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snow\Downloads\"/>
    </mc:Choice>
  </mc:AlternateContent>
  <xr:revisionPtr revIDLastSave="0" documentId="13_ncr:1_{6AE1C3D5-FB39-4842-8388-5F015E3CC85F}" xr6:coauthVersionLast="47" xr6:coauthVersionMax="47" xr10:uidLastSave="{00000000-0000-0000-0000-000000000000}"/>
  <bookViews>
    <workbookView xWindow="960" yWindow="855" windowWidth="26715" windowHeight="14490" xr2:uid="{00000000-000D-0000-FFFF-FFFF00000000}"/>
  </bookViews>
  <sheets>
    <sheet name="발행사 Term Structure" sheetId="1" r:id="rId1"/>
    <sheet name="Sheet1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3" l="1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19" i="3" a="1"/>
  <c r="T19" i="3" s="1"/>
  <c r="U19" i="3" a="1"/>
  <c r="U19" i="3" s="1"/>
  <c r="U34" i="3" a="1"/>
  <c r="U34" i="3" s="1"/>
  <c r="U33" i="3" a="1"/>
  <c r="U33" i="3" s="1"/>
  <c r="U32" i="3" a="1"/>
  <c r="U32" i="3" s="1"/>
  <c r="U31" i="3" a="1"/>
  <c r="U31" i="3" s="1"/>
  <c r="U30" i="3" a="1"/>
  <c r="U30" i="3" s="1"/>
  <c r="U29" i="3" a="1"/>
  <c r="U29" i="3" s="1"/>
  <c r="U28" i="3" a="1"/>
  <c r="U28" i="3" s="1"/>
  <c r="U27" i="3" a="1"/>
  <c r="U27" i="3" s="1"/>
  <c r="U26" i="3" a="1"/>
  <c r="U26" i="3" s="1"/>
  <c r="U25" i="3" a="1"/>
  <c r="U25" i="3" s="1"/>
  <c r="U24" i="3" a="1"/>
  <c r="U24" i="3" s="1"/>
  <c r="U23" i="3" a="1"/>
  <c r="U23" i="3" s="1"/>
  <c r="U22" i="3" a="1"/>
  <c r="U22" i="3" s="1"/>
  <c r="U21" i="3" a="1"/>
  <c r="U21" i="3" s="1"/>
  <c r="U20" i="3" a="1"/>
  <c r="U20" i="3" s="1"/>
  <c r="U17" i="3" l="1" a="1"/>
  <c r="U17" i="3" s="1"/>
  <c r="I10001" i="3"/>
  <c r="I10000" i="3"/>
  <c r="I9999" i="3"/>
  <c r="I9998" i="3"/>
  <c r="I9997" i="3"/>
  <c r="I9996" i="3"/>
  <c r="I9995" i="3"/>
  <c r="I9994" i="3"/>
  <c r="I9993" i="3"/>
  <c r="I9992" i="3"/>
  <c r="I9991" i="3"/>
  <c r="I9990" i="3"/>
  <c r="I9989" i="3"/>
  <c r="I9988" i="3"/>
  <c r="I9987" i="3"/>
  <c r="I9986" i="3"/>
  <c r="I9985" i="3"/>
  <c r="I9984" i="3"/>
  <c r="I9983" i="3"/>
  <c r="I9982" i="3"/>
  <c r="I9981" i="3"/>
  <c r="I9980" i="3"/>
  <c r="I9979" i="3"/>
  <c r="I9978" i="3"/>
  <c r="I9977" i="3"/>
  <c r="I9976" i="3"/>
  <c r="I9975" i="3"/>
  <c r="I9974" i="3"/>
  <c r="I9973" i="3"/>
  <c r="I9972" i="3"/>
  <c r="I9971" i="3"/>
  <c r="I9970" i="3"/>
  <c r="I9969" i="3"/>
  <c r="I9968" i="3"/>
  <c r="I9967" i="3"/>
  <c r="I9966" i="3"/>
  <c r="I9965" i="3"/>
  <c r="I9964" i="3"/>
  <c r="I9963" i="3"/>
  <c r="I9962" i="3"/>
  <c r="I9961" i="3"/>
  <c r="I9960" i="3"/>
  <c r="I9959" i="3"/>
  <c r="I9958" i="3"/>
  <c r="I9957" i="3"/>
  <c r="I9956" i="3"/>
  <c r="I9955" i="3"/>
  <c r="I9954" i="3"/>
  <c r="I9953" i="3"/>
  <c r="I9952" i="3"/>
  <c r="I9951" i="3"/>
  <c r="I9950" i="3"/>
  <c r="I9949" i="3"/>
  <c r="I9948" i="3"/>
  <c r="I9947" i="3"/>
  <c r="I9946" i="3"/>
  <c r="I9945" i="3"/>
  <c r="I9944" i="3"/>
  <c r="I9943" i="3"/>
  <c r="I9942" i="3"/>
  <c r="I9941" i="3"/>
  <c r="I9940" i="3"/>
  <c r="I9939" i="3"/>
  <c r="I9938" i="3"/>
  <c r="I9937" i="3"/>
  <c r="I9936" i="3"/>
  <c r="I9935" i="3"/>
  <c r="I9934" i="3"/>
  <c r="I9933" i="3"/>
  <c r="I9932" i="3"/>
  <c r="I9931" i="3"/>
  <c r="I9930" i="3"/>
  <c r="I9929" i="3"/>
  <c r="I9928" i="3"/>
  <c r="I9927" i="3"/>
  <c r="I9926" i="3"/>
  <c r="I9925" i="3"/>
  <c r="I9924" i="3"/>
  <c r="I9923" i="3"/>
  <c r="I9922" i="3"/>
  <c r="I9921" i="3"/>
  <c r="I9920" i="3"/>
  <c r="I9919" i="3"/>
  <c r="I9918" i="3"/>
  <c r="I9917" i="3"/>
  <c r="I9916" i="3"/>
  <c r="I9915" i="3"/>
  <c r="I9914" i="3"/>
  <c r="I9913" i="3"/>
  <c r="I9912" i="3"/>
  <c r="I9911" i="3"/>
  <c r="I9910" i="3"/>
  <c r="I9909" i="3"/>
  <c r="I9908" i="3"/>
  <c r="I9907" i="3"/>
  <c r="I9906" i="3"/>
  <c r="I9905" i="3"/>
  <c r="I9904" i="3"/>
  <c r="I9903" i="3"/>
  <c r="I9902" i="3"/>
  <c r="I9901" i="3"/>
  <c r="I9900" i="3"/>
  <c r="I9899" i="3"/>
  <c r="I9898" i="3"/>
  <c r="I9897" i="3"/>
  <c r="I9896" i="3"/>
  <c r="I9895" i="3"/>
  <c r="I9894" i="3"/>
  <c r="I9893" i="3"/>
  <c r="I9892" i="3"/>
  <c r="I9891" i="3"/>
  <c r="I9890" i="3"/>
  <c r="I9889" i="3"/>
  <c r="I9888" i="3"/>
  <c r="I9887" i="3"/>
  <c r="I9886" i="3"/>
  <c r="I9885" i="3"/>
  <c r="I9884" i="3"/>
  <c r="I9883" i="3"/>
  <c r="I9882" i="3"/>
  <c r="I9881" i="3"/>
  <c r="I9880" i="3"/>
  <c r="I9879" i="3"/>
  <c r="I9878" i="3"/>
  <c r="I9877" i="3"/>
  <c r="I9876" i="3"/>
  <c r="I9875" i="3"/>
  <c r="I9874" i="3"/>
  <c r="I9873" i="3"/>
  <c r="I9872" i="3"/>
  <c r="I9871" i="3"/>
  <c r="I9870" i="3"/>
  <c r="I9869" i="3"/>
  <c r="I9868" i="3"/>
  <c r="I9867" i="3"/>
  <c r="I9866" i="3"/>
  <c r="I9865" i="3"/>
  <c r="I9864" i="3"/>
  <c r="I9863" i="3"/>
  <c r="I9862" i="3"/>
  <c r="I9861" i="3"/>
  <c r="I9860" i="3"/>
  <c r="I9859" i="3"/>
  <c r="I9858" i="3"/>
  <c r="I9857" i="3"/>
  <c r="I9856" i="3"/>
  <c r="I9855" i="3"/>
  <c r="I9854" i="3"/>
  <c r="I9853" i="3"/>
  <c r="I9852" i="3"/>
  <c r="I9851" i="3"/>
  <c r="I9850" i="3"/>
  <c r="I9849" i="3"/>
  <c r="I9848" i="3"/>
  <c r="I9847" i="3"/>
  <c r="I9846" i="3"/>
  <c r="I9845" i="3"/>
  <c r="I9844" i="3"/>
  <c r="I9843" i="3"/>
  <c r="I9842" i="3"/>
  <c r="I9841" i="3"/>
  <c r="I9840" i="3"/>
  <c r="I9839" i="3"/>
  <c r="I9838" i="3"/>
  <c r="I9837" i="3"/>
  <c r="I9836" i="3"/>
  <c r="I9835" i="3"/>
  <c r="I9834" i="3"/>
  <c r="I9833" i="3"/>
  <c r="I9832" i="3"/>
  <c r="I9831" i="3"/>
  <c r="I9830" i="3"/>
  <c r="I9829" i="3"/>
  <c r="I9828" i="3"/>
  <c r="I9827" i="3"/>
  <c r="I9826" i="3"/>
  <c r="I9825" i="3"/>
  <c r="I9824" i="3"/>
  <c r="I9823" i="3"/>
  <c r="I9822" i="3"/>
  <c r="I9821" i="3"/>
  <c r="I9820" i="3"/>
  <c r="I9819" i="3"/>
  <c r="I9818" i="3"/>
  <c r="I9817" i="3"/>
  <c r="I9816" i="3"/>
  <c r="I9815" i="3"/>
  <c r="I9814" i="3"/>
  <c r="I9813" i="3"/>
  <c r="I9812" i="3"/>
  <c r="I9811" i="3"/>
  <c r="I9810" i="3"/>
  <c r="I9809" i="3"/>
  <c r="I9808" i="3"/>
  <c r="I9807" i="3"/>
  <c r="I9806" i="3"/>
  <c r="I9805" i="3"/>
  <c r="I9804" i="3"/>
  <c r="I9803" i="3"/>
  <c r="I9802" i="3"/>
  <c r="I9801" i="3"/>
  <c r="I9800" i="3"/>
  <c r="I9799" i="3"/>
  <c r="I9798" i="3"/>
  <c r="I9797" i="3"/>
  <c r="I9796" i="3"/>
  <c r="I9795" i="3"/>
  <c r="I9794" i="3"/>
  <c r="I9793" i="3"/>
  <c r="I9792" i="3"/>
  <c r="I9791" i="3"/>
  <c r="I9790" i="3"/>
  <c r="I9789" i="3"/>
  <c r="I9788" i="3"/>
  <c r="I9787" i="3"/>
  <c r="I9786" i="3"/>
  <c r="I9785" i="3"/>
  <c r="I9784" i="3"/>
  <c r="I9783" i="3"/>
  <c r="I9782" i="3"/>
  <c r="I9781" i="3"/>
  <c r="I9780" i="3"/>
  <c r="I9779" i="3"/>
  <c r="I9778" i="3"/>
  <c r="I9777" i="3"/>
  <c r="I9776" i="3"/>
  <c r="I9775" i="3"/>
  <c r="I9774" i="3"/>
  <c r="I9773" i="3"/>
  <c r="I9772" i="3"/>
  <c r="I9771" i="3"/>
  <c r="I9770" i="3"/>
  <c r="I9769" i="3"/>
  <c r="I9768" i="3"/>
  <c r="I9767" i="3"/>
  <c r="I9766" i="3"/>
  <c r="I9765" i="3"/>
  <c r="I9764" i="3"/>
  <c r="I9763" i="3"/>
  <c r="I9762" i="3"/>
  <c r="I9761" i="3"/>
  <c r="I9760" i="3"/>
  <c r="I9759" i="3"/>
  <c r="I9758" i="3"/>
  <c r="I9757" i="3"/>
  <c r="I9756" i="3"/>
  <c r="I9755" i="3"/>
  <c r="I9754" i="3"/>
  <c r="I9753" i="3"/>
  <c r="I9752" i="3"/>
  <c r="I9751" i="3"/>
  <c r="I9750" i="3"/>
  <c r="I9749" i="3"/>
  <c r="I9748" i="3"/>
  <c r="I9747" i="3"/>
  <c r="I9746" i="3"/>
  <c r="I9745" i="3"/>
  <c r="I9744" i="3"/>
  <c r="I9743" i="3"/>
  <c r="I9742" i="3"/>
  <c r="I9741" i="3"/>
  <c r="I9740" i="3"/>
  <c r="I9739" i="3"/>
  <c r="I9738" i="3"/>
  <c r="I9737" i="3"/>
  <c r="I9736" i="3"/>
  <c r="I9735" i="3"/>
  <c r="I9734" i="3"/>
  <c r="I9733" i="3"/>
  <c r="I9732" i="3"/>
  <c r="I9731" i="3"/>
  <c r="I9730" i="3"/>
  <c r="I9729" i="3"/>
  <c r="I9728" i="3"/>
  <c r="I9727" i="3"/>
  <c r="I9726" i="3"/>
  <c r="I9725" i="3"/>
  <c r="I9724" i="3"/>
  <c r="I9723" i="3"/>
  <c r="I9722" i="3"/>
  <c r="I9721" i="3"/>
  <c r="I9720" i="3"/>
  <c r="I9719" i="3"/>
  <c r="I9718" i="3"/>
  <c r="I9717" i="3"/>
  <c r="I9716" i="3"/>
  <c r="I9715" i="3"/>
  <c r="I9714" i="3"/>
  <c r="I9713" i="3"/>
  <c r="I9712" i="3"/>
  <c r="I9711" i="3"/>
  <c r="I9710" i="3"/>
  <c r="I9709" i="3"/>
  <c r="I9708" i="3"/>
  <c r="I9707" i="3"/>
  <c r="I9706" i="3"/>
  <c r="I9705" i="3"/>
  <c r="I9704" i="3"/>
  <c r="I9703" i="3"/>
  <c r="I9702" i="3"/>
  <c r="I9701" i="3"/>
  <c r="I9700" i="3"/>
  <c r="I9699" i="3"/>
  <c r="I9698" i="3"/>
  <c r="I9697" i="3"/>
  <c r="I9696" i="3"/>
  <c r="I9695" i="3"/>
  <c r="I9694" i="3"/>
  <c r="I9693" i="3"/>
  <c r="I9692" i="3"/>
  <c r="I9691" i="3"/>
  <c r="I9690" i="3"/>
  <c r="I9689" i="3"/>
  <c r="I9688" i="3"/>
  <c r="I9687" i="3"/>
  <c r="I9686" i="3"/>
  <c r="I9685" i="3"/>
  <c r="I9684" i="3"/>
  <c r="I9683" i="3"/>
  <c r="I9682" i="3"/>
  <c r="I9681" i="3"/>
  <c r="I9680" i="3"/>
  <c r="I9679" i="3"/>
  <c r="I9678" i="3"/>
  <c r="I9677" i="3"/>
  <c r="I9676" i="3"/>
  <c r="I9675" i="3"/>
  <c r="I9674" i="3"/>
  <c r="I9673" i="3"/>
  <c r="I9672" i="3"/>
  <c r="I9671" i="3"/>
  <c r="I9670" i="3"/>
  <c r="I9669" i="3"/>
  <c r="I9668" i="3"/>
  <c r="I9667" i="3"/>
  <c r="I9666" i="3"/>
  <c r="I9665" i="3"/>
  <c r="I9664" i="3"/>
  <c r="I9663" i="3"/>
  <c r="I9662" i="3"/>
  <c r="I9661" i="3"/>
  <c r="I9660" i="3"/>
  <c r="I9659" i="3"/>
  <c r="I9658" i="3"/>
  <c r="I9657" i="3"/>
  <c r="I9656" i="3"/>
  <c r="I9655" i="3"/>
  <c r="I9654" i="3"/>
  <c r="I9653" i="3"/>
  <c r="I9652" i="3"/>
  <c r="I9651" i="3"/>
  <c r="I9650" i="3"/>
  <c r="I9649" i="3"/>
  <c r="I9648" i="3"/>
  <c r="I9647" i="3"/>
  <c r="I9646" i="3"/>
  <c r="I9645" i="3"/>
  <c r="I9644" i="3"/>
  <c r="I9643" i="3"/>
  <c r="I9642" i="3"/>
  <c r="I9641" i="3"/>
  <c r="I9640" i="3"/>
  <c r="I9639" i="3"/>
  <c r="I9638" i="3"/>
  <c r="I9637" i="3"/>
  <c r="I9636" i="3"/>
  <c r="I9635" i="3"/>
  <c r="I9634" i="3"/>
  <c r="I9633" i="3"/>
  <c r="I9632" i="3"/>
  <c r="I9631" i="3"/>
  <c r="I9630" i="3"/>
  <c r="I9629" i="3"/>
  <c r="I9628" i="3"/>
  <c r="I9627" i="3"/>
  <c r="I9626" i="3"/>
  <c r="I9625" i="3"/>
  <c r="I9624" i="3"/>
  <c r="I9623" i="3"/>
  <c r="I9622" i="3"/>
  <c r="I9621" i="3"/>
  <c r="I9620" i="3"/>
  <c r="I9619" i="3"/>
  <c r="I9618" i="3"/>
  <c r="I9617" i="3"/>
  <c r="I9616" i="3"/>
  <c r="I9615" i="3"/>
  <c r="I9614" i="3"/>
  <c r="I9613" i="3"/>
  <c r="I9612" i="3"/>
  <c r="I9611" i="3"/>
  <c r="I9610" i="3"/>
  <c r="I9609" i="3"/>
  <c r="I9608" i="3"/>
  <c r="I9607" i="3"/>
  <c r="I9606" i="3"/>
  <c r="I9605" i="3"/>
  <c r="I9604" i="3"/>
  <c r="I9603" i="3"/>
  <c r="I9602" i="3"/>
  <c r="I9601" i="3"/>
  <c r="I9600" i="3"/>
  <c r="I9599" i="3"/>
  <c r="I9598" i="3"/>
  <c r="I9597" i="3"/>
  <c r="I9596" i="3"/>
  <c r="I9595" i="3"/>
  <c r="I9594" i="3"/>
  <c r="I9593" i="3"/>
  <c r="I9592" i="3"/>
  <c r="I9591" i="3"/>
  <c r="I9590" i="3"/>
  <c r="I9589" i="3"/>
  <c r="I9588" i="3"/>
  <c r="I9587" i="3"/>
  <c r="I9586" i="3"/>
  <c r="I9585" i="3"/>
  <c r="I9584" i="3"/>
  <c r="I9583" i="3"/>
  <c r="I9582" i="3"/>
  <c r="I9581" i="3"/>
  <c r="I9580" i="3"/>
  <c r="I9579" i="3"/>
  <c r="I9578" i="3"/>
  <c r="I9577" i="3"/>
  <c r="I9576" i="3"/>
  <c r="I9575" i="3"/>
  <c r="I9574" i="3"/>
  <c r="I9573" i="3"/>
  <c r="I9572" i="3"/>
  <c r="I9571" i="3"/>
  <c r="I9570" i="3"/>
  <c r="I9569" i="3"/>
  <c r="I9568" i="3"/>
  <c r="I9567" i="3"/>
  <c r="I9566" i="3"/>
  <c r="I9565" i="3"/>
  <c r="I9564" i="3"/>
  <c r="I9563" i="3"/>
  <c r="I9562" i="3"/>
  <c r="I9561" i="3"/>
  <c r="I9560" i="3"/>
  <c r="I9559" i="3"/>
  <c r="I9558" i="3"/>
  <c r="I9557" i="3"/>
  <c r="I9556" i="3"/>
  <c r="I9555" i="3"/>
  <c r="I9554" i="3"/>
  <c r="I9553" i="3"/>
  <c r="I9552" i="3"/>
  <c r="I9551" i="3"/>
  <c r="I9550" i="3"/>
  <c r="I9549" i="3"/>
  <c r="I9548" i="3"/>
  <c r="I9547" i="3"/>
  <c r="I9546" i="3"/>
  <c r="I9545" i="3"/>
  <c r="I9544" i="3"/>
  <c r="I9543" i="3"/>
  <c r="I9542" i="3"/>
  <c r="I9541" i="3"/>
  <c r="I9540" i="3"/>
  <c r="I9539" i="3"/>
  <c r="I9538" i="3"/>
  <c r="I9537" i="3"/>
  <c r="I9536" i="3"/>
  <c r="I9535" i="3"/>
  <c r="I9534" i="3"/>
  <c r="I9533" i="3"/>
  <c r="I9532" i="3"/>
  <c r="I9531" i="3"/>
  <c r="I9530" i="3"/>
  <c r="I9529" i="3"/>
  <c r="I9528" i="3"/>
  <c r="I9527" i="3"/>
  <c r="I9526" i="3"/>
  <c r="I9525" i="3"/>
  <c r="I9524" i="3"/>
  <c r="I9523" i="3"/>
  <c r="I9522" i="3"/>
  <c r="I9521" i="3"/>
  <c r="I9520" i="3"/>
  <c r="I9519" i="3"/>
  <c r="I9518" i="3"/>
  <c r="I9517" i="3"/>
  <c r="I9516" i="3"/>
  <c r="I9515" i="3"/>
  <c r="I9514" i="3"/>
  <c r="I9513" i="3"/>
  <c r="I9512" i="3"/>
  <c r="I9511" i="3"/>
  <c r="I9510" i="3"/>
  <c r="I9509" i="3"/>
  <c r="I9508" i="3"/>
  <c r="I9507" i="3"/>
  <c r="I9506" i="3"/>
  <c r="I9505" i="3"/>
  <c r="I9504" i="3"/>
  <c r="I9503" i="3"/>
  <c r="I9502" i="3"/>
  <c r="I9501" i="3"/>
  <c r="I9500" i="3"/>
  <c r="I9499" i="3"/>
  <c r="I9498" i="3"/>
  <c r="I9497" i="3"/>
  <c r="I9496" i="3"/>
  <c r="I9495" i="3"/>
  <c r="I9494" i="3"/>
  <c r="I9493" i="3"/>
  <c r="I9492" i="3"/>
  <c r="I9491" i="3"/>
  <c r="I9490" i="3"/>
  <c r="I9489" i="3"/>
  <c r="I9488" i="3"/>
  <c r="I9487" i="3"/>
  <c r="I9486" i="3"/>
  <c r="I9485" i="3"/>
  <c r="I9484" i="3"/>
  <c r="I9483" i="3"/>
  <c r="I9482" i="3"/>
  <c r="I9481" i="3"/>
  <c r="I9480" i="3"/>
  <c r="I9479" i="3"/>
  <c r="I9478" i="3"/>
  <c r="I9477" i="3"/>
  <c r="I9476" i="3"/>
  <c r="I9475" i="3"/>
  <c r="I9474" i="3"/>
  <c r="I9473" i="3"/>
  <c r="I9472" i="3"/>
  <c r="I9471" i="3"/>
  <c r="I9470" i="3"/>
  <c r="I9469" i="3"/>
  <c r="I9468" i="3"/>
  <c r="I9467" i="3"/>
  <c r="I9466" i="3"/>
  <c r="I9465" i="3"/>
  <c r="I9464" i="3"/>
  <c r="I9463" i="3"/>
  <c r="I9462" i="3"/>
  <c r="I9461" i="3"/>
  <c r="I9460" i="3"/>
  <c r="I9459" i="3"/>
  <c r="I9458" i="3"/>
  <c r="I9457" i="3"/>
  <c r="I9456" i="3"/>
  <c r="I9455" i="3"/>
  <c r="I9454" i="3"/>
  <c r="I9453" i="3"/>
  <c r="I9452" i="3"/>
  <c r="I9451" i="3"/>
  <c r="I9450" i="3"/>
  <c r="I9449" i="3"/>
  <c r="I9448" i="3"/>
  <c r="I9447" i="3"/>
  <c r="I9446" i="3"/>
  <c r="I9445" i="3"/>
  <c r="I9444" i="3"/>
  <c r="I9443" i="3"/>
  <c r="I9442" i="3"/>
  <c r="I9441" i="3"/>
  <c r="I9440" i="3"/>
  <c r="I9439" i="3"/>
  <c r="I9438" i="3"/>
  <c r="I9437" i="3"/>
  <c r="I9436" i="3"/>
  <c r="I9435" i="3"/>
  <c r="I9434" i="3"/>
  <c r="I9433" i="3"/>
  <c r="I9432" i="3"/>
  <c r="I9431" i="3"/>
  <c r="I9430" i="3"/>
  <c r="I9429" i="3"/>
  <c r="I9428" i="3"/>
  <c r="I9427" i="3"/>
  <c r="I9426" i="3"/>
  <c r="I9425" i="3"/>
  <c r="I9424" i="3"/>
  <c r="I9423" i="3"/>
  <c r="I9422" i="3"/>
  <c r="I9421" i="3"/>
  <c r="I9420" i="3"/>
  <c r="I9419" i="3"/>
  <c r="I9418" i="3"/>
  <c r="I9417" i="3"/>
  <c r="I9416" i="3"/>
  <c r="I9415" i="3"/>
  <c r="I9414" i="3"/>
  <c r="I9413" i="3"/>
  <c r="I9412" i="3"/>
  <c r="I9411" i="3"/>
  <c r="I9410" i="3"/>
  <c r="I9409" i="3"/>
  <c r="I9408" i="3"/>
  <c r="I9407" i="3"/>
  <c r="I9406" i="3"/>
  <c r="I9405" i="3"/>
  <c r="I9404" i="3"/>
  <c r="I9403" i="3"/>
  <c r="I9402" i="3"/>
  <c r="I9401" i="3"/>
  <c r="I9400" i="3"/>
  <c r="I9399" i="3"/>
  <c r="I9398" i="3"/>
  <c r="I9397" i="3"/>
  <c r="I9396" i="3"/>
  <c r="I9395" i="3"/>
  <c r="I9394" i="3"/>
  <c r="I9393" i="3"/>
  <c r="I9392" i="3"/>
  <c r="I9391" i="3"/>
  <c r="I9390" i="3"/>
  <c r="I9389" i="3"/>
  <c r="I9388" i="3"/>
  <c r="I9387" i="3"/>
  <c r="I9386" i="3"/>
  <c r="I9385" i="3"/>
  <c r="I9384" i="3"/>
  <c r="I9383" i="3"/>
  <c r="I9382" i="3"/>
  <c r="I9381" i="3"/>
  <c r="I9380" i="3"/>
  <c r="I9379" i="3"/>
  <c r="I9378" i="3"/>
  <c r="I9377" i="3"/>
  <c r="I9376" i="3"/>
  <c r="I9375" i="3"/>
  <c r="I9374" i="3"/>
  <c r="I9373" i="3"/>
  <c r="I9372" i="3"/>
  <c r="I9371" i="3"/>
  <c r="I9370" i="3"/>
  <c r="I9369" i="3"/>
  <c r="I9368" i="3"/>
  <c r="I9367" i="3"/>
  <c r="I9366" i="3"/>
  <c r="I9365" i="3"/>
  <c r="I9364" i="3"/>
  <c r="I9363" i="3"/>
  <c r="I9362" i="3"/>
  <c r="I9361" i="3"/>
  <c r="I9360" i="3"/>
  <c r="I9359" i="3"/>
  <c r="I9358" i="3"/>
  <c r="I9357" i="3"/>
  <c r="I9356" i="3"/>
  <c r="I9355" i="3"/>
  <c r="I9354" i="3"/>
  <c r="I9353" i="3"/>
  <c r="I9352" i="3"/>
  <c r="I9351" i="3"/>
  <c r="I9350" i="3"/>
  <c r="I9349" i="3"/>
  <c r="I9348" i="3"/>
  <c r="I9347" i="3"/>
  <c r="I9346" i="3"/>
  <c r="I9345" i="3"/>
  <c r="I9344" i="3"/>
  <c r="I9343" i="3"/>
  <c r="I9342" i="3"/>
  <c r="I9341" i="3"/>
  <c r="I9340" i="3"/>
  <c r="I9339" i="3"/>
  <c r="I9338" i="3"/>
  <c r="I9337" i="3"/>
  <c r="I9336" i="3"/>
  <c r="I9335" i="3"/>
  <c r="I9334" i="3"/>
  <c r="I9333" i="3"/>
  <c r="I9332" i="3"/>
  <c r="I9331" i="3"/>
  <c r="I9330" i="3"/>
  <c r="I9329" i="3"/>
  <c r="I9328" i="3"/>
  <c r="I9327" i="3"/>
  <c r="I9326" i="3"/>
  <c r="I9325" i="3"/>
  <c r="I9324" i="3"/>
  <c r="I9323" i="3"/>
  <c r="I9322" i="3"/>
  <c r="I9321" i="3"/>
  <c r="I9320" i="3"/>
  <c r="I9319" i="3"/>
  <c r="I9318" i="3"/>
  <c r="I9317" i="3"/>
  <c r="I9316" i="3"/>
  <c r="I9315" i="3"/>
  <c r="I9314" i="3"/>
  <c r="I9313" i="3"/>
  <c r="I9312" i="3"/>
  <c r="I9311" i="3"/>
  <c r="I9310" i="3"/>
  <c r="I9309" i="3"/>
  <c r="I9308" i="3"/>
  <c r="I9307" i="3"/>
  <c r="I9306" i="3"/>
  <c r="I9305" i="3"/>
  <c r="I9304" i="3"/>
  <c r="I9303" i="3"/>
  <c r="I9302" i="3"/>
  <c r="I9301" i="3"/>
  <c r="I9300" i="3"/>
  <c r="I9299" i="3"/>
  <c r="I9298" i="3"/>
  <c r="I9297" i="3"/>
  <c r="I9296" i="3"/>
  <c r="I9295" i="3"/>
  <c r="I9294" i="3"/>
  <c r="I9293" i="3"/>
  <c r="I9292" i="3"/>
  <c r="I9291" i="3"/>
  <c r="I9290" i="3"/>
  <c r="I9289" i="3"/>
  <c r="I9288" i="3"/>
  <c r="I9287" i="3"/>
  <c r="I9286" i="3"/>
  <c r="I9285" i="3"/>
  <c r="I9284" i="3"/>
  <c r="I9283" i="3"/>
  <c r="I9282" i="3"/>
  <c r="I9281" i="3"/>
  <c r="I9280" i="3"/>
  <c r="I9279" i="3"/>
  <c r="I9278" i="3"/>
  <c r="I9277" i="3"/>
  <c r="I9276" i="3"/>
  <c r="I9275" i="3"/>
  <c r="I9274" i="3"/>
  <c r="I9273" i="3"/>
  <c r="I9272" i="3"/>
  <c r="I9271" i="3"/>
  <c r="I9270" i="3"/>
  <c r="I9269" i="3"/>
  <c r="I9268" i="3"/>
  <c r="I9267" i="3"/>
  <c r="I9266" i="3"/>
  <c r="I9265" i="3"/>
  <c r="I9264" i="3"/>
  <c r="I9263" i="3"/>
  <c r="I9262" i="3"/>
  <c r="I9261" i="3"/>
  <c r="I9260" i="3"/>
  <c r="I9259" i="3"/>
  <c r="I9258" i="3"/>
  <c r="I9257" i="3"/>
  <c r="I9256" i="3"/>
  <c r="I9255" i="3"/>
  <c r="I9254" i="3"/>
  <c r="I9253" i="3"/>
  <c r="I9252" i="3"/>
  <c r="I9251" i="3"/>
  <c r="I9250" i="3"/>
  <c r="I9249" i="3"/>
  <c r="I9248" i="3"/>
  <c r="I9247" i="3"/>
  <c r="I9246" i="3"/>
  <c r="I9245" i="3"/>
  <c r="I9244" i="3"/>
  <c r="I9243" i="3"/>
  <c r="I9242" i="3"/>
  <c r="I9241" i="3"/>
  <c r="I9240" i="3"/>
  <c r="I9239" i="3"/>
  <c r="I9238" i="3"/>
  <c r="I9237" i="3"/>
  <c r="I9236" i="3"/>
  <c r="I9235" i="3"/>
  <c r="I9234" i="3"/>
  <c r="I9233" i="3"/>
  <c r="I9232" i="3"/>
  <c r="I9231" i="3"/>
  <c r="I9230" i="3"/>
  <c r="I9229" i="3"/>
  <c r="I9228" i="3"/>
  <c r="I9227" i="3"/>
  <c r="I9226" i="3"/>
  <c r="I9225" i="3"/>
  <c r="I9224" i="3"/>
  <c r="I9223" i="3"/>
  <c r="I9222" i="3"/>
  <c r="I9221" i="3"/>
  <c r="I9220" i="3"/>
  <c r="I9219" i="3"/>
  <c r="I9218" i="3"/>
  <c r="I9217" i="3"/>
  <c r="I9216" i="3"/>
  <c r="I9215" i="3"/>
  <c r="I9214" i="3"/>
  <c r="I9213" i="3"/>
  <c r="I9212" i="3"/>
  <c r="I9211" i="3"/>
  <c r="I9210" i="3"/>
  <c r="I9209" i="3"/>
  <c r="I9208" i="3"/>
  <c r="I9207" i="3"/>
  <c r="I9206" i="3"/>
  <c r="I9205" i="3"/>
  <c r="I9204" i="3"/>
  <c r="I9203" i="3"/>
  <c r="I9202" i="3"/>
  <c r="I9201" i="3"/>
  <c r="I9200" i="3"/>
  <c r="I9199" i="3"/>
  <c r="I9198" i="3"/>
  <c r="I9197" i="3"/>
  <c r="I9196" i="3"/>
  <c r="I9195" i="3"/>
  <c r="I9194" i="3"/>
  <c r="I9193" i="3"/>
  <c r="I9192" i="3"/>
  <c r="I9191" i="3"/>
  <c r="I9190" i="3"/>
  <c r="I9189" i="3"/>
  <c r="I9188" i="3"/>
  <c r="I9187" i="3"/>
  <c r="I9186" i="3"/>
  <c r="I9185" i="3"/>
  <c r="I9184" i="3"/>
  <c r="I9183" i="3"/>
  <c r="I9182" i="3"/>
  <c r="I9181" i="3"/>
  <c r="I9180" i="3"/>
  <c r="I9179" i="3"/>
  <c r="I9178" i="3"/>
  <c r="I9177" i="3"/>
  <c r="I9176" i="3"/>
  <c r="I9175" i="3"/>
  <c r="I9174" i="3"/>
  <c r="I9173" i="3"/>
  <c r="I9172" i="3"/>
  <c r="I9171" i="3"/>
  <c r="I9170" i="3"/>
  <c r="I9169" i="3"/>
  <c r="I9168" i="3"/>
  <c r="I9167" i="3"/>
  <c r="I9166" i="3"/>
  <c r="I9165" i="3"/>
  <c r="I9164" i="3"/>
  <c r="I9163" i="3"/>
  <c r="I9162" i="3"/>
  <c r="I9161" i="3"/>
  <c r="I9160" i="3"/>
  <c r="I9159" i="3"/>
  <c r="I9158" i="3"/>
  <c r="I9157" i="3"/>
  <c r="I9156" i="3"/>
  <c r="I9155" i="3"/>
  <c r="I9154" i="3"/>
  <c r="I9153" i="3"/>
  <c r="I9152" i="3"/>
  <c r="I9151" i="3"/>
  <c r="I9150" i="3"/>
  <c r="I9149" i="3"/>
  <c r="I9148" i="3"/>
  <c r="I9147" i="3"/>
  <c r="I9146" i="3"/>
  <c r="I9145" i="3"/>
  <c r="I9144" i="3"/>
  <c r="I9143" i="3"/>
  <c r="I9142" i="3"/>
  <c r="I9141" i="3"/>
  <c r="I9140" i="3"/>
  <c r="I9139" i="3"/>
  <c r="I9138" i="3"/>
  <c r="I9137" i="3"/>
  <c r="I9136" i="3"/>
  <c r="I9135" i="3"/>
  <c r="I9134" i="3"/>
  <c r="I9133" i="3"/>
  <c r="I9132" i="3"/>
  <c r="I9131" i="3"/>
  <c r="I9130" i="3"/>
  <c r="I9129" i="3"/>
  <c r="I9128" i="3"/>
  <c r="I9127" i="3"/>
  <c r="I9126" i="3"/>
  <c r="I9125" i="3"/>
  <c r="I9124" i="3"/>
  <c r="I9123" i="3"/>
  <c r="I9122" i="3"/>
  <c r="I9121" i="3"/>
  <c r="I9120" i="3"/>
  <c r="I9119" i="3"/>
  <c r="I9118" i="3"/>
  <c r="I9117" i="3"/>
  <c r="I9116" i="3"/>
  <c r="I9115" i="3"/>
  <c r="I9114" i="3"/>
  <c r="I9113" i="3"/>
  <c r="I9112" i="3"/>
  <c r="I9111" i="3"/>
  <c r="I9110" i="3"/>
  <c r="I9109" i="3"/>
  <c r="I9108" i="3"/>
  <c r="I9107" i="3"/>
  <c r="I9106" i="3"/>
  <c r="I9105" i="3"/>
  <c r="I9104" i="3"/>
  <c r="I9103" i="3"/>
  <c r="I9102" i="3"/>
  <c r="I9101" i="3"/>
  <c r="I9100" i="3"/>
  <c r="I9099" i="3"/>
  <c r="I9098" i="3"/>
  <c r="I9097" i="3"/>
  <c r="I9096" i="3"/>
  <c r="I9095" i="3"/>
  <c r="I9094" i="3"/>
  <c r="I9093" i="3"/>
  <c r="I9092" i="3"/>
  <c r="I9091" i="3"/>
  <c r="I9090" i="3"/>
  <c r="I9089" i="3"/>
  <c r="I9088" i="3"/>
  <c r="I9087" i="3"/>
  <c r="I9086" i="3"/>
  <c r="I9085" i="3"/>
  <c r="I9084" i="3"/>
  <c r="I9083" i="3"/>
  <c r="I9082" i="3"/>
  <c r="I9081" i="3"/>
  <c r="I9080" i="3"/>
  <c r="I9079" i="3"/>
  <c r="I9078" i="3"/>
  <c r="I9077" i="3"/>
  <c r="I9076" i="3"/>
  <c r="I9075" i="3"/>
  <c r="I9074" i="3"/>
  <c r="I9073" i="3"/>
  <c r="I9072" i="3"/>
  <c r="I9071" i="3"/>
  <c r="I9070" i="3"/>
  <c r="I9069" i="3"/>
  <c r="I9068" i="3"/>
  <c r="I9067" i="3"/>
  <c r="I9066" i="3"/>
  <c r="I9065" i="3"/>
  <c r="I9064" i="3"/>
  <c r="I9063" i="3"/>
  <c r="I9062" i="3"/>
  <c r="I9061" i="3"/>
  <c r="I9060" i="3"/>
  <c r="I9059" i="3"/>
  <c r="I9058" i="3"/>
  <c r="I9057" i="3"/>
  <c r="I9056" i="3"/>
  <c r="I9055" i="3"/>
  <c r="I9054" i="3"/>
  <c r="I9053" i="3"/>
  <c r="I9052" i="3"/>
  <c r="I9051" i="3"/>
  <c r="I9050" i="3"/>
  <c r="I9049" i="3"/>
  <c r="I9048" i="3"/>
  <c r="I9047" i="3"/>
  <c r="I9046" i="3"/>
  <c r="I9045" i="3"/>
  <c r="I9044" i="3"/>
  <c r="I9043" i="3"/>
  <c r="I9042" i="3"/>
  <c r="I9041" i="3"/>
  <c r="I9040" i="3"/>
  <c r="I9039" i="3"/>
  <c r="I9038" i="3"/>
  <c r="I9037" i="3"/>
  <c r="I9036" i="3"/>
  <c r="I9035" i="3"/>
  <c r="I9034" i="3"/>
  <c r="I9033" i="3"/>
  <c r="I9032" i="3"/>
  <c r="I9031" i="3"/>
  <c r="I9030" i="3"/>
  <c r="I9029" i="3"/>
  <c r="I9028" i="3"/>
  <c r="I9027" i="3"/>
  <c r="I9026" i="3"/>
  <c r="I9025" i="3"/>
  <c r="I9024" i="3"/>
  <c r="I9023" i="3"/>
  <c r="I9022" i="3"/>
  <c r="I9021" i="3"/>
  <c r="I9020" i="3"/>
  <c r="I9019" i="3"/>
  <c r="I9018" i="3"/>
  <c r="I9017" i="3"/>
  <c r="I9016" i="3"/>
  <c r="I9015" i="3"/>
  <c r="I9014" i="3"/>
  <c r="I9013" i="3"/>
  <c r="I9012" i="3"/>
  <c r="I9011" i="3"/>
  <c r="I9010" i="3"/>
  <c r="I9009" i="3"/>
  <c r="I9008" i="3"/>
  <c r="I9007" i="3"/>
  <c r="I9006" i="3"/>
  <c r="I9005" i="3"/>
  <c r="I9004" i="3"/>
  <c r="I9003" i="3"/>
  <c r="I9002" i="3"/>
  <c r="I9001" i="3"/>
  <c r="I9000" i="3"/>
  <c r="I8999" i="3"/>
  <c r="I8998" i="3"/>
  <c r="I8997" i="3"/>
  <c r="I8996" i="3"/>
  <c r="I8995" i="3"/>
  <c r="I8994" i="3"/>
  <c r="I8993" i="3"/>
  <c r="I8992" i="3"/>
  <c r="I8991" i="3"/>
  <c r="I8990" i="3"/>
  <c r="I8989" i="3"/>
  <c r="I8988" i="3"/>
  <c r="I8987" i="3"/>
  <c r="I8986" i="3"/>
  <c r="I8985" i="3"/>
  <c r="I8984" i="3"/>
  <c r="I8983" i="3"/>
  <c r="I8982" i="3"/>
  <c r="I8981" i="3"/>
  <c r="I8980" i="3"/>
  <c r="I8979" i="3"/>
  <c r="I8978" i="3"/>
  <c r="I8977" i="3"/>
  <c r="I8976" i="3"/>
  <c r="I8975" i="3"/>
  <c r="I8974" i="3"/>
  <c r="I8973" i="3"/>
  <c r="I8972" i="3"/>
  <c r="I8971" i="3"/>
  <c r="I8970" i="3"/>
  <c r="I8969" i="3"/>
  <c r="I8968" i="3"/>
  <c r="I8967" i="3"/>
  <c r="I8966" i="3"/>
  <c r="I8965" i="3"/>
  <c r="I8964" i="3"/>
  <c r="I8963" i="3"/>
  <c r="I8962" i="3"/>
  <c r="I8961" i="3"/>
  <c r="I8960" i="3"/>
  <c r="I8959" i="3"/>
  <c r="I8958" i="3"/>
  <c r="I8957" i="3"/>
  <c r="I8956" i="3"/>
  <c r="I8955" i="3"/>
  <c r="I8954" i="3"/>
  <c r="I8953" i="3"/>
  <c r="I8952" i="3"/>
  <c r="I8951" i="3"/>
  <c r="I8950" i="3"/>
  <c r="I8949" i="3"/>
  <c r="I8948" i="3"/>
  <c r="I8947" i="3"/>
  <c r="I8946" i="3"/>
  <c r="I8945" i="3"/>
  <c r="I8944" i="3"/>
  <c r="I8943" i="3"/>
  <c r="I8942" i="3"/>
  <c r="I8941" i="3"/>
  <c r="I8940" i="3"/>
  <c r="I8939" i="3"/>
  <c r="I8938" i="3"/>
  <c r="I8937" i="3"/>
  <c r="I8936" i="3"/>
  <c r="I8935" i="3"/>
  <c r="I8934" i="3"/>
  <c r="I8933" i="3"/>
  <c r="I8932" i="3"/>
  <c r="I8931" i="3"/>
  <c r="I8930" i="3"/>
  <c r="I8929" i="3"/>
  <c r="I8928" i="3"/>
  <c r="I8927" i="3"/>
  <c r="I8926" i="3"/>
  <c r="I8925" i="3"/>
  <c r="I8924" i="3"/>
  <c r="I8923" i="3"/>
  <c r="I8922" i="3"/>
  <c r="I8921" i="3"/>
  <c r="I8920" i="3"/>
  <c r="I8919" i="3"/>
  <c r="I8918" i="3"/>
  <c r="I8917" i="3"/>
  <c r="I8916" i="3"/>
  <c r="I8915" i="3"/>
  <c r="I8914" i="3"/>
  <c r="I8913" i="3"/>
  <c r="I8912" i="3"/>
  <c r="I8911" i="3"/>
  <c r="I8910" i="3"/>
  <c r="I8909" i="3"/>
  <c r="I8908" i="3"/>
  <c r="I8907" i="3"/>
  <c r="I8906" i="3"/>
  <c r="I8905" i="3"/>
  <c r="I8904" i="3"/>
  <c r="I8903" i="3"/>
  <c r="I8902" i="3"/>
  <c r="I8901" i="3"/>
  <c r="I8900" i="3"/>
  <c r="I8899" i="3"/>
  <c r="I8898" i="3"/>
  <c r="I8897" i="3"/>
  <c r="I8896" i="3"/>
  <c r="I8895" i="3"/>
  <c r="I8894" i="3"/>
  <c r="I8893" i="3"/>
  <c r="I8892" i="3"/>
  <c r="I8891" i="3"/>
  <c r="I8890" i="3"/>
  <c r="I8889" i="3"/>
  <c r="I8888" i="3"/>
  <c r="I8887" i="3"/>
  <c r="I8886" i="3"/>
  <c r="I8885" i="3"/>
  <c r="I8884" i="3"/>
  <c r="I8883" i="3"/>
  <c r="I8882" i="3"/>
  <c r="I8881" i="3"/>
  <c r="I8880" i="3"/>
  <c r="I8879" i="3"/>
  <c r="I8878" i="3"/>
  <c r="I8877" i="3"/>
  <c r="I8876" i="3"/>
  <c r="I8875" i="3"/>
  <c r="I8874" i="3"/>
  <c r="I8873" i="3"/>
  <c r="I8872" i="3"/>
  <c r="I8871" i="3"/>
  <c r="I8870" i="3"/>
  <c r="I8869" i="3"/>
  <c r="I8868" i="3"/>
  <c r="I8867" i="3"/>
  <c r="I8866" i="3"/>
  <c r="I8865" i="3"/>
  <c r="I8864" i="3"/>
  <c r="I8863" i="3"/>
  <c r="I8862" i="3"/>
  <c r="I8861" i="3"/>
  <c r="I8860" i="3"/>
  <c r="I8859" i="3"/>
  <c r="I8858" i="3"/>
  <c r="I8857" i="3"/>
  <c r="I8856" i="3"/>
  <c r="I8855" i="3"/>
  <c r="I8854" i="3"/>
  <c r="I8853" i="3"/>
  <c r="I8852" i="3"/>
  <c r="I8851" i="3"/>
  <c r="I8850" i="3"/>
  <c r="I8849" i="3"/>
  <c r="I8848" i="3"/>
  <c r="I8847" i="3"/>
  <c r="I8846" i="3"/>
  <c r="I8845" i="3"/>
  <c r="I8844" i="3"/>
  <c r="I8843" i="3"/>
  <c r="I8842" i="3"/>
  <c r="I8841" i="3"/>
  <c r="I8840" i="3"/>
  <c r="I8839" i="3"/>
  <c r="I8838" i="3"/>
  <c r="I8837" i="3"/>
  <c r="I8836" i="3"/>
  <c r="I8835" i="3"/>
  <c r="I8834" i="3"/>
  <c r="I8833" i="3"/>
  <c r="I8832" i="3"/>
  <c r="I8831" i="3"/>
  <c r="I8830" i="3"/>
  <c r="I8829" i="3"/>
  <c r="I8828" i="3"/>
  <c r="I8827" i="3"/>
  <c r="I8826" i="3"/>
  <c r="I8825" i="3"/>
  <c r="I8824" i="3"/>
  <c r="I8823" i="3"/>
  <c r="I8822" i="3"/>
  <c r="I8821" i="3"/>
  <c r="I8820" i="3"/>
  <c r="I8819" i="3"/>
  <c r="I8818" i="3"/>
  <c r="I8817" i="3"/>
  <c r="I8816" i="3"/>
  <c r="I8815" i="3"/>
  <c r="I8814" i="3"/>
  <c r="I8813" i="3"/>
  <c r="I8812" i="3"/>
  <c r="I8811" i="3"/>
  <c r="I8810" i="3"/>
  <c r="I8809" i="3"/>
  <c r="I8808" i="3"/>
  <c r="I8807" i="3"/>
  <c r="I8806" i="3"/>
  <c r="I8805" i="3"/>
  <c r="I8804" i="3"/>
  <c r="I8803" i="3"/>
  <c r="I8802" i="3"/>
  <c r="I8801" i="3"/>
  <c r="I8800" i="3"/>
  <c r="I8799" i="3"/>
  <c r="I8798" i="3"/>
  <c r="I8797" i="3"/>
  <c r="I8796" i="3"/>
  <c r="I8795" i="3"/>
  <c r="I8794" i="3"/>
  <c r="I8793" i="3"/>
  <c r="I8792" i="3"/>
  <c r="I8791" i="3"/>
  <c r="I8790" i="3"/>
  <c r="I8789" i="3"/>
  <c r="I8788" i="3"/>
  <c r="I8787" i="3"/>
  <c r="I8786" i="3"/>
  <c r="I8785" i="3"/>
  <c r="I8784" i="3"/>
  <c r="I8783" i="3"/>
  <c r="I8782" i="3"/>
  <c r="I8781" i="3"/>
  <c r="I8780" i="3"/>
  <c r="I8779" i="3"/>
  <c r="I8778" i="3"/>
  <c r="I8777" i="3"/>
  <c r="I8776" i="3"/>
  <c r="I8775" i="3"/>
  <c r="I8774" i="3"/>
  <c r="I8773" i="3"/>
  <c r="I8772" i="3"/>
  <c r="I8771" i="3"/>
  <c r="I8770" i="3"/>
  <c r="I8769" i="3"/>
  <c r="I8768" i="3"/>
  <c r="I8767" i="3"/>
  <c r="I8766" i="3"/>
  <c r="I8765" i="3"/>
  <c r="I8764" i="3"/>
  <c r="I8763" i="3"/>
  <c r="I8762" i="3"/>
  <c r="I8761" i="3"/>
  <c r="I8760" i="3"/>
  <c r="I8759" i="3"/>
  <c r="I8758" i="3"/>
  <c r="I8757" i="3"/>
  <c r="I8756" i="3"/>
  <c r="I8755" i="3"/>
  <c r="I8754" i="3"/>
  <c r="I8753" i="3"/>
  <c r="I8752" i="3"/>
  <c r="I8751" i="3"/>
  <c r="I8750" i="3"/>
  <c r="I8749" i="3"/>
  <c r="I8748" i="3"/>
  <c r="I8747" i="3"/>
  <c r="I8746" i="3"/>
  <c r="I8745" i="3"/>
  <c r="I8744" i="3"/>
  <c r="I8743" i="3"/>
  <c r="I8742" i="3"/>
  <c r="I8741" i="3"/>
  <c r="I8740" i="3"/>
  <c r="I8739" i="3"/>
  <c r="I8738" i="3"/>
  <c r="I8737" i="3"/>
  <c r="I8736" i="3"/>
  <c r="I8735" i="3"/>
  <c r="I8734" i="3"/>
  <c r="I8733" i="3"/>
  <c r="I8732" i="3"/>
  <c r="I8731" i="3"/>
  <c r="I8730" i="3"/>
  <c r="I8729" i="3"/>
  <c r="I8728" i="3"/>
  <c r="I8727" i="3"/>
  <c r="I8726" i="3"/>
  <c r="I8725" i="3"/>
  <c r="I8724" i="3"/>
  <c r="I8723" i="3"/>
  <c r="I8722" i="3"/>
  <c r="I8721" i="3"/>
  <c r="I8720" i="3"/>
  <c r="I8719" i="3"/>
  <c r="I8718" i="3"/>
  <c r="I8717" i="3"/>
  <c r="I8716" i="3"/>
  <c r="I8715" i="3"/>
  <c r="I8714" i="3"/>
  <c r="I8713" i="3"/>
  <c r="I8712" i="3"/>
  <c r="I8711" i="3"/>
  <c r="I8710" i="3"/>
  <c r="I8709" i="3"/>
  <c r="I8708" i="3"/>
  <c r="I8707" i="3"/>
  <c r="I8706" i="3"/>
  <c r="I8705" i="3"/>
  <c r="I8704" i="3"/>
  <c r="I8703" i="3"/>
  <c r="I8702" i="3"/>
  <c r="I8701" i="3"/>
  <c r="I8700" i="3"/>
  <c r="I8699" i="3"/>
  <c r="I8698" i="3"/>
  <c r="I8697" i="3"/>
  <c r="I8696" i="3"/>
  <c r="I8695" i="3"/>
  <c r="I8694" i="3"/>
  <c r="I8693" i="3"/>
  <c r="I8692" i="3"/>
  <c r="I8691" i="3"/>
  <c r="I8690" i="3"/>
  <c r="I8689" i="3"/>
  <c r="I8688" i="3"/>
  <c r="I8687" i="3"/>
  <c r="I8686" i="3"/>
  <c r="I8685" i="3"/>
  <c r="I8684" i="3"/>
  <c r="I8683" i="3"/>
  <c r="I8682" i="3"/>
  <c r="I8681" i="3"/>
  <c r="I8680" i="3"/>
  <c r="I8679" i="3"/>
  <c r="I8678" i="3"/>
  <c r="I8677" i="3"/>
  <c r="I8676" i="3"/>
  <c r="I8675" i="3"/>
  <c r="I8674" i="3"/>
  <c r="I8673" i="3"/>
  <c r="I8672" i="3"/>
  <c r="I8671" i="3"/>
  <c r="I8670" i="3"/>
  <c r="I8669" i="3"/>
  <c r="I8668" i="3"/>
  <c r="I8667" i="3"/>
  <c r="I8666" i="3"/>
  <c r="I8665" i="3"/>
  <c r="I8664" i="3"/>
  <c r="I8663" i="3"/>
  <c r="I8662" i="3"/>
  <c r="I8661" i="3"/>
  <c r="I8660" i="3"/>
  <c r="I8659" i="3"/>
  <c r="I8658" i="3"/>
  <c r="I8657" i="3"/>
  <c r="I8656" i="3"/>
  <c r="I8655" i="3"/>
  <c r="I8654" i="3"/>
  <c r="I8653" i="3"/>
  <c r="I8652" i="3"/>
  <c r="I8651" i="3"/>
  <c r="I8650" i="3"/>
  <c r="I8649" i="3"/>
  <c r="I8648" i="3"/>
  <c r="I8647" i="3"/>
  <c r="I8646" i="3"/>
  <c r="I8645" i="3"/>
  <c r="I8644" i="3"/>
  <c r="I8643" i="3"/>
  <c r="I8642" i="3"/>
  <c r="I8641" i="3"/>
  <c r="I8640" i="3"/>
  <c r="I8639" i="3"/>
  <c r="I8638" i="3"/>
  <c r="I8637" i="3"/>
  <c r="I8636" i="3"/>
  <c r="I8635" i="3"/>
  <c r="I8634" i="3"/>
  <c r="I8633" i="3"/>
  <c r="I8632" i="3"/>
  <c r="I8631" i="3"/>
  <c r="I8630" i="3"/>
  <c r="I8629" i="3"/>
  <c r="I8628" i="3"/>
  <c r="I8627" i="3"/>
  <c r="I8626" i="3"/>
  <c r="I8625" i="3"/>
  <c r="I8624" i="3"/>
  <c r="I8623" i="3"/>
  <c r="I8622" i="3"/>
  <c r="I8621" i="3"/>
  <c r="I8620" i="3"/>
  <c r="I8619" i="3"/>
  <c r="I8618" i="3"/>
  <c r="I8617" i="3"/>
  <c r="I8616" i="3"/>
  <c r="I8615" i="3"/>
  <c r="I8614" i="3"/>
  <c r="I8613" i="3"/>
  <c r="I8612" i="3"/>
  <c r="I8611" i="3"/>
  <c r="I8610" i="3"/>
  <c r="I8609" i="3"/>
  <c r="I8608" i="3"/>
  <c r="I8607" i="3"/>
  <c r="I8606" i="3"/>
  <c r="I8605" i="3"/>
  <c r="I8604" i="3"/>
  <c r="I8603" i="3"/>
  <c r="I8602" i="3"/>
  <c r="I8601" i="3"/>
  <c r="I8600" i="3"/>
  <c r="I8599" i="3"/>
  <c r="I8598" i="3"/>
  <c r="I8597" i="3"/>
  <c r="I8596" i="3"/>
  <c r="I8595" i="3"/>
  <c r="I8594" i="3"/>
  <c r="I8593" i="3"/>
  <c r="I8592" i="3"/>
  <c r="I8591" i="3"/>
  <c r="I8590" i="3"/>
  <c r="I8589" i="3"/>
  <c r="I8588" i="3"/>
  <c r="I8587" i="3"/>
  <c r="I8586" i="3"/>
  <c r="I8585" i="3"/>
  <c r="I8584" i="3"/>
  <c r="I8583" i="3"/>
  <c r="I8582" i="3"/>
  <c r="I8581" i="3"/>
  <c r="I8580" i="3"/>
  <c r="I8579" i="3"/>
  <c r="I8578" i="3"/>
  <c r="I8577" i="3"/>
  <c r="I8576" i="3"/>
  <c r="I8575" i="3"/>
  <c r="I8574" i="3"/>
  <c r="I8573" i="3"/>
  <c r="I8572" i="3"/>
  <c r="I8571" i="3"/>
  <c r="I8570" i="3"/>
  <c r="I8569" i="3"/>
  <c r="I8568" i="3"/>
  <c r="I8567" i="3"/>
  <c r="I8566" i="3"/>
  <c r="I8565" i="3"/>
  <c r="I8564" i="3"/>
  <c r="I8563" i="3"/>
  <c r="I8562" i="3"/>
  <c r="I8561" i="3"/>
  <c r="I8560" i="3"/>
  <c r="I8559" i="3"/>
  <c r="I8558" i="3"/>
  <c r="I8557" i="3"/>
  <c r="I8556" i="3"/>
  <c r="I8555" i="3"/>
  <c r="I8554" i="3"/>
  <c r="I8553" i="3"/>
  <c r="I8552" i="3"/>
  <c r="I8551" i="3"/>
  <c r="I8550" i="3"/>
  <c r="I8549" i="3"/>
  <c r="I8548" i="3"/>
  <c r="I8547" i="3"/>
  <c r="I8546" i="3"/>
  <c r="I8545" i="3"/>
  <c r="I8544" i="3"/>
  <c r="I8543" i="3"/>
  <c r="I8542" i="3"/>
  <c r="I8541" i="3"/>
  <c r="I8540" i="3"/>
  <c r="I8539" i="3"/>
  <c r="I8538" i="3"/>
  <c r="I8537" i="3"/>
  <c r="I8536" i="3"/>
  <c r="I8535" i="3"/>
  <c r="I8534" i="3"/>
  <c r="I8533" i="3"/>
  <c r="I8532" i="3"/>
  <c r="I8531" i="3"/>
  <c r="I8530" i="3"/>
  <c r="I8529" i="3"/>
  <c r="I8528" i="3"/>
  <c r="I8527" i="3"/>
  <c r="I8526" i="3"/>
  <c r="I8525" i="3"/>
  <c r="I8524" i="3"/>
  <c r="I8523" i="3"/>
  <c r="I8522" i="3"/>
  <c r="I8521" i="3"/>
  <c r="I8520" i="3"/>
  <c r="I8519" i="3"/>
  <c r="I8518" i="3"/>
  <c r="I8517" i="3"/>
  <c r="I8516" i="3"/>
  <c r="I8515" i="3"/>
  <c r="I8514" i="3"/>
  <c r="I8513" i="3"/>
  <c r="I8512" i="3"/>
  <c r="I8511" i="3"/>
  <c r="I8510" i="3"/>
  <c r="I8509" i="3"/>
  <c r="I8508" i="3"/>
  <c r="I8507" i="3"/>
  <c r="I8506" i="3"/>
  <c r="I8505" i="3"/>
  <c r="I8504" i="3"/>
  <c r="I8503" i="3"/>
  <c r="I8502" i="3"/>
  <c r="I8501" i="3"/>
  <c r="I8500" i="3"/>
  <c r="I8499" i="3"/>
  <c r="I8498" i="3"/>
  <c r="I8497" i="3"/>
  <c r="I8496" i="3"/>
  <c r="I8495" i="3"/>
  <c r="I8494" i="3"/>
  <c r="I8493" i="3"/>
  <c r="I8492" i="3"/>
  <c r="I8491" i="3"/>
  <c r="I8490" i="3"/>
  <c r="I8489" i="3"/>
  <c r="I8488" i="3"/>
  <c r="I8487" i="3"/>
  <c r="I8486" i="3"/>
  <c r="I8485" i="3"/>
  <c r="I8484" i="3"/>
  <c r="I8483" i="3"/>
  <c r="I8482" i="3"/>
  <c r="I8481" i="3"/>
  <c r="I8480" i="3"/>
  <c r="I8479" i="3"/>
  <c r="I8478" i="3"/>
  <c r="I8477" i="3"/>
  <c r="I8476" i="3"/>
  <c r="I8475" i="3"/>
  <c r="I8474" i="3"/>
  <c r="I8473" i="3"/>
  <c r="I8472" i="3"/>
  <c r="I8471" i="3"/>
  <c r="I8470" i="3"/>
  <c r="I8469" i="3"/>
  <c r="I8468" i="3"/>
  <c r="I8467" i="3"/>
  <c r="I8466" i="3"/>
  <c r="I8465" i="3"/>
  <c r="I8464" i="3"/>
  <c r="I8463" i="3"/>
  <c r="I8462" i="3"/>
  <c r="I8461" i="3"/>
  <c r="I8460" i="3"/>
  <c r="I8459" i="3"/>
  <c r="I8458" i="3"/>
  <c r="I8457" i="3"/>
  <c r="I8456" i="3"/>
  <c r="I8455" i="3"/>
  <c r="I8454" i="3"/>
  <c r="I8453" i="3"/>
  <c r="I8452" i="3"/>
  <c r="I8451" i="3"/>
  <c r="I8450" i="3"/>
  <c r="I8449" i="3"/>
  <c r="I8448" i="3"/>
  <c r="I8447" i="3"/>
  <c r="I8446" i="3"/>
  <c r="I8445" i="3"/>
  <c r="I8444" i="3"/>
  <c r="I8443" i="3"/>
  <c r="I8442" i="3"/>
  <c r="I8441" i="3"/>
  <c r="I8440" i="3"/>
  <c r="I8439" i="3"/>
  <c r="I8438" i="3"/>
  <c r="I8437" i="3"/>
  <c r="I8436" i="3"/>
  <c r="I8435" i="3"/>
  <c r="I8434" i="3"/>
  <c r="I8433" i="3"/>
  <c r="I8432" i="3"/>
  <c r="I8431" i="3"/>
  <c r="I8430" i="3"/>
  <c r="I8429" i="3"/>
  <c r="I8428" i="3"/>
  <c r="I8427" i="3"/>
  <c r="I8426" i="3"/>
  <c r="I8425" i="3"/>
  <c r="I8424" i="3"/>
  <c r="I8423" i="3"/>
  <c r="I8422" i="3"/>
  <c r="I8421" i="3"/>
  <c r="I8420" i="3"/>
  <c r="I8419" i="3"/>
  <c r="I8418" i="3"/>
  <c r="I8417" i="3"/>
  <c r="I8416" i="3"/>
  <c r="I8415" i="3"/>
  <c r="I8414" i="3"/>
  <c r="I8413" i="3"/>
  <c r="I8412" i="3"/>
  <c r="I8411" i="3"/>
  <c r="I8410" i="3"/>
  <c r="I8409" i="3"/>
  <c r="I8408" i="3"/>
  <c r="I8407" i="3"/>
  <c r="I8406" i="3"/>
  <c r="I8405" i="3"/>
  <c r="I8404" i="3"/>
  <c r="I8403" i="3"/>
  <c r="I8402" i="3"/>
  <c r="I8401" i="3"/>
  <c r="I8400" i="3"/>
  <c r="I8399" i="3"/>
  <c r="I8398" i="3"/>
  <c r="I8397" i="3"/>
  <c r="I8396" i="3"/>
  <c r="I8395" i="3"/>
  <c r="I8394" i="3"/>
  <c r="I8393" i="3"/>
  <c r="I8392" i="3"/>
  <c r="I8391" i="3"/>
  <c r="I8390" i="3"/>
  <c r="I8389" i="3"/>
  <c r="I8388" i="3"/>
  <c r="I8387" i="3"/>
  <c r="I8386" i="3"/>
  <c r="I8385" i="3"/>
  <c r="I8384" i="3"/>
  <c r="I8383" i="3"/>
  <c r="I8382" i="3"/>
  <c r="I8381" i="3"/>
  <c r="I8380" i="3"/>
  <c r="I8379" i="3"/>
  <c r="I8378" i="3"/>
  <c r="I8377" i="3"/>
  <c r="I8376" i="3"/>
  <c r="I8375" i="3"/>
  <c r="I8374" i="3"/>
  <c r="I8373" i="3"/>
  <c r="I8372" i="3"/>
  <c r="I8371" i="3"/>
  <c r="I8370" i="3"/>
  <c r="I8369" i="3"/>
  <c r="I8368" i="3"/>
  <c r="I8367" i="3"/>
  <c r="I8366" i="3"/>
  <c r="I8365" i="3"/>
  <c r="I8364" i="3"/>
  <c r="I8363" i="3"/>
  <c r="I8362" i="3"/>
  <c r="I8361" i="3"/>
  <c r="I8360" i="3"/>
  <c r="I8359" i="3"/>
  <c r="I8358" i="3"/>
  <c r="I8357" i="3"/>
  <c r="I8356" i="3"/>
  <c r="I8355" i="3"/>
  <c r="I8354" i="3"/>
  <c r="I8353" i="3"/>
  <c r="I8352" i="3"/>
  <c r="I8351" i="3"/>
  <c r="I8350" i="3"/>
  <c r="I8349" i="3"/>
  <c r="I8348" i="3"/>
  <c r="I8347" i="3"/>
  <c r="I8346" i="3"/>
  <c r="I8345" i="3"/>
  <c r="I8344" i="3"/>
  <c r="I8343" i="3"/>
  <c r="I8342" i="3"/>
  <c r="I8341" i="3"/>
  <c r="I8340" i="3"/>
  <c r="I8339" i="3"/>
  <c r="I8338" i="3"/>
  <c r="I8337" i="3"/>
  <c r="I8336" i="3"/>
  <c r="I8335" i="3"/>
  <c r="I8334" i="3"/>
  <c r="I8333" i="3"/>
  <c r="I8332" i="3"/>
  <c r="I8331" i="3"/>
  <c r="I8330" i="3"/>
  <c r="I8329" i="3"/>
  <c r="I8328" i="3"/>
  <c r="I8327" i="3"/>
  <c r="I8326" i="3"/>
  <c r="I8325" i="3"/>
  <c r="I8324" i="3"/>
  <c r="I8323" i="3"/>
  <c r="I8322" i="3"/>
  <c r="I8321" i="3"/>
  <c r="I8320" i="3"/>
  <c r="I8319" i="3"/>
  <c r="I8318" i="3"/>
  <c r="I8317" i="3"/>
  <c r="I8316" i="3"/>
  <c r="I8315" i="3"/>
  <c r="I8314" i="3"/>
  <c r="I8313" i="3"/>
  <c r="I8312" i="3"/>
  <c r="I8311" i="3"/>
  <c r="I8310" i="3"/>
  <c r="I8309" i="3"/>
  <c r="I8308" i="3"/>
  <c r="I8307" i="3"/>
  <c r="I8306" i="3"/>
  <c r="I8305" i="3"/>
  <c r="I8304" i="3"/>
  <c r="I8303" i="3"/>
  <c r="I8302" i="3"/>
  <c r="I8301" i="3"/>
  <c r="I8300" i="3"/>
  <c r="I8299" i="3"/>
  <c r="I8298" i="3"/>
  <c r="I8297" i="3"/>
  <c r="I8296" i="3"/>
  <c r="I8295" i="3"/>
  <c r="I8294" i="3"/>
  <c r="I8293" i="3"/>
  <c r="I8292" i="3"/>
  <c r="I8291" i="3"/>
  <c r="I8290" i="3"/>
  <c r="I8289" i="3"/>
  <c r="I8288" i="3"/>
  <c r="I8287" i="3"/>
  <c r="I8286" i="3"/>
  <c r="I8285" i="3"/>
  <c r="I8284" i="3"/>
  <c r="I8283" i="3"/>
  <c r="I8282" i="3"/>
  <c r="I8281" i="3"/>
  <c r="I8280" i="3"/>
  <c r="I8279" i="3"/>
  <c r="I8278" i="3"/>
  <c r="I8277" i="3"/>
  <c r="I8276" i="3"/>
  <c r="I8275" i="3"/>
  <c r="I8274" i="3"/>
  <c r="I8273" i="3"/>
  <c r="I8272" i="3"/>
  <c r="I8271" i="3"/>
  <c r="I8270" i="3"/>
  <c r="I8269" i="3"/>
  <c r="I8268" i="3"/>
  <c r="I8267" i="3"/>
  <c r="I8266" i="3"/>
  <c r="I8265" i="3"/>
  <c r="I8264" i="3"/>
  <c r="I8263" i="3"/>
  <c r="I8262" i="3"/>
  <c r="I8261" i="3"/>
  <c r="I8260" i="3"/>
  <c r="I8259" i="3"/>
  <c r="I8258" i="3"/>
  <c r="I8257" i="3"/>
  <c r="I8256" i="3"/>
  <c r="I8255" i="3"/>
  <c r="I8254" i="3"/>
  <c r="I8253" i="3"/>
  <c r="I8252" i="3"/>
  <c r="I8251" i="3"/>
  <c r="I8250" i="3"/>
  <c r="I8249" i="3"/>
  <c r="I8248" i="3"/>
  <c r="I8247" i="3"/>
  <c r="I8246" i="3"/>
  <c r="I8245" i="3"/>
  <c r="I8244" i="3"/>
  <c r="I8243" i="3"/>
  <c r="I8242" i="3"/>
  <c r="I8241" i="3"/>
  <c r="I8240" i="3"/>
  <c r="I8239" i="3"/>
  <c r="I8238" i="3"/>
  <c r="I8237" i="3"/>
  <c r="I8236" i="3"/>
  <c r="I8235" i="3"/>
  <c r="I8234" i="3"/>
  <c r="I8233" i="3"/>
  <c r="I8232" i="3"/>
  <c r="I8231" i="3"/>
  <c r="I8230" i="3"/>
  <c r="I8229" i="3"/>
  <c r="I8228" i="3"/>
  <c r="I8227" i="3"/>
  <c r="I8226" i="3"/>
  <c r="I8225" i="3"/>
  <c r="I8224" i="3"/>
  <c r="I8223" i="3"/>
  <c r="I8222" i="3"/>
  <c r="I8221" i="3"/>
  <c r="I8220" i="3"/>
  <c r="I8219" i="3"/>
  <c r="I8218" i="3"/>
  <c r="I8217" i="3"/>
  <c r="I8216" i="3"/>
  <c r="I8215" i="3"/>
  <c r="I8214" i="3"/>
  <c r="I8213" i="3"/>
  <c r="I8212" i="3"/>
  <c r="I8211" i="3"/>
  <c r="I8210" i="3"/>
  <c r="I8209" i="3"/>
  <c r="I8208" i="3"/>
  <c r="I8207" i="3"/>
  <c r="I8206" i="3"/>
  <c r="I8205" i="3"/>
  <c r="I8204" i="3"/>
  <c r="I8203" i="3"/>
  <c r="I8202" i="3"/>
  <c r="I8201" i="3"/>
  <c r="I8200" i="3"/>
  <c r="I8199" i="3"/>
  <c r="I8198" i="3"/>
  <c r="I8197" i="3"/>
  <c r="I8196" i="3"/>
  <c r="I8195" i="3"/>
  <c r="I8194" i="3"/>
  <c r="I8193" i="3"/>
  <c r="I8192" i="3"/>
  <c r="I8191" i="3"/>
  <c r="I8190" i="3"/>
  <c r="I8189" i="3"/>
  <c r="I8188" i="3"/>
  <c r="I8187" i="3"/>
  <c r="I8186" i="3"/>
  <c r="I8185" i="3"/>
  <c r="I8184" i="3"/>
  <c r="I8183" i="3"/>
  <c r="I8182" i="3"/>
  <c r="I8181" i="3"/>
  <c r="I8180" i="3"/>
  <c r="I8179" i="3"/>
  <c r="I8178" i="3"/>
  <c r="I8177" i="3"/>
  <c r="I8176" i="3"/>
  <c r="I8175" i="3"/>
  <c r="I8174" i="3"/>
  <c r="I8173" i="3"/>
  <c r="I8172" i="3"/>
  <c r="I8171" i="3"/>
  <c r="I8170" i="3"/>
  <c r="I8169" i="3"/>
  <c r="I8168" i="3"/>
  <c r="I8167" i="3"/>
  <c r="I8166" i="3"/>
  <c r="I8165" i="3"/>
  <c r="I8164" i="3"/>
  <c r="I8163" i="3"/>
  <c r="I8162" i="3"/>
  <c r="I8161" i="3"/>
  <c r="I8160" i="3"/>
  <c r="I8159" i="3"/>
  <c r="I8158" i="3"/>
  <c r="I8157" i="3"/>
  <c r="I8156" i="3"/>
  <c r="I8155" i="3"/>
  <c r="I8154" i="3"/>
  <c r="I8153" i="3"/>
  <c r="I8152" i="3"/>
  <c r="I8151" i="3"/>
  <c r="I8150" i="3"/>
  <c r="I8149" i="3"/>
  <c r="I8148" i="3"/>
  <c r="I8147" i="3"/>
  <c r="I8146" i="3"/>
  <c r="I8145" i="3"/>
  <c r="I8144" i="3"/>
  <c r="I8143" i="3"/>
  <c r="I8142" i="3"/>
  <c r="I8141" i="3"/>
  <c r="I8140" i="3"/>
  <c r="I8139" i="3"/>
  <c r="I8138" i="3"/>
  <c r="I8137" i="3"/>
  <c r="I8136" i="3"/>
  <c r="I8135" i="3"/>
  <c r="I8134" i="3"/>
  <c r="I8133" i="3"/>
  <c r="I8132" i="3"/>
  <c r="I8131" i="3"/>
  <c r="I8130" i="3"/>
  <c r="I8129" i="3"/>
  <c r="I8128" i="3"/>
  <c r="I8127" i="3"/>
  <c r="I8126" i="3"/>
  <c r="I8125" i="3"/>
  <c r="I8124" i="3"/>
  <c r="I8123" i="3"/>
  <c r="I8122" i="3"/>
  <c r="I8121" i="3"/>
  <c r="I8120" i="3"/>
  <c r="I8119" i="3"/>
  <c r="I8118" i="3"/>
  <c r="I8117" i="3"/>
  <c r="I8116" i="3"/>
  <c r="I8115" i="3"/>
  <c r="I8114" i="3"/>
  <c r="I8113" i="3"/>
  <c r="I8112" i="3"/>
  <c r="I8111" i="3"/>
  <c r="I8110" i="3"/>
  <c r="I8109" i="3"/>
  <c r="I8108" i="3"/>
  <c r="I8107" i="3"/>
  <c r="I8106" i="3"/>
  <c r="I8105" i="3"/>
  <c r="I8104" i="3"/>
  <c r="I8103" i="3"/>
  <c r="I8102" i="3"/>
  <c r="I8101" i="3"/>
  <c r="I8100" i="3"/>
  <c r="I8099" i="3"/>
  <c r="I8098" i="3"/>
  <c r="I8097" i="3"/>
  <c r="I8096" i="3"/>
  <c r="I8095" i="3"/>
  <c r="I8094" i="3"/>
  <c r="I8093" i="3"/>
  <c r="I8092" i="3"/>
  <c r="I8091" i="3"/>
  <c r="I8090" i="3"/>
  <c r="I8089" i="3"/>
  <c r="I8088" i="3"/>
  <c r="I8087" i="3"/>
  <c r="I8086" i="3"/>
  <c r="I8085" i="3"/>
  <c r="I8084" i="3"/>
  <c r="I8083" i="3"/>
  <c r="I8082" i="3"/>
  <c r="I8081" i="3"/>
  <c r="I8080" i="3"/>
  <c r="I8079" i="3"/>
  <c r="I8078" i="3"/>
  <c r="I8077" i="3"/>
  <c r="I8076" i="3"/>
  <c r="I8075" i="3"/>
  <c r="I8074" i="3"/>
  <c r="I8073" i="3"/>
  <c r="I8072" i="3"/>
  <c r="I8071" i="3"/>
  <c r="I8070" i="3"/>
  <c r="I8069" i="3"/>
  <c r="I8068" i="3"/>
  <c r="I8067" i="3"/>
  <c r="I8066" i="3"/>
  <c r="I8065" i="3"/>
  <c r="I8064" i="3"/>
  <c r="I8063" i="3"/>
  <c r="I8062" i="3"/>
  <c r="I8061" i="3"/>
  <c r="I8060" i="3"/>
  <c r="I8059" i="3"/>
  <c r="I8058" i="3"/>
  <c r="I8057" i="3"/>
  <c r="I8056" i="3"/>
  <c r="I8055" i="3"/>
  <c r="I8054" i="3"/>
  <c r="I8053" i="3"/>
  <c r="I8052" i="3"/>
  <c r="I8051" i="3"/>
  <c r="I8050" i="3"/>
  <c r="I8049" i="3"/>
  <c r="I8048" i="3"/>
  <c r="I8047" i="3"/>
  <c r="I8046" i="3"/>
  <c r="I8045" i="3"/>
  <c r="I8044" i="3"/>
  <c r="I8043" i="3"/>
  <c r="I8042" i="3"/>
  <c r="I8041" i="3"/>
  <c r="I8040" i="3"/>
  <c r="I8039" i="3"/>
  <c r="I8038" i="3"/>
  <c r="I8037" i="3"/>
  <c r="I8036" i="3"/>
  <c r="I8035" i="3"/>
  <c r="I8034" i="3"/>
  <c r="I8033" i="3"/>
  <c r="I8032" i="3"/>
  <c r="I8031" i="3"/>
  <c r="I8030" i="3"/>
  <c r="I8029" i="3"/>
  <c r="I8028" i="3"/>
  <c r="I8027" i="3"/>
  <c r="I8026" i="3"/>
  <c r="I8025" i="3"/>
  <c r="I8024" i="3"/>
  <c r="I8023" i="3"/>
  <c r="I8022" i="3"/>
  <c r="I8021" i="3"/>
  <c r="I8020" i="3"/>
  <c r="I8019" i="3"/>
  <c r="I8018" i="3"/>
  <c r="I8017" i="3"/>
  <c r="I8016" i="3"/>
  <c r="I8015" i="3"/>
  <c r="I8014" i="3"/>
  <c r="I8013" i="3"/>
  <c r="I8012" i="3"/>
  <c r="I8011" i="3"/>
  <c r="I8010" i="3"/>
  <c r="I8009" i="3"/>
  <c r="I8008" i="3"/>
  <c r="I8007" i="3"/>
  <c r="I8006" i="3"/>
  <c r="I8005" i="3"/>
  <c r="I8004" i="3"/>
  <c r="I8003" i="3"/>
  <c r="I8002" i="3"/>
  <c r="I8001" i="3"/>
  <c r="I8000" i="3"/>
  <c r="I7999" i="3"/>
  <c r="I7998" i="3"/>
  <c r="I7997" i="3"/>
  <c r="I7996" i="3"/>
  <c r="I7995" i="3"/>
  <c r="I7994" i="3"/>
  <c r="I7993" i="3"/>
  <c r="I7992" i="3"/>
  <c r="I7991" i="3"/>
  <c r="I7990" i="3"/>
  <c r="I7989" i="3"/>
  <c r="I7988" i="3"/>
  <c r="I7987" i="3"/>
  <c r="I7986" i="3"/>
  <c r="I7985" i="3"/>
  <c r="I7984" i="3"/>
  <c r="I7983" i="3"/>
  <c r="I7982" i="3"/>
  <c r="I7981" i="3"/>
  <c r="I7980" i="3"/>
  <c r="I7979" i="3"/>
  <c r="I7978" i="3"/>
  <c r="I7977" i="3"/>
  <c r="I7976" i="3"/>
  <c r="I7975" i="3"/>
  <c r="I7974" i="3"/>
  <c r="I7973" i="3"/>
  <c r="I7972" i="3"/>
  <c r="I7971" i="3"/>
  <c r="I7970" i="3"/>
  <c r="I7969" i="3"/>
  <c r="I7968" i="3"/>
  <c r="I7967" i="3"/>
  <c r="I7966" i="3"/>
  <c r="I7965" i="3"/>
  <c r="I7964" i="3"/>
  <c r="I7963" i="3"/>
  <c r="I7962" i="3"/>
  <c r="I7961" i="3"/>
  <c r="I7960" i="3"/>
  <c r="I7959" i="3"/>
  <c r="I7958" i="3"/>
  <c r="I7957" i="3"/>
  <c r="I7956" i="3"/>
  <c r="I7955" i="3"/>
  <c r="I7954" i="3"/>
  <c r="I7953" i="3"/>
  <c r="I7952" i="3"/>
  <c r="I7951" i="3"/>
  <c r="I7950" i="3"/>
  <c r="I7949" i="3"/>
  <c r="I7948" i="3"/>
  <c r="I7947" i="3"/>
  <c r="I7946" i="3"/>
  <c r="I7945" i="3"/>
  <c r="I7944" i="3"/>
  <c r="I7943" i="3"/>
  <c r="I7942" i="3"/>
  <c r="I7941" i="3"/>
  <c r="I7940" i="3"/>
  <c r="I7939" i="3"/>
  <c r="I7938" i="3"/>
  <c r="I7937" i="3"/>
  <c r="I7936" i="3"/>
  <c r="I7935" i="3"/>
  <c r="I7934" i="3"/>
  <c r="I7933" i="3"/>
  <c r="I7932" i="3"/>
  <c r="I7931" i="3"/>
  <c r="I7930" i="3"/>
  <c r="I7929" i="3"/>
  <c r="I7928" i="3"/>
  <c r="I7927" i="3"/>
  <c r="I7926" i="3"/>
  <c r="I7925" i="3"/>
  <c r="I7924" i="3"/>
  <c r="I7923" i="3"/>
  <c r="I7922" i="3"/>
  <c r="I7921" i="3"/>
  <c r="I7920" i="3"/>
  <c r="I7919" i="3"/>
  <c r="I7918" i="3"/>
  <c r="I7917" i="3"/>
  <c r="I7916" i="3"/>
  <c r="I7915" i="3"/>
  <c r="I7914" i="3"/>
  <c r="I7913" i="3"/>
  <c r="I7912" i="3"/>
  <c r="I7911" i="3"/>
  <c r="I7910" i="3"/>
  <c r="I7909" i="3"/>
  <c r="I7908" i="3"/>
  <c r="I7907" i="3"/>
  <c r="I7906" i="3"/>
  <c r="I7905" i="3"/>
  <c r="I7904" i="3"/>
  <c r="I7903" i="3"/>
  <c r="I7902" i="3"/>
  <c r="I7901" i="3"/>
  <c r="I7900" i="3"/>
  <c r="I7899" i="3"/>
  <c r="I7898" i="3"/>
  <c r="I7897" i="3"/>
  <c r="I7896" i="3"/>
  <c r="I7895" i="3"/>
  <c r="I7894" i="3"/>
  <c r="I7893" i="3"/>
  <c r="I7892" i="3"/>
  <c r="I7891" i="3"/>
  <c r="I7890" i="3"/>
  <c r="I7889" i="3"/>
  <c r="I7888" i="3"/>
  <c r="I7887" i="3"/>
  <c r="I7886" i="3"/>
  <c r="I7885" i="3"/>
  <c r="I7884" i="3"/>
  <c r="I7883" i="3"/>
  <c r="I7882" i="3"/>
  <c r="I7881" i="3"/>
  <c r="I7880" i="3"/>
  <c r="I7879" i="3"/>
  <c r="I7878" i="3"/>
  <c r="I7877" i="3"/>
  <c r="I7876" i="3"/>
  <c r="I7875" i="3"/>
  <c r="I7874" i="3"/>
  <c r="I7873" i="3"/>
  <c r="I7872" i="3"/>
  <c r="I7871" i="3"/>
  <c r="I7870" i="3"/>
  <c r="I7869" i="3"/>
  <c r="I7868" i="3"/>
  <c r="I7867" i="3"/>
  <c r="I7866" i="3"/>
  <c r="I7865" i="3"/>
  <c r="I7864" i="3"/>
  <c r="I7863" i="3"/>
  <c r="I7862" i="3"/>
  <c r="I7861" i="3"/>
  <c r="I7860" i="3"/>
  <c r="I7859" i="3"/>
  <c r="I7858" i="3"/>
  <c r="I7857" i="3"/>
  <c r="I7856" i="3"/>
  <c r="I7855" i="3"/>
  <c r="I7854" i="3"/>
  <c r="I7853" i="3"/>
  <c r="I7852" i="3"/>
  <c r="I7851" i="3"/>
  <c r="I7850" i="3"/>
  <c r="I7849" i="3"/>
  <c r="I7848" i="3"/>
  <c r="I7847" i="3"/>
  <c r="I7846" i="3"/>
  <c r="I7845" i="3"/>
  <c r="I7844" i="3"/>
  <c r="I7843" i="3"/>
  <c r="I7842" i="3"/>
  <c r="I7841" i="3"/>
  <c r="I7840" i="3"/>
  <c r="I7839" i="3"/>
  <c r="I7838" i="3"/>
  <c r="I7837" i="3"/>
  <c r="I7836" i="3"/>
  <c r="I7835" i="3"/>
  <c r="I7834" i="3"/>
  <c r="I7833" i="3"/>
  <c r="I7832" i="3"/>
  <c r="I7831" i="3"/>
  <c r="I7830" i="3"/>
  <c r="I7829" i="3"/>
  <c r="I7828" i="3"/>
  <c r="I7827" i="3"/>
  <c r="I7826" i="3"/>
  <c r="I7825" i="3"/>
  <c r="I7824" i="3"/>
  <c r="I7823" i="3"/>
  <c r="I7822" i="3"/>
  <c r="I7821" i="3"/>
  <c r="I7820" i="3"/>
  <c r="I7819" i="3"/>
  <c r="I7818" i="3"/>
  <c r="I7817" i="3"/>
  <c r="I7816" i="3"/>
  <c r="I7815" i="3"/>
  <c r="I7814" i="3"/>
  <c r="I7813" i="3"/>
  <c r="I7812" i="3"/>
  <c r="I7811" i="3"/>
  <c r="I7810" i="3"/>
  <c r="I7809" i="3"/>
  <c r="I7808" i="3"/>
  <c r="I7807" i="3"/>
  <c r="I7806" i="3"/>
  <c r="I7805" i="3"/>
  <c r="I7804" i="3"/>
  <c r="I7803" i="3"/>
  <c r="I7802" i="3"/>
  <c r="I7801" i="3"/>
  <c r="I7800" i="3"/>
  <c r="I7799" i="3"/>
  <c r="I7798" i="3"/>
  <c r="I7797" i="3"/>
  <c r="I7796" i="3"/>
  <c r="I7795" i="3"/>
  <c r="I7794" i="3"/>
  <c r="I7793" i="3"/>
  <c r="I7792" i="3"/>
  <c r="I7791" i="3"/>
  <c r="I7790" i="3"/>
  <c r="I7789" i="3"/>
  <c r="I7788" i="3"/>
  <c r="I7787" i="3"/>
  <c r="I7786" i="3"/>
  <c r="I7785" i="3"/>
  <c r="I7784" i="3"/>
  <c r="I7783" i="3"/>
  <c r="I7782" i="3"/>
  <c r="I7781" i="3"/>
  <c r="I7780" i="3"/>
  <c r="I7779" i="3"/>
  <c r="I7778" i="3"/>
  <c r="I7777" i="3"/>
  <c r="I7776" i="3"/>
  <c r="I7775" i="3"/>
  <c r="I7774" i="3"/>
  <c r="I7773" i="3"/>
  <c r="I7772" i="3"/>
  <c r="I7771" i="3"/>
  <c r="I7770" i="3"/>
  <c r="I7769" i="3"/>
  <c r="I7768" i="3"/>
  <c r="I7767" i="3"/>
  <c r="I7766" i="3"/>
  <c r="I7765" i="3"/>
  <c r="I7764" i="3"/>
  <c r="I7763" i="3"/>
  <c r="I7762" i="3"/>
  <c r="I7761" i="3"/>
  <c r="I7760" i="3"/>
  <c r="I7759" i="3"/>
  <c r="I7758" i="3"/>
  <c r="I7757" i="3"/>
  <c r="I7756" i="3"/>
  <c r="I7755" i="3"/>
  <c r="I7754" i="3"/>
  <c r="I7753" i="3"/>
  <c r="I7752" i="3"/>
  <c r="I7751" i="3"/>
  <c r="I7750" i="3"/>
  <c r="I7749" i="3"/>
  <c r="I7748" i="3"/>
  <c r="I7747" i="3"/>
  <c r="I7746" i="3"/>
  <c r="I7745" i="3"/>
  <c r="I7744" i="3"/>
  <c r="I7743" i="3"/>
  <c r="I7742" i="3"/>
  <c r="I7741" i="3"/>
  <c r="I7740" i="3"/>
  <c r="I7739" i="3"/>
  <c r="I7738" i="3"/>
  <c r="I7737" i="3"/>
  <c r="I7736" i="3"/>
  <c r="I7735" i="3"/>
  <c r="I7734" i="3"/>
  <c r="I7733" i="3"/>
  <c r="I7732" i="3"/>
  <c r="I7731" i="3"/>
  <c r="I7730" i="3"/>
  <c r="I7729" i="3"/>
  <c r="I7728" i="3"/>
  <c r="I7727" i="3"/>
  <c r="I7726" i="3"/>
  <c r="I7725" i="3"/>
  <c r="I7724" i="3"/>
  <c r="I7723" i="3"/>
  <c r="I7722" i="3"/>
  <c r="I7721" i="3"/>
  <c r="I7720" i="3"/>
  <c r="I7719" i="3"/>
  <c r="I7718" i="3"/>
  <c r="I7717" i="3"/>
  <c r="I7716" i="3"/>
  <c r="I7715" i="3"/>
  <c r="I7714" i="3"/>
  <c r="I7713" i="3"/>
  <c r="I7712" i="3"/>
  <c r="I7711" i="3"/>
  <c r="I7710" i="3"/>
  <c r="I7709" i="3"/>
  <c r="I7708" i="3"/>
  <c r="I7707" i="3"/>
  <c r="I7706" i="3"/>
  <c r="I7705" i="3"/>
  <c r="I7704" i="3"/>
  <c r="I7703" i="3"/>
  <c r="I7702" i="3"/>
  <c r="I7701" i="3"/>
  <c r="I7700" i="3"/>
  <c r="I7699" i="3"/>
  <c r="I7698" i="3"/>
  <c r="I7697" i="3"/>
  <c r="I7696" i="3"/>
  <c r="I7695" i="3"/>
  <c r="I7694" i="3"/>
  <c r="I7693" i="3"/>
  <c r="I7692" i="3"/>
  <c r="I7691" i="3"/>
  <c r="I7690" i="3"/>
  <c r="I7689" i="3"/>
  <c r="I7688" i="3"/>
  <c r="I7687" i="3"/>
  <c r="I7686" i="3"/>
  <c r="I7685" i="3"/>
  <c r="I7684" i="3"/>
  <c r="I7683" i="3"/>
  <c r="I7682" i="3"/>
  <c r="I7681" i="3"/>
  <c r="I7680" i="3"/>
  <c r="I7679" i="3"/>
  <c r="I7678" i="3"/>
  <c r="I7677" i="3"/>
  <c r="I7676" i="3"/>
  <c r="I7675" i="3"/>
  <c r="I7674" i="3"/>
  <c r="I7673" i="3"/>
  <c r="I7672" i="3"/>
  <c r="I7671" i="3"/>
  <c r="I7670" i="3"/>
  <c r="I7669" i="3"/>
  <c r="I7668" i="3"/>
  <c r="I7667" i="3"/>
  <c r="I7666" i="3"/>
  <c r="I7665" i="3"/>
  <c r="I7664" i="3"/>
  <c r="I7663" i="3"/>
  <c r="I7662" i="3"/>
  <c r="I7661" i="3"/>
  <c r="I7660" i="3"/>
  <c r="I7659" i="3"/>
  <c r="I7658" i="3"/>
  <c r="I7657" i="3"/>
  <c r="I7656" i="3"/>
  <c r="I7655" i="3"/>
  <c r="I7654" i="3"/>
  <c r="I7653" i="3"/>
  <c r="I7652" i="3"/>
  <c r="I7651" i="3"/>
  <c r="I7650" i="3"/>
  <c r="I7649" i="3"/>
  <c r="I7648" i="3"/>
  <c r="I7647" i="3"/>
  <c r="I7646" i="3"/>
  <c r="I7645" i="3"/>
  <c r="I7644" i="3"/>
  <c r="I7643" i="3"/>
  <c r="I7642" i="3"/>
  <c r="I7641" i="3"/>
  <c r="I7640" i="3"/>
  <c r="I7639" i="3"/>
  <c r="I7638" i="3"/>
  <c r="I7637" i="3"/>
  <c r="I7636" i="3"/>
  <c r="I7635" i="3"/>
  <c r="I7634" i="3"/>
  <c r="I7633" i="3"/>
  <c r="I7632" i="3"/>
  <c r="I7631" i="3"/>
  <c r="I7630" i="3"/>
  <c r="I7629" i="3"/>
  <c r="I7628" i="3"/>
  <c r="I7627" i="3"/>
  <c r="I7626" i="3"/>
  <c r="I7625" i="3"/>
  <c r="I7624" i="3"/>
  <c r="I7623" i="3"/>
  <c r="I7622" i="3"/>
  <c r="I7621" i="3"/>
  <c r="I7620" i="3"/>
  <c r="I7619" i="3"/>
  <c r="I7618" i="3"/>
  <c r="I7617" i="3"/>
  <c r="I7616" i="3"/>
  <c r="I7615" i="3"/>
  <c r="I7614" i="3"/>
  <c r="I7613" i="3"/>
  <c r="I7612" i="3"/>
  <c r="I7611" i="3"/>
  <c r="I7610" i="3"/>
  <c r="I7609" i="3"/>
  <c r="I7608" i="3"/>
  <c r="I7607" i="3"/>
  <c r="I7606" i="3"/>
  <c r="I7605" i="3"/>
  <c r="I7604" i="3"/>
  <c r="I7603" i="3"/>
  <c r="I7602" i="3"/>
  <c r="I7601" i="3"/>
  <c r="I7600" i="3"/>
  <c r="I7599" i="3"/>
  <c r="I7598" i="3"/>
  <c r="I7597" i="3"/>
  <c r="I7596" i="3"/>
  <c r="I7595" i="3"/>
  <c r="I7594" i="3"/>
  <c r="I7593" i="3"/>
  <c r="I7592" i="3"/>
  <c r="I7591" i="3"/>
  <c r="I7590" i="3"/>
  <c r="I7589" i="3"/>
  <c r="I7588" i="3"/>
  <c r="I7587" i="3"/>
  <c r="I7586" i="3"/>
  <c r="I7585" i="3"/>
  <c r="I7584" i="3"/>
  <c r="I7583" i="3"/>
  <c r="I7582" i="3"/>
  <c r="I7581" i="3"/>
  <c r="I7580" i="3"/>
  <c r="I7579" i="3"/>
  <c r="I7578" i="3"/>
  <c r="I7577" i="3"/>
  <c r="I7576" i="3"/>
  <c r="I7575" i="3"/>
  <c r="I7574" i="3"/>
  <c r="I7573" i="3"/>
  <c r="I7572" i="3"/>
  <c r="I7571" i="3"/>
  <c r="I7570" i="3"/>
  <c r="I7569" i="3"/>
  <c r="I7568" i="3"/>
  <c r="I7567" i="3"/>
  <c r="I7566" i="3"/>
  <c r="I7565" i="3"/>
  <c r="I7564" i="3"/>
  <c r="I7563" i="3"/>
  <c r="I7562" i="3"/>
  <c r="I7561" i="3"/>
  <c r="I7560" i="3"/>
  <c r="I7559" i="3"/>
  <c r="I7558" i="3"/>
  <c r="I7557" i="3"/>
  <c r="I7556" i="3"/>
  <c r="I7555" i="3"/>
  <c r="I7554" i="3"/>
  <c r="I7553" i="3"/>
  <c r="I7552" i="3"/>
  <c r="I7551" i="3"/>
  <c r="I7550" i="3"/>
  <c r="I7549" i="3"/>
  <c r="I7548" i="3"/>
  <c r="I7547" i="3"/>
  <c r="I7546" i="3"/>
  <c r="I7545" i="3"/>
  <c r="I7544" i="3"/>
  <c r="I7543" i="3"/>
  <c r="I7542" i="3"/>
  <c r="I7541" i="3"/>
  <c r="I7540" i="3"/>
  <c r="I7539" i="3"/>
  <c r="I7538" i="3"/>
  <c r="I7537" i="3"/>
  <c r="I7536" i="3"/>
  <c r="I7535" i="3"/>
  <c r="I7534" i="3"/>
  <c r="I7533" i="3"/>
  <c r="I7532" i="3"/>
  <c r="I7531" i="3"/>
  <c r="I7530" i="3"/>
  <c r="I7529" i="3"/>
  <c r="I7528" i="3"/>
  <c r="I7527" i="3"/>
  <c r="I7526" i="3"/>
  <c r="I7525" i="3"/>
  <c r="I7524" i="3"/>
  <c r="I7523" i="3"/>
  <c r="I7522" i="3"/>
  <c r="I7521" i="3"/>
  <c r="I7520" i="3"/>
  <c r="I7519" i="3"/>
  <c r="I7518" i="3"/>
  <c r="I7517" i="3"/>
  <c r="I7516" i="3"/>
  <c r="I7515" i="3"/>
  <c r="I7514" i="3"/>
  <c r="I7513" i="3"/>
  <c r="I7512" i="3"/>
  <c r="I7511" i="3"/>
  <c r="I7510" i="3"/>
  <c r="I7509" i="3"/>
  <c r="I7508" i="3"/>
  <c r="I7507" i="3"/>
  <c r="I7506" i="3"/>
  <c r="I7505" i="3"/>
  <c r="I7504" i="3"/>
  <c r="I7503" i="3"/>
  <c r="I7502" i="3"/>
  <c r="I7501" i="3"/>
  <c r="I7500" i="3"/>
  <c r="I7499" i="3"/>
  <c r="I7498" i="3"/>
  <c r="I7497" i="3"/>
  <c r="I7496" i="3"/>
  <c r="I7495" i="3"/>
  <c r="I7494" i="3"/>
  <c r="I7493" i="3"/>
  <c r="I7492" i="3"/>
  <c r="I7491" i="3"/>
  <c r="I7490" i="3"/>
  <c r="I7489" i="3"/>
  <c r="I7488" i="3"/>
  <c r="I7487" i="3"/>
  <c r="I7486" i="3"/>
  <c r="I7485" i="3"/>
  <c r="I7484" i="3"/>
  <c r="I7483" i="3"/>
  <c r="I7482" i="3"/>
  <c r="I7481" i="3"/>
  <c r="I7480" i="3"/>
  <c r="I7479" i="3"/>
  <c r="I7478" i="3"/>
  <c r="I7477" i="3"/>
  <c r="I7476" i="3"/>
  <c r="I7475" i="3"/>
  <c r="I7474" i="3"/>
  <c r="I7473" i="3"/>
  <c r="I7472" i="3"/>
  <c r="I7471" i="3"/>
  <c r="I7470" i="3"/>
  <c r="I7469" i="3"/>
  <c r="I7468" i="3"/>
  <c r="I7467" i="3"/>
  <c r="I7466" i="3"/>
  <c r="I7465" i="3"/>
  <c r="I7464" i="3"/>
  <c r="I7463" i="3"/>
  <c r="I7462" i="3"/>
  <c r="I7461" i="3"/>
  <c r="I7460" i="3"/>
  <c r="I7459" i="3"/>
  <c r="I7458" i="3"/>
  <c r="I7457" i="3"/>
  <c r="I7456" i="3"/>
  <c r="I7455" i="3"/>
  <c r="I7454" i="3"/>
  <c r="I7453" i="3"/>
  <c r="I7452" i="3"/>
  <c r="I7451" i="3"/>
  <c r="I7450" i="3"/>
  <c r="I7449" i="3"/>
  <c r="I7448" i="3"/>
  <c r="I7447" i="3"/>
  <c r="I7446" i="3"/>
  <c r="I7445" i="3"/>
  <c r="I7444" i="3"/>
  <c r="I7443" i="3"/>
  <c r="I7442" i="3"/>
  <c r="I7441" i="3"/>
  <c r="I7440" i="3"/>
  <c r="I7439" i="3"/>
  <c r="I7438" i="3"/>
  <c r="I7437" i="3"/>
  <c r="I7436" i="3"/>
  <c r="I7435" i="3"/>
  <c r="I7434" i="3"/>
  <c r="I7433" i="3"/>
  <c r="I7432" i="3"/>
  <c r="I7431" i="3"/>
  <c r="I7430" i="3"/>
  <c r="I7429" i="3"/>
  <c r="I7428" i="3"/>
  <c r="I7427" i="3"/>
  <c r="I7426" i="3"/>
  <c r="I7425" i="3"/>
  <c r="I7424" i="3"/>
  <c r="I7423" i="3"/>
  <c r="I7422" i="3"/>
  <c r="I7421" i="3"/>
  <c r="I7420" i="3"/>
  <c r="I7419" i="3"/>
  <c r="I7418" i="3"/>
  <c r="I7417" i="3"/>
  <c r="I7416" i="3"/>
  <c r="I7415" i="3"/>
  <c r="I7414" i="3"/>
  <c r="I7413" i="3"/>
  <c r="I7412" i="3"/>
  <c r="I7411" i="3"/>
  <c r="I7410" i="3"/>
  <c r="I7409" i="3"/>
  <c r="I7408" i="3"/>
  <c r="I7407" i="3"/>
  <c r="I7406" i="3"/>
  <c r="I7405" i="3"/>
  <c r="I7404" i="3"/>
  <c r="I7403" i="3"/>
  <c r="I7402" i="3"/>
  <c r="I7401" i="3"/>
  <c r="I7400" i="3"/>
  <c r="I7399" i="3"/>
  <c r="I7398" i="3"/>
  <c r="I7397" i="3"/>
  <c r="I7396" i="3"/>
  <c r="I7395" i="3"/>
  <c r="I7394" i="3"/>
  <c r="I7393" i="3"/>
  <c r="I7392" i="3"/>
  <c r="I7391" i="3"/>
  <c r="I7390" i="3"/>
  <c r="I7389" i="3"/>
  <c r="I7388" i="3"/>
  <c r="I7387" i="3"/>
  <c r="I7386" i="3"/>
  <c r="I7385" i="3"/>
  <c r="I7384" i="3"/>
  <c r="I7383" i="3"/>
  <c r="I7382" i="3"/>
  <c r="I7381" i="3"/>
  <c r="I7380" i="3"/>
  <c r="I7379" i="3"/>
  <c r="I7378" i="3"/>
  <c r="I7377" i="3"/>
  <c r="I7376" i="3"/>
  <c r="I7375" i="3"/>
  <c r="I7374" i="3"/>
  <c r="I7373" i="3"/>
  <c r="I7372" i="3"/>
  <c r="I7371" i="3"/>
  <c r="I7370" i="3"/>
  <c r="I7369" i="3"/>
  <c r="I7368" i="3"/>
  <c r="I7367" i="3"/>
  <c r="I7366" i="3"/>
  <c r="I7365" i="3"/>
  <c r="I7364" i="3"/>
  <c r="I7363" i="3"/>
  <c r="I7362" i="3"/>
  <c r="I7361" i="3"/>
  <c r="I7360" i="3"/>
  <c r="I7359" i="3"/>
  <c r="I7358" i="3"/>
  <c r="I7357" i="3"/>
  <c r="I7356" i="3"/>
  <c r="I7355" i="3"/>
  <c r="I7354" i="3"/>
  <c r="I7353" i="3"/>
  <c r="I7352" i="3"/>
  <c r="I7351" i="3"/>
  <c r="I7350" i="3"/>
  <c r="I7349" i="3"/>
  <c r="I7348" i="3"/>
  <c r="I7347" i="3"/>
  <c r="I7346" i="3"/>
  <c r="I7345" i="3"/>
  <c r="I7344" i="3"/>
  <c r="I7343" i="3"/>
  <c r="I7342" i="3"/>
  <c r="I7341" i="3"/>
  <c r="I7340" i="3"/>
  <c r="I7339" i="3"/>
  <c r="I7338" i="3"/>
  <c r="I7337" i="3"/>
  <c r="I7336" i="3"/>
  <c r="I7335" i="3"/>
  <c r="I7334" i="3"/>
  <c r="I7333" i="3"/>
  <c r="I7332" i="3"/>
  <c r="I7331" i="3"/>
  <c r="I7330" i="3"/>
  <c r="I7329" i="3"/>
  <c r="I7328" i="3"/>
  <c r="I7327" i="3"/>
  <c r="I7326" i="3"/>
  <c r="I7325" i="3"/>
  <c r="I7324" i="3"/>
  <c r="I7323" i="3"/>
  <c r="I7322" i="3"/>
  <c r="I7321" i="3"/>
  <c r="I7320" i="3"/>
  <c r="I7319" i="3"/>
  <c r="I7318" i="3"/>
  <c r="I7317" i="3"/>
  <c r="I7316" i="3"/>
  <c r="I7315" i="3"/>
  <c r="I7314" i="3"/>
  <c r="I7313" i="3"/>
  <c r="I7312" i="3"/>
  <c r="I7311" i="3"/>
  <c r="I7310" i="3"/>
  <c r="I7309" i="3"/>
  <c r="I7308" i="3"/>
  <c r="I7307" i="3"/>
  <c r="I7306" i="3"/>
  <c r="I7305" i="3"/>
  <c r="I7304" i="3"/>
  <c r="I7303" i="3"/>
  <c r="I7302" i="3"/>
  <c r="I7301" i="3"/>
  <c r="I7300" i="3"/>
  <c r="I7299" i="3"/>
  <c r="I7298" i="3"/>
  <c r="I7297" i="3"/>
  <c r="I7296" i="3"/>
  <c r="I7295" i="3"/>
  <c r="I7294" i="3"/>
  <c r="I7293" i="3"/>
  <c r="I7292" i="3"/>
  <c r="I7291" i="3"/>
  <c r="I7290" i="3"/>
  <c r="I7289" i="3"/>
  <c r="I7288" i="3"/>
  <c r="I7287" i="3"/>
  <c r="I7286" i="3"/>
  <c r="I7285" i="3"/>
  <c r="I7284" i="3"/>
  <c r="I7283" i="3"/>
  <c r="I7282" i="3"/>
  <c r="I7281" i="3"/>
  <c r="I7280" i="3"/>
  <c r="I7279" i="3"/>
  <c r="I7278" i="3"/>
  <c r="I7277" i="3"/>
  <c r="I7276" i="3"/>
  <c r="I7275" i="3"/>
  <c r="I7274" i="3"/>
  <c r="I7273" i="3"/>
  <c r="I7272" i="3"/>
  <c r="I7271" i="3"/>
  <c r="I7270" i="3"/>
  <c r="I7269" i="3"/>
  <c r="I7268" i="3"/>
  <c r="I7267" i="3"/>
  <c r="I7266" i="3"/>
  <c r="I7265" i="3"/>
  <c r="I7264" i="3"/>
  <c r="I7263" i="3"/>
  <c r="I7262" i="3"/>
  <c r="I7261" i="3"/>
  <c r="I7260" i="3"/>
  <c r="I7259" i="3"/>
  <c r="I7258" i="3"/>
  <c r="I7257" i="3"/>
  <c r="I7256" i="3"/>
  <c r="I7255" i="3"/>
  <c r="I7254" i="3"/>
  <c r="I7253" i="3"/>
  <c r="I7252" i="3"/>
  <c r="I7251" i="3"/>
  <c r="I7250" i="3"/>
  <c r="I7249" i="3"/>
  <c r="I7248" i="3"/>
  <c r="I7247" i="3"/>
  <c r="I7246" i="3"/>
  <c r="I7245" i="3"/>
  <c r="I7244" i="3"/>
  <c r="I7243" i="3"/>
  <c r="I7242" i="3"/>
  <c r="I7241" i="3"/>
  <c r="I7240" i="3"/>
  <c r="I7239" i="3"/>
  <c r="I7238" i="3"/>
  <c r="I7237" i="3"/>
  <c r="I7236" i="3"/>
  <c r="I7235" i="3"/>
  <c r="I7234" i="3"/>
  <c r="I7233" i="3"/>
  <c r="I7232" i="3"/>
  <c r="I7231" i="3"/>
  <c r="I7230" i="3"/>
  <c r="I7229" i="3"/>
  <c r="I7228" i="3"/>
  <c r="I7227" i="3"/>
  <c r="I7226" i="3"/>
  <c r="I7225" i="3"/>
  <c r="I7224" i="3"/>
  <c r="I7223" i="3"/>
  <c r="I7222" i="3"/>
  <c r="I7221" i="3"/>
  <c r="I7220" i="3"/>
  <c r="I7219" i="3"/>
  <c r="I7218" i="3"/>
  <c r="I7217" i="3"/>
  <c r="I7216" i="3"/>
  <c r="I7215" i="3"/>
  <c r="I7214" i="3"/>
  <c r="I7213" i="3"/>
  <c r="I7212" i="3"/>
  <c r="I7211" i="3"/>
  <c r="I7210" i="3"/>
  <c r="I7209" i="3"/>
  <c r="I7208" i="3"/>
  <c r="I7207" i="3"/>
  <c r="I7206" i="3"/>
  <c r="I7205" i="3"/>
  <c r="I7204" i="3"/>
  <c r="I7203" i="3"/>
  <c r="I7202" i="3"/>
  <c r="I7201" i="3"/>
  <c r="I7200" i="3"/>
  <c r="I7199" i="3"/>
  <c r="I7198" i="3"/>
  <c r="I7197" i="3"/>
  <c r="I7196" i="3"/>
  <c r="I7195" i="3"/>
  <c r="I7194" i="3"/>
  <c r="I7193" i="3"/>
  <c r="I7192" i="3"/>
  <c r="I7191" i="3"/>
  <c r="I7190" i="3"/>
  <c r="I7189" i="3"/>
  <c r="I7188" i="3"/>
  <c r="I7187" i="3"/>
  <c r="I7186" i="3"/>
  <c r="I7185" i="3"/>
  <c r="I7184" i="3"/>
  <c r="I7183" i="3"/>
  <c r="I7182" i="3"/>
  <c r="I7181" i="3"/>
  <c r="I7180" i="3"/>
  <c r="I7179" i="3"/>
  <c r="I7178" i="3"/>
  <c r="I7177" i="3"/>
  <c r="I7176" i="3"/>
  <c r="I7175" i="3"/>
  <c r="I7174" i="3"/>
  <c r="I7173" i="3"/>
  <c r="I7172" i="3"/>
  <c r="I7171" i="3"/>
  <c r="I7170" i="3"/>
  <c r="I7169" i="3"/>
  <c r="I7168" i="3"/>
  <c r="I7167" i="3"/>
  <c r="I7166" i="3"/>
  <c r="I7165" i="3"/>
  <c r="I7164" i="3"/>
  <c r="I7163" i="3"/>
  <c r="I7162" i="3"/>
  <c r="I7161" i="3"/>
  <c r="I7160" i="3"/>
  <c r="I7159" i="3"/>
  <c r="I7158" i="3"/>
  <c r="I7157" i="3"/>
  <c r="I7156" i="3"/>
  <c r="I7155" i="3"/>
  <c r="I7154" i="3"/>
  <c r="I7153" i="3"/>
  <c r="I7152" i="3"/>
  <c r="I7151" i="3"/>
  <c r="I7150" i="3"/>
  <c r="I7149" i="3"/>
  <c r="I7148" i="3"/>
  <c r="I7147" i="3"/>
  <c r="I7146" i="3"/>
  <c r="I7145" i="3"/>
  <c r="I7144" i="3"/>
  <c r="I7143" i="3"/>
  <c r="I7142" i="3"/>
  <c r="I7141" i="3"/>
  <c r="I7140" i="3"/>
  <c r="I7139" i="3"/>
  <c r="I7138" i="3"/>
  <c r="I7137" i="3"/>
  <c r="I7136" i="3"/>
  <c r="I7135" i="3"/>
  <c r="I7134" i="3"/>
  <c r="I7133" i="3"/>
  <c r="I7132" i="3"/>
  <c r="I7131" i="3"/>
  <c r="I7130" i="3"/>
  <c r="I7129" i="3"/>
  <c r="I7128" i="3"/>
  <c r="I7127" i="3"/>
  <c r="I7126" i="3"/>
  <c r="I7125" i="3"/>
  <c r="I7124" i="3"/>
  <c r="I7123" i="3"/>
  <c r="I7122" i="3"/>
  <c r="I7121" i="3"/>
  <c r="I7120" i="3"/>
  <c r="I7119" i="3"/>
  <c r="I7118" i="3"/>
  <c r="I7117" i="3"/>
  <c r="I7116" i="3"/>
  <c r="I7115" i="3"/>
  <c r="I7114" i="3"/>
  <c r="I7113" i="3"/>
  <c r="I7112" i="3"/>
  <c r="I7111" i="3"/>
  <c r="I7110" i="3"/>
  <c r="I7109" i="3"/>
  <c r="I7108" i="3"/>
  <c r="I7107" i="3"/>
  <c r="I7106" i="3"/>
  <c r="I7105" i="3"/>
  <c r="I7104" i="3"/>
  <c r="I7103" i="3"/>
  <c r="I7102" i="3"/>
  <c r="I7101" i="3"/>
  <c r="I7100" i="3"/>
  <c r="I7099" i="3"/>
  <c r="I7098" i="3"/>
  <c r="I7097" i="3"/>
  <c r="I7096" i="3"/>
  <c r="I7095" i="3"/>
  <c r="I7094" i="3"/>
  <c r="I7093" i="3"/>
  <c r="I7092" i="3"/>
  <c r="I7091" i="3"/>
  <c r="I7090" i="3"/>
  <c r="I7089" i="3"/>
  <c r="I7088" i="3"/>
  <c r="I7087" i="3"/>
  <c r="I7086" i="3"/>
  <c r="I7085" i="3"/>
  <c r="I7084" i="3"/>
  <c r="I7083" i="3"/>
  <c r="I7082" i="3"/>
  <c r="I7081" i="3"/>
  <c r="I7080" i="3"/>
  <c r="I7079" i="3"/>
  <c r="I7078" i="3"/>
  <c r="I7077" i="3"/>
  <c r="I7076" i="3"/>
  <c r="I7075" i="3"/>
  <c r="I7074" i="3"/>
  <c r="I7073" i="3"/>
  <c r="I7072" i="3"/>
  <c r="I7071" i="3"/>
  <c r="I7070" i="3"/>
  <c r="I7069" i="3"/>
  <c r="I7068" i="3"/>
  <c r="I7067" i="3"/>
  <c r="I7066" i="3"/>
  <c r="I7065" i="3"/>
  <c r="I7064" i="3"/>
  <c r="I7063" i="3"/>
  <c r="I7062" i="3"/>
  <c r="I7061" i="3"/>
  <c r="I7060" i="3"/>
  <c r="I7059" i="3"/>
  <c r="I7058" i="3"/>
  <c r="I7057" i="3"/>
  <c r="I7056" i="3"/>
  <c r="I7055" i="3"/>
  <c r="I7054" i="3"/>
  <c r="I7053" i="3"/>
  <c r="I7052" i="3"/>
  <c r="I7051" i="3"/>
  <c r="I7050" i="3"/>
  <c r="I7049" i="3"/>
  <c r="I7048" i="3"/>
  <c r="I7047" i="3"/>
  <c r="I7046" i="3"/>
  <c r="I7045" i="3"/>
  <c r="I7044" i="3"/>
  <c r="I7043" i="3"/>
  <c r="I7042" i="3"/>
  <c r="I7041" i="3"/>
  <c r="I7040" i="3"/>
  <c r="I7039" i="3"/>
  <c r="I7038" i="3"/>
  <c r="I7037" i="3"/>
  <c r="I7036" i="3"/>
  <c r="I7035" i="3"/>
  <c r="I7034" i="3"/>
  <c r="I7033" i="3"/>
  <c r="I7032" i="3"/>
  <c r="I7031" i="3"/>
  <c r="I7030" i="3"/>
  <c r="I7029" i="3"/>
  <c r="I7028" i="3"/>
  <c r="I7027" i="3"/>
  <c r="I7026" i="3"/>
  <c r="I7025" i="3"/>
  <c r="I7024" i="3"/>
  <c r="I7023" i="3"/>
  <c r="I7022" i="3"/>
  <c r="I7021" i="3"/>
  <c r="I7020" i="3"/>
  <c r="I7019" i="3"/>
  <c r="I7018" i="3"/>
  <c r="I7017" i="3"/>
  <c r="I7016" i="3"/>
  <c r="I7015" i="3"/>
  <c r="I7014" i="3"/>
  <c r="I7013" i="3"/>
  <c r="I7012" i="3"/>
  <c r="I7011" i="3"/>
  <c r="I7010" i="3"/>
  <c r="I7009" i="3"/>
  <c r="I7008" i="3"/>
  <c r="I7007" i="3"/>
  <c r="I7006" i="3"/>
  <c r="I7005" i="3"/>
  <c r="I7004" i="3"/>
  <c r="I7003" i="3"/>
  <c r="I7002" i="3"/>
  <c r="I7001" i="3"/>
  <c r="I7000" i="3"/>
  <c r="I6999" i="3"/>
  <c r="I6998" i="3"/>
  <c r="I6997" i="3"/>
  <c r="I6996" i="3"/>
  <c r="I6995" i="3"/>
  <c r="I6994" i="3"/>
  <c r="I6993" i="3"/>
  <c r="I6992" i="3"/>
  <c r="I6991" i="3"/>
  <c r="I6990" i="3"/>
  <c r="I6989" i="3"/>
  <c r="I6988" i="3"/>
  <c r="I6987" i="3"/>
  <c r="I6986" i="3"/>
  <c r="I6985" i="3"/>
  <c r="I6984" i="3"/>
  <c r="I6983" i="3"/>
  <c r="I6982" i="3"/>
  <c r="I6981" i="3"/>
  <c r="I6980" i="3"/>
  <c r="I6979" i="3"/>
  <c r="I6978" i="3"/>
  <c r="I6977" i="3"/>
  <c r="I6976" i="3"/>
  <c r="I6975" i="3"/>
  <c r="I6974" i="3"/>
  <c r="I6973" i="3"/>
  <c r="I6972" i="3"/>
  <c r="I6971" i="3"/>
  <c r="I6970" i="3"/>
  <c r="I6969" i="3"/>
  <c r="I6968" i="3"/>
  <c r="I6967" i="3"/>
  <c r="I6966" i="3"/>
  <c r="I6965" i="3"/>
  <c r="I6964" i="3"/>
  <c r="I6963" i="3"/>
  <c r="I6962" i="3"/>
  <c r="I6961" i="3"/>
  <c r="I6960" i="3"/>
  <c r="I6959" i="3"/>
  <c r="I6958" i="3"/>
  <c r="I6957" i="3"/>
  <c r="I6956" i="3"/>
  <c r="I6955" i="3"/>
  <c r="I6954" i="3"/>
  <c r="I6953" i="3"/>
  <c r="I6952" i="3"/>
  <c r="I6951" i="3"/>
  <c r="I6950" i="3"/>
  <c r="I6949" i="3"/>
  <c r="I6948" i="3"/>
  <c r="I6947" i="3"/>
  <c r="I6946" i="3"/>
  <c r="I6945" i="3"/>
  <c r="I6944" i="3"/>
  <c r="I6943" i="3"/>
  <c r="I6942" i="3"/>
  <c r="I6941" i="3"/>
  <c r="I6940" i="3"/>
  <c r="I6939" i="3"/>
  <c r="I6938" i="3"/>
  <c r="I6937" i="3"/>
  <c r="I6936" i="3"/>
  <c r="I6935" i="3"/>
  <c r="I6934" i="3"/>
  <c r="I6933" i="3"/>
  <c r="I6932" i="3"/>
  <c r="I6931" i="3"/>
  <c r="I6930" i="3"/>
  <c r="I6929" i="3"/>
  <c r="I6928" i="3"/>
  <c r="I6927" i="3"/>
  <c r="I6926" i="3"/>
  <c r="I6925" i="3"/>
  <c r="I6924" i="3"/>
  <c r="I6923" i="3"/>
  <c r="I6922" i="3"/>
  <c r="I6921" i="3"/>
  <c r="I6920" i="3"/>
  <c r="I6919" i="3"/>
  <c r="I6918" i="3"/>
  <c r="I6917" i="3"/>
  <c r="I6916" i="3"/>
  <c r="I6915" i="3"/>
  <c r="I6914" i="3"/>
  <c r="I6913" i="3"/>
  <c r="I6912" i="3"/>
  <c r="I6911" i="3"/>
  <c r="I6910" i="3"/>
  <c r="I6909" i="3"/>
  <c r="I6908" i="3"/>
  <c r="I6907" i="3"/>
  <c r="I6906" i="3"/>
  <c r="I6905" i="3"/>
  <c r="I6904" i="3"/>
  <c r="I6903" i="3"/>
  <c r="I6902" i="3"/>
  <c r="I6901" i="3"/>
  <c r="I6900" i="3"/>
  <c r="I6899" i="3"/>
  <c r="I6898" i="3"/>
  <c r="I6897" i="3"/>
  <c r="I6896" i="3"/>
  <c r="I6895" i="3"/>
  <c r="I6894" i="3"/>
  <c r="I6893" i="3"/>
  <c r="I6892" i="3"/>
  <c r="I6891" i="3"/>
  <c r="I6890" i="3"/>
  <c r="I6889" i="3"/>
  <c r="I6888" i="3"/>
  <c r="I6887" i="3"/>
  <c r="I6886" i="3"/>
  <c r="I6885" i="3"/>
  <c r="I6884" i="3"/>
  <c r="I6883" i="3"/>
  <c r="I6882" i="3"/>
  <c r="I6881" i="3"/>
  <c r="I6880" i="3"/>
  <c r="I6879" i="3"/>
  <c r="I6878" i="3"/>
  <c r="I6877" i="3"/>
  <c r="I6876" i="3"/>
  <c r="I6875" i="3"/>
  <c r="I6874" i="3"/>
  <c r="I6873" i="3"/>
  <c r="I6872" i="3"/>
  <c r="I6871" i="3"/>
  <c r="I6870" i="3"/>
  <c r="I6869" i="3"/>
  <c r="I6868" i="3"/>
  <c r="I6867" i="3"/>
  <c r="I6866" i="3"/>
  <c r="I6865" i="3"/>
  <c r="I6864" i="3"/>
  <c r="I6863" i="3"/>
  <c r="I6862" i="3"/>
  <c r="I6861" i="3"/>
  <c r="I6860" i="3"/>
  <c r="I6859" i="3"/>
  <c r="I6858" i="3"/>
  <c r="I6857" i="3"/>
  <c r="I6856" i="3"/>
  <c r="I6855" i="3"/>
  <c r="I6854" i="3"/>
  <c r="I6853" i="3"/>
  <c r="I6852" i="3"/>
  <c r="I6851" i="3"/>
  <c r="I6850" i="3"/>
  <c r="I6849" i="3"/>
  <c r="I6848" i="3"/>
  <c r="I6847" i="3"/>
  <c r="I6846" i="3"/>
  <c r="I6845" i="3"/>
  <c r="I6844" i="3"/>
  <c r="I6843" i="3"/>
  <c r="I6842" i="3"/>
  <c r="I6841" i="3"/>
  <c r="I6840" i="3"/>
  <c r="I6839" i="3"/>
  <c r="I6838" i="3"/>
  <c r="I6837" i="3"/>
  <c r="I6836" i="3"/>
  <c r="I6835" i="3"/>
  <c r="I6834" i="3"/>
  <c r="I6833" i="3"/>
  <c r="I6832" i="3"/>
  <c r="I6831" i="3"/>
  <c r="I6830" i="3"/>
  <c r="I6829" i="3"/>
  <c r="I6828" i="3"/>
  <c r="I6827" i="3"/>
  <c r="I6826" i="3"/>
  <c r="I6825" i="3"/>
  <c r="I6824" i="3"/>
  <c r="I6823" i="3"/>
  <c r="I6822" i="3"/>
  <c r="I6821" i="3"/>
  <c r="I6820" i="3"/>
  <c r="I6819" i="3"/>
  <c r="I6818" i="3"/>
  <c r="I6817" i="3"/>
  <c r="I6816" i="3"/>
  <c r="I6815" i="3"/>
  <c r="I6814" i="3"/>
  <c r="I6813" i="3"/>
  <c r="I6812" i="3"/>
  <c r="I6811" i="3"/>
  <c r="I6810" i="3"/>
  <c r="I6809" i="3"/>
  <c r="I6808" i="3"/>
  <c r="I6807" i="3"/>
  <c r="I6806" i="3"/>
  <c r="I6805" i="3"/>
  <c r="I6804" i="3"/>
  <c r="I6803" i="3"/>
  <c r="I6802" i="3"/>
  <c r="I6801" i="3"/>
  <c r="I6800" i="3"/>
  <c r="I6799" i="3"/>
  <c r="I6798" i="3"/>
  <c r="I6797" i="3"/>
  <c r="I6796" i="3"/>
  <c r="I6795" i="3"/>
  <c r="I6794" i="3"/>
  <c r="I6793" i="3"/>
  <c r="I6792" i="3"/>
  <c r="I6791" i="3"/>
  <c r="I6790" i="3"/>
  <c r="I6789" i="3"/>
  <c r="I6788" i="3"/>
  <c r="I6787" i="3"/>
  <c r="I6786" i="3"/>
  <c r="I6785" i="3"/>
  <c r="I6784" i="3"/>
  <c r="I6783" i="3"/>
  <c r="I6782" i="3"/>
  <c r="I6781" i="3"/>
  <c r="I6780" i="3"/>
  <c r="I6779" i="3"/>
  <c r="I6778" i="3"/>
  <c r="I6777" i="3"/>
  <c r="I6776" i="3"/>
  <c r="I6775" i="3"/>
  <c r="I6774" i="3"/>
  <c r="I6773" i="3"/>
  <c r="I6772" i="3"/>
  <c r="I6771" i="3"/>
  <c r="I6770" i="3"/>
  <c r="I6769" i="3"/>
  <c r="I6768" i="3"/>
  <c r="I6767" i="3"/>
  <c r="I6766" i="3"/>
  <c r="I6765" i="3"/>
  <c r="I6764" i="3"/>
  <c r="I6763" i="3"/>
  <c r="I6762" i="3"/>
  <c r="I6761" i="3"/>
  <c r="I6760" i="3"/>
  <c r="I6759" i="3"/>
  <c r="I6758" i="3"/>
  <c r="I6757" i="3"/>
  <c r="I6756" i="3"/>
  <c r="I6755" i="3"/>
  <c r="I6754" i="3"/>
  <c r="I6753" i="3"/>
  <c r="I6752" i="3"/>
  <c r="I6751" i="3"/>
  <c r="I6750" i="3"/>
  <c r="I6749" i="3"/>
  <c r="I6748" i="3"/>
  <c r="I6747" i="3"/>
  <c r="I6746" i="3"/>
  <c r="I6745" i="3"/>
  <c r="I6744" i="3"/>
  <c r="I6743" i="3"/>
  <c r="I6742" i="3"/>
  <c r="I6741" i="3"/>
  <c r="I6740" i="3"/>
  <c r="I6739" i="3"/>
  <c r="I6738" i="3"/>
  <c r="I6737" i="3"/>
  <c r="I6736" i="3"/>
  <c r="I6735" i="3"/>
  <c r="I6734" i="3"/>
  <c r="I6733" i="3"/>
  <c r="I6732" i="3"/>
  <c r="I6731" i="3"/>
  <c r="I6730" i="3"/>
  <c r="I6729" i="3"/>
  <c r="I6728" i="3"/>
  <c r="I6727" i="3"/>
  <c r="I6726" i="3"/>
  <c r="I6725" i="3"/>
  <c r="I6724" i="3"/>
  <c r="I6723" i="3"/>
  <c r="I6722" i="3"/>
  <c r="I6721" i="3"/>
  <c r="I6720" i="3"/>
  <c r="I6719" i="3"/>
  <c r="I6718" i="3"/>
  <c r="I6717" i="3"/>
  <c r="I6716" i="3"/>
  <c r="I6715" i="3"/>
  <c r="I6714" i="3"/>
  <c r="I6713" i="3"/>
  <c r="I6712" i="3"/>
  <c r="I6711" i="3"/>
  <c r="I6710" i="3"/>
  <c r="I6709" i="3"/>
  <c r="I6708" i="3"/>
  <c r="I6707" i="3"/>
  <c r="I6706" i="3"/>
  <c r="I6705" i="3"/>
  <c r="I6704" i="3"/>
  <c r="I6703" i="3"/>
  <c r="I6702" i="3"/>
  <c r="I6701" i="3"/>
  <c r="I6700" i="3"/>
  <c r="I6699" i="3"/>
  <c r="I6698" i="3"/>
  <c r="I6697" i="3"/>
  <c r="I6696" i="3"/>
  <c r="I6695" i="3"/>
  <c r="I6694" i="3"/>
  <c r="I6693" i="3"/>
  <c r="I6692" i="3"/>
  <c r="I6691" i="3"/>
  <c r="I6690" i="3"/>
  <c r="I6689" i="3"/>
  <c r="I6688" i="3"/>
  <c r="I6687" i="3"/>
  <c r="I6686" i="3"/>
  <c r="I6685" i="3"/>
  <c r="I6684" i="3"/>
  <c r="I6683" i="3"/>
  <c r="I6682" i="3"/>
  <c r="I6681" i="3"/>
  <c r="I6680" i="3"/>
  <c r="I6679" i="3"/>
  <c r="I6678" i="3"/>
  <c r="I6677" i="3"/>
  <c r="I6676" i="3"/>
  <c r="I6675" i="3"/>
  <c r="I6674" i="3"/>
  <c r="I6673" i="3"/>
  <c r="I6672" i="3"/>
  <c r="I6671" i="3"/>
  <c r="I6670" i="3"/>
  <c r="I6669" i="3"/>
  <c r="I6668" i="3"/>
  <c r="I6667" i="3"/>
  <c r="I6666" i="3"/>
  <c r="I6665" i="3"/>
  <c r="I6664" i="3"/>
  <c r="I6663" i="3"/>
  <c r="I6662" i="3"/>
  <c r="I6661" i="3"/>
  <c r="I6660" i="3"/>
  <c r="I6659" i="3"/>
  <c r="I6658" i="3"/>
  <c r="I6657" i="3"/>
  <c r="I6656" i="3"/>
  <c r="I6655" i="3"/>
  <c r="I6654" i="3"/>
  <c r="I6653" i="3"/>
  <c r="I6652" i="3"/>
  <c r="I6651" i="3"/>
  <c r="I6650" i="3"/>
  <c r="I6649" i="3"/>
  <c r="I6648" i="3"/>
  <c r="I6647" i="3"/>
  <c r="I6646" i="3"/>
  <c r="I6645" i="3"/>
  <c r="I6644" i="3"/>
  <c r="I6643" i="3"/>
  <c r="I6642" i="3"/>
  <c r="I6641" i="3"/>
  <c r="I6640" i="3"/>
  <c r="I6639" i="3"/>
  <c r="I6638" i="3"/>
  <c r="I6637" i="3"/>
  <c r="I6636" i="3"/>
  <c r="I6635" i="3"/>
  <c r="I6634" i="3"/>
  <c r="I6633" i="3"/>
  <c r="I6632" i="3"/>
  <c r="I6631" i="3"/>
  <c r="I6630" i="3"/>
  <c r="I6629" i="3"/>
  <c r="I6628" i="3"/>
  <c r="I6627" i="3"/>
  <c r="I6626" i="3"/>
  <c r="I6625" i="3"/>
  <c r="I6624" i="3"/>
  <c r="I6623" i="3"/>
  <c r="I6622" i="3"/>
  <c r="I6621" i="3"/>
  <c r="I6620" i="3"/>
  <c r="I6619" i="3"/>
  <c r="I6618" i="3"/>
  <c r="I6617" i="3"/>
  <c r="I6616" i="3"/>
  <c r="I6615" i="3"/>
  <c r="I6614" i="3"/>
  <c r="I6613" i="3"/>
  <c r="I6612" i="3"/>
  <c r="I6611" i="3"/>
  <c r="I6610" i="3"/>
  <c r="I6609" i="3"/>
  <c r="I6608" i="3"/>
  <c r="I6607" i="3"/>
  <c r="I6606" i="3"/>
  <c r="I6605" i="3"/>
  <c r="I6604" i="3"/>
  <c r="I6603" i="3"/>
  <c r="I6602" i="3"/>
  <c r="I6601" i="3"/>
  <c r="I6600" i="3"/>
  <c r="I6599" i="3"/>
  <c r="I6598" i="3"/>
  <c r="I6597" i="3"/>
  <c r="I6596" i="3"/>
  <c r="I6595" i="3"/>
  <c r="I6594" i="3"/>
  <c r="I6593" i="3"/>
  <c r="I6592" i="3"/>
  <c r="I6591" i="3"/>
  <c r="I6590" i="3"/>
  <c r="I6589" i="3"/>
  <c r="I6588" i="3"/>
  <c r="I6587" i="3"/>
  <c r="I6586" i="3"/>
  <c r="I6585" i="3"/>
  <c r="I6584" i="3"/>
  <c r="I6583" i="3"/>
  <c r="I6582" i="3"/>
  <c r="I6581" i="3"/>
  <c r="I6580" i="3"/>
  <c r="I6579" i="3"/>
  <c r="I6578" i="3"/>
  <c r="I6577" i="3"/>
  <c r="I6576" i="3"/>
  <c r="I6575" i="3"/>
  <c r="I6574" i="3"/>
  <c r="I6573" i="3"/>
  <c r="I6572" i="3"/>
  <c r="I6571" i="3"/>
  <c r="I6570" i="3"/>
  <c r="I6569" i="3"/>
  <c r="I6568" i="3"/>
  <c r="I6567" i="3"/>
  <c r="I6566" i="3"/>
  <c r="I6565" i="3"/>
  <c r="I6564" i="3"/>
  <c r="I6563" i="3"/>
  <c r="I6562" i="3"/>
  <c r="I6561" i="3"/>
  <c r="I6560" i="3"/>
  <c r="I6559" i="3"/>
  <c r="I6558" i="3"/>
  <c r="I6557" i="3"/>
  <c r="I6556" i="3"/>
  <c r="I6555" i="3"/>
  <c r="I6554" i="3"/>
  <c r="I6553" i="3"/>
  <c r="I6552" i="3"/>
  <c r="I6551" i="3"/>
  <c r="I6550" i="3"/>
  <c r="I6549" i="3"/>
  <c r="I6548" i="3"/>
  <c r="I6547" i="3"/>
  <c r="I6546" i="3"/>
  <c r="I6545" i="3"/>
  <c r="I6544" i="3"/>
  <c r="I6543" i="3"/>
  <c r="I6542" i="3"/>
  <c r="I6541" i="3"/>
  <c r="I6540" i="3"/>
  <c r="I6539" i="3"/>
  <c r="I6538" i="3"/>
  <c r="I6537" i="3"/>
  <c r="I6536" i="3"/>
  <c r="I6535" i="3"/>
  <c r="I6534" i="3"/>
  <c r="I6533" i="3"/>
  <c r="I6532" i="3"/>
  <c r="I6531" i="3"/>
  <c r="I6530" i="3"/>
  <c r="I6529" i="3"/>
  <c r="I6528" i="3"/>
  <c r="I6527" i="3"/>
  <c r="I6526" i="3"/>
  <c r="I6525" i="3"/>
  <c r="I6524" i="3"/>
  <c r="I6523" i="3"/>
  <c r="I6522" i="3"/>
  <c r="I6521" i="3"/>
  <c r="I6520" i="3"/>
  <c r="I6519" i="3"/>
  <c r="I6518" i="3"/>
  <c r="I6517" i="3"/>
  <c r="I6516" i="3"/>
  <c r="I6515" i="3"/>
  <c r="I6514" i="3"/>
  <c r="I6513" i="3"/>
  <c r="I6512" i="3"/>
  <c r="I6511" i="3"/>
  <c r="I6510" i="3"/>
  <c r="I6509" i="3"/>
  <c r="I6508" i="3"/>
  <c r="I6507" i="3"/>
  <c r="I6506" i="3"/>
  <c r="I6505" i="3"/>
  <c r="I6504" i="3"/>
  <c r="I6503" i="3"/>
  <c r="I6502" i="3"/>
  <c r="I6501" i="3"/>
  <c r="I6500" i="3"/>
  <c r="I6499" i="3"/>
  <c r="I6498" i="3"/>
  <c r="I6497" i="3"/>
  <c r="I6496" i="3"/>
  <c r="I6495" i="3"/>
  <c r="I6494" i="3"/>
  <c r="I6493" i="3"/>
  <c r="I6492" i="3"/>
  <c r="I6491" i="3"/>
  <c r="I6490" i="3"/>
  <c r="I6489" i="3"/>
  <c r="I6488" i="3"/>
  <c r="I6487" i="3"/>
  <c r="I6486" i="3"/>
  <c r="I6485" i="3"/>
  <c r="I6484" i="3"/>
  <c r="I6483" i="3"/>
  <c r="I6482" i="3"/>
  <c r="I6481" i="3"/>
  <c r="I6480" i="3"/>
  <c r="I6479" i="3"/>
  <c r="I6478" i="3"/>
  <c r="I6477" i="3"/>
  <c r="I6476" i="3"/>
  <c r="I6475" i="3"/>
  <c r="I6474" i="3"/>
  <c r="I6473" i="3"/>
  <c r="I6472" i="3"/>
  <c r="I6471" i="3"/>
  <c r="I6470" i="3"/>
  <c r="I6469" i="3"/>
  <c r="I6468" i="3"/>
  <c r="I6467" i="3"/>
  <c r="I6466" i="3"/>
  <c r="I6465" i="3"/>
  <c r="I6464" i="3"/>
  <c r="I6463" i="3"/>
  <c r="I6462" i="3"/>
  <c r="I6461" i="3"/>
  <c r="I6460" i="3"/>
  <c r="I6459" i="3"/>
  <c r="I6458" i="3"/>
  <c r="I6457" i="3"/>
  <c r="I6456" i="3"/>
  <c r="I6455" i="3"/>
  <c r="I6454" i="3"/>
  <c r="I6453" i="3"/>
  <c r="I6452" i="3"/>
  <c r="I6451" i="3"/>
  <c r="I6450" i="3"/>
  <c r="I6449" i="3"/>
  <c r="I6448" i="3"/>
  <c r="I6447" i="3"/>
  <c r="I6446" i="3"/>
  <c r="I6445" i="3"/>
  <c r="I6444" i="3"/>
  <c r="I6443" i="3"/>
  <c r="I6442" i="3"/>
  <c r="I6441" i="3"/>
  <c r="I6440" i="3"/>
  <c r="I6439" i="3"/>
  <c r="I6438" i="3"/>
  <c r="I6437" i="3"/>
  <c r="I6436" i="3"/>
  <c r="I6435" i="3"/>
  <c r="I6434" i="3"/>
  <c r="I6433" i="3"/>
  <c r="I6432" i="3"/>
  <c r="I6431" i="3"/>
  <c r="I6430" i="3"/>
  <c r="I6429" i="3"/>
  <c r="I6428" i="3"/>
  <c r="I6427" i="3"/>
  <c r="I6426" i="3"/>
  <c r="I6425" i="3"/>
  <c r="I6424" i="3"/>
  <c r="I6423" i="3"/>
  <c r="I6422" i="3"/>
  <c r="I6421" i="3"/>
  <c r="I6420" i="3"/>
  <c r="I6419" i="3"/>
  <c r="I6418" i="3"/>
  <c r="I6417" i="3"/>
  <c r="I6416" i="3"/>
  <c r="I6415" i="3"/>
  <c r="I6414" i="3"/>
  <c r="I6413" i="3"/>
  <c r="I6412" i="3"/>
  <c r="I6411" i="3"/>
  <c r="I6410" i="3"/>
  <c r="I6409" i="3"/>
  <c r="I6408" i="3"/>
  <c r="I6407" i="3"/>
  <c r="I6406" i="3"/>
  <c r="I6405" i="3"/>
  <c r="I6404" i="3"/>
  <c r="I6403" i="3"/>
  <c r="I6402" i="3"/>
  <c r="I6401" i="3"/>
  <c r="I6400" i="3"/>
  <c r="I6399" i="3"/>
  <c r="I6398" i="3"/>
  <c r="I6397" i="3"/>
  <c r="I6396" i="3"/>
  <c r="I6395" i="3"/>
  <c r="I6394" i="3"/>
  <c r="I6393" i="3"/>
  <c r="I6392" i="3"/>
  <c r="I6391" i="3"/>
  <c r="I6390" i="3"/>
  <c r="I6389" i="3"/>
  <c r="I6388" i="3"/>
  <c r="I6387" i="3"/>
  <c r="I6386" i="3"/>
  <c r="I6385" i="3"/>
  <c r="I6384" i="3"/>
  <c r="I6383" i="3"/>
  <c r="I6382" i="3"/>
  <c r="I6381" i="3"/>
  <c r="I6380" i="3"/>
  <c r="I6379" i="3"/>
  <c r="I6378" i="3"/>
  <c r="I6377" i="3"/>
  <c r="I6376" i="3"/>
  <c r="I6375" i="3"/>
  <c r="I6374" i="3"/>
  <c r="I6373" i="3"/>
  <c r="I6372" i="3"/>
  <c r="I6371" i="3"/>
  <c r="I6370" i="3"/>
  <c r="I6369" i="3"/>
  <c r="I6368" i="3"/>
  <c r="I6367" i="3"/>
  <c r="I6366" i="3"/>
  <c r="I6365" i="3"/>
  <c r="I6364" i="3"/>
  <c r="I6363" i="3"/>
  <c r="I6362" i="3"/>
  <c r="I6361" i="3"/>
  <c r="I6360" i="3"/>
  <c r="I6359" i="3"/>
  <c r="I6358" i="3"/>
  <c r="I6357" i="3"/>
  <c r="I6356" i="3"/>
  <c r="I6355" i="3"/>
  <c r="I6354" i="3"/>
  <c r="I6353" i="3"/>
  <c r="I6352" i="3"/>
  <c r="I6351" i="3"/>
  <c r="I6350" i="3"/>
  <c r="I6349" i="3"/>
  <c r="I6348" i="3"/>
  <c r="I6347" i="3"/>
  <c r="I6346" i="3"/>
  <c r="I6345" i="3"/>
  <c r="I6344" i="3"/>
  <c r="I6343" i="3"/>
  <c r="I6342" i="3"/>
  <c r="I6341" i="3"/>
  <c r="I6340" i="3"/>
  <c r="I6339" i="3"/>
  <c r="I6338" i="3"/>
  <c r="I6337" i="3"/>
  <c r="I6336" i="3"/>
  <c r="I6335" i="3"/>
  <c r="I6334" i="3"/>
  <c r="I6333" i="3"/>
  <c r="I6332" i="3"/>
  <c r="I6331" i="3"/>
  <c r="I6330" i="3"/>
  <c r="I6329" i="3"/>
  <c r="I6328" i="3"/>
  <c r="I6327" i="3"/>
  <c r="I6326" i="3"/>
  <c r="I6325" i="3"/>
  <c r="I6324" i="3"/>
  <c r="I6323" i="3"/>
  <c r="I6322" i="3"/>
  <c r="I6321" i="3"/>
  <c r="I6320" i="3"/>
  <c r="I6319" i="3"/>
  <c r="I6318" i="3"/>
  <c r="I6317" i="3"/>
  <c r="I6316" i="3"/>
  <c r="I6315" i="3"/>
  <c r="I6314" i="3"/>
  <c r="I6313" i="3"/>
  <c r="I6312" i="3"/>
  <c r="I6311" i="3"/>
  <c r="I6310" i="3"/>
  <c r="I6309" i="3"/>
  <c r="I6308" i="3"/>
  <c r="I6307" i="3"/>
  <c r="I6306" i="3"/>
  <c r="I6305" i="3"/>
  <c r="I6304" i="3"/>
  <c r="I6303" i="3"/>
  <c r="I6302" i="3"/>
  <c r="I6301" i="3"/>
  <c r="I6300" i="3"/>
  <c r="I6299" i="3"/>
  <c r="I6298" i="3"/>
  <c r="I6297" i="3"/>
  <c r="I6296" i="3"/>
  <c r="I6295" i="3"/>
  <c r="I6294" i="3"/>
  <c r="I6293" i="3"/>
  <c r="I6292" i="3"/>
  <c r="I6291" i="3"/>
  <c r="I6290" i="3"/>
  <c r="I6289" i="3"/>
  <c r="I6288" i="3"/>
  <c r="I6287" i="3"/>
  <c r="I6286" i="3"/>
  <c r="I6285" i="3"/>
  <c r="I6284" i="3"/>
  <c r="I6283" i="3"/>
  <c r="I6282" i="3"/>
  <c r="I6281" i="3"/>
  <c r="I6280" i="3"/>
  <c r="I6279" i="3"/>
  <c r="I6278" i="3"/>
  <c r="I6277" i="3"/>
  <c r="I6276" i="3"/>
  <c r="I6275" i="3"/>
  <c r="I6274" i="3"/>
  <c r="I6273" i="3"/>
  <c r="I6272" i="3"/>
  <c r="I6271" i="3"/>
  <c r="I6270" i="3"/>
  <c r="I6269" i="3"/>
  <c r="I6268" i="3"/>
  <c r="I6267" i="3"/>
  <c r="I6266" i="3"/>
  <c r="I6265" i="3"/>
  <c r="I6264" i="3"/>
  <c r="I6263" i="3"/>
  <c r="I6262" i="3"/>
  <c r="I6261" i="3"/>
  <c r="I6260" i="3"/>
  <c r="I6259" i="3"/>
  <c r="I6258" i="3"/>
  <c r="I6257" i="3"/>
  <c r="I6256" i="3"/>
  <c r="I6255" i="3"/>
  <c r="I6254" i="3"/>
  <c r="I6253" i="3"/>
  <c r="I6252" i="3"/>
  <c r="I6251" i="3"/>
  <c r="I6250" i="3"/>
  <c r="I6249" i="3"/>
  <c r="I6248" i="3"/>
  <c r="I6247" i="3"/>
  <c r="I6246" i="3"/>
  <c r="I6245" i="3"/>
  <c r="I6244" i="3"/>
  <c r="I6243" i="3"/>
  <c r="I6242" i="3"/>
  <c r="I6241" i="3"/>
  <c r="I6240" i="3"/>
  <c r="I6239" i="3"/>
  <c r="I6238" i="3"/>
  <c r="I6237" i="3"/>
  <c r="I6236" i="3"/>
  <c r="I6235" i="3"/>
  <c r="I6234" i="3"/>
  <c r="I6233" i="3"/>
  <c r="I6232" i="3"/>
  <c r="I6231" i="3"/>
  <c r="I6230" i="3"/>
  <c r="I6229" i="3"/>
  <c r="I6228" i="3"/>
  <c r="I6227" i="3"/>
  <c r="I6226" i="3"/>
  <c r="I6225" i="3"/>
  <c r="I6224" i="3"/>
  <c r="I6223" i="3"/>
  <c r="I6222" i="3"/>
  <c r="I6221" i="3"/>
  <c r="I6220" i="3"/>
  <c r="I6219" i="3"/>
  <c r="I6218" i="3"/>
  <c r="I6217" i="3"/>
  <c r="I6216" i="3"/>
  <c r="I6215" i="3"/>
  <c r="I6214" i="3"/>
  <c r="I6213" i="3"/>
  <c r="I6212" i="3"/>
  <c r="I6211" i="3"/>
  <c r="I6210" i="3"/>
  <c r="I6209" i="3"/>
  <c r="I6208" i="3"/>
  <c r="I6207" i="3"/>
  <c r="I6206" i="3"/>
  <c r="I6205" i="3"/>
  <c r="I6204" i="3"/>
  <c r="I6203" i="3"/>
  <c r="I6202" i="3"/>
  <c r="I6201" i="3"/>
  <c r="I6200" i="3"/>
  <c r="I6199" i="3"/>
  <c r="I6198" i="3"/>
  <c r="I6197" i="3"/>
  <c r="I6196" i="3"/>
  <c r="I6195" i="3"/>
  <c r="I6194" i="3"/>
  <c r="I6193" i="3"/>
  <c r="I6192" i="3"/>
  <c r="I6191" i="3"/>
  <c r="I6190" i="3"/>
  <c r="I6189" i="3"/>
  <c r="I6188" i="3"/>
  <c r="I6187" i="3"/>
  <c r="I6186" i="3"/>
  <c r="I6185" i="3"/>
  <c r="I6184" i="3"/>
  <c r="I6183" i="3"/>
  <c r="I6182" i="3"/>
  <c r="I6181" i="3"/>
  <c r="I6180" i="3"/>
  <c r="I6179" i="3"/>
  <c r="I6178" i="3"/>
  <c r="I6177" i="3"/>
  <c r="I6176" i="3"/>
  <c r="I6175" i="3"/>
  <c r="I6174" i="3"/>
  <c r="I6173" i="3"/>
  <c r="I6172" i="3"/>
  <c r="I6171" i="3"/>
  <c r="I6170" i="3"/>
  <c r="I6169" i="3"/>
  <c r="I6168" i="3"/>
  <c r="I6167" i="3"/>
  <c r="I6166" i="3"/>
  <c r="I6165" i="3"/>
  <c r="I6164" i="3"/>
  <c r="I6163" i="3"/>
  <c r="I6162" i="3"/>
  <c r="I6161" i="3"/>
  <c r="I6160" i="3"/>
  <c r="I6159" i="3"/>
  <c r="I6158" i="3"/>
  <c r="I6157" i="3"/>
  <c r="I6156" i="3"/>
  <c r="I6155" i="3"/>
  <c r="I6154" i="3"/>
  <c r="I6153" i="3"/>
  <c r="I6152" i="3"/>
  <c r="I6151" i="3"/>
  <c r="I6150" i="3"/>
  <c r="I6149" i="3"/>
  <c r="I6148" i="3"/>
  <c r="I6147" i="3"/>
  <c r="I6146" i="3"/>
  <c r="I6145" i="3"/>
  <c r="I6144" i="3"/>
  <c r="I6143" i="3"/>
  <c r="I6142" i="3"/>
  <c r="I6141" i="3"/>
  <c r="I6140" i="3"/>
  <c r="I6139" i="3"/>
  <c r="I6138" i="3"/>
  <c r="I6137" i="3"/>
  <c r="I6136" i="3"/>
  <c r="I6135" i="3"/>
  <c r="I6134" i="3"/>
  <c r="I6133" i="3"/>
  <c r="I6132" i="3"/>
  <c r="I6131" i="3"/>
  <c r="I6130" i="3"/>
  <c r="I6129" i="3"/>
  <c r="I6128" i="3"/>
  <c r="I6127" i="3"/>
  <c r="I6126" i="3"/>
  <c r="I6125" i="3"/>
  <c r="I6124" i="3"/>
  <c r="I6123" i="3"/>
  <c r="I6122" i="3"/>
  <c r="I6121" i="3"/>
  <c r="I6120" i="3"/>
  <c r="I6119" i="3"/>
  <c r="I6118" i="3"/>
  <c r="I6117" i="3"/>
  <c r="I6116" i="3"/>
  <c r="I6115" i="3"/>
  <c r="I6114" i="3"/>
  <c r="I6113" i="3"/>
  <c r="I6112" i="3"/>
  <c r="I6111" i="3"/>
  <c r="I6110" i="3"/>
  <c r="I6109" i="3"/>
  <c r="I6108" i="3"/>
  <c r="I6107" i="3"/>
  <c r="I6106" i="3"/>
  <c r="I6105" i="3"/>
  <c r="I6104" i="3"/>
  <c r="I6103" i="3"/>
  <c r="I6102" i="3"/>
  <c r="I6101" i="3"/>
  <c r="I6100" i="3"/>
  <c r="I6099" i="3"/>
  <c r="I6098" i="3"/>
  <c r="I6097" i="3"/>
  <c r="I6096" i="3"/>
  <c r="I6095" i="3"/>
  <c r="I6094" i="3"/>
  <c r="I6093" i="3"/>
  <c r="I6092" i="3"/>
  <c r="I6091" i="3"/>
  <c r="I6090" i="3"/>
  <c r="I6089" i="3"/>
  <c r="I6088" i="3"/>
  <c r="I6087" i="3"/>
  <c r="I6086" i="3"/>
  <c r="I6085" i="3"/>
  <c r="I6084" i="3"/>
  <c r="I6083" i="3"/>
  <c r="I6082" i="3"/>
  <c r="I6081" i="3"/>
  <c r="I6080" i="3"/>
  <c r="I6079" i="3"/>
  <c r="I6078" i="3"/>
  <c r="I6077" i="3"/>
  <c r="I6076" i="3"/>
  <c r="I6075" i="3"/>
  <c r="I6074" i="3"/>
  <c r="I6073" i="3"/>
  <c r="I6072" i="3"/>
  <c r="I6071" i="3"/>
  <c r="I6070" i="3"/>
  <c r="I6069" i="3"/>
  <c r="I6068" i="3"/>
  <c r="I6067" i="3"/>
  <c r="I6066" i="3"/>
  <c r="I6065" i="3"/>
  <c r="I6064" i="3"/>
  <c r="I6063" i="3"/>
  <c r="I6062" i="3"/>
  <c r="I6061" i="3"/>
  <c r="I6060" i="3"/>
  <c r="I6059" i="3"/>
  <c r="I6058" i="3"/>
  <c r="I6057" i="3"/>
  <c r="I6056" i="3"/>
  <c r="I6055" i="3"/>
  <c r="I6054" i="3"/>
  <c r="I6053" i="3"/>
  <c r="I6052" i="3"/>
  <c r="I6051" i="3"/>
  <c r="I6050" i="3"/>
  <c r="I6049" i="3"/>
  <c r="I6048" i="3"/>
  <c r="I6047" i="3"/>
  <c r="I6046" i="3"/>
  <c r="I6045" i="3"/>
  <c r="I6044" i="3"/>
  <c r="I6043" i="3"/>
  <c r="I6042" i="3"/>
  <c r="I6041" i="3"/>
  <c r="I6040" i="3"/>
  <c r="I6039" i="3"/>
  <c r="I6038" i="3"/>
  <c r="I6037" i="3"/>
  <c r="I6036" i="3"/>
  <c r="I6035" i="3"/>
  <c r="I6034" i="3"/>
  <c r="I6033" i="3"/>
  <c r="I6032" i="3"/>
  <c r="I6031" i="3"/>
  <c r="I6030" i="3"/>
  <c r="I6029" i="3"/>
  <c r="I6028" i="3"/>
  <c r="I6027" i="3"/>
  <c r="I6026" i="3"/>
  <c r="I6025" i="3"/>
  <c r="I6024" i="3"/>
  <c r="I6023" i="3"/>
  <c r="I6022" i="3"/>
  <c r="I6021" i="3"/>
  <c r="I6020" i="3"/>
  <c r="I6019" i="3"/>
  <c r="I6018" i="3"/>
  <c r="I6017" i="3"/>
  <c r="I6016" i="3"/>
  <c r="I6015" i="3"/>
  <c r="I6014" i="3"/>
  <c r="I6013" i="3"/>
  <c r="I6012" i="3"/>
  <c r="I6011" i="3"/>
  <c r="I6010" i="3"/>
  <c r="I6009" i="3"/>
  <c r="I6008" i="3"/>
  <c r="I6007" i="3"/>
  <c r="I6006" i="3"/>
  <c r="I6005" i="3"/>
  <c r="I6004" i="3"/>
  <c r="I6003" i="3"/>
  <c r="I6002" i="3"/>
  <c r="I6001" i="3"/>
  <c r="I6000" i="3"/>
  <c r="I5999" i="3"/>
  <c r="I5998" i="3"/>
  <c r="I5997" i="3"/>
  <c r="I5996" i="3"/>
  <c r="I5995" i="3"/>
  <c r="I5994" i="3"/>
  <c r="I5993" i="3"/>
  <c r="I5992" i="3"/>
  <c r="I5991" i="3"/>
  <c r="I5990" i="3"/>
  <c r="I5989" i="3"/>
  <c r="I5988" i="3"/>
  <c r="I5987" i="3"/>
  <c r="I5986" i="3"/>
  <c r="I5985" i="3"/>
  <c r="I5984" i="3"/>
  <c r="I5983" i="3"/>
  <c r="I5982" i="3"/>
  <c r="I5981" i="3"/>
  <c r="I5980" i="3"/>
  <c r="I5979" i="3"/>
  <c r="I5978" i="3"/>
  <c r="I5977" i="3"/>
  <c r="I5976" i="3"/>
  <c r="I5975" i="3"/>
  <c r="I5974" i="3"/>
  <c r="I5973" i="3"/>
  <c r="I5972" i="3"/>
  <c r="I5971" i="3"/>
  <c r="I5970" i="3"/>
  <c r="I5969" i="3"/>
  <c r="I5968" i="3"/>
  <c r="I5967" i="3"/>
  <c r="I5966" i="3"/>
  <c r="I5965" i="3"/>
  <c r="I5964" i="3"/>
  <c r="I5963" i="3"/>
  <c r="I5962" i="3"/>
  <c r="I5961" i="3"/>
  <c r="I5960" i="3"/>
  <c r="I5959" i="3"/>
  <c r="I5958" i="3"/>
  <c r="I5957" i="3"/>
  <c r="I5956" i="3"/>
  <c r="I5955" i="3"/>
  <c r="I5954" i="3"/>
  <c r="I5953" i="3"/>
  <c r="I5952" i="3"/>
  <c r="I5951" i="3"/>
  <c r="I5950" i="3"/>
  <c r="I5949" i="3"/>
  <c r="I5948" i="3"/>
  <c r="I5947" i="3"/>
  <c r="I5946" i="3"/>
  <c r="I5945" i="3"/>
  <c r="I5944" i="3"/>
  <c r="I5943" i="3"/>
  <c r="I5942" i="3"/>
  <c r="I5941" i="3"/>
  <c r="I5940" i="3"/>
  <c r="I5939" i="3"/>
  <c r="I5938" i="3"/>
  <c r="I5937" i="3"/>
  <c r="I5936" i="3"/>
  <c r="I5935" i="3"/>
  <c r="I5934" i="3"/>
  <c r="I5933" i="3"/>
  <c r="I5932" i="3"/>
  <c r="I5931" i="3"/>
  <c r="I5930" i="3"/>
  <c r="I5929" i="3"/>
  <c r="I5928" i="3"/>
  <c r="I5927" i="3"/>
  <c r="I5926" i="3"/>
  <c r="I5925" i="3"/>
  <c r="I5924" i="3"/>
  <c r="I5923" i="3"/>
  <c r="I5922" i="3"/>
  <c r="I5921" i="3"/>
  <c r="I5920" i="3"/>
  <c r="I5919" i="3"/>
  <c r="I5918" i="3"/>
  <c r="I5917" i="3"/>
  <c r="I5916" i="3"/>
  <c r="I5915" i="3"/>
  <c r="I5914" i="3"/>
  <c r="I5913" i="3"/>
  <c r="I5912" i="3"/>
  <c r="I5911" i="3"/>
  <c r="I5910" i="3"/>
  <c r="I5909" i="3"/>
  <c r="I5908" i="3"/>
  <c r="I5907" i="3"/>
  <c r="I5906" i="3"/>
  <c r="I5905" i="3"/>
  <c r="I5904" i="3"/>
  <c r="I5903" i="3"/>
  <c r="I5902" i="3"/>
  <c r="I5901" i="3"/>
  <c r="I5900" i="3"/>
  <c r="I5899" i="3"/>
  <c r="I5898" i="3"/>
  <c r="I5897" i="3"/>
  <c r="I5896" i="3"/>
  <c r="I5895" i="3"/>
  <c r="I5894" i="3"/>
  <c r="I5893" i="3"/>
  <c r="I5892" i="3"/>
  <c r="I5891" i="3"/>
  <c r="I5890" i="3"/>
  <c r="I5889" i="3"/>
  <c r="I5888" i="3"/>
  <c r="I5887" i="3"/>
  <c r="I5886" i="3"/>
  <c r="I5885" i="3"/>
  <c r="I5884" i="3"/>
  <c r="I5883" i="3"/>
  <c r="I5882" i="3"/>
  <c r="I5881" i="3"/>
  <c r="I5880" i="3"/>
  <c r="I5879" i="3"/>
  <c r="I5878" i="3"/>
  <c r="I5877" i="3"/>
  <c r="I5876" i="3"/>
  <c r="I5875" i="3"/>
  <c r="I5874" i="3"/>
  <c r="I5873" i="3"/>
  <c r="I5872" i="3"/>
  <c r="I5871" i="3"/>
  <c r="I5870" i="3"/>
  <c r="I5869" i="3"/>
  <c r="I5868" i="3"/>
  <c r="I5867" i="3"/>
  <c r="I5866" i="3"/>
  <c r="I5865" i="3"/>
  <c r="I5864" i="3"/>
  <c r="I5863" i="3"/>
  <c r="I5862" i="3"/>
  <c r="I5861" i="3"/>
  <c r="I5860" i="3"/>
  <c r="I5859" i="3"/>
  <c r="I5858" i="3"/>
  <c r="I5857" i="3"/>
  <c r="I5856" i="3"/>
  <c r="I5855" i="3"/>
  <c r="I5854" i="3"/>
  <c r="I5853" i="3"/>
  <c r="I5852" i="3"/>
  <c r="I5851" i="3"/>
  <c r="I5850" i="3"/>
  <c r="I5849" i="3"/>
  <c r="I5848" i="3"/>
  <c r="I5847" i="3"/>
  <c r="I5846" i="3"/>
  <c r="I5845" i="3"/>
  <c r="I5844" i="3"/>
  <c r="I5843" i="3"/>
  <c r="I5842" i="3"/>
  <c r="I5841" i="3"/>
  <c r="I5840" i="3"/>
  <c r="I5839" i="3"/>
  <c r="I5838" i="3"/>
  <c r="I5837" i="3"/>
  <c r="I5836" i="3"/>
  <c r="I5835" i="3"/>
  <c r="I5834" i="3"/>
  <c r="I5833" i="3"/>
  <c r="I5832" i="3"/>
  <c r="I5831" i="3"/>
  <c r="I5830" i="3"/>
  <c r="I5829" i="3"/>
  <c r="I5828" i="3"/>
  <c r="I5827" i="3"/>
  <c r="I5826" i="3"/>
  <c r="I5825" i="3"/>
  <c r="I5824" i="3"/>
  <c r="I5823" i="3"/>
  <c r="I5822" i="3"/>
  <c r="I5821" i="3"/>
  <c r="I5820" i="3"/>
  <c r="I5819" i="3"/>
  <c r="I5818" i="3"/>
  <c r="I5817" i="3"/>
  <c r="I5816" i="3"/>
  <c r="I5815" i="3"/>
  <c r="I5814" i="3"/>
  <c r="I5813" i="3"/>
  <c r="I5812" i="3"/>
  <c r="I5811" i="3"/>
  <c r="I5810" i="3"/>
  <c r="I5809" i="3"/>
  <c r="I5808" i="3"/>
  <c r="I5807" i="3"/>
  <c r="I5806" i="3"/>
  <c r="I5805" i="3"/>
  <c r="I5804" i="3"/>
  <c r="I5803" i="3"/>
  <c r="I5802" i="3"/>
  <c r="I5801" i="3"/>
  <c r="I5800" i="3"/>
  <c r="I5799" i="3"/>
  <c r="I5798" i="3"/>
  <c r="I5797" i="3"/>
  <c r="I5796" i="3"/>
  <c r="I5795" i="3"/>
  <c r="I5794" i="3"/>
  <c r="I5793" i="3"/>
  <c r="I5792" i="3"/>
  <c r="I5791" i="3"/>
  <c r="I5790" i="3"/>
  <c r="I5789" i="3"/>
  <c r="I5788" i="3"/>
  <c r="I5787" i="3"/>
  <c r="I5786" i="3"/>
  <c r="I5785" i="3"/>
  <c r="I5784" i="3"/>
  <c r="I5783" i="3"/>
  <c r="I5782" i="3"/>
  <c r="I5781" i="3"/>
  <c r="I5780" i="3"/>
  <c r="I5779" i="3"/>
  <c r="I5778" i="3"/>
  <c r="I5777" i="3"/>
  <c r="I5776" i="3"/>
  <c r="I5775" i="3"/>
  <c r="I5774" i="3"/>
  <c r="I5773" i="3"/>
  <c r="I5772" i="3"/>
  <c r="I5771" i="3"/>
  <c r="I5770" i="3"/>
  <c r="I5769" i="3"/>
  <c r="I5768" i="3"/>
  <c r="I5767" i="3"/>
  <c r="I5766" i="3"/>
  <c r="I5765" i="3"/>
  <c r="I5764" i="3"/>
  <c r="I5763" i="3"/>
  <c r="I5762" i="3"/>
  <c r="I5761" i="3"/>
  <c r="I5760" i="3"/>
  <c r="I5759" i="3"/>
  <c r="I5758" i="3"/>
  <c r="I5757" i="3"/>
  <c r="I5756" i="3"/>
  <c r="I5755" i="3"/>
  <c r="I5754" i="3"/>
  <c r="I5753" i="3"/>
  <c r="I5752" i="3"/>
  <c r="I5751" i="3"/>
  <c r="I5750" i="3"/>
  <c r="I5749" i="3"/>
  <c r="I5748" i="3"/>
  <c r="I5747" i="3"/>
  <c r="I5746" i="3"/>
  <c r="I5745" i="3"/>
  <c r="I5744" i="3"/>
  <c r="I5743" i="3"/>
  <c r="I5742" i="3"/>
  <c r="I5741" i="3"/>
  <c r="I5740" i="3"/>
  <c r="I5739" i="3"/>
  <c r="I5738" i="3"/>
  <c r="I5737" i="3"/>
  <c r="I5736" i="3"/>
  <c r="I5735" i="3"/>
  <c r="I5734" i="3"/>
  <c r="I5733" i="3"/>
  <c r="I5732" i="3"/>
  <c r="I5731" i="3"/>
  <c r="I5730" i="3"/>
  <c r="I5729" i="3"/>
  <c r="I5728" i="3"/>
  <c r="I5727" i="3"/>
  <c r="I5726" i="3"/>
  <c r="I5725" i="3"/>
  <c r="I5724" i="3"/>
  <c r="I5723" i="3"/>
  <c r="I5722" i="3"/>
  <c r="I5721" i="3"/>
  <c r="I5720" i="3"/>
  <c r="I5719" i="3"/>
  <c r="I5718" i="3"/>
  <c r="I5717" i="3"/>
  <c r="I5716" i="3"/>
  <c r="I5715" i="3"/>
  <c r="I5714" i="3"/>
  <c r="I5713" i="3"/>
  <c r="I5712" i="3"/>
  <c r="I5711" i="3"/>
  <c r="I5710" i="3"/>
  <c r="I5709" i="3"/>
  <c r="I5708" i="3"/>
  <c r="I5707" i="3"/>
  <c r="I5706" i="3"/>
  <c r="I5705" i="3"/>
  <c r="I5704" i="3"/>
  <c r="I5703" i="3"/>
  <c r="I5702" i="3"/>
  <c r="I5701" i="3"/>
  <c r="I5700" i="3"/>
  <c r="I5699" i="3"/>
  <c r="I5698" i="3"/>
  <c r="I5697" i="3"/>
  <c r="I5696" i="3"/>
  <c r="I5695" i="3"/>
  <c r="I5694" i="3"/>
  <c r="I5693" i="3"/>
  <c r="I5692" i="3"/>
  <c r="I5691" i="3"/>
  <c r="I5690" i="3"/>
  <c r="I5689" i="3"/>
  <c r="I5688" i="3"/>
  <c r="I5687" i="3"/>
  <c r="I5686" i="3"/>
  <c r="I5685" i="3"/>
  <c r="I5684" i="3"/>
  <c r="I5683" i="3"/>
  <c r="I5682" i="3"/>
  <c r="I5681" i="3"/>
  <c r="I5680" i="3"/>
  <c r="I5679" i="3"/>
  <c r="I5678" i="3"/>
  <c r="I5677" i="3"/>
  <c r="I5676" i="3"/>
  <c r="I5675" i="3"/>
  <c r="I5674" i="3"/>
  <c r="I5673" i="3"/>
  <c r="I5672" i="3"/>
  <c r="I5671" i="3"/>
  <c r="I5670" i="3"/>
  <c r="I5669" i="3"/>
  <c r="I5668" i="3"/>
  <c r="I5667" i="3"/>
  <c r="I5666" i="3"/>
  <c r="I5665" i="3"/>
  <c r="I5664" i="3"/>
  <c r="I5663" i="3"/>
  <c r="I5662" i="3"/>
  <c r="I5661" i="3"/>
  <c r="I5660" i="3"/>
  <c r="I5659" i="3"/>
  <c r="I5658" i="3"/>
  <c r="I5657" i="3"/>
  <c r="I5656" i="3"/>
  <c r="I5655" i="3"/>
  <c r="I5654" i="3"/>
  <c r="I5653" i="3"/>
  <c r="I5652" i="3"/>
  <c r="I5651" i="3"/>
  <c r="I5650" i="3"/>
  <c r="I5649" i="3"/>
  <c r="I5648" i="3"/>
  <c r="I5647" i="3"/>
  <c r="I5646" i="3"/>
  <c r="I5645" i="3"/>
  <c r="I5644" i="3"/>
  <c r="I5643" i="3"/>
  <c r="I5642" i="3"/>
  <c r="I5641" i="3"/>
  <c r="I5640" i="3"/>
  <c r="I5639" i="3"/>
  <c r="I5638" i="3"/>
  <c r="I5637" i="3"/>
  <c r="I5636" i="3"/>
  <c r="I5635" i="3"/>
  <c r="I5634" i="3"/>
  <c r="I5633" i="3"/>
  <c r="I5632" i="3"/>
  <c r="I5631" i="3"/>
  <c r="I5630" i="3"/>
  <c r="I5629" i="3"/>
  <c r="I5628" i="3"/>
  <c r="I5627" i="3"/>
  <c r="I5626" i="3"/>
  <c r="I5625" i="3"/>
  <c r="I5624" i="3"/>
  <c r="I5623" i="3"/>
  <c r="I5622" i="3"/>
  <c r="I5621" i="3"/>
  <c r="I5620" i="3"/>
  <c r="I5619" i="3"/>
  <c r="I5618" i="3"/>
  <c r="I5617" i="3"/>
  <c r="I5616" i="3"/>
  <c r="I5615" i="3"/>
  <c r="I5614" i="3"/>
  <c r="I5613" i="3"/>
  <c r="I5612" i="3"/>
  <c r="I5611" i="3"/>
  <c r="I5610" i="3"/>
  <c r="I5609" i="3"/>
  <c r="I5608" i="3"/>
  <c r="I5607" i="3"/>
  <c r="I5606" i="3"/>
  <c r="I5605" i="3"/>
  <c r="I5604" i="3"/>
  <c r="I5603" i="3"/>
  <c r="I5602" i="3"/>
  <c r="I5601" i="3"/>
  <c r="I5600" i="3"/>
  <c r="I5599" i="3"/>
  <c r="I5598" i="3"/>
  <c r="I5597" i="3"/>
  <c r="I5596" i="3"/>
  <c r="I5595" i="3"/>
  <c r="I5594" i="3"/>
  <c r="I5593" i="3"/>
  <c r="I5592" i="3"/>
  <c r="I5591" i="3"/>
  <c r="I5590" i="3"/>
  <c r="I5589" i="3"/>
  <c r="I5588" i="3"/>
  <c r="I5587" i="3"/>
  <c r="I5586" i="3"/>
  <c r="I5585" i="3"/>
  <c r="I5584" i="3"/>
  <c r="I5583" i="3"/>
  <c r="I5582" i="3"/>
  <c r="I5581" i="3"/>
  <c r="I5580" i="3"/>
  <c r="I5579" i="3"/>
  <c r="I5578" i="3"/>
  <c r="I5577" i="3"/>
  <c r="I5576" i="3"/>
  <c r="I5575" i="3"/>
  <c r="I5574" i="3"/>
  <c r="I5573" i="3"/>
  <c r="I5572" i="3"/>
  <c r="I5571" i="3"/>
  <c r="I5570" i="3"/>
  <c r="I5569" i="3"/>
  <c r="I5568" i="3"/>
  <c r="I5567" i="3"/>
  <c r="I5566" i="3"/>
  <c r="I5565" i="3"/>
  <c r="I5564" i="3"/>
  <c r="I5563" i="3"/>
  <c r="I5562" i="3"/>
  <c r="I5561" i="3"/>
  <c r="I5560" i="3"/>
  <c r="I5559" i="3"/>
  <c r="I5558" i="3"/>
  <c r="I5557" i="3"/>
  <c r="I5556" i="3"/>
  <c r="I5555" i="3"/>
  <c r="I5554" i="3"/>
  <c r="I5553" i="3"/>
  <c r="I5552" i="3"/>
  <c r="I5551" i="3"/>
  <c r="I5550" i="3"/>
  <c r="I5549" i="3"/>
  <c r="I5548" i="3"/>
  <c r="I5547" i="3"/>
  <c r="I5546" i="3"/>
  <c r="I5545" i="3"/>
  <c r="I5544" i="3"/>
  <c r="I5543" i="3"/>
  <c r="I5542" i="3"/>
  <c r="I5541" i="3"/>
  <c r="I5540" i="3"/>
  <c r="I5539" i="3"/>
  <c r="I5538" i="3"/>
  <c r="I5537" i="3"/>
  <c r="I5536" i="3"/>
  <c r="I5535" i="3"/>
  <c r="I5534" i="3"/>
  <c r="I5533" i="3"/>
  <c r="I5532" i="3"/>
  <c r="I5531" i="3"/>
  <c r="I5530" i="3"/>
  <c r="I5529" i="3"/>
  <c r="I5528" i="3"/>
  <c r="I5527" i="3"/>
  <c r="I5526" i="3"/>
  <c r="I5525" i="3"/>
  <c r="I5524" i="3"/>
  <c r="I5523" i="3"/>
  <c r="I5522" i="3"/>
  <c r="I5521" i="3"/>
  <c r="I5520" i="3"/>
  <c r="I5519" i="3"/>
  <c r="I5518" i="3"/>
  <c r="I5517" i="3"/>
  <c r="I5516" i="3"/>
  <c r="I5515" i="3"/>
  <c r="I5514" i="3"/>
  <c r="I5513" i="3"/>
  <c r="I5512" i="3"/>
  <c r="I5511" i="3"/>
  <c r="I5510" i="3"/>
  <c r="I5509" i="3"/>
  <c r="I5508" i="3"/>
  <c r="I5507" i="3"/>
  <c r="I5506" i="3"/>
  <c r="I5505" i="3"/>
  <c r="I5504" i="3"/>
  <c r="I5503" i="3"/>
  <c r="I5502" i="3"/>
  <c r="I5501" i="3"/>
  <c r="I5500" i="3"/>
  <c r="I5499" i="3"/>
  <c r="I5498" i="3"/>
  <c r="I5497" i="3"/>
  <c r="I5496" i="3"/>
  <c r="I5495" i="3"/>
  <c r="I5494" i="3"/>
  <c r="I5493" i="3"/>
  <c r="I5492" i="3"/>
  <c r="I5491" i="3"/>
  <c r="I5490" i="3"/>
  <c r="I5489" i="3"/>
  <c r="I5488" i="3"/>
  <c r="I5487" i="3"/>
  <c r="I5486" i="3"/>
  <c r="I5485" i="3"/>
  <c r="I5484" i="3"/>
  <c r="I5483" i="3"/>
  <c r="I5482" i="3"/>
  <c r="I5481" i="3"/>
  <c r="I5480" i="3"/>
  <c r="I5479" i="3"/>
  <c r="I5478" i="3"/>
  <c r="I5477" i="3"/>
  <c r="I5476" i="3"/>
  <c r="I5475" i="3"/>
  <c r="I5474" i="3"/>
  <c r="I5473" i="3"/>
  <c r="I5472" i="3"/>
  <c r="I5471" i="3"/>
  <c r="I5470" i="3"/>
  <c r="I5469" i="3"/>
  <c r="I5468" i="3"/>
  <c r="I5467" i="3"/>
  <c r="I5466" i="3"/>
  <c r="I5465" i="3"/>
  <c r="I5464" i="3"/>
  <c r="I5463" i="3"/>
  <c r="I5462" i="3"/>
  <c r="I5461" i="3"/>
  <c r="I5460" i="3"/>
  <c r="I5459" i="3"/>
  <c r="I5458" i="3"/>
  <c r="I5457" i="3"/>
  <c r="I5456" i="3"/>
  <c r="I5455" i="3"/>
  <c r="I5454" i="3"/>
  <c r="I5453" i="3"/>
  <c r="I5452" i="3"/>
  <c r="I5451" i="3"/>
  <c r="I5450" i="3"/>
  <c r="I5449" i="3"/>
  <c r="I5448" i="3"/>
  <c r="I5447" i="3"/>
  <c r="I5446" i="3"/>
  <c r="I5445" i="3"/>
  <c r="I5444" i="3"/>
  <c r="I5443" i="3"/>
  <c r="I5442" i="3"/>
  <c r="I5441" i="3"/>
  <c r="I5440" i="3"/>
  <c r="I5439" i="3"/>
  <c r="I5438" i="3"/>
  <c r="I5437" i="3"/>
  <c r="I5436" i="3"/>
  <c r="I5435" i="3"/>
  <c r="I5434" i="3"/>
  <c r="I5433" i="3"/>
  <c r="I5432" i="3"/>
  <c r="I5431" i="3"/>
  <c r="I5430" i="3"/>
  <c r="I5429" i="3"/>
  <c r="I5428" i="3"/>
  <c r="I5427" i="3"/>
  <c r="I5426" i="3"/>
  <c r="I5425" i="3"/>
  <c r="I5424" i="3"/>
  <c r="I5423" i="3"/>
  <c r="I5422" i="3"/>
  <c r="I5421" i="3"/>
  <c r="I5420" i="3"/>
  <c r="I5419" i="3"/>
  <c r="I5418" i="3"/>
  <c r="I5417" i="3"/>
  <c r="I5416" i="3"/>
  <c r="I5415" i="3"/>
  <c r="I5414" i="3"/>
  <c r="I5413" i="3"/>
  <c r="I5412" i="3"/>
  <c r="I5411" i="3"/>
  <c r="I5410" i="3"/>
  <c r="I5409" i="3"/>
  <c r="I5408" i="3"/>
  <c r="I5407" i="3"/>
  <c r="I5406" i="3"/>
  <c r="I5405" i="3"/>
  <c r="I5404" i="3"/>
  <c r="I5403" i="3"/>
  <c r="I5402" i="3"/>
  <c r="I5401" i="3"/>
  <c r="I5400" i="3"/>
  <c r="I5399" i="3"/>
  <c r="I5398" i="3"/>
  <c r="I5397" i="3"/>
  <c r="I5396" i="3"/>
  <c r="I5395" i="3"/>
  <c r="I5394" i="3"/>
  <c r="I5393" i="3"/>
  <c r="I5392" i="3"/>
  <c r="I5391" i="3"/>
  <c r="I5390" i="3"/>
  <c r="I5389" i="3"/>
  <c r="I5388" i="3"/>
  <c r="I5387" i="3"/>
  <c r="I5386" i="3"/>
  <c r="I5385" i="3"/>
  <c r="I5384" i="3"/>
  <c r="I5383" i="3"/>
  <c r="I5382" i="3"/>
  <c r="I5381" i="3"/>
  <c r="I5380" i="3"/>
  <c r="I5379" i="3"/>
  <c r="I5378" i="3"/>
  <c r="I5377" i="3"/>
  <c r="I5376" i="3"/>
  <c r="I5375" i="3"/>
  <c r="I5374" i="3"/>
  <c r="I5373" i="3"/>
  <c r="I5372" i="3"/>
  <c r="I5371" i="3"/>
  <c r="I5370" i="3"/>
  <c r="I5369" i="3"/>
  <c r="I5368" i="3"/>
  <c r="I5367" i="3"/>
  <c r="I5366" i="3"/>
  <c r="I5365" i="3"/>
  <c r="I5364" i="3"/>
  <c r="I5363" i="3"/>
  <c r="I5362" i="3"/>
  <c r="I5361" i="3"/>
  <c r="I5360" i="3"/>
  <c r="I5359" i="3"/>
  <c r="I5358" i="3"/>
  <c r="I5357" i="3"/>
  <c r="I5356" i="3"/>
  <c r="I5355" i="3"/>
  <c r="I5354" i="3"/>
  <c r="I5353" i="3"/>
  <c r="I5352" i="3"/>
  <c r="I5351" i="3"/>
  <c r="I5350" i="3"/>
  <c r="I5349" i="3"/>
  <c r="I5348" i="3"/>
  <c r="I5347" i="3"/>
  <c r="I5346" i="3"/>
  <c r="I5345" i="3"/>
  <c r="I5344" i="3"/>
  <c r="I5343" i="3"/>
  <c r="I5342" i="3"/>
  <c r="I5341" i="3"/>
  <c r="I5340" i="3"/>
  <c r="I5339" i="3"/>
  <c r="I5338" i="3"/>
  <c r="I5337" i="3"/>
  <c r="I5336" i="3"/>
  <c r="I5335" i="3"/>
  <c r="I5334" i="3"/>
  <c r="I5333" i="3"/>
  <c r="I5332" i="3"/>
  <c r="I5331" i="3"/>
  <c r="I5330" i="3"/>
  <c r="I5329" i="3"/>
  <c r="I5328" i="3"/>
  <c r="I5327" i="3"/>
  <c r="I5326" i="3"/>
  <c r="I5325" i="3"/>
  <c r="I5324" i="3"/>
  <c r="I5323" i="3"/>
  <c r="I5322" i="3"/>
  <c r="I5321" i="3"/>
  <c r="I5320" i="3"/>
  <c r="I5319" i="3"/>
  <c r="I5318" i="3"/>
  <c r="I5317" i="3"/>
  <c r="I5316" i="3"/>
  <c r="I5315" i="3"/>
  <c r="I5314" i="3"/>
  <c r="I5313" i="3"/>
  <c r="I5312" i="3"/>
  <c r="I5311" i="3"/>
  <c r="I5310" i="3"/>
  <c r="I5309" i="3"/>
  <c r="I5308" i="3"/>
  <c r="I5307" i="3"/>
  <c r="I5306" i="3"/>
  <c r="I5305" i="3"/>
  <c r="I5304" i="3"/>
  <c r="I5303" i="3"/>
  <c r="I5302" i="3"/>
  <c r="I5301" i="3"/>
  <c r="I5300" i="3"/>
  <c r="I5299" i="3"/>
  <c r="I5298" i="3"/>
  <c r="I5297" i="3"/>
  <c r="I5296" i="3"/>
  <c r="I5295" i="3"/>
  <c r="I5294" i="3"/>
  <c r="I5293" i="3"/>
  <c r="I5292" i="3"/>
  <c r="I5291" i="3"/>
  <c r="I5290" i="3"/>
  <c r="I5289" i="3"/>
  <c r="I5288" i="3"/>
  <c r="I5287" i="3"/>
  <c r="I5286" i="3"/>
  <c r="I5285" i="3"/>
  <c r="I5284" i="3"/>
  <c r="I5283" i="3"/>
  <c r="I5282" i="3"/>
  <c r="I5281" i="3"/>
  <c r="I5280" i="3"/>
  <c r="I5279" i="3"/>
  <c r="I5278" i="3"/>
  <c r="I5277" i="3"/>
  <c r="I5276" i="3"/>
  <c r="I5275" i="3"/>
  <c r="I5274" i="3"/>
  <c r="I5273" i="3"/>
  <c r="I5272" i="3"/>
  <c r="I5271" i="3"/>
  <c r="I5270" i="3"/>
  <c r="I5269" i="3"/>
  <c r="I5268" i="3"/>
  <c r="I5267" i="3"/>
  <c r="I5266" i="3"/>
  <c r="I5265" i="3"/>
  <c r="I5264" i="3"/>
  <c r="I5263" i="3"/>
  <c r="I5262" i="3"/>
  <c r="I5261" i="3"/>
  <c r="I5260" i="3"/>
  <c r="I5259" i="3"/>
  <c r="I5258" i="3"/>
  <c r="I5257" i="3"/>
  <c r="I5256" i="3"/>
  <c r="I5255" i="3"/>
  <c r="I5254" i="3"/>
  <c r="I5253" i="3"/>
  <c r="I5252" i="3"/>
  <c r="I5251" i="3"/>
  <c r="I5250" i="3"/>
  <c r="I5249" i="3"/>
  <c r="I5248" i="3"/>
  <c r="I5247" i="3"/>
  <c r="I5246" i="3"/>
  <c r="I5245" i="3"/>
  <c r="I5244" i="3"/>
  <c r="I5243" i="3"/>
  <c r="I5242" i="3"/>
  <c r="I5241" i="3"/>
  <c r="I5240" i="3"/>
  <c r="I5239" i="3"/>
  <c r="I5238" i="3"/>
  <c r="I5237" i="3"/>
  <c r="I5236" i="3"/>
  <c r="I5235" i="3"/>
  <c r="I5234" i="3"/>
  <c r="I5233" i="3"/>
  <c r="I5232" i="3"/>
  <c r="I5231" i="3"/>
  <c r="I5230" i="3"/>
  <c r="I5229" i="3"/>
  <c r="I5228" i="3"/>
  <c r="I5227" i="3"/>
  <c r="I5226" i="3"/>
  <c r="I5225" i="3"/>
  <c r="I5224" i="3"/>
  <c r="I5223" i="3"/>
  <c r="I5222" i="3"/>
  <c r="I5221" i="3"/>
  <c r="I5220" i="3"/>
  <c r="I5219" i="3"/>
  <c r="I5218" i="3"/>
  <c r="I5217" i="3"/>
  <c r="I5216" i="3"/>
  <c r="I5215" i="3"/>
  <c r="I5214" i="3"/>
  <c r="I5213" i="3"/>
  <c r="I5212" i="3"/>
  <c r="I5211" i="3"/>
  <c r="I5210" i="3"/>
  <c r="I5209" i="3"/>
  <c r="I5208" i="3"/>
  <c r="I5207" i="3"/>
  <c r="I5206" i="3"/>
  <c r="I5205" i="3"/>
  <c r="I5204" i="3"/>
  <c r="I5203" i="3"/>
  <c r="I5202" i="3"/>
  <c r="I5201" i="3"/>
  <c r="I5200" i="3"/>
  <c r="I5199" i="3"/>
  <c r="I5198" i="3"/>
  <c r="I5197" i="3"/>
  <c r="I5196" i="3"/>
  <c r="I5195" i="3"/>
  <c r="I5194" i="3"/>
  <c r="I5193" i="3"/>
  <c r="I5192" i="3"/>
  <c r="I5191" i="3"/>
  <c r="I5190" i="3"/>
  <c r="I5189" i="3"/>
  <c r="I5188" i="3"/>
  <c r="I5187" i="3"/>
  <c r="I5186" i="3"/>
  <c r="I5185" i="3"/>
  <c r="I5184" i="3"/>
  <c r="I5183" i="3"/>
  <c r="I5182" i="3"/>
  <c r="I5181" i="3"/>
  <c r="I5180" i="3"/>
  <c r="I5179" i="3"/>
  <c r="I5178" i="3"/>
  <c r="I5177" i="3"/>
  <c r="I5176" i="3"/>
  <c r="I5175" i="3"/>
  <c r="I5174" i="3"/>
  <c r="I5173" i="3"/>
  <c r="I5172" i="3"/>
  <c r="I5171" i="3"/>
  <c r="I5170" i="3"/>
  <c r="I5169" i="3"/>
  <c r="I5168" i="3"/>
  <c r="I5167" i="3"/>
  <c r="I5166" i="3"/>
  <c r="I5165" i="3"/>
  <c r="I5164" i="3"/>
  <c r="I5163" i="3"/>
  <c r="I5162" i="3"/>
  <c r="I5161" i="3"/>
  <c r="I5160" i="3"/>
  <c r="I5159" i="3"/>
  <c r="I5158" i="3"/>
  <c r="I5157" i="3"/>
  <c r="I5156" i="3"/>
  <c r="I5155" i="3"/>
  <c r="I5154" i="3"/>
  <c r="I5153" i="3"/>
  <c r="I5152" i="3"/>
  <c r="I5151" i="3"/>
  <c r="I5150" i="3"/>
  <c r="I5149" i="3"/>
  <c r="I5148" i="3"/>
  <c r="I5147" i="3"/>
  <c r="I5146" i="3"/>
  <c r="I5145" i="3"/>
  <c r="I5144" i="3"/>
  <c r="I5143" i="3"/>
  <c r="I5142" i="3"/>
  <c r="I5141" i="3"/>
  <c r="I5140" i="3"/>
  <c r="I5139" i="3"/>
  <c r="I5138" i="3"/>
  <c r="I5137" i="3"/>
  <c r="I5136" i="3"/>
  <c r="I5135" i="3"/>
  <c r="I5134" i="3"/>
  <c r="I5133" i="3"/>
  <c r="I5132" i="3"/>
  <c r="I5131" i="3"/>
  <c r="I5130" i="3"/>
  <c r="I5129" i="3"/>
  <c r="I5128" i="3"/>
  <c r="I5127" i="3"/>
  <c r="I5126" i="3"/>
  <c r="I5125" i="3"/>
  <c r="I5124" i="3"/>
  <c r="I5123" i="3"/>
  <c r="I5122" i="3"/>
  <c r="I5121" i="3"/>
  <c r="I5120" i="3"/>
  <c r="I5119" i="3"/>
  <c r="I5118" i="3"/>
  <c r="I5117" i="3"/>
  <c r="I5116" i="3"/>
  <c r="I5115" i="3"/>
  <c r="I5114" i="3"/>
  <c r="I5113" i="3"/>
  <c r="I5112" i="3"/>
  <c r="I5111" i="3"/>
  <c r="I5110" i="3"/>
  <c r="I5109" i="3"/>
  <c r="I5108" i="3"/>
  <c r="I5107" i="3"/>
  <c r="I5106" i="3"/>
  <c r="I5105" i="3"/>
  <c r="I5104" i="3"/>
  <c r="I5103" i="3"/>
  <c r="I5102" i="3"/>
  <c r="I5101" i="3"/>
  <c r="I5100" i="3"/>
  <c r="I5099" i="3"/>
  <c r="I5098" i="3"/>
  <c r="I5097" i="3"/>
  <c r="I5096" i="3"/>
  <c r="I5095" i="3"/>
  <c r="I5094" i="3"/>
  <c r="I5093" i="3"/>
  <c r="I5092" i="3"/>
  <c r="I5091" i="3"/>
  <c r="I5090" i="3"/>
  <c r="I5089" i="3"/>
  <c r="I5088" i="3"/>
  <c r="I5087" i="3"/>
  <c r="I5086" i="3"/>
  <c r="I5085" i="3"/>
  <c r="I5084" i="3"/>
  <c r="I5083" i="3"/>
  <c r="I5082" i="3"/>
  <c r="I5081" i="3"/>
  <c r="I5080" i="3"/>
  <c r="I5079" i="3"/>
  <c r="I5078" i="3"/>
  <c r="I5077" i="3"/>
  <c r="I5076" i="3"/>
  <c r="I5075" i="3"/>
  <c r="I5074" i="3"/>
  <c r="I5073" i="3"/>
  <c r="I5072" i="3"/>
  <c r="I5071" i="3"/>
  <c r="I5070" i="3"/>
  <c r="I5069" i="3"/>
  <c r="I5068" i="3"/>
  <c r="I5067" i="3"/>
  <c r="I5066" i="3"/>
  <c r="I5065" i="3"/>
  <c r="I5064" i="3"/>
  <c r="I5063" i="3"/>
  <c r="I5062" i="3"/>
  <c r="I5061" i="3"/>
  <c r="I5060" i="3"/>
  <c r="I5059" i="3"/>
  <c r="I5058" i="3"/>
  <c r="I5057" i="3"/>
  <c r="I5056" i="3"/>
  <c r="I5055" i="3"/>
  <c r="I5054" i="3"/>
  <c r="I5053" i="3"/>
  <c r="I5052" i="3"/>
  <c r="I5051" i="3"/>
  <c r="I5050" i="3"/>
  <c r="I5049" i="3"/>
  <c r="I5048" i="3"/>
  <c r="I5047" i="3"/>
  <c r="I5046" i="3"/>
  <c r="I5045" i="3"/>
  <c r="I5044" i="3"/>
  <c r="I5043" i="3"/>
  <c r="I5042" i="3"/>
  <c r="I5041" i="3"/>
  <c r="I5040" i="3"/>
  <c r="I5039" i="3"/>
  <c r="I5038" i="3"/>
  <c r="I5037" i="3"/>
  <c r="I5036" i="3"/>
  <c r="I5035" i="3"/>
  <c r="I5034" i="3"/>
  <c r="I5033" i="3"/>
  <c r="I5032" i="3"/>
  <c r="I5031" i="3"/>
  <c r="I5030" i="3"/>
  <c r="I5029" i="3"/>
  <c r="I5028" i="3"/>
  <c r="I5027" i="3"/>
  <c r="I5026" i="3"/>
  <c r="I5025" i="3"/>
  <c r="I5024" i="3"/>
  <c r="I5023" i="3"/>
  <c r="I5022" i="3"/>
  <c r="I5021" i="3"/>
  <c r="I5020" i="3"/>
  <c r="I5019" i="3"/>
  <c r="I5018" i="3"/>
  <c r="I5017" i="3"/>
  <c r="I5016" i="3"/>
  <c r="I5015" i="3"/>
  <c r="I5014" i="3"/>
  <c r="I5013" i="3"/>
  <c r="I5012" i="3"/>
  <c r="I5011" i="3"/>
  <c r="I5010" i="3"/>
  <c r="I5009" i="3"/>
  <c r="I5008" i="3"/>
  <c r="I5007" i="3"/>
  <c r="I5006" i="3"/>
  <c r="I5005" i="3"/>
  <c r="I5004" i="3"/>
  <c r="I5003" i="3"/>
  <c r="I5002" i="3"/>
  <c r="I5001" i="3"/>
  <c r="I5000" i="3"/>
  <c r="I4999" i="3"/>
  <c r="I4998" i="3"/>
  <c r="I4997" i="3"/>
  <c r="I4996" i="3"/>
  <c r="I4995" i="3"/>
  <c r="I4994" i="3"/>
  <c r="I4993" i="3"/>
  <c r="I4992" i="3"/>
  <c r="I4991" i="3"/>
  <c r="I4990" i="3"/>
  <c r="I4989" i="3"/>
  <c r="I4988" i="3"/>
  <c r="I4987" i="3"/>
  <c r="I4986" i="3"/>
  <c r="I4985" i="3"/>
  <c r="I4984" i="3"/>
  <c r="I4983" i="3"/>
  <c r="I4982" i="3"/>
  <c r="I4981" i="3"/>
  <c r="I4980" i="3"/>
  <c r="I4979" i="3"/>
  <c r="I4978" i="3"/>
  <c r="I4977" i="3"/>
  <c r="I4976" i="3"/>
  <c r="I4975" i="3"/>
  <c r="I4974" i="3"/>
  <c r="I4973" i="3"/>
  <c r="I4972" i="3"/>
  <c r="I4971" i="3"/>
  <c r="I4970" i="3"/>
  <c r="I4969" i="3"/>
  <c r="I4968" i="3"/>
  <c r="I4967" i="3"/>
  <c r="I4966" i="3"/>
  <c r="I4965" i="3"/>
  <c r="I4964" i="3"/>
  <c r="I4963" i="3"/>
  <c r="I4962" i="3"/>
  <c r="I4961" i="3"/>
  <c r="I4960" i="3"/>
  <c r="I4959" i="3"/>
  <c r="I4958" i="3"/>
  <c r="I4957" i="3"/>
  <c r="I4956" i="3"/>
  <c r="I4955" i="3"/>
  <c r="I4954" i="3"/>
  <c r="I4953" i="3"/>
  <c r="I4952" i="3"/>
  <c r="I4951" i="3"/>
  <c r="I4950" i="3"/>
  <c r="I4949" i="3"/>
  <c r="I4948" i="3"/>
  <c r="I4947" i="3"/>
  <c r="I4946" i="3"/>
  <c r="I4945" i="3"/>
  <c r="I4944" i="3"/>
  <c r="I4943" i="3"/>
  <c r="I4942" i="3"/>
  <c r="I4941" i="3"/>
  <c r="I4940" i="3"/>
  <c r="I4939" i="3"/>
  <c r="I4938" i="3"/>
  <c r="I4937" i="3"/>
  <c r="I4936" i="3"/>
  <c r="I4935" i="3"/>
  <c r="I4934" i="3"/>
  <c r="I4933" i="3"/>
  <c r="I4932" i="3"/>
  <c r="I4931" i="3"/>
  <c r="I4930" i="3"/>
  <c r="I4929" i="3"/>
  <c r="I4928" i="3"/>
  <c r="I4927" i="3"/>
  <c r="I4926" i="3"/>
  <c r="I4925" i="3"/>
  <c r="I4924" i="3"/>
  <c r="I4923" i="3"/>
  <c r="I4922" i="3"/>
  <c r="I4921" i="3"/>
  <c r="I4920" i="3"/>
  <c r="I4919" i="3"/>
  <c r="I4918" i="3"/>
  <c r="I4917" i="3"/>
  <c r="I4916" i="3"/>
  <c r="I4915" i="3"/>
  <c r="I4914" i="3"/>
  <c r="I4913" i="3"/>
  <c r="I4912" i="3"/>
  <c r="I4911" i="3"/>
  <c r="I4910" i="3"/>
  <c r="I4909" i="3"/>
  <c r="I4908" i="3"/>
  <c r="I4907" i="3"/>
  <c r="I4906" i="3"/>
  <c r="I4905" i="3"/>
  <c r="I4904" i="3"/>
  <c r="I4903" i="3"/>
  <c r="I4902" i="3"/>
  <c r="I4901" i="3"/>
  <c r="I4900" i="3"/>
  <c r="I4899" i="3"/>
  <c r="I4898" i="3"/>
  <c r="I4897" i="3"/>
  <c r="I4896" i="3"/>
  <c r="I4895" i="3"/>
  <c r="I4894" i="3"/>
  <c r="I4893" i="3"/>
  <c r="I4892" i="3"/>
  <c r="I4891" i="3"/>
  <c r="I4890" i="3"/>
  <c r="I4889" i="3"/>
  <c r="I4888" i="3"/>
  <c r="I4887" i="3"/>
  <c r="I4886" i="3"/>
  <c r="I4885" i="3"/>
  <c r="I4884" i="3"/>
  <c r="I4883" i="3"/>
  <c r="I4882" i="3"/>
  <c r="I4881" i="3"/>
  <c r="I4880" i="3"/>
  <c r="I4879" i="3"/>
  <c r="I4878" i="3"/>
  <c r="I4877" i="3"/>
  <c r="I4876" i="3"/>
  <c r="I4875" i="3"/>
  <c r="I4874" i="3"/>
  <c r="I4873" i="3"/>
  <c r="I4872" i="3"/>
  <c r="I4871" i="3"/>
  <c r="I4870" i="3"/>
  <c r="I4869" i="3"/>
  <c r="I4868" i="3"/>
  <c r="I4867" i="3"/>
  <c r="I4866" i="3"/>
  <c r="I4865" i="3"/>
  <c r="I4864" i="3"/>
  <c r="I4863" i="3"/>
  <c r="I4862" i="3"/>
  <c r="I4861" i="3"/>
  <c r="I4860" i="3"/>
  <c r="I4859" i="3"/>
  <c r="I4858" i="3"/>
  <c r="I4857" i="3"/>
  <c r="I4856" i="3"/>
  <c r="I4855" i="3"/>
  <c r="I4854" i="3"/>
  <c r="I4853" i="3"/>
  <c r="I4852" i="3"/>
  <c r="I4851" i="3"/>
  <c r="I4850" i="3"/>
  <c r="I4849" i="3"/>
  <c r="I4848" i="3"/>
  <c r="I4847" i="3"/>
  <c r="I4846" i="3"/>
  <c r="I4845" i="3"/>
  <c r="I4844" i="3"/>
  <c r="I4843" i="3"/>
  <c r="I4842" i="3"/>
  <c r="I4841" i="3"/>
  <c r="I4840" i="3"/>
  <c r="I4839" i="3"/>
  <c r="I4838" i="3"/>
  <c r="I4837" i="3"/>
  <c r="I4836" i="3"/>
  <c r="I4835" i="3"/>
  <c r="I4834" i="3"/>
  <c r="I4833" i="3"/>
  <c r="I4832" i="3"/>
  <c r="I4831" i="3"/>
  <c r="I4830" i="3"/>
  <c r="I4829" i="3"/>
  <c r="I4828" i="3"/>
  <c r="I4827" i="3"/>
  <c r="I4826" i="3"/>
  <c r="I4825" i="3"/>
  <c r="I4824" i="3"/>
  <c r="I4823" i="3"/>
  <c r="I4822" i="3"/>
  <c r="I4821" i="3"/>
  <c r="I4820" i="3"/>
  <c r="I4819" i="3"/>
  <c r="I4818" i="3"/>
  <c r="I4817" i="3"/>
  <c r="I4816" i="3"/>
  <c r="I4815" i="3"/>
  <c r="I4814" i="3"/>
  <c r="I4813" i="3"/>
  <c r="I4812" i="3"/>
  <c r="I4811" i="3"/>
  <c r="I4810" i="3"/>
  <c r="I4809" i="3"/>
  <c r="I4808" i="3"/>
  <c r="I4807" i="3"/>
  <c r="I4806" i="3"/>
  <c r="I4805" i="3"/>
  <c r="I4804" i="3"/>
  <c r="I4803" i="3"/>
  <c r="I4802" i="3"/>
  <c r="I4801" i="3"/>
  <c r="I4800" i="3"/>
  <c r="I4799" i="3"/>
  <c r="I4798" i="3"/>
  <c r="I4797" i="3"/>
  <c r="I4796" i="3"/>
  <c r="I4795" i="3"/>
  <c r="I4794" i="3"/>
  <c r="I4793" i="3"/>
  <c r="I4792" i="3"/>
  <c r="I4791" i="3"/>
  <c r="I4790" i="3"/>
  <c r="I4789" i="3"/>
  <c r="I4788" i="3"/>
  <c r="I4787" i="3"/>
  <c r="I4786" i="3"/>
  <c r="I4785" i="3"/>
  <c r="I4784" i="3"/>
  <c r="I4783" i="3"/>
  <c r="I4782" i="3"/>
  <c r="I4781" i="3"/>
  <c r="I4780" i="3"/>
  <c r="I4779" i="3"/>
  <c r="I4778" i="3"/>
  <c r="I4777" i="3"/>
  <c r="I4776" i="3"/>
  <c r="I4775" i="3"/>
  <c r="I4774" i="3"/>
  <c r="I4773" i="3"/>
  <c r="I4772" i="3"/>
  <c r="I4771" i="3"/>
  <c r="I4770" i="3"/>
  <c r="I4769" i="3"/>
  <c r="I4768" i="3"/>
  <c r="I4767" i="3"/>
  <c r="I4766" i="3"/>
  <c r="I4765" i="3"/>
  <c r="I4764" i="3"/>
  <c r="I4763" i="3"/>
  <c r="I4762" i="3"/>
  <c r="I4761" i="3"/>
  <c r="I4760" i="3"/>
  <c r="I4759" i="3"/>
  <c r="I4758" i="3"/>
  <c r="I4757" i="3"/>
  <c r="I4756" i="3"/>
  <c r="I4755" i="3"/>
  <c r="I4754" i="3"/>
  <c r="I4753" i="3"/>
  <c r="I4752" i="3"/>
  <c r="I4751" i="3"/>
  <c r="I4750" i="3"/>
  <c r="I4749" i="3"/>
  <c r="I4748" i="3"/>
  <c r="I4747" i="3"/>
  <c r="I4746" i="3"/>
  <c r="I4745" i="3"/>
  <c r="I4744" i="3"/>
  <c r="I4743" i="3"/>
  <c r="I4742" i="3"/>
  <c r="I4741" i="3"/>
  <c r="I4740" i="3"/>
  <c r="I4739" i="3"/>
  <c r="I4738" i="3"/>
  <c r="I4737" i="3"/>
  <c r="I4736" i="3"/>
  <c r="I4735" i="3"/>
  <c r="I4734" i="3"/>
  <c r="I4733" i="3"/>
  <c r="I4732" i="3"/>
  <c r="I4731" i="3"/>
  <c r="I4730" i="3"/>
  <c r="I4729" i="3"/>
  <c r="I4728" i="3"/>
  <c r="I4727" i="3"/>
  <c r="I4726" i="3"/>
  <c r="I4725" i="3"/>
  <c r="I4724" i="3"/>
  <c r="I4723" i="3"/>
  <c r="I4722" i="3"/>
  <c r="I4721" i="3"/>
  <c r="I4720" i="3"/>
  <c r="I4719" i="3"/>
  <c r="I4718" i="3"/>
  <c r="I4717" i="3"/>
  <c r="I4716" i="3"/>
  <c r="I4715" i="3"/>
  <c r="I4714" i="3"/>
  <c r="I4713" i="3"/>
  <c r="I4712" i="3"/>
  <c r="I4711" i="3"/>
  <c r="I4710" i="3"/>
  <c r="I4709" i="3"/>
  <c r="I4708" i="3"/>
  <c r="I4707" i="3"/>
  <c r="I4706" i="3"/>
  <c r="I4705" i="3"/>
  <c r="I4704" i="3"/>
  <c r="I4703" i="3"/>
  <c r="I4702" i="3"/>
  <c r="I4701" i="3"/>
  <c r="I4700" i="3"/>
  <c r="I4699" i="3"/>
  <c r="I4698" i="3"/>
  <c r="I4697" i="3"/>
  <c r="I4696" i="3"/>
  <c r="I4695" i="3"/>
  <c r="I4694" i="3"/>
  <c r="I4693" i="3"/>
  <c r="I4692" i="3"/>
  <c r="I4691" i="3"/>
  <c r="I4690" i="3"/>
  <c r="I4689" i="3"/>
  <c r="I4688" i="3"/>
  <c r="I4687" i="3"/>
  <c r="I4686" i="3"/>
  <c r="I4685" i="3"/>
  <c r="I4684" i="3"/>
  <c r="I4683" i="3"/>
  <c r="I4682" i="3"/>
  <c r="I4681" i="3"/>
  <c r="I4680" i="3"/>
  <c r="I4679" i="3"/>
  <c r="I4678" i="3"/>
  <c r="I4677" i="3"/>
  <c r="I4676" i="3"/>
  <c r="I4675" i="3"/>
  <c r="I4674" i="3"/>
  <c r="I4673" i="3"/>
  <c r="I4672" i="3"/>
  <c r="I4671" i="3"/>
  <c r="I4670" i="3"/>
  <c r="I4669" i="3"/>
  <c r="I4668" i="3"/>
  <c r="I4667" i="3"/>
  <c r="I4666" i="3"/>
  <c r="I4665" i="3"/>
  <c r="I4664" i="3"/>
  <c r="I4663" i="3"/>
  <c r="I4662" i="3"/>
  <c r="I4661" i="3"/>
  <c r="I4660" i="3"/>
  <c r="I4659" i="3"/>
  <c r="I4658" i="3"/>
  <c r="I4657" i="3"/>
  <c r="I4656" i="3"/>
  <c r="I4655" i="3"/>
  <c r="I4654" i="3"/>
  <c r="I4653" i="3"/>
  <c r="I4652" i="3"/>
  <c r="I4651" i="3"/>
  <c r="I4650" i="3"/>
  <c r="I4649" i="3"/>
  <c r="I4648" i="3"/>
  <c r="I4647" i="3"/>
  <c r="I4646" i="3"/>
  <c r="I4645" i="3"/>
  <c r="I4644" i="3"/>
  <c r="I4643" i="3"/>
  <c r="I4642" i="3"/>
  <c r="I4641" i="3"/>
  <c r="I4640" i="3"/>
  <c r="I4639" i="3"/>
  <c r="I4638" i="3"/>
  <c r="I4637" i="3"/>
  <c r="I4636" i="3"/>
  <c r="I4635" i="3"/>
  <c r="I4634" i="3"/>
  <c r="I4633" i="3"/>
  <c r="I4632" i="3"/>
  <c r="I4631" i="3"/>
  <c r="I4630" i="3"/>
  <c r="I4629" i="3"/>
  <c r="I4628" i="3"/>
  <c r="I4627" i="3"/>
  <c r="I4626" i="3"/>
  <c r="I4625" i="3"/>
  <c r="I4624" i="3"/>
  <c r="I4623" i="3"/>
  <c r="I4622" i="3"/>
  <c r="I4621" i="3"/>
  <c r="I4620" i="3"/>
  <c r="I4619" i="3"/>
  <c r="I4618" i="3"/>
  <c r="I4617" i="3"/>
  <c r="I4616" i="3"/>
  <c r="I4615" i="3"/>
  <c r="I4614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55" i="3"/>
  <c r="I4554" i="3"/>
  <c r="I4553" i="3"/>
  <c r="I4552" i="3"/>
  <c r="I4551" i="3"/>
  <c r="I4550" i="3"/>
  <c r="I4549" i="3"/>
  <c r="I4548" i="3"/>
  <c r="I4547" i="3"/>
  <c r="I4546" i="3"/>
  <c r="I4545" i="3"/>
  <c r="I4544" i="3"/>
  <c r="I4543" i="3"/>
  <c r="I4542" i="3"/>
  <c r="I4541" i="3"/>
  <c r="I4540" i="3"/>
  <c r="I4539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1" i="3"/>
  <c r="I4480" i="3"/>
  <c r="I4479" i="3"/>
  <c r="I4478" i="3"/>
  <c r="I4477" i="3"/>
  <c r="I4476" i="3"/>
  <c r="I4475" i="3"/>
  <c r="I4474" i="3"/>
  <c r="I4473" i="3"/>
  <c r="I4472" i="3"/>
  <c r="I4471" i="3"/>
  <c r="I4470" i="3"/>
  <c r="I4469" i="3"/>
  <c r="I4468" i="3"/>
  <c r="I4467" i="3"/>
  <c r="I4466" i="3"/>
  <c r="I4465" i="3"/>
  <c r="I4464" i="3"/>
  <c r="I4463" i="3"/>
  <c r="I4462" i="3"/>
  <c r="I4461" i="3"/>
  <c r="I4460" i="3"/>
  <c r="I4459" i="3"/>
  <c r="I4458" i="3"/>
  <c r="I4457" i="3"/>
  <c r="I4456" i="3"/>
  <c r="I4455" i="3"/>
  <c r="I4454" i="3"/>
  <c r="I4453" i="3"/>
  <c r="I4452" i="3"/>
  <c r="I4451" i="3"/>
  <c r="I4450" i="3"/>
  <c r="I4449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35" i="3"/>
  <c r="I4434" i="3"/>
  <c r="I4433" i="3"/>
  <c r="I4432" i="3"/>
  <c r="I4431" i="3"/>
  <c r="I4430" i="3"/>
  <c r="I4429" i="3"/>
  <c r="I4428" i="3"/>
  <c r="I4427" i="3"/>
  <c r="I4426" i="3"/>
  <c r="I4425" i="3"/>
  <c r="I4424" i="3"/>
  <c r="I4423" i="3"/>
  <c r="I4422" i="3"/>
  <c r="I4421" i="3"/>
  <c r="I4420" i="3"/>
  <c r="I4419" i="3"/>
  <c r="I4418" i="3"/>
  <c r="I4417" i="3"/>
  <c r="I4416" i="3"/>
  <c r="I4415" i="3"/>
  <c r="I4414" i="3"/>
  <c r="I4413" i="3"/>
  <c r="I4412" i="3"/>
  <c r="I4411" i="3"/>
  <c r="I4410" i="3"/>
  <c r="I4409" i="3"/>
  <c r="I4408" i="3"/>
  <c r="I4407" i="3"/>
  <c r="I4406" i="3"/>
  <c r="I4405" i="3"/>
  <c r="I4404" i="3"/>
  <c r="I4403" i="3"/>
  <c r="I4402" i="3"/>
  <c r="I4401" i="3"/>
  <c r="I4400" i="3"/>
  <c r="I4399" i="3"/>
  <c r="I4398" i="3"/>
  <c r="I4397" i="3"/>
  <c r="I4396" i="3"/>
  <c r="I4395" i="3"/>
  <c r="I4394" i="3"/>
  <c r="I4393" i="3"/>
  <c r="I4392" i="3"/>
  <c r="I4391" i="3"/>
  <c r="I4390" i="3"/>
  <c r="I4389" i="3"/>
  <c r="I4388" i="3"/>
  <c r="I4387" i="3"/>
  <c r="I4386" i="3"/>
  <c r="I4385" i="3"/>
  <c r="I4384" i="3"/>
  <c r="I4383" i="3"/>
  <c r="I4382" i="3"/>
  <c r="I4381" i="3"/>
  <c r="I4380" i="3"/>
  <c r="I4379" i="3"/>
  <c r="I4378" i="3"/>
  <c r="I4377" i="3"/>
  <c r="I4376" i="3"/>
  <c r="I4375" i="3"/>
  <c r="I4374" i="3"/>
  <c r="I4373" i="3"/>
  <c r="I4372" i="3"/>
  <c r="I4371" i="3"/>
  <c r="I4370" i="3"/>
  <c r="I4369" i="3"/>
  <c r="I4368" i="3"/>
  <c r="I4367" i="3"/>
  <c r="I4366" i="3"/>
  <c r="I4365" i="3"/>
  <c r="I4364" i="3"/>
  <c r="I4363" i="3"/>
  <c r="I4362" i="3"/>
  <c r="I4361" i="3"/>
  <c r="I4360" i="3"/>
  <c r="I4359" i="3"/>
  <c r="I4358" i="3"/>
  <c r="I4357" i="3"/>
  <c r="I4356" i="3"/>
  <c r="I4355" i="3"/>
  <c r="I4354" i="3"/>
  <c r="I4353" i="3"/>
  <c r="I4352" i="3"/>
  <c r="I4351" i="3"/>
  <c r="I4350" i="3"/>
  <c r="I4349" i="3"/>
  <c r="I4348" i="3"/>
  <c r="I4347" i="3"/>
  <c r="I4346" i="3"/>
  <c r="I4345" i="3"/>
  <c r="I4344" i="3"/>
  <c r="I4343" i="3"/>
  <c r="I4342" i="3"/>
  <c r="I4341" i="3"/>
  <c r="I4340" i="3"/>
  <c r="I4339" i="3"/>
  <c r="I4338" i="3"/>
  <c r="I4337" i="3"/>
  <c r="I4336" i="3"/>
  <c r="I4335" i="3"/>
  <c r="I4334" i="3"/>
  <c r="I4333" i="3"/>
  <c r="I4332" i="3"/>
  <c r="I4331" i="3"/>
  <c r="I4330" i="3"/>
  <c r="I4329" i="3"/>
  <c r="I4328" i="3"/>
  <c r="I4327" i="3"/>
  <c r="I4326" i="3"/>
  <c r="I4325" i="3"/>
  <c r="I4324" i="3"/>
  <c r="I4323" i="3"/>
  <c r="I4322" i="3"/>
  <c r="I4321" i="3"/>
  <c r="I4320" i="3"/>
  <c r="I4319" i="3"/>
  <c r="I4318" i="3"/>
  <c r="I4317" i="3"/>
  <c r="I4316" i="3"/>
  <c r="I4315" i="3"/>
  <c r="I4314" i="3"/>
  <c r="I4313" i="3"/>
  <c r="I4312" i="3"/>
  <c r="I4311" i="3"/>
  <c r="I4310" i="3"/>
  <c r="I4309" i="3"/>
  <c r="I4308" i="3"/>
  <c r="I4307" i="3"/>
  <c r="I4306" i="3"/>
  <c r="I4305" i="3"/>
  <c r="I4304" i="3"/>
  <c r="I4303" i="3"/>
  <c r="I4302" i="3"/>
  <c r="I4301" i="3"/>
  <c r="I4300" i="3"/>
  <c r="I4299" i="3"/>
  <c r="I4298" i="3"/>
  <c r="I4297" i="3"/>
  <c r="I4296" i="3"/>
  <c r="I4295" i="3"/>
  <c r="I4294" i="3"/>
  <c r="I4293" i="3"/>
  <c r="I4292" i="3"/>
  <c r="I4291" i="3"/>
  <c r="I4290" i="3"/>
  <c r="I4289" i="3"/>
  <c r="I4288" i="3"/>
  <c r="I4287" i="3"/>
  <c r="I4286" i="3"/>
  <c r="I4285" i="3"/>
  <c r="I4284" i="3"/>
  <c r="I4283" i="3"/>
  <c r="I4282" i="3"/>
  <c r="I4281" i="3"/>
  <c r="I4280" i="3"/>
  <c r="I4279" i="3"/>
  <c r="I4278" i="3"/>
  <c r="I4277" i="3"/>
  <c r="I4276" i="3"/>
  <c r="I4275" i="3"/>
  <c r="I4274" i="3"/>
  <c r="I4273" i="3"/>
  <c r="I4272" i="3"/>
  <c r="I4271" i="3"/>
  <c r="I4270" i="3"/>
  <c r="I4269" i="3"/>
  <c r="I4268" i="3"/>
  <c r="I4267" i="3"/>
  <c r="I4266" i="3"/>
  <c r="I4265" i="3"/>
  <c r="I4264" i="3"/>
  <c r="I4263" i="3"/>
  <c r="I4262" i="3"/>
  <c r="I4261" i="3"/>
  <c r="I4260" i="3"/>
  <c r="I4259" i="3"/>
  <c r="I4258" i="3"/>
  <c r="I4257" i="3"/>
  <c r="I4256" i="3"/>
  <c r="I4255" i="3"/>
  <c r="I4254" i="3"/>
  <c r="I4253" i="3"/>
  <c r="I4252" i="3"/>
  <c r="I4251" i="3"/>
  <c r="I4250" i="3"/>
  <c r="I4249" i="3"/>
  <c r="I4248" i="3"/>
  <c r="I4247" i="3"/>
  <c r="I4246" i="3"/>
  <c r="I4245" i="3"/>
  <c r="I4244" i="3"/>
  <c r="I4243" i="3"/>
  <c r="I4242" i="3"/>
  <c r="I4241" i="3"/>
  <c r="I4240" i="3"/>
  <c r="I4239" i="3"/>
  <c r="I4238" i="3"/>
  <c r="I4237" i="3"/>
  <c r="I4236" i="3"/>
  <c r="I4235" i="3"/>
  <c r="I4234" i="3"/>
  <c r="I4233" i="3"/>
  <c r="I4232" i="3"/>
  <c r="I4231" i="3"/>
  <c r="I4230" i="3"/>
  <c r="I4229" i="3"/>
  <c r="I4228" i="3"/>
  <c r="I4227" i="3"/>
  <c r="I4226" i="3"/>
  <c r="I4225" i="3"/>
  <c r="I4224" i="3"/>
  <c r="I4223" i="3"/>
  <c r="I4222" i="3"/>
  <c r="I4221" i="3"/>
  <c r="I4220" i="3"/>
  <c r="I4219" i="3"/>
  <c r="I4218" i="3"/>
  <c r="I4217" i="3"/>
  <c r="I4216" i="3"/>
  <c r="I4215" i="3"/>
  <c r="I4214" i="3"/>
  <c r="I4213" i="3"/>
  <c r="I4212" i="3"/>
  <c r="I4211" i="3"/>
  <c r="I4210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F7" i="3"/>
  <c r="D7" i="3"/>
  <c r="B7" i="3"/>
  <c r="G2" i="3" s="1"/>
  <c r="G1" i="3"/>
  <c r="B3" i="3" s="1"/>
  <c r="G5" i="3" a="1"/>
  <c r="G5" i="3" s="1"/>
  <c r="G12" i="1"/>
  <c r="A7" i="3"/>
  <c r="Q10001" i="3" l="1" a="1"/>
  <c r="Q10001" i="3" s="1"/>
  <c r="Q9974" i="3" a="1"/>
  <c r="Q9974" i="3" s="1"/>
  <c r="Q9960" i="3" a="1"/>
  <c r="Q9960" i="3" s="1"/>
  <c r="Q9945" i="3" a="1"/>
  <c r="Q9945" i="3" s="1"/>
  <c r="Q9932" i="3" a="1"/>
  <c r="Q9932" i="3" s="1"/>
  <c r="Q9907" i="3" a="1"/>
  <c r="Q9907" i="3" s="1"/>
  <c r="Q9892" i="3" a="1"/>
  <c r="Q9892" i="3" s="1"/>
  <c r="Q9859" i="3" a="1"/>
  <c r="Q9859" i="3" s="1"/>
  <c r="Q9832" i="3" a="1"/>
  <c r="Q9832" i="3" s="1"/>
  <c r="Q9817" i="3" a="1"/>
  <c r="Q9817" i="3" s="1"/>
  <c r="Q9802" i="3" a="1"/>
  <c r="Q9802" i="3" s="1"/>
  <c r="Q9787" i="3" a="1"/>
  <c r="Q9787" i="3" s="1"/>
  <c r="Q9759" i="3" a="1"/>
  <c r="Q9759" i="3" s="1"/>
  <c r="Q9745" i="3" a="1"/>
  <c r="Q9745" i="3" s="1"/>
  <c r="Q9702" i="3" a="1"/>
  <c r="Q9702" i="3" s="1"/>
  <c r="Q9690" i="3" a="1"/>
  <c r="Q9690" i="3" s="1"/>
  <c r="Q9674" i="3" a="1"/>
  <c r="Q9674" i="3" s="1"/>
  <c r="Q9647" i="3" a="1"/>
  <c r="Q9647" i="3" s="1"/>
  <c r="Q9617" i="3" a="1"/>
  <c r="Q9617" i="3" s="1"/>
  <c r="Q9604" i="3" a="1"/>
  <c r="Q9604" i="3" s="1"/>
  <c r="Q9589" i="3" a="1"/>
  <c r="Q9589" i="3" s="1"/>
  <c r="Q9575" i="3" a="1"/>
  <c r="Q9575" i="3" s="1"/>
  <c r="Q9561" i="3" a="1"/>
  <c r="Q9561" i="3" s="1"/>
  <c r="Q9548" i="3" a="1"/>
  <c r="Q9548" i="3" s="1"/>
  <c r="Q9533" i="3" a="1"/>
  <c r="Q9533" i="3" s="1"/>
  <c r="Q9505" i="3" a="1"/>
  <c r="Q9505" i="3" s="1"/>
  <c r="Q9478" i="3" a="1"/>
  <c r="Q9478" i="3" s="1"/>
  <c r="Q9464" i="3" a="1"/>
  <c r="Q9464" i="3" s="1"/>
  <c r="Q9437" i="3" a="1"/>
  <c r="Q9437" i="3" s="1"/>
  <c r="Q9411" i="3" a="1"/>
  <c r="Q9411" i="3" s="1"/>
  <c r="Q9397" i="3" a="1"/>
  <c r="Q9397" i="3" s="1"/>
  <c r="Q9380" i="3" a="1"/>
  <c r="Q9380" i="3" s="1"/>
  <c r="Q9349" i="3" a="1"/>
  <c r="Q9349" i="3" s="1"/>
  <c r="Q9335" i="3" a="1"/>
  <c r="Q9335" i="3" s="1"/>
  <c r="Q9295" i="3" a="1"/>
  <c r="Q9295" i="3" s="1"/>
  <c r="Q9279" i="3" a="1"/>
  <c r="Q9279" i="3" s="1"/>
  <c r="Q9266" i="3" a="1"/>
  <c r="Q9266" i="3" s="1"/>
  <c r="Q9251" i="3" a="1"/>
  <c r="Q9251" i="3" s="1"/>
  <c r="Q9162" i="3" a="1"/>
  <c r="Q9162" i="3" s="1"/>
  <c r="Q9148" i="3" a="1"/>
  <c r="Q9148" i="3" s="1"/>
  <c r="Q9121" i="3" a="1"/>
  <c r="Q9121" i="3" s="1"/>
  <c r="Q9096" i="3" a="1"/>
  <c r="Q9096" i="3" s="1"/>
  <c r="Q9082" i="3" a="1"/>
  <c r="Q9082" i="3" s="1"/>
  <c r="Q9069" i="3" a="1"/>
  <c r="Q9069" i="3" s="1"/>
  <c r="Q9043" i="3" a="1"/>
  <c r="Q9043" i="3" s="1"/>
  <c r="Q9017" i="3" a="1"/>
  <c r="Q9017" i="3" s="1"/>
  <c r="Q8977" i="3" a="1"/>
  <c r="Q8977" i="3" s="1"/>
  <c r="Q8953" i="3" a="1"/>
  <c r="Q8953" i="3" s="1"/>
  <c r="Q8940" i="3" a="1"/>
  <c r="Q8940" i="3" s="1"/>
  <c r="Q8925" i="3" a="1"/>
  <c r="Q8925" i="3" s="1"/>
  <c r="Q8911" i="3" a="1"/>
  <c r="Q8911" i="3" s="1"/>
  <c r="Q8882" i="3" a="1"/>
  <c r="Q8882" i="3" s="1"/>
  <c r="Q8868" i="3" a="1"/>
  <c r="Q8868" i="3" s="1"/>
  <c r="Q8839" i="3" a="1"/>
  <c r="Q8839" i="3" s="1"/>
  <c r="Q9986" i="3" a="1"/>
  <c r="Q9986" i="3" s="1"/>
  <c r="Q9959" i="3" a="1"/>
  <c r="Q9959" i="3" s="1"/>
  <c r="Q9944" i="3" a="1"/>
  <c r="Q9944" i="3" s="1"/>
  <c r="Q9918" i="3" a="1"/>
  <c r="Q9918" i="3" s="1"/>
  <c r="Q9906" i="3" a="1"/>
  <c r="Q9906" i="3" s="1"/>
  <c r="Q10000" i="3" a="1"/>
  <c r="Q10000" i="3" s="1"/>
  <c r="Q9985" i="3" a="1"/>
  <c r="Q9985" i="3" s="1"/>
  <c r="Q9973" i="3" a="1"/>
  <c r="Q9973" i="3" s="1"/>
  <c r="Q9958" i="3" a="1"/>
  <c r="Q9958" i="3" s="1"/>
  <c r="Q9931" i="3" a="1"/>
  <c r="Q9931" i="3" s="1"/>
  <c r="Q9984" i="3" a="1"/>
  <c r="Q9984" i="3" s="1"/>
  <c r="Q9957" i="3" a="1"/>
  <c r="Q9957" i="3" s="1"/>
  <c r="Q9930" i="3" a="1"/>
  <c r="Q9930" i="3" s="1"/>
  <c r="Q9916" i="3" a="1"/>
  <c r="Q9916" i="3" s="1"/>
  <c r="Q9903" i="3" a="1"/>
  <c r="Q9903" i="3" s="1"/>
  <c r="Q9873" i="3" a="1"/>
  <c r="Q9873" i="3" s="1"/>
  <c r="Q9856" i="3" a="1"/>
  <c r="Q9856" i="3" s="1"/>
  <c r="Q9843" i="3" a="1"/>
  <c r="Q9843" i="3" s="1"/>
  <c r="Q9830" i="3" a="1"/>
  <c r="Q9830" i="3" s="1"/>
  <c r="Q9814" i="3" a="1"/>
  <c r="Q9814" i="3" s="1"/>
  <c r="Q9785" i="3" a="1"/>
  <c r="Q9785" i="3" s="1"/>
  <c r="Q9771" i="3" a="1"/>
  <c r="Q9771" i="3" s="1"/>
  <c r="Q9743" i="3" a="1"/>
  <c r="Q9743" i="3" s="1"/>
  <c r="Q9716" i="3" a="1"/>
  <c r="Q9716" i="3" s="1"/>
  <c r="Q9700" i="3" a="1"/>
  <c r="Q9700" i="3" s="1"/>
  <c r="Q9687" i="3" a="1"/>
  <c r="Q9687" i="3" s="1"/>
  <c r="Q9672" i="3" a="1"/>
  <c r="Q9672" i="3" s="1"/>
  <c r="Q9657" i="3" a="1"/>
  <c r="Q9657" i="3" s="1"/>
  <c r="Q9644" i="3" a="1"/>
  <c r="Q9644" i="3" s="1"/>
  <c r="Q9629" i="3" a="1"/>
  <c r="Q9629" i="3" s="1"/>
  <c r="Q9601" i="3" a="1"/>
  <c r="Q9601" i="3" s="1"/>
  <c r="Q9572" i="3" a="1"/>
  <c r="Q9572" i="3" s="1"/>
  <c r="Q9544" i="3" a="1"/>
  <c r="Q9544" i="3" s="1"/>
  <c r="Q9530" i="3" a="1"/>
  <c r="Q9530" i="3" s="1"/>
  <c r="Q9516" i="3" a="1"/>
  <c r="Q9516" i="3" s="1"/>
  <c r="Q9502" i="3" a="1"/>
  <c r="Q9502" i="3" s="1"/>
  <c r="Q9489" i="3" a="1"/>
  <c r="Q9489" i="3" s="1"/>
  <c r="Q9462" i="3" a="1"/>
  <c r="Q9462" i="3" s="1"/>
  <c r="Q9449" i="3" a="1"/>
  <c r="Q9449" i="3" s="1"/>
  <c r="Q9422" i="3" a="1"/>
  <c r="Q9422" i="3" s="1"/>
  <c r="Q9408" i="3" a="1"/>
  <c r="Q9408" i="3" s="1"/>
  <c r="Q9394" i="3" a="1"/>
  <c r="Q9394" i="3" s="1"/>
  <c r="Q9363" i="3" a="1"/>
  <c r="Q9363" i="3" s="1"/>
  <c r="Q9332" i="3" a="1"/>
  <c r="Q9332" i="3" s="1"/>
  <c r="Q9306" i="3" a="1"/>
  <c r="Q9306" i="3" s="1"/>
  <c r="Q9292" i="3" a="1"/>
  <c r="Q9292" i="3" s="1"/>
  <c r="Q9263" i="3" a="1"/>
  <c r="Q9263" i="3" s="1"/>
  <c r="Q9248" i="3" a="1"/>
  <c r="Q9248" i="3" s="1"/>
  <c r="Q9232" i="3" a="1"/>
  <c r="Q9232" i="3" s="1"/>
  <c r="Q9219" i="3" a="1"/>
  <c r="Q9219" i="3" s="1"/>
  <c r="Q9205" i="3" a="1"/>
  <c r="Q9205" i="3" s="1"/>
  <c r="Q9190" i="3" a="1"/>
  <c r="Q9190" i="3" s="1"/>
  <c r="Q9174" i="3" a="1"/>
  <c r="Q9174" i="3" s="1"/>
  <c r="Q9159" i="3" a="1"/>
  <c r="Q9159" i="3" s="1"/>
  <c r="Q9119" i="3" a="1"/>
  <c r="Q9119" i="3" s="1"/>
  <c r="Q9079" i="3" a="1"/>
  <c r="Q9079" i="3" s="1"/>
  <c r="Q9028" i="3" a="1"/>
  <c r="Q9028" i="3" s="1"/>
  <c r="Q9014" i="3" a="1"/>
  <c r="Q9014" i="3" s="1"/>
  <c r="Q9002" i="3" a="1"/>
  <c r="Q9002" i="3" s="1"/>
  <c r="Q8989" i="3" a="1"/>
  <c r="Q8989" i="3" s="1"/>
  <c r="Q8975" i="3" a="1"/>
  <c r="Q8975" i="3" s="1"/>
  <c r="Q8963" i="3" a="1"/>
  <c r="Q8963" i="3" s="1"/>
  <c r="Q8937" i="3" a="1"/>
  <c r="Q8937" i="3" s="1"/>
  <c r="Q8922" i="3" a="1"/>
  <c r="Q8922" i="3" s="1"/>
  <c r="Q8908" i="3" a="1"/>
  <c r="Q8908" i="3" s="1"/>
  <c r="Q8894" i="3" a="1"/>
  <c r="Q8894" i="3" s="1"/>
  <c r="Q8879" i="3" a="1"/>
  <c r="Q8879" i="3" s="1"/>
  <c r="Q8866" i="3" a="1"/>
  <c r="Q8866" i="3" s="1"/>
  <c r="Q8852" i="3" a="1"/>
  <c r="Q8852" i="3" s="1"/>
  <c r="Q8835" i="3" a="1"/>
  <c r="Q8835" i="3" s="1"/>
  <c r="Q8821" i="3" a="1"/>
  <c r="Q8821" i="3" s="1"/>
  <c r="Q9997" i="3" a="1"/>
  <c r="Q9997" i="3" s="1"/>
  <c r="Q9956" i="3" a="1"/>
  <c r="Q9956" i="3" s="1"/>
  <c r="Q9915" i="3" a="1"/>
  <c r="Q9915" i="3" s="1"/>
  <c r="Q9901" i="3" a="1"/>
  <c r="Q9901" i="3" s="1"/>
  <c r="Q9887" i="3" a="1"/>
  <c r="Q9887" i="3" s="1"/>
  <c r="Q9872" i="3" a="1"/>
  <c r="Q9872" i="3" s="1"/>
  <c r="Q9855" i="3" a="1"/>
  <c r="Q9855" i="3" s="1"/>
  <c r="Q9841" i="3" a="1"/>
  <c r="Q9841" i="3" s="1"/>
  <c r="Q9828" i="3" a="1"/>
  <c r="Q9828" i="3" s="1"/>
  <c r="Q9784" i="3" a="1"/>
  <c r="Q9784" i="3" s="1"/>
  <c r="Q9770" i="3" a="1"/>
  <c r="Q9770" i="3" s="1"/>
  <c r="Q9742" i="3" a="1"/>
  <c r="Q9742" i="3" s="1"/>
  <c r="Q9730" i="3" a="1"/>
  <c r="Q9730" i="3" s="1"/>
  <c r="Q9715" i="3" a="1"/>
  <c r="Q9715" i="3" s="1"/>
  <c r="Q9685" i="3" a="1"/>
  <c r="Q9685" i="3" s="1"/>
  <c r="Q9671" i="3" a="1"/>
  <c r="Q9671" i="3" s="1"/>
  <c r="Q9642" i="3" a="1"/>
  <c r="Q9642" i="3" s="1"/>
  <c r="Q9628" i="3" a="1"/>
  <c r="Q9628" i="3" s="1"/>
  <c r="Q9599" i="3" a="1"/>
  <c r="Q9599" i="3" s="1"/>
  <c r="Q9584" i="3" a="1"/>
  <c r="Q9584" i="3" s="1"/>
  <c r="Q9571" i="3" a="1"/>
  <c r="Q9571" i="3" s="1"/>
  <c r="Q9543" i="3" a="1"/>
  <c r="Q9543" i="3" s="1"/>
  <c r="Q9528" i="3" a="1"/>
  <c r="Q9528" i="3" s="1"/>
  <c r="Q9501" i="3" a="1"/>
  <c r="Q9501" i="3" s="1"/>
  <c r="Q9488" i="3" a="1"/>
  <c r="Q9488" i="3" s="1"/>
  <c r="Q9474" i="3" a="1"/>
  <c r="Q9474" i="3" s="1"/>
  <c r="Q9448" i="3" a="1"/>
  <c r="Q9448" i="3" s="1"/>
  <c r="Q9421" i="3" a="1"/>
  <c r="Q9421" i="3" s="1"/>
  <c r="Q9392" i="3" a="1"/>
  <c r="Q9392" i="3" s="1"/>
  <c r="Q9376" i="3" a="1"/>
  <c r="Q9376" i="3" s="1"/>
  <c r="Q9361" i="3" a="1"/>
  <c r="Q9361" i="3" s="1"/>
  <c r="Q9345" i="3" a="1"/>
  <c r="Q9345" i="3" s="1"/>
  <c r="Q9331" i="3" a="1"/>
  <c r="Q9331" i="3" s="1"/>
  <c r="Q9304" i="3" a="1"/>
  <c r="Q9304" i="3" s="1"/>
  <c r="Q9291" i="3" a="1"/>
  <c r="Q9291" i="3" s="1"/>
  <c r="Q9262" i="3" a="1"/>
  <c r="Q9262" i="3" s="1"/>
  <c r="Q9246" i="3" a="1"/>
  <c r="Q9246" i="3" s="1"/>
  <c r="Q9217" i="3" a="1"/>
  <c r="Q9217" i="3" s="1"/>
  <c r="Q9203" i="3" a="1"/>
  <c r="Q9203" i="3" s="1"/>
  <c r="Q9188" i="3" a="1"/>
  <c r="Q9188" i="3" s="1"/>
  <c r="Q9172" i="3" a="1"/>
  <c r="Q9172" i="3" s="1"/>
  <c r="Q9132" i="3" a="1"/>
  <c r="Q9132" i="3" s="1"/>
  <c r="Q9105" i="3" a="1"/>
  <c r="Q9105" i="3" s="1"/>
  <c r="Q9077" i="3" a="1"/>
  <c r="Q9077" i="3" s="1"/>
  <c r="Q9053" i="3" a="1"/>
  <c r="Q9053" i="3" s="1"/>
  <c r="Q9013" i="3" a="1"/>
  <c r="Q9013" i="3" s="1"/>
  <c r="Q9000" i="3" a="1"/>
  <c r="Q9000" i="3" s="1"/>
  <c r="Q8987" i="3" a="1"/>
  <c r="Q8987" i="3" s="1"/>
  <c r="Q8974" i="3" a="1"/>
  <c r="Q8974" i="3" s="1"/>
  <c r="Q8962" i="3" a="1"/>
  <c r="Q8962" i="3" s="1"/>
  <c r="Q8936" i="3" a="1"/>
  <c r="Q8936" i="3" s="1"/>
  <c r="Q8906" i="3" a="1"/>
  <c r="Q8906" i="3" s="1"/>
  <c r="Q8893" i="3" a="1"/>
  <c r="Q8893" i="3" s="1"/>
  <c r="Q8877" i="3" a="1"/>
  <c r="Q8877" i="3" s="1"/>
  <c r="Q8864" i="3" a="1"/>
  <c r="Q8864" i="3" s="1"/>
  <c r="Q8851" i="3" a="1"/>
  <c r="Q8851" i="3" s="1"/>
  <c r="Q8819" i="3" a="1"/>
  <c r="Q8819" i="3" s="1"/>
  <c r="Q9999" i="3" a="1"/>
  <c r="Q9999" i="3" s="1"/>
  <c r="Q9980" i="3" a="1"/>
  <c r="Q9980" i="3" s="1"/>
  <c r="Q9943" i="3" a="1"/>
  <c r="Q9943" i="3" s="1"/>
  <c r="Q9925" i="3" a="1"/>
  <c r="Q9925" i="3" s="1"/>
  <c r="Q9911" i="3" a="1"/>
  <c r="Q9911" i="3" s="1"/>
  <c r="Q9893" i="3" a="1"/>
  <c r="Q9893" i="3" s="1"/>
  <c r="Q9874" i="3" a="1"/>
  <c r="Q9874" i="3" s="1"/>
  <c r="Q9838" i="3" a="1"/>
  <c r="Q9838" i="3" s="1"/>
  <c r="Q9823" i="3" a="1"/>
  <c r="Q9823" i="3" s="1"/>
  <c r="Q9788" i="3" a="1"/>
  <c r="Q9788" i="3" s="1"/>
  <c r="Q9772" i="3" a="1"/>
  <c r="Q9772" i="3" s="1"/>
  <c r="Q9754" i="3" a="1"/>
  <c r="Q9754" i="3" s="1"/>
  <c r="Q9723" i="3" a="1"/>
  <c r="Q9723" i="3" s="1"/>
  <c r="Q9705" i="3" a="1"/>
  <c r="Q9705" i="3" s="1"/>
  <c r="Q9689" i="3" a="1"/>
  <c r="Q9689" i="3" s="1"/>
  <c r="Q9654" i="3" a="1"/>
  <c r="Q9654" i="3" s="1"/>
  <c r="Q9637" i="3" a="1"/>
  <c r="Q9637" i="3" s="1"/>
  <c r="Q9621" i="3" a="1"/>
  <c r="Q9621" i="3" s="1"/>
  <c r="Q9606" i="3" a="1"/>
  <c r="Q9606" i="3" s="1"/>
  <c r="Q9587" i="3" a="1"/>
  <c r="Q9587" i="3" s="1"/>
  <c r="Q9538" i="3" a="1"/>
  <c r="Q9538" i="3" s="1"/>
  <c r="Q9521" i="3" a="1"/>
  <c r="Q9521" i="3" s="1"/>
  <c r="Q9490" i="3" a="1"/>
  <c r="Q9490" i="3" s="1"/>
  <c r="Q9473" i="3" a="1"/>
  <c r="Q9473" i="3" s="1"/>
  <c r="Q9457" i="3" a="1"/>
  <c r="Q9457" i="3" s="1"/>
  <c r="Q9441" i="3" a="1"/>
  <c r="Q9441" i="3" s="1"/>
  <c r="Q9393" i="3" a="1"/>
  <c r="Q9393" i="3" s="1"/>
  <c r="Q9374" i="3" a="1"/>
  <c r="Q9374" i="3" s="1"/>
  <c r="Q9356" i="3" a="1"/>
  <c r="Q9356" i="3" s="1"/>
  <c r="Q9323" i="3" a="1"/>
  <c r="Q9323" i="3" s="1"/>
  <c r="Q9290" i="3" a="1"/>
  <c r="Q9290" i="3" s="1"/>
  <c r="Q9273" i="3" a="1"/>
  <c r="Q9273" i="3" s="1"/>
  <c r="Q9256" i="3" a="1"/>
  <c r="Q9256" i="3" s="1"/>
  <c r="Q9237" i="3" a="1"/>
  <c r="Q9237" i="3" s="1"/>
  <c r="Q9222" i="3" a="1"/>
  <c r="Q9222" i="3" s="1"/>
  <c r="Q9186" i="3" a="1"/>
  <c r="Q9186" i="3" s="1"/>
  <c r="Q9169" i="3" a="1"/>
  <c r="Q9169" i="3" s="1"/>
  <c r="Q9153" i="3" a="1"/>
  <c r="Q9153" i="3" s="1"/>
  <c r="Q9137" i="3" a="1"/>
  <c r="Q9137" i="3" s="1"/>
  <c r="Q9106" i="3" a="1"/>
  <c r="Q9106" i="3" s="1"/>
  <c r="Q9091" i="3" a="1"/>
  <c r="Q9091" i="3" s="1"/>
  <c r="Q9045" i="3" a="1"/>
  <c r="Q9045" i="3" s="1"/>
  <c r="Q9998" i="3" a="1"/>
  <c r="Q9998" i="3" s="1"/>
  <c r="Q9979" i="3" a="1"/>
  <c r="Q9979" i="3" s="1"/>
  <c r="Q9963" i="3" a="1"/>
  <c r="Q9963" i="3" s="1"/>
  <c r="Q9942" i="3" a="1"/>
  <c r="Q9942" i="3" s="1"/>
  <c r="Q9924" i="3" a="1"/>
  <c r="Q9924" i="3" s="1"/>
  <c r="Q9854" i="3" a="1"/>
  <c r="Q9854" i="3" s="1"/>
  <c r="Q9822" i="3" a="1"/>
  <c r="Q9822" i="3" s="1"/>
  <c r="Q9805" i="3" a="1"/>
  <c r="Q9805" i="3" s="1"/>
  <c r="Q9738" i="3" a="1"/>
  <c r="Q9738" i="3" s="1"/>
  <c r="Q9962" i="3" a="1"/>
  <c r="Q9962" i="3" s="1"/>
  <c r="Q9941" i="3" a="1"/>
  <c r="Q9941" i="3" s="1"/>
  <c r="Q9910" i="3" a="1"/>
  <c r="Q9910" i="3" s="1"/>
  <c r="Q9891" i="3" a="1"/>
  <c r="Q9891" i="3" s="1"/>
  <c r="Q9853" i="3" a="1"/>
  <c r="Q9853" i="3" s="1"/>
  <c r="Q9837" i="3" a="1"/>
  <c r="Q9837" i="3" s="1"/>
  <c r="Q9821" i="3" a="1"/>
  <c r="Q9821" i="3" s="1"/>
  <c r="Q9804" i="3" a="1"/>
  <c r="Q9804" i="3" s="1"/>
  <c r="Q9786" i="3" a="1"/>
  <c r="Q9786" i="3" s="1"/>
  <c r="Q9769" i="3" a="1"/>
  <c r="Q9769" i="3" s="1"/>
  <c r="Q9753" i="3" a="1"/>
  <c r="Q9753" i="3" s="1"/>
  <c r="Q9995" i="3" a="1"/>
  <c r="Q9995" i="3" s="1"/>
  <c r="Q9961" i="3" a="1"/>
  <c r="Q9961" i="3" s="1"/>
  <c r="Q9940" i="3" a="1"/>
  <c r="Q9940" i="3" s="1"/>
  <c r="Q9908" i="3" a="1"/>
  <c r="Q9908" i="3" s="1"/>
  <c r="Q9889" i="3" a="1"/>
  <c r="Q9889" i="3" s="1"/>
  <c r="Q9870" i="3" a="1"/>
  <c r="Q9870" i="3" s="1"/>
  <c r="Q9852" i="3" a="1"/>
  <c r="Q9852" i="3" s="1"/>
  <c r="Q9836" i="3" a="1"/>
  <c r="Q9836" i="3" s="1"/>
  <c r="Q9819" i="3" a="1"/>
  <c r="Q9819" i="3" s="1"/>
  <c r="Q9801" i="3" a="1"/>
  <c r="Q9801" i="3" s="1"/>
  <c r="Q9767" i="3" a="1"/>
  <c r="Q9767" i="3" s="1"/>
  <c r="Q9752" i="3" a="1"/>
  <c r="Q9752" i="3" s="1"/>
  <c r="Q9736" i="3" a="1"/>
  <c r="Q9736" i="3" s="1"/>
  <c r="Q9720" i="3" a="1"/>
  <c r="Q9720" i="3" s="1"/>
  <c r="Q9701" i="3" a="1"/>
  <c r="Q9701" i="3" s="1"/>
  <c r="Q9684" i="3" a="1"/>
  <c r="Q9684" i="3" s="1"/>
  <c r="Q9668" i="3" a="1"/>
  <c r="Q9668" i="3" s="1"/>
  <c r="Q9634" i="3" a="1"/>
  <c r="Q9634" i="3" s="1"/>
  <c r="Q9602" i="3" a="1"/>
  <c r="Q9602" i="3" s="1"/>
  <c r="Q9567" i="3" a="1"/>
  <c r="Q9567" i="3" s="1"/>
  <c r="Q9552" i="3" a="1"/>
  <c r="Q9552" i="3" s="1"/>
  <c r="Q9518" i="3" a="1"/>
  <c r="Q9518" i="3" s="1"/>
  <c r="Q9486" i="3" a="1"/>
  <c r="Q9486" i="3" s="1"/>
  <c r="Q9471" i="3" a="1"/>
  <c r="Q9471" i="3" s="1"/>
  <c r="Q9438" i="3" a="1"/>
  <c r="Q9438" i="3" s="1"/>
  <c r="Q9406" i="3" a="1"/>
  <c r="Q9406" i="3" s="1"/>
  <c r="Q9389" i="3" a="1"/>
  <c r="Q9389" i="3" s="1"/>
  <c r="Q9371" i="3" a="1"/>
  <c r="Q9371" i="3" s="1"/>
  <c r="Q9353" i="3" a="1"/>
  <c r="Q9353" i="3" s="1"/>
  <c r="Q9319" i="3" a="1"/>
  <c r="Q9319" i="3" s="1"/>
  <c r="Q9287" i="3" a="1"/>
  <c r="Q9287" i="3" s="1"/>
  <c r="Q9271" i="3" a="1"/>
  <c r="Q9271" i="3" s="1"/>
  <c r="Q9253" i="3" a="1"/>
  <c r="Q9253" i="3" s="1"/>
  <c r="Q9234" i="3" a="1"/>
  <c r="Q9234" i="3" s="1"/>
  <c r="Q9218" i="3" a="1"/>
  <c r="Q9218" i="3" s="1"/>
  <c r="Q9200" i="3" a="1"/>
  <c r="Q9200" i="3" s="1"/>
  <c r="Q9183" i="3" a="1"/>
  <c r="Q9183" i="3" s="1"/>
  <c r="Q9166" i="3" a="1"/>
  <c r="Q9166" i="3" s="1"/>
  <c r="Q9117" i="3" a="1"/>
  <c r="Q9117" i="3" s="1"/>
  <c r="Q9102" i="3" a="1"/>
  <c r="Q9102" i="3" s="1"/>
  <c r="Q9088" i="3" a="1"/>
  <c r="Q9088" i="3" s="1"/>
  <c r="Q9071" i="3" a="1"/>
  <c r="Q9071" i="3" s="1"/>
  <c r="Q9057" i="3" a="1"/>
  <c r="Q9057" i="3" s="1"/>
  <c r="Q9041" i="3" a="1"/>
  <c r="Q9041" i="3" s="1"/>
  <c r="Q9010" i="3" a="1"/>
  <c r="Q9010" i="3" s="1"/>
  <c r="Q8965" i="3" a="1"/>
  <c r="Q8965" i="3" s="1"/>
  <c r="Q8950" i="3" a="1"/>
  <c r="Q8950" i="3" s="1"/>
  <c r="Q8933" i="3" a="1"/>
  <c r="Q8933" i="3" s="1"/>
  <c r="Q8917" i="3" a="1"/>
  <c r="Q8917" i="3" s="1"/>
  <c r="Q8900" i="3" a="1"/>
  <c r="Q8900" i="3" s="1"/>
  <c r="Q8883" i="3" a="1"/>
  <c r="Q8883" i="3" s="1"/>
  <c r="Q8867" i="3" a="1"/>
  <c r="Q8867" i="3" s="1"/>
  <c r="Q8850" i="3" a="1"/>
  <c r="Q8850" i="3" s="1"/>
  <c r="Q8831" i="3" a="1"/>
  <c r="Q8831" i="3" s="1"/>
  <c r="Q8814" i="3" a="1"/>
  <c r="Q8814" i="3" s="1"/>
  <c r="Q8801" i="3" a="1"/>
  <c r="Q8801" i="3" s="1"/>
  <c r="Q8787" i="3" a="1"/>
  <c r="Q8787" i="3" s="1"/>
  <c r="Q8771" i="3" a="1"/>
  <c r="Q8771" i="3" s="1"/>
  <c r="Q8757" i="3" a="1"/>
  <c r="Q8757" i="3" s="1"/>
  <c r="Q8729" i="3" a="1"/>
  <c r="Q8729" i="3" s="1"/>
  <c r="Q8716" i="3" a="1"/>
  <c r="Q8716" i="3" s="1"/>
  <c r="Q8676" i="3" a="1"/>
  <c r="Q8676" i="3" s="1"/>
  <c r="Q8646" i="3" a="1"/>
  <c r="Q8646" i="3" s="1"/>
  <c r="Q8631" i="3" a="1"/>
  <c r="Q8631" i="3" s="1"/>
  <c r="Q8615" i="3" a="1"/>
  <c r="Q8615" i="3" s="1"/>
  <c r="Q8600" i="3" a="1"/>
  <c r="Q8600" i="3" s="1"/>
  <c r="Q8587" i="3" a="1"/>
  <c r="Q8587" i="3" s="1"/>
  <c r="Q8571" i="3" a="1"/>
  <c r="Q8571" i="3" s="1"/>
  <c r="Q8557" i="3" a="1"/>
  <c r="Q8557" i="3" s="1"/>
  <c r="Q8543" i="3" a="1"/>
  <c r="Q8543" i="3" s="1"/>
  <c r="Q9977" i="3" a="1"/>
  <c r="Q9977" i="3" s="1"/>
  <c r="Q9939" i="3" a="1"/>
  <c r="Q9939" i="3" s="1"/>
  <c r="Q9922" i="3" a="1"/>
  <c r="Q9922" i="3" s="1"/>
  <c r="Q9888" i="3" a="1"/>
  <c r="Q9888" i="3" s="1"/>
  <c r="Q9869" i="3" a="1"/>
  <c r="Q9869" i="3" s="1"/>
  <c r="Q9835" i="3" a="1"/>
  <c r="Q9835" i="3" s="1"/>
  <c r="Q9818" i="3" a="1"/>
  <c r="Q9818" i="3" s="1"/>
  <c r="Q9800" i="3" a="1"/>
  <c r="Q9800" i="3" s="1"/>
  <c r="Q9783" i="3" a="1"/>
  <c r="Q9783" i="3" s="1"/>
  <c r="Q9766" i="3" a="1"/>
  <c r="Q9766" i="3" s="1"/>
  <c r="Q9719" i="3" a="1"/>
  <c r="Q9719" i="3" s="1"/>
  <c r="Q9683" i="3" a="1"/>
  <c r="Q9683" i="3" s="1"/>
  <c r="Q9667" i="3" a="1"/>
  <c r="Q9667" i="3" s="1"/>
  <c r="Q9651" i="3" a="1"/>
  <c r="Q9651" i="3" s="1"/>
  <c r="Q9600" i="3" a="1"/>
  <c r="Q9600" i="3" s="1"/>
  <c r="Q9582" i="3" a="1"/>
  <c r="Q9582" i="3" s="1"/>
  <c r="Q9566" i="3" a="1"/>
  <c r="Q9566" i="3" s="1"/>
  <c r="Q9535" i="3" a="1"/>
  <c r="Q9535" i="3" s="1"/>
  <c r="Q9485" i="3" a="1"/>
  <c r="Q9485" i="3" s="1"/>
  <c r="Q9470" i="3" a="1"/>
  <c r="Q9470" i="3" s="1"/>
  <c r="Q9454" i="3" a="1"/>
  <c r="Q9454" i="3" s="1"/>
  <c r="Q9423" i="3" a="1"/>
  <c r="Q9423" i="3" s="1"/>
  <c r="Q9405" i="3" a="1"/>
  <c r="Q9405" i="3" s="1"/>
  <c r="Q9388" i="3" a="1"/>
  <c r="Q9388" i="3" s="1"/>
  <c r="Q9352" i="3" a="1"/>
  <c r="Q9352" i="3" s="1"/>
  <c r="Q9334" i="3" a="1"/>
  <c r="Q9334" i="3" s="1"/>
  <c r="Q9318" i="3" a="1"/>
  <c r="Q9318" i="3" s="1"/>
  <c r="Q9975" i="3" a="1"/>
  <c r="Q9975" i="3" s="1"/>
  <c r="Q9919" i="3" a="1"/>
  <c r="Q9919" i="3" s="1"/>
  <c r="Q9900" i="3" a="1"/>
  <c r="Q9900" i="3" s="1"/>
  <c r="Q9883" i="3" a="1"/>
  <c r="Q9883" i="3" s="1"/>
  <c r="Q9866" i="3" a="1"/>
  <c r="Q9866" i="3" s="1"/>
  <c r="Q9848" i="3" a="1"/>
  <c r="Q9848" i="3" s="1"/>
  <c r="Q9833" i="3" a="1"/>
  <c r="Q9833" i="3" s="1"/>
  <c r="Q9815" i="3" a="1"/>
  <c r="Q9815" i="3" s="1"/>
  <c r="Q9779" i="3" a="1"/>
  <c r="Q9779" i="3" s="1"/>
  <c r="Q9748" i="3" a="1"/>
  <c r="Q9748" i="3" s="1"/>
  <c r="Q9733" i="3" a="1"/>
  <c r="Q9733" i="3" s="1"/>
  <c r="Q9679" i="3" a="1"/>
  <c r="Q9679" i="3" s="1"/>
  <c r="Q9665" i="3" a="1"/>
  <c r="Q9665" i="3" s="1"/>
  <c r="Q9648" i="3" a="1"/>
  <c r="Q9648" i="3" s="1"/>
  <c r="Q9613" i="3" a="1"/>
  <c r="Q9613" i="3" s="1"/>
  <c r="Q9596" i="3" a="1"/>
  <c r="Q9596" i="3" s="1"/>
  <c r="Q9579" i="3" a="1"/>
  <c r="Q9579" i="3" s="1"/>
  <c r="Q9549" i="3" a="1"/>
  <c r="Q9549" i="3" s="1"/>
  <c r="Q9513" i="3" a="1"/>
  <c r="Q9513" i="3" s="1"/>
  <c r="Q9482" i="3" a="1"/>
  <c r="Q9482" i="3" s="1"/>
  <c r="Q9467" i="3" a="1"/>
  <c r="Q9467" i="3" s="1"/>
  <c r="Q9451" i="3" a="1"/>
  <c r="Q9451" i="3" s="1"/>
  <c r="Q9434" i="3" a="1"/>
  <c r="Q9434" i="3" s="1"/>
  <c r="Q9419" i="3" a="1"/>
  <c r="Q9419" i="3" s="1"/>
  <c r="Q9402" i="3" a="1"/>
  <c r="Q9402" i="3" s="1"/>
  <c r="Q9385" i="3" a="1"/>
  <c r="Q9385" i="3" s="1"/>
  <c r="Q9367" i="3" a="1"/>
  <c r="Q9367" i="3" s="1"/>
  <c r="Q9299" i="3" a="1"/>
  <c r="Q9299" i="3" s="1"/>
  <c r="Q9283" i="3" a="1"/>
  <c r="Q9283" i="3" s="1"/>
  <c r="Q9249" i="3" a="1"/>
  <c r="Q9249" i="3" s="1"/>
  <c r="Q9229" i="3" a="1"/>
  <c r="Q9229" i="3" s="1"/>
  <c r="Q9214" i="3" a="1"/>
  <c r="Q9214" i="3" s="1"/>
  <c r="Q9197" i="3" a="1"/>
  <c r="Q9197" i="3" s="1"/>
  <c r="Q9179" i="3" a="1"/>
  <c r="Q9179" i="3" s="1"/>
  <c r="Q9161" i="3" a="1"/>
  <c r="Q9161" i="3" s="1"/>
  <c r="Q9145" i="3" a="1"/>
  <c r="Q9145" i="3" s="1"/>
  <c r="Q9084" i="3" a="1"/>
  <c r="Q9084" i="3" s="1"/>
  <c r="Q9023" i="3" a="1"/>
  <c r="Q9023" i="3" s="1"/>
  <c r="Q8992" i="3" a="1"/>
  <c r="Q8992" i="3" s="1"/>
  <c r="Q8961" i="3" a="1"/>
  <c r="Q8961" i="3" s="1"/>
  <c r="Q8946" i="3" a="1"/>
  <c r="Q8946" i="3" s="1"/>
  <c r="Q8913" i="3" a="1"/>
  <c r="Q8913" i="3" s="1"/>
  <c r="Q8896" i="3" a="1"/>
  <c r="Q8896" i="3" s="1"/>
  <c r="Q8878" i="3" a="1"/>
  <c r="Q8878" i="3" s="1"/>
  <c r="Q8862" i="3" a="1"/>
  <c r="Q8862" i="3" s="1"/>
  <c r="Q8827" i="3" a="1"/>
  <c r="Q8827" i="3" s="1"/>
  <c r="Q8811" i="3" a="1"/>
  <c r="Q8811" i="3" s="1"/>
  <c r="Q8797" i="3" a="1"/>
  <c r="Q8797" i="3" s="1"/>
  <c r="Q8783" i="3" a="1"/>
  <c r="Q8783" i="3" s="1"/>
  <c r="Q8767" i="3" a="1"/>
  <c r="Q8767" i="3" s="1"/>
  <c r="Q8700" i="3" a="1"/>
  <c r="Q8700" i="3" s="1"/>
  <c r="Q8687" i="3" a="1"/>
  <c r="Q8687" i="3" s="1"/>
  <c r="Q8671" i="3" a="1"/>
  <c r="Q8671" i="3" s="1"/>
  <c r="Q8655" i="3" a="1"/>
  <c r="Q8655" i="3" s="1"/>
  <c r="Q8628" i="3" a="1"/>
  <c r="Q8628" i="3" s="1"/>
  <c r="Q9996" i="3" a="1"/>
  <c r="Q9996" i="3" s="1"/>
  <c r="Q9970" i="3" a="1"/>
  <c r="Q9970" i="3" s="1"/>
  <c r="Q9947" i="3" a="1"/>
  <c r="Q9947" i="3" s="1"/>
  <c r="Q9895" i="3" a="1"/>
  <c r="Q9895" i="3" s="1"/>
  <c r="Q9868" i="3" a="1"/>
  <c r="Q9868" i="3" s="1"/>
  <c r="Q9820" i="3" a="1"/>
  <c r="Q9820" i="3" s="1"/>
  <c r="Q9794" i="3" a="1"/>
  <c r="Q9794" i="3" s="1"/>
  <c r="Q9774" i="3" a="1"/>
  <c r="Q9774" i="3" s="1"/>
  <c r="Q9747" i="3" a="1"/>
  <c r="Q9747" i="3" s="1"/>
  <c r="Q9728" i="3" a="1"/>
  <c r="Q9728" i="3" s="1"/>
  <c r="Q9706" i="3" a="1"/>
  <c r="Q9706" i="3" s="1"/>
  <c r="Q9682" i="3" a="1"/>
  <c r="Q9682" i="3" s="1"/>
  <c r="Q9663" i="3" a="1"/>
  <c r="Q9663" i="3" s="1"/>
  <c r="Q9641" i="3" a="1"/>
  <c r="Q9641" i="3" s="1"/>
  <c r="Q9622" i="3" a="1"/>
  <c r="Q9622" i="3" s="1"/>
  <c r="Q9578" i="3" a="1"/>
  <c r="Q9578" i="3" s="1"/>
  <c r="Q9558" i="3" a="1"/>
  <c r="Q9558" i="3" s="1"/>
  <c r="Q9517" i="3" a="1"/>
  <c r="Q9517" i="3" s="1"/>
  <c r="Q9458" i="3" a="1"/>
  <c r="Q9458" i="3" s="1"/>
  <c r="Q9417" i="3" a="1"/>
  <c r="Q9417" i="3" s="1"/>
  <c r="Q9398" i="3" a="1"/>
  <c r="Q9398" i="3" s="1"/>
  <c r="Q9375" i="3" a="1"/>
  <c r="Q9375" i="3" s="1"/>
  <c r="Q9351" i="3" a="1"/>
  <c r="Q9351" i="3" s="1"/>
  <c r="Q9329" i="3" a="1"/>
  <c r="Q9329" i="3" s="1"/>
  <c r="Q9311" i="3" a="1"/>
  <c r="Q9311" i="3" s="1"/>
  <c r="Q9293" i="3" a="1"/>
  <c r="Q9293" i="3" s="1"/>
  <c r="Q9272" i="3" a="1"/>
  <c r="Q9272" i="3" s="1"/>
  <c r="Q9211" i="3" a="1"/>
  <c r="Q9211" i="3" s="1"/>
  <c r="Q9170" i="3" a="1"/>
  <c r="Q9170" i="3" s="1"/>
  <c r="Q9150" i="3" a="1"/>
  <c r="Q9150" i="3" s="1"/>
  <c r="Q9131" i="3" a="1"/>
  <c r="Q9131" i="3" s="1"/>
  <c r="Q9113" i="3" a="1"/>
  <c r="Q9113" i="3" s="1"/>
  <c r="Q9095" i="3" a="1"/>
  <c r="Q9095" i="3" s="1"/>
  <c r="Q9059" i="3" a="1"/>
  <c r="Q9059" i="3" s="1"/>
  <c r="Q9040" i="3" a="1"/>
  <c r="Q9040" i="3" s="1"/>
  <c r="Q9005" i="3" a="1"/>
  <c r="Q9005" i="3" s="1"/>
  <c r="Q8956" i="3" a="1"/>
  <c r="Q8956" i="3" s="1"/>
  <c r="Q8938" i="3" a="1"/>
  <c r="Q8938" i="3" s="1"/>
  <c r="Q8918" i="3" a="1"/>
  <c r="Q8918" i="3" s="1"/>
  <c r="Q8880" i="3" a="1"/>
  <c r="Q8880" i="3" s="1"/>
  <c r="Q8861" i="3" a="1"/>
  <c r="Q8861" i="3" s="1"/>
  <c r="Q8844" i="3" a="1"/>
  <c r="Q8844" i="3" s="1"/>
  <c r="Q8824" i="3" a="1"/>
  <c r="Q8824" i="3" s="1"/>
  <c r="Q8758" i="3" a="1"/>
  <c r="Q8758" i="3" s="1"/>
  <c r="Q8742" i="3" a="1"/>
  <c r="Q8742" i="3" s="1"/>
  <c r="Q8726" i="3" a="1"/>
  <c r="Q8726" i="3" s="1"/>
  <c r="Q8713" i="3" a="1"/>
  <c r="Q8713" i="3" s="1"/>
  <c r="Q8698" i="3" a="1"/>
  <c r="Q8698" i="3" s="1"/>
  <c r="Q8684" i="3" a="1"/>
  <c r="Q8684" i="3" s="1"/>
  <c r="Q8665" i="3" a="1"/>
  <c r="Q8665" i="3" s="1"/>
  <c r="Q8649" i="3" a="1"/>
  <c r="Q8649" i="3" s="1"/>
  <c r="Q8617" i="3" a="1"/>
  <c r="Q8617" i="3" s="1"/>
  <c r="Q8601" i="3" a="1"/>
  <c r="Q8601" i="3" s="1"/>
  <c r="Q8586" i="3" a="1"/>
  <c r="Q8586" i="3" s="1"/>
  <c r="Q8555" i="3" a="1"/>
  <c r="Q8555" i="3" s="1"/>
  <c r="Q8525" i="3" a="1"/>
  <c r="Q8525" i="3" s="1"/>
  <c r="Q8510" i="3" a="1"/>
  <c r="Q8510" i="3" s="1"/>
  <c r="Q8497" i="3" a="1"/>
  <c r="Q8497" i="3" s="1"/>
  <c r="Q8483" i="3" a="1"/>
  <c r="Q8483" i="3" s="1"/>
  <c r="Q8465" i="3" a="1"/>
  <c r="Q8465" i="3" s="1"/>
  <c r="Q8453" i="3" a="1"/>
  <c r="Q8453" i="3" s="1"/>
  <c r="Q8438" i="3" a="1"/>
  <c r="Q8438" i="3" s="1"/>
  <c r="Q8423" i="3" a="1"/>
  <c r="Q8423" i="3" s="1"/>
  <c r="Q8410" i="3" a="1"/>
  <c r="Q8410" i="3" s="1"/>
  <c r="Q8396" i="3" a="1"/>
  <c r="Q8396" i="3" s="1"/>
  <c r="Q8381" i="3" a="1"/>
  <c r="Q8381" i="3" s="1"/>
  <c r="Q8368" i="3" a="1"/>
  <c r="Q8368" i="3" s="1"/>
  <c r="Q8354" i="3" a="1"/>
  <c r="Q8354" i="3" s="1"/>
  <c r="Q8327" i="3" a="1"/>
  <c r="Q8327" i="3" s="1"/>
  <c r="Q8314" i="3" a="1"/>
  <c r="Q8314" i="3" s="1"/>
  <c r="Q8287" i="3" a="1"/>
  <c r="Q8287" i="3" s="1"/>
  <c r="Q8274" i="3" a="1"/>
  <c r="Q8274" i="3" s="1"/>
  <c r="Q8191" i="3" a="1"/>
  <c r="Q8191" i="3" s="1"/>
  <c r="Q8139" i="3" a="1"/>
  <c r="Q8139" i="3" s="1"/>
  <c r="Q8127" i="3" a="1"/>
  <c r="Q8127" i="3" s="1"/>
  <c r="Q8113" i="3" a="1"/>
  <c r="Q8113" i="3" s="1"/>
  <c r="Q8085" i="3" a="1"/>
  <c r="Q8085" i="3" s="1"/>
  <c r="Q8070" i="3" a="1"/>
  <c r="Q8070" i="3" s="1"/>
  <c r="Q8057" i="3" a="1"/>
  <c r="Q8057" i="3" s="1"/>
  <c r="Q9990" i="3" a="1"/>
  <c r="Q9990" i="3" s="1"/>
  <c r="Q9965" i="3" a="1"/>
  <c r="Q9965" i="3" s="1"/>
  <c r="Q9937" i="3" a="1"/>
  <c r="Q9937" i="3" s="1"/>
  <c r="Q9886" i="3" a="1"/>
  <c r="Q9886" i="3" s="1"/>
  <c r="Q9862" i="3" a="1"/>
  <c r="Q9862" i="3" s="1"/>
  <c r="Q9812" i="3" a="1"/>
  <c r="Q9812" i="3" s="1"/>
  <c r="Q9791" i="3" a="1"/>
  <c r="Q9791" i="3" s="1"/>
  <c r="Q9764" i="3" a="1"/>
  <c r="Q9764" i="3" s="1"/>
  <c r="Q9722" i="3" a="1"/>
  <c r="Q9722" i="3" s="1"/>
  <c r="Q9698" i="3" a="1"/>
  <c r="Q9698" i="3" s="1"/>
  <c r="Q9677" i="3" a="1"/>
  <c r="Q9677" i="3" s="1"/>
  <c r="Q9658" i="3" a="1"/>
  <c r="Q9658" i="3" s="1"/>
  <c r="Q9636" i="3" a="1"/>
  <c r="Q9636" i="3" s="1"/>
  <c r="Q9615" i="3" a="1"/>
  <c r="Q9615" i="3" s="1"/>
  <c r="Q9594" i="3" a="1"/>
  <c r="Q9594" i="3" s="1"/>
  <c r="Q9554" i="3" a="1"/>
  <c r="Q9554" i="3" s="1"/>
  <c r="Q9532" i="3" a="1"/>
  <c r="Q9532" i="3" s="1"/>
  <c r="Q9493" i="3" a="1"/>
  <c r="Q9493" i="3" s="1"/>
  <c r="Q9369" i="3" a="1"/>
  <c r="Q9369" i="3" s="1"/>
  <c r="Q9344" i="3" a="1"/>
  <c r="Q9344" i="3" s="1"/>
  <c r="Q9326" i="3" a="1"/>
  <c r="Q9326" i="3" s="1"/>
  <c r="Q9307" i="3" a="1"/>
  <c r="Q9307" i="3" s="1"/>
  <c r="Q9286" i="3" a="1"/>
  <c r="Q9286" i="3" s="1"/>
  <c r="Q9267" i="3" a="1"/>
  <c r="Q9267" i="3" s="1"/>
  <c r="Q9244" i="3" a="1"/>
  <c r="Q9244" i="3" s="1"/>
  <c r="Q9207" i="3" a="1"/>
  <c r="Q9207" i="3" s="1"/>
  <c r="Q9185" i="3" a="1"/>
  <c r="Q9185" i="3" s="1"/>
  <c r="Q9165" i="3" a="1"/>
  <c r="Q9165" i="3" s="1"/>
  <c r="Q9144" i="3" a="1"/>
  <c r="Q9144" i="3" s="1"/>
  <c r="Q9110" i="3" a="1"/>
  <c r="Q9110" i="3" s="1"/>
  <c r="Q9072" i="3" a="1"/>
  <c r="Q9072" i="3" s="1"/>
  <c r="Q9055" i="3" a="1"/>
  <c r="Q9055" i="3" s="1"/>
  <c r="Q9035" i="3" a="1"/>
  <c r="Q9035" i="3" s="1"/>
  <c r="Q9019" i="3" a="1"/>
  <c r="Q9019" i="3" s="1"/>
  <c r="Q8967" i="3" a="1"/>
  <c r="Q8967" i="3" s="1"/>
  <c r="Q8951" i="3" a="1"/>
  <c r="Q8951" i="3" s="1"/>
  <c r="Q8914" i="3" a="1"/>
  <c r="Q8914" i="3" s="1"/>
  <c r="Q8874" i="3" a="1"/>
  <c r="Q8874" i="3" s="1"/>
  <c r="Q8858" i="3" a="1"/>
  <c r="Q8858" i="3" s="1"/>
  <c r="Q8838" i="3" a="1"/>
  <c r="Q8838" i="3" s="1"/>
  <c r="Q8803" i="3" a="1"/>
  <c r="Q8803" i="3" s="1"/>
  <c r="Q8788" i="3" a="1"/>
  <c r="Q8788" i="3" s="1"/>
  <c r="Q8770" i="3" a="1"/>
  <c r="Q8770" i="3" s="1"/>
  <c r="Q8755" i="3" a="1"/>
  <c r="Q8755" i="3" s="1"/>
  <c r="Q8738" i="3" a="1"/>
  <c r="Q8738" i="3" s="1"/>
  <c r="Q8695" i="3" a="1"/>
  <c r="Q8695" i="3" s="1"/>
  <c r="Q8661" i="3" a="1"/>
  <c r="Q8661" i="3" s="1"/>
  <c r="Q8612" i="3" a="1"/>
  <c r="Q8612" i="3" s="1"/>
  <c r="Q8582" i="3" a="1"/>
  <c r="Q8582" i="3" s="1"/>
  <c r="Q8567" i="3" a="1"/>
  <c r="Q8567" i="3" s="1"/>
  <c r="Q8522" i="3" a="1"/>
  <c r="Q8522" i="3" s="1"/>
  <c r="Q8494" i="3" a="1"/>
  <c r="Q8494" i="3" s="1"/>
  <c r="Q8449" i="3" a="1"/>
  <c r="Q8449" i="3" s="1"/>
  <c r="Q8420" i="3" a="1"/>
  <c r="Q8420" i="3" s="1"/>
  <c r="Q8405" i="3" a="1"/>
  <c r="Q8405" i="3" s="1"/>
  <c r="Q9934" i="3" a="1"/>
  <c r="Q9934" i="3" s="1"/>
  <c r="Q9881" i="3" a="1"/>
  <c r="Q9881" i="3" s="1"/>
  <c r="Q9857" i="3" a="1"/>
  <c r="Q9857" i="3" s="1"/>
  <c r="Q9809" i="3" a="1"/>
  <c r="Q9809" i="3" s="1"/>
  <c r="Q9782" i="3" a="1"/>
  <c r="Q9782" i="3" s="1"/>
  <c r="Q9761" i="3" a="1"/>
  <c r="Q9761" i="3" s="1"/>
  <c r="Q9739" i="3" a="1"/>
  <c r="Q9739" i="3" s="1"/>
  <c r="Q9675" i="3" a="1"/>
  <c r="Q9675" i="3" s="1"/>
  <c r="Q9653" i="3" a="1"/>
  <c r="Q9653" i="3" s="1"/>
  <c r="Q9632" i="3" a="1"/>
  <c r="Q9632" i="3" s="1"/>
  <c r="Q9611" i="3" a="1"/>
  <c r="Q9611" i="3" s="1"/>
  <c r="Q9570" i="3" a="1"/>
  <c r="Q9570" i="3" s="1"/>
  <c r="Q9526" i="3" a="1"/>
  <c r="Q9526" i="3" s="1"/>
  <c r="Q9508" i="3" a="1"/>
  <c r="Q9508" i="3" s="1"/>
  <c r="Q9429" i="3" a="1"/>
  <c r="Q9429" i="3" s="1"/>
  <c r="Q9410" i="3" a="1"/>
  <c r="Q9410" i="3" s="1"/>
  <c r="Q9322" i="3" a="1"/>
  <c r="Q9322" i="3" s="1"/>
  <c r="Q9282" i="3" a="1"/>
  <c r="Q9282" i="3" s="1"/>
  <c r="Q9240" i="3" a="1"/>
  <c r="Q9240" i="3" s="1"/>
  <c r="Q9223" i="3" a="1"/>
  <c r="Q9223" i="3" s="1"/>
  <c r="Q9201" i="3" a="1"/>
  <c r="Q9201" i="3" s="1"/>
  <c r="Q9181" i="3" a="1"/>
  <c r="Q9181" i="3" s="1"/>
  <c r="Q9160" i="3" a="1"/>
  <c r="Q9160" i="3" s="1"/>
  <c r="Q9123" i="3" a="1"/>
  <c r="Q9123" i="3" s="1"/>
  <c r="Q9104" i="3" a="1"/>
  <c r="Q9104" i="3" s="1"/>
  <c r="Q9087" i="3" a="1"/>
  <c r="Q9087" i="3" s="1"/>
  <c r="Q9068" i="3" a="1"/>
  <c r="Q9068" i="3" s="1"/>
  <c r="Q9050" i="3" a="1"/>
  <c r="Q9050" i="3" s="1"/>
  <c r="Q9994" i="3" a="1"/>
  <c r="Q9994" i="3" s="1"/>
  <c r="Q9966" i="3" a="1"/>
  <c r="Q9966" i="3" s="1"/>
  <c r="Q9935" i="3" a="1"/>
  <c r="Q9935" i="3" s="1"/>
  <c r="Q9904" i="3" a="1"/>
  <c r="Q9904" i="3" s="1"/>
  <c r="Q9877" i="3" a="1"/>
  <c r="Q9877" i="3" s="1"/>
  <c r="Q9846" i="3" a="1"/>
  <c r="Q9846" i="3" s="1"/>
  <c r="Q9816" i="3" a="1"/>
  <c r="Q9816" i="3" s="1"/>
  <c r="Q9790" i="3" a="1"/>
  <c r="Q9790" i="3" s="1"/>
  <c r="Q9760" i="3" a="1"/>
  <c r="Q9760" i="3" s="1"/>
  <c r="Q9710" i="3" a="1"/>
  <c r="Q9710" i="3" s="1"/>
  <c r="Q9686" i="3" a="1"/>
  <c r="Q9686" i="3" s="1"/>
  <c r="Q9660" i="3" a="1"/>
  <c r="Q9660" i="3" s="1"/>
  <c r="Q9610" i="3" a="1"/>
  <c r="Q9610" i="3" s="1"/>
  <c r="Q9585" i="3" a="1"/>
  <c r="Q9585" i="3" s="1"/>
  <c r="Q9537" i="3" a="1"/>
  <c r="Q9537" i="3" s="1"/>
  <c r="Q9512" i="3" a="1"/>
  <c r="Q9512" i="3" s="1"/>
  <c r="Q9465" i="3" a="1"/>
  <c r="Q9465" i="3" s="1"/>
  <c r="Q9443" i="3" a="1"/>
  <c r="Q9443" i="3" s="1"/>
  <c r="Q9420" i="3" a="1"/>
  <c r="Q9420" i="3" s="1"/>
  <c r="Q9396" i="3" a="1"/>
  <c r="Q9396" i="3" s="1"/>
  <c r="Q9368" i="3" a="1"/>
  <c r="Q9368" i="3" s="1"/>
  <c r="Q9341" i="3" a="1"/>
  <c r="Q9341" i="3" s="1"/>
  <c r="Q9316" i="3" a="1"/>
  <c r="Q9316" i="3" s="1"/>
  <c r="Q9247" i="3" a="1"/>
  <c r="Q9247" i="3" s="1"/>
  <c r="Q9224" i="3" a="1"/>
  <c r="Q9224" i="3" s="1"/>
  <c r="Q9176" i="3" a="1"/>
  <c r="Q9176" i="3" s="1"/>
  <c r="Q9130" i="3" a="1"/>
  <c r="Q9130" i="3" s="1"/>
  <c r="Q9089" i="3" a="1"/>
  <c r="Q9089" i="3" s="1"/>
  <c r="Q9065" i="3" a="1"/>
  <c r="Q9065" i="3" s="1"/>
  <c r="Q9025" i="3" a="1"/>
  <c r="Q9025" i="3" s="1"/>
  <c r="Q8985" i="3" a="1"/>
  <c r="Q8985" i="3" s="1"/>
  <c r="Q8968" i="3" a="1"/>
  <c r="Q8968" i="3" s="1"/>
  <c r="Q8948" i="3" a="1"/>
  <c r="Q8948" i="3" s="1"/>
  <c r="Q8928" i="3" a="1"/>
  <c r="Q8928" i="3" s="1"/>
  <c r="Q8907" i="3" a="1"/>
  <c r="Q8907" i="3" s="1"/>
  <c r="Q8888" i="3" a="1"/>
  <c r="Q8888" i="3" s="1"/>
  <c r="Q8847" i="3" a="1"/>
  <c r="Q8847" i="3" s="1"/>
  <c r="Q8825" i="3" a="1"/>
  <c r="Q8825" i="3" s="1"/>
  <c r="Q8805" i="3" a="1"/>
  <c r="Q8805" i="3" s="1"/>
  <c r="Q8789" i="3" a="1"/>
  <c r="Q8789" i="3" s="1"/>
  <c r="Q8768" i="3" a="1"/>
  <c r="Q8768" i="3" s="1"/>
  <c r="Q8751" i="3" a="1"/>
  <c r="Q8751" i="3" s="1"/>
  <c r="Q8718" i="3" a="1"/>
  <c r="Q8718" i="3" s="1"/>
  <c r="Q8702" i="3" a="1"/>
  <c r="Q8702" i="3" s="1"/>
  <c r="Q8686" i="3" a="1"/>
  <c r="Q8686" i="3" s="1"/>
  <c r="Q8666" i="3" a="1"/>
  <c r="Q8666" i="3" s="1"/>
  <c r="Q8648" i="3" a="1"/>
  <c r="Q8648" i="3" s="1"/>
  <c r="Q8630" i="3" a="1"/>
  <c r="Q8630" i="3" s="1"/>
  <c r="Q8610" i="3" a="1"/>
  <c r="Q8610" i="3" s="1"/>
  <c r="Q8594" i="3" a="1"/>
  <c r="Q8594" i="3" s="1"/>
  <c r="Q8577" i="3" a="1"/>
  <c r="Q8577" i="3" s="1"/>
  <c r="Q8561" i="3" a="1"/>
  <c r="Q8561" i="3" s="1"/>
  <c r="Q8528" i="3" a="1"/>
  <c r="Q8528" i="3" s="1"/>
  <c r="Q8511" i="3" a="1"/>
  <c r="Q8511" i="3" s="1"/>
  <c r="Q8496" i="3" a="1"/>
  <c r="Q8496" i="3" s="1"/>
  <c r="Q8479" i="3" a="1"/>
  <c r="Q8479" i="3" s="1"/>
  <c r="Q8446" i="3" a="1"/>
  <c r="Q8446" i="3" s="1"/>
  <c r="Q8429" i="3" a="1"/>
  <c r="Q8429" i="3" s="1"/>
  <c r="Q8414" i="3" a="1"/>
  <c r="Q8414" i="3" s="1"/>
  <c r="Q8399" i="3" a="1"/>
  <c r="Q8399" i="3" s="1"/>
  <c r="Q8370" i="3" a="1"/>
  <c r="Q8370" i="3" s="1"/>
  <c r="Q8356" i="3" a="1"/>
  <c r="Q8356" i="3" s="1"/>
  <c r="Q8342" i="3" a="1"/>
  <c r="Q8342" i="3" s="1"/>
  <c r="Q8312" i="3" a="1"/>
  <c r="Q8312" i="3" s="1"/>
  <c r="Q9991" i="3" a="1"/>
  <c r="Q9991" i="3" s="1"/>
  <c r="Q9929" i="3" a="1"/>
  <c r="Q9929" i="3" s="1"/>
  <c r="Q9871" i="3" a="1"/>
  <c r="Q9871" i="3" s="1"/>
  <c r="Q9842" i="3" a="1"/>
  <c r="Q9842" i="3" s="1"/>
  <c r="Q9811" i="3" a="1"/>
  <c r="Q9811" i="3" s="1"/>
  <c r="Q9781" i="3" a="1"/>
  <c r="Q9781" i="3" s="1"/>
  <c r="Q9757" i="3" a="1"/>
  <c r="Q9757" i="3" s="1"/>
  <c r="Q9732" i="3" a="1"/>
  <c r="Q9732" i="3" s="1"/>
  <c r="Q9707" i="3" a="1"/>
  <c r="Q9707" i="3" s="1"/>
  <c r="Q9678" i="3" a="1"/>
  <c r="Q9678" i="3" s="1"/>
  <c r="Q9655" i="3" a="1"/>
  <c r="Q9655" i="3" s="1"/>
  <c r="Q9630" i="3" a="1"/>
  <c r="Q9630" i="3" s="1"/>
  <c r="Q9581" i="3" a="1"/>
  <c r="Q9581" i="3" s="1"/>
  <c r="Q9557" i="3" a="1"/>
  <c r="Q9557" i="3" s="1"/>
  <c r="Q9534" i="3" a="1"/>
  <c r="Q9534" i="3" s="1"/>
  <c r="Q9509" i="3" a="1"/>
  <c r="Q9509" i="3" s="1"/>
  <c r="Q9484" i="3" a="1"/>
  <c r="Q9484" i="3" s="1"/>
  <c r="Q9439" i="3" a="1"/>
  <c r="Q9439" i="3" s="1"/>
  <c r="Q9415" i="3" a="1"/>
  <c r="Q9415" i="3" s="1"/>
  <c r="Q9391" i="3" a="1"/>
  <c r="Q9391" i="3" s="1"/>
  <c r="Q9364" i="3" a="1"/>
  <c r="Q9364" i="3" s="1"/>
  <c r="Q9338" i="3" a="1"/>
  <c r="Q9338" i="3" s="1"/>
  <c r="Q9269" i="3" a="1"/>
  <c r="Q9269" i="3" s="1"/>
  <c r="Q9242" i="3" a="1"/>
  <c r="Q9242" i="3" s="1"/>
  <c r="Q9149" i="3" a="1"/>
  <c r="Q9149" i="3" s="1"/>
  <c r="Q9127" i="3" a="1"/>
  <c r="Q9127" i="3" s="1"/>
  <c r="Q9107" i="3" a="1"/>
  <c r="Q9107" i="3" s="1"/>
  <c r="Q9085" i="3" a="1"/>
  <c r="Q9085" i="3" s="1"/>
  <c r="Q9063" i="3" a="1"/>
  <c r="Q9063" i="3" s="1"/>
  <c r="Q9022" i="3" a="1"/>
  <c r="Q9022" i="3" s="1"/>
  <c r="Q9003" i="3" a="1"/>
  <c r="Q9003" i="3" s="1"/>
  <c r="Q8983" i="3" a="1"/>
  <c r="Q8983" i="3" s="1"/>
  <c r="Q8926" i="3" a="1"/>
  <c r="Q8926" i="3" s="1"/>
  <c r="Q8904" i="3" a="1"/>
  <c r="Q8904" i="3" s="1"/>
  <c r="Q8885" i="3" a="1"/>
  <c r="Q8885" i="3" s="1"/>
  <c r="Q8843" i="3" a="1"/>
  <c r="Q8843" i="3" s="1"/>
  <c r="Q8820" i="3" a="1"/>
  <c r="Q8820" i="3" s="1"/>
  <c r="Q8784" i="3" a="1"/>
  <c r="Q8784" i="3" s="1"/>
  <c r="Q8749" i="3" a="1"/>
  <c r="Q8749" i="3" s="1"/>
  <c r="Q8732" i="3" a="1"/>
  <c r="Q8732" i="3" s="1"/>
  <c r="Q8683" i="3" a="1"/>
  <c r="Q8683" i="3" s="1"/>
  <c r="Q8645" i="3" a="1"/>
  <c r="Q8645" i="3" s="1"/>
  <c r="Q8627" i="3" a="1"/>
  <c r="Q8627" i="3" s="1"/>
  <c r="Q8608" i="3" a="1"/>
  <c r="Q8608" i="3" s="1"/>
  <c r="Q8591" i="3" a="1"/>
  <c r="Q8591" i="3" s="1"/>
  <c r="Q8575" i="3" a="1"/>
  <c r="Q8575" i="3" s="1"/>
  <c r="Q8542" i="3" a="1"/>
  <c r="Q8542" i="3" s="1"/>
  <c r="Q8493" i="3" a="1"/>
  <c r="Q8493" i="3" s="1"/>
  <c r="Q8476" i="3" a="1"/>
  <c r="Q8476" i="3" s="1"/>
  <c r="Q8459" i="3" a="1"/>
  <c r="Q8459" i="3" s="1"/>
  <c r="Q8444" i="3" a="1"/>
  <c r="Q8444" i="3" s="1"/>
  <c r="Q8382" i="3" a="1"/>
  <c r="Q8382" i="3" s="1"/>
  <c r="Q8367" i="3" a="1"/>
  <c r="Q8367" i="3" s="1"/>
  <c r="Q8353" i="3" a="1"/>
  <c r="Q8353" i="3" s="1"/>
  <c r="Q8339" i="3" a="1"/>
  <c r="Q8339" i="3" s="1"/>
  <c r="Q8297" i="3" a="1"/>
  <c r="Q8297" i="3" s="1"/>
  <c r="Q8268" i="3" a="1"/>
  <c r="Q8268" i="3" s="1"/>
  <c r="Q8255" i="3" a="1"/>
  <c r="Q8255" i="3" s="1"/>
  <c r="Q9951" i="3" a="1"/>
  <c r="Q9951" i="3" s="1"/>
  <c r="Q9921" i="3" a="1"/>
  <c r="Q9921" i="3" s="1"/>
  <c r="Q9894" i="3" a="1"/>
  <c r="Q9894" i="3" s="1"/>
  <c r="Q9861" i="3" a="1"/>
  <c r="Q9861" i="3" s="1"/>
  <c r="Q9806" i="3" a="1"/>
  <c r="Q9806" i="3" s="1"/>
  <c r="Q9749" i="3" a="1"/>
  <c r="Q9749" i="3" s="1"/>
  <c r="Q9725" i="3" a="1"/>
  <c r="Q9725" i="3" s="1"/>
  <c r="Q9696" i="3" a="1"/>
  <c r="Q9696" i="3" s="1"/>
  <c r="Q9673" i="3" a="1"/>
  <c r="Q9673" i="3" s="1"/>
  <c r="Q9649" i="3" a="1"/>
  <c r="Q9649" i="3" s="1"/>
  <c r="Q9598" i="3" a="1"/>
  <c r="Q9598" i="3" s="1"/>
  <c r="Q9551" i="3" a="1"/>
  <c r="Q9551" i="3" s="1"/>
  <c r="Q9524" i="3" a="1"/>
  <c r="Q9524" i="3" s="1"/>
  <c r="Q9479" i="3" a="1"/>
  <c r="Q9479" i="3" s="1"/>
  <c r="Q9431" i="3" a="1"/>
  <c r="Q9431" i="3" s="1"/>
  <c r="Q9409" i="3" a="1"/>
  <c r="Q9409" i="3" s="1"/>
  <c r="Q9382" i="3" a="1"/>
  <c r="Q9382" i="3" s="1"/>
  <c r="Q9330" i="3" a="1"/>
  <c r="Q9330" i="3" s="1"/>
  <c r="Q9309" i="3" a="1"/>
  <c r="Q9309" i="3" s="1"/>
  <c r="Q9260" i="3" a="1"/>
  <c r="Q9260" i="3" s="1"/>
  <c r="Q9236" i="3" a="1"/>
  <c r="Q9236" i="3" s="1"/>
  <c r="Q9213" i="3" a="1"/>
  <c r="Q9213" i="3" s="1"/>
  <c r="Q9191" i="3" a="1"/>
  <c r="Q9191" i="3" s="1"/>
  <c r="Q9142" i="3" a="1"/>
  <c r="Q9142" i="3" s="1"/>
  <c r="Q9120" i="3" a="1"/>
  <c r="Q9120" i="3" s="1"/>
  <c r="Q9100" i="3" a="1"/>
  <c r="Q9100" i="3" s="1"/>
  <c r="Q9016" i="3" a="1"/>
  <c r="Q9016" i="3" s="1"/>
  <c r="Q8941" i="3" a="1"/>
  <c r="Q8941" i="3" s="1"/>
  <c r="Q8899" i="3" a="1"/>
  <c r="Q8899" i="3" s="1"/>
  <c r="Q8834" i="3" a="1"/>
  <c r="Q8834" i="3" s="1"/>
  <c r="Q8778" i="3" a="1"/>
  <c r="Q8778" i="3" s="1"/>
  <c r="Q8761" i="3" a="1"/>
  <c r="Q8761" i="3" s="1"/>
  <c r="Q8744" i="3" a="1"/>
  <c r="Q8744" i="3" s="1"/>
  <c r="Q8725" i="3" a="1"/>
  <c r="Q8725" i="3" s="1"/>
  <c r="Q8678" i="3" a="1"/>
  <c r="Q8678" i="3" s="1"/>
  <c r="Q9993" i="3" a="1"/>
  <c r="Q9993" i="3" s="1"/>
  <c r="Q9954" i="3" a="1"/>
  <c r="Q9954" i="3" s="1"/>
  <c r="Q9885" i="3" a="1"/>
  <c r="Q9885" i="3" s="1"/>
  <c r="Q9851" i="3" a="1"/>
  <c r="Q9851" i="3" s="1"/>
  <c r="Q9724" i="3" a="1"/>
  <c r="Q9724" i="3" s="1"/>
  <c r="Q9693" i="3" a="1"/>
  <c r="Q9693" i="3" s="1"/>
  <c r="Q9635" i="3" a="1"/>
  <c r="Q9635" i="3" s="1"/>
  <c r="Q9607" i="3" a="1"/>
  <c r="Q9607" i="3" s="1"/>
  <c r="Q9577" i="3" a="1"/>
  <c r="Q9577" i="3" s="1"/>
  <c r="Q9547" i="3" a="1"/>
  <c r="Q9547" i="3" s="1"/>
  <c r="Q9436" i="3" a="1"/>
  <c r="Q9436" i="3" s="1"/>
  <c r="Q9412" i="3" a="1"/>
  <c r="Q9412" i="3" s="1"/>
  <c r="Q9347" i="3" a="1"/>
  <c r="Q9347" i="3" s="1"/>
  <c r="Q9320" i="3" a="1"/>
  <c r="Q9320" i="3" s="1"/>
  <c r="Q9294" i="3" a="1"/>
  <c r="Q9294" i="3" s="1"/>
  <c r="Q9265" i="3" a="1"/>
  <c r="Q9265" i="3" s="1"/>
  <c r="Q9235" i="3" a="1"/>
  <c r="Q9235" i="3" s="1"/>
  <c r="Q9210" i="3" a="1"/>
  <c r="Q9210" i="3" s="1"/>
  <c r="Q9180" i="3" a="1"/>
  <c r="Q9180" i="3" s="1"/>
  <c r="Q9154" i="3" a="1"/>
  <c r="Q9154" i="3" s="1"/>
  <c r="Q9126" i="3" a="1"/>
  <c r="Q9126" i="3" s="1"/>
  <c r="Q9101" i="3" a="1"/>
  <c r="Q9101" i="3" s="1"/>
  <c r="Q9075" i="3" a="1"/>
  <c r="Q9075" i="3" s="1"/>
  <c r="Q9051" i="3" a="1"/>
  <c r="Q9051" i="3" s="1"/>
  <c r="Q9029" i="3" a="1"/>
  <c r="Q9029" i="3" s="1"/>
  <c r="Q9004" i="3" a="1"/>
  <c r="Q9004" i="3" s="1"/>
  <c r="Q8981" i="3" a="1"/>
  <c r="Q8981" i="3" s="1"/>
  <c r="Q8960" i="3" a="1"/>
  <c r="Q8960" i="3" s="1"/>
  <c r="Q8939" i="3" a="1"/>
  <c r="Q8939" i="3" s="1"/>
  <c r="Q8912" i="3" a="1"/>
  <c r="Q8912" i="3" s="1"/>
  <c r="Q8865" i="3" a="1"/>
  <c r="Q8865" i="3" s="1"/>
  <c r="Q8840" i="3" a="1"/>
  <c r="Q8840" i="3" s="1"/>
  <c r="Q8813" i="3" a="1"/>
  <c r="Q8813" i="3" s="1"/>
  <c r="Q8772" i="3" a="1"/>
  <c r="Q8772" i="3" s="1"/>
  <c r="Q8752" i="3" a="1"/>
  <c r="Q8752" i="3" s="1"/>
  <c r="Q8693" i="3" a="1"/>
  <c r="Q8693" i="3" s="1"/>
  <c r="Q8672" i="3" a="1"/>
  <c r="Q8672" i="3" s="1"/>
  <c r="Q8651" i="3" a="1"/>
  <c r="Q8651" i="3" s="1"/>
  <c r="Q8629" i="3" a="1"/>
  <c r="Q8629" i="3" s="1"/>
  <c r="Q8570" i="3" a="1"/>
  <c r="Q8570" i="3" s="1"/>
  <c r="Q8552" i="3" a="1"/>
  <c r="Q8552" i="3" s="1"/>
  <c r="Q8534" i="3" a="1"/>
  <c r="Q8534" i="3" s="1"/>
  <c r="Q8516" i="3" a="1"/>
  <c r="Q8516" i="3" s="1"/>
  <c r="Q8481" i="3" a="1"/>
  <c r="Q8481" i="3" s="1"/>
  <c r="Q8461" i="3" a="1"/>
  <c r="Q8461" i="3" s="1"/>
  <c r="Q8443" i="3" a="1"/>
  <c r="Q8443" i="3" s="1"/>
  <c r="Q8408" i="3" a="1"/>
  <c r="Q8408" i="3" s="1"/>
  <c r="Q8392" i="3" a="1"/>
  <c r="Q8392" i="3" s="1"/>
  <c r="Q8376" i="3" a="1"/>
  <c r="Q8376" i="3" s="1"/>
  <c r="Q8359" i="3" a="1"/>
  <c r="Q8359" i="3" s="1"/>
  <c r="Q8344" i="3" a="1"/>
  <c r="Q8344" i="3" s="1"/>
  <c r="Q8328" i="3" a="1"/>
  <c r="Q8328" i="3" s="1"/>
  <c r="Q8311" i="3" a="1"/>
  <c r="Q8311" i="3" s="1"/>
  <c r="Q8282" i="3" a="1"/>
  <c r="Q8282" i="3" s="1"/>
  <c r="Q8253" i="3" a="1"/>
  <c r="Q8253" i="3" s="1"/>
  <c r="Q8241" i="3" a="1"/>
  <c r="Q8241" i="3" s="1"/>
  <c r="Q8229" i="3" a="1"/>
  <c r="Q8229" i="3" s="1"/>
  <c r="Q8217" i="3" a="1"/>
  <c r="Q8217" i="3" s="1"/>
  <c r="Q8205" i="3" a="1"/>
  <c r="Q8205" i="3" s="1"/>
  <c r="Q8180" i="3" a="1"/>
  <c r="Q8180" i="3" s="1"/>
  <c r="Q8167" i="3" a="1"/>
  <c r="Q8167" i="3" s="1"/>
  <c r="Q8154" i="3" a="1"/>
  <c r="Q8154" i="3" s="1"/>
  <c r="Q8138" i="3" a="1"/>
  <c r="Q8138" i="3" s="1"/>
  <c r="Q8124" i="3" a="1"/>
  <c r="Q8124" i="3" s="1"/>
  <c r="Q8066" i="3" a="1"/>
  <c r="Q8066" i="3" s="1"/>
  <c r="Q8025" i="3" a="1"/>
  <c r="Q8025" i="3" s="1"/>
  <c r="Q8010" i="3" a="1"/>
  <c r="Q8010" i="3" s="1"/>
  <c r="Q7997" i="3" a="1"/>
  <c r="Q7997" i="3" s="1"/>
  <c r="Q7971" i="3" a="1"/>
  <c r="Q7971" i="3" s="1"/>
  <c r="Q7957" i="3" a="1"/>
  <c r="Q7957" i="3" s="1"/>
  <c r="Q7942" i="3" a="1"/>
  <c r="Q7942" i="3" s="1"/>
  <c r="Q7929" i="3" a="1"/>
  <c r="Q7929" i="3" s="1"/>
  <c r="Q7914" i="3" a="1"/>
  <c r="Q7914" i="3" s="1"/>
  <c r="Q7900" i="3" a="1"/>
  <c r="Q7900" i="3" s="1"/>
  <c r="Q7887" i="3" a="1"/>
  <c r="Q7887" i="3" s="1"/>
  <c r="Q7859" i="3" a="1"/>
  <c r="Q7859" i="3" s="1"/>
  <c r="Q7845" i="3" a="1"/>
  <c r="Q7845" i="3" s="1"/>
  <c r="Q7831" i="3" a="1"/>
  <c r="Q7831" i="3" s="1"/>
  <c r="Q7803" i="3" a="1"/>
  <c r="Q7803" i="3" s="1"/>
  <c r="Q7776" i="3" a="1"/>
  <c r="Q7776" i="3" s="1"/>
  <c r="Q7760" i="3" a="1"/>
  <c r="Q7760" i="3" s="1"/>
  <c r="Q7747" i="3" a="1"/>
  <c r="Q7747" i="3" s="1"/>
  <c r="Q7732" i="3" a="1"/>
  <c r="Q7732" i="3" s="1"/>
  <c r="Q7705" i="3" a="1"/>
  <c r="Q7705" i="3" s="1"/>
  <c r="Q7677" i="3" a="1"/>
  <c r="Q7677" i="3" s="1"/>
  <c r="Q7663" i="3" a="1"/>
  <c r="Q7663" i="3" s="1"/>
  <c r="Q7649" i="3" a="1"/>
  <c r="Q7649" i="3" s="1"/>
  <c r="Q7636" i="3" a="1"/>
  <c r="Q7636" i="3" s="1"/>
  <c r="Q7622" i="3" a="1"/>
  <c r="Q7622" i="3" s="1"/>
  <c r="Q7609" i="3" a="1"/>
  <c r="Q7609" i="3" s="1"/>
  <c r="Q7582" i="3" a="1"/>
  <c r="Q7582" i="3" s="1"/>
  <c r="Q7568" i="3" a="1"/>
  <c r="Q7568" i="3" s="1"/>
  <c r="Q7552" i="3" a="1"/>
  <c r="Q7552" i="3" s="1"/>
  <c r="Q7538" i="3" a="1"/>
  <c r="Q7538" i="3" s="1"/>
  <c r="Q7524" i="3" a="1"/>
  <c r="Q7524" i="3" s="1"/>
  <c r="Q7510" i="3" a="1"/>
  <c r="Q7510" i="3" s="1"/>
  <c r="Q7468" i="3" a="1"/>
  <c r="Q7468" i="3" s="1"/>
  <c r="Q7413" i="3" a="1"/>
  <c r="Q7413" i="3" s="1"/>
  <c r="Q7384" i="3" a="1"/>
  <c r="Q7384" i="3" s="1"/>
  <c r="Q7369" i="3" a="1"/>
  <c r="Q7369" i="3" s="1"/>
  <c r="Q7340" i="3" a="1"/>
  <c r="Q7340" i="3" s="1"/>
  <c r="Q7310" i="3" a="1"/>
  <c r="Q7310" i="3" s="1"/>
  <c r="Q7295" i="3" a="1"/>
  <c r="Q7295" i="3" s="1"/>
  <c r="Q7281" i="3" a="1"/>
  <c r="Q7281" i="3" s="1"/>
  <c r="Q7267" i="3" a="1"/>
  <c r="Q7267" i="3" s="1"/>
  <c r="Q7253" i="3" a="1"/>
  <c r="Q7253" i="3" s="1"/>
  <c r="Q7238" i="3" a="1"/>
  <c r="Q7238" i="3" s="1"/>
  <c r="Q7208" i="3" a="1"/>
  <c r="Q7208" i="3" s="1"/>
  <c r="Q7165" i="3" a="1"/>
  <c r="Q7165" i="3" s="1"/>
  <c r="Q7150" i="3" a="1"/>
  <c r="Q7150" i="3" s="1"/>
  <c r="Q7136" i="3" a="1"/>
  <c r="Q7136" i="3" s="1"/>
  <c r="Q7121" i="3" a="1"/>
  <c r="Q7121" i="3" s="1"/>
  <c r="Q7105" i="3" a="1"/>
  <c r="Q7105" i="3" s="1"/>
  <c r="Q7088" i="3" a="1"/>
  <c r="Q7088" i="3" s="1"/>
  <c r="Q7073" i="3" a="1"/>
  <c r="Q7073" i="3" s="1"/>
  <c r="Q7056" i="3" a="1"/>
  <c r="Q7056" i="3" s="1"/>
  <c r="Q7038" i="3" a="1"/>
  <c r="Q7038" i="3" s="1"/>
  <c r="Q7008" i="3" a="1"/>
  <c r="Q7008" i="3" s="1"/>
  <c r="Q6990" i="3" a="1"/>
  <c r="Q6990" i="3" s="1"/>
  <c r="Q6973" i="3" a="1"/>
  <c r="Q6973" i="3" s="1"/>
  <c r="Q6942" i="3" a="1"/>
  <c r="Q6942" i="3" s="1"/>
  <c r="Q6894" i="3" a="1"/>
  <c r="Q6894" i="3" s="1"/>
  <c r="Q6877" i="3" a="1"/>
  <c r="Q6877" i="3" s="1"/>
  <c r="Q9992" i="3" a="1"/>
  <c r="Q9992" i="3" s="1"/>
  <c r="Q9953" i="3" a="1"/>
  <c r="Q9953" i="3" s="1"/>
  <c r="Q9920" i="3" a="1"/>
  <c r="Q9920" i="3" s="1"/>
  <c r="Q9884" i="3" a="1"/>
  <c r="Q9884" i="3" s="1"/>
  <c r="Q9850" i="3" a="1"/>
  <c r="Q9850" i="3" s="1"/>
  <c r="Q9780" i="3" a="1"/>
  <c r="Q9780" i="3" s="1"/>
  <c r="Q9751" i="3" a="1"/>
  <c r="Q9751" i="3" s="1"/>
  <c r="Q9721" i="3" a="1"/>
  <c r="Q9721" i="3" s="1"/>
  <c r="Q9664" i="3" a="1"/>
  <c r="Q9664" i="3" s="1"/>
  <c r="Q9633" i="3" a="1"/>
  <c r="Q9633" i="3" s="1"/>
  <c r="Q9576" i="3" a="1"/>
  <c r="Q9576" i="3" s="1"/>
  <c r="Q9546" i="3" a="1"/>
  <c r="Q9546" i="3" s="1"/>
  <c r="Q9520" i="3" a="1"/>
  <c r="Q9520" i="3" s="1"/>
  <c r="Q9492" i="3" a="1"/>
  <c r="Q9492" i="3" s="1"/>
  <c r="Q9463" i="3" a="1"/>
  <c r="Q9463" i="3" s="1"/>
  <c r="Q9435" i="3" a="1"/>
  <c r="Q9435" i="3" s="1"/>
  <c r="Q9407" i="3" a="1"/>
  <c r="Q9407" i="3" s="1"/>
  <c r="Q9378" i="3" a="1"/>
  <c r="Q9378" i="3" s="1"/>
  <c r="Q9346" i="3" a="1"/>
  <c r="Q9346" i="3" s="1"/>
  <c r="Q9989" i="3" a="1"/>
  <c r="Q9989" i="3" s="1"/>
  <c r="Q9917" i="3" a="1"/>
  <c r="Q9917" i="3" s="1"/>
  <c r="Q9882" i="3" a="1"/>
  <c r="Q9882" i="3" s="1"/>
  <c r="Q9849" i="3" a="1"/>
  <c r="Q9849" i="3" s="1"/>
  <c r="Q9750" i="3" a="1"/>
  <c r="Q9750" i="3" s="1"/>
  <c r="Q9692" i="3" a="1"/>
  <c r="Q9692" i="3" s="1"/>
  <c r="Q9662" i="3" a="1"/>
  <c r="Q9662" i="3" s="1"/>
  <c r="Q9631" i="3" a="1"/>
  <c r="Q9631" i="3" s="1"/>
  <c r="Q9605" i="3" a="1"/>
  <c r="Q9605" i="3" s="1"/>
  <c r="Q9574" i="3" a="1"/>
  <c r="Q9574" i="3" s="1"/>
  <c r="Q9545" i="3" a="1"/>
  <c r="Q9545" i="3" s="1"/>
  <c r="Q9519" i="3" a="1"/>
  <c r="Q9519" i="3" s="1"/>
  <c r="Q9491" i="3" a="1"/>
  <c r="Q9491" i="3" s="1"/>
  <c r="Q9461" i="3" a="1"/>
  <c r="Q9461" i="3" s="1"/>
  <c r="Q9433" i="3" a="1"/>
  <c r="Q9433" i="3" s="1"/>
  <c r="Q9404" i="3" a="1"/>
  <c r="Q9404" i="3" s="1"/>
  <c r="Q9377" i="3" a="1"/>
  <c r="Q9377" i="3" s="1"/>
  <c r="Q9343" i="3" a="1"/>
  <c r="Q9343" i="3" s="1"/>
  <c r="Q9315" i="3" a="1"/>
  <c r="Q9315" i="3" s="1"/>
  <c r="Q9289" i="3" a="1"/>
  <c r="Q9289" i="3" s="1"/>
  <c r="Q9261" i="3" a="1"/>
  <c r="Q9261" i="3" s="1"/>
  <c r="Q9233" i="3" a="1"/>
  <c r="Q9233" i="3" s="1"/>
  <c r="Q9208" i="3" a="1"/>
  <c r="Q9208" i="3" s="1"/>
  <c r="Q9178" i="3" a="1"/>
  <c r="Q9178" i="3" s="1"/>
  <c r="Q9151" i="3" a="1"/>
  <c r="Q9151" i="3" s="1"/>
  <c r="Q9124" i="3" a="1"/>
  <c r="Q9124" i="3" s="1"/>
  <c r="Q9099" i="3" a="1"/>
  <c r="Q9099" i="3" s="1"/>
  <c r="Q9073" i="3" a="1"/>
  <c r="Q9073" i="3" s="1"/>
  <c r="Q9049" i="3" a="1"/>
  <c r="Q9049" i="3" s="1"/>
  <c r="Q9026" i="3" a="1"/>
  <c r="Q9026" i="3" s="1"/>
  <c r="Q9001" i="3" a="1"/>
  <c r="Q9001" i="3" s="1"/>
  <c r="Q8979" i="3" a="1"/>
  <c r="Q8979" i="3" s="1"/>
  <c r="Q8958" i="3" a="1"/>
  <c r="Q8958" i="3" s="1"/>
  <c r="Q8935" i="3" a="1"/>
  <c r="Q8935" i="3" s="1"/>
  <c r="Q8910" i="3" a="1"/>
  <c r="Q8910" i="3" s="1"/>
  <c r="Q8887" i="3" a="1"/>
  <c r="Q8887" i="3" s="1"/>
  <c r="Q9988" i="3" a="1"/>
  <c r="Q9988" i="3" s="1"/>
  <c r="Q9952" i="3" a="1"/>
  <c r="Q9952" i="3" s="1"/>
  <c r="Q9813" i="3" a="1"/>
  <c r="Q9813" i="3" s="1"/>
  <c r="Q9778" i="3" a="1"/>
  <c r="Q9778" i="3" s="1"/>
  <c r="Q9746" i="3" a="1"/>
  <c r="Q9746" i="3" s="1"/>
  <c r="Q9718" i="3" a="1"/>
  <c r="Q9718" i="3" s="1"/>
  <c r="Q9691" i="3" a="1"/>
  <c r="Q9691" i="3" s="1"/>
  <c r="Q9661" i="3" a="1"/>
  <c r="Q9661" i="3" s="1"/>
  <c r="Q9573" i="3" a="1"/>
  <c r="Q9573" i="3" s="1"/>
  <c r="Q9515" i="3" a="1"/>
  <c r="Q9515" i="3" s="1"/>
  <c r="Q9487" i="3" a="1"/>
  <c r="Q9487" i="3" s="1"/>
  <c r="Q9460" i="3" a="1"/>
  <c r="Q9460" i="3" s="1"/>
  <c r="Q9432" i="3" a="1"/>
  <c r="Q9432" i="3" s="1"/>
  <c r="Q9403" i="3" a="1"/>
  <c r="Q9403" i="3" s="1"/>
  <c r="Q9314" i="3" a="1"/>
  <c r="Q9314" i="3" s="1"/>
  <c r="Q9288" i="3" a="1"/>
  <c r="Q9288" i="3" s="1"/>
  <c r="Q9259" i="3" a="1"/>
  <c r="Q9259" i="3" s="1"/>
  <c r="Q9231" i="3" a="1"/>
  <c r="Q9231" i="3" s="1"/>
  <c r="Q9206" i="3" a="1"/>
  <c r="Q9206" i="3" s="1"/>
  <c r="Q9177" i="3" a="1"/>
  <c r="Q9177" i="3" s="1"/>
  <c r="Q9147" i="3" a="1"/>
  <c r="Q9147" i="3" s="1"/>
  <c r="Q9122" i="3" a="1"/>
  <c r="Q9122" i="3" s="1"/>
  <c r="Q9098" i="3" a="1"/>
  <c r="Q9098" i="3" s="1"/>
  <c r="Q9048" i="3" a="1"/>
  <c r="Q9048" i="3" s="1"/>
  <c r="Q8999" i="3" a="1"/>
  <c r="Q8999" i="3" s="1"/>
  <c r="Q8978" i="3" a="1"/>
  <c r="Q8978" i="3" s="1"/>
  <c r="Q8934" i="3" a="1"/>
  <c r="Q8934" i="3" s="1"/>
  <c r="Q8886" i="3" a="1"/>
  <c r="Q8886" i="3" s="1"/>
  <c r="Q8860" i="3" a="1"/>
  <c r="Q8860" i="3" s="1"/>
  <c r="Q8833" i="3" a="1"/>
  <c r="Q8833" i="3" s="1"/>
  <c r="Q8792" i="3" a="1"/>
  <c r="Q8792" i="3" s="1"/>
  <c r="Q8769" i="3" a="1"/>
  <c r="Q8769" i="3" s="1"/>
  <c r="Q8748" i="3" a="1"/>
  <c r="Q8748" i="3" s="1"/>
  <c r="Q8728" i="3" a="1"/>
  <c r="Q8728" i="3" s="1"/>
  <c r="Q8710" i="3" a="1"/>
  <c r="Q8710" i="3" s="1"/>
  <c r="Q8691" i="3" a="1"/>
  <c r="Q8691" i="3" s="1"/>
  <c r="Q8625" i="3" a="1"/>
  <c r="Q8625" i="3" s="1"/>
  <c r="Q8605" i="3" a="1"/>
  <c r="Q8605" i="3" s="1"/>
  <c r="Q8588" i="3" a="1"/>
  <c r="Q8588" i="3" s="1"/>
  <c r="Q8568" i="3" a="1"/>
  <c r="Q8568" i="3" s="1"/>
  <c r="Q8549" i="3" a="1"/>
  <c r="Q8549" i="3" s="1"/>
  <c r="Q8531" i="3" a="1"/>
  <c r="Q8531" i="3" s="1"/>
  <c r="Q8513" i="3" a="1"/>
  <c r="Q8513" i="3" s="1"/>
  <c r="Q8477" i="3" a="1"/>
  <c r="Q8477" i="3" s="1"/>
  <c r="Q8458" i="3" a="1"/>
  <c r="Q8458" i="3" s="1"/>
  <c r="Q8441" i="3" a="1"/>
  <c r="Q8441" i="3" s="1"/>
  <c r="Q8422" i="3" a="1"/>
  <c r="Q8422" i="3" s="1"/>
  <c r="Q8373" i="3" a="1"/>
  <c r="Q8373" i="3" s="1"/>
  <c r="Q8325" i="3" a="1"/>
  <c r="Q8325" i="3" s="1"/>
  <c r="Q8280" i="3" a="1"/>
  <c r="Q8280" i="3" s="1"/>
  <c r="Q8227" i="3" a="1"/>
  <c r="Q8227" i="3" s="1"/>
  <c r="Q8203" i="3" a="1"/>
  <c r="Q8203" i="3" s="1"/>
  <c r="Q8165" i="3" a="1"/>
  <c r="Q8165" i="3" s="1"/>
  <c r="Q8136" i="3" a="1"/>
  <c r="Q8136" i="3" s="1"/>
  <c r="Q8109" i="3" a="1"/>
  <c r="Q8109" i="3" s="1"/>
  <c r="Q8093" i="3" a="1"/>
  <c r="Q8093" i="3" s="1"/>
  <c r="Q8063" i="3" a="1"/>
  <c r="Q8063" i="3" s="1"/>
  <c r="Q8050" i="3" a="1"/>
  <c r="Q8050" i="3" s="1"/>
  <c r="Q8022" i="3" a="1"/>
  <c r="Q8022" i="3" s="1"/>
  <c r="Q8008" i="3" a="1"/>
  <c r="Q8008" i="3" s="1"/>
  <c r="Q7995" i="3" a="1"/>
  <c r="Q7995" i="3" s="1"/>
  <c r="Q7969" i="3" a="1"/>
  <c r="Q7969" i="3" s="1"/>
  <c r="Q7955" i="3" a="1"/>
  <c r="Q7955" i="3" s="1"/>
  <c r="Q7940" i="3" a="1"/>
  <c r="Q7940" i="3" s="1"/>
  <c r="Q7927" i="3" a="1"/>
  <c r="Q7927" i="3" s="1"/>
  <c r="Q7912" i="3" a="1"/>
  <c r="Q7912" i="3" s="1"/>
  <c r="Q7898" i="3" a="1"/>
  <c r="Q7898" i="3" s="1"/>
  <c r="Q7871" i="3" a="1"/>
  <c r="Q7871" i="3" s="1"/>
  <c r="Q7857" i="3" a="1"/>
  <c r="Q7857" i="3" s="1"/>
  <c r="Q7843" i="3" a="1"/>
  <c r="Q7843" i="3" s="1"/>
  <c r="Q7828" i="3" a="1"/>
  <c r="Q7828" i="3" s="1"/>
  <c r="Q7786" i="3" a="1"/>
  <c r="Q7786" i="3" s="1"/>
  <c r="Q7774" i="3" a="1"/>
  <c r="Q7774" i="3" s="1"/>
  <c r="Q7758" i="3" a="1"/>
  <c r="Q7758" i="3" s="1"/>
  <c r="Q7744" i="3" a="1"/>
  <c r="Q7744" i="3" s="1"/>
  <c r="Q7716" i="3" a="1"/>
  <c r="Q7716" i="3" s="1"/>
  <c r="Q7702" i="3" a="1"/>
  <c r="Q7702" i="3" s="1"/>
  <c r="Q7689" i="3" a="1"/>
  <c r="Q7689" i="3" s="1"/>
  <c r="Q7675" i="3" a="1"/>
  <c r="Q7675" i="3" s="1"/>
  <c r="Q7634" i="3" a="1"/>
  <c r="Q7634" i="3" s="1"/>
  <c r="Q7620" i="3" a="1"/>
  <c r="Q7620" i="3" s="1"/>
  <c r="Q7580" i="3" a="1"/>
  <c r="Q7580" i="3" s="1"/>
  <c r="Q7565" i="3" a="1"/>
  <c r="Q7565" i="3" s="1"/>
  <c r="Q7550" i="3" a="1"/>
  <c r="Q7550" i="3" s="1"/>
  <c r="Q7536" i="3" a="1"/>
  <c r="Q7536" i="3" s="1"/>
  <c r="Q7521" i="3" a="1"/>
  <c r="Q7521" i="3" s="1"/>
  <c r="Q7508" i="3" a="1"/>
  <c r="Q7508" i="3" s="1"/>
  <c r="Q7495" i="3" a="1"/>
  <c r="Q7495" i="3" s="1"/>
  <c r="Q7480" i="3" a="1"/>
  <c r="Q7480" i="3" s="1"/>
  <c r="Q7466" i="3" a="1"/>
  <c r="Q7466" i="3" s="1"/>
  <c r="Q7451" i="3" a="1"/>
  <c r="Q7451" i="3" s="1"/>
  <c r="Q7438" i="3" a="1"/>
  <c r="Q7438" i="3" s="1"/>
  <c r="Q7410" i="3" a="1"/>
  <c r="Q7410" i="3" s="1"/>
  <c r="Q7396" i="3" a="1"/>
  <c r="Q7396" i="3" s="1"/>
  <c r="Q7382" i="3" a="1"/>
  <c r="Q7382" i="3" s="1"/>
  <c r="Q7367" i="3" a="1"/>
  <c r="Q7367" i="3" s="1"/>
  <c r="Q7352" i="3" a="1"/>
  <c r="Q7352" i="3" s="1"/>
  <c r="Q7338" i="3" a="1"/>
  <c r="Q7338" i="3" s="1"/>
  <c r="Q7323" i="3" a="1"/>
  <c r="Q7323" i="3" s="1"/>
  <c r="Q7308" i="3" a="1"/>
  <c r="Q7308" i="3" s="1"/>
  <c r="Q7279" i="3" a="1"/>
  <c r="Q7279" i="3" s="1"/>
  <c r="Q7265" i="3" a="1"/>
  <c r="Q7265" i="3" s="1"/>
  <c r="Q7251" i="3" a="1"/>
  <c r="Q7251" i="3" s="1"/>
  <c r="Q7221" i="3" a="1"/>
  <c r="Q7221" i="3" s="1"/>
  <c r="Q7206" i="3" a="1"/>
  <c r="Q7206" i="3" s="1"/>
  <c r="Q7192" i="3" a="1"/>
  <c r="Q7192" i="3" s="1"/>
  <c r="Q7148" i="3" a="1"/>
  <c r="Q7148" i="3" s="1"/>
  <c r="Q7133" i="3" a="1"/>
  <c r="Q7133" i="3" s="1"/>
  <c r="Q7119" i="3" a="1"/>
  <c r="Q7119" i="3" s="1"/>
  <c r="Q7103" i="3" a="1"/>
  <c r="Q7103" i="3" s="1"/>
  <c r="Q7086" i="3" a="1"/>
  <c r="Q7086" i="3" s="1"/>
  <c r="Q7070" i="3" a="1"/>
  <c r="Q7070" i="3" s="1"/>
  <c r="Q7054" i="3" a="1"/>
  <c r="Q7054" i="3" s="1"/>
  <c r="Q7022" i="3" a="1"/>
  <c r="Q7022" i="3" s="1"/>
  <c r="Q7005" i="3" a="1"/>
  <c r="Q7005" i="3" s="1"/>
  <c r="Q6987" i="3" a="1"/>
  <c r="Q6987" i="3" s="1"/>
  <c r="Q6955" i="3" a="1"/>
  <c r="Q6955" i="3" s="1"/>
  <c r="Q6939" i="3" a="1"/>
  <c r="Q6939" i="3" s="1"/>
  <c r="Q6922" i="3" a="1"/>
  <c r="Q6922" i="3" s="1"/>
  <c r="Q6891" i="3" a="1"/>
  <c r="Q6891" i="3" s="1"/>
  <c r="Q6875" i="3" a="1"/>
  <c r="Q6875" i="3" s="1"/>
  <c r="Q9987" i="3" a="1"/>
  <c r="Q9987" i="3" s="1"/>
  <c r="Q9880" i="3" a="1"/>
  <c r="Q9880" i="3" s="1"/>
  <c r="Q9847" i="3" a="1"/>
  <c r="Q9847" i="3" s="1"/>
  <c r="Q9717" i="3" a="1"/>
  <c r="Q9717" i="3" s="1"/>
  <c r="Q9659" i="3" a="1"/>
  <c r="Q9659" i="3" s="1"/>
  <c r="Q9627" i="3" a="1"/>
  <c r="Q9627" i="3" s="1"/>
  <c r="Q9603" i="3" a="1"/>
  <c r="Q9603" i="3" s="1"/>
  <c r="Q9542" i="3" a="1"/>
  <c r="Q9542" i="3" s="1"/>
  <c r="Q9514" i="3" a="1"/>
  <c r="Q9514" i="3" s="1"/>
  <c r="Q9459" i="3" a="1"/>
  <c r="Q9459" i="3" s="1"/>
  <c r="Q9342" i="3" a="1"/>
  <c r="Q9342" i="3" s="1"/>
  <c r="Q9313" i="3" a="1"/>
  <c r="Q9313" i="3" s="1"/>
  <c r="Q9258" i="3" a="1"/>
  <c r="Q9258" i="3" s="1"/>
  <c r="Q9230" i="3" a="1"/>
  <c r="Q9230" i="3" s="1"/>
  <c r="Q9982" i="3" a="1"/>
  <c r="Q9982" i="3" s="1"/>
  <c r="Q9949" i="3" a="1"/>
  <c r="Q9949" i="3" s="1"/>
  <c r="Q9913" i="3" a="1"/>
  <c r="Q9913" i="3" s="1"/>
  <c r="Q9878" i="3" a="1"/>
  <c r="Q9878" i="3" s="1"/>
  <c r="Q9844" i="3" a="1"/>
  <c r="Q9844" i="3" s="1"/>
  <c r="Q9808" i="3" a="1"/>
  <c r="Q9808" i="3" s="1"/>
  <c r="Q9776" i="3" a="1"/>
  <c r="Q9776" i="3" s="1"/>
  <c r="Q9714" i="3" a="1"/>
  <c r="Q9714" i="3" s="1"/>
  <c r="Q9626" i="3" a="1"/>
  <c r="Q9626" i="3" s="1"/>
  <c r="Q9595" i="3" a="1"/>
  <c r="Q9595" i="3" s="1"/>
  <c r="Q9568" i="3" a="1"/>
  <c r="Q9568" i="3" s="1"/>
  <c r="Q9511" i="3" a="1"/>
  <c r="Q9511" i="3" s="1"/>
  <c r="Q9483" i="3" a="1"/>
  <c r="Q9483" i="3" s="1"/>
  <c r="Q9456" i="3" a="1"/>
  <c r="Q9456" i="3" s="1"/>
  <c r="Q9428" i="3" a="1"/>
  <c r="Q9428" i="3" s="1"/>
  <c r="Q9372" i="3" a="1"/>
  <c r="Q9372" i="3" s="1"/>
  <c r="Q9339" i="3" a="1"/>
  <c r="Q9339" i="3" s="1"/>
  <c r="Q9284" i="3" a="1"/>
  <c r="Q9284" i="3" s="1"/>
  <c r="Q9199" i="3" a="1"/>
  <c r="Q9199" i="3" s="1"/>
  <c r="Q9171" i="3" a="1"/>
  <c r="Q9171" i="3" s="1"/>
  <c r="Q9143" i="3" a="1"/>
  <c r="Q9143" i="3" s="1"/>
  <c r="Q9118" i="3" a="1"/>
  <c r="Q9118" i="3" s="1"/>
  <c r="Q9046" i="3" a="1"/>
  <c r="Q9046" i="3" s="1"/>
  <c r="Q9020" i="3" a="1"/>
  <c r="Q9020" i="3" s="1"/>
  <c r="Q8997" i="3" a="1"/>
  <c r="Q8997" i="3" s="1"/>
  <c r="Q8955" i="3" a="1"/>
  <c r="Q8955" i="3" s="1"/>
  <c r="Q8930" i="3" a="1"/>
  <c r="Q8930" i="3" s="1"/>
  <c r="Q8905" i="3" a="1"/>
  <c r="Q8905" i="3" s="1"/>
  <c r="Q8881" i="3" a="1"/>
  <c r="Q8881" i="3" s="1"/>
  <c r="Q8857" i="3" a="1"/>
  <c r="Q8857" i="3" s="1"/>
  <c r="Q8830" i="3" a="1"/>
  <c r="Q8830" i="3" s="1"/>
  <c r="Q8808" i="3" a="1"/>
  <c r="Q8808" i="3" s="1"/>
  <c r="Q8765" i="3" a="1"/>
  <c r="Q8765" i="3" s="1"/>
  <c r="Q9909" i="3" a="1"/>
  <c r="Q9909" i="3" s="1"/>
  <c r="Q9875" i="3" a="1"/>
  <c r="Q9875" i="3" s="1"/>
  <c r="Q9803" i="3" a="1"/>
  <c r="Q9803" i="3" s="1"/>
  <c r="Q9773" i="3" a="1"/>
  <c r="Q9773" i="3" s="1"/>
  <c r="Q9740" i="3" a="1"/>
  <c r="Q9740" i="3" s="1"/>
  <c r="Q9711" i="3" a="1"/>
  <c r="Q9711" i="3" s="1"/>
  <c r="Q9623" i="3" a="1"/>
  <c r="Q9623" i="3" s="1"/>
  <c r="Q9593" i="3" a="1"/>
  <c r="Q9593" i="3" s="1"/>
  <c r="Q9564" i="3" a="1"/>
  <c r="Q9564" i="3" s="1"/>
  <c r="Q9507" i="3" a="1"/>
  <c r="Q9507" i="3" s="1"/>
  <c r="Q9480" i="3" a="1"/>
  <c r="Q9480" i="3" s="1"/>
  <c r="Q9452" i="3" a="1"/>
  <c r="Q9452" i="3" s="1"/>
  <c r="Q9426" i="3" a="1"/>
  <c r="Q9426" i="3" s="1"/>
  <c r="Q9365" i="3" a="1"/>
  <c r="Q9365" i="3" s="1"/>
  <c r="Q9308" i="3" a="1"/>
  <c r="Q9308" i="3" s="1"/>
  <c r="Q9254" i="3" a="1"/>
  <c r="Q9254" i="3" s="1"/>
  <c r="Q9225" i="3" a="1"/>
  <c r="Q9225" i="3" s="1"/>
  <c r="Q9196" i="3" a="1"/>
  <c r="Q9196" i="3" s="1"/>
  <c r="Q9140" i="3" a="1"/>
  <c r="Q9140" i="3" s="1"/>
  <c r="Q9092" i="3" a="1"/>
  <c r="Q9092" i="3" s="1"/>
  <c r="Q9064" i="3" a="1"/>
  <c r="Q9064" i="3" s="1"/>
  <c r="Q9039" i="3" a="1"/>
  <c r="Q9039" i="3" s="1"/>
  <c r="Q8952" i="3" a="1"/>
  <c r="Q8952" i="3" s="1"/>
  <c r="Q8902" i="3" a="1"/>
  <c r="Q8902" i="3" s="1"/>
  <c r="Q8875" i="3" a="1"/>
  <c r="Q8875" i="3" s="1"/>
  <c r="Q8854" i="3" a="1"/>
  <c r="Q8854" i="3" s="1"/>
  <c r="Q8828" i="3" a="1"/>
  <c r="Q8828" i="3" s="1"/>
  <c r="Q8806" i="3" a="1"/>
  <c r="Q8806" i="3" s="1"/>
  <c r="Q8705" i="3" a="1"/>
  <c r="Q8705" i="3" s="1"/>
  <c r="Q8685" i="3" a="1"/>
  <c r="Q8685" i="3" s="1"/>
  <c r="Q8660" i="3" a="1"/>
  <c r="Q8660" i="3" s="1"/>
  <c r="Q8641" i="3" a="1"/>
  <c r="Q8641" i="3" s="1"/>
  <c r="Q8620" i="3" a="1"/>
  <c r="Q8620" i="3" s="1"/>
  <c r="Q8599" i="3" a="1"/>
  <c r="Q8599" i="3" s="1"/>
  <c r="Q8581" i="3" a="1"/>
  <c r="Q8581" i="3" s="1"/>
  <c r="Q8563" i="3" a="1"/>
  <c r="Q8563" i="3" s="1"/>
  <c r="Q8545" i="3" a="1"/>
  <c r="Q8545" i="3" s="1"/>
  <c r="Q8526" i="3" a="1"/>
  <c r="Q8526" i="3" s="1"/>
  <c r="Q8507" i="3" a="1"/>
  <c r="Q8507" i="3" s="1"/>
  <c r="Q8490" i="3" a="1"/>
  <c r="Q8490" i="3" s="1"/>
  <c r="Q8470" i="3" a="1"/>
  <c r="Q8470" i="3" s="1"/>
  <c r="Q8454" i="3" a="1"/>
  <c r="Q8454" i="3" s="1"/>
  <c r="Q8435" i="3" a="1"/>
  <c r="Q8435" i="3" s="1"/>
  <c r="Q8418" i="3" a="1"/>
  <c r="Q8418" i="3" s="1"/>
  <c r="Q8384" i="3" a="1"/>
  <c r="Q8384" i="3" s="1"/>
  <c r="Q8352" i="3" a="1"/>
  <c r="Q8352" i="3" s="1"/>
  <c r="Q8321" i="3" a="1"/>
  <c r="Q8321" i="3" s="1"/>
  <c r="Q8290" i="3" a="1"/>
  <c r="Q8290" i="3" s="1"/>
  <c r="Q8276" i="3" a="1"/>
  <c r="Q8276" i="3" s="1"/>
  <c r="Q8261" i="3" a="1"/>
  <c r="Q8261" i="3" s="1"/>
  <c r="Q8223" i="3" a="1"/>
  <c r="Q8223" i="3" s="1"/>
  <c r="Q8199" i="3" a="1"/>
  <c r="Q8199" i="3" s="1"/>
  <c r="Q8186" i="3" a="1"/>
  <c r="Q8186" i="3" s="1"/>
  <c r="Q8174" i="3" a="1"/>
  <c r="Q8174" i="3" s="1"/>
  <c r="Q8147" i="3" a="1"/>
  <c r="Q8147" i="3" s="1"/>
  <c r="Q8133" i="3" a="1"/>
  <c r="Q8133" i="3" s="1"/>
  <c r="Q8104" i="3" a="1"/>
  <c r="Q8104" i="3" s="1"/>
  <c r="Q8074" i="3" a="1"/>
  <c r="Q8074" i="3" s="1"/>
  <c r="Q8018" i="3" a="1"/>
  <c r="Q8018" i="3" s="1"/>
  <c r="Q7991" i="3" a="1"/>
  <c r="Q7991" i="3" s="1"/>
  <c r="Q7978" i="3" a="1"/>
  <c r="Q7978" i="3" s="1"/>
  <c r="Q7951" i="3" a="1"/>
  <c r="Q7951" i="3" s="1"/>
  <c r="Q7922" i="3" a="1"/>
  <c r="Q7922" i="3" s="1"/>
  <c r="Q7909" i="3" a="1"/>
  <c r="Q7909" i="3" s="1"/>
  <c r="Q7894" i="3" a="1"/>
  <c r="Q7894" i="3" s="1"/>
  <c r="Q7881" i="3" a="1"/>
  <c r="Q7881" i="3" s="1"/>
  <c r="Q7852" i="3" a="1"/>
  <c r="Q7852" i="3" s="1"/>
  <c r="Q7839" i="3" a="1"/>
  <c r="Q7839" i="3" s="1"/>
  <c r="Q7825" i="3" a="1"/>
  <c r="Q7825" i="3" s="1"/>
  <c r="Q7811" i="3" a="1"/>
  <c r="Q7811" i="3" s="1"/>
  <c r="Q7783" i="3" a="1"/>
  <c r="Q7783" i="3" s="1"/>
  <c r="Q7769" i="3" a="1"/>
  <c r="Q7769" i="3" s="1"/>
  <c r="Q7755" i="3" a="1"/>
  <c r="Q7755" i="3" s="1"/>
  <c r="Q7740" i="3" a="1"/>
  <c r="Q7740" i="3" s="1"/>
  <c r="Q7698" i="3" a="1"/>
  <c r="Q7698" i="3" s="1"/>
  <c r="Q7684" i="3" a="1"/>
  <c r="Q7684" i="3" s="1"/>
  <c r="Q7671" i="3" a="1"/>
  <c r="Q7671" i="3" s="1"/>
  <c r="Q7657" i="3" a="1"/>
  <c r="Q7657" i="3" s="1"/>
  <c r="Q7643" i="3" a="1"/>
  <c r="Q7643" i="3" s="1"/>
  <c r="Q7629" i="3" a="1"/>
  <c r="Q7629" i="3" s="1"/>
  <c r="Q7616" i="3" a="1"/>
  <c r="Q7616" i="3" s="1"/>
  <c r="Q7603" i="3" a="1"/>
  <c r="Q7603" i="3" s="1"/>
  <c r="Q7589" i="3" a="1"/>
  <c r="Q7589" i="3" s="1"/>
  <c r="Q7576" i="3" a="1"/>
  <c r="Q7576" i="3" s="1"/>
  <c r="Q7560" i="3" a="1"/>
  <c r="Q7560" i="3" s="1"/>
  <c r="Q7545" i="3" a="1"/>
  <c r="Q7545" i="3" s="1"/>
  <c r="Q7532" i="3" a="1"/>
  <c r="Q7532" i="3" s="1"/>
  <c r="Q7504" i="3" a="1"/>
  <c r="Q7504" i="3" s="1"/>
  <c r="Q7490" i="3" a="1"/>
  <c r="Q7490" i="3" s="1"/>
  <c r="Q7447" i="3" a="1"/>
  <c r="Q7447" i="3" s="1"/>
  <c r="Q7433" i="3" a="1"/>
  <c r="Q7433" i="3" s="1"/>
  <c r="Q7420" i="3" a="1"/>
  <c r="Q7420" i="3" s="1"/>
  <c r="Q7406" i="3" a="1"/>
  <c r="Q7406" i="3" s="1"/>
  <c r="Q7377" i="3" a="1"/>
  <c r="Q7377" i="3" s="1"/>
  <c r="Q7362" i="3" a="1"/>
  <c r="Q7362" i="3" s="1"/>
  <c r="Q7334" i="3" a="1"/>
  <c r="Q7334" i="3" s="1"/>
  <c r="Q7318" i="3" a="1"/>
  <c r="Q7318" i="3" s="1"/>
  <c r="Q7303" i="3" a="1"/>
  <c r="Q7303" i="3" s="1"/>
  <c r="Q7290" i="3" a="1"/>
  <c r="Q7290" i="3" s="1"/>
  <c r="Q7275" i="3" a="1"/>
  <c r="Q7275" i="3" s="1"/>
  <c r="Q7261" i="3" a="1"/>
  <c r="Q7261" i="3" s="1"/>
  <c r="Q7247" i="3" a="1"/>
  <c r="Q7247" i="3" s="1"/>
  <c r="Q7231" i="3" a="1"/>
  <c r="Q7231" i="3" s="1"/>
  <c r="Q7216" i="3" a="1"/>
  <c r="Q7216" i="3" s="1"/>
  <c r="Q7201" i="3" a="1"/>
  <c r="Q7201" i="3" s="1"/>
  <c r="Q7188" i="3" a="1"/>
  <c r="Q7188" i="3" s="1"/>
  <c r="Q7174" i="3" a="1"/>
  <c r="Q7174" i="3" s="1"/>
  <c r="Q7159" i="3" a="1"/>
  <c r="Q7159" i="3" s="1"/>
  <c r="Q7143" i="3" a="1"/>
  <c r="Q7143" i="3" s="1"/>
  <c r="Q7129" i="3" a="1"/>
  <c r="Q7129" i="3" s="1"/>
  <c r="Q7097" i="3" a="1"/>
  <c r="Q7097" i="3" s="1"/>
  <c r="Q7081" i="3" a="1"/>
  <c r="Q7081" i="3" s="1"/>
  <c r="Q7064" i="3" a="1"/>
  <c r="Q7064" i="3" s="1"/>
  <c r="Q7048" i="3" a="1"/>
  <c r="Q7048" i="3" s="1"/>
  <c r="Q7000" i="3" a="1"/>
  <c r="Q7000" i="3" s="1"/>
  <c r="Q6982" i="3" a="1"/>
  <c r="Q6982" i="3" s="1"/>
  <c r="Q6950" i="3" a="1"/>
  <c r="Q6950" i="3" s="1"/>
  <c r="Q6934" i="3" a="1"/>
  <c r="Q6934" i="3" s="1"/>
  <c r="Q6916" i="3" a="1"/>
  <c r="Q6916" i="3" s="1"/>
  <c r="Q6901" i="3" a="1"/>
  <c r="Q6901" i="3" s="1"/>
  <c r="Q6886" i="3" a="1"/>
  <c r="Q6886" i="3" s="1"/>
  <c r="Q6870" i="3" a="1"/>
  <c r="Q6870" i="3" s="1"/>
  <c r="Q9983" i="3" a="1"/>
  <c r="Q9983" i="3" s="1"/>
  <c r="Q9933" i="3" a="1"/>
  <c r="Q9933" i="3" s="1"/>
  <c r="Q9827" i="3" a="1"/>
  <c r="Q9827" i="3" s="1"/>
  <c r="Q9775" i="3" a="1"/>
  <c r="Q9775" i="3" s="1"/>
  <c r="Q9729" i="3" a="1"/>
  <c r="Q9729" i="3" s="1"/>
  <c r="Q9639" i="3" a="1"/>
  <c r="Q9639" i="3" s="1"/>
  <c r="Q9591" i="3" a="1"/>
  <c r="Q9591" i="3" s="1"/>
  <c r="Q9553" i="3" a="1"/>
  <c r="Q9553" i="3" s="1"/>
  <c r="Q9503" i="3" a="1"/>
  <c r="Q9503" i="3" s="1"/>
  <c r="Q9466" i="3" a="1"/>
  <c r="Q9466" i="3" s="1"/>
  <c r="Q9373" i="3" a="1"/>
  <c r="Q9373" i="3" s="1"/>
  <c r="Q9327" i="3" a="1"/>
  <c r="Q9327" i="3" s="1"/>
  <c r="Q9250" i="3" a="1"/>
  <c r="Q9250" i="3" s="1"/>
  <c r="Q9212" i="3" a="1"/>
  <c r="Q9212" i="3" s="1"/>
  <c r="Q9103" i="3" a="1"/>
  <c r="Q9103" i="3" s="1"/>
  <c r="Q9067" i="3" a="1"/>
  <c r="Q9067" i="3" s="1"/>
  <c r="Q9034" i="3" a="1"/>
  <c r="Q9034" i="3" s="1"/>
  <c r="Q9007" i="3" a="1"/>
  <c r="Q9007" i="3" s="1"/>
  <c r="Q8973" i="3" a="1"/>
  <c r="Q8973" i="3" s="1"/>
  <c r="Q8945" i="3" a="1"/>
  <c r="Q8945" i="3" s="1"/>
  <c r="Q8817" i="3" a="1"/>
  <c r="Q8817" i="3" s="1"/>
  <c r="Q8794" i="3" a="1"/>
  <c r="Q8794" i="3" s="1"/>
  <c r="Q8764" i="3" a="1"/>
  <c r="Q8764" i="3" s="1"/>
  <c r="Q8739" i="3" a="1"/>
  <c r="Q8739" i="3" s="1"/>
  <c r="Q8696" i="3" a="1"/>
  <c r="Q8696" i="3" s="1"/>
  <c r="Q8669" i="3" a="1"/>
  <c r="Q8669" i="3" s="1"/>
  <c r="Q8644" i="3" a="1"/>
  <c r="Q8644" i="3" s="1"/>
  <c r="Q8619" i="3" a="1"/>
  <c r="Q8619" i="3" s="1"/>
  <c r="Q8596" i="3" a="1"/>
  <c r="Q8596" i="3" s="1"/>
  <c r="Q8509" i="3" a="1"/>
  <c r="Q8509" i="3" s="1"/>
  <c r="Q8488" i="3" a="1"/>
  <c r="Q8488" i="3" s="1"/>
  <c r="Q8466" i="3" a="1"/>
  <c r="Q8466" i="3" s="1"/>
  <c r="Q8424" i="3" a="1"/>
  <c r="Q8424" i="3" s="1"/>
  <c r="Q8403" i="3" a="1"/>
  <c r="Q8403" i="3" s="1"/>
  <c r="Q8385" i="3" a="1"/>
  <c r="Q8385" i="3" s="1"/>
  <c r="Q8330" i="3" a="1"/>
  <c r="Q8330" i="3" s="1"/>
  <c r="Q8309" i="3" a="1"/>
  <c r="Q8309" i="3" s="1"/>
  <c r="Q8292" i="3" a="1"/>
  <c r="Q8292" i="3" s="1"/>
  <c r="Q8275" i="3" a="1"/>
  <c r="Q8275" i="3" s="1"/>
  <c r="Q8243" i="3" a="1"/>
  <c r="Q8243" i="3" s="1"/>
  <c r="Q8230" i="3" a="1"/>
  <c r="Q8230" i="3" s="1"/>
  <c r="Q8215" i="3" a="1"/>
  <c r="Q8215" i="3" s="1"/>
  <c r="Q8185" i="3" a="1"/>
  <c r="Q8185" i="3" s="1"/>
  <c r="Q8171" i="3" a="1"/>
  <c r="Q8171" i="3" s="1"/>
  <c r="Q8156" i="3" a="1"/>
  <c r="Q8156" i="3" s="1"/>
  <c r="Q8105" i="3" a="1"/>
  <c r="Q8105" i="3" s="1"/>
  <c r="Q8088" i="3" a="1"/>
  <c r="Q8088" i="3" s="1"/>
  <c r="Q8069" i="3" a="1"/>
  <c r="Q8069" i="3" s="1"/>
  <c r="Q8053" i="3" a="1"/>
  <c r="Q8053" i="3" s="1"/>
  <c r="Q8037" i="3" a="1"/>
  <c r="Q8037" i="3" s="1"/>
  <c r="Q8020" i="3" a="1"/>
  <c r="Q8020" i="3" s="1"/>
  <c r="Q8004" i="3" a="1"/>
  <c r="Q8004" i="3" s="1"/>
  <c r="Q7988" i="3" a="1"/>
  <c r="Q7988" i="3" s="1"/>
  <c r="Q7958" i="3" a="1"/>
  <c r="Q7958" i="3" s="1"/>
  <c r="Q7939" i="3" a="1"/>
  <c r="Q7939" i="3" s="1"/>
  <c r="Q7924" i="3" a="1"/>
  <c r="Q7924" i="3" s="1"/>
  <c r="Q7907" i="3" a="1"/>
  <c r="Q7907" i="3" s="1"/>
  <c r="Q7875" i="3" a="1"/>
  <c r="Q7875" i="3" s="1"/>
  <c r="Q7858" i="3" a="1"/>
  <c r="Q7858" i="3" s="1"/>
  <c r="Q7792" i="3" a="1"/>
  <c r="Q7792" i="3" s="1"/>
  <c r="Q7777" i="3" a="1"/>
  <c r="Q7777" i="3" s="1"/>
  <c r="Q7742" i="3" a="1"/>
  <c r="Q7742" i="3" s="1"/>
  <c r="Q7725" i="3" a="1"/>
  <c r="Q7725" i="3" s="1"/>
  <c r="Q7694" i="3" a="1"/>
  <c r="Q7694" i="3" s="1"/>
  <c r="Q7678" i="3" a="1"/>
  <c r="Q7678" i="3" s="1"/>
  <c r="Q7660" i="3" a="1"/>
  <c r="Q7660" i="3" s="1"/>
  <c r="Q7645" i="3" a="1"/>
  <c r="Q7645" i="3" s="1"/>
  <c r="Q7613" i="3" a="1"/>
  <c r="Q7613" i="3" s="1"/>
  <c r="Q7598" i="3" a="1"/>
  <c r="Q7598" i="3" s="1"/>
  <c r="Q7564" i="3" a="1"/>
  <c r="Q7564" i="3" s="1"/>
  <c r="Q7546" i="3" a="1"/>
  <c r="Q7546" i="3" s="1"/>
  <c r="Q7530" i="3" a="1"/>
  <c r="Q7530" i="3" s="1"/>
  <c r="Q7513" i="3" a="1"/>
  <c r="Q7513" i="3" s="1"/>
  <c r="Q7498" i="3" a="1"/>
  <c r="Q7498" i="3" s="1"/>
  <c r="Q7463" i="3" a="1"/>
  <c r="Q7463" i="3" s="1"/>
  <c r="Q7430" i="3" a="1"/>
  <c r="Q7430" i="3" s="1"/>
  <c r="Q7416" i="3" a="1"/>
  <c r="Q7416" i="3" s="1"/>
  <c r="Q7398" i="3" a="1"/>
  <c r="Q7398" i="3" s="1"/>
  <c r="Q7381" i="3" a="1"/>
  <c r="Q7381" i="3" s="1"/>
  <c r="Q7364" i="3" a="1"/>
  <c r="Q7364" i="3" s="1"/>
  <c r="Q7347" i="3" a="1"/>
  <c r="Q7347" i="3" s="1"/>
  <c r="Q7312" i="3" a="1"/>
  <c r="Q7312" i="3" s="1"/>
  <c r="Q7244" i="3" a="1"/>
  <c r="Q7244" i="3" s="1"/>
  <c r="Q7227" i="3" a="1"/>
  <c r="Q7227" i="3" s="1"/>
  <c r="Q7158" i="3" a="1"/>
  <c r="Q7158" i="3" s="1"/>
  <c r="Q7124" i="3" a="1"/>
  <c r="Q7124" i="3" s="1"/>
  <c r="Q7106" i="3" a="1"/>
  <c r="Q7106" i="3" s="1"/>
  <c r="Q7085" i="3" a="1"/>
  <c r="Q7085" i="3" s="1"/>
  <c r="Q7066" i="3" a="1"/>
  <c r="Q7066" i="3" s="1"/>
  <c r="Q7047" i="3" a="1"/>
  <c r="Q7047" i="3" s="1"/>
  <c r="Q7029" i="3" a="1"/>
  <c r="Q7029" i="3" s="1"/>
  <c r="Q7011" i="3" a="1"/>
  <c r="Q7011" i="3" s="1"/>
  <c r="Q6989" i="3" a="1"/>
  <c r="Q6989" i="3" s="1"/>
  <c r="Q6969" i="3" a="1"/>
  <c r="Q6969" i="3" s="1"/>
  <c r="Q6931" i="3" a="1"/>
  <c r="Q6931" i="3" s="1"/>
  <c r="Q6912" i="3" a="1"/>
  <c r="Q6912" i="3" s="1"/>
  <c r="Q6895" i="3" a="1"/>
  <c r="Q6895" i="3" s="1"/>
  <c r="Q6858" i="3" a="1"/>
  <c r="Q6858" i="3" s="1"/>
  <c r="Q6841" i="3" a="1"/>
  <c r="Q6841" i="3" s="1"/>
  <c r="Q6825" i="3" a="1"/>
  <c r="Q6825" i="3" s="1"/>
  <c r="Q6790" i="3" a="1"/>
  <c r="Q6790" i="3" s="1"/>
  <c r="Q6774" i="3" a="1"/>
  <c r="Q6774" i="3" s="1"/>
  <c r="Q6758" i="3" a="1"/>
  <c r="Q6758" i="3" s="1"/>
  <c r="Q6724" i="3" a="1"/>
  <c r="Q6724" i="3" s="1"/>
  <c r="Q6708" i="3" a="1"/>
  <c r="Q6708" i="3" s="1"/>
  <c r="Q6645" i="3" a="1"/>
  <c r="Q6645" i="3" s="1"/>
  <c r="Q6613" i="3" a="1"/>
  <c r="Q6613" i="3" s="1"/>
  <c r="Q9971" i="3" a="1"/>
  <c r="Q9971" i="3" s="1"/>
  <c r="Q9914" i="3" a="1"/>
  <c r="Q9914" i="3" s="1"/>
  <c r="Q9863" i="3" a="1"/>
  <c r="Q9863" i="3" s="1"/>
  <c r="Q9762" i="3" a="1"/>
  <c r="Q9762" i="3" s="1"/>
  <c r="Q9712" i="3" a="1"/>
  <c r="Q9712" i="3" s="1"/>
  <c r="Q9670" i="3" a="1"/>
  <c r="Q9670" i="3" s="1"/>
  <c r="Q9620" i="3" a="1"/>
  <c r="Q9620" i="3" s="1"/>
  <c r="Q9580" i="3" a="1"/>
  <c r="Q9580" i="3" s="1"/>
  <c r="Q9531" i="3" a="1"/>
  <c r="Q9531" i="3" s="1"/>
  <c r="Q9495" i="3" a="1"/>
  <c r="Q9495" i="3" s="1"/>
  <c r="Q9447" i="3" a="1"/>
  <c r="Q9447" i="3" s="1"/>
  <c r="Q9358" i="3" a="1"/>
  <c r="Q9358" i="3" s="1"/>
  <c r="Q9317" i="3" a="1"/>
  <c r="Q9317" i="3" s="1"/>
  <c r="Q9276" i="3" a="1"/>
  <c r="Q9276" i="3" s="1"/>
  <c r="Q9238" i="3" a="1"/>
  <c r="Q9238" i="3" s="1"/>
  <c r="Q9158" i="3" a="1"/>
  <c r="Q9158" i="3" s="1"/>
  <c r="Q9128" i="3" a="1"/>
  <c r="Q9128" i="3" s="1"/>
  <c r="Q9093" i="3" a="1"/>
  <c r="Q9093" i="3" s="1"/>
  <c r="Q9060" i="3" a="1"/>
  <c r="Q9060" i="3" s="1"/>
  <c r="Q9030" i="3" a="1"/>
  <c r="Q9030" i="3" s="1"/>
  <c r="Q8995" i="3" a="1"/>
  <c r="Q8995" i="3" s="1"/>
  <c r="Q8903" i="3" a="1"/>
  <c r="Q8903" i="3" s="1"/>
  <c r="Q8871" i="3" a="1"/>
  <c r="Q8871" i="3" s="1"/>
  <c r="Q8842" i="3" a="1"/>
  <c r="Q8842" i="3" s="1"/>
  <c r="Q8810" i="3" a="1"/>
  <c r="Q8810" i="3" s="1"/>
  <c r="Q8782" i="3" a="1"/>
  <c r="Q8782" i="3" s="1"/>
  <c r="Q8734" i="3" a="1"/>
  <c r="Q8734" i="3" s="1"/>
  <c r="Q8711" i="3" a="1"/>
  <c r="Q8711" i="3" s="1"/>
  <c r="Q8689" i="3" a="1"/>
  <c r="Q8689" i="3" s="1"/>
  <c r="Q8659" i="3" a="1"/>
  <c r="Q8659" i="3" s="1"/>
  <c r="Q8638" i="3" a="1"/>
  <c r="Q8638" i="3" s="1"/>
  <c r="Q8613" i="3" a="1"/>
  <c r="Q8613" i="3" s="1"/>
  <c r="Q8590" i="3" a="1"/>
  <c r="Q8590" i="3" s="1"/>
  <c r="Q8547" i="3" a="1"/>
  <c r="Q8547" i="3" s="1"/>
  <c r="Q8523" i="3" a="1"/>
  <c r="Q8523" i="3" s="1"/>
  <c r="Q8460" i="3" a="1"/>
  <c r="Q8460" i="3" s="1"/>
  <c r="Q8440" i="3" a="1"/>
  <c r="Q8440" i="3" s="1"/>
  <c r="Q8419" i="3" a="1"/>
  <c r="Q8419" i="3" s="1"/>
  <c r="Q8343" i="3" a="1"/>
  <c r="Q8343" i="3" s="1"/>
  <c r="Q8323" i="3" a="1"/>
  <c r="Q8323" i="3" s="1"/>
  <c r="Q8304" i="3" a="1"/>
  <c r="Q8304" i="3" s="1"/>
  <c r="Q8270" i="3" a="1"/>
  <c r="Q8270" i="3" s="1"/>
  <c r="Q8254" i="3" a="1"/>
  <c r="Q8254" i="3" s="1"/>
  <c r="Q8239" i="3" a="1"/>
  <c r="Q8239" i="3" s="1"/>
  <c r="Q8196" i="3" a="1"/>
  <c r="Q8196" i="3" s="1"/>
  <c r="Q8166" i="3" a="1"/>
  <c r="Q8166" i="3" s="1"/>
  <c r="Q8150" i="3" a="1"/>
  <c r="Q8150" i="3" s="1"/>
  <c r="Q8116" i="3" a="1"/>
  <c r="Q8116" i="3" s="1"/>
  <c r="Q8100" i="3" a="1"/>
  <c r="Q8100" i="3" s="1"/>
  <c r="Q8064" i="3" a="1"/>
  <c r="Q8064" i="3" s="1"/>
  <c r="Q8048" i="3" a="1"/>
  <c r="Q8048" i="3" s="1"/>
  <c r="Q8031" i="3" a="1"/>
  <c r="Q8031" i="3" s="1"/>
  <c r="Q8000" i="3" a="1"/>
  <c r="Q8000" i="3" s="1"/>
  <c r="Q7984" i="3" a="1"/>
  <c r="Q7984" i="3" s="1"/>
  <c r="Q7968" i="3" a="1"/>
  <c r="Q7968" i="3" s="1"/>
  <c r="Q7952" i="3" a="1"/>
  <c r="Q7952" i="3" s="1"/>
  <c r="Q7918" i="3" a="1"/>
  <c r="Q7918" i="3" s="1"/>
  <c r="Q7902" i="3" a="1"/>
  <c r="Q7902" i="3" s="1"/>
  <c r="Q7853" i="3" a="1"/>
  <c r="Q7853" i="3" s="1"/>
  <c r="Q7837" i="3" a="1"/>
  <c r="Q7837" i="3" s="1"/>
  <c r="Q7787" i="3" a="1"/>
  <c r="Q7787" i="3" s="1"/>
  <c r="Q7772" i="3" a="1"/>
  <c r="Q7772" i="3" s="1"/>
  <c r="Q7737" i="3" a="1"/>
  <c r="Q7737" i="3" s="1"/>
  <c r="Q7720" i="3" a="1"/>
  <c r="Q7720" i="3" s="1"/>
  <c r="Q7706" i="3" a="1"/>
  <c r="Q7706" i="3" s="1"/>
  <c r="Q7672" i="3" a="1"/>
  <c r="Q7672" i="3" s="1"/>
  <c r="Q7655" i="3" a="1"/>
  <c r="Q7655" i="3" s="1"/>
  <c r="Q7624" i="3" a="1"/>
  <c r="Q7624" i="3" s="1"/>
  <c r="Q7608" i="3" a="1"/>
  <c r="Q7608" i="3" s="1"/>
  <c r="Q7593" i="3" a="1"/>
  <c r="Q7593" i="3" s="1"/>
  <c r="Q7558" i="3" a="1"/>
  <c r="Q7558" i="3" s="1"/>
  <c r="Q7541" i="3" a="1"/>
  <c r="Q7541" i="3" s="1"/>
  <c r="Q7526" i="3" a="1"/>
  <c r="Q7526" i="3" s="1"/>
  <c r="Q7509" i="3" a="1"/>
  <c r="Q7509" i="3" s="1"/>
  <c r="Q7492" i="3" a="1"/>
  <c r="Q7492" i="3" s="1"/>
  <c r="Q7475" i="3" a="1"/>
  <c r="Q7475" i="3" s="1"/>
  <c r="Q7458" i="3" a="1"/>
  <c r="Q7458" i="3" s="1"/>
  <c r="Q7443" i="3" a="1"/>
  <c r="Q7443" i="3" s="1"/>
  <c r="Q7426" i="3" a="1"/>
  <c r="Q7426" i="3" s="1"/>
  <c r="Q7409" i="3" a="1"/>
  <c r="Q7409" i="3" s="1"/>
  <c r="Q7393" i="3" a="1"/>
  <c r="Q7393" i="3" s="1"/>
  <c r="Q7376" i="3" a="1"/>
  <c r="Q7376" i="3" s="1"/>
  <c r="Q7358" i="3" a="1"/>
  <c r="Q7358" i="3" s="1"/>
  <c r="Q7342" i="3" a="1"/>
  <c r="Q7342" i="3" s="1"/>
  <c r="Q7325" i="3" a="1"/>
  <c r="Q7325" i="3" s="1"/>
  <c r="Q7291" i="3" a="1"/>
  <c r="Q7291" i="3" s="1"/>
  <c r="Q7257" i="3" a="1"/>
  <c r="Q7257" i="3" s="1"/>
  <c r="Q7187" i="3" a="1"/>
  <c r="Q7187" i="3" s="1"/>
  <c r="Q7170" i="3" a="1"/>
  <c r="Q7170" i="3" s="1"/>
  <c r="Q7153" i="3" a="1"/>
  <c r="Q7153" i="3" s="1"/>
  <c r="Q7118" i="3" a="1"/>
  <c r="Q7118" i="3" s="1"/>
  <c r="Q7099" i="3" a="1"/>
  <c r="Q7099" i="3" s="1"/>
  <c r="Q7079" i="3" a="1"/>
  <c r="Q7079" i="3" s="1"/>
  <c r="Q7041" i="3" a="1"/>
  <c r="Q7041" i="3" s="1"/>
  <c r="Q7024" i="3" a="1"/>
  <c r="Q7024" i="3" s="1"/>
  <c r="Q7004" i="3" a="1"/>
  <c r="Q7004" i="3" s="1"/>
  <c r="Q6983" i="3" a="1"/>
  <c r="Q6983" i="3" s="1"/>
  <c r="Q6945" i="3" a="1"/>
  <c r="Q6945" i="3" s="1"/>
  <c r="Q6907" i="3" a="1"/>
  <c r="Q6907" i="3" s="1"/>
  <c r="Q6888" i="3" a="1"/>
  <c r="Q6888" i="3" s="1"/>
  <c r="Q6869" i="3" a="1"/>
  <c r="Q6869" i="3" s="1"/>
  <c r="Q6820" i="3" a="1"/>
  <c r="Q6820" i="3" s="1"/>
  <c r="Q6803" i="3" a="1"/>
  <c r="Q6803" i="3" s="1"/>
  <c r="Q6785" i="3" a="1"/>
  <c r="Q6785" i="3" s="1"/>
  <c r="Q9967" i="3" a="1"/>
  <c r="Q9967" i="3" s="1"/>
  <c r="Q9905" i="3" a="1"/>
  <c r="Q9905" i="3" s="1"/>
  <c r="Q9798" i="3" a="1"/>
  <c r="Q9798" i="3" s="1"/>
  <c r="Q9756" i="3" a="1"/>
  <c r="Q9756" i="3" s="1"/>
  <c r="Q9704" i="3" a="1"/>
  <c r="Q9704" i="3" s="1"/>
  <c r="Q9666" i="3" a="1"/>
  <c r="Q9666" i="3" s="1"/>
  <c r="Q9616" i="3" a="1"/>
  <c r="Q9616" i="3" s="1"/>
  <c r="Q9569" i="3" a="1"/>
  <c r="Q9569" i="3" s="1"/>
  <c r="Q9399" i="3" a="1"/>
  <c r="Q9399" i="3" s="1"/>
  <c r="Q9355" i="3" a="1"/>
  <c r="Q9355" i="3" s="1"/>
  <c r="Q9310" i="3" a="1"/>
  <c r="Q9310" i="3" s="1"/>
  <c r="Q9228" i="3" a="1"/>
  <c r="Q9228" i="3" s="1"/>
  <c r="Q9193" i="3" a="1"/>
  <c r="Q9193" i="3" s="1"/>
  <c r="Q9156" i="3" a="1"/>
  <c r="Q9156" i="3" s="1"/>
  <c r="Q9021" i="3" a="1"/>
  <c r="Q9021" i="3" s="1"/>
  <c r="Q8991" i="3" a="1"/>
  <c r="Q8991" i="3" s="1"/>
  <c r="Q8931" i="3" a="1"/>
  <c r="Q8931" i="3" s="1"/>
  <c r="Q8898" i="3" a="1"/>
  <c r="Q8898" i="3" s="1"/>
  <c r="Q8836" i="3" a="1"/>
  <c r="Q8836" i="3" s="1"/>
  <c r="Q8807" i="3" a="1"/>
  <c r="Q8807" i="3" s="1"/>
  <c r="Q8779" i="3" a="1"/>
  <c r="Q8779" i="3" s="1"/>
  <c r="Q8730" i="3" a="1"/>
  <c r="Q8730" i="3" s="1"/>
  <c r="Q8656" i="3" a="1"/>
  <c r="Q8656" i="3" s="1"/>
  <c r="Q8635" i="3" a="1"/>
  <c r="Q8635" i="3" s="1"/>
  <c r="Q8480" i="3" a="1"/>
  <c r="Q8480" i="3" s="1"/>
  <c r="Q8457" i="3" a="1"/>
  <c r="Q8457" i="3" s="1"/>
  <c r="Q8436" i="3" a="1"/>
  <c r="Q8436" i="3" s="1"/>
  <c r="Q8416" i="3" a="1"/>
  <c r="Q8416" i="3" s="1"/>
  <c r="Q8395" i="3" a="1"/>
  <c r="Q8395" i="3" s="1"/>
  <c r="Q8377" i="3" a="1"/>
  <c r="Q8377" i="3" s="1"/>
  <c r="Q8358" i="3" a="1"/>
  <c r="Q8358" i="3" s="1"/>
  <c r="Q8267" i="3" a="1"/>
  <c r="Q8267" i="3" s="1"/>
  <c r="Q8251" i="3" a="1"/>
  <c r="Q8251" i="3" s="1"/>
  <c r="Q8237" i="3" a="1"/>
  <c r="Q8237" i="3" s="1"/>
  <c r="Q8222" i="3" a="1"/>
  <c r="Q8222" i="3" s="1"/>
  <c r="Q8179" i="3" a="1"/>
  <c r="Q8179" i="3" s="1"/>
  <c r="Q8164" i="3" a="1"/>
  <c r="Q8164" i="3" s="1"/>
  <c r="Q8148" i="3" a="1"/>
  <c r="Q8148" i="3" s="1"/>
  <c r="Q8131" i="3" a="1"/>
  <c r="Q8131" i="3" s="1"/>
  <c r="Q8114" i="3" a="1"/>
  <c r="Q8114" i="3" s="1"/>
  <c r="Q8097" i="3" a="1"/>
  <c r="Q8097" i="3" s="1"/>
  <c r="Q8079" i="3" a="1"/>
  <c r="Q8079" i="3" s="1"/>
  <c r="Q8061" i="3" a="1"/>
  <c r="Q8061" i="3" s="1"/>
  <c r="Q8046" i="3" a="1"/>
  <c r="Q8046" i="3" s="1"/>
  <c r="Q8029" i="3" a="1"/>
  <c r="Q8029" i="3" s="1"/>
  <c r="Q8013" i="3" a="1"/>
  <c r="Q8013" i="3" s="1"/>
  <c r="Q7981" i="3" a="1"/>
  <c r="Q7981" i="3" s="1"/>
  <c r="Q7966" i="3" a="1"/>
  <c r="Q7966" i="3" s="1"/>
  <c r="Q7949" i="3" a="1"/>
  <c r="Q7949" i="3" s="1"/>
  <c r="Q7933" i="3" a="1"/>
  <c r="Q7933" i="3" s="1"/>
  <c r="Q7916" i="3" a="1"/>
  <c r="Q7916" i="3" s="1"/>
  <c r="Q7884" i="3" a="1"/>
  <c r="Q7884" i="3" s="1"/>
  <c r="Q7868" i="3" a="1"/>
  <c r="Q7868" i="3" s="1"/>
  <c r="Q7850" i="3" a="1"/>
  <c r="Q7850" i="3" s="1"/>
  <c r="Q7835" i="3" a="1"/>
  <c r="Q7835" i="3" s="1"/>
  <c r="Q7801" i="3" a="1"/>
  <c r="Q7801" i="3" s="1"/>
  <c r="Q7768" i="3" a="1"/>
  <c r="Q7768" i="3" s="1"/>
  <c r="Q7752" i="3" a="1"/>
  <c r="Q7752" i="3" s="1"/>
  <c r="Q7718" i="3" a="1"/>
  <c r="Q7718" i="3" s="1"/>
  <c r="Q7686" i="3" a="1"/>
  <c r="Q7686" i="3" s="1"/>
  <c r="Q7638" i="3" a="1"/>
  <c r="Q7638" i="3" s="1"/>
  <c r="Q7590" i="3" a="1"/>
  <c r="Q7590" i="3" s="1"/>
  <c r="Q7574" i="3" a="1"/>
  <c r="Q7574" i="3" s="1"/>
  <c r="Q7539" i="3" a="1"/>
  <c r="Q7539" i="3" s="1"/>
  <c r="Q7522" i="3" a="1"/>
  <c r="Q7522" i="3" s="1"/>
  <c r="Q7506" i="3" a="1"/>
  <c r="Q7506" i="3" s="1"/>
  <c r="Q7489" i="3" a="1"/>
  <c r="Q7489" i="3" s="1"/>
  <c r="Q7473" i="3" a="1"/>
  <c r="Q7473" i="3" s="1"/>
  <c r="Q7456" i="3" a="1"/>
  <c r="Q7456" i="3" s="1"/>
  <c r="Q7440" i="3" a="1"/>
  <c r="Q7440" i="3" s="1"/>
  <c r="Q7423" i="3" a="1"/>
  <c r="Q7423" i="3" s="1"/>
  <c r="Q7407" i="3" a="1"/>
  <c r="Q7407" i="3" s="1"/>
  <c r="Q7374" i="3" a="1"/>
  <c r="Q7374" i="3" s="1"/>
  <c r="Q7356" i="3" a="1"/>
  <c r="Q7356" i="3" s="1"/>
  <c r="Q7339" i="3" a="1"/>
  <c r="Q7339" i="3" s="1"/>
  <c r="Q7321" i="3" a="1"/>
  <c r="Q7321" i="3" s="1"/>
  <c r="Q7304" i="3" a="1"/>
  <c r="Q7304" i="3" s="1"/>
  <c r="Q7288" i="3" a="1"/>
  <c r="Q7288" i="3" s="1"/>
  <c r="Q7271" i="3" a="1"/>
  <c r="Q7271" i="3" s="1"/>
  <c r="Q7255" i="3" a="1"/>
  <c r="Q7255" i="3" s="1"/>
  <c r="Q7236" i="3" a="1"/>
  <c r="Q7236" i="3" s="1"/>
  <c r="Q7219" i="3" a="1"/>
  <c r="Q7219" i="3" s="1"/>
  <c r="Q7200" i="3" a="1"/>
  <c r="Q7200" i="3" s="1"/>
  <c r="Q7168" i="3" a="1"/>
  <c r="Q7168" i="3" s="1"/>
  <c r="Q7151" i="3" a="1"/>
  <c r="Q7151" i="3" s="1"/>
  <c r="Q9955" i="3" a="1"/>
  <c r="Q9955" i="3" s="1"/>
  <c r="Q9898" i="3" a="1"/>
  <c r="Q9898" i="3" s="1"/>
  <c r="Q9845" i="3" a="1"/>
  <c r="Q9845" i="3" s="1"/>
  <c r="Q9795" i="3" a="1"/>
  <c r="Q9795" i="3" s="1"/>
  <c r="Q9741" i="3" a="1"/>
  <c r="Q9741" i="3" s="1"/>
  <c r="Q9699" i="3" a="1"/>
  <c r="Q9699" i="3" s="1"/>
  <c r="Q9652" i="3" a="1"/>
  <c r="Q9652" i="3" s="1"/>
  <c r="Q9612" i="3" a="1"/>
  <c r="Q9612" i="3" s="1"/>
  <c r="Q9563" i="3" a="1"/>
  <c r="Q9563" i="3" s="1"/>
  <c r="Q9523" i="3" a="1"/>
  <c r="Q9523" i="3" s="1"/>
  <c r="Q9477" i="3" a="1"/>
  <c r="Q9477" i="3" s="1"/>
  <c r="Q9440" i="3" a="1"/>
  <c r="Q9440" i="3" s="1"/>
  <c r="Q9395" i="3" a="1"/>
  <c r="Q9395" i="3" s="1"/>
  <c r="Q9348" i="3" a="1"/>
  <c r="Q9348" i="3" s="1"/>
  <c r="Q9302" i="3" a="1"/>
  <c r="Q9302" i="3" s="1"/>
  <c r="Q9268" i="3" a="1"/>
  <c r="Q9268" i="3" s="1"/>
  <c r="Q9187" i="3" a="1"/>
  <c r="Q9187" i="3" s="1"/>
  <c r="Q9152" i="3" a="1"/>
  <c r="Q9152" i="3" s="1"/>
  <c r="Q9115" i="3" a="1"/>
  <c r="Q9115" i="3" s="1"/>
  <c r="Q9081" i="3" a="1"/>
  <c r="Q9081" i="3" s="1"/>
  <c r="Q9015" i="3" a="1"/>
  <c r="Q9015" i="3" s="1"/>
  <c r="Q8988" i="3" a="1"/>
  <c r="Q8988" i="3" s="1"/>
  <c r="Q8959" i="3" a="1"/>
  <c r="Q8959" i="3" s="1"/>
  <c r="Q8924" i="3" a="1"/>
  <c r="Q8924" i="3" s="1"/>
  <c r="Q8863" i="3" a="1"/>
  <c r="Q8863" i="3" s="1"/>
  <c r="Q8802" i="3" a="1"/>
  <c r="Q8802" i="3" s="1"/>
  <c r="Q8776" i="3" a="1"/>
  <c r="Q8776" i="3" s="1"/>
  <c r="Q8750" i="3" a="1"/>
  <c r="Q8750" i="3" s="1"/>
  <c r="Q8704" i="3" a="1"/>
  <c r="Q8704" i="3" s="1"/>
  <c r="Q8680" i="3" a="1"/>
  <c r="Q8680" i="3" s="1"/>
  <c r="Q8653" i="3" a="1"/>
  <c r="Q8653" i="3" s="1"/>
  <c r="Q8632" i="3" a="1"/>
  <c r="Q8632" i="3" s="1"/>
  <c r="Q8604" i="3" a="1"/>
  <c r="Q8604" i="3" s="1"/>
  <c r="Q8584" i="3" a="1"/>
  <c r="Q8584" i="3" s="1"/>
  <c r="Q8562" i="3" a="1"/>
  <c r="Q8562" i="3" s="1"/>
  <c r="Q8539" i="3" a="1"/>
  <c r="Q8539" i="3" s="1"/>
  <c r="Q8498" i="3" a="1"/>
  <c r="Q8498" i="3" s="1"/>
  <c r="Q8474" i="3" a="1"/>
  <c r="Q8474" i="3" s="1"/>
  <c r="Q8455" i="3" a="1"/>
  <c r="Q8455" i="3" s="1"/>
  <c r="Q8432" i="3" a="1"/>
  <c r="Q8432" i="3" s="1"/>
  <c r="Q8413" i="3" a="1"/>
  <c r="Q8413" i="3" s="1"/>
  <c r="Q8393" i="3" a="1"/>
  <c r="Q8393" i="3" s="1"/>
  <c r="Q8374" i="3" a="1"/>
  <c r="Q8374" i="3" s="1"/>
  <c r="Q8355" i="3" a="1"/>
  <c r="Q8355" i="3" s="1"/>
  <c r="Q8336" i="3" a="1"/>
  <c r="Q8336" i="3" s="1"/>
  <c r="Q8319" i="3" a="1"/>
  <c r="Q8319" i="3" s="1"/>
  <c r="Q8300" i="3" a="1"/>
  <c r="Q8300" i="3" s="1"/>
  <c r="Q8283" i="3" a="1"/>
  <c r="Q8283" i="3" s="1"/>
  <c r="Q8264" i="3" a="1"/>
  <c r="Q8264" i="3" s="1"/>
  <c r="Q8249" i="3" a="1"/>
  <c r="Q8249" i="3" s="1"/>
  <c r="Q8207" i="3" a="1"/>
  <c r="Q8207" i="3" s="1"/>
  <c r="Q8192" i="3" a="1"/>
  <c r="Q8192" i="3" s="1"/>
  <c r="Q8176" i="3" a="1"/>
  <c r="Q8176" i="3" s="1"/>
  <c r="Q8162" i="3" a="1"/>
  <c r="Q8162" i="3" s="1"/>
  <c r="Q8144" i="3" a="1"/>
  <c r="Q8144" i="3" s="1"/>
  <c r="Q8129" i="3" a="1"/>
  <c r="Q8129" i="3" s="1"/>
  <c r="Q8094" i="3" a="1"/>
  <c r="Q8094" i="3" s="1"/>
  <c r="Q8076" i="3" a="1"/>
  <c r="Q8076" i="3" s="1"/>
  <c r="Q8059" i="3" a="1"/>
  <c r="Q8059" i="3" s="1"/>
  <c r="Q8043" i="3" a="1"/>
  <c r="Q8043" i="3" s="1"/>
  <c r="Q8027" i="3" a="1"/>
  <c r="Q8027" i="3" s="1"/>
  <c r="Q8011" i="3" a="1"/>
  <c r="Q8011" i="3" s="1"/>
  <c r="Q7979" i="3" a="1"/>
  <c r="Q7979" i="3" s="1"/>
  <c r="Q7931" i="3" a="1"/>
  <c r="Q7931" i="3" s="1"/>
  <c r="Q7865" i="3" a="1"/>
  <c r="Q7865" i="3" s="1"/>
  <c r="Q7848" i="3" a="1"/>
  <c r="Q7848" i="3" s="1"/>
  <c r="Q7833" i="3" a="1"/>
  <c r="Q7833" i="3" s="1"/>
  <c r="Q7816" i="3" a="1"/>
  <c r="Q7816" i="3" s="1"/>
  <c r="Q7798" i="3" a="1"/>
  <c r="Q7798" i="3" s="1"/>
  <c r="Q7782" i="3" a="1"/>
  <c r="Q7782" i="3" s="1"/>
  <c r="Q9981" i="3" a="1"/>
  <c r="Q9981" i="3" s="1"/>
  <c r="Q9923" i="3" a="1"/>
  <c r="Q9923" i="3" s="1"/>
  <c r="Q9556" i="3" a="1"/>
  <c r="Q9556" i="3" s="1"/>
  <c r="Q9500" i="3" a="1"/>
  <c r="Q9500" i="3" s="1"/>
  <c r="Q9450" i="3" a="1"/>
  <c r="Q9450" i="3" s="1"/>
  <c r="Q9333" i="3" a="1"/>
  <c r="Q9333" i="3" s="1"/>
  <c r="Q9285" i="3" a="1"/>
  <c r="Q9285" i="3" s="1"/>
  <c r="Q9189" i="3" a="1"/>
  <c r="Q9189" i="3" s="1"/>
  <c r="Q9141" i="3" a="1"/>
  <c r="Q9141" i="3" s="1"/>
  <c r="Q9018" i="3" a="1"/>
  <c r="Q9018" i="3" s="1"/>
  <c r="Q8982" i="3" a="1"/>
  <c r="Q8982" i="3" s="1"/>
  <c r="Q8944" i="3" a="1"/>
  <c r="Q8944" i="3" s="1"/>
  <c r="Q8793" i="3" a="1"/>
  <c r="Q8793" i="3" s="1"/>
  <c r="Q8759" i="3" a="1"/>
  <c r="Q8759" i="3" s="1"/>
  <c r="Q8724" i="3" a="1"/>
  <c r="Q8724" i="3" s="1"/>
  <c r="Q8699" i="3" a="1"/>
  <c r="Q8699" i="3" s="1"/>
  <c r="Q8668" i="3" a="1"/>
  <c r="Q8668" i="3" s="1"/>
  <c r="Q8606" i="3" a="1"/>
  <c r="Q8606" i="3" s="1"/>
  <c r="Q8551" i="3" a="1"/>
  <c r="Q8551" i="3" s="1"/>
  <c r="Q8524" i="3" a="1"/>
  <c r="Q8524" i="3" s="1"/>
  <c r="Q8499" i="3" a="1"/>
  <c r="Q8499" i="3" s="1"/>
  <c r="Q8469" i="3" a="1"/>
  <c r="Q8469" i="3" s="1"/>
  <c r="Q8445" i="3" a="1"/>
  <c r="Q8445" i="3" s="1"/>
  <c r="Q8394" i="3" a="1"/>
  <c r="Q8394" i="3" s="1"/>
  <c r="Q8371" i="3" a="1"/>
  <c r="Q8371" i="3" s="1"/>
  <c r="Q8347" i="3" a="1"/>
  <c r="Q8347" i="3" s="1"/>
  <c r="Q8301" i="3" a="1"/>
  <c r="Q8301" i="3" s="1"/>
  <c r="Q8258" i="3" a="1"/>
  <c r="Q8258" i="3" s="1"/>
  <c r="Q8240" i="3" a="1"/>
  <c r="Q8240" i="3" s="1"/>
  <c r="Q8221" i="3" a="1"/>
  <c r="Q8221" i="3" s="1"/>
  <c r="Q8204" i="3" a="1"/>
  <c r="Q8204" i="3" s="1"/>
  <c r="Q8168" i="3" a="1"/>
  <c r="Q8168" i="3" s="1"/>
  <c r="Q8145" i="3" a="1"/>
  <c r="Q8145" i="3" s="1"/>
  <c r="Q8125" i="3" a="1"/>
  <c r="Q8125" i="3" s="1"/>
  <c r="Q8082" i="3" a="1"/>
  <c r="Q8082" i="3" s="1"/>
  <c r="Q8060" i="3" a="1"/>
  <c r="Q8060" i="3" s="1"/>
  <c r="Q8040" i="3" a="1"/>
  <c r="Q8040" i="3" s="1"/>
  <c r="Q8019" i="3" a="1"/>
  <c r="Q8019" i="3" s="1"/>
  <c r="Q7960" i="3" a="1"/>
  <c r="Q7960" i="3" s="1"/>
  <c r="Q7938" i="3" a="1"/>
  <c r="Q7938" i="3" s="1"/>
  <c r="Q7919" i="3" a="1"/>
  <c r="Q7919" i="3" s="1"/>
  <c r="Q7897" i="3" a="1"/>
  <c r="Q7897" i="3" s="1"/>
  <c r="Q7838" i="3" a="1"/>
  <c r="Q7838" i="3" s="1"/>
  <c r="Q7817" i="3" a="1"/>
  <c r="Q7817" i="3" s="1"/>
  <c r="Q7795" i="3" a="1"/>
  <c r="Q7795" i="3" s="1"/>
  <c r="Q7756" i="3" a="1"/>
  <c r="Q7756" i="3" s="1"/>
  <c r="Q7735" i="3" a="1"/>
  <c r="Q7735" i="3" s="1"/>
  <c r="Q7715" i="3" a="1"/>
  <c r="Q7715" i="3" s="1"/>
  <c r="Q7679" i="3" a="1"/>
  <c r="Q7679" i="3" s="1"/>
  <c r="Q7659" i="3" a="1"/>
  <c r="Q7659" i="3" s="1"/>
  <c r="Q7640" i="3" a="1"/>
  <c r="Q7640" i="3" s="1"/>
  <c r="Q7621" i="3" a="1"/>
  <c r="Q7621" i="3" s="1"/>
  <c r="Q7602" i="3" a="1"/>
  <c r="Q7602" i="3" s="1"/>
  <c r="Q7585" i="3" a="1"/>
  <c r="Q7585" i="3" s="1"/>
  <c r="Q7543" i="3" a="1"/>
  <c r="Q7543" i="3" s="1"/>
  <c r="Q7525" i="3" a="1"/>
  <c r="Q7525" i="3" s="1"/>
  <c r="Q7486" i="3" a="1"/>
  <c r="Q7486" i="3" s="1"/>
  <c r="Q7467" i="3" a="1"/>
  <c r="Q7467" i="3" s="1"/>
  <c r="Q7446" i="3" a="1"/>
  <c r="Q7446" i="3" s="1"/>
  <c r="Q7427" i="3" a="1"/>
  <c r="Q7427" i="3" s="1"/>
  <c r="Q7408" i="3" a="1"/>
  <c r="Q7408" i="3" s="1"/>
  <c r="Q7388" i="3" a="1"/>
  <c r="Q7388" i="3" s="1"/>
  <c r="Q7368" i="3" a="1"/>
  <c r="Q7368" i="3" s="1"/>
  <c r="Q7349" i="3" a="1"/>
  <c r="Q7349" i="3" s="1"/>
  <c r="Q7329" i="3" a="1"/>
  <c r="Q7329" i="3" s="1"/>
  <c r="Q7307" i="3" a="1"/>
  <c r="Q7307" i="3" s="1"/>
  <c r="Q7287" i="3" a="1"/>
  <c r="Q7287" i="3" s="1"/>
  <c r="Q7268" i="3" a="1"/>
  <c r="Q7268" i="3" s="1"/>
  <c r="Q7249" i="3" a="1"/>
  <c r="Q7249" i="3" s="1"/>
  <c r="Q7228" i="3" a="1"/>
  <c r="Q7228" i="3" s="1"/>
  <c r="Q7207" i="3" a="1"/>
  <c r="Q7207" i="3" s="1"/>
  <c r="Q7166" i="3" a="1"/>
  <c r="Q7166" i="3" s="1"/>
  <c r="Q7146" i="3" a="1"/>
  <c r="Q7146" i="3" s="1"/>
  <c r="Q7126" i="3" a="1"/>
  <c r="Q7126" i="3" s="1"/>
  <c r="Q7062" i="3" a="1"/>
  <c r="Q7062" i="3" s="1"/>
  <c r="Q7040" i="3" a="1"/>
  <c r="Q7040" i="3" s="1"/>
  <c r="Q6998" i="3" a="1"/>
  <c r="Q6998" i="3" s="1"/>
  <c r="Q6976" i="3" a="1"/>
  <c r="Q6976" i="3" s="1"/>
  <c r="Q6935" i="3" a="1"/>
  <c r="Q6935" i="3" s="1"/>
  <c r="Q6893" i="3" a="1"/>
  <c r="Q6893" i="3" s="1"/>
  <c r="Q6872" i="3" a="1"/>
  <c r="Q6872" i="3" s="1"/>
  <c r="Q6853" i="3" a="1"/>
  <c r="Q6853" i="3" s="1"/>
  <c r="Q6834" i="3" a="1"/>
  <c r="Q6834" i="3" s="1"/>
  <c r="Q6816" i="3" a="1"/>
  <c r="Q6816" i="3" s="1"/>
  <c r="Q6797" i="3" a="1"/>
  <c r="Q6797" i="3" s="1"/>
  <c r="Q6778" i="3" a="1"/>
  <c r="Q6778" i="3" s="1"/>
  <c r="Q6761" i="3" a="1"/>
  <c r="Q6761" i="3" s="1"/>
  <c r="Q6745" i="3" a="1"/>
  <c r="Q6745" i="3" s="1"/>
  <c r="Q6726" i="3" a="1"/>
  <c r="Q6726" i="3" s="1"/>
  <c r="Q6690" i="3" a="1"/>
  <c r="Q6690" i="3" s="1"/>
  <c r="Q6676" i="3" a="1"/>
  <c r="Q6676" i="3" s="1"/>
  <c r="Q6642" i="3" a="1"/>
  <c r="Q6642" i="3" s="1"/>
  <c r="Q6591" i="3" a="1"/>
  <c r="Q6591" i="3" s="1"/>
  <c r="Q6576" i="3" a="1"/>
  <c r="Q6576" i="3" s="1"/>
  <c r="Q6530" i="3" a="1"/>
  <c r="Q6530" i="3" s="1"/>
  <c r="Q6512" i="3" a="1"/>
  <c r="Q6512" i="3" s="1"/>
  <c r="Q6497" i="3" a="1"/>
  <c r="Q6497" i="3" s="1"/>
  <c r="Q6481" i="3" a="1"/>
  <c r="Q6481" i="3" s="1"/>
  <c r="Q6465" i="3" a="1"/>
  <c r="Q6465" i="3" s="1"/>
  <c r="Q6450" i="3" a="1"/>
  <c r="Q6450" i="3" s="1"/>
  <c r="Q6435" i="3" a="1"/>
  <c r="Q6435" i="3" s="1"/>
  <c r="Q6420" i="3" a="1"/>
  <c r="Q6420" i="3" s="1"/>
  <c r="Q6404" i="3" a="1"/>
  <c r="Q6404" i="3" s="1"/>
  <c r="Q6387" i="3" a="1"/>
  <c r="Q6387" i="3" s="1"/>
  <c r="Q6371" i="3" a="1"/>
  <c r="Q6371" i="3" s="1"/>
  <c r="Q6354" i="3" a="1"/>
  <c r="Q6354" i="3" s="1"/>
  <c r="Q6339" i="3" a="1"/>
  <c r="Q6339" i="3" s="1"/>
  <c r="Q6322" i="3" a="1"/>
  <c r="Q6322" i="3" s="1"/>
  <c r="Q6306" i="3" a="1"/>
  <c r="Q6306" i="3" s="1"/>
  <c r="Q6290" i="3" a="1"/>
  <c r="Q6290" i="3" s="1"/>
  <c r="Q6273" i="3" a="1"/>
  <c r="Q6273" i="3" s="1"/>
  <c r="Q6258" i="3" a="1"/>
  <c r="Q6258" i="3" s="1"/>
  <c r="Q6242" i="3" a="1"/>
  <c r="Q6242" i="3" s="1"/>
  <c r="Q6227" i="3" a="1"/>
  <c r="Q6227" i="3" s="1"/>
  <c r="Q6195" i="3" a="1"/>
  <c r="Q6195" i="3" s="1"/>
  <c r="Q6146" i="3" a="1"/>
  <c r="Q6146" i="3" s="1"/>
  <c r="Q6129" i="3" a="1"/>
  <c r="Q6129" i="3" s="1"/>
  <c r="Q6114" i="3" a="1"/>
  <c r="Q6114" i="3" s="1"/>
  <c r="Q6099" i="3" a="1"/>
  <c r="Q6099" i="3" s="1"/>
  <c r="Q6082" i="3" a="1"/>
  <c r="Q6082" i="3" s="1"/>
  <c r="Q9978" i="3" a="1"/>
  <c r="Q9978" i="3" s="1"/>
  <c r="Q9840" i="3" a="1"/>
  <c r="Q9840" i="3" s="1"/>
  <c r="Q9789" i="3" a="1"/>
  <c r="Q9789" i="3" s="1"/>
  <c r="Q9727" i="3" a="1"/>
  <c r="Q9727" i="3" s="1"/>
  <c r="Q9669" i="3" a="1"/>
  <c r="Q9669" i="3" s="1"/>
  <c r="Q9499" i="3" a="1"/>
  <c r="Q9499" i="3" s="1"/>
  <c r="Q9446" i="3" a="1"/>
  <c r="Q9446" i="3" s="1"/>
  <c r="Q9390" i="3" a="1"/>
  <c r="Q9390" i="3" s="1"/>
  <c r="Q9281" i="3" a="1"/>
  <c r="Q9281" i="3" s="1"/>
  <c r="Q9058" i="3" a="1"/>
  <c r="Q9058" i="3" s="1"/>
  <c r="Q8980" i="3" a="1"/>
  <c r="Q8980" i="3" s="1"/>
  <c r="Q8943" i="3" a="1"/>
  <c r="Q8943" i="3" s="1"/>
  <c r="Q8901" i="3" a="1"/>
  <c r="Q8901" i="3" s="1"/>
  <c r="Q8823" i="3" a="1"/>
  <c r="Q8823" i="3" s="1"/>
  <c r="Q8791" i="3" a="1"/>
  <c r="Q8791" i="3" s="1"/>
  <c r="Q8723" i="3" a="1"/>
  <c r="Q8723" i="3" s="1"/>
  <c r="Q8667" i="3" a="1"/>
  <c r="Q8667" i="3" s="1"/>
  <c r="Q8637" i="3" a="1"/>
  <c r="Q8637" i="3" s="1"/>
  <c r="Q8603" i="3" a="1"/>
  <c r="Q8603" i="3" s="1"/>
  <c r="Q8578" i="3" a="1"/>
  <c r="Q8578" i="3" s="1"/>
  <c r="Q8550" i="3" a="1"/>
  <c r="Q8550" i="3" s="1"/>
  <c r="Q8369" i="3" a="1"/>
  <c r="Q8369" i="3" s="1"/>
  <c r="Q8346" i="3" a="1"/>
  <c r="Q8346" i="3" s="1"/>
  <c r="Q8322" i="3" a="1"/>
  <c r="Q8322" i="3" s="1"/>
  <c r="Q8278" i="3" a="1"/>
  <c r="Q8278" i="3" s="1"/>
  <c r="Q8257" i="3" a="1"/>
  <c r="Q8257" i="3" s="1"/>
  <c r="Q8220" i="3" a="1"/>
  <c r="Q8220" i="3" s="1"/>
  <c r="Q8202" i="3" a="1"/>
  <c r="Q8202" i="3" s="1"/>
  <c r="Q8184" i="3" a="1"/>
  <c r="Q8184" i="3" s="1"/>
  <c r="Q8123" i="3" a="1"/>
  <c r="Q8123" i="3" s="1"/>
  <c r="Q8103" i="3" a="1"/>
  <c r="Q8103" i="3" s="1"/>
  <c r="Q8081" i="3" a="1"/>
  <c r="Q8081" i="3" s="1"/>
  <c r="Q8058" i="3" a="1"/>
  <c r="Q8058" i="3" s="1"/>
  <c r="Q7999" i="3" a="1"/>
  <c r="Q7999" i="3" s="1"/>
  <c r="Q7917" i="3" a="1"/>
  <c r="Q7917" i="3" s="1"/>
  <c r="Q7896" i="3" a="1"/>
  <c r="Q7896" i="3" s="1"/>
  <c r="Q7878" i="3" a="1"/>
  <c r="Q7878" i="3" s="1"/>
  <c r="Q7856" i="3" a="1"/>
  <c r="Q7856" i="3" s="1"/>
  <c r="Q7815" i="3" a="1"/>
  <c r="Q7815" i="3" s="1"/>
  <c r="Q7734" i="3" a="1"/>
  <c r="Q7734" i="3" s="1"/>
  <c r="Q7714" i="3" a="1"/>
  <c r="Q7714" i="3" s="1"/>
  <c r="Q7696" i="3" a="1"/>
  <c r="Q7696" i="3" s="1"/>
  <c r="Q7658" i="3" a="1"/>
  <c r="Q7658" i="3" s="1"/>
  <c r="Q7639" i="3" a="1"/>
  <c r="Q7639" i="3" s="1"/>
  <c r="Q7619" i="3" a="1"/>
  <c r="Q7619" i="3" s="1"/>
  <c r="Q7601" i="3" a="1"/>
  <c r="Q7601" i="3" s="1"/>
  <c r="Q7584" i="3" a="1"/>
  <c r="Q7584" i="3" s="1"/>
  <c r="Q7563" i="3" a="1"/>
  <c r="Q7563" i="3" s="1"/>
  <c r="Q7542" i="3" a="1"/>
  <c r="Q7542" i="3" s="1"/>
  <c r="Q7523" i="3" a="1"/>
  <c r="Q7523" i="3" s="1"/>
  <c r="Q7485" i="3" a="1"/>
  <c r="Q7485" i="3" s="1"/>
  <c r="Q7465" i="3" a="1"/>
  <c r="Q7465" i="3" s="1"/>
  <c r="Q9976" i="3" a="1"/>
  <c r="Q9976" i="3" s="1"/>
  <c r="Q9912" i="3" a="1"/>
  <c r="Q9912" i="3" s="1"/>
  <c r="Q9839" i="3" a="1"/>
  <c r="Q9839" i="3" s="1"/>
  <c r="Q9777" i="3" a="1"/>
  <c r="Q9777" i="3" s="1"/>
  <c r="Q9726" i="3" a="1"/>
  <c r="Q9726" i="3" s="1"/>
  <c r="Q9609" i="3" a="1"/>
  <c r="Q9609" i="3" s="1"/>
  <c r="Q9555" i="3" a="1"/>
  <c r="Q9555" i="3" s="1"/>
  <c r="Q9498" i="3" a="1"/>
  <c r="Q9498" i="3" s="1"/>
  <c r="Q9445" i="3" a="1"/>
  <c r="Q9445" i="3" s="1"/>
  <c r="Q9387" i="3" a="1"/>
  <c r="Q9387" i="3" s="1"/>
  <c r="Q9280" i="3" a="1"/>
  <c r="Q9280" i="3" s="1"/>
  <c r="Q9184" i="3" a="1"/>
  <c r="Q9184" i="3" s="1"/>
  <c r="Q9139" i="3" a="1"/>
  <c r="Q9139" i="3" s="1"/>
  <c r="Q9097" i="3" a="1"/>
  <c r="Q9097" i="3" s="1"/>
  <c r="Q9056" i="3" a="1"/>
  <c r="Q9056" i="3" s="1"/>
  <c r="Q9012" i="3" a="1"/>
  <c r="Q9012" i="3" s="1"/>
  <c r="Q8976" i="3" a="1"/>
  <c r="Q8976" i="3" s="1"/>
  <c r="Q8942" i="3" a="1"/>
  <c r="Q8942" i="3" s="1"/>
  <c r="Q8822" i="3" a="1"/>
  <c r="Q8822" i="3" s="1"/>
  <c r="Q8790" i="3" a="1"/>
  <c r="Q8790" i="3" s="1"/>
  <c r="Q8756" i="3" a="1"/>
  <c r="Q8756" i="3" s="1"/>
  <c r="Q8722" i="3" a="1"/>
  <c r="Q8722" i="3" s="1"/>
  <c r="Q8697" i="3" a="1"/>
  <c r="Q8697" i="3" s="1"/>
  <c r="Q8664" i="3" a="1"/>
  <c r="Q8664" i="3" s="1"/>
  <c r="Q8636" i="3" a="1"/>
  <c r="Q8636" i="3" s="1"/>
  <c r="Q8521" i="3" a="1"/>
  <c r="Q8521" i="3" s="1"/>
  <c r="Q8495" i="3" a="1"/>
  <c r="Q8495" i="3" s="1"/>
  <c r="Q8468" i="3" a="1"/>
  <c r="Q8468" i="3" s="1"/>
  <c r="Q8442" i="3" a="1"/>
  <c r="Q8442" i="3" s="1"/>
  <c r="Q8417" i="3" a="1"/>
  <c r="Q8417" i="3" s="1"/>
  <c r="Q8391" i="3" a="1"/>
  <c r="Q8391" i="3" s="1"/>
  <c r="Q8366" i="3" a="1"/>
  <c r="Q8366" i="3" s="1"/>
  <c r="Q8345" i="3" a="1"/>
  <c r="Q8345" i="3" s="1"/>
  <c r="Q8299" i="3" a="1"/>
  <c r="Q8299" i="3" s="1"/>
  <c r="Q8277" i="3" a="1"/>
  <c r="Q8277" i="3" s="1"/>
  <c r="Q8256" i="3" a="1"/>
  <c r="Q8256" i="3" s="1"/>
  <c r="Q8238" i="3" a="1"/>
  <c r="Q8238" i="3" s="1"/>
  <c r="Q8219" i="3" a="1"/>
  <c r="Q8219" i="3" s="1"/>
  <c r="Q8183" i="3" a="1"/>
  <c r="Q8183" i="3" s="1"/>
  <c r="Q8143" i="3" a="1"/>
  <c r="Q8143" i="3" s="1"/>
  <c r="Q8122" i="3" a="1"/>
  <c r="Q8122" i="3" s="1"/>
  <c r="Q8102" i="3" a="1"/>
  <c r="Q8102" i="3" s="1"/>
  <c r="Q8080" i="3" a="1"/>
  <c r="Q8080" i="3" s="1"/>
  <c r="Q8039" i="3" a="1"/>
  <c r="Q8039" i="3" s="1"/>
  <c r="Q7998" i="3" a="1"/>
  <c r="Q7998" i="3" s="1"/>
  <c r="Q7977" i="3" a="1"/>
  <c r="Q7977" i="3" s="1"/>
  <c r="Q7959" i="3" a="1"/>
  <c r="Q7959" i="3" s="1"/>
  <c r="Q7937" i="3" a="1"/>
  <c r="Q7937" i="3" s="1"/>
  <c r="Q7877" i="3" a="1"/>
  <c r="Q7877" i="3" s="1"/>
  <c r="Q7855" i="3" a="1"/>
  <c r="Q7855" i="3" s="1"/>
  <c r="Q7836" i="3" a="1"/>
  <c r="Q7836" i="3" s="1"/>
  <c r="Q7814" i="3" a="1"/>
  <c r="Q7814" i="3" s="1"/>
  <c r="Q7794" i="3" a="1"/>
  <c r="Q7794" i="3" s="1"/>
  <c r="Q7775" i="3" a="1"/>
  <c r="Q7775" i="3" s="1"/>
  <c r="Q7754" i="3" a="1"/>
  <c r="Q7754" i="3" s="1"/>
  <c r="Q9902" i="3" a="1"/>
  <c r="Q9902" i="3" s="1"/>
  <c r="Q9656" i="3" a="1"/>
  <c r="Q9656" i="3" s="1"/>
  <c r="Q9608" i="3" a="1"/>
  <c r="Q9608" i="3" s="1"/>
  <c r="Q9497" i="3" a="1"/>
  <c r="Q9497" i="3" s="1"/>
  <c r="Q9444" i="3" a="1"/>
  <c r="Q9444" i="3" s="1"/>
  <c r="Q9386" i="3" a="1"/>
  <c r="Q9386" i="3" s="1"/>
  <c r="Q9328" i="3" a="1"/>
  <c r="Q9328" i="3" s="1"/>
  <c r="Q9278" i="3" a="1"/>
  <c r="Q9278" i="3" s="1"/>
  <c r="Q9227" i="3" a="1"/>
  <c r="Q9227" i="3" s="1"/>
  <c r="Q9138" i="3" a="1"/>
  <c r="Q9138" i="3" s="1"/>
  <c r="Q9054" i="3" a="1"/>
  <c r="Q9054" i="3" s="1"/>
  <c r="Q9011" i="3" a="1"/>
  <c r="Q9011" i="3" s="1"/>
  <c r="Q8897" i="3" a="1"/>
  <c r="Q8897" i="3" s="1"/>
  <c r="Q8859" i="3" a="1"/>
  <c r="Q8859" i="3" s="1"/>
  <c r="Q8818" i="3" a="1"/>
  <c r="Q8818" i="3" s="1"/>
  <c r="Q8786" i="3" a="1"/>
  <c r="Q8786" i="3" s="1"/>
  <c r="Q8754" i="3" a="1"/>
  <c r="Q8754" i="3" s="1"/>
  <c r="Q8721" i="3" a="1"/>
  <c r="Q8721" i="3" s="1"/>
  <c r="Q8663" i="3" a="1"/>
  <c r="Q8663" i="3" s="1"/>
  <c r="Q8634" i="3" a="1"/>
  <c r="Q8634" i="3" s="1"/>
  <c r="Q8602" i="3" a="1"/>
  <c r="Q8602" i="3" s="1"/>
  <c r="Q8576" i="3" a="1"/>
  <c r="Q8576" i="3" s="1"/>
  <c r="Q8548" i="3" a="1"/>
  <c r="Q8548" i="3" s="1"/>
  <c r="Q8520" i="3" a="1"/>
  <c r="Q8520" i="3" s="1"/>
  <c r="Q8467" i="3" a="1"/>
  <c r="Q8467" i="3" s="1"/>
  <c r="Q8415" i="3" a="1"/>
  <c r="Q8415" i="3" s="1"/>
  <c r="Q8390" i="3" a="1"/>
  <c r="Q8390" i="3" s="1"/>
  <c r="Q8365" i="3" a="1"/>
  <c r="Q8365" i="3" s="1"/>
  <c r="Q8320" i="3" a="1"/>
  <c r="Q8320" i="3" s="1"/>
  <c r="Q8298" i="3" a="1"/>
  <c r="Q8298" i="3" s="1"/>
  <c r="Q8236" i="3" a="1"/>
  <c r="Q8236" i="3" s="1"/>
  <c r="Q8201" i="3" a="1"/>
  <c r="Q8201" i="3" s="1"/>
  <c r="Q8163" i="3" a="1"/>
  <c r="Q8163" i="3" s="1"/>
  <c r="Q8142" i="3" a="1"/>
  <c r="Q8142" i="3" s="1"/>
  <c r="Q8121" i="3" a="1"/>
  <c r="Q8121" i="3" s="1"/>
  <c r="Q8078" i="3" a="1"/>
  <c r="Q8078" i="3" s="1"/>
  <c r="Q8056" i="3" a="1"/>
  <c r="Q8056" i="3" s="1"/>
  <c r="Q8038" i="3" a="1"/>
  <c r="Q8038" i="3" s="1"/>
  <c r="Q8017" i="3" a="1"/>
  <c r="Q8017" i="3" s="1"/>
  <c r="Q7936" i="3" a="1"/>
  <c r="Q7936" i="3" s="1"/>
  <c r="Q7915" i="3" a="1"/>
  <c r="Q7915" i="3" s="1"/>
  <c r="Q7895" i="3" a="1"/>
  <c r="Q7895" i="3" s="1"/>
  <c r="Q7876" i="3" a="1"/>
  <c r="Q7876" i="3" s="1"/>
  <c r="Q7854" i="3" a="1"/>
  <c r="Q7854" i="3" s="1"/>
  <c r="Q7834" i="3" a="1"/>
  <c r="Q7834" i="3" s="1"/>
  <c r="Q7793" i="3" a="1"/>
  <c r="Q7793" i="3" s="1"/>
  <c r="Q7753" i="3" a="1"/>
  <c r="Q7753" i="3" s="1"/>
  <c r="Q7733" i="3" a="1"/>
  <c r="Q7733" i="3" s="1"/>
  <c r="Q7713" i="3" a="1"/>
  <c r="Q7713" i="3" s="1"/>
  <c r="Q7695" i="3" a="1"/>
  <c r="Q7695" i="3" s="1"/>
  <c r="Q7656" i="3" a="1"/>
  <c r="Q7656" i="3" s="1"/>
  <c r="Q7637" i="3" a="1"/>
  <c r="Q7637" i="3" s="1"/>
  <c r="Q7618" i="3" a="1"/>
  <c r="Q7618" i="3" s="1"/>
  <c r="Q7600" i="3" a="1"/>
  <c r="Q7600" i="3" s="1"/>
  <c r="Q7583" i="3" a="1"/>
  <c r="Q7583" i="3" s="1"/>
  <c r="Q7561" i="3" a="1"/>
  <c r="Q7561" i="3" s="1"/>
  <c r="Q7540" i="3" a="1"/>
  <c r="Q7540" i="3" s="1"/>
  <c r="Q7520" i="3" a="1"/>
  <c r="Q7520" i="3" s="1"/>
  <c r="Q7502" i="3" a="1"/>
  <c r="Q7502" i="3" s="1"/>
  <c r="Q7483" i="3" a="1"/>
  <c r="Q7483" i="3" s="1"/>
  <c r="Q7462" i="3" a="1"/>
  <c r="Q7462" i="3" s="1"/>
  <c r="Q7444" i="3" a="1"/>
  <c r="Q7444" i="3" s="1"/>
  <c r="Q7424" i="3" a="1"/>
  <c r="Q7424" i="3" s="1"/>
  <c r="Q7365" i="3" a="1"/>
  <c r="Q7365" i="3" s="1"/>
  <c r="Q7345" i="3" a="1"/>
  <c r="Q7345" i="3" s="1"/>
  <c r="Q7326" i="3" a="1"/>
  <c r="Q7326" i="3" s="1"/>
  <c r="Q7284" i="3" a="1"/>
  <c r="Q7284" i="3" s="1"/>
  <c r="Q7264" i="3" a="1"/>
  <c r="Q7264" i="3" s="1"/>
  <c r="Q7245" i="3" a="1"/>
  <c r="Q7245" i="3" s="1"/>
  <c r="Q7224" i="3" a="1"/>
  <c r="Q7224" i="3" s="1"/>
  <c r="Q7203" i="3" a="1"/>
  <c r="Q7203" i="3" s="1"/>
  <c r="Q7184" i="3" a="1"/>
  <c r="Q7184" i="3" s="1"/>
  <c r="Q7164" i="3" a="1"/>
  <c r="Q7164" i="3" s="1"/>
  <c r="Q7123" i="3" a="1"/>
  <c r="Q7123" i="3" s="1"/>
  <c r="Q7102" i="3" a="1"/>
  <c r="Q7102" i="3" s="1"/>
  <c r="Q7080" i="3" a="1"/>
  <c r="Q7080" i="3" s="1"/>
  <c r="Q7059" i="3" a="1"/>
  <c r="Q7059" i="3" s="1"/>
  <c r="Q7037" i="3" a="1"/>
  <c r="Q7037" i="3" s="1"/>
  <c r="Q7018" i="3" a="1"/>
  <c r="Q7018" i="3" s="1"/>
  <c r="Q6996" i="3" a="1"/>
  <c r="Q6996" i="3" s="1"/>
  <c r="Q6952" i="3" a="1"/>
  <c r="Q6952" i="3" s="1"/>
  <c r="Q6930" i="3" a="1"/>
  <c r="Q6930" i="3" s="1"/>
  <c r="Q6910" i="3" a="1"/>
  <c r="Q6910" i="3" s="1"/>
  <c r="Q6889" i="3" a="1"/>
  <c r="Q6889" i="3" s="1"/>
  <c r="Q6850" i="3" a="1"/>
  <c r="Q6850" i="3" s="1"/>
  <c r="Q6832" i="3" a="1"/>
  <c r="Q6832" i="3" s="1"/>
  <c r="Q6813" i="3" a="1"/>
  <c r="Q6813" i="3" s="1"/>
  <c r="Q6794" i="3" a="1"/>
  <c r="Q6794" i="3" s="1"/>
  <c r="Q6759" i="3" a="1"/>
  <c r="Q6759" i="3" s="1"/>
  <c r="Q6742" i="3" a="1"/>
  <c r="Q6742" i="3" s="1"/>
  <c r="Q6705" i="3" a="1"/>
  <c r="Q6705" i="3" s="1"/>
  <c r="Q6688" i="3" a="1"/>
  <c r="Q6688" i="3" s="1"/>
  <c r="Q6674" i="3" a="1"/>
  <c r="Q6674" i="3" s="1"/>
  <c r="Q6656" i="3" a="1"/>
  <c r="Q6656" i="3" s="1"/>
  <c r="Q6639" i="3" a="1"/>
  <c r="Q6639" i="3" s="1"/>
  <c r="Q6623" i="3" a="1"/>
  <c r="Q6623" i="3" s="1"/>
  <c r="Q6606" i="3" a="1"/>
  <c r="Q6606" i="3" s="1"/>
  <c r="Q6589" i="3" a="1"/>
  <c r="Q6589" i="3" s="1"/>
  <c r="Q6574" i="3" a="1"/>
  <c r="Q6574" i="3" s="1"/>
  <c r="Q6543" i="3" a="1"/>
  <c r="Q6543" i="3" s="1"/>
  <c r="Q6527" i="3" a="1"/>
  <c r="Q6527" i="3" s="1"/>
  <c r="Q6510" i="3" a="1"/>
  <c r="Q6510" i="3" s="1"/>
  <c r="Q6495" i="3" a="1"/>
  <c r="Q6495" i="3" s="1"/>
  <c r="Q6478" i="3" a="1"/>
  <c r="Q6478" i="3" s="1"/>
  <c r="Q6463" i="3" a="1"/>
  <c r="Q6463" i="3" s="1"/>
  <c r="Q6447" i="3" a="1"/>
  <c r="Q6447" i="3" s="1"/>
  <c r="Q6433" i="3" a="1"/>
  <c r="Q6433" i="3" s="1"/>
  <c r="Q6417" i="3" a="1"/>
  <c r="Q6417" i="3" s="1"/>
  <c r="Q6401" i="3" a="1"/>
  <c r="Q6401" i="3" s="1"/>
  <c r="Q6385" i="3" a="1"/>
  <c r="Q6385" i="3" s="1"/>
  <c r="Q6368" i="3" a="1"/>
  <c r="Q6368" i="3" s="1"/>
  <c r="Q6352" i="3" a="1"/>
  <c r="Q6352" i="3" s="1"/>
  <c r="Q6336" i="3" a="1"/>
  <c r="Q6336" i="3" s="1"/>
  <c r="Q6320" i="3" a="1"/>
  <c r="Q6320" i="3" s="1"/>
  <c r="Q6288" i="3" a="1"/>
  <c r="Q6288" i="3" s="1"/>
  <c r="Q6270" i="3" a="1"/>
  <c r="Q6270" i="3" s="1"/>
  <c r="Q6239" i="3" a="1"/>
  <c r="Q6239" i="3" s="1"/>
  <c r="Q6225" i="3" a="1"/>
  <c r="Q6225" i="3" s="1"/>
  <c r="Q6208" i="3" a="1"/>
  <c r="Q6208" i="3" s="1"/>
  <c r="Q6176" i="3" a="1"/>
  <c r="Q6176" i="3" s="1"/>
  <c r="Q6144" i="3" a="1"/>
  <c r="Q6144" i="3" s="1"/>
  <c r="Q6112" i="3" a="1"/>
  <c r="Q6112" i="3" s="1"/>
  <c r="Q6096" i="3" a="1"/>
  <c r="Q6096" i="3" s="1"/>
  <c r="Q9950" i="3" a="1"/>
  <c r="Q9950" i="3" s="1"/>
  <c r="Q9758" i="3" a="1"/>
  <c r="Q9758" i="3" s="1"/>
  <c r="Q9697" i="3" a="1"/>
  <c r="Q9697" i="3" s="1"/>
  <c r="Q9588" i="3" a="1"/>
  <c r="Q9588" i="3" s="1"/>
  <c r="Q9529" i="3" a="1"/>
  <c r="Q9529" i="3" s="1"/>
  <c r="Q9476" i="3" a="1"/>
  <c r="Q9476" i="3" s="1"/>
  <c r="Q9425" i="3" a="1"/>
  <c r="Q9425" i="3" s="1"/>
  <c r="Q9366" i="3" a="1"/>
  <c r="Q9366" i="3" s="1"/>
  <c r="Q9312" i="3" a="1"/>
  <c r="Q9312" i="3" s="1"/>
  <c r="Q9215" i="3" a="1"/>
  <c r="Q9215" i="3" s="1"/>
  <c r="Q9167" i="3" a="1"/>
  <c r="Q9167" i="3" s="1"/>
  <c r="Q9125" i="3" a="1"/>
  <c r="Q9125" i="3" s="1"/>
  <c r="Q9080" i="3" a="1"/>
  <c r="Q9080" i="3" s="1"/>
  <c r="Q9038" i="3" a="1"/>
  <c r="Q9038" i="3" s="1"/>
  <c r="Q8966" i="3" a="1"/>
  <c r="Q8966" i="3" s="1"/>
  <c r="Q8923" i="3" a="1"/>
  <c r="Q8923" i="3" s="1"/>
  <c r="Q8889" i="3" a="1"/>
  <c r="Q8889" i="3" s="1"/>
  <c r="Q8848" i="3" a="1"/>
  <c r="Q8848" i="3" s="1"/>
  <c r="Q8809" i="3" a="1"/>
  <c r="Q8809" i="3" s="1"/>
  <c r="Q8775" i="3" a="1"/>
  <c r="Q8775" i="3" s="1"/>
  <c r="Q8743" i="3" a="1"/>
  <c r="Q8743" i="3" s="1"/>
  <c r="Q8715" i="3" a="1"/>
  <c r="Q8715" i="3" s="1"/>
  <c r="Q8688" i="3" a="1"/>
  <c r="Q8688" i="3" s="1"/>
  <c r="Q8622" i="3" a="1"/>
  <c r="Q8622" i="3" s="1"/>
  <c r="Q8566" i="3" a="1"/>
  <c r="Q8566" i="3" s="1"/>
  <c r="Q8538" i="3" a="1"/>
  <c r="Q8538" i="3" s="1"/>
  <c r="Q8512" i="3" a="1"/>
  <c r="Q8512" i="3" s="1"/>
  <c r="Q8487" i="3" a="1"/>
  <c r="Q8487" i="3" s="1"/>
  <c r="Q8407" i="3" a="1"/>
  <c r="Q8407" i="3" s="1"/>
  <c r="Q8360" i="3" a="1"/>
  <c r="Q8360" i="3" s="1"/>
  <c r="Q8335" i="3" a="1"/>
  <c r="Q8335" i="3" s="1"/>
  <c r="Q8315" i="3" a="1"/>
  <c r="Q8315" i="3" s="1"/>
  <c r="Q8248" i="3" a="1"/>
  <c r="Q8248" i="3" s="1"/>
  <c r="Q8213" i="3" a="1"/>
  <c r="Q8213" i="3" s="1"/>
  <c r="Q8092" i="3" a="1"/>
  <c r="Q8092" i="3" s="1"/>
  <c r="Q8051" i="3" a="1"/>
  <c r="Q8051" i="3" s="1"/>
  <c r="Q7972" i="3" a="1"/>
  <c r="Q7972" i="3" s="1"/>
  <c r="Q7910" i="3" a="1"/>
  <c r="Q7910" i="3" s="1"/>
  <c r="Q7869" i="3" a="1"/>
  <c r="Q7869" i="3" s="1"/>
  <c r="Q7827" i="3" a="1"/>
  <c r="Q7827" i="3" s="1"/>
  <c r="Q7807" i="3" a="1"/>
  <c r="Q7807" i="3" s="1"/>
  <c r="Q7765" i="3" a="1"/>
  <c r="Q7765" i="3" s="1"/>
  <c r="Q7748" i="3" a="1"/>
  <c r="Q7748" i="3" s="1"/>
  <c r="Q7727" i="3" a="1"/>
  <c r="Q7727" i="3" s="1"/>
  <c r="Q7708" i="3" a="1"/>
  <c r="Q7708" i="3" s="1"/>
  <c r="Q7669" i="3" a="1"/>
  <c r="Q7669" i="3" s="1"/>
  <c r="Q7651" i="3" a="1"/>
  <c r="Q7651" i="3" s="1"/>
  <c r="Q7631" i="3" a="1"/>
  <c r="Q7631" i="3" s="1"/>
  <c r="Q7596" i="3" a="1"/>
  <c r="Q7596" i="3" s="1"/>
  <c r="Q7497" i="3" a="1"/>
  <c r="Q7497" i="3" s="1"/>
  <c r="Q7477" i="3" a="1"/>
  <c r="Q7477" i="3" s="1"/>
  <c r="Q7457" i="3" a="1"/>
  <c r="Q7457" i="3" s="1"/>
  <c r="Q7437" i="3" a="1"/>
  <c r="Q7437" i="3" s="1"/>
  <c r="Q7419" i="3" a="1"/>
  <c r="Q7419" i="3" s="1"/>
  <c r="Q7400" i="3" a="1"/>
  <c r="Q7400" i="3" s="1"/>
  <c r="Q7359" i="3" a="1"/>
  <c r="Q7359" i="3" s="1"/>
  <c r="Q7299" i="3" a="1"/>
  <c r="Q7299" i="3" s="1"/>
  <c r="Q7278" i="3" a="1"/>
  <c r="Q7278" i="3" s="1"/>
  <c r="Q7239" i="3" a="1"/>
  <c r="Q7239" i="3" s="1"/>
  <c r="Q7217" i="3" a="1"/>
  <c r="Q7217" i="3" s="1"/>
  <c r="Q7197" i="3" a="1"/>
  <c r="Q7197" i="3" s="1"/>
  <c r="Q7178" i="3" a="1"/>
  <c r="Q7178" i="3" s="1"/>
  <c r="Q7157" i="3" a="1"/>
  <c r="Q7157" i="3" s="1"/>
  <c r="Q7138" i="3" a="1"/>
  <c r="Q7138" i="3" s="1"/>
  <c r="Q7116" i="3" a="1"/>
  <c r="Q7116" i="3" s="1"/>
  <c r="Q7075" i="3" a="1"/>
  <c r="Q7075" i="3" s="1"/>
  <c r="Q7053" i="3" a="1"/>
  <c r="Q7053" i="3" s="1"/>
  <c r="Q7032" i="3" a="1"/>
  <c r="Q7032" i="3" s="1"/>
  <c r="Q7013" i="3" a="1"/>
  <c r="Q7013" i="3" s="1"/>
  <c r="Q6988" i="3" a="1"/>
  <c r="Q6988" i="3" s="1"/>
  <c r="Q6966" i="3" a="1"/>
  <c r="Q6966" i="3" s="1"/>
  <c r="Q6946" i="3" a="1"/>
  <c r="Q6946" i="3" s="1"/>
  <c r="Q6924" i="3" a="1"/>
  <c r="Q6924" i="3" s="1"/>
  <c r="Q6903" i="3" a="1"/>
  <c r="Q6903" i="3" s="1"/>
  <c r="Q6882" i="3" a="1"/>
  <c r="Q6882" i="3" s="1"/>
  <c r="Q6863" i="3" a="1"/>
  <c r="Q6863" i="3" s="1"/>
  <c r="Q6844" i="3" a="1"/>
  <c r="Q6844" i="3" s="1"/>
  <c r="Q6827" i="3" a="1"/>
  <c r="Q6827" i="3" s="1"/>
  <c r="Q6808" i="3" a="1"/>
  <c r="Q6808" i="3" s="1"/>
  <c r="Q6787" i="3" a="1"/>
  <c r="Q6787" i="3" s="1"/>
  <c r="Q6770" i="3" a="1"/>
  <c r="Q6770" i="3" s="1"/>
  <c r="Q6754" i="3" a="1"/>
  <c r="Q6754" i="3" s="1"/>
  <c r="Q6736" i="3" a="1"/>
  <c r="Q6736" i="3" s="1"/>
  <c r="Q6700" i="3" a="1"/>
  <c r="Q6700" i="3" s="1"/>
  <c r="Q6684" i="3" a="1"/>
  <c r="Q6684" i="3" s="1"/>
  <c r="Q6668" i="3" a="1"/>
  <c r="Q6668" i="3" s="1"/>
  <c r="Q6651" i="3" a="1"/>
  <c r="Q6651" i="3" s="1"/>
  <c r="Q6634" i="3" a="1"/>
  <c r="Q6634" i="3" s="1"/>
  <c r="Q6618" i="3" a="1"/>
  <c r="Q6618" i="3" s="1"/>
  <c r="Q6601" i="3" a="1"/>
  <c r="Q6601" i="3" s="1"/>
  <c r="Q6584" i="3" a="1"/>
  <c r="Q6584" i="3" s="1"/>
  <c r="Q6569" i="3" a="1"/>
  <c r="Q6569" i="3" s="1"/>
  <c r="Q6554" i="3" a="1"/>
  <c r="Q6554" i="3" s="1"/>
  <c r="Q6539" i="3" a="1"/>
  <c r="Q6539" i="3" s="1"/>
  <c r="Q6521" i="3" a="1"/>
  <c r="Q6521" i="3" s="1"/>
  <c r="Q6505" i="3" a="1"/>
  <c r="Q6505" i="3" s="1"/>
  <c r="Q6490" i="3" a="1"/>
  <c r="Q6490" i="3" s="1"/>
  <c r="Q6474" i="3" a="1"/>
  <c r="Q6474" i="3" s="1"/>
  <c r="Q6396" i="3" a="1"/>
  <c r="Q6396" i="3" s="1"/>
  <c r="Q6379" i="3" a="1"/>
  <c r="Q6379" i="3" s="1"/>
  <c r="Q6363" i="3" a="1"/>
  <c r="Q6363" i="3" s="1"/>
  <c r="Q6347" i="3" a="1"/>
  <c r="Q6347" i="3" s="1"/>
  <c r="Q6314" i="3" a="1"/>
  <c r="Q6314" i="3" s="1"/>
  <c r="Q6298" i="3" a="1"/>
  <c r="Q6298" i="3" s="1"/>
  <c r="Q6282" i="3" a="1"/>
  <c r="Q6282" i="3" s="1"/>
  <c r="Q6266" i="3" a="1"/>
  <c r="Q6266" i="3" s="1"/>
  <c r="Q6251" i="3" a="1"/>
  <c r="Q6251" i="3" s="1"/>
  <c r="Q6235" i="3" a="1"/>
  <c r="Q6235" i="3" s="1"/>
  <c r="Q6219" i="3" a="1"/>
  <c r="Q6219" i="3" s="1"/>
  <c r="Q6204" i="3" a="1"/>
  <c r="Q6204" i="3" s="1"/>
  <c r="Q6188" i="3" a="1"/>
  <c r="Q6188" i="3" s="1"/>
  <c r="Q6171" i="3" a="1"/>
  <c r="Q6171" i="3" s="1"/>
  <c r="Q6156" i="3" a="1"/>
  <c r="Q6156" i="3" s="1"/>
  <c r="Q6139" i="3" a="1"/>
  <c r="Q6139" i="3" s="1"/>
  <c r="Q6107" i="3" a="1"/>
  <c r="Q6107" i="3" s="1"/>
  <c r="Q6091" i="3" a="1"/>
  <c r="Q6091" i="3" s="1"/>
  <c r="Q6074" i="3" a="1"/>
  <c r="Q6074" i="3" s="1"/>
  <c r="Q9972" i="3" a="1"/>
  <c r="Q9972" i="3" s="1"/>
  <c r="Q9890" i="3" a="1"/>
  <c r="Q9890" i="3" s="1"/>
  <c r="Q9797" i="3" a="1"/>
  <c r="Q9797" i="3" s="1"/>
  <c r="Q9713" i="3" a="1"/>
  <c r="Q9713" i="3" s="1"/>
  <c r="Q9643" i="3" a="1"/>
  <c r="Q9643" i="3" s="1"/>
  <c r="Q9496" i="3" a="1"/>
  <c r="Q9496" i="3" s="1"/>
  <c r="Q9424" i="3" a="1"/>
  <c r="Q9424" i="3" s="1"/>
  <c r="Q9354" i="3" a="1"/>
  <c r="Q9354" i="3" s="1"/>
  <c r="Q9277" i="3" a="1"/>
  <c r="Q9277" i="3" s="1"/>
  <c r="Q9094" i="3" a="1"/>
  <c r="Q9094" i="3" s="1"/>
  <c r="Q9037" i="3" a="1"/>
  <c r="Q9037" i="3" s="1"/>
  <c r="Q8990" i="3" a="1"/>
  <c r="Q8990" i="3" s="1"/>
  <c r="Q8884" i="3" a="1"/>
  <c r="Q8884" i="3" s="1"/>
  <c r="Q8832" i="3" a="1"/>
  <c r="Q8832" i="3" s="1"/>
  <c r="Q8785" i="3" a="1"/>
  <c r="Q8785" i="3" s="1"/>
  <c r="Q8741" i="3" a="1"/>
  <c r="Q8741" i="3" s="1"/>
  <c r="Q8707" i="3" a="1"/>
  <c r="Q8707" i="3" s="1"/>
  <c r="Q8662" i="3" a="1"/>
  <c r="Q8662" i="3" s="1"/>
  <c r="Q8621" i="3" a="1"/>
  <c r="Q8621" i="3" s="1"/>
  <c r="Q8585" i="3" a="1"/>
  <c r="Q8585" i="3" s="1"/>
  <c r="Q8478" i="3" a="1"/>
  <c r="Q8478" i="3" s="1"/>
  <c r="Q8406" i="3" a="1"/>
  <c r="Q8406" i="3" s="1"/>
  <c r="Q8313" i="3" a="1"/>
  <c r="Q8313" i="3" s="1"/>
  <c r="Q8284" i="3" a="1"/>
  <c r="Q8284" i="3" s="1"/>
  <c r="Q8231" i="3" a="1"/>
  <c r="Q8231" i="3" s="1"/>
  <c r="Q8208" i="3" a="1"/>
  <c r="Q8208" i="3" s="1"/>
  <c r="Q8182" i="3" a="1"/>
  <c r="Q8182" i="3" s="1"/>
  <c r="Q8158" i="3" a="1"/>
  <c r="Q8158" i="3" s="1"/>
  <c r="Q8101" i="3" a="1"/>
  <c r="Q8101" i="3" s="1"/>
  <c r="Q8071" i="3" a="1"/>
  <c r="Q8071" i="3" s="1"/>
  <c r="Q8045" i="3" a="1"/>
  <c r="Q8045" i="3" s="1"/>
  <c r="Q8016" i="3" a="1"/>
  <c r="Q8016" i="3" s="1"/>
  <c r="Q7990" i="3" a="1"/>
  <c r="Q7990" i="3" s="1"/>
  <c r="Q7965" i="3" a="1"/>
  <c r="Q7965" i="3" s="1"/>
  <c r="Q7935" i="3" a="1"/>
  <c r="Q7935" i="3" s="1"/>
  <c r="Q7883" i="3" a="1"/>
  <c r="Q7883" i="3" s="1"/>
  <c r="Q7800" i="3" a="1"/>
  <c r="Q7800" i="3" s="1"/>
  <c r="Q7773" i="3" a="1"/>
  <c r="Q7773" i="3" s="1"/>
  <c r="Q7746" i="3" a="1"/>
  <c r="Q7746" i="3" s="1"/>
  <c r="Q7697" i="3" a="1"/>
  <c r="Q7697" i="3" s="1"/>
  <c r="Q7673" i="3" a="1"/>
  <c r="Q7673" i="3" s="1"/>
  <c r="Q7626" i="3" a="1"/>
  <c r="Q7626" i="3" s="1"/>
  <c r="Q7604" i="3" a="1"/>
  <c r="Q7604" i="3" s="1"/>
  <c r="Q7579" i="3" a="1"/>
  <c r="Q7579" i="3" s="1"/>
  <c r="Q7553" i="3" a="1"/>
  <c r="Q7553" i="3" s="1"/>
  <c r="Q7529" i="3" a="1"/>
  <c r="Q7529" i="3" s="1"/>
  <c r="Q7505" i="3" a="1"/>
  <c r="Q7505" i="3" s="1"/>
  <c r="Q7479" i="3" a="1"/>
  <c r="Q7479" i="3" s="1"/>
  <c r="Q7432" i="3" a="1"/>
  <c r="Q7432" i="3" s="1"/>
  <c r="Q7412" i="3" a="1"/>
  <c r="Q7412" i="3" s="1"/>
  <c r="Q7387" i="3" a="1"/>
  <c r="Q7387" i="3" s="1"/>
  <c r="Q7363" i="3" a="1"/>
  <c r="Q7363" i="3" s="1"/>
  <c r="Q7341" i="3" a="1"/>
  <c r="Q7341" i="3" s="1"/>
  <c r="Q7315" i="3" a="1"/>
  <c r="Q7315" i="3" s="1"/>
  <c r="Q7246" i="3" a="1"/>
  <c r="Q7246" i="3" s="1"/>
  <c r="Q7220" i="3" a="1"/>
  <c r="Q7220" i="3" s="1"/>
  <c r="Q7101" i="3" a="1"/>
  <c r="Q7101" i="3" s="1"/>
  <c r="Q7076" i="3" a="1"/>
  <c r="Q7076" i="3" s="1"/>
  <c r="Q7051" i="3" a="1"/>
  <c r="Q7051" i="3" s="1"/>
  <c r="Q7027" i="3" a="1"/>
  <c r="Q7027" i="3" s="1"/>
  <c r="Q7002" i="3" a="1"/>
  <c r="Q7002" i="3" s="1"/>
  <c r="Q6975" i="3" a="1"/>
  <c r="Q6975" i="3" s="1"/>
  <c r="Q6949" i="3" a="1"/>
  <c r="Q6949" i="3" s="1"/>
  <c r="Q6925" i="3" a="1"/>
  <c r="Q6925" i="3" s="1"/>
  <c r="Q6900" i="3" a="1"/>
  <c r="Q6900" i="3" s="1"/>
  <c r="Q6878" i="3" a="1"/>
  <c r="Q6878" i="3" s="1"/>
  <c r="Q6855" i="3" a="1"/>
  <c r="Q6855" i="3" s="1"/>
  <c r="Q6833" i="3" a="1"/>
  <c r="Q6833" i="3" s="1"/>
  <c r="Q6748" i="3" a="1"/>
  <c r="Q6748" i="3" s="1"/>
  <c r="Q6727" i="3" a="1"/>
  <c r="Q6727" i="3" s="1"/>
  <c r="Q6704" i="3" a="1"/>
  <c r="Q6704" i="3" s="1"/>
  <c r="Q6685" i="3" a="1"/>
  <c r="Q6685" i="3" s="1"/>
  <c r="Q6666" i="3" a="1"/>
  <c r="Q6666" i="3" s="1"/>
  <c r="Q6647" i="3" a="1"/>
  <c r="Q6647" i="3" s="1"/>
  <c r="Q6608" i="3" a="1"/>
  <c r="Q6608" i="3" s="1"/>
  <c r="Q6587" i="3" a="1"/>
  <c r="Q6587" i="3" s="1"/>
  <c r="Q6570" i="3" a="1"/>
  <c r="Q6570" i="3" s="1"/>
  <c r="Q6552" i="3" a="1"/>
  <c r="Q6552" i="3" s="1"/>
  <c r="Q6514" i="3" a="1"/>
  <c r="Q6514" i="3" s="1"/>
  <c r="Q6476" i="3" a="1"/>
  <c r="Q6476" i="3" s="1"/>
  <c r="Q6458" i="3" a="1"/>
  <c r="Q6458" i="3" s="1"/>
  <c r="Q6440" i="3" a="1"/>
  <c r="Q6440" i="3" s="1"/>
  <c r="Q6423" i="3" a="1"/>
  <c r="Q6423" i="3" s="1"/>
  <c r="Q6405" i="3" a="1"/>
  <c r="Q6405" i="3" s="1"/>
  <c r="Q6384" i="3" a="1"/>
  <c r="Q6384" i="3" s="1"/>
  <c r="Q6345" i="3" a="1"/>
  <c r="Q6345" i="3" s="1"/>
  <c r="Q6327" i="3" a="1"/>
  <c r="Q6327" i="3" s="1"/>
  <c r="Q6289" i="3" a="1"/>
  <c r="Q6289" i="3" s="1"/>
  <c r="Q6252" i="3" a="1"/>
  <c r="Q6252" i="3" s="1"/>
  <c r="Q6233" i="3" a="1"/>
  <c r="Q6233" i="3" s="1"/>
  <c r="Q6214" i="3" a="1"/>
  <c r="Q6214" i="3" s="1"/>
  <c r="Q6197" i="3" a="1"/>
  <c r="Q6197" i="3" s="1"/>
  <c r="Q6177" i="3" a="1"/>
  <c r="Q6177" i="3" s="1"/>
  <c r="Q6158" i="3" a="1"/>
  <c r="Q6158" i="3" s="1"/>
  <c r="Q6138" i="3" a="1"/>
  <c r="Q6138" i="3" s="1"/>
  <c r="Q6120" i="3" a="1"/>
  <c r="Q6120" i="3" s="1"/>
  <c r="Q6083" i="3" a="1"/>
  <c r="Q6083" i="3" s="1"/>
  <c r="Q6063" i="3" a="1"/>
  <c r="Q6063" i="3" s="1"/>
  <c r="Q6046" i="3" a="1"/>
  <c r="Q6046" i="3" s="1"/>
  <c r="Q6030" i="3" a="1"/>
  <c r="Q6030" i="3" s="1"/>
  <c r="Q6013" i="3" a="1"/>
  <c r="Q6013" i="3" s="1"/>
  <c r="Q5995" i="3" a="1"/>
  <c r="Q5995" i="3" s="1"/>
  <c r="Q5979" i="3" a="1"/>
  <c r="Q5979" i="3" s="1"/>
  <c r="Q5964" i="3" a="1"/>
  <c r="Q5964" i="3" s="1"/>
  <c r="Q5916" i="3" a="1"/>
  <c r="Q5916" i="3" s="1"/>
  <c r="Q5903" i="3" a="1"/>
  <c r="Q5903" i="3" s="1"/>
  <c r="Q5888" i="3" a="1"/>
  <c r="Q5888" i="3" s="1"/>
  <c r="Q5858" i="3" a="1"/>
  <c r="Q5858" i="3" s="1"/>
  <c r="Q5813" i="3" a="1"/>
  <c r="Q5813" i="3" s="1"/>
  <c r="Q5799" i="3" a="1"/>
  <c r="Q5799" i="3" s="1"/>
  <c r="Q5784" i="3" a="1"/>
  <c r="Q5784" i="3" s="1"/>
  <c r="Q5753" i="3" a="1"/>
  <c r="Q5753" i="3" s="1"/>
  <c r="Q5724" i="3" a="1"/>
  <c r="Q5724" i="3" s="1"/>
  <c r="Q5695" i="3" a="1"/>
  <c r="Q5695" i="3" s="1"/>
  <c r="Q5680" i="3" a="1"/>
  <c r="Q5680" i="3" s="1"/>
  <c r="Q5651" i="3" a="1"/>
  <c r="Q5651" i="3" s="1"/>
  <c r="Q5621" i="3" a="1"/>
  <c r="Q5621" i="3" s="1"/>
  <c r="Q5593" i="3" a="1"/>
  <c r="Q5593" i="3" s="1"/>
  <c r="Q5565" i="3" a="1"/>
  <c r="Q5565" i="3" s="1"/>
  <c r="Q5551" i="3" a="1"/>
  <c r="Q5551" i="3" s="1"/>
  <c r="Q5535" i="3" a="1"/>
  <c r="Q5535" i="3" s="1"/>
  <c r="Q5520" i="3" a="1"/>
  <c r="Q5520" i="3" s="1"/>
  <c r="Q5492" i="3" a="1"/>
  <c r="Q5492" i="3" s="1"/>
  <c r="Q5478" i="3" a="1"/>
  <c r="Q5478" i="3" s="1"/>
  <c r="Q5463" i="3" a="1"/>
  <c r="Q5463" i="3" s="1"/>
  <c r="Q5449" i="3" a="1"/>
  <c r="Q5449" i="3" s="1"/>
  <c r="Q5434" i="3" a="1"/>
  <c r="Q5434" i="3" s="1"/>
  <c r="Q5420" i="3" a="1"/>
  <c r="Q5420" i="3" s="1"/>
  <c r="Q5405" i="3" a="1"/>
  <c r="Q5405" i="3" s="1"/>
  <c r="Q5391" i="3" a="1"/>
  <c r="Q5391" i="3" s="1"/>
  <c r="Q5363" i="3" a="1"/>
  <c r="Q5363" i="3" s="1"/>
  <c r="Q5334" i="3" a="1"/>
  <c r="Q5334" i="3" s="1"/>
  <c r="Q5318" i="3" a="1"/>
  <c r="Q5318" i="3" s="1"/>
  <c r="Q5303" i="3" a="1"/>
  <c r="Q5303" i="3" s="1"/>
  <c r="Q5287" i="3" a="1"/>
  <c r="Q5287" i="3" s="1"/>
  <c r="Q5273" i="3" a="1"/>
  <c r="Q5273" i="3" s="1"/>
  <c r="Q5256" i="3" a="1"/>
  <c r="Q5256" i="3" s="1"/>
  <c r="Q5240" i="3" a="1"/>
  <c r="Q5240" i="3" s="1"/>
  <c r="Q5225" i="3" a="1"/>
  <c r="Q5225" i="3" s="1"/>
  <c r="Q5194" i="3" a="1"/>
  <c r="Q5194" i="3" s="1"/>
  <c r="Q9969" i="3" a="1"/>
  <c r="Q9969" i="3" s="1"/>
  <c r="Q9879" i="3" a="1"/>
  <c r="Q9879" i="3" s="1"/>
  <c r="Q9796" i="3" a="1"/>
  <c r="Q9796" i="3" s="1"/>
  <c r="Q9709" i="3" a="1"/>
  <c r="Q9709" i="3" s="1"/>
  <c r="Q9640" i="3" a="1"/>
  <c r="Q9640" i="3" s="1"/>
  <c r="Q9565" i="3" a="1"/>
  <c r="Q9565" i="3" s="1"/>
  <c r="Q9494" i="3" a="1"/>
  <c r="Q9494" i="3" s="1"/>
  <c r="Q9350" i="3" a="1"/>
  <c r="Q9350" i="3" s="1"/>
  <c r="Q9275" i="3" a="1"/>
  <c r="Q9275" i="3" s="1"/>
  <c r="Q9155" i="3" a="1"/>
  <c r="Q9155" i="3" s="1"/>
  <c r="Q9090" i="3" a="1"/>
  <c r="Q9090" i="3" s="1"/>
  <c r="Q9036" i="3" a="1"/>
  <c r="Q9036" i="3" s="1"/>
  <c r="Q8781" i="3" a="1"/>
  <c r="Q8781" i="3" s="1"/>
  <c r="Q8740" i="3" a="1"/>
  <c r="Q8740" i="3" s="1"/>
  <c r="Q8706" i="3" a="1"/>
  <c r="Q8706" i="3" s="1"/>
  <c r="Q8658" i="3" a="1"/>
  <c r="Q8658" i="3" s="1"/>
  <c r="Q8546" i="3" a="1"/>
  <c r="Q8546" i="3" s="1"/>
  <c r="Q8475" i="3" a="1"/>
  <c r="Q8475" i="3" s="1"/>
  <c r="Q8439" i="3" a="1"/>
  <c r="Q8439" i="3" s="1"/>
  <c r="Q8404" i="3" a="1"/>
  <c r="Q8404" i="3" s="1"/>
  <c r="Q8375" i="3" a="1"/>
  <c r="Q8375" i="3" s="1"/>
  <c r="Q8341" i="3" a="1"/>
  <c r="Q8341" i="3" s="1"/>
  <c r="Q8310" i="3" a="1"/>
  <c r="Q8310" i="3" s="1"/>
  <c r="Q9968" i="3" a="1"/>
  <c r="Q9968" i="3" s="1"/>
  <c r="Q9876" i="3" a="1"/>
  <c r="Q9876" i="3" s="1"/>
  <c r="Q9793" i="3" a="1"/>
  <c r="Q9793" i="3" s="1"/>
  <c r="Q9708" i="3" a="1"/>
  <c r="Q9708" i="3" s="1"/>
  <c r="Q9638" i="3" a="1"/>
  <c r="Q9638" i="3" s="1"/>
  <c r="Q9562" i="3" a="1"/>
  <c r="Q9562" i="3" s="1"/>
  <c r="Q9418" i="3" a="1"/>
  <c r="Q9418" i="3" s="1"/>
  <c r="Q9340" i="3" a="1"/>
  <c r="Q9340" i="3" s="1"/>
  <c r="Q9274" i="3" a="1"/>
  <c r="Q9274" i="3" s="1"/>
  <c r="Q8986" i="3" a="1"/>
  <c r="Q8986" i="3" s="1"/>
  <c r="Q8932" i="3" a="1"/>
  <c r="Q8932" i="3" s="1"/>
  <c r="Q8876" i="3" a="1"/>
  <c r="Q8876" i="3" s="1"/>
  <c r="Q8829" i="3" a="1"/>
  <c r="Q8829" i="3" s="1"/>
  <c r="Q8780" i="3" a="1"/>
  <c r="Q8780" i="3" s="1"/>
  <c r="Q8737" i="3" a="1"/>
  <c r="Q8737" i="3" s="1"/>
  <c r="Q8703" i="3" a="1"/>
  <c r="Q8703" i="3" s="1"/>
  <c r="Q8657" i="3" a="1"/>
  <c r="Q8657" i="3" s="1"/>
  <c r="Q8583" i="3" a="1"/>
  <c r="Q8583" i="3" s="1"/>
  <c r="Q8544" i="3" a="1"/>
  <c r="Q8544" i="3" s="1"/>
  <c r="Q8508" i="3" a="1"/>
  <c r="Q8508" i="3" s="1"/>
  <c r="Q8473" i="3" a="1"/>
  <c r="Q8473" i="3" s="1"/>
  <c r="Q8437" i="3" a="1"/>
  <c r="Q8437" i="3" s="1"/>
  <c r="Q8402" i="3" a="1"/>
  <c r="Q8402" i="3" s="1"/>
  <c r="Q8340" i="3" a="1"/>
  <c r="Q8340" i="3" s="1"/>
  <c r="Q8308" i="3" a="1"/>
  <c r="Q8308" i="3" s="1"/>
  <c r="Q8252" i="3" a="1"/>
  <c r="Q8252" i="3" s="1"/>
  <c r="Q8206" i="3" a="1"/>
  <c r="Q8206" i="3" s="1"/>
  <c r="Q8128" i="3" a="1"/>
  <c r="Q8128" i="3" s="1"/>
  <c r="Q8098" i="3" a="1"/>
  <c r="Q8098" i="3" s="1"/>
  <c r="Q8042" i="3" a="1"/>
  <c r="Q8042" i="3" s="1"/>
  <c r="Q8014" i="3" a="1"/>
  <c r="Q8014" i="3" s="1"/>
  <c r="Q7987" i="3" a="1"/>
  <c r="Q7987" i="3" s="1"/>
  <c r="Q7963" i="3" a="1"/>
  <c r="Q7963" i="3" s="1"/>
  <c r="Q7824" i="3" a="1"/>
  <c r="Q7824" i="3" s="1"/>
  <c r="Q7770" i="3" a="1"/>
  <c r="Q7770" i="3" s="1"/>
  <c r="Q7670" i="3" a="1"/>
  <c r="Q7670" i="3" s="1"/>
  <c r="Q7647" i="3" a="1"/>
  <c r="Q7647" i="3" s="1"/>
  <c r="Q7625" i="3" a="1"/>
  <c r="Q7625" i="3" s="1"/>
  <c r="Q7577" i="3" a="1"/>
  <c r="Q7577" i="3" s="1"/>
  <c r="Q7551" i="3" a="1"/>
  <c r="Q7551" i="3" s="1"/>
  <c r="Q7528" i="3" a="1"/>
  <c r="Q7528" i="3" s="1"/>
  <c r="Q7478" i="3" a="1"/>
  <c r="Q7478" i="3" s="1"/>
  <c r="Q7453" i="3" a="1"/>
  <c r="Q7453" i="3" s="1"/>
  <c r="Q7385" i="3" a="1"/>
  <c r="Q7385" i="3" s="1"/>
  <c r="Q7360" i="3" a="1"/>
  <c r="Q7360" i="3" s="1"/>
  <c r="Q7266" i="3" a="1"/>
  <c r="Q7266" i="3" s="1"/>
  <c r="Q7242" i="3" a="1"/>
  <c r="Q7242" i="3" s="1"/>
  <c r="Q7218" i="3" a="1"/>
  <c r="Q7218" i="3" s="1"/>
  <c r="Q7195" i="3" a="1"/>
  <c r="Q7195" i="3" s="1"/>
  <c r="Q7172" i="3" a="1"/>
  <c r="Q7172" i="3" s="1"/>
  <c r="Q7125" i="3" a="1"/>
  <c r="Q7125" i="3" s="1"/>
  <c r="Q9703" i="3" a="1"/>
  <c r="Q9703" i="3" s="1"/>
  <c r="Q9560" i="3" a="1"/>
  <c r="Q9560" i="3" s="1"/>
  <c r="Q9481" i="3" a="1"/>
  <c r="Q9481" i="3" s="1"/>
  <c r="Q9416" i="3" a="1"/>
  <c r="Q9416" i="3" s="1"/>
  <c r="Q9337" i="3" a="1"/>
  <c r="Q9337" i="3" s="1"/>
  <c r="Q9209" i="3" a="1"/>
  <c r="Q9209" i="3" s="1"/>
  <c r="Q9146" i="3" a="1"/>
  <c r="Q9146" i="3" s="1"/>
  <c r="Q9086" i="3" a="1"/>
  <c r="Q9086" i="3" s="1"/>
  <c r="Q9033" i="3" a="1"/>
  <c r="Q9033" i="3" s="1"/>
  <c r="Q8929" i="3" a="1"/>
  <c r="Q8929" i="3" s="1"/>
  <c r="Q8701" i="3" a="1"/>
  <c r="Q8701" i="3" s="1"/>
  <c r="Q8618" i="3" a="1"/>
  <c r="Q8618" i="3" s="1"/>
  <c r="Q8580" i="3" a="1"/>
  <c r="Q8580" i="3" s="1"/>
  <c r="Q8541" i="3" a="1"/>
  <c r="Q8541" i="3" s="1"/>
  <c r="Q8506" i="3" a="1"/>
  <c r="Q8506" i="3" s="1"/>
  <c r="Q8472" i="3" a="1"/>
  <c r="Q8472" i="3" s="1"/>
  <c r="Q8434" i="3" a="1"/>
  <c r="Q8434" i="3" s="1"/>
  <c r="Q8372" i="3" a="1"/>
  <c r="Q8372" i="3" s="1"/>
  <c r="Q8338" i="3" a="1"/>
  <c r="Q8338" i="3" s="1"/>
  <c r="Q8281" i="3" a="1"/>
  <c r="Q8281" i="3" s="1"/>
  <c r="Q8228" i="3" a="1"/>
  <c r="Q8228" i="3" s="1"/>
  <c r="Q8178" i="3" a="1"/>
  <c r="Q8178" i="3" s="1"/>
  <c r="Q8155" i="3" a="1"/>
  <c r="Q8155" i="3" s="1"/>
  <c r="Q8096" i="3" a="1"/>
  <c r="Q8096" i="3" s="1"/>
  <c r="Q8068" i="3" a="1"/>
  <c r="Q8068" i="3" s="1"/>
  <c r="Q8012" i="3" a="1"/>
  <c r="Q8012" i="3" s="1"/>
  <c r="Q7986" i="3" a="1"/>
  <c r="Q7986" i="3" s="1"/>
  <c r="Q7962" i="3" a="1"/>
  <c r="Q7962" i="3" s="1"/>
  <c r="Q7932" i="3" a="1"/>
  <c r="Q7932" i="3" s="1"/>
  <c r="Q7906" i="3" a="1"/>
  <c r="Q7906" i="3" s="1"/>
  <c r="Q7880" i="3" a="1"/>
  <c r="Q7880" i="3" s="1"/>
  <c r="Q7849" i="3" a="1"/>
  <c r="Q7849" i="3" s="1"/>
  <c r="Q7823" i="3" a="1"/>
  <c r="Q7823" i="3" s="1"/>
  <c r="Q7797" i="3" a="1"/>
  <c r="Q7797" i="3" s="1"/>
  <c r="Q7767" i="3" a="1"/>
  <c r="Q7767" i="3" s="1"/>
  <c r="Q7743" i="3" a="1"/>
  <c r="Q7743" i="3" s="1"/>
  <c r="Q7717" i="3" a="1"/>
  <c r="Q7717" i="3" s="1"/>
  <c r="Q7693" i="3" a="1"/>
  <c r="Q7693" i="3" s="1"/>
  <c r="Q7668" i="3" a="1"/>
  <c r="Q7668" i="3" s="1"/>
  <c r="Q7599" i="3" a="1"/>
  <c r="Q7599" i="3" s="1"/>
  <c r="Q7575" i="3" a="1"/>
  <c r="Q7575" i="3" s="1"/>
  <c r="Q7549" i="3" a="1"/>
  <c r="Q7549" i="3" s="1"/>
  <c r="Q7501" i="3" a="1"/>
  <c r="Q7501" i="3" s="1"/>
  <c r="Q7476" i="3" a="1"/>
  <c r="Q7476" i="3" s="1"/>
  <c r="Q7452" i="3" a="1"/>
  <c r="Q7452" i="3" s="1"/>
  <c r="Q7429" i="3" a="1"/>
  <c r="Q7429" i="3" s="1"/>
  <c r="Q7336" i="3" a="1"/>
  <c r="Q7336" i="3" s="1"/>
  <c r="Q7313" i="3" a="1"/>
  <c r="Q7313" i="3" s="1"/>
  <c r="Q7215" i="3" a="1"/>
  <c r="Q7215" i="3" s="1"/>
  <c r="Q7194" i="3" a="1"/>
  <c r="Q7194" i="3" s="1"/>
  <c r="Q7171" i="3" a="1"/>
  <c r="Q7171" i="3" s="1"/>
  <c r="Q7147" i="3" a="1"/>
  <c r="Q7147" i="3" s="1"/>
  <c r="Q9964" i="3" a="1"/>
  <c r="Q9964" i="3" s="1"/>
  <c r="Q9867" i="3" a="1"/>
  <c r="Q9867" i="3" s="1"/>
  <c r="Q9792" i="3" a="1"/>
  <c r="Q9792" i="3" s="1"/>
  <c r="Q9559" i="3" a="1"/>
  <c r="Q9559" i="3" s="1"/>
  <c r="Q9336" i="3" a="1"/>
  <c r="Q9336" i="3" s="1"/>
  <c r="Q9270" i="3" a="1"/>
  <c r="Q9270" i="3" s="1"/>
  <c r="Q9204" i="3" a="1"/>
  <c r="Q9204" i="3" s="1"/>
  <c r="Q9083" i="3" a="1"/>
  <c r="Q9083" i="3" s="1"/>
  <c r="Q9032" i="3" a="1"/>
  <c r="Q9032" i="3" s="1"/>
  <c r="Q8984" i="3" a="1"/>
  <c r="Q8984" i="3" s="1"/>
  <c r="Q8927" i="3" a="1"/>
  <c r="Q8927" i="3" s="1"/>
  <c r="Q8873" i="3" a="1"/>
  <c r="Q8873" i="3" s="1"/>
  <c r="Q8826" i="3" a="1"/>
  <c r="Q8826" i="3" s="1"/>
  <c r="Q8777" i="3" a="1"/>
  <c r="Q8777" i="3" s="1"/>
  <c r="Q8736" i="3" a="1"/>
  <c r="Q8736" i="3" s="1"/>
  <c r="Q8654" i="3" a="1"/>
  <c r="Q8654" i="3" s="1"/>
  <c r="Q8616" i="3" a="1"/>
  <c r="Q8616" i="3" s="1"/>
  <c r="Q8579" i="3" a="1"/>
  <c r="Q8579" i="3" s="1"/>
  <c r="Q8540" i="3" a="1"/>
  <c r="Q8540" i="3" s="1"/>
  <c r="Q8505" i="3" a="1"/>
  <c r="Q8505" i="3" s="1"/>
  <c r="Q8471" i="3" a="1"/>
  <c r="Q8471" i="3" s="1"/>
  <c r="Q8433" i="3" a="1"/>
  <c r="Q8433" i="3" s="1"/>
  <c r="Q8401" i="3" a="1"/>
  <c r="Q8401" i="3" s="1"/>
  <c r="Q8337" i="3" a="1"/>
  <c r="Q8337" i="3" s="1"/>
  <c r="Q8307" i="3" a="1"/>
  <c r="Q8307" i="3" s="1"/>
  <c r="Q8279" i="3" a="1"/>
  <c r="Q8279" i="3" s="1"/>
  <c r="Q8250" i="3" a="1"/>
  <c r="Q8250" i="3" s="1"/>
  <c r="Q8177" i="3" a="1"/>
  <c r="Q8177" i="3" s="1"/>
  <c r="Q8153" i="3" a="1"/>
  <c r="Q8153" i="3" s="1"/>
  <c r="Q8126" i="3" a="1"/>
  <c r="Q8126" i="3" s="1"/>
  <c r="Q8095" i="3" a="1"/>
  <c r="Q8095" i="3" s="1"/>
  <c r="Q8041" i="3" a="1"/>
  <c r="Q8041" i="3" s="1"/>
  <c r="Q7961" i="3" a="1"/>
  <c r="Q7961" i="3" s="1"/>
  <c r="Q7905" i="3" a="1"/>
  <c r="Q7905" i="3" s="1"/>
  <c r="Q7879" i="3" a="1"/>
  <c r="Q7879" i="3" s="1"/>
  <c r="Q7822" i="3" a="1"/>
  <c r="Q7822" i="3" s="1"/>
  <c r="Q7796" i="3" a="1"/>
  <c r="Q7796" i="3" s="1"/>
  <c r="Q7766" i="3" a="1"/>
  <c r="Q7766" i="3" s="1"/>
  <c r="Q7692" i="3" a="1"/>
  <c r="Q7692" i="3" s="1"/>
  <c r="Q7646" i="3" a="1"/>
  <c r="Q7646" i="3" s="1"/>
  <c r="Q7623" i="3" a="1"/>
  <c r="Q7623" i="3" s="1"/>
  <c r="Q7548" i="3" a="1"/>
  <c r="Q7548" i="3" s="1"/>
  <c r="Q7527" i="3" a="1"/>
  <c r="Q7527" i="3" s="1"/>
  <c r="Q7500" i="3" a="1"/>
  <c r="Q7500" i="3" s="1"/>
  <c r="Q7428" i="3" a="1"/>
  <c r="Q7428" i="3" s="1"/>
  <c r="Q7405" i="3" a="1"/>
  <c r="Q7405" i="3" s="1"/>
  <c r="Q7357" i="3" a="1"/>
  <c r="Q7357" i="3" s="1"/>
  <c r="Q7335" i="3" a="1"/>
  <c r="Q7335" i="3" s="1"/>
  <c r="Q7289" i="3" a="1"/>
  <c r="Q7289" i="3" s="1"/>
  <c r="Q7263" i="3" a="1"/>
  <c r="Q7263" i="3" s="1"/>
  <c r="Q7241" i="3" a="1"/>
  <c r="Q7241" i="3" s="1"/>
  <c r="Q7193" i="3" a="1"/>
  <c r="Q7193" i="3" s="1"/>
  <c r="Q7145" i="3" a="1"/>
  <c r="Q7145" i="3" s="1"/>
  <c r="Q7122" i="3" a="1"/>
  <c r="Q7122" i="3" s="1"/>
  <c r="Q7096" i="3" a="1"/>
  <c r="Q7096" i="3" s="1"/>
  <c r="Q7072" i="3" a="1"/>
  <c r="Q7072" i="3" s="1"/>
  <c r="Q7046" i="3" a="1"/>
  <c r="Q7046" i="3" s="1"/>
  <c r="Q7023" i="3" a="1"/>
  <c r="Q7023" i="3" s="1"/>
  <c r="Q6970" i="3" a="1"/>
  <c r="Q6970" i="3" s="1"/>
  <c r="Q6919" i="3" a="1"/>
  <c r="Q6919" i="3" s="1"/>
  <c r="Q6897" i="3" a="1"/>
  <c r="Q6897" i="3" s="1"/>
  <c r="Q6849" i="3" a="1"/>
  <c r="Q6849" i="3" s="1"/>
  <c r="Q6828" i="3" a="1"/>
  <c r="Q6828" i="3" s="1"/>
  <c r="Q6806" i="3" a="1"/>
  <c r="Q6806" i="3" s="1"/>
  <c r="Q6783" i="3" a="1"/>
  <c r="Q6783" i="3" s="1"/>
  <c r="Q6764" i="3" a="1"/>
  <c r="Q6764" i="3" s="1"/>
  <c r="Q6744" i="3" a="1"/>
  <c r="Q6744" i="3" s="1"/>
  <c r="Q6721" i="3" a="1"/>
  <c r="Q6721" i="3" s="1"/>
  <c r="Q6701" i="3" a="1"/>
  <c r="Q6701" i="3" s="1"/>
  <c r="Q6682" i="3" a="1"/>
  <c r="Q6682" i="3" s="1"/>
  <c r="Q6663" i="3" a="1"/>
  <c r="Q6663" i="3" s="1"/>
  <c r="Q6643" i="3" a="1"/>
  <c r="Q6643" i="3" s="1"/>
  <c r="Q6624" i="3" a="1"/>
  <c r="Q6624" i="3" s="1"/>
  <c r="Q6604" i="3" a="1"/>
  <c r="Q6604" i="3" s="1"/>
  <c r="Q6565" i="3" a="1"/>
  <c r="Q6565" i="3" s="1"/>
  <c r="Q6548" i="3" a="1"/>
  <c r="Q6548" i="3" s="1"/>
  <c r="Q6509" i="3" a="1"/>
  <c r="Q6509" i="3" s="1"/>
  <c r="Q6491" i="3" a="1"/>
  <c r="Q6491" i="3" s="1"/>
  <c r="Q6472" i="3" a="1"/>
  <c r="Q6472" i="3" s="1"/>
  <c r="Q6455" i="3" a="1"/>
  <c r="Q6455" i="3" s="1"/>
  <c r="Q6437" i="3" a="1"/>
  <c r="Q6437" i="3" s="1"/>
  <c r="Q6419" i="3" a="1"/>
  <c r="Q6419" i="3" s="1"/>
  <c r="Q6399" i="3" a="1"/>
  <c r="Q6399" i="3" s="1"/>
  <c r="Q6380" i="3" a="1"/>
  <c r="Q6380" i="3" s="1"/>
  <c r="Q6324" i="3" a="1"/>
  <c r="Q6324" i="3" s="1"/>
  <c r="Q6304" i="3" a="1"/>
  <c r="Q6304" i="3" s="1"/>
  <c r="Q6285" i="3" a="1"/>
  <c r="Q6285" i="3" s="1"/>
  <c r="Q6265" i="3" a="1"/>
  <c r="Q6265" i="3" s="1"/>
  <c r="Q6248" i="3" a="1"/>
  <c r="Q6248" i="3" s="1"/>
  <c r="Q6230" i="3" a="1"/>
  <c r="Q6230" i="3" s="1"/>
  <c r="Q6211" i="3" a="1"/>
  <c r="Q6211" i="3" s="1"/>
  <c r="Q6193" i="3" a="1"/>
  <c r="Q6193" i="3" s="1"/>
  <c r="Q6154" i="3" a="1"/>
  <c r="Q6154" i="3" s="1"/>
  <c r="Q6134" i="3" a="1"/>
  <c r="Q6134" i="3" s="1"/>
  <c r="Q6098" i="3" a="1"/>
  <c r="Q6098" i="3" s="1"/>
  <c r="Q6078" i="3" a="1"/>
  <c r="Q6078" i="3" s="1"/>
  <c r="Q6059" i="3" a="1"/>
  <c r="Q6059" i="3" s="1"/>
  <c r="Q6042" i="3" a="1"/>
  <c r="Q6042" i="3" s="1"/>
  <c r="Q6026" i="3" a="1"/>
  <c r="Q6026" i="3" s="1"/>
  <c r="Q6009" i="3" a="1"/>
  <c r="Q6009" i="3" s="1"/>
  <c r="Q5992" i="3" a="1"/>
  <c r="Q5992" i="3" s="1"/>
  <c r="Q5976" i="3" a="1"/>
  <c r="Q5976" i="3" s="1"/>
  <c r="Q5961" i="3" a="1"/>
  <c r="Q5961" i="3" s="1"/>
  <c r="Q5944" i="3" a="1"/>
  <c r="Q5944" i="3" s="1"/>
  <c r="Q5899" i="3" a="1"/>
  <c r="Q5899" i="3" s="1"/>
  <c r="Q5826" i="3" a="1"/>
  <c r="Q5826" i="3" s="1"/>
  <c r="Q5810" i="3" a="1"/>
  <c r="Q5810" i="3" s="1"/>
  <c r="Q5796" i="3" a="1"/>
  <c r="Q5796" i="3" s="1"/>
  <c r="Q5750" i="3" a="1"/>
  <c r="Q5750" i="3" s="1"/>
  <c r="Q5735" i="3" a="1"/>
  <c r="Q5735" i="3" s="1"/>
  <c r="Q5721" i="3" a="1"/>
  <c r="Q5721" i="3" s="1"/>
  <c r="Q5707" i="3" a="1"/>
  <c r="Q5707" i="3" s="1"/>
  <c r="Q5664" i="3" a="1"/>
  <c r="Q5664" i="3" s="1"/>
  <c r="Q5648" i="3" a="1"/>
  <c r="Q5648" i="3" s="1"/>
  <c r="Q5634" i="3" a="1"/>
  <c r="Q5634" i="3" s="1"/>
  <c r="Q5619" i="3" a="1"/>
  <c r="Q5619" i="3" s="1"/>
  <c r="Q5604" i="3" a="1"/>
  <c r="Q5604" i="3" s="1"/>
  <c r="Q5591" i="3" a="1"/>
  <c r="Q5591" i="3" s="1"/>
  <c r="Q5562" i="3" a="1"/>
  <c r="Q5562" i="3" s="1"/>
  <c r="Q5517" i="3" a="1"/>
  <c r="Q5517" i="3" s="1"/>
  <c r="Q5504" i="3" a="1"/>
  <c r="Q5504" i="3" s="1"/>
  <c r="Q5475" i="3" a="1"/>
  <c r="Q5475" i="3" s="1"/>
  <c r="Q9946" i="3" a="1"/>
  <c r="Q9946" i="3" s="1"/>
  <c r="Q9864" i="3" a="1"/>
  <c r="Q9864" i="3" s="1"/>
  <c r="Q9694" i="3" a="1"/>
  <c r="Q9694" i="3" s="1"/>
  <c r="Q9624" i="3" a="1"/>
  <c r="Q9624" i="3" s="1"/>
  <c r="Q9541" i="3" a="1"/>
  <c r="Q9541" i="3" s="1"/>
  <c r="Q9413" i="3" a="1"/>
  <c r="Q9413" i="3" s="1"/>
  <c r="Q9257" i="3" a="1"/>
  <c r="Q9257" i="3" s="1"/>
  <c r="Q9198" i="3" a="1"/>
  <c r="Q9198" i="3" s="1"/>
  <c r="Q9135" i="3" a="1"/>
  <c r="Q9135" i="3" s="1"/>
  <c r="Q9078" i="3" a="1"/>
  <c r="Q9078" i="3" s="1"/>
  <c r="Q9031" i="3" a="1"/>
  <c r="Q9031" i="3" s="1"/>
  <c r="Q8971" i="3" a="1"/>
  <c r="Q8971" i="3" s="1"/>
  <c r="Q8921" i="3" a="1"/>
  <c r="Q8921" i="3" s="1"/>
  <c r="Q8872" i="3" a="1"/>
  <c r="Q8872" i="3" s="1"/>
  <c r="Q8816" i="3" a="1"/>
  <c r="Q8816" i="3" s="1"/>
  <c r="Q8773" i="3" a="1"/>
  <c r="Q8773" i="3" s="1"/>
  <c r="Q8735" i="3" a="1"/>
  <c r="Q8735" i="3" s="1"/>
  <c r="Q8614" i="3" a="1"/>
  <c r="Q8614" i="3" s="1"/>
  <c r="Q8573" i="3" a="1"/>
  <c r="Q8573" i="3" s="1"/>
  <c r="Q8536" i="3" a="1"/>
  <c r="Q8536" i="3" s="1"/>
  <c r="Q8503" i="3" a="1"/>
  <c r="Q8503" i="3" s="1"/>
  <c r="Q8464" i="3" a="1"/>
  <c r="Q8464" i="3" s="1"/>
  <c r="Q8430" i="3" a="1"/>
  <c r="Q8430" i="3" s="1"/>
  <c r="Q8333" i="3" a="1"/>
  <c r="Q8333" i="3" s="1"/>
  <c r="Q8305" i="3" a="1"/>
  <c r="Q8305" i="3" s="1"/>
  <c r="Q8246" i="3" a="1"/>
  <c r="Q8246" i="3" s="1"/>
  <c r="Q8225" i="3" a="1"/>
  <c r="Q8225" i="3" s="1"/>
  <c r="Q8151" i="3" a="1"/>
  <c r="Q8151" i="3" s="1"/>
  <c r="Q8119" i="3" a="1"/>
  <c r="Q8119" i="3" s="1"/>
  <c r="Q8091" i="3" a="1"/>
  <c r="Q8091" i="3" s="1"/>
  <c r="Q8065" i="3" a="1"/>
  <c r="Q8065" i="3" s="1"/>
  <c r="Q8035" i="3" a="1"/>
  <c r="Q8035" i="3" s="1"/>
  <c r="Q8007" i="3" a="1"/>
  <c r="Q8007" i="3" s="1"/>
  <c r="Q7928" i="3" a="1"/>
  <c r="Q7928" i="3" s="1"/>
  <c r="Q7903" i="3" a="1"/>
  <c r="Q7903" i="3" s="1"/>
  <c r="Q7874" i="3" a="1"/>
  <c r="Q7874" i="3" s="1"/>
  <c r="Q7821" i="3" a="1"/>
  <c r="Q7821" i="3" s="1"/>
  <c r="Q7764" i="3" a="1"/>
  <c r="Q7764" i="3" s="1"/>
  <c r="Q7739" i="3" a="1"/>
  <c r="Q7739" i="3" s="1"/>
  <c r="Q7712" i="3" a="1"/>
  <c r="Q7712" i="3" s="1"/>
  <c r="Q7690" i="3" a="1"/>
  <c r="Q7690" i="3" s="1"/>
  <c r="Q7666" i="3" a="1"/>
  <c r="Q7666" i="3" s="1"/>
  <c r="Q7642" i="3" a="1"/>
  <c r="Q7642" i="3" s="1"/>
  <c r="Q7597" i="3" a="1"/>
  <c r="Q7597" i="3" s="1"/>
  <c r="Q7572" i="3" a="1"/>
  <c r="Q7572" i="3" s="1"/>
  <c r="Q7519" i="3" a="1"/>
  <c r="Q7519" i="3" s="1"/>
  <c r="Q7499" i="3" a="1"/>
  <c r="Q7499" i="3" s="1"/>
  <c r="Q7472" i="3" a="1"/>
  <c r="Q7472" i="3" s="1"/>
  <c r="Q7449" i="3" a="1"/>
  <c r="Q7449" i="3" s="1"/>
  <c r="Q7403" i="3" a="1"/>
  <c r="Q7403" i="3" s="1"/>
  <c r="Q7380" i="3" a="1"/>
  <c r="Q7380" i="3" s="1"/>
  <c r="Q7285" i="3" a="1"/>
  <c r="Q7285" i="3" s="1"/>
  <c r="Q7262" i="3" a="1"/>
  <c r="Q7262" i="3" s="1"/>
  <c r="Q7237" i="3" a="1"/>
  <c r="Q7237" i="3" s="1"/>
  <c r="Q7213" i="3" a="1"/>
  <c r="Q7213" i="3" s="1"/>
  <c r="Q7167" i="3" a="1"/>
  <c r="Q7167" i="3" s="1"/>
  <c r="Q7142" i="3" a="1"/>
  <c r="Q7142" i="3" s="1"/>
  <c r="Q7094" i="3" a="1"/>
  <c r="Q7094" i="3" s="1"/>
  <c r="Q7069" i="3" a="1"/>
  <c r="Q7069" i="3" s="1"/>
  <c r="Q7044" i="3" a="1"/>
  <c r="Q7044" i="3" s="1"/>
  <c r="Q7020" i="3" a="1"/>
  <c r="Q7020" i="3" s="1"/>
  <c r="Q6994" i="3" a="1"/>
  <c r="Q6994" i="3" s="1"/>
  <c r="Q6967" i="3" a="1"/>
  <c r="Q6967" i="3" s="1"/>
  <c r="Q6943" i="3" a="1"/>
  <c r="Q6943" i="3" s="1"/>
  <c r="Q6917" i="3" a="1"/>
  <c r="Q6917" i="3" s="1"/>
  <c r="Q6868" i="3" a="1"/>
  <c r="Q6868" i="3" s="1"/>
  <c r="Q6847" i="3" a="1"/>
  <c r="Q6847" i="3" s="1"/>
  <c r="Q6826" i="3" a="1"/>
  <c r="Q6826" i="3" s="1"/>
  <c r="Q6804" i="3" a="1"/>
  <c r="Q6804" i="3" s="1"/>
  <c r="Q6781" i="3" a="1"/>
  <c r="Q6781" i="3" s="1"/>
  <c r="Q6762" i="3" a="1"/>
  <c r="Q6762" i="3" s="1"/>
  <c r="Q6741" i="3" a="1"/>
  <c r="Q6741" i="3" s="1"/>
  <c r="Q6719" i="3" a="1"/>
  <c r="Q6719" i="3" s="1"/>
  <c r="Q6698" i="3" a="1"/>
  <c r="Q6698" i="3" s="1"/>
  <c r="Q6661" i="3" a="1"/>
  <c r="Q6661" i="3" s="1"/>
  <c r="Q6641" i="3" a="1"/>
  <c r="Q6641" i="3" s="1"/>
  <c r="Q6622" i="3" a="1"/>
  <c r="Q6622" i="3" s="1"/>
  <c r="Q6602" i="3" a="1"/>
  <c r="Q6602" i="3" s="1"/>
  <c r="Q6582" i="3" a="1"/>
  <c r="Q6582" i="3" s="1"/>
  <c r="Q6564" i="3" a="1"/>
  <c r="Q6564" i="3" s="1"/>
  <c r="Q6528" i="3" a="1"/>
  <c r="Q6528" i="3" s="1"/>
  <c r="Q6508" i="3" a="1"/>
  <c r="Q6508" i="3" s="1"/>
  <c r="Q6489" i="3" a="1"/>
  <c r="Q6489" i="3" s="1"/>
  <c r="Q6436" i="3" a="1"/>
  <c r="Q6436" i="3" s="1"/>
  <c r="Q6359" i="3" a="1"/>
  <c r="Q6359" i="3" s="1"/>
  <c r="Q6341" i="3" a="1"/>
  <c r="Q6341" i="3" s="1"/>
  <c r="Q6321" i="3" a="1"/>
  <c r="Q6321" i="3" s="1"/>
  <c r="Q6302" i="3" a="1"/>
  <c r="Q6302" i="3" s="1"/>
  <c r="Q6283" i="3" a="1"/>
  <c r="Q6283" i="3" s="1"/>
  <c r="Q6264" i="3" a="1"/>
  <c r="Q6264" i="3" s="1"/>
  <c r="Q6246" i="3" a="1"/>
  <c r="Q6246" i="3" s="1"/>
  <c r="Q6228" i="3" a="1"/>
  <c r="Q6228" i="3" s="1"/>
  <c r="Q6209" i="3" a="1"/>
  <c r="Q6209" i="3" s="1"/>
  <c r="Q6191" i="3" a="1"/>
  <c r="Q6191" i="3" s="1"/>
  <c r="Q6170" i="3" a="1"/>
  <c r="Q6170" i="3" s="1"/>
  <c r="Q6152" i="3" a="1"/>
  <c r="Q6152" i="3" s="1"/>
  <c r="Q6132" i="3" a="1"/>
  <c r="Q6132" i="3" s="1"/>
  <c r="Q6115" i="3" a="1"/>
  <c r="Q6115" i="3" s="1"/>
  <c r="Q6095" i="3" a="1"/>
  <c r="Q6095" i="3" s="1"/>
  <c r="Q6077" i="3" a="1"/>
  <c r="Q6077" i="3" s="1"/>
  <c r="Q6057" i="3" a="1"/>
  <c r="Q6057" i="3" s="1"/>
  <c r="Q6008" i="3" a="1"/>
  <c r="Q6008" i="3" s="1"/>
  <c r="Q5990" i="3" a="1"/>
  <c r="Q5990" i="3" s="1"/>
  <c r="Q5974" i="3" a="1"/>
  <c r="Q5974" i="3" s="1"/>
  <c r="Q5959" i="3" a="1"/>
  <c r="Q5959" i="3" s="1"/>
  <c r="Q5942" i="3" a="1"/>
  <c r="Q5942" i="3" s="1"/>
  <c r="Q5927" i="3" a="1"/>
  <c r="Q5927" i="3" s="1"/>
  <c r="Q5911" i="3" a="1"/>
  <c r="Q5911" i="3" s="1"/>
  <c r="Q5898" i="3" a="1"/>
  <c r="Q5898" i="3" s="1"/>
  <c r="Q5884" i="3" a="1"/>
  <c r="Q5884" i="3" s="1"/>
  <c r="Q5869" i="3" a="1"/>
  <c r="Q5869" i="3" s="1"/>
  <c r="Q5854" i="3" a="1"/>
  <c r="Q5854" i="3" s="1"/>
  <c r="Q5839" i="3" a="1"/>
  <c r="Q5839" i="3" s="1"/>
  <c r="Q5824" i="3" a="1"/>
  <c r="Q5824" i="3" s="1"/>
  <c r="Q5808" i="3" a="1"/>
  <c r="Q5808" i="3" s="1"/>
  <c r="Q5795" i="3" a="1"/>
  <c r="Q5795" i="3" s="1"/>
  <c r="Q5779" i="3" a="1"/>
  <c r="Q5779" i="3" s="1"/>
  <c r="Q5764" i="3" a="1"/>
  <c r="Q5764" i="3" s="1"/>
  <c r="Q5749" i="3" a="1"/>
  <c r="Q5749" i="3" s="1"/>
  <c r="Q5706" i="3" a="1"/>
  <c r="Q5706" i="3" s="1"/>
  <c r="Q5676" i="3" a="1"/>
  <c r="Q5676" i="3" s="1"/>
  <c r="Q5647" i="3" a="1"/>
  <c r="Q5647" i="3" s="1"/>
  <c r="Q5632" i="3" a="1"/>
  <c r="Q5632" i="3" s="1"/>
  <c r="Q5617" i="3" a="1"/>
  <c r="Q5617" i="3" s="1"/>
  <c r="Q5603" i="3" a="1"/>
  <c r="Q5603" i="3" s="1"/>
  <c r="Q5576" i="3" a="1"/>
  <c r="Q5576" i="3" s="1"/>
  <c r="Q5546" i="3" a="1"/>
  <c r="Q5546" i="3" s="1"/>
  <c r="Q5516" i="3" a="1"/>
  <c r="Q5516" i="3" s="1"/>
  <c r="Q5503" i="3" a="1"/>
  <c r="Q5503" i="3" s="1"/>
  <c r="Q5488" i="3" a="1"/>
  <c r="Q5488" i="3" s="1"/>
  <c r="Q9936" i="3" a="1"/>
  <c r="Q9936" i="3" s="1"/>
  <c r="Q9681" i="3" a="1"/>
  <c r="Q9681" i="3" s="1"/>
  <c r="Q9614" i="3" a="1"/>
  <c r="Q9614" i="3" s="1"/>
  <c r="Q9536" i="3" a="1"/>
  <c r="Q9536" i="3" s="1"/>
  <c r="Q9469" i="3" a="1"/>
  <c r="Q9469" i="3" s="1"/>
  <c r="Q9321" i="3" a="1"/>
  <c r="Q9321" i="3" s="1"/>
  <c r="Q9252" i="3" a="1"/>
  <c r="Q9252" i="3" s="1"/>
  <c r="Q9192" i="3" a="1"/>
  <c r="Q9192" i="3" s="1"/>
  <c r="Q9129" i="3" a="1"/>
  <c r="Q9129" i="3" s="1"/>
  <c r="Q8969" i="3" a="1"/>
  <c r="Q8969" i="3" s="1"/>
  <c r="Q8869" i="3" a="1"/>
  <c r="Q8869" i="3" s="1"/>
  <c r="Q8812" i="3" a="1"/>
  <c r="Q8812" i="3" s="1"/>
  <c r="Q8727" i="3" a="1"/>
  <c r="Q8727" i="3" s="1"/>
  <c r="Q8647" i="3" a="1"/>
  <c r="Q8647" i="3" s="1"/>
  <c r="Q8607" i="3" a="1"/>
  <c r="Q8607" i="3" s="1"/>
  <c r="Q8533" i="3" a="1"/>
  <c r="Q8533" i="3" s="1"/>
  <c r="Q8500" i="3" a="1"/>
  <c r="Q8500" i="3" s="1"/>
  <c r="Q8462" i="3" a="1"/>
  <c r="Q8462" i="3" s="1"/>
  <c r="Q8426" i="3" a="1"/>
  <c r="Q8426" i="3" s="1"/>
  <c r="Q8361" i="3" a="1"/>
  <c r="Q8361" i="3" s="1"/>
  <c r="Q8331" i="3" a="1"/>
  <c r="Q8331" i="3" s="1"/>
  <c r="Q8302" i="3" a="1"/>
  <c r="Q8302" i="3" s="1"/>
  <c r="Q8271" i="3" a="1"/>
  <c r="Q8271" i="3" s="1"/>
  <c r="Q8172" i="3" a="1"/>
  <c r="Q8172" i="3" s="1"/>
  <c r="Q8146" i="3" a="1"/>
  <c r="Q8146" i="3" s="1"/>
  <c r="Q8089" i="3" a="1"/>
  <c r="Q8089" i="3" s="1"/>
  <c r="Q8032" i="3" a="1"/>
  <c r="Q8032" i="3" s="1"/>
  <c r="Q7980" i="3" a="1"/>
  <c r="Q7980" i="3" s="1"/>
  <c r="Q7953" i="3" a="1"/>
  <c r="Q7953" i="3" s="1"/>
  <c r="Q7899" i="3" a="1"/>
  <c r="Q7899" i="3" s="1"/>
  <c r="Q7870" i="3" a="1"/>
  <c r="Q7870" i="3" s="1"/>
  <c r="Q7844" i="3" a="1"/>
  <c r="Q7844" i="3" s="1"/>
  <c r="Q7818" i="3" a="1"/>
  <c r="Q7818" i="3" s="1"/>
  <c r="Q7788" i="3" a="1"/>
  <c r="Q7788" i="3" s="1"/>
  <c r="Q7761" i="3" a="1"/>
  <c r="Q7761" i="3" s="1"/>
  <c r="Q7736" i="3" a="1"/>
  <c r="Q7736" i="3" s="1"/>
  <c r="Q7710" i="3" a="1"/>
  <c r="Q7710" i="3" s="1"/>
  <c r="Q7685" i="3" a="1"/>
  <c r="Q7685" i="3" s="1"/>
  <c r="Q7664" i="3" a="1"/>
  <c r="Q7664" i="3" s="1"/>
  <c r="Q7615" i="3" a="1"/>
  <c r="Q7615" i="3" s="1"/>
  <c r="Q7592" i="3" a="1"/>
  <c r="Q7592" i="3" s="1"/>
  <c r="Q7570" i="3" a="1"/>
  <c r="Q7570" i="3" s="1"/>
  <c r="Q7516" i="3" a="1"/>
  <c r="Q7516" i="3" s="1"/>
  <c r="Q7494" i="3" a="1"/>
  <c r="Q7494" i="3" s="1"/>
  <c r="Q7445" i="3" a="1"/>
  <c r="Q7445" i="3" s="1"/>
  <c r="Q7353" i="3" a="1"/>
  <c r="Q7353" i="3" s="1"/>
  <c r="Q7331" i="3" a="1"/>
  <c r="Q7331" i="3" s="1"/>
  <c r="Q7305" i="3" a="1"/>
  <c r="Q7305" i="3" s="1"/>
  <c r="Q7259" i="3" a="1"/>
  <c r="Q7259" i="3" s="1"/>
  <c r="Q7233" i="3" a="1"/>
  <c r="Q7233" i="3" s="1"/>
  <c r="Q7189" i="3" a="1"/>
  <c r="Q7189" i="3" s="1"/>
  <c r="Q7163" i="3" a="1"/>
  <c r="Q7163" i="3" s="1"/>
  <c r="Q7115" i="3" a="1"/>
  <c r="Q7115" i="3" s="1"/>
  <c r="Q7091" i="3" a="1"/>
  <c r="Q7091" i="3" s="1"/>
  <c r="Q7065" i="3" a="1"/>
  <c r="Q7065" i="3" s="1"/>
  <c r="Q7039" i="3" a="1"/>
  <c r="Q7039" i="3" s="1"/>
  <c r="Q7016" i="3" a="1"/>
  <c r="Q7016" i="3" s="1"/>
  <c r="Q6991" i="3" a="1"/>
  <c r="Q6991" i="3" s="1"/>
  <c r="Q6963" i="3" a="1"/>
  <c r="Q6963" i="3" s="1"/>
  <c r="Q6940" i="3" a="1"/>
  <c r="Q6940" i="3" s="1"/>
  <c r="Q6890" i="3" a="1"/>
  <c r="Q6890" i="3" s="1"/>
  <c r="Q6865" i="3" a="1"/>
  <c r="Q6865" i="3" s="1"/>
  <c r="Q6843" i="3" a="1"/>
  <c r="Q6843" i="3" s="1"/>
  <c r="Q6823" i="3" a="1"/>
  <c r="Q6823" i="3" s="1"/>
  <c r="Q6800" i="3" a="1"/>
  <c r="Q6800" i="3" s="1"/>
  <c r="Q6757" i="3" a="1"/>
  <c r="Q6757" i="3" s="1"/>
  <c r="Q6738" i="3" a="1"/>
  <c r="Q6738" i="3" s="1"/>
  <c r="Q6716" i="3" a="1"/>
  <c r="Q6716" i="3" s="1"/>
  <c r="Q6696" i="3" a="1"/>
  <c r="Q6696" i="3" s="1"/>
  <c r="Q6658" i="3" a="1"/>
  <c r="Q6658" i="3" s="1"/>
  <c r="Q6637" i="3" a="1"/>
  <c r="Q6637" i="3" s="1"/>
  <c r="Q6619" i="3" a="1"/>
  <c r="Q6619" i="3" s="1"/>
  <c r="Q6598" i="3" a="1"/>
  <c r="Q6598" i="3" s="1"/>
  <c r="Q6579" i="3" a="1"/>
  <c r="Q6579" i="3" s="1"/>
  <c r="Q6562" i="3" a="1"/>
  <c r="Q6562" i="3" s="1"/>
  <c r="Q6544" i="3" a="1"/>
  <c r="Q6544" i="3" s="1"/>
  <c r="Q6524" i="3" a="1"/>
  <c r="Q6524" i="3" s="1"/>
  <c r="Q6504" i="3" a="1"/>
  <c r="Q6504" i="3" s="1"/>
  <c r="Q6468" i="3" a="1"/>
  <c r="Q6468" i="3" s="1"/>
  <c r="Q6451" i="3" a="1"/>
  <c r="Q6451" i="3" s="1"/>
  <c r="Q6432" i="3" a="1"/>
  <c r="Q6432" i="3" s="1"/>
  <c r="Q6414" i="3" a="1"/>
  <c r="Q6414" i="3" s="1"/>
  <c r="Q6395" i="3" a="1"/>
  <c r="Q6395" i="3" s="1"/>
  <c r="Q6357" i="3" a="1"/>
  <c r="Q6357" i="3" s="1"/>
  <c r="Q6338" i="3" a="1"/>
  <c r="Q6338" i="3" s="1"/>
  <c r="Q6318" i="3" a="1"/>
  <c r="Q6318" i="3" s="1"/>
  <c r="Q6299" i="3" a="1"/>
  <c r="Q6299" i="3" s="1"/>
  <c r="Q6279" i="3" a="1"/>
  <c r="Q6279" i="3" s="1"/>
  <c r="Q6262" i="3" a="1"/>
  <c r="Q6262" i="3" s="1"/>
  <c r="Q6244" i="3" a="1"/>
  <c r="Q6244" i="3" s="1"/>
  <c r="Q6226" i="3" a="1"/>
  <c r="Q6226" i="3" s="1"/>
  <c r="Q6206" i="3" a="1"/>
  <c r="Q6206" i="3" s="1"/>
  <c r="Q6187" i="3" a="1"/>
  <c r="Q6187" i="3" s="1"/>
  <c r="Q6167" i="3" a="1"/>
  <c r="Q6167" i="3" s="1"/>
  <c r="Q6149" i="3" a="1"/>
  <c r="Q6149" i="3" s="1"/>
  <c r="Q6130" i="3" a="1"/>
  <c r="Q6130" i="3" s="1"/>
  <c r="Q6111" i="3" a="1"/>
  <c r="Q6111" i="3" s="1"/>
  <c r="Q6093" i="3" a="1"/>
  <c r="Q6093" i="3" s="1"/>
  <c r="Q6073" i="3" a="1"/>
  <c r="Q6073" i="3" s="1"/>
  <c r="Q6055" i="3" a="1"/>
  <c r="Q6055" i="3" s="1"/>
  <c r="Q6038" i="3" a="1"/>
  <c r="Q6038" i="3" s="1"/>
  <c r="Q6022" i="3" a="1"/>
  <c r="Q6022" i="3" s="1"/>
  <c r="Q5972" i="3" a="1"/>
  <c r="Q5972" i="3" s="1"/>
  <c r="Q5939" i="3" a="1"/>
  <c r="Q5939" i="3" s="1"/>
  <c r="Q5925" i="3" a="1"/>
  <c r="Q5925" i="3" s="1"/>
  <c r="Q5909" i="3" a="1"/>
  <c r="Q5909" i="3" s="1"/>
  <c r="Q5896" i="3" a="1"/>
  <c r="Q5896" i="3" s="1"/>
  <c r="Q5882" i="3" a="1"/>
  <c r="Q5882" i="3" s="1"/>
  <c r="Q5867" i="3" a="1"/>
  <c r="Q5867" i="3" s="1"/>
  <c r="Q5852" i="3" a="1"/>
  <c r="Q5852" i="3" s="1"/>
  <c r="Q5837" i="3" a="1"/>
  <c r="Q5837" i="3" s="1"/>
  <c r="Q5822" i="3" a="1"/>
  <c r="Q5822" i="3" s="1"/>
  <c r="Q5777" i="3" a="1"/>
  <c r="Q5777" i="3" s="1"/>
  <c r="Q5747" i="3" a="1"/>
  <c r="Q5747" i="3" s="1"/>
  <c r="Q5718" i="3" a="1"/>
  <c r="Q5718" i="3" s="1"/>
  <c r="Q5704" i="3" a="1"/>
  <c r="Q5704" i="3" s="1"/>
  <c r="Q5689" i="3" a="1"/>
  <c r="Q5689" i="3" s="1"/>
  <c r="Q5661" i="3" a="1"/>
  <c r="Q5661" i="3" s="1"/>
  <c r="Q5644" i="3" a="1"/>
  <c r="Q5644" i="3" s="1"/>
  <c r="Q5630" i="3" a="1"/>
  <c r="Q5630" i="3" s="1"/>
  <c r="Q5614" i="3" a="1"/>
  <c r="Q5614" i="3" s="1"/>
  <c r="Q5587" i="3" a="1"/>
  <c r="Q5587" i="3" s="1"/>
  <c r="Q5559" i="3" a="1"/>
  <c r="Q5559" i="3" s="1"/>
  <c r="Q5543" i="3" a="1"/>
  <c r="Q5543" i="3" s="1"/>
  <c r="Q5529" i="3" a="1"/>
  <c r="Q5529" i="3" s="1"/>
  <c r="Q5514" i="3" a="1"/>
  <c r="Q5514" i="3" s="1"/>
  <c r="Q5471" i="3" a="1"/>
  <c r="Q5471" i="3" s="1"/>
  <c r="Q5457" i="3" a="1"/>
  <c r="Q5457" i="3" s="1"/>
  <c r="Q9928" i="3" a="1"/>
  <c r="Q9928" i="3" s="1"/>
  <c r="Q9744" i="3" a="1"/>
  <c r="Q9744" i="3" s="1"/>
  <c r="Q9455" i="3" a="1"/>
  <c r="Q9455" i="3" s="1"/>
  <c r="Q9381" i="3" a="1"/>
  <c r="Q9381" i="3" s="1"/>
  <c r="Q9303" i="3" a="1"/>
  <c r="Q9303" i="3" s="1"/>
  <c r="Q9243" i="3" a="1"/>
  <c r="Q9243" i="3" s="1"/>
  <c r="Q9175" i="3" a="1"/>
  <c r="Q9175" i="3" s="1"/>
  <c r="Q9116" i="3" a="1"/>
  <c r="Q9116" i="3" s="1"/>
  <c r="Q9009" i="3" a="1"/>
  <c r="Q9009" i="3" s="1"/>
  <c r="Q8853" i="3" a="1"/>
  <c r="Q8853" i="3" s="1"/>
  <c r="Q8804" i="3" a="1"/>
  <c r="Q8804" i="3" s="1"/>
  <c r="Q8762" i="3" a="1"/>
  <c r="Q8762" i="3" s="1"/>
  <c r="Q8681" i="3" a="1"/>
  <c r="Q8681" i="3" s="1"/>
  <c r="Q8642" i="3" a="1"/>
  <c r="Q8642" i="3" s="1"/>
  <c r="Q8598" i="3" a="1"/>
  <c r="Q8598" i="3" s="1"/>
  <c r="Q8456" i="3" a="1"/>
  <c r="Q8456" i="3" s="1"/>
  <c r="Q8387" i="3" a="1"/>
  <c r="Q8387" i="3" s="1"/>
  <c r="Q8294" i="3" a="1"/>
  <c r="Q8294" i="3" s="1"/>
  <c r="Q9948" i="3" a="1"/>
  <c r="Q9948" i="3" s="1"/>
  <c r="Q9824" i="3" a="1"/>
  <c r="Q9824" i="3" s="1"/>
  <c r="Q9676" i="3" a="1"/>
  <c r="Q9676" i="3" s="1"/>
  <c r="Q9550" i="3" a="1"/>
  <c r="Q9550" i="3" s="1"/>
  <c r="Q9305" i="3" a="1"/>
  <c r="Q9305" i="3" s="1"/>
  <c r="Q9202" i="3" a="1"/>
  <c r="Q9202" i="3" s="1"/>
  <c r="Q9111" i="3" a="1"/>
  <c r="Q9111" i="3" s="1"/>
  <c r="Q8846" i="3" a="1"/>
  <c r="Q8846" i="3" s="1"/>
  <c r="Q8763" i="3" a="1"/>
  <c r="Q8763" i="3" s="1"/>
  <c r="Q8694" i="3" a="1"/>
  <c r="Q8694" i="3" s="1"/>
  <c r="Q8564" i="3" a="1"/>
  <c r="Q8564" i="3" s="1"/>
  <c r="Q8504" i="3" a="1"/>
  <c r="Q8504" i="3" s="1"/>
  <c r="Q8451" i="3" a="1"/>
  <c r="Q8451" i="3" s="1"/>
  <c r="Q8388" i="3" a="1"/>
  <c r="Q8388" i="3" s="1"/>
  <c r="Q8334" i="3" a="1"/>
  <c r="Q8334" i="3" s="1"/>
  <c r="Q8214" i="3" a="1"/>
  <c r="Q8214" i="3" s="1"/>
  <c r="Q8181" i="3" a="1"/>
  <c r="Q8181" i="3" s="1"/>
  <c r="Q8140" i="3" a="1"/>
  <c r="Q8140" i="3" s="1"/>
  <c r="Q8107" i="3" a="1"/>
  <c r="Q8107" i="3" s="1"/>
  <c r="Q8055" i="3" a="1"/>
  <c r="Q8055" i="3" s="1"/>
  <c r="Q8024" i="3" a="1"/>
  <c r="Q8024" i="3" s="1"/>
  <c r="Q7983" i="3" a="1"/>
  <c r="Q7983" i="3" s="1"/>
  <c r="Q7945" i="3" a="1"/>
  <c r="Q7945" i="3" s="1"/>
  <c r="Q7908" i="3" a="1"/>
  <c r="Q7908" i="3" s="1"/>
  <c r="Q7866" i="3" a="1"/>
  <c r="Q7866" i="3" s="1"/>
  <c r="Q7829" i="3" a="1"/>
  <c r="Q7829" i="3" s="1"/>
  <c r="Q7785" i="3" a="1"/>
  <c r="Q7785" i="3" s="1"/>
  <c r="Q7751" i="3" a="1"/>
  <c r="Q7751" i="3" s="1"/>
  <c r="Q7711" i="3" a="1"/>
  <c r="Q7711" i="3" s="1"/>
  <c r="Q7681" i="3" a="1"/>
  <c r="Q7681" i="3" s="1"/>
  <c r="Q7648" i="3" a="1"/>
  <c r="Q7648" i="3" s="1"/>
  <c r="Q7581" i="3" a="1"/>
  <c r="Q7581" i="3" s="1"/>
  <c r="Q7471" i="3" a="1"/>
  <c r="Q7471" i="3" s="1"/>
  <c r="Q7439" i="3" a="1"/>
  <c r="Q7439" i="3" s="1"/>
  <c r="Q7411" i="3" a="1"/>
  <c r="Q7411" i="3" s="1"/>
  <c r="Q7343" i="3" a="1"/>
  <c r="Q7343" i="3" s="1"/>
  <c r="Q7302" i="3" a="1"/>
  <c r="Q7302" i="3" s="1"/>
  <c r="Q7273" i="3" a="1"/>
  <c r="Q7273" i="3" s="1"/>
  <c r="Q7235" i="3" a="1"/>
  <c r="Q7235" i="3" s="1"/>
  <c r="Q7204" i="3" a="1"/>
  <c r="Q7204" i="3" s="1"/>
  <c r="Q7173" i="3" a="1"/>
  <c r="Q7173" i="3" s="1"/>
  <c r="Q7135" i="3" a="1"/>
  <c r="Q7135" i="3" s="1"/>
  <c r="Q7104" i="3" a="1"/>
  <c r="Q7104" i="3" s="1"/>
  <c r="Q7010" i="3" a="1"/>
  <c r="Q7010" i="3" s="1"/>
  <c r="Q6913" i="3" a="1"/>
  <c r="Q6913" i="3" s="1"/>
  <c r="Q6883" i="3" a="1"/>
  <c r="Q6883" i="3" s="1"/>
  <c r="Q6856" i="3" a="1"/>
  <c r="Q6856" i="3" s="1"/>
  <c r="Q6829" i="3" a="1"/>
  <c r="Q6829" i="3" s="1"/>
  <c r="Q6799" i="3" a="1"/>
  <c r="Q6799" i="3" s="1"/>
  <c r="Q6750" i="3" a="1"/>
  <c r="Q6750" i="3" s="1"/>
  <c r="Q6722" i="3" a="1"/>
  <c r="Q6722" i="3" s="1"/>
  <c r="Q6695" i="3" a="1"/>
  <c r="Q6695" i="3" s="1"/>
  <c r="Q6673" i="3" a="1"/>
  <c r="Q6673" i="3" s="1"/>
  <c r="Q6649" i="3" a="1"/>
  <c r="Q6649" i="3" s="1"/>
  <c r="Q6625" i="3" a="1"/>
  <c r="Q6625" i="3" s="1"/>
  <c r="Q6531" i="3" a="1"/>
  <c r="Q6531" i="3" s="1"/>
  <c r="Q6503" i="3" a="1"/>
  <c r="Q6503" i="3" s="1"/>
  <c r="Q6483" i="3" a="1"/>
  <c r="Q6483" i="3" s="1"/>
  <c r="Q6460" i="3" a="1"/>
  <c r="Q6460" i="3" s="1"/>
  <c r="Q6438" i="3" a="1"/>
  <c r="Q6438" i="3" s="1"/>
  <c r="Q6413" i="3" a="1"/>
  <c r="Q6413" i="3" s="1"/>
  <c r="Q6390" i="3" a="1"/>
  <c r="Q6390" i="3" s="1"/>
  <c r="Q6366" i="3" a="1"/>
  <c r="Q6366" i="3" s="1"/>
  <c r="Q6343" i="3" a="1"/>
  <c r="Q6343" i="3" s="1"/>
  <c r="Q6317" i="3" a="1"/>
  <c r="Q6317" i="3" s="1"/>
  <c r="Q6295" i="3" a="1"/>
  <c r="Q6295" i="3" s="1"/>
  <c r="Q6271" i="3" a="1"/>
  <c r="Q6271" i="3" s="1"/>
  <c r="Q6249" i="3" a="1"/>
  <c r="Q6249" i="3" s="1"/>
  <c r="Q6224" i="3" a="1"/>
  <c r="Q6224" i="3" s="1"/>
  <c r="Q6202" i="3" a="1"/>
  <c r="Q6202" i="3" s="1"/>
  <c r="Q6179" i="3" a="1"/>
  <c r="Q6179" i="3" s="1"/>
  <c r="Q6155" i="3" a="1"/>
  <c r="Q6155" i="3" s="1"/>
  <c r="Q6128" i="3" a="1"/>
  <c r="Q6128" i="3" s="1"/>
  <c r="Q9810" i="3" a="1"/>
  <c r="Q9810" i="3" s="1"/>
  <c r="Q9540" i="3" a="1"/>
  <c r="Q9540" i="3" s="1"/>
  <c r="Q9430" i="3" a="1"/>
  <c r="Q9430" i="3" s="1"/>
  <c r="Q9301" i="3" a="1"/>
  <c r="Q9301" i="3" s="1"/>
  <c r="Q9195" i="3" a="1"/>
  <c r="Q9195" i="3" s="1"/>
  <c r="Q9109" i="3" a="1"/>
  <c r="Q9109" i="3" s="1"/>
  <c r="Q9008" i="3" a="1"/>
  <c r="Q9008" i="3" s="1"/>
  <c r="Q8920" i="3" a="1"/>
  <c r="Q8920" i="3" s="1"/>
  <c r="Q8845" i="3" a="1"/>
  <c r="Q8845" i="3" s="1"/>
  <c r="Q8692" i="3" a="1"/>
  <c r="Q8692" i="3" s="1"/>
  <c r="Q8626" i="3" a="1"/>
  <c r="Q8626" i="3" s="1"/>
  <c r="Q8560" i="3" a="1"/>
  <c r="Q8560" i="3" s="1"/>
  <c r="Q8502" i="3" a="1"/>
  <c r="Q8502" i="3" s="1"/>
  <c r="Q8450" i="3" a="1"/>
  <c r="Q8450" i="3" s="1"/>
  <c r="Q8386" i="3" a="1"/>
  <c r="Q8386" i="3" s="1"/>
  <c r="Q8288" i="3" a="1"/>
  <c r="Q8288" i="3" s="1"/>
  <c r="Q8245" i="3" a="1"/>
  <c r="Q8245" i="3" s="1"/>
  <c r="Q8175" i="3" a="1"/>
  <c r="Q8175" i="3" s="1"/>
  <c r="Q8106" i="3" a="1"/>
  <c r="Q8106" i="3" s="1"/>
  <c r="Q8023" i="3" a="1"/>
  <c r="Q8023" i="3" s="1"/>
  <c r="Q7982" i="3" a="1"/>
  <c r="Q7982" i="3" s="1"/>
  <c r="Q7944" i="3" a="1"/>
  <c r="Q7944" i="3" s="1"/>
  <c r="Q7904" i="3" a="1"/>
  <c r="Q7904" i="3" s="1"/>
  <c r="Q7864" i="3" a="1"/>
  <c r="Q7864" i="3" s="1"/>
  <c r="Q7784" i="3" a="1"/>
  <c r="Q7784" i="3" s="1"/>
  <c r="Q7750" i="3" a="1"/>
  <c r="Q7750" i="3" s="1"/>
  <c r="Q7644" i="3" a="1"/>
  <c r="Q7644" i="3" s="1"/>
  <c r="Q7611" i="3" a="1"/>
  <c r="Q7611" i="3" s="1"/>
  <c r="Q7470" i="3" a="1"/>
  <c r="Q7470" i="3" s="1"/>
  <c r="Q7404" i="3" a="1"/>
  <c r="Q7404" i="3" s="1"/>
  <c r="Q7373" i="3" a="1"/>
  <c r="Q7373" i="3" s="1"/>
  <c r="Q7272" i="3" a="1"/>
  <c r="Q7272" i="3" s="1"/>
  <c r="Q7234" i="3" a="1"/>
  <c r="Q7234" i="3" s="1"/>
  <c r="Q7202" i="3" a="1"/>
  <c r="Q7202" i="3" s="1"/>
  <c r="Q7169" i="3" a="1"/>
  <c r="Q7169" i="3" s="1"/>
  <c r="Q7134" i="3" a="1"/>
  <c r="Q7134" i="3" s="1"/>
  <c r="Q7071" i="3" a="1"/>
  <c r="Q7071" i="3" s="1"/>
  <c r="Q7036" i="3" a="1"/>
  <c r="Q7036" i="3" s="1"/>
  <c r="Q7009" i="3" a="1"/>
  <c r="Q7009" i="3" s="1"/>
  <c r="Q6977" i="3" a="1"/>
  <c r="Q6977" i="3" s="1"/>
  <c r="Q6944" i="3" a="1"/>
  <c r="Q6944" i="3" s="1"/>
  <c r="Q6911" i="3" a="1"/>
  <c r="Q6911" i="3" s="1"/>
  <c r="Q6881" i="3" a="1"/>
  <c r="Q6881" i="3" s="1"/>
  <c r="Q6798" i="3" a="1"/>
  <c r="Q6798" i="3" s="1"/>
  <c r="Q6772" i="3" a="1"/>
  <c r="Q6772" i="3" s="1"/>
  <c r="Q6749" i="3" a="1"/>
  <c r="Q6749" i="3" s="1"/>
  <c r="Q6720" i="3" a="1"/>
  <c r="Q6720" i="3" s="1"/>
  <c r="Q6694" i="3" a="1"/>
  <c r="Q6694" i="3" s="1"/>
  <c r="Q6672" i="3" a="1"/>
  <c r="Q6672" i="3" s="1"/>
  <c r="Q6648" i="3" a="1"/>
  <c r="Q6648" i="3" s="1"/>
  <c r="Q6597" i="3" a="1"/>
  <c r="Q6597" i="3" s="1"/>
  <c r="Q6575" i="3" a="1"/>
  <c r="Q6575" i="3" s="1"/>
  <c r="Q6553" i="3" a="1"/>
  <c r="Q6553" i="3" s="1"/>
  <c r="Q6529" i="3" a="1"/>
  <c r="Q6529" i="3" s="1"/>
  <c r="Q6482" i="3" a="1"/>
  <c r="Q6482" i="3" s="1"/>
  <c r="Q6459" i="3" a="1"/>
  <c r="Q6459" i="3" s="1"/>
  <c r="Q6412" i="3" a="1"/>
  <c r="Q6412" i="3" s="1"/>
  <c r="Q9926" i="3" a="1"/>
  <c r="Q9926" i="3" s="1"/>
  <c r="Q9763" i="3" a="1"/>
  <c r="Q9763" i="3" s="1"/>
  <c r="Q9646" i="3" a="1"/>
  <c r="Q9646" i="3" s="1"/>
  <c r="Q9522" i="3" a="1"/>
  <c r="Q9522" i="3" s="1"/>
  <c r="Q9400" i="3" a="1"/>
  <c r="Q9400" i="3" s="1"/>
  <c r="Q9297" i="3" a="1"/>
  <c r="Q9297" i="3" s="1"/>
  <c r="Q9168" i="3" a="1"/>
  <c r="Q9168" i="3" s="1"/>
  <c r="Q9074" i="3" a="1"/>
  <c r="Q9074" i="3" s="1"/>
  <c r="Q8994" i="3" a="1"/>
  <c r="Q8994" i="3" s="1"/>
  <c r="Q8746" i="3" a="1"/>
  <c r="Q8746" i="3" s="1"/>
  <c r="Q8609" i="3" a="1"/>
  <c r="Q8609" i="3" s="1"/>
  <c r="Q8554" i="3" a="1"/>
  <c r="Q8554" i="3" s="1"/>
  <c r="Q8427" i="3" a="1"/>
  <c r="Q8427" i="3" s="1"/>
  <c r="Q8378" i="3" a="1"/>
  <c r="Q8378" i="3" s="1"/>
  <c r="Q8324" i="3" a="1"/>
  <c r="Q8324" i="3" s="1"/>
  <c r="Q8273" i="3" a="1"/>
  <c r="Q8273" i="3" s="1"/>
  <c r="Q8170" i="3" a="1"/>
  <c r="Q8170" i="3" s="1"/>
  <c r="Q8132" i="3" a="1"/>
  <c r="Q8132" i="3" s="1"/>
  <c r="Q8049" i="3" a="1"/>
  <c r="Q8049" i="3" s="1"/>
  <c r="Q7973" i="3" a="1"/>
  <c r="Q7973" i="3" s="1"/>
  <c r="Q7934" i="3" a="1"/>
  <c r="Q7934" i="3" s="1"/>
  <c r="Q7892" i="3" a="1"/>
  <c r="Q7892" i="3" s="1"/>
  <c r="Q7860" i="3" a="1"/>
  <c r="Q7860" i="3" s="1"/>
  <c r="Q7813" i="3" a="1"/>
  <c r="Q7813" i="3" s="1"/>
  <c r="Q7738" i="3" a="1"/>
  <c r="Q7738" i="3" s="1"/>
  <c r="Q7704" i="3" a="1"/>
  <c r="Q7704" i="3" s="1"/>
  <c r="Q7605" i="3" a="1"/>
  <c r="Q7605" i="3" s="1"/>
  <c r="Q7569" i="3" a="1"/>
  <c r="Q7569" i="3" s="1"/>
  <c r="Q7496" i="3" a="1"/>
  <c r="Q7496" i="3" s="1"/>
  <c r="Q7461" i="3" a="1"/>
  <c r="Q7461" i="3" s="1"/>
  <c r="Q7431" i="3" a="1"/>
  <c r="Q7431" i="3" s="1"/>
  <c r="Q7366" i="3" a="1"/>
  <c r="Q7366" i="3" s="1"/>
  <c r="Q7330" i="3" a="1"/>
  <c r="Q7330" i="3" s="1"/>
  <c r="Q7297" i="3" a="1"/>
  <c r="Q7297" i="3" s="1"/>
  <c r="Q7196" i="3" a="1"/>
  <c r="Q7196" i="3" s="1"/>
  <c r="Q7160" i="3" a="1"/>
  <c r="Q7160" i="3" s="1"/>
  <c r="Q7128" i="3" a="1"/>
  <c r="Q7128" i="3" s="1"/>
  <c r="Q7093" i="3" a="1"/>
  <c r="Q7093" i="3" s="1"/>
  <c r="Q7061" i="3" a="1"/>
  <c r="Q7061" i="3" s="1"/>
  <c r="Q7031" i="3" a="1"/>
  <c r="Q7031" i="3" s="1"/>
  <c r="Q7001" i="3" a="1"/>
  <c r="Q7001" i="3" s="1"/>
  <c r="Q6965" i="3" a="1"/>
  <c r="Q6965" i="3" s="1"/>
  <c r="Q6937" i="3" a="1"/>
  <c r="Q6937" i="3" s="1"/>
  <c r="Q6905" i="3" a="1"/>
  <c r="Q6905" i="3" s="1"/>
  <c r="Q6876" i="3" a="1"/>
  <c r="Q6876" i="3" s="1"/>
  <c r="Q6846" i="3" a="1"/>
  <c r="Q6846" i="3" s="1"/>
  <c r="Q6819" i="3" a="1"/>
  <c r="Q6819" i="3" s="1"/>
  <c r="Q6792" i="3" a="1"/>
  <c r="Q6792" i="3" s="1"/>
  <c r="Q6766" i="3" a="1"/>
  <c r="Q6766" i="3" s="1"/>
  <c r="Q6740" i="3" a="1"/>
  <c r="Q6740" i="3" s="1"/>
  <c r="Q6713" i="3" a="1"/>
  <c r="Q6713" i="3" s="1"/>
  <c r="Q6665" i="3" a="1"/>
  <c r="Q6665" i="3" s="1"/>
  <c r="Q6640" i="3" a="1"/>
  <c r="Q6640" i="3" s="1"/>
  <c r="Q6615" i="3" a="1"/>
  <c r="Q6615" i="3" s="1"/>
  <c r="Q6592" i="3" a="1"/>
  <c r="Q6592" i="3" s="1"/>
  <c r="Q6568" i="3" a="1"/>
  <c r="Q6568" i="3" s="1"/>
  <c r="Q6546" i="3" a="1"/>
  <c r="Q6546" i="3" s="1"/>
  <c r="Q6520" i="3" a="1"/>
  <c r="Q6520" i="3" s="1"/>
  <c r="Q6499" i="3" a="1"/>
  <c r="Q6499" i="3" s="1"/>
  <c r="Q6453" i="3" a="1"/>
  <c r="Q6453" i="3" s="1"/>
  <c r="Q6430" i="3" a="1"/>
  <c r="Q6430" i="3" s="1"/>
  <c r="Q6383" i="3" a="1"/>
  <c r="Q6383" i="3" s="1"/>
  <c r="Q6358" i="3" a="1"/>
  <c r="Q6358" i="3" s="1"/>
  <c r="Q6334" i="3" a="1"/>
  <c r="Q6334" i="3" s="1"/>
  <c r="Q6311" i="3" a="1"/>
  <c r="Q6311" i="3" s="1"/>
  <c r="Q6263" i="3" a="1"/>
  <c r="Q6263" i="3" s="1"/>
  <c r="Q6240" i="3" a="1"/>
  <c r="Q6240" i="3" s="1"/>
  <c r="Q9858" i="3" a="1"/>
  <c r="Q9858" i="3" s="1"/>
  <c r="Q9590" i="3" a="1"/>
  <c r="Q9590" i="3" s="1"/>
  <c r="Q9357" i="3" a="1"/>
  <c r="Q9357" i="3" s="1"/>
  <c r="Q9239" i="3" a="1"/>
  <c r="Q9239" i="3" s="1"/>
  <c r="Q9133" i="3" a="1"/>
  <c r="Q9133" i="3" s="1"/>
  <c r="Q9044" i="3" a="1"/>
  <c r="Q9044" i="3" s="1"/>
  <c r="Q8870" i="3" a="1"/>
  <c r="Q8870" i="3" s="1"/>
  <c r="Q8717" i="3" a="1"/>
  <c r="Q8717" i="3" s="1"/>
  <c r="Q8589" i="3" a="1"/>
  <c r="Q8589" i="3" s="1"/>
  <c r="Q8527" i="3" a="1"/>
  <c r="Q8527" i="3" s="1"/>
  <c r="Q8463" i="3" a="1"/>
  <c r="Q8463" i="3" s="1"/>
  <c r="Q8303" i="3" a="1"/>
  <c r="Q8303" i="3" s="1"/>
  <c r="Q8224" i="3" a="1"/>
  <c r="Q8224" i="3" s="1"/>
  <c r="Q8190" i="3" a="1"/>
  <c r="Q8190" i="3" s="1"/>
  <c r="Q8157" i="3" a="1"/>
  <c r="Q8157" i="3" s="1"/>
  <c r="Q8112" i="3" a="1"/>
  <c r="Q8112" i="3" s="1"/>
  <c r="Q8073" i="3" a="1"/>
  <c r="Q8073" i="3" s="1"/>
  <c r="Q8030" i="3" a="1"/>
  <c r="Q8030" i="3" s="1"/>
  <c r="Q7994" i="3" a="1"/>
  <c r="Q7994" i="3" s="1"/>
  <c r="Q7920" i="3" a="1"/>
  <c r="Q7920" i="3" s="1"/>
  <c r="Q7882" i="3" a="1"/>
  <c r="Q7882" i="3" s="1"/>
  <c r="Q7840" i="3" a="1"/>
  <c r="Q7840" i="3" s="1"/>
  <c r="Q7804" i="3" a="1"/>
  <c r="Q7804" i="3" s="1"/>
  <c r="Q7724" i="3" a="1"/>
  <c r="Q7724" i="3" s="1"/>
  <c r="Q7688" i="3" a="1"/>
  <c r="Q7688" i="3" s="1"/>
  <c r="Q7588" i="3" a="1"/>
  <c r="Q7588" i="3" s="1"/>
  <c r="Q7555" i="3" a="1"/>
  <c r="Q7555" i="3" s="1"/>
  <c r="Q7515" i="3" a="1"/>
  <c r="Q7515" i="3" s="1"/>
  <c r="Q7418" i="3" a="1"/>
  <c r="Q7418" i="3" s="1"/>
  <c r="Q7386" i="3" a="1"/>
  <c r="Q7386" i="3" s="1"/>
  <c r="Q7350" i="3" a="1"/>
  <c r="Q7350" i="3" s="1"/>
  <c r="Q7317" i="3" a="1"/>
  <c r="Q7317" i="3" s="1"/>
  <c r="Q7280" i="3" a="1"/>
  <c r="Q7280" i="3" s="1"/>
  <c r="Q7212" i="3" a="1"/>
  <c r="Q7212" i="3" s="1"/>
  <c r="Q7181" i="3" a="1"/>
  <c r="Q7181" i="3" s="1"/>
  <c r="Q7149" i="3" a="1"/>
  <c r="Q7149" i="3" s="1"/>
  <c r="Q7112" i="3" a="1"/>
  <c r="Q7112" i="3" s="1"/>
  <c r="Q7082" i="3" a="1"/>
  <c r="Q7082" i="3" s="1"/>
  <c r="Q7050" i="3" a="1"/>
  <c r="Q7050" i="3" s="1"/>
  <c r="Q7019" i="3" a="1"/>
  <c r="Q7019" i="3" s="1"/>
  <c r="Q6984" i="3" a="1"/>
  <c r="Q6984" i="3" s="1"/>
  <c r="Q6956" i="3" a="1"/>
  <c r="Q6956" i="3" s="1"/>
  <c r="Q6923" i="3" a="1"/>
  <c r="Q6923" i="3" s="1"/>
  <c r="Q6862" i="3" a="1"/>
  <c r="Q6862" i="3" s="1"/>
  <c r="Q6837" i="3" a="1"/>
  <c r="Q6837" i="3" s="1"/>
  <c r="Q6810" i="3" a="1"/>
  <c r="Q6810" i="3" s="1"/>
  <c r="Q6780" i="3" a="1"/>
  <c r="Q6780" i="3" s="1"/>
  <c r="Q6731" i="3" a="1"/>
  <c r="Q6731" i="3" s="1"/>
  <c r="Q6680" i="3" a="1"/>
  <c r="Q6680" i="3" s="1"/>
  <c r="Q6654" i="3" a="1"/>
  <c r="Q6654" i="3" s="1"/>
  <c r="Q6607" i="3" a="1"/>
  <c r="Q6607" i="3" s="1"/>
  <c r="Q6581" i="3" a="1"/>
  <c r="Q6581" i="3" s="1"/>
  <c r="Q6559" i="3" a="1"/>
  <c r="Q6559" i="3" s="1"/>
  <c r="Q6537" i="3" a="1"/>
  <c r="Q6537" i="3" s="1"/>
  <c r="Q6513" i="3" a="1"/>
  <c r="Q6513" i="3" s="1"/>
  <c r="Q6488" i="3" a="1"/>
  <c r="Q6488" i="3" s="1"/>
  <c r="Q6466" i="3" a="1"/>
  <c r="Q6466" i="3" s="1"/>
  <c r="Q6443" i="3" a="1"/>
  <c r="Q6443" i="3" s="1"/>
  <c r="Q6422" i="3" a="1"/>
  <c r="Q6422" i="3" s="1"/>
  <c r="Q6397" i="3" a="1"/>
  <c r="Q6397" i="3" s="1"/>
  <c r="Q6350" i="3" a="1"/>
  <c r="Q6350" i="3" s="1"/>
  <c r="Q6326" i="3" a="1"/>
  <c r="Q6326" i="3" s="1"/>
  <c r="Q6301" i="3" a="1"/>
  <c r="Q6301" i="3" s="1"/>
  <c r="Q6256" i="3" a="1"/>
  <c r="Q6256" i="3" s="1"/>
  <c r="Q9938" i="3" a="1"/>
  <c r="Q9938" i="3" s="1"/>
  <c r="Q9597" i="3" a="1"/>
  <c r="Q9597" i="3" s="1"/>
  <c r="Q9300" i="3" a="1"/>
  <c r="Q9300" i="3" s="1"/>
  <c r="Q9164" i="3" a="1"/>
  <c r="Q9164" i="3" s="1"/>
  <c r="Q9052" i="3" a="1"/>
  <c r="Q9052" i="3" s="1"/>
  <c r="Q8841" i="3" a="1"/>
  <c r="Q8841" i="3" s="1"/>
  <c r="Q8745" i="3" a="1"/>
  <c r="Q8745" i="3" s="1"/>
  <c r="Q8670" i="3" a="1"/>
  <c r="Q8670" i="3" s="1"/>
  <c r="Q8574" i="3" a="1"/>
  <c r="Q8574" i="3" s="1"/>
  <c r="Q8501" i="3" a="1"/>
  <c r="Q8501" i="3" s="1"/>
  <c r="Q8425" i="3" a="1"/>
  <c r="Q8425" i="3" s="1"/>
  <c r="Q8295" i="3" a="1"/>
  <c r="Q8295" i="3" s="1"/>
  <c r="Q8244" i="3" a="1"/>
  <c r="Q8244" i="3" s="1"/>
  <c r="Q8200" i="3" a="1"/>
  <c r="Q8200" i="3" s="1"/>
  <c r="Q8160" i="3" a="1"/>
  <c r="Q8160" i="3" s="1"/>
  <c r="Q8110" i="3" a="1"/>
  <c r="Q8110" i="3" s="1"/>
  <c r="Q8054" i="3" a="1"/>
  <c r="Q8054" i="3" s="1"/>
  <c r="Q8006" i="3" a="1"/>
  <c r="Q8006" i="3" s="1"/>
  <c r="Q7913" i="3" a="1"/>
  <c r="Q7913" i="3" s="1"/>
  <c r="Q7863" i="3" a="1"/>
  <c r="Q7863" i="3" s="1"/>
  <c r="Q7812" i="3" a="1"/>
  <c r="Q7812" i="3" s="1"/>
  <c r="Q7722" i="3" a="1"/>
  <c r="Q7722" i="3" s="1"/>
  <c r="Q7680" i="3" a="1"/>
  <c r="Q7680" i="3" s="1"/>
  <c r="Q7633" i="3" a="1"/>
  <c r="Q7633" i="3" s="1"/>
  <c r="Q7594" i="3" a="1"/>
  <c r="Q7594" i="3" s="1"/>
  <c r="Q7507" i="3" a="1"/>
  <c r="Q7507" i="3" s="1"/>
  <c r="Q7460" i="3" a="1"/>
  <c r="Q7460" i="3" s="1"/>
  <c r="Q7379" i="3" a="1"/>
  <c r="Q7379" i="3" s="1"/>
  <c r="Q7337" i="3" a="1"/>
  <c r="Q7337" i="3" s="1"/>
  <c r="Q7296" i="3" a="1"/>
  <c r="Q7296" i="3" s="1"/>
  <c r="Q7254" i="3" a="1"/>
  <c r="Q7254" i="3" s="1"/>
  <c r="Q7210" i="3" a="1"/>
  <c r="Q7210" i="3" s="1"/>
  <c r="Q7127" i="3" a="1"/>
  <c r="Q7127" i="3" s="1"/>
  <c r="Q7007" i="3" a="1"/>
  <c r="Q7007" i="3" s="1"/>
  <c r="Q6964" i="3" a="1"/>
  <c r="Q6964" i="3" s="1"/>
  <c r="Q6928" i="3" a="1"/>
  <c r="Q6928" i="3" s="1"/>
  <c r="Q6887" i="3" a="1"/>
  <c r="Q6887" i="3" s="1"/>
  <c r="Q6854" i="3" a="1"/>
  <c r="Q6854" i="3" s="1"/>
  <c r="Q6818" i="3" a="1"/>
  <c r="Q6818" i="3" s="1"/>
  <c r="Q6784" i="3" a="1"/>
  <c r="Q6784" i="3" s="1"/>
  <c r="Q6718" i="3" a="1"/>
  <c r="Q6718" i="3" s="1"/>
  <c r="Q6687" i="3" a="1"/>
  <c r="Q6687" i="3" s="1"/>
  <c r="Q6659" i="3" a="1"/>
  <c r="Q6659" i="3" s="1"/>
  <c r="Q6629" i="3" a="1"/>
  <c r="Q6629" i="3" s="1"/>
  <c r="Q6596" i="3" a="1"/>
  <c r="Q6596" i="3" s="1"/>
  <c r="Q6567" i="3" a="1"/>
  <c r="Q6567" i="3" s="1"/>
  <c r="Q6480" i="3" a="1"/>
  <c r="Q6480" i="3" s="1"/>
  <c r="Q6452" i="3" a="1"/>
  <c r="Q6452" i="3" s="1"/>
  <c r="Q6425" i="3" a="1"/>
  <c r="Q6425" i="3" s="1"/>
  <c r="Q6394" i="3" a="1"/>
  <c r="Q6394" i="3" s="1"/>
  <c r="Q6367" i="3" a="1"/>
  <c r="Q6367" i="3" s="1"/>
  <c r="Q6340" i="3" a="1"/>
  <c r="Q6340" i="3" s="1"/>
  <c r="Q6281" i="3" a="1"/>
  <c r="Q6281" i="3" s="1"/>
  <c r="Q6257" i="3" a="1"/>
  <c r="Q6257" i="3" s="1"/>
  <c r="Q6205" i="3" a="1"/>
  <c r="Q6205" i="3" s="1"/>
  <c r="Q6181" i="3" a="1"/>
  <c r="Q6181" i="3" s="1"/>
  <c r="Q6127" i="3" a="1"/>
  <c r="Q6127" i="3" s="1"/>
  <c r="Q6106" i="3" a="1"/>
  <c r="Q6106" i="3" s="1"/>
  <c r="Q6058" i="3" a="1"/>
  <c r="Q6058" i="3" s="1"/>
  <c r="Q6037" i="3" a="1"/>
  <c r="Q6037" i="3" s="1"/>
  <c r="Q6017" i="3" a="1"/>
  <c r="Q6017" i="3" s="1"/>
  <c r="Q5996" i="3" a="1"/>
  <c r="Q5996" i="3" s="1"/>
  <c r="Q5975" i="3" a="1"/>
  <c r="Q5975" i="3" s="1"/>
  <c r="Q5955" i="3" a="1"/>
  <c r="Q5955" i="3" s="1"/>
  <c r="Q5935" i="3" a="1"/>
  <c r="Q5935" i="3" s="1"/>
  <c r="Q5917" i="3" a="1"/>
  <c r="Q5917" i="3" s="1"/>
  <c r="Q5880" i="3" a="1"/>
  <c r="Q5880" i="3" s="1"/>
  <c r="Q9755" i="3" a="1"/>
  <c r="Q9755" i="3" s="1"/>
  <c r="Q9453" i="3" a="1"/>
  <c r="Q9453" i="3" s="1"/>
  <c r="Q9163" i="3" a="1"/>
  <c r="Q9163" i="3" s="1"/>
  <c r="Q8949" i="3" a="1"/>
  <c r="Q8949" i="3" s="1"/>
  <c r="Q8837" i="3" a="1"/>
  <c r="Q8837" i="3" s="1"/>
  <c r="Q8652" i="3" a="1"/>
  <c r="Q8652" i="3" s="1"/>
  <c r="Q8572" i="3" a="1"/>
  <c r="Q8572" i="3" s="1"/>
  <c r="Q8492" i="3" a="1"/>
  <c r="Q8492" i="3" s="1"/>
  <c r="Q8357" i="3" a="1"/>
  <c r="Q8357" i="3" s="1"/>
  <c r="Q8293" i="3" a="1"/>
  <c r="Q8293" i="3" s="1"/>
  <c r="Q8198" i="3" a="1"/>
  <c r="Q8198" i="3" s="1"/>
  <c r="Q8005" i="3" a="1"/>
  <c r="Q8005" i="3" s="1"/>
  <c r="Q7964" i="3" a="1"/>
  <c r="Q7964" i="3" s="1"/>
  <c r="Q7862" i="3" a="1"/>
  <c r="Q7862" i="3" s="1"/>
  <c r="Q7810" i="3" a="1"/>
  <c r="Q7810" i="3" s="1"/>
  <c r="Q7763" i="3" a="1"/>
  <c r="Q7763" i="3" s="1"/>
  <c r="Q7721" i="3" a="1"/>
  <c r="Q7721" i="3" s="1"/>
  <c r="Q7676" i="3" a="1"/>
  <c r="Q7676" i="3" s="1"/>
  <c r="Q7632" i="3" a="1"/>
  <c r="Q7632" i="3" s="1"/>
  <c r="Q7591" i="3" a="1"/>
  <c r="Q7591" i="3" s="1"/>
  <c r="Q7547" i="3" a="1"/>
  <c r="Q7547" i="3" s="1"/>
  <c r="Q7378" i="3" a="1"/>
  <c r="Q7378" i="3" s="1"/>
  <c r="Q7294" i="3" a="1"/>
  <c r="Q7294" i="3" s="1"/>
  <c r="Q7252" i="3" a="1"/>
  <c r="Q7252" i="3" s="1"/>
  <c r="Q7209" i="3" a="1"/>
  <c r="Q7209" i="3" s="1"/>
  <c r="Q7084" i="3" a="1"/>
  <c r="Q7084" i="3" s="1"/>
  <c r="Q7045" i="3" a="1"/>
  <c r="Q7045" i="3" s="1"/>
  <c r="Q7006" i="3" a="1"/>
  <c r="Q7006" i="3" s="1"/>
  <c r="Q6962" i="3" a="1"/>
  <c r="Q6962" i="3" s="1"/>
  <c r="Q6927" i="3" a="1"/>
  <c r="Q6927" i="3" s="1"/>
  <c r="Q6852" i="3" a="1"/>
  <c r="Q6852" i="3" s="1"/>
  <c r="Q6753" i="3" a="1"/>
  <c r="Q6753" i="3" s="1"/>
  <c r="Q6717" i="3" a="1"/>
  <c r="Q6717" i="3" s="1"/>
  <c r="Q6657" i="3" a="1"/>
  <c r="Q6657" i="3" s="1"/>
  <c r="Q6628" i="3" a="1"/>
  <c r="Q6628" i="3" s="1"/>
  <c r="Q6595" i="3" a="1"/>
  <c r="Q6595" i="3" s="1"/>
  <c r="Q6566" i="3" a="1"/>
  <c r="Q6566" i="3" s="1"/>
  <c r="Q6540" i="3" a="1"/>
  <c r="Q6540" i="3" s="1"/>
  <c r="Q6479" i="3" a="1"/>
  <c r="Q6479" i="3" s="1"/>
  <c r="Q6449" i="3" a="1"/>
  <c r="Q6449" i="3" s="1"/>
  <c r="Q6393" i="3" a="1"/>
  <c r="Q6393" i="3" s="1"/>
  <c r="Q6365" i="3" a="1"/>
  <c r="Q6365" i="3" s="1"/>
  <c r="Q6337" i="3" a="1"/>
  <c r="Q6337" i="3" s="1"/>
  <c r="Q6310" i="3" a="1"/>
  <c r="Q6310" i="3" s="1"/>
  <c r="Q6280" i="3" a="1"/>
  <c r="Q6280" i="3" s="1"/>
  <c r="Q6255" i="3" a="1"/>
  <c r="Q6255" i="3" s="1"/>
  <c r="Q6229" i="3" a="1"/>
  <c r="Q6229" i="3" s="1"/>
  <c r="Q6180" i="3" a="1"/>
  <c r="Q6180" i="3" s="1"/>
  <c r="Q6153" i="3" a="1"/>
  <c r="Q6153" i="3" s="1"/>
  <c r="Q6126" i="3" a="1"/>
  <c r="Q6126" i="3" s="1"/>
  <c r="Q6105" i="3" a="1"/>
  <c r="Q6105" i="3" s="1"/>
  <c r="Q6081" i="3" a="1"/>
  <c r="Q6081" i="3" s="1"/>
  <c r="Q6036" i="3" a="1"/>
  <c r="Q6036" i="3" s="1"/>
  <c r="Q6016" i="3" a="1"/>
  <c r="Q6016" i="3" s="1"/>
  <c r="Q5954" i="3" a="1"/>
  <c r="Q5954" i="3" s="1"/>
  <c r="Q5934" i="3" a="1"/>
  <c r="Q5934" i="3" s="1"/>
  <c r="Q5915" i="3" a="1"/>
  <c r="Q5915" i="3" s="1"/>
  <c r="Q5897" i="3" a="1"/>
  <c r="Q5897" i="3" s="1"/>
  <c r="Q5843" i="3" a="1"/>
  <c r="Q5843" i="3" s="1"/>
  <c r="Q5823" i="3" a="1"/>
  <c r="Q5823" i="3" s="1"/>
  <c r="Q5805" i="3" a="1"/>
  <c r="Q5805" i="3" s="1"/>
  <c r="Q5787" i="3" a="1"/>
  <c r="Q5787" i="3" s="1"/>
  <c r="Q9592" i="3" a="1"/>
  <c r="Q9592" i="3" s="1"/>
  <c r="Q9298" i="3" a="1"/>
  <c r="Q9298" i="3" s="1"/>
  <c r="Q9047" i="3" a="1"/>
  <c r="Q9047" i="3" s="1"/>
  <c r="Q8947" i="3" a="1"/>
  <c r="Q8947" i="3" s="1"/>
  <c r="Q8733" i="3" a="1"/>
  <c r="Q8733" i="3" s="1"/>
  <c r="Q8650" i="3" a="1"/>
  <c r="Q8650" i="3" s="1"/>
  <c r="Q8569" i="3" a="1"/>
  <c r="Q8569" i="3" s="1"/>
  <c r="Q8491" i="3" a="1"/>
  <c r="Q8491" i="3" s="1"/>
  <c r="Q8421" i="3" a="1"/>
  <c r="Q8421" i="3" s="1"/>
  <c r="Q8291" i="3" a="1"/>
  <c r="Q8291" i="3" s="1"/>
  <c r="Q8242" i="3" a="1"/>
  <c r="Q8242" i="3" s="1"/>
  <c r="Q8197" i="3" a="1"/>
  <c r="Q8197" i="3" s="1"/>
  <c r="Q8159" i="3" a="1"/>
  <c r="Q8159" i="3" s="1"/>
  <c r="Q8108" i="3" a="1"/>
  <c r="Q8108" i="3" s="1"/>
  <c r="Q8052" i="3" a="1"/>
  <c r="Q8052" i="3" s="1"/>
  <c r="Q8003" i="3" a="1"/>
  <c r="Q8003" i="3" s="1"/>
  <c r="Q7956" i="3" a="1"/>
  <c r="Q7956" i="3" s="1"/>
  <c r="Q7911" i="3" a="1"/>
  <c r="Q7911" i="3" s="1"/>
  <c r="Q7861" i="3" a="1"/>
  <c r="Q7861" i="3" s="1"/>
  <c r="Q7809" i="3" a="1"/>
  <c r="Q7809" i="3" s="1"/>
  <c r="Q7762" i="3" a="1"/>
  <c r="Q7762" i="3" s="1"/>
  <c r="Q7719" i="3" a="1"/>
  <c r="Q7719" i="3" s="1"/>
  <c r="Q7630" i="3" a="1"/>
  <c r="Q7630" i="3" s="1"/>
  <c r="Q7544" i="3" a="1"/>
  <c r="Q7544" i="3" s="1"/>
  <c r="Q7503" i="3" a="1"/>
  <c r="Q7503" i="3" s="1"/>
  <c r="Q7459" i="3" a="1"/>
  <c r="Q7459" i="3" s="1"/>
  <c r="Q7333" i="3" a="1"/>
  <c r="Q7333" i="3" s="1"/>
  <c r="Q7293" i="3" a="1"/>
  <c r="Q7293" i="3" s="1"/>
  <c r="Q7162" i="3" a="1"/>
  <c r="Q7162" i="3" s="1"/>
  <c r="Q7120" i="3" a="1"/>
  <c r="Q7120" i="3" s="1"/>
  <c r="Q7083" i="3" a="1"/>
  <c r="Q7083" i="3" s="1"/>
  <c r="Q7043" i="3" a="1"/>
  <c r="Q7043" i="3" s="1"/>
  <c r="Q6961" i="3" a="1"/>
  <c r="Q6961" i="3" s="1"/>
  <c r="Q6926" i="3" a="1"/>
  <c r="Q6926" i="3" s="1"/>
  <c r="Q6885" i="3" a="1"/>
  <c r="Q6885" i="3" s="1"/>
  <c r="Q6851" i="3" a="1"/>
  <c r="Q6851" i="3" s="1"/>
  <c r="Q6817" i="3" a="1"/>
  <c r="Q6817" i="3" s="1"/>
  <c r="Q6782" i="3" a="1"/>
  <c r="Q6782" i="3" s="1"/>
  <c r="Q6752" i="3" a="1"/>
  <c r="Q6752" i="3" s="1"/>
  <c r="Q6715" i="3" a="1"/>
  <c r="Q6715" i="3" s="1"/>
  <c r="Q6686" i="3" a="1"/>
  <c r="Q6686" i="3" s="1"/>
  <c r="Q6655" i="3" a="1"/>
  <c r="Q6655" i="3" s="1"/>
  <c r="Q6627" i="3" a="1"/>
  <c r="Q6627" i="3" s="1"/>
  <c r="Q6594" i="3" a="1"/>
  <c r="Q6594" i="3" s="1"/>
  <c r="Q6538" i="3" a="1"/>
  <c r="Q6538" i="3" s="1"/>
  <c r="Q6507" i="3" a="1"/>
  <c r="Q6507" i="3" s="1"/>
  <c r="Q6448" i="3" a="1"/>
  <c r="Q6448" i="3" s="1"/>
  <c r="Q6424" i="3" a="1"/>
  <c r="Q6424" i="3" s="1"/>
  <c r="Q6392" i="3" a="1"/>
  <c r="Q6392" i="3" s="1"/>
  <c r="Q6364" i="3" a="1"/>
  <c r="Q6364" i="3" s="1"/>
  <c r="Q6335" i="3" a="1"/>
  <c r="Q6335" i="3" s="1"/>
  <c r="Q6309" i="3" a="1"/>
  <c r="Q6309" i="3" s="1"/>
  <c r="Q6254" i="3" a="1"/>
  <c r="Q6254" i="3" s="1"/>
  <c r="Q6203" i="3" a="1"/>
  <c r="Q6203" i="3" s="1"/>
  <c r="Q6178" i="3" a="1"/>
  <c r="Q6178" i="3" s="1"/>
  <c r="Q6151" i="3" a="1"/>
  <c r="Q6151" i="3" s="1"/>
  <c r="Q6125" i="3" a="1"/>
  <c r="Q6125" i="3" s="1"/>
  <c r="Q6104" i="3" a="1"/>
  <c r="Q6104" i="3" s="1"/>
  <c r="Q6080" i="3" a="1"/>
  <c r="Q6080" i="3" s="1"/>
  <c r="Q6056" i="3" a="1"/>
  <c r="Q6056" i="3" s="1"/>
  <c r="Q6015" i="3" a="1"/>
  <c r="Q6015" i="3" s="1"/>
  <c r="Q5994" i="3" a="1"/>
  <c r="Q5994" i="3" s="1"/>
  <c r="Q5973" i="3" a="1"/>
  <c r="Q5973" i="3" s="1"/>
  <c r="Q5953" i="3" a="1"/>
  <c r="Q5953" i="3" s="1"/>
  <c r="Q5914" i="3" a="1"/>
  <c r="Q5914" i="3" s="1"/>
  <c r="Q9927" i="3" a="1"/>
  <c r="Q9927" i="3" s="1"/>
  <c r="Q9737" i="3" a="1"/>
  <c r="Q9737" i="3" s="1"/>
  <c r="Q9586" i="3" a="1"/>
  <c r="Q9586" i="3" s="1"/>
  <c r="Q9442" i="3" a="1"/>
  <c r="Q9442" i="3" s="1"/>
  <c r="Q9157" i="3" a="1"/>
  <c r="Q9157" i="3" s="1"/>
  <c r="Q9042" i="3" a="1"/>
  <c r="Q9042" i="3" s="1"/>
  <c r="Q8815" i="3" a="1"/>
  <c r="Q8815" i="3" s="1"/>
  <c r="Q8731" i="3" a="1"/>
  <c r="Q8731" i="3" s="1"/>
  <c r="Q8565" i="3" a="1"/>
  <c r="Q8565" i="3" s="1"/>
  <c r="Q8489" i="3" a="1"/>
  <c r="Q8489" i="3" s="1"/>
  <c r="Q8351" i="3" a="1"/>
  <c r="Q8351" i="3" s="1"/>
  <c r="Q8289" i="3" a="1"/>
  <c r="Q8289" i="3" s="1"/>
  <c r="Q8195" i="3" a="1"/>
  <c r="Q8195" i="3" s="1"/>
  <c r="Q8152" i="3" a="1"/>
  <c r="Q8152" i="3" s="1"/>
  <c r="Q8002" i="3" a="1"/>
  <c r="Q8002" i="3" s="1"/>
  <c r="Q7954" i="3" a="1"/>
  <c r="Q7954" i="3" s="1"/>
  <c r="Q7808" i="3" a="1"/>
  <c r="Q7808" i="3" s="1"/>
  <c r="Q7759" i="3" a="1"/>
  <c r="Q7759" i="3" s="1"/>
  <c r="Q7674" i="3" a="1"/>
  <c r="Q7674" i="3" s="1"/>
  <c r="Q7375" i="3" a="1"/>
  <c r="Q7375" i="3" s="1"/>
  <c r="Q7332" i="3" a="1"/>
  <c r="Q7332" i="3" s="1"/>
  <c r="Q7292" i="3" a="1"/>
  <c r="Q7292" i="3" s="1"/>
  <c r="Q7250" i="3" a="1"/>
  <c r="Q7250" i="3" s="1"/>
  <c r="Q7205" i="3" a="1"/>
  <c r="Q7205" i="3" s="1"/>
  <c r="Q7161" i="3" a="1"/>
  <c r="Q7161" i="3" s="1"/>
  <c r="Q7117" i="3" a="1"/>
  <c r="Q7117" i="3" s="1"/>
  <c r="Q7078" i="3" a="1"/>
  <c r="Q7078" i="3" s="1"/>
  <c r="Q7042" i="3" a="1"/>
  <c r="Q7042" i="3" s="1"/>
  <c r="Q7003" i="3" a="1"/>
  <c r="Q7003" i="3" s="1"/>
  <c r="Q6960" i="3" a="1"/>
  <c r="Q6960" i="3" s="1"/>
  <c r="Q6921" i="3" a="1"/>
  <c r="Q6921" i="3" s="1"/>
  <c r="Q6884" i="3" a="1"/>
  <c r="Q6884" i="3" s="1"/>
  <c r="Q6848" i="3" a="1"/>
  <c r="Q6848" i="3" s="1"/>
  <c r="Q6815" i="3" a="1"/>
  <c r="Q6815" i="3" s="1"/>
  <c r="Q6779" i="3" a="1"/>
  <c r="Q6779" i="3" s="1"/>
  <c r="Q6751" i="3" a="1"/>
  <c r="Q6751" i="3" s="1"/>
  <c r="Q6714" i="3" a="1"/>
  <c r="Q6714" i="3" s="1"/>
  <c r="Q6626" i="3" a="1"/>
  <c r="Q6626" i="3" s="1"/>
  <c r="Q6593" i="3" a="1"/>
  <c r="Q6593" i="3" s="1"/>
  <c r="Q6563" i="3" a="1"/>
  <c r="Q6563" i="3" s="1"/>
  <c r="Q6536" i="3" a="1"/>
  <c r="Q6536" i="3" s="1"/>
  <c r="Q6506" i="3" a="1"/>
  <c r="Q6506" i="3" s="1"/>
  <c r="Q6477" i="3" a="1"/>
  <c r="Q6477" i="3" s="1"/>
  <c r="Q6446" i="3" a="1"/>
  <c r="Q6446" i="3" s="1"/>
  <c r="Q6421" i="3" a="1"/>
  <c r="Q6421" i="3" s="1"/>
  <c r="Q6391" i="3" a="1"/>
  <c r="Q6391" i="3" s="1"/>
  <c r="Q6362" i="3" a="1"/>
  <c r="Q6362" i="3" s="1"/>
  <c r="Q6333" i="3" a="1"/>
  <c r="Q6333" i="3" s="1"/>
  <c r="Q6308" i="3" a="1"/>
  <c r="Q6308" i="3" s="1"/>
  <c r="Q6278" i="3" a="1"/>
  <c r="Q6278" i="3" s="1"/>
  <c r="Q6253" i="3" a="1"/>
  <c r="Q6253" i="3" s="1"/>
  <c r="Q6201" i="3" a="1"/>
  <c r="Q6201" i="3" s="1"/>
  <c r="Q6175" i="3" a="1"/>
  <c r="Q6175" i="3" s="1"/>
  <c r="Q6150" i="3" a="1"/>
  <c r="Q6150" i="3" s="1"/>
  <c r="Q6079" i="3" a="1"/>
  <c r="Q6079" i="3" s="1"/>
  <c r="Q6035" i="3" a="1"/>
  <c r="Q6035" i="3" s="1"/>
  <c r="Q5993" i="3" a="1"/>
  <c r="Q5993" i="3" s="1"/>
  <c r="Q5971" i="3" a="1"/>
  <c r="Q5971" i="3" s="1"/>
  <c r="Q5933" i="3" a="1"/>
  <c r="Q5933" i="3" s="1"/>
  <c r="Q5913" i="3" a="1"/>
  <c r="Q5913" i="3" s="1"/>
  <c r="Q9899" i="3" a="1"/>
  <c r="Q9899" i="3" s="1"/>
  <c r="Q9583" i="3" a="1"/>
  <c r="Q9583" i="3" s="1"/>
  <c r="Q9296" i="3" a="1"/>
  <c r="Q9296" i="3" s="1"/>
  <c r="Q8919" i="3" a="1"/>
  <c r="Q8919" i="3" s="1"/>
  <c r="Q8643" i="3" a="1"/>
  <c r="Q8643" i="3" s="1"/>
  <c r="Q8559" i="3" a="1"/>
  <c r="Q8559" i="3" s="1"/>
  <c r="Q8350" i="3" a="1"/>
  <c r="Q8350" i="3" s="1"/>
  <c r="Q8286" i="3" a="1"/>
  <c r="Q8286" i="3" s="1"/>
  <c r="Q8235" i="3" a="1"/>
  <c r="Q8235" i="3" s="1"/>
  <c r="Q8194" i="3" a="1"/>
  <c r="Q8194" i="3" s="1"/>
  <c r="Q8149" i="3" a="1"/>
  <c r="Q8149" i="3" s="1"/>
  <c r="Q8099" i="3" a="1"/>
  <c r="Q8099" i="3" s="1"/>
  <c r="Q7950" i="3" a="1"/>
  <c r="Q7950" i="3" s="1"/>
  <c r="Q7709" i="3" a="1"/>
  <c r="Q7709" i="3" s="1"/>
  <c r="Q7667" i="3" a="1"/>
  <c r="Q7667" i="3" s="1"/>
  <c r="Q7628" i="3" a="1"/>
  <c r="Q7628" i="3" s="1"/>
  <c r="Q7587" i="3" a="1"/>
  <c r="Q7587" i="3" s="1"/>
  <c r="Q7455" i="3" a="1"/>
  <c r="Q7455" i="3" s="1"/>
  <c r="Q7417" i="3" a="1"/>
  <c r="Q7417" i="3" s="1"/>
  <c r="Q7372" i="3" a="1"/>
  <c r="Q7372" i="3" s="1"/>
  <c r="Q7328" i="3" a="1"/>
  <c r="Q7328" i="3" s="1"/>
  <c r="Q7286" i="3" a="1"/>
  <c r="Q7286" i="3" s="1"/>
  <c r="Q7077" i="3" a="1"/>
  <c r="Q7077" i="3" s="1"/>
  <c r="Q7035" i="3" a="1"/>
  <c r="Q7035" i="3" s="1"/>
  <c r="Q6999" i="3" a="1"/>
  <c r="Q6999" i="3" s="1"/>
  <c r="Q6959" i="3" a="1"/>
  <c r="Q6959" i="3" s="1"/>
  <c r="Q6920" i="3" a="1"/>
  <c r="Q6920" i="3" s="1"/>
  <c r="Q6845" i="3" a="1"/>
  <c r="Q6845" i="3" s="1"/>
  <c r="Q6814" i="3" a="1"/>
  <c r="Q6814" i="3" s="1"/>
  <c r="Q6777" i="3" a="1"/>
  <c r="Q6777" i="3" s="1"/>
  <c r="Q6712" i="3" a="1"/>
  <c r="Q6712" i="3" s="1"/>
  <c r="Q6653" i="3" a="1"/>
  <c r="Q6653" i="3" s="1"/>
  <c r="Q6621" i="3" a="1"/>
  <c r="Q6621" i="3" s="1"/>
  <c r="Q6535" i="3" a="1"/>
  <c r="Q6535" i="3" s="1"/>
  <c r="Q6502" i="3" a="1"/>
  <c r="Q6502" i="3" s="1"/>
  <c r="Q6475" i="3" a="1"/>
  <c r="Q6475" i="3" s="1"/>
  <c r="Q6389" i="3" a="1"/>
  <c r="Q6389" i="3" s="1"/>
  <c r="Q6361" i="3" a="1"/>
  <c r="Q6361" i="3" s="1"/>
  <c r="Q9897" i="3" a="1"/>
  <c r="Q9897" i="3" s="1"/>
  <c r="Q9688" i="3" a="1"/>
  <c r="Q9688" i="3" s="1"/>
  <c r="Q9506" i="3" a="1"/>
  <c r="Q9506" i="3" s="1"/>
  <c r="Q9264" i="3" a="1"/>
  <c r="Q9264" i="3" s="1"/>
  <c r="Q9112" i="3" a="1"/>
  <c r="Q9112" i="3" s="1"/>
  <c r="Q8709" i="3" a="1"/>
  <c r="Q8709" i="3" s="1"/>
  <c r="Q8595" i="3" a="1"/>
  <c r="Q8595" i="3" s="1"/>
  <c r="Q8486" i="3" a="1"/>
  <c r="Q8486" i="3" s="1"/>
  <c r="Q8397" i="3" a="1"/>
  <c r="Q8397" i="3" s="1"/>
  <c r="Q8234" i="3" a="1"/>
  <c r="Q8234" i="3" s="1"/>
  <c r="Q8187" i="3" a="1"/>
  <c r="Q8187" i="3" s="1"/>
  <c r="Q8118" i="3" a="1"/>
  <c r="Q8118" i="3" s="1"/>
  <c r="Q7989" i="3" a="1"/>
  <c r="Q7989" i="3" s="1"/>
  <c r="Q7925" i="3" a="1"/>
  <c r="Q7925" i="3" s="1"/>
  <c r="Q7851" i="3" a="1"/>
  <c r="Q7851" i="3" s="1"/>
  <c r="Q7790" i="3" a="1"/>
  <c r="Q7790" i="3" s="1"/>
  <c r="Q7730" i="3" a="1"/>
  <c r="Q7730" i="3" s="1"/>
  <c r="Q7614" i="3" a="1"/>
  <c r="Q7614" i="3" s="1"/>
  <c r="Q7559" i="3" a="1"/>
  <c r="Q7559" i="3" s="1"/>
  <c r="Q7493" i="3" a="1"/>
  <c r="Q7493" i="3" s="1"/>
  <c r="Q7442" i="3" a="1"/>
  <c r="Q7442" i="3" s="1"/>
  <c r="Q7392" i="3" a="1"/>
  <c r="Q7392" i="3" s="1"/>
  <c r="Q7327" i="3" a="1"/>
  <c r="Q7327" i="3" s="1"/>
  <c r="Q7223" i="3" a="1"/>
  <c r="Q7223" i="3" s="1"/>
  <c r="Q7156" i="3" a="1"/>
  <c r="Q7156" i="3" s="1"/>
  <c r="Q7108" i="3" a="1"/>
  <c r="Q7108" i="3" s="1"/>
  <c r="Q6997" i="3" a="1"/>
  <c r="Q6997" i="3" s="1"/>
  <c r="Q6948" i="3" a="1"/>
  <c r="Q6948" i="3" s="1"/>
  <c r="Q6899" i="3" a="1"/>
  <c r="Q6899" i="3" s="1"/>
  <c r="Q6802" i="3" a="1"/>
  <c r="Q6802" i="3" s="1"/>
  <c r="Q6711" i="3" a="1"/>
  <c r="Q6711" i="3" s="1"/>
  <c r="Q6590" i="3" a="1"/>
  <c r="Q6590" i="3" s="1"/>
  <c r="Q6473" i="3" a="1"/>
  <c r="Q6473" i="3" s="1"/>
  <c r="Q6439" i="3" a="1"/>
  <c r="Q6439" i="3" s="1"/>
  <c r="Q6403" i="3" a="1"/>
  <c r="Q6403" i="3" s="1"/>
  <c r="Q6360" i="3" a="1"/>
  <c r="Q6360" i="3" s="1"/>
  <c r="Q6294" i="3" a="1"/>
  <c r="Q6294" i="3" s="1"/>
  <c r="Q6260" i="3" a="1"/>
  <c r="Q6260" i="3" s="1"/>
  <c r="Q6222" i="3" a="1"/>
  <c r="Q6222" i="3" s="1"/>
  <c r="Q6164" i="3" a="1"/>
  <c r="Q6164" i="3" s="1"/>
  <c r="Q6133" i="3" a="1"/>
  <c r="Q6133" i="3" s="1"/>
  <c r="Q6102" i="3" a="1"/>
  <c r="Q6102" i="3" s="1"/>
  <c r="Q6071" i="3" a="1"/>
  <c r="Q6071" i="3" s="1"/>
  <c r="Q6045" i="3" a="1"/>
  <c r="Q6045" i="3" s="1"/>
  <c r="Q6020" i="3" a="1"/>
  <c r="Q6020" i="3" s="1"/>
  <c r="Q5989" i="3" a="1"/>
  <c r="Q5989" i="3" s="1"/>
  <c r="Q5967" i="3" a="1"/>
  <c r="Q5967" i="3" s="1"/>
  <c r="Q5941" i="3" a="1"/>
  <c r="Q5941" i="3" s="1"/>
  <c r="Q5894" i="3" a="1"/>
  <c r="Q5894" i="3" s="1"/>
  <c r="Q5876" i="3" a="1"/>
  <c r="Q5876" i="3" s="1"/>
  <c r="Q5856" i="3" a="1"/>
  <c r="Q5856" i="3" s="1"/>
  <c r="Q5835" i="3" a="1"/>
  <c r="Q5835" i="3" s="1"/>
  <c r="Q5817" i="3" a="1"/>
  <c r="Q5817" i="3" s="1"/>
  <c r="Q5798" i="3" a="1"/>
  <c r="Q5798" i="3" s="1"/>
  <c r="Q5776" i="3" a="1"/>
  <c r="Q5776" i="3" s="1"/>
  <c r="Q5758" i="3" a="1"/>
  <c r="Q5758" i="3" s="1"/>
  <c r="Q5739" i="3" a="1"/>
  <c r="Q5739" i="3" s="1"/>
  <c r="Q5685" i="3" a="1"/>
  <c r="Q5685" i="3" s="1"/>
  <c r="Q5668" i="3" a="1"/>
  <c r="Q5668" i="3" s="1"/>
  <c r="Q5649" i="3" a="1"/>
  <c r="Q5649" i="3" s="1"/>
  <c r="Q5629" i="3" a="1"/>
  <c r="Q5629" i="3" s="1"/>
  <c r="Q5595" i="3" a="1"/>
  <c r="Q5595" i="3" s="1"/>
  <c r="Q5578" i="3" a="1"/>
  <c r="Q5578" i="3" s="1"/>
  <c r="Q5558" i="3" a="1"/>
  <c r="Q5558" i="3" s="1"/>
  <c r="Q5522" i="3" a="1"/>
  <c r="Q5522" i="3" s="1"/>
  <c r="Q5505" i="3" a="1"/>
  <c r="Q5505" i="3" s="1"/>
  <c r="Q5486" i="3" a="1"/>
  <c r="Q5486" i="3" s="1"/>
  <c r="Q5468" i="3" a="1"/>
  <c r="Q5468" i="3" s="1"/>
  <c r="Q5452" i="3" a="1"/>
  <c r="Q5452" i="3" s="1"/>
  <c r="Q5436" i="3" a="1"/>
  <c r="Q5436" i="3" s="1"/>
  <c r="Q5421" i="3" a="1"/>
  <c r="Q5421" i="3" s="1"/>
  <c r="Q5390" i="3" a="1"/>
  <c r="Q5390" i="3" s="1"/>
  <c r="Q5376" i="3" a="1"/>
  <c r="Q5376" i="3" s="1"/>
  <c r="Q5314" i="3" a="1"/>
  <c r="Q5314" i="3" s="1"/>
  <c r="Q5298" i="3" a="1"/>
  <c r="Q5298" i="3" s="1"/>
  <c r="Q5281" i="3" a="1"/>
  <c r="Q5281" i="3" s="1"/>
  <c r="Q5266" i="3" a="1"/>
  <c r="Q5266" i="3" s="1"/>
  <c r="Q5249" i="3" a="1"/>
  <c r="Q5249" i="3" s="1"/>
  <c r="Q5232" i="3" a="1"/>
  <c r="Q5232" i="3" s="1"/>
  <c r="Q5200" i="3" a="1"/>
  <c r="Q5200" i="3" s="1"/>
  <c r="Q5182" i="3" a="1"/>
  <c r="Q5182" i="3" s="1"/>
  <c r="Q5166" i="3" a="1"/>
  <c r="Q5166" i="3" s="1"/>
  <c r="Q5150" i="3" a="1"/>
  <c r="Q5150" i="3" s="1"/>
  <c r="Q5133" i="3" a="1"/>
  <c r="Q5133" i="3" s="1"/>
  <c r="Q5120" i="3" a="1"/>
  <c r="Q5120" i="3" s="1"/>
  <c r="Q5107" i="3" a="1"/>
  <c r="Q5107" i="3" s="1"/>
  <c r="Q5090" i="3" a="1"/>
  <c r="Q5090" i="3" s="1"/>
  <c r="Q5076" i="3" a="1"/>
  <c r="Q5076" i="3" s="1"/>
  <c r="Q5060" i="3" a="1"/>
  <c r="Q5060" i="3" s="1"/>
  <c r="Q5045" i="3" a="1"/>
  <c r="Q5045" i="3" s="1"/>
  <c r="Q5029" i="3" a="1"/>
  <c r="Q5029" i="3" s="1"/>
  <c r="Q5014" i="3" a="1"/>
  <c r="Q5014" i="3" s="1"/>
  <c r="Q4982" i="3" a="1"/>
  <c r="Q4982" i="3" s="1"/>
  <c r="Q4965" i="3" a="1"/>
  <c r="Q4965" i="3" s="1"/>
  <c r="Q4950" i="3" a="1"/>
  <c r="Q4950" i="3" s="1"/>
  <c r="Q4935" i="3" a="1"/>
  <c r="Q4935" i="3" s="1"/>
  <c r="Q4918" i="3" a="1"/>
  <c r="Q4918" i="3" s="1"/>
  <c r="Q4903" i="3" a="1"/>
  <c r="Q4903" i="3" s="1"/>
  <c r="Q4874" i="3" a="1"/>
  <c r="Q4874" i="3" s="1"/>
  <c r="Q4860" i="3" a="1"/>
  <c r="Q4860" i="3" s="1"/>
  <c r="Q4833" i="3" a="1"/>
  <c r="Q4833" i="3" s="1"/>
  <c r="Q4820" i="3" a="1"/>
  <c r="Q4820" i="3" s="1"/>
  <c r="Q4776" i="3" a="1"/>
  <c r="Q4776" i="3" s="1"/>
  <c r="Q4762" i="3" a="1"/>
  <c r="Q4762" i="3" s="1"/>
  <c r="Q4749" i="3" a="1"/>
  <c r="Q4749" i="3" s="1"/>
  <c r="Q4735" i="3" a="1"/>
  <c r="Q4735" i="3" s="1"/>
  <c r="Q4721" i="3" a="1"/>
  <c r="Q4721" i="3" s="1"/>
  <c r="Q4705" i="3" a="1"/>
  <c r="Q4705" i="3" s="1"/>
  <c r="Q4690" i="3" a="1"/>
  <c r="Q4690" i="3" s="1"/>
  <c r="Q4675" i="3" a="1"/>
  <c r="Q4675" i="3" s="1"/>
  <c r="Q4659" i="3" a="1"/>
  <c r="Q4659" i="3" s="1"/>
  <c r="Q4644" i="3" a="1"/>
  <c r="Q4644" i="3" s="1"/>
  <c r="Q4630" i="3" a="1"/>
  <c r="Q4630" i="3" s="1"/>
  <c r="Q4613" i="3" a="1"/>
  <c r="Q4613" i="3" s="1"/>
  <c r="Q4582" i="3" a="1"/>
  <c r="Q4582" i="3" s="1"/>
  <c r="Q4554" i="3" a="1"/>
  <c r="Q4554" i="3" s="1"/>
  <c r="Q4540" i="3" a="1"/>
  <c r="Q4540" i="3" s="1"/>
  <c r="Q4526" i="3" a="1"/>
  <c r="Q4526" i="3" s="1"/>
  <c r="Q4512" i="3" a="1"/>
  <c r="Q4512" i="3" s="1"/>
  <c r="Q4497" i="3" a="1"/>
  <c r="Q4497" i="3" s="1"/>
  <c r="Q4454" i="3" a="1"/>
  <c r="Q4454" i="3" s="1"/>
  <c r="Q4442" i="3" a="1"/>
  <c r="Q4442" i="3" s="1"/>
  <c r="Q4428" i="3" a="1"/>
  <c r="Q4428" i="3" s="1"/>
  <c r="Q4412" i="3" a="1"/>
  <c r="Q4412" i="3" s="1"/>
  <c r="Q4385" i="3" a="1"/>
  <c r="Q4385" i="3" s="1"/>
  <c r="Q4358" i="3" a="1"/>
  <c r="Q4358" i="3" s="1"/>
  <c r="Q4331" i="3" a="1"/>
  <c r="Q4331" i="3" s="1"/>
  <c r="Q4315" i="3" a="1"/>
  <c r="Q4315" i="3" s="1"/>
  <c r="Q4289" i="3" a="1"/>
  <c r="Q4289" i="3" s="1"/>
  <c r="Q4260" i="3" a="1"/>
  <c r="Q4260" i="3" s="1"/>
  <c r="Q4248" i="3" a="1"/>
  <c r="Q4248" i="3" s="1"/>
  <c r="Q9680" i="3" a="1"/>
  <c r="Q9680" i="3" s="1"/>
  <c r="Q9504" i="3" a="1"/>
  <c r="Q9504" i="3" s="1"/>
  <c r="Q9255" i="3" a="1"/>
  <c r="Q9255" i="3" s="1"/>
  <c r="Q8964" i="3" a="1"/>
  <c r="Q8964" i="3" s="1"/>
  <c r="Q8708" i="3" a="1"/>
  <c r="Q8708" i="3" s="1"/>
  <c r="Q8593" i="3" a="1"/>
  <c r="Q8593" i="3" s="1"/>
  <c r="Q8485" i="3" a="1"/>
  <c r="Q8485" i="3" s="1"/>
  <c r="Q8389" i="3" a="1"/>
  <c r="Q8389" i="3" s="1"/>
  <c r="Q8316" i="3" a="1"/>
  <c r="Q8316" i="3" s="1"/>
  <c r="Q8233" i="3" a="1"/>
  <c r="Q8233" i="3" s="1"/>
  <c r="Q8117" i="3" a="1"/>
  <c r="Q8117" i="3" s="1"/>
  <c r="Q8047" i="3" a="1"/>
  <c r="Q8047" i="3" s="1"/>
  <c r="Q7985" i="3" a="1"/>
  <c r="Q7985" i="3" s="1"/>
  <c r="Q7923" i="3" a="1"/>
  <c r="Q7923" i="3" s="1"/>
  <c r="Q7847" i="3" a="1"/>
  <c r="Q7847" i="3" s="1"/>
  <c r="Q7789" i="3" a="1"/>
  <c r="Q7789" i="3" s="1"/>
  <c r="Q7729" i="3" a="1"/>
  <c r="Q7729" i="3" s="1"/>
  <c r="Q7665" i="3" a="1"/>
  <c r="Q7665" i="3" s="1"/>
  <c r="Q7612" i="3" a="1"/>
  <c r="Q7612" i="3" s="1"/>
  <c r="Q7491" i="3" a="1"/>
  <c r="Q7491" i="3" s="1"/>
  <c r="Q7441" i="3" a="1"/>
  <c r="Q7441" i="3" s="1"/>
  <c r="Q7391" i="3" a="1"/>
  <c r="Q7391" i="3" s="1"/>
  <c r="Q7324" i="3" a="1"/>
  <c r="Q7324" i="3" s="1"/>
  <c r="Q7274" i="3" a="1"/>
  <c r="Q7274" i="3" s="1"/>
  <c r="Q7222" i="3" a="1"/>
  <c r="Q7222" i="3" s="1"/>
  <c r="Q7155" i="3" a="1"/>
  <c r="Q7155" i="3" s="1"/>
  <c r="Q7107" i="3" a="1"/>
  <c r="Q7107" i="3" s="1"/>
  <c r="Q6995" i="3" a="1"/>
  <c r="Q6995" i="3" s="1"/>
  <c r="Q6947" i="3" a="1"/>
  <c r="Q6947" i="3" s="1"/>
  <c r="Q6898" i="3" a="1"/>
  <c r="Q6898" i="3" s="1"/>
  <c r="Q6842" i="3" a="1"/>
  <c r="Q6842" i="3" s="1"/>
  <c r="Q6801" i="3" a="1"/>
  <c r="Q6801" i="3" s="1"/>
  <c r="Q6760" i="3" a="1"/>
  <c r="Q6760" i="3" s="1"/>
  <c r="Q6675" i="3" a="1"/>
  <c r="Q6675" i="3" s="1"/>
  <c r="Q6633" i="3" a="1"/>
  <c r="Q6633" i="3" s="1"/>
  <c r="Q6588" i="3" a="1"/>
  <c r="Q6588" i="3" s="1"/>
  <c r="Q6555" i="3" a="1"/>
  <c r="Q6555" i="3" s="1"/>
  <c r="Q6516" i="3" a="1"/>
  <c r="Q6516" i="3" s="1"/>
  <c r="Q6471" i="3" a="1"/>
  <c r="Q6471" i="3" s="1"/>
  <c r="Q6402" i="3" a="1"/>
  <c r="Q6402" i="3" s="1"/>
  <c r="Q6293" i="3" a="1"/>
  <c r="Q6293" i="3" s="1"/>
  <c r="Q6259" i="3" a="1"/>
  <c r="Q6259" i="3" s="1"/>
  <c r="Q6221" i="3" a="1"/>
  <c r="Q6221" i="3" s="1"/>
  <c r="Q6194" i="3" a="1"/>
  <c r="Q6194" i="3" s="1"/>
  <c r="Q6163" i="3" a="1"/>
  <c r="Q6163" i="3" s="1"/>
  <c r="Q6131" i="3" a="1"/>
  <c r="Q6131" i="3" s="1"/>
  <c r="Q6101" i="3" a="1"/>
  <c r="Q6101" i="3" s="1"/>
  <c r="Q6070" i="3" a="1"/>
  <c r="Q6070" i="3" s="1"/>
  <c r="Q6044" i="3" a="1"/>
  <c r="Q6044" i="3" s="1"/>
  <c r="Q6019" i="3" a="1"/>
  <c r="Q6019" i="3" s="1"/>
  <c r="Q5988" i="3" a="1"/>
  <c r="Q5988" i="3" s="1"/>
  <c r="Q5966" i="3" a="1"/>
  <c r="Q5966" i="3" s="1"/>
  <c r="Q5940" i="3" a="1"/>
  <c r="Q5940" i="3" s="1"/>
  <c r="Q5918" i="3" a="1"/>
  <c r="Q5918" i="3" s="1"/>
  <c r="Q5893" i="3" a="1"/>
  <c r="Q5893" i="3" s="1"/>
  <c r="Q5875" i="3" a="1"/>
  <c r="Q5875" i="3" s="1"/>
  <c r="Q5855" i="3" a="1"/>
  <c r="Q5855" i="3" s="1"/>
  <c r="Q5834" i="3" a="1"/>
  <c r="Q5834" i="3" s="1"/>
  <c r="Q5816" i="3" a="1"/>
  <c r="Q5816" i="3" s="1"/>
  <c r="Q5797" i="3" a="1"/>
  <c r="Q5797" i="3" s="1"/>
  <c r="Q5775" i="3" a="1"/>
  <c r="Q5775" i="3" s="1"/>
  <c r="Q5757" i="3" a="1"/>
  <c r="Q5757" i="3" s="1"/>
  <c r="Q5738" i="3" a="1"/>
  <c r="Q5738" i="3" s="1"/>
  <c r="Q5720" i="3" a="1"/>
  <c r="Q5720" i="3" s="1"/>
  <c r="Q5703" i="3" a="1"/>
  <c r="Q5703" i="3" s="1"/>
  <c r="Q5684" i="3" a="1"/>
  <c r="Q5684" i="3" s="1"/>
  <c r="Q5667" i="3" a="1"/>
  <c r="Q5667" i="3" s="1"/>
  <c r="Q5610" i="3" a="1"/>
  <c r="Q5610" i="3" s="1"/>
  <c r="Q5594" i="3" a="1"/>
  <c r="Q5594" i="3" s="1"/>
  <c r="Q5577" i="3" a="1"/>
  <c r="Q5577" i="3" s="1"/>
  <c r="Q5538" i="3" a="1"/>
  <c r="Q5538" i="3" s="1"/>
  <c r="Q5521" i="3" a="1"/>
  <c r="Q5521" i="3" s="1"/>
  <c r="Q5485" i="3" a="1"/>
  <c r="Q5485" i="3" s="1"/>
  <c r="Q5467" i="3" a="1"/>
  <c r="Q5467" i="3" s="1"/>
  <c r="Q5451" i="3" a="1"/>
  <c r="Q5451" i="3" s="1"/>
  <c r="Q5404" i="3" a="1"/>
  <c r="Q5404" i="3" s="1"/>
  <c r="Q5375" i="3" a="1"/>
  <c r="Q5375" i="3" s="1"/>
  <c r="Q5360" i="3" a="1"/>
  <c r="Q5360" i="3" s="1"/>
  <c r="Q5346" i="3" a="1"/>
  <c r="Q5346" i="3" s="1"/>
  <c r="Q5329" i="3" a="1"/>
  <c r="Q5329" i="3" s="1"/>
  <c r="Q5297" i="3" a="1"/>
  <c r="Q5297" i="3" s="1"/>
  <c r="Q5280" i="3" a="1"/>
  <c r="Q5280" i="3" s="1"/>
  <c r="Q5265" i="3" a="1"/>
  <c r="Q5265" i="3" s="1"/>
  <c r="Q5248" i="3" a="1"/>
  <c r="Q5248" i="3" s="1"/>
  <c r="Q5231" i="3" a="1"/>
  <c r="Q5231" i="3" s="1"/>
  <c r="Q5216" i="3" a="1"/>
  <c r="Q5216" i="3" s="1"/>
  <c r="Q5199" i="3" a="1"/>
  <c r="Q5199" i="3" s="1"/>
  <c r="Q5181" i="3" a="1"/>
  <c r="Q5181" i="3" s="1"/>
  <c r="Q5165" i="3" a="1"/>
  <c r="Q5165" i="3" s="1"/>
  <c r="Q5149" i="3" a="1"/>
  <c r="Q5149" i="3" s="1"/>
  <c r="Q5089" i="3" a="1"/>
  <c r="Q5089" i="3" s="1"/>
  <c r="Q5075" i="3" a="1"/>
  <c r="Q5075" i="3" s="1"/>
  <c r="Q5059" i="3" a="1"/>
  <c r="Q5059" i="3" s="1"/>
  <c r="Q5044" i="3" a="1"/>
  <c r="Q5044" i="3" s="1"/>
  <c r="Q5013" i="3" a="1"/>
  <c r="Q5013" i="3" s="1"/>
  <c r="Q4997" i="3" a="1"/>
  <c r="Q4997" i="3" s="1"/>
  <c r="Q4981" i="3" a="1"/>
  <c r="Q4981" i="3" s="1"/>
  <c r="Q4964" i="3" a="1"/>
  <c r="Q4964" i="3" s="1"/>
  <c r="Q4949" i="3" a="1"/>
  <c r="Q4949" i="3" s="1"/>
  <c r="Q4934" i="3" a="1"/>
  <c r="Q4934" i="3" s="1"/>
  <c r="Q4902" i="3" a="1"/>
  <c r="Q4902" i="3" s="1"/>
  <c r="Q4887" i="3" a="1"/>
  <c r="Q4887" i="3" s="1"/>
  <c r="Q4859" i="3" a="1"/>
  <c r="Q4859" i="3" s="1"/>
  <c r="Q4847" i="3" a="1"/>
  <c r="Q4847" i="3" s="1"/>
  <c r="Q4819" i="3" a="1"/>
  <c r="Q4819" i="3" s="1"/>
  <c r="Q4806" i="3" a="1"/>
  <c r="Q4806" i="3" s="1"/>
  <c r="Q4791" i="3" a="1"/>
  <c r="Q4791" i="3" s="1"/>
  <c r="Q4775" i="3" a="1"/>
  <c r="Q4775" i="3" s="1"/>
  <c r="Q4761" i="3" a="1"/>
  <c r="Q4761" i="3" s="1"/>
  <c r="Q4734" i="3" a="1"/>
  <c r="Q4734" i="3" s="1"/>
  <c r="Q4720" i="3" a="1"/>
  <c r="Q4720" i="3" s="1"/>
  <c r="Q4704" i="3" a="1"/>
  <c r="Q4704" i="3" s="1"/>
  <c r="Q4674" i="3" a="1"/>
  <c r="Q4674" i="3" s="1"/>
  <c r="Q4658" i="3" a="1"/>
  <c r="Q4658" i="3" s="1"/>
  <c r="Q4629" i="3" a="1"/>
  <c r="Q4629" i="3" s="1"/>
  <c r="Q4612" i="3" a="1"/>
  <c r="Q4612" i="3" s="1"/>
  <c r="Q4596" i="3" a="1"/>
  <c r="Q4596" i="3" s="1"/>
  <c r="Q4568" i="3" a="1"/>
  <c r="Q4568" i="3" s="1"/>
  <c r="Q4553" i="3" a="1"/>
  <c r="Q4553" i="3" s="1"/>
  <c r="Q4525" i="3" a="1"/>
  <c r="Q4525" i="3" s="1"/>
  <c r="Q4496" i="3" a="1"/>
  <c r="Q4496" i="3" s="1"/>
  <c r="Q4480" i="3" a="1"/>
  <c r="Q4480" i="3" s="1"/>
  <c r="Q4468" i="3" a="1"/>
  <c r="Q4468" i="3" s="1"/>
  <c r="Q4441" i="3" a="1"/>
  <c r="Q4441" i="3" s="1"/>
  <c r="Q4397" i="3" a="1"/>
  <c r="Q4397" i="3" s="1"/>
  <c r="Q4384" i="3" a="1"/>
  <c r="Q4384" i="3" s="1"/>
  <c r="Q4370" i="3" a="1"/>
  <c r="Q4370" i="3" s="1"/>
  <c r="Q4357" i="3" a="1"/>
  <c r="Q4357" i="3" s="1"/>
  <c r="Q4343" i="3" a="1"/>
  <c r="Q4343" i="3" s="1"/>
  <c r="Q4302" i="3" a="1"/>
  <c r="Q4302" i="3" s="1"/>
  <c r="Q4274" i="3" a="1"/>
  <c r="Q4274" i="3" s="1"/>
  <c r="Q4259" i="3" a="1"/>
  <c r="Q4259" i="3" s="1"/>
  <c r="Q4247" i="3" a="1"/>
  <c r="Q4247" i="3" s="1"/>
  <c r="Q9896" i="3" a="1"/>
  <c r="Q9896" i="3" s="1"/>
  <c r="Q9475" i="3" a="1"/>
  <c r="Q9475" i="3" s="1"/>
  <c r="Q9108" i="3" a="1"/>
  <c r="Q9108" i="3" s="1"/>
  <c r="Q8800" i="3" a="1"/>
  <c r="Q8800" i="3" s="1"/>
  <c r="Q8690" i="3" a="1"/>
  <c r="Q8690" i="3" s="1"/>
  <c r="Q8592" i="3" a="1"/>
  <c r="Q8592" i="3" s="1"/>
  <c r="Q8484" i="3" a="1"/>
  <c r="Q8484" i="3" s="1"/>
  <c r="Q8383" i="3" a="1"/>
  <c r="Q8383" i="3" s="1"/>
  <c r="Q8306" i="3" a="1"/>
  <c r="Q8306" i="3" s="1"/>
  <c r="Q8173" i="3" a="1"/>
  <c r="Q8173" i="3" s="1"/>
  <c r="Q8115" i="3" a="1"/>
  <c r="Q8115" i="3" s="1"/>
  <c r="Q8044" i="3" a="1"/>
  <c r="Q8044" i="3" s="1"/>
  <c r="Q7976" i="3" a="1"/>
  <c r="Q7976" i="3" s="1"/>
  <c r="Q7921" i="3" a="1"/>
  <c r="Q7921" i="3" s="1"/>
  <c r="Q7846" i="3" a="1"/>
  <c r="Q7846" i="3" s="1"/>
  <c r="Q7728" i="3" a="1"/>
  <c r="Q7728" i="3" s="1"/>
  <c r="Q7662" i="3" a="1"/>
  <c r="Q7662" i="3" s="1"/>
  <c r="Q7610" i="3" a="1"/>
  <c r="Q7610" i="3" s="1"/>
  <c r="Q7557" i="3" a="1"/>
  <c r="Q7557" i="3" s="1"/>
  <c r="Q7390" i="3" a="1"/>
  <c r="Q7390" i="3" s="1"/>
  <c r="Q7322" i="3" a="1"/>
  <c r="Q7322" i="3" s="1"/>
  <c r="Q7154" i="3" a="1"/>
  <c r="Q7154" i="3" s="1"/>
  <c r="Q7100" i="3" a="1"/>
  <c r="Q7100" i="3" s="1"/>
  <c r="Q7055" i="3" a="1"/>
  <c r="Q7055" i="3" s="1"/>
  <c r="Q6993" i="3" a="1"/>
  <c r="Q6993" i="3" s="1"/>
  <c r="Q6710" i="3" a="1"/>
  <c r="Q6710" i="3" s="1"/>
  <c r="Q6671" i="3" a="1"/>
  <c r="Q6671" i="3" s="1"/>
  <c r="Q6632" i="3" a="1"/>
  <c r="Q6632" i="3" s="1"/>
  <c r="Q6551" i="3" a="1"/>
  <c r="Q6551" i="3" s="1"/>
  <c r="Q6515" i="3" a="1"/>
  <c r="Q6515" i="3" s="1"/>
  <c r="Q6470" i="3" a="1"/>
  <c r="Q6470" i="3" s="1"/>
  <c r="Q6434" i="3" a="1"/>
  <c r="Q6434" i="3" s="1"/>
  <c r="Q6400" i="3" a="1"/>
  <c r="Q6400" i="3" s="1"/>
  <c r="Q6356" i="3" a="1"/>
  <c r="Q6356" i="3" s="1"/>
  <c r="Q6325" i="3" a="1"/>
  <c r="Q6325" i="3" s="1"/>
  <c r="Q6292" i="3" a="1"/>
  <c r="Q6292" i="3" s="1"/>
  <c r="Q6220" i="3" a="1"/>
  <c r="Q6220" i="3" s="1"/>
  <c r="Q6192" i="3" a="1"/>
  <c r="Q6192" i="3" s="1"/>
  <c r="Q6162" i="3" a="1"/>
  <c r="Q6162" i="3" s="1"/>
  <c r="Q6100" i="3" a="1"/>
  <c r="Q6100" i="3" s="1"/>
  <c r="Q6069" i="3" a="1"/>
  <c r="Q6069" i="3" s="1"/>
  <c r="Q6043" i="3" a="1"/>
  <c r="Q6043" i="3" s="1"/>
  <c r="Q6018" i="3" a="1"/>
  <c r="Q6018" i="3" s="1"/>
  <c r="Q5987" i="3" a="1"/>
  <c r="Q5987" i="3" s="1"/>
  <c r="Q5892" i="3" a="1"/>
  <c r="Q5892" i="3" s="1"/>
  <c r="Q5874" i="3" a="1"/>
  <c r="Q5874" i="3" s="1"/>
  <c r="Q5853" i="3" a="1"/>
  <c r="Q5853" i="3" s="1"/>
  <c r="Q5815" i="3" a="1"/>
  <c r="Q5815" i="3" s="1"/>
  <c r="Q5774" i="3" a="1"/>
  <c r="Q5774" i="3" s="1"/>
  <c r="Q5737" i="3" a="1"/>
  <c r="Q5737" i="3" s="1"/>
  <c r="Q5719" i="3" a="1"/>
  <c r="Q5719" i="3" s="1"/>
  <c r="Q5702" i="3" a="1"/>
  <c r="Q5702" i="3" s="1"/>
  <c r="Q5683" i="3" a="1"/>
  <c r="Q5683" i="3" s="1"/>
  <c r="Q5666" i="3" a="1"/>
  <c r="Q5666" i="3" s="1"/>
  <c r="Q5646" i="3" a="1"/>
  <c r="Q5646" i="3" s="1"/>
  <c r="Q5628" i="3" a="1"/>
  <c r="Q5628" i="3" s="1"/>
  <c r="Q5609" i="3" a="1"/>
  <c r="Q5609" i="3" s="1"/>
  <c r="Q5575" i="3" a="1"/>
  <c r="Q5575" i="3" s="1"/>
  <c r="Q5557" i="3" a="1"/>
  <c r="Q5557" i="3" s="1"/>
  <c r="Q5537" i="3" a="1"/>
  <c r="Q5537" i="3" s="1"/>
  <c r="Q5502" i="3" a="1"/>
  <c r="Q5502" i="3" s="1"/>
  <c r="Q5484" i="3" a="1"/>
  <c r="Q5484" i="3" s="1"/>
  <c r="Q5466" i="3" a="1"/>
  <c r="Q5466" i="3" s="1"/>
  <c r="Q5450" i="3" a="1"/>
  <c r="Q5450" i="3" s="1"/>
  <c r="Q5435" i="3" a="1"/>
  <c r="Q5435" i="3" s="1"/>
  <c r="Q5389" i="3" a="1"/>
  <c r="Q5389" i="3" s="1"/>
  <c r="Q5374" i="3" a="1"/>
  <c r="Q5374" i="3" s="1"/>
  <c r="Q5345" i="3" a="1"/>
  <c r="Q5345" i="3" s="1"/>
  <c r="Q5328" i="3" a="1"/>
  <c r="Q5328" i="3" s="1"/>
  <c r="Q5313" i="3" a="1"/>
  <c r="Q5313" i="3" s="1"/>
  <c r="Q5264" i="3" a="1"/>
  <c r="Q5264" i="3" s="1"/>
  <c r="Q5247" i="3" a="1"/>
  <c r="Q5247" i="3" s="1"/>
  <c r="Q5230" i="3" a="1"/>
  <c r="Q5230" i="3" s="1"/>
  <c r="Q5215" i="3" a="1"/>
  <c r="Q5215" i="3" s="1"/>
  <c r="Q5198" i="3" a="1"/>
  <c r="Q5198" i="3" s="1"/>
  <c r="Q5180" i="3" a="1"/>
  <c r="Q5180" i="3" s="1"/>
  <c r="Q5164" i="3" a="1"/>
  <c r="Q5164" i="3" s="1"/>
  <c r="Q5148" i="3" a="1"/>
  <c r="Q5148" i="3" s="1"/>
  <c r="Q5132" i="3" a="1"/>
  <c r="Q5132" i="3" s="1"/>
  <c r="Q5119" i="3" a="1"/>
  <c r="Q5119" i="3" s="1"/>
  <c r="Q5106" i="3" a="1"/>
  <c r="Q5106" i="3" s="1"/>
  <c r="Q5074" i="3" a="1"/>
  <c r="Q5074" i="3" s="1"/>
  <c r="Q5058" i="3" a="1"/>
  <c r="Q5058" i="3" s="1"/>
  <c r="Q5043" i="3" a="1"/>
  <c r="Q5043" i="3" s="1"/>
  <c r="Q5028" i="3" a="1"/>
  <c r="Q5028" i="3" s="1"/>
  <c r="Q5012" i="3" a="1"/>
  <c r="Q5012" i="3" s="1"/>
  <c r="Q4980" i="3" a="1"/>
  <c r="Q4980" i="3" s="1"/>
  <c r="Q4963" i="3" a="1"/>
  <c r="Q4963" i="3" s="1"/>
  <c r="Q4948" i="3" a="1"/>
  <c r="Q4948" i="3" s="1"/>
  <c r="Q4933" i="3" a="1"/>
  <c r="Q4933" i="3" s="1"/>
  <c r="Q4917" i="3" a="1"/>
  <c r="Q4917" i="3" s="1"/>
  <c r="Q4901" i="3" a="1"/>
  <c r="Q4901" i="3" s="1"/>
  <c r="Q4873" i="3" a="1"/>
  <c r="Q4873" i="3" s="1"/>
  <c r="Q4858" i="3" a="1"/>
  <c r="Q4858" i="3" s="1"/>
  <c r="Q4846" i="3" a="1"/>
  <c r="Q4846" i="3" s="1"/>
  <c r="Q4832" i="3" a="1"/>
  <c r="Q4832" i="3" s="1"/>
  <c r="Q4818" i="3" a="1"/>
  <c r="Q4818" i="3" s="1"/>
  <c r="Q4805" i="3" a="1"/>
  <c r="Q4805" i="3" s="1"/>
  <c r="Q4790" i="3" a="1"/>
  <c r="Q4790" i="3" s="1"/>
  <c r="Q4760" i="3" a="1"/>
  <c r="Q4760" i="3" s="1"/>
  <c r="Q4748" i="3" a="1"/>
  <c r="Q4748" i="3" s="1"/>
  <c r="Q4733" i="3" a="1"/>
  <c r="Q4733" i="3" s="1"/>
  <c r="Q4719" i="3" a="1"/>
  <c r="Q4719" i="3" s="1"/>
  <c r="Q4703" i="3" a="1"/>
  <c r="Q4703" i="3" s="1"/>
  <c r="Q4689" i="3" a="1"/>
  <c r="Q4689" i="3" s="1"/>
  <c r="Q4657" i="3" a="1"/>
  <c r="Q4657" i="3" s="1"/>
  <c r="Q4643" i="3" a="1"/>
  <c r="Q4643" i="3" s="1"/>
  <c r="Q4628" i="3" a="1"/>
  <c r="Q4628" i="3" s="1"/>
  <c r="Q4611" i="3" a="1"/>
  <c r="Q4611" i="3" s="1"/>
  <c r="Q4595" i="3" a="1"/>
  <c r="Q4595" i="3" s="1"/>
  <c r="Q4581" i="3" a="1"/>
  <c r="Q4581" i="3" s="1"/>
  <c r="Q4539" i="3" a="1"/>
  <c r="Q4539" i="3" s="1"/>
  <c r="Q4524" i="3" a="1"/>
  <c r="Q4524" i="3" s="1"/>
  <c r="Q4511" i="3" a="1"/>
  <c r="Q4511" i="3" s="1"/>
  <c r="Q4495" i="3" a="1"/>
  <c r="Q4495" i="3" s="1"/>
  <c r="Q4467" i="3" a="1"/>
  <c r="Q4467" i="3" s="1"/>
  <c r="Q4453" i="3" a="1"/>
  <c r="Q4453" i="3" s="1"/>
  <c r="Q4440" i="3" a="1"/>
  <c r="Q4440" i="3" s="1"/>
  <c r="Q4427" i="3" a="1"/>
  <c r="Q4427" i="3" s="1"/>
  <c r="Q4411" i="3" a="1"/>
  <c r="Q4411" i="3" s="1"/>
  <c r="Q4383" i="3" a="1"/>
  <c r="Q4383" i="3" s="1"/>
  <c r="Q4369" i="3" a="1"/>
  <c r="Q4369" i="3" s="1"/>
  <c r="Q4356" i="3" a="1"/>
  <c r="Q4356" i="3" s="1"/>
  <c r="Q4330" i="3" a="1"/>
  <c r="Q4330" i="3" s="1"/>
  <c r="Q4314" i="3" a="1"/>
  <c r="Q4314" i="3" s="1"/>
  <c r="Q4288" i="3" a="1"/>
  <c r="Q4288" i="3" s="1"/>
  <c r="Q4246" i="3" a="1"/>
  <c r="Q4246" i="3" s="1"/>
  <c r="Q9472" i="3" a="1"/>
  <c r="Q9472" i="3" s="1"/>
  <c r="Q8957" i="3" a="1"/>
  <c r="Q8957" i="3" s="1"/>
  <c r="Q8799" i="3" a="1"/>
  <c r="Q8799" i="3" s="1"/>
  <c r="Q8482" i="3" a="1"/>
  <c r="Q8482" i="3" s="1"/>
  <c r="Q8380" i="3" a="1"/>
  <c r="Q8380" i="3" s="1"/>
  <c r="Q8232" i="3" a="1"/>
  <c r="Q8232" i="3" s="1"/>
  <c r="Q8036" i="3" a="1"/>
  <c r="Q8036" i="3" s="1"/>
  <c r="Q7781" i="3" a="1"/>
  <c r="Q7781" i="3" s="1"/>
  <c r="Q7726" i="3" a="1"/>
  <c r="Q7726" i="3" s="1"/>
  <c r="Q7661" i="3" a="1"/>
  <c r="Q7661" i="3" s="1"/>
  <c r="Q7556" i="3" a="1"/>
  <c r="Q7556" i="3" s="1"/>
  <c r="Q7436" i="3" a="1"/>
  <c r="Q7436" i="3" s="1"/>
  <c r="Q7389" i="3" a="1"/>
  <c r="Q7389" i="3" s="1"/>
  <c r="Q7270" i="3" a="1"/>
  <c r="Q7270" i="3" s="1"/>
  <c r="Q7214" i="3" a="1"/>
  <c r="Q7214" i="3" s="1"/>
  <c r="Q7098" i="3" a="1"/>
  <c r="Q7098" i="3" s="1"/>
  <c r="Q7052" i="3" a="1"/>
  <c r="Q7052" i="3" s="1"/>
  <c r="Q6992" i="3" a="1"/>
  <c r="Q6992" i="3" s="1"/>
  <c r="Q6941" i="3" a="1"/>
  <c r="Q6941" i="3" s="1"/>
  <c r="Q6896" i="3" a="1"/>
  <c r="Q6896" i="3" s="1"/>
  <c r="Q6840" i="3" a="1"/>
  <c r="Q6840" i="3" s="1"/>
  <c r="Q6796" i="3" a="1"/>
  <c r="Q6796" i="3" s="1"/>
  <c r="Q6756" i="3" a="1"/>
  <c r="Q6756" i="3" s="1"/>
  <c r="Q6709" i="3" a="1"/>
  <c r="Q6709" i="3" s="1"/>
  <c r="Q6670" i="3" a="1"/>
  <c r="Q6670" i="3" s="1"/>
  <c r="Q6631" i="3" a="1"/>
  <c r="Q6631" i="3" s="1"/>
  <c r="Q6586" i="3" a="1"/>
  <c r="Q6586" i="3" s="1"/>
  <c r="Q6550" i="3" a="1"/>
  <c r="Q6550" i="3" s="1"/>
  <c r="Q6469" i="3" a="1"/>
  <c r="Q6469" i="3" s="1"/>
  <c r="Q6398" i="3" a="1"/>
  <c r="Q6398" i="3" s="1"/>
  <c r="Q6355" i="3" a="1"/>
  <c r="Q6355" i="3" s="1"/>
  <c r="Q6323" i="3" a="1"/>
  <c r="Q6323" i="3" s="1"/>
  <c r="Q6291" i="3" a="1"/>
  <c r="Q6291" i="3" s="1"/>
  <c r="Q6218" i="3" a="1"/>
  <c r="Q6218" i="3" s="1"/>
  <c r="Q6190" i="3" a="1"/>
  <c r="Q6190" i="3" s="1"/>
  <c r="Q6161" i="3" a="1"/>
  <c r="Q6161" i="3" s="1"/>
  <c r="Q6124" i="3" a="1"/>
  <c r="Q6124" i="3" s="1"/>
  <c r="Q6097" i="3" a="1"/>
  <c r="Q6097" i="3" s="1"/>
  <c r="Q6068" i="3" a="1"/>
  <c r="Q6068" i="3" s="1"/>
  <c r="Q6041" i="3" a="1"/>
  <c r="Q6041" i="3" s="1"/>
  <c r="Q6014" i="3" a="1"/>
  <c r="Q6014" i="3" s="1"/>
  <c r="Q5986" i="3" a="1"/>
  <c r="Q5986" i="3" s="1"/>
  <c r="Q5965" i="3" a="1"/>
  <c r="Q5965" i="3" s="1"/>
  <c r="Q5938" i="3" a="1"/>
  <c r="Q5938" i="3" s="1"/>
  <c r="Q5912" i="3" a="1"/>
  <c r="Q5912" i="3" s="1"/>
  <c r="Q5873" i="3" a="1"/>
  <c r="Q5873" i="3" s="1"/>
  <c r="Q5833" i="3" a="1"/>
  <c r="Q5833" i="3" s="1"/>
  <c r="Q5814" i="3" a="1"/>
  <c r="Q5814" i="3" s="1"/>
  <c r="Q5794" i="3" a="1"/>
  <c r="Q5794" i="3" s="1"/>
  <c r="Q5756" i="3" a="1"/>
  <c r="Q5756" i="3" s="1"/>
  <c r="Q5736" i="3" a="1"/>
  <c r="Q5736" i="3" s="1"/>
  <c r="Q5701" i="3" a="1"/>
  <c r="Q5701" i="3" s="1"/>
  <c r="Q5645" i="3" a="1"/>
  <c r="Q5645" i="3" s="1"/>
  <c r="Q5627" i="3" a="1"/>
  <c r="Q5627" i="3" s="1"/>
  <c r="Q5608" i="3" a="1"/>
  <c r="Q5608" i="3" s="1"/>
  <c r="Q5592" i="3" a="1"/>
  <c r="Q5592" i="3" s="1"/>
  <c r="Q5574" i="3" a="1"/>
  <c r="Q5574" i="3" s="1"/>
  <c r="Q5519" i="3" a="1"/>
  <c r="Q5519" i="3" s="1"/>
  <c r="Q5501" i="3" a="1"/>
  <c r="Q5501" i="3" s="1"/>
  <c r="Q5419" i="3" a="1"/>
  <c r="Q5419" i="3" s="1"/>
  <c r="Q5403" i="3" a="1"/>
  <c r="Q5403" i="3" s="1"/>
  <c r="Q5388" i="3" a="1"/>
  <c r="Q5388" i="3" s="1"/>
  <c r="Q5359" i="3" a="1"/>
  <c r="Q5359" i="3" s="1"/>
  <c r="Q5344" i="3" a="1"/>
  <c r="Q5344" i="3" s="1"/>
  <c r="Q5312" i="3" a="1"/>
  <c r="Q5312" i="3" s="1"/>
  <c r="Q5296" i="3" a="1"/>
  <c r="Q5296" i="3" s="1"/>
  <c r="Q5279" i="3" a="1"/>
  <c r="Q5279" i="3" s="1"/>
  <c r="Q5263" i="3" a="1"/>
  <c r="Q5263" i="3" s="1"/>
  <c r="Q5229" i="3" a="1"/>
  <c r="Q5229" i="3" s="1"/>
  <c r="Q5214" i="3" a="1"/>
  <c r="Q5214" i="3" s="1"/>
  <c r="Q5197" i="3" a="1"/>
  <c r="Q5197" i="3" s="1"/>
  <c r="Q5179" i="3" a="1"/>
  <c r="Q5179" i="3" s="1"/>
  <c r="Q5163" i="3" a="1"/>
  <c r="Q5163" i="3" s="1"/>
  <c r="Q5147" i="3" a="1"/>
  <c r="Q5147" i="3" s="1"/>
  <c r="Q5118" i="3" a="1"/>
  <c r="Q5118" i="3" s="1"/>
  <c r="Q5105" i="3" a="1"/>
  <c r="Q5105" i="3" s="1"/>
  <c r="Q5088" i="3" a="1"/>
  <c r="Q5088" i="3" s="1"/>
  <c r="Q5057" i="3" a="1"/>
  <c r="Q5057" i="3" s="1"/>
  <c r="Q5042" i="3" a="1"/>
  <c r="Q5042" i="3" s="1"/>
  <c r="Q5027" i="3" a="1"/>
  <c r="Q5027" i="3" s="1"/>
  <c r="Q5011" i="3" a="1"/>
  <c r="Q5011" i="3" s="1"/>
  <c r="Q4996" i="3" a="1"/>
  <c r="Q4996" i="3" s="1"/>
  <c r="Q4979" i="3" a="1"/>
  <c r="Q4979" i="3" s="1"/>
  <c r="Q4962" i="3" a="1"/>
  <c r="Q4962" i="3" s="1"/>
  <c r="Q4947" i="3" a="1"/>
  <c r="Q4947" i="3" s="1"/>
  <c r="Q4932" i="3" a="1"/>
  <c r="Q4932" i="3" s="1"/>
  <c r="Q4916" i="3" a="1"/>
  <c r="Q4916" i="3" s="1"/>
  <c r="Q4900" i="3" a="1"/>
  <c r="Q4900" i="3" s="1"/>
  <c r="Q4886" i="3" a="1"/>
  <c r="Q4886" i="3" s="1"/>
  <c r="Q4857" i="3" a="1"/>
  <c r="Q4857" i="3" s="1"/>
  <c r="Q4845" i="3" a="1"/>
  <c r="Q4845" i="3" s="1"/>
  <c r="Q4804" i="3" a="1"/>
  <c r="Q4804" i="3" s="1"/>
  <c r="Q4774" i="3" a="1"/>
  <c r="Q4774" i="3" s="1"/>
  <c r="Q4718" i="3" a="1"/>
  <c r="Q4718" i="3" s="1"/>
  <c r="Q4702" i="3" a="1"/>
  <c r="Q4702" i="3" s="1"/>
  <c r="Q4673" i="3" a="1"/>
  <c r="Q4673" i="3" s="1"/>
  <c r="Q4656" i="3" a="1"/>
  <c r="Q4656" i="3" s="1"/>
  <c r="Q4642" i="3" a="1"/>
  <c r="Q4642" i="3" s="1"/>
  <c r="Q4627" i="3" a="1"/>
  <c r="Q4627" i="3" s="1"/>
  <c r="Q4594" i="3" a="1"/>
  <c r="Q4594" i="3" s="1"/>
  <c r="Q4567" i="3" a="1"/>
  <c r="Q4567" i="3" s="1"/>
  <c r="Q4552" i="3" a="1"/>
  <c r="Q4552" i="3" s="1"/>
  <c r="Q4538" i="3" a="1"/>
  <c r="Q4538" i="3" s="1"/>
  <c r="Q4523" i="3" a="1"/>
  <c r="Q4523" i="3" s="1"/>
  <c r="Q4479" i="3" a="1"/>
  <c r="Q4479" i="3" s="1"/>
  <c r="Q4426" i="3" a="1"/>
  <c r="Q4426" i="3" s="1"/>
  <c r="Q4396" i="3" a="1"/>
  <c r="Q4396" i="3" s="1"/>
  <c r="Q4382" i="3" a="1"/>
  <c r="Q4382" i="3" s="1"/>
  <c r="Q4355" i="3" a="1"/>
  <c r="Q4355" i="3" s="1"/>
  <c r="Q4342" i="3" a="1"/>
  <c r="Q4342" i="3" s="1"/>
  <c r="Q4329" i="3" a="1"/>
  <c r="Q4329" i="3" s="1"/>
  <c r="Q4313" i="3" a="1"/>
  <c r="Q4313" i="3" s="1"/>
  <c r="Q4301" i="3" a="1"/>
  <c r="Q4301" i="3" s="1"/>
  <c r="Q4273" i="3" a="1"/>
  <c r="Q4273" i="3" s="1"/>
  <c r="Q4258" i="3" a="1"/>
  <c r="Q4258" i="3" s="1"/>
  <c r="Q4245" i="3" a="1"/>
  <c r="Q4245" i="3" s="1"/>
  <c r="Q9865" i="3" a="1"/>
  <c r="Q9865" i="3" s="1"/>
  <c r="Q9650" i="3" a="1"/>
  <c r="Q9650" i="3" s="1"/>
  <c r="Q9468" i="3" a="1"/>
  <c r="Q9468" i="3" s="1"/>
  <c r="Q9245" i="3" a="1"/>
  <c r="Q9245" i="3" s="1"/>
  <c r="Q8954" i="3" a="1"/>
  <c r="Q8954" i="3" s="1"/>
  <c r="Q8798" i="3" a="1"/>
  <c r="Q8798" i="3" s="1"/>
  <c r="Q8682" i="3" a="1"/>
  <c r="Q8682" i="3" s="1"/>
  <c r="Q8296" i="3" a="1"/>
  <c r="Q8296" i="3" s="1"/>
  <c r="Q8111" i="3" a="1"/>
  <c r="Q8111" i="3" s="1"/>
  <c r="Q8034" i="3" a="1"/>
  <c r="Q8034" i="3" s="1"/>
  <c r="Q7975" i="3" a="1"/>
  <c r="Q7975" i="3" s="1"/>
  <c r="Q7842" i="3" a="1"/>
  <c r="Q7842" i="3" s="1"/>
  <c r="Q7723" i="3" a="1"/>
  <c r="Q7723" i="3" s="1"/>
  <c r="Q7607" i="3" a="1"/>
  <c r="Q7607" i="3" s="1"/>
  <c r="Q7554" i="3" a="1"/>
  <c r="Q7554" i="3" s="1"/>
  <c r="Q7488" i="3" a="1"/>
  <c r="Q7488" i="3" s="1"/>
  <c r="Q7435" i="3" a="1"/>
  <c r="Q7435" i="3" s="1"/>
  <c r="Q7383" i="3" a="1"/>
  <c r="Q7383" i="3" s="1"/>
  <c r="Q7320" i="3" a="1"/>
  <c r="Q7320" i="3" s="1"/>
  <c r="Q7269" i="3" a="1"/>
  <c r="Q7269" i="3" s="1"/>
  <c r="Q7211" i="3" a="1"/>
  <c r="Q7211" i="3" s="1"/>
  <c r="Q7049" i="3" a="1"/>
  <c r="Q7049" i="3" s="1"/>
  <c r="Q6986" i="3" a="1"/>
  <c r="Q6986" i="3" s="1"/>
  <c r="Q6892" i="3" a="1"/>
  <c r="Q6892" i="3" s="1"/>
  <c r="Q6839" i="3" a="1"/>
  <c r="Q6839" i="3" s="1"/>
  <c r="Q6795" i="3" a="1"/>
  <c r="Q6795" i="3" s="1"/>
  <c r="Q6755" i="3" a="1"/>
  <c r="Q6755" i="3" s="1"/>
  <c r="Q6707" i="3" a="1"/>
  <c r="Q6707" i="3" s="1"/>
  <c r="Q6669" i="3" a="1"/>
  <c r="Q6669" i="3" s="1"/>
  <c r="Q6630" i="3" a="1"/>
  <c r="Q6630" i="3" s="1"/>
  <c r="Q6585" i="3" a="1"/>
  <c r="Q6585" i="3" s="1"/>
  <c r="Q6549" i="3" a="1"/>
  <c r="Q6549" i="3" s="1"/>
  <c r="Q6511" i="3" a="1"/>
  <c r="Q6511" i="3" s="1"/>
  <c r="Q6467" i="3" a="1"/>
  <c r="Q6467" i="3" s="1"/>
  <c r="Q6431" i="3" a="1"/>
  <c r="Q6431" i="3" s="1"/>
  <c r="Q6287" i="3" a="1"/>
  <c r="Q6287" i="3" s="1"/>
  <c r="Q6250" i="3" a="1"/>
  <c r="Q6250" i="3" s="1"/>
  <c r="Q6217" i="3" a="1"/>
  <c r="Q6217" i="3" s="1"/>
  <c r="Q6189" i="3" a="1"/>
  <c r="Q6189" i="3" s="1"/>
  <c r="Q6160" i="3" a="1"/>
  <c r="Q6160" i="3" s="1"/>
  <c r="Q6123" i="3" a="1"/>
  <c r="Q6123" i="3" s="1"/>
  <c r="Q6094" i="3" a="1"/>
  <c r="Q6094" i="3" s="1"/>
  <c r="Q6067" i="3" a="1"/>
  <c r="Q6067" i="3" s="1"/>
  <c r="Q6040" i="3" a="1"/>
  <c r="Q6040" i="3" s="1"/>
  <c r="Q6012" i="3" a="1"/>
  <c r="Q6012" i="3" s="1"/>
  <c r="Q5985" i="3" a="1"/>
  <c r="Q5985" i="3" s="1"/>
  <c r="Q5937" i="3" a="1"/>
  <c r="Q5937" i="3" s="1"/>
  <c r="Q5891" i="3" a="1"/>
  <c r="Q5891" i="3" s="1"/>
  <c r="Q5872" i="3" a="1"/>
  <c r="Q5872" i="3" s="1"/>
  <c r="Q5851" i="3" a="1"/>
  <c r="Q5851" i="3" s="1"/>
  <c r="Q5832" i="3" a="1"/>
  <c r="Q5832" i="3" s="1"/>
  <c r="Q5812" i="3" a="1"/>
  <c r="Q5812" i="3" s="1"/>
  <c r="Q5793" i="3" a="1"/>
  <c r="Q5793" i="3" s="1"/>
  <c r="Q5773" i="3" a="1"/>
  <c r="Q5773" i="3" s="1"/>
  <c r="Q5755" i="3" a="1"/>
  <c r="Q5755" i="3" s="1"/>
  <c r="Q5700" i="3" a="1"/>
  <c r="Q5700" i="3" s="1"/>
  <c r="Q5682" i="3" a="1"/>
  <c r="Q5682" i="3" s="1"/>
  <c r="Q5665" i="3" a="1"/>
  <c r="Q5665" i="3" s="1"/>
  <c r="Q5573" i="3" a="1"/>
  <c r="Q5573" i="3" s="1"/>
  <c r="Q5556" i="3" a="1"/>
  <c r="Q5556" i="3" s="1"/>
  <c r="Q5536" i="3" a="1"/>
  <c r="Q5536" i="3" s="1"/>
  <c r="Q5518" i="3" a="1"/>
  <c r="Q5518" i="3" s="1"/>
  <c r="Q5500" i="3" a="1"/>
  <c r="Q5500" i="3" s="1"/>
  <c r="Q5483" i="3" a="1"/>
  <c r="Q5483" i="3" s="1"/>
  <c r="Q5465" i="3" a="1"/>
  <c r="Q5465" i="3" s="1"/>
  <c r="Q5448" i="3" a="1"/>
  <c r="Q5448" i="3" s="1"/>
  <c r="Q5433" i="3" a="1"/>
  <c r="Q5433" i="3" s="1"/>
  <c r="Q5418" i="3" a="1"/>
  <c r="Q5418" i="3" s="1"/>
  <c r="Q5402" i="3" a="1"/>
  <c r="Q5402" i="3" s="1"/>
  <c r="Q5387" i="3" a="1"/>
  <c r="Q5387" i="3" s="1"/>
  <c r="Q5373" i="3" a="1"/>
  <c r="Q5373" i="3" s="1"/>
  <c r="Q5343" i="3" a="1"/>
  <c r="Q5343" i="3" s="1"/>
  <c r="Q5327" i="3" a="1"/>
  <c r="Q5327" i="3" s="1"/>
  <c r="Q5311" i="3" a="1"/>
  <c r="Q5311" i="3" s="1"/>
  <c r="Q5295" i="3" a="1"/>
  <c r="Q5295" i="3" s="1"/>
  <c r="Q5262" i="3" a="1"/>
  <c r="Q5262" i="3" s="1"/>
  <c r="Q5246" i="3" a="1"/>
  <c r="Q5246" i="3" s="1"/>
  <c r="Q5213" i="3" a="1"/>
  <c r="Q5213" i="3" s="1"/>
  <c r="Q5178" i="3" a="1"/>
  <c r="Q5178" i="3" s="1"/>
  <c r="Q5162" i="3" a="1"/>
  <c r="Q5162" i="3" s="1"/>
  <c r="Q5146" i="3" a="1"/>
  <c r="Q5146" i="3" s="1"/>
  <c r="Q5131" i="3" a="1"/>
  <c r="Q5131" i="3" s="1"/>
  <c r="Q5104" i="3" a="1"/>
  <c r="Q5104" i="3" s="1"/>
  <c r="Q5073" i="3" a="1"/>
  <c r="Q5073" i="3" s="1"/>
  <c r="Q5041" i="3" a="1"/>
  <c r="Q5041" i="3" s="1"/>
  <c r="Q4995" i="3" a="1"/>
  <c r="Q4995" i="3" s="1"/>
  <c r="Q4978" i="3" a="1"/>
  <c r="Q4978" i="3" s="1"/>
  <c r="Q4915" i="3" a="1"/>
  <c r="Q4915" i="3" s="1"/>
  <c r="Q4899" i="3" a="1"/>
  <c r="Q4899" i="3" s="1"/>
  <c r="Q4885" i="3" a="1"/>
  <c r="Q4885" i="3" s="1"/>
  <c r="Q4872" i="3" a="1"/>
  <c r="Q4872" i="3" s="1"/>
  <c r="Q4844" i="3" a="1"/>
  <c r="Q4844" i="3" s="1"/>
  <c r="Q4831" i="3" a="1"/>
  <c r="Q4831" i="3" s="1"/>
  <c r="Q4817" i="3" a="1"/>
  <c r="Q4817" i="3" s="1"/>
  <c r="Q4803" i="3" a="1"/>
  <c r="Q4803" i="3" s="1"/>
  <c r="Q4789" i="3" a="1"/>
  <c r="Q4789" i="3" s="1"/>
  <c r="Q4773" i="3" a="1"/>
  <c r="Q4773" i="3" s="1"/>
  <c r="Q4759" i="3" a="1"/>
  <c r="Q4759" i="3" s="1"/>
  <c r="Q4747" i="3" a="1"/>
  <c r="Q4747" i="3" s="1"/>
  <c r="Q4732" i="3" a="1"/>
  <c r="Q4732" i="3" s="1"/>
  <c r="Q4717" i="3" a="1"/>
  <c r="Q4717" i="3" s="1"/>
  <c r="Q4701" i="3" a="1"/>
  <c r="Q4701" i="3" s="1"/>
  <c r="Q4688" i="3" a="1"/>
  <c r="Q4688" i="3" s="1"/>
  <c r="Q4655" i="3" a="1"/>
  <c r="Q4655" i="3" s="1"/>
  <c r="Q4641" i="3" a="1"/>
  <c r="Q4641" i="3" s="1"/>
  <c r="Q4626" i="3" a="1"/>
  <c r="Q4626" i="3" s="1"/>
  <c r="Q4610" i="3" a="1"/>
  <c r="Q4610" i="3" s="1"/>
  <c r="Q4593" i="3" a="1"/>
  <c r="Q4593" i="3" s="1"/>
  <c r="Q4580" i="3" a="1"/>
  <c r="Q4580" i="3" s="1"/>
  <c r="Q4566" i="3" a="1"/>
  <c r="Q4566" i="3" s="1"/>
  <c r="Q4537" i="3" a="1"/>
  <c r="Q4537" i="3" s="1"/>
  <c r="Q4510" i="3" a="1"/>
  <c r="Q4510" i="3" s="1"/>
  <c r="Q4494" i="3" a="1"/>
  <c r="Q4494" i="3" s="1"/>
  <c r="Q4466" i="3" a="1"/>
  <c r="Q4466" i="3" s="1"/>
  <c r="Q4452" i="3" a="1"/>
  <c r="Q4452" i="3" s="1"/>
  <c r="Q4439" i="3" a="1"/>
  <c r="Q4439" i="3" s="1"/>
  <c r="Q4425" i="3" a="1"/>
  <c r="Q4425" i="3" s="1"/>
  <c r="Q4410" i="3" a="1"/>
  <c r="Q4410" i="3" s="1"/>
  <c r="Q4395" i="3" a="1"/>
  <c r="Q4395" i="3" s="1"/>
  <c r="Q4368" i="3" a="1"/>
  <c r="Q4368" i="3" s="1"/>
  <c r="Q4354" i="3" a="1"/>
  <c r="Q4354" i="3" s="1"/>
  <c r="Q4328" i="3" a="1"/>
  <c r="Q4328" i="3" s="1"/>
  <c r="Q4312" i="3" a="1"/>
  <c r="Q4312" i="3" s="1"/>
  <c r="Q4300" i="3" a="1"/>
  <c r="Q4300" i="3" s="1"/>
  <c r="Q4287" i="3" a="1"/>
  <c r="Q4287" i="3" s="1"/>
  <c r="Q4231" i="3" a="1"/>
  <c r="Q4231" i="3" s="1"/>
  <c r="Q9860" i="3" a="1"/>
  <c r="Q9860" i="3" s="1"/>
  <c r="Q9427" i="3" a="1"/>
  <c r="Q9427" i="3" s="1"/>
  <c r="Q9241" i="3" a="1"/>
  <c r="Q9241" i="3" s="1"/>
  <c r="Q9076" i="3" a="1"/>
  <c r="Q9076" i="3" s="1"/>
  <c r="Q8916" i="3" a="1"/>
  <c r="Q8916" i="3" s="1"/>
  <c r="Q8796" i="3" a="1"/>
  <c r="Q8796" i="3" s="1"/>
  <c r="Q8679" i="3" a="1"/>
  <c r="Q8679" i="3" s="1"/>
  <c r="Q8558" i="3" a="1"/>
  <c r="Q8558" i="3" s="1"/>
  <c r="Q8379" i="3" a="1"/>
  <c r="Q8379" i="3" s="1"/>
  <c r="Q8285" i="3" a="1"/>
  <c r="Q8285" i="3" s="1"/>
  <c r="Q8226" i="3" a="1"/>
  <c r="Q8226" i="3" s="1"/>
  <c r="Q8033" i="3" a="1"/>
  <c r="Q8033" i="3" s="1"/>
  <c r="Q7974" i="3" a="1"/>
  <c r="Q7974" i="3" s="1"/>
  <c r="Q7901" i="3" a="1"/>
  <c r="Q7901" i="3" s="1"/>
  <c r="Q7841" i="3" a="1"/>
  <c r="Q7841" i="3" s="1"/>
  <c r="Q7780" i="3" a="1"/>
  <c r="Q7780" i="3" s="1"/>
  <c r="Q7606" i="3" a="1"/>
  <c r="Q7606" i="3" s="1"/>
  <c r="Q7537" i="3" a="1"/>
  <c r="Q7537" i="3" s="1"/>
  <c r="Q7487" i="3" a="1"/>
  <c r="Q7487" i="3" s="1"/>
  <c r="Q7434" i="3" a="1"/>
  <c r="Q7434" i="3" s="1"/>
  <c r="Q7371" i="3" a="1"/>
  <c r="Q7371" i="3" s="1"/>
  <c r="Q7319" i="3" a="1"/>
  <c r="Q7319" i="3" s="1"/>
  <c r="Q7199" i="3" a="1"/>
  <c r="Q7199" i="3" s="1"/>
  <c r="Q7152" i="3" a="1"/>
  <c r="Q7152" i="3" s="1"/>
  <c r="Q7095" i="3" a="1"/>
  <c r="Q7095" i="3" s="1"/>
  <c r="Q6985" i="3" a="1"/>
  <c r="Q6985" i="3" s="1"/>
  <c r="Q6938" i="3" a="1"/>
  <c r="Q6938" i="3" s="1"/>
  <c r="Q6880" i="3" a="1"/>
  <c r="Q6880" i="3" s="1"/>
  <c r="Q6838" i="3" a="1"/>
  <c r="Q6838" i="3" s="1"/>
  <c r="Q6793" i="3" a="1"/>
  <c r="Q6793" i="3" s="1"/>
  <c r="Q6747" i="3" a="1"/>
  <c r="Q6747" i="3" s="1"/>
  <c r="Q6706" i="3" a="1"/>
  <c r="Q6706" i="3" s="1"/>
  <c r="Q6667" i="3" a="1"/>
  <c r="Q6667" i="3" s="1"/>
  <c r="Q6620" i="3" a="1"/>
  <c r="Q6620" i="3" s="1"/>
  <c r="Q6583" i="3" a="1"/>
  <c r="Q6583" i="3" s="1"/>
  <c r="Q6547" i="3" a="1"/>
  <c r="Q6547" i="3" s="1"/>
  <c r="Q6501" i="3" a="1"/>
  <c r="Q6501" i="3" s="1"/>
  <c r="Q6353" i="3" a="1"/>
  <c r="Q6353" i="3" s="1"/>
  <c r="Q6319" i="3" a="1"/>
  <c r="Q6319" i="3" s="1"/>
  <c r="Q6286" i="3" a="1"/>
  <c r="Q6286" i="3" s="1"/>
  <c r="Q6247" i="3" a="1"/>
  <c r="Q6247" i="3" s="1"/>
  <c r="Q6216" i="3" a="1"/>
  <c r="Q6216" i="3" s="1"/>
  <c r="Q6186" i="3" a="1"/>
  <c r="Q6186" i="3" s="1"/>
  <c r="Q6159" i="3" a="1"/>
  <c r="Q6159" i="3" s="1"/>
  <c r="Q6122" i="3" a="1"/>
  <c r="Q6122" i="3" s="1"/>
  <c r="Q6066" i="3" a="1"/>
  <c r="Q6066" i="3" s="1"/>
  <c r="Q6039" i="3" a="1"/>
  <c r="Q6039" i="3" s="1"/>
  <c r="Q6011" i="3" a="1"/>
  <c r="Q6011" i="3" s="1"/>
  <c r="Q5984" i="3" a="1"/>
  <c r="Q5984" i="3" s="1"/>
  <c r="Q5963" i="3" a="1"/>
  <c r="Q5963" i="3" s="1"/>
  <c r="Q5936" i="3" a="1"/>
  <c r="Q5936" i="3" s="1"/>
  <c r="Q5910" i="3" a="1"/>
  <c r="Q5910" i="3" s="1"/>
  <c r="Q5871" i="3" a="1"/>
  <c r="Q5871" i="3" s="1"/>
  <c r="Q5850" i="3" a="1"/>
  <c r="Q5850" i="3" s="1"/>
  <c r="Q5811" i="3" a="1"/>
  <c r="Q5811" i="3" s="1"/>
  <c r="Q5792" i="3" a="1"/>
  <c r="Q5792" i="3" s="1"/>
  <c r="Q5772" i="3" a="1"/>
  <c r="Q5772" i="3" s="1"/>
  <c r="Q5754" i="3" a="1"/>
  <c r="Q5754" i="3" s="1"/>
  <c r="Q5734" i="3" a="1"/>
  <c r="Q5734" i="3" s="1"/>
  <c r="Q5717" i="3" a="1"/>
  <c r="Q5717" i="3" s="1"/>
  <c r="Q5699" i="3" a="1"/>
  <c r="Q5699" i="3" s="1"/>
  <c r="Q5681" i="3" a="1"/>
  <c r="Q5681" i="3" s="1"/>
  <c r="Q5663" i="3" a="1"/>
  <c r="Q5663" i="3" s="1"/>
  <c r="Q5643" i="3" a="1"/>
  <c r="Q5643" i="3" s="1"/>
  <c r="Q5626" i="3" a="1"/>
  <c r="Q5626" i="3" s="1"/>
  <c r="Q9826" i="3" a="1"/>
  <c r="Q9826" i="3" s="1"/>
  <c r="Q9618" i="3" a="1"/>
  <c r="Q9618" i="3" s="1"/>
  <c r="Q9383" i="3" a="1"/>
  <c r="Q9383" i="3" s="1"/>
  <c r="Q9061" i="3" a="1"/>
  <c r="Q9061" i="3" s="1"/>
  <c r="Q8673" i="3" a="1"/>
  <c r="Q8673" i="3" s="1"/>
  <c r="Q8537" i="3" a="1"/>
  <c r="Q8537" i="3" s="1"/>
  <c r="Q8362" i="3" a="1"/>
  <c r="Q8362" i="3" s="1"/>
  <c r="Q8269" i="3" a="1"/>
  <c r="Q8269" i="3" s="1"/>
  <c r="Q8161" i="3" a="1"/>
  <c r="Q8161" i="3" s="1"/>
  <c r="Q8086" i="3" a="1"/>
  <c r="Q8086" i="3" s="1"/>
  <c r="Q8026" i="3" a="1"/>
  <c r="Q8026" i="3" s="1"/>
  <c r="Q7967" i="3" a="1"/>
  <c r="Q7967" i="3" s="1"/>
  <c r="Q7890" i="3" a="1"/>
  <c r="Q7890" i="3" s="1"/>
  <c r="Q7832" i="3" a="1"/>
  <c r="Q7832" i="3" s="1"/>
  <c r="Q7771" i="3" a="1"/>
  <c r="Q7771" i="3" s="1"/>
  <c r="Q7701" i="3" a="1"/>
  <c r="Q7701" i="3" s="1"/>
  <c r="Q7595" i="3" a="1"/>
  <c r="Q7595" i="3" s="1"/>
  <c r="Q7531" i="3" a="1"/>
  <c r="Q7531" i="3" s="1"/>
  <c r="Q7421" i="3" a="1"/>
  <c r="Q7421" i="3" s="1"/>
  <c r="Q7361" i="3" a="1"/>
  <c r="Q7361" i="3" s="1"/>
  <c r="Q7309" i="3" a="1"/>
  <c r="Q7309" i="3" s="1"/>
  <c r="Q7256" i="3" a="1"/>
  <c r="Q7256" i="3" s="1"/>
  <c r="Q7190" i="3" a="1"/>
  <c r="Q7190" i="3" s="1"/>
  <c r="Q7139" i="3" a="1"/>
  <c r="Q7139" i="3" s="1"/>
  <c r="Q7087" i="3" a="1"/>
  <c r="Q7087" i="3" s="1"/>
  <c r="Q7030" i="3" a="1"/>
  <c r="Q7030" i="3" s="1"/>
  <c r="Q6979" i="3" a="1"/>
  <c r="Q6979" i="3" s="1"/>
  <c r="Q6929" i="3" a="1"/>
  <c r="Q6929" i="3" s="1"/>
  <c r="Q6873" i="3" a="1"/>
  <c r="Q6873" i="3" s="1"/>
  <c r="Q6831" i="3" a="1"/>
  <c r="Q6831" i="3" s="1"/>
  <c r="Q6786" i="3" a="1"/>
  <c r="Q6786" i="3" s="1"/>
  <c r="Q6737" i="3" a="1"/>
  <c r="Q6737" i="3" s="1"/>
  <c r="Q6660" i="3" a="1"/>
  <c r="Q6660" i="3" s="1"/>
  <c r="Q6541" i="3" a="1"/>
  <c r="Q6541" i="3" s="1"/>
  <c r="Q6461" i="3" a="1"/>
  <c r="Q6461" i="3" s="1"/>
  <c r="Q6426" i="3" a="1"/>
  <c r="Q6426" i="3" s="1"/>
  <c r="Q6382" i="3" a="1"/>
  <c r="Q6382" i="3" s="1"/>
  <c r="Q6348" i="3" a="1"/>
  <c r="Q6348" i="3" s="1"/>
  <c r="Q6313" i="3" a="1"/>
  <c r="Q6313" i="3" s="1"/>
  <c r="Q6275" i="3" a="1"/>
  <c r="Q6275" i="3" s="1"/>
  <c r="Q6241" i="3" a="1"/>
  <c r="Q6241" i="3" s="1"/>
  <c r="Q6213" i="3" a="1"/>
  <c r="Q6213" i="3" s="1"/>
  <c r="Q6183" i="3" a="1"/>
  <c r="Q6183" i="3" s="1"/>
  <c r="Q6147" i="3" a="1"/>
  <c r="Q6147" i="3" s="1"/>
  <c r="Q6118" i="3" a="1"/>
  <c r="Q6118" i="3" s="1"/>
  <c r="Q6088" i="3" a="1"/>
  <c r="Q6088" i="3" s="1"/>
  <c r="Q6061" i="3" a="1"/>
  <c r="Q6061" i="3" s="1"/>
  <c r="Q6032" i="3" a="1"/>
  <c r="Q6032" i="3" s="1"/>
  <c r="Q6006" i="3" a="1"/>
  <c r="Q6006" i="3" s="1"/>
  <c r="Q5982" i="3" a="1"/>
  <c r="Q5982" i="3" s="1"/>
  <c r="Q5957" i="3" a="1"/>
  <c r="Q5957" i="3" s="1"/>
  <c r="Q5930" i="3" a="1"/>
  <c r="Q5930" i="3" s="1"/>
  <c r="Q5907" i="3" a="1"/>
  <c r="Q5907" i="3" s="1"/>
  <c r="Q5887" i="3" a="1"/>
  <c r="Q5887" i="3" s="1"/>
  <c r="Q5866" i="3" a="1"/>
  <c r="Q5866" i="3" s="1"/>
  <c r="Q5828" i="3" a="1"/>
  <c r="Q5828" i="3" s="1"/>
  <c r="Q5807" i="3" a="1"/>
  <c r="Q5807" i="3" s="1"/>
  <c r="Q5789" i="3" a="1"/>
  <c r="Q5789" i="3" s="1"/>
  <c r="Q5769" i="3" a="1"/>
  <c r="Q5769" i="3" s="1"/>
  <c r="Q5730" i="3" a="1"/>
  <c r="Q5730" i="3" s="1"/>
  <c r="Q5713" i="3" a="1"/>
  <c r="Q5713" i="3" s="1"/>
  <c r="Q5696" i="3" a="1"/>
  <c r="Q5696" i="3" s="1"/>
  <c r="Q5677" i="3" a="1"/>
  <c r="Q5677" i="3" s="1"/>
  <c r="Q5659" i="3" a="1"/>
  <c r="Q5659" i="3" s="1"/>
  <c r="Q5641" i="3" a="1"/>
  <c r="Q5641" i="3" s="1"/>
  <c r="Q5622" i="3" a="1"/>
  <c r="Q5622" i="3" s="1"/>
  <c r="Q5586" i="3" a="1"/>
  <c r="Q5586" i="3" s="1"/>
  <c r="Q5552" i="3" a="1"/>
  <c r="Q5552" i="3" s="1"/>
  <c r="Q5532" i="3" a="1"/>
  <c r="Q5532" i="3" s="1"/>
  <c r="Q5496" i="3" a="1"/>
  <c r="Q5496" i="3" s="1"/>
  <c r="Q5479" i="3" a="1"/>
  <c r="Q5479" i="3" s="1"/>
  <c r="Q5461" i="3" a="1"/>
  <c r="Q5461" i="3" s="1"/>
  <c r="Q5445" i="3" a="1"/>
  <c r="Q5445" i="3" s="1"/>
  <c r="Q5429" i="3" a="1"/>
  <c r="Q5429" i="3" s="1"/>
  <c r="Q5399" i="3" a="1"/>
  <c r="Q5399" i="3" s="1"/>
  <c r="Q5384" i="3" a="1"/>
  <c r="Q5384" i="3" s="1"/>
  <c r="Q5370" i="3" a="1"/>
  <c r="Q5370" i="3" s="1"/>
  <c r="Q5356" i="3" a="1"/>
  <c r="Q5356" i="3" s="1"/>
  <c r="Q5339" i="3" a="1"/>
  <c r="Q5339" i="3" s="1"/>
  <c r="Q5323" i="3" a="1"/>
  <c r="Q5323" i="3" s="1"/>
  <c r="Q5307" i="3" a="1"/>
  <c r="Q5307" i="3" s="1"/>
  <c r="Q5290" i="3" a="1"/>
  <c r="Q5290" i="3" s="1"/>
  <c r="Q5275" i="3" a="1"/>
  <c r="Q5275" i="3" s="1"/>
  <c r="Q5257" i="3" a="1"/>
  <c r="Q5257" i="3" s="1"/>
  <c r="Q5241" i="3" a="1"/>
  <c r="Q5241" i="3" s="1"/>
  <c r="Q5224" i="3" a="1"/>
  <c r="Q5224" i="3" s="1"/>
  <c r="Q5191" i="3" a="1"/>
  <c r="Q5191" i="3" s="1"/>
  <c r="Q5141" i="3" a="1"/>
  <c r="Q5141" i="3" s="1"/>
  <c r="Q5128" i="3" a="1"/>
  <c r="Q5128" i="3" s="1"/>
  <c r="Q5114" i="3" a="1"/>
  <c r="Q5114" i="3" s="1"/>
  <c r="Q5099" i="3" a="1"/>
  <c r="Q5099" i="3" s="1"/>
  <c r="Q5084" i="3" a="1"/>
  <c r="Q5084" i="3" s="1"/>
  <c r="Q5069" i="3" a="1"/>
  <c r="Q5069" i="3" s="1"/>
  <c r="Q5053" i="3" a="1"/>
  <c r="Q5053" i="3" s="1"/>
  <c r="Q5037" i="3" a="1"/>
  <c r="Q5037" i="3" s="1"/>
  <c r="Q5022" i="3" a="1"/>
  <c r="Q5022" i="3" s="1"/>
  <c r="Q4974" i="3" a="1"/>
  <c r="Q4974" i="3" s="1"/>
  <c r="Q4911" i="3" a="1"/>
  <c r="Q4911" i="3" s="1"/>
  <c r="Q4895" i="3" a="1"/>
  <c r="Q4895" i="3" s="1"/>
  <c r="Q4881" i="3" a="1"/>
  <c r="Q4881" i="3" s="1"/>
  <c r="Q4868" i="3" a="1"/>
  <c r="Q4868" i="3" s="1"/>
  <c r="Q4841" i="3" a="1"/>
  <c r="Q4841" i="3" s="1"/>
  <c r="Q4813" i="3" a="1"/>
  <c r="Q4813" i="3" s="1"/>
  <c r="Q4799" i="3" a="1"/>
  <c r="Q4799" i="3" s="1"/>
  <c r="Q4785" i="3" a="1"/>
  <c r="Q4785" i="3" s="1"/>
  <c r="Q4770" i="3" a="1"/>
  <c r="Q4770" i="3" s="1"/>
  <c r="Q4755" i="3" a="1"/>
  <c r="Q4755" i="3" s="1"/>
  <c r="Q4729" i="3" a="1"/>
  <c r="Q4729" i="3" s="1"/>
  <c r="Q4713" i="3" a="1"/>
  <c r="Q4713" i="3" s="1"/>
  <c r="Q4698" i="3" a="1"/>
  <c r="Q4698" i="3" s="1"/>
  <c r="Q4684" i="3" a="1"/>
  <c r="Q4684" i="3" s="1"/>
  <c r="Q4668" i="3" a="1"/>
  <c r="Q4668" i="3" s="1"/>
  <c r="Q4652" i="3" a="1"/>
  <c r="Q4652" i="3" s="1"/>
  <c r="Q4637" i="3" a="1"/>
  <c r="Q4637" i="3" s="1"/>
  <c r="Q4623" i="3" a="1"/>
  <c r="Q4623" i="3" s="1"/>
  <c r="Q4606" i="3" a="1"/>
  <c r="Q4606" i="3" s="1"/>
  <c r="Q4590" i="3" a="1"/>
  <c r="Q4590" i="3" s="1"/>
  <c r="Q4576" i="3" a="1"/>
  <c r="Q4576" i="3" s="1"/>
  <c r="Q4562" i="3" a="1"/>
  <c r="Q4562" i="3" s="1"/>
  <c r="Q4548" i="3" a="1"/>
  <c r="Q4548" i="3" s="1"/>
  <c r="Q4533" i="3" a="1"/>
  <c r="Q4533" i="3" s="1"/>
  <c r="Q9807" i="3" a="1"/>
  <c r="Q9807" i="3" s="1"/>
  <c r="Q9370" i="3" a="1"/>
  <c r="Q9370" i="3" s="1"/>
  <c r="Q9194" i="3" a="1"/>
  <c r="Q9194" i="3" s="1"/>
  <c r="Q9024" i="3" a="1"/>
  <c r="Q9024" i="3" s="1"/>
  <c r="Q8891" i="3" a="1"/>
  <c r="Q8891" i="3" s="1"/>
  <c r="Q8760" i="3" a="1"/>
  <c r="Q8760" i="3" s="1"/>
  <c r="Q8639" i="3" a="1"/>
  <c r="Q8639" i="3" s="1"/>
  <c r="Q8448" i="3" a="1"/>
  <c r="Q8448" i="3" s="1"/>
  <c r="Q8349" i="3" a="1"/>
  <c r="Q8349" i="3" s="1"/>
  <c r="Q8265" i="3" a="1"/>
  <c r="Q8265" i="3" s="1"/>
  <c r="Q8212" i="3" a="1"/>
  <c r="Q8212" i="3" s="1"/>
  <c r="Q8083" i="3" a="1"/>
  <c r="Q8083" i="3" s="1"/>
  <c r="Q7947" i="3" a="1"/>
  <c r="Q7947" i="3" s="1"/>
  <c r="Q7826" i="3" a="1"/>
  <c r="Q7826" i="3" s="1"/>
  <c r="Q7469" i="3" a="1"/>
  <c r="Q7469" i="3" s="1"/>
  <c r="Q7415" i="3" a="1"/>
  <c r="Q7415" i="3" s="1"/>
  <c r="Q7355" i="3" a="1"/>
  <c r="Q7355" i="3" s="1"/>
  <c r="Q7301" i="3" a="1"/>
  <c r="Q7301" i="3" s="1"/>
  <c r="Q7243" i="3" a="1"/>
  <c r="Q7243" i="3" s="1"/>
  <c r="Q7186" i="3" a="1"/>
  <c r="Q7186" i="3" s="1"/>
  <c r="Q7132" i="3" a="1"/>
  <c r="Q7132" i="3" s="1"/>
  <c r="Q6974" i="3" a="1"/>
  <c r="Q6974" i="3" s="1"/>
  <c r="Q9799" i="3" a="1"/>
  <c r="Q9799" i="3" s="1"/>
  <c r="Q9362" i="3" a="1"/>
  <c r="Q9362" i="3" s="1"/>
  <c r="Q9182" i="3" a="1"/>
  <c r="Q9182" i="3" s="1"/>
  <c r="Q8890" i="3" a="1"/>
  <c r="Q8890" i="3" s="1"/>
  <c r="Q8753" i="3" a="1"/>
  <c r="Q8753" i="3" s="1"/>
  <c r="Q8633" i="3" a="1"/>
  <c r="Q8633" i="3" s="1"/>
  <c r="Q8532" i="3" a="1"/>
  <c r="Q8532" i="3" s="1"/>
  <c r="Q8447" i="3" a="1"/>
  <c r="Q8447" i="3" s="1"/>
  <c r="Q8348" i="3" a="1"/>
  <c r="Q8348" i="3" s="1"/>
  <c r="Q8263" i="3" a="1"/>
  <c r="Q8263" i="3" s="1"/>
  <c r="Q8211" i="3" a="1"/>
  <c r="Q8211" i="3" s="1"/>
  <c r="Q8141" i="3" a="1"/>
  <c r="Q8141" i="3" s="1"/>
  <c r="Q8077" i="3" a="1"/>
  <c r="Q8077" i="3" s="1"/>
  <c r="Q8021" i="3" a="1"/>
  <c r="Q8021" i="3" s="1"/>
  <c r="Q7946" i="3" a="1"/>
  <c r="Q7946" i="3" s="1"/>
  <c r="Q7888" i="3" a="1"/>
  <c r="Q7888" i="3" s="1"/>
  <c r="Q7699" i="3" a="1"/>
  <c r="Q7699" i="3" s="1"/>
  <c r="Q7641" i="3" a="1"/>
  <c r="Q7641" i="3" s="1"/>
  <c r="Q7414" i="3" a="1"/>
  <c r="Q7414" i="3" s="1"/>
  <c r="Q7354" i="3" a="1"/>
  <c r="Q7354" i="3" s="1"/>
  <c r="Q7300" i="3" a="1"/>
  <c r="Q7300" i="3" s="1"/>
  <c r="Q7240" i="3" a="1"/>
  <c r="Q7240" i="3" s="1"/>
  <c r="Q7185" i="3" a="1"/>
  <c r="Q7185" i="3" s="1"/>
  <c r="Q7131" i="3" a="1"/>
  <c r="Q7131" i="3" s="1"/>
  <c r="Q7074" i="3" a="1"/>
  <c r="Q7074" i="3" s="1"/>
  <c r="Q7026" i="3" a="1"/>
  <c r="Q7026" i="3" s="1"/>
  <c r="Q6972" i="3" a="1"/>
  <c r="Q6972" i="3" s="1"/>
  <c r="Q9768" i="3" a="1"/>
  <c r="Q9768" i="3" s="1"/>
  <c r="Q9539" i="3" a="1"/>
  <c r="Q9539" i="3" s="1"/>
  <c r="Q9360" i="3" a="1"/>
  <c r="Q9360" i="3" s="1"/>
  <c r="Q9006" i="3" a="1"/>
  <c r="Q9006" i="3" s="1"/>
  <c r="Q8624" i="3" a="1"/>
  <c r="Q8624" i="3" s="1"/>
  <c r="Q8530" i="3" a="1"/>
  <c r="Q8530" i="3" s="1"/>
  <c r="Q8431" i="3" a="1"/>
  <c r="Q8431" i="3" s="1"/>
  <c r="Q8332" i="3" a="1"/>
  <c r="Q8332" i="3" s="1"/>
  <c r="Q8210" i="3" a="1"/>
  <c r="Q8210" i="3" s="1"/>
  <c r="Q8137" i="3" a="1"/>
  <c r="Q8137" i="3" s="1"/>
  <c r="Q8075" i="3" a="1"/>
  <c r="Q8075" i="3" s="1"/>
  <c r="Q8015" i="3" a="1"/>
  <c r="Q8015" i="3" s="1"/>
  <c r="Q7886" i="3" a="1"/>
  <c r="Q7886" i="3" s="1"/>
  <c r="Q7820" i="3" a="1"/>
  <c r="Q7820" i="3" s="1"/>
  <c r="Q7578" i="3" a="1"/>
  <c r="Q7578" i="3" s="1"/>
  <c r="Q7518" i="3" a="1"/>
  <c r="Q7518" i="3" s="1"/>
  <c r="Q7402" i="3" a="1"/>
  <c r="Q7402" i="3" s="1"/>
  <c r="Q7232" i="3" a="1"/>
  <c r="Q7232" i="3" s="1"/>
  <c r="Q7183" i="3" a="1"/>
  <c r="Q7183" i="3" s="1"/>
  <c r="Q7130" i="3" a="1"/>
  <c r="Q7130" i="3" s="1"/>
  <c r="Q7068" i="3" a="1"/>
  <c r="Q7068" i="3" s="1"/>
  <c r="Q7025" i="3" a="1"/>
  <c r="Q7025" i="3" s="1"/>
  <c r="Q6971" i="3" a="1"/>
  <c r="Q6971" i="3" s="1"/>
  <c r="Q9834" i="3" a="1"/>
  <c r="Q9834" i="3" s="1"/>
  <c r="Q9414" i="3" a="1"/>
  <c r="Q9414" i="3" s="1"/>
  <c r="Q9070" i="3" a="1"/>
  <c r="Q9070" i="3" s="1"/>
  <c r="Q8795" i="3" a="1"/>
  <c r="Q8795" i="3" s="1"/>
  <c r="Q7707" i="3" a="1"/>
  <c r="Q7707" i="3" s="1"/>
  <c r="Q7484" i="3" a="1"/>
  <c r="Q7484" i="3" s="1"/>
  <c r="Q7370" i="3" a="1"/>
  <c r="Q7370" i="3" s="1"/>
  <c r="Q7260" i="3" a="1"/>
  <c r="Q7260" i="3" s="1"/>
  <c r="Q7144" i="3" a="1"/>
  <c r="Q7144" i="3" s="1"/>
  <c r="Q7034" i="3" a="1"/>
  <c r="Q7034" i="3" s="1"/>
  <c r="Q6936" i="3" a="1"/>
  <c r="Q6936" i="3" s="1"/>
  <c r="Q6864" i="3" a="1"/>
  <c r="Q6864" i="3" s="1"/>
  <c r="Q6789" i="3" a="1"/>
  <c r="Q6789" i="3" s="1"/>
  <c r="Q6730" i="3" a="1"/>
  <c r="Q6730" i="3" s="1"/>
  <c r="Q6662" i="3" a="1"/>
  <c r="Q6662" i="3" s="1"/>
  <c r="Q6605" i="3" a="1"/>
  <c r="Q6605" i="3" s="1"/>
  <c r="Q6534" i="3" a="1"/>
  <c r="Q6534" i="3" s="1"/>
  <c r="Q6485" i="3" a="1"/>
  <c r="Q6485" i="3" s="1"/>
  <c r="Q6416" i="3" a="1"/>
  <c r="Q6416" i="3" s="1"/>
  <c r="Q6370" i="3" a="1"/>
  <c r="Q6370" i="3" s="1"/>
  <c r="Q6305" i="3" a="1"/>
  <c r="Q6305" i="3" s="1"/>
  <c r="Q6157" i="3" a="1"/>
  <c r="Q6157" i="3" s="1"/>
  <c r="Q6064" i="3" a="1"/>
  <c r="Q6064" i="3" s="1"/>
  <c r="Q6025" i="3" a="1"/>
  <c r="Q6025" i="3" s="1"/>
  <c r="Q5947" i="3" a="1"/>
  <c r="Q5947" i="3" s="1"/>
  <c r="Q5878" i="3" a="1"/>
  <c r="Q5878" i="3" s="1"/>
  <c r="Q5846" i="3" a="1"/>
  <c r="Q5846" i="3" s="1"/>
  <c r="Q5819" i="3" a="1"/>
  <c r="Q5819" i="3" s="1"/>
  <c r="Q5786" i="3" a="1"/>
  <c r="Q5786" i="3" s="1"/>
  <c r="Q5759" i="3" a="1"/>
  <c r="Q5759" i="3" s="1"/>
  <c r="Q5728" i="3" a="1"/>
  <c r="Q5728" i="3" s="1"/>
  <c r="Q5671" i="3" a="1"/>
  <c r="Q5671" i="3" s="1"/>
  <c r="Q5642" i="3" a="1"/>
  <c r="Q5642" i="3" s="1"/>
  <c r="Q5615" i="3" a="1"/>
  <c r="Q5615" i="3" s="1"/>
  <c r="Q5589" i="3" a="1"/>
  <c r="Q5589" i="3" s="1"/>
  <c r="Q5539" i="3" a="1"/>
  <c r="Q5539" i="3" s="1"/>
  <c r="Q5511" i="3" a="1"/>
  <c r="Q5511" i="3" s="1"/>
  <c r="Q5489" i="3" a="1"/>
  <c r="Q5489" i="3" s="1"/>
  <c r="Q5416" i="3" a="1"/>
  <c r="Q5416" i="3" s="1"/>
  <c r="Q5396" i="3" a="1"/>
  <c r="Q5396" i="3" s="1"/>
  <c r="Q5377" i="3" a="1"/>
  <c r="Q5377" i="3" s="1"/>
  <c r="Q5354" i="3" a="1"/>
  <c r="Q5354" i="3" s="1"/>
  <c r="Q5332" i="3" a="1"/>
  <c r="Q5332" i="3" s="1"/>
  <c r="Q5308" i="3" a="1"/>
  <c r="Q5308" i="3" s="1"/>
  <c r="Q5285" i="3" a="1"/>
  <c r="Q5285" i="3" s="1"/>
  <c r="Q5260" i="3" a="1"/>
  <c r="Q5260" i="3" s="1"/>
  <c r="Q5237" i="3" a="1"/>
  <c r="Q5237" i="3" s="1"/>
  <c r="Q5217" i="3" a="1"/>
  <c r="Q5217" i="3" s="1"/>
  <c r="Q5189" i="3" a="1"/>
  <c r="Q5189" i="3" s="1"/>
  <c r="Q5168" i="3" a="1"/>
  <c r="Q5168" i="3" s="1"/>
  <c r="Q5142" i="3" a="1"/>
  <c r="Q5142" i="3" s="1"/>
  <c r="Q5123" i="3" a="1"/>
  <c r="Q5123" i="3" s="1"/>
  <c r="Q5102" i="3" a="1"/>
  <c r="Q5102" i="3" s="1"/>
  <c r="Q5081" i="3" a="1"/>
  <c r="Q5081" i="3" s="1"/>
  <c r="Q5061" i="3" a="1"/>
  <c r="Q5061" i="3" s="1"/>
  <c r="Q5036" i="3" a="1"/>
  <c r="Q5036" i="3" s="1"/>
  <c r="Q4991" i="3" a="1"/>
  <c r="Q4991" i="3" s="1"/>
  <c r="Q4969" i="3" a="1"/>
  <c r="Q4969" i="3" s="1"/>
  <c r="Q4945" i="3" a="1"/>
  <c r="Q4945" i="3" s="1"/>
  <c r="Q4925" i="3" a="1"/>
  <c r="Q4925" i="3" s="1"/>
  <c r="Q4904" i="3" a="1"/>
  <c r="Q4904" i="3" s="1"/>
  <c r="Q4880" i="3" a="1"/>
  <c r="Q4880" i="3" s="1"/>
  <c r="Q4863" i="3" a="1"/>
  <c r="Q4863" i="3" s="1"/>
  <c r="Q4842" i="3" a="1"/>
  <c r="Q4842" i="3" s="1"/>
  <c r="Q4801" i="3" a="1"/>
  <c r="Q4801" i="3" s="1"/>
  <c r="Q4782" i="3" a="1"/>
  <c r="Q4782" i="3" s="1"/>
  <c r="Q4763" i="3" a="1"/>
  <c r="Q4763" i="3" s="1"/>
  <c r="Q4742" i="3" a="1"/>
  <c r="Q4742" i="3" s="1"/>
  <c r="Q4723" i="3" a="1"/>
  <c r="Q4723" i="3" s="1"/>
  <c r="Q4699" i="3" a="1"/>
  <c r="Q4699" i="3" s="1"/>
  <c r="Q4678" i="3" a="1"/>
  <c r="Q4678" i="3" s="1"/>
  <c r="Q4654" i="3" a="1"/>
  <c r="Q4654" i="3" s="1"/>
  <c r="Q4634" i="3" a="1"/>
  <c r="Q4634" i="3" s="1"/>
  <c r="Q4614" i="3" a="1"/>
  <c r="Q4614" i="3" s="1"/>
  <c r="Q4589" i="3" a="1"/>
  <c r="Q4589" i="3" s="1"/>
  <c r="Q4509" i="3" a="1"/>
  <c r="Q4509" i="3" s="1"/>
  <c r="Q4489" i="3" a="1"/>
  <c r="Q4489" i="3" s="1"/>
  <c r="Q4472" i="3" a="1"/>
  <c r="Q4472" i="3" s="1"/>
  <c r="Q4416" i="3" a="1"/>
  <c r="Q4416" i="3" s="1"/>
  <c r="Q4394" i="3" a="1"/>
  <c r="Q4394" i="3" s="1"/>
  <c r="Q4377" i="3" a="1"/>
  <c r="Q4377" i="3" s="1"/>
  <c r="Q4361" i="3" a="1"/>
  <c r="Q4361" i="3" s="1"/>
  <c r="Q4341" i="3" a="1"/>
  <c r="Q4341" i="3" s="1"/>
  <c r="Q4269" i="3" a="1"/>
  <c r="Q4269" i="3" s="1"/>
  <c r="Q4251" i="3" a="1"/>
  <c r="Q4251" i="3" s="1"/>
  <c r="Q4233" i="3" a="1"/>
  <c r="Q4233" i="3" s="1"/>
  <c r="Q4221" i="3" a="1"/>
  <c r="Q4221" i="3" s="1"/>
  <c r="Q4207" i="3" a="1"/>
  <c r="Q4207" i="3" s="1"/>
  <c r="Q4194" i="3" a="1"/>
  <c r="Q4194" i="3" s="1"/>
  <c r="Q4181" i="3" a="1"/>
  <c r="Q4181" i="3" s="1"/>
  <c r="Q4168" i="3" a="1"/>
  <c r="Q4168" i="3" s="1"/>
  <c r="Q4154" i="3" a="1"/>
  <c r="Q4154" i="3" s="1"/>
  <c r="Q4142" i="3" a="1"/>
  <c r="Q4142" i="3" s="1"/>
  <c r="Q4126" i="3" a="1"/>
  <c r="Q4126" i="3" s="1"/>
  <c r="Q4098" i="3" a="1"/>
  <c r="Q4098" i="3" s="1"/>
  <c r="Q4085" i="3" a="1"/>
  <c r="Q4085" i="3" s="1"/>
  <c r="Q4070" i="3" a="1"/>
  <c r="Q4070" i="3" s="1"/>
  <c r="Q4056" i="3" a="1"/>
  <c r="Q4056" i="3" s="1"/>
  <c r="Q4042" i="3" a="1"/>
  <c r="Q4042" i="3" s="1"/>
  <c r="Q4029" i="3" a="1"/>
  <c r="Q4029" i="3" s="1"/>
  <c r="Q4014" i="3" a="1"/>
  <c r="Q4014" i="3" s="1"/>
  <c r="Q3998" i="3" a="1"/>
  <c r="Q3998" i="3" s="1"/>
  <c r="Q3986" i="3" a="1"/>
  <c r="Q3986" i="3" s="1"/>
  <c r="Q3968" i="3" a="1"/>
  <c r="Q3968" i="3" s="1"/>
  <c r="Q3938" i="3" a="1"/>
  <c r="Q3938" i="3" s="1"/>
  <c r="Q3924" i="3" a="1"/>
  <c r="Q3924" i="3" s="1"/>
  <c r="Q3911" i="3" a="1"/>
  <c r="Q3911" i="3" s="1"/>
  <c r="Q3883" i="3" a="1"/>
  <c r="Q3883" i="3" s="1"/>
  <c r="Q3857" i="3" a="1"/>
  <c r="Q3857" i="3" s="1"/>
  <c r="Q3844" i="3" a="1"/>
  <c r="Q3844" i="3" s="1"/>
  <c r="Q3831" i="3" a="1"/>
  <c r="Q3831" i="3" s="1"/>
  <c r="Q3814" i="3" a="1"/>
  <c r="Q3814" i="3" s="1"/>
  <c r="Q9831" i="3" a="1"/>
  <c r="Q9831" i="3" s="1"/>
  <c r="Q9401" i="3" a="1"/>
  <c r="Q9401" i="3" s="1"/>
  <c r="Q9066" i="3" a="1"/>
  <c r="Q9066" i="3" s="1"/>
  <c r="Q8774" i="3" a="1"/>
  <c r="Q8774" i="3" s="1"/>
  <c r="Q8556" i="3" a="1"/>
  <c r="Q8556" i="3" s="1"/>
  <c r="Q8364" i="3" a="1"/>
  <c r="Q8364" i="3" s="1"/>
  <c r="Q8218" i="3" a="1"/>
  <c r="Q8218" i="3" s="1"/>
  <c r="Q8090" i="3" a="1"/>
  <c r="Q8090" i="3" s="1"/>
  <c r="Q7482" i="3" a="1"/>
  <c r="Q7482" i="3" s="1"/>
  <c r="Q7258" i="3" a="1"/>
  <c r="Q7258" i="3" s="1"/>
  <c r="Q7141" i="3" a="1"/>
  <c r="Q7141" i="3" s="1"/>
  <c r="Q7033" i="3" a="1"/>
  <c r="Q7033" i="3" s="1"/>
  <c r="Q6933" i="3" a="1"/>
  <c r="Q6933" i="3" s="1"/>
  <c r="Q6861" i="3" a="1"/>
  <c r="Q6861" i="3" s="1"/>
  <c r="Q6788" i="3" a="1"/>
  <c r="Q6788" i="3" s="1"/>
  <c r="Q6729" i="3" a="1"/>
  <c r="Q6729" i="3" s="1"/>
  <c r="Q6652" i="3" a="1"/>
  <c r="Q6652" i="3" s="1"/>
  <c r="Q6603" i="3" a="1"/>
  <c r="Q6603" i="3" s="1"/>
  <c r="Q6533" i="3" a="1"/>
  <c r="Q6533" i="3" s="1"/>
  <c r="Q6484" i="3" a="1"/>
  <c r="Q6484" i="3" s="1"/>
  <c r="Q6415" i="3" a="1"/>
  <c r="Q6415" i="3" s="1"/>
  <c r="Q6369" i="3" a="1"/>
  <c r="Q6369" i="3" s="1"/>
  <c r="Q6303" i="3" a="1"/>
  <c r="Q6303" i="3" s="1"/>
  <c r="Q6245" i="3" a="1"/>
  <c r="Q6245" i="3" s="1"/>
  <c r="Q9829" i="3" a="1"/>
  <c r="Q9829" i="3" s="1"/>
  <c r="Q9384" i="3" a="1"/>
  <c r="Q9384" i="3" s="1"/>
  <c r="Q9062" i="3" a="1"/>
  <c r="Q9062" i="3" s="1"/>
  <c r="Q8553" i="3" a="1"/>
  <c r="Q8553" i="3" s="1"/>
  <c r="Q8363" i="3" a="1"/>
  <c r="Q8363" i="3" s="1"/>
  <c r="Q8087" i="3" a="1"/>
  <c r="Q8087" i="3" s="1"/>
  <c r="Q7970" i="3" a="1"/>
  <c r="Q7970" i="3" s="1"/>
  <c r="Q7703" i="3" a="1"/>
  <c r="Q7703" i="3" s="1"/>
  <c r="Q7481" i="3" a="1"/>
  <c r="Q7481" i="3" s="1"/>
  <c r="Q7140" i="3" a="1"/>
  <c r="Q7140" i="3" s="1"/>
  <c r="Q6932" i="3" a="1"/>
  <c r="Q6932" i="3" s="1"/>
  <c r="Q6776" i="3" a="1"/>
  <c r="Q6776" i="3" s="1"/>
  <c r="Q6728" i="3" a="1"/>
  <c r="Q6728" i="3" s="1"/>
  <c r="Q6600" i="3" a="1"/>
  <c r="Q6600" i="3" s="1"/>
  <c r="Q6532" i="3" a="1"/>
  <c r="Q6532" i="3" s="1"/>
  <c r="Q6411" i="3" a="1"/>
  <c r="Q6411" i="3" s="1"/>
  <c r="Q6351" i="3" a="1"/>
  <c r="Q6351" i="3" s="1"/>
  <c r="Q6300" i="3" a="1"/>
  <c r="Q6300" i="3" s="1"/>
  <c r="Q6200" i="3" a="1"/>
  <c r="Q6200" i="3" s="1"/>
  <c r="Q6109" i="3" a="1"/>
  <c r="Q6109" i="3" s="1"/>
  <c r="Q6060" i="3" a="1"/>
  <c r="Q6060" i="3" s="1"/>
  <c r="Q6023" i="3" a="1"/>
  <c r="Q6023" i="3" s="1"/>
  <c r="Q5980" i="3" a="1"/>
  <c r="Q5980" i="3" s="1"/>
  <c r="Q5945" i="3" a="1"/>
  <c r="Q5945" i="3" s="1"/>
  <c r="Q5844" i="3" a="1"/>
  <c r="Q5844" i="3" s="1"/>
  <c r="Q5783" i="3" a="1"/>
  <c r="Q5783" i="3" s="1"/>
  <c r="Q5752" i="3" a="1"/>
  <c r="Q5752" i="3" s="1"/>
  <c r="Q5697" i="3" a="1"/>
  <c r="Q5697" i="3" s="1"/>
  <c r="Q5670" i="3" a="1"/>
  <c r="Q5670" i="3" s="1"/>
  <c r="Q5534" i="3" a="1"/>
  <c r="Q5534" i="3" s="1"/>
  <c r="Q5510" i="3" a="1"/>
  <c r="Q5510" i="3" s="1"/>
  <c r="Q5487" i="3" a="1"/>
  <c r="Q5487" i="3" s="1"/>
  <c r="Q5459" i="3" a="1"/>
  <c r="Q5459" i="3" s="1"/>
  <c r="Q5439" i="3" a="1"/>
  <c r="Q5439" i="3" s="1"/>
  <c r="Q5414" i="3" a="1"/>
  <c r="Q5414" i="3" s="1"/>
  <c r="Q5395" i="3" a="1"/>
  <c r="Q5395" i="3" s="1"/>
  <c r="Q5352" i="3" a="1"/>
  <c r="Q5352" i="3" s="1"/>
  <c r="Q5330" i="3" a="1"/>
  <c r="Q5330" i="3" s="1"/>
  <c r="Q5306" i="3" a="1"/>
  <c r="Q5306" i="3" s="1"/>
  <c r="Q5283" i="3" a="1"/>
  <c r="Q5283" i="3" s="1"/>
  <c r="Q5258" i="3" a="1"/>
  <c r="Q5258" i="3" s="1"/>
  <c r="Q5236" i="3" a="1"/>
  <c r="Q5236" i="3" s="1"/>
  <c r="Q5211" i="3" a="1"/>
  <c r="Q5211" i="3" s="1"/>
  <c r="Q5187" i="3" a="1"/>
  <c r="Q5187" i="3" s="1"/>
  <c r="Q5140" i="3" a="1"/>
  <c r="Q5140" i="3" s="1"/>
  <c r="Q5100" i="3" a="1"/>
  <c r="Q5100" i="3" s="1"/>
  <c r="Q5055" i="3" a="1"/>
  <c r="Q5055" i="3" s="1"/>
  <c r="Q5034" i="3" a="1"/>
  <c r="Q5034" i="3" s="1"/>
  <c r="Q5015" i="3" a="1"/>
  <c r="Q5015" i="3" s="1"/>
  <c r="Q4989" i="3" a="1"/>
  <c r="Q4989" i="3" s="1"/>
  <c r="Q4967" i="3" a="1"/>
  <c r="Q4967" i="3" s="1"/>
  <c r="Q4943" i="3" a="1"/>
  <c r="Q4943" i="3" s="1"/>
  <c r="Q4923" i="3" a="1"/>
  <c r="Q4923" i="3" s="1"/>
  <c r="Q4861" i="3" a="1"/>
  <c r="Q4861" i="3" s="1"/>
  <c r="Q4839" i="3" a="1"/>
  <c r="Q4839" i="3" s="1"/>
  <c r="Q4822" i="3" a="1"/>
  <c r="Q4822" i="3" s="1"/>
  <c r="Q4800" i="3" a="1"/>
  <c r="Q4800" i="3" s="1"/>
  <c r="Q4780" i="3" a="1"/>
  <c r="Q4780" i="3" s="1"/>
  <c r="Q4758" i="3" a="1"/>
  <c r="Q4758" i="3" s="1"/>
  <c r="Q4741" i="3" a="1"/>
  <c r="Q4741" i="3" s="1"/>
  <c r="Q4722" i="3" a="1"/>
  <c r="Q4722" i="3" s="1"/>
  <c r="Q4697" i="3" a="1"/>
  <c r="Q4697" i="3" s="1"/>
  <c r="Q4677" i="3" a="1"/>
  <c r="Q4677" i="3" s="1"/>
  <c r="Q4609" i="3" a="1"/>
  <c r="Q4609" i="3" s="1"/>
  <c r="Q4588" i="3" a="1"/>
  <c r="Q4588" i="3" s="1"/>
  <c r="Q4569" i="3" a="1"/>
  <c r="Q4569" i="3" s="1"/>
  <c r="Q4547" i="3" a="1"/>
  <c r="Q4547" i="3" s="1"/>
  <c r="Q4528" i="3" a="1"/>
  <c r="Q4528" i="3" s="1"/>
  <c r="Q4508" i="3" a="1"/>
  <c r="Q4508" i="3" s="1"/>
  <c r="Q4487" i="3" a="1"/>
  <c r="Q4487" i="3" s="1"/>
  <c r="Q4470" i="3" a="1"/>
  <c r="Q4470" i="3" s="1"/>
  <c r="Q4450" i="3" a="1"/>
  <c r="Q4450" i="3" s="1"/>
  <c r="Q4433" i="3" a="1"/>
  <c r="Q4433" i="3" s="1"/>
  <c r="Q4414" i="3" a="1"/>
  <c r="Q4414" i="3" s="1"/>
  <c r="Q4375" i="3" a="1"/>
  <c r="Q4375" i="3" s="1"/>
  <c r="Q4360" i="3" a="1"/>
  <c r="Q4360" i="3" s="1"/>
  <c r="Q4340" i="3" a="1"/>
  <c r="Q4340" i="3" s="1"/>
  <c r="Q4305" i="3" a="1"/>
  <c r="Q4305" i="3" s="1"/>
  <c r="Q4285" i="3" a="1"/>
  <c r="Q4285" i="3" s="1"/>
  <c r="Q4267" i="3" a="1"/>
  <c r="Q4267" i="3" s="1"/>
  <c r="Q4219" i="3" a="1"/>
  <c r="Q4219" i="3" s="1"/>
  <c r="Q4206" i="3" a="1"/>
  <c r="Q4206" i="3" s="1"/>
  <c r="Q4193" i="3" a="1"/>
  <c r="Q4193" i="3" s="1"/>
  <c r="Q4180" i="3" a="1"/>
  <c r="Q4180" i="3" s="1"/>
  <c r="Q4167" i="3" a="1"/>
  <c r="Q4167" i="3" s="1"/>
  <c r="Q4153" i="3" a="1"/>
  <c r="Q4153" i="3" s="1"/>
  <c r="Q4140" i="3" a="1"/>
  <c r="Q4140" i="3" s="1"/>
  <c r="Q4124" i="3" a="1"/>
  <c r="Q4124" i="3" s="1"/>
  <c r="Q4097" i="3" a="1"/>
  <c r="Q4097" i="3" s="1"/>
  <c r="Q4083" i="3" a="1"/>
  <c r="Q4083" i="3" s="1"/>
  <c r="Q4054" i="3" a="1"/>
  <c r="Q4054" i="3" s="1"/>
  <c r="Q4028" i="3" a="1"/>
  <c r="Q4028" i="3" s="1"/>
  <c r="Q4012" i="3" a="1"/>
  <c r="Q4012" i="3" s="1"/>
  <c r="Q3984" i="3" a="1"/>
  <c r="Q3984" i="3" s="1"/>
  <c r="Q3953" i="3" a="1"/>
  <c r="Q3953" i="3" s="1"/>
  <c r="Q3936" i="3" a="1"/>
  <c r="Q3936" i="3" s="1"/>
  <c r="Q3910" i="3" a="1"/>
  <c r="Q3910" i="3" s="1"/>
  <c r="Q3896" i="3" a="1"/>
  <c r="Q3896" i="3" s="1"/>
  <c r="Q3881" i="3" a="1"/>
  <c r="Q3881" i="3" s="1"/>
  <c r="Q3869" i="3" a="1"/>
  <c r="Q3869" i="3" s="1"/>
  <c r="Q3855" i="3" a="1"/>
  <c r="Q3855" i="3" s="1"/>
  <c r="Q9825" i="3" a="1"/>
  <c r="Q9825" i="3" s="1"/>
  <c r="Q9379" i="3" a="1"/>
  <c r="Q9379" i="3" s="1"/>
  <c r="Q9027" i="3" a="1"/>
  <c r="Q9027" i="3" s="1"/>
  <c r="Q8766" i="3" a="1"/>
  <c r="Q8766" i="3" s="1"/>
  <c r="Q8535" i="3" a="1"/>
  <c r="Q8535" i="3" s="1"/>
  <c r="Q8216" i="3" a="1"/>
  <c r="Q8216" i="3" s="1"/>
  <c r="Q8084" i="3" a="1"/>
  <c r="Q8084" i="3" s="1"/>
  <c r="Q7948" i="3" a="1"/>
  <c r="Q7948" i="3" s="1"/>
  <c r="Q7830" i="3" a="1"/>
  <c r="Q7830" i="3" s="1"/>
  <c r="Q7700" i="3" a="1"/>
  <c r="Q7700" i="3" s="1"/>
  <c r="Q7586" i="3" a="1"/>
  <c r="Q7586" i="3" s="1"/>
  <c r="Q7474" i="3" a="1"/>
  <c r="Q7474" i="3" s="1"/>
  <c r="Q7248" i="3" a="1"/>
  <c r="Q7248" i="3" s="1"/>
  <c r="Q7137" i="3" a="1"/>
  <c r="Q7137" i="3" s="1"/>
  <c r="Q7028" i="3" a="1"/>
  <c r="Q7028" i="3" s="1"/>
  <c r="Q6918" i="3" a="1"/>
  <c r="Q6918" i="3" s="1"/>
  <c r="Q6860" i="3" a="1"/>
  <c r="Q6860" i="3" s="1"/>
  <c r="Q6775" i="3" a="1"/>
  <c r="Q6775" i="3" s="1"/>
  <c r="Q6725" i="3" a="1"/>
  <c r="Q6725" i="3" s="1"/>
  <c r="Q6650" i="3" a="1"/>
  <c r="Q6650" i="3" s="1"/>
  <c r="Q6599" i="3" a="1"/>
  <c r="Q6599" i="3" s="1"/>
  <c r="Q6526" i="3" a="1"/>
  <c r="Q6526" i="3" s="1"/>
  <c r="Q6243" i="3" a="1"/>
  <c r="Q6243" i="3" s="1"/>
  <c r="Q6199" i="3" a="1"/>
  <c r="Q6199" i="3" s="1"/>
  <c r="Q6145" i="3" a="1"/>
  <c r="Q6145" i="3" s="1"/>
  <c r="Q6108" i="3" a="1"/>
  <c r="Q6108" i="3" s="1"/>
  <c r="Q6054" i="3" a="1"/>
  <c r="Q6054" i="3" s="1"/>
  <c r="Q6021" i="3" a="1"/>
  <c r="Q6021" i="3" s="1"/>
  <c r="Q5978" i="3" a="1"/>
  <c r="Q5978" i="3" s="1"/>
  <c r="Q5943" i="3" a="1"/>
  <c r="Q5943" i="3" s="1"/>
  <c r="Q5905" i="3" a="1"/>
  <c r="Q5905" i="3" s="1"/>
  <c r="Q5870" i="3" a="1"/>
  <c r="Q5870" i="3" s="1"/>
  <c r="Q5842" i="3" a="1"/>
  <c r="Q5842" i="3" s="1"/>
  <c r="Q5809" i="3" a="1"/>
  <c r="Q5809" i="3" s="1"/>
  <c r="Q5782" i="3" a="1"/>
  <c r="Q5782" i="3" s="1"/>
  <c r="Q5751" i="3" a="1"/>
  <c r="Q5751" i="3" s="1"/>
  <c r="Q5726" i="3" a="1"/>
  <c r="Q5726" i="3" s="1"/>
  <c r="Q5694" i="3" a="1"/>
  <c r="Q5694" i="3" s="1"/>
  <c r="Q5640" i="3" a="1"/>
  <c r="Q5640" i="3" s="1"/>
  <c r="Q5612" i="3" a="1"/>
  <c r="Q5612" i="3" s="1"/>
  <c r="Q5563" i="3" a="1"/>
  <c r="Q5563" i="3" s="1"/>
  <c r="Q5509" i="3" a="1"/>
  <c r="Q5509" i="3" s="1"/>
  <c r="Q5438" i="3" a="1"/>
  <c r="Q5438" i="3" s="1"/>
  <c r="Q5413" i="3" a="1"/>
  <c r="Q5413" i="3" s="1"/>
  <c r="Q5394" i="3" a="1"/>
  <c r="Q5394" i="3" s="1"/>
  <c r="Q5371" i="3" a="1"/>
  <c r="Q5371" i="3" s="1"/>
  <c r="Q5351" i="3" a="1"/>
  <c r="Q5351" i="3" s="1"/>
  <c r="Q5305" i="3" a="1"/>
  <c r="Q5305" i="3" s="1"/>
  <c r="Q5282" i="3" a="1"/>
  <c r="Q5282" i="3" s="1"/>
  <c r="Q5235" i="3" a="1"/>
  <c r="Q5235" i="3" s="1"/>
  <c r="Q5210" i="3" a="1"/>
  <c r="Q5210" i="3" s="1"/>
  <c r="Q5161" i="3" a="1"/>
  <c r="Q5161" i="3" s="1"/>
  <c r="Q5121" i="3" a="1"/>
  <c r="Q5121" i="3" s="1"/>
  <c r="Q5098" i="3" a="1"/>
  <c r="Q5098" i="3" s="1"/>
  <c r="Q5079" i="3" a="1"/>
  <c r="Q5079" i="3" s="1"/>
  <c r="Q5054" i="3" a="1"/>
  <c r="Q5054" i="3" s="1"/>
  <c r="Q5033" i="3" a="1"/>
  <c r="Q5033" i="3" s="1"/>
  <c r="Q5010" i="3" a="1"/>
  <c r="Q5010" i="3" s="1"/>
  <c r="Q4988" i="3" a="1"/>
  <c r="Q4988" i="3" s="1"/>
  <c r="Q4942" i="3" a="1"/>
  <c r="Q4942" i="3" s="1"/>
  <c r="Q4922" i="3" a="1"/>
  <c r="Q4922" i="3" s="1"/>
  <c r="Q4897" i="3" a="1"/>
  <c r="Q4897" i="3" s="1"/>
  <c r="Q4878" i="3" a="1"/>
  <c r="Q4878" i="3" s="1"/>
  <c r="Q4856" i="3" a="1"/>
  <c r="Q4856" i="3" s="1"/>
  <c r="Q4798" i="3" a="1"/>
  <c r="Q4798" i="3" s="1"/>
  <c r="Q4757" i="3" a="1"/>
  <c r="Q4757" i="3" s="1"/>
  <c r="Q4740" i="3" a="1"/>
  <c r="Q4740" i="3" s="1"/>
  <c r="Q4716" i="3" a="1"/>
  <c r="Q4716" i="3" s="1"/>
  <c r="Q4696" i="3" a="1"/>
  <c r="Q4696" i="3" s="1"/>
  <c r="Q4632" i="3" a="1"/>
  <c r="Q4632" i="3" s="1"/>
  <c r="Q4608" i="3" a="1"/>
  <c r="Q4608" i="3" s="1"/>
  <c r="Q4587" i="3" a="1"/>
  <c r="Q4587" i="3" s="1"/>
  <c r="Q4565" i="3" a="1"/>
  <c r="Q4565" i="3" s="1"/>
  <c r="Q4527" i="3" a="1"/>
  <c r="Q4527" i="3" s="1"/>
  <c r="Q4486" i="3" a="1"/>
  <c r="Q4486" i="3" s="1"/>
  <c r="Q4432" i="3" a="1"/>
  <c r="Q4432" i="3" s="1"/>
  <c r="Q4413" i="3" a="1"/>
  <c r="Q4413" i="3" s="1"/>
  <c r="Q4392" i="3" a="1"/>
  <c r="Q4392" i="3" s="1"/>
  <c r="Q4322" i="3" a="1"/>
  <c r="Q4322" i="3" s="1"/>
  <c r="Q4304" i="3" a="1"/>
  <c r="Q4304" i="3" s="1"/>
  <c r="Q4284" i="3" a="1"/>
  <c r="Q4284" i="3" s="1"/>
  <c r="Q4249" i="3" a="1"/>
  <c r="Q4249" i="3" s="1"/>
  <c r="Q4230" i="3" a="1"/>
  <c r="Q4230" i="3" s="1"/>
  <c r="Q4218" i="3" a="1"/>
  <c r="Q4218" i="3" s="1"/>
  <c r="Q4205" i="3" a="1"/>
  <c r="Q4205" i="3" s="1"/>
  <c r="Q4179" i="3" a="1"/>
  <c r="Q4179" i="3" s="1"/>
  <c r="Q4166" i="3" a="1"/>
  <c r="Q4166" i="3" s="1"/>
  <c r="Q4139" i="3" a="1"/>
  <c r="Q4139" i="3" s="1"/>
  <c r="Q4123" i="3" a="1"/>
  <c r="Q4123" i="3" s="1"/>
  <c r="Q4109" i="3" a="1"/>
  <c r="Q4109" i="3" s="1"/>
  <c r="Q4096" i="3" a="1"/>
  <c r="Q4096" i="3" s="1"/>
  <c r="Q4082" i="3" a="1"/>
  <c r="Q4082" i="3" s="1"/>
  <c r="Q4068" i="3" a="1"/>
  <c r="Q4068" i="3" s="1"/>
  <c r="Q4053" i="3" a="1"/>
  <c r="Q4053" i="3" s="1"/>
  <c r="Q4040" i="3" a="1"/>
  <c r="Q4040" i="3" s="1"/>
  <c r="Q4027" i="3" a="1"/>
  <c r="Q4027" i="3" s="1"/>
  <c r="Q4011" i="3" a="1"/>
  <c r="Q4011" i="3" s="1"/>
  <c r="Q3996" i="3" a="1"/>
  <c r="Q3996" i="3" s="1"/>
  <c r="Q3983" i="3" a="1"/>
  <c r="Q3983" i="3" s="1"/>
  <c r="Q3966" i="3" a="1"/>
  <c r="Q3966" i="3" s="1"/>
  <c r="Q3952" i="3" a="1"/>
  <c r="Q3952" i="3" s="1"/>
  <c r="Q3935" i="3" a="1"/>
  <c r="Q3935" i="3" s="1"/>
  <c r="Q3922" i="3" a="1"/>
  <c r="Q3922" i="3" s="1"/>
  <c r="Q3895" i="3" a="1"/>
  <c r="Q3895" i="3" s="1"/>
  <c r="Q3829" i="3" a="1"/>
  <c r="Q3829" i="3" s="1"/>
  <c r="Q3812" i="3" a="1"/>
  <c r="Q3812" i="3" s="1"/>
  <c r="Q9765" i="3" a="1"/>
  <c r="Q9765" i="3" s="1"/>
  <c r="Q9359" i="3" a="1"/>
  <c r="Q9359" i="3" s="1"/>
  <c r="Q8998" i="3" a="1"/>
  <c r="Q8998" i="3" s="1"/>
  <c r="Q8747" i="3" a="1"/>
  <c r="Q8747" i="3" s="1"/>
  <c r="Q8529" i="3" a="1"/>
  <c r="Q8529" i="3" s="1"/>
  <c r="Q8209" i="3" a="1"/>
  <c r="Q8209" i="3" s="1"/>
  <c r="Q7943" i="3" a="1"/>
  <c r="Q7943" i="3" s="1"/>
  <c r="Q7819" i="3" a="1"/>
  <c r="Q7819" i="3" s="1"/>
  <c r="Q7691" i="3" a="1"/>
  <c r="Q7691" i="3" s="1"/>
  <c r="Q7573" i="3" a="1"/>
  <c r="Q7573" i="3" s="1"/>
  <c r="Q7464" i="3" a="1"/>
  <c r="Q7464" i="3" s="1"/>
  <c r="Q7351" i="3" a="1"/>
  <c r="Q7351" i="3" s="1"/>
  <c r="Q7021" i="3" a="1"/>
  <c r="Q7021" i="3" s="1"/>
  <c r="Q6915" i="3" a="1"/>
  <c r="Q6915" i="3" s="1"/>
  <c r="Q6859" i="3" a="1"/>
  <c r="Q6859" i="3" s="1"/>
  <c r="Q6773" i="3" a="1"/>
  <c r="Q6773" i="3" s="1"/>
  <c r="Q6723" i="3" a="1"/>
  <c r="Q6723" i="3" s="1"/>
  <c r="Q6580" i="3" a="1"/>
  <c r="Q6580" i="3" s="1"/>
  <c r="Q6525" i="3" a="1"/>
  <c r="Q6525" i="3" s="1"/>
  <c r="Q6464" i="3" a="1"/>
  <c r="Q6464" i="3" s="1"/>
  <c r="Q6410" i="3" a="1"/>
  <c r="Q6410" i="3" s="1"/>
  <c r="Q6349" i="3" a="1"/>
  <c r="Q6349" i="3" s="1"/>
  <c r="Q6297" i="3" a="1"/>
  <c r="Q6297" i="3" s="1"/>
  <c r="Q6198" i="3" a="1"/>
  <c r="Q6198" i="3" s="1"/>
  <c r="Q6053" i="3" a="1"/>
  <c r="Q6053" i="3" s="1"/>
  <c r="Q5904" i="3" a="1"/>
  <c r="Q5904" i="3" s="1"/>
  <c r="Q5841" i="3" a="1"/>
  <c r="Q5841" i="3" s="1"/>
  <c r="Q5781" i="3" a="1"/>
  <c r="Q5781" i="3" s="1"/>
  <c r="Q5748" i="3" a="1"/>
  <c r="Q5748" i="3" s="1"/>
  <c r="Q5725" i="3" a="1"/>
  <c r="Q5725" i="3" s="1"/>
  <c r="Q5693" i="3" a="1"/>
  <c r="Q5693" i="3" s="1"/>
  <c r="Q5669" i="3" a="1"/>
  <c r="Q5669" i="3" s="1"/>
  <c r="Q5639" i="3" a="1"/>
  <c r="Q5639" i="3" s="1"/>
  <c r="Q5611" i="3" a="1"/>
  <c r="Q5611" i="3" s="1"/>
  <c r="Q5585" i="3" a="1"/>
  <c r="Q5585" i="3" s="1"/>
  <c r="Q5561" i="3" a="1"/>
  <c r="Q5561" i="3" s="1"/>
  <c r="Q5533" i="3" a="1"/>
  <c r="Q5533" i="3" s="1"/>
  <c r="Q5508" i="3" a="1"/>
  <c r="Q5508" i="3" s="1"/>
  <c r="Q5482" i="3" a="1"/>
  <c r="Q5482" i="3" s="1"/>
  <c r="Q5458" i="3" a="1"/>
  <c r="Q5458" i="3" s="1"/>
  <c r="Q5437" i="3" a="1"/>
  <c r="Q5437" i="3" s="1"/>
  <c r="Q5412" i="3" a="1"/>
  <c r="Q5412" i="3" s="1"/>
  <c r="Q5393" i="3" a="1"/>
  <c r="Q5393" i="3" s="1"/>
  <c r="Q5350" i="3" a="1"/>
  <c r="Q5350" i="3" s="1"/>
  <c r="Q5326" i="3" a="1"/>
  <c r="Q5326" i="3" s="1"/>
  <c r="Q5304" i="3" a="1"/>
  <c r="Q5304" i="3" s="1"/>
  <c r="Q5255" i="3" a="1"/>
  <c r="Q5255" i="3" s="1"/>
  <c r="Q5234" i="3" a="1"/>
  <c r="Q5234" i="3" s="1"/>
  <c r="Q5209" i="3" a="1"/>
  <c r="Q5209" i="3" s="1"/>
  <c r="Q5186" i="3" a="1"/>
  <c r="Q5186" i="3" s="1"/>
  <c r="Q5160" i="3" a="1"/>
  <c r="Q5160" i="3" s="1"/>
  <c r="Q5139" i="3" a="1"/>
  <c r="Q5139" i="3" s="1"/>
  <c r="Q5097" i="3" a="1"/>
  <c r="Q5097" i="3" s="1"/>
  <c r="Q5078" i="3" a="1"/>
  <c r="Q5078" i="3" s="1"/>
  <c r="Q5032" i="3" a="1"/>
  <c r="Q5032" i="3" s="1"/>
  <c r="Q5009" i="3" a="1"/>
  <c r="Q5009" i="3" s="1"/>
  <c r="Q4987" i="3" a="1"/>
  <c r="Q4987" i="3" s="1"/>
  <c r="Q4966" i="3" a="1"/>
  <c r="Q4966" i="3" s="1"/>
  <c r="Q4921" i="3" a="1"/>
  <c r="Q4921" i="3" s="1"/>
  <c r="Q4896" i="3" a="1"/>
  <c r="Q4896" i="3" s="1"/>
  <c r="Q4855" i="3" a="1"/>
  <c r="Q4855" i="3" s="1"/>
  <c r="Q4838" i="3" a="1"/>
  <c r="Q4838" i="3" s="1"/>
  <c r="Q4821" i="3" a="1"/>
  <c r="Q4821" i="3" s="1"/>
  <c r="Q4797" i="3" a="1"/>
  <c r="Q4797" i="3" s="1"/>
  <c r="Q4779" i="3" a="1"/>
  <c r="Q4779" i="3" s="1"/>
  <c r="Q4756" i="3" a="1"/>
  <c r="Q4756" i="3" s="1"/>
  <c r="Q4739" i="3" a="1"/>
  <c r="Q4739" i="3" s="1"/>
  <c r="Q4715" i="3" a="1"/>
  <c r="Q4715" i="3" s="1"/>
  <c r="Q4695" i="3" a="1"/>
  <c r="Q4695" i="3" s="1"/>
  <c r="Q4676" i="3" a="1"/>
  <c r="Q4676" i="3" s="1"/>
  <c r="Q4651" i="3" a="1"/>
  <c r="Q4651" i="3" s="1"/>
  <c r="Q4607" i="3" a="1"/>
  <c r="Q4607" i="3" s="1"/>
  <c r="Q4586" i="3" a="1"/>
  <c r="Q4586" i="3" s="1"/>
  <c r="Q4564" i="3" a="1"/>
  <c r="Q4564" i="3" s="1"/>
  <c r="Q4546" i="3" a="1"/>
  <c r="Q4546" i="3" s="1"/>
  <c r="Q4507" i="3" a="1"/>
  <c r="Q4507" i="3" s="1"/>
  <c r="Q4485" i="3" a="1"/>
  <c r="Q4485" i="3" s="1"/>
  <c r="Q4469" i="3" a="1"/>
  <c r="Q4469" i="3" s="1"/>
  <c r="Q4449" i="3" a="1"/>
  <c r="Q4449" i="3" s="1"/>
  <c r="Q4374" i="3" a="1"/>
  <c r="Q4374" i="3" s="1"/>
  <c r="Q4359" i="3" a="1"/>
  <c r="Q4359" i="3" s="1"/>
  <c r="Q4339" i="3" a="1"/>
  <c r="Q4339" i="3" s="1"/>
  <c r="Q4321" i="3" a="1"/>
  <c r="Q4321" i="3" s="1"/>
  <c r="Q4303" i="3" a="1"/>
  <c r="Q4303" i="3" s="1"/>
  <c r="Q4283" i="3" a="1"/>
  <c r="Q4283" i="3" s="1"/>
  <c r="Q4266" i="3" a="1"/>
  <c r="Q4266" i="3" s="1"/>
  <c r="Q4217" i="3" a="1"/>
  <c r="Q4217" i="3" s="1"/>
  <c r="Q4204" i="3" a="1"/>
  <c r="Q4204" i="3" s="1"/>
  <c r="Q4192" i="3" a="1"/>
  <c r="Q4192" i="3" s="1"/>
  <c r="Q4178" i="3" a="1"/>
  <c r="Q4178" i="3" s="1"/>
  <c r="Q4165" i="3" a="1"/>
  <c r="Q4165" i="3" s="1"/>
  <c r="Q4152" i="3" a="1"/>
  <c r="Q4152" i="3" s="1"/>
  <c r="Q4138" i="3" a="1"/>
  <c r="Q4138" i="3" s="1"/>
  <c r="Q4095" i="3" a="1"/>
  <c r="Q4095" i="3" s="1"/>
  <c r="Q4067" i="3" a="1"/>
  <c r="Q4067" i="3" s="1"/>
  <c r="Q4039" i="3" a="1"/>
  <c r="Q4039" i="3" s="1"/>
  <c r="Q4026" i="3" a="1"/>
  <c r="Q4026" i="3" s="1"/>
  <c r="Q3995" i="3" a="1"/>
  <c r="Q3995" i="3" s="1"/>
  <c r="Q3982" i="3" a="1"/>
  <c r="Q3982" i="3" s="1"/>
  <c r="Q3965" i="3" a="1"/>
  <c r="Q3965" i="3" s="1"/>
  <c r="Q3951" i="3" a="1"/>
  <c r="Q3951" i="3" s="1"/>
  <c r="Q3909" i="3" a="1"/>
  <c r="Q3909" i="3" s="1"/>
  <c r="Q3880" i="3" a="1"/>
  <c r="Q3880" i="3" s="1"/>
  <c r="Q3868" i="3" a="1"/>
  <c r="Q3868" i="3" s="1"/>
  <c r="Q3854" i="3" a="1"/>
  <c r="Q3854" i="3" s="1"/>
  <c r="Q9735" i="3" a="1"/>
  <c r="Q9735" i="3" s="1"/>
  <c r="Q8720" i="3" a="1"/>
  <c r="Q8720" i="3" s="1"/>
  <c r="Q8519" i="3" a="1"/>
  <c r="Q8519" i="3" s="1"/>
  <c r="Q8329" i="3" a="1"/>
  <c r="Q8329" i="3" s="1"/>
  <c r="Q8193" i="3" a="1"/>
  <c r="Q8193" i="3" s="1"/>
  <c r="Q8072" i="3" a="1"/>
  <c r="Q8072" i="3" s="1"/>
  <c r="Q7806" i="3" a="1"/>
  <c r="Q7806" i="3" s="1"/>
  <c r="Q7687" i="3" a="1"/>
  <c r="Q7687" i="3" s="1"/>
  <c r="Q7571" i="3" a="1"/>
  <c r="Q7571" i="3" s="1"/>
  <c r="Q7454" i="3" a="1"/>
  <c r="Q7454" i="3" s="1"/>
  <c r="Q7114" i="3" a="1"/>
  <c r="Q7114" i="3" s="1"/>
  <c r="Q7017" i="3" a="1"/>
  <c r="Q7017" i="3" s="1"/>
  <c r="Q6914" i="3" a="1"/>
  <c r="Q6914" i="3" s="1"/>
  <c r="Q6857" i="3" a="1"/>
  <c r="Q6857" i="3" s="1"/>
  <c r="Q6771" i="3" a="1"/>
  <c r="Q6771" i="3" s="1"/>
  <c r="Q6703" i="3" a="1"/>
  <c r="Q6703" i="3" s="1"/>
  <c r="Q6646" i="3" a="1"/>
  <c r="Q6646" i="3" s="1"/>
  <c r="Q6523" i="3" a="1"/>
  <c r="Q6523" i="3" s="1"/>
  <c r="Q6462" i="3" a="1"/>
  <c r="Q6462" i="3" s="1"/>
  <c r="Q6409" i="3" a="1"/>
  <c r="Q6409" i="3" s="1"/>
  <c r="Q6346" i="3" a="1"/>
  <c r="Q6346" i="3" s="1"/>
  <c r="Q6296" i="3" a="1"/>
  <c r="Q6296" i="3" s="1"/>
  <c r="Q6238" i="3" a="1"/>
  <c r="Q6238" i="3" s="1"/>
  <c r="Q6143" i="3" a="1"/>
  <c r="Q6143" i="3" s="1"/>
  <c r="Q6103" i="3" a="1"/>
  <c r="Q6103" i="3" s="1"/>
  <c r="Q6052" i="3" a="1"/>
  <c r="Q6052" i="3" s="1"/>
  <c r="Q6010" i="3" a="1"/>
  <c r="Q6010" i="3" s="1"/>
  <c r="Q5977" i="3" a="1"/>
  <c r="Q5977" i="3" s="1"/>
  <c r="Q5932" i="3" a="1"/>
  <c r="Q5932" i="3" s="1"/>
  <c r="Q9734" i="3" a="1"/>
  <c r="Q9734" i="3" s="1"/>
  <c r="Q8996" i="3" a="1"/>
  <c r="Q8996" i="3" s="1"/>
  <c r="Q8719" i="3" a="1"/>
  <c r="Q8719" i="3" s="1"/>
  <c r="Q8518" i="3" a="1"/>
  <c r="Q8518" i="3" s="1"/>
  <c r="Q8326" i="3" a="1"/>
  <c r="Q8326" i="3" s="1"/>
  <c r="Q7941" i="3" a="1"/>
  <c r="Q7941" i="3" s="1"/>
  <c r="Q7805" i="3" a="1"/>
  <c r="Q7805" i="3" s="1"/>
  <c r="Q7450" i="3" a="1"/>
  <c r="Q7450" i="3" s="1"/>
  <c r="Q7348" i="3" a="1"/>
  <c r="Q7348" i="3" s="1"/>
  <c r="Q7230" i="3" a="1"/>
  <c r="Q7230" i="3" s="1"/>
  <c r="Q7113" i="3" a="1"/>
  <c r="Q7113" i="3" s="1"/>
  <c r="Q7015" i="3" a="1"/>
  <c r="Q7015" i="3" s="1"/>
  <c r="Q6836" i="3" a="1"/>
  <c r="Q6836" i="3" s="1"/>
  <c r="Q6769" i="3" a="1"/>
  <c r="Q6769" i="3" s="1"/>
  <c r="Q6702" i="3" a="1"/>
  <c r="Q6702" i="3" s="1"/>
  <c r="Q6644" i="3" a="1"/>
  <c r="Q6644" i="3" s="1"/>
  <c r="Q6578" i="3" a="1"/>
  <c r="Q6578" i="3" s="1"/>
  <c r="Q6522" i="3" a="1"/>
  <c r="Q6522" i="3" s="1"/>
  <c r="Q6408" i="3" a="1"/>
  <c r="Q6408" i="3" s="1"/>
  <c r="Q6237" i="3" a="1"/>
  <c r="Q6237" i="3" s="1"/>
  <c r="Q6196" i="3" a="1"/>
  <c r="Q6196" i="3" s="1"/>
  <c r="Q6092" i="3" a="1"/>
  <c r="Q6092" i="3" s="1"/>
  <c r="Q6051" i="3" a="1"/>
  <c r="Q6051" i="3" s="1"/>
  <c r="Q5970" i="3" a="1"/>
  <c r="Q5970" i="3" s="1"/>
  <c r="Q5931" i="3" a="1"/>
  <c r="Q5931" i="3" s="1"/>
  <c r="Q5902" i="3" a="1"/>
  <c r="Q5902" i="3" s="1"/>
  <c r="Q5865" i="3" a="1"/>
  <c r="Q5865" i="3" s="1"/>
  <c r="Q5838" i="3" a="1"/>
  <c r="Q5838" i="3" s="1"/>
  <c r="Q5778" i="3" a="1"/>
  <c r="Q5778" i="3" s="1"/>
  <c r="Q5746" i="3" a="1"/>
  <c r="Q5746" i="3" s="1"/>
  <c r="Q5722" i="3" a="1"/>
  <c r="Q5722" i="3" s="1"/>
  <c r="Q5691" i="3" a="1"/>
  <c r="Q5691" i="3" s="1"/>
  <c r="Q5662" i="3" a="1"/>
  <c r="Q5662" i="3" s="1"/>
  <c r="Q5637" i="3" a="1"/>
  <c r="Q5637" i="3" s="1"/>
  <c r="Q5606" i="3" a="1"/>
  <c r="Q5606" i="3" s="1"/>
  <c r="Q5583" i="3" a="1"/>
  <c r="Q5583" i="3" s="1"/>
  <c r="Q5530" i="3" a="1"/>
  <c r="Q5530" i="3" s="1"/>
  <c r="Q5507" i="3" a="1"/>
  <c r="Q5507" i="3" s="1"/>
  <c r="Q5480" i="3" a="1"/>
  <c r="Q5480" i="3" s="1"/>
  <c r="Q5456" i="3" a="1"/>
  <c r="Q5456" i="3" s="1"/>
  <c r="Q5348" i="3" a="1"/>
  <c r="Q5348" i="3" s="1"/>
  <c r="Q5324" i="3" a="1"/>
  <c r="Q5324" i="3" s="1"/>
  <c r="Q5277" i="3" a="1"/>
  <c r="Q5277" i="3" s="1"/>
  <c r="Q5253" i="3" a="1"/>
  <c r="Q5253" i="3" s="1"/>
  <c r="Q5207" i="3" a="1"/>
  <c r="Q5207" i="3" s="1"/>
  <c r="Q5184" i="3" a="1"/>
  <c r="Q5184" i="3" s="1"/>
  <c r="Q5158" i="3" a="1"/>
  <c r="Q5158" i="3" s="1"/>
  <c r="Q5137" i="3" a="1"/>
  <c r="Q5137" i="3" s="1"/>
  <c r="Q5096" i="3" a="1"/>
  <c r="Q5096" i="3" s="1"/>
  <c r="Q5052" i="3" a="1"/>
  <c r="Q5052" i="3" s="1"/>
  <c r="Q5007" i="3" a="1"/>
  <c r="Q5007" i="3" s="1"/>
  <c r="Q4986" i="3" a="1"/>
  <c r="Q4986" i="3" s="1"/>
  <c r="Q4960" i="3" a="1"/>
  <c r="Q4960" i="3" s="1"/>
  <c r="Q4940" i="3" a="1"/>
  <c r="Q4940" i="3" s="1"/>
  <c r="Q4919" i="3" a="1"/>
  <c r="Q4919" i="3" s="1"/>
  <c r="Q4894" i="3" a="1"/>
  <c r="Q4894" i="3" s="1"/>
  <c r="Q4876" i="3" a="1"/>
  <c r="Q4876" i="3" s="1"/>
  <c r="Q4854" i="3" a="1"/>
  <c r="Q4854" i="3" s="1"/>
  <c r="Q4815" i="3" a="1"/>
  <c r="Q4815" i="3" s="1"/>
  <c r="Q4796" i="3" a="1"/>
  <c r="Q4796" i="3" s="1"/>
  <c r="Q4777" i="3" a="1"/>
  <c r="Q4777" i="3" s="1"/>
  <c r="Q4754" i="3" a="1"/>
  <c r="Q4754" i="3" s="1"/>
  <c r="Q4714" i="3" a="1"/>
  <c r="Q4714" i="3" s="1"/>
  <c r="Q4694" i="3" a="1"/>
  <c r="Q4694" i="3" s="1"/>
  <c r="Q4671" i="3" a="1"/>
  <c r="Q4671" i="3" s="1"/>
  <c r="Q4649" i="3" a="1"/>
  <c r="Q4649" i="3" s="1"/>
  <c r="Q4584" i="3" a="1"/>
  <c r="Q4584" i="3" s="1"/>
  <c r="Q4544" i="3" a="1"/>
  <c r="Q4544" i="3" s="1"/>
  <c r="Q4505" i="3" a="1"/>
  <c r="Q4505" i="3" s="1"/>
  <c r="Q4484" i="3" a="1"/>
  <c r="Q4484" i="3" s="1"/>
  <c r="Q4464" i="3" a="1"/>
  <c r="Q4464" i="3" s="1"/>
  <c r="Q4448" i="3" a="1"/>
  <c r="Q4448" i="3" s="1"/>
  <c r="Q4409" i="3" a="1"/>
  <c r="Q4409" i="3" s="1"/>
  <c r="Q4373" i="3" a="1"/>
  <c r="Q4373" i="3" s="1"/>
  <c r="Q4338" i="3" a="1"/>
  <c r="Q4338" i="3" s="1"/>
  <c r="Q4319" i="3" a="1"/>
  <c r="Q4319" i="3" s="1"/>
  <c r="Q4298" i="3" a="1"/>
  <c r="Q4298" i="3" s="1"/>
  <c r="Q4281" i="3" a="1"/>
  <c r="Q4281" i="3" s="1"/>
  <c r="Q4264" i="3" a="1"/>
  <c r="Q4264" i="3" s="1"/>
  <c r="Q4215" i="3" a="1"/>
  <c r="Q4215" i="3" s="1"/>
  <c r="Q4203" i="3" a="1"/>
  <c r="Q4203" i="3" s="1"/>
  <c r="Q4190" i="3" a="1"/>
  <c r="Q4190" i="3" s="1"/>
  <c r="Q4176" i="3" a="1"/>
  <c r="Q4176" i="3" s="1"/>
  <c r="Q4164" i="3" a="1"/>
  <c r="Q4164" i="3" s="1"/>
  <c r="Q4151" i="3" a="1"/>
  <c r="Q4151" i="3" s="1"/>
  <c r="Q4137" i="3" a="1"/>
  <c r="Q4137" i="3" s="1"/>
  <c r="Q4094" i="3" a="1"/>
  <c r="Q4094" i="3" s="1"/>
  <c r="Q4080" i="3" a="1"/>
  <c r="Q4080" i="3" s="1"/>
  <c r="Q4065" i="3" a="1"/>
  <c r="Q4065" i="3" s="1"/>
  <c r="Q4038" i="3" a="1"/>
  <c r="Q4038" i="3" s="1"/>
  <c r="Q4009" i="3" a="1"/>
  <c r="Q4009" i="3" s="1"/>
  <c r="Q3994" i="3" a="1"/>
  <c r="Q3994" i="3" s="1"/>
  <c r="Q3980" i="3" a="1"/>
  <c r="Q3980" i="3" s="1"/>
  <c r="Q3964" i="3" a="1"/>
  <c r="Q3964" i="3" s="1"/>
  <c r="Q3949" i="3" a="1"/>
  <c r="Q3949" i="3" s="1"/>
  <c r="Q3920" i="3" a="1"/>
  <c r="Q3920" i="3" s="1"/>
  <c r="Q3908" i="3" a="1"/>
  <c r="Q3908" i="3" s="1"/>
  <c r="Q3879" i="3" a="1"/>
  <c r="Q3879" i="3" s="1"/>
  <c r="Q3867" i="3" a="1"/>
  <c r="Q3867" i="3" s="1"/>
  <c r="Q3853" i="3" a="1"/>
  <c r="Q3853" i="3" s="1"/>
  <c r="Q3827" i="3" a="1"/>
  <c r="Q3827" i="3" s="1"/>
  <c r="Q8970" i="3" a="1"/>
  <c r="Q8970" i="3" s="1"/>
  <c r="Q8712" i="3" a="1"/>
  <c r="Q8712" i="3" s="1"/>
  <c r="Q8514" i="3" a="1"/>
  <c r="Q8514" i="3" s="1"/>
  <c r="Q8317" i="3" a="1"/>
  <c r="Q8317" i="3" s="1"/>
  <c r="Q8188" i="3" a="1"/>
  <c r="Q8188" i="3" s="1"/>
  <c r="Q7926" i="3" a="1"/>
  <c r="Q7926" i="3" s="1"/>
  <c r="Q7791" i="3" a="1"/>
  <c r="Q7791" i="3" s="1"/>
  <c r="Q7562" i="3" a="1"/>
  <c r="Q7562" i="3" s="1"/>
  <c r="Q7225" i="3" a="1"/>
  <c r="Q7225" i="3" s="1"/>
  <c r="Q7109" i="3" a="1"/>
  <c r="Q7109" i="3" s="1"/>
  <c r="Q7012" i="3" a="1"/>
  <c r="Q7012" i="3" s="1"/>
  <c r="Q6906" i="3" a="1"/>
  <c r="Q6906" i="3" s="1"/>
  <c r="Q6830" i="3" a="1"/>
  <c r="Q6830" i="3" s="1"/>
  <c r="Q6765" i="3" a="1"/>
  <c r="Q6765" i="3" s="1"/>
  <c r="Q6693" i="3" a="1"/>
  <c r="Q6693" i="3" s="1"/>
  <c r="Q6636" i="3" a="1"/>
  <c r="Q6636" i="3" s="1"/>
  <c r="Q6572" i="3" a="1"/>
  <c r="Q6572" i="3" s="1"/>
  <c r="Q6517" i="3" a="1"/>
  <c r="Q6517" i="3" s="1"/>
  <c r="Q6456" i="3" a="1"/>
  <c r="Q6456" i="3" s="1"/>
  <c r="Q6388" i="3" a="1"/>
  <c r="Q6388" i="3" s="1"/>
  <c r="Q6277" i="3" a="1"/>
  <c r="Q6277" i="3" s="1"/>
  <c r="Q6234" i="3" a="1"/>
  <c r="Q6234" i="3" s="1"/>
  <c r="Q6184" i="3" a="1"/>
  <c r="Q6184" i="3" s="1"/>
  <c r="Q6140" i="3" a="1"/>
  <c r="Q6140" i="3" s="1"/>
  <c r="Q6048" i="3" a="1"/>
  <c r="Q6048" i="3" s="1"/>
  <c r="Q6004" i="3" a="1"/>
  <c r="Q6004" i="3" s="1"/>
  <c r="Q5895" i="3" a="1"/>
  <c r="Q5895" i="3" s="1"/>
  <c r="Q5863" i="3" a="1"/>
  <c r="Q5863" i="3" s="1"/>
  <c r="Q5831" i="3" a="1"/>
  <c r="Q5831" i="3" s="1"/>
  <c r="Q5803" i="3" a="1"/>
  <c r="Q5803" i="3" s="1"/>
  <c r="Q5771" i="3" a="1"/>
  <c r="Q5771" i="3" s="1"/>
  <c r="Q5743" i="3" a="1"/>
  <c r="Q5743" i="3" s="1"/>
  <c r="Q5714" i="3" a="1"/>
  <c r="Q5714" i="3" s="1"/>
  <c r="Q5688" i="3" a="1"/>
  <c r="Q5688" i="3" s="1"/>
  <c r="Q5658" i="3" a="1"/>
  <c r="Q5658" i="3" s="1"/>
  <c r="Q5633" i="3" a="1"/>
  <c r="Q5633" i="3" s="1"/>
  <c r="Q5602" i="3" a="1"/>
  <c r="Q5602" i="3" s="1"/>
  <c r="Q5553" i="3" a="1"/>
  <c r="Q5553" i="3" s="1"/>
  <c r="Q5527" i="3" a="1"/>
  <c r="Q5527" i="3" s="1"/>
  <c r="Q5499" i="3" a="1"/>
  <c r="Q5499" i="3" s="1"/>
  <c r="Q5476" i="3" a="1"/>
  <c r="Q5476" i="3" s="1"/>
  <c r="Q5453" i="3" a="1"/>
  <c r="Q5453" i="3" s="1"/>
  <c r="Q5408" i="3" a="1"/>
  <c r="Q5408" i="3" s="1"/>
  <c r="Q5366" i="3" a="1"/>
  <c r="Q5366" i="3" s="1"/>
  <c r="Q5342" i="3" a="1"/>
  <c r="Q5342" i="3" s="1"/>
  <c r="Q5320" i="3" a="1"/>
  <c r="Q5320" i="3" s="1"/>
  <c r="Q5300" i="3" a="1"/>
  <c r="Q5300" i="3" s="1"/>
  <c r="Q9645" i="3" a="1"/>
  <c r="Q9645" i="3" s="1"/>
  <c r="Q9226" i="3" a="1"/>
  <c r="Q9226" i="3" s="1"/>
  <c r="Q8915" i="3" a="1"/>
  <c r="Q8915" i="3" s="1"/>
  <c r="Q8677" i="3" a="1"/>
  <c r="Q8677" i="3" s="1"/>
  <c r="Q8169" i="3" a="1"/>
  <c r="Q8169" i="3" s="1"/>
  <c r="Q8028" i="3" a="1"/>
  <c r="Q8028" i="3" s="1"/>
  <c r="Q7779" i="3" a="1"/>
  <c r="Q7779" i="3" s="1"/>
  <c r="Q7654" i="3" a="1"/>
  <c r="Q7654" i="3" s="1"/>
  <c r="Q7535" i="3" a="1"/>
  <c r="Q7535" i="3" s="1"/>
  <c r="Q7316" i="3" a="1"/>
  <c r="Q7316" i="3" s="1"/>
  <c r="Q7198" i="3" a="1"/>
  <c r="Q7198" i="3" s="1"/>
  <c r="Q7092" i="3" a="1"/>
  <c r="Q7092" i="3" s="1"/>
  <c r="Q6904" i="3" a="1"/>
  <c r="Q6904" i="3" s="1"/>
  <c r="Q6824" i="3" a="1"/>
  <c r="Q6824" i="3" s="1"/>
  <c r="Q6692" i="3" a="1"/>
  <c r="Q6692" i="3" s="1"/>
  <c r="Q6635" i="3" a="1"/>
  <c r="Q6635" i="3" s="1"/>
  <c r="Q6571" i="3" a="1"/>
  <c r="Q6571" i="3" s="1"/>
  <c r="Q6454" i="3" a="1"/>
  <c r="Q6454" i="3" s="1"/>
  <c r="Q6332" i="3" a="1"/>
  <c r="Q6332" i="3" s="1"/>
  <c r="Q6276" i="3" a="1"/>
  <c r="Q6276" i="3" s="1"/>
  <c r="Q6182" i="3" a="1"/>
  <c r="Q6182" i="3" s="1"/>
  <c r="Q6137" i="3" a="1"/>
  <c r="Q6137" i="3" s="1"/>
  <c r="Q6087" i="3" a="1"/>
  <c r="Q6087" i="3" s="1"/>
  <c r="Q6047" i="3" a="1"/>
  <c r="Q6047" i="3" s="1"/>
  <c r="Q6003" i="3" a="1"/>
  <c r="Q6003" i="3" s="1"/>
  <c r="Q5968" i="3" a="1"/>
  <c r="Q5968" i="3" s="1"/>
  <c r="Q5926" i="3" a="1"/>
  <c r="Q5926" i="3" s="1"/>
  <c r="Q5890" i="3" a="1"/>
  <c r="Q5890" i="3" s="1"/>
  <c r="Q5862" i="3" a="1"/>
  <c r="Q5862" i="3" s="1"/>
  <c r="Q5830" i="3" a="1"/>
  <c r="Q5830" i="3" s="1"/>
  <c r="Q5802" i="3" a="1"/>
  <c r="Q5802" i="3" s="1"/>
  <c r="Q5770" i="3" a="1"/>
  <c r="Q5770" i="3" s="1"/>
  <c r="Q5657" i="3" a="1"/>
  <c r="Q5657" i="3" s="1"/>
  <c r="Q5601" i="3" a="1"/>
  <c r="Q5601" i="3" s="1"/>
  <c r="Q5580" i="3" a="1"/>
  <c r="Q5580" i="3" s="1"/>
  <c r="Q5474" i="3" a="1"/>
  <c r="Q5474" i="3" s="1"/>
  <c r="Q5428" i="3" a="1"/>
  <c r="Q5428" i="3" s="1"/>
  <c r="Q5385" i="3" a="1"/>
  <c r="Q5385" i="3" s="1"/>
  <c r="Q5341" i="3" a="1"/>
  <c r="Q5341" i="3" s="1"/>
  <c r="Q5299" i="3" a="1"/>
  <c r="Q5299" i="3" s="1"/>
  <c r="Q5226" i="3" a="1"/>
  <c r="Q5226" i="3" s="1"/>
  <c r="Q5204" i="3" a="1"/>
  <c r="Q5204" i="3" s="1"/>
  <c r="Q5176" i="3" a="1"/>
  <c r="Q5176" i="3" s="1"/>
  <c r="Q5155" i="3" a="1"/>
  <c r="Q5155" i="3" s="1"/>
  <c r="Q5134" i="3" a="1"/>
  <c r="Q5134" i="3" s="1"/>
  <c r="Q5112" i="3" a="1"/>
  <c r="Q5112" i="3" s="1"/>
  <c r="Q5092" i="3" a="1"/>
  <c r="Q5092" i="3" s="1"/>
  <c r="Q5070" i="3" a="1"/>
  <c r="Q5070" i="3" s="1"/>
  <c r="Q5049" i="3" a="1"/>
  <c r="Q5049" i="3" s="1"/>
  <c r="Q5025" i="3" a="1"/>
  <c r="Q5025" i="3" s="1"/>
  <c r="Q5003" i="3" a="1"/>
  <c r="Q5003" i="3" s="1"/>
  <c r="Q4983" i="3" a="1"/>
  <c r="Q4983" i="3" s="1"/>
  <c r="Q4937" i="3" a="1"/>
  <c r="Q4937" i="3" s="1"/>
  <c r="Q4912" i="3" a="1"/>
  <c r="Q4912" i="3" s="1"/>
  <c r="Q4891" i="3" a="1"/>
  <c r="Q4891" i="3" s="1"/>
  <c r="Q9619" i="3" a="1"/>
  <c r="Q9619" i="3" s="1"/>
  <c r="Q9220" i="3" a="1"/>
  <c r="Q9220" i="3" s="1"/>
  <c r="Q8895" i="3" a="1"/>
  <c r="Q8895" i="3" s="1"/>
  <c r="Q9216" i="3" a="1"/>
  <c r="Q9216" i="3" s="1"/>
  <c r="Q8892" i="3" a="1"/>
  <c r="Q8892" i="3" s="1"/>
  <c r="Q8640" i="3" a="1"/>
  <c r="Q8640" i="3" s="1"/>
  <c r="Q8452" i="3" a="1"/>
  <c r="Q8452" i="3" s="1"/>
  <c r="Q8266" i="3" a="1"/>
  <c r="Q8266" i="3" s="1"/>
  <c r="Q7889" i="3" a="1"/>
  <c r="Q7889" i="3" s="1"/>
  <c r="Q7757" i="3" a="1"/>
  <c r="Q7757" i="3" s="1"/>
  <c r="Q7650" i="3" a="1"/>
  <c r="Q7650" i="3" s="1"/>
  <c r="Q7306" i="3" a="1"/>
  <c r="Q7306" i="3" s="1"/>
  <c r="Q6978" i="3" a="1"/>
  <c r="Q6978" i="3" s="1"/>
  <c r="Q6879" i="3" a="1"/>
  <c r="Q6879" i="3" s="1"/>
  <c r="Q6821" i="3" a="1"/>
  <c r="Q6821" i="3" s="1"/>
  <c r="Q6743" i="3" a="1"/>
  <c r="Q6743" i="3" s="1"/>
  <c r="Q6683" i="3" a="1"/>
  <c r="Q6683" i="3" s="1"/>
  <c r="Q6614" i="3" a="1"/>
  <c r="Q6614" i="3" s="1"/>
  <c r="Q6560" i="3" a="1"/>
  <c r="Q6560" i="3" s="1"/>
  <c r="Q6496" i="3" a="1"/>
  <c r="Q6496" i="3" s="1"/>
  <c r="Q6442" i="3" a="1"/>
  <c r="Q6442" i="3" s="1"/>
  <c r="Q6378" i="3" a="1"/>
  <c r="Q6378" i="3" s="1"/>
  <c r="Q6329" i="3" a="1"/>
  <c r="Q6329" i="3" s="1"/>
  <c r="Q6269" i="3" a="1"/>
  <c r="Q6269" i="3" s="1"/>
  <c r="Q6223" i="3" a="1"/>
  <c r="Q6223" i="3" s="1"/>
  <c r="Q6172" i="3" a="1"/>
  <c r="Q6172" i="3" s="1"/>
  <c r="Q6121" i="3" a="1"/>
  <c r="Q6121" i="3" s="1"/>
  <c r="Q6084" i="3" a="1"/>
  <c r="Q6084" i="3" s="1"/>
  <c r="Q6034" i="3" a="1"/>
  <c r="Q6034" i="3" s="1"/>
  <c r="Q6000" i="3" a="1"/>
  <c r="Q6000" i="3" s="1"/>
  <c r="Q5958" i="3" a="1"/>
  <c r="Q5958" i="3" s="1"/>
  <c r="Q5922" i="3" a="1"/>
  <c r="Q5922" i="3" s="1"/>
  <c r="Q5859" i="3" a="1"/>
  <c r="Q5859" i="3" s="1"/>
  <c r="Q5800" i="3" a="1"/>
  <c r="Q5800" i="3" s="1"/>
  <c r="Q5766" i="3" a="1"/>
  <c r="Q5766" i="3" s="1"/>
  <c r="Q5740" i="3" a="1"/>
  <c r="Q5740" i="3" s="1"/>
  <c r="Q5711" i="3" a="1"/>
  <c r="Q5711" i="3" s="1"/>
  <c r="Q5654" i="3" a="1"/>
  <c r="Q5654" i="3" s="1"/>
  <c r="Q5624" i="3" a="1"/>
  <c r="Q5624" i="3" s="1"/>
  <c r="Q5599" i="3" a="1"/>
  <c r="Q5599" i="3" s="1"/>
  <c r="Q5572" i="3" a="1"/>
  <c r="Q5572" i="3" s="1"/>
  <c r="Q5548" i="3" a="1"/>
  <c r="Q5548" i="3" s="1"/>
  <c r="Q5524" i="3" a="1"/>
  <c r="Q5524" i="3" s="1"/>
  <c r="Q5446" i="3" a="1"/>
  <c r="Q5446" i="3" s="1"/>
  <c r="Q5426" i="3" a="1"/>
  <c r="Q5426" i="3" s="1"/>
  <c r="Q5401" i="3" a="1"/>
  <c r="Q5401" i="3" s="1"/>
  <c r="Q5382" i="3" a="1"/>
  <c r="Q5382" i="3" s="1"/>
  <c r="Q5362" i="3" a="1"/>
  <c r="Q5362" i="3" s="1"/>
  <c r="Q5338" i="3" a="1"/>
  <c r="Q5338" i="3" s="1"/>
  <c r="Q5317" i="3" a="1"/>
  <c r="Q5317" i="3" s="1"/>
  <c r="Q5292" i="3" a="1"/>
  <c r="Q5292" i="3" s="1"/>
  <c r="Q5271" i="3" a="1"/>
  <c r="Q5271" i="3" s="1"/>
  <c r="Q5245" i="3" a="1"/>
  <c r="Q5245" i="3" s="1"/>
  <c r="Q5173" i="3" a="1"/>
  <c r="Q5173" i="3" s="1"/>
  <c r="Q5153" i="3" a="1"/>
  <c r="Q5153" i="3" s="1"/>
  <c r="Q5129" i="3" a="1"/>
  <c r="Q5129" i="3" s="1"/>
  <c r="Q5110" i="3" a="1"/>
  <c r="Q5110" i="3" s="1"/>
  <c r="Q5087" i="3" a="1"/>
  <c r="Q5087" i="3" s="1"/>
  <c r="Q5021" i="3" a="1"/>
  <c r="Q5021" i="3" s="1"/>
  <c r="Q5001" i="3" a="1"/>
  <c r="Q5001" i="3" s="1"/>
  <c r="Q4976" i="3" a="1"/>
  <c r="Q4976" i="3" s="1"/>
  <c r="Q4954" i="3" a="1"/>
  <c r="Q4954" i="3" s="1"/>
  <c r="Q4931" i="3" a="1"/>
  <c r="Q4931" i="3" s="1"/>
  <c r="Q4909" i="3" a="1"/>
  <c r="Q4909" i="3" s="1"/>
  <c r="Q4889" i="3" a="1"/>
  <c r="Q4889" i="3" s="1"/>
  <c r="Q4829" i="3" a="1"/>
  <c r="Q4829" i="3" s="1"/>
  <c r="Q4810" i="3" a="1"/>
  <c r="Q4810" i="3" s="1"/>
  <c r="Q4768" i="3" a="1"/>
  <c r="Q4768" i="3" s="1"/>
  <c r="Q4750" i="3" a="1"/>
  <c r="Q4750" i="3" s="1"/>
  <c r="Q9731" i="3" a="1"/>
  <c r="Q9731" i="3" s="1"/>
  <c r="Q8428" i="3" a="1"/>
  <c r="Q8428" i="3" s="1"/>
  <c r="Q8135" i="3" a="1"/>
  <c r="Q8135" i="3" s="1"/>
  <c r="Q7885" i="3" a="1"/>
  <c r="Q7885" i="3" s="1"/>
  <c r="Q7635" i="3" a="1"/>
  <c r="Q7635" i="3" s="1"/>
  <c r="Q7401" i="3" a="1"/>
  <c r="Q7401" i="3" s="1"/>
  <c r="Q7182" i="3" a="1"/>
  <c r="Q7182" i="3" s="1"/>
  <c r="Q6968" i="3" a="1"/>
  <c r="Q6968" i="3" s="1"/>
  <c r="Q6812" i="3" a="1"/>
  <c r="Q6812" i="3" s="1"/>
  <c r="Q6681" i="3" a="1"/>
  <c r="Q6681" i="3" s="1"/>
  <c r="Q6558" i="3" a="1"/>
  <c r="Q6558" i="3" s="1"/>
  <c r="Q6441" i="3" a="1"/>
  <c r="Q6441" i="3" s="1"/>
  <c r="Q6328" i="3" a="1"/>
  <c r="Q6328" i="3" s="1"/>
  <c r="Q6136" i="3" a="1"/>
  <c r="Q6136" i="3" s="1"/>
  <c r="Q6050" i="3" a="1"/>
  <c r="Q6050" i="3" s="1"/>
  <c r="Q5983" i="3" a="1"/>
  <c r="Q5983" i="3" s="1"/>
  <c r="Q5860" i="3" a="1"/>
  <c r="Q5860" i="3" s="1"/>
  <c r="Q5806" i="3" a="1"/>
  <c r="Q5806" i="3" s="1"/>
  <c r="Q5761" i="3" a="1"/>
  <c r="Q5761" i="3" s="1"/>
  <c r="Q5531" i="3" a="1"/>
  <c r="Q5531" i="3" s="1"/>
  <c r="Q5447" i="3" a="1"/>
  <c r="Q5447" i="3" s="1"/>
  <c r="Q5411" i="3" a="1"/>
  <c r="Q5411" i="3" s="1"/>
  <c r="Q5379" i="3" a="1"/>
  <c r="Q5379" i="3" s="1"/>
  <c r="Q5340" i="3" a="1"/>
  <c r="Q5340" i="3" s="1"/>
  <c r="Q5302" i="3" a="1"/>
  <c r="Q5302" i="3" s="1"/>
  <c r="Q5268" i="3" a="1"/>
  <c r="Q5268" i="3" s="1"/>
  <c r="Q5227" i="3" a="1"/>
  <c r="Q5227" i="3" s="1"/>
  <c r="Q5193" i="3" a="1"/>
  <c r="Q5193" i="3" s="1"/>
  <c r="Q5156" i="3" a="1"/>
  <c r="Q5156" i="3" s="1"/>
  <c r="Q5125" i="3" a="1"/>
  <c r="Q5125" i="3" s="1"/>
  <c r="Q5091" i="3" a="1"/>
  <c r="Q5091" i="3" s="1"/>
  <c r="Q5023" i="3" a="1"/>
  <c r="Q5023" i="3" s="1"/>
  <c r="Q4990" i="3" a="1"/>
  <c r="Q4990" i="3" s="1"/>
  <c r="Q4953" i="3" a="1"/>
  <c r="Q4953" i="3" s="1"/>
  <c r="Q4920" i="3" a="1"/>
  <c r="Q4920" i="3" s="1"/>
  <c r="Q4830" i="3" a="1"/>
  <c r="Q4830" i="3" s="1"/>
  <c r="Q4802" i="3" a="1"/>
  <c r="Q4802" i="3" s="1"/>
  <c r="Q4771" i="3" a="1"/>
  <c r="Q4771" i="3" s="1"/>
  <c r="Q4745" i="3" a="1"/>
  <c r="Q4745" i="3" s="1"/>
  <c r="Q4660" i="3" a="1"/>
  <c r="Q4660" i="3" s="1"/>
  <c r="Q4625" i="3" a="1"/>
  <c r="Q4625" i="3" s="1"/>
  <c r="Q4599" i="3" a="1"/>
  <c r="Q4599" i="3" s="1"/>
  <c r="Q4543" i="3" a="1"/>
  <c r="Q4543" i="3" s="1"/>
  <c r="Q4518" i="3" a="1"/>
  <c r="Q4518" i="3" s="1"/>
  <c r="Q4492" i="3" a="1"/>
  <c r="Q4492" i="3" s="1"/>
  <c r="Q4463" i="3" a="1"/>
  <c r="Q4463" i="3" s="1"/>
  <c r="Q4419" i="3" a="1"/>
  <c r="Q4419" i="3" s="1"/>
  <c r="Q4390" i="3" a="1"/>
  <c r="Q4390" i="3" s="1"/>
  <c r="Q4366" i="3" a="1"/>
  <c r="Q4366" i="3" s="1"/>
  <c r="Q4345" i="3" a="1"/>
  <c r="Q4345" i="3" s="1"/>
  <c r="Q4318" i="3" a="1"/>
  <c r="Q4318" i="3" s="1"/>
  <c r="Q4294" i="3" a="1"/>
  <c r="Q4294" i="3" s="1"/>
  <c r="Q4271" i="3" a="1"/>
  <c r="Q4271" i="3" s="1"/>
  <c r="Q4243" i="3" a="1"/>
  <c r="Q4243" i="3" s="1"/>
  <c r="Q4225" i="3" a="1"/>
  <c r="Q4225" i="3" s="1"/>
  <c r="Q4156" i="3" a="1"/>
  <c r="Q4156" i="3" s="1"/>
  <c r="Q4136" i="3" a="1"/>
  <c r="Q4136" i="3" s="1"/>
  <c r="Q4116" i="3" a="1"/>
  <c r="Q4116" i="3" s="1"/>
  <c r="Q4079" i="3" a="1"/>
  <c r="Q4079" i="3" s="1"/>
  <c r="Q4060" i="3" a="1"/>
  <c r="Q4060" i="3" s="1"/>
  <c r="Q4045" i="3" a="1"/>
  <c r="Q4045" i="3" s="1"/>
  <c r="Q4024" i="3" a="1"/>
  <c r="Q4024" i="3" s="1"/>
  <c r="Q4005" i="3" a="1"/>
  <c r="Q4005" i="3" s="1"/>
  <c r="Q3944" i="3" a="1"/>
  <c r="Q3944" i="3" s="1"/>
  <c r="Q3890" i="3" a="1"/>
  <c r="Q3890" i="3" s="1"/>
  <c r="Q3872" i="3" a="1"/>
  <c r="Q3872" i="3" s="1"/>
  <c r="Q3838" i="3" a="1"/>
  <c r="Q3838" i="3" s="1"/>
  <c r="Q3820" i="3" a="1"/>
  <c r="Q3820" i="3" s="1"/>
  <c r="Q3775" i="3" a="1"/>
  <c r="Q3775" i="3" s="1"/>
  <c r="Q3761" i="3" a="1"/>
  <c r="Q3761" i="3" s="1"/>
  <c r="Q3731" i="3" a="1"/>
  <c r="Q3731" i="3" s="1"/>
  <c r="Q3717" i="3" a="1"/>
  <c r="Q3717" i="3" s="1"/>
  <c r="Q3701" i="3" a="1"/>
  <c r="Q3701" i="3" s="1"/>
  <c r="Q3685" i="3" a="1"/>
  <c r="Q3685" i="3" s="1"/>
  <c r="Q3670" i="3" a="1"/>
  <c r="Q3670" i="3" s="1"/>
  <c r="Q3638" i="3" a="1"/>
  <c r="Q3638" i="3" s="1"/>
  <c r="Q3624" i="3" a="1"/>
  <c r="Q3624" i="3" s="1"/>
  <c r="Q3611" i="3" a="1"/>
  <c r="Q3611" i="3" s="1"/>
  <c r="Q3579" i="3" a="1"/>
  <c r="Q3579" i="3" s="1"/>
  <c r="Q3553" i="3" a="1"/>
  <c r="Q3553" i="3" s="1"/>
  <c r="Q3536" i="3" a="1"/>
  <c r="Q3536" i="3" s="1"/>
  <c r="Q3522" i="3" a="1"/>
  <c r="Q3522" i="3" s="1"/>
  <c r="Q3508" i="3" a="1"/>
  <c r="Q3508" i="3" s="1"/>
  <c r="Q3461" i="3" a="1"/>
  <c r="Q3461" i="3" s="1"/>
  <c r="Q9695" i="3" a="1"/>
  <c r="Q9695" i="3" s="1"/>
  <c r="Q8856" i="3" a="1"/>
  <c r="Q8856" i="3" s="1"/>
  <c r="Q8412" i="3" a="1"/>
  <c r="Q8412" i="3" s="1"/>
  <c r="Q7627" i="3" a="1"/>
  <c r="Q7627" i="3" s="1"/>
  <c r="Q7399" i="3" a="1"/>
  <c r="Q7399" i="3" s="1"/>
  <c r="Q7180" i="3" a="1"/>
  <c r="Q7180" i="3" s="1"/>
  <c r="Q6958" i="3" a="1"/>
  <c r="Q6958" i="3" s="1"/>
  <c r="Q6811" i="3" a="1"/>
  <c r="Q6811" i="3" s="1"/>
  <c r="Q6679" i="3" a="1"/>
  <c r="Q6679" i="3" s="1"/>
  <c r="Q6557" i="3" a="1"/>
  <c r="Q6557" i="3" s="1"/>
  <c r="Q6316" i="3" a="1"/>
  <c r="Q6316" i="3" s="1"/>
  <c r="Q6215" i="3" a="1"/>
  <c r="Q6215" i="3" s="1"/>
  <c r="Q6135" i="3" a="1"/>
  <c r="Q6135" i="3" s="1"/>
  <c r="Q6049" i="3" a="1"/>
  <c r="Q6049" i="3" s="1"/>
  <c r="Q5981" i="3" a="1"/>
  <c r="Q5981" i="3" s="1"/>
  <c r="Q5908" i="3" a="1"/>
  <c r="Q5908" i="3" s="1"/>
  <c r="Q5857" i="3" a="1"/>
  <c r="Q5857" i="3" s="1"/>
  <c r="Q5804" i="3" a="1"/>
  <c r="Q5804" i="3" s="1"/>
  <c r="Q5760" i="3" a="1"/>
  <c r="Q5760" i="3" s="1"/>
  <c r="Q5710" i="3" a="1"/>
  <c r="Q5710" i="3" s="1"/>
  <c r="Q5618" i="3" a="1"/>
  <c r="Q5618" i="3" s="1"/>
  <c r="Q5571" i="3" a="1"/>
  <c r="Q5571" i="3" s="1"/>
  <c r="Q5528" i="3" a="1"/>
  <c r="Q5528" i="3" s="1"/>
  <c r="Q5491" i="3" a="1"/>
  <c r="Q5491" i="3" s="1"/>
  <c r="Q5410" i="3" a="1"/>
  <c r="Q5410" i="3" s="1"/>
  <c r="Q5301" i="3" a="1"/>
  <c r="Q5301" i="3" s="1"/>
  <c r="Q5267" i="3" a="1"/>
  <c r="Q5267" i="3" s="1"/>
  <c r="Q5192" i="3" a="1"/>
  <c r="Q5192" i="3" s="1"/>
  <c r="Q5154" i="3" a="1"/>
  <c r="Q5154" i="3" s="1"/>
  <c r="Q5124" i="3" a="1"/>
  <c r="Q5124" i="3" s="1"/>
  <c r="Q5056" i="3" a="1"/>
  <c r="Q5056" i="3" s="1"/>
  <c r="Q5020" i="3" a="1"/>
  <c r="Q5020" i="3" s="1"/>
  <c r="Q4952" i="3" a="1"/>
  <c r="Q4952" i="3" s="1"/>
  <c r="Q4914" i="3" a="1"/>
  <c r="Q4914" i="3" s="1"/>
  <c r="Q4884" i="3" a="1"/>
  <c r="Q4884" i="3" s="1"/>
  <c r="Q4853" i="3" a="1"/>
  <c r="Q4853" i="3" s="1"/>
  <c r="Q4828" i="3" a="1"/>
  <c r="Q4828" i="3" s="1"/>
  <c r="Q4769" i="3" a="1"/>
  <c r="Q4769" i="3" s="1"/>
  <c r="Q4744" i="3" a="1"/>
  <c r="Q4744" i="3" s="1"/>
  <c r="Q4712" i="3" a="1"/>
  <c r="Q4712" i="3" s="1"/>
  <c r="Q4686" i="3" a="1"/>
  <c r="Q4686" i="3" s="1"/>
  <c r="Q9625" i="3" a="1"/>
  <c r="Q9625" i="3" s="1"/>
  <c r="Q8855" i="3" a="1"/>
  <c r="Q8855" i="3" s="1"/>
  <c r="Q8411" i="3" a="1"/>
  <c r="Q8411" i="3" s="1"/>
  <c r="Q8134" i="3" a="1"/>
  <c r="Q8134" i="3" s="1"/>
  <c r="Q7873" i="3" a="1"/>
  <c r="Q7873" i="3" s="1"/>
  <c r="Q7397" i="3" a="1"/>
  <c r="Q7397" i="3" s="1"/>
  <c r="Q7179" i="3" a="1"/>
  <c r="Q7179" i="3" s="1"/>
  <c r="Q6957" i="3" a="1"/>
  <c r="Q6957" i="3" s="1"/>
  <c r="Q6809" i="3" a="1"/>
  <c r="Q6809" i="3" s="1"/>
  <c r="Q6678" i="3" a="1"/>
  <c r="Q6678" i="3" s="1"/>
  <c r="Q6556" i="3" a="1"/>
  <c r="Q6556" i="3" s="1"/>
  <c r="Q6429" i="3" a="1"/>
  <c r="Q6429" i="3" s="1"/>
  <c r="Q6315" i="3" a="1"/>
  <c r="Q6315" i="3" s="1"/>
  <c r="Q5709" i="3" a="1"/>
  <c r="Q5709" i="3" s="1"/>
  <c r="Q5660" i="3" a="1"/>
  <c r="Q5660" i="3" s="1"/>
  <c r="Q5616" i="3" a="1"/>
  <c r="Q5616" i="3" s="1"/>
  <c r="Q5570" i="3" a="1"/>
  <c r="Q5570" i="3" s="1"/>
  <c r="Q5490" i="3" a="1"/>
  <c r="Q5490" i="3" s="1"/>
  <c r="Q5444" i="3" a="1"/>
  <c r="Q5444" i="3" s="1"/>
  <c r="Q5409" i="3" a="1"/>
  <c r="Q5409" i="3" s="1"/>
  <c r="Q5378" i="3" a="1"/>
  <c r="Q5378" i="3" s="1"/>
  <c r="Q5337" i="3" a="1"/>
  <c r="Q5337" i="3" s="1"/>
  <c r="Q5223" i="3" a="1"/>
  <c r="Q5223" i="3" s="1"/>
  <c r="Q5190" i="3" a="1"/>
  <c r="Q5190" i="3" s="1"/>
  <c r="Q5122" i="3" a="1"/>
  <c r="Q5122" i="3" s="1"/>
  <c r="Q5019" i="3" a="1"/>
  <c r="Q5019" i="3" s="1"/>
  <c r="Q4985" i="3" a="1"/>
  <c r="Q4985" i="3" s="1"/>
  <c r="Q4913" i="3" a="1"/>
  <c r="Q4913" i="3" s="1"/>
  <c r="Q4883" i="3" a="1"/>
  <c r="Q4883" i="3" s="1"/>
  <c r="Q4827" i="3" a="1"/>
  <c r="Q4827" i="3" s="1"/>
  <c r="Q4743" i="3" a="1"/>
  <c r="Q4743" i="3" s="1"/>
  <c r="Q4685" i="3" a="1"/>
  <c r="Q4685" i="3" s="1"/>
  <c r="Q4624" i="3" a="1"/>
  <c r="Q4624" i="3" s="1"/>
  <c r="Q4597" i="3" a="1"/>
  <c r="Q4597" i="3" s="1"/>
  <c r="Q4571" i="3" a="1"/>
  <c r="Q4571" i="3" s="1"/>
  <c r="Q4541" i="3" a="1"/>
  <c r="Q4541" i="3" s="1"/>
  <c r="Q4516" i="3" a="1"/>
  <c r="Q4516" i="3" s="1"/>
  <c r="Q4490" i="3" a="1"/>
  <c r="Q4490" i="3" s="1"/>
  <c r="Q4461" i="3" a="1"/>
  <c r="Q4461" i="3" s="1"/>
  <c r="Q4417" i="3" a="1"/>
  <c r="Q4417" i="3" s="1"/>
  <c r="Q4389" i="3" a="1"/>
  <c r="Q4389" i="3" s="1"/>
  <c r="Q4344" i="3" a="1"/>
  <c r="Q4344" i="3" s="1"/>
  <c r="Q4316" i="3" a="1"/>
  <c r="Q4316" i="3" s="1"/>
  <c r="Q4293" i="3" a="1"/>
  <c r="Q4293" i="3" s="1"/>
  <c r="Q4270" i="3" a="1"/>
  <c r="Q4270" i="3" s="1"/>
  <c r="Q4242" i="3" a="1"/>
  <c r="Q4242" i="3" s="1"/>
  <c r="Q4224" i="3" a="1"/>
  <c r="Q4224" i="3" s="1"/>
  <c r="Q4134" i="3" a="1"/>
  <c r="Q4134" i="3" s="1"/>
  <c r="Q4077" i="3" a="1"/>
  <c r="Q4077" i="3" s="1"/>
  <c r="Q4059" i="3" a="1"/>
  <c r="Q4059" i="3" s="1"/>
  <c r="Q4043" i="3" a="1"/>
  <c r="Q4043" i="3" s="1"/>
  <c r="Q4023" i="3" a="1"/>
  <c r="Q4023" i="3" s="1"/>
  <c r="Q4003" i="3" a="1"/>
  <c r="Q4003" i="3" s="1"/>
  <c r="Q3962" i="3" a="1"/>
  <c r="Q3962" i="3" s="1"/>
  <c r="Q3943" i="3" a="1"/>
  <c r="Q3943" i="3" s="1"/>
  <c r="Q3925" i="3" a="1"/>
  <c r="Q3925" i="3" s="1"/>
  <c r="Q3888" i="3" a="1"/>
  <c r="Q3888" i="3" s="1"/>
  <c r="Q3871" i="3" a="1"/>
  <c r="Q3871" i="3" s="1"/>
  <c r="Q3837" i="3" a="1"/>
  <c r="Q3837" i="3" s="1"/>
  <c r="Q3818" i="3" a="1"/>
  <c r="Q3818" i="3" s="1"/>
  <c r="Q3788" i="3" a="1"/>
  <c r="Q3788" i="3" s="1"/>
  <c r="Q3773" i="3" a="1"/>
  <c r="Q3773" i="3" s="1"/>
  <c r="Q3759" i="3" a="1"/>
  <c r="Q3759" i="3" s="1"/>
  <c r="Q3745" i="3" a="1"/>
  <c r="Q3745" i="3" s="1"/>
  <c r="Q3730" i="3" a="1"/>
  <c r="Q3730" i="3" s="1"/>
  <c r="Q3715" i="3" a="1"/>
  <c r="Q3715" i="3" s="1"/>
  <c r="Q3699" i="3" a="1"/>
  <c r="Q3699" i="3" s="1"/>
  <c r="Q3683" i="3" a="1"/>
  <c r="Q3683" i="3" s="1"/>
  <c r="Q3668" i="3" a="1"/>
  <c r="Q3668" i="3" s="1"/>
  <c r="Q3653" i="3" a="1"/>
  <c r="Q3653" i="3" s="1"/>
  <c r="Q3637" i="3" a="1"/>
  <c r="Q3637" i="3" s="1"/>
  <c r="Q3622" i="3" a="1"/>
  <c r="Q3622" i="3" s="1"/>
  <c r="Q3610" i="3" a="1"/>
  <c r="Q3610" i="3" s="1"/>
  <c r="Q3594" i="3" a="1"/>
  <c r="Q3594" i="3" s="1"/>
  <c r="Q3578" i="3" a="1"/>
  <c r="Q3578" i="3" s="1"/>
  <c r="Q3566" i="3" a="1"/>
  <c r="Q3566" i="3" s="1"/>
  <c r="Q3535" i="3" a="1"/>
  <c r="Q3535" i="3" s="1"/>
  <c r="Q3520" i="3" a="1"/>
  <c r="Q3520" i="3" s="1"/>
  <c r="Q3506" i="3" a="1"/>
  <c r="Q3506" i="3" s="1"/>
  <c r="Q3491" i="3" a="1"/>
  <c r="Q3491" i="3" s="1"/>
  <c r="Q3459" i="3" a="1"/>
  <c r="Q3459" i="3" s="1"/>
  <c r="Q9527" i="3" a="1"/>
  <c r="Q9527" i="3" s="1"/>
  <c r="Q8409" i="3" a="1"/>
  <c r="Q8409" i="3" s="1"/>
  <c r="Q7872" i="3" a="1"/>
  <c r="Q7872" i="3" s="1"/>
  <c r="Q7395" i="3" a="1"/>
  <c r="Q7395" i="3" s="1"/>
  <c r="Q7177" i="3" a="1"/>
  <c r="Q7177" i="3" s="1"/>
  <c r="Q6954" i="3" a="1"/>
  <c r="Q6954" i="3" s="1"/>
  <c r="Q6807" i="3" a="1"/>
  <c r="Q6807" i="3" s="1"/>
  <c r="Q6677" i="3" a="1"/>
  <c r="Q6677" i="3" s="1"/>
  <c r="Q6545" i="3" a="1"/>
  <c r="Q6545" i="3" s="1"/>
  <c r="Q6428" i="3" a="1"/>
  <c r="Q6428" i="3" s="1"/>
  <c r="Q6212" i="3" a="1"/>
  <c r="Q6212" i="3" s="1"/>
  <c r="Q6119" i="3" a="1"/>
  <c r="Q6119" i="3" s="1"/>
  <c r="Q5969" i="3" a="1"/>
  <c r="Q5969" i="3" s="1"/>
  <c r="Q5906" i="3" a="1"/>
  <c r="Q5906" i="3" s="1"/>
  <c r="Q5801" i="3" a="1"/>
  <c r="Q5801" i="3" s="1"/>
  <c r="Q5708" i="3" a="1"/>
  <c r="Q5708" i="3" s="1"/>
  <c r="Q5656" i="3" a="1"/>
  <c r="Q5656" i="3" s="1"/>
  <c r="Q5613" i="3" a="1"/>
  <c r="Q5613" i="3" s="1"/>
  <c r="Q5569" i="3" a="1"/>
  <c r="Q5569" i="3" s="1"/>
  <c r="Q5526" i="3" a="1"/>
  <c r="Q5526" i="3" s="1"/>
  <c r="Q5443" i="3" a="1"/>
  <c r="Q5443" i="3" s="1"/>
  <c r="Q5407" i="3" a="1"/>
  <c r="Q5407" i="3" s="1"/>
  <c r="Q5372" i="3" a="1"/>
  <c r="Q5372" i="3" s="1"/>
  <c r="Q5294" i="3" a="1"/>
  <c r="Q5294" i="3" s="1"/>
  <c r="Q5261" i="3" a="1"/>
  <c r="Q5261" i="3" s="1"/>
  <c r="Q5222" i="3" a="1"/>
  <c r="Q5222" i="3" s="1"/>
  <c r="Q5188" i="3" a="1"/>
  <c r="Q5188" i="3" s="1"/>
  <c r="Q5152" i="3" a="1"/>
  <c r="Q5152" i="3" s="1"/>
  <c r="Q5117" i="3" a="1"/>
  <c r="Q5117" i="3" s="1"/>
  <c r="Q5086" i="3" a="1"/>
  <c r="Q5086" i="3" s="1"/>
  <c r="Q5051" i="3" a="1"/>
  <c r="Q5051" i="3" s="1"/>
  <c r="Q4984" i="3" a="1"/>
  <c r="Q4984" i="3" s="1"/>
  <c r="Q4951" i="3" a="1"/>
  <c r="Q4951" i="3" s="1"/>
  <c r="Q4882" i="3" a="1"/>
  <c r="Q4882" i="3" s="1"/>
  <c r="Q4852" i="3" a="1"/>
  <c r="Q4852" i="3" s="1"/>
  <c r="Q4826" i="3" a="1"/>
  <c r="Q4826" i="3" s="1"/>
  <c r="Q4795" i="3" a="1"/>
  <c r="Q4795" i="3" s="1"/>
  <c r="Q4711" i="3" a="1"/>
  <c r="Q4711" i="3" s="1"/>
  <c r="Q4683" i="3" a="1"/>
  <c r="Q4683" i="3" s="1"/>
  <c r="Q4653" i="3" a="1"/>
  <c r="Q4653" i="3" s="1"/>
  <c r="Q4570" i="3" a="1"/>
  <c r="Q4570" i="3" s="1"/>
  <c r="Q4515" i="3" a="1"/>
  <c r="Q4515" i="3" s="1"/>
  <c r="Q4488" i="3" a="1"/>
  <c r="Q4488" i="3" s="1"/>
  <c r="Q4415" i="3" a="1"/>
  <c r="Q4415" i="3" s="1"/>
  <c r="Q4364" i="3" a="1"/>
  <c r="Q4364" i="3" s="1"/>
  <c r="Q4268" i="3" a="1"/>
  <c r="Q4268" i="3" s="1"/>
  <c r="Q4241" i="3" a="1"/>
  <c r="Q4241" i="3" s="1"/>
  <c r="Q4188" i="3" a="1"/>
  <c r="Q4188" i="3" s="1"/>
  <c r="Q4171" i="3" a="1"/>
  <c r="Q4171" i="3" s="1"/>
  <c r="Q4133" i="3" a="1"/>
  <c r="Q4133" i="3" s="1"/>
  <c r="Q4114" i="3" a="1"/>
  <c r="Q4114" i="3" s="1"/>
  <c r="Q4076" i="3" a="1"/>
  <c r="Q4076" i="3" s="1"/>
  <c r="Q4041" i="3" a="1"/>
  <c r="Q4041" i="3" s="1"/>
  <c r="Q4022" i="3" a="1"/>
  <c r="Q4022" i="3" s="1"/>
  <c r="Q4002" i="3" a="1"/>
  <c r="Q4002" i="3" s="1"/>
  <c r="Q3985" i="3" a="1"/>
  <c r="Q3985" i="3" s="1"/>
  <c r="Q3942" i="3" a="1"/>
  <c r="Q3942" i="3" s="1"/>
  <c r="Q3923" i="3" a="1"/>
  <c r="Q3923" i="3" s="1"/>
  <c r="Q3906" i="3" a="1"/>
  <c r="Q3906" i="3" s="1"/>
  <c r="Q3887" i="3" a="1"/>
  <c r="Q3887" i="3" s="1"/>
  <c r="Q3870" i="3" a="1"/>
  <c r="Q3870" i="3" s="1"/>
  <c r="Q3851" i="3" a="1"/>
  <c r="Q3851" i="3" s="1"/>
  <c r="Q3803" i="3" a="1"/>
  <c r="Q3803" i="3" s="1"/>
  <c r="Q3772" i="3" a="1"/>
  <c r="Q3772" i="3" s="1"/>
  <c r="Q3758" i="3" a="1"/>
  <c r="Q3758" i="3" s="1"/>
  <c r="Q3744" i="3" a="1"/>
  <c r="Q3744" i="3" s="1"/>
  <c r="Q3729" i="3" a="1"/>
  <c r="Q3729" i="3" s="1"/>
  <c r="Q3714" i="3" a="1"/>
  <c r="Q3714" i="3" s="1"/>
  <c r="Q3698" i="3" a="1"/>
  <c r="Q3698" i="3" s="1"/>
  <c r="Q3682" i="3" a="1"/>
  <c r="Q3682" i="3" s="1"/>
  <c r="Q3667" i="3" a="1"/>
  <c r="Q3667" i="3" s="1"/>
  <c r="Q3652" i="3" a="1"/>
  <c r="Q3652" i="3" s="1"/>
  <c r="Q3636" i="3" a="1"/>
  <c r="Q3636" i="3" s="1"/>
  <c r="Q3621" i="3" a="1"/>
  <c r="Q3621" i="3" s="1"/>
  <c r="Q3609" i="3" a="1"/>
  <c r="Q3609" i="3" s="1"/>
  <c r="Q9525" i="3" a="1"/>
  <c r="Q9525" i="3" s="1"/>
  <c r="Q8849" i="3" a="1"/>
  <c r="Q8849" i="3" s="1"/>
  <c r="Q8400" i="3" a="1"/>
  <c r="Q8400" i="3" s="1"/>
  <c r="Q8130" i="3" a="1"/>
  <c r="Q8130" i="3" s="1"/>
  <c r="Q7617" i="3" a="1"/>
  <c r="Q7617" i="3" s="1"/>
  <c r="Q7176" i="3" a="1"/>
  <c r="Q7176" i="3" s="1"/>
  <c r="Q6953" i="3" a="1"/>
  <c r="Q6953" i="3" s="1"/>
  <c r="Q6805" i="3" a="1"/>
  <c r="Q6805" i="3" s="1"/>
  <c r="Q6427" i="3" a="1"/>
  <c r="Q6427" i="3" s="1"/>
  <c r="Q6312" i="3" a="1"/>
  <c r="Q6312" i="3" s="1"/>
  <c r="Q6210" i="3" a="1"/>
  <c r="Q6210" i="3" s="1"/>
  <c r="Q6117" i="3" a="1"/>
  <c r="Q6117" i="3" s="1"/>
  <c r="Q6033" i="3" a="1"/>
  <c r="Q6033" i="3" s="1"/>
  <c r="Q5962" i="3" a="1"/>
  <c r="Q5962" i="3" s="1"/>
  <c r="Q5849" i="3" a="1"/>
  <c r="Q5849" i="3" s="1"/>
  <c r="Q5655" i="3" a="1"/>
  <c r="Q5655" i="3" s="1"/>
  <c r="Q5607" i="3" a="1"/>
  <c r="Q5607" i="3" s="1"/>
  <c r="Q5568" i="3" a="1"/>
  <c r="Q5568" i="3" s="1"/>
  <c r="Q5525" i="3" a="1"/>
  <c r="Q5525" i="3" s="1"/>
  <c r="Q5481" i="3" a="1"/>
  <c r="Q5481" i="3" s="1"/>
  <c r="Q5442" i="3" a="1"/>
  <c r="Q5442" i="3" s="1"/>
  <c r="Q5406" i="3" a="1"/>
  <c r="Q5406" i="3" s="1"/>
  <c r="Q5369" i="3" a="1"/>
  <c r="Q5369" i="3" s="1"/>
  <c r="Q5336" i="3" a="1"/>
  <c r="Q5336" i="3" s="1"/>
  <c r="Q5293" i="3" a="1"/>
  <c r="Q5293" i="3" s="1"/>
  <c r="Q5259" i="3" a="1"/>
  <c r="Q5259" i="3" s="1"/>
  <c r="Q5221" i="3" a="1"/>
  <c r="Q5221" i="3" s="1"/>
  <c r="Q5185" i="3" a="1"/>
  <c r="Q5185" i="3" s="1"/>
  <c r="Q5151" i="3" a="1"/>
  <c r="Q5151" i="3" s="1"/>
  <c r="Q5116" i="3" a="1"/>
  <c r="Q5116" i="3" s="1"/>
  <c r="Q5085" i="3" a="1"/>
  <c r="Q5085" i="3" s="1"/>
  <c r="Q5018" i="3" a="1"/>
  <c r="Q5018" i="3" s="1"/>
  <c r="Q4910" i="3" a="1"/>
  <c r="Q4910" i="3" s="1"/>
  <c r="Q4825" i="3" a="1"/>
  <c r="Q4825" i="3" s="1"/>
  <c r="Q4767" i="3" a="1"/>
  <c r="Q4767" i="3" s="1"/>
  <c r="Q4738" i="3" a="1"/>
  <c r="Q4738" i="3" s="1"/>
  <c r="Q4710" i="3" a="1"/>
  <c r="Q4710" i="3" s="1"/>
  <c r="Q4682" i="3" a="1"/>
  <c r="Q4682" i="3" s="1"/>
  <c r="Q4650" i="3" a="1"/>
  <c r="Q4650" i="3" s="1"/>
  <c r="Q4622" i="3" a="1"/>
  <c r="Q4622" i="3" s="1"/>
  <c r="Q4592" i="3" a="1"/>
  <c r="Q4592" i="3" s="1"/>
  <c r="Q4563" i="3" a="1"/>
  <c r="Q4563" i="3" s="1"/>
  <c r="Q4536" i="3" a="1"/>
  <c r="Q4536" i="3" s="1"/>
  <c r="Q4460" i="3" a="1"/>
  <c r="Q4460" i="3" s="1"/>
  <c r="Q4438" i="3" a="1"/>
  <c r="Q4438" i="3" s="1"/>
  <c r="Q4388" i="3" a="1"/>
  <c r="Q4388" i="3" s="1"/>
  <c r="Q4311" i="3" a="1"/>
  <c r="Q4311" i="3" s="1"/>
  <c r="Q4292" i="3" a="1"/>
  <c r="Q4292" i="3" s="1"/>
  <c r="Q4265" i="3" a="1"/>
  <c r="Q4265" i="3" s="1"/>
  <c r="Q4240" i="3" a="1"/>
  <c r="Q4240" i="3" s="1"/>
  <c r="Q4223" i="3" a="1"/>
  <c r="Q4223" i="3" s="1"/>
  <c r="Q4113" i="3" a="1"/>
  <c r="Q4113" i="3" s="1"/>
  <c r="Q4075" i="3" a="1"/>
  <c r="Q4075" i="3" s="1"/>
  <c r="Q4058" i="3" a="1"/>
  <c r="Q4058" i="3" s="1"/>
  <c r="Q4001" i="3" a="1"/>
  <c r="Q4001" i="3" s="1"/>
  <c r="Q3981" i="3" a="1"/>
  <c r="Q3981" i="3" s="1"/>
  <c r="Q3961" i="3" a="1"/>
  <c r="Q3961" i="3" s="1"/>
  <c r="Q3941" i="3" a="1"/>
  <c r="Q3941" i="3" s="1"/>
  <c r="Q3921" i="3" a="1"/>
  <c r="Q3921" i="3" s="1"/>
  <c r="Q3905" i="3" a="1"/>
  <c r="Q3905" i="3" s="1"/>
  <c r="Q3886" i="3" a="1"/>
  <c r="Q3886" i="3" s="1"/>
  <c r="Q3836" i="3" a="1"/>
  <c r="Q3836" i="3" s="1"/>
  <c r="Q3817" i="3" a="1"/>
  <c r="Q3817" i="3" s="1"/>
  <c r="Q3802" i="3" a="1"/>
  <c r="Q3802" i="3" s="1"/>
  <c r="Q3787" i="3" a="1"/>
  <c r="Q3787" i="3" s="1"/>
  <c r="Q3757" i="3" a="1"/>
  <c r="Q3757" i="3" s="1"/>
  <c r="Q3728" i="3" a="1"/>
  <c r="Q3728" i="3" s="1"/>
  <c r="Q3697" i="3" a="1"/>
  <c r="Q3697" i="3" s="1"/>
  <c r="Q3681" i="3" a="1"/>
  <c r="Q3681" i="3" s="1"/>
  <c r="Q3666" i="3" a="1"/>
  <c r="Q3666" i="3" s="1"/>
  <c r="Q3608" i="3" a="1"/>
  <c r="Q3608" i="3" s="1"/>
  <c r="Q3593" i="3" a="1"/>
  <c r="Q3593" i="3" s="1"/>
  <c r="Q8398" i="3" a="1"/>
  <c r="Q8398" i="3" s="1"/>
  <c r="Q8120" i="3" a="1"/>
  <c r="Q8120" i="3" s="1"/>
  <c r="Q7867" i="3" a="1"/>
  <c r="Q7867" i="3" s="1"/>
  <c r="Q7394" i="3" a="1"/>
  <c r="Q7394" i="3" s="1"/>
  <c r="Q7175" i="3" a="1"/>
  <c r="Q7175" i="3" s="1"/>
  <c r="Q6951" i="3" a="1"/>
  <c r="Q6951" i="3" s="1"/>
  <c r="Q6791" i="3" a="1"/>
  <c r="Q6791" i="3" s="1"/>
  <c r="Q6664" i="3" a="1"/>
  <c r="Q6664" i="3" s="1"/>
  <c r="Q6542" i="3" a="1"/>
  <c r="Q6542" i="3" s="1"/>
  <c r="Q6418" i="3" a="1"/>
  <c r="Q6418" i="3" s="1"/>
  <c r="Q6307" i="3" a="1"/>
  <c r="Q6307" i="3" s="1"/>
  <c r="Q6207" i="3" a="1"/>
  <c r="Q6207" i="3" s="1"/>
  <c r="Q6116" i="3" a="1"/>
  <c r="Q6116" i="3" s="1"/>
  <c r="Q6031" i="3" a="1"/>
  <c r="Q6031" i="3" s="1"/>
  <c r="Q5960" i="3" a="1"/>
  <c r="Q5960" i="3" s="1"/>
  <c r="Q5901" i="3" a="1"/>
  <c r="Q5901" i="3" s="1"/>
  <c r="Q5848" i="3" a="1"/>
  <c r="Q5848" i="3" s="1"/>
  <c r="Q5745" i="3" a="1"/>
  <c r="Q5745" i="3" s="1"/>
  <c r="Q5653" i="3" a="1"/>
  <c r="Q5653" i="3" s="1"/>
  <c r="Q5567" i="3" a="1"/>
  <c r="Q5567" i="3" s="1"/>
  <c r="Q5523" i="3" a="1"/>
  <c r="Q5523" i="3" s="1"/>
  <c r="Q5368" i="3" a="1"/>
  <c r="Q5368" i="3" s="1"/>
  <c r="Q5335" i="3" a="1"/>
  <c r="Q5335" i="3" s="1"/>
  <c r="Q5291" i="3" a="1"/>
  <c r="Q5291" i="3" s="1"/>
  <c r="Q5254" i="3" a="1"/>
  <c r="Q5254" i="3" s="1"/>
  <c r="Q5115" i="3" a="1"/>
  <c r="Q5115" i="3" s="1"/>
  <c r="Q5050" i="3" a="1"/>
  <c r="Q5050" i="3" s="1"/>
  <c r="Q4977" i="3" a="1"/>
  <c r="Q4977" i="3" s="1"/>
  <c r="Q4946" i="3" a="1"/>
  <c r="Q4946" i="3" s="1"/>
  <c r="Q4879" i="3" a="1"/>
  <c r="Q4879" i="3" s="1"/>
  <c r="Q4851" i="3" a="1"/>
  <c r="Q4851" i="3" s="1"/>
  <c r="Q4794" i="3" a="1"/>
  <c r="Q4794" i="3" s="1"/>
  <c r="Q4766" i="3" a="1"/>
  <c r="Q4766" i="3" s="1"/>
  <c r="Q4737" i="3" a="1"/>
  <c r="Q4737" i="3" s="1"/>
  <c r="Q4681" i="3" a="1"/>
  <c r="Q4681" i="3" s="1"/>
  <c r="Q4591" i="3" a="1"/>
  <c r="Q4591" i="3" s="1"/>
  <c r="Q4535" i="3" a="1"/>
  <c r="Q4535" i="3" s="1"/>
  <c r="Q4514" i="3" a="1"/>
  <c r="Q4514" i="3" s="1"/>
  <c r="Q4483" i="3" a="1"/>
  <c r="Q4483" i="3" s="1"/>
  <c r="Q4437" i="3" a="1"/>
  <c r="Q4437" i="3" s="1"/>
  <c r="Q4408" i="3" a="1"/>
  <c r="Q4408" i="3" s="1"/>
  <c r="Q4387" i="3" a="1"/>
  <c r="Q4387" i="3" s="1"/>
  <c r="Q4363" i="3" a="1"/>
  <c r="Q4363" i="3" s="1"/>
  <c r="Q4291" i="3" a="1"/>
  <c r="Q4291" i="3" s="1"/>
  <c r="Q4263" i="3" a="1"/>
  <c r="Q4263" i="3" s="1"/>
  <c r="Q4239" i="3" a="1"/>
  <c r="Q4239" i="3" s="1"/>
  <c r="Q4187" i="3" a="1"/>
  <c r="Q4187" i="3" s="1"/>
  <c r="Q4170" i="3" a="1"/>
  <c r="Q4170" i="3" s="1"/>
  <c r="Q4132" i="3" a="1"/>
  <c r="Q4132" i="3" s="1"/>
  <c r="Q4037" i="3" a="1"/>
  <c r="Q4037" i="3" s="1"/>
  <c r="Q4021" i="3" a="1"/>
  <c r="Q4021" i="3" s="1"/>
  <c r="Q4000" i="3" a="1"/>
  <c r="Q4000" i="3" s="1"/>
  <c r="Q3979" i="3" a="1"/>
  <c r="Q3979" i="3" s="1"/>
  <c r="Q3960" i="3" a="1"/>
  <c r="Q3960" i="3" s="1"/>
  <c r="Q3940" i="3" a="1"/>
  <c r="Q3940" i="3" s="1"/>
  <c r="Q3904" i="3" a="1"/>
  <c r="Q3904" i="3" s="1"/>
  <c r="Q3885" i="3" a="1"/>
  <c r="Q3885" i="3" s="1"/>
  <c r="Q3850" i="3" a="1"/>
  <c r="Q3850" i="3" s="1"/>
  <c r="Q3835" i="3" a="1"/>
  <c r="Q3835" i="3" s="1"/>
  <c r="Q3816" i="3" a="1"/>
  <c r="Q3816" i="3" s="1"/>
  <c r="Q3801" i="3" a="1"/>
  <c r="Q3801" i="3" s="1"/>
  <c r="Q3771" i="3" a="1"/>
  <c r="Q3771" i="3" s="1"/>
  <c r="Q3756" i="3" a="1"/>
  <c r="Q3756" i="3" s="1"/>
  <c r="Q3743" i="3" a="1"/>
  <c r="Q3743" i="3" s="1"/>
  <c r="Q3713" i="3" a="1"/>
  <c r="Q3713" i="3" s="1"/>
  <c r="Q3696" i="3" a="1"/>
  <c r="Q3696" i="3" s="1"/>
  <c r="Q3665" i="3" a="1"/>
  <c r="Q3665" i="3" s="1"/>
  <c r="Q3651" i="3" a="1"/>
  <c r="Q3651" i="3" s="1"/>
  <c r="Q3635" i="3" a="1"/>
  <c r="Q3635" i="3" s="1"/>
  <c r="Q3620" i="3" a="1"/>
  <c r="Q3620" i="3" s="1"/>
  <c r="Q3607" i="3" a="1"/>
  <c r="Q3607" i="3" s="1"/>
  <c r="Q9510" i="3" a="1"/>
  <c r="Q9510" i="3" s="1"/>
  <c r="Q8067" i="3" a="1"/>
  <c r="Q8067" i="3" s="1"/>
  <c r="Q7802" i="3" a="1"/>
  <c r="Q7802" i="3" s="1"/>
  <c r="Q7567" i="3" a="1"/>
  <c r="Q7567" i="3" s="1"/>
  <c r="Q7346" i="3" a="1"/>
  <c r="Q7346" i="3" s="1"/>
  <c r="Q7111" i="3" a="1"/>
  <c r="Q7111" i="3" s="1"/>
  <c r="Q6909" i="3" a="1"/>
  <c r="Q6909" i="3" s="1"/>
  <c r="Q6768" i="3" a="1"/>
  <c r="Q6768" i="3" s="1"/>
  <c r="Q6519" i="3" a="1"/>
  <c r="Q6519" i="3" s="1"/>
  <c r="Q6407" i="3" a="1"/>
  <c r="Q6407" i="3" s="1"/>
  <c r="Q5956" i="3" a="1"/>
  <c r="Q5956" i="3" s="1"/>
  <c r="Q5900" i="3" a="1"/>
  <c r="Q5900" i="3" s="1"/>
  <c r="Q5847" i="3" a="1"/>
  <c r="Q5847" i="3" s="1"/>
  <c r="Q5791" i="3" a="1"/>
  <c r="Q5791" i="3" s="1"/>
  <c r="Q5744" i="3" a="1"/>
  <c r="Q5744" i="3" s="1"/>
  <c r="Q5705" i="3" a="1"/>
  <c r="Q5705" i="3" s="1"/>
  <c r="Q5605" i="3" a="1"/>
  <c r="Q5605" i="3" s="1"/>
  <c r="Q5566" i="3" a="1"/>
  <c r="Q5566" i="3" s="1"/>
  <c r="Q5477" i="3" a="1"/>
  <c r="Q5477" i="3" s="1"/>
  <c r="Q5441" i="3" a="1"/>
  <c r="Q5441" i="3" s="1"/>
  <c r="Q5400" i="3" a="1"/>
  <c r="Q5400" i="3" s="1"/>
  <c r="Q5367" i="3" a="1"/>
  <c r="Q5367" i="3" s="1"/>
  <c r="Q5333" i="3" a="1"/>
  <c r="Q5333" i="3" s="1"/>
  <c r="Q5289" i="3" a="1"/>
  <c r="Q5289" i="3" s="1"/>
  <c r="Q5252" i="3" a="1"/>
  <c r="Q5252" i="3" s="1"/>
  <c r="Q5220" i="3" a="1"/>
  <c r="Q5220" i="3" s="1"/>
  <c r="Q5183" i="3" a="1"/>
  <c r="Q5183" i="3" s="1"/>
  <c r="Q5145" i="3" a="1"/>
  <c r="Q5145" i="3" s="1"/>
  <c r="Q5113" i="3" a="1"/>
  <c r="Q5113" i="3" s="1"/>
  <c r="Q5083" i="3" a="1"/>
  <c r="Q5083" i="3" s="1"/>
  <c r="Q5048" i="3" a="1"/>
  <c r="Q5048" i="3" s="1"/>
  <c r="Q5017" i="3" a="1"/>
  <c r="Q5017" i="3" s="1"/>
  <c r="Q4944" i="3" a="1"/>
  <c r="Q4944" i="3" s="1"/>
  <c r="Q4877" i="3" a="1"/>
  <c r="Q4877" i="3" s="1"/>
  <c r="Q4850" i="3" a="1"/>
  <c r="Q4850" i="3" s="1"/>
  <c r="Q4824" i="3" a="1"/>
  <c r="Q4824" i="3" s="1"/>
  <c r="Q4765" i="3" a="1"/>
  <c r="Q4765" i="3" s="1"/>
  <c r="Q4736" i="3" a="1"/>
  <c r="Q4736" i="3" s="1"/>
  <c r="Q4709" i="3" a="1"/>
  <c r="Q4709" i="3" s="1"/>
  <c r="Q4680" i="3" a="1"/>
  <c r="Q4680" i="3" s="1"/>
  <c r="Q4648" i="3" a="1"/>
  <c r="Q4648" i="3" s="1"/>
  <c r="Q4621" i="3" a="1"/>
  <c r="Q4621" i="3" s="1"/>
  <c r="Q4561" i="3" a="1"/>
  <c r="Q4561" i="3" s="1"/>
  <c r="Q4534" i="3" a="1"/>
  <c r="Q4534" i="3" s="1"/>
  <c r="Q4513" i="3" a="1"/>
  <c r="Q4513" i="3" s="1"/>
  <c r="Q4482" i="3" a="1"/>
  <c r="Q4482" i="3" s="1"/>
  <c r="Q4459" i="3" a="1"/>
  <c r="Q4459" i="3" s="1"/>
  <c r="Q4436" i="3" a="1"/>
  <c r="Q4436" i="3" s="1"/>
  <c r="Q4407" i="3" a="1"/>
  <c r="Q4407" i="3" s="1"/>
  <c r="Q4337" i="3" a="1"/>
  <c r="Q4337" i="3" s="1"/>
  <c r="Q4310" i="3" a="1"/>
  <c r="Q4310" i="3" s="1"/>
  <c r="Q4290" i="3" a="1"/>
  <c r="Q4290" i="3" s="1"/>
  <c r="Q4262" i="3" a="1"/>
  <c r="Q4262" i="3" s="1"/>
  <c r="Q4222" i="3" a="1"/>
  <c r="Q4222" i="3" s="1"/>
  <c r="Q4202" i="3" a="1"/>
  <c r="Q4202" i="3" s="1"/>
  <c r="Q4169" i="3" a="1"/>
  <c r="Q4169" i="3" s="1"/>
  <c r="Q4150" i="3" a="1"/>
  <c r="Q4150" i="3" s="1"/>
  <c r="Q4112" i="3" a="1"/>
  <c r="Q4112" i="3" s="1"/>
  <c r="Q4093" i="3" a="1"/>
  <c r="Q4093" i="3" s="1"/>
  <c r="Q4074" i="3" a="1"/>
  <c r="Q4074" i="3" s="1"/>
  <c r="Q4057" i="3" a="1"/>
  <c r="Q4057" i="3" s="1"/>
  <c r="Q4036" i="3" a="1"/>
  <c r="Q4036" i="3" s="1"/>
  <c r="Q4020" i="3" a="1"/>
  <c r="Q4020" i="3" s="1"/>
  <c r="Q3999" i="3" a="1"/>
  <c r="Q3999" i="3" s="1"/>
  <c r="Q3978" i="3" a="1"/>
  <c r="Q3978" i="3" s="1"/>
  <c r="Q3919" i="3" a="1"/>
  <c r="Q3919" i="3" s="1"/>
  <c r="Q3903" i="3" a="1"/>
  <c r="Q3903" i="3" s="1"/>
  <c r="Q3866" i="3" a="1"/>
  <c r="Q3866" i="3" s="1"/>
  <c r="Q3834" i="3" a="1"/>
  <c r="Q3834" i="3" s="1"/>
  <c r="Q3815" i="3" a="1"/>
  <c r="Q3815" i="3" s="1"/>
  <c r="Q3786" i="3" a="1"/>
  <c r="Q3786" i="3" s="1"/>
  <c r="Q3755" i="3" a="1"/>
  <c r="Q3755" i="3" s="1"/>
  <c r="Q3742" i="3" a="1"/>
  <c r="Q3742" i="3" s="1"/>
  <c r="Q8714" i="3" a="1"/>
  <c r="Q8714" i="3" s="1"/>
  <c r="Q8318" i="3" a="1"/>
  <c r="Q8318" i="3" s="1"/>
  <c r="Q8062" i="3" a="1"/>
  <c r="Q8062" i="3" s="1"/>
  <c r="Q7799" i="3" a="1"/>
  <c r="Q7799" i="3" s="1"/>
  <c r="Q7566" i="3" a="1"/>
  <c r="Q7566" i="3" s="1"/>
  <c r="Q7344" i="3" a="1"/>
  <c r="Q7344" i="3" s="1"/>
  <c r="Q7110" i="3" a="1"/>
  <c r="Q7110" i="3" s="1"/>
  <c r="Q6908" i="3" a="1"/>
  <c r="Q6908" i="3" s="1"/>
  <c r="Q6767" i="3" a="1"/>
  <c r="Q6767" i="3" s="1"/>
  <c r="Q6638" i="3" a="1"/>
  <c r="Q6638" i="3" s="1"/>
  <c r="Q6518" i="3" a="1"/>
  <c r="Q6518" i="3" s="1"/>
  <c r="Q6406" i="3" a="1"/>
  <c r="Q6406" i="3" s="1"/>
  <c r="Q6284" i="3" a="1"/>
  <c r="Q6284" i="3" s="1"/>
  <c r="Q6185" i="3" a="1"/>
  <c r="Q6185" i="3" s="1"/>
  <c r="Q6113" i="3" a="1"/>
  <c r="Q6113" i="3" s="1"/>
  <c r="Q6029" i="3" a="1"/>
  <c r="Q6029" i="3" s="1"/>
  <c r="Q5952" i="3" a="1"/>
  <c r="Q5952" i="3" s="1"/>
  <c r="Q5845" i="3" a="1"/>
  <c r="Q5845" i="3" s="1"/>
  <c r="Q5790" i="3" a="1"/>
  <c r="Q5790" i="3" s="1"/>
  <c r="Q5742" i="3" a="1"/>
  <c r="Q5742" i="3" s="1"/>
  <c r="Q5698" i="3" a="1"/>
  <c r="Q5698" i="3" s="1"/>
  <c r="Q5652" i="3" a="1"/>
  <c r="Q5652" i="3" s="1"/>
  <c r="Q5600" i="3" a="1"/>
  <c r="Q5600" i="3" s="1"/>
  <c r="Q5564" i="3" a="1"/>
  <c r="Q5564" i="3" s="1"/>
  <c r="Q5473" i="3" a="1"/>
  <c r="Q5473" i="3" s="1"/>
  <c r="Q5440" i="3" a="1"/>
  <c r="Q5440" i="3" s="1"/>
  <c r="Q5365" i="3" a="1"/>
  <c r="Q5365" i="3" s="1"/>
  <c r="Q5331" i="3" a="1"/>
  <c r="Q5331" i="3" s="1"/>
  <c r="Q5219" i="3" a="1"/>
  <c r="Q5219" i="3" s="1"/>
  <c r="Q5177" i="3" a="1"/>
  <c r="Q5177" i="3" s="1"/>
  <c r="Q5144" i="3" a="1"/>
  <c r="Q5144" i="3" s="1"/>
  <c r="Q5111" i="3" a="1"/>
  <c r="Q5111" i="3" s="1"/>
  <c r="Q5082" i="3" a="1"/>
  <c r="Q5082" i="3" s="1"/>
  <c r="Q5047" i="3" a="1"/>
  <c r="Q5047" i="3" s="1"/>
  <c r="Q5016" i="3" a="1"/>
  <c r="Q5016" i="3" s="1"/>
  <c r="Q4975" i="3" a="1"/>
  <c r="Q4975" i="3" s="1"/>
  <c r="Q4941" i="3" a="1"/>
  <c r="Q4941" i="3" s="1"/>
  <c r="Q4908" i="3" a="1"/>
  <c r="Q4908" i="3" s="1"/>
  <c r="Q4875" i="3" a="1"/>
  <c r="Q4875" i="3" s="1"/>
  <c r="Q4849" i="3" a="1"/>
  <c r="Q4849" i="3" s="1"/>
  <c r="Q4823" i="3" a="1"/>
  <c r="Q4823" i="3" s="1"/>
  <c r="Q4793" i="3" a="1"/>
  <c r="Q4793" i="3" s="1"/>
  <c r="Q4708" i="3" a="1"/>
  <c r="Q4708" i="3" s="1"/>
  <c r="Q4679" i="3" a="1"/>
  <c r="Q4679" i="3" s="1"/>
  <c r="Q4647" i="3" a="1"/>
  <c r="Q4647" i="3" s="1"/>
  <c r="Q4620" i="3" a="1"/>
  <c r="Q4620" i="3" s="1"/>
  <c r="Q4560" i="3" a="1"/>
  <c r="Q4560" i="3" s="1"/>
  <c r="Q4481" i="3" a="1"/>
  <c r="Q4481" i="3" s="1"/>
  <c r="Q4458" i="3" a="1"/>
  <c r="Q4458" i="3" s="1"/>
  <c r="Q4435" i="3" a="1"/>
  <c r="Q4435" i="3" s="1"/>
  <c r="Q4406" i="3" a="1"/>
  <c r="Q4406" i="3" s="1"/>
  <c r="Q4386" i="3" a="1"/>
  <c r="Q4386" i="3" s="1"/>
  <c r="Q4362" i="3" a="1"/>
  <c r="Q4362" i="3" s="1"/>
  <c r="Q4336" i="3" a="1"/>
  <c r="Q4336" i="3" s="1"/>
  <c r="Q4261" i="3" a="1"/>
  <c r="Q4261" i="3" s="1"/>
  <c r="Q4238" i="3" a="1"/>
  <c r="Q4238" i="3" s="1"/>
  <c r="Q9325" i="3" a="1"/>
  <c r="Q9325" i="3" s="1"/>
  <c r="Q8675" i="3" a="1"/>
  <c r="Q8675" i="3" s="1"/>
  <c r="Q7778" i="3" a="1"/>
  <c r="Q7778" i="3" s="1"/>
  <c r="Q7534" i="3" a="1"/>
  <c r="Q7534" i="3" s="1"/>
  <c r="Q7314" i="3" a="1"/>
  <c r="Q7314" i="3" s="1"/>
  <c r="Q7090" i="3" a="1"/>
  <c r="Q7090" i="3" s="1"/>
  <c r="Q6902" i="3" a="1"/>
  <c r="Q6902" i="3" s="1"/>
  <c r="Q6763" i="3" a="1"/>
  <c r="Q6763" i="3" s="1"/>
  <c r="Q6617" i="3" a="1"/>
  <c r="Q6617" i="3" s="1"/>
  <c r="Q6500" i="3" a="1"/>
  <c r="Q6500" i="3" s="1"/>
  <c r="Q6386" i="3" a="1"/>
  <c r="Q6386" i="3" s="1"/>
  <c r="Q6274" i="3" a="1"/>
  <c r="Q6274" i="3" s="1"/>
  <c r="Q6110" i="3" a="1"/>
  <c r="Q6110" i="3" s="1"/>
  <c r="Q6028" i="3" a="1"/>
  <c r="Q6028" i="3" s="1"/>
  <c r="Q5951" i="3" a="1"/>
  <c r="Q5951" i="3" s="1"/>
  <c r="Q5889" i="3" a="1"/>
  <c r="Q5889" i="3" s="1"/>
  <c r="Q5840" i="3" a="1"/>
  <c r="Q5840" i="3" s="1"/>
  <c r="Q5741" i="3" a="1"/>
  <c r="Q5741" i="3" s="1"/>
  <c r="Q5692" i="3" a="1"/>
  <c r="Q5692" i="3" s="1"/>
  <c r="Q5650" i="3" a="1"/>
  <c r="Q5650" i="3" s="1"/>
  <c r="Q5560" i="3" a="1"/>
  <c r="Q5560" i="3" s="1"/>
  <c r="Q5515" i="3" a="1"/>
  <c r="Q5515" i="3" s="1"/>
  <c r="Q5472" i="3" a="1"/>
  <c r="Q5472" i="3" s="1"/>
  <c r="Q5432" i="3" a="1"/>
  <c r="Q5432" i="3" s="1"/>
  <c r="Q5364" i="3" a="1"/>
  <c r="Q5364" i="3" s="1"/>
  <c r="Q5325" i="3" a="1"/>
  <c r="Q5325" i="3" s="1"/>
  <c r="Q5288" i="3" a="1"/>
  <c r="Q5288" i="3" s="1"/>
  <c r="Q5251" i="3" a="1"/>
  <c r="Q5251" i="3" s="1"/>
  <c r="Q5218" i="3" a="1"/>
  <c r="Q5218" i="3" s="1"/>
  <c r="Q5175" i="3" a="1"/>
  <c r="Q5175" i="3" s="1"/>
  <c r="Q5143" i="3" a="1"/>
  <c r="Q5143" i="3" s="1"/>
  <c r="Q5080" i="3" a="1"/>
  <c r="Q5080" i="3" s="1"/>
  <c r="Q5046" i="3" a="1"/>
  <c r="Q5046" i="3" s="1"/>
  <c r="Q5008" i="3" a="1"/>
  <c r="Q5008" i="3" s="1"/>
  <c r="Q4973" i="3" a="1"/>
  <c r="Q4973" i="3" s="1"/>
  <c r="Q4907" i="3" a="1"/>
  <c r="Q4907" i="3" s="1"/>
  <c r="Q4816" i="3" a="1"/>
  <c r="Q4816" i="3" s="1"/>
  <c r="Q4792" i="3" a="1"/>
  <c r="Q4792" i="3" s="1"/>
  <c r="Q4764" i="3" a="1"/>
  <c r="Q4764" i="3" s="1"/>
  <c r="Q4731" i="3" a="1"/>
  <c r="Q4731" i="3" s="1"/>
  <c r="Q4707" i="3" a="1"/>
  <c r="Q4707" i="3" s="1"/>
  <c r="Q4646" i="3" a="1"/>
  <c r="Q4646" i="3" s="1"/>
  <c r="Q4619" i="3" a="1"/>
  <c r="Q4619" i="3" s="1"/>
  <c r="Q4478" i="3" a="1"/>
  <c r="Q4478" i="3" s="1"/>
  <c r="Q4434" i="3" a="1"/>
  <c r="Q4434" i="3" s="1"/>
  <c r="Q4405" i="3" a="1"/>
  <c r="Q4405" i="3" s="1"/>
  <c r="Q4381" i="3" a="1"/>
  <c r="Q4381" i="3" s="1"/>
  <c r="Q4335" i="3" a="1"/>
  <c r="Q4335" i="3" s="1"/>
  <c r="Q4309" i="3" a="1"/>
  <c r="Q4309" i="3" s="1"/>
  <c r="Q4286" i="3" a="1"/>
  <c r="Q4286" i="3" s="1"/>
  <c r="Q4257" i="3" a="1"/>
  <c r="Q4257" i="3" s="1"/>
  <c r="Q4237" i="3" a="1"/>
  <c r="Q4237" i="3" s="1"/>
  <c r="Q4220" i="3" a="1"/>
  <c r="Q4220" i="3" s="1"/>
  <c r="Q4201" i="3" a="1"/>
  <c r="Q4201" i="3" s="1"/>
  <c r="Q4185" i="3" a="1"/>
  <c r="Q4185" i="3" s="1"/>
  <c r="Q4149" i="3" a="1"/>
  <c r="Q4149" i="3" s="1"/>
  <c r="Q4130" i="3" a="1"/>
  <c r="Q4130" i="3" s="1"/>
  <c r="Q4110" i="3" a="1"/>
  <c r="Q4110" i="3" s="1"/>
  <c r="Q4091" i="3" a="1"/>
  <c r="Q4091" i="3" s="1"/>
  <c r="Q4073" i="3" a="1"/>
  <c r="Q4073" i="3" s="1"/>
  <c r="Q4055" i="3" a="1"/>
  <c r="Q4055" i="3" s="1"/>
  <c r="Q4018" i="3" a="1"/>
  <c r="Q4018" i="3" s="1"/>
  <c r="Q3997" i="3" a="1"/>
  <c r="Q3997" i="3" s="1"/>
  <c r="Q3976" i="3" a="1"/>
  <c r="Q3976" i="3" s="1"/>
  <c r="Q3937" i="3" a="1"/>
  <c r="Q3937" i="3" s="1"/>
  <c r="Q9324" i="3" a="1"/>
  <c r="Q9324" i="3" s="1"/>
  <c r="Q8674" i="3" a="1"/>
  <c r="Q8674" i="3" s="1"/>
  <c r="Q8272" i="3" a="1"/>
  <c r="Q8272" i="3" s="1"/>
  <c r="Q7533" i="3" a="1"/>
  <c r="Q7533" i="3" s="1"/>
  <c r="Q7311" i="3" a="1"/>
  <c r="Q7311" i="3" s="1"/>
  <c r="Q7089" i="3" a="1"/>
  <c r="Q7089" i="3" s="1"/>
  <c r="Q6746" i="3" a="1"/>
  <c r="Q6746" i="3" s="1"/>
  <c r="Q6616" i="3" a="1"/>
  <c r="Q6616" i="3" s="1"/>
  <c r="Q6498" i="3" a="1"/>
  <c r="Q6498" i="3" s="1"/>
  <c r="Q6381" i="3" a="1"/>
  <c r="Q6381" i="3" s="1"/>
  <c r="Q6272" i="3" a="1"/>
  <c r="Q6272" i="3" s="1"/>
  <c r="Q6174" i="3" a="1"/>
  <c r="Q6174" i="3" s="1"/>
  <c r="Q6090" i="3" a="1"/>
  <c r="Q6090" i="3" s="1"/>
  <c r="Q6027" i="3" a="1"/>
  <c r="Q6027" i="3" s="1"/>
  <c r="Q5950" i="3" a="1"/>
  <c r="Q5950" i="3" s="1"/>
  <c r="Q5886" i="3" a="1"/>
  <c r="Q5886" i="3" s="1"/>
  <c r="Q5788" i="3" a="1"/>
  <c r="Q5788" i="3" s="1"/>
  <c r="Q5733" i="3" a="1"/>
  <c r="Q5733" i="3" s="1"/>
  <c r="Q5690" i="3" a="1"/>
  <c r="Q5690" i="3" s="1"/>
  <c r="Q5555" i="3" a="1"/>
  <c r="Q5555" i="3" s="1"/>
  <c r="Q5513" i="3" a="1"/>
  <c r="Q5513" i="3" s="1"/>
  <c r="Q5470" i="3" a="1"/>
  <c r="Q5470" i="3" s="1"/>
  <c r="Q5431" i="3" a="1"/>
  <c r="Q5431" i="3" s="1"/>
  <c r="Q5398" i="3" a="1"/>
  <c r="Q5398" i="3" s="1"/>
  <c r="Q5361" i="3" a="1"/>
  <c r="Q5361" i="3" s="1"/>
  <c r="Q5322" i="3" a="1"/>
  <c r="Q5322" i="3" s="1"/>
  <c r="Q5250" i="3" a="1"/>
  <c r="Q5250" i="3" s="1"/>
  <c r="Q5174" i="3" a="1"/>
  <c r="Q5174" i="3" s="1"/>
  <c r="Q5077" i="3" a="1"/>
  <c r="Q5077" i="3" s="1"/>
  <c r="Q5040" i="3" a="1"/>
  <c r="Q5040" i="3" s="1"/>
  <c r="Q5006" i="3" a="1"/>
  <c r="Q5006" i="3" s="1"/>
  <c r="Q4939" i="3" a="1"/>
  <c r="Q4939" i="3" s="1"/>
  <c r="Q4871" i="3" a="1"/>
  <c r="Q4871" i="3" s="1"/>
  <c r="Q4848" i="3" a="1"/>
  <c r="Q4848" i="3" s="1"/>
  <c r="Q4788" i="3" a="1"/>
  <c r="Q4788" i="3" s="1"/>
  <c r="Q4730" i="3" a="1"/>
  <c r="Q4730" i="3" s="1"/>
  <c r="Q4706" i="3" a="1"/>
  <c r="Q4706" i="3" s="1"/>
  <c r="Q4672" i="3" a="1"/>
  <c r="Q4672" i="3" s="1"/>
  <c r="Q4645" i="3" a="1"/>
  <c r="Q4645" i="3" s="1"/>
  <c r="Q4618" i="3" a="1"/>
  <c r="Q4618" i="3" s="1"/>
  <c r="Q4585" i="3" a="1"/>
  <c r="Q4585" i="3" s="1"/>
  <c r="Q4559" i="3" a="1"/>
  <c r="Q4559" i="3" s="1"/>
  <c r="Q4532" i="3" a="1"/>
  <c r="Q4532" i="3" s="1"/>
  <c r="Q4506" i="3" a="1"/>
  <c r="Q4506" i="3" s="1"/>
  <c r="Q4457" i="3" a="1"/>
  <c r="Q4457" i="3" s="1"/>
  <c r="Q4431" i="3" a="1"/>
  <c r="Q4431" i="3" s="1"/>
  <c r="Q4353" i="3" a="1"/>
  <c r="Q4353" i="3" s="1"/>
  <c r="Q4334" i="3" a="1"/>
  <c r="Q4334" i="3" s="1"/>
  <c r="Q4282" i="3" a="1"/>
  <c r="Q4282" i="3" s="1"/>
  <c r="Q4216" i="3" a="1"/>
  <c r="Q4216" i="3" s="1"/>
  <c r="Q4184" i="3" a="1"/>
  <c r="Q4184" i="3" s="1"/>
  <c r="Q4129" i="3" a="1"/>
  <c r="Q4129" i="3" s="1"/>
  <c r="Q4108" i="3" a="1"/>
  <c r="Q4108" i="3" s="1"/>
  <c r="Q4052" i="3" a="1"/>
  <c r="Q4052" i="3" s="1"/>
  <c r="Q4034" i="3" a="1"/>
  <c r="Q4034" i="3" s="1"/>
  <c r="Q3975" i="3" a="1"/>
  <c r="Q3975" i="3" s="1"/>
  <c r="Q3958" i="3" a="1"/>
  <c r="Q3958" i="3" s="1"/>
  <c r="Q3934" i="3" a="1"/>
  <c r="Q3934" i="3" s="1"/>
  <c r="Q3917" i="3" a="1"/>
  <c r="Q3917" i="3" s="1"/>
  <c r="Q3901" i="3" a="1"/>
  <c r="Q3901" i="3" s="1"/>
  <c r="Q3847" i="3" a="1"/>
  <c r="Q3847" i="3" s="1"/>
  <c r="Q3798" i="3" a="1"/>
  <c r="Q3798" i="3" s="1"/>
  <c r="Q3769" i="3" a="1"/>
  <c r="Q3769" i="3" s="1"/>
  <c r="Q3753" i="3" a="1"/>
  <c r="Q3753" i="3" s="1"/>
  <c r="Q3725" i="3" a="1"/>
  <c r="Q3725" i="3" s="1"/>
  <c r="Q3710" i="3" a="1"/>
  <c r="Q3710" i="3" s="1"/>
  <c r="Q3677" i="3" a="1"/>
  <c r="Q3677" i="3" s="1"/>
  <c r="Q9221" i="3" a="1"/>
  <c r="Q9221" i="3" s="1"/>
  <c r="Q8623" i="3" a="1"/>
  <c r="Q8623" i="3" s="1"/>
  <c r="Q8262" i="3" a="1"/>
  <c r="Q8262" i="3" s="1"/>
  <c r="Q8009" i="3" a="1"/>
  <c r="Q8009" i="3" s="1"/>
  <c r="Q7749" i="3" a="1"/>
  <c r="Q7749" i="3" s="1"/>
  <c r="Q7517" i="3" a="1"/>
  <c r="Q7517" i="3" s="1"/>
  <c r="Q7298" i="3" a="1"/>
  <c r="Q7298" i="3" s="1"/>
  <c r="Q7067" i="3" a="1"/>
  <c r="Q7067" i="3" s="1"/>
  <c r="Q6739" i="3" a="1"/>
  <c r="Q6739" i="3" s="1"/>
  <c r="Q6612" i="3" a="1"/>
  <c r="Q6612" i="3" s="1"/>
  <c r="Q6494" i="3" a="1"/>
  <c r="Q6494" i="3" s="1"/>
  <c r="Q6377" i="3" a="1"/>
  <c r="Q6377" i="3" s="1"/>
  <c r="Q6268" i="3" a="1"/>
  <c r="Q6268" i="3" s="1"/>
  <c r="Q6173" i="3" a="1"/>
  <c r="Q6173" i="3" s="1"/>
  <c r="Q6089" i="3" a="1"/>
  <c r="Q6089" i="3" s="1"/>
  <c r="Q6024" i="3" a="1"/>
  <c r="Q6024" i="3" s="1"/>
  <c r="Q5949" i="3" a="1"/>
  <c r="Q5949" i="3" s="1"/>
  <c r="Q5885" i="3" a="1"/>
  <c r="Q5885" i="3" s="1"/>
  <c r="Q5836" i="3" a="1"/>
  <c r="Q5836" i="3" s="1"/>
  <c r="Q5732" i="3" a="1"/>
  <c r="Q5732" i="3" s="1"/>
  <c r="Q5598" i="3" a="1"/>
  <c r="Q5598" i="3" s="1"/>
  <c r="Q5554" i="3" a="1"/>
  <c r="Q5554" i="3" s="1"/>
  <c r="Q5512" i="3" a="1"/>
  <c r="Q5512" i="3" s="1"/>
  <c r="Q5469" i="3" a="1"/>
  <c r="Q5469" i="3" s="1"/>
  <c r="Q5430" i="3" a="1"/>
  <c r="Q5430" i="3" s="1"/>
  <c r="Q9173" i="3" a="1"/>
  <c r="Q9173" i="3" s="1"/>
  <c r="Q8260" i="3" a="1"/>
  <c r="Q8260" i="3" s="1"/>
  <c r="Q9136" i="3" a="1"/>
  <c r="Q9136" i="3" s="1"/>
  <c r="Q8611" i="3" a="1"/>
  <c r="Q8611" i="3" s="1"/>
  <c r="Q7996" i="3" a="1"/>
  <c r="Q7996" i="3" s="1"/>
  <c r="Q7741" i="3" a="1"/>
  <c r="Q7741" i="3" s="1"/>
  <c r="Q7282" i="3" a="1"/>
  <c r="Q7282" i="3" s="1"/>
  <c r="Q6871" i="3" a="1"/>
  <c r="Q6871" i="3" s="1"/>
  <c r="Q6735" i="3" a="1"/>
  <c r="Q6735" i="3" s="1"/>
  <c r="Q6492" i="3" a="1"/>
  <c r="Q6492" i="3" s="1"/>
  <c r="Q6375" i="3" a="1"/>
  <c r="Q6375" i="3" s="1"/>
  <c r="Q6168" i="3" a="1"/>
  <c r="Q6168" i="3" s="1"/>
  <c r="Q6085" i="3" a="1"/>
  <c r="Q6085" i="3" s="1"/>
  <c r="Q6005" i="3" a="1"/>
  <c r="Q6005" i="3" s="1"/>
  <c r="Q5946" i="3" a="1"/>
  <c r="Q5946" i="3" s="1"/>
  <c r="Q5827" i="3" a="1"/>
  <c r="Q5827" i="3" s="1"/>
  <c r="Q5780" i="3" a="1"/>
  <c r="Q5780" i="3" s="1"/>
  <c r="Q5686" i="3" a="1"/>
  <c r="Q5686" i="3" s="1"/>
  <c r="Q5638" i="3" a="1"/>
  <c r="Q5638" i="3" s="1"/>
  <c r="Q5596" i="3" a="1"/>
  <c r="Q5596" i="3" s="1"/>
  <c r="Q5549" i="3" a="1"/>
  <c r="Q5549" i="3" s="1"/>
  <c r="Q5464" i="3" a="1"/>
  <c r="Q5464" i="3" s="1"/>
  <c r="Q5392" i="3" a="1"/>
  <c r="Q5392" i="3" s="1"/>
  <c r="Q5357" i="3" a="1"/>
  <c r="Q5357" i="3" s="1"/>
  <c r="Q5278" i="3" a="1"/>
  <c r="Q5278" i="3" s="1"/>
  <c r="Q5243" i="3" a="1"/>
  <c r="Q5243" i="3" s="1"/>
  <c r="Q5171" i="3" a="1"/>
  <c r="Q5171" i="3" s="1"/>
  <c r="Q5136" i="3" a="1"/>
  <c r="Q5136" i="3" s="1"/>
  <c r="Q5108" i="3" a="1"/>
  <c r="Q5108" i="3" s="1"/>
  <c r="Q5071" i="3" a="1"/>
  <c r="Q5071" i="3" s="1"/>
  <c r="Q5038" i="3" a="1"/>
  <c r="Q5038" i="3" s="1"/>
  <c r="Q5002" i="3" a="1"/>
  <c r="Q5002" i="3" s="1"/>
  <c r="Q4970" i="3" a="1"/>
  <c r="Q4970" i="3" s="1"/>
  <c r="Q4936" i="3" a="1"/>
  <c r="Q4936" i="3" s="1"/>
  <c r="Q4898" i="3" a="1"/>
  <c r="Q4898" i="3" s="1"/>
  <c r="Q4869" i="3" a="1"/>
  <c r="Q4869" i="3" s="1"/>
  <c r="Q4812" i="3" a="1"/>
  <c r="Q4812" i="3" s="1"/>
  <c r="Q4784" i="3" a="1"/>
  <c r="Q4784" i="3" s="1"/>
  <c r="Q4753" i="3" a="1"/>
  <c r="Q4753" i="3" s="1"/>
  <c r="Q4728" i="3" a="1"/>
  <c r="Q4728" i="3" s="1"/>
  <c r="Q4667" i="3" a="1"/>
  <c r="Q4667" i="3" s="1"/>
  <c r="Q4639" i="3" a="1"/>
  <c r="Q4639" i="3" s="1"/>
  <c r="Q4615" i="3" a="1"/>
  <c r="Q4615" i="3" s="1"/>
  <c r="Q4556" i="3" a="1"/>
  <c r="Q4556" i="3" s="1"/>
  <c r="Q4530" i="3" a="1"/>
  <c r="Q4530" i="3" s="1"/>
  <c r="Q4502" i="3" a="1"/>
  <c r="Q4502" i="3" s="1"/>
  <c r="Q4476" i="3" a="1"/>
  <c r="Q4476" i="3" s="1"/>
  <c r="Q4402" i="3" a="1"/>
  <c r="Q4402" i="3" s="1"/>
  <c r="Q4378" i="3" a="1"/>
  <c r="Q4378" i="3" s="1"/>
  <c r="Q4350" i="3" a="1"/>
  <c r="Q4350" i="3" s="1"/>
  <c r="Q4332" i="3" a="1"/>
  <c r="Q4332" i="3" s="1"/>
  <c r="Q4307" i="3" a="1"/>
  <c r="Q4307" i="3" s="1"/>
  <c r="Q4234" i="3" a="1"/>
  <c r="Q4234" i="3" s="1"/>
  <c r="Q4213" i="3" a="1"/>
  <c r="Q4213" i="3" s="1"/>
  <c r="Q4198" i="3" a="1"/>
  <c r="Q4198" i="3" s="1"/>
  <c r="Q4147" i="3" a="1"/>
  <c r="Q4147" i="3" s="1"/>
  <c r="Q4106" i="3" a="1"/>
  <c r="Q4106" i="3" s="1"/>
  <c r="Q4089" i="3" a="1"/>
  <c r="Q4089" i="3" s="1"/>
  <c r="Q4071" i="3" a="1"/>
  <c r="Q4071" i="3" s="1"/>
  <c r="Q4050" i="3" a="1"/>
  <c r="Q4050" i="3" s="1"/>
  <c r="Q4015" i="3" a="1"/>
  <c r="Q4015" i="3" s="1"/>
  <c r="Q3992" i="3" a="1"/>
  <c r="Q3992" i="3" s="1"/>
  <c r="Q3955" i="3" a="1"/>
  <c r="Q3955" i="3" s="1"/>
  <c r="Q3931" i="3" a="1"/>
  <c r="Q3931" i="3" s="1"/>
  <c r="Q3915" i="3" a="1"/>
  <c r="Q3915" i="3" s="1"/>
  <c r="Q3898" i="3" a="1"/>
  <c r="Q3898" i="3" s="1"/>
  <c r="Q3796" i="3" a="1"/>
  <c r="Q3796" i="3" s="1"/>
  <c r="Q3782" i="3" a="1"/>
  <c r="Q3782" i="3" s="1"/>
  <c r="Q3767" i="3" a="1"/>
  <c r="Q3767" i="3" s="1"/>
  <c r="Q3751" i="3" a="1"/>
  <c r="Q3751" i="3" s="1"/>
  <c r="Q3737" i="3" a="1"/>
  <c r="Q3737" i="3" s="1"/>
  <c r="Q3723" i="3" a="1"/>
  <c r="Q3723" i="3" s="1"/>
  <c r="Q3707" i="3" a="1"/>
  <c r="Q3707" i="3" s="1"/>
  <c r="Q3692" i="3" a="1"/>
  <c r="Q3692" i="3" s="1"/>
  <c r="Q3674" i="3" a="1"/>
  <c r="Q3674" i="3" s="1"/>
  <c r="Q9134" i="3" a="1"/>
  <c r="Q9134" i="3" s="1"/>
  <c r="Q8259" i="3" a="1"/>
  <c r="Q8259" i="3" s="1"/>
  <c r="Q7993" i="3" a="1"/>
  <c r="Q7993" i="3" s="1"/>
  <c r="Q7512" i="3" a="1"/>
  <c r="Q7512" i="3" s="1"/>
  <c r="Q7060" i="3" a="1"/>
  <c r="Q7060" i="3" s="1"/>
  <c r="Q6867" i="3" a="1"/>
  <c r="Q6867" i="3" s="1"/>
  <c r="Q6734" i="3" a="1"/>
  <c r="Q6734" i="3" s="1"/>
  <c r="Q7992" i="3" a="1"/>
  <c r="Q7992" i="3" s="1"/>
  <c r="Q7277" i="3" a="1"/>
  <c r="Q7277" i="3" s="1"/>
  <c r="Q7058" i="3" a="1"/>
  <c r="Q7058" i="3" s="1"/>
  <c r="Q6866" i="3" a="1"/>
  <c r="Q6866" i="3" s="1"/>
  <c r="Q6733" i="3" a="1"/>
  <c r="Q6733" i="3" s="1"/>
  <c r="Q6609" i="3" a="1"/>
  <c r="Q6609" i="3" s="1"/>
  <c r="Q6487" i="3" a="1"/>
  <c r="Q6487" i="3" s="1"/>
  <c r="Q6373" i="3" a="1"/>
  <c r="Q6373" i="3" s="1"/>
  <c r="Q6166" i="3" a="1"/>
  <c r="Q6166" i="3" s="1"/>
  <c r="Q6076" i="3" a="1"/>
  <c r="Q6076" i="3" s="1"/>
  <c r="Q6001" i="3" a="1"/>
  <c r="Q6001" i="3" s="1"/>
  <c r="Q5928" i="3" a="1"/>
  <c r="Q5928" i="3" s="1"/>
  <c r="Q5879" i="3" a="1"/>
  <c r="Q5879" i="3" s="1"/>
  <c r="Q5678" i="3" a="1"/>
  <c r="Q5678" i="3" s="1"/>
  <c r="Q5635" i="3" a="1"/>
  <c r="Q5635" i="3" s="1"/>
  <c r="Q5590" i="3" a="1"/>
  <c r="Q5590" i="3" s="1"/>
  <c r="Q5545" i="3" a="1"/>
  <c r="Q5545" i="3" s="1"/>
  <c r="Q5462" i="3" a="1"/>
  <c r="Q5462" i="3" s="1"/>
  <c r="Q5424" i="3" a="1"/>
  <c r="Q5424" i="3" s="1"/>
  <c r="Q5386" i="3" a="1"/>
  <c r="Q5386" i="3" s="1"/>
  <c r="Q5355" i="3" a="1"/>
  <c r="Q5355" i="3" s="1"/>
  <c r="Q5316" i="3" a="1"/>
  <c r="Q5316" i="3" s="1"/>
  <c r="Q5276" i="3" a="1"/>
  <c r="Q5276" i="3" s="1"/>
  <c r="Q5205" i="3" a="1"/>
  <c r="Q5205" i="3" s="1"/>
  <c r="Q5169" i="3" a="1"/>
  <c r="Q5169" i="3" s="1"/>
  <c r="Q5130" i="3" a="1"/>
  <c r="Q5130" i="3" s="1"/>
  <c r="Q5103" i="3" a="1"/>
  <c r="Q5103" i="3" s="1"/>
  <c r="Q5067" i="3" a="1"/>
  <c r="Q5067" i="3" s="1"/>
  <c r="Q5035" i="3" a="1"/>
  <c r="Q5035" i="3" s="1"/>
  <c r="Q5000" i="3" a="1"/>
  <c r="Q5000" i="3" s="1"/>
  <c r="Q4961" i="3" a="1"/>
  <c r="Q4961" i="3" s="1"/>
  <c r="Q4930" i="3" a="1"/>
  <c r="Q4930" i="3" s="1"/>
  <c r="Q4837" i="3" a="1"/>
  <c r="Q4837" i="3" s="1"/>
  <c r="Q4783" i="3" a="1"/>
  <c r="Q4783" i="3" s="1"/>
  <c r="Q4752" i="3" a="1"/>
  <c r="Q4752" i="3" s="1"/>
  <c r="Q4666" i="3" a="1"/>
  <c r="Q4666" i="3" s="1"/>
  <c r="Q4638" i="3" a="1"/>
  <c r="Q4638" i="3" s="1"/>
  <c r="Q4605" i="3" a="1"/>
  <c r="Q4605" i="3" s="1"/>
  <c r="Q4578" i="3" a="1"/>
  <c r="Q4578" i="3" s="1"/>
  <c r="Q4522" i="3" a="1"/>
  <c r="Q4522" i="3" s="1"/>
  <c r="Q4474" i="3" a="1"/>
  <c r="Q4474" i="3" s="1"/>
  <c r="Q4424" i="3" a="1"/>
  <c r="Q4424" i="3" s="1"/>
  <c r="Q4349" i="3" a="1"/>
  <c r="Q4349" i="3" s="1"/>
  <c r="Q4299" i="3" a="1"/>
  <c r="Q4299" i="3" s="1"/>
  <c r="Q4278" i="3" a="1"/>
  <c r="Q4278" i="3" s="1"/>
  <c r="Q4253" i="3" a="1"/>
  <c r="Q4253" i="3" s="1"/>
  <c r="Q4229" i="3" a="1"/>
  <c r="Q4229" i="3" s="1"/>
  <c r="Q4197" i="3" a="1"/>
  <c r="Q4197" i="3" s="1"/>
  <c r="Q4177" i="3" a="1"/>
  <c r="Q4177" i="3" s="1"/>
  <c r="Q8597" i="3" a="1"/>
  <c r="Q8597" i="3" s="1"/>
  <c r="Q8247" i="3" a="1"/>
  <c r="Q8247" i="3" s="1"/>
  <c r="Q7731" i="3" a="1"/>
  <c r="Q7731" i="3" s="1"/>
  <c r="Q7511" i="3" a="1"/>
  <c r="Q7511" i="3" s="1"/>
  <c r="Q7276" i="3" a="1"/>
  <c r="Q7276" i="3" s="1"/>
  <c r="Q7057" i="3" a="1"/>
  <c r="Q7057" i="3" s="1"/>
  <c r="Q6732" i="3" a="1"/>
  <c r="Q6732" i="3" s="1"/>
  <c r="Q6486" i="3" a="1"/>
  <c r="Q6486" i="3" s="1"/>
  <c r="Q6372" i="3" a="1"/>
  <c r="Q6372" i="3" s="1"/>
  <c r="Q6261" i="3" a="1"/>
  <c r="Q6261" i="3" s="1"/>
  <c r="Q6165" i="3" a="1"/>
  <c r="Q6165" i="3" s="1"/>
  <c r="Q6075" i="3" a="1"/>
  <c r="Q6075" i="3" s="1"/>
  <c r="Q5999" i="3" a="1"/>
  <c r="Q5999" i="3" s="1"/>
  <c r="Q5924" i="3" a="1"/>
  <c r="Q5924" i="3" s="1"/>
  <c r="Q5877" i="3" a="1"/>
  <c r="Q5877" i="3" s="1"/>
  <c r="Q5768" i="3" a="1"/>
  <c r="Q5768" i="3" s="1"/>
  <c r="Q5727" i="3" a="1"/>
  <c r="Q5727" i="3" s="1"/>
  <c r="Q5675" i="3" a="1"/>
  <c r="Q5675" i="3" s="1"/>
  <c r="Q5631" i="3" a="1"/>
  <c r="Q5631" i="3" s="1"/>
  <c r="Q5588" i="3" a="1"/>
  <c r="Q5588" i="3" s="1"/>
  <c r="Q5544" i="3" a="1"/>
  <c r="Q5544" i="3" s="1"/>
  <c r="Q5498" i="3" a="1"/>
  <c r="Q5498" i="3" s="1"/>
  <c r="Q5460" i="3" a="1"/>
  <c r="Q5460" i="3" s="1"/>
  <c r="Q5423" i="3" a="1"/>
  <c r="Q5423" i="3" s="1"/>
  <c r="Q5383" i="3" a="1"/>
  <c r="Q5383" i="3" s="1"/>
  <c r="Q5353" i="3" a="1"/>
  <c r="Q5353" i="3" s="1"/>
  <c r="Q5315" i="3" a="1"/>
  <c r="Q5315" i="3" s="1"/>
  <c r="Q5274" i="3" a="1"/>
  <c r="Q5274" i="3" s="1"/>
  <c r="Q5239" i="3" a="1"/>
  <c r="Q5239" i="3" s="1"/>
  <c r="Q5203" i="3" a="1"/>
  <c r="Q5203" i="3" s="1"/>
  <c r="Q5101" i="3" a="1"/>
  <c r="Q5101" i="3" s="1"/>
  <c r="Q5066" i="3" a="1"/>
  <c r="Q5066" i="3" s="1"/>
  <c r="Q5031" i="3" a="1"/>
  <c r="Q5031" i="3" s="1"/>
  <c r="Q4999" i="3" a="1"/>
  <c r="Q4999" i="3" s="1"/>
  <c r="Q4959" i="3" a="1"/>
  <c r="Q4959" i="3" s="1"/>
  <c r="Q4929" i="3" a="1"/>
  <c r="Q4929" i="3" s="1"/>
  <c r="Q4893" i="3" a="1"/>
  <c r="Q4893" i="3" s="1"/>
  <c r="Q4866" i="3" a="1"/>
  <c r="Q4866" i="3" s="1"/>
  <c r="Q4836" i="3" a="1"/>
  <c r="Q4836" i="3" s="1"/>
  <c r="Q4781" i="3" a="1"/>
  <c r="Q4781" i="3" s="1"/>
  <c r="Q4726" i="3" a="1"/>
  <c r="Q4726" i="3" s="1"/>
  <c r="Q4665" i="3" a="1"/>
  <c r="Q4665" i="3" s="1"/>
  <c r="Q4636" i="3" a="1"/>
  <c r="Q4636" i="3" s="1"/>
  <c r="Q4604" i="3" a="1"/>
  <c r="Q4604" i="3" s="1"/>
  <c r="Q4577" i="3" a="1"/>
  <c r="Q4577" i="3" s="1"/>
  <c r="Q4551" i="3" a="1"/>
  <c r="Q4551" i="3" s="1"/>
  <c r="Q4521" i="3" a="1"/>
  <c r="Q4521" i="3" s="1"/>
  <c r="Q4500" i="3" a="1"/>
  <c r="Q4500" i="3" s="1"/>
  <c r="Q4400" i="3" a="1"/>
  <c r="Q4400" i="3" s="1"/>
  <c r="Q4372" i="3" a="1"/>
  <c r="Q4372" i="3" s="1"/>
  <c r="Q4348" i="3" a="1"/>
  <c r="Q4348" i="3" s="1"/>
  <c r="Q4326" i="3" a="1"/>
  <c r="Q4326" i="3" s="1"/>
  <c r="Q4277" i="3" a="1"/>
  <c r="Q4277" i="3" s="1"/>
  <c r="Q4228" i="3" a="1"/>
  <c r="Q4228" i="3" s="1"/>
  <c r="Q4211" i="3" a="1"/>
  <c r="Q4211" i="3" s="1"/>
  <c r="Q4196" i="3" a="1"/>
  <c r="Q4196" i="3" s="1"/>
  <c r="Q4175" i="3" a="1"/>
  <c r="Q4175" i="3" s="1"/>
  <c r="Q8972" i="3" a="1"/>
  <c r="Q8972" i="3" s="1"/>
  <c r="Q7893" i="3" a="1"/>
  <c r="Q7893" i="3" s="1"/>
  <c r="Q7653" i="3" a="1"/>
  <c r="Q7653" i="3" s="1"/>
  <c r="Q7425" i="3" a="1"/>
  <c r="Q7425" i="3" s="1"/>
  <c r="Q6981" i="3" a="1"/>
  <c r="Q6981" i="3" s="1"/>
  <c r="Q6691" i="3" a="1"/>
  <c r="Q6691" i="3" s="1"/>
  <c r="Q6445" i="3" a="1"/>
  <c r="Q6445" i="3" s="1"/>
  <c r="Q6331" i="3" a="1"/>
  <c r="Q6331" i="3" s="1"/>
  <c r="Q6232" i="3" a="1"/>
  <c r="Q6232" i="3" s="1"/>
  <c r="Q9114" i="3" a="1"/>
  <c r="Q9114" i="3" s="1"/>
  <c r="Q7422" i="3" a="1"/>
  <c r="Q7422" i="3" s="1"/>
  <c r="Q6573" i="3" a="1"/>
  <c r="Q6573" i="3" s="1"/>
  <c r="Q6148" i="3" a="1"/>
  <c r="Q6148" i="3" s="1"/>
  <c r="Q5919" i="3" a="1"/>
  <c r="Q5919" i="3" s="1"/>
  <c r="Q5729" i="3" a="1"/>
  <c r="Q5729" i="3" s="1"/>
  <c r="Q5582" i="3" a="1"/>
  <c r="Q5582" i="3" s="1"/>
  <c r="Q5233" i="3" a="1"/>
  <c r="Q5233" i="3" s="1"/>
  <c r="Q5127" i="3" a="1"/>
  <c r="Q5127" i="3" s="1"/>
  <c r="Q5030" i="3" a="1"/>
  <c r="Q5030" i="3" s="1"/>
  <c r="Q4843" i="3" a="1"/>
  <c r="Q4843" i="3" s="1"/>
  <c r="Q4687" i="3" a="1"/>
  <c r="Q4687" i="3" s="1"/>
  <c r="Q4603" i="3" a="1"/>
  <c r="Q4603" i="3" s="1"/>
  <c r="Q4542" i="3" a="1"/>
  <c r="Q4542" i="3" s="1"/>
  <c r="Q4473" i="3" a="1"/>
  <c r="Q4473" i="3" s="1"/>
  <c r="Q4418" i="3" a="1"/>
  <c r="Q4418" i="3" s="1"/>
  <c r="Q4158" i="3" a="1"/>
  <c r="Q4158" i="3" s="1"/>
  <c r="Q4120" i="3" a="1"/>
  <c r="Q4120" i="3" s="1"/>
  <c r="Q4019" i="3" a="1"/>
  <c r="Q4019" i="3" s="1"/>
  <c r="Q3988" i="3" a="1"/>
  <c r="Q3988" i="3" s="1"/>
  <c r="Q3947" i="3" a="1"/>
  <c r="Q3947" i="3" s="1"/>
  <c r="Q3882" i="3" a="1"/>
  <c r="Q3882" i="3" s="1"/>
  <c r="Q3856" i="3" a="1"/>
  <c r="Q3856" i="3" s="1"/>
  <c r="Q3826" i="3" a="1"/>
  <c r="Q3826" i="3" s="1"/>
  <c r="Q3799" i="3" a="1"/>
  <c r="Q3799" i="3" s="1"/>
  <c r="Q3777" i="3" a="1"/>
  <c r="Q3777" i="3" s="1"/>
  <c r="Q3703" i="3" a="1"/>
  <c r="Q3703" i="3" s="1"/>
  <c r="Q3678" i="3" a="1"/>
  <c r="Q3678" i="3" s="1"/>
  <c r="Q3657" i="3" a="1"/>
  <c r="Q3657" i="3" s="1"/>
  <c r="Q3617" i="3" a="1"/>
  <c r="Q3617" i="3" s="1"/>
  <c r="Q3598" i="3" a="1"/>
  <c r="Q3598" i="3" s="1"/>
  <c r="Q3580" i="3" a="1"/>
  <c r="Q3580" i="3" s="1"/>
  <c r="Q3564" i="3" a="1"/>
  <c r="Q3564" i="3" s="1"/>
  <c r="Q3549" i="3" a="1"/>
  <c r="Q3549" i="3" s="1"/>
  <c r="Q3531" i="3" a="1"/>
  <c r="Q3531" i="3" s="1"/>
  <c r="Q3481" i="3" a="1"/>
  <c r="Q3481" i="3" s="1"/>
  <c r="Q3465" i="3" a="1"/>
  <c r="Q3465" i="3" s="1"/>
  <c r="Q3450" i="3" a="1"/>
  <c r="Q3450" i="3" s="1"/>
  <c r="Q3438" i="3" a="1"/>
  <c r="Q3438" i="3" s="1"/>
  <c r="Q3414" i="3" a="1"/>
  <c r="Q3414" i="3" s="1"/>
  <c r="Q3402" i="3" a="1"/>
  <c r="Q3402" i="3" s="1"/>
  <c r="Q3390" i="3" a="1"/>
  <c r="Q3390" i="3" s="1"/>
  <c r="Q3379" i="3" a="1"/>
  <c r="Q3379" i="3" s="1"/>
  <c r="Q3354" i="3" a="1"/>
  <c r="Q3354" i="3" s="1"/>
  <c r="Q3341" i="3" a="1"/>
  <c r="Q3341" i="3" s="1"/>
  <c r="Q3328" i="3" a="1"/>
  <c r="Q3328" i="3" s="1"/>
  <c r="Q3315" i="3" a="1"/>
  <c r="Q3315" i="3" s="1"/>
  <c r="Q3262" i="3" a="1"/>
  <c r="Q3262" i="3" s="1"/>
  <c r="Q3248" i="3" a="1"/>
  <c r="Q3248" i="3" s="1"/>
  <c r="Q3233" i="3" a="1"/>
  <c r="Q3233" i="3" s="1"/>
  <c r="Q3204" i="3" a="1"/>
  <c r="Q3204" i="3" s="1"/>
  <c r="Q3190" i="3" a="1"/>
  <c r="Q3190" i="3" s="1"/>
  <c r="Q3174" i="3" a="1"/>
  <c r="Q3174" i="3" s="1"/>
  <c r="Q3159" i="3" a="1"/>
  <c r="Q3159" i="3" s="1"/>
  <c r="Q3144" i="3" a="1"/>
  <c r="Q3144" i="3" s="1"/>
  <c r="Q3128" i="3" a="1"/>
  <c r="Q3128" i="3" s="1"/>
  <c r="Q3113" i="3" a="1"/>
  <c r="Q3113" i="3" s="1"/>
  <c r="Q3098" i="3" a="1"/>
  <c r="Q3098" i="3" s="1"/>
  <c r="Q3083" i="3" a="1"/>
  <c r="Q3083" i="3" s="1"/>
  <c r="Q3069" i="3" a="1"/>
  <c r="Q3069" i="3" s="1"/>
  <c r="Q3053" i="3" a="1"/>
  <c r="Q3053" i="3" s="1"/>
  <c r="Q3037" i="3" a="1"/>
  <c r="Q3037" i="3" s="1"/>
  <c r="Q3023" i="3" a="1"/>
  <c r="Q3023" i="3" s="1"/>
  <c r="Q3005" i="3" a="1"/>
  <c r="Q3005" i="3" s="1"/>
  <c r="Q8993" i="3" a="1"/>
  <c r="Q8993" i="3" s="1"/>
  <c r="Q7283" i="3" a="1"/>
  <c r="Q7283" i="3" s="1"/>
  <c r="Q6561" i="3" a="1"/>
  <c r="Q6561" i="3" s="1"/>
  <c r="Q6142" i="3" a="1"/>
  <c r="Q6142" i="3" s="1"/>
  <c r="Q5883" i="3" a="1"/>
  <c r="Q5883" i="3" s="1"/>
  <c r="Q5723" i="3" a="1"/>
  <c r="Q5723" i="3" s="1"/>
  <c r="Q5581" i="3" a="1"/>
  <c r="Q5581" i="3" s="1"/>
  <c r="Q5427" i="3" a="1"/>
  <c r="Q5427" i="3" s="1"/>
  <c r="Q5321" i="3" a="1"/>
  <c r="Q5321" i="3" s="1"/>
  <c r="Q5228" i="3" a="1"/>
  <c r="Q5228" i="3" s="1"/>
  <c r="Q4928" i="3" a="1"/>
  <c r="Q4928" i="3" s="1"/>
  <c r="Q4840" i="3" a="1"/>
  <c r="Q4840" i="3" s="1"/>
  <c r="Q4670" i="3" a="1"/>
  <c r="Q4670" i="3" s="1"/>
  <c r="Q4602" i="3" a="1"/>
  <c r="Q4602" i="3" s="1"/>
  <c r="Q4531" i="3" a="1"/>
  <c r="Q4531" i="3" s="1"/>
  <c r="Q4404" i="3" a="1"/>
  <c r="Q4404" i="3" s="1"/>
  <c r="Q4347" i="3" a="1"/>
  <c r="Q4347" i="3" s="1"/>
  <c r="Q4227" i="3" a="1"/>
  <c r="Q4227" i="3" s="1"/>
  <c r="Q4191" i="3" a="1"/>
  <c r="Q4191" i="3" s="1"/>
  <c r="Q4157" i="3" a="1"/>
  <c r="Q4157" i="3" s="1"/>
  <c r="Q4119" i="3" a="1"/>
  <c r="Q4119" i="3" s="1"/>
  <c r="Q4087" i="3" a="1"/>
  <c r="Q4087" i="3" s="1"/>
  <c r="Q4017" i="3" a="1"/>
  <c r="Q4017" i="3" s="1"/>
  <c r="Q3987" i="3" a="1"/>
  <c r="Q3987" i="3" s="1"/>
  <c r="Q3946" i="3" a="1"/>
  <c r="Q3946" i="3" s="1"/>
  <c r="Q3913" i="3" a="1"/>
  <c r="Q3913" i="3" s="1"/>
  <c r="Q3825" i="3" a="1"/>
  <c r="Q3825" i="3" s="1"/>
  <c r="Q3797" i="3" a="1"/>
  <c r="Q3797" i="3" s="1"/>
  <c r="Q3776" i="3" a="1"/>
  <c r="Q3776" i="3" s="1"/>
  <c r="Q3749" i="3" a="1"/>
  <c r="Q3749" i="3" s="1"/>
  <c r="Q3726" i="3" a="1"/>
  <c r="Q3726" i="3" s="1"/>
  <c r="Q3676" i="3" a="1"/>
  <c r="Q3676" i="3" s="1"/>
  <c r="Q3563" i="3" a="1"/>
  <c r="Q3563" i="3" s="1"/>
  <c r="Q3548" i="3" a="1"/>
  <c r="Q3548" i="3" s="1"/>
  <c r="Q3514" i="3" a="1"/>
  <c r="Q3514" i="3" s="1"/>
  <c r="Q3497" i="3" a="1"/>
  <c r="Q3497" i="3" s="1"/>
  <c r="Q3480" i="3" a="1"/>
  <c r="Q3480" i="3" s="1"/>
  <c r="Q3464" i="3" a="1"/>
  <c r="Q3464" i="3" s="1"/>
  <c r="Q3437" i="3" a="1"/>
  <c r="Q3437" i="3" s="1"/>
  <c r="Q3425" i="3" a="1"/>
  <c r="Q3425" i="3" s="1"/>
  <c r="Q3413" i="3" a="1"/>
  <c r="Q3413" i="3" s="1"/>
  <c r="Q3365" i="3" a="1"/>
  <c r="Q3365" i="3" s="1"/>
  <c r="Q3353" i="3" a="1"/>
  <c r="Q3353" i="3" s="1"/>
  <c r="Q3327" i="3" a="1"/>
  <c r="Q3327" i="3" s="1"/>
  <c r="Q3301" i="3" a="1"/>
  <c r="Q3301" i="3" s="1"/>
  <c r="Q3289" i="3" a="1"/>
  <c r="Q3289" i="3" s="1"/>
  <c r="Q3275" i="3" a="1"/>
  <c r="Q3275" i="3" s="1"/>
  <c r="Q3247" i="3" a="1"/>
  <c r="Q3247" i="3" s="1"/>
  <c r="Q3232" i="3" a="1"/>
  <c r="Q3232" i="3" s="1"/>
  <c r="Q3218" i="3" a="1"/>
  <c r="Q3218" i="3" s="1"/>
  <c r="Q3203" i="3" a="1"/>
  <c r="Q3203" i="3" s="1"/>
  <c r="Q3189" i="3" a="1"/>
  <c r="Q3189" i="3" s="1"/>
  <c r="Q3173" i="3" a="1"/>
  <c r="Q3173" i="3" s="1"/>
  <c r="Q3158" i="3" a="1"/>
  <c r="Q3158" i="3" s="1"/>
  <c r="Q3143" i="3" a="1"/>
  <c r="Q3143" i="3" s="1"/>
  <c r="Q3127" i="3" a="1"/>
  <c r="Q3127" i="3" s="1"/>
  <c r="Q3097" i="3" a="1"/>
  <c r="Q3097" i="3" s="1"/>
  <c r="Q3068" i="3" a="1"/>
  <c r="Q3068" i="3" s="1"/>
  <c r="Q3052" i="3" a="1"/>
  <c r="Q3052" i="3" s="1"/>
  <c r="Q3036" i="3" a="1"/>
  <c r="Q3036" i="3" s="1"/>
  <c r="Q3022" i="3" a="1"/>
  <c r="Q3022" i="3" s="1"/>
  <c r="Q8909" i="3" a="1"/>
  <c r="Q8909" i="3" s="1"/>
  <c r="Q7229" i="3" a="1"/>
  <c r="Q7229" i="3" s="1"/>
  <c r="Q6493" i="3" a="1"/>
  <c r="Q6493" i="3" s="1"/>
  <c r="Q6141" i="3" a="1"/>
  <c r="Q6141" i="3" s="1"/>
  <c r="Q5881" i="3" a="1"/>
  <c r="Q5881" i="3" s="1"/>
  <c r="Q5716" i="3" a="1"/>
  <c r="Q5716" i="3" s="1"/>
  <c r="Q5579" i="3" a="1"/>
  <c r="Q5579" i="3" s="1"/>
  <c r="Q5425" i="3" a="1"/>
  <c r="Q5425" i="3" s="1"/>
  <c r="Q5319" i="3" a="1"/>
  <c r="Q5319" i="3" s="1"/>
  <c r="Q5212" i="3" a="1"/>
  <c r="Q5212" i="3" s="1"/>
  <c r="Q5126" i="3" a="1"/>
  <c r="Q5126" i="3" s="1"/>
  <c r="Q5026" i="3" a="1"/>
  <c r="Q5026" i="3" s="1"/>
  <c r="Q4927" i="3" a="1"/>
  <c r="Q4927" i="3" s="1"/>
  <c r="Q4835" i="3" a="1"/>
  <c r="Q4835" i="3" s="1"/>
  <c r="Q4669" i="3" a="1"/>
  <c r="Q4669" i="3" s="1"/>
  <c r="Q4601" i="3" a="1"/>
  <c r="Q4601" i="3" s="1"/>
  <c r="Q4471" i="3" a="1"/>
  <c r="Q4471" i="3" s="1"/>
  <c r="Q4403" i="3" a="1"/>
  <c r="Q4403" i="3" s="1"/>
  <c r="Q4280" i="3" a="1"/>
  <c r="Q4280" i="3" s="1"/>
  <c r="Q4189" i="3" a="1"/>
  <c r="Q4189" i="3" s="1"/>
  <c r="Q4155" i="3" a="1"/>
  <c r="Q4155" i="3" s="1"/>
  <c r="Q4118" i="3" a="1"/>
  <c r="Q4118" i="3" s="1"/>
  <c r="Q4049" i="3" a="1"/>
  <c r="Q4049" i="3" s="1"/>
  <c r="Q4016" i="3" a="1"/>
  <c r="Q4016" i="3" s="1"/>
  <c r="Q3977" i="3" a="1"/>
  <c r="Q3977" i="3" s="1"/>
  <c r="Q3945" i="3" a="1"/>
  <c r="Q3945" i="3" s="1"/>
  <c r="Q3878" i="3" a="1"/>
  <c r="Q3878" i="3" s="1"/>
  <c r="Q3852" i="3" a="1"/>
  <c r="Q3852" i="3" s="1"/>
  <c r="Q3824" i="3" a="1"/>
  <c r="Q3824" i="3" s="1"/>
  <c r="Q3774" i="3" a="1"/>
  <c r="Q3774" i="3" s="1"/>
  <c r="Q3702" i="3" a="1"/>
  <c r="Q3702" i="3" s="1"/>
  <c r="Q3675" i="3" a="1"/>
  <c r="Q3675" i="3" s="1"/>
  <c r="Q3656" i="3" a="1"/>
  <c r="Q3656" i="3" s="1"/>
  <c r="Q3634" i="3" a="1"/>
  <c r="Q3634" i="3" s="1"/>
  <c r="Q3616" i="3" a="1"/>
  <c r="Q3616" i="3" s="1"/>
  <c r="Q3597" i="3" a="1"/>
  <c r="Q3597" i="3" s="1"/>
  <c r="Q3577" i="3" a="1"/>
  <c r="Q3577" i="3" s="1"/>
  <c r="Q3562" i="3" a="1"/>
  <c r="Q3562" i="3" s="1"/>
  <c r="Q3547" i="3" a="1"/>
  <c r="Q3547" i="3" s="1"/>
  <c r="Q3530" i="3" a="1"/>
  <c r="Q3530" i="3" s="1"/>
  <c r="Q3479" i="3" a="1"/>
  <c r="Q3479" i="3" s="1"/>
  <c r="Q3463" i="3" a="1"/>
  <c r="Q3463" i="3" s="1"/>
  <c r="Q3449" i="3" a="1"/>
  <c r="Q3449" i="3" s="1"/>
  <c r="Q3401" i="3" a="1"/>
  <c r="Q3401" i="3" s="1"/>
  <c r="Q3389" i="3" a="1"/>
  <c r="Q3389" i="3" s="1"/>
  <c r="Q3378" i="3" a="1"/>
  <c r="Q3378" i="3" s="1"/>
  <c r="Q3352" i="3" a="1"/>
  <c r="Q3352" i="3" s="1"/>
  <c r="Q3340" i="3" a="1"/>
  <c r="Q3340" i="3" s="1"/>
  <c r="Q3326" i="3" a="1"/>
  <c r="Q3326" i="3" s="1"/>
  <c r="Q3314" i="3" a="1"/>
  <c r="Q3314" i="3" s="1"/>
  <c r="Q3261" i="3" a="1"/>
  <c r="Q3261" i="3" s="1"/>
  <c r="Q3246" i="3" a="1"/>
  <c r="Q3246" i="3" s="1"/>
  <c r="Q3217" i="3" a="1"/>
  <c r="Q3217" i="3" s="1"/>
  <c r="Q3172" i="3" a="1"/>
  <c r="Q3172" i="3" s="1"/>
  <c r="Q3157" i="3" a="1"/>
  <c r="Q3157" i="3" s="1"/>
  <c r="Q3142" i="3" a="1"/>
  <c r="Q3142" i="3" s="1"/>
  <c r="Q3126" i="3" a="1"/>
  <c r="Q3126" i="3" s="1"/>
  <c r="Q3112" i="3" a="1"/>
  <c r="Q3112" i="3" s="1"/>
  <c r="Q3096" i="3" a="1"/>
  <c r="Q3096" i="3" s="1"/>
  <c r="Q3082" i="3" a="1"/>
  <c r="Q3082" i="3" s="1"/>
  <c r="Q3067" i="3" a="1"/>
  <c r="Q3067" i="3" s="1"/>
  <c r="Q3051" i="3" a="1"/>
  <c r="Q3051" i="3" s="1"/>
  <c r="Q3021" i="3" a="1"/>
  <c r="Q3021" i="3" s="1"/>
  <c r="Q3004" i="3" a="1"/>
  <c r="Q3004" i="3" s="1"/>
  <c r="Q8517" i="3" a="1"/>
  <c r="Q8517" i="3" s="1"/>
  <c r="Q7226" i="3" a="1"/>
  <c r="Q7226" i="3" s="1"/>
  <c r="Q6086" i="3" a="1"/>
  <c r="Q6086" i="3" s="1"/>
  <c r="Q5868" i="3" a="1"/>
  <c r="Q5868" i="3" s="1"/>
  <c r="Q5715" i="3" a="1"/>
  <c r="Q5715" i="3" s="1"/>
  <c r="Q5550" i="3" a="1"/>
  <c r="Q5550" i="3" s="1"/>
  <c r="Q5422" i="3" a="1"/>
  <c r="Q5422" i="3" s="1"/>
  <c r="Q5208" i="3" a="1"/>
  <c r="Q5208" i="3" s="1"/>
  <c r="Q5109" i="3" a="1"/>
  <c r="Q5109" i="3" s="1"/>
  <c r="Q5024" i="3" a="1"/>
  <c r="Q5024" i="3" s="1"/>
  <c r="Q4926" i="3" a="1"/>
  <c r="Q4926" i="3" s="1"/>
  <c r="Q4751" i="3" a="1"/>
  <c r="Q4751" i="3" s="1"/>
  <c r="Q4600" i="3" a="1"/>
  <c r="Q4600" i="3" s="1"/>
  <c r="Q4529" i="3" a="1"/>
  <c r="Q4529" i="3" s="1"/>
  <c r="Q4465" i="3" a="1"/>
  <c r="Q4465" i="3" s="1"/>
  <c r="Q4401" i="3" a="1"/>
  <c r="Q4401" i="3" s="1"/>
  <c r="Q4346" i="3" a="1"/>
  <c r="Q4346" i="3" s="1"/>
  <c r="Q4279" i="3" a="1"/>
  <c r="Q4279" i="3" s="1"/>
  <c r="Q4226" i="3" a="1"/>
  <c r="Q4226" i="3" s="1"/>
  <c r="Q4186" i="3" a="1"/>
  <c r="Q4186" i="3" s="1"/>
  <c r="Q4117" i="3" a="1"/>
  <c r="Q4117" i="3" s="1"/>
  <c r="Q4086" i="3" a="1"/>
  <c r="Q4086" i="3" s="1"/>
  <c r="Q4048" i="3" a="1"/>
  <c r="Q4048" i="3" s="1"/>
  <c r="Q4013" i="3" a="1"/>
  <c r="Q4013" i="3" s="1"/>
  <c r="Q3974" i="3" a="1"/>
  <c r="Q3974" i="3" s="1"/>
  <c r="Q3912" i="3" a="1"/>
  <c r="Q3912" i="3" s="1"/>
  <c r="Q3877" i="3" a="1"/>
  <c r="Q3877" i="3" s="1"/>
  <c r="Q3849" i="3" a="1"/>
  <c r="Q3849" i="3" s="1"/>
  <c r="Q3823" i="3" a="1"/>
  <c r="Q3823" i="3" s="1"/>
  <c r="Q3795" i="3" a="1"/>
  <c r="Q3795" i="3" s="1"/>
  <c r="Q3770" i="3" a="1"/>
  <c r="Q3770" i="3" s="1"/>
  <c r="Q3748" i="3" a="1"/>
  <c r="Q3748" i="3" s="1"/>
  <c r="Q3724" i="3" a="1"/>
  <c r="Q3724" i="3" s="1"/>
  <c r="Q3615" i="3" a="1"/>
  <c r="Q3615" i="3" s="1"/>
  <c r="Q3561" i="3" a="1"/>
  <c r="Q3561" i="3" s="1"/>
  <c r="Q3546" i="3" a="1"/>
  <c r="Q3546" i="3" s="1"/>
  <c r="Q3529" i="3" a="1"/>
  <c r="Q3529" i="3" s="1"/>
  <c r="Q3513" i="3" a="1"/>
  <c r="Q3513" i="3" s="1"/>
  <c r="Q3496" i="3" a="1"/>
  <c r="Q3496" i="3" s="1"/>
  <c r="Q3478" i="3" a="1"/>
  <c r="Q3478" i="3" s="1"/>
  <c r="Q3462" i="3" a="1"/>
  <c r="Q3462" i="3" s="1"/>
  <c r="Q3436" i="3" a="1"/>
  <c r="Q3436" i="3" s="1"/>
  <c r="Q3424" i="3" a="1"/>
  <c r="Q3424" i="3" s="1"/>
  <c r="Q3412" i="3" a="1"/>
  <c r="Q3412" i="3" s="1"/>
  <c r="Q3377" i="3" a="1"/>
  <c r="Q3377" i="3" s="1"/>
  <c r="Q3364" i="3" a="1"/>
  <c r="Q3364" i="3" s="1"/>
  <c r="Q3339" i="3" a="1"/>
  <c r="Q3339" i="3" s="1"/>
  <c r="Q3313" i="3" a="1"/>
  <c r="Q3313" i="3" s="1"/>
  <c r="Q3300" i="3" a="1"/>
  <c r="Q3300" i="3" s="1"/>
  <c r="Q3288" i="3" a="1"/>
  <c r="Q3288" i="3" s="1"/>
  <c r="Q3274" i="3" a="1"/>
  <c r="Q3274" i="3" s="1"/>
  <c r="Q3260" i="3" a="1"/>
  <c r="Q3260" i="3" s="1"/>
  <c r="Q3231" i="3" a="1"/>
  <c r="Q3231" i="3" s="1"/>
  <c r="Q3202" i="3" a="1"/>
  <c r="Q3202" i="3" s="1"/>
  <c r="Q3188" i="3" a="1"/>
  <c r="Q3188" i="3" s="1"/>
  <c r="Q3141" i="3" a="1"/>
  <c r="Q3141" i="3" s="1"/>
  <c r="Q3125" i="3" a="1"/>
  <c r="Q3125" i="3" s="1"/>
  <c r="Q3111" i="3" a="1"/>
  <c r="Q3111" i="3" s="1"/>
  <c r="Q3095" i="3" a="1"/>
  <c r="Q3095" i="3" s="1"/>
  <c r="Q3081" i="3" a="1"/>
  <c r="Q3081" i="3" s="1"/>
  <c r="Q3066" i="3" a="1"/>
  <c r="Q3066" i="3" s="1"/>
  <c r="Q3050" i="3" a="1"/>
  <c r="Q3050" i="3" s="1"/>
  <c r="Q3035" i="3" a="1"/>
  <c r="Q3035" i="3" s="1"/>
  <c r="Q3020" i="3" a="1"/>
  <c r="Q3020" i="3" s="1"/>
  <c r="Q3003" i="3" a="1"/>
  <c r="Q3003" i="3" s="1"/>
  <c r="Q8515" i="3" a="1"/>
  <c r="Q8515" i="3" s="1"/>
  <c r="Q7191" i="3" a="1"/>
  <c r="Q7191" i="3" s="1"/>
  <c r="Q5864" i="3" a="1"/>
  <c r="Q5864" i="3" s="1"/>
  <c r="Q5712" i="3" a="1"/>
  <c r="Q5712" i="3" s="1"/>
  <c r="Q5547" i="3" a="1"/>
  <c r="Q5547" i="3" s="1"/>
  <c r="Q5310" i="3" a="1"/>
  <c r="Q5310" i="3" s="1"/>
  <c r="Q5206" i="3" a="1"/>
  <c r="Q5206" i="3" s="1"/>
  <c r="Q5005" i="3" a="1"/>
  <c r="Q5005" i="3" s="1"/>
  <c r="Q4924" i="3" a="1"/>
  <c r="Q4924" i="3" s="1"/>
  <c r="Q4834" i="3" a="1"/>
  <c r="Q4834" i="3" s="1"/>
  <c r="Q4664" i="3" a="1"/>
  <c r="Q4664" i="3" s="1"/>
  <c r="Q4598" i="3" a="1"/>
  <c r="Q4598" i="3" s="1"/>
  <c r="Q4520" i="3" a="1"/>
  <c r="Q4520" i="3" s="1"/>
  <c r="Q4462" i="3" a="1"/>
  <c r="Q4462" i="3" s="1"/>
  <c r="Q4399" i="3" a="1"/>
  <c r="Q4399" i="3" s="1"/>
  <c r="Q4276" i="3" a="1"/>
  <c r="Q4276" i="3" s="1"/>
  <c r="Q4183" i="3" a="1"/>
  <c r="Q4183" i="3" s="1"/>
  <c r="Q4148" i="3" a="1"/>
  <c r="Q4148" i="3" s="1"/>
  <c r="Q4115" i="3" a="1"/>
  <c r="Q4115" i="3" s="1"/>
  <c r="Q4084" i="3" a="1"/>
  <c r="Q4084" i="3" s="1"/>
  <c r="Q4010" i="3" a="1"/>
  <c r="Q4010" i="3" s="1"/>
  <c r="Q3973" i="3" a="1"/>
  <c r="Q3973" i="3" s="1"/>
  <c r="Q3939" i="3" a="1"/>
  <c r="Q3939" i="3" s="1"/>
  <c r="Q3848" i="3" a="1"/>
  <c r="Q3848" i="3" s="1"/>
  <c r="Q3822" i="3" a="1"/>
  <c r="Q3822" i="3" s="1"/>
  <c r="Q3794" i="3" a="1"/>
  <c r="Q3794" i="3" s="1"/>
  <c r="Q3700" i="3" a="1"/>
  <c r="Q3700" i="3" s="1"/>
  <c r="Q3673" i="3" a="1"/>
  <c r="Q3673" i="3" s="1"/>
  <c r="Q3655" i="3" a="1"/>
  <c r="Q3655" i="3" s="1"/>
  <c r="Q3633" i="3" a="1"/>
  <c r="Q3633" i="3" s="1"/>
  <c r="Q3596" i="3" a="1"/>
  <c r="Q3596" i="3" s="1"/>
  <c r="Q3576" i="3" a="1"/>
  <c r="Q3576" i="3" s="1"/>
  <c r="Q3560" i="3" a="1"/>
  <c r="Q3560" i="3" s="1"/>
  <c r="Q3545" i="3" a="1"/>
  <c r="Q3545" i="3" s="1"/>
  <c r="Q3528" i="3" a="1"/>
  <c r="Q3528" i="3" s="1"/>
  <c r="Q3495" i="3" a="1"/>
  <c r="Q3495" i="3" s="1"/>
  <c r="Q3460" i="3" a="1"/>
  <c r="Q3460" i="3" s="1"/>
  <c r="Q3448" i="3" a="1"/>
  <c r="Q3448" i="3" s="1"/>
  <c r="Q3423" i="3" a="1"/>
  <c r="Q3423" i="3" s="1"/>
  <c r="Q3400" i="3" a="1"/>
  <c r="Q3400" i="3" s="1"/>
  <c r="Q3388" i="3" a="1"/>
  <c r="Q3388" i="3" s="1"/>
  <c r="Q3376" i="3" a="1"/>
  <c r="Q3376" i="3" s="1"/>
  <c r="Q3363" i="3" a="1"/>
  <c r="Q3363" i="3" s="1"/>
  <c r="Q3351" i="3" a="1"/>
  <c r="Q3351" i="3" s="1"/>
  <c r="Q3325" i="3" a="1"/>
  <c r="Q3325" i="3" s="1"/>
  <c r="Q3312" i="3" a="1"/>
  <c r="Q3312" i="3" s="1"/>
  <c r="Q3299" i="3" a="1"/>
  <c r="Q3299" i="3" s="1"/>
  <c r="Q3287" i="3" a="1"/>
  <c r="Q3287" i="3" s="1"/>
  <c r="Q3273" i="3" a="1"/>
  <c r="Q3273" i="3" s="1"/>
  <c r="Q3259" i="3" a="1"/>
  <c r="Q3259" i="3" s="1"/>
  <c r="Q3245" i="3" a="1"/>
  <c r="Q3245" i="3" s="1"/>
  <c r="Q3230" i="3" a="1"/>
  <c r="Q3230" i="3" s="1"/>
  <c r="Q3216" i="3" a="1"/>
  <c r="Q3216" i="3" s="1"/>
  <c r="Q3187" i="3" a="1"/>
  <c r="Q3187" i="3" s="1"/>
  <c r="Q3171" i="3" a="1"/>
  <c r="Q3171" i="3" s="1"/>
  <c r="Q3156" i="3" a="1"/>
  <c r="Q3156" i="3" s="1"/>
  <c r="Q3140" i="3" a="1"/>
  <c r="Q3140" i="3" s="1"/>
  <c r="Q3110" i="3" a="1"/>
  <c r="Q3110" i="3" s="1"/>
  <c r="Q3080" i="3" a="1"/>
  <c r="Q3080" i="3" s="1"/>
  <c r="Q3049" i="3" a="1"/>
  <c r="Q3049" i="3" s="1"/>
  <c r="Q3019" i="3" a="1"/>
  <c r="Q3019" i="3" s="1"/>
  <c r="Q3002" i="3" a="1"/>
  <c r="Q3002" i="3" s="1"/>
  <c r="Q7063" i="3" a="1"/>
  <c r="Q7063" i="3" s="1"/>
  <c r="Q6457" i="3" a="1"/>
  <c r="Q6457" i="3" s="1"/>
  <c r="Q5687" i="3" a="1"/>
  <c r="Q5687" i="3" s="1"/>
  <c r="Q5542" i="3" a="1"/>
  <c r="Q5542" i="3" s="1"/>
  <c r="Q5417" i="3" a="1"/>
  <c r="Q5417" i="3" s="1"/>
  <c r="Q5202" i="3" a="1"/>
  <c r="Q5202" i="3" s="1"/>
  <c r="Q5004" i="3" a="1"/>
  <c r="Q5004" i="3" s="1"/>
  <c r="Q4906" i="3" a="1"/>
  <c r="Q4906" i="3" s="1"/>
  <c r="Q4663" i="3" a="1"/>
  <c r="Q4663" i="3" s="1"/>
  <c r="Q4583" i="3" a="1"/>
  <c r="Q4583" i="3" s="1"/>
  <c r="Q4456" i="3" a="1"/>
  <c r="Q4456" i="3" s="1"/>
  <c r="Q4398" i="3" a="1"/>
  <c r="Q4398" i="3" s="1"/>
  <c r="Q4275" i="3" a="1"/>
  <c r="Q4275" i="3" s="1"/>
  <c r="Q4182" i="3" a="1"/>
  <c r="Q4182" i="3" s="1"/>
  <c r="Q4111" i="3" a="1"/>
  <c r="Q4111" i="3" s="1"/>
  <c r="Q4081" i="3" a="1"/>
  <c r="Q4081" i="3" s="1"/>
  <c r="Q4047" i="3" a="1"/>
  <c r="Q4047" i="3" s="1"/>
  <c r="Q3972" i="3" a="1"/>
  <c r="Q3972" i="3" s="1"/>
  <c r="Q3933" i="3" a="1"/>
  <c r="Q3933" i="3" s="1"/>
  <c r="Q8189" i="3" a="1"/>
  <c r="Q8189" i="3" s="1"/>
  <c r="Q6444" i="3" a="1"/>
  <c r="Q6444" i="3" s="1"/>
  <c r="Q6072" i="3" a="1"/>
  <c r="Q6072" i="3" s="1"/>
  <c r="Q5861" i="3" a="1"/>
  <c r="Q5861" i="3" s="1"/>
  <c r="Q5679" i="3" a="1"/>
  <c r="Q5679" i="3" s="1"/>
  <c r="Q5541" i="3" a="1"/>
  <c r="Q5541" i="3" s="1"/>
  <c r="Q5415" i="3" a="1"/>
  <c r="Q5415" i="3" s="1"/>
  <c r="Q5309" i="3" a="1"/>
  <c r="Q5309" i="3" s="1"/>
  <c r="Q5201" i="3" a="1"/>
  <c r="Q5201" i="3" s="1"/>
  <c r="Q4905" i="3" a="1"/>
  <c r="Q4905" i="3" s="1"/>
  <c r="Q4814" i="3" a="1"/>
  <c r="Q4814" i="3" s="1"/>
  <c r="Q4746" i="3" a="1"/>
  <c r="Q4746" i="3" s="1"/>
  <c r="Q4662" i="3" a="1"/>
  <c r="Q4662" i="3" s="1"/>
  <c r="Q4519" i="3" a="1"/>
  <c r="Q4519" i="3" s="1"/>
  <c r="Q4455" i="3" a="1"/>
  <c r="Q4455" i="3" s="1"/>
  <c r="Q4393" i="3" a="1"/>
  <c r="Q4393" i="3" s="1"/>
  <c r="Q4333" i="3" a="1"/>
  <c r="Q4333" i="3" s="1"/>
  <c r="Q4272" i="3" a="1"/>
  <c r="Q4272" i="3" s="1"/>
  <c r="Q4107" i="3" a="1"/>
  <c r="Q4107" i="3" s="1"/>
  <c r="Q4078" i="3" a="1"/>
  <c r="Q4078" i="3" s="1"/>
  <c r="Q4008" i="3" a="1"/>
  <c r="Q4008" i="3" s="1"/>
  <c r="Q3971" i="3" a="1"/>
  <c r="Q3971" i="3" s="1"/>
  <c r="Q3932" i="3" a="1"/>
  <c r="Q3932" i="3" s="1"/>
  <c r="Q3907" i="3" a="1"/>
  <c r="Q3907" i="3" s="1"/>
  <c r="Q7014" i="3" a="1"/>
  <c r="Q7014" i="3" s="1"/>
  <c r="Q6376" i="3" a="1"/>
  <c r="Q6376" i="3" s="1"/>
  <c r="Q6065" i="3" a="1"/>
  <c r="Q6065" i="3" s="1"/>
  <c r="Q5829" i="3" a="1"/>
  <c r="Q5829" i="3" s="1"/>
  <c r="Q5674" i="3" a="1"/>
  <c r="Q5674" i="3" s="1"/>
  <c r="Q5540" i="3" a="1"/>
  <c r="Q5540" i="3" s="1"/>
  <c r="Q5397" i="3" a="1"/>
  <c r="Q5397" i="3" s="1"/>
  <c r="Q5196" i="3" a="1"/>
  <c r="Q5196" i="3" s="1"/>
  <c r="Q5095" i="3" a="1"/>
  <c r="Q5095" i="3" s="1"/>
  <c r="Q4998" i="3" a="1"/>
  <c r="Q4998" i="3" s="1"/>
  <c r="Q4661" i="3" a="1"/>
  <c r="Q4661" i="3" s="1"/>
  <c r="Q4579" i="3" a="1"/>
  <c r="Q4579" i="3" s="1"/>
  <c r="Q4451" i="3" a="1"/>
  <c r="Q4451" i="3" s="1"/>
  <c r="Q4391" i="3" a="1"/>
  <c r="Q4391" i="3" s="1"/>
  <c r="Q4327" i="3" a="1"/>
  <c r="Q4327" i="3" s="1"/>
  <c r="Q4214" i="3" a="1"/>
  <c r="Q4214" i="3" s="1"/>
  <c r="Q4146" i="3" a="1"/>
  <c r="Q4146" i="3" s="1"/>
  <c r="Q4046" i="3" a="1"/>
  <c r="Q4046" i="3" s="1"/>
  <c r="Q3970" i="3" a="1"/>
  <c r="Q3970" i="3" s="1"/>
  <c r="Q3902" i="3" a="1"/>
  <c r="Q3902" i="3" s="1"/>
  <c r="Q3874" i="3" a="1"/>
  <c r="Q3874" i="3" s="1"/>
  <c r="Q3741" i="3" a="1"/>
  <c r="Q3741" i="3" s="1"/>
  <c r="Q3720" i="3" a="1"/>
  <c r="Q3720" i="3" s="1"/>
  <c r="Q3694" i="3" a="1"/>
  <c r="Q3694" i="3" s="1"/>
  <c r="Q3650" i="3" a="1"/>
  <c r="Q3650" i="3" s="1"/>
  <c r="Q3631" i="3" a="1"/>
  <c r="Q3631" i="3" s="1"/>
  <c r="Q3613" i="3" a="1"/>
  <c r="Q3613" i="3" s="1"/>
  <c r="Q3592" i="3" a="1"/>
  <c r="Q3592" i="3" s="1"/>
  <c r="Q3542" i="3" a="1"/>
  <c r="Q3542" i="3" s="1"/>
  <c r="Q3511" i="3" a="1"/>
  <c r="Q3511" i="3" s="1"/>
  <c r="Q3493" i="3" a="1"/>
  <c r="Q3493" i="3" s="1"/>
  <c r="Q3475" i="3" a="1"/>
  <c r="Q3475" i="3" s="1"/>
  <c r="Q3457" i="3" a="1"/>
  <c r="Q3457" i="3" s="1"/>
  <c r="Q3446" i="3" a="1"/>
  <c r="Q3446" i="3" s="1"/>
  <c r="Q3434" i="3" a="1"/>
  <c r="Q3434" i="3" s="1"/>
  <c r="Q3410" i="3" a="1"/>
  <c r="Q3410" i="3" s="1"/>
  <c r="Q3398" i="3" a="1"/>
  <c r="Q3398" i="3" s="1"/>
  <c r="Q3386" i="3" a="1"/>
  <c r="Q3386" i="3" s="1"/>
  <c r="Q3349" i="3" a="1"/>
  <c r="Q3349" i="3" s="1"/>
  <c r="Q3336" i="3" a="1"/>
  <c r="Q3336" i="3" s="1"/>
  <c r="Q3323" i="3" a="1"/>
  <c r="Q3323" i="3" s="1"/>
  <c r="Q3297" i="3" a="1"/>
  <c r="Q3297" i="3" s="1"/>
  <c r="Q3285" i="3" a="1"/>
  <c r="Q3285" i="3" s="1"/>
  <c r="Q3257" i="3" a="1"/>
  <c r="Q3257" i="3" s="1"/>
  <c r="Q3228" i="3" a="1"/>
  <c r="Q3228" i="3" s="1"/>
  <c r="Q3214" i="3" a="1"/>
  <c r="Q3214" i="3" s="1"/>
  <c r="Q3185" i="3" a="1"/>
  <c r="Q3185" i="3" s="1"/>
  <c r="Q3169" i="3" a="1"/>
  <c r="Q3169" i="3" s="1"/>
  <c r="Q3154" i="3" a="1"/>
  <c r="Q3154" i="3" s="1"/>
  <c r="Q3138" i="3" a="1"/>
  <c r="Q3138" i="3" s="1"/>
  <c r="Q3078" i="3" a="1"/>
  <c r="Q3078" i="3" s="1"/>
  <c r="Q3063" i="3" a="1"/>
  <c r="Q3063" i="3" s="1"/>
  <c r="Q3032" i="3" a="1"/>
  <c r="Q3032" i="3" s="1"/>
  <c r="Q3017" i="3" a="1"/>
  <c r="Q3017" i="3" s="1"/>
  <c r="Q6980" i="3" a="1"/>
  <c r="Q6980" i="3" s="1"/>
  <c r="Q6374" i="3" a="1"/>
  <c r="Q6374" i="3" s="1"/>
  <c r="Q6062" i="3" a="1"/>
  <c r="Q6062" i="3" s="1"/>
  <c r="Q5825" i="3" a="1"/>
  <c r="Q5825" i="3" s="1"/>
  <c r="Q5673" i="3" a="1"/>
  <c r="Q5673" i="3" s="1"/>
  <c r="Q5286" i="3" a="1"/>
  <c r="Q5286" i="3" s="1"/>
  <c r="Q5195" i="3" a="1"/>
  <c r="Q5195" i="3" s="1"/>
  <c r="Q5094" i="3" a="1"/>
  <c r="Q5094" i="3" s="1"/>
  <c r="Q4994" i="3" a="1"/>
  <c r="Q4994" i="3" s="1"/>
  <c r="Q4892" i="3" a="1"/>
  <c r="Q4892" i="3" s="1"/>
  <c r="Q4811" i="3" a="1"/>
  <c r="Q4811" i="3" s="1"/>
  <c r="Q4575" i="3" a="1"/>
  <c r="Q4575" i="3" s="1"/>
  <c r="Q4517" i="3" a="1"/>
  <c r="Q4517" i="3" s="1"/>
  <c r="Q4447" i="3" a="1"/>
  <c r="Q4447" i="3" s="1"/>
  <c r="Q4325" i="3" a="1"/>
  <c r="Q4325" i="3" s="1"/>
  <c r="Q4212" i="3" a="1"/>
  <c r="Q4212" i="3" s="1"/>
  <c r="Q4174" i="3" a="1"/>
  <c r="Q4174" i="3" s="1"/>
  <c r="Q4145" i="3" a="1"/>
  <c r="Q4145" i="3" s="1"/>
  <c r="Q4105" i="3" a="1"/>
  <c r="Q4105" i="3" s="1"/>
  <c r="Q4072" i="3" a="1"/>
  <c r="Q4072" i="3" s="1"/>
  <c r="Q4044" i="3" a="1"/>
  <c r="Q4044" i="3" s="1"/>
  <c r="Q4007" i="3" a="1"/>
  <c r="Q4007" i="3" s="1"/>
  <c r="Q3969" i="3" a="1"/>
  <c r="Q3969" i="3" s="1"/>
  <c r="Q3930" i="3" a="1"/>
  <c r="Q3930" i="3" s="1"/>
  <c r="Q3843" i="3" a="1"/>
  <c r="Q3843" i="3" s="1"/>
  <c r="Q3813" i="3" a="1"/>
  <c r="Q3813" i="3" s="1"/>
  <c r="Q3791" i="3" a="1"/>
  <c r="Q3791" i="3" s="1"/>
  <c r="Q3766" i="3" a="1"/>
  <c r="Q3766" i="3" s="1"/>
  <c r="Q3740" i="3" a="1"/>
  <c r="Q3740" i="3" s="1"/>
  <c r="Q3719" i="3" a="1"/>
  <c r="Q3719" i="3" s="1"/>
  <c r="Q3693" i="3" a="1"/>
  <c r="Q3693" i="3" s="1"/>
  <c r="Q3671" i="3" a="1"/>
  <c r="Q3671" i="3" s="1"/>
  <c r="Q3649" i="3" a="1"/>
  <c r="Q3649" i="3" s="1"/>
  <c r="Q3574" i="3" a="1"/>
  <c r="Q3574" i="3" s="1"/>
  <c r="Q3557" i="3" a="1"/>
  <c r="Q3557" i="3" s="1"/>
  <c r="Q3541" i="3" a="1"/>
  <c r="Q3541" i="3" s="1"/>
  <c r="Q3525" i="3" a="1"/>
  <c r="Q3525" i="3" s="1"/>
  <c r="Q3510" i="3" a="1"/>
  <c r="Q3510" i="3" s="1"/>
  <c r="Q3492" i="3" a="1"/>
  <c r="Q3492" i="3" s="1"/>
  <c r="Q3474" i="3" a="1"/>
  <c r="Q3474" i="3" s="1"/>
  <c r="Q3433" i="3" a="1"/>
  <c r="Q3433" i="3" s="1"/>
  <c r="Q3421" i="3" a="1"/>
  <c r="Q3421" i="3" s="1"/>
  <c r="Q3409" i="3" a="1"/>
  <c r="Q3409" i="3" s="1"/>
  <c r="Q3397" i="3" a="1"/>
  <c r="Q3397" i="3" s="1"/>
  <c r="Q3374" i="3" a="1"/>
  <c r="Q3374" i="3" s="1"/>
  <c r="Q3361" i="3" a="1"/>
  <c r="Q3361" i="3" s="1"/>
  <c r="Q3322" i="3" a="1"/>
  <c r="Q3322" i="3" s="1"/>
  <c r="Q3310" i="3" a="1"/>
  <c r="Q3310" i="3" s="1"/>
  <c r="Q3271" i="3" a="1"/>
  <c r="Q3271" i="3" s="1"/>
  <c r="Q3256" i="3" a="1"/>
  <c r="Q3256" i="3" s="1"/>
  <c r="Q3242" i="3" a="1"/>
  <c r="Q3242" i="3" s="1"/>
  <c r="Q3227" i="3" a="1"/>
  <c r="Q3227" i="3" s="1"/>
  <c r="Q3213" i="3" a="1"/>
  <c r="Q3213" i="3" s="1"/>
  <c r="Q3199" i="3" a="1"/>
  <c r="Q3199" i="3" s="1"/>
  <c r="Q8001" i="3" a="1"/>
  <c r="Q8001" i="3" s="1"/>
  <c r="Q6874" i="3" a="1"/>
  <c r="Q6874" i="3" s="1"/>
  <c r="Q6344" i="3" a="1"/>
  <c r="Q6344" i="3" s="1"/>
  <c r="Q6007" i="3" a="1"/>
  <c r="Q6007" i="3" s="1"/>
  <c r="Q5821" i="3" a="1"/>
  <c r="Q5821" i="3" s="1"/>
  <c r="Q5672" i="3" a="1"/>
  <c r="Q5672" i="3" s="1"/>
  <c r="Q5284" i="3" a="1"/>
  <c r="Q5284" i="3" s="1"/>
  <c r="Q5093" i="3" a="1"/>
  <c r="Q5093" i="3" s="1"/>
  <c r="Q4993" i="3" a="1"/>
  <c r="Q4993" i="3" s="1"/>
  <c r="Q4809" i="3" a="1"/>
  <c r="Q4809" i="3" s="1"/>
  <c r="Q4727" i="3" a="1"/>
  <c r="Q4727" i="3" s="1"/>
  <c r="Q4574" i="3" a="1"/>
  <c r="Q4574" i="3" s="1"/>
  <c r="Q4504" i="3" a="1"/>
  <c r="Q4504" i="3" s="1"/>
  <c r="Q4446" i="3" a="1"/>
  <c r="Q4446" i="3" s="1"/>
  <c r="Q4380" i="3" a="1"/>
  <c r="Q4380" i="3" s="1"/>
  <c r="Q4324" i="3" a="1"/>
  <c r="Q4324" i="3" s="1"/>
  <c r="Q4256" i="3" a="1"/>
  <c r="Q4256" i="3" s="1"/>
  <c r="Q4144" i="3" a="1"/>
  <c r="Q4144" i="3" s="1"/>
  <c r="Q4104" i="3" a="1"/>
  <c r="Q4104" i="3" s="1"/>
  <c r="Q4035" i="3" a="1"/>
  <c r="Q4035" i="3" s="1"/>
  <c r="Q4006" i="3" a="1"/>
  <c r="Q4006" i="3" s="1"/>
  <c r="Q3900" i="3" a="1"/>
  <c r="Q3900" i="3" s="1"/>
  <c r="Q3873" i="3" a="1"/>
  <c r="Q3873" i="3" s="1"/>
  <c r="Q3842" i="3" a="1"/>
  <c r="Q3842" i="3" s="1"/>
  <c r="Q3811" i="3" a="1"/>
  <c r="Q3811" i="3" s="1"/>
  <c r="Q3790" i="3" a="1"/>
  <c r="Q3790" i="3" s="1"/>
  <c r="Q3765" i="3" a="1"/>
  <c r="Q3765" i="3" s="1"/>
  <c r="Q3739" i="3" a="1"/>
  <c r="Q3739" i="3" s="1"/>
  <c r="Q3718" i="3" a="1"/>
  <c r="Q3718" i="3" s="1"/>
  <c r="Q3648" i="3" a="1"/>
  <c r="Q3648" i="3" s="1"/>
  <c r="Q3630" i="3" a="1"/>
  <c r="Q3630" i="3" s="1"/>
  <c r="Q3612" i="3" a="1"/>
  <c r="Q3612" i="3" s="1"/>
  <c r="Q3591" i="3" a="1"/>
  <c r="Q3591" i="3" s="1"/>
  <c r="Q3573" i="3" a="1"/>
  <c r="Q3573" i="3" s="1"/>
  <c r="Q3540" i="3" a="1"/>
  <c r="Q3540" i="3" s="1"/>
  <c r="Q3524" i="3" a="1"/>
  <c r="Q3524" i="3" s="1"/>
  <c r="Q3509" i="3" a="1"/>
  <c r="Q3509" i="3" s="1"/>
  <c r="Q3456" i="3" a="1"/>
  <c r="Q3456" i="3" s="1"/>
  <c r="Q3445" i="3" a="1"/>
  <c r="Q3445" i="3" s="1"/>
  <c r="Q3432" i="3" a="1"/>
  <c r="Q3432" i="3" s="1"/>
  <c r="Q3385" i="3" a="1"/>
  <c r="Q3385" i="3" s="1"/>
  <c r="Q3373" i="3" a="1"/>
  <c r="Q3373" i="3" s="1"/>
  <c r="Q3348" i="3" a="1"/>
  <c r="Q3348" i="3" s="1"/>
  <c r="Q3335" i="3" a="1"/>
  <c r="Q3335" i="3" s="1"/>
  <c r="Q3309" i="3" a="1"/>
  <c r="Q3309" i="3" s="1"/>
  <c r="Q3296" i="3" a="1"/>
  <c r="Q3296" i="3" s="1"/>
  <c r="Q3284" i="3" a="1"/>
  <c r="Q3284" i="3" s="1"/>
  <c r="Q3270" i="3" a="1"/>
  <c r="Q3270" i="3" s="1"/>
  <c r="Q3255" i="3" a="1"/>
  <c r="Q3255" i="3" s="1"/>
  <c r="Q3226" i="3" a="1"/>
  <c r="Q3226" i="3" s="1"/>
  <c r="Q3212" i="3" a="1"/>
  <c r="Q3212" i="3" s="1"/>
  <c r="Q3183" i="3" a="1"/>
  <c r="Q3183" i="3" s="1"/>
  <c r="Q3168" i="3" a="1"/>
  <c r="Q3168" i="3" s="1"/>
  <c r="Q3107" i="3" a="1"/>
  <c r="Q3107" i="3" s="1"/>
  <c r="Q3091" i="3" a="1"/>
  <c r="Q3091" i="3" s="1"/>
  <c r="Q3062" i="3" a="1"/>
  <c r="Q3062" i="3" s="1"/>
  <c r="Q3031" i="3" a="1"/>
  <c r="Q3031" i="3" s="1"/>
  <c r="Q3015" i="3" a="1"/>
  <c r="Q3015" i="3" s="1"/>
  <c r="Q7930" i="3" a="1"/>
  <c r="Q7930" i="3" s="1"/>
  <c r="Q6835" i="3" a="1"/>
  <c r="Q6835" i="3" s="1"/>
  <c r="Q6342" i="3" a="1"/>
  <c r="Q6342" i="3" s="1"/>
  <c r="Q6002" i="3" a="1"/>
  <c r="Q6002" i="3" s="1"/>
  <c r="Q5820" i="3" a="1"/>
  <c r="Q5820" i="3" s="1"/>
  <c r="Q5506" i="3" a="1"/>
  <c r="Q5506" i="3" s="1"/>
  <c r="Q5172" i="3" a="1"/>
  <c r="Q5172" i="3" s="1"/>
  <c r="Q4992" i="3" a="1"/>
  <c r="Q4992" i="3" s="1"/>
  <c r="Q4890" i="3" a="1"/>
  <c r="Q4890" i="3" s="1"/>
  <c r="Q4808" i="3" a="1"/>
  <c r="Q4808" i="3" s="1"/>
  <c r="Q4725" i="3" a="1"/>
  <c r="Q4725" i="3" s="1"/>
  <c r="Q4640" i="3" a="1"/>
  <c r="Q4640" i="3" s="1"/>
  <c r="Q4503" i="3" a="1"/>
  <c r="Q4503" i="3" s="1"/>
  <c r="Q4445" i="3" a="1"/>
  <c r="Q4445" i="3" s="1"/>
  <c r="Q4379" i="3" a="1"/>
  <c r="Q4379" i="3" s="1"/>
  <c r="Q4323" i="3" a="1"/>
  <c r="Q4323" i="3" s="1"/>
  <c r="Q4255" i="3" a="1"/>
  <c r="Q4255" i="3" s="1"/>
  <c r="Q4210" i="3" a="1"/>
  <c r="Q4210" i="3" s="1"/>
  <c r="Q4173" i="3" a="1"/>
  <c r="Q4173" i="3" s="1"/>
  <c r="Q4143" i="3" a="1"/>
  <c r="Q4143" i="3" s="1"/>
  <c r="Q4103" i="3" a="1"/>
  <c r="Q4103" i="3" s="1"/>
  <c r="Q4069" i="3" a="1"/>
  <c r="Q4069" i="3" s="1"/>
  <c r="Q4004" i="3" a="1"/>
  <c r="Q4004" i="3" s="1"/>
  <c r="Q3967" i="3" a="1"/>
  <c r="Q3967" i="3" s="1"/>
  <c r="Q3929" i="3" a="1"/>
  <c r="Q3929" i="3" s="1"/>
  <c r="Q3899" i="3" a="1"/>
  <c r="Q3899" i="3" s="1"/>
  <c r="Q3841" i="3" a="1"/>
  <c r="Q3841" i="3" s="1"/>
  <c r="Q3810" i="3" a="1"/>
  <c r="Q3810" i="3" s="1"/>
  <c r="Q3789" i="3" a="1"/>
  <c r="Q3789" i="3" s="1"/>
  <c r="Q3738" i="3" a="1"/>
  <c r="Q3738" i="3" s="1"/>
  <c r="Q3669" i="3" a="1"/>
  <c r="Q3669" i="3" s="1"/>
  <c r="Q3647" i="3" a="1"/>
  <c r="Q3647" i="3" s="1"/>
  <c r="Q3629" i="3" a="1"/>
  <c r="Q3629" i="3" s="1"/>
  <c r="Q3590" i="3" a="1"/>
  <c r="Q3590" i="3" s="1"/>
  <c r="Q3556" i="3" a="1"/>
  <c r="Q3556" i="3" s="1"/>
  <c r="Q3539" i="3" a="1"/>
  <c r="Q3539" i="3" s="1"/>
  <c r="Q3523" i="3" a="1"/>
  <c r="Q3523" i="3" s="1"/>
  <c r="Q3507" i="3" a="1"/>
  <c r="Q3507" i="3" s="1"/>
  <c r="Q3490" i="3" a="1"/>
  <c r="Q3490" i="3" s="1"/>
  <c r="Q3473" i="3" a="1"/>
  <c r="Q3473" i="3" s="1"/>
  <c r="Q3420" i="3" a="1"/>
  <c r="Q3420" i="3" s="1"/>
  <c r="Q3408" i="3" a="1"/>
  <c r="Q3408" i="3" s="1"/>
  <c r="Q3396" i="3" a="1"/>
  <c r="Q3396" i="3" s="1"/>
  <c r="Q3372" i="3" a="1"/>
  <c r="Q3372" i="3" s="1"/>
  <c r="Q3360" i="3" a="1"/>
  <c r="Q3360" i="3" s="1"/>
  <c r="Q3347" i="3" a="1"/>
  <c r="Q3347" i="3" s="1"/>
  <c r="Q3321" i="3" a="1"/>
  <c r="Q3321" i="3" s="1"/>
  <c r="Q3283" i="3" a="1"/>
  <c r="Q3283" i="3" s="1"/>
  <c r="Q3269" i="3" a="1"/>
  <c r="Q3269" i="3" s="1"/>
  <c r="Q3241" i="3" a="1"/>
  <c r="Q3241" i="3" s="1"/>
  <c r="Q3198" i="3" a="1"/>
  <c r="Q3198" i="3" s="1"/>
  <c r="Q3182" i="3" a="1"/>
  <c r="Q3182" i="3" s="1"/>
  <c r="Q3167" i="3" a="1"/>
  <c r="Q3167" i="3" s="1"/>
  <c r="Q3152" i="3" a="1"/>
  <c r="Q3152" i="3" s="1"/>
  <c r="Q3136" i="3" a="1"/>
  <c r="Q3136" i="3" s="1"/>
  <c r="Q3121" i="3" a="1"/>
  <c r="Q3121" i="3" s="1"/>
  <c r="Q3106" i="3" a="1"/>
  <c r="Q3106" i="3" s="1"/>
  <c r="Q3090" i="3" a="1"/>
  <c r="Q3090" i="3" s="1"/>
  <c r="Q3076" i="3" a="1"/>
  <c r="Q3076" i="3" s="1"/>
  <c r="Q6330" i="3" a="1"/>
  <c r="Q6330" i="3" s="1"/>
  <c r="Q5998" i="3" a="1"/>
  <c r="Q5998" i="3" s="1"/>
  <c r="Q5497" i="3" a="1"/>
  <c r="Q5497" i="3" s="1"/>
  <c r="Q5381" i="3" a="1"/>
  <c r="Q5381" i="3" s="1"/>
  <c r="Q5272" i="3" a="1"/>
  <c r="Q5272" i="3" s="1"/>
  <c r="Q5170" i="3" a="1"/>
  <c r="Q5170" i="3" s="1"/>
  <c r="Q5072" i="3" a="1"/>
  <c r="Q5072" i="3" s="1"/>
  <c r="Q4972" i="3" a="1"/>
  <c r="Q4972" i="3" s="1"/>
  <c r="Q4888" i="3" a="1"/>
  <c r="Q4888" i="3" s="1"/>
  <c r="Q4724" i="3" a="1"/>
  <c r="Q4724" i="3" s="1"/>
  <c r="Q4573" i="3" a="1"/>
  <c r="Q4573" i="3" s="1"/>
  <c r="Q4501" i="3" a="1"/>
  <c r="Q4501" i="3" s="1"/>
  <c r="Q4444" i="3" a="1"/>
  <c r="Q4444" i="3" s="1"/>
  <c r="Q4376" i="3" a="1"/>
  <c r="Q4376" i="3" s="1"/>
  <c r="Q4320" i="3" a="1"/>
  <c r="Q4320" i="3" s="1"/>
  <c r="Q4254" i="3" a="1"/>
  <c r="Q4254" i="3" s="1"/>
  <c r="Q4172" i="3" a="1"/>
  <c r="Q4172" i="3" s="1"/>
  <c r="Q4141" i="3" a="1"/>
  <c r="Q4141" i="3" s="1"/>
  <c r="Q4066" i="3" a="1"/>
  <c r="Q4066" i="3" s="1"/>
  <c r="Q4033" i="3" a="1"/>
  <c r="Q4033" i="3" s="1"/>
  <c r="Q3928" i="3" a="1"/>
  <c r="Q3928" i="3" s="1"/>
  <c r="Q3897" i="3" a="1"/>
  <c r="Q3897" i="3" s="1"/>
  <c r="Q3865" i="3" a="1"/>
  <c r="Q3865" i="3" s="1"/>
  <c r="Q3840" i="3" a="1"/>
  <c r="Q3840" i="3" s="1"/>
  <c r="Q3809" i="3" a="1"/>
  <c r="Q3809" i="3" s="1"/>
  <c r="Q3785" i="3" a="1"/>
  <c r="Q3785" i="3" s="1"/>
  <c r="Q3764" i="3" a="1"/>
  <c r="Q3764" i="3" s="1"/>
  <c r="Q3736" i="3" a="1"/>
  <c r="Q3736" i="3" s="1"/>
  <c r="Q3716" i="3" a="1"/>
  <c r="Q3716" i="3" s="1"/>
  <c r="Q3691" i="3" a="1"/>
  <c r="Q3691" i="3" s="1"/>
  <c r="Q3664" i="3" a="1"/>
  <c r="Q3664" i="3" s="1"/>
  <c r="Q3646" i="3" a="1"/>
  <c r="Q3646" i="3" s="1"/>
  <c r="Q3628" i="3" a="1"/>
  <c r="Q3628" i="3" s="1"/>
  <c r="Q3606" i="3" a="1"/>
  <c r="Q3606" i="3" s="1"/>
  <c r="Q3589" i="3" a="1"/>
  <c r="Q3589" i="3" s="1"/>
  <c r="Q3572" i="3" a="1"/>
  <c r="Q3572" i="3" s="1"/>
  <c r="Q3505" i="3" a="1"/>
  <c r="Q3505" i="3" s="1"/>
  <c r="Q3489" i="3" a="1"/>
  <c r="Q3489" i="3" s="1"/>
  <c r="Q3455" i="3" a="1"/>
  <c r="Q3455" i="3" s="1"/>
  <c r="Q3444" i="3" a="1"/>
  <c r="Q3444" i="3" s="1"/>
  <c r="Q3431" i="3" a="1"/>
  <c r="Q3431" i="3" s="1"/>
  <c r="Q3419" i="3" a="1"/>
  <c r="Q3419" i="3" s="1"/>
  <c r="Q3407" i="3" a="1"/>
  <c r="Q3407" i="3" s="1"/>
  <c r="Q3384" i="3" a="1"/>
  <c r="Q3384" i="3" s="1"/>
  <c r="Q3346" i="3" a="1"/>
  <c r="Q3346" i="3" s="1"/>
  <c r="Q3334" i="3" a="1"/>
  <c r="Q3334" i="3" s="1"/>
  <c r="Q3308" i="3" a="1"/>
  <c r="Q3308" i="3" s="1"/>
  <c r="Q3295" i="3" a="1"/>
  <c r="Q3295" i="3" s="1"/>
  <c r="Q3282" i="3" a="1"/>
  <c r="Q3282" i="3" s="1"/>
  <c r="Q3254" i="3" a="1"/>
  <c r="Q3254" i="3" s="1"/>
  <c r="Q3240" i="3" a="1"/>
  <c r="Q3240" i="3" s="1"/>
  <c r="Q3225" i="3" a="1"/>
  <c r="Q3225" i="3" s="1"/>
  <c r="Q3211" i="3" a="1"/>
  <c r="Q3211" i="3" s="1"/>
  <c r="Q3197" i="3" a="1"/>
  <c r="Q3197" i="3" s="1"/>
  <c r="Q3135" i="3" a="1"/>
  <c r="Q3135" i="3" s="1"/>
  <c r="Q3120" i="3" a="1"/>
  <c r="Q3120" i="3" s="1"/>
  <c r="Q3105" i="3" a="1"/>
  <c r="Q3105" i="3" s="1"/>
  <c r="Q3061" i="3" a="1"/>
  <c r="Q3061" i="3" s="1"/>
  <c r="Q3044" i="3" a="1"/>
  <c r="Q3044" i="3" s="1"/>
  <c r="Q3013" i="3" a="1"/>
  <c r="Q3013" i="3" s="1"/>
  <c r="Q7891" i="3" a="1"/>
  <c r="Q7891" i="3" s="1"/>
  <c r="Q6822" i="3" a="1"/>
  <c r="Q6822" i="3" s="1"/>
  <c r="Q6267" i="3" a="1"/>
  <c r="Q6267" i="3" s="1"/>
  <c r="Q5997" i="3" a="1"/>
  <c r="Q5997" i="3" s="1"/>
  <c r="Q5818" i="3" a="1"/>
  <c r="Q5818" i="3" s="1"/>
  <c r="Q7683" i="3" a="1"/>
  <c r="Q7683" i="3" s="1"/>
  <c r="Q6699" i="3" a="1"/>
  <c r="Q6699" i="3" s="1"/>
  <c r="Q5623" i="3" a="1"/>
  <c r="Q5623" i="3" s="1"/>
  <c r="Q5493" i="3" a="1"/>
  <c r="Q5493" i="3" s="1"/>
  <c r="Q5358" i="3" a="1"/>
  <c r="Q5358" i="3" s="1"/>
  <c r="Q5269" i="3" a="1"/>
  <c r="Q5269" i="3" s="1"/>
  <c r="Q5157" i="3" a="1"/>
  <c r="Q5157" i="3" s="1"/>
  <c r="Q5064" i="3" a="1"/>
  <c r="Q5064" i="3" s="1"/>
  <c r="Q4958" i="3" a="1"/>
  <c r="Q4958" i="3" s="1"/>
  <c r="Q4867" i="3" a="1"/>
  <c r="Q4867" i="3" s="1"/>
  <c r="Q4786" i="3" a="1"/>
  <c r="Q4786" i="3" s="1"/>
  <c r="Q4633" i="3" a="1"/>
  <c r="Q4633" i="3" s="1"/>
  <c r="Q4557" i="3" a="1"/>
  <c r="Q4557" i="3" s="1"/>
  <c r="Q4429" i="3" a="1"/>
  <c r="Q4429" i="3" s="1"/>
  <c r="Q4250" i="3" a="1"/>
  <c r="Q4250" i="3" s="1"/>
  <c r="Q4162" i="3" a="1"/>
  <c r="Q4162" i="3" s="1"/>
  <c r="Q4131" i="3" a="1"/>
  <c r="Q4131" i="3" s="1"/>
  <c r="Q4100" i="3" a="1"/>
  <c r="Q4100" i="3" s="1"/>
  <c r="Q4063" i="3" a="1"/>
  <c r="Q4063" i="3" s="1"/>
  <c r="Q4031" i="3" a="1"/>
  <c r="Q4031" i="3" s="1"/>
  <c r="Q3957" i="3" a="1"/>
  <c r="Q3957" i="3" s="1"/>
  <c r="Q3926" i="3" a="1"/>
  <c r="Q3926" i="3" s="1"/>
  <c r="Q3862" i="3" a="1"/>
  <c r="Q3862" i="3" s="1"/>
  <c r="Q3760" i="3" a="1"/>
  <c r="Q3760" i="3" s="1"/>
  <c r="Q3711" i="3" a="1"/>
  <c r="Q3711" i="3" s="1"/>
  <c r="Q3688" i="3" a="1"/>
  <c r="Q3688" i="3" s="1"/>
  <c r="Q3661" i="3" a="1"/>
  <c r="Q3661" i="3" s="1"/>
  <c r="Q3643" i="3" a="1"/>
  <c r="Q3643" i="3" s="1"/>
  <c r="Q3625" i="3" a="1"/>
  <c r="Q3625" i="3" s="1"/>
  <c r="Q3603" i="3" a="1"/>
  <c r="Q3603" i="3" s="1"/>
  <c r="Q3586" i="3" a="1"/>
  <c r="Q3586" i="3" s="1"/>
  <c r="Q3554" i="3" a="1"/>
  <c r="Q3554" i="3" s="1"/>
  <c r="Q7448" i="3" a="1"/>
  <c r="Q7448" i="3" s="1"/>
  <c r="Q6610" i="3" a="1"/>
  <c r="Q6610" i="3" s="1"/>
  <c r="Q5921" i="3" a="1"/>
  <c r="Q5921" i="3" s="1"/>
  <c r="Q5762" i="3" a="1"/>
  <c r="Q5762" i="3" s="1"/>
  <c r="Q5455" i="3" a="1"/>
  <c r="Q5455" i="3" s="1"/>
  <c r="Q5238" i="3" a="1"/>
  <c r="Q5238" i="3" s="1"/>
  <c r="Q5135" i="3" a="1"/>
  <c r="Q5135" i="3" s="1"/>
  <c r="Q5039" i="3" a="1"/>
  <c r="Q5039" i="3" s="1"/>
  <c r="Q4938" i="3" a="1"/>
  <c r="Q4938" i="3" s="1"/>
  <c r="Q4862" i="3" a="1"/>
  <c r="Q4862" i="3" s="1"/>
  <c r="Q4772" i="3" a="1"/>
  <c r="Q4772" i="3" s="1"/>
  <c r="Q4692" i="3" a="1"/>
  <c r="Q4692" i="3" s="1"/>
  <c r="Q4616" i="3" a="1"/>
  <c r="Q4616" i="3" s="1"/>
  <c r="Q4421" i="3" a="1"/>
  <c r="Q4421" i="3" s="1"/>
  <c r="Q4351" i="3" a="1"/>
  <c r="Q4351" i="3" s="1"/>
  <c r="Q4295" i="3" a="1"/>
  <c r="Q4295" i="3" s="1"/>
  <c r="Q4235" i="3" a="1"/>
  <c r="Q4235" i="3" s="1"/>
  <c r="Q4195" i="3" a="1"/>
  <c r="Q4195" i="3" s="1"/>
  <c r="Q4159" i="3" a="1"/>
  <c r="Q4159" i="3" s="1"/>
  <c r="Q4122" i="3" a="1"/>
  <c r="Q4122" i="3" s="1"/>
  <c r="Q4025" i="3" a="1"/>
  <c r="Q4025" i="3" s="1"/>
  <c r="Q3948" i="3" a="1"/>
  <c r="Q3948" i="3" s="1"/>
  <c r="Q3916" i="3" a="1"/>
  <c r="Q3916" i="3" s="1"/>
  <c r="Q3889" i="3" a="1"/>
  <c r="Q3889" i="3" s="1"/>
  <c r="Q3859" i="3" a="1"/>
  <c r="Q3859" i="3" s="1"/>
  <c r="Q3804" i="3" a="1"/>
  <c r="Q3804" i="3" s="1"/>
  <c r="Q3779" i="3" a="1"/>
  <c r="Q3779" i="3" s="1"/>
  <c r="Q3752" i="3" a="1"/>
  <c r="Q3752" i="3" s="1"/>
  <c r="Q3705" i="3" a="1"/>
  <c r="Q3705" i="3" s="1"/>
  <c r="Q3680" i="3" a="1"/>
  <c r="Q3680" i="3" s="1"/>
  <c r="Q3640" i="3" a="1"/>
  <c r="Q3640" i="3" s="1"/>
  <c r="Q3618" i="3" a="1"/>
  <c r="Q3618" i="3" s="1"/>
  <c r="Q3599" i="3" a="1"/>
  <c r="Q3599" i="3" s="1"/>
  <c r="Q3582" i="3" a="1"/>
  <c r="Q3582" i="3" s="1"/>
  <c r="Q3567" i="3" a="1"/>
  <c r="Q3567" i="3" s="1"/>
  <c r="Q3516" i="3" a="1"/>
  <c r="Q3516" i="3" s="1"/>
  <c r="Q3483" i="3" a="1"/>
  <c r="Q3483" i="3" s="1"/>
  <c r="Q3467" i="3" a="1"/>
  <c r="Q3467" i="3" s="1"/>
  <c r="Q3451" i="3" a="1"/>
  <c r="Q3451" i="3" s="1"/>
  <c r="Q3439" i="3" a="1"/>
  <c r="Q3439" i="3" s="1"/>
  <c r="Q3415" i="3" a="1"/>
  <c r="Q3415" i="3" s="1"/>
  <c r="Q3403" i="3" a="1"/>
  <c r="Q3403" i="3" s="1"/>
  <c r="Q3391" i="3" a="1"/>
  <c r="Q3391" i="3" s="1"/>
  <c r="Q3380" i="3" a="1"/>
  <c r="Q3380" i="3" s="1"/>
  <c r="Q3367" i="3" a="1"/>
  <c r="Q3367" i="3" s="1"/>
  <c r="Q3355" i="3" a="1"/>
  <c r="Q3355" i="3" s="1"/>
  <c r="Q3342" i="3" a="1"/>
  <c r="Q3342" i="3" s="1"/>
  <c r="Q3329" i="3" a="1"/>
  <c r="Q3329" i="3" s="1"/>
  <c r="Q3316" i="3" a="1"/>
  <c r="Q3316" i="3" s="1"/>
  <c r="Q3303" i="3" a="1"/>
  <c r="Q3303" i="3" s="1"/>
  <c r="Q3291" i="3" a="1"/>
  <c r="Q3291" i="3" s="1"/>
  <c r="Q3277" i="3" a="1"/>
  <c r="Q3277" i="3" s="1"/>
  <c r="Q3263" i="3" a="1"/>
  <c r="Q3263" i="3" s="1"/>
  <c r="Q3249" i="3" a="1"/>
  <c r="Q3249" i="3" s="1"/>
  <c r="Q6577" i="3" a="1"/>
  <c r="Q6577" i="3" s="1"/>
  <c r="Q5920" i="3" a="1"/>
  <c r="Q5920" i="3" s="1"/>
  <c r="Q5731" i="3" a="1"/>
  <c r="Q5731" i="3" s="1"/>
  <c r="Q5584" i="3" a="1"/>
  <c r="Q5584" i="3" s="1"/>
  <c r="Q5454" i="3" a="1"/>
  <c r="Q5454" i="3" s="1"/>
  <c r="Q5347" i="3" a="1"/>
  <c r="Q5347" i="3" s="1"/>
  <c r="Q4691" i="3" a="1"/>
  <c r="Q4691" i="3" s="1"/>
  <c r="Q4545" i="3" a="1"/>
  <c r="Q4545" i="3" s="1"/>
  <c r="Q4475" i="3" a="1"/>
  <c r="Q4475" i="3" s="1"/>
  <c r="Q4420" i="3" a="1"/>
  <c r="Q4420" i="3" s="1"/>
  <c r="Q4232" i="3" a="1"/>
  <c r="Q4232" i="3" s="1"/>
  <c r="Q4121" i="3" a="1"/>
  <c r="Q4121" i="3" s="1"/>
  <c r="Q4088" i="3" a="1"/>
  <c r="Q4088" i="3" s="1"/>
  <c r="Q4051" i="3" a="1"/>
  <c r="Q4051" i="3" s="1"/>
  <c r="Q3989" i="3" a="1"/>
  <c r="Q3989" i="3" s="1"/>
  <c r="Q3914" i="3" a="1"/>
  <c r="Q3914" i="3" s="1"/>
  <c r="Q3884" i="3" a="1"/>
  <c r="Q3884" i="3" s="1"/>
  <c r="Q3858" i="3" a="1"/>
  <c r="Q3858" i="3" s="1"/>
  <c r="Q3828" i="3" a="1"/>
  <c r="Q3828" i="3" s="1"/>
  <c r="Q3800" i="3" a="1"/>
  <c r="Q3800" i="3" s="1"/>
  <c r="Q3778" i="3" a="1"/>
  <c r="Q3778" i="3" s="1"/>
  <c r="Q3750" i="3" a="1"/>
  <c r="Q3750" i="3" s="1"/>
  <c r="Q3727" i="3" a="1"/>
  <c r="Q3727" i="3" s="1"/>
  <c r="Q3704" i="3" a="1"/>
  <c r="Q3704" i="3" s="1"/>
  <c r="Q3679" i="3" a="1"/>
  <c r="Q3679" i="3" s="1"/>
  <c r="Q3658" i="3" a="1"/>
  <c r="Q3658" i="3" s="1"/>
  <c r="Q3639" i="3" a="1"/>
  <c r="Q3639" i="3" s="1"/>
  <c r="Q3581" i="3" a="1"/>
  <c r="Q3581" i="3" s="1"/>
  <c r="Q3565" i="3" a="1"/>
  <c r="Q3565" i="3" s="1"/>
  <c r="Q3550" i="3" a="1"/>
  <c r="Q3550" i="3" s="1"/>
  <c r="Q3532" i="3" a="1"/>
  <c r="Q3532" i="3" s="1"/>
  <c r="Q3515" i="3" a="1"/>
  <c r="Q3515" i="3" s="1"/>
  <c r="Q3498" i="3" a="1"/>
  <c r="Q3498" i="3" s="1"/>
  <c r="Q3482" i="3" a="1"/>
  <c r="Q3482" i="3" s="1"/>
  <c r="Q3466" i="3" a="1"/>
  <c r="Q3466" i="3" s="1"/>
  <c r="Q3426" i="3" a="1"/>
  <c r="Q3426" i="3" s="1"/>
  <c r="Q3366" i="3" a="1"/>
  <c r="Q3366" i="3" s="1"/>
  <c r="Q3302" i="3" a="1"/>
  <c r="Q3302" i="3" s="1"/>
  <c r="Q3290" i="3" a="1"/>
  <c r="Q3290" i="3" s="1"/>
  <c r="Q3276" i="3" a="1"/>
  <c r="Q3276" i="3" s="1"/>
  <c r="Q3234" i="3" a="1"/>
  <c r="Q3234" i="3" s="1"/>
  <c r="Q3219" i="3" a="1"/>
  <c r="Q3219" i="3" s="1"/>
  <c r="Q3205" i="3" a="1"/>
  <c r="Q3205" i="3" s="1"/>
  <c r="Q3191" i="3" a="1"/>
  <c r="Q3191" i="3" s="1"/>
  <c r="Q3175" i="3" a="1"/>
  <c r="Q3175" i="3" s="1"/>
  <c r="Q3145" i="3" a="1"/>
  <c r="Q3145" i="3" s="1"/>
  <c r="Q3129" i="3" a="1"/>
  <c r="Q3129" i="3" s="1"/>
  <c r="Q3114" i="3" a="1"/>
  <c r="Q3114" i="3" s="1"/>
  <c r="Q3099" i="3" a="1"/>
  <c r="Q3099" i="3" s="1"/>
  <c r="Q3084" i="3" a="1"/>
  <c r="Q3084" i="3" s="1"/>
  <c r="Q3070" i="3" a="1"/>
  <c r="Q3070" i="3" s="1"/>
  <c r="Q3054" i="3" a="1"/>
  <c r="Q3054" i="3" s="1"/>
  <c r="Q3038" i="3" a="1"/>
  <c r="Q3038" i="3" s="1"/>
  <c r="Q3024" i="3" a="1"/>
  <c r="Q3024" i="3" s="1"/>
  <c r="Q3006" i="3" a="1"/>
  <c r="Q3006" i="3" s="1"/>
  <c r="Q7745" i="3" a="1"/>
  <c r="Q7745" i="3" s="1"/>
  <c r="Q5636" i="3" a="1"/>
  <c r="Q5636" i="3" s="1"/>
  <c r="Q5167" i="3" a="1"/>
  <c r="Q5167" i="3" s="1"/>
  <c r="Q4807" i="3" a="1"/>
  <c r="Q4807" i="3" s="1"/>
  <c r="Q4499" i="3" a="1"/>
  <c r="Q4499" i="3" s="1"/>
  <c r="Q4252" i="3" a="1"/>
  <c r="Q4252" i="3" s="1"/>
  <c r="Q4102" i="3" a="1"/>
  <c r="Q4102" i="3" s="1"/>
  <c r="Q3963" i="3" a="1"/>
  <c r="Q3963" i="3" s="1"/>
  <c r="Q3860" i="3" a="1"/>
  <c r="Q3860" i="3" s="1"/>
  <c r="Q3781" i="3" a="1"/>
  <c r="Q3781" i="3" s="1"/>
  <c r="Q3712" i="3" a="1"/>
  <c r="Q3712" i="3" s="1"/>
  <c r="Q3645" i="3" a="1"/>
  <c r="Q3645" i="3" s="1"/>
  <c r="Q3544" i="3" a="1"/>
  <c r="Q3544" i="3" s="1"/>
  <c r="Q3500" i="3" a="1"/>
  <c r="Q3500" i="3" s="1"/>
  <c r="Q3428" i="3" a="1"/>
  <c r="Q3428" i="3" s="1"/>
  <c r="Q3395" i="3" a="1"/>
  <c r="Q3395" i="3" s="1"/>
  <c r="Q3333" i="3" a="1"/>
  <c r="Q3333" i="3" s="1"/>
  <c r="Q3268" i="3" a="1"/>
  <c r="Q3268" i="3" s="1"/>
  <c r="Q3236" i="3" a="1"/>
  <c r="Q3236" i="3" s="1"/>
  <c r="Q3206" i="3" a="1"/>
  <c r="Q3206" i="3" s="1"/>
  <c r="Q3170" i="3" a="1"/>
  <c r="Q3170" i="3" s="1"/>
  <c r="Q3079" i="3" a="1"/>
  <c r="Q3079" i="3" s="1"/>
  <c r="Q3048" i="3" a="1"/>
  <c r="Q3048" i="3" s="1"/>
  <c r="Q3025" i="3" a="1"/>
  <c r="Q3025" i="3" s="1"/>
  <c r="Q2982" i="3" a="1"/>
  <c r="Q2982" i="3" s="1"/>
  <c r="Q2951" i="3" a="1"/>
  <c r="Q2951" i="3" s="1"/>
  <c r="Q2936" i="3" a="1"/>
  <c r="Q2936" i="3" s="1"/>
  <c r="Q2922" i="3" a="1"/>
  <c r="Q2922" i="3" s="1"/>
  <c r="Q2906" i="3" a="1"/>
  <c r="Q2906" i="3" s="1"/>
  <c r="Q2861" i="3" a="1"/>
  <c r="Q2861" i="3" s="1"/>
  <c r="Q2846" i="3" a="1"/>
  <c r="Q2846" i="3" s="1"/>
  <c r="Q2830" i="3" a="1"/>
  <c r="Q2830" i="3" s="1"/>
  <c r="Q2816" i="3" a="1"/>
  <c r="Q2816" i="3" s="1"/>
  <c r="Q2801" i="3" a="1"/>
  <c r="Q2801" i="3" s="1"/>
  <c r="Q2756" i="3" a="1"/>
  <c r="Q2756" i="3" s="1"/>
  <c r="Q2743" i="3" a="1"/>
  <c r="Q2743" i="3" s="1"/>
  <c r="Q2702" i="3" a="1"/>
  <c r="Q2702" i="3" s="1"/>
  <c r="Q2688" i="3" a="1"/>
  <c r="Q2688" i="3" s="1"/>
  <c r="Q2661" i="3" a="1"/>
  <c r="Q2661" i="3" s="1"/>
  <c r="Q2648" i="3" a="1"/>
  <c r="Q2648" i="3" s="1"/>
  <c r="Q2632" i="3" a="1"/>
  <c r="Q2632" i="3" s="1"/>
  <c r="Q2619" i="3" a="1"/>
  <c r="Q2619" i="3" s="1"/>
  <c r="Q2606" i="3" a="1"/>
  <c r="Q2606" i="3" s="1"/>
  <c r="Q2591" i="3" a="1"/>
  <c r="Q2591" i="3" s="1"/>
  <c r="Q2577" i="3" a="1"/>
  <c r="Q2577" i="3" s="1"/>
  <c r="Q2547" i="3" a="1"/>
  <c r="Q2547" i="3" s="1"/>
  <c r="Q2535" i="3" a="1"/>
  <c r="Q2535" i="3" s="1"/>
  <c r="Q2519" i="3" a="1"/>
  <c r="Q2519" i="3" s="1"/>
  <c r="Q2506" i="3" a="1"/>
  <c r="Q2506" i="3" s="1"/>
  <c r="Q2492" i="3" a="1"/>
  <c r="Q2492" i="3" s="1"/>
  <c r="Q2476" i="3" a="1"/>
  <c r="Q2476" i="3" s="1"/>
  <c r="Q2461" i="3" a="1"/>
  <c r="Q2461" i="3" s="1"/>
  <c r="Q2447" i="3" a="1"/>
  <c r="Q2447" i="3" s="1"/>
  <c r="Q2417" i="3" a="1"/>
  <c r="Q2417" i="3" s="1"/>
  <c r="Q2404" i="3" a="1"/>
  <c r="Q2404" i="3" s="1"/>
  <c r="Q2388" i="3" a="1"/>
  <c r="Q2388" i="3" s="1"/>
  <c r="Q2345" i="3" a="1"/>
  <c r="Q2345" i="3" s="1"/>
  <c r="Q2331" i="3" a="1"/>
  <c r="Q2331" i="3" s="1"/>
  <c r="Q2303" i="3" a="1"/>
  <c r="Q2303" i="3" s="1"/>
  <c r="Q2289" i="3" a="1"/>
  <c r="Q2289" i="3" s="1"/>
  <c r="Q2276" i="3" a="1"/>
  <c r="Q2276" i="3" s="1"/>
  <c r="Q2260" i="3" a="1"/>
  <c r="Q2260" i="3" s="1"/>
  <c r="Q2246" i="3" a="1"/>
  <c r="Q2246" i="3" s="1"/>
  <c r="Q2231" i="3" a="1"/>
  <c r="Q2231" i="3" s="1"/>
  <c r="Q2203" i="3" a="1"/>
  <c r="Q2203" i="3" s="1"/>
  <c r="Q2173" i="3" a="1"/>
  <c r="Q2173" i="3" s="1"/>
  <c r="Q2144" i="3" a="1"/>
  <c r="Q2144" i="3" s="1"/>
  <c r="Q2129" i="3" a="1"/>
  <c r="Q2129" i="3" s="1"/>
  <c r="Q2114" i="3" a="1"/>
  <c r="Q2114" i="3" s="1"/>
  <c r="Q2100" i="3" a="1"/>
  <c r="Q2100" i="3" s="1"/>
  <c r="Q2074" i="3" a="1"/>
  <c r="Q2074" i="3" s="1"/>
  <c r="Q2059" i="3" a="1"/>
  <c r="Q2059" i="3" s="1"/>
  <c r="Q2045" i="3" a="1"/>
  <c r="Q2045" i="3" s="1"/>
  <c r="Q2030" i="3" a="1"/>
  <c r="Q2030" i="3" s="1"/>
  <c r="Q2016" i="3" a="1"/>
  <c r="Q2016" i="3" s="1"/>
  <c r="Q2003" i="3" a="1"/>
  <c r="Q2003" i="3" s="1"/>
  <c r="Q1974" i="3" a="1"/>
  <c r="Q1974" i="3" s="1"/>
  <c r="Q1931" i="3" a="1"/>
  <c r="Q1931" i="3" s="1"/>
  <c r="Q7682" i="3" a="1"/>
  <c r="Q7682" i="3" s="1"/>
  <c r="Q5625" i="3" a="1"/>
  <c r="Q5625" i="3" s="1"/>
  <c r="Q5159" i="3" a="1"/>
  <c r="Q5159" i="3" s="1"/>
  <c r="Q4787" i="3" a="1"/>
  <c r="Q4787" i="3" s="1"/>
  <c r="Q4498" i="3" a="1"/>
  <c r="Q4498" i="3" s="1"/>
  <c r="Q4101" i="3" a="1"/>
  <c r="Q4101" i="3" s="1"/>
  <c r="Q3959" i="3" a="1"/>
  <c r="Q3959" i="3" s="1"/>
  <c r="Q3709" i="3" a="1"/>
  <c r="Q3709" i="3" s="1"/>
  <c r="Q3644" i="3" a="1"/>
  <c r="Q3644" i="3" s="1"/>
  <c r="Q3588" i="3" a="1"/>
  <c r="Q3588" i="3" s="1"/>
  <c r="Q3543" i="3" a="1"/>
  <c r="Q3543" i="3" s="1"/>
  <c r="Q3499" i="3" a="1"/>
  <c r="Q3499" i="3" s="1"/>
  <c r="Q3454" i="3" a="1"/>
  <c r="Q3454" i="3" s="1"/>
  <c r="Q3427" i="3" a="1"/>
  <c r="Q3427" i="3" s="1"/>
  <c r="Q3368" i="3" a="1"/>
  <c r="Q3368" i="3" s="1"/>
  <c r="Q3332" i="3" a="1"/>
  <c r="Q3332" i="3" s="1"/>
  <c r="Q3304" i="3" a="1"/>
  <c r="Q3304" i="3" s="1"/>
  <c r="Q3267" i="3" a="1"/>
  <c r="Q3267" i="3" s="1"/>
  <c r="Q3201" i="3" a="1"/>
  <c r="Q3201" i="3" s="1"/>
  <c r="Q3139" i="3" a="1"/>
  <c r="Q3139" i="3" s="1"/>
  <c r="Q3109" i="3" a="1"/>
  <c r="Q3109" i="3" s="1"/>
  <c r="Q3047" i="3" a="1"/>
  <c r="Q3047" i="3" s="1"/>
  <c r="Q2995" i="3" a="1"/>
  <c r="Q2995" i="3" s="1"/>
  <c r="Q2981" i="3" a="1"/>
  <c r="Q2981" i="3" s="1"/>
  <c r="Q2966" i="3" a="1"/>
  <c r="Q2966" i="3" s="1"/>
  <c r="Q2950" i="3" a="1"/>
  <c r="Q2950" i="3" s="1"/>
  <c r="Q2921" i="3" a="1"/>
  <c r="Q2921" i="3" s="1"/>
  <c r="Q2892" i="3" a="1"/>
  <c r="Q2892" i="3" s="1"/>
  <c r="Q2876" i="3" a="1"/>
  <c r="Q2876" i="3" s="1"/>
  <c r="Q2860" i="3" a="1"/>
  <c r="Q2860" i="3" s="1"/>
  <c r="Q2815" i="3" a="1"/>
  <c r="Q2815" i="3" s="1"/>
  <c r="Q2800" i="3" a="1"/>
  <c r="Q2800" i="3" s="1"/>
  <c r="Q2786" i="3" a="1"/>
  <c r="Q2786" i="3" s="1"/>
  <c r="Q2771" i="3" a="1"/>
  <c r="Q2771" i="3" s="1"/>
  <c r="Q2742" i="3" a="1"/>
  <c r="Q2742" i="3" s="1"/>
  <c r="Q2729" i="3" a="1"/>
  <c r="Q2729" i="3" s="1"/>
  <c r="Q2716" i="3" a="1"/>
  <c r="Q2716" i="3" s="1"/>
  <c r="Q2687" i="3" a="1"/>
  <c r="Q2687" i="3" s="1"/>
  <c r="Q2674" i="3" a="1"/>
  <c r="Q2674" i="3" s="1"/>
  <c r="Q2660" i="3" a="1"/>
  <c r="Q2660" i="3" s="1"/>
  <c r="Q2647" i="3" a="1"/>
  <c r="Q2647" i="3" s="1"/>
  <c r="Q2618" i="3" a="1"/>
  <c r="Q2618" i="3" s="1"/>
  <c r="Q2605" i="3" a="1"/>
  <c r="Q2605" i="3" s="1"/>
  <c r="Q2590" i="3" a="1"/>
  <c r="Q2590" i="3" s="1"/>
  <c r="Q2576" i="3" a="1"/>
  <c r="Q2576" i="3" s="1"/>
  <c r="Q2562" i="3" a="1"/>
  <c r="Q2562" i="3" s="1"/>
  <c r="Q2546" i="3" a="1"/>
  <c r="Q2546" i="3" s="1"/>
  <c r="Q2534" i="3" a="1"/>
  <c r="Q2534" i="3" s="1"/>
  <c r="Q2505" i="3" a="1"/>
  <c r="Q2505" i="3" s="1"/>
  <c r="Q2491" i="3" a="1"/>
  <c r="Q2491" i="3" s="1"/>
  <c r="Q2475" i="3" a="1"/>
  <c r="Q2475" i="3" s="1"/>
  <c r="Q2460" i="3" a="1"/>
  <c r="Q2460" i="3" s="1"/>
  <c r="Q2446" i="3" a="1"/>
  <c r="Q2446" i="3" s="1"/>
  <c r="Q2431" i="3" a="1"/>
  <c r="Q2431" i="3" s="1"/>
  <c r="Q2403" i="3" a="1"/>
  <c r="Q2403" i="3" s="1"/>
  <c r="Q2374" i="3" a="1"/>
  <c r="Q2374" i="3" s="1"/>
  <c r="Q2359" i="3" a="1"/>
  <c r="Q2359" i="3" s="1"/>
  <c r="Q2330" i="3" a="1"/>
  <c r="Q2330" i="3" s="1"/>
  <c r="Q2317" i="3" a="1"/>
  <c r="Q2317" i="3" s="1"/>
  <c r="Q2275" i="3" a="1"/>
  <c r="Q2275" i="3" s="1"/>
  <c r="Q2259" i="3" a="1"/>
  <c r="Q2259" i="3" s="1"/>
  <c r="Q2230" i="3" a="1"/>
  <c r="Q2230" i="3" s="1"/>
  <c r="Q2216" i="3" a="1"/>
  <c r="Q2216" i="3" s="1"/>
  <c r="Q2187" i="3" a="1"/>
  <c r="Q2187" i="3" s="1"/>
  <c r="Q2172" i="3" a="1"/>
  <c r="Q2172" i="3" s="1"/>
  <c r="Q2158" i="3" a="1"/>
  <c r="Q2158" i="3" s="1"/>
  <c r="Q2143" i="3" a="1"/>
  <c r="Q2143" i="3" s="1"/>
  <c r="Q2128" i="3" a="1"/>
  <c r="Q2128" i="3" s="1"/>
  <c r="Q2113" i="3" a="1"/>
  <c r="Q2113" i="3" s="1"/>
  <c r="Q2099" i="3" a="1"/>
  <c r="Q2099" i="3" s="1"/>
  <c r="Q2086" i="3" a="1"/>
  <c r="Q2086" i="3" s="1"/>
  <c r="Q2015" i="3" a="1"/>
  <c r="Q2015" i="3" s="1"/>
  <c r="Q2002" i="3" a="1"/>
  <c r="Q2002" i="3" s="1"/>
  <c r="Q1987" i="3" a="1"/>
  <c r="Q1987" i="3" s="1"/>
  <c r="Q1973" i="3" a="1"/>
  <c r="Q1973" i="3" s="1"/>
  <c r="Q1959" i="3" a="1"/>
  <c r="Q1959" i="3" s="1"/>
  <c r="Q1945" i="3" a="1"/>
  <c r="Q1945" i="3" s="1"/>
  <c r="Q7652" i="3" a="1"/>
  <c r="Q7652" i="3" s="1"/>
  <c r="Q4493" i="3" a="1"/>
  <c r="Q4493" i="3" s="1"/>
  <c r="Q4244" i="3" a="1"/>
  <c r="Q4244" i="3" s="1"/>
  <c r="Q4099" i="3" a="1"/>
  <c r="Q4099" i="3" s="1"/>
  <c r="Q3956" i="3" a="1"/>
  <c r="Q3956" i="3" s="1"/>
  <c r="Q3846" i="3" a="1"/>
  <c r="Q3846" i="3" s="1"/>
  <c r="Q3780" i="3" a="1"/>
  <c r="Q3780" i="3" s="1"/>
  <c r="Q3708" i="3" a="1"/>
  <c r="Q3708" i="3" s="1"/>
  <c r="Q3642" i="3" a="1"/>
  <c r="Q3642" i="3" s="1"/>
  <c r="Q3587" i="3" a="1"/>
  <c r="Q3587" i="3" s="1"/>
  <c r="Q3538" i="3" a="1"/>
  <c r="Q3538" i="3" s="1"/>
  <c r="Q3494" i="3" a="1"/>
  <c r="Q3494" i="3" s="1"/>
  <c r="Q3453" i="3" a="1"/>
  <c r="Q3453" i="3" s="1"/>
  <c r="Q3394" i="3" a="1"/>
  <c r="Q3394" i="3" s="1"/>
  <c r="Q3266" i="3" a="1"/>
  <c r="Q3266" i="3" s="1"/>
  <c r="Q3235" i="3" a="1"/>
  <c r="Q3235" i="3" s="1"/>
  <c r="Q3200" i="3" a="1"/>
  <c r="Q3200" i="3" s="1"/>
  <c r="Q3137" i="3" a="1"/>
  <c r="Q3137" i="3" s="1"/>
  <c r="Q3108" i="3" a="1"/>
  <c r="Q3108" i="3" s="1"/>
  <c r="Q3077" i="3" a="1"/>
  <c r="Q3077" i="3" s="1"/>
  <c r="Q3046" i="3" a="1"/>
  <c r="Q3046" i="3" s="1"/>
  <c r="Q2980" i="3" a="1"/>
  <c r="Q2980" i="3" s="1"/>
  <c r="Q2965" i="3" a="1"/>
  <c r="Q2965" i="3" s="1"/>
  <c r="Q2949" i="3" a="1"/>
  <c r="Q2949" i="3" s="1"/>
  <c r="Q2935" i="3" a="1"/>
  <c r="Q2935" i="3" s="1"/>
  <c r="Q2920" i="3" a="1"/>
  <c r="Q2920" i="3" s="1"/>
  <c r="Q2905" i="3" a="1"/>
  <c r="Q2905" i="3" s="1"/>
  <c r="Q2891" i="3" a="1"/>
  <c r="Q2891" i="3" s="1"/>
  <c r="Q2875" i="3" a="1"/>
  <c r="Q2875" i="3" s="1"/>
  <c r="Q2845" i="3" a="1"/>
  <c r="Q2845" i="3" s="1"/>
  <c r="Q2829" i="3" a="1"/>
  <c r="Q2829" i="3" s="1"/>
  <c r="Q2785" i="3" a="1"/>
  <c r="Q2785" i="3" s="1"/>
  <c r="Q2770" i="3" a="1"/>
  <c r="Q2770" i="3" s="1"/>
  <c r="Q2755" i="3" a="1"/>
  <c r="Q2755" i="3" s="1"/>
  <c r="Q2728" i="3" a="1"/>
  <c r="Q2728" i="3" s="1"/>
  <c r="Q2701" i="3" a="1"/>
  <c r="Q2701" i="3" s="1"/>
  <c r="Q2686" i="3" a="1"/>
  <c r="Q2686" i="3" s="1"/>
  <c r="Q2659" i="3" a="1"/>
  <c r="Q2659" i="3" s="1"/>
  <c r="Q2631" i="3" a="1"/>
  <c r="Q2631" i="3" s="1"/>
  <c r="Q2617" i="3" a="1"/>
  <c r="Q2617" i="3" s="1"/>
  <c r="Q2589" i="3" a="1"/>
  <c r="Q2589" i="3" s="1"/>
  <c r="Q2575" i="3" a="1"/>
  <c r="Q2575" i="3" s="1"/>
  <c r="Q2561" i="3" a="1"/>
  <c r="Q2561" i="3" s="1"/>
  <c r="Q2533" i="3" a="1"/>
  <c r="Q2533" i="3" s="1"/>
  <c r="Q2518" i="3" a="1"/>
  <c r="Q2518" i="3" s="1"/>
  <c r="Q2504" i="3" a="1"/>
  <c r="Q2504" i="3" s="1"/>
  <c r="Q2490" i="3" a="1"/>
  <c r="Q2490" i="3" s="1"/>
  <c r="Q2459" i="3" a="1"/>
  <c r="Q2459" i="3" s="1"/>
  <c r="Q2430" i="3" a="1"/>
  <c r="Q2430" i="3" s="1"/>
  <c r="Q2416" i="3" a="1"/>
  <c r="Q2416" i="3" s="1"/>
  <c r="Q2402" i="3" a="1"/>
  <c r="Q2402" i="3" s="1"/>
  <c r="Q2387" i="3" a="1"/>
  <c r="Q2387" i="3" s="1"/>
  <c r="Q2373" i="3" a="1"/>
  <c r="Q2373" i="3" s="1"/>
  <c r="Q2344" i="3" a="1"/>
  <c r="Q2344" i="3" s="1"/>
  <c r="Q2302" i="3" a="1"/>
  <c r="Q2302" i="3" s="1"/>
  <c r="Q2288" i="3" a="1"/>
  <c r="Q2288" i="3" s="1"/>
  <c r="Q2245" i="3" a="1"/>
  <c r="Q2245" i="3" s="1"/>
  <c r="Q2215" i="3" a="1"/>
  <c r="Q2215" i="3" s="1"/>
  <c r="Q2202" i="3" a="1"/>
  <c r="Q2202" i="3" s="1"/>
  <c r="Q2171" i="3" a="1"/>
  <c r="Q2171" i="3" s="1"/>
  <c r="Q2142" i="3" a="1"/>
  <c r="Q2142" i="3" s="1"/>
  <c r="Q2127" i="3" a="1"/>
  <c r="Q2127" i="3" s="1"/>
  <c r="Q2112" i="3" a="1"/>
  <c r="Q2112" i="3" s="1"/>
  <c r="Q2098" i="3" a="1"/>
  <c r="Q2098" i="3" s="1"/>
  <c r="Q2085" i="3" a="1"/>
  <c r="Q2085" i="3" s="1"/>
  <c r="Q2073" i="3" a="1"/>
  <c r="Q2073" i="3" s="1"/>
  <c r="Q2058" i="3" a="1"/>
  <c r="Q2058" i="3" s="1"/>
  <c r="Q2044" i="3" a="1"/>
  <c r="Q2044" i="3" s="1"/>
  <c r="Q2029" i="3" a="1"/>
  <c r="Q2029" i="3" s="1"/>
  <c r="Q7514" i="3" a="1"/>
  <c r="Q7514" i="3" s="1"/>
  <c r="Q5620" i="3" a="1"/>
  <c r="Q5620" i="3" s="1"/>
  <c r="Q5138" i="3" a="1"/>
  <c r="Q5138" i="3" s="1"/>
  <c r="Q4778" i="3" a="1"/>
  <c r="Q4778" i="3" s="1"/>
  <c r="Q4491" i="3" a="1"/>
  <c r="Q4491" i="3" s="1"/>
  <c r="Q4092" i="3" a="1"/>
  <c r="Q4092" i="3" s="1"/>
  <c r="Q3954" i="3" a="1"/>
  <c r="Q3954" i="3" s="1"/>
  <c r="Q3845" i="3" a="1"/>
  <c r="Q3845" i="3" s="1"/>
  <c r="Q3706" i="3" a="1"/>
  <c r="Q3706" i="3" s="1"/>
  <c r="Q3641" i="3" a="1"/>
  <c r="Q3641" i="3" s="1"/>
  <c r="Q3585" i="3" a="1"/>
  <c r="Q3585" i="3" s="1"/>
  <c r="Q3537" i="3" a="1"/>
  <c r="Q3537" i="3" s="1"/>
  <c r="Q3422" i="3" a="1"/>
  <c r="Q3422" i="3" s="1"/>
  <c r="Q3393" i="3" a="1"/>
  <c r="Q3393" i="3" s="1"/>
  <c r="Q3362" i="3" a="1"/>
  <c r="Q3362" i="3" s="1"/>
  <c r="Q3331" i="3" a="1"/>
  <c r="Q3331" i="3" s="1"/>
  <c r="Q3298" i="3" a="1"/>
  <c r="Q3298" i="3" s="1"/>
  <c r="Q3229" i="3" a="1"/>
  <c r="Q3229" i="3" s="1"/>
  <c r="Q3196" i="3" a="1"/>
  <c r="Q3196" i="3" s="1"/>
  <c r="Q3166" i="3" a="1"/>
  <c r="Q3166" i="3" s="1"/>
  <c r="Q3075" i="3" a="1"/>
  <c r="Q3075" i="3" s="1"/>
  <c r="Q3045" i="3" a="1"/>
  <c r="Q3045" i="3" s="1"/>
  <c r="Q3018" i="3" a="1"/>
  <c r="Q3018" i="3" s="1"/>
  <c r="Q2994" i="3" a="1"/>
  <c r="Q2994" i="3" s="1"/>
  <c r="Q2979" i="3" a="1"/>
  <c r="Q2979" i="3" s="1"/>
  <c r="Q2890" i="3" a="1"/>
  <c r="Q2890" i="3" s="1"/>
  <c r="Q2874" i="3" a="1"/>
  <c r="Q2874" i="3" s="1"/>
  <c r="Q2859" i="3" a="1"/>
  <c r="Q2859" i="3" s="1"/>
  <c r="Q2844" i="3" a="1"/>
  <c r="Q2844" i="3" s="1"/>
  <c r="Q2814" i="3" a="1"/>
  <c r="Q2814" i="3" s="1"/>
  <c r="Q2799" i="3" a="1"/>
  <c r="Q2799" i="3" s="1"/>
  <c r="Q2784" i="3" a="1"/>
  <c r="Q2784" i="3" s="1"/>
  <c r="Q2741" i="3" a="1"/>
  <c r="Q2741" i="3" s="1"/>
  <c r="Q2715" i="3" a="1"/>
  <c r="Q2715" i="3" s="1"/>
  <c r="Q2700" i="3" a="1"/>
  <c r="Q2700" i="3" s="1"/>
  <c r="Q2673" i="3" a="1"/>
  <c r="Q2673" i="3" s="1"/>
  <c r="Q2646" i="3" a="1"/>
  <c r="Q2646" i="3" s="1"/>
  <c r="Q2630" i="3" a="1"/>
  <c r="Q2630" i="3" s="1"/>
  <c r="Q2604" i="3" a="1"/>
  <c r="Q2604" i="3" s="1"/>
  <c r="Q2588" i="3" a="1"/>
  <c r="Q2588" i="3" s="1"/>
  <c r="Q2560" i="3" a="1"/>
  <c r="Q2560" i="3" s="1"/>
  <c r="Q2545" i="3" a="1"/>
  <c r="Q2545" i="3" s="1"/>
  <c r="Q2489" i="3" a="1"/>
  <c r="Q2489" i="3" s="1"/>
  <c r="Q2474" i="3" a="1"/>
  <c r="Q2474" i="3" s="1"/>
  <c r="Q2445" i="3" a="1"/>
  <c r="Q2445" i="3" s="1"/>
  <c r="Q2415" i="3" a="1"/>
  <c r="Q2415" i="3" s="1"/>
  <c r="Q2372" i="3" a="1"/>
  <c r="Q2372" i="3" s="1"/>
  <c r="Q2358" i="3" a="1"/>
  <c r="Q2358" i="3" s="1"/>
  <c r="Q2343" i="3" a="1"/>
  <c r="Q2343" i="3" s="1"/>
  <c r="Q2329" i="3" a="1"/>
  <c r="Q2329" i="3" s="1"/>
  <c r="Q2316" i="3" a="1"/>
  <c r="Q2316" i="3" s="1"/>
  <c r="Q2287" i="3" a="1"/>
  <c r="Q2287" i="3" s="1"/>
  <c r="Q2274" i="3" a="1"/>
  <c r="Q2274" i="3" s="1"/>
  <c r="Q2258" i="3" a="1"/>
  <c r="Q2258" i="3" s="1"/>
  <c r="Q2244" i="3" a="1"/>
  <c r="Q2244" i="3" s="1"/>
  <c r="Q2229" i="3" a="1"/>
  <c r="Q2229" i="3" s="1"/>
  <c r="Q2214" i="3" a="1"/>
  <c r="Q2214" i="3" s="1"/>
  <c r="Q2186" i="3" a="1"/>
  <c r="Q2186" i="3" s="1"/>
  <c r="Q2170" i="3" a="1"/>
  <c r="Q2170" i="3" s="1"/>
  <c r="Q2157" i="3" a="1"/>
  <c r="Q2157" i="3" s="1"/>
  <c r="Q2141" i="3" a="1"/>
  <c r="Q2141" i="3" s="1"/>
  <c r="Q2126" i="3" a="1"/>
  <c r="Q2126" i="3" s="1"/>
  <c r="Q2084" i="3" a="1"/>
  <c r="Q2084" i="3" s="1"/>
  <c r="Q2072" i="3" a="1"/>
  <c r="Q2072" i="3" s="1"/>
  <c r="Q2057" i="3" a="1"/>
  <c r="Q2057" i="3" s="1"/>
  <c r="Q2043" i="3" a="1"/>
  <c r="Q2043" i="3" s="1"/>
  <c r="Q2014" i="3" a="1"/>
  <c r="Q2014" i="3" s="1"/>
  <c r="Q2000" i="3" a="1"/>
  <c r="Q2000" i="3" s="1"/>
  <c r="Q1986" i="3" a="1"/>
  <c r="Q1986" i="3" s="1"/>
  <c r="Q1971" i="3" a="1"/>
  <c r="Q1971" i="3" s="1"/>
  <c r="Q1958" i="3" a="1"/>
  <c r="Q1958" i="3" s="1"/>
  <c r="Q1944" i="3" a="1"/>
  <c r="Q1944" i="3" s="1"/>
  <c r="Q5597" i="3" a="1"/>
  <c r="Q5597" i="3" s="1"/>
  <c r="Q4477" i="3" a="1"/>
  <c r="Q4477" i="3" s="1"/>
  <c r="Q4236" i="3" a="1"/>
  <c r="Q4236" i="3" s="1"/>
  <c r="Q4090" i="3" a="1"/>
  <c r="Q4090" i="3" s="1"/>
  <c r="Q3950" i="3" a="1"/>
  <c r="Q3950" i="3" s="1"/>
  <c r="Q3839" i="3" a="1"/>
  <c r="Q3839" i="3" s="1"/>
  <c r="Q3768" i="3" a="1"/>
  <c r="Q3768" i="3" s="1"/>
  <c r="Q3695" i="3" a="1"/>
  <c r="Q3695" i="3" s="1"/>
  <c r="Q3584" i="3" a="1"/>
  <c r="Q3584" i="3" s="1"/>
  <c r="Q6697" i="3" a="1"/>
  <c r="Q6697" i="3" s="1"/>
  <c r="Q5495" i="3" a="1"/>
  <c r="Q5495" i="3" s="1"/>
  <c r="Q5068" i="3" a="1"/>
  <c r="Q5068" i="3" s="1"/>
  <c r="Q4443" i="3" a="1"/>
  <c r="Q4443" i="3" s="1"/>
  <c r="Q4209" i="3" a="1"/>
  <c r="Q4209" i="3" s="1"/>
  <c r="Q3763" i="3" a="1"/>
  <c r="Q3763" i="3" s="1"/>
  <c r="Q3632" i="3" a="1"/>
  <c r="Q3632" i="3" s="1"/>
  <c r="Q3583" i="3" a="1"/>
  <c r="Q3583" i="3" s="1"/>
  <c r="Q3534" i="3" a="1"/>
  <c r="Q3534" i="3" s="1"/>
  <c r="Q3487" i="3" a="1"/>
  <c r="Q3487" i="3" s="1"/>
  <c r="Q3418" i="3" a="1"/>
  <c r="Q3418" i="3" s="1"/>
  <c r="Q3330" i="3" a="1"/>
  <c r="Q3330" i="3" s="1"/>
  <c r="Q3294" i="3" a="1"/>
  <c r="Q3294" i="3" s="1"/>
  <c r="Q3264" i="3" a="1"/>
  <c r="Q3264" i="3" s="1"/>
  <c r="Q3224" i="3" a="1"/>
  <c r="Q3224" i="3" s="1"/>
  <c r="Q3195" i="3" a="1"/>
  <c r="Q3195" i="3" s="1"/>
  <c r="Q3164" i="3" a="1"/>
  <c r="Q3164" i="3" s="1"/>
  <c r="Q3133" i="3" a="1"/>
  <c r="Q3133" i="3" s="1"/>
  <c r="Q3103" i="3" a="1"/>
  <c r="Q3103" i="3" s="1"/>
  <c r="Q3074" i="3" a="1"/>
  <c r="Q3074" i="3" s="1"/>
  <c r="Q3014" i="3" a="1"/>
  <c r="Q3014" i="3" s="1"/>
  <c r="Q2992" i="3" a="1"/>
  <c r="Q2992" i="3" s="1"/>
  <c r="Q2977" i="3" a="1"/>
  <c r="Q2977" i="3" s="1"/>
  <c r="Q2963" i="3" a="1"/>
  <c r="Q2963" i="3" s="1"/>
  <c r="Q2947" i="3" a="1"/>
  <c r="Q2947" i="3" s="1"/>
  <c r="Q2933" i="3" a="1"/>
  <c r="Q2933" i="3" s="1"/>
  <c r="Q2903" i="3" a="1"/>
  <c r="Q2903" i="3" s="1"/>
  <c r="Q2889" i="3" a="1"/>
  <c r="Q2889" i="3" s="1"/>
  <c r="Q2857" i="3" a="1"/>
  <c r="Q2857" i="3" s="1"/>
  <c r="Q2827" i="3" a="1"/>
  <c r="Q2827" i="3" s="1"/>
  <c r="Q2798" i="3" a="1"/>
  <c r="Q2798" i="3" s="1"/>
  <c r="Q2753" i="3" a="1"/>
  <c r="Q2753" i="3" s="1"/>
  <c r="Q2726" i="3" a="1"/>
  <c r="Q2726" i="3" s="1"/>
  <c r="Q2713" i="3" a="1"/>
  <c r="Q2713" i="3" s="1"/>
  <c r="Q2698" i="3" a="1"/>
  <c r="Q2698" i="3" s="1"/>
  <c r="Q2684" i="3" a="1"/>
  <c r="Q2684" i="3" s="1"/>
  <c r="Q2671" i="3" a="1"/>
  <c r="Q2671" i="3" s="1"/>
  <c r="Q2657" i="3" a="1"/>
  <c r="Q2657" i="3" s="1"/>
  <c r="Q2644" i="3" a="1"/>
  <c r="Q2644" i="3" s="1"/>
  <c r="Q2629" i="3" a="1"/>
  <c r="Q2629" i="3" s="1"/>
  <c r="Q2615" i="3" a="1"/>
  <c r="Q2615" i="3" s="1"/>
  <c r="Q2602" i="3" a="1"/>
  <c r="Q2602" i="3" s="1"/>
  <c r="Q2587" i="3" a="1"/>
  <c r="Q2587" i="3" s="1"/>
  <c r="Q2573" i="3" a="1"/>
  <c r="Q2573" i="3" s="1"/>
  <c r="Q2559" i="3" a="1"/>
  <c r="Q2559" i="3" s="1"/>
  <c r="Q2544" i="3" a="1"/>
  <c r="Q2544" i="3" s="1"/>
  <c r="Q2531" i="3" a="1"/>
  <c r="Q2531" i="3" s="1"/>
  <c r="Q2487" i="3" a="1"/>
  <c r="Q2487" i="3" s="1"/>
  <c r="Q2473" i="3" a="1"/>
  <c r="Q2473" i="3" s="1"/>
  <c r="Q2457" i="3" a="1"/>
  <c r="Q2457" i="3" s="1"/>
  <c r="Q2443" i="3" a="1"/>
  <c r="Q2443" i="3" s="1"/>
  <c r="Q6689" i="3" a="1"/>
  <c r="Q6689" i="3" s="1"/>
  <c r="Q5494" i="3" a="1"/>
  <c r="Q5494" i="3" s="1"/>
  <c r="Q5065" i="3" a="1"/>
  <c r="Q5065" i="3" s="1"/>
  <c r="Q4430" i="3" a="1"/>
  <c r="Q4430" i="3" s="1"/>
  <c r="Q4208" i="3" a="1"/>
  <c r="Q4208" i="3" s="1"/>
  <c r="Q4064" i="3" a="1"/>
  <c r="Q4064" i="3" s="1"/>
  <c r="Q3927" i="3" a="1"/>
  <c r="Q3927" i="3" s="1"/>
  <c r="Q3833" i="3" a="1"/>
  <c r="Q3833" i="3" s="1"/>
  <c r="Q3762" i="3" a="1"/>
  <c r="Q3762" i="3" s="1"/>
  <c r="Q3690" i="3" a="1"/>
  <c r="Q3690" i="3" s="1"/>
  <c r="Q3533" i="3" a="1"/>
  <c r="Q3533" i="3" s="1"/>
  <c r="Q3486" i="3" a="1"/>
  <c r="Q3486" i="3" s="1"/>
  <c r="Q3447" i="3" a="1"/>
  <c r="Q3447" i="3" s="1"/>
  <c r="Q3417" i="3" a="1"/>
  <c r="Q3417" i="3" s="1"/>
  <c r="Q3387" i="3" a="1"/>
  <c r="Q3387" i="3" s="1"/>
  <c r="Q3358" i="3" a="1"/>
  <c r="Q3358" i="3" s="1"/>
  <c r="Q3293" i="3" a="1"/>
  <c r="Q3293" i="3" s="1"/>
  <c r="Q3223" i="3" a="1"/>
  <c r="Q3223" i="3" s="1"/>
  <c r="Q3194" i="3" a="1"/>
  <c r="Q3194" i="3" s="1"/>
  <c r="Q3163" i="3" a="1"/>
  <c r="Q3163" i="3" s="1"/>
  <c r="Q3132" i="3" a="1"/>
  <c r="Q3132" i="3" s="1"/>
  <c r="Q3102" i="3" a="1"/>
  <c r="Q3102" i="3" s="1"/>
  <c r="Q3073" i="3" a="1"/>
  <c r="Q3073" i="3" s="1"/>
  <c r="Q3042" i="3" a="1"/>
  <c r="Q3042" i="3" s="1"/>
  <c r="Q3012" i="3" a="1"/>
  <c r="Q3012" i="3" s="1"/>
  <c r="Q2962" i="3" a="1"/>
  <c r="Q2962" i="3" s="1"/>
  <c r="Q2946" i="3" a="1"/>
  <c r="Q2946" i="3" s="1"/>
  <c r="Q2932" i="3" a="1"/>
  <c r="Q2932" i="3" s="1"/>
  <c r="Q2918" i="3" a="1"/>
  <c r="Q2918" i="3" s="1"/>
  <c r="Q2902" i="3" a="1"/>
  <c r="Q2902" i="3" s="1"/>
  <c r="Q2872" i="3" a="1"/>
  <c r="Q2872" i="3" s="1"/>
  <c r="Q2856" i="3" a="1"/>
  <c r="Q2856" i="3" s="1"/>
  <c r="Q2842" i="3" a="1"/>
  <c r="Q2842" i="3" s="1"/>
  <c r="Q2812" i="3" a="1"/>
  <c r="Q2812" i="3" s="1"/>
  <c r="Q2797" i="3" a="1"/>
  <c r="Q2797" i="3" s="1"/>
  <c r="Q2782" i="3" a="1"/>
  <c r="Q2782" i="3" s="1"/>
  <c r="Q2768" i="3" a="1"/>
  <c r="Q2768" i="3" s="1"/>
  <c r="Q2752" i="3" a="1"/>
  <c r="Q2752" i="3" s="1"/>
  <c r="Q2739" i="3" a="1"/>
  <c r="Q2739" i="3" s="1"/>
  <c r="Q2725" i="3" a="1"/>
  <c r="Q2725" i="3" s="1"/>
  <c r="Q2712" i="3" a="1"/>
  <c r="Q2712" i="3" s="1"/>
  <c r="Q2683" i="3" a="1"/>
  <c r="Q2683" i="3" s="1"/>
  <c r="Q2670" i="3" a="1"/>
  <c r="Q2670" i="3" s="1"/>
  <c r="Q2656" i="3" a="1"/>
  <c r="Q2656" i="3" s="1"/>
  <c r="Q2643" i="3" a="1"/>
  <c r="Q2643" i="3" s="1"/>
  <c r="Q2614" i="3" a="1"/>
  <c r="Q2614" i="3" s="1"/>
  <c r="Q2572" i="3" a="1"/>
  <c r="Q2572" i="3" s="1"/>
  <c r="Q2530" i="3" a="1"/>
  <c r="Q2530" i="3" s="1"/>
  <c r="Q2516" i="3" a="1"/>
  <c r="Q2516" i="3" s="1"/>
  <c r="Q2502" i="3" a="1"/>
  <c r="Q2502" i="3" s="1"/>
  <c r="Q2486" i="3" a="1"/>
  <c r="Q2486" i="3" s="1"/>
  <c r="Q2472" i="3" a="1"/>
  <c r="Q2472" i="3" s="1"/>
  <c r="Q2456" i="3" a="1"/>
  <c r="Q2456" i="3" s="1"/>
  <c r="Q2442" i="3" a="1"/>
  <c r="Q2442" i="3" s="1"/>
  <c r="Q2428" i="3" a="1"/>
  <c r="Q2428" i="3" s="1"/>
  <c r="Q2413" i="3" a="1"/>
  <c r="Q2413" i="3" s="1"/>
  <c r="Q2385" i="3" a="1"/>
  <c r="Q2385" i="3" s="1"/>
  <c r="Q2370" i="3" a="1"/>
  <c r="Q2370" i="3" s="1"/>
  <c r="Q2356" i="3" a="1"/>
  <c r="Q2356" i="3" s="1"/>
  <c r="Q2341" i="3" a="1"/>
  <c r="Q2341" i="3" s="1"/>
  <c r="Q2314" i="3" a="1"/>
  <c r="Q2314" i="3" s="1"/>
  <c r="Q2299" i="3" a="1"/>
  <c r="Q2299" i="3" s="1"/>
  <c r="Q2272" i="3" a="1"/>
  <c r="Q2272" i="3" s="1"/>
  <c r="Q2241" i="3" a="1"/>
  <c r="Q2241" i="3" s="1"/>
  <c r="Q2212" i="3" a="1"/>
  <c r="Q2212" i="3" s="1"/>
  <c r="Q6611" i="3" a="1"/>
  <c r="Q6611" i="3" s="1"/>
  <c r="Q5063" i="3" a="1"/>
  <c r="Q5063" i="3" s="1"/>
  <c r="Q4700" i="3" a="1"/>
  <c r="Q4700" i="3" s="1"/>
  <c r="Q4200" i="3" a="1"/>
  <c r="Q4200" i="3" s="1"/>
  <c r="Q4062" i="3" a="1"/>
  <c r="Q4062" i="3" s="1"/>
  <c r="Q3832" i="3" a="1"/>
  <c r="Q3832" i="3" s="1"/>
  <c r="Q3689" i="3" a="1"/>
  <c r="Q3689" i="3" s="1"/>
  <c r="Q3627" i="3" a="1"/>
  <c r="Q3627" i="3" s="1"/>
  <c r="Q3575" i="3" a="1"/>
  <c r="Q3575" i="3" s="1"/>
  <c r="Q3527" i="3" a="1"/>
  <c r="Q3527" i="3" s="1"/>
  <c r="Q3485" i="3" a="1"/>
  <c r="Q3485" i="3" s="1"/>
  <c r="Q3357" i="3" a="1"/>
  <c r="Q3357" i="3" s="1"/>
  <c r="Q3324" i="3" a="1"/>
  <c r="Q3324" i="3" s="1"/>
  <c r="Q3258" i="3" a="1"/>
  <c r="Q3258" i="3" s="1"/>
  <c r="Q3193" i="3" a="1"/>
  <c r="Q3193" i="3" s="1"/>
  <c r="Q3162" i="3" a="1"/>
  <c r="Q3162" i="3" s="1"/>
  <c r="Q3011" i="3" a="1"/>
  <c r="Q3011" i="3" s="1"/>
  <c r="Q2991" i="3" a="1"/>
  <c r="Q2991" i="3" s="1"/>
  <c r="Q2976" i="3" a="1"/>
  <c r="Q2976" i="3" s="1"/>
  <c r="Q2961" i="3" a="1"/>
  <c r="Q2961" i="3" s="1"/>
  <c r="Q2917" i="3" a="1"/>
  <c r="Q2917" i="3" s="1"/>
  <c r="Q2888" i="3" a="1"/>
  <c r="Q2888" i="3" s="1"/>
  <c r="Q2871" i="3" a="1"/>
  <c r="Q2871" i="3" s="1"/>
  <c r="Q2855" i="3" a="1"/>
  <c r="Q2855" i="3" s="1"/>
  <c r="Q2826" i="3" a="1"/>
  <c r="Q2826" i="3" s="1"/>
  <c r="Q2811" i="3" a="1"/>
  <c r="Q2811" i="3" s="1"/>
  <c r="Q2796" i="3" a="1"/>
  <c r="Q2796" i="3" s="1"/>
  <c r="Q2781" i="3" a="1"/>
  <c r="Q2781" i="3" s="1"/>
  <c r="Q2767" i="3" a="1"/>
  <c r="Q2767" i="3" s="1"/>
  <c r="Q2697" i="3" a="1"/>
  <c r="Q2697" i="3" s="1"/>
  <c r="Q2642" i="3" a="1"/>
  <c r="Q2642" i="3" s="1"/>
  <c r="Q2628" i="3" a="1"/>
  <c r="Q2628" i="3" s="1"/>
  <c r="Q2601" i="3" a="1"/>
  <c r="Q2601" i="3" s="1"/>
  <c r="Q2586" i="3" a="1"/>
  <c r="Q2586" i="3" s="1"/>
  <c r="Q2558" i="3" a="1"/>
  <c r="Q2558" i="3" s="1"/>
  <c r="Q2543" i="3" a="1"/>
  <c r="Q2543" i="3" s="1"/>
  <c r="Q2529" i="3" a="1"/>
  <c r="Q2529" i="3" s="1"/>
  <c r="Q2485" i="3" a="1"/>
  <c r="Q2485" i="3" s="1"/>
  <c r="Q2471" i="3" a="1"/>
  <c r="Q2471" i="3" s="1"/>
  <c r="Q2441" i="3" a="1"/>
  <c r="Q2441" i="3" s="1"/>
  <c r="Q2399" i="3" a="1"/>
  <c r="Q2399" i="3" s="1"/>
  <c r="Q2384" i="3" a="1"/>
  <c r="Q2384" i="3" s="1"/>
  <c r="Q2355" i="3" a="1"/>
  <c r="Q2355" i="3" s="1"/>
  <c r="Q2340" i="3" a="1"/>
  <c r="Q2340" i="3" s="1"/>
  <c r="Q2327" i="3" a="1"/>
  <c r="Q2327" i="3" s="1"/>
  <c r="Q2313" i="3" a="1"/>
  <c r="Q2313" i="3" s="1"/>
  <c r="Q2285" i="3" a="1"/>
  <c r="Q2285" i="3" s="1"/>
  <c r="Q2271" i="3" a="1"/>
  <c r="Q2271" i="3" s="1"/>
  <c r="Q2255" i="3" a="1"/>
  <c r="Q2255" i="3" s="1"/>
  <c r="Q2240" i="3" a="1"/>
  <c r="Q2240" i="3" s="1"/>
  <c r="Q2227" i="3" a="1"/>
  <c r="Q2227" i="3" s="1"/>
  <c r="Q2199" i="3" a="1"/>
  <c r="Q2199" i="3" s="1"/>
  <c r="Q2167" i="3" a="1"/>
  <c r="Q2167" i="3" s="1"/>
  <c r="Q2109" i="3" a="1"/>
  <c r="Q2109" i="3" s="1"/>
  <c r="Q2068" i="3" a="1"/>
  <c r="Q2068" i="3" s="1"/>
  <c r="Q2054" i="3" a="1"/>
  <c r="Q2054" i="3" s="1"/>
  <c r="Q2039" i="3" a="1"/>
  <c r="Q2039" i="3" s="1"/>
  <c r="Q2012" i="3" a="1"/>
  <c r="Q2012" i="3" s="1"/>
  <c r="Q1997" i="3" a="1"/>
  <c r="Q1997" i="3" s="1"/>
  <c r="Q1983" i="3" a="1"/>
  <c r="Q1983" i="3" s="1"/>
  <c r="Q1968" i="3" a="1"/>
  <c r="Q1968" i="3" s="1"/>
  <c r="Q1955" i="3" a="1"/>
  <c r="Q1955" i="3" s="1"/>
  <c r="Q1941" i="3" a="1"/>
  <c r="Q1941" i="3" s="1"/>
  <c r="Q5062" i="3" a="1"/>
  <c r="Q5062" i="3" s="1"/>
  <c r="Q4423" i="3" a="1"/>
  <c r="Q4423" i="3" s="1"/>
  <c r="Q4199" i="3" a="1"/>
  <c r="Q4199" i="3" s="1"/>
  <c r="Q4061" i="3" a="1"/>
  <c r="Q4061" i="3" s="1"/>
  <c r="Q3918" i="3" a="1"/>
  <c r="Q3918" i="3" s="1"/>
  <c r="Q3830" i="3" a="1"/>
  <c r="Q3830" i="3" s="1"/>
  <c r="Q3754" i="3" a="1"/>
  <c r="Q3754" i="3" s="1"/>
  <c r="Q3687" i="3" a="1"/>
  <c r="Q3687" i="3" s="1"/>
  <c r="Q3626" i="3" a="1"/>
  <c r="Q3626" i="3" s="1"/>
  <c r="Q3526" i="3" a="1"/>
  <c r="Q3526" i="3" s="1"/>
  <c r="Q3484" i="3" a="1"/>
  <c r="Q3484" i="3" s="1"/>
  <c r="Q3443" i="3" a="1"/>
  <c r="Q3443" i="3" s="1"/>
  <c r="Q3416" i="3" a="1"/>
  <c r="Q3416" i="3" s="1"/>
  <c r="Q3383" i="3" a="1"/>
  <c r="Q3383" i="3" s="1"/>
  <c r="Q3356" i="3" a="1"/>
  <c r="Q3356" i="3" s="1"/>
  <c r="Q3320" i="3" a="1"/>
  <c r="Q3320" i="3" s="1"/>
  <c r="Q3292" i="3" a="1"/>
  <c r="Q3292" i="3" s="1"/>
  <c r="Q3253" i="3" a="1"/>
  <c r="Q3253" i="3" s="1"/>
  <c r="Q3222" i="3" a="1"/>
  <c r="Q3222" i="3" s="1"/>
  <c r="Q3192" i="3" a="1"/>
  <c r="Q3192" i="3" s="1"/>
  <c r="Q3161" i="3" a="1"/>
  <c r="Q3161" i="3" s="1"/>
  <c r="Q3131" i="3" a="1"/>
  <c r="Q3131" i="3" s="1"/>
  <c r="Q3101" i="3" a="1"/>
  <c r="Q3101" i="3" s="1"/>
  <c r="Q3072" i="3" a="1"/>
  <c r="Q3072" i="3" s="1"/>
  <c r="Q3041" i="3" a="1"/>
  <c r="Q3041" i="3" s="1"/>
  <c r="Q3010" i="3" a="1"/>
  <c r="Q3010" i="3" s="1"/>
  <c r="Q2990" i="3" a="1"/>
  <c r="Q2990" i="3" s="1"/>
  <c r="Q2960" i="3" a="1"/>
  <c r="Q2960" i="3" s="1"/>
  <c r="Q2945" i="3" a="1"/>
  <c r="Q2945" i="3" s="1"/>
  <c r="Q2931" i="3" a="1"/>
  <c r="Q2931" i="3" s="1"/>
  <c r="Q2916" i="3" a="1"/>
  <c r="Q2916" i="3" s="1"/>
  <c r="Q2901" i="3" a="1"/>
  <c r="Q2901" i="3" s="1"/>
  <c r="Q2887" i="3" a="1"/>
  <c r="Q2887" i="3" s="1"/>
  <c r="Q2870" i="3" a="1"/>
  <c r="Q2870" i="3" s="1"/>
  <c r="Q2841" i="3" a="1"/>
  <c r="Q2841" i="3" s="1"/>
  <c r="Q2825" i="3" a="1"/>
  <c r="Q2825" i="3" s="1"/>
  <c r="Q2810" i="3" a="1"/>
  <c r="Q2810" i="3" s="1"/>
  <c r="Q2795" i="3" a="1"/>
  <c r="Q2795" i="3" s="1"/>
  <c r="Q2780" i="3" a="1"/>
  <c r="Q2780" i="3" s="1"/>
  <c r="Q2751" i="3" a="1"/>
  <c r="Q2751" i="3" s="1"/>
  <c r="Q2738" i="3" a="1"/>
  <c r="Q2738" i="3" s="1"/>
  <c r="Q2724" i="3" a="1"/>
  <c r="Q2724" i="3" s="1"/>
  <c r="Q2711" i="3" a="1"/>
  <c r="Q2711" i="3" s="1"/>
  <c r="Q2696" i="3" a="1"/>
  <c r="Q2696" i="3" s="1"/>
  <c r="Q2682" i="3" a="1"/>
  <c r="Q2682" i="3" s="1"/>
  <c r="Q2669" i="3" a="1"/>
  <c r="Q2669" i="3" s="1"/>
  <c r="Q2655" i="3" a="1"/>
  <c r="Q2655" i="3" s="1"/>
  <c r="Q2641" i="3" a="1"/>
  <c r="Q2641" i="3" s="1"/>
  <c r="Q2613" i="3" a="1"/>
  <c r="Q2613" i="3" s="1"/>
  <c r="Q2600" i="3" a="1"/>
  <c r="Q2600" i="3" s="1"/>
  <c r="Q2571" i="3" a="1"/>
  <c r="Q2571" i="3" s="1"/>
  <c r="Q2528" i="3" a="1"/>
  <c r="Q2528" i="3" s="1"/>
  <c r="Q2515" i="3" a="1"/>
  <c r="Q2515" i="3" s="1"/>
  <c r="Q2501" i="3" a="1"/>
  <c r="Q2501" i="3" s="1"/>
  <c r="Q2484" i="3" a="1"/>
  <c r="Q2484" i="3" s="1"/>
  <c r="Q2470" i="3" a="1"/>
  <c r="Q2470" i="3" s="1"/>
  <c r="Q2455" i="3" a="1"/>
  <c r="Q2455" i="3" s="1"/>
  <c r="Q2440" i="3" a="1"/>
  <c r="Q2440" i="3" s="1"/>
  <c r="Q2427" i="3" a="1"/>
  <c r="Q2427" i="3" s="1"/>
  <c r="Q2412" i="3" a="1"/>
  <c r="Q2412" i="3" s="1"/>
  <c r="Q2398" i="3" a="1"/>
  <c r="Q2398" i="3" s="1"/>
  <c r="Q2383" i="3" a="1"/>
  <c r="Q2383" i="3" s="1"/>
  <c r="Q2369" i="3" a="1"/>
  <c r="Q2369" i="3" s="1"/>
  <c r="Q2354" i="3" a="1"/>
  <c r="Q2354" i="3" s="1"/>
  <c r="Q2326" i="3" a="1"/>
  <c r="Q2326" i="3" s="1"/>
  <c r="Q2312" i="3" a="1"/>
  <c r="Q2312" i="3" s="1"/>
  <c r="Q2298" i="3" a="1"/>
  <c r="Q2298" i="3" s="1"/>
  <c r="Q2284" i="3" a="1"/>
  <c r="Q2284" i="3" s="1"/>
  <c r="Q2270" i="3" a="1"/>
  <c r="Q2270" i="3" s="1"/>
  <c r="Q2239" i="3" a="1"/>
  <c r="Q2239" i="3" s="1"/>
  <c r="Q2226" i="3" a="1"/>
  <c r="Q2226" i="3" s="1"/>
  <c r="Q2211" i="3" a="1"/>
  <c r="Q2211" i="3" s="1"/>
  <c r="Q2198" i="3" a="1"/>
  <c r="Q2198" i="3" s="1"/>
  <c r="Q2182" i="3" a="1"/>
  <c r="Q2182" i="3" s="1"/>
  <c r="Q2153" i="3" a="1"/>
  <c r="Q2153" i="3" s="1"/>
  <c r="Q2138" i="3" a="1"/>
  <c r="Q2138" i="3" s="1"/>
  <c r="Q2123" i="3" a="1"/>
  <c r="Q2123" i="3" s="1"/>
  <c r="Q2108" i="3" a="1"/>
  <c r="Q2108" i="3" s="1"/>
  <c r="Q2095" i="3" a="1"/>
  <c r="Q2095" i="3" s="1"/>
  <c r="Q2081" i="3" a="1"/>
  <c r="Q2081" i="3" s="1"/>
  <c r="Q2067" i="3" a="1"/>
  <c r="Q2067" i="3" s="1"/>
  <c r="Q2038" i="3" a="1"/>
  <c r="Q2038" i="3" s="1"/>
  <c r="Q2025" i="3" a="1"/>
  <c r="Q2025" i="3" s="1"/>
  <c r="Q1996" i="3" a="1"/>
  <c r="Q1996" i="3" s="1"/>
  <c r="Q6236" i="3" a="1"/>
  <c r="Q6236" i="3" s="1"/>
  <c r="Q4693" i="3" a="1"/>
  <c r="Q4693" i="3" s="1"/>
  <c r="Q4422" i="3" a="1"/>
  <c r="Q4422" i="3" s="1"/>
  <c r="Q3821" i="3" a="1"/>
  <c r="Q3821" i="3" s="1"/>
  <c r="Q3686" i="3" a="1"/>
  <c r="Q3686" i="3" s="1"/>
  <c r="Q3623" i="3" a="1"/>
  <c r="Q3623" i="3" s="1"/>
  <c r="Q3571" i="3" a="1"/>
  <c r="Q3571" i="3" s="1"/>
  <c r="Q3521" i="3" a="1"/>
  <c r="Q3521" i="3" s="1"/>
  <c r="Q3442" i="3" a="1"/>
  <c r="Q3442" i="3" s="1"/>
  <c r="Q3252" i="3" a="1"/>
  <c r="Q3252" i="3" s="1"/>
  <c r="Q3160" i="3" a="1"/>
  <c r="Q3160" i="3" s="1"/>
  <c r="Q3130" i="3" a="1"/>
  <c r="Q3130" i="3" s="1"/>
  <c r="Q3100" i="3" a="1"/>
  <c r="Q3100" i="3" s="1"/>
  <c r="Q3071" i="3" a="1"/>
  <c r="Q3071" i="3" s="1"/>
  <c r="Q3040" i="3" a="1"/>
  <c r="Q3040" i="3" s="1"/>
  <c r="Q3009" i="3" a="1"/>
  <c r="Q3009" i="3" s="1"/>
  <c r="Q2975" i="3" a="1"/>
  <c r="Q2975" i="3" s="1"/>
  <c r="Q2930" i="3" a="1"/>
  <c r="Q2930" i="3" s="1"/>
  <c r="Q2915" i="3" a="1"/>
  <c r="Q2915" i="3" s="1"/>
  <c r="Q2900" i="3" a="1"/>
  <c r="Q2900" i="3" s="1"/>
  <c r="Q2854" i="3" a="1"/>
  <c r="Q2854" i="3" s="1"/>
  <c r="Q2840" i="3" a="1"/>
  <c r="Q2840" i="3" s="1"/>
  <c r="Q2824" i="3" a="1"/>
  <c r="Q2824" i="3" s="1"/>
  <c r="Q2809" i="3" a="1"/>
  <c r="Q2809" i="3" s="1"/>
  <c r="Q2766" i="3" a="1"/>
  <c r="Q2766" i="3" s="1"/>
  <c r="Q2750" i="3" a="1"/>
  <c r="Q2750" i="3" s="1"/>
  <c r="Q2710" i="3" a="1"/>
  <c r="Q2710" i="3" s="1"/>
  <c r="Q2640" i="3" a="1"/>
  <c r="Q2640" i="3" s="1"/>
  <c r="Q2627" i="3" a="1"/>
  <c r="Q2627" i="3" s="1"/>
  <c r="Q2585" i="3" a="1"/>
  <c r="Q2585" i="3" s="1"/>
  <c r="Q2570" i="3" a="1"/>
  <c r="Q2570" i="3" s="1"/>
  <c r="Q2557" i="3" a="1"/>
  <c r="Q2557" i="3" s="1"/>
  <c r="Q2542" i="3" a="1"/>
  <c r="Q2542" i="3" s="1"/>
  <c r="Q2527" i="3" a="1"/>
  <c r="Q2527" i="3" s="1"/>
  <c r="Q2514" i="3" a="1"/>
  <c r="Q2514" i="3" s="1"/>
  <c r="Q2500" i="3" a="1"/>
  <c r="Q2500" i="3" s="1"/>
  <c r="Q2483" i="3" a="1"/>
  <c r="Q2483" i="3" s="1"/>
  <c r="Q2454" i="3" a="1"/>
  <c r="Q2454" i="3" s="1"/>
  <c r="Q2439" i="3" a="1"/>
  <c r="Q2439" i="3" s="1"/>
  <c r="Q2426" i="3" a="1"/>
  <c r="Q2426" i="3" s="1"/>
  <c r="Q2397" i="3" a="1"/>
  <c r="Q2397" i="3" s="1"/>
  <c r="Q2368" i="3" a="1"/>
  <c r="Q2368" i="3" s="1"/>
  <c r="Q2339" i="3" a="1"/>
  <c r="Q2339" i="3" s="1"/>
  <c r="Q2325" i="3" a="1"/>
  <c r="Q2325" i="3" s="1"/>
  <c r="Q2297" i="3" a="1"/>
  <c r="Q2297" i="3" s="1"/>
  <c r="Q2283" i="3" a="1"/>
  <c r="Q2283" i="3" s="1"/>
  <c r="Q2269" i="3" a="1"/>
  <c r="Q2269" i="3" s="1"/>
  <c r="Q2254" i="3" a="1"/>
  <c r="Q2254" i="3" s="1"/>
  <c r="Q2238" i="3" a="1"/>
  <c r="Q2238" i="3" s="1"/>
  <c r="Q2225" i="3" a="1"/>
  <c r="Q2225" i="3" s="1"/>
  <c r="Q2210" i="3" a="1"/>
  <c r="Q2210" i="3" s="1"/>
  <c r="Q2197" i="3" a="1"/>
  <c r="Q2197" i="3" s="1"/>
  <c r="Q2181" i="3" a="1"/>
  <c r="Q2181" i="3" s="1"/>
  <c r="Q2166" i="3" a="1"/>
  <c r="Q2166" i="3" s="1"/>
  <c r="Q6231" i="3" a="1"/>
  <c r="Q6231" i="3" s="1"/>
  <c r="Q5380" i="3" a="1"/>
  <c r="Q5380" i="3" s="1"/>
  <c r="Q4971" i="3" a="1"/>
  <c r="Q4971" i="3" s="1"/>
  <c r="Q4635" i="3" a="1"/>
  <c r="Q4635" i="3" s="1"/>
  <c r="Q4032" i="3" a="1"/>
  <c r="Q4032" i="3" s="1"/>
  <c r="Q3894" i="3" a="1"/>
  <c r="Q3894" i="3" s="1"/>
  <c r="Q3819" i="3" a="1"/>
  <c r="Q3819" i="3" s="1"/>
  <c r="Q3747" i="3" a="1"/>
  <c r="Q3747" i="3" s="1"/>
  <c r="Q3684" i="3" a="1"/>
  <c r="Q3684" i="3" s="1"/>
  <c r="Q3619" i="3" a="1"/>
  <c r="Q3619" i="3" s="1"/>
  <c r="Q3570" i="3" a="1"/>
  <c r="Q3570" i="3" s="1"/>
  <c r="Q3519" i="3" a="1"/>
  <c r="Q3519" i="3" s="1"/>
  <c r="Q3477" i="3" a="1"/>
  <c r="Q3477" i="3" s="1"/>
  <c r="Q3411" i="3" a="1"/>
  <c r="Q3411" i="3" s="1"/>
  <c r="Q3382" i="3" a="1"/>
  <c r="Q3382" i="3" s="1"/>
  <c r="Q3319" i="3" a="1"/>
  <c r="Q3319" i="3" s="1"/>
  <c r="Q3286" i="3" a="1"/>
  <c r="Q3286" i="3" s="1"/>
  <c r="Q3221" i="3" a="1"/>
  <c r="Q3221" i="3" s="1"/>
  <c r="Q3124" i="3" a="1"/>
  <c r="Q3124" i="3" s="1"/>
  <c r="Q3094" i="3" a="1"/>
  <c r="Q3094" i="3" s="1"/>
  <c r="Q3065" i="3" a="1"/>
  <c r="Q3065" i="3" s="1"/>
  <c r="Q3039" i="3" a="1"/>
  <c r="Q3039" i="3" s="1"/>
  <c r="Q3008" i="3" a="1"/>
  <c r="Q3008" i="3" s="1"/>
  <c r="Q2989" i="3" a="1"/>
  <c r="Q2989" i="3" s="1"/>
  <c r="Q2974" i="3" a="1"/>
  <c r="Q2974" i="3" s="1"/>
  <c r="Q2959" i="3" a="1"/>
  <c r="Q2959" i="3" s="1"/>
  <c r="Q2944" i="3" a="1"/>
  <c r="Q2944" i="3" s="1"/>
  <c r="Q2914" i="3" a="1"/>
  <c r="Q2914" i="3" s="1"/>
  <c r="Q2899" i="3" a="1"/>
  <c r="Q2899" i="3" s="1"/>
  <c r="Q2886" i="3" a="1"/>
  <c r="Q2886" i="3" s="1"/>
  <c r="Q2869" i="3" a="1"/>
  <c r="Q2869" i="3" s="1"/>
  <c r="Q2853" i="3" a="1"/>
  <c r="Q2853" i="3" s="1"/>
  <c r="Q2839" i="3" a="1"/>
  <c r="Q2839" i="3" s="1"/>
  <c r="Q2823" i="3" a="1"/>
  <c r="Q2823" i="3" s="1"/>
  <c r="Q2794" i="3" a="1"/>
  <c r="Q2794" i="3" s="1"/>
  <c r="Q2779" i="3" a="1"/>
  <c r="Q2779" i="3" s="1"/>
  <c r="Q2765" i="3" a="1"/>
  <c r="Q2765" i="3" s="1"/>
  <c r="Q2749" i="3" a="1"/>
  <c r="Q2749" i="3" s="1"/>
  <c r="Q2737" i="3" a="1"/>
  <c r="Q2737" i="3" s="1"/>
  <c r="Q2723" i="3" a="1"/>
  <c r="Q2723" i="3" s="1"/>
  <c r="Q2695" i="3" a="1"/>
  <c r="Q2695" i="3" s="1"/>
  <c r="Q2681" i="3" a="1"/>
  <c r="Q2681" i="3" s="1"/>
  <c r="Q2668" i="3" a="1"/>
  <c r="Q2668" i="3" s="1"/>
  <c r="Q2654" i="3" a="1"/>
  <c r="Q2654" i="3" s="1"/>
  <c r="Q2639" i="3" a="1"/>
  <c r="Q2639" i="3" s="1"/>
  <c r="Q2612" i="3" a="1"/>
  <c r="Q2612" i="3" s="1"/>
  <c r="Q2599" i="3" a="1"/>
  <c r="Q2599" i="3" s="1"/>
  <c r="Q2584" i="3" a="1"/>
  <c r="Q2584" i="3" s="1"/>
  <c r="Q2569" i="3" a="1"/>
  <c r="Q2569" i="3" s="1"/>
  <c r="Q2556" i="3" a="1"/>
  <c r="Q2556" i="3" s="1"/>
  <c r="Q2526" i="3" a="1"/>
  <c r="Q2526" i="3" s="1"/>
  <c r="Q2513" i="3" a="1"/>
  <c r="Q2513" i="3" s="1"/>
  <c r="Q2499" i="3" a="1"/>
  <c r="Q2499" i="3" s="1"/>
  <c r="Q2469" i="3" a="1"/>
  <c r="Q2469" i="3" s="1"/>
  <c r="Q2438" i="3" a="1"/>
  <c r="Q2438" i="3" s="1"/>
  <c r="Q2425" i="3" a="1"/>
  <c r="Q2425" i="3" s="1"/>
  <c r="Q2411" i="3" a="1"/>
  <c r="Q2411" i="3" s="1"/>
  <c r="Q2396" i="3" a="1"/>
  <c r="Q2396" i="3" s="1"/>
  <c r="Q2382" i="3" a="1"/>
  <c r="Q2382" i="3" s="1"/>
  <c r="Q2367" i="3" a="1"/>
  <c r="Q2367" i="3" s="1"/>
  <c r="Q2353" i="3" a="1"/>
  <c r="Q2353" i="3" s="1"/>
  <c r="Q2338" i="3" a="1"/>
  <c r="Q2338" i="3" s="1"/>
  <c r="Q2311" i="3" a="1"/>
  <c r="Q2311" i="3" s="1"/>
  <c r="Q2268" i="3" a="1"/>
  <c r="Q2268" i="3" s="1"/>
  <c r="Q2209" i="3" a="1"/>
  <c r="Q2209" i="3" s="1"/>
  <c r="Q6169" i="3" a="1"/>
  <c r="Q6169" i="3" s="1"/>
  <c r="Q4968" i="3" a="1"/>
  <c r="Q4968" i="3" s="1"/>
  <c r="Q4371" i="3" a="1"/>
  <c r="Q4371" i="3" s="1"/>
  <c r="Q4163" i="3" a="1"/>
  <c r="Q4163" i="3" s="1"/>
  <c r="Q3893" i="3" a="1"/>
  <c r="Q3893" i="3" s="1"/>
  <c r="Q3746" i="3" a="1"/>
  <c r="Q3746" i="3" s="1"/>
  <c r="Q3569" i="3" a="1"/>
  <c r="Q3569" i="3" s="1"/>
  <c r="Q3518" i="3" a="1"/>
  <c r="Q3518" i="3" s="1"/>
  <c r="Q3476" i="3" a="1"/>
  <c r="Q3476" i="3" s="1"/>
  <c r="Q3441" i="3" a="1"/>
  <c r="Q3441" i="3" s="1"/>
  <c r="Q3350" i="3" a="1"/>
  <c r="Q3350" i="3" s="1"/>
  <c r="Q3251" i="3" a="1"/>
  <c r="Q3251" i="3" s="1"/>
  <c r="Q3220" i="3" a="1"/>
  <c r="Q3220" i="3" s="1"/>
  <c r="Q3186" i="3" a="1"/>
  <c r="Q3186" i="3" s="1"/>
  <c r="Q3155" i="3" a="1"/>
  <c r="Q3155" i="3" s="1"/>
  <c r="Q3123" i="3" a="1"/>
  <c r="Q3123" i="3" s="1"/>
  <c r="Q3093" i="3" a="1"/>
  <c r="Q3093" i="3" s="1"/>
  <c r="Q3064" i="3" a="1"/>
  <c r="Q3064" i="3" s="1"/>
  <c r="Q3034" i="3" a="1"/>
  <c r="Q3034" i="3" s="1"/>
  <c r="Q3007" i="3" a="1"/>
  <c r="Q3007" i="3" s="1"/>
  <c r="Q2988" i="3" a="1"/>
  <c r="Q2988" i="3" s="1"/>
  <c r="Q2973" i="3" a="1"/>
  <c r="Q2973" i="3" s="1"/>
  <c r="Q2958" i="3" a="1"/>
  <c r="Q2958" i="3" s="1"/>
  <c r="Q2943" i="3" a="1"/>
  <c r="Q2943" i="3" s="1"/>
  <c r="Q2929" i="3" a="1"/>
  <c r="Q2929" i="3" s="1"/>
  <c r="Q2913" i="3" a="1"/>
  <c r="Q2913" i="3" s="1"/>
  <c r="Q2885" i="3" a="1"/>
  <c r="Q2885" i="3" s="1"/>
  <c r="Q2868" i="3" a="1"/>
  <c r="Q2868" i="3" s="1"/>
  <c r="Q2852" i="3" a="1"/>
  <c r="Q2852" i="3" s="1"/>
  <c r="Q2838" i="3" a="1"/>
  <c r="Q2838" i="3" s="1"/>
  <c r="Q2808" i="3" a="1"/>
  <c r="Q2808" i="3" s="1"/>
  <c r="Q2793" i="3" a="1"/>
  <c r="Q2793" i="3" s="1"/>
  <c r="Q2778" i="3" a="1"/>
  <c r="Q2778" i="3" s="1"/>
  <c r="Q2764" i="3" a="1"/>
  <c r="Q2764" i="3" s="1"/>
  <c r="Q2748" i="3" a="1"/>
  <c r="Q2748" i="3" s="1"/>
  <c r="Q2709" i="3" a="1"/>
  <c r="Q2709" i="3" s="1"/>
  <c r="Q2680" i="3" a="1"/>
  <c r="Q2680" i="3" s="1"/>
  <c r="Q2638" i="3" a="1"/>
  <c r="Q2638" i="3" s="1"/>
  <c r="Q2626" i="3" a="1"/>
  <c r="Q2626" i="3" s="1"/>
  <c r="Q2598" i="3" a="1"/>
  <c r="Q2598" i="3" s="1"/>
  <c r="Q2568" i="3" a="1"/>
  <c r="Q2568" i="3" s="1"/>
  <c r="Q2555" i="3" a="1"/>
  <c r="Q2555" i="3" s="1"/>
  <c r="Q2541" i="3" a="1"/>
  <c r="Q2541" i="3" s="1"/>
  <c r="Q2525" i="3" a="1"/>
  <c r="Q2525" i="3" s="1"/>
  <c r="Q2512" i="3" a="1"/>
  <c r="Q2512" i="3" s="1"/>
  <c r="Q2498" i="3" a="1"/>
  <c r="Q2498" i="3" s="1"/>
  <c r="Q2482" i="3" a="1"/>
  <c r="Q2482" i="3" s="1"/>
  <c r="Q2468" i="3" a="1"/>
  <c r="Q2468" i="3" s="1"/>
  <c r="Q2453" i="3" a="1"/>
  <c r="Q2453" i="3" s="1"/>
  <c r="Q2410" i="3" a="1"/>
  <c r="Q2410" i="3" s="1"/>
  <c r="Q2381" i="3" a="1"/>
  <c r="Q2381" i="3" s="1"/>
  <c r="Q2352" i="3" a="1"/>
  <c r="Q2352" i="3" s="1"/>
  <c r="Q2324" i="3" a="1"/>
  <c r="Q2324" i="3" s="1"/>
  <c r="Q2310" i="3" a="1"/>
  <c r="Q2310" i="3" s="1"/>
  <c r="Q2296" i="3" a="1"/>
  <c r="Q2296" i="3" s="1"/>
  <c r="Q2282" i="3" a="1"/>
  <c r="Q2282" i="3" s="1"/>
  <c r="Q2267" i="3" a="1"/>
  <c r="Q2267" i="3" s="1"/>
  <c r="Q2253" i="3" a="1"/>
  <c r="Q2253" i="3" s="1"/>
  <c r="Q2237" i="3" a="1"/>
  <c r="Q2237" i="3" s="1"/>
  <c r="Q2224" i="3" a="1"/>
  <c r="Q2224" i="3" s="1"/>
  <c r="Q2165" i="3" a="1"/>
  <c r="Q2165" i="3" s="1"/>
  <c r="Q2150" i="3" a="1"/>
  <c r="Q2150" i="3" s="1"/>
  <c r="Q5991" i="3" a="1"/>
  <c r="Q5991" i="3" s="1"/>
  <c r="Q4957" i="3" a="1"/>
  <c r="Q4957" i="3" s="1"/>
  <c r="Q4631" i="3" a="1"/>
  <c r="Q4631" i="3" s="1"/>
  <c r="Q4367" i="3" a="1"/>
  <c r="Q4367" i="3" s="1"/>
  <c r="Q4161" i="3" a="1"/>
  <c r="Q4161" i="3" s="1"/>
  <c r="Q4030" i="3" a="1"/>
  <c r="Q4030" i="3" s="1"/>
  <c r="Q3892" i="3" a="1"/>
  <c r="Q3892" i="3" s="1"/>
  <c r="Q3808" i="3" a="1"/>
  <c r="Q3808" i="3" s="1"/>
  <c r="Q3735" i="3" a="1"/>
  <c r="Q3735" i="3" s="1"/>
  <c r="Q3672" i="3" a="1"/>
  <c r="Q3672" i="3" s="1"/>
  <c r="Q3614" i="3" a="1"/>
  <c r="Q3614" i="3" s="1"/>
  <c r="Q3568" i="3" a="1"/>
  <c r="Q3568" i="3" s="1"/>
  <c r="Q3472" i="3" a="1"/>
  <c r="Q3472" i="3" s="1"/>
  <c r="Q3381" i="3" a="1"/>
  <c r="Q3381" i="3" s="1"/>
  <c r="Q3318" i="3" a="1"/>
  <c r="Q3318" i="3" s="1"/>
  <c r="Q3250" i="3" a="1"/>
  <c r="Q3250" i="3" s="1"/>
  <c r="Q3184" i="3" a="1"/>
  <c r="Q3184" i="3" s="1"/>
  <c r="Q5948" i="3" a="1"/>
  <c r="Q5948" i="3" s="1"/>
  <c r="Q4956" i="3" a="1"/>
  <c r="Q4956" i="3" s="1"/>
  <c r="Q4365" i="3" a="1"/>
  <c r="Q4365" i="3" s="1"/>
  <c r="Q4160" i="3" a="1"/>
  <c r="Q4160" i="3" s="1"/>
  <c r="Q3807" i="3" a="1"/>
  <c r="Q3807" i="3" s="1"/>
  <c r="Q3734" i="3" a="1"/>
  <c r="Q3734" i="3" s="1"/>
  <c r="Q3663" i="3" a="1"/>
  <c r="Q3663" i="3" s="1"/>
  <c r="Q3559" i="3" a="1"/>
  <c r="Q3559" i="3" s="1"/>
  <c r="Q3517" i="3" a="1"/>
  <c r="Q3517" i="3" s="1"/>
  <c r="Q3440" i="3" a="1"/>
  <c r="Q3440" i="3" s="1"/>
  <c r="Q3406" i="3" a="1"/>
  <c r="Q3406" i="3" s="1"/>
  <c r="Q3345" i="3" a="1"/>
  <c r="Q3345" i="3" s="1"/>
  <c r="Q3317" i="3" a="1"/>
  <c r="Q3317" i="3" s="1"/>
  <c r="Q3281" i="3" a="1"/>
  <c r="Q3281" i="3" s="1"/>
  <c r="Q3215" i="3" a="1"/>
  <c r="Q3215" i="3" s="1"/>
  <c r="Q3181" i="3" a="1"/>
  <c r="Q3181" i="3" s="1"/>
  <c r="Q3151" i="3" a="1"/>
  <c r="Q3151" i="3" s="1"/>
  <c r="Q3089" i="3" a="1"/>
  <c r="Q3089" i="3" s="1"/>
  <c r="Q3060" i="3" a="1"/>
  <c r="Q3060" i="3" s="1"/>
  <c r="Q2941" i="3" a="1"/>
  <c r="Q2941" i="3" s="1"/>
  <c r="Q2927" i="3" a="1"/>
  <c r="Q2927" i="3" s="1"/>
  <c r="Q2912" i="3" a="1"/>
  <c r="Q2912" i="3" s="1"/>
  <c r="Q2897" i="3" a="1"/>
  <c r="Q2897" i="3" s="1"/>
  <c r="Q2883" i="3" a="1"/>
  <c r="Q2883" i="3" s="1"/>
  <c r="Q2851" i="3" a="1"/>
  <c r="Q2851" i="3" s="1"/>
  <c r="Q2836" i="3" a="1"/>
  <c r="Q2836" i="3" s="1"/>
  <c r="Q2821" i="3" a="1"/>
  <c r="Q2821" i="3" s="1"/>
  <c r="Q2776" i="3" a="1"/>
  <c r="Q2776" i="3" s="1"/>
  <c r="Q2762" i="3" a="1"/>
  <c r="Q2762" i="3" s="1"/>
  <c r="Q2747" i="3" a="1"/>
  <c r="Q2747" i="3" s="1"/>
  <c r="Q2735" i="3" a="1"/>
  <c r="Q2735" i="3" s="1"/>
  <c r="Q2721" i="3" a="1"/>
  <c r="Q2721" i="3" s="1"/>
  <c r="Q2707" i="3" a="1"/>
  <c r="Q2707" i="3" s="1"/>
  <c r="Q2693" i="3" a="1"/>
  <c r="Q2693" i="3" s="1"/>
  <c r="Q2679" i="3" a="1"/>
  <c r="Q2679" i="3" s="1"/>
  <c r="Q2666" i="3" a="1"/>
  <c r="Q2666" i="3" s="1"/>
  <c r="Q2637" i="3" a="1"/>
  <c r="Q2637" i="3" s="1"/>
  <c r="Q2625" i="3" a="1"/>
  <c r="Q2625" i="3" s="1"/>
  <c r="Q2610" i="3" a="1"/>
  <c r="Q2610" i="3" s="1"/>
  <c r="Q2596" i="3" a="1"/>
  <c r="Q2596" i="3" s="1"/>
  <c r="Q2582" i="3" a="1"/>
  <c r="Q2582" i="3" s="1"/>
  <c r="Q2524" i="3" a="1"/>
  <c r="Q2524" i="3" s="1"/>
  <c r="Q2511" i="3" a="1"/>
  <c r="Q2511" i="3" s="1"/>
  <c r="Q2497" i="3" a="1"/>
  <c r="Q2497" i="3" s="1"/>
  <c r="Q2481" i="3" a="1"/>
  <c r="Q2481" i="3" s="1"/>
  <c r="Q2452" i="3" a="1"/>
  <c r="Q2452" i="3" s="1"/>
  <c r="Q2436" i="3" a="1"/>
  <c r="Q2436" i="3" s="1"/>
  <c r="Q2423" i="3" a="1"/>
  <c r="Q2423" i="3" s="1"/>
  <c r="Q2394" i="3" a="1"/>
  <c r="Q2394" i="3" s="1"/>
  <c r="Q2350" i="3" a="1"/>
  <c r="Q2350" i="3" s="1"/>
  <c r="Q2323" i="3" a="1"/>
  <c r="Q2323" i="3" s="1"/>
  <c r="Q2308" i="3" a="1"/>
  <c r="Q2308" i="3" s="1"/>
  <c r="Q2295" i="3" a="1"/>
  <c r="Q2295" i="3" s="1"/>
  <c r="Q2281" i="3" a="1"/>
  <c r="Q2281" i="3" s="1"/>
  <c r="Q2265" i="3" a="1"/>
  <c r="Q2265" i="3" s="1"/>
  <c r="Q2252" i="3" a="1"/>
  <c r="Q2252" i="3" s="1"/>
  <c r="Q2235" i="3" a="1"/>
  <c r="Q2235" i="3" s="1"/>
  <c r="Q2223" i="3" a="1"/>
  <c r="Q2223" i="3" s="1"/>
  <c r="Q2194" i="3" a="1"/>
  <c r="Q2194" i="3" s="1"/>
  <c r="Q5929" i="3" a="1"/>
  <c r="Q5929" i="3" s="1"/>
  <c r="Q5349" i="3" a="1"/>
  <c r="Q5349" i="3" s="1"/>
  <c r="Q4955" i="3" a="1"/>
  <c r="Q4955" i="3" s="1"/>
  <c r="Q4617" i="3" a="1"/>
  <c r="Q4617" i="3" s="1"/>
  <c r="Q4352" i="3" a="1"/>
  <c r="Q4352" i="3" s="1"/>
  <c r="Q3891" i="3" a="1"/>
  <c r="Q3891" i="3" s="1"/>
  <c r="Q3806" i="3" a="1"/>
  <c r="Q3806" i="3" s="1"/>
  <c r="Q3733" i="3" a="1"/>
  <c r="Q3733" i="3" s="1"/>
  <c r="Q3662" i="3" a="1"/>
  <c r="Q3662" i="3" s="1"/>
  <c r="Q3605" i="3" a="1"/>
  <c r="Q3605" i="3" s="1"/>
  <c r="Q3558" i="3" a="1"/>
  <c r="Q3558" i="3" s="1"/>
  <c r="Q3512" i="3" a="1"/>
  <c r="Q3512" i="3" s="1"/>
  <c r="Q5765" i="3" a="1"/>
  <c r="Q5765" i="3" s="1"/>
  <c r="Q5244" i="3" a="1"/>
  <c r="Q5244" i="3" s="1"/>
  <c r="Q4864" i="3" a="1"/>
  <c r="Q4864" i="3" s="1"/>
  <c r="Q4550" i="3" a="1"/>
  <c r="Q4550" i="3" s="1"/>
  <c r="Q4297" i="3" a="1"/>
  <c r="Q4297" i="3" s="1"/>
  <c r="Q4127" i="3" a="1"/>
  <c r="Q4127" i="3" s="1"/>
  <c r="Q3863" i="3" a="1"/>
  <c r="Q3863" i="3" s="1"/>
  <c r="Q3784" i="3" a="1"/>
  <c r="Q3784" i="3" s="1"/>
  <c r="Q3721" i="3" a="1"/>
  <c r="Q3721" i="3" s="1"/>
  <c r="Q3654" i="3" a="1"/>
  <c r="Q3654" i="3" s="1"/>
  <c r="Q3600" i="3" a="1"/>
  <c r="Q3600" i="3" s="1"/>
  <c r="Q3552" i="3" a="1"/>
  <c r="Q3552" i="3" s="1"/>
  <c r="Q3502" i="3" a="1"/>
  <c r="Q3502" i="3" s="1"/>
  <c r="Q3429" i="3" a="1"/>
  <c r="Q3429" i="3" s="1"/>
  <c r="Q3399" i="3" a="1"/>
  <c r="Q3399" i="3" s="1"/>
  <c r="Q3370" i="3" a="1"/>
  <c r="Q3370" i="3" s="1"/>
  <c r="Q3338" i="3" a="1"/>
  <c r="Q3338" i="3" s="1"/>
  <c r="Q3238" i="3" a="1"/>
  <c r="Q3238" i="3" s="1"/>
  <c r="Q3207" i="3" a="1"/>
  <c r="Q3207" i="3" s="1"/>
  <c r="Q3177" i="3" a="1"/>
  <c r="Q3177" i="3" s="1"/>
  <c r="Q3147" i="3" a="1"/>
  <c r="Q3147" i="3" s="1"/>
  <c r="Q3116" i="3" a="1"/>
  <c r="Q3116" i="3" s="1"/>
  <c r="Q3085" i="3" a="1"/>
  <c r="Q3085" i="3" s="1"/>
  <c r="Q3055" i="3" a="1"/>
  <c r="Q3055" i="3" s="1"/>
  <c r="Q3026" i="3" a="1"/>
  <c r="Q3026" i="3" s="1"/>
  <c r="Q2997" i="3" a="1"/>
  <c r="Q2997" i="3" s="1"/>
  <c r="Q2983" i="3" a="1"/>
  <c r="Q2983" i="3" s="1"/>
  <c r="Q2968" i="3" a="1"/>
  <c r="Q2968" i="3" s="1"/>
  <c r="Q2952" i="3" a="1"/>
  <c r="Q2952" i="3" s="1"/>
  <c r="Q2937" i="3" a="1"/>
  <c r="Q2937" i="3" s="1"/>
  <c r="Q2924" i="3" a="1"/>
  <c r="Q2924" i="3" s="1"/>
  <c r="Q2908" i="3" a="1"/>
  <c r="Q2908" i="3" s="1"/>
  <c r="Q2894" i="3" a="1"/>
  <c r="Q2894" i="3" s="1"/>
  <c r="Q2878" i="3" a="1"/>
  <c r="Q2878" i="3" s="1"/>
  <c r="Q2863" i="3" a="1"/>
  <c r="Q2863" i="3" s="1"/>
  <c r="Q2848" i="3" a="1"/>
  <c r="Q2848" i="3" s="1"/>
  <c r="Q2817" i="3" a="1"/>
  <c r="Q2817" i="3" s="1"/>
  <c r="Q2802" i="3" a="1"/>
  <c r="Q2802" i="3" s="1"/>
  <c r="Q2788" i="3" a="1"/>
  <c r="Q2788" i="3" s="1"/>
  <c r="Q2757" i="3" a="1"/>
  <c r="Q2757" i="3" s="1"/>
  <c r="Q2744" i="3" a="1"/>
  <c r="Q2744" i="3" s="1"/>
  <c r="Q2731" i="3" a="1"/>
  <c r="Q2731" i="3" s="1"/>
  <c r="Q2703" i="3" a="1"/>
  <c r="Q2703" i="3" s="1"/>
  <c r="Q2689" i="3" a="1"/>
  <c r="Q2689" i="3" s="1"/>
  <c r="Q2662" i="3" a="1"/>
  <c r="Q2662" i="3" s="1"/>
  <c r="Q2649" i="3" a="1"/>
  <c r="Q2649" i="3" s="1"/>
  <c r="Q2633" i="3" a="1"/>
  <c r="Q2633" i="3" s="1"/>
  <c r="Q2621" i="3" a="1"/>
  <c r="Q2621" i="3" s="1"/>
  <c r="Q2607" i="3" a="1"/>
  <c r="Q2607" i="3" s="1"/>
  <c r="Q2564" i="3" a="1"/>
  <c r="Q2564" i="3" s="1"/>
  <c r="Q2549" i="3" a="1"/>
  <c r="Q2549" i="3" s="1"/>
  <c r="Q2521" i="3" a="1"/>
  <c r="Q2521" i="3" s="1"/>
  <c r="Q2507" i="3" a="1"/>
  <c r="Q2507" i="3" s="1"/>
  <c r="Q2494" i="3" a="1"/>
  <c r="Q2494" i="3" s="1"/>
  <c r="Q2477" i="3" a="1"/>
  <c r="Q2477" i="3" s="1"/>
  <c r="Q2462" i="3" a="1"/>
  <c r="Q2462" i="3" s="1"/>
  <c r="Q5763" i="3" a="1"/>
  <c r="Q5763" i="3" s="1"/>
  <c r="Q5242" i="3" a="1"/>
  <c r="Q5242" i="3" s="1"/>
  <c r="Q4549" i="3" a="1"/>
  <c r="Q4549" i="3" s="1"/>
  <c r="Q4296" i="3" a="1"/>
  <c r="Q4296" i="3" s="1"/>
  <c r="Q4125" i="3" a="1"/>
  <c r="Q4125" i="3" s="1"/>
  <c r="Q3990" i="3" a="1"/>
  <c r="Q3990" i="3" s="1"/>
  <c r="Q3861" i="3" a="1"/>
  <c r="Q3861" i="3" s="1"/>
  <c r="Q3783" i="3" a="1"/>
  <c r="Q3783" i="3" s="1"/>
  <c r="Q3595" i="3" a="1"/>
  <c r="Q3595" i="3" s="1"/>
  <c r="Q3551" i="3" a="1"/>
  <c r="Q3551" i="3" s="1"/>
  <c r="Q3501" i="3" a="1"/>
  <c r="Q3501" i="3" s="1"/>
  <c r="Q3458" i="3" a="1"/>
  <c r="Q3458" i="3" s="1"/>
  <c r="Q3369" i="3" a="1"/>
  <c r="Q3369" i="3" s="1"/>
  <c r="Q3337" i="3" a="1"/>
  <c r="Q3337" i="3" s="1"/>
  <c r="Q3305" i="3" a="1"/>
  <c r="Q3305" i="3" s="1"/>
  <c r="Q3272" i="3" a="1"/>
  <c r="Q3272" i="3" s="1"/>
  <c r="Q3237" i="3" a="1"/>
  <c r="Q3237" i="3" s="1"/>
  <c r="Q3176" i="3" a="1"/>
  <c r="Q3176" i="3" s="1"/>
  <c r="Q3146" i="3" a="1"/>
  <c r="Q3146" i="3" s="1"/>
  <c r="Q3115" i="3" a="1"/>
  <c r="Q3115" i="3" s="1"/>
  <c r="Q2996" i="3" a="1"/>
  <c r="Q2996" i="3" s="1"/>
  <c r="Q2967" i="3" a="1"/>
  <c r="Q2967" i="3" s="1"/>
  <c r="Q2923" i="3" a="1"/>
  <c r="Q2923" i="3" s="1"/>
  <c r="Q2907" i="3" a="1"/>
  <c r="Q2907" i="3" s="1"/>
  <c r="Q2893" i="3" a="1"/>
  <c r="Q2893" i="3" s="1"/>
  <c r="Q2877" i="3" a="1"/>
  <c r="Q2877" i="3" s="1"/>
  <c r="Q2862" i="3" a="1"/>
  <c r="Q2862" i="3" s="1"/>
  <c r="Q2847" i="3" a="1"/>
  <c r="Q2847" i="3" s="1"/>
  <c r="Q2831" i="3" a="1"/>
  <c r="Q2831" i="3" s="1"/>
  <c r="Q2787" i="3" a="1"/>
  <c r="Q2787" i="3" s="1"/>
  <c r="Q2772" i="3" a="1"/>
  <c r="Q2772" i="3" s="1"/>
  <c r="Q2730" i="3" a="1"/>
  <c r="Q2730" i="3" s="1"/>
  <c r="Q2717" i="3" a="1"/>
  <c r="Q2717" i="3" s="1"/>
  <c r="Q2675" i="3" a="1"/>
  <c r="Q2675" i="3" s="1"/>
  <c r="Q2620" i="3" a="1"/>
  <c r="Q2620" i="3" s="1"/>
  <c r="Q2592" i="3" a="1"/>
  <c r="Q2592" i="3" s="1"/>
  <c r="Q2578" i="3" a="1"/>
  <c r="Q2578" i="3" s="1"/>
  <c r="Q2563" i="3" a="1"/>
  <c r="Q2563" i="3" s="1"/>
  <c r="Q2548" i="3" a="1"/>
  <c r="Q2548" i="3" s="1"/>
  <c r="Q2536" i="3" a="1"/>
  <c r="Q2536" i="3" s="1"/>
  <c r="Q2520" i="3" a="1"/>
  <c r="Q2520" i="3" s="1"/>
  <c r="Q2493" i="3" a="1"/>
  <c r="Q2493" i="3" s="1"/>
  <c r="Q2448" i="3" a="1"/>
  <c r="Q2448" i="3" s="1"/>
  <c r="Q2432" i="3" a="1"/>
  <c r="Q2432" i="3" s="1"/>
  <c r="Q5923" i="3" a="1"/>
  <c r="Q5923" i="3" s="1"/>
  <c r="Q3991" i="3" a="1"/>
  <c r="Q3991" i="3" s="1"/>
  <c r="Q3504" i="3" a="1"/>
  <c r="Q3504" i="3" s="1"/>
  <c r="Q3371" i="3" a="1"/>
  <c r="Q3371" i="3" s="1"/>
  <c r="Q3239" i="3" a="1"/>
  <c r="Q3239" i="3" s="1"/>
  <c r="Q3119" i="3" a="1"/>
  <c r="Q3119" i="3" s="1"/>
  <c r="Q3028" i="3" a="1"/>
  <c r="Q3028" i="3" s="1"/>
  <c r="Q2964" i="3" a="1"/>
  <c r="Q2964" i="3" s="1"/>
  <c r="Q2911" i="3" a="1"/>
  <c r="Q2911" i="3" s="1"/>
  <c r="Q2865" i="3" a="1"/>
  <c r="Q2865" i="3" s="1"/>
  <c r="Q2813" i="3" a="1"/>
  <c r="Q2813" i="3" s="1"/>
  <c r="Q2761" i="3" a="1"/>
  <c r="Q2761" i="3" s="1"/>
  <c r="Q2672" i="3" a="1"/>
  <c r="Q2672" i="3" s="1"/>
  <c r="Q2532" i="3" a="1"/>
  <c r="Q2532" i="3" s="1"/>
  <c r="Q2480" i="3" a="1"/>
  <c r="Q2480" i="3" s="1"/>
  <c r="Q2434" i="3" a="1"/>
  <c r="Q2434" i="3" s="1"/>
  <c r="Q2405" i="3" a="1"/>
  <c r="Q2405" i="3" s="1"/>
  <c r="Q2371" i="3" a="1"/>
  <c r="Q2371" i="3" s="1"/>
  <c r="Q2336" i="3" a="1"/>
  <c r="Q2336" i="3" s="1"/>
  <c r="Q2306" i="3" a="1"/>
  <c r="Q2306" i="3" s="1"/>
  <c r="Q2277" i="3" a="1"/>
  <c r="Q2277" i="3" s="1"/>
  <c r="Q2243" i="3" a="1"/>
  <c r="Q2243" i="3" s="1"/>
  <c r="Q2208" i="3" a="1"/>
  <c r="Q2208" i="3" s="1"/>
  <c r="Q2183" i="3" a="1"/>
  <c r="Q2183" i="3" s="1"/>
  <c r="Q2159" i="3" a="1"/>
  <c r="Q2159" i="3" s="1"/>
  <c r="Q2136" i="3" a="1"/>
  <c r="Q2136" i="3" s="1"/>
  <c r="Q2094" i="3" a="1"/>
  <c r="Q2094" i="3" s="1"/>
  <c r="Q2076" i="3" a="1"/>
  <c r="Q2076" i="3" s="1"/>
  <c r="Q2055" i="3" a="1"/>
  <c r="Q2055" i="3" s="1"/>
  <c r="Q2034" i="3" a="1"/>
  <c r="Q2034" i="3" s="1"/>
  <c r="Q1994" i="3" a="1"/>
  <c r="Q1994" i="3" s="1"/>
  <c r="Q1978" i="3" a="1"/>
  <c r="Q1978" i="3" s="1"/>
  <c r="Q1960" i="3" a="1"/>
  <c r="Q1960" i="3" s="1"/>
  <c r="Q1942" i="3" a="1"/>
  <c r="Q1942" i="3" s="1"/>
  <c r="Q1911" i="3" a="1"/>
  <c r="Q1911" i="3" s="1"/>
  <c r="Q1897" i="3" a="1"/>
  <c r="Q1897" i="3" s="1"/>
  <c r="Q1866" i="3" a="1"/>
  <c r="Q1866" i="3" s="1"/>
  <c r="Q1851" i="3" a="1"/>
  <c r="Q1851" i="3" s="1"/>
  <c r="Q1821" i="3" a="1"/>
  <c r="Q1821" i="3" s="1"/>
  <c r="Q1805" i="3" a="1"/>
  <c r="Q1805" i="3" s="1"/>
  <c r="Q1791" i="3" a="1"/>
  <c r="Q1791" i="3" s="1"/>
  <c r="Q1776" i="3" a="1"/>
  <c r="Q1776" i="3" s="1"/>
  <c r="Q1762" i="3" a="1"/>
  <c r="Q1762" i="3" s="1"/>
  <c r="Q1735" i="3" a="1"/>
  <c r="Q1735" i="3" s="1"/>
  <c r="Q1721" i="3" a="1"/>
  <c r="Q1721" i="3" s="1"/>
  <c r="Q1706" i="3" a="1"/>
  <c r="Q1706" i="3" s="1"/>
  <c r="Q1691" i="3" a="1"/>
  <c r="Q1691" i="3" s="1"/>
  <c r="Q1677" i="3" a="1"/>
  <c r="Q1677" i="3" s="1"/>
  <c r="Q1647" i="3" a="1"/>
  <c r="Q1647" i="3" s="1"/>
  <c r="Q1608" i="3" a="1"/>
  <c r="Q1608" i="3" s="1"/>
  <c r="Q1579" i="3" a="1"/>
  <c r="Q1579" i="3" s="1"/>
  <c r="Q1564" i="3" a="1"/>
  <c r="Q1564" i="3" s="1"/>
  <c r="Q1548" i="3" a="1"/>
  <c r="Q1548" i="3" s="1"/>
  <c r="Q1534" i="3" a="1"/>
  <c r="Q1534" i="3" s="1"/>
  <c r="Q1506" i="3" a="1"/>
  <c r="Q1506" i="3" s="1"/>
  <c r="Q1490" i="3" a="1"/>
  <c r="Q1490" i="3" s="1"/>
  <c r="Q1475" i="3" a="1"/>
  <c r="Q1475" i="3" s="1"/>
  <c r="Q1460" i="3" a="1"/>
  <c r="Q1460" i="3" s="1"/>
  <c r="Q1447" i="3" a="1"/>
  <c r="Q1447" i="3" s="1"/>
  <c r="Q1418" i="3" a="1"/>
  <c r="Q1418" i="3" s="1"/>
  <c r="Q1406" i="3" a="1"/>
  <c r="Q1406" i="3" s="1"/>
  <c r="Q1377" i="3" a="1"/>
  <c r="Q1377" i="3" s="1"/>
  <c r="Q1360" i="3" a="1"/>
  <c r="Q1360" i="3" s="1"/>
  <c r="Q1346" i="3" a="1"/>
  <c r="Q1346" i="3" s="1"/>
  <c r="Q1330" i="3" a="1"/>
  <c r="Q1330" i="3" s="1"/>
  <c r="Q1315" i="3" a="1"/>
  <c r="Q1315" i="3" s="1"/>
  <c r="Q1300" i="3" a="1"/>
  <c r="Q1300" i="3" s="1"/>
  <c r="Q1272" i="3" a="1"/>
  <c r="Q1272" i="3" s="1"/>
  <c r="Q1257" i="3" a="1"/>
  <c r="Q1257" i="3" s="1"/>
  <c r="Q1243" i="3" a="1"/>
  <c r="Q1243" i="3" s="1"/>
  <c r="Q1197" i="3" a="1"/>
  <c r="Q1197" i="3" s="1"/>
  <c r="Q1182" i="3" a="1"/>
  <c r="Q1182" i="3" s="1"/>
  <c r="Q1168" i="3" a="1"/>
  <c r="Q1168" i="3" s="1"/>
  <c r="Q1154" i="3" a="1"/>
  <c r="Q1154" i="3" s="1"/>
  <c r="Q1137" i="3" a="1"/>
  <c r="Q1137" i="3" s="1"/>
  <c r="Q1106" i="3" a="1"/>
  <c r="Q1106" i="3" s="1"/>
  <c r="Q1090" i="3" a="1"/>
  <c r="Q1090" i="3" s="1"/>
  <c r="Q1059" i="3" a="1"/>
  <c r="Q1059" i="3" s="1"/>
  <c r="Q1044" i="3" a="1"/>
  <c r="Q1044" i="3" s="1"/>
  <c r="Q1028" i="3" a="1"/>
  <c r="Q1028" i="3" s="1"/>
  <c r="Q1014" i="3" a="1"/>
  <c r="Q1014" i="3" s="1"/>
  <c r="Q983" i="3" a="1"/>
  <c r="Q983" i="3" s="1"/>
  <c r="Q952" i="3" a="1"/>
  <c r="Q952" i="3" s="1"/>
  <c r="Q918" i="3" a="1"/>
  <c r="Q918" i="3" s="1"/>
  <c r="Q900" i="3" a="1"/>
  <c r="Q900" i="3" s="1"/>
  <c r="Q882" i="3" a="1"/>
  <c r="Q882" i="3" s="1"/>
  <c r="Q5785" i="3" a="1"/>
  <c r="Q5785" i="3" s="1"/>
  <c r="Q3876" i="3" a="1"/>
  <c r="Q3876" i="3" s="1"/>
  <c r="Q3503" i="3" a="1"/>
  <c r="Q3503" i="3" s="1"/>
  <c r="Q3118" i="3" a="1"/>
  <c r="Q3118" i="3" s="1"/>
  <c r="Q3027" i="3" a="1"/>
  <c r="Q3027" i="3" s="1"/>
  <c r="Q2957" i="3" a="1"/>
  <c r="Q2957" i="3" s="1"/>
  <c r="Q2910" i="3" a="1"/>
  <c r="Q2910" i="3" s="1"/>
  <c r="Q2864" i="3" a="1"/>
  <c r="Q2864" i="3" s="1"/>
  <c r="Q2807" i="3" a="1"/>
  <c r="Q2807" i="3" s="1"/>
  <c r="Q2760" i="3" a="1"/>
  <c r="Q2760" i="3" s="1"/>
  <c r="Q2718" i="3" a="1"/>
  <c r="Q2718" i="3" s="1"/>
  <c r="Q2667" i="3" a="1"/>
  <c r="Q2667" i="3" s="1"/>
  <c r="Q2624" i="3" a="1"/>
  <c r="Q2624" i="3" s="1"/>
  <c r="Q2579" i="3" a="1"/>
  <c r="Q2579" i="3" s="1"/>
  <c r="Q2433" i="3" a="1"/>
  <c r="Q2433" i="3" s="1"/>
  <c r="Q2401" i="3" a="1"/>
  <c r="Q2401" i="3" s="1"/>
  <c r="Q2366" i="3" a="1"/>
  <c r="Q2366" i="3" s="1"/>
  <c r="Q2335" i="3" a="1"/>
  <c r="Q2335" i="3" s="1"/>
  <c r="Q2305" i="3" a="1"/>
  <c r="Q2305" i="3" s="1"/>
  <c r="Q2242" i="3" a="1"/>
  <c r="Q2242" i="3" s="1"/>
  <c r="Q2207" i="3" a="1"/>
  <c r="Q2207" i="3" s="1"/>
  <c r="Q2180" i="3" a="1"/>
  <c r="Q2180" i="3" s="1"/>
  <c r="Q2156" i="3" a="1"/>
  <c r="Q2156" i="3" s="1"/>
  <c r="Q2135" i="3" a="1"/>
  <c r="Q2135" i="3" s="1"/>
  <c r="Q2115" i="3" a="1"/>
  <c r="Q2115" i="3" s="1"/>
  <c r="Q2093" i="3" a="1"/>
  <c r="Q2093" i="3" s="1"/>
  <c r="Q2053" i="3" a="1"/>
  <c r="Q2053" i="3" s="1"/>
  <c r="Q2033" i="3" a="1"/>
  <c r="Q2033" i="3" s="1"/>
  <c r="Q2013" i="3" a="1"/>
  <c r="Q2013" i="3" s="1"/>
  <c r="Q1977" i="3" a="1"/>
  <c r="Q1977" i="3" s="1"/>
  <c r="Q1940" i="3" a="1"/>
  <c r="Q1940" i="3" s="1"/>
  <c r="Q1924" i="3" a="1"/>
  <c r="Q1924" i="3" s="1"/>
  <c r="Q1910" i="3" a="1"/>
  <c r="Q1910" i="3" s="1"/>
  <c r="Q1896" i="3" a="1"/>
  <c r="Q1896" i="3" s="1"/>
  <c r="Q1881" i="3" a="1"/>
  <c r="Q1881" i="3" s="1"/>
  <c r="Q1865" i="3" a="1"/>
  <c r="Q1865" i="3" s="1"/>
  <c r="Q1850" i="3" a="1"/>
  <c r="Q1850" i="3" s="1"/>
  <c r="Q1834" i="3" a="1"/>
  <c r="Q1834" i="3" s="1"/>
  <c r="Q1820" i="3" a="1"/>
  <c r="Q1820" i="3" s="1"/>
  <c r="Q1804" i="3" a="1"/>
  <c r="Q1804" i="3" s="1"/>
  <c r="Q1790" i="3" a="1"/>
  <c r="Q1790" i="3" s="1"/>
  <c r="Q1775" i="3" a="1"/>
  <c r="Q1775" i="3" s="1"/>
  <c r="Q1748" i="3" a="1"/>
  <c r="Q1748" i="3" s="1"/>
  <c r="Q1734" i="3" a="1"/>
  <c r="Q1734" i="3" s="1"/>
  <c r="Q1720" i="3" a="1"/>
  <c r="Q1720" i="3" s="1"/>
  <c r="Q1705" i="3" a="1"/>
  <c r="Q1705" i="3" s="1"/>
  <c r="Q1690" i="3" a="1"/>
  <c r="Q1690" i="3" s="1"/>
  <c r="Q1676" i="3" a="1"/>
  <c r="Q1676" i="3" s="1"/>
  <c r="Q1661" i="3" a="1"/>
  <c r="Q1661" i="3" s="1"/>
  <c r="Q1633" i="3" a="1"/>
  <c r="Q1633" i="3" s="1"/>
  <c r="Q1622" i="3" a="1"/>
  <c r="Q1622" i="3" s="1"/>
  <c r="Q1593" i="3" a="1"/>
  <c r="Q1593" i="3" s="1"/>
  <c r="Q1563" i="3" a="1"/>
  <c r="Q1563" i="3" s="1"/>
  <c r="Q1547" i="3" a="1"/>
  <c r="Q1547" i="3" s="1"/>
  <c r="Q1533" i="3" a="1"/>
  <c r="Q1533" i="3" s="1"/>
  <c r="Q1519" i="3" a="1"/>
  <c r="Q1519" i="3" s="1"/>
  <c r="Q1505" i="3" a="1"/>
  <c r="Q1505" i="3" s="1"/>
  <c r="Q1459" i="3" a="1"/>
  <c r="Q1459" i="3" s="1"/>
  <c r="Q1446" i="3" a="1"/>
  <c r="Q1446" i="3" s="1"/>
  <c r="Q1432" i="3" a="1"/>
  <c r="Q1432" i="3" s="1"/>
  <c r="Q1417" i="3" a="1"/>
  <c r="Q1417" i="3" s="1"/>
  <c r="Q1405" i="3" a="1"/>
  <c r="Q1405" i="3" s="1"/>
  <c r="Q1391" i="3" a="1"/>
  <c r="Q1391" i="3" s="1"/>
  <c r="Q1376" i="3" a="1"/>
  <c r="Q1376" i="3" s="1"/>
  <c r="Q1359" i="3" a="1"/>
  <c r="Q1359" i="3" s="1"/>
  <c r="Q1314" i="3" a="1"/>
  <c r="Q1314" i="3" s="1"/>
  <c r="Q1285" i="3" a="1"/>
  <c r="Q1285" i="3" s="1"/>
  <c r="Q1271" i="3" a="1"/>
  <c r="Q1271" i="3" s="1"/>
  <c r="Q1242" i="3" a="1"/>
  <c r="Q1242" i="3" s="1"/>
  <c r="Q1226" i="3" a="1"/>
  <c r="Q1226" i="3" s="1"/>
  <c r="Q5767" i="3" a="1"/>
  <c r="Q5767" i="3" s="1"/>
  <c r="Q3875" i="3" a="1"/>
  <c r="Q3875" i="3" s="1"/>
  <c r="Q3488" i="3" a="1"/>
  <c r="Q3488" i="3" s="1"/>
  <c r="Q3359" i="3" a="1"/>
  <c r="Q3359" i="3" s="1"/>
  <c r="Q3117" i="3" a="1"/>
  <c r="Q3117" i="3" s="1"/>
  <c r="Q3016" i="3" a="1"/>
  <c r="Q3016" i="3" s="1"/>
  <c r="Q2956" i="3" a="1"/>
  <c r="Q2956" i="3" s="1"/>
  <c r="Q2909" i="3" a="1"/>
  <c r="Q2909" i="3" s="1"/>
  <c r="Q2858" i="3" a="1"/>
  <c r="Q2858" i="3" s="1"/>
  <c r="Q2806" i="3" a="1"/>
  <c r="Q2806" i="3" s="1"/>
  <c r="Q2759" i="3" a="1"/>
  <c r="Q2759" i="3" s="1"/>
  <c r="Q2714" i="3" a="1"/>
  <c r="Q2714" i="3" s="1"/>
  <c r="Q2665" i="3" a="1"/>
  <c r="Q2665" i="3" s="1"/>
  <c r="Q2623" i="3" a="1"/>
  <c r="Q2623" i="3" s="1"/>
  <c r="Q2574" i="3" a="1"/>
  <c r="Q2574" i="3" s="1"/>
  <c r="Q2479" i="3" a="1"/>
  <c r="Q2479" i="3" s="1"/>
  <c r="Q2400" i="3" a="1"/>
  <c r="Q2400" i="3" s="1"/>
  <c r="Q2365" i="3" a="1"/>
  <c r="Q2365" i="3" s="1"/>
  <c r="Q2334" i="3" a="1"/>
  <c r="Q2334" i="3" s="1"/>
  <c r="Q2304" i="3" a="1"/>
  <c r="Q2304" i="3" s="1"/>
  <c r="Q2236" i="3" a="1"/>
  <c r="Q2236" i="3" s="1"/>
  <c r="Q2206" i="3" a="1"/>
  <c r="Q2206" i="3" s="1"/>
  <c r="Q2179" i="3" a="1"/>
  <c r="Q2179" i="3" s="1"/>
  <c r="Q2155" i="3" a="1"/>
  <c r="Q2155" i="3" s="1"/>
  <c r="Q2134" i="3" a="1"/>
  <c r="Q2134" i="3" s="1"/>
  <c r="Q2111" i="3" a="1"/>
  <c r="Q2111" i="3" s="1"/>
  <c r="Q2092" i="3" a="1"/>
  <c r="Q2092" i="3" s="1"/>
  <c r="Q2075" i="3" a="1"/>
  <c r="Q2075" i="3" s="1"/>
  <c r="Q1993" i="3" a="1"/>
  <c r="Q1993" i="3" s="1"/>
  <c r="Q1976" i="3" a="1"/>
  <c r="Q1976" i="3" s="1"/>
  <c r="Q1939" i="3" a="1"/>
  <c r="Q1939" i="3" s="1"/>
  <c r="Q1909" i="3" a="1"/>
  <c r="Q1909" i="3" s="1"/>
  <c r="Q1880" i="3" a="1"/>
  <c r="Q1880" i="3" s="1"/>
  <c r="Q1864" i="3" a="1"/>
  <c r="Q1864" i="3" s="1"/>
  <c r="Q1833" i="3" a="1"/>
  <c r="Q1833" i="3" s="1"/>
  <c r="Q1819" i="3" a="1"/>
  <c r="Q1819" i="3" s="1"/>
  <c r="Q1803" i="3" a="1"/>
  <c r="Q1803" i="3" s="1"/>
  <c r="Q1789" i="3" a="1"/>
  <c r="Q1789" i="3" s="1"/>
  <c r="Q1761" i="3" a="1"/>
  <c r="Q1761" i="3" s="1"/>
  <c r="Q1747" i="3" a="1"/>
  <c r="Q1747" i="3" s="1"/>
  <c r="Q1733" i="3" a="1"/>
  <c r="Q1733" i="3" s="1"/>
  <c r="Q1719" i="3" a="1"/>
  <c r="Q1719" i="3" s="1"/>
  <c r="Q1704" i="3" a="1"/>
  <c r="Q1704" i="3" s="1"/>
  <c r="Q1689" i="3" a="1"/>
  <c r="Q1689" i="3" s="1"/>
  <c r="Q1660" i="3" a="1"/>
  <c r="Q1660" i="3" s="1"/>
  <c r="Q1646" i="3" a="1"/>
  <c r="Q1646" i="3" s="1"/>
  <c r="Q1621" i="3" a="1"/>
  <c r="Q1621" i="3" s="1"/>
  <c r="Q1607" i="3" a="1"/>
  <c r="Q1607" i="3" s="1"/>
  <c r="Q1592" i="3" a="1"/>
  <c r="Q1592" i="3" s="1"/>
  <c r="Q1578" i="3" a="1"/>
  <c r="Q1578" i="3" s="1"/>
  <c r="Q1562" i="3" a="1"/>
  <c r="Q1562" i="3" s="1"/>
  <c r="Q1546" i="3" a="1"/>
  <c r="Q1546" i="3" s="1"/>
  <c r="Q1518" i="3" a="1"/>
  <c r="Q1518" i="3" s="1"/>
  <c r="Q1504" i="3" a="1"/>
  <c r="Q1504" i="3" s="1"/>
  <c r="Q1489" i="3" a="1"/>
  <c r="Q1489" i="3" s="1"/>
  <c r="Q1474" i="3" a="1"/>
  <c r="Q1474" i="3" s="1"/>
  <c r="Q1416" i="3" a="1"/>
  <c r="Q1416" i="3" s="1"/>
  <c r="Q1390" i="3" a="1"/>
  <c r="Q1390" i="3" s="1"/>
  <c r="Q1375" i="3" a="1"/>
  <c r="Q1375" i="3" s="1"/>
  <c r="Q1345" i="3" a="1"/>
  <c r="Q1345" i="3" s="1"/>
  <c r="Q1329" i="3" a="1"/>
  <c r="Q1329" i="3" s="1"/>
  <c r="Q1313" i="3" a="1"/>
  <c r="Q1313" i="3" s="1"/>
  <c r="Q1299" i="3" a="1"/>
  <c r="Q1299" i="3" s="1"/>
  <c r="Q1256" i="3" a="1"/>
  <c r="Q1256" i="3" s="1"/>
  <c r="Q1241" i="3" a="1"/>
  <c r="Q1241" i="3" s="1"/>
  <c r="Q1225" i="3" a="1"/>
  <c r="Q1225" i="3" s="1"/>
  <c r="Q1210" i="3" a="1"/>
  <c r="Q1210" i="3" s="1"/>
  <c r="Q1195" i="3" a="1"/>
  <c r="Q1195" i="3" s="1"/>
  <c r="Q1181" i="3" a="1"/>
  <c r="Q1181" i="3" s="1"/>
  <c r="Q1152" i="3" a="1"/>
  <c r="Q1152" i="3" s="1"/>
  <c r="Q1135" i="3" a="1"/>
  <c r="Q1135" i="3" s="1"/>
  <c r="Q1088" i="3" a="1"/>
  <c r="Q1088" i="3" s="1"/>
  <c r="Q1073" i="3" a="1"/>
  <c r="Q1073" i="3" s="1"/>
  <c r="Q1042" i="3" a="1"/>
  <c r="Q1042" i="3" s="1"/>
  <c r="Q1012" i="3" a="1"/>
  <c r="Q1012" i="3" s="1"/>
  <c r="Q997" i="3" a="1"/>
  <c r="Q997" i="3" s="1"/>
  <c r="Q981" i="3" a="1"/>
  <c r="Q981" i="3" s="1"/>
  <c r="Q966" i="3" a="1"/>
  <c r="Q966" i="3" s="1"/>
  <c r="Q950" i="3" a="1"/>
  <c r="Q950" i="3" s="1"/>
  <c r="Q933" i="3" a="1"/>
  <c r="Q933" i="3" s="1"/>
  <c r="Q916" i="3" a="1"/>
  <c r="Q916" i="3" s="1"/>
  <c r="Q881" i="3" a="1"/>
  <c r="Q881" i="3" s="1"/>
  <c r="Q3864" i="3" a="1"/>
  <c r="Q3864" i="3" s="1"/>
  <c r="Q3471" i="3" a="1"/>
  <c r="Q3471" i="3" s="1"/>
  <c r="Q3210" i="3" a="1"/>
  <c r="Q3210" i="3" s="1"/>
  <c r="Q2955" i="3" a="1"/>
  <c r="Q2955" i="3" s="1"/>
  <c r="Q2805" i="3" a="1"/>
  <c r="Q2805" i="3" s="1"/>
  <c r="Q2758" i="3" a="1"/>
  <c r="Q2758" i="3" s="1"/>
  <c r="Q2708" i="3" a="1"/>
  <c r="Q2708" i="3" s="1"/>
  <c r="Q2622" i="3" a="1"/>
  <c r="Q2622" i="3" s="1"/>
  <c r="Q2567" i="3" a="1"/>
  <c r="Q2567" i="3" s="1"/>
  <c r="Q2523" i="3" a="1"/>
  <c r="Q2523" i="3" s="1"/>
  <c r="Q2478" i="3" a="1"/>
  <c r="Q2478" i="3" s="1"/>
  <c r="Q2429" i="3" a="1"/>
  <c r="Q2429" i="3" s="1"/>
  <c r="Q2395" i="3" a="1"/>
  <c r="Q2395" i="3" s="1"/>
  <c r="Q2364" i="3" a="1"/>
  <c r="Q2364" i="3" s="1"/>
  <c r="Q2333" i="3" a="1"/>
  <c r="Q2333" i="3" s="1"/>
  <c r="Q2273" i="3" a="1"/>
  <c r="Q2273" i="3" s="1"/>
  <c r="Q2205" i="3" a="1"/>
  <c r="Q2205" i="3" s="1"/>
  <c r="Q2178" i="3" a="1"/>
  <c r="Q2178" i="3" s="1"/>
  <c r="Q2154" i="3" a="1"/>
  <c r="Q2154" i="3" s="1"/>
  <c r="Q2133" i="3" a="1"/>
  <c r="Q2133" i="3" s="1"/>
  <c r="Q2110" i="3" a="1"/>
  <c r="Q2110" i="3" s="1"/>
  <c r="Q2091" i="3" a="1"/>
  <c r="Q2091" i="3" s="1"/>
  <c r="Q2052" i="3" a="1"/>
  <c r="Q2052" i="3" s="1"/>
  <c r="Q2032" i="3" a="1"/>
  <c r="Q2032" i="3" s="1"/>
  <c r="Q2011" i="3" a="1"/>
  <c r="Q2011" i="3" s="1"/>
  <c r="Q1992" i="3" a="1"/>
  <c r="Q1992" i="3" s="1"/>
  <c r="Q1975" i="3" a="1"/>
  <c r="Q1975" i="3" s="1"/>
  <c r="Q1957" i="3" a="1"/>
  <c r="Q1957" i="3" s="1"/>
  <c r="Q1938" i="3" a="1"/>
  <c r="Q1938" i="3" s="1"/>
  <c r="Q1923" i="3" a="1"/>
  <c r="Q1923" i="3" s="1"/>
  <c r="Q1895" i="3" a="1"/>
  <c r="Q1895" i="3" s="1"/>
  <c r="Q1863" i="3" a="1"/>
  <c r="Q1863" i="3" s="1"/>
  <c r="Q1849" i="3" a="1"/>
  <c r="Q1849" i="3" s="1"/>
  <c r="Q1818" i="3" a="1"/>
  <c r="Q1818" i="3" s="1"/>
  <c r="Q1788" i="3" a="1"/>
  <c r="Q1788" i="3" s="1"/>
  <c r="Q1774" i="3" a="1"/>
  <c r="Q1774" i="3" s="1"/>
  <c r="Q1760" i="3" a="1"/>
  <c r="Q1760" i="3" s="1"/>
  <c r="Q1746" i="3" a="1"/>
  <c r="Q1746" i="3" s="1"/>
  <c r="Q1688" i="3" a="1"/>
  <c r="Q1688" i="3" s="1"/>
  <c r="Q1675" i="3" a="1"/>
  <c r="Q1675" i="3" s="1"/>
  <c r="Q1659" i="3" a="1"/>
  <c r="Q1659" i="3" s="1"/>
  <c r="Q1632" i="3" a="1"/>
  <c r="Q1632" i="3" s="1"/>
  <c r="Q1620" i="3" a="1"/>
  <c r="Q1620" i="3" s="1"/>
  <c r="Q1606" i="3" a="1"/>
  <c r="Q1606" i="3" s="1"/>
  <c r="Q1577" i="3" a="1"/>
  <c r="Q1577" i="3" s="1"/>
  <c r="Q1561" i="3" a="1"/>
  <c r="Q1561" i="3" s="1"/>
  <c r="Q1532" i="3" a="1"/>
  <c r="Q1532" i="3" s="1"/>
  <c r="Q1458" i="3" a="1"/>
  <c r="Q1458" i="3" s="1"/>
  <c r="Q1445" i="3" a="1"/>
  <c r="Q1445" i="3" s="1"/>
  <c r="Q1431" i="3" a="1"/>
  <c r="Q1431" i="3" s="1"/>
  <c r="Q1404" i="3" a="1"/>
  <c r="Q1404" i="3" s="1"/>
  <c r="Q1389" i="3" a="1"/>
  <c r="Q1389" i="3" s="1"/>
  <c r="Q1374" i="3" a="1"/>
  <c r="Q1374" i="3" s="1"/>
  <c r="Q1358" i="3" a="1"/>
  <c r="Q1358" i="3" s="1"/>
  <c r="Q1328" i="3" a="1"/>
  <c r="Q1328" i="3" s="1"/>
  <c r="Q1312" i="3" a="1"/>
  <c r="Q1312" i="3" s="1"/>
  <c r="Q1284" i="3" a="1"/>
  <c r="Q1284" i="3" s="1"/>
  <c r="Q1270" i="3" a="1"/>
  <c r="Q1270" i="3" s="1"/>
  <c r="Q1240" i="3" a="1"/>
  <c r="Q1240" i="3" s="1"/>
  <c r="Q1180" i="3" a="1"/>
  <c r="Q1180" i="3" s="1"/>
  <c r="Q1166" i="3" a="1"/>
  <c r="Q1166" i="3" s="1"/>
  <c r="Q1151" i="3" a="1"/>
  <c r="Q1151" i="3" s="1"/>
  <c r="Q1120" i="3" a="1"/>
  <c r="Q1120" i="3" s="1"/>
  <c r="Q1104" i="3" a="1"/>
  <c r="Q1104" i="3" s="1"/>
  <c r="Q1072" i="3" a="1"/>
  <c r="Q1072" i="3" s="1"/>
  <c r="Q1057" i="3" a="1"/>
  <c r="Q1057" i="3" s="1"/>
  <c r="Q1041" i="3" a="1"/>
  <c r="Q1041" i="3" s="1"/>
  <c r="Q1026" i="3" a="1"/>
  <c r="Q1026" i="3" s="1"/>
  <c r="Q1011" i="3" a="1"/>
  <c r="Q1011" i="3" s="1"/>
  <c r="Q996" i="3" a="1"/>
  <c r="Q996" i="3" s="1"/>
  <c r="Q980" i="3" a="1"/>
  <c r="Q980" i="3" s="1"/>
  <c r="Q949" i="3" a="1"/>
  <c r="Q949" i="3" s="1"/>
  <c r="Q932" i="3" a="1"/>
  <c r="Q932" i="3" s="1"/>
  <c r="Q915" i="3" a="1"/>
  <c r="Q915" i="3" s="1"/>
  <c r="Q898" i="3" a="1"/>
  <c r="Q898" i="3" s="1"/>
  <c r="Q5270" i="3" a="1"/>
  <c r="Q5270" i="3" s="1"/>
  <c r="Q3805" i="3" a="1"/>
  <c r="Q3805" i="3" s="1"/>
  <c r="Q3470" i="3" a="1"/>
  <c r="Q3470" i="3" s="1"/>
  <c r="Q3344" i="3" a="1"/>
  <c r="Q3344" i="3" s="1"/>
  <c r="Q3209" i="3" a="1"/>
  <c r="Q3209" i="3" s="1"/>
  <c r="Q3104" i="3" a="1"/>
  <c r="Q3104" i="3" s="1"/>
  <c r="Q3001" i="3" a="1"/>
  <c r="Q3001" i="3" s="1"/>
  <c r="Q2954" i="3" a="1"/>
  <c r="Q2954" i="3" s="1"/>
  <c r="Q2904" i="3" a="1"/>
  <c r="Q2904" i="3" s="1"/>
  <c r="Q2850" i="3" a="1"/>
  <c r="Q2850" i="3" s="1"/>
  <c r="Q2804" i="3" a="1"/>
  <c r="Q2804" i="3" s="1"/>
  <c r="Q2754" i="3" a="1"/>
  <c r="Q2754" i="3" s="1"/>
  <c r="Q2706" i="3" a="1"/>
  <c r="Q2706" i="3" s="1"/>
  <c r="Q2664" i="3" a="1"/>
  <c r="Q2664" i="3" s="1"/>
  <c r="Q2616" i="3" a="1"/>
  <c r="Q2616" i="3" s="1"/>
  <c r="Q2566" i="3" a="1"/>
  <c r="Q2566" i="3" s="1"/>
  <c r="Q2393" i="3" a="1"/>
  <c r="Q2393" i="3" s="1"/>
  <c r="Q2363" i="3" a="1"/>
  <c r="Q2363" i="3" s="1"/>
  <c r="Q2301" i="3" a="1"/>
  <c r="Q2301" i="3" s="1"/>
  <c r="Q2266" i="3" a="1"/>
  <c r="Q2266" i="3" s="1"/>
  <c r="Q2234" i="3" a="1"/>
  <c r="Q2234" i="3" s="1"/>
  <c r="Q2177" i="3" a="1"/>
  <c r="Q2177" i="3" s="1"/>
  <c r="Q2152" i="3" a="1"/>
  <c r="Q2152" i="3" s="1"/>
  <c r="Q2090" i="3" a="1"/>
  <c r="Q2090" i="3" s="1"/>
  <c r="Q2071" i="3" a="1"/>
  <c r="Q2071" i="3" s="1"/>
  <c r="Q2051" i="3" a="1"/>
  <c r="Q2051" i="3" s="1"/>
  <c r="Q2010" i="3" a="1"/>
  <c r="Q2010" i="3" s="1"/>
  <c r="Q1956" i="3" a="1"/>
  <c r="Q1956" i="3" s="1"/>
  <c r="Q1908" i="3" a="1"/>
  <c r="Q1908" i="3" s="1"/>
  <c r="Q1879" i="3" a="1"/>
  <c r="Q1879" i="3" s="1"/>
  <c r="Q1862" i="3" a="1"/>
  <c r="Q1862" i="3" s="1"/>
  <c r="Q1848" i="3" a="1"/>
  <c r="Q1848" i="3" s="1"/>
  <c r="Q1832" i="3" a="1"/>
  <c r="Q1832" i="3" s="1"/>
  <c r="Q1817" i="3" a="1"/>
  <c r="Q1817" i="3" s="1"/>
  <c r="Q1802" i="3" a="1"/>
  <c r="Q1802" i="3" s="1"/>
  <c r="Q1773" i="3" a="1"/>
  <c r="Q1773" i="3" s="1"/>
  <c r="Q1732" i="3" a="1"/>
  <c r="Q1732" i="3" s="1"/>
  <c r="Q1718" i="3" a="1"/>
  <c r="Q1718" i="3" s="1"/>
  <c r="Q1703" i="3" a="1"/>
  <c r="Q1703" i="3" s="1"/>
  <c r="Q1645" i="3" a="1"/>
  <c r="Q1645" i="3" s="1"/>
  <c r="Q1619" i="3" a="1"/>
  <c r="Q1619" i="3" s="1"/>
  <c r="Q1605" i="3" a="1"/>
  <c r="Q1605" i="3" s="1"/>
  <c r="Q1591" i="3" a="1"/>
  <c r="Q1591" i="3" s="1"/>
  <c r="Q1576" i="3" a="1"/>
  <c r="Q1576" i="3" s="1"/>
  <c r="Q1560" i="3" a="1"/>
  <c r="Q1560" i="3" s="1"/>
  <c r="Q1545" i="3" a="1"/>
  <c r="Q1545" i="3" s="1"/>
  <c r="Q1531" i="3" a="1"/>
  <c r="Q1531" i="3" s="1"/>
  <c r="Q1517" i="3" a="1"/>
  <c r="Q1517" i="3" s="1"/>
  <c r="Q1503" i="3" a="1"/>
  <c r="Q1503" i="3" s="1"/>
  <c r="Q1488" i="3" a="1"/>
  <c r="Q1488" i="3" s="1"/>
  <c r="Q1473" i="3" a="1"/>
  <c r="Q1473" i="3" s="1"/>
  <c r="Q1457" i="3" a="1"/>
  <c r="Q1457" i="3" s="1"/>
  <c r="Q1430" i="3" a="1"/>
  <c r="Q1430" i="3" s="1"/>
  <c r="Q1415" i="3" a="1"/>
  <c r="Q1415" i="3" s="1"/>
  <c r="Q1388" i="3" a="1"/>
  <c r="Q1388" i="3" s="1"/>
  <c r="Q1373" i="3" a="1"/>
  <c r="Q1373" i="3" s="1"/>
  <c r="Q1344" i="3" a="1"/>
  <c r="Q1344" i="3" s="1"/>
  <c r="Q1327" i="3" a="1"/>
  <c r="Q1327" i="3" s="1"/>
  <c r="Q1298" i="3" a="1"/>
  <c r="Q1298" i="3" s="1"/>
  <c r="Q1283" i="3" a="1"/>
  <c r="Q1283" i="3" s="1"/>
  <c r="Q1269" i="3" a="1"/>
  <c r="Q1269" i="3" s="1"/>
  <c r="Q1255" i="3" a="1"/>
  <c r="Q1255" i="3" s="1"/>
  <c r="Q1239" i="3" a="1"/>
  <c r="Q1239" i="3" s="1"/>
  <c r="Q1224" i="3" a="1"/>
  <c r="Q1224" i="3" s="1"/>
  <c r="Q1209" i="3" a="1"/>
  <c r="Q1209" i="3" s="1"/>
  <c r="Q1194" i="3" a="1"/>
  <c r="Q1194" i="3" s="1"/>
  <c r="Q1179" i="3" a="1"/>
  <c r="Q1179" i="3" s="1"/>
  <c r="Q1150" i="3" a="1"/>
  <c r="Q1150" i="3" s="1"/>
  <c r="Q1134" i="3" a="1"/>
  <c r="Q1134" i="3" s="1"/>
  <c r="Q1119" i="3" a="1"/>
  <c r="Q1119" i="3" s="1"/>
  <c r="Q1103" i="3" a="1"/>
  <c r="Q1103" i="3" s="1"/>
  <c r="Q1087" i="3" a="1"/>
  <c r="Q1087" i="3" s="1"/>
  <c r="Q1071" i="3" a="1"/>
  <c r="Q1071" i="3" s="1"/>
  <c r="Q1040" i="3" a="1"/>
  <c r="Q1040" i="3" s="1"/>
  <c r="Q1025" i="3" a="1"/>
  <c r="Q1025" i="3" s="1"/>
  <c r="Q995" i="3" a="1"/>
  <c r="Q995" i="3" s="1"/>
  <c r="Q965" i="3" a="1"/>
  <c r="Q965" i="3" s="1"/>
  <c r="Q948" i="3" a="1"/>
  <c r="Q948" i="3" s="1"/>
  <c r="Q914" i="3" a="1"/>
  <c r="Q914" i="3" s="1"/>
  <c r="Q897" i="3" a="1"/>
  <c r="Q897" i="3" s="1"/>
  <c r="Q3793" i="3" a="1"/>
  <c r="Q3793" i="3" s="1"/>
  <c r="Q3469" i="3" a="1"/>
  <c r="Q3469" i="3" s="1"/>
  <c r="Q3343" i="3" a="1"/>
  <c r="Q3343" i="3" s="1"/>
  <c r="Q3092" i="3" a="1"/>
  <c r="Q3092" i="3" s="1"/>
  <c r="Q3000" i="3" a="1"/>
  <c r="Q3000" i="3" s="1"/>
  <c r="Q2953" i="3" a="1"/>
  <c r="Q2953" i="3" s="1"/>
  <c r="Q2898" i="3" a="1"/>
  <c r="Q2898" i="3" s="1"/>
  <c r="Q2803" i="3" a="1"/>
  <c r="Q2803" i="3" s="1"/>
  <c r="Q2705" i="3" a="1"/>
  <c r="Q2705" i="3" s="1"/>
  <c r="Q2663" i="3" a="1"/>
  <c r="Q2663" i="3" s="1"/>
  <c r="Q2611" i="3" a="1"/>
  <c r="Q2611" i="3" s="1"/>
  <c r="Q2522" i="3" a="1"/>
  <c r="Q2522" i="3" s="1"/>
  <c r="Q2467" i="3" a="1"/>
  <c r="Q2467" i="3" s="1"/>
  <c r="Q2424" i="3" a="1"/>
  <c r="Q2424" i="3" s="1"/>
  <c r="Q2362" i="3" a="1"/>
  <c r="Q2362" i="3" s="1"/>
  <c r="Q2332" i="3" a="1"/>
  <c r="Q2332" i="3" s="1"/>
  <c r="Q2300" i="3" a="1"/>
  <c r="Q2300" i="3" s="1"/>
  <c r="Q2233" i="3" a="1"/>
  <c r="Q2233" i="3" s="1"/>
  <c r="Q2204" i="3" a="1"/>
  <c r="Q2204" i="3" s="1"/>
  <c r="Q2176" i="3" a="1"/>
  <c r="Q2176" i="3" s="1"/>
  <c r="Q2151" i="3" a="1"/>
  <c r="Q2151" i="3" s="1"/>
  <c r="Q2132" i="3" a="1"/>
  <c r="Q2132" i="3" s="1"/>
  <c r="Q2089" i="3" a="1"/>
  <c r="Q2089" i="3" s="1"/>
  <c r="Q2070" i="3" a="1"/>
  <c r="Q2070" i="3" s="1"/>
  <c r="Q2050" i="3" a="1"/>
  <c r="Q2050" i="3" s="1"/>
  <c r="Q2031" i="3" a="1"/>
  <c r="Q2031" i="3" s="1"/>
  <c r="Q2009" i="3" a="1"/>
  <c r="Q2009" i="3" s="1"/>
  <c r="Q1991" i="3" a="1"/>
  <c r="Q1991" i="3" s="1"/>
  <c r="Q1972" i="3" a="1"/>
  <c r="Q1972" i="3" s="1"/>
  <c r="Q1954" i="3" a="1"/>
  <c r="Q1954" i="3" s="1"/>
  <c r="Q1937" i="3" a="1"/>
  <c r="Q1937" i="3" s="1"/>
  <c r="Q1922" i="3" a="1"/>
  <c r="Q1922" i="3" s="1"/>
  <c r="Q1894" i="3" a="1"/>
  <c r="Q1894" i="3" s="1"/>
  <c r="Q1878" i="3" a="1"/>
  <c r="Q1878" i="3" s="1"/>
  <c r="Q1847" i="3" a="1"/>
  <c r="Q1847" i="3" s="1"/>
  <c r="Q1787" i="3" a="1"/>
  <c r="Q1787" i="3" s="1"/>
  <c r="Q1759" i="3" a="1"/>
  <c r="Q1759" i="3" s="1"/>
  <c r="Q1745" i="3" a="1"/>
  <c r="Q1745" i="3" s="1"/>
  <c r="Q1731" i="3" a="1"/>
  <c r="Q1731" i="3" s="1"/>
  <c r="Q1717" i="3" a="1"/>
  <c r="Q1717" i="3" s="1"/>
  <c r="Q1687" i="3" a="1"/>
  <c r="Q1687" i="3" s="1"/>
  <c r="Q1674" i="3" a="1"/>
  <c r="Q1674" i="3" s="1"/>
  <c r="Q1658" i="3" a="1"/>
  <c r="Q1658" i="3" s="1"/>
  <c r="Q1644" i="3" a="1"/>
  <c r="Q1644" i="3" s="1"/>
  <c r="Q1631" i="3" a="1"/>
  <c r="Q1631" i="3" s="1"/>
  <c r="Q1618" i="3" a="1"/>
  <c r="Q1618" i="3" s="1"/>
  <c r="Q1590" i="3" a="1"/>
  <c r="Q1590" i="3" s="1"/>
  <c r="Q1575" i="3" a="1"/>
  <c r="Q1575" i="3" s="1"/>
  <c r="Q1530" i="3" a="1"/>
  <c r="Q1530" i="3" s="1"/>
  <c r="Q1487" i="3" a="1"/>
  <c r="Q1487" i="3" s="1"/>
  <c r="Q1472" i="3" a="1"/>
  <c r="Q1472" i="3" s="1"/>
  <c r="Q4870" i="3" a="1"/>
  <c r="Q4870" i="3" s="1"/>
  <c r="Q3792" i="3" a="1"/>
  <c r="Q3792" i="3" s="1"/>
  <c r="Q3468" i="3" a="1"/>
  <c r="Q3468" i="3" s="1"/>
  <c r="Q3208" i="3" a="1"/>
  <c r="Q3208" i="3" s="1"/>
  <c r="Q2999" i="3" a="1"/>
  <c r="Q2999" i="3" s="1"/>
  <c r="Q2948" i="3" a="1"/>
  <c r="Q2948" i="3" s="1"/>
  <c r="Q2896" i="3" a="1"/>
  <c r="Q2896" i="3" s="1"/>
  <c r="Q2849" i="3" a="1"/>
  <c r="Q2849" i="3" s="1"/>
  <c r="Q2746" i="3" a="1"/>
  <c r="Q2746" i="3" s="1"/>
  <c r="Q2704" i="3" a="1"/>
  <c r="Q2704" i="3" s="1"/>
  <c r="Q2658" i="3" a="1"/>
  <c r="Q2658" i="3" s="1"/>
  <c r="Q2609" i="3" a="1"/>
  <c r="Q2609" i="3" s="1"/>
  <c r="Q2565" i="3" a="1"/>
  <c r="Q2565" i="3" s="1"/>
  <c r="Q2517" i="3" a="1"/>
  <c r="Q2517" i="3" s="1"/>
  <c r="Q2466" i="3" a="1"/>
  <c r="Q2466" i="3" s="1"/>
  <c r="Q2392" i="3" a="1"/>
  <c r="Q2392" i="3" s="1"/>
  <c r="Q2361" i="3" a="1"/>
  <c r="Q2361" i="3" s="1"/>
  <c r="Q2264" i="3" a="1"/>
  <c r="Q2264" i="3" s="1"/>
  <c r="Q2175" i="3" a="1"/>
  <c r="Q2175" i="3" s="1"/>
  <c r="Q2131" i="3" a="1"/>
  <c r="Q2131" i="3" s="1"/>
  <c r="Q2107" i="3" a="1"/>
  <c r="Q2107" i="3" s="1"/>
  <c r="Q2069" i="3" a="1"/>
  <c r="Q2069" i="3" s="1"/>
  <c r="Q2028" i="3" a="1"/>
  <c r="Q2028" i="3" s="1"/>
  <c r="Q1990" i="3" a="1"/>
  <c r="Q1990" i="3" s="1"/>
  <c r="Q1970" i="3" a="1"/>
  <c r="Q1970" i="3" s="1"/>
  <c r="Q1921" i="3" a="1"/>
  <c r="Q1921" i="3" s="1"/>
  <c r="Q1907" i="3" a="1"/>
  <c r="Q1907" i="3" s="1"/>
  <c r="Q1893" i="3" a="1"/>
  <c r="Q1893" i="3" s="1"/>
  <c r="Q1877" i="3" a="1"/>
  <c r="Q1877" i="3" s="1"/>
  <c r="Q1861" i="3" a="1"/>
  <c r="Q1861" i="3" s="1"/>
  <c r="Q1846" i="3" a="1"/>
  <c r="Q1846" i="3" s="1"/>
  <c r="Q1831" i="3" a="1"/>
  <c r="Q1831" i="3" s="1"/>
  <c r="Q1816" i="3" a="1"/>
  <c r="Q1816" i="3" s="1"/>
  <c r="Q1801" i="3" a="1"/>
  <c r="Q1801" i="3" s="1"/>
  <c r="Q1772" i="3" a="1"/>
  <c r="Q1772" i="3" s="1"/>
  <c r="Q1730" i="3" a="1"/>
  <c r="Q1730" i="3" s="1"/>
  <c r="Q1702" i="3" a="1"/>
  <c r="Q1702" i="3" s="1"/>
  <c r="Q1657" i="3" a="1"/>
  <c r="Q1657" i="3" s="1"/>
  <c r="Q1630" i="3" a="1"/>
  <c r="Q1630" i="3" s="1"/>
  <c r="Q1617" i="3" a="1"/>
  <c r="Q1617" i="3" s="1"/>
  <c r="Q1604" i="3" a="1"/>
  <c r="Q1604" i="3" s="1"/>
  <c r="Q1589" i="3" a="1"/>
  <c r="Q1589" i="3" s="1"/>
  <c r="Q1559" i="3" a="1"/>
  <c r="Q1559" i="3" s="1"/>
  <c r="Q1544" i="3" a="1"/>
  <c r="Q1544" i="3" s="1"/>
  <c r="Q1529" i="3" a="1"/>
  <c r="Q1529" i="3" s="1"/>
  <c r="Q1516" i="3" a="1"/>
  <c r="Q1516" i="3" s="1"/>
  <c r="Q1502" i="3" a="1"/>
  <c r="Q1502" i="3" s="1"/>
  <c r="Q1486" i="3" a="1"/>
  <c r="Q1486" i="3" s="1"/>
  <c r="Q1471" i="3" a="1"/>
  <c r="Q1471" i="3" s="1"/>
  <c r="Q1456" i="3" a="1"/>
  <c r="Q1456" i="3" s="1"/>
  <c r="Q1443" i="3" a="1"/>
  <c r="Q1443" i="3" s="1"/>
  <c r="Q1429" i="3" a="1"/>
  <c r="Q1429" i="3" s="1"/>
  <c r="Q1414" i="3" a="1"/>
  <c r="Q1414" i="3" s="1"/>
  <c r="Q1387" i="3" a="1"/>
  <c r="Q1387" i="3" s="1"/>
  <c r="Q1371" i="3" a="1"/>
  <c r="Q1371" i="3" s="1"/>
  <c r="Q1356" i="3" a="1"/>
  <c r="Q1356" i="3" s="1"/>
  <c r="Q1342" i="3" a="1"/>
  <c r="Q1342" i="3" s="1"/>
  <c r="Q1325" i="3" a="1"/>
  <c r="Q1325" i="3" s="1"/>
  <c r="Q1310" i="3" a="1"/>
  <c r="Q1310" i="3" s="1"/>
  <c r="Q1296" i="3" a="1"/>
  <c r="Q1296" i="3" s="1"/>
  <c r="Q1254" i="3" a="1"/>
  <c r="Q1254" i="3" s="1"/>
  <c r="Q1222" i="3" a="1"/>
  <c r="Q1222" i="3" s="1"/>
  <c r="Q1207" i="3" a="1"/>
  <c r="Q1207" i="3" s="1"/>
  <c r="Q1192" i="3" a="1"/>
  <c r="Q1192" i="3" s="1"/>
  <c r="Q1132" i="3" a="1"/>
  <c r="Q1132" i="3" s="1"/>
  <c r="Q1117" i="3" a="1"/>
  <c r="Q1117" i="3" s="1"/>
  <c r="Q1101" i="3" a="1"/>
  <c r="Q1101" i="3" s="1"/>
  <c r="Q1085" i="3" a="1"/>
  <c r="Q1085" i="3" s="1"/>
  <c r="Q1069" i="3" a="1"/>
  <c r="Q1069" i="3" s="1"/>
  <c r="Q1055" i="3" a="1"/>
  <c r="Q1055" i="3" s="1"/>
  <c r="Q1038" i="3" a="1"/>
  <c r="Q1038" i="3" s="1"/>
  <c r="Q1024" i="3" a="1"/>
  <c r="Q1024" i="3" s="1"/>
  <c r="Q994" i="3" a="1"/>
  <c r="Q994" i="3" s="1"/>
  <c r="Q978" i="3" a="1"/>
  <c r="Q978" i="3" s="1"/>
  <c r="Q963" i="3" a="1"/>
  <c r="Q963" i="3" s="1"/>
  <c r="Q946" i="3" a="1"/>
  <c r="Q946" i="3" s="1"/>
  <c r="Q930" i="3" a="1"/>
  <c r="Q930" i="3" s="1"/>
  <c r="Q912" i="3" a="1"/>
  <c r="Q912" i="3" s="1"/>
  <c r="Q895" i="3" a="1"/>
  <c r="Q895" i="3" s="1"/>
  <c r="Q877" i="3" a="1"/>
  <c r="Q877" i="3" s="1"/>
  <c r="Q3732" i="3" a="1"/>
  <c r="Q3732" i="3" s="1"/>
  <c r="Q3452" i="3" a="1"/>
  <c r="Q3452" i="3" s="1"/>
  <c r="Q3088" i="3" a="1"/>
  <c r="Q3088" i="3" s="1"/>
  <c r="Q2998" i="3" a="1"/>
  <c r="Q2998" i="3" s="1"/>
  <c r="Q2942" i="3" a="1"/>
  <c r="Q2942" i="3" s="1"/>
  <c r="Q2792" i="3" a="1"/>
  <c r="Q2792" i="3" s="1"/>
  <c r="Q2653" i="3" a="1"/>
  <c r="Q2653" i="3" s="1"/>
  <c r="Q2465" i="3" a="1"/>
  <c r="Q2465" i="3" s="1"/>
  <c r="Q2422" i="3" a="1"/>
  <c r="Q2422" i="3" s="1"/>
  <c r="Q2391" i="3" a="1"/>
  <c r="Q2391" i="3" s="1"/>
  <c r="Q2360" i="3" a="1"/>
  <c r="Q2360" i="3" s="1"/>
  <c r="Q2328" i="3" a="1"/>
  <c r="Q2328" i="3" s="1"/>
  <c r="Q2263" i="3" a="1"/>
  <c r="Q2263" i="3" s="1"/>
  <c r="Q2232" i="3" a="1"/>
  <c r="Q2232" i="3" s="1"/>
  <c r="Q2201" i="3" a="1"/>
  <c r="Q2201" i="3" s="1"/>
  <c r="Q2149" i="3" a="1"/>
  <c r="Q2149" i="3" s="1"/>
  <c r="Q2130" i="3" a="1"/>
  <c r="Q2130" i="3" s="1"/>
  <c r="Q2088" i="3" a="1"/>
  <c r="Q2088" i="3" s="1"/>
  <c r="Q2049" i="3" a="1"/>
  <c r="Q2049" i="3" s="1"/>
  <c r="Q2027" i="3" a="1"/>
  <c r="Q2027" i="3" s="1"/>
  <c r="Q2008" i="3" a="1"/>
  <c r="Q2008" i="3" s="1"/>
  <c r="Q1989" i="3" a="1"/>
  <c r="Q1989" i="3" s="1"/>
  <c r="Q1953" i="3" a="1"/>
  <c r="Q1953" i="3" s="1"/>
  <c r="Q1936" i="3" a="1"/>
  <c r="Q1936" i="3" s="1"/>
  <c r="Q1920" i="3" a="1"/>
  <c r="Q1920" i="3" s="1"/>
  <c r="Q1906" i="3" a="1"/>
  <c r="Q1906" i="3" s="1"/>
  <c r="Q1892" i="3" a="1"/>
  <c r="Q1892" i="3" s="1"/>
  <c r="Q1876" i="3" a="1"/>
  <c r="Q1876" i="3" s="1"/>
  <c r="Q1860" i="3" a="1"/>
  <c r="Q1860" i="3" s="1"/>
  <c r="Q1845" i="3" a="1"/>
  <c r="Q1845" i="3" s="1"/>
  <c r="Q1830" i="3" a="1"/>
  <c r="Q1830" i="3" s="1"/>
  <c r="Q1815" i="3" a="1"/>
  <c r="Q1815" i="3" s="1"/>
  <c r="Q1800" i="3" a="1"/>
  <c r="Q1800" i="3" s="1"/>
  <c r="Q1786" i="3" a="1"/>
  <c r="Q1786" i="3" s="1"/>
  <c r="Q1758" i="3" a="1"/>
  <c r="Q1758" i="3" s="1"/>
  <c r="Q1744" i="3" a="1"/>
  <c r="Q1744" i="3" s="1"/>
  <c r="Q1716" i="3" a="1"/>
  <c r="Q1716" i="3" s="1"/>
  <c r="Q1701" i="3" a="1"/>
  <c r="Q1701" i="3" s="1"/>
  <c r="Q1686" i="3" a="1"/>
  <c r="Q1686" i="3" s="1"/>
  <c r="Q1673" i="3" a="1"/>
  <c r="Q1673" i="3" s="1"/>
  <c r="Q1656" i="3" a="1"/>
  <c r="Q1656" i="3" s="1"/>
  <c r="Q1643" i="3" a="1"/>
  <c r="Q1643" i="3" s="1"/>
  <c r="Q1603" i="3" a="1"/>
  <c r="Q1603" i="3" s="1"/>
  <c r="Q1588" i="3" a="1"/>
  <c r="Q1588" i="3" s="1"/>
  <c r="Q1574" i="3" a="1"/>
  <c r="Q1574" i="3" s="1"/>
  <c r="Q1543" i="3" a="1"/>
  <c r="Q1543" i="3" s="1"/>
  <c r="Q1501" i="3" a="1"/>
  <c r="Q1501" i="3" s="1"/>
  <c r="Q1485" i="3" a="1"/>
  <c r="Q1485" i="3" s="1"/>
  <c r="Q1470" i="3" a="1"/>
  <c r="Q1470" i="3" s="1"/>
  <c r="Q1455" i="3" a="1"/>
  <c r="Q1455" i="3" s="1"/>
  <c r="Q1442" i="3" a="1"/>
  <c r="Q1442" i="3" s="1"/>
  <c r="Q1402" i="3" a="1"/>
  <c r="Q1402" i="3" s="1"/>
  <c r="Q1370" i="3" a="1"/>
  <c r="Q1370" i="3" s="1"/>
  <c r="Q1355" i="3" a="1"/>
  <c r="Q1355" i="3" s="1"/>
  <c r="Q1341" i="3" a="1"/>
  <c r="Q1341" i="3" s="1"/>
  <c r="Q1309" i="3" a="1"/>
  <c r="Q1309" i="3" s="1"/>
  <c r="Q1281" i="3" a="1"/>
  <c r="Q1281" i="3" s="1"/>
  <c r="Q1267" i="3" a="1"/>
  <c r="Q1267" i="3" s="1"/>
  <c r="Q1253" i="3" a="1"/>
  <c r="Q1253" i="3" s="1"/>
  <c r="Q1237" i="3" a="1"/>
  <c r="Q1237" i="3" s="1"/>
  <c r="Q1221" i="3" a="1"/>
  <c r="Q1221" i="3" s="1"/>
  <c r="Q1206" i="3" a="1"/>
  <c r="Q1206" i="3" s="1"/>
  <c r="Q1191" i="3" a="1"/>
  <c r="Q1191" i="3" s="1"/>
  <c r="Q1177" i="3" a="1"/>
  <c r="Q1177" i="3" s="1"/>
  <c r="Q1164" i="3" a="1"/>
  <c r="Q1164" i="3" s="1"/>
  <c r="Q1148" i="3" a="1"/>
  <c r="Q1148" i="3" s="1"/>
  <c r="Q1116" i="3" a="1"/>
  <c r="Q1116" i="3" s="1"/>
  <c r="Q1023" i="3" a="1"/>
  <c r="Q1023" i="3" s="1"/>
  <c r="Q1009" i="3" a="1"/>
  <c r="Q1009" i="3" s="1"/>
  <c r="Q993" i="3" a="1"/>
  <c r="Q993" i="3" s="1"/>
  <c r="Q962" i="3" a="1"/>
  <c r="Q962" i="3" s="1"/>
  <c r="Q929" i="3" a="1"/>
  <c r="Q929" i="3" s="1"/>
  <c r="Q911" i="3" a="1"/>
  <c r="Q911" i="3" s="1"/>
  <c r="Q894" i="3" a="1"/>
  <c r="Q894" i="3" s="1"/>
  <c r="Q860" i="3" a="1"/>
  <c r="Q860" i="3" s="1"/>
  <c r="Q4865" i="3" a="1"/>
  <c r="Q4865" i="3" s="1"/>
  <c r="Q3435" i="3" a="1"/>
  <c r="Q3435" i="3" s="1"/>
  <c r="Q3180" i="3" a="1"/>
  <c r="Q3180" i="3" s="1"/>
  <c r="Q3087" i="3" a="1"/>
  <c r="Q3087" i="3" s="1"/>
  <c r="Q2993" i="3" a="1"/>
  <c r="Q2993" i="3" s="1"/>
  <c r="Q2940" i="3" a="1"/>
  <c r="Q2940" i="3" s="1"/>
  <c r="Q2895" i="3" a="1"/>
  <c r="Q2895" i="3" s="1"/>
  <c r="Q2843" i="3" a="1"/>
  <c r="Q2843" i="3" s="1"/>
  <c r="Q2791" i="3" a="1"/>
  <c r="Q2791" i="3" s="1"/>
  <c r="Q2745" i="3" a="1"/>
  <c r="Q2745" i="3" s="1"/>
  <c r="Q2699" i="3" a="1"/>
  <c r="Q2699" i="3" s="1"/>
  <c r="Q2652" i="3" a="1"/>
  <c r="Q2652" i="3" s="1"/>
  <c r="Q4572" i="3" a="1"/>
  <c r="Q4572" i="3" s="1"/>
  <c r="Q3722" i="3" a="1"/>
  <c r="Q3722" i="3" s="1"/>
  <c r="Q3311" i="3" a="1"/>
  <c r="Q3311" i="3" s="1"/>
  <c r="Q3179" i="3" a="1"/>
  <c r="Q3179" i="3" s="1"/>
  <c r="Q3086" i="3" a="1"/>
  <c r="Q3086" i="3" s="1"/>
  <c r="Q2987" i="3" a="1"/>
  <c r="Q2987" i="3" s="1"/>
  <c r="Q2837" i="3" a="1"/>
  <c r="Q2837" i="3" s="1"/>
  <c r="Q2790" i="3" a="1"/>
  <c r="Q2790" i="3" s="1"/>
  <c r="Q2694" i="3" a="1"/>
  <c r="Q2694" i="3" s="1"/>
  <c r="Q2651" i="3" a="1"/>
  <c r="Q2651" i="3" s="1"/>
  <c r="Q2554" i="3" a="1"/>
  <c r="Q2554" i="3" s="1"/>
  <c r="Q2463" i="3" a="1"/>
  <c r="Q2463" i="3" s="1"/>
  <c r="Q2420" i="3" a="1"/>
  <c r="Q2420" i="3" s="1"/>
  <c r="Q2389" i="3" a="1"/>
  <c r="Q2389" i="3" s="1"/>
  <c r="Q2357" i="3" a="1"/>
  <c r="Q2357" i="3" s="1"/>
  <c r="Q2322" i="3" a="1"/>
  <c r="Q2322" i="3" s="1"/>
  <c r="Q2293" i="3" a="1"/>
  <c r="Q2293" i="3" s="1"/>
  <c r="Q2147" i="3" a="1"/>
  <c r="Q2147" i="3" s="1"/>
  <c r="Q2105" i="3" a="1"/>
  <c r="Q2105" i="3" s="1"/>
  <c r="Q2087" i="3" a="1"/>
  <c r="Q2087" i="3" s="1"/>
  <c r="Q2047" i="3" a="1"/>
  <c r="Q2047" i="3" s="1"/>
  <c r="Q2007" i="3" a="1"/>
  <c r="Q2007" i="3" s="1"/>
  <c r="Q1967" i="3" a="1"/>
  <c r="Q1967" i="3" s="1"/>
  <c r="Q1934" i="3" a="1"/>
  <c r="Q1934" i="3" s="1"/>
  <c r="Q1919" i="3" a="1"/>
  <c r="Q1919" i="3" s="1"/>
  <c r="Q1904" i="3" a="1"/>
  <c r="Q1904" i="3" s="1"/>
  <c r="Q1890" i="3" a="1"/>
  <c r="Q1890" i="3" s="1"/>
  <c r="Q1844" i="3" a="1"/>
  <c r="Q1844" i="3" s="1"/>
  <c r="Q1829" i="3" a="1"/>
  <c r="Q1829" i="3" s="1"/>
  <c r="Q1813" i="3" a="1"/>
  <c r="Q1813" i="3" s="1"/>
  <c r="Q1799" i="3" a="1"/>
  <c r="Q1799" i="3" s="1"/>
  <c r="Q1784" i="3" a="1"/>
  <c r="Q1784" i="3" s="1"/>
  <c r="Q1770" i="3" a="1"/>
  <c r="Q1770" i="3" s="1"/>
  <c r="Q1757" i="3" a="1"/>
  <c r="Q1757" i="3" s="1"/>
  <c r="Q1743" i="3" a="1"/>
  <c r="Q1743" i="3" s="1"/>
  <c r="Q1715" i="3" a="1"/>
  <c r="Q1715" i="3" s="1"/>
  <c r="Q1699" i="3" a="1"/>
  <c r="Q1699" i="3" s="1"/>
  <c r="Q1685" i="3" a="1"/>
  <c r="Q1685" i="3" s="1"/>
  <c r="Q1671" i="3" a="1"/>
  <c r="Q1671" i="3" s="1"/>
  <c r="Q1655" i="3" a="1"/>
  <c r="Q1655" i="3" s="1"/>
  <c r="Q1641" i="3" a="1"/>
  <c r="Q1641" i="3" s="1"/>
  <c r="Q1615" i="3" a="1"/>
  <c r="Q1615" i="3" s="1"/>
  <c r="Q1602" i="3" a="1"/>
  <c r="Q1602" i="3" s="1"/>
  <c r="Q1587" i="3" a="1"/>
  <c r="Q1587" i="3" s="1"/>
  <c r="Q1572" i="3" a="1"/>
  <c r="Q1572" i="3" s="1"/>
  <c r="Q1527" i="3" a="1"/>
  <c r="Q1527" i="3" s="1"/>
  <c r="Q1514" i="3" a="1"/>
  <c r="Q1514" i="3" s="1"/>
  <c r="Q1499" i="3" a="1"/>
  <c r="Q1499" i="3" s="1"/>
  <c r="Q1483" i="3" a="1"/>
  <c r="Q1483" i="3" s="1"/>
  <c r="Q1468" i="3" a="1"/>
  <c r="Q1468" i="3" s="1"/>
  <c r="Q1454" i="3" a="1"/>
  <c r="Q1454" i="3" s="1"/>
  <c r="Q1440" i="3" a="1"/>
  <c r="Q1440" i="3" s="1"/>
  <c r="Q1427" i="3" a="1"/>
  <c r="Q1427" i="3" s="1"/>
  <c r="Q1400" i="3" a="1"/>
  <c r="Q1400" i="3" s="1"/>
  <c r="Q1385" i="3" a="1"/>
  <c r="Q1385" i="3" s="1"/>
  <c r="Q1368" i="3" a="1"/>
  <c r="Q1368" i="3" s="1"/>
  <c r="Q1339" i="3" a="1"/>
  <c r="Q1339" i="3" s="1"/>
  <c r="Q1308" i="3" a="1"/>
  <c r="Q1308" i="3" s="1"/>
  <c r="Q1251" i="3" a="1"/>
  <c r="Q1251" i="3" s="1"/>
  <c r="Q1235" i="3" a="1"/>
  <c r="Q1235" i="3" s="1"/>
  <c r="Q1220" i="3" a="1"/>
  <c r="Q1220" i="3" s="1"/>
  <c r="Q1190" i="3" a="1"/>
  <c r="Q1190" i="3" s="1"/>
  <c r="Q1176" i="3" a="1"/>
  <c r="Q1176" i="3" s="1"/>
  <c r="Q1162" i="3" a="1"/>
  <c r="Q1162" i="3" s="1"/>
  <c r="Q4558" i="3" a="1"/>
  <c r="Q4558" i="3" s="1"/>
  <c r="Q3307" i="3" a="1"/>
  <c r="Q3307" i="3" s="1"/>
  <c r="Q2986" i="3" a="1"/>
  <c r="Q2986" i="3" s="1"/>
  <c r="Q2939" i="3" a="1"/>
  <c r="Q2939" i="3" s="1"/>
  <c r="Q2835" i="3" a="1"/>
  <c r="Q2835" i="3" s="1"/>
  <c r="Q2740" i="3" a="1"/>
  <c r="Q2740" i="3" s="1"/>
  <c r="Q2692" i="3" a="1"/>
  <c r="Q2692" i="3" s="1"/>
  <c r="Q2650" i="3" a="1"/>
  <c r="Q2650" i="3" s="1"/>
  <c r="Q2603" i="3" a="1"/>
  <c r="Q2603" i="3" s="1"/>
  <c r="Q2553" i="3" a="1"/>
  <c r="Q2553" i="3" s="1"/>
  <c r="Q2509" i="3" a="1"/>
  <c r="Q2509" i="3" s="1"/>
  <c r="Q2458" i="3" a="1"/>
  <c r="Q2458" i="3" s="1"/>
  <c r="Q2419" i="3" a="1"/>
  <c r="Q2419" i="3" s="1"/>
  <c r="Q2386" i="3" a="1"/>
  <c r="Q2386" i="3" s="1"/>
  <c r="Q2351" i="3" a="1"/>
  <c r="Q2351" i="3" s="1"/>
  <c r="Q2321" i="3" a="1"/>
  <c r="Q2321" i="3" s="1"/>
  <c r="Q2292" i="3" a="1"/>
  <c r="Q2292" i="3" s="1"/>
  <c r="Q2261" i="3" a="1"/>
  <c r="Q2261" i="3" s="1"/>
  <c r="Q2228" i="3" a="1"/>
  <c r="Q2228" i="3" s="1"/>
  <c r="Q2196" i="3" a="1"/>
  <c r="Q2196" i="3" s="1"/>
  <c r="Q2169" i="3" a="1"/>
  <c r="Q2169" i="3" s="1"/>
  <c r="Q2146" i="3" a="1"/>
  <c r="Q2146" i="3" s="1"/>
  <c r="Q2124" i="3" a="1"/>
  <c r="Q2124" i="3" s="1"/>
  <c r="Q2104" i="3" a="1"/>
  <c r="Q2104" i="3" s="1"/>
  <c r="Q2083" i="3" a="1"/>
  <c r="Q2083" i="3" s="1"/>
  <c r="Q2065" i="3" a="1"/>
  <c r="Q2065" i="3" s="1"/>
  <c r="Q2046" i="3" a="1"/>
  <c r="Q2046" i="3" s="1"/>
  <c r="Q2024" i="3" a="1"/>
  <c r="Q2024" i="3" s="1"/>
  <c r="Q1985" i="3" a="1"/>
  <c r="Q1985" i="3" s="1"/>
  <c r="Q1951" i="3" a="1"/>
  <c r="Q1951" i="3" s="1"/>
  <c r="Q1933" i="3" a="1"/>
  <c r="Q1933" i="3" s="1"/>
  <c r="Q1918" i="3" a="1"/>
  <c r="Q1918" i="3" s="1"/>
  <c r="Q1889" i="3" a="1"/>
  <c r="Q1889" i="3" s="1"/>
  <c r="Q1874" i="3" a="1"/>
  <c r="Q1874" i="3" s="1"/>
  <c r="Q1858" i="3" a="1"/>
  <c r="Q1858" i="3" s="1"/>
  <c r="Q1843" i="3" a="1"/>
  <c r="Q1843" i="3" s="1"/>
  <c r="Q1812" i="3" a="1"/>
  <c r="Q1812" i="3" s="1"/>
  <c r="Q1798" i="3" a="1"/>
  <c r="Q1798" i="3" s="1"/>
  <c r="Q1783" i="3" a="1"/>
  <c r="Q1783" i="3" s="1"/>
  <c r="Q1769" i="3" a="1"/>
  <c r="Q1769" i="3" s="1"/>
  <c r="Q1756" i="3" a="1"/>
  <c r="Q1756" i="3" s="1"/>
  <c r="Q1742" i="3" a="1"/>
  <c r="Q1742" i="3" s="1"/>
  <c r="Q1728" i="3" a="1"/>
  <c r="Q1728" i="3" s="1"/>
  <c r="Q1714" i="3" a="1"/>
  <c r="Q1714" i="3" s="1"/>
  <c r="Q1698" i="3" a="1"/>
  <c r="Q1698" i="3" s="1"/>
  <c r="Q1684" i="3" a="1"/>
  <c r="Q1684" i="3" s="1"/>
  <c r="Q1670" i="3" a="1"/>
  <c r="Q1670" i="3" s="1"/>
  <c r="Q1654" i="3" a="1"/>
  <c r="Q1654" i="3" s="1"/>
  <c r="Q1640" i="3" a="1"/>
  <c r="Q1640" i="3" s="1"/>
  <c r="Q1628" i="3" a="1"/>
  <c r="Q1628" i="3" s="1"/>
  <c r="Q1601" i="3" a="1"/>
  <c r="Q1601" i="3" s="1"/>
  <c r="Q1571" i="3" a="1"/>
  <c r="Q1571" i="3" s="1"/>
  <c r="Q1557" i="3" a="1"/>
  <c r="Q1557" i="3" s="1"/>
  <c r="Q1541" i="3" a="1"/>
  <c r="Q1541" i="3" s="1"/>
  <c r="Q1526" i="3" a="1"/>
  <c r="Q1526" i="3" s="1"/>
  <c r="Q1513" i="3" a="1"/>
  <c r="Q1513" i="3" s="1"/>
  <c r="Q4555" i="3" a="1"/>
  <c r="Q4555" i="3" s="1"/>
  <c r="Q3660" i="3" a="1"/>
  <c r="Q3660" i="3" s="1"/>
  <c r="Q3430" i="3" a="1"/>
  <c r="Q3430" i="3" s="1"/>
  <c r="Q3306" i="3" a="1"/>
  <c r="Q3306" i="3" s="1"/>
  <c r="Q3178" i="3" a="1"/>
  <c r="Q3178" i="3" s="1"/>
  <c r="Q2985" i="3" a="1"/>
  <c r="Q2985" i="3" s="1"/>
  <c r="Q2938" i="3" a="1"/>
  <c r="Q2938" i="3" s="1"/>
  <c r="Q2884" i="3" a="1"/>
  <c r="Q2884" i="3" s="1"/>
  <c r="Q2834" i="3" a="1"/>
  <c r="Q2834" i="3" s="1"/>
  <c r="Q2789" i="3" a="1"/>
  <c r="Q2789" i="3" s="1"/>
  <c r="Q2736" i="3" a="1"/>
  <c r="Q2736" i="3" s="1"/>
  <c r="Q2691" i="3" a="1"/>
  <c r="Q2691" i="3" s="1"/>
  <c r="Q2597" i="3" a="1"/>
  <c r="Q2597" i="3" s="1"/>
  <c r="Q2552" i="3" a="1"/>
  <c r="Q2552" i="3" s="1"/>
  <c r="Q2508" i="3" a="1"/>
  <c r="Q2508" i="3" s="1"/>
  <c r="Q2418" i="3" a="1"/>
  <c r="Q2418" i="3" s="1"/>
  <c r="Q2349" i="3" a="1"/>
  <c r="Q2349" i="3" s="1"/>
  <c r="Q2320" i="3" a="1"/>
  <c r="Q2320" i="3" s="1"/>
  <c r="Q2291" i="3" a="1"/>
  <c r="Q2291" i="3" s="1"/>
  <c r="Q2257" i="3" a="1"/>
  <c r="Q2257" i="3" s="1"/>
  <c r="Q2195" i="3" a="1"/>
  <c r="Q2195" i="3" s="1"/>
  <c r="Q2168" i="3" a="1"/>
  <c r="Q2168" i="3" s="1"/>
  <c r="Q2122" i="3" a="1"/>
  <c r="Q2122" i="3" s="1"/>
  <c r="Q2023" i="3" a="1"/>
  <c r="Q2023" i="3" s="1"/>
  <c r="Q2006" i="3" a="1"/>
  <c r="Q2006" i="3" s="1"/>
  <c r="Q1984" i="3" a="1"/>
  <c r="Q1984" i="3" s="1"/>
  <c r="Q1966" i="3" a="1"/>
  <c r="Q1966" i="3" s="1"/>
  <c r="Q1950" i="3" a="1"/>
  <c r="Q1950" i="3" s="1"/>
  <c r="Q1917" i="3" a="1"/>
  <c r="Q1917" i="3" s="1"/>
  <c r="Q1903" i="3" a="1"/>
  <c r="Q1903" i="3" s="1"/>
  <c r="Q1888" i="3" a="1"/>
  <c r="Q1888" i="3" s="1"/>
  <c r="Q1857" i="3" a="1"/>
  <c r="Q1857" i="3" s="1"/>
  <c r="Q1842" i="3" a="1"/>
  <c r="Q1842" i="3" s="1"/>
  <c r="Q1828" i="3" a="1"/>
  <c r="Q1828" i="3" s="1"/>
  <c r="Q1797" i="3" a="1"/>
  <c r="Q1797" i="3" s="1"/>
  <c r="Q1782" i="3" a="1"/>
  <c r="Q1782" i="3" s="1"/>
  <c r="Q1768" i="3" a="1"/>
  <c r="Q1768" i="3" s="1"/>
  <c r="Q1755" i="3" a="1"/>
  <c r="Q1755" i="3" s="1"/>
  <c r="Q1741" i="3" a="1"/>
  <c r="Q1741" i="3" s="1"/>
  <c r="Q1713" i="3" a="1"/>
  <c r="Q1713" i="3" s="1"/>
  <c r="Q1697" i="3" a="1"/>
  <c r="Q1697" i="3" s="1"/>
  <c r="Q1683" i="3" a="1"/>
  <c r="Q1683" i="3" s="1"/>
  <c r="Q1669" i="3" a="1"/>
  <c r="Q1669" i="3" s="1"/>
  <c r="Q1639" i="3" a="1"/>
  <c r="Q1639" i="3" s="1"/>
  <c r="Q1614" i="3" a="1"/>
  <c r="Q1614" i="3" s="1"/>
  <c r="Q1600" i="3" a="1"/>
  <c r="Q1600" i="3" s="1"/>
  <c r="Q1586" i="3" a="1"/>
  <c r="Q1586" i="3" s="1"/>
  <c r="Q1570" i="3" a="1"/>
  <c r="Q1570" i="3" s="1"/>
  <c r="Q1556" i="3" a="1"/>
  <c r="Q1556" i="3" s="1"/>
  <c r="Q1540" i="3" a="1"/>
  <c r="Q1540" i="3" s="1"/>
  <c r="Q1525" i="3" a="1"/>
  <c r="Q1525" i="3" s="1"/>
  <c r="Q1512" i="3" a="1"/>
  <c r="Q1512" i="3" s="1"/>
  <c r="Q1497" i="3" a="1"/>
  <c r="Q1497" i="3" s="1"/>
  <c r="Q1482" i="3" a="1"/>
  <c r="Q1482" i="3" s="1"/>
  <c r="Q1467" i="3" a="1"/>
  <c r="Q1467" i="3" s="1"/>
  <c r="Q1453" i="3" a="1"/>
  <c r="Q1453" i="3" s="1"/>
  <c r="Q1438" i="3" a="1"/>
  <c r="Q1438" i="3" s="1"/>
  <c r="Q1425" i="3" a="1"/>
  <c r="Q1425" i="3" s="1"/>
  <c r="Q4317" i="3" a="1"/>
  <c r="Q4317" i="3" s="1"/>
  <c r="Q3659" i="3" a="1"/>
  <c r="Q3659" i="3" s="1"/>
  <c r="Q3165" i="3" a="1"/>
  <c r="Q3165" i="3" s="1"/>
  <c r="Q3059" i="3" a="1"/>
  <c r="Q3059" i="3" s="1"/>
  <c r="Q2934" i="3" a="1"/>
  <c r="Q2934" i="3" s="1"/>
  <c r="Q2882" i="3" a="1"/>
  <c r="Q2882" i="3" s="1"/>
  <c r="Q2833" i="3" a="1"/>
  <c r="Q2833" i="3" s="1"/>
  <c r="Q2783" i="3" a="1"/>
  <c r="Q2783" i="3" s="1"/>
  <c r="Q2734" i="3" a="1"/>
  <c r="Q2734" i="3" s="1"/>
  <c r="Q2690" i="3" a="1"/>
  <c r="Q2690" i="3" s="1"/>
  <c r="Q2645" i="3" a="1"/>
  <c r="Q2645" i="3" s="1"/>
  <c r="Q4308" i="3" a="1"/>
  <c r="Q4308" i="3" s="1"/>
  <c r="Q3604" i="3" a="1"/>
  <c r="Q3604" i="3" s="1"/>
  <c r="Q3280" i="3" a="1"/>
  <c r="Q3280" i="3" s="1"/>
  <c r="Q3153" i="3" a="1"/>
  <c r="Q3153" i="3" s="1"/>
  <c r="Q3058" i="3" a="1"/>
  <c r="Q3058" i="3" s="1"/>
  <c r="Q2984" i="3" a="1"/>
  <c r="Q2984" i="3" s="1"/>
  <c r="Q2928" i="3" a="1"/>
  <c r="Q2928" i="3" s="1"/>
  <c r="Q2881" i="3" a="1"/>
  <c r="Q2881" i="3" s="1"/>
  <c r="Q2832" i="3" a="1"/>
  <c r="Q2832" i="3" s="1"/>
  <c r="Q2777" i="3" a="1"/>
  <c r="Q2777" i="3" s="1"/>
  <c r="Q2733" i="3" a="1"/>
  <c r="Q2733" i="3" s="1"/>
  <c r="Q2595" i="3" a="1"/>
  <c r="Q2595" i="3" s="1"/>
  <c r="Q2550" i="3" a="1"/>
  <c r="Q2550" i="3" s="1"/>
  <c r="Q2450" i="3" a="1"/>
  <c r="Q2450" i="3" s="1"/>
  <c r="Q2379" i="3" a="1"/>
  <c r="Q2379" i="3" s="1"/>
  <c r="Q2348" i="3" a="1"/>
  <c r="Q2348" i="3" s="1"/>
  <c r="Q2221" i="3" a="1"/>
  <c r="Q2221" i="3" s="1"/>
  <c r="Q2192" i="3" a="1"/>
  <c r="Q2192" i="3" s="1"/>
  <c r="Q2164" i="3" a="1"/>
  <c r="Q2164" i="3" s="1"/>
  <c r="Q2120" i="3" a="1"/>
  <c r="Q2120" i="3" s="1"/>
  <c r="Q2080" i="3" a="1"/>
  <c r="Q2080" i="3" s="1"/>
  <c r="Q2063" i="3" a="1"/>
  <c r="Q2063" i="3" s="1"/>
  <c r="Q2041" i="3" a="1"/>
  <c r="Q2041" i="3" s="1"/>
  <c r="Q2022" i="3" a="1"/>
  <c r="Q2022" i="3" s="1"/>
  <c r="Q2004" i="3" a="1"/>
  <c r="Q2004" i="3" s="1"/>
  <c r="Q1965" i="3" a="1"/>
  <c r="Q1965" i="3" s="1"/>
  <c r="Q1930" i="3" a="1"/>
  <c r="Q1930" i="3" s="1"/>
  <c r="Q1916" i="3" a="1"/>
  <c r="Q1916" i="3" s="1"/>
  <c r="Q1902" i="3" a="1"/>
  <c r="Q1902" i="3" s="1"/>
  <c r="Q1886" i="3" a="1"/>
  <c r="Q1886" i="3" s="1"/>
  <c r="Q1872" i="3" a="1"/>
  <c r="Q1872" i="3" s="1"/>
  <c r="Q1856" i="3" a="1"/>
  <c r="Q1856" i="3" s="1"/>
  <c r="Q1840" i="3" a="1"/>
  <c r="Q1840" i="3" s="1"/>
  <c r="Q1827" i="3" a="1"/>
  <c r="Q1827" i="3" s="1"/>
  <c r="Q1810" i="3" a="1"/>
  <c r="Q1810" i="3" s="1"/>
  <c r="Q1781" i="3" a="1"/>
  <c r="Q1781" i="3" s="1"/>
  <c r="Q1739" i="3" a="1"/>
  <c r="Q1739" i="3" s="1"/>
  <c r="Q1726" i="3" a="1"/>
  <c r="Q1726" i="3" s="1"/>
  <c r="Q1696" i="3" a="1"/>
  <c r="Q1696" i="3" s="1"/>
  <c r="Q1682" i="3" a="1"/>
  <c r="Q1682" i="3" s="1"/>
  <c r="Q1667" i="3" a="1"/>
  <c r="Q1667" i="3" s="1"/>
  <c r="Q1626" i="3" a="1"/>
  <c r="Q1626" i="3" s="1"/>
  <c r="Q1599" i="3" a="1"/>
  <c r="Q1599" i="3" s="1"/>
  <c r="Q1584" i="3" a="1"/>
  <c r="Q1584" i="3" s="1"/>
  <c r="Q1569" i="3" a="1"/>
  <c r="Q1569" i="3" s="1"/>
  <c r="Q1554" i="3" a="1"/>
  <c r="Q1554" i="3" s="1"/>
  <c r="Q1524" i="3" a="1"/>
  <c r="Q1524" i="3" s="1"/>
  <c r="Q1511" i="3" a="1"/>
  <c r="Q1511" i="3" s="1"/>
  <c r="Q1481" i="3" a="1"/>
  <c r="Q1481" i="3" s="1"/>
  <c r="Q1452" i="3" a="1"/>
  <c r="Q1452" i="3" s="1"/>
  <c r="Q1437" i="3" a="1"/>
  <c r="Q1437" i="3" s="1"/>
  <c r="Q1424" i="3" a="1"/>
  <c r="Q1424" i="3" s="1"/>
  <c r="Q1410" i="3" a="1"/>
  <c r="Q1410" i="3" s="1"/>
  <c r="Q1397" i="3" a="1"/>
  <c r="Q1397" i="3" s="1"/>
  <c r="Q1382" i="3" a="1"/>
  <c r="Q1382" i="3" s="1"/>
  <c r="Q1351" i="3" a="1"/>
  <c r="Q1351" i="3" s="1"/>
  <c r="Q1320" i="3" a="1"/>
  <c r="Q1320" i="3" s="1"/>
  <c r="Q1306" i="3" a="1"/>
  <c r="Q1306" i="3" s="1"/>
  <c r="Q1291" i="3" a="1"/>
  <c r="Q1291" i="3" s="1"/>
  <c r="Q1263" i="3" a="1"/>
  <c r="Q1263" i="3" s="1"/>
  <c r="Q1248" i="3" a="1"/>
  <c r="Q1248" i="3" s="1"/>
  <c r="Q1232" i="3" a="1"/>
  <c r="Q1232" i="3" s="1"/>
  <c r="Q3993" i="3" a="1"/>
  <c r="Q3993" i="3" s="1"/>
  <c r="Q3244" i="3" a="1"/>
  <c r="Q3244" i="3" s="1"/>
  <c r="Q3134" i="3" a="1"/>
  <c r="Q3134" i="3" s="1"/>
  <c r="Q3030" i="3" a="1"/>
  <c r="Q3030" i="3" s="1"/>
  <c r="Q2969" i="3" a="1"/>
  <c r="Q2969" i="3" s="1"/>
  <c r="Q2919" i="3" a="1"/>
  <c r="Q2919" i="3" s="1"/>
  <c r="Q2866" i="3" a="1"/>
  <c r="Q2866" i="3" s="1"/>
  <c r="Q2769" i="3" a="1"/>
  <c r="Q2769" i="3" s="1"/>
  <c r="Q2720" i="3" a="1"/>
  <c r="Q2720" i="3" s="1"/>
  <c r="Q2581" i="3" a="1"/>
  <c r="Q2581" i="3" s="1"/>
  <c r="Q2488" i="3" a="1"/>
  <c r="Q2488" i="3" s="1"/>
  <c r="Q2435" i="3" a="1"/>
  <c r="Q2435" i="3" s="1"/>
  <c r="Q2375" i="3" a="1"/>
  <c r="Q2375" i="3" s="1"/>
  <c r="Q2307" i="3" a="1"/>
  <c r="Q2307" i="3" s="1"/>
  <c r="Q2279" i="3" a="1"/>
  <c r="Q2279" i="3" s="1"/>
  <c r="Q2248" i="3" a="1"/>
  <c r="Q2248" i="3" s="1"/>
  <c r="Q2185" i="3" a="1"/>
  <c r="Q2185" i="3" s="1"/>
  <c r="Q2160" i="3" a="1"/>
  <c r="Q2160" i="3" s="1"/>
  <c r="Q2137" i="3" a="1"/>
  <c r="Q2137" i="3" s="1"/>
  <c r="Q2096" i="3" a="1"/>
  <c r="Q2096" i="3" s="1"/>
  <c r="Q2077" i="3" a="1"/>
  <c r="Q2077" i="3" s="1"/>
  <c r="Q2056" i="3" a="1"/>
  <c r="Q2056" i="3" s="1"/>
  <c r="Q2017" i="3" a="1"/>
  <c r="Q2017" i="3" s="1"/>
  <c r="Q1979" i="3" a="1"/>
  <c r="Q1979" i="3" s="1"/>
  <c r="Q1926" i="3" a="1"/>
  <c r="Q1926" i="3" s="1"/>
  <c r="Q1912" i="3" a="1"/>
  <c r="Q1912" i="3" s="1"/>
  <c r="Q1867" i="3" a="1"/>
  <c r="Q1867" i="3" s="1"/>
  <c r="Q1836" i="3" a="1"/>
  <c r="Q1836" i="3" s="1"/>
  <c r="Q1823" i="3" a="1"/>
  <c r="Q1823" i="3" s="1"/>
  <c r="Q1807" i="3" a="1"/>
  <c r="Q1807" i="3" s="1"/>
  <c r="Q1792" i="3" a="1"/>
  <c r="Q1792" i="3" s="1"/>
  <c r="Q1778" i="3" a="1"/>
  <c r="Q1778" i="3" s="1"/>
  <c r="Q1763" i="3" a="1"/>
  <c r="Q1763" i="3" s="1"/>
  <c r="Q1723" i="3" a="1"/>
  <c r="Q1723" i="3" s="1"/>
  <c r="Q1708" i="3" a="1"/>
  <c r="Q1708" i="3" s="1"/>
  <c r="Q1693" i="3" a="1"/>
  <c r="Q1693" i="3" s="1"/>
  <c r="Q1679" i="3" a="1"/>
  <c r="Q1679" i="3" s="1"/>
  <c r="Q1663" i="3" a="1"/>
  <c r="Q1663" i="3" s="1"/>
  <c r="Q1649" i="3" a="1"/>
  <c r="Q1649" i="3" s="1"/>
  <c r="Q1609" i="3" a="1"/>
  <c r="Q1609" i="3" s="1"/>
  <c r="Q1595" i="3" a="1"/>
  <c r="Q1595" i="3" s="1"/>
  <c r="Q1580" i="3" a="1"/>
  <c r="Q1580" i="3" s="1"/>
  <c r="Q1550" i="3" a="1"/>
  <c r="Q1550" i="3" s="1"/>
  <c r="Q1536" i="3" a="1"/>
  <c r="Q1536" i="3" s="1"/>
  <c r="Q1521" i="3" a="1"/>
  <c r="Q1521" i="3" s="1"/>
  <c r="Q1508" i="3" a="1"/>
  <c r="Q1508" i="3" s="1"/>
  <c r="Q1492" i="3" a="1"/>
  <c r="Q1492" i="3" s="1"/>
  <c r="Q1476" i="3" a="1"/>
  <c r="Q1476" i="3" s="1"/>
  <c r="Q1448" i="3" a="1"/>
  <c r="Q1448" i="3" s="1"/>
  <c r="Q1434" i="3" a="1"/>
  <c r="Q1434" i="3" s="1"/>
  <c r="Q1420" i="3" a="1"/>
  <c r="Q1420" i="3" s="1"/>
  <c r="Q1407" i="3" a="1"/>
  <c r="Q1407" i="3" s="1"/>
  <c r="Q1362" i="3" a="1"/>
  <c r="Q1362" i="3" s="1"/>
  <c r="Q1348" i="3" a="1"/>
  <c r="Q1348" i="3" s="1"/>
  <c r="Q1332" i="3" a="1"/>
  <c r="Q1332" i="3" s="1"/>
  <c r="Q1316" i="3" a="1"/>
  <c r="Q1316" i="3" s="1"/>
  <c r="Q1302" i="3" a="1"/>
  <c r="Q1302" i="3" s="1"/>
  <c r="Q1287" i="3" a="1"/>
  <c r="Q1287" i="3" s="1"/>
  <c r="Q1274" i="3" a="1"/>
  <c r="Q1274" i="3" s="1"/>
  <c r="Q1259" i="3" a="1"/>
  <c r="Q1259" i="3" s="1"/>
  <c r="Q4306" i="3" a="1"/>
  <c r="Q4306" i="3" s="1"/>
  <c r="Q3150" i="3" a="1"/>
  <c r="Q3150" i="3" s="1"/>
  <c r="Q2880" i="3" a="1"/>
  <c r="Q2880" i="3" s="1"/>
  <c r="Q2685" i="3" a="1"/>
  <c r="Q2685" i="3" s="1"/>
  <c r="Q2540" i="3" a="1"/>
  <c r="Q2540" i="3" s="1"/>
  <c r="Q2409" i="3" a="1"/>
  <c r="Q2409" i="3" s="1"/>
  <c r="Q2319" i="3" a="1"/>
  <c r="Q2319" i="3" s="1"/>
  <c r="Q2037" i="3" a="1"/>
  <c r="Q2037" i="3" s="1"/>
  <c r="Q1981" i="3" a="1"/>
  <c r="Q1981" i="3" s="1"/>
  <c r="Q1929" i="3" a="1"/>
  <c r="Q1929" i="3" s="1"/>
  <c r="Q1887" i="3" a="1"/>
  <c r="Q1887" i="3" s="1"/>
  <c r="Q1806" i="3" a="1"/>
  <c r="Q1806" i="3" s="1"/>
  <c r="Q1764" i="3" a="1"/>
  <c r="Q1764" i="3" s="1"/>
  <c r="Q1724" i="3" a="1"/>
  <c r="Q1724" i="3" s="1"/>
  <c r="Q1681" i="3" a="1"/>
  <c r="Q1681" i="3" s="1"/>
  <c r="Q1637" i="3" a="1"/>
  <c r="Q1637" i="3" s="1"/>
  <c r="Q1558" i="3" a="1"/>
  <c r="Q1558" i="3" s="1"/>
  <c r="Q1520" i="3" a="1"/>
  <c r="Q1520" i="3" s="1"/>
  <c r="Q1479" i="3" a="1"/>
  <c r="Q1479" i="3" s="1"/>
  <c r="Q1413" i="3" a="1"/>
  <c r="Q1413" i="3" s="1"/>
  <c r="Q1384" i="3" a="1"/>
  <c r="Q1384" i="3" s="1"/>
  <c r="Q1353" i="3" a="1"/>
  <c r="Q1353" i="3" s="1"/>
  <c r="Q1323" i="3" a="1"/>
  <c r="Q1323" i="3" s="1"/>
  <c r="Q1294" i="3" a="1"/>
  <c r="Q1294" i="3" s="1"/>
  <c r="Q1265" i="3" a="1"/>
  <c r="Q1265" i="3" s="1"/>
  <c r="Q1236" i="3" a="1"/>
  <c r="Q1236" i="3" s="1"/>
  <c r="Q1213" i="3" a="1"/>
  <c r="Q1213" i="3" s="1"/>
  <c r="Q1188" i="3" a="1"/>
  <c r="Q1188" i="3" s="1"/>
  <c r="Q1144" i="3" a="1"/>
  <c r="Q1144" i="3" s="1"/>
  <c r="Q1123" i="3" a="1"/>
  <c r="Q1123" i="3" s="1"/>
  <c r="Q1077" i="3" a="1"/>
  <c r="Q1077" i="3" s="1"/>
  <c r="Q1054" i="3" a="1"/>
  <c r="Q1054" i="3" s="1"/>
  <c r="Q1033" i="3" a="1"/>
  <c r="Q1033" i="3" s="1"/>
  <c r="Q1013" i="3" a="1"/>
  <c r="Q1013" i="3" s="1"/>
  <c r="Q969" i="3" a="1"/>
  <c r="Q969" i="3" s="1"/>
  <c r="Q944" i="3" a="1"/>
  <c r="Q944" i="3" s="1"/>
  <c r="Q921" i="3" a="1"/>
  <c r="Q921" i="3" s="1"/>
  <c r="Q893" i="3" a="1"/>
  <c r="Q893" i="3" s="1"/>
  <c r="Q872" i="3" a="1"/>
  <c r="Q872" i="3" s="1"/>
  <c r="Q839" i="3" a="1"/>
  <c r="Q839" i="3" s="1"/>
  <c r="Q805" i="3" a="1"/>
  <c r="Q805" i="3" s="1"/>
  <c r="Q771" i="3" a="1"/>
  <c r="Q771" i="3" s="1"/>
  <c r="Q755" i="3" a="1"/>
  <c r="Q755" i="3" s="1"/>
  <c r="Q737" i="3" a="1"/>
  <c r="Q737" i="3" s="1"/>
  <c r="Q722" i="3" a="1"/>
  <c r="Q722" i="3" s="1"/>
  <c r="Q706" i="3" a="1"/>
  <c r="Q706" i="3" s="1"/>
  <c r="Q689" i="3" a="1"/>
  <c r="Q689" i="3" s="1"/>
  <c r="Q657" i="3" a="1"/>
  <c r="Q657" i="3" s="1"/>
  <c r="Q640" i="3" a="1"/>
  <c r="Q640" i="3" s="1"/>
  <c r="Q621" i="3" a="1"/>
  <c r="Q621" i="3" s="1"/>
  <c r="Q569" i="3" a="1"/>
  <c r="Q569" i="3" s="1"/>
  <c r="Q551" i="3" a="1"/>
  <c r="Q551" i="3" s="1"/>
  <c r="Q534" i="3" a="1"/>
  <c r="Q534" i="3" s="1"/>
  <c r="Q516" i="3" a="1"/>
  <c r="Q516" i="3" s="1"/>
  <c r="Q500" i="3" a="1"/>
  <c r="Q500" i="3" s="1"/>
  <c r="Q483" i="3" a="1"/>
  <c r="Q483" i="3" s="1"/>
  <c r="Q464" i="3" a="1"/>
  <c r="Q464" i="3" s="1"/>
  <c r="Q444" i="3" a="1"/>
  <c r="Q444" i="3" s="1"/>
  <c r="Q427" i="3" a="1"/>
  <c r="Q427" i="3" s="1"/>
  <c r="Q393" i="3" a="1"/>
  <c r="Q393" i="3" s="1"/>
  <c r="Q376" i="3" a="1"/>
  <c r="Q376" i="3" s="1"/>
  <c r="Q357" i="3" a="1"/>
  <c r="Q357" i="3" s="1"/>
  <c r="Q344" i="3" a="1"/>
  <c r="Q344" i="3" s="1"/>
  <c r="Q321" i="3" a="1"/>
  <c r="Q321" i="3" s="1"/>
  <c r="Q309" i="3" a="1"/>
  <c r="Q309" i="3" s="1"/>
  <c r="Q297" i="3" a="1"/>
  <c r="Q297" i="3" s="1"/>
  <c r="Q262" i="3" a="1"/>
  <c r="Q262" i="3" s="1"/>
  <c r="Q226" i="3" a="1"/>
  <c r="Q226" i="3" s="1"/>
  <c r="Q213" i="3" a="1"/>
  <c r="Q213" i="3" s="1"/>
  <c r="Q184" i="3" a="1"/>
  <c r="Q184" i="3" s="1"/>
  <c r="Q170" i="3" a="1"/>
  <c r="Q170" i="3" s="1"/>
  <c r="Q127" i="3" a="1"/>
  <c r="Q127" i="3" s="1"/>
  <c r="Q113" i="3" a="1"/>
  <c r="Q113" i="3" s="1"/>
  <c r="Q84" i="3" a="1"/>
  <c r="Q84" i="3" s="1"/>
  <c r="Q70" i="3" a="1"/>
  <c r="Q70" i="3" s="1"/>
  <c r="Q27" i="3" a="1"/>
  <c r="Q27" i="3" s="1"/>
  <c r="Q13" i="3" a="1"/>
  <c r="Q13" i="3" s="1"/>
  <c r="Q3149" i="3" a="1"/>
  <c r="Q3149" i="3" s="1"/>
  <c r="Q2879" i="3" a="1"/>
  <c r="Q2879" i="3" s="1"/>
  <c r="Q2539" i="3" a="1"/>
  <c r="Q2539" i="3" s="1"/>
  <c r="Q2408" i="3" a="1"/>
  <c r="Q2408" i="3" s="1"/>
  <c r="Q2318" i="3" a="1"/>
  <c r="Q2318" i="3" s="1"/>
  <c r="Q2222" i="3" a="1"/>
  <c r="Q2222" i="3" s="1"/>
  <c r="Q2148" i="3" a="1"/>
  <c r="Q2148" i="3" s="1"/>
  <c r="Q2036" i="3" a="1"/>
  <c r="Q2036" i="3" s="1"/>
  <c r="Q1980" i="3" a="1"/>
  <c r="Q1980" i="3" s="1"/>
  <c r="Q1928" i="3" a="1"/>
  <c r="Q1928" i="3" s="1"/>
  <c r="Q1841" i="3" a="1"/>
  <c r="Q1841" i="3" s="1"/>
  <c r="Q1680" i="3" a="1"/>
  <c r="Q1680" i="3" s="1"/>
  <c r="Q1636" i="3" a="1"/>
  <c r="Q1636" i="3" s="1"/>
  <c r="Q1598" i="3" a="1"/>
  <c r="Q1598" i="3" s="1"/>
  <c r="Q1555" i="3" a="1"/>
  <c r="Q1555" i="3" s="1"/>
  <c r="Q1515" i="3" a="1"/>
  <c r="Q1515" i="3" s="1"/>
  <c r="Q1478" i="3" a="1"/>
  <c r="Q1478" i="3" s="1"/>
  <c r="Q1444" i="3" a="1"/>
  <c r="Q1444" i="3" s="1"/>
  <c r="Q1412" i="3" a="1"/>
  <c r="Q1412" i="3" s="1"/>
  <c r="Q1383" i="3" a="1"/>
  <c r="Q1383" i="3" s="1"/>
  <c r="Q1352" i="3" a="1"/>
  <c r="Q1352" i="3" s="1"/>
  <c r="Q1322" i="3" a="1"/>
  <c r="Q1322" i="3" s="1"/>
  <c r="Q1293" i="3" a="1"/>
  <c r="Q1293" i="3" s="1"/>
  <c r="Q1212" i="3" a="1"/>
  <c r="Q1212" i="3" s="1"/>
  <c r="Q1167" i="3" a="1"/>
  <c r="Q1167" i="3" s="1"/>
  <c r="Q1143" i="3" a="1"/>
  <c r="Q1143" i="3" s="1"/>
  <c r="Q1122" i="3" a="1"/>
  <c r="Q1122" i="3" s="1"/>
  <c r="Q1098" i="3" a="1"/>
  <c r="Q1098" i="3" s="1"/>
  <c r="Q1053" i="3" a="1"/>
  <c r="Q1053" i="3" s="1"/>
  <c r="Q1032" i="3" a="1"/>
  <c r="Q1032" i="3" s="1"/>
  <c r="Q1010" i="3" a="1"/>
  <c r="Q1010" i="3" s="1"/>
  <c r="Q988" i="3" a="1"/>
  <c r="Q988" i="3" s="1"/>
  <c r="Q968" i="3" a="1"/>
  <c r="Q968" i="3" s="1"/>
  <c r="Q943" i="3" a="1"/>
  <c r="Q943" i="3" s="1"/>
  <c r="Q892" i="3" a="1"/>
  <c r="Q892" i="3" s="1"/>
  <c r="Q871" i="3" a="1"/>
  <c r="Q871" i="3" s="1"/>
  <c r="Q855" i="3" a="1"/>
  <c r="Q855" i="3" s="1"/>
  <c r="Q838" i="3" a="1"/>
  <c r="Q838" i="3" s="1"/>
  <c r="Q821" i="3" a="1"/>
  <c r="Q821" i="3" s="1"/>
  <c r="Q804" i="3" a="1"/>
  <c r="Q804" i="3" s="1"/>
  <c r="Q787" i="3" a="1"/>
  <c r="Q787" i="3" s="1"/>
  <c r="Q770" i="3" a="1"/>
  <c r="Q770" i="3" s="1"/>
  <c r="Q736" i="3" a="1"/>
  <c r="Q736" i="3" s="1"/>
  <c r="Q705" i="3" a="1"/>
  <c r="Q705" i="3" s="1"/>
  <c r="Q688" i="3" a="1"/>
  <c r="Q688" i="3" s="1"/>
  <c r="Q671" i="3" a="1"/>
  <c r="Q671" i="3" s="1"/>
  <c r="Q656" i="3" a="1"/>
  <c r="Q656" i="3" s="1"/>
  <c r="Q639" i="3" a="1"/>
  <c r="Q639" i="3" s="1"/>
  <c r="Q604" i="3" a="1"/>
  <c r="Q604" i="3" s="1"/>
  <c r="Q587" i="3" a="1"/>
  <c r="Q587" i="3" s="1"/>
  <c r="Q568" i="3" a="1"/>
  <c r="Q568" i="3" s="1"/>
  <c r="Q550" i="3" a="1"/>
  <c r="Q550" i="3" s="1"/>
  <c r="Q533" i="3" a="1"/>
  <c r="Q533" i="3" s="1"/>
  <c r="Q499" i="3" a="1"/>
  <c r="Q499" i="3" s="1"/>
  <c r="Q482" i="3" a="1"/>
  <c r="Q482" i="3" s="1"/>
  <c r="Q463" i="3" a="1"/>
  <c r="Q463" i="3" s="1"/>
  <c r="Q443" i="3" a="1"/>
  <c r="Q443" i="3" s="1"/>
  <c r="Q426" i="3" a="1"/>
  <c r="Q426" i="3" s="1"/>
  <c r="Q410" i="3" a="1"/>
  <c r="Q410" i="3" s="1"/>
  <c r="Q392" i="3" a="1"/>
  <c r="Q392" i="3" s="1"/>
  <c r="Q375" i="3" a="1"/>
  <c r="Q375" i="3" s="1"/>
  <c r="Q356" i="3" a="1"/>
  <c r="Q356" i="3" s="1"/>
  <c r="Q332" i="3" a="1"/>
  <c r="Q332" i="3" s="1"/>
  <c r="Q285" i="3" a="1"/>
  <c r="Q285" i="3" s="1"/>
  <c r="Q273" i="3" a="1"/>
  <c r="Q273" i="3" s="1"/>
  <c r="Q250" i="3" a="1"/>
  <c r="Q250" i="3" s="1"/>
  <c r="Q238" i="3" a="1"/>
  <c r="Q238" i="3" s="1"/>
  <c r="Q212" i="3" a="1"/>
  <c r="Q212" i="3" s="1"/>
  <c r="Q198" i="3" a="1"/>
  <c r="Q198" i="3" s="1"/>
  <c r="Q169" i="3" a="1"/>
  <c r="Q169" i="3" s="1"/>
  <c r="Q155" i="3" a="1"/>
  <c r="Q155" i="3" s="1"/>
  <c r="Q141" i="3" a="1"/>
  <c r="Q141" i="3" s="1"/>
  <c r="Q126" i="3" a="1"/>
  <c r="Q126" i="3" s="1"/>
  <c r="Q112" i="3" a="1"/>
  <c r="Q112" i="3" s="1"/>
  <c r="Q4135" i="3" a="1"/>
  <c r="Q4135" i="3" s="1"/>
  <c r="Q2873" i="3" a="1"/>
  <c r="Q2873" i="3" s="1"/>
  <c r="Q2678" i="3" a="1"/>
  <c r="Q2678" i="3" s="1"/>
  <c r="Q2538" i="3" a="1"/>
  <c r="Q2538" i="3" s="1"/>
  <c r="Q2220" i="3" a="1"/>
  <c r="Q2220" i="3" s="1"/>
  <c r="Q2145" i="3" a="1"/>
  <c r="Q2145" i="3" s="1"/>
  <c r="Q2035" i="3" a="1"/>
  <c r="Q2035" i="3" s="1"/>
  <c r="Q1885" i="3" a="1"/>
  <c r="Q1885" i="3" s="1"/>
  <c r="Q1839" i="3" a="1"/>
  <c r="Q1839" i="3" s="1"/>
  <c r="Q1796" i="3" a="1"/>
  <c r="Q1796" i="3" s="1"/>
  <c r="Q1722" i="3" a="1"/>
  <c r="Q1722" i="3" s="1"/>
  <c r="Q1597" i="3" a="1"/>
  <c r="Q1597" i="3" s="1"/>
  <c r="Q1477" i="3" a="1"/>
  <c r="Q1477" i="3" s="1"/>
  <c r="Q1441" i="3" a="1"/>
  <c r="Q1441" i="3" s="1"/>
  <c r="Q1411" i="3" a="1"/>
  <c r="Q1411" i="3" s="1"/>
  <c r="Q1321" i="3" a="1"/>
  <c r="Q1321" i="3" s="1"/>
  <c r="Q1292" i="3" a="1"/>
  <c r="Q1292" i="3" s="1"/>
  <c r="Q1264" i="3" a="1"/>
  <c r="Q1264" i="3" s="1"/>
  <c r="Q1234" i="3" a="1"/>
  <c r="Q1234" i="3" s="1"/>
  <c r="Q1211" i="3" a="1"/>
  <c r="Q1211" i="3" s="1"/>
  <c r="Q1187" i="3" a="1"/>
  <c r="Q1187" i="3" s="1"/>
  <c r="Q1165" i="3" a="1"/>
  <c r="Q1165" i="3" s="1"/>
  <c r="Q1142" i="3" a="1"/>
  <c r="Q1142" i="3" s="1"/>
  <c r="Q1121" i="3" a="1"/>
  <c r="Q1121" i="3" s="1"/>
  <c r="Q1097" i="3" a="1"/>
  <c r="Q1097" i="3" s="1"/>
  <c r="Q1076" i="3" a="1"/>
  <c r="Q1076" i="3" s="1"/>
  <c r="Q1052" i="3" a="1"/>
  <c r="Q1052" i="3" s="1"/>
  <c r="Q1008" i="3" a="1"/>
  <c r="Q1008" i="3" s="1"/>
  <c r="Q967" i="3" a="1"/>
  <c r="Q967" i="3" s="1"/>
  <c r="Q942" i="3" a="1"/>
  <c r="Q942" i="3" s="1"/>
  <c r="Q920" i="3" a="1"/>
  <c r="Q920" i="3" s="1"/>
  <c r="Q891" i="3" a="1"/>
  <c r="Q891" i="3" s="1"/>
  <c r="Q870" i="3" a="1"/>
  <c r="Q870" i="3" s="1"/>
  <c r="Q837" i="3" a="1"/>
  <c r="Q837" i="3" s="1"/>
  <c r="Q803" i="3" a="1"/>
  <c r="Q803" i="3" s="1"/>
  <c r="Q786" i="3" a="1"/>
  <c r="Q786" i="3" s="1"/>
  <c r="Q769" i="3" a="1"/>
  <c r="Q769" i="3" s="1"/>
  <c r="Q754" i="3" a="1"/>
  <c r="Q754" i="3" s="1"/>
  <c r="Q721" i="3" a="1"/>
  <c r="Q721" i="3" s="1"/>
  <c r="Q704" i="3" a="1"/>
  <c r="Q704" i="3" s="1"/>
  <c r="Q670" i="3" a="1"/>
  <c r="Q670" i="3" s="1"/>
  <c r="Q655" i="3" a="1"/>
  <c r="Q655" i="3" s="1"/>
  <c r="Q638" i="3" a="1"/>
  <c r="Q638" i="3" s="1"/>
  <c r="Q620" i="3" a="1"/>
  <c r="Q620" i="3" s="1"/>
  <c r="Q603" i="3" a="1"/>
  <c r="Q603" i="3" s="1"/>
  <c r="Q586" i="3" a="1"/>
  <c r="Q586" i="3" s="1"/>
  <c r="Q567" i="3" a="1"/>
  <c r="Q567" i="3" s="1"/>
  <c r="Q549" i="3" a="1"/>
  <c r="Q549" i="3" s="1"/>
  <c r="Q532" i="3" a="1"/>
  <c r="Q532" i="3" s="1"/>
  <c r="Q515" i="3" a="1"/>
  <c r="Q515" i="3" s="1"/>
  <c r="Q498" i="3" a="1"/>
  <c r="Q498" i="3" s="1"/>
  <c r="Q481" i="3" a="1"/>
  <c r="Q481" i="3" s="1"/>
  <c r="Q462" i="3" a="1"/>
  <c r="Q462" i="3" s="1"/>
  <c r="Q442" i="3" a="1"/>
  <c r="Q442" i="3" s="1"/>
  <c r="Q409" i="3" a="1"/>
  <c r="Q409" i="3" s="1"/>
  <c r="Q391" i="3" a="1"/>
  <c r="Q391" i="3" s="1"/>
  <c r="Q374" i="3" a="1"/>
  <c r="Q374" i="3" s="1"/>
  <c r="Q355" i="3" a="1"/>
  <c r="Q355" i="3" s="1"/>
  <c r="Q343" i="3" a="1"/>
  <c r="Q343" i="3" s="1"/>
  <c r="Q320" i="3" a="1"/>
  <c r="Q320" i="3" s="1"/>
  <c r="Q308" i="3" a="1"/>
  <c r="Q308" i="3" s="1"/>
  <c r="Q296" i="3" a="1"/>
  <c r="Q296" i="3" s="1"/>
  <c r="Q284" i="3" a="1"/>
  <c r="Q284" i="3" s="1"/>
  <c r="Q261" i="3" a="1"/>
  <c r="Q261" i="3" s="1"/>
  <c r="Q249" i="3" a="1"/>
  <c r="Q249" i="3" s="1"/>
  <c r="Q237" i="3" a="1"/>
  <c r="Q237" i="3" s="1"/>
  <c r="Q225" i="3" a="1"/>
  <c r="Q225" i="3" s="1"/>
  <c r="Q197" i="3" a="1"/>
  <c r="Q197" i="3" s="1"/>
  <c r="Q183" i="3" a="1"/>
  <c r="Q183" i="3" s="1"/>
  <c r="Q154" i="3" a="1"/>
  <c r="Q154" i="3" s="1"/>
  <c r="Q140" i="3" a="1"/>
  <c r="Q140" i="3" s="1"/>
  <c r="Q97" i="3" a="1"/>
  <c r="Q97" i="3" s="1"/>
  <c r="Q83" i="3" a="1"/>
  <c r="Q83" i="3" s="1"/>
  <c r="Q54" i="3" a="1"/>
  <c r="Q54" i="3" s="1"/>
  <c r="Q40" i="3" a="1"/>
  <c r="Q40" i="3" s="1"/>
  <c r="Q4128" i="3" a="1"/>
  <c r="Q4128" i="3" s="1"/>
  <c r="Q3148" i="3" a="1"/>
  <c r="Q3148" i="3" s="1"/>
  <c r="Q2867" i="3" a="1"/>
  <c r="Q2867" i="3" s="1"/>
  <c r="Q2677" i="3" a="1"/>
  <c r="Q2677" i="3" s="1"/>
  <c r="Q2537" i="3" a="1"/>
  <c r="Q2537" i="3" s="1"/>
  <c r="Q2407" i="3" a="1"/>
  <c r="Q2407" i="3" s="1"/>
  <c r="Q2315" i="3" a="1"/>
  <c r="Q2315" i="3" s="1"/>
  <c r="Q2219" i="3" a="1"/>
  <c r="Q2219" i="3" s="1"/>
  <c r="Q2140" i="3" a="1"/>
  <c r="Q2140" i="3" s="1"/>
  <c r="Q2082" i="3" a="1"/>
  <c r="Q2082" i="3" s="1"/>
  <c r="Q2026" i="3" a="1"/>
  <c r="Q2026" i="3" s="1"/>
  <c r="Q1927" i="3" a="1"/>
  <c r="Q1927" i="3" s="1"/>
  <c r="Q1884" i="3" a="1"/>
  <c r="Q1884" i="3" s="1"/>
  <c r="Q1838" i="3" a="1"/>
  <c r="Q1838" i="3" s="1"/>
  <c r="Q1795" i="3" a="1"/>
  <c r="Q1795" i="3" s="1"/>
  <c r="Q1754" i="3" a="1"/>
  <c r="Q1754" i="3" s="1"/>
  <c r="Q1678" i="3" a="1"/>
  <c r="Q1678" i="3" s="1"/>
  <c r="Q1635" i="3" a="1"/>
  <c r="Q1635" i="3" s="1"/>
  <c r="Q1596" i="3" a="1"/>
  <c r="Q1596" i="3" s="1"/>
  <c r="Q1553" i="3" a="1"/>
  <c r="Q1553" i="3" s="1"/>
  <c r="Q1510" i="3" a="1"/>
  <c r="Q1510" i="3" s="1"/>
  <c r="Q1439" i="3" a="1"/>
  <c r="Q1439" i="3" s="1"/>
  <c r="Q1409" i="3" a="1"/>
  <c r="Q1409" i="3" s="1"/>
  <c r="Q1381" i="3" a="1"/>
  <c r="Q1381" i="3" s="1"/>
  <c r="Q1350" i="3" a="1"/>
  <c r="Q1350" i="3" s="1"/>
  <c r="Q1319" i="3" a="1"/>
  <c r="Q1319" i="3" s="1"/>
  <c r="Q1290" i="3" a="1"/>
  <c r="Q1290" i="3" s="1"/>
  <c r="Q1262" i="3" a="1"/>
  <c r="Q1262" i="3" s="1"/>
  <c r="Q1233" i="3" a="1"/>
  <c r="Q1233" i="3" s="1"/>
  <c r="Q1208" i="3" a="1"/>
  <c r="Q1208" i="3" s="1"/>
  <c r="Q1186" i="3" a="1"/>
  <c r="Q1186" i="3" s="1"/>
  <c r="Q1163" i="3" a="1"/>
  <c r="Q1163" i="3" s="1"/>
  <c r="Q1141" i="3" a="1"/>
  <c r="Q1141" i="3" s="1"/>
  <c r="Q1118" i="3" a="1"/>
  <c r="Q1118" i="3" s="1"/>
  <c r="Q1096" i="3" a="1"/>
  <c r="Q1096" i="3" s="1"/>
  <c r="Q1075" i="3" a="1"/>
  <c r="Q1075" i="3" s="1"/>
  <c r="Q1051" i="3" a="1"/>
  <c r="Q1051" i="3" s="1"/>
  <c r="Q1031" i="3" a="1"/>
  <c r="Q1031" i="3" s="1"/>
  <c r="Q1007" i="3" a="1"/>
  <c r="Q1007" i="3" s="1"/>
  <c r="Q987" i="3" a="1"/>
  <c r="Q987" i="3" s="1"/>
  <c r="Q964" i="3" a="1"/>
  <c r="Q964" i="3" s="1"/>
  <c r="Q941" i="3" a="1"/>
  <c r="Q941" i="3" s="1"/>
  <c r="Q919" i="3" a="1"/>
  <c r="Q919" i="3" s="1"/>
  <c r="Q890" i="3" a="1"/>
  <c r="Q890" i="3" s="1"/>
  <c r="Q869" i="3" a="1"/>
  <c r="Q869" i="3" s="1"/>
  <c r="Q854" i="3" a="1"/>
  <c r="Q854" i="3" s="1"/>
  <c r="Q836" i="3" a="1"/>
  <c r="Q836" i="3" s="1"/>
  <c r="Q820" i="3" a="1"/>
  <c r="Q820" i="3" s="1"/>
  <c r="Q802" i="3" a="1"/>
  <c r="Q802" i="3" s="1"/>
  <c r="Q785" i="3" a="1"/>
  <c r="Q785" i="3" s="1"/>
  <c r="Q753" i="3" a="1"/>
  <c r="Q753" i="3" s="1"/>
  <c r="Q735" i="3" a="1"/>
  <c r="Q735" i="3" s="1"/>
  <c r="Q703" i="3" a="1"/>
  <c r="Q703" i="3" s="1"/>
  <c r="Q687" i="3" a="1"/>
  <c r="Q687" i="3" s="1"/>
  <c r="Q669" i="3" a="1"/>
  <c r="Q669" i="3" s="1"/>
  <c r="Q637" i="3" a="1"/>
  <c r="Q637" i="3" s="1"/>
  <c r="Q619" i="3" a="1"/>
  <c r="Q619" i="3" s="1"/>
  <c r="Q602" i="3" a="1"/>
  <c r="Q602" i="3" s="1"/>
  <c r="Q585" i="3" a="1"/>
  <c r="Q585" i="3" s="1"/>
  <c r="Q548" i="3" a="1"/>
  <c r="Q548" i="3" s="1"/>
  <c r="Q531" i="3" a="1"/>
  <c r="Q531" i="3" s="1"/>
  <c r="Q514" i="3" a="1"/>
  <c r="Q514" i="3" s="1"/>
  <c r="Q497" i="3" a="1"/>
  <c r="Q497" i="3" s="1"/>
  <c r="Q480" i="3" a="1"/>
  <c r="Q480" i="3" s="1"/>
  <c r="Q461" i="3" a="1"/>
  <c r="Q461" i="3" s="1"/>
  <c r="Q441" i="3" a="1"/>
  <c r="Q441" i="3" s="1"/>
  <c r="Q425" i="3" a="1"/>
  <c r="Q425" i="3" s="1"/>
  <c r="Q408" i="3" a="1"/>
  <c r="Q408" i="3" s="1"/>
  <c r="Q3602" i="3" a="1"/>
  <c r="Q3602" i="3" s="1"/>
  <c r="Q3057" i="3" a="1"/>
  <c r="Q3057" i="3" s="1"/>
  <c r="Q2828" i="3" a="1"/>
  <c r="Q2828" i="3" s="1"/>
  <c r="Q2636" i="3" a="1"/>
  <c r="Q2636" i="3" s="1"/>
  <c r="Q2503" i="3" a="1"/>
  <c r="Q2503" i="3" s="1"/>
  <c r="Q2390" i="3" a="1"/>
  <c r="Q2390" i="3" s="1"/>
  <c r="Q2217" i="3" a="1"/>
  <c r="Q2217" i="3" s="1"/>
  <c r="Q2139" i="3" a="1"/>
  <c r="Q2139" i="3" s="1"/>
  <c r="Q2079" i="3" a="1"/>
  <c r="Q2079" i="3" s="1"/>
  <c r="Q2021" i="3" a="1"/>
  <c r="Q2021" i="3" s="1"/>
  <c r="Q1882" i="3" a="1"/>
  <c r="Q1882" i="3" s="1"/>
  <c r="Q1837" i="3" a="1"/>
  <c r="Q1837" i="3" s="1"/>
  <c r="Q1793" i="3" a="1"/>
  <c r="Q1793" i="3" s="1"/>
  <c r="Q1752" i="3" a="1"/>
  <c r="Q1752" i="3" s="1"/>
  <c r="Q1711" i="3" a="1"/>
  <c r="Q1711" i="3" s="1"/>
  <c r="Q1668" i="3" a="1"/>
  <c r="Q1668" i="3" s="1"/>
  <c r="Q1629" i="3" a="1"/>
  <c r="Q1629" i="3" s="1"/>
  <c r="Q1594" i="3" a="1"/>
  <c r="Q1594" i="3" s="1"/>
  <c r="Q1551" i="3" a="1"/>
  <c r="Q1551" i="3" s="1"/>
  <c r="Q1509" i="3" a="1"/>
  <c r="Q1509" i="3" s="1"/>
  <c r="Q1408" i="3" a="1"/>
  <c r="Q1408" i="3" s="1"/>
  <c r="Q1349" i="3" a="1"/>
  <c r="Q1349" i="3" s="1"/>
  <c r="Q1317" i="3" a="1"/>
  <c r="Q1317" i="3" s="1"/>
  <c r="Q1288" i="3" a="1"/>
  <c r="Q1288" i="3" s="1"/>
  <c r="Q1260" i="3" a="1"/>
  <c r="Q1260" i="3" s="1"/>
  <c r="Q1231" i="3" a="1"/>
  <c r="Q1231" i="3" s="1"/>
  <c r="Q1204" i="3" a="1"/>
  <c r="Q1204" i="3" s="1"/>
  <c r="Q1160" i="3" a="1"/>
  <c r="Q1160" i="3" s="1"/>
  <c r="Q1139" i="3" a="1"/>
  <c r="Q1139" i="3" s="1"/>
  <c r="Q1115" i="3" a="1"/>
  <c r="Q1115" i="3" s="1"/>
  <c r="Q1070" i="3" a="1"/>
  <c r="Q1070" i="3" s="1"/>
  <c r="Q1029" i="3" a="1"/>
  <c r="Q1029" i="3" s="1"/>
  <c r="Q1005" i="3" a="1"/>
  <c r="Q1005" i="3" s="1"/>
  <c r="Q985" i="3" a="1"/>
  <c r="Q985" i="3" s="1"/>
  <c r="Q939" i="3" a="1"/>
  <c r="Q939" i="3" s="1"/>
  <c r="Q913" i="3" a="1"/>
  <c r="Q913" i="3" s="1"/>
  <c r="Q888" i="3" a="1"/>
  <c r="Q888" i="3" s="1"/>
  <c r="Q868" i="3" a="1"/>
  <c r="Q868" i="3" s="1"/>
  <c r="Q852" i="3" a="1"/>
  <c r="Q852" i="3" s="1"/>
  <c r="Q835" i="3" a="1"/>
  <c r="Q835" i="3" s="1"/>
  <c r="Q818" i="3" a="1"/>
  <c r="Q818" i="3" s="1"/>
  <c r="Q800" i="3" a="1"/>
  <c r="Q800" i="3" s="1"/>
  <c r="Q783" i="3" a="1"/>
  <c r="Q783" i="3" s="1"/>
  <c r="Q751" i="3" a="1"/>
  <c r="Q751" i="3" s="1"/>
  <c r="Q734" i="3" a="1"/>
  <c r="Q734" i="3" s="1"/>
  <c r="Q719" i="3" a="1"/>
  <c r="Q719" i="3" s="1"/>
  <c r="Q701" i="3" a="1"/>
  <c r="Q701" i="3" s="1"/>
  <c r="Q685" i="3" a="1"/>
  <c r="Q685" i="3" s="1"/>
  <c r="Q653" i="3" a="1"/>
  <c r="Q653" i="3" s="1"/>
  <c r="Q635" i="3" a="1"/>
  <c r="Q635" i="3" s="1"/>
  <c r="Q617" i="3" a="1"/>
  <c r="Q617" i="3" s="1"/>
  <c r="Q600" i="3" a="1"/>
  <c r="Q600" i="3" s="1"/>
  <c r="Q583" i="3" a="1"/>
  <c r="Q583" i="3" s="1"/>
  <c r="Q565" i="3" a="1"/>
  <c r="Q565" i="3" s="1"/>
  <c r="Q546" i="3" a="1"/>
  <c r="Q546" i="3" s="1"/>
  <c r="Q529" i="3" a="1"/>
  <c r="Q529" i="3" s="1"/>
  <c r="Q512" i="3" a="1"/>
  <c r="Q512" i="3" s="1"/>
  <c r="Q495" i="3" a="1"/>
  <c r="Q495" i="3" s="1"/>
  <c r="Q478" i="3" a="1"/>
  <c r="Q478" i="3" s="1"/>
  <c r="Q459" i="3" a="1"/>
  <c r="Q459" i="3" s="1"/>
  <c r="Q439" i="3" a="1"/>
  <c r="Q439" i="3" s="1"/>
  <c r="Q423" i="3" a="1"/>
  <c r="Q423" i="3" s="1"/>
  <c r="Q406" i="3" a="1"/>
  <c r="Q406" i="3" s="1"/>
  <c r="Q389" i="3" a="1"/>
  <c r="Q389" i="3" s="1"/>
  <c r="Q371" i="3" a="1"/>
  <c r="Q371" i="3" s="1"/>
  <c r="Q330" i="3" a="1"/>
  <c r="Q330" i="3" s="1"/>
  <c r="Q318" i="3" a="1"/>
  <c r="Q318" i="3" s="1"/>
  <c r="Q306" i="3" a="1"/>
  <c r="Q306" i="3" s="1"/>
  <c r="Q294" i="3" a="1"/>
  <c r="Q294" i="3" s="1"/>
  <c r="Q271" i="3" a="1"/>
  <c r="Q271" i="3" s="1"/>
  <c r="Q259" i="3" a="1"/>
  <c r="Q259" i="3" s="1"/>
  <c r="Q247" i="3" a="1"/>
  <c r="Q247" i="3" s="1"/>
  <c r="Q223" i="3" a="1"/>
  <c r="Q223" i="3" s="1"/>
  <c r="Q209" i="3" a="1"/>
  <c r="Q209" i="3" s="1"/>
  <c r="Q195" i="3" a="1"/>
  <c r="Q195" i="3" s="1"/>
  <c r="Q181" i="3" a="1"/>
  <c r="Q181" i="3" s="1"/>
  <c r="Q166" i="3" a="1"/>
  <c r="Q166" i="3" s="1"/>
  <c r="Q152" i="3" a="1"/>
  <c r="Q152" i="3" s="1"/>
  <c r="Q138" i="3" a="1"/>
  <c r="Q138" i="3" s="1"/>
  <c r="Q109" i="3" a="1"/>
  <c r="Q109" i="3" s="1"/>
  <c r="Q95" i="3" a="1"/>
  <c r="Q95" i="3" s="1"/>
  <c r="Q81" i="3" a="1"/>
  <c r="Q81" i="3" s="1"/>
  <c r="Q66" i="3" a="1"/>
  <c r="Q66" i="3" s="1"/>
  <c r="Q52" i="3" a="1"/>
  <c r="Q52" i="3" s="1"/>
  <c r="Q38" i="3" a="1"/>
  <c r="Q38" i="3" s="1"/>
  <c r="Q9" i="3" a="1"/>
  <c r="Q9" i="3" s="1"/>
  <c r="Q3601" i="3" a="1"/>
  <c r="Q3601" i="3" s="1"/>
  <c r="Q3056" i="3" a="1"/>
  <c r="Q3056" i="3" s="1"/>
  <c r="Q2822" i="3" a="1"/>
  <c r="Q2822" i="3" s="1"/>
  <c r="Q2635" i="3" a="1"/>
  <c r="Q2635" i="3" s="1"/>
  <c r="Q2496" i="3" a="1"/>
  <c r="Q2496" i="3" s="1"/>
  <c r="Q2380" i="3" a="1"/>
  <c r="Q2380" i="3" s="1"/>
  <c r="Q2294" i="3" a="1"/>
  <c r="Q2294" i="3" s="1"/>
  <c r="Q2213" i="3" a="1"/>
  <c r="Q2213" i="3" s="1"/>
  <c r="Q2078" i="3" a="1"/>
  <c r="Q2078" i="3" s="1"/>
  <c r="Q2020" i="3" a="1"/>
  <c r="Q2020" i="3" s="1"/>
  <c r="Q1875" i="3" a="1"/>
  <c r="Q1875" i="3" s="1"/>
  <c r="Q1835" i="3" a="1"/>
  <c r="Q1835" i="3" s="1"/>
  <c r="Q1751" i="3" a="1"/>
  <c r="Q1751" i="3" s="1"/>
  <c r="Q1710" i="3" a="1"/>
  <c r="Q1710" i="3" s="1"/>
  <c r="Q1666" i="3" a="1"/>
  <c r="Q1666" i="3" s="1"/>
  <c r="Q1627" i="3" a="1"/>
  <c r="Q1627" i="3" s="1"/>
  <c r="Q1549" i="3" a="1"/>
  <c r="Q1549" i="3" s="1"/>
  <c r="Q1466" i="3" a="1"/>
  <c r="Q1466" i="3" s="1"/>
  <c r="Q1436" i="3" a="1"/>
  <c r="Q1436" i="3" s="1"/>
  <c r="Q1379" i="3" a="1"/>
  <c r="Q1379" i="3" s="1"/>
  <c r="Q1230" i="3" a="1"/>
  <c r="Q1230" i="3" s="1"/>
  <c r="Q1203" i="3" a="1"/>
  <c r="Q1203" i="3" s="1"/>
  <c r="Q1184" i="3" a="1"/>
  <c r="Q1184" i="3" s="1"/>
  <c r="Q1138" i="3" a="1"/>
  <c r="Q1138" i="3" s="1"/>
  <c r="Q1094" i="3" a="1"/>
  <c r="Q1094" i="3" s="1"/>
  <c r="Q1068" i="3" a="1"/>
  <c r="Q1068" i="3" s="1"/>
  <c r="Q1049" i="3" a="1"/>
  <c r="Q1049" i="3" s="1"/>
  <c r="Q1027" i="3" a="1"/>
  <c r="Q1027" i="3" s="1"/>
  <c r="Q960" i="3" a="1"/>
  <c r="Q960" i="3" s="1"/>
  <c r="Q938" i="3" a="1"/>
  <c r="Q938" i="3" s="1"/>
  <c r="Q867" i="3" a="1"/>
  <c r="Q867" i="3" s="1"/>
  <c r="Q851" i="3" a="1"/>
  <c r="Q851" i="3" s="1"/>
  <c r="Q834" i="3" a="1"/>
  <c r="Q834" i="3" s="1"/>
  <c r="Q817" i="3" a="1"/>
  <c r="Q817" i="3" s="1"/>
  <c r="Q799" i="3" a="1"/>
  <c r="Q799" i="3" s="1"/>
  <c r="Q782" i="3" a="1"/>
  <c r="Q782" i="3" s="1"/>
  <c r="Q767" i="3" a="1"/>
  <c r="Q767" i="3" s="1"/>
  <c r="Q750" i="3" a="1"/>
  <c r="Q750" i="3" s="1"/>
  <c r="Q733" i="3" a="1"/>
  <c r="Q733" i="3" s="1"/>
  <c r="Q718" i="3" a="1"/>
  <c r="Q718" i="3" s="1"/>
  <c r="Q700" i="3" a="1"/>
  <c r="Q700" i="3" s="1"/>
  <c r="Q684" i="3" a="1"/>
  <c r="Q684" i="3" s="1"/>
  <c r="Q667" i="3" a="1"/>
  <c r="Q667" i="3" s="1"/>
  <c r="Q652" i="3" a="1"/>
  <c r="Q652" i="3" s="1"/>
  <c r="Q616" i="3" a="1"/>
  <c r="Q616" i="3" s="1"/>
  <c r="Q599" i="3" a="1"/>
  <c r="Q599" i="3" s="1"/>
  <c r="Q582" i="3" a="1"/>
  <c r="Q582" i="3" s="1"/>
  <c r="Q564" i="3" a="1"/>
  <c r="Q564" i="3" s="1"/>
  <c r="Q545" i="3" a="1"/>
  <c r="Q545" i="3" s="1"/>
  <c r="Q528" i="3" a="1"/>
  <c r="Q528" i="3" s="1"/>
  <c r="Q511" i="3" a="1"/>
  <c r="Q511" i="3" s="1"/>
  <c r="Q494" i="3" a="1"/>
  <c r="Q494" i="3" s="1"/>
  <c r="Q477" i="3" a="1"/>
  <c r="Q477" i="3" s="1"/>
  <c r="Q458" i="3" a="1"/>
  <c r="Q458" i="3" s="1"/>
  <c r="Q422" i="3" a="1"/>
  <c r="Q422" i="3" s="1"/>
  <c r="Q405" i="3" a="1"/>
  <c r="Q405" i="3" s="1"/>
  <c r="Q370" i="3" a="1"/>
  <c r="Q370" i="3" s="1"/>
  <c r="Q352" i="3" a="1"/>
  <c r="Q352" i="3" s="1"/>
  <c r="Q341" i="3" a="1"/>
  <c r="Q341" i="3" s="1"/>
  <c r="Q329" i="3" a="1"/>
  <c r="Q329" i="3" s="1"/>
  <c r="Q317" i="3" a="1"/>
  <c r="Q317" i="3" s="1"/>
  <c r="Q282" i="3" a="1"/>
  <c r="Q282" i="3" s="1"/>
  <c r="Q235" i="3" a="1"/>
  <c r="Q235" i="3" s="1"/>
  <c r="Q222" i="3" a="1"/>
  <c r="Q222" i="3" s="1"/>
  <c r="Q194" i="3" a="1"/>
  <c r="Q194" i="3" s="1"/>
  <c r="Q180" i="3" a="1"/>
  <c r="Q180" i="3" s="1"/>
  <c r="Q137" i="3" a="1"/>
  <c r="Q137" i="3" s="1"/>
  <c r="Q123" i="3" a="1"/>
  <c r="Q123" i="3" s="1"/>
  <c r="Q94" i="3" a="1"/>
  <c r="Q94" i="3" s="1"/>
  <c r="Q80" i="3" a="1"/>
  <c r="Q80" i="3" s="1"/>
  <c r="Q37" i="3" a="1"/>
  <c r="Q37" i="3" s="1"/>
  <c r="Q23" i="3" a="1"/>
  <c r="Q23" i="3" s="1"/>
  <c r="Q3029" i="3" a="1"/>
  <c r="Q3029" i="3" s="1"/>
  <c r="Q2818" i="3" a="1"/>
  <c r="Q2818" i="3" s="1"/>
  <c r="Q2377" i="3" a="1"/>
  <c r="Q2377" i="3" s="1"/>
  <c r="Q2191" i="3" a="1"/>
  <c r="Q2191" i="3" s="1"/>
  <c r="Q2121" i="3" a="1"/>
  <c r="Q2121" i="3" s="1"/>
  <c r="Q2066" i="3" a="1"/>
  <c r="Q2066" i="3" s="1"/>
  <c r="Q1962" i="3" a="1"/>
  <c r="Q1962" i="3" s="1"/>
  <c r="Q1914" i="3" a="1"/>
  <c r="Q1914" i="3" s="1"/>
  <c r="Q1870" i="3" a="1"/>
  <c r="Q1870" i="3" s="1"/>
  <c r="Q1826" i="3" a="1"/>
  <c r="Q1826" i="3" s="1"/>
  <c r="Q1707" i="3" a="1"/>
  <c r="Q1707" i="3" s="1"/>
  <c r="Q1664" i="3" a="1"/>
  <c r="Q1664" i="3" s="1"/>
  <c r="Q1538" i="3" a="1"/>
  <c r="Q1538" i="3" s="1"/>
  <c r="Q1498" i="3" a="1"/>
  <c r="Q1498" i="3" s="1"/>
  <c r="Q1463" i="3" a="1"/>
  <c r="Q1463" i="3" s="1"/>
  <c r="Q1433" i="3" a="1"/>
  <c r="Q1433" i="3" s="1"/>
  <c r="Q1401" i="3" a="1"/>
  <c r="Q1401" i="3" s="1"/>
  <c r="Q1369" i="3" a="1"/>
  <c r="Q1369" i="3" s="1"/>
  <c r="Q1340" i="3" a="1"/>
  <c r="Q1340" i="3" s="1"/>
  <c r="Q1280" i="3" a="1"/>
  <c r="Q1280" i="3" s="1"/>
  <c r="Q1252" i="3" a="1"/>
  <c r="Q1252" i="3" s="1"/>
  <c r="Q1227" i="3" a="1"/>
  <c r="Q1227" i="3" s="1"/>
  <c r="Q1201" i="3" a="1"/>
  <c r="Q1201" i="3" s="1"/>
  <c r="Q1178" i="3" a="1"/>
  <c r="Q1178" i="3" s="1"/>
  <c r="Q1133" i="3" a="1"/>
  <c r="Q1133" i="3" s="1"/>
  <c r="Q1112" i="3" a="1"/>
  <c r="Q1112" i="3" s="1"/>
  <c r="Q1091" i="3" a="1"/>
  <c r="Q1091" i="3" s="1"/>
  <c r="Q1066" i="3" a="1"/>
  <c r="Q1066" i="3" s="1"/>
  <c r="Q1046" i="3" a="1"/>
  <c r="Q1046" i="3" s="1"/>
  <c r="Q1021" i="3" a="1"/>
  <c r="Q1021" i="3" s="1"/>
  <c r="Q1002" i="3" a="1"/>
  <c r="Q1002" i="3" s="1"/>
  <c r="Q979" i="3" a="1"/>
  <c r="Q979" i="3" s="1"/>
  <c r="Q957" i="3" a="1"/>
  <c r="Q957" i="3" s="1"/>
  <c r="Q935" i="3" a="1"/>
  <c r="Q935" i="3" s="1"/>
  <c r="Q909" i="3" a="1"/>
  <c r="Q909" i="3" s="1"/>
  <c r="Q885" i="3" a="1"/>
  <c r="Q885" i="3" s="1"/>
  <c r="Q848" i="3" a="1"/>
  <c r="Q848" i="3" s="1"/>
  <c r="Q814" i="3" a="1"/>
  <c r="Q814" i="3" s="1"/>
  <c r="Q797" i="3" a="1"/>
  <c r="Q797" i="3" s="1"/>
  <c r="Q780" i="3" a="1"/>
  <c r="Q780" i="3" s="1"/>
  <c r="Q765" i="3" a="1"/>
  <c r="Q765" i="3" s="1"/>
  <c r="Q747" i="3" a="1"/>
  <c r="Q747" i="3" s="1"/>
  <c r="Q731" i="3" a="1"/>
  <c r="Q731" i="3" s="1"/>
  <c r="Q715" i="3" a="1"/>
  <c r="Q715" i="3" s="1"/>
  <c r="Q681" i="3" a="1"/>
  <c r="Q681" i="3" s="1"/>
  <c r="Q649" i="3" a="1"/>
  <c r="Q649" i="3" s="1"/>
  <c r="Q632" i="3" a="1"/>
  <c r="Q632" i="3" s="1"/>
  <c r="Q613" i="3" a="1"/>
  <c r="Q613" i="3" s="1"/>
  <c r="Q596" i="3" a="1"/>
  <c r="Q596" i="3" s="1"/>
  <c r="Q579" i="3" a="1"/>
  <c r="Q579" i="3" s="1"/>
  <c r="Q561" i="3" a="1"/>
  <c r="Q561" i="3" s="1"/>
  <c r="Q542" i="3" a="1"/>
  <c r="Q542" i="3" s="1"/>
  <c r="Q526" i="3" a="1"/>
  <c r="Q526" i="3" s="1"/>
  <c r="Q491" i="3" a="1"/>
  <c r="Q491" i="3" s="1"/>
  <c r="Q475" i="3" a="1"/>
  <c r="Q475" i="3" s="1"/>
  <c r="Q455" i="3" a="1"/>
  <c r="Q455" i="3" s="1"/>
  <c r="Q419" i="3" a="1"/>
  <c r="Q419" i="3" s="1"/>
  <c r="Q402" i="3" a="1"/>
  <c r="Q402" i="3" s="1"/>
  <c r="Q387" i="3" a="1"/>
  <c r="Q387" i="3" s="1"/>
  <c r="Q367" i="3" a="1"/>
  <c r="Q367" i="3" s="1"/>
  <c r="Q339" i="3" a="1"/>
  <c r="Q339" i="3" s="1"/>
  <c r="Q327" i="3" a="1"/>
  <c r="Q327" i="3" s="1"/>
  <c r="Q292" i="3" a="1"/>
  <c r="Q292" i="3" s="1"/>
  <c r="Q245" i="3" a="1"/>
  <c r="Q245" i="3" s="1"/>
  <c r="Q233" i="3" a="1"/>
  <c r="Q233" i="3" s="1"/>
  <c r="Q3405" i="3" a="1"/>
  <c r="Q3405" i="3" s="1"/>
  <c r="Q2978" i="3" a="1"/>
  <c r="Q2978" i="3" s="1"/>
  <c r="Q2608" i="3" a="1"/>
  <c r="Q2608" i="3" s="1"/>
  <c r="Q2376" i="3" a="1"/>
  <c r="Q2376" i="3" s="1"/>
  <c r="Q2280" i="3" a="1"/>
  <c r="Q2280" i="3" s="1"/>
  <c r="Q2190" i="3" a="1"/>
  <c r="Q2190" i="3" s="1"/>
  <c r="Q2119" i="3" a="1"/>
  <c r="Q2119" i="3" s="1"/>
  <c r="Q2064" i="3" a="1"/>
  <c r="Q2064" i="3" s="1"/>
  <c r="Q1961" i="3" a="1"/>
  <c r="Q1961" i="3" s="1"/>
  <c r="Q1913" i="3" a="1"/>
  <c r="Q1913" i="3" s="1"/>
  <c r="Q1869" i="3" a="1"/>
  <c r="Q1869" i="3" s="1"/>
  <c r="Q1825" i="3" a="1"/>
  <c r="Q1825" i="3" s="1"/>
  <c r="Q1780" i="3" a="1"/>
  <c r="Q1780" i="3" s="1"/>
  <c r="Q1740" i="3" a="1"/>
  <c r="Q1740" i="3" s="1"/>
  <c r="Q1700" i="3" a="1"/>
  <c r="Q1700" i="3" s="1"/>
  <c r="Q1662" i="3" a="1"/>
  <c r="Q1662" i="3" s="1"/>
  <c r="Q1624" i="3" a="1"/>
  <c r="Q1624" i="3" s="1"/>
  <c r="Q1582" i="3" a="1"/>
  <c r="Q1582" i="3" s="1"/>
  <c r="Q1496" i="3" a="1"/>
  <c r="Q1496" i="3" s="1"/>
  <c r="Q1462" i="3" a="1"/>
  <c r="Q1462" i="3" s="1"/>
  <c r="Q1367" i="3" a="1"/>
  <c r="Q1367" i="3" s="1"/>
  <c r="Q1338" i="3" a="1"/>
  <c r="Q1338" i="3" s="1"/>
  <c r="Q1279" i="3" a="1"/>
  <c r="Q1279" i="3" s="1"/>
  <c r="Q1250" i="3" a="1"/>
  <c r="Q1250" i="3" s="1"/>
  <c r="Q1223" i="3" a="1"/>
  <c r="Q1223" i="3" s="1"/>
  <c r="Q1200" i="3" a="1"/>
  <c r="Q1200" i="3" s="1"/>
  <c r="Q1157" i="3" a="1"/>
  <c r="Q1157" i="3" s="1"/>
  <c r="Q1131" i="3" a="1"/>
  <c r="Q1131" i="3" s="1"/>
  <c r="Q1111" i="3" a="1"/>
  <c r="Q1111" i="3" s="1"/>
  <c r="Q1089" i="3" a="1"/>
  <c r="Q1089" i="3" s="1"/>
  <c r="Q1045" i="3" a="1"/>
  <c r="Q1045" i="3" s="1"/>
  <c r="Q977" i="3" a="1"/>
  <c r="Q977" i="3" s="1"/>
  <c r="Q934" i="3" a="1"/>
  <c r="Q934" i="3" s="1"/>
  <c r="Q908" i="3" a="1"/>
  <c r="Q908" i="3" s="1"/>
  <c r="Q884" i="3" a="1"/>
  <c r="Q884" i="3" s="1"/>
  <c r="Q865" i="3" a="1"/>
  <c r="Q865" i="3" s="1"/>
  <c r="Q847" i="3" a="1"/>
  <c r="Q847" i="3" s="1"/>
  <c r="Q831" i="3" a="1"/>
  <c r="Q831" i="3" s="1"/>
  <c r="Q813" i="3" a="1"/>
  <c r="Q813" i="3" s="1"/>
  <c r="Q796" i="3" a="1"/>
  <c r="Q796" i="3" s="1"/>
  <c r="Q764" i="3" a="1"/>
  <c r="Q764" i="3" s="1"/>
  <c r="Q746" i="3" a="1"/>
  <c r="Q746" i="3" s="1"/>
  <c r="Q730" i="3" a="1"/>
  <c r="Q730" i="3" s="1"/>
  <c r="Q714" i="3" a="1"/>
  <c r="Q714" i="3" s="1"/>
  <c r="Q698" i="3" a="1"/>
  <c r="Q698" i="3" s="1"/>
  <c r="Q680" i="3" a="1"/>
  <c r="Q680" i="3" s="1"/>
  <c r="Q665" i="3" a="1"/>
  <c r="Q665" i="3" s="1"/>
  <c r="Q648" i="3" a="1"/>
  <c r="Q648" i="3" s="1"/>
  <c r="Q631" i="3" a="1"/>
  <c r="Q631" i="3" s="1"/>
  <c r="Q612" i="3" a="1"/>
  <c r="Q612" i="3" s="1"/>
  <c r="Q595" i="3" a="1"/>
  <c r="Q595" i="3" s="1"/>
  <c r="Q560" i="3" a="1"/>
  <c r="Q560" i="3" s="1"/>
  <c r="Q541" i="3" a="1"/>
  <c r="Q541" i="3" s="1"/>
  <c r="Q525" i="3" a="1"/>
  <c r="Q525" i="3" s="1"/>
  <c r="Q509" i="3" a="1"/>
  <c r="Q509" i="3" s="1"/>
  <c r="Q474" i="3" a="1"/>
  <c r="Q474" i="3" s="1"/>
  <c r="Q454" i="3" a="1"/>
  <c r="Q454" i="3" s="1"/>
  <c r="Q436" i="3" a="1"/>
  <c r="Q436" i="3" s="1"/>
  <c r="Q418" i="3" a="1"/>
  <c r="Q418" i="3" s="1"/>
  <c r="Q401" i="3" a="1"/>
  <c r="Q401" i="3" s="1"/>
  <c r="Q386" i="3" a="1"/>
  <c r="Q386" i="3" s="1"/>
  <c r="Q366" i="3" a="1"/>
  <c r="Q366" i="3" s="1"/>
  <c r="Q350" i="3" a="1"/>
  <c r="Q350" i="3" s="1"/>
  <c r="Q315" i="3" a="1"/>
  <c r="Q315" i="3" s="1"/>
  <c r="Q303" i="3" a="1"/>
  <c r="Q303" i="3" s="1"/>
  <c r="Q280" i="3" a="1"/>
  <c r="Q280" i="3" s="1"/>
  <c r="Q268" i="3" a="1"/>
  <c r="Q268" i="3" s="1"/>
  <c r="Q2972" i="3" a="1"/>
  <c r="Q2972" i="3" s="1"/>
  <c r="Q2775" i="3" a="1"/>
  <c r="Q2775" i="3" s="1"/>
  <c r="Q2464" i="3" a="1"/>
  <c r="Q2464" i="3" s="1"/>
  <c r="Q2189" i="3" a="1"/>
  <c r="Q2189" i="3" s="1"/>
  <c r="Q2062" i="3" a="1"/>
  <c r="Q2062" i="3" s="1"/>
  <c r="Q2005" i="3" a="1"/>
  <c r="Q2005" i="3" s="1"/>
  <c r="Q1952" i="3" a="1"/>
  <c r="Q1952" i="3" s="1"/>
  <c r="Q1868" i="3" a="1"/>
  <c r="Q1868" i="3" s="1"/>
  <c r="Q1824" i="3" a="1"/>
  <c r="Q1824" i="3" s="1"/>
  <c r="Q1623" i="3" a="1"/>
  <c r="Q1623" i="3" s="1"/>
  <c r="Q1581" i="3" a="1"/>
  <c r="Q1581" i="3" s="1"/>
  <c r="Q1537" i="3" a="1"/>
  <c r="Q1537" i="3" s="1"/>
  <c r="Q1495" i="3" a="1"/>
  <c r="Q1495" i="3" s="1"/>
  <c r="Q1461" i="3" a="1"/>
  <c r="Q1461" i="3" s="1"/>
  <c r="Q1428" i="3" a="1"/>
  <c r="Q1428" i="3" s="1"/>
  <c r="Q1399" i="3" a="1"/>
  <c r="Q1399" i="3" s="1"/>
  <c r="Q1307" i="3" a="1"/>
  <c r="Q1307" i="3" s="1"/>
  <c r="Q1278" i="3" a="1"/>
  <c r="Q1278" i="3" s="1"/>
  <c r="Q1249" i="3" a="1"/>
  <c r="Q1249" i="3" s="1"/>
  <c r="Q1175" i="3" a="1"/>
  <c r="Q1175" i="3" s="1"/>
  <c r="Q1156" i="3" a="1"/>
  <c r="Q1156" i="3" s="1"/>
  <c r="Q1130" i="3" a="1"/>
  <c r="Q1130" i="3" s="1"/>
  <c r="Q1110" i="3" a="1"/>
  <c r="Q1110" i="3" s="1"/>
  <c r="Q1086" i="3" a="1"/>
  <c r="Q1086" i="3" s="1"/>
  <c r="Q1065" i="3" a="1"/>
  <c r="Q1065" i="3" s="1"/>
  <c r="Q1020" i="3" a="1"/>
  <c r="Q1020" i="3" s="1"/>
  <c r="Q1001" i="3" a="1"/>
  <c r="Q1001" i="3" s="1"/>
  <c r="Q956" i="3" a="1"/>
  <c r="Q956" i="3" s="1"/>
  <c r="Q931" i="3" a="1"/>
  <c r="Q931" i="3" s="1"/>
  <c r="Q907" i="3" a="1"/>
  <c r="Q907" i="3" s="1"/>
  <c r="Q883" i="3" a="1"/>
  <c r="Q883" i="3" s="1"/>
  <c r="Q864" i="3" a="1"/>
  <c r="Q864" i="3" s="1"/>
  <c r="Q830" i="3" a="1"/>
  <c r="Q830" i="3" s="1"/>
  <c r="Q812" i="3" a="1"/>
  <c r="Q812" i="3" s="1"/>
  <c r="Q795" i="3" a="1"/>
  <c r="Q795" i="3" s="1"/>
  <c r="Q779" i="3" a="1"/>
  <c r="Q779" i="3" s="1"/>
  <c r="Q763" i="3" a="1"/>
  <c r="Q763" i="3" s="1"/>
  <c r="Q729" i="3" a="1"/>
  <c r="Q729" i="3" s="1"/>
  <c r="Q713" i="3" a="1"/>
  <c r="Q713" i="3" s="1"/>
  <c r="Q697" i="3" a="1"/>
  <c r="Q697" i="3" s="1"/>
  <c r="Q679" i="3" a="1"/>
  <c r="Q679" i="3" s="1"/>
  <c r="Q664" i="3" a="1"/>
  <c r="Q664" i="3" s="1"/>
  <c r="Q647" i="3" a="1"/>
  <c r="Q647" i="3" s="1"/>
  <c r="Q630" i="3" a="1"/>
  <c r="Q630" i="3" s="1"/>
  <c r="Q594" i="3" a="1"/>
  <c r="Q594" i="3" s="1"/>
  <c r="Q578" i="3" a="1"/>
  <c r="Q578" i="3" s="1"/>
  <c r="Q559" i="3" a="1"/>
  <c r="Q559" i="3" s="1"/>
  <c r="Q540" i="3" a="1"/>
  <c r="Q540" i="3" s="1"/>
  <c r="Q524" i="3" a="1"/>
  <c r="Q524" i="3" s="1"/>
  <c r="Q508" i="3" a="1"/>
  <c r="Q508" i="3" s="1"/>
  <c r="Q490" i="3" a="1"/>
  <c r="Q490" i="3" s="1"/>
  <c r="Q473" i="3" a="1"/>
  <c r="Q473" i="3" s="1"/>
  <c r="Q453" i="3" a="1"/>
  <c r="Q453" i="3" s="1"/>
  <c r="Q435" i="3" a="1"/>
  <c r="Q435" i="3" s="1"/>
  <c r="Q417" i="3" a="1"/>
  <c r="Q417" i="3" s="1"/>
  <c r="Q400" i="3" a="1"/>
  <c r="Q400" i="3" s="1"/>
  <c r="Q385" i="3" a="1"/>
  <c r="Q385" i="3" s="1"/>
  <c r="Q365" i="3" a="1"/>
  <c r="Q365" i="3" s="1"/>
  <c r="Q338" i="3" a="1"/>
  <c r="Q338" i="3" s="1"/>
  <c r="Q326" i="3" a="1"/>
  <c r="Q326" i="3" s="1"/>
  <c r="Q314" i="3" a="1"/>
  <c r="Q314" i="3" s="1"/>
  <c r="Q291" i="3" a="1"/>
  <c r="Q291" i="3" s="1"/>
  <c r="Q279" i="3" a="1"/>
  <c r="Q279" i="3" s="1"/>
  <c r="Q267" i="3" a="1"/>
  <c r="Q267" i="3" s="1"/>
  <c r="Q232" i="3" a="1"/>
  <c r="Q232" i="3" s="1"/>
  <c r="Q3404" i="3" a="1"/>
  <c r="Q3404" i="3" s="1"/>
  <c r="Q2971" i="3" a="1"/>
  <c r="Q2971" i="3" s="1"/>
  <c r="Q2774" i="3" a="1"/>
  <c r="Q2774" i="3" s="1"/>
  <c r="Q2594" i="3" a="1"/>
  <c r="Q2594" i="3" s="1"/>
  <c r="Q2451" i="3" a="1"/>
  <c r="Q2451" i="3" s="1"/>
  <c r="Q2278" i="3" a="1"/>
  <c r="Q2278" i="3" s="1"/>
  <c r="Q2188" i="3" a="1"/>
  <c r="Q2188" i="3" s="1"/>
  <c r="Q2118" i="3" a="1"/>
  <c r="Q2118" i="3" s="1"/>
  <c r="Q2001" i="3" a="1"/>
  <c r="Q2001" i="3" s="1"/>
  <c r="Q1949" i="3" a="1"/>
  <c r="Q1949" i="3" s="1"/>
  <c r="Q1905" i="3" a="1"/>
  <c r="Q1905" i="3" s="1"/>
  <c r="Q1779" i="3" a="1"/>
  <c r="Q1779" i="3" s="1"/>
  <c r="Q1738" i="3" a="1"/>
  <c r="Q1738" i="3" s="1"/>
  <c r="Q1653" i="3" a="1"/>
  <c r="Q1653" i="3" s="1"/>
  <c r="Q1616" i="3" a="1"/>
  <c r="Q1616" i="3" s="1"/>
  <c r="Q1426" i="3" a="1"/>
  <c r="Q1426" i="3" s="1"/>
  <c r="Q1398" i="3" a="1"/>
  <c r="Q1398" i="3" s="1"/>
  <c r="Q1366" i="3" a="1"/>
  <c r="Q1366" i="3" s="1"/>
  <c r="Q1337" i="3" a="1"/>
  <c r="Q1337" i="3" s="1"/>
  <c r="Q1277" i="3" a="1"/>
  <c r="Q1277" i="3" s="1"/>
  <c r="Q1219" i="3" a="1"/>
  <c r="Q1219" i="3" s="1"/>
  <c r="Q1199" i="3" a="1"/>
  <c r="Q1199" i="3" s="1"/>
  <c r="Q1155" i="3" a="1"/>
  <c r="Q1155" i="3" s="1"/>
  <c r="Q1129" i="3" a="1"/>
  <c r="Q1129" i="3" s="1"/>
  <c r="Q1084" i="3" a="1"/>
  <c r="Q1084" i="3" s="1"/>
  <c r="Q1043" i="3" a="1"/>
  <c r="Q1043" i="3" s="1"/>
  <c r="Q1019" i="3" a="1"/>
  <c r="Q1019" i="3" s="1"/>
  <c r="Q1000" i="3" a="1"/>
  <c r="Q1000" i="3" s="1"/>
  <c r="Q976" i="3" a="1"/>
  <c r="Q976" i="3" s="1"/>
  <c r="Q955" i="3" a="1"/>
  <c r="Q955" i="3" s="1"/>
  <c r="Q928" i="3" a="1"/>
  <c r="Q928" i="3" s="1"/>
  <c r="Q906" i="3" a="1"/>
  <c r="Q906" i="3" s="1"/>
  <c r="Q863" i="3" a="1"/>
  <c r="Q863" i="3" s="1"/>
  <c r="Q846" i="3" a="1"/>
  <c r="Q846" i="3" s="1"/>
  <c r="Q829" i="3" a="1"/>
  <c r="Q829" i="3" s="1"/>
  <c r="Q778" i="3" a="1"/>
  <c r="Q778" i="3" s="1"/>
  <c r="Q762" i="3" a="1"/>
  <c r="Q762" i="3" s="1"/>
  <c r="Q745" i="3" a="1"/>
  <c r="Q745" i="3" s="1"/>
  <c r="Q728" i="3" a="1"/>
  <c r="Q728" i="3" s="1"/>
  <c r="Q712" i="3" a="1"/>
  <c r="Q712" i="3" s="1"/>
  <c r="Q696" i="3" a="1"/>
  <c r="Q696" i="3" s="1"/>
  <c r="Q678" i="3" a="1"/>
  <c r="Q678" i="3" s="1"/>
  <c r="Q663" i="3" a="1"/>
  <c r="Q663" i="3" s="1"/>
  <c r="Q629" i="3" a="1"/>
  <c r="Q629" i="3" s="1"/>
  <c r="Q611" i="3" a="1"/>
  <c r="Q611" i="3" s="1"/>
  <c r="Q593" i="3" a="1"/>
  <c r="Q593" i="3" s="1"/>
  <c r="Q577" i="3" a="1"/>
  <c r="Q577" i="3" s="1"/>
  <c r="Q558" i="3" a="1"/>
  <c r="Q558" i="3" s="1"/>
  <c r="Q539" i="3" a="1"/>
  <c r="Q539" i="3" s="1"/>
  <c r="Q523" i="3" a="1"/>
  <c r="Q523" i="3" s="1"/>
  <c r="Q507" i="3" a="1"/>
  <c r="Q507" i="3" s="1"/>
  <c r="Q472" i="3" a="1"/>
  <c r="Q472" i="3" s="1"/>
  <c r="Q452" i="3" a="1"/>
  <c r="Q452" i="3" s="1"/>
  <c r="Q384" i="3" a="1"/>
  <c r="Q384" i="3" s="1"/>
  <c r="Q364" i="3" a="1"/>
  <c r="Q364" i="3" s="1"/>
  <c r="Q349" i="3" a="1"/>
  <c r="Q349" i="3" s="1"/>
  <c r="Q337" i="3" a="1"/>
  <c r="Q337" i="3" s="1"/>
  <c r="Q302" i="3" a="1"/>
  <c r="Q302" i="3" s="1"/>
  <c r="Q255" i="3" a="1"/>
  <c r="Q255" i="3" s="1"/>
  <c r="Q243" i="3" a="1"/>
  <c r="Q243" i="3" s="1"/>
  <c r="Q3392" i="3" a="1"/>
  <c r="Q3392" i="3" s="1"/>
  <c r="Q2970" i="3" a="1"/>
  <c r="Q2970" i="3" s="1"/>
  <c r="Q2773" i="3" a="1"/>
  <c r="Q2773" i="3" s="1"/>
  <c r="Q2593" i="3" a="1"/>
  <c r="Q2593" i="3" s="1"/>
  <c r="Q2262" i="3" a="1"/>
  <c r="Q2262" i="3" s="1"/>
  <c r="Q2184" i="3" a="1"/>
  <c r="Q2184" i="3" s="1"/>
  <c r="Q2117" i="3" a="1"/>
  <c r="Q2117" i="3" s="1"/>
  <c r="Q2061" i="3" a="1"/>
  <c r="Q2061" i="3" s="1"/>
  <c r="Q1948" i="3" a="1"/>
  <c r="Q1948" i="3" s="1"/>
  <c r="Q1859" i="3" a="1"/>
  <c r="Q1859" i="3" s="1"/>
  <c r="Q1822" i="3" a="1"/>
  <c r="Q1822" i="3" s="1"/>
  <c r="Q1695" i="3" a="1"/>
  <c r="Q1695" i="3" s="1"/>
  <c r="Q1652" i="3" a="1"/>
  <c r="Q1652" i="3" s="1"/>
  <c r="Q1613" i="3" a="1"/>
  <c r="Q1613" i="3" s="1"/>
  <c r="Q1573" i="3" a="1"/>
  <c r="Q1573" i="3" s="1"/>
  <c r="Q1535" i="3" a="1"/>
  <c r="Q1535" i="3" s="1"/>
  <c r="Q1494" i="3" a="1"/>
  <c r="Q1494" i="3" s="1"/>
  <c r="Q1396" i="3" a="1"/>
  <c r="Q1396" i="3" s="1"/>
  <c r="Q1365" i="3" a="1"/>
  <c r="Q1365" i="3" s="1"/>
  <c r="Q1336" i="3" a="1"/>
  <c r="Q1336" i="3" s="1"/>
  <c r="Q1305" i="3" a="1"/>
  <c r="Q1305" i="3" s="1"/>
  <c r="Q1276" i="3" a="1"/>
  <c r="Q1276" i="3" s="1"/>
  <c r="Q2732" i="3" a="1"/>
  <c r="Q2732" i="3" s="1"/>
  <c r="Q2580" i="3" a="1"/>
  <c r="Q2580" i="3" s="1"/>
  <c r="Q2437" i="3" a="1"/>
  <c r="Q2437" i="3" s="1"/>
  <c r="Q2250" i="3" a="1"/>
  <c r="Q2250" i="3" s="1"/>
  <c r="Q2163" i="3" a="1"/>
  <c r="Q2163" i="3" s="1"/>
  <c r="Q2103" i="3" a="1"/>
  <c r="Q2103" i="3" s="1"/>
  <c r="Q2048" i="3" a="1"/>
  <c r="Q2048" i="3" s="1"/>
  <c r="Q1995" i="3" a="1"/>
  <c r="Q1995" i="3" s="1"/>
  <c r="Q1900" i="3" a="1"/>
  <c r="Q1900" i="3" s="1"/>
  <c r="Q1854" i="3" a="1"/>
  <c r="Q1854" i="3" s="1"/>
  <c r="Q1809" i="3" a="1"/>
  <c r="Q1809" i="3" s="1"/>
  <c r="Q1767" i="3" a="1"/>
  <c r="Q1767" i="3" s="1"/>
  <c r="Q1729" i="3" a="1"/>
  <c r="Q1729" i="3" s="1"/>
  <c r="Q1692" i="3" a="1"/>
  <c r="Q1692" i="3" s="1"/>
  <c r="Q1611" i="3" a="1"/>
  <c r="Q1611" i="3" s="1"/>
  <c r="Q1567" i="3" a="1"/>
  <c r="Q1567" i="3" s="1"/>
  <c r="Q1484" i="3" a="1"/>
  <c r="Q1484" i="3" s="1"/>
  <c r="Q1451" i="3" a="1"/>
  <c r="Q1451" i="3" s="1"/>
  <c r="Q1422" i="3" a="1"/>
  <c r="Q1422" i="3" s="1"/>
  <c r="Q1393" i="3" a="1"/>
  <c r="Q1393" i="3" s="1"/>
  <c r="Q1363" i="3" a="1"/>
  <c r="Q1363" i="3" s="1"/>
  <c r="Q1333" i="3" a="1"/>
  <c r="Q1333" i="3" s="1"/>
  <c r="Q1303" i="3" a="1"/>
  <c r="Q1303" i="3" s="1"/>
  <c r="Q1245" i="3" a="1"/>
  <c r="Q1245" i="3" s="1"/>
  <c r="Q1193" i="3" a="1"/>
  <c r="Q1193" i="3" s="1"/>
  <c r="Q1171" i="3" a="1"/>
  <c r="Q1171" i="3" s="1"/>
  <c r="Q1147" i="3" a="1"/>
  <c r="Q1147" i="3" s="1"/>
  <c r="Q1126" i="3" a="1"/>
  <c r="Q1126" i="3" s="1"/>
  <c r="Q1105" i="3" a="1"/>
  <c r="Q1105" i="3" s="1"/>
  <c r="Q1080" i="3" a="1"/>
  <c r="Q1080" i="3" s="1"/>
  <c r="Q1061" i="3" a="1"/>
  <c r="Q1061" i="3" s="1"/>
  <c r="Q1016" i="3" a="1"/>
  <c r="Q1016" i="3" s="1"/>
  <c r="Q992" i="3" a="1"/>
  <c r="Q992" i="3" s="1"/>
  <c r="Q973" i="3" a="1"/>
  <c r="Q973" i="3" s="1"/>
  <c r="Q951" i="3" a="1"/>
  <c r="Q951" i="3" s="1"/>
  <c r="Q902" i="3" a="1"/>
  <c r="Q902" i="3" s="1"/>
  <c r="Q876" i="3" a="1"/>
  <c r="Q876" i="3" s="1"/>
  <c r="Q859" i="3" a="1"/>
  <c r="Q859" i="3" s="1"/>
  <c r="Q843" i="3" a="1"/>
  <c r="Q843" i="3" s="1"/>
  <c r="Q825" i="3" a="1"/>
  <c r="Q825" i="3" s="1"/>
  <c r="Q809" i="3" a="1"/>
  <c r="Q809" i="3" s="1"/>
  <c r="Q791" i="3" a="1"/>
  <c r="Q791" i="3" s="1"/>
  <c r="Q775" i="3" a="1"/>
  <c r="Q775" i="3" s="1"/>
  <c r="Q759" i="3" a="1"/>
  <c r="Q759" i="3" s="1"/>
  <c r="Q741" i="3" a="1"/>
  <c r="Q741" i="3" s="1"/>
  <c r="Q725" i="3" a="1"/>
  <c r="Q725" i="3" s="1"/>
  <c r="Q693" i="3" a="1"/>
  <c r="Q693" i="3" s="1"/>
  <c r="Q675" i="3" a="1"/>
  <c r="Q675" i="3" s="1"/>
  <c r="Q660" i="3" a="1"/>
  <c r="Q660" i="3" s="1"/>
  <c r="Q644" i="3" a="1"/>
  <c r="Q644" i="3" s="1"/>
  <c r="Q625" i="3" a="1"/>
  <c r="Q625" i="3" s="1"/>
  <c r="Q608" i="3" a="1"/>
  <c r="Q608" i="3" s="1"/>
  <c r="Q590" i="3" a="1"/>
  <c r="Q590" i="3" s="1"/>
  <c r="Q573" i="3" a="1"/>
  <c r="Q573" i="3" s="1"/>
  <c r="Q519" i="3" a="1"/>
  <c r="Q519" i="3" s="1"/>
  <c r="Q503" i="3" a="1"/>
  <c r="Q503" i="3" s="1"/>
  <c r="Q487" i="3" a="1"/>
  <c r="Q487" i="3" s="1"/>
  <c r="Q468" i="3" a="1"/>
  <c r="Q468" i="3" s="1"/>
  <c r="Q448" i="3" a="1"/>
  <c r="Q448" i="3" s="1"/>
  <c r="Q431" i="3" a="1"/>
  <c r="Q431" i="3" s="1"/>
  <c r="Q414" i="3" a="1"/>
  <c r="Q414" i="3" s="1"/>
  <c r="Q396" i="3" a="1"/>
  <c r="Q396" i="3" s="1"/>
  <c r="Q380" i="3" a="1"/>
  <c r="Q380" i="3" s="1"/>
  <c r="Q335" i="3" a="1"/>
  <c r="Q335" i="3" s="1"/>
  <c r="Q323" i="3" a="1"/>
  <c r="Q323" i="3" s="1"/>
  <c r="Q300" i="3" a="1"/>
  <c r="Q300" i="3" s="1"/>
  <c r="Q288" i="3" a="1"/>
  <c r="Q288" i="3" s="1"/>
  <c r="Q276" i="3" a="1"/>
  <c r="Q276" i="3" s="1"/>
  <c r="Q264" i="3" a="1"/>
  <c r="Q264" i="3" s="1"/>
  <c r="Q3265" i="3" a="1"/>
  <c r="Q3265" i="3" s="1"/>
  <c r="Q2722" i="3" a="1"/>
  <c r="Q2722" i="3" s="1"/>
  <c r="Q2551" i="3" a="1"/>
  <c r="Q2551" i="3" s="1"/>
  <c r="Q2421" i="3" a="1"/>
  <c r="Q2421" i="3" s="1"/>
  <c r="Q2337" i="3" a="1"/>
  <c r="Q2337" i="3" s="1"/>
  <c r="Q2249" i="3" a="1"/>
  <c r="Q2249" i="3" s="1"/>
  <c r="Q2162" i="3" a="1"/>
  <c r="Q2162" i="3" s="1"/>
  <c r="Q2101" i="3" a="1"/>
  <c r="Q2101" i="3" s="1"/>
  <c r="Q2040" i="3" a="1"/>
  <c r="Q2040" i="3" s="1"/>
  <c r="Q1935" i="3" a="1"/>
  <c r="Q1935" i="3" s="1"/>
  <c r="Q1898" i="3" a="1"/>
  <c r="Q1898" i="3" s="1"/>
  <c r="Q1853" i="3" a="1"/>
  <c r="Q1853" i="3" s="1"/>
  <c r="Q1808" i="3" a="1"/>
  <c r="Q1808" i="3" s="1"/>
  <c r="Q1725" i="3" a="1"/>
  <c r="Q1725" i="3" s="1"/>
  <c r="Q1642" i="3" a="1"/>
  <c r="Q1642" i="3" s="1"/>
  <c r="Q1566" i="3" a="1"/>
  <c r="Q1566" i="3" s="1"/>
  <c r="Q1419" i="3" a="1"/>
  <c r="Q1419" i="3" s="1"/>
  <c r="Q1357" i="3" a="1"/>
  <c r="Q1357" i="3" s="1"/>
  <c r="Q1326" i="3" a="1"/>
  <c r="Q1326" i="3" s="1"/>
  <c r="Q1297" i="3" a="1"/>
  <c r="Q1297" i="3" s="1"/>
  <c r="Q1268" i="3" a="1"/>
  <c r="Q1268" i="3" s="1"/>
  <c r="Q1244" i="3" a="1"/>
  <c r="Q1244" i="3" s="1"/>
  <c r="Q1189" i="3" a="1"/>
  <c r="Q1189" i="3" s="1"/>
  <c r="Q1170" i="3" a="1"/>
  <c r="Q1170" i="3" s="1"/>
  <c r="Q1145" i="3" a="1"/>
  <c r="Q1145" i="3" s="1"/>
  <c r="Q1100" i="3" a="1"/>
  <c r="Q1100" i="3" s="1"/>
  <c r="Q1058" i="3" a="1"/>
  <c r="Q1058" i="3" s="1"/>
  <c r="Q1015" i="3" a="1"/>
  <c r="Q1015" i="3" s="1"/>
  <c r="Q990" i="3" a="1"/>
  <c r="Q990" i="3" s="1"/>
  <c r="Q971" i="3" a="1"/>
  <c r="Q971" i="3" s="1"/>
  <c r="Q945" i="3" a="1"/>
  <c r="Q945" i="3" s="1"/>
  <c r="Q923" i="3" a="1"/>
  <c r="Q923" i="3" s="1"/>
  <c r="Q899" i="3" a="1"/>
  <c r="Q899" i="3" s="1"/>
  <c r="Q874" i="3" a="1"/>
  <c r="Q874" i="3" s="1"/>
  <c r="Q857" i="3" a="1"/>
  <c r="Q857" i="3" s="1"/>
  <c r="Q841" i="3" a="1"/>
  <c r="Q841" i="3" s="1"/>
  <c r="Q823" i="3" a="1"/>
  <c r="Q823" i="3" s="1"/>
  <c r="Q807" i="3" a="1"/>
  <c r="Q807" i="3" s="1"/>
  <c r="Q789" i="3" a="1"/>
  <c r="Q789" i="3" s="1"/>
  <c r="Q773" i="3" a="1"/>
  <c r="Q773" i="3" s="1"/>
  <c r="Q757" i="3" a="1"/>
  <c r="Q757" i="3" s="1"/>
  <c r="Q739" i="3" a="1"/>
  <c r="Q739" i="3" s="1"/>
  <c r="Q724" i="3" a="1"/>
  <c r="Q724" i="3" s="1"/>
  <c r="Q708" i="3" a="1"/>
  <c r="Q708" i="3" s="1"/>
  <c r="Q691" i="3" a="1"/>
  <c r="Q691" i="3" s="1"/>
  <c r="Q673" i="3" a="1"/>
  <c r="Q673" i="3" s="1"/>
  <c r="Q659" i="3" a="1"/>
  <c r="Q659" i="3" s="1"/>
  <c r="Q642" i="3" a="1"/>
  <c r="Q642" i="3" s="1"/>
  <c r="Q623" i="3" a="1"/>
  <c r="Q623" i="3" s="1"/>
  <c r="Q606" i="3" a="1"/>
  <c r="Q606" i="3" s="1"/>
  <c r="Q589" i="3" a="1"/>
  <c r="Q589" i="3" s="1"/>
  <c r="Q571" i="3" a="1"/>
  <c r="Q571" i="3" s="1"/>
  <c r="Q553" i="3" a="1"/>
  <c r="Q553" i="3" s="1"/>
  <c r="Q517" i="3" a="1"/>
  <c r="Q517" i="3" s="1"/>
  <c r="Q485" i="3" a="1"/>
  <c r="Q485" i="3" s="1"/>
  <c r="Q466" i="3" a="1"/>
  <c r="Q466" i="3" s="1"/>
  <c r="Q446" i="3" a="1"/>
  <c r="Q446" i="3" s="1"/>
  <c r="Q429" i="3" a="1"/>
  <c r="Q429" i="3" s="1"/>
  <c r="Q412" i="3" a="1"/>
  <c r="Q412" i="3" s="1"/>
  <c r="Q378" i="3" a="1"/>
  <c r="Q378" i="3" s="1"/>
  <c r="Q3243" i="3" a="1"/>
  <c r="Q3243" i="3" s="1"/>
  <c r="Q2719" i="3" a="1"/>
  <c r="Q2719" i="3" s="1"/>
  <c r="Q2414" i="3" a="1"/>
  <c r="Q2414" i="3" s="1"/>
  <c r="Q2247" i="3" a="1"/>
  <c r="Q2247" i="3" s="1"/>
  <c r="Q2161" i="3" a="1"/>
  <c r="Q2161" i="3" s="1"/>
  <c r="Q2097" i="3" a="1"/>
  <c r="Q2097" i="3" s="1"/>
  <c r="Q1982" i="3" a="1"/>
  <c r="Q1982" i="3" s="1"/>
  <c r="Q1932" i="3" a="1"/>
  <c r="Q1932" i="3" s="1"/>
  <c r="Q1891" i="3" a="1"/>
  <c r="Q1891" i="3" s="1"/>
  <c r="Q1852" i="3" a="1"/>
  <c r="Q1852" i="3" s="1"/>
  <c r="Q1765" i="3" a="1"/>
  <c r="Q1765" i="3" s="1"/>
  <c r="Q1638" i="3" a="1"/>
  <c r="Q1638" i="3" s="1"/>
  <c r="Q1565" i="3" a="1"/>
  <c r="Q1565" i="3" s="1"/>
  <c r="Q1522" i="3" a="1"/>
  <c r="Q1522" i="3" s="1"/>
  <c r="Q1480" i="3" a="1"/>
  <c r="Q1480" i="3" s="1"/>
  <c r="Q1449" i="3" a="1"/>
  <c r="Q1449" i="3" s="1"/>
  <c r="Q1386" i="3" a="1"/>
  <c r="Q1386" i="3" s="1"/>
  <c r="Q1354" i="3" a="1"/>
  <c r="Q1354" i="3" s="1"/>
  <c r="Q1324" i="3" a="1"/>
  <c r="Q1324" i="3" s="1"/>
  <c r="Q1295" i="3" a="1"/>
  <c r="Q1295" i="3" s="1"/>
  <c r="Q1266" i="3" a="1"/>
  <c r="Q1266" i="3" s="1"/>
  <c r="Q1238" i="3" a="1"/>
  <c r="Q1238" i="3" s="1"/>
  <c r="Q1214" i="3" a="1"/>
  <c r="Q1214" i="3" s="1"/>
  <c r="Q1169" i="3" a="1"/>
  <c r="Q1169" i="3" s="1"/>
  <c r="Q1124" i="3" a="1"/>
  <c r="Q1124" i="3" s="1"/>
  <c r="Q1099" i="3" a="1"/>
  <c r="Q1099" i="3" s="1"/>
  <c r="Q1078" i="3" a="1"/>
  <c r="Q1078" i="3" s="1"/>
  <c r="Q1056" i="3" a="1"/>
  <c r="Q1056" i="3" s="1"/>
  <c r="Q1034" i="3" a="1"/>
  <c r="Q1034" i="3" s="1"/>
  <c r="Q989" i="3" a="1"/>
  <c r="Q989" i="3" s="1"/>
  <c r="Q970" i="3" a="1"/>
  <c r="Q970" i="3" s="1"/>
  <c r="Q922" i="3" a="1"/>
  <c r="Q922" i="3" s="1"/>
  <c r="Q896" i="3" a="1"/>
  <c r="Q896" i="3" s="1"/>
  <c r="Q873" i="3" a="1"/>
  <c r="Q873" i="3" s="1"/>
  <c r="Q856" i="3" a="1"/>
  <c r="Q856" i="3" s="1"/>
  <c r="Q840" i="3" a="1"/>
  <c r="Q840" i="3" s="1"/>
  <c r="Q822" i="3" a="1"/>
  <c r="Q822" i="3" s="1"/>
  <c r="Q806" i="3" a="1"/>
  <c r="Q806" i="3" s="1"/>
  <c r="Q788" i="3" a="1"/>
  <c r="Q788" i="3" s="1"/>
  <c r="Q772" i="3" a="1"/>
  <c r="Q772" i="3" s="1"/>
  <c r="Q756" i="3" a="1"/>
  <c r="Q756" i="3" s="1"/>
  <c r="Q738" i="3" a="1"/>
  <c r="Q738" i="3" s="1"/>
  <c r="Q723" i="3" a="1"/>
  <c r="Q723" i="3" s="1"/>
  <c r="Q707" i="3" a="1"/>
  <c r="Q707" i="3" s="1"/>
  <c r="Q690" i="3" a="1"/>
  <c r="Q690" i="3" s="1"/>
  <c r="Q672" i="3" a="1"/>
  <c r="Q672" i="3" s="1"/>
  <c r="Q658" i="3" a="1"/>
  <c r="Q658" i="3" s="1"/>
  <c r="Q641" i="3" a="1"/>
  <c r="Q641" i="3" s="1"/>
  <c r="Q622" i="3" a="1"/>
  <c r="Q622" i="3" s="1"/>
  <c r="Q605" i="3" a="1"/>
  <c r="Q605" i="3" s="1"/>
  <c r="Q588" i="3" a="1"/>
  <c r="Q588" i="3" s="1"/>
  <c r="Q570" i="3" a="1"/>
  <c r="Q570" i="3" s="1"/>
  <c r="Q552" i="3" a="1"/>
  <c r="Q552" i="3" s="1"/>
  <c r="Q535" i="3" a="1"/>
  <c r="Q535" i="3" s="1"/>
  <c r="Q501" i="3" a="1"/>
  <c r="Q501" i="3" s="1"/>
  <c r="Q484" i="3" a="1"/>
  <c r="Q484" i="3" s="1"/>
  <c r="Q465" i="3" a="1"/>
  <c r="Q465" i="3" s="1"/>
  <c r="Q445" i="3" a="1"/>
  <c r="Q445" i="3" s="1"/>
  <c r="Q428" i="3" a="1"/>
  <c r="Q428" i="3" s="1"/>
  <c r="Q411" i="3" a="1"/>
  <c r="Q411" i="3" s="1"/>
  <c r="Q394" i="3" a="1"/>
  <c r="Q394" i="3" s="1"/>
  <c r="Q377" i="3" a="1"/>
  <c r="Q377" i="3" s="1"/>
  <c r="Q358" i="3" a="1"/>
  <c r="Q358" i="3" s="1"/>
  <c r="Q345" i="3" a="1"/>
  <c r="Q345" i="3" s="1"/>
  <c r="Q333" i="3" a="1"/>
  <c r="Q333" i="3" s="1"/>
  <c r="Q310" i="3" a="1"/>
  <c r="Q310" i="3" s="1"/>
  <c r="Q298" i="3" a="1"/>
  <c r="Q298" i="3" s="1"/>
  <c r="Q286" i="3" a="1"/>
  <c r="Q286" i="3" s="1"/>
  <c r="Q274" i="3" a="1"/>
  <c r="Q274" i="3" s="1"/>
  <c r="Q251" i="3" a="1"/>
  <c r="Q251" i="3" s="1"/>
  <c r="Q2634" i="3" a="1"/>
  <c r="Q2634" i="3" s="1"/>
  <c r="Q2251" i="3" a="1"/>
  <c r="Q2251" i="3" s="1"/>
  <c r="Q1871" i="3" a="1"/>
  <c r="Q1871" i="3" s="1"/>
  <c r="Q1736" i="3" a="1"/>
  <c r="Q1736" i="3" s="1"/>
  <c r="Q1464" i="3" a="1"/>
  <c r="Q1464" i="3" s="1"/>
  <c r="Q1261" i="3" a="1"/>
  <c r="Q1261" i="3" s="1"/>
  <c r="Q1063" i="3" a="1"/>
  <c r="Q1063" i="3" s="1"/>
  <c r="Q999" i="3" a="1"/>
  <c r="Q999" i="3" s="1"/>
  <c r="Q936" i="3" a="1"/>
  <c r="Q936" i="3" s="1"/>
  <c r="Q819" i="3" a="1"/>
  <c r="Q819" i="3" s="1"/>
  <c r="Q774" i="3" a="1"/>
  <c r="Q774" i="3" s="1"/>
  <c r="Q726" i="3" a="1"/>
  <c r="Q726" i="3" s="1"/>
  <c r="Q628" i="3" a="1"/>
  <c r="Q628" i="3" s="1"/>
  <c r="Q580" i="3" a="1"/>
  <c r="Q580" i="3" s="1"/>
  <c r="Q479" i="3" a="1"/>
  <c r="Q479" i="3" s="1"/>
  <c r="Q430" i="3" a="1"/>
  <c r="Q430" i="3" s="1"/>
  <c r="Q382" i="3" a="1"/>
  <c r="Q382" i="3" s="1"/>
  <c r="Q205" i="3" a="1"/>
  <c r="Q205" i="3" s="1"/>
  <c r="Q187" i="3" a="1"/>
  <c r="Q187" i="3" s="1"/>
  <c r="Q167" i="3" a="1"/>
  <c r="Q167" i="3" s="1"/>
  <c r="Q148" i="3" a="1"/>
  <c r="Q148" i="3" s="1"/>
  <c r="Q130" i="3" a="1"/>
  <c r="Q130" i="3" s="1"/>
  <c r="Q110" i="3" a="1"/>
  <c r="Q110" i="3" s="1"/>
  <c r="Q74" i="3" a="1"/>
  <c r="Q74" i="3" s="1"/>
  <c r="Q57" i="3" a="1"/>
  <c r="Q57" i="3" s="1"/>
  <c r="Q20" i="3" a="1"/>
  <c r="Q20" i="3" s="1"/>
  <c r="Q3" i="3" a="1"/>
  <c r="Q3" i="3" s="1"/>
  <c r="Q2510" i="3" a="1"/>
  <c r="Q2510" i="3" s="1"/>
  <c r="Q810" i="3" a="1"/>
  <c r="Q810" i="3" s="1"/>
  <c r="Q372" i="3" a="1"/>
  <c r="Q372" i="3" s="1"/>
  <c r="Q182" i="3" a="1"/>
  <c r="Q182" i="3" s="1"/>
  <c r="Q34" i="3" a="1"/>
  <c r="Q34" i="3" s="1"/>
  <c r="Q88" i="3" a="1"/>
  <c r="Q88" i="3" s="1"/>
  <c r="Q16" i="3" a="1"/>
  <c r="Q16" i="3" s="1"/>
  <c r="Q234" i="3" a="1"/>
  <c r="Q234" i="3" s="1"/>
  <c r="Q31" i="3" a="1"/>
  <c r="Q31" i="3" s="1"/>
  <c r="Q1665" i="3" a="1"/>
  <c r="Q1665" i="3" s="1"/>
  <c r="Q1218" i="3" a="1"/>
  <c r="Q1218" i="3" s="1"/>
  <c r="Q607" i="3" a="1"/>
  <c r="Q607" i="3" s="1"/>
  <c r="Q64" i="3" a="1"/>
  <c r="Q64" i="3" s="1"/>
  <c r="Q1017" i="3" a="1"/>
  <c r="Q1017" i="3" s="1"/>
  <c r="Q44" i="3" a="1"/>
  <c r="Q44" i="3" s="1"/>
  <c r="Q1766" i="3" a="1"/>
  <c r="Q1766" i="3" s="1"/>
  <c r="Q173" i="3" a="1"/>
  <c r="Q173" i="3" s="1"/>
  <c r="Q643" i="3" a="1"/>
  <c r="Q643" i="3" s="1"/>
  <c r="Q208" i="3" a="1"/>
  <c r="Q208" i="3" s="1"/>
  <c r="Q189" i="3" a="1"/>
  <c r="Q189" i="3" s="1"/>
  <c r="Q1469" i="3" a="1"/>
  <c r="Q1469" i="3" s="1"/>
  <c r="Q682" i="3" a="1"/>
  <c r="Q682" i="3" s="1"/>
  <c r="Q295" i="3" a="1"/>
  <c r="Q295" i="3" s="1"/>
  <c r="Q41" i="3" a="1"/>
  <c r="Q41" i="3" s="1"/>
  <c r="Q1873" i="3" a="1"/>
  <c r="Q1873" i="3" s="1"/>
  <c r="Q383" i="3" a="1"/>
  <c r="Q383" i="3" s="1"/>
  <c r="Q3555" i="3" a="1"/>
  <c r="Q3555" i="3" s="1"/>
  <c r="Q2019" i="3" a="1"/>
  <c r="Q2019" i="3" s="1"/>
  <c r="Q1727" i="3" a="1"/>
  <c r="Q1727" i="3" s="1"/>
  <c r="Q1585" i="3" a="1"/>
  <c r="Q1585" i="3" s="1"/>
  <c r="Q1361" i="3" a="1"/>
  <c r="Q1361" i="3" s="1"/>
  <c r="Q1258" i="3" a="1"/>
  <c r="Q1258" i="3" s="1"/>
  <c r="Q1185" i="3" a="1"/>
  <c r="Q1185" i="3" s="1"/>
  <c r="Q1125" i="3" a="1"/>
  <c r="Q1125" i="3" s="1"/>
  <c r="Q1062" i="3" a="1"/>
  <c r="Q1062" i="3" s="1"/>
  <c r="Q998" i="3" a="1"/>
  <c r="Q998" i="3" s="1"/>
  <c r="Q927" i="3" a="1"/>
  <c r="Q927" i="3" s="1"/>
  <c r="Q866" i="3" a="1"/>
  <c r="Q866" i="3" s="1"/>
  <c r="Q816" i="3" a="1"/>
  <c r="Q816" i="3" s="1"/>
  <c r="Q768" i="3" a="1"/>
  <c r="Q768" i="3" s="1"/>
  <c r="Q676" i="3" a="1"/>
  <c r="Q676" i="3" s="1"/>
  <c r="Q627" i="3" a="1"/>
  <c r="Q627" i="3" s="1"/>
  <c r="Q576" i="3" a="1"/>
  <c r="Q576" i="3" s="1"/>
  <c r="Q527" i="3" a="1"/>
  <c r="Q527" i="3" s="1"/>
  <c r="Q424" i="3" a="1"/>
  <c r="Q424" i="3" s="1"/>
  <c r="Q381" i="3" a="1"/>
  <c r="Q381" i="3" s="1"/>
  <c r="Q290" i="3" a="1"/>
  <c r="Q290" i="3" s="1"/>
  <c r="Q265" i="3" a="1"/>
  <c r="Q265" i="3" s="1"/>
  <c r="Q242" i="3" a="1"/>
  <c r="Q242" i="3" s="1"/>
  <c r="Q204" i="3" a="1"/>
  <c r="Q204" i="3" s="1"/>
  <c r="Q186" i="3" a="1"/>
  <c r="Q186" i="3" s="1"/>
  <c r="Q165" i="3" a="1"/>
  <c r="Q165" i="3" s="1"/>
  <c r="Q147" i="3" a="1"/>
  <c r="Q147" i="3" s="1"/>
  <c r="Q129" i="3" a="1"/>
  <c r="Q129" i="3" s="1"/>
  <c r="Q108" i="3" a="1"/>
  <c r="Q108" i="3" s="1"/>
  <c r="Q91" i="3" a="1"/>
  <c r="Q91" i="3" s="1"/>
  <c r="Q56" i="3" a="1"/>
  <c r="Q56" i="3" s="1"/>
  <c r="Q36" i="3" a="1"/>
  <c r="Q36" i="3" s="1"/>
  <c r="Q19" i="3" a="1"/>
  <c r="Q19" i="3" s="1"/>
  <c r="Q2" i="3" a="1"/>
  <c r="Q2" i="3" s="1"/>
  <c r="Q220" i="3" a="1"/>
  <c r="Q220" i="3" s="1"/>
  <c r="Q124" i="3" a="1"/>
  <c r="Q124" i="3" s="1"/>
  <c r="Q216" i="3" a="1"/>
  <c r="Q216" i="3" s="1"/>
  <c r="Q48" i="3" a="1"/>
  <c r="Q48" i="3" s="1"/>
  <c r="Q1158" i="3" a="1"/>
  <c r="Q1158" i="3" s="1"/>
  <c r="Q748" i="3" a="1"/>
  <c r="Q748" i="3" s="1"/>
  <c r="Q403" i="3" a="1"/>
  <c r="Q403" i="3" s="1"/>
  <c r="Q119" i="3" a="1"/>
  <c r="Q119" i="3" s="1"/>
  <c r="Q1394" i="3" a="1"/>
  <c r="Q1394" i="3" s="1"/>
  <c r="Q395" i="3" a="1"/>
  <c r="Q395" i="3" s="1"/>
  <c r="Q134" i="3" a="1"/>
  <c r="Q134" i="3" s="1"/>
  <c r="Q1286" i="3" a="1"/>
  <c r="Q1286" i="3" s="1"/>
  <c r="Q492" i="3" a="1"/>
  <c r="Q492" i="3" s="1"/>
  <c r="Q191" i="3" a="1"/>
  <c r="Q191" i="3" s="1"/>
  <c r="Q61" i="3" a="1"/>
  <c r="Q61" i="3" s="1"/>
  <c r="Q1753" i="3" a="1"/>
  <c r="Q1753" i="3" s="1"/>
  <c r="Q433" i="3" a="1"/>
  <c r="Q433" i="3" s="1"/>
  <c r="Q1737" i="3" a="1"/>
  <c r="Q1737" i="3" s="1"/>
  <c r="Q776" i="3" a="1"/>
  <c r="Q776" i="3" s="1"/>
  <c r="Q319" i="3" a="1"/>
  <c r="Q319" i="3" s="1"/>
  <c r="Q168" i="3" a="1"/>
  <c r="Q168" i="3" s="1"/>
  <c r="Q2583" i="3" a="1"/>
  <c r="Q2583" i="3" s="1"/>
  <c r="Q2218" i="3" a="1"/>
  <c r="Q2218" i="3" s="1"/>
  <c r="Q2018" i="3" a="1"/>
  <c r="Q2018" i="3" s="1"/>
  <c r="Q1855" i="3" a="1"/>
  <c r="Q1855" i="3" s="1"/>
  <c r="Q1712" i="3" a="1"/>
  <c r="Q1712" i="3" s="1"/>
  <c r="Q1583" i="3" a="1"/>
  <c r="Q1583" i="3" s="1"/>
  <c r="Q1183" i="3" a="1"/>
  <c r="Q1183" i="3" s="1"/>
  <c r="Q1060" i="3" a="1"/>
  <c r="Q1060" i="3" s="1"/>
  <c r="Q926" i="3" a="1"/>
  <c r="Q926" i="3" s="1"/>
  <c r="Q862" i="3" a="1"/>
  <c r="Q862" i="3" s="1"/>
  <c r="Q815" i="3" a="1"/>
  <c r="Q815" i="3" s="1"/>
  <c r="Q766" i="3" a="1"/>
  <c r="Q766" i="3" s="1"/>
  <c r="Q720" i="3" a="1"/>
  <c r="Q720" i="3" s="1"/>
  <c r="Q674" i="3" a="1"/>
  <c r="Q674" i="3" s="1"/>
  <c r="Q626" i="3" a="1"/>
  <c r="Q626" i="3" s="1"/>
  <c r="Q575" i="3" a="1"/>
  <c r="Q575" i="3" s="1"/>
  <c r="Q522" i="3" a="1"/>
  <c r="Q522" i="3" s="1"/>
  <c r="Q476" i="3" a="1"/>
  <c r="Q476" i="3" s="1"/>
  <c r="Q421" i="3" a="1"/>
  <c r="Q421" i="3" s="1"/>
  <c r="Q379" i="3" a="1"/>
  <c r="Q379" i="3" s="1"/>
  <c r="Q342" i="3" a="1"/>
  <c r="Q342" i="3" s="1"/>
  <c r="Q316" i="3" a="1"/>
  <c r="Q316" i="3" s="1"/>
  <c r="Q289" i="3" a="1"/>
  <c r="Q289" i="3" s="1"/>
  <c r="Q221" i="3" a="1"/>
  <c r="Q221" i="3" s="1"/>
  <c r="Q164" i="3" a="1"/>
  <c r="Q164" i="3" s="1"/>
  <c r="Q146" i="3" a="1"/>
  <c r="Q146" i="3" s="1"/>
  <c r="Q107" i="3" a="1"/>
  <c r="Q107" i="3" s="1"/>
  <c r="Q90" i="3" a="1"/>
  <c r="Q90" i="3" s="1"/>
  <c r="Q73" i="3" a="1"/>
  <c r="Q73" i="3" s="1"/>
  <c r="Q55" i="3" a="1"/>
  <c r="Q55" i="3" s="1"/>
  <c r="Q2193" i="3" a="1"/>
  <c r="Q2193" i="3" s="1"/>
  <c r="Q470" i="3" a="1"/>
  <c r="Q470" i="3" s="1"/>
  <c r="Q145" i="3" a="1"/>
  <c r="Q145" i="3" s="1"/>
  <c r="Q17" i="3" a="1"/>
  <c r="Q17" i="3" s="1"/>
  <c r="Q260" i="3" a="1"/>
  <c r="Q260" i="3" s="1"/>
  <c r="Q162" i="3" a="1"/>
  <c r="Q162" i="3" s="1"/>
  <c r="Q71" i="3" a="1"/>
  <c r="Q71" i="3" s="1"/>
  <c r="Q2926" i="3" a="1"/>
  <c r="Q2926" i="3" s="1"/>
  <c r="Q794" i="3" a="1"/>
  <c r="Q794" i="3" s="1"/>
  <c r="Q278" i="3" a="1"/>
  <c r="Q278" i="3" s="1"/>
  <c r="Q47" i="3" a="1"/>
  <c r="Q47" i="3" s="1"/>
  <c r="Q1081" i="3" a="1"/>
  <c r="Q1081" i="3" s="1"/>
  <c r="Q116" i="3" a="1"/>
  <c r="Q116" i="3" s="1"/>
  <c r="Q880" i="3" a="1"/>
  <c r="Q880" i="3" s="1"/>
  <c r="Q272" i="3" a="1"/>
  <c r="Q272" i="3" s="1"/>
  <c r="Q1625" i="3" a="1"/>
  <c r="Q1625" i="3" s="1"/>
  <c r="Q781" i="3" a="1"/>
  <c r="Q781" i="3" s="1"/>
  <c r="Q115" i="3" a="1"/>
  <c r="Q115" i="3" s="1"/>
  <c r="Q246" i="3" a="1"/>
  <c r="Q246" i="3" s="1"/>
  <c r="Q59" i="3" a="1"/>
  <c r="Q59" i="3" s="1"/>
  <c r="Q1275" i="3" a="1"/>
  <c r="Q1275" i="3" s="1"/>
  <c r="Q727" i="3" a="1"/>
  <c r="Q727" i="3" s="1"/>
  <c r="Q322" i="3" a="1"/>
  <c r="Q322" i="3" s="1"/>
  <c r="Q2042" i="3" a="1"/>
  <c r="Q2042" i="3" s="1"/>
  <c r="Q581" i="3" a="1"/>
  <c r="Q581" i="3" s="1"/>
  <c r="Q111" i="3" a="1"/>
  <c r="Q111" i="3" s="1"/>
  <c r="Q3375" i="3" a="1"/>
  <c r="Q3375" i="3" s="1"/>
  <c r="Q2200" i="3" a="1"/>
  <c r="Q2200" i="3" s="1"/>
  <c r="Q1999" i="3" a="1"/>
  <c r="Q1999" i="3" s="1"/>
  <c r="Q1709" i="3" a="1"/>
  <c r="Q1709" i="3" s="1"/>
  <c r="Q1450" i="3" a="1"/>
  <c r="Q1450" i="3" s="1"/>
  <c r="Q1347" i="3" a="1"/>
  <c r="Q1347" i="3" s="1"/>
  <c r="Q1247" i="3" a="1"/>
  <c r="Q1247" i="3" s="1"/>
  <c r="Q1114" i="3" a="1"/>
  <c r="Q1114" i="3" s="1"/>
  <c r="Q1050" i="3" a="1"/>
  <c r="Q1050" i="3" s="1"/>
  <c r="Q991" i="3" a="1"/>
  <c r="Q991" i="3" s="1"/>
  <c r="Q925" i="3" a="1"/>
  <c r="Q925" i="3" s="1"/>
  <c r="Q861" i="3" a="1"/>
  <c r="Q861" i="3" s="1"/>
  <c r="Q811" i="3" a="1"/>
  <c r="Q811" i="3" s="1"/>
  <c r="Q717" i="3" a="1"/>
  <c r="Q717" i="3" s="1"/>
  <c r="Q668" i="3" a="1"/>
  <c r="Q668" i="3" s="1"/>
  <c r="Q624" i="3" a="1"/>
  <c r="Q624" i="3" s="1"/>
  <c r="Q574" i="3" a="1"/>
  <c r="Q574" i="3" s="1"/>
  <c r="Q521" i="3" a="1"/>
  <c r="Q521" i="3" s="1"/>
  <c r="Q471" i="3" a="1"/>
  <c r="Q471" i="3" s="1"/>
  <c r="Q420" i="3" a="1"/>
  <c r="Q420" i="3" s="1"/>
  <c r="Q373" i="3" a="1"/>
  <c r="Q373" i="3" s="1"/>
  <c r="Q313" i="3" a="1"/>
  <c r="Q313" i="3" s="1"/>
  <c r="Q263" i="3" a="1"/>
  <c r="Q263" i="3" s="1"/>
  <c r="Q241" i="3" a="1"/>
  <c r="Q241" i="3" s="1"/>
  <c r="Q203" i="3" a="1"/>
  <c r="Q203" i="3" s="1"/>
  <c r="Q185" i="3" a="1"/>
  <c r="Q185" i="3" s="1"/>
  <c r="Q128" i="3" a="1"/>
  <c r="Q128" i="3" s="1"/>
  <c r="Q106" i="3" a="1"/>
  <c r="Q106" i="3" s="1"/>
  <c r="Q89" i="3" a="1"/>
  <c r="Q89" i="3" s="1"/>
  <c r="Q72" i="3" a="1"/>
  <c r="Q72" i="3" s="1"/>
  <c r="Q35" i="3" a="1"/>
  <c r="Q35" i="3" s="1"/>
  <c r="Q18" i="3" a="1"/>
  <c r="Q18" i="3" s="1"/>
  <c r="Q3279" i="3" a="1"/>
  <c r="Q3279" i="3" s="1"/>
  <c r="Q1343" i="3" a="1"/>
  <c r="Q1343" i="3" s="1"/>
  <c r="Q1174" i="3" a="1"/>
  <c r="Q1174" i="3" s="1"/>
  <c r="Q1113" i="3" a="1"/>
  <c r="Q1113" i="3" s="1"/>
  <c r="Q986" i="3" a="1"/>
  <c r="Q986" i="3" s="1"/>
  <c r="Q924" i="3" a="1"/>
  <c r="Q924" i="3" s="1"/>
  <c r="Q761" i="3" a="1"/>
  <c r="Q761" i="3" s="1"/>
  <c r="Q618" i="3" a="1"/>
  <c r="Q618" i="3" s="1"/>
  <c r="Q520" i="3" a="1"/>
  <c r="Q520" i="3" s="1"/>
  <c r="Q416" i="3" a="1"/>
  <c r="Q416" i="3" s="1"/>
  <c r="Q287" i="3" a="1"/>
  <c r="Q287" i="3" s="1"/>
  <c r="Q163" i="3" a="1"/>
  <c r="Q163" i="3" s="1"/>
  <c r="Q125" i="3" a="1"/>
  <c r="Q125" i="3" s="1"/>
  <c r="Q53" i="3" a="1"/>
  <c r="Q53" i="3" s="1"/>
  <c r="Q219" i="3" a="1"/>
  <c r="Q219" i="3" s="1"/>
  <c r="Q196" i="3" a="1"/>
  <c r="Q196" i="3" s="1"/>
  <c r="Q102" i="3" a="1"/>
  <c r="Q102" i="3" s="1"/>
  <c r="Q360" i="3" a="1"/>
  <c r="Q360" i="3" s="1"/>
  <c r="Q1771" i="3" a="1"/>
  <c r="Q1771" i="3" s="1"/>
  <c r="Q543" i="3" a="1"/>
  <c r="Q543" i="3" s="1"/>
  <c r="Q1493" i="3" a="1"/>
  <c r="Q1493" i="3" s="1"/>
  <c r="Q1079" i="3" a="1"/>
  <c r="Q1079" i="3" s="1"/>
  <c r="Q324" i="3" a="1"/>
  <c r="Q324" i="3" s="1"/>
  <c r="Q210" i="3" a="1"/>
  <c r="Q210" i="3" s="1"/>
  <c r="Q828" i="3" a="1"/>
  <c r="Q828" i="3" s="1"/>
  <c r="Q270" i="3" a="1"/>
  <c r="Q270" i="3" s="1"/>
  <c r="Q150" i="3" a="1"/>
  <c r="Q150" i="3" s="1"/>
  <c r="Q5" i="3" a="1"/>
  <c r="Q5" i="3" s="1"/>
  <c r="Q2286" i="3" a="1"/>
  <c r="Q2286" i="3" s="1"/>
  <c r="Q826" i="3" a="1"/>
  <c r="Q826" i="3" s="1"/>
  <c r="Q171" i="3" a="1"/>
  <c r="Q171" i="3" s="1"/>
  <c r="Q1465" i="3" a="1"/>
  <c r="Q1465" i="3" s="1"/>
  <c r="Q486" i="3" a="1"/>
  <c r="Q486" i="3" s="1"/>
  <c r="Q293" i="3" a="1"/>
  <c r="Q293" i="3" s="1"/>
  <c r="Q92" i="3" a="1"/>
  <c r="Q92" i="3" s="1"/>
  <c r="Q1998" i="3" a="1"/>
  <c r="Q1998" i="3" s="1"/>
  <c r="Q1568" i="3" a="1"/>
  <c r="Q1568" i="3" s="1"/>
  <c r="Q1246" i="3" a="1"/>
  <c r="Q1246" i="3" s="1"/>
  <c r="Q1048" i="3" a="1"/>
  <c r="Q1048" i="3" s="1"/>
  <c r="Q716" i="3" a="1"/>
  <c r="Q716" i="3" s="1"/>
  <c r="Q572" i="3" a="1"/>
  <c r="Q572" i="3" s="1"/>
  <c r="Q340" i="3" a="1"/>
  <c r="Q340" i="3" s="1"/>
  <c r="Q202" i="3" a="1"/>
  <c r="Q202" i="3" s="1"/>
  <c r="Q144" i="3" a="1"/>
  <c r="Q144" i="3" s="1"/>
  <c r="Q51" i="3" a="1"/>
  <c r="Q51" i="3" s="1"/>
  <c r="Q254" i="3" a="1"/>
  <c r="Q254" i="3" s="1"/>
  <c r="Q85" i="3" a="1"/>
  <c r="Q85" i="3" s="1"/>
  <c r="Q1946" i="3" a="1"/>
  <c r="Q1946" i="3" s="1"/>
  <c r="Q972" i="3" a="1"/>
  <c r="Q972" i="3" s="1"/>
  <c r="Q555" i="3" a="1"/>
  <c r="Q555" i="3" s="1"/>
  <c r="Q30" i="3" a="1"/>
  <c r="Q30" i="3" s="1"/>
  <c r="Q1146" i="3" a="1"/>
  <c r="Q1146" i="3" s="1"/>
  <c r="Q275" i="3" a="1"/>
  <c r="Q275" i="3" s="1"/>
  <c r="Q692" i="3" a="1"/>
  <c r="Q692" i="3" s="1"/>
  <c r="Q78" i="3" a="1"/>
  <c r="Q78" i="3" s="1"/>
  <c r="Q1491" i="3" a="1"/>
  <c r="Q1491" i="3" s="1"/>
  <c r="Q879" i="3" a="1"/>
  <c r="Q879" i="3" s="1"/>
  <c r="Q489" i="3" a="1"/>
  <c r="Q489" i="3" s="1"/>
  <c r="Q133" i="3" a="1"/>
  <c r="Q133" i="3" s="1"/>
  <c r="Q228" i="3" a="1"/>
  <c r="Q228" i="3" s="1"/>
  <c r="Q42" i="3" a="1"/>
  <c r="Q42" i="3" s="1"/>
  <c r="Q1198" i="3" a="1"/>
  <c r="Q1198" i="3" s="1"/>
  <c r="Q940" i="3" a="1"/>
  <c r="Q940" i="3" s="1"/>
  <c r="Q584" i="3" a="1"/>
  <c r="Q584" i="3" s="1"/>
  <c r="Q206" i="3" a="1"/>
  <c r="Q206" i="3" s="1"/>
  <c r="Q2256" i="3" a="1"/>
  <c r="Q2256" i="3" s="1"/>
  <c r="Q530" i="3" a="1"/>
  <c r="Q530" i="3" s="1"/>
  <c r="Q3278" i="3" a="1"/>
  <c r="Q3278" i="3" s="1"/>
  <c r="Q2174" i="3" a="1"/>
  <c r="Q2174" i="3" s="1"/>
  <c r="Q1988" i="3" a="1"/>
  <c r="Q1988" i="3" s="1"/>
  <c r="Q1435" i="3" a="1"/>
  <c r="Q1435" i="3" s="1"/>
  <c r="Q1335" i="3" a="1"/>
  <c r="Q1335" i="3" s="1"/>
  <c r="Q1173" i="3" a="1"/>
  <c r="Q1173" i="3" s="1"/>
  <c r="Q1109" i="3" a="1"/>
  <c r="Q1109" i="3" s="1"/>
  <c r="Q1047" i="3" a="1"/>
  <c r="Q1047" i="3" s="1"/>
  <c r="Q984" i="3" a="1"/>
  <c r="Q984" i="3" s="1"/>
  <c r="Q917" i="3" a="1"/>
  <c r="Q917" i="3" s="1"/>
  <c r="Q858" i="3" a="1"/>
  <c r="Q858" i="3" s="1"/>
  <c r="Q711" i="3" a="1"/>
  <c r="Q711" i="3" s="1"/>
  <c r="Q666" i="3" a="1"/>
  <c r="Q666" i="3" s="1"/>
  <c r="Q615" i="3" a="1"/>
  <c r="Q615" i="3" s="1"/>
  <c r="Q566" i="3" a="1"/>
  <c r="Q566" i="3" s="1"/>
  <c r="Q518" i="3" a="1"/>
  <c r="Q518" i="3" s="1"/>
  <c r="Q469" i="3" a="1"/>
  <c r="Q469" i="3" s="1"/>
  <c r="Q415" i="3" a="1"/>
  <c r="Q415" i="3" s="1"/>
  <c r="Q369" i="3" a="1"/>
  <c r="Q369" i="3" s="1"/>
  <c r="Q312" i="3" a="1"/>
  <c r="Q312" i="3" s="1"/>
  <c r="Q240" i="3" a="1"/>
  <c r="Q240" i="3" s="1"/>
  <c r="Q105" i="3" a="1"/>
  <c r="Q105" i="3" s="1"/>
  <c r="Q177" i="3" a="1"/>
  <c r="Q177" i="3" s="1"/>
  <c r="Q65" i="3" a="1"/>
  <c r="Q65" i="3" s="1"/>
  <c r="Q2406" i="3" a="1"/>
  <c r="Q2406" i="3" s="1"/>
  <c r="Q903" i="3" a="1"/>
  <c r="Q903" i="3" s="1"/>
  <c r="Q451" i="3" a="1"/>
  <c r="Q451" i="3" s="1"/>
  <c r="Q1634" i="3" a="1"/>
  <c r="Q1634" i="3" s="1"/>
  <c r="Q694" i="3" a="1"/>
  <c r="Q694" i="3" s="1"/>
  <c r="Q325" i="3" a="1"/>
  <c r="Q325" i="3" s="1"/>
  <c r="Q230" i="3" a="1"/>
  <c r="Q230" i="3" s="1"/>
  <c r="Q7" i="3" a="1"/>
  <c r="Q7" i="3" s="1"/>
  <c r="Q2763" i="3" a="1"/>
  <c r="Q2763" i="3" s="1"/>
  <c r="Q438" i="3" a="1"/>
  <c r="Q438" i="3" s="1"/>
  <c r="Q96" i="3" a="1"/>
  <c r="Q96" i="3" s="1"/>
  <c r="Q1282" i="3" a="1"/>
  <c r="Q1282" i="3" s="1"/>
  <c r="Q953" i="3" a="1"/>
  <c r="Q953" i="3" s="1"/>
  <c r="Q686" i="3" a="1"/>
  <c r="Q686" i="3" s="1"/>
  <c r="Q390" i="3" a="1"/>
  <c r="Q390" i="3" s="1"/>
  <c r="Q248" i="3" a="1"/>
  <c r="Q248" i="3" s="1"/>
  <c r="Q172" i="3" a="1"/>
  <c r="Q172" i="3" s="1"/>
  <c r="Q114" i="3" a="1"/>
  <c r="Q114" i="3" s="1"/>
  <c r="Q2676" i="3" a="1"/>
  <c r="Q2676" i="3" s="1"/>
  <c r="Q634" i="3" a="1"/>
  <c r="Q634" i="3" s="1"/>
  <c r="Q227" i="3" a="1"/>
  <c r="Q227" i="3" s="1"/>
  <c r="Q4" i="3" a="1"/>
  <c r="Q4" i="3" s="1"/>
  <c r="Q1364" i="3" a="1"/>
  <c r="Q1364" i="3" s="1"/>
  <c r="Q824" i="3" a="1"/>
  <c r="Q824" i="3" s="1"/>
  <c r="Q432" i="3" a="1"/>
  <c r="Q432" i="3" s="1"/>
  <c r="Q244" i="3" a="1"/>
  <c r="Q244" i="3" s="1"/>
  <c r="Q188" i="3" a="1"/>
  <c r="Q188" i="3" s="1"/>
  <c r="Q75" i="3" a="1"/>
  <c r="Q75" i="3" s="1"/>
  <c r="Q3122" i="3" a="1"/>
  <c r="Q3122" i="3" s="1"/>
  <c r="Q2495" i="3" a="1"/>
  <c r="Q2495" i="3" s="1"/>
  <c r="Q1969" i="3" a="1"/>
  <c r="Q1969" i="3" s="1"/>
  <c r="Q1694" i="3" a="1"/>
  <c r="Q1694" i="3" s="1"/>
  <c r="Q1552" i="3" a="1"/>
  <c r="Q1552" i="3" s="1"/>
  <c r="Q1334" i="3" a="1"/>
  <c r="Q1334" i="3" s="1"/>
  <c r="Q1172" i="3" a="1"/>
  <c r="Q1172" i="3" s="1"/>
  <c r="Q1108" i="3" a="1"/>
  <c r="Q1108" i="3" s="1"/>
  <c r="Q1039" i="3" a="1"/>
  <c r="Q1039" i="3" s="1"/>
  <c r="Q982" i="3" a="1"/>
  <c r="Q982" i="3" s="1"/>
  <c r="Q910" i="3" a="1"/>
  <c r="Q910" i="3" s="1"/>
  <c r="Q853" i="3" a="1"/>
  <c r="Q853" i="3" s="1"/>
  <c r="Q808" i="3" a="1"/>
  <c r="Q808" i="3" s="1"/>
  <c r="Q760" i="3" a="1"/>
  <c r="Q760" i="3" s="1"/>
  <c r="Q662" i="3" a="1"/>
  <c r="Q662" i="3" s="1"/>
  <c r="Q614" i="3" a="1"/>
  <c r="Q614" i="3" s="1"/>
  <c r="Q563" i="3" a="1"/>
  <c r="Q563" i="3" s="1"/>
  <c r="Q513" i="3" a="1"/>
  <c r="Q513" i="3" s="1"/>
  <c r="Q467" i="3" a="1"/>
  <c r="Q467" i="3" s="1"/>
  <c r="Q368" i="3" a="1"/>
  <c r="Q368" i="3" s="1"/>
  <c r="Q336" i="3" a="1"/>
  <c r="Q336" i="3" s="1"/>
  <c r="Q311" i="3" a="1"/>
  <c r="Q311" i="3" s="1"/>
  <c r="Q258" i="3" a="1"/>
  <c r="Q258" i="3" s="1"/>
  <c r="Q239" i="3" a="1"/>
  <c r="Q239" i="3" s="1"/>
  <c r="Q201" i="3" a="1"/>
  <c r="Q201" i="3" s="1"/>
  <c r="Q179" i="3" a="1"/>
  <c r="Q179" i="3" s="1"/>
  <c r="Q122" i="3" a="1"/>
  <c r="Q122" i="3" s="1"/>
  <c r="Q104" i="3" a="1"/>
  <c r="Q104" i="3" s="1"/>
  <c r="Q87" i="3" a="1"/>
  <c r="Q87" i="3" s="1"/>
  <c r="Q69" i="3" a="1"/>
  <c r="Q69" i="3" s="1"/>
  <c r="Q50" i="3" a="1"/>
  <c r="Q50" i="3" s="1"/>
  <c r="Q33" i="3" a="1"/>
  <c r="Q33" i="3" s="1"/>
  <c r="Q3033" i="3" a="1"/>
  <c r="Q3033" i="3" s="1"/>
  <c r="Q1963" i="3" a="1"/>
  <c r="Q1963" i="3" s="1"/>
  <c r="Q1811" i="3" a="1"/>
  <c r="Q1811" i="3" s="1"/>
  <c r="Q1672" i="3" a="1"/>
  <c r="Q1672" i="3" s="1"/>
  <c r="Q1539" i="3" a="1"/>
  <c r="Q1539" i="3" s="1"/>
  <c r="Q1318" i="3" a="1"/>
  <c r="Q1318" i="3" s="1"/>
  <c r="Q1229" i="3" a="1"/>
  <c r="Q1229" i="3" s="1"/>
  <c r="Q1161" i="3" a="1"/>
  <c r="Q1161" i="3" s="1"/>
  <c r="Q1036" i="3" a="1"/>
  <c r="Q1036" i="3" s="1"/>
  <c r="Q849" i="3" a="1"/>
  <c r="Q849" i="3" s="1"/>
  <c r="Q709" i="3" a="1"/>
  <c r="Q709" i="3" s="1"/>
  <c r="Q510" i="3" a="1"/>
  <c r="Q510" i="3" s="1"/>
  <c r="Q457" i="3" a="1"/>
  <c r="Q457" i="3" s="1"/>
  <c r="Q362" i="3" a="1"/>
  <c r="Q362" i="3" s="1"/>
  <c r="Q307" i="3" a="1"/>
  <c r="Q307" i="3" s="1"/>
  <c r="Q236" i="3" a="1"/>
  <c r="Q236" i="3" s="1"/>
  <c r="Q199" i="3" a="1"/>
  <c r="Q199" i="3" s="1"/>
  <c r="Q160" i="3" a="1"/>
  <c r="Q160" i="3" s="1"/>
  <c r="Q121" i="3" a="1"/>
  <c r="Q121" i="3" s="1"/>
  <c r="Q67" i="3" a="1"/>
  <c r="Q67" i="3" s="1"/>
  <c r="Q456" i="3" a="1"/>
  <c r="Q456" i="3" s="1"/>
  <c r="Q139" i="3" a="1"/>
  <c r="Q139" i="3" s="1"/>
  <c r="Q2125" i="3" a="1"/>
  <c r="Q2125" i="3" s="1"/>
  <c r="Q1030" i="3" a="1"/>
  <c r="Q1030" i="3" s="1"/>
  <c r="Q654" i="3" a="1"/>
  <c r="Q654" i="3" s="1"/>
  <c r="Q331" i="3" a="1"/>
  <c r="Q331" i="3" s="1"/>
  <c r="Q493" i="3" a="1"/>
  <c r="Q493" i="3" s="1"/>
  <c r="Q26" i="3" a="1"/>
  <c r="Q26" i="3" s="1"/>
  <c r="Q1392" i="3" a="1"/>
  <c r="Q1392" i="3" s="1"/>
  <c r="Q954" i="3" a="1"/>
  <c r="Q954" i="3" s="1"/>
  <c r="Q299" i="3" a="1"/>
  <c r="Q299" i="3" s="1"/>
  <c r="Q25" i="3" a="1"/>
  <c r="Q25" i="3" s="1"/>
  <c r="Q2309" i="3" a="1"/>
  <c r="Q2309" i="3" s="1"/>
  <c r="Q437" i="3" a="1"/>
  <c r="Q437" i="3" s="1"/>
  <c r="Q43" i="3" a="1"/>
  <c r="Q43" i="3" s="1"/>
  <c r="Q76" i="3" a="1"/>
  <c r="Q76" i="3" s="1"/>
  <c r="Q1749" i="3" a="1"/>
  <c r="Q1749" i="3" s="1"/>
  <c r="Q875" i="3" a="1"/>
  <c r="Q875" i="3" s="1"/>
  <c r="Q1064" i="3" a="1"/>
  <c r="Q1064" i="3" s="1"/>
  <c r="Q633" i="3" a="1"/>
  <c r="Q633" i="3" s="1"/>
  <c r="Q266" i="3" a="1"/>
  <c r="Q266" i="3" s="1"/>
  <c r="Q39" i="3" a="1"/>
  <c r="Q39" i="3" s="1"/>
  <c r="Q3043" i="3" a="1"/>
  <c r="Q3043" i="3" s="1"/>
  <c r="Q2449" i="3" a="1"/>
  <c r="Q2449" i="3" s="1"/>
  <c r="Q1964" i="3" a="1"/>
  <c r="Q1964" i="3" s="1"/>
  <c r="Q1814" i="3" a="1"/>
  <c r="Q1814" i="3" s="1"/>
  <c r="Q1542" i="3" a="1"/>
  <c r="Q1542" i="3" s="1"/>
  <c r="Q1423" i="3" a="1"/>
  <c r="Q1423" i="3" s="1"/>
  <c r="Q1331" i="3" a="1"/>
  <c r="Q1331" i="3" s="1"/>
  <c r="Q1107" i="3" a="1"/>
  <c r="Q1107" i="3" s="1"/>
  <c r="Q1037" i="3" a="1"/>
  <c r="Q1037" i="3" s="1"/>
  <c r="Q975" i="3" a="1"/>
  <c r="Q975" i="3" s="1"/>
  <c r="Q850" i="3" a="1"/>
  <c r="Q850" i="3" s="1"/>
  <c r="Q801" i="3" a="1"/>
  <c r="Q801" i="3" s="1"/>
  <c r="Q758" i="3" a="1"/>
  <c r="Q758" i="3" s="1"/>
  <c r="Q710" i="3" a="1"/>
  <c r="Q710" i="3" s="1"/>
  <c r="Q661" i="3" a="1"/>
  <c r="Q661" i="3" s="1"/>
  <c r="Q610" i="3" a="1"/>
  <c r="Q610" i="3" s="1"/>
  <c r="Q562" i="3" a="1"/>
  <c r="Q562" i="3" s="1"/>
  <c r="Q460" i="3" a="1"/>
  <c r="Q460" i="3" s="1"/>
  <c r="Q413" i="3" a="1"/>
  <c r="Q413" i="3" s="1"/>
  <c r="Q363" i="3" a="1"/>
  <c r="Q363" i="3" s="1"/>
  <c r="Q283" i="3" a="1"/>
  <c r="Q283" i="3" s="1"/>
  <c r="Q257" i="3" a="1"/>
  <c r="Q257" i="3" s="1"/>
  <c r="Q218" i="3" a="1"/>
  <c r="Q218" i="3" s="1"/>
  <c r="Q200" i="3" a="1"/>
  <c r="Q200" i="3" s="1"/>
  <c r="Q161" i="3" a="1"/>
  <c r="Q161" i="3" s="1"/>
  <c r="Q143" i="3" a="1"/>
  <c r="Q143" i="3" s="1"/>
  <c r="Q86" i="3" a="1"/>
  <c r="Q86" i="3" s="1"/>
  <c r="Q68" i="3" a="1"/>
  <c r="Q68" i="3" s="1"/>
  <c r="Q49" i="3" a="1"/>
  <c r="Q49" i="3" s="1"/>
  <c r="Q32" i="3" a="1"/>
  <c r="Q32" i="3" s="1"/>
  <c r="Q15" i="3" a="1"/>
  <c r="Q15" i="3" s="1"/>
  <c r="Q2444" i="3" a="1"/>
  <c r="Q2444" i="3" s="1"/>
  <c r="Q1102" i="3" a="1"/>
  <c r="Q1102" i="3" s="1"/>
  <c r="Q905" i="3" a="1"/>
  <c r="Q905" i="3" s="1"/>
  <c r="Q752" i="3" a="1"/>
  <c r="Q752" i="3" s="1"/>
  <c r="Q557" i="3" a="1"/>
  <c r="Q557" i="3" s="1"/>
  <c r="Q407" i="3" a="1"/>
  <c r="Q407" i="3" s="1"/>
  <c r="Q334" i="3" a="1"/>
  <c r="Q334" i="3" s="1"/>
  <c r="Q256" i="3" a="1"/>
  <c r="Q256" i="3" s="1"/>
  <c r="Q217" i="3" a="1"/>
  <c r="Q217" i="3" s="1"/>
  <c r="Q178" i="3" a="1"/>
  <c r="Q178" i="3" s="1"/>
  <c r="Q142" i="3" a="1"/>
  <c r="Q142" i="3" s="1"/>
  <c r="Q103" i="3" a="1"/>
  <c r="Q103" i="3" s="1"/>
  <c r="Q14" i="3" a="1"/>
  <c r="Q14" i="3" s="1"/>
  <c r="Q404" i="3" a="1"/>
  <c r="Q404" i="3" s="1"/>
  <c r="Q120" i="3" a="1"/>
  <c r="Q120" i="3" s="1"/>
  <c r="Q1794" i="3" a="1"/>
  <c r="Q1794" i="3" s="1"/>
  <c r="Q1311" i="3" a="1"/>
  <c r="Q1311" i="3" s="1"/>
  <c r="Q1093" i="3" a="1"/>
  <c r="Q1093" i="3" s="1"/>
  <c r="Q505" i="3" a="1"/>
  <c r="Q505" i="3" s="1"/>
  <c r="Q305" i="3" a="1"/>
  <c r="Q305" i="3" s="1"/>
  <c r="Q176" i="3" a="1"/>
  <c r="Q176" i="3" s="1"/>
  <c r="Q12" i="3" a="1"/>
  <c r="Q12" i="3" s="1"/>
  <c r="Q1500" i="3" a="1"/>
  <c r="Q1500" i="3" s="1"/>
  <c r="Q2342" i="3" a="1"/>
  <c r="Q2342" i="3" s="1"/>
  <c r="Q832" i="3" a="1"/>
  <c r="Q832" i="3" s="1"/>
  <c r="Q229" i="3" a="1"/>
  <c r="Q229" i="3" s="1"/>
  <c r="Q6" i="3" a="1"/>
  <c r="Q6" i="3" s="1"/>
  <c r="Q1380" i="3" a="1"/>
  <c r="Q1380" i="3" s="1"/>
  <c r="Q732" i="3" a="1"/>
  <c r="Q732" i="3" s="1"/>
  <c r="Q591" i="3" a="1"/>
  <c r="Q591" i="3" s="1"/>
  <c r="Q190" i="3" a="1"/>
  <c r="Q190" i="3" s="1"/>
  <c r="Q24" i="3" a="1"/>
  <c r="Q24" i="3" s="1"/>
  <c r="Q132" i="3" a="1"/>
  <c r="Q132" i="3" s="1"/>
  <c r="Q1128" i="3" a="1"/>
  <c r="Q1128" i="3" s="1"/>
  <c r="Q269" i="3" a="1"/>
  <c r="Q269" i="3" s="1"/>
  <c r="Q1610" i="3" a="1"/>
  <c r="Q1610" i="3" s="1"/>
  <c r="Q937" i="3" a="1"/>
  <c r="Q937" i="3" s="1"/>
  <c r="Q677" i="3" a="1"/>
  <c r="Q677" i="3" s="1"/>
  <c r="Q346" i="3" a="1"/>
  <c r="Q346" i="3" s="1"/>
  <c r="Q224" i="3" a="1"/>
  <c r="Q224" i="3" s="1"/>
  <c r="Q131" i="3" a="1"/>
  <c r="Q131" i="3" s="1"/>
  <c r="Q1947" i="3" a="1"/>
  <c r="Q1947" i="3" s="1"/>
  <c r="Q1528" i="3" a="1"/>
  <c r="Q1528" i="3" s="1"/>
  <c r="Q1421" i="3" a="1"/>
  <c r="Q1421" i="3" s="1"/>
  <c r="Q1228" i="3" a="1"/>
  <c r="Q1228" i="3" s="1"/>
  <c r="Q1159" i="3" a="1"/>
  <c r="Q1159" i="3" s="1"/>
  <c r="Q1095" i="3" a="1"/>
  <c r="Q1095" i="3" s="1"/>
  <c r="Q1035" i="3" a="1"/>
  <c r="Q1035" i="3" s="1"/>
  <c r="Q974" i="3" a="1"/>
  <c r="Q974" i="3" s="1"/>
  <c r="Q904" i="3" a="1"/>
  <c r="Q904" i="3" s="1"/>
  <c r="Q845" i="3" a="1"/>
  <c r="Q845" i="3" s="1"/>
  <c r="Q798" i="3" a="1"/>
  <c r="Q798" i="3" s="1"/>
  <c r="Q749" i="3" a="1"/>
  <c r="Q749" i="3" s="1"/>
  <c r="Q702" i="3" a="1"/>
  <c r="Q702" i="3" s="1"/>
  <c r="Q609" i="3" a="1"/>
  <c r="Q609" i="3" s="1"/>
  <c r="Q556" i="3" a="1"/>
  <c r="Q556" i="3" s="1"/>
  <c r="Q506" i="3" a="1"/>
  <c r="Q506" i="3" s="1"/>
  <c r="Q361" i="3" a="1"/>
  <c r="Q361" i="3" s="1"/>
  <c r="Q281" i="3" a="1"/>
  <c r="Q281" i="3" s="1"/>
  <c r="Q159" i="3" a="1"/>
  <c r="Q159" i="3" s="1"/>
  <c r="Q645" i="3" a="1"/>
  <c r="Q645" i="3" s="1"/>
  <c r="Q351" i="3" a="1"/>
  <c r="Q351" i="3" s="1"/>
  <c r="Q153" i="3" a="1"/>
  <c r="Q153" i="3" s="1"/>
  <c r="Q1901" i="3" a="1"/>
  <c r="Q1901" i="3" s="1"/>
  <c r="Q538" i="3" a="1"/>
  <c r="Q538" i="3" s="1"/>
  <c r="Q151" i="3" a="1"/>
  <c r="Q151" i="3" s="1"/>
  <c r="Q22" i="3" a="1"/>
  <c r="Q22" i="3" s="1"/>
  <c r="Q1372" i="3" a="1"/>
  <c r="Q1372" i="3" s="1"/>
  <c r="Q536" i="3" a="1"/>
  <c r="Q536" i="3" s="1"/>
  <c r="Q21" i="3" a="1"/>
  <c r="Q21" i="3" s="1"/>
  <c r="Q2925" i="3" a="1"/>
  <c r="Q2925" i="3" s="1"/>
  <c r="Q2116" i="3" a="1"/>
  <c r="Q2116" i="3" s="1"/>
  <c r="Q1943" i="3" a="1"/>
  <c r="Q1943" i="3" s="1"/>
  <c r="Q1651" i="3" a="1"/>
  <c r="Q1651" i="3" s="1"/>
  <c r="Q1523" i="3" a="1"/>
  <c r="Q1523" i="3" s="1"/>
  <c r="Q1304" i="3" a="1"/>
  <c r="Q1304" i="3" s="1"/>
  <c r="Q1217" i="3" a="1"/>
  <c r="Q1217" i="3" s="1"/>
  <c r="Q1092" i="3" a="1"/>
  <c r="Q1092" i="3" s="1"/>
  <c r="Q961" i="3" a="1"/>
  <c r="Q961" i="3" s="1"/>
  <c r="Q901" i="3" a="1"/>
  <c r="Q901" i="3" s="1"/>
  <c r="Q844" i="3" a="1"/>
  <c r="Q844" i="3" s="1"/>
  <c r="Q793" i="3" a="1"/>
  <c r="Q793" i="3" s="1"/>
  <c r="Q744" i="3" a="1"/>
  <c r="Q744" i="3" s="1"/>
  <c r="Q699" i="3" a="1"/>
  <c r="Q699" i="3" s="1"/>
  <c r="Q651" i="3" a="1"/>
  <c r="Q651" i="3" s="1"/>
  <c r="Q601" i="3" a="1"/>
  <c r="Q601" i="3" s="1"/>
  <c r="Q554" i="3" a="1"/>
  <c r="Q554" i="3" s="1"/>
  <c r="Q504" i="3" a="1"/>
  <c r="Q504" i="3" s="1"/>
  <c r="Q450" i="3" a="1"/>
  <c r="Q450" i="3" s="1"/>
  <c r="Q399" i="3" a="1"/>
  <c r="Q399" i="3" s="1"/>
  <c r="Q359" i="3" a="1"/>
  <c r="Q359" i="3" s="1"/>
  <c r="Q304" i="3" a="1"/>
  <c r="Q304" i="3" s="1"/>
  <c r="Q277" i="3" a="1"/>
  <c r="Q277" i="3" s="1"/>
  <c r="Q253" i="3" a="1"/>
  <c r="Q253" i="3" s="1"/>
  <c r="Q215" i="3" a="1"/>
  <c r="Q215" i="3" s="1"/>
  <c r="Q158" i="3" a="1"/>
  <c r="Q158" i="3" s="1"/>
  <c r="Q136" i="3" a="1"/>
  <c r="Q136" i="3" s="1"/>
  <c r="Q101" i="3" a="1"/>
  <c r="Q101" i="3" s="1"/>
  <c r="Q82" i="3" a="1"/>
  <c r="Q82" i="3" s="1"/>
  <c r="Q46" i="3" a="1"/>
  <c r="Q46" i="3" s="1"/>
  <c r="Q29" i="3" a="1"/>
  <c r="Q29" i="3" s="1"/>
  <c r="Q11" i="3" a="1"/>
  <c r="Q11" i="3" s="1"/>
  <c r="Q2819" i="3" a="1"/>
  <c r="Q2819" i="3" s="1"/>
  <c r="Q77" i="3" a="1"/>
  <c r="Q77" i="3" s="1"/>
  <c r="Q1883" i="3" a="1"/>
  <c r="Q1883" i="3" s="1"/>
  <c r="Q1127" i="3" a="1"/>
  <c r="Q1127" i="3" s="1"/>
  <c r="Q2378" i="3" a="1"/>
  <c r="Q2378" i="3" s="1"/>
  <c r="Q2106" i="3" a="1"/>
  <c r="Q2106" i="3" s="1"/>
  <c r="Q1925" i="3" a="1"/>
  <c r="Q1925" i="3" s="1"/>
  <c r="Q1785" i="3" a="1"/>
  <c r="Q1785" i="3" s="1"/>
  <c r="Q1650" i="3" a="1"/>
  <c r="Q1650" i="3" s="1"/>
  <c r="Q1403" i="3" a="1"/>
  <c r="Q1403" i="3" s="1"/>
  <c r="Q1216" i="3" a="1"/>
  <c r="Q1216" i="3" s="1"/>
  <c r="Q1153" i="3" a="1"/>
  <c r="Q1153" i="3" s="1"/>
  <c r="Q1083" i="3" a="1"/>
  <c r="Q1083" i="3" s="1"/>
  <c r="Q1022" i="3" a="1"/>
  <c r="Q1022" i="3" s="1"/>
  <c r="Q959" i="3" a="1"/>
  <c r="Q959" i="3" s="1"/>
  <c r="Q889" i="3" a="1"/>
  <c r="Q889" i="3" s="1"/>
  <c r="Q842" i="3" a="1"/>
  <c r="Q842" i="3" s="1"/>
  <c r="Q792" i="3" a="1"/>
  <c r="Q792" i="3" s="1"/>
  <c r="Q743" i="3" a="1"/>
  <c r="Q743" i="3" s="1"/>
  <c r="Q695" i="3" a="1"/>
  <c r="Q695" i="3" s="1"/>
  <c r="Q650" i="3" a="1"/>
  <c r="Q650" i="3" s="1"/>
  <c r="Q598" i="3" a="1"/>
  <c r="Q598" i="3" s="1"/>
  <c r="Q547" i="3" a="1"/>
  <c r="Q547" i="3" s="1"/>
  <c r="Q502" i="3" a="1"/>
  <c r="Q502" i="3" s="1"/>
  <c r="Q449" i="3" a="1"/>
  <c r="Q449" i="3" s="1"/>
  <c r="Q398" i="3" a="1"/>
  <c r="Q398" i="3" s="1"/>
  <c r="Q354" i="3" a="1"/>
  <c r="Q354" i="3" s="1"/>
  <c r="Q231" i="3" a="1"/>
  <c r="Q231" i="3" s="1"/>
  <c r="Q214" i="3" a="1"/>
  <c r="Q214" i="3" s="1"/>
  <c r="Q193" i="3" a="1"/>
  <c r="Q193" i="3" s="1"/>
  <c r="Q175" i="3" a="1"/>
  <c r="Q175" i="3" s="1"/>
  <c r="Q157" i="3" a="1"/>
  <c r="Q157" i="3" s="1"/>
  <c r="Q118" i="3" a="1"/>
  <c r="Q118" i="3" s="1"/>
  <c r="Q100" i="3" a="1"/>
  <c r="Q100" i="3" s="1"/>
  <c r="Q63" i="3" a="1"/>
  <c r="Q63" i="3" s="1"/>
  <c r="Q10" i="3" a="1"/>
  <c r="Q10" i="3" s="1"/>
  <c r="Q8" i="3" a="1"/>
  <c r="Q8" i="3" s="1"/>
  <c r="Q1915" i="3" a="1"/>
  <c r="Q1915" i="3" s="1"/>
  <c r="Q1205" i="3" a="1"/>
  <c r="Q1205" i="3" s="1"/>
  <c r="Q886" i="3" a="1"/>
  <c r="Q886" i="3" s="1"/>
  <c r="Q784" i="3" a="1"/>
  <c r="Q784" i="3" s="1"/>
  <c r="Q592" i="3" a="1"/>
  <c r="Q592" i="3" s="1"/>
  <c r="Q211" i="3" a="1"/>
  <c r="Q211" i="3" s="1"/>
  <c r="Q1202" i="3" a="1"/>
  <c r="Q1202" i="3" s="1"/>
  <c r="Q1074" i="3" a="1"/>
  <c r="Q1074" i="3" s="1"/>
  <c r="Q149" i="3" a="1"/>
  <c r="Q149" i="3" s="1"/>
  <c r="Q1003" i="3" a="1"/>
  <c r="Q1003" i="3" s="1"/>
  <c r="Q2820" i="3" a="1"/>
  <c r="Q2820" i="3" s="1"/>
  <c r="Q2347" i="3" a="1"/>
  <c r="Q2347" i="3" s="1"/>
  <c r="Q2102" i="3" a="1"/>
  <c r="Q2102" i="3" s="1"/>
  <c r="Q1777" i="3" a="1"/>
  <c r="Q1777" i="3" s="1"/>
  <c r="Q1648" i="3" a="1"/>
  <c r="Q1648" i="3" s="1"/>
  <c r="Q1507" i="3" a="1"/>
  <c r="Q1507" i="3" s="1"/>
  <c r="Q1395" i="3" a="1"/>
  <c r="Q1395" i="3" s="1"/>
  <c r="Q1301" i="3" a="1"/>
  <c r="Q1301" i="3" s="1"/>
  <c r="Q1215" i="3" a="1"/>
  <c r="Q1215" i="3" s="1"/>
  <c r="Q1149" i="3" a="1"/>
  <c r="Q1149" i="3" s="1"/>
  <c r="Q1082" i="3" a="1"/>
  <c r="Q1082" i="3" s="1"/>
  <c r="Q1018" i="3" a="1"/>
  <c r="Q1018" i="3" s="1"/>
  <c r="Q958" i="3" a="1"/>
  <c r="Q958" i="3" s="1"/>
  <c r="Q887" i="3" a="1"/>
  <c r="Q887" i="3" s="1"/>
  <c r="Q790" i="3" a="1"/>
  <c r="Q790" i="3" s="1"/>
  <c r="Q742" i="3" a="1"/>
  <c r="Q742" i="3" s="1"/>
  <c r="Q646" i="3" a="1"/>
  <c r="Q646" i="3" s="1"/>
  <c r="Q597" i="3" a="1"/>
  <c r="Q597" i="3" s="1"/>
  <c r="Q544" i="3" a="1"/>
  <c r="Q544" i="3" s="1"/>
  <c r="Q496" i="3" a="1"/>
  <c r="Q496" i="3" s="1"/>
  <c r="Q447" i="3" a="1"/>
  <c r="Q447" i="3" s="1"/>
  <c r="Q397" i="3" a="1"/>
  <c r="Q397" i="3" s="1"/>
  <c r="Q353" i="3" a="1"/>
  <c r="Q353" i="3" s="1"/>
  <c r="Q328" i="3" a="1"/>
  <c r="Q328" i="3" s="1"/>
  <c r="Q301" i="3" a="1"/>
  <c r="Q301" i="3" s="1"/>
  <c r="Q252" i="3" a="1"/>
  <c r="Q252" i="3" s="1"/>
  <c r="Q192" i="3" a="1"/>
  <c r="Q192" i="3" s="1"/>
  <c r="Q174" i="3" a="1"/>
  <c r="Q174" i="3" s="1"/>
  <c r="Q156" i="3" a="1"/>
  <c r="Q156" i="3" s="1"/>
  <c r="Q135" i="3" a="1"/>
  <c r="Q135" i="3" s="1"/>
  <c r="Q117" i="3" a="1"/>
  <c r="Q117" i="3" s="1"/>
  <c r="Q99" i="3" a="1"/>
  <c r="Q99" i="3" s="1"/>
  <c r="Q79" i="3" a="1"/>
  <c r="Q79" i="3" s="1"/>
  <c r="Q62" i="3" a="1"/>
  <c r="Q62" i="3" s="1"/>
  <c r="Q45" i="3" a="1"/>
  <c r="Q45" i="3" s="1"/>
  <c r="Q28" i="3" a="1"/>
  <c r="Q28" i="3" s="1"/>
  <c r="Q2346" i="3" a="1"/>
  <c r="Q2346" i="3" s="1"/>
  <c r="Q1289" i="3" a="1"/>
  <c r="Q1289" i="3" s="1"/>
  <c r="Q833" i="3" a="1"/>
  <c r="Q833" i="3" s="1"/>
  <c r="Q740" i="3" a="1"/>
  <c r="Q740" i="3" s="1"/>
  <c r="Q440" i="3" a="1"/>
  <c r="Q440" i="3" s="1"/>
  <c r="Q98" i="3" a="1"/>
  <c r="Q98" i="3" s="1"/>
  <c r="Q1140" i="3" a="1"/>
  <c r="Q1140" i="3" s="1"/>
  <c r="Q60" i="3" a="1"/>
  <c r="Q60" i="3" s="1"/>
  <c r="Q347" i="3" a="1"/>
  <c r="Q347" i="3" s="1"/>
  <c r="Q1273" i="3" a="1"/>
  <c r="Q1273" i="3" s="1"/>
  <c r="Q58" i="3" a="1"/>
  <c r="Q58" i="3" s="1"/>
  <c r="Q2727" i="3" a="1"/>
  <c r="Q2727" i="3" s="1"/>
  <c r="Q2290" i="3" a="1"/>
  <c r="Q2290" i="3" s="1"/>
  <c r="Q2060" i="3" a="1"/>
  <c r="Q2060" i="3" s="1"/>
  <c r="Q1899" i="3" a="1"/>
  <c r="Q1899" i="3" s="1"/>
  <c r="Q1750" i="3" a="1"/>
  <c r="Q1750" i="3" s="1"/>
  <c r="Q1612" i="3" a="1"/>
  <c r="Q1612" i="3" s="1"/>
  <c r="Q1378" i="3" a="1"/>
  <c r="Q1378" i="3" s="1"/>
  <c r="Q1136" i="3" a="1"/>
  <c r="Q1136" i="3" s="1"/>
  <c r="Q1067" i="3" a="1"/>
  <c r="Q1067" i="3" s="1"/>
  <c r="Q1006" i="3" a="1"/>
  <c r="Q1006" i="3" s="1"/>
  <c r="Q947" i="3" a="1"/>
  <c r="Q947" i="3" s="1"/>
  <c r="Q878" i="3" a="1"/>
  <c r="Q878" i="3" s="1"/>
  <c r="Q827" i="3" a="1"/>
  <c r="Q827" i="3" s="1"/>
  <c r="Q777" i="3" a="1"/>
  <c r="Q777" i="3" s="1"/>
  <c r="Q683" i="3" a="1"/>
  <c r="Q683" i="3" s="1"/>
  <c r="Q636" i="3" a="1"/>
  <c r="Q636" i="3" s="1"/>
  <c r="Q537" i="3" a="1"/>
  <c r="Q537" i="3" s="1"/>
  <c r="Q488" i="3" a="1"/>
  <c r="Q488" i="3" s="1"/>
  <c r="Q434" i="3" a="1"/>
  <c r="Q434" i="3" s="1"/>
  <c r="Q388" i="3" a="1"/>
  <c r="Q388" i="3" s="1"/>
  <c r="Q348" i="3" a="1"/>
  <c r="Q348" i="3" s="1"/>
  <c r="Q207" i="3" a="1"/>
  <c r="Q207" i="3" s="1"/>
  <c r="Q1004" i="3" a="1"/>
  <c r="Q1004" i="3" s="1"/>
  <c r="Q93" i="3" a="1"/>
  <c r="Q93" i="3" s="1"/>
  <c r="Q1196" i="3" a="1"/>
  <c r="Q1196" i="3" s="1"/>
  <c r="G3" i="3"/>
  <c r="G4" i="3" s="1"/>
  <c r="K989" i="3" s="1"/>
  <c r="K1058" i="3"/>
  <c r="K1985" i="3"/>
  <c r="K780" i="3"/>
  <c r="K1987" i="3"/>
  <c r="K2299" i="3"/>
  <c r="K1660" i="3"/>
  <c r="K1456" i="3"/>
  <c r="K1548" i="3"/>
  <c r="K2708" i="3"/>
  <c r="K3010" i="3"/>
  <c r="K2122" i="3"/>
  <c r="K2516" i="3"/>
  <c r="K1944" i="3"/>
  <c r="K2187" i="3"/>
  <c r="K2900" i="3"/>
  <c r="K2896" i="3"/>
  <c r="K3011" i="3"/>
  <c r="K3053" i="3"/>
  <c r="K2789" i="3"/>
  <c r="K3534" i="3"/>
  <c r="K2613" i="3"/>
  <c r="K2992" i="3"/>
  <c r="K3005" i="3"/>
  <c r="K2940" i="3"/>
  <c r="K2967" i="3"/>
  <c r="K3034" i="3"/>
  <c r="K3169" i="3"/>
  <c r="K3071" i="3"/>
  <c r="K3031" i="3"/>
  <c r="K3042" i="3"/>
  <c r="K3199" i="3"/>
  <c r="K4059" i="3"/>
  <c r="K4149" i="3"/>
  <c r="K4203" i="3"/>
  <c r="K3222" i="3"/>
  <c r="K3400" i="3"/>
  <c r="K2795" i="3"/>
  <c r="K3379" i="3"/>
  <c r="K2796" i="3"/>
  <c r="K2892" i="3"/>
  <c r="K2923" i="3"/>
  <c r="K4172" i="3"/>
  <c r="K2498" i="3"/>
  <c r="K2728" i="3"/>
  <c r="K3574" i="3"/>
  <c r="K3174" i="3"/>
  <c r="K3846" i="3"/>
  <c r="K3915" i="3"/>
  <c r="K4124" i="3"/>
  <c r="K2581" i="3"/>
  <c r="K2671" i="3"/>
  <c r="K2908" i="3"/>
  <c r="K2917" i="3"/>
  <c r="K3059" i="3"/>
  <c r="K4734" i="3"/>
  <c r="K2689" i="3"/>
  <c r="K3802" i="3"/>
  <c r="K3919" i="3"/>
  <c r="K4289" i="3"/>
  <c r="K4749" i="3"/>
  <c r="K3511" i="3"/>
  <c r="K3640" i="3"/>
  <c r="K4383" i="3"/>
  <c r="K3622" i="3"/>
  <c r="K4357" i="3"/>
  <c r="K4565" i="3"/>
  <c r="K2913" i="3"/>
  <c r="K4257" i="3"/>
  <c r="K4275" i="3"/>
  <c r="K4293" i="3"/>
  <c r="K4654" i="3"/>
  <c r="K2955" i="3"/>
  <c r="K3778" i="3"/>
  <c r="K3588" i="3"/>
  <c r="K4043" i="3"/>
  <c r="K4161" i="3"/>
  <c r="K4425" i="3"/>
  <c r="K3747" i="3"/>
  <c r="K3780" i="3"/>
  <c r="K3804" i="3"/>
  <c r="K3896" i="3"/>
  <c r="K4031" i="3"/>
  <c r="K4335" i="3"/>
  <c r="K4389" i="3"/>
  <c r="K4575" i="3"/>
  <c r="K4481" i="3"/>
  <c r="K4602" i="3"/>
  <c r="K4650" i="3"/>
  <c r="K4782" i="3"/>
  <c r="K3237" i="3"/>
  <c r="K4511" i="3"/>
  <c r="K4538" i="3"/>
  <c r="K3971" i="3"/>
  <c r="K4013" i="3"/>
  <c r="K4097" i="3"/>
  <c r="K3987" i="3"/>
  <c r="K4040" i="3"/>
  <c r="K4220" i="3"/>
  <c r="K4115" i="3"/>
  <c r="K4576" i="3"/>
  <c r="K4518" i="3"/>
  <c r="K4616" i="3"/>
  <c r="K4636" i="3"/>
  <c r="K4792" i="3"/>
  <c r="K4812" i="3"/>
  <c r="K3720" i="3"/>
  <c r="K3808" i="3"/>
  <c r="K3834" i="3"/>
  <c r="K4716" i="3"/>
  <c r="K4493" i="3"/>
  <c r="K1276" i="3"/>
  <c r="K63" i="3"/>
  <c r="K481" i="3"/>
  <c r="K11" i="3"/>
  <c r="K896" i="3"/>
  <c r="K411" i="3"/>
  <c r="K1526" i="3"/>
  <c r="K542" i="3"/>
  <c r="K714" i="3"/>
  <c r="K439" i="3"/>
  <c r="K629" i="3"/>
  <c r="K1174" i="3"/>
  <c r="K889" i="3"/>
  <c r="K933" i="3"/>
  <c r="K980" i="3"/>
  <c r="K988" i="3"/>
  <c r="K523" i="3"/>
  <c r="K2195" i="3"/>
  <c r="K142" i="3"/>
  <c r="K421" i="3"/>
  <c r="K906" i="3"/>
  <c r="K2003" i="3"/>
  <c r="K217" i="3"/>
  <c r="K281" i="3"/>
  <c r="K331" i="3"/>
  <c r="K537" i="3"/>
  <c r="K579" i="3"/>
  <c r="K2246" i="3"/>
  <c r="K802" i="3"/>
  <c r="K2536" i="3"/>
  <c r="K309" i="3"/>
  <c r="K353" i="3"/>
  <c r="K366" i="3"/>
  <c r="K403" i="3"/>
  <c r="K721" i="3"/>
  <c r="K1024" i="3"/>
  <c r="K1078" i="3"/>
  <c r="K1328" i="3"/>
  <c r="K1534" i="3"/>
  <c r="K884" i="3"/>
  <c r="K1044" i="3"/>
  <c r="K1385" i="3"/>
  <c r="K1634" i="3"/>
  <c r="K1928" i="3"/>
  <c r="K893" i="3"/>
  <c r="K908" i="3"/>
  <c r="K986" i="3"/>
  <c r="K1029" i="3"/>
  <c r="K2035" i="3"/>
  <c r="K443" i="3"/>
  <c r="K1449" i="3"/>
  <c r="K1610" i="3"/>
  <c r="K1358" i="3"/>
  <c r="K1442" i="3"/>
  <c r="K1907" i="3"/>
  <c r="K2348" i="3"/>
  <c r="K844" i="3"/>
  <c r="K1116" i="3"/>
  <c r="K1273" i="3"/>
  <c r="K1537" i="3"/>
  <c r="K575" i="3"/>
  <c r="K777" i="3"/>
  <c r="K2103" i="3"/>
  <c r="K2115" i="3"/>
  <c r="K2312" i="3"/>
  <c r="K2576" i="3"/>
  <c r="K1574" i="3"/>
  <c r="K1622" i="3"/>
  <c r="K1642" i="3"/>
  <c r="K1662" i="3"/>
  <c r="K1702" i="3"/>
  <c r="K1120" i="3"/>
  <c r="K1717" i="3"/>
  <c r="K1737" i="3"/>
  <c r="K2292" i="3"/>
  <c r="K3682" i="3"/>
  <c r="K904" i="3"/>
  <c r="K972" i="3"/>
  <c r="K1016" i="3"/>
  <c r="K1137" i="3"/>
  <c r="K1188" i="3"/>
  <c r="K1280" i="3"/>
  <c r="K3592" i="3"/>
  <c r="K4032" i="3"/>
  <c r="K1036" i="3"/>
  <c r="K1085" i="3"/>
  <c r="K1108" i="3"/>
  <c r="K1172" i="3"/>
  <c r="K1268" i="3"/>
  <c r="K1297" i="3"/>
  <c r="K2036" i="3"/>
  <c r="K2135" i="3"/>
  <c r="K3760" i="3"/>
  <c r="K2426" i="3"/>
  <c r="K2611" i="3"/>
  <c r="K3316" i="3"/>
  <c r="K924" i="3"/>
  <c r="K1064" i="3"/>
  <c r="K1144" i="3"/>
  <c r="K1240" i="3"/>
  <c r="K1360" i="3"/>
  <c r="K1405" i="3"/>
  <c r="K1433" i="3"/>
  <c r="K1518" i="3"/>
  <c r="K900" i="3"/>
  <c r="K968" i="3"/>
  <c r="K1074" i="3"/>
  <c r="K1304" i="3"/>
  <c r="K1348" i="3"/>
  <c r="K1377" i="3"/>
  <c r="K1916" i="3"/>
  <c r="K3027" i="3"/>
  <c r="K3409" i="3"/>
  <c r="K3639" i="3"/>
  <c r="K3111" i="3"/>
  <c r="K1032" i="3"/>
  <c r="K1192" i="3"/>
  <c r="K1272" i="3"/>
  <c r="K1352" i="3"/>
  <c r="K2268" i="3"/>
  <c r="K2356" i="3"/>
  <c r="K2464" i="3"/>
  <c r="K2860" i="3"/>
  <c r="K3317" i="3"/>
  <c r="K3477" i="3"/>
  <c r="K4127" i="3"/>
  <c r="K1132" i="3"/>
  <c r="K1212" i="3"/>
  <c r="K1372" i="3"/>
  <c r="K2396" i="3"/>
  <c r="K3032" i="3"/>
  <c r="K1104" i="3"/>
  <c r="K1184" i="3"/>
  <c r="K1264" i="3"/>
  <c r="K1344" i="3"/>
  <c r="K2192" i="3"/>
  <c r="K3175" i="3"/>
  <c r="K3299" i="3"/>
  <c r="K3866" i="3"/>
  <c r="K1156" i="3"/>
  <c r="K1236" i="3"/>
  <c r="K1316" i="3"/>
  <c r="K1939" i="3"/>
  <c r="K2079" i="3"/>
  <c r="K2294" i="3"/>
  <c r="K4206" i="3"/>
  <c r="K1048" i="3"/>
  <c r="K2592" i="3"/>
  <c r="K2812" i="3"/>
  <c r="K3921" i="3"/>
  <c r="K3997" i="3"/>
  <c r="K860" i="3"/>
  <c r="K940" i="3"/>
  <c r="K1020" i="3"/>
  <c r="K1100" i="3"/>
  <c r="K1180" i="3"/>
  <c r="K1260" i="3"/>
  <c r="K1340" i="3"/>
  <c r="K1956" i="3"/>
  <c r="K2215" i="3"/>
  <c r="K4318" i="3"/>
  <c r="K2267" i="3"/>
  <c r="K2288" i="3"/>
  <c r="K2388" i="3"/>
  <c r="K2476" i="3"/>
  <c r="K2565" i="3"/>
  <c r="K2621" i="3"/>
  <c r="K2709" i="3"/>
  <c r="K2821" i="3"/>
  <c r="K3370" i="3"/>
  <c r="K3442" i="3"/>
  <c r="K3631" i="3"/>
  <c r="K3348" i="3"/>
  <c r="K3378" i="3"/>
  <c r="K3744" i="3"/>
  <c r="K4843" i="3"/>
  <c r="K2695" i="3"/>
  <c r="K3015" i="3"/>
  <c r="K3033" i="3"/>
  <c r="K3041" i="3"/>
  <c r="K3103" i="3"/>
  <c r="K3113" i="3"/>
  <c r="K3810" i="3"/>
  <c r="K2275" i="3"/>
  <c r="K2840" i="3"/>
  <c r="K2920" i="3"/>
  <c r="K3016" i="3"/>
  <c r="K3328" i="3"/>
  <c r="K3522" i="3"/>
  <c r="K2383" i="3"/>
  <c r="K2552" i="3"/>
  <c r="K2623" i="3"/>
  <c r="K2807" i="3"/>
  <c r="K3319" i="3"/>
  <c r="K2244" i="3"/>
  <c r="K2328" i="3"/>
  <c r="K2384" i="3"/>
  <c r="K2478" i="3"/>
  <c r="K2525" i="3"/>
  <c r="K4391" i="3"/>
  <c r="K2184" i="3"/>
  <c r="K2487" i="3"/>
  <c r="K3264" i="3"/>
  <c r="K3311" i="3"/>
  <c r="K3421" i="3"/>
  <c r="K3771" i="3"/>
  <c r="K4183" i="3"/>
  <c r="K4323" i="3"/>
  <c r="K2020" i="3"/>
  <c r="K2212" i="3"/>
  <c r="K2347" i="3"/>
  <c r="K2532" i="3"/>
  <c r="K3524" i="3"/>
  <c r="K3820" i="3"/>
  <c r="K3982" i="3"/>
  <c r="K4142" i="3"/>
  <c r="K3577" i="3"/>
  <c r="K3786" i="3"/>
  <c r="K4064" i="3"/>
  <c r="K2364" i="3"/>
  <c r="K2629" i="3"/>
  <c r="K2740" i="3"/>
  <c r="K2776" i="3"/>
  <c r="K2863" i="3"/>
  <c r="K2977" i="3"/>
  <c r="K3812" i="3"/>
  <c r="K4014" i="3"/>
  <c r="K4143" i="3"/>
  <c r="K4150" i="3"/>
  <c r="K4272" i="3"/>
  <c r="K4665" i="3"/>
  <c r="K3925" i="3"/>
  <c r="K4342" i="3"/>
  <c r="K4449" i="3"/>
  <c r="K2360" i="3"/>
  <c r="K2382" i="3"/>
  <c r="K2428" i="3"/>
  <c r="K2567" i="3"/>
  <c r="K3358" i="3"/>
  <c r="K3488" i="3"/>
  <c r="K3496" i="3"/>
  <c r="K3536" i="3"/>
  <c r="K3552" i="3"/>
  <c r="K3908" i="3"/>
  <c r="K3979" i="3"/>
  <c r="K4092" i="3"/>
  <c r="K4298" i="3"/>
  <c r="K3017" i="3"/>
  <c r="K3164" i="3"/>
  <c r="K3434" i="3"/>
  <c r="K3708" i="3"/>
  <c r="K3980" i="3"/>
  <c r="K4058" i="3"/>
  <c r="K2521" i="3"/>
  <c r="K2652" i="3"/>
  <c r="K3101" i="3"/>
  <c r="K3517" i="3"/>
  <c r="K3571" i="3"/>
  <c r="K3590" i="3"/>
  <c r="K4026" i="3"/>
  <c r="K4258" i="3"/>
  <c r="K2304" i="3"/>
  <c r="K2372" i="3"/>
  <c r="K2422" i="3"/>
  <c r="K2494" i="3"/>
  <c r="K2541" i="3"/>
  <c r="K3324" i="3"/>
  <c r="K3353" i="3"/>
  <c r="K3388" i="3"/>
  <c r="K3758" i="3"/>
  <c r="K3831" i="3"/>
  <c r="K2316" i="3"/>
  <c r="K2416" i="3"/>
  <c r="K2889" i="3"/>
  <c r="K2935" i="3"/>
  <c r="K3035" i="3"/>
  <c r="K3149" i="3"/>
  <c r="K3156" i="3"/>
  <c r="K3396" i="3"/>
  <c r="K4621" i="3"/>
  <c r="K3161" i="3"/>
  <c r="K3309" i="3"/>
  <c r="K3623" i="3"/>
  <c r="K4677" i="3"/>
  <c r="K2444" i="3"/>
  <c r="K2645" i="3"/>
  <c r="K2721" i="3"/>
  <c r="K2767" i="3"/>
  <c r="K2799" i="3"/>
  <c r="K2827" i="3"/>
  <c r="K2861" i="3"/>
  <c r="K3140" i="3"/>
  <c r="K3688" i="3"/>
  <c r="K3718" i="3"/>
  <c r="K3826" i="3"/>
  <c r="K3859" i="3"/>
  <c r="K4234" i="3"/>
  <c r="K4344" i="3"/>
  <c r="K4396" i="3"/>
  <c r="K2424" i="3"/>
  <c r="K2561" i="3"/>
  <c r="K2723" i="3"/>
  <c r="K2801" i="3"/>
  <c r="K3013" i="3"/>
  <c r="K3922" i="3"/>
  <c r="K4009" i="3"/>
  <c r="K4414" i="3"/>
  <c r="K2500" i="3"/>
  <c r="K2663" i="3"/>
  <c r="K2675" i="3"/>
  <c r="K2712" i="3"/>
  <c r="K3165" i="3"/>
  <c r="K3313" i="3"/>
  <c r="K3345" i="3"/>
  <c r="K3422" i="3"/>
  <c r="K3568" i="3"/>
  <c r="K3585" i="3"/>
  <c r="K3635" i="3"/>
  <c r="K3668" i="3"/>
  <c r="K3913" i="3"/>
  <c r="K4050" i="3"/>
  <c r="K4692" i="3"/>
  <c r="K2392" i="3"/>
  <c r="K2484" i="3"/>
  <c r="K2601" i="3"/>
  <c r="K2981" i="3"/>
  <c r="K3192" i="3"/>
  <c r="K3200" i="3"/>
  <c r="K3296" i="3"/>
  <c r="K3314" i="3"/>
  <c r="K3484" i="3"/>
  <c r="K3520" i="3"/>
  <c r="K3539" i="3"/>
  <c r="K3628" i="3"/>
  <c r="K3675" i="3"/>
  <c r="K3751" i="3"/>
  <c r="K3914" i="3"/>
  <c r="K3938" i="3"/>
  <c r="K2324" i="3"/>
  <c r="K2368" i="3"/>
  <c r="K2468" i="3"/>
  <c r="K2517" i="3"/>
  <c r="K2589" i="3"/>
  <c r="K2700" i="3"/>
  <c r="K2932" i="3"/>
  <c r="K2987" i="3"/>
  <c r="K3057" i="3"/>
  <c r="K3085" i="3"/>
  <c r="K3221" i="3"/>
  <c r="K3241" i="3"/>
  <c r="K3258" i="3"/>
  <c r="K3273" i="3"/>
  <c r="K3429" i="3"/>
  <c r="K3436" i="3"/>
  <c r="K3553" i="3"/>
  <c r="K3611" i="3"/>
  <c r="K3676" i="3"/>
  <c r="K4330" i="3"/>
  <c r="K4603" i="3"/>
  <c r="K2300" i="3"/>
  <c r="K2436" i="3"/>
  <c r="K2452" i="3"/>
  <c r="K2641" i="3"/>
  <c r="K2745" i="3"/>
  <c r="K2783" i="3"/>
  <c r="K2803" i="3"/>
  <c r="K3151" i="3"/>
  <c r="K3208" i="3"/>
  <c r="K3288" i="3"/>
  <c r="K3380" i="3"/>
  <c r="K3458" i="3"/>
  <c r="K3478" i="3"/>
  <c r="K3486" i="3"/>
  <c r="K3530" i="3"/>
  <c r="K3554" i="3"/>
  <c r="K3863" i="3"/>
  <c r="K4052" i="3"/>
  <c r="K4072" i="3"/>
  <c r="K4114" i="3"/>
  <c r="K4138" i="3"/>
  <c r="K4176" i="3"/>
  <c r="K4366" i="3"/>
  <c r="K2256" i="3"/>
  <c r="K2276" i="3"/>
  <c r="K2344" i="3"/>
  <c r="K2420" i="3"/>
  <c r="K2764" i="3"/>
  <c r="K2817" i="3"/>
  <c r="K2873" i="3"/>
  <c r="K2907" i="3"/>
  <c r="K2961" i="3"/>
  <c r="K3137" i="3"/>
  <c r="K3251" i="3"/>
  <c r="K3346" i="3"/>
  <c r="K3386" i="3"/>
  <c r="K3644" i="3"/>
  <c r="K3730" i="3"/>
  <c r="K4463" i="3"/>
  <c r="K4619" i="3"/>
  <c r="K4083" i="3"/>
  <c r="K4093" i="3"/>
  <c r="K4218" i="3"/>
  <c r="K4424" i="3"/>
  <c r="K3029" i="3"/>
  <c r="K3266" i="3"/>
  <c r="K3518" i="3"/>
  <c r="K3542" i="3"/>
  <c r="K3562" i="3"/>
  <c r="K4227" i="3"/>
  <c r="K4292" i="3"/>
  <c r="K4631" i="3"/>
  <c r="K4830" i="3"/>
  <c r="K2773" i="3"/>
  <c r="K3275" i="3"/>
  <c r="K3289" i="3"/>
  <c r="K3586" i="3"/>
  <c r="K3595" i="3"/>
  <c r="K3602" i="3"/>
  <c r="K3684" i="3"/>
  <c r="K3740" i="3"/>
  <c r="K4468" i="3"/>
  <c r="K4482" i="3"/>
  <c r="K4683" i="3"/>
  <c r="K4802" i="3"/>
  <c r="K2957" i="3"/>
  <c r="K3048" i="3"/>
  <c r="K3135" i="3"/>
  <c r="K3203" i="3"/>
  <c r="K3397" i="3"/>
  <c r="K3973" i="3"/>
  <c r="K3984" i="3"/>
  <c r="K4001" i="3"/>
  <c r="K4132" i="3"/>
  <c r="K4336" i="3"/>
  <c r="K4673" i="3"/>
  <c r="K2681" i="3"/>
  <c r="K3049" i="3"/>
  <c r="K3067" i="3"/>
  <c r="K3092" i="3"/>
  <c r="K3117" i="3"/>
  <c r="K3159" i="3"/>
  <c r="K3290" i="3"/>
  <c r="K3320" i="3"/>
  <c r="K3704" i="3"/>
  <c r="K3734" i="3"/>
  <c r="K3768" i="3"/>
  <c r="K2632" i="3"/>
  <c r="K2741" i="3"/>
  <c r="K2837" i="3"/>
  <c r="K3043" i="3"/>
  <c r="K3112" i="3"/>
  <c r="K3418" i="3"/>
  <c r="K3444" i="3"/>
  <c r="K3691" i="3"/>
  <c r="K3698" i="3"/>
  <c r="K3799" i="3"/>
  <c r="K3870" i="3"/>
  <c r="K3910" i="3"/>
  <c r="K3941" i="3"/>
  <c r="K4179" i="3"/>
  <c r="K4588" i="3"/>
  <c r="K2296" i="3"/>
  <c r="K2376" i="3"/>
  <c r="K2933" i="3"/>
  <c r="K2952" i="3"/>
  <c r="K3087" i="3"/>
  <c r="K3255" i="3"/>
  <c r="K3292" i="3"/>
  <c r="K3334" i="3"/>
  <c r="K3341" i="3"/>
  <c r="K3404" i="3"/>
  <c r="K3964" i="3"/>
  <c r="K4057" i="3"/>
  <c r="K4076" i="3"/>
  <c r="K4328" i="3"/>
  <c r="K3886" i="3"/>
  <c r="K3892" i="3"/>
  <c r="K4006" i="3"/>
  <c r="K4128" i="3"/>
  <c r="K4170" i="3"/>
  <c r="K4471" i="3"/>
  <c r="K4744" i="3"/>
  <c r="K3706" i="3"/>
  <c r="K3732" i="3"/>
  <c r="K3746" i="3"/>
  <c r="K3784" i="3"/>
  <c r="K3893" i="3"/>
  <c r="K3900" i="3"/>
  <c r="K3965" i="3"/>
  <c r="K4016" i="3"/>
  <c r="K4041" i="3"/>
  <c r="K4066" i="3"/>
  <c r="K4212" i="3"/>
  <c r="K4274" i="3"/>
  <c r="K4399" i="3"/>
  <c r="K4473" i="3"/>
  <c r="K4485" i="3"/>
  <c r="K2841" i="3"/>
  <c r="K3123" i="3"/>
  <c r="K3128" i="3"/>
  <c r="K3236" i="3"/>
  <c r="K3336" i="3"/>
  <c r="K3414" i="3"/>
  <c r="K3516" i="3"/>
  <c r="K3637" i="3"/>
  <c r="K3664" i="3"/>
  <c r="K3700" i="3"/>
  <c r="K3798" i="3"/>
  <c r="K3818" i="3"/>
  <c r="K3832" i="3"/>
  <c r="K4098" i="3"/>
  <c r="K4130" i="3"/>
  <c r="K4443" i="3"/>
  <c r="K4452" i="3"/>
  <c r="K4686" i="3"/>
  <c r="K4766" i="3"/>
  <c r="K3254" i="3"/>
  <c r="K3365" i="3"/>
  <c r="K3549" i="3"/>
  <c r="K3651" i="3"/>
  <c r="K3748" i="3"/>
  <c r="K3779" i="3"/>
  <c r="K4010" i="3"/>
  <c r="K4018" i="3"/>
  <c r="K4044" i="3"/>
  <c r="K4160" i="3"/>
  <c r="K4166" i="3"/>
  <c r="K4307" i="3"/>
  <c r="K4346" i="3"/>
  <c r="K4435" i="3"/>
  <c r="K4464" i="3"/>
  <c r="K4554" i="3"/>
  <c r="K4668" i="3"/>
  <c r="K4833" i="3"/>
  <c r="K2963" i="3"/>
  <c r="K2968" i="3"/>
  <c r="K3076" i="3"/>
  <c r="K3173" i="3"/>
  <c r="K3338" i="3"/>
  <c r="K3501" i="3"/>
  <c r="K3531" i="3"/>
  <c r="K3867" i="3"/>
  <c r="K3993" i="3"/>
  <c r="K4011" i="3"/>
  <c r="K4020" i="3"/>
  <c r="K4036" i="3"/>
  <c r="K4154" i="3"/>
  <c r="K4214" i="3"/>
  <c r="K4479" i="3"/>
  <c r="K4506" i="3"/>
  <c r="K2853" i="3"/>
  <c r="K2869" i="3"/>
  <c r="K3001" i="3"/>
  <c r="K3109" i="3"/>
  <c r="K3261" i="3"/>
  <c r="K3372" i="3"/>
  <c r="K3620" i="3"/>
  <c r="K3633" i="3"/>
  <c r="K3659" i="3"/>
  <c r="K3678" i="3"/>
  <c r="K3954" i="3"/>
  <c r="K3994" i="3"/>
  <c r="K4080" i="3"/>
  <c r="K4091" i="3"/>
  <c r="K4100" i="3"/>
  <c r="K4184" i="3"/>
  <c r="K4286" i="3"/>
  <c r="K4410" i="3"/>
  <c r="K4490" i="3"/>
  <c r="K4741" i="3"/>
  <c r="K2921" i="3"/>
  <c r="K3502" i="3"/>
  <c r="K3525" i="3"/>
  <c r="K3569" i="3"/>
  <c r="K3600" i="3"/>
  <c r="K3828" i="3"/>
  <c r="K4516" i="3"/>
  <c r="K2668" i="3"/>
  <c r="K2996" i="3"/>
  <c r="K3093" i="3"/>
  <c r="K3217" i="3"/>
  <c r="K3244" i="3"/>
  <c r="K3256" i="3"/>
  <c r="K3291" i="3"/>
  <c r="K3321" i="3"/>
  <c r="K3344" i="3"/>
  <c r="K3366" i="3"/>
  <c r="K3485" i="3"/>
  <c r="K3594" i="3"/>
  <c r="K3743" i="3"/>
  <c r="K3875" i="3"/>
  <c r="K3883" i="3"/>
  <c r="K4012" i="3"/>
  <c r="K4264" i="3"/>
  <c r="K4531" i="3"/>
  <c r="K3393" i="3"/>
  <c r="K3587" i="3"/>
  <c r="K3680" i="3"/>
  <c r="K3800" i="3"/>
  <c r="K3843" i="3"/>
  <c r="K4123" i="3"/>
  <c r="K4259" i="3"/>
  <c r="K4266" i="3"/>
  <c r="K4294" i="3"/>
  <c r="K4403" i="3"/>
  <c r="K4566" i="3"/>
  <c r="K4614" i="3"/>
  <c r="K4331" i="3"/>
  <c r="K4624" i="3"/>
  <c r="K4814" i="3"/>
  <c r="K4094" i="3"/>
  <c r="K4103" i="3"/>
  <c r="K4194" i="3"/>
  <c r="K4310" i="3"/>
  <c r="K4660" i="3"/>
  <c r="K4688" i="3"/>
  <c r="K4780" i="3"/>
  <c r="K4053" i="3"/>
  <c r="K4086" i="3"/>
  <c r="K4152" i="3"/>
  <c r="K4230" i="3"/>
  <c r="K4382" i="3"/>
  <c r="K4513" i="3"/>
  <c r="K4781" i="3"/>
  <c r="K4815" i="3"/>
  <c r="K3271" i="3"/>
  <c r="K3351" i="3"/>
  <c r="K3445" i="3"/>
  <c r="K3882" i="3"/>
  <c r="K3948" i="3"/>
  <c r="K4196" i="3"/>
  <c r="K4652" i="3"/>
  <c r="K4661" i="3"/>
  <c r="K4670" i="3"/>
  <c r="K4723" i="3"/>
  <c r="K3476" i="3"/>
  <c r="K3618" i="3"/>
  <c r="K3876" i="3"/>
  <c r="K3929" i="3"/>
  <c r="K3969" i="3"/>
  <c r="K4038" i="3"/>
  <c r="K4061" i="3"/>
  <c r="K4069" i="3"/>
  <c r="K4078" i="3"/>
  <c r="K4112" i="3"/>
  <c r="K4231" i="3"/>
  <c r="K4398" i="3"/>
  <c r="K4738" i="3"/>
  <c r="K4747" i="3"/>
  <c r="K4826" i="3"/>
  <c r="K3376" i="3"/>
  <c r="K3410" i="3"/>
  <c r="K3461" i="3"/>
  <c r="K3556" i="3"/>
  <c r="K3573" i="3"/>
  <c r="K3642" i="3"/>
  <c r="K3796" i="3"/>
  <c r="K3864" i="3"/>
  <c r="K3903" i="3"/>
  <c r="K3916" i="3"/>
  <c r="K3962" i="3"/>
  <c r="K4062" i="3"/>
  <c r="K4240" i="3"/>
  <c r="K4356" i="3"/>
  <c r="K4545" i="3"/>
  <c r="K4765" i="3"/>
  <c r="K4504" i="3"/>
  <c r="K4527" i="3"/>
  <c r="K4580" i="3"/>
  <c r="K4745" i="3"/>
  <c r="K4039" i="3"/>
  <c r="K4195" i="3"/>
  <c r="K4267" i="3"/>
  <c r="K4352" i="3"/>
  <c r="K4390" i="3"/>
  <c r="K4605" i="3"/>
  <c r="K4687" i="3"/>
  <c r="K4740" i="3"/>
  <c r="K4095" i="3"/>
  <c r="K4306" i="3"/>
  <c r="K4347" i="3"/>
  <c r="K4419" i="3"/>
  <c r="K4569" i="3"/>
  <c r="K4689" i="3"/>
  <c r="K4721" i="3"/>
  <c r="K4750" i="3"/>
  <c r="K4767" i="3"/>
  <c r="K3928" i="3"/>
  <c r="K3961" i="3"/>
  <c r="K4033" i="3"/>
  <c r="K4248" i="3"/>
  <c r="K4255" i="3"/>
  <c r="K4300" i="3"/>
  <c r="K4412" i="3"/>
  <c r="K4494" i="3"/>
  <c r="K3535" i="3"/>
  <c r="K3660" i="3"/>
  <c r="K3716" i="3"/>
  <c r="K3840" i="3"/>
  <c r="K3988" i="3"/>
  <c r="K3995" i="3"/>
  <c r="K4158" i="3"/>
  <c r="K4368" i="3"/>
  <c r="K4444" i="3"/>
  <c r="K4776" i="3"/>
  <c r="K4808" i="3"/>
  <c r="K3598" i="3"/>
  <c r="K3629" i="3"/>
  <c r="K3878" i="3"/>
  <c r="K3889" i="3"/>
  <c r="K3906" i="3"/>
  <c r="K4027" i="3"/>
  <c r="K4074" i="3"/>
  <c r="K4210" i="3"/>
  <c r="K4243" i="3"/>
  <c r="K4295" i="3"/>
  <c r="K4445" i="3"/>
  <c r="K4547" i="3"/>
  <c r="K4578" i="3"/>
  <c r="K4680" i="3"/>
  <c r="K4760" i="3"/>
  <c r="K3624" i="3"/>
  <c r="K3770" i="3"/>
  <c r="K3918" i="3"/>
  <c r="K3996" i="3"/>
  <c r="K4048" i="3"/>
  <c r="K4122" i="3"/>
  <c r="K4191" i="3"/>
  <c r="K4334" i="3"/>
  <c r="K4469" i="3"/>
  <c r="K4478" i="3"/>
  <c r="K4487" i="3"/>
  <c r="K4640" i="3"/>
  <c r="K4752" i="3"/>
  <c r="K4800" i="3"/>
  <c r="K4046" i="3"/>
  <c r="K4178" i="3"/>
  <c r="K4207" i="3"/>
  <c r="K4282" i="3"/>
  <c r="K4288" i="3"/>
  <c r="K4312" i="3"/>
  <c r="K4354" i="3"/>
  <c r="K4426" i="3"/>
  <c r="K4535" i="3"/>
  <c r="K4634" i="3"/>
  <c r="K4794" i="3"/>
  <c r="K4338" i="3"/>
  <c r="K4362" i="3"/>
  <c r="K4374" i="3"/>
  <c r="K4501" i="3"/>
  <c r="K4537" i="3"/>
  <c r="K4805" i="3"/>
  <c r="K3952" i="3"/>
  <c r="K4118" i="3"/>
  <c r="K4134" i="3"/>
  <c r="K4238" i="3"/>
  <c r="K4290" i="3"/>
  <c r="K4302" i="3"/>
  <c r="K4314" i="3"/>
  <c r="K4429" i="3"/>
  <c r="K4502" i="3"/>
  <c r="K4837" i="3"/>
  <c r="K4846" i="3"/>
  <c r="K3942" i="3"/>
  <c r="K4042" i="3"/>
  <c r="K4054" i="3"/>
  <c r="K4140" i="3"/>
  <c r="K4363" i="3"/>
  <c r="K4480" i="3"/>
  <c r="K4509" i="3"/>
  <c r="K4523" i="3"/>
  <c r="K4630" i="3"/>
  <c r="K4637" i="3"/>
  <c r="K4681" i="3"/>
  <c r="K4705" i="3"/>
  <c r="K3985" i="3"/>
  <c r="K4019" i="3"/>
  <c r="K4102" i="3"/>
  <c r="K4135" i="3"/>
  <c r="K4146" i="3"/>
  <c r="K4186" i="3"/>
  <c r="K4198" i="3"/>
  <c r="K4232" i="3"/>
  <c r="K4262" i="3"/>
  <c r="K4370" i="3"/>
  <c r="K4386" i="3"/>
  <c r="K4404" i="3"/>
  <c r="K4442" i="3"/>
  <c r="K4466" i="3"/>
  <c r="K4488" i="3"/>
  <c r="K4593" i="3"/>
  <c r="K4600" i="3"/>
  <c r="K4658" i="3"/>
  <c r="K4754" i="3"/>
  <c r="K4174" i="3"/>
  <c r="K4278" i="3"/>
  <c r="K4392" i="3"/>
  <c r="K4581" i="3"/>
  <c r="K4694" i="3"/>
  <c r="K4728" i="3"/>
  <c r="K4761" i="3"/>
  <c r="K4836" i="3"/>
  <c r="K4438" i="3"/>
  <c r="K4457" i="3"/>
  <c r="K4563" i="3"/>
  <c r="K4608" i="3"/>
  <c r="K4642" i="3"/>
  <c r="K4717" i="3"/>
  <c r="K4763" i="3"/>
  <c r="K4202" i="3"/>
  <c r="K4222" i="3"/>
  <c r="K4378" i="3"/>
  <c r="K4394" i="3"/>
  <c r="K4615" i="3"/>
  <c r="K4824" i="3"/>
  <c r="K3976" i="3"/>
  <c r="K4034" i="3"/>
  <c r="K4090" i="3"/>
  <c r="K4171" i="3"/>
  <c r="K4254" i="3"/>
  <c r="K4358" i="3"/>
  <c r="K4682" i="3"/>
  <c r="K4710" i="3"/>
  <c r="K4796" i="3"/>
  <c r="K4070" i="3"/>
  <c r="K4126" i="3"/>
  <c r="K4182" i="3"/>
  <c r="K4477" i="3"/>
  <c r="K4736" i="3"/>
  <c r="K4246" i="3"/>
  <c r="K4326" i="3"/>
  <c r="K4406" i="3"/>
  <c r="K4499" i="3"/>
  <c r="K4568" i="3"/>
  <c r="K4647" i="3"/>
  <c r="K4821" i="3"/>
  <c r="K4840" i="3"/>
  <c r="K4030" i="3"/>
  <c r="K4110" i="3"/>
  <c r="K4190" i="3"/>
  <c r="K4270" i="3"/>
  <c r="K4350" i="3"/>
  <c r="K4422" i="3"/>
  <c r="K4726" i="3"/>
  <c r="K4803" i="3"/>
  <c r="K4082" i="3"/>
  <c r="K4162" i="3"/>
  <c r="K4242" i="3"/>
  <c r="K4322" i="3"/>
  <c r="K4402" i="3"/>
  <c r="K4550" i="3"/>
  <c r="K4768" i="3"/>
  <c r="K4533" i="3"/>
  <c r="K4590" i="3"/>
  <c r="K4648" i="3"/>
  <c r="K4790" i="3"/>
  <c r="K4848" i="3"/>
  <c r="K2" i="3"/>
  <c r="F3" i="3"/>
  <c r="D3" i="3"/>
  <c r="V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H10" i="1"/>
  <c r="E13" i="1"/>
  <c r="L13" i="1"/>
  <c r="I13" i="1"/>
  <c r="S13" i="1"/>
  <c r="R13" i="1"/>
  <c r="N13" i="1"/>
  <c r="T13" i="1"/>
  <c r="V13" i="1"/>
  <c r="U13" i="1"/>
  <c r="M13" i="1"/>
  <c r="H13" i="1"/>
  <c r="J13" i="1"/>
  <c r="P13" i="1"/>
  <c r="O13" i="1"/>
  <c r="G13" i="1"/>
  <c r="Q13" i="1"/>
  <c r="K13" i="1"/>
  <c r="E7" i="3"/>
  <c r="C7" i="3"/>
  <c r="K2214" i="3" l="1"/>
  <c r="K2984" i="3"/>
  <c r="K2672" i="3"/>
  <c r="K3079" i="3"/>
  <c r="K2480" i="3"/>
  <c r="K2358" i="3"/>
  <c r="K2472" i="3"/>
  <c r="K2238" i="3"/>
  <c r="K2499" i="3"/>
  <c r="K2483" i="3"/>
  <c r="K2351" i="3"/>
  <c r="K2904" i="3"/>
  <c r="K2024" i="3"/>
  <c r="K2496" i="3"/>
  <c r="K912" i="3"/>
  <c r="K586" i="3"/>
  <c r="K135" i="3"/>
  <c r="N135" i="3" s="1" a="1"/>
  <c r="N135" i="3" s="1"/>
  <c r="K3278" i="3"/>
  <c r="K3972" i="3"/>
  <c r="K4789" i="3"/>
  <c r="K4731" i="3"/>
  <c r="K4137" i="3"/>
  <c r="K3134" i="3"/>
  <c r="K3489" i="3"/>
  <c r="K2936" i="3"/>
  <c r="K2488" i="3"/>
  <c r="K2949" i="3"/>
  <c r="K2434" i="3"/>
  <c r="K2336" i="3"/>
  <c r="K2346" i="3"/>
  <c r="K4106" i="3"/>
  <c r="K2492" i="3"/>
  <c r="K1128" i="3"/>
  <c r="K2286" i="3"/>
  <c r="K1968" i="3"/>
  <c r="K812" i="3"/>
  <c r="K2460" i="3"/>
  <c r="N2460" i="3" s="1" a="1"/>
  <c r="N2460" i="3" s="1"/>
  <c r="K894" i="3"/>
  <c r="K920" i="3"/>
  <c r="K1457" i="3"/>
  <c r="K1646" i="3"/>
  <c r="K3946" i="3"/>
  <c r="K4746" i="3"/>
  <c r="K4571" i="3"/>
  <c r="K4084" i="3"/>
  <c r="K3074" i="3"/>
  <c r="K2851" i="3"/>
  <c r="K299" i="3"/>
  <c r="K3019" i="3"/>
  <c r="K102" i="3"/>
  <c r="K727" i="3"/>
  <c r="J7717" i="3"/>
  <c r="K2678" i="3"/>
  <c r="J720" i="3"/>
  <c r="N720" i="3" s="1" a="1"/>
  <c r="N720" i="3" s="1"/>
  <c r="J4286" i="3"/>
  <c r="J6786" i="3"/>
  <c r="J8952" i="3"/>
  <c r="K4008" i="3"/>
  <c r="K753" i="3"/>
  <c r="K2019" i="3"/>
  <c r="K2673" i="3"/>
  <c r="K2168" i="3"/>
  <c r="K1712" i="3"/>
  <c r="K1581" i="3"/>
  <c r="K2191" i="3"/>
  <c r="K2912" i="3"/>
  <c r="K1847" i="3"/>
  <c r="K1959" i="3"/>
  <c r="K1820" i="3"/>
  <c r="K2857" i="3"/>
  <c r="K2791" i="3"/>
  <c r="K3567" i="3"/>
  <c r="K2727" i="3"/>
  <c r="K3152" i="3"/>
  <c r="K3213" i="3"/>
  <c r="K3701" i="3"/>
  <c r="K3132" i="3"/>
  <c r="K3325" i="3"/>
  <c r="K3412" i="3"/>
  <c r="K3105" i="3"/>
  <c r="K3427" i="3"/>
  <c r="K2954" i="3"/>
  <c r="K2736" i="3"/>
  <c r="K3172" i="3"/>
  <c r="K3560" i="3"/>
  <c r="K4249" i="3"/>
  <c r="K3195" i="3"/>
  <c r="K2897" i="3"/>
  <c r="K2792" i="3"/>
  <c r="K4570" i="3"/>
  <c r="K3842" i="3"/>
  <c r="K3424" i="3"/>
  <c r="K3736" i="3"/>
  <c r="K2929" i="3"/>
  <c r="K2973" i="3"/>
  <c r="K4325" i="3"/>
  <c r="K3645" i="3"/>
  <c r="K4454" i="3"/>
  <c r="K3930" i="3"/>
  <c r="K4415" i="3"/>
  <c r="K4073" i="3"/>
  <c r="K4633" i="3"/>
  <c r="K3269" i="3"/>
  <c r="K3286" i="3"/>
  <c r="K4551" i="3"/>
  <c r="K4145" i="3"/>
  <c r="K4245" i="3"/>
  <c r="K3902" i="3"/>
  <c r="K4604" i="3"/>
  <c r="K4696" i="3"/>
  <c r="K3852" i="3"/>
  <c r="K3950" i="3"/>
  <c r="K4520" i="3"/>
  <c r="K704" i="3"/>
  <c r="K446" i="3"/>
  <c r="K722" i="3"/>
  <c r="K787" i="3"/>
  <c r="K250" i="3"/>
  <c r="K675" i="3"/>
  <c r="K322" i="3"/>
  <c r="K569" i="3"/>
  <c r="K1229" i="3"/>
  <c r="K709" i="3"/>
  <c r="K223" i="3"/>
  <c r="K381" i="3"/>
  <c r="K437" i="3"/>
  <c r="K292" i="3"/>
  <c r="K451" i="3"/>
  <c r="K956" i="3"/>
  <c r="K2440" i="3"/>
  <c r="K2747" i="3"/>
  <c r="K1030" i="3"/>
  <c r="K1710" i="3"/>
  <c r="K2427" i="3"/>
  <c r="K1960" i="3"/>
  <c r="K3384" i="3"/>
  <c r="K864" i="3"/>
  <c r="K3052" i="3"/>
  <c r="K1722" i="3"/>
  <c r="J2888" i="3"/>
  <c r="J6846" i="3"/>
  <c r="J8713" i="3"/>
  <c r="K1033" i="3"/>
  <c r="K133" i="3"/>
  <c r="K1576" i="3"/>
  <c r="K2971" i="3"/>
  <c r="K2219" i="3"/>
  <c r="K1872" i="3"/>
  <c r="K1608" i="3"/>
  <c r="K2978" i="3"/>
  <c r="K3158" i="3"/>
  <c r="K2196" i="3"/>
  <c r="K2016" i="3"/>
  <c r="K1912" i="3"/>
  <c r="K2972" i="3"/>
  <c r="K3391" i="3"/>
  <c r="K2526" i="3"/>
  <c r="K2759" i="3"/>
  <c r="K3168" i="3"/>
  <c r="K3282" i="3"/>
  <c r="K2419" i="3"/>
  <c r="K3155" i="3"/>
  <c r="K3526" i="3"/>
  <c r="K3437" i="3"/>
  <c r="K3125" i="3"/>
  <c r="K3490" i="3"/>
  <c r="K3064" i="3"/>
  <c r="K2763" i="3"/>
  <c r="K3235" i="3"/>
  <c r="K3830" i="3"/>
  <c r="K4450" i="3"/>
  <c r="K3293" i="3"/>
  <c r="K3166" i="3"/>
  <c r="K2874" i="3"/>
  <c r="N2874" i="3" s="1" a="1"/>
  <c r="N2874" i="3" s="1"/>
  <c r="K4662" i="3"/>
  <c r="K3857" i="3"/>
  <c r="K3465" i="3"/>
  <c r="N3465" i="3" s="1" a="1"/>
  <c r="N3465" i="3" s="1"/>
  <c r="K3847" i="3"/>
  <c r="K3184" i="3"/>
  <c r="K3060" i="3"/>
  <c r="K4359" i="3"/>
  <c r="K3837" i="3"/>
  <c r="K4528" i="3"/>
  <c r="K3978" i="3"/>
  <c r="K4430" i="3"/>
  <c r="K4104" i="3"/>
  <c r="K4649" i="3"/>
  <c r="K3329" i="3"/>
  <c r="K3308" i="3"/>
  <c r="K4592" i="3"/>
  <c r="K4380" i="3"/>
  <c r="K4273" i="3"/>
  <c r="K4017" i="3"/>
  <c r="K4704" i="3"/>
  <c r="K4831" i="3"/>
  <c r="K3897" i="3"/>
  <c r="K4088" i="3"/>
  <c r="N4088" i="3" s="1" a="1"/>
  <c r="N4088" i="3" s="1"/>
  <c r="K4628" i="3"/>
  <c r="N4628" i="3" s="1" a="1"/>
  <c r="N4628" i="3" s="1"/>
  <c r="K474" i="3"/>
  <c r="K921" i="3"/>
  <c r="K1038" i="3"/>
  <c r="K1254" i="3"/>
  <c r="K264" i="3"/>
  <c r="K2412" i="3"/>
  <c r="K371" i="3"/>
  <c r="K642" i="3"/>
  <c r="K283" i="3"/>
  <c r="K801" i="3"/>
  <c r="K15" i="3"/>
  <c r="K275" i="3"/>
  <c r="K478" i="3"/>
  <c r="K395" i="3"/>
  <c r="K457" i="3"/>
  <c r="K964" i="3"/>
  <c r="K1244" i="3"/>
  <c r="K3547" i="3"/>
  <c r="K1341" i="3"/>
  <c r="K2617" i="3"/>
  <c r="K2835" i="3"/>
  <c r="K2400" i="3"/>
  <c r="K697" i="3"/>
  <c r="K944" i="3"/>
  <c r="K3460" i="3"/>
  <c r="K1999" i="3"/>
  <c r="J6749" i="3"/>
  <c r="J6867" i="3"/>
  <c r="J9093" i="3"/>
  <c r="K318" i="3"/>
  <c r="K291" i="3"/>
  <c r="K1857" i="3"/>
  <c r="K2674" i="3"/>
  <c r="K2884" i="3"/>
  <c r="K1971" i="3"/>
  <c r="K1914" i="3"/>
  <c r="K1972" i="3"/>
  <c r="K2222" i="3"/>
  <c r="K2243" i="3"/>
  <c r="N2243" i="3" s="1" a="1"/>
  <c r="N2243" i="3" s="1"/>
  <c r="K2177" i="3"/>
  <c r="K2169" i="3"/>
  <c r="K3472" i="3"/>
  <c r="K3407" i="3"/>
  <c r="K2612" i="3"/>
  <c r="K2816" i="3"/>
  <c r="K3297" i="3"/>
  <c r="K3430" i="3"/>
  <c r="K2475" i="3"/>
  <c r="K3197" i="3"/>
  <c r="K3599" i="3"/>
  <c r="K3449" i="3"/>
  <c r="K3245" i="3"/>
  <c r="K3514" i="3"/>
  <c r="K3075" i="3"/>
  <c r="K2797" i="3"/>
  <c r="K3318" i="3"/>
  <c r="K3947" i="3"/>
  <c r="K4529" i="3"/>
  <c r="K3306" i="3"/>
  <c r="K3187" i="3"/>
  <c r="K2909" i="3"/>
  <c r="K4773" i="3"/>
  <c r="K3974" i="3"/>
  <c r="K3563" i="3"/>
  <c r="K3923" i="3"/>
  <c r="K3193" i="3"/>
  <c r="K3121" i="3"/>
  <c r="K4549" i="3"/>
  <c r="K3851" i="3"/>
  <c r="K4556" i="3"/>
  <c r="K4005" i="3"/>
  <c r="K4459" i="3"/>
  <c r="K4253" i="3"/>
  <c r="K4722" i="3"/>
  <c r="K3504" i="3"/>
  <c r="K3401" i="3"/>
  <c r="K4725" i="3"/>
  <c r="K4393" i="3"/>
  <c r="K4381" i="3"/>
  <c r="K4476" i="3"/>
  <c r="K4751" i="3"/>
  <c r="K4119" i="3"/>
  <c r="K4002" i="3"/>
  <c r="K4188" i="3"/>
  <c r="K4656" i="3"/>
  <c r="K573" i="3"/>
  <c r="K1597" i="3"/>
  <c r="K2394" i="3"/>
  <c r="K1262" i="3"/>
  <c r="K526" i="3"/>
  <c r="K374" i="3"/>
  <c r="K463" i="3"/>
  <c r="K658" i="3"/>
  <c r="K459" i="3"/>
  <c r="K1025" i="3"/>
  <c r="K22" i="3"/>
  <c r="K1113" i="3"/>
  <c r="K547" i="3"/>
  <c r="K479" i="3"/>
  <c r="K563" i="3"/>
  <c r="K984" i="3"/>
  <c r="K1324" i="3"/>
  <c r="K2171" i="3"/>
  <c r="K2051" i="3"/>
  <c r="K744" i="3"/>
  <c r="K717" i="3"/>
  <c r="K3731" i="3"/>
  <c r="K821" i="3"/>
  <c r="K961" i="3"/>
  <c r="K3541" i="3"/>
  <c r="K2211" i="3"/>
  <c r="J7969" i="3"/>
  <c r="J6907" i="3"/>
  <c r="J7854" i="3"/>
  <c r="K1407" i="3"/>
  <c r="K686" i="3"/>
  <c r="K3188" i="3"/>
  <c r="K2820" i="3"/>
  <c r="K1779" i="3"/>
  <c r="K2130" i="3"/>
  <c r="O2130" i="3" s="1" a="1"/>
  <c r="O2130" i="3" s="1"/>
  <c r="K2028" i="3"/>
  <c r="K2059" i="3"/>
  <c r="K2241" i="3"/>
  <c r="K2314" i="3"/>
  <c r="K2353" i="3"/>
  <c r="K2178" i="3"/>
  <c r="K3653" i="3"/>
  <c r="K3583" i="3"/>
  <c r="K3133" i="3"/>
  <c r="K2877" i="3"/>
  <c r="K3464" i="3"/>
  <c r="K3754" i="3"/>
  <c r="K2486" i="3"/>
  <c r="K3218" i="3"/>
  <c r="K3613" i="3"/>
  <c r="K3724" i="3"/>
  <c r="K3259" i="3"/>
  <c r="K3545" i="3"/>
  <c r="K3096" i="3"/>
  <c r="K2881" i="3"/>
  <c r="O2881" i="3" s="1" a="1"/>
  <c r="O2881" i="3" s="1"/>
  <c r="K3479" i="3"/>
  <c r="K4068" i="3"/>
  <c r="K4601" i="3"/>
  <c r="K3371" i="3"/>
  <c r="K3196" i="3"/>
  <c r="K2938" i="3"/>
  <c r="K3767" i="3"/>
  <c r="K4087" i="3"/>
  <c r="K3666" i="3"/>
  <c r="K4742" i="3"/>
  <c r="K3250" i="3"/>
  <c r="K3157" i="3"/>
  <c r="K4691" i="3"/>
  <c r="K3880" i="3"/>
  <c r="K4610" i="3"/>
  <c r="K4116" i="3"/>
  <c r="N4116" i="3" s="1" a="1"/>
  <c r="N4116" i="3" s="1"/>
  <c r="K4519" i="3"/>
  <c r="K4431" i="3"/>
  <c r="K4825" i="3"/>
  <c r="K3656" i="3"/>
  <c r="K3570" i="3"/>
  <c r="K4755" i="3"/>
  <c r="K4567" i="3"/>
  <c r="K4467" i="3"/>
  <c r="K4541" i="3"/>
  <c r="K4772" i="3"/>
  <c r="K4498" i="3"/>
  <c r="K4022" i="3"/>
  <c r="K4279" i="3"/>
  <c r="K4727" i="3"/>
  <c r="K583" i="3"/>
  <c r="K64" i="3"/>
  <c r="K57" i="3"/>
  <c r="K1573" i="3"/>
  <c r="K679" i="3"/>
  <c r="K340" i="3"/>
  <c r="K657" i="3"/>
  <c r="K1154" i="3"/>
  <c r="K539" i="3"/>
  <c r="N539" i="3" s="1" a="1"/>
  <c r="N539" i="3" s="1"/>
  <c r="K1093" i="3"/>
  <c r="K35" i="3"/>
  <c r="K1182" i="3"/>
  <c r="K684" i="3"/>
  <c r="K562" i="3"/>
  <c r="K584" i="3"/>
  <c r="K1598" i="3"/>
  <c r="K1370" i="3"/>
  <c r="K3509" i="3"/>
  <c r="K743" i="3"/>
  <c r="K781" i="3"/>
  <c r="K760" i="3"/>
  <c r="K486" i="3"/>
  <c r="K938" i="3"/>
  <c r="K1073" i="3"/>
  <c r="K820" i="3"/>
  <c r="K2231" i="3"/>
  <c r="O2231" i="3" s="1" a="1"/>
  <c r="O2231" i="3" s="1"/>
  <c r="J8669" i="3"/>
  <c r="J6108" i="3"/>
  <c r="J8454" i="3"/>
  <c r="K202" i="3"/>
  <c r="K929" i="3"/>
  <c r="K662" i="3"/>
  <c r="K1502" i="3"/>
  <c r="K1789" i="3"/>
  <c r="K2156" i="3"/>
  <c r="K2133" i="3"/>
  <c r="K2090" i="3"/>
  <c r="K2608" i="3"/>
  <c r="K2489" i="3"/>
  <c r="K2453" i="3"/>
  <c r="K2225" i="3"/>
  <c r="K4221" i="3"/>
  <c r="K2323" i="3"/>
  <c r="K3225" i="3"/>
  <c r="K3181" i="3"/>
  <c r="K3500" i="3"/>
  <c r="K3885" i="3"/>
  <c r="K2529" i="3"/>
  <c r="K3373" i="3"/>
  <c r="N3373" i="3" s="1" a="1"/>
  <c r="N3373" i="3" s="1"/>
  <c r="K3627" i="3"/>
  <c r="K3741" i="3"/>
  <c r="K3473" i="3"/>
  <c r="K3616" i="3"/>
  <c r="K3302" i="3"/>
  <c r="K2893" i="3"/>
  <c r="K3491" i="3"/>
  <c r="K4376" i="3"/>
  <c r="K3089" i="3"/>
  <c r="K3455" i="3"/>
  <c r="K3228" i="3"/>
  <c r="K3028" i="3"/>
  <c r="K4797" i="3"/>
  <c r="K4315" i="3"/>
  <c r="K3735" i="3"/>
  <c r="K4758" i="3"/>
  <c r="K3298" i="3"/>
  <c r="K3176" i="3"/>
  <c r="K4709" i="3"/>
  <c r="K3895" i="3"/>
  <c r="K4743" i="3"/>
  <c r="K4151" i="3"/>
  <c r="K4560" i="3"/>
  <c r="K4646" i="3"/>
  <c r="K4035" i="3"/>
  <c r="K3728" i="3"/>
  <c r="K3580" i="3"/>
  <c r="K4770" i="3"/>
  <c r="K4698" i="3"/>
  <c r="K4514" i="3"/>
  <c r="K4644" i="3"/>
  <c r="K4508" i="3"/>
  <c r="K4579" i="3"/>
  <c r="K4168" i="3"/>
  <c r="K4456" i="3"/>
  <c r="K4756" i="3"/>
  <c r="K598" i="3"/>
  <c r="K319" i="3"/>
  <c r="K179" i="3"/>
  <c r="K3967" i="3"/>
  <c r="K756" i="3"/>
  <c r="K766" i="3"/>
  <c r="K838" i="3"/>
  <c r="K1162" i="3"/>
  <c r="K144" i="3"/>
  <c r="K1196" i="3"/>
  <c r="K81" i="3"/>
  <c r="K1931" i="3"/>
  <c r="K699" i="3"/>
  <c r="K861" i="3"/>
  <c r="K1096" i="3"/>
  <c r="K2320" i="3"/>
  <c r="K1654" i="3"/>
  <c r="K600" i="3"/>
  <c r="K836" i="3"/>
  <c r="K808" i="3"/>
  <c r="K797" i="3"/>
  <c r="K761" i="3"/>
  <c r="K1072" i="3"/>
  <c r="K1080" i="3"/>
  <c r="N1080" i="3" s="1" a="1"/>
  <c r="N1080" i="3" s="1"/>
  <c r="K888" i="3"/>
  <c r="K2272" i="3"/>
  <c r="J8989" i="3"/>
  <c r="J7708" i="3"/>
  <c r="J8355" i="3"/>
  <c r="K580" i="3"/>
  <c r="K1035" i="3"/>
  <c r="K728" i="3"/>
  <c r="K1536" i="3"/>
  <c r="K2381" i="3"/>
  <c r="K2208" i="3"/>
  <c r="K2271" i="3"/>
  <c r="K2157" i="3"/>
  <c r="K1804" i="3"/>
  <c r="K2625" i="3"/>
  <c r="K2544" i="3"/>
  <c r="K2281" i="3"/>
  <c r="K2779" i="3"/>
  <c r="K2359" i="3"/>
  <c r="K3327" i="3"/>
  <c r="K2507" i="3"/>
  <c r="K3626" i="3"/>
  <c r="K4609" i="3"/>
  <c r="K2569" i="3"/>
  <c r="K3457" i="3"/>
  <c r="K3654" i="3"/>
  <c r="K3757" i="3"/>
  <c r="K3725" i="3"/>
  <c r="K3658" i="3"/>
  <c r="K3342" i="3"/>
  <c r="K2944" i="3"/>
  <c r="K3546" i="3"/>
  <c r="K2852" i="3"/>
  <c r="K3110" i="3"/>
  <c r="K3481" i="3"/>
  <c r="K3349" i="3"/>
  <c r="K3050" i="3"/>
  <c r="K3783" i="3"/>
  <c r="K4470" i="3"/>
  <c r="K3936" i="3"/>
  <c r="K2989" i="3"/>
  <c r="K3515" i="3"/>
  <c r="K3185" i="3"/>
  <c r="K4779" i="3"/>
  <c r="K3939" i="3"/>
  <c r="K4774" i="3"/>
  <c r="K4319" i="3"/>
  <c r="K4659" i="3"/>
  <c r="K4720" i="3"/>
  <c r="K4156" i="3"/>
  <c r="K3763" i="3"/>
  <c r="K3589" i="3"/>
  <c r="K3279" i="3"/>
  <c r="K4739" i="3"/>
  <c r="K4685" i="3"/>
  <c r="K4684" i="3"/>
  <c r="K4587" i="3"/>
  <c r="N4587" i="3" s="1" a="1"/>
  <c r="N4587" i="3" s="1"/>
  <c r="K4597" i="3"/>
  <c r="K4260" i="3"/>
  <c r="K4562" i="3"/>
  <c r="N4562" i="3" s="1" a="1"/>
  <c r="N4562" i="3" s="1"/>
  <c r="K4793" i="3"/>
  <c r="K654" i="3"/>
  <c r="K349" i="3"/>
  <c r="K228" i="3"/>
  <c r="K494" i="3"/>
  <c r="K796" i="3"/>
  <c r="K385" i="3"/>
  <c r="K1234" i="3"/>
  <c r="K1257" i="3"/>
  <c r="K233" i="3"/>
  <c r="K1242" i="3"/>
  <c r="K288" i="3"/>
  <c r="K2124" i="3"/>
  <c r="K816" i="3"/>
  <c r="K962" i="3"/>
  <c r="K1146" i="3"/>
  <c r="K2418" i="3"/>
  <c r="N2418" i="3" s="1" a="1"/>
  <c r="N2418" i="3" s="1"/>
  <c r="K2604" i="3"/>
  <c r="K621" i="3"/>
  <c r="K952" i="3"/>
  <c r="K849" i="3"/>
  <c r="K960" i="3"/>
  <c r="K828" i="3"/>
  <c r="K1102" i="3"/>
  <c r="K1485" i="3"/>
  <c r="K932" i="3"/>
  <c r="K2431" i="3"/>
  <c r="J6374" i="3"/>
  <c r="J9464" i="3"/>
  <c r="J9135" i="3"/>
  <c r="K128" i="3"/>
  <c r="K1062" i="3"/>
  <c r="K754" i="3"/>
  <c r="K1560" i="3"/>
  <c r="K1161" i="3"/>
  <c r="K3039" i="3"/>
  <c r="K2562" i="3"/>
  <c r="K2566" i="3"/>
  <c r="K2084" i="3"/>
  <c r="K1735" i="3"/>
  <c r="K1736" i="3"/>
  <c r="K2317" i="3"/>
  <c r="K2836" i="3"/>
  <c r="K2414" i="3"/>
  <c r="K2537" i="3"/>
  <c r="K2585" i="3"/>
  <c r="K3904" i="3"/>
  <c r="K2236" i="3"/>
  <c r="K2578" i="3"/>
  <c r="K3609" i="3"/>
  <c r="K3669" i="3"/>
  <c r="K3773" i="3"/>
  <c r="K3856" i="3"/>
  <c r="K3697" i="3"/>
  <c r="K3392" i="3"/>
  <c r="K2964" i="3"/>
  <c r="K3604" i="3"/>
  <c r="K2916" i="3"/>
  <c r="K3226" i="3"/>
  <c r="K3537" i="3"/>
  <c r="K3431" i="3"/>
  <c r="K3100" i="3"/>
  <c r="K3899" i="3"/>
  <c r="K3663" i="3"/>
  <c r="K3949" i="3"/>
  <c r="K3183" i="3"/>
  <c r="K3528" i="3"/>
  <c r="K3211" i="3"/>
  <c r="K2885" i="3"/>
  <c r="K4047" i="3"/>
  <c r="K4787" i="3"/>
  <c r="K4333" i="3"/>
  <c r="K4706" i="3"/>
  <c r="K4733" i="3"/>
  <c r="K4180" i="3"/>
  <c r="K3998" i="3"/>
  <c r="K3787" i="3"/>
  <c r="N3787" i="3" s="1" a="1"/>
  <c r="N3787" i="3" s="1"/>
  <c r="K3287" i="3"/>
  <c r="K3249" i="3"/>
  <c r="K4699" i="3"/>
  <c r="N4699" i="3" s="1" a="1"/>
  <c r="N4699" i="3" s="1"/>
  <c r="K4712" i="3"/>
  <c r="K4596" i="3"/>
  <c r="K4764" i="3"/>
  <c r="K4416" i="3"/>
  <c r="K4607" i="3"/>
  <c r="K4804" i="3"/>
  <c r="K729" i="3"/>
  <c r="K32" i="3"/>
  <c r="K383" i="3"/>
  <c r="K1198" i="3"/>
  <c r="K1334" i="3"/>
  <c r="K1474" i="3"/>
  <c r="K2583" i="3"/>
  <c r="K1320" i="3"/>
  <c r="K334" i="3"/>
  <c r="K2459" i="3"/>
  <c r="K302" i="3"/>
  <c r="K2152" i="3"/>
  <c r="K824" i="3"/>
  <c r="K1041" i="3"/>
  <c r="K201" i="3"/>
  <c r="K289" i="3"/>
  <c r="K771" i="3"/>
  <c r="K718" i="3"/>
  <c r="K1076" i="3"/>
  <c r="K868" i="3"/>
  <c r="K1232" i="3"/>
  <c r="K845" i="3"/>
  <c r="K1200" i="3"/>
  <c r="K1565" i="3"/>
  <c r="K1040" i="3"/>
  <c r="K2504" i="3"/>
  <c r="J7396" i="3"/>
  <c r="J9664" i="3"/>
  <c r="J9535" i="3"/>
  <c r="K825" i="3"/>
  <c r="K1303" i="3"/>
  <c r="K1090" i="3"/>
  <c r="K1604" i="3"/>
  <c r="K1253" i="3"/>
  <c r="O1253" i="3" s="1" a="1"/>
  <c r="O1253" i="3" s="1"/>
  <c r="K3078" i="3"/>
  <c r="K2616" i="3"/>
  <c r="K2580" i="3"/>
  <c r="K2117" i="3"/>
  <c r="K1812" i="3"/>
  <c r="K1752" i="3"/>
  <c r="K2466" i="3"/>
  <c r="K2986" i="3"/>
  <c r="K2446" i="3"/>
  <c r="K2556" i="3"/>
  <c r="K2595" i="3"/>
  <c r="K4075" i="3"/>
  <c r="K2318" i="3"/>
  <c r="K2646" i="3"/>
  <c r="K3719" i="3"/>
  <c r="K3707" i="3"/>
  <c r="K3790" i="3"/>
  <c r="K4205" i="3"/>
  <c r="K3959" i="3"/>
  <c r="K3403" i="3"/>
  <c r="K3012" i="3"/>
  <c r="K3632" i="3"/>
  <c r="K2985" i="3"/>
  <c r="K3419" i="3"/>
  <c r="K3593" i="3"/>
  <c r="K3482" i="3"/>
  <c r="K3207" i="3"/>
  <c r="K4004" i="3"/>
  <c r="K3694" i="3"/>
  <c r="K4111" i="3"/>
  <c r="K3201" i="3"/>
  <c r="K3576" i="3"/>
  <c r="K3220" i="3"/>
  <c r="K2905" i="3"/>
  <c r="K4129" i="3"/>
  <c r="K4187" i="3"/>
  <c r="K4458" i="3"/>
  <c r="N4458" i="3" s="1" a="1"/>
  <c r="N4458" i="3" s="1"/>
  <c r="K4748" i="3"/>
  <c r="K4807" i="3"/>
  <c r="K4324" i="3"/>
  <c r="K4037" i="3"/>
  <c r="K3797" i="3"/>
  <c r="K3300" i="3"/>
  <c r="K3260" i="3"/>
  <c r="K4757" i="3"/>
  <c r="K4810" i="3"/>
  <c r="K4625" i="3"/>
  <c r="K4783" i="3"/>
  <c r="K4436" i="3"/>
  <c r="K4617" i="3"/>
  <c r="K4847" i="3"/>
  <c r="K946" i="3"/>
  <c r="K305" i="3"/>
  <c r="K489" i="3"/>
  <c r="K116" i="3"/>
  <c r="K2172" i="3"/>
  <c r="K21" i="3"/>
  <c r="K809" i="3"/>
  <c r="K1336" i="3"/>
  <c r="K59" i="3"/>
  <c r="K2543" i="3"/>
  <c r="K402" i="3"/>
  <c r="K297" i="3"/>
  <c r="K936" i="3"/>
  <c r="K1220" i="3"/>
  <c r="K363" i="3"/>
  <c r="K407" i="3"/>
  <c r="K1393" i="3"/>
  <c r="K1332" i="3"/>
  <c r="K1141" i="3"/>
  <c r="K892" i="3"/>
  <c r="K1245" i="3"/>
  <c r="K852" i="3"/>
  <c r="K1308" i="3"/>
  <c r="K2280" i="3"/>
  <c r="K1056" i="3"/>
  <c r="K2761" i="3"/>
  <c r="J8978" i="3"/>
  <c r="J9145" i="3"/>
  <c r="J9595" i="3"/>
  <c r="K528" i="3"/>
  <c r="N528" i="3" s="1" a="1"/>
  <c r="N528" i="3" s="1"/>
  <c r="K1384" i="3"/>
  <c r="K1676" i="3"/>
  <c r="K1613" i="3"/>
  <c r="K1428" i="3"/>
  <c r="K3468" i="3"/>
  <c r="K2631" i="3"/>
  <c r="K2593" i="3"/>
  <c r="K2242" i="3"/>
  <c r="K1819" i="3"/>
  <c r="K1767" i="3"/>
  <c r="K2798" i="3"/>
  <c r="K3055" i="3"/>
  <c r="K2545" i="3"/>
  <c r="K2603" i="3"/>
  <c r="K2644" i="3"/>
  <c r="K2131" i="3"/>
  <c r="K2528" i="3"/>
  <c r="K2676" i="3"/>
  <c r="K3819" i="3"/>
  <c r="N3819" i="3" s="1" a="1"/>
  <c r="N3819" i="3" s="1"/>
  <c r="K3756" i="3"/>
  <c r="K3872" i="3"/>
  <c r="K4557" i="3"/>
  <c r="K4101" i="3"/>
  <c r="K3558" i="3"/>
  <c r="K3097" i="3"/>
  <c r="K3686" i="3"/>
  <c r="K3068" i="3"/>
  <c r="K3493" i="3"/>
  <c r="K3607" i="3"/>
  <c r="K3550" i="3"/>
  <c r="K3253" i="3"/>
  <c r="K4051" i="3"/>
  <c r="K3801" i="3"/>
  <c r="K4125" i="3"/>
  <c r="K3355" i="3"/>
  <c r="K3612" i="3"/>
  <c r="K3374" i="3"/>
  <c r="K2939" i="3"/>
  <c r="K4177" i="3"/>
  <c r="N4177" i="3" s="1" a="1"/>
  <c r="N4177" i="3" s="1"/>
  <c r="K4428" i="3"/>
  <c r="O4428" i="3" s="1" a="1"/>
  <c r="O4428" i="3" s="1"/>
  <c r="K3283" i="3"/>
  <c r="K4778" i="3"/>
  <c r="K3761" i="3"/>
  <c r="K4405" i="3"/>
  <c r="K4144" i="3"/>
  <c r="K3854" i="3"/>
  <c r="K3330" i="3"/>
  <c r="K3310" i="3"/>
  <c r="K4771" i="3"/>
  <c r="K4819" i="3"/>
  <c r="K4645" i="3"/>
  <c r="K4832" i="3"/>
  <c r="K4455" i="3"/>
  <c r="K4708" i="3"/>
  <c r="K3791" i="3"/>
  <c r="K1004" i="3"/>
  <c r="K574" i="3"/>
  <c r="K615" i="3"/>
  <c r="K417" i="3"/>
  <c r="N417" i="3" s="1" a="1"/>
  <c r="N417" i="3" s="1"/>
  <c r="K2456" i="3"/>
  <c r="K498" i="3"/>
  <c r="K1060" i="3"/>
  <c r="K2155" i="3"/>
  <c r="K1177" i="3"/>
  <c r="K62" i="3"/>
  <c r="K415" i="3"/>
  <c r="K215" i="3"/>
  <c r="K969" i="3"/>
  <c r="K1248" i="3"/>
  <c r="K379" i="3"/>
  <c r="K499" i="3"/>
  <c r="K49" i="3"/>
  <c r="K1402" i="3"/>
  <c r="K1149" i="3"/>
  <c r="K977" i="3"/>
  <c r="K1300" i="3"/>
  <c r="K918" i="3"/>
  <c r="K1466" i="3"/>
  <c r="K2411" i="3"/>
  <c r="K1148" i="3"/>
  <c r="K3462" i="3"/>
  <c r="J9278" i="3"/>
  <c r="J9625" i="3"/>
  <c r="J9775" i="3"/>
  <c r="K449" i="3"/>
  <c r="K1981" i="3"/>
  <c r="K1709" i="3"/>
  <c r="K1605" i="3"/>
  <c r="K1504" i="3"/>
  <c r="K1703" i="3"/>
  <c r="K2870" i="3"/>
  <c r="K3439" i="3"/>
  <c r="K2254" i="3"/>
  <c r="K2176" i="3"/>
  <c r="K1919" i="3"/>
  <c r="K2833" i="3"/>
  <c r="N2833" i="3" s="1" a="1"/>
  <c r="N2833" i="3" s="1"/>
  <c r="K3099" i="3"/>
  <c r="K2651" i="3"/>
  <c r="K2642" i="3"/>
  <c r="N2642" i="3" s="1" a="1"/>
  <c r="N2642" i="3" s="1"/>
  <c r="K2654" i="3"/>
  <c r="K2508" i="3"/>
  <c r="K2568" i="3"/>
  <c r="K2806" i="3"/>
  <c r="K4271" i="3"/>
  <c r="K3839" i="3"/>
  <c r="K4024" i="3"/>
  <c r="K4540" i="3"/>
  <c r="K4316" i="3"/>
  <c r="K3617" i="3"/>
  <c r="K3139" i="3"/>
  <c r="K3813" i="3"/>
  <c r="K3120" i="3"/>
  <c r="K3702" i="3"/>
  <c r="K3636" i="3"/>
  <c r="K3579" i="3"/>
  <c r="K3295" i="3"/>
  <c r="K4148" i="3"/>
  <c r="K3829" i="3"/>
  <c r="K4173" i="3"/>
  <c r="K3495" i="3"/>
  <c r="O3495" i="3" s="1" a="1"/>
  <c r="O3495" i="3" s="1"/>
  <c r="K3807" i="3"/>
  <c r="K3405" i="3"/>
  <c r="K2965" i="3"/>
  <c r="K4309" i="3"/>
  <c r="K4543" i="3"/>
  <c r="K3304" i="3"/>
  <c r="K4838" i="3"/>
  <c r="K3772" i="3"/>
  <c r="K4534" i="3"/>
  <c r="K4157" i="3"/>
  <c r="K3944" i="3"/>
  <c r="K3340" i="3"/>
  <c r="K3480" i="3"/>
  <c r="K4427" i="3"/>
  <c r="K3762" i="3"/>
  <c r="K4663" i="3"/>
  <c r="K4844" i="3"/>
  <c r="K4510" i="3"/>
  <c r="K4785" i="3"/>
  <c r="K3871" i="3"/>
  <c r="O3871" i="3" s="1" a="1"/>
  <c r="O3871" i="3" s="1"/>
  <c r="K1088" i="3"/>
  <c r="K670" i="3"/>
  <c r="K730" i="3"/>
  <c r="K737" i="3"/>
  <c r="K251" i="3"/>
  <c r="K561" i="3"/>
  <c r="K97" i="3"/>
  <c r="K2639" i="3"/>
  <c r="K86" i="3"/>
  <c r="K2151" i="3"/>
  <c r="K423" i="3"/>
  <c r="K553" i="3"/>
  <c r="K1001" i="3"/>
  <c r="K1294" i="3"/>
  <c r="K848" i="3"/>
  <c r="K632" i="3"/>
  <c r="O632" i="3" s="1" a="1"/>
  <c r="O632" i="3" s="1"/>
  <c r="K174" i="3"/>
  <c r="K1441" i="3"/>
  <c r="K1284" i="3"/>
  <c r="K1000" i="3"/>
  <c r="O1000" i="3" s="1" a="1"/>
  <c r="O1000" i="3" s="1"/>
  <c r="K1549" i="3"/>
  <c r="K990" i="3"/>
  <c r="K1630" i="3"/>
  <c r="K2941" i="3"/>
  <c r="K1164" i="3"/>
  <c r="K3494" i="3"/>
  <c r="J7559" i="3"/>
  <c r="J9885" i="3"/>
  <c r="J8376" i="3"/>
  <c r="K1218" i="3"/>
  <c r="K1850" i="3"/>
  <c r="K1582" i="3"/>
  <c r="K1614" i="3"/>
  <c r="K1800" i="3"/>
  <c r="K1836" i="3"/>
  <c r="K2771" i="3"/>
  <c r="N2771" i="3" s="1" a="1"/>
  <c r="N2771" i="3" s="1"/>
  <c r="K2220" i="3"/>
  <c r="K2374" i="3"/>
  <c r="K2213" i="3"/>
  <c r="K1952" i="3"/>
  <c r="K3002" i="3"/>
  <c r="K2523" i="3"/>
  <c r="K2724" i="3"/>
  <c r="K2726" i="3"/>
  <c r="K2738" i="3"/>
  <c r="K2633" i="3"/>
  <c r="K2718" i="3"/>
  <c r="K2831" i="3"/>
  <c r="K4345" i="3"/>
  <c r="K3905" i="3"/>
  <c r="K4385" i="3"/>
  <c r="K4632" i="3"/>
  <c r="K4542" i="3"/>
  <c r="K3672" i="3"/>
  <c r="K3182" i="3"/>
  <c r="K4263" i="3"/>
  <c r="K3332" i="3"/>
  <c r="K3816" i="3"/>
  <c r="K3881" i="3"/>
  <c r="K3608" i="3"/>
  <c r="K3322" i="3"/>
  <c r="K4163" i="3"/>
  <c r="K3887" i="3"/>
  <c r="K4407" i="3"/>
  <c r="K3575" i="3"/>
  <c r="K3822" i="3"/>
  <c r="K3529" i="3"/>
  <c r="K3061" i="3"/>
  <c r="K4360" i="3"/>
  <c r="K4558" i="3"/>
  <c r="K3538" i="3"/>
  <c r="K3243" i="3"/>
  <c r="K3794" i="3"/>
  <c r="K4589" i="3"/>
  <c r="K4297" i="3"/>
  <c r="K3970" i="3"/>
  <c r="K3729" i="3"/>
  <c r="K3591" i="3"/>
  <c r="K4729" i="3"/>
  <c r="K3894" i="3"/>
  <c r="K4674" i="3"/>
  <c r="K4447" i="3"/>
  <c r="K4526" i="3"/>
  <c r="K3844" i="3"/>
  <c r="K4199" i="3"/>
  <c r="K1140" i="3"/>
  <c r="K880" i="3"/>
  <c r="K139" i="3"/>
  <c r="K803" i="3"/>
  <c r="K399" i="3"/>
  <c r="K789" i="3"/>
  <c r="K681" i="3"/>
  <c r="K150" i="3"/>
  <c r="K195" i="3"/>
  <c r="K83" i="3"/>
  <c r="K429" i="3"/>
  <c r="K94" i="3"/>
  <c r="K1068" i="3"/>
  <c r="K1413" i="3"/>
  <c r="K1955" i="3"/>
  <c r="K659" i="3"/>
  <c r="K453" i="3"/>
  <c r="K104" i="3"/>
  <c r="K1426" i="3"/>
  <c r="K1057" i="3"/>
  <c r="K1670" i="3"/>
  <c r="K1094" i="3"/>
  <c r="K1730" i="3"/>
  <c r="K1118" i="3"/>
  <c r="K1193" i="3"/>
  <c r="K3646" i="3"/>
  <c r="J8319" i="3"/>
  <c r="J8126" i="3"/>
  <c r="J9516" i="3"/>
  <c r="K175" i="3"/>
  <c r="K2163" i="3"/>
  <c r="K1846" i="3"/>
  <c r="K1410" i="3"/>
  <c r="K1826" i="3"/>
  <c r="N1826" i="3" s="1" a="1"/>
  <c r="N1826" i="3" s="1"/>
  <c r="K1863" i="3"/>
  <c r="K2787" i="3"/>
  <c r="K2240" i="3"/>
  <c r="K2387" i="3"/>
  <c r="K2266" i="3"/>
  <c r="K2032" i="3"/>
  <c r="K2636" i="3"/>
  <c r="K2600" i="3"/>
  <c r="K2813" i="3"/>
  <c r="K2748" i="3"/>
  <c r="K2760" i="3"/>
  <c r="K2686" i="3"/>
  <c r="K2762" i="3"/>
  <c r="K2879" i="3"/>
  <c r="K4495" i="3"/>
  <c r="K3955" i="3"/>
  <c r="K4423" i="3"/>
  <c r="K2868" i="3"/>
  <c r="K4801" i="3"/>
  <c r="K3712" i="3"/>
  <c r="K3263" i="3"/>
  <c r="K4693" i="3"/>
  <c r="K3382" i="3"/>
  <c r="K3865" i="3"/>
  <c r="K3917" i="3"/>
  <c r="K3649" i="3"/>
  <c r="K3408" i="3"/>
  <c r="K4181" i="3"/>
  <c r="K3932" i="3"/>
  <c r="K4546" i="3"/>
  <c r="K3655" i="3"/>
  <c r="K4079" i="3"/>
  <c r="K3543" i="3"/>
  <c r="K3077" i="3"/>
  <c r="K4584" i="3"/>
  <c r="K4612" i="3"/>
  <c r="K3703" i="3"/>
  <c r="K3265" i="3"/>
  <c r="K3841" i="3"/>
  <c r="K4664" i="3"/>
  <c r="K4353" i="3"/>
  <c r="K3986" i="3"/>
  <c r="K3788" i="3"/>
  <c r="K3648" i="3"/>
  <c r="K4816" i="3"/>
  <c r="K3956" i="3"/>
  <c r="K4724" i="3"/>
  <c r="K4676" i="3"/>
  <c r="K4552" i="3"/>
  <c r="K3898" i="3"/>
  <c r="K4303" i="3"/>
  <c r="K1364" i="3"/>
  <c r="K1209" i="3"/>
  <c r="K166" i="3"/>
  <c r="K1181" i="3"/>
  <c r="K455" i="3"/>
  <c r="K941" i="3"/>
  <c r="K237" i="3"/>
  <c r="K310" i="3"/>
  <c r="K222" i="3"/>
  <c r="N222" i="3" s="1" a="1"/>
  <c r="N222" i="3" s="1"/>
  <c r="K171" i="3"/>
  <c r="N171" i="3" s="1" a="1"/>
  <c r="N171" i="3" s="1"/>
  <c r="K493" i="3"/>
  <c r="K3" i="3"/>
  <c r="K243" i="3"/>
  <c r="K1497" i="3"/>
  <c r="K70" i="3"/>
  <c r="K680" i="3"/>
  <c r="K531" i="3"/>
  <c r="K230" i="3"/>
  <c r="K2092" i="3"/>
  <c r="K1092" i="3"/>
  <c r="K1915" i="3"/>
  <c r="K1136" i="3"/>
  <c r="K2027" i="3"/>
  <c r="K1124" i="3"/>
  <c r="K1228" i="3"/>
  <c r="K928" i="3"/>
  <c r="J8040" i="3"/>
  <c r="J9907" i="3"/>
  <c r="J9616" i="3"/>
  <c r="K458" i="3"/>
  <c r="N458" i="3" s="1" a="1"/>
  <c r="N458" i="3" s="1"/>
  <c r="K2217" i="3"/>
  <c r="K1982" i="3"/>
  <c r="K1647" i="3"/>
  <c r="K1835" i="3"/>
  <c r="K1873" i="3"/>
  <c r="K2976" i="3"/>
  <c r="K2473" i="3"/>
  <c r="K2413" i="3"/>
  <c r="K2303" i="3"/>
  <c r="K2039" i="3"/>
  <c r="K2710" i="3"/>
  <c r="K2780" i="3"/>
  <c r="K3102" i="3"/>
  <c r="K2876" i="3"/>
  <c r="K2784" i="3"/>
  <c r="K2729" i="3"/>
  <c r="K2785" i="3"/>
  <c r="K2969" i="3"/>
  <c r="K4701" i="3"/>
  <c r="K3990" i="3"/>
  <c r="K4611" i="3"/>
  <c r="K2891" i="3"/>
  <c r="K2659" i="3"/>
  <c r="K3795" i="3"/>
  <c r="K3277" i="3"/>
  <c r="K4015" i="3"/>
  <c r="K3443" i="3"/>
  <c r="K2547" i="3"/>
  <c r="K4216" i="3"/>
  <c r="K3785" i="3"/>
  <c r="K3432" i="3"/>
  <c r="K4197" i="3"/>
  <c r="K3991" i="3"/>
  <c r="K4651" i="3"/>
  <c r="K3777" i="3"/>
  <c r="K4113" i="3"/>
  <c r="K3722" i="3"/>
  <c r="K3129" i="3"/>
  <c r="K3755" i="3"/>
  <c r="K4643" i="3"/>
  <c r="K3769" i="3"/>
  <c r="K3335" i="3"/>
  <c r="K4141" i="3"/>
  <c r="K4811" i="3"/>
  <c r="K4367" i="3"/>
  <c r="K4109" i="3"/>
  <c r="K3855" i="3"/>
  <c r="K3765" i="3"/>
  <c r="K3752" i="3"/>
  <c r="K3966" i="3"/>
  <c r="K4820" i="3"/>
  <c r="K4707" i="3"/>
  <c r="K4606" i="3"/>
  <c r="K3934" i="3"/>
  <c r="K4544" i="3"/>
  <c r="K1494" i="3"/>
  <c r="K1356" i="3"/>
  <c r="K270" i="3"/>
  <c r="K582" i="3"/>
  <c r="K616" i="3"/>
  <c r="K1513" i="3"/>
  <c r="K1050" i="3"/>
  <c r="K466" i="3"/>
  <c r="K337" i="3"/>
  <c r="K503" i="3"/>
  <c r="K514" i="3"/>
  <c r="K129" i="3"/>
  <c r="K617" i="3"/>
  <c r="K2326" i="3"/>
  <c r="K163" i="3"/>
  <c r="K703" i="3"/>
  <c r="K558" i="3"/>
  <c r="K324" i="3"/>
  <c r="K3045" i="3"/>
  <c r="K1176" i="3"/>
  <c r="K2439" i="3"/>
  <c r="K1152" i="3"/>
  <c r="K2514" i="3"/>
  <c r="K1312" i="3"/>
  <c r="K1256" i="3"/>
  <c r="K996" i="3"/>
  <c r="J9601" i="3"/>
  <c r="J9868" i="3"/>
  <c r="J7677" i="3"/>
  <c r="K400" i="3"/>
  <c r="K1509" i="3"/>
  <c r="K2159" i="3"/>
  <c r="K1679" i="3"/>
  <c r="K2234" i="3"/>
  <c r="K1903" i="3"/>
  <c r="K2511" i="3"/>
  <c r="K2513" i="3"/>
  <c r="K2714" i="3"/>
  <c r="K2315" i="3"/>
  <c r="K2077" i="3"/>
  <c r="K2753" i="3"/>
  <c r="O2753" i="3" s="1" a="1"/>
  <c r="O2753" i="3" s="1"/>
  <c r="K3082" i="3"/>
  <c r="K3146" i="3"/>
  <c r="K2902" i="3"/>
  <c r="K2953" i="3"/>
  <c r="K2818" i="3"/>
  <c r="K2843" i="3"/>
  <c r="K3008" i="3"/>
  <c r="K4737" i="3"/>
  <c r="K4007" i="3"/>
  <c r="K4817" i="3"/>
  <c r="K3022" i="3"/>
  <c r="K2735" i="3"/>
  <c r="K3860" i="3"/>
  <c r="K3343" i="3"/>
  <c r="K4067" i="3"/>
  <c r="K3561" i="3"/>
  <c r="K2572" i="3"/>
  <c r="K4397" i="3"/>
  <c r="K4343" i="3"/>
  <c r="K3469" i="3"/>
  <c r="K4329" i="3"/>
  <c r="K4235" i="3"/>
  <c r="K2980" i="3"/>
  <c r="K3806" i="3"/>
  <c r="K4225" i="3"/>
  <c r="K3738" i="3"/>
  <c r="K3147" i="3"/>
  <c r="K3836" i="3"/>
  <c r="K4675" i="3"/>
  <c r="K3861" i="3"/>
  <c r="K3527" i="3"/>
  <c r="K4155" i="3"/>
  <c r="K4365" i="3"/>
  <c r="K4497" i="3"/>
  <c r="K4133" i="3"/>
  <c r="K3868" i="3"/>
  <c r="K3776" i="3"/>
  <c r="K4096" i="3"/>
  <c r="K4256" i="3"/>
  <c r="K3727" i="3"/>
  <c r="K4784" i="3"/>
  <c r="K4697" i="3"/>
  <c r="K3983" i="3"/>
  <c r="K4564" i="3"/>
  <c r="K1510" i="3"/>
  <c r="K1381" i="3"/>
  <c r="K327" i="3"/>
  <c r="K24" i="3"/>
  <c r="K640" i="3"/>
  <c r="K2128" i="3"/>
  <c r="K1521" i="3"/>
  <c r="K976" i="3"/>
  <c r="K435" i="3"/>
  <c r="K1168" i="3"/>
  <c r="K611" i="3"/>
  <c r="K157" i="3"/>
  <c r="K663" i="3"/>
  <c r="K2743" i="3"/>
  <c r="K357" i="3"/>
  <c r="K872" i="3"/>
  <c r="K850" i="3"/>
  <c r="K359" i="3"/>
  <c r="K664" i="3"/>
  <c r="N664" i="3" s="1" a="1"/>
  <c r="N664" i="3" s="1"/>
  <c r="K1278" i="3"/>
  <c r="K3248" i="3"/>
  <c r="K1165" i="3"/>
  <c r="K462" i="3"/>
  <c r="K1386" i="3"/>
  <c r="K1380" i="3"/>
  <c r="K1084" i="3"/>
  <c r="J8062" i="3"/>
  <c r="J9609" i="3"/>
  <c r="J7697" i="3"/>
  <c r="K472" i="3"/>
  <c r="K1969" i="3"/>
  <c r="K2173" i="3"/>
  <c r="K1732" i="3"/>
  <c r="K2265" i="3"/>
  <c r="K2720" i="3"/>
  <c r="K2564" i="3"/>
  <c r="K3030" i="3"/>
  <c r="K2811" i="3"/>
  <c r="K2465" i="3"/>
  <c r="K2110" i="3"/>
  <c r="O2110" i="3" s="1" a="1"/>
  <c r="O2110" i="3" s="1"/>
  <c r="K2822" i="3"/>
  <c r="K3274" i="3"/>
  <c r="K3711" i="3"/>
  <c r="K3312" i="3"/>
  <c r="K2966" i="3"/>
  <c r="K2878" i="3"/>
  <c r="K2865" i="3"/>
  <c r="J9443" i="3"/>
  <c r="J9710" i="3"/>
  <c r="J8857" i="3"/>
  <c r="K1114" i="3"/>
  <c r="K817" i="3"/>
  <c r="K3009" i="3"/>
  <c r="K2015" i="3"/>
  <c r="K1589" i="3"/>
  <c r="K1540" i="3"/>
  <c r="K2044" i="3"/>
  <c r="K2809" i="3"/>
  <c r="K1743" i="3"/>
  <c r="K1759" i="3"/>
  <c r="K2918" i="3"/>
  <c r="K3065" i="3"/>
  <c r="K2756" i="3"/>
  <c r="K3148" i="3"/>
  <c r="K2538" i="3"/>
  <c r="K3119" i="3"/>
  <c r="K3106" i="3"/>
  <c r="K3136" i="3"/>
  <c r="K3040" i="3"/>
  <c r="K3073" i="3"/>
  <c r="K3354" i="3"/>
  <c r="K3021" i="3"/>
  <c r="K3367" i="3"/>
  <c r="K2903" i="3"/>
  <c r="K2667" i="3"/>
  <c r="K4486" i="3"/>
  <c r="K3108" i="3"/>
  <c r="K4107" i="3"/>
  <c r="K2937" i="3"/>
  <c r="K2647" i="3"/>
  <c r="N2647" i="3" s="1" a="1"/>
  <c r="N2647" i="3" s="1"/>
  <c r="K2648" i="3"/>
  <c r="K4236" i="3"/>
  <c r="K3606" i="3"/>
  <c r="K3362" i="3"/>
  <c r="K3307" i="3"/>
  <c r="K4671" i="3"/>
  <c r="K4672" i="3"/>
  <c r="K4000" i="3"/>
  <c r="K3487" i="3"/>
  <c r="K4371" i="3"/>
  <c r="K3792" i="3"/>
  <c r="K4291" i="3"/>
  <c r="K3781" i="3"/>
  <c r="K4433" i="3"/>
  <c r="K4827" i="3"/>
  <c r="K4828" i="3"/>
  <c r="K4512" i="3"/>
  <c r="K4081" i="3"/>
  <c r="K4159" i="3"/>
  <c r="K4788" i="3"/>
  <c r="K4841" i="3"/>
  <c r="K4626" i="3"/>
  <c r="K3824" i="3"/>
  <c r="K3926" i="3"/>
  <c r="K4483" i="3"/>
  <c r="K91" i="3"/>
  <c r="K1734" i="3"/>
  <c r="K31" i="3"/>
  <c r="K599" i="3"/>
  <c r="K763" i="3"/>
  <c r="K2438" i="3"/>
  <c r="K245" i="3"/>
  <c r="K323" i="3"/>
  <c r="K1008" i="3"/>
  <c r="K546" i="3"/>
  <c r="K1350" i="3"/>
  <c r="K1129" i="3"/>
  <c r="K373" i="3"/>
  <c r="K1374" i="3"/>
  <c r="K1908" i="3"/>
  <c r="K702" i="3"/>
  <c r="K1690" i="3"/>
  <c r="K1216" i="3"/>
  <c r="K865" i="3"/>
  <c r="K1554" i="3"/>
  <c r="K2216" i="3"/>
  <c r="K1226" i="3"/>
  <c r="K2769" i="3"/>
  <c r="K596" i="3"/>
  <c r="K2503" i="3"/>
  <c r="K1682" i="3"/>
  <c r="K1617" i="3"/>
  <c r="K355" i="3"/>
  <c r="K4775" i="3"/>
  <c r="K4175" i="3"/>
  <c r="K3945" i="3"/>
  <c r="K4229" i="3"/>
  <c r="K3989" i="3"/>
  <c r="K4045" i="3"/>
  <c r="K3650" i="3"/>
  <c r="K3733" i="3"/>
  <c r="K2781" i="3"/>
  <c r="K2960" i="3"/>
  <c r="K2407" i="3"/>
  <c r="K1744" i="3"/>
  <c r="K2433" i="3"/>
  <c r="J8837" i="3"/>
  <c r="K3764" i="3"/>
  <c r="K1292" i="3"/>
  <c r="K1112" i="3"/>
  <c r="K1012" i="3"/>
  <c r="K2555" i="3"/>
  <c r="K948" i="3"/>
  <c r="K2284" i="3"/>
  <c r="K2040" i="3"/>
  <c r="K1306" i="3"/>
  <c r="K1028" i="3"/>
  <c r="K184" i="3"/>
  <c r="K1285" i="3"/>
  <c r="K90" i="3"/>
  <c r="K4572" i="3"/>
  <c r="K3958" i="3"/>
  <c r="K3890" i="3"/>
  <c r="K4217" i="3"/>
  <c r="K3937" i="3"/>
  <c r="K3835" i="3"/>
  <c r="K3508" i="3"/>
  <c r="K3621" i="3"/>
  <c r="K2772" i="3"/>
  <c r="K2919" i="3"/>
  <c r="K3661" i="3"/>
  <c r="K1725" i="3"/>
  <c r="K2417" i="3"/>
  <c r="J8137" i="3"/>
  <c r="K4340" i="3"/>
  <c r="K4732" i="3"/>
  <c r="K4465" i="3"/>
  <c r="K3723" i="3"/>
  <c r="K3467" i="3"/>
  <c r="N3467" i="3" s="1" a="1"/>
  <c r="N3467" i="3" s="1"/>
  <c r="K3227" i="3"/>
  <c r="K2573" i="3"/>
  <c r="K3004" i="3"/>
  <c r="K3315" i="3"/>
  <c r="K3685" i="3"/>
  <c r="K3209" i="3"/>
  <c r="K1751" i="3"/>
  <c r="K2080" i="3"/>
  <c r="J9991" i="3"/>
  <c r="K2947" i="3"/>
  <c r="K1052" i="3"/>
  <c r="K2825" i="3"/>
  <c r="K876" i="3"/>
  <c r="K1593" i="3"/>
  <c r="K2332" i="3"/>
  <c r="K1697" i="3"/>
  <c r="K559" i="3"/>
  <c r="N559" i="3" s="1" a="1"/>
  <c r="N559" i="3" s="1"/>
  <c r="K1204" i="3"/>
  <c r="K578" i="3"/>
  <c r="K1586" i="3"/>
  <c r="K127" i="3"/>
  <c r="K505" i="3"/>
  <c r="K4215" i="3"/>
  <c r="K4713" i="3"/>
  <c r="K4408" i="3"/>
  <c r="K3696" i="3"/>
  <c r="K3435" i="3"/>
  <c r="K3191" i="3"/>
  <c r="K2539" i="3"/>
  <c r="K2945" i="3"/>
  <c r="K3262" i="3"/>
  <c r="K3399" i="3"/>
  <c r="K3104" i="3"/>
  <c r="K3198" i="3"/>
  <c r="K1816" i="3"/>
  <c r="J9590" i="3"/>
  <c r="K4250" i="3"/>
  <c r="K3219" i="3"/>
  <c r="K2467" i="3"/>
  <c r="K3239" i="3"/>
  <c r="N3239" i="3" s="1" a="1"/>
  <c r="N3239" i="3" s="1"/>
  <c r="K3533" i="3"/>
  <c r="O3533" i="3" s="1" a="1"/>
  <c r="O3533" i="3" s="1"/>
  <c r="K3389" i="3"/>
  <c r="K4226" i="3"/>
  <c r="K2832" i="3"/>
  <c r="K3095" i="3"/>
  <c r="K3448" i="3"/>
  <c r="K2380" i="3"/>
  <c r="K2732" i="3"/>
  <c r="K3566" i="3"/>
  <c r="K2596" i="3"/>
  <c r="K832" i="3"/>
  <c r="K1376" i="3"/>
  <c r="K2099" i="3"/>
  <c r="K1677" i="3"/>
  <c r="K543" i="3"/>
  <c r="K916" i="3"/>
  <c r="K441" i="3"/>
  <c r="K840" i="3"/>
  <c r="K73" i="3"/>
  <c r="K447" i="3"/>
  <c r="K4089" i="3"/>
  <c r="K4703" i="3"/>
  <c r="K4339" i="3"/>
  <c r="K3652" i="3"/>
  <c r="K3229" i="3"/>
  <c r="K3127" i="3"/>
  <c r="K4641" i="3"/>
  <c r="K2925" i="3"/>
  <c r="K3138" i="3"/>
  <c r="K3214" i="3"/>
  <c r="K3086" i="3"/>
  <c r="K3179" i="3"/>
  <c r="K2482" i="3"/>
  <c r="J9410" i="3"/>
  <c r="K3848" i="3"/>
  <c r="K2888" i="3"/>
  <c r="K2448" i="3"/>
  <c r="K3024" i="3"/>
  <c r="K3470" i="3"/>
  <c r="K3331" i="3"/>
  <c r="K3710" i="3"/>
  <c r="K2755" i="3"/>
  <c r="K2951" i="3"/>
  <c r="K3440" i="3"/>
  <c r="K2330" i="3"/>
  <c r="K2716" i="3"/>
  <c r="K2739" i="3"/>
  <c r="K2454" i="3"/>
  <c r="K3257" i="3"/>
  <c r="K1252" i="3"/>
  <c r="K2048" i="3"/>
  <c r="K1657" i="3"/>
  <c r="K527" i="3"/>
  <c r="K701" i="3"/>
  <c r="K413" i="3"/>
  <c r="K735" i="3"/>
  <c r="K41" i="3"/>
  <c r="K377" i="3"/>
  <c r="K4077" i="3"/>
  <c r="K4586" i="3"/>
  <c r="K4219" i="3"/>
  <c r="K3557" i="3"/>
  <c r="K3177" i="3"/>
  <c r="K2997" i="3"/>
  <c r="K4623" i="3"/>
  <c r="K4105" i="3"/>
  <c r="K3036" i="3"/>
  <c r="K3062" i="3"/>
  <c r="K2901" i="3"/>
  <c r="K3160" i="3"/>
  <c r="K1807" i="3"/>
  <c r="J9390" i="3"/>
  <c r="K3750" i="3"/>
  <c r="K2829" i="3"/>
  <c r="K2408" i="3"/>
  <c r="K2979" i="3"/>
  <c r="K3416" i="3"/>
  <c r="K3294" i="3"/>
  <c r="K3205" i="3"/>
  <c r="K2711" i="3"/>
  <c r="N2711" i="3" s="1" a="1"/>
  <c r="N2711" i="3" s="1"/>
  <c r="K2871" i="3"/>
  <c r="K2715" i="3"/>
  <c r="K2287" i="3"/>
  <c r="K2432" i="3"/>
  <c r="K2699" i="3"/>
  <c r="K2342" i="3"/>
  <c r="K2867" i="3"/>
  <c r="K1224" i="3"/>
  <c r="K2023" i="3"/>
  <c r="K1637" i="3"/>
  <c r="K2883" i="3"/>
  <c r="K909" i="3"/>
  <c r="K3145" i="3"/>
  <c r="K4842" i="3"/>
  <c r="K315" i="3"/>
  <c r="K326" i="3"/>
  <c r="K3933" i="3"/>
  <c r="K3715" i="3"/>
  <c r="K3247" i="3"/>
  <c r="K4304" i="3"/>
  <c r="K4276" i="3"/>
  <c r="K3383" i="3"/>
  <c r="K2697" i="3"/>
  <c r="K3107" i="3"/>
  <c r="K3083" i="3"/>
  <c r="K3154" i="3"/>
  <c r="K2770" i="3"/>
  <c r="K2894" i="3"/>
  <c r="K2373" i="3"/>
  <c r="J8405" i="3"/>
  <c r="K3670" i="3"/>
  <c r="K2693" i="3"/>
  <c r="K2264" i="3"/>
  <c r="K2887" i="3"/>
  <c r="K3153" i="3"/>
  <c r="K3189" i="3"/>
  <c r="K3081" i="3"/>
  <c r="K2531" i="3"/>
  <c r="K2643" i="3"/>
  <c r="K3695" i="3"/>
  <c r="K1368" i="3"/>
  <c r="K2415" i="3"/>
  <c r="K2577" i="3"/>
  <c r="K2274" i="3"/>
  <c r="K2657" i="3"/>
  <c r="K1160" i="3"/>
  <c r="K1438" i="3"/>
  <c r="K1546" i="3"/>
  <c r="K2224" i="3"/>
  <c r="K551" i="3"/>
  <c r="K1650" i="3"/>
  <c r="K1065" i="3"/>
  <c r="K209" i="3"/>
  <c r="K2404" i="3"/>
  <c r="K3774" i="3"/>
  <c r="K4585" i="3"/>
  <c r="K4813" i="3"/>
  <c r="K4265" i="3"/>
  <c r="K3968" i="3"/>
  <c r="K4753" i="3"/>
  <c r="K2563" i="3"/>
  <c r="K4299" i="3"/>
  <c r="K3000" i="3"/>
  <c r="K3091" i="3"/>
  <c r="K2702" i="3"/>
  <c r="K2664" i="3"/>
  <c r="K2306" i="3"/>
  <c r="J9143" i="3"/>
  <c r="K3498" i="3"/>
  <c r="K3572" i="3"/>
  <c r="K2679" i="3"/>
  <c r="K4472" i="3"/>
  <c r="K2605" i="3"/>
  <c r="K3069" i="3"/>
  <c r="K2993" i="3"/>
  <c r="K2855" i="3"/>
  <c r="K2352" i="3"/>
  <c r="O2352" i="3" s="1" a="1"/>
  <c r="O2352" i="3" s="1"/>
  <c r="K2340" i="3"/>
  <c r="K2839" i="3"/>
  <c r="K1288" i="3"/>
  <c r="K2255" i="3"/>
  <c r="K2386" i="3"/>
  <c r="K2260" i="3"/>
  <c r="K2462" i="3"/>
  <c r="K992" i="3"/>
  <c r="K1353" i="3"/>
  <c r="K1296" i="3"/>
  <c r="K2083" i="3"/>
  <c r="K501" i="3"/>
  <c r="K1414" i="3"/>
  <c r="K846" i="3"/>
  <c r="K196" i="3"/>
  <c r="K333" i="3"/>
  <c r="K4845" i="3"/>
  <c r="K4548" i="3"/>
  <c r="K4798" i="3"/>
  <c r="K4213" i="3"/>
  <c r="N4213" i="3" s="1" a="1"/>
  <c r="N4213" i="3" s="1"/>
  <c r="K3850" i="3"/>
  <c r="K4700" i="3"/>
  <c r="K2520" i="3"/>
  <c r="K4281" i="3"/>
  <c r="K2991" i="3"/>
  <c r="K2994" i="3"/>
  <c r="K2435" i="3"/>
  <c r="K3615" i="3"/>
  <c r="K1631" i="3"/>
  <c r="J9802" i="3"/>
  <c r="K2308" i="3"/>
  <c r="K4251" i="3"/>
  <c r="K2533" i="3"/>
  <c r="K1208" i="3"/>
  <c r="K2248" i="3"/>
  <c r="K2307" i="3"/>
  <c r="K4475" i="3"/>
  <c r="K2043" i="3"/>
  <c r="K856" i="3"/>
  <c r="K1325" i="3"/>
  <c r="K1217" i="3"/>
  <c r="K1967" i="3"/>
  <c r="K483" i="3"/>
  <c r="K1398" i="3"/>
  <c r="N1398" i="3" s="1" a="1"/>
  <c r="N1398" i="3" s="1"/>
  <c r="K798" i="3"/>
  <c r="K121" i="3"/>
  <c r="K4441" i="3"/>
  <c r="K4823" i="3"/>
  <c r="K4515" i="3"/>
  <c r="K4620" i="3"/>
  <c r="K4201" i="3"/>
  <c r="K3793" i="3"/>
  <c r="K4627" i="3"/>
  <c r="K4809" i="3"/>
  <c r="K3673" i="3"/>
  <c r="K2805" i="3"/>
  <c r="K2928" i="3"/>
  <c r="K2367" i="3"/>
  <c r="K3459" i="3"/>
  <c r="K1601" i="3"/>
  <c r="J8122" i="3"/>
  <c r="J9634" i="3"/>
  <c r="J9087" i="3"/>
  <c r="J7045" i="3"/>
  <c r="J8330" i="3"/>
  <c r="J9737" i="3"/>
  <c r="J9174" i="3"/>
  <c r="J8547" i="3"/>
  <c r="J7964" i="3"/>
  <c r="J8391" i="3"/>
  <c r="J9677" i="3"/>
  <c r="J9054" i="3"/>
  <c r="J9626" i="3"/>
  <c r="J7364" i="3"/>
  <c r="J8371" i="3"/>
  <c r="J8877" i="3"/>
  <c r="J8854" i="3"/>
  <c r="J8186" i="3"/>
  <c r="J9463" i="3"/>
  <c r="J6470" i="3"/>
  <c r="J7657" i="3"/>
  <c r="J9511" i="3"/>
  <c r="J9364" i="3"/>
  <c r="J9541" i="3"/>
  <c r="J3886" i="3"/>
  <c r="J9371" i="3"/>
  <c r="J9639" i="3"/>
  <c r="J9281" i="3"/>
  <c r="J7978" i="3"/>
  <c r="J9556" i="3"/>
  <c r="J8751" i="3"/>
  <c r="J9419" i="3"/>
  <c r="J8461" i="3"/>
  <c r="J2986" i="3"/>
  <c r="O2986" i="3" s="1" a="1"/>
  <c r="O2986" i="3" s="1"/>
  <c r="J8575" i="3"/>
  <c r="J9649" i="3"/>
  <c r="J7807" i="3"/>
  <c r="J9320" i="3"/>
  <c r="J6642" i="3"/>
  <c r="J8897" i="3"/>
  <c r="J9214" i="3"/>
  <c r="J8648" i="3"/>
  <c r="J6827" i="3"/>
  <c r="J8119" i="3"/>
  <c r="J2304" i="3"/>
  <c r="J9576" i="3"/>
  <c r="J7994" i="3"/>
  <c r="J8768" i="3"/>
  <c r="J7768" i="3"/>
  <c r="J9403" i="3"/>
  <c r="J9178" i="3"/>
  <c r="J4243" i="3"/>
  <c r="N4243" i="3" s="1" a="1"/>
  <c r="N4243" i="3" s="1"/>
  <c r="J7288" i="3"/>
  <c r="J8323" i="3"/>
  <c r="J5937" i="3"/>
  <c r="J6242" i="3"/>
  <c r="J8596" i="3"/>
  <c r="J8973" i="3"/>
  <c r="J9307" i="3"/>
  <c r="J6768" i="3"/>
  <c r="J7583" i="3"/>
  <c r="J7436" i="3"/>
  <c r="J4642" i="3"/>
  <c r="N4642" i="3" s="1" a="1"/>
  <c r="N4642" i="3" s="1"/>
  <c r="J8336" i="3"/>
  <c r="J9172" i="3"/>
  <c r="J9067" i="3"/>
  <c r="J5988" i="3"/>
  <c r="J8562" i="3"/>
  <c r="J7116" i="3"/>
  <c r="J4434" i="3"/>
  <c r="J9917" i="3"/>
  <c r="J7936" i="3"/>
  <c r="J9132" i="3"/>
  <c r="J9007" i="3"/>
  <c r="J5688" i="3"/>
  <c r="J8142" i="3"/>
  <c r="J6996" i="3"/>
  <c r="J3087" i="3"/>
  <c r="J9297" i="3"/>
  <c r="J9575" i="3"/>
  <c r="J9551" i="3"/>
  <c r="J9386" i="3"/>
  <c r="J6887" i="3"/>
  <c r="J7402" i="3"/>
  <c r="J7970" i="3"/>
  <c r="J4140" i="3"/>
  <c r="J8416" i="3"/>
  <c r="J9973" i="3"/>
  <c r="J8828" i="3"/>
  <c r="J8864" i="3"/>
  <c r="J8284" i="3"/>
  <c r="J9820" i="3"/>
  <c r="J8331" i="3"/>
  <c r="J5398" i="3"/>
  <c r="J9937" i="3"/>
  <c r="J8396" i="3"/>
  <c r="J9553" i="3"/>
  <c r="J8788" i="3"/>
  <c r="J9659" i="3"/>
  <c r="J7984" i="3"/>
  <c r="J9780" i="3"/>
  <c r="J8051" i="3"/>
  <c r="J6835" i="3"/>
  <c r="J9152" i="3"/>
  <c r="J9569" i="3"/>
  <c r="J8726" i="3"/>
  <c r="J7728" i="3"/>
  <c r="J8605" i="3"/>
  <c r="J9262" i="3"/>
  <c r="J7780" i="3"/>
  <c r="J8310" i="3"/>
  <c r="J6424" i="3"/>
  <c r="J9717" i="3"/>
  <c r="J9116" i="3"/>
  <c r="J9194" i="3"/>
  <c r="J9092" i="3"/>
  <c r="J9288" i="3"/>
  <c r="J8146" i="3"/>
  <c r="J7588" i="3"/>
  <c r="J7745" i="3"/>
  <c r="J8442" i="3"/>
  <c r="J8179" i="3"/>
  <c r="J7572" i="3"/>
  <c r="J6842" i="3"/>
  <c r="J8034" i="3"/>
  <c r="J9491" i="3"/>
  <c r="J8428" i="3"/>
  <c r="J9824" i="3"/>
  <c r="J5708" i="3"/>
  <c r="J7904" i="3"/>
  <c r="J9621" i="3"/>
  <c r="J9018" i="3"/>
  <c r="J7171" i="3"/>
  <c r="J4914" i="3"/>
  <c r="J8537" i="3"/>
  <c r="J9895" i="3"/>
  <c r="J7974" i="3"/>
  <c r="J9171" i="3"/>
  <c r="J9427" i="3"/>
  <c r="J9484" i="3"/>
  <c r="J5628" i="3"/>
  <c r="J9483" i="3"/>
  <c r="J9581" i="3"/>
  <c r="J8718" i="3"/>
  <c r="J9149" i="3"/>
  <c r="J3694" i="3"/>
  <c r="J7517" i="3"/>
  <c r="J8715" i="3"/>
  <c r="J8793" i="3"/>
  <c r="J9330" i="3"/>
  <c r="J9666" i="3"/>
  <c r="J9619" i="3"/>
  <c r="J6587" i="3"/>
  <c r="J7763" i="3"/>
  <c r="J9760" i="3"/>
  <c r="J6496" i="3"/>
  <c r="J6546" i="3"/>
  <c r="J7755" i="3"/>
  <c r="J7117" i="3"/>
  <c r="J8695" i="3"/>
  <c r="J8773" i="3"/>
  <c r="J8910" i="3"/>
  <c r="J9646" i="3"/>
  <c r="J9579" i="3"/>
  <c r="J7386" i="3"/>
  <c r="J7723" i="3"/>
  <c r="J9640" i="3"/>
  <c r="J7975" i="3"/>
  <c r="J5786" i="3"/>
  <c r="J7715" i="3"/>
  <c r="J9596" i="3"/>
  <c r="J8395" i="3"/>
  <c r="J9872" i="3"/>
  <c r="J9629" i="3"/>
  <c r="J9586" i="3"/>
  <c r="J8699" i="3"/>
  <c r="J6806" i="3"/>
  <c r="J7463" i="3"/>
  <c r="J8640" i="3"/>
  <c r="J6074" i="3"/>
  <c r="J4266" i="3"/>
  <c r="O4266" i="3" s="1" a="1"/>
  <c r="O4266" i="3" s="1"/>
  <c r="J1481" i="3"/>
  <c r="K2737" i="3"/>
  <c r="K2662" i="3"/>
  <c r="K3194" i="3"/>
  <c r="K2535" i="3"/>
  <c r="K2691" i="3"/>
  <c r="K2800" i="3"/>
  <c r="K2847" i="3"/>
  <c r="K2188" i="3"/>
  <c r="K2047" i="3"/>
  <c r="K2031" i="3"/>
  <c r="K2279" i="3"/>
  <c r="K2232" i="3"/>
  <c r="K2794" i="3"/>
  <c r="K1839" i="3"/>
  <c r="K2758" i="3"/>
  <c r="K2193" i="3"/>
  <c r="K3231" i="3"/>
  <c r="K2551" i="3"/>
  <c r="K2457" i="3"/>
  <c r="K1480" i="3"/>
  <c r="K1781" i="3"/>
  <c r="K1940" i="3"/>
  <c r="K2250" i="3"/>
  <c r="K3605" i="3"/>
  <c r="K2067" i="3"/>
  <c r="K1636" i="3"/>
  <c r="K1528" i="3"/>
  <c r="K2582" i="3"/>
  <c r="K1640" i="3"/>
  <c r="K651" i="3"/>
  <c r="K2100" i="3"/>
  <c r="K2126" i="3"/>
  <c r="K430" i="3"/>
  <c r="K268" i="3"/>
  <c r="K749" i="3"/>
  <c r="K398" i="3"/>
  <c r="J9697" i="3"/>
  <c r="J8717" i="3"/>
  <c r="J7637" i="3"/>
  <c r="J9536" i="3"/>
  <c r="J8356" i="3"/>
  <c r="J9555" i="3"/>
  <c r="J8375" i="3"/>
  <c r="J8874" i="3"/>
  <c r="J9993" i="3"/>
  <c r="J8753" i="3"/>
  <c r="J9072" i="3"/>
  <c r="J9191" i="3"/>
  <c r="J9370" i="3"/>
  <c r="J9988" i="3"/>
  <c r="J8448" i="3"/>
  <c r="J9047" i="3"/>
  <c r="J9566" i="3"/>
  <c r="J9645" i="3"/>
  <c r="J9424" i="3"/>
  <c r="J9559" i="3"/>
  <c r="J7308" i="3"/>
  <c r="J5668" i="3"/>
  <c r="J6807" i="3"/>
  <c r="J8425" i="3"/>
  <c r="J7944" i="3"/>
  <c r="J9383" i="3"/>
  <c r="J9822" i="3"/>
  <c r="J8102" i="3"/>
  <c r="J9401" i="3"/>
  <c r="J9340" i="3"/>
  <c r="J8159" i="3"/>
  <c r="J8958" i="3"/>
  <c r="J6516" i="3"/>
  <c r="J8010" i="3"/>
  <c r="J7731" i="3"/>
  <c r="J6769" i="3"/>
  <c r="J4226" i="3"/>
  <c r="J5822" i="3"/>
  <c r="J3026" i="3"/>
  <c r="J7655" i="3"/>
  <c r="K2185" i="3"/>
  <c r="K2684" i="3"/>
  <c r="K3597" i="3"/>
  <c r="K2527" i="3"/>
  <c r="K2995" i="3"/>
  <c r="K2856" i="3"/>
  <c r="K2423" i="3"/>
  <c r="K2834" i="3"/>
  <c r="K1448" i="3"/>
  <c r="K1639" i="3"/>
  <c r="K1844" i="3"/>
  <c r="K2069" i="3"/>
  <c r="K2298" i="3"/>
  <c r="K1996" i="3"/>
  <c r="K1361" i="3"/>
  <c r="K1277" i="3"/>
  <c r="K2257" i="3"/>
  <c r="K1359" i="3"/>
  <c r="K1623" i="3"/>
  <c r="K1795" i="3"/>
  <c r="K1946" i="3"/>
  <c r="K1530" i="3"/>
  <c r="K1629" i="3"/>
  <c r="K424" i="3"/>
  <c r="K810" i="3"/>
  <c r="J9657" i="3"/>
  <c r="J8517" i="3"/>
  <c r="J7337" i="3"/>
  <c r="J9396" i="3"/>
  <c r="J8316" i="3"/>
  <c r="J9515" i="3"/>
  <c r="J8335" i="3"/>
  <c r="J8834" i="3"/>
  <c r="J9953" i="3"/>
  <c r="J8693" i="3"/>
  <c r="J8772" i="3"/>
  <c r="J9151" i="3"/>
  <c r="J9310" i="3"/>
  <c r="J9688" i="3"/>
  <c r="J8408" i="3"/>
  <c r="J8987" i="3"/>
  <c r="J9206" i="3"/>
  <c r="J9605" i="3"/>
  <c r="J9324" i="3"/>
  <c r="J9179" i="3"/>
  <c r="J7268" i="3"/>
  <c r="J5608" i="3"/>
  <c r="J7986" i="3"/>
  <c r="J8385" i="3"/>
  <c r="J7884" i="3"/>
  <c r="J8963" i="3"/>
  <c r="J9782" i="3"/>
  <c r="J8042" i="3"/>
  <c r="J8981" i="3"/>
  <c r="J9300" i="3"/>
  <c r="J8099" i="3"/>
  <c r="J6817" i="3"/>
  <c r="J6416" i="3"/>
  <c r="J7950" i="3"/>
  <c r="J5971" i="3"/>
  <c r="J6709" i="3"/>
  <c r="J6845" i="3"/>
  <c r="J6101" i="3"/>
  <c r="J2906" i="3"/>
  <c r="J3194" i="3"/>
  <c r="K2109" i="3"/>
  <c r="K2624" i="3"/>
  <c r="K3141" i="3"/>
  <c r="K2362" i="3"/>
  <c r="K2808" i="3"/>
  <c r="K2619" i="3"/>
  <c r="K2397" i="3"/>
  <c r="K2742" i="3"/>
  <c r="K1422" i="3"/>
  <c r="K1628" i="3"/>
  <c r="K1827" i="3"/>
  <c r="K2007" i="3"/>
  <c r="K2282" i="3"/>
  <c r="K1978" i="3"/>
  <c r="K1833" i="3"/>
  <c r="K1890" i="3"/>
  <c r="K2148" i="3"/>
  <c r="K1313" i="3"/>
  <c r="K1577" i="3"/>
  <c r="K1655" i="3"/>
  <c r="K1584" i="3"/>
  <c r="K878" i="3"/>
  <c r="K647" i="3"/>
  <c r="K220" i="3"/>
  <c r="K2341" i="3"/>
  <c r="J9637" i="3"/>
  <c r="J8497" i="3"/>
  <c r="J7317" i="3"/>
  <c r="J9216" i="3"/>
  <c r="J8196" i="3"/>
  <c r="J9495" i="3"/>
  <c r="J9994" i="3"/>
  <c r="J8814" i="3"/>
  <c r="J9913" i="3"/>
  <c r="J8573" i="3"/>
  <c r="J8752" i="3"/>
  <c r="J9111" i="3"/>
  <c r="J9190" i="3"/>
  <c r="J9668" i="3"/>
  <c r="J8368" i="3"/>
  <c r="J8867" i="3"/>
  <c r="J9186" i="3"/>
  <c r="J9565" i="3"/>
  <c r="J9204" i="3"/>
  <c r="J9159" i="3"/>
  <c r="J7228" i="3"/>
  <c r="J5388" i="3"/>
  <c r="J7966" i="3"/>
  <c r="J8225" i="3"/>
  <c r="J7764" i="3"/>
  <c r="J8943" i="3"/>
  <c r="J9742" i="3"/>
  <c r="J7802" i="3"/>
  <c r="J8961" i="3"/>
  <c r="J9260" i="3"/>
  <c r="J7979" i="3"/>
  <c r="J6797" i="3"/>
  <c r="J6296" i="3"/>
  <c r="J7450" i="3"/>
  <c r="J5951" i="3"/>
  <c r="J5208" i="3"/>
  <c r="J6065" i="3"/>
  <c r="J6061" i="3"/>
  <c r="J2266" i="3"/>
  <c r="J6893" i="3"/>
  <c r="K1891" i="3"/>
  <c r="K2076" i="3"/>
  <c r="K2075" i="3"/>
  <c r="K2554" i="3"/>
  <c r="K2845" i="3"/>
  <c r="K2325" i="3"/>
  <c r="K2790" i="3"/>
  <c r="K2579" i="3"/>
  <c r="K2322" i="3"/>
  <c r="K2319" i="3"/>
  <c r="K1412" i="3"/>
  <c r="K1496" i="3"/>
  <c r="K1791" i="3"/>
  <c r="K1980" i="3"/>
  <c r="K2206" i="3"/>
  <c r="K1892" i="3"/>
  <c r="K1824" i="3"/>
  <c r="K1879" i="3"/>
  <c r="K2030" i="3"/>
  <c r="K1167" i="3"/>
  <c r="K1563" i="3"/>
  <c r="K1367" i="3"/>
  <c r="K1495" i="3"/>
  <c r="K577" i="3"/>
  <c r="K592" i="3"/>
  <c r="K934" i="3"/>
  <c r="K3377" i="3"/>
  <c r="J9537" i="3"/>
  <c r="J8477" i="3"/>
  <c r="J7297" i="3"/>
  <c r="J9196" i="3"/>
  <c r="J8016" i="3"/>
  <c r="J9375" i="3"/>
  <c r="J9974" i="3"/>
  <c r="J8794" i="3"/>
  <c r="J9893" i="3"/>
  <c r="J9972" i="3"/>
  <c r="J8732" i="3"/>
  <c r="J9091" i="3"/>
  <c r="J9010" i="3"/>
  <c r="J9648" i="3"/>
  <c r="J8348" i="3"/>
  <c r="J8647" i="3"/>
  <c r="J9166" i="3"/>
  <c r="J9545" i="3"/>
  <c r="J9004" i="3"/>
  <c r="J9139" i="3"/>
  <c r="J7208" i="3"/>
  <c r="J8007" i="3"/>
  <c r="J7946" i="3"/>
  <c r="J8205" i="3"/>
  <c r="J7464" i="3"/>
  <c r="J8923" i="3"/>
  <c r="J9722" i="3"/>
  <c r="J7622" i="3"/>
  <c r="J8941" i="3"/>
  <c r="J9240" i="3"/>
  <c r="J7659" i="3"/>
  <c r="J6777" i="3"/>
  <c r="J6116" i="3"/>
  <c r="J8052" i="3"/>
  <c r="J5911" i="3"/>
  <c r="J4888" i="3"/>
  <c r="J4585" i="3"/>
  <c r="J6001" i="3"/>
  <c r="J1526" i="3"/>
  <c r="O1526" i="3" s="1" a="1"/>
  <c r="O1526" i="3" s="1"/>
  <c r="J3270" i="3"/>
  <c r="K2290" i="3"/>
  <c r="K2406" i="3"/>
  <c r="K2862" i="3"/>
  <c r="K2278" i="3"/>
  <c r="K2922" i="3"/>
  <c r="K3438" i="3"/>
  <c r="K2627" i="3"/>
  <c r="K1726" i="3"/>
  <c r="K1904" i="3"/>
  <c r="K1884" i="3"/>
  <c r="K1936" i="3"/>
  <c r="K1943" i="3"/>
  <c r="K2502" i="3"/>
  <c r="K2793" i="3"/>
  <c r="K2311" i="3"/>
  <c r="K2774" i="3"/>
  <c r="K2471" i="3"/>
  <c r="K2251" i="3"/>
  <c r="K2269" i="3"/>
  <c r="K3510" i="3"/>
  <c r="K1464" i="3"/>
  <c r="K1780" i="3"/>
  <c r="K1950" i="3"/>
  <c r="K1997" i="3"/>
  <c r="K1882" i="3"/>
  <c r="K1700" i="3"/>
  <c r="K1869" i="3"/>
  <c r="K1897" i="3"/>
  <c r="K2227" i="3"/>
  <c r="K1454" i="3"/>
  <c r="K1970" i="3"/>
  <c r="K970" i="3"/>
  <c r="K1823" i="3"/>
  <c r="K698" i="3"/>
  <c r="K438" i="3"/>
  <c r="K1934" i="3"/>
  <c r="J9517" i="3"/>
  <c r="J8457" i="3"/>
  <c r="J7277" i="3"/>
  <c r="J9176" i="3"/>
  <c r="J7996" i="3"/>
  <c r="J9195" i="3"/>
  <c r="J9854" i="3"/>
  <c r="J8774" i="3"/>
  <c r="J9773" i="3"/>
  <c r="J9952" i="3"/>
  <c r="J8692" i="3"/>
  <c r="J8971" i="3"/>
  <c r="J8990" i="3"/>
  <c r="J9608" i="3"/>
  <c r="J8228" i="3"/>
  <c r="J8627" i="3"/>
  <c r="J9106" i="3"/>
  <c r="J9405" i="3"/>
  <c r="J8964" i="3"/>
  <c r="J9099" i="3"/>
  <c r="J6988" i="3"/>
  <c r="J7987" i="3"/>
  <c r="J7806" i="3"/>
  <c r="J8085" i="3"/>
  <c r="J7444" i="3"/>
  <c r="J8763" i="3"/>
  <c r="J9602" i="3"/>
  <c r="J7602" i="3"/>
  <c r="J8901" i="3"/>
  <c r="J9000" i="3"/>
  <c r="J7639" i="3"/>
  <c r="J6577" i="3"/>
  <c r="J5896" i="3"/>
  <c r="J8032" i="3"/>
  <c r="J5611" i="3"/>
  <c r="J4188" i="3"/>
  <c r="J4565" i="3"/>
  <c r="O4565" i="3" s="1" a="1"/>
  <c r="O4565" i="3" s="1"/>
  <c r="J5461" i="3"/>
  <c r="J3585" i="3"/>
  <c r="O3585" i="3" s="1" a="1"/>
  <c r="O3585" i="3" s="1"/>
  <c r="J3230" i="3"/>
  <c r="K2270" i="3"/>
  <c r="K2144" i="3"/>
  <c r="K2850" i="3"/>
  <c r="K3693" i="3"/>
  <c r="K2911" i="3"/>
  <c r="K3066" i="3"/>
  <c r="K3975" i="3"/>
  <c r="K3126" i="3"/>
  <c r="K1855" i="3"/>
  <c r="K1848" i="3"/>
  <c r="K1911" i="3"/>
  <c r="K1883" i="3"/>
  <c r="K2463" i="3"/>
  <c r="K2713" i="3"/>
  <c r="K2221" i="3"/>
  <c r="K2680" i="3"/>
  <c r="K2398" i="3"/>
  <c r="K3098" i="3"/>
  <c r="K2253" i="3"/>
  <c r="K2614" i="3"/>
  <c r="K1420" i="3"/>
  <c r="K1771" i="3"/>
  <c r="K1921" i="3"/>
  <c r="K1861" i="3"/>
  <c r="K1860" i="3"/>
  <c r="K1668" i="3"/>
  <c r="K1796" i="3"/>
  <c r="K1756" i="3"/>
  <c r="K1875" i="3"/>
  <c r="K738" i="3"/>
  <c r="K1424" i="3"/>
  <c r="K1583" i="3"/>
  <c r="K606" i="3"/>
  <c r="K590" i="3"/>
  <c r="K1339" i="3"/>
  <c r="K2866" i="3"/>
  <c r="J9337" i="3"/>
  <c r="J8437" i="3"/>
  <c r="J7257" i="3"/>
  <c r="J9156" i="3"/>
  <c r="J7976" i="3"/>
  <c r="J9175" i="3"/>
  <c r="J9674" i="3"/>
  <c r="J8654" i="3"/>
  <c r="J9593" i="3"/>
  <c r="J9932" i="3"/>
  <c r="J8672" i="3"/>
  <c r="J8791" i="3"/>
  <c r="J8970" i="3"/>
  <c r="J9588" i="3"/>
  <c r="J9947" i="3"/>
  <c r="J8607" i="3"/>
  <c r="J9066" i="3"/>
  <c r="J9185" i="3"/>
  <c r="J8924" i="3"/>
  <c r="J9079" i="3"/>
  <c r="J6808" i="3"/>
  <c r="J7967" i="3"/>
  <c r="J7786" i="3"/>
  <c r="J7785" i="3"/>
  <c r="J7424" i="3"/>
  <c r="J8743" i="3"/>
  <c r="J9302" i="3"/>
  <c r="J7582" i="3"/>
  <c r="J8881" i="3"/>
  <c r="J8820" i="3"/>
  <c r="J7619" i="3"/>
  <c r="J6517" i="3"/>
  <c r="J8055" i="3"/>
  <c r="J7912" i="3"/>
  <c r="J5291" i="3"/>
  <c r="J2948" i="3"/>
  <c r="J4525" i="3"/>
  <c r="J7220" i="3"/>
  <c r="J2624" i="3"/>
  <c r="J2890" i="3"/>
  <c r="K2228" i="3"/>
  <c r="K2104" i="3"/>
  <c r="K4522" i="3"/>
  <c r="K3603" i="3"/>
  <c r="K2848" i="3"/>
  <c r="K3025" i="3"/>
  <c r="K3072" i="3"/>
  <c r="K3037" i="3"/>
  <c r="K1775" i="3"/>
  <c r="K1840" i="3"/>
  <c r="K1832" i="3"/>
  <c r="K1876" i="3"/>
  <c r="K2451" i="3"/>
  <c r="K2683" i="3"/>
  <c r="K2183" i="3"/>
  <c r="K2620" i="3"/>
  <c r="K2262" i="3"/>
  <c r="K3026" i="3"/>
  <c r="K2210" i="3"/>
  <c r="K2542" i="3"/>
  <c r="K1314" i="3"/>
  <c r="K1723" i="3"/>
  <c r="K1852" i="3"/>
  <c r="K1808" i="3"/>
  <c r="K1851" i="3"/>
  <c r="K1625" i="3"/>
  <c r="K2550" i="3"/>
  <c r="K1728" i="3"/>
  <c r="K1770" i="3"/>
  <c r="K1906" i="3"/>
  <c r="K998" i="3"/>
  <c r="K1482" i="3"/>
  <c r="K535" i="3"/>
  <c r="K282" i="3"/>
  <c r="K995" i="3"/>
  <c r="K2782" i="3"/>
  <c r="J9317" i="3"/>
  <c r="J8317" i="3"/>
  <c r="J7237" i="3"/>
  <c r="J9136" i="3"/>
  <c r="J7956" i="3"/>
  <c r="J9155" i="3"/>
  <c r="J9654" i="3"/>
  <c r="J8474" i="3"/>
  <c r="J9573" i="3"/>
  <c r="J9892" i="3"/>
  <c r="J8552" i="3"/>
  <c r="J8771" i="3"/>
  <c r="J8930" i="3"/>
  <c r="J9468" i="3"/>
  <c r="J9927" i="3"/>
  <c r="J8567" i="3"/>
  <c r="J8926" i="3"/>
  <c r="J9165" i="3"/>
  <c r="J8884" i="3"/>
  <c r="J8879" i="3"/>
  <c r="J6788" i="3"/>
  <c r="J7827" i="3"/>
  <c r="J7666" i="3"/>
  <c r="J7765" i="3"/>
  <c r="J7384" i="3"/>
  <c r="J8623" i="3"/>
  <c r="J9282" i="3"/>
  <c r="J7422" i="3"/>
  <c r="J8761" i="3"/>
  <c r="J8780" i="3"/>
  <c r="J7579" i="3"/>
  <c r="J6337" i="3"/>
  <c r="J8035" i="3"/>
  <c r="J7592" i="3"/>
  <c r="J4731" i="3"/>
  <c r="O4731" i="3" s="1" a="1"/>
  <c r="O4731" i="3" s="1"/>
  <c r="J2928" i="3"/>
  <c r="O2928" i="3" s="1" a="1"/>
  <c r="O2928" i="3" s="1"/>
  <c r="J6784" i="3"/>
  <c r="J5840" i="3"/>
  <c r="J2464" i="3"/>
  <c r="J3041" i="3"/>
  <c r="O3041" i="3" s="1" a="1"/>
  <c r="O3041" i="3" s="1"/>
  <c r="J9277" i="3"/>
  <c r="J8117" i="3"/>
  <c r="J6937" i="3"/>
  <c r="J8996" i="3"/>
  <c r="J7916" i="3"/>
  <c r="J9115" i="3"/>
  <c r="J9614" i="3"/>
  <c r="J8434" i="3"/>
  <c r="J9513" i="3"/>
  <c r="J9752" i="3"/>
  <c r="J9971" i="3"/>
  <c r="J8711" i="3"/>
  <c r="J8790" i="3"/>
  <c r="J9268" i="3"/>
  <c r="J9867" i="3"/>
  <c r="J8427" i="3"/>
  <c r="J8706" i="3"/>
  <c r="J9105" i="3"/>
  <c r="J8744" i="3"/>
  <c r="J8679" i="3"/>
  <c r="J6628" i="3"/>
  <c r="J7687" i="3"/>
  <c r="J7366" i="3"/>
  <c r="J7705" i="3"/>
  <c r="J7124" i="3"/>
  <c r="J8303" i="3"/>
  <c r="J9222" i="3"/>
  <c r="J7282" i="3"/>
  <c r="J8441" i="3"/>
  <c r="J8600" i="3"/>
  <c r="J7299" i="3"/>
  <c r="J5917" i="3"/>
  <c r="J7935" i="3"/>
  <c r="J6932" i="3"/>
  <c r="J6450" i="3"/>
  <c r="J2568" i="3"/>
  <c r="J5644" i="3"/>
  <c r="J7938" i="3"/>
  <c r="J1424" i="3"/>
  <c r="J3198" i="3"/>
  <c r="O3198" i="3" s="1" a="1"/>
  <c r="O3198" i="3" s="1"/>
  <c r="K1733" i="3"/>
  <c r="K2331" i="3"/>
  <c r="K1529" i="3"/>
  <c r="K2273" i="3"/>
  <c r="K1923" i="3"/>
  <c r="K783" i="3"/>
  <c r="K1562" i="3"/>
  <c r="K1701" i="3"/>
  <c r="K799" i="3"/>
  <c r="K731" i="3"/>
  <c r="K335" i="3"/>
  <c r="K497" i="3"/>
  <c r="J9864" i="3"/>
  <c r="J9257" i="3"/>
  <c r="J8097" i="3"/>
  <c r="J9996" i="3"/>
  <c r="J8816" i="3"/>
  <c r="J7796" i="3"/>
  <c r="J9095" i="3"/>
  <c r="J9594" i="3"/>
  <c r="J8414" i="3"/>
  <c r="J9493" i="3"/>
  <c r="J9572" i="3"/>
  <c r="J9951" i="3"/>
  <c r="J8691" i="3"/>
  <c r="J8610" i="3"/>
  <c r="J9248" i="3"/>
  <c r="J9847" i="3"/>
  <c r="J8207" i="3"/>
  <c r="J8666" i="3"/>
  <c r="J9085" i="3"/>
  <c r="J8504" i="3"/>
  <c r="J8639" i="3"/>
  <c r="J6608" i="3"/>
  <c r="J7407" i="3"/>
  <c r="J7346" i="3"/>
  <c r="J7685" i="3"/>
  <c r="J6944" i="3"/>
  <c r="J8283" i="3"/>
  <c r="J9202" i="3"/>
  <c r="J6982" i="3"/>
  <c r="J8421" i="3"/>
  <c r="J8580" i="3"/>
  <c r="J9978" i="3"/>
  <c r="J5857" i="3"/>
  <c r="J7554" i="3"/>
  <c r="J5932" i="3"/>
  <c r="J6270" i="3"/>
  <c r="J2248" i="3"/>
  <c r="J4264" i="3"/>
  <c r="O4264" i="3" s="1" a="1"/>
  <c r="O4264" i="3" s="1"/>
  <c r="J7798" i="3"/>
  <c r="J564" i="3"/>
  <c r="J6293" i="3"/>
  <c r="K2474" i="3"/>
  <c r="K3242" i="3"/>
  <c r="K3116" i="3"/>
  <c r="K3084" i="3"/>
  <c r="K3206" i="3"/>
  <c r="K2403" i="3"/>
  <c r="K2618" i="3"/>
  <c r="K2750" i="3"/>
  <c r="K2701" i="3"/>
  <c r="K2882" i="3"/>
  <c r="K3369" i="3"/>
  <c r="K1724" i="3"/>
  <c r="K4384" i="3"/>
  <c r="K2350" i="3"/>
  <c r="K2175" i="3"/>
  <c r="K2826" i="3"/>
  <c r="K2485" i="3"/>
  <c r="K1964" i="3"/>
  <c r="K2725" i="3"/>
  <c r="K1864" i="3"/>
  <c r="K2506" i="3"/>
  <c r="K2906" i="3"/>
  <c r="K1522" i="3"/>
  <c r="K1691" i="3"/>
  <c r="K1648" i="3"/>
  <c r="K2205" i="3"/>
  <c r="K1394" i="3"/>
  <c r="K2199" i="3"/>
  <c r="K1783" i="3"/>
  <c r="K755" i="3"/>
  <c r="K1527" i="3"/>
  <c r="K1603" i="3"/>
  <c r="K314" i="3"/>
  <c r="K720" i="3"/>
  <c r="K550" i="3"/>
  <c r="K1233" i="3"/>
  <c r="J9982" i="3"/>
  <c r="J9237" i="3"/>
  <c r="J8077" i="3"/>
  <c r="J9976" i="3"/>
  <c r="J8796" i="3"/>
  <c r="J9995" i="3"/>
  <c r="J8975" i="3"/>
  <c r="J9574" i="3"/>
  <c r="J8394" i="3"/>
  <c r="J9373" i="3"/>
  <c r="J9552" i="3"/>
  <c r="J9911" i="3"/>
  <c r="J9990" i="3"/>
  <c r="J8590" i="3"/>
  <c r="J9208" i="3"/>
  <c r="J9727" i="3"/>
  <c r="J8187" i="3"/>
  <c r="J8606" i="3"/>
  <c r="J8905" i="3"/>
  <c r="J8484" i="3"/>
  <c r="J8539" i="3"/>
  <c r="J6488" i="3"/>
  <c r="J7387" i="3"/>
  <c r="J7306" i="3"/>
  <c r="J7445" i="3"/>
  <c r="J9983" i="3"/>
  <c r="J8243" i="3"/>
  <c r="J8962" i="3"/>
  <c r="J6962" i="3"/>
  <c r="J8381" i="3"/>
  <c r="J8460" i="3"/>
  <c r="J9958" i="3"/>
  <c r="J5817" i="3"/>
  <c r="J7434" i="3"/>
  <c r="J5912" i="3"/>
  <c r="J6110" i="3"/>
  <c r="J6227" i="3"/>
  <c r="J4244" i="3"/>
  <c r="J7198" i="3"/>
  <c r="J2503" i="3"/>
  <c r="J6213" i="3"/>
  <c r="K3499" i="3"/>
  <c r="K3210" i="3"/>
  <c r="K2950" i="3"/>
  <c r="K2975" i="3"/>
  <c r="K3070" i="3"/>
  <c r="K3858" i="3"/>
  <c r="K2599" i="3"/>
  <c r="K2688" i="3"/>
  <c r="K2640" i="3"/>
  <c r="K2814" i="3"/>
  <c r="K3124" i="3"/>
  <c r="K3051" i="3"/>
  <c r="K3891" i="3"/>
  <c r="K2338" i="3"/>
  <c r="K2150" i="3"/>
  <c r="K2696" i="3"/>
  <c r="K2449" i="3"/>
  <c r="K1859" i="3"/>
  <c r="K2707" i="3"/>
  <c r="K1854" i="3"/>
  <c r="K2366" i="3"/>
  <c r="K2665" i="3"/>
  <c r="K1404" i="3"/>
  <c r="K1627" i="3"/>
  <c r="K1362" i="3"/>
  <c r="K2142" i="3"/>
  <c r="K3171" i="3"/>
  <c r="K2053" i="3"/>
  <c r="K1694" i="3"/>
  <c r="K2226" i="3"/>
  <c r="K1515" i="3"/>
  <c r="K1558" i="3"/>
  <c r="K1695" i="3"/>
  <c r="K2033" i="3"/>
  <c r="K414" i="3"/>
  <c r="K666" i="3"/>
  <c r="J9962" i="3"/>
  <c r="J9137" i="3"/>
  <c r="J8057" i="3"/>
  <c r="J9956" i="3"/>
  <c r="J8776" i="3"/>
  <c r="J9975" i="3"/>
  <c r="J8795" i="3"/>
  <c r="J9454" i="3"/>
  <c r="J8374" i="3"/>
  <c r="J9193" i="3"/>
  <c r="J9532" i="3"/>
  <c r="J9891" i="3"/>
  <c r="J9810" i="3"/>
  <c r="J8570" i="3"/>
  <c r="J9188" i="3"/>
  <c r="J9527" i="3"/>
  <c r="J8167" i="3"/>
  <c r="J8586" i="3"/>
  <c r="J8725" i="3"/>
  <c r="J8464" i="3"/>
  <c r="J8519" i="3"/>
  <c r="J6208" i="3"/>
  <c r="J7367" i="3"/>
  <c r="J7286" i="3"/>
  <c r="J7265" i="3"/>
  <c r="J9963" i="3"/>
  <c r="J8223" i="3"/>
  <c r="J8782" i="3"/>
  <c r="J6942" i="3"/>
  <c r="J8361" i="3"/>
  <c r="J8140" i="3"/>
  <c r="J9938" i="3"/>
  <c r="J5557" i="3"/>
  <c r="J6814" i="3"/>
  <c r="J5752" i="3"/>
  <c r="J5790" i="3"/>
  <c r="J4827" i="3"/>
  <c r="J4044" i="3"/>
  <c r="J6618" i="3"/>
  <c r="J4841" i="3"/>
  <c r="J5113" i="3"/>
  <c r="K3463" i="3"/>
  <c r="K3150" i="3"/>
  <c r="K2704" i="3"/>
  <c r="K2962" i="3"/>
  <c r="K2988" i="3"/>
  <c r="K3692" i="3"/>
  <c r="K4200" i="3"/>
  <c r="K2669" i="3"/>
  <c r="K2429" i="3"/>
  <c r="K2717" i="3"/>
  <c r="K2778" i="3"/>
  <c r="K2880" i="3"/>
  <c r="K3540" i="3"/>
  <c r="K2327" i="3"/>
  <c r="K3596" i="3"/>
  <c r="K2650" i="3"/>
  <c r="K2399" i="3"/>
  <c r="K3417" i="3"/>
  <c r="K2677" i="3"/>
  <c r="K1772" i="3"/>
  <c r="K2223" i="3"/>
  <c r="K2575" i="3"/>
  <c r="K1337" i="3"/>
  <c r="K1616" i="3"/>
  <c r="K1305" i="3"/>
  <c r="K2105" i="3"/>
  <c r="K2570" i="3"/>
  <c r="K1984" i="3"/>
  <c r="K3452" i="3"/>
  <c r="K2190" i="3"/>
  <c r="K1453" i="3"/>
  <c r="K1435" i="3"/>
  <c r="K1566" i="3"/>
  <c r="K1878" i="3"/>
  <c r="K69" i="3"/>
  <c r="K971" i="3"/>
  <c r="J9942" i="3"/>
  <c r="J9117" i="3"/>
  <c r="J8037" i="3"/>
  <c r="J9936" i="3"/>
  <c r="J8756" i="3"/>
  <c r="J9955" i="3"/>
  <c r="J8775" i="3"/>
  <c r="J9274" i="3"/>
  <c r="J8254" i="3"/>
  <c r="J9173" i="3"/>
  <c r="J9492" i="3"/>
  <c r="J9771" i="3"/>
  <c r="J9790" i="3"/>
  <c r="J9969" i="3"/>
  <c r="J9068" i="3"/>
  <c r="J9507" i="3"/>
  <c r="J8127" i="3"/>
  <c r="J8466" i="3"/>
  <c r="J8705" i="3"/>
  <c r="J8424" i="3"/>
  <c r="J8399" i="3"/>
  <c r="J6188" i="3"/>
  <c r="J7327" i="3"/>
  <c r="J7166" i="3"/>
  <c r="J7245" i="3"/>
  <c r="J9923" i="3"/>
  <c r="J7983" i="3"/>
  <c r="J8642" i="3"/>
  <c r="J6902" i="3"/>
  <c r="J8121" i="3"/>
  <c r="J8120" i="3"/>
  <c r="J9898" i="3"/>
  <c r="J5437" i="3"/>
  <c r="J6794" i="3"/>
  <c r="J5592" i="3"/>
  <c r="J5230" i="3"/>
  <c r="J4787" i="3"/>
  <c r="J3844" i="3"/>
  <c r="J4377" i="3"/>
  <c r="J4821" i="3"/>
  <c r="J2232" i="3"/>
  <c r="K3381" i="3"/>
  <c r="K3088" i="3"/>
  <c r="K2661" i="3"/>
  <c r="K2899" i="3"/>
  <c r="K2859" i="3"/>
  <c r="K3474" i="3"/>
  <c r="K3233" i="3"/>
  <c r="K2546" i="3"/>
  <c r="K2377" i="3"/>
  <c r="K2598" i="3"/>
  <c r="K2666" i="3"/>
  <c r="K2846" i="3"/>
  <c r="K3423" i="3"/>
  <c r="K2313" i="3"/>
  <c r="K3272" i="3"/>
  <c r="K2607" i="3"/>
  <c r="K2361" i="3"/>
  <c r="K3268" i="3"/>
  <c r="K2591" i="3"/>
  <c r="K1763" i="3"/>
  <c r="K2108" i="3"/>
  <c r="K2401" i="3"/>
  <c r="K2924" i="3"/>
  <c r="K1588" i="3"/>
  <c r="K1206" i="3"/>
  <c r="K1871" i="3"/>
  <c r="K2247" i="3"/>
  <c r="K1740" i="3"/>
  <c r="K2490" i="3"/>
  <c r="K1199" i="3"/>
  <c r="K1026" i="3"/>
  <c r="K2013" i="3"/>
  <c r="K1399" i="3"/>
  <c r="K628" i="3"/>
  <c r="K114" i="3"/>
  <c r="K99" i="3"/>
  <c r="J9922" i="3"/>
  <c r="J8937" i="3"/>
  <c r="J7917" i="3"/>
  <c r="J9916" i="3"/>
  <c r="J8736" i="3"/>
  <c r="J9935" i="3"/>
  <c r="J8755" i="3"/>
  <c r="J9254" i="3"/>
  <c r="J8074" i="3"/>
  <c r="J9153" i="3"/>
  <c r="J9472" i="3"/>
  <c r="J9591" i="3"/>
  <c r="J9770" i="3"/>
  <c r="J9949" i="3"/>
  <c r="J8888" i="3"/>
  <c r="J9487" i="3"/>
  <c r="J8107" i="3"/>
  <c r="J8226" i="3"/>
  <c r="J8685" i="3"/>
  <c r="J8404" i="3"/>
  <c r="J7808" i="3"/>
  <c r="J6168" i="3"/>
  <c r="J7307" i="3"/>
  <c r="J6886" i="3"/>
  <c r="J7225" i="3"/>
  <c r="J9903" i="3"/>
  <c r="J7803" i="3"/>
  <c r="J8622" i="3"/>
  <c r="J6882" i="3"/>
  <c r="J9980" i="3"/>
  <c r="J8100" i="3"/>
  <c r="J9878" i="3"/>
  <c r="J7516" i="3"/>
  <c r="J6714" i="3"/>
  <c r="J5292" i="3"/>
  <c r="J9349" i="3"/>
  <c r="J4747" i="3"/>
  <c r="O4747" i="3" s="1" a="1"/>
  <c r="O4747" i="3" s="1"/>
  <c r="J7043" i="3"/>
  <c r="J5154" i="3"/>
  <c r="J4601" i="3"/>
  <c r="O4601" i="3" s="1" a="1"/>
  <c r="O4601" i="3" s="1"/>
  <c r="J1710" i="3"/>
  <c r="O1710" i="3" s="1" a="1"/>
  <c r="O1710" i="3" s="1"/>
  <c r="K3280" i="3"/>
  <c r="K2926" i="3"/>
  <c r="K2653" i="3"/>
  <c r="K2872" i="3"/>
  <c r="K2849" i="3"/>
  <c r="K3144" i="3"/>
  <c r="K3142" i="3"/>
  <c r="K2491" i="3"/>
  <c r="K2354" i="3"/>
  <c r="K2557" i="3"/>
  <c r="K2638" i="3"/>
  <c r="K2830" i="3"/>
  <c r="K3216" i="3"/>
  <c r="K2277" i="3"/>
  <c r="K3215" i="3"/>
  <c r="K2594" i="3"/>
  <c r="K2301" i="3"/>
  <c r="K3063" i="3"/>
  <c r="K2334" i="3"/>
  <c r="K1651" i="3"/>
  <c r="K2070" i="3"/>
  <c r="K2235" i="3"/>
  <c r="K2628" i="3"/>
  <c r="K1512" i="3"/>
  <c r="K1189" i="3"/>
  <c r="K1825" i="3"/>
  <c r="K1624" i="3"/>
  <c r="K1592" i="3"/>
  <c r="K2369" i="3"/>
  <c r="K1109" i="3"/>
  <c r="K2034" i="3"/>
  <c r="K1932" i="3"/>
  <c r="K1135" i="3"/>
  <c r="K1175" i="3"/>
  <c r="K1886" i="3"/>
  <c r="K46" i="3"/>
  <c r="J9902" i="3"/>
  <c r="J8917" i="3"/>
  <c r="J7737" i="3"/>
  <c r="J9796" i="3"/>
  <c r="J8716" i="3"/>
  <c r="J9915" i="3"/>
  <c r="J8735" i="3"/>
  <c r="J9234" i="3"/>
  <c r="J8054" i="3"/>
  <c r="J9113" i="3"/>
  <c r="J9352" i="3"/>
  <c r="J9571" i="3"/>
  <c r="J9730" i="3"/>
  <c r="J9829" i="3"/>
  <c r="J8848" i="3"/>
  <c r="J9447" i="3"/>
  <c r="J9866" i="3"/>
  <c r="J8206" i="3"/>
  <c r="J8645" i="3"/>
  <c r="J9899" i="3"/>
  <c r="J7788" i="3"/>
  <c r="J6128" i="3"/>
  <c r="J7187" i="3"/>
  <c r="J6866" i="3"/>
  <c r="J7185" i="3"/>
  <c r="J9783" i="3"/>
  <c r="J7783" i="3"/>
  <c r="J8582" i="3"/>
  <c r="J9801" i="3"/>
  <c r="J9840" i="3"/>
  <c r="J8060" i="3"/>
  <c r="J9498" i="3"/>
  <c r="J7496" i="3"/>
  <c r="J6394" i="3"/>
  <c r="J4752" i="3"/>
  <c r="O4752" i="3" s="1" a="1"/>
  <c r="O4752" i="3" s="1"/>
  <c r="J9189" i="3"/>
  <c r="J4587" i="3"/>
  <c r="J6223" i="3"/>
  <c r="J5134" i="3"/>
  <c r="J5120" i="3"/>
  <c r="J620" i="3"/>
  <c r="J8014" i="3"/>
  <c r="J9933" i="3"/>
  <c r="J9533" i="3"/>
  <c r="J9133" i="3"/>
  <c r="J8733" i="3"/>
  <c r="J9912" i="3"/>
  <c r="J9512" i="3"/>
  <c r="J9112" i="3"/>
  <c r="J8712" i="3"/>
  <c r="J9931" i="3"/>
  <c r="J9531" i="3"/>
  <c r="J9131" i="3"/>
  <c r="J8731" i="3"/>
  <c r="J9750" i="3"/>
  <c r="J9350" i="3"/>
  <c r="J8950" i="3"/>
  <c r="J9989" i="3"/>
  <c r="J9589" i="3"/>
  <c r="J9628" i="3"/>
  <c r="J9228" i="3"/>
  <c r="J8808" i="3"/>
  <c r="J8388" i="3"/>
  <c r="J9887" i="3"/>
  <c r="J9467" i="3"/>
  <c r="J9027" i="3"/>
  <c r="J8587" i="3"/>
  <c r="J8147" i="3"/>
  <c r="J9606" i="3"/>
  <c r="J9126" i="3"/>
  <c r="J8626" i="3"/>
  <c r="J8166" i="3"/>
  <c r="J9585" i="3"/>
  <c r="J9125" i="3"/>
  <c r="J8665" i="3"/>
  <c r="J9404" i="3"/>
  <c r="J8904" i="3"/>
  <c r="J8444" i="3"/>
  <c r="J9599" i="3"/>
  <c r="J9119" i="3"/>
  <c r="J8619" i="3"/>
  <c r="J7748" i="3"/>
  <c r="J7248" i="3"/>
  <c r="J6728" i="3"/>
  <c r="J6148" i="3"/>
  <c r="J5648" i="3"/>
  <c r="J7927" i="3"/>
  <c r="J7347" i="3"/>
  <c r="J6847" i="3"/>
  <c r="J7906" i="3"/>
  <c r="J7326" i="3"/>
  <c r="J6826" i="3"/>
  <c r="J8245" i="3"/>
  <c r="J7725" i="3"/>
  <c r="J7205" i="3"/>
  <c r="J7924" i="3"/>
  <c r="J7404" i="3"/>
  <c r="J9943" i="3"/>
  <c r="J9423" i="3"/>
  <c r="J8783" i="3"/>
  <c r="J8263" i="3"/>
  <c r="J7743" i="3"/>
  <c r="J9762" i="3"/>
  <c r="J9242" i="3"/>
  <c r="J8602" i="3"/>
  <c r="J8082" i="3"/>
  <c r="J7442" i="3"/>
  <c r="J6922" i="3"/>
  <c r="J9561" i="3"/>
  <c r="J8921" i="3"/>
  <c r="J8401" i="3"/>
  <c r="J9800" i="3"/>
  <c r="J9280" i="3"/>
  <c r="J8620" i="3"/>
  <c r="J8080" i="3"/>
  <c r="J8139" i="3"/>
  <c r="J7599" i="3"/>
  <c r="J9918" i="3"/>
  <c r="J8998" i="3"/>
  <c r="J6737" i="3"/>
  <c r="J5837" i="3"/>
  <c r="J7416" i="3"/>
  <c r="J6316" i="3"/>
  <c r="J7955" i="3"/>
  <c r="J6694" i="3"/>
  <c r="J7990" i="3"/>
  <c r="J7612" i="3"/>
  <c r="J5732" i="3"/>
  <c r="J8311" i="3"/>
  <c r="J5891" i="3"/>
  <c r="J6250" i="3"/>
  <c r="J9129" i="3"/>
  <c r="J6689" i="3"/>
  <c r="J2868" i="3"/>
  <c r="J4727" i="3"/>
  <c r="J4206" i="3"/>
  <c r="N4206" i="3" s="1" a="1"/>
  <c r="N4206" i="3" s="1"/>
  <c r="J4505" i="3"/>
  <c r="J4024" i="3"/>
  <c r="J6622" i="3"/>
  <c r="J5881" i="3"/>
  <c r="J7638" i="3"/>
  <c r="J4894" i="3"/>
  <c r="J2746" i="3"/>
  <c r="J2004" i="3"/>
  <c r="J4581" i="3"/>
  <c r="O4581" i="3" s="1" a="1"/>
  <c r="O4581" i="3" s="1"/>
  <c r="J7415" i="3"/>
  <c r="J2690" i="3"/>
  <c r="J5013" i="3"/>
  <c r="K3162" i="3"/>
  <c r="J9882" i="3"/>
  <c r="J9617" i="3"/>
  <c r="J9217" i="3"/>
  <c r="J8817" i="3"/>
  <c r="J8417" i="3"/>
  <c r="J8017" i="3"/>
  <c r="J7617" i="3"/>
  <c r="J7217" i="3"/>
  <c r="J9896" i="3"/>
  <c r="J9496" i="3"/>
  <c r="J9096" i="3"/>
  <c r="J8696" i="3"/>
  <c r="J8296" i="3"/>
  <c r="J7896" i="3"/>
  <c r="J9875" i="3"/>
  <c r="J9475" i="3"/>
  <c r="J9075" i="3"/>
  <c r="J8675" i="3"/>
  <c r="J9954" i="3"/>
  <c r="J9554" i="3"/>
  <c r="J9154" i="3"/>
  <c r="J8754" i="3"/>
  <c r="J8354" i="3"/>
  <c r="J7954" i="3"/>
  <c r="J9873" i="3"/>
  <c r="J9473" i="3"/>
  <c r="J9073" i="3"/>
  <c r="J8673" i="3"/>
  <c r="J9852" i="3"/>
  <c r="J9452" i="3"/>
  <c r="J9052" i="3"/>
  <c r="J8652" i="3"/>
  <c r="J9871" i="3"/>
  <c r="J9471" i="3"/>
  <c r="J9071" i="3"/>
  <c r="J8671" i="3"/>
  <c r="J9690" i="3"/>
  <c r="J9290" i="3"/>
  <c r="J8890" i="3"/>
  <c r="J9929" i="3"/>
  <c r="J9968" i="3"/>
  <c r="J9568" i="3"/>
  <c r="J9168" i="3"/>
  <c r="J8748" i="3"/>
  <c r="J8328" i="3"/>
  <c r="J9827" i="3"/>
  <c r="J9407" i="3"/>
  <c r="J8967" i="3"/>
  <c r="J8527" i="3"/>
  <c r="J9986" i="3"/>
  <c r="J9526" i="3"/>
  <c r="J9026" i="3"/>
  <c r="J8566" i="3"/>
  <c r="J9985" i="3"/>
  <c r="J9525" i="3"/>
  <c r="J9065" i="3"/>
  <c r="J9804" i="3"/>
  <c r="J9304" i="3"/>
  <c r="J8844" i="3"/>
  <c r="J9999" i="3"/>
  <c r="J9539" i="3"/>
  <c r="J9039" i="3"/>
  <c r="J8499" i="3"/>
  <c r="J7688" i="3"/>
  <c r="J7188" i="3"/>
  <c r="J6588" i="3"/>
  <c r="J6088" i="3"/>
  <c r="J5588" i="3"/>
  <c r="J7787" i="3"/>
  <c r="J7287" i="3"/>
  <c r="J6787" i="3"/>
  <c r="J7766" i="3"/>
  <c r="J7266" i="3"/>
  <c r="J6766" i="3"/>
  <c r="J8185" i="3"/>
  <c r="J7665" i="3"/>
  <c r="J8384" i="3"/>
  <c r="J7864" i="3"/>
  <c r="J7344" i="3"/>
  <c r="J9883" i="3"/>
  <c r="J9363" i="3"/>
  <c r="J8723" i="3"/>
  <c r="J8203" i="3"/>
  <c r="J7563" i="3"/>
  <c r="J9702" i="3"/>
  <c r="J9182" i="3"/>
  <c r="J8542" i="3"/>
  <c r="J8022" i="3"/>
  <c r="J7382" i="3"/>
  <c r="J6862" i="3"/>
  <c r="J9381" i="3"/>
  <c r="J8861" i="3"/>
  <c r="J8341" i="3"/>
  <c r="J9740" i="3"/>
  <c r="J9220" i="3"/>
  <c r="J8560" i="3"/>
  <c r="J8020" i="3"/>
  <c r="J8079" i="3"/>
  <c r="J7519" i="3"/>
  <c r="J9858" i="3"/>
  <c r="J8938" i="3"/>
  <c r="J6477" i="3"/>
  <c r="J5537" i="3"/>
  <c r="J7096" i="3"/>
  <c r="J6096" i="3"/>
  <c r="J7534" i="3"/>
  <c r="J6354" i="3"/>
  <c r="J7930" i="3"/>
  <c r="J7552" i="3"/>
  <c r="J5272" i="3"/>
  <c r="J7711" i="3"/>
  <c r="J5271" i="3"/>
  <c r="J5770" i="3"/>
  <c r="J8649" i="3"/>
  <c r="J4868" i="3"/>
  <c r="J2208" i="3"/>
  <c r="J6526" i="3"/>
  <c r="J6685" i="3"/>
  <c r="J6404" i="3"/>
  <c r="J7023" i="3"/>
  <c r="J5802" i="3"/>
  <c r="J7180" i="3"/>
  <c r="J6598" i="3"/>
  <c r="J3654" i="3"/>
  <c r="O3654" i="3" s="1" a="1"/>
  <c r="O3654" i="3" s="1"/>
  <c r="J1486" i="3"/>
  <c r="J544" i="3"/>
  <c r="J3960" i="3"/>
  <c r="J3154" i="3"/>
  <c r="J1321" i="3"/>
  <c r="J1330" i="3"/>
  <c r="K3953" i="3"/>
  <c r="J9997" i="3"/>
  <c r="J9597" i="3"/>
  <c r="J9197" i="3"/>
  <c r="J8797" i="3"/>
  <c r="J8397" i="3"/>
  <c r="J7997" i="3"/>
  <c r="J7597" i="3"/>
  <c r="J7197" i="3"/>
  <c r="J9876" i="3"/>
  <c r="J9476" i="3"/>
  <c r="J9076" i="3"/>
  <c r="J8676" i="3"/>
  <c r="J8276" i="3"/>
  <c r="J7876" i="3"/>
  <c r="J9855" i="3"/>
  <c r="J9455" i="3"/>
  <c r="J9055" i="3"/>
  <c r="J8655" i="3"/>
  <c r="J9934" i="3"/>
  <c r="J9534" i="3"/>
  <c r="J9134" i="3"/>
  <c r="J8734" i="3"/>
  <c r="J8334" i="3"/>
  <c r="J7934" i="3"/>
  <c r="J9853" i="3"/>
  <c r="J9453" i="3"/>
  <c r="J9053" i="3"/>
  <c r="J8653" i="3"/>
  <c r="J9832" i="3"/>
  <c r="J9432" i="3"/>
  <c r="J9032" i="3"/>
  <c r="J8632" i="3"/>
  <c r="J9851" i="3"/>
  <c r="J9451" i="3"/>
  <c r="J9051" i="3"/>
  <c r="J8651" i="3"/>
  <c r="J9670" i="3"/>
  <c r="J9270" i="3"/>
  <c r="J8870" i="3"/>
  <c r="J9909" i="3"/>
  <c r="J9948" i="3"/>
  <c r="J9548" i="3"/>
  <c r="J9148" i="3"/>
  <c r="J8728" i="3"/>
  <c r="J8308" i="3"/>
  <c r="J9807" i="3"/>
  <c r="J9387" i="3"/>
  <c r="J8947" i="3"/>
  <c r="J8507" i="3"/>
  <c r="J9966" i="3"/>
  <c r="J9506" i="3"/>
  <c r="J9006" i="3"/>
  <c r="J8546" i="3"/>
  <c r="J9965" i="3"/>
  <c r="J9505" i="3"/>
  <c r="J9045" i="3"/>
  <c r="J9764" i="3"/>
  <c r="J9284" i="3"/>
  <c r="J8824" i="3"/>
  <c r="J9979" i="3"/>
  <c r="J9519" i="3"/>
  <c r="J9019" i="3"/>
  <c r="J8479" i="3"/>
  <c r="J7668" i="3"/>
  <c r="J7168" i="3"/>
  <c r="J6568" i="3"/>
  <c r="J6068" i="3"/>
  <c r="J5568" i="3"/>
  <c r="J7767" i="3"/>
  <c r="J7267" i="3"/>
  <c r="J6767" i="3"/>
  <c r="J7746" i="3"/>
  <c r="J7246" i="3"/>
  <c r="J6746" i="3"/>
  <c r="J8165" i="3"/>
  <c r="J7645" i="3"/>
  <c r="J8364" i="3"/>
  <c r="J7844" i="3"/>
  <c r="J7204" i="3"/>
  <c r="J9863" i="3"/>
  <c r="J9343" i="3"/>
  <c r="J8703" i="3"/>
  <c r="J8183" i="3"/>
  <c r="J7543" i="3"/>
  <c r="J9682" i="3"/>
  <c r="J9042" i="3"/>
  <c r="J8522" i="3"/>
  <c r="J8002" i="3"/>
  <c r="J7362" i="3"/>
  <c r="J10001" i="3"/>
  <c r="J9361" i="3"/>
  <c r="J8841" i="3"/>
  <c r="J8201" i="3"/>
  <c r="J9720" i="3"/>
  <c r="J9200" i="3"/>
  <c r="J8540" i="3"/>
  <c r="J7980" i="3"/>
  <c r="J8059" i="3"/>
  <c r="J7379" i="3"/>
  <c r="J9798" i="3"/>
  <c r="J8918" i="3"/>
  <c r="J6457" i="3"/>
  <c r="J5517" i="3"/>
  <c r="J7076" i="3"/>
  <c r="J6076" i="3"/>
  <c r="J7514" i="3"/>
  <c r="J6334" i="3"/>
  <c r="J7910" i="3"/>
  <c r="J7532" i="3"/>
  <c r="J5232" i="3"/>
  <c r="J7671" i="3"/>
  <c r="J5231" i="3"/>
  <c r="J5730" i="3"/>
  <c r="J8609" i="3"/>
  <c r="J4828" i="3"/>
  <c r="J2168" i="3"/>
  <c r="N2168" i="3" s="1" a="1"/>
  <c r="N2168" i="3" s="1"/>
  <c r="J6486" i="3"/>
  <c r="J6625" i="3"/>
  <c r="J6364" i="3"/>
  <c r="J6823" i="3"/>
  <c r="J5762" i="3"/>
  <c r="J7040" i="3"/>
  <c r="J6398" i="3"/>
  <c r="J3594" i="3"/>
  <c r="J1346" i="3"/>
  <c r="J204" i="3"/>
  <c r="J3900" i="3"/>
  <c r="J2874" i="3"/>
  <c r="J761" i="3"/>
  <c r="J1190" i="3"/>
  <c r="K1493" i="3"/>
  <c r="K2203" i="3"/>
  <c r="K1707" i="3"/>
  <c r="K1803" i="3"/>
  <c r="K2061" i="3"/>
  <c r="K1579" i="3"/>
  <c r="K2154" i="3"/>
  <c r="K1197" i="3"/>
  <c r="K1868" i="3"/>
  <c r="K2198" i="3"/>
  <c r="K1213" i="3"/>
  <c r="K2073" i="3"/>
  <c r="K1477" i="3"/>
  <c r="K471" i="3"/>
  <c r="K1201" i="3"/>
  <c r="K1246" i="3"/>
  <c r="K857" i="3"/>
  <c r="K2297" i="3"/>
  <c r="J9977" i="3"/>
  <c r="J9577" i="3"/>
  <c r="J9177" i="3"/>
  <c r="J8777" i="3"/>
  <c r="J8377" i="3"/>
  <c r="J7977" i="3"/>
  <c r="J7577" i="3"/>
  <c r="J7177" i="3"/>
  <c r="J9856" i="3"/>
  <c r="J9456" i="3"/>
  <c r="J9056" i="3"/>
  <c r="J8656" i="3"/>
  <c r="J8256" i="3"/>
  <c r="J7856" i="3"/>
  <c r="J9835" i="3"/>
  <c r="J9435" i="3"/>
  <c r="J9035" i="3"/>
  <c r="J8635" i="3"/>
  <c r="J9914" i="3"/>
  <c r="J9514" i="3"/>
  <c r="J9114" i="3"/>
  <c r="J8714" i="3"/>
  <c r="J8314" i="3"/>
  <c r="J7914" i="3"/>
  <c r="J9833" i="3"/>
  <c r="J9433" i="3"/>
  <c r="J9033" i="3"/>
  <c r="J8633" i="3"/>
  <c r="J9812" i="3"/>
  <c r="J9412" i="3"/>
  <c r="J9012" i="3"/>
  <c r="J8612" i="3"/>
  <c r="J9831" i="3"/>
  <c r="J9431" i="3"/>
  <c r="J9031" i="3"/>
  <c r="J8631" i="3"/>
  <c r="J9650" i="3"/>
  <c r="J9250" i="3"/>
  <c r="J8850" i="3"/>
  <c r="J9889" i="3"/>
  <c r="J9928" i="3"/>
  <c r="J9528" i="3"/>
  <c r="J9128" i="3"/>
  <c r="J8708" i="3"/>
  <c r="J8288" i="3"/>
  <c r="J9787" i="3"/>
  <c r="J9367" i="3"/>
  <c r="J8927" i="3"/>
  <c r="J8487" i="3"/>
  <c r="J9946" i="3"/>
  <c r="J9466" i="3"/>
  <c r="J8986" i="3"/>
  <c r="J8526" i="3"/>
  <c r="J9945" i="3"/>
  <c r="J9485" i="3"/>
  <c r="J9005" i="3"/>
  <c r="J9724" i="3"/>
  <c r="J9264" i="3"/>
  <c r="J8804" i="3"/>
  <c r="J9959" i="3"/>
  <c r="J9499" i="3"/>
  <c r="J8939" i="3"/>
  <c r="J8459" i="3"/>
  <c r="J7648" i="3"/>
  <c r="J7128" i="3"/>
  <c r="J6548" i="3"/>
  <c r="J6048" i="3"/>
  <c r="J5528" i="3"/>
  <c r="J7747" i="3"/>
  <c r="J7247" i="3"/>
  <c r="J6727" i="3"/>
  <c r="J7726" i="3"/>
  <c r="J7226" i="3"/>
  <c r="J6706" i="3"/>
  <c r="J8145" i="3"/>
  <c r="J7625" i="3"/>
  <c r="J8344" i="3"/>
  <c r="J7824" i="3"/>
  <c r="J7184" i="3"/>
  <c r="J9843" i="3"/>
  <c r="J9323" i="3"/>
  <c r="J8683" i="3"/>
  <c r="J8163" i="3"/>
  <c r="J7523" i="3"/>
  <c r="J9662" i="3"/>
  <c r="J9022" i="3"/>
  <c r="J8502" i="3"/>
  <c r="J7982" i="3"/>
  <c r="J7342" i="3"/>
  <c r="J9981" i="3"/>
  <c r="J9341" i="3"/>
  <c r="J8821" i="3"/>
  <c r="J8181" i="3"/>
  <c r="J9700" i="3"/>
  <c r="J9180" i="3"/>
  <c r="J8520" i="3"/>
  <c r="J7840" i="3"/>
  <c r="J8039" i="3"/>
  <c r="J7359" i="3"/>
  <c r="J9778" i="3"/>
  <c r="J8898" i="3"/>
  <c r="J6437" i="3"/>
  <c r="J5497" i="3"/>
  <c r="J7056" i="3"/>
  <c r="J6056" i="3"/>
  <c r="J7494" i="3"/>
  <c r="J6314" i="3"/>
  <c r="J7670" i="3"/>
  <c r="J7272" i="3"/>
  <c r="J5212" i="3"/>
  <c r="J7651" i="3"/>
  <c r="J5211" i="3"/>
  <c r="J5710" i="3"/>
  <c r="J8589" i="3"/>
  <c r="J4808" i="3"/>
  <c r="O4808" i="3" s="1" a="1"/>
  <c r="O4808" i="3" s="1"/>
  <c r="J2148" i="3"/>
  <c r="J6326" i="3"/>
  <c r="J6605" i="3"/>
  <c r="J6344" i="3"/>
  <c r="J6803" i="3"/>
  <c r="J5662" i="3"/>
  <c r="J6880" i="3"/>
  <c r="J6378" i="3"/>
  <c r="J3454" i="3"/>
  <c r="J1126" i="3"/>
  <c r="J184" i="3"/>
  <c r="O184" i="3" s="1" a="1"/>
  <c r="O184" i="3" s="1"/>
  <c r="J3780" i="3"/>
  <c r="O3780" i="3" s="1" a="1"/>
  <c r="O3780" i="3" s="1"/>
  <c r="J2714" i="3"/>
  <c r="N2714" i="3" s="1" a="1"/>
  <c r="N2714" i="3" s="1"/>
  <c r="J741" i="3"/>
  <c r="J5969" i="3"/>
  <c r="K1418" i="3"/>
  <c r="K2114" i="3"/>
  <c r="K1611" i="3"/>
  <c r="K1774" i="3"/>
  <c r="K1990" i="3"/>
  <c r="K1541" i="3"/>
  <c r="K1858" i="3"/>
  <c r="K1145" i="3"/>
  <c r="K1838" i="3"/>
  <c r="K2181" i="3"/>
  <c r="K833" i="3"/>
  <c r="K1920" i="3"/>
  <c r="K1315" i="3"/>
  <c r="K1421" i="3"/>
  <c r="K500" i="3"/>
  <c r="K261" i="3"/>
  <c r="K1173" i="3"/>
  <c r="K4147" i="3"/>
  <c r="J9957" i="3"/>
  <c r="J9557" i="3"/>
  <c r="J9157" i="3"/>
  <c r="J8757" i="3"/>
  <c r="J8357" i="3"/>
  <c r="J7957" i="3"/>
  <c r="J7557" i="3"/>
  <c r="J7157" i="3"/>
  <c r="J9836" i="3"/>
  <c r="J9436" i="3"/>
  <c r="J9036" i="3"/>
  <c r="J8636" i="3"/>
  <c r="J8236" i="3"/>
  <c r="J7836" i="3"/>
  <c r="J9815" i="3"/>
  <c r="J9415" i="3"/>
  <c r="J9015" i="3"/>
  <c r="J8615" i="3"/>
  <c r="J9894" i="3"/>
  <c r="J9494" i="3"/>
  <c r="J9094" i="3"/>
  <c r="J8694" i="3"/>
  <c r="J8294" i="3"/>
  <c r="J7894" i="3"/>
  <c r="J9813" i="3"/>
  <c r="J9413" i="3"/>
  <c r="J9013" i="3"/>
  <c r="J8613" i="3"/>
  <c r="J9792" i="3"/>
  <c r="J9392" i="3"/>
  <c r="J8992" i="3"/>
  <c r="J8592" i="3"/>
  <c r="J9811" i="3"/>
  <c r="J9411" i="3"/>
  <c r="J9011" i="3"/>
  <c r="J8611" i="3"/>
  <c r="J9630" i="3"/>
  <c r="J9230" i="3"/>
  <c r="J8830" i="3"/>
  <c r="J9869" i="3"/>
  <c r="J9908" i="3"/>
  <c r="J9508" i="3"/>
  <c r="J9108" i="3"/>
  <c r="J8688" i="3"/>
  <c r="J8268" i="3"/>
  <c r="J9767" i="3"/>
  <c r="J9347" i="3"/>
  <c r="J8907" i="3"/>
  <c r="J8467" i="3"/>
  <c r="J9926" i="3"/>
  <c r="J9426" i="3"/>
  <c r="J8966" i="3"/>
  <c r="J8506" i="3"/>
  <c r="J9925" i="3"/>
  <c r="J9465" i="3"/>
  <c r="J8985" i="3"/>
  <c r="J9704" i="3"/>
  <c r="J9244" i="3"/>
  <c r="J8784" i="3"/>
  <c r="J9939" i="3"/>
  <c r="J9479" i="3"/>
  <c r="J8919" i="3"/>
  <c r="J8439" i="3"/>
  <c r="J7628" i="3"/>
  <c r="J7028" i="3"/>
  <c r="J6528" i="3"/>
  <c r="J6028" i="3"/>
  <c r="J5428" i="3"/>
  <c r="J7727" i="3"/>
  <c r="J7227" i="3"/>
  <c r="J6627" i="3"/>
  <c r="J7706" i="3"/>
  <c r="J7206" i="3"/>
  <c r="J6606" i="3"/>
  <c r="J8125" i="3"/>
  <c r="J7605" i="3"/>
  <c r="J8324" i="3"/>
  <c r="J7804" i="3"/>
  <c r="J7164" i="3"/>
  <c r="J9823" i="3"/>
  <c r="J9183" i="3"/>
  <c r="J8663" i="3"/>
  <c r="J8143" i="3"/>
  <c r="J7503" i="3"/>
  <c r="J9642" i="3"/>
  <c r="J9002" i="3"/>
  <c r="J8482" i="3"/>
  <c r="J7842" i="3"/>
  <c r="J7322" i="3"/>
  <c r="J9961" i="3"/>
  <c r="J9321" i="3"/>
  <c r="J8801" i="3"/>
  <c r="J8161" i="3"/>
  <c r="J9680" i="3"/>
  <c r="J9040" i="3"/>
  <c r="J8500" i="3"/>
  <c r="J7820" i="3"/>
  <c r="J8019" i="3"/>
  <c r="J7339" i="3"/>
  <c r="J9758" i="3"/>
  <c r="J8778" i="3"/>
  <c r="J6417" i="3"/>
  <c r="J5477" i="3"/>
  <c r="J7036" i="3"/>
  <c r="J6016" i="3"/>
  <c r="J7474" i="3"/>
  <c r="J6294" i="3"/>
  <c r="J7490" i="3"/>
  <c r="J7092" i="3"/>
  <c r="J4952" i="3"/>
  <c r="J7511" i="3"/>
  <c r="J4931" i="3"/>
  <c r="J5430" i="3"/>
  <c r="J8309" i="3"/>
  <c r="J4528" i="3"/>
  <c r="O4528" i="3" s="1" a="1"/>
  <c r="O4528" i="3" s="1"/>
  <c r="J2008" i="3"/>
  <c r="J6166" i="3"/>
  <c r="J6445" i="3"/>
  <c r="J6024" i="3"/>
  <c r="J6623" i="3"/>
  <c r="J5262" i="3"/>
  <c r="J6440" i="3"/>
  <c r="J5938" i="3"/>
  <c r="J3867" i="3"/>
  <c r="N3867" i="3" s="1" a="1"/>
  <c r="N3867" i="3" s="1"/>
  <c r="J626" i="3"/>
  <c r="J3523" i="3"/>
  <c r="J4599" i="3"/>
  <c r="J7793" i="3"/>
  <c r="J2460" i="3"/>
  <c r="J727" i="3"/>
  <c r="J8737" i="3"/>
  <c r="J8337" i="3"/>
  <c r="J7937" i="3"/>
  <c r="J7537" i="3"/>
  <c r="J7137" i="3"/>
  <c r="J9816" i="3"/>
  <c r="J9416" i="3"/>
  <c r="J9016" i="3"/>
  <c r="J8616" i="3"/>
  <c r="J8216" i="3"/>
  <c r="J7816" i="3"/>
  <c r="J9795" i="3"/>
  <c r="J9395" i="3"/>
  <c r="J8995" i="3"/>
  <c r="J8595" i="3"/>
  <c r="J9874" i="3"/>
  <c r="J9474" i="3"/>
  <c r="J9074" i="3"/>
  <c r="J8674" i="3"/>
  <c r="J8274" i="3"/>
  <c r="J7874" i="3"/>
  <c r="J9793" i="3"/>
  <c r="J9393" i="3"/>
  <c r="J8993" i="3"/>
  <c r="J8593" i="3"/>
  <c r="J9772" i="3"/>
  <c r="J9372" i="3"/>
  <c r="J8972" i="3"/>
  <c r="J8572" i="3"/>
  <c r="J9791" i="3"/>
  <c r="J9391" i="3"/>
  <c r="J8991" i="3"/>
  <c r="J8591" i="3"/>
  <c r="J9610" i="3"/>
  <c r="J9210" i="3"/>
  <c r="J8810" i="3"/>
  <c r="J9849" i="3"/>
  <c r="J9888" i="3"/>
  <c r="J9488" i="3"/>
  <c r="J9088" i="3"/>
  <c r="J8668" i="3"/>
  <c r="J8248" i="3"/>
  <c r="J9747" i="3"/>
  <c r="J9327" i="3"/>
  <c r="J8887" i="3"/>
  <c r="J8447" i="3"/>
  <c r="J9906" i="3"/>
  <c r="J9406" i="3"/>
  <c r="J8946" i="3"/>
  <c r="J8486" i="3"/>
  <c r="J9905" i="3"/>
  <c r="J9445" i="3"/>
  <c r="J8945" i="3"/>
  <c r="J9684" i="3"/>
  <c r="J9224" i="3"/>
  <c r="J8764" i="3"/>
  <c r="J9919" i="3"/>
  <c r="J9439" i="3"/>
  <c r="J8899" i="3"/>
  <c r="J8419" i="3"/>
  <c r="J7608" i="3"/>
  <c r="J7008" i="3"/>
  <c r="J6508" i="3"/>
  <c r="J6008" i="3"/>
  <c r="J5408" i="3"/>
  <c r="J7707" i="3"/>
  <c r="J7207" i="3"/>
  <c r="J6607" i="3"/>
  <c r="J7686" i="3"/>
  <c r="J7186" i="3"/>
  <c r="J8625" i="3"/>
  <c r="J8105" i="3"/>
  <c r="J7585" i="3"/>
  <c r="J8304" i="3"/>
  <c r="J7784" i="3"/>
  <c r="J7144" i="3"/>
  <c r="J9803" i="3"/>
  <c r="J9163" i="3"/>
  <c r="J8643" i="3"/>
  <c r="J8123" i="3"/>
  <c r="J7483" i="3"/>
  <c r="J9622" i="3"/>
  <c r="J8982" i="3"/>
  <c r="J8462" i="3"/>
  <c r="J7822" i="3"/>
  <c r="J7302" i="3"/>
  <c r="J9941" i="3"/>
  <c r="J9301" i="3"/>
  <c r="J8781" i="3"/>
  <c r="J8141" i="3"/>
  <c r="J9660" i="3"/>
  <c r="J9020" i="3"/>
  <c r="J8480" i="3"/>
  <c r="J7800" i="3"/>
  <c r="J7999" i="3"/>
  <c r="J7319" i="3"/>
  <c r="J9718" i="3"/>
  <c r="J8738" i="3"/>
  <c r="J6397" i="3"/>
  <c r="J5457" i="3"/>
  <c r="J7016" i="3"/>
  <c r="J5916" i="3"/>
  <c r="J7454" i="3"/>
  <c r="J6274" i="3"/>
  <c r="J7470" i="3"/>
  <c r="J6952" i="3"/>
  <c r="J4772" i="3"/>
  <c r="O4772" i="3" s="1" a="1"/>
  <c r="O4772" i="3" s="1"/>
  <c r="J7191" i="3"/>
  <c r="J4751" i="3"/>
  <c r="J5250" i="3"/>
  <c r="J7989" i="3"/>
  <c r="J4208" i="3"/>
  <c r="J6247" i="3"/>
  <c r="J5806" i="3"/>
  <c r="J6105" i="3"/>
  <c r="J5684" i="3"/>
  <c r="J6243" i="3"/>
  <c r="J4682" i="3"/>
  <c r="O4682" i="3" s="1" a="1"/>
  <c r="O4682" i="3" s="1"/>
  <c r="J5860" i="3"/>
  <c r="J4417" i="3"/>
  <c r="J3147" i="3"/>
  <c r="J3605" i="3"/>
  <c r="N3605" i="3" s="1" a="1"/>
  <c r="N3605" i="3" s="1"/>
  <c r="J2543" i="3"/>
  <c r="J5438" i="3"/>
  <c r="J6913" i="3"/>
  <c r="J3358" i="3"/>
  <c r="O3358" i="3" s="1" a="1"/>
  <c r="O3358" i="3" s="1"/>
  <c r="K4223" i="3"/>
  <c r="J2" i="3"/>
  <c r="O2" i="3" s="1" a="1"/>
  <c r="O2" i="3" s="1"/>
  <c r="J1303" i="3"/>
  <c r="J743" i="3"/>
  <c r="J963" i="3"/>
  <c r="J323" i="3"/>
  <c r="O323" i="3" s="1" a="1"/>
  <c r="O323" i="3" s="1"/>
  <c r="J1142" i="3"/>
  <c r="J1543" i="3"/>
  <c r="J429" i="3"/>
  <c r="J3129" i="3"/>
  <c r="O3129" i="3" s="1" a="1"/>
  <c r="O3129" i="3" s="1"/>
  <c r="J4009" i="3"/>
  <c r="O4009" i="3" s="1" a="1"/>
  <c r="O4009" i="3" s="1"/>
  <c r="J4469" i="3"/>
  <c r="N4469" i="3" s="1" a="1"/>
  <c r="N4469" i="3" s="1"/>
  <c r="J249" i="3"/>
  <c r="J2809" i="3"/>
  <c r="J430" i="3"/>
  <c r="J202" i="3"/>
  <c r="J2249" i="3"/>
  <c r="J70" i="3"/>
  <c r="O70" i="3" s="1" a="1"/>
  <c r="O70" i="3" s="1"/>
  <c r="J351" i="3"/>
  <c r="J811" i="3"/>
  <c r="J969" i="3"/>
  <c r="O969" i="3" s="1" a="1"/>
  <c r="O969" i="3" s="1"/>
  <c r="J3289" i="3"/>
  <c r="O3289" i="3" s="1" a="1"/>
  <c r="O3289" i="3" s="1"/>
  <c r="J810" i="3"/>
  <c r="J152" i="3"/>
  <c r="J1149" i="3"/>
  <c r="O1149" i="3" s="1" a="1"/>
  <c r="O1149" i="3" s="1"/>
  <c r="J253" i="3"/>
  <c r="J1033" i="3"/>
  <c r="N1033" i="3" s="1" a="1"/>
  <c r="N1033" i="3" s="1"/>
  <c r="J1753" i="3"/>
  <c r="J2233" i="3"/>
  <c r="J2633" i="3"/>
  <c r="O2633" i="3" s="1" a="1"/>
  <c r="O2633" i="3" s="1"/>
  <c r="J642" i="3"/>
  <c r="O642" i="3" s="1" a="1"/>
  <c r="O642" i="3" s="1"/>
  <c r="J3209" i="3"/>
  <c r="N3209" i="3" s="1" a="1"/>
  <c r="N3209" i="3" s="1"/>
  <c r="J813" i="3"/>
  <c r="J1613" i="3"/>
  <c r="J135" i="3"/>
  <c r="J1335" i="3"/>
  <c r="J2195" i="3"/>
  <c r="J2635" i="3"/>
  <c r="J3035" i="3"/>
  <c r="O3035" i="3" s="1" a="1"/>
  <c r="O3035" i="3" s="1"/>
  <c r="J3435" i="3"/>
  <c r="N3435" i="3" s="1" a="1"/>
  <c r="N3435" i="3" s="1"/>
  <c r="J375" i="3"/>
  <c r="J1355" i="3"/>
  <c r="J156" i="3"/>
  <c r="J716" i="3"/>
  <c r="J1136" i="3"/>
  <c r="J1536" i="3"/>
  <c r="O1536" i="3" s="1" a="1"/>
  <c r="O1536" i="3" s="1"/>
  <c r="J895" i="3"/>
  <c r="J296" i="3"/>
  <c r="J78" i="3"/>
  <c r="J478" i="3"/>
  <c r="O478" i="3" s="1" a="1"/>
  <c r="O478" i="3" s="1"/>
  <c r="J878" i="3"/>
  <c r="N878" i="3" s="1" a="1"/>
  <c r="N878" i="3" s="1"/>
  <c r="J1278" i="3"/>
  <c r="O1278" i="3" s="1" a="1"/>
  <c r="O1278" i="3" s="1"/>
  <c r="J1678" i="3"/>
  <c r="J399" i="3"/>
  <c r="J799" i="3"/>
  <c r="J1199" i="3"/>
  <c r="N1199" i="3" s="1" a="1"/>
  <c r="N1199" i="3" s="1"/>
  <c r="J1599" i="3"/>
  <c r="J1999" i="3"/>
  <c r="J60" i="3"/>
  <c r="J460" i="3"/>
  <c r="J860" i="3"/>
  <c r="O860" i="3" s="1" a="1"/>
  <c r="O860" i="3" s="1"/>
  <c r="J1260" i="3"/>
  <c r="O1260" i="3" s="1" a="1"/>
  <c r="O1260" i="3" s="1"/>
  <c r="J1660" i="3"/>
  <c r="J201" i="3"/>
  <c r="J84" i="3"/>
  <c r="J645" i="3"/>
  <c r="J105" i="3"/>
  <c r="J146" i="3"/>
  <c r="J27" i="3"/>
  <c r="J427" i="3"/>
  <c r="J228" i="3"/>
  <c r="O228" i="3" s="1" a="1"/>
  <c r="O228" i="3" s="1"/>
  <c r="J628" i="3"/>
  <c r="J1028" i="3"/>
  <c r="J1428" i="3"/>
  <c r="J1828" i="3"/>
  <c r="J5009" i="3"/>
  <c r="J5409" i="3"/>
  <c r="J5809" i="3"/>
  <c r="J6209" i="3"/>
  <c r="J6609" i="3"/>
  <c r="J1430" i="3"/>
  <c r="J1830" i="3"/>
  <c r="J2230" i="3"/>
  <c r="J2630" i="3"/>
  <c r="J1331" i="3"/>
  <c r="J1731" i="3"/>
  <c r="J2131" i="3"/>
  <c r="J372" i="3"/>
  <c r="J772" i="3"/>
  <c r="J1172" i="3"/>
  <c r="O1172" i="3" s="1" a="1"/>
  <c r="O1172" i="3" s="1"/>
  <c r="J1572" i="3"/>
  <c r="J1972" i="3"/>
  <c r="O1972" i="3" s="1" a="1"/>
  <c r="O1972" i="3" s="1"/>
  <c r="J2372" i="3"/>
  <c r="J3373" i="3"/>
  <c r="J3773" i="3"/>
  <c r="J4173" i="3"/>
  <c r="J4573" i="3"/>
  <c r="J4973" i="3"/>
  <c r="J5373" i="3"/>
  <c r="J5773" i="3"/>
  <c r="J6173" i="3"/>
  <c r="J174" i="3"/>
  <c r="J574" i="3"/>
  <c r="J974" i="3"/>
  <c r="J1374" i="3"/>
  <c r="J1774" i="3"/>
  <c r="J2174" i="3"/>
  <c r="J3695" i="3"/>
  <c r="J4095" i="3"/>
  <c r="O4095" i="3" s="1" a="1"/>
  <c r="O4095" i="3" s="1"/>
  <c r="J4495" i="3"/>
  <c r="O4495" i="3" s="1" a="1"/>
  <c r="O4495" i="3" s="1"/>
  <c r="J4895" i="3"/>
  <c r="J5295" i="3"/>
  <c r="J5695" i="3"/>
  <c r="J6095" i="3"/>
  <c r="J1936" i="3"/>
  <c r="J2336" i="3"/>
  <c r="O2336" i="3" s="1" a="1"/>
  <c r="O2336" i="3" s="1"/>
  <c r="J2736" i="3"/>
  <c r="N2736" i="3" s="1" a="1"/>
  <c r="N2736" i="3" s="1"/>
  <c r="J3136" i="3"/>
  <c r="O3136" i="3" s="1" a="1"/>
  <c r="O3136" i="3" s="1"/>
  <c r="J3536" i="3"/>
  <c r="O3536" i="3" s="1" a="1"/>
  <c r="O3536" i="3" s="1"/>
  <c r="J3936" i="3"/>
  <c r="J4336" i="3"/>
  <c r="O4336" i="3" s="1" a="1"/>
  <c r="O4336" i="3" s="1"/>
  <c r="J537" i="3"/>
  <c r="O537" i="3" s="1" a="1"/>
  <c r="O537" i="3" s="1"/>
  <c r="J937" i="3"/>
  <c r="J1337" i="3"/>
  <c r="J1778" i="3"/>
  <c r="J2178" i="3"/>
  <c r="O2178" i="3" s="1" a="1"/>
  <c r="O2178" i="3" s="1"/>
  <c r="J2578" i="3"/>
  <c r="N2578" i="3" s="1" a="1"/>
  <c r="N2578" i="3" s="1"/>
  <c r="J2978" i="3"/>
  <c r="J3378" i="3"/>
  <c r="O3378" i="3" s="1" a="1"/>
  <c r="O3378" i="3" s="1"/>
  <c r="J2559" i="3"/>
  <c r="J2959" i="3"/>
  <c r="J3359" i="3"/>
  <c r="J3759" i="3"/>
  <c r="J1960" i="3"/>
  <c r="J2360" i="3"/>
  <c r="J2760" i="3"/>
  <c r="J3160" i="3"/>
  <c r="J3560" i="3"/>
  <c r="J801" i="3"/>
  <c r="J1201" i="3"/>
  <c r="J1601" i="3"/>
  <c r="J2001" i="3"/>
  <c r="J2401" i="3"/>
  <c r="J2801" i="3"/>
  <c r="N2801" i="3" s="1" a="1"/>
  <c r="N2801" i="3" s="1"/>
  <c r="J3201" i="3"/>
  <c r="J3601" i="3"/>
  <c r="J4001" i="3"/>
  <c r="N4001" i="3" s="1" a="1"/>
  <c r="N4001" i="3" s="1"/>
  <c r="J302" i="3"/>
  <c r="O302" i="3" s="1" a="1"/>
  <c r="O302" i="3" s="1"/>
  <c r="J1383" i="3"/>
  <c r="J863" i="3"/>
  <c r="J1043" i="3"/>
  <c r="J403" i="3"/>
  <c r="O403" i="3" s="1" a="1"/>
  <c r="O403" i="3" s="1"/>
  <c r="J1282" i="3"/>
  <c r="J1583" i="3"/>
  <c r="J629" i="3"/>
  <c r="J3229" i="3"/>
  <c r="N3229" i="3" s="1" a="1"/>
  <c r="N3229" i="3" s="1"/>
  <c r="J4029" i="3"/>
  <c r="J4489" i="3"/>
  <c r="J489" i="3"/>
  <c r="O489" i="3" s="1" a="1"/>
  <c r="O489" i="3" s="1"/>
  <c r="J2869" i="3"/>
  <c r="N2869" i="3" s="1" a="1"/>
  <c r="N2869" i="3" s="1"/>
  <c r="J490" i="3"/>
  <c r="J602" i="3"/>
  <c r="J2369" i="3"/>
  <c r="J150" i="3"/>
  <c r="O150" i="3" s="1" a="1"/>
  <c r="O150" i="3" s="1"/>
  <c r="J391" i="3"/>
  <c r="J831" i="3"/>
  <c r="J1069" i="3"/>
  <c r="J3369" i="3"/>
  <c r="O3369" i="3" s="1" a="1"/>
  <c r="O3369" i="3" s="1"/>
  <c r="J31" i="3"/>
  <c r="O31" i="3" s="1" a="1"/>
  <c r="O31" i="3" s="1"/>
  <c r="J172" i="3"/>
  <c r="J1209" i="3"/>
  <c r="J293" i="3"/>
  <c r="J1073" i="3"/>
  <c r="J1773" i="3"/>
  <c r="J2253" i="3"/>
  <c r="J2673" i="3"/>
  <c r="J1222" i="3"/>
  <c r="J33" i="3"/>
  <c r="J853" i="3"/>
  <c r="J1673" i="3"/>
  <c r="J195" i="3"/>
  <c r="O195" i="3" s="1" a="1"/>
  <c r="O195" i="3" s="1"/>
  <c r="J1395" i="3"/>
  <c r="J2215" i="3"/>
  <c r="O2215" i="3" s="1" a="1"/>
  <c r="O2215" i="3" s="1"/>
  <c r="J2655" i="3"/>
  <c r="J3055" i="3"/>
  <c r="J3455" i="3"/>
  <c r="J415" i="3"/>
  <c r="O415" i="3" s="1" a="1"/>
  <c r="O415" i="3" s="1"/>
  <c r="J1415" i="3"/>
  <c r="J196" i="3"/>
  <c r="J736" i="3"/>
  <c r="J1156" i="3"/>
  <c r="O1156" i="3" s="1" a="1"/>
  <c r="O1156" i="3" s="1"/>
  <c r="J1556" i="3"/>
  <c r="J975" i="3"/>
  <c r="J356" i="3"/>
  <c r="J98" i="3"/>
  <c r="J498" i="3"/>
  <c r="N498" i="3" s="1" a="1"/>
  <c r="N498" i="3" s="1"/>
  <c r="J898" i="3"/>
  <c r="J1298" i="3"/>
  <c r="J19" i="3"/>
  <c r="J419" i="3"/>
  <c r="J819" i="3"/>
  <c r="J1219" i="3"/>
  <c r="J1619" i="3"/>
  <c r="J2019" i="3"/>
  <c r="O2019" i="3" s="1" a="1"/>
  <c r="O2019" i="3" s="1"/>
  <c r="J80" i="3"/>
  <c r="J480" i="3"/>
  <c r="J880" i="3"/>
  <c r="J1280" i="3"/>
  <c r="O1280" i="3" s="1" a="1"/>
  <c r="O1280" i="3" s="1"/>
  <c r="J1680" i="3"/>
  <c r="J221" i="3"/>
  <c r="J104" i="3"/>
  <c r="O104" i="3" s="1" a="1"/>
  <c r="O104" i="3" s="1"/>
  <c r="J665" i="3"/>
  <c r="J165" i="3"/>
  <c r="J166" i="3"/>
  <c r="J47" i="3"/>
  <c r="J447" i="3"/>
  <c r="J248" i="3"/>
  <c r="J648" i="3"/>
  <c r="J1048" i="3"/>
  <c r="O1048" i="3" s="1" a="1"/>
  <c r="O1048" i="3" s="1"/>
  <c r="J1448" i="3"/>
  <c r="O1448" i="3" s="1" a="1"/>
  <c r="O1448" i="3" s="1"/>
  <c r="J1848" i="3"/>
  <c r="J5029" i="3"/>
  <c r="J5429" i="3"/>
  <c r="J5829" i="3"/>
  <c r="J6229" i="3"/>
  <c r="J6629" i="3"/>
  <c r="J1450" i="3"/>
  <c r="J1850" i="3"/>
  <c r="J2250" i="3"/>
  <c r="N2250" i="3" s="1" a="1"/>
  <c r="N2250" i="3" s="1"/>
  <c r="J2650" i="3"/>
  <c r="O2650" i="3" s="1" a="1"/>
  <c r="O2650" i="3" s="1"/>
  <c r="J1351" i="3"/>
  <c r="J1751" i="3"/>
  <c r="J2151" i="3"/>
  <c r="J392" i="3"/>
  <c r="J792" i="3"/>
  <c r="J1192" i="3"/>
  <c r="N1192" i="3" s="1" a="1"/>
  <c r="N1192" i="3" s="1"/>
  <c r="J1592" i="3"/>
  <c r="J1992" i="3"/>
  <c r="J2392" i="3"/>
  <c r="O2392" i="3" s="1" a="1"/>
  <c r="O2392" i="3" s="1"/>
  <c r="J3393" i="3"/>
  <c r="O3393" i="3" s="1" a="1"/>
  <c r="O3393" i="3" s="1"/>
  <c r="J3793" i="3"/>
  <c r="N3793" i="3" s="1" a="1"/>
  <c r="N3793" i="3" s="1"/>
  <c r="J4193" i="3"/>
  <c r="J4593" i="3"/>
  <c r="O4593" i="3" s="1" a="1"/>
  <c r="O4593" i="3" s="1"/>
  <c r="J4993" i="3"/>
  <c r="J5393" i="3"/>
  <c r="J5793" i="3"/>
  <c r="J6193" i="3"/>
  <c r="J194" i="3"/>
  <c r="J594" i="3"/>
  <c r="J994" i="3"/>
  <c r="J1394" i="3"/>
  <c r="J1794" i="3"/>
  <c r="J2194" i="3"/>
  <c r="J3715" i="3"/>
  <c r="J4115" i="3"/>
  <c r="J4515" i="3"/>
  <c r="O4515" i="3" s="1" a="1"/>
  <c r="O4515" i="3" s="1"/>
  <c r="J4915" i="3"/>
  <c r="J5315" i="3"/>
  <c r="J5715" i="3"/>
  <c r="J6115" i="3"/>
  <c r="J1956" i="3"/>
  <c r="O1956" i="3" s="1" a="1"/>
  <c r="O1956" i="3" s="1"/>
  <c r="J2356" i="3"/>
  <c r="J2756" i="3"/>
  <c r="J3156" i="3"/>
  <c r="O3156" i="3" s="1" a="1"/>
  <c r="O3156" i="3" s="1"/>
  <c r="J3556" i="3"/>
  <c r="O3556" i="3" s="1" a="1"/>
  <c r="O3556" i="3" s="1"/>
  <c r="J3956" i="3"/>
  <c r="O3956" i="3" s="1" a="1"/>
  <c r="O3956" i="3" s="1"/>
  <c r="J4356" i="3"/>
  <c r="O4356" i="3" s="1" a="1"/>
  <c r="O4356" i="3" s="1"/>
  <c r="J557" i="3"/>
  <c r="J957" i="3"/>
  <c r="J1357" i="3"/>
  <c r="J1798" i="3"/>
  <c r="J2198" i="3"/>
  <c r="J2598" i="3"/>
  <c r="J2998" i="3"/>
  <c r="J3398" i="3"/>
  <c r="J2579" i="3"/>
  <c r="J2979" i="3"/>
  <c r="O2979" i="3" s="1" a="1"/>
  <c r="O2979" i="3" s="1"/>
  <c r="J3379" i="3"/>
  <c r="J3779" i="3"/>
  <c r="O3779" i="3" s="1" a="1"/>
  <c r="O3779" i="3" s="1"/>
  <c r="J1980" i="3"/>
  <c r="J2380" i="3"/>
  <c r="O2380" i="3" s="1" a="1"/>
  <c r="O2380" i="3" s="1"/>
  <c r="J2780" i="3"/>
  <c r="J3180" i="3"/>
  <c r="J3580" i="3"/>
  <c r="O3580" i="3" s="1" a="1"/>
  <c r="O3580" i="3" s="1"/>
  <c r="J821" i="3"/>
  <c r="O821" i="3" s="1" a="1"/>
  <c r="O821" i="3" s="1"/>
  <c r="J1221" i="3"/>
  <c r="J1621" i="3"/>
  <c r="J2021" i="3"/>
  <c r="J2421" i="3"/>
  <c r="J2821" i="3"/>
  <c r="O2821" i="3" s="1" a="1"/>
  <c r="O2821" i="3" s="1"/>
  <c r="J3221" i="3"/>
  <c r="O3221" i="3" s="1" a="1"/>
  <c r="O3221" i="3" s="1"/>
  <c r="J3621" i="3"/>
  <c r="O3621" i="3" s="1" a="1"/>
  <c r="O3621" i="3" s="1"/>
  <c r="J4021" i="3"/>
  <c r="J2950" i="3"/>
  <c r="J3350" i="3"/>
  <c r="J3750" i="3"/>
  <c r="J4150" i="3"/>
  <c r="O4150" i="3" s="1" a="1"/>
  <c r="O4150" i="3" s="1"/>
  <c r="J2771" i="3"/>
  <c r="J3171" i="3"/>
  <c r="J3571" i="3"/>
  <c r="N3571" i="3" s="1" a="1"/>
  <c r="N3571" i="3" s="1"/>
  <c r="J3971" i="3"/>
  <c r="O3971" i="3" s="1" a="1"/>
  <c r="O3971" i="3" s="1"/>
  <c r="J2632" i="3"/>
  <c r="J3032" i="3"/>
  <c r="N3032" i="3" s="1" a="1"/>
  <c r="N3032" i="3" s="1"/>
  <c r="J3432" i="3"/>
  <c r="J6453" i="3"/>
  <c r="J6853" i="3"/>
  <c r="J7253" i="3"/>
  <c r="J7653" i="3"/>
  <c r="J8053" i="3"/>
  <c r="J2654" i="3"/>
  <c r="J3054" i="3"/>
  <c r="J6195" i="3"/>
  <c r="J6595" i="3"/>
  <c r="J6995" i="3"/>
  <c r="J7395" i="3"/>
  <c r="J4436" i="3"/>
  <c r="O4436" i="3" s="1" a="1"/>
  <c r="O4436" i="3" s="1"/>
  <c r="J4836" i="3"/>
  <c r="O4836" i="3" s="1" a="1"/>
  <c r="O4836" i="3" s="1"/>
  <c r="J5236" i="3"/>
  <c r="J5636" i="3"/>
  <c r="J2017" i="3"/>
  <c r="J2417" i="3"/>
  <c r="O2417" i="3" s="1" a="1"/>
  <c r="O2417" i="3" s="1"/>
  <c r="J3718" i="3"/>
  <c r="J4118" i="3"/>
  <c r="O4118" i="3" s="1" a="1"/>
  <c r="O4118" i="3" s="1"/>
  <c r="J4518" i="3"/>
  <c r="J4918" i="3"/>
  <c r="J5318" i="3"/>
  <c r="J5718" i="3"/>
  <c r="J4379" i="3"/>
  <c r="J4779" i="3"/>
  <c r="O4779" i="3" s="1" a="1"/>
  <c r="O4779" i="3" s="1"/>
  <c r="J5179" i="3"/>
  <c r="J4060" i="3"/>
  <c r="J4460" i="3"/>
  <c r="J4860" i="3"/>
  <c r="J5260" i="3"/>
  <c r="J4401" i="3"/>
  <c r="J4801" i="3"/>
  <c r="N4801" i="3" s="1" a="1"/>
  <c r="N4801" i="3" s="1"/>
  <c r="J5201" i="3"/>
  <c r="J1762" i="3"/>
  <c r="J2162" i="3"/>
  <c r="J2562" i="3"/>
  <c r="J2962" i="3"/>
  <c r="J3362" i="3"/>
  <c r="O3362" i="3" s="1" a="1"/>
  <c r="O3362" i="3" s="1"/>
  <c r="J3762" i="3"/>
  <c r="O3762" i="3" s="1" a="1"/>
  <c r="O3762" i="3" s="1"/>
  <c r="J1683" i="3"/>
  <c r="J2083" i="3"/>
  <c r="J2483" i="3"/>
  <c r="O2483" i="3" s="1" a="1"/>
  <c r="O2483" i="3" s="1"/>
  <c r="J2883" i="3"/>
  <c r="J3283" i="3"/>
  <c r="N3283" i="3" s="1" a="1"/>
  <c r="N3283" i="3" s="1"/>
  <c r="J3683" i="3"/>
  <c r="J4083" i="3"/>
  <c r="O4083" i="3" s="1" a="1"/>
  <c r="O4083" i="3" s="1"/>
  <c r="J424" i="3"/>
  <c r="J824" i="3"/>
  <c r="N824" i="3" s="1" a="1"/>
  <c r="N824" i="3" s="1"/>
  <c r="J1224" i="3"/>
  <c r="J1624" i="3"/>
  <c r="J2024" i="3"/>
  <c r="J2424" i="3"/>
  <c r="O2424" i="3" s="1" a="1"/>
  <c r="O2424" i="3" s="1"/>
  <c r="J2824" i="3"/>
  <c r="J3224" i="3"/>
  <c r="J3624" i="3"/>
  <c r="O3624" i="3" s="1" a="1"/>
  <c r="O3624" i="3" s="1"/>
  <c r="J1385" i="3"/>
  <c r="O1385" i="3" s="1" a="1"/>
  <c r="O1385" i="3" s="1"/>
  <c r="J1785" i="3"/>
  <c r="J2185" i="3"/>
  <c r="J2585" i="3"/>
  <c r="N2585" i="3" s="1" a="1"/>
  <c r="N2585" i="3" s="1"/>
  <c r="J2985" i="3"/>
  <c r="O2985" i="3" s="1" a="1"/>
  <c r="O2985" i="3" s="1"/>
  <c r="J3385" i="3"/>
  <c r="J3785" i="3"/>
  <c r="J4185" i="3"/>
  <c r="J846" i="3"/>
  <c r="J1246" i="3"/>
  <c r="O1246" i="3" s="1" a="1"/>
  <c r="O1246" i="3" s="1"/>
  <c r="J1646" i="3"/>
  <c r="O1646" i="3" s="1" a="1"/>
  <c r="O1646" i="3" s="1"/>
  <c r="J2046" i="3"/>
  <c r="J2446" i="3"/>
  <c r="N2446" i="3" s="1" a="1"/>
  <c r="N2446" i="3" s="1"/>
  <c r="J2846" i="3"/>
  <c r="J3246" i="3"/>
  <c r="J3646" i="3"/>
  <c r="J967" i="3"/>
  <c r="J1367" i="3"/>
  <c r="O1367" i="3" s="1" a="1"/>
  <c r="O1367" i="3" s="1"/>
  <c r="J1767" i="3"/>
  <c r="J2167" i="3"/>
  <c r="J2567" i="3"/>
  <c r="O2567" i="3" s="1" a="1"/>
  <c r="O2567" i="3" s="1"/>
  <c r="J2967" i="3"/>
  <c r="O2967" i="3" s="1" a="1"/>
  <c r="O2967" i="3" s="1"/>
  <c r="J3367" i="3"/>
  <c r="J3767" i="3"/>
  <c r="J542" i="3"/>
  <c r="N542" i="3" s="1" a="1"/>
  <c r="N542" i="3" s="1"/>
  <c r="J1463" i="3"/>
  <c r="J1163" i="3"/>
  <c r="J1123" i="3"/>
  <c r="J483" i="3"/>
  <c r="J1362" i="3"/>
  <c r="J1623" i="3"/>
  <c r="J809" i="3"/>
  <c r="O809" i="3" s="1" a="1"/>
  <c r="O809" i="3" s="1"/>
  <c r="J3309" i="3"/>
  <c r="O3309" i="3" s="1" a="1"/>
  <c r="O3309" i="3" s="1"/>
  <c r="J4049" i="3"/>
  <c r="J4509" i="3"/>
  <c r="J649" i="3"/>
  <c r="J2949" i="3"/>
  <c r="O2949" i="3" s="1" a="1"/>
  <c r="O2949" i="3" s="1"/>
  <c r="J550" i="3"/>
  <c r="J1202" i="3"/>
  <c r="J2509" i="3"/>
  <c r="J210" i="3"/>
  <c r="J431" i="3"/>
  <c r="J851" i="3"/>
  <c r="J1229" i="3"/>
  <c r="N1229" i="3" s="1" a="1"/>
  <c r="N1229" i="3" s="1"/>
  <c r="J3429" i="3"/>
  <c r="N3429" i="3" s="1" a="1"/>
  <c r="N3429" i="3" s="1"/>
  <c r="J71" i="3"/>
  <c r="J192" i="3"/>
  <c r="J1309" i="3"/>
  <c r="J333" i="3"/>
  <c r="J1133" i="3"/>
  <c r="J1793" i="3"/>
  <c r="J2273" i="3"/>
  <c r="J2693" i="3"/>
  <c r="J169" i="3"/>
  <c r="J73" i="3"/>
  <c r="J893" i="3"/>
  <c r="J2053" i="3"/>
  <c r="J255" i="3"/>
  <c r="J1455" i="3"/>
  <c r="J2235" i="3"/>
  <c r="N2235" i="3" s="1" a="1"/>
  <c r="N2235" i="3" s="1"/>
  <c r="J2675" i="3"/>
  <c r="O2675" i="3" s="1" a="1"/>
  <c r="O2675" i="3" s="1"/>
  <c r="J3075" i="3"/>
  <c r="O3075" i="3" s="1" a="1"/>
  <c r="O3075" i="3" s="1"/>
  <c r="J3475" i="3"/>
  <c r="J475" i="3"/>
  <c r="J1475" i="3"/>
  <c r="J216" i="3"/>
  <c r="J756" i="3"/>
  <c r="J1176" i="3"/>
  <c r="O1176" i="3" s="1" a="1"/>
  <c r="O1176" i="3" s="1"/>
  <c r="J1576" i="3"/>
  <c r="J1055" i="3"/>
  <c r="J416" i="3"/>
  <c r="J118" i="3"/>
  <c r="J518" i="3"/>
  <c r="J918" i="3"/>
  <c r="J1318" i="3"/>
  <c r="J39" i="3"/>
  <c r="J439" i="3"/>
  <c r="O439" i="3" s="1" a="1"/>
  <c r="O439" i="3" s="1"/>
  <c r="J839" i="3"/>
  <c r="J1239" i="3"/>
  <c r="J1639" i="3"/>
  <c r="J2039" i="3"/>
  <c r="J100" i="3"/>
  <c r="J500" i="3"/>
  <c r="J900" i="3"/>
  <c r="O900" i="3" s="1" a="1"/>
  <c r="O900" i="3" s="1"/>
  <c r="J1300" i="3"/>
  <c r="J1700" i="3"/>
  <c r="J241" i="3"/>
  <c r="J124" i="3"/>
  <c r="J685" i="3"/>
  <c r="J185" i="3"/>
  <c r="J186" i="3"/>
  <c r="J67" i="3"/>
  <c r="J467" i="3"/>
  <c r="J268" i="3"/>
  <c r="J668" i="3"/>
  <c r="J1068" i="3"/>
  <c r="J1468" i="3"/>
  <c r="J1868" i="3"/>
  <c r="J5049" i="3"/>
  <c r="J5449" i="3"/>
  <c r="J5849" i="3"/>
  <c r="J6249" i="3"/>
  <c r="J1070" i="3"/>
  <c r="J1470" i="3"/>
  <c r="J1870" i="3"/>
  <c r="J2270" i="3"/>
  <c r="J2670" i="3"/>
  <c r="J1371" i="3"/>
  <c r="J1771" i="3"/>
  <c r="J2171" i="3"/>
  <c r="O2171" i="3" s="1" a="1"/>
  <c r="O2171" i="3" s="1"/>
  <c r="J412" i="3"/>
  <c r="J812" i="3"/>
  <c r="O812" i="3" s="1" a="1"/>
  <c r="O812" i="3" s="1"/>
  <c r="J1212" i="3"/>
  <c r="O1212" i="3" s="1" a="1"/>
  <c r="O1212" i="3" s="1"/>
  <c r="J1612" i="3"/>
  <c r="J2012" i="3"/>
  <c r="J2412" i="3"/>
  <c r="J3413" i="3"/>
  <c r="J802" i="3"/>
  <c r="N802" i="3" s="1" a="1"/>
  <c r="N802" i="3" s="1"/>
  <c r="J1523" i="3"/>
  <c r="J342" i="3"/>
  <c r="J1183" i="3"/>
  <c r="J563" i="3"/>
  <c r="J23" i="3"/>
  <c r="J1663" i="3"/>
  <c r="J989" i="3"/>
  <c r="N989" i="3" s="1" a="1"/>
  <c r="N989" i="3" s="1"/>
  <c r="J3409" i="3"/>
  <c r="O3409" i="3" s="1" a="1"/>
  <c r="O3409" i="3" s="1"/>
  <c r="J4069" i="3"/>
  <c r="O4069" i="3" s="1" a="1"/>
  <c r="O4069" i="3" s="1"/>
  <c r="J4529" i="3"/>
  <c r="O4529" i="3" s="1" a="1"/>
  <c r="O4529" i="3" s="1"/>
  <c r="J769" i="3"/>
  <c r="J3009" i="3"/>
  <c r="O3009" i="3" s="1" a="1"/>
  <c r="O3009" i="3" s="1"/>
  <c r="J610" i="3"/>
  <c r="J89" i="3"/>
  <c r="J2589" i="3"/>
  <c r="J270" i="3"/>
  <c r="J451" i="3"/>
  <c r="J871" i="3"/>
  <c r="J1369" i="3"/>
  <c r="J3469" i="3"/>
  <c r="J111" i="3"/>
  <c r="J212" i="3"/>
  <c r="J1389" i="3"/>
  <c r="J373" i="3"/>
  <c r="O373" i="3" s="1" a="1"/>
  <c r="O373" i="3" s="1"/>
  <c r="J1153" i="3"/>
  <c r="J1813" i="3"/>
  <c r="J2293" i="3"/>
  <c r="J2713" i="3"/>
  <c r="J409" i="3"/>
  <c r="J113" i="3"/>
  <c r="J933" i="3"/>
  <c r="O933" i="3" s="1" a="1"/>
  <c r="O933" i="3" s="1"/>
  <c r="J2093" i="3"/>
  <c r="J335" i="3"/>
  <c r="J1515" i="3"/>
  <c r="J2255" i="3"/>
  <c r="O2255" i="3" s="1" a="1"/>
  <c r="O2255" i="3" s="1"/>
  <c r="J2695" i="3"/>
  <c r="J3095" i="3"/>
  <c r="J3495" i="3"/>
  <c r="J515" i="3"/>
  <c r="J1535" i="3"/>
  <c r="J256" i="3"/>
  <c r="J776" i="3"/>
  <c r="J1196" i="3"/>
  <c r="N1196" i="3" s="1" a="1"/>
  <c r="N1196" i="3" s="1"/>
  <c r="J1596" i="3"/>
  <c r="J1115" i="3"/>
  <c r="J476" i="3"/>
  <c r="J138" i="3"/>
  <c r="J538" i="3"/>
  <c r="J938" i="3"/>
  <c r="O938" i="3" s="1" a="1"/>
  <c r="O938" i="3" s="1"/>
  <c r="J1338" i="3"/>
  <c r="J59" i="3"/>
  <c r="O59" i="3" s="1" a="1"/>
  <c r="O59" i="3" s="1"/>
  <c r="J459" i="3"/>
  <c r="N459" i="3" s="1" a="1"/>
  <c r="N459" i="3" s="1"/>
  <c r="J859" i="3"/>
  <c r="J1259" i="3"/>
  <c r="J1659" i="3"/>
  <c r="J2059" i="3"/>
  <c r="J120" i="3"/>
  <c r="J520" i="3"/>
  <c r="J920" i="3"/>
  <c r="O920" i="3" s="1" a="1"/>
  <c r="O920" i="3" s="1"/>
  <c r="J1320" i="3"/>
  <c r="N1320" i="3" s="1" a="1"/>
  <c r="N1320" i="3" s="1"/>
  <c r="J1720" i="3"/>
  <c r="J261" i="3"/>
  <c r="J144" i="3"/>
  <c r="O144" i="3" s="1" a="1"/>
  <c r="O144" i="3" s="1"/>
  <c r="J705" i="3"/>
  <c r="J225" i="3"/>
  <c r="J206" i="3"/>
  <c r="J87" i="3"/>
  <c r="J487" i="3"/>
  <c r="J288" i="3"/>
  <c r="J688" i="3"/>
  <c r="J1088" i="3"/>
  <c r="O1088" i="3" s="1" a="1"/>
  <c r="O1088" i="3" s="1"/>
  <c r="J1488" i="3"/>
  <c r="J1888" i="3"/>
  <c r="J5069" i="3"/>
  <c r="J5469" i="3"/>
  <c r="J5869" i="3"/>
  <c r="J6269" i="3"/>
  <c r="J1090" i="3"/>
  <c r="J1490" i="3"/>
  <c r="J1890" i="3"/>
  <c r="J2290" i="3"/>
  <c r="J991" i="3"/>
  <c r="J1391" i="3"/>
  <c r="J1791" i="3"/>
  <c r="J2191" i="3"/>
  <c r="O2191" i="3" s="1" a="1"/>
  <c r="O2191" i="3" s="1"/>
  <c r="J432" i="3"/>
  <c r="J832" i="3"/>
  <c r="J1232" i="3"/>
  <c r="O1232" i="3" s="1" a="1"/>
  <c r="O1232" i="3" s="1"/>
  <c r="J1632" i="3"/>
  <c r="J2032" i="3"/>
  <c r="N2032" i="3" s="1" a="1"/>
  <c r="N2032" i="3" s="1"/>
  <c r="J3033" i="3"/>
  <c r="O3033" i="3" s="1" a="1"/>
  <c r="O3033" i="3" s="1"/>
  <c r="J3433" i="3"/>
  <c r="J3833" i="3"/>
  <c r="J4233" i="3"/>
  <c r="J4633" i="3"/>
  <c r="O4633" i="3" s="1" a="1"/>
  <c r="O4633" i="3" s="1"/>
  <c r="J5033" i="3"/>
  <c r="J5433" i="3"/>
  <c r="J5833" i="3"/>
  <c r="J6233" i="3"/>
  <c r="J234" i="3"/>
  <c r="J882" i="3"/>
  <c r="J1643" i="3"/>
  <c r="J562" i="3"/>
  <c r="O562" i="3" s="1" a="1"/>
  <c r="O562" i="3" s="1"/>
  <c r="J1243" i="3"/>
  <c r="J663" i="3"/>
  <c r="O663" i="3" s="1" a="1"/>
  <c r="O663" i="3" s="1"/>
  <c r="J123" i="3"/>
  <c r="J8" i="3"/>
  <c r="J1169" i="3"/>
  <c r="J3509" i="3"/>
  <c r="O3509" i="3" s="1" a="1"/>
  <c r="O3509" i="3" s="1"/>
  <c r="J4089" i="3"/>
  <c r="J4549" i="3"/>
  <c r="O4549" i="3" s="1" a="1"/>
  <c r="O4549" i="3" s="1"/>
  <c r="J929" i="3"/>
  <c r="J3069" i="3"/>
  <c r="O3069" i="3" s="1" a="1"/>
  <c r="O3069" i="3" s="1"/>
  <c r="J670" i="3"/>
  <c r="O670" i="3" s="1" a="1"/>
  <c r="O670" i="3" s="1"/>
  <c r="J269" i="3"/>
  <c r="J2689" i="3"/>
  <c r="J370" i="3"/>
  <c r="J471" i="3"/>
  <c r="J891" i="3"/>
  <c r="J1569" i="3"/>
  <c r="J3569" i="3"/>
  <c r="O3569" i="3" s="1" a="1"/>
  <c r="O3569" i="3" s="1"/>
  <c r="J151" i="3"/>
  <c r="J232" i="3"/>
  <c r="J1449" i="3"/>
  <c r="O1449" i="3" s="1" a="1"/>
  <c r="O1449" i="3" s="1"/>
  <c r="J413" i="3"/>
  <c r="N413" i="3" s="1" a="1"/>
  <c r="N413" i="3" s="1"/>
  <c r="J1193" i="3"/>
  <c r="J1833" i="3"/>
  <c r="J2313" i="3"/>
  <c r="J2733" i="3"/>
  <c r="J569" i="3"/>
  <c r="N569" i="3" s="1" a="1"/>
  <c r="N569" i="3" s="1"/>
  <c r="J153" i="3"/>
  <c r="J973" i="3"/>
  <c r="J2153" i="3"/>
  <c r="J395" i="3"/>
  <c r="O395" i="3" s="1" a="1"/>
  <c r="O395" i="3" s="1"/>
  <c r="J1555" i="3"/>
  <c r="J2275" i="3"/>
  <c r="J2715" i="3"/>
  <c r="J3115" i="3"/>
  <c r="J182" i="3"/>
  <c r="J555" i="3"/>
  <c r="J1595" i="3"/>
  <c r="J276" i="3"/>
  <c r="J816" i="3"/>
  <c r="N816" i="3" s="1" a="1"/>
  <c r="N816" i="3" s="1"/>
  <c r="J1216" i="3"/>
  <c r="O1216" i="3" s="1" a="1"/>
  <c r="O1216" i="3" s="1"/>
  <c r="J22" i="3"/>
  <c r="J1195" i="3"/>
  <c r="J516" i="3"/>
  <c r="J158" i="3"/>
  <c r="J558" i="3"/>
  <c r="J958" i="3"/>
  <c r="J1358" i="3"/>
  <c r="N1358" i="3" s="1" a="1"/>
  <c r="N1358" i="3" s="1"/>
  <c r="J79" i="3"/>
  <c r="J479" i="3"/>
  <c r="J879" i="3"/>
  <c r="J1279" i="3"/>
  <c r="J1679" i="3"/>
  <c r="O1679" i="3" s="1" a="1"/>
  <c r="O1679" i="3" s="1"/>
  <c r="J2079" i="3"/>
  <c r="J140" i="3"/>
  <c r="J540" i="3"/>
  <c r="J940" i="3"/>
  <c r="N940" i="3" s="1" a="1"/>
  <c r="N940" i="3" s="1"/>
  <c r="J1340" i="3"/>
  <c r="O1340" i="3" s="1" a="1"/>
  <c r="O1340" i="3" s="1"/>
  <c r="J1740" i="3"/>
  <c r="J281" i="3"/>
  <c r="O281" i="3" s="1" a="1"/>
  <c r="O281" i="3" s="1"/>
  <c r="J164" i="3"/>
  <c r="J725" i="3"/>
  <c r="J245" i="3"/>
  <c r="J226" i="3"/>
  <c r="J107" i="3"/>
  <c r="J507" i="3"/>
  <c r="J308" i="3"/>
  <c r="J708" i="3"/>
  <c r="J1108" i="3"/>
  <c r="O1108" i="3" s="1" a="1"/>
  <c r="O1108" i="3" s="1"/>
  <c r="J1508" i="3"/>
  <c r="J1908" i="3"/>
  <c r="J5089" i="3"/>
  <c r="J5489" i="3"/>
  <c r="J5889" i="3"/>
  <c r="J6289" i="3"/>
  <c r="J1110" i="3"/>
  <c r="J1510" i="3"/>
  <c r="O1510" i="3" s="1" a="1"/>
  <c r="O1510" i="3" s="1"/>
  <c r="J1910" i="3"/>
  <c r="J2310" i="3"/>
  <c r="J1011" i="3"/>
  <c r="J1411" i="3"/>
  <c r="J1811" i="3"/>
  <c r="J2211" i="3"/>
  <c r="O2211" i="3" s="1" a="1"/>
  <c r="O2211" i="3" s="1"/>
  <c r="J452" i="3"/>
  <c r="J852" i="3"/>
  <c r="J1252" i="3"/>
  <c r="J1652" i="3"/>
  <c r="J2052" i="3"/>
  <c r="J3053" i="3"/>
  <c r="N3053" i="3" s="1" a="1"/>
  <c r="N3053" i="3" s="1"/>
  <c r="J3453" i="3"/>
  <c r="J3853" i="3"/>
  <c r="J4253" i="3"/>
  <c r="O4253" i="3" s="1" a="1"/>
  <c r="O4253" i="3" s="1"/>
  <c r="J4653" i="3"/>
  <c r="J5053" i="3"/>
  <c r="J5453" i="3"/>
  <c r="J5853" i="3"/>
  <c r="J6253" i="3"/>
  <c r="J254" i="3"/>
  <c r="J654" i="3"/>
  <c r="O654" i="3" s="1" a="1"/>
  <c r="O654" i="3" s="1"/>
  <c r="J1054" i="3"/>
  <c r="J1454" i="3"/>
  <c r="O1454" i="3" s="1" a="1"/>
  <c r="O1454" i="3" s="1"/>
  <c r="J1854" i="3"/>
  <c r="J2254" i="3"/>
  <c r="O2254" i="3" s="1" a="1"/>
  <c r="O2254" i="3" s="1"/>
  <c r="J3775" i="3"/>
  <c r="J4175" i="3"/>
  <c r="N4175" i="3" s="1" a="1"/>
  <c r="N4175" i="3" s="1"/>
  <c r="J4575" i="3"/>
  <c r="N4575" i="3" s="1" a="1"/>
  <c r="N4575" i="3" s="1"/>
  <c r="J4975" i="3"/>
  <c r="J5375" i="3"/>
  <c r="J5775" i="3"/>
  <c r="J1082" i="3"/>
  <c r="J82" i="3"/>
  <c r="J822" i="3"/>
  <c r="J1323" i="3"/>
  <c r="J763" i="3"/>
  <c r="J243" i="3"/>
  <c r="J28" i="3"/>
  <c r="J1289" i="3"/>
  <c r="J3589" i="3"/>
  <c r="J4109" i="3"/>
  <c r="O4109" i="3" s="1" a="1"/>
  <c r="O4109" i="3" s="1"/>
  <c r="J4569" i="3"/>
  <c r="O4569" i="3" s="1" a="1"/>
  <c r="O4569" i="3" s="1"/>
  <c r="J1049" i="3"/>
  <c r="J3169" i="3"/>
  <c r="J730" i="3"/>
  <c r="O730" i="3" s="1" a="1"/>
  <c r="O730" i="3" s="1"/>
  <c r="J369" i="3"/>
  <c r="J2769" i="3"/>
  <c r="O2769" i="3" s="1" a="1"/>
  <c r="O2769" i="3" s="1"/>
  <c r="J390" i="3"/>
  <c r="J491" i="3"/>
  <c r="J911" i="3"/>
  <c r="J1749" i="3"/>
  <c r="J3649" i="3"/>
  <c r="O3649" i="3" s="1" a="1"/>
  <c r="O3649" i="3" s="1"/>
  <c r="J191" i="3"/>
  <c r="J252" i="3"/>
  <c r="J1529" i="3"/>
  <c r="J453" i="3"/>
  <c r="J1233" i="3"/>
  <c r="J1853" i="3"/>
  <c r="J2333" i="3"/>
  <c r="J2753" i="3"/>
  <c r="J729" i="3"/>
  <c r="O729" i="3" s="1" a="1"/>
  <c r="O729" i="3" s="1"/>
  <c r="J193" i="3"/>
  <c r="J993" i="3"/>
  <c r="J2213" i="3"/>
  <c r="J455" i="3"/>
  <c r="O455" i="3" s="1" a="1"/>
  <c r="O455" i="3" s="1"/>
  <c r="J1615" i="3"/>
  <c r="J2315" i="3"/>
  <c r="J2735" i="3"/>
  <c r="O2735" i="3" s="1" a="1"/>
  <c r="O2735" i="3" s="1"/>
  <c r="J3135" i="3"/>
  <c r="N3135" i="3" s="1" a="1"/>
  <c r="N3135" i="3" s="1"/>
  <c r="J482" i="3"/>
  <c r="J595" i="3"/>
  <c r="J1635" i="3"/>
  <c r="J316" i="3"/>
  <c r="J836" i="3"/>
  <c r="O836" i="3" s="1" a="1"/>
  <c r="O836" i="3" s="1"/>
  <c r="J1236" i="3"/>
  <c r="J222" i="3"/>
  <c r="J1295" i="3"/>
  <c r="J596" i="3"/>
  <c r="J178" i="3"/>
  <c r="J578" i="3"/>
  <c r="J978" i="3"/>
  <c r="J1378" i="3"/>
  <c r="J99" i="3"/>
  <c r="J499" i="3"/>
  <c r="J899" i="3"/>
  <c r="J1299" i="3"/>
  <c r="J1699" i="3"/>
  <c r="J2099" i="3"/>
  <c r="J160" i="3"/>
  <c r="J560" i="3"/>
  <c r="J960" i="3"/>
  <c r="O960" i="3" s="1" a="1"/>
  <c r="O960" i="3" s="1"/>
  <c r="J1360" i="3"/>
  <c r="O1360" i="3" s="1" a="1"/>
  <c r="O1360" i="3" s="1"/>
  <c r="J1760" i="3"/>
  <c r="J301" i="3"/>
  <c r="J25" i="3"/>
  <c r="J745" i="3"/>
  <c r="J265" i="3"/>
  <c r="J246" i="3"/>
  <c r="J127" i="3"/>
  <c r="J527" i="3"/>
  <c r="J328" i="3"/>
  <c r="J728" i="3"/>
  <c r="J1128" i="3"/>
  <c r="O1128" i="3" s="1" a="1"/>
  <c r="O1128" i="3" s="1"/>
  <c r="J1528" i="3"/>
  <c r="J1928" i="3"/>
  <c r="O1928" i="3" s="1" a="1"/>
  <c r="O1928" i="3" s="1"/>
  <c r="J5109" i="3"/>
  <c r="J5509" i="3"/>
  <c r="J5909" i="3"/>
  <c r="J6309" i="3"/>
  <c r="J1130" i="3"/>
  <c r="J1530" i="3"/>
  <c r="J1930" i="3"/>
  <c r="J2330" i="3"/>
  <c r="J1031" i="3"/>
  <c r="J1431" i="3"/>
  <c r="J1831" i="3"/>
  <c r="J2231" i="3"/>
  <c r="J472" i="3"/>
  <c r="J872" i="3"/>
  <c r="J1272" i="3"/>
  <c r="O1272" i="3" s="1" a="1"/>
  <c r="O1272" i="3" s="1"/>
  <c r="J1672" i="3"/>
  <c r="J2072" i="3"/>
  <c r="J3073" i="3"/>
  <c r="J3473" i="3"/>
  <c r="J3873" i="3"/>
  <c r="J4273" i="3"/>
  <c r="J4673" i="3"/>
  <c r="O4673" i="3" s="1" a="1"/>
  <c r="O4673" i="3" s="1"/>
  <c r="J5073" i="3"/>
  <c r="J5473" i="3"/>
  <c r="J5873" i="3"/>
  <c r="J6273" i="3"/>
  <c r="J274" i="3"/>
  <c r="J674" i="3"/>
  <c r="J1074" i="3"/>
  <c r="J1474" i="3"/>
  <c r="J1874" i="3"/>
  <c r="J2274" i="3"/>
  <c r="J3795" i="3"/>
  <c r="O3795" i="3" s="1" a="1"/>
  <c r="O3795" i="3" s="1"/>
  <c r="J4195" i="3"/>
  <c r="O4195" i="3" s="1" a="1"/>
  <c r="O4195" i="3" s="1"/>
  <c r="J4595" i="3"/>
  <c r="J4995" i="3"/>
  <c r="J5395" i="3"/>
  <c r="J5795" i="3"/>
  <c r="J1636" i="3"/>
  <c r="J2036" i="3"/>
  <c r="N2036" i="3" s="1" a="1"/>
  <c r="N2036" i="3" s="1"/>
  <c r="J2436" i="3"/>
  <c r="N2436" i="3" s="1" a="1"/>
  <c r="N2436" i="3" s="1"/>
  <c r="J2836" i="3"/>
  <c r="O2836" i="3" s="1" a="1"/>
  <c r="O2836" i="3" s="1"/>
  <c r="J3236" i="3"/>
  <c r="O3236" i="3" s="1" a="1"/>
  <c r="O3236" i="3" s="1"/>
  <c r="J3636" i="3"/>
  <c r="O3636" i="3" s="1" a="1"/>
  <c r="O3636" i="3" s="1"/>
  <c r="J4036" i="3"/>
  <c r="N4036" i="3" s="1" a="1"/>
  <c r="N4036" i="3" s="1"/>
  <c r="J237" i="3"/>
  <c r="O237" i="3" s="1" a="1"/>
  <c r="O237" i="3" s="1"/>
  <c r="J637" i="3"/>
  <c r="J1037" i="3"/>
  <c r="J1437" i="3"/>
  <c r="J1878" i="3"/>
  <c r="J2278" i="3"/>
  <c r="J2678" i="3"/>
  <c r="J3078" i="3"/>
  <c r="J163" i="3"/>
  <c r="J962" i="3"/>
  <c r="O962" i="3" s="1" a="1"/>
  <c r="O962" i="3" s="1"/>
  <c r="J1382" i="3"/>
  <c r="J102" i="3"/>
  <c r="O102" i="3" s="1" a="1"/>
  <c r="O102" i="3" s="1"/>
  <c r="J1063" i="3"/>
  <c r="J623" i="3"/>
  <c r="J108" i="3"/>
  <c r="J1909" i="3"/>
  <c r="J3789" i="3"/>
  <c r="J4249" i="3"/>
  <c r="O4249" i="3" s="1" a="1"/>
  <c r="O4249" i="3" s="1"/>
  <c r="J4649" i="3"/>
  <c r="J1689" i="3"/>
  <c r="J3529" i="3"/>
  <c r="J850" i="3"/>
  <c r="J849" i="3"/>
  <c r="J3049" i="3"/>
  <c r="O3049" i="3" s="1" a="1"/>
  <c r="O3049" i="3" s="1"/>
  <c r="J650" i="3"/>
  <c r="J591" i="3"/>
  <c r="J362" i="3"/>
  <c r="J2229" i="3"/>
  <c r="J110" i="3"/>
  <c r="J331" i="3"/>
  <c r="O331" i="3" s="1" a="1"/>
  <c r="O331" i="3" s="1"/>
  <c r="J422" i="3"/>
  <c r="J2069" i="3"/>
  <c r="N2069" i="3" s="1" a="1"/>
  <c r="N2069" i="3" s="1"/>
  <c r="J593" i="3"/>
  <c r="J1373" i="3"/>
  <c r="J1933" i="3"/>
  <c r="J2413" i="3"/>
  <c r="O2413" i="3" s="1" a="1"/>
  <c r="O2413" i="3" s="1"/>
  <c r="J2833" i="3"/>
  <c r="J1329" i="3"/>
  <c r="J353" i="3"/>
  <c r="J1173" i="3"/>
  <c r="J442" i="3"/>
  <c r="J695" i="3"/>
  <c r="J1815" i="3"/>
  <c r="J2415" i="3"/>
  <c r="J2815" i="3"/>
  <c r="J3215" i="3"/>
  <c r="J329" i="3"/>
  <c r="J815" i="3"/>
  <c r="J1835" i="3"/>
  <c r="O1835" i="3" s="1" a="1"/>
  <c r="O1835" i="3" s="1"/>
  <c r="J436" i="3"/>
  <c r="J916" i="3"/>
  <c r="O916" i="3" s="1" a="1"/>
  <c r="O916" i="3" s="1"/>
  <c r="J1316" i="3"/>
  <c r="N1316" i="3" s="1" a="1"/>
  <c r="N1316" i="3" s="1"/>
  <c r="J95" i="3"/>
  <c r="J1575" i="3"/>
  <c r="J57" i="3"/>
  <c r="N57" i="3" s="1" a="1"/>
  <c r="N57" i="3" s="1"/>
  <c r="J258" i="3"/>
  <c r="J658" i="3"/>
  <c r="O658" i="3" s="1" a="1"/>
  <c r="O658" i="3" s="1"/>
  <c r="J1058" i="3"/>
  <c r="O1058" i="3" s="1" a="1"/>
  <c r="O1058" i="3" s="1"/>
  <c r="J1458" i="3"/>
  <c r="J179" i="3"/>
  <c r="N179" i="3" s="1" a="1"/>
  <c r="N179" i="3" s="1"/>
  <c r="J579" i="3"/>
  <c r="O579" i="3" s="1" a="1"/>
  <c r="O579" i="3" s="1"/>
  <c r="J979" i="3"/>
  <c r="J1379" i="3"/>
  <c r="J1779" i="3"/>
  <c r="O1779" i="3" s="1" a="1"/>
  <c r="O1779" i="3" s="1"/>
  <c r="J2179" i="3"/>
  <c r="J240" i="3"/>
  <c r="J640" i="3"/>
  <c r="J1040" i="3"/>
  <c r="J1440" i="3"/>
  <c r="J1840" i="3"/>
  <c r="J381" i="3"/>
  <c r="O381" i="3" s="1" a="1"/>
  <c r="O381" i="3" s="1"/>
  <c r="J405" i="3"/>
  <c r="J825" i="3"/>
  <c r="O825" i="3" s="1" a="1"/>
  <c r="O825" i="3" s="1"/>
  <c r="J345" i="3"/>
  <c r="J326" i="3"/>
  <c r="O326" i="3" s="1" a="1"/>
  <c r="O326" i="3" s="1"/>
  <c r="J207" i="3"/>
  <c r="J607" i="3"/>
  <c r="J408" i="3"/>
  <c r="J808" i="3"/>
  <c r="O808" i="3" s="1" a="1"/>
  <c r="O808" i="3" s="1"/>
  <c r="J1208" i="3"/>
  <c r="J1608" i="3"/>
  <c r="J4789" i="3"/>
  <c r="N4789" i="3" s="1" a="1"/>
  <c r="N4789" i="3" s="1"/>
  <c r="J5189" i="3"/>
  <c r="J5589" i="3"/>
  <c r="J5989" i="3"/>
  <c r="J6389" i="3"/>
  <c r="J1210" i="3"/>
  <c r="J1610" i="3"/>
  <c r="O1610" i="3" s="1" a="1"/>
  <c r="O1610" i="3" s="1"/>
  <c r="J2010" i="3"/>
  <c r="J2410" i="3"/>
  <c r="J1111" i="3"/>
  <c r="J1511" i="3"/>
  <c r="J1911" i="3"/>
  <c r="J2311" i="3"/>
  <c r="J552" i="3"/>
  <c r="J952" i="3"/>
  <c r="J1352" i="3"/>
  <c r="O1352" i="3" s="1" a="1"/>
  <c r="O1352" i="3" s="1"/>
  <c r="J1752" i="3"/>
  <c r="O1752" i="3" s="1" a="1"/>
  <c r="O1752" i="3" s="1"/>
  <c r="J2152" i="3"/>
  <c r="O2152" i="3" s="1" a="1"/>
  <c r="O2152" i="3" s="1"/>
  <c r="J3153" i="3"/>
  <c r="O3153" i="3" s="1" a="1"/>
  <c r="O3153" i="3" s="1"/>
  <c r="J3553" i="3"/>
  <c r="O3553" i="3" s="1" a="1"/>
  <c r="O3553" i="3" s="1"/>
  <c r="J3953" i="3"/>
  <c r="J4353" i="3"/>
  <c r="J4753" i="3"/>
  <c r="O4753" i="3" s="1" a="1"/>
  <c r="O4753" i="3" s="1"/>
  <c r="J5153" i="3"/>
  <c r="J5553" i="3"/>
  <c r="J5953" i="3"/>
  <c r="J6353" i="3"/>
  <c r="J354" i="3"/>
  <c r="J754" i="3"/>
  <c r="J1154" i="3"/>
  <c r="O1154" i="3" s="1" a="1"/>
  <c r="O1154" i="3" s="1"/>
  <c r="J1554" i="3"/>
  <c r="O1554" i="3" s="1" a="1"/>
  <c r="O1554" i="3" s="1"/>
  <c r="J1954" i="3"/>
  <c r="J2354" i="3"/>
  <c r="J3875" i="3"/>
  <c r="O3875" i="3" s="1" a="1"/>
  <c r="O3875" i="3" s="1"/>
  <c r="J4275" i="3"/>
  <c r="N4275" i="3" s="1" a="1"/>
  <c r="N4275" i="3" s="1"/>
  <c r="J4675" i="3"/>
  <c r="N4675" i="3" s="1" a="1"/>
  <c r="N4675" i="3" s="1"/>
  <c r="J283" i="3"/>
  <c r="J1182" i="3"/>
  <c r="O1182" i="3" s="1" a="1"/>
  <c r="O1182" i="3" s="1"/>
  <c r="J3" i="3"/>
  <c r="O3" i="3" s="1" a="1"/>
  <c r="O3" i="3" s="1"/>
  <c r="J322" i="3"/>
  <c r="O322" i="3" s="1" a="1"/>
  <c r="O322" i="3" s="1"/>
  <c r="J1143" i="3"/>
  <c r="J723" i="3"/>
  <c r="J128" i="3"/>
  <c r="J2029" i="3"/>
  <c r="J3809" i="3"/>
  <c r="J4269" i="3"/>
  <c r="J4669" i="3"/>
  <c r="J1849" i="3"/>
  <c r="J3669" i="3"/>
  <c r="J870" i="3"/>
  <c r="J949" i="3"/>
  <c r="J3149" i="3"/>
  <c r="O3149" i="3" s="1" a="1"/>
  <c r="O3149" i="3" s="1"/>
  <c r="J710" i="3"/>
  <c r="J611" i="3"/>
  <c r="J702" i="3"/>
  <c r="O702" i="3" s="1" a="1"/>
  <c r="O702" i="3" s="1"/>
  <c r="J2349" i="3"/>
  <c r="J170" i="3"/>
  <c r="J371" i="3"/>
  <c r="J682" i="3"/>
  <c r="J2189" i="3"/>
  <c r="J633" i="3"/>
  <c r="J1413" i="3"/>
  <c r="O1413" i="3" s="1" a="1"/>
  <c r="O1413" i="3" s="1"/>
  <c r="J1953" i="3"/>
  <c r="J2433" i="3"/>
  <c r="J2853" i="3"/>
  <c r="J1469" i="3"/>
  <c r="J393" i="3"/>
  <c r="J1213" i="3"/>
  <c r="J762" i="3"/>
  <c r="J775" i="3"/>
  <c r="J1875" i="3"/>
  <c r="J2435" i="3"/>
  <c r="O2435" i="3" s="1" a="1"/>
  <c r="O2435" i="3" s="1"/>
  <c r="J2835" i="3"/>
  <c r="N2835" i="3" s="1" a="1"/>
  <c r="N2835" i="3" s="1"/>
  <c r="J3235" i="3"/>
  <c r="O3235" i="3" s="1" a="1"/>
  <c r="O3235" i="3" s="1"/>
  <c r="J509" i="3"/>
  <c r="J855" i="3"/>
  <c r="J1895" i="3"/>
  <c r="J456" i="3"/>
  <c r="J936" i="3"/>
  <c r="N936" i="3" s="1" a="1"/>
  <c r="N936" i="3" s="1"/>
  <c r="J1336" i="3"/>
  <c r="J155" i="3"/>
  <c r="J1655" i="3"/>
  <c r="O1655" i="3" s="1" a="1"/>
  <c r="O1655" i="3" s="1"/>
  <c r="J77" i="3"/>
  <c r="J278" i="3"/>
  <c r="J678" i="3"/>
  <c r="J1078" i="3"/>
  <c r="J1478" i="3"/>
  <c r="J199" i="3"/>
  <c r="J599" i="3"/>
  <c r="J999" i="3"/>
  <c r="J1399" i="3"/>
  <c r="J1799" i="3"/>
  <c r="J2199" i="3"/>
  <c r="J260" i="3"/>
  <c r="J660" i="3"/>
  <c r="J1060" i="3"/>
  <c r="O1060" i="3" s="1" a="1"/>
  <c r="O1060" i="3" s="1"/>
  <c r="J1460" i="3"/>
  <c r="J1860" i="3"/>
  <c r="J401" i="3"/>
  <c r="J425" i="3"/>
  <c r="J845" i="3"/>
  <c r="J365" i="3"/>
  <c r="J346" i="3"/>
  <c r="J227" i="3"/>
  <c r="J627" i="3"/>
  <c r="J428" i="3"/>
  <c r="J828" i="3"/>
  <c r="O828" i="3" s="1" a="1"/>
  <c r="O828" i="3" s="1"/>
  <c r="J1228" i="3"/>
  <c r="N1228" i="3" s="1" a="1"/>
  <c r="N1228" i="3" s="1"/>
  <c r="J1628" i="3"/>
  <c r="J4809" i="3"/>
  <c r="J5209" i="3"/>
  <c r="J5609" i="3"/>
  <c r="J6009" i="3"/>
  <c r="J6409" i="3"/>
  <c r="J1230" i="3"/>
  <c r="J1630" i="3"/>
  <c r="O1630" i="3" s="1" a="1"/>
  <c r="O1630" i="3" s="1"/>
  <c r="J2030" i="3"/>
  <c r="N2030" i="3" s="1" a="1"/>
  <c r="N2030" i="3" s="1"/>
  <c r="J2430" i="3"/>
  <c r="J1131" i="3"/>
  <c r="J1531" i="3"/>
  <c r="J1931" i="3"/>
  <c r="J2331" i="3"/>
  <c r="O2331" i="3" s="1" a="1"/>
  <c r="O2331" i="3" s="1"/>
  <c r="J572" i="3"/>
  <c r="J972" i="3"/>
  <c r="J1372" i="3"/>
  <c r="J1772" i="3"/>
  <c r="J2172" i="3"/>
  <c r="O2172" i="3" s="1" a="1"/>
  <c r="O2172" i="3" s="1"/>
  <c r="J3173" i="3"/>
  <c r="O3173" i="3" s="1" a="1"/>
  <c r="O3173" i="3" s="1"/>
  <c r="J3573" i="3"/>
  <c r="J3973" i="3"/>
  <c r="O3973" i="3" s="1" a="1"/>
  <c r="O3973" i="3" s="1"/>
  <c r="J4373" i="3"/>
  <c r="J4773" i="3"/>
  <c r="O4773" i="3" s="1" a="1"/>
  <c r="O4773" i="3" s="1"/>
  <c r="J5173" i="3"/>
  <c r="J5573" i="3"/>
  <c r="J5973" i="3"/>
  <c r="J6373" i="3"/>
  <c r="J374" i="3"/>
  <c r="J774" i="3"/>
  <c r="J1174" i="3"/>
  <c r="N1174" i="3" s="1" a="1"/>
  <c r="N1174" i="3" s="1"/>
  <c r="J1574" i="3"/>
  <c r="O1574" i="3" s="1" a="1"/>
  <c r="O1574" i="3" s="1"/>
  <c r="J1974" i="3"/>
  <c r="J2374" i="3"/>
  <c r="J3895" i="3"/>
  <c r="J4295" i="3"/>
  <c r="J4695" i="3"/>
  <c r="J383" i="3"/>
  <c r="J1322" i="3"/>
  <c r="J103" i="3"/>
  <c r="J462" i="3"/>
  <c r="O462" i="3" s="1" a="1"/>
  <c r="O462" i="3" s="1"/>
  <c r="J1283" i="3"/>
  <c r="J803" i="3"/>
  <c r="J148" i="3"/>
  <c r="J2169" i="3"/>
  <c r="J3829" i="3"/>
  <c r="O3829" i="3" s="1" a="1"/>
  <c r="O3829" i="3" s="1"/>
  <c r="J4289" i="3"/>
  <c r="N4289" i="3" s="1" a="1"/>
  <c r="N4289" i="3" s="1"/>
  <c r="J4689" i="3"/>
  <c r="O4689" i="3" s="1" a="1"/>
  <c r="O4689" i="3" s="1"/>
  <c r="J1969" i="3"/>
  <c r="J3769" i="3"/>
  <c r="N3769" i="3" s="1" a="1"/>
  <c r="N3769" i="3" s="1"/>
  <c r="J890" i="3"/>
  <c r="J1089" i="3"/>
  <c r="J3249" i="3"/>
  <c r="O3249" i="3" s="1" a="1"/>
  <c r="O3249" i="3" s="1"/>
  <c r="J830" i="3"/>
  <c r="J631" i="3"/>
  <c r="J1042" i="3"/>
  <c r="J2469" i="3"/>
  <c r="J230" i="3"/>
  <c r="J411" i="3"/>
  <c r="N411" i="3" s="1" a="1"/>
  <c r="N411" i="3" s="1"/>
  <c r="J1062" i="3"/>
  <c r="J2309" i="3"/>
  <c r="J673" i="3"/>
  <c r="J1453" i="3"/>
  <c r="J1973" i="3"/>
  <c r="J2453" i="3"/>
  <c r="J2873" i="3"/>
  <c r="O2873" i="3" s="1" a="1"/>
  <c r="O2873" i="3" s="1"/>
  <c r="J1589" i="3"/>
  <c r="O1589" i="3" s="1" a="1"/>
  <c r="O1589" i="3" s="1"/>
  <c r="J433" i="3"/>
  <c r="J1273" i="3"/>
  <c r="O1273" i="3" s="1" a="1"/>
  <c r="O1273" i="3" s="1"/>
  <c r="J503" i="3"/>
  <c r="N503" i="3" s="1" a="1"/>
  <c r="N503" i="3" s="1"/>
  <c r="J1422" i="3"/>
  <c r="J183" i="3"/>
  <c r="J622" i="3"/>
  <c r="J1363" i="3"/>
  <c r="J903" i="3"/>
  <c r="J168" i="3"/>
  <c r="J2269" i="3"/>
  <c r="J3849" i="3"/>
  <c r="J4309" i="3"/>
  <c r="O4309" i="3" s="1" a="1"/>
  <c r="O4309" i="3" s="1"/>
  <c r="J4709" i="3"/>
  <c r="O4709" i="3" s="1" a="1"/>
  <c r="O4709" i="3" s="1"/>
  <c r="J2089" i="3"/>
  <c r="J4149" i="3"/>
  <c r="N4149" i="3" s="1" a="1"/>
  <c r="N4149" i="3" s="1"/>
  <c r="J910" i="3"/>
  <c r="J1249" i="3"/>
  <c r="J3329" i="3"/>
  <c r="O3329" i="3" s="1" a="1"/>
  <c r="O3329" i="3" s="1"/>
  <c r="J11" i="3"/>
  <c r="O11" i="3" s="1" a="1"/>
  <c r="O11" i="3" s="1"/>
  <c r="J651" i="3"/>
  <c r="J9" i="3"/>
  <c r="J2569" i="3"/>
  <c r="N2569" i="3" s="1" a="1"/>
  <c r="N2569" i="3" s="1"/>
  <c r="J290" i="3"/>
  <c r="J531" i="3"/>
  <c r="J69" i="3"/>
  <c r="J2489" i="3"/>
  <c r="J693" i="3"/>
  <c r="J1513" i="3"/>
  <c r="O1513" i="3" s="1" a="1"/>
  <c r="O1513" i="3" s="1"/>
  <c r="J1993" i="3"/>
  <c r="J2473" i="3"/>
  <c r="J2893" i="3"/>
  <c r="J1729" i="3"/>
  <c r="J473" i="3"/>
  <c r="J583" i="3"/>
  <c r="J43" i="3"/>
  <c r="J263" i="3"/>
  <c r="J862" i="3"/>
  <c r="J1443" i="3"/>
  <c r="J1003" i="3"/>
  <c r="J188" i="3"/>
  <c r="J2429" i="3"/>
  <c r="J3869" i="3"/>
  <c r="J4329" i="3"/>
  <c r="O4329" i="3" s="1" a="1"/>
  <c r="O4329" i="3" s="1"/>
  <c r="J4729" i="3"/>
  <c r="O4729" i="3" s="1" a="1"/>
  <c r="O4729" i="3" s="1"/>
  <c r="J2209" i="3"/>
  <c r="J10" i="3"/>
  <c r="J930" i="3"/>
  <c r="J1349" i="3"/>
  <c r="J3389" i="3"/>
  <c r="J51" i="3"/>
  <c r="J671" i="3"/>
  <c r="J149" i="3"/>
  <c r="J2669" i="3"/>
  <c r="J350" i="3"/>
  <c r="J12" i="3"/>
  <c r="J229" i="3"/>
  <c r="J3109" i="3"/>
  <c r="O3109" i="3" s="1" a="1"/>
  <c r="O3109" i="3" s="1"/>
  <c r="J733" i="3"/>
  <c r="J1573" i="3"/>
  <c r="O1573" i="3" s="1" a="1"/>
  <c r="O1573" i="3" s="1"/>
  <c r="J2013" i="3"/>
  <c r="J2493" i="3"/>
  <c r="J2913" i="3"/>
  <c r="O2913" i="3" s="1" a="1"/>
  <c r="O2913" i="3" s="1"/>
  <c r="J1829" i="3"/>
  <c r="J533" i="3"/>
  <c r="J1353" i="3"/>
  <c r="O1353" i="3" s="1" a="1"/>
  <c r="O1353" i="3" s="1"/>
  <c r="J309" i="3"/>
  <c r="O309" i="3" s="1" a="1"/>
  <c r="O309" i="3" s="1"/>
  <c r="J823" i="3"/>
  <c r="J223" i="3"/>
  <c r="O223" i="3" s="1" a="1"/>
  <c r="O223" i="3" s="1"/>
  <c r="J463" i="3"/>
  <c r="J1122" i="3"/>
  <c r="J42" i="3"/>
  <c r="J1203" i="3"/>
  <c r="J402" i="3"/>
  <c r="O402" i="3" s="1" a="1"/>
  <c r="O402" i="3" s="1"/>
  <c r="J2629" i="3"/>
  <c r="J3909" i="3"/>
  <c r="J4369" i="3"/>
  <c r="J282" i="3"/>
  <c r="J2389" i="3"/>
  <c r="J130" i="3"/>
  <c r="J970" i="3"/>
  <c r="N970" i="3" s="1" a="1"/>
  <c r="N970" i="3" s="1"/>
  <c r="J1649" i="3"/>
  <c r="J3549" i="3"/>
  <c r="O3549" i="3" s="1" a="1"/>
  <c r="O3549" i="3" s="1"/>
  <c r="J131" i="3"/>
  <c r="J711" i="3"/>
  <c r="J349" i="3"/>
  <c r="O349" i="3" s="1" a="1"/>
  <c r="O349" i="3" s="1"/>
  <c r="J2789" i="3"/>
  <c r="O2789" i="3" s="1" a="1"/>
  <c r="O2789" i="3" s="1"/>
  <c r="J450" i="3"/>
  <c r="J52" i="3"/>
  <c r="J529" i="3"/>
  <c r="J53" i="3"/>
  <c r="J833" i="3"/>
  <c r="J1633" i="3"/>
  <c r="J2073" i="3"/>
  <c r="J2533" i="3"/>
  <c r="J2953" i="3"/>
  <c r="J2049" i="3"/>
  <c r="J613" i="3"/>
  <c r="J1433" i="3"/>
  <c r="O1433" i="3" s="1" a="1"/>
  <c r="O1433" i="3" s="1"/>
  <c r="J1083" i="3"/>
  <c r="J523" i="3"/>
  <c r="N523" i="3" s="1" a="1"/>
  <c r="N523" i="3" s="1"/>
  <c r="J783" i="3"/>
  <c r="J83" i="3"/>
  <c r="O83" i="3" s="1" a="1"/>
  <c r="O83" i="3" s="1"/>
  <c r="J722" i="3"/>
  <c r="N722" i="3" s="1" a="1"/>
  <c r="N722" i="3" s="1"/>
  <c r="J1423" i="3"/>
  <c r="J49" i="3"/>
  <c r="J2929" i="3"/>
  <c r="J3969" i="3"/>
  <c r="O3969" i="3" s="1" a="1"/>
  <c r="O3969" i="3" s="1"/>
  <c r="J4429" i="3"/>
  <c r="O4429" i="3" s="1" a="1"/>
  <c r="O4429" i="3" s="1"/>
  <c r="J982" i="3"/>
  <c r="J2649" i="3"/>
  <c r="J310" i="3"/>
  <c r="J1030" i="3"/>
  <c r="O1030" i="3" s="1" a="1"/>
  <c r="O1030" i="3" s="1"/>
  <c r="J2009" i="3"/>
  <c r="J4169" i="3"/>
  <c r="J271" i="3"/>
  <c r="J771" i="3"/>
  <c r="N771" i="3" s="1" a="1"/>
  <c r="N771" i="3" s="1"/>
  <c r="J709" i="3"/>
  <c r="O709" i="3" s="1" a="1"/>
  <c r="O709" i="3" s="1"/>
  <c r="J3089" i="3"/>
  <c r="N3089" i="3" s="1" a="1"/>
  <c r="N3089" i="3" s="1"/>
  <c r="J630" i="3"/>
  <c r="J112" i="3"/>
  <c r="J889" i="3"/>
  <c r="O889" i="3" s="1" a="1"/>
  <c r="O889" i="3" s="1"/>
  <c r="J173" i="3"/>
  <c r="J953" i="3"/>
  <c r="J1713" i="3"/>
  <c r="J2173" i="3"/>
  <c r="J2593" i="3"/>
  <c r="J3013" i="3"/>
  <c r="O3013" i="3" s="1" a="1"/>
  <c r="O3013" i="3" s="1"/>
  <c r="J2409" i="3"/>
  <c r="J753" i="3"/>
  <c r="J1533" i="3"/>
  <c r="J35" i="3"/>
  <c r="J1235" i="3"/>
  <c r="J2155" i="3"/>
  <c r="N2155" i="3" s="1" a="1"/>
  <c r="N2155" i="3" s="1"/>
  <c r="J2595" i="3"/>
  <c r="J2995" i="3"/>
  <c r="J3395" i="3"/>
  <c r="J275" i="3"/>
  <c r="J1255" i="3"/>
  <c r="J76" i="3"/>
  <c r="J676" i="3"/>
  <c r="J1096" i="3"/>
  <c r="J1496" i="3"/>
  <c r="J735" i="3"/>
  <c r="O735" i="3" s="1" a="1"/>
  <c r="O735" i="3" s="1"/>
  <c r="J176" i="3"/>
  <c r="J38" i="3"/>
  <c r="J438" i="3"/>
  <c r="J838" i="3"/>
  <c r="J1238" i="3"/>
  <c r="J1638" i="3"/>
  <c r="J359" i="3"/>
  <c r="J759" i="3"/>
  <c r="J1159" i="3"/>
  <c r="J1559" i="3"/>
  <c r="J1959" i="3"/>
  <c r="J20" i="3"/>
  <c r="J420" i="3"/>
  <c r="J820" i="3"/>
  <c r="O820" i="3" s="1" a="1"/>
  <c r="O820" i="3" s="1"/>
  <c r="J1220" i="3"/>
  <c r="O1220" i="3" s="1" a="1"/>
  <c r="O1220" i="3" s="1"/>
  <c r="J1620" i="3"/>
  <c r="J161" i="3"/>
  <c r="J44" i="3"/>
  <c r="J605" i="3"/>
  <c r="J5" i="3"/>
  <c r="J106" i="3"/>
  <c r="J125" i="3"/>
  <c r="J387" i="3"/>
  <c r="J787" i="3"/>
  <c r="O787" i="3" s="1" a="1"/>
  <c r="O787" i="3" s="1"/>
  <c r="J588" i="3"/>
  <c r="J988" i="3"/>
  <c r="J1388" i="3"/>
  <c r="J1788" i="3"/>
  <c r="J4969" i="3"/>
  <c r="J5369" i="3"/>
  <c r="J5769" i="3"/>
  <c r="J6169" i="3"/>
  <c r="J6569" i="3"/>
  <c r="J1390" i="3"/>
  <c r="J1790" i="3"/>
  <c r="J2190" i="3"/>
  <c r="J2590" i="3"/>
  <c r="J1291" i="3"/>
  <c r="J1691" i="3"/>
  <c r="J2091" i="3"/>
  <c r="J1223" i="3"/>
  <c r="J643" i="3"/>
  <c r="J883" i="3"/>
  <c r="J203" i="3"/>
  <c r="J942" i="3"/>
  <c r="J1503" i="3"/>
  <c r="J209" i="3"/>
  <c r="J3029" i="3"/>
  <c r="J3989" i="3"/>
  <c r="O3989" i="3" s="1" a="1"/>
  <c r="O3989" i="3" s="1"/>
  <c r="J4449" i="3"/>
  <c r="O4449" i="3" s="1" a="1"/>
  <c r="O4449" i="3" s="1"/>
  <c r="J29" i="3"/>
  <c r="J2729" i="3"/>
  <c r="J330" i="3"/>
  <c r="J1050" i="3"/>
  <c r="O1050" i="3" s="1" a="1"/>
  <c r="O1050" i="3" s="1"/>
  <c r="J2149" i="3"/>
  <c r="J30" i="3"/>
  <c r="J311" i="3"/>
  <c r="J791" i="3"/>
  <c r="J869" i="3"/>
  <c r="J3189" i="3"/>
  <c r="N3189" i="3" s="1" a="1"/>
  <c r="N3189" i="3" s="1"/>
  <c r="J690" i="3"/>
  <c r="J132" i="3"/>
  <c r="J1009" i="3"/>
  <c r="J213" i="3"/>
  <c r="J1013" i="3"/>
  <c r="J1733" i="3"/>
  <c r="J2193" i="3"/>
  <c r="J2613" i="3"/>
  <c r="N2613" i="3" s="1" a="1"/>
  <c r="N2613" i="3" s="1"/>
  <c r="J262" i="3"/>
  <c r="J2609" i="3"/>
  <c r="J773" i="3"/>
  <c r="J1553" i="3"/>
  <c r="J75" i="3"/>
  <c r="J1275" i="3"/>
  <c r="J2175" i="3"/>
  <c r="O2175" i="3" s="1" a="1"/>
  <c r="O2175" i="3" s="1"/>
  <c r="J2615" i="3"/>
  <c r="J3015" i="3"/>
  <c r="N3015" i="3" s="1" a="1"/>
  <c r="N3015" i="3" s="1"/>
  <c r="J3415" i="3"/>
  <c r="J315" i="3"/>
  <c r="O315" i="3" s="1" a="1"/>
  <c r="O315" i="3" s="1"/>
  <c r="J1315" i="3"/>
  <c r="J116" i="3"/>
  <c r="N116" i="3" s="1" a="1"/>
  <c r="N116" i="3" s="1"/>
  <c r="J696" i="3"/>
  <c r="J1116" i="3"/>
  <c r="O1116" i="3" s="1" a="1"/>
  <c r="O1116" i="3" s="1"/>
  <c r="J1516" i="3"/>
  <c r="J795" i="3"/>
  <c r="J236" i="3"/>
  <c r="J58" i="3"/>
  <c r="J458" i="3"/>
  <c r="J858" i="3"/>
  <c r="J1258" i="3"/>
  <c r="J1658" i="3"/>
  <c r="J379" i="3"/>
  <c r="J779" i="3"/>
  <c r="J1179" i="3"/>
  <c r="J1579" i="3"/>
  <c r="J1979" i="3"/>
  <c r="J40" i="3"/>
  <c r="J440" i="3"/>
  <c r="J840" i="3"/>
  <c r="O840" i="3" s="1" a="1"/>
  <c r="O840" i="3" s="1"/>
  <c r="J1240" i="3"/>
  <c r="O1240" i="3" s="1" a="1"/>
  <c r="O1240" i="3" s="1"/>
  <c r="J1640" i="3"/>
  <c r="J181" i="3"/>
  <c r="J64" i="3"/>
  <c r="J625" i="3"/>
  <c r="J65" i="3"/>
  <c r="J126" i="3"/>
  <c r="J7" i="3"/>
  <c r="J407" i="3"/>
  <c r="J208" i="3"/>
  <c r="J608" i="3"/>
  <c r="J1008" i="3"/>
  <c r="O1008" i="3" s="1" a="1"/>
  <c r="O1008" i="3" s="1"/>
  <c r="J1408" i="3"/>
  <c r="J1808" i="3"/>
  <c r="J4989" i="3"/>
  <c r="J5389" i="3"/>
  <c r="J5789" i="3"/>
  <c r="J6189" i="3"/>
  <c r="J6589" i="3"/>
  <c r="J1410" i="3"/>
  <c r="O1410" i="3" s="1" a="1"/>
  <c r="O1410" i="3" s="1"/>
  <c r="J1810" i="3"/>
  <c r="J2210" i="3"/>
  <c r="N2210" i="3" s="1" a="1"/>
  <c r="N2210" i="3" s="1"/>
  <c r="J2610" i="3"/>
  <c r="J1311" i="3"/>
  <c r="J1711" i="3"/>
  <c r="J2111" i="3"/>
  <c r="J1242" i="3"/>
  <c r="J1603" i="3"/>
  <c r="J662" i="3"/>
  <c r="J4589" i="3"/>
  <c r="O4589" i="3" s="1" a="1"/>
  <c r="O4589" i="3" s="1"/>
  <c r="J790" i="3"/>
  <c r="J171" i="3"/>
  <c r="J3729" i="3"/>
  <c r="J1929" i="3"/>
  <c r="J2113" i="3"/>
  <c r="J233" i="3"/>
  <c r="J1129" i="3"/>
  <c r="J2115" i="3"/>
  <c r="O2115" i="3" s="1" a="1"/>
  <c r="O2115" i="3" s="1"/>
  <c r="J2955" i="3"/>
  <c r="N2955" i="3" s="1" a="1"/>
  <c r="N2955" i="3" s="1"/>
  <c r="J175" i="3"/>
  <c r="O175" i="3" s="1" a="1"/>
  <c r="O175" i="3" s="1"/>
  <c r="J2355" i="3"/>
  <c r="J1056" i="3"/>
  <c r="O1056" i="3" s="1" a="1"/>
  <c r="O1056" i="3" s="1"/>
  <c r="J615" i="3"/>
  <c r="O615" i="3" s="1" a="1"/>
  <c r="O615" i="3" s="1"/>
  <c r="J197" i="3"/>
  <c r="J798" i="3"/>
  <c r="O798" i="3" s="1" a="1"/>
  <c r="O798" i="3" s="1"/>
  <c r="J1598" i="3"/>
  <c r="N1598" i="3" s="1" a="1"/>
  <c r="N1598" i="3" s="1"/>
  <c r="J719" i="3"/>
  <c r="J1519" i="3"/>
  <c r="J2319" i="3"/>
  <c r="J780" i="3"/>
  <c r="J1580" i="3"/>
  <c r="J4" i="3"/>
  <c r="J965" i="3"/>
  <c r="J466" i="3"/>
  <c r="N466" i="3" s="1" a="1"/>
  <c r="N466" i="3" s="1"/>
  <c r="J747" i="3"/>
  <c r="J948" i="3"/>
  <c r="O948" i="3" s="1" a="1"/>
  <c r="O948" i="3" s="1"/>
  <c r="J1748" i="3"/>
  <c r="J5329" i="3"/>
  <c r="J6129" i="3"/>
  <c r="J1350" i="3"/>
  <c r="J2150" i="3"/>
  <c r="J1251" i="3"/>
  <c r="J2051" i="3"/>
  <c r="O2051" i="3" s="1" a="1"/>
  <c r="O2051" i="3" s="1"/>
  <c r="J652" i="3"/>
  <c r="J1332" i="3"/>
  <c r="O1332" i="3" s="1" a="1"/>
  <c r="O1332" i="3" s="1"/>
  <c r="J1932" i="3"/>
  <c r="J3253" i="3"/>
  <c r="J3913" i="3"/>
  <c r="J4493" i="3"/>
  <c r="J5133" i="3"/>
  <c r="J5713" i="3"/>
  <c r="J6393" i="3"/>
  <c r="J534" i="3"/>
  <c r="J1134" i="3"/>
  <c r="J1694" i="3"/>
  <c r="J2294" i="3"/>
  <c r="O2294" i="3" s="1" a="1"/>
  <c r="O2294" i="3" s="1"/>
  <c r="J3975" i="3"/>
  <c r="N3975" i="3" s="1" a="1"/>
  <c r="N3975" i="3" s="1"/>
  <c r="J4535" i="3"/>
  <c r="O4535" i="3" s="1" a="1"/>
  <c r="O4535" i="3" s="1"/>
  <c r="J5095" i="3"/>
  <c r="J5575" i="3"/>
  <c r="J6055" i="3"/>
  <c r="J1996" i="3"/>
  <c r="J2476" i="3"/>
  <c r="O2476" i="3" s="1" a="1"/>
  <c r="O2476" i="3" s="1"/>
  <c r="J2936" i="3"/>
  <c r="O2936" i="3" s="1" a="1"/>
  <c r="O2936" i="3" s="1"/>
  <c r="J3396" i="3"/>
  <c r="O3396" i="3" s="1" a="1"/>
  <c r="O3396" i="3" s="1"/>
  <c r="J3856" i="3"/>
  <c r="J4316" i="3"/>
  <c r="J617" i="3"/>
  <c r="J1097" i="3"/>
  <c r="J1557" i="3"/>
  <c r="J2058" i="3"/>
  <c r="J2518" i="3"/>
  <c r="J3018" i="3"/>
  <c r="J3478" i="3"/>
  <c r="N3478" i="3" s="1" a="1"/>
  <c r="N3478" i="3" s="1"/>
  <c r="J2699" i="3"/>
  <c r="O2699" i="3" s="1" a="1"/>
  <c r="O2699" i="3" s="1"/>
  <c r="J3139" i="3"/>
  <c r="J3579" i="3"/>
  <c r="J4019" i="3"/>
  <c r="N4019" i="3" s="1" a="1"/>
  <c r="N4019" i="3" s="1"/>
  <c r="J2260" i="3"/>
  <c r="O2260" i="3" s="1" a="1"/>
  <c r="O2260" i="3" s="1"/>
  <c r="J2700" i="3"/>
  <c r="O2700" i="3" s="1" a="1"/>
  <c r="O2700" i="3" s="1"/>
  <c r="J3140" i="3"/>
  <c r="N3140" i="3" s="1" a="1"/>
  <c r="N3140" i="3" s="1"/>
  <c r="J3620" i="3"/>
  <c r="N3620" i="3" s="1" a="1"/>
  <c r="N3620" i="3" s="1"/>
  <c r="J901" i="3"/>
  <c r="J1341" i="3"/>
  <c r="J1781" i="3"/>
  <c r="O1781" i="3" s="1" a="1"/>
  <c r="O1781" i="3" s="1"/>
  <c r="J2221" i="3"/>
  <c r="J2661" i="3"/>
  <c r="J3101" i="3"/>
  <c r="J3541" i="3"/>
  <c r="J3981" i="3"/>
  <c r="J2970" i="3"/>
  <c r="J3390" i="3"/>
  <c r="J3810" i="3"/>
  <c r="O3810" i="3" s="1" a="1"/>
  <c r="O3810" i="3" s="1"/>
  <c r="J4230" i="3"/>
  <c r="O4230" i="3" s="1" a="1"/>
  <c r="O4230" i="3" s="1"/>
  <c r="J2871" i="3"/>
  <c r="J3291" i="3"/>
  <c r="N3291" i="3" s="1" a="1"/>
  <c r="N3291" i="3" s="1"/>
  <c r="J3711" i="3"/>
  <c r="J4131" i="3"/>
  <c r="J2812" i="3"/>
  <c r="O2812" i="3" s="1" a="1"/>
  <c r="O2812" i="3" s="1"/>
  <c r="J3232" i="3"/>
  <c r="J3652" i="3"/>
  <c r="N3652" i="3" s="1" a="1"/>
  <c r="N3652" i="3" s="1"/>
  <c r="J6693" i="3"/>
  <c r="J7113" i="3"/>
  <c r="J7533" i="3"/>
  <c r="J7953" i="3"/>
  <c r="J2574" i="3"/>
  <c r="J2994" i="3"/>
  <c r="J3414" i="3"/>
  <c r="J6575" i="3"/>
  <c r="J7015" i="3"/>
  <c r="J7435" i="3"/>
  <c r="J4496" i="3"/>
  <c r="J4916" i="3"/>
  <c r="J5336" i="3"/>
  <c r="J1737" i="3"/>
  <c r="N1737" i="3" s="1" a="1"/>
  <c r="N1737" i="3" s="1"/>
  <c r="J2157" i="3"/>
  <c r="J2577" i="3"/>
  <c r="O2577" i="3" s="1" a="1"/>
  <c r="O2577" i="3" s="1"/>
  <c r="J3898" i="3"/>
  <c r="J4318" i="3"/>
  <c r="O4318" i="3" s="1" a="1"/>
  <c r="O4318" i="3" s="1"/>
  <c r="J4738" i="3"/>
  <c r="O4738" i="3" s="1" a="1"/>
  <c r="O4738" i="3" s="1"/>
  <c r="J5158" i="3"/>
  <c r="J5578" i="3"/>
  <c r="J4259" i="3"/>
  <c r="O4259" i="3" s="1" a="1"/>
  <c r="O4259" i="3" s="1"/>
  <c r="J4679" i="3"/>
  <c r="J5099" i="3"/>
  <c r="J4000" i="3"/>
  <c r="O4000" i="3" s="1" a="1"/>
  <c r="O4000" i="3" s="1"/>
  <c r="J4420" i="3"/>
  <c r="J4840" i="3"/>
  <c r="J5280" i="3"/>
  <c r="J4441" i="3"/>
  <c r="O4441" i="3" s="1" a="1"/>
  <c r="O4441" i="3" s="1"/>
  <c r="J4861" i="3"/>
  <c r="J1442" i="3"/>
  <c r="J1862" i="3"/>
  <c r="J2282" i="3"/>
  <c r="J2702" i="3"/>
  <c r="O2702" i="3" s="1" a="1"/>
  <c r="O2702" i="3" s="1"/>
  <c r="J3122" i="3"/>
  <c r="J3542" i="3"/>
  <c r="O3542" i="3" s="1" a="1"/>
  <c r="O3542" i="3" s="1"/>
  <c r="J3962" i="3"/>
  <c r="N3962" i="3" s="1" a="1"/>
  <c r="N3962" i="3" s="1"/>
  <c r="J1903" i="3"/>
  <c r="J2323" i="3"/>
  <c r="O2323" i="3" s="1" a="1"/>
  <c r="O2323" i="3" s="1"/>
  <c r="J2743" i="3"/>
  <c r="O2743" i="3" s="1" a="1"/>
  <c r="O2743" i="3" s="1"/>
  <c r="J3163" i="3"/>
  <c r="J3583" i="3"/>
  <c r="J4003" i="3"/>
  <c r="J364" i="3"/>
  <c r="J784" i="3"/>
  <c r="J1204" i="3"/>
  <c r="J1644" i="3"/>
  <c r="J2064" i="3"/>
  <c r="J2484" i="3"/>
  <c r="O2484" i="3" s="1" a="1"/>
  <c r="O2484" i="3" s="1"/>
  <c r="J2904" i="3"/>
  <c r="O2904" i="3" s="1" a="1"/>
  <c r="O2904" i="3" s="1"/>
  <c r="J3324" i="3"/>
  <c r="O3324" i="3" s="1" a="1"/>
  <c r="O3324" i="3" s="1"/>
  <c r="J1105" i="3"/>
  <c r="J1525" i="3"/>
  <c r="J1945" i="3"/>
  <c r="J2365" i="3"/>
  <c r="J2785" i="3"/>
  <c r="J3205" i="3"/>
  <c r="N3205" i="3" s="1" a="1"/>
  <c r="N3205" i="3" s="1"/>
  <c r="J3625" i="3"/>
  <c r="J4045" i="3"/>
  <c r="J726" i="3"/>
  <c r="J1146" i="3"/>
  <c r="N1146" i="3" s="1" a="1"/>
  <c r="N1146" i="3" s="1"/>
  <c r="J1566" i="3"/>
  <c r="J1986" i="3"/>
  <c r="J2406" i="3"/>
  <c r="J2826" i="3"/>
  <c r="J3266" i="3"/>
  <c r="J3686" i="3"/>
  <c r="J1027" i="3"/>
  <c r="J1447" i="3"/>
  <c r="J1867" i="3"/>
  <c r="J2287" i="3"/>
  <c r="J2707" i="3"/>
  <c r="J3127" i="3"/>
  <c r="O3127" i="3" s="1" a="1"/>
  <c r="O3127" i="3" s="1"/>
  <c r="J3547" i="3"/>
  <c r="O3547" i="3" s="1" a="1"/>
  <c r="O3547" i="3" s="1"/>
  <c r="J3967" i="3"/>
  <c r="J3494" i="3"/>
  <c r="O3494" i="3" s="1" a="1"/>
  <c r="O3494" i="3" s="1"/>
  <c r="J3894" i="3"/>
  <c r="J4294" i="3"/>
  <c r="O4294" i="3" s="1" a="1"/>
  <c r="O4294" i="3" s="1"/>
  <c r="J4694" i="3"/>
  <c r="O4694" i="3" s="1" a="1"/>
  <c r="O4694" i="3" s="1"/>
  <c r="J5094" i="3"/>
  <c r="J1342" i="3"/>
  <c r="J922" i="3"/>
  <c r="J1022" i="3"/>
  <c r="J4609" i="3"/>
  <c r="O4609" i="3" s="1" a="1"/>
  <c r="O4609" i="3" s="1"/>
  <c r="J950" i="3"/>
  <c r="J231" i="3"/>
  <c r="J4189" i="3"/>
  <c r="J13" i="3"/>
  <c r="J2133" i="3"/>
  <c r="O2133" i="3" s="1" a="1"/>
  <c r="O2133" i="3" s="1"/>
  <c r="J273" i="3"/>
  <c r="J1609" i="3"/>
  <c r="J2135" i="3"/>
  <c r="O2135" i="3" s="1" a="1"/>
  <c r="O2135" i="3" s="1"/>
  <c r="J2975" i="3"/>
  <c r="J215" i="3"/>
  <c r="O215" i="3" s="1" a="1"/>
  <c r="O215" i="3" s="1"/>
  <c r="J36" i="3"/>
  <c r="J1076" i="3"/>
  <c r="J675" i="3"/>
  <c r="O675" i="3" s="1" a="1"/>
  <c r="O675" i="3" s="1"/>
  <c r="J18" i="3"/>
  <c r="J818" i="3"/>
  <c r="J1618" i="3"/>
  <c r="J739" i="3"/>
  <c r="J1539" i="3"/>
  <c r="J2339" i="3"/>
  <c r="J800" i="3"/>
  <c r="J1600" i="3"/>
  <c r="J24" i="3"/>
  <c r="J985" i="3"/>
  <c r="J45" i="3"/>
  <c r="J767" i="3"/>
  <c r="J968" i="3"/>
  <c r="O968" i="3" s="1" a="1"/>
  <c r="O968" i="3" s="1"/>
  <c r="J1768" i="3"/>
  <c r="J5349" i="3"/>
  <c r="J6149" i="3"/>
  <c r="J1370" i="3"/>
  <c r="O1370" i="3" s="1" a="1"/>
  <c r="O1370" i="3" s="1"/>
  <c r="J2170" i="3"/>
  <c r="J1271" i="3"/>
  <c r="J2071" i="3"/>
  <c r="J672" i="3"/>
  <c r="J1392" i="3"/>
  <c r="J1952" i="3"/>
  <c r="J3273" i="3"/>
  <c r="O3273" i="3" s="1" a="1"/>
  <c r="O3273" i="3" s="1"/>
  <c r="J3933" i="3"/>
  <c r="J4513" i="3"/>
  <c r="O4513" i="3" s="1" a="1"/>
  <c r="O4513" i="3" s="1"/>
  <c r="J5193" i="3"/>
  <c r="J5733" i="3"/>
  <c r="J6413" i="3"/>
  <c r="J554" i="3"/>
  <c r="J1194" i="3"/>
  <c r="J1714" i="3"/>
  <c r="J2314" i="3"/>
  <c r="O2314" i="3" s="1" a="1"/>
  <c r="O2314" i="3" s="1"/>
  <c r="J3995" i="3"/>
  <c r="J4555" i="3"/>
  <c r="J5115" i="3"/>
  <c r="J5595" i="3"/>
  <c r="J6075" i="3"/>
  <c r="J2016" i="3"/>
  <c r="O2016" i="3" s="1" a="1"/>
  <c r="O2016" i="3" s="1"/>
  <c r="J2496" i="3"/>
  <c r="J2956" i="3"/>
  <c r="J3416" i="3"/>
  <c r="J3876" i="3"/>
  <c r="N3876" i="3" s="1" a="1"/>
  <c r="N3876" i="3" s="1"/>
  <c r="J4376" i="3"/>
  <c r="J657" i="3"/>
  <c r="J1117" i="3"/>
  <c r="J1577" i="3"/>
  <c r="J2078" i="3"/>
  <c r="J2538" i="3"/>
  <c r="J3038" i="3"/>
  <c r="J3498" i="3"/>
  <c r="J2719" i="3"/>
  <c r="J3159" i="3"/>
  <c r="O3159" i="3" s="1" a="1"/>
  <c r="O3159" i="3" s="1"/>
  <c r="J3599" i="3"/>
  <c r="J4039" i="3"/>
  <c r="O4039" i="3" s="1" a="1"/>
  <c r="O4039" i="3" s="1"/>
  <c r="J2280" i="3"/>
  <c r="N2280" i="3" s="1" a="1"/>
  <c r="N2280" i="3" s="1"/>
  <c r="J2720" i="3"/>
  <c r="O2720" i="3" s="1" a="1"/>
  <c r="O2720" i="3" s="1"/>
  <c r="J3200" i="3"/>
  <c r="J3640" i="3"/>
  <c r="O3640" i="3" s="1" a="1"/>
  <c r="O3640" i="3" s="1"/>
  <c r="J921" i="3"/>
  <c r="O921" i="3" s="1" a="1"/>
  <c r="O921" i="3" s="1"/>
  <c r="J1361" i="3"/>
  <c r="J1801" i="3"/>
  <c r="J2241" i="3"/>
  <c r="N2241" i="3" s="1" a="1"/>
  <c r="N2241" i="3" s="1"/>
  <c r="J2681" i="3"/>
  <c r="N2681" i="3" s="1" a="1"/>
  <c r="N2681" i="3" s="1"/>
  <c r="J3121" i="3"/>
  <c r="J3561" i="3"/>
  <c r="J4041" i="3"/>
  <c r="O4041" i="3" s="1" a="1"/>
  <c r="O4041" i="3" s="1"/>
  <c r="J2990" i="3"/>
  <c r="J3410" i="3"/>
  <c r="J3830" i="3"/>
  <c r="J2471" i="3"/>
  <c r="J2891" i="3"/>
  <c r="N2891" i="3" s="1" a="1"/>
  <c r="N2891" i="3" s="1"/>
  <c r="J3311" i="3"/>
  <c r="O3311" i="3" s="1" a="1"/>
  <c r="O3311" i="3" s="1"/>
  <c r="J3731" i="3"/>
  <c r="J4151" i="3"/>
  <c r="O4151" i="3" s="1" a="1"/>
  <c r="O4151" i="3" s="1"/>
  <c r="J2832" i="3"/>
  <c r="O2832" i="3" s="1" a="1"/>
  <c r="O2832" i="3" s="1"/>
  <c r="J3252" i="3"/>
  <c r="J3672" i="3"/>
  <c r="J6713" i="3"/>
  <c r="J7133" i="3"/>
  <c r="J7553" i="3"/>
  <c r="J7973" i="3"/>
  <c r="J2594" i="3"/>
  <c r="J3014" i="3"/>
  <c r="J6175" i="3"/>
  <c r="J6615" i="3"/>
  <c r="J7035" i="3"/>
  <c r="J7455" i="3"/>
  <c r="J4516" i="3"/>
  <c r="O4516" i="3" s="1" a="1"/>
  <c r="O4516" i="3" s="1"/>
  <c r="J4936" i="3"/>
  <c r="J5356" i="3"/>
  <c r="J1757" i="3"/>
  <c r="J2177" i="3"/>
  <c r="J2597" i="3"/>
  <c r="J3918" i="3"/>
  <c r="O3918" i="3" s="1" a="1"/>
  <c r="O3918" i="3" s="1"/>
  <c r="J4338" i="3"/>
  <c r="O4338" i="3" s="1" a="1"/>
  <c r="O4338" i="3" s="1"/>
  <c r="J4758" i="3"/>
  <c r="N4758" i="3" s="1" a="1"/>
  <c r="N4758" i="3" s="1"/>
  <c r="J5178" i="3"/>
  <c r="J5598" i="3"/>
  <c r="J4279" i="3"/>
  <c r="J4699" i="3"/>
  <c r="J5119" i="3"/>
  <c r="J4020" i="3"/>
  <c r="N4020" i="3" s="1" a="1"/>
  <c r="N4020" i="3" s="1"/>
  <c r="J4440" i="3"/>
  <c r="J4880" i="3"/>
  <c r="J5300" i="3"/>
  <c r="J4461" i="3"/>
  <c r="J4881" i="3"/>
  <c r="J1462" i="3"/>
  <c r="J1882" i="3"/>
  <c r="J2302" i="3"/>
  <c r="J2722" i="3"/>
  <c r="J3142" i="3"/>
  <c r="J3562" i="3"/>
  <c r="O3562" i="3" s="1" a="1"/>
  <c r="O3562" i="3" s="1"/>
  <c r="J3982" i="3"/>
  <c r="O3982" i="3" s="1" a="1"/>
  <c r="O3982" i="3" s="1"/>
  <c r="J1923" i="3"/>
  <c r="O1923" i="3" s="1" a="1"/>
  <c r="O1923" i="3" s="1"/>
  <c r="J2343" i="3"/>
  <c r="J2763" i="3"/>
  <c r="J3183" i="3"/>
  <c r="O3183" i="3" s="1" a="1"/>
  <c r="O3183" i="3" s="1"/>
  <c r="J3603" i="3"/>
  <c r="N3603" i="3" s="1" a="1"/>
  <c r="N3603" i="3" s="1"/>
  <c r="J4023" i="3"/>
  <c r="J384" i="3"/>
  <c r="J804" i="3"/>
  <c r="J1244" i="3"/>
  <c r="N1244" i="3" s="1" a="1"/>
  <c r="N1244" i="3" s="1"/>
  <c r="J1664" i="3"/>
  <c r="J2084" i="3"/>
  <c r="O2084" i="3" s="1" a="1"/>
  <c r="O2084" i="3" s="1"/>
  <c r="J2504" i="3"/>
  <c r="J2924" i="3"/>
  <c r="J3344" i="3"/>
  <c r="J1125" i="3"/>
  <c r="J1545" i="3"/>
  <c r="J1965" i="3"/>
  <c r="J63" i="3"/>
  <c r="O63" i="3" s="1" a="1"/>
  <c r="O63" i="3" s="1"/>
  <c r="J1302" i="3"/>
  <c r="J1429" i="3"/>
  <c r="J4629" i="3"/>
  <c r="J990" i="3"/>
  <c r="O990" i="3" s="1" a="1"/>
  <c r="O990" i="3" s="1"/>
  <c r="J511" i="3"/>
  <c r="J50" i="3"/>
  <c r="J93" i="3"/>
  <c r="J2353" i="3"/>
  <c r="O2353" i="3" s="1" a="1"/>
  <c r="O2353" i="3" s="1"/>
  <c r="J313" i="3"/>
  <c r="J495" i="3"/>
  <c r="J2335" i="3"/>
  <c r="J3155" i="3"/>
  <c r="J655" i="3"/>
  <c r="J336" i="3"/>
  <c r="J1256" i="3"/>
  <c r="O1256" i="3" s="1" a="1"/>
  <c r="O1256" i="3" s="1"/>
  <c r="J1375" i="3"/>
  <c r="J198" i="3"/>
  <c r="J998" i="3"/>
  <c r="J119" i="3"/>
  <c r="J919" i="3"/>
  <c r="J1719" i="3"/>
  <c r="J180" i="3"/>
  <c r="J980" i="3"/>
  <c r="O980" i="3" s="1" a="1"/>
  <c r="O980" i="3" s="1"/>
  <c r="J1780" i="3"/>
  <c r="N1780" i="3" s="1" a="1"/>
  <c r="N1780" i="3" s="1"/>
  <c r="J85" i="3"/>
  <c r="J285" i="3"/>
  <c r="J147" i="3"/>
  <c r="J348" i="3"/>
  <c r="J1148" i="3"/>
  <c r="J1948" i="3"/>
  <c r="J5529" i="3"/>
  <c r="J6329" i="3"/>
  <c r="J1550" i="3"/>
  <c r="J2350" i="3"/>
  <c r="J1451" i="3"/>
  <c r="J2251" i="3"/>
  <c r="J692" i="3"/>
  <c r="J1412" i="3"/>
  <c r="J2092" i="3"/>
  <c r="J3293" i="3"/>
  <c r="O3293" i="3" s="1" a="1"/>
  <c r="O3293" i="3" s="1"/>
  <c r="J3993" i="3"/>
  <c r="O3993" i="3" s="1" a="1"/>
  <c r="O3993" i="3" s="1"/>
  <c r="J4533" i="3"/>
  <c r="J5213" i="3"/>
  <c r="J5753" i="3"/>
  <c r="J34" i="3"/>
  <c r="J614" i="3"/>
  <c r="J1214" i="3"/>
  <c r="J1734" i="3"/>
  <c r="J2334" i="3"/>
  <c r="J4015" i="3"/>
  <c r="N4015" i="3" s="1" a="1"/>
  <c r="N4015" i="3" s="1"/>
  <c r="J4615" i="3"/>
  <c r="O4615" i="3" s="1" a="1"/>
  <c r="O4615" i="3" s="1"/>
  <c r="J5135" i="3"/>
  <c r="J5615" i="3"/>
  <c r="J6135" i="3"/>
  <c r="J2056" i="3"/>
  <c r="J2516" i="3"/>
  <c r="J2976" i="3"/>
  <c r="J3436" i="3"/>
  <c r="J3896" i="3"/>
  <c r="O3896" i="3" s="1" a="1"/>
  <c r="O3896" i="3" s="1"/>
  <c r="J4396" i="3"/>
  <c r="O4396" i="3" s="1" a="1"/>
  <c r="O4396" i="3" s="1"/>
  <c r="J677" i="3"/>
  <c r="J1137" i="3"/>
  <c r="O1137" i="3" s="1" a="1"/>
  <c r="O1137" i="3" s="1"/>
  <c r="J1597" i="3"/>
  <c r="J2098" i="3"/>
  <c r="J2558" i="3"/>
  <c r="J3058" i="3"/>
  <c r="J3518" i="3"/>
  <c r="O3518" i="3" s="1" a="1"/>
  <c r="O3518" i="3" s="1"/>
  <c r="J2739" i="3"/>
  <c r="O2739" i="3" s="1" a="1"/>
  <c r="O2739" i="3" s="1"/>
  <c r="J3179" i="3"/>
  <c r="J3619" i="3"/>
  <c r="J4059" i="3"/>
  <c r="O4059" i="3" s="1" a="1"/>
  <c r="O4059" i="3" s="1"/>
  <c r="J2300" i="3"/>
  <c r="O2300" i="3" s="1" a="1"/>
  <c r="O2300" i="3" s="1"/>
  <c r="J2740" i="3"/>
  <c r="O2740" i="3" s="1" a="1"/>
  <c r="O2740" i="3" s="1"/>
  <c r="J3220" i="3"/>
  <c r="J3660" i="3"/>
  <c r="O3660" i="3" s="1" a="1"/>
  <c r="O3660" i="3" s="1"/>
  <c r="J941" i="3"/>
  <c r="J1381" i="3"/>
  <c r="J1821" i="3"/>
  <c r="J2261" i="3"/>
  <c r="J2701" i="3"/>
  <c r="N2701" i="3" s="1" a="1"/>
  <c r="N2701" i="3" s="1"/>
  <c r="J3141" i="3"/>
  <c r="O3141" i="3" s="1" a="1"/>
  <c r="O3141" i="3" s="1"/>
  <c r="J3581" i="3"/>
  <c r="J4061" i="3"/>
  <c r="O4061" i="3" s="1" a="1"/>
  <c r="O4061" i="3" s="1"/>
  <c r="J3010" i="3"/>
  <c r="O3010" i="3" s="1" a="1"/>
  <c r="O3010" i="3" s="1"/>
  <c r="J3430" i="3"/>
  <c r="O3430" i="3" s="1" a="1"/>
  <c r="O3430" i="3" s="1"/>
  <c r="J3850" i="3"/>
  <c r="J2491" i="3"/>
  <c r="J2911" i="3"/>
  <c r="J3331" i="3"/>
  <c r="J3751" i="3"/>
  <c r="O3751" i="3" s="1" a="1"/>
  <c r="O3751" i="3" s="1"/>
  <c r="J2432" i="3"/>
  <c r="N2432" i="3" s="1" a="1"/>
  <c r="N2432" i="3" s="1"/>
  <c r="J2852" i="3"/>
  <c r="J3272" i="3"/>
  <c r="N3272" i="3" s="1" a="1"/>
  <c r="N3272" i="3" s="1"/>
  <c r="J3692" i="3"/>
  <c r="J6733" i="3"/>
  <c r="J7153" i="3"/>
  <c r="J7573" i="3"/>
  <c r="J7993" i="3"/>
  <c r="J2614" i="3"/>
  <c r="J3034" i="3"/>
  <c r="J6215" i="3"/>
  <c r="J6635" i="3"/>
  <c r="J7055" i="3"/>
  <c r="J7475" i="3"/>
  <c r="J4536" i="3"/>
  <c r="J4956" i="3"/>
  <c r="J5376" i="3"/>
  <c r="J1777" i="3"/>
  <c r="J2197" i="3"/>
  <c r="J2617" i="3"/>
  <c r="J3938" i="3"/>
  <c r="N3938" i="3" s="1" a="1"/>
  <c r="N3938" i="3" s="1"/>
  <c r="J4358" i="3"/>
  <c r="O4358" i="3" s="1" a="1"/>
  <c r="O4358" i="3" s="1"/>
  <c r="J4778" i="3"/>
  <c r="O4778" i="3" s="1" a="1"/>
  <c r="O4778" i="3" s="1"/>
  <c r="J5198" i="3"/>
  <c r="J5618" i="3"/>
  <c r="J4299" i="3"/>
  <c r="J4719" i="3"/>
  <c r="J5139" i="3"/>
  <c r="J4040" i="3"/>
  <c r="O4040" i="3" s="1" a="1"/>
  <c r="O4040" i="3" s="1"/>
  <c r="J4480" i="3"/>
  <c r="N4480" i="3" s="1" a="1"/>
  <c r="N4480" i="3" s="1"/>
  <c r="J4900" i="3"/>
  <c r="J5320" i="3"/>
  <c r="J4481" i="3"/>
  <c r="N4481" i="3" s="1" a="1"/>
  <c r="N4481" i="3" s="1"/>
  <c r="J4901" i="3"/>
  <c r="J1482" i="3"/>
  <c r="J1902" i="3"/>
  <c r="J2322" i="3"/>
  <c r="O2322" i="3" s="1" a="1"/>
  <c r="O2322" i="3" s="1"/>
  <c r="J2742" i="3"/>
  <c r="J3162" i="3"/>
  <c r="J3582" i="3"/>
  <c r="J4002" i="3"/>
  <c r="N4002" i="3" s="1" a="1"/>
  <c r="N4002" i="3" s="1"/>
  <c r="J1943" i="3"/>
  <c r="J2363" i="3"/>
  <c r="J2783" i="3"/>
  <c r="O2783" i="3" s="1" a="1"/>
  <c r="O2783" i="3" s="1"/>
  <c r="J3203" i="3"/>
  <c r="O3203" i="3" s="1" a="1"/>
  <c r="O3203" i="3" s="1"/>
  <c r="J3623" i="3"/>
  <c r="J4043" i="3"/>
  <c r="J404" i="3"/>
  <c r="J844" i="3"/>
  <c r="N844" i="3" s="1" a="1"/>
  <c r="N844" i="3" s="1"/>
  <c r="J1264" i="3"/>
  <c r="N1264" i="3" s="1" a="1"/>
  <c r="N1264" i="3" s="1"/>
  <c r="J1684" i="3"/>
  <c r="J2104" i="3"/>
  <c r="J2524" i="3"/>
  <c r="J2944" i="3"/>
  <c r="J3364" i="3"/>
  <c r="J1145" i="3"/>
  <c r="N1145" i="3" s="1" a="1"/>
  <c r="N1145" i="3" s="1"/>
  <c r="J1565" i="3"/>
  <c r="J1985" i="3"/>
  <c r="O1985" i="3" s="1" a="1"/>
  <c r="O1985" i="3" s="1"/>
  <c r="J2405" i="3"/>
  <c r="J2825" i="3"/>
  <c r="J3245" i="3"/>
  <c r="J3665" i="3"/>
  <c r="J4085" i="3"/>
  <c r="J703" i="3"/>
  <c r="J1402" i="3"/>
  <c r="O1402" i="3" s="1" a="1"/>
  <c r="O1402" i="3" s="1"/>
  <c r="J1629" i="3"/>
  <c r="J62" i="3"/>
  <c r="J1010" i="3"/>
  <c r="J551" i="3"/>
  <c r="J410" i="3"/>
  <c r="J133" i="3"/>
  <c r="O133" i="3" s="1" a="1"/>
  <c r="O133" i="3" s="1"/>
  <c r="J2373" i="3"/>
  <c r="N2373" i="3" s="1" a="1"/>
  <c r="N2373" i="3" s="1"/>
  <c r="J573" i="3"/>
  <c r="N573" i="3" s="1" a="1"/>
  <c r="N573" i="3" s="1"/>
  <c r="J575" i="3"/>
  <c r="O575" i="3" s="1" a="1"/>
  <c r="O575" i="3" s="1"/>
  <c r="J2375" i="3"/>
  <c r="J3175" i="3"/>
  <c r="O3175" i="3" s="1" a="1"/>
  <c r="O3175" i="3" s="1"/>
  <c r="J715" i="3"/>
  <c r="J376" i="3"/>
  <c r="J1276" i="3"/>
  <c r="O1276" i="3" s="1" a="1"/>
  <c r="O1276" i="3" s="1"/>
  <c r="J1435" i="3"/>
  <c r="J218" i="3"/>
  <c r="J1018" i="3"/>
  <c r="J139" i="3"/>
  <c r="J939" i="3"/>
  <c r="J1739" i="3"/>
  <c r="J200" i="3"/>
  <c r="J1000" i="3"/>
  <c r="J1800" i="3"/>
  <c r="J145" i="3"/>
  <c r="J305" i="3"/>
  <c r="J167" i="3"/>
  <c r="J368" i="3"/>
  <c r="J1168" i="3"/>
  <c r="J4749" i="3"/>
  <c r="O4749" i="3" s="1" a="1"/>
  <c r="O4749" i="3" s="1"/>
  <c r="J5549" i="3"/>
  <c r="J6349" i="3"/>
  <c r="J1570" i="3"/>
  <c r="J2370" i="3"/>
  <c r="J1471" i="3"/>
  <c r="J2271" i="3"/>
  <c r="J712" i="3"/>
  <c r="J1432" i="3"/>
  <c r="J2112" i="3"/>
  <c r="J3313" i="3"/>
  <c r="O3313" i="3" s="1" a="1"/>
  <c r="O3313" i="3" s="1"/>
  <c r="J4013" i="3"/>
  <c r="O4013" i="3" s="1" a="1"/>
  <c r="O4013" i="3" s="1"/>
  <c r="J4553" i="3"/>
  <c r="J5233" i="3"/>
  <c r="J5813" i="3"/>
  <c r="J54" i="3"/>
  <c r="J634" i="3"/>
  <c r="J1234" i="3"/>
  <c r="J1754" i="3"/>
  <c r="J3515" i="3"/>
  <c r="O3515" i="3" s="1" a="1"/>
  <c r="O3515" i="3" s="1"/>
  <c r="J4035" i="3"/>
  <c r="J4635" i="3"/>
  <c r="J5155" i="3"/>
  <c r="J5635" i="3"/>
  <c r="J6155" i="3"/>
  <c r="J2076" i="3"/>
  <c r="J2536" i="3"/>
  <c r="O2536" i="3" s="1" a="1"/>
  <c r="O2536" i="3" s="1"/>
  <c r="J2996" i="3"/>
  <c r="O2996" i="3" s="1" a="1"/>
  <c r="O2996" i="3" s="1"/>
  <c r="J3456" i="3"/>
  <c r="J3916" i="3"/>
  <c r="O3916" i="3" s="1" a="1"/>
  <c r="O3916" i="3" s="1"/>
  <c r="J217" i="3"/>
  <c r="O217" i="3" s="1" a="1"/>
  <c r="O217" i="3" s="1"/>
  <c r="J697" i="3"/>
  <c r="O697" i="3" s="1" a="1"/>
  <c r="O697" i="3" s="1"/>
  <c r="J1157" i="3"/>
  <c r="J1617" i="3"/>
  <c r="J2118" i="3"/>
  <c r="J2618" i="3"/>
  <c r="J3098" i="3"/>
  <c r="J3538" i="3"/>
  <c r="J2759" i="3"/>
  <c r="J3199" i="3"/>
  <c r="J3639" i="3"/>
  <c r="O3639" i="3" s="1" a="1"/>
  <c r="O3639" i="3" s="1"/>
  <c r="J1880" i="3"/>
  <c r="J2320" i="3"/>
  <c r="O2320" i="3" s="1" a="1"/>
  <c r="O2320" i="3" s="1"/>
  <c r="J2800" i="3"/>
  <c r="J3240" i="3"/>
  <c r="J521" i="3"/>
  <c r="J961" i="3"/>
  <c r="J1401" i="3"/>
  <c r="J1841" i="3"/>
  <c r="J2281" i="3"/>
  <c r="J2721" i="3"/>
  <c r="O2721" i="3" s="1" a="1"/>
  <c r="O2721" i="3" s="1"/>
  <c r="J3161" i="3"/>
  <c r="O3161" i="3" s="1" a="1"/>
  <c r="O3161" i="3" s="1"/>
  <c r="J3641" i="3"/>
  <c r="J4081" i="3"/>
  <c r="J3030" i="3"/>
  <c r="J3450" i="3"/>
  <c r="J3870" i="3"/>
  <c r="O3870" i="3" s="1" a="1"/>
  <c r="O3870" i="3" s="1"/>
  <c r="J2511" i="3"/>
  <c r="J2931" i="3"/>
  <c r="J3351" i="3"/>
  <c r="N3351" i="3" s="1" a="1"/>
  <c r="N3351" i="3" s="1"/>
  <c r="J3771" i="3"/>
  <c r="O3771" i="3" s="1" a="1"/>
  <c r="O3771" i="3" s="1"/>
  <c r="J2452" i="3"/>
  <c r="J2872" i="3"/>
  <c r="J3292" i="3"/>
  <c r="N3292" i="3" s="1" a="1"/>
  <c r="N3292" i="3" s="1"/>
  <c r="J3712" i="3"/>
  <c r="J6753" i="3"/>
  <c r="J7173" i="3"/>
  <c r="J7593" i="3"/>
  <c r="J8013" i="3"/>
  <c r="J2634" i="3"/>
  <c r="J3074" i="3"/>
  <c r="J6235" i="3"/>
  <c r="J6655" i="3"/>
  <c r="J7075" i="3"/>
  <c r="J7495" i="3"/>
  <c r="J4556" i="3"/>
  <c r="J4976" i="3"/>
  <c r="J5396" i="3"/>
  <c r="J1797" i="3"/>
  <c r="J2217" i="3"/>
  <c r="O2217" i="3" s="1" a="1"/>
  <c r="O2217" i="3" s="1"/>
  <c r="J2637" i="3"/>
  <c r="J3958" i="3"/>
  <c r="O3958" i="3" s="1" a="1"/>
  <c r="O3958" i="3" s="1"/>
  <c r="J4378" i="3"/>
  <c r="O4378" i="3" s="1" a="1"/>
  <c r="O4378" i="3" s="1"/>
  <c r="J4798" i="3"/>
  <c r="O4798" i="3" s="1" a="1"/>
  <c r="O4798" i="3" s="1"/>
  <c r="J5218" i="3"/>
  <c r="J5638" i="3"/>
  <c r="J4319" i="3"/>
  <c r="O4319" i="3" s="1" a="1"/>
  <c r="O4319" i="3" s="1"/>
  <c r="J4739" i="3"/>
  <c r="N4739" i="3" s="1" a="1"/>
  <c r="N4739" i="3" s="1"/>
  <c r="J5159" i="3"/>
  <c r="J4080" i="3"/>
  <c r="O4080" i="3" s="1" a="1"/>
  <c r="O4080" i="3" s="1"/>
  <c r="J4500" i="3"/>
  <c r="J4920" i="3"/>
  <c r="J5340" i="3"/>
  <c r="J4501" i="3"/>
  <c r="J4921" i="3"/>
  <c r="J1502" i="3"/>
  <c r="N1502" i="3" s="1" a="1"/>
  <c r="N1502" i="3" s="1"/>
  <c r="J1922" i="3"/>
  <c r="J2342" i="3"/>
  <c r="O2342" i="3" s="1" a="1"/>
  <c r="O2342" i="3" s="1"/>
  <c r="J2762" i="3"/>
  <c r="J3182" i="3"/>
  <c r="N3182" i="3" s="1" a="1"/>
  <c r="N3182" i="3" s="1"/>
  <c r="J3602" i="3"/>
  <c r="O3602" i="3" s="1" a="1"/>
  <c r="O3602" i="3" s="1"/>
  <c r="J4022" i="3"/>
  <c r="O4022" i="3" s="1" a="1"/>
  <c r="O4022" i="3" s="1"/>
  <c r="J1963" i="3"/>
  <c r="J2383" i="3"/>
  <c r="N2383" i="3" s="1" a="1"/>
  <c r="N2383" i="3" s="1"/>
  <c r="J2803" i="3"/>
  <c r="O2803" i="3" s="1" a="1"/>
  <c r="O2803" i="3" s="1"/>
  <c r="J3223" i="3"/>
  <c r="J3643" i="3"/>
  <c r="J4063" i="3"/>
  <c r="J444" i="3"/>
  <c r="J864" i="3"/>
  <c r="J1284" i="3"/>
  <c r="J1704" i="3"/>
  <c r="J2124" i="3"/>
  <c r="J2544" i="3"/>
  <c r="J2964" i="3"/>
  <c r="J3384" i="3"/>
  <c r="O3384" i="3" s="1" a="1"/>
  <c r="O3384" i="3" s="1"/>
  <c r="J1165" i="3"/>
  <c r="O1165" i="3" s="1" a="1"/>
  <c r="O1165" i="3" s="1"/>
  <c r="J1585" i="3"/>
  <c r="J2005" i="3"/>
  <c r="J2425" i="3"/>
  <c r="J2845" i="3"/>
  <c r="O2845" i="3" s="1" a="1"/>
  <c r="O2845" i="3" s="1"/>
  <c r="J3265" i="3"/>
  <c r="J3685" i="3"/>
  <c r="O3685" i="3" s="1" a="1"/>
  <c r="O3685" i="3" s="1"/>
  <c r="J943" i="3"/>
  <c r="J843" i="3"/>
  <c r="J1789" i="3"/>
  <c r="O1789" i="3" s="1" a="1"/>
  <c r="O1789" i="3" s="1"/>
  <c r="J522" i="3"/>
  <c r="J469" i="3"/>
  <c r="J571" i="3"/>
  <c r="J510" i="3"/>
  <c r="J493" i="3"/>
  <c r="O493" i="3" s="1" a="1"/>
  <c r="O493" i="3" s="1"/>
  <c r="J2393" i="3"/>
  <c r="J653" i="3"/>
  <c r="J635" i="3"/>
  <c r="J2395" i="3"/>
  <c r="J3195" i="3"/>
  <c r="J755" i="3"/>
  <c r="O755" i="3" s="1" a="1"/>
  <c r="O755" i="3" s="1"/>
  <c r="J396" i="3"/>
  <c r="J1296" i="3"/>
  <c r="O1296" i="3" s="1" a="1"/>
  <c r="O1296" i="3" s="1"/>
  <c r="J1495" i="3"/>
  <c r="J238" i="3"/>
  <c r="J1038" i="3"/>
  <c r="O1038" i="3" s="1" a="1"/>
  <c r="O1038" i="3" s="1"/>
  <c r="J159" i="3"/>
  <c r="J959" i="3"/>
  <c r="J1759" i="3"/>
  <c r="J220" i="3"/>
  <c r="O220" i="3" s="1" a="1"/>
  <c r="O220" i="3" s="1"/>
  <c r="J1020" i="3"/>
  <c r="O1020" i="3" s="1" a="1"/>
  <c r="O1020" i="3" s="1"/>
  <c r="J1820" i="3"/>
  <c r="J205" i="3"/>
  <c r="J325" i="3"/>
  <c r="J187" i="3"/>
  <c r="J388" i="3"/>
  <c r="J1188" i="3"/>
  <c r="J4769" i="3"/>
  <c r="J5569" i="3"/>
  <c r="J6369" i="3"/>
  <c r="J1590" i="3"/>
  <c r="J2390" i="3"/>
  <c r="J1491" i="3"/>
  <c r="J2291" i="3"/>
  <c r="J732" i="3"/>
  <c r="J1452" i="3"/>
  <c r="J2132" i="3"/>
  <c r="J3333" i="3"/>
  <c r="J4033" i="3"/>
  <c r="O4033" i="3" s="1" a="1"/>
  <c r="O4033" i="3" s="1"/>
  <c r="J4613" i="3"/>
  <c r="J5253" i="3"/>
  <c r="J5893" i="3"/>
  <c r="J74" i="3"/>
  <c r="J694" i="3"/>
  <c r="J1254" i="3"/>
  <c r="O1254" i="3" s="1" a="1"/>
  <c r="O1254" i="3" s="1"/>
  <c r="J1814" i="3"/>
  <c r="J3535" i="3"/>
  <c r="J4055" i="3"/>
  <c r="J4655" i="3"/>
  <c r="J5175" i="3"/>
  <c r="J5655" i="3"/>
  <c r="J1616" i="3"/>
  <c r="J2096" i="3"/>
  <c r="J2556" i="3"/>
  <c r="J3016" i="3"/>
  <c r="O3016" i="3" s="1" a="1"/>
  <c r="O3016" i="3" s="1"/>
  <c r="J3476" i="3"/>
  <c r="O3476" i="3" s="1" a="1"/>
  <c r="O3476" i="3" s="1"/>
  <c r="J3976" i="3"/>
  <c r="O3976" i="3" s="1" a="1"/>
  <c r="O3976" i="3" s="1"/>
  <c r="J257" i="3"/>
  <c r="J717" i="3"/>
  <c r="J1177" i="3"/>
  <c r="O1177" i="3" s="1" a="1"/>
  <c r="O1177" i="3" s="1"/>
  <c r="J1637" i="3"/>
  <c r="J2138" i="3"/>
  <c r="J2638" i="3"/>
  <c r="J3118" i="3"/>
  <c r="J3558" i="3"/>
  <c r="O3558" i="3" s="1" a="1"/>
  <c r="O3558" i="3" s="1"/>
  <c r="J2779" i="3"/>
  <c r="O2779" i="3" s="1" a="1"/>
  <c r="O2779" i="3" s="1"/>
  <c r="J3219" i="3"/>
  <c r="J3659" i="3"/>
  <c r="J1900" i="3"/>
  <c r="J2340" i="3"/>
  <c r="J2820" i="3"/>
  <c r="N2820" i="3" s="1" a="1"/>
  <c r="N2820" i="3" s="1"/>
  <c r="J3260" i="3"/>
  <c r="O3260" i="3" s="1" a="1"/>
  <c r="O3260" i="3" s="1"/>
  <c r="J541" i="3"/>
  <c r="J981" i="3"/>
  <c r="J1421" i="3"/>
  <c r="O1421" i="3" s="1" a="1"/>
  <c r="O1421" i="3" s="1"/>
  <c r="J1861" i="3"/>
  <c r="J2301" i="3"/>
  <c r="J2741" i="3"/>
  <c r="N2741" i="3" s="1" a="1"/>
  <c r="N2741" i="3" s="1"/>
  <c r="J3181" i="3"/>
  <c r="O3181" i="3" s="1" a="1"/>
  <c r="O3181" i="3" s="1"/>
  <c r="J3661" i="3"/>
  <c r="J4101" i="3"/>
  <c r="O4101" i="3" s="1" a="1"/>
  <c r="O4101" i="3" s="1"/>
  <c r="J3050" i="3"/>
  <c r="O3050" i="3" s="1" a="1"/>
  <c r="O3050" i="3" s="1"/>
  <c r="J3470" i="3"/>
  <c r="J3890" i="3"/>
  <c r="O3890" i="3" s="1" a="1"/>
  <c r="O3890" i="3" s="1"/>
  <c r="J2531" i="3"/>
  <c r="J2951" i="3"/>
  <c r="N2951" i="3" s="1" a="1"/>
  <c r="N2951" i="3" s="1"/>
  <c r="J3371" i="3"/>
  <c r="J3791" i="3"/>
  <c r="J2472" i="3"/>
  <c r="J2892" i="3"/>
  <c r="J3312" i="3"/>
  <c r="O3312" i="3" s="1" a="1"/>
  <c r="O3312" i="3" s="1"/>
  <c r="J3732" i="3"/>
  <c r="O3732" i="3" s="1" a="1"/>
  <c r="O3732" i="3" s="1"/>
  <c r="J6773" i="3"/>
  <c r="J7193" i="3"/>
  <c r="J7613" i="3"/>
  <c r="J8033" i="3"/>
  <c r="J2674" i="3"/>
  <c r="J3094" i="3"/>
  <c r="J6255" i="3"/>
  <c r="J6675" i="3"/>
  <c r="J7095" i="3"/>
  <c r="J7515" i="3"/>
  <c r="J4576" i="3"/>
  <c r="J4996" i="3"/>
  <c r="J5416" i="3"/>
  <c r="J1817" i="3"/>
  <c r="J2237" i="3"/>
  <c r="J2657" i="3"/>
  <c r="J3978" i="3"/>
  <c r="O3978" i="3" s="1" a="1"/>
  <c r="O3978" i="3" s="1"/>
  <c r="J4398" i="3"/>
  <c r="O4398" i="3" s="1" a="1"/>
  <c r="O4398" i="3" s="1"/>
  <c r="J4818" i="3"/>
  <c r="J5238" i="3"/>
  <c r="J5658" i="3"/>
  <c r="J4339" i="3"/>
  <c r="O4339" i="3" s="1" a="1"/>
  <c r="O4339" i="3" s="1"/>
  <c r="J4759" i="3"/>
  <c r="J3680" i="3"/>
  <c r="O3680" i="3" s="1" a="1"/>
  <c r="O3680" i="3" s="1"/>
  <c r="J4100" i="3"/>
  <c r="O4100" i="3" s="1" a="1"/>
  <c r="O4100" i="3" s="1"/>
  <c r="J4520" i="3"/>
  <c r="O4520" i="3" s="1" a="1"/>
  <c r="O4520" i="3" s="1"/>
  <c r="J4940" i="3"/>
  <c r="J5360" i="3"/>
  <c r="J4521" i="3"/>
  <c r="J4941" i="3"/>
  <c r="J1522" i="3"/>
  <c r="J1942" i="3"/>
  <c r="J2362" i="3"/>
  <c r="J2782" i="3"/>
  <c r="J3202" i="3"/>
  <c r="J3622" i="3"/>
  <c r="J4042" i="3"/>
  <c r="J1983" i="3"/>
  <c r="J2403" i="3"/>
  <c r="J2823" i="3"/>
  <c r="J3243" i="3"/>
  <c r="J3663" i="3"/>
  <c r="O3663" i="3" s="1" a="1"/>
  <c r="O3663" i="3" s="1"/>
  <c r="J4103" i="3"/>
  <c r="O4103" i="3" s="1" a="1"/>
  <c r="O4103" i="3" s="1"/>
  <c r="J464" i="3"/>
  <c r="J884" i="3"/>
  <c r="N884" i="3" s="1" a="1"/>
  <c r="N884" i="3" s="1"/>
  <c r="J1304" i="3"/>
  <c r="O1304" i="3" s="1" a="1"/>
  <c r="O1304" i="3" s="1"/>
  <c r="J1724" i="3"/>
  <c r="J2144" i="3"/>
  <c r="J2564" i="3"/>
  <c r="J2984" i="3"/>
  <c r="O2984" i="3" s="1" a="1"/>
  <c r="O2984" i="3" s="1"/>
  <c r="J3404" i="3"/>
  <c r="O3404" i="3" s="1" a="1"/>
  <c r="O3404" i="3" s="1"/>
  <c r="J1185" i="3"/>
  <c r="J1023" i="3"/>
  <c r="J923" i="3"/>
  <c r="J2529" i="3"/>
  <c r="J782" i="3"/>
  <c r="J609" i="3"/>
  <c r="J691" i="3"/>
  <c r="J590" i="3"/>
  <c r="O590" i="3" s="1" a="1"/>
  <c r="O590" i="3" s="1"/>
  <c r="J513" i="3"/>
  <c r="J2513" i="3"/>
  <c r="J713" i="3"/>
  <c r="J835" i="3"/>
  <c r="J2455" i="3"/>
  <c r="J3255" i="3"/>
  <c r="O3255" i="3" s="1" a="1"/>
  <c r="O3255" i="3" s="1"/>
  <c r="J915" i="3"/>
  <c r="J496" i="3"/>
  <c r="J1356" i="3"/>
  <c r="O1356" i="3" s="1" a="1"/>
  <c r="O1356" i="3" s="1"/>
  <c r="J1735" i="3"/>
  <c r="J298" i="3"/>
  <c r="J1098" i="3"/>
  <c r="J219" i="3"/>
  <c r="J1019" i="3"/>
  <c r="J1819" i="3"/>
  <c r="J280" i="3"/>
  <c r="J1080" i="3"/>
  <c r="J21" i="3"/>
  <c r="J465" i="3"/>
  <c r="J385" i="3"/>
  <c r="O385" i="3" s="1" a="1"/>
  <c r="O385" i="3" s="1"/>
  <c r="J247" i="3"/>
  <c r="J448" i="3"/>
  <c r="J1248" i="3"/>
  <c r="J4829" i="3"/>
  <c r="J5629" i="3"/>
  <c r="J6429" i="3"/>
  <c r="J1650" i="3"/>
  <c r="J2450" i="3"/>
  <c r="J1551" i="3"/>
  <c r="J2351" i="3"/>
  <c r="N2351" i="3" s="1" a="1"/>
  <c r="N2351" i="3" s="1"/>
  <c r="J752" i="3"/>
  <c r="J1472" i="3"/>
  <c r="J2192" i="3"/>
  <c r="O2192" i="3" s="1" a="1"/>
  <c r="O2192" i="3" s="1"/>
  <c r="J3353" i="3"/>
  <c r="O3353" i="3" s="1" a="1"/>
  <c r="O3353" i="3" s="1"/>
  <c r="J4053" i="3"/>
  <c r="O4053" i="3" s="1" a="1"/>
  <c r="O4053" i="3" s="1"/>
  <c r="J4693" i="3"/>
  <c r="J5273" i="3"/>
  <c r="J5913" i="3"/>
  <c r="J94" i="3"/>
  <c r="O94" i="3" s="1" a="1"/>
  <c r="O94" i="3" s="1"/>
  <c r="J714" i="3"/>
  <c r="O714" i="3" s="1" a="1"/>
  <c r="O714" i="3" s="1"/>
  <c r="J1274" i="3"/>
  <c r="J1834" i="3"/>
  <c r="J3555" i="3"/>
  <c r="J4075" i="3"/>
  <c r="J4715" i="3"/>
  <c r="J5195" i="3"/>
  <c r="J5675" i="3"/>
  <c r="J1656" i="3"/>
  <c r="J2116" i="3"/>
  <c r="J2576" i="3"/>
  <c r="O2576" i="3" s="1" a="1"/>
  <c r="O2576" i="3" s="1"/>
  <c r="J3036" i="3"/>
  <c r="N3036" i="3" s="1" a="1"/>
  <c r="N3036" i="3" s="1"/>
  <c r="J3496" i="3"/>
  <c r="J3996" i="3"/>
  <c r="O3996" i="3" s="1" a="1"/>
  <c r="O3996" i="3" s="1"/>
  <c r="J277" i="3"/>
  <c r="J737" i="3"/>
  <c r="O737" i="3" s="1" a="1"/>
  <c r="O737" i="3" s="1"/>
  <c r="J1197" i="3"/>
  <c r="J1698" i="3"/>
  <c r="J2158" i="3"/>
  <c r="J2658" i="3"/>
  <c r="J3138" i="3"/>
  <c r="O3138" i="3" s="1" a="1"/>
  <c r="O3138" i="3" s="1"/>
  <c r="J2359" i="3"/>
  <c r="J2799" i="3"/>
  <c r="O2799" i="3" s="1" a="1"/>
  <c r="O2799" i="3" s="1"/>
  <c r="J3239" i="3"/>
  <c r="J3679" i="3"/>
  <c r="J1920" i="3"/>
  <c r="J2400" i="3"/>
  <c r="O2400" i="3" s="1" a="1"/>
  <c r="O2400" i="3" s="1"/>
  <c r="J2840" i="3"/>
  <c r="O2840" i="3" s="1" a="1"/>
  <c r="O2840" i="3" s="1"/>
  <c r="J3280" i="3"/>
  <c r="O3280" i="3" s="1" a="1"/>
  <c r="O3280" i="3" s="1"/>
  <c r="J561" i="3"/>
  <c r="N561" i="3" s="1" a="1"/>
  <c r="N561" i="3" s="1"/>
  <c r="J1001" i="3"/>
  <c r="N1001" i="3" s="1" a="1"/>
  <c r="N1001" i="3" s="1"/>
  <c r="J1441" i="3"/>
  <c r="N1441" i="3" s="1" a="1"/>
  <c r="N1441" i="3" s="1"/>
  <c r="J1881" i="3"/>
  <c r="J2321" i="3"/>
  <c r="J2761" i="3"/>
  <c r="O2761" i="3" s="1" a="1"/>
  <c r="O2761" i="3" s="1"/>
  <c r="J3241" i="3"/>
  <c r="O3241" i="3" s="1" a="1"/>
  <c r="O3241" i="3" s="1"/>
  <c r="J3681" i="3"/>
  <c r="J4121" i="3"/>
  <c r="J3070" i="3"/>
  <c r="J3490" i="3"/>
  <c r="O3490" i="3" s="1" a="1"/>
  <c r="O3490" i="3" s="1"/>
  <c r="J3910" i="3"/>
  <c r="O3910" i="3" s="1" a="1"/>
  <c r="O3910" i="3" s="1"/>
  <c r="J2551" i="3"/>
  <c r="J2971" i="3"/>
  <c r="O2971" i="3" s="1" a="1"/>
  <c r="O2971" i="3" s="1"/>
  <c r="J3391" i="3"/>
  <c r="O3391" i="3" s="1" a="1"/>
  <c r="O3391" i="3" s="1"/>
  <c r="J3811" i="3"/>
  <c r="J2492" i="3"/>
  <c r="O2492" i="3" s="1" a="1"/>
  <c r="O2492" i="3" s="1"/>
  <c r="J2912" i="3"/>
  <c r="N2912" i="3" s="1" a="1"/>
  <c r="N2912" i="3" s="1"/>
  <c r="J3332" i="3"/>
  <c r="O3332" i="3" s="1" a="1"/>
  <c r="O3332" i="3" s="1"/>
  <c r="J3752" i="3"/>
  <c r="J6793" i="3"/>
  <c r="J7213" i="3"/>
  <c r="J7633" i="3"/>
  <c r="J8073" i="3"/>
  <c r="J2694" i="3"/>
  <c r="J3114" i="3"/>
  <c r="J6275" i="3"/>
  <c r="J6695" i="3"/>
  <c r="J7115" i="3"/>
  <c r="J7535" i="3"/>
  <c r="J4596" i="3"/>
  <c r="O4596" i="3" s="1" a="1"/>
  <c r="O4596" i="3" s="1"/>
  <c r="J5016" i="3"/>
  <c r="J5436" i="3"/>
  <c r="J1837" i="3"/>
  <c r="J2257" i="3"/>
  <c r="J3578" i="3"/>
  <c r="J3998" i="3"/>
  <c r="J4418" i="3"/>
  <c r="J4838" i="3"/>
  <c r="O4838" i="3" s="1" a="1"/>
  <c r="O4838" i="3" s="1"/>
  <c r="J5258" i="3"/>
  <c r="J5678" i="3"/>
  <c r="J4359" i="3"/>
  <c r="O4359" i="3" s="1" a="1"/>
  <c r="O4359" i="3" s="1"/>
  <c r="J4799" i="3"/>
  <c r="J3700" i="3"/>
  <c r="J4120" i="3"/>
  <c r="J4540" i="3"/>
  <c r="J4960" i="3"/>
  <c r="J5380" i="3"/>
  <c r="J4541" i="3"/>
  <c r="J4961" i="3"/>
  <c r="J1542" i="3"/>
  <c r="J1962" i="3"/>
  <c r="J2382" i="3"/>
  <c r="O2382" i="3" s="1" a="1"/>
  <c r="O2382" i="3" s="1"/>
  <c r="J2802" i="3"/>
  <c r="J3222" i="3"/>
  <c r="O3222" i="3" s="1" a="1"/>
  <c r="O3222" i="3" s="1"/>
  <c r="J3642" i="3"/>
  <c r="O3642" i="3" s="1" a="1"/>
  <c r="O3642" i="3" s="1"/>
  <c r="J4062" i="3"/>
  <c r="O4062" i="3" s="1" a="1"/>
  <c r="O4062" i="3" s="1"/>
  <c r="J2003" i="3"/>
  <c r="O2003" i="3" s="1" a="1"/>
  <c r="O2003" i="3" s="1"/>
  <c r="J2423" i="3"/>
  <c r="N2423" i="3" s="1" a="1"/>
  <c r="N2423" i="3" s="1"/>
  <c r="J2843" i="3"/>
  <c r="O2843" i="3" s="1" a="1"/>
  <c r="O2843" i="3" s="1"/>
  <c r="J3263" i="3"/>
  <c r="J3703" i="3"/>
  <c r="J4123" i="3"/>
  <c r="N4123" i="3" s="1" a="1"/>
  <c r="N4123" i="3" s="1"/>
  <c r="J484" i="3"/>
  <c r="J904" i="3"/>
  <c r="O904" i="3" s="1" a="1"/>
  <c r="O904" i="3" s="1"/>
  <c r="J1324" i="3"/>
  <c r="O1324" i="3" s="1" a="1"/>
  <c r="O1324" i="3" s="1"/>
  <c r="J1744" i="3"/>
  <c r="O1744" i="3" s="1" a="1"/>
  <c r="O1744" i="3" s="1"/>
  <c r="J2164" i="3"/>
  <c r="J2584" i="3"/>
  <c r="J3004" i="3"/>
  <c r="J3424" i="3"/>
  <c r="O3424" i="3" s="1" a="1"/>
  <c r="O3424" i="3" s="1"/>
  <c r="J1205" i="3"/>
  <c r="J1625" i="3"/>
  <c r="J2045" i="3"/>
  <c r="J2465" i="3"/>
  <c r="J2885" i="3"/>
  <c r="O2885" i="3" s="1" a="1"/>
  <c r="O2885" i="3" s="1"/>
  <c r="J3305" i="3"/>
  <c r="J3725" i="3"/>
  <c r="J4145" i="3"/>
  <c r="O4145" i="3" s="1" a="1"/>
  <c r="O4145" i="3" s="1"/>
  <c r="J826" i="3"/>
  <c r="J1266" i="3"/>
  <c r="J1686" i="3"/>
  <c r="J2106" i="3"/>
  <c r="J2526" i="3"/>
  <c r="J2946" i="3"/>
  <c r="J3366" i="3"/>
  <c r="J3786" i="3"/>
  <c r="O3786" i="3" s="1" a="1"/>
  <c r="O3786" i="3" s="1"/>
  <c r="J1127" i="3"/>
  <c r="J1547" i="3"/>
  <c r="J1967" i="3"/>
  <c r="J2387" i="3"/>
  <c r="N2387" i="3" s="1" a="1"/>
  <c r="N2387" i="3" s="1"/>
  <c r="J2807" i="3"/>
  <c r="O2807" i="3" s="1" a="1"/>
  <c r="O2807" i="3" s="1"/>
  <c r="J3227" i="3"/>
  <c r="J3647" i="3"/>
  <c r="J4067" i="3"/>
  <c r="J382" i="3"/>
  <c r="J983" i="3"/>
  <c r="J2749" i="3"/>
  <c r="J1269" i="3"/>
  <c r="J689" i="3"/>
  <c r="J731" i="3"/>
  <c r="J211" i="3"/>
  <c r="J553" i="3"/>
  <c r="J2553" i="3"/>
  <c r="J1053" i="3"/>
  <c r="J875" i="3"/>
  <c r="J2475" i="3"/>
  <c r="O2475" i="3" s="1" a="1"/>
  <c r="O2475" i="3" s="1"/>
  <c r="J3275" i="3"/>
  <c r="J935" i="3"/>
  <c r="J536" i="3"/>
  <c r="J1376" i="3"/>
  <c r="J1855" i="3"/>
  <c r="J318" i="3"/>
  <c r="J1118" i="3"/>
  <c r="J239" i="3"/>
  <c r="J1039" i="3"/>
  <c r="J1839" i="3"/>
  <c r="O1839" i="3" s="1" a="1"/>
  <c r="O1839" i="3" s="1"/>
  <c r="J300" i="3"/>
  <c r="J1100" i="3"/>
  <c r="O1100" i="3" s="1" a="1"/>
  <c r="O1100" i="3" s="1"/>
  <c r="J41" i="3"/>
  <c r="J485" i="3"/>
  <c r="J445" i="3"/>
  <c r="J267" i="3"/>
  <c r="J468" i="3"/>
  <c r="J1268" i="3"/>
  <c r="O1268" i="3" s="1" a="1"/>
  <c r="O1268" i="3" s="1"/>
  <c r="J4849" i="3"/>
  <c r="J5649" i="3"/>
  <c r="J6449" i="3"/>
  <c r="J1670" i="3"/>
  <c r="J2470" i="3"/>
  <c r="J1571" i="3"/>
  <c r="J2371" i="3"/>
  <c r="J892" i="3"/>
  <c r="J1492" i="3"/>
  <c r="J2212" i="3"/>
  <c r="O2212" i="3" s="1" a="1"/>
  <c r="O2212" i="3" s="1"/>
  <c r="J3493" i="3"/>
  <c r="O3493" i="3" s="1" a="1"/>
  <c r="O3493" i="3" s="1"/>
  <c r="J4073" i="3"/>
  <c r="N4073" i="3" s="1" a="1"/>
  <c r="N4073" i="3" s="1"/>
  <c r="J4713" i="3"/>
  <c r="O4713" i="3" s="1" a="1"/>
  <c r="O4713" i="3" s="1"/>
  <c r="J5293" i="3"/>
  <c r="J5933" i="3"/>
  <c r="J114" i="3"/>
  <c r="J734" i="3"/>
  <c r="J1294" i="3"/>
  <c r="N1294" i="3" s="1" a="1"/>
  <c r="N1294" i="3" s="1"/>
  <c r="J1894" i="3"/>
  <c r="J3575" i="3"/>
  <c r="J4135" i="3"/>
  <c r="O4135" i="3" s="1" a="1"/>
  <c r="O4135" i="3" s="1"/>
  <c r="J4735" i="3"/>
  <c r="J5215" i="3"/>
  <c r="J5735" i="3"/>
  <c r="J1676" i="3"/>
  <c r="J2136" i="3"/>
  <c r="J2596" i="3"/>
  <c r="J3056" i="3"/>
  <c r="J3516" i="3"/>
  <c r="O3516" i="3" s="1" a="1"/>
  <c r="O3516" i="3" s="1"/>
  <c r="J4016" i="3"/>
  <c r="O4016" i="3" s="1" a="1"/>
  <c r="O4016" i="3" s="1"/>
  <c r="J297" i="3"/>
  <c r="O297" i="3" s="1" a="1"/>
  <c r="O297" i="3" s="1"/>
  <c r="J757" i="3"/>
  <c r="J1217" i="3"/>
  <c r="O1217" i="3" s="1" a="1"/>
  <c r="O1217" i="3" s="1"/>
  <c r="J1718" i="3"/>
  <c r="J2218" i="3"/>
  <c r="J2698" i="3"/>
  <c r="J3158" i="3"/>
  <c r="O3158" i="3" s="1" a="1"/>
  <c r="O3158" i="3" s="1"/>
  <c r="J2379" i="3"/>
  <c r="J2819" i="3"/>
  <c r="J3259" i="3"/>
  <c r="N3259" i="3" s="1" a="1"/>
  <c r="N3259" i="3" s="1"/>
  <c r="J3699" i="3"/>
  <c r="J1940" i="3"/>
  <c r="O1940" i="3" s="1" a="1"/>
  <c r="O1940" i="3" s="1"/>
  <c r="J2420" i="3"/>
  <c r="J2860" i="3"/>
  <c r="J3300" i="3"/>
  <c r="J581" i="3"/>
  <c r="J1021" i="3"/>
  <c r="J1461" i="3"/>
  <c r="J1901" i="3"/>
  <c r="J2341" i="3"/>
  <c r="O2341" i="3" s="1" a="1"/>
  <c r="O2341" i="3" s="1"/>
  <c r="J2781" i="3"/>
  <c r="O2781" i="3" s="1" a="1"/>
  <c r="O2781" i="3" s="1"/>
  <c r="J3261" i="3"/>
  <c r="O3261" i="3" s="1" a="1"/>
  <c r="O3261" i="3" s="1"/>
  <c r="J3701" i="3"/>
  <c r="O3701" i="3" s="1" a="1"/>
  <c r="O3701" i="3" s="1"/>
  <c r="J4141" i="3"/>
  <c r="N4141" i="3" s="1" a="1"/>
  <c r="N4141" i="3" s="1"/>
  <c r="J3090" i="3"/>
  <c r="J3510" i="3"/>
  <c r="J3930" i="3"/>
  <c r="N3930" i="3" s="1" a="1"/>
  <c r="N3930" i="3" s="1"/>
  <c r="J2571" i="3"/>
  <c r="J2991" i="3"/>
  <c r="O2991" i="3" s="1" a="1"/>
  <c r="O2991" i="3" s="1"/>
  <c r="J3411" i="3"/>
  <c r="J3831" i="3"/>
  <c r="O3831" i="3" s="1" a="1"/>
  <c r="O3831" i="3" s="1"/>
  <c r="J2512" i="3"/>
  <c r="J2932" i="3"/>
  <c r="J3352" i="3"/>
  <c r="J3772" i="3"/>
  <c r="J6813" i="3"/>
  <c r="J7233" i="3"/>
  <c r="J143" i="3"/>
  <c r="J502" i="3"/>
  <c r="J3689" i="3"/>
  <c r="J2329" i="3"/>
  <c r="J1869" i="3"/>
  <c r="J951" i="3"/>
  <c r="J32" i="3"/>
  <c r="N32" i="3" s="1" a="1"/>
  <c r="N32" i="3" s="1"/>
  <c r="J913" i="3"/>
  <c r="J2793" i="3"/>
  <c r="J1313" i="3"/>
  <c r="J1075" i="3"/>
  <c r="J2535" i="3"/>
  <c r="N2535" i="3" s="1" a="1"/>
  <c r="N2535" i="3" s="1"/>
  <c r="J3335" i="3"/>
  <c r="O3335" i="3" s="1" a="1"/>
  <c r="O3335" i="3" s="1"/>
  <c r="J1095" i="3"/>
  <c r="J616" i="3"/>
  <c r="O616" i="3" s="1" a="1"/>
  <c r="O616" i="3" s="1"/>
  <c r="J1436" i="3"/>
  <c r="J56" i="3"/>
  <c r="J378" i="3"/>
  <c r="J1178" i="3"/>
  <c r="J299" i="3"/>
  <c r="O299" i="3" s="1" a="1"/>
  <c r="O299" i="3" s="1"/>
  <c r="J1099" i="3"/>
  <c r="J1899" i="3"/>
  <c r="J360" i="3"/>
  <c r="J1160" i="3"/>
  <c r="O1160" i="3" s="1" a="1"/>
  <c r="O1160" i="3" s="1"/>
  <c r="J101" i="3"/>
  <c r="J545" i="3"/>
  <c r="J46" i="3"/>
  <c r="J327" i="3"/>
  <c r="J528" i="3"/>
  <c r="J1328" i="3"/>
  <c r="O1328" i="3" s="1" a="1"/>
  <c r="O1328" i="3" s="1"/>
  <c r="J4909" i="3"/>
  <c r="J5709" i="3"/>
  <c r="J6509" i="3"/>
  <c r="J1730" i="3"/>
  <c r="O1730" i="3" s="1" a="1"/>
  <c r="O1730" i="3" s="1"/>
  <c r="J2530" i="3"/>
  <c r="J1631" i="3"/>
  <c r="J2431" i="3"/>
  <c r="J992" i="3"/>
  <c r="J1552" i="3"/>
  <c r="J2272" i="3"/>
  <c r="O2272" i="3" s="1" a="1"/>
  <c r="O2272" i="3" s="1"/>
  <c r="J3593" i="3"/>
  <c r="O3593" i="3" s="1" a="1"/>
  <c r="O3593" i="3" s="1"/>
  <c r="J4133" i="3"/>
  <c r="J4813" i="3"/>
  <c r="J5353" i="3"/>
  <c r="J6033" i="3"/>
  <c r="J214" i="3"/>
  <c r="J834" i="3"/>
  <c r="J1354" i="3"/>
  <c r="J1994" i="3"/>
  <c r="J3635" i="3"/>
  <c r="O3635" i="3" s="1" a="1"/>
  <c r="O3635" i="3" s="1"/>
  <c r="J4235" i="3"/>
  <c r="O4235" i="3" s="1" a="1"/>
  <c r="O4235" i="3" s="1"/>
  <c r="J4795" i="3"/>
  <c r="J5275" i="3"/>
  <c r="J5835" i="3"/>
  <c r="J1736" i="3"/>
  <c r="O1736" i="3" s="1" a="1"/>
  <c r="O1736" i="3" s="1"/>
  <c r="J2196" i="3"/>
  <c r="J2656" i="3"/>
  <c r="J3116" i="3"/>
  <c r="J3616" i="3"/>
  <c r="O3616" i="3" s="1" a="1"/>
  <c r="O3616" i="3" s="1"/>
  <c r="J4096" i="3"/>
  <c r="O4096" i="3" s="1" a="1"/>
  <c r="O4096" i="3" s="1"/>
  <c r="J357" i="3"/>
  <c r="O357" i="3" s="1" a="1"/>
  <c r="O357" i="3" s="1"/>
  <c r="J817" i="3"/>
  <c r="J1277" i="3"/>
  <c r="J1818" i="3"/>
  <c r="J2298" i="3"/>
  <c r="J2758" i="3"/>
  <c r="J3218" i="3"/>
  <c r="O3218" i="3" s="1" a="1"/>
  <c r="O3218" i="3" s="1"/>
  <c r="J2439" i="3"/>
  <c r="J2879" i="3"/>
  <c r="O2879" i="3" s="1" a="1"/>
  <c r="O2879" i="3" s="1"/>
  <c r="J3319" i="3"/>
  <c r="O3319" i="3" s="1" a="1"/>
  <c r="O3319" i="3" s="1"/>
  <c r="J3799" i="3"/>
  <c r="N3799" i="3" s="1" a="1"/>
  <c r="N3799" i="3" s="1"/>
  <c r="J2040" i="3"/>
  <c r="O2040" i="3" s="1" a="1"/>
  <c r="O2040" i="3" s="1"/>
  <c r="J2480" i="3"/>
  <c r="N2480" i="3" s="1" a="1"/>
  <c r="N2480" i="3" s="1"/>
  <c r="J2920" i="3"/>
  <c r="O2920" i="3" s="1" a="1"/>
  <c r="O2920" i="3" s="1"/>
  <c r="J3360" i="3"/>
  <c r="J641" i="3"/>
  <c r="J1081" i="3"/>
  <c r="J1521" i="3"/>
  <c r="J1961" i="3"/>
  <c r="J2441" i="3"/>
  <c r="J2881" i="3"/>
  <c r="J3321" i="3"/>
  <c r="O3321" i="3" s="1" a="1"/>
  <c r="O3321" i="3" s="1"/>
  <c r="J3761" i="3"/>
  <c r="N3761" i="3" s="1" a="1"/>
  <c r="N3761" i="3" s="1"/>
  <c r="J2730" i="3"/>
  <c r="J3150" i="3"/>
  <c r="J3570" i="3"/>
  <c r="O3570" i="3" s="1" a="1"/>
  <c r="O3570" i="3" s="1"/>
  <c r="J3990" i="3"/>
  <c r="J2631" i="3"/>
  <c r="O2631" i="3" s="1" a="1"/>
  <c r="O2631" i="3" s="1"/>
  <c r="J303" i="3"/>
  <c r="J343" i="3"/>
  <c r="J3709" i="3"/>
  <c r="J2449" i="3"/>
  <c r="J2829" i="3"/>
  <c r="O2829" i="3" s="1" a="1"/>
  <c r="O2829" i="3" s="1"/>
  <c r="J971" i="3"/>
  <c r="N971" i="3" s="1" a="1"/>
  <c r="N971" i="3" s="1"/>
  <c r="J72" i="3"/>
  <c r="J1253" i="3"/>
  <c r="J2813" i="3"/>
  <c r="J1393" i="3"/>
  <c r="J1135" i="3"/>
  <c r="J2555" i="3"/>
  <c r="J3355" i="3"/>
  <c r="O3355" i="3" s="1" a="1"/>
  <c r="O3355" i="3" s="1"/>
  <c r="J1155" i="3"/>
  <c r="J636" i="3"/>
  <c r="J1456" i="3"/>
  <c r="O1456" i="3" s="1" a="1"/>
  <c r="O1456" i="3" s="1"/>
  <c r="J96" i="3"/>
  <c r="J398" i="3"/>
  <c r="O398" i="3" s="1" a="1"/>
  <c r="O398" i="3" s="1"/>
  <c r="J1198" i="3"/>
  <c r="J319" i="3"/>
  <c r="N319" i="3" s="1" a="1"/>
  <c r="N319" i="3" s="1"/>
  <c r="J1119" i="3"/>
  <c r="J1919" i="3"/>
  <c r="O1919" i="3" s="1" a="1"/>
  <c r="O1919" i="3" s="1"/>
  <c r="J380" i="3"/>
  <c r="J1180" i="3"/>
  <c r="O1180" i="3" s="1" a="1"/>
  <c r="O1180" i="3" s="1"/>
  <c r="J121" i="3"/>
  <c r="O121" i="3" s="1" a="1"/>
  <c r="O121" i="3" s="1"/>
  <c r="J565" i="3"/>
  <c r="J66" i="3"/>
  <c r="J347" i="3"/>
  <c r="J548" i="3"/>
  <c r="J1348" i="3"/>
  <c r="J4929" i="3"/>
  <c r="J5729" i="3"/>
  <c r="J6529" i="3"/>
  <c r="J1750" i="3"/>
  <c r="J2550" i="3"/>
  <c r="J1651" i="3"/>
  <c r="J2451" i="3"/>
  <c r="J1012" i="3"/>
  <c r="O1012" i="3" s="1" a="1"/>
  <c r="O1012" i="3" s="1"/>
  <c r="J1692" i="3"/>
  <c r="J2292" i="3"/>
  <c r="O2292" i="3" s="1" a="1"/>
  <c r="O2292" i="3" s="1"/>
  <c r="J3613" i="3"/>
  <c r="O3613" i="3" s="1" a="1"/>
  <c r="O3613" i="3" s="1"/>
  <c r="J4153" i="3"/>
  <c r="J4833" i="3"/>
  <c r="O4833" i="3" s="1" a="1"/>
  <c r="O4833" i="3" s="1"/>
  <c r="J5413" i="3"/>
  <c r="J6053" i="3"/>
  <c r="J294" i="3"/>
  <c r="J854" i="3"/>
  <c r="J1414" i="3"/>
  <c r="J2014" i="3"/>
  <c r="J3655" i="3"/>
  <c r="J4255" i="3"/>
  <c r="O4255" i="3" s="1" a="1"/>
  <c r="O4255" i="3" s="1"/>
  <c r="J4815" i="3"/>
  <c r="O4815" i="3" s="1" a="1"/>
  <c r="O4815" i="3" s="1"/>
  <c r="J5335" i="3"/>
  <c r="J5855" i="3"/>
  <c r="J1756" i="3"/>
  <c r="N1756" i="3" s="1" a="1"/>
  <c r="N1756" i="3" s="1"/>
  <c r="J2216" i="3"/>
  <c r="O2216" i="3" s="1" a="1"/>
  <c r="O2216" i="3" s="1"/>
  <c r="J2676" i="3"/>
  <c r="O2676" i="3" s="1" a="1"/>
  <c r="O2676" i="3" s="1"/>
  <c r="J3176" i="3"/>
  <c r="O3176" i="3" s="1" a="1"/>
  <c r="O3176" i="3" s="1"/>
  <c r="J3656" i="3"/>
  <c r="J4116" i="3"/>
  <c r="J377" i="3"/>
  <c r="O377" i="3" s="1" a="1"/>
  <c r="O377" i="3" s="1"/>
  <c r="J837" i="3"/>
  <c r="J1297" i="3"/>
  <c r="O1297" i="3" s="1" a="1"/>
  <c r="O1297" i="3" s="1"/>
  <c r="J1838" i="3"/>
  <c r="O1838" i="3" s="1" a="1"/>
  <c r="O1838" i="3" s="1"/>
  <c r="J2318" i="3"/>
  <c r="J2778" i="3"/>
  <c r="J3238" i="3"/>
  <c r="J2459" i="3"/>
  <c r="J2899" i="3"/>
  <c r="J3339" i="3"/>
  <c r="J3819" i="3"/>
  <c r="J2060" i="3"/>
  <c r="J2500" i="3"/>
  <c r="O2500" i="3" s="1" a="1"/>
  <c r="O2500" i="3" s="1"/>
  <c r="J2940" i="3"/>
  <c r="O2940" i="3" s="1" a="1"/>
  <c r="O2940" i="3" s="1"/>
  <c r="J3380" i="3"/>
  <c r="O3380" i="3" s="1" a="1"/>
  <c r="O3380" i="3" s="1"/>
  <c r="J661" i="3"/>
  <c r="J1101" i="3"/>
  <c r="J1541" i="3"/>
  <c r="J1981" i="3"/>
  <c r="O1981" i="3" s="1" a="1"/>
  <c r="O1981" i="3" s="1"/>
  <c r="J2461" i="3"/>
  <c r="J2901" i="3"/>
  <c r="O2901" i="3" s="1" a="1"/>
  <c r="O2901" i="3" s="1"/>
  <c r="J3341" i="3"/>
  <c r="O3341" i="3" s="1" a="1"/>
  <c r="O3341" i="3" s="1"/>
  <c r="J3781" i="3"/>
  <c r="O3781" i="3" s="1" a="1"/>
  <c r="O3781" i="3" s="1"/>
  <c r="J2750" i="3"/>
  <c r="J3170" i="3"/>
  <c r="J3590" i="3"/>
  <c r="O3590" i="3" s="1" a="1"/>
  <c r="O3590" i="3" s="1"/>
  <c r="J4010" i="3"/>
  <c r="O4010" i="3" s="1" a="1"/>
  <c r="O4010" i="3" s="1"/>
  <c r="J2651" i="3"/>
  <c r="O2651" i="3" s="1" a="1"/>
  <c r="O2651" i="3" s="1"/>
  <c r="J423" i="3"/>
  <c r="J443" i="3"/>
  <c r="J3889" i="3"/>
  <c r="O3889" i="3" s="1" a="1"/>
  <c r="O3889" i="3" s="1"/>
  <c r="J2549" i="3"/>
  <c r="J2889" i="3"/>
  <c r="O2889" i="3" s="1" a="1"/>
  <c r="O2889" i="3" s="1"/>
  <c r="J289" i="3"/>
  <c r="O289" i="3" s="1" a="1"/>
  <c r="O289" i="3" s="1"/>
  <c r="J92" i="3"/>
  <c r="J1293" i="3"/>
  <c r="J2933" i="3"/>
  <c r="J1473" i="3"/>
  <c r="J1175" i="3"/>
  <c r="J2575" i="3"/>
  <c r="J3375" i="3"/>
  <c r="J1215" i="3"/>
  <c r="J656" i="3"/>
  <c r="J1476" i="3"/>
  <c r="J136" i="3"/>
  <c r="J418" i="3"/>
  <c r="J1218" i="3"/>
  <c r="J339" i="3"/>
  <c r="J1139" i="3"/>
  <c r="J1939" i="3"/>
  <c r="J400" i="3"/>
  <c r="O400" i="3" s="1" a="1"/>
  <c r="O400" i="3" s="1"/>
  <c r="J1200" i="3"/>
  <c r="O1200" i="3" s="1" a="1"/>
  <c r="O1200" i="3" s="1"/>
  <c r="J141" i="3"/>
  <c r="J585" i="3"/>
  <c r="J86" i="3"/>
  <c r="J367" i="3"/>
  <c r="J568" i="3"/>
  <c r="J1368" i="3"/>
  <c r="J4949" i="3"/>
  <c r="J5749" i="3"/>
  <c r="J6549" i="3"/>
  <c r="J1770" i="3"/>
  <c r="J2570" i="3"/>
  <c r="O2570" i="3" s="1" a="1"/>
  <c r="O2570" i="3" s="1"/>
  <c r="J1671" i="3"/>
  <c r="J312" i="3"/>
  <c r="J1032" i="3"/>
  <c r="O1032" i="3" s="1" a="1"/>
  <c r="O1032" i="3" s="1"/>
  <c r="J1712" i="3"/>
  <c r="J2312" i="3"/>
  <c r="J3633" i="3"/>
  <c r="J4213" i="3"/>
  <c r="J4853" i="3"/>
  <c r="J5493" i="3"/>
  <c r="J6073" i="3"/>
  <c r="J314" i="3"/>
  <c r="J874" i="3"/>
  <c r="J1434" i="3"/>
  <c r="J2034" i="3"/>
  <c r="J3675" i="3"/>
  <c r="N3675" i="3" s="1" a="1"/>
  <c r="N3675" i="3" s="1"/>
  <c r="J4315" i="3"/>
  <c r="N4315" i="3" s="1" a="1"/>
  <c r="N4315" i="3" s="1"/>
  <c r="J4835" i="3"/>
  <c r="J5355" i="3"/>
  <c r="J5875" i="3"/>
  <c r="J1776" i="3"/>
  <c r="J2236" i="3"/>
  <c r="J2696" i="3"/>
  <c r="J3196" i="3"/>
  <c r="O3196" i="3" s="1" a="1"/>
  <c r="O3196" i="3" s="1"/>
  <c r="J3676" i="3"/>
  <c r="O3676" i="3" s="1" a="1"/>
  <c r="O3676" i="3" s="1"/>
  <c r="J4136" i="3"/>
  <c r="J397" i="3"/>
  <c r="J857" i="3"/>
  <c r="J1317" i="3"/>
  <c r="J1858" i="3"/>
  <c r="O1858" i="3" s="1" a="1"/>
  <c r="O1858" i="3" s="1"/>
  <c r="J2338" i="3"/>
  <c r="O2338" i="3" s="1" a="1"/>
  <c r="O2338" i="3" s="1"/>
  <c r="J2798" i="3"/>
  <c r="J3258" i="3"/>
  <c r="O3258" i="3" s="1" a="1"/>
  <c r="O3258" i="3" s="1"/>
  <c r="J2479" i="3"/>
  <c r="J2919" i="3"/>
  <c r="O2919" i="3" s="1" a="1"/>
  <c r="O2919" i="3" s="1"/>
  <c r="J3399" i="3"/>
  <c r="J3839" i="3"/>
  <c r="O3839" i="3" s="1" a="1"/>
  <c r="O3839" i="3" s="1"/>
  <c r="J2080" i="3"/>
  <c r="J2520" i="3"/>
  <c r="J2960" i="3"/>
  <c r="N2960" i="3" s="1" a="1"/>
  <c r="N2960" i="3" s="1"/>
  <c r="J3400" i="3"/>
  <c r="O3400" i="3" s="1" a="1"/>
  <c r="O3400" i="3" s="1"/>
  <c r="J681" i="3"/>
  <c r="J1121" i="3"/>
  <c r="J1561" i="3"/>
  <c r="J2041" i="3"/>
  <c r="J2481" i="3"/>
  <c r="J2921" i="3"/>
  <c r="O2921" i="3" s="1" a="1"/>
  <c r="O2921" i="3" s="1"/>
  <c r="J902" i="3"/>
  <c r="J543" i="3"/>
  <c r="O543" i="3" s="1" a="1"/>
  <c r="O543" i="3" s="1"/>
  <c r="J3929" i="3"/>
  <c r="N3929" i="3" s="1" a="1"/>
  <c r="N3929" i="3" s="1"/>
  <c r="J3269" i="3"/>
  <c r="N3269" i="3" s="1" a="1"/>
  <c r="N3269" i="3" s="1"/>
  <c r="J2969" i="3"/>
  <c r="O2969" i="3" s="1" a="1"/>
  <c r="O2969" i="3" s="1"/>
  <c r="J449" i="3"/>
  <c r="O449" i="3" s="1" a="1"/>
  <c r="O449" i="3" s="1"/>
  <c r="J272" i="3"/>
  <c r="J1333" i="3"/>
  <c r="J2973" i="3"/>
  <c r="O2973" i="3" s="1" a="1"/>
  <c r="O2973" i="3" s="1"/>
  <c r="J1493" i="3"/>
  <c r="N1493" i="3" s="1" a="1"/>
  <c r="N1493" i="3" s="1"/>
  <c r="J1675" i="3"/>
  <c r="J2755" i="3"/>
  <c r="N2755" i="3" s="1" a="1"/>
  <c r="N2755" i="3" s="1"/>
  <c r="J742" i="3"/>
  <c r="J1695" i="3"/>
  <c r="O1695" i="3" s="1" a="1"/>
  <c r="O1695" i="3" s="1"/>
  <c r="J856" i="3"/>
  <c r="O856" i="3" s="1" a="1"/>
  <c r="O856" i="3" s="1"/>
  <c r="J189" i="3"/>
  <c r="J796" i="3"/>
  <c r="J598" i="3"/>
  <c r="O598" i="3" s="1" a="1"/>
  <c r="O598" i="3" s="1"/>
  <c r="J1398" i="3"/>
  <c r="J519" i="3"/>
  <c r="J1319" i="3"/>
  <c r="J2119" i="3"/>
  <c r="J580" i="3"/>
  <c r="O580" i="3" s="1" a="1"/>
  <c r="O580" i="3" s="1"/>
  <c r="J1380" i="3"/>
  <c r="O1380" i="3" s="1" a="1"/>
  <c r="O1380" i="3" s="1"/>
  <c r="J321" i="3"/>
  <c r="J765" i="3"/>
  <c r="J266" i="3"/>
  <c r="J547" i="3"/>
  <c r="O547" i="3" s="1" a="1"/>
  <c r="O547" i="3" s="1"/>
  <c r="J748" i="3"/>
  <c r="J1548" i="3"/>
  <c r="N1548" i="3" s="1" a="1"/>
  <c r="N1548" i="3" s="1"/>
  <c r="J5129" i="3"/>
  <c r="J5929" i="3"/>
  <c r="J1150" i="3"/>
  <c r="J1950" i="3"/>
  <c r="N1950" i="3" s="1" a="1"/>
  <c r="N1950" i="3" s="1"/>
  <c r="J1051" i="3"/>
  <c r="J1851" i="3"/>
  <c r="J332" i="3"/>
  <c r="J1052" i="3"/>
  <c r="J1732" i="3"/>
  <c r="O1732" i="3" s="1" a="1"/>
  <c r="O1732" i="3" s="1"/>
  <c r="J2332" i="3"/>
  <c r="J3653" i="3"/>
  <c r="J4293" i="3"/>
  <c r="O4293" i="3" s="1" a="1"/>
  <c r="O4293" i="3" s="1"/>
  <c r="J4873" i="3"/>
  <c r="J5513" i="3"/>
  <c r="J6093" i="3"/>
  <c r="J334" i="3"/>
  <c r="O334" i="3" s="1" a="1"/>
  <c r="O334" i="3" s="1"/>
  <c r="J894" i="3"/>
  <c r="J1494" i="3"/>
  <c r="J2054" i="3"/>
  <c r="J3735" i="3"/>
  <c r="N3735" i="3" s="1" a="1"/>
  <c r="N3735" i="3" s="1"/>
  <c r="J4335" i="3"/>
  <c r="N4335" i="3" s="1" a="1"/>
  <c r="N4335" i="3" s="1"/>
  <c r="J4855" i="3"/>
  <c r="J5415" i="3"/>
  <c r="J5895" i="3"/>
  <c r="J1796" i="3"/>
  <c r="J2256" i="3"/>
  <c r="J2716" i="3"/>
  <c r="J3216" i="3"/>
  <c r="J3696" i="3"/>
  <c r="J4156" i="3"/>
  <c r="J417" i="3"/>
  <c r="J877" i="3"/>
  <c r="J1377" i="3"/>
  <c r="O1377" i="3" s="1" a="1"/>
  <c r="O1377" i="3" s="1"/>
  <c r="J1898" i="3"/>
  <c r="J2358" i="3"/>
  <c r="O2358" i="3" s="1" a="1"/>
  <c r="O2358" i="3" s="1"/>
  <c r="J2818" i="3"/>
  <c r="N2818" i="3" s="1" a="1"/>
  <c r="N2818" i="3" s="1"/>
  <c r="J3278" i="3"/>
  <c r="J2499" i="3"/>
  <c r="O2499" i="3" s="1" a="1"/>
  <c r="O2499" i="3" s="1"/>
  <c r="J2939" i="3"/>
  <c r="O2939" i="3" s="1" a="1"/>
  <c r="O2939" i="3" s="1"/>
  <c r="J3419" i="3"/>
  <c r="O3419" i="3" s="1" a="1"/>
  <c r="O3419" i="3" s="1"/>
  <c r="J3859" i="3"/>
  <c r="N3859" i="3" s="1" a="1"/>
  <c r="N3859" i="3" s="1"/>
  <c r="J2100" i="3"/>
  <c r="J2540" i="3"/>
  <c r="J2980" i="3"/>
  <c r="N2980" i="3" s="1" a="1"/>
  <c r="N2980" i="3" s="1"/>
  <c r="J3420" i="3"/>
  <c r="J701" i="3"/>
  <c r="O701" i="3" s="1" a="1"/>
  <c r="O701" i="3" s="1"/>
  <c r="J1141" i="3"/>
  <c r="J1581" i="3"/>
  <c r="J2061" i="3"/>
  <c r="J2501" i="3"/>
  <c r="J1102" i="3"/>
  <c r="J1103" i="3"/>
  <c r="J3949" i="3"/>
  <c r="O3949" i="3" s="1" a="1"/>
  <c r="O3949" i="3" s="1"/>
  <c r="J3349" i="3"/>
  <c r="J3489" i="3"/>
  <c r="O3489" i="3" s="1" a="1"/>
  <c r="O3489" i="3" s="1"/>
  <c r="J589" i="3"/>
  <c r="J292" i="3"/>
  <c r="O292" i="3" s="1" a="1"/>
  <c r="O292" i="3" s="1"/>
  <c r="J1593" i="3"/>
  <c r="O1593" i="3" s="1" a="1"/>
  <c r="O1593" i="3" s="1"/>
  <c r="J2993" i="3"/>
  <c r="O2993" i="3" s="1" a="1"/>
  <c r="O2993" i="3" s="1"/>
  <c r="J2653" i="3"/>
  <c r="N2653" i="3" s="1" a="1"/>
  <c r="N2653" i="3" s="1"/>
  <c r="J1715" i="3"/>
  <c r="J2775" i="3"/>
  <c r="J1002" i="3"/>
  <c r="J1755" i="3"/>
  <c r="J876" i="3"/>
  <c r="J1549" i="3"/>
  <c r="J17" i="3"/>
  <c r="J618" i="3"/>
  <c r="J1418" i="3"/>
  <c r="J539" i="3"/>
  <c r="J1339" i="3"/>
  <c r="J2139" i="3"/>
  <c r="J600" i="3"/>
  <c r="N600" i="3" s="1" a="1"/>
  <c r="N600" i="3" s="1"/>
  <c r="J1400" i="3"/>
  <c r="J341" i="3"/>
  <c r="J785" i="3"/>
  <c r="J286" i="3"/>
  <c r="J567" i="3"/>
  <c r="J768" i="3"/>
  <c r="J1568" i="3"/>
  <c r="J5149" i="3"/>
  <c r="J5949" i="3"/>
  <c r="J1170" i="3"/>
  <c r="J1970" i="3"/>
  <c r="O1970" i="3" s="1" a="1"/>
  <c r="O1970" i="3" s="1"/>
  <c r="J1071" i="3"/>
  <c r="J1871" i="3"/>
  <c r="J352" i="3"/>
  <c r="J1072" i="3"/>
  <c r="O1072" i="3" s="1" a="1"/>
  <c r="O1072" i="3" s="1"/>
  <c r="J1792" i="3"/>
  <c r="J2352" i="3"/>
  <c r="J3673" i="3"/>
  <c r="J4313" i="3"/>
  <c r="J4893" i="3"/>
  <c r="J5533" i="3"/>
  <c r="J6113" i="3"/>
  <c r="J394" i="3"/>
  <c r="J914" i="3"/>
  <c r="J1514" i="3"/>
  <c r="J2074" i="3"/>
  <c r="J3755" i="3"/>
  <c r="J4355" i="3"/>
  <c r="J4875" i="3"/>
  <c r="J5435" i="3"/>
  <c r="J5915" i="3"/>
  <c r="J1816" i="3"/>
  <c r="J2276" i="3"/>
  <c r="J2776" i="3"/>
  <c r="O2776" i="3" s="1" a="1"/>
  <c r="O2776" i="3" s="1"/>
  <c r="J3256" i="3"/>
  <c r="J3716" i="3"/>
  <c r="J4176" i="3"/>
  <c r="J437" i="3"/>
  <c r="J897" i="3"/>
  <c r="J1397" i="3"/>
  <c r="J1918" i="3"/>
  <c r="J2378" i="3"/>
  <c r="J2838" i="3"/>
  <c r="J3298" i="3"/>
  <c r="J2519" i="3"/>
  <c r="J2999" i="3"/>
  <c r="J3439" i="3"/>
  <c r="N3439" i="3" s="1" a="1"/>
  <c r="N3439" i="3" s="1"/>
  <c r="J3879" i="3"/>
  <c r="J2120" i="3"/>
  <c r="J2560" i="3"/>
  <c r="J3000" i="3"/>
  <c r="N3000" i="3" s="1" a="1"/>
  <c r="N3000" i="3" s="1"/>
  <c r="J3440" i="3"/>
  <c r="O3440" i="3" s="1" a="1"/>
  <c r="O3440" i="3" s="1"/>
  <c r="J721" i="3"/>
  <c r="O721" i="3" s="1" a="1"/>
  <c r="O721" i="3" s="1"/>
  <c r="J1161" i="3"/>
  <c r="O1161" i="3" s="1" a="1"/>
  <c r="O1161" i="3" s="1"/>
  <c r="J1641" i="3"/>
  <c r="J2081" i="3"/>
  <c r="J363" i="3"/>
  <c r="J1343" i="3"/>
  <c r="J4209" i="3"/>
  <c r="J90" i="3"/>
  <c r="J3749" i="3"/>
  <c r="J1989" i="3"/>
  <c r="J389" i="3"/>
  <c r="J1693" i="3"/>
  <c r="J1029" i="3"/>
  <c r="O1029" i="3" s="1" a="1"/>
  <c r="O1029" i="3" s="1"/>
  <c r="J122" i="3"/>
  <c r="J1915" i="3"/>
  <c r="J2855" i="3"/>
  <c r="O2855" i="3" s="1" a="1"/>
  <c r="O2855" i="3" s="1"/>
  <c r="J789" i="3"/>
  <c r="J1935" i="3"/>
  <c r="J956" i="3"/>
  <c r="J235" i="3"/>
  <c r="J97" i="3"/>
  <c r="J698" i="3"/>
  <c r="J1498" i="3"/>
  <c r="J619" i="3"/>
  <c r="J1419" i="3"/>
  <c r="J2219" i="3"/>
  <c r="J680" i="3"/>
  <c r="O680" i="3" s="1" a="1"/>
  <c r="O680" i="3" s="1"/>
  <c r="J1480" i="3"/>
  <c r="J421" i="3"/>
  <c r="O421" i="3" s="1" a="1"/>
  <c r="O421" i="3" s="1"/>
  <c r="J865" i="3"/>
  <c r="O865" i="3" s="1" a="1"/>
  <c r="O865" i="3" s="1"/>
  <c r="J366" i="3"/>
  <c r="J647" i="3"/>
  <c r="O647" i="3" s="1" a="1"/>
  <c r="O647" i="3" s="1"/>
  <c r="J848" i="3"/>
  <c r="O848" i="3" s="1" a="1"/>
  <c r="O848" i="3" s="1"/>
  <c r="J1648" i="3"/>
  <c r="J5229" i="3"/>
  <c r="J6029" i="3"/>
  <c r="J1250" i="3"/>
  <c r="J2050" i="3"/>
  <c r="J1151" i="3"/>
  <c r="J1951" i="3"/>
  <c r="J512" i="3"/>
  <c r="J1112" i="3"/>
  <c r="J1832" i="3"/>
  <c r="N1832" i="3" s="1" a="1"/>
  <c r="N1832" i="3" s="1"/>
  <c r="J3113" i="3"/>
  <c r="J3713" i="3"/>
  <c r="J4393" i="3"/>
  <c r="J4933" i="3"/>
  <c r="J5613" i="3"/>
  <c r="J6153" i="3"/>
  <c r="J434" i="3"/>
  <c r="J954" i="3"/>
  <c r="J1594" i="3"/>
  <c r="J2114" i="3"/>
  <c r="J3835" i="3"/>
  <c r="O3835" i="3" s="1" a="1"/>
  <c r="O3835" i="3" s="1"/>
  <c r="J4395" i="3"/>
  <c r="J4955" i="3"/>
  <c r="J5475" i="3"/>
  <c r="J5955" i="3"/>
  <c r="J1856" i="3"/>
  <c r="J2316" i="3"/>
  <c r="N2316" i="3" s="1" a="1"/>
  <c r="N2316" i="3" s="1"/>
  <c r="J2816" i="3"/>
  <c r="O2816" i="3" s="1" a="1"/>
  <c r="O2816" i="3" s="1"/>
  <c r="J3296" i="3"/>
  <c r="O3296" i="3" s="1" a="1"/>
  <c r="O3296" i="3" s="1"/>
  <c r="J3756" i="3"/>
  <c r="O3756" i="3" s="1" a="1"/>
  <c r="O3756" i="3" s="1"/>
  <c r="J4216" i="3"/>
  <c r="J477" i="3"/>
  <c r="J977" i="3"/>
  <c r="J1457" i="3"/>
  <c r="N1457" i="3" s="1" a="1"/>
  <c r="N1457" i="3" s="1"/>
  <c r="J1958" i="3"/>
  <c r="J2418" i="3"/>
  <c r="J2878" i="3"/>
  <c r="O2878" i="3" s="1" a="1"/>
  <c r="O2878" i="3" s="1"/>
  <c r="J3338" i="3"/>
  <c r="O3338" i="3" s="1" a="1"/>
  <c r="O3338" i="3" s="1"/>
  <c r="J2599" i="3"/>
  <c r="J3039" i="3"/>
  <c r="N3039" i="3" s="1" a="1"/>
  <c r="N3039" i="3" s="1"/>
  <c r="J3479" i="3"/>
  <c r="O3479" i="3" s="1" a="1"/>
  <c r="O3479" i="3" s="1"/>
  <c r="J3919" i="3"/>
  <c r="O3919" i="3" s="1" a="1"/>
  <c r="O3919" i="3" s="1"/>
  <c r="J1403" i="3"/>
  <c r="J88" i="3"/>
  <c r="J4389" i="3"/>
  <c r="N4389" i="3" s="1" a="1"/>
  <c r="N4389" i="3" s="1"/>
  <c r="J750" i="3"/>
  <c r="J570" i="3"/>
  <c r="J2909" i="3"/>
  <c r="O2909" i="3" s="1" a="1"/>
  <c r="O2909" i="3" s="1"/>
  <c r="J1669" i="3"/>
  <c r="J1913" i="3"/>
  <c r="J2129" i="3"/>
  <c r="J549" i="3"/>
  <c r="J2055" i="3"/>
  <c r="J2915" i="3"/>
  <c r="J55" i="3"/>
  <c r="J2035" i="3"/>
  <c r="O2035" i="3" s="1" a="1"/>
  <c r="O2035" i="3" s="1"/>
  <c r="J1016" i="3"/>
  <c r="O1016" i="3" s="1" a="1"/>
  <c r="O1016" i="3" s="1"/>
  <c r="J435" i="3"/>
  <c r="J157" i="3"/>
  <c r="J758" i="3"/>
  <c r="J1558" i="3"/>
  <c r="O1558" i="3" s="1" a="1"/>
  <c r="O1558" i="3" s="1"/>
  <c r="J679" i="3"/>
  <c r="N679" i="3" s="1" a="1"/>
  <c r="N679" i="3" s="1"/>
  <c r="J1479" i="3"/>
  <c r="J2279" i="3"/>
  <c r="J740" i="3"/>
  <c r="J1540" i="3"/>
  <c r="N1540" i="3" s="1" a="1"/>
  <c r="N1540" i="3" s="1"/>
  <c r="J481" i="3"/>
  <c r="O481" i="3" s="1" a="1"/>
  <c r="O481" i="3" s="1"/>
  <c r="J925" i="3"/>
  <c r="J426" i="3"/>
  <c r="J707" i="3"/>
  <c r="J908" i="3"/>
  <c r="J1708" i="3"/>
  <c r="J5289" i="3"/>
  <c r="J6089" i="3"/>
  <c r="J1310" i="3"/>
  <c r="J2110" i="3"/>
  <c r="J1211" i="3"/>
  <c r="J2011" i="3"/>
  <c r="J612" i="3"/>
  <c r="J1292" i="3"/>
  <c r="O1292" i="3" s="1" a="1"/>
  <c r="O1292" i="3" s="1"/>
  <c r="J1892" i="3"/>
  <c r="J3213" i="3"/>
  <c r="N3213" i="3" s="1" a="1"/>
  <c r="N3213" i="3" s="1"/>
  <c r="J3813" i="3"/>
  <c r="J4453" i="3"/>
  <c r="J5093" i="3"/>
  <c r="J5673" i="3"/>
  <c r="J6313" i="3"/>
  <c r="J494" i="3"/>
  <c r="O494" i="3" s="1" a="1"/>
  <c r="O494" i="3" s="1"/>
  <c r="J1094" i="3"/>
  <c r="J1654" i="3"/>
  <c r="J2214" i="3"/>
  <c r="J3935" i="3"/>
  <c r="J4455" i="3"/>
  <c r="J5055" i="3"/>
  <c r="J5535" i="3"/>
  <c r="J6015" i="3"/>
  <c r="J1916" i="3"/>
  <c r="O1916" i="3" s="1" a="1"/>
  <c r="O1916" i="3" s="1"/>
  <c r="J2416" i="3"/>
  <c r="N2416" i="3" s="1" a="1"/>
  <c r="N2416" i="3" s="1"/>
  <c r="J2896" i="3"/>
  <c r="N2896" i="3" s="1" a="1"/>
  <c r="N2896" i="3" s="1"/>
  <c r="J3356" i="3"/>
  <c r="J3816" i="3"/>
  <c r="O3816" i="3" s="1" a="1"/>
  <c r="O3816" i="3" s="1"/>
  <c r="J4276" i="3"/>
  <c r="J577" i="3"/>
  <c r="J1057" i="3"/>
  <c r="O1057" i="3" s="1" a="1"/>
  <c r="O1057" i="3" s="1"/>
  <c r="J1517" i="3"/>
  <c r="J2018" i="3"/>
  <c r="J2478" i="3"/>
  <c r="O2478" i="3" s="1" a="1"/>
  <c r="O2478" i="3" s="1"/>
  <c r="J2938" i="3"/>
  <c r="J3438" i="3"/>
  <c r="J2659" i="3"/>
  <c r="O2659" i="3" s="1" a="1"/>
  <c r="O2659" i="3" s="1"/>
  <c r="J3099" i="3"/>
  <c r="J3539" i="3"/>
  <c r="J3979" i="3"/>
  <c r="J2220" i="3"/>
  <c r="O2220" i="3" s="1" a="1"/>
  <c r="O2220" i="3" s="1"/>
  <c r="J2660" i="3"/>
  <c r="J3100" i="3"/>
  <c r="O3100" i="3" s="1" a="1"/>
  <c r="O3100" i="3" s="1"/>
  <c r="J3540" i="3"/>
  <c r="J861" i="3"/>
  <c r="J1301" i="3"/>
  <c r="J1741" i="3"/>
  <c r="J2181" i="3"/>
  <c r="J2621" i="3"/>
  <c r="O2621" i="3" s="1" a="1"/>
  <c r="O2621" i="3" s="1"/>
  <c r="J3061" i="3"/>
  <c r="N3061" i="3" s="1" a="1"/>
  <c r="N3061" i="3" s="1"/>
  <c r="J3501" i="3"/>
  <c r="O3501" i="3" s="1" a="1"/>
  <c r="O3501" i="3" s="1"/>
  <c r="J3941" i="3"/>
  <c r="O3941" i="3" s="1" a="1"/>
  <c r="O3941" i="3" s="1"/>
  <c r="J582" i="3"/>
  <c r="O582" i="3" s="1" a="1"/>
  <c r="O582" i="3" s="1"/>
  <c r="J3449" i="3"/>
  <c r="J749" i="3"/>
  <c r="J955" i="3"/>
  <c r="J1795" i="3"/>
  <c r="J137" i="3"/>
  <c r="J1059" i="3"/>
  <c r="J1420" i="3"/>
  <c r="J406" i="3"/>
  <c r="J4869" i="3"/>
  <c r="J1990" i="3"/>
  <c r="J592" i="3"/>
  <c r="J3513" i="3"/>
  <c r="J5593" i="3"/>
  <c r="J1034" i="3"/>
  <c r="J4155" i="3"/>
  <c r="O4155" i="3" s="1" a="1"/>
  <c r="O4155" i="3" s="1"/>
  <c r="J5935" i="3"/>
  <c r="J2876" i="3"/>
  <c r="N2876" i="3" s="1" a="1"/>
  <c r="N2876" i="3" s="1"/>
  <c r="J317" i="3"/>
  <c r="J1938" i="3"/>
  <c r="J3418" i="3"/>
  <c r="N3418" i="3" s="1" a="1"/>
  <c r="N3418" i="3" s="1"/>
  <c r="J3719" i="3"/>
  <c r="O3719" i="3" s="1" a="1"/>
  <c r="O3719" i="3" s="1"/>
  <c r="J2880" i="3"/>
  <c r="O2880" i="3" s="1" a="1"/>
  <c r="O2880" i="3" s="1"/>
  <c r="J881" i="3"/>
  <c r="J2161" i="3"/>
  <c r="J3301" i="3"/>
  <c r="J2710" i="3"/>
  <c r="J3370" i="3"/>
  <c r="J4170" i="3"/>
  <c r="N4170" i="3" s="1" a="1"/>
  <c r="N4170" i="3" s="1"/>
  <c r="J3131" i="3"/>
  <c r="J3851" i="3"/>
  <c r="J2692" i="3"/>
  <c r="J3392" i="3"/>
  <c r="O3392" i="3" s="1" a="1"/>
  <c r="O3392" i="3" s="1"/>
  <c r="J6593" i="3"/>
  <c r="J7313" i="3"/>
  <c r="J7853" i="3"/>
  <c r="J2734" i="3"/>
  <c r="J3274" i="3"/>
  <c r="O3274" i="3" s="1" a="1"/>
  <c r="O3274" i="3" s="1"/>
  <c r="J6555" i="3"/>
  <c r="J7235" i="3"/>
  <c r="J4416" i="3"/>
  <c r="O4416" i="3" s="1" a="1"/>
  <c r="O4416" i="3" s="1"/>
  <c r="J5096" i="3"/>
  <c r="J5656" i="3"/>
  <c r="J2297" i="3"/>
  <c r="J3758" i="3"/>
  <c r="N3758" i="3" s="1" a="1"/>
  <c r="N3758" i="3" s="1"/>
  <c r="J4298" i="3"/>
  <c r="J4978" i="3"/>
  <c r="J5518" i="3"/>
  <c r="J4459" i="3"/>
  <c r="J4999" i="3"/>
  <c r="J4160" i="3"/>
  <c r="O4160" i="3" s="1" a="1"/>
  <c r="O4160" i="3" s="1"/>
  <c r="J4700" i="3"/>
  <c r="O4700" i="3" s="1" a="1"/>
  <c r="O4700" i="3" s="1"/>
  <c r="J5240" i="3"/>
  <c r="J4661" i="3"/>
  <c r="N4661" i="3" s="1" a="1"/>
  <c r="N4661" i="3" s="1"/>
  <c r="J5221" i="3"/>
  <c r="J2042" i="3"/>
  <c r="J2602" i="3"/>
  <c r="J3262" i="3"/>
  <c r="J3822" i="3"/>
  <c r="O3822" i="3" s="1" a="1"/>
  <c r="O3822" i="3" s="1"/>
  <c r="J1883" i="3"/>
  <c r="J2563" i="3"/>
  <c r="J3103" i="3"/>
  <c r="O3103" i="3" s="1" a="1"/>
  <c r="O3103" i="3" s="1"/>
  <c r="J3783" i="3"/>
  <c r="N3783" i="3" s="1" a="1"/>
  <c r="N3783" i="3" s="1"/>
  <c r="J264" i="3"/>
  <c r="O264" i="3" s="1" a="1"/>
  <c r="O264" i="3" s="1"/>
  <c r="J944" i="3"/>
  <c r="O944" i="3" s="1" a="1"/>
  <c r="O944" i="3" s="1"/>
  <c r="J1484" i="3"/>
  <c r="J2044" i="3"/>
  <c r="J2704" i="3"/>
  <c r="J3264" i="3"/>
  <c r="O3264" i="3" s="1" a="1"/>
  <c r="O3264" i="3" s="1"/>
  <c r="J1285" i="3"/>
  <c r="J1825" i="3"/>
  <c r="O1825" i="3" s="1" a="1"/>
  <c r="O1825" i="3" s="1"/>
  <c r="J2345" i="3"/>
  <c r="J2925" i="3"/>
  <c r="J3445" i="3"/>
  <c r="O3445" i="3" s="1" a="1"/>
  <c r="O3445" i="3" s="1"/>
  <c r="J3945" i="3"/>
  <c r="J686" i="3"/>
  <c r="J1166" i="3"/>
  <c r="J1626" i="3"/>
  <c r="J2126" i="3"/>
  <c r="J2586" i="3"/>
  <c r="J3046" i="3"/>
  <c r="J3506" i="3"/>
  <c r="J887" i="3"/>
  <c r="J1347" i="3"/>
  <c r="J1827" i="3"/>
  <c r="J2307" i="3"/>
  <c r="J2767" i="3"/>
  <c r="J3247" i="3"/>
  <c r="J3707" i="3"/>
  <c r="O3707" i="3" s="1" a="1"/>
  <c r="O3707" i="3" s="1"/>
  <c r="J4167" i="3"/>
  <c r="J3714" i="3"/>
  <c r="J4134" i="3"/>
  <c r="O4134" i="3" s="1" a="1"/>
  <c r="O4134" i="3" s="1"/>
  <c r="J4554" i="3"/>
  <c r="N4554" i="3" s="1" a="1"/>
  <c r="N4554" i="3" s="1"/>
  <c r="J4974" i="3"/>
  <c r="J5394" i="3"/>
  <c r="J5794" i="3"/>
  <c r="J2837" i="3"/>
  <c r="O2837" i="3" s="1" a="1"/>
  <c r="O2837" i="3" s="1"/>
  <c r="J3237" i="3"/>
  <c r="O3237" i="3" s="1" a="1"/>
  <c r="O3237" i="3" s="1"/>
  <c r="J3637" i="3"/>
  <c r="O3637" i="3" s="1" a="1"/>
  <c r="O3637" i="3" s="1"/>
  <c r="J4037" i="3"/>
  <c r="J4437" i="3"/>
  <c r="J4837" i="3"/>
  <c r="O4837" i="3" s="1" a="1"/>
  <c r="O4837" i="3" s="1"/>
  <c r="J6058" i="3"/>
  <c r="J6458" i="3"/>
  <c r="J6858" i="3"/>
  <c r="J7258" i="3"/>
  <c r="J7658" i="3"/>
  <c r="J8058" i="3"/>
  <c r="J5259" i="3"/>
  <c r="J5659" i="3"/>
  <c r="J6059" i="3"/>
  <c r="J6459" i="3"/>
  <c r="J6859" i="3"/>
  <c r="J5700" i="3"/>
  <c r="J6100" i="3"/>
  <c r="J6500" i="3"/>
  <c r="J6900" i="3"/>
  <c r="J7300" i="3"/>
  <c r="J5321" i="3"/>
  <c r="J5721" i="3"/>
  <c r="J6121" i="3"/>
  <c r="J6521" i="3"/>
  <c r="J6921" i="3"/>
  <c r="J7321" i="3"/>
  <c r="J7721" i="3"/>
  <c r="J4302" i="3"/>
  <c r="J4702" i="3"/>
  <c r="J5102" i="3"/>
  <c r="J5502" i="3"/>
  <c r="J5902" i="3"/>
  <c r="J6302" i="3"/>
  <c r="J6702" i="3"/>
  <c r="J4483" i="3"/>
  <c r="O4483" i="3" s="1" a="1"/>
  <c r="O4483" i="3" s="1"/>
  <c r="J4883" i="3"/>
  <c r="J5283" i="3"/>
  <c r="J5683" i="3"/>
  <c r="J6083" i="3"/>
  <c r="J6483" i="3"/>
  <c r="J6883" i="3"/>
  <c r="J3704" i="3"/>
  <c r="N3704" i="3" s="1" a="1"/>
  <c r="N3704" i="3" s="1"/>
  <c r="J4104" i="3"/>
  <c r="J4504" i="3"/>
  <c r="O4504" i="3" s="1" a="1"/>
  <c r="O4504" i="3" s="1"/>
  <c r="J4904" i="3"/>
  <c r="J5304" i="3"/>
  <c r="J5704" i="3"/>
  <c r="J6104" i="3"/>
  <c r="J6504" i="3"/>
  <c r="J4305" i="3"/>
  <c r="J4705" i="3"/>
  <c r="O4705" i="3" s="1" a="1"/>
  <c r="O4705" i="3" s="1"/>
  <c r="J5105" i="3"/>
  <c r="J5505" i="3"/>
  <c r="J5905" i="3"/>
  <c r="J6305" i="3"/>
  <c r="J6705" i="3"/>
  <c r="J3946" i="3"/>
  <c r="O3946" i="3" s="1" a="1"/>
  <c r="O3946" i="3" s="1"/>
  <c r="J4346" i="3"/>
  <c r="N4346" i="3" s="1" a="1"/>
  <c r="N4346" i="3" s="1"/>
  <c r="J4746" i="3"/>
  <c r="N4746" i="3" s="1" a="1"/>
  <c r="N4746" i="3" s="1"/>
  <c r="J5146" i="3"/>
  <c r="J5546" i="3"/>
  <c r="J5946" i="3"/>
  <c r="J6346" i="3"/>
  <c r="J4447" i="3"/>
  <c r="O4447" i="3" s="1" a="1"/>
  <c r="O4447" i="3" s="1"/>
  <c r="J4847" i="3"/>
  <c r="J5247" i="3"/>
  <c r="J5647" i="3"/>
  <c r="J6047" i="3"/>
  <c r="J6447" i="3"/>
  <c r="J2268" i="3"/>
  <c r="J2668" i="3"/>
  <c r="J3068" i="3"/>
  <c r="J3468" i="3"/>
  <c r="O3468" i="3" s="1" a="1"/>
  <c r="O3468" i="3" s="1"/>
  <c r="J3868" i="3"/>
  <c r="J4268" i="3"/>
  <c r="J4668" i="3"/>
  <c r="O4668" i="3" s="1" a="1"/>
  <c r="O4668" i="3" s="1"/>
  <c r="J5068" i="3"/>
  <c r="J6809" i="3"/>
  <c r="J7209" i="3"/>
  <c r="J7609" i="3"/>
  <c r="J8009" i="3"/>
  <c r="J8409" i="3"/>
  <c r="J8809" i="3"/>
  <c r="J9209" i="3"/>
  <c r="J4290" i="3"/>
  <c r="O4290" i="3" s="1" a="1"/>
  <c r="O4290" i="3" s="1"/>
  <c r="J4690" i="3"/>
  <c r="J5090" i="3"/>
  <c r="J5490" i="3"/>
  <c r="J5890" i="3"/>
  <c r="J6290" i="3"/>
  <c r="J6690" i="3"/>
  <c r="J7090" i="3"/>
  <c r="J4551" i="3"/>
  <c r="J4951" i="3"/>
  <c r="J5351" i="3"/>
  <c r="J5751" i="3"/>
  <c r="J6151" i="3"/>
  <c r="J6551" i="3"/>
  <c r="J6951" i="3"/>
  <c r="J7351" i="3"/>
  <c r="J7751" i="3"/>
  <c r="J8151" i="3"/>
  <c r="J8551" i="3"/>
  <c r="J4172" i="3"/>
  <c r="O4172" i="3" s="1" a="1"/>
  <c r="O4172" i="3" s="1"/>
  <c r="J4572" i="3"/>
  <c r="O4572" i="3" s="1" a="1"/>
  <c r="O4572" i="3" s="1"/>
  <c r="J4972" i="3"/>
  <c r="J5372" i="3"/>
  <c r="J5772" i="3"/>
  <c r="J6172" i="3"/>
  <c r="J6572" i="3"/>
  <c r="J6972" i="3"/>
  <c r="J7372" i="3"/>
  <c r="J7772" i="3"/>
  <c r="J8172" i="3"/>
  <c r="J7290" i="3"/>
  <c r="J7690" i="3"/>
  <c r="J8090" i="3"/>
  <c r="J8490" i="3"/>
  <c r="J6114" i="3"/>
  <c r="J6514" i="3"/>
  <c r="J6914" i="3"/>
  <c r="J7314" i="3"/>
  <c r="J7795" i="3"/>
  <c r="J8195" i="3"/>
  <c r="J5936" i="3"/>
  <c r="J6336" i="3"/>
  <c r="J6736" i="3"/>
  <c r="J7136" i="3"/>
  <c r="J7536" i="3"/>
  <c r="J5297" i="3"/>
  <c r="J5697" i="3"/>
  <c r="J6097" i="3"/>
  <c r="J6497" i="3"/>
  <c r="J6897" i="3"/>
  <c r="J8758" i="3"/>
  <c r="J9158" i="3"/>
  <c r="J9558" i="3"/>
  <c r="J842" i="3"/>
  <c r="J190" i="3"/>
  <c r="J1809" i="3"/>
  <c r="J1015" i="3"/>
  <c r="J1975" i="3"/>
  <c r="J177" i="3"/>
  <c r="J1079" i="3"/>
  <c r="J1500" i="3"/>
  <c r="J446" i="3"/>
  <c r="O446" i="3" s="1" a="1"/>
  <c r="O446" i="3" s="1"/>
  <c r="J4889" i="3"/>
  <c r="J2070" i="3"/>
  <c r="J632" i="3"/>
  <c r="J3533" i="3"/>
  <c r="J5633" i="3"/>
  <c r="J1114" i="3"/>
  <c r="J4215" i="3"/>
  <c r="O4215" i="3" s="1" a="1"/>
  <c r="O4215" i="3" s="1"/>
  <c r="J5975" i="3"/>
  <c r="J2916" i="3"/>
  <c r="O2916" i="3" s="1" a="1"/>
  <c r="O2916" i="3" s="1"/>
  <c r="J337" i="3"/>
  <c r="N337" i="3" s="1" a="1"/>
  <c r="N337" i="3" s="1"/>
  <c r="J1978" i="3"/>
  <c r="J3458" i="3"/>
  <c r="N3458" i="3" s="1" a="1"/>
  <c r="N3458" i="3" s="1"/>
  <c r="J3739" i="3"/>
  <c r="J2900" i="3"/>
  <c r="O2900" i="3" s="1" a="1"/>
  <c r="O2900" i="3" s="1"/>
  <c r="J1041" i="3"/>
  <c r="J2201" i="3"/>
  <c r="J3361" i="3"/>
  <c r="J2770" i="3"/>
  <c r="O2770" i="3" s="1" a="1"/>
  <c r="O2770" i="3" s="1"/>
  <c r="J3530" i="3"/>
  <c r="O3530" i="3" s="1" a="1"/>
  <c r="O3530" i="3" s="1"/>
  <c r="J4190" i="3"/>
  <c r="O4190" i="3" s="1" a="1"/>
  <c r="O4190" i="3" s="1"/>
  <c r="J3151" i="3"/>
  <c r="O3151" i="3" s="1" a="1"/>
  <c r="O3151" i="3" s="1"/>
  <c r="J3871" i="3"/>
  <c r="J2712" i="3"/>
  <c r="J3412" i="3"/>
  <c r="J6613" i="3"/>
  <c r="J7333" i="3"/>
  <c r="J7873" i="3"/>
  <c r="J2754" i="3"/>
  <c r="J3294" i="3"/>
  <c r="N3294" i="3" s="1" a="1"/>
  <c r="N3294" i="3" s="1"/>
  <c r="J6715" i="3"/>
  <c r="J7255" i="3"/>
  <c r="J4456" i="3"/>
  <c r="O4456" i="3" s="1" a="1"/>
  <c r="O4456" i="3" s="1"/>
  <c r="J5116" i="3"/>
  <c r="J1657" i="3"/>
  <c r="J2317" i="3"/>
  <c r="N2317" i="3" s="1" a="1"/>
  <c r="N2317" i="3" s="1"/>
  <c r="J3778" i="3"/>
  <c r="O3778" i="3" s="1" a="1"/>
  <c r="O3778" i="3" s="1"/>
  <c r="J4438" i="3"/>
  <c r="N4438" i="3" s="1" a="1"/>
  <c r="N4438" i="3" s="1"/>
  <c r="J4998" i="3"/>
  <c r="J5538" i="3"/>
  <c r="J4479" i="3"/>
  <c r="O4479" i="3" s="1" a="1"/>
  <c r="O4479" i="3" s="1"/>
  <c r="J5019" i="3"/>
  <c r="J4180" i="3"/>
  <c r="J4720" i="3"/>
  <c r="J5400" i="3"/>
  <c r="J4681" i="3"/>
  <c r="O4681" i="3" s="1" a="1"/>
  <c r="O4681" i="3" s="1"/>
  <c r="J5241" i="3"/>
  <c r="J2062" i="3"/>
  <c r="J2622" i="3"/>
  <c r="J3282" i="3"/>
  <c r="O3282" i="3" s="1" a="1"/>
  <c r="O3282" i="3" s="1"/>
  <c r="J3842" i="3"/>
  <c r="O3842" i="3" s="1" a="1"/>
  <c r="O3842" i="3" s="1"/>
  <c r="J2023" i="3"/>
  <c r="O2023" i="3" s="1" a="1"/>
  <c r="O2023" i="3" s="1"/>
  <c r="J2583" i="3"/>
  <c r="J3123" i="3"/>
  <c r="N3123" i="3" s="1" a="1"/>
  <c r="N3123" i="3" s="1"/>
  <c r="J3803" i="3"/>
  <c r="J284" i="3"/>
  <c r="J964" i="3"/>
  <c r="J1504" i="3"/>
  <c r="J2184" i="3"/>
  <c r="O2184" i="3" s="1" a="1"/>
  <c r="O2184" i="3" s="1"/>
  <c r="J2724" i="3"/>
  <c r="J3284" i="3"/>
  <c r="J1305" i="3"/>
  <c r="J1845" i="3"/>
  <c r="J2385" i="3"/>
  <c r="J2945" i="3"/>
  <c r="J3465" i="3"/>
  <c r="J3965" i="3"/>
  <c r="O3965" i="3" s="1" a="1"/>
  <c r="O3965" i="3" s="1"/>
  <c r="J706" i="3"/>
  <c r="J1186" i="3"/>
  <c r="J1666" i="3"/>
  <c r="J2146" i="3"/>
  <c r="J2606" i="3"/>
  <c r="J3066" i="3"/>
  <c r="J3526" i="3"/>
  <c r="N3526" i="3" s="1" a="1"/>
  <c r="N3526" i="3" s="1"/>
  <c r="J907" i="3"/>
  <c r="J1387" i="3"/>
  <c r="J1847" i="3"/>
  <c r="J2327" i="3"/>
  <c r="J2787" i="3"/>
  <c r="O2787" i="3" s="1" a="1"/>
  <c r="O2787" i="3" s="1"/>
  <c r="J3267" i="3"/>
  <c r="J3727" i="3"/>
  <c r="N3727" i="3" s="1" a="1"/>
  <c r="N3727" i="3" s="1"/>
  <c r="J4187" i="3"/>
  <c r="O4187" i="3" s="1" a="1"/>
  <c r="O4187" i="3" s="1"/>
  <c r="J3734" i="3"/>
  <c r="J4154" i="3"/>
  <c r="J4574" i="3"/>
  <c r="J4994" i="3"/>
  <c r="J5414" i="3"/>
  <c r="J5814" i="3"/>
  <c r="J2857" i="3"/>
  <c r="J3257" i="3"/>
  <c r="O3257" i="3" s="1" a="1"/>
  <c r="O3257" i="3" s="1"/>
  <c r="J3657" i="3"/>
  <c r="J4057" i="3"/>
  <c r="O4057" i="3" s="1" a="1"/>
  <c r="O4057" i="3" s="1"/>
  <c r="J4457" i="3"/>
  <c r="O4457" i="3" s="1" a="1"/>
  <c r="O4457" i="3" s="1"/>
  <c r="J4857" i="3"/>
  <c r="J6078" i="3"/>
  <c r="J6478" i="3"/>
  <c r="J6878" i="3"/>
  <c r="J7278" i="3"/>
  <c r="J7678" i="3"/>
  <c r="J8078" i="3"/>
  <c r="J5279" i="3"/>
  <c r="J5679" i="3"/>
  <c r="J6079" i="3"/>
  <c r="J6479" i="3"/>
  <c r="J6879" i="3"/>
  <c r="J5720" i="3"/>
  <c r="J6120" i="3"/>
  <c r="J6520" i="3"/>
  <c r="J6920" i="3"/>
  <c r="J7320" i="3"/>
  <c r="J5341" i="3"/>
  <c r="J5741" i="3"/>
  <c r="J6141" i="3"/>
  <c r="J6541" i="3"/>
  <c r="J6941" i="3"/>
  <c r="J7341" i="3"/>
  <c r="J7741" i="3"/>
  <c r="J4322" i="3"/>
  <c r="O4322" i="3" s="1" a="1"/>
  <c r="O4322" i="3" s="1"/>
  <c r="J4722" i="3"/>
  <c r="O4722" i="3" s="1" a="1"/>
  <c r="O4722" i="3" s="1"/>
  <c r="J5122" i="3"/>
  <c r="J5522" i="3"/>
  <c r="J5922" i="3"/>
  <c r="J6322" i="3"/>
  <c r="J6722" i="3"/>
  <c r="J4503" i="3"/>
  <c r="J4903" i="3"/>
  <c r="J5303" i="3"/>
  <c r="J5703" i="3"/>
  <c r="J6103" i="3"/>
  <c r="J6503" i="3"/>
  <c r="J6903" i="3"/>
  <c r="J3724" i="3"/>
  <c r="J4124" i="3"/>
  <c r="O4124" i="3" s="1" a="1"/>
  <c r="O4124" i="3" s="1"/>
  <c r="J4524" i="3"/>
  <c r="J4924" i="3"/>
  <c r="J5324" i="3"/>
  <c r="J5724" i="3"/>
  <c r="J6124" i="3"/>
  <c r="J6524" i="3"/>
  <c r="J4325" i="3"/>
  <c r="O4325" i="3" s="1" a="1"/>
  <c r="O4325" i="3" s="1"/>
  <c r="J4725" i="3"/>
  <c r="O4725" i="3" s="1" a="1"/>
  <c r="O4725" i="3" s="1"/>
  <c r="J5125" i="3"/>
  <c r="J5525" i="3"/>
  <c r="J5925" i="3"/>
  <c r="J6325" i="3"/>
  <c r="J6725" i="3"/>
  <c r="J3966" i="3"/>
  <c r="J4366" i="3"/>
  <c r="O4366" i="3" s="1" a="1"/>
  <c r="O4366" i="3" s="1"/>
  <c r="J4766" i="3"/>
  <c r="O4766" i="3" s="1" a="1"/>
  <c r="O4766" i="3" s="1"/>
  <c r="J5166" i="3"/>
  <c r="J5566" i="3"/>
  <c r="J5966" i="3"/>
  <c r="J6366" i="3"/>
  <c r="J4467" i="3"/>
  <c r="N4467" i="3" s="1" a="1"/>
  <c r="N4467" i="3" s="1"/>
  <c r="J4867" i="3"/>
  <c r="J5267" i="3"/>
  <c r="J5667" i="3"/>
  <c r="J6067" i="3"/>
  <c r="J6467" i="3"/>
  <c r="J2288" i="3"/>
  <c r="O2288" i="3" s="1" a="1"/>
  <c r="O2288" i="3" s="1"/>
  <c r="J2688" i="3"/>
  <c r="J3088" i="3"/>
  <c r="J3488" i="3"/>
  <c r="J3888" i="3"/>
  <c r="J4288" i="3"/>
  <c r="J4688" i="3"/>
  <c r="O4688" i="3" s="1" a="1"/>
  <c r="O4688" i="3" s="1"/>
  <c r="J5088" i="3"/>
  <c r="J6829" i="3"/>
  <c r="J7229" i="3"/>
  <c r="J7629" i="3"/>
  <c r="J8029" i="3"/>
  <c r="J8429" i="3"/>
  <c r="J8829" i="3"/>
  <c r="J9229" i="3"/>
  <c r="J4310" i="3"/>
  <c r="O4310" i="3" s="1" a="1"/>
  <c r="O4310" i="3" s="1"/>
  <c r="J4710" i="3"/>
  <c r="O4710" i="3" s="1" a="1"/>
  <c r="O4710" i="3" s="1"/>
  <c r="J5110" i="3"/>
  <c r="J5510" i="3"/>
  <c r="J5910" i="3"/>
  <c r="J6310" i="3"/>
  <c r="J6710" i="3"/>
  <c r="J4171" i="3"/>
  <c r="O4171" i="3" s="1" a="1"/>
  <c r="O4171" i="3" s="1"/>
  <c r="J4571" i="3"/>
  <c r="J4971" i="3"/>
  <c r="J5371" i="3"/>
  <c r="J5771" i="3"/>
  <c r="J6171" i="3"/>
  <c r="J6571" i="3"/>
  <c r="J6971" i="3"/>
  <c r="J7371" i="3"/>
  <c r="J7771" i="3"/>
  <c r="J8171" i="3"/>
  <c r="J8571" i="3"/>
  <c r="J4192" i="3"/>
  <c r="J4592" i="3"/>
  <c r="J4992" i="3"/>
  <c r="J5392" i="3"/>
  <c r="J5792" i="3"/>
  <c r="J6192" i="3"/>
  <c r="J6592" i="3"/>
  <c r="J6992" i="3"/>
  <c r="J7392" i="3"/>
  <c r="J7792" i="3"/>
  <c r="J8192" i="3"/>
  <c r="J7310" i="3"/>
  <c r="J7710" i="3"/>
  <c r="J8110" i="3"/>
  <c r="J8510" i="3"/>
  <c r="J6134" i="3"/>
  <c r="J6534" i="3"/>
  <c r="J6934" i="3"/>
  <c r="J7334" i="3"/>
  <c r="J7815" i="3"/>
  <c r="J8215" i="3"/>
  <c r="J5956" i="3"/>
  <c r="J6356" i="3"/>
  <c r="J6756" i="3"/>
  <c r="J7156" i="3"/>
  <c r="J7556" i="3"/>
  <c r="J1262" i="3"/>
  <c r="J250" i="3"/>
  <c r="J793" i="3"/>
  <c r="J1775" i="3"/>
  <c r="J2015" i="3"/>
  <c r="J338" i="3"/>
  <c r="J1359" i="3"/>
  <c r="J1520" i="3"/>
  <c r="J287" i="3"/>
  <c r="J5169" i="3"/>
  <c r="J2090" i="3"/>
  <c r="J912" i="3"/>
  <c r="O912" i="3" s="1" a="1"/>
  <c r="O912" i="3" s="1"/>
  <c r="J3693" i="3"/>
  <c r="J5653" i="3"/>
  <c r="J1314" i="3"/>
  <c r="N1314" i="3" s="1" a="1"/>
  <c r="N1314" i="3" s="1"/>
  <c r="J4375" i="3"/>
  <c r="J5995" i="3"/>
  <c r="J3076" i="3"/>
  <c r="N3076" i="3" s="1" a="1"/>
  <c r="N3076" i="3" s="1"/>
  <c r="J457" i="3"/>
  <c r="N457" i="3" s="1" a="1"/>
  <c r="N457" i="3" s="1"/>
  <c r="J1998" i="3"/>
  <c r="J2399" i="3"/>
  <c r="N2399" i="3" s="1" a="1"/>
  <c r="N2399" i="3" s="1"/>
  <c r="J3899" i="3"/>
  <c r="O3899" i="3" s="1" a="1"/>
  <c r="O3899" i="3" s="1"/>
  <c r="J3020" i="3"/>
  <c r="J1061" i="3"/>
  <c r="J2361" i="3"/>
  <c r="J3381" i="3"/>
  <c r="J2790" i="3"/>
  <c r="J3550" i="3"/>
  <c r="J4210" i="3"/>
  <c r="O4210" i="3" s="1" a="1"/>
  <c r="O4210" i="3" s="1"/>
  <c r="J3191" i="3"/>
  <c r="O3191" i="3" s="1" a="1"/>
  <c r="O3191" i="3" s="1"/>
  <c r="J3891" i="3"/>
  <c r="O3891" i="3" s="1" a="1"/>
  <c r="O3891" i="3" s="1"/>
  <c r="J2732" i="3"/>
  <c r="O2732" i="3" s="1" a="1"/>
  <c r="O2732" i="3" s="1"/>
  <c r="J3452" i="3"/>
  <c r="J6633" i="3"/>
  <c r="J7353" i="3"/>
  <c r="J7893" i="3"/>
  <c r="J2774" i="3"/>
  <c r="J3314" i="3"/>
  <c r="O3314" i="3" s="1" a="1"/>
  <c r="O3314" i="3" s="1"/>
  <c r="J6735" i="3"/>
  <c r="J7275" i="3"/>
  <c r="J4476" i="3"/>
  <c r="J5136" i="3"/>
  <c r="J1677" i="3"/>
  <c r="O1677" i="3" s="1" a="1"/>
  <c r="O1677" i="3" s="1"/>
  <c r="J2337" i="3"/>
  <c r="J3798" i="3"/>
  <c r="J4458" i="3"/>
  <c r="J5018" i="3"/>
  <c r="J5558" i="3"/>
  <c r="J4499" i="3"/>
  <c r="O4499" i="3" s="1" a="1"/>
  <c r="O4499" i="3" s="1"/>
  <c r="J5039" i="3"/>
  <c r="J4200" i="3"/>
  <c r="N4200" i="3" s="1" a="1"/>
  <c r="N4200" i="3" s="1"/>
  <c r="J4740" i="3"/>
  <c r="O4740" i="3" s="1" a="1"/>
  <c r="O4740" i="3" s="1"/>
  <c r="J4161" i="3"/>
  <c r="J4701" i="3"/>
  <c r="J5261" i="3"/>
  <c r="J2082" i="3"/>
  <c r="J2642" i="3"/>
  <c r="J3302" i="3"/>
  <c r="O3302" i="3" s="1" a="1"/>
  <c r="O3302" i="3" s="1"/>
  <c r="J3862" i="3"/>
  <c r="J2043" i="3"/>
  <c r="O2043" i="3" s="1" a="1"/>
  <c r="O2043" i="3" s="1"/>
  <c r="J2603" i="3"/>
  <c r="O2603" i="3" s="1" a="1"/>
  <c r="O2603" i="3" s="1"/>
  <c r="J3143" i="3"/>
  <c r="J3823" i="3"/>
  <c r="J304" i="3"/>
  <c r="J984" i="3"/>
  <c r="O984" i="3" s="1" a="1"/>
  <c r="O984" i="3" s="1"/>
  <c r="J1524" i="3"/>
  <c r="J2204" i="3"/>
  <c r="J2744" i="3"/>
  <c r="J3304" i="3"/>
  <c r="N3304" i="3" s="1" a="1"/>
  <c r="N3304" i="3" s="1"/>
  <c r="J1325" i="3"/>
  <c r="J1865" i="3"/>
  <c r="J2445" i="3"/>
  <c r="J2965" i="3"/>
  <c r="J3485" i="3"/>
  <c r="O3485" i="3" s="1" a="1"/>
  <c r="O3485" i="3" s="1"/>
  <c r="J3985" i="3"/>
  <c r="N3985" i="3" s="1" a="1"/>
  <c r="N3985" i="3" s="1"/>
  <c r="J746" i="3"/>
  <c r="J1206" i="3"/>
  <c r="J1706" i="3"/>
  <c r="J2166" i="3"/>
  <c r="J2626" i="3"/>
  <c r="J3086" i="3"/>
  <c r="J3546" i="3"/>
  <c r="J927" i="3"/>
  <c r="J1407" i="3"/>
  <c r="J1887" i="3"/>
  <c r="J2347" i="3"/>
  <c r="J2827" i="3"/>
  <c r="N2827" i="3" s="1" a="1"/>
  <c r="N2827" i="3" s="1"/>
  <c r="J3287" i="3"/>
  <c r="O3287" i="3" s="1" a="1"/>
  <c r="O3287" i="3" s="1"/>
  <c r="J3747" i="3"/>
  <c r="O3747" i="3" s="1" a="1"/>
  <c r="O3747" i="3" s="1"/>
  <c r="J4207" i="3"/>
  <c r="N4207" i="3" s="1" a="1"/>
  <c r="N4207" i="3" s="1"/>
  <c r="J3754" i="3"/>
  <c r="J4174" i="3"/>
  <c r="O4174" i="3" s="1" a="1"/>
  <c r="O4174" i="3" s="1"/>
  <c r="J4594" i="3"/>
  <c r="J5014" i="3"/>
  <c r="J5434" i="3"/>
  <c r="J5834" i="3"/>
  <c r="J2877" i="3"/>
  <c r="J3277" i="3"/>
  <c r="N3277" i="3" s="1" a="1"/>
  <c r="N3277" i="3" s="1"/>
  <c r="J3677" i="3"/>
  <c r="J4077" i="3"/>
  <c r="J4477" i="3"/>
  <c r="O4477" i="3" s="1" a="1"/>
  <c r="O4477" i="3" s="1"/>
  <c r="J4877" i="3"/>
  <c r="J6098" i="3"/>
  <c r="J6498" i="3"/>
  <c r="J6898" i="3"/>
  <c r="J7298" i="3"/>
  <c r="J7698" i="3"/>
  <c r="J8098" i="3"/>
  <c r="J5299" i="3"/>
  <c r="J5699" i="3"/>
  <c r="J6099" i="3"/>
  <c r="J6499" i="3"/>
  <c r="J6899" i="3"/>
  <c r="J5740" i="3"/>
  <c r="J6140" i="3"/>
  <c r="J6540" i="3"/>
  <c r="J6940" i="3"/>
  <c r="J7340" i="3"/>
  <c r="J5361" i="3"/>
  <c r="J5761" i="3"/>
  <c r="J6161" i="3"/>
  <c r="J6561" i="3"/>
  <c r="J6961" i="3"/>
  <c r="J7361" i="3"/>
  <c r="J7761" i="3"/>
  <c r="J4342" i="3"/>
  <c r="J4742" i="3"/>
  <c r="J5142" i="3"/>
  <c r="J5542" i="3"/>
  <c r="J5942" i="3"/>
  <c r="J6342" i="3"/>
  <c r="J6742" i="3"/>
  <c r="J4523" i="3"/>
  <c r="O4523" i="3" s="1" a="1"/>
  <c r="O4523" i="3" s="1"/>
  <c r="J4923" i="3"/>
  <c r="J5323" i="3"/>
  <c r="J5723" i="3"/>
  <c r="J6123" i="3"/>
  <c r="J6523" i="3"/>
  <c r="J6923" i="3"/>
  <c r="J3744" i="3"/>
  <c r="O3744" i="3" s="1" a="1"/>
  <c r="O3744" i="3" s="1"/>
  <c r="J4144" i="3"/>
  <c r="O4144" i="3" s="1" a="1"/>
  <c r="O4144" i="3" s="1"/>
  <c r="J4544" i="3"/>
  <c r="O4544" i="3" s="1" a="1"/>
  <c r="O4544" i="3" s="1"/>
  <c r="J4944" i="3"/>
  <c r="J5344" i="3"/>
  <c r="J5744" i="3"/>
  <c r="J6144" i="3"/>
  <c r="J6544" i="3"/>
  <c r="J4345" i="3"/>
  <c r="J4745" i="3"/>
  <c r="J5145" i="3"/>
  <c r="J5545" i="3"/>
  <c r="J5945" i="3"/>
  <c r="J6345" i="3"/>
  <c r="J6745" i="3"/>
  <c r="J3986" i="3"/>
  <c r="O3986" i="3" s="1" a="1"/>
  <c r="O3986" i="3" s="1"/>
  <c r="J4386" i="3"/>
  <c r="O4386" i="3" s="1" a="1"/>
  <c r="O4386" i="3" s="1"/>
  <c r="J4786" i="3"/>
  <c r="J5186" i="3"/>
  <c r="J5586" i="3"/>
  <c r="J5986" i="3"/>
  <c r="J6386" i="3"/>
  <c r="J4487" i="3"/>
  <c r="J4887" i="3"/>
  <c r="J5287" i="3"/>
  <c r="J5687" i="3"/>
  <c r="J6087" i="3"/>
  <c r="J6487" i="3"/>
  <c r="J2308" i="3"/>
  <c r="J2708" i="3"/>
  <c r="O2708" i="3" s="1" a="1"/>
  <c r="O2708" i="3" s="1"/>
  <c r="J3108" i="3"/>
  <c r="O3108" i="3" s="1" a="1"/>
  <c r="O3108" i="3" s="1"/>
  <c r="J3508" i="3"/>
  <c r="J3908" i="3"/>
  <c r="O3908" i="3" s="1" a="1"/>
  <c r="O3908" i="3" s="1"/>
  <c r="J4308" i="3"/>
  <c r="J4708" i="3"/>
  <c r="J5108" i="3"/>
  <c r="J6849" i="3"/>
  <c r="J7249" i="3"/>
  <c r="J7649" i="3"/>
  <c r="J8049" i="3"/>
  <c r="J8449" i="3"/>
  <c r="J8849" i="3"/>
  <c r="J9249" i="3"/>
  <c r="J4330" i="3"/>
  <c r="N4330" i="3" s="1" a="1"/>
  <c r="N4330" i="3" s="1"/>
  <c r="J4730" i="3"/>
  <c r="J5130" i="3"/>
  <c r="J5530" i="3"/>
  <c r="J5930" i="3"/>
  <c r="J6330" i="3"/>
  <c r="J6730" i="3"/>
  <c r="J4191" i="3"/>
  <c r="O4191" i="3" s="1" a="1"/>
  <c r="O4191" i="3" s="1"/>
  <c r="J4591" i="3"/>
  <c r="J4991" i="3"/>
  <c r="J5391" i="3"/>
  <c r="J5791" i="3"/>
  <c r="J6191" i="3"/>
  <c r="J6591" i="3"/>
  <c r="J6991" i="3"/>
  <c r="J7391" i="3"/>
  <c r="J7791" i="3"/>
  <c r="J8191" i="3"/>
  <c r="J3812" i="3"/>
  <c r="O3812" i="3" s="1" a="1"/>
  <c r="O3812" i="3" s="1"/>
  <c r="J4212" i="3"/>
  <c r="O4212" i="3" s="1" a="1"/>
  <c r="O4212" i="3" s="1"/>
  <c r="J4612" i="3"/>
  <c r="N4612" i="3" s="1" a="1"/>
  <c r="N4612" i="3" s="1"/>
  <c r="J5012" i="3"/>
  <c r="J5412" i="3"/>
  <c r="J5812" i="3"/>
  <c r="J6212" i="3"/>
  <c r="J6612" i="3"/>
  <c r="J7012" i="3"/>
  <c r="J7412" i="3"/>
  <c r="J7812" i="3"/>
  <c r="J8212" i="3"/>
  <c r="J7330" i="3"/>
  <c r="J7730" i="3"/>
  <c r="J8130" i="3"/>
  <c r="J8530" i="3"/>
  <c r="J6154" i="3"/>
  <c r="J6554" i="3"/>
  <c r="J6954" i="3"/>
  <c r="J7354" i="3"/>
  <c r="J7835" i="3"/>
  <c r="J8235" i="3"/>
  <c r="J5976" i="3"/>
  <c r="J6376" i="3"/>
  <c r="J6776" i="3"/>
  <c r="J7176" i="3"/>
  <c r="J7576" i="3"/>
  <c r="J5337" i="3"/>
  <c r="J5737" i="3"/>
  <c r="J6137" i="3"/>
  <c r="J6537" i="3"/>
  <c r="J8398" i="3"/>
  <c r="J8798" i="3"/>
  <c r="J9198" i="3"/>
  <c r="J9598" i="3"/>
  <c r="J603" i="3"/>
  <c r="J770" i="3"/>
  <c r="J873" i="3"/>
  <c r="J1955" i="3"/>
  <c r="J2095" i="3"/>
  <c r="J358" i="3"/>
  <c r="J1439" i="3"/>
  <c r="J1560" i="3"/>
  <c r="O1560" i="3" s="1" a="1"/>
  <c r="O1560" i="3" s="1"/>
  <c r="J307" i="3"/>
  <c r="J5249" i="3"/>
  <c r="J2130" i="3"/>
  <c r="J932" i="3"/>
  <c r="O932" i="3" s="1" a="1"/>
  <c r="O932" i="3" s="1"/>
  <c r="J3733" i="3"/>
  <c r="N3733" i="3" s="1" a="1"/>
  <c r="N3733" i="3" s="1"/>
  <c r="J5693" i="3"/>
  <c r="J1334" i="3"/>
  <c r="J4415" i="3"/>
  <c r="O4415" i="3" s="1" a="1"/>
  <c r="O4415" i="3" s="1"/>
  <c r="J6035" i="3"/>
  <c r="J3096" i="3"/>
  <c r="J497" i="3"/>
  <c r="O497" i="3" s="1" a="1"/>
  <c r="O497" i="3" s="1"/>
  <c r="J2038" i="3"/>
  <c r="J2419" i="3"/>
  <c r="O2419" i="3" s="1" a="1"/>
  <c r="O2419" i="3" s="1"/>
  <c r="J3939" i="3"/>
  <c r="O3939" i="3" s="1" a="1"/>
  <c r="O3939" i="3" s="1"/>
  <c r="J3040" i="3"/>
  <c r="J1181" i="3"/>
  <c r="N1181" i="3" s="1" a="1"/>
  <c r="N1181" i="3" s="1"/>
  <c r="J2381" i="3"/>
  <c r="J3401" i="3"/>
  <c r="J2810" i="3"/>
  <c r="J3610" i="3"/>
  <c r="J2591" i="3"/>
  <c r="J3211" i="3"/>
  <c r="J3911" i="3"/>
  <c r="J2752" i="3"/>
  <c r="J3472" i="3"/>
  <c r="N3472" i="3" s="1" a="1"/>
  <c r="N3472" i="3" s="1"/>
  <c r="J6653" i="3"/>
  <c r="J7373" i="3"/>
  <c r="J7913" i="3"/>
  <c r="J2794" i="3"/>
  <c r="J3334" i="3"/>
  <c r="O3334" i="3" s="1" a="1"/>
  <c r="O3334" i="3" s="1"/>
  <c r="J6755" i="3"/>
  <c r="J7295" i="3"/>
  <c r="J4616" i="3"/>
  <c r="O4616" i="3" s="1" a="1"/>
  <c r="O4616" i="3" s="1"/>
  <c r="J5156" i="3"/>
  <c r="J1697" i="3"/>
  <c r="N1697" i="3" s="1" a="1"/>
  <c r="N1697" i="3" s="1"/>
  <c r="J2357" i="3"/>
  <c r="J3818" i="3"/>
  <c r="O3818" i="3" s="1" a="1"/>
  <c r="O3818" i="3" s="1"/>
  <c r="J4478" i="3"/>
  <c r="N4478" i="3" s="1" a="1"/>
  <c r="N4478" i="3" s="1"/>
  <c r="J5038" i="3"/>
  <c r="J5698" i="3"/>
  <c r="J4519" i="3"/>
  <c r="J5059" i="3"/>
  <c r="J4220" i="3"/>
  <c r="J4760" i="3"/>
  <c r="O4760" i="3" s="1" a="1"/>
  <c r="O4760" i="3" s="1"/>
  <c r="J4181" i="3"/>
  <c r="J4721" i="3"/>
  <c r="O4721" i="3" s="1" a="1"/>
  <c r="O4721" i="3" s="1"/>
  <c r="J1562" i="3"/>
  <c r="J2102" i="3"/>
  <c r="J2662" i="3"/>
  <c r="J3322" i="3"/>
  <c r="O3322" i="3" s="1" a="1"/>
  <c r="O3322" i="3" s="1"/>
  <c r="J3882" i="3"/>
  <c r="O3882" i="3" s="1" a="1"/>
  <c r="O3882" i="3" s="1"/>
  <c r="J2063" i="3"/>
  <c r="J2623" i="3"/>
  <c r="O2623" i="3" s="1" a="1"/>
  <c r="O2623" i="3" s="1"/>
  <c r="J3303" i="3"/>
  <c r="J3843" i="3"/>
  <c r="O3843" i="3" s="1" a="1"/>
  <c r="O3843" i="3" s="1"/>
  <c r="J324" i="3"/>
  <c r="O324" i="3" s="1" a="1"/>
  <c r="O324" i="3" s="1"/>
  <c r="J1004" i="3"/>
  <c r="J1544" i="3"/>
  <c r="J2224" i="3"/>
  <c r="O2224" i="3" s="1" a="1"/>
  <c r="O2224" i="3" s="1"/>
  <c r="J2764" i="3"/>
  <c r="O2764" i="3" s="1" a="1"/>
  <c r="O2764" i="3" s="1"/>
  <c r="J3444" i="3"/>
  <c r="J1345" i="3"/>
  <c r="J1885" i="3"/>
  <c r="J2485" i="3"/>
  <c r="J3005" i="3"/>
  <c r="N3005" i="3" s="1" a="1"/>
  <c r="N3005" i="3" s="1"/>
  <c r="J3505" i="3"/>
  <c r="J4005" i="3"/>
  <c r="J766" i="3"/>
  <c r="O766" i="3" s="1" a="1"/>
  <c r="O766" i="3" s="1"/>
  <c r="J1226" i="3"/>
  <c r="O1226" i="3" s="1" a="1"/>
  <c r="O1226" i="3" s="1"/>
  <c r="J1726" i="3"/>
  <c r="J2186" i="3"/>
  <c r="J2646" i="3"/>
  <c r="N2646" i="3" s="1" a="1"/>
  <c r="N2646" i="3" s="1"/>
  <c r="J3106" i="3"/>
  <c r="J3566" i="3"/>
  <c r="O3566" i="3" s="1" a="1"/>
  <c r="O3566" i="3" s="1"/>
  <c r="J947" i="3"/>
  <c r="J1427" i="3"/>
  <c r="J1907" i="3"/>
  <c r="O1907" i="3" s="1" a="1"/>
  <c r="O1907" i="3" s="1"/>
  <c r="J2367" i="3"/>
  <c r="O2367" i="3" s="1" a="1"/>
  <c r="O2367" i="3" s="1"/>
  <c r="J2847" i="3"/>
  <c r="J3307" i="3"/>
  <c r="O3307" i="3" s="1" a="1"/>
  <c r="O3307" i="3" s="1"/>
  <c r="J3787" i="3"/>
  <c r="J4227" i="3"/>
  <c r="J3774" i="3"/>
  <c r="O3774" i="3" s="1" a="1"/>
  <c r="O3774" i="3" s="1"/>
  <c r="J4194" i="3"/>
  <c r="O4194" i="3" s="1" a="1"/>
  <c r="O4194" i="3" s="1"/>
  <c r="J4614" i="3"/>
  <c r="O4614" i="3" s="1" a="1"/>
  <c r="O4614" i="3" s="1"/>
  <c r="J5034" i="3"/>
  <c r="J5454" i="3"/>
  <c r="J5854" i="3"/>
  <c r="J2897" i="3"/>
  <c r="J3297" i="3"/>
  <c r="O3297" i="3" s="1" a="1"/>
  <c r="O3297" i="3" s="1"/>
  <c r="J3697" i="3"/>
  <c r="O3697" i="3" s="1" a="1"/>
  <c r="O3697" i="3" s="1"/>
  <c r="J4097" i="3"/>
  <c r="O4097" i="3" s="1" a="1"/>
  <c r="O4097" i="3" s="1"/>
  <c r="J4497" i="3"/>
  <c r="J4897" i="3"/>
  <c r="J6118" i="3"/>
  <c r="J6518" i="3"/>
  <c r="J6918" i="3"/>
  <c r="J7318" i="3"/>
  <c r="J7718" i="3"/>
  <c r="J8118" i="3"/>
  <c r="J5319" i="3"/>
  <c r="J5719" i="3"/>
  <c r="J6119" i="3"/>
  <c r="J6519" i="3"/>
  <c r="J6919" i="3"/>
  <c r="J5760" i="3"/>
  <c r="J6160" i="3"/>
  <c r="J6560" i="3"/>
  <c r="J6960" i="3"/>
  <c r="J7360" i="3"/>
  <c r="J5381" i="3"/>
  <c r="J5781" i="3"/>
  <c r="J6181" i="3"/>
  <c r="J6581" i="3"/>
  <c r="J6981" i="3"/>
  <c r="J7381" i="3"/>
  <c r="J7781" i="3"/>
  <c r="J4362" i="3"/>
  <c r="O4362" i="3" s="1" a="1"/>
  <c r="O4362" i="3" s="1"/>
  <c r="J4762" i="3"/>
  <c r="J5162" i="3"/>
  <c r="J5562" i="3"/>
  <c r="J5962" i="3"/>
  <c r="J6362" i="3"/>
  <c r="J6762" i="3"/>
  <c r="J4543" i="3"/>
  <c r="O4543" i="3" s="1" a="1"/>
  <c r="O4543" i="3" s="1"/>
  <c r="J4943" i="3"/>
  <c r="J5343" i="3"/>
  <c r="J5743" i="3"/>
  <c r="J6143" i="3"/>
  <c r="J6543" i="3"/>
  <c r="J6943" i="3"/>
  <c r="J3764" i="3"/>
  <c r="N3764" i="3" s="1" a="1"/>
  <c r="N3764" i="3" s="1"/>
  <c r="J4164" i="3"/>
  <c r="J4564" i="3"/>
  <c r="J4964" i="3"/>
  <c r="J5364" i="3"/>
  <c r="J5764" i="3"/>
  <c r="J6164" i="3"/>
  <c r="J6564" i="3"/>
  <c r="J4365" i="3"/>
  <c r="J4765" i="3"/>
  <c r="J5165" i="3"/>
  <c r="J5565" i="3"/>
  <c r="J5965" i="3"/>
  <c r="J6365" i="3"/>
  <c r="J6765" i="3"/>
  <c r="J4006" i="3"/>
  <c r="O4006" i="3" s="1" a="1"/>
  <c r="O4006" i="3" s="1"/>
  <c r="J4406" i="3"/>
  <c r="O4406" i="3" s="1" a="1"/>
  <c r="O4406" i="3" s="1"/>
  <c r="J4806" i="3"/>
  <c r="J5206" i="3"/>
  <c r="J5606" i="3"/>
  <c r="J6006" i="3"/>
  <c r="J6406" i="3"/>
  <c r="J4507" i="3"/>
  <c r="J4907" i="3"/>
  <c r="J5307" i="3"/>
  <c r="J5707" i="3"/>
  <c r="J6107" i="3"/>
  <c r="J6507" i="3"/>
  <c r="J2328" i="3"/>
  <c r="O2328" i="3" s="1" a="1"/>
  <c r="O2328" i="3" s="1"/>
  <c r="J2728" i="3"/>
  <c r="J3128" i="3"/>
  <c r="J3528" i="3"/>
  <c r="J3928" i="3"/>
  <c r="N3928" i="3" s="1" a="1"/>
  <c r="N3928" i="3" s="1"/>
  <c r="J4328" i="3"/>
  <c r="O4328" i="3" s="1" a="1"/>
  <c r="O4328" i="3" s="1"/>
  <c r="J4728" i="3"/>
  <c r="O4728" i="3" s="1" a="1"/>
  <c r="O4728" i="3" s="1"/>
  <c r="J5128" i="3"/>
  <c r="J6869" i="3"/>
  <c r="J7269" i="3"/>
  <c r="J7669" i="3"/>
  <c r="J8069" i="3"/>
  <c r="J8469" i="3"/>
  <c r="J8869" i="3"/>
  <c r="J9269" i="3"/>
  <c r="J4350" i="3"/>
  <c r="N4350" i="3" s="1" a="1"/>
  <c r="N4350" i="3" s="1"/>
  <c r="J4750" i="3"/>
  <c r="N4750" i="3" s="1" a="1"/>
  <c r="N4750" i="3" s="1"/>
  <c r="J5150" i="3"/>
  <c r="J5550" i="3"/>
  <c r="J5950" i="3"/>
  <c r="J6350" i="3"/>
  <c r="J6750" i="3"/>
  <c r="J4211" i="3"/>
  <c r="J4611" i="3"/>
  <c r="J5011" i="3"/>
  <c r="J5411" i="3"/>
  <c r="J5811" i="3"/>
  <c r="J6211" i="3"/>
  <c r="J6611" i="3"/>
  <c r="J7011" i="3"/>
  <c r="J7411" i="3"/>
  <c r="J7811" i="3"/>
  <c r="J8211" i="3"/>
  <c r="J3832" i="3"/>
  <c r="O3832" i="3" s="1" a="1"/>
  <c r="O3832" i="3" s="1"/>
  <c r="J4232" i="3"/>
  <c r="O4232" i="3" s="1" a="1"/>
  <c r="O4232" i="3" s="1"/>
  <c r="J4632" i="3"/>
  <c r="J5032" i="3"/>
  <c r="J5432" i="3"/>
  <c r="J5832" i="3"/>
  <c r="J6232" i="3"/>
  <c r="J6632" i="3"/>
  <c r="J7032" i="3"/>
  <c r="J7432" i="3"/>
  <c r="J7832" i="3"/>
  <c r="J8232" i="3"/>
  <c r="J7350" i="3"/>
  <c r="J7750" i="3"/>
  <c r="J8150" i="3"/>
  <c r="J8550" i="3"/>
  <c r="J6174" i="3"/>
  <c r="J6574" i="3"/>
  <c r="J6974" i="3"/>
  <c r="J7374" i="3"/>
  <c r="J7855" i="3"/>
  <c r="J8255" i="3"/>
  <c r="J5996" i="3"/>
  <c r="J6396" i="3"/>
  <c r="J6796" i="3"/>
  <c r="J7196" i="3"/>
  <c r="J7596" i="3"/>
  <c r="J5357" i="3"/>
  <c r="J5757" i="3"/>
  <c r="J6157" i="3"/>
  <c r="J6557" i="3"/>
  <c r="J8418" i="3"/>
  <c r="J8818" i="3"/>
  <c r="J9218" i="3"/>
  <c r="J9618" i="3"/>
  <c r="J6979" i="3"/>
  <c r="J683" i="3"/>
  <c r="J1489" i="3"/>
  <c r="J1653" i="3"/>
  <c r="J1995" i="3"/>
  <c r="J556" i="3"/>
  <c r="J638" i="3"/>
  <c r="J1459" i="3"/>
  <c r="J61" i="3"/>
  <c r="J587" i="3"/>
  <c r="J5269" i="3"/>
  <c r="J2490" i="3"/>
  <c r="J1092" i="3"/>
  <c r="J3753" i="3"/>
  <c r="J5993" i="3"/>
  <c r="J1534" i="3"/>
  <c r="J4435" i="3"/>
  <c r="O4435" i="3" s="1" a="1"/>
  <c r="O4435" i="3" s="1"/>
  <c r="J1696" i="3"/>
  <c r="J3276" i="3"/>
  <c r="J517" i="3"/>
  <c r="J2238" i="3"/>
  <c r="O2238" i="3" s="1" a="1"/>
  <c r="O2238" i="3" s="1"/>
  <c r="J2539" i="3"/>
  <c r="N2539" i="3" s="1" a="1"/>
  <c r="N2539" i="3" s="1"/>
  <c r="J3959" i="3"/>
  <c r="J3060" i="3"/>
  <c r="O3060" i="3" s="1" a="1"/>
  <c r="O3060" i="3" s="1"/>
  <c r="J1241" i="3"/>
  <c r="J2521" i="3"/>
  <c r="N2521" i="3" s="1" a="1"/>
  <c r="N2521" i="3" s="1"/>
  <c r="J3421" i="3"/>
  <c r="O3421" i="3" s="1" a="1"/>
  <c r="O3421" i="3" s="1"/>
  <c r="J2830" i="3"/>
  <c r="J3630" i="3"/>
  <c r="J2611" i="3"/>
  <c r="O2611" i="3" s="1" a="1"/>
  <c r="O2611" i="3" s="1"/>
  <c r="J3231" i="3"/>
  <c r="O3231" i="3" s="1" a="1"/>
  <c r="O3231" i="3" s="1"/>
  <c r="J3931" i="3"/>
  <c r="J2772" i="3"/>
  <c r="J3492" i="3"/>
  <c r="J6673" i="3"/>
  <c r="J7393" i="3"/>
  <c r="J7933" i="3"/>
  <c r="J2814" i="3"/>
  <c r="J3354" i="3"/>
  <c r="J6775" i="3"/>
  <c r="J7315" i="3"/>
  <c r="J4636" i="3"/>
  <c r="O4636" i="3" s="1" a="1"/>
  <c r="O4636" i="3" s="1"/>
  <c r="J5176" i="3"/>
  <c r="J1717" i="3"/>
  <c r="O1717" i="3" s="1" a="1"/>
  <c r="O1717" i="3" s="1"/>
  <c r="J2377" i="3"/>
  <c r="O2377" i="3" s="1" a="1"/>
  <c r="O2377" i="3" s="1"/>
  <c r="J3838" i="3"/>
  <c r="J4498" i="3"/>
  <c r="N4498" i="3" s="1" a="1"/>
  <c r="N4498" i="3" s="1"/>
  <c r="J5058" i="3"/>
  <c r="J5738" i="3"/>
  <c r="J4539" i="3"/>
  <c r="J5079" i="3"/>
  <c r="J4240" i="3"/>
  <c r="O4240" i="3" s="1" a="1"/>
  <c r="O4240" i="3" s="1"/>
  <c r="J4780" i="3"/>
  <c r="O4780" i="3" s="1" a="1"/>
  <c r="O4780" i="3" s="1"/>
  <c r="J4201" i="3"/>
  <c r="J4741" i="3"/>
  <c r="J1582" i="3"/>
  <c r="J2122" i="3"/>
  <c r="O2122" i="3" s="1" a="1"/>
  <c r="O2122" i="3" s="1"/>
  <c r="J2682" i="3"/>
  <c r="J3342" i="3"/>
  <c r="J3902" i="3"/>
  <c r="J2103" i="3"/>
  <c r="O2103" i="3" s="1" a="1"/>
  <c r="O2103" i="3" s="1"/>
  <c r="J2643" i="3"/>
  <c r="O2643" i="3" s="1" a="1"/>
  <c r="O2643" i="3" s="1"/>
  <c r="J3323" i="3"/>
  <c r="J3863" i="3"/>
  <c r="O3863" i="3" s="1" a="1"/>
  <c r="O3863" i="3" s="1"/>
  <c r="J344" i="3"/>
  <c r="J1024" i="3"/>
  <c r="O1024" i="3" s="1" a="1"/>
  <c r="O1024" i="3" s="1"/>
  <c r="J1564" i="3"/>
  <c r="J2244" i="3"/>
  <c r="N2244" i="3" s="1" a="1"/>
  <c r="N2244" i="3" s="1"/>
  <c r="J2784" i="3"/>
  <c r="O2784" i="3" s="1" a="1"/>
  <c r="O2784" i="3" s="1"/>
  <c r="J3464" i="3"/>
  <c r="J1365" i="3"/>
  <c r="J1905" i="3"/>
  <c r="J2505" i="3"/>
  <c r="J3025" i="3"/>
  <c r="J3525" i="3"/>
  <c r="J4025" i="3"/>
  <c r="J786" i="3"/>
  <c r="J1286" i="3"/>
  <c r="J1746" i="3"/>
  <c r="J2206" i="3"/>
  <c r="J2666" i="3"/>
  <c r="J3126" i="3"/>
  <c r="J3586" i="3"/>
  <c r="O3586" i="3" s="1" a="1"/>
  <c r="O3586" i="3" s="1"/>
  <c r="J987" i="3"/>
  <c r="J1467" i="3"/>
  <c r="J1927" i="3"/>
  <c r="J2407" i="3"/>
  <c r="O2407" i="3" s="1" a="1"/>
  <c r="O2407" i="3" s="1"/>
  <c r="J2867" i="3"/>
  <c r="O2867" i="3" s="1" a="1"/>
  <c r="O2867" i="3" s="1"/>
  <c r="J3327" i="3"/>
  <c r="O3327" i="3" s="1" a="1"/>
  <c r="O3327" i="3" s="1"/>
  <c r="J3807" i="3"/>
  <c r="O3807" i="3" s="1" a="1"/>
  <c r="O3807" i="3" s="1"/>
  <c r="J4247" i="3"/>
  <c r="J3794" i="3"/>
  <c r="J4214" i="3"/>
  <c r="O4214" i="3" s="1" a="1"/>
  <c r="O4214" i="3" s="1"/>
  <c r="J4634" i="3"/>
  <c r="J5054" i="3"/>
  <c r="J5474" i="3"/>
  <c r="J5874" i="3"/>
  <c r="J2917" i="3"/>
  <c r="O2917" i="3" s="1" a="1"/>
  <c r="O2917" i="3" s="1"/>
  <c r="J3317" i="3"/>
  <c r="O3317" i="3" s="1" a="1"/>
  <c r="O3317" i="3" s="1"/>
  <c r="J3717" i="3"/>
  <c r="J4117" i="3"/>
  <c r="J4517" i="3"/>
  <c r="J4917" i="3"/>
  <c r="J6138" i="3"/>
  <c r="J6538" i="3"/>
  <c r="J6938" i="3"/>
  <c r="J7338" i="3"/>
  <c r="J7738" i="3"/>
  <c r="J8138" i="3"/>
  <c r="J5339" i="3"/>
  <c r="J5739" i="3"/>
  <c r="J6139" i="3"/>
  <c r="J6539" i="3"/>
  <c r="J6939" i="3"/>
  <c r="J5780" i="3"/>
  <c r="J6180" i="3"/>
  <c r="J6580" i="3"/>
  <c r="J6980" i="3"/>
  <c r="J7380" i="3"/>
  <c r="J5401" i="3"/>
  <c r="J5801" i="3"/>
  <c r="J6201" i="3"/>
  <c r="J6601" i="3"/>
  <c r="J7001" i="3"/>
  <c r="J7401" i="3"/>
  <c r="J7801" i="3"/>
  <c r="J4382" i="3"/>
  <c r="O4382" i="3" s="1" a="1"/>
  <c r="O4382" i="3" s="1"/>
  <c r="J4782" i="3"/>
  <c r="O4782" i="3" s="1" a="1"/>
  <c r="O4782" i="3" s="1"/>
  <c r="J5182" i="3"/>
  <c r="J5582" i="3"/>
  <c r="J5982" i="3"/>
  <c r="J6382" i="3"/>
  <c r="J6782" i="3"/>
  <c r="J4563" i="3"/>
  <c r="J4963" i="3"/>
  <c r="J5363" i="3"/>
  <c r="J5763" i="3"/>
  <c r="J6163" i="3"/>
  <c r="J6563" i="3"/>
  <c r="J6963" i="3"/>
  <c r="J3784" i="3"/>
  <c r="J4184" i="3"/>
  <c r="O4184" i="3" s="1" a="1"/>
  <c r="O4184" i="3" s="1"/>
  <c r="J4584" i="3"/>
  <c r="O4584" i="3" s="1" a="1"/>
  <c r="O4584" i="3" s="1"/>
  <c r="J4984" i="3"/>
  <c r="J5384" i="3"/>
  <c r="J5784" i="3"/>
  <c r="J6184" i="3"/>
  <c r="J6584" i="3"/>
  <c r="J4385" i="3"/>
  <c r="J4785" i="3"/>
  <c r="J5185" i="3"/>
  <c r="J5585" i="3"/>
  <c r="J5985" i="3"/>
  <c r="J6385" i="3"/>
  <c r="J6785" i="3"/>
  <c r="J4026" i="3"/>
  <c r="J4426" i="3"/>
  <c r="O4426" i="3" s="1" a="1"/>
  <c r="O4426" i="3" s="1"/>
  <c r="J4826" i="3"/>
  <c r="J5226" i="3"/>
  <c r="J5626" i="3"/>
  <c r="J6026" i="3"/>
  <c r="J6426" i="3"/>
  <c r="J4527" i="3"/>
  <c r="O4527" i="3" s="1" a="1"/>
  <c r="O4527" i="3" s="1"/>
  <c r="J4927" i="3"/>
  <c r="J5327" i="3"/>
  <c r="J5727" i="3"/>
  <c r="J6127" i="3"/>
  <c r="J6527" i="3"/>
  <c r="J2348" i="3"/>
  <c r="N2348" i="3" s="1" a="1"/>
  <c r="N2348" i="3" s="1"/>
  <c r="J2748" i="3"/>
  <c r="J3148" i="3"/>
  <c r="O3148" i="3" s="1" a="1"/>
  <c r="O3148" i="3" s="1"/>
  <c r="J3548" i="3"/>
  <c r="J3948" i="3"/>
  <c r="O3948" i="3" s="1" a="1"/>
  <c r="O3948" i="3" s="1"/>
  <c r="J4348" i="3"/>
  <c r="J4748" i="3"/>
  <c r="J5148" i="3"/>
  <c r="J6889" i="3"/>
  <c r="J7289" i="3"/>
  <c r="J7689" i="3"/>
  <c r="J8089" i="3"/>
  <c r="J8489" i="3"/>
  <c r="J8889" i="3"/>
  <c r="J9289" i="3"/>
  <c r="J4370" i="3"/>
  <c r="O4370" i="3" s="1" a="1"/>
  <c r="O4370" i="3" s="1"/>
  <c r="J4770" i="3"/>
  <c r="N4770" i="3" s="1" a="1"/>
  <c r="N4770" i="3" s="1"/>
  <c r="J5170" i="3"/>
  <c r="J5570" i="3"/>
  <c r="J5970" i="3"/>
  <c r="J6370" i="3"/>
  <c r="J6770" i="3"/>
  <c r="J4231" i="3"/>
  <c r="O4231" i="3" s="1" a="1"/>
  <c r="O4231" i="3" s="1"/>
  <c r="J4631" i="3"/>
  <c r="O4631" i="3" s="1" a="1"/>
  <c r="O4631" i="3" s="1"/>
  <c r="J5031" i="3"/>
  <c r="J5431" i="3"/>
  <c r="J5831" i="3"/>
  <c r="J6231" i="3"/>
  <c r="J6631" i="3"/>
  <c r="J7031" i="3"/>
  <c r="J7431" i="3"/>
  <c r="J7831" i="3"/>
  <c r="J8231" i="3"/>
  <c r="J3852" i="3"/>
  <c r="O3852" i="3" s="1" a="1"/>
  <c r="O3852" i="3" s="1"/>
  <c r="J4252" i="3"/>
  <c r="J4652" i="3"/>
  <c r="O4652" i="3" s="1" a="1"/>
  <c r="O4652" i="3" s="1"/>
  <c r="J5052" i="3"/>
  <c r="J5452" i="3"/>
  <c r="J5852" i="3"/>
  <c r="J6252" i="3"/>
  <c r="J6652" i="3"/>
  <c r="J7052" i="3"/>
  <c r="J7452" i="3"/>
  <c r="J7852" i="3"/>
  <c r="J8252" i="3"/>
  <c r="J7370" i="3"/>
  <c r="J7770" i="3"/>
  <c r="J8170" i="3"/>
  <c r="J8193" i="3"/>
  <c r="J6194" i="3"/>
  <c r="J6594" i="3"/>
  <c r="J6994" i="3"/>
  <c r="J7394" i="3"/>
  <c r="J7875" i="3"/>
  <c r="J8275" i="3"/>
  <c r="J1483" i="3"/>
  <c r="J1769" i="3"/>
  <c r="J1873" i="3"/>
  <c r="J2075" i="3"/>
  <c r="J576" i="3"/>
  <c r="J718" i="3"/>
  <c r="N718" i="3" s="1" a="1"/>
  <c r="N718" i="3" s="1"/>
  <c r="J1499" i="3"/>
  <c r="J81" i="3"/>
  <c r="N81" i="3" s="1" a="1"/>
  <c r="N81" i="3" s="1"/>
  <c r="J667" i="3"/>
  <c r="J5309" i="3"/>
  <c r="J2510" i="3"/>
  <c r="J1132" i="3"/>
  <c r="J3893" i="3"/>
  <c r="J6013" i="3"/>
  <c r="J1614" i="3"/>
  <c r="O1614" i="3" s="1" a="1"/>
  <c r="O1614" i="3" s="1"/>
  <c r="J4475" i="3"/>
  <c r="O4475" i="3" s="1" a="1"/>
  <c r="O4475" i="3" s="1"/>
  <c r="J1716" i="3"/>
  <c r="J3316" i="3"/>
  <c r="O3316" i="3" s="1" a="1"/>
  <c r="O3316" i="3" s="1"/>
  <c r="J597" i="3"/>
  <c r="J2258" i="3"/>
  <c r="J2619" i="3"/>
  <c r="J3999" i="3"/>
  <c r="J3080" i="3"/>
  <c r="J1261" i="3"/>
  <c r="J2541" i="3"/>
  <c r="O2541" i="3" s="1" a="1"/>
  <c r="O2541" i="3" s="1"/>
  <c r="J3441" i="3"/>
  <c r="J2850" i="3"/>
  <c r="J3650" i="3"/>
  <c r="J2671" i="3"/>
  <c r="J3251" i="3"/>
  <c r="O3251" i="3" s="1" a="1"/>
  <c r="O3251" i="3" s="1"/>
  <c r="J3951" i="3"/>
  <c r="J2792" i="3"/>
  <c r="J3512" i="3"/>
  <c r="J6833" i="3"/>
  <c r="J7413" i="3"/>
  <c r="J8093" i="3"/>
  <c r="J2834" i="3"/>
  <c r="O2834" i="3" s="1" a="1"/>
  <c r="O2834" i="3" s="1"/>
  <c r="J3374" i="3"/>
  <c r="N3374" i="3" s="1" a="1"/>
  <c r="N3374" i="3" s="1"/>
  <c r="J6795" i="3"/>
  <c r="J7335" i="3"/>
  <c r="J4656" i="3"/>
  <c r="O4656" i="3" s="1" a="1"/>
  <c r="O4656" i="3" s="1"/>
  <c r="J5196" i="3"/>
  <c r="J1857" i="3"/>
  <c r="J2397" i="3"/>
  <c r="J3858" i="3"/>
  <c r="N3858" i="3" s="1" a="1"/>
  <c r="N3858" i="3" s="1"/>
  <c r="J4538" i="3"/>
  <c r="N4538" i="3" s="1" a="1"/>
  <c r="N4538" i="3" s="1"/>
  <c r="J5078" i="3"/>
  <c r="J5758" i="3"/>
  <c r="J4559" i="3"/>
  <c r="J3720" i="3"/>
  <c r="O3720" i="3" s="1" a="1"/>
  <c r="O3720" i="3" s="1"/>
  <c r="J4260" i="3"/>
  <c r="J4800" i="3"/>
  <c r="J4221" i="3"/>
  <c r="J4761" i="3"/>
  <c r="O4761" i="3" s="1" a="1"/>
  <c r="O4761" i="3" s="1"/>
  <c r="J1602" i="3"/>
  <c r="J2142" i="3"/>
  <c r="J2822" i="3"/>
  <c r="O2822" i="3" s="1" a="1"/>
  <c r="O2822" i="3" s="1"/>
  <c r="J3382" i="3"/>
  <c r="O3382" i="3" s="1" a="1"/>
  <c r="O3382" i="3" s="1"/>
  <c r="J3922" i="3"/>
  <c r="O3922" i="3" s="1" a="1"/>
  <c r="O3922" i="3" s="1"/>
  <c r="J2123" i="3"/>
  <c r="J2663" i="3"/>
  <c r="O2663" i="3" s="1" a="1"/>
  <c r="O2663" i="3" s="1"/>
  <c r="J3343" i="3"/>
  <c r="J3883" i="3"/>
  <c r="O3883" i="3" s="1" a="1"/>
  <c r="O3883" i="3" s="1"/>
  <c r="J504" i="3"/>
  <c r="J1044" i="3"/>
  <c r="N1044" i="3" s="1" a="1"/>
  <c r="N1044" i="3" s="1"/>
  <c r="J1584" i="3"/>
  <c r="J2264" i="3"/>
  <c r="J2804" i="3"/>
  <c r="J3484" i="3"/>
  <c r="O3484" i="3" s="1" a="1"/>
  <c r="O3484" i="3" s="1"/>
  <c r="J1405" i="3"/>
  <c r="J1925" i="3"/>
  <c r="J2525" i="3"/>
  <c r="J3045" i="3"/>
  <c r="J3545" i="3"/>
  <c r="O3545" i="3" s="1" a="1"/>
  <c r="O3545" i="3" s="1"/>
  <c r="J4065" i="3"/>
  <c r="J806" i="3"/>
  <c r="J1306" i="3"/>
  <c r="J1766" i="3"/>
  <c r="J2226" i="3"/>
  <c r="J2686" i="3"/>
  <c r="J3146" i="3"/>
  <c r="O3146" i="3" s="1" a="1"/>
  <c r="O3146" i="3" s="1"/>
  <c r="J3606" i="3"/>
  <c r="O3606" i="3" s="1" a="1"/>
  <c r="O3606" i="3" s="1"/>
  <c r="J1007" i="3"/>
  <c r="J1487" i="3"/>
  <c r="J1947" i="3"/>
  <c r="J2427" i="3"/>
  <c r="O2427" i="3" s="1" a="1"/>
  <c r="O2427" i="3" s="1"/>
  <c r="J2887" i="3"/>
  <c r="O2887" i="3" s="1" a="1"/>
  <c r="O2887" i="3" s="1"/>
  <c r="J3347" i="3"/>
  <c r="J3827" i="3"/>
  <c r="J4267" i="3"/>
  <c r="N4267" i="3" s="1" a="1"/>
  <c r="N4267" i="3" s="1"/>
  <c r="J3814" i="3"/>
  <c r="J4234" i="3"/>
  <c r="J4654" i="3"/>
  <c r="J5074" i="3"/>
  <c r="J5494" i="3"/>
  <c r="J5894" i="3"/>
  <c r="J2937" i="3"/>
  <c r="J3337" i="3"/>
  <c r="J3737" i="3"/>
  <c r="J4137" i="3"/>
  <c r="O4137" i="3" s="1" a="1"/>
  <c r="O4137" i="3" s="1"/>
  <c r="J4537" i="3"/>
  <c r="O4537" i="3" s="1" a="1"/>
  <c r="O4537" i="3" s="1"/>
  <c r="J4937" i="3"/>
  <c r="J6158" i="3"/>
  <c r="J6558" i="3"/>
  <c r="J6958" i="3"/>
  <c r="J7358" i="3"/>
  <c r="J7758" i="3"/>
  <c r="J8158" i="3"/>
  <c r="J5359" i="3"/>
  <c r="J5759" i="3"/>
  <c r="J6159" i="3"/>
  <c r="J6559" i="3"/>
  <c r="J6959" i="3"/>
  <c r="J5800" i="3"/>
  <c r="J6200" i="3"/>
  <c r="J6600" i="3"/>
  <c r="J7000" i="3"/>
  <c r="J7400" i="3"/>
  <c r="J5421" i="3"/>
  <c r="J5821" i="3"/>
  <c r="J6221" i="3"/>
  <c r="J6621" i="3"/>
  <c r="J7021" i="3"/>
  <c r="J7421" i="3"/>
  <c r="J7821" i="3"/>
  <c r="J4402" i="3"/>
  <c r="N4402" i="3" s="1" a="1"/>
  <c r="N4402" i="3" s="1"/>
  <c r="J4802" i="3"/>
  <c r="O4802" i="3" s="1" a="1"/>
  <c r="O4802" i="3" s="1"/>
  <c r="J5202" i="3"/>
  <c r="J5602" i="3"/>
  <c r="J6002" i="3"/>
  <c r="J6402" i="3"/>
  <c r="J6802" i="3"/>
  <c r="J4583" i="3"/>
  <c r="J4983" i="3"/>
  <c r="J5383" i="3"/>
  <c r="J5783" i="3"/>
  <c r="J6183" i="3"/>
  <c r="J6583" i="3"/>
  <c r="J6983" i="3"/>
  <c r="J3804" i="3"/>
  <c r="O3804" i="3" s="1" a="1"/>
  <c r="O3804" i="3" s="1"/>
  <c r="J4204" i="3"/>
  <c r="J4604" i="3"/>
  <c r="J5004" i="3"/>
  <c r="J5404" i="3"/>
  <c r="J5804" i="3"/>
  <c r="J6204" i="3"/>
  <c r="J6604" i="3"/>
  <c r="J4405" i="3"/>
  <c r="O4405" i="3" s="1" a="1"/>
  <c r="O4405" i="3" s="1"/>
  <c r="J4805" i="3"/>
  <c r="O4805" i="3" s="1" a="1"/>
  <c r="O4805" i="3" s="1"/>
  <c r="J5205" i="3"/>
  <c r="J5605" i="3"/>
  <c r="J6005" i="3"/>
  <c r="J6405" i="3"/>
  <c r="J6805" i="3"/>
  <c r="J4046" i="3"/>
  <c r="O4046" i="3" s="1" a="1"/>
  <c r="O4046" i="3" s="1"/>
  <c r="J4446" i="3"/>
  <c r="J4846" i="3"/>
  <c r="O4846" i="3" s="1" a="1"/>
  <c r="O4846" i="3" s="1"/>
  <c r="J5246" i="3"/>
  <c r="J5646" i="3"/>
  <c r="J6046" i="3"/>
  <c r="J6446" i="3"/>
  <c r="J4547" i="3"/>
  <c r="O4547" i="3" s="1" a="1"/>
  <c r="O4547" i="3" s="1"/>
  <c r="J4947" i="3"/>
  <c r="J5347" i="3"/>
  <c r="J5747" i="3"/>
  <c r="J6147" i="3"/>
  <c r="J1968" i="3"/>
  <c r="J2368" i="3"/>
  <c r="O2368" i="3" s="1" a="1"/>
  <c r="O2368" i="3" s="1"/>
  <c r="J2768" i="3"/>
  <c r="J3168" i="3"/>
  <c r="J3568" i="3"/>
  <c r="J3968" i="3"/>
  <c r="J4368" i="3"/>
  <c r="J4768" i="3"/>
  <c r="N4768" i="3" s="1" a="1"/>
  <c r="N4768" i="3" s="1"/>
  <c r="J5168" i="3"/>
  <c r="J6909" i="3"/>
  <c r="J7309" i="3"/>
  <c r="J7709" i="3"/>
  <c r="J8109" i="3"/>
  <c r="J8509" i="3"/>
  <c r="J8909" i="3"/>
  <c r="J9309" i="3"/>
  <c r="J4390" i="3"/>
  <c r="O4390" i="3" s="1" a="1"/>
  <c r="O4390" i="3" s="1"/>
  <c r="J4790" i="3"/>
  <c r="O4790" i="3" s="1" a="1"/>
  <c r="O4790" i="3" s="1"/>
  <c r="J5190" i="3"/>
  <c r="J5590" i="3"/>
  <c r="J5990" i="3"/>
  <c r="J6390" i="3"/>
  <c r="J6790" i="3"/>
  <c r="J4251" i="3"/>
  <c r="O4251" i="3" s="1" a="1"/>
  <c r="O4251" i="3" s="1"/>
  <c r="J4651" i="3"/>
  <c r="J5051" i="3"/>
  <c r="J5451" i="3"/>
  <c r="J5851" i="3"/>
  <c r="J6251" i="3"/>
  <c r="J6651" i="3"/>
  <c r="J7051" i="3"/>
  <c r="J7451" i="3"/>
  <c r="J7851" i="3"/>
  <c r="J8251" i="3"/>
  <c r="J3872" i="3"/>
  <c r="J4272" i="3"/>
  <c r="N4272" i="3" s="1" a="1"/>
  <c r="N4272" i="3" s="1"/>
  <c r="J4672" i="3"/>
  <c r="J5072" i="3"/>
  <c r="J5472" i="3"/>
  <c r="J5872" i="3"/>
  <c r="J6272" i="3"/>
  <c r="J6672" i="3"/>
  <c r="J7072" i="3"/>
  <c r="J7472" i="3"/>
  <c r="J7872" i="3"/>
  <c r="J8272" i="3"/>
  <c r="J7390" i="3"/>
  <c r="J7790" i="3"/>
  <c r="J8190" i="3"/>
  <c r="J8213" i="3"/>
  <c r="J6214" i="3"/>
  <c r="J6614" i="3"/>
  <c r="J7014" i="3"/>
  <c r="J7414" i="3"/>
  <c r="J7895" i="3"/>
  <c r="J8295" i="3"/>
  <c r="J6036" i="3"/>
  <c r="J6436" i="3"/>
  <c r="J6836" i="3"/>
  <c r="J7236" i="3"/>
  <c r="J4997" i="3"/>
  <c r="J5397" i="3"/>
  <c r="J5797" i="3"/>
  <c r="J6197" i="3"/>
  <c r="J6597" i="3"/>
  <c r="J8458" i="3"/>
  <c r="J8858" i="3"/>
  <c r="J9258" i="3"/>
  <c r="J9658" i="3"/>
  <c r="J7019" i="3"/>
  <c r="J1563" i="3"/>
  <c r="J3629" i="3"/>
  <c r="O3629" i="3" s="1" a="1"/>
  <c r="O3629" i="3" s="1"/>
  <c r="J1893" i="3"/>
  <c r="J2495" i="3"/>
  <c r="J896" i="3"/>
  <c r="O896" i="3" s="1" a="1"/>
  <c r="O896" i="3" s="1"/>
  <c r="J738" i="3"/>
  <c r="J1859" i="3"/>
  <c r="J361" i="3"/>
  <c r="J687" i="3"/>
  <c r="J5669" i="3"/>
  <c r="J1091" i="3"/>
  <c r="J1152" i="3"/>
  <c r="O1152" i="3" s="1" a="1"/>
  <c r="O1152" i="3" s="1"/>
  <c r="J4093" i="3"/>
  <c r="O4093" i="3" s="1" a="1"/>
  <c r="O4093" i="3" s="1"/>
  <c r="J6133" i="3"/>
  <c r="J1634" i="3"/>
  <c r="J4755" i="3"/>
  <c r="J1836" i="3"/>
  <c r="O1836" i="3" s="1" a="1"/>
  <c r="O1836" i="3" s="1"/>
  <c r="J3336" i="3"/>
  <c r="O3336" i="3" s="1" a="1"/>
  <c r="O3336" i="3" s="1"/>
  <c r="J777" i="3"/>
  <c r="O777" i="3" s="1" a="1"/>
  <c r="O777" i="3" s="1"/>
  <c r="J2398" i="3"/>
  <c r="J2639" i="3"/>
  <c r="O2639" i="3" s="1" a="1"/>
  <c r="O2639" i="3" s="1"/>
  <c r="J2000" i="3"/>
  <c r="J3120" i="3"/>
  <c r="J1281" i="3"/>
  <c r="J2561" i="3"/>
  <c r="J3461" i="3"/>
  <c r="N3461" i="3" s="1" a="1"/>
  <c r="N3461" i="3" s="1"/>
  <c r="J2870" i="3"/>
  <c r="J3670" i="3"/>
  <c r="J2691" i="3"/>
  <c r="O2691" i="3" s="1" a="1"/>
  <c r="O2691" i="3" s="1"/>
  <c r="J3271" i="3"/>
  <c r="N3271" i="3" s="1" a="1"/>
  <c r="N3271" i="3" s="1"/>
  <c r="J3991" i="3"/>
  <c r="O3991" i="3" s="1" a="1"/>
  <c r="O3991" i="3" s="1"/>
  <c r="J2952" i="3"/>
  <c r="O2952" i="3" s="1" a="1"/>
  <c r="O2952" i="3" s="1"/>
  <c r="J3532" i="3"/>
  <c r="J6873" i="3"/>
  <c r="J7433" i="3"/>
  <c r="J8113" i="3"/>
  <c r="J2854" i="3"/>
  <c r="J3394" i="3"/>
  <c r="J6815" i="3"/>
  <c r="J7355" i="3"/>
  <c r="J4676" i="3"/>
  <c r="O4676" i="3" s="1" a="1"/>
  <c r="O4676" i="3" s="1"/>
  <c r="J5216" i="3"/>
  <c r="J1877" i="3"/>
  <c r="J2437" i="3"/>
  <c r="J3878" i="3"/>
  <c r="O3878" i="3" s="1" a="1"/>
  <c r="O3878" i="3" s="1"/>
  <c r="J4558" i="3"/>
  <c r="J5098" i="3"/>
  <c r="J5778" i="3"/>
  <c r="J4579" i="3"/>
  <c r="J3740" i="3"/>
  <c r="N3740" i="3" s="1" a="1"/>
  <c r="N3740" i="3" s="1"/>
  <c r="J4280" i="3"/>
  <c r="J4820" i="3"/>
  <c r="J4241" i="3"/>
  <c r="J4781" i="3"/>
  <c r="N4781" i="3" s="1" a="1"/>
  <c r="N4781" i="3" s="1"/>
  <c r="J1622" i="3"/>
  <c r="J2182" i="3"/>
  <c r="J2842" i="3"/>
  <c r="J3402" i="3"/>
  <c r="J3942" i="3"/>
  <c r="O3942" i="3" s="1" a="1"/>
  <c r="O3942" i="3" s="1"/>
  <c r="J2143" i="3"/>
  <c r="J2683" i="3"/>
  <c r="J3363" i="3"/>
  <c r="J3903" i="3"/>
  <c r="O3903" i="3" s="1" a="1"/>
  <c r="O3903" i="3" s="1"/>
  <c r="J524" i="3"/>
  <c r="J1064" i="3"/>
  <c r="O1064" i="3" s="1" a="1"/>
  <c r="O1064" i="3" s="1"/>
  <c r="J1604" i="3"/>
  <c r="N1604" i="3" s="1" a="1"/>
  <c r="N1604" i="3" s="1"/>
  <c r="J2284" i="3"/>
  <c r="O2284" i="3" s="1" a="1"/>
  <c r="O2284" i="3" s="1"/>
  <c r="J2844" i="3"/>
  <c r="J3504" i="3"/>
  <c r="J1425" i="3"/>
  <c r="J2025" i="3"/>
  <c r="J2545" i="3"/>
  <c r="O2545" i="3" s="1" a="1"/>
  <c r="O2545" i="3" s="1"/>
  <c r="J3065" i="3"/>
  <c r="J3565" i="3"/>
  <c r="J4105" i="3"/>
  <c r="J866" i="3"/>
  <c r="J1326" i="3"/>
  <c r="J1786" i="3"/>
  <c r="J2246" i="3"/>
  <c r="O2246" i="3" s="1" a="1"/>
  <c r="O2246" i="3" s="1"/>
  <c r="J2706" i="3"/>
  <c r="J3166" i="3"/>
  <c r="O3166" i="3" s="1" a="1"/>
  <c r="O3166" i="3" s="1"/>
  <c r="J3626" i="3"/>
  <c r="O3626" i="3" s="1" a="1"/>
  <c r="O3626" i="3" s="1"/>
  <c r="J1047" i="3"/>
  <c r="J1507" i="3"/>
  <c r="J1987" i="3"/>
  <c r="O1987" i="3" s="1" a="1"/>
  <c r="O1987" i="3" s="1"/>
  <c r="J2447" i="3"/>
  <c r="J2907" i="3"/>
  <c r="O2907" i="3" s="1" a="1"/>
  <c r="O2907" i="3" s="1"/>
  <c r="J3387" i="3"/>
  <c r="J3847" i="3"/>
  <c r="J4287" i="3"/>
  <c r="J3834" i="3"/>
  <c r="J4254" i="3"/>
  <c r="O4254" i="3" s="1" a="1"/>
  <c r="O4254" i="3" s="1"/>
  <c r="J4674" i="3"/>
  <c r="O4674" i="3" s="1" a="1"/>
  <c r="O4674" i="3" s="1"/>
  <c r="J5114" i="3"/>
  <c r="J5514" i="3"/>
  <c r="J5914" i="3"/>
  <c r="J2957" i="3"/>
  <c r="J3357" i="3"/>
  <c r="J3757" i="3"/>
  <c r="O3757" i="3" s="1" a="1"/>
  <c r="O3757" i="3" s="1"/>
  <c r="J4157" i="3"/>
  <c r="J4557" i="3"/>
  <c r="O4557" i="3" s="1" a="1"/>
  <c r="O4557" i="3" s="1"/>
  <c r="J4957" i="3"/>
  <c r="J6178" i="3"/>
  <c r="J6578" i="3"/>
  <c r="J6978" i="3"/>
  <c r="J7378" i="3"/>
  <c r="J7778" i="3"/>
  <c r="J8178" i="3"/>
  <c r="J5379" i="3"/>
  <c r="J5779" i="3"/>
  <c r="J6179" i="3"/>
  <c r="J6579" i="3"/>
  <c r="J5420" i="3"/>
  <c r="J5820" i="3"/>
  <c r="J6220" i="3"/>
  <c r="J6620" i="3"/>
  <c r="J7020" i="3"/>
  <c r="J7420" i="3"/>
  <c r="J5441" i="3"/>
  <c r="J5841" i="3"/>
  <c r="J6241" i="3"/>
  <c r="J6641" i="3"/>
  <c r="J7041" i="3"/>
  <c r="J7441" i="3"/>
  <c r="J7841" i="3"/>
  <c r="J4422" i="3"/>
  <c r="O4422" i="3" s="1" a="1"/>
  <c r="O4422" i="3" s="1"/>
  <c r="J4822" i="3"/>
  <c r="J5222" i="3"/>
  <c r="J5622" i="3"/>
  <c r="J6022" i="3"/>
  <c r="J6422" i="3"/>
  <c r="J6822" i="3"/>
  <c r="J4603" i="3"/>
  <c r="J5003" i="3"/>
  <c r="J5403" i="3"/>
  <c r="J5803" i="3"/>
  <c r="J6203" i="3"/>
  <c r="J6603" i="3"/>
  <c r="J7003" i="3"/>
  <c r="J3824" i="3"/>
  <c r="O3824" i="3" s="1" a="1"/>
  <c r="O3824" i="3" s="1"/>
  <c r="J4224" i="3"/>
  <c r="J4624" i="3"/>
  <c r="O4624" i="3" s="1" a="1"/>
  <c r="O4624" i="3" s="1"/>
  <c r="J5024" i="3"/>
  <c r="J5424" i="3"/>
  <c r="J5824" i="3"/>
  <c r="J6224" i="3"/>
  <c r="J6624" i="3"/>
  <c r="J4425" i="3"/>
  <c r="O4425" i="3" s="1" a="1"/>
  <c r="O4425" i="3" s="1"/>
  <c r="J4825" i="3"/>
  <c r="J5225" i="3"/>
  <c r="J5625" i="3"/>
  <c r="J6025" i="3"/>
  <c r="J6425" i="3"/>
  <c r="J6825" i="3"/>
  <c r="J4066" i="3"/>
  <c r="J4466" i="3"/>
  <c r="J4866" i="3"/>
  <c r="J5266" i="3"/>
  <c r="J5666" i="3"/>
  <c r="J6066" i="3"/>
  <c r="J6466" i="3"/>
  <c r="J4567" i="3"/>
  <c r="O4567" i="3" s="1" a="1"/>
  <c r="O4567" i="3" s="1"/>
  <c r="J4967" i="3"/>
  <c r="J5367" i="3"/>
  <c r="J5767" i="3"/>
  <c r="J6167" i="3"/>
  <c r="J1988" i="3"/>
  <c r="J2388" i="3"/>
  <c r="O2388" i="3" s="1" a="1"/>
  <c r="O2388" i="3" s="1"/>
  <c r="J2788" i="3"/>
  <c r="J3188" i="3"/>
  <c r="N3188" i="3" s="1" a="1"/>
  <c r="N3188" i="3" s="1"/>
  <c r="J3588" i="3"/>
  <c r="O3588" i="3" s="1" a="1"/>
  <c r="O3588" i="3" s="1"/>
  <c r="J3988" i="3"/>
  <c r="O3988" i="3" s="1" a="1"/>
  <c r="O3988" i="3" s="1"/>
  <c r="J4388" i="3"/>
  <c r="J4788" i="3"/>
  <c r="O4788" i="3" s="1" a="1"/>
  <c r="O4788" i="3" s="1"/>
  <c r="J5188" i="3"/>
  <c r="J6929" i="3"/>
  <c r="J7329" i="3"/>
  <c r="J7729" i="3"/>
  <c r="J8129" i="3"/>
  <c r="J8529" i="3"/>
  <c r="J8929" i="3"/>
  <c r="J9329" i="3"/>
  <c r="J4410" i="3"/>
  <c r="O4410" i="3" s="1" a="1"/>
  <c r="O4410" i="3" s="1"/>
  <c r="J4810" i="3"/>
  <c r="O4810" i="3" s="1" a="1"/>
  <c r="O4810" i="3" s="1"/>
  <c r="J5210" i="3"/>
  <c r="J5610" i="3"/>
  <c r="J6010" i="3"/>
  <c r="J6410" i="3"/>
  <c r="J6810" i="3"/>
  <c r="J4271" i="3"/>
  <c r="O4271" i="3" s="1" a="1"/>
  <c r="O4271" i="3" s="1"/>
  <c r="J4671" i="3"/>
  <c r="O4671" i="3" s="1" a="1"/>
  <c r="O4671" i="3" s="1"/>
  <c r="J5071" i="3"/>
  <c r="J5471" i="3"/>
  <c r="J5871" i="3"/>
  <c r="J6271" i="3"/>
  <c r="J6671" i="3"/>
  <c r="J7071" i="3"/>
  <c r="J7471" i="3"/>
  <c r="J7871" i="3"/>
  <c r="J48" i="3"/>
  <c r="J91" i="3"/>
  <c r="O91" i="3" s="1" a="1"/>
  <c r="O91" i="3" s="1"/>
  <c r="J2773" i="3"/>
  <c r="O2773" i="3" s="1" a="1"/>
  <c r="O2773" i="3" s="1"/>
  <c r="J2875" i="3"/>
  <c r="J1036" i="3"/>
  <c r="O1036" i="3" s="1" a="1"/>
  <c r="O1036" i="3" s="1"/>
  <c r="J1158" i="3"/>
  <c r="J2239" i="3"/>
  <c r="J501" i="3"/>
  <c r="N501" i="3" s="1" a="1"/>
  <c r="N501" i="3" s="1"/>
  <c r="J508" i="3"/>
  <c r="J6049" i="3"/>
  <c r="J1231" i="3"/>
  <c r="J1532" i="3"/>
  <c r="J4413" i="3"/>
  <c r="J6333" i="3"/>
  <c r="J1934" i="3"/>
  <c r="J5015" i="3"/>
  <c r="J1976" i="3"/>
  <c r="J3596" i="3"/>
  <c r="J997" i="3"/>
  <c r="J2498" i="3"/>
  <c r="O2498" i="3" s="1" a="1"/>
  <c r="O2498" i="3" s="1"/>
  <c r="J2859" i="3"/>
  <c r="J2160" i="3"/>
  <c r="J3460" i="3"/>
  <c r="O3460" i="3" s="1" a="1"/>
  <c r="O3460" i="3" s="1"/>
  <c r="J1501" i="3"/>
  <c r="J2641" i="3"/>
  <c r="O2641" i="3" s="1" a="1"/>
  <c r="O2641" i="3" s="1"/>
  <c r="J3721" i="3"/>
  <c r="J2930" i="3"/>
  <c r="J3730" i="3"/>
  <c r="O3730" i="3" s="1" a="1"/>
  <c r="O3730" i="3" s="1"/>
  <c r="J2751" i="3"/>
  <c r="J3471" i="3"/>
  <c r="J4051" i="3"/>
  <c r="J3012" i="3"/>
  <c r="J3592" i="3"/>
  <c r="J6933" i="3"/>
  <c r="J7493" i="3"/>
  <c r="J8173" i="3"/>
  <c r="J2914" i="3"/>
  <c r="J6335" i="3"/>
  <c r="J6875" i="3"/>
  <c r="J7555" i="3"/>
  <c r="J4736" i="3"/>
  <c r="O4736" i="3" s="1" a="1"/>
  <c r="O4736" i="3" s="1"/>
  <c r="J5296" i="3"/>
  <c r="J1937" i="3"/>
  <c r="J2497" i="3"/>
  <c r="J4058" i="3"/>
  <c r="O4058" i="3" s="1" a="1"/>
  <c r="O4058" i="3" s="1"/>
  <c r="J4618" i="3"/>
  <c r="J5278" i="3"/>
  <c r="J4099" i="3"/>
  <c r="J4639" i="3"/>
  <c r="J3800" i="3"/>
  <c r="N3800" i="3" s="1" a="1"/>
  <c r="N3800" i="3" s="1"/>
  <c r="J4340" i="3"/>
  <c r="N4340" i="3" s="1" a="1"/>
  <c r="N4340" i="3" s="1"/>
  <c r="J5020" i="3"/>
  <c r="J4301" i="3"/>
  <c r="J4981" i="3"/>
  <c r="J1682" i="3"/>
  <c r="J2242" i="3"/>
  <c r="O2242" i="3" s="1" a="1"/>
  <c r="O2242" i="3" s="1"/>
  <c r="J2902" i="3"/>
  <c r="J3462" i="3"/>
  <c r="J4122" i="3"/>
  <c r="O4122" i="3" s="1" a="1"/>
  <c r="O4122" i="3" s="1"/>
  <c r="J2203" i="3"/>
  <c r="N2203" i="3" s="1" a="1"/>
  <c r="N2203" i="3" s="1"/>
  <c r="J2863" i="3"/>
  <c r="O2863" i="3" s="1" a="1"/>
  <c r="O2863" i="3" s="1"/>
  <c r="J3423" i="3"/>
  <c r="J3963" i="3"/>
  <c r="J584" i="3"/>
  <c r="O584" i="3" s="1" a="1"/>
  <c r="O584" i="3" s="1"/>
  <c r="J1124" i="3"/>
  <c r="O1124" i="3" s="1" a="1"/>
  <c r="O1124" i="3" s="1"/>
  <c r="J1804" i="3"/>
  <c r="N1804" i="3" s="1" a="1"/>
  <c r="N1804" i="3" s="1"/>
  <c r="J2344" i="3"/>
  <c r="O2344" i="3" s="1" a="1"/>
  <c r="O2344" i="3" s="1"/>
  <c r="J3024" i="3"/>
  <c r="O3024" i="3" s="1" a="1"/>
  <c r="O3024" i="3" s="1"/>
  <c r="J3564" i="3"/>
  <c r="J1485" i="3"/>
  <c r="N1485" i="3" s="1" a="1"/>
  <c r="N1485" i="3" s="1"/>
  <c r="J2105" i="3"/>
  <c r="J2625" i="3"/>
  <c r="O2625" i="3" s="1" a="1"/>
  <c r="O2625" i="3" s="1"/>
  <c r="J3125" i="3"/>
  <c r="J3645" i="3"/>
  <c r="J4205" i="3"/>
  <c r="O4205" i="3" s="1" a="1"/>
  <c r="O4205" i="3" s="1"/>
  <c r="J926" i="3"/>
  <c r="J1386" i="3"/>
  <c r="J1846" i="3"/>
  <c r="J2306" i="3"/>
  <c r="O2306" i="3" s="1" a="1"/>
  <c r="O2306" i="3" s="1"/>
  <c r="J2766" i="3"/>
  <c r="J3226" i="3"/>
  <c r="O3226" i="3" s="1" a="1"/>
  <c r="O3226" i="3" s="1"/>
  <c r="J3726" i="3"/>
  <c r="J1107" i="3"/>
  <c r="J1587" i="3"/>
  <c r="J2047" i="3"/>
  <c r="N2047" i="3" s="1" a="1"/>
  <c r="N2047" i="3" s="1"/>
  <c r="J2507" i="3"/>
  <c r="J2987" i="3"/>
  <c r="N2987" i="3" s="1" a="1"/>
  <c r="N2987" i="3" s="1"/>
  <c r="J3447" i="3"/>
  <c r="J3907" i="3"/>
  <c r="J3474" i="3"/>
  <c r="J3914" i="3"/>
  <c r="N3914" i="3" s="1" a="1"/>
  <c r="N3914" i="3" s="1"/>
  <c r="J4334" i="3"/>
  <c r="O4334" i="3" s="1" a="1"/>
  <c r="O4334" i="3" s="1"/>
  <c r="J4754" i="3"/>
  <c r="O4754" i="3" s="1" a="1"/>
  <c r="O4754" i="3" s="1"/>
  <c r="J5174" i="3"/>
  <c r="J5574" i="3"/>
  <c r="J5974" i="3"/>
  <c r="J3017" i="3"/>
  <c r="J3417" i="3"/>
  <c r="J3817" i="3"/>
  <c r="J4217" i="3"/>
  <c r="O4217" i="3" s="1" a="1"/>
  <c r="O4217" i="3" s="1"/>
  <c r="J4617" i="3"/>
  <c r="J5838" i="3"/>
  <c r="J6238" i="3"/>
  <c r="J6638" i="3"/>
  <c r="J7038" i="3"/>
  <c r="J7438" i="3"/>
  <c r="J7838" i="3"/>
  <c r="J8238" i="3"/>
  <c r="J5439" i="3"/>
  <c r="J5839" i="3"/>
  <c r="J6239" i="3"/>
  <c r="J6639" i="3"/>
  <c r="J5480" i="3"/>
  <c r="J5880" i="3"/>
  <c r="J6280" i="3"/>
  <c r="J6680" i="3"/>
  <c r="J7080" i="3"/>
  <c r="J7480" i="3"/>
  <c r="J5501" i="3"/>
  <c r="J5901" i="3"/>
  <c r="J6301" i="3"/>
  <c r="J6701" i="3"/>
  <c r="J7101" i="3"/>
  <c r="J7501" i="3"/>
  <c r="J7901" i="3"/>
  <c r="J4482" i="3"/>
  <c r="O4482" i="3" s="1" a="1"/>
  <c r="O4482" i="3" s="1"/>
  <c r="J4882" i="3"/>
  <c r="J5282" i="3"/>
  <c r="J5682" i="3"/>
  <c r="J6082" i="3"/>
  <c r="J6482" i="3"/>
  <c r="J4263" i="3"/>
  <c r="J4663" i="3"/>
  <c r="J5063" i="3"/>
  <c r="J5463" i="3"/>
  <c r="J5863" i="3"/>
  <c r="J6263" i="3"/>
  <c r="J6663" i="3"/>
  <c r="J7063" i="3"/>
  <c r="J3884" i="3"/>
  <c r="J4284" i="3"/>
  <c r="J4684" i="3"/>
  <c r="O4684" i="3" s="1" a="1"/>
  <c r="O4684" i="3" s="1"/>
  <c r="J5084" i="3"/>
  <c r="J5484" i="3"/>
  <c r="J5884" i="3"/>
  <c r="J6284" i="3"/>
  <c r="J6684" i="3"/>
  <c r="J4485" i="3"/>
  <c r="O4485" i="3" s="1" a="1"/>
  <c r="O4485" i="3" s="1"/>
  <c r="J4885" i="3"/>
  <c r="J5285" i="3"/>
  <c r="J5685" i="3"/>
  <c r="J6085" i="3"/>
  <c r="J6485" i="3"/>
  <c r="J6885" i="3"/>
  <c r="J4126" i="3"/>
  <c r="O4126" i="3" s="1" a="1"/>
  <c r="O4126" i="3" s="1"/>
  <c r="J4526" i="3"/>
  <c r="J4926" i="3"/>
  <c r="J5326" i="3"/>
  <c r="J5726" i="3"/>
  <c r="J6126" i="3"/>
  <c r="J68" i="3"/>
  <c r="J751" i="3"/>
  <c r="J909" i="3"/>
  <c r="J2895" i="3"/>
  <c r="J1396" i="3"/>
  <c r="J1438" i="3"/>
  <c r="O1438" i="3" s="1" a="1"/>
  <c r="O1438" i="3" s="1"/>
  <c r="J2259" i="3"/>
  <c r="J505" i="3"/>
  <c r="O505" i="3" s="1" a="1"/>
  <c r="O505" i="3" s="1"/>
  <c r="J788" i="3"/>
  <c r="J6069" i="3"/>
  <c r="J1591" i="3"/>
  <c r="J1812" i="3"/>
  <c r="J4433" i="3"/>
  <c r="N4433" i="3" s="1" a="1"/>
  <c r="N4433" i="3" s="1"/>
  <c r="J134" i="3"/>
  <c r="J2094" i="3"/>
  <c r="J5035" i="3"/>
  <c r="J2156" i="3"/>
  <c r="J3736" i="3"/>
  <c r="J1017" i="3"/>
  <c r="J2718" i="3"/>
  <c r="J3019" i="3"/>
  <c r="O3019" i="3" s="1" a="1"/>
  <c r="O3019" i="3" s="1"/>
  <c r="J2180" i="3"/>
  <c r="J3480" i="3"/>
  <c r="O3480" i="3" s="1" a="1"/>
  <c r="O3480" i="3" s="1"/>
  <c r="J1661" i="3"/>
  <c r="J2841" i="3"/>
  <c r="O2841" i="3" s="1" a="1"/>
  <c r="O2841" i="3" s="1"/>
  <c r="J3741" i="3"/>
  <c r="J3110" i="3"/>
  <c r="N3110" i="3" s="1" a="1"/>
  <c r="N3110" i="3" s="1"/>
  <c r="J3770" i="3"/>
  <c r="O3770" i="3" s="1" a="1"/>
  <c r="O3770" i="3" s="1"/>
  <c r="J2791" i="3"/>
  <c r="N2791" i="3" s="1" a="1"/>
  <c r="N2791" i="3" s="1"/>
  <c r="J3491" i="3"/>
  <c r="N3491" i="3" s="1" a="1"/>
  <c r="N3491" i="3" s="1"/>
  <c r="J4071" i="3"/>
  <c r="J3052" i="3"/>
  <c r="J3612" i="3"/>
  <c r="J6953" i="3"/>
  <c r="J7513" i="3"/>
  <c r="J2394" i="3"/>
  <c r="J2934" i="3"/>
  <c r="J6355" i="3"/>
  <c r="J6895" i="3"/>
  <c r="J7575" i="3"/>
  <c r="J4756" i="3"/>
  <c r="J5316" i="3"/>
  <c r="J1957" i="3"/>
  <c r="J2517" i="3"/>
  <c r="O2517" i="3" s="1" a="1"/>
  <c r="O2517" i="3" s="1"/>
  <c r="J4078" i="3"/>
  <c r="O4078" i="3" s="1" a="1"/>
  <c r="O4078" i="3" s="1"/>
  <c r="J4638" i="3"/>
  <c r="J5298" i="3"/>
  <c r="J4119" i="3"/>
  <c r="O4119" i="3" s="1" a="1"/>
  <c r="O4119" i="3" s="1"/>
  <c r="J4659" i="3"/>
  <c r="J3820" i="3"/>
  <c r="O3820" i="3" s="1" a="1"/>
  <c r="O3820" i="3" s="1"/>
  <c r="J4360" i="3"/>
  <c r="J5040" i="3"/>
  <c r="J4321" i="3"/>
  <c r="J5001" i="3"/>
  <c r="J1702" i="3"/>
  <c r="N1702" i="3" s="1" a="1"/>
  <c r="N1702" i="3" s="1"/>
  <c r="J2262" i="3"/>
  <c r="J2922" i="3"/>
  <c r="J3482" i="3"/>
  <c r="J4142" i="3"/>
  <c r="O4142" i="3" s="1" a="1"/>
  <c r="O4142" i="3" s="1"/>
  <c r="J2223" i="3"/>
  <c r="J2903" i="3"/>
  <c r="O2903" i="3" s="1" a="1"/>
  <c r="O2903" i="3" s="1"/>
  <c r="J3443" i="3"/>
  <c r="O3443" i="3" s="1" a="1"/>
  <c r="O3443" i="3" s="1"/>
  <c r="J3983" i="3"/>
  <c r="J604" i="3"/>
  <c r="J1144" i="3"/>
  <c r="J1824" i="3"/>
  <c r="N1824" i="3" s="1" a="1"/>
  <c r="N1824" i="3" s="1"/>
  <c r="J2364" i="3"/>
  <c r="N2364" i="3" s="1" a="1"/>
  <c r="N2364" i="3" s="1"/>
  <c r="J3044" i="3"/>
  <c r="J3584" i="3"/>
  <c r="J1505" i="3"/>
  <c r="J2125" i="3"/>
  <c r="J2645" i="3"/>
  <c r="O2645" i="3" s="1" a="1"/>
  <c r="O2645" i="3" s="1"/>
  <c r="J3145" i="3"/>
  <c r="J3705" i="3"/>
  <c r="J486" i="3"/>
  <c r="J946" i="3"/>
  <c r="J1406" i="3"/>
  <c r="J1866" i="3"/>
  <c r="J2326" i="3"/>
  <c r="J2786" i="3"/>
  <c r="J3286" i="3"/>
  <c r="O3286" i="3" s="1" a="1"/>
  <c r="O3286" i="3" s="1"/>
  <c r="J3746" i="3"/>
  <c r="O3746" i="3" s="1" a="1"/>
  <c r="O3746" i="3" s="1"/>
  <c r="J1147" i="3"/>
  <c r="J1607" i="3"/>
  <c r="J2067" i="3"/>
  <c r="O2067" i="3" s="1" a="1"/>
  <c r="O2067" i="3" s="1"/>
  <c r="J2527" i="3"/>
  <c r="J3007" i="3"/>
  <c r="J3467" i="3"/>
  <c r="J3927" i="3"/>
  <c r="J3514" i="3"/>
  <c r="O3514" i="3" s="1" a="1"/>
  <c r="O3514" i="3" s="1"/>
  <c r="J3934" i="3"/>
  <c r="O3934" i="3" s="1" a="1"/>
  <c r="O3934" i="3" s="1"/>
  <c r="J4354" i="3"/>
  <c r="O4354" i="3" s="1" a="1"/>
  <c r="O4354" i="3" s="1"/>
  <c r="J4774" i="3"/>
  <c r="J5194" i="3"/>
  <c r="J5594" i="3"/>
  <c r="J5994" i="3"/>
  <c r="J3037" i="3"/>
  <c r="J3437" i="3"/>
  <c r="J3837" i="3"/>
  <c r="O3837" i="3" s="1" a="1"/>
  <c r="O3837" i="3" s="1"/>
  <c r="J4237" i="3"/>
  <c r="J4637" i="3"/>
  <c r="J5858" i="3"/>
  <c r="J6258" i="3"/>
  <c r="J6658" i="3"/>
  <c r="J7058" i="3"/>
  <c r="J7458" i="3"/>
  <c r="J7858" i="3"/>
  <c r="J8258" i="3"/>
  <c r="J5459" i="3"/>
  <c r="J5859" i="3"/>
  <c r="J6259" i="3"/>
  <c r="J6659" i="3"/>
  <c r="J5500" i="3"/>
  <c r="J5900" i="3"/>
  <c r="J6300" i="3"/>
  <c r="J6700" i="3"/>
  <c r="J7100" i="3"/>
  <c r="J7500" i="3"/>
  <c r="J5521" i="3"/>
  <c r="J5921" i="3"/>
  <c r="J6321" i="3"/>
  <c r="J6721" i="3"/>
  <c r="J7121" i="3"/>
  <c r="J7521" i="3"/>
  <c r="J7921" i="3"/>
  <c r="J4502" i="3"/>
  <c r="O4502" i="3" s="1" a="1"/>
  <c r="O4502" i="3" s="1"/>
  <c r="J4902" i="3"/>
  <c r="J5302" i="3"/>
  <c r="J5702" i="3"/>
  <c r="J6102" i="3"/>
  <c r="J6502" i="3"/>
  <c r="J4283" i="3"/>
  <c r="J4683" i="3"/>
  <c r="O4683" i="3" s="1" a="1"/>
  <c r="O4683" i="3" s="1"/>
  <c r="J5083" i="3"/>
  <c r="J5483" i="3"/>
  <c r="J5883" i="3"/>
  <c r="J6283" i="3"/>
  <c r="J6683" i="3"/>
  <c r="J7083" i="3"/>
  <c r="J3904" i="3"/>
  <c r="O3904" i="3" s="1" a="1"/>
  <c r="O3904" i="3" s="1"/>
  <c r="J4304" i="3"/>
  <c r="J4704" i="3"/>
  <c r="J142" i="3"/>
  <c r="O142" i="3" s="1" a="1"/>
  <c r="O142" i="3" s="1"/>
  <c r="J931" i="3"/>
  <c r="J1189" i="3"/>
  <c r="J2935" i="3"/>
  <c r="J1416" i="3"/>
  <c r="J1518" i="3"/>
  <c r="O1518" i="3" s="1" a="1"/>
  <c r="O1518" i="3" s="1"/>
  <c r="J2299" i="3"/>
  <c r="O2299" i="3" s="1" a="1"/>
  <c r="O2299" i="3" s="1"/>
  <c r="J525" i="3"/>
  <c r="J868" i="3"/>
  <c r="N868" i="3" s="1" a="1"/>
  <c r="N868" i="3" s="1"/>
  <c r="J6109" i="3"/>
  <c r="J1611" i="3"/>
  <c r="J1852" i="3"/>
  <c r="J4473" i="3"/>
  <c r="O4473" i="3" s="1" a="1"/>
  <c r="O4473" i="3" s="1"/>
  <c r="J154" i="3"/>
  <c r="J2134" i="3"/>
  <c r="J5075" i="3"/>
  <c r="J2176" i="3"/>
  <c r="O2176" i="3" s="1" a="1"/>
  <c r="O2176" i="3" s="1"/>
  <c r="J3776" i="3"/>
  <c r="J1077" i="3"/>
  <c r="J2738" i="3"/>
  <c r="O2738" i="3" s="1" a="1"/>
  <c r="O2738" i="3" s="1"/>
  <c r="J3059" i="3"/>
  <c r="O3059" i="3" s="1" a="1"/>
  <c r="O3059" i="3" s="1"/>
  <c r="J2200" i="3"/>
  <c r="J3500" i="3"/>
  <c r="J1681" i="3"/>
  <c r="J2861" i="3"/>
  <c r="O2861" i="3" s="1" a="1"/>
  <c r="O2861" i="3" s="1"/>
  <c r="J3801" i="3"/>
  <c r="O3801" i="3" s="1" a="1"/>
  <c r="O3801" i="3" s="1"/>
  <c r="J3130" i="3"/>
  <c r="J3790" i="3"/>
  <c r="J2811" i="3"/>
  <c r="N2811" i="3" s="1" a="1"/>
  <c r="N2811" i="3" s="1"/>
  <c r="J3511" i="3"/>
  <c r="J4091" i="3"/>
  <c r="J3072" i="3"/>
  <c r="J3632" i="3"/>
  <c r="O3632" i="3" s="1" a="1"/>
  <c r="O3632" i="3" s="1"/>
  <c r="J6973" i="3"/>
  <c r="J7673" i="3"/>
  <c r="J2414" i="3"/>
  <c r="J2954" i="3"/>
  <c r="O2954" i="3" s="1" a="1"/>
  <c r="O2954" i="3" s="1"/>
  <c r="J6375" i="3"/>
  <c r="J6915" i="3"/>
  <c r="J7595" i="3"/>
  <c r="J4776" i="3"/>
  <c r="O4776" i="3" s="1" a="1"/>
  <c r="O4776" i="3" s="1"/>
  <c r="J5456" i="3"/>
  <c r="J1977" i="3"/>
  <c r="J2537" i="3"/>
  <c r="J4098" i="3"/>
  <c r="O4098" i="3" s="1" a="1"/>
  <c r="O4098" i="3" s="1"/>
  <c r="J4658" i="3"/>
  <c r="O4658" i="3" s="1" a="1"/>
  <c r="O4658" i="3" s="1"/>
  <c r="J5338" i="3"/>
  <c r="J4139" i="3"/>
  <c r="J4819" i="3"/>
  <c r="J3840" i="3"/>
  <c r="O3840" i="3" s="1" a="1"/>
  <c r="O3840" i="3" s="1"/>
  <c r="J4380" i="3"/>
  <c r="J5060" i="3"/>
  <c r="J4341" i="3"/>
  <c r="J5021" i="3"/>
  <c r="J1722" i="3"/>
  <c r="J2402" i="3"/>
  <c r="J2942" i="3"/>
  <c r="J3502" i="3"/>
  <c r="O3502" i="3" s="1" a="1"/>
  <c r="O3502" i="3" s="1"/>
  <c r="J1703" i="3"/>
  <c r="J2243" i="3"/>
  <c r="J2923" i="3"/>
  <c r="O2923" i="3" s="1" a="1"/>
  <c r="O2923" i="3" s="1"/>
  <c r="J3463" i="3"/>
  <c r="J4143" i="3"/>
  <c r="N4143" i="3" s="1" a="1"/>
  <c r="N4143" i="3" s="1"/>
  <c r="J624" i="3"/>
  <c r="J1164" i="3"/>
  <c r="N1164" i="3" s="1" a="1"/>
  <c r="N1164" i="3" s="1"/>
  <c r="J1844" i="3"/>
  <c r="N1844" i="3" s="1" a="1"/>
  <c r="N1844" i="3" s="1"/>
  <c r="J2384" i="3"/>
  <c r="O2384" i="3" s="1" a="1"/>
  <c r="O2384" i="3" s="1"/>
  <c r="J3064" i="3"/>
  <c r="J3604" i="3"/>
  <c r="O3604" i="3" s="1" a="1"/>
  <c r="O3604" i="3" s="1"/>
  <c r="J1605" i="3"/>
  <c r="O1605" i="3" s="1" a="1"/>
  <c r="O1605" i="3" s="1"/>
  <c r="J2145" i="3"/>
  <c r="J2665" i="3"/>
  <c r="J3165" i="3"/>
  <c r="O3165" i="3" s="1" a="1"/>
  <c r="O3165" i="3" s="1"/>
  <c r="J3745" i="3"/>
  <c r="J506" i="3"/>
  <c r="J966" i="3"/>
  <c r="J1426" i="3"/>
  <c r="O1426" i="3" s="1" a="1"/>
  <c r="O1426" i="3" s="1"/>
  <c r="J1886" i="3"/>
  <c r="J2346" i="3"/>
  <c r="N2346" i="3" s="1" a="1"/>
  <c r="N2346" i="3" s="1"/>
  <c r="J2806" i="3"/>
  <c r="O2806" i="3" s="1" a="1"/>
  <c r="O2806" i="3" s="1"/>
  <c r="J3306" i="3"/>
  <c r="J3766" i="3"/>
  <c r="J1167" i="3"/>
  <c r="J1627" i="3"/>
  <c r="J2087" i="3"/>
  <c r="J2547" i="3"/>
  <c r="O2547" i="3" s="1" a="1"/>
  <c r="O2547" i="3" s="1"/>
  <c r="J3027" i="3"/>
  <c r="O3027" i="3" s="1" a="1"/>
  <c r="O3027" i="3" s="1"/>
  <c r="J3487" i="3"/>
  <c r="J3947" i="3"/>
  <c r="N3947" i="3" s="1" a="1"/>
  <c r="N3947" i="3" s="1"/>
  <c r="J3534" i="3"/>
  <c r="O3534" i="3" s="1" a="1"/>
  <c r="O3534" i="3" s="1"/>
  <c r="J3954" i="3"/>
  <c r="N3954" i="3" s="1" a="1"/>
  <c r="N3954" i="3" s="1"/>
  <c r="J4374" i="3"/>
  <c r="N4374" i="3" s="1" a="1"/>
  <c r="N4374" i="3" s="1"/>
  <c r="J4794" i="3"/>
  <c r="O4794" i="3" s="1" a="1"/>
  <c r="O4794" i="3" s="1"/>
  <c r="J5214" i="3"/>
  <c r="J5614" i="3"/>
  <c r="J6014" i="3"/>
  <c r="J3057" i="3"/>
  <c r="O3057" i="3" s="1" a="1"/>
  <c r="O3057" i="3" s="1"/>
  <c r="J3457" i="3"/>
  <c r="O3457" i="3" s="1" a="1"/>
  <c r="O3457" i="3" s="1"/>
  <c r="J3857" i="3"/>
  <c r="J4257" i="3"/>
  <c r="O4257" i="3" s="1" a="1"/>
  <c r="O4257" i="3" s="1"/>
  <c r="J4657" i="3"/>
  <c r="J5878" i="3"/>
  <c r="J6278" i="3"/>
  <c r="J6678" i="3"/>
  <c r="J7078" i="3"/>
  <c r="J7478" i="3"/>
  <c r="J7878" i="3"/>
  <c r="J8278" i="3"/>
  <c r="J5479" i="3"/>
  <c r="J5879" i="3"/>
  <c r="J6279" i="3"/>
  <c r="J6679" i="3"/>
  <c r="J5520" i="3"/>
  <c r="J5920" i="3"/>
  <c r="J6320" i="3"/>
  <c r="J6720" i="3"/>
  <c r="J7120" i="3"/>
  <c r="J7520" i="3"/>
  <c r="J5541" i="3"/>
  <c r="J5941" i="3"/>
  <c r="J6341" i="3"/>
  <c r="J6741" i="3"/>
  <c r="J7141" i="3"/>
  <c r="J7541" i="3"/>
  <c r="J7941" i="3"/>
  <c r="J4522" i="3"/>
  <c r="N4522" i="3" s="1" a="1"/>
  <c r="N4522" i="3" s="1"/>
  <c r="J4922" i="3"/>
  <c r="J5322" i="3"/>
  <c r="J5722" i="3"/>
  <c r="J6122" i="3"/>
  <c r="J6522" i="3"/>
  <c r="J4303" i="3"/>
  <c r="J4703" i="3"/>
  <c r="O4703" i="3" s="1" a="1"/>
  <c r="O4703" i="3" s="1"/>
  <c r="J5103" i="3"/>
  <c r="J5503" i="3"/>
  <c r="J5903" i="3"/>
  <c r="J2849" i="3"/>
  <c r="J1889" i="3"/>
  <c r="J1949" i="3"/>
  <c r="J3295" i="3"/>
  <c r="J15" i="3"/>
  <c r="J1538" i="3"/>
  <c r="J320" i="3"/>
  <c r="J805" i="3"/>
  <c r="J888" i="3"/>
  <c r="J6469" i="3"/>
  <c r="J1891" i="3"/>
  <c r="J1872" i="3"/>
  <c r="J4733" i="3"/>
  <c r="O4733" i="3" s="1" a="1"/>
  <c r="O4733" i="3" s="1"/>
  <c r="J414" i="3"/>
  <c r="J2154" i="3"/>
  <c r="J5235" i="3"/>
  <c r="J2296" i="3"/>
  <c r="N2296" i="3" s="1" a="1"/>
  <c r="N2296" i="3" s="1"/>
  <c r="J3796" i="3"/>
  <c r="J1237" i="3"/>
  <c r="J2858" i="3"/>
  <c r="J3079" i="3"/>
  <c r="O3079" i="3" s="1" a="1"/>
  <c r="O3079" i="3" s="1"/>
  <c r="J2240" i="3"/>
  <c r="O2240" i="3" s="1" a="1"/>
  <c r="O2240" i="3" s="1"/>
  <c r="J3520" i="3"/>
  <c r="O3520" i="3" s="1" a="1"/>
  <c r="O3520" i="3" s="1"/>
  <c r="J1701" i="3"/>
  <c r="O1701" i="3" s="1" a="1"/>
  <c r="O1701" i="3" s="1"/>
  <c r="J2941" i="3"/>
  <c r="O2941" i="3" s="1" a="1"/>
  <c r="O2941" i="3" s="1"/>
  <c r="J3821" i="3"/>
  <c r="J3190" i="3"/>
  <c r="J3950" i="3"/>
  <c r="O3950" i="3" s="1" a="1"/>
  <c r="O3950" i="3" s="1"/>
  <c r="J2831" i="3"/>
  <c r="O2831" i="3" s="1" a="1"/>
  <c r="O2831" i="3" s="1"/>
  <c r="J3531" i="3"/>
  <c r="O3531" i="3" s="1" a="1"/>
  <c r="O3531" i="3" s="1"/>
  <c r="J4111" i="3"/>
  <c r="J3092" i="3"/>
  <c r="N3092" i="3" s="1" a="1"/>
  <c r="N3092" i="3" s="1"/>
  <c r="J3792" i="3"/>
  <c r="J6993" i="3"/>
  <c r="J7693" i="3"/>
  <c r="J2434" i="3"/>
  <c r="O2434" i="3" s="1" a="1"/>
  <c r="O2434" i="3" s="1"/>
  <c r="J2974" i="3"/>
  <c r="J6395" i="3"/>
  <c r="J6935" i="3"/>
  <c r="J7615" i="3"/>
  <c r="J4796" i="3"/>
  <c r="O4796" i="3" s="1" a="1"/>
  <c r="O4796" i="3" s="1"/>
  <c r="J5476" i="3"/>
  <c r="J1997" i="3"/>
  <c r="J2557" i="3"/>
  <c r="J4138" i="3"/>
  <c r="O4138" i="3" s="1" a="1"/>
  <c r="O4138" i="3" s="1"/>
  <c r="J4678" i="3"/>
  <c r="J5358" i="3"/>
  <c r="J4159" i="3"/>
  <c r="J4839" i="3"/>
  <c r="J3860" i="3"/>
  <c r="J4400" i="3"/>
  <c r="J5080" i="3"/>
  <c r="J4361" i="3"/>
  <c r="J5041" i="3"/>
  <c r="J1742" i="3"/>
  <c r="J2422" i="3"/>
  <c r="O2422" i="3" s="1" a="1"/>
  <c r="O2422" i="3" s="1"/>
  <c r="J2982" i="3"/>
  <c r="J3522" i="3"/>
  <c r="J1723" i="3"/>
  <c r="J2263" i="3"/>
  <c r="J2943" i="3"/>
  <c r="J3483" i="3"/>
  <c r="J4163" i="3"/>
  <c r="O4163" i="3" s="1" a="1"/>
  <c r="O4163" i="3" s="1"/>
  <c r="J644" i="3"/>
  <c r="J1184" i="3"/>
  <c r="N1184" i="3" s="1" a="1"/>
  <c r="N1184" i="3" s="1"/>
  <c r="J1864" i="3"/>
  <c r="J2404" i="3"/>
  <c r="O2404" i="3" s="1" a="1"/>
  <c r="O2404" i="3" s="1"/>
  <c r="J3084" i="3"/>
  <c r="J1005" i="3"/>
  <c r="J1645" i="3"/>
  <c r="J2165" i="3"/>
  <c r="J2685" i="3"/>
  <c r="J3185" i="3"/>
  <c r="O3185" i="3" s="1" a="1"/>
  <c r="O3185" i="3" s="1"/>
  <c r="J3765" i="3"/>
  <c r="J526" i="3"/>
  <c r="J986" i="3"/>
  <c r="O986" i="3" s="1" a="1"/>
  <c r="O986" i="3" s="1"/>
  <c r="J1446" i="3"/>
  <c r="J1906" i="3"/>
  <c r="J2366" i="3"/>
  <c r="J2866" i="3"/>
  <c r="J3326" i="3"/>
  <c r="J3806" i="3"/>
  <c r="J1187" i="3"/>
  <c r="J1647" i="3"/>
  <c r="N1647" i="3" s="1" a="1"/>
  <c r="N1647" i="3" s="1"/>
  <c r="J2107" i="3"/>
  <c r="J2587" i="3"/>
  <c r="J3047" i="3"/>
  <c r="J3507" i="3"/>
  <c r="J3987" i="3"/>
  <c r="O3987" i="3" s="1" a="1"/>
  <c r="O3987" i="3" s="1"/>
  <c r="J3554" i="3"/>
  <c r="O3554" i="3" s="1" a="1"/>
  <c r="O3554" i="3" s="1"/>
  <c r="J3974" i="3"/>
  <c r="O3974" i="3" s="1" a="1"/>
  <c r="O3974" i="3" s="1"/>
  <c r="J4394" i="3"/>
  <c r="O4394" i="3" s="1" a="1"/>
  <c r="O4394" i="3" s="1"/>
  <c r="J4814" i="3"/>
  <c r="O4814" i="3" s="1" a="1"/>
  <c r="O4814" i="3" s="1"/>
  <c r="J5234" i="3"/>
  <c r="J5634" i="3"/>
  <c r="J2677" i="3"/>
  <c r="J3077" i="3"/>
  <c r="O3077" i="3" s="1" a="1"/>
  <c r="O3077" i="3" s="1"/>
  <c r="J3477" i="3"/>
  <c r="J3877" i="3"/>
  <c r="J4277" i="3"/>
  <c r="J4677" i="3"/>
  <c r="O4677" i="3" s="1" a="1"/>
  <c r="O4677" i="3" s="1"/>
  <c r="J5898" i="3"/>
  <c r="J6298" i="3"/>
  <c r="J6698" i="3"/>
  <c r="J7098" i="3"/>
  <c r="J7498" i="3"/>
  <c r="J7898" i="3"/>
  <c r="J8298" i="3"/>
  <c r="J5499" i="3"/>
  <c r="J5899" i="3"/>
  <c r="J6299" i="3"/>
  <c r="J6699" i="3"/>
  <c r="J5540" i="3"/>
  <c r="J5940" i="3"/>
  <c r="J6340" i="3"/>
  <c r="J6740" i="3"/>
  <c r="J7140" i="3"/>
  <c r="J7540" i="3"/>
  <c r="J5561" i="3"/>
  <c r="J5961" i="3"/>
  <c r="J6361" i="3"/>
  <c r="J6761" i="3"/>
  <c r="J7161" i="3"/>
  <c r="J7561" i="3"/>
  <c r="J7961" i="3"/>
  <c r="J4542" i="3"/>
  <c r="O4542" i="3" s="1" a="1"/>
  <c r="O4542" i="3" s="1"/>
  <c r="J4942" i="3"/>
  <c r="J5342" i="3"/>
  <c r="J5742" i="3"/>
  <c r="J6142" i="3"/>
  <c r="J6542" i="3"/>
  <c r="J4323" i="3"/>
  <c r="N4323" i="3" s="1" a="1"/>
  <c r="N4323" i="3" s="1"/>
  <c r="J4723" i="3"/>
  <c r="N4723" i="3" s="1" a="1"/>
  <c r="N4723" i="3" s="1"/>
  <c r="J5123" i="3"/>
  <c r="J5523" i="3"/>
  <c r="J5923" i="3"/>
  <c r="J3609" i="3"/>
  <c r="J2109" i="3"/>
  <c r="J2289" i="3"/>
  <c r="J3315" i="3"/>
  <c r="J295" i="3"/>
  <c r="J1578" i="3"/>
  <c r="J340" i="3"/>
  <c r="J885" i="3"/>
  <c r="J928" i="3"/>
  <c r="J6489" i="3"/>
  <c r="J1971" i="3"/>
  <c r="N1971" i="3" s="1" a="1"/>
  <c r="N1971" i="3" s="1"/>
  <c r="J1912" i="3"/>
  <c r="J4793" i="3"/>
  <c r="J454" i="3"/>
  <c r="J2234" i="3"/>
  <c r="J5255" i="3"/>
  <c r="J2376" i="3"/>
  <c r="O2376" i="3" s="1" a="1"/>
  <c r="O2376" i="3" s="1"/>
  <c r="J3836" i="3"/>
  <c r="O3836" i="3" s="1" a="1"/>
  <c r="O3836" i="3" s="1"/>
  <c r="J1257" i="3"/>
  <c r="O1257" i="3" s="1" a="1"/>
  <c r="O1257" i="3" s="1"/>
  <c r="J2898" i="3"/>
  <c r="J3119" i="3"/>
  <c r="N3119" i="3" s="1" a="1"/>
  <c r="N3119" i="3" s="1"/>
  <c r="J2440" i="3"/>
  <c r="J3600" i="3"/>
  <c r="J1721" i="3"/>
  <c r="J2961" i="3"/>
  <c r="O2961" i="3" s="1" a="1"/>
  <c r="O2961" i="3" s="1"/>
  <c r="J3841" i="3"/>
  <c r="O3841" i="3" s="1" a="1"/>
  <c r="O3841" i="3" s="1"/>
  <c r="J3210" i="3"/>
  <c r="J3970" i="3"/>
  <c r="J2851" i="3"/>
  <c r="N2851" i="3" s="1" a="1"/>
  <c r="N2851" i="3" s="1"/>
  <c r="J3551" i="3"/>
  <c r="J2532" i="3"/>
  <c r="J3112" i="3"/>
  <c r="N3112" i="3" s="1" a="1"/>
  <c r="N3112" i="3" s="1"/>
  <c r="J6433" i="3"/>
  <c r="J7013" i="3"/>
  <c r="J7713" i="3"/>
  <c r="J2454" i="3"/>
  <c r="J3134" i="3"/>
  <c r="O3134" i="3" s="1" a="1"/>
  <c r="O3134" i="3" s="1"/>
  <c r="J6415" i="3"/>
  <c r="J6955" i="3"/>
  <c r="J7635" i="3"/>
  <c r="J4816" i="3"/>
  <c r="O4816" i="3" s="1" a="1"/>
  <c r="O4816" i="3" s="1"/>
  <c r="J5496" i="3"/>
  <c r="J2037" i="3"/>
  <c r="J3598" i="3"/>
  <c r="J4158" i="3"/>
  <c r="N4158" i="3" s="1" a="1"/>
  <c r="N4158" i="3" s="1"/>
  <c r="J4698" i="3"/>
  <c r="O4698" i="3" s="1" a="1"/>
  <c r="O4698" i="3" s="1"/>
  <c r="J5378" i="3"/>
  <c r="J4179" i="3"/>
  <c r="O4179" i="3" s="1" a="1"/>
  <c r="O4179" i="3" s="1"/>
  <c r="J4859" i="3"/>
  <c r="J3880" i="3"/>
  <c r="O3880" i="3" s="1" a="1"/>
  <c r="O3880" i="3" s="1"/>
  <c r="J4560" i="3"/>
  <c r="J5100" i="3"/>
  <c r="J4381" i="3"/>
  <c r="J5061" i="3"/>
  <c r="J1782" i="3"/>
  <c r="J2442" i="3"/>
  <c r="J3002" i="3"/>
  <c r="O3002" i="3" s="1" a="1"/>
  <c r="O3002" i="3" s="1"/>
  <c r="J3662" i="3"/>
  <c r="J1743" i="3"/>
  <c r="J2283" i="3"/>
  <c r="J2963" i="3"/>
  <c r="J3503" i="3"/>
  <c r="J4183" i="3"/>
  <c r="J664" i="3"/>
  <c r="J1344" i="3"/>
  <c r="N1344" i="3" s="1" a="1"/>
  <c r="N1344" i="3" s="1"/>
  <c r="J1884" i="3"/>
  <c r="O1884" i="3" s="1" a="1"/>
  <c r="O1884" i="3" s="1"/>
  <c r="J2444" i="3"/>
  <c r="O2444" i="3" s="1" a="1"/>
  <c r="O2444" i="3" s="1"/>
  <c r="J3104" i="3"/>
  <c r="J1025" i="3"/>
  <c r="O1025" i="3" s="1" a="1"/>
  <c r="O1025" i="3" s="1"/>
  <c r="J1665" i="3"/>
  <c r="J2205" i="3"/>
  <c r="J2705" i="3"/>
  <c r="J3225" i="3"/>
  <c r="N3225" i="3" s="1" a="1"/>
  <c r="N3225" i="3" s="1"/>
  <c r="J3805" i="3"/>
  <c r="J546" i="3"/>
  <c r="O546" i="3" s="1" a="1"/>
  <c r="O546" i="3" s="1"/>
  <c r="J1006" i="3"/>
  <c r="J1466" i="3"/>
  <c r="N1466" i="3" s="1" a="1"/>
  <c r="N1466" i="3" s="1"/>
  <c r="J1926" i="3"/>
  <c r="J2386" i="3"/>
  <c r="N2386" i="3" s="1" a="1"/>
  <c r="N2386" i="3" s="1"/>
  <c r="J2886" i="3"/>
  <c r="J3346" i="3"/>
  <c r="J3826" i="3"/>
  <c r="J1207" i="3"/>
  <c r="J1667" i="3"/>
  <c r="J2127" i="3"/>
  <c r="J2607" i="3"/>
  <c r="J3067" i="3"/>
  <c r="J3527" i="3"/>
  <c r="O3527" i="3" s="1" a="1"/>
  <c r="O3527" i="3" s="1"/>
  <c r="J4007" i="3"/>
  <c r="N4007" i="3" s="1" a="1"/>
  <c r="N4007" i="3" s="1"/>
  <c r="J3574" i="3"/>
  <c r="O3574" i="3" s="1" a="1"/>
  <c r="O3574" i="3" s="1"/>
  <c r="J3994" i="3"/>
  <c r="J4414" i="3"/>
  <c r="O4414" i="3" s="1" a="1"/>
  <c r="O4414" i="3" s="1"/>
  <c r="J4834" i="3"/>
  <c r="J5254" i="3"/>
  <c r="J5654" i="3"/>
  <c r="J2697" i="3"/>
  <c r="N2697" i="3" s="1" a="1"/>
  <c r="N2697" i="3" s="1"/>
  <c r="J3097" i="3"/>
  <c r="N3097" i="3" s="1" a="1"/>
  <c r="N3097" i="3" s="1"/>
  <c r="J3497" i="3"/>
  <c r="J3897" i="3"/>
  <c r="O3897" i="3" s="1" a="1"/>
  <c r="O3897" i="3" s="1"/>
  <c r="J4297" i="3"/>
  <c r="O4297" i="3" s="1" a="1"/>
  <c r="O4297" i="3" s="1"/>
  <c r="J4697" i="3"/>
  <c r="N4697" i="3" s="1" a="1"/>
  <c r="N4697" i="3" s="1"/>
  <c r="J5918" i="3"/>
  <c r="J6318" i="3"/>
  <c r="J6718" i="3"/>
  <c r="J7118" i="3"/>
  <c r="J7518" i="3"/>
  <c r="J7918" i="3"/>
  <c r="J8318" i="3"/>
  <c r="J5519" i="3"/>
  <c r="J5919" i="3"/>
  <c r="J6319" i="3"/>
  <c r="J6719" i="3"/>
  <c r="J5560" i="3"/>
  <c r="J5960" i="3"/>
  <c r="J6360" i="3"/>
  <c r="J6760" i="3"/>
  <c r="J7160" i="3"/>
  <c r="J7560" i="3"/>
  <c r="J5581" i="3"/>
  <c r="J5981" i="3"/>
  <c r="J6381" i="3"/>
  <c r="J6781" i="3"/>
  <c r="J7181" i="3"/>
  <c r="J7581" i="3"/>
  <c r="J4162" i="3"/>
  <c r="O4162" i="3" s="1" a="1"/>
  <c r="O4162" i="3" s="1"/>
  <c r="J4562" i="3"/>
  <c r="J4962" i="3"/>
  <c r="J5362" i="3"/>
  <c r="J4229" i="3"/>
  <c r="O4229" i="3" s="1" a="1"/>
  <c r="O4229" i="3" s="1"/>
  <c r="J2989" i="3"/>
  <c r="J1113" i="3"/>
  <c r="O1113" i="3" s="1" a="1"/>
  <c r="O1113" i="3" s="1"/>
  <c r="J1109" i="3"/>
  <c r="J535" i="3"/>
  <c r="J279" i="3"/>
  <c r="J700" i="3"/>
  <c r="J945" i="3"/>
  <c r="J1308" i="3"/>
  <c r="O1308" i="3" s="1" a="1"/>
  <c r="O1308" i="3" s="1"/>
  <c r="J1270" i="3"/>
  <c r="J2031" i="3"/>
  <c r="J2252" i="3"/>
  <c r="J4953" i="3"/>
  <c r="J514" i="3"/>
  <c r="J3615" i="3"/>
  <c r="J5495" i="3"/>
  <c r="J2456" i="3"/>
  <c r="J4076" i="3"/>
  <c r="O4076" i="3" s="1" a="1"/>
  <c r="O4076" i="3" s="1"/>
  <c r="J1477" i="3"/>
  <c r="J2958" i="3"/>
  <c r="J3299" i="3"/>
  <c r="O3299" i="3" s="1" a="1"/>
  <c r="O3299" i="3" s="1"/>
  <c r="J2580" i="3"/>
  <c r="O2580" i="3" s="1" a="1"/>
  <c r="O2580" i="3" s="1"/>
  <c r="J621" i="3"/>
  <c r="J1921" i="3"/>
  <c r="J3001" i="3"/>
  <c r="O3001" i="3" s="1" a="1"/>
  <c r="O3001" i="3" s="1"/>
  <c r="J3881" i="3"/>
  <c r="J3250" i="3"/>
  <c r="J4050" i="3"/>
  <c r="O4050" i="3" s="1" a="1"/>
  <c r="O4050" i="3" s="1"/>
  <c r="J3031" i="3"/>
  <c r="O3031" i="3" s="1" a="1"/>
  <c r="O3031" i="3" s="1"/>
  <c r="J3611" i="3"/>
  <c r="O3611" i="3" s="1" a="1"/>
  <c r="O3611" i="3" s="1"/>
  <c r="J2572" i="3"/>
  <c r="O2572" i="3" s="1" a="1"/>
  <c r="O2572" i="3" s="1"/>
  <c r="J3152" i="3"/>
  <c r="N3152" i="3" s="1" a="1"/>
  <c r="N3152" i="3" s="1"/>
  <c r="J6493" i="3"/>
  <c r="J7053" i="3"/>
  <c r="J7753" i="3"/>
  <c r="J2494" i="3"/>
  <c r="J3174" i="3"/>
  <c r="N3174" i="3" s="1" a="1"/>
  <c r="N3174" i="3" s="1"/>
  <c r="J6455" i="3"/>
  <c r="J7135" i="3"/>
  <c r="J7675" i="3"/>
  <c r="J4876" i="3"/>
  <c r="J5536" i="3"/>
  <c r="J2077" i="3"/>
  <c r="O2077" i="3" s="1" a="1"/>
  <c r="O2077" i="3" s="1"/>
  <c r="J3638" i="3"/>
  <c r="J4198" i="3"/>
  <c r="O4198" i="3" s="1" a="1"/>
  <c r="O4198" i="3" s="1"/>
  <c r="J4858" i="3"/>
  <c r="J5418" i="3"/>
  <c r="J4219" i="3"/>
  <c r="J4899" i="3"/>
  <c r="J3920" i="3"/>
  <c r="J4600" i="3"/>
  <c r="O4600" i="3" s="1" a="1"/>
  <c r="O4600" i="3" s="1"/>
  <c r="J5140" i="3"/>
  <c r="J4561" i="3"/>
  <c r="J5101" i="3"/>
  <c r="J1822" i="3"/>
  <c r="J2482" i="3"/>
  <c r="J3042" i="3"/>
  <c r="O3042" i="3" s="1" a="1"/>
  <c r="O3042" i="3" s="1"/>
  <c r="J3702" i="3"/>
  <c r="O3702" i="3" s="1" a="1"/>
  <c r="O3702" i="3" s="1"/>
  <c r="J1783" i="3"/>
  <c r="O1783" i="3" s="1" a="1"/>
  <c r="O1783" i="3" s="1"/>
  <c r="J2443" i="3"/>
  <c r="J3003" i="3"/>
  <c r="J3543" i="3"/>
  <c r="J4223" i="3"/>
  <c r="J704" i="3"/>
  <c r="J1384" i="3"/>
  <c r="O1384" i="3" s="1" a="1"/>
  <c r="O1384" i="3" s="1"/>
  <c r="J1924" i="3"/>
  <c r="J2604" i="3"/>
  <c r="O2604" i="3" s="1" a="1"/>
  <c r="O2604" i="3" s="1"/>
  <c r="J3144" i="3"/>
  <c r="J1065" i="3"/>
  <c r="J1705" i="3"/>
  <c r="J2245" i="3"/>
  <c r="J2745" i="3"/>
  <c r="J3325" i="3"/>
  <c r="N3325" i="3" s="1" a="1"/>
  <c r="N3325" i="3" s="1"/>
  <c r="J3845" i="3"/>
  <c r="J586" i="3"/>
  <c r="J1046" i="3"/>
  <c r="J1506" i="3"/>
  <c r="J1966" i="3"/>
  <c r="J2466" i="3"/>
  <c r="O2466" i="3" s="1" a="1"/>
  <c r="O2466" i="3" s="1"/>
  <c r="J2926" i="3"/>
  <c r="O2926" i="3" s="1" a="1"/>
  <c r="O2926" i="3" s="1"/>
  <c r="J3406" i="3"/>
  <c r="J3866" i="3"/>
  <c r="N3866" i="3" s="1" a="1"/>
  <c r="N3866" i="3" s="1"/>
  <c r="J1247" i="3"/>
  <c r="J1707" i="3"/>
  <c r="J2187" i="3"/>
  <c r="O2187" i="3" s="1" a="1"/>
  <c r="O2187" i="3" s="1"/>
  <c r="J2647" i="3"/>
  <c r="J3107" i="3"/>
  <c r="O3107" i="3" s="1" a="1"/>
  <c r="O3107" i="3" s="1"/>
  <c r="J3587" i="3"/>
  <c r="O3587" i="3" s="1" a="1"/>
  <c r="O3587" i="3" s="1"/>
  <c r="J4047" i="3"/>
  <c r="J3614" i="3"/>
  <c r="J4034" i="3"/>
  <c r="J4454" i="3"/>
  <c r="J4874" i="3"/>
  <c r="J5294" i="3"/>
  <c r="J5694" i="3"/>
  <c r="J2737" i="3"/>
  <c r="J3137" i="3"/>
  <c r="O3137" i="3" s="1" a="1"/>
  <c r="O3137" i="3" s="1"/>
  <c r="J3537" i="3"/>
  <c r="J3937" i="3"/>
  <c r="O3937" i="3" s="1" a="1"/>
  <c r="O3937" i="3" s="1"/>
  <c r="J4337" i="3"/>
  <c r="J4737" i="3"/>
  <c r="N4737" i="3" s="1" a="1"/>
  <c r="N4737" i="3" s="1"/>
  <c r="J5958" i="3"/>
  <c r="J6358" i="3"/>
  <c r="J6758" i="3"/>
  <c r="J7158" i="3"/>
  <c r="J7558" i="3"/>
  <c r="J7958" i="3"/>
  <c r="J8358" i="3"/>
  <c r="J5559" i="3"/>
  <c r="J5959" i="3"/>
  <c r="J6359" i="3"/>
  <c r="J6759" i="3"/>
  <c r="J5600" i="3"/>
  <c r="J6000" i="3"/>
  <c r="J6400" i="3"/>
  <c r="J6800" i="3"/>
  <c r="J7200" i="3"/>
  <c r="J7600" i="3"/>
  <c r="J5621" i="3"/>
  <c r="J6021" i="3"/>
  <c r="J6421" i="3"/>
  <c r="J6821" i="3"/>
  <c r="J1409" i="3"/>
  <c r="J162" i="3"/>
  <c r="J109" i="3"/>
  <c r="J995" i="3"/>
  <c r="J37" i="3"/>
  <c r="J659" i="3"/>
  <c r="N659" i="3" s="1" a="1"/>
  <c r="N659" i="3" s="1"/>
  <c r="J1120" i="3"/>
  <c r="N1120" i="3" s="1" a="1"/>
  <c r="N1120" i="3" s="1"/>
  <c r="J306" i="3"/>
  <c r="J1688" i="3"/>
  <c r="J1690" i="3"/>
  <c r="O1690" i="3" s="1" a="1"/>
  <c r="O1690" i="3" s="1"/>
  <c r="J492" i="3"/>
  <c r="J3193" i="3"/>
  <c r="J5313" i="3"/>
  <c r="J934" i="3"/>
  <c r="J3915" i="3"/>
  <c r="O3915" i="3" s="1" a="1"/>
  <c r="O3915" i="3" s="1"/>
  <c r="J5755" i="3"/>
  <c r="J2796" i="3"/>
  <c r="O2796" i="3" s="1" a="1"/>
  <c r="O2796" i="3" s="1"/>
  <c r="J4256" i="3"/>
  <c r="O4256" i="3" s="1" a="1"/>
  <c r="O4256" i="3" s="1"/>
  <c r="J1738" i="3"/>
  <c r="J3318" i="3"/>
  <c r="J3519" i="3"/>
  <c r="J2640" i="3"/>
  <c r="J781" i="3"/>
  <c r="J2121" i="3"/>
  <c r="J3081" i="3"/>
  <c r="J3961" i="3"/>
  <c r="O3961" i="3" s="1" a="1"/>
  <c r="O3961" i="3" s="1"/>
  <c r="J3310" i="3"/>
  <c r="J4110" i="3"/>
  <c r="O4110" i="3" s="1" a="1"/>
  <c r="O4110" i="3" s="1"/>
  <c r="J3091" i="3"/>
  <c r="J3671" i="3"/>
  <c r="J2652" i="3"/>
  <c r="O2652" i="3" s="1" a="1"/>
  <c r="O2652" i="3" s="1"/>
  <c r="J3212" i="3"/>
  <c r="J6553" i="3"/>
  <c r="J7273" i="3"/>
  <c r="J7813" i="3"/>
  <c r="J2554" i="3"/>
  <c r="J3234" i="3"/>
  <c r="J6515" i="3"/>
  <c r="J7195" i="3"/>
  <c r="J7735" i="3"/>
  <c r="J5056" i="3"/>
  <c r="J5596" i="3"/>
  <c r="J2137" i="3"/>
  <c r="J3698" i="3"/>
  <c r="O3698" i="3" s="1" a="1"/>
  <c r="O3698" i="3" s="1"/>
  <c r="J4258" i="3"/>
  <c r="O4258" i="3" s="1" a="1"/>
  <c r="O4258" i="3" s="1"/>
  <c r="J4938" i="3"/>
  <c r="J5478" i="3"/>
  <c r="J4419" i="3"/>
  <c r="O4419" i="3" s="1" a="1"/>
  <c r="O4419" i="3" s="1"/>
  <c r="J4959" i="3"/>
  <c r="J3980" i="3"/>
  <c r="O3980" i="3" s="1" a="1"/>
  <c r="O3980" i="3" s="1"/>
  <c r="J4660" i="3"/>
  <c r="N4660" i="3" s="1" a="1"/>
  <c r="N4660" i="3" s="1"/>
  <c r="J5200" i="3"/>
  <c r="J4621" i="3"/>
  <c r="J5161" i="3"/>
  <c r="J2002" i="3"/>
  <c r="J2542" i="3"/>
  <c r="O2542" i="3" s="1" a="1"/>
  <c r="O2542" i="3" s="1"/>
  <c r="J3102" i="3"/>
  <c r="O3102" i="3" s="1" a="1"/>
  <c r="O3102" i="3" s="1"/>
  <c r="J3782" i="3"/>
  <c r="J1843" i="3"/>
  <c r="J2523" i="3"/>
  <c r="N2523" i="3" s="1" a="1"/>
  <c r="N2523" i="3" s="1"/>
  <c r="J3063" i="3"/>
  <c r="J3743" i="3"/>
  <c r="N3743" i="3" s="1" a="1"/>
  <c r="N3743" i="3" s="1"/>
  <c r="J224" i="3"/>
  <c r="J764" i="3"/>
  <c r="J1444" i="3"/>
  <c r="J1984" i="3"/>
  <c r="J2664" i="3"/>
  <c r="N2664" i="3" s="1" a="1"/>
  <c r="N2664" i="3" s="1"/>
  <c r="J3204" i="3"/>
  <c r="J1245" i="3"/>
  <c r="J1765" i="3"/>
  <c r="J2305" i="3"/>
  <c r="J2865" i="3"/>
  <c r="J3405" i="3"/>
  <c r="J3905" i="3"/>
  <c r="J646" i="3"/>
  <c r="J1106" i="3"/>
  <c r="J1586" i="3"/>
  <c r="J2066" i="3"/>
  <c r="J2546" i="3"/>
  <c r="J3006" i="3"/>
  <c r="J3466" i="3"/>
  <c r="J847" i="3"/>
  <c r="J1307" i="3"/>
  <c r="J1787" i="3"/>
  <c r="J2247" i="3"/>
  <c r="J2727" i="3"/>
  <c r="O2727" i="3" s="1" a="1"/>
  <c r="O2727" i="3" s="1"/>
  <c r="J3187" i="3"/>
  <c r="J3667" i="3"/>
  <c r="J4127" i="3"/>
  <c r="O4127" i="3" s="1" a="1"/>
  <c r="O4127" i="3" s="1"/>
  <c r="J3674" i="3"/>
  <c r="J4094" i="3"/>
  <c r="N4094" i="3" s="1" a="1"/>
  <c r="N4094" i="3" s="1"/>
  <c r="J4514" i="3"/>
  <c r="J4934" i="3"/>
  <c r="J5354" i="3"/>
  <c r="J5754" i="3"/>
  <c r="J2797" i="3"/>
  <c r="O2797" i="3" s="1" a="1"/>
  <c r="O2797" i="3" s="1"/>
  <c r="J3197" i="3"/>
  <c r="J3597" i="3"/>
  <c r="J3997" i="3"/>
  <c r="O3997" i="3" s="1" a="1"/>
  <c r="O3997" i="3" s="1"/>
  <c r="J4397" i="3"/>
  <c r="O4397" i="3" s="1" a="1"/>
  <c r="O4397" i="3" s="1"/>
  <c r="J4797" i="3"/>
  <c r="J6018" i="3"/>
  <c r="J6418" i="3"/>
  <c r="J6818" i="3"/>
  <c r="J7218" i="3"/>
  <c r="J7618" i="3"/>
  <c r="J8018" i="3"/>
  <c r="J5219" i="3"/>
  <c r="J5619" i="3"/>
  <c r="J6019" i="3"/>
  <c r="J6419" i="3"/>
  <c r="J6819" i="3"/>
  <c r="J5660" i="3"/>
  <c r="J6060" i="3"/>
  <c r="J6460" i="3"/>
  <c r="J6860" i="3"/>
  <c r="J7260" i="3"/>
  <c r="J5281" i="3"/>
  <c r="J5681" i="3"/>
  <c r="J6081" i="3"/>
  <c r="J6481" i="3"/>
  <c r="J6881" i="3"/>
  <c r="J7281" i="3"/>
  <c r="J7681" i="3"/>
  <c r="J4262" i="3"/>
  <c r="O4262" i="3" s="1" a="1"/>
  <c r="O4262" i="3" s="1"/>
  <c r="J4662" i="3"/>
  <c r="N4662" i="3" s="1" a="1"/>
  <c r="N4662" i="3" s="1"/>
  <c r="J5062" i="3"/>
  <c r="J5462" i="3"/>
  <c r="J5862" i="3"/>
  <c r="J6262" i="3"/>
  <c r="J6662" i="3"/>
  <c r="J4443" i="3"/>
  <c r="J4843" i="3"/>
  <c r="J5243" i="3"/>
  <c r="J5643" i="3"/>
  <c r="J6043" i="3"/>
  <c r="J6443" i="3"/>
  <c r="J6843" i="3"/>
  <c r="J3664" i="3"/>
  <c r="O3664" i="3" s="1" a="1"/>
  <c r="O3664" i="3" s="1"/>
  <c r="J4064" i="3"/>
  <c r="N4064" i="3" s="1" a="1"/>
  <c r="N4064" i="3" s="1"/>
  <c r="J4464" i="3"/>
  <c r="N4464" i="3" s="1" a="1"/>
  <c r="N4464" i="3" s="1"/>
  <c r="J4864" i="3"/>
  <c r="J5264" i="3"/>
  <c r="J5664" i="3"/>
  <c r="J6064" i="3"/>
  <c r="J6464" i="3"/>
  <c r="J4265" i="3"/>
  <c r="N4265" i="3" s="1" a="1"/>
  <c r="N4265" i="3" s="1"/>
  <c r="J4665" i="3"/>
  <c r="O4665" i="3" s="1" a="1"/>
  <c r="O4665" i="3" s="1"/>
  <c r="J5065" i="3"/>
  <c r="J5465" i="3"/>
  <c r="J5865" i="3"/>
  <c r="J6265" i="3"/>
  <c r="J6665" i="3"/>
  <c r="J3906" i="3"/>
  <c r="J4306" i="3"/>
  <c r="O4306" i="3" s="1" a="1"/>
  <c r="O4306" i="3" s="1"/>
  <c r="J4706" i="3"/>
  <c r="J5106" i="3"/>
  <c r="J5506" i="3"/>
  <c r="J5906" i="3"/>
  <c r="J6306" i="3"/>
  <c r="J4407" i="3"/>
  <c r="O4407" i="3" s="1" a="1"/>
  <c r="O4407" i="3" s="1"/>
  <c r="J4807" i="3"/>
  <c r="O4807" i="3" s="1" a="1"/>
  <c r="O4807" i="3" s="1"/>
  <c r="J5207" i="3"/>
  <c r="J5607" i="3"/>
  <c r="J6007" i="3"/>
  <c r="J6407" i="3"/>
  <c r="J2228" i="3"/>
  <c r="J2628" i="3"/>
  <c r="J3028" i="3"/>
  <c r="J3428" i="3"/>
  <c r="J242" i="3"/>
  <c r="J129" i="3"/>
  <c r="J760" i="3"/>
  <c r="J1171" i="3"/>
  <c r="J474" i="3"/>
  <c r="O474" i="3" s="1" a="1"/>
  <c r="O474" i="3" s="1"/>
  <c r="J2636" i="3"/>
  <c r="O2636" i="3" s="1" a="1"/>
  <c r="O2636" i="3" s="1"/>
  <c r="J2679" i="3"/>
  <c r="J1761" i="3"/>
  <c r="J3290" i="3"/>
  <c r="O3290" i="3" s="1" a="1"/>
  <c r="O3290" i="3" s="1"/>
  <c r="J4011" i="3"/>
  <c r="O4011" i="3" s="1" a="1"/>
  <c r="O4011" i="3" s="1"/>
  <c r="J7033" i="3"/>
  <c r="J3214" i="3"/>
  <c r="J4696" i="3"/>
  <c r="O4696" i="3" s="1" a="1"/>
  <c r="O4696" i="3" s="1"/>
  <c r="J3618" i="3"/>
  <c r="O3618" i="3" s="1" a="1"/>
  <c r="O3618" i="3" s="1"/>
  <c r="J5458" i="3"/>
  <c r="J4300" i="3"/>
  <c r="O4300" i="3" s="1" a="1"/>
  <c r="O4300" i="3" s="1"/>
  <c r="J5081" i="3"/>
  <c r="J3082" i="3"/>
  <c r="O3082" i="3" s="1" a="1"/>
  <c r="O3082" i="3" s="1"/>
  <c r="J2703" i="3"/>
  <c r="J684" i="3"/>
  <c r="O684" i="3" s="1" a="1"/>
  <c r="O684" i="3" s="1"/>
  <c r="J2644" i="3"/>
  <c r="O2644" i="3" s="1" a="1"/>
  <c r="O2644" i="3" s="1"/>
  <c r="J2065" i="3"/>
  <c r="J3825" i="3"/>
  <c r="J1546" i="3"/>
  <c r="J3186" i="3"/>
  <c r="J1687" i="3"/>
  <c r="J3167" i="3"/>
  <c r="J3854" i="3"/>
  <c r="N3854" i="3" s="1" a="1"/>
  <c r="N3854" i="3" s="1"/>
  <c r="J5274" i="3"/>
  <c r="J3177" i="3"/>
  <c r="O3177" i="3" s="1" a="1"/>
  <c r="O3177" i="3" s="1"/>
  <c r="J4577" i="3"/>
  <c r="J6738" i="3"/>
  <c r="J7998" i="3"/>
  <c r="J6199" i="3"/>
  <c r="J5980" i="3"/>
  <c r="J7240" i="3"/>
  <c r="J6261" i="3"/>
  <c r="J7481" i="3"/>
  <c r="J4842" i="3"/>
  <c r="N4842" i="3" s="1" a="1"/>
  <c r="N4842" i="3" s="1"/>
  <c r="J5842" i="3"/>
  <c r="J4343" i="3"/>
  <c r="O4343" i="3" s="1" a="1"/>
  <c r="O4343" i="3" s="1"/>
  <c r="J5223" i="3"/>
  <c r="J6303" i="3"/>
  <c r="J7103" i="3"/>
  <c r="J4324" i="3"/>
  <c r="J5104" i="3"/>
  <c r="J5844" i="3"/>
  <c r="J6444" i="3"/>
  <c r="J4605" i="3"/>
  <c r="O4605" i="3" s="1" a="1"/>
  <c r="O4605" i="3" s="1"/>
  <c r="J5365" i="3"/>
  <c r="J6125" i="3"/>
  <c r="J6865" i="3"/>
  <c r="J4326" i="3"/>
  <c r="O4326" i="3" s="1" a="1"/>
  <c r="O4326" i="3" s="1"/>
  <c r="J5066" i="3"/>
  <c r="J5826" i="3"/>
  <c r="J6566" i="3"/>
  <c r="J4987" i="3"/>
  <c r="J5547" i="3"/>
  <c r="J6267" i="3"/>
  <c r="J2408" i="3"/>
  <c r="O2408" i="3" s="1" a="1"/>
  <c r="O2408" i="3" s="1"/>
  <c r="J2968" i="3"/>
  <c r="O2968" i="3" s="1" a="1"/>
  <c r="O2968" i="3" s="1"/>
  <c r="J3688" i="3"/>
  <c r="J4228" i="3"/>
  <c r="J4908" i="3"/>
  <c r="J6789" i="3"/>
  <c r="J7469" i="3"/>
  <c r="J8149" i="3"/>
  <c r="J8689" i="3"/>
  <c r="J9369" i="3"/>
  <c r="J4590" i="3"/>
  <c r="O4590" i="3" s="1" a="1"/>
  <c r="O4590" i="3" s="1"/>
  <c r="J5270" i="3"/>
  <c r="J5810" i="3"/>
  <c r="J6490" i="3"/>
  <c r="J7030" i="3"/>
  <c r="J4771" i="3"/>
  <c r="N4771" i="3" s="1" a="1"/>
  <c r="N4771" i="3" s="1"/>
  <c r="J5311" i="3"/>
  <c r="J5991" i="3"/>
  <c r="J6531" i="3"/>
  <c r="J7211" i="3"/>
  <c r="J7891" i="3"/>
  <c r="J8411" i="3"/>
  <c r="J4152" i="3"/>
  <c r="J4792" i="3"/>
  <c r="J5312" i="3"/>
  <c r="J5952" i="3"/>
  <c r="J6472" i="3"/>
  <c r="J7112" i="3"/>
  <c r="J7632" i="3"/>
  <c r="J8152" i="3"/>
  <c r="J7510" i="3"/>
  <c r="J8030" i="3"/>
  <c r="J8293" i="3"/>
  <c r="J6414" i="3"/>
  <c r="J7054" i="3"/>
  <c r="J7574" i="3"/>
  <c r="J8175" i="3"/>
  <c r="J6136" i="3"/>
  <c r="J6636" i="3"/>
  <c r="J7216" i="3"/>
  <c r="J5097" i="3"/>
  <c r="J5577" i="3"/>
  <c r="J6057" i="3"/>
  <c r="J6617" i="3"/>
  <c r="J8558" i="3"/>
  <c r="J9038" i="3"/>
  <c r="J9518" i="3"/>
  <c r="J9998" i="3"/>
  <c r="J7399" i="3"/>
  <c r="J7799" i="3"/>
  <c r="J8199" i="3"/>
  <c r="J7860" i="3"/>
  <c r="J8260" i="3"/>
  <c r="J8660" i="3"/>
  <c r="J9060" i="3"/>
  <c r="J9460" i="3"/>
  <c r="J9860" i="3"/>
  <c r="J8221" i="3"/>
  <c r="J8621" i="3"/>
  <c r="J9021" i="3"/>
  <c r="J9421" i="3"/>
  <c r="J9821" i="3"/>
  <c r="J7062" i="3"/>
  <c r="J7462" i="3"/>
  <c r="J7862" i="3"/>
  <c r="J8262" i="3"/>
  <c r="J8662" i="3"/>
  <c r="J9062" i="3"/>
  <c r="J9462" i="3"/>
  <c r="J9862" i="3"/>
  <c r="J7603" i="3"/>
  <c r="J8003" i="3"/>
  <c r="J8403" i="3"/>
  <c r="J8803" i="3"/>
  <c r="J9203" i="3"/>
  <c r="J9603" i="3"/>
  <c r="J6824" i="3"/>
  <c r="J7224" i="3"/>
  <c r="J7624" i="3"/>
  <c r="J8024" i="3"/>
  <c r="J7065" i="3"/>
  <c r="J7465" i="3"/>
  <c r="J7865" i="3"/>
  <c r="J8265" i="3"/>
  <c r="J6626" i="3"/>
  <c r="J7026" i="3"/>
  <c r="J7426" i="3"/>
  <c r="J7826" i="3"/>
  <c r="J6647" i="3"/>
  <c r="J7047" i="3"/>
  <c r="J7447" i="3"/>
  <c r="J7847" i="3"/>
  <c r="J5448" i="3"/>
  <c r="J5848" i="3"/>
  <c r="J6248" i="3"/>
  <c r="J6648" i="3"/>
  <c r="J7048" i="3"/>
  <c r="J7448" i="3"/>
  <c r="J7848" i="3"/>
  <c r="J8559" i="3"/>
  <c r="J8959" i="3"/>
  <c r="J9359" i="3"/>
  <c r="J9759" i="3"/>
  <c r="J8544" i="3"/>
  <c r="J8944" i="3"/>
  <c r="J9344" i="3"/>
  <c r="J9744" i="3"/>
  <c r="J8925" i="3"/>
  <c r="J9325" i="3"/>
  <c r="J9725" i="3"/>
  <c r="J8246" i="3"/>
  <c r="J8646" i="3"/>
  <c r="J9046" i="3"/>
  <c r="J9446" i="3"/>
  <c r="J9846" i="3"/>
  <c r="J8347" i="3"/>
  <c r="J8747" i="3"/>
  <c r="J9147" i="3"/>
  <c r="J1263" i="3"/>
  <c r="J1709" i="3"/>
  <c r="J1140" i="3"/>
  <c r="O1140" i="3" s="1" a="1"/>
  <c r="O1140" i="3" s="1"/>
  <c r="J1191" i="3"/>
  <c r="J794" i="3"/>
  <c r="J2856" i="3"/>
  <c r="J2839" i="3"/>
  <c r="J1941" i="3"/>
  <c r="J3330" i="3"/>
  <c r="J4031" i="3"/>
  <c r="O4031" i="3" s="1" a="1"/>
  <c r="O4031" i="3" s="1"/>
  <c r="J7073" i="3"/>
  <c r="J3254" i="3"/>
  <c r="O3254" i="3" s="1" a="1"/>
  <c r="O3254" i="3" s="1"/>
  <c r="J4716" i="3"/>
  <c r="O4716" i="3" s="1" a="1"/>
  <c r="O4716" i="3" s="1"/>
  <c r="J3658" i="3"/>
  <c r="O3658" i="3" s="1" a="1"/>
  <c r="O3658" i="3" s="1"/>
  <c r="J5498" i="3"/>
  <c r="J4320" i="3"/>
  <c r="J5121" i="3"/>
  <c r="J3242" i="3"/>
  <c r="J2723" i="3"/>
  <c r="N2723" i="3" s="1" a="1"/>
  <c r="N2723" i="3" s="1"/>
  <c r="J724" i="3"/>
  <c r="J2684" i="3"/>
  <c r="J2085" i="3"/>
  <c r="J3865" i="3"/>
  <c r="J1606" i="3"/>
  <c r="J3206" i="3"/>
  <c r="J1727" i="3"/>
  <c r="J3207" i="3"/>
  <c r="O3207" i="3" s="1" a="1"/>
  <c r="O3207" i="3" s="1"/>
  <c r="J3874" i="3"/>
  <c r="J5314" i="3"/>
  <c r="J3217" i="3"/>
  <c r="O3217" i="3" s="1" a="1"/>
  <c r="O3217" i="3" s="1"/>
  <c r="J4597" i="3"/>
  <c r="O4597" i="3" s="1" a="1"/>
  <c r="O4597" i="3" s="1"/>
  <c r="J6778" i="3"/>
  <c r="J8038" i="3"/>
  <c r="J6219" i="3"/>
  <c r="J6020" i="3"/>
  <c r="J7280" i="3"/>
  <c r="J6281" i="3"/>
  <c r="J7601" i="3"/>
  <c r="J4862" i="3"/>
  <c r="J5882" i="3"/>
  <c r="J4363" i="3"/>
  <c r="O4363" i="3" s="1" a="1"/>
  <c r="O4363" i="3" s="1"/>
  <c r="J5263" i="3"/>
  <c r="J6323" i="3"/>
  <c r="J7123" i="3"/>
  <c r="J4344" i="3"/>
  <c r="J5124" i="3"/>
  <c r="J5864" i="3"/>
  <c r="J6484" i="3"/>
  <c r="J4625" i="3"/>
  <c r="O4625" i="3" s="1" a="1"/>
  <c r="O4625" i="3" s="1"/>
  <c r="J5385" i="3"/>
  <c r="J6145" i="3"/>
  <c r="J6905" i="3"/>
  <c r="J4486" i="3"/>
  <c r="J5086" i="3"/>
  <c r="J5846" i="3"/>
  <c r="J6586" i="3"/>
  <c r="J5007" i="3"/>
  <c r="J5567" i="3"/>
  <c r="J6287" i="3"/>
  <c r="J2428" i="3"/>
  <c r="O2428" i="3" s="1" a="1"/>
  <c r="O2428" i="3" s="1"/>
  <c r="J2988" i="3"/>
  <c r="J3708" i="3"/>
  <c r="O3708" i="3" s="1" a="1"/>
  <c r="O3708" i="3" s="1"/>
  <c r="J4248" i="3"/>
  <c r="J4928" i="3"/>
  <c r="J6949" i="3"/>
  <c r="J7489" i="3"/>
  <c r="J8169" i="3"/>
  <c r="J8709" i="3"/>
  <c r="J9389" i="3"/>
  <c r="J4610" i="3"/>
  <c r="O4610" i="3" s="1" a="1"/>
  <c r="O4610" i="3" s="1"/>
  <c r="J5290" i="3"/>
  <c r="J5830" i="3"/>
  <c r="J6510" i="3"/>
  <c r="J7050" i="3"/>
  <c r="J4791" i="3"/>
  <c r="J5331" i="3"/>
  <c r="J6011" i="3"/>
  <c r="J6691" i="3"/>
  <c r="J7231" i="3"/>
  <c r="J7911" i="3"/>
  <c r="J8431" i="3"/>
  <c r="J4292" i="3"/>
  <c r="O4292" i="3" s="1" a="1"/>
  <c r="O4292" i="3" s="1"/>
  <c r="J4812" i="3"/>
  <c r="O4812" i="3" s="1" a="1"/>
  <c r="O4812" i="3" s="1"/>
  <c r="J5332" i="3"/>
  <c r="J5972" i="3"/>
  <c r="J6492" i="3"/>
  <c r="J7132" i="3"/>
  <c r="J7652" i="3"/>
  <c r="J8292" i="3"/>
  <c r="J7530" i="3"/>
  <c r="J8050" i="3"/>
  <c r="J8313" i="3"/>
  <c r="J6434" i="3"/>
  <c r="J7074" i="3"/>
  <c r="J7594" i="3"/>
  <c r="J8315" i="3"/>
  <c r="J6156" i="3"/>
  <c r="J6656" i="3"/>
  <c r="J7256" i="3"/>
  <c r="J5117" i="3"/>
  <c r="J5597" i="3"/>
  <c r="J6077" i="3"/>
  <c r="J6637" i="3"/>
  <c r="J8578" i="3"/>
  <c r="J9058" i="3"/>
  <c r="J9538" i="3"/>
  <c r="J6999" i="3"/>
  <c r="J7419" i="3"/>
  <c r="J7819" i="3"/>
  <c r="J8219" i="3"/>
  <c r="J7880" i="3"/>
  <c r="J8280" i="3"/>
  <c r="J8680" i="3"/>
  <c r="J9080" i="3"/>
  <c r="J9480" i="3"/>
  <c r="J9880" i="3"/>
  <c r="J8241" i="3"/>
  <c r="J8641" i="3"/>
  <c r="J9041" i="3"/>
  <c r="J9441" i="3"/>
  <c r="J9841" i="3"/>
  <c r="J7082" i="3"/>
  <c r="J7482" i="3"/>
  <c r="J7882" i="3"/>
  <c r="J8282" i="3"/>
  <c r="J8682" i="3"/>
  <c r="J9082" i="3"/>
  <c r="J9482" i="3"/>
  <c r="J7223" i="3"/>
  <c r="J7623" i="3"/>
  <c r="J8023" i="3"/>
  <c r="J8423" i="3"/>
  <c r="J8823" i="3"/>
  <c r="J9223" i="3"/>
  <c r="J9623" i="3"/>
  <c r="J6844" i="3"/>
  <c r="J7244" i="3"/>
  <c r="J7644" i="3"/>
  <c r="J8044" i="3"/>
  <c r="J7085" i="3"/>
  <c r="J7485" i="3"/>
  <c r="J7885" i="3"/>
  <c r="J8285" i="3"/>
  <c r="J6646" i="3"/>
  <c r="J7046" i="3"/>
  <c r="J7446" i="3"/>
  <c r="J7846" i="3"/>
  <c r="J6667" i="3"/>
  <c r="J7067" i="3"/>
  <c r="J7467" i="3"/>
  <c r="J7867" i="3"/>
  <c r="J5468" i="3"/>
  <c r="J5868" i="3"/>
  <c r="J6268" i="3"/>
  <c r="J6668" i="3"/>
  <c r="J7068" i="3"/>
  <c r="J7468" i="3"/>
  <c r="J7868" i="3"/>
  <c r="J8579" i="3"/>
  <c r="J8979" i="3"/>
  <c r="J9379" i="3"/>
  <c r="J4129" i="3"/>
  <c r="J115" i="3"/>
  <c r="J441" i="3"/>
  <c r="N441" i="3" s="1" a="1"/>
  <c r="N441" i="3" s="1"/>
  <c r="J1991" i="3"/>
  <c r="J814" i="3"/>
  <c r="J3376" i="3"/>
  <c r="J3279" i="3"/>
  <c r="J2101" i="3"/>
  <c r="J3690" i="3"/>
  <c r="J2552" i="3"/>
  <c r="O2552" i="3" s="1" a="1"/>
  <c r="O2552" i="3" s="1"/>
  <c r="J7093" i="3"/>
  <c r="J6295" i="3"/>
  <c r="J4856" i="3"/>
  <c r="J3678" i="3"/>
  <c r="J5798" i="3"/>
  <c r="J4580" i="3"/>
  <c r="O4580" i="3" s="1" a="1"/>
  <c r="O4580" i="3" s="1"/>
  <c r="J5141" i="3"/>
  <c r="J3422" i="3"/>
  <c r="O3422" i="3" s="1" a="1"/>
  <c r="O3422" i="3" s="1"/>
  <c r="J2983" i="3"/>
  <c r="J744" i="3"/>
  <c r="O744" i="3" s="1" a="1"/>
  <c r="O744" i="3" s="1"/>
  <c r="J2864" i="3"/>
  <c r="J2225" i="3"/>
  <c r="J3885" i="3"/>
  <c r="J1806" i="3"/>
  <c r="J3386" i="3"/>
  <c r="J1747" i="3"/>
  <c r="J3407" i="3"/>
  <c r="O3407" i="3" s="1" a="1"/>
  <c r="O3407" i="3" s="1"/>
  <c r="J4014" i="3"/>
  <c r="O4014" i="3" s="1" a="1"/>
  <c r="O4014" i="3" s="1"/>
  <c r="J5334" i="3"/>
  <c r="J3377" i="3"/>
  <c r="J4717" i="3"/>
  <c r="O4717" i="3" s="1" a="1"/>
  <c r="O4717" i="3" s="1"/>
  <c r="J6798" i="3"/>
  <c r="J8198" i="3"/>
  <c r="J6339" i="3"/>
  <c r="J6040" i="3"/>
  <c r="J7440" i="3"/>
  <c r="J6401" i="3"/>
  <c r="J7621" i="3"/>
  <c r="J4982" i="3"/>
  <c r="J6042" i="3"/>
  <c r="J4383" i="3"/>
  <c r="J5423" i="3"/>
  <c r="J6343" i="3"/>
  <c r="J7143" i="3"/>
  <c r="J4364" i="3"/>
  <c r="J5144" i="3"/>
  <c r="J5904" i="3"/>
  <c r="J6644" i="3"/>
  <c r="J4645" i="3"/>
  <c r="J5405" i="3"/>
  <c r="J6165" i="3"/>
  <c r="J6925" i="3"/>
  <c r="J4506" i="3"/>
  <c r="O4506" i="3" s="1" a="1"/>
  <c r="O4506" i="3" s="1"/>
  <c r="J5126" i="3"/>
  <c r="J5866" i="3"/>
  <c r="J4307" i="3"/>
  <c r="O4307" i="3" s="1" a="1"/>
  <c r="O4307" i="3" s="1"/>
  <c r="J5027" i="3"/>
  <c r="J5587" i="3"/>
  <c r="J6307" i="3"/>
  <c r="J2448" i="3"/>
  <c r="J3008" i="3"/>
  <c r="O3008" i="3" s="1" a="1"/>
  <c r="O3008" i="3" s="1"/>
  <c r="J3728" i="3"/>
  <c r="N3728" i="3" s="1" a="1"/>
  <c r="N3728" i="3" s="1"/>
  <c r="J4408" i="3"/>
  <c r="J4948" i="3"/>
  <c r="J6969" i="3"/>
  <c r="J7509" i="3"/>
  <c r="J8189" i="3"/>
  <c r="J8729" i="3"/>
  <c r="J9409" i="3"/>
  <c r="J4630" i="3"/>
  <c r="O4630" i="3" s="1" a="1"/>
  <c r="O4630" i="3" s="1"/>
  <c r="J5310" i="3"/>
  <c r="J5850" i="3"/>
  <c r="J6530" i="3"/>
  <c r="J7070" i="3"/>
  <c r="J4811" i="3"/>
  <c r="N4811" i="3" s="1" a="1"/>
  <c r="N4811" i="3" s="1"/>
  <c r="J5491" i="3"/>
  <c r="J6031" i="3"/>
  <c r="J6711" i="3"/>
  <c r="J7251" i="3"/>
  <c r="J7931" i="3"/>
  <c r="J8451" i="3"/>
  <c r="J4312" i="3"/>
  <c r="J4832" i="3"/>
  <c r="J5352" i="3"/>
  <c r="J5992" i="3"/>
  <c r="J6512" i="3"/>
  <c r="J7152" i="3"/>
  <c r="J7672" i="3"/>
  <c r="J8312" i="3"/>
  <c r="J7550" i="3"/>
  <c r="J8070" i="3"/>
  <c r="J8333" i="3"/>
  <c r="J6454" i="3"/>
  <c r="J7094" i="3"/>
  <c r="J7614" i="3"/>
  <c r="J5676" i="3"/>
  <c r="J6176" i="3"/>
  <c r="J6676" i="3"/>
  <c r="J7276" i="3"/>
  <c r="J5137" i="3"/>
  <c r="J5617" i="3"/>
  <c r="J6117" i="3"/>
  <c r="J6657" i="3"/>
  <c r="J8598" i="3"/>
  <c r="J9078" i="3"/>
  <c r="J9578" i="3"/>
  <c r="J7039" i="3"/>
  <c r="J7439" i="3"/>
  <c r="J7839" i="3"/>
  <c r="J8239" i="3"/>
  <c r="J7900" i="3"/>
  <c r="J8300" i="3"/>
  <c r="J8700" i="3"/>
  <c r="J9100" i="3"/>
  <c r="J9500" i="3"/>
  <c r="J9900" i="3"/>
  <c r="J8261" i="3"/>
  <c r="J8661" i="3"/>
  <c r="J9061" i="3"/>
  <c r="J9461" i="3"/>
  <c r="J9861" i="3"/>
  <c r="J7102" i="3"/>
  <c r="J7502" i="3"/>
  <c r="J7902" i="3"/>
  <c r="J8302" i="3"/>
  <c r="J8702" i="3"/>
  <c r="J9102" i="3"/>
  <c r="J9502" i="3"/>
  <c r="J7243" i="3"/>
  <c r="J7643" i="3"/>
  <c r="J8043" i="3"/>
  <c r="J8443" i="3"/>
  <c r="J8843" i="3"/>
  <c r="J9243" i="3"/>
  <c r="J9643" i="3"/>
  <c r="J6864" i="3"/>
  <c r="J7264" i="3"/>
  <c r="J7664" i="3"/>
  <c r="J8064" i="3"/>
  <c r="J7105" i="3"/>
  <c r="J7505" i="3"/>
  <c r="J7905" i="3"/>
  <c r="J8305" i="3"/>
  <c r="J6666" i="3"/>
  <c r="J7066" i="3"/>
  <c r="J7466" i="3"/>
  <c r="J7866" i="3"/>
  <c r="J6687" i="3"/>
  <c r="J7087" i="3"/>
  <c r="J7487" i="3"/>
  <c r="J7887" i="3"/>
  <c r="J5488" i="3"/>
  <c r="J5888" i="3"/>
  <c r="J6288" i="3"/>
  <c r="J6688" i="3"/>
  <c r="J7088" i="3"/>
  <c r="J7488" i="3"/>
  <c r="J7888" i="3"/>
  <c r="J8599" i="3"/>
  <c r="J8999" i="3"/>
  <c r="J9399" i="3"/>
  <c r="J9799" i="3"/>
  <c r="J8584" i="3"/>
  <c r="J8984" i="3"/>
  <c r="J9384" i="3"/>
  <c r="J9784" i="3"/>
  <c r="J8965" i="3"/>
  <c r="J9365" i="3"/>
  <c r="J9765" i="3"/>
  <c r="J8286" i="3"/>
  <c r="J8686" i="3"/>
  <c r="J9086" i="3"/>
  <c r="J9486" i="3"/>
  <c r="J9886" i="3"/>
  <c r="J8387" i="3"/>
  <c r="J8787" i="3"/>
  <c r="J9187" i="3"/>
  <c r="J9587" i="3"/>
  <c r="J9987" i="3"/>
  <c r="J8468" i="3"/>
  <c r="J8868" i="3"/>
  <c r="J4349" i="3"/>
  <c r="J1035" i="3"/>
  <c r="J461" i="3"/>
  <c r="J2391" i="3"/>
  <c r="J1014" i="3"/>
  <c r="J3576" i="3"/>
  <c r="J3459" i="3"/>
  <c r="N3459" i="3" s="1" a="1"/>
  <c r="N3459" i="3" s="1"/>
  <c r="J2141" i="3"/>
  <c r="J3710" i="3"/>
  <c r="J2592" i="3"/>
  <c r="N2592" i="3" s="1" a="1"/>
  <c r="N2592" i="3" s="1"/>
  <c r="J7293" i="3"/>
  <c r="J6315" i="3"/>
  <c r="J4896" i="3"/>
  <c r="J3738" i="3"/>
  <c r="N3738" i="3" s="1" a="1"/>
  <c r="N3738" i="3" s="1"/>
  <c r="J4079" i="3"/>
  <c r="J4620" i="3"/>
  <c r="O4620" i="3" s="1" a="1"/>
  <c r="O4620" i="3" s="1"/>
  <c r="J5181" i="3"/>
  <c r="J3442" i="3"/>
  <c r="N3442" i="3" s="1" a="1"/>
  <c r="N3442" i="3" s="1"/>
  <c r="J3023" i="3"/>
  <c r="J924" i="3"/>
  <c r="O924" i="3" s="1" a="1"/>
  <c r="O924" i="3" s="1"/>
  <c r="J2884" i="3"/>
  <c r="J2265" i="3"/>
  <c r="O2265" i="3" s="1" a="1"/>
  <c r="O2265" i="3" s="1"/>
  <c r="J3925" i="3"/>
  <c r="J1826" i="3"/>
  <c r="J3426" i="3"/>
  <c r="J1807" i="3"/>
  <c r="J3427" i="3"/>
  <c r="O3427" i="3" s="1" a="1"/>
  <c r="O3427" i="3" s="1"/>
  <c r="J4054" i="3"/>
  <c r="O4054" i="3" s="1" a="1"/>
  <c r="O4054" i="3" s="1"/>
  <c r="J5374" i="3"/>
  <c r="J3397" i="3"/>
  <c r="O3397" i="3" s="1" a="1"/>
  <c r="O3397" i="3" s="1"/>
  <c r="J4757" i="3"/>
  <c r="O4757" i="3" s="1" a="1"/>
  <c r="O4757" i="3" s="1"/>
  <c r="J6838" i="3"/>
  <c r="J8218" i="3"/>
  <c r="J6379" i="3"/>
  <c r="J6080" i="3"/>
  <c r="J7460" i="3"/>
  <c r="J6441" i="3"/>
  <c r="J7641" i="3"/>
  <c r="J5002" i="3"/>
  <c r="J6062" i="3"/>
  <c r="J4403" i="3"/>
  <c r="O4403" i="3" s="1" a="1"/>
  <c r="O4403" i="3" s="1"/>
  <c r="J5443" i="3"/>
  <c r="J6363" i="3"/>
  <c r="J7163" i="3"/>
  <c r="J4384" i="3"/>
  <c r="J5164" i="3"/>
  <c r="J5924" i="3"/>
  <c r="J6664" i="3"/>
  <c r="J4685" i="3"/>
  <c r="O4685" i="3" s="1" a="1"/>
  <c r="O4685" i="3" s="1"/>
  <c r="J5425" i="3"/>
  <c r="J6185" i="3"/>
  <c r="J6945" i="3"/>
  <c r="J4546" i="3"/>
  <c r="J5286" i="3"/>
  <c r="J5886" i="3"/>
  <c r="J4327" i="3"/>
  <c r="J5047" i="3"/>
  <c r="J5627" i="3"/>
  <c r="J6327" i="3"/>
  <c r="J2468" i="3"/>
  <c r="O2468" i="3" s="1" a="1"/>
  <c r="O2468" i="3" s="1"/>
  <c r="J3048" i="3"/>
  <c r="O3048" i="3" s="1" a="1"/>
  <c r="O3048" i="3" s="1"/>
  <c r="J3748" i="3"/>
  <c r="O3748" i="3" s="1" a="1"/>
  <c r="O3748" i="3" s="1"/>
  <c r="J4428" i="3"/>
  <c r="J4968" i="3"/>
  <c r="J6989" i="3"/>
  <c r="J7529" i="3"/>
  <c r="J8209" i="3"/>
  <c r="J8749" i="3"/>
  <c r="J9429" i="3"/>
  <c r="J4650" i="3"/>
  <c r="N4650" i="3" s="1" a="1"/>
  <c r="N4650" i="3" s="1"/>
  <c r="J5330" i="3"/>
  <c r="J5870" i="3"/>
  <c r="J6550" i="3"/>
  <c r="J4291" i="3"/>
  <c r="N4291" i="3" s="1" a="1"/>
  <c r="N4291" i="3" s="1"/>
  <c r="J4831" i="3"/>
  <c r="O4831" i="3" s="1" a="1"/>
  <c r="O4831" i="3" s="1"/>
  <c r="J5511" i="3"/>
  <c r="J6051" i="3"/>
  <c r="J6731" i="3"/>
  <c r="J7271" i="3"/>
  <c r="J7951" i="3"/>
  <c r="J8471" i="3"/>
  <c r="J4332" i="3"/>
  <c r="J4852" i="3"/>
  <c r="J5492" i="3"/>
  <c r="J6012" i="3"/>
  <c r="J6532" i="3"/>
  <c r="J7172" i="3"/>
  <c r="J7692" i="3"/>
  <c r="J8332" i="3"/>
  <c r="J7570" i="3"/>
  <c r="J8210" i="3"/>
  <c r="J8353" i="3"/>
  <c r="J6474" i="3"/>
  <c r="J7114" i="3"/>
  <c r="J7634" i="3"/>
  <c r="J5696" i="3"/>
  <c r="J6196" i="3"/>
  <c r="J6696" i="3"/>
  <c r="J7296" i="3"/>
  <c r="J5157" i="3"/>
  <c r="J5637" i="3"/>
  <c r="J6177" i="3"/>
  <c r="J6677" i="3"/>
  <c r="J8618" i="3"/>
  <c r="J9098" i="3"/>
  <c r="J9638" i="3"/>
  <c r="J7059" i="3"/>
  <c r="J7459" i="3"/>
  <c r="J7859" i="3"/>
  <c r="J8259" i="3"/>
  <c r="J7920" i="3"/>
  <c r="J8320" i="3"/>
  <c r="J8720" i="3"/>
  <c r="J9120" i="3"/>
  <c r="J9520" i="3"/>
  <c r="J9920" i="3"/>
  <c r="J8281" i="3"/>
  <c r="J8681" i="3"/>
  <c r="J9081" i="3"/>
  <c r="J9481" i="3"/>
  <c r="J9881" i="3"/>
  <c r="J7122" i="3"/>
  <c r="J7522" i="3"/>
  <c r="J7922" i="3"/>
  <c r="J8322" i="3"/>
  <c r="J8722" i="3"/>
  <c r="J9122" i="3"/>
  <c r="J9522" i="3"/>
  <c r="J7263" i="3"/>
  <c r="J7663" i="3"/>
  <c r="J8063" i="3"/>
  <c r="J8463" i="3"/>
  <c r="J8863" i="3"/>
  <c r="J9263" i="3"/>
  <c r="J9663" i="3"/>
  <c r="J6884" i="3"/>
  <c r="J7284" i="3"/>
  <c r="J7684" i="3"/>
  <c r="J8084" i="3"/>
  <c r="J7125" i="3"/>
  <c r="J7525" i="3"/>
  <c r="J7925" i="3"/>
  <c r="J8325" i="3"/>
  <c r="J6686" i="3"/>
  <c r="J7086" i="3"/>
  <c r="J7486" i="3"/>
  <c r="J7886" i="3"/>
  <c r="J6707" i="3"/>
  <c r="J7107" i="3"/>
  <c r="J7507" i="3"/>
  <c r="J7907" i="3"/>
  <c r="J5508" i="3"/>
  <c r="J5908" i="3"/>
  <c r="J6308" i="3"/>
  <c r="J6708" i="3"/>
  <c r="J7108" i="3"/>
  <c r="J7508" i="3"/>
  <c r="J7908" i="3"/>
  <c r="J4409" i="3"/>
  <c r="J976" i="3"/>
  <c r="O976" i="3" s="1" a="1"/>
  <c r="O976" i="3" s="1"/>
  <c r="J905" i="3"/>
  <c r="J2411" i="3"/>
  <c r="O2411" i="3" s="1" a="1"/>
  <c r="O2411" i="3" s="1"/>
  <c r="J1674" i="3"/>
  <c r="J4056" i="3"/>
  <c r="J3499" i="3"/>
  <c r="J2581" i="3"/>
  <c r="O2581" i="3" s="1" a="1"/>
  <c r="O2581" i="3" s="1"/>
  <c r="J4030" i="3"/>
  <c r="O4030" i="3" s="1" a="1"/>
  <c r="O4030" i="3" s="1"/>
  <c r="J2612" i="3"/>
  <c r="O2612" i="3" s="1" a="1"/>
  <c r="O2612" i="3" s="1"/>
  <c r="J7453" i="3"/>
  <c r="J6435" i="3"/>
  <c r="J5036" i="3"/>
  <c r="J4018" i="3"/>
  <c r="J4199" i="3"/>
  <c r="O4199" i="3" s="1" a="1"/>
  <c r="O4199" i="3" s="1"/>
  <c r="J4640" i="3"/>
  <c r="O4640" i="3" s="1" a="1"/>
  <c r="O4640" i="3" s="1"/>
  <c r="J1642" i="3"/>
  <c r="O1642" i="3" s="1" a="1"/>
  <c r="O1642" i="3" s="1"/>
  <c r="J3682" i="3"/>
  <c r="O3682" i="3" s="1" a="1"/>
  <c r="O3682" i="3" s="1"/>
  <c r="J3043" i="3"/>
  <c r="O3043" i="3" s="1" a="1"/>
  <c r="O3043" i="3" s="1"/>
  <c r="J1084" i="3"/>
  <c r="O1084" i="3" s="1" a="1"/>
  <c r="O1084" i="3" s="1"/>
  <c r="J3124" i="3"/>
  <c r="J2285" i="3"/>
  <c r="J4125" i="3"/>
  <c r="J1946" i="3"/>
  <c r="O1946" i="3" s="1" a="1"/>
  <c r="O1946" i="3" s="1"/>
  <c r="J3446" i="3"/>
  <c r="J2007" i="3"/>
  <c r="J3567" i="3"/>
  <c r="J4074" i="3"/>
  <c r="N4074" i="3" s="1" a="1"/>
  <c r="N4074" i="3" s="1"/>
  <c r="J5534" i="3"/>
  <c r="J3517" i="3"/>
  <c r="O3517" i="3" s="1" a="1"/>
  <c r="O3517" i="3" s="1"/>
  <c r="J4777" i="3"/>
  <c r="J6998" i="3"/>
  <c r="J8338" i="3"/>
  <c r="J6399" i="3"/>
  <c r="J6240" i="3"/>
  <c r="J7580" i="3"/>
  <c r="J6461" i="3"/>
  <c r="J7661" i="3"/>
  <c r="J5022" i="3"/>
  <c r="J6162" i="3"/>
  <c r="J4423" i="3"/>
  <c r="J5543" i="3"/>
  <c r="J6383" i="3"/>
  <c r="J7183" i="3"/>
  <c r="J4404" i="3"/>
  <c r="J5184" i="3"/>
  <c r="J5944" i="3"/>
  <c r="J6704" i="3"/>
  <c r="J4845" i="3"/>
  <c r="N4845" i="3" s="1" a="1"/>
  <c r="N4845" i="3" s="1"/>
  <c r="J5445" i="3"/>
  <c r="J6205" i="3"/>
  <c r="J6965" i="3"/>
  <c r="J4566" i="3"/>
  <c r="O4566" i="3" s="1" a="1"/>
  <c r="O4566" i="3" s="1"/>
  <c r="J5306" i="3"/>
  <c r="J5926" i="3"/>
  <c r="J4347" i="3"/>
  <c r="O4347" i="3" s="1" a="1"/>
  <c r="O4347" i="3" s="1"/>
  <c r="J5067" i="3"/>
  <c r="J5787" i="3"/>
  <c r="J6347" i="3"/>
  <c r="J2488" i="3"/>
  <c r="N2488" i="3" s="1" a="1"/>
  <c r="N2488" i="3" s="1"/>
  <c r="J3208" i="3"/>
  <c r="O3208" i="3" s="1" a="1"/>
  <c r="O3208" i="3" s="1"/>
  <c r="J3768" i="3"/>
  <c r="O3768" i="3" s="1" a="1"/>
  <c r="O3768" i="3" s="1"/>
  <c r="J4448" i="3"/>
  <c r="J4988" i="3"/>
  <c r="J7009" i="3"/>
  <c r="J7549" i="3"/>
  <c r="J8229" i="3"/>
  <c r="J8769" i="3"/>
  <c r="J9449" i="3"/>
  <c r="J4670" i="3"/>
  <c r="O4670" i="3" s="1" a="1"/>
  <c r="O4670" i="3" s="1"/>
  <c r="J5350" i="3"/>
  <c r="J6030" i="3"/>
  <c r="J6570" i="3"/>
  <c r="J4311" i="3"/>
  <c r="J4851" i="3"/>
  <c r="J5531" i="3"/>
  <c r="J6071" i="3"/>
  <c r="J6751" i="3"/>
  <c r="J7291" i="3"/>
  <c r="J7971" i="3"/>
  <c r="J8491" i="3"/>
  <c r="J4352" i="3"/>
  <c r="N4352" i="3" s="1" a="1"/>
  <c r="N4352" i="3" s="1"/>
  <c r="J4872" i="3"/>
  <c r="J5512" i="3"/>
  <c r="J6032" i="3"/>
  <c r="J6552" i="3"/>
  <c r="J7192" i="3"/>
  <c r="J7712" i="3"/>
  <c r="J8352" i="3"/>
  <c r="J7590" i="3"/>
  <c r="J8230" i="3"/>
  <c r="J8373" i="3"/>
  <c r="J6494" i="3"/>
  <c r="J7134" i="3"/>
  <c r="J7654" i="3"/>
  <c r="J5716" i="3"/>
  <c r="J6216" i="3"/>
  <c r="J6716" i="3"/>
  <c r="J7316" i="3"/>
  <c r="J5177" i="3"/>
  <c r="J5657" i="3"/>
  <c r="J6217" i="3"/>
  <c r="J6697" i="3"/>
  <c r="J8638" i="3"/>
  <c r="J9118" i="3"/>
  <c r="J9678" i="3"/>
  <c r="J7079" i="3"/>
  <c r="J7479" i="3"/>
  <c r="J7879" i="3"/>
  <c r="J8279" i="3"/>
  <c r="J7940" i="3"/>
  <c r="J8340" i="3"/>
  <c r="J8740" i="3"/>
  <c r="J9140" i="3"/>
  <c r="J9540" i="3"/>
  <c r="J9940" i="3"/>
  <c r="J8301" i="3"/>
  <c r="J8701" i="3"/>
  <c r="J9101" i="3"/>
  <c r="J9501" i="3"/>
  <c r="J9901" i="3"/>
  <c r="J7142" i="3"/>
  <c r="J7542" i="3"/>
  <c r="J7942" i="3"/>
  <c r="J8342" i="3"/>
  <c r="J8742" i="3"/>
  <c r="J9142" i="3"/>
  <c r="J9542" i="3"/>
  <c r="J7283" i="3"/>
  <c r="J7683" i="3"/>
  <c r="J8083" i="3"/>
  <c r="J8483" i="3"/>
  <c r="J8883" i="3"/>
  <c r="J9283" i="3"/>
  <c r="J9683" i="3"/>
  <c r="J6904" i="3"/>
  <c r="J7304" i="3"/>
  <c r="J7704" i="3"/>
  <c r="J8104" i="3"/>
  <c r="J7145" i="3"/>
  <c r="J7545" i="3"/>
  <c r="J7945" i="3"/>
  <c r="J8345" i="3"/>
  <c r="J1509" i="3"/>
  <c r="N1509" i="3" s="1" a="1"/>
  <c r="N1509" i="3" s="1"/>
  <c r="J996" i="3"/>
  <c r="J6" i="3"/>
  <c r="J532" i="3"/>
  <c r="J1914" i="3"/>
  <c r="J4196" i="3"/>
  <c r="N4196" i="3" s="1" a="1"/>
  <c r="N4196" i="3" s="1"/>
  <c r="J3559" i="3"/>
  <c r="J2601" i="3"/>
  <c r="O2601" i="3" s="1" a="1"/>
  <c r="O2601" i="3" s="1"/>
  <c r="J4070" i="3"/>
  <c r="O4070" i="3" s="1" a="1"/>
  <c r="O4070" i="3" s="1"/>
  <c r="J2672" i="3"/>
  <c r="O2672" i="3" s="1" a="1"/>
  <c r="O2672" i="3" s="1"/>
  <c r="J7473" i="3"/>
  <c r="J6475" i="3"/>
  <c r="J5076" i="3"/>
  <c r="J4038" i="3"/>
  <c r="O4038" i="3" s="1" a="1"/>
  <c r="O4038" i="3" s="1"/>
  <c r="J4239" i="3"/>
  <c r="J4680" i="3"/>
  <c r="N4680" i="3" s="1" a="1"/>
  <c r="N4680" i="3" s="1"/>
  <c r="J1662" i="3"/>
  <c r="N1662" i="3" s="1" a="1"/>
  <c r="N1662" i="3" s="1"/>
  <c r="J3722" i="3"/>
  <c r="O3722" i="3" s="1" a="1"/>
  <c r="O3722" i="3" s="1"/>
  <c r="J3083" i="3"/>
  <c r="O3083" i="3" s="1" a="1"/>
  <c r="O3083" i="3" s="1"/>
  <c r="J1104" i="3"/>
  <c r="O1104" i="3" s="1" a="1"/>
  <c r="O1104" i="3" s="1"/>
  <c r="J3164" i="3"/>
  <c r="O3164" i="3" s="1" a="1"/>
  <c r="O3164" i="3" s="1"/>
  <c r="J2325" i="3"/>
  <c r="J4165" i="3"/>
  <c r="J2006" i="3"/>
  <c r="J3486" i="3"/>
  <c r="O3486" i="3" s="1" a="1"/>
  <c r="O3486" i="3" s="1"/>
  <c r="J2027" i="3"/>
  <c r="O2027" i="3" s="1" a="1"/>
  <c r="O2027" i="3" s="1"/>
  <c r="J3607" i="3"/>
  <c r="J4114" i="3"/>
  <c r="O4114" i="3" s="1" a="1"/>
  <c r="O4114" i="3" s="1"/>
  <c r="J5554" i="3"/>
  <c r="J3557" i="3"/>
  <c r="O3557" i="3" s="1" a="1"/>
  <c r="O3557" i="3" s="1"/>
  <c r="J4817" i="3"/>
  <c r="O4817" i="3" s="1" a="1"/>
  <c r="O4817" i="3" s="1"/>
  <c r="J7018" i="3"/>
  <c r="J8378" i="3"/>
  <c r="J6439" i="3"/>
  <c r="J6260" i="3"/>
  <c r="J7620" i="3"/>
  <c r="J6501" i="3"/>
  <c r="J7701" i="3"/>
  <c r="J5042" i="3"/>
  <c r="J6182" i="3"/>
  <c r="J4463" i="3"/>
  <c r="O4463" i="3" s="1" a="1"/>
  <c r="O4463" i="3" s="1"/>
  <c r="J5563" i="3"/>
  <c r="J6403" i="3"/>
  <c r="J7203" i="3"/>
  <c r="J4424" i="3"/>
  <c r="N4424" i="3" s="1" a="1"/>
  <c r="N4424" i="3" s="1"/>
  <c r="J5204" i="3"/>
  <c r="J5964" i="3"/>
  <c r="J6724" i="3"/>
  <c r="J4865" i="3"/>
  <c r="J5485" i="3"/>
  <c r="J6225" i="3"/>
  <c r="J6985" i="3"/>
  <c r="J4586" i="3"/>
  <c r="J5346" i="3"/>
  <c r="J6086" i="3"/>
  <c r="J4367" i="3"/>
  <c r="J5087" i="3"/>
  <c r="J5807" i="3"/>
  <c r="J6367" i="3"/>
  <c r="J2508" i="3"/>
  <c r="O2508" i="3" s="1" a="1"/>
  <c r="O2508" i="3" s="1"/>
  <c r="J3228" i="3"/>
  <c r="J3788" i="3"/>
  <c r="J4468" i="3"/>
  <c r="J5008" i="3"/>
  <c r="J7029" i="3"/>
  <c r="J7569" i="3"/>
  <c r="J8249" i="3"/>
  <c r="J8789" i="3"/>
  <c r="J9469" i="3"/>
  <c r="J4830" i="3"/>
  <c r="N4830" i="3" s="1" a="1"/>
  <c r="N4830" i="3" s="1"/>
  <c r="J5370" i="3"/>
  <c r="J6050" i="3"/>
  <c r="J6590" i="3"/>
  <c r="J4331" i="3"/>
  <c r="O4331" i="3" s="1" a="1"/>
  <c r="O4331" i="3" s="1"/>
  <c r="J4871" i="3"/>
  <c r="J5551" i="3"/>
  <c r="J6091" i="3"/>
  <c r="J6771" i="3"/>
  <c r="J7311" i="3"/>
  <c r="J7991" i="3"/>
  <c r="J8511" i="3"/>
  <c r="J4372" i="3"/>
  <c r="J4892" i="3"/>
  <c r="J5532" i="3"/>
  <c r="J6052" i="3"/>
  <c r="J6692" i="3"/>
  <c r="J7212" i="3"/>
  <c r="J7732" i="3"/>
  <c r="J8372" i="3"/>
  <c r="J7610" i="3"/>
  <c r="J8250" i="3"/>
  <c r="J8393" i="3"/>
  <c r="J6634" i="3"/>
  <c r="J7154" i="3"/>
  <c r="J7674" i="3"/>
  <c r="J5736" i="3"/>
  <c r="J6236" i="3"/>
  <c r="J6816" i="3"/>
  <c r="J7336" i="3"/>
  <c r="J5197" i="3"/>
  <c r="J5677" i="3"/>
  <c r="J6237" i="3"/>
  <c r="J6717" i="3"/>
  <c r="J8658" i="3"/>
  <c r="J9138" i="3"/>
  <c r="J9698" i="3"/>
  <c r="J7099" i="3"/>
  <c r="J7499" i="3"/>
  <c r="J7899" i="3"/>
  <c r="J8299" i="3"/>
  <c r="J7960" i="3"/>
  <c r="J8360" i="3"/>
  <c r="J8760" i="3"/>
  <c r="J9160" i="3"/>
  <c r="J9560" i="3"/>
  <c r="J9960" i="3"/>
  <c r="J8321" i="3"/>
  <c r="J8721" i="3"/>
  <c r="J9121" i="3"/>
  <c r="J9521" i="3"/>
  <c r="J9921" i="3"/>
  <c r="J7162" i="3"/>
  <c r="J7562" i="3"/>
  <c r="J7962" i="3"/>
  <c r="J8362" i="3"/>
  <c r="J8762" i="3"/>
  <c r="J9162" i="3"/>
  <c r="J9562" i="3"/>
  <c r="J7303" i="3"/>
  <c r="J7703" i="3"/>
  <c r="J8103" i="3"/>
  <c r="J8503" i="3"/>
  <c r="J8903" i="3"/>
  <c r="J9303" i="3"/>
  <c r="J9703" i="3"/>
  <c r="J6924" i="3"/>
  <c r="J7324" i="3"/>
  <c r="J7724" i="3"/>
  <c r="J8124" i="3"/>
  <c r="J7165" i="3"/>
  <c r="J7565" i="3"/>
  <c r="J7965" i="3"/>
  <c r="J8365" i="3"/>
  <c r="J6726" i="3"/>
  <c r="J7126" i="3"/>
  <c r="J7526" i="3"/>
  <c r="J7926" i="3"/>
  <c r="J6747" i="3"/>
  <c r="J7147" i="3"/>
  <c r="J7547" i="3"/>
  <c r="J7947" i="3"/>
  <c r="J5548" i="3"/>
  <c r="J5948" i="3"/>
  <c r="J6348" i="3"/>
  <c r="J6748" i="3"/>
  <c r="J7148" i="3"/>
  <c r="J7548" i="3"/>
  <c r="J7948" i="3"/>
  <c r="J8659" i="3"/>
  <c r="J9059" i="3"/>
  <c r="J9459" i="3"/>
  <c r="J9859" i="3"/>
  <c r="J8644" i="3"/>
  <c r="J9044" i="3"/>
  <c r="J9444" i="3"/>
  <c r="J9844" i="3"/>
  <c r="J9025" i="3"/>
  <c r="J9425" i="3"/>
  <c r="J9825" i="3"/>
  <c r="J8346" i="3"/>
  <c r="J8746" i="3"/>
  <c r="J9146" i="3"/>
  <c r="J9546" i="3"/>
  <c r="J470" i="3"/>
  <c r="J355" i="3"/>
  <c r="O355" i="3" s="1" a="1"/>
  <c r="O355" i="3" s="1"/>
  <c r="J26" i="3"/>
  <c r="J1312" i="3"/>
  <c r="O1312" i="3" s="1" a="1"/>
  <c r="O1312" i="3" s="1"/>
  <c r="J3595" i="3"/>
  <c r="O3595" i="3" s="1" a="1"/>
  <c r="O3595" i="3" s="1"/>
  <c r="J4236" i="3"/>
  <c r="N4236" i="3" s="1" a="1"/>
  <c r="N4236" i="3" s="1"/>
  <c r="J2020" i="3"/>
  <c r="O2020" i="3" s="1" a="1"/>
  <c r="O2020" i="3" s="1"/>
  <c r="J2981" i="3"/>
  <c r="O2981" i="3" s="1" a="1"/>
  <c r="O2981" i="3" s="1"/>
  <c r="J4090" i="3"/>
  <c r="J2972" i="3"/>
  <c r="J7733" i="3"/>
  <c r="J6495" i="3"/>
  <c r="J5256" i="3"/>
  <c r="J4178" i="3"/>
  <c r="O4178" i="3" s="1" a="1"/>
  <c r="O4178" i="3" s="1"/>
  <c r="J4399" i="3"/>
  <c r="O4399" i="3" s="1" a="1"/>
  <c r="O4399" i="3" s="1"/>
  <c r="J4980" i="3"/>
  <c r="J1802" i="3"/>
  <c r="J3742" i="3"/>
  <c r="J3383" i="3"/>
  <c r="J1364" i="3"/>
  <c r="J3184" i="3"/>
  <c r="J2565" i="3"/>
  <c r="O2565" i="3" s="1" a="1"/>
  <c r="O2565" i="3" s="1"/>
  <c r="J566" i="3"/>
  <c r="J2026" i="3"/>
  <c r="J3666" i="3"/>
  <c r="J2147" i="3"/>
  <c r="J3627" i="3"/>
  <c r="J4274" i="3"/>
  <c r="O4274" i="3" s="1" a="1"/>
  <c r="O4274" i="3" s="1"/>
  <c r="J5674" i="3"/>
  <c r="J3577" i="3"/>
  <c r="J4977" i="3"/>
  <c r="J7138" i="3"/>
  <c r="J5199" i="3"/>
  <c r="J6599" i="3"/>
  <c r="J6380" i="3"/>
  <c r="J7640" i="3"/>
  <c r="J6661" i="3"/>
  <c r="J7861" i="3"/>
  <c r="J5082" i="3"/>
  <c r="J6202" i="3"/>
  <c r="J4623" i="3"/>
  <c r="O4623" i="3" s="1" a="1"/>
  <c r="O4623" i="3" s="1"/>
  <c r="J5583" i="3"/>
  <c r="J6423" i="3"/>
  <c r="J3644" i="3"/>
  <c r="O3644" i="3" s="1" a="1"/>
  <c r="O3644" i="3" s="1"/>
  <c r="J4444" i="3"/>
  <c r="O4444" i="3" s="1" a="1"/>
  <c r="O4444" i="3" s="1"/>
  <c r="J5224" i="3"/>
  <c r="J5984" i="3"/>
  <c r="J6744" i="3"/>
  <c r="J4905" i="3"/>
  <c r="J5645" i="3"/>
  <c r="J6245" i="3"/>
  <c r="J7005" i="3"/>
  <c r="J4606" i="3"/>
  <c r="O4606" i="3" s="1" a="1"/>
  <c r="O4606" i="3" s="1"/>
  <c r="J5366" i="3"/>
  <c r="J6106" i="3"/>
  <c r="J4387" i="3"/>
  <c r="J5107" i="3"/>
  <c r="J5827" i="3"/>
  <c r="J6387" i="3"/>
  <c r="J2528" i="3"/>
  <c r="O2528" i="3" s="1" a="1"/>
  <c r="O2528" i="3" s="1"/>
  <c r="J3248" i="3"/>
  <c r="O3248" i="3" s="1" a="1"/>
  <c r="O3248" i="3" s="1"/>
  <c r="J3808" i="3"/>
  <c r="O3808" i="3" s="1" a="1"/>
  <c r="O3808" i="3" s="1"/>
  <c r="J4488" i="3"/>
  <c r="O4488" i="3" s="1" a="1"/>
  <c r="O4488" i="3" s="1"/>
  <c r="J5028" i="3"/>
  <c r="J7049" i="3"/>
  <c r="J7589" i="3"/>
  <c r="J8269" i="3"/>
  <c r="J8949" i="3"/>
  <c r="J9489" i="3"/>
  <c r="J4850" i="3"/>
  <c r="J5390" i="3"/>
  <c r="J6070" i="3"/>
  <c r="J6610" i="3"/>
  <c r="J4351" i="3"/>
  <c r="J4891" i="3"/>
  <c r="J5571" i="3"/>
  <c r="J6111" i="3"/>
  <c r="J6791" i="3"/>
  <c r="J7331" i="3"/>
  <c r="J8011" i="3"/>
  <c r="J8531" i="3"/>
  <c r="J4392" i="3"/>
  <c r="O4392" i="3" s="1" a="1"/>
  <c r="O4392" i="3" s="1"/>
  <c r="J4912" i="3"/>
  <c r="J5552" i="3"/>
  <c r="J6072" i="3"/>
  <c r="J6712" i="3"/>
  <c r="J7232" i="3"/>
  <c r="J7752" i="3"/>
  <c r="J7110" i="3"/>
  <c r="J7630" i="3"/>
  <c r="J8270" i="3"/>
  <c r="J8413" i="3"/>
  <c r="J6654" i="3"/>
  <c r="J7174" i="3"/>
  <c r="J7775" i="3"/>
  <c r="J5756" i="3"/>
  <c r="J6256" i="3"/>
  <c r="J6856" i="3"/>
  <c r="J7356" i="3"/>
  <c r="J5217" i="3"/>
  <c r="J5717" i="3"/>
  <c r="J530" i="3"/>
  <c r="J2295" i="3"/>
  <c r="J386" i="3"/>
  <c r="J1512" i="3"/>
  <c r="J3815" i="3"/>
  <c r="J4296" i="3"/>
  <c r="J2140" i="3"/>
  <c r="J3021" i="3"/>
  <c r="J4130" i="3"/>
  <c r="J2992" i="3"/>
  <c r="J7773" i="3"/>
  <c r="J6535" i="3"/>
  <c r="J5276" i="3"/>
  <c r="J4218" i="3"/>
  <c r="O4218" i="3" s="1" a="1"/>
  <c r="O4218" i="3" s="1"/>
  <c r="J4439" i="3"/>
  <c r="J5000" i="3"/>
  <c r="J1842" i="3"/>
  <c r="J3802" i="3"/>
  <c r="J3403" i="3"/>
  <c r="J1404" i="3"/>
  <c r="J3244" i="3"/>
  <c r="O3244" i="3" s="1" a="1"/>
  <c r="O3244" i="3" s="1"/>
  <c r="J2605" i="3"/>
  <c r="J606" i="3"/>
  <c r="J2086" i="3"/>
  <c r="J3706" i="3"/>
  <c r="O3706" i="3" s="1" a="1"/>
  <c r="O3706" i="3" s="1"/>
  <c r="J2207" i="3"/>
  <c r="J3687" i="3"/>
  <c r="J4314" i="3"/>
  <c r="J5714" i="3"/>
  <c r="J3617" i="3"/>
  <c r="J5818" i="3"/>
  <c r="J7178" i="3"/>
  <c r="J5239" i="3"/>
  <c r="J6619" i="3"/>
  <c r="J6420" i="3"/>
  <c r="J5301" i="3"/>
  <c r="J6681" i="3"/>
  <c r="J7881" i="3"/>
  <c r="J5242" i="3"/>
  <c r="J6222" i="3"/>
  <c r="J4643" i="3"/>
  <c r="J5603" i="3"/>
  <c r="J6463" i="3"/>
  <c r="J3684" i="3"/>
  <c r="O3684" i="3" s="1" a="1"/>
  <c r="O3684" i="3" s="1"/>
  <c r="J4484" i="3"/>
  <c r="J5244" i="3"/>
  <c r="J6004" i="3"/>
  <c r="J6764" i="3"/>
  <c r="J4925" i="3"/>
  <c r="J5665" i="3"/>
  <c r="J6285" i="3"/>
  <c r="J7025" i="3"/>
  <c r="J4626" i="3"/>
  <c r="J5386" i="3"/>
  <c r="J6146" i="3"/>
  <c r="J4427" i="3"/>
  <c r="O4427" i="3" s="1" a="1"/>
  <c r="O4427" i="3" s="1"/>
  <c r="J5127" i="3"/>
  <c r="J5847" i="3"/>
  <c r="J6427" i="3"/>
  <c r="J2548" i="3"/>
  <c r="J3268" i="3"/>
  <c r="N3268" i="3" s="1" a="1"/>
  <c r="N3268" i="3" s="1"/>
  <c r="J3828" i="3"/>
  <c r="O3828" i="3" s="1" a="1"/>
  <c r="O3828" i="3" s="1"/>
  <c r="J4508" i="3"/>
  <c r="J5048" i="3"/>
  <c r="J7069" i="3"/>
  <c r="J7749" i="3"/>
  <c r="J8289" i="3"/>
  <c r="J8969" i="3"/>
  <c r="J9509" i="3"/>
  <c r="J4870" i="3"/>
  <c r="J5410" i="3"/>
  <c r="J6090" i="3"/>
  <c r="J6630" i="3"/>
  <c r="J4371" i="3"/>
  <c r="J4911" i="3"/>
  <c r="J5591" i="3"/>
  <c r="J6131" i="3"/>
  <c r="J6811" i="3"/>
  <c r="J7491" i="3"/>
  <c r="J8031" i="3"/>
  <c r="J3892" i="3"/>
  <c r="O3892" i="3" s="1" a="1"/>
  <c r="O3892" i="3" s="1"/>
  <c r="J4412" i="3"/>
  <c r="N4412" i="3" s="1" a="1"/>
  <c r="N4412" i="3" s="1"/>
  <c r="J4932" i="3"/>
  <c r="J5572" i="3"/>
  <c r="J6092" i="3"/>
  <c r="J6732" i="3"/>
  <c r="J7252" i="3"/>
  <c r="J7892" i="3"/>
  <c r="J7130" i="3"/>
  <c r="J7650" i="3"/>
  <c r="J8290" i="3"/>
  <c r="J6034" i="3"/>
  <c r="J6674" i="3"/>
  <c r="J7194" i="3"/>
  <c r="J7915" i="3"/>
  <c r="J5776" i="3"/>
  <c r="J6276" i="3"/>
  <c r="J6876" i="3"/>
  <c r="J7376" i="3"/>
  <c r="J5237" i="3"/>
  <c r="J5777" i="3"/>
  <c r="J6277" i="3"/>
  <c r="J6757" i="3"/>
  <c r="J8698" i="3"/>
  <c r="J9238" i="3"/>
  <c r="J9738" i="3"/>
  <c r="J7139" i="3"/>
  <c r="J7539" i="3"/>
  <c r="J7939" i="3"/>
  <c r="J8339" i="3"/>
  <c r="J8000" i="3"/>
  <c r="J8400" i="3"/>
  <c r="J8800" i="3"/>
  <c r="J251" i="3"/>
  <c r="O251" i="3" s="1" a="1"/>
  <c r="O251" i="3" s="1"/>
  <c r="J117" i="3"/>
  <c r="J488" i="3"/>
  <c r="J3093" i="3"/>
  <c r="O3093" i="3" s="1" a="1"/>
  <c r="O3093" i="3" s="1"/>
  <c r="J3955" i="3"/>
  <c r="J917" i="3"/>
  <c r="J2600" i="3"/>
  <c r="J3281" i="3"/>
  <c r="J2731" i="3"/>
  <c r="J3172" i="3"/>
  <c r="O3172" i="3" s="1" a="1"/>
  <c r="O3172" i="3" s="1"/>
  <c r="J7833" i="3"/>
  <c r="J6855" i="3"/>
  <c r="J5556" i="3"/>
  <c r="J4278" i="3"/>
  <c r="O4278" i="3" s="1" a="1"/>
  <c r="O4278" i="3" s="1"/>
  <c r="J4619" i="3"/>
  <c r="J5160" i="3"/>
  <c r="J2022" i="3"/>
  <c r="J4102" i="3"/>
  <c r="O4102" i="3" s="1" a="1"/>
  <c r="O4102" i="3" s="1"/>
  <c r="J3563" i="3"/>
  <c r="N3563" i="3" s="1" a="1"/>
  <c r="N3563" i="3" s="1"/>
  <c r="J1464" i="3"/>
  <c r="J3544" i="3"/>
  <c r="J2765" i="3"/>
  <c r="J666" i="3"/>
  <c r="O666" i="3" s="1" a="1"/>
  <c r="O666" i="3" s="1"/>
  <c r="J2286" i="3"/>
  <c r="J807" i="3"/>
  <c r="J2267" i="3"/>
  <c r="O2267" i="3" s="1" a="1"/>
  <c r="O2267" i="3" s="1"/>
  <c r="J3887" i="3"/>
  <c r="O3887" i="3" s="1" a="1"/>
  <c r="O3887" i="3" s="1"/>
  <c r="J4474" i="3"/>
  <c r="J5774" i="3"/>
  <c r="J3797" i="3"/>
  <c r="N3797" i="3" s="1" a="1"/>
  <c r="N3797" i="3" s="1"/>
  <c r="J5978" i="3"/>
  <c r="J7238" i="3"/>
  <c r="J5419" i="3"/>
  <c r="J6779" i="3"/>
  <c r="J6480" i="3"/>
  <c r="J5481" i="3"/>
  <c r="J6841" i="3"/>
  <c r="J4202" i="3"/>
  <c r="O4202" i="3" s="1" a="1"/>
  <c r="O4202" i="3" s="1"/>
  <c r="J5382" i="3"/>
  <c r="J6282" i="3"/>
  <c r="J4763" i="3"/>
  <c r="O4763" i="3" s="1" a="1"/>
  <c r="O4763" i="3" s="1"/>
  <c r="J5663" i="3"/>
  <c r="J6643" i="3"/>
  <c r="J3864" i="3"/>
  <c r="N3864" i="3" s="1" a="1"/>
  <c r="N3864" i="3" s="1"/>
  <c r="J4664" i="3"/>
  <c r="J5444" i="3"/>
  <c r="J6044" i="3"/>
  <c r="J6804" i="3"/>
  <c r="J4965" i="3"/>
  <c r="J5725" i="3"/>
  <c r="J6465" i="3"/>
  <c r="J3926" i="3"/>
  <c r="O3926" i="3" s="1" a="1"/>
  <c r="O3926" i="3" s="1"/>
  <c r="J4666" i="3"/>
  <c r="J5426" i="3"/>
  <c r="J6186" i="3"/>
  <c r="J4607" i="3"/>
  <c r="J5167" i="3"/>
  <c r="J5887" i="3"/>
  <c r="J2028" i="3"/>
  <c r="O2028" i="3" s="1" a="1"/>
  <c r="O2028" i="3" s="1"/>
  <c r="J2588" i="3"/>
  <c r="J3308" i="3"/>
  <c r="J4008" i="3"/>
  <c r="J4548" i="3"/>
  <c r="O4548" i="3" s="1" a="1"/>
  <c r="O4548" i="3" s="1"/>
  <c r="J5228" i="3"/>
  <c r="J7109" i="3"/>
  <c r="J7789" i="3"/>
  <c r="J8329" i="3"/>
  <c r="J9009" i="3"/>
  <c r="J9549" i="3"/>
  <c r="J4910" i="3"/>
  <c r="J5450" i="3"/>
  <c r="J6130" i="3"/>
  <c r="J6670" i="3"/>
  <c r="J4411" i="3"/>
  <c r="J5091" i="3"/>
  <c r="J5631" i="3"/>
  <c r="J6311" i="3"/>
  <c r="J6851" i="3"/>
  <c r="J7531" i="3"/>
  <c r="J8071" i="3"/>
  <c r="J3932" i="3"/>
  <c r="O3932" i="3" s="1" a="1"/>
  <c r="O3932" i="3" s="1"/>
  <c r="J4452" i="3"/>
  <c r="O4452" i="3" s="1" a="1"/>
  <c r="O4452" i="3" s="1"/>
  <c r="J5092" i="3"/>
  <c r="J5612" i="3"/>
  <c r="J6132" i="3"/>
  <c r="J6772" i="3"/>
  <c r="J7292" i="3"/>
  <c r="J7932" i="3"/>
  <c r="J7170" i="3"/>
  <c r="J7810" i="3"/>
  <c r="J291" i="3"/>
  <c r="J778" i="3"/>
  <c r="J1288" i="3"/>
  <c r="O1288" i="3" s="1" a="1"/>
  <c r="O1288" i="3" s="1"/>
  <c r="J3133" i="3"/>
  <c r="J4775" i="3"/>
  <c r="J1417" i="3"/>
  <c r="J2620" i="3"/>
  <c r="J3481" i="3"/>
  <c r="O3481" i="3" s="1" a="1"/>
  <c r="O3481" i="3" s="1"/>
  <c r="J3011" i="3"/>
  <c r="O3011" i="3" s="1" a="1"/>
  <c r="O3011" i="3" s="1"/>
  <c r="J3192" i="3"/>
  <c r="O3192" i="3" s="1" a="1"/>
  <c r="O3192" i="3" s="1"/>
  <c r="J8133" i="3"/>
  <c r="J6975" i="3"/>
  <c r="J5576" i="3"/>
  <c r="J4578" i="3"/>
  <c r="O4578" i="3" s="1" a="1"/>
  <c r="O4578" i="3" s="1"/>
  <c r="J4879" i="3"/>
  <c r="J5180" i="3"/>
  <c r="J2202" i="3"/>
  <c r="J1763" i="3"/>
  <c r="O1763" i="3" s="1" a="1"/>
  <c r="O1763" i="3" s="1"/>
  <c r="J3723" i="3"/>
  <c r="N3723" i="3" s="1" a="1"/>
  <c r="N3723" i="3" s="1"/>
  <c r="J1764" i="3"/>
  <c r="J1045" i="3"/>
  <c r="J2805" i="3"/>
  <c r="J886" i="3"/>
  <c r="J2426" i="3"/>
  <c r="N2426" i="3" s="1" a="1"/>
  <c r="N2426" i="3" s="1"/>
  <c r="J827" i="3"/>
  <c r="J2467" i="3"/>
  <c r="J4027" i="3"/>
  <c r="J4494" i="3"/>
  <c r="N4494" i="3" s="1" a="1"/>
  <c r="N4494" i="3" s="1"/>
  <c r="J5934" i="3"/>
  <c r="J3917" i="3"/>
  <c r="O3917" i="3" s="1" a="1"/>
  <c r="O3917" i="3" s="1"/>
  <c r="J5998" i="3"/>
  <c r="J7398" i="3"/>
  <c r="J5539" i="3"/>
  <c r="J6799" i="3"/>
  <c r="J6640" i="3"/>
  <c r="J5601" i="3"/>
  <c r="J6861" i="3"/>
  <c r="J4222" i="3"/>
  <c r="O4222" i="3" s="1" a="1"/>
  <c r="O4222" i="3" s="1"/>
  <c r="J5402" i="3"/>
  <c r="J6442" i="3"/>
  <c r="J4783" i="3"/>
  <c r="J5823" i="3"/>
  <c r="J6703" i="3"/>
  <c r="J3924" i="3"/>
  <c r="J4724" i="3"/>
  <c r="J5464" i="3"/>
  <c r="J6084" i="3"/>
  <c r="J4225" i="3"/>
  <c r="N4225" i="3" s="1" a="1"/>
  <c r="N4225" i="3" s="1"/>
  <c r="J4985" i="3"/>
  <c r="J5745" i="3"/>
  <c r="J6505" i="3"/>
  <c r="J4086" i="3"/>
  <c r="O4086" i="3" s="1" a="1"/>
  <c r="O4086" i="3" s="1"/>
  <c r="J4686" i="3"/>
  <c r="O4686" i="3" s="1" a="1"/>
  <c r="O4686" i="3" s="1"/>
  <c r="J5446" i="3"/>
  <c r="J6206" i="3"/>
  <c r="J4627" i="3"/>
  <c r="J5187" i="3"/>
  <c r="J5907" i="3"/>
  <c r="J2048" i="3"/>
  <c r="J2608" i="3"/>
  <c r="N2608" i="3" s="1" a="1"/>
  <c r="N2608" i="3" s="1"/>
  <c r="J3328" i="3"/>
  <c r="O3328" i="3" s="1" a="1"/>
  <c r="O3328" i="3" s="1"/>
  <c r="J4028" i="3"/>
  <c r="J4568" i="3"/>
  <c r="O4568" i="3" s="1" a="1"/>
  <c r="O4568" i="3" s="1"/>
  <c r="J5248" i="3"/>
  <c r="J7129" i="3"/>
  <c r="J7809" i="3"/>
  <c r="J8349" i="3"/>
  <c r="J9029" i="3"/>
  <c r="J4250" i="3"/>
  <c r="J4930" i="3"/>
  <c r="J5470" i="3"/>
  <c r="J6150" i="3"/>
  <c r="J6830" i="3"/>
  <c r="J4431" i="3"/>
  <c r="J5111" i="3"/>
  <c r="J5651" i="3"/>
  <c r="J6331" i="3"/>
  <c r="J6871" i="3"/>
  <c r="J7551" i="3"/>
  <c r="J8091" i="3"/>
  <c r="J3952" i="3"/>
  <c r="O3952" i="3" s="1" a="1"/>
  <c r="O3952" i="3" s="1"/>
  <c r="J4472" i="3"/>
  <c r="J5112" i="3"/>
  <c r="J5632" i="3"/>
  <c r="J6152" i="3"/>
  <c r="J6792" i="3"/>
  <c r="J7312" i="3"/>
  <c r="J7952" i="3"/>
  <c r="J7190" i="3"/>
  <c r="J7830" i="3"/>
  <c r="J8350" i="3"/>
  <c r="J6094" i="3"/>
  <c r="J6734" i="3"/>
  <c r="J669" i="3"/>
  <c r="J1138" i="3"/>
  <c r="J1588" i="3"/>
  <c r="J3233" i="3"/>
  <c r="J4935" i="3"/>
  <c r="J1497" i="3"/>
  <c r="O1497" i="3" s="1" a="1"/>
  <c r="O1497" i="3" s="1"/>
  <c r="J2680" i="3"/>
  <c r="O2680" i="3" s="1" a="1"/>
  <c r="O2680" i="3" s="1"/>
  <c r="J3521" i="3"/>
  <c r="J3051" i="3"/>
  <c r="J3372" i="3"/>
  <c r="O3372" i="3" s="1" a="1"/>
  <c r="O3372" i="3" s="1"/>
  <c r="J8153" i="3"/>
  <c r="J7155" i="3"/>
  <c r="J5616" i="3"/>
  <c r="J4598" i="3"/>
  <c r="J4919" i="3"/>
  <c r="J5220" i="3"/>
  <c r="J2222" i="3"/>
  <c r="O2222" i="3" s="1" a="1"/>
  <c r="O2222" i="3" s="1"/>
  <c r="J1803" i="3"/>
  <c r="J3763" i="3"/>
  <c r="J1784" i="3"/>
  <c r="J1085" i="3"/>
  <c r="O1085" i="3" s="1" a="1"/>
  <c r="O1085" i="3" s="1"/>
  <c r="J2905" i="3"/>
  <c r="J906" i="3"/>
  <c r="N906" i="3" s="1" a="1"/>
  <c r="N906" i="3" s="1"/>
  <c r="J2486" i="3"/>
  <c r="O2486" i="3" s="1" a="1"/>
  <c r="O2486" i="3" s="1"/>
  <c r="J867" i="3"/>
  <c r="J2487" i="3"/>
  <c r="N2487" i="3" s="1" a="1"/>
  <c r="N2487" i="3" s="1"/>
  <c r="J4087" i="3"/>
  <c r="O4087" i="3" s="1" a="1"/>
  <c r="O4087" i="3" s="1"/>
  <c r="J4534" i="3"/>
  <c r="J5954" i="3"/>
  <c r="J3957" i="3"/>
  <c r="J6038" i="3"/>
  <c r="J7418" i="3"/>
  <c r="J5579" i="3"/>
  <c r="J6839" i="3"/>
  <c r="J6660" i="3"/>
  <c r="J5641" i="3"/>
  <c r="J6901" i="3"/>
  <c r="J4242" i="3"/>
  <c r="O4242" i="3" s="1" a="1"/>
  <c r="O4242" i="3" s="1"/>
  <c r="J5422" i="3"/>
  <c r="J6462" i="3"/>
  <c r="J4803" i="3"/>
  <c r="O4803" i="3" s="1" a="1"/>
  <c r="O4803" i="3" s="1"/>
  <c r="J5843" i="3"/>
  <c r="J6723" i="3"/>
  <c r="J3944" i="3"/>
  <c r="J4744" i="3"/>
  <c r="O4744" i="3" s="1" a="1"/>
  <c r="O4744" i="3" s="1"/>
  <c r="J5504" i="3"/>
  <c r="J6244" i="3"/>
  <c r="J4245" i="3"/>
  <c r="J5005" i="3"/>
  <c r="J5765" i="3"/>
  <c r="J6525" i="3"/>
  <c r="J4106" i="3"/>
  <c r="J4726" i="3"/>
  <c r="J5466" i="3"/>
  <c r="J6226" i="3"/>
  <c r="J4647" i="3"/>
  <c r="O4647" i="3" s="1" a="1"/>
  <c r="O4647" i="3" s="1"/>
  <c r="J5227" i="3"/>
  <c r="J5927" i="3"/>
  <c r="J2068" i="3"/>
  <c r="J2648" i="3"/>
  <c r="O2648" i="3" s="1" a="1"/>
  <c r="O2648" i="3" s="1"/>
  <c r="J3348" i="3"/>
  <c r="O3348" i="3" s="1" a="1"/>
  <c r="O3348" i="3" s="1"/>
  <c r="J4048" i="3"/>
  <c r="N4048" i="3" s="1" a="1"/>
  <c r="N4048" i="3" s="1"/>
  <c r="J4588" i="3"/>
  <c r="O4588" i="3" s="1" a="1"/>
  <c r="O4588" i="3" s="1"/>
  <c r="J5268" i="3"/>
  <c r="J7149" i="3"/>
  <c r="J7829" i="3"/>
  <c r="J8369" i="3"/>
  <c r="J9049" i="3"/>
  <c r="J4270" i="3"/>
  <c r="O4270" i="3" s="1" a="1"/>
  <c r="O4270" i="3" s="1"/>
  <c r="J4950" i="3"/>
  <c r="J5630" i="3"/>
  <c r="J6170" i="3"/>
  <c r="J6850" i="3"/>
  <c r="J4451" i="3"/>
  <c r="J5131" i="3"/>
  <c r="J5671" i="3"/>
  <c r="J6351" i="3"/>
  <c r="J6891" i="3"/>
  <c r="J7571" i="3"/>
  <c r="J8111" i="3"/>
  <c r="J3972" i="3"/>
  <c r="O3972" i="3" s="1" a="1"/>
  <c r="O3972" i="3" s="1"/>
  <c r="J4492" i="3"/>
  <c r="J5132" i="3"/>
  <c r="J5652" i="3"/>
  <c r="J6292" i="3"/>
  <c r="J6812" i="3"/>
  <c r="J7332" i="3"/>
  <c r="J7972" i="3"/>
  <c r="J7210" i="3"/>
  <c r="J7850" i="3"/>
  <c r="J8370" i="3"/>
  <c r="J6234" i="3"/>
  <c r="J6754" i="3"/>
  <c r="J7274" i="3"/>
  <c r="J7995" i="3"/>
  <c r="J5856" i="3"/>
  <c r="J6456" i="3"/>
  <c r="J6956" i="3"/>
  <c r="J7456" i="3"/>
  <c r="J5377" i="3"/>
  <c r="J5877" i="3"/>
  <c r="J6357" i="3"/>
  <c r="J6837" i="3"/>
  <c r="J8838" i="3"/>
  <c r="J9338" i="3"/>
  <c r="J9818" i="3"/>
  <c r="J2033" i="3"/>
  <c r="N2033" i="3" s="1" a="1"/>
  <c r="N2033" i="3" s="1"/>
  <c r="J259" i="3"/>
  <c r="J1668" i="3"/>
  <c r="J4113" i="3"/>
  <c r="O4113" i="3" s="1" a="1"/>
  <c r="O4113" i="3" s="1"/>
  <c r="J5455" i="3"/>
  <c r="J1537" i="3"/>
  <c r="O1537" i="3" s="1" a="1"/>
  <c r="O1537" i="3" s="1"/>
  <c r="J3320" i="3"/>
  <c r="J3861" i="3"/>
  <c r="J3071" i="3"/>
  <c r="O3071" i="3" s="1" a="1"/>
  <c r="O3071" i="3" s="1"/>
  <c r="J3552" i="3"/>
  <c r="O3552" i="3" s="1" a="1"/>
  <c r="O3552" i="3" s="1"/>
  <c r="J2474" i="3"/>
  <c r="J7175" i="3"/>
  <c r="J1897" i="3"/>
  <c r="J4718" i="3"/>
  <c r="J4939" i="3"/>
  <c r="J4261" i="3"/>
  <c r="J2462" i="3"/>
  <c r="O2462" i="3" s="1" a="1"/>
  <c r="O2462" i="3" s="1"/>
  <c r="J1823" i="3"/>
  <c r="N1823" i="3" s="1" a="1"/>
  <c r="N1823" i="3" s="1"/>
  <c r="J3923" i="3"/>
  <c r="O3923" i="3" s="1" a="1"/>
  <c r="O3923" i="3" s="1"/>
  <c r="J1904" i="3"/>
  <c r="J1225" i="3"/>
  <c r="J3085" i="3"/>
  <c r="O3085" i="3" s="1" a="1"/>
  <c r="O3085" i="3" s="1"/>
  <c r="J1026" i="3"/>
  <c r="J2506" i="3"/>
  <c r="J1067" i="3"/>
  <c r="J2627" i="3"/>
  <c r="J4107" i="3"/>
  <c r="J4714" i="3"/>
  <c r="J2717" i="3"/>
  <c r="J3977" i="3"/>
  <c r="J6198" i="3"/>
  <c r="J7538" i="3"/>
  <c r="J5599" i="3"/>
  <c r="J5440" i="3"/>
  <c r="J6780" i="3"/>
  <c r="J5661" i="3"/>
  <c r="J7061" i="3"/>
  <c r="J4282" i="3"/>
  <c r="O4282" i="3" s="1" a="1"/>
  <c r="O4282" i="3" s="1"/>
  <c r="J5442" i="3"/>
  <c r="J6562" i="3"/>
  <c r="J4823" i="3"/>
  <c r="N4823" i="3" s="1" a="1"/>
  <c r="N4823" i="3" s="1"/>
  <c r="J5943" i="3"/>
  <c r="J6743" i="3"/>
  <c r="J3964" i="3"/>
  <c r="J4764" i="3"/>
  <c r="O4764" i="3" s="1" a="1"/>
  <c r="O4764" i="3" s="1"/>
  <c r="J5524" i="3"/>
  <c r="J6264" i="3"/>
  <c r="J4285" i="3"/>
  <c r="J5025" i="3"/>
  <c r="J5785" i="3"/>
  <c r="J6545" i="3"/>
  <c r="J4146" i="3"/>
  <c r="O4146" i="3" s="1" a="1"/>
  <c r="O4146" i="3" s="1"/>
  <c r="J4886" i="3"/>
  <c r="J5486" i="3"/>
  <c r="J6246" i="3"/>
  <c r="J4667" i="3"/>
  <c r="J5387" i="3"/>
  <c r="J5947" i="3"/>
  <c r="J2088" i="3"/>
  <c r="J2808" i="3"/>
  <c r="J3368" i="3"/>
  <c r="J4068" i="3"/>
  <c r="O4068" i="3" s="1" a="1"/>
  <c r="O4068" i="3" s="1"/>
  <c r="J4608" i="3"/>
  <c r="O4608" i="3" s="1" a="1"/>
  <c r="O4608" i="3" s="1"/>
  <c r="J5288" i="3"/>
  <c r="J7169" i="3"/>
  <c r="J7849" i="3"/>
  <c r="J8389" i="3"/>
  <c r="J9069" i="3"/>
  <c r="J4430" i="3"/>
  <c r="J4970" i="3"/>
  <c r="J5650" i="3"/>
  <c r="J6190" i="3"/>
  <c r="J6870" i="3"/>
  <c r="J4471" i="3"/>
  <c r="N4471" i="3" s="1" a="1"/>
  <c r="N4471" i="3" s="1"/>
  <c r="J5151" i="3"/>
  <c r="J5691" i="3"/>
  <c r="J6371" i="3"/>
  <c r="J6911" i="3"/>
  <c r="J7591" i="3"/>
  <c r="J8131" i="3"/>
  <c r="J3992" i="3"/>
  <c r="J4512" i="3"/>
  <c r="O4512" i="3" s="1" a="1"/>
  <c r="O4512" i="3" s="1"/>
  <c r="J5152" i="3"/>
  <c r="J5672" i="3"/>
  <c r="J6312" i="3"/>
  <c r="J6832" i="3"/>
  <c r="J7352" i="3"/>
  <c r="J7992" i="3"/>
  <c r="J7230" i="3"/>
  <c r="J7870" i="3"/>
  <c r="J8390" i="3"/>
  <c r="J6254" i="3"/>
  <c r="J6774" i="3"/>
  <c r="J7294" i="3"/>
  <c r="J8015" i="3"/>
  <c r="J5876" i="3"/>
  <c r="J6476" i="3"/>
  <c r="J6976" i="3"/>
  <c r="J7476" i="3"/>
  <c r="J5417" i="3"/>
  <c r="J5897" i="3"/>
  <c r="J6377" i="3"/>
  <c r="J6857" i="3"/>
  <c r="J8878" i="3"/>
  <c r="J9358" i="3"/>
  <c r="J9838" i="3"/>
  <c r="J2573" i="3"/>
  <c r="J559" i="3"/>
  <c r="J1728" i="3"/>
  <c r="J4333" i="3"/>
  <c r="J5515" i="3"/>
  <c r="J1758" i="3"/>
  <c r="J3340" i="3"/>
  <c r="J3901" i="3"/>
  <c r="J3111" i="3"/>
  <c r="O3111" i="3" s="1" a="1"/>
  <c r="O3111" i="3" s="1"/>
  <c r="J3572" i="3"/>
  <c r="J2514" i="3"/>
  <c r="N2514" i="3" s="1" a="1"/>
  <c r="N2514" i="3" s="1"/>
  <c r="J7215" i="3"/>
  <c r="J1917" i="3"/>
  <c r="J4878" i="3"/>
  <c r="J4979" i="3"/>
  <c r="J4281" i="3"/>
  <c r="J2502" i="3"/>
  <c r="J1863" i="3"/>
  <c r="J3943" i="3"/>
  <c r="J1944" i="3"/>
  <c r="O1944" i="3" s="1" a="1"/>
  <c r="O1944" i="3" s="1"/>
  <c r="J1265" i="3"/>
  <c r="J3105" i="3"/>
  <c r="J1066" i="3"/>
  <c r="J2566" i="3"/>
  <c r="O2566" i="3" s="1" a="1"/>
  <c r="O2566" i="3" s="1"/>
  <c r="J1087" i="3"/>
  <c r="J2667" i="3"/>
  <c r="N2667" i="3" s="1" a="1"/>
  <c r="N2667" i="3" s="1"/>
  <c r="J4147" i="3"/>
  <c r="J4734" i="3"/>
  <c r="O4734" i="3" s="1" a="1"/>
  <c r="O4734" i="3" s="1"/>
  <c r="J2757" i="3"/>
  <c r="J4017" i="3"/>
  <c r="O4017" i="3" s="1" a="1"/>
  <c r="O4017" i="3" s="1"/>
  <c r="J6218" i="3"/>
  <c r="J7578" i="3"/>
  <c r="J5639" i="3"/>
  <c r="J5460" i="3"/>
  <c r="J6820" i="3"/>
  <c r="J5701" i="3"/>
  <c r="J7081" i="3"/>
  <c r="J4442" i="3"/>
  <c r="N4442" i="3" s="1" a="1"/>
  <c r="N4442" i="3" s="1"/>
  <c r="J5482" i="3"/>
  <c r="J6582" i="3"/>
  <c r="J4863" i="3"/>
  <c r="J5963" i="3"/>
  <c r="J6763" i="3"/>
  <c r="J3984" i="3"/>
  <c r="O3984" i="3" s="1" a="1"/>
  <c r="O3984" i="3" s="1"/>
  <c r="J4784" i="3"/>
  <c r="O4784" i="3" s="1" a="1"/>
  <c r="O4784" i="3" s="1"/>
  <c r="J5544" i="3"/>
  <c r="J6304" i="3"/>
  <c r="J4445" i="3"/>
  <c r="O4445" i="3" s="1" a="1"/>
  <c r="O4445" i="3" s="1"/>
  <c r="J5045" i="3"/>
  <c r="J5805" i="3"/>
  <c r="J6565" i="3"/>
  <c r="J4166" i="3"/>
  <c r="O4166" i="3" s="1" a="1"/>
  <c r="O4166" i="3" s="1"/>
  <c r="J4906" i="3"/>
  <c r="J5526" i="3"/>
  <c r="J6266" i="3"/>
  <c r="J4687" i="3"/>
  <c r="O4687" i="3" s="1" a="1"/>
  <c r="O4687" i="3" s="1"/>
  <c r="J5407" i="3"/>
  <c r="J5967" i="3"/>
  <c r="J2108" i="3"/>
  <c r="J2828" i="3"/>
  <c r="J3388" i="3"/>
  <c r="J4088" i="3"/>
  <c r="J4628" i="3"/>
  <c r="J6649" i="3"/>
  <c r="J7189" i="3"/>
  <c r="J7869" i="3"/>
  <c r="J8549" i="3"/>
  <c r="J9089" i="3"/>
  <c r="J4450" i="3"/>
  <c r="J4990" i="3"/>
  <c r="J5670" i="3"/>
  <c r="J6210" i="3"/>
  <c r="J6890" i="3"/>
  <c r="J4491" i="3"/>
  <c r="J5171" i="3"/>
  <c r="J5711" i="3"/>
  <c r="J6391" i="3"/>
  <c r="J6931" i="3"/>
  <c r="J7611" i="3"/>
  <c r="J8271" i="3"/>
  <c r="J4012" i="3"/>
  <c r="J4532" i="3"/>
  <c r="J5172" i="3"/>
  <c r="J5692" i="3"/>
  <c r="J6332" i="3"/>
  <c r="J6852" i="3"/>
  <c r="J7492" i="3"/>
  <c r="J8012" i="3"/>
  <c r="J7250" i="3"/>
  <c r="J7890" i="3"/>
  <c r="J1093" i="3"/>
  <c r="J639" i="3"/>
  <c r="J5689" i="3"/>
  <c r="J4913" i="3"/>
  <c r="J5555" i="3"/>
  <c r="J2438" i="3"/>
  <c r="J601" i="3"/>
  <c r="J3921" i="3"/>
  <c r="O3921" i="3" s="1" a="1"/>
  <c r="O3921" i="3" s="1"/>
  <c r="J3431" i="3"/>
  <c r="O3431" i="3" s="1" a="1"/>
  <c r="O3431" i="3" s="1"/>
  <c r="J6473" i="3"/>
  <c r="J2534" i="3"/>
  <c r="J7375" i="3"/>
  <c r="J2057" i="3"/>
  <c r="J4898" i="3"/>
  <c r="J3760" i="3"/>
  <c r="J4421" i="3"/>
  <c r="J2522" i="3"/>
  <c r="J2163" i="3"/>
  <c r="J4203" i="3"/>
  <c r="J1964" i="3"/>
  <c r="J1445" i="3"/>
  <c r="J3285" i="3"/>
  <c r="J1086" i="3"/>
  <c r="J2726" i="3"/>
  <c r="J1227" i="3"/>
  <c r="J2687" i="3"/>
  <c r="J3434" i="3"/>
  <c r="J4854" i="3"/>
  <c r="J2777" i="3"/>
  <c r="J4177" i="3"/>
  <c r="J6338" i="3"/>
  <c r="J7598" i="3"/>
  <c r="J5799" i="3"/>
  <c r="J5580" i="3"/>
  <c r="J6840" i="3"/>
  <c r="J5861" i="3"/>
  <c r="J7201" i="3"/>
  <c r="J4462" i="3"/>
  <c r="J5642" i="3"/>
  <c r="J6602" i="3"/>
  <c r="J5023" i="3"/>
  <c r="J5983" i="3"/>
  <c r="J6783" i="3"/>
  <c r="J4004" i="3"/>
  <c r="J4804" i="3"/>
  <c r="O4804" i="3" s="1" a="1"/>
  <c r="O4804" i="3" s="1"/>
  <c r="J5564" i="3"/>
  <c r="J6324" i="3"/>
  <c r="J4465" i="3"/>
  <c r="O4465" i="3" s="1" a="1"/>
  <c r="O4465" i="3" s="1"/>
  <c r="J5085" i="3"/>
  <c r="J5825" i="3"/>
  <c r="J6585" i="3"/>
  <c r="J4186" i="3"/>
  <c r="O4186" i="3" s="1" a="1"/>
  <c r="O4186" i="3" s="1"/>
  <c r="J4946" i="3"/>
  <c r="J5686" i="3"/>
  <c r="J6286" i="3"/>
  <c r="J4707" i="3"/>
  <c r="J5427" i="3"/>
  <c r="J5987" i="3"/>
  <c r="J2128" i="3"/>
  <c r="O2128" i="3" s="1" a="1"/>
  <c r="O2128" i="3" s="1"/>
  <c r="J2848" i="3"/>
  <c r="J3408" i="3"/>
  <c r="O3408" i="3" s="1" a="1"/>
  <c r="O3408" i="3" s="1"/>
  <c r="J4108" i="3"/>
  <c r="J4648" i="3"/>
  <c r="O4648" i="3" s="1" a="1"/>
  <c r="O4648" i="3" s="1"/>
  <c r="J6669" i="3"/>
  <c r="J7349" i="3"/>
  <c r="J7889" i="3"/>
  <c r="J8569" i="3"/>
  <c r="J9109" i="3"/>
  <c r="J4470" i="3"/>
  <c r="O4470" i="3" s="1" a="1"/>
  <c r="O4470" i="3" s="1"/>
  <c r="J5010" i="3"/>
  <c r="J5690" i="3"/>
  <c r="J6230" i="3"/>
  <c r="J6910" i="3"/>
  <c r="J4511" i="3"/>
  <c r="J5191" i="3"/>
  <c r="J5731" i="3"/>
  <c r="J6411" i="3"/>
  <c r="J7091" i="3"/>
  <c r="J7631" i="3"/>
  <c r="J8291" i="3"/>
  <c r="J4032" i="3"/>
  <c r="N4032" i="3" s="1" a="1"/>
  <c r="N4032" i="3" s="1"/>
  <c r="J4552" i="3"/>
  <c r="O4552" i="3" s="1" a="1"/>
  <c r="O4552" i="3" s="1"/>
  <c r="J5192" i="3"/>
  <c r="J5712" i="3"/>
  <c r="J6352" i="3"/>
  <c r="J6872" i="3"/>
  <c r="J7512" i="3"/>
  <c r="J829" i="3"/>
  <c r="J2159" i="3"/>
  <c r="J1290" i="3"/>
  <c r="J5333" i="3"/>
  <c r="J1896" i="3"/>
  <c r="J3178" i="3"/>
  <c r="J841" i="3"/>
  <c r="J2910" i="3"/>
  <c r="J3631" i="3"/>
  <c r="O3631" i="3" s="1" a="1"/>
  <c r="O3631" i="3" s="1"/>
  <c r="J6573" i="3"/>
  <c r="J2894" i="3"/>
  <c r="O2894" i="3" s="1" a="1"/>
  <c r="O2894" i="3" s="1"/>
  <c r="J7695" i="3"/>
  <c r="J2277" i="3"/>
  <c r="J5138" i="3"/>
  <c r="J3940" i="3"/>
  <c r="J4641" i="3"/>
  <c r="O4641" i="3" s="1" a="1"/>
  <c r="O4641" i="3" s="1"/>
  <c r="J2882" i="3"/>
  <c r="O2882" i="3" s="1" a="1"/>
  <c r="O2882" i="3" s="1"/>
  <c r="J2463" i="3"/>
  <c r="J244" i="3"/>
  <c r="J2324" i="3"/>
  <c r="O2324" i="3" s="1" a="1"/>
  <c r="O2324" i="3" s="1"/>
  <c r="J1725" i="3"/>
  <c r="J3425" i="3"/>
  <c r="J1366" i="3"/>
  <c r="J2966" i="3"/>
  <c r="J1327" i="3"/>
  <c r="J2947" i="3"/>
  <c r="J3634" i="3"/>
  <c r="J4954" i="3"/>
  <c r="J2997" i="3"/>
  <c r="N2997" i="3" s="1" a="1"/>
  <c r="N2997" i="3" s="1"/>
  <c r="J4357" i="3"/>
  <c r="O4357" i="3" s="1" a="1"/>
  <c r="O4357" i="3" s="1"/>
  <c r="J6438" i="3"/>
  <c r="J7818" i="3"/>
  <c r="J5979" i="3"/>
  <c r="J5680" i="3"/>
  <c r="J7060" i="3"/>
  <c r="J6041" i="3"/>
  <c r="J7261" i="3"/>
  <c r="J4622" i="3"/>
  <c r="J5782" i="3"/>
  <c r="J6682" i="3"/>
  <c r="J5163" i="3"/>
  <c r="J6063" i="3"/>
  <c r="J6863" i="3"/>
  <c r="J4084" i="3"/>
  <c r="O4084" i="3" s="1" a="1"/>
  <c r="O4084" i="3" s="1"/>
  <c r="J4884" i="3"/>
  <c r="J5624" i="3"/>
  <c r="J6384" i="3"/>
  <c r="J4545" i="3"/>
  <c r="O4545" i="3" s="1" a="1"/>
  <c r="O4545" i="3" s="1"/>
  <c r="J5305" i="3"/>
  <c r="J6045" i="3"/>
  <c r="J6645" i="3"/>
  <c r="J4246" i="3"/>
  <c r="O4246" i="3" s="1" a="1"/>
  <c r="O4246" i="3" s="1"/>
  <c r="J5006" i="3"/>
  <c r="J5766" i="3"/>
  <c r="J6506" i="3"/>
  <c r="J4767" i="3"/>
  <c r="O4767" i="3" s="1" a="1"/>
  <c r="O4767" i="3" s="1"/>
  <c r="J5487" i="3"/>
  <c r="J6207" i="3"/>
  <c r="J2188" i="3"/>
  <c r="J2908" i="3"/>
  <c r="O2908" i="3" s="1" a="1"/>
  <c r="O2908" i="3" s="1"/>
  <c r="J3628" i="3"/>
  <c r="O3628" i="3" s="1" a="1"/>
  <c r="O3628" i="3" s="1"/>
  <c r="J4168" i="3"/>
  <c r="O4168" i="3" s="1" a="1"/>
  <c r="O4168" i="3" s="1"/>
  <c r="J4848" i="3"/>
  <c r="J6729" i="3"/>
  <c r="J7409" i="3"/>
  <c r="J7949" i="3"/>
  <c r="J8629" i="3"/>
  <c r="J9169" i="3"/>
  <c r="J4530" i="3"/>
  <c r="J5070" i="3"/>
  <c r="J5750" i="3"/>
  <c r="J6430" i="3"/>
  <c r="J6970" i="3"/>
  <c r="J4711" i="3"/>
  <c r="J5251" i="3"/>
  <c r="J5931" i="3"/>
  <c r="J6471" i="3"/>
  <c r="J7151" i="3"/>
  <c r="J7691" i="3"/>
  <c r="J8351" i="3"/>
  <c r="J4092" i="3"/>
  <c r="O4092" i="3" s="1" a="1"/>
  <c r="O4092" i="3" s="1"/>
  <c r="J4732" i="3"/>
  <c r="O4732" i="3" s="1" a="1"/>
  <c r="O4732" i="3" s="1"/>
  <c r="J5252" i="3"/>
  <c r="J5892" i="3"/>
  <c r="J6412" i="3"/>
  <c r="J9897" i="3"/>
  <c r="J9497" i="3"/>
  <c r="J9097" i="3"/>
  <c r="J8697" i="3"/>
  <c r="J8297" i="3"/>
  <c r="J7897" i="3"/>
  <c r="J7497" i="3"/>
  <c r="J7097" i="3"/>
  <c r="J9776" i="3"/>
  <c r="J9376" i="3"/>
  <c r="J8976" i="3"/>
  <c r="J8576" i="3"/>
  <c r="J8176" i="3"/>
  <c r="J7776" i="3"/>
  <c r="J9755" i="3"/>
  <c r="J9355" i="3"/>
  <c r="J8955" i="3"/>
  <c r="J8555" i="3"/>
  <c r="J9834" i="3"/>
  <c r="J9434" i="3"/>
  <c r="J9034" i="3"/>
  <c r="J8634" i="3"/>
  <c r="J8234" i="3"/>
  <c r="J7834" i="3"/>
  <c r="J9753" i="3"/>
  <c r="J9353" i="3"/>
  <c r="J8953" i="3"/>
  <c r="J8553" i="3"/>
  <c r="J9732" i="3"/>
  <c r="J9332" i="3"/>
  <c r="J8932" i="3"/>
  <c r="J8532" i="3"/>
  <c r="J9751" i="3"/>
  <c r="J9351" i="3"/>
  <c r="J8951" i="3"/>
  <c r="J9970" i="3"/>
  <c r="J9570" i="3"/>
  <c r="J9170" i="3"/>
  <c r="J8770" i="3"/>
  <c r="J9809" i="3"/>
  <c r="J9848" i="3"/>
  <c r="J9448" i="3"/>
  <c r="J9048" i="3"/>
  <c r="J8628" i="3"/>
  <c r="J8208" i="3"/>
  <c r="J9707" i="3"/>
  <c r="J9287" i="3"/>
  <c r="J8847" i="3"/>
  <c r="J8407" i="3"/>
  <c r="J9826" i="3"/>
  <c r="J9366" i="3"/>
  <c r="J8906" i="3"/>
  <c r="J8446" i="3"/>
  <c r="J9865" i="3"/>
  <c r="J9385" i="3"/>
  <c r="J8885" i="3"/>
  <c r="J9644" i="3"/>
  <c r="J9184" i="3"/>
  <c r="J8724" i="3"/>
  <c r="J9879" i="3"/>
  <c r="J9339" i="3"/>
  <c r="J8859" i="3"/>
  <c r="J8068" i="3"/>
  <c r="J7568" i="3"/>
  <c r="J6968" i="3"/>
  <c r="J6468" i="3"/>
  <c r="J5968" i="3"/>
  <c r="J5368" i="3"/>
  <c r="J7667" i="3"/>
  <c r="J7167" i="3"/>
  <c r="J6567" i="3"/>
  <c r="J7646" i="3"/>
  <c r="J7146" i="3"/>
  <c r="J8585" i="3"/>
  <c r="J8065" i="3"/>
  <c r="J7425" i="3"/>
  <c r="J8264" i="3"/>
  <c r="J7744" i="3"/>
  <c r="J7104" i="3"/>
  <c r="J9763" i="3"/>
  <c r="J9123" i="3"/>
  <c r="J8603" i="3"/>
  <c r="J7963" i="3"/>
  <c r="J7443" i="3"/>
  <c r="J9582" i="3"/>
  <c r="J8942" i="3"/>
  <c r="J8422" i="3"/>
  <c r="J7782" i="3"/>
  <c r="J7262" i="3"/>
  <c r="J9781" i="3"/>
  <c r="J9261" i="3"/>
  <c r="J8741" i="3"/>
  <c r="J8101" i="3"/>
  <c r="J9620" i="3"/>
  <c r="J8980" i="3"/>
  <c r="J8440" i="3"/>
  <c r="J7760" i="3"/>
  <c r="J7959" i="3"/>
  <c r="J7279" i="3"/>
  <c r="J9478" i="3"/>
  <c r="J8678" i="3"/>
  <c r="J6317" i="3"/>
  <c r="J5317" i="3"/>
  <c r="J6936" i="3"/>
  <c r="J5836" i="3"/>
  <c r="J7254" i="3"/>
  <c r="J6054" i="3"/>
  <c r="J7430" i="3"/>
  <c r="J6912" i="3"/>
  <c r="J4712" i="3"/>
  <c r="J7131" i="3"/>
  <c r="J4691" i="3"/>
  <c r="O4691" i="3" s="1" a="1"/>
  <c r="O4691" i="3" s="1"/>
  <c r="J5050" i="3"/>
  <c r="J7929" i="3"/>
  <c r="J4148" i="3"/>
  <c r="J6187" i="3"/>
  <c r="J5746" i="3"/>
  <c r="J5885" i="3"/>
  <c r="J5604" i="3"/>
  <c r="J6023" i="3"/>
  <c r="J4602" i="3"/>
  <c r="O4602" i="3" s="1" a="1"/>
  <c r="O4602" i="3" s="1"/>
  <c r="J5640" i="3"/>
  <c r="J4317" i="3"/>
  <c r="J2927" i="3"/>
  <c r="J3365" i="3"/>
  <c r="O3365" i="3" s="1" a="1"/>
  <c r="O3365" i="3" s="1"/>
  <c r="J2303" i="3"/>
  <c r="O2303" i="3" s="1" a="1"/>
  <c r="O2303" i="3" s="1"/>
  <c r="J5118" i="3"/>
  <c r="J6533" i="3"/>
  <c r="J2918" i="3"/>
  <c r="N2918" i="3" s="1" a="1"/>
  <c r="N2918" i="3" s="1"/>
  <c r="J1879" i="3"/>
  <c r="N1879" i="3" s="1" a="1"/>
  <c r="N1879" i="3" s="1"/>
  <c r="K987" i="3"/>
  <c r="K212" i="3"/>
  <c r="K594" i="3"/>
  <c r="K68" i="3"/>
  <c r="K431" i="3"/>
  <c r="J9877" i="3"/>
  <c r="J9477" i="3"/>
  <c r="J9077" i="3"/>
  <c r="J8677" i="3"/>
  <c r="J8277" i="3"/>
  <c r="J7877" i="3"/>
  <c r="J7477" i="3"/>
  <c r="J7077" i="3"/>
  <c r="J9756" i="3"/>
  <c r="J9356" i="3"/>
  <c r="J8956" i="3"/>
  <c r="J8556" i="3"/>
  <c r="J8156" i="3"/>
  <c r="J7756" i="3"/>
  <c r="J9735" i="3"/>
  <c r="J9335" i="3"/>
  <c r="J8935" i="3"/>
  <c r="J8535" i="3"/>
  <c r="J9814" i="3"/>
  <c r="J9414" i="3"/>
  <c r="J9014" i="3"/>
  <c r="J8614" i="3"/>
  <c r="J8214" i="3"/>
  <c r="J7814" i="3"/>
  <c r="J9733" i="3"/>
  <c r="J9333" i="3"/>
  <c r="J8933" i="3"/>
  <c r="J8533" i="3"/>
  <c r="J9712" i="3"/>
  <c r="J9312" i="3"/>
  <c r="J8912" i="3"/>
  <c r="J8512" i="3"/>
  <c r="J9731" i="3"/>
  <c r="J9331" i="3"/>
  <c r="J8931" i="3"/>
  <c r="J9950" i="3"/>
  <c r="J9550" i="3"/>
  <c r="J9150" i="3"/>
  <c r="J8750" i="3"/>
  <c r="J9789" i="3"/>
  <c r="J9828" i="3"/>
  <c r="J9428" i="3"/>
  <c r="J9028" i="3"/>
  <c r="J8608" i="3"/>
  <c r="J8188" i="3"/>
  <c r="J9687" i="3"/>
  <c r="J9267" i="3"/>
  <c r="J8827" i="3"/>
  <c r="J8367" i="3"/>
  <c r="J9806" i="3"/>
  <c r="J9346" i="3"/>
  <c r="J8886" i="3"/>
  <c r="J8426" i="3"/>
  <c r="J9845" i="3"/>
  <c r="J9345" i="3"/>
  <c r="J8865" i="3"/>
  <c r="J9624" i="3"/>
  <c r="J9164" i="3"/>
  <c r="J8704" i="3"/>
  <c r="J9839" i="3"/>
  <c r="J9319" i="3"/>
  <c r="J8839" i="3"/>
  <c r="J8048" i="3"/>
  <c r="J7528" i="3"/>
  <c r="J6948" i="3"/>
  <c r="J6448" i="3"/>
  <c r="J5928" i="3"/>
  <c r="J5348" i="3"/>
  <c r="J7647" i="3"/>
  <c r="J7127" i="3"/>
  <c r="J6547" i="3"/>
  <c r="J7626" i="3"/>
  <c r="J7106" i="3"/>
  <c r="J8565" i="3"/>
  <c r="J8045" i="3"/>
  <c r="J7405" i="3"/>
  <c r="J8244" i="3"/>
  <c r="J7604" i="3"/>
  <c r="J7084" i="3"/>
  <c r="J9743" i="3"/>
  <c r="J9103" i="3"/>
  <c r="J8583" i="3"/>
  <c r="J7943" i="3"/>
  <c r="J7423" i="3"/>
  <c r="J9442" i="3"/>
  <c r="J8922" i="3"/>
  <c r="J8402" i="3"/>
  <c r="J7762" i="3"/>
  <c r="J7242" i="3"/>
  <c r="J9761" i="3"/>
  <c r="J9241" i="3"/>
  <c r="J8601" i="3"/>
  <c r="J8081" i="3"/>
  <c r="J9600" i="3"/>
  <c r="J8960" i="3"/>
  <c r="J8420" i="3"/>
  <c r="J7740" i="3"/>
  <c r="J7919" i="3"/>
  <c r="J7259" i="3"/>
  <c r="J9458" i="3"/>
  <c r="J8538" i="3"/>
  <c r="J6297" i="3"/>
  <c r="J5277" i="3"/>
  <c r="J6916" i="3"/>
  <c r="J5816" i="3"/>
  <c r="J7234" i="3"/>
  <c r="J8273" i="3"/>
  <c r="J7410" i="3"/>
  <c r="J6892" i="3"/>
  <c r="J4692" i="3"/>
  <c r="O4692" i="3" s="1" a="1"/>
  <c r="O4692" i="3" s="1"/>
  <c r="J7111" i="3"/>
  <c r="J4531" i="3"/>
  <c r="N4531" i="3" s="1" a="1"/>
  <c r="N4531" i="3" s="1"/>
  <c r="J5030" i="3"/>
  <c r="J7909" i="3"/>
  <c r="J4128" i="3"/>
  <c r="N4128" i="3" s="1" a="1"/>
  <c r="N4128" i="3" s="1"/>
  <c r="J6027" i="3"/>
  <c r="J5706" i="3"/>
  <c r="J5845" i="3"/>
  <c r="J5584" i="3"/>
  <c r="J6003" i="3"/>
  <c r="J4582" i="3"/>
  <c r="J5620" i="3"/>
  <c r="J4197" i="3"/>
  <c r="J2747" i="3"/>
  <c r="J3345" i="3"/>
  <c r="J2183" i="3"/>
  <c r="J4958" i="3"/>
  <c r="J6513" i="3"/>
  <c r="J2458" i="3"/>
  <c r="J699" i="3"/>
  <c r="N699" i="3" s="1" a="1"/>
  <c r="N699" i="3" s="1"/>
  <c r="K1788" i="3"/>
  <c r="O1788" i="3" s="1" a="1"/>
  <c r="O1788" i="3" s="1"/>
  <c r="K2734" i="3"/>
  <c r="K2218" i="3"/>
  <c r="K1758" i="3"/>
  <c r="K2258" i="3"/>
  <c r="K2670" i="3"/>
  <c r="K1572" i="3"/>
  <c r="K1369" i="3"/>
  <c r="K1954" i="3"/>
  <c r="K1918" i="3"/>
  <c r="K1834" i="3"/>
  <c r="K1179" i="3"/>
  <c r="K1545" i="3"/>
  <c r="K638" i="3"/>
  <c r="K362" i="3"/>
  <c r="K187" i="3"/>
  <c r="K444" i="3"/>
  <c r="K450" i="3"/>
  <c r="J9984" i="3"/>
  <c r="J9857" i="3"/>
  <c r="J9457" i="3"/>
  <c r="J9057" i="3"/>
  <c r="J8657" i="3"/>
  <c r="J8257" i="3"/>
  <c r="J7857" i="3"/>
  <c r="J7457" i="3"/>
  <c r="J7057" i="3"/>
  <c r="J9736" i="3"/>
  <c r="J9336" i="3"/>
  <c r="J8936" i="3"/>
  <c r="J8536" i="3"/>
  <c r="J8136" i="3"/>
  <c r="J7736" i="3"/>
  <c r="J9715" i="3"/>
  <c r="J9315" i="3"/>
  <c r="J8915" i="3"/>
  <c r="J8515" i="3"/>
  <c r="J9794" i="3"/>
  <c r="J9394" i="3"/>
  <c r="J8994" i="3"/>
  <c r="J8594" i="3"/>
  <c r="J8194" i="3"/>
  <c r="J7794" i="3"/>
  <c r="J9713" i="3"/>
  <c r="J9313" i="3"/>
  <c r="J8913" i="3"/>
  <c r="J8513" i="3"/>
  <c r="J9692" i="3"/>
  <c r="J9292" i="3"/>
  <c r="J8892" i="3"/>
  <c r="J8492" i="3"/>
  <c r="J9711" i="3"/>
  <c r="J9311" i="3"/>
  <c r="J8911" i="3"/>
  <c r="J9930" i="3"/>
  <c r="J9530" i="3"/>
  <c r="J9130" i="3"/>
  <c r="J8730" i="3"/>
  <c r="J9769" i="3"/>
  <c r="J9808" i="3"/>
  <c r="J9408" i="3"/>
  <c r="J9008" i="3"/>
  <c r="J8588" i="3"/>
  <c r="J8168" i="3"/>
  <c r="J9667" i="3"/>
  <c r="J9247" i="3"/>
  <c r="J8807" i="3"/>
  <c r="J8327" i="3"/>
  <c r="J9786" i="3"/>
  <c r="J9326" i="3"/>
  <c r="J8866" i="3"/>
  <c r="J8406" i="3"/>
  <c r="J9805" i="3"/>
  <c r="J9305" i="3"/>
  <c r="J8845" i="3"/>
  <c r="J9604" i="3"/>
  <c r="J9144" i="3"/>
  <c r="J8684" i="3"/>
  <c r="J9819" i="3"/>
  <c r="J9299" i="3"/>
  <c r="J8819" i="3"/>
  <c r="J8028" i="3"/>
  <c r="J7428" i="3"/>
  <c r="J6928" i="3"/>
  <c r="J6428" i="3"/>
  <c r="J5828" i="3"/>
  <c r="J5328" i="3"/>
  <c r="J7627" i="3"/>
  <c r="J7027" i="3"/>
  <c r="J8106" i="3"/>
  <c r="J7606" i="3"/>
  <c r="J7006" i="3"/>
  <c r="J8545" i="3"/>
  <c r="J8025" i="3"/>
  <c r="J7385" i="3"/>
  <c r="J8224" i="3"/>
  <c r="J7584" i="3"/>
  <c r="J7064" i="3"/>
  <c r="J9723" i="3"/>
  <c r="J9083" i="3"/>
  <c r="J8563" i="3"/>
  <c r="J7923" i="3"/>
  <c r="J7403" i="3"/>
  <c r="J9422" i="3"/>
  <c r="J8902" i="3"/>
  <c r="J8382" i="3"/>
  <c r="J7742" i="3"/>
  <c r="J7222" i="3"/>
  <c r="J9741" i="3"/>
  <c r="J9221" i="3"/>
  <c r="J8581" i="3"/>
  <c r="J8061" i="3"/>
  <c r="J9580" i="3"/>
  <c r="J8940" i="3"/>
  <c r="J8380" i="3"/>
  <c r="J7720" i="3"/>
  <c r="J7779" i="3"/>
  <c r="J7239" i="3"/>
  <c r="J9438" i="3"/>
  <c r="J8518" i="3"/>
  <c r="J6257" i="3"/>
  <c r="J5257" i="3"/>
  <c r="J6896" i="3"/>
  <c r="J5796" i="3"/>
  <c r="J7214" i="3"/>
  <c r="J8253" i="3"/>
  <c r="J7270" i="3"/>
  <c r="J6752" i="3"/>
  <c r="J4432" i="3"/>
  <c r="J6831" i="3"/>
  <c r="J4391" i="3"/>
  <c r="O4391" i="3" s="1" a="1"/>
  <c r="O4391" i="3" s="1"/>
  <c r="J4890" i="3"/>
  <c r="J7769" i="3"/>
  <c r="J3848" i="3"/>
  <c r="J5867" i="3"/>
  <c r="J5406" i="3"/>
  <c r="J5705" i="3"/>
  <c r="J5284" i="3"/>
  <c r="J5623" i="3"/>
  <c r="J4182" i="3"/>
  <c r="O4182" i="3" s="1" a="1"/>
  <c r="O4182" i="3" s="1"/>
  <c r="J6739" i="3"/>
  <c r="J3777" i="3"/>
  <c r="N3777" i="3" s="1" a="1"/>
  <c r="N3777" i="3" s="1"/>
  <c r="J2227" i="3"/>
  <c r="J2725" i="3"/>
  <c r="J4082" i="3"/>
  <c r="J4238" i="3"/>
  <c r="O4238" i="3" s="1" a="1"/>
  <c r="O4238" i="3" s="1"/>
  <c r="J3132" i="3"/>
  <c r="J797" i="3"/>
  <c r="N797" i="3" s="1" a="1"/>
  <c r="N797" i="3" s="1"/>
  <c r="J16" i="3"/>
  <c r="K1626" i="3"/>
  <c r="K2447" i="3"/>
  <c r="K2140" i="3"/>
  <c r="K1699" i="3"/>
  <c r="K2136" i="3"/>
  <c r="K2370" i="3"/>
  <c r="K1564" i="3"/>
  <c r="K1503" i="3"/>
  <c r="O1503" i="3" s="1" a="1"/>
  <c r="O1503" i="3" s="1"/>
  <c r="K1081" i="3"/>
  <c r="N1081" i="3" s="1" a="1"/>
  <c r="N1081" i="3" s="1"/>
  <c r="K1888" i="3"/>
  <c r="K1450" i="3"/>
  <c r="K1600" i="3"/>
  <c r="K653" i="3"/>
  <c r="O653" i="3" s="1" a="1"/>
  <c r="O653" i="3" s="1"/>
  <c r="K1446" i="3"/>
  <c r="K473" i="3"/>
  <c r="N473" i="3" s="1" a="1"/>
  <c r="N473" i="3" s="1"/>
  <c r="K307" i="3"/>
  <c r="O307" i="3" s="1" a="1"/>
  <c r="O307" i="3" s="1"/>
  <c r="K47" i="3"/>
  <c r="O47" i="3" s="1" a="1"/>
  <c r="O47" i="3" s="1"/>
  <c r="K667" i="3"/>
  <c r="K866" i="3"/>
  <c r="O866" i="3" s="1" a="1"/>
  <c r="O866" i="3" s="1"/>
  <c r="J9964" i="3"/>
  <c r="J9837" i="3"/>
  <c r="J9437" i="3"/>
  <c r="J9037" i="3"/>
  <c r="J8637" i="3"/>
  <c r="J8237" i="3"/>
  <c r="J7837" i="3"/>
  <c r="J7437" i="3"/>
  <c r="J7037" i="3"/>
  <c r="J9716" i="3"/>
  <c r="J9316" i="3"/>
  <c r="J8916" i="3"/>
  <c r="J8516" i="3"/>
  <c r="J8116" i="3"/>
  <c r="J7716" i="3"/>
  <c r="J9695" i="3"/>
  <c r="J9295" i="3"/>
  <c r="J8895" i="3"/>
  <c r="J8495" i="3"/>
  <c r="J9774" i="3"/>
  <c r="J9374" i="3"/>
  <c r="J8974" i="3"/>
  <c r="J8574" i="3"/>
  <c r="J8174" i="3"/>
  <c r="J7774" i="3"/>
  <c r="J9693" i="3"/>
  <c r="J9293" i="3"/>
  <c r="J8893" i="3"/>
  <c r="J8493" i="3"/>
  <c r="J9672" i="3"/>
  <c r="J9272" i="3"/>
  <c r="J8872" i="3"/>
  <c r="J8472" i="3"/>
  <c r="J9691" i="3"/>
  <c r="J9291" i="3"/>
  <c r="J8891" i="3"/>
  <c r="J9910" i="3"/>
  <c r="J9510" i="3"/>
  <c r="J9110" i="3"/>
  <c r="J8710" i="3"/>
  <c r="J9749" i="3"/>
  <c r="J9788" i="3"/>
  <c r="J9388" i="3"/>
  <c r="J8988" i="3"/>
  <c r="J8568" i="3"/>
  <c r="J8148" i="3"/>
  <c r="J9647" i="3"/>
  <c r="J9227" i="3"/>
  <c r="J8767" i="3"/>
  <c r="J8307" i="3"/>
  <c r="J9766" i="3"/>
  <c r="J9306" i="3"/>
  <c r="J8846" i="3"/>
  <c r="J8386" i="3"/>
  <c r="J9785" i="3"/>
  <c r="J9285" i="3"/>
  <c r="J8825" i="3"/>
  <c r="J9584" i="3"/>
  <c r="J9124" i="3"/>
  <c r="J8664" i="3"/>
  <c r="J9779" i="3"/>
  <c r="J9279" i="3"/>
  <c r="J8799" i="3"/>
  <c r="J8008" i="3"/>
  <c r="J7408" i="3"/>
  <c r="J6908" i="3"/>
  <c r="J6408" i="3"/>
  <c r="J5808" i="3"/>
  <c r="J5308" i="3"/>
  <c r="J7607" i="3"/>
  <c r="J7007" i="3"/>
  <c r="J8086" i="3"/>
  <c r="J7586" i="3"/>
  <c r="J6986" i="3"/>
  <c r="J8525" i="3"/>
  <c r="J8005" i="3"/>
  <c r="J7365" i="3"/>
  <c r="J8204" i="3"/>
  <c r="J7564" i="3"/>
  <c r="J7044" i="3"/>
  <c r="J9583" i="3"/>
  <c r="J9063" i="3"/>
  <c r="J8543" i="3"/>
  <c r="J7903" i="3"/>
  <c r="J7383" i="3"/>
  <c r="J9402" i="3"/>
  <c r="J8882" i="3"/>
  <c r="J8242" i="3"/>
  <c r="J7722" i="3"/>
  <c r="J7202" i="3"/>
  <c r="J9721" i="3"/>
  <c r="J9201" i="3"/>
  <c r="J8561" i="3"/>
  <c r="J8041" i="3"/>
  <c r="J9440" i="3"/>
  <c r="J8920" i="3"/>
  <c r="J8240" i="3"/>
  <c r="J7700" i="3"/>
  <c r="J7759" i="3"/>
  <c r="J7219" i="3"/>
  <c r="J9418" i="3"/>
  <c r="J8498" i="3"/>
  <c r="J6037" i="3"/>
  <c r="J5077" i="3"/>
  <c r="J6616" i="3"/>
  <c r="J8155" i="3"/>
  <c r="J7034" i="3"/>
  <c r="J8233" i="3"/>
  <c r="J7150" i="3"/>
  <c r="J6452" i="3"/>
  <c r="J4132" i="3"/>
  <c r="O4132" i="3" s="1" a="1"/>
  <c r="O4132" i="3" s="1"/>
  <c r="J6511" i="3"/>
  <c r="J7010" i="3"/>
  <c r="J4570" i="3"/>
  <c r="J7449" i="3"/>
  <c r="J3668" i="3"/>
  <c r="O3668" i="3" s="1" a="1"/>
  <c r="O3668" i="3" s="1"/>
  <c r="J5527" i="3"/>
  <c r="J5046" i="3"/>
  <c r="J5345" i="3"/>
  <c r="J5064" i="3"/>
  <c r="J5203" i="3"/>
  <c r="J7461" i="3"/>
  <c r="J6039" i="3"/>
  <c r="J3157" i="3"/>
  <c r="J1567" i="3"/>
  <c r="J1805" i="3"/>
  <c r="J3062" i="3"/>
  <c r="J2477" i="3"/>
  <c r="J3691" i="3"/>
  <c r="O3691" i="3" s="1" a="1"/>
  <c r="O3691" i="3" s="1"/>
  <c r="J2616" i="3"/>
  <c r="O2616" i="3" s="1" a="1"/>
  <c r="O2616" i="3" s="1"/>
  <c r="J2795" i="3"/>
  <c r="O2795" i="3" s="1" a="1"/>
  <c r="O2795" i="3" s="1"/>
  <c r="K1615" i="3"/>
  <c r="K2261" i="3"/>
  <c r="O2261" i="3" s="1" a="1"/>
  <c r="O2261" i="3" s="1"/>
  <c r="K2089" i="3"/>
  <c r="K1667" i="3"/>
  <c r="O1667" i="3" s="1" a="1"/>
  <c r="O1667" i="3" s="1"/>
  <c r="K2112" i="3"/>
  <c r="K2321" i="3"/>
  <c r="K2139" i="3"/>
  <c r="K1430" i="3"/>
  <c r="K790" i="3"/>
  <c r="K1766" i="3"/>
  <c r="K1069" i="3"/>
  <c r="K1585" i="3"/>
  <c r="K567" i="3"/>
  <c r="K1397" i="3"/>
  <c r="K390" i="3"/>
  <c r="K189" i="3"/>
  <c r="K515" i="3"/>
  <c r="O515" i="3" s="1" a="1"/>
  <c r="O515" i="3" s="1"/>
  <c r="K748" i="3"/>
  <c r="K903" i="3"/>
  <c r="J9944" i="3"/>
  <c r="J9817" i="3"/>
  <c r="J9417" i="3"/>
  <c r="J9017" i="3"/>
  <c r="J8617" i="3"/>
  <c r="J8217" i="3"/>
  <c r="J7817" i="3"/>
  <c r="J7417" i="3"/>
  <c r="J7017" i="3"/>
  <c r="J9696" i="3"/>
  <c r="J9296" i="3"/>
  <c r="J8896" i="3"/>
  <c r="J8496" i="3"/>
  <c r="J8096" i="3"/>
  <c r="J7696" i="3"/>
  <c r="J9675" i="3"/>
  <c r="J9275" i="3"/>
  <c r="J8875" i="3"/>
  <c r="J8475" i="3"/>
  <c r="J9754" i="3"/>
  <c r="J9354" i="3"/>
  <c r="J8954" i="3"/>
  <c r="J8554" i="3"/>
  <c r="J8154" i="3"/>
  <c r="J7754" i="3"/>
  <c r="J9673" i="3"/>
  <c r="J9273" i="3"/>
  <c r="J8873" i="3"/>
  <c r="J8473" i="3"/>
  <c r="J9652" i="3"/>
  <c r="J9252" i="3"/>
  <c r="J8852" i="3"/>
  <c r="J8452" i="3"/>
  <c r="J9671" i="3"/>
  <c r="J9271" i="3"/>
  <c r="J8871" i="3"/>
  <c r="J9890" i="3"/>
  <c r="J9490" i="3"/>
  <c r="J9090" i="3"/>
  <c r="J8690" i="3"/>
  <c r="J9729" i="3"/>
  <c r="J9768" i="3"/>
  <c r="J9368" i="3"/>
  <c r="J8968" i="3"/>
  <c r="J8548" i="3"/>
  <c r="J8128" i="3"/>
  <c r="J9627" i="3"/>
  <c r="J9207" i="3"/>
  <c r="J8727" i="3"/>
  <c r="J8287" i="3"/>
  <c r="J9746" i="3"/>
  <c r="J9286" i="3"/>
  <c r="J8826" i="3"/>
  <c r="J8366" i="3"/>
  <c r="J9745" i="3"/>
  <c r="J9265" i="3"/>
  <c r="J8805" i="3"/>
  <c r="J9564" i="3"/>
  <c r="J9104" i="3"/>
  <c r="J8624" i="3"/>
  <c r="J9739" i="3"/>
  <c r="J9259" i="3"/>
  <c r="J8779" i="3"/>
  <c r="J7988" i="3"/>
  <c r="J7388" i="3"/>
  <c r="J6888" i="3"/>
  <c r="J6388" i="3"/>
  <c r="J5788" i="3"/>
  <c r="J8087" i="3"/>
  <c r="J7587" i="3"/>
  <c r="J6987" i="3"/>
  <c r="J8066" i="3"/>
  <c r="J7566" i="3"/>
  <c r="J6966" i="3"/>
  <c r="J8505" i="3"/>
  <c r="J7985" i="3"/>
  <c r="J7345" i="3"/>
  <c r="J8184" i="3"/>
  <c r="J7544" i="3"/>
  <c r="J7024" i="3"/>
  <c r="J9563" i="3"/>
  <c r="J9043" i="3"/>
  <c r="J8523" i="3"/>
  <c r="J7883" i="3"/>
  <c r="J7363" i="3"/>
  <c r="J9382" i="3"/>
  <c r="J8862" i="3"/>
  <c r="J8222" i="3"/>
  <c r="J7702" i="3"/>
  <c r="J7182" i="3"/>
  <c r="J9701" i="3"/>
  <c r="J9181" i="3"/>
  <c r="J8541" i="3"/>
  <c r="J8021" i="3"/>
  <c r="J9420" i="3"/>
  <c r="J8900" i="3"/>
  <c r="J8220" i="3"/>
  <c r="J7680" i="3"/>
  <c r="J7739" i="3"/>
  <c r="J7199" i="3"/>
  <c r="J9398" i="3"/>
  <c r="J8478" i="3"/>
  <c r="J6017" i="3"/>
  <c r="J5057" i="3"/>
  <c r="J6596" i="3"/>
  <c r="J8135" i="3"/>
  <c r="J6894" i="3"/>
  <c r="J8470" i="3"/>
  <c r="J8132" i="3"/>
  <c r="J6432" i="3"/>
  <c r="J4112" i="3"/>
  <c r="J6491" i="3"/>
  <c r="J6990" i="3"/>
  <c r="J4550" i="3"/>
  <c r="N4550" i="3" s="1" a="1"/>
  <c r="N4550" i="3" s="1"/>
  <c r="J7429" i="3"/>
  <c r="J3648" i="3"/>
  <c r="J5507" i="3"/>
  <c r="J5026" i="3"/>
  <c r="J5325" i="3"/>
  <c r="J5044" i="3"/>
  <c r="J5183" i="3"/>
  <c r="J7301" i="3"/>
  <c r="J5999" i="3"/>
  <c r="J3117" i="3"/>
  <c r="O3117" i="3" s="1" a="1"/>
  <c r="O3117" i="3" s="1"/>
  <c r="J1527" i="3"/>
  <c r="O1527" i="3" s="1" a="1"/>
  <c r="O1527" i="3" s="1"/>
  <c r="J1745" i="3"/>
  <c r="J3022" i="3"/>
  <c r="J2457" i="3"/>
  <c r="J3651" i="3"/>
  <c r="O3651" i="3" s="1" a="1"/>
  <c r="O3651" i="3" s="1"/>
  <c r="J2396" i="3"/>
  <c r="O2396" i="3" s="1" a="1"/>
  <c r="O2396" i="3" s="1"/>
  <c r="J2515" i="3"/>
  <c r="K1570" i="3"/>
  <c r="K2180" i="3"/>
  <c r="K1947" i="3"/>
  <c r="K1645" i="3"/>
  <c r="K1887" i="3"/>
  <c r="K2134" i="3"/>
  <c r="O2134" i="3" s="1" a="1"/>
  <c r="O2134" i="3" s="1"/>
  <c r="K2006" i="3"/>
  <c r="K1417" i="3"/>
  <c r="O1417" i="3" s="1" a="1"/>
  <c r="O1417" i="3" s="1"/>
  <c r="K782" i="3"/>
  <c r="O782" i="3" s="1" a="1"/>
  <c r="O782" i="3" s="1"/>
  <c r="K1706" i="3"/>
  <c r="K2295" i="3"/>
  <c r="K1544" i="3"/>
  <c r="K442" i="3"/>
  <c r="K1270" i="3"/>
  <c r="K648" i="3"/>
  <c r="K58" i="3"/>
  <c r="O58" i="3" s="1" a="1"/>
  <c r="O58" i="3" s="1"/>
  <c r="K688" i="3"/>
  <c r="K1801" i="3"/>
  <c r="K2309" i="3"/>
  <c r="J9924" i="3"/>
  <c r="J9797" i="3"/>
  <c r="J9397" i="3"/>
  <c r="J8997" i="3"/>
  <c r="J8597" i="3"/>
  <c r="J8197" i="3"/>
  <c r="J7797" i="3"/>
  <c r="J7397" i="3"/>
  <c r="J6997" i="3"/>
  <c r="J9676" i="3"/>
  <c r="J9276" i="3"/>
  <c r="J8876" i="3"/>
  <c r="J8476" i="3"/>
  <c r="J8076" i="3"/>
  <c r="J7676" i="3"/>
  <c r="J9655" i="3"/>
  <c r="J9255" i="3"/>
  <c r="J8855" i="3"/>
  <c r="J8455" i="3"/>
  <c r="J9734" i="3"/>
  <c r="J9334" i="3"/>
  <c r="J8934" i="3"/>
  <c r="J8534" i="3"/>
  <c r="J8134" i="3"/>
  <c r="J7734" i="3"/>
  <c r="J9653" i="3"/>
  <c r="J9253" i="3"/>
  <c r="J8853" i="3"/>
  <c r="J8453" i="3"/>
  <c r="J9632" i="3"/>
  <c r="J9232" i="3"/>
  <c r="J8832" i="3"/>
  <c r="J8432" i="3"/>
  <c r="J9651" i="3"/>
  <c r="J9251" i="3"/>
  <c r="J8851" i="3"/>
  <c r="J9870" i="3"/>
  <c r="J9470" i="3"/>
  <c r="J9070" i="3"/>
  <c r="J8670" i="3"/>
  <c r="J9709" i="3"/>
  <c r="J9748" i="3"/>
  <c r="J9348" i="3"/>
  <c r="J8948" i="3"/>
  <c r="J8528" i="3"/>
  <c r="J8108" i="3"/>
  <c r="J9607" i="3"/>
  <c r="J9167" i="3"/>
  <c r="J8707" i="3"/>
  <c r="J8267" i="3"/>
  <c r="J9726" i="3"/>
  <c r="J9266" i="3"/>
  <c r="J8806" i="3"/>
  <c r="J8326" i="3"/>
  <c r="J9705" i="3"/>
  <c r="J9245" i="3"/>
  <c r="J8785" i="3"/>
  <c r="J9544" i="3"/>
  <c r="J9084" i="3"/>
  <c r="J8604" i="3"/>
  <c r="J9719" i="3"/>
  <c r="J9239" i="3"/>
  <c r="J8759" i="3"/>
  <c r="J7968" i="3"/>
  <c r="J7368" i="3"/>
  <c r="J6868" i="3"/>
  <c r="J6368" i="3"/>
  <c r="J5768" i="3"/>
  <c r="J8067" i="3"/>
  <c r="J7567" i="3"/>
  <c r="J6967" i="3"/>
  <c r="J8046" i="3"/>
  <c r="J7546" i="3"/>
  <c r="J6946" i="3"/>
  <c r="J8485" i="3"/>
  <c r="J7845" i="3"/>
  <c r="J7325" i="3"/>
  <c r="J8164" i="3"/>
  <c r="J7524" i="3"/>
  <c r="J7004" i="3"/>
  <c r="J9543" i="3"/>
  <c r="J9023" i="3"/>
  <c r="J8383" i="3"/>
  <c r="J7863" i="3"/>
  <c r="J7343" i="3"/>
  <c r="J9362" i="3"/>
  <c r="J8842" i="3"/>
  <c r="J8202" i="3"/>
  <c r="J7682" i="3"/>
  <c r="J7042" i="3"/>
  <c r="J9681" i="3"/>
  <c r="J9161" i="3"/>
  <c r="J8521" i="3"/>
  <c r="J8001" i="3"/>
  <c r="J9400" i="3"/>
  <c r="J8880" i="3"/>
  <c r="J8200" i="3"/>
  <c r="J7660" i="3"/>
  <c r="J7719" i="3"/>
  <c r="J7179" i="3"/>
  <c r="J9378" i="3"/>
  <c r="J8438" i="3"/>
  <c r="J5997" i="3"/>
  <c r="J5037" i="3"/>
  <c r="J6576" i="3"/>
  <c r="J8115" i="3"/>
  <c r="J6874" i="3"/>
  <c r="J8450" i="3"/>
  <c r="J8112" i="3"/>
  <c r="J6392" i="3"/>
  <c r="J4072" i="3"/>
  <c r="O4072" i="3" s="1" a="1"/>
  <c r="O4072" i="3" s="1"/>
  <c r="J6451" i="3"/>
  <c r="J6950" i="3"/>
  <c r="J4510" i="3"/>
  <c r="O4510" i="3" s="1" a="1"/>
  <c r="O4510" i="3" s="1"/>
  <c r="J7389" i="3"/>
  <c r="J3608" i="3"/>
  <c r="J5467" i="3"/>
  <c r="J4986" i="3"/>
  <c r="J5265" i="3"/>
  <c r="J4844" i="3"/>
  <c r="O4844" i="3" s="1" a="1"/>
  <c r="O4844" i="3" s="1"/>
  <c r="J5143" i="3"/>
  <c r="J7241" i="3"/>
  <c r="J5939" i="3"/>
  <c r="J2977" i="3"/>
  <c r="O2977" i="3" s="1" a="1"/>
  <c r="O2977" i="3" s="1"/>
  <c r="J1287" i="3"/>
  <c r="J1685" i="3"/>
  <c r="J2862" i="3"/>
  <c r="J2117" i="3"/>
  <c r="O2117" i="3" s="1" a="1"/>
  <c r="O2117" i="3" s="1"/>
  <c r="J3591" i="3"/>
  <c r="O3591" i="3" s="1" a="1"/>
  <c r="O3591" i="3" s="1"/>
  <c r="J1876" i="3"/>
  <c r="J1162" i="3"/>
  <c r="O1162" i="3" s="1" a="1"/>
  <c r="O1162" i="3" s="1"/>
  <c r="K1436" i="3"/>
  <c r="N1436" i="3" s="1" a="1"/>
  <c r="N1436" i="3" s="1"/>
  <c r="K2056" i="3"/>
  <c r="K1797" i="3"/>
  <c r="N1797" i="3" s="1" a="1"/>
  <c r="N1797" i="3" s="1"/>
  <c r="K1461" i="3"/>
  <c r="K1685" i="3"/>
  <c r="K2121" i="3"/>
  <c r="K1976" i="3"/>
  <c r="O1976" i="3" s="1" a="1"/>
  <c r="O1976" i="3" s="1"/>
  <c r="K1392" i="3"/>
  <c r="K773" i="3"/>
  <c r="K1811" i="3"/>
  <c r="K1867" i="3"/>
  <c r="K2011" i="3"/>
  <c r="K272" i="3"/>
  <c r="K1211" i="3"/>
  <c r="K426" i="3"/>
  <c r="K39" i="3"/>
  <c r="O39" i="3" s="1" a="1"/>
  <c r="O39" i="3" s="1"/>
  <c r="K591" i="3"/>
  <c r="O591" i="3" s="1" a="1"/>
  <c r="O591" i="3" s="1"/>
  <c r="K5" i="3"/>
  <c r="K1411" i="3"/>
  <c r="J9904" i="3"/>
  <c r="J9777" i="3"/>
  <c r="J9377" i="3"/>
  <c r="J8977" i="3"/>
  <c r="J8577" i="3"/>
  <c r="J8177" i="3"/>
  <c r="J7777" i="3"/>
  <c r="J7377" i="3"/>
  <c r="J6977" i="3"/>
  <c r="J9656" i="3"/>
  <c r="J9256" i="3"/>
  <c r="J8856" i="3"/>
  <c r="J8456" i="3"/>
  <c r="J8056" i="3"/>
  <c r="J7656" i="3"/>
  <c r="J9635" i="3"/>
  <c r="J9235" i="3"/>
  <c r="J8835" i="3"/>
  <c r="J8435" i="3"/>
  <c r="J9714" i="3"/>
  <c r="J9314" i="3"/>
  <c r="J8914" i="3"/>
  <c r="J8514" i="3"/>
  <c r="J8114" i="3"/>
  <c r="J7714" i="3"/>
  <c r="J9633" i="3"/>
  <c r="J9233" i="3"/>
  <c r="J8833" i="3"/>
  <c r="J8433" i="3"/>
  <c r="J9612" i="3"/>
  <c r="J9212" i="3"/>
  <c r="J8812" i="3"/>
  <c r="J8412" i="3"/>
  <c r="J9631" i="3"/>
  <c r="J9231" i="3"/>
  <c r="J8831" i="3"/>
  <c r="J9850" i="3"/>
  <c r="J9450" i="3"/>
  <c r="J9050" i="3"/>
  <c r="J8650" i="3"/>
  <c r="J9689" i="3"/>
  <c r="J9728" i="3"/>
  <c r="J9328" i="3"/>
  <c r="J8928" i="3"/>
  <c r="J8508" i="3"/>
  <c r="J8088" i="3"/>
  <c r="J9567" i="3"/>
  <c r="J9127" i="3"/>
  <c r="J8687" i="3"/>
  <c r="J8247" i="3"/>
  <c r="J9706" i="3"/>
  <c r="J9246" i="3"/>
  <c r="J8786" i="3"/>
  <c r="J8306" i="3"/>
  <c r="J9685" i="3"/>
  <c r="J9225" i="3"/>
  <c r="J8765" i="3"/>
  <c r="J9524" i="3"/>
  <c r="J9064" i="3"/>
  <c r="J8564" i="3"/>
  <c r="J9699" i="3"/>
  <c r="J9219" i="3"/>
  <c r="J8739" i="3"/>
  <c r="J7928" i="3"/>
  <c r="J7348" i="3"/>
  <c r="J6848" i="3"/>
  <c r="J6328" i="3"/>
  <c r="J5748" i="3"/>
  <c r="J8047" i="3"/>
  <c r="J7527" i="3"/>
  <c r="J6947" i="3"/>
  <c r="J8026" i="3"/>
  <c r="J7506" i="3"/>
  <c r="J6926" i="3"/>
  <c r="J8465" i="3"/>
  <c r="J7825" i="3"/>
  <c r="J7305" i="3"/>
  <c r="J8144" i="3"/>
  <c r="J7504" i="3"/>
  <c r="J6984" i="3"/>
  <c r="J9523" i="3"/>
  <c r="J9003" i="3"/>
  <c r="J8363" i="3"/>
  <c r="J7843" i="3"/>
  <c r="J7323" i="3"/>
  <c r="J9342" i="3"/>
  <c r="J8822" i="3"/>
  <c r="J8182" i="3"/>
  <c r="J7662" i="3"/>
  <c r="J7022" i="3"/>
  <c r="J9661" i="3"/>
  <c r="J9141" i="3"/>
  <c r="J8501" i="3"/>
  <c r="J7981" i="3"/>
  <c r="J9380" i="3"/>
  <c r="J8860" i="3"/>
  <c r="J8180" i="3"/>
  <c r="J8379" i="3"/>
  <c r="J7699" i="3"/>
  <c r="J7159" i="3"/>
  <c r="J9318" i="3"/>
  <c r="J6917" i="3"/>
  <c r="J5977" i="3"/>
  <c r="J5017" i="3"/>
  <c r="J6556" i="3"/>
  <c r="J8095" i="3"/>
  <c r="J6854" i="3"/>
  <c r="J8430" i="3"/>
  <c r="J8092" i="3"/>
  <c r="J6372" i="3"/>
  <c r="J4052" i="3"/>
  <c r="J6431" i="3"/>
  <c r="J6930" i="3"/>
  <c r="J4490" i="3"/>
  <c r="O4490" i="3" s="1" a="1"/>
  <c r="O4490" i="3" s="1"/>
  <c r="J7369" i="3"/>
  <c r="J3448" i="3"/>
  <c r="J5447" i="3"/>
  <c r="J4966" i="3"/>
  <c r="J5245" i="3"/>
  <c r="J4824" i="3"/>
  <c r="O4824" i="3" s="1" a="1"/>
  <c r="O4824" i="3" s="1"/>
  <c r="J5043" i="3"/>
  <c r="J7221" i="3"/>
  <c r="J5819" i="3"/>
  <c r="J2817" i="3"/>
  <c r="N2817" i="3" s="1" a="1"/>
  <c r="N2817" i="3" s="1"/>
  <c r="J1267" i="3"/>
  <c r="J1465" i="3"/>
  <c r="J2582" i="3"/>
  <c r="J2097" i="3"/>
  <c r="J3451" i="3"/>
  <c r="J5815" i="3"/>
  <c r="J14" i="3"/>
  <c r="K2501" i="3"/>
  <c r="O2501" i="3" s="1" a="1"/>
  <c r="O2501" i="3" s="1"/>
  <c r="K1880" i="3"/>
  <c r="K1635" i="3"/>
  <c r="K2586" i="3"/>
  <c r="K1525" i="3"/>
  <c r="K2095" i="3"/>
  <c r="K1505" i="3"/>
  <c r="K1279" i="3"/>
  <c r="K765" i="3"/>
  <c r="K1606" i="3"/>
  <c r="K1761" i="3"/>
  <c r="K1994" i="3"/>
  <c r="K115" i="3"/>
  <c r="K685" i="3"/>
  <c r="K1221" i="3"/>
  <c r="K56" i="3"/>
  <c r="O56" i="3" s="1" a="1"/>
  <c r="O56" i="3" s="1"/>
  <c r="K301" i="3"/>
  <c r="K384" i="3"/>
  <c r="K2802" i="3"/>
  <c r="J9884" i="3"/>
  <c r="J9757" i="3"/>
  <c r="J9357" i="3"/>
  <c r="J8957" i="3"/>
  <c r="J8557" i="3"/>
  <c r="J8157" i="3"/>
  <c r="J7757" i="3"/>
  <c r="J7357" i="3"/>
  <c r="J6957" i="3"/>
  <c r="J9636" i="3"/>
  <c r="J9236" i="3"/>
  <c r="J8836" i="3"/>
  <c r="J8436" i="3"/>
  <c r="J8036" i="3"/>
  <c r="J7636" i="3"/>
  <c r="J9615" i="3"/>
  <c r="J9215" i="3"/>
  <c r="J8815" i="3"/>
  <c r="J8415" i="3"/>
  <c r="J9694" i="3"/>
  <c r="J9294" i="3"/>
  <c r="J8894" i="3"/>
  <c r="J8494" i="3"/>
  <c r="J8094" i="3"/>
  <c r="J7694" i="3"/>
  <c r="J9613" i="3"/>
  <c r="J9213" i="3"/>
  <c r="J8813" i="3"/>
  <c r="J9992" i="3"/>
  <c r="J9592" i="3"/>
  <c r="J9192" i="3"/>
  <c r="J8792" i="3"/>
  <c r="J8392" i="3"/>
  <c r="J9611" i="3"/>
  <c r="J9211" i="3"/>
  <c r="J8811" i="3"/>
  <c r="J9830" i="3"/>
  <c r="J9430" i="3"/>
  <c r="J9030" i="3"/>
  <c r="J8630" i="3"/>
  <c r="J9669" i="3"/>
  <c r="J9708" i="3"/>
  <c r="J9308" i="3"/>
  <c r="J8908" i="3"/>
  <c r="J8488" i="3"/>
  <c r="J9967" i="3"/>
  <c r="J9547" i="3"/>
  <c r="J9107" i="3"/>
  <c r="J8667" i="3"/>
  <c r="J8227" i="3"/>
  <c r="J9686" i="3"/>
  <c r="J9226" i="3"/>
  <c r="J8766" i="3"/>
  <c r="J8266" i="3"/>
  <c r="J9665" i="3"/>
  <c r="J9205" i="3"/>
  <c r="J8745" i="3"/>
  <c r="J9504" i="3"/>
  <c r="J9024" i="3"/>
  <c r="J8524" i="3"/>
  <c r="J9679" i="3"/>
  <c r="J9199" i="3"/>
  <c r="J8719" i="3"/>
  <c r="J7828" i="3"/>
  <c r="J7328" i="3"/>
  <c r="J6828" i="3"/>
  <c r="J6228" i="3"/>
  <c r="J5728" i="3"/>
  <c r="J8027" i="3"/>
  <c r="J7427" i="3"/>
  <c r="J6927" i="3"/>
  <c r="J8006" i="3"/>
  <c r="J7406" i="3"/>
  <c r="J6906" i="3"/>
  <c r="J8445" i="3"/>
  <c r="J7805" i="3"/>
  <c r="J7285" i="3"/>
  <c r="J8004" i="3"/>
  <c r="J7484" i="3"/>
  <c r="J6964" i="3"/>
  <c r="J9503" i="3"/>
  <c r="J8983" i="3"/>
  <c r="J8343" i="3"/>
  <c r="J7823" i="3"/>
  <c r="J9842" i="3"/>
  <c r="J9322" i="3"/>
  <c r="J8802" i="3"/>
  <c r="J8162" i="3"/>
  <c r="J7642" i="3"/>
  <c r="J7002" i="3"/>
  <c r="J9641" i="3"/>
  <c r="J9001" i="3"/>
  <c r="J8481" i="3"/>
  <c r="J10000" i="3"/>
  <c r="J9360" i="3"/>
  <c r="J8840" i="3"/>
  <c r="J8160" i="3"/>
  <c r="J8359" i="3"/>
  <c r="J7679" i="3"/>
  <c r="J7119" i="3"/>
  <c r="J9298" i="3"/>
  <c r="J6877" i="3"/>
  <c r="J5957" i="3"/>
  <c r="J7616" i="3"/>
  <c r="J6536" i="3"/>
  <c r="J8075" i="3"/>
  <c r="J6834" i="3"/>
  <c r="J8410" i="3"/>
  <c r="J8072" i="3"/>
  <c r="J6112" i="3"/>
  <c r="J3912" i="3"/>
  <c r="J6291" i="3"/>
  <c r="J6650" i="3"/>
  <c r="J9529" i="3"/>
  <c r="J7089" i="3"/>
  <c r="J3288" i="3"/>
  <c r="O3288" i="3" s="1" a="1"/>
  <c r="O3288" i="3" s="1"/>
  <c r="J5147" i="3"/>
  <c r="J4646" i="3"/>
  <c r="N4646" i="3" s="1" a="1"/>
  <c r="N4646" i="3" s="1"/>
  <c r="J4945" i="3"/>
  <c r="J4644" i="3"/>
  <c r="J4743" i="3"/>
  <c r="J6801" i="3"/>
  <c r="J5399" i="3"/>
  <c r="J5734" i="3"/>
  <c r="J3846" i="3"/>
  <c r="O3846" i="3" s="1" a="1"/>
  <c r="O3846" i="3" s="1"/>
  <c r="J3524" i="3"/>
  <c r="J1982" i="3"/>
  <c r="O1982" i="3" s="1" a="1"/>
  <c r="O1982" i="3" s="1"/>
  <c r="J5516" i="3"/>
  <c r="J2711" i="3"/>
  <c r="J3855" i="3"/>
  <c r="J2709" i="3"/>
  <c r="O2709" i="3" s="1" a="1"/>
  <c r="O2709" i="3" s="1"/>
  <c r="O771" i="3" a="1"/>
  <c r="O771" i="3" s="1"/>
  <c r="O2274" i="3" a="1"/>
  <c r="O2274" i="3" s="1"/>
  <c r="O4316" i="3" a="1"/>
  <c r="O4316" i="3" s="1"/>
  <c r="O4302" i="3" a="1"/>
  <c r="O4302" i="3" s="1"/>
  <c r="O1457" i="3" a="1"/>
  <c r="O1457" i="3" s="1"/>
  <c r="O4748" i="3" a="1"/>
  <c r="O4748" i="3" s="1"/>
  <c r="O4105" i="3" a="1"/>
  <c r="O4105" i="3" s="1"/>
  <c r="K1689" i="3"/>
  <c r="K1379" i="3"/>
  <c r="K1097" i="3"/>
  <c r="O1097" i="3" s="1" a="1"/>
  <c r="O1097" i="3" s="1"/>
  <c r="K926" i="3"/>
  <c r="O926" i="3" s="1" a="1"/>
  <c r="O926" i="3" s="1"/>
  <c r="K641" i="3"/>
  <c r="K1375" i="3"/>
  <c r="K313" i="3"/>
  <c r="K286" i="3"/>
  <c r="K131" i="3"/>
  <c r="O453" i="3" a="1"/>
  <c r="O453" i="3" s="1"/>
  <c r="O3886" i="3" a="1"/>
  <c r="O3886" i="3" s="1"/>
  <c r="K1500" i="3"/>
  <c r="K1686" i="3"/>
  <c r="K734" i="3"/>
  <c r="K1899" i="3"/>
  <c r="K2443" i="3"/>
  <c r="K1432" i="3"/>
  <c r="K382" i="3"/>
  <c r="K312" i="3"/>
  <c r="K1190" i="3"/>
  <c r="K1263" i="3"/>
  <c r="K118" i="3"/>
  <c r="K564" i="3"/>
  <c r="K110" i="3"/>
  <c r="K169" i="3"/>
  <c r="K627" i="3"/>
  <c r="O627" i="3" s="1" a="1"/>
  <c r="O627" i="3" s="1"/>
  <c r="K751" i="3"/>
  <c r="K1499" i="3"/>
  <c r="K1862" i="3"/>
  <c r="K276" i="3"/>
  <c r="K42" i="3"/>
  <c r="N42" i="3" s="1" a="1"/>
  <c r="N42" i="3" s="1"/>
  <c r="K480" i="3"/>
  <c r="K768" i="3"/>
  <c r="K882" i="3"/>
  <c r="K1343" i="3"/>
  <c r="N1343" i="3" s="1" a="1"/>
  <c r="N1343" i="3" s="1"/>
  <c r="K1400" i="3"/>
  <c r="K2237" i="3"/>
  <c r="K1351" i="3"/>
  <c r="K1335" i="3"/>
  <c r="K1415" i="3"/>
  <c r="K1151" i="3"/>
  <c r="K229" i="3"/>
  <c r="K612" i="3"/>
  <c r="K597" i="3"/>
  <c r="K1321" i="3"/>
  <c r="K778" i="3"/>
  <c r="K522" i="3"/>
  <c r="K671" i="3"/>
  <c r="O671" i="3" s="1" a="1"/>
  <c r="O671" i="3" s="1"/>
  <c r="K1930" i="3"/>
  <c r="K981" i="3"/>
  <c r="K1900" i="3"/>
  <c r="K2125" i="3"/>
  <c r="K1241" i="3"/>
  <c r="K208" i="3"/>
  <c r="K1191" i="3"/>
  <c r="K1071" i="3"/>
  <c r="K1458" i="3"/>
  <c r="K1031" i="3"/>
  <c r="K811" i="3"/>
  <c r="K774" i="3"/>
  <c r="K3080" i="3"/>
  <c r="K1842" i="3"/>
  <c r="K1750" i="3"/>
  <c r="K1169" i="3"/>
  <c r="K620" i="3"/>
  <c r="K98" i="3"/>
  <c r="O98" i="3" s="1" a="1"/>
  <c r="O98" i="3" s="1"/>
  <c r="K1157" i="3"/>
  <c r="K8" i="3"/>
  <c r="K206" i="3"/>
  <c r="K227" i="3"/>
  <c r="K1874" i="3"/>
  <c r="O4115" i="3" a="1"/>
  <c r="O4115" i="3" s="1"/>
  <c r="O4724" i="3" a="1"/>
  <c r="O4724" i="3" s="1"/>
  <c r="O4404" i="3" a="1"/>
  <c r="O4404" i="3" s="1"/>
  <c r="O4286" i="3" a="1"/>
  <c r="O4286" i="3" s="1"/>
  <c r="O4026" i="3" a="1"/>
  <c r="O4026" i="3" s="1"/>
  <c r="O3017" i="3" a="1"/>
  <c r="O3017" i="3" s="1"/>
  <c r="O2360" i="3" a="1"/>
  <c r="O2360" i="3" s="1"/>
  <c r="O2287" i="3" a="1"/>
  <c r="O2287" i="3" s="1"/>
  <c r="O1344" i="3" a="1"/>
  <c r="O1344" i="3" s="1"/>
  <c r="O3787" i="3" a="1"/>
  <c r="O3787" i="3" s="1"/>
  <c r="O4848" i="3" a="1"/>
  <c r="O4848" i="3" s="1"/>
  <c r="O4563" i="3" a="1"/>
  <c r="O4563" i="3" s="1"/>
  <c r="O1442" i="3" a="1"/>
  <c r="O1442" i="3" s="1"/>
  <c r="O1204" i="3" a="1"/>
  <c r="O1204" i="3" s="1"/>
  <c r="O2598" i="3" a="1"/>
  <c r="O2598" i="3" s="1"/>
  <c r="O3436" i="3" a="1"/>
  <c r="O3436" i="3" s="1"/>
  <c r="O1960" i="3" a="1"/>
  <c r="O1960" i="3" s="1"/>
  <c r="O4154" i="3" a="1"/>
  <c r="O4154" i="3" s="1"/>
  <c r="O2420" i="3" a="1"/>
  <c r="O2420" i="3" s="1"/>
  <c r="O4298" i="3" a="1"/>
  <c r="O4298" i="3" s="1"/>
  <c r="O2573" i="3" a="1"/>
  <c r="O2573" i="3" s="1"/>
  <c r="O4621" i="3" a="1"/>
  <c r="O4621" i="3" s="1"/>
  <c r="N4755" i="3" a="1"/>
  <c r="N4755" i="3" s="1"/>
  <c r="O2992" i="3" a="1"/>
  <c r="O2992" i="3" s="1"/>
  <c r="O4745" i="3" a="1"/>
  <c r="O4745" i="3" s="1"/>
  <c r="O2888" i="3" a="1"/>
  <c r="O2888" i="3" s="1"/>
  <c r="K4474" i="3"/>
  <c r="O3688" i="3" a="1"/>
  <c r="O3688" i="3" s="1"/>
  <c r="O918" i="3" a="1"/>
  <c r="O918" i="3" s="1"/>
  <c r="O1028" i="3" a="1"/>
  <c r="O1028" i="3" s="1"/>
  <c r="O359" i="3" a="1"/>
  <c r="O359" i="3" s="1"/>
  <c r="O4466" i="3" a="1"/>
  <c r="O4466" i="3" s="1"/>
  <c r="O617" i="3" a="1"/>
  <c r="O617" i="3" s="1"/>
  <c r="O1372" i="3" a="1"/>
  <c r="O1372" i="3" s="1"/>
  <c r="O1264" i="3" a="1"/>
  <c r="O1264" i="3" s="1"/>
  <c r="O3477" i="3" a="1"/>
  <c r="O3477" i="3" s="1"/>
  <c r="K806" i="3"/>
  <c r="K1002" i="3"/>
  <c r="K1014" i="3"/>
  <c r="N1014" i="3" s="1" a="1"/>
  <c r="N1014" i="3" s="1"/>
  <c r="K295" i="3"/>
  <c r="K533" i="3"/>
  <c r="K65" i="3"/>
  <c r="K541" i="3"/>
  <c r="K387" i="3"/>
  <c r="K9" i="3"/>
  <c r="O9" i="3" s="1" a="1"/>
  <c r="O9" i="3" s="1"/>
  <c r="K484" i="3"/>
  <c r="K3301" i="3"/>
  <c r="O3301" i="3" s="1" a="1"/>
  <c r="O3301" i="3" s="1"/>
  <c r="K3679" i="3"/>
  <c r="N3386" i="3" a="1"/>
  <c r="N3386" i="3" s="1"/>
  <c r="O4344" i="3" a="1"/>
  <c r="O4344" i="3" s="1"/>
  <c r="O4342" i="3" a="1"/>
  <c r="O4342" i="3" s="1"/>
  <c r="O977" i="3" a="1"/>
  <c r="O977" i="3" s="1"/>
  <c r="O3437" i="3" a="1"/>
  <c r="O3437" i="3" s="1"/>
  <c r="O4042" i="3" a="1"/>
  <c r="O4042" i="3" s="1"/>
  <c r="O4801" i="3" a="1"/>
  <c r="O4801" i="3" s="1"/>
  <c r="O3315" i="3" a="1"/>
  <c r="O3315" i="3" s="1"/>
  <c r="O3030" i="3" a="1"/>
  <c r="O3030" i="3" s="1"/>
  <c r="K60" i="3"/>
  <c r="O60" i="3" s="1" a="1"/>
  <c r="O60" i="3" s="1"/>
  <c r="K53" i="3"/>
  <c r="O53" i="3" s="1" a="1"/>
  <c r="O53" i="3" s="1"/>
  <c r="K511" i="3"/>
  <c r="K74" i="3"/>
  <c r="K422" i="3"/>
  <c r="K975" i="3"/>
  <c r="O975" i="3" s="1" a="1"/>
  <c r="O975" i="3" s="1"/>
  <c r="K1927" i="3"/>
  <c r="K4332" i="3"/>
  <c r="K874" i="3"/>
  <c r="K258" i="3"/>
  <c r="K1111" i="3"/>
  <c r="K394" i="3"/>
  <c r="K298" i="3"/>
  <c r="K843" i="3"/>
  <c r="K160" i="3"/>
  <c r="K556" i="3"/>
  <c r="K891" i="3"/>
  <c r="K1977" i="3"/>
  <c r="K475" i="3"/>
  <c r="K794" i="3"/>
  <c r="N794" i="3" s="1" a="1"/>
  <c r="N794" i="3" s="1"/>
  <c r="K226" i="3"/>
  <c r="O226" i="3" s="1" a="1"/>
  <c r="O226" i="3" s="1"/>
  <c r="K1663" i="3"/>
  <c r="K520" i="3"/>
  <c r="O520" i="3" s="1" a="1"/>
  <c r="O520" i="3" s="1"/>
  <c r="K428" i="3"/>
  <c r="N428" i="3" s="1" a="1"/>
  <c r="N428" i="3" s="1"/>
  <c r="K172" i="3"/>
  <c r="K4351" i="3"/>
  <c r="O4176" i="3" a="1"/>
  <c r="O4176" i="3" s="1"/>
  <c r="O2304" i="3" a="1"/>
  <c r="O2304" i="3" s="1"/>
  <c r="O1967" i="3" a="1"/>
  <c r="O1967" i="3" s="1"/>
  <c r="O3567" i="3" a="1"/>
  <c r="O3567" i="3" s="1"/>
  <c r="O4044" i="3" a="1"/>
  <c r="O4044" i="3" s="1"/>
  <c r="O3266" i="3" a="1"/>
  <c r="O3266" i="3" s="1"/>
  <c r="O4637" i="3" a="1"/>
  <c r="O4637" i="3" s="1"/>
  <c r="O2494" i="3" a="1"/>
  <c r="O2494" i="3" s="1"/>
  <c r="O3979" i="3" a="1"/>
  <c r="O3979" i="3" s="1"/>
  <c r="O3925" i="3" a="1"/>
  <c r="O3925" i="3" s="1"/>
  <c r="O2839" i="3" a="1"/>
  <c r="O2839" i="3" s="1"/>
  <c r="O1184" i="3" a="1"/>
  <c r="O1184" i="3" s="1"/>
  <c r="O4775" i="3" a="1"/>
  <c r="O4775" i="3" s="1"/>
  <c r="O2529" i="3" a="1"/>
  <c r="O2529" i="3" s="1"/>
  <c r="O2966" i="3" a="1"/>
  <c r="O2966" i="3" s="1"/>
  <c r="O362" i="3" a="1"/>
  <c r="O362" i="3" s="1"/>
  <c r="O3539" i="3" a="1"/>
  <c r="O3539" i="3" s="1"/>
  <c r="O3826" i="3" a="1"/>
  <c r="O3826" i="3" s="1"/>
  <c r="O3388" i="3" a="1"/>
  <c r="O3388" i="3" s="1"/>
  <c r="O2372" i="3" a="1"/>
  <c r="O2372" i="3" s="1"/>
  <c r="O1316" i="3" a="1"/>
  <c r="O1316" i="3" s="1"/>
  <c r="O4726" i="3" a="1"/>
  <c r="O4726" i="3" s="1"/>
  <c r="O3345" i="3" a="1"/>
  <c r="O3345" i="3" s="1"/>
  <c r="O992" i="3" a="1"/>
  <c r="O992" i="3" s="1"/>
  <c r="O3462" i="3" a="1"/>
  <c r="O3462" i="3" s="1"/>
  <c r="O2312" i="3" a="1"/>
  <c r="O2312" i="3" s="1"/>
  <c r="O3099" i="3" a="1"/>
  <c r="O3099" i="3" s="1"/>
  <c r="O3412" i="3" a="1"/>
  <c r="O3412" i="3" s="1"/>
  <c r="O3596" i="3" a="1"/>
  <c r="O3596" i="3" s="1"/>
  <c r="O1676" i="3" a="1"/>
  <c r="O1676" i="3" s="1"/>
  <c r="O908" i="3" a="1"/>
  <c r="O908" i="3" s="1"/>
  <c r="O3716" i="3" a="1"/>
  <c r="O3716" i="3" s="1"/>
  <c r="O3913" i="3" a="1"/>
  <c r="O3913" i="3" s="1"/>
  <c r="O1613" i="3" a="1"/>
  <c r="O1613" i="3" s="1"/>
  <c r="O802" i="3" a="1"/>
  <c r="O802" i="3" s="1"/>
  <c r="O62" i="3" a="1"/>
  <c r="O62" i="3" s="1"/>
  <c r="O310" i="3" a="1"/>
  <c r="O310" i="3" s="1"/>
  <c r="O3193" i="3" a="1"/>
  <c r="O3193" i="3" s="1"/>
  <c r="O4651" i="3" a="1"/>
  <c r="O4651" i="3" s="1"/>
  <c r="O2591" i="3" a="1"/>
  <c r="O2591" i="3" s="1"/>
  <c r="K1792" i="3"/>
  <c r="K1282" i="3"/>
  <c r="O1282" i="3" s="1" a="1"/>
  <c r="O1282" i="3" s="1"/>
  <c r="K2170" i="3"/>
  <c r="K1472" i="3"/>
  <c r="O2156" i="3" a="1"/>
  <c r="O2156" i="3" s="1"/>
  <c r="K1671" i="3"/>
  <c r="K2283" i="3"/>
  <c r="K1596" i="3"/>
  <c r="K2143" i="3"/>
  <c r="O2143" i="3" s="1" a="1"/>
  <c r="O2143" i="3" s="1"/>
  <c r="K1799" i="3"/>
  <c r="K2167" i="3"/>
  <c r="K1910" i="3"/>
  <c r="K1462" i="3"/>
  <c r="N1462" i="3" s="1" a="1"/>
  <c r="N1462" i="3" s="1"/>
  <c r="K2045" i="3"/>
  <c r="K1866" i="3"/>
  <c r="O1866" i="3" s="1" a="1"/>
  <c r="O1866" i="3" s="1"/>
  <c r="K2074" i="3"/>
  <c r="K2160" i="3"/>
  <c r="K2009" i="3"/>
  <c r="K1219" i="3"/>
  <c r="K1765" i="3"/>
  <c r="K1687" i="3"/>
  <c r="K2587" i="3"/>
  <c r="K1633" i="3"/>
  <c r="K1632" i="3"/>
  <c r="K1122" i="3"/>
  <c r="N1122" i="3" s="1" a="1"/>
  <c r="N1122" i="3" s="1"/>
  <c r="K1481" i="3"/>
  <c r="K183" i="3"/>
  <c r="K854" i="3"/>
  <c r="K1786" i="3"/>
  <c r="K991" i="3"/>
  <c r="K40" i="3"/>
  <c r="K386" i="3"/>
  <c r="K34" i="3"/>
  <c r="K1067" i="3"/>
  <c r="K788" i="3"/>
  <c r="K1047" i="3"/>
  <c r="K2147" i="3"/>
  <c r="K818" i="3"/>
  <c r="K1395" i="3"/>
  <c r="K4372" i="3"/>
  <c r="O4372" i="3" s="1" a="1"/>
  <c r="O4372" i="3" s="1"/>
  <c r="O363" i="3" a="1"/>
  <c r="O363" i="3" s="1"/>
  <c r="O24" i="3" a="1"/>
  <c r="O24" i="3" s="1"/>
  <c r="O2394" i="3" a="1"/>
  <c r="O2394" i="3" s="1"/>
  <c r="O2994" i="3" a="1"/>
  <c r="O2994" i="3" s="1"/>
  <c r="K2200" i="3"/>
  <c r="K2560" i="3"/>
  <c r="K1714" i="3"/>
  <c r="K1989" i="3"/>
  <c r="K1396" i="3"/>
  <c r="K2107" i="3"/>
  <c r="K2207" i="3"/>
  <c r="K1929" i="3"/>
  <c r="K1520" i="3"/>
  <c r="K2046" i="3"/>
  <c r="K1269" i="3"/>
  <c r="K2164" i="3"/>
  <c r="N2164" i="3" s="1" a="1"/>
  <c r="N2164" i="3" s="1"/>
  <c r="K2293" i="3"/>
  <c r="K1675" i="3"/>
  <c r="K1748" i="3"/>
  <c r="K2000" i="3"/>
  <c r="K1705" i="3"/>
  <c r="K1010" i="3"/>
  <c r="O1010" i="3" s="1" a="1"/>
  <c r="O1010" i="3" s="1"/>
  <c r="K1416" i="3"/>
  <c r="K1342" i="3"/>
  <c r="K1778" i="3"/>
  <c r="K1587" i="3"/>
  <c r="K95" i="3"/>
  <c r="K619" i="3"/>
  <c r="O619" i="3" s="1" a="1"/>
  <c r="O619" i="3" s="1"/>
  <c r="K672" i="3"/>
  <c r="N462" i="3" a="1"/>
  <c r="N462" i="3" s="1"/>
  <c r="K939" i="3"/>
  <c r="K77" i="3"/>
  <c r="K1054" i="3"/>
  <c r="K1283" i="3"/>
  <c r="K931" i="3"/>
  <c r="K452" i="3"/>
  <c r="K732" i="3"/>
  <c r="K4446" i="3"/>
  <c r="K2943" i="3"/>
  <c r="K1704" i="3"/>
  <c r="K2559" i="3"/>
  <c r="K1951" i="3"/>
  <c r="K1429" i="3"/>
  <c r="O2433" i="3" a="1"/>
  <c r="O2433" i="3" s="1"/>
  <c r="K1437" i="3"/>
  <c r="K1711" i="3"/>
  <c r="K1205" i="3"/>
  <c r="K1787" i="3"/>
  <c r="K1178" i="3"/>
  <c r="N1178" i="3" s="1" a="1"/>
  <c r="N1178" i="3" s="1"/>
  <c r="K1815" i="3"/>
  <c r="K3186" i="3"/>
  <c r="K1664" i="3"/>
  <c r="K1696" i="3"/>
  <c r="K2001" i="3"/>
  <c r="K605" i="3"/>
  <c r="K644" i="3"/>
  <c r="K1739" i="3"/>
  <c r="K1514" i="3"/>
  <c r="K1669" i="3"/>
  <c r="K1571" i="3"/>
  <c r="K1214" i="3"/>
  <c r="K1409" i="3"/>
  <c r="K1896" i="3"/>
  <c r="K733" i="3"/>
  <c r="K1079" i="3"/>
  <c r="K84" i="3"/>
  <c r="K1331" i="3"/>
  <c r="K772" i="3"/>
  <c r="K2041" i="3"/>
  <c r="K79" i="3"/>
  <c r="K887" i="3"/>
  <c r="K173" i="3"/>
  <c r="K979" i="3"/>
  <c r="K496" i="3"/>
  <c r="K625" i="3"/>
  <c r="K1853" i="3"/>
  <c r="O3371" i="3" a="1"/>
  <c r="O3371" i="3" s="1"/>
  <c r="K897" i="3"/>
  <c r="K696" i="3"/>
  <c r="K786" i="3"/>
  <c r="K2510" i="3"/>
  <c r="N2510" i="3" s="1" a="1"/>
  <c r="N2510" i="3" s="1"/>
  <c r="K529" i="3"/>
  <c r="K630" i="3"/>
  <c r="K914" i="3"/>
  <c r="K330" i="3"/>
  <c r="K1423" i="3"/>
  <c r="K1517" i="3"/>
  <c r="K869" i="3"/>
  <c r="K221" i="3"/>
  <c r="K747" i="3"/>
  <c r="K378" i="3"/>
  <c r="O378" i="3" s="1" a="1"/>
  <c r="O378" i="3" s="1"/>
  <c r="K973" i="3"/>
  <c r="K1023" i="3"/>
  <c r="K3559" i="3"/>
  <c r="K2823" i="3"/>
  <c r="K2058" i="3"/>
  <c r="K4555" i="3"/>
  <c r="K2285" i="3"/>
  <c r="K1672" i="3"/>
  <c r="K2470" i="3"/>
  <c r="O2470" i="3" s="1" a="1"/>
  <c r="O2470" i="3" s="1"/>
  <c r="K1922" i="3"/>
  <c r="K1281" i="3"/>
  <c r="K1988" i="3"/>
  <c r="K1388" i="3"/>
  <c r="O1388" i="3" s="1" a="1"/>
  <c r="O1388" i="3" s="1"/>
  <c r="K2081" i="3"/>
  <c r="O2081" i="3" s="1" a="1"/>
  <c r="O2081" i="3" s="1"/>
  <c r="K1680" i="3"/>
  <c r="K1843" i="3"/>
  <c r="K1659" i="3"/>
  <c r="K1881" i="3"/>
  <c r="K2519" i="3"/>
  <c r="K1760" i="3"/>
  <c r="K2768" i="3"/>
  <c r="K1688" i="3"/>
  <c r="K1926" i="3"/>
  <c r="K1602" i="3"/>
  <c r="K1653" i="3"/>
  <c r="K1965" i="3"/>
  <c r="K1856" i="3"/>
  <c r="K1619" i="3"/>
  <c r="K2970" i="3"/>
  <c r="K1674" i="3"/>
  <c r="N1674" i="3" s="1" a="1"/>
  <c r="N1674" i="3" s="1"/>
  <c r="K1476" i="3"/>
  <c r="K2549" i="3"/>
  <c r="K1286" i="3"/>
  <c r="K1535" i="3"/>
  <c r="K2445" i="3"/>
  <c r="K886" i="3"/>
  <c r="K1818" i="3"/>
  <c r="K746" i="3"/>
  <c r="N746" i="3" s="1" a="1"/>
  <c r="N746" i="3" s="1"/>
  <c r="K1034" i="3"/>
  <c r="K271" i="3"/>
  <c r="K707" i="3"/>
  <c r="K660" i="3"/>
  <c r="K308" i="3"/>
  <c r="K1391" i="3"/>
  <c r="K1468" i="3"/>
  <c r="K646" i="3"/>
  <c r="K853" i="3"/>
  <c r="K736" i="3"/>
  <c r="K950" i="3"/>
  <c r="K715" i="3"/>
  <c r="K96" i="3"/>
  <c r="K12" i="3"/>
  <c r="K336" i="3"/>
  <c r="K1390" i="3"/>
  <c r="O4792" i="3" a="1"/>
  <c r="O4792" i="3" s="1"/>
  <c r="K6795" i="3"/>
  <c r="K3394" i="3"/>
  <c r="K710" i="3"/>
  <c r="K219" i="3"/>
  <c r="K470" i="3"/>
  <c r="K1125" i="3"/>
  <c r="K682" i="3"/>
  <c r="K148" i="3"/>
  <c r="K1492" i="3"/>
  <c r="K779" i="3"/>
  <c r="K119" i="3"/>
  <c r="K105" i="3"/>
  <c r="K769" i="3"/>
  <c r="K350" i="3"/>
  <c r="N350" i="3" s="1" a="1"/>
  <c r="N350" i="3" s="1"/>
  <c r="K351" i="3"/>
  <c r="K321" i="3"/>
  <c r="K708" i="3"/>
  <c r="K1049" i="3"/>
  <c r="K154" i="3"/>
  <c r="O154" i="3" s="1" a="1"/>
  <c r="O154" i="3" s="1"/>
  <c r="O799" i="3" a="1"/>
  <c r="O799" i="3" s="1"/>
  <c r="K1962" i="3"/>
  <c r="K1013" i="3"/>
  <c r="K1042" i="3"/>
  <c r="K1287" i="3"/>
  <c r="O1287" i="3" s="1" a="1"/>
  <c r="O1287" i="3" s="1"/>
  <c r="K1439" i="3"/>
  <c r="K1053" i="3"/>
  <c r="K3246" i="3"/>
  <c r="K1238" i="3"/>
  <c r="K1938" i="3"/>
  <c r="K1641" i="3"/>
  <c r="K1594" i="3"/>
  <c r="K2022" i="3"/>
  <c r="K1782" i="3"/>
  <c r="K1683" i="3"/>
  <c r="K7132" i="3"/>
  <c r="N7132" i="3" s="1" a="1"/>
  <c r="N7132" i="3" s="1"/>
  <c r="O3615" i="3" a="1"/>
  <c r="O3615" i="3" s="1"/>
  <c r="K1599" i="3"/>
  <c r="K689" i="3"/>
  <c r="K145" i="3"/>
  <c r="N145" i="3" s="1" a="1"/>
  <c r="N145" i="3" s="1"/>
  <c r="K913" i="3"/>
  <c r="K983" i="3"/>
  <c r="K358" i="3"/>
  <c r="K917" i="3"/>
  <c r="K231" i="3"/>
  <c r="K1488" i="3"/>
  <c r="K247" i="3"/>
  <c r="K1039" i="3"/>
  <c r="K236" i="3"/>
  <c r="K214" i="3"/>
  <c r="K785" i="3"/>
  <c r="K364" i="3"/>
  <c r="K691" i="3"/>
  <c r="K1425" i="3"/>
  <c r="K1251" i="3"/>
  <c r="O941" i="3" a="1"/>
  <c r="O941" i="3" s="1"/>
  <c r="K354" i="3"/>
  <c r="K775" i="3"/>
  <c r="K2249" i="3"/>
  <c r="K855" i="3"/>
  <c r="K191" i="3"/>
  <c r="K943" i="3"/>
  <c r="K2057" i="3"/>
  <c r="K1170" i="3"/>
  <c r="K1666" i="3"/>
  <c r="K1365" i="3"/>
  <c r="K1486" i="3"/>
  <c r="K1524" i="3"/>
  <c r="O1524" i="3" s="1" a="1"/>
  <c r="O1524" i="3" s="1"/>
  <c r="K1061" i="3"/>
  <c r="K2534" i="3"/>
  <c r="N2534" i="3" s="1" a="1"/>
  <c r="N2534" i="3" s="1"/>
  <c r="K930" i="3"/>
  <c r="K1658" i="3"/>
  <c r="O1658" i="3" s="1" a="1"/>
  <c r="O1658" i="3" s="1"/>
  <c r="K1692" i="3"/>
  <c r="K3163" i="3"/>
  <c r="K842" i="3"/>
  <c r="K635" i="3"/>
  <c r="K1443" i="3"/>
  <c r="K147" i="3"/>
  <c r="K432" i="3"/>
  <c r="K488" i="3"/>
  <c r="K795" i="3"/>
  <c r="K180" i="3"/>
  <c r="K87" i="3"/>
  <c r="O87" i="3" s="1" a="1"/>
  <c r="O87" i="3" s="1"/>
  <c r="K1401" i="3"/>
  <c r="K957" i="3"/>
  <c r="K694" i="3"/>
  <c r="K826" i="3"/>
  <c r="N826" i="3" s="1" a="1"/>
  <c r="N826" i="3" s="1"/>
  <c r="K425" i="3"/>
  <c r="K2343" i="3"/>
  <c r="K1508" i="3"/>
  <c r="K951" i="3"/>
  <c r="K807" i="3"/>
  <c r="K2804" i="3"/>
  <c r="K1077" i="3"/>
  <c r="K182" i="3"/>
  <c r="K1227" i="3"/>
  <c r="K303" i="3"/>
  <c r="K954" i="3"/>
  <c r="K1349" i="3"/>
  <c r="K1295" i="3"/>
  <c r="K1747" i="3"/>
  <c r="N1747" i="3" s="1" a="1"/>
  <c r="N1747" i="3" s="1"/>
  <c r="K1389" i="3"/>
  <c r="K2096" i="3"/>
  <c r="K1318" i="3"/>
  <c r="K1550" i="3"/>
  <c r="K2101" i="3"/>
  <c r="K633" i="3"/>
  <c r="K1290" i="3"/>
  <c r="O1290" i="3" s="1" a="1"/>
  <c r="O1290" i="3" s="1"/>
  <c r="K965" i="3"/>
  <c r="K1708" i="3"/>
  <c r="K2038" i="3"/>
  <c r="K1895" i="3"/>
  <c r="K1715" i="3"/>
  <c r="O1715" i="3" s="1" a="1"/>
  <c r="O1715" i="3" s="1"/>
  <c r="K2097" i="3"/>
  <c r="K1784" i="3"/>
  <c r="K3204" i="3"/>
  <c r="K2230" i="3"/>
  <c r="K1948" i="3"/>
  <c r="K2005" i="3"/>
  <c r="K1865" i="3"/>
  <c r="K476" i="3"/>
  <c r="K839" i="3"/>
  <c r="K137" i="3"/>
  <c r="O137" i="3" s="1" a="1"/>
  <c r="O137" i="3" s="1"/>
  <c r="K269" i="3"/>
  <c r="K244" i="3"/>
  <c r="K877" i="3"/>
  <c r="K1099" i="3"/>
  <c r="K28" i="3"/>
  <c r="N28" i="3" s="1" a="1"/>
  <c r="N28" i="3" s="1"/>
  <c r="K602" i="3"/>
  <c r="K278" i="3"/>
  <c r="K391" i="3"/>
  <c r="K190" i="3"/>
  <c r="K745" i="3"/>
  <c r="K346" i="3"/>
  <c r="K993" i="3"/>
  <c r="K253" i="3"/>
  <c r="K1519" i="3"/>
  <c r="N1519" i="3" s="1" a="1"/>
  <c r="N1519" i="3" s="1"/>
  <c r="K1363" i="3"/>
  <c r="K2129" i="3"/>
  <c r="O2129" i="3" s="1" a="1"/>
  <c r="O2129" i="3" s="1"/>
  <c r="K1559" i="3"/>
  <c r="K1591" i="3"/>
  <c r="K2393" i="3"/>
  <c r="K1311" i="3"/>
  <c r="K613" i="3"/>
  <c r="K1018" i="3"/>
  <c r="K1768" i="3"/>
  <c r="K1741" i="3"/>
  <c r="K2106" i="3"/>
  <c r="K1580" i="3"/>
  <c r="K1942" i="3"/>
  <c r="K1727" i="3"/>
  <c r="K3339" i="3"/>
  <c r="K2087" i="3"/>
  <c r="K1552" i="3"/>
  <c r="K2310" i="3"/>
  <c r="K1720" i="3"/>
  <c r="O1720" i="3" s="1" a="1"/>
  <c r="O1720" i="3" s="1"/>
  <c r="K2379" i="3"/>
  <c r="K1958" i="3"/>
  <c r="K2410" i="3"/>
  <c r="K1986" i="3"/>
  <c r="K2017" i="3"/>
  <c r="K1106" i="3"/>
  <c r="K815" i="3"/>
  <c r="K994" i="3"/>
  <c r="K50" i="3"/>
  <c r="K1139" i="3"/>
  <c r="N1139" i="3" s="1" a="1"/>
  <c r="N1139" i="3" s="1"/>
  <c r="N73" i="3" a="1"/>
  <c r="N73" i="3" s="1"/>
  <c r="K420" i="3"/>
  <c r="K1243" i="3"/>
  <c r="K124" i="3"/>
  <c r="K76" i="3"/>
  <c r="K448" i="3"/>
  <c r="K78" i="3"/>
  <c r="K834" i="3"/>
  <c r="K538" i="3"/>
  <c r="K100" i="3"/>
  <c r="K255" i="3"/>
  <c r="K1126" i="3"/>
  <c r="K419" i="3"/>
  <c r="K841" i="3"/>
  <c r="K125" i="3"/>
  <c r="K519" i="3"/>
  <c r="N519" i="3" s="1" a="1"/>
  <c r="N519" i="3" s="1"/>
  <c r="K1134" i="3"/>
  <c r="K200" i="3"/>
  <c r="O200" i="3" s="1" a="1"/>
  <c r="O200" i="3" s="1"/>
  <c r="K1317" i="3"/>
  <c r="K410" i="3"/>
  <c r="K1006" i="3"/>
  <c r="K1021" i="3"/>
  <c r="K1532" i="3"/>
  <c r="K1408" i="3"/>
  <c r="K1327" i="3"/>
  <c r="O1327" i="3" s="1" a="1"/>
  <c r="O1327" i="3" s="1"/>
  <c r="K1776" i="3"/>
  <c r="K1473" i="3"/>
  <c r="N1339" i="3" a="1"/>
  <c r="N1339" i="3" s="1"/>
  <c r="K1618" i="3"/>
  <c r="K1330" i="3"/>
  <c r="K1620" i="3"/>
  <c r="K1322" i="3"/>
  <c r="K634" i="3"/>
  <c r="K1814" i="3"/>
  <c r="K1769" i="3"/>
  <c r="K2209" i="3"/>
  <c r="K1973" i="3"/>
  <c r="K1755" i="3"/>
  <c r="K1684" i="3"/>
  <c r="K1813" i="3"/>
  <c r="K2137" i="3"/>
  <c r="K1568" i="3"/>
  <c r="K2378" i="3"/>
  <c r="K2395" i="3"/>
  <c r="O2395" i="3" s="1" a="1"/>
  <c r="O2395" i="3" s="1"/>
  <c r="K2982" i="3"/>
  <c r="K2263" i="3"/>
  <c r="O2263" i="3" s="1" a="1"/>
  <c r="O2263" i="3" s="1"/>
  <c r="K1019" i="3"/>
  <c r="K460" i="3"/>
  <c r="K338" i="3"/>
  <c r="K967" i="3"/>
  <c r="K376" i="3"/>
  <c r="K108" i="3"/>
  <c r="K193" i="3"/>
  <c r="K43" i="3"/>
  <c r="K170" i="3"/>
  <c r="K218" i="3"/>
  <c r="K10" i="3"/>
  <c r="K416" i="3"/>
  <c r="K1186" i="3"/>
  <c r="K1070" i="3"/>
  <c r="K1326" i="3"/>
  <c r="N1326" i="3" s="1" a="1"/>
  <c r="N1326" i="3" s="1"/>
  <c r="K626" i="3"/>
  <c r="K277" i="3"/>
  <c r="K332" i="3"/>
  <c r="K915" i="3"/>
  <c r="K153" i="3"/>
  <c r="K566" i="3"/>
  <c r="K1150" i="3"/>
  <c r="K263" i="3"/>
  <c r="N263" i="3" s="1" a="1"/>
  <c r="N263" i="3" s="1"/>
  <c r="K1063" i="3"/>
  <c r="K293" i="3"/>
  <c r="K1556" i="3"/>
  <c r="K1470" i="3"/>
  <c r="K1387" i="3"/>
  <c r="K1821" i="3"/>
  <c r="K1484" i="3"/>
  <c r="K1652" i="3"/>
  <c r="K1354" i="3"/>
  <c r="K1266" i="3"/>
  <c r="K1656" i="3"/>
  <c r="O1656" i="3" s="1" a="1"/>
  <c r="O1656" i="3" s="1"/>
  <c r="K800" i="3"/>
  <c r="K1046" i="3"/>
  <c r="O1046" i="3" s="1" a="1"/>
  <c r="O1046" i="3" s="1"/>
  <c r="K1828" i="3"/>
  <c r="O1828" i="3" s="1" a="1"/>
  <c r="O1828" i="3" s="1"/>
  <c r="K966" i="3"/>
  <c r="K1845" i="3"/>
  <c r="O1845" i="3" s="1" a="1"/>
  <c r="O1845" i="3" s="1"/>
  <c r="K1643" i="3"/>
  <c r="K1764" i="3"/>
  <c r="K1716" i="3"/>
  <c r="K1516" i="3"/>
  <c r="K4667" i="3"/>
  <c r="K1877" i="3"/>
  <c r="K791" i="3"/>
  <c r="N791" i="3" s="1" a="1"/>
  <c r="N791" i="3" s="1"/>
  <c r="K1475" i="3"/>
  <c r="K652" i="3"/>
  <c r="K465" i="3"/>
  <c r="K711" i="3"/>
  <c r="K784" i="3"/>
  <c r="K356" i="3"/>
  <c r="O356" i="3" s="1" a="1"/>
  <c r="O356" i="3" s="1"/>
  <c r="K560" i="3"/>
  <c r="K232" i="3"/>
  <c r="K234" i="3"/>
  <c r="K44" i="3"/>
  <c r="K266" i="3"/>
  <c r="K38" i="3"/>
  <c r="K188" i="3"/>
  <c r="K1261" i="3"/>
  <c r="K1440" i="3"/>
  <c r="K669" i="3"/>
  <c r="K650" i="3"/>
  <c r="O650" i="3" s="1" a="1"/>
  <c r="O650" i="3" s="1"/>
  <c r="K1445" i="3"/>
  <c r="K1105" i="3"/>
  <c r="K240" i="3"/>
  <c r="O240" i="3" s="1" a="1"/>
  <c r="O240" i="3" s="1"/>
  <c r="K1195" i="3"/>
  <c r="K879" i="3"/>
  <c r="K1531" i="3"/>
  <c r="K1107" i="3"/>
  <c r="K1153" i="3"/>
  <c r="K1612" i="3"/>
  <c r="N1612" i="3" s="1" a="1"/>
  <c r="N1612" i="3" s="1"/>
  <c r="K1665" i="3"/>
  <c r="K1471" i="3"/>
  <c r="K1966" i="3"/>
  <c r="K1777" i="3"/>
  <c r="K1460" i="3"/>
  <c r="K1837" i="3"/>
  <c r="K1487" i="3"/>
  <c r="K1403" i="3"/>
  <c r="K678" i="3"/>
  <c r="O678" i="3" s="1" a="1"/>
  <c r="O678" i="3" s="1"/>
  <c r="K1301" i="3"/>
  <c r="K2495" i="3"/>
  <c r="K2004" i="3"/>
  <c r="K1333" i="3"/>
  <c r="O4260" i="3" a="1"/>
  <c r="O4260" i="3" s="1"/>
  <c r="K4574" i="3"/>
  <c r="O4574" i="3" s="1" a="1"/>
  <c r="O4574" i="3" s="1"/>
  <c r="K739" i="3"/>
  <c r="K607" i="3"/>
  <c r="K456" i="3"/>
  <c r="K241" i="3"/>
  <c r="K609" i="3"/>
  <c r="O609" i="3" s="1" a="1"/>
  <c r="O609" i="3" s="1"/>
  <c r="K248" i="3"/>
  <c r="K881" i="3"/>
  <c r="K284" i="3"/>
  <c r="K246" i="3"/>
  <c r="K317" i="3"/>
  <c r="K48" i="3"/>
  <c r="N48" i="3" s="1" a="1"/>
  <c r="N48" i="3" s="1"/>
  <c r="K27" i="3"/>
  <c r="K504" i="3"/>
  <c r="K655" i="3"/>
  <c r="K1373" i="3"/>
  <c r="K705" i="3"/>
  <c r="K389" i="3"/>
  <c r="O437" i="3" a="1"/>
  <c r="O437" i="3" s="1"/>
  <c r="K683" i="3"/>
  <c r="K262" i="3"/>
  <c r="O383" i="3" a="1"/>
  <c r="O383" i="3" s="1"/>
  <c r="K469" i="3"/>
  <c r="K1121" i="3"/>
  <c r="K506" i="3"/>
  <c r="O506" i="3" s="1" a="1"/>
  <c r="O506" i="3" s="1"/>
  <c r="K1681" i="3"/>
  <c r="K1507" i="3"/>
  <c r="K2146" i="3"/>
  <c r="K716" i="3"/>
  <c r="K1511" i="3"/>
  <c r="K1719" i="3"/>
  <c r="O1719" i="3" s="1" a="1"/>
  <c r="O1719" i="3" s="1"/>
  <c r="K1465" i="3"/>
  <c r="K1721" i="3"/>
  <c r="N1721" i="3" s="1" a="1"/>
  <c r="N1721" i="3" s="1"/>
  <c r="K1490" i="3"/>
  <c r="K1082" i="3"/>
  <c r="K2088" i="3"/>
  <c r="K1963" i="3"/>
  <c r="K1917" i="3"/>
  <c r="O1631" i="3" a="1"/>
  <c r="O1631" i="3" s="1"/>
  <c r="K1731" i="3"/>
  <c r="K1901" i="3"/>
  <c r="K3131" i="3"/>
  <c r="K2116" i="3"/>
  <c r="O4501" i="3" a="1"/>
  <c r="O4501" i="3" s="1"/>
  <c r="O3128" i="3" a="1"/>
  <c r="O3128" i="3" s="1"/>
  <c r="O4619" i="3" a="1"/>
  <c r="O4619" i="3" s="1"/>
  <c r="O2268" i="3" a="1"/>
  <c r="O2268" i="3" s="1"/>
  <c r="K764" i="3"/>
  <c r="K1378" i="3"/>
  <c r="K974" i="3"/>
  <c r="K750" i="3"/>
  <c r="K740" i="3"/>
  <c r="K1538" i="3"/>
  <c r="K1590" i="3"/>
  <c r="K521" i="3"/>
  <c r="K1185" i="3"/>
  <c r="K923" i="3"/>
  <c r="K140" i="3"/>
  <c r="O140" i="3" s="1" a="1"/>
  <c r="O140" i="3" s="1"/>
  <c r="K516" i="3"/>
  <c r="K138" i="3"/>
  <c r="K45" i="3"/>
  <c r="O45" i="3" s="1" a="1"/>
  <c r="O45" i="3" s="1"/>
  <c r="K329" i="3"/>
  <c r="K726" i="3"/>
  <c r="K406" i="3"/>
  <c r="K341" i="3"/>
  <c r="K122" i="3"/>
  <c r="K392" i="3"/>
  <c r="O392" i="3" s="1" a="1"/>
  <c r="O392" i="3" s="1"/>
  <c r="K368" i="3"/>
  <c r="K1051" i="3"/>
  <c r="K393" i="3"/>
  <c r="K304" i="3"/>
  <c r="O304" i="3" s="1" a="1"/>
  <c r="O304" i="3" s="1"/>
  <c r="K210" i="3"/>
  <c r="K320" i="3"/>
  <c r="K837" i="3"/>
  <c r="K259" i="3"/>
  <c r="K719" i="3"/>
  <c r="K1091" i="3"/>
  <c r="K2391" i="3"/>
  <c r="O2391" i="3" s="1" a="1"/>
  <c r="O2391" i="3" s="1"/>
  <c r="K1757" i="3"/>
  <c r="K1975" i="3"/>
  <c r="K2355" i="3"/>
  <c r="K1909" i="3"/>
  <c r="K2854" i="3"/>
  <c r="K3285" i="3"/>
  <c r="O4140" i="3" a="1"/>
  <c r="O4140" i="3" s="1"/>
  <c r="O4314" i="3" a="1"/>
  <c r="O4314" i="3" s="1"/>
  <c r="O3444" i="3" a="1"/>
  <c r="O3444" i="3" s="1"/>
  <c r="O2932" i="3" a="1"/>
  <c r="O2932" i="3" s="1"/>
  <c r="O3498" i="3" a="1"/>
  <c r="O3498" i="3" s="1"/>
  <c r="O3488" i="3" a="1"/>
  <c r="O3488" i="3" s="1"/>
  <c r="O1634" i="3" a="1"/>
  <c r="O1634" i="3" s="1"/>
  <c r="O3772" i="3" a="1"/>
  <c r="O3772" i="3" s="1"/>
  <c r="K742" i="3"/>
  <c r="K604" i="3"/>
  <c r="K937" i="3"/>
  <c r="O727" i="3" a="1"/>
  <c r="O727" i="3" s="1"/>
  <c r="K1742" i="3"/>
  <c r="K712" i="3"/>
  <c r="K677" i="3"/>
  <c r="K942" i="3"/>
  <c r="K518" i="3"/>
  <c r="K819" i="3"/>
  <c r="K89" i="3"/>
  <c r="K454" i="3"/>
  <c r="K343" i="3"/>
  <c r="K249" i="3"/>
  <c r="O249" i="3" s="1" a="1"/>
  <c r="O249" i="3" s="1"/>
  <c r="K830" i="3"/>
  <c r="K136" i="3"/>
  <c r="K213" i="3"/>
  <c r="K468" i="3"/>
  <c r="K1103" i="3"/>
  <c r="K348" i="3"/>
  <c r="K1259" i="3"/>
  <c r="K85" i="3"/>
  <c r="K622" i="3"/>
  <c r="K813" i="3"/>
  <c r="K347" i="3"/>
  <c r="O347" i="3" s="1" a="1"/>
  <c r="O347" i="3" s="1"/>
  <c r="K238" i="3"/>
  <c r="K130" i="3"/>
  <c r="K871" i="3"/>
  <c r="K1119" i="3"/>
  <c r="K106" i="3"/>
  <c r="K859" i="3"/>
  <c r="K1007" i="3"/>
  <c r="K643" i="3"/>
  <c r="K2138" i="3"/>
  <c r="K1937" i="3"/>
  <c r="K2574" i="3"/>
  <c r="K2810" i="3"/>
  <c r="K4023" i="3"/>
  <c r="O3535" i="3" a="1"/>
  <c r="O3535" i="3" s="1"/>
  <c r="O3900" i="3" a="1"/>
  <c r="O3900" i="3" s="1"/>
  <c r="O2957" i="3" a="1"/>
  <c r="O2957" i="3" s="1"/>
  <c r="O3623" i="3" a="1"/>
  <c r="O3623" i="3" s="1"/>
  <c r="O3389" i="3" a="1"/>
  <c r="O3389" i="3" s="1"/>
  <c r="O4183" i="3" a="1"/>
  <c r="O4183" i="3" s="1"/>
  <c r="O3760" i="3" a="1"/>
  <c r="O3760" i="3" s="1"/>
  <c r="O1386" i="3" a="1"/>
  <c r="O1386" i="3" s="1"/>
  <c r="O2712" i="3" a="1"/>
  <c r="O2712" i="3" s="1"/>
  <c r="O578" i="3" a="1"/>
  <c r="O578" i="3" s="1"/>
  <c r="O1080" i="3" a="1"/>
  <c r="O1080" i="3" s="1"/>
  <c r="K1444" i="3"/>
  <c r="K1045" i="3"/>
  <c r="K361" i="3"/>
  <c r="K300" i="3"/>
  <c r="K1127" i="3"/>
  <c r="N1127" i="3" s="1" a="1"/>
  <c r="N1127" i="3" s="1"/>
  <c r="K585" i="3"/>
  <c r="K1202" i="3"/>
  <c r="O1202" i="3" s="1" a="1"/>
  <c r="O1202" i="3" s="1"/>
  <c r="K1698" i="3"/>
  <c r="O1698" i="3" s="1" a="1"/>
  <c r="O1698" i="3" s="1"/>
  <c r="N166" i="3" a="1"/>
  <c r="N166" i="3" s="1"/>
  <c r="K445" i="3"/>
  <c r="K552" i="3"/>
  <c r="K126" i="3"/>
  <c r="N126" i="3" s="1" a="1"/>
  <c r="N126" i="3" s="1"/>
  <c r="K360" i="3"/>
  <c r="K37" i="3"/>
  <c r="K673" i="3"/>
  <c r="K713" i="3"/>
  <c r="K149" i="3"/>
  <c r="K668" i="3"/>
  <c r="N668" i="3" s="1" a="1"/>
  <c r="N668" i="3" s="1"/>
  <c r="K545" i="3"/>
  <c r="K1231" i="3"/>
  <c r="K52" i="3"/>
  <c r="K216" i="3"/>
  <c r="K963" i="3"/>
  <c r="K168" i="3"/>
  <c r="K1083" i="3"/>
  <c r="K203" i="3"/>
  <c r="K1066" i="3"/>
  <c r="K862" i="3"/>
  <c r="K1925" i="3"/>
  <c r="N1925" i="3" s="1" a="1"/>
  <c r="N1925" i="3" s="1"/>
  <c r="K427" i="3"/>
  <c r="K1371" i="3"/>
  <c r="K762" i="3"/>
  <c r="K1005" i="3"/>
  <c r="K487" i="3"/>
  <c r="K907" i="3"/>
  <c r="K1187" i="3"/>
  <c r="K1902" i="3"/>
  <c r="K2635" i="3"/>
  <c r="K4777" i="3"/>
  <c r="K4834" i="3"/>
  <c r="K7010" i="3"/>
  <c r="K9055" i="3"/>
  <c r="O4043" i="3" a="1"/>
  <c r="O4043" i="3" s="1"/>
  <c r="K3601" i="3"/>
  <c r="K4461" i="3"/>
  <c r="K2682" i="3"/>
  <c r="K3931" i="3"/>
  <c r="K3240" i="3"/>
  <c r="N3240" i="3" s="1" a="1"/>
  <c r="N3240" i="3" s="1"/>
  <c r="K2890" i="3"/>
  <c r="K3544" i="3"/>
  <c r="K2166" i="3"/>
  <c r="K2509" i="3"/>
  <c r="K1753" i="3"/>
  <c r="K2751" i="3"/>
  <c r="K2493" i="3"/>
  <c r="K2119" i="3"/>
  <c r="K1889" i="3"/>
  <c r="K1953" i="3"/>
  <c r="K1255" i="3"/>
  <c r="K1459" i="3"/>
  <c r="K2042" i="3"/>
  <c r="K1543" i="3"/>
  <c r="K1431" i="3"/>
  <c r="O1431" i="3" s="1" a="1"/>
  <c r="O1431" i="3" s="1"/>
  <c r="K495" i="3"/>
  <c r="K1239" i="3"/>
  <c r="K380" i="3"/>
  <c r="K593" i="3"/>
  <c r="K1159" i="3"/>
  <c r="O1159" i="3" s="1" a="1"/>
  <c r="O1159" i="3" s="1"/>
  <c r="K17" i="3"/>
  <c r="K1237" i="3"/>
  <c r="N1237" i="3" s="1" a="1"/>
  <c r="N1237" i="3" s="1"/>
  <c r="K1110" i="3"/>
  <c r="K7028" i="3"/>
  <c r="K9366" i="3"/>
  <c r="K8945" i="3"/>
  <c r="K4065" i="3"/>
  <c r="K3454" i="3"/>
  <c r="K3122" i="3"/>
  <c r="K2602" i="3"/>
  <c r="K3375" i="3"/>
  <c r="K2606" i="3"/>
  <c r="K2390" i="3"/>
  <c r="K2615" i="3"/>
  <c r="K1885" i="3"/>
  <c r="K1551" i="3"/>
  <c r="K2021" i="3"/>
  <c r="K1434" i="3"/>
  <c r="K1383" i="3"/>
  <c r="K164" i="3"/>
  <c r="K1225" i="3"/>
  <c r="K370" i="3"/>
  <c r="K554" i="3"/>
  <c r="N554" i="3" s="1" a="1"/>
  <c r="N554" i="3" s="1"/>
  <c r="K1101" i="3"/>
  <c r="K1055" i="3"/>
  <c r="K2063" i="3"/>
  <c r="K1293" i="3"/>
  <c r="K143" i="3"/>
  <c r="K534" i="3"/>
  <c r="K8899" i="3"/>
  <c r="O8899" i="3" s="1" a="1"/>
  <c r="O8899" i="3" s="1"/>
  <c r="K9565" i="3"/>
  <c r="K4373" i="3"/>
  <c r="K3014" i="3"/>
  <c r="K4247" i="3"/>
  <c r="K3402" i="3"/>
  <c r="K3862" i="3"/>
  <c r="K2999" i="3"/>
  <c r="O2414" i="3" a="1"/>
  <c r="O2414" i="3" s="1"/>
  <c r="K2091" i="3"/>
  <c r="K2252" i="3"/>
  <c r="K2197" i="3"/>
  <c r="K1638" i="3"/>
  <c r="K2179" i="3"/>
  <c r="K1841" i="3"/>
  <c r="K2062" i="3"/>
  <c r="N2062" i="3" s="1" a="1"/>
  <c r="N2062" i="3" s="1"/>
  <c r="K1451" i="3"/>
  <c r="K1547" i="3"/>
  <c r="N1547" i="3" s="1" a="1"/>
  <c r="N1547" i="3" s="1"/>
  <c r="K1849" i="3"/>
  <c r="K1222" i="3"/>
  <c r="K631" i="3"/>
  <c r="K401" i="3"/>
  <c r="K352" i="3"/>
  <c r="K544" i="3"/>
  <c r="K1027" i="3"/>
  <c r="O1027" i="3" s="1" a="1"/>
  <c r="O1027" i="3" s="1"/>
  <c r="K2656" i="3"/>
  <c r="K757" i="3"/>
  <c r="K7084" i="3"/>
  <c r="K4387" i="3"/>
  <c r="K4121" i="3"/>
  <c r="O4121" i="3" s="1" a="1"/>
  <c r="O4121" i="3" s="1"/>
  <c r="K4369" i="3"/>
  <c r="O3105" i="3" a="1"/>
  <c r="O3105" i="3" s="1"/>
  <c r="K3513" i="3"/>
  <c r="K2974" i="3"/>
  <c r="K2571" i="3"/>
  <c r="K2402" i="3"/>
  <c r="O2402" i="3" s="1" a="1"/>
  <c r="O2402" i="3" s="1"/>
  <c r="K4702" i="3"/>
  <c r="O4702" i="3" s="1" a="1"/>
  <c r="O4702" i="3" s="1"/>
  <c r="K2239" i="3"/>
  <c r="K2071" i="3"/>
  <c r="K2886" i="3"/>
  <c r="K1949" i="3"/>
  <c r="K2127" i="3"/>
  <c r="K2052" i="3"/>
  <c r="K2455" i="3"/>
  <c r="K1746" i="3"/>
  <c r="O1746" i="3" s="1" a="1"/>
  <c r="O1746" i="3" s="1"/>
  <c r="K911" i="3"/>
  <c r="K1479" i="3"/>
  <c r="K1539" i="3"/>
  <c r="K1115" i="3"/>
  <c r="K1329" i="3"/>
  <c r="K1223" i="3"/>
  <c r="K1729" i="3"/>
  <c r="O1729" i="3" s="1" a="1"/>
  <c r="O1729" i="3" s="1"/>
  <c r="K1993" i="3"/>
  <c r="N1993" i="3" s="1" a="1"/>
  <c r="N1993" i="3" s="1"/>
  <c r="K1302" i="3"/>
  <c r="K134" i="3"/>
  <c r="K927" i="3"/>
  <c r="K525" i="3"/>
  <c r="K999" i="3"/>
  <c r="N999" i="3" s="1" a="1"/>
  <c r="N999" i="3" s="1"/>
  <c r="K1323" i="3"/>
  <c r="O1323" i="3" s="1" a="1"/>
  <c r="O1323" i="3" s="1"/>
  <c r="K55" i="3"/>
  <c r="K9760" i="3"/>
  <c r="K7128" i="3"/>
  <c r="K8104" i="3"/>
  <c r="K8727" i="3"/>
  <c r="K3877" i="3"/>
  <c r="K4573" i="3"/>
  <c r="K2895" i="3"/>
  <c r="K4355" i="3"/>
  <c r="N4355" i="3" s="1" a="1"/>
  <c r="N4355" i="3" s="1"/>
  <c r="K4085" i="3"/>
  <c r="K3957" i="3"/>
  <c r="K3018" i="3"/>
  <c r="K2389" i="3"/>
  <c r="K2229" i="3"/>
  <c r="K2008" i="3"/>
  <c r="K2719" i="3"/>
  <c r="K2765" i="3"/>
  <c r="K1983" i="3"/>
  <c r="K1738" i="3"/>
  <c r="K875" i="3"/>
  <c r="K1455" i="3"/>
  <c r="K1098" i="3"/>
  <c r="K1307" i="3"/>
  <c r="K1095" i="3"/>
  <c r="K1945" i="3"/>
  <c r="K1271" i="3"/>
  <c r="O753" i="3" a="1"/>
  <c r="O753" i="3" s="1"/>
  <c r="K1147" i="3"/>
  <c r="K1491" i="3"/>
  <c r="K517" i="3"/>
  <c r="K614" i="3"/>
  <c r="K959" i="3"/>
  <c r="K687" i="3"/>
  <c r="K316" i="3"/>
  <c r="K8734" i="3"/>
  <c r="K9424" i="3"/>
  <c r="K4421" i="3"/>
  <c r="K4505" i="3"/>
  <c r="K3766" i="3"/>
  <c r="K3960" i="3"/>
  <c r="O2902" i="3" a="1"/>
  <c r="O2902" i="3" s="1"/>
  <c r="K3044" i="3"/>
  <c r="K2349" i="3"/>
  <c r="N2349" i="3" s="1" a="1"/>
  <c r="N2349" i="3" s="1"/>
  <c r="K2098" i="3"/>
  <c r="K2522" i="3"/>
  <c r="K3094" i="3"/>
  <c r="K1289" i="3"/>
  <c r="K1578" i="3"/>
  <c r="K2357" i="3"/>
  <c r="K1924" i="3"/>
  <c r="K1754" i="3"/>
  <c r="K1087" i="3"/>
  <c r="K1086" i="3"/>
  <c r="K1913" i="3"/>
  <c r="K557" i="3"/>
  <c r="K2706" i="3"/>
  <c r="K1131" i="3"/>
  <c r="K1130" i="3"/>
  <c r="K510" i="3"/>
  <c r="K945" i="3"/>
  <c r="K568" i="3"/>
  <c r="K741" i="3"/>
  <c r="K724" i="3"/>
  <c r="K186" i="3"/>
  <c r="K9711" i="3"/>
  <c r="K9480" i="3"/>
  <c r="K4715" i="3"/>
  <c r="K3977" i="3"/>
  <c r="K3849" i="3"/>
  <c r="N3849" i="3" s="1" a="1"/>
  <c r="N3849" i="3" s="1"/>
  <c r="K3238" i="3"/>
  <c r="K4818" i="3"/>
  <c r="K3503" i="3"/>
  <c r="K3742" i="3"/>
  <c r="K3726" i="3"/>
  <c r="K2093" i="3"/>
  <c r="K2558" i="3"/>
  <c r="K1463" i="3"/>
  <c r="O1463" i="3" s="1" a="1"/>
  <c r="O1463" i="3" s="1"/>
  <c r="K2233" i="3"/>
  <c r="K2752" i="3"/>
  <c r="K1569" i="3"/>
  <c r="K3357" i="3"/>
  <c r="K1673" i="3"/>
  <c r="K1406" i="3"/>
  <c r="O1406" i="3" s="1" a="1"/>
  <c r="O1406" i="3" s="1"/>
  <c r="K1382" i="3"/>
  <c r="K1258" i="3"/>
  <c r="K1275" i="3"/>
  <c r="K1215" i="3"/>
  <c r="K1447" i="3"/>
  <c r="N1447" i="3" s="1" a="1"/>
  <c r="N1447" i="3" s="1"/>
  <c r="K548" i="3"/>
  <c r="N548" i="3" s="1" a="1"/>
  <c r="N548" i="3" s="1"/>
  <c r="K953" i="3"/>
  <c r="K1749" i="3"/>
  <c r="K1299" i="3"/>
  <c r="K502" i="3"/>
  <c r="K197" i="3"/>
  <c r="K513" i="3"/>
  <c r="K388" i="3"/>
  <c r="K676" i="3"/>
  <c r="K88" i="3"/>
  <c r="K9589" i="3"/>
  <c r="K4666" i="3"/>
  <c r="K3453" i="3"/>
  <c r="K3838" i="3"/>
  <c r="K3578" i="3"/>
  <c r="K3451" i="3"/>
  <c r="K4185" i="3"/>
  <c r="O4720" i="3" a="1"/>
  <c r="O4720" i="3" s="1"/>
  <c r="K3581" i="3"/>
  <c r="K2086" i="3"/>
  <c r="K2469" i="3"/>
  <c r="N2469" i="3" s="1" a="1"/>
  <c r="N2469" i="3" s="1"/>
  <c r="K2365" i="3"/>
  <c r="K1419" i="3"/>
  <c r="K2025" i="3"/>
  <c r="K2590" i="3"/>
  <c r="K1561" i="3"/>
  <c r="K1957" i="3"/>
  <c r="K2442" i="3"/>
  <c r="K2072" i="3"/>
  <c r="K829" i="3"/>
  <c r="K1346" i="3"/>
  <c r="K1357" i="3"/>
  <c r="K1163" i="3"/>
  <c r="K1043" i="3"/>
  <c r="K1194" i="3"/>
  <c r="O1194" i="3" s="1" a="1"/>
  <c r="O1194" i="3" s="1"/>
  <c r="K1498" i="3"/>
  <c r="K1022" i="3"/>
  <c r="K1802" i="3"/>
  <c r="K1366" i="3"/>
  <c r="N1366" i="3" s="1" a="1"/>
  <c r="N1366" i="3" s="1"/>
  <c r="K1210" i="3"/>
  <c r="O1210" i="3" s="1" a="1"/>
  <c r="O1210" i="3" s="1"/>
  <c r="K1017" i="3"/>
  <c r="K770" i="3"/>
  <c r="K847" i="3"/>
  <c r="K477" i="3"/>
  <c r="K375" i="3"/>
  <c r="K5016" i="3"/>
  <c r="K8167" i="3"/>
  <c r="K8306" i="3"/>
  <c r="K9150" i="3"/>
  <c r="K72" i="3"/>
  <c r="K4525" i="3"/>
  <c r="K4690" i="3"/>
  <c r="K4759" i="3"/>
  <c r="K3827" i="3"/>
  <c r="K3582" i="3"/>
  <c r="K2959" i="3"/>
  <c r="K2010" i="3"/>
  <c r="K3415" i="3"/>
  <c r="K4349" i="3"/>
  <c r="K2158" i="3"/>
  <c r="K2694" i="3"/>
  <c r="K3178" i="3"/>
  <c r="K2744" i="3"/>
  <c r="K1991" i="3"/>
  <c r="O1991" i="3" s="1" a="1"/>
  <c r="O1991" i="3" s="1"/>
  <c r="K2461" i="3"/>
  <c r="K2026" i="3"/>
  <c r="K1345" i="3"/>
  <c r="N1345" i="3" s="1" a="1"/>
  <c r="N1345" i="3" s="1"/>
  <c r="K1595" i="3"/>
  <c r="K2066" i="3"/>
  <c r="K2430" i="3"/>
  <c r="K9218" i="3"/>
  <c r="O9218" i="3" s="1" a="1"/>
  <c r="O9218" i="3" s="1"/>
  <c r="K9601" i="3"/>
  <c r="N9601" i="3" s="1" a="1"/>
  <c r="N9601" i="3" s="1"/>
  <c r="K412" i="3"/>
  <c r="K4791" i="3"/>
  <c r="K4169" i="3"/>
  <c r="K3466" i="3"/>
  <c r="K4327" i="3"/>
  <c r="K3548" i="3"/>
  <c r="K3368" i="3"/>
  <c r="K3681" i="3"/>
  <c r="O3681" i="3" s="1" a="1"/>
  <c r="O3681" i="3" s="1"/>
  <c r="K2733" i="3"/>
  <c r="K2731" i="3"/>
  <c r="K2437" i="3"/>
  <c r="K2409" i="3"/>
  <c r="K1319" i="3"/>
  <c r="K2345" i="3"/>
  <c r="K3739" i="3"/>
  <c r="K2405" i="3"/>
  <c r="K1661" i="3"/>
  <c r="K982" i="3"/>
  <c r="N982" i="3" s="1" a="1"/>
  <c r="N982" i="3" s="1"/>
  <c r="K2002" i="3"/>
  <c r="K2113" i="3"/>
  <c r="K1171" i="3"/>
  <c r="K2956" i="3"/>
  <c r="K695" i="3"/>
  <c r="K890" i="3"/>
  <c r="K851" i="3"/>
  <c r="K342" i="3"/>
  <c r="O1407" i="3" a="1"/>
  <c r="O1407" i="3" s="1"/>
  <c r="K822" i="3"/>
  <c r="K165" i="3"/>
  <c r="K155" i="3"/>
  <c r="K8332" i="3"/>
  <c r="K9489" i="3"/>
  <c r="N9489" i="3" s="1" a="1"/>
  <c r="N9489" i="3" s="1"/>
  <c r="K3395" i="3"/>
  <c r="K3234" i="3"/>
  <c r="O3234" i="3" s="1" a="1"/>
  <c r="O3234" i="3" s="1"/>
  <c r="K3873" i="3"/>
  <c r="K2597" i="3"/>
  <c r="K2385" i="3"/>
  <c r="N2385" i="3" s="1" a="1"/>
  <c r="N2385" i="3" s="1"/>
  <c r="K1961" i="3"/>
  <c r="K1298" i="3"/>
  <c r="N1298" i="3" s="1" a="1"/>
  <c r="N1298" i="3" s="1"/>
  <c r="K2014" i="3"/>
  <c r="O2014" i="3" s="1" a="1"/>
  <c r="O2014" i="3" s="1"/>
  <c r="K2204" i="3"/>
  <c r="K8604" i="3"/>
  <c r="K3782" i="3"/>
  <c r="K4539" i="3"/>
  <c r="K3413" i="3"/>
  <c r="K3927" i="3"/>
  <c r="K3347" i="3"/>
  <c r="K3874" i="3"/>
  <c r="O2893" i="3" a="1"/>
  <c r="O2893" i="3" s="1"/>
  <c r="K4021" i="3"/>
  <c r="N4021" i="3" s="1" a="1"/>
  <c r="N4021" i="3" s="1"/>
  <c r="K3038" i="3"/>
  <c r="O3038" i="3" s="1" a="1"/>
  <c r="O3038" i="3" s="1"/>
  <c r="K1995" i="3"/>
  <c r="K2078" i="3"/>
  <c r="K7472" i="3"/>
  <c r="K8780" i="3"/>
  <c r="K4432" i="3"/>
  <c r="K3683" i="3"/>
  <c r="K4583" i="3"/>
  <c r="K2828" i="3"/>
  <c r="O2828" i="3" s="1" a="1"/>
  <c r="O2828" i="3" s="1"/>
  <c r="K4136" i="3"/>
  <c r="O4136" i="3" s="1" a="1"/>
  <c r="O4136" i="3" s="1"/>
  <c r="K3090" i="3"/>
  <c r="K3114" i="3"/>
  <c r="K2931" i="3"/>
  <c r="K2730" i="3"/>
  <c r="K2658" i="3"/>
  <c r="K1870" i="3"/>
  <c r="K2055" i="3"/>
  <c r="K2819" i="3"/>
  <c r="K1609" i="3"/>
  <c r="K1829" i="3"/>
  <c r="K2189" i="3"/>
  <c r="K1557" i="3"/>
  <c r="K2162" i="3"/>
  <c r="K776" i="3"/>
  <c r="K1347" i="3"/>
  <c r="K467" i="3"/>
  <c r="K418" i="3"/>
  <c r="K692" i="3"/>
  <c r="K1265" i="3"/>
  <c r="N1265" i="3" s="1" a="1"/>
  <c r="N1265" i="3" s="1"/>
  <c r="K1489" i="3"/>
  <c r="K80" i="3"/>
  <c r="K92" i="3"/>
  <c r="K256" i="3"/>
  <c r="N256" i="3" s="1" a="1"/>
  <c r="N256" i="3" s="1"/>
  <c r="K581" i="3"/>
  <c r="N581" i="3" s="1" a="1"/>
  <c r="N581" i="3" s="1"/>
  <c r="K6731" i="3"/>
  <c r="K8839" i="3"/>
  <c r="K4379" i="3"/>
  <c r="K4521" i="3"/>
  <c r="K2749" i="3"/>
  <c r="K4063" i="3"/>
  <c r="K3281" i="3"/>
  <c r="K2915" i="3"/>
  <c r="K2990" i="3"/>
  <c r="K2788" i="3"/>
  <c r="K2054" i="3"/>
  <c r="K1798" i="3"/>
  <c r="K1806" i="3"/>
  <c r="O1806" i="3" s="1" a="1"/>
  <c r="O1806" i="3" s="1"/>
  <c r="K2690" i="3"/>
  <c r="O2690" i="3" s="1" a="1"/>
  <c r="O2690" i="3" s="1"/>
  <c r="K1810" i="3"/>
  <c r="K1974" i="3"/>
  <c r="K2049" i="3"/>
  <c r="K2111" i="3"/>
  <c r="K1567" i="3"/>
  <c r="N1567" i="3" s="1" a="1"/>
  <c r="N1567" i="3" s="1"/>
  <c r="K252" i="3"/>
  <c r="K512" i="3"/>
  <c r="K1310" i="3"/>
  <c r="O857" i="3" a="1"/>
  <c r="O857" i="3" s="1"/>
  <c r="K71" i="3"/>
  <c r="K1830" i="3"/>
  <c r="K5484" i="3"/>
  <c r="O443" i="3" a="1"/>
  <c r="O443" i="3" s="1"/>
  <c r="O4107" i="3" a="1"/>
  <c r="O4107" i="3" s="1"/>
  <c r="O2813" i="3" a="1"/>
  <c r="O2813" i="3" s="1"/>
  <c r="O2876" i="3" a="1"/>
  <c r="O2876" i="3" s="1"/>
  <c r="O1073" i="3" a="1"/>
  <c r="O1073" i="3" s="1"/>
  <c r="K4795" i="3"/>
  <c r="K9626" i="3"/>
  <c r="O1800" i="3" a="1"/>
  <c r="O1800" i="3" s="1"/>
  <c r="O3622" i="3" a="1"/>
  <c r="O3622" i="3" s="1"/>
  <c r="O2070" i="3" a="1"/>
  <c r="O2070" i="3" s="1"/>
  <c r="K1117" i="3"/>
  <c r="K637" i="3"/>
  <c r="K985" i="3"/>
  <c r="O985" i="3" s="1" a="1"/>
  <c r="O985" i="3" s="1"/>
  <c r="K1143" i="3"/>
  <c r="K2479" i="3"/>
  <c r="K958" i="3"/>
  <c r="K1274" i="3"/>
  <c r="K1794" i="3"/>
  <c r="K18" i="3"/>
  <c r="K725" i="3"/>
  <c r="K257" i="3"/>
  <c r="K306" i="3"/>
  <c r="K242" i="3"/>
  <c r="K835" i="3"/>
  <c r="K7" i="3"/>
  <c r="O7" i="3" s="1" a="1"/>
  <c r="O7" i="3" s="1"/>
  <c r="K372" i="3"/>
  <c r="K167" i="3"/>
  <c r="N167" i="3" s="1" a="1"/>
  <c r="N167" i="3" s="1"/>
  <c r="K408" i="3"/>
  <c r="K4" i="3"/>
  <c r="O4" i="3" s="1" a="1"/>
  <c r="O4" i="3" s="1"/>
  <c r="K434" i="3"/>
  <c r="K997" i="3"/>
  <c r="K146" i="3"/>
  <c r="K1355" i="3"/>
  <c r="K792" i="3"/>
  <c r="K404" i="3"/>
  <c r="N404" i="3" s="1" a="1"/>
  <c r="N404" i="3" s="1"/>
  <c r="K26" i="3"/>
  <c r="K571" i="3"/>
  <c r="K365" i="3"/>
  <c r="K461" i="3"/>
  <c r="O461" i="3" s="1" a="1"/>
  <c r="O461" i="3" s="1"/>
  <c r="K161" i="3"/>
  <c r="K1037" i="3"/>
  <c r="K1235" i="3"/>
  <c r="K1059" i="3"/>
  <c r="N1059" i="3" s="1" a="1"/>
  <c r="N1059" i="3" s="1"/>
  <c r="K536" i="3"/>
  <c r="N536" i="3" s="1" a="1"/>
  <c r="N536" i="3" s="1"/>
  <c r="K1898" i="3"/>
  <c r="K1133" i="3"/>
  <c r="K2305" i="3"/>
  <c r="K2018" i="3"/>
  <c r="K2149" i="3"/>
  <c r="K2815" i="3"/>
  <c r="K3674" i="3"/>
  <c r="K4635" i="3"/>
  <c r="O1670" i="3" a="1"/>
  <c r="O1670" i="3" s="1"/>
  <c r="O4455" i="3" a="1"/>
  <c r="O4455" i="3" s="1"/>
  <c r="N4519" i="3" a="1"/>
  <c r="N4519" i="3" s="1"/>
  <c r="O3379" i="3" a="1"/>
  <c r="O3379" i="3" s="1"/>
  <c r="O2059" i="3" a="1"/>
  <c r="O2059" i="3" s="1"/>
  <c r="O1936" i="3" a="1"/>
  <c r="O1936" i="3" s="1"/>
  <c r="K279" i="3"/>
  <c r="K949" i="3"/>
  <c r="K397" i="3"/>
  <c r="K1483" i="3"/>
  <c r="K858" i="3"/>
  <c r="K867" i="3"/>
  <c r="K1553" i="3"/>
  <c r="K1267" i="3"/>
  <c r="K831" i="3"/>
  <c r="K433" i="3"/>
  <c r="K1469" i="3"/>
  <c r="N1469" i="3" s="1" a="1"/>
  <c r="N1469" i="3" s="1"/>
  <c r="K61" i="3"/>
  <c r="K1011" i="3"/>
  <c r="K156" i="3"/>
  <c r="K204" i="3"/>
  <c r="O204" i="3" s="1" a="1"/>
  <c r="O204" i="3" s="1"/>
  <c r="K29" i="3"/>
  <c r="N29" i="3" s="1" a="1"/>
  <c r="N29" i="3" s="1"/>
  <c r="K570" i="3"/>
  <c r="K36" i="3"/>
  <c r="K1249" i="3"/>
  <c r="K899" i="3"/>
  <c r="K1785" i="3"/>
  <c r="K2012" i="3"/>
  <c r="N2012" i="3" s="1" a="1"/>
  <c r="N2012" i="3" s="1"/>
  <c r="K1142" i="3"/>
  <c r="K1905" i="3"/>
  <c r="K2102" i="3"/>
  <c r="K1555" i="3"/>
  <c r="K3180" i="3"/>
  <c r="K3267" i="3"/>
  <c r="K4769" i="3"/>
  <c r="K8648" i="3"/>
  <c r="O2657" i="3" a="1"/>
  <c r="O2657" i="3" s="1"/>
  <c r="O3995" i="3" a="1"/>
  <c r="O3995" i="3" s="1"/>
  <c r="O2869" i="3" a="1"/>
  <c r="O2869" i="3" s="1"/>
  <c r="O4443" i="3" a="1"/>
  <c r="O4443" i="3" s="1"/>
  <c r="O4468" i="3" a="1"/>
  <c r="O4468" i="3" s="1"/>
  <c r="K1075" i="3"/>
  <c r="K1992" i="3"/>
  <c r="K706" i="3"/>
  <c r="K1894" i="3"/>
  <c r="K491" i="3"/>
  <c r="K178" i="3"/>
  <c r="O178" i="3" s="1" a="1"/>
  <c r="O178" i="3" s="1"/>
  <c r="K947" i="3"/>
  <c r="K2259" i="3"/>
  <c r="K935" i="3"/>
  <c r="K1230" i="3"/>
  <c r="K1009" i="3"/>
  <c r="K280" i="3"/>
  <c r="N280" i="3" s="1" a="1"/>
  <c r="N280" i="3" s="1"/>
  <c r="K267" i="3"/>
  <c r="K1309" i="3"/>
  <c r="K225" i="3"/>
  <c r="K224" i="3"/>
  <c r="K207" i="3"/>
  <c r="K656" i="3"/>
  <c r="K296" i="3"/>
  <c r="K344" i="3"/>
  <c r="K540" i="3"/>
  <c r="K639" i="3"/>
  <c r="K181" i="3"/>
  <c r="K700" i="3"/>
  <c r="K508" i="3"/>
  <c r="K636" i="3"/>
  <c r="K107" i="3"/>
  <c r="K23" i="3"/>
  <c r="K1718" i="3"/>
  <c r="K1542" i="3"/>
  <c r="K758" i="3"/>
  <c r="K67" i="3"/>
  <c r="K645" i="3"/>
  <c r="K1523" i="3"/>
  <c r="O1523" i="3" s="1" a="1"/>
  <c r="O1523" i="3" s="1"/>
  <c r="K925" i="3"/>
  <c r="K93" i="3"/>
  <c r="K595" i="3"/>
  <c r="K902" i="3"/>
  <c r="O902" i="3" s="1" a="1"/>
  <c r="O902" i="3" s="1"/>
  <c r="K1693" i="3"/>
  <c r="K2050" i="3"/>
  <c r="K2186" i="3"/>
  <c r="K2685" i="3"/>
  <c r="K4377" i="3"/>
  <c r="O4377" i="3" s="1" a="1"/>
  <c r="O4377" i="3" s="1"/>
  <c r="K8835" i="3"/>
  <c r="O4027" i="3" a="1"/>
  <c r="O4027" i="3" s="1"/>
  <c r="O3344" i="3" a="1"/>
  <c r="O3344" i="3" s="1"/>
  <c r="O3528" i="3" a="1"/>
  <c r="O3528" i="3" s="1"/>
  <c r="O3482" i="3" a="1"/>
  <c r="O3482" i="3" s="1"/>
  <c r="O2196" i="3" a="1"/>
  <c r="O2196" i="3" s="1"/>
  <c r="O2030" i="3" a="1"/>
  <c r="O2030" i="3" s="1"/>
  <c r="K1250" i="3"/>
  <c r="K603" i="3"/>
  <c r="K482" i="3"/>
  <c r="K159" i="3"/>
  <c r="K885" i="3"/>
  <c r="K910" i="3"/>
  <c r="K922" i="3"/>
  <c r="K254" i="3"/>
  <c r="K239" i="3"/>
  <c r="K1291" i="3"/>
  <c r="K674" i="3"/>
  <c r="K752" i="3"/>
  <c r="K1003" i="3"/>
  <c r="K1089" i="3"/>
  <c r="K440" i="3"/>
  <c r="N440" i="3" s="1" a="1"/>
  <c r="N440" i="3" s="1"/>
  <c r="K192" i="3"/>
  <c r="K328" i="3"/>
  <c r="K20" i="3"/>
  <c r="K623" i="3"/>
  <c r="K1935" i="3"/>
  <c r="K285" i="3"/>
  <c r="K120" i="3"/>
  <c r="O120" i="3" s="1" a="1"/>
  <c r="O120" i="3" s="1"/>
  <c r="K588" i="3"/>
  <c r="K30" i="3"/>
  <c r="K311" i="3"/>
  <c r="K367" i="3"/>
  <c r="K1621" i="3"/>
  <c r="K123" i="3"/>
  <c r="K396" i="3"/>
  <c r="K690" i="3"/>
  <c r="K103" i="3"/>
  <c r="K1533" i="3"/>
  <c r="N1533" i="3" s="1" a="1"/>
  <c r="N1533" i="3" s="1"/>
  <c r="K1575" i="3"/>
  <c r="K485" i="3"/>
  <c r="K1713" i="3"/>
  <c r="K978" i="3"/>
  <c r="K1762" i="3"/>
  <c r="K1155" i="3"/>
  <c r="K919" i="3"/>
  <c r="K1649" i="3"/>
  <c r="O2266" i="3" a="1"/>
  <c r="O2266" i="3" s="1"/>
  <c r="K3447" i="3"/>
  <c r="O4741" i="3" a="1"/>
  <c r="O4741" i="3" s="1"/>
  <c r="O2853" i="3" a="1"/>
  <c r="O2853" i="3" s="1"/>
  <c r="O3848" i="3" a="1"/>
  <c r="O3848" i="3" s="1"/>
  <c r="K901" i="3"/>
  <c r="K661" i="3"/>
  <c r="K141" i="3"/>
  <c r="K827" i="3"/>
  <c r="O827" i="3" s="1" a="1"/>
  <c r="O827" i="3" s="1"/>
  <c r="K205" i="3"/>
  <c r="K898" i="3"/>
  <c r="K1831" i="3"/>
  <c r="K870" i="3"/>
  <c r="K955" i="3"/>
  <c r="K1203" i="3"/>
  <c r="K176" i="3"/>
  <c r="K211" i="3"/>
  <c r="K290" i="3"/>
  <c r="K610" i="3"/>
  <c r="K767" i="3"/>
  <c r="K111" i="3"/>
  <c r="K409" i="3"/>
  <c r="K287" i="3"/>
  <c r="K1678" i="3"/>
  <c r="O1678" i="3" s="1" a="1"/>
  <c r="O1678" i="3" s="1"/>
  <c r="K576" i="3"/>
  <c r="K1158" i="3"/>
  <c r="K1452" i="3"/>
  <c r="K260" i="3"/>
  <c r="K572" i="3"/>
  <c r="K405" i="3"/>
  <c r="K492" i="3"/>
  <c r="K158" i="3"/>
  <c r="K75" i="3"/>
  <c r="K883" i="3"/>
  <c r="K6" i="3"/>
  <c r="K905" i="3"/>
  <c r="K117" i="3"/>
  <c r="K1809" i="3"/>
  <c r="K565" i="3"/>
  <c r="K665" i="3"/>
  <c r="K1793" i="3"/>
  <c r="K1247" i="3"/>
  <c r="K1933" i="3"/>
  <c r="K1478" i="3"/>
  <c r="K2037" i="3"/>
  <c r="O2037" i="3" s="1" a="1"/>
  <c r="O2037" i="3" s="1"/>
  <c r="K2339" i="3"/>
  <c r="K9152" i="3"/>
  <c r="O3034" i="3" a="1"/>
  <c r="O3034" i="3" s="1"/>
  <c r="O3686" i="3" a="1"/>
  <c r="O3686" i="3" s="1"/>
  <c r="O2516" i="3" a="1"/>
  <c r="O2516" i="3" s="1"/>
  <c r="O2015" i="3" a="1"/>
  <c r="O2015" i="3" s="1"/>
  <c r="K863" i="3"/>
  <c r="K649" i="3"/>
  <c r="K1207" i="3"/>
  <c r="K873" i="3"/>
  <c r="K112" i="3"/>
  <c r="K814" i="3"/>
  <c r="N814" i="3" s="1" a="1"/>
  <c r="N814" i="3" s="1"/>
  <c r="K805" i="3"/>
  <c r="K1501" i="3"/>
  <c r="K152" i="3"/>
  <c r="K1183" i="3"/>
  <c r="K601" i="3"/>
  <c r="K532" i="3"/>
  <c r="N532" i="3" s="1" a="1"/>
  <c r="N532" i="3" s="1"/>
  <c r="K199" i="3"/>
  <c r="K82" i="3"/>
  <c r="K369" i="3"/>
  <c r="K618" i="3"/>
  <c r="K1123" i="3"/>
  <c r="K509" i="3"/>
  <c r="K1338" i="3"/>
  <c r="K524" i="3"/>
  <c r="K1467" i="3"/>
  <c r="K325" i="3"/>
  <c r="K589" i="3"/>
  <c r="K194" i="3"/>
  <c r="K198" i="3"/>
  <c r="N198" i="3" s="1" a="1"/>
  <c r="N198" i="3" s="1"/>
  <c r="K25" i="3"/>
  <c r="N1846" i="3" a="1"/>
  <c r="N1846" i="3" s="1"/>
  <c r="K587" i="3"/>
  <c r="K723" i="3"/>
  <c r="K1773" i="3"/>
  <c r="N1773" i="3" s="1" a="1"/>
  <c r="N1773" i="3" s="1"/>
  <c r="K1822" i="3"/>
  <c r="K1607" i="3"/>
  <c r="K1166" i="3"/>
  <c r="K2094" i="3"/>
  <c r="K2786" i="3"/>
  <c r="K2333" i="3"/>
  <c r="K4003" i="3"/>
  <c r="O3600" i="3" a="1"/>
  <c r="O3600" i="3" s="1"/>
  <c r="O2472" i="3" a="1"/>
  <c r="O2472" i="3" s="1"/>
  <c r="O2024" i="3" a="1"/>
  <c r="O2024" i="3" s="1"/>
  <c r="O1534" i="3" a="1"/>
  <c r="O1534" i="3" s="1"/>
  <c r="O2976" i="3" a="1"/>
  <c r="O2976" i="3" s="1"/>
  <c r="K2120" i="3"/>
  <c r="K4524" i="3"/>
  <c r="K8909" i="3"/>
  <c r="O2728" i="3" a="1"/>
  <c r="O2728" i="3" s="1"/>
  <c r="O1339" i="3" a="1"/>
  <c r="O1339" i="3" s="1"/>
  <c r="K1427" i="3"/>
  <c r="K1015" i="3"/>
  <c r="K1506" i="3"/>
  <c r="K793" i="3"/>
  <c r="K2202" i="3"/>
  <c r="K101" i="3"/>
  <c r="K1644" i="3"/>
  <c r="K624" i="3"/>
  <c r="K693" i="3"/>
  <c r="K177" i="3"/>
  <c r="K507" i="3"/>
  <c r="K162" i="3"/>
  <c r="K530" i="3"/>
  <c r="K66" i="3"/>
  <c r="K345" i="3"/>
  <c r="K185" i="3"/>
  <c r="K823" i="3"/>
  <c r="K436" i="3"/>
  <c r="K1138" i="3"/>
  <c r="K555" i="3"/>
  <c r="K464" i="3"/>
  <c r="K490" i="3"/>
  <c r="K273" i="3"/>
  <c r="K608" i="3"/>
  <c r="K14" i="3"/>
  <c r="K265" i="3"/>
  <c r="K151" i="3"/>
  <c r="K294" i="3"/>
  <c r="K804" i="3"/>
  <c r="K1745" i="3"/>
  <c r="K2029" i="3"/>
  <c r="K2421" i="3"/>
  <c r="K2068" i="3"/>
  <c r="K3943" i="3"/>
  <c r="K4735" i="3"/>
  <c r="K9610" i="3"/>
  <c r="O3376" i="3" a="1"/>
  <c r="O3376" i="3" s="1"/>
  <c r="O3893" i="3" a="1"/>
  <c r="O3893" i="3" s="1"/>
  <c r="O3269" i="3" a="1"/>
  <c r="O3269" i="3" s="1"/>
  <c r="O2347" i="3" a="1"/>
  <c r="O2347" i="3" s="1"/>
  <c r="O3370" i="3" a="1"/>
  <c r="O3370" i="3" s="1"/>
  <c r="O1068" i="3" a="1"/>
  <c r="O1068" i="3" s="1"/>
  <c r="O4175" i="3" a="1"/>
  <c r="O4175" i="3" s="1"/>
  <c r="O3219" i="3" a="1"/>
  <c r="O3219" i="3" s="1"/>
  <c r="O2747" i="3" a="1"/>
  <c r="O2747" i="3" s="1"/>
  <c r="N4180" i="3" a="1"/>
  <c r="N4180" i="3" s="1"/>
  <c r="O4180" i="3" a="1"/>
  <c r="O4180" i="3" s="1"/>
  <c r="O4288" i="3" a="1"/>
  <c r="O4288" i="3" s="1"/>
  <c r="O4152" i="3" a="1"/>
  <c r="O4152" i="3" s="1"/>
  <c r="O4012" i="3" a="1"/>
  <c r="O4012" i="3" s="1"/>
  <c r="O3320" i="3" a="1"/>
  <c r="O3320" i="3" s="1"/>
  <c r="O3275" i="3" a="1"/>
  <c r="O3275" i="3" s="1"/>
  <c r="O2467" i="3" a="1"/>
  <c r="O2467" i="3" s="1"/>
  <c r="O2629" i="3" a="1"/>
  <c r="O2629" i="3" s="1"/>
  <c r="O3524" i="3" a="1"/>
  <c r="O3524" i="3" s="1"/>
  <c r="N3113" i="3" a="1"/>
  <c r="N3113" i="3" s="1"/>
  <c r="O3113" i="3" a="1"/>
  <c r="O3113" i="3" s="1"/>
  <c r="O3095" i="3" a="1"/>
  <c r="O3095" i="3" s="1"/>
  <c r="O3448" i="3" a="1"/>
  <c r="O3448" i="3" s="1"/>
  <c r="N1090" i="3" a="1"/>
  <c r="N1090" i="3" s="1"/>
  <c r="O1090" i="3" a="1"/>
  <c r="O1090" i="3" s="1"/>
  <c r="O1348" i="3" a="1"/>
  <c r="O1348" i="3" s="1"/>
  <c r="O640" i="3" a="1"/>
  <c r="O640" i="3" s="1"/>
  <c r="N1525" i="3" a="1"/>
  <c r="N1525" i="3" s="1"/>
  <c r="O4220" i="3" a="1"/>
  <c r="O4220" i="3" s="1"/>
  <c r="O3410" i="3" a="1"/>
  <c r="O3410" i="3" s="1"/>
  <c r="O3659" i="3" a="1"/>
  <c r="O3659" i="3" s="1"/>
  <c r="N2678" i="3" a="1"/>
  <c r="N2678" i="3" s="1"/>
  <c r="O2678" i="3" a="1"/>
  <c r="O2678" i="3" s="1"/>
  <c r="O3414" i="3" a="1"/>
  <c r="O3414" i="3" s="1"/>
  <c r="O3087" i="3" a="1"/>
  <c r="O3087" i="3" s="1"/>
  <c r="O3029" i="3" a="1"/>
  <c r="O3029" i="3" s="1"/>
  <c r="O1428" i="3" a="1"/>
  <c r="O1428" i="3" s="1"/>
  <c r="O586" i="3" a="1"/>
  <c r="O586" i="3" s="1"/>
  <c r="O2195" i="3" a="1"/>
  <c r="O2195" i="3" s="1"/>
  <c r="N1529" i="3" a="1"/>
  <c r="N1529" i="3" s="1"/>
  <c r="O1529" i="3" a="1"/>
  <c r="O1529" i="3" s="1"/>
  <c r="O4519" i="3" a="1"/>
  <c r="O4519" i="3" s="1"/>
  <c r="O3906" i="3" a="1"/>
  <c r="O3906" i="3" s="1"/>
  <c r="O4130" i="3" a="1"/>
  <c r="O4130" i="3" s="1"/>
  <c r="N2892" i="3" a="1"/>
  <c r="N2892" i="3" s="1"/>
  <c r="O2892" i="3" a="1"/>
  <c r="O2892" i="3" s="1"/>
  <c r="O2715" i="3" a="1"/>
  <c r="O2715" i="3" s="1"/>
  <c r="O2431" i="3" a="1"/>
  <c r="O2431" i="3" s="1"/>
  <c r="O1622" i="3" a="1"/>
  <c r="O1622" i="3" s="1"/>
  <c r="O1102" i="3" a="1"/>
  <c r="O1102" i="3" s="1"/>
  <c r="O1078" i="3" a="1"/>
  <c r="O1078" i="3" s="1"/>
  <c r="O2459" i="3" a="1"/>
  <c r="O2459" i="3" s="1"/>
  <c r="O2412" i="3" a="1"/>
  <c r="O2412" i="3" s="1"/>
  <c r="N4234" i="3" a="1"/>
  <c r="N4234" i="3" s="1"/>
  <c r="O4234" i="3" a="1"/>
  <c r="O4234" i="3" s="1"/>
  <c r="O4840" i="3" a="1"/>
  <c r="O4840" i="3" s="1"/>
  <c r="O4368" i="3" a="1"/>
  <c r="O4368" i="3" s="1"/>
  <c r="O3796" i="3" a="1"/>
  <c r="O3796" i="3" s="1"/>
  <c r="O3633" i="3" a="1"/>
  <c r="O3633" i="3" s="1"/>
  <c r="O4066" i="3" a="1"/>
  <c r="O4066" i="3" s="1"/>
  <c r="O3568" i="3" a="1"/>
  <c r="O3568" i="3" s="1"/>
  <c r="O2827" i="3" a="1"/>
  <c r="O2827" i="3" s="1"/>
  <c r="O2525" i="3" a="1"/>
  <c r="O2525" i="3" s="1"/>
  <c r="O1188" i="3" a="1"/>
  <c r="O1188" i="3" s="1"/>
  <c r="O4821" i="3" a="1"/>
  <c r="O4821" i="3" s="1"/>
  <c r="O4158" i="3" a="1"/>
  <c r="O4158" i="3" s="1"/>
  <c r="O4765" i="3" a="1"/>
  <c r="O4765" i="3" s="1"/>
  <c r="N4188" i="3" a="1"/>
  <c r="N4188" i="3" s="1"/>
  <c r="O4188" i="3" a="1"/>
  <c r="O4188" i="3" s="1"/>
  <c r="O3522" i="3" a="1"/>
  <c r="O3522" i="3" s="1"/>
  <c r="O3045" i="3" a="1"/>
  <c r="O3045" i="3" s="1"/>
  <c r="N1132" i="3" a="1"/>
  <c r="N1132" i="3" s="1"/>
  <c r="O1132" i="3" a="1"/>
  <c r="O1132" i="3" s="1"/>
  <c r="O4480" i="3" a="1"/>
  <c r="O4480" i="3" s="1"/>
  <c r="O4634" i="3" a="1"/>
  <c r="O4634" i="3" s="1"/>
  <c r="O4800" i="3" a="1"/>
  <c r="O4800" i="3" s="1"/>
  <c r="O4295" i="3" a="1"/>
  <c r="O4295" i="3" s="1"/>
  <c r="O3573" i="3" a="1"/>
  <c r="O3573" i="3" s="1"/>
  <c r="O3525" i="3" a="1"/>
  <c r="O3525" i="3" s="1"/>
  <c r="O4170" i="3" a="1"/>
  <c r="O4170" i="3" s="1"/>
  <c r="O2767" i="3" a="1"/>
  <c r="O2767" i="3" s="1"/>
  <c r="N3101" i="3" a="1"/>
  <c r="N3101" i="3" s="1"/>
  <c r="O3101" i="3" a="1"/>
  <c r="O3101" i="3" s="1"/>
  <c r="O2275" i="3" a="1"/>
  <c r="O2275" i="3" s="1"/>
  <c r="O2695" i="3" a="1"/>
  <c r="O2695" i="3" s="1"/>
  <c r="O2079" i="3" a="1"/>
  <c r="O2079" i="3" s="1"/>
  <c r="O2332" i="3" a="1"/>
  <c r="O2332" i="3" s="1"/>
  <c r="O996" i="3" a="1"/>
  <c r="O996" i="3" s="1"/>
  <c r="N230" i="3" a="1"/>
  <c r="N230" i="3" s="1"/>
  <c r="O230" i="3" a="1"/>
  <c r="O230" i="3" s="1"/>
  <c r="N662" i="3" a="1"/>
  <c r="N662" i="3" s="1"/>
  <c r="O662" i="3" a="1"/>
  <c r="O662" i="3" s="1"/>
  <c r="N4081" i="3" a="1"/>
  <c r="N4081" i="3" s="1"/>
  <c r="O4081" i="3" a="1"/>
  <c r="O4081" i="3" s="1"/>
  <c r="O466" i="3" a="1"/>
  <c r="O466" i="3" s="1"/>
  <c r="O4090" i="3" a="1"/>
  <c r="O4090" i="3" s="1"/>
  <c r="O3798" i="3" a="1"/>
  <c r="O3798" i="3" s="1"/>
  <c r="O4128" i="3" a="1"/>
  <c r="O4128" i="3" s="1"/>
  <c r="O4227" i="3" a="1"/>
  <c r="O4227" i="3" s="1"/>
  <c r="O3577" i="3" a="1"/>
  <c r="O3577" i="3" s="1"/>
  <c r="O4843" i="3" a="1"/>
  <c r="O4843" i="3" s="1"/>
  <c r="O2860" i="3" a="1"/>
  <c r="O2860" i="3" s="1"/>
  <c r="O1224" i="3" a="1"/>
  <c r="O1224" i="3" s="1"/>
  <c r="O972" i="3" a="1"/>
  <c r="O972" i="3" s="1"/>
  <c r="O1999" i="3" a="1"/>
  <c r="O1999" i="3" s="1"/>
  <c r="O988" i="3" a="1"/>
  <c r="O988" i="3" s="1"/>
  <c r="N4567" i="3" a="1"/>
  <c r="N4567" i="3" s="1"/>
  <c r="O3247" i="3" a="1"/>
  <c r="O3247" i="3" s="1"/>
  <c r="O4675" i="3" a="1"/>
  <c r="O4675" i="3" s="1"/>
  <c r="O3968" i="3" a="1"/>
  <c r="O3968" i="3" s="1"/>
  <c r="O3405" i="3" a="1"/>
  <c r="O3405" i="3" s="1"/>
  <c r="O4756" i="3" a="1"/>
  <c r="O4756" i="3" s="1"/>
  <c r="O3386" i="3" a="1"/>
  <c r="O3386" i="3" s="1"/>
  <c r="N1236" i="3" a="1"/>
  <c r="N1236" i="3" s="1"/>
  <c r="O1236" i="3" a="1"/>
  <c r="O1236" i="3" s="1"/>
  <c r="O3598" i="3" a="1"/>
  <c r="O3598" i="3" s="1"/>
  <c r="O3734" i="3" a="1"/>
  <c r="O3734" i="3" s="1"/>
  <c r="O4106" i="3" a="1"/>
  <c r="O4106" i="3" s="1"/>
  <c r="O1722" i="3" a="1"/>
  <c r="O1722" i="3" s="1"/>
  <c r="O243" i="3" a="1"/>
  <c r="O243" i="3" s="1"/>
  <c r="N2306" i="3" a="1"/>
  <c r="N2306" i="3" s="1"/>
  <c r="K2082" i="3"/>
  <c r="K2942" i="3"/>
  <c r="K2182" i="3"/>
  <c r="K2060" i="3"/>
  <c r="K2118" i="3"/>
  <c r="O2118" i="3" s="1" a="1"/>
  <c r="O2118" i="3" s="1"/>
  <c r="K1979" i="3"/>
  <c r="K2584" i="3"/>
  <c r="K3619" i="3"/>
  <c r="K3056" i="3"/>
  <c r="O3056" i="3" s="1" a="1"/>
  <c r="O3056" i="3" s="1"/>
  <c r="K2948" i="3"/>
  <c r="K3003" i="3"/>
  <c r="K2927" i="3"/>
  <c r="K2145" i="3"/>
  <c r="K4439" i="3"/>
  <c r="K3614" i="3"/>
  <c r="K3450" i="3"/>
  <c r="O3450" i="3" s="1" a="1"/>
  <c r="O3450" i="3" s="1"/>
  <c r="K3811" i="3"/>
  <c r="K3428" i="3"/>
  <c r="K3845" i="3"/>
  <c r="K3305" i="3"/>
  <c r="O3648" i="3" a="1"/>
  <c r="O3648" i="3" s="1"/>
  <c r="K2588" i="3"/>
  <c r="K4417" i="3"/>
  <c r="O4417" i="3" s="1" a="1"/>
  <c r="O4417" i="3" s="1"/>
  <c r="K3671" i="3"/>
  <c r="K3363" i="3"/>
  <c r="K4582" i="3"/>
  <c r="K2875" i="3"/>
  <c r="K4530" i="3"/>
  <c r="K4711" i="3"/>
  <c r="K3775" i="3"/>
  <c r="K4629" i="3"/>
  <c r="K4364" i="3"/>
  <c r="O4364" i="3" s="1" a="1"/>
  <c r="O4364" i="3" s="1"/>
  <c r="K4491" i="3"/>
  <c r="K4055" i="3"/>
  <c r="O4055" i="3" s="1" a="1"/>
  <c r="O4055" i="3" s="1"/>
  <c r="K113" i="3"/>
  <c r="K9348" i="3"/>
  <c r="K8704" i="3"/>
  <c r="K8728" i="3"/>
  <c r="K8766" i="3"/>
  <c r="K9320" i="3"/>
  <c r="N9320" i="3" s="1" a="1"/>
  <c r="N9320" i="3" s="1"/>
  <c r="K8370" i="3"/>
  <c r="K8667" i="3"/>
  <c r="K9297" i="3"/>
  <c r="K8631" i="3"/>
  <c r="K8174" i="3"/>
  <c r="K7144" i="3"/>
  <c r="K6879" i="3"/>
  <c r="K8779" i="3"/>
  <c r="K2065" i="3"/>
  <c r="O2065" i="3" s="1" a="1"/>
  <c r="O2065" i="3" s="1"/>
  <c r="K2132" i="3"/>
  <c r="K2844" i="3"/>
  <c r="K2085" i="3"/>
  <c r="K3387" i="3"/>
  <c r="K2722" i="3"/>
  <c r="O2722" i="3" s="1" a="1"/>
  <c r="O2722" i="3" s="1"/>
  <c r="K3565" i="3"/>
  <c r="K3337" i="3"/>
  <c r="K4313" i="3"/>
  <c r="K4839" i="3"/>
  <c r="K4638" i="3"/>
  <c r="K2766" i="3"/>
  <c r="K3940" i="3"/>
  <c r="K4440" i="3"/>
  <c r="K3425" i="3"/>
  <c r="K4679" i="3"/>
  <c r="K3359" i="3"/>
  <c r="K3690" i="3"/>
  <c r="K4622" i="3"/>
  <c r="K4835" i="3"/>
  <c r="K4507" i="3"/>
  <c r="K4453" i="3"/>
  <c r="K4153" i="3"/>
  <c r="K759" i="3"/>
  <c r="K132" i="3"/>
  <c r="K9683" i="3"/>
  <c r="K9631" i="3"/>
  <c r="K9349" i="3"/>
  <c r="K9216" i="3"/>
  <c r="K8653" i="3"/>
  <c r="K8627" i="3"/>
  <c r="K8250" i="3"/>
  <c r="K8680" i="3"/>
  <c r="K7599" i="3"/>
  <c r="N7599" i="3" s="1" a="1"/>
  <c r="N7599" i="3" s="1"/>
  <c r="K7744" i="3"/>
  <c r="K5438" i="3"/>
  <c r="K9954" i="3"/>
  <c r="O4173" i="3" a="1"/>
  <c r="O4173" i="3" s="1"/>
  <c r="N3280" i="3" a="1"/>
  <c r="N3280" i="3" s="1"/>
  <c r="N3417" i="3" a="1"/>
  <c r="N3417" i="3" s="1"/>
  <c r="K2481" i="3"/>
  <c r="K2165" i="3"/>
  <c r="K3232" i="3"/>
  <c r="K2425" i="3"/>
  <c r="K2329" i="3"/>
  <c r="K3054" i="3"/>
  <c r="K2858" i="3"/>
  <c r="K3441" i="3"/>
  <c r="K3657" i="3"/>
  <c r="O2736" i="3" a="1"/>
  <c r="O2736" i="3" s="1"/>
  <c r="K3920" i="3"/>
  <c r="K3046" i="3"/>
  <c r="K2123" i="3"/>
  <c r="K3023" i="3"/>
  <c r="K3519" i="3"/>
  <c r="K4228" i="3"/>
  <c r="N4228" i="3" s="1" a="1"/>
  <c r="N4228" i="3" s="1"/>
  <c r="K4451" i="3"/>
  <c r="K4496" i="3"/>
  <c r="K3433" i="3"/>
  <c r="K2946" i="3"/>
  <c r="K3006" i="3"/>
  <c r="K4211" i="3"/>
  <c r="O4211" i="3" s="1" a="1"/>
  <c r="O4211" i="3" s="1"/>
  <c r="K3815" i="3"/>
  <c r="K3717" i="3"/>
  <c r="K4669" i="3"/>
  <c r="K3911" i="3"/>
  <c r="N3911" i="3" s="1" a="1"/>
  <c r="N3911" i="3" s="1"/>
  <c r="K4532" i="3"/>
  <c r="O4532" i="3" s="1" a="1"/>
  <c r="O4532" i="3" s="1"/>
  <c r="K4489" i="3"/>
  <c r="O4489" i="3" s="1" a="1"/>
  <c r="O4489" i="3" s="1"/>
  <c r="K339" i="3"/>
  <c r="K9568" i="3"/>
  <c r="K9252" i="3"/>
  <c r="K9454" i="3"/>
  <c r="K9275" i="3"/>
  <c r="K7922" i="3"/>
  <c r="K8904" i="3"/>
  <c r="K8019" i="3"/>
  <c r="K8426" i="3"/>
  <c r="K8480" i="3"/>
  <c r="K7348" i="3"/>
  <c r="K8872" i="3"/>
  <c r="K7156" i="3"/>
  <c r="K7447" i="3"/>
  <c r="O4541" i="3" a="1"/>
  <c r="O4541" i="3" s="1"/>
  <c r="K19" i="3"/>
  <c r="K549" i="3"/>
  <c r="N549" i="3" s="1" a="1"/>
  <c r="N549" i="3" s="1"/>
  <c r="K9232" i="3"/>
  <c r="K9121" i="3"/>
  <c r="K8595" i="3"/>
  <c r="K9371" i="3"/>
  <c r="K8176" i="3"/>
  <c r="K7838" i="3"/>
  <c r="K6871" i="3"/>
  <c r="K6953" i="3"/>
  <c r="K9492" i="3"/>
  <c r="K9553" i="3"/>
  <c r="K9103" i="3"/>
  <c r="K9030" i="3"/>
  <c r="K8410" i="3"/>
  <c r="K7908" i="3"/>
  <c r="K8940" i="3"/>
  <c r="K8055" i="3"/>
  <c r="K7795" i="3"/>
  <c r="K8884" i="3"/>
  <c r="K7727" i="3"/>
  <c r="K7756" i="3"/>
  <c r="K7198" i="3"/>
  <c r="K8415" i="3"/>
  <c r="K9199" i="3"/>
  <c r="O3381" i="3" a="1"/>
  <c r="O3381" i="3" s="1"/>
  <c r="K4361" i="3"/>
  <c r="K3471" i="3"/>
  <c r="K3483" i="3"/>
  <c r="K3643" i="3"/>
  <c r="K3385" i="3"/>
  <c r="K4400" i="3"/>
  <c r="K3884" i="3"/>
  <c r="K3505" i="3"/>
  <c r="K4233" i="3"/>
  <c r="K4189" i="3"/>
  <c r="K4595" i="3"/>
  <c r="K4559" i="3"/>
  <c r="K4492" i="3"/>
  <c r="K9338" i="3"/>
  <c r="K8897" i="3"/>
  <c r="K9470" i="3"/>
  <c r="K8628" i="3"/>
  <c r="K8388" i="3"/>
  <c r="K9400" i="3"/>
  <c r="K7167" i="3"/>
  <c r="K7738" i="3"/>
  <c r="K6887" i="3"/>
  <c r="O4654" i="3" a="1"/>
  <c r="O4654" i="3" s="1"/>
  <c r="O3300" i="3" a="1"/>
  <c r="O3300" i="3" s="1"/>
  <c r="O3736" i="3" a="1"/>
  <c r="O3736" i="3" s="1"/>
  <c r="N1545" i="3" a="1"/>
  <c r="N1545" i="3" s="1"/>
  <c r="O1545" i="3" a="1"/>
  <c r="O1545" i="3" s="1"/>
  <c r="K2660" i="3"/>
  <c r="K2194" i="3"/>
  <c r="O2194" i="3" s="1" a="1"/>
  <c r="O2194" i="3" s="1"/>
  <c r="K2777" i="3"/>
  <c r="K2441" i="3"/>
  <c r="N2441" i="3" s="1" a="1"/>
  <c r="N2441" i="3" s="1"/>
  <c r="K2626" i="3"/>
  <c r="K2754" i="3"/>
  <c r="K2692" i="3"/>
  <c r="K3426" i="3"/>
  <c r="K2245" i="3"/>
  <c r="O3694" i="3" a="1"/>
  <c r="O3694" i="3" s="1"/>
  <c r="K3992" i="3"/>
  <c r="K2609" i="3"/>
  <c r="K4337" i="3"/>
  <c r="K3687" i="3"/>
  <c r="K3506" i="3"/>
  <c r="K3446" i="3"/>
  <c r="O3446" i="3" s="1" a="1"/>
  <c r="O3446" i="3" s="1"/>
  <c r="K4517" i="3"/>
  <c r="K4117" i="3"/>
  <c r="K4418" i="3"/>
  <c r="K4420" i="3"/>
  <c r="N4420" i="3" s="1" a="1"/>
  <c r="N4420" i="3" s="1"/>
  <c r="K4613" i="3"/>
  <c r="K4822" i="3"/>
  <c r="K4311" i="3"/>
  <c r="K9681" i="3"/>
  <c r="K9257" i="3"/>
  <c r="K9522" i="3"/>
  <c r="K8832" i="3"/>
  <c r="K9008" i="3"/>
  <c r="K9433" i="3"/>
  <c r="K8762" i="3"/>
  <c r="K9501" i="3"/>
  <c r="K8864" i="3"/>
  <c r="N8864" i="3" s="1" a="1"/>
  <c r="N8864" i="3" s="1"/>
  <c r="K8992" i="3"/>
  <c r="K9270" i="3"/>
  <c r="K6831" i="3"/>
  <c r="K2838" i="3"/>
  <c r="K2512" i="3"/>
  <c r="K2289" i="3"/>
  <c r="K2302" i="3"/>
  <c r="K3143" i="3"/>
  <c r="K2530" i="3"/>
  <c r="K2655" i="3"/>
  <c r="K2153" i="3"/>
  <c r="K2958" i="3"/>
  <c r="K3190" i="3"/>
  <c r="K2375" i="3"/>
  <c r="K2703" i="3"/>
  <c r="K3497" i="3"/>
  <c r="K3753" i="3"/>
  <c r="N3753" i="3" s="1" a="1"/>
  <c r="N3753" i="3" s="1"/>
  <c r="K2291" i="3"/>
  <c r="K3823" i="3"/>
  <c r="K4411" i="3"/>
  <c r="K3406" i="3"/>
  <c r="O3733" i="3" a="1"/>
  <c r="O3733" i="3" s="1"/>
  <c r="K3714" i="3"/>
  <c r="K3610" i="3"/>
  <c r="K3821" i="3"/>
  <c r="K3475" i="3"/>
  <c r="K3951" i="3"/>
  <c r="N3951" i="3" s="1" a="1"/>
  <c r="N3951" i="3" s="1"/>
  <c r="K4484" i="3"/>
  <c r="K3901" i="3"/>
  <c r="K4224" i="3"/>
  <c r="K4204" i="3"/>
  <c r="K9640" i="3"/>
  <c r="K9604" i="3"/>
  <c r="K8763" i="3"/>
  <c r="K9537" i="3"/>
  <c r="K8061" i="3"/>
  <c r="K8470" i="3"/>
  <c r="K8599" i="3"/>
  <c r="K8111" i="3"/>
  <c r="K7711" i="3"/>
  <c r="K7832" i="3"/>
  <c r="K6783" i="3"/>
  <c r="O1381" i="3" a="1"/>
  <c r="O1381" i="3" s="1"/>
  <c r="O4571" i="3" a="1"/>
  <c r="O4571" i="3" s="1"/>
  <c r="O4393" i="3" a="1"/>
  <c r="O4393" i="3" s="1"/>
  <c r="N3315" i="3" a="1"/>
  <c r="N3315" i="3" s="1"/>
  <c r="N3019" i="3" a="1"/>
  <c r="N3019" i="3" s="1"/>
  <c r="N3030" i="3" a="1"/>
  <c r="N3030" i="3" s="1"/>
  <c r="O539" i="3" a="1"/>
  <c r="O539" i="3" s="1"/>
  <c r="K2630" i="3"/>
  <c r="K3170" i="3"/>
  <c r="K2540" i="3"/>
  <c r="K2757" i="3"/>
  <c r="K2337" i="3"/>
  <c r="K2363" i="3"/>
  <c r="K2610" i="3"/>
  <c r="K2687" i="3"/>
  <c r="K2161" i="3"/>
  <c r="K2910" i="3"/>
  <c r="K3323" i="3"/>
  <c r="K3641" i="3"/>
  <c r="O3641" i="3" s="1" a="1"/>
  <c r="O3641" i="3" s="1"/>
  <c r="K3665" i="3"/>
  <c r="K2914" i="3"/>
  <c r="K3745" i="3"/>
  <c r="K4139" i="3"/>
  <c r="K3492" i="3"/>
  <c r="K3252" i="3"/>
  <c r="K3634" i="3"/>
  <c r="K4657" i="3"/>
  <c r="K3963" i="3"/>
  <c r="K4618" i="3"/>
  <c r="K3809" i="3"/>
  <c r="K3912" i="3"/>
  <c r="O3912" i="3" s="1" a="1"/>
  <c r="O3912" i="3" s="1"/>
  <c r="K4244" i="3"/>
  <c r="O4244" i="3" s="1" a="1"/>
  <c r="O4244" i="3" s="1"/>
  <c r="K4653" i="3"/>
  <c r="K4829" i="3"/>
  <c r="K4655" i="3"/>
  <c r="O4655" i="3" s="1" a="1"/>
  <c r="O4655" i="3" s="1"/>
  <c r="K9609" i="3"/>
  <c r="K9321" i="3"/>
  <c r="K9576" i="3"/>
  <c r="N9576" i="3" s="1" a="1"/>
  <c r="N9576" i="3" s="1"/>
  <c r="K9392" i="3"/>
  <c r="K8227" i="3"/>
  <c r="K8105" i="3"/>
  <c r="K7657" i="3"/>
  <c r="K7120" i="3"/>
  <c r="K5065" i="3"/>
  <c r="K8178" i="3"/>
  <c r="O270" i="3" a="1"/>
  <c r="O270" i="3" s="1"/>
  <c r="K3759" i="3"/>
  <c r="N3759" i="3" s="1" a="1"/>
  <c r="N3759" i="3" s="1"/>
  <c r="K3749" i="3"/>
  <c r="K3667" i="3"/>
  <c r="K3789" i="3"/>
  <c r="K4599" i="3"/>
  <c r="K3551" i="3"/>
  <c r="K3924" i="3"/>
  <c r="K4252" i="3"/>
  <c r="K4462" i="3"/>
  <c r="K3981" i="3"/>
  <c r="N3981" i="3" s="1" a="1"/>
  <c r="N3981" i="3" s="1"/>
  <c r="K8868" i="3"/>
  <c r="K9497" i="3"/>
  <c r="K8888" i="3"/>
  <c r="K9140" i="3"/>
  <c r="K9263" i="3"/>
  <c r="K9169" i="3"/>
  <c r="K9066" i="3"/>
  <c r="K7720" i="3"/>
  <c r="K7554" i="3"/>
  <c r="K7633" i="3"/>
  <c r="K8120" i="3"/>
  <c r="K8800" i="3"/>
  <c r="O2661" i="3" a="1"/>
  <c r="O2661" i="3" s="1"/>
  <c r="O2373" i="3" a="1"/>
  <c r="O2373" i="3" s="1"/>
  <c r="O407" i="3" a="1"/>
  <c r="O407" i="3" s="1"/>
  <c r="O498" i="3" a="1"/>
  <c r="O498" i="3" s="1"/>
  <c r="O35" i="3" a="1"/>
  <c r="O35" i="3" s="1"/>
  <c r="K2649" i="3"/>
  <c r="N2649" i="3" s="1" a="1"/>
  <c r="N2649" i="3" s="1"/>
  <c r="K2515" i="3"/>
  <c r="K3803" i="3"/>
  <c r="K3058" i="3"/>
  <c r="O3696" i="3" a="1"/>
  <c r="O3696" i="3" s="1"/>
  <c r="K3167" i="3"/>
  <c r="K2335" i="3"/>
  <c r="K2775" i="3"/>
  <c r="K3202" i="3"/>
  <c r="K4730" i="3"/>
  <c r="O4730" i="3" s="1" a="1"/>
  <c r="O4730" i="3" s="1"/>
  <c r="K3333" i="3"/>
  <c r="K4131" i="3"/>
  <c r="K4060" i="3"/>
  <c r="K3721" i="3"/>
  <c r="K3677" i="3"/>
  <c r="K3869" i="3"/>
  <c r="K4718" i="3"/>
  <c r="K4049" i="3"/>
  <c r="K3853" i="3"/>
  <c r="K4120" i="3"/>
  <c r="K3270" i="3"/>
  <c r="K4277" i="3"/>
  <c r="K4241" i="3"/>
  <c r="K274" i="3"/>
  <c r="K9451" i="3"/>
  <c r="K9407" i="3"/>
  <c r="K9474" i="3"/>
  <c r="K9671" i="3"/>
  <c r="K9184" i="3"/>
  <c r="N9184" i="3" s="1" a="1"/>
  <c r="N9184" i="3" s="1"/>
  <c r="K9264" i="3"/>
  <c r="K8886" i="3"/>
  <c r="K7622" i="3"/>
  <c r="K6952" i="3"/>
  <c r="K6224" i="3"/>
  <c r="K7949" i="3"/>
  <c r="N4455" i="3" a="1"/>
  <c r="N4455" i="3" s="1"/>
  <c r="O3067" i="3" a="1"/>
  <c r="O3067" i="3" s="1"/>
  <c r="O2689" i="3" a="1"/>
  <c r="O2689" i="3" s="1"/>
  <c r="O2624" i="3" a="1"/>
  <c r="O2624" i="3" s="1"/>
  <c r="O2214" i="3" a="1"/>
  <c r="O2214" i="3" s="1"/>
  <c r="O2809" i="3" a="1"/>
  <c r="O2809" i="3" s="1"/>
  <c r="O1887" i="3" a="1"/>
  <c r="O1887" i="3" s="1"/>
  <c r="K4237" i="3"/>
  <c r="K2174" i="3"/>
  <c r="K2450" i="3"/>
  <c r="N2450" i="3" s="1" a="1"/>
  <c r="N2450" i="3" s="1"/>
  <c r="K2983" i="3"/>
  <c r="K1790" i="3"/>
  <c r="K4164" i="3"/>
  <c r="K3115" i="3"/>
  <c r="O3115" i="3" s="1" a="1"/>
  <c r="O3115" i="3" s="1"/>
  <c r="K3713" i="3"/>
  <c r="N3713" i="3" s="1" a="1"/>
  <c r="N3713" i="3" s="1"/>
  <c r="K3625" i="3"/>
  <c r="K3020" i="3"/>
  <c r="K3935" i="3"/>
  <c r="N3935" i="3" s="1" a="1"/>
  <c r="N3935" i="3" s="1"/>
  <c r="O2866" i="3" a="1"/>
  <c r="O2866" i="3" s="1"/>
  <c r="K4577" i="3"/>
  <c r="K3223" i="3"/>
  <c r="K4321" i="3"/>
  <c r="K4639" i="3"/>
  <c r="N4639" i="3" s="1" a="1"/>
  <c r="N4639" i="3" s="1"/>
  <c r="K3420" i="3"/>
  <c r="O3349" i="3" a="1"/>
  <c r="O3349" i="3" s="1"/>
  <c r="K4280" i="3"/>
  <c r="O3791" i="3" a="1"/>
  <c r="O3791" i="3" s="1"/>
  <c r="K4208" i="3"/>
  <c r="K3737" i="3"/>
  <c r="K3709" i="3"/>
  <c r="K3814" i="3"/>
  <c r="O3814" i="3" s="1" a="1"/>
  <c r="O3814" i="3" s="1"/>
  <c r="K4719" i="3"/>
  <c r="N4719" i="3" s="1" a="1"/>
  <c r="N4719" i="3" s="1"/>
  <c r="K3888" i="3"/>
  <c r="O3888" i="3" s="1" a="1"/>
  <c r="O3888" i="3" s="1"/>
  <c r="K3352" i="3"/>
  <c r="K4268" i="3"/>
  <c r="K4500" i="3"/>
  <c r="K16" i="3"/>
  <c r="K9190" i="3"/>
  <c r="K9375" i="3"/>
  <c r="K9572" i="3"/>
  <c r="K9461" i="3"/>
  <c r="K9445" i="3"/>
  <c r="K9131" i="3"/>
  <c r="K8917" i="3"/>
  <c r="K8548" i="3"/>
  <c r="K8939" i="3"/>
  <c r="K8861" i="3"/>
  <c r="K7020" i="3"/>
  <c r="K7512" i="3"/>
  <c r="K6759" i="3"/>
  <c r="K7140" i="3"/>
  <c r="K8407" i="3"/>
  <c r="O4509" i="3" a="1"/>
  <c r="O4509" i="3" s="1"/>
  <c r="O2964" i="3" a="1"/>
  <c r="O2964" i="3" s="1"/>
  <c r="O4611" i="3" a="1"/>
  <c r="O4611" i="3" s="1"/>
  <c r="O4221" i="3" a="1"/>
  <c r="O4221" i="3" s="1"/>
  <c r="O166" i="3" a="1"/>
  <c r="O166" i="3" s="1"/>
  <c r="K2458" i="3"/>
  <c r="K2371" i="3"/>
  <c r="K2201" i="3"/>
  <c r="K2553" i="3"/>
  <c r="K2637" i="3"/>
  <c r="K3523" i="3"/>
  <c r="K2064" i="3"/>
  <c r="O2064" i="3" s="1" a="1"/>
  <c r="O2064" i="3" s="1"/>
  <c r="K3047" i="3"/>
  <c r="K4594" i="3"/>
  <c r="K3118" i="3"/>
  <c r="K4786" i="3"/>
  <c r="K4714" i="3"/>
  <c r="N4714" i="3" s="1" a="1"/>
  <c r="N4714" i="3" s="1"/>
  <c r="K4678" i="3"/>
  <c r="K3507" i="3"/>
  <c r="K3360" i="3"/>
  <c r="K4503" i="3"/>
  <c r="N4503" i="3" s="1" a="1"/>
  <c r="N4503" i="3" s="1"/>
  <c r="K3805" i="3"/>
  <c r="K3909" i="3"/>
  <c r="N3909" i="3" s="1" a="1"/>
  <c r="N3909" i="3" s="1"/>
  <c r="K4056" i="3"/>
  <c r="N4056" i="3" s="1" a="1"/>
  <c r="N4056" i="3" s="1"/>
  <c r="K3825" i="3"/>
  <c r="N3825" i="3" s="1" a="1"/>
  <c r="N3825" i="3" s="1"/>
  <c r="K4762" i="3"/>
  <c r="K4165" i="3"/>
  <c r="K4108" i="3"/>
  <c r="K4193" i="3"/>
  <c r="K3638" i="3"/>
  <c r="K3999" i="3"/>
  <c r="K4287" i="3"/>
  <c r="K4799" i="3"/>
  <c r="K4285" i="3"/>
  <c r="O4526" i="3" a="1"/>
  <c r="O4526" i="3" s="1"/>
  <c r="K895" i="3"/>
  <c r="K9577" i="3"/>
  <c r="K9531" i="3"/>
  <c r="K9260" i="3"/>
  <c r="K9340" i="3"/>
  <c r="K9037" i="3"/>
  <c r="K8488" i="3"/>
  <c r="K8153" i="3"/>
  <c r="K7305" i="3"/>
  <c r="K4886" i="3"/>
  <c r="O2972" i="3" a="1"/>
  <c r="O2972" i="3" s="1"/>
  <c r="O2613" i="3" a="1"/>
  <c r="O2613" i="3" s="1"/>
  <c r="K1817" i="3"/>
  <c r="K1941" i="3"/>
  <c r="N1941" i="3" s="1" a="1"/>
  <c r="N1941" i="3" s="1"/>
  <c r="K2524" i="3"/>
  <c r="K2698" i="3"/>
  <c r="K2477" i="3"/>
  <c r="K3705" i="3"/>
  <c r="K2705" i="3"/>
  <c r="K3350" i="3"/>
  <c r="N3350" i="3" s="1" a="1"/>
  <c r="N3350" i="3" s="1"/>
  <c r="K3230" i="3"/>
  <c r="K3411" i="3"/>
  <c r="K3212" i="3"/>
  <c r="K3276" i="3"/>
  <c r="K2934" i="3"/>
  <c r="N2934" i="3" s="1" a="1"/>
  <c r="N2934" i="3" s="1"/>
  <c r="K3689" i="3"/>
  <c r="K3456" i="3"/>
  <c r="K4460" i="3"/>
  <c r="K3879" i="3"/>
  <c r="K4099" i="3"/>
  <c r="K4029" i="3"/>
  <c r="K4806" i="3"/>
  <c r="K4239" i="3"/>
  <c r="K4167" i="3"/>
  <c r="K4283" i="3"/>
  <c r="K3647" i="3"/>
  <c r="K3512" i="3"/>
  <c r="N3512" i="3" s="1" a="1"/>
  <c r="N3512" i="3" s="1"/>
  <c r="K4025" i="3"/>
  <c r="N4025" i="3" s="1" a="1"/>
  <c r="N4025" i="3" s="1"/>
  <c r="K4296" i="3"/>
  <c r="K4317" i="3"/>
  <c r="K4301" i="3"/>
  <c r="K4553" i="3"/>
  <c r="O4553" i="3" s="1" a="1"/>
  <c r="O4553" i="3" s="1"/>
  <c r="K235" i="3"/>
  <c r="K9401" i="3"/>
  <c r="N9401" i="3" s="1" a="1"/>
  <c r="N9401" i="3" s="1"/>
  <c r="K9381" i="3"/>
  <c r="K9156" i="3"/>
  <c r="K9101" i="3"/>
  <c r="K8901" i="3"/>
  <c r="K7927" i="3"/>
  <c r="K8328" i="3"/>
  <c r="K7920" i="3"/>
  <c r="K7301" i="3"/>
  <c r="O4693" i="3" a="1"/>
  <c r="O4693" i="3" s="1"/>
  <c r="O4299" i="3" a="1"/>
  <c r="O4299" i="3" s="1"/>
  <c r="O2359" i="3" a="1"/>
  <c r="O2359" i="3" s="1"/>
  <c r="O2544" i="3" a="1"/>
  <c r="O2544" i="3" s="1"/>
  <c r="O2044" i="3" a="1"/>
  <c r="O2044" i="3" s="1"/>
  <c r="K1893" i="3"/>
  <c r="K2497" i="3"/>
  <c r="K2141" i="3"/>
  <c r="K2505" i="3"/>
  <c r="K2824" i="3"/>
  <c r="K3326" i="3"/>
  <c r="O2538" i="3" a="1"/>
  <c r="O2538" i="3" s="1"/>
  <c r="K2842" i="3"/>
  <c r="K3398" i="3"/>
  <c r="N3398" i="3" s="1" a="1"/>
  <c r="N3398" i="3" s="1"/>
  <c r="K3356" i="3"/>
  <c r="K3224" i="3"/>
  <c r="K3130" i="3"/>
  <c r="K3564" i="3"/>
  <c r="K4695" i="3"/>
  <c r="N4695" i="3" s="1" a="1"/>
  <c r="N4695" i="3" s="1"/>
  <c r="K3584" i="3"/>
  <c r="O4827" i="3" a="1"/>
  <c r="O4827" i="3" s="1"/>
  <c r="K4071" i="3"/>
  <c r="K3390" i="3"/>
  <c r="K4269" i="3"/>
  <c r="O4269" i="3" s="1" a="1"/>
  <c r="O4269" i="3" s="1"/>
  <c r="K3521" i="3"/>
  <c r="K4341" i="3"/>
  <c r="K4320" i="3"/>
  <c r="K3907" i="3"/>
  <c r="K4598" i="3"/>
  <c r="K9298" i="3"/>
  <c r="K8969" i="3"/>
  <c r="K8854" i="3"/>
  <c r="K9130" i="3"/>
  <c r="K8228" i="3"/>
  <c r="K7901" i="3"/>
  <c r="K7652" i="3"/>
  <c r="K7209" i="3"/>
  <c r="K6839" i="3"/>
  <c r="K5726" i="3"/>
  <c r="O4755" i="3" a="1"/>
  <c r="O4755" i="3" s="1"/>
  <c r="O3147" i="3" a="1"/>
  <c r="O3147" i="3" s="1"/>
  <c r="O3857" i="3" a="1"/>
  <c r="O3857" i="3" s="1"/>
  <c r="O3929" i="3" a="1"/>
  <c r="O3929" i="3" s="1"/>
  <c r="K1998" i="3"/>
  <c r="K2634" i="3"/>
  <c r="K2930" i="3"/>
  <c r="K2998" i="3"/>
  <c r="N2998" i="3" s="1" a="1"/>
  <c r="N2998" i="3" s="1"/>
  <c r="K1805" i="3"/>
  <c r="N1805" i="3" s="1" a="1"/>
  <c r="N1805" i="3" s="1"/>
  <c r="K2518" i="3"/>
  <c r="K2898" i="3"/>
  <c r="K2746" i="3"/>
  <c r="K3361" i="3"/>
  <c r="K2622" i="3"/>
  <c r="K2548" i="3"/>
  <c r="N2548" i="3" s="1" a="1"/>
  <c r="N2548" i="3" s="1"/>
  <c r="K2864" i="3"/>
  <c r="K3555" i="3"/>
  <c r="K3007" i="3"/>
  <c r="K3364" i="3"/>
  <c r="K3303" i="3"/>
  <c r="K3817" i="3"/>
  <c r="K4028" i="3"/>
  <c r="K4192" i="3"/>
  <c r="K4209" i="3"/>
  <c r="K4401" i="3"/>
  <c r="K3699" i="3"/>
  <c r="K3532" i="3"/>
  <c r="K4375" i="3"/>
  <c r="K4395" i="3"/>
  <c r="K4348" i="3"/>
  <c r="O4607" i="3" a="1"/>
  <c r="O4607" i="3" s="1"/>
  <c r="K9563" i="3"/>
  <c r="K9498" i="3"/>
  <c r="K8974" i="3"/>
  <c r="K8971" i="3"/>
  <c r="K8268" i="3"/>
  <c r="K8382" i="3"/>
  <c r="K7880" i="3"/>
  <c r="K9119" i="3"/>
  <c r="K7428" i="3"/>
  <c r="K6867" i="3"/>
  <c r="O1939" i="3" a="1"/>
  <c r="O1939" i="3" s="1"/>
  <c r="K3630" i="3"/>
  <c r="K3833" i="3"/>
  <c r="K4305" i="3"/>
  <c r="O4305" i="3" s="1" a="1"/>
  <c r="O4305" i="3" s="1"/>
  <c r="K3284" i="3"/>
  <c r="K4261" i="3"/>
  <c r="K3662" i="3"/>
  <c r="O4493" i="3" a="1"/>
  <c r="O4493" i="3" s="1"/>
  <c r="K4448" i="3"/>
  <c r="K4591" i="3"/>
  <c r="K4437" i="3"/>
  <c r="K4284" i="3"/>
  <c r="K4409" i="3"/>
  <c r="K4413" i="3"/>
  <c r="K4308" i="3"/>
  <c r="K4434" i="3"/>
  <c r="O4434" i="3" s="1" a="1"/>
  <c r="O4434" i="3" s="1"/>
  <c r="K4561" i="3"/>
  <c r="K8982" i="3"/>
  <c r="K9529" i="3"/>
  <c r="K9621" i="3"/>
  <c r="K9337" i="3"/>
  <c r="K8927" i="3"/>
  <c r="K8129" i="3"/>
  <c r="K8629" i="3"/>
  <c r="K7056" i="3"/>
  <c r="K7112" i="3"/>
  <c r="K7637" i="3"/>
  <c r="K7247" i="3"/>
  <c r="K6761" i="3"/>
  <c r="K9850" i="3"/>
  <c r="K13" i="3"/>
  <c r="K9688" i="3"/>
  <c r="K9559" i="3"/>
  <c r="K9528" i="3"/>
  <c r="K9104" i="3"/>
  <c r="K9689" i="3"/>
  <c r="K8838" i="3"/>
  <c r="O8838" i="3" s="1" a="1"/>
  <c r="O8838" i="3" s="1"/>
  <c r="K9570" i="3"/>
  <c r="K9300" i="3"/>
  <c r="K9578" i="3"/>
  <c r="K8958" i="3"/>
  <c r="K9089" i="3"/>
  <c r="K8471" i="3"/>
  <c r="K8959" i="3"/>
  <c r="K8040" i="3"/>
  <c r="K8464" i="3"/>
  <c r="K8675" i="3"/>
  <c r="K8941" i="3"/>
  <c r="K8534" i="3"/>
  <c r="K9350" i="3"/>
  <c r="K7775" i="3"/>
  <c r="K7958" i="3"/>
  <c r="K7926" i="3"/>
  <c r="K9167" i="3"/>
  <c r="K7773" i="3"/>
  <c r="K8356" i="3"/>
  <c r="K7104" i="3"/>
  <c r="K7148" i="3"/>
  <c r="K7896" i="3"/>
  <c r="K8003" i="3"/>
  <c r="K7444" i="3"/>
  <c r="K8181" i="3"/>
  <c r="K6707" i="3"/>
  <c r="K7008" i="3"/>
  <c r="O7008" i="3" s="1" a="1"/>
  <c r="O7008" i="3" s="1"/>
  <c r="K5056" i="3"/>
  <c r="K7051" i="3"/>
  <c r="K7211" i="3"/>
  <c r="K5130" i="3"/>
  <c r="K5424" i="3"/>
  <c r="K9438" i="3"/>
  <c r="K9762" i="3"/>
  <c r="K8831" i="3"/>
  <c r="K51" i="3"/>
  <c r="K9188" i="3"/>
  <c r="K9296" i="3"/>
  <c r="K9617" i="3"/>
  <c r="K9685" i="3"/>
  <c r="N9685" i="3" s="1" a="1"/>
  <c r="N9685" i="3" s="1"/>
  <c r="K8908" i="3"/>
  <c r="K9272" i="3"/>
  <c r="K8836" i="3"/>
  <c r="K9540" i="3"/>
  <c r="K9075" i="3"/>
  <c r="K9511" i="3"/>
  <c r="N9511" i="3" s="1" a="1"/>
  <c r="N9511" i="3" s="1"/>
  <c r="K9266" i="3"/>
  <c r="K9009" i="3"/>
  <c r="K8266" i="3"/>
  <c r="K8482" i="3"/>
  <c r="K9050" i="3"/>
  <c r="K9409" i="3"/>
  <c r="K8871" i="3"/>
  <c r="K8234" i="3"/>
  <c r="K8559" i="3"/>
  <c r="K7887" i="3"/>
  <c r="K7796" i="3"/>
  <c r="K7753" i="3"/>
  <c r="K8258" i="3"/>
  <c r="K8108" i="3"/>
  <c r="K7559" i="3"/>
  <c r="K9137" i="3"/>
  <c r="K8665" i="3"/>
  <c r="K7979" i="3"/>
  <c r="K7371" i="3"/>
  <c r="K6920" i="3"/>
  <c r="K7015" i="3"/>
  <c r="K7033" i="3"/>
  <c r="K8122" i="3"/>
  <c r="K7230" i="3"/>
  <c r="K6358" i="3"/>
  <c r="K7055" i="3"/>
  <c r="K5312" i="3"/>
  <c r="K9258" i="3"/>
  <c r="K9499" i="3"/>
  <c r="K9843" i="3"/>
  <c r="K9122" i="3"/>
  <c r="K8807" i="3"/>
  <c r="K7171" i="3"/>
  <c r="K9290" i="3"/>
  <c r="K9476" i="3"/>
  <c r="O9476" i="3" s="1" a="1"/>
  <c r="O9476" i="3" s="1"/>
  <c r="K9307" i="3"/>
  <c r="K9595" i="3"/>
  <c r="K9602" i="3"/>
  <c r="K9383" i="3"/>
  <c r="K8796" i="3"/>
  <c r="K9113" i="3"/>
  <c r="K9143" i="3"/>
  <c r="K9293" i="3"/>
  <c r="K8961" i="3"/>
  <c r="K9231" i="3"/>
  <c r="K9013" i="3"/>
  <c r="K8883" i="3"/>
  <c r="K8633" i="3"/>
  <c r="K8506" i="3"/>
  <c r="K8186" i="3"/>
  <c r="K9374" i="3"/>
  <c r="K8892" i="3"/>
  <c r="K8546" i="3"/>
  <c r="K8100" i="3"/>
  <c r="K7537" i="3"/>
  <c r="K7639" i="3"/>
  <c r="K7787" i="3"/>
  <c r="K7052" i="3"/>
  <c r="K7662" i="3"/>
  <c r="K7108" i="3"/>
  <c r="K8188" i="3"/>
  <c r="K7697" i="3"/>
  <c r="K7201" i="3"/>
  <c r="K8879" i="3"/>
  <c r="K6913" i="3"/>
  <c r="K7309" i="3"/>
  <c r="K5706" i="3"/>
  <c r="K5602" i="3"/>
  <c r="K6964" i="3"/>
  <c r="K6671" i="3"/>
  <c r="K5240" i="3"/>
  <c r="K5899" i="3"/>
  <c r="K9225" i="3"/>
  <c r="K9994" i="3"/>
  <c r="K8380" i="3"/>
  <c r="K8799" i="3"/>
  <c r="K7320" i="3"/>
  <c r="K33" i="3"/>
  <c r="K9072" i="3"/>
  <c r="K9674" i="3"/>
  <c r="K9691" i="3"/>
  <c r="K9666" i="3"/>
  <c r="K9355" i="3"/>
  <c r="K8821" i="3"/>
  <c r="K9538" i="3"/>
  <c r="K8887" i="3"/>
  <c r="K8853" i="3"/>
  <c r="K9227" i="3"/>
  <c r="K9074" i="3"/>
  <c r="K9051" i="3"/>
  <c r="K9319" i="3"/>
  <c r="K9233" i="3"/>
  <c r="K8099" i="3"/>
  <c r="K8002" i="3"/>
  <c r="K8013" i="3"/>
  <c r="K9313" i="3"/>
  <c r="K8458" i="3"/>
  <c r="K8156" i="3"/>
  <c r="K7797" i="3"/>
  <c r="K8516" i="3"/>
  <c r="K9386" i="3"/>
  <c r="N9386" i="3" s="1" a="1"/>
  <c r="N9386" i="3" s="1"/>
  <c r="K8290" i="3"/>
  <c r="K8539" i="3"/>
  <c r="K7972" i="3"/>
  <c r="K8772" i="3"/>
  <c r="K7088" i="3"/>
  <c r="K7092" i="3"/>
  <c r="N7092" i="3" s="1" a="1"/>
  <c r="N7092" i="3" s="1"/>
  <c r="K6891" i="3"/>
  <c r="K6763" i="3"/>
  <c r="K8244" i="3"/>
  <c r="K7172" i="3"/>
  <c r="K7455" i="3"/>
  <c r="K5674" i="3"/>
  <c r="K7845" i="3"/>
  <c r="K6633" i="3"/>
  <c r="K5040" i="3"/>
  <c r="K5192" i="3"/>
  <c r="K9016" i="3"/>
  <c r="K9210" i="3"/>
  <c r="K9887" i="3"/>
  <c r="K8676" i="3"/>
  <c r="K9677" i="3"/>
  <c r="K9583" i="3"/>
  <c r="K9234" i="3"/>
  <c r="K9203" i="3"/>
  <c r="K8563" i="3"/>
  <c r="K8659" i="3"/>
  <c r="K9597" i="3"/>
  <c r="K8834" i="3"/>
  <c r="K8972" i="3"/>
  <c r="K7981" i="3"/>
  <c r="K9437" i="3"/>
  <c r="K8812" i="3"/>
  <c r="K7939" i="3"/>
  <c r="K8183" i="3"/>
  <c r="K8182" i="3"/>
  <c r="K9129" i="3"/>
  <c r="K8021" i="3"/>
  <c r="K8348" i="3"/>
  <c r="K7674" i="3"/>
  <c r="K8827" i="3"/>
  <c r="K6968" i="3"/>
  <c r="K8672" i="3"/>
  <c r="K6690" i="3"/>
  <c r="K6930" i="3"/>
  <c r="K7127" i="3"/>
  <c r="K8278" i="3"/>
  <c r="K5694" i="3"/>
  <c r="N5694" i="3" s="1" a="1"/>
  <c r="N5694" i="3" s="1"/>
  <c r="K6125" i="3"/>
  <c r="K9699" i="3"/>
  <c r="K9852" i="3"/>
  <c r="K9926" i="3"/>
  <c r="K8229" i="3"/>
  <c r="K8663" i="3"/>
  <c r="K8044" i="3"/>
  <c r="K6827" i="3"/>
  <c r="K6858" i="3"/>
  <c r="K5874" i="3"/>
  <c r="K9985" i="3"/>
  <c r="K8698" i="3"/>
  <c r="K7200" i="3"/>
  <c r="K9579" i="3"/>
  <c r="K9608" i="3"/>
  <c r="K9550" i="3"/>
  <c r="K8642" i="3"/>
  <c r="K8788" i="3"/>
  <c r="O8788" i="3" s="1" a="1"/>
  <c r="O8788" i="3" s="1"/>
  <c r="K9416" i="3"/>
  <c r="K8828" i="3"/>
  <c r="O8828" i="3" s="1" a="1"/>
  <c r="O8828" i="3" s="1"/>
  <c r="K8846" i="3"/>
  <c r="K9638" i="3"/>
  <c r="K8798" i="3"/>
  <c r="K8929" i="3"/>
  <c r="K8392" i="3"/>
  <c r="K8260" i="3"/>
  <c r="K9680" i="3"/>
  <c r="K9065" i="3"/>
  <c r="N9065" i="3" s="1" a="1"/>
  <c r="N9065" i="3" s="1"/>
  <c r="K7716" i="3"/>
  <c r="K8279" i="3"/>
  <c r="K7822" i="3"/>
  <c r="K7879" i="3"/>
  <c r="K7692" i="3"/>
  <c r="K8210" i="3"/>
  <c r="K7714" i="3"/>
  <c r="K8276" i="3"/>
  <c r="K6908" i="3"/>
  <c r="K8645" i="3"/>
  <c r="K7995" i="3"/>
  <c r="K7252" i="3"/>
  <c r="K6619" i="3"/>
  <c r="K6775" i="3"/>
  <c r="K7680" i="3"/>
  <c r="K8082" i="3"/>
  <c r="K6252" i="3"/>
  <c r="K5538" i="3"/>
  <c r="K5260" i="3"/>
  <c r="K5020" i="3"/>
  <c r="K5090" i="3"/>
  <c r="K9734" i="3"/>
  <c r="K9644" i="3"/>
  <c r="K9921" i="3"/>
  <c r="K9793" i="3"/>
  <c r="K9753" i="3"/>
  <c r="K9713" i="3"/>
  <c r="K9460" i="3"/>
  <c r="K9419" i="3"/>
  <c r="K9377" i="3"/>
  <c r="K9351" i="3"/>
  <c r="K9242" i="3"/>
  <c r="K9235" i="3"/>
  <c r="K9201" i="3"/>
  <c r="K8881" i="3"/>
  <c r="K8873" i="3"/>
  <c r="K9912" i="3"/>
  <c r="K9904" i="3"/>
  <c r="K9896" i="3"/>
  <c r="K9888" i="3"/>
  <c r="K9880" i="3"/>
  <c r="K9872" i="3"/>
  <c r="K9864" i="3"/>
  <c r="K9856" i="3"/>
  <c r="K9848" i="3"/>
  <c r="K9840" i="3"/>
  <c r="K9832" i="3"/>
  <c r="K9824" i="3"/>
  <c r="K9816" i="3"/>
  <c r="K9913" i="3"/>
  <c r="K9905" i="3"/>
  <c r="K9897" i="3"/>
  <c r="K9889" i="3"/>
  <c r="K9881" i="3"/>
  <c r="K9873" i="3"/>
  <c r="K9865" i="3"/>
  <c r="K9857" i="3"/>
  <c r="K9849" i="3"/>
  <c r="K9841" i="3"/>
  <c r="K9833" i="3"/>
  <c r="K9825" i="3"/>
  <c r="K9817" i="3"/>
  <c r="K9781" i="3"/>
  <c r="K9741" i="3"/>
  <c r="K9701" i="3"/>
  <c r="K9592" i="3"/>
  <c r="K9992" i="3"/>
  <c r="K9972" i="3"/>
  <c r="K9952" i="3"/>
  <c r="K9932" i="3"/>
  <c r="K9518" i="3"/>
  <c r="K9304" i="3"/>
  <c r="K9248" i="3"/>
  <c r="K9929" i="3"/>
  <c r="K9813" i="3"/>
  <c r="K9785" i="3"/>
  <c r="K9670" i="3"/>
  <c r="K9613" i="3"/>
  <c r="K9414" i="3"/>
  <c r="K9403" i="3"/>
  <c r="K9333" i="3"/>
  <c r="K9217" i="3"/>
  <c r="K9171" i="3"/>
  <c r="K9149" i="3"/>
  <c r="K9138" i="3"/>
  <c r="K9094" i="3"/>
  <c r="K8865" i="3"/>
  <c r="K8855" i="3"/>
  <c r="K9997" i="3"/>
  <c r="K9917" i="3"/>
  <c r="K9769" i="3"/>
  <c r="K9280" i="3"/>
  <c r="K9988" i="3"/>
  <c r="K9893" i="3"/>
  <c r="K9653" i="3"/>
  <c r="K9456" i="3"/>
  <c r="K8981" i="3"/>
  <c r="K8957" i="3"/>
  <c r="K8936" i="3"/>
  <c r="K9851" i="3"/>
  <c r="K9831" i="3"/>
  <c r="K9821" i="3"/>
  <c r="K9721" i="3"/>
  <c r="K9937" i="3"/>
  <c r="K9809" i="3"/>
  <c r="K9661" i="3"/>
  <c r="K9364" i="3"/>
  <c r="K9059" i="3"/>
  <c r="K9879" i="3"/>
  <c r="K9869" i="3"/>
  <c r="K9837" i="3"/>
  <c r="K9582" i="3"/>
  <c r="K9933" i="3"/>
  <c r="K9877" i="3"/>
  <c r="K9789" i="3"/>
  <c r="K9729" i="3"/>
  <c r="K9624" i="3"/>
  <c r="K9853" i="3"/>
  <c r="K9709" i="3"/>
  <c r="K9481" i="3"/>
  <c r="K9957" i="3"/>
  <c r="K9916" i="3"/>
  <c r="K9757" i="3"/>
  <c r="K9659" i="3"/>
  <c r="O9659" i="3" s="1" a="1"/>
  <c r="O9659" i="3" s="1"/>
  <c r="K9475" i="3"/>
  <c r="K9353" i="3"/>
  <c r="K9261" i="3"/>
  <c r="K9236" i="3"/>
  <c r="K9213" i="3"/>
  <c r="K8500" i="3"/>
  <c r="K9901" i="3"/>
  <c r="K9953" i="3"/>
  <c r="K9885" i="3"/>
  <c r="K9628" i="3"/>
  <c r="K9484" i="3"/>
  <c r="K9443" i="3"/>
  <c r="K9429" i="3"/>
  <c r="K9048" i="3"/>
  <c r="K9924" i="3"/>
  <c r="K9911" i="3"/>
  <c r="K9845" i="3"/>
  <c r="K9717" i="3"/>
  <c r="K9655" i="3"/>
  <c r="K9965" i="3"/>
  <c r="K9884" i="3"/>
  <c r="K9801" i="3"/>
  <c r="K9993" i="3"/>
  <c r="K9844" i="3"/>
  <c r="K9684" i="3"/>
  <c r="K9960" i="3"/>
  <c r="K9984" i="3"/>
  <c r="K9968" i="3"/>
  <c r="K9590" i="3"/>
  <c r="K9557" i="3"/>
  <c r="K9312" i="3"/>
  <c r="K9178" i="3"/>
  <c r="K9165" i="3"/>
  <c r="K8281" i="3"/>
  <c r="K8253" i="3"/>
  <c r="K9324" i="3"/>
  <c r="K8544" i="3"/>
  <c r="K9652" i="3"/>
  <c r="K8928" i="3"/>
  <c r="K8789" i="3"/>
  <c r="K8569" i="3"/>
  <c r="K9996" i="3"/>
  <c r="K9868" i="3"/>
  <c r="K9450" i="3"/>
  <c r="K9405" i="3"/>
  <c r="K9393" i="3"/>
  <c r="K9087" i="3"/>
  <c r="K9945" i="3"/>
  <c r="K9928" i="3"/>
  <c r="K9519" i="3"/>
  <c r="K9506" i="3"/>
  <c r="K9109" i="3"/>
  <c r="K9096" i="3"/>
  <c r="K9073" i="3"/>
  <c r="K9591" i="3"/>
  <c r="K9457" i="3"/>
  <c r="K9398" i="3"/>
  <c r="K9357" i="3"/>
  <c r="K9200" i="3"/>
  <c r="K9102" i="3"/>
  <c r="K9645" i="3"/>
  <c r="K9545" i="3"/>
  <c r="K9444" i="3"/>
  <c r="K9365" i="3"/>
  <c r="K9224" i="3"/>
  <c r="K8714" i="3"/>
  <c r="K9861" i="3"/>
  <c r="K9211" i="3"/>
  <c r="K9144" i="3"/>
  <c r="K8985" i="3"/>
  <c r="K8703" i="3"/>
  <c r="K8641" i="3"/>
  <c r="K8579" i="3"/>
  <c r="K8472" i="3"/>
  <c r="K8297" i="3"/>
  <c r="K8270" i="3"/>
  <c r="K8116" i="3"/>
  <c r="K9909" i="3"/>
  <c r="K9301" i="3"/>
  <c r="K8749" i="3"/>
  <c r="K8487" i="3"/>
  <c r="K8446" i="3"/>
  <c r="K8307" i="3"/>
  <c r="K9977" i="3"/>
  <c r="K9473" i="3"/>
  <c r="K9406" i="3"/>
  <c r="K9327" i="3"/>
  <c r="K9141" i="3"/>
  <c r="K9095" i="3"/>
  <c r="K9056" i="3"/>
  <c r="K8893" i="3"/>
  <c r="K8817" i="3"/>
  <c r="K8650" i="3"/>
  <c r="K8561" i="3"/>
  <c r="K9029" i="3"/>
  <c r="K8993" i="3"/>
  <c r="K8952" i="3"/>
  <c r="K8670" i="3"/>
  <c r="K9230" i="3"/>
  <c r="K9204" i="3"/>
  <c r="K9179" i="3"/>
  <c r="K9080" i="3"/>
  <c r="K8965" i="3"/>
  <c r="K9567" i="3"/>
  <c r="K9502" i="3"/>
  <c r="K9385" i="3"/>
  <c r="K9370" i="3"/>
  <c r="K9106" i="3"/>
  <c r="K8979" i="3"/>
  <c r="K9761" i="3"/>
  <c r="K9382" i="3"/>
  <c r="K9212" i="3"/>
  <c r="K8720" i="3"/>
  <c r="K8697" i="3"/>
  <c r="K8687" i="3"/>
  <c r="K8623" i="3"/>
  <c r="K8329" i="3"/>
  <c r="K8272" i="3"/>
  <c r="K8222" i="3"/>
  <c r="K9488" i="3"/>
  <c r="K9278" i="3"/>
  <c r="K9197" i="3"/>
  <c r="K8815" i="3"/>
  <c r="K8775" i="3"/>
  <c r="K8580" i="3"/>
  <c r="K8550" i="3"/>
  <c r="K8241" i="3"/>
  <c r="K9542" i="3"/>
  <c r="K9432" i="3"/>
  <c r="K9329" i="3"/>
  <c r="K9240" i="3"/>
  <c r="O9240" i="3" s="1" a="1"/>
  <c r="O9240" i="3" s="1"/>
  <c r="K9226" i="3"/>
  <c r="K9181" i="3"/>
  <c r="K8759" i="3"/>
  <c r="K8601" i="3"/>
  <c r="K8571" i="3"/>
  <c r="K8485" i="3"/>
  <c r="K8261" i="3"/>
  <c r="K7912" i="3"/>
  <c r="K9777" i="3"/>
  <c r="K8786" i="3"/>
  <c r="K8731" i="3"/>
  <c r="K8037" i="3"/>
  <c r="K9920" i="3"/>
  <c r="K9883" i="3"/>
  <c r="K9573" i="3"/>
  <c r="K9343" i="3"/>
  <c r="K9011" i="3"/>
  <c r="K8869" i="3"/>
  <c r="K8705" i="3"/>
  <c r="K8657" i="3"/>
  <c r="K8578" i="3"/>
  <c r="K8376" i="3"/>
  <c r="K8365" i="3"/>
  <c r="K8310" i="3"/>
  <c r="K8165" i="3"/>
  <c r="K8154" i="3"/>
  <c r="K9829" i="3"/>
  <c r="K9607" i="3"/>
  <c r="K9554" i="3"/>
  <c r="K9446" i="3"/>
  <c r="K9326" i="3"/>
  <c r="K9208" i="3"/>
  <c r="K8717" i="3"/>
  <c r="K8609" i="3"/>
  <c r="K8493" i="3"/>
  <c r="K8385" i="3"/>
  <c r="K8336" i="3"/>
  <c r="K8212" i="3"/>
  <c r="K8137" i="3"/>
  <c r="K8128" i="3"/>
  <c r="K9956" i="3"/>
  <c r="K9464" i="3"/>
  <c r="K9222" i="3"/>
  <c r="O9222" i="3" s="1" a="1"/>
  <c r="O9222" i="3" s="1"/>
  <c r="K9163" i="3"/>
  <c r="K9070" i="3"/>
  <c r="K8924" i="3"/>
  <c r="K8514" i="3"/>
  <c r="K8405" i="3"/>
  <c r="K8354" i="3"/>
  <c r="K8289" i="3"/>
  <c r="K8106" i="3"/>
  <c r="K9973" i="3"/>
  <c r="K8568" i="3"/>
  <c r="K8557" i="3"/>
  <c r="K8473" i="3"/>
  <c r="K8445" i="3"/>
  <c r="K8435" i="3"/>
  <c r="K8374" i="3"/>
  <c r="K8344" i="3"/>
  <c r="K8309" i="3"/>
  <c r="K9161" i="3"/>
  <c r="K9081" i="3"/>
  <c r="K8995" i="3"/>
  <c r="K8878" i="3"/>
  <c r="K8795" i="3"/>
  <c r="K8702" i="3"/>
  <c r="K8692" i="3"/>
  <c r="K8655" i="3"/>
  <c r="K8586" i="3"/>
  <c r="K8491" i="3"/>
  <c r="K8481" i="3"/>
  <c r="K8453" i="3"/>
  <c r="K8383" i="3"/>
  <c r="K8325" i="3"/>
  <c r="K8114" i="3"/>
  <c r="K9287" i="3"/>
  <c r="K9189" i="3"/>
  <c r="K9035" i="3"/>
  <c r="K8935" i="3"/>
  <c r="K8606" i="3"/>
  <c r="K8596" i="3"/>
  <c r="K9693" i="3"/>
  <c r="K8949" i="3"/>
  <c r="K8922" i="3"/>
  <c r="K8823" i="3"/>
  <c r="K8362" i="3"/>
  <c r="K8209" i="3"/>
  <c r="K8134" i="3"/>
  <c r="K8125" i="3"/>
  <c r="K8072" i="3"/>
  <c r="K9561" i="3"/>
  <c r="K9315" i="3"/>
  <c r="K8843" i="3"/>
  <c r="K8169" i="3"/>
  <c r="K8071" i="3"/>
  <c r="K8036" i="3"/>
  <c r="K7992" i="3"/>
  <c r="K7928" i="3"/>
  <c r="K7904" i="3"/>
  <c r="K7752" i="3"/>
  <c r="K7584" i="3"/>
  <c r="K7565" i="3"/>
  <c r="K7438" i="3"/>
  <c r="K7430" i="3"/>
  <c r="K7422" i="3"/>
  <c r="K7377" i="3"/>
  <c r="K7328" i="3"/>
  <c r="K7212" i="3"/>
  <c r="K7035" i="3"/>
  <c r="K8923" i="3"/>
  <c r="K8806" i="3"/>
  <c r="K8573" i="3"/>
  <c r="K8489" i="3"/>
  <c r="K8474" i="3"/>
  <c r="K8312" i="3"/>
  <c r="K8062" i="3"/>
  <c r="K7190" i="3"/>
  <c r="K7166" i="3"/>
  <c r="K9632" i="3"/>
  <c r="K8991" i="3"/>
  <c r="K8640" i="3"/>
  <c r="K8612" i="3"/>
  <c r="K8600" i="3"/>
  <c r="K8501" i="3"/>
  <c r="K8257" i="3"/>
  <c r="K8152" i="3"/>
  <c r="K7991" i="3"/>
  <c r="K7893" i="3"/>
  <c r="K9823" i="3"/>
  <c r="K9423" i="3"/>
  <c r="K9667" i="3"/>
  <c r="K9440" i="3"/>
  <c r="K8404" i="3"/>
  <c r="K8337" i="3"/>
  <c r="K8069" i="3"/>
  <c r="K7935" i="3"/>
  <c r="K7612" i="3"/>
  <c r="K9839" i="3"/>
  <c r="K8499" i="3"/>
  <c r="K8457" i="3"/>
  <c r="K8335" i="3"/>
  <c r="K8294" i="3"/>
  <c r="K8254" i="3"/>
  <c r="K8164" i="3"/>
  <c r="K8032" i="3"/>
  <c r="K7924" i="3"/>
  <c r="K7829" i="3"/>
  <c r="K7769" i="3"/>
  <c r="K7706" i="3"/>
  <c r="K7676" i="3"/>
  <c r="K7525" i="3"/>
  <c r="K7507" i="3"/>
  <c r="K7442" i="3"/>
  <c r="K9071" i="3"/>
  <c r="K8651" i="3"/>
  <c r="K8581" i="3"/>
  <c r="K8511" i="3"/>
  <c r="K8469" i="3"/>
  <c r="K8401" i="3"/>
  <c r="K8200" i="3"/>
  <c r="K8175" i="3"/>
  <c r="K8067" i="3"/>
  <c r="K8057" i="3"/>
  <c r="K7988" i="3"/>
  <c r="K7978" i="3"/>
  <c r="K7900" i="3"/>
  <c r="K7849" i="3"/>
  <c r="K7837" i="3"/>
  <c r="K7820" i="3"/>
  <c r="K7736" i="3"/>
  <c r="K7726" i="3"/>
  <c r="K7610" i="3"/>
  <c r="K7580" i="3"/>
  <c r="K7484" i="3"/>
  <c r="K9855" i="3"/>
  <c r="K8850" i="3"/>
  <c r="K8607" i="3"/>
  <c r="K8540" i="3"/>
  <c r="K8414" i="3"/>
  <c r="K8239" i="3"/>
  <c r="K8189" i="3"/>
  <c r="K8007" i="3"/>
  <c r="K8333" i="3"/>
  <c r="K8293" i="3"/>
  <c r="K8147" i="3"/>
  <c r="K8017" i="3"/>
  <c r="K7967" i="3"/>
  <c r="K7956" i="3"/>
  <c r="K8577" i="3"/>
  <c r="K8433" i="3"/>
  <c r="K8173" i="3"/>
  <c r="K7934" i="3"/>
  <c r="K7854" i="3"/>
  <c r="K7839" i="3"/>
  <c r="K7725" i="3"/>
  <c r="K7712" i="3"/>
  <c r="K7644" i="3"/>
  <c r="K7592" i="3"/>
  <c r="K7469" i="3"/>
  <c r="K6981" i="3"/>
  <c r="K6970" i="3"/>
  <c r="K6947" i="3"/>
  <c r="K6923" i="3"/>
  <c r="K6901" i="3"/>
  <c r="K8745" i="3"/>
  <c r="K8233" i="3"/>
  <c r="K7698" i="3"/>
  <c r="K7396" i="3"/>
  <c r="K7360" i="3"/>
  <c r="K8637" i="3"/>
  <c r="K8575" i="3"/>
  <c r="K8399" i="3"/>
  <c r="K8341" i="3"/>
  <c r="K8324" i="3"/>
  <c r="K8295" i="3"/>
  <c r="K8217" i="3"/>
  <c r="K8202" i="3"/>
  <c r="K7932" i="3"/>
  <c r="K7813" i="3"/>
  <c r="K7710" i="3"/>
  <c r="K7684" i="3"/>
  <c r="K7553" i="3"/>
  <c r="K7521" i="3"/>
  <c r="K7446" i="3"/>
  <c r="K7369" i="3"/>
  <c r="K8977" i="3"/>
  <c r="K8605" i="3"/>
  <c r="K8277" i="3"/>
  <c r="K8246" i="3"/>
  <c r="K7973" i="3"/>
  <c r="K7946" i="3"/>
  <c r="K7863" i="3"/>
  <c r="K7836" i="3"/>
  <c r="K7614" i="3"/>
  <c r="K7530" i="3"/>
  <c r="K7457" i="3"/>
  <c r="K7414" i="3"/>
  <c r="K7314" i="3"/>
  <c r="K7283" i="3"/>
  <c r="K7236" i="3"/>
  <c r="K9466" i="3"/>
  <c r="K9046" i="3"/>
  <c r="K8849" i="3"/>
  <c r="K8793" i="3"/>
  <c r="K8722" i="3"/>
  <c r="K8352" i="3"/>
  <c r="K8215" i="3"/>
  <c r="K7862" i="3"/>
  <c r="K7552" i="3"/>
  <c r="K7476" i="3"/>
  <c r="K7349" i="3"/>
  <c r="K7095" i="3"/>
  <c r="K9634" i="3"/>
  <c r="K8521" i="3"/>
  <c r="K8318" i="3"/>
  <c r="K8273" i="3"/>
  <c r="K7783" i="3"/>
  <c r="K7770" i="3"/>
  <c r="K7374" i="3"/>
  <c r="K8695" i="3"/>
  <c r="K8143" i="3"/>
  <c r="K8034" i="3"/>
  <c r="K7645" i="3"/>
  <c r="K7556" i="3"/>
  <c r="K7533" i="3"/>
  <c r="K7449" i="3"/>
  <c r="K7344" i="3"/>
  <c r="K7334" i="3"/>
  <c r="K7326" i="3"/>
  <c r="K9431" i="3"/>
  <c r="K8875" i="3"/>
  <c r="K8552" i="3"/>
  <c r="K8193" i="3"/>
  <c r="K7361" i="3"/>
  <c r="K7306" i="3"/>
  <c r="K6767" i="3"/>
  <c r="K6747" i="3"/>
  <c r="K6579" i="3"/>
  <c r="K6555" i="3"/>
  <c r="K6474" i="3"/>
  <c r="K6374" i="3"/>
  <c r="K9548" i="3"/>
  <c r="K9159" i="3"/>
  <c r="K9044" i="3"/>
  <c r="O9044" i="3" s="1" a="1"/>
  <c r="O9044" i="3" s="1"/>
  <c r="K8709" i="3"/>
  <c r="K7461" i="3"/>
  <c r="K7385" i="3"/>
  <c r="K7227" i="3"/>
  <c r="K7202" i="3"/>
  <c r="K9062" i="3"/>
  <c r="K9174" i="3"/>
  <c r="K9117" i="3"/>
  <c r="K8761" i="3"/>
  <c r="K8479" i="3"/>
  <c r="K7987" i="3"/>
  <c r="K7793" i="3"/>
  <c r="K7495" i="3"/>
  <c r="K7433" i="3"/>
  <c r="K6995" i="3"/>
  <c r="K6982" i="3"/>
  <c r="K6910" i="3"/>
  <c r="K6845" i="3"/>
  <c r="K6636" i="3"/>
  <c r="K6620" i="3"/>
  <c r="K6612" i="3"/>
  <c r="K6604" i="3"/>
  <c r="K6568" i="3"/>
  <c r="K6560" i="3"/>
  <c r="K9600" i="3"/>
  <c r="K8742" i="3"/>
  <c r="K8565" i="3"/>
  <c r="K8118" i="3"/>
  <c r="K8066" i="3"/>
  <c r="K7970" i="3"/>
  <c r="K7865" i="3"/>
  <c r="K7417" i="3"/>
  <c r="K7357" i="3"/>
  <c r="K7223" i="3"/>
  <c r="K7101" i="3"/>
  <c r="K9228" i="3"/>
  <c r="K8630" i="3"/>
  <c r="K8613" i="3"/>
  <c r="K8597" i="3"/>
  <c r="K8441" i="3"/>
  <c r="K8390" i="3"/>
  <c r="K7984" i="3"/>
  <c r="K7892" i="3"/>
  <c r="K7759" i="3"/>
  <c r="K7605" i="3"/>
  <c r="K7404" i="3"/>
  <c r="K7298" i="3"/>
  <c r="K9245" i="3"/>
  <c r="K8646" i="3"/>
  <c r="K8149" i="3"/>
  <c r="K7921" i="3"/>
  <c r="K7576" i="3"/>
  <c r="K7266" i="3"/>
  <c r="K7245" i="3"/>
  <c r="K8350" i="3"/>
  <c r="K7704" i="3"/>
  <c r="K7487" i="3"/>
  <c r="K7474" i="3"/>
  <c r="K7318" i="3"/>
  <c r="K7228" i="3"/>
  <c r="K7165" i="3"/>
  <c r="K7135" i="3"/>
  <c r="K6805" i="3"/>
  <c r="K6672" i="3"/>
  <c r="K6664" i="3"/>
  <c r="K6628" i="3"/>
  <c r="K8490" i="3"/>
  <c r="K8237" i="3"/>
  <c r="K7888" i="3"/>
  <c r="K7856" i="3"/>
  <c r="K7661" i="3"/>
  <c r="K7485" i="3"/>
  <c r="K7356" i="3"/>
  <c r="K6520" i="3"/>
  <c r="K6430" i="3"/>
  <c r="K9031" i="3"/>
  <c r="K8094" i="3"/>
  <c r="K7386" i="3"/>
  <c r="K7290" i="3"/>
  <c r="K7265" i="3"/>
  <c r="K6833" i="3"/>
  <c r="K6697" i="3"/>
  <c r="K6607" i="3"/>
  <c r="K6366" i="3"/>
  <c r="K8913" i="3"/>
  <c r="K8504" i="3"/>
  <c r="K8451" i="3"/>
  <c r="K7899" i="3"/>
  <c r="K7439" i="3"/>
  <c r="K7342" i="3"/>
  <c r="K6950" i="3"/>
  <c r="K6803" i="3"/>
  <c r="K6718" i="3"/>
  <c r="K9318" i="3"/>
  <c r="K8662" i="3"/>
  <c r="K8551" i="3"/>
  <c r="K8391" i="3"/>
  <c r="K8283" i="3"/>
  <c r="K7668" i="3"/>
  <c r="K7407" i="3"/>
  <c r="K7324" i="3"/>
  <c r="K7246" i="3"/>
  <c r="K7093" i="3"/>
  <c r="K6725" i="3"/>
  <c r="K8096" i="3"/>
  <c r="K8042" i="3"/>
  <c r="K7873" i="3"/>
  <c r="K7745" i="3"/>
  <c r="K7581" i="3"/>
  <c r="K7548" i="3"/>
  <c r="K7254" i="3"/>
  <c r="K6821" i="3"/>
  <c r="K6746" i="3"/>
  <c r="K6608" i="3"/>
  <c r="K6588" i="3"/>
  <c r="K6567" i="3"/>
  <c r="K8862" i="3"/>
  <c r="K8508" i="3"/>
  <c r="K7825" i="3"/>
  <c r="K7694" i="3"/>
  <c r="K7596" i="3"/>
  <c r="K7278" i="3"/>
  <c r="K7242" i="3"/>
  <c r="K6939" i="3"/>
  <c r="K6677" i="3"/>
  <c r="K6656" i="3"/>
  <c r="K6598" i="3"/>
  <c r="K8700" i="3"/>
  <c r="K7730" i="3"/>
  <c r="K7321" i="3"/>
  <c r="K6976" i="3"/>
  <c r="K6625" i="3"/>
  <c r="K6534" i="3"/>
  <c r="K6496" i="3"/>
  <c r="K6198" i="3"/>
  <c r="K8891" i="3"/>
  <c r="K8603" i="3"/>
  <c r="K8361" i="3"/>
  <c r="K8025" i="3"/>
  <c r="K7573" i="3"/>
  <c r="K7538" i="3"/>
  <c r="K7289" i="3"/>
  <c r="K7274" i="3"/>
  <c r="K7184" i="3"/>
  <c r="K7037" i="3"/>
  <c r="K6755" i="3"/>
  <c r="K6662" i="3"/>
  <c r="K6638" i="3"/>
  <c r="K6578" i="3"/>
  <c r="K6414" i="3"/>
  <c r="K6395" i="3"/>
  <c r="K5561" i="3"/>
  <c r="K7409" i="3"/>
  <c r="K7273" i="3"/>
  <c r="K6699" i="3"/>
  <c r="K6637" i="3"/>
  <c r="K6512" i="3"/>
  <c r="K6503" i="3"/>
  <c r="K6371" i="3"/>
  <c r="K6315" i="3"/>
  <c r="K6305" i="3"/>
  <c r="K9581" i="3"/>
  <c r="K9303" i="3"/>
  <c r="K8394" i="3"/>
  <c r="K7586" i="3"/>
  <c r="K7488" i="3"/>
  <c r="K7259" i="3"/>
  <c r="K7244" i="3"/>
  <c r="K7065" i="3"/>
  <c r="K6957" i="3"/>
  <c r="K6782" i="3"/>
  <c r="K6600" i="3"/>
  <c r="K6532" i="3"/>
  <c r="K6383" i="3"/>
  <c r="K6249" i="3"/>
  <c r="K6240" i="3"/>
  <c r="K6188" i="3"/>
  <c r="K6137" i="3"/>
  <c r="K6076" i="3"/>
  <c r="O6076" i="3" s="1" a="1"/>
  <c r="O6076" i="3" s="1"/>
  <c r="K6068" i="3"/>
  <c r="K6053" i="3"/>
  <c r="K8677" i="3"/>
  <c r="K8412" i="3"/>
  <c r="K8751" i="3"/>
  <c r="K8224" i="3"/>
  <c r="K7286" i="3"/>
  <c r="K7145" i="3"/>
  <c r="K6881" i="3"/>
  <c r="K6865" i="3"/>
  <c r="K6622" i="3"/>
  <c r="K6554" i="3"/>
  <c r="K6313" i="3"/>
  <c r="K6228" i="3"/>
  <c r="K7313" i="3"/>
  <c r="K7123" i="3"/>
  <c r="K7030" i="3"/>
  <c r="K6937" i="3"/>
  <c r="K6862" i="3"/>
  <c r="K6562" i="3"/>
  <c r="K6356" i="3"/>
  <c r="K6322" i="3"/>
  <c r="K6278" i="3"/>
  <c r="K6267" i="3"/>
  <c r="K6247" i="3"/>
  <c r="K8425" i="3"/>
  <c r="K7805" i="3"/>
  <c r="K7482" i="3"/>
  <c r="K7240" i="3"/>
  <c r="K6735" i="3"/>
  <c r="K6682" i="3"/>
  <c r="K6572" i="3"/>
  <c r="K6409" i="3"/>
  <c r="K6343" i="3"/>
  <c r="K6135" i="3"/>
  <c r="K6123" i="3"/>
  <c r="K8363" i="3"/>
  <c r="K7749" i="3"/>
  <c r="K7462" i="3"/>
  <c r="K6842" i="3"/>
  <c r="K6786" i="3"/>
  <c r="K6773" i="3"/>
  <c r="K6743" i="3"/>
  <c r="K6639" i="3"/>
  <c r="K6535" i="3"/>
  <c r="K6456" i="3"/>
  <c r="K6424" i="3"/>
  <c r="K6307" i="3"/>
  <c r="K6296" i="3"/>
  <c r="K6285" i="3"/>
  <c r="K6232" i="3"/>
  <c r="K6222" i="3"/>
  <c r="K6179" i="3"/>
  <c r="K6170" i="3"/>
  <c r="K6088" i="3"/>
  <c r="K6078" i="3"/>
  <c r="K6070" i="3"/>
  <c r="K6040" i="3"/>
  <c r="K7558" i="3"/>
  <c r="K7256" i="3"/>
  <c r="K6423" i="3"/>
  <c r="K6412" i="3"/>
  <c r="K6402" i="3"/>
  <c r="K6360" i="3"/>
  <c r="K6149" i="3"/>
  <c r="K5933" i="3"/>
  <c r="K5881" i="3"/>
  <c r="K5371" i="3"/>
  <c r="K7780" i="3"/>
  <c r="K7724" i="3"/>
  <c r="K7504" i="3"/>
  <c r="K7402" i="3"/>
  <c r="K7016" i="3"/>
  <c r="K6915" i="3"/>
  <c r="K6799" i="3"/>
  <c r="K6546" i="3"/>
  <c r="K6483" i="3"/>
  <c r="K6435" i="3"/>
  <c r="K6098" i="3"/>
  <c r="K5608" i="3"/>
  <c r="K5246" i="3"/>
  <c r="K5142" i="3"/>
  <c r="K7336" i="3"/>
  <c r="K7270" i="3"/>
  <c r="K7205" i="3"/>
  <c r="K7031" i="3"/>
  <c r="K7994" i="3"/>
  <c r="K7574" i="3"/>
  <c r="K6507" i="3"/>
  <c r="K6482" i="3"/>
  <c r="K6290" i="3"/>
  <c r="K6097" i="3"/>
  <c r="K5951" i="3"/>
  <c r="K5607" i="3"/>
  <c r="K4925" i="3"/>
  <c r="K8963" i="3"/>
  <c r="K7666" i="3"/>
  <c r="K7518" i="3"/>
  <c r="K7382" i="3"/>
  <c r="K7170" i="3"/>
  <c r="K6458" i="3"/>
  <c r="K6444" i="3"/>
  <c r="K6410" i="3"/>
  <c r="K6052" i="3"/>
  <c r="K6032" i="3"/>
  <c r="K5979" i="3"/>
  <c r="K5653" i="3"/>
  <c r="K8549" i="3"/>
  <c r="K8317" i="3"/>
  <c r="K8184" i="3"/>
  <c r="K7701" i="3"/>
  <c r="K7465" i="3"/>
  <c r="K7220" i="3"/>
  <c r="K6571" i="3"/>
  <c r="K6468" i="3"/>
  <c r="K6370" i="3"/>
  <c r="K6357" i="3"/>
  <c r="K6329" i="3"/>
  <c r="K6302" i="3"/>
  <c r="K6275" i="3"/>
  <c r="K6183" i="3"/>
  <c r="K6120" i="3"/>
  <c r="K6107" i="3"/>
  <c r="K6096" i="3"/>
  <c r="K5990" i="3"/>
  <c r="K5887" i="3"/>
  <c r="K5641" i="3"/>
  <c r="K5487" i="3"/>
  <c r="K5441" i="3"/>
  <c r="K7517" i="3"/>
  <c r="K7251" i="3"/>
  <c r="K7078" i="3"/>
  <c r="K7062" i="3"/>
  <c r="K6717" i="3"/>
  <c r="K6599" i="3"/>
  <c r="K6530" i="3"/>
  <c r="K6506" i="3"/>
  <c r="K6211" i="3"/>
  <c r="K6031" i="3"/>
  <c r="K5959" i="3"/>
  <c r="K5809" i="3"/>
  <c r="K8314" i="3"/>
  <c r="K7754" i="3"/>
  <c r="K7043" i="3"/>
  <c r="K6528" i="3"/>
  <c r="K6418" i="3"/>
  <c r="K6368" i="3"/>
  <c r="K6340" i="3"/>
  <c r="K6327" i="3"/>
  <c r="K6299" i="3"/>
  <c r="K6167" i="3"/>
  <c r="K6142" i="3"/>
  <c r="K5912" i="3"/>
  <c r="K8102" i="3"/>
  <c r="K7443" i="3"/>
  <c r="K7346" i="3"/>
  <c r="K7330" i="3"/>
  <c r="K7280" i="3"/>
  <c r="K7059" i="3"/>
  <c r="K6874" i="3"/>
  <c r="K6640" i="3"/>
  <c r="K6540" i="3"/>
  <c r="K6515" i="3"/>
  <c r="K6407" i="3"/>
  <c r="K6093" i="3"/>
  <c r="K6039" i="3"/>
  <c r="K8197" i="3"/>
  <c r="O8197" i="3" s="1" a="1"/>
  <c r="O8197" i="3" s="1"/>
  <c r="K8159" i="3"/>
  <c r="K7529" i="3"/>
  <c r="K7786" i="3"/>
  <c r="K7427" i="3"/>
  <c r="K7294" i="3"/>
  <c r="K9948" i="3"/>
  <c r="K7857" i="3"/>
  <c r="K7375" i="3"/>
  <c r="K7262" i="3"/>
  <c r="K7106" i="3"/>
  <c r="K8712" i="3"/>
  <c r="K7835" i="3"/>
  <c r="K7354" i="3"/>
  <c r="K7243" i="3"/>
  <c r="K7103" i="3"/>
  <c r="K6510" i="3"/>
  <c r="K6436" i="3"/>
  <c r="K6266" i="3"/>
  <c r="K6044" i="3"/>
  <c r="K5953" i="3"/>
  <c r="K5917" i="3"/>
  <c r="K5890" i="3"/>
  <c r="K5789" i="3"/>
  <c r="K5765" i="3"/>
  <c r="K5383" i="3"/>
  <c r="K5362" i="3"/>
  <c r="K5342" i="3"/>
  <c r="K5279" i="3"/>
  <c r="K6723" i="3"/>
  <c r="K6609" i="3"/>
  <c r="K6351" i="3"/>
  <c r="K6335" i="3"/>
  <c r="N6335" i="3" s="1" a="1"/>
  <c r="N6335" i="3" s="1"/>
  <c r="K6136" i="3"/>
  <c r="K6012" i="3"/>
  <c r="K5960" i="3"/>
  <c r="K5645" i="3"/>
  <c r="K5629" i="3"/>
  <c r="K5588" i="3"/>
  <c r="K5405" i="3"/>
  <c r="K5182" i="3"/>
  <c r="K5171" i="3"/>
  <c r="K5102" i="3"/>
  <c r="K5849" i="3"/>
  <c r="K7493" i="3"/>
  <c r="K6774" i="3"/>
  <c r="K6641" i="3"/>
  <c r="K6575" i="3"/>
  <c r="K6367" i="3"/>
  <c r="K6151" i="3"/>
  <c r="K5925" i="3"/>
  <c r="K5511" i="3"/>
  <c r="K5123" i="3"/>
  <c r="K8207" i="3"/>
  <c r="K7489" i="3"/>
  <c r="K6470" i="3"/>
  <c r="K6225" i="3"/>
  <c r="K6024" i="3"/>
  <c r="K5998" i="3"/>
  <c r="K5471" i="3"/>
  <c r="K5391" i="3"/>
  <c r="K5379" i="3"/>
  <c r="K5191" i="3"/>
  <c r="K5087" i="3"/>
  <c r="K4995" i="3"/>
  <c r="K6574" i="3"/>
  <c r="K6484" i="3"/>
  <c r="O6484" i="3" s="1" a="1"/>
  <c r="O6484" i="3" s="1"/>
  <c r="K6439" i="3"/>
  <c r="K6411" i="3"/>
  <c r="K5924" i="3"/>
  <c r="K5901" i="3"/>
  <c r="K5745" i="3"/>
  <c r="K5525" i="3"/>
  <c r="K5263" i="3"/>
  <c r="K5111" i="3"/>
  <c r="K4983" i="3"/>
  <c r="K6652" i="3"/>
  <c r="K8046" i="3"/>
  <c r="K7681" i="3"/>
  <c r="K7267" i="3"/>
  <c r="K6606" i="3"/>
  <c r="K6526" i="3"/>
  <c r="K6498" i="3"/>
  <c r="K6398" i="3"/>
  <c r="K6239" i="3"/>
  <c r="K6163" i="3"/>
  <c r="K6118" i="3"/>
  <c r="K6049" i="3"/>
  <c r="K6009" i="3"/>
  <c r="K5997" i="3"/>
  <c r="K5945" i="3"/>
  <c r="K5935" i="3"/>
  <c r="K5857" i="3"/>
  <c r="K5801" i="3"/>
  <c r="K5671" i="3"/>
  <c r="K5553" i="3"/>
  <c r="K5481" i="3"/>
  <c r="K5363" i="3"/>
  <c r="K5287" i="3"/>
  <c r="K5275" i="3"/>
  <c r="K5251" i="3"/>
  <c r="K5203" i="3"/>
  <c r="K5155" i="3"/>
  <c r="K5122" i="3"/>
  <c r="K5075" i="3"/>
  <c r="O5075" i="3" s="1" a="1"/>
  <c r="O5075" i="3" s="1"/>
  <c r="K5063" i="3"/>
  <c r="K5027" i="3"/>
  <c r="K4951" i="3"/>
  <c r="K4915" i="3"/>
  <c r="K4882" i="3"/>
  <c r="K5661" i="3"/>
  <c r="K5460" i="3"/>
  <c r="K5243" i="3"/>
  <c r="K6595" i="3"/>
  <c r="K7947" i="3"/>
  <c r="K7355" i="3"/>
  <c r="K7021" i="3"/>
  <c r="K6753" i="3"/>
  <c r="K6654" i="3"/>
  <c r="K6192" i="3"/>
  <c r="K6132" i="3"/>
  <c r="K5867" i="3"/>
  <c r="K5584" i="3"/>
  <c r="K4927" i="3"/>
  <c r="K4902" i="3"/>
  <c r="K6460" i="3"/>
  <c r="K6955" i="3"/>
  <c r="K6475" i="3"/>
  <c r="K5938" i="3"/>
  <c r="K5777" i="3"/>
  <c r="K6488" i="3"/>
  <c r="K9815" i="3"/>
  <c r="K7002" i="3"/>
  <c r="K6511" i="3"/>
  <c r="K6452" i="3"/>
  <c r="K6379" i="3"/>
  <c r="K6298" i="3"/>
  <c r="K6175" i="3"/>
  <c r="K6058" i="3"/>
  <c r="K6034" i="3"/>
  <c r="K5922" i="3"/>
  <c r="K5440" i="3"/>
  <c r="K5338" i="3"/>
  <c r="K5015" i="3"/>
  <c r="K4881" i="3"/>
  <c r="K6451" i="3"/>
  <c r="K6328" i="3"/>
  <c r="K6297" i="3"/>
  <c r="K5898" i="3"/>
  <c r="K5877" i="3"/>
  <c r="K5769" i="3"/>
  <c r="K5611" i="3"/>
  <c r="K5521" i="3"/>
  <c r="K5426" i="3"/>
  <c r="K5107" i="3"/>
  <c r="K5062" i="3"/>
  <c r="K4891" i="3"/>
  <c r="K7870" i="3"/>
  <c r="K6524" i="3"/>
  <c r="K6408" i="3"/>
  <c r="K5956" i="3"/>
  <c r="K5813" i="3"/>
  <c r="K5669" i="3"/>
  <c r="K5480" i="3"/>
  <c r="K5375" i="3"/>
  <c r="K5311" i="3"/>
  <c r="K5003" i="3"/>
  <c r="K4859" i="3"/>
  <c r="K7019" i="3"/>
  <c r="K6480" i="3"/>
  <c r="K6312" i="3"/>
  <c r="K5969" i="3"/>
  <c r="K5932" i="3"/>
  <c r="K5909" i="3"/>
  <c r="K5696" i="3"/>
  <c r="K5565" i="3"/>
  <c r="K5323" i="3"/>
  <c r="K5187" i="3"/>
  <c r="K5119" i="3"/>
  <c r="K5025" i="3"/>
  <c r="K7310" i="3"/>
  <c r="K6153" i="3"/>
  <c r="K5333" i="3"/>
  <c r="K7390" i="3"/>
  <c r="K6683" i="3"/>
  <c r="K6344" i="3"/>
  <c r="K6235" i="3"/>
  <c r="K6173" i="3"/>
  <c r="K6130" i="3"/>
  <c r="K6115" i="3"/>
  <c r="K5886" i="3"/>
  <c r="K5853" i="3"/>
  <c r="K5504" i="3"/>
  <c r="K5479" i="3"/>
  <c r="K5285" i="3"/>
  <c r="K5235" i="3"/>
  <c r="K5037" i="3"/>
  <c r="K6904" i="3"/>
  <c r="K6550" i="3"/>
  <c r="K6004" i="3"/>
  <c r="K5894" i="3"/>
  <c r="K4957" i="3"/>
  <c r="K6727" i="3"/>
  <c r="K6416" i="3"/>
  <c r="K6323" i="3"/>
  <c r="K6216" i="3"/>
  <c r="K5269" i="3"/>
  <c r="K5175" i="3"/>
  <c r="K5905" i="3"/>
  <c r="K5792" i="3"/>
  <c r="K7767" i="3"/>
  <c r="K7121" i="3"/>
  <c r="K6563" i="3"/>
  <c r="K7408" i="3"/>
  <c r="K7054" i="3"/>
  <c r="K6944" i="3"/>
  <c r="K6667" i="3"/>
  <c r="K6419" i="3"/>
  <c r="K5897" i="3"/>
  <c r="K5825" i="3"/>
  <c r="K5451" i="3"/>
  <c r="K5347" i="3"/>
  <c r="K5178" i="3"/>
  <c r="K5165" i="3"/>
  <c r="K5129" i="3"/>
  <c r="K5013" i="3"/>
  <c r="K4911" i="3"/>
  <c r="K4858" i="3"/>
  <c r="K7785" i="3"/>
  <c r="K7185" i="3"/>
  <c r="K6552" i="3"/>
  <c r="K6536" i="3"/>
  <c r="K6478" i="3"/>
  <c r="K6406" i="3"/>
  <c r="K6359" i="3"/>
  <c r="K6129" i="3"/>
  <c r="K6114" i="3"/>
  <c r="K6056" i="3"/>
  <c r="K5978" i="3"/>
  <c r="K5579" i="3"/>
  <c r="K5322" i="3"/>
  <c r="K5223" i="3"/>
  <c r="K5151" i="3"/>
  <c r="K5071" i="3"/>
  <c r="K7423" i="3"/>
  <c r="K6519" i="3"/>
  <c r="K6431" i="3"/>
  <c r="K6404" i="3"/>
  <c r="K6055" i="3"/>
  <c r="K6016" i="3"/>
  <c r="K5621" i="3"/>
  <c r="K5357" i="3"/>
  <c r="K5070" i="3"/>
  <c r="K7293" i="3"/>
  <c r="K6693" i="3"/>
  <c r="K6168" i="3"/>
  <c r="K5927" i="3"/>
  <c r="K5485" i="3"/>
  <c r="K4966" i="3"/>
  <c r="K6492" i="3"/>
  <c r="K6030" i="3"/>
  <c r="K6005" i="3"/>
  <c r="K5723" i="3"/>
  <c r="K5693" i="3"/>
  <c r="K5533" i="3"/>
  <c r="K5488" i="3"/>
  <c r="K5463" i="3"/>
  <c r="K4947" i="3"/>
  <c r="K8593" i="3"/>
  <c r="K8574" i="3"/>
  <c r="K6665" i="3"/>
  <c r="K6582" i="3"/>
  <c r="K6417" i="3"/>
  <c r="K6217" i="3"/>
  <c r="K5907" i="3"/>
  <c r="K5753" i="3"/>
  <c r="K5423" i="3"/>
  <c r="K5163" i="3"/>
  <c r="K4967" i="3"/>
  <c r="K5863" i="3"/>
  <c r="K7347" i="3"/>
  <c r="K6710" i="3"/>
  <c r="K5435" i="3"/>
  <c r="K6902" i="3"/>
  <c r="K7803" i="3"/>
  <c r="K7027" i="3"/>
  <c r="K6741" i="3"/>
  <c r="K6547" i="3"/>
  <c r="K6516" i="3"/>
  <c r="K6442" i="3"/>
  <c r="K6166" i="3"/>
  <c r="K6152" i="3"/>
  <c r="K5987" i="3"/>
  <c r="K5949" i="3"/>
  <c r="K5861" i="3"/>
  <c r="K5805" i="3"/>
  <c r="K5528" i="3"/>
  <c r="K5303" i="3"/>
  <c r="K5291" i="3"/>
  <c r="K5255" i="3"/>
  <c r="K5207" i="3"/>
  <c r="K5067" i="3"/>
  <c r="K5043" i="3"/>
  <c r="K5031" i="3"/>
  <c r="K5019" i="3"/>
  <c r="K6936" i="3"/>
  <c r="K6790" i="3"/>
  <c r="K6594" i="3"/>
  <c r="K6320" i="3"/>
  <c r="K6304" i="3"/>
  <c r="K6257" i="3"/>
  <c r="K6214" i="3"/>
  <c r="K6077" i="3"/>
  <c r="K6064" i="3"/>
  <c r="K6025" i="3"/>
  <c r="K5926" i="3"/>
  <c r="K5776" i="3"/>
  <c r="K5573" i="3"/>
  <c r="K5483" i="3"/>
  <c r="K5472" i="3"/>
  <c r="K5459" i="3"/>
  <c r="K5419" i="3"/>
  <c r="K5317" i="3"/>
  <c r="K5146" i="3"/>
  <c r="K4997" i="3"/>
  <c r="K4931" i="3"/>
  <c r="K4907" i="3"/>
  <c r="K6065" i="3"/>
  <c r="O6065" i="3" s="1" a="1"/>
  <c r="O6065" i="3" s="1"/>
  <c r="K4977" i="3"/>
  <c r="K5893" i="3"/>
  <c r="K4919" i="3"/>
  <c r="K5343" i="3"/>
  <c r="K4955" i="3"/>
  <c r="K6215" i="3"/>
  <c r="K5394" i="3"/>
  <c r="K4854" i="3"/>
  <c r="K5975" i="3"/>
  <c r="K4863" i="3"/>
  <c r="K5882" i="3"/>
  <c r="K5355" i="3"/>
  <c r="K5544" i="3"/>
  <c r="K5195" i="3"/>
  <c r="K4943" i="3"/>
  <c r="K6429" i="3"/>
  <c r="K5103" i="3"/>
  <c r="K5367" i="3"/>
  <c r="K5231" i="3"/>
  <c r="K5620" i="3"/>
  <c r="K4910" i="3"/>
  <c r="K4887" i="3"/>
  <c r="K6037" i="3"/>
  <c r="K5239" i="3"/>
  <c r="K4875" i="3"/>
  <c r="K6141" i="3"/>
  <c r="K4939" i="3"/>
  <c r="K5115" i="3"/>
  <c r="K5331" i="3"/>
  <c r="K6776" i="3"/>
  <c r="K5739" i="3"/>
  <c r="K6978" i="3"/>
  <c r="K5359" i="3"/>
  <c r="K5876" i="3"/>
  <c r="K7578" i="3"/>
  <c r="K5034" i="3"/>
  <c r="K4899" i="3"/>
  <c r="K6888" i="3"/>
  <c r="K6493" i="3"/>
  <c r="K5374" i="3"/>
  <c r="K6293" i="3"/>
  <c r="K5439" i="3"/>
  <c r="K6523" i="3"/>
  <c r="K6489" i="3"/>
  <c r="K6893" i="3"/>
  <c r="K5713" i="3"/>
  <c r="K6886" i="3"/>
  <c r="K5313" i="3"/>
  <c r="K5972" i="3"/>
  <c r="K7545" i="3"/>
  <c r="K5101" i="3"/>
  <c r="K5844" i="3"/>
  <c r="O5844" i="3" s="1" a="1"/>
  <c r="O5844" i="3" s="1"/>
  <c r="K5891" i="3"/>
  <c r="K5431" i="3"/>
  <c r="K4975" i="3"/>
  <c r="K5689" i="3"/>
  <c r="K7802" i="3"/>
  <c r="K5974" i="3"/>
  <c r="K5190" i="3"/>
  <c r="K5958" i="3"/>
  <c r="K6491" i="3"/>
  <c r="K8216" i="3"/>
  <c r="K5989" i="3"/>
  <c r="K6627" i="3"/>
  <c r="K8161" i="3"/>
  <c r="K5896" i="3"/>
  <c r="K6629" i="3"/>
  <c r="K5822" i="3"/>
  <c r="K5971" i="3"/>
  <c r="K7648" i="3"/>
  <c r="K7418" i="3"/>
  <c r="K8052" i="3"/>
  <c r="K5727" i="3"/>
  <c r="K4923" i="3"/>
  <c r="K5085" i="3"/>
  <c r="K5039" i="3"/>
  <c r="K5649" i="3"/>
  <c r="K5868" i="3"/>
  <c r="K4979" i="3"/>
  <c r="K6919" i="3"/>
  <c r="K7598" i="3"/>
  <c r="K5297" i="3"/>
  <c r="K6766" i="3"/>
  <c r="K7257" i="3"/>
  <c r="K6341" i="3"/>
  <c r="K6569" i="3"/>
  <c r="K5840" i="3"/>
  <c r="K5729" i="3"/>
  <c r="K6802" i="3"/>
  <c r="K7122" i="3"/>
  <c r="K5339" i="3"/>
  <c r="K5327" i="3"/>
  <c r="K6454" i="3"/>
  <c r="K7005" i="3"/>
  <c r="K5341" i="3"/>
  <c r="K5902" i="3"/>
  <c r="K7024" i="3"/>
  <c r="K5018" i="3"/>
  <c r="K5527" i="3"/>
  <c r="K6195" i="3"/>
  <c r="K6605" i="3"/>
  <c r="K7494" i="3"/>
  <c r="K5988" i="3"/>
  <c r="K6611" i="3"/>
  <c r="K5625" i="3"/>
  <c r="K6000" i="3"/>
  <c r="K6685" i="3"/>
  <c r="K5970" i="3"/>
  <c r="K6659" i="3"/>
  <c r="K5906" i="3"/>
  <c r="K6962" i="3"/>
  <c r="K5350" i="3"/>
  <c r="K6630" i="3"/>
  <c r="K7794" i="3"/>
  <c r="K8091" i="3"/>
  <c r="K4961" i="3"/>
  <c r="K5199" i="3"/>
  <c r="K5427" i="3"/>
  <c r="K4865" i="3"/>
  <c r="K5281" i="3"/>
  <c r="K6079" i="3"/>
  <c r="K5757" i="3"/>
  <c r="K5150" i="3"/>
  <c r="K5211" i="3"/>
  <c r="K5406" i="3"/>
  <c r="K6866" i="3"/>
  <c r="K5780" i="3"/>
  <c r="K7295" i="3"/>
  <c r="K5397" i="3"/>
  <c r="K5919" i="3"/>
  <c r="K7636" i="3"/>
  <c r="K5162" i="3"/>
  <c r="K4922" i="3"/>
  <c r="K5930" i="3"/>
  <c r="K6618" i="3"/>
  <c r="K5465" i="3"/>
  <c r="K5022" i="3"/>
  <c r="K4993" i="3"/>
  <c r="K7718" i="3"/>
  <c r="K6876" i="3"/>
  <c r="K7709" i="3"/>
  <c r="K5377" i="3"/>
  <c r="K7966" i="3"/>
  <c r="K5378" i="3"/>
  <c r="K6804" i="3"/>
  <c r="K5879" i="3"/>
  <c r="K5030" i="3"/>
  <c r="K5790" i="3"/>
  <c r="K5301" i="3"/>
  <c r="K7511" i="3"/>
  <c r="K8428" i="3"/>
  <c r="K5253" i="3"/>
  <c r="K6019" i="3"/>
  <c r="K6700" i="3"/>
  <c r="K6703" i="3"/>
  <c r="K6021" i="3"/>
  <c r="K6979" i="3"/>
  <c r="K5991" i="3"/>
  <c r="K7434" i="3"/>
  <c r="K5873" i="3"/>
  <c r="K5219" i="3"/>
  <c r="K5612" i="3"/>
  <c r="K4898" i="3"/>
  <c r="K5286" i="3"/>
  <c r="K5230" i="3"/>
  <c r="K5513" i="3"/>
  <c r="K6972" i="3"/>
  <c r="K5221" i="3"/>
  <c r="K6182" i="3"/>
  <c r="K5259" i="3"/>
  <c r="K7406" i="3"/>
  <c r="K5941" i="3"/>
  <c r="K7828" i="3"/>
  <c r="K5094" i="3"/>
  <c r="K5520" i="3"/>
  <c r="K6189" i="3"/>
  <c r="K6817" i="3"/>
  <c r="K5045" i="3"/>
  <c r="K5059" i="3"/>
  <c r="K6977" i="3"/>
  <c r="K5668" i="3"/>
  <c r="K6668" i="3"/>
  <c r="K5855" i="3"/>
  <c r="K5981" i="3"/>
  <c r="K5841" i="3"/>
  <c r="K5389" i="3"/>
  <c r="K8424" i="3"/>
  <c r="K6822" i="3"/>
  <c r="K5218" i="3"/>
  <c r="K7175" i="3"/>
  <c r="K5947" i="3"/>
  <c r="K5616" i="3"/>
  <c r="K5869" i="3"/>
  <c r="K8467" i="3"/>
  <c r="O8467" i="3" s="1" a="1"/>
  <c r="O8467" i="3" s="1"/>
  <c r="K5273" i="3"/>
  <c r="K6081" i="3"/>
  <c r="K6748" i="3"/>
  <c r="K8274" i="3"/>
  <c r="K5688" i="3"/>
  <c r="K8255" i="3"/>
  <c r="K6062" i="3"/>
  <c r="K6073" i="3"/>
  <c r="K6644" i="3"/>
  <c r="K7884" i="3"/>
  <c r="K5691" i="3"/>
  <c r="K6330" i="3"/>
  <c r="K7450" i="3"/>
  <c r="K8242" i="3"/>
  <c r="K5386" i="3"/>
  <c r="K5817" i="3"/>
  <c r="K6139" i="3"/>
  <c r="K5418" i="3"/>
  <c r="K5676" i="3"/>
  <c r="K5736" i="3"/>
  <c r="K7327" i="3"/>
  <c r="K5267" i="3"/>
  <c r="K6244" i="3"/>
  <c r="K4866" i="3"/>
  <c r="K5503" i="3"/>
  <c r="K5306" i="3"/>
  <c r="K6204" i="3"/>
  <c r="K6872" i="3"/>
  <c r="K5149" i="3"/>
  <c r="K4850" i="3"/>
  <c r="O4850" i="3" s="1" a="1"/>
  <c r="O4850" i="3" s="1"/>
  <c r="K5109" i="3"/>
  <c r="K5402" i="3"/>
  <c r="K5601" i="3"/>
  <c r="K5744" i="3"/>
  <c r="K5139" i="3"/>
  <c r="K5002" i="3"/>
  <c r="K5106" i="3"/>
  <c r="K4895" i="3"/>
  <c r="K5862" i="3"/>
  <c r="K5138" i="3"/>
  <c r="K5319" i="3"/>
  <c r="K4991" i="3"/>
  <c r="K5167" i="3"/>
  <c r="K5575" i="3"/>
  <c r="K5543" i="3"/>
  <c r="K4851" i="3"/>
  <c r="K5215" i="3"/>
  <c r="K5271" i="3"/>
  <c r="K5011" i="3"/>
  <c r="K4883" i="3"/>
  <c r="K6008" i="3"/>
  <c r="K5748" i="3"/>
  <c r="K4909" i="3"/>
  <c r="K5605" i="3"/>
  <c r="K5623" i="3"/>
  <c r="K4855" i="3"/>
  <c r="K5051" i="3"/>
  <c r="K5283" i="3"/>
  <c r="K4879" i="3"/>
  <c r="K4862" i="3"/>
  <c r="K5791" i="3"/>
  <c r="K4942" i="3"/>
  <c r="K4867" i="3"/>
  <c r="K4933" i="3"/>
  <c r="K5095" i="3"/>
  <c r="K5818" i="3"/>
  <c r="K4965" i="3"/>
  <c r="K5589" i="3"/>
  <c r="K6369" i="3"/>
  <c r="K6067" i="3"/>
  <c r="K6391" i="3"/>
  <c r="K5058" i="3"/>
  <c r="K5850" i="3"/>
  <c r="K5592" i="3"/>
  <c r="K7315" i="3"/>
  <c r="K5725" i="3"/>
  <c r="K6265" i="3"/>
  <c r="K5321" i="3"/>
  <c r="K6207" i="3"/>
  <c r="K5131" i="3"/>
  <c r="K6570" i="3"/>
  <c r="K6048" i="3"/>
  <c r="K4962" i="3"/>
  <c r="K5843" i="3"/>
  <c r="K8027" i="3"/>
  <c r="K6177" i="3"/>
  <c r="K5571" i="3"/>
  <c r="K6194" i="3"/>
  <c r="K8664" i="3"/>
  <c r="K6593" i="3"/>
  <c r="K5266" i="3"/>
  <c r="K6242" i="3"/>
  <c r="K6951" i="3"/>
  <c r="K7163" i="3"/>
  <c r="K5675" i="3"/>
  <c r="K7109" i="3"/>
  <c r="K5771" i="3"/>
  <c r="K6193" i="3"/>
  <c r="K6892" i="3"/>
  <c r="K5421" i="3"/>
  <c r="K6433" i="3"/>
  <c r="K7830" i="3"/>
  <c r="K5762" i="3"/>
  <c r="K6238" i="3"/>
  <c r="K6768" i="3"/>
  <c r="K5194" i="3"/>
  <c r="K5872" i="3"/>
  <c r="K5026" i="3"/>
  <c r="K5135" i="3"/>
  <c r="K4853" i="3"/>
  <c r="K5023" i="3"/>
  <c r="K5185" i="3"/>
  <c r="K4986" i="3"/>
  <c r="K5832" i="3"/>
  <c r="K5647" i="3"/>
  <c r="K4989" i="3"/>
  <c r="K6448" i="3"/>
  <c r="K5293" i="3"/>
  <c r="K5061" i="3"/>
  <c r="K6099" i="3"/>
  <c r="K5081" i="3"/>
  <c r="K5778" i="3"/>
  <c r="K5346" i="3"/>
  <c r="K5073" i="3"/>
  <c r="K6033" i="3"/>
  <c r="K6378" i="3"/>
  <c r="K5237" i="3"/>
  <c r="K5201" i="3"/>
  <c r="K5325" i="3"/>
  <c r="K5033" i="3"/>
  <c r="O5033" i="3" s="1" a="1"/>
  <c r="O5033" i="3" s="1"/>
  <c r="K4994" i="3"/>
  <c r="K5685" i="3"/>
  <c r="K6613" i="3"/>
  <c r="K5403" i="3"/>
  <c r="K4974" i="3"/>
  <c r="K5846" i="3"/>
  <c r="K6658" i="3"/>
  <c r="K5633" i="3"/>
  <c r="K6985" i="3"/>
  <c r="K7567" i="3"/>
  <c r="K6246" i="3"/>
  <c r="K7199" i="3"/>
  <c r="K5782" i="3"/>
  <c r="K6272" i="3"/>
  <c r="K7682" i="3"/>
  <c r="K8088" i="3"/>
  <c r="K5205" i="3"/>
  <c r="K5914" i="3"/>
  <c r="K6586" i="3"/>
  <c r="K8301" i="3"/>
  <c r="K5049" i="3"/>
  <c r="K5179" i="3"/>
  <c r="K5234" i="3"/>
  <c r="K5493" i="3"/>
  <c r="K5495" i="3"/>
  <c r="K5055" i="3"/>
  <c r="K5755" i="3"/>
  <c r="K5114" i="3"/>
  <c r="K5870" i="3"/>
  <c r="K5009" i="3"/>
  <c r="K5833" i="3"/>
  <c r="K5548" i="3"/>
  <c r="K6186" i="3"/>
  <c r="K5665" i="3"/>
  <c r="K6028" i="3"/>
  <c r="K6389" i="3"/>
  <c r="K5851" i="3"/>
  <c r="K5741" i="3"/>
  <c r="K6157" i="3"/>
  <c r="K5976" i="3"/>
  <c r="K5921" i="3"/>
  <c r="K6311" i="3"/>
  <c r="K5928" i="3"/>
  <c r="K5635" i="3"/>
  <c r="K5299" i="3"/>
  <c r="K6837" i="3"/>
  <c r="K5126" i="3"/>
  <c r="K5005" i="3"/>
  <c r="K5699" i="3"/>
  <c r="K5395" i="3"/>
  <c r="K5709" i="3"/>
  <c r="K5910" i="3"/>
  <c r="K5137" i="3"/>
  <c r="K6001" i="3"/>
  <c r="K5848" i="3"/>
  <c r="K6233" i="3"/>
  <c r="K5117" i="3"/>
  <c r="K6634" i="3"/>
  <c r="K5118" i="3"/>
  <c r="K5768" i="3"/>
  <c r="K6172" i="3"/>
  <c r="K4981" i="3"/>
  <c r="K5992" i="3"/>
  <c r="K6140" i="3"/>
  <c r="K5918" i="3"/>
  <c r="N5918" i="3" s="1" a="1"/>
  <c r="N5918" i="3" s="1"/>
  <c r="K5166" i="3"/>
  <c r="K8520" i="3"/>
  <c r="K6363" i="3"/>
  <c r="K5453" i="3"/>
  <c r="K6347" i="3"/>
  <c r="K5422" i="3"/>
  <c r="K5099" i="3"/>
  <c r="K6590" i="3"/>
  <c r="K5672" i="3"/>
  <c r="K5760" i="3"/>
  <c r="K4917" i="3"/>
  <c r="K5913" i="3"/>
  <c r="K7801" i="3"/>
  <c r="K5445" i="3"/>
  <c r="K5754" i="3"/>
  <c r="K6390" i="3"/>
  <c r="K7566" i="3"/>
  <c r="K5758" i="3"/>
  <c r="K6354" i="3"/>
  <c r="K7296" i="3"/>
  <c r="K6479" i="3"/>
  <c r="K5535" i="3"/>
  <c r="K8087" i="3"/>
  <c r="K5823" i="3"/>
  <c r="K5382" i="3"/>
  <c r="K6042" i="3"/>
  <c r="K5335" i="3"/>
  <c r="K5007" i="3"/>
  <c r="K5083" i="3"/>
  <c r="K5591" i="3"/>
  <c r="K5963" i="3"/>
  <c r="N5963" i="3" s="1" a="1"/>
  <c r="N5963" i="3" s="1"/>
  <c r="K5517" i="3"/>
  <c r="K6027" i="3"/>
  <c r="K5354" i="3"/>
  <c r="K5563" i="3"/>
  <c r="K5936" i="3"/>
  <c r="K5806" i="3"/>
  <c r="K4935" i="3"/>
  <c r="K4999" i="3"/>
  <c r="K5733" i="3"/>
  <c r="K5183" i="3"/>
  <c r="K6288" i="3"/>
  <c r="K5105" i="3"/>
  <c r="K5664" i="3"/>
  <c r="K5177" i="3"/>
  <c r="K5781" i="3"/>
  <c r="K7090" i="3"/>
  <c r="K6291" i="3"/>
  <c r="K6581" i="3"/>
  <c r="K6324" i="3"/>
  <c r="K6388" i="3"/>
  <c r="K5977" i="3"/>
  <c r="K6377" i="3"/>
  <c r="K6556" i="3"/>
  <c r="K5552" i="3"/>
  <c r="K5133" i="3"/>
  <c r="K5842" i="3"/>
  <c r="K6877" i="3"/>
  <c r="K6104" i="3"/>
  <c r="K5716" i="3"/>
  <c r="K5145" i="3"/>
  <c r="K5845" i="3"/>
  <c r="K6514" i="3"/>
  <c r="K4873" i="3"/>
  <c r="K5557" i="3"/>
  <c r="K5814" i="3"/>
  <c r="K6403" i="3"/>
  <c r="K7914" i="3"/>
  <c r="K5878" i="3"/>
  <c r="K7550" i="3"/>
  <c r="K5700" i="3"/>
  <c r="K6399" i="3"/>
  <c r="K7400" i="3"/>
  <c r="K5401" i="3"/>
  <c r="K6084" i="3"/>
  <c r="K6830" i="3"/>
  <c r="K7557" i="3"/>
  <c r="K5656" i="3"/>
  <c r="K5186" i="3"/>
  <c r="K5242" i="3"/>
  <c r="K5125" i="3"/>
  <c r="K7362" i="3"/>
  <c r="K6551" i="3"/>
  <c r="K5795" i="3"/>
  <c r="K7425" i="3"/>
  <c r="K6375" i="3"/>
  <c r="K6018" i="3"/>
  <c r="K6602" i="3"/>
  <c r="K6154" i="3"/>
  <c r="K5298" i="3"/>
  <c r="K5516" i="3"/>
  <c r="K4913" i="3"/>
  <c r="K6653" i="3"/>
  <c r="K6467" i="3"/>
  <c r="K6355" i="3"/>
  <c r="K6966" i="3"/>
  <c r="K5006" i="3"/>
  <c r="K5732" i="3"/>
  <c r="K6624" i="3"/>
  <c r="K5157" i="3"/>
  <c r="K6592" i="3"/>
  <c r="K4963" i="3"/>
  <c r="K5365" i="3"/>
  <c r="K5617" i="3"/>
  <c r="K6487" i="3"/>
  <c r="K5826" i="3"/>
  <c r="K7653" i="3"/>
  <c r="K7621" i="3"/>
  <c r="K7933" i="3"/>
  <c r="K5904" i="3"/>
  <c r="K6466" i="3"/>
  <c r="K7549" i="3"/>
  <c r="K5545" i="3"/>
  <c r="K6541" i="3"/>
  <c r="K5785" i="3"/>
  <c r="K6420" i="3"/>
  <c r="K5797" i="3"/>
  <c r="K6752" i="3"/>
  <c r="K7466" i="3"/>
  <c r="K6963" i="3"/>
  <c r="K7650" i="3"/>
  <c r="K5680" i="3"/>
  <c r="K4849" i="3"/>
  <c r="K5648" i="3"/>
  <c r="K4903" i="3"/>
  <c r="K5262" i="3"/>
  <c r="K4959" i="3"/>
  <c r="K6352" i="3"/>
  <c r="K5147" i="3"/>
  <c r="K5962" i="3"/>
  <c r="K5127" i="3"/>
  <c r="K5679" i="3"/>
  <c r="K6695" i="3"/>
  <c r="K5837" i="3"/>
  <c r="K4945" i="3"/>
  <c r="K6744" i="3"/>
  <c r="K5838" i="3"/>
  <c r="K5261" i="3"/>
  <c r="K6057" i="3"/>
  <c r="K6651" i="3"/>
  <c r="K5387" i="3"/>
  <c r="K5560" i="3"/>
  <c r="K5624" i="3"/>
  <c r="K6701" i="3"/>
  <c r="K5683" i="3"/>
  <c r="K5599" i="3"/>
  <c r="K5923" i="3"/>
  <c r="K5134" i="3"/>
  <c r="K6210" i="3"/>
  <c r="K5017" i="3"/>
  <c r="K5859" i="3"/>
  <c r="K6934" i="3"/>
  <c r="K7570" i="3"/>
  <c r="K5875" i="3"/>
  <c r="K6499" i="3"/>
  <c r="K7733" i="3"/>
  <c r="K5556" i="3"/>
  <c r="K5929" i="3"/>
  <c r="K7844" i="3"/>
  <c r="K5854" i="3"/>
  <c r="K6557" i="3"/>
  <c r="K5880" i="3"/>
  <c r="K6109" i="3"/>
  <c r="K7959" i="3"/>
  <c r="K7155" i="3"/>
  <c r="K6017" i="3"/>
  <c r="K5143" i="3"/>
  <c r="K5302" i="3"/>
  <c r="K5985" i="3"/>
  <c r="K6259" i="3"/>
  <c r="K4978" i="3"/>
  <c r="K5159" i="3"/>
  <c r="K5807" i="3"/>
  <c r="K6905" i="3"/>
  <c r="K5864" i="3"/>
  <c r="K6446" i="3"/>
  <c r="K5247" i="3"/>
  <c r="K5865" i="3"/>
  <c r="K6463" i="3"/>
  <c r="K5310" i="3"/>
  <c r="K6069" i="3"/>
  <c r="K6903" i="3"/>
  <c r="K6564" i="3"/>
  <c r="K5399" i="3"/>
  <c r="K4950" i="3"/>
  <c r="K5697" i="3"/>
  <c r="K5712" i="3"/>
  <c r="K4982" i="3"/>
  <c r="K6702" i="3"/>
  <c r="K6580" i="3"/>
  <c r="K5229" i="3"/>
  <c r="K6254" i="3"/>
  <c r="K5041" i="3"/>
  <c r="K5829" i="3"/>
  <c r="K6738" i="3"/>
  <c r="K5315" i="3"/>
  <c r="K4985" i="3"/>
  <c r="K6091" i="3"/>
  <c r="K4954" i="3"/>
  <c r="K5659" i="3"/>
  <c r="K5944" i="3"/>
  <c r="K6548" i="3"/>
  <c r="K8461" i="3"/>
  <c r="K8369" i="3"/>
  <c r="K8351" i="3"/>
  <c r="K8198" i="3"/>
  <c r="K5810" i="3"/>
  <c r="K6928" i="3"/>
  <c r="K5257" i="3"/>
  <c r="K6531" i="3"/>
  <c r="K7629" i="3"/>
  <c r="K5500" i="3"/>
  <c r="K6121" i="3"/>
  <c r="K5715" i="3"/>
  <c r="K5937" i="3"/>
  <c r="K6760" i="3"/>
  <c r="K5270" i="3"/>
  <c r="K5954" i="3"/>
  <c r="K5965" i="3"/>
  <c r="K6045" i="3"/>
  <c r="K6060" i="3"/>
  <c r="K6010" i="3"/>
  <c r="K8644" i="3"/>
  <c r="K5512" i="3"/>
  <c r="K6126" i="3"/>
  <c r="K6050" i="3"/>
  <c r="K5381" i="3"/>
  <c r="K7534" i="3"/>
  <c r="K6318" i="3"/>
  <c r="K5750" i="3"/>
  <c r="K7649" i="3"/>
  <c r="K8206" i="3"/>
  <c r="K6373" i="3"/>
  <c r="K7277" i="3"/>
  <c r="K6226" i="3"/>
  <c r="K6878" i="3"/>
  <c r="K9673" i="3"/>
  <c r="K6573" i="3"/>
  <c r="K7634" i="3"/>
  <c r="K6336" i="3"/>
  <c r="K7079" i="3"/>
  <c r="K6711" i="3"/>
  <c r="K6047" i="3"/>
  <c r="K6623" i="3"/>
  <c r="K7114" i="3"/>
  <c r="K8286" i="3"/>
  <c r="K5619" i="3"/>
  <c r="K5597" i="3"/>
  <c r="K6396" i="3"/>
  <c r="K7608" i="3"/>
  <c r="O7608" i="3" s="1" a="1"/>
  <c r="O7608" i="3" s="1"/>
  <c r="K6617" i="3"/>
  <c r="K7151" i="3"/>
  <c r="K8060" i="3"/>
  <c r="K7910" i="3"/>
  <c r="K6565" i="3"/>
  <c r="K6113" i="3"/>
  <c r="K6834" i="3"/>
  <c r="K7429" i="3"/>
  <c r="K7196" i="3"/>
  <c r="K7210" i="3"/>
  <c r="K8150" i="3"/>
  <c r="K6696" i="3"/>
  <c r="K7670" i="3"/>
  <c r="K6880" i="3"/>
  <c r="K6961" i="3"/>
  <c r="K7372" i="3"/>
  <c r="K8252" i="3"/>
  <c r="K9891" i="3"/>
  <c r="K7890" i="3"/>
  <c r="K7405" i="3"/>
  <c r="K7284" i="3"/>
  <c r="K8030" i="3"/>
  <c r="K8204" i="3"/>
  <c r="K7204" i="3"/>
  <c r="K7735" i="3"/>
  <c r="K8387" i="3"/>
  <c r="K7452" i="3"/>
  <c r="K8148" i="3"/>
  <c r="K6041" i="3"/>
  <c r="K6205" i="3"/>
  <c r="K8144" i="3"/>
  <c r="K6223" i="3"/>
  <c r="K5821" i="3"/>
  <c r="K5903" i="3"/>
  <c r="K6174" i="3"/>
  <c r="K8542" i="3"/>
  <c r="K7496" i="3"/>
  <c r="K5390" i="3"/>
  <c r="K7864" i="3"/>
  <c r="N7864" i="3" s="1" a="1"/>
  <c r="N7864" i="3" s="1"/>
  <c r="K4914" i="3"/>
  <c r="K6675" i="3"/>
  <c r="K5773" i="3"/>
  <c r="K7814" i="3"/>
  <c r="K5836" i="3"/>
  <c r="K6447" i="3"/>
  <c r="K7067" i="3"/>
  <c r="K6258" i="3"/>
  <c r="K6906" i="3"/>
  <c r="K7723" i="3"/>
  <c r="K6220" i="3"/>
  <c r="K8208" i="3"/>
  <c r="K6674" i="3"/>
  <c r="K7130" i="3"/>
  <c r="K5627" i="3"/>
  <c r="K7589" i="3"/>
  <c r="K7748" i="3"/>
  <c r="K6709" i="3"/>
  <c r="K8113" i="3"/>
  <c r="K6542" i="3"/>
  <c r="K7003" i="3"/>
  <c r="K8211" i="3"/>
  <c r="K7658" i="3"/>
  <c r="K6413" i="3"/>
  <c r="K6896" i="3"/>
  <c r="K6422" i="3"/>
  <c r="K6884" i="3"/>
  <c r="K7563" i="3"/>
  <c r="K8367" i="3"/>
  <c r="K8011" i="3"/>
  <c r="K6792" i="3"/>
  <c r="K7222" i="3"/>
  <c r="K8236" i="3"/>
  <c r="K6713" i="3"/>
  <c r="K7700" i="3"/>
  <c r="K7419" i="3"/>
  <c r="K8819" i="3"/>
  <c r="K6889" i="3"/>
  <c r="K6984" i="3"/>
  <c r="K7626" i="3"/>
  <c r="K7398" i="3"/>
  <c r="K7834" i="3"/>
  <c r="K7902" i="3"/>
  <c r="K8384" i="3"/>
  <c r="K7304" i="3"/>
  <c r="K8074" i="3"/>
  <c r="K7086" i="3"/>
  <c r="K8357" i="3"/>
  <c r="K7217" i="3"/>
  <c r="K7906" i="3"/>
  <c r="K7685" i="3"/>
  <c r="K8080" i="3"/>
  <c r="K7491" i="3"/>
  <c r="K8190" i="3"/>
  <c r="K4871" i="3"/>
  <c r="K6202" i="3"/>
  <c r="K5968" i="3"/>
  <c r="K5197" i="3"/>
  <c r="K6268" i="3"/>
  <c r="K6061" i="3"/>
  <c r="K5541" i="3"/>
  <c r="K5793" i="3"/>
  <c r="K5892" i="3"/>
  <c r="K7311" i="3"/>
  <c r="K5746" i="3"/>
  <c r="K6094" i="3"/>
  <c r="K5411" i="3"/>
  <c r="K8029" i="3"/>
  <c r="K5069" i="3"/>
  <c r="K5812" i="3"/>
  <c r="K6471" i="3"/>
  <c r="K8808" i="3"/>
  <c r="K5866" i="3"/>
  <c r="K6472" i="3"/>
  <c r="K7206" i="3"/>
  <c r="K6477" i="3"/>
  <c r="K7353" i="3"/>
  <c r="K6066" i="3"/>
  <c r="K7195" i="3"/>
  <c r="K6230" i="3"/>
  <c r="K6726" i="3"/>
  <c r="K6085" i="3"/>
  <c r="K6712" i="3"/>
  <c r="K8774" i="3"/>
  <c r="K5652" i="3"/>
  <c r="K6455" i="3"/>
  <c r="K5628" i="3"/>
  <c r="K6742" i="3"/>
  <c r="K6721" i="3"/>
  <c r="K8133" i="3"/>
  <c r="K6615" i="3"/>
  <c r="K7707" i="3"/>
  <c r="K6440" i="3"/>
  <c r="K7424" i="3"/>
  <c r="K7333" i="3"/>
  <c r="K6801" i="3"/>
  <c r="K7235" i="3"/>
  <c r="K7731" i="3"/>
  <c r="K7641" i="3"/>
  <c r="K6385" i="3"/>
  <c r="K7011" i="3"/>
  <c r="K7660" i="3"/>
  <c r="K8468" i="3"/>
  <c r="K7082" i="3"/>
  <c r="K7931" i="3"/>
  <c r="K7627" i="3"/>
  <c r="K7141" i="3"/>
  <c r="K7964" i="3"/>
  <c r="K9299" i="3"/>
  <c r="K8442" i="3"/>
  <c r="K7248" i="3"/>
  <c r="K7591" i="3"/>
  <c r="K7499" i="3"/>
  <c r="K4987" i="3"/>
  <c r="K7437" i="3"/>
  <c r="K4877" i="3"/>
  <c r="K6583" i="3"/>
  <c r="K5766" i="3"/>
  <c r="K6006" i="3"/>
  <c r="K6248" i="3"/>
  <c r="K6909" i="3"/>
  <c r="K5415" i="3"/>
  <c r="K7391" i="3"/>
  <c r="K6284" i="3"/>
  <c r="K7526" i="3"/>
  <c r="K6319" i="3"/>
  <c r="K6201" i="3"/>
  <c r="K5770" i="3"/>
  <c r="K5202" i="3"/>
  <c r="K5476" i="3"/>
  <c r="K5433" i="3"/>
  <c r="K8688" i="3"/>
  <c r="K6816" i="3"/>
  <c r="K5943" i="3"/>
  <c r="K7061" i="3"/>
  <c r="K6102" i="3"/>
  <c r="K6632" i="3"/>
  <c r="K6261" i="3"/>
  <c r="K8285" i="3"/>
  <c r="K6476" i="3"/>
  <c r="K7781" i="3"/>
  <c r="K5707" i="3"/>
  <c r="K6756" i="3"/>
  <c r="K7816" i="3"/>
  <c r="K7291" i="3"/>
  <c r="K8223" i="3"/>
  <c r="K6649" i="3"/>
  <c r="K7034" i="3"/>
  <c r="K8265" i="3"/>
  <c r="K7012" i="3"/>
  <c r="K6450" i="3"/>
  <c r="K6897" i="3"/>
  <c r="K6655" i="3"/>
  <c r="K7571" i="3"/>
  <c r="K8323" i="3"/>
  <c r="K7607" i="3"/>
  <c r="K8911" i="3"/>
  <c r="K7675" i="3"/>
  <c r="K7490" i="3"/>
  <c r="K7871" i="3"/>
  <c r="K7137" i="3"/>
  <c r="K7642" i="3"/>
  <c r="K8462" i="3"/>
  <c r="K7332" i="3"/>
  <c r="K7192" i="3"/>
  <c r="K7990" i="3"/>
  <c r="K8510" i="3"/>
  <c r="K7255" i="3"/>
  <c r="K7717" i="3"/>
  <c r="K7602" i="3"/>
  <c r="K7543" i="3"/>
  <c r="K8402" i="3"/>
  <c r="K4897" i="3"/>
  <c r="K4889" i="3"/>
  <c r="K7654" i="3"/>
  <c r="K7053" i="3"/>
  <c r="K5884" i="3"/>
  <c r="K5245" i="3"/>
  <c r="K6331" i="3"/>
  <c r="K5644" i="3"/>
  <c r="K6384" i="3"/>
  <c r="K5986" i="3"/>
  <c r="K6255" i="3"/>
  <c r="K7376" i="3"/>
  <c r="K6180" i="3"/>
  <c r="K5214" i="3"/>
  <c r="K6156" i="3"/>
  <c r="K5536" i="3"/>
  <c r="K5559" i="3"/>
  <c r="K6719" i="3"/>
  <c r="K5940" i="3"/>
  <c r="K6770" i="3"/>
  <c r="K5309" i="3"/>
  <c r="K7338" i="3"/>
  <c r="K6497" i="3"/>
  <c r="K7477" i="3"/>
  <c r="K6300" i="3"/>
  <c r="K6124" i="3"/>
  <c r="K6694" i="3"/>
  <c r="K7806" i="3"/>
  <c r="K6382" i="3"/>
  <c r="K7229" i="3"/>
  <c r="K5496" i="3"/>
  <c r="K6117" i="3"/>
  <c r="K7288" i="3"/>
  <c r="K5764" i="3"/>
  <c r="K6513" i="3"/>
  <c r="K5775" i="3"/>
  <c r="K6415" i="3"/>
  <c r="K6733" i="3"/>
  <c r="K8170" i="3"/>
  <c r="K6836" i="3"/>
  <c r="K8863" i="3"/>
  <c r="K6714" i="3"/>
  <c r="K6769" i="3"/>
  <c r="K7985" i="3"/>
  <c r="K6459" i="3"/>
  <c r="K7678" i="3"/>
  <c r="K6691" i="3"/>
  <c r="K7613" i="3"/>
  <c r="K7345" i="3"/>
  <c r="K8064" i="3"/>
  <c r="K6844" i="3"/>
  <c r="K7925" i="3"/>
  <c r="K6921" i="3"/>
  <c r="K7624" i="3"/>
  <c r="K7049" i="3"/>
  <c r="K7719" i="3"/>
  <c r="K7050" i="3"/>
  <c r="K7955" i="3"/>
  <c r="K7359" i="3"/>
  <c r="K8528" i="3"/>
  <c r="K7216" i="3"/>
  <c r="K8371" i="3"/>
  <c r="K7316" i="3"/>
  <c r="K8033" i="3"/>
  <c r="K9532" i="3"/>
  <c r="K7788" i="3"/>
  <c r="K8213" i="3"/>
  <c r="K7632" i="3"/>
  <c r="K8321" i="3"/>
  <c r="K7562" i="3"/>
  <c r="K5721" i="3"/>
  <c r="K8138" i="3"/>
  <c r="K6277" i="3"/>
  <c r="K5295" i="3"/>
  <c r="K6071" i="3"/>
  <c r="K6245" i="3"/>
  <c r="K4971" i="3"/>
  <c r="K4878" i="3"/>
  <c r="K4901" i="3"/>
  <c r="K6203" i="3"/>
  <c r="K6508" i="3"/>
  <c r="K5448" i="3"/>
  <c r="K7000" i="3"/>
  <c r="K4870" i="3"/>
  <c r="K7930" i="3"/>
  <c r="K5803" i="3"/>
  <c r="K5077" i="3"/>
  <c r="K6427" i="3"/>
  <c r="K6092" i="3"/>
  <c r="K9354" i="3"/>
  <c r="K5254" i="3"/>
  <c r="K6289" i="3"/>
  <c r="K5414" i="3"/>
  <c r="K5983" i="3"/>
  <c r="K7470" i="3"/>
  <c r="K6449" i="3"/>
  <c r="K7207" i="3"/>
  <c r="K6144" i="3"/>
  <c r="K6736" i="3"/>
  <c r="K7502" i="3"/>
  <c r="K6825" i="3"/>
  <c r="K6676" i="3"/>
  <c r="K5830" i="3"/>
  <c r="K6443" i="3"/>
  <c r="K6828" i="3"/>
  <c r="K6785" i="3"/>
  <c r="K7373" i="3"/>
  <c r="K9033" i="3"/>
  <c r="K6899" i="3"/>
  <c r="K6764" i="3"/>
  <c r="K7188" i="3"/>
  <c r="K6832" i="3"/>
  <c r="K7085" i="3"/>
  <c r="K6219" i="3"/>
  <c r="K6495" i="3"/>
  <c r="K7776" i="3"/>
  <c r="K6708" i="3"/>
  <c r="K6722" i="3"/>
  <c r="K8235" i="3"/>
  <c r="K7381" i="3"/>
  <c r="K7129" i="3"/>
  <c r="K6971" i="3"/>
  <c r="K7688" i="3"/>
  <c r="K7134" i="3"/>
  <c r="K7105" i="3"/>
  <c r="K7811" i="3"/>
  <c r="K7804" i="3"/>
  <c r="K8818" i="3"/>
  <c r="K8054" i="3"/>
  <c r="K7331" i="3"/>
  <c r="K8185" i="3"/>
  <c r="K7656" i="3"/>
  <c r="K8465" i="3"/>
  <c r="K7416" i="3"/>
  <c r="K8048" i="3"/>
  <c r="K9744" i="3"/>
  <c r="K7858" i="3"/>
  <c r="K7435" i="3"/>
  <c r="K7778" i="3"/>
  <c r="K8225" i="3"/>
  <c r="K7619" i="3"/>
  <c r="K8541" i="3"/>
  <c r="K5222" i="3"/>
  <c r="K5057" i="3"/>
  <c r="K4890" i="3"/>
  <c r="K6765" i="3"/>
  <c r="K6537" i="3"/>
  <c r="K5779" i="3"/>
  <c r="K7638" i="3"/>
  <c r="K5161" i="3"/>
  <c r="K6426" i="3"/>
  <c r="K6500" i="3"/>
  <c r="K6208" i="3"/>
  <c r="K5326" i="3"/>
  <c r="K6287" i="3"/>
  <c r="K7221" i="3"/>
  <c r="K5457" i="3"/>
  <c r="K6561" i="3"/>
  <c r="K7996" i="3"/>
  <c r="K6616" i="3"/>
  <c r="K7818" i="3"/>
  <c r="K6469" i="3"/>
  <c r="K7282" i="3"/>
  <c r="K6165" i="3"/>
  <c r="K7965" i="3"/>
  <c r="K6432" i="3"/>
  <c r="K6943" i="3"/>
  <c r="K5640" i="3"/>
  <c r="K6262" i="3"/>
  <c r="K7363" i="3"/>
  <c r="K8452" i="3"/>
  <c r="K5888" i="3"/>
  <c r="K6728" i="3"/>
  <c r="K6464" i="3"/>
  <c r="K8083" i="3"/>
  <c r="K6926" i="3"/>
  <c r="K6270" i="3"/>
  <c r="K7219" i="3"/>
  <c r="K6870" i="3"/>
  <c r="K6502" i="3"/>
  <c r="K7183" i="3"/>
  <c r="K7029" i="3"/>
  <c r="K6732" i="3"/>
  <c r="K6941" i="3"/>
  <c r="K7393" i="3"/>
  <c r="K9384" i="3"/>
  <c r="K7162" i="3"/>
  <c r="K7007" i="3"/>
  <c r="K6457" i="3"/>
  <c r="K7149" i="3"/>
  <c r="K7150" i="3"/>
  <c r="K7841" i="3"/>
  <c r="K8101" i="3"/>
  <c r="K7341" i="3"/>
  <c r="K7671" i="3"/>
  <c r="K8674" i="3"/>
  <c r="K7448" i="3"/>
  <c r="K8530" i="3"/>
  <c r="K8109" i="3"/>
  <c r="K7868" i="3"/>
  <c r="K8668" i="3"/>
  <c r="K7460" i="3"/>
  <c r="K7800" i="3"/>
  <c r="K7790" i="3"/>
  <c r="K8555" i="3"/>
  <c r="K5091" i="3"/>
  <c r="K5047" i="3"/>
  <c r="K4990" i="3"/>
  <c r="K6938" i="3"/>
  <c r="K5939" i="3"/>
  <c r="K6251" i="3"/>
  <c r="K5227" i="3"/>
  <c r="K4893" i="3"/>
  <c r="K6527" i="3"/>
  <c r="K5113" i="3"/>
  <c r="K7157" i="3"/>
  <c r="K6227" i="3"/>
  <c r="K6680" i="3"/>
  <c r="K9712" i="3"/>
  <c r="K5337" i="3"/>
  <c r="K6504" i="3"/>
  <c r="K5786" i="3"/>
  <c r="K7238" i="3"/>
  <c r="K8477" i="3"/>
  <c r="K7173" i="3"/>
  <c r="K5469" i="3"/>
  <c r="K6692" i="3"/>
  <c r="K7993" i="3"/>
  <c r="K6517" i="3"/>
  <c r="K6185" i="3"/>
  <c r="K6750" i="3"/>
  <c r="K6421" i="3"/>
  <c r="K6989" i="3"/>
  <c r="K5651" i="3"/>
  <c r="K6271" i="3"/>
  <c r="K7395" i="3"/>
  <c r="K5966" i="3"/>
  <c r="K7918" i="3"/>
  <c r="K6929" i="3"/>
  <c r="K6794" i="3"/>
  <c r="K7388" i="3"/>
  <c r="K9706" i="3"/>
  <c r="K6789" i="3"/>
  <c r="K7337" i="3"/>
  <c r="K8199" i="3"/>
  <c r="K6529" i="3"/>
  <c r="K7042" i="3"/>
  <c r="K7792" i="3"/>
  <c r="K7722" i="3"/>
  <c r="K6762" i="3"/>
  <c r="K8288" i="3"/>
  <c r="K7431" i="3"/>
  <c r="K7174" i="3"/>
  <c r="K8015" i="3"/>
  <c r="K7022" i="3"/>
  <c r="K7763" i="3"/>
  <c r="K7178" i="3"/>
  <c r="K8020" i="3"/>
  <c r="K7272" i="3"/>
  <c r="K9091" i="3"/>
  <c r="K7445" i="3"/>
  <c r="K8245" i="3"/>
  <c r="K7436" i="3"/>
  <c r="K8656" i="3"/>
  <c r="K7544" i="3"/>
  <c r="K8594" i="3"/>
  <c r="K7480" i="3"/>
  <c r="K8142" i="3"/>
  <c r="K7459" i="3"/>
  <c r="N7459" i="3" s="1" a="1"/>
  <c r="N7459" i="3" s="1"/>
  <c r="K7468" i="3"/>
  <c r="K7808" i="3"/>
  <c r="K8320" i="3"/>
  <c r="K7859" i="3"/>
  <c r="K7655" i="3"/>
  <c r="K5632" i="3"/>
  <c r="K5082" i="3"/>
  <c r="K5835" i="3"/>
  <c r="K4969" i="3"/>
  <c r="K7018" i="3"/>
  <c r="K4938" i="3"/>
  <c r="K7456" i="3"/>
  <c r="K5351" i="3"/>
  <c r="K4894" i="3"/>
  <c r="K7664" i="3"/>
  <c r="K6428" i="3"/>
  <c r="K6724" i="3"/>
  <c r="K9930" i="3"/>
  <c r="K6260" i="3"/>
  <c r="K5366" i="3"/>
  <c r="K6133" i="3"/>
  <c r="K6386" i="3"/>
  <c r="K5798" i="3"/>
  <c r="K7285" i="3"/>
  <c r="K6372" i="3"/>
  <c r="K5572" i="3"/>
  <c r="K6112" i="3"/>
  <c r="K6589" i="3"/>
  <c r="K6716" i="3"/>
  <c r="K8010" i="3"/>
  <c r="K6237" i="3"/>
  <c r="K8614" i="3"/>
  <c r="K7895" i="3"/>
  <c r="K5663" i="3"/>
  <c r="K6840" i="3"/>
  <c r="K8566" i="3"/>
  <c r="K6796" i="3"/>
  <c r="K5967" i="3"/>
  <c r="K8269" i="3"/>
  <c r="K6806" i="3"/>
  <c r="K6310" i="3"/>
  <c r="K6800" i="3"/>
  <c r="K7379" i="3"/>
  <c r="K6922" i="3"/>
  <c r="K8522" i="3"/>
  <c r="K7401" i="3"/>
  <c r="K7102" i="3"/>
  <c r="K6820" i="3"/>
  <c r="K6784" i="3"/>
  <c r="K7441" i="3"/>
  <c r="K6967" i="3"/>
  <c r="K6333" i="3"/>
  <c r="K7268" i="3"/>
  <c r="K8171" i="3"/>
  <c r="K7824" i="3"/>
  <c r="K7215" i="3"/>
  <c r="K7886" i="3"/>
  <c r="K8444" i="3"/>
  <c r="K7851" i="3"/>
  <c r="K8777" i="3"/>
  <c r="K7478" i="3"/>
  <c r="K7568" i="3"/>
  <c r="K7500" i="3"/>
  <c r="K7515" i="3"/>
  <c r="K8334" i="3"/>
  <c r="K7911" i="3"/>
  <c r="K8622" i="3"/>
  <c r="K7686" i="3"/>
  <c r="K8686" i="3"/>
  <c r="K5437" i="3"/>
  <c r="K5407" i="3"/>
  <c r="K5307" i="3"/>
  <c r="K7261" i="3"/>
  <c r="K5505" i="3"/>
  <c r="K6231" i="3"/>
  <c r="K4973" i="3"/>
  <c r="K7509" i="3"/>
  <c r="K7479" i="3"/>
  <c r="K6145" i="3"/>
  <c r="K6494" i="3"/>
  <c r="K5811" i="3"/>
  <c r="K7322" i="3"/>
  <c r="O7322" i="3" s="1" a="1"/>
  <c r="O7322" i="3" s="1"/>
  <c r="K6187" i="3"/>
  <c r="K8304" i="3"/>
  <c r="K8381" i="3"/>
  <c r="K6584" i="3"/>
  <c r="K7420" i="3"/>
  <c r="K6301" i="3"/>
  <c r="N6301" i="3" s="1" a="1"/>
  <c r="N6301" i="3" s="1"/>
  <c r="K7046" i="3"/>
  <c r="K5964" i="3"/>
  <c r="K6441" i="3"/>
  <c r="K9262" i="3"/>
  <c r="K5684" i="3"/>
  <c r="K6283" i="3"/>
  <c r="K7440" i="3"/>
  <c r="K6023" i="3"/>
  <c r="K7954" i="3"/>
  <c r="K5999" i="3"/>
  <c r="K6486" i="3"/>
  <c r="K7006" i="3"/>
  <c r="K6885" i="3"/>
  <c r="K7415" i="3"/>
  <c r="N7415" i="3" s="1" a="1"/>
  <c r="N7415" i="3" s="1"/>
  <c r="K7279" i="3"/>
  <c r="K6813" i="3"/>
  <c r="K7413" i="3"/>
  <c r="K6295" i="3"/>
  <c r="K6538" i="3"/>
  <c r="K6850" i="3"/>
  <c r="K7737" i="3"/>
  <c r="K8492" i="3"/>
  <c r="K6994" i="3"/>
  <c r="K7506" i="3"/>
  <c r="K6353" i="3"/>
  <c r="K7075" i="3"/>
  <c r="K7867" i="3"/>
  <c r="K7241" i="3"/>
  <c r="K8070" i="3"/>
  <c r="K6614" i="3"/>
  <c r="K7339" i="3"/>
  <c r="K7866" i="3"/>
  <c r="K8585" i="3"/>
  <c r="K7508" i="3"/>
  <c r="K7510" i="3"/>
  <c r="K8833" i="3"/>
  <c r="K7604" i="3"/>
  <c r="K8693" i="3"/>
  <c r="K7569" i="3"/>
  <c r="K8191" i="3"/>
  <c r="K7532" i="3"/>
  <c r="K7923" i="3"/>
  <c r="K9018" i="3"/>
  <c r="K7957" i="3"/>
  <c r="K8765" i="3"/>
  <c r="K5673" i="3"/>
  <c r="K5434" i="3"/>
  <c r="K7618" i="3"/>
  <c r="K5539" i="3"/>
  <c r="K5086" i="3"/>
  <c r="K4906" i="3"/>
  <c r="K6178" i="3"/>
  <c r="K5492" i="3"/>
  <c r="K5711" i="3"/>
  <c r="K6826" i="3"/>
  <c r="K6158" i="3"/>
  <c r="K5834" i="3"/>
  <c r="K4937" i="3"/>
  <c r="K6648" i="3"/>
  <c r="K6596" i="3"/>
  <c r="K5035" i="3"/>
  <c r="K5549" i="3"/>
  <c r="K5141" i="3"/>
  <c r="K4949" i="3"/>
  <c r="K6003" i="3"/>
  <c r="K5014" i="3"/>
  <c r="K5784" i="3"/>
  <c r="K5889" i="3"/>
  <c r="K5110" i="3"/>
  <c r="K4941" i="3"/>
  <c r="K6256" i="3"/>
  <c r="K5265" i="3"/>
  <c r="K5515" i="3"/>
  <c r="K6849" i="3"/>
  <c r="K7715" i="3"/>
  <c r="N7715" i="3" s="1" a="1"/>
  <c r="N7715" i="3" s="1"/>
  <c r="K6397" i="3"/>
  <c r="K6841" i="3"/>
  <c r="K6660" i="3"/>
  <c r="K6083" i="3"/>
  <c r="K6559" i="3"/>
  <c r="K6199" i="3"/>
  <c r="K6857" i="3"/>
  <c r="K9949" i="3"/>
  <c r="K7514" i="3"/>
  <c r="K7161" i="3"/>
  <c r="K9282" i="3"/>
  <c r="K6576" i="3"/>
  <c r="K7113" i="3"/>
  <c r="K6868" i="3"/>
  <c r="K7587" i="3"/>
  <c r="K8814" i="3"/>
  <c r="K6106" i="3"/>
  <c r="K6991" i="3"/>
  <c r="K5749" i="3"/>
  <c r="K5358" i="3"/>
  <c r="K5413" i="3"/>
  <c r="K5213" i="3"/>
  <c r="K5827" i="3"/>
  <c r="K5499" i="3"/>
  <c r="K5677" i="3"/>
  <c r="K5519" i="3"/>
  <c r="K5580" i="3"/>
  <c r="K5153" i="3"/>
  <c r="K6621" i="3"/>
  <c r="K5957" i="3"/>
  <c r="K5417" i="3"/>
  <c r="K5600" i="3"/>
  <c r="K5353" i="3"/>
  <c r="K6334" i="3"/>
  <c r="K5871" i="3"/>
  <c r="K5593" i="3"/>
  <c r="K5636" i="3"/>
  <c r="K5737" i="3"/>
  <c r="K5637" i="3"/>
  <c r="K5225" i="3"/>
  <c r="K6854" i="3"/>
  <c r="K5226" i="3"/>
  <c r="K5996" i="3"/>
  <c r="K5568" i="3"/>
  <c r="K5731" i="3"/>
  <c r="K5042" i="3"/>
  <c r="K5705" i="3"/>
  <c r="K7524" i="3"/>
  <c r="K5473" i="3"/>
  <c r="K6856" i="3"/>
  <c r="K5759" i="3"/>
  <c r="K7378" i="3"/>
  <c r="K6146" i="3"/>
  <c r="K5217" i="3"/>
  <c r="K6882" i="3"/>
  <c r="K6161" i="3"/>
  <c r="K7153" i="3"/>
  <c r="K8130" i="3"/>
  <c r="K7297" i="3"/>
  <c r="K7231" i="3"/>
  <c r="K5858" i="3"/>
  <c r="K6974" i="3"/>
  <c r="K7897" i="3"/>
  <c r="K9187" i="3"/>
  <c r="K6221" i="3"/>
  <c r="K7335" i="3"/>
  <c r="K6243" i="3"/>
  <c r="K6591" i="3"/>
  <c r="K6549" i="3"/>
  <c r="K6983" i="3"/>
  <c r="K6946" i="3"/>
  <c r="K6501" i="3"/>
  <c r="K7208" i="3"/>
  <c r="K6162" i="3"/>
  <c r="K6687" i="3"/>
  <c r="K7791" i="3"/>
  <c r="K6688" i="3"/>
  <c r="K7253" i="3"/>
  <c r="K8112" i="3"/>
  <c r="K7728" i="3"/>
  <c r="K7099" i="3"/>
  <c r="K7848" i="3"/>
  <c r="K7458" i="3"/>
  <c r="K6553" i="3"/>
  <c r="K5079" i="3"/>
  <c r="K6273" i="3"/>
  <c r="K5885" i="3"/>
  <c r="K5767" i="3"/>
  <c r="K5839" i="3"/>
  <c r="K6437" i="3"/>
  <c r="K5430" i="3"/>
  <c r="K5615" i="3"/>
  <c r="K7481" i="3"/>
  <c r="K6196" i="3"/>
  <c r="K7329" i="3"/>
  <c r="K7258" i="3"/>
  <c r="K6754" i="3"/>
  <c r="K7847" i="3"/>
  <c r="K7421" i="3"/>
  <c r="K6772" i="3"/>
  <c r="K8056" i="3"/>
  <c r="K7905" i="3"/>
  <c r="K7187" i="3"/>
  <c r="K6698" i="3"/>
  <c r="K7936" i="3"/>
  <c r="K8494" i="3"/>
  <c r="K6873" i="3"/>
  <c r="K8372" i="3"/>
  <c r="K7551" i="3"/>
  <c r="K8934" i="3"/>
  <c r="K7840" i="3"/>
  <c r="K7519" i="3"/>
  <c r="K8434" i="3"/>
  <c r="K8023" i="3"/>
  <c r="K8721" i="3"/>
  <c r="K7916" i="3"/>
  <c r="K9249" i="3"/>
  <c r="K8345" i="3"/>
  <c r="K8406" i="3"/>
  <c r="K8610" i="3"/>
  <c r="K9345" i="3"/>
  <c r="K7877" i="3"/>
  <c r="K8943" i="3"/>
  <c r="K9820" i="3"/>
  <c r="K9452" i="3"/>
  <c r="K7039" i="3"/>
  <c r="K5657" i="3"/>
  <c r="K6051" i="3"/>
  <c r="K5639" i="3"/>
  <c r="K8411" i="3"/>
  <c r="K6276" i="3"/>
  <c r="K5961" i="3"/>
  <c r="K6253" i="3"/>
  <c r="K6931" i="3"/>
  <c r="K7426" i="3"/>
  <c r="K6853" i="3"/>
  <c r="K5497" i="3"/>
  <c r="K8063" i="3"/>
  <c r="K6603" i="3"/>
  <c r="K6577" i="3"/>
  <c r="K6401" i="3"/>
  <c r="K7522" i="3"/>
  <c r="K7302" i="3"/>
  <c r="K6566" i="3"/>
  <c r="K7971" i="3"/>
  <c r="K6706" i="3"/>
  <c r="K9082" i="3"/>
  <c r="K8825" i="3"/>
  <c r="K7025" i="3"/>
  <c r="K6812" i="3"/>
  <c r="K6914" i="3"/>
  <c r="K8450" i="3"/>
  <c r="K8079" i="3"/>
  <c r="K7572" i="3"/>
  <c r="K8699" i="3"/>
  <c r="K8719" i="3"/>
  <c r="K7312" i="3"/>
  <c r="K5294" i="3"/>
  <c r="K7588" i="3"/>
  <c r="K5551" i="3"/>
  <c r="K5523" i="3"/>
  <c r="K6303" i="3"/>
  <c r="K6013" i="3"/>
  <c r="K6279" i="3"/>
  <c r="K8752" i="3"/>
  <c r="K6927" i="3"/>
  <c r="K5596" i="3"/>
  <c r="K8343" i="3"/>
  <c r="K6758" i="3"/>
  <c r="K7384" i="3"/>
  <c r="K6666" i="3"/>
  <c r="K8115" i="3"/>
  <c r="K7281" i="3"/>
  <c r="K9490" i="3"/>
  <c r="K7513" i="3"/>
  <c r="K9064" i="3"/>
  <c r="K7154" i="3"/>
  <c r="K7047" i="3"/>
  <c r="K9362" i="3"/>
  <c r="K9124" i="3"/>
  <c r="K7982" i="3"/>
  <c r="K8840" i="3"/>
  <c r="K7646" i="3"/>
  <c r="K8626" i="3"/>
  <c r="K9060" i="3"/>
  <c r="K5334" i="3"/>
  <c r="K5717" i="3"/>
  <c r="K6780" i="3"/>
  <c r="K6316" i="3"/>
  <c r="K6054" i="3"/>
  <c r="K6306" i="3"/>
  <c r="K7186" i="3"/>
  <c r="K5595" i="3"/>
  <c r="K5774" i="3"/>
  <c r="K5452" i="3"/>
  <c r="K6954" i="3"/>
  <c r="K6558" i="3"/>
  <c r="K6462" i="3"/>
  <c r="K7766" i="3"/>
  <c r="K7625" i="3"/>
  <c r="K8264" i="3"/>
  <c r="K7729" i="3"/>
  <c r="K6280" i="3"/>
  <c r="K7527" i="3"/>
  <c r="K8005" i="3"/>
  <c r="K9229" i="3"/>
  <c r="K7179" i="3"/>
  <c r="K7073" i="3"/>
  <c r="K8564" i="3"/>
  <c r="K9344" i="3"/>
  <c r="K7689" i="3"/>
  <c r="K7343" i="3"/>
  <c r="K7690" i="3"/>
  <c r="K8085" i="3"/>
  <c r="K9077" i="3"/>
  <c r="K8326" i="3"/>
  <c r="K9770" i="3"/>
  <c r="K7885" i="3"/>
  <c r="K8416" i="3"/>
  <c r="K7583" i="3"/>
  <c r="K7977" i="3"/>
  <c r="K9088" i="3"/>
  <c r="K8051" i="3"/>
  <c r="K8459" i="3"/>
  <c r="K8636" i="3"/>
  <c r="K8683" i="3"/>
  <c r="K9421" i="3"/>
  <c r="K9265" i="3"/>
  <c r="K8439" i="3"/>
  <c r="K9316" i="3"/>
  <c r="K5895" i="3"/>
  <c r="K5828" i="3"/>
  <c r="K7819" i="3"/>
  <c r="K5742" i="3"/>
  <c r="K6864" i="3"/>
  <c r="K6105" i="3"/>
  <c r="K7036" i="3"/>
  <c r="K5464" i="3"/>
  <c r="K6797" i="3"/>
  <c r="K8895" i="3"/>
  <c r="K7677" i="3"/>
  <c r="K6757" i="3"/>
  <c r="K9448" i="3"/>
  <c r="K9047" i="3"/>
  <c r="K7523" i="3"/>
  <c r="K7303" i="3"/>
  <c r="K6848" i="3"/>
  <c r="K7539" i="3"/>
  <c r="K8160" i="3"/>
  <c r="K9772" i="3"/>
  <c r="K7214" i="3"/>
  <c r="K7087" i="3"/>
  <c r="K8319" i="3"/>
  <c r="K7631" i="3"/>
  <c r="K9876" i="3"/>
  <c r="K8047" i="3"/>
  <c r="K8921" i="3"/>
  <c r="K7740" i="3"/>
  <c r="K8753" i="3"/>
  <c r="K8140" i="3"/>
  <c r="K8366" i="3"/>
  <c r="K9860" i="3"/>
  <c r="K8513" i="3"/>
  <c r="K8135" i="3"/>
  <c r="K9176" i="3"/>
  <c r="K8743" i="3"/>
  <c r="K8436" i="3"/>
  <c r="K9148" i="3"/>
  <c r="K9292" i="3"/>
  <c r="K8611" i="3"/>
  <c r="K8119" i="3"/>
  <c r="K7593" i="3"/>
  <c r="K9168" i="3"/>
  <c r="K8078" i="3"/>
  <c r="K8507" i="3"/>
  <c r="K8658" i="3"/>
  <c r="K9622" i="3"/>
  <c r="K9281" i="3"/>
  <c r="K9330" i="3"/>
  <c r="K5743" i="3"/>
  <c r="K5802" i="3"/>
  <c r="K6942" i="3"/>
  <c r="K6751" i="3"/>
  <c r="K7368" i="3"/>
  <c r="K6509" i="3"/>
  <c r="K7249" i="3"/>
  <c r="K9158" i="3"/>
  <c r="K6038" i="3"/>
  <c r="K5763" i="3"/>
  <c r="K7066" i="3"/>
  <c r="K6150" i="3"/>
  <c r="K5475" i="3"/>
  <c r="K7023" i="3"/>
  <c r="K8533" i="3"/>
  <c r="K6824" i="3"/>
  <c r="K8509" i="3"/>
  <c r="K7579" i="3"/>
  <c r="K7383" i="3"/>
  <c r="K6860" i="3"/>
  <c r="K6317" i="3"/>
  <c r="K7611" i="3"/>
  <c r="K8221" i="3"/>
  <c r="K7387" i="3"/>
  <c r="K7237" i="3"/>
  <c r="K8624" i="3"/>
  <c r="K7643" i="3"/>
  <c r="K9838" i="3"/>
  <c r="K9022" i="3"/>
  <c r="K7761" i="3"/>
  <c r="K7741" i="3"/>
  <c r="K8180" i="3"/>
  <c r="K9863" i="3"/>
  <c r="K8449" i="3"/>
  <c r="K8296" i="3"/>
  <c r="K8523" i="3"/>
  <c r="K9220" i="3"/>
  <c r="K8620" i="3"/>
  <c r="K9794" i="3"/>
  <c r="K8696" i="3"/>
  <c r="K9575" i="3"/>
  <c r="K8146" i="3"/>
  <c r="K8660" i="3"/>
  <c r="K7603" i="3"/>
  <c r="K8009" i="3"/>
  <c r="K8090" i="3"/>
  <c r="K9120" i="3"/>
  <c r="K8682" i="3"/>
  <c r="K9710" i="3"/>
  <c r="K8685" i="3"/>
  <c r="K8553" i="3"/>
  <c r="K5993" i="3"/>
  <c r="K6036" i="3"/>
  <c r="K7340" i="3"/>
  <c r="K5233" i="3"/>
  <c r="K7300" i="3"/>
  <c r="K5916" i="3"/>
  <c r="K6543" i="3"/>
  <c r="K5920" i="3"/>
  <c r="K7366" i="3"/>
  <c r="K7014" i="3"/>
  <c r="K6678" i="3"/>
  <c r="K6997" i="3"/>
  <c r="K6986" i="3"/>
  <c r="K7111" i="3"/>
  <c r="K8012" i="3"/>
  <c r="K8292" i="3"/>
  <c r="K7943" i="3"/>
  <c r="K7260" i="3"/>
  <c r="K6689" i="3"/>
  <c r="K7929" i="3"/>
  <c r="K7683" i="3"/>
  <c r="K7876" i="3"/>
  <c r="K7869" i="3"/>
  <c r="K7810" i="3"/>
  <c r="K9215" i="3"/>
  <c r="K8179" i="3"/>
  <c r="K7831" i="3"/>
  <c r="K7762" i="3"/>
  <c r="K7182" i="3"/>
  <c r="K8532" i="3"/>
  <c r="K8413" i="3"/>
  <c r="K8022" i="3"/>
  <c r="K9305" i="3"/>
  <c r="K8086" i="3"/>
  <c r="K8502" i="3"/>
  <c r="K9291" i="3"/>
  <c r="K8300" i="3"/>
  <c r="K7779" i="3"/>
  <c r="K7713" i="3"/>
  <c r="K8050" i="3"/>
  <c r="K7547" i="3"/>
  <c r="K8592" i="3"/>
  <c r="K9399" i="3"/>
  <c r="K8755" i="3"/>
  <c r="K9955" i="3"/>
  <c r="K9941" i="3"/>
  <c r="K6029" i="3"/>
  <c r="K4869" i="3"/>
  <c r="K5735" i="3"/>
  <c r="K5738" i="3"/>
  <c r="K8053" i="3"/>
  <c r="K6933" i="3"/>
  <c r="K5946" i="3"/>
  <c r="K6281" i="3"/>
  <c r="K5950" i="3"/>
  <c r="K7606" i="3"/>
  <c r="K7412" i="3"/>
  <c r="K6846" i="3"/>
  <c r="N6846" i="3" s="1" a="1"/>
  <c r="N6846" i="3" s="1"/>
  <c r="K6917" i="3"/>
  <c r="K6438" i="3"/>
  <c r="K6074" i="3"/>
  <c r="K6999" i="3"/>
  <c r="K7125" i="3"/>
  <c r="K9267" i="3"/>
  <c r="K8001" i="3"/>
  <c r="K7350" i="3"/>
  <c r="O6717" i="3" a="1"/>
  <c r="O6717" i="3" s="1"/>
  <c r="K7975" i="3"/>
  <c r="K7528" i="3"/>
  <c r="K7903" i="3"/>
  <c r="K7919" i="3"/>
  <c r="K7616" i="3"/>
  <c r="K7601" i="3"/>
  <c r="K7881" i="3"/>
  <c r="K7821" i="3"/>
  <c r="K9271" i="3"/>
  <c r="K8203" i="3"/>
  <c r="K9786" i="3"/>
  <c r="K7191" i="3"/>
  <c r="K8841" i="3"/>
  <c r="K8882" i="3"/>
  <c r="K9504" i="3"/>
  <c r="K8942" i="3"/>
  <c r="K7798" i="3"/>
  <c r="K8282" i="3"/>
  <c r="K8747" i="3"/>
  <c r="K8068" i="3"/>
  <c r="K8866" i="3"/>
  <c r="K6490" i="3"/>
  <c r="K5098" i="3"/>
  <c r="K7986" i="3"/>
  <c r="K5794" i="3"/>
  <c r="K7063" i="3"/>
  <c r="K6705" i="3"/>
  <c r="K5393" i="3"/>
  <c r="K7017" i="3"/>
  <c r="K6043" i="3"/>
  <c r="K6392" i="3"/>
  <c r="K6661" i="3"/>
  <c r="K7952" i="3"/>
  <c r="K6263" i="3"/>
  <c r="K7307" i="3"/>
  <c r="K7358" i="3"/>
  <c r="K6932" i="3"/>
  <c r="K6518" i="3"/>
  <c r="K7226" i="3"/>
  <c r="K7159" i="3"/>
  <c r="K6894" i="3"/>
  <c r="K6788" i="3"/>
  <c r="K8331" i="3"/>
  <c r="K7963" i="3"/>
  <c r="O7963" i="3" s="1" a="1"/>
  <c r="O7963" i="3" s="1"/>
  <c r="K7976" i="3"/>
  <c r="K7687" i="3"/>
  <c r="N7687" i="3" s="1" a="1"/>
  <c r="N7687" i="3" s="1"/>
  <c r="K7630" i="3"/>
  <c r="K8093" i="3"/>
  <c r="K7882" i="3"/>
  <c r="K9458" i="3"/>
  <c r="K7094" i="3"/>
  <c r="K7069" i="3"/>
  <c r="K7520" i="3"/>
  <c r="K8740" i="3"/>
  <c r="K8172" i="3"/>
  <c r="K9587" i="3"/>
  <c r="K8967" i="3"/>
  <c r="K8925" i="3"/>
  <c r="K8955" i="3"/>
  <c r="K7826" i="3"/>
  <c r="K8649" i="3"/>
  <c r="K9705" i="3"/>
  <c r="K8247" i="3"/>
  <c r="K9892" i="3"/>
  <c r="K8723" i="3"/>
  <c r="K5349" i="3"/>
  <c r="K5701" i="3"/>
  <c r="K6400" i="3"/>
  <c r="K5808" i="3"/>
  <c r="K7739" i="3"/>
  <c r="K6814" i="3"/>
  <c r="K6108" i="3"/>
  <c r="K6481" i="3"/>
  <c r="K6647" i="3"/>
  <c r="K6394" i="3"/>
  <c r="K7883" i="3"/>
  <c r="K7564" i="3"/>
  <c r="K7389" i="3"/>
  <c r="K6960" i="3"/>
  <c r="K6325" i="3"/>
  <c r="K7380" i="3"/>
  <c r="K6626" i="3"/>
  <c r="K7486" i="3"/>
  <c r="K6829" i="3"/>
  <c r="K8397" i="3"/>
  <c r="K8124" i="3"/>
  <c r="K7968" i="3"/>
  <c r="K8107" i="3"/>
  <c r="K7998" i="3"/>
  <c r="K7635" i="3"/>
  <c r="K8243" i="3"/>
  <c r="K7546" i="3"/>
  <c r="K9546" i="3"/>
  <c r="K8794" i="3"/>
  <c r="K8851" i="3"/>
  <c r="K8238" i="3"/>
  <c r="K9025" i="3"/>
  <c r="K8632" i="3"/>
  <c r="K8984" i="3"/>
  <c r="K7852" i="3"/>
  <c r="K8157" i="3"/>
  <c r="K8562" i="3"/>
  <c r="K7751" i="3"/>
  <c r="K8754" i="3"/>
  <c r="K8305" i="3"/>
  <c r="K8844" i="3"/>
  <c r="K9908" i="3"/>
  <c r="K6020" i="3"/>
  <c r="K4953" i="3"/>
  <c r="K5193" i="3"/>
  <c r="K7771" i="3"/>
  <c r="K5704" i="3"/>
  <c r="K6838" i="3"/>
  <c r="K6808" i="3"/>
  <c r="K8342" i="3"/>
  <c r="K7365" i="3"/>
  <c r="K6434" i="3"/>
  <c r="K7777" i="3"/>
  <c r="K6990" i="3"/>
  <c r="K7026" i="3"/>
  <c r="K6376" i="3"/>
  <c r="K7467" i="3"/>
  <c r="K6585" i="3"/>
  <c r="K6715" i="3"/>
  <c r="K9584" i="3"/>
  <c r="K6949" i="3"/>
  <c r="K7875" i="3"/>
  <c r="K8155" i="3"/>
  <c r="K8014" i="3"/>
  <c r="K8158" i="3"/>
  <c r="K7705" i="3"/>
  <c r="K7197" i="3"/>
  <c r="K8018" i="3"/>
  <c r="K8136" i="3"/>
  <c r="K8123" i="3"/>
  <c r="K8231" i="3"/>
  <c r="K8531" i="3"/>
  <c r="K5681" i="3"/>
  <c r="K6072" i="3"/>
  <c r="K7189" i="3"/>
  <c r="K7177" i="3"/>
  <c r="K6987" i="3"/>
  <c r="K6544" i="3"/>
  <c r="K7394" i="3"/>
  <c r="K6745" i="3"/>
  <c r="K6405" i="3"/>
  <c r="K7667" i="3"/>
  <c r="K6679" i="3"/>
  <c r="K7115" i="3"/>
  <c r="K8089" i="3"/>
  <c r="K8460" i="3"/>
  <c r="K8903" i="3"/>
  <c r="K8220" i="3"/>
  <c r="K8360" i="3"/>
  <c r="K8716" i="3"/>
  <c r="K7760" i="3"/>
  <c r="K8377" i="3"/>
  <c r="K7351" i="3"/>
  <c r="K8379" i="3"/>
  <c r="K7721" i="3"/>
  <c r="K9651" i="3"/>
  <c r="K8267" i="3"/>
  <c r="K9250" i="3"/>
  <c r="K8715" i="3"/>
  <c r="K9097" i="3"/>
  <c r="K8784" i="3"/>
  <c r="K9223" i="3"/>
  <c r="K8973" i="3"/>
  <c r="N8973" i="3" s="1" a="1"/>
  <c r="N8973" i="3" s="1"/>
  <c r="K7843" i="3"/>
  <c r="K8368" i="3"/>
  <c r="K8816" i="3"/>
  <c r="K9764" i="3"/>
  <c r="K5695" i="3"/>
  <c r="K5604" i="3"/>
  <c r="K5361" i="3"/>
  <c r="K5973" i="3"/>
  <c r="K6778" i="3"/>
  <c r="K7193" i="3"/>
  <c r="K6601" i="3"/>
  <c r="K9147" i="3"/>
  <c r="K7505" i="3"/>
  <c r="K7941" i="3"/>
  <c r="K9134" i="3"/>
  <c r="K7194" i="3"/>
  <c r="K7872" i="3"/>
  <c r="K7146" i="3"/>
  <c r="K6663" i="3"/>
  <c r="K7399" i="3"/>
  <c r="K7907" i="3"/>
  <c r="K8615" i="3"/>
  <c r="K9623" i="3"/>
  <c r="K8960" i="3"/>
  <c r="K8327" i="3"/>
  <c r="K7997" i="3"/>
  <c r="K8783" i="3"/>
  <c r="K7823" i="3"/>
  <c r="K7463" i="3"/>
  <c r="K7275" i="3"/>
  <c r="K7623" i="3"/>
  <c r="K7772" i="3"/>
  <c r="K9160" i="3"/>
  <c r="K8287" i="3"/>
  <c r="K9341" i="3"/>
  <c r="K8842" i="3"/>
  <c r="K8396" i="3"/>
  <c r="K8527" i="3"/>
  <c r="K8429" i="3"/>
  <c r="K9001" i="3"/>
  <c r="K7860" i="3"/>
  <c r="K8214" i="3"/>
  <c r="K8748" i="3"/>
  <c r="K7861" i="3"/>
  <c r="K8389" i="3"/>
  <c r="K6337" i="3"/>
  <c r="K5820" i="3"/>
  <c r="K5631" i="3"/>
  <c r="K5911" i="3"/>
  <c r="K5585" i="3"/>
  <c r="K6539" i="3"/>
  <c r="K7319" i="3"/>
  <c r="K7403" i="3"/>
  <c r="K8874" i="3"/>
  <c r="K8219" i="3"/>
  <c r="K9112" i="3"/>
  <c r="K7874" i="3"/>
  <c r="K9083" i="3"/>
  <c r="K9274" i="3"/>
  <c r="K8098" i="3"/>
  <c r="K7575" i="3"/>
  <c r="K8039" i="3"/>
  <c r="K8364" i="3"/>
  <c r="K9981" i="3"/>
  <c r="K9479" i="3"/>
  <c r="K8951" i="3"/>
  <c r="K8757" i="3"/>
  <c r="K8496" i="3"/>
  <c r="K9115" i="3"/>
  <c r="K9871" i="3"/>
  <c r="K9496" i="3"/>
  <c r="K8889" i="3"/>
  <c r="K9396" i="3"/>
  <c r="K9372" i="3"/>
  <c r="K9899" i="3"/>
  <c r="K9735" i="3"/>
  <c r="K8811" i="3"/>
  <c r="K9619" i="3"/>
  <c r="K8885" i="3"/>
  <c r="K9323" i="3"/>
  <c r="K9562" i="3"/>
  <c r="K8968" i="3"/>
  <c r="K9730" i="3"/>
  <c r="K9690" i="3"/>
  <c r="K9682" i="3"/>
  <c r="K4926" i="3"/>
  <c r="K4884" i="3"/>
  <c r="K5008" i="3"/>
  <c r="K5076" i="3"/>
  <c r="K5252" i="3"/>
  <c r="K5603" i="3"/>
  <c r="K5369" i="3"/>
  <c r="K5594" i="3"/>
  <c r="K5021" i="3"/>
  <c r="K5490" i="3"/>
  <c r="K5482" i="3"/>
  <c r="K5373" i="3"/>
  <c r="K5385" i="3"/>
  <c r="K9541" i="3"/>
  <c r="K5168" i="3"/>
  <c r="K4940" i="3"/>
  <c r="K5400" i="3"/>
  <c r="K4904" i="3"/>
  <c r="K5372" i="3"/>
  <c r="K5522" i="3"/>
  <c r="K4948" i="3"/>
  <c r="K5582" i="3"/>
  <c r="K4876" i="3"/>
  <c r="K5360" i="3"/>
  <c r="K5409" i="3"/>
  <c r="K5332" i="3"/>
  <c r="K6090" i="3"/>
  <c r="K5554" i="3"/>
  <c r="K7013" i="3"/>
  <c r="K5300" i="3"/>
  <c r="K5934" i="3"/>
  <c r="K5915" i="3"/>
  <c r="K6292" i="3"/>
  <c r="K6349" i="3"/>
  <c r="K6890" i="3"/>
  <c r="K5416" i="3"/>
  <c r="K5646" i="3"/>
  <c r="K5606" i="3"/>
  <c r="K5574" i="3"/>
  <c r="K7203" i="3"/>
  <c r="K6819" i="3"/>
  <c r="K5692" i="3"/>
  <c r="K5787" i="3"/>
  <c r="K7071" i="3"/>
  <c r="K7397" i="3"/>
  <c r="K7590" i="3"/>
  <c r="K8443" i="3"/>
  <c r="K7232" i="3"/>
  <c r="K8353" i="3"/>
  <c r="K9193" i="3"/>
  <c r="K8145" i="3"/>
  <c r="K8177" i="3"/>
  <c r="K7620" i="3"/>
  <c r="K8497" i="3"/>
  <c r="K8131" i="3"/>
  <c r="K9183" i="3"/>
  <c r="K8910" i="3"/>
  <c r="K8298" i="3"/>
  <c r="K8582" i="3"/>
  <c r="K9436" i="3"/>
  <c r="K8986" i="3"/>
  <c r="K8802" i="3"/>
  <c r="K9241" i="3"/>
  <c r="K8538" i="3"/>
  <c r="K9827" i="3"/>
  <c r="K9656" i="3"/>
  <c r="K8898" i="3"/>
  <c r="K9692" i="3"/>
  <c r="K9637" i="3"/>
  <c r="K9533" i="3"/>
  <c r="K9934" i="3"/>
  <c r="K9154" i="3"/>
  <c r="K9765" i="3"/>
  <c r="K9643" i="3"/>
  <c r="K8905" i="3"/>
  <c r="K9759" i="3"/>
  <c r="K9715" i="3"/>
  <c r="O9715" i="3" s="1" a="1"/>
  <c r="O9715" i="3" s="1"/>
  <c r="K9477" i="3"/>
  <c r="K9135" i="3"/>
  <c r="K4960" i="3"/>
  <c r="K4905" i="3"/>
  <c r="K5204" i="3"/>
  <c r="K5537" i="3"/>
  <c r="K5060" i="3"/>
  <c r="K5756" i="3"/>
  <c r="K5304" i="3"/>
  <c r="K6453" i="3"/>
  <c r="K5316" i="3"/>
  <c r="K8947" i="3"/>
  <c r="K4896" i="3"/>
  <c r="K6465" i="3"/>
  <c r="K6643" i="3"/>
  <c r="K6294" i="3"/>
  <c r="K6657" i="3"/>
  <c r="K6100" i="3"/>
  <c r="K7126" i="3"/>
  <c r="K8634" i="3"/>
  <c r="K7758" i="3"/>
  <c r="K9125" i="3"/>
  <c r="K7555" i="3"/>
  <c r="K7045" i="3"/>
  <c r="K8545" i="3"/>
  <c r="K9288" i="3"/>
  <c r="K8058" i="3"/>
  <c r="K8829" i="3"/>
  <c r="K7673" i="3"/>
  <c r="K8139" i="3"/>
  <c r="K8744" i="3"/>
  <c r="K8065" i="3"/>
  <c r="K8933" i="3"/>
  <c r="K8608" i="3"/>
  <c r="K9482" i="3"/>
  <c r="K8423" i="3"/>
  <c r="K9285" i="3"/>
  <c r="K9142" i="3"/>
  <c r="K9854" i="3"/>
  <c r="K9669" i="3"/>
  <c r="K9703" i="3"/>
  <c r="K8954" i="3"/>
  <c r="K9724" i="3"/>
  <c r="K9544" i="3"/>
  <c r="K9672" i="3"/>
  <c r="N9672" i="3" s="1" a="1"/>
  <c r="N9672" i="3" s="1"/>
  <c r="K9859" i="3"/>
  <c r="K9175" i="3"/>
  <c r="K9780" i="3"/>
  <c r="K9678" i="3"/>
  <c r="N9678" i="3" s="1" a="1"/>
  <c r="N9678" i="3" s="1"/>
  <c r="K8978" i="3"/>
  <c r="K9986" i="3"/>
  <c r="K9698" i="3"/>
  <c r="K9803" i="3"/>
  <c r="K9755" i="3"/>
  <c r="K9707" i="3"/>
  <c r="K9486" i="3"/>
  <c r="K5001" i="3"/>
  <c r="K5412" i="3"/>
  <c r="K6095" i="3"/>
  <c r="K5053" i="3"/>
  <c r="K4916" i="3"/>
  <c r="K5643" i="3"/>
  <c r="K5160" i="3"/>
  <c r="K6875" i="3"/>
  <c r="K5029" i="3"/>
  <c r="K5587" i="3"/>
  <c r="K5618" i="3"/>
  <c r="K5576" i="3"/>
  <c r="K5384" i="3"/>
  <c r="K5455" i="3"/>
  <c r="K5328" i="3"/>
  <c r="K9551" i="3"/>
  <c r="K4972" i="3"/>
  <c r="K4928" i="3"/>
  <c r="K6380" i="3"/>
  <c r="K5567" i="3"/>
  <c r="K5614" i="3"/>
  <c r="K4888" i="3"/>
  <c r="K5444" i="3"/>
  <c r="K5569" i="3"/>
  <c r="K6075" i="3"/>
  <c r="K7158" i="3"/>
  <c r="K8230" i="3"/>
  <c r="K6308" i="3"/>
  <c r="K5176" i="3"/>
  <c r="K6286" i="3"/>
  <c r="K5662" i="3"/>
  <c r="K5458" i="3"/>
  <c r="K5642" i="3"/>
  <c r="K6681" i="3"/>
  <c r="K6779" i="3"/>
  <c r="K7269" i="3"/>
  <c r="K6940" i="3"/>
  <c r="K6669" i="3"/>
  <c r="K6365" i="3"/>
  <c r="K5278" i="3"/>
  <c r="K7169" i="3"/>
  <c r="K6339" i="3"/>
  <c r="K9045" i="3"/>
  <c r="K7659" i="3"/>
  <c r="K7595" i="3"/>
  <c r="K8556" i="3"/>
  <c r="K8741" i="3"/>
  <c r="K9517" i="3"/>
  <c r="K8095" i="3"/>
  <c r="K9342" i="3"/>
  <c r="K8529" i="3"/>
  <c r="K9418" i="3"/>
  <c r="K8097" i="3"/>
  <c r="K9268" i="3"/>
  <c r="K9646" i="3"/>
  <c r="K9279" i="3"/>
  <c r="K8625" i="3"/>
  <c r="K8432" i="3"/>
  <c r="K8848" i="3"/>
  <c r="K8618" i="3"/>
  <c r="K9155" i="3"/>
  <c r="K9802" i="3"/>
  <c r="K9736" i="3"/>
  <c r="K9970" i="3"/>
  <c r="K9687" i="3"/>
  <c r="K9890" i="3"/>
  <c r="K9722" i="3"/>
  <c r="K9041" i="3"/>
  <c r="K9664" i="3"/>
  <c r="K8996" i="3"/>
  <c r="K9390" i="3"/>
  <c r="K8847" i="3"/>
  <c r="K9728" i="3"/>
  <c r="K8999" i="3"/>
  <c r="K9795" i="3"/>
  <c r="K9747" i="3"/>
  <c r="K9539" i="3"/>
  <c r="K9919" i="3"/>
  <c r="K5258" i="3"/>
  <c r="K9352" i="3"/>
  <c r="K5486" i="3"/>
  <c r="K9139" i="3"/>
  <c r="K5432" i="3"/>
  <c r="K4946" i="3"/>
  <c r="K5800" i="3"/>
  <c r="K5048" i="3"/>
  <c r="K5408" i="3"/>
  <c r="K5318" i="3"/>
  <c r="K5120" i="3"/>
  <c r="K6485" i="3"/>
  <c r="K9596" i="3"/>
  <c r="K5340" i="3"/>
  <c r="K8430" i="3"/>
  <c r="K6131" i="3"/>
  <c r="K6855" i="3"/>
  <c r="K6918" i="3"/>
  <c r="K6959" i="3"/>
  <c r="K6087" i="3"/>
  <c r="K7068" i="3"/>
  <c r="K5761" i="3"/>
  <c r="K6522" i="3"/>
  <c r="K6362" i="3"/>
  <c r="K6861" i="3"/>
  <c r="K7765" i="3"/>
  <c r="N7765" i="3" s="1" a="1"/>
  <c r="N7765" i="3" s="1"/>
  <c r="K7699" i="3"/>
  <c r="K7891" i="3"/>
  <c r="K7782" i="3"/>
  <c r="K7647" i="3"/>
  <c r="K8194" i="3"/>
  <c r="K8232" i="3"/>
  <c r="K8916" i="3"/>
  <c r="K8587" i="3"/>
  <c r="K9395" i="3"/>
  <c r="K8431" i="3"/>
  <c r="K8946" i="3"/>
  <c r="K9663" i="3"/>
  <c r="K9376" i="3"/>
  <c r="K8447" i="3"/>
  <c r="K8858" i="3"/>
  <c r="K9525" i="3"/>
  <c r="K9243" i="3"/>
  <c r="K9907" i="3"/>
  <c r="K9903" i="3"/>
  <c r="K9516" i="3"/>
  <c r="K9594" i="3"/>
  <c r="K9995" i="3"/>
  <c r="K9702" i="3"/>
  <c r="K9185" i="3"/>
  <c r="K9914" i="3"/>
  <c r="K9118" i="3"/>
  <c r="K9679" i="3"/>
  <c r="K8918" i="3"/>
  <c r="K9742" i="3"/>
  <c r="K9019" i="3"/>
  <c r="K9834" i="3"/>
  <c r="K9923" i="3"/>
  <c r="K9787" i="3"/>
  <c r="K9505" i="3"/>
  <c r="K9549" i="3"/>
  <c r="K9927" i="3"/>
  <c r="K5097" i="3"/>
  <c r="K5429" i="3"/>
  <c r="K5054" i="3"/>
  <c r="K5010" i="3"/>
  <c r="K5032" i="3"/>
  <c r="K5577" i="3"/>
  <c r="K4860" i="3"/>
  <c r="K5564" i="3"/>
  <c r="K4868" i="3"/>
  <c r="K4984" i="3"/>
  <c r="K5428" i="3"/>
  <c r="K5613" i="3"/>
  <c r="K5144" i="3"/>
  <c r="K5655" i="3"/>
  <c r="K4930" i="3"/>
  <c r="K5532" i="3"/>
  <c r="K6809" i="3"/>
  <c r="K5356" i="3"/>
  <c r="K6545" i="3"/>
  <c r="K7224" i="3"/>
  <c r="K4936" i="3"/>
  <c r="N4936" i="3" s="1" a="1"/>
  <c r="N4936" i="3" s="1"/>
  <c r="K5586" i="3"/>
  <c r="K7117" i="3"/>
  <c r="K5678" i="3"/>
  <c r="K5498" i="3"/>
  <c r="K5658" i="3"/>
  <c r="K6190" i="3"/>
  <c r="K6134" i="3"/>
  <c r="K6734" i="3"/>
  <c r="K6103" i="3"/>
  <c r="K5724" i="3"/>
  <c r="K6704" i="3"/>
  <c r="K6116" i="3"/>
  <c r="K7473" i="3"/>
  <c r="K7038" i="3"/>
  <c r="K7077" i="3"/>
  <c r="K7951" i="3"/>
  <c r="K8543" i="3"/>
  <c r="K7764" i="3"/>
  <c r="K7945" i="3"/>
  <c r="K7812" i="3"/>
  <c r="K9049" i="3"/>
  <c r="K8299" i="3"/>
  <c r="K9483" i="3"/>
  <c r="K9028" i="3"/>
  <c r="K8572" i="3"/>
  <c r="K8340" i="3"/>
  <c r="K9164" i="3"/>
  <c r="K9004" i="3"/>
  <c r="K8701" i="3"/>
  <c r="K8240" i="3"/>
  <c r="K9023" i="3"/>
  <c r="K9427" i="3"/>
  <c r="K8733" i="3"/>
  <c r="K9650" i="3"/>
  <c r="K9126" i="3"/>
  <c r="K8456" i="3"/>
  <c r="K9636" i="3"/>
  <c r="K8652" i="3"/>
  <c r="K9990" i="3"/>
  <c r="K9360" i="3"/>
  <c r="K8931" i="3"/>
  <c r="K9819" i="3"/>
  <c r="K9010" i="3"/>
  <c r="K9564" i="3"/>
  <c r="K9700" i="3"/>
  <c r="K9625" i="3"/>
  <c r="K9253" i="3"/>
  <c r="K9731" i="3"/>
  <c r="K9961" i="3"/>
  <c r="K9974" i="3"/>
  <c r="K9752" i="3"/>
  <c r="K9005" i="3"/>
  <c r="K9494" i="3"/>
  <c r="K9771" i="3"/>
  <c r="K9523" i="3"/>
  <c r="K9935" i="3"/>
  <c r="K5173" i="3"/>
  <c r="K5752" i="3"/>
  <c r="K5450" i="3"/>
  <c r="K4872" i="3"/>
  <c r="K5666" i="3"/>
  <c r="K5667" i="3"/>
  <c r="K5280" i="3"/>
  <c r="K5670" i="3"/>
  <c r="K5028" i="3"/>
  <c r="K6924" i="3"/>
  <c r="K5080" i="3"/>
  <c r="K4924" i="3"/>
  <c r="K5158" i="3"/>
  <c r="K5740" i="3"/>
  <c r="K5100" i="3"/>
  <c r="K6965" i="3"/>
  <c r="K7081" i="3"/>
  <c r="K6650" i="3"/>
  <c r="K7501" i="3"/>
  <c r="K6597" i="3"/>
  <c r="K7250" i="3"/>
  <c r="K8678" i="3"/>
  <c r="K7098" i="3"/>
  <c r="K8035" i="3"/>
  <c r="K7471" i="3"/>
  <c r="K8395" i="3"/>
  <c r="K8195" i="3"/>
  <c r="K8437" i="3"/>
  <c r="K8398" i="3"/>
  <c r="K7817" i="3"/>
  <c r="K9068" i="3"/>
  <c r="K8711" i="3"/>
  <c r="K8259" i="3"/>
  <c r="K8127" i="3"/>
  <c r="K9560" i="3"/>
  <c r="K8498" i="3"/>
  <c r="K9086" i="3"/>
  <c r="K9420" i="3"/>
  <c r="K8746" i="3"/>
  <c r="K8463" i="3"/>
  <c r="K9455" i="3"/>
  <c r="K9898" i="3"/>
  <c r="K9032" i="3"/>
  <c r="K9314" i="3"/>
  <c r="K9746" i="3"/>
  <c r="K9206" i="3"/>
  <c r="K9751" i="3"/>
  <c r="K9782" i="3"/>
  <c r="K9723" i="3"/>
  <c r="K9034" i="3"/>
  <c r="K9526" i="3"/>
  <c r="K9800" i="3"/>
  <c r="K9862" i="3"/>
  <c r="K9947" i="3"/>
  <c r="K9605" i="3"/>
  <c r="K9943" i="3"/>
  <c r="K5189" i="3"/>
  <c r="K5447" i="3"/>
  <c r="K5284" i="3"/>
  <c r="K5088" i="3"/>
  <c r="K5238" i="3"/>
  <c r="K5044" i="3"/>
  <c r="K5128" i="3"/>
  <c r="K5046" i="3"/>
  <c r="K5474" i="3"/>
  <c r="K5344" i="3"/>
  <c r="K5491" i="3"/>
  <c r="K6063" i="3"/>
  <c r="K5477" i="3"/>
  <c r="K4880" i="3"/>
  <c r="K5660" i="3"/>
  <c r="N5660" i="3" s="1" a="1"/>
  <c r="N5660" i="3" s="1"/>
  <c r="K5509" i="3"/>
  <c r="K4852" i="3"/>
  <c r="K5209" i="3"/>
  <c r="K5730" i="3"/>
  <c r="K5524" i="3"/>
  <c r="K5172" i="3"/>
  <c r="K6138" i="3"/>
  <c r="K7774" i="3"/>
  <c r="K5380" i="3"/>
  <c r="K6171" i="3"/>
  <c r="K5449" i="3"/>
  <c r="K6610" i="3"/>
  <c r="K5241" i="3"/>
  <c r="K7453" i="3"/>
  <c r="K7410" i="3"/>
  <c r="K7454" i="3"/>
  <c r="K7691" i="3"/>
  <c r="K8964" i="3"/>
  <c r="K9128" i="3"/>
  <c r="K8455" i="3"/>
  <c r="K8249" i="3"/>
  <c r="K8484" i="3"/>
  <c r="K9295" i="3"/>
  <c r="K8418" i="3"/>
  <c r="K7827" i="3"/>
  <c r="K8591" i="3"/>
  <c r="K8359" i="3"/>
  <c r="K9277" i="3"/>
  <c r="K9093" i="3"/>
  <c r="K8758" i="3"/>
  <c r="K9750" i="3"/>
  <c r="K9434" i="3"/>
  <c r="K8820" i="3"/>
  <c r="K9964" i="3"/>
  <c r="K9198" i="3"/>
  <c r="K8486" i="3"/>
  <c r="K9704" i="3"/>
  <c r="K8673" i="3"/>
  <c r="K9356" i="3"/>
  <c r="K9775" i="3"/>
  <c r="K9648" i="3"/>
  <c r="K9339" i="3"/>
  <c r="K8588" i="3"/>
  <c r="K9317" i="3"/>
  <c r="K9766" i="3"/>
  <c r="K9247" i="3"/>
  <c r="K9768" i="3"/>
  <c r="K9084" i="3"/>
  <c r="K9585" i="3"/>
  <c r="K9910" i="3"/>
  <c r="K9983" i="3"/>
  <c r="K9967" i="3"/>
  <c r="K9555" i="3"/>
  <c r="K9449" i="3"/>
  <c r="K9951" i="3"/>
  <c r="K5292" i="3"/>
  <c r="K4921" i="3"/>
  <c r="K5526" i="3"/>
  <c r="K5212" i="3"/>
  <c r="K5714" i="3"/>
  <c r="K5529" i="3"/>
  <c r="K5000" i="3"/>
  <c r="K6007" i="3"/>
  <c r="K5308" i="3"/>
  <c r="K5686" i="3"/>
  <c r="K5638" i="3"/>
  <c r="K6176" i="3"/>
  <c r="K5132" i="3"/>
  <c r="K4998" i="3"/>
  <c r="K5783" i="3"/>
  <c r="K5883" i="3"/>
  <c r="K5396" i="3"/>
  <c r="K6992" i="3"/>
  <c r="K6218" i="3"/>
  <c r="K5514" i="3"/>
  <c r="K4976" i="3"/>
  <c r="K6771" i="3"/>
  <c r="K9380" i="3"/>
  <c r="K7089" i="3"/>
  <c r="K6342" i="3"/>
  <c r="K6781" i="3"/>
  <c r="K7942" i="3"/>
  <c r="K5540" i="3"/>
  <c r="K6461" i="3"/>
  <c r="K7846" i="3"/>
  <c r="K6533" i="3"/>
  <c r="K7041" i="3"/>
  <c r="K7561" i="3"/>
  <c r="K7750" i="3"/>
  <c r="K8218" i="3"/>
  <c r="K8024" i="3"/>
  <c r="K8525" i="3"/>
  <c r="K8427" i="3"/>
  <c r="K8718" i="3"/>
  <c r="K9467" i="3"/>
  <c r="K8804" i="3"/>
  <c r="K8409" i="3"/>
  <c r="K9123" i="3"/>
  <c r="K8830" i="3"/>
  <c r="K8316" i="3"/>
  <c r="N8316" i="3" s="1" a="1"/>
  <c r="N8316" i="3" s="1"/>
  <c r="K8526" i="3"/>
  <c r="K9132" i="3"/>
  <c r="K8512" i="3"/>
  <c r="K9209" i="3"/>
  <c r="K9007" i="3"/>
  <c r="K8738" i="3"/>
  <c r="K9469" i="3"/>
  <c r="K9146" i="3"/>
  <c r="K9925" i="3"/>
  <c r="K9053" i="3"/>
  <c r="K10000" i="3"/>
  <c r="K9725" i="3"/>
  <c r="K9805" i="3"/>
  <c r="K9388" i="3"/>
  <c r="K9791" i="3"/>
  <c r="K9811" i="3"/>
  <c r="K9783" i="3"/>
  <c r="K9598" i="3"/>
  <c r="K8988" i="3"/>
  <c r="K9182" i="3"/>
  <c r="K9978" i="3"/>
  <c r="K9987" i="3"/>
  <c r="K9599" i="3"/>
  <c r="K9727" i="3"/>
  <c r="K9959" i="3"/>
  <c r="K5198" i="3"/>
  <c r="K5581" i="3"/>
  <c r="K5348" i="3"/>
  <c r="K5174" i="3"/>
  <c r="K4929" i="3"/>
  <c r="K5108" i="3"/>
  <c r="K5824" i="3"/>
  <c r="K4958" i="3"/>
  <c r="K4892" i="3"/>
  <c r="K5078" i="3"/>
  <c r="K5072" i="3"/>
  <c r="K5248" i="3"/>
  <c r="K6080" i="3"/>
  <c r="K4980" i="3"/>
  <c r="K7074" i="3"/>
  <c r="K5236" i="3"/>
  <c r="K5994" i="3"/>
  <c r="K7746" i="3"/>
  <c r="K5140" i="3"/>
  <c r="K5467" i="3"/>
  <c r="K6730" i="3"/>
  <c r="K6973" i="3"/>
  <c r="K6900" i="3"/>
  <c r="K5256" i="3"/>
  <c r="K6798" i="3"/>
  <c r="K5710" i="3"/>
  <c r="K6473" i="3"/>
  <c r="K5626" i="3"/>
  <c r="K7091" i="3"/>
  <c r="K5690" i="3"/>
  <c r="K8081" i="3"/>
  <c r="K7483" i="3"/>
  <c r="K7048" i="3"/>
  <c r="K7058" i="3"/>
  <c r="K6835" i="3"/>
  <c r="K6015" i="3"/>
  <c r="K6264" i="3"/>
  <c r="K6684" i="3"/>
  <c r="K7475" i="3"/>
  <c r="K6740" i="3"/>
  <c r="K8092" i="3"/>
  <c r="K7497" i="3"/>
  <c r="K7597" i="3"/>
  <c r="K7540" i="3"/>
  <c r="K7961" i="3"/>
  <c r="K7915" i="3"/>
  <c r="K8313" i="3"/>
  <c r="K9426" i="3"/>
  <c r="K8598" i="3"/>
  <c r="K8375" i="3"/>
  <c r="K8518" i="3"/>
  <c r="K8956" i="3"/>
  <c r="K8419" i="3"/>
  <c r="K9989" i="3"/>
  <c r="K9192" i="3"/>
  <c r="K8420" i="3"/>
  <c r="K9719" i="3"/>
  <c r="K9743" i="3"/>
  <c r="K9535" i="3"/>
  <c r="K8537" i="3"/>
  <c r="K9219" i="3"/>
  <c r="K9826" i="3"/>
  <c r="K8813" i="3"/>
  <c r="K9543" i="3"/>
  <c r="K9507" i="3"/>
  <c r="K9773" i="3"/>
  <c r="K9067" i="3"/>
  <c r="K9754" i="3"/>
  <c r="K9658" i="3"/>
  <c r="K9806" i="3"/>
  <c r="K8726" i="3"/>
  <c r="K9882" i="3"/>
  <c r="K9822" i="3"/>
  <c r="K9308" i="3"/>
  <c r="K9116" i="3"/>
  <c r="K8997" i="3"/>
  <c r="K9283" i="3"/>
  <c r="K10001" i="3"/>
  <c r="K9346" i="3"/>
  <c r="K9054" i="3"/>
  <c r="K9931" i="3"/>
  <c r="K9767" i="3"/>
  <c r="K9963" i="3"/>
  <c r="K5320" i="3"/>
  <c r="K5609" i="3"/>
  <c r="K5555" i="3"/>
  <c r="K5370" i="3"/>
  <c r="K5154" i="3"/>
  <c r="K4932" i="3"/>
  <c r="K5852" i="3"/>
  <c r="K5952" i="3"/>
  <c r="K6111" i="3"/>
  <c r="K5507" i="3"/>
  <c r="O5507" i="3" s="1" a="1"/>
  <c r="O5507" i="3" s="1"/>
  <c r="K5329" i="3"/>
  <c r="K5702" i="3"/>
  <c r="K5092" i="3"/>
  <c r="K6209" i="3"/>
  <c r="K6089" i="3"/>
  <c r="K4900" i="3"/>
  <c r="K5547" i="3"/>
  <c r="K5546" i="3"/>
  <c r="K5420" i="3"/>
  <c r="K6911" i="3"/>
  <c r="K5610" i="3"/>
  <c r="K9606" i="3"/>
  <c r="K7131" i="3"/>
  <c r="K6898" i="3"/>
  <c r="N6898" i="3" s="1" a="1"/>
  <c r="N6898" i="3" s="1"/>
  <c r="K7742" i="3"/>
  <c r="K7083" i="3"/>
  <c r="K8026" i="3"/>
  <c r="K5074" i="3"/>
  <c r="K6348" i="3"/>
  <c r="K8043" i="3"/>
  <c r="K7370" i="3"/>
  <c r="K7734" i="3"/>
  <c r="K7693" i="3"/>
  <c r="K7974" i="3"/>
  <c r="K7609" i="3"/>
  <c r="K8151" i="3"/>
  <c r="K7937" i="3"/>
  <c r="K9808" i="3"/>
  <c r="K9657" i="3"/>
  <c r="K8619" i="3"/>
  <c r="K9524" i="3"/>
  <c r="K9014" i="3"/>
  <c r="K9309" i="3"/>
  <c r="K8856" i="3"/>
  <c r="K8421" i="3"/>
  <c r="K9737" i="3"/>
  <c r="K8590" i="3"/>
  <c r="K9835" i="3"/>
  <c r="K8867" i="3"/>
  <c r="K8576" i="3"/>
  <c r="K9042" i="3"/>
  <c r="K8824" i="3"/>
  <c r="K9520" i="3"/>
  <c r="K9508" i="3"/>
  <c r="K9944" i="3"/>
  <c r="K9647" i="3"/>
  <c r="K9799" i="3"/>
  <c r="K9818" i="3"/>
  <c r="K8739" i="3"/>
  <c r="K9512" i="3"/>
  <c r="K9915" i="3"/>
  <c r="K9812" i="3"/>
  <c r="K9649" i="3"/>
  <c r="K9017" i="3"/>
  <c r="K9999" i="3"/>
  <c r="K9294" i="3"/>
  <c r="K9922" i="3"/>
  <c r="K9153" i="3"/>
  <c r="K9807" i="3"/>
  <c r="K9971" i="3"/>
  <c r="K5900" i="3"/>
  <c r="K5276" i="3"/>
  <c r="K5314" i="3"/>
  <c r="K5121" i="3"/>
  <c r="K5831" i="3"/>
  <c r="K4970" i="3"/>
  <c r="K5124" i="3"/>
  <c r="K5224" i="3"/>
  <c r="K4885" i="3"/>
  <c r="K6181" i="3"/>
  <c r="K4952" i="3"/>
  <c r="K5931" i="3"/>
  <c r="K5104" i="3"/>
  <c r="K5598" i="3"/>
  <c r="K5156" i="3"/>
  <c r="K5703" i="3"/>
  <c r="K5268" i="3"/>
  <c r="K5249" i="3"/>
  <c r="K6200" i="3"/>
  <c r="K5012" i="3"/>
  <c r="K6212" i="3"/>
  <c r="K5436" i="3"/>
  <c r="K6250" i="3"/>
  <c r="K6234" i="3"/>
  <c r="K7615" i="3"/>
  <c r="K5277" i="3"/>
  <c r="K8679" i="3"/>
  <c r="K8932" i="3"/>
  <c r="K6191" i="3"/>
  <c r="K7057" i="3"/>
  <c r="K8000" i="3"/>
  <c r="K7665" i="3"/>
  <c r="K8008" i="3"/>
  <c r="K7983" i="3"/>
  <c r="K8475" i="3"/>
  <c r="K8771" i="3"/>
  <c r="K8483" i="3"/>
  <c r="K9310" i="3"/>
  <c r="K9740" i="3"/>
  <c r="K8707" i="3"/>
  <c r="K9417" i="3"/>
  <c r="K8983" i="3"/>
  <c r="K8440" i="3"/>
  <c r="K9756" i="3"/>
  <c r="K9239" i="3"/>
  <c r="K9866" i="3"/>
  <c r="K8902" i="3"/>
  <c r="K9468" i="3"/>
  <c r="K8617" i="3"/>
  <c r="K9090" i="3"/>
  <c r="K9918" i="3"/>
  <c r="K8859" i="3"/>
  <c r="K9536" i="3"/>
  <c r="K9244" i="3"/>
  <c r="K9969" i="3"/>
  <c r="K9828" i="3"/>
  <c r="K8770" i="3"/>
  <c r="K9939" i="3"/>
  <c r="K9842" i="3"/>
  <c r="K9180" i="3"/>
  <c r="K8782" i="3"/>
  <c r="K9942" i="3"/>
  <c r="K9694" i="3"/>
  <c r="K9975" i="3"/>
  <c r="K6035" i="3"/>
  <c r="K5980" i="3"/>
  <c r="K6022" i="3"/>
  <c r="K5206" i="3"/>
  <c r="K4964" i="3"/>
  <c r="K6206" i="3"/>
  <c r="K5728" i="3"/>
  <c r="K4992" i="3"/>
  <c r="K5305" i="3"/>
  <c r="K8920" i="3"/>
  <c r="K5180" i="3"/>
  <c r="K8196" i="3"/>
  <c r="K5908" i="3"/>
  <c r="K6197" i="3"/>
  <c r="K6521" i="3"/>
  <c r="K7143" i="3"/>
  <c r="K7999" i="3"/>
  <c r="K7696" i="3"/>
  <c r="K8907" i="3"/>
  <c r="K8049" i="3"/>
  <c r="K7989" i="3"/>
  <c r="K8826" i="3"/>
  <c r="K9797" i="3"/>
  <c r="K8732" i="3"/>
  <c r="K8038" i="3"/>
  <c r="K8730" i="3"/>
  <c r="K9325" i="3"/>
  <c r="K8589" i="3"/>
  <c r="K8517" i="3"/>
  <c r="K9792" i="3"/>
  <c r="K8654" i="3"/>
  <c r="K9875" i="3"/>
  <c r="K9697" i="3"/>
  <c r="K9100" i="3"/>
  <c r="K9950" i="3"/>
  <c r="K8870" i="3"/>
  <c r="K9627" i="3"/>
  <c r="K9079" i="3"/>
  <c r="K9660" i="3"/>
  <c r="K9874" i="3"/>
  <c r="K9745" i="3"/>
  <c r="K9463" i="3"/>
  <c r="K9367" i="3"/>
  <c r="K9191" i="3"/>
  <c r="K8792" i="3"/>
  <c r="K9394" i="3"/>
  <c r="K9962" i="3"/>
  <c r="K9465" i="3"/>
  <c r="K9708" i="3"/>
  <c r="K9639" i="3"/>
  <c r="K9979" i="3"/>
  <c r="K5468" i="3"/>
  <c r="K5955" i="3"/>
  <c r="K5682" i="3"/>
  <c r="K4920" i="3"/>
  <c r="K5804" i="3"/>
  <c r="K5274" i="3"/>
  <c r="K6213" i="3"/>
  <c r="K5558" i="3"/>
  <c r="K4996" i="3"/>
  <c r="K5364" i="3"/>
  <c r="K5169" i="3"/>
  <c r="K5170" i="3"/>
  <c r="K5799" i="3"/>
  <c r="K5288" i="3"/>
  <c r="K6729" i="3"/>
  <c r="K5289" i="3"/>
  <c r="K5164" i="3"/>
  <c r="K5024" i="3"/>
  <c r="K4912" i="3"/>
  <c r="K6345" i="3"/>
  <c r="K6274" i="3"/>
  <c r="K6815" i="3"/>
  <c r="K5466" i="3"/>
  <c r="K6646" i="3"/>
  <c r="K5566" i="3"/>
  <c r="K5698" i="3"/>
  <c r="K5815" i="3"/>
  <c r="K6101" i="3"/>
  <c r="K5948" i="3"/>
  <c r="K6843" i="3"/>
  <c r="K6988" i="3"/>
  <c r="K7233" i="3"/>
  <c r="K5722" i="3"/>
  <c r="K6086" i="3"/>
  <c r="K8073" i="3"/>
  <c r="K7364" i="3"/>
  <c r="K6996" i="3"/>
  <c r="K7116" i="3"/>
  <c r="K6082" i="3"/>
  <c r="K6969" i="3"/>
  <c r="K6387" i="3"/>
  <c r="K6737" i="3"/>
  <c r="K7669" i="3"/>
  <c r="K7325" i="3"/>
  <c r="K8163" i="3"/>
  <c r="K8311" i="3"/>
  <c r="K7119" i="3"/>
  <c r="K8205" i="3"/>
  <c r="K9749" i="3"/>
  <c r="K8953" i="3"/>
  <c r="K9830" i="3"/>
  <c r="K8803" i="3"/>
  <c r="K7703" i="3"/>
  <c r="K8708" i="3"/>
  <c r="K8852" i="3"/>
  <c r="K8760" i="3"/>
  <c r="K8535" i="3"/>
  <c r="K9980" i="3"/>
  <c r="K8725" i="3"/>
  <c r="K9286" i="3"/>
  <c r="K9173" i="3"/>
  <c r="K9732" i="3"/>
  <c r="K9111" i="3"/>
  <c r="K8706" i="3"/>
  <c r="K8661" i="3"/>
  <c r="K9127" i="3"/>
  <c r="K8894" i="3"/>
  <c r="K9641" i="3"/>
  <c r="K9784" i="3"/>
  <c r="K9361" i="3"/>
  <c r="K8454" i="3"/>
  <c r="K9894" i="3"/>
  <c r="K9776" i="3"/>
  <c r="K9900" i="3"/>
  <c r="K8860" i="3"/>
  <c r="K9503" i="3"/>
  <c r="K9726" i="3"/>
  <c r="K8876" i="3"/>
  <c r="K9485" i="3"/>
  <c r="K9336" i="3"/>
  <c r="K9748" i="3"/>
  <c r="K9739" i="3"/>
  <c r="K5650" i="3"/>
  <c r="K5148" i="3"/>
  <c r="K7392" i="3"/>
  <c r="K5446" i="3"/>
  <c r="K4874" i="3"/>
  <c r="K7702" i="3"/>
  <c r="K5392" i="3"/>
  <c r="K6739" i="3"/>
  <c r="K5719" i="3"/>
  <c r="K5208" i="3"/>
  <c r="K5324" i="3"/>
  <c r="K6635" i="3"/>
  <c r="K5036" i="3"/>
  <c r="K5819" i="3"/>
  <c r="K4918" i="3"/>
  <c r="K5410" i="3"/>
  <c r="K5442" i="3"/>
  <c r="K6425" i="3"/>
  <c r="K6823" i="3"/>
  <c r="K5220" i="3"/>
  <c r="K5478" i="3"/>
  <c r="K5578" i="3"/>
  <c r="K5856" i="3"/>
  <c r="K7768" i="3"/>
  <c r="K5336" i="3"/>
  <c r="K7323" i="3"/>
  <c r="K6916" i="3"/>
  <c r="K7110" i="3"/>
  <c r="K6147" i="3"/>
  <c r="K5454" i="3"/>
  <c r="K6160" i="3"/>
  <c r="K5772" i="3"/>
  <c r="K7503" i="3"/>
  <c r="K6642" i="3"/>
  <c r="K6673" i="3"/>
  <c r="K6998" i="3"/>
  <c r="K6364" i="3"/>
  <c r="K6587" i="3"/>
  <c r="K7492" i="3"/>
  <c r="K6670" i="3"/>
  <c r="K6818" i="3"/>
  <c r="K7695" i="3"/>
  <c r="K8567" i="3"/>
  <c r="K9020" i="3"/>
  <c r="K9580" i="3"/>
  <c r="K8643" i="3"/>
  <c r="K8684" i="3"/>
  <c r="K9133" i="3"/>
  <c r="K7894" i="3"/>
  <c r="K8845" i="3"/>
  <c r="K8168" i="3"/>
  <c r="K7789" i="3"/>
  <c r="K8166" i="3"/>
  <c r="K8785" i="3"/>
  <c r="K8554" i="3"/>
  <c r="K8890" i="3"/>
  <c r="K9804" i="3"/>
  <c r="K9207" i="3"/>
  <c r="K8736" i="3"/>
  <c r="K9738" i="3"/>
  <c r="K8671" i="3"/>
  <c r="K8322" i="3"/>
  <c r="K8919" i="3"/>
  <c r="K9402" i="3"/>
  <c r="K8558" i="3"/>
  <c r="K9758" i="3"/>
  <c r="K9906" i="3"/>
  <c r="K9946" i="3"/>
  <c r="K9790" i="3"/>
  <c r="K9940" i="3"/>
  <c r="K9515" i="3"/>
  <c r="K9798" i="3"/>
  <c r="K8896" i="3"/>
  <c r="K9495" i="3"/>
  <c r="K9774" i="3"/>
  <c r="K9779" i="3"/>
  <c r="K9991" i="3"/>
  <c r="K5562" i="3"/>
  <c r="K7009" i="3"/>
  <c r="K6791" i="3"/>
  <c r="K5244" i="3"/>
  <c r="K4988" i="3"/>
  <c r="K5066" i="3"/>
  <c r="K5264" i="3"/>
  <c r="K5084" i="3"/>
  <c r="K5788" i="3"/>
  <c r="K5116" i="3"/>
  <c r="K6361" i="3"/>
  <c r="K5847" i="3"/>
  <c r="K6883" i="3"/>
  <c r="K5210" i="3"/>
  <c r="K5196" i="3"/>
  <c r="K5583" i="3"/>
  <c r="K6777" i="3"/>
  <c r="K5984" i="3"/>
  <c r="K6110" i="3"/>
  <c r="K6269" i="3"/>
  <c r="K5550" i="3"/>
  <c r="K5502" i="3"/>
  <c r="K6925" i="3"/>
  <c r="K7218" i="3"/>
  <c r="K6159" i="3"/>
  <c r="K6229" i="3"/>
  <c r="K8408" i="3"/>
  <c r="K7516" i="3"/>
  <c r="K7032" i="3"/>
  <c r="K5816" i="3"/>
  <c r="K5982" i="3"/>
  <c r="K6686" i="3"/>
  <c r="K6810" i="3"/>
  <c r="K7133" i="3"/>
  <c r="K6793" i="3"/>
  <c r="K7938" i="3"/>
  <c r="K6945" i="3"/>
  <c r="K7708" i="3"/>
  <c r="K9105" i="3"/>
  <c r="K8393" i="3"/>
  <c r="K8669" i="3"/>
  <c r="K8694" i="3"/>
  <c r="K9194" i="3"/>
  <c r="K7799" i="3"/>
  <c r="K8776" i="3"/>
  <c r="K9052" i="3"/>
  <c r="K9221" i="3"/>
  <c r="K8797" i="3"/>
  <c r="K8187" i="3"/>
  <c r="K9462" i="3"/>
  <c r="K9205" i="3"/>
  <c r="K9810" i="3"/>
  <c r="K9186" i="3"/>
  <c r="K8338" i="3"/>
  <c r="K8930" i="3"/>
  <c r="K9696" i="3"/>
  <c r="K9733" i="3"/>
  <c r="K9858" i="3"/>
  <c r="K8756" i="3"/>
  <c r="K9447" i="3"/>
  <c r="K9958" i="3"/>
  <c r="K9571" i="3"/>
  <c r="K8914" i="3"/>
  <c r="K9615" i="3"/>
  <c r="K9514" i="3"/>
  <c r="K9976" i="3"/>
  <c r="K9237" i="3"/>
  <c r="K9642" i="3"/>
  <c r="K9411" i="3"/>
  <c r="K9788" i="3"/>
  <c r="K4861" i="3"/>
  <c r="K4908" i="3"/>
  <c r="K5368" i="3"/>
  <c r="K7535" i="3"/>
  <c r="K5398" i="3"/>
  <c r="K4956" i="3"/>
  <c r="K6321" i="3"/>
  <c r="K5052" i="3"/>
  <c r="K9379" i="3"/>
  <c r="K5860" i="3"/>
  <c r="K5228" i="3"/>
  <c r="K5501" i="3"/>
  <c r="K5352" i="3"/>
  <c r="K7181" i="3"/>
  <c r="K5250" i="3"/>
  <c r="K6002" i="3"/>
  <c r="K4968" i="3"/>
  <c r="K6869" i="3"/>
  <c r="K5634" i="3"/>
  <c r="K6155" i="3"/>
  <c r="K5942" i="3"/>
  <c r="K7142" i="3"/>
  <c r="K5096" i="3"/>
  <c r="K8045" i="3"/>
  <c r="K6314" i="3"/>
  <c r="K5494" i="3"/>
  <c r="K6148" i="3"/>
  <c r="K6309" i="3"/>
  <c r="K6346" i="3"/>
  <c r="K5747" i="3"/>
  <c r="K7743" i="3"/>
  <c r="K7411" i="3"/>
  <c r="K7672" i="3"/>
  <c r="K7498" i="3"/>
  <c r="K8059" i="3"/>
  <c r="K9493" i="3"/>
  <c r="K8805" i="3"/>
  <c r="K7464" i="3"/>
  <c r="K8192" i="3"/>
  <c r="K9036" i="3"/>
  <c r="K9359" i="3"/>
  <c r="K9026" i="3"/>
  <c r="K9255" i="3"/>
  <c r="K8495" i="3"/>
  <c r="K8016" i="3"/>
  <c r="K9057" i="3"/>
  <c r="K8349" i="3"/>
  <c r="K7940" i="3"/>
  <c r="K9002" i="3"/>
  <c r="K8339" i="3"/>
  <c r="K8944" i="3"/>
  <c r="K8737" i="3"/>
  <c r="K8271" i="3"/>
  <c r="K9630" i="3"/>
  <c r="K9214" i="3"/>
  <c r="K9902" i="3"/>
  <c r="K8478" i="3"/>
  <c r="K9021" i="3"/>
  <c r="K9796" i="3"/>
  <c r="K9347" i="3"/>
  <c r="K8778" i="3"/>
  <c r="K9513" i="3"/>
  <c r="K9322" i="3"/>
  <c r="K9966" i="3"/>
  <c r="K9847" i="3"/>
  <c r="K9763" i="3"/>
  <c r="K8980" i="3"/>
  <c r="K9675" i="3"/>
  <c r="K9588" i="3"/>
  <c r="K8729" i="3"/>
  <c r="K9269" i="3"/>
  <c r="K9472" i="3"/>
  <c r="K8948" i="3"/>
  <c r="K9510" i="3"/>
  <c r="K9425" i="3"/>
  <c r="K9058" i="3"/>
  <c r="K9273" i="3"/>
  <c r="K6381" i="3"/>
  <c r="K5570" i="3"/>
  <c r="K5050" i="3"/>
  <c r="K5200" i="3"/>
  <c r="N5200" i="3" s="1" a="1"/>
  <c r="N5200" i="3" s="1"/>
  <c r="K5404" i="3"/>
  <c r="K5181" i="3"/>
  <c r="K5461" i="3"/>
  <c r="K4857" i="3"/>
  <c r="K5425" i="3"/>
  <c r="K5064" i="3"/>
  <c r="K5232" i="3"/>
  <c r="K5345" i="3"/>
  <c r="K4864" i="3"/>
  <c r="K5531" i="3"/>
  <c r="K8438" i="3"/>
  <c r="K5388" i="3"/>
  <c r="N5388" i="3" s="1" a="1"/>
  <c r="N5388" i="3" s="1"/>
  <c r="K5184" i="3"/>
  <c r="K6059" i="3"/>
  <c r="K7001" i="3"/>
  <c r="K5734" i="3"/>
  <c r="K4856" i="3"/>
  <c r="K6332" i="3"/>
  <c r="K5995" i="3"/>
  <c r="K5630" i="3"/>
  <c r="K6350" i="3"/>
  <c r="K5534" i="3"/>
  <c r="K6807" i="3"/>
  <c r="K5796" i="3"/>
  <c r="K7889" i="3"/>
  <c r="K7909" i="3"/>
  <c r="K8994" i="3"/>
  <c r="K8417" i="3"/>
  <c r="K7139" i="3"/>
  <c r="K9500" i="3"/>
  <c r="K8560" i="3"/>
  <c r="K8201" i="3"/>
  <c r="K8373" i="3"/>
  <c r="K9038" i="3"/>
  <c r="K8505" i="3"/>
  <c r="K8077" i="3"/>
  <c r="K8028" i="3"/>
  <c r="K9015" i="3"/>
  <c r="K9936" i="3"/>
  <c r="K8347" i="3"/>
  <c r="K9695" i="3"/>
  <c r="K8750" i="3"/>
  <c r="K8280" i="3"/>
  <c r="K8810" i="3"/>
  <c r="K9846" i="3"/>
  <c r="K9238" i="3"/>
  <c r="K9085" i="3"/>
  <c r="K8536" i="3"/>
  <c r="K9335" i="3"/>
  <c r="K8857" i="3"/>
  <c r="K9043" i="3"/>
  <c r="K9814" i="3"/>
  <c r="K9552" i="3"/>
  <c r="K9556" i="3"/>
  <c r="K9358" i="3"/>
  <c r="K9867" i="3"/>
  <c r="K9611" i="3"/>
  <c r="K9778" i="3"/>
  <c r="K9092" i="3"/>
  <c r="K9720" i="3"/>
  <c r="K9618" i="3"/>
  <c r="K8791" i="3"/>
  <c r="K9603" i="3"/>
  <c r="K8837" i="3"/>
  <c r="K9878" i="3"/>
  <c r="K9527" i="3"/>
  <c r="N9527" i="3" s="1" a="1"/>
  <c r="N9527" i="3" s="1"/>
  <c r="K9716" i="3"/>
  <c r="K9530" i="3"/>
  <c r="K9635" i="3"/>
  <c r="K9369" i="3"/>
  <c r="K6026" i="3"/>
  <c r="K4944" i="3"/>
  <c r="K5751" i="3"/>
  <c r="K5489" i="3"/>
  <c r="K5093" i="3"/>
  <c r="K5272" i="3"/>
  <c r="K5508" i="3"/>
  <c r="K5004" i="3"/>
  <c r="K5687" i="3"/>
  <c r="K5068" i="3"/>
  <c r="K7107" i="3"/>
  <c r="K5718" i="3"/>
  <c r="K5518" i="3"/>
  <c r="K8900" i="3"/>
  <c r="K7679" i="3"/>
  <c r="K5136" i="3"/>
  <c r="K6393" i="3"/>
  <c r="K7878" i="3"/>
  <c r="K6525" i="3"/>
  <c r="K6445" i="3"/>
  <c r="K7732" i="3"/>
  <c r="K7271" i="3"/>
  <c r="K8075" i="3"/>
  <c r="K9586" i="3"/>
  <c r="K9686" i="3"/>
  <c r="K9569" i="3"/>
  <c r="O9608" i="3" a="1"/>
  <c r="O9608" i="3" s="1"/>
  <c r="K9633" i="3"/>
  <c r="K9566" i="3"/>
  <c r="K9430" i="3"/>
  <c r="K9078" i="3"/>
  <c r="K9415" i="3"/>
  <c r="K8635" i="3"/>
  <c r="N8635" i="3" s="1" a="1"/>
  <c r="N8635" i="3" s="1"/>
  <c r="K8906" i="3"/>
  <c r="K9108" i="3"/>
  <c r="K9284" i="3"/>
  <c r="K8638" i="3"/>
  <c r="K8386" i="3"/>
  <c r="K7898" i="3"/>
  <c r="K9114" i="3"/>
  <c r="K8226" i="3"/>
  <c r="K7960" i="3"/>
  <c r="K9024" i="3"/>
  <c r="K8110" i="3"/>
  <c r="K8004" i="3"/>
  <c r="K9311" i="3"/>
  <c r="K8315" i="3"/>
  <c r="K7560" i="3"/>
  <c r="K7663" i="3"/>
  <c r="K7948" i="3"/>
  <c r="K7842" i="3"/>
  <c r="K7531" i="3"/>
  <c r="K7147" i="3"/>
  <c r="K6847" i="3"/>
  <c r="K6122" i="3"/>
  <c r="K7264" i="3"/>
  <c r="K7585" i="3"/>
  <c r="K5290" i="3"/>
  <c r="K5330" i="3"/>
  <c r="K9404" i="3"/>
  <c r="K8689" i="3"/>
  <c r="K9886" i="3"/>
  <c r="K9306" i="3"/>
  <c r="K7097" i="3"/>
  <c r="K9614" i="3"/>
  <c r="N9614" i="3" s="1" a="1"/>
  <c r="N9614" i="3" s="1"/>
  <c r="K9662" i="3"/>
  <c r="K9478" i="3"/>
  <c r="K9259" i="3"/>
  <c r="K9654" i="3"/>
  <c r="K9063" i="3"/>
  <c r="K9389" i="3"/>
  <c r="K8787" i="3"/>
  <c r="K8681" i="3"/>
  <c r="K9629" i="3"/>
  <c r="K9428" i="3"/>
  <c r="K8912" i="3"/>
  <c r="K8308" i="3"/>
  <c r="K7815" i="3"/>
  <c r="K9334" i="3"/>
  <c r="K8767" i="3"/>
  <c r="K9000" i="3"/>
  <c r="K8248" i="3"/>
  <c r="K8691" i="3"/>
  <c r="K9177" i="3"/>
  <c r="K7747" i="3"/>
  <c r="K7617" i="3"/>
  <c r="K7640" i="3"/>
  <c r="K7164" i="3"/>
  <c r="K7757" i="3"/>
  <c r="K7060" i="3"/>
  <c r="K6851" i="3"/>
  <c r="K8584" i="3"/>
  <c r="K7317" i="3"/>
  <c r="K6169" i="3"/>
  <c r="K8041" i="3"/>
  <c r="K7962" i="3"/>
  <c r="K6935" i="3"/>
  <c r="K6164" i="3"/>
  <c r="K5112" i="3"/>
  <c r="K5188" i="3"/>
  <c r="K5152" i="3"/>
  <c r="K6128" i="3"/>
  <c r="K9099" i="3"/>
  <c r="K7807" i="3"/>
  <c r="K6282" i="3"/>
  <c r="K7138" i="3"/>
  <c r="K6127" i="3"/>
  <c r="K7180" i="3"/>
  <c r="K7064" i="3"/>
  <c r="K7299" i="3"/>
  <c r="K6993" i="3"/>
  <c r="K4934" i="3"/>
  <c r="K5089" i="3"/>
  <c r="K9534" i="3"/>
  <c r="K8768" i="3"/>
  <c r="K8076" i="3"/>
  <c r="K7755" i="3"/>
  <c r="K7287" i="3"/>
  <c r="K7850" i="3"/>
  <c r="K7628" i="3"/>
  <c r="K6948" i="3"/>
  <c r="K6184" i="3"/>
  <c r="K5376" i="3"/>
  <c r="K6014" i="3"/>
  <c r="K6241" i="3"/>
  <c r="K9491" i="3"/>
  <c r="K9998" i="3"/>
  <c r="K8690" i="3"/>
  <c r="K9196" i="3"/>
  <c r="K6852" i="3"/>
  <c r="K6011" i="3"/>
  <c r="K8503" i="3"/>
  <c r="K7096" i="3"/>
  <c r="K7136" i="3"/>
  <c r="K7176" i="3"/>
  <c r="K6505" i="3"/>
  <c r="K6143" i="3"/>
  <c r="K5282" i="3"/>
  <c r="K9471" i="3"/>
  <c r="K9251" i="3"/>
  <c r="N2372" i="3" a="1"/>
  <c r="N2372" i="3" s="1"/>
  <c r="K9254" i="3"/>
  <c r="K9676" i="3"/>
  <c r="N9676" i="3" s="1" a="1"/>
  <c r="N9676" i="3" s="1"/>
  <c r="K9439" i="3"/>
  <c r="K8713" i="3"/>
  <c r="N8713" i="3" s="1" a="1"/>
  <c r="N8713" i="3" s="1"/>
  <c r="K9166" i="3"/>
  <c r="K9040" i="3"/>
  <c r="K9151" i="3"/>
  <c r="K9593" i="3"/>
  <c r="K9521" i="3"/>
  <c r="K9076" i="3"/>
  <c r="K9276" i="3"/>
  <c r="K9441" i="3"/>
  <c r="K8621" i="3"/>
  <c r="K8400" i="3"/>
  <c r="K8970" i="3"/>
  <c r="K8358" i="3"/>
  <c r="K9302" i="3"/>
  <c r="K9170" i="3"/>
  <c r="N9170" i="3" s="1" a="1"/>
  <c r="N9170" i="3" s="1"/>
  <c r="K8880" i="3"/>
  <c r="K9453" i="3"/>
  <c r="N9453" i="3" s="1" a="1"/>
  <c r="N9453" i="3" s="1"/>
  <c r="K9547" i="3"/>
  <c r="N9547" i="3" s="1" a="1"/>
  <c r="N9547" i="3" s="1"/>
  <c r="K8647" i="3"/>
  <c r="K9039" i="3"/>
  <c r="K8989" i="3"/>
  <c r="K8141" i="3"/>
  <c r="K8162" i="3"/>
  <c r="K7950" i="3"/>
  <c r="N7950" i="3" s="1" a="1"/>
  <c r="N7950" i="3" s="1"/>
  <c r="K8031" i="3"/>
  <c r="K7594" i="3"/>
  <c r="K7582" i="3"/>
  <c r="K9006" i="3"/>
  <c r="K7100" i="3"/>
  <c r="K7213" i="3"/>
  <c r="K6338" i="3"/>
  <c r="K6859" i="3"/>
  <c r="K6863" i="3"/>
  <c r="K6958" i="3"/>
  <c r="K5296" i="3"/>
  <c r="K9982" i="3"/>
  <c r="K9574" i="3"/>
  <c r="K9256" i="3"/>
  <c r="K8975" i="3"/>
  <c r="K9870" i="3"/>
  <c r="K7263" i="3"/>
  <c r="K6720" i="3"/>
  <c r="K9412" i="3"/>
  <c r="K9391" i="3"/>
  <c r="K9202" i="3"/>
  <c r="K8976" i="3"/>
  <c r="K9408" i="3"/>
  <c r="K8616" i="3"/>
  <c r="K9616" i="3"/>
  <c r="K8962" i="3"/>
  <c r="K8346" i="3"/>
  <c r="K8476" i="3"/>
  <c r="K9435" i="3"/>
  <c r="K8117" i="3"/>
  <c r="K8735" i="3"/>
  <c r="N8735" i="3" s="1" a="1"/>
  <c r="N8735" i="3" s="1"/>
  <c r="K9442" i="3"/>
  <c r="K8966" i="3"/>
  <c r="K8822" i="3"/>
  <c r="K8877" i="3"/>
  <c r="K8302" i="3"/>
  <c r="K8084" i="3"/>
  <c r="K7855" i="3"/>
  <c r="K8519" i="3"/>
  <c r="K8403" i="3"/>
  <c r="K7432" i="3"/>
  <c r="K6980" i="3"/>
  <c r="K7367" i="3"/>
  <c r="K6912" i="3"/>
  <c r="K7070" i="3"/>
  <c r="K6119" i="3"/>
  <c r="K8121" i="3"/>
  <c r="K7044" i="3"/>
  <c r="K6749" i="3"/>
  <c r="K5510" i="3"/>
  <c r="K5622" i="3"/>
  <c r="K5506" i="3"/>
  <c r="K7308" i="3"/>
  <c r="K9938" i="3"/>
  <c r="K9836" i="3"/>
  <c r="K9612" i="3"/>
  <c r="K9157" i="3"/>
  <c r="K9509" i="3"/>
  <c r="K9363" i="3"/>
  <c r="N9363" i="3" s="1" a="1"/>
  <c r="N9363" i="3" s="1"/>
  <c r="K9665" i="3"/>
  <c r="K8987" i="3"/>
  <c r="K8950" i="3"/>
  <c r="K9558" i="3"/>
  <c r="K9162" i="3"/>
  <c r="K9422" i="3"/>
  <c r="K8466" i="3"/>
  <c r="K9061" i="3"/>
  <c r="K8515" i="3"/>
  <c r="K9413" i="3"/>
  <c r="K9145" i="3"/>
  <c r="K8790" i="3"/>
  <c r="K9098" i="3"/>
  <c r="K8773" i="3"/>
  <c r="K8998" i="3"/>
  <c r="K9012" i="3"/>
  <c r="K8602" i="3"/>
  <c r="K9368" i="3"/>
  <c r="K8990" i="3"/>
  <c r="K7853" i="3"/>
  <c r="K7944" i="3"/>
  <c r="K7833" i="3"/>
  <c r="K8284" i="3"/>
  <c r="K7600" i="3"/>
  <c r="K7542" i="3"/>
  <c r="K8570" i="3"/>
  <c r="K7076" i="3"/>
  <c r="K7124" i="3"/>
  <c r="K7004" i="3"/>
  <c r="K7040" i="3"/>
  <c r="K6811" i="3"/>
  <c r="K7541" i="3"/>
  <c r="K7152" i="3"/>
  <c r="K7160" i="3"/>
  <c r="K8262" i="3"/>
  <c r="K7953" i="3"/>
  <c r="K7292" i="3"/>
  <c r="K5542" i="3"/>
  <c r="K5470" i="3"/>
  <c r="K6236" i="3"/>
  <c r="K9620" i="3"/>
  <c r="K6326" i="3"/>
  <c r="K5038" i="3"/>
  <c r="K5590" i="3"/>
  <c r="K8809" i="3"/>
  <c r="K9668" i="3"/>
  <c r="K9714" i="3"/>
  <c r="K8781" i="3"/>
  <c r="K8524" i="3"/>
  <c r="K6645" i="3"/>
  <c r="K9328" i="3"/>
  <c r="K8926" i="3"/>
  <c r="K9332" i="3"/>
  <c r="K9331" i="3"/>
  <c r="K9378" i="3"/>
  <c r="K9387" i="3"/>
  <c r="K8251" i="3"/>
  <c r="K9487" i="3"/>
  <c r="K8330" i="3"/>
  <c r="K9069" i="3"/>
  <c r="K8448" i="3"/>
  <c r="K9246" i="3"/>
  <c r="K9172" i="3"/>
  <c r="K8710" i="3"/>
  <c r="K9003" i="3"/>
  <c r="K8724" i="3"/>
  <c r="K8547" i="3"/>
  <c r="K8639" i="3"/>
  <c r="K8103" i="3"/>
  <c r="K7980" i="3"/>
  <c r="K7809" i="3"/>
  <c r="K8291" i="3"/>
  <c r="K7577" i="3"/>
  <c r="K8006" i="3"/>
  <c r="K7080" i="3"/>
  <c r="K7168" i="3"/>
  <c r="K7969" i="3"/>
  <c r="K6956" i="3"/>
  <c r="K7352" i="3"/>
  <c r="K8801" i="3"/>
  <c r="K8263" i="3"/>
  <c r="K6631" i="3"/>
  <c r="K5462" i="3"/>
  <c r="K5216" i="3"/>
  <c r="K8422" i="3"/>
  <c r="K5654" i="3"/>
  <c r="K5456" i="3"/>
  <c r="K5708" i="3"/>
  <c r="K5720" i="3"/>
  <c r="K8937" i="3"/>
  <c r="K9718" i="3"/>
  <c r="K9027" i="3"/>
  <c r="K8256" i="3"/>
  <c r="K7225" i="3"/>
  <c r="K5443" i="3"/>
  <c r="K9110" i="3"/>
  <c r="K9289" i="3"/>
  <c r="K9410" i="3"/>
  <c r="K8938" i="3"/>
  <c r="K9107" i="3"/>
  <c r="K9195" i="3"/>
  <c r="N9195" i="3" s="1" a="1"/>
  <c r="N9195" i="3" s="1"/>
  <c r="K9136" i="3"/>
  <c r="K9459" i="3"/>
  <c r="K8303" i="3"/>
  <c r="K8764" i="3"/>
  <c r="K9397" i="3"/>
  <c r="K8378" i="3"/>
  <c r="K8666" i="3"/>
  <c r="K8769" i="3"/>
  <c r="K8915" i="3"/>
  <c r="K7784" i="3"/>
  <c r="K8275" i="3"/>
  <c r="K8132" i="3"/>
  <c r="K9373" i="3"/>
  <c r="K7913" i="3"/>
  <c r="K8355" i="3"/>
  <c r="K7451" i="3"/>
  <c r="K7276" i="3"/>
  <c r="K6787" i="3"/>
  <c r="K7072" i="3"/>
  <c r="K7118" i="3"/>
  <c r="K6907" i="3"/>
  <c r="K7239" i="3"/>
  <c r="K7917" i="3"/>
  <c r="N7917" i="3" s="1" a="1"/>
  <c r="N7917" i="3" s="1"/>
  <c r="K6975" i="3"/>
  <c r="K6895" i="3"/>
  <c r="K7234" i="3"/>
  <c r="K7536" i="3"/>
  <c r="K7651" i="3"/>
  <c r="K5530" i="3"/>
  <c r="K9895" i="3"/>
  <c r="K8126" i="3"/>
  <c r="K8583" i="3"/>
  <c r="K6046" i="3"/>
  <c r="N9290" i="3" a="1"/>
  <c r="N9290" i="3" s="1"/>
  <c r="N2878" i="3" a="1"/>
  <c r="N2878" i="3" s="1"/>
  <c r="N3382" i="3" a="1"/>
  <c r="N3382" i="3" s="1"/>
  <c r="N4611" i="3" a="1"/>
  <c r="N4611" i="3" s="1"/>
  <c r="N3300" i="3" a="1"/>
  <c r="N3300" i="3" s="1"/>
  <c r="N3736" i="3" a="1"/>
  <c r="N3736" i="3" s="1"/>
  <c r="N3102" i="3" a="1"/>
  <c r="N3102" i="3" s="1"/>
  <c r="N3436" i="3" a="1"/>
  <c r="N3436" i="3" s="1"/>
  <c r="N4637" i="3" a="1"/>
  <c r="N4637" i="3" s="1"/>
  <c r="N1448" i="3" a="1"/>
  <c r="N1448" i="3" s="1"/>
  <c r="N4257" i="3" a="1"/>
  <c r="N4257" i="3" s="1"/>
  <c r="N2903" i="3" a="1"/>
  <c r="N2903" i="3" s="1"/>
  <c r="N3136" i="3" a="1"/>
  <c r="N3136" i="3" s="1"/>
  <c r="N2219" i="3" a="1"/>
  <c r="N2219" i="3" s="1"/>
  <c r="K4388" i="3"/>
  <c r="O3861" i="3" a="1"/>
  <c r="O3861" i="3" s="1"/>
  <c r="K109" i="3"/>
  <c r="N2853" i="3" a="1"/>
  <c r="N2853" i="3" s="1"/>
  <c r="N1836" i="3" a="1"/>
  <c r="N1836" i="3" s="1"/>
  <c r="N1676" i="3" a="1"/>
  <c r="N1676" i="3" s="1"/>
  <c r="K4536" i="3"/>
  <c r="K54" i="3"/>
  <c r="N4728" i="3" a="1"/>
  <c r="N4728" i="3" s="1"/>
  <c r="N3600" i="3" a="1"/>
  <c r="N3600" i="3" s="1"/>
  <c r="N3623" i="3" a="1"/>
  <c r="N3623" i="3" s="1"/>
  <c r="N2529" i="3" a="1"/>
  <c r="N2529" i="3" s="1"/>
  <c r="N2966" i="3" a="1"/>
  <c r="N2966" i="3" s="1"/>
  <c r="N3219" i="3" a="1"/>
  <c r="N3219" i="3" s="1"/>
  <c r="N3067" i="3" a="1"/>
  <c r="N3067" i="3" s="1"/>
  <c r="N3017" i="3" a="1"/>
  <c r="N3017" i="3" s="1"/>
  <c r="N3437" i="3" a="1"/>
  <c r="N3437" i="3" s="1"/>
  <c r="N4189" i="3" a="1"/>
  <c r="N4189" i="3" s="1"/>
  <c r="N3355" i="3" a="1"/>
  <c r="N3355" i="3" s="1"/>
  <c r="N3412" i="3" a="1"/>
  <c r="N3412" i="3" s="1"/>
  <c r="N2753" i="3" a="1"/>
  <c r="N2753" i="3" s="1"/>
  <c r="N2713" i="3" a="1"/>
  <c r="N2713" i="3" s="1"/>
  <c r="N3141" i="3" a="1"/>
  <c r="N3141" i="3" s="1"/>
  <c r="N4215" i="3" a="1"/>
  <c r="N4215" i="3" s="1"/>
  <c r="N2222" i="3" a="1"/>
  <c r="N2222" i="3" s="1"/>
  <c r="N4342" i="3" a="1"/>
  <c r="N4342" i="3" s="1"/>
  <c r="N2747" i="3" a="1"/>
  <c r="N2747" i="3" s="1"/>
  <c r="N2319" i="3" a="1"/>
  <c r="N2319" i="3" s="1"/>
  <c r="N4115" i="3" a="1"/>
  <c r="N4115" i="3" s="1"/>
  <c r="N3715" i="3" a="1"/>
  <c r="N3715" i="3" s="1"/>
  <c r="N1204" i="3" a="1"/>
  <c r="N1204" i="3" s="1"/>
  <c r="N4293" i="3" a="1"/>
  <c r="N4293" i="3" s="1"/>
  <c r="N1670" i="3" a="1"/>
  <c r="N1670" i="3" s="1"/>
  <c r="N2284" i="3" a="1"/>
  <c r="N2284" i="3" s="1"/>
  <c r="N932" i="3" a="1"/>
  <c r="N932" i="3" s="1"/>
  <c r="N4027" i="3" a="1"/>
  <c r="N4027" i="3" s="1"/>
  <c r="N3468" i="3" a="1"/>
  <c r="N3468" i="3" s="1"/>
  <c r="N2242" i="3" a="1"/>
  <c r="N2242" i="3" s="1"/>
  <c r="N2598" i="3" a="1"/>
  <c r="N2598" i="3" s="1"/>
  <c r="N926" i="3" a="1"/>
  <c r="N926" i="3" s="1"/>
  <c r="N3567" i="3" a="1"/>
  <c r="N3567" i="3" s="1"/>
  <c r="N3029" i="3" a="1"/>
  <c r="N3029" i="3" s="1"/>
  <c r="N3344" i="3" a="1"/>
  <c r="N3344" i="3" s="1"/>
  <c r="N2420" i="3" a="1"/>
  <c r="N2420" i="3" s="1"/>
  <c r="N3207" i="3" a="1"/>
  <c r="N3207" i="3" s="1"/>
  <c r="N2332" i="3" a="1"/>
  <c r="N2332" i="3" s="1"/>
  <c r="N1073" i="3" a="1"/>
  <c r="N1073" i="3" s="1"/>
  <c r="N3342" i="3" a="1"/>
  <c r="N3342" i="3" s="1"/>
  <c r="N4571" i="3" a="1"/>
  <c r="N4571" i="3" s="1"/>
  <c r="N2035" i="3" a="1"/>
  <c r="N2035" i="3" s="1"/>
  <c r="N4107" i="3" a="1"/>
  <c r="N4107" i="3" s="1"/>
  <c r="N2176" i="3" a="1"/>
  <c r="N2176" i="3" s="1"/>
  <c r="N3287" i="3" a="1"/>
  <c r="N3287" i="3" s="1"/>
  <c r="N2304" i="3" a="1"/>
  <c r="N2304" i="3" s="1"/>
  <c r="N3917" i="3" a="1"/>
  <c r="N3917" i="3" s="1"/>
  <c r="N4339" i="3" a="1"/>
  <c r="N4339" i="3" s="1"/>
  <c r="N3147" i="3" a="1"/>
  <c r="N3147" i="3" s="1"/>
  <c r="N3260" i="3" a="1"/>
  <c r="N3260" i="3" s="1"/>
  <c r="N4689" i="3" a="1"/>
  <c r="N4689" i="3" s="1"/>
  <c r="N4154" i="3" a="1"/>
  <c r="N4154" i="3" s="1"/>
  <c r="N3520" i="3" a="1"/>
  <c r="N3520" i="3" s="1"/>
  <c r="N2661" i="3" a="1"/>
  <c r="N2661" i="3" s="1"/>
  <c r="N2466" i="3" a="1"/>
  <c r="N2466" i="3" s="1"/>
  <c r="N2809" i="3" a="1"/>
  <c r="N2809" i="3" s="1"/>
  <c r="N4545" i="3" a="1"/>
  <c r="N4545" i="3" s="1"/>
  <c r="N4152" i="3" a="1"/>
  <c r="N4152" i="3" s="1"/>
  <c r="N1944" i="3" a="1"/>
  <c r="N1944" i="3" s="1"/>
  <c r="N1008" i="3" a="1"/>
  <c r="N1008" i="3" s="1"/>
  <c r="N4784" i="3" a="1"/>
  <c r="N4784" i="3" s="1"/>
  <c r="N3100" i="3" a="1"/>
  <c r="N3100" i="3" s="1"/>
  <c r="N3226" i="3" a="1"/>
  <c r="N3226" i="3" s="1"/>
  <c r="N4563" i="3" a="1"/>
  <c r="N4563" i="3" s="1"/>
  <c r="N3774" i="3" a="1"/>
  <c r="N3774" i="3" s="1"/>
  <c r="N4619" i="3" a="1"/>
  <c r="N4619" i="3" s="1"/>
  <c r="N2888" i="3" a="1"/>
  <c r="N2888" i="3" s="1"/>
  <c r="N3248" i="3" a="1"/>
  <c r="N3248" i="3" s="1"/>
  <c r="N2972" i="3" a="1"/>
  <c r="N2972" i="3" s="1"/>
  <c r="N2459" i="3" a="1"/>
  <c r="N2459" i="3" s="1"/>
  <c r="N1724" i="3" a="1"/>
  <c r="N1724" i="3" s="1"/>
  <c r="N4142" i="3" a="1"/>
  <c r="N4142" i="3" s="1"/>
  <c r="N1800" i="3" a="1"/>
  <c r="N1800" i="3" s="1"/>
  <c r="N3391" i="3" a="1"/>
  <c r="N3391" i="3" s="1"/>
  <c r="N4610" i="3" a="1"/>
  <c r="N4610" i="3" s="1"/>
  <c r="N3569" i="3" a="1"/>
  <c r="N3569" i="3" s="1"/>
  <c r="N755" i="3" a="1"/>
  <c r="N755" i="3" s="1"/>
  <c r="N2994" i="3" a="1"/>
  <c r="N2994" i="3" s="1"/>
  <c r="N3192" i="3" a="1"/>
  <c r="N3192" i="3" s="1"/>
  <c r="N4316" i="3" a="1"/>
  <c r="N4316" i="3" s="1"/>
  <c r="N4745" i="3" a="1"/>
  <c r="N4745" i="3" s="1"/>
  <c r="N3410" i="3" a="1"/>
  <c r="N3410" i="3" s="1"/>
  <c r="N3498" i="3" a="1"/>
  <c r="N3498" i="3" s="1"/>
  <c r="N437" i="3" a="1"/>
  <c r="N437" i="3" s="1"/>
  <c r="N4286" i="3" a="1"/>
  <c r="N4286" i="3" s="1"/>
  <c r="N1624" i="3" a="1"/>
  <c r="N1624" i="3" s="1"/>
  <c r="N4302" i="3" a="1"/>
  <c r="N4302" i="3" s="1"/>
  <c r="N2839" i="3" a="1"/>
  <c r="N2839" i="3" s="1"/>
  <c r="N2312" i="3" a="1"/>
  <c r="N2312" i="3" s="1"/>
  <c r="N3247" i="3" a="1"/>
  <c r="N3247" i="3" s="1"/>
  <c r="N3405" i="3" a="1"/>
  <c r="N3405" i="3" s="1"/>
  <c r="N3154" i="3" a="1"/>
  <c r="N3154" i="3" s="1"/>
  <c r="N2582" i="3" a="1"/>
  <c r="N2582" i="3" s="1"/>
  <c r="N520" i="3" a="1"/>
  <c r="N520" i="3" s="1"/>
  <c r="N968" i="3" a="1"/>
  <c r="N968" i="3" s="1"/>
  <c r="N2059" i="3" a="1"/>
  <c r="N2059" i="3" s="1"/>
  <c r="N1554" i="3" a="1"/>
  <c r="N1554" i="3" s="1"/>
  <c r="N4775" i="3" a="1"/>
  <c r="N4775" i="3" s="1"/>
  <c r="N4730" i="3" a="1"/>
  <c r="N4730" i="3" s="1"/>
  <c r="N56" i="3" a="1"/>
  <c r="N56" i="3" s="1"/>
  <c r="N362" i="3" a="1"/>
  <c r="N362" i="3" s="1"/>
  <c r="N2689" i="3" a="1"/>
  <c r="N2689" i="3" s="1"/>
  <c r="N2134" i="3" a="1"/>
  <c r="N2134" i="3" s="1"/>
  <c r="N2287" i="3" a="1"/>
  <c r="N2287" i="3" s="1"/>
  <c r="N3193" i="3" a="1"/>
  <c r="N3193" i="3" s="1"/>
  <c r="N2591" i="3" a="1"/>
  <c r="N2591" i="3" s="1"/>
  <c r="N857" i="3" a="1"/>
  <c r="N857" i="3" s="1"/>
  <c r="N4541" i="3" a="1"/>
  <c r="N4541" i="3" s="1"/>
  <c r="N1732" i="3" a="1"/>
  <c r="N1732" i="3" s="1"/>
  <c r="N4848" i="3" a="1"/>
  <c r="N4848" i="3" s="1"/>
  <c r="N4824" i="3" a="1"/>
  <c r="N4824" i="3" s="1"/>
  <c r="N4581" i="3" a="1"/>
  <c r="N4581" i="3" s="1"/>
  <c r="N4191" i="3" a="1"/>
  <c r="N4191" i="3" s="1"/>
  <c r="N3732" i="3" a="1"/>
  <c r="N3732" i="3" s="1"/>
  <c r="N2629" i="3" a="1"/>
  <c r="N2629" i="3" s="1"/>
  <c r="N3414" i="3" a="1"/>
  <c r="N3414" i="3" s="1"/>
  <c r="N4076" i="3" a="1"/>
  <c r="N4076" i="3" s="1"/>
  <c r="N2573" i="3" a="1"/>
  <c r="N2573" i="3" s="1"/>
  <c r="N2949" i="3" a="1"/>
  <c r="N2949" i="3" s="1"/>
  <c r="N310" i="3" a="1"/>
  <c r="N310" i="3" s="1"/>
  <c r="N357" i="3" a="1"/>
  <c r="N357" i="3" s="1"/>
  <c r="N4602" i="3" a="1"/>
  <c r="N4602" i="3" s="1"/>
  <c r="N4651" i="3" a="1"/>
  <c r="N4651" i="3" s="1"/>
  <c r="N3615" i="3" a="1"/>
  <c r="N3615" i="3" s="1"/>
  <c r="N4499" i="3" a="1"/>
  <c r="N4499" i="3" s="1"/>
  <c r="N2212" i="3" a="1"/>
  <c r="N2212" i="3" s="1"/>
  <c r="N3336" i="3" a="1"/>
  <c r="N3336" i="3" s="1"/>
  <c r="N1939" i="3" a="1"/>
  <c r="N1939" i="3" s="1"/>
  <c r="N3099" i="3" a="1"/>
  <c r="N3099" i="3" s="1"/>
  <c r="N2070" i="3" a="1"/>
  <c r="N2070" i="3" s="1"/>
  <c r="N178" i="3" a="1"/>
  <c r="N178" i="3" s="1"/>
  <c r="N3659" i="3" a="1"/>
  <c r="N3659" i="3" s="1"/>
  <c r="N2419" i="3" a="1"/>
  <c r="N2419" i="3" s="1"/>
  <c r="N3596" i="3" a="1"/>
  <c r="N3596" i="3" s="1"/>
  <c r="N4090" i="3" a="1"/>
  <c r="N4090" i="3" s="1"/>
  <c r="N4202" i="3" a="1"/>
  <c r="N4202" i="3" s="1"/>
  <c r="N3910" i="3" a="1"/>
  <c r="N3910" i="3" s="1"/>
  <c r="N3734" i="3" a="1"/>
  <c r="N3734" i="3" s="1"/>
  <c r="N2715" i="3" a="1"/>
  <c r="N2715" i="3" s="1"/>
  <c r="N421" i="3" a="1"/>
  <c r="N421" i="3" s="1"/>
  <c r="N2616" i="3" a="1"/>
  <c r="N2616" i="3" s="1"/>
  <c r="N3264" i="3" a="1"/>
  <c r="N3264" i="3" s="1"/>
  <c r="N3978" i="3" a="1"/>
  <c r="N3978" i="3" s="1"/>
  <c r="N1046" i="3" a="1"/>
  <c r="N1046" i="3" s="1"/>
  <c r="N4210" i="3" a="1"/>
  <c r="N4210" i="3" s="1"/>
  <c r="N3531" i="3" a="1"/>
  <c r="N3531" i="3" s="1"/>
  <c r="N340" i="3" a="1"/>
  <c r="N340" i="3" s="1"/>
  <c r="N243" i="3" a="1"/>
  <c r="N243" i="3" s="1"/>
  <c r="N1936" i="3" a="1"/>
  <c r="N1936" i="3" s="1"/>
  <c r="N1188" i="3" a="1"/>
  <c r="N1188" i="3" s="1"/>
  <c r="N2431" i="3" a="1"/>
  <c r="N2431" i="3" s="1"/>
  <c r="N586" i="3" a="1"/>
  <c r="N586" i="3" s="1"/>
  <c r="N1534" i="3" a="1"/>
  <c r="N1534" i="3" s="1"/>
  <c r="N200" i="3" a="1"/>
  <c r="N200" i="3" s="1"/>
  <c r="N4756" i="3" a="1"/>
  <c r="N4756" i="3" s="1"/>
  <c r="N3379" i="3" a="1"/>
  <c r="N3379" i="3" s="1"/>
  <c r="N2843" i="3" a="1"/>
  <c r="N2843" i="3" s="1"/>
  <c r="N3616" i="3" a="1"/>
  <c r="N3616" i="3" s="1"/>
  <c r="N3814" i="3" a="1"/>
  <c r="N3814" i="3" s="1"/>
  <c r="N596" i="3" a="1"/>
  <c r="N596" i="3" s="1"/>
  <c r="N3757" i="3" a="1"/>
  <c r="N3757" i="3" s="1"/>
  <c r="N4724" i="3" a="1"/>
  <c r="N4724" i="3" s="1"/>
  <c r="N1367" i="3" a="1"/>
  <c r="N1367" i="3" s="1"/>
  <c r="N3312" i="3" a="1"/>
  <c r="N3312" i="3" s="1"/>
  <c r="N3352" i="3" a="1"/>
  <c r="N3352" i="3" s="1"/>
  <c r="N1622" i="3" a="1"/>
  <c r="N1622" i="3" s="1"/>
  <c r="N62" i="3" a="1"/>
  <c r="N62" i="3" s="1"/>
  <c r="N3686" i="3" a="1"/>
  <c r="N3686" i="3" s="1"/>
  <c r="N4616" i="3" a="1"/>
  <c r="N4616" i="3" s="1"/>
  <c r="N4043" i="3" a="1"/>
  <c r="N4043" i="3" s="1"/>
  <c r="N35" i="3" a="1"/>
  <c r="N35" i="3" s="1"/>
  <c r="N4220" i="3" a="1"/>
  <c r="N4220" i="3" s="1"/>
  <c r="N2581" i="3" a="1"/>
  <c r="N2581" i="3" s="1"/>
  <c r="N3702" i="3" a="1"/>
  <c r="N3702" i="3" s="1"/>
  <c r="N1318" i="3" a="1"/>
  <c r="N1318" i="3" s="1"/>
  <c r="N1772" i="3" a="1"/>
  <c r="N1772" i="3" s="1"/>
  <c r="N2220" i="3" a="1"/>
  <c r="N2220" i="3" s="1"/>
  <c r="N407" i="3" a="1"/>
  <c r="N407" i="3" s="1"/>
  <c r="N4393" i="3" a="1"/>
  <c r="N4393" i="3" s="1"/>
  <c r="N3545" i="3" a="1"/>
  <c r="N3545" i="3" s="1"/>
  <c r="N4396" i="3" a="1"/>
  <c r="N4396" i="3" s="1"/>
  <c r="N1524" i="3" a="1"/>
  <c r="N1524" i="3" s="1"/>
  <c r="N3968" i="3" a="1"/>
  <c r="N3968" i="3" s="1"/>
  <c r="N3371" i="3" a="1"/>
  <c r="N3371" i="3" s="1"/>
  <c r="N3481" i="3" a="1"/>
  <c r="N3481" i="3" s="1"/>
  <c r="N4344" i="3" a="1"/>
  <c r="N4344" i="3" s="1"/>
  <c r="N2695" i="3" a="1"/>
  <c r="N2695" i="3" s="1"/>
  <c r="N3462" i="3" a="1"/>
  <c r="N3462" i="3" s="1"/>
  <c r="N1722" i="3" a="1"/>
  <c r="N1722" i="3" s="1"/>
  <c r="N2612" i="3" a="1"/>
  <c r="N2612" i="3" s="1"/>
  <c r="N2964" i="3" a="1"/>
  <c r="N2964" i="3" s="1"/>
  <c r="N3979" i="3" a="1"/>
  <c r="N3979" i="3" s="1"/>
  <c r="N3577" i="3" a="1"/>
  <c r="N3577" i="3" s="1"/>
  <c r="N1428" i="3" a="1"/>
  <c r="N1428" i="3" s="1"/>
  <c r="N3760" i="3" a="1"/>
  <c r="N3760" i="3" s="1"/>
  <c r="N617" i="3" a="1"/>
  <c r="N617" i="3" s="1"/>
  <c r="N133" i="3" a="1"/>
  <c r="N133" i="3" s="1"/>
  <c r="N599" i="3" a="1"/>
  <c r="N599" i="3" s="1"/>
  <c r="N3528" i="3" a="1"/>
  <c r="N3528" i="3" s="1"/>
  <c r="N3846" i="3" a="1"/>
  <c r="N3846" i="3" s="1"/>
  <c r="N2651" i="3" a="1"/>
  <c r="N2651" i="3" s="1"/>
  <c r="N2975" i="3" a="1"/>
  <c r="N2975" i="3" s="1"/>
  <c r="N1825" i="3" a="1"/>
  <c r="N1825" i="3" s="1"/>
  <c r="N1419" i="3" a="1"/>
  <c r="N1419" i="3" s="1"/>
  <c r="N4140" i="3" a="1"/>
  <c r="N4140" i="3" s="1"/>
  <c r="N3598" i="3" a="1"/>
  <c r="N3598" i="3" s="1"/>
  <c r="N3995" i="3" a="1"/>
  <c r="N3995" i="3" s="1"/>
  <c r="N3444" i="3" a="1"/>
  <c r="N3444" i="3" s="1"/>
  <c r="N2957" i="3" a="1"/>
  <c r="N2957" i="3" s="1"/>
  <c r="N4183" i="3" a="1"/>
  <c r="N4183" i="3" s="1"/>
  <c r="N992" i="3" a="1"/>
  <c r="N992" i="3" s="1"/>
  <c r="N1380" i="3" a="1"/>
  <c r="N1380" i="3" s="1"/>
  <c r="N1102" i="3" a="1"/>
  <c r="N1102" i="3" s="1"/>
  <c r="N1068" i="3" a="1"/>
  <c r="N1068" i="3" s="1"/>
  <c r="N4792" i="3" a="1"/>
  <c r="N4792" i="3" s="1"/>
  <c r="N4054" i="3" a="1"/>
  <c r="N4054" i="3" s="1"/>
  <c r="N3376" i="3" a="1"/>
  <c r="N3376" i="3" s="1"/>
  <c r="N3633" i="3" a="1"/>
  <c r="N3633" i="3" s="1"/>
  <c r="N3137" i="3" a="1"/>
  <c r="N3137" i="3" s="1"/>
  <c r="N3913" i="3" a="1"/>
  <c r="N3913" i="3" s="1"/>
  <c r="N1372" i="3" a="1"/>
  <c r="N1372" i="3" s="1"/>
  <c r="N3857" i="3" a="1"/>
  <c r="N3857" i="3" s="1"/>
  <c r="N3622" i="3" a="1"/>
  <c r="N3622" i="3" s="1"/>
  <c r="N4466" i="3" a="1"/>
  <c r="N4466" i="3" s="1"/>
  <c r="N4042" i="3" a="1"/>
  <c r="N4042" i="3" s="1"/>
  <c r="N4288" i="3" a="1"/>
  <c r="N4288" i="3" s="1"/>
  <c r="N4146" i="3" a="1"/>
  <c r="N4146" i="3" s="1"/>
  <c r="N3716" i="3" a="1"/>
  <c r="N3716" i="3" s="1"/>
  <c r="N4347" i="3" a="1"/>
  <c r="N4347" i="3" s="1"/>
  <c r="N4331" i="3" a="1"/>
  <c r="N4331" i="3" s="1"/>
  <c r="N3393" i="3" a="1"/>
  <c r="N3393" i="3" s="1"/>
  <c r="N3798" i="3" a="1"/>
  <c r="N3798" i="3" s="1"/>
  <c r="N4468" i="3" a="1"/>
  <c r="N4468" i="3" s="1"/>
  <c r="N3477" i="3" a="1"/>
  <c r="N3477" i="3" s="1"/>
  <c r="N2195" i="3" a="1"/>
  <c r="N2195" i="3" s="1"/>
  <c r="N3796" i="3" a="1"/>
  <c r="N3796" i="3" s="1"/>
  <c r="N1537" i="3" a="1"/>
  <c r="N1537" i="3" s="1"/>
  <c r="N1028" i="3" a="1"/>
  <c r="N1028" i="3" s="1"/>
  <c r="N70" i="3" a="1"/>
  <c r="N70" i="3" s="1"/>
  <c r="N4031" i="3" a="1"/>
  <c r="N4031" i="3" s="1"/>
  <c r="N4607" i="3" a="1"/>
  <c r="N4607" i="3" s="1"/>
  <c r="N3921" i="3" a="1"/>
  <c r="N3921" i="3" s="1"/>
  <c r="N4178" i="3" a="1"/>
  <c r="N4178" i="3" s="1"/>
  <c r="N3889" i="3" a="1"/>
  <c r="N3889" i="3" s="1"/>
  <c r="N3535" i="3" a="1"/>
  <c r="N3535" i="3" s="1"/>
  <c r="N3128" i="3" a="1"/>
  <c r="N3128" i="3" s="1"/>
  <c r="N4227" i="3" a="1"/>
  <c r="N4227" i="3" s="1"/>
  <c r="N3568" i="3" a="1"/>
  <c r="N3568" i="3" s="1"/>
  <c r="N3488" i="3" a="1"/>
  <c r="N3488" i="3" s="1"/>
  <c r="N3524" i="3" a="1"/>
  <c r="N3524" i="3" s="1"/>
  <c r="N2347" i="3" a="1"/>
  <c r="N2347" i="3" s="1"/>
  <c r="N2812" i="3" a="1"/>
  <c r="N2812" i="3" s="1"/>
  <c r="N1272" i="3" a="1"/>
  <c r="N1272" i="3" s="1"/>
  <c r="N2274" i="3" a="1"/>
  <c r="N2274" i="3" s="1"/>
  <c r="N4509" i="3" a="1"/>
  <c r="N4509" i="3" s="1"/>
  <c r="N1340" i="3" a="1"/>
  <c r="N1340" i="3" s="1"/>
  <c r="N3384" i="3" a="1"/>
  <c r="N3384" i="3" s="1"/>
  <c r="N1442" i="3" a="1"/>
  <c r="N1442" i="3" s="1"/>
  <c r="N2657" i="3" a="1"/>
  <c r="N2657" i="3" s="1"/>
  <c r="N4654" i="3" a="1"/>
  <c r="N4654" i="3" s="1"/>
  <c r="N4310" i="3" a="1"/>
  <c r="N4310" i="3" s="1"/>
  <c r="N3217" i="3" a="1"/>
  <c r="N3217" i="3" s="1"/>
  <c r="N2921" i="3" a="1"/>
  <c r="N2921" i="3" s="1"/>
  <c r="N3886" i="3" a="1"/>
  <c r="N3886" i="3" s="1"/>
  <c r="N3095" i="3" a="1"/>
  <c r="N3095" i="3" s="1"/>
  <c r="N4475" i="3" a="1"/>
  <c r="N4475" i="3" s="1"/>
  <c r="N996" i="3" a="1"/>
  <c r="N996" i="3" s="1"/>
  <c r="N83" i="3" a="1"/>
  <c r="N83" i="3" s="1"/>
  <c r="N4726" i="3" a="1"/>
  <c r="N4726" i="3" s="1"/>
  <c r="N4840" i="3" a="1"/>
  <c r="N4840" i="3" s="1"/>
  <c r="N4398" i="3" a="1"/>
  <c r="N4398" i="3" s="1"/>
  <c r="N4194" i="3" a="1"/>
  <c r="N4194" i="3" s="1"/>
  <c r="N4176" i="3" a="1"/>
  <c r="N4176" i="3" s="1"/>
  <c r="N2444" i="3" a="1"/>
  <c r="N2444" i="3" s="1"/>
  <c r="N2709" i="3" a="1"/>
  <c r="N2709" i="3" s="1"/>
  <c r="N1348" i="3" a="1"/>
  <c r="N1348" i="3" s="1"/>
  <c r="N2024" i="3" a="1"/>
  <c r="N2024" i="3" s="1"/>
  <c r="N972" i="3" a="1"/>
  <c r="N972" i="3" s="1"/>
  <c r="N41" i="3" a="1"/>
  <c r="N41" i="3" s="1"/>
  <c r="N4748" i="3" a="1"/>
  <c r="N4748" i="3" s="1"/>
  <c r="N3747" i="3" a="1"/>
  <c r="N3747" i="3" s="1"/>
  <c r="N4163" i="3" a="1"/>
  <c r="N4163" i="3" s="1"/>
  <c r="N4105" i="3" a="1"/>
  <c r="N4105" i="3" s="1"/>
  <c r="N2813" i="3" a="1"/>
  <c r="N2813" i="3" s="1"/>
  <c r="N2823" i="3" a="1"/>
  <c r="N2823" i="3" s="1"/>
  <c r="N1135" i="3" a="1"/>
  <c r="N1135" i="3" s="1"/>
  <c r="N94" i="3" a="1"/>
  <c r="N94" i="3" s="1"/>
  <c r="N2214" i="3" a="1"/>
  <c r="N2214" i="3" s="1"/>
  <c r="N1727" i="3" a="1"/>
  <c r="N1727" i="3" s="1"/>
  <c r="N753" i="3" a="1"/>
  <c r="N753" i="3" s="1"/>
  <c r="N3648" i="3" a="1"/>
  <c r="N3648" i="3" s="1"/>
  <c r="N4156" i="3" a="1"/>
  <c r="N4156" i="3" s="1"/>
  <c r="N4731" i="3" a="1"/>
  <c r="N4731" i="3" s="1"/>
  <c r="N3824" i="3" a="1"/>
  <c r="N3824" i="3" s="1"/>
  <c r="N3772" i="3" a="1"/>
  <c r="N3772" i="3" s="1"/>
  <c r="N449" i="3" a="1"/>
  <c r="N449" i="3" s="1"/>
  <c r="N391" i="3" a="1"/>
  <c r="N391" i="3" s="1"/>
  <c r="N727" i="3" a="1"/>
  <c r="N727" i="3" s="1"/>
  <c r="N4515" i="3" a="1"/>
  <c r="N4515" i="3" s="1"/>
  <c r="N2624" i="3" a="1"/>
  <c r="N2624" i="3" s="1"/>
  <c r="N2542" i="3" a="1"/>
  <c r="N2542" i="3" s="1"/>
  <c r="N6" i="3" a="1"/>
  <c r="N6" i="3" s="1"/>
  <c r="N39" i="3" a="1"/>
  <c r="N39" i="3" s="1"/>
  <c r="N2708" i="3" a="1"/>
  <c r="N2708" i="3" s="1"/>
  <c r="N2253" i="3" a="1"/>
  <c r="N2253" i="3" s="1"/>
  <c r="N1866" i="3" a="1"/>
  <c r="N1866" i="3" s="1"/>
  <c r="N3694" i="3" a="1"/>
  <c r="N3694" i="3" s="1"/>
  <c r="N4436" i="3" a="1"/>
  <c r="N4436" i="3" s="1"/>
  <c r="N4585" i="3" a="1"/>
  <c r="N4585" i="3" s="1"/>
  <c r="N506" i="3" a="1"/>
  <c r="N506" i="3" s="1"/>
  <c r="N248" i="3" a="1"/>
  <c r="N248" i="3" s="1"/>
  <c r="N3286" i="3" a="1"/>
  <c r="N3286" i="3" s="1"/>
  <c r="N4693" i="3" a="1"/>
  <c r="N4693" i="3" s="1"/>
  <c r="N4299" i="3" a="1"/>
  <c r="N4299" i="3" s="1"/>
  <c r="N2359" i="3" a="1"/>
  <c r="N2359" i="3" s="1"/>
  <c r="N2544" i="3" a="1"/>
  <c r="N2544" i="3" s="1"/>
  <c r="N843" i="3" a="1"/>
  <c r="N843" i="3" s="1"/>
  <c r="N2976" i="3" a="1"/>
  <c r="N2976" i="3" s="1"/>
  <c r="N4684" i="3" a="1"/>
  <c r="N4684" i="3" s="1"/>
  <c r="N270" i="3" a="1"/>
  <c r="N270" i="3" s="1"/>
  <c r="N2394" i="3" a="1"/>
  <c r="N2394" i="3" s="1"/>
  <c r="N3407" i="3" a="1"/>
  <c r="N3407" i="3" s="1"/>
  <c r="N2992" i="3" a="1"/>
  <c r="N2992" i="3" s="1"/>
  <c r="N2353" i="3" a="1"/>
  <c r="N2353" i="3" s="1"/>
  <c r="N2122" i="3" a="1"/>
  <c r="N2122" i="3" s="1"/>
  <c r="N1407" i="3" a="1"/>
  <c r="N1407" i="3" s="1"/>
  <c r="N2370" i="3" a="1"/>
  <c r="N2370" i="3" s="1"/>
  <c r="N2433" i="3" a="1"/>
  <c r="N2433" i="3" s="1"/>
  <c r="N1631" i="3" a="1"/>
  <c r="N1631" i="3" s="1"/>
  <c r="N1885" i="3" a="1"/>
  <c r="N1885" i="3" s="1"/>
  <c r="N3482" i="3" a="1"/>
  <c r="N3482" i="3" s="1"/>
  <c r="N4084" i="3" a="1"/>
  <c r="N4084" i="3" s="1"/>
  <c r="N2796" i="3" a="1"/>
  <c r="N2796" i="3" s="1"/>
  <c r="N2196" i="3" a="1"/>
  <c r="N2196" i="3" s="1"/>
  <c r="N2044" i="3" a="1"/>
  <c r="N2044" i="3" s="1"/>
  <c r="N1679" i="3" a="1"/>
  <c r="N1679" i="3" s="1"/>
  <c r="N1906" i="3" a="1"/>
  <c r="N1906" i="3" s="1"/>
  <c r="N3937" i="3" a="1"/>
  <c r="N3937" i="3" s="1"/>
  <c r="N3593" i="3" a="1"/>
  <c r="N3593" i="3" s="1"/>
  <c r="N1887" i="3" a="1"/>
  <c r="N1887" i="3" s="1"/>
  <c r="N2690" i="3" a="1"/>
  <c r="N2690" i="3" s="1"/>
  <c r="N2538" i="3" a="1"/>
  <c r="N2538" i="3" s="1"/>
  <c r="N4415" i="3" a="1"/>
  <c r="N4415" i="3" s="1"/>
  <c r="N3034" i="3" a="1"/>
  <c r="N3034" i="3" s="1"/>
  <c r="N2516" i="3" a="1"/>
  <c r="N2516" i="3" s="1"/>
  <c r="N2862" i="3" a="1"/>
  <c r="N2862" i="3" s="1"/>
  <c r="N1723" i="3" a="1"/>
  <c r="N1723" i="3" s="1"/>
  <c r="N2015" i="3" a="1"/>
  <c r="N2015" i="3" s="1"/>
  <c r="N1783" i="3" a="1"/>
  <c r="N1783" i="3" s="1"/>
  <c r="N714" i="3" a="1"/>
  <c r="N714" i="3" s="1"/>
  <c r="N1613" i="3" a="1"/>
  <c r="N1613" i="3" s="1"/>
  <c r="N1638" i="3" a="1"/>
  <c r="N1638" i="3" s="1"/>
  <c r="N1317" i="3" a="1"/>
  <c r="N1317" i="3" s="1"/>
  <c r="N4493" i="3" a="1"/>
  <c r="N4493" i="3" s="1"/>
  <c r="N3861" i="3" a="1"/>
  <c r="N3861" i="3" s="1"/>
  <c r="N2728" i="3" a="1"/>
  <c r="N2728" i="3" s="1"/>
  <c r="N2338" i="3" a="1"/>
  <c r="N2338" i="3" s="1"/>
  <c r="N1982" i="3" a="1"/>
  <c r="N1982" i="3" s="1"/>
  <c r="N4514" i="3" a="1"/>
  <c r="N4514" i="3" s="1"/>
  <c r="N4526" i="3" a="1"/>
  <c r="N4526" i="3" s="1"/>
  <c r="N4044" i="3" a="1"/>
  <c r="N4044" i="3" s="1"/>
  <c r="N2712" i="3" a="1"/>
  <c r="N2712" i="3" s="1"/>
  <c r="N4765" i="3" a="1"/>
  <c r="N4765" i="3" s="1"/>
  <c r="N3906" i="3" a="1"/>
  <c r="N3906" i="3" s="1"/>
  <c r="N4012" i="3" a="1"/>
  <c r="N4012" i="3" s="1"/>
  <c r="N2494" i="3" a="1"/>
  <c r="N2494" i="3" s="1"/>
  <c r="N3517" i="3" a="1"/>
  <c r="N3517" i="3" s="1"/>
  <c r="N2360" i="3" a="1"/>
  <c r="N2360" i="3" s="1"/>
  <c r="N2275" i="3" a="1"/>
  <c r="N2275" i="3" s="1"/>
  <c r="N2739" i="3" a="1"/>
  <c r="N2739" i="3" s="1"/>
  <c r="N960" i="3" a="1"/>
  <c r="N960" i="3" s="1"/>
  <c r="N977" i="3" a="1"/>
  <c r="N977" i="3" s="1"/>
  <c r="N453" i="3" a="1"/>
  <c r="N453" i="3" s="1"/>
  <c r="N289" i="3" a="1"/>
  <c r="N289" i="3" s="1"/>
  <c r="N1078" i="3" a="1"/>
  <c r="N1078" i="3" s="1"/>
  <c r="N2412" i="3" a="1"/>
  <c r="N2412" i="3" s="1"/>
  <c r="N640" i="3" a="1"/>
  <c r="N640" i="3" s="1"/>
  <c r="N4295" i="3" a="1"/>
  <c r="N4295" i="3" s="1"/>
  <c r="N4670" i="3" a="1"/>
  <c r="N4670" i="3" s="1"/>
  <c r="N4688" i="3" a="1"/>
  <c r="N4688" i="3" s="1"/>
  <c r="N3893" i="3" a="1"/>
  <c r="N3893" i="3" s="1"/>
  <c r="N3087" i="3" a="1"/>
  <c r="N3087" i="3" s="1"/>
  <c r="N3275" i="3" a="1"/>
  <c r="N3275" i="3" s="1"/>
  <c r="N3826" i="3" a="1"/>
  <c r="N3826" i="3" s="1"/>
  <c r="N2889" i="3" a="1"/>
  <c r="N2889" i="3" s="1"/>
  <c r="N2832" i="3" a="1"/>
  <c r="N2832" i="3" s="1"/>
  <c r="N4106" i="3" a="1"/>
  <c r="N4106" i="3" s="1"/>
  <c r="N3448" i="3" a="1"/>
  <c r="N3448" i="3" s="1"/>
  <c r="N2769" i="3" a="1"/>
  <c r="N2769" i="3" s="1"/>
  <c r="N4821" i="3" a="1"/>
  <c r="N4821" i="3" s="1"/>
  <c r="N4796" i="3" a="1"/>
  <c r="N4796" i="3" s="1"/>
  <c r="N1381" i="3" a="1"/>
  <c r="N1381" i="3" s="1"/>
  <c r="N4195" i="3" a="1"/>
  <c r="N4195" i="3" s="1"/>
  <c r="N3388" i="3" a="1"/>
  <c r="N3388" i="3" s="1"/>
  <c r="N2500" i="3" a="1"/>
  <c r="N2500" i="3" s="1"/>
  <c r="N2767" i="3" a="1"/>
  <c r="N2767" i="3" s="1"/>
  <c r="N3324" i="3" a="1"/>
  <c r="N3324" i="3" s="1"/>
  <c r="N3552" i="3" a="1"/>
  <c r="N3552" i="3" s="1"/>
  <c r="N3925" i="3" a="1"/>
  <c r="N3925" i="3" s="1"/>
  <c r="N4843" i="3" a="1"/>
  <c r="N4843" i="3" s="1"/>
  <c r="N3682" i="3" a="1"/>
  <c r="N3682" i="3" s="1"/>
  <c r="N1999" i="3" a="1"/>
  <c r="N1999" i="3" s="1"/>
  <c r="N1386" i="3" a="1"/>
  <c r="N1386" i="3" s="1"/>
  <c r="N908" i="3" a="1"/>
  <c r="N908" i="3" s="1"/>
  <c r="N21" i="3" a="1"/>
  <c r="N21" i="3" s="1"/>
  <c r="N439" i="3" a="1"/>
  <c r="N439" i="3" s="1"/>
  <c r="N3525" i="3" a="1"/>
  <c r="N3525" i="3" s="1"/>
  <c r="N4761" i="3" a="1"/>
  <c r="N4761" i="3" s="1"/>
  <c r="N562" i="3" a="1"/>
  <c r="N562" i="3" s="1"/>
  <c r="N4634" i="3" a="1"/>
  <c r="N4634" i="3" s="1"/>
  <c r="N4501" i="3" a="1"/>
  <c r="N4501" i="3" s="1"/>
  <c r="N4426" i="3" a="1"/>
  <c r="N4426" i="3" s="1"/>
  <c r="N4614" i="3" a="1"/>
  <c r="N4614" i="3" s="1"/>
  <c r="N4435" i="3" a="1"/>
  <c r="N4435" i="3" s="1"/>
  <c r="N3585" i="3" a="1"/>
  <c r="N3585" i="3" s="1"/>
  <c r="N3688" i="3" a="1"/>
  <c r="N3688" i="3" s="1"/>
  <c r="N3536" i="3" a="1"/>
  <c r="N3536" i="3" s="1"/>
  <c r="N2567" i="3" a="1"/>
  <c r="N2567" i="3" s="1"/>
  <c r="N3027" i="3" a="1"/>
  <c r="N3027" i="3" s="1"/>
  <c r="N3045" i="3" a="1"/>
  <c r="N3045" i="3" s="1"/>
  <c r="N680" i="3" a="1"/>
  <c r="N680" i="3" s="1"/>
  <c r="N4368" i="3" a="1"/>
  <c r="N4368" i="3" s="1"/>
  <c r="N4736" i="3" a="1"/>
  <c r="N4736" i="3" s="1"/>
  <c r="N4186" i="3" a="1"/>
  <c r="N4186" i="3" s="1"/>
  <c r="N4681" i="3" a="1"/>
  <c r="N4681" i="3" s="1"/>
  <c r="N4314" i="3" a="1"/>
  <c r="N4314" i="3" s="1"/>
  <c r="N4721" i="3" a="1"/>
  <c r="N4721" i="3" s="1"/>
  <c r="N3573" i="3" a="1"/>
  <c r="N3573" i="3" s="1"/>
  <c r="N4516" i="3" a="1"/>
  <c r="N4516" i="3" s="1"/>
  <c r="N2932" i="3" a="1"/>
  <c r="N2932" i="3" s="1"/>
  <c r="N3539" i="3" a="1"/>
  <c r="N3539" i="3" s="1"/>
  <c r="N2525" i="3" a="1"/>
  <c r="N2525" i="3" s="1"/>
  <c r="N2079" i="3" a="1"/>
  <c r="N2079" i="3" s="1"/>
  <c r="N2268" i="3" a="1"/>
  <c r="N2268" i="3" s="1"/>
  <c r="N918" i="3" a="1"/>
  <c r="N918" i="3" s="1"/>
  <c r="N988" i="3" a="1"/>
  <c r="N988" i="3" s="1"/>
  <c r="N481" i="3" a="1"/>
  <c r="N481" i="3" s="1"/>
  <c r="N331" i="3" a="1"/>
  <c r="N331" i="3" s="1"/>
  <c r="N4443" i="3" a="1"/>
  <c r="N4443" i="3" s="1"/>
  <c r="N363" i="3" a="1"/>
  <c r="N363" i="3" s="1"/>
  <c r="N3993" i="3" a="1"/>
  <c r="N3993" i="3" s="1"/>
  <c r="N3266" i="3" a="1"/>
  <c r="N3266" i="3" s="1"/>
  <c r="N4404" i="3" a="1"/>
  <c r="N4404" i="3" s="1"/>
  <c r="N4800" i="3" a="1"/>
  <c r="N4800" i="3" s="1"/>
  <c r="N4255" i="3" a="1"/>
  <c r="N4255" i="3" s="1"/>
  <c r="N4580" i="3" a="1"/>
  <c r="N4580" i="3" s="1"/>
  <c r="N4130" i="3" a="1"/>
  <c r="N4130" i="3" s="1"/>
  <c r="N4066" i="3" a="1"/>
  <c r="N4066" i="3" s="1"/>
  <c r="N4621" i="3" a="1"/>
  <c r="N4621" i="3" s="1"/>
  <c r="N4026" i="3" a="1"/>
  <c r="N4026" i="3" s="1"/>
  <c r="N2467" i="3" a="1"/>
  <c r="N2467" i="3" s="1"/>
  <c r="N4150" i="3" a="1"/>
  <c r="N4150" i="3" s="1"/>
  <c r="N3522" i="3" a="1"/>
  <c r="N3522" i="3" s="1"/>
  <c r="N3370" i="3" a="1"/>
  <c r="N3370" i="3" s="1"/>
  <c r="N3317" i="3" a="1"/>
  <c r="N3317" i="3" s="1"/>
  <c r="N2342" i="3" a="1"/>
  <c r="N2342" i="3" s="1"/>
  <c r="N1967" i="3" a="1"/>
  <c r="N1967" i="3" s="1"/>
  <c r="N1426" i="3" a="1"/>
  <c r="N1426" i="3" s="1"/>
  <c r="N1634" i="3" a="1"/>
  <c r="N1634" i="3" s="1"/>
  <c r="N578" i="3" a="1"/>
  <c r="N578" i="3" s="1"/>
  <c r="N920" i="3" a="1"/>
  <c r="N920" i="3" s="1"/>
  <c r="N962" i="3" a="1"/>
  <c r="N962" i="3" s="1"/>
  <c r="N24" i="3" a="1"/>
  <c r="N24" i="3" s="1"/>
  <c r="N4630" i="3" a="1"/>
  <c r="N4630" i="3" s="1"/>
  <c r="N4741" i="3" a="1"/>
  <c r="N4741" i="3" s="1"/>
  <c r="N3320" i="3" a="1"/>
  <c r="N3320" i="3" s="1"/>
  <c r="N3562" i="3" a="1"/>
  <c r="N3562" i="3" s="1"/>
  <c r="N4218" i="3" a="1"/>
  <c r="N4218" i="3" s="1"/>
  <c r="N4366" i="3" a="1"/>
  <c r="N4366" i="3" s="1"/>
  <c r="N2336" i="3" a="1"/>
  <c r="N2336" i="3" s="1"/>
  <c r="N2472" i="3" a="1"/>
  <c r="N2472" i="3" s="1"/>
  <c r="N443" i="3" a="1"/>
  <c r="N443" i="3" s="1"/>
  <c r="N3345" i="3" a="1"/>
  <c r="N3345" i="3" s="1"/>
  <c r="N3389" i="3" a="1"/>
  <c r="N3389" i="3" s="1"/>
  <c r="N3900" i="3" a="1"/>
  <c r="N3900" i="3" s="1"/>
  <c r="N4160" i="3" a="1"/>
  <c r="N4160" i="3" s="1"/>
  <c r="N3848" i="3" a="1"/>
  <c r="N3848" i="3" s="1"/>
  <c r="N4298" i="3" a="1"/>
  <c r="N4298" i="3" s="1"/>
  <c r="N2382" i="3" a="1"/>
  <c r="N2382" i="3" s="1"/>
  <c r="N2863" i="3" a="1"/>
  <c r="N2863" i="3" s="1"/>
  <c r="N2860" i="3" a="1"/>
  <c r="N2860" i="3" s="1"/>
  <c r="N2260" i="3" a="1"/>
  <c r="N2260" i="3" s="1"/>
  <c r="N1630" i="3" a="1"/>
  <c r="N1630" i="3" s="1"/>
  <c r="N1960" i="3" a="1"/>
  <c r="N1960" i="3" s="1"/>
  <c r="N359" i="3" a="1"/>
  <c r="N359" i="3" s="1"/>
  <c r="N984" i="3" a="1"/>
  <c r="N984" i="3" s="1"/>
  <c r="O4213" i="3" l="1" a="1"/>
  <c r="O4213" i="3" s="1"/>
  <c r="O4458" i="3" a="1"/>
  <c r="O4458" i="3" s="1"/>
  <c r="O3373" i="3" a="1"/>
  <c r="O3373" i="3" s="1"/>
  <c r="O1743" i="3" a="1"/>
  <c r="O1743" i="3" s="1"/>
  <c r="O4663" i="3" a="1"/>
  <c r="O4663" i="3" s="1"/>
  <c r="O3401" i="3" a="1"/>
  <c r="O3401" i="3" s="1"/>
  <c r="O1341" i="3" a="1"/>
  <c r="O1341" i="3" s="1"/>
  <c r="O2929" i="3" a="1"/>
  <c r="O2929" i="3" s="1"/>
  <c r="N4601" i="3" a="1"/>
  <c r="N4601" i="3" s="1"/>
  <c r="O4263" i="3" a="1"/>
  <c r="O4263" i="3" s="1"/>
  <c r="N4785" i="3" a="1"/>
  <c r="N4785" i="3" s="1"/>
  <c r="O1004" i="3" a="1"/>
  <c r="O1004" i="3" s="1"/>
  <c r="N2526" i="3" a="1"/>
  <c r="N2526" i="3" s="1"/>
  <c r="N3933" i="3" a="1"/>
  <c r="N3933" i="3" s="1"/>
  <c r="N4631" i="3" a="1"/>
  <c r="N4631" i="3" s="1"/>
  <c r="N3056" i="3" a="1"/>
  <c r="N3056" i="3" s="1"/>
  <c r="O559" i="3" a="1"/>
  <c r="O559" i="3" s="1"/>
  <c r="O135" i="3" a="1"/>
  <c r="O135" i="3" s="1"/>
  <c r="O222" i="3" a="1"/>
  <c r="O222" i="3" s="1"/>
  <c r="N3790" i="3" a="1"/>
  <c r="N3790" i="3" s="1"/>
  <c r="O4825" i="3" a="1"/>
  <c r="O4825" i="3" s="1"/>
  <c r="N3703" i="3" a="1"/>
  <c r="N3703" i="3" s="1"/>
  <c r="O1735" i="3" a="1"/>
  <c r="O1735" i="3" s="1"/>
  <c r="N2564" i="3" a="1"/>
  <c r="N2564" i="3" s="1"/>
  <c r="N2131" i="3" a="1"/>
  <c r="N2131" i="3" s="1"/>
  <c r="O3215" i="3" a="1"/>
  <c r="O3215" i="3" s="1"/>
  <c r="O417" i="3" a="1"/>
  <c r="O417" i="3" s="1"/>
  <c r="O4088" i="3" a="1"/>
  <c r="O4088" i="3" s="1"/>
  <c r="N3081" i="3" a="1"/>
  <c r="N3081" i="3" s="1"/>
  <c r="O2642" i="3" a="1"/>
  <c r="O2642" i="3" s="1"/>
  <c r="O1041" i="3" a="1"/>
  <c r="O1041" i="3" s="1"/>
  <c r="O2520" i="3" a="1"/>
  <c r="O2520" i="3" s="1"/>
  <c r="O3331" i="3" a="1"/>
  <c r="O3331" i="3" s="1"/>
  <c r="O3416" i="3" a="1"/>
  <c r="O3416" i="3" s="1"/>
  <c r="O4045" i="3" a="1"/>
  <c r="O4045" i="3" s="1"/>
  <c r="N1350" i="3" a="1"/>
  <c r="N1350" i="3" s="1"/>
  <c r="N2231" i="3" a="1"/>
  <c r="N2231" i="3" s="1"/>
  <c r="O3881" i="3" a="1"/>
  <c r="O3881" i="3" s="1"/>
  <c r="O3467" i="3" a="1"/>
  <c r="O3467" i="3" s="1"/>
  <c r="O4116" i="3" a="1"/>
  <c r="O4116" i="3" s="1"/>
  <c r="O2439" i="3" a="1"/>
  <c r="O2439" i="3" s="1"/>
  <c r="O41" i="3" a="1"/>
  <c r="O41" i="3" s="1"/>
  <c r="O2833" i="3" a="1"/>
  <c r="O2833" i="3" s="1"/>
  <c r="O4587" i="3" a="1"/>
  <c r="O4587" i="3" s="1"/>
  <c r="N104" i="3" a="1"/>
  <c r="N104" i="3" s="1"/>
  <c r="O3403" i="3" a="1"/>
  <c r="O3403" i="3" s="1"/>
  <c r="N4586" i="3" a="1"/>
  <c r="N4586" i="3" s="1"/>
  <c r="N4381" i="3" a="1"/>
  <c r="N4381" i="3" s="1"/>
  <c r="O3755" i="3" a="1"/>
  <c r="O3755" i="3" s="1"/>
  <c r="N2496" i="3" a="1"/>
  <c r="N2496" i="3" s="1"/>
  <c r="N1300" i="3" a="1"/>
  <c r="N1300" i="3" s="1"/>
  <c r="N2352" i="3" a="1"/>
  <c r="N2352" i="3" s="1"/>
  <c r="O4177" i="3" a="1"/>
  <c r="O4177" i="3" s="1"/>
  <c r="O664" i="3" a="1"/>
  <c r="O664" i="3" s="1"/>
  <c r="O2460" i="3" a="1"/>
  <c r="O2460" i="3" s="1"/>
  <c r="N704" i="3" a="1"/>
  <c r="N704" i="3" s="1"/>
  <c r="O1912" i="3" a="1"/>
  <c r="O1912" i="3" s="1"/>
  <c r="O4159" i="3" a="1"/>
  <c r="O4159" i="3" s="1"/>
  <c r="O4701" i="3" a="1"/>
  <c r="O4701" i="3" s="1"/>
  <c r="O686" i="3" a="1"/>
  <c r="O686" i="3" s="1"/>
  <c r="O1303" i="3" a="1"/>
  <c r="O1303" i="3" s="1"/>
  <c r="O2286" i="3" a="1"/>
  <c r="O2286" i="3" s="1"/>
  <c r="N3500" i="3" a="1"/>
  <c r="N3500" i="3" s="1"/>
  <c r="O3096" i="3" a="1"/>
  <c r="O3096" i="3" s="1"/>
  <c r="O3724" i="3" a="1"/>
  <c r="O3724" i="3" s="1"/>
  <c r="N3945" i="3" a="1"/>
  <c r="N3945" i="3" s="1"/>
  <c r="N1494" i="3" a="1"/>
  <c r="N1494" i="3" s="1"/>
  <c r="O22" i="3" a="1"/>
  <c r="O22" i="3" s="1"/>
  <c r="N1253" i="3" a="1"/>
  <c r="N1253" i="3" s="1"/>
  <c r="O1826" i="3" a="1"/>
  <c r="O1826" i="3" s="1"/>
  <c r="O2163" i="3" a="1"/>
  <c r="O2163" i="3" s="1"/>
  <c r="O4486" i="3" a="1"/>
  <c r="O4486" i="3" s="1"/>
  <c r="O3318" i="3" a="1"/>
  <c r="O3318" i="3" s="1"/>
  <c r="O3298" i="3" a="1"/>
  <c r="O3298" i="3" s="1"/>
  <c r="O1601" i="3" a="1"/>
  <c r="O1601" i="3" s="1"/>
  <c r="O928" i="3" a="1"/>
  <c r="O928" i="3" s="1"/>
  <c r="N3306" i="3" a="1"/>
  <c r="N3306" i="3" s="1"/>
  <c r="O3983" i="3" a="1"/>
  <c r="O3983" i="3" s="1"/>
  <c r="O4813" i="3" a="1"/>
  <c r="O4813" i="3" s="1"/>
  <c r="N2465" i="3" a="1"/>
  <c r="N2465" i="3" s="1"/>
  <c r="O2562" i="3" a="1"/>
  <c r="O2562" i="3" s="1"/>
  <c r="O1201" i="3" a="1"/>
  <c r="O1201" i="3" s="1"/>
  <c r="O3970" i="3" a="1"/>
  <c r="O3970" i="3" s="1"/>
  <c r="O3295" i="3" a="1"/>
  <c r="O3295" i="3" s="1"/>
  <c r="O2243" i="3" a="1"/>
  <c r="O2243" i="3" s="1"/>
  <c r="O4704" i="3" a="1"/>
  <c r="O4704" i="3" s="1"/>
  <c r="O2937" i="3" a="1"/>
  <c r="O2937" i="3" s="1"/>
  <c r="O1306" i="3" a="1"/>
  <c r="O1306" i="3" s="1"/>
  <c r="O1325" i="3" a="1"/>
  <c r="O1325" i="3" s="1"/>
  <c r="N2729" i="3" a="1"/>
  <c r="N2729" i="3" s="1"/>
  <c r="O1586" i="3" a="1"/>
  <c r="O1586" i="3" s="1"/>
  <c r="O340" i="3" a="1"/>
  <c r="O340" i="3" s="1"/>
  <c r="O2418" i="3" a="1"/>
  <c r="O2418" i="3" s="1"/>
  <c r="O2771" i="3" a="1"/>
  <c r="O2771" i="3" s="1"/>
  <c r="O720" i="3" a="1"/>
  <c r="O720" i="3" s="1"/>
  <c r="O2711" i="3" a="1"/>
  <c r="O2711" i="3" s="1"/>
  <c r="O4250" i="3" a="1"/>
  <c r="O4250" i="3" s="1"/>
  <c r="O3537" i="3" a="1"/>
  <c r="O3537" i="3" s="1"/>
  <c r="O4562" i="3" a="1"/>
  <c r="O4562" i="3" s="1"/>
  <c r="N1285" i="3" a="1"/>
  <c r="N1285" i="3" s="1"/>
  <c r="O872" i="3" a="1"/>
  <c r="O872" i="3" s="1"/>
  <c r="O3469" i="3" a="1"/>
  <c r="O3469" i="3" s="1"/>
  <c r="O1914" i="3" a="1"/>
  <c r="O1914" i="3" s="1"/>
  <c r="O3465" i="3" a="1"/>
  <c r="O3465" i="3" s="1"/>
  <c r="O3819" i="3" a="1"/>
  <c r="O3819" i="3" s="1"/>
  <c r="O2874" i="3" a="1"/>
  <c r="O2874" i="3" s="1"/>
  <c r="O21" i="3" a="1"/>
  <c r="O21" i="3" s="1"/>
  <c r="O3715" i="3" a="1"/>
  <c r="O3715" i="3" s="1"/>
  <c r="N4171" i="3" a="1"/>
  <c r="N4171" i="3" s="1"/>
  <c r="N3495" i="3" a="1"/>
  <c r="N3495" i="3" s="1"/>
  <c r="O1398" i="3" a="1"/>
  <c r="O1398" i="3" s="1"/>
  <c r="O1863" i="3" a="1"/>
  <c r="O1863" i="3" s="1"/>
  <c r="N3627" i="3" a="1"/>
  <c r="N3627" i="3" s="1"/>
  <c r="O4454" i="3" a="1"/>
  <c r="O4454" i="3" s="1"/>
  <c r="O250" i="3" a="1"/>
  <c r="O250" i="3" s="1"/>
  <c r="O1515" i="3" a="1"/>
  <c r="O1515" i="3" s="1"/>
  <c r="N3533" i="3" a="1"/>
  <c r="N3533" i="3" s="1"/>
  <c r="N9317" i="3" a="1"/>
  <c r="N9317" i="3" s="1"/>
  <c r="O3650" i="3" a="1"/>
  <c r="O3650" i="3" s="1"/>
  <c r="O4476" i="3" a="1"/>
  <c r="O4476" i="3" s="1"/>
  <c r="O2654" i="3" a="1"/>
  <c r="O2654" i="3" s="1"/>
  <c r="O4743" i="3" a="1"/>
  <c r="O4743" i="3" s="1"/>
  <c r="N4281" i="3" a="1"/>
  <c r="N4281" i="3" s="1"/>
  <c r="O3052" i="3" a="1"/>
  <c r="O3052" i="3" s="1"/>
  <c r="O3012" i="3" a="1"/>
  <c r="O3012" i="3" s="1"/>
  <c r="O3187" i="3" a="1"/>
  <c r="O3187" i="3" s="1"/>
  <c r="N1955" i="3" a="1"/>
  <c r="N1955" i="3" s="1"/>
  <c r="O2563" i="3" a="1"/>
  <c r="O2563" i="3" s="1"/>
  <c r="N483" i="3" a="1"/>
  <c r="N483" i="3" s="1"/>
  <c r="O1702" i="3" a="1"/>
  <c r="O1702" i="3" s="1"/>
  <c r="O4219" i="3" a="1"/>
  <c r="O4219" i="3" s="1"/>
  <c r="N2685" i="3" a="1"/>
  <c r="N2685" i="3" s="1"/>
  <c r="N3847" i="3" a="1"/>
  <c r="N3847" i="3" s="1"/>
  <c r="N4037" i="3" a="1"/>
  <c r="N4037" i="3" s="1"/>
  <c r="O2617" i="3" a="1"/>
  <c r="O2617" i="3" s="1"/>
  <c r="O1952" i="3" a="1"/>
  <c r="O1952" i="3" s="1"/>
  <c r="O4089" i="3" a="1"/>
  <c r="O4089" i="3" s="1"/>
  <c r="N2142" i="3" a="1"/>
  <c r="N2142" i="3" s="1"/>
  <c r="O4643" i="3" a="1"/>
  <c r="O4643" i="3" s="1"/>
  <c r="N4507" i="3" a="1"/>
  <c r="N4507" i="3" s="1"/>
  <c r="O4564" i="3" a="1"/>
  <c r="O4564" i="3" s="1"/>
  <c r="O528" i="3" a="1"/>
  <c r="O528" i="3" s="1"/>
  <c r="O3263" i="3" a="1"/>
  <c r="O3263" i="3" s="1"/>
  <c r="O1148" i="3" a="1"/>
  <c r="O1148" i="3" s="1"/>
  <c r="O756" i="3" a="1"/>
  <c r="O756" i="3" s="1"/>
  <c r="O8991" i="3" a="1"/>
  <c r="O8991" i="3" s="1"/>
  <c r="N1197" i="3" a="1"/>
  <c r="N1197" i="3" s="1"/>
  <c r="N1000" i="3" a="1"/>
  <c r="N1000" i="3" s="1"/>
  <c r="O4712" i="3" a="1"/>
  <c r="O4712" i="3" s="1"/>
  <c r="O2647" i="3" a="1"/>
  <c r="O2647" i="3" s="1"/>
  <c r="O1759" i="3" a="1"/>
  <c r="O1759" i="3" s="1"/>
  <c r="O3712" i="3" a="1"/>
  <c r="O3712" i="3" s="1"/>
  <c r="O4699" i="3" a="1"/>
  <c r="O4699" i="3" s="1"/>
  <c r="O1374" i="3" a="1"/>
  <c r="O1374" i="3" s="1"/>
  <c r="N3871" i="3" a="1"/>
  <c r="N3871" i="3" s="1"/>
  <c r="N4428" i="3" a="1"/>
  <c r="N4428" i="3" s="1"/>
  <c r="O3608" i="3" a="1"/>
  <c r="O3608" i="3" s="1"/>
  <c r="N1093" i="3" a="1"/>
  <c r="N1093" i="3" s="1"/>
  <c r="N4793" i="3" a="1"/>
  <c r="N4793" i="3" s="1"/>
  <c r="N888" i="3" a="1"/>
  <c r="N888" i="3" s="1"/>
  <c r="O4276" i="3" a="1"/>
  <c r="O4276" i="3" s="1"/>
  <c r="O3656" i="3" a="1"/>
  <c r="O3656" i="3" s="1"/>
  <c r="O3990" i="3" a="1"/>
  <c r="O3990" i="3" s="1"/>
  <c r="O3894" i="3" a="1"/>
  <c r="O3894" i="3" s="1"/>
  <c r="O952" i="3" a="1"/>
  <c r="O952" i="3" s="1"/>
  <c r="O201" i="3" a="1"/>
  <c r="O201" i="3" s="1"/>
  <c r="N7045" i="3" a="1"/>
  <c r="N7045" i="3" s="1"/>
  <c r="O1913" i="3" a="1"/>
  <c r="O1913" i="3" s="1"/>
  <c r="O2507" i="3" a="1"/>
  <c r="O2507" i="3" s="1"/>
  <c r="O1368" i="3" a="1"/>
  <c r="O1368" i="3" s="1"/>
  <c r="N1541" i="3" a="1"/>
  <c r="N1541" i="3" s="1"/>
  <c r="N3850" i="3" a="1"/>
  <c r="N3850" i="3" s="1"/>
  <c r="O2785" i="3" a="1"/>
  <c r="O2785" i="3" s="1"/>
  <c r="O1129" i="3" a="1"/>
  <c r="O1129" i="3" s="1"/>
  <c r="O574" i="3" a="1"/>
  <c r="O574" i="3" s="1"/>
  <c r="N65" i="3" a="1"/>
  <c r="N65" i="3" s="1"/>
  <c r="N3265" i="3" a="1"/>
  <c r="N3265" i="3" s="1"/>
  <c r="O3967" i="3" a="1"/>
  <c r="O3967" i="3" s="1"/>
  <c r="O2213" i="3" a="1"/>
  <c r="O2213" i="3" s="1"/>
  <c r="O174" i="3" a="1"/>
  <c r="O174" i="3" s="1"/>
  <c r="O2868" i="3" a="1"/>
  <c r="O2868" i="3" s="1"/>
  <c r="O4550" i="3" a="1"/>
  <c r="O4550" i="3" s="1"/>
  <c r="O2989" i="3" a="1"/>
  <c r="O2989" i="3" s="1"/>
  <c r="O3278" i="3" a="1"/>
  <c r="O3278" i="3" s="1"/>
  <c r="O894" i="3" a="1"/>
  <c r="O894" i="3" s="1"/>
  <c r="O2871" i="3" a="1"/>
  <c r="O2871" i="3" s="1"/>
  <c r="O563" i="3" a="1"/>
  <c r="O563" i="3" s="1"/>
  <c r="N2704" i="3" a="1"/>
  <c r="N2704" i="3" s="1"/>
  <c r="N2130" i="3" a="1"/>
  <c r="N2130" i="3" s="1"/>
  <c r="O4008" i="3" a="1"/>
  <c r="O4008" i="3" s="1"/>
  <c r="O3239" i="3" a="1"/>
  <c r="O3239" i="3" s="1"/>
  <c r="O4585" i="3" a="1"/>
  <c r="O4585" i="3" s="1"/>
  <c r="O3710" i="3" a="1"/>
  <c r="O3710" i="3" s="1"/>
  <c r="O2759" i="3" a="1"/>
  <c r="O2759" i="3" s="1"/>
  <c r="O2953" i="3" a="1"/>
  <c r="O2953" i="3" s="1"/>
  <c r="N2881" i="3" a="1"/>
  <c r="N2881" i="3" s="1"/>
  <c r="N3227" i="3" a="1"/>
  <c r="N3227" i="3" s="1"/>
  <c r="O171" i="3" a="1"/>
  <c r="O171" i="3" s="1"/>
  <c r="N2475" i="3" a="1"/>
  <c r="N2475" i="3" s="1"/>
  <c r="N4053" i="3" a="1"/>
  <c r="N4053" i="3" s="1"/>
  <c r="O8094" i="3" a="1"/>
  <c r="O8094" i="3" s="1"/>
  <c r="O458" i="3" a="1"/>
  <c r="O458" i="3" s="1"/>
  <c r="O3806" i="3" a="1"/>
  <c r="O3806" i="3" s="1"/>
  <c r="O90" i="3" a="1"/>
  <c r="O90" i="3" s="1"/>
  <c r="O2177" i="3" a="1"/>
  <c r="O2177" i="3" s="1"/>
  <c r="O127" i="3" a="1"/>
  <c r="O127" i="3" s="1"/>
  <c r="N2543" i="3" a="1"/>
  <c r="N2543" i="3" s="1"/>
  <c r="O761" i="3" a="1"/>
  <c r="O761" i="3" s="1"/>
  <c r="N3020" i="3" a="1"/>
  <c r="N3020" i="3" s="1"/>
  <c r="O4628" i="3" a="1"/>
  <c r="O4628" i="3" s="1"/>
  <c r="O2456" i="3" a="1"/>
  <c r="O2456" i="3" s="1"/>
  <c r="N2340" i="3" a="1"/>
  <c r="N2340" i="3" s="1"/>
  <c r="O3078" i="3" a="1"/>
  <c r="O3078" i="3" s="1"/>
  <c r="O447" i="3" a="1"/>
  <c r="O447" i="3" s="1"/>
  <c r="N4173" i="3" a="1"/>
  <c r="N4173" i="3" s="1"/>
  <c r="N202" i="3" a="1"/>
  <c r="N202" i="3" s="1"/>
  <c r="N763" i="3" a="1"/>
  <c r="N763" i="3" s="1"/>
  <c r="O3655" i="3" a="1"/>
  <c r="O3655" i="3" s="1"/>
  <c r="N2760" i="3" a="1"/>
  <c r="N2760" i="3" s="1"/>
  <c r="N2208" i="3" a="1"/>
  <c r="N2208" i="3" s="1"/>
  <c r="N3541" i="3" a="1"/>
  <c r="N3541" i="3" s="1"/>
  <c r="N3599" i="3" a="1"/>
  <c r="N3599" i="3" s="1"/>
  <c r="N318" i="3" a="1"/>
  <c r="N318" i="3" s="1"/>
  <c r="N451" i="3" a="1"/>
  <c r="N451" i="3" s="1"/>
  <c r="N1959" i="3" a="1"/>
  <c r="N1959" i="3" s="1"/>
  <c r="O1414" i="3" a="1"/>
  <c r="O1414" i="3" s="1"/>
  <c r="O4216" i="3" a="1"/>
  <c r="O4216" i="3" s="1"/>
  <c r="N2263" i="3" a="1"/>
  <c r="N2263" i="3" s="1"/>
  <c r="N480" i="3" a="1"/>
  <c r="N480" i="3" s="1"/>
  <c r="N2178" i="3" a="1"/>
  <c r="N2178" i="3" s="1"/>
  <c r="N5404" i="3" a="1"/>
  <c r="N5404" i="3" s="1"/>
  <c r="N170" i="3" a="1"/>
  <c r="N170" i="3" s="1"/>
  <c r="N678" i="3" a="1"/>
  <c r="N678" i="3" s="1"/>
  <c r="N3107" i="3" a="1"/>
  <c r="N3107" i="3" s="1"/>
  <c r="N2483" i="3" a="1"/>
  <c r="N2483" i="3" s="1"/>
  <c r="N1276" i="3" a="1"/>
  <c r="N1276" i="3" s="1"/>
  <c r="N4382" i="3" a="1"/>
  <c r="N4382" i="3" s="1"/>
  <c r="N1356" i="3" a="1"/>
  <c r="N1356" i="3" s="1"/>
  <c r="N1041" i="3" a="1"/>
  <c r="N1041" i="3" s="1"/>
  <c r="N1752" i="3" a="1"/>
  <c r="N1752" i="3" s="1"/>
  <c r="O1896" i="3" a="1"/>
  <c r="O1896" i="3" s="1"/>
  <c r="N1947" i="3" a="1"/>
  <c r="N1947" i="3" s="1"/>
  <c r="O1751" i="3" a="1"/>
  <c r="O1751" i="3" s="1"/>
  <c r="O3209" i="3" a="1"/>
  <c r="O3209" i="3" s="1"/>
  <c r="N3613" i="3" a="1"/>
  <c r="N3613" i="3" s="1"/>
  <c r="N3587" i="3" a="1"/>
  <c r="N3587" i="3" s="1"/>
  <c r="N323" i="3" a="1"/>
  <c r="N323" i="3" s="1"/>
  <c r="O409" i="3" a="1"/>
  <c r="O409" i="3" s="1"/>
  <c r="N645" i="3" a="1"/>
  <c r="N645" i="3" s="1"/>
  <c r="N756" i="3" a="1"/>
  <c r="N756" i="3" s="1"/>
  <c r="N4425" i="3" a="1"/>
  <c r="N4425" i="3" s="1"/>
  <c r="N2700" i="3" a="1"/>
  <c r="N2700" i="3" s="1"/>
  <c r="N3892" i="3" a="1"/>
  <c r="N3892" i="3" s="1"/>
  <c r="N2407" i="3" a="1"/>
  <c r="N2407" i="3" s="1"/>
  <c r="N2879" i="3" a="1"/>
  <c r="N2879" i="3" s="1"/>
  <c r="N3695" i="3" a="1"/>
  <c r="N3695" i="3" s="1"/>
  <c r="N3509" i="3" a="1"/>
  <c r="N3509" i="3" s="1"/>
  <c r="N2165" i="3" a="1"/>
  <c r="N2165" i="3" s="1"/>
  <c r="N4069" i="3" a="1"/>
  <c r="N4069" i="3" s="1"/>
  <c r="N3301" i="3" a="1"/>
  <c r="N3301" i="3" s="1"/>
  <c r="N3501" i="3" a="1"/>
  <c r="N3501" i="3" s="1"/>
  <c r="N4620" i="3" a="1"/>
  <c r="N4620" i="3" s="1"/>
  <c r="O5748" i="3" a="1"/>
  <c r="O5748" i="3" s="1"/>
  <c r="N2197" i="3" a="1"/>
  <c r="N2197" i="3" s="1"/>
  <c r="O4627" i="3" a="1"/>
  <c r="O4627" i="3" s="1"/>
  <c r="O1198" i="3" a="1"/>
  <c r="O1198" i="3" s="1"/>
  <c r="N1565" i="3" a="1"/>
  <c r="N1565" i="3" s="1"/>
  <c r="O4279" i="3" a="1"/>
  <c r="O4279" i="3" s="1"/>
  <c r="O3898" i="3" a="1"/>
  <c r="O3898" i="3" s="1"/>
  <c r="O743" i="3" a="1"/>
  <c r="O743" i="3" s="1"/>
  <c r="N1803" i="3" a="1"/>
  <c r="N1803" i="3" s="1"/>
  <c r="O1118" i="3" a="1"/>
  <c r="O1118" i="3" s="1"/>
  <c r="N392" i="3" a="1"/>
  <c r="N392" i="3" s="1"/>
  <c r="N344" i="3" a="1"/>
  <c r="N344" i="3" s="1"/>
  <c r="N268" i="3" a="1"/>
  <c r="N268" i="3" s="1"/>
  <c r="O4226" i="3" a="1"/>
  <c r="O4226" i="3" s="1"/>
  <c r="N623" i="3" a="1"/>
  <c r="N623" i="3" s="1"/>
  <c r="N4157" i="3" a="1"/>
  <c r="N4157" i="3" s="1"/>
  <c r="N2533" i="3" a="1"/>
  <c r="N2533" i="3" s="1"/>
  <c r="N1414" i="3" a="1"/>
  <c r="N1414" i="3" s="1"/>
  <c r="N551" i="3" a="1"/>
  <c r="N551" i="3" s="1"/>
  <c r="N2945" i="3" a="1"/>
  <c r="N2945" i="3" s="1"/>
  <c r="N2947" i="3" a="1"/>
  <c r="N2947" i="3" s="1"/>
  <c r="O599" i="3" a="1"/>
  <c r="O599" i="3" s="1"/>
  <c r="N3860" i="3" a="1"/>
  <c r="N3860" i="3" s="1"/>
  <c r="N4216" i="3" a="1"/>
  <c r="N4216" i="3" s="1"/>
  <c r="O803" i="3" a="1"/>
  <c r="O803" i="3" s="1"/>
  <c r="N3617" i="3" a="1"/>
  <c r="N3617" i="3" s="1"/>
  <c r="N3607" i="3" a="1"/>
  <c r="N3607" i="3" s="1"/>
  <c r="N4617" i="3" a="1"/>
  <c r="N4617" i="3" s="1"/>
  <c r="O4156" i="3" a="1"/>
  <c r="O4156" i="3" s="1"/>
  <c r="O4514" i="3" a="1"/>
  <c r="O4514" i="3" s="1"/>
  <c r="N3851" i="3" a="1"/>
  <c r="N3851" i="3" s="1"/>
  <c r="N3197" i="3" a="1"/>
  <c r="N3197" i="3" s="1"/>
  <c r="O2219" i="3" a="1"/>
  <c r="O2219" i="3" s="1"/>
  <c r="O3195" i="3" a="1"/>
  <c r="O3195" i="3" s="1"/>
  <c r="N261" i="3" a="1"/>
  <c r="N261" i="3" s="1"/>
  <c r="N1934" i="3" a="1"/>
  <c r="N1934" i="3" s="1"/>
  <c r="N2742" i="3" a="1"/>
  <c r="N2742" i="3" s="1"/>
  <c r="O4201" i="3" a="1"/>
  <c r="O4201" i="3" s="1"/>
  <c r="O1546" i="3" a="1"/>
  <c r="O1546" i="3" s="1"/>
  <c r="N1224" i="3" a="1"/>
  <c r="N1224" i="3" s="1"/>
  <c r="O3062" i="3" a="1"/>
  <c r="O3062" i="3" s="1"/>
  <c r="N4672" i="3" a="1"/>
  <c r="N4672" i="3" s="1"/>
  <c r="O2865" i="3" a="1"/>
  <c r="O2865" i="3" s="1"/>
  <c r="N1521" i="3" a="1"/>
  <c r="N1521" i="3" s="1"/>
  <c r="N3022" i="3" a="1"/>
  <c r="N3022" i="3" s="1"/>
  <c r="N129" i="3" a="1"/>
  <c r="N129" i="3" s="1"/>
  <c r="N2473" i="3" a="1"/>
  <c r="N2473" i="3" s="1"/>
  <c r="N1393" i="3" a="1"/>
  <c r="N1393" i="3" s="1"/>
  <c r="N3211" i="3" a="1"/>
  <c r="N3211" i="3" s="1"/>
  <c r="N1234" i="3" a="1"/>
  <c r="N1234" i="3" s="1"/>
  <c r="N2090" i="3" a="1"/>
  <c r="N2090" i="3" s="1"/>
  <c r="N3653" i="3" a="1"/>
  <c r="N3653" i="3" s="1"/>
  <c r="N3731" i="3" a="1"/>
  <c r="N3731" i="3" s="1"/>
  <c r="N3560" i="3" a="1"/>
  <c r="N3560" i="3" s="1"/>
  <c r="O4841" i="3" a="1"/>
  <c r="O4841" i="3" s="1"/>
  <c r="O2713" i="3" a="1"/>
  <c r="O2713" i="3" s="1"/>
  <c r="O781" i="3" a="1"/>
  <c r="O781" i="3" s="1"/>
  <c r="O4558" i="3" a="1"/>
  <c r="O4558" i="3" s="1"/>
  <c r="N1650" i="3" a="1"/>
  <c r="N1650" i="3" s="1"/>
  <c r="O832" i="3" a="1"/>
  <c r="O832" i="3" s="1"/>
  <c r="N2552" i="3" a="1"/>
  <c r="N2552" i="3" s="1"/>
  <c r="N4557" i="3" a="1"/>
  <c r="N4557" i="3" s="1"/>
  <c r="N2937" i="3" a="1"/>
  <c r="N2937" i="3" s="1"/>
  <c r="O8633" i="3" a="1"/>
  <c r="O8633" i="3" s="1"/>
  <c r="O3985" i="3" a="1"/>
  <c r="O3985" i="3" s="1"/>
  <c r="N180" i="3" a="1"/>
  <c r="N180" i="3" s="1"/>
  <c r="N1964" i="3" a="1"/>
  <c r="N1964" i="3" s="1"/>
  <c r="N3572" i="3" a="1"/>
  <c r="N3572" i="3" s="1"/>
  <c r="N807" i="3" a="1"/>
  <c r="N807" i="3" s="1"/>
  <c r="N3214" i="3" a="1"/>
  <c r="N3214" i="3" s="1"/>
  <c r="N1921" i="3" a="1"/>
  <c r="N1921" i="3" s="1"/>
  <c r="N214" i="3" a="1"/>
  <c r="N214" i="3" s="1"/>
  <c r="O1193" i="3" a="1"/>
  <c r="O1193" i="3" s="1"/>
  <c r="O3767" i="3" a="1"/>
  <c r="O3767" i="3" s="1"/>
  <c r="N2061" i="3" a="1"/>
  <c r="N2061" i="3" s="1"/>
  <c r="N4727" i="3" a="1"/>
  <c r="N4727" i="3" s="1"/>
  <c r="O3673" i="3" a="1"/>
  <c r="O3673" i="3" s="1"/>
  <c r="O1657" i="3" a="1"/>
  <c r="O1657" i="3" s="1"/>
  <c r="N1376" i="3" a="1"/>
  <c r="N1376" i="3" s="1"/>
  <c r="N3661" i="3" a="1"/>
  <c r="N3661" i="3" s="1"/>
  <c r="N3354" i="3" a="1"/>
  <c r="N3354" i="3" s="1"/>
  <c r="O2511" i="3" a="1"/>
  <c r="O2511" i="3" s="1"/>
  <c r="N2710" i="3" a="1"/>
  <c r="N2710" i="3" s="1"/>
  <c r="O1364" i="3" a="1"/>
  <c r="O1364" i="3" s="1"/>
  <c r="N3646" i="3" a="1"/>
  <c r="N3646" i="3" s="1"/>
  <c r="N3538" i="3" a="1"/>
  <c r="N3538" i="3" s="1"/>
  <c r="N423" i="3" a="1"/>
  <c r="N423" i="3" s="1"/>
  <c r="N4645" i="3" a="1"/>
  <c r="N4645" i="3" s="1"/>
  <c r="O3253" i="3" a="1"/>
  <c r="O3253" i="3" s="1"/>
  <c r="O946" i="3" a="1"/>
  <c r="O946" i="3" s="1"/>
  <c r="N3576" i="3" a="1"/>
  <c r="N3576" i="3" s="1"/>
  <c r="N1474" i="3" a="1"/>
  <c r="N1474" i="3" s="1"/>
  <c r="O3773" i="3" a="1"/>
  <c r="O3773" i="3" s="1"/>
  <c r="N1062" i="3" a="1"/>
  <c r="N1062" i="3" s="1"/>
  <c r="N288" i="3" a="1"/>
  <c r="N288" i="3" s="1"/>
  <c r="N3589" i="3" a="1"/>
  <c r="N3589" i="3" s="1"/>
  <c r="O760" i="3" a="1"/>
  <c r="O760" i="3" s="1"/>
  <c r="N583" i="3" a="1"/>
  <c r="N583" i="3" s="1"/>
  <c r="N4005" i="3" a="1"/>
  <c r="N4005" i="3" s="1"/>
  <c r="O2792" i="3" a="1"/>
  <c r="O2792" i="3" s="1"/>
  <c r="O2897" i="3" a="1"/>
  <c r="O2897" i="3" s="1"/>
  <c r="N2967" i="3" a="1"/>
  <c r="N2967" i="3" s="1"/>
  <c r="O6414" i="3" a="1"/>
  <c r="O6414" i="3" s="1"/>
  <c r="N1761" i="3" a="1"/>
  <c r="N1761" i="3" s="1"/>
  <c r="O3508" i="3" a="1"/>
  <c r="O3508" i="3" s="1"/>
  <c r="O2090" i="3" a="1"/>
  <c r="O2090" i="3" s="1"/>
  <c r="O2925" i="3" a="1"/>
  <c r="O2925" i="3" s="1"/>
  <c r="N861" i="3" a="1"/>
  <c r="N861" i="3" s="1"/>
  <c r="O435" i="3" a="1"/>
  <c r="O435" i="3" s="1"/>
  <c r="O86" i="3" a="1"/>
  <c r="O86" i="3" s="1"/>
  <c r="N1248" i="3" a="1"/>
  <c r="N1248" i="3" s="1"/>
  <c r="O2556" i="3" a="1"/>
  <c r="O2556" i="3" s="1"/>
  <c r="N1495" i="3" a="1"/>
  <c r="N1495" i="3" s="1"/>
  <c r="N1597" i="3" a="1"/>
  <c r="N1597" i="3" s="1"/>
  <c r="N1808" i="3" a="1"/>
  <c r="N1808" i="3" s="1"/>
  <c r="N728" i="3" a="1"/>
  <c r="N728" i="3" s="1"/>
  <c r="O989" i="3" a="1"/>
  <c r="O989" i="3" s="1"/>
  <c r="N4421" i="3" a="1"/>
  <c r="N4421" i="3" s="1"/>
  <c r="O3607" i="3" a="1"/>
  <c r="O3607" i="3" s="1"/>
  <c r="O4617" i="3" a="1"/>
  <c r="O4617" i="3" s="1"/>
  <c r="O3342" i="3" a="1"/>
  <c r="O3342" i="3" s="1"/>
  <c r="O3851" i="3" a="1"/>
  <c r="O3851" i="3" s="1"/>
  <c r="O3731" i="3" a="1"/>
  <c r="O3731" i="3" s="1"/>
  <c r="O2453" i="3" a="1"/>
  <c r="O2453" i="3" s="1"/>
  <c r="N1048" i="3" a="1"/>
  <c r="N1048" i="3" s="1"/>
  <c r="N9677" i="3" a="1"/>
  <c r="N9677" i="3" s="1"/>
  <c r="N2655" i="3" a="1"/>
  <c r="N2655" i="3" s="1"/>
  <c r="N20" i="3" a="1"/>
  <c r="N20" i="3" s="1"/>
  <c r="O3197" i="3" a="1"/>
  <c r="O3197" i="3" s="1"/>
  <c r="O3330" i="3" a="1"/>
  <c r="O3330" i="3" s="1"/>
  <c r="O2223" i="3" a="1"/>
  <c r="O2223" i="3" s="1"/>
  <c r="O2718" i="3" a="1"/>
  <c r="O2718" i="3" s="1"/>
  <c r="O4181" i="3" a="1"/>
  <c r="O4181" i="3" s="1"/>
  <c r="N2308" i="3" a="1"/>
  <c r="N2308" i="3" s="1"/>
  <c r="O4345" i="3" a="1"/>
  <c r="O4345" i="3" s="1"/>
  <c r="N3068" i="3" a="1"/>
  <c r="N3068" i="3" s="1"/>
  <c r="O2596" i="3" a="1"/>
  <c r="O2596" i="3" s="1"/>
  <c r="O3142" i="3" a="1"/>
  <c r="O3142" i="3" s="1"/>
  <c r="N550" i="3" a="1"/>
  <c r="N550" i="3" s="1"/>
  <c r="O8042" i="3" a="1"/>
  <c r="O8042" i="3" s="1"/>
  <c r="N776" i="3" a="1"/>
  <c r="N776" i="3" s="1"/>
  <c r="N2509" i="3" a="1"/>
  <c r="N2509" i="3" s="1"/>
  <c r="O2947" i="3" a="1"/>
  <c r="O2947" i="3" s="1"/>
  <c r="O4430" i="3" a="1"/>
  <c r="O4430" i="3" s="1"/>
  <c r="O2326" i="3" a="1"/>
  <c r="O2326" i="3" s="1"/>
  <c r="N2614" i="3" a="1"/>
  <c r="N2614" i="3" s="1"/>
  <c r="N3746" i="3" a="1"/>
  <c r="N3746" i="3" s="1"/>
  <c r="N1701" i="3" a="1"/>
  <c r="N1701" i="3" s="1"/>
  <c r="N2639" i="3" a="1"/>
  <c r="N2639" i="3" s="1"/>
  <c r="N4179" i="3" a="1"/>
  <c r="N4179" i="3" s="1"/>
  <c r="N2953" i="3" a="1"/>
  <c r="N2953" i="3" s="1"/>
  <c r="N140" i="3" a="1"/>
  <c r="N140" i="3" s="1"/>
  <c r="N3489" i="3" a="1"/>
  <c r="N3489" i="3" s="1"/>
  <c r="N251" i="3" a="1"/>
  <c r="N251" i="3" s="1"/>
  <c r="O2741" i="3" a="1"/>
  <c r="O2741" i="3" s="1"/>
  <c r="O3617" i="3" a="1"/>
  <c r="O3617" i="3" s="1"/>
  <c r="N1546" i="3" a="1"/>
  <c r="N1546" i="3" s="1"/>
  <c r="N2834" i="3" a="1"/>
  <c r="N2834" i="3" s="1"/>
  <c r="N3230" i="3" a="1"/>
  <c r="N3230" i="3" s="1"/>
  <c r="O4289" i="3" a="1"/>
  <c r="O4289" i="3" s="1"/>
  <c r="O2987" i="3" a="1"/>
  <c r="O2987" i="3" s="1"/>
  <c r="N524" i="3" a="1"/>
  <c r="N524" i="3" s="1"/>
  <c r="N2799" i="3" a="1"/>
  <c r="N2799" i="3" s="1"/>
  <c r="O3211" i="3" a="1"/>
  <c r="O3211" i="3" s="1"/>
  <c r="O1234" i="3" a="1"/>
  <c r="O1234" i="3" s="1"/>
  <c r="O4845" i="3" a="1"/>
  <c r="O4845" i="3" s="1"/>
  <c r="N751" i="3" a="1"/>
  <c r="N751" i="3" s="1"/>
  <c r="O129" i="3" a="1"/>
  <c r="O129" i="3" s="1"/>
  <c r="N1304" i="3" a="1"/>
  <c r="N1304" i="3" s="1"/>
  <c r="N4006" i="3" a="1"/>
  <c r="N4006" i="3" s="1"/>
  <c r="N3624" i="3" a="1"/>
  <c r="N3624" i="3" s="1"/>
  <c r="N3035" i="3" a="1"/>
  <c r="N3035" i="3" s="1"/>
  <c r="N2940" i="3" a="1"/>
  <c r="N2940" i="3" s="1"/>
  <c r="N3195" i="3" a="1"/>
  <c r="N3195" i="3" s="1"/>
  <c r="N292" i="3" a="1"/>
  <c r="N292" i="3" s="1"/>
  <c r="N2391" i="3" a="1"/>
  <c r="N2391" i="3" s="1"/>
  <c r="O3560" i="3" a="1"/>
  <c r="O3560" i="3" s="1"/>
  <c r="O1521" i="3" a="1"/>
  <c r="O1521" i="3" s="1"/>
  <c r="O2473" i="3" a="1"/>
  <c r="O2473" i="3" s="1"/>
  <c r="O1393" i="3" a="1"/>
  <c r="O1393" i="3" s="1"/>
  <c r="O4207" i="3" a="1"/>
  <c r="O4207" i="3" s="1"/>
  <c r="O2159" i="3" a="1"/>
  <c r="O2159" i="3" s="1"/>
  <c r="O3133" i="3" a="1"/>
  <c r="O3133" i="3" s="1"/>
  <c r="O3609" i="3" a="1"/>
  <c r="O3609" i="3" s="1"/>
  <c r="O2772" i="3" a="1"/>
  <c r="O2772" i="3" s="1"/>
  <c r="O4365" i="3" a="1"/>
  <c r="O4365" i="3" s="1"/>
  <c r="N1819" i="3" a="1"/>
  <c r="N1819" i="3" s="1"/>
  <c r="N3844" i="3" a="1"/>
  <c r="N3844" i="3" s="1"/>
  <c r="N1325" i="3" a="1"/>
  <c r="N1325" i="3" s="1"/>
  <c r="O3599" i="3" a="1"/>
  <c r="O3599" i="3" s="1"/>
  <c r="N3918" i="3" a="1"/>
  <c r="N3918" i="3" s="1"/>
  <c r="N1837" i="3" a="1"/>
  <c r="N1837" i="3" s="1"/>
  <c r="N1834" i="3" a="1"/>
  <c r="N1834" i="3" s="1"/>
  <c r="O1094" i="3" a="1"/>
  <c r="O1094" i="3" s="1"/>
  <c r="N1141" i="3" a="1"/>
  <c r="N1141" i="3" s="1"/>
  <c r="O4540" i="3" a="1"/>
  <c r="O4540" i="3" s="1"/>
  <c r="N4134" i="3" a="1"/>
  <c r="N4134" i="3" s="1"/>
  <c r="N2971" i="3" a="1"/>
  <c r="N2971" i="3" s="1"/>
  <c r="N4685" i="3" a="1"/>
  <c r="N4685" i="3" s="1"/>
  <c r="N3297" i="3" a="1"/>
  <c r="N3297" i="3" s="1"/>
  <c r="N2865" i="3" a="1"/>
  <c r="N2865" i="3" s="1"/>
  <c r="N2806" i="3" a="1"/>
  <c r="N2806" i="3" s="1"/>
  <c r="O2945" i="3" a="1"/>
  <c r="O2945" i="3" s="1"/>
  <c r="O3653" i="3" a="1"/>
  <c r="O3653" i="3" s="1"/>
  <c r="O3874" i="3" a="1"/>
  <c r="O3874" i="3" s="1"/>
  <c r="O3559" i="3" a="1"/>
  <c r="O3559" i="3" s="1"/>
  <c r="N1283" i="3" a="1"/>
  <c r="N1283" i="3" s="1"/>
  <c r="O1709" i="3" a="1"/>
  <c r="O1709" i="3" s="1"/>
  <c r="O3125" i="3" a="1"/>
  <c r="O3125" i="3" s="1"/>
  <c r="O1262" i="3" a="1"/>
  <c r="O1262" i="3" s="1"/>
  <c r="O97" i="3" a="1"/>
  <c r="O97" i="3" s="1"/>
  <c r="O2593" i="3" a="1"/>
  <c r="O2593" i="3" s="1"/>
  <c r="O1931" i="3" a="1"/>
  <c r="O1931" i="3" s="1"/>
  <c r="O845" i="3" a="1"/>
  <c r="O845" i="3" s="1"/>
  <c r="N653" i="3" a="1"/>
  <c r="N653" i="3" s="1"/>
  <c r="N4527" i="3" a="1"/>
  <c r="N4527" i="3" s="1"/>
  <c r="N4704" i="3" a="1"/>
  <c r="N4704" i="3" s="1"/>
  <c r="N4528" i="3" a="1"/>
  <c r="N4528" i="3" s="1"/>
  <c r="N3710" i="3" a="1"/>
  <c r="N3710" i="3" s="1"/>
  <c r="N1198" i="3" a="1"/>
  <c r="N1198" i="3" s="1"/>
  <c r="N1118" i="3" a="1"/>
  <c r="N1118" i="3" s="1"/>
  <c r="N3062" i="3" a="1"/>
  <c r="N3062" i="3" s="1"/>
  <c r="N916" i="3" a="1"/>
  <c r="N916" i="3" s="1"/>
  <c r="N4256" i="3" a="1"/>
  <c r="N4256" i="3" s="1"/>
  <c r="N1678" i="3" a="1"/>
  <c r="N1678" i="3" s="1"/>
  <c r="O4245" i="3" a="1"/>
  <c r="O4245" i="3" s="1"/>
  <c r="N3666" i="3" a="1"/>
  <c r="N3666" i="3" s="1"/>
  <c r="O2748" i="3" a="1"/>
  <c r="O2748" i="3" s="1"/>
  <c r="O2381" i="3" a="1"/>
  <c r="O2381" i="3" s="1"/>
  <c r="O2236" i="3" a="1"/>
  <c r="O2236" i="3" s="1"/>
  <c r="O3529" i="3" a="1"/>
  <c r="O3529" i="3" s="1"/>
  <c r="O3902" i="3" a="1"/>
  <c r="O3902" i="3" s="1"/>
  <c r="N3970" i="3" a="1"/>
  <c r="N3970" i="3" s="1"/>
  <c r="N381" i="3" a="1"/>
  <c r="N381" i="3" s="1"/>
  <c r="O3793" i="3" a="1"/>
  <c r="O3793" i="3" s="1"/>
  <c r="O679" i="3" a="1"/>
  <c r="O679" i="3" s="1"/>
  <c r="O4644" i="3" a="1"/>
  <c r="O4644" i="3" s="1"/>
  <c r="O4047" i="3" a="1"/>
  <c r="O4047" i="3" s="1"/>
  <c r="N4819" i="3" a="1"/>
  <c r="N4819" i="3" s="1"/>
  <c r="O4360" i="3" a="1"/>
  <c r="O4360" i="3" s="1"/>
  <c r="O1504" i="3" a="1"/>
  <c r="O1504" i="3" s="1"/>
  <c r="N4376" i="3" a="1"/>
  <c r="N4376" i="3" s="1"/>
  <c r="N1640" i="3" a="1"/>
  <c r="N1640" i="3" s="1"/>
  <c r="O531" i="3" a="1"/>
  <c r="O531" i="3" s="1"/>
  <c r="O1576" i="3" a="1"/>
  <c r="O1576" i="3" s="1"/>
  <c r="N3810" i="3" a="1"/>
  <c r="N3810" i="3" s="1"/>
  <c r="O906" i="3" a="1"/>
  <c r="O906" i="3" s="1"/>
  <c r="N2045" i="3" a="1"/>
  <c r="N2045" i="3" s="1"/>
  <c r="O4004" i="3" a="1"/>
  <c r="O4004" i="3" s="1"/>
  <c r="N2454" i="3" a="1"/>
  <c r="N2454" i="3" s="1"/>
  <c r="N1872" i="3" a="1"/>
  <c r="N1872" i="3" s="1"/>
  <c r="N3487" i="3" a="1"/>
  <c r="N3487" i="3" s="1"/>
  <c r="O3064" i="3" a="1"/>
  <c r="O3064" i="3" s="1"/>
  <c r="O3040" i="3" a="1"/>
  <c r="O3040" i="3" s="1"/>
  <c r="O1847" i="3" a="1"/>
  <c r="O1847" i="3" s="1"/>
  <c r="O961" i="3" a="1"/>
  <c r="O961" i="3" s="1"/>
  <c r="O371" i="3" a="1"/>
  <c r="O371" i="3" s="1"/>
  <c r="O4649" i="3" a="1"/>
  <c r="O4649" i="3" s="1"/>
  <c r="O880" i="3" a="1"/>
  <c r="O880" i="3" s="1"/>
  <c r="N2601" i="3" a="1"/>
  <c r="N2601" i="3" s="1"/>
  <c r="N1162" i="3" a="1"/>
  <c r="N1162" i="3" s="1"/>
  <c r="O3541" i="3" a="1"/>
  <c r="O3541" i="3" s="1"/>
  <c r="O1122" i="3" a="1"/>
  <c r="O1122" i="3" s="1"/>
  <c r="O451" i="3" a="1"/>
  <c r="O451" i="3" s="1"/>
  <c r="O4771" i="3" a="1"/>
  <c r="O4771" i="3" s="1"/>
  <c r="O2234" i="3" a="1"/>
  <c r="O2234" i="3" s="1"/>
  <c r="O4111" i="3" a="1"/>
  <c r="O4111" i="3" s="1"/>
  <c r="O4659" i="3" a="1"/>
  <c r="O4659" i="3" s="1"/>
  <c r="N2075" i="3" a="1"/>
  <c r="N2075" i="3" s="1"/>
  <c r="O4498" i="3" a="1"/>
  <c r="O4498" i="3" s="1"/>
  <c r="N2774" i="3" a="1"/>
  <c r="N2774" i="3" s="1"/>
  <c r="O283" i="3" a="1"/>
  <c r="O283" i="3" s="1"/>
  <c r="O4024" i="3" a="1"/>
  <c r="O4024" i="3" s="1"/>
  <c r="N2392" i="3" a="1"/>
  <c r="N2392" i="3" s="1"/>
  <c r="N3191" i="3" a="1"/>
  <c r="N3191" i="3" s="1"/>
  <c r="N1306" i="3" a="1"/>
  <c r="N1306" i="3" s="1"/>
  <c r="N1016" i="3" a="1"/>
  <c r="N1016" i="3" s="1"/>
  <c r="N865" i="3" a="1"/>
  <c r="N865" i="3" s="1"/>
  <c r="N8284" i="3" a="1"/>
  <c r="N8284" i="3" s="1"/>
  <c r="O2931" i="3" a="1"/>
  <c r="O2931" i="3" s="1"/>
  <c r="N3782" i="3" a="1"/>
  <c r="N3782" i="3" s="1"/>
  <c r="O3022" i="3" a="1"/>
  <c r="O3022" i="3" s="1"/>
  <c r="O2600" i="3" a="1"/>
  <c r="O2600" i="3" s="1"/>
  <c r="O3860" i="3" a="1"/>
  <c r="O3860" i="3" s="1"/>
  <c r="N1859" i="3" a="1"/>
  <c r="N1859" i="3" s="1"/>
  <c r="O4672" i="3" a="1"/>
  <c r="O4672" i="3" s="1"/>
  <c r="O2080" i="3" a="1"/>
  <c r="O2080" i="3" s="1"/>
  <c r="O3752" i="3" a="1"/>
  <c r="O3752" i="3" s="1"/>
  <c r="O2742" i="3" a="1"/>
  <c r="O2742" i="3" s="1"/>
  <c r="O1734" i="3" a="1"/>
  <c r="O1734" i="3" s="1"/>
  <c r="N783" i="3" a="1"/>
  <c r="N783" i="3" s="1"/>
  <c r="O2083" i="3" a="1"/>
  <c r="O2083" i="3" s="1"/>
  <c r="O3154" i="3" a="1"/>
  <c r="O3154" i="3" s="1"/>
  <c r="O2585" i="3" a="1"/>
  <c r="O2585" i="3" s="1"/>
  <c r="N2725" i="3" a="1"/>
  <c r="N2725" i="3" s="1"/>
  <c r="N1364" i="3" a="1"/>
  <c r="N1364" i="3" s="1"/>
  <c r="N1307" i="3" a="1"/>
  <c r="N1307" i="3" s="1"/>
  <c r="O6224" i="3" a="1"/>
  <c r="O6224" i="3" s="1"/>
  <c r="O4604" i="3" a="1"/>
  <c r="O4604" i="3" s="1"/>
  <c r="O1995" i="3" a="1"/>
  <c r="O1995" i="3" s="1"/>
  <c r="N2734" i="3" a="1"/>
  <c r="N2734" i="3" s="1"/>
  <c r="N1915" i="3" a="1"/>
  <c r="N1915" i="3" s="1"/>
  <c r="O161" i="3" a="1"/>
  <c r="O161" i="3" s="1"/>
  <c r="N3775" i="3" a="1"/>
  <c r="N3775" i="3" s="1"/>
  <c r="N516" i="3" a="1"/>
  <c r="N516" i="3" s="1"/>
  <c r="N8" i="3" a="1"/>
  <c r="N8" i="3" s="1"/>
  <c r="O3432" i="3" a="1"/>
  <c r="O3432" i="3" s="1"/>
  <c r="O2950" i="3" a="1"/>
  <c r="O2950" i="3" s="1"/>
  <c r="O1775" i="3" a="1"/>
  <c r="O1775" i="3" s="1"/>
  <c r="N1464" i="3" a="1"/>
  <c r="N1464" i="3" s="1"/>
  <c r="O2290" i="3" a="1"/>
  <c r="O2290" i="3" s="1"/>
  <c r="O268" i="3" a="1"/>
  <c r="O268" i="3" s="1"/>
  <c r="O2307" i="3" a="1"/>
  <c r="O2307" i="3" s="1"/>
  <c r="N209" i="3" a="1"/>
  <c r="N209" i="3" s="1"/>
  <c r="O527" i="3" a="1"/>
  <c r="O527" i="3" s="1"/>
  <c r="N2482" i="3" a="1"/>
  <c r="N2482" i="3" s="1"/>
  <c r="N3104" i="3" a="1"/>
  <c r="N3104" i="3" s="1"/>
  <c r="N2555" i="3" a="1"/>
  <c r="N2555" i="3" s="1"/>
  <c r="O1617" i="3" a="1"/>
  <c r="O1617" i="3" s="1"/>
  <c r="O3021" i="3" a="1"/>
  <c r="O3021" i="3" s="1"/>
  <c r="N2513" i="3" a="1"/>
  <c r="N2513" i="3" s="1"/>
  <c r="N4197" i="3" a="1"/>
  <c r="N4197" i="3" s="1"/>
  <c r="N1136" i="3" a="1"/>
  <c r="N1136" i="3" s="1"/>
  <c r="N2762" i="3" a="1"/>
  <c r="N2762" i="3" s="1"/>
  <c r="O1582" i="3" a="1"/>
  <c r="O1582" i="3" s="1"/>
  <c r="N3340" i="3" a="1"/>
  <c r="N3340" i="3" s="1"/>
  <c r="N3055" i="3" a="1"/>
  <c r="N3055" i="3" s="1"/>
  <c r="N754" i="3" a="1"/>
  <c r="N754" i="3" s="1"/>
  <c r="O2124" i="3" a="1"/>
  <c r="O2124" i="3" s="1"/>
  <c r="N4221" i="3" a="1"/>
  <c r="N4221" i="3" s="1"/>
  <c r="O463" i="3" a="1"/>
  <c r="O463" i="3" s="1"/>
  <c r="N1857" i="3" a="1"/>
  <c r="N1857" i="3" s="1"/>
  <c r="O3830" i="3" a="1"/>
  <c r="O3830" i="3" s="1"/>
  <c r="N2440" i="3" a="1"/>
  <c r="N2440" i="3" s="1"/>
  <c r="N2366" i="3" a="1"/>
  <c r="N2366" i="3" s="1"/>
  <c r="N2679" i="3" a="1"/>
  <c r="N2679" i="3" s="1"/>
  <c r="N3966" i="3" a="1"/>
  <c r="N3966" i="3" s="1"/>
  <c r="N3655" i="3" a="1"/>
  <c r="N3655" i="3" s="1"/>
  <c r="N399" i="3" a="1"/>
  <c r="N399" i="3" s="1"/>
  <c r="O3905" i="3" a="1"/>
  <c r="O3905" i="3" s="1"/>
  <c r="O2151" i="3" a="1"/>
  <c r="O2151" i="3" s="1"/>
  <c r="N1767" i="3" a="1"/>
  <c r="N1767" i="3" s="1"/>
  <c r="N892" i="3" a="1"/>
  <c r="N892" i="3" s="1"/>
  <c r="N2595" i="3" a="1"/>
  <c r="N2595" i="3" s="1"/>
  <c r="N1334" i="3" a="1"/>
  <c r="N1334" i="3" s="1"/>
  <c r="N3669" i="3" a="1"/>
  <c r="N3669" i="3" s="1"/>
  <c r="O1242" i="3" a="1"/>
  <c r="O1242" i="3" s="1"/>
  <c r="O2208" i="3" a="1"/>
  <c r="O2208" i="3" s="1"/>
  <c r="N1784" i="3" a="1"/>
  <c r="N1784" i="3" s="1"/>
  <c r="N1587" i="3" a="1"/>
  <c r="N1587" i="3" s="1"/>
  <c r="N597" i="3" a="1"/>
  <c r="N597" i="3" s="1"/>
  <c r="N1625" i="3" a="1"/>
  <c r="N1625" i="3" s="1"/>
  <c r="N2144" i="3" a="1"/>
  <c r="N2144" i="3" s="1"/>
  <c r="O2251" i="3" a="1"/>
  <c r="O2251" i="3" s="1"/>
  <c r="N1628" i="3" a="1"/>
  <c r="N1628" i="3" s="1"/>
  <c r="N1361" i="3" a="1"/>
  <c r="N1361" i="3" s="1"/>
  <c r="N760" i="3" a="1"/>
  <c r="N760" i="3" s="1"/>
  <c r="O3032" i="3" a="1"/>
  <c r="O3032" i="3" s="1"/>
  <c r="N2143" i="3" a="1"/>
  <c r="N2143" i="3" s="1"/>
  <c r="N3673" i="3" a="1"/>
  <c r="N3673" i="3" s="1"/>
  <c r="N2016" i="3" a="1"/>
  <c r="N2016" i="3" s="1"/>
  <c r="O1474" i="3" a="1"/>
  <c r="O1474" i="3" s="1"/>
  <c r="N4652" i="3" a="1"/>
  <c r="N4652" i="3" s="1"/>
  <c r="O3646" i="3" a="1"/>
  <c r="O3646" i="3" s="1"/>
  <c r="N2267" i="3" a="1"/>
  <c r="N2267" i="3" s="1"/>
  <c r="N3839" i="3" a="1"/>
  <c r="N3839" i="3" s="1"/>
  <c r="O2383" i="3" a="1"/>
  <c r="O2383" i="3" s="1"/>
  <c r="N952" i="3" a="1"/>
  <c r="N952" i="3" s="1"/>
  <c r="N4097" i="3" a="1"/>
  <c r="N4097" i="3" s="1"/>
  <c r="N4558" i="3" a="1"/>
  <c r="N4558" i="3" s="1"/>
  <c r="N1995" i="3" a="1"/>
  <c r="N1995" i="3" s="1"/>
  <c r="O888" i="3" a="1"/>
  <c r="O888" i="3" s="1"/>
  <c r="N2105" i="3" a="1"/>
  <c r="N2105" i="3" s="1"/>
  <c r="N3245" i="3" a="1"/>
  <c r="N3245" i="3" s="1"/>
  <c r="N743" i="3" a="1"/>
  <c r="N743" i="3" s="1"/>
  <c r="N1981" i="3" a="1"/>
  <c r="N1981" i="3" s="1"/>
  <c r="N1775" i="3" a="1"/>
  <c r="N1775" i="3" s="1"/>
  <c r="N184" i="3" a="1"/>
  <c r="N184" i="3" s="1"/>
  <c r="N1100" i="3" a="1"/>
  <c r="N1100" i="3" s="1"/>
  <c r="N3950" i="3" a="1"/>
  <c r="N3950" i="3" s="1"/>
  <c r="N2663" i="3" a="1"/>
  <c r="N2663" i="3" s="1"/>
  <c r="N4627" i="3" a="1"/>
  <c r="N4627" i="3" s="1"/>
  <c r="N1589" i="3" a="1"/>
  <c r="N1589" i="3" s="1"/>
  <c r="N3060" i="3" a="1"/>
  <c r="N3060" i="3" s="1"/>
  <c r="O4586" i="3" a="1"/>
  <c r="O4586" i="3" s="1"/>
  <c r="O4727" i="3" a="1"/>
  <c r="O4727" i="3" s="1"/>
  <c r="O1093" i="3" a="1"/>
  <c r="O1093" i="3" s="1"/>
  <c r="O4032" i="3" a="1"/>
  <c r="O4032" i="3" s="1"/>
  <c r="O3669" i="3" a="1"/>
  <c r="O3669" i="3" s="1"/>
  <c r="O224" i="3" a="1"/>
  <c r="O224" i="3" s="1"/>
  <c r="O2496" i="3" a="1"/>
  <c r="O2496" i="3" s="1"/>
  <c r="O3429" i="3" a="1"/>
  <c r="O3429" i="3" s="1"/>
  <c r="O3250" i="3" a="1"/>
  <c r="O3250" i="3" s="1"/>
  <c r="O3670" i="3" a="1"/>
  <c r="O3670" i="3" s="1"/>
  <c r="O2877" i="3" a="1"/>
  <c r="O2877" i="3" s="1"/>
  <c r="O789" i="3" a="1"/>
  <c r="O789" i="3" s="1"/>
  <c r="O3661" i="3" a="1"/>
  <c r="O3661" i="3" s="1"/>
  <c r="O3179" i="3" a="1"/>
  <c r="O3179" i="3" s="1"/>
  <c r="O1969" i="3" a="1"/>
  <c r="O1969" i="3" s="1"/>
  <c r="O374" i="3" a="1"/>
  <c r="O374" i="3" s="1"/>
  <c r="O2099" i="3" a="1"/>
  <c r="O2099" i="3" s="1"/>
  <c r="O1252" i="3" a="1"/>
  <c r="O1252" i="3" s="1"/>
  <c r="N558" i="3" a="1"/>
  <c r="N558" i="3" s="1"/>
  <c r="O288" i="3" a="1"/>
  <c r="O288" i="3" s="1"/>
  <c r="O3785" i="3" a="1"/>
  <c r="O3785" i="3" s="1"/>
  <c r="O3455" i="3" a="1"/>
  <c r="O3455" i="3" s="1"/>
  <c r="N3408" i="3" a="1"/>
  <c r="N3408" i="3" s="1"/>
  <c r="O209" i="3" a="1"/>
  <c r="O209" i="3" s="1"/>
  <c r="O1769" i="3" a="1"/>
  <c r="O1769" i="3" s="1"/>
  <c r="N3656" i="3" a="1"/>
  <c r="N3656" i="3" s="1"/>
  <c r="N2124" i="3" a="1"/>
  <c r="N2124" i="3" s="1"/>
  <c r="N1573" i="3" a="1"/>
  <c r="N1573" i="3" s="1"/>
  <c r="O6496" i="3" a="1"/>
  <c r="O6496" i="3" s="1"/>
  <c r="N2528" i="3" a="1"/>
  <c r="N2528" i="3" s="1"/>
  <c r="O2918" i="3" a="1"/>
  <c r="O2918" i="3" s="1"/>
  <c r="O2590" i="3" a="1"/>
  <c r="O2590" i="3" s="1"/>
  <c r="N4422" i="3" a="1"/>
  <c r="N4422" i="3" s="1"/>
  <c r="N201" i="3" a="1"/>
  <c r="N201" i="3" s="1"/>
  <c r="N781" i="3" a="1"/>
  <c r="N781" i="3" s="1"/>
  <c r="N946" i="3" a="1"/>
  <c r="N946" i="3" s="1"/>
  <c r="N1085" i="3" a="1"/>
  <c r="N1085" i="3" s="1"/>
  <c r="N702" i="3" a="1"/>
  <c r="N702" i="3" s="1"/>
  <c r="N2294" i="3" a="1"/>
  <c r="N2294" i="3" s="1"/>
  <c r="N2621" i="3" a="1"/>
  <c r="N2621" i="3" s="1"/>
  <c r="N1242" i="3" a="1"/>
  <c r="N1242" i="3" s="1"/>
  <c r="N4276" i="3" a="1"/>
  <c r="N4276" i="3" s="1"/>
  <c r="N2840" i="3" a="1"/>
  <c r="N2840" i="3" s="1"/>
  <c r="O3110" i="3" a="1"/>
  <c r="O3110" i="3" s="1"/>
  <c r="O2646" i="3" a="1"/>
  <c r="O2646" i="3" s="1"/>
  <c r="O3055" i="3" a="1"/>
  <c r="O3055" i="3" s="1"/>
  <c r="O4811" i="3" a="1"/>
  <c r="O4811" i="3" s="1"/>
  <c r="O3526" i="3" a="1"/>
  <c r="O3526" i="3" s="1"/>
  <c r="O1909" i="3" a="1"/>
  <c r="O1909" i="3" s="1"/>
  <c r="O4019" i="3" a="1"/>
  <c r="O4019" i="3" s="1"/>
  <c r="O4793" i="3" a="1"/>
  <c r="O4793" i="3" s="1"/>
  <c r="O2436" i="3" a="1"/>
  <c r="O2436" i="3" s="1"/>
  <c r="O3944" i="3" a="1"/>
  <c r="O3944" i="3" s="1"/>
  <c r="O1404" i="3" a="1"/>
  <c r="O1404" i="3" s="1"/>
  <c r="O4079" i="3" a="1"/>
  <c r="O4079" i="3" s="1"/>
  <c r="N1787" i="3" a="1"/>
  <c r="N1787" i="3" s="1"/>
  <c r="N1645" i="3" a="1"/>
  <c r="N1645" i="3" s="1"/>
  <c r="O2870" i="3" a="1"/>
  <c r="O2870" i="3" s="1"/>
  <c r="O1857" i="3" a="1"/>
  <c r="O1857" i="3" s="1"/>
  <c r="O4497" i="3" a="1"/>
  <c r="O4497" i="3" s="1"/>
  <c r="N4375" i="3" a="1"/>
  <c r="N4375" i="3" s="1"/>
  <c r="N1657" i="3" a="1"/>
  <c r="N1657" i="3" s="1"/>
  <c r="O3262" i="3" a="1"/>
  <c r="O3262" i="3" s="1"/>
  <c r="O3813" i="3" a="1"/>
  <c r="O3813" i="3" s="1"/>
  <c r="N2218" i="3" a="1"/>
  <c r="N2218" i="3" s="1"/>
  <c r="O2911" i="3" a="1"/>
  <c r="O2911" i="3" s="1"/>
  <c r="N348" i="3" a="1"/>
  <c r="N348" i="3" s="1"/>
  <c r="N18" i="3" a="1"/>
  <c r="N18" i="3" s="1"/>
  <c r="O1903" i="3" a="1"/>
  <c r="O1903" i="3" s="1"/>
  <c r="N44" i="3" a="1"/>
  <c r="N44" i="3" s="1"/>
  <c r="O1096" i="3" a="1"/>
  <c r="O1096" i="3" s="1"/>
  <c r="N1649" i="3" a="1"/>
  <c r="N1649" i="3" s="1"/>
  <c r="O852" i="3" a="1"/>
  <c r="O852" i="3" s="1"/>
  <c r="N107" i="3" a="1"/>
  <c r="N107" i="3" s="1"/>
  <c r="N1169" i="3" a="1"/>
  <c r="N1169" i="3" s="1"/>
  <c r="N3385" i="3" a="1"/>
  <c r="N3385" i="3" s="1"/>
  <c r="O3201" i="3" a="1"/>
  <c r="O3201" i="3" s="1"/>
  <c r="O1136" i="3" a="1"/>
  <c r="O1136" i="3" s="1"/>
  <c r="N1627" i="3" a="1"/>
  <c r="N1627" i="3" s="1"/>
  <c r="N2474" i="3" a="1"/>
  <c r="N2474" i="3" s="1"/>
  <c r="N1840" i="3" a="1"/>
  <c r="N1840" i="3" s="1"/>
  <c r="N2322" i="3" a="1"/>
  <c r="N2322" i="3" s="1"/>
  <c r="O1978" i="3" a="1"/>
  <c r="O1978" i="3" s="1"/>
  <c r="N2758" i="3" a="1"/>
  <c r="N2758" i="3" s="1"/>
  <c r="N3919" i="3" a="1"/>
  <c r="N3919" i="3" s="1"/>
  <c r="N3518" i="3" a="1"/>
  <c r="N3518" i="3" s="1"/>
  <c r="O2734" i="3" a="1"/>
  <c r="O2734" i="3" s="1"/>
  <c r="N4457" i="3" a="1"/>
  <c r="N4457" i="3" s="1"/>
  <c r="N3773" i="3" a="1"/>
  <c r="N3773" i="3" s="1"/>
  <c r="N3987" i="3" a="1"/>
  <c r="N3987" i="3" s="1"/>
  <c r="N3419" i="3" a="1"/>
  <c r="N3419" i="3" s="1"/>
  <c r="N832" i="3" a="1"/>
  <c r="N832" i="3" s="1"/>
  <c r="N3830" i="3" a="1"/>
  <c r="N3830" i="3" s="1"/>
  <c r="N2986" i="3" a="1"/>
  <c r="N2986" i="3" s="1"/>
  <c r="N2861" i="3" a="1"/>
  <c r="N2861" i="3" s="1"/>
  <c r="O7114" i="3" a="1"/>
  <c r="O7114" i="3" s="1"/>
  <c r="N3218" i="3" a="1"/>
  <c r="N3218" i="3" s="1"/>
  <c r="O754" i="3" a="1"/>
  <c r="O754" i="3" s="1"/>
  <c r="O4770" i="3" a="1"/>
  <c r="O4770" i="3" s="1"/>
  <c r="O3015" i="3" a="1"/>
  <c r="O3015" i="3" s="1"/>
  <c r="O3461" i="3" a="1"/>
  <c r="O3461" i="3" s="1"/>
  <c r="O3205" i="3" a="1"/>
  <c r="O3205" i="3" s="1"/>
  <c r="O970" i="3" a="1"/>
  <c r="O970" i="3" s="1"/>
  <c r="N1267" i="3" a="1"/>
  <c r="N1267" i="3" s="1"/>
  <c r="O2653" i="3" a="1"/>
  <c r="O2653" i="3" s="1"/>
  <c r="O1915" i="3" a="1"/>
  <c r="O1915" i="3" s="1"/>
  <c r="O3439" i="3" a="1"/>
  <c r="O3439" i="3" s="1"/>
  <c r="O3962" i="3" a="1"/>
  <c r="O3962" i="3" s="1"/>
  <c r="O399" i="3" a="1"/>
  <c r="O399" i="3" s="1"/>
  <c r="N1802" i="3" a="1"/>
  <c r="N1802" i="3" s="1"/>
  <c r="O3543" i="3" a="1"/>
  <c r="O3543" i="3" s="1"/>
  <c r="O1864" i="3" a="1"/>
  <c r="O1864" i="3" s="1"/>
  <c r="O3766" i="3" a="1"/>
  <c r="O3766" i="3" s="1"/>
  <c r="O3120" i="3" a="1"/>
  <c r="O3120" i="3" s="1"/>
  <c r="N683" i="3" a="1"/>
  <c r="N683" i="3" s="1"/>
  <c r="N2146" i="3" a="1"/>
  <c r="N2146" i="3" s="1"/>
  <c r="N1301" i="3" a="1"/>
  <c r="N1301" i="3" s="1"/>
  <c r="O157" i="3" a="1"/>
  <c r="O157" i="3" s="1"/>
  <c r="N1594" i="3" a="1"/>
  <c r="N1594" i="3" s="1"/>
  <c r="N1434" i="3" a="1"/>
  <c r="N1434" i="3" s="1"/>
  <c r="N661" i="3" a="1"/>
  <c r="N661" i="3" s="1"/>
  <c r="N2730" i="3" a="1"/>
  <c r="N2730" i="3" s="1"/>
  <c r="N382" i="3" a="1"/>
  <c r="N382" i="3" s="1"/>
  <c r="O4075" i="3" a="1"/>
  <c r="O4075" i="3" s="1"/>
  <c r="N4829" i="3" a="1"/>
  <c r="N4829" i="3" s="1"/>
  <c r="N238" i="3" a="1"/>
  <c r="N238" i="3" s="1"/>
  <c r="N2944" i="3" a="1"/>
  <c r="N2944" i="3" s="1"/>
  <c r="N2098" i="3" a="1"/>
  <c r="N2098" i="3" s="1"/>
  <c r="N1945" i="3" a="1"/>
  <c r="N1945" i="3" s="1"/>
  <c r="O275" i="3" a="1"/>
  <c r="O275" i="3" s="1"/>
  <c r="N95" i="3" a="1"/>
  <c r="N95" i="3" s="1"/>
  <c r="O3073" i="3" a="1"/>
  <c r="O3073" i="3" s="1"/>
  <c r="O1411" i="3" a="1"/>
  <c r="O1411" i="3" s="1"/>
  <c r="N7128" i="3" a="1"/>
  <c r="N7128" i="3" s="1"/>
  <c r="O9730" i="3" a="1"/>
  <c r="O9730" i="3" s="1"/>
  <c r="N2369" i="3" a="1"/>
  <c r="N2369" i="3" s="1"/>
  <c r="N1337" i="3" a="1"/>
  <c r="N1337" i="3" s="1"/>
  <c r="N2485" i="3" a="1"/>
  <c r="N2485" i="3" s="1"/>
  <c r="N3025" i="3" a="1"/>
  <c r="N3025" i="3" s="1"/>
  <c r="N1193" i="3" a="1"/>
  <c r="N1193" i="3" s="1"/>
  <c r="O2801" i="3" a="1"/>
  <c r="O2801" i="3" s="1"/>
  <c r="N2462" i="3" a="1"/>
  <c r="N2462" i="3" s="1"/>
  <c r="N2151" i="3" a="1"/>
  <c r="N2151" i="3" s="1"/>
  <c r="N4547" i="3" a="1"/>
  <c r="N4547" i="3" s="1"/>
  <c r="N2413" i="3" a="1"/>
  <c r="N2413" i="3" s="1"/>
  <c r="N675" i="3" a="1"/>
  <c r="N675" i="3" s="1"/>
  <c r="N4098" i="3" a="1"/>
  <c r="N4098" i="3" s="1"/>
  <c r="O3738" i="3" a="1"/>
  <c r="O3738" i="3" s="1"/>
  <c r="O4291" i="3" a="1"/>
  <c r="O4291" i="3" s="1"/>
  <c r="O1164" i="3" a="1"/>
  <c r="O1164" i="3" s="1"/>
  <c r="O1615" i="3" a="1"/>
  <c r="O1615" i="3" s="1"/>
  <c r="O4147" i="3" a="1"/>
  <c r="O4147" i="3" s="1"/>
  <c r="O3340" i="3" a="1"/>
  <c r="O3340" i="3" s="1"/>
  <c r="N2068" i="3" a="1"/>
  <c r="N2068" i="3" s="1"/>
  <c r="N3763" i="3" a="1"/>
  <c r="N3763" i="3" s="1"/>
  <c r="N15" i="3" a="1"/>
  <c r="N15" i="3" s="1"/>
  <c r="N1957" i="3" a="1"/>
  <c r="N1957" i="3" s="1"/>
  <c r="O909" i="3" a="1"/>
  <c r="O909" i="3" s="1"/>
  <c r="N1107" i="3" a="1"/>
  <c r="N1107" i="3" s="1"/>
  <c r="N1937" i="3" a="1"/>
  <c r="N1937" i="3" s="1"/>
  <c r="O3754" i="3" a="1"/>
  <c r="O3754" i="3" s="1"/>
  <c r="N239" i="3" a="1"/>
  <c r="N239" i="3" s="1"/>
  <c r="O4067" i="3" a="1"/>
  <c r="O4067" i="3" s="1"/>
  <c r="N2257" i="3" a="1"/>
  <c r="N2257" i="3" s="1"/>
  <c r="O1168" i="3" a="1"/>
  <c r="O1168" i="3" s="1"/>
  <c r="N7055" i="3" a="1"/>
  <c r="N7055" i="3" s="1"/>
  <c r="N4629" i="3" a="1"/>
  <c r="N4629" i="3" s="1"/>
  <c r="O1525" i="3" a="1"/>
  <c r="O1525" i="3" s="1"/>
  <c r="N2282" i="3" a="1"/>
  <c r="N2282" i="3" s="1"/>
  <c r="N2049" i="3" a="1"/>
  <c r="N2049" i="3" s="1"/>
  <c r="N803" i="3" a="1"/>
  <c r="N803" i="3" s="1"/>
  <c r="O2039" i="3" a="1"/>
  <c r="O2039" i="3" s="1"/>
  <c r="O2491" i="3" a="1"/>
  <c r="O2491" i="3" s="1"/>
  <c r="N2859" i="3" a="1"/>
  <c r="N2859" i="3" s="1"/>
  <c r="N2503" i="3" a="1"/>
  <c r="N2503" i="3" s="1"/>
  <c r="N1233" i="3" a="1"/>
  <c r="N1233" i="3" s="1"/>
  <c r="O2248" i="3" a="1"/>
  <c r="O2248" i="3" s="1"/>
  <c r="N799" i="3" a="1"/>
  <c r="N799" i="3" s="1"/>
  <c r="O1420" i="3" a="1"/>
  <c r="O1420" i="3" s="1"/>
  <c r="N2471" i="3" a="1"/>
  <c r="N2471" i="3" s="1"/>
  <c r="O651" i="3" a="1"/>
  <c r="O651" i="3" s="1"/>
  <c r="N4198" i="3" a="1"/>
  <c r="N4198" i="3" s="1"/>
  <c r="N1303" i="3" a="1"/>
  <c r="N1303" i="3" s="1"/>
  <c r="N150" i="3" a="1"/>
  <c r="N150" i="3" s="1"/>
  <c r="N3001" i="3" a="1"/>
  <c r="N3001" i="3" s="1"/>
  <c r="N2187" i="3" a="1"/>
  <c r="N2187" i="3" s="1"/>
  <c r="N4121" i="3" a="1"/>
  <c r="N4121" i="3" s="1"/>
  <c r="N2115" i="3" a="1"/>
  <c r="N2115" i="3" s="1"/>
  <c r="N2792" i="3" a="1"/>
  <c r="N2792" i="3" s="1"/>
  <c r="N3905" i="3" a="1"/>
  <c r="N3905" i="3" s="1"/>
  <c r="O3945" i="3" a="1"/>
  <c r="O3945" i="3" s="1"/>
  <c r="O4275" i="3" a="1"/>
  <c r="O4275" i="3" s="1"/>
  <c r="O4418" i="3" a="1"/>
  <c r="O4418" i="3" s="1"/>
  <c r="O2912" i="3" a="1"/>
  <c r="O2912" i="3" s="1"/>
  <c r="N1718" i="3" a="1"/>
  <c r="N1718" i="3" s="1"/>
  <c r="O3735" i="3" a="1"/>
  <c r="O3735" i="3" s="1"/>
  <c r="O1333" i="3" a="1"/>
  <c r="O1333" i="3" s="1"/>
  <c r="O147" i="3" a="1"/>
  <c r="O147" i="3" s="1"/>
  <c r="O3123" i="3" a="1"/>
  <c r="O3123" i="3" s="1"/>
  <c r="O2440" i="3" a="1"/>
  <c r="O2440" i="3" s="1"/>
  <c r="O4707" i="3" a="1"/>
  <c r="O4707" i="3" s="1"/>
  <c r="O3308" i="3" a="1"/>
  <c r="O3308" i="3" s="1"/>
  <c r="O3104" i="3" a="1"/>
  <c r="O3104" i="3" s="1"/>
  <c r="O4005" i="3" a="1"/>
  <c r="O4005" i="3" s="1"/>
  <c r="O1334" i="3" a="1"/>
  <c r="O1334" i="3" s="1"/>
  <c r="O2857" i="3" a="1"/>
  <c r="O2857" i="3" s="1"/>
  <c r="O3868" i="3" a="1"/>
  <c r="O3868" i="3" s="1"/>
  <c r="O2798" i="3" a="1"/>
  <c r="O2798" i="3" s="1"/>
  <c r="O817" i="3" a="1"/>
  <c r="O817" i="3" s="1"/>
  <c r="O4133" i="3" a="1"/>
  <c r="O4133" i="3" s="1"/>
  <c r="O2513" i="3" a="1"/>
  <c r="O2513" i="3" s="1"/>
  <c r="O3243" i="3" a="1"/>
  <c r="O3243" i="3" s="1"/>
  <c r="O2762" i="3" a="1"/>
  <c r="O2762" i="3" s="1"/>
  <c r="O379" i="3" a="1"/>
  <c r="O379" i="3" s="1"/>
  <c r="O4809" i="3" a="1"/>
  <c r="O4809" i="3" s="1"/>
  <c r="O801" i="3" a="1"/>
  <c r="O801" i="3" s="1"/>
  <c r="N1870" i="3" a="1"/>
  <c r="N1870" i="3" s="1"/>
  <c r="O2583" i="3" a="1"/>
  <c r="O2583" i="3" s="1"/>
  <c r="O2423" i="3" a="1"/>
  <c r="O2423" i="3" s="1"/>
  <c r="O516" i="3" a="1"/>
  <c r="O516" i="3" s="1"/>
  <c r="N3175" i="3" a="1"/>
  <c r="N3175" i="3" s="1"/>
  <c r="N3542" i="3" a="1"/>
  <c r="N3542" i="3" s="1"/>
  <c r="N4226" i="3" a="1"/>
  <c r="N4226" i="3" s="1"/>
  <c r="N2985" i="3" a="1"/>
  <c r="N2985" i="3" s="1"/>
  <c r="N2499" i="3" a="1"/>
  <c r="N2499" i="3" s="1"/>
  <c r="N2290" i="3" a="1"/>
  <c r="N2290" i="3" s="1"/>
  <c r="N3755" i="3" a="1"/>
  <c r="N3755" i="3" s="1"/>
  <c r="O109" i="3" a="1"/>
  <c r="O109" i="3" s="1"/>
  <c r="N4395" i="3" a="1"/>
  <c r="N4395" i="3" s="1"/>
  <c r="O4315" i="3" a="1"/>
  <c r="O4315" i="3" s="1"/>
  <c r="O4839" i="3" a="1"/>
  <c r="O4839" i="3" s="1"/>
  <c r="O4272" i="3" a="1"/>
  <c r="O4272" i="3" s="1"/>
  <c r="O1300" i="3" a="1"/>
  <c r="O1300" i="3" s="1"/>
  <c r="O1464" i="3" a="1"/>
  <c r="O1464" i="3" s="1"/>
  <c r="O4645" i="3" a="1"/>
  <c r="O4645" i="3" s="1"/>
  <c r="O2679" i="3" a="1"/>
  <c r="O2679" i="3" s="1"/>
  <c r="O1703" i="3" a="1"/>
  <c r="O1703" i="3" s="1"/>
  <c r="O4157" i="3" a="1"/>
  <c r="O4157" i="3" s="1"/>
  <c r="O3354" i="3" a="1"/>
  <c r="O3354" i="3" s="1"/>
  <c r="O892" i="3" a="1"/>
  <c r="O892" i="3" s="1"/>
  <c r="O318" i="3" a="1"/>
  <c r="O318" i="3" s="1"/>
  <c r="O3538" i="3" a="1"/>
  <c r="O3538" i="3" s="1"/>
  <c r="O1959" i="3" a="1"/>
  <c r="O1959" i="3" s="1"/>
  <c r="O2595" i="3" a="1"/>
  <c r="O2595" i="3" s="1"/>
  <c r="O2533" i="3" a="1"/>
  <c r="O2533" i="3" s="1"/>
  <c r="O583" i="3" a="1"/>
  <c r="O583" i="3" s="1"/>
  <c r="N527" i="3" a="1"/>
  <c r="N527" i="3" s="1"/>
  <c r="O3589" i="3" a="1"/>
  <c r="O3589" i="3" s="1"/>
  <c r="O1767" i="3" a="1"/>
  <c r="O1767" i="3" s="1"/>
  <c r="N2307" i="3" a="1"/>
  <c r="N2307" i="3" s="1"/>
  <c r="N4578" i="3" a="1"/>
  <c r="N4578" i="3" s="1"/>
  <c r="N1064" i="3" a="1"/>
  <c r="N1064" i="3" s="1"/>
  <c r="N3990" i="3" a="1"/>
  <c r="N3990" i="3" s="1"/>
  <c r="N2837" i="3" a="1"/>
  <c r="N2837" i="3" s="1"/>
  <c r="N1029" i="3" a="1"/>
  <c r="N1029" i="3" s="1"/>
  <c r="O3225" i="3" a="1"/>
  <c r="O3225" i="3" s="1"/>
  <c r="O32" i="3" a="1"/>
  <c r="O32" i="3" s="1"/>
  <c r="O1373" i="3" a="1"/>
  <c r="O1373" i="3" s="1"/>
  <c r="O3743" i="3" a="1"/>
  <c r="O3743" i="3" s="1"/>
  <c r="O4333" i="3" a="1"/>
  <c r="O4333" i="3" s="1"/>
  <c r="O4706" i="3" a="1"/>
  <c r="O4706" i="3" s="1"/>
  <c r="N4065" i="3" a="1"/>
  <c r="N4065" i="3" s="1"/>
  <c r="N2682" i="3" a="1"/>
  <c r="N2682" i="3" s="1"/>
  <c r="O3550" i="3" a="1"/>
  <c r="O3550" i="3" s="1"/>
  <c r="O3966" i="3" a="1"/>
  <c r="O3966" i="3" s="1"/>
  <c r="N1397" i="3" a="1"/>
  <c r="N1397" i="3" s="1"/>
  <c r="N2060" i="3" a="1"/>
  <c r="N2060" i="3" s="1"/>
  <c r="O2555" i="3" a="1"/>
  <c r="O2555" i="3" s="1"/>
  <c r="N2371" i="3" a="1"/>
  <c r="N2371" i="3" s="1"/>
  <c r="N1922" i="3" a="1"/>
  <c r="N1922" i="3" s="1"/>
  <c r="O634" i="3" a="1"/>
  <c r="O634" i="3" s="1"/>
  <c r="O305" i="3" a="1"/>
  <c r="O305" i="3" s="1"/>
  <c r="O1062" i="3" a="1"/>
  <c r="O1062" i="3" s="1"/>
  <c r="O110" i="3" a="1"/>
  <c r="O110" i="3" s="1"/>
  <c r="O163" i="3" a="1"/>
  <c r="O163" i="3" s="1"/>
  <c r="N839" i="3" a="1"/>
  <c r="N839" i="3" s="1"/>
  <c r="O3160" i="3" a="1"/>
  <c r="O3160" i="3" s="1"/>
  <c r="O833" i="3" a="1"/>
  <c r="O833" i="3" s="1"/>
  <c r="N2849" i="3" a="1"/>
  <c r="N2849" i="3" s="1"/>
  <c r="O4384" i="3" a="1"/>
  <c r="O4384" i="3" s="1"/>
  <c r="O1723" i="3" a="1"/>
  <c r="O1723" i="3" s="1"/>
  <c r="N2793" i="3" a="1"/>
  <c r="N2793" i="3" s="1"/>
  <c r="N2254" i="3" a="1"/>
  <c r="N2254" i="3" s="1"/>
  <c r="N4137" i="3" a="1"/>
  <c r="N4137" i="3" s="1"/>
  <c r="N3967" i="3" a="1"/>
  <c r="N3967" i="3" s="1"/>
  <c r="N2511" i="3" a="1"/>
  <c r="N2511" i="3" s="1"/>
  <c r="N4696" i="3" a="1"/>
  <c r="N4696" i="3" s="1"/>
  <c r="N4838" i="3" a="1"/>
  <c r="N4838" i="3" s="1"/>
  <c r="O2168" i="3" a="1"/>
  <c r="O2168" i="3" s="1"/>
  <c r="N4594" i="3" a="1"/>
  <c r="N4594" i="3" s="1"/>
  <c r="O4467" i="3" a="1"/>
  <c r="O4467" i="3" s="1"/>
  <c r="O2364" i="3" a="1"/>
  <c r="O2364" i="3" s="1"/>
  <c r="O1548" i="3" a="1"/>
  <c r="O1548" i="3" s="1"/>
  <c r="N1683" i="3" a="1"/>
  <c r="N1683" i="3" s="1"/>
  <c r="O1416" i="3" a="1"/>
  <c r="O1416" i="3" s="1"/>
  <c r="O2835" i="3" a="1"/>
  <c r="O2835" i="3" s="1"/>
  <c r="N2057" i="3" a="1"/>
  <c r="N2057" i="3" s="1"/>
  <c r="N1807" i="3" a="1"/>
  <c r="N1807" i="3" s="1"/>
  <c r="O3576" i="3" a="1"/>
  <c r="O3576" i="3" s="1"/>
  <c r="O3279" i="3" a="1"/>
  <c r="O3279" i="3" s="1"/>
  <c r="N3326" i="3" a="1"/>
  <c r="N3326" i="3" s="1"/>
  <c r="N6875" i="3" a="1"/>
  <c r="N6875" i="3" s="1"/>
  <c r="N3357" i="3" a="1"/>
  <c r="N3357" i="3" s="1"/>
  <c r="O4742" i="3" a="1"/>
  <c r="O4742" i="3" s="1"/>
  <c r="O1359" i="3" a="1"/>
  <c r="O1359" i="3" s="1"/>
  <c r="O4459" i="3" a="1"/>
  <c r="O4459" i="3" s="1"/>
  <c r="N1961" i="3" a="1"/>
  <c r="N1961" i="3" s="1"/>
  <c r="N1571" i="3" a="1"/>
  <c r="N1571" i="3" s="1"/>
  <c r="O1376" i="3" a="1"/>
  <c r="O1376" i="3" s="1"/>
  <c r="N2658" i="3" a="1"/>
  <c r="N2658" i="3" s="1"/>
  <c r="O4556" i="3" a="1"/>
  <c r="O4556" i="3" s="1"/>
  <c r="O551" i="3" a="1"/>
  <c r="O551" i="3" s="1"/>
  <c r="O2092" i="3" a="1"/>
  <c r="O2092" i="3" s="1"/>
  <c r="N1159" i="3" a="1"/>
  <c r="N1159" i="3" s="1"/>
  <c r="N1729" i="3" a="1"/>
  <c r="N1729" i="3" s="1"/>
  <c r="O1040" i="3" a="1"/>
  <c r="O1040" i="3" s="1"/>
  <c r="O472" i="3" a="1"/>
  <c r="O472" i="3" s="1"/>
  <c r="O596" i="3" a="1"/>
  <c r="O596" i="3" s="1"/>
  <c r="N891" i="3" a="1"/>
  <c r="N891" i="3" s="1"/>
  <c r="O3750" i="3" a="1"/>
  <c r="O3750" i="3" s="1"/>
  <c r="N2579" i="3" a="1"/>
  <c r="N2579" i="3" s="1"/>
  <c r="O2760" i="3" a="1"/>
  <c r="O2760" i="3" s="1"/>
  <c r="N1335" i="3" a="1"/>
  <c r="N1335" i="3" s="1"/>
  <c r="O7347" i="3" a="1"/>
  <c r="O7347" i="3" s="1"/>
  <c r="N3381" i="3" a="1"/>
  <c r="N3381" i="3" s="1"/>
  <c r="O3417" i="3" a="1"/>
  <c r="O3417" i="3" s="1"/>
  <c r="O1314" i="3" a="1"/>
  <c r="O1314" i="3" s="1"/>
  <c r="N2398" i="3" a="1"/>
  <c r="N2398" i="3" s="1"/>
  <c r="N1639" i="3" a="1"/>
  <c r="N1639" i="3" s="1"/>
  <c r="O2800" i="3" a="1"/>
  <c r="O2800" i="3" s="1"/>
  <c r="N2344" i="3" a="1"/>
  <c r="N2344" i="3" s="1"/>
  <c r="N3606" i="3" a="1"/>
  <c r="N3606" i="3" s="1"/>
  <c r="N3780" i="3" a="1"/>
  <c r="N3780" i="3" s="1"/>
  <c r="N4752" i="3" a="1"/>
  <c r="N4752" i="3" s="1"/>
  <c r="N463" i="3" a="1"/>
  <c r="N463" i="3" s="1"/>
  <c r="N2377" i="3" a="1"/>
  <c r="N2377" i="3" s="1"/>
  <c r="O6354" i="3" a="1"/>
  <c r="O6354" i="3" s="1"/>
  <c r="O4141" i="3" a="1"/>
  <c r="O4141" i="3" s="1"/>
  <c r="O1307" i="3" a="1"/>
  <c r="O1307" i="3" s="1"/>
  <c r="O3292" i="3" a="1"/>
  <c r="O3292" i="3" s="1"/>
  <c r="N943" i="3" a="1"/>
  <c r="N943" i="3" s="1"/>
  <c r="O423" i="3" a="1"/>
  <c r="O423" i="3" s="1"/>
  <c r="O523" i="3" a="1"/>
  <c r="O523" i="3" s="1"/>
  <c r="N4378" i="3" a="1"/>
  <c r="N4378" i="3" s="1"/>
  <c r="N1667" i="3" a="1"/>
  <c r="N1667" i="3" s="1"/>
  <c r="N4155" i="3" a="1"/>
  <c r="N4155" i="3" s="1"/>
  <c r="N3432" i="3" a="1"/>
  <c r="N3432" i="3" s="1"/>
  <c r="N3253" i="3" a="1"/>
  <c r="N3253" i="3" s="1"/>
  <c r="N4510" i="3" a="1"/>
  <c r="N4510" i="3" s="1"/>
  <c r="N4145" i="3" a="1"/>
  <c r="N4145" i="3" s="1"/>
  <c r="N3333" i="3" a="1"/>
  <c r="N3333" i="3" s="1"/>
  <c r="O2757" i="3" a="1"/>
  <c r="O2757" i="3" s="1"/>
  <c r="O1604" i="3" a="1"/>
  <c r="O1604" i="3" s="1"/>
  <c r="O4746" i="3" a="1"/>
  <c r="O4746" i="3" s="1"/>
  <c r="O2087" i="3" a="1"/>
  <c r="O2087" i="3" s="1"/>
  <c r="O1692" i="3" a="1"/>
  <c r="O1692" i="3" s="1"/>
  <c r="O1214" i="3" a="1"/>
  <c r="O1214" i="3" s="1"/>
  <c r="O3764" i="3" a="1"/>
  <c r="O3764" i="3" s="1"/>
  <c r="O763" i="3" a="1"/>
  <c r="O763" i="3" s="1"/>
  <c r="N4535" i="3" a="1"/>
  <c r="N4535" i="3" s="1"/>
  <c r="O3775" i="3" a="1"/>
  <c r="O3775" i="3" s="1"/>
  <c r="O2514" i="3" a="1"/>
  <c r="O2514" i="3" s="1"/>
  <c r="N4370" i="3" a="1"/>
  <c r="N4370" i="3" s="1"/>
  <c r="N3288" i="3" a="1"/>
  <c r="N3288" i="3" s="1"/>
  <c r="N1526" i="3" a="1"/>
  <c r="N1526" i="3" s="1"/>
  <c r="N3804" i="3" a="1"/>
  <c r="N3804" i="3" s="1"/>
  <c r="N686" i="3" a="1"/>
  <c r="N686" i="3" s="1"/>
  <c r="N3403" i="3" a="1"/>
  <c r="N3403" i="3" s="1"/>
  <c r="N2067" i="3" a="1"/>
  <c r="N2067" i="3" s="1"/>
  <c r="N2950" i="3" a="1"/>
  <c r="N2950" i="3" s="1"/>
  <c r="O4381" i="3" a="1"/>
  <c r="O4381" i="3" s="1"/>
  <c r="O1565" i="3" a="1"/>
  <c r="O1565" i="3" s="1"/>
  <c r="O2042" i="3" a="1"/>
  <c r="O2042" i="3" s="1"/>
  <c r="O915" i="3" a="1"/>
  <c r="O915" i="3" s="1"/>
  <c r="O190" i="3" a="1"/>
  <c r="O190" i="3" s="1"/>
  <c r="N2583" i="3" a="1"/>
  <c r="N2583" i="3" s="1"/>
  <c r="N3668" i="3" a="1"/>
  <c r="N3668" i="3" s="1"/>
  <c r="N4326" i="3" a="1"/>
  <c r="N4326" i="3" s="1"/>
  <c r="N3332" i="3" a="1"/>
  <c r="N3332" i="3" s="1"/>
  <c r="O5132" i="3" a="1"/>
  <c r="O5132" i="3" s="1"/>
  <c r="O2714" i="3" a="1"/>
  <c r="O2714" i="3" s="1"/>
  <c r="O2054" i="3" a="1"/>
  <c r="O2054" i="3" s="1"/>
  <c r="N3960" i="3" a="1"/>
  <c r="N3960" i="3" s="1"/>
  <c r="O258" i="3" a="1"/>
  <c r="O258" i="3" s="1"/>
  <c r="O3157" i="3" a="1"/>
  <c r="O3157" i="3" s="1"/>
  <c r="O3228" i="3" a="1"/>
  <c r="O3228" i="3" s="1"/>
  <c r="O4832" i="3" a="1"/>
  <c r="O4832" i="3" s="1"/>
  <c r="O486" i="3" a="1"/>
  <c r="O486" i="3" s="1"/>
  <c r="O1682" i="3" a="1"/>
  <c r="O1682" i="3" s="1"/>
  <c r="O1092" i="3" a="1"/>
  <c r="O1092" i="3" s="1"/>
  <c r="O1305" i="3" a="1"/>
  <c r="O1305" i="3" s="1"/>
  <c r="N1654" i="3" a="1"/>
  <c r="N1654" i="3" s="1"/>
  <c r="O1052" i="3" a="1"/>
  <c r="O1052" i="3" s="1"/>
  <c r="O3856" i="3" a="1"/>
  <c r="O3856" i="3" s="1"/>
  <c r="O1932" i="3" a="1"/>
  <c r="O1932" i="3" s="1"/>
  <c r="O128" i="3" a="1"/>
  <c r="O128" i="3" s="1"/>
  <c r="O2693" i="3" a="1"/>
  <c r="O2693" i="3" s="1"/>
  <c r="N1617" i="3" a="1"/>
  <c r="N1617" i="3" s="1"/>
  <c r="N4057" i="3" a="1"/>
  <c r="N4057" i="3" s="1"/>
  <c r="N2404" i="3" a="1"/>
  <c r="N2404" i="3" s="1"/>
  <c r="N1129" i="3" a="1"/>
  <c r="N1129" i="3" s="1"/>
  <c r="N4640" i="3" a="1"/>
  <c r="N4640" i="3" s="1"/>
  <c r="N2868" i="3" a="1"/>
  <c r="N2868" i="3" s="1"/>
  <c r="N137" i="3" a="1"/>
  <c r="N137" i="3" s="1"/>
  <c r="O5935" i="3" a="1"/>
  <c r="O5935" i="3" s="1"/>
  <c r="O2482" i="3" a="1"/>
  <c r="O2482" i="3" s="1"/>
  <c r="O542" i="3" a="1"/>
  <c r="O542" i="3" s="1"/>
  <c r="O1650" i="3" a="1"/>
  <c r="O1650" i="3" s="1"/>
  <c r="O152" i="3" a="1"/>
  <c r="O152" i="3" s="1"/>
  <c r="N161" i="3" a="1"/>
  <c r="N161" i="3" s="1"/>
  <c r="O3739" i="3" a="1"/>
  <c r="O3739" i="3" s="1"/>
  <c r="O4834" i="3" a="1"/>
  <c r="O4834" i="3" s="1"/>
  <c r="O3213" i="3" a="1"/>
  <c r="O3213" i="3" s="1"/>
  <c r="N1880" i="3" a="1"/>
  <c r="N1880" i="3" s="1"/>
  <c r="O1725" i="3" a="1"/>
  <c r="O1725" i="3" s="1"/>
  <c r="O2225" i="3" a="1"/>
  <c r="O2225" i="3" s="1"/>
  <c r="O4303" i="3" a="1"/>
  <c r="O4303" i="3" s="1"/>
  <c r="O2665" i="3" a="1"/>
  <c r="O2665" i="3" s="1"/>
  <c r="N3072" i="3" a="1"/>
  <c r="N3072" i="3" s="1"/>
  <c r="N3546" i="3" a="1"/>
  <c r="N3546" i="3" s="1"/>
  <c r="O1112" i="3" a="1"/>
  <c r="O1112" i="3" s="1"/>
  <c r="O3220" i="3" a="1"/>
  <c r="O3220" i="3" s="1"/>
  <c r="N2504" i="3" a="1"/>
  <c r="N2504" i="3" s="1"/>
  <c r="O1209" i="3" a="1"/>
  <c r="O1209" i="3" s="1"/>
  <c r="N1384" i="3" a="1"/>
  <c r="N1384" i="3" s="1"/>
  <c r="O1241" i="3" a="1"/>
  <c r="O1241" i="3" s="1"/>
  <c r="N4797" i="3" a="1"/>
  <c r="N4797" i="3" s="1"/>
  <c r="N2780" i="3" a="1"/>
  <c r="N2780" i="3" s="1"/>
  <c r="N3156" i="3" a="1"/>
  <c r="N3156" i="3" s="1"/>
  <c r="O2061" i="3" a="1"/>
  <c r="O2061" i="3" s="1"/>
  <c r="O344" i="3" a="1"/>
  <c r="O344" i="3" s="1"/>
  <c r="O4197" i="3" a="1"/>
  <c r="O4197" i="3" s="1"/>
  <c r="O2239" i="3" a="1"/>
  <c r="O2239" i="3" s="1"/>
  <c r="O716" i="3" a="1"/>
  <c r="O716" i="3" s="1"/>
  <c r="N602" i="3" a="1"/>
  <c r="N602" i="3" s="1"/>
  <c r="O2293" i="3" a="1"/>
  <c r="O2293" i="3" s="1"/>
  <c r="O1395" i="3" a="1"/>
  <c r="O1395" i="3" s="1"/>
  <c r="O4206" i="3" a="1"/>
  <c r="O4206" i="3" s="1"/>
  <c r="O1570" i="3" a="1"/>
  <c r="O1570" i="3" s="1"/>
  <c r="O2805" i="3" a="1"/>
  <c r="O2805" i="3" s="1"/>
  <c r="O1245" i="3" a="1"/>
  <c r="O1245" i="3" s="1"/>
  <c r="O526" i="3" a="1"/>
  <c r="O526" i="3" s="1"/>
  <c r="O3145" i="3" a="1"/>
  <c r="O3145" i="3" s="1"/>
  <c r="N3086" i="3" a="1"/>
  <c r="N3086" i="3" s="1"/>
  <c r="O4847" i="3" a="1"/>
  <c r="O4847" i="3" s="1"/>
  <c r="O2318" i="3" a="1"/>
  <c r="O2318" i="3" s="1"/>
  <c r="O3561" i="3" a="1"/>
  <c r="O3561" i="3" s="1"/>
  <c r="O64" i="3" a="1"/>
  <c r="O64" i="3" s="1"/>
  <c r="O2489" i="3" a="1"/>
  <c r="O2489" i="3" s="1"/>
  <c r="N245" i="3" a="1"/>
  <c r="N245" i="3" s="1"/>
  <c r="N4588" i="3" a="1"/>
  <c r="N4588" i="3" s="1"/>
  <c r="O4570" i="3" a="1"/>
  <c r="O4570" i="3" s="1"/>
  <c r="O2686" i="3" a="1"/>
  <c r="O2686" i="3" s="1"/>
  <c r="N1839" i="3" a="1"/>
  <c r="N1839" i="3" s="1"/>
  <c r="N2023" i="3" a="1"/>
  <c r="N2023" i="3" s="1"/>
  <c r="N1038" i="3" a="1"/>
  <c r="N1038" i="3" s="1"/>
  <c r="O5798" i="3" a="1"/>
  <c r="O5798" i="3" s="1"/>
  <c r="O4524" i="3" a="1"/>
  <c r="O4524" i="3" s="1"/>
  <c r="O452" i="3" a="1"/>
  <c r="O452" i="3" s="1"/>
  <c r="O1811" i="3" a="1"/>
  <c r="O1811" i="3" s="1"/>
  <c r="O291" i="3" a="1"/>
  <c r="O291" i="3" s="1"/>
  <c r="O2264" i="3" a="1"/>
  <c r="O2264" i="3" s="1"/>
  <c r="O2850" i="3" a="1"/>
  <c r="O2850" i="3" s="1"/>
  <c r="O3464" i="3" a="1"/>
  <c r="O3464" i="3" s="1"/>
  <c r="O3449" i="3" a="1"/>
  <c r="O3449" i="3" s="1"/>
  <c r="O876" i="3" a="1"/>
  <c r="O876" i="3" s="1"/>
  <c r="O681" i="3" a="1"/>
  <c r="O681" i="3" s="1"/>
  <c r="O2852" i="3" a="1"/>
  <c r="O2852" i="3" s="1"/>
  <c r="O2173" i="3" a="1"/>
  <c r="O2173" i="3" s="1"/>
  <c r="O49" i="3" a="1"/>
  <c r="O49" i="3" s="1"/>
  <c r="O1608" i="3" a="1"/>
  <c r="O1608" i="3" s="1"/>
  <c r="N1680" i="3" a="1"/>
  <c r="N1680" i="3" s="1"/>
  <c r="N1208" i="3" a="1"/>
  <c r="N1208" i="3" s="1"/>
  <c r="N1173" i="3" a="1"/>
  <c r="N1173" i="3" s="1"/>
  <c r="O333" i="3" a="1"/>
  <c r="O333" i="3" s="1"/>
  <c r="O846" i="3" a="1"/>
  <c r="O846" i="3" s="1"/>
  <c r="O1850" i="3" a="1"/>
  <c r="O1850" i="3" s="1"/>
  <c r="N2978" i="3" a="1"/>
  <c r="N2978" i="3" s="1"/>
  <c r="N138" i="3" a="1"/>
  <c r="N138" i="3" s="1"/>
  <c r="N9593" i="3" a="1"/>
  <c r="N9593" i="3" s="1"/>
  <c r="O2710" i="3" a="1"/>
  <c r="O2710" i="3" s="1"/>
  <c r="N311" i="3" a="1"/>
  <c r="N311" i="3" s="1"/>
  <c r="O4508" i="3" a="1"/>
  <c r="O4508" i="3" s="1"/>
  <c r="N1065" i="3" a="1"/>
  <c r="N1065" i="3" s="1"/>
  <c r="O4051" i="3" a="1"/>
  <c r="O4051" i="3" s="1"/>
  <c r="O4385" i="3" a="1"/>
  <c r="O4385" i="3" s="1"/>
  <c r="N956" i="3" a="1"/>
  <c r="N956" i="3" s="1"/>
  <c r="N553" i="3" a="1"/>
  <c r="N553" i="3" s="1"/>
  <c r="O1820" i="3" a="1"/>
  <c r="O1820" i="3" s="1"/>
  <c r="N921" i="3" a="1"/>
  <c r="N921" i="3" s="1"/>
  <c r="N3875" i="3" a="1"/>
  <c r="N3875" i="3" s="1"/>
  <c r="N2320" i="3" a="1"/>
  <c r="N2320" i="3" s="1"/>
  <c r="N1558" i="3" a="1"/>
  <c r="N1558" i="3" s="1"/>
  <c r="N112" i="3" a="1"/>
  <c r="N112" i="3" s="1"/>
  <c r="N207" i="3" a="1"/>
  <c r="N207" i="3" s="1"/>
  <c r="N1299" i="3" a="1"/>
  <c r="N1299" i="3" s="1"/>
  <c r="O2048" i="3" a="1"/>
  <c r="O2048" i="3" s="1"/>
  <c r="O2605" i="3" a="1"/>
  <c r="O2605" i="3" s="1"/>
  <c r="N4579" i="3" a="1"/>
  <c r="N4579" i="3" s="1"/>
  <c r="O2830" i="3" a="1"/>
  <c r="O2830" i="3" s="1"/>
  <c r="N4632" i="3" a="1"/>
  <c r="N4632" i="3" s="1"/>
  <c r="O1770" i="3" a="1"/>
  <c r="O1770" i="3" s="1"/>
  <c r="O1637" i="3" a="1"/>
  <c r="O1637" i="3" s="1"/>
  <c r="N2271" i="3" a="1"/>
  <c r="N2271" i="3" s="1"/>
  <c r="N2825" i="3" a="1"/>
  <c r="N2825" i="3" s="1"/>
  <c r="N1860" i="3" a="1"/>
  <c r="N1860" i="3" s="1"/>
  <c r="N2883" i="3" a="1"/>
  <c r="N2883" i="3" s="1"/>
  <c r="N435" i="3" a="1"/>
  <c r="N435" i="3" s="1"/>
  <c r="N2807" i="3" a="1"/>
  <c r="N2807" i="3" s="1"/>
  <c r="N3965" i="3" a="1"/>
  <c r="N3965" i="3" s="1"/>
  <c r="N2177" i="3" a="1"/>
  <c r="N2177" i="3" s="1"/>
  <c r="N3915" i="3" a="1"/>
  <c r="N3915" i="3" s="1"/>
  <c r="N3279" i="3" a="1"/>
  <c r="N3279" i="3" s="1"/>
  <c r="N4102" i="3" a="1"/>
  <c r="N4102" i="3" s="1"/>
  <c r="N1232" i="3" a="1"/>
  <c r="N1232" i="3" s="1"/>
  <c r="N4318" i="3" a="1"/>
  <c r="N4318" i="3" s="1"/>
  <c r="N2979" i="3" a="1"/>
  <c r="N2979" i="3" s="1"/>
  <c r="N2623" i="3" a="1"/>
  <c r="N2623" i="3" s="1"/>
  <c r="N4046" i="3" a="1"/>
  <c r="N4046" i="3" s="1"/>
  <c r="N761" i="3" a="1"/>
  <c r="N761" i="3" s="1"/>
  <c r="N3311" i="3" a="1"/>
  <c r="N3311" i="3" s="1"/>
  <c r="N3293" i="3" a="1"/>
  <c r="N3293" i="3" s="1"/>
  <c r="N4306" i="3" a="1"/>
  <c r="N4306" i="3" s="1"/>
  <c r="N3984" i="3" a="1"/>
  <c r="N3984" i="3" s="1"/>
  <c r="N3591" i="3" a="1"/>
  <c r="N3591" i="3" s="1"/>
  <c r="N2870" i="3" a="1"/>
  <c r="N2870" i="3" s="1"/>
  <c r="O2579" i="3" a="1"/>
  <c r="O2579" i="3" s="1"/>
  <c r="N3884" i="3" a="1"/>
  <c r="N3884" i="3" s="1"/>
  <c r="O1807" i="3" a="1"/>
  <c r="O1807" i="3" s="1"/>
  <c r="O4661" i="3" a="1"/>
  <c r="O4661" i="3" s="1"/>
  <c r="O940" i="3" a="1"/>
  <c r="O940" i="3" s="1"/>
  <c r="O2891" i="3" a="1"/>
  <c r="O2891" i="3" s="1"/>
  <c r="N4505" i="3" a="1"/>
  <c r="N4505" i="3" s="1"/>
  <c r="O1983" i="3" a="1"/>
  <c r="O1983" i="3" s="1"/>
  <c r="O2701" i="3" a="1"/>
  <c r="O2701" i="3" s="1"/>
  <c r="N1126" i="3" a="1"/>
  <c r="N1126" i="3" s="1"/>
  <c r="O3761" i="3" a="1"/>
  <c r="O3761" i="3" s="1"/>
  <c r="N2009" i="3" a="1"/>
  <c r="N2009" i="3" s="1"/>
  <c r="O3859" i="3" a="1"/>
  <c r="O3859" i="3" s="1"/>
  <c r="N860" i="3" a="1"/>
  <c r="N860" i="3" s="1"/>
  <c r="O9104" i="3" a="1"/>
  <c r="O9104" i="3" s="1"/>
  <c r="O4196" i="3" a="1"/>
  <c r="O4196" i="3" s="1"/>
  <c r="N402" i="3" a="1"/>
  <c r="N402" i="3" s="1"/>
  <c r="N334" i="3" a="1"/>
  <c r="N334" i="3" s="1"/>
  <c r="N2631" i="3" a="1"/>
  <c r="N2631" i="3" s="1"/>
  <c r="N1903" i="3" a="1"/>
  <c r="N1903" i="3" s="1"/>
  <c r="N4497" i="3" a="1"/>
  <c r="N4497" i="3" s="1"/>
  <c r="N2081" i="3" a="1"/>
  <c r="N2081" i="3" s="1"/>
  <c r="N4040" i="3" a="1"/>
  <c r="N4040" i="3" s="1"/>
  <c r="N4030" i="3" a="1"/>
  <c r="N4030" i="3" s="1"/>
  <c r="N2904" i="3" a="1"/>
  <c r="N2904" i="3" s="1"/>
  <c r="N347" i="3" a="1"/>
  <c r="N347" i="3" s="1"/>
  <c r="N2556" i="3" a="1"/>
  <c r="N2556" i="3" s="1"/>
  <c r="N4673" i="3" a="1"/>
  <c r="N4673" i="3" s="1"/>
  <c r="N2961" i="3" a="1"/>
  <c r="N2961" i="3" s="1"/>
  <c r="N2636" i="3" a="1"/>
  <c r="N2636" i="3" s="1"/>
  <c r="O2340" i="3" a="1"/>
  <c r="O2340" i="3" s="1"/>
  <c r="N2498" i="3" a="1"/>
  <c r="N2498" i="3" s="1"/>
  <c r="O2202" i="3" a="1"/>
  <c r="O2202" i="3" s="1"/>
  <c r="N1203" i="3" a="1"/>
  <c r="N1203" i="3" s="1"/>
  <c r="O4243" i="3" a="1"/>
  <c r="O4243" i="3" s="1"/>
  <c r="O1557" i="3" a="1"/>
  <c r="O1557" i="3" s="1"/>
  <c r="N855" i="3" a="1"/>
  <c r="N855" i="3" s="1"/>
  <c r="N1962" i="3" a="1"/>
  <c r="N1962" i="3" s="1"/>
  <c r="O411" i="3" a="1"/>
  <c r="O411" i="3" s="1"/>
  <c r="O4074" i="3" a="1"/>
  <c r="O4074" i="3" s="1"/>
  <c r="O4424" i="3" a="1"/>
  <c r="O4424" i="3" s="1"/>
  <c r="O2097" i="3" a="1"/>
  <c r="O2097" i="3" s="1"/>
  <c r="N3841" i="3" a="1"/>
  <c r="N3841" i="3" s="1"/>
  <c r="N2424" i="3" a="1"/>
  <c r="N2424" i="3" s="1"/>
  <c r="N2092" i="3" a="1"/>
  <c r="N2092" i="3" s="1"/>
  <c r="N2117" i="3" a="1"/>
  <c r="N2117" i="3" s="1"/>
  <c r="N2600" i="3" a="1"/>
  <c r="N2600" i="3" s="1"/>
  <c r="N1060" i="3" a="1"/>
  <c r="N1060" i="3" s="1"/>
  <c r="N3201" i="3" a="1"/>
  <c r="N3201" i="3" s="1"/>
  <c r="N3024" i="3" a="1"/>
  <c r="N3024" i="3" s="1"/>
  <c r="N2439" i="3" a="1"/>
  <c r="N2439" i="3" s="1"/>
  <c r="N2900" i="3" a="1"/>
  <c r="N2900" i="3" s="1"/>
  <c r="N833" i="3" a="1"/>
  <c r="N833" i="3" s="1"/>
  <c r="N3173" i="3" a="1"/>
  <c r="N3173" i="3" s="1"/>
  <c r="N3274" i="3" a="1"/>
  <c r="N3274" i="3" s="1"/>
  <c r="N3262" i="3" a="1"/>
  <c r="N3262" i="3" s="1"/>
  <c r="N472" i="3" a="1"/>
  <c r="N472" i="3" s="1"/>
  <c r="N3424" i="3" a="1"/>
  <c r="N3424" i="3" s="1"/>
  <c r="N54" i="3" a="1"/>
  <c r="N54" i="3" s="1"/>
  <c r="N1884" i="3" a="1"/>
  <c r="N1884" i="3" s="1"/>
  <c r="N9130" i="3" a="1"/>
  <c r="N9130" i="3" s="1"/>
  <c r="O2955" i="3" a="1"/>
  <c r="O2955" i="3" s="1"/>
  <c r="O2477" i="3" a="1"/>
  <c r="O2477" i="3" s="1"/>
  <c r="O2944" i="3" a="1"/>
  <c r="O2944" i="3" s="1"/>
  <c r="O2308" i="3" a="1"/>
  <c r="O2308" i="3" s="1"/>
  <c r="O4554" i="3" a="1"/>
  <c r="O4554" i="3" s="1"/>
  <c r="N149" i="3" a="1"/>
  <c r="N149" i="3" s="1"/>
  <c r="O501" i="3" a="1"/>
  <c r="O501" i="3" s="1"/>
  <c r="O1440" i="3" a="1"/>
  <c r="O1440" i="3" s="1"/>
  <c r="O2521" i="3" a="1"/>
  <c r="O2521" i="3" s="1"/>
  <c r="O3229" i="3" a="1"/>
  <c r="O3229" i="3" s="1"/>
  <c r="N3160" i="3" a="1"/>
  <c r="N3160" i="3" s="1"/>
  <c r="N2326" i="3" a="1"/>
  <c r="N2326" i="3" s="1"/>
  <c r="N2039" i="3" a="1"/>
  <c r="N2039" i="3" s="1"/>
  <c r="N3750" i="3" a="1"/>
  <c r="N3750" i="3" s="1"/>
  <c r="N591" i="3" a="1"/>
  <c r="N591" i="3" s="1"/>
  <c r="N1287" i="3" a="1"/>
  <c r="N1287" i="3" s="1"/>
  <c r="N4390" i="3" a="1"/>
  <c r="N4390" i="3" s="1"/>
  <c r="N4459" i="3" a="1"/>
  <c r="N4459" i="3" s="1"/>
  <c r="N249" i="3" a="1"/>
  <c r="N249" i="3" s="1"/>
  <c r="N4815" i="3" a="1"/>
  <c r="N4815" i="3" s="1"/>
  <c r="N821" i="3" a="1"/>
  <c r="N821" i="3" s="1"/>
  <c r="N4552" i="3" a="1"/>
  <c r="N4552" i="3" s="1"/>
  <c r="N4061" i="3" a="1"/>
  <c r="N4061" i="3" s="1"/>
  <c r="O3472" i="3" a="1"/>
  <c r="O3472" i="3" s="1"/>
  <c r="O3763" i="3" a="1"/>
  <c r="O3763" i="3" s="1"/>
  <c r="N2493" i="3" a="1"/>
  <c r="N2493" i="3" s="1"/>
  <c r="O1844" i="3" a="1"/>
  <c r="O1844" i="3" s="1"/>
  <c r="O354" i="3" a="1"/>
  <c r="O354" i="3" s="1"/>
  <c r="O1535" i="3" a="1"/>
  <c r="O1535" i="3" s="1"/>
  <c r="O4335" i="3" a="1"/>
  <c r="O4335" i="3" s="1"/>
  <c r="O1627" i="3" a="1"/>
  <c r="O1627" i="3" s="1"/>
  <c r="N3066" i="3" a="1"/>
  <c r="N3066" i="3" s="1"/>
  <c r="N4566" i="3" a="1"/>
  <c r="N4566" i="3" s="1"/>
  <c r="N1417" i="3" a="1"/>
  <c r="N1417" i="3" s="1"/>
  <c r="N2216" i="3" a="1"/>
  <c r="N2216" i="3" s="1"/>
  <c r="N777" i="3" a="1"/>
  <c r="N777" i="3" s="1"/>
  <c r="N3502" i="3" a="1"/>
  <c r="N3502" i="3" s="1"/>
  <c r="N2028" i="3" a="1"/>
  <c r="N2028" i="3" s="1"/>
  <c r="N3691" i="3" a="1"/>
  <c r="N3691" i="3" s="1"/>
  <c r="N3904" i="3" a="1"/>
  <c r="N3904" i="3" s="1"/>
  <c r="N4096" i="3" a="1"/>
  <c r="N4096" i="3" s="1"/>
  <c r="N2240" i="3" a="1"/>
  <c r="N2240" i="3" s="1"/>
  <c r="O4976" i="3" a="1"/>
  <c r="O4976" i="3" s="1"/>
  <c r="O2060" i="3" a="1"/>
  <c r="O2060" i="3" s="1"/>
  <c r="O2249" i="3" a="1"/>
  <c r="O2249" i="3" s="1"/>
  <c r="O3068" i="3" a="1"/>
  <c r="O3068" i="3" s="1"/>
  <c r="N3795" i="3" a="1"/>
  <c r="N3795" i="3" s="1"/>
  <c r="N2852" i="3" a="1"/>
  <c r="N2852" i="3" s="1"/>
  <c r="N3896" i="3" a="1"/>
  <c r="N3896" i="3" s="1"/>
  <c r="N1610" i="3" a="1"/>
  <c r="N1610" i="3" s="1"/>
  <c r="N3057" i="3" a="1"/>
  <c r="N3057" i="3" s="1"/>
  <c r="N1149" i="3" a="1"/>
  <c r="N1149" i="3" s="1"/>
  <c r="N3469" i="3" a="1"/>
  <c r="N3469" i="3" s="1"/>
  <c r="N3543" i="3" a="1"/>
  <c r="N3543" i="3" s="1"/>
  <c r="N4596" i="3" a="1"/>
  <c r="N4596" i="3" s="1"/>
  <c r="N4122" i="3" a="1"/>
  <c r="N4122" i="3" s="1"/>
  <c r="N4706" i="3" a="1"/>
  <c r="N4706" i="3" s="1"/>
  <c r="N3011" i="3" a="1"/>
  <c r="N3011" i="3" s="1"/>
  <c r="N4836" i="3" a="1"/>
  <c r="N4836" i="3" s="1"/>
  <c r="N4307" i="3" a="1"/>
  <c r="N4307" i="3" s="1"/>
  <c r="N2596" i="3" a="1"/>
  <c r="N2596" i="3" s="1"/>
  <c r="N3427" i="3" a="1"/>
  <c r="N3427" i="3" s="1"/>
  <c r="N4119" i="3" a="1"/>
  <c r="N4119" i="3" s="1"/>
  <c r="N4345" i="3" a="1"/>
  <c r="N4345" i="3" s="1"/>
  <c r="N3457" i="3" a="1"/>
  <c r="N3457" i="3" s="1"/>
  <c r="N3883" i="3" a="1"/>
  <c r="N3883" i="3" s="1"/>
  <c r="N4677" i="3" a="1"/>
  <c r="N4677" i="3" s="1"/>
  <c r="N4705" i="3" a="1"/>
  <c r="N4705" i="3" s="1"/>
  <c r="N447" i="3" a="1"/>
  <c r="N447" i="3" s="1"/>
  <c r="N3038" i="3" a="1"/>
  <c r="N3038" i="3" s="1"/>
  <c r="N4658" i="3" a="1"/>
  <c r="N4658" i="3" s="1"/>
  <c r="N590" i="3" a="1"/>
  <c r="N590" i="3" s="1"/>
  <c r="N2491" i="3" a="1"/>
  <c r="N2491" i="3" s="1"/>
  <c r="N4742" i="3" a="1"/>
  <c r="N4742" i="3" s="1"/>
  <c r="N2027" i="3" a="1"/>
  <c r="N2027" i="3" s="1"/>
  <c r="O5933" i="3" a="1"/>
  <c r="O5933" i="3" s="1"/>
  <c r="O3005" i="3" a="1"/>
  <c r="O3005" i="3" s="1"/>
  <c r="O2441" i="3" a="1"/>
  <c r="O2441" i="3" s="1"/>
  <c r="N898" i="3" a="1"/>
  <c r="N898" i="3" s="1"/>
  <c r="N1542" i="3" a="1"/>
  <c r="N1542" i="3" s="1"/>
  <c r="O1465" i="3" a="1"/>
  <c r="O1465" i="3" s="1"/>
  <c r="O1552" i="3" a="1"/>
  <c r="O1552" i="3" s="1"/>
  <c r="O1579" i="3" a="1"/>
  <c r="O1579" i="3" s="1"/>
  <c r="N7920" i="3" a="1"/>
  <c r="N7920" i="3" s="1"/>
  <c r="N1165" i="3" a="1"/>
  <c r="N1165" i="3" s="1"/>
  <c r="N3450" i="3" a="1"/>
  <c r="N3450" i="3" s="1"/>
  <c r="N4250" i="3" a="1"/>
  <c r="N4250" i="3" s="1"/>
  <c r="O5337" i="3" a="1"/>
  <c r="O5337" i="3" s="1"/>
  <c r="O1310" i="3" a="1"/>
  <c r="O1310" i="3" s="1"/>
  <c r="O6774" i="3" a="1"/>
  <c r="O6774" i="3" s="1"/>
  <c r="N1865" i="3" a="1"/>
  <c r="N1865" i="3" s="1"/>
  <c r="N389" i="3" a="1"/>
  <c r="N389" i="3" s="1"/>
  <c r="N785" i="3" a="1"/>
  <c r="N785" i="3" s="1"/>
  <c r="O92" i="3" a="1"/>
  <c r="O92" i="3" s="1"/>
  <c r="N1378" i="3" a="1"/>
  <c r="N1378" i="3" s="1"/>
  <c r="N193" i="3" a="1"/>
  <c r="N193" i="3" s="1"/>
  <c r="N1592" i="3" a="1"/>
  <c r="N1592" i="3" s="1"/>
  <c r="N2575" i="3" a="1"/>
  <c r="N2575" i="3" s="1"/>
  <c r="N4760" i="3" a="1"/>
  <c r="N4760" i="3" s="1"/>
  <c r="N2855" i="3" a="1"/>
  <c r="N2855" i="3" s="1"/>
  <c r="N2272" i="3" a="1"/>
  <c r="N2272" i="3" s="1"/>
  <c r="N4162" i="3" a="1"/>
  <c r="N4162" i="3" s="1"/>
  <c r="N3550" i="3" a="1"/>
  <c r="N3550" i="3" s="1"/>
  <c r="N3142" i="3" a="1"/>
  <c r="N3142" i="3" s="1"/>
  <c r="N3949" i="3" a="1"/>
  <c r="N3949" i="3" s="1"/>
  <c r="N2917" i="3" a="1"/>
  <c r="N2917" i="3" s="1"/>
  <c r="N1503" i="3" a="1"/>
  <c r="N1503" i="3" s="1"/>
  <c r="N3290" i="3" a="1"/>
  <c r="N3290" i="3" s="1"/>
  <c r="N4079" i="3" a="1"/>
  <c r="N4079" i="3" s="1"/>
  <c r="N3071" i="3" a="1"/>
  <c r="N3071" i="3" s="1"/>
  <c r="N3138" i="3" a="1"/>
  <c r="N3138" i="3" s="1"/>
  <c r="N2803" i="3" a="1"/>
  <c r="N2803" i="3" s="1"/>
  <c r="N4309" i="3" a="1"/>
  <c r="N4309" i="3" s="1"/>
  <c r="N1985" i="3" a="1"/>
  <c r="N1985" i="3" s="1"/>
  <c r="O319" i="3" a="1"/>
  <c r="O319" i="3" s="1"/>
  <c r="O3174" i="3" a="1"/>
  <c r="O3174" i="3" s="1"/>
  <c r="O2387" i="3" a="1"/>
  <c r="O2387" i="3" s="1"/>
  <c r="O1192" i="3" a="1"/>
  <c r="O1192" i="3" s="1"/>
  <c r="O3571" i="3" a="1"/>
  <c r="O3571" i="3" s="1"/>
  <c r="N2875" i="3" a="1"/>
  <c r="N2875" i="3" s="1"/>
  <c r="N1614" i="3" a="1"/>
  <c r="N1614" i="3" s="1"/>
  <c r="N87" i="3" a="1"/>
  <c r="N87" i="3" s="1"/>
  <c r="N671" i="3" a="1"/>
  <c r="N671" i="3" s="1"/>
  <c r="N2824" i="3" a="1"/>
  <c r="N2824" i="3" s="1"/>
  <c r="O1285" i="3" a="1"/>
  <c r="O1285" i="3" s="1"/>
  <c r="N2270" i="3" a="1"/>
  <c r="N2270" i="3" s="1"/>
  <c r="N577" i="3" a="1"/>
  <c r="N577" i="3" s="1"/>
  <c r="N2554" i="3" a="1"/>
  <c r="N2554" i="3" s="1"/>
  <c r="N828" i="3" a="1"/>
  <c r="N828" i="3" s="1"/>
  <c r="N4441" i="3" a="1"/>
  <c r="N4441" i="3" s="1"/>
  <c r="N2292" i="3" a="1"/>
  <c r="N2292" i="3" s="1"/>
  <c r="N4709" i="3" a="1"/>
  <c r="N4709" i="3" s="1"/>
  <c r="N2456" i="3" a="1"/>
  <c r="N2456" i="3" s="1"/>
  <c r="N4033" i="3" a="1"/>
  <c r="N4033" i="3" s="1"/>
  <c r="N3490" i="3" a="1"/>
  <c r="N3490" i="3" s="1"/>
  <c r="N2911" i="3" a="1"/>
  <c r="N2911" i="3" s="1"/>
  <c r="N299" i="3" a="1"/>
  <c r="N299" i="3" s="1"/>
  <c r="N3159" i="3" a="1"/>
  <c r="N3159" i="3" s="1"/>
  <c r="N4623" i="3" a="1"/>
  <c r="N4623" i="3" s="1"/>
  <c r="N3698" i="3" a="1"/>
  <c r="N3698" i="3" s="1"/>
  <c r="N5088" i="3" a="1"/>
  <c r="N5088" i="3" s="1"/>
  <c r="O8242" i="3" a="1"/>
  <c r="O8242" i="3" s="1"/>
  <c r="O1228" i="3" a="1"/>
  <c r="O1228" i="3" s="1"/>
  <c r="O4768" i="3" a="1"/>
  <c r="O4768" i="3" s="1"/>
  <c r="O4494" i="3" a="1"/>
  <c r="O4494" i="3" s="1"/>
  <c r="O844" i="3" a="1"/>
  <c r="O844" i="3" s="1"/>
  <c r="O2474" i="3" a="1"/>
  <c r="O2474" i="3" s="1"/>
  <c r="O2398" i="3" a="1"/>
  <c r="O2398" i="3" s="1"/>
  <c r="O167" i="3" a="1"/>
  <c r="O167" i="3" s="1"/>
  <c r="O1840" i="3" a="1"/>
  <c r="O1840" i="3" s="1"/>
  <c r="O4522" i="3" a="1"/>
  <c r="O4522" i="3" s="1"/>
  <c r="O2253" i="3" a="1"/>
  <c r="O2253" i="3" s="1"/>
  <c r="N4802" i="3" a="1"/>
  <c r="N4802" i="3" s="1"/>
  <c r="N4384" i="3" a="1"/>
  <c r="N4384" i="3" s="1"/>
  <c r="N2080" i="3" a="1"/>
  <c r="N2080" i="3" s="1"/>
  <c r="N3258" i="3" a="1"/>
  <c r="N3258" i="3" s="1"/>
  <c r="N2484" i="3" a="1"/>
  <c r="N2484" i="3" s="1"/>
  <c r="N1734" i="3" a="1"/>
  <c r="N1734" i="3" s="1"/>
  <c r="N1030" i="3" a="1"/>
  <c r="N1030" i="3" s="1"/>
  <c r="N1040" i="3" a="1"/>
  <c r="N1040" i="3" s="1"/>
  <c r="N4485" i="3" a="1"/>
  <c r="N4485" i="3" s="1"/>
  <c r="N4328" i="3" a="1"/>
  <c r="N4328" i="3" s="1"/>
  <c r="N3806" i="3" a="1"/>
  <c r="N3806" i="3" s="1"/>
  <c r="N3282" i="3" a="1"/>
  <c r="N3282" i="3" s="1"/>
  <c r="N1642" i="3" a="1"/>
  <c r="N1642" i="3" s="1"/>
  <c r="N385" i="3" a="1"/>
  <c r="N385" i="3" s="1"/>
  <c r="N5655" i="3" a="1"/>
  <c r="N5655" i="3" s="1"/>
  <c r="O6295" i="3" a="1"/>
  <c r="O6295" i="3" s="1"/>
  <c r="O6071" i="3" a="1"/>
  <c r="O6071" i="3" s="1"/>
  <c r="O5406" i="3" a="1"/>
  <c r="O5406" i="3" s="1"/>
  <c r="N4282" i="3" a="1"/>
  <c r="N4282" i="3" s="1"/>
  <c r="O3928" i="3" a="1"/>
  <c r="O3928" i="3" s="1"/>
  <c r="N4439" i="3" a="1"/>
  <c r="N4439" i="3" s="1"/>
  <c r="O3563" i="3" a="1"/>
  <c r="O3563" i="3" s="1"/>
  <c r="O80" i="3" a="1"/>
  <c r="O80" i="3" s="1"/>
  <c r="N3578" i="3" a="1"/>
  <c r="N3578" i="3" s="1"/>
  <c r="O3351" i="3" a="1"/>
  <c r="O3351" i="3" s="1"/>
  <c r="O229" i="3" a="1"/>
  <c r="O229" i="3" s="1"/>
  <c r="N1200" i="3" a="1"/>
  <c r="N1200" i="3" s="1"/>
  <c r="N305" i="3" a="1"/>
  <c r="N305" i="3" s="1"/>
  <c r="N3618" i="3" a="1"/>
  <c r="N3618" i="3" s="1"/>
  <c r="N1352" i="3" a="1"/>
  <c r="N1352" i="3" s="1"/>
  <c r="N4647" i="3" a="1"/>
  <c r="N4647" i="3" s="1"/>
  <c r="N3554" i="3" a="1"/>
  <c r="N3554" i="3" s="1"/>
  <c r="N3409" i="3" a="1"/>
  <c r="N3409" i="3" s="1"/>
  <c r="N3480" i="3" a="1"/>
  <c r="N3480" i="3" s="1"/>
  <c r="N2836" i="3" a="1"/>
  <c r="N2836" i="3" s="1"/>
  <c r="N3486" i="3" a="1"/>
  <c r="N3486" i="3" s="1"/>
  <c r="N2907" i="3" a="1"/>
  <c r="N2907" i="3" s="1"/>
  <c r="N889" i="3" a="1"/>
  <c r="N889" i="3" s="1"/>
  <c r="N3042" i="3" a="1"/>
  <c r="N3042" i="3" s="1"/>
  <c r="N4606" i="3" a="1"/>
  <c r="N4606" i="3" s="1"/>
  <c r="N3079" i="3" a="1"/>
  <c r="N3079" i="3" s="1"/>
  <c r="N2083" i="3" a="1"/>
  <c r="N2083" i="3" s="1"/>
  <c r="N2547" i="3" a="1"/>
  <c r="N2547" i="3" s="1"/>
  <c r="N666" i="3" a="1"/>
  <c r="N666" i="3" s="1"/>
  <c r="N2566" i="3" a="1"/>
  <c r="N2566" i="3" s="1"/>
  <c r="N4449" i="3" a="1"/>
  <c r="N4449" i="3" s="1"/>
  <c r="N7884" i="3" a="1"/>
  <c r="N7884" i="3" s="1"/>
  <c r="N9337" i="3" a="1"/>
  <c r="N9337" i="3" s="1"/>
  <c r="O2469" i="3" a="1"/>
  <c r="O2469" i="3" s="1"/>
  <c r="O2068" i="3" a="1"/>
  <c r="O2068" i="3" s="1"/>
  <c r="N3838" i="3" a="1"/>
  <c r="N3838" i="3" s="1"/>
  <c r="N1066" i="3" a="1"/>
  <c r="N1066" i="3" s="1"/>
  <c r="O1354" i="3" a="1"/>
  <c r="O1354" i="3" s="1"/>
  <c r="O1468" i="3" a="1"/>
  <c r="O1468" i="3" s="1"/>
  <c r="N452" i="3" a="1"/>
  <c r="N452" i="3" s="1"/>
  <c r="O5536" i="3" a="1"/>
  <c r="O5536" i="3" s="1"/>
  <c r="O2543" i="3" a="1"/>
  <c r="O2543" i="3" s="1"/>
  <c r="O2849" i="3" a="1"/>
  <c r="O2849" i="3" s="1"/>
  <c r="N3942" i="3" a="1"/>
  <c r="N3942" i="3" s="1"/>
  <c r="N3730" i="3" a="1"/>
  <c r="N3730" i="3" s="1"/>
  <c r="N651" i="3" a="1"/>
  <c r="N651" i="3" s="1"/>
  <c r="N2800" i="3" a="1"/>
  <c r="N2800" i="3" s="1"/>
  <c r="N4014" i="3" a="1"/>
  <c r="N4014" i="3" s="1"/>
  <c r="N1024" i="3" a="1"/>
  <c r="N1024" i="3" s="1"/>
  <c r="N894" i="3" a="1"/>
  <c r="N894" i="3" s="1"/>
  <c r="N4543" i="3" a="1"/>
  <c r="N4543" i="3" s="1"/>
  <c r="N1377" i="3" a="1"/>
  <c r="N1377" i="3" s="1"/>
  <c r="N1896" i="3" a="1"/>
  <c r="N1896" i="3" s="1"/>
  <c r="N580" i="3" a="1"/>
  <c r="N580" i="3" s="1"/>
  <c r="N4569" i="3" a="1"/>
  <c r="N4569" i="3" s="1"/>
  <c r="N1510" i="3" a="1"/>
  <c r="N1510" i="3" s="1"/>
  <c r="N4038" i="3" a="1"/>
  <c r="N4038" i="3" s="1"/>
  <c r="N4386" i="3" a="1"/>
  <c r="N4386" i="3" s="1"/>
  <c r="O3605" i="3" a="1"/>
  <c r="O3605" i="3" s="1"/>
  <c r="O3572" i="3" a="1"/>
  <c r="O3572" i="3" s="1"/>
  <c r="O600" i="3" a="1"/>
  <c r="O600" i="3" s="1"/>
  <c r="O1571" i="3" a="1"/>
  <c r="O1571" i="3" s="1"/>
  <c r="O1804" i="3" a="1"/>
  <c r="O1804" i="3" s="1"/>
  <c r="N3330" i="3" a="1"/>
  <c r="N3330" i="3" s="1"/>
  <c r="O410" i="3" a="1"/>
  <c r="O410" i="3" s="1"/>
  <c r="N681" i="3" a="1"/>
  <c r="N681" i="3" s="1"/>
  <c r="N3870" i="3" a="1"/>
  <c r="N3870" i="3" s="1"/>
  <c r="N2246" i="3" a="1"/>
  <c r="N2246" i="3" s="1"/>
  <c r="N3016" i="3" a="1"/>
  <c r="N3016" i="3" s="1"/>
  <c r="N3752" i="3" a="1"/>
  <c r="N3752" i="3" s="1"/>
  <c r="N2065" i="3" a="1"/>
  <c r="N2065" i="3" s="1"/>
  <c r="N1858" i="3" a="1"/>
  <c r="N1858" i="3" s="1"/>
  <c r="N2133" i="3" a="1"/>
  <c r="N2133" i="3" s="1"/>
  <c r="N3712" i="3" a="1"/>
  <c r="N3712" i="3" s="1"/>
  <c r="N3181" i="3" a="1"/>
  <c r="N3181" i="3" s="1"/>
  <c r="N2040" i="3" a="1"/>
  <c r="N2040" i="3" s="1"/>
  <c r="N3707" i="3" a="1"/>
  <c r="N3707" i="3" s="1"/>
  <c r="N1518" i="3" a="1"/>
  <c r="N1518" i="3" s="1"/>
  <c r="N110" i="3" a="1"/>
  <c r="N110" i="3" s="1"/>
  <c r="N4294" i="3" a="1"/>
  <c r="N4294" i="3" s="1"/>
  <c r="N3318" i="3" a="1"/>
  <c r="N3318" i="3" s="1"/>
  <c r="O6361" i="3" a="1"/>
  <c r="O6361" i="3" s="1"/>
  <c r="O8240" i="3" a="1"/>
  <c r="O8240" i="3" s="1"/>
  <c r="N2766" i="3" a="1"/>
  <c r="N2766" i="3" s="1"/>
  <c r="O1502" i="3" a="1"/>
  <c r="O1502" i="3" s="1"/>
  <c r="O1320" i="3" a="1"/>
  <c r="O1320" i="3" s="1"/>
  <c r="O2002" i="3" a="1"/>
  <c r="O2002" i="3" s="1"/>
  <c r="O1569" i="3" a="1"/>
  <c r="O1569" i="3" s="1"/>
  <c r="N3216" i="3" a="1"/>
  <c r="N3216" i="3" s="1"/>
  <c r="N3681" i="3" a="1"/>
  <c r="N3681" i="3" s="1"/>
  <c r="N658" i="3" a="1"/>
  <c r="N658" i="3" s="1"/>
  <c r="N4565" i="3" a="1"/>
  <c r="N4565" i="3" s="1"/>
  <c r="N3537" i="3" a="1"/>
  <c r="N3537" i="3" s="1"/>
  <c r="N1574" i="3" a="1"/>
  <c r="N1574" i="3" s="1"/>
  <c r="N4406" i="3" a="1"/>
  <c r="N4406" i="3" s="1"/>
  <c r="N4095" i="3" a="1"/>
  <c r="N4095" i="3" s="1"/>
  <c r="N852" i="3" a="1"/>
  <c r="N852" i="3" s="1"/>
  <c r="N1108" i="3" a="1"/>
  <c r="N1108" i="3" s="1"/>
  <c r="N872" i="3" a="1"/>
  <c r="N872" i="3" s="1"/>
  <c r="N1096" i="3" a="1"/>
  <c r="N1096" i="3" s="1"/>
  <c r="N3237" i="3" a="1"/>
  <c r="N3237" i="3" s="1"/>
  <c r="N3556" i="3" a="1"/>
  <c r="N3556" i="3" s="1"/>
  <c r="N4556" i="3" a="1"/>
  <c r="N4556" i="3" s="1"/>
  <c r="N2087" i="3" a="1"/>
  <c r="N2087" i="3" s="1"/>
  <c r="N63" i="3" a="1"/>
  <c r="N63" i="3" s="1"/>
  <c r="N3832" i="3" a="1"/>
  <c r="N3832" i="3" s="1"/>
  <c r="N2172" i="3" a="1"/>
  <c r="N2172" i="3" s="1"/>
  <c r="N127" i="3" a="1"/>
  <c r="N127" i="3" s="1"/>
  <c r="N3813" i="3" a="1"/>
  <c r="N3813" i="3" s="1"/>
  <c r="N9638" i="3" a="1"/>
  <c r="N9638" i="3" s="1"/>
  <c r="O2465" i="3" a="1"/>
  <c r="O2465" i="3" s="1"/>
  <c r="O1597" i="3" a="1"/>
  <c r="O1597" i="3" s="1"/>
  <c r="O2752" i="3" a="1"/>
  <c r="O2752" i="3" s="1"/>
  <c r="O886" i="3" a="1"/>
  <c r="O886" i="3" s="1"/>
  <c r="N115" i="3" a="1"/>
  <c r="N115" i="3" s="1"/>
  <c r="O3674" i="3" a="1"/>
  <c r="O3674" i="3" s="1"/>
  <c r="N2886" i="3" a="1"/>
  <c r="N2886" i="3" s="1"/>
  <c r="N2768" i="3" a="1"/>
  <c r="N2768" i="3" s="1"/>
  <c r="N2406" i="3" a="1"/>
  <c r="N2406" i="3" s="1"/>
  <c r="O810" i="3" a="1"/>
  <c r="O810" i="3" s="1"/>
  <c r="N1374" i="3" a="1"/>
  <c r="N1374" i="3" s="1"/>
  <c r="N2171" i="3" a="1"/>
  <c r="N2171" i="3" s="1"/>
  <c r="N400" i="3" a="1"/>
  <c r="N400" i="3" s="1"/>
  <c r="N4589" i="3" a="1"/>
  <c r="N4589" i="3" s="1"/>
  <c r="N3881" i="3" a="1"/>
  <c r="N3881" i="3" s="1"/>
  <c r="N163" i="3" a="1"/>
  <c r="N163" i="3" s="1"/>
  <c r="N505" i="3" a="1"/>
  <c r="N505" i="3" s="1"/>
  <c r="N2314" i="3" a="1"/>
  <c r="N2314" i="3" s="1"/>
  <c r="N2797" i="3" a="1"/>
  <c r="N2797" i="3" s="1"/>
  <c r="N4430" i="3" a="1"/>
  <c r="N4430" i="3" s="1"/>
  <c r="N9662" i="3" a="1"/>
  <c r="N9662" i="3" s="1"/>
  <c r="O2503" i="3" a="1"/>
  <c r="O2503" i="3" s="1"/>
  <c r="O963" i="3" a="1"/>
  <c r="O963" i="3" s="1"/>
  <c r="O4023" i="3" a="1"/>
  <c r="O4023" i="3" s="1"/>
  <c r="N1103" i="3" a="1"/>
  <c r="N1103" i="3" s="1"/>
  <c r="O2851" i="3" a="1"/>
  <c r="O2851" i="3" s="1"/>
  <c r="O4650" i="3" a="1"/>
  <c r="O4650" i="3" s="1"/>
  <c r="O1626" i="3" a="1"/>
  <c r="O1626" i="3" s="1"/>
  <c r="O749" i="3" a="1"/>
  <c r="O749" i="3" s="1"/>
  <c r="O1623" i="3" a="1"/>
  <c r="O1623" i="3" s="1"/>
  <c r="O3936" i="3" a="1"/>
  <c r="O3936" i="3" s="1"/>
  <c r="N3936" i="3" a="1"/>
  <c r="N3936" i="3" s="1"/>
  <c r="N4103" i="3" a="1"/>
  <c r="N4103" i="3" s="1"/>
  <c r="N969" i="3" a="1"/>
  <c r="N969" i="3" s="1"/>
  <c r="N3983" i="3" a="1"/>
  <c r="N3983" i="3" s="1"/>
  <c r="N4229" i="3" a="1"/>
  <c r="N4229" i="3" s="1"/>
  <c r="N2672" i="3" a="1"/>
  <c r="N2672" i="3" s="1"/>
  <c r="N3515" i="3" a="1"/>
  <c r="N3515" i="3" s="1"/>
  <c r="O2539" i="3" a="1"/>
  <c r="O2539" i="3" s="1"/>
  <c r="O816" i="3" a="1"/>
  <c r="O816" i="3" s="1"/>
  <c r="N2648" i="3" a="1"/>
  <c r="N2648" i="3" s="1"/>
  <c r="O4007" i="3" a="1"/>
  <c r="O4007" i="3" s="1"/>
  <c r="O699" i="3" a="1"/>
  <c r="O699" i="3" s="1"/>
  <c r="O2818" i="3" a="1"/>
  <c r="O2818" i="3" s="1"/>
  <c r="O4758" i="3" a="1"/>
  <c r="O4758" i="3" s="1"/>
  <c r="O1248" i="3" a="1"/>
  <c r="O1248" i="3" s="1"/>
  <c r="O765" i="3" a="1"/>
  <c r="O765" i="3" s="1"/>
  <c r="O4304" i="3" a="1"/>
  <c r="O4304" i="3" s="1"/>
  <c r="N4304" i="3" a="1"/>
  <c r="N4304" i="3" s="1"/>
  <c r="O2859" i="3" a="1"/>
  <c r="O2859" i="3" s="1"/>
  <c r="N4551" i="3" a="1"/>
  <c r="N4551" i="3" s="1"/>
  <c r="O4551" i="3" a="1"/>
  <c r="O4551" i="3" s="1"/>
  <c r="O350" i="3" a="1"/>
  <c r="O350" i="3" s="1"/>
  <c r="O4830" i="3" a="1"/>
  <c r="O4830" i="3" s="1"/>
  <c r="N3784" i="3" a="1"/>
  <c r="N3784" i="3" s="1"/>
  <c r="O3784" i="3" a="1"/>
  <c r="O3784" i="3" s="1"/>
  <c r="N4230" i="3" a="1"/>
  <c r="N4230" i="3" s="1"/>
  <c r="N2675" i="3" a="1"/>
  <c r="N2675" i="3" s="1"/>
  <c r="N304" i="3" a="1"/>
  <c r="N304" i="3" s="1"/>
  <c r="N1420" i="3" a="1"/>
  <c r="N1420" i="3" s="1"/>
  <c r="N3891" i="3" a="1"/>
  <c r="N3891" i="3" s="1"/>
  <c r="N820" i="3" a="1"/>
  <c r="N820" i="3" s="1"/>
  <c r="N3365" i="3" a="1"/>
  <c r="N3365" i="3" s="1"/>
  <c r="N4740" i="3" a="1"/>
  <c r="N4740" i="3" s="1"/>
  <c r="N4410" i="3" a="1"/>
  <c r="N4410" i="3" s="1"/>
  <c r="N7301" i="3" a="1"/>
  <c r="N7301" i="3" s="1"/>
  <c r="N2838" i="3" a="1"/>
  <c r="N2838" i="3" s="1"/>
  <c r="O4373" i="3" a="1"/>
  <c r="O4373" i="3" s="1"/>
  <c r="O1196" i="3" a="1"/>
  <c r="O1196" i="3" s="1"/>
  <c r="O2416" i="3" a="1"/>
  <c r="O2416" i="3" s="1"/>
  <c r="O2554" i="3" a="1"/>
  <c r="O2554" i="3" s="1"/>
  <c r="N4826" i="3" a="1"/>
  <c r="N4826" i="3" s="1"/>
  <c r="O4826" i="3" a="1"/>
  <c r="O4826" i="3" s="1"/>
  <c r="N1114" i="3" a="1"/>
  <c r="N1114" i="3" s="1"/>
  <c r="O1114" i="3" a="1"/>
  <c r="O1114" i="3" s="1"/>
  <c r="N3098" i="3" a="1"/>
  <c r="N3098" i="3" s="1"/>
  <c r="O3098" i="3" a="1"/>
  <c r="O3098" i="3" s="1"/>
  <c r="O1592" i="3" a="1"/>
  <c r="O1592" i="3" s="1"/>
  <c r="O7128" i="3" a="1"/>
  <c r="O7128" i="3" s="1"/>
  <c r="N297" i="3" a="1"/>
  <c r="N297" i="3" s="1"/>
  <c r="N3254" i="3" a="1"/>
  <c r="N3254" i="3" s="1"/>
  <c r="N3338" i="3" a="1"/>
  <c r="N3338" i="3" s="1"/>
  <c r="N1746" i="3" a="1"/>
  <c r="N1746" i="3" s="1"/>
  <c r="N8666" i="3" a="1"/>
  <c r="N8666" i="3" s="1"/>
  <c r="N2773" i="3" a="1"/>
  <c r="N2773" i="3" s="1"/>
  <c r="N3222" i="3" a="1"/>
  <c r="N3222" i="3" s="1"/>
  <c r="N2163" i="3" a="1"/>
  <c r="N2163" i="3" s="1"/>
  <c r="N3557" i="3" a="1"/>
  <c r="N3557" i="3" s="1"/>
  <c r="N4427" i="3" a="1"/>
  <c r="N4427" i="3" s="1"/>
  <c r="N4542" i="3" a="1"/>
  <c r="N4542" i="3" s="1"/>
  <c r="N3908" i="3" a="1"/>
  <c r="N3908" i="3" s="1"/>
  <c r="N1370" i="3" a="1"/>
  <c r="N1370" i="3" s="1"/>
  <c r="N4016" i="3" a="1"/>
  <c r="N4016" i="3" s="1"/>
  <c r="N4776" i="3" a="1"/>
  <c r="N4776" i="3" s="1"/>
  <c r="N3460" i="3" a="1"/>
  <c r="N3460" i="3" s="1"/>
  <c r="N1168" i="3" a="1"/>
  <c r="N1168" i="3" s="1"/>
  <c r="N4717" i="3" a="1"/>
  <c r="N4717" i="3" s="1"/>
  <c r="N2517" i="3" a="1"/>
  <c r="N2517" i="3" s="1"/>
  <c r="N3234" i="3" a="1"/>
  <c r="N3234" i="3" s="1"/>
  <c r="N4772" i="3" a="1"/>
  <c r="N4772" i="3" s="1"/>
  <c r="N4624" i="3" a="1"/>
  <c r="N4624" i="3" s="1"/>
  <c r="N1615" i="3" a="1"/>
  <c r="N1615" i="3" s="1"/>
  <c r="N2643" i="3" a="1"/>
  <c r="N2643" i="3" s="1"/>
  <c r="N2941" i="3" a="1"/>
  <c r="N2941" i="3" s="1"/>
  <c r="N195" i="3" a="1"/>
  <c r="N195" i="3" s="1"/>
  <c r="O3294" i="3" a="1"/>
  <c r="O3294" i="3" s="1"/>
  <c r="N1520" i="3" a="1"/>
  <c r="N1520" i="3" s="1"/>
  <c r="N2006" i="3" a="1"/>
  <c r="N2006" i="3" s="1"/>
  <c r="O2006" i="3" a="1"/>
  <c r="O2006" i="3" s="1"/>
  <c r="O2668" i="3" a="1"/>
  <c r="O2668" i="3" s="1"/>
  <c r="N2668" i="3" a="1"/>
  <c r="N2668" i="3" s="1"/>
  <c r="N780" i="3" a="1"/>
  <c r="N780" i="3" s="1"/>
  <c r="O780" i="3" a="1"/>
  <c r="O780" i="3" s="1"/>
  <c r="N2673" i="3" a="1"/>
  <c r="N2673" i="3" s="1"/>
  <c r="O2673" i="3" a="1"/>
  <c r="O2673" i="3" s="1"/>
  <c r="N2897" i="3" a="1"/>
  <c r="N2897" i="3" s="1"/>
  <c r="O1511" i="3" a="1"/>
  <c r="O1511" i="3" s="1"/>
  <c r="O3374" i="3" a="1"/>
  <c r="O3374" i="3" s="1"/>
  <c r="O4064" i="3" a="1"/>
  <c r="O4064" i="3" s="1"/>
  <c r="O1737" i="3" a="1"/>
  <c r="O1737" i="3" s="1"/>
  <c r="O2592" i="3" a="1"/>
  <c r="O2592" i="3" s="1"/>
  <c r="N4174" i="3" a="1"/>
  <c r="N4174" i="3" s="1"/>
  <c r="N2699" i="3" a="1"/>
  <c r="N2699" i="3" s="1"/>
  <c r="N2885" i="3" a="1"/>
  <c r="N2885" i="3" s="1"/>
  <c r="N3547" i="3" a="1"/>
  <c r="N3547" i="3" s="1"/>
  <c r="N3903" i="3" a="1"/>
  <c r="N3903" i="3" s="1"/>
  <c r="N2103" i="3" a="1"/>
  <c r="N2103" i="3" s="1"/>
  <c r="N2238" i="3" a="1"/>
  <c r="N2238" i="3" s="1"/>
  <c r="N3754" i="3" a="1"/>
  <c r="N3754" i="3" s="1"/>
  <c r="N4067" i="3" a="1"/>
  <c r="N4067" i="3" s="1"/>
  <c r="N1202" i="3" a="1"/>
  <c r="N1202" i="3" s="1"/>
  <c r="N3574" i="3" a="1"/>
  <c r="N3574" i="3" s="1"/>
  <c r="N7492" i="3" a="1"/>
  <c r="N7492" i="3" s="1"/>
  <c r="O8324" i="3" a="1"/>
  <c r="O8324" i="3" s="1"/>
  <c r="O3737" i="3" a="1"/>
  <c r="O3737" i="3" s="1"/>
  <c r="N3634" i="3" a="1"/>
  <c r="N3634" i="3" s="1"/>
  <c r="O3363" i="3" a="1"/>
  <c r="O3363" i="3" s="1"/>
  <c r="N825" i="3" a="1"/>
  <c r="N825" i="3" s="1"/>
  <c r="O2765" i="3" a="1"/>
  <c r="O2765" i="3" s="1"/>
  <c r="N1385" i="3" a="1"/>
  <c r="N1385" i="3" s="1"/>
  <c r="N4011" i="3" a="1"/>
  <c r="N4011" i="3" s="1"/>
  <c r="N3316" i="3" a="1"/>
  <c r="N3316" i="3" s="1"/>
  <c r="N1050" i="3" a="1"/>
  <c r="N1050" i="3" s="1"/>
  <c r="N1226" i="3" a="1"/>
  <c r="N1226" i="3" s="1"/>
  <c r="N4757" i="3" a="1"/>
  <c r="N4757" i="3" s="1"/>
  <c r="N1216" i="3" a="1"/>
  <c r="N1216" i="3" s="1"/>
  <c r="N1923" i="3" a="1"/>
  <c r="N1923" i="3" s="1"/>
  <c r="N3626" i="3" a="1"/>
  <c r="N3626" i="3" s="1"/>
  <c r="N3127" i="3" a="1"/>
  <c r="N3127" i="3" s="1"/>
  <c r="N4716" i="3" a="1"/>
  <c r="N4716" i="3" s="1"/>
  <c r="N3642" i="3" a="1"/>
  <c r="N3642" i="3" s="1"/>
  <c r="N1864" i="3" a="1"/>
  <c r="N1864" i="3" s="1"/>
  <c r="N2894" i="3" a="1"/>
  <c r="N2894" i="3" s="1"/>
  <c r="N3559" i="3" a="1"/>
  <c r="N3559" i="3" s="1"/>
  <c r="N4070" i="3" a="1"/>
  <c r="N4070" i="3" s="1"/>
  <c r="O6150" i="3" a="1"/>
  <c r="O6150" i="3" s="1"/>
  <c r="O2280" i="3" a="1"/>
  <c r="O2280" i="3" s="1"/>
  <c r="N636" i="3" a="1"/>
  <c r="N636" i="3" s="1"/>
  <c r="O1580" i="3" a="1"/>
  <c r="O1580" i="3" s="1"/>
  <c r="N1205" i="3" a="1"/>
  <c r="N1205" i="3" s="1"/>
  <c r="N3177" i="3" a="1"/>
  <c r="N3177" i="3" s="1"/>
  <c r="N4264" i="3" a="1"/>
  <c r="N4264" i="3" s="1"/>
  <c r="N1601" i="3" a="1"/>
  <c r="N1601" i="3" s="1"/>
  <c r="O728" i="3" a="1"/>
  <c r="O728" i="3" s="1"/>
  <c r="O337" i="3" a="1"/>
  <c r="O337" i="3" s="1"/>
  <c r="O3454" i="3" a="1"/>
  <c r="O3454" i="3" s="1"/>
  <c r="O330" i="3" a="1"/>
  <c r="O330" i="3" s="1"/>
  <c r="N1027" i="3" a="1"/>
  <c r="N1027" i="3" s="1"/>
  <c r="N4338" i="3" a="1"/>
  <c r="N4338" i="3" s="1"/>
  <c r="N3149" i="3" a="1"/>
  <c r="N3149" i="3" s="1"/>
  <c r="N912" i="3" a="1"/>
  <c r="N912" i="3" s="1"/>
  <c r="N1454" i="3" a="1"/>
  <c r="N1454" i="3" s="1"/>
  <c r="N4336" i="3" a="1"/>
  <c r="N4336" i="3" s="1"/>
  <c r="N3075" i="3" a="1"/>
  <c r="N3075" i="3" s="1"/>
  <c r="N2417" i="3" a="1"/>
  <c r="N2417" i="3" s="1"/>
  <c r="N2303" i="3" a="1"/>
  <c r="N2303" i="3" s="1"/>
  <c r="N1956" i="3" a="1"/>
  <c r="N1956" i="3" s="1"/>
  <c r="N6998" i="3" a="1"/>
  <c r="N6998" i="3" s="1"/>
  <c r="O5663" i="3" a="1"/>
  <c r="O5663" i="3" s="1"/>
  <c r="O5830" i="3" a="1"/>
  <c r="O5830" i="3" s="1"/>
  <c r="O4957" i="3" a="1"/>
  <c r="O4957" i="3" s="1"/>
  <c r="O8549" i="3" a="1"/>
  <c r="O8549" i="3" s="1"/>
  <c r="O3182" i="3" a="1"/>
  <c r="O3182" i="3" s="1"/>
  <c r="N3689" i="3" a="1"/>
  <c r="N3689" i="3" s="1"/>
  <c r="O2471" i="3" a="1"/>
  <c r="O2471" i="3" s="1"/>
  <c r="O3459" i="3" a="1"/>
  <c r="O3459" i="3" s="1"/>
  <c r="O1684" i="3" a="1"/>
  <c r="O1684" i="3" s="1"/>
  <c r="O1786" i="3" a="1"/>
  <c r="O1786" i="3" s="1"/>
  <c r="O1867" i="3" a="1"/>
  <c r="O1867" i="3" s="1"/>
  <c r="N204" i="3" a="1"/>
  <c r="N204" i="3" s="1"/>
  <c r="N2435" i="3" a="1"/>
  <c r="N2435" i="3" s="1"/>
  <c r="N4182" i="3" a="1"/>
  <c r="N4182" i="3" s="1"/>
  <c r="N766" i="3" a="1"/>
  <c r="N766" i="3" s="1"/>
  <c r="N2341" i="3" a="1"/>
  <c r="N2341" i="3" s="1"/>
  <c r="N1160" i="3" a="1"/>
  <c r="N1160" i="3" s="1"/>
  <c r="N3278" i="3" a="1"/>
  <c r="N3278" i="3" s="1"/>
  <c r="N2989" i="3" a="1"/>
  <c r="N2989" i="3" s="1"/>
  <c r="N1456" i="3" a="1"/>
  <c r="N1456" i="3" s="1"/>
  <c r="N2251" i="3" a="1"/>
  <c r="N2251" i="3" s="1"/>
  <c r="O6030" i="3" a="1"/>
  <c r="O6030" i="3" s="1"/>
  <c r="O4737" i="3" a="1"/>
  <c r="O4737" i="3" s="1"/>
  <c r="O861" i="3" a="1"/>
  <c r="O861" i="3" s="1"/>
  <c r="N3654" i="3" a="1"/>
  <c r="N3654" i="3" s="1"/>
  <c r="N4483" i="3" a="1"/>
  <c r="N4483" i="3" s="1"/>
  <c r="N2923" i="3" a="1"/>
  <c r="N2923" i="3" s="1"/>
  <c r="N2781" i="3" a="1"/>
  <c r="N2781" i="3" s="1"/>
  <c r="N7608" i="3" a="1"/>
  <c r="N7608" i="3" s="1"/>
  <c r="O7692" i="3" a="1"/>
  <c r="O7692" i="3" s="1"/>
  <c r="O3306" i="3" a="1"/>
  <c r="O3306" i="3" s="1"/>
  <c r="N575" i="3" a="1"/>
  <c r="N575" i="3" s="1"/>
  <c r="N4486" i="3" a="1"/>
  <c r="N4486" i="3" s="1"/>
  <c r="N281" i="3" a="1"/>
  <c r="N281" i="3" s="1"/>
  <c r="N1025" i="3" a="1"/>
  <c r="N1025" i="3" s="1"/>
  <c r="N584" i="3" a="1"/>
  <c r="N584" i="3" s="1"/>
  <c r="N3629" i="3" a="1"/>
  <c r="N3629" i="3" s="1"/>
  <c r="N4397" i="3" a="1"/>
  <c r="N4397" i="3" s="1"/>
  <c r="N4734" i="3" a="1"/>
  <c r="N4734" i="3" s="1"/>
  <c r="N2916" i="3" a="1"/>
  <c r="N2916" i="3" s="1"/>
  <c r="N4445" i="3" a="1"/>
  <c r="N4445" i="3" s="1"/>
  <c r="N1421" i="3" a="1"/>
  <c r="N1421" i="3" s="1"/>
  <c r="N3298" i="3" a="1"/>
  <c r="N3298" i="3" s="1"/>
  <c r="N2580" i="3" a="1"/>
  <c r="N2580" i="3" s="1"/>
  <c r="N2702" i="3" a="1"/>
  <c r="N2702" i="3" s="1"/>
  <c r="N4357" i="3" a="1"/>
  <c r="N4357" i="3" s="1"/>
  <c r="N5036" i="3" a="1"/>
  <c r="N5036" i="3" s="1"/>
  <c r="O8292" i="3" a="1"/>
  <c r="O8292" i="3" s="1"/>
  <c r="N6674" i="3" a="1"/>
  <c r="N6674" i="3" s="1"/>
  <c r="N8827" i="3" a="1"/>
  <c r="N8827" i="3" s="1"/>
  <c r="N1586" i="3" a="1"/>
  <c r="N1586" i="3" s="1"/>
  <c r="O4284" i="3" a="1"/>
  <c r="O4284" i="3" s="1"/>
  <c r="O2069" i="3" a="1"/>
  <c r="O2069" i="3" s="1"/>
  <c r="O3478" i="3" a="1"/>
  <c r="O3478" i="3" s="1"/>
  <c r="O2282" i="3" a="1"/>
  <c r="O2282" i="3" s="1"/>
  <c r="O4225" i="3" a="1"/>
  <c r="O4225" i="3" s="1"/>
  <c r="O3227" i="3" a="1"/>
  <c r="O3227" i="3" s="1"/>
  <c r="O3131" i="3" a="1"/>
  <c r="O3131" i="3" s="1"/>
  <c r="N247" i="3" a="1"/>
  <c r="N247" i="3" s="1"/>
  <c r="N2248" i="3" a="1"/>
  <c r="N2248" i="3" s="1"/>
  <c r="N563" i="3" a="1"/>
  <c r="N563" i="3" s="1"/>
  <c r="N1411" i="3" a="1"/>
  <c r="N1411" i="3" s="1"/>
  <c r="N2845" i="3" a="1"/>
  <c r="N2845" i="3" s="1"/>
  <c r="N2925" i="3" a="1"/>
  <c r="N2925" i="3" s="1"/>
  <c r="N3109" i="3" a="1"/>
  <c r="N3109" i="3" s="1"/>
  <c r="O5303" i="3" a="1"/>
  <c r="O5303" i="3" s="1"/>
  <c r="O1898" i="3" a="1"/>
  <c r="O1898" i="3" s="1"/>
  <c r="N360" i="3" a="1"/>
  <c r="N360" i="3" s="1"/>
  <c r="N1106" i="3" a="1"/>
  <c r="N1106" i="3" s="1"/>
  <c r="O1391" i="3" a="1"/>
  <c r="O1391" i="3" s="1"/>
  <c r="N3445" i="3" a="1"/>
  <c r="N3445" i="3" s="1"/>
  <c r="N2732" i="3" a="1"/>
  <c r="N2732" i="3" s="1"/>
  <c r="N4686" i="3" a="1"/>
  <c r="N4686" i="3" s="1"/>
  <c r="N2380" i="3" a="1"/>
  <c r="N2380" i="3" s="1"/>
  <c r="N3880" i="3" a="1"/>
  <c r="N3880" i="3" s="1"/>
  <c r="N3508" i="3" a="1"/>
  <c r="N3508" i="3" s="1"/>
  <c r="N3257" i="3" a="1"/>
  <c r="N3257" i="3" s="1"/>
  <c r="N3493" i="3" a="1"/>
  <c r="N3493" i="3" s="1"/>
  <c r="N909" i="3" a="1"/>
  <c r="N909" i="3" s="1"/>
  <c r="N4692" i="3" a="1"/>
  <c r="N4692" i="3" s="1"/>
  <c r="N2261" i="3" a="1"/>
  <c r="N2261" i="3" s="1"/>
  <c r="N3073" i="3" a="1"/>
  <c r="N3073" i="3" s="1"/>
  <c r="N3115" i="3" a="1"/>
  <c r="N3115" i="3" s="1"/>
  <c r="N7913" i="3" a="1"/>
  <c r="N7913" i="3" s="1"/>
  <c r="N8832" i="3" a="1"/>
  <c r="N8832" i="3" s="1"/>
  <c r="O3435" i="3" a="1"/>
  <c r="O3435" i="3" s="1"/>
  <c r="N2786" i="3" a="1"/>
  <c r="N2786" i="3" s="1"/>
  <c r="O286" i="3" a="1"/>
  <c r="O286" i="3" s="1"/>
  <c r="N8546" i="3" a="1"/>
  <c r="N8546" i="3" s="1"/>
  <c r="N3397" i="3" a="1"/>
  <c r="N3397" i="3" s="1"/>
  <c r="N3664" i="3" a="1"/>
  <c r="N3664" i="3" s="1"/>
  <c r="N4590" i="3" a="1"/>
  <c r="N4590" i="3" s="1"/>
  <c r="N4452" i="3" a="1"/>
  <c r="N4452" i="3" s="1"/>
  <c r="N928" i="3" a="1"/>
  <c r="N928" i="3" s="1"/>
  <c r="N4184" i="3" a="1"/>
  <c r="N4184" i="3" s="1"/>
  <c r="N4605" i="3" a="1"/>
  <c r="N4605" i="3" s="1"/>
  <c r="N157" i="3" a="1"/>
  <c r="N157" i="3" s="1"/>
  <c r="N3997" i="3" a="1"/>
  <c r="N3997" i="3" s="1"/>
  <c r="N3299" i="3" a="1"/>
  <c r="N3299" i="3" s="1"/>
  <c r="N4147" i="3" a="1"/>
  <c r="N4147" i="3" s="1"/>
  <c r="N3120" i="3" a="1"/>
  <c r="N3120" i="3" s="1"/>
  <c r="N3059" i="3" a="1"/>
  <c r="N3059" i="3" s="1"/>
  <c r="N1128" i="3" a="1"/>
  <c r="N1128" i="3" s="1"/>
  <c r="N142" i="3" a="1"/>
  <c r="N142" i="3" s="1"/>
  <c r="N3380" i="3" a="1"/>
  <c r="N3380" i="3" s="1"/>
  <c r="N980" i="3" a="1"/>
  <c r="N980" i="3" s="1"/>
  <c r="N102" i="3" a="1"/>
  <c r="N102" i="3" s="1"/>
  <c r="N4075" i="3" a="1"/>
  <c r="N4075" i="3" s="1"/>
  <c r="N275" i="3" a="1"/>
  <c r="N275" i="3" s="1"/>
  <c r="N9522" i="3" a="1"/>
  <c r="N9522" i="3" s="1"/>
  <c r="N8680" i="3" a="1"/>
  <c r="N8680" i="3" s="1"/>
  <c r="N373" i="3" a="1"/>
  <c r="N373" i="3" s="1"/>
  <c r="N4169" i="3" a="1"/>
  <c r="N4169" i="3" s="1"/>
  <c r="N1147" i="3" a="1"/>
  <c r="N1147" i="3" s="1"/>
  <c r="N634" i="3" a="1"/>
  <c r="N634" i="3" s="1"/>
  <c r="O2058" i="3" a="1"/>
  <c r="O2058" i="3" s="1"/>
  <c r="N4086" i="3" a="1"/>
  <c r="N4086" i="3" s="1"/>
  <c r="N1788" i="3" a="1"/>
  <c r="N1788" i="3" s="1"/>
  <c r="N9153" i="3" a="1"/>
  <c r="N9153" i="3" s="1"/>
  <c r="N3358" i="3" a="1"/>
  <c r="N3358" i="3" s="1"/>
  <c r="N2871" i="3" a="1"/>
  <c r="N2871" i="3" s="1"/>
  <c r="N2720" i="3" a="1"/>
  <c r="N2720" i="3" s="1"/>
  <c r="N1449" i="3" a="1"/>
  <c r="N1449" i="3" s="1"/>
  <c r="N3639" i="3" a="1"/>
  <c r="N3639" i="3" s="1"/>
  <c r="N3922" i="3" a="1"/>
  <c r="N3922" i="3" s="1"/>
  <c r="N86" i="3" a="1"/>
  <c r="N86" i="3" s="1"/>
  <c r="N4138" i="3" a="1"/>
  <c r="N4138" i="3" s="1"/>
  <c r="N3771" i="3" a="1"/>
  <c r="N3771" i="3" s="1"/>
  <c r="N4668" i="3" a="1"/>
  <c r="N4668" i="3" s="1"/>
  <c r="N2562" i="3" a="1"/>
  <c r="N2562" i="3" s="1"/>
  <c r="N4773" i="3" a="1"/>
  <c r="N4773" i="3" s="1"/>
  <c r="N3602" i="3" a="1"/>
  <c r="N3602" i="3" s="1"/>
  <c r="O6901" i="3" a="1"/>
  <c r="O6901" i="3" s="1"/>
  <c r="O15" i="3" a="1"/>
  <c r="O15" i="3" s="1"/>
  <c r="O3304" i="3" a="1"/>
  <c r="O3304" i="3" s="1"/>
  <c r="N199" i="3" a="1"/>
  <c r="N199" i="3" s="1"/>
  <c r="N1289" i="3" a="1"/>
  <c r="N1289" i="3" s="1"/>
  <c r="O2823" i="3" a="1"/>
  <c r="O2823" i="3" s="1"/>
  <c r="N2425" i="3" a="1"/>
  <c r="N2425" i="3" s="1"/>
  <c r="N3811" i="3" a="1"/>
  <c r="N3811" i="3" s="1"/>
  <c r="O767" i="3" a="1"/>
  <c r="O767" i="3" s="1"/>
  <c r="N4759" i="3" a="1"/>
  <c r="N4759" i="3" s="1"/>
  <c r="O3357" i="3" a="1"/>
  <c r="O3357" i="3" s="1"/>
  <c r="N713" i="3" a="1"/>
  <c r="N713" i="3" s="1"/>
  <c r="O1178" i="3" a="1"/>
  <c r="O1178" i="3" s="1"/>
  <c r="O1563" i="3" a="1"/>
  <c r="O1563" i="3" s="1"/>
  <c r="N1562" i="3" a="1"/>
  <c r="N1562" i="3" s="1"/>
  <c r="O314" i="3" a="1"/>
  <c r="O314" i="3" s="1"/>
  <c r="O2104" i="3" a="1"/>
  <c r="O2104" i="3" s="1"/>
  <c r="O2707" i="3" a="1"/>
  <c r="O2707" i="3" s="1"/>
  <c r="O1639" i="3" a="1"/>
  <c r="O1639" i="3" s="1"/>
  <c r="O2235" i="3" a="1"/>
  <c r="O2235" i="3" s="1"/>
  <c r="N3224" i="3" a="1"/>
  <c r="N3224" i="3" s="1"/>
  <c r="O2609" i="3" a="1"/>
  <c r="O2609" i="3" s="1"/>
  <c r="O3395" i="3" a="1"/>
  <c r="O3395" i="3" s="1"/>
  <c r="O2072" i="3" a="1"/>
  <c r="O2072" i="3" s="1"/>
  <c r="O2127" i="3" a="1"/>
  <c r="O2127" i="3" s="1"/>
  <c r="N762" i="3" a="1"/>
  <c r="N762" i="3" s="1"/>
  <c r="O246" i="3" a="1"/>
  <c r="O246" i="3" s="1"/>
  <c r="O266" i="3" a="1"/>
  <c r="O266" i="3" s="1"/>
  <c r="O182" i="3" a="1"/>
  <c r="O182" i="3" s="1"/>
  <c r="N811" i="3" a="1"/>
  <c r="N811" i="3" s="1"/>
  <c r="O1772" i="3" a="1"/>
  <c r="O1772" i="3" s="1"/>
  <c r="O1455" i="3" a="1"/>
  <c r="O1455" i="3" s="1"/>
  <c r="O1949" i="3" a="1"/>
  <c r="O1949" i="3" s="1"/>
  <c r="O2682" i="3" a="1"/>
  <c r="O2682" i="3" s="1"/>
  <c r="N1966" i="3" a="1"/>
  <c r="N1966" i="3" s="1"/>
  <c r="N1077" i="3" a="1"/>
  <c r="N1077" i="3" s="1"/>
  <c r="N1049" i="3" a="1"/>
  <c r="N1049" i="3" s="1"/>
  <c r="O1335" i="3" a="1"/>
  <c r="O1335" i="3" s="1"/>
  <c r="N4237" i="3" a="1"/>
  <c r="N4237" i="3" s="1"/>
  <c r="O4313" i="3" a="1"/>
  <c r="O4313" i="3" s="1"/>
  <c r="N254" i="3" a="1"/>
  <c r="N254" i="3" s="1"/>
  <c r="N2744" i="3" a="1"/>
  <c r="N2744" i="3" s="1"/>
  <c r="N513" i="3" a="1"/>
  <c r="N513" i="3" s="1"/>
  <c r="N1590" i="3" a="1"/>
  <c r="N1590" i="3" s="1"/>
  <c r="O234" i="3" a="1"/>
  <c r="O234" i="3" s="1"/>
  <c r="O382" i="3" a="1"/>
  <c r="O382" i="3" s="1"/>
  <c r="N75" i="3" a="1"/>
  <c r="N75" i="3" s="1"/>
  <c r="O706" i="3" a="1"/>
  <c r="O706" i="3" s="1"/>
  <c r="N3766" i="3" a="1"/>
  <c r="N3766" i="3" s="1"/>
  <c r="N1738" i="3" a="1"/>
  <c r="N1738" i="3" s="1"/>
  <c r="N2390" i="3" a="1"/>
  <c r="N2390" i="3" s="1"/>
  <c r="O248" i="3" a="1"/>
  <c r="O248" i="3" s="1"/>
  <c r="N1021" i="3" a="1"/>
  <c r="N1021" i="3" s="1"/>
  <c r="N691" i="3" a="1"/>
  <c r="N691" i="3" s="1"/>
  <c r="O1714" i="3" a="1"/>
  <c r="O1714" i="3" s="1"/>
  <c r="O1910" i="3" a="1"/>
  <c r="O1910" i="3" s="1"/>
  <c r="O891" i="3" a="1"/>
  <c r="O891" i="3" s="1"/>
  <c r="N272" i="3" a="1"/>
  <c r="N272" i="3" s="1"/>
  <c r="N2777" i="3" a="1"/>
  <c r="N2777" i="3" s="1"/>
  <c r="O2108" i="3" a="1"/>
  <c r="O2108" i="3" s="1"/>
  <c r="N1067" i="3" a="1"/>
  <c r="N1067" i="3" s="1"/>
  <c r="O8289" i="3" a="1"/>
  <c r="O8289" i="3" s="1"/>
  <c r="N492" i="3" a="1"/>
  <c r="N492" i="3" s="1"/>
  <c r="N1446" i="3" a="1"/>
  <c r="N1446" i="3" s="1"/>
  <c r="N6002" i="3" a="1"/>
  <c r="N6002" i="3" s="1"/>
  <c r="O3088" i="3" a="1"/>
  <c r="O3088" i="3" s="1"/>
  <c r="N1498" i="3" a="1"/>
  <c r="N1498" i="3" s="1"/>
  <c r="N618" i="3" a="1"/>
  <c r="N618" i="3" s="1"/>
  <c r="N3238" i="3" a="1"/>
  <c r="N3238" i="3" s="1"/>
  <c r="N854" i="3" a="1"/>
  <c r="N854" i="3" s="1"/>
  <c r="N923" i="3" a="1"/>
  <c r="N923" i="3" s="1"/>
  <c r="O2056" i="3" a="1"/>
  <c r="O2056" i="3" s="1"/>
  <c r="O2924" i="3" a="1"/>
  <c r="O2924" i="3" s="1"/>
  <c r="N1600" i="3" a="1"/>
  <c r="N1600" i="3" s="1"/>
  <c r="N2826" i="3" a="1"/>
  <c r="N2826" i="3" s="1"/>
  <c r="O784" i="3" a="1"/>
  <c r="O784" i="3" s="1"/>
  <c r="N2574" i="3" a="1"/>
  <c r="N2574" i="3" s="1"/>
  <c r="N942" i="3" a="1"/>
  <c r="N942" i="3" s="1"/>
  <c r="N903" i="3" a="1"/>
  <c r="N903" i="3" s="1"/>
  <c r="O631" i="3" a="1"/>
  <c r="O631" i="3" s="1"/>
  <c r="N346" i="3" a="1"/>
  <c r="N346" i="3" s="1"/>
  <c r="N77" i="3" a="1"/>
  <c r="N77" i="3" s="1"/>
  <c r="N1031" i="3" a="1"/>
  <c r="N1031" i="3" s="1"/>
  <c r="O822" i="3" a="1"/>
  <c r="O822" i="3" s="1"/>
  <c r="N1279" i="3" a="1"/>
  <c r="N1279" i="3" s="1"/>
  <c r="O518" i="3" a="1"/>
  <c r="O518" i="3" s="1"/>
  <c r="N665" i="3" a="1"/>
  <c r="N665" i="3" s="1"/>
  <c r="N471" i="3" a="1"/>
  <c r="N471" i="3" s="1"/>
  <c r="O1651" i="3" a="1"/>
  <c r="O1651" i="3" s="1"/>
  <c r="O2361" i="3" a="1"/>
  <c r="O2361" i="3" s="1"/>
  <c r="O1878" i="3" a="1"/>
  <c r="O1878" i="3" s="1"/>
  <c r="N1733" i="3" a="1"/>
  <c r="N1733" i="3" s="1"/>
  <c r="O2262" i="3" a="1"/>
  <c r="O2262" i="3" s="1"/>
  <c r="N1892" i="3" a="1"/>
  <c r="N1892" i="3" s="1"/>
  <c r="O2109" i="3" a="1"/>
  <c r="O2109" i="3" s="1"/>
  <c r="O2856" i="3" a="1"/>
  <c r="O2856" i="3" s="1"/>
  <c r="N2662" i="3" a="1"/>
  <c r="N2662" i="3" s="1"/>
  <c r="O4642" i="3" a="1"/>
  <c r="O4642" i="3" s="1"/>
  <c r="O8581" i="3" a="1"/>
  <c r="O8581" i="3" s="1"/>
  <c r="N4666" i="3" a="1"/>
  <c r="N4666" i="3" s="1"/>
  <c r="N1765" i="3" a="1"/>
  <c r="N1765" i="3" s="1"/>
  <c r="N3671" i="3" a="1"/>
  <c r="N3671" i="3" s="1"/>
  <c r="N2283" i="3" a="1"/>
  <c r="N2283" i="3" s="1"/>
  <c r="O2677" i="3" a="1"/>
  <c r="O2677" i="3" s="1"/>
  <c r="O1852" i="3" a="1"/>
  <c r="O1852" i="3" s="1"/>
  <c r="O4981" i="3" a="1"/>
  <c r="O4981" i="3" s="1"/>
  <c r="N4559" i="3" a="1"/>
  <c r="N4559" i="3" s="1"/>
  <c r="O3931" i="3" a="1"/>
  <c r="O3931" i="3" s="1"/>
  <c r="O2847" i="3" a="1"/>
  <c r="O2847" i="3" s="1"/>
  <c r="O9249" i="3" a="1"/>
  <c r="O9249" i="3" s="1"/>
  <c r="O4877" i="3" a="1"/>
  <c r="O4877" i="3" s="1"/>
  <c r="O2297" i="3" a="1"/>
  <c r="O2297" i="3" s="1"/>
  <c r="O426" i="3" a="1"/>
  <c r="O426" i="3" s="1"/>
  <c r="N1669" i="3" a="1"/>
  <c r="N1669" i="3" s="1"/>
  <c r="N352" i="3" a="1"/>
  <c r="N352" i="3" s="1"/>
  <c r="N565" i="3" a="1"/>
  <c r="N565" i="3" s="1"/>
  <c r="N1095" i="3" a="1"/>
  <c r="N1095" i="3" s="1"/>
  <c r="O3114" i="3" a="1"/>
  <c r="O3114" i="3" s="1"/>
  <c r="O187" i="3" a="1"/>
  <c r="O187" i="3" s="1"/>
  <c r="O2350" i="3" a="1"/>
  <c r="O2350" i="3" s="1"/>
  <c r="N800" i="3" a="1"/>
  <c r="N800" i="3" s="1"/>
  <c r="O364" i="3" a="1"/>
  <c r="O364" i="3" s="1"/>
  <c r="O823" i="3" a="1"/>
  <c r="O823" i="3" s="1"/>
  <c r="O1259" i="3" a="1"/>
  <c r="O1259" i="3" s="1"/>
  <c r="N67" i="3" a="1"/>
  <c r="N67" i="3" s="1"/>
  <c r="O1351" i="3" a="1"/>
  <c r="O1351" i="3" s="1"/>
  <c r="O1043" i="3" a="1"/>
  <c r="O1043" i="3" s="1"/>
  <c r="O1477" i="3" a="1"/>
  <c r="O1477" i="3" s="1"/>
  <c r="N8183" i="3" a="1"/>
  <c r="N8183" i="3" s="1"/>
  <c r="O8388" i="3" a="1"/>
  <c r="O8388" i="3" s="1"/>
  <c r="N2226" i="3" a="1"/>
  <c r="N2226" i="3" s="1"/>
  <c r="O2618" i="3" a="1"/>
  <c r="O2618" i="3" s="1"/>
  <c r="O2620" i="3" a="1"/>
  <c r="O2620" i="3" s="1"/>
  <c r="N1583" i="3" a="1"/>
  <c r="N1583" i="3" s="1"/>
  <c r="O1897" i="3" a="1"/>
  <c r="O1897" i="3" s="1"/>
  <c r="N1726" i="3" a="1"/>
  <c r="N1726" i="3" s="1"/>
  <c r="O2737" i="3" a="1"/>
  <c r="O2737" i="3" s="1"/>
  <c r="O9581" i="3" a="1"/>
  <c r="O9581" i="3" s="1"/>
  <c r="O8106" i="3" a="1"/>
  <c r="O8106" i="3" s="1"/>
  <c r="O9326" i="3" a="1"/>
  <c r="O9326" i="3" s="1"/>
  <c r="N1918" i="3" a="1"/>
  <c r="N1918" i="3" s="1"/>
  <c r="O431" i="3" a="1"/>
  <c r="O431" i="3" s="1"/>
  <c r="O7512" i="3" a="1"/>
  <c r="O7512" i="3" s="1"/>
  <c r="N2502" i="3" a="1"/>
  <c r="N2502" i="3" s="1"/>
  <c r="O6743" i="3" a="1"/>
  <c r="O6743" i="3" s="1"/>
  <c r="N3815" i="3" a="1"/>
  <c r="N3815" i="3" s="1"/>
  <c r="N8868" i="3" a="1"/>
  <c r="N8868" i="3" s="1"/>
  <c r="N2085" i="3" a="1"/>
  <c r="N2085" i="3" s="1"/>
  <c r="N2703" i="3" a="1"/>
  <c r="N2703" i="3" s="1"/>
  <c r="N1688" i="3" a="1"/>
  <c r="N1688" i="3" s="1"/>
  <c r="O6359" i="3" a="1"/>
  <c r="O6359" i="3" s="1"/>
  <c r="O2031" i="3" a="1"/>
  <c r="O2031" i="3" s="1"/>
  <c r="N1742" i="3" a="1"/>
  <c r="N1742" i="3" s="1"/>
  <c r="N4321" i="3" a="1"/>
  <c r="N4321" i="3" s="1"/>
  <c r="O6672" i="3" a="1"/>
  <c r="O6672" i="3" s="1"/>
  <c r="O2804" i="3" a="1"/>
  <c r="O2804" i="3" s="1"/>
  <c r="N1365" i="3" a="1"/>
  <c r="N1365" i="3" s="1"/>
  <c r="N1544" i="3" a="1"/>
  <c r="N1544" i="3" s="1"/>
  <c r="O5538" i="3" a="1"/>
  <c r="O5538" i="3" s="1"/>
  <c r="N1500" i="3" a="1"/>
  <c r="N1500" i="3" s="1"/>
  <c r="O6058" i="3" a="1"/>
  <c r="O6058" i="3" s="1"/>
  <c r="N512" i="3" a="1"/>
  <c r="N512" i="3" s="1"/>
  <c r="O1871" i="3" a="1"/>
  <c r="O1871" i="3" s="1"/>
  <c r="N1851" i="3" a="1"/>
  <c r="N1851" i="3" s="1"/>
  <c r="O189" i="3" a="1"/>
  <c r="O189" i="3" s="1"/>
  <c r="O2696" i="3" a="1"/>
  <c r="O2696" i="3" s="1"/>
  <c r="O312" i="3" a="1"/>
  <c r="O312" i="3" s="1"/>
  <c r="N136" i="3" a="1"/>
  <c r="N136" i="3" s="1"/>
  <c r="N3170" i="3" a="1"/>
  <c r="N3170" i="3" s="1"/>
  <c r="O1053" i="3" a="1"/>
  <c r="O1053" i="3" s="1"/>
  <c r="O2946" i="3" a="1"/>
  <c r="O2946" i="3" s="1"/>
  <c r="N4120" i="3" a="1"/>
  <c r="N4120" i="3" s="1"/>
  <c r="O2321" i="3" a="1"/>
  <c r="O2321" i="3" s="1"/>
  <c r="O1185" i="3" a="1"/>
  <c r="O1185" i="3" s="1"/>
  <c r="O1942" i="3" a="1"/>
  <c r="O1942" i="3" s="1"/>
  <c r="O2112" i="3" a="1"/>
  <c r="O2112" i="3" s="1"/>
  <c r="O1986" i="3" a="1"/>
  <c r="O1986" i="3" s="1"/>
  <c r="N4679" i="3" a="1"/>
  <c r="N4679" i="3" s="1"/>
  <c r="O438" i="3" a="1"/>
  <c r="O438" i="3" s="1"/>
  <c r="O979" i="3" a="1"/>
  <c r="O979" i="3" s="1"/>
  <c r="O1930" i="3" a="1"/>
  <c r="O1930" i="3" s="1"/>
  <c r="O1635" i="3" a="1"/>
  <c r="O1635" i="3" s="1"/>
  <c r="N1508" i="3" a="1"/>
  <c r="N1508" i="3" s="1"/>
  <c r="N2153" i="3" a="1"/>
  <c r="N2153" i="3" s="1"/>
  <c r="N1888" i="3" a="1"/>
  <c r="N1888" i="3" s="1"/>
  <c r="O859" i="3" a="1"/>
  <c r="O859" i="3" s="1"/>
  <c r="O736" i="3" a="1"/>
  <c r="O736" i="3" s="1"/>
  <c r="O3063" i="3" a="1"/>
  <c r="O3063" i="3" s="1"/>
  <c r="O1694" i="3" a="1"/>
  <c r="O1694" i="3" s="1"/>
  <c r="O2205" i="3" a="1"/>
  <c r="O2205" i="3" s="1"/>
  <c r="O2403" i="3" a="1"/>
  <c r="O2403" i="3" s="1"/>
  <c r="O1911" i="3" a="1"/>
  <c r="O1911" i="3" s="1"/>
  <c r="O1869" i="3" a="1"/>
  <c r="O1869" i="3" s="1"/>
  <c r="O2627" i="3" a="1"/>
  <c r="O2627" i="3" s="1"/>
  <c r="N1980" i="3" a="1"/>
  <c r="N1980" i="3" s="1"/>
  <c r="O1481" i="3" a="1"/>
  <c r="O1481" i="3" s="1"/>
  <c r="N405" i="3" a="1"/>
  <c r="N405" i="3" s="1"/>
  <c r="O2719" i="3" a="1"/>
  <c r="O2719" i="3" s="1"/>
  <c r="O393" i="3" a="1"/>
  <c r="O393" i="3" s="1"/>
  <c r="O1973" i="3" a="1"/>
  <c r="O1973" i="3" s="1"/>
  <c r="O1317" i="3" a="1"/>
  <c r="O1317" i="3" s="1"/>
  <c r="O1099" i="3" a="1"/>
  <c r="O1099" i="3" s="1"/>
  <c r="N1843" i="3" a="1"/>
  <c r="N1843" i="3" s="1"/>
  <c r="N2200" i="3" a="1"/>
  <c r="N2200" i="3" s="1"/>
  <c r="O1954" i="3" a="1"/>
  <c r="O1954" i="3" s="1"/>
  <c r="O68" i="3" a="1"/>
  <c r="O68" i="3" s="1"/>
  <c r="N2188" i="3" a="1"/>
  <c r="N2188" i="3" s="1"/>
  <c r="O1512" i="3" a="1"/>
  <c r="O1512" i="3" s="1"/>
  <c r="O414" i="3" a="1"/>
  <c r="O414" i="3" s="1"/>
  <c r="N2053" i="3" a="1"/>
  <c r="N2053" i="3" s="1"/>
  <c r="N608" i="3" a="1"/>
  <c r="N608" i="3" s="1"/>
  <c r="O581" i="3" a="1"/>
  <c r="O581" i="3" s="1"/>
  <c r="O2658" i="3" a="1"/>
  <c r="O2658" i="3" s="1"/>
  <c r="N1087" i="3" a="1"/>
  <c r="N1087" i="3" s="1"/>
  <c r="O1378" i="3" a="1"/>
  <c r="O1378" i="3" s="1"/>
  <c r="O2549" i="3" a="1"/>
  <c r="O2549" i="3" s="1"/>
  <c r="N2943" i="3" a="1"/>
  <c r="N2943" i="3" s="1"/>
  <c r="N773" i="3" a="1"/>
  <c r="N773" i="3" s="1"/>
  <c r="N2309" i="3" a="1"/>
  <c r="N2309" i="3" s="1"/>
  <c r="O790" i="3" a="1"/>
  <c r="O790" i="3" s="1"/>
  <c r="O1369" i="3" a="1"/>
  <c r="O1369" i="3" s="1"/>
  <c r="N2228" i="3" a="1"/>
  <c r="N2228" i="3" s="1"/>
  <c r="N1996" i="3" a="1"/>
  <c r="N1996" i="3" s="1"/>
  <c r="N1422" i="3" a="1"/>
  <c r="N1422" i="3" s="1"/>
  <c r="N2717" i="3" a="1"/>
  <c r="N2717" i="3" s="1"/>
  <c r="N1882" i="3" a="1"/>
  <c r="N1882" i="3" s="1"/>
  <c r="N141" i="3" a="1"/>
  <c r="N141" i="3" s="1"/>
  <c r="N2479" i="3" a="1"/>
  <c r="N2479" i="3" s="1"/>
  <c r="O256" i="3" a="1"/>
  <c r="O256" i="3" s="1"/>
  <c r="O1017" i="3" a="1"/>
  <c r="O1017" i="3" s="1"/>
  <c r="O2229" i="3" a="1"/>
  <c r="O2229" i="3" s="1"/>
  <c r="N1302" i="3" a="1"/>
  <c r="N1302" i="3" s="1"/>
  <c r="O262" i="3" a="1"/>
  <c r="O262" i="3" s="1"/>
  <c r="O2101" i="3" a="1"/>
  <c r="O2101" i="3" s="1"/>
  <c r="O119" i="3" a="1"/>
  <c r="O119" i="3" s="1"/>
  <c r="O1853" i="3" a="1"/>
  <c r="O1853" i="3" s="1"/>
  <c r="O394" i="3" a="1"/>
  <c r="O394" i="3" s="1"/>
  <c r="O2808" i="3" a="1"/>
  <c r="O2808" i="3" s="1"/>
  <c r="N3144" i="3" a="1"/>
  <c r="N3144" i="3" s="1"/>
  <c r="N2442" i="3" a="1"/>
  <c r="N2442" i="3" s="1"/>
  <c r="N3619" i="3" a="1"/>
  <c r="N3619" i="3" s="1"/>
  <c r="O2150" i="3" a="1"/>
  <c r="O2150" i="3" s="1"/>
  <c r="N1418" i="3" a="1"/>
  <c r="N1418" i="3" s="1"/>
  <c r="N1868" i="3" a="1"/>
  <c r="N1868" i="3" s="1"/>
  <c r="O2013" i="3" a="1"/>
  <c r="O2013" i="3" s="1"/>
  <c r="N3452" i="3" a="1"/>
  <c r="N3452" i="3" s="1"/>
  <c r="N2429" i="3" a="1"/>
  <c r="N2429" i="3" s="1"/>
  <c r="N1522" i="3" a="1"/>
  <c r="N1522" i="3" s="1"/>
  <c r="O1876" i="3" a="1"/>
  <c r="O1876" i="3" s="1"/>
  <c r="N3126" i="3" a="1"/>
  <c r="N3126" i="3" s="1"/>
  <c r="N1997" i="3" a="1"/>
  <c r="N1997" i="3" s="1"/>
  <c r="N2278" i="3" a="1"/>
  <c r="N2278" i="3" s="1"/>
  <c r="N1412" i="3" a="1"/>
  <c r="N1412" i="3" s="1"/>
  <c r="N2185" i="3" a="1"/>
  <c r="N2185" i="3" s="1"/>
  <c r="O2049" i="3" a="1"/>
  <c r="O2049" i="3" s="1"/>
  <c r="O1447" i="3" a="1"/>
  <c r="O1447" i="3" s="1"/>
  <c r="O3977" i="3" a="1"/>
  <c r="O3977" i="3" s="1"/>
  <c r="N815" i="3" a="1"/>
  <c r="N815" i="3" s="1"/>
  <c r="O779" i="3" a="1"/>
  <c r="O779" i="3" s="1"/>
  <c r="N4446" i="3" a="1"/>
  <c r="N4446" i="3" s="1"/>
  <c r="O981" i="3" a="1"/>
  <c r="O981" i="3" s="1"/>
  <c r="O2139" i="3" a="1"/>
  <c r="O2139" i="3" s="1"/>
  <c r="N37" i="3" a="1"/>
  <c r="N37" i="3" s="1"/>
  <c r="O1891" i="3" a="1"/>
  <c r="O1891" i="3" s="1"/>
  <c r="O2397" i="3" a="1"/>
  <c r="O2397" i="3" s="1"/>
  <c r="N1564" i="3" a="1"/>
  <c r="N1564" i="3" s="1"/>
  <c r="N638" i="3" a="1"/>
  <c r="N638" i="3" s="1"/>
  <c r="O1206" i="3" a="1"/>
  <c r="O1206" i="3" s="1"/>
  <c r="O2793" i="3" a="1"/>
  <c r="O2793" i="3" s="1"/>
  <c r="O2076" i="3" a="1"/>
  <c r="O2076" i="3" s="1"/>
  <c r="O3162" i="3" a="1"/>
  <c r="O3162" i="3" s="1"/>
  <c r="O2582" i="3" a="1"/>
  <c r="O2582" i="3" s="1"/>
  <c r="O1823" i="3" a="1"/>
  <c r="O1823" i="3" s="1"/>
  <c r="O577" i="3" a="1"/>
  <c r="O577" i="3" s="1"/>
  <c r="O2575" i="3" a="1"/>
  <c r="O2575" i="3" s="1"/>
  <c r="O1724" i="3" a="1"/>
  <c r="O1724" i="3" s="1"/>
  <c r="O783" i="3" a="1"/>
  <c r="O783" i="3" s="1"/>
  <c r="O2270" i="3" a="1"/>
  <c r="O2270" i="3" s="1"/>
  <c r="O4591" i="3" a="1"/>
  <c r="O4591" i="3" s="1"/>
  <c r="O3390" i="3" a="1"/>
  <c r="O3390" i="3" s="1"/>
  <c r="N8111" i="3" a="1"/>
  <c r="N8111" i="3" s="1"/>
  <c r="N3505" i="3" a="1"/>
  <c r="N3505" i="3" s="1"/>
  <c r="O3690" i="3" a="1"/>
  <c r="O3690" i="3" s="1"/>
  <c r="O2588" i="3" a="1"/>
  <c r="O2588" i="3" s="1"/>
  <c r="O2942" i="3" a="1"/>
  <c r="O2942" i="3" s="1"/>
  <c r="N555" i="3" a="1"/>
  <c r="N555" i="3" s="1"/>
  <c r="O589" i="3" a="1"/>
  <c r="O589" i="3" s="1"/>
  <c r="O1478" i="3" a="1"/>
  <c r="O1478" i="3" s="1"/>
  <c r="N949" i="3" a="1"/>
  <c r="N949" i="3" s="1"/>
  <c r="O2010" i="3" a="1"/>
  <c r="O2010" i="3" s="1"/>
  <c r="O4065" i="3" a="1"/>
  <c r="O4065" i="3" s="1"/>
  <c r="N2119" i="3" a="1"/>
  <c r="N2119" i="3" s="1"/>
  <c r="O1322" i="3" a="1"/>
  <c r="O1322" i="3" s="1"/>
  <c r="O2017" i="3" a="1"/>
  <c r="O2017" i="3" s="1"/>
  <c r="O839" i="3" a="1"/>
  <c r="O839" i="3" s="1"/>
  <c r="O1666" i="3" a="1"/>
  <c r="O1666" i="3" s="1"/>
  <c r="N4351" i="3" a="1"/>
  <c r="N4351" i="3" s="1"/>
  <c r="O1685" i="3" a="1"/>
  <c r="O1685" i="3" s="1"/>
  <c r="O648" i="3" a="1"/>
  <c r="O648" i="3" s="1"/>
  <c r="O473" i="3" a="1"/>
  <c r="O473" i="3" s="1"/>
  <c r="N3817" i="3" a="1"/>
  <c r="N3817" i="3" s="1"/>
  <c r="N2637" i="3" a="1"/>
  <c r="N2637" i="3" s="1"/>
  <c r="N4117" i="3" a="1"/>
  <c r="N4117" i="3" s="1"/>
  <c r="O997" i="3" a="1"/>
  <c r="O997" i="3" s="1"/>
  <c r="O1258" i="3" a="1"/>
  <c r="O1258" i="3" s="1"/>
  <c r="N406" i="3" a="1"/>
  <c r="N406" i="3" s="1"/>
  <c r="N705" i="3" a="1"/>
  <c r="N705" i="3" s="1"/>
  <c r="O1696" i="3" a="1"/>
  <c r="O1696" i="3" s="1"/>
  <c r="O2587" i="3" a="1"/>
  <c r="O2587" i="3" s="1"/>
  <c r="O1461" i="3" a="1"/>
  <c r="O1461" i="3" s="1"/>
  <c r="O4990" i="3" a="1"/>
  <c r="O4990" i="3" s="1"/>
  <c r="N805" i="3" a="1"/>
  <c r="N805" i="3" s="1"/>
  <c r="N624" i="3" a="1"/>
  <c r="N624" i="3" s="1"/>
  <c r="N4638" i="3" a="1"/>
  <c r="N4638" i="3" s="1"/>
  <c r="N2619" i="3" a="1"/>
  <c r="N2619" i="3" s="1"/>
  <c r="O2181" i="3" a="1"/>
  <c r="O2181" i="3" s="1"/>
  <c r="N2054" i="3" a="1"/>
  <c r="N2054" i="3" s="1"/>
  <c r="O748" i="3" a="1"/>
  <c r="O748" i="3" s="1"/>
  <c r="N1473" i="3" a="1"/>
  <c r="N1473" i="3" s="1"/>
  <c r="N4418" i="3" a="1"/>
  <c r="N4418" i="3" s="1"/>
  <c r="N1271" i="3" a="1"/>
  <c r="N1271" i="3" s="1"/>
  <c r="N1748" i="3" a="1"/>
  <c r="N1748" i="3" s="1"/>
  <c r="N630" i="3" a="1"/>
  <c r="N630" i="3" s="1"/>
  <c r="N1933" i="3" a="1"/>
  <c r="N1933" i="3" s="1"/>
  <c r="N3873" i="3" a="1"/>
  <c r="N3873" i="3" s="1"/>
  <c r="N937" i="3" a="1"/>
  <c r="N937" i="3" s="1"/>
  <c r="O7339" i="3" a="1"/>
  <c r="O7339" i="3" s="1"/>
  <c r="N1740" i="3" a="1"/>
  <c r="N1740" i="3" s="1"/>
  <c r="O2725" i="3" a="1"/>
  <c r="O2725" i="3" s="1"/>
  <c r="N1728" i="3" a="1"/>
  <c r="N1728" i="3" s="1"/>
  <c r="N3510" i="3" a="1"/>
  <c r="N3510" i="3" s="1"/>
  <c r="O2007" i="3" a="1"/>
  <c r="O2007" i="3" s="1"/>
  <c r="O2257" i="3" a="1"/>
  <c r="O2257" i="3" s="1"/>
  <c r="N430" i="3" a="1"/>
  <c r="N430" i="3" s="1"/>
  <c r="N2794" i="3" a="1"/>
  <c r="N2794" i="3" s="1"/>
  <c r="O8464" i="3" a="1"/>
  <c r="O8464" i="3" s="1"/>
  <c r="N2660" i="3" a="1"/>
  <c r="N2660" i="3" s="1"/>
  <c r="N436" i="3" a="1"/>
  <c r="N436" i="3" s="1"/>
  <c r="O287" i="3" a="1"/>
  <c r="O287" i="3" s="1"/>
  <c r="O1578" i="3" a="1"/>
  <c r="O1578" i="3" s="1"/>
  <c r="O4387" i="3" a="1"/>
  <c r="O4387" i="3" s="1"/>
  <c r="O1937" i="3" a="1"/>
  <c r="O1937" i="3" s="1"/>
  <c r="N967" i="3" a="1"/>
  <c r="N967" i="3" s="1"/>
  <c r="O2410" i="3" a="1"/>
  <c r="O2410" i="3" s="1"/>
  <c r="O1865" i="3" a="1"/>
  <c r="O1865" i="3" s="1"/>
  <c r="O2057" i="3" a="1"/>
  <c r="O2057" i="3" s="1"/>
  <c r="O1189" i="3" a="1"/>
  <c r="O1189" i="3" s="1"/>
  <c r="O3150" i="3" a="1"/>
  <c r="O3150" i="3" s="1"/>
  <c r="O1920" i="3" a="1"/>
  <c r="O1920" i="3" s="1"/>
  <c r="O1528" i="3" a="1"/>
  <c r="O1528" i="3" s="1"/>
  <c r="O1854" i="3" a="1"/>
  <c r="O1854" i="3" s="1"/>
  <c r="N227" i="3" a="1"/>
  <c r="N227" i="3" s="1"/>
  <c r="O227" i="3" a="1"/>
  <c r="O227" i="3" s="1"/>
  <c r="N1744" i="3" a="1"/>
  <c r="N1744" i="3" s="1"/>
  <c r="N4125" i="3" a="1"/>
  <c r="N4125" i="3" s="1"/>
  <c r="O4125" i="3" a="1"/>
  <c r="O4125" i="3" s="1"/>
  <c r="O3065" i="3" a="1"/>
  <c r="O3065" i="3" s="1"/>
  <c r="N3065" i="3" a="1"/>
  <c r="N3065" i="3" s="1"/>
  <c r="N2607" i="3" a="1"/>
  <c r="N2607" i="3" s="1"/>
  <c r="O2607" i="3" a="1"/>
  <c r="O2607" i="3" s="1"/>
  <c r="N4787" i="3" a="1"/>
  <c r="N4787" i="3" s="1"/>
  <c r="O4787" i="3" a="1"/>
  <c r="O4787" i="3" s="1"/>
  <c r="O2782" i="3" a="1"/>
  <c r="O2782" i="3" s="1"/>
  <c r="N3748" i="3" a="1"/>
  <c r="N3748" i="3" s="1"/>
  <c r="N2776" i="3" a="1"/>
  <c r="N2776" i="3" s="1"/>
  <c r="N1511" i="3" a="1"/>
  <c r="N1511" i="3" s="1"/>
  <c r="N2737" i="3" a="1"/>
  <c r="N2737" i="3" s="1"/>
  <c r="N3609" i="3" a="1"/>
  <c r="N3609" i="3" s="1"/>
  <c r="N3048" i="3" a="1"/>
  <c r="N3048" i="3" s="1"/>
  <c r="N4753" i="3" a="1"/>
  <c r="N4753" i="3" s="1"/>
  <c r="N1254" i="3" a="1"/>
  <c r="N1254" i="3" s="1"/>
  <c r="N4463" i="3" a="1"/>
  <c r="N4463" i="3" s="1"/>
  <c r="N98" i="3" a="1"/>
  <c r="N98" i="3" s="1"/>
  <c r="N2265" i="3" a="1"/>
  <c r="N2265" i="3" s="1"/>
  <c r="N2262" i="3" a="1"/>
  <c r="N2262" i="3" s="1"/>
  <c r="O2161" i="3" a="1"/>
  <c r="O2161" i="3" s="1"/>
  <c r="O4697" i="3" a="1"/>
  <c r="O4697" i="3" s="1"/>
  <c r="O3413" i="3" a="1"/>
  <c r="O3413" i="3" s="1"/>
  <c r="N3413" i="3" a="1"/>
  <c r="N3413" i="3" s="1"/>
  <c r="O927" i="3" a="1"/>
  <c r="O927" i="3" s="1"/>
  <c r="O1965" i="3" a="1"/>
  <c r="O1965" i="3" s="1"/>
  <c r="N1965" i="3" a="1"/>
  <c r="N1965" i="3" s="1"/>
  <c r="O3758" i="3" a="1"/>
  <c r="O3758" i="3" s="1"/>
  <c r="N697" i="3" a="1"/>
  <c r="N697" i="3" s="1"/>
  <c r="N887" i="3" a="1"/>
  <c r="N887" i="3" s="1"/>
  <c r="N219" i="3" a="1"/>
  <c r="N219" i="3" s="1"/>
  <c r="N4085" i="3" a="1"/>
  <c r="N4085" i="3" s="1"/>
  <c r="O387" i="3" a="1"/>
  <c r="O387" i="3" s="1"/>
  <c r="N1435" i="3" a="1"/>
  <c r="N1435" i="3" s="1"/>
  <c r="N2640" i="3" a="1"/>
  <c r="N2640" i="3" s="1"/>
  <c r="O424" i="3" a="1"/>
  <c r="O424" i="3" s="1"/>
  <c r="O2527" i="3" a="1"/>
  <c r="O2527" i="3" s="1"/>
  <c r="N4414" i="3" a="1"/>
  <c r="N4414" i="3" s="1"/>
  <c r="N3049" i="3" a="1"/>
  <c r="N3049" i="3" s="1"/>
  <c r="N3133" i="3" a="1"/>
  <c r="N3133" i="3" s="1"/>
  <c r="N4013" i="3" a="1"/>
  <c r="N4013" i="3" s="1"/>
  <c r="N2211" i="3" a="1"/>
  <c r="N2211" i="3" s="1"/>
  <c r="N2020" i="3" a="1"/>
  <c r="N2020" i="3" s="1"/>
  <c r="N4278" i="3" a="1"/>
  <c r="N4278" i="3" s="1"/>
  <c r="N2764" i="3" a="1"/>
  <c r="N2764" i="3" s="1"/>
  <c r="N2013" i="3" a="1"/>
  <c r="N2013" i="3" s="1"/>
  <c r="N2973" i="3" a="1"/>
  <c r="N2973" i="3" s="1"/>
  <c r="N1878" i="3" a="1"/>
  <c r="N1878" i="3" s="1"/>
  <c r="N2507" i="3" a="1"/>
  <c r="N2507" i="3" s="1"/>
  <c r="N2411" i="3" a="1"/>
  <c r="N2411" i="3" s="1"/>
  <c r="N2159" i="3" a="1"/>
  <c r="N2159" i="3" s="1"/>
  <c r="O441" i="3" a="1"/>
  <c r="O441" i="3" s="1"/>
  <c r="O3119" i="3" a="1"/>
  <c r="O3119" i="3" s="1"/>
  <c r="N3161" i="3" a="1"/>
  <c r="N3161" i="3" s="1"/>
  <c r="O4346" i="3" a="1"/>
  <c r="O4346" i="3" s="1"/>
  <c r="N188" i="3" a="1"/>
  <c r="N188" i="3" s="1"/>
  <c r="O188" i="3" a="1"/>
  <c r="O188" i="3" s="1"/>
  <c r="O1229" i="3" a="1"/>
  <c r="O1229" i="3" s="1"/>
  <c r="N2977" i="3" a="1"/>
  <c r="N2977" i="3" s="1"/>
  <c r="N2224" i="3" a="1"/>
  <c r="N2224" i="3" s="1"/>
  <c r="N1324" i="3" a="1"/>
  <c r="N1324" i="3" s="1"/>
  <c r="N9459" i="3" a="1"/>
  <c r="N9459" i="3" s="1"/>
  <c r="O2504" i="3" a="1"/>
  <c r="O2504" i="3" s="1"/>
  <c r="O618" i="3" a="1"/>
  <c r="O618" i="3" s="1"/>
  <c r="O1003" i="3" a="1"/>
  <c r="O1003" i="3" s="1"/>
  <c r="O1904" i="3" a="1"/>
  <c r="O1904" i="3" s="1"/>
  <c r="N3504" i="3" a="1"/>
  <c r="N3504" i="3" s="1"/>
  <c r="O3504" i="3" a="1"/>
  <c r="O3504" i="3" s="1"/>
  <c r="O2568" i="3" a="1"/>
  <c r="O2568" i="3" s="1"/>
  <c r="N2568" i="3" a="1"/>
  <c r="N2568" i="3" s="1"/>
  <c r="N944" i="3" a="1"/>
  <c r="N944" i="3" s="1"/>
  <c r="N2644" i="3" a="1"/>
  <c r="N2644" i="3" s="1"/>
  <c r="N4502" i="3" a="1"/>
  <c r="N4502" i="3" s="1"/>
  <c r="N4219" i="3" a="1"/>
  <c r="N4219" i="3" s="1"/>
  <c r="N3485" i="3" a="1"/>
  <c r="N3485" i="3" s="1"/>
  <c r="N2501" i="3" a="1"/>
  <c r="N2501" i="3" s="1"/>
  <c r="N3756" i="3" a="1"/>
  <c r="N3756" i="3" s="1"/>
  <c r="N1305" i="3" a="1"/>
  <c r="N1305" i="3" s="1"/>
  <c r="N4808" i="3" a="1"/>
  <c r="N4808" i="3" s="1"/>
  <c r="N4465" i="3" a="1"/>
  <c r="N4465" i="3" s="1"/>
  <c r="N2665" i="3" a="1"/>
  <c r="N2665" i="3" s="1"/>
  <c r="N1217" i="3" a="1"/>
  <c r="N1217" i="3" s="1"/>
  <c r="N4240" i="3" a="1"/>
  <c r="N4240" i="3" s="1"/>
  <c r="O1145" i="3" a="1"/>
  <c r="O1145" i="3" s="1"/>
  <c r="O2036" i="3" a="1"/>
  <c r="O2036" i="3" s="1"/>
  <c r="O3844" i="3" a="1"/>
  <c r="O3844" i="3" s="1"/>
  <c r="O3066" i="3" a="1"/>
  <c r="O3066" i="3" s="1"/>
  <c r="O1598" i="3" a="1"/>
  <c r="O1598" i="3" s="1"/>
  <c r="N217" i="3" a="1"/>
  <c r="N217" i="3" s="1"/>
  <c r="N1677" i="3" a="1"/>
  <c r="N1677" i="3" s="1"/>
  <c r="N4490" i="3" a="1"/>
  <c r="N4490" i="3" s="1"/>
  <c r="N3309" i="3" a="1"/>
  <c r="N3309" i="3" s="1"/>
  <c r="O4791" i="3" a="1"/>
  <c r="O4791" i="3" s="1"/>
  <c r="O884" i="3" a="1"/>
  <c r="O884" i="3" s="1"/>
  <c r="N2924" i="3" a="1"/>
  <c r="N2924" i="3" s="1"/>
  <c r="N1890" i="3" a="1"/>
  <c r="N1890" i="3" s="1"/>
  <c r="O1890" i="3" a="1"/>
  <c r="O1890" i="3" s="1"/>
  <c r="N4391" i="3" a="1"/>
  <c r="N4391" i="3" s="1"/>
  <c r="N3164" i="3" a="1"/>
  <c r="N3164" i="3" s="1"/>
  <c r="N1212" i="3" a="1"/>
  <c r="N1212" i="3" s="1"/>
  <c r="N395" i="3" a="1"/>
  <c r="N395" i="3" s="1"/>
  <c r="N4473" i="3" a="1"/>
  <c r="N4473" i="3" s="1"/>
  <c r="N3632" i="3" a="1"/>
  <c r="N3632" i="3" s="1"/>
  <c r="N2856" i="3" a="1"/>
  <c r="N2856" i="3" s="1"/>
  <c r="N1651" i="3" a="1"/>
  <c r="N1651" i="3" s="1"/>
  <c r="N896" i="3" a="1"/>
  <c r="N896" i="3" s="1"/>
  <c r="N4816" i="3" a="1"/>
  <c r="N4816" i="3" s="1"/>
  <c r="N2108" i="3" a="1"/>
  <c r="N2108" i="3" s="1"/>
  <c r="N2048" i="3" a="1"/>
  <c r="N2048" i="3" s="1"/>
  <c r="N1513" i="3" a="1"/>
  <c r="N1513" i="3" s="1"/>
  <c r="N393" i="3" a="1"/>
  <c r="N393" i="3" s="1"/>
  <c r="N1332" i="3" a="1"/>
  <c r="N1332" i="3" s="1"/>
  <c r="N1863" i="3" a="1"/>
  <c r="N1863" i="3" s="1"/>
  <c r="N2761" i="3" a="1"/>
  <c r="N2761" i="3" s="1"/>
  <c r="N1952" i="3" a="1"/>
  <c r="N1952" i="3" s="1"/>
  <c r="N4050" i="3" a="1"/>
  <c r="N4050" i="3" s="1"/>
  <c r="N2677" i="3" a="1"/>
  <c r="N2677" i="3" s="1"/>
  <c r="O4460" i="3" a="1"/>
  <c r="O4460" i="3" s="1"/>
  <c r="O4330" i="3" a="1"/>
  <c r="O4330" i="3" s="1"/>
  <c r="O3675" i="3" a="1"/>
  <c r="O3675" i="3" s="1"/>
  <c r="O2487" i="3" a="1"/>
  <c r="O2487" i="3" s="1"/>
  <c r="O1654" i="3" a="1"/>
  <c r="O1654" i="3" s="1"/>
  <c r="N3948" i="3" a="1"/>
  <c r="N3948" i="3" s="1"/>
  <c r="N4261" i="3" a="1"/>
  <c r="N4261" i="3" s="1"/>
  <c r="O903" i="3" a="1"/>
  <c r="O903" i="3" s="1"/>
  <c r="N4609" i="3" a="1"/>
  <c r="N4609" i="3" s="1"/>
  <c r="O1583" i="3" a="1"/>
  <c r="O1583" i="3" s="1"/>
  <c r="N964" i="3" a="1"/>
  <c r="N964" i="3" s="1"/>
  <c r="O964" i="3" a="1"/>
  <c r="O964" i="3" s="1"/>
  <c r="N4010" i="3" a="1"/>
  <c r="N4010" i="3" s="1"/>
  <c r="N1161" i="3" a="1"/>
  <c r="N1161" i="3" s="1"/>
  <c r="N2239" i="3" a="1"/>
  <c r="N2239" i="3" s="1"/>
  <c r="N518" i="3" a="1"/>
  <c r="N518" i="3" s="1"/>
  <c r="N642" i="3" a="1"/>
  <c r="N642" i="3" s="1"/>
  <c r="N4479" i="3" a="1"/>
  <c r="N4479" i="3" s="1"/>
  <c r="N1946" i="3" a="1"/>
  <c r="N1946" i="3" s="1"/>
  <c r="N1156" i="3" a="1"/>
  <c r="N1156" i="3" s="1"/>
  <c r="N2056" i="3" a="1"/>
  <c r="N2056" i="3" s="1"/>
  <c r="N497" i="3" a="1"/>
  <c r="N497" i="3" s="1"/>
  <c r="N4187" i="3" a="1"/>
  <c r="N4187" i="3" s="1"/>
  <c r="N9474" i="3" a="1"/>
  <c r="N9474" i="3" s="1"/>
  <c r="O2826" i="3" a="1"/>
  <c r="O2826" i="3" s="1"/>
  <c r="O2951" i="3" a="1"/>
  <c r="O2951" i="3" s="1"/>
  <c r="O3325" i="3" a="1"/>
  <c r="O3325" i="3" s="1"/>
  <c r="O2296" i="3" a="1"/>
  <c r="O2296" i="3" s="1"/>
  <c r="O2446" i="3" a="1"/>
  <c r="O2446" i="3" s="1"/>
  <c r="N1218" i="3" a="1"/>
  <c r="N1218" i="3" s="1"/>
  <c r="O1218" i="3" a="1"/>
  <c r="O1218" i="3" s="1"/>
  <c r="N1074" i="3" a="1"/>
  <c r="N1074" i="3" s="1"/>
  <c r="O1074" i="3" a="1"/>
  <c r="O1074" i="3" s="1"/>
  <c r="N3823" i="3" a="1"/>
  <c r="N3823" i="3" s="1"/>
  <c r="N460" i="3" a="1"/>
  <c r="N460" i="3" s="1"/>
  <c r="O460" i="3" a="1"/>
  <c r="O460" i="3" s="1"/>
  <c r="N4312" i="3" a="1"/>
  <c r="N4312" i="3" s="1"/>
  <c r="O4312" i="3" a="1"/>
  <c r="O4312" i="3" s="1"/>
  <c r="N4092" i="3" a="1"/>
  <c r="N4092" i="3" s="1"/>
  <c r="O942" i="3" a="1"/>
  <c r="O942" i="3" s="1"/>
  <c r="O854" i="3" a="1"/>
  <c r="O854" i="3" s="1"/>
  <c r="N2537" i="3" a="1"/>
  <c r="N2537" i="3" s="1"/>
  <c r="O2537" i="3" a="1"/>
  <c r="O2537" i="3" s="1"/>
  <c r="O3741" i="3" a="1"/>
  <c r="O3741" i="3" s="1"/>
  <c r="N3741" i="3" a="1"/>
  <c r="N3741" i="3" s="1"/>
  <c r="O1892" i="3" a="1"/>
  <c r="O1892" i="3" s="1"/>
  <c r="N2872" i="3" a="1"/>
  <c r="N2872" i="3" s="1"/>
  <c r="O2872" i="3" a="1"/>
  <c r="O2872" i="3" s="1"/>
  <c r="N611" i="3" a="1"/>
  <c r="N611" i="3" s="1"/>
  <c r="O611" i="3" a="1"/>
  <c r="O611" i="3" s="1"/>
  <c r="N2756" i="3" a="1"/>
  <c r="N2756" i="3" s="1"/>
  <c r="O2756" i="3" a="1"/>
  <c r="O2756" i="3" s="1"/>
  <c r="N2401" i="3" a="1"/>
  <c r="N2401" i="3" s="1"/>
  <c r="O2401" i="3" a="1"/>
  <c r="O2401" i="3" s="1"/>
  <c r="O3037" i="3" a="1"/>
  <c r="O3037" i="3" s="1"/>
  <c r="N3037" i="3" a="1"/>
  <c r="N3037" i="3" s="1"/>
  <c r="N4482" i="3" a="1"/>
  <c r="N4482" i="3" s="1"/>
  <c r="O1824" i="3" a="1"/>
  <c r="O1824" i="3" s="1"/>
  <c r="O3458" i="3" a="1"/>
  <c r="O3458" i="3" s="1"/>
  <c r="O4094" i="3" a="1"/>
  <c r="O4094" i="3" s="1"/>
  <c r="O1819" i="3" a="1"/>
  <c r="O1819" i="3" s="1"/>
  <c r="N2659" i="3" a="1"/>
  <c r="N2659" i="3" s="1"/>
  <c r="N2400" i="3" a="1"/>
  <c r="N2400" i="3" s="1"/>
  <c r="N2727" i="3" a="1"/>
  <c r="N2727" i="3" s="1"/>
  <c r="N1017" i="3" a="1"/>
  <c r="N1017" i="3" s="1"/>
  <c r="N2981" i="3" a="1"/>
  <c r="N2981" i="3" s="1"/>
  <c r="N2215" i="3" a="1"/>
  <c r="N2215" i="3" s="1"/>
  <c r="N5957" i="3" a="1"/>
  <c r="N5957" i="3" s="1"/>
  <c r="N6961" i="3" a="1"/>
  <c r="N6961" i="3" s="1"/>
  <c r="O2619" i="3" a="1"/>
  <c r="O2619" i="3" s="1"/>
  <c r="O1733" i="3" a="1"/>
  <c r="O1733" i="3" s="1"/>
  <c r="O1509" i="3" a="1"/>
  <c r="O1509" i="3" s="1"/>
  <c r="O3112" i="3" a="1"/>
  <c r="O3112" i="3" s="1"/>
  <c r="N2963" i="3" a="1"/>
  <c r="N2963" i="3" s="1"/>
  <c r="O2963" i="3" a="1"/>
  <c r="O2963" i="3" s="1"/>
  <c r="N3168" i="3" a="1"/>
  <c r="N3168" i="3" s="1"/>
  <c r="O3168" i="3" a="1"/>
  <c r="O3168" i="3" s="1"/>
  <c r="O3895" i="3" a="1"/>
  <c r="O3895" i="3" s="1"/>
  <c r="N3895" i="3" a="1"/>
  <c r="N3895" i="3" s="1"/>
  <c r="N2415" i="3" a="1"/>
  <c r="N2415" i="3" s="1"/>
  <c r="O2415" i="3" a="1"/>
  <c r="O2415" i="3" s="1"/>
  <c r="O4781" i="3" a="1"/>
  <c r="O4781" i="3" s="1"/>
  <c r="O3645" i="3" a="1"/>
  <c r="O3645" i="3" s="1"/>
  <c r="N3645" i="3" a="1"/>
  <c r="N3645" i="3" s="1"/>
  <c r="N838" i="3" a="1"/>
  <c r="N838" i="3" s="1"/>
  <c r="O838" i="3" a="1"/>
  <c r="O838" i="3" s="1"/>
  <c r="O2374" i="3" a="1"/>
  <c r="O2374" i="3" s="1"/>
  <c r="N2374" i="3" a="1"/>
  <c r="N2374" i="3" s="1"/>
  <c r="O1908" i="3" a="1"/>
  <c r="O1908" i="3" s="1"/>
  <c r="N1908" i="3" a="1"/>
  <c r="N1908" i="3" s="1"/>
  <c r="N2327" i="3" a="1"/>
  <c r="N2327" i="3" s="1"/>
  <c r="N3802" i="3" a="1"/>
  <c r="N3802" i="3" s="1"/>
  <c r="O3802" i="3" a="1"/>
  <c r="O3802" i="3" s="1"/>
  <c r="O2674" i="3" a="1"/>
  <c r="O2674" i="3" s="1"/>
  <c r="N2674" i="3" a="1"/>
  <c r="N2674" i="3" s="1"/>
  <c r="N2230" i="3" a="1"/>
  <c r="N2230" i="3" s="1"/>
  <c r="O2230" i="3" a="1"/>
  <c r="O2230" i="3" s="1"/>
  <c r="N4674" i="3" a="1"/>
  <c r="N4674" i="3" s="1"/>
  <c r="N2765" i="3" a="1"/>
  <c r="N2765" i="3" s="1"/>
  <c r="N3479" i="3" a="1"/>
  <c r="N3479" i="3" s="1"/>
  <c r="N4009" i="3" a="1"/>
  <c r="N4009" i="3" s="1"/>
  <c r="N2847" i="3" a="1"/>
  <c r="N2847" i="3" s="1"/>
  <c r="N4199" i="3" a="1"/>
  <c r="N4199" i="3" s="1"/>
  <c r="N2109" i="3" a="1"/>
  <c r="N2109" i="3" s="1"/>
  <c r="N2873" i="3" a="1"/>
  <c r="N2873" i="3" s="1"/>
  <c r="N3863" i="3" a="1"/>
  <c r="N3863" i="3" s="1"/>
  <c r="N1497" i="3" a="1"/>
  <c r="N1497" i="3" s="1"/>
  <c r="N187" i="3" a="1"/>
  <c r="N187" i="3" s="1"/>
  <c r="N2721" i="3" a="1"/>
  <c r="N2721" i="3" s="1"/>
  <c r="N3296" i="3" a="1"/>
  <c r="N3296" i="3" s="1"/>
  <c r="N1710" i="3" a="1"/>
  <c r="N1710" i="3" s="1"/>
  <c r="N3484" i="3" a="1"/>
  <c r="N3484" i="3" s="1"/>
  <c r="N1690" i="3" a="1"/>
  <c r="N1690" i="3" s="1"/>
  <c r="N1278" i="3" a="1"/>
  <c r="N1278" i="3" s="1"/>
  <c r="N2993" i="3" a="1"/>
  <c r="N2993" i="3" s="1"/>
  <c r="N1717" i="3" a="1"/>
  <c r="N1717" i="3" s="1"/>
  <c r="N1655" i="3" a="1"/>
  <c r="N1655" i="3" s="1"/>
  <c r="N1032" i="3" a="1"/>
  <c r="N1032" i="3" s="1"/>
  <c r="N3228" i="3" a="1"/>
  <c r="N3228" i="3" s="1"/>
  <c r="N11" i="3" a="1"/>
  <c r="N11" i="3" s="1"/>
  <c r="N2968" i="3" a="1"/>
  <c r="N2968" i="3" s="1"/>
  <c r="N4703" i="3" a="1"/>
  <c r="N4703" i="3" s="1"/>
  <c r="O245" i="3" a="1"/>
  <c r="O245" i="3" s="1"/>
  <c r="O824" i="3" a="1"/>
  <c r="O824" i="3" s="1"/>
  <c r="O242" i="3" a="1"/>
  <c r="O242" i="3" s="1"/>
  <c r="O4469" i="3" a="1"/>
  <c r="O4469" i="3" s="1"/>
  <c r="O641" i="3" a="1"/>
  <c r="O641" i="3" s="1"/>
  <c r="N641" i="3" a="1"/>
  <c r="N641" i="3" s="1"/>
  <c r="N1035" i="3" a="1"/>
  <c r="N1035" i="3" s="1"/>
  <c r="O1035" i="3" a="1"/>
  <c r="O1035" i="3" s="1"/>
  <c r="N3885" i="3" a="1"/>
  <c r="N3885" i="3" s="1"/>
  <c r="O3885" i="3" a="1"/>
  <c r="O3885" i="3" s="1"/>
  <c r="O1405" i="3" a="1"/>
  <c r="O1405" i="3" s="1"/>
  <c r="N1405" i="3" a="1"/>
  <c r="N1405" i="3" s="1"/>
  <c r="O471" i="3" a="1"/>
  <c r="O471" i="3" s="1"/>
  <c r="N1585" i="3" a="1"/>
  <c r="N1585" i="3" s="1"/>
  <c r="O1585" i="3" a="1"/>
  <c r="O1585" i="3" s="1"/>
  <c r="N1730" i="3" a="1"/>
  <c r="N1730" i="3" s="1"/>
  <c r="N4764" i="3" a="1"/>
  <c r="N4764" i="3" s="1"/>
  <c r="N1584" i="3" a="1"/>
  <c r="N1584" i="3" s="1"/>
  <c r="N2772" i="3" a="1"/>
  <c r="N2772" i="3" s="1"/>
  <c r="N1940" i="3" a="1"/>
  <c r="N1940" i="3" s="1"/>
  <c r="O2848" i="3" a="1"/>
  <c r="O2848" i="3" s="1"/>
  <c r="N2848" i="3" a="1"/>
  <c r="N2848" i="3" s="1"/>
  <c r="O3955" i="3" a="1"/>
  <c r="O3955" i="3" s="1"/>
  <c r="N3955" i="3" a="1"/>
  <c r="N3955" i="3" s="1"/>
  <c r="N3313" i="3" a="1"/>
  <c r="N3313" i="3" s="1"/>
  <c r="N574" i="3" a="1"/>
  <c r="N574" i="3" s="1"/>
  <c r="N1092" i="3" a="1"/>
  <c r="N1092" i="3" s="1"/>
  <c r="N1209" i="3" a="1"/>
  <c r="N1209" i="3" s="1"/>
  <c r="N836" i="3" a="1"/>
  <c r="N836" i="3" s="1"/>
  <c r="N2939" i="3" a="1"/>
  <c r="N2939" i="3" s="1"/>
  <c r="N3221" i="3" a="1"/>
  <c r="N3221" i="3" s="1"/>
  <c r="N670" i="3" a="1"/>
  <c r="N670" i="3" s="1"/>
  <c r="N2783" i="3" a="1"/>
  <c r="N2783" i="3" s="1"/>
  <c r="N737" i="3" a="1"/>
  <c r="N737" i="3" s="1"/>
  <c r="N1072" i="3" a="1"/>
  <c r="N1072" i="3" s="1"/>
  <c r="N3976" i="3" a="1"/>
  <c r="N3976" i="3" s="1"/>
  <c r="N3353" i="3" a="1"/>
  <c r="N3353" i="3" s="1"/>
  <c r="N1897" i="3" a="1"/>
  <c r="N1897" i="3" s="1"/>
  <c r="N4540" i="3" a="1"/>
  <c r="N4540" i="3" s="1"/>
  <c r="N3640" i="3" a="1"/>
  <c r="N3640" i="3" s="1"/>
  <c r="N3088" i="3" a="1"/>
  <c r="N3088" i="3" s="1"/>
  <c r="N3203" i="3" a="1"/>
  <c r="N3203" i="3" s="1"/>
  <c r="N2920" i="3" a="1"/>
  <c r="N2920" i="3" s="1"/>
  <c r="N1368" i="3" a="1"/>
  <c r="N1368" i="3" s="1"/>
  <c r="N2785" i="3" a="1"/>
  <c r="N2785" i="3" s="1"/>
  <c r="N1876" i="3" a="1"/>
  <c r="N1876" i="3" s="1"/>
  <c r="N3372" i="3" a="1"/>
  <c r="N3372" i="3" s="1"/>
  <c r="O3214" i="3" a="1"/>
  <c r="O3214" i="3" s="1"/>
  <c r="O57" i="3" a="1"/>
  <c r="O57" i="3" s="1"/>
  <c r="O4267" i="3" a="1"/>
  <c r="O4267" i="3" s="1"/>
  <c r="O2140" i="3" a="1"/>
  <c r="O2140" i="3" s="1"/>
  <c r="O1581" i="3" a="1"/>
  <c r="O1581" i="3" s="1"/>
  <c r="N1581" i="3" a="1"/>
  <c r="N1581" i="3" s="1"/>
  <c r="N1736" i="3" a="1"/>
  <c r="N1736" i="3" s="1"/>
  <c r="N810" i="3" a="1"/>
  <c r="N810" i="3" s="1"/>
  <c r="N3198" i="3" a="1"/>
  <c r="N3198" i="3" s="1"/>
  <c r="N3831" i="3" a="1"/>
  <c r="N3831" i="3" s="1"/>
  <c r="N3969" i="3" a="1"/>
  <c r="N3969" i="3" s="1"/>
  <c r="N3621" i="3" a="1"/>
  <c r="N3621" i="3" s="1"/>
  <c r="O2227" i="3" a="1"/>
  <c r="O2227" i="3" s="1"/>
  <c r="N2227" i="3" a="1"/>
  <c r="N2227" i="3" s="1"/>
  <c r="N2561" i="3" a="1"/>
  <c r="N2561" i="3" s="1"/>
  <c r="O2561" i="3" a="1"/>
  <c r="O2561" i="3" s="1"/>
  <c r="O3711" i="3" a="1"/>
  <c r="O3711" i="3" s="1"/>
  <c r="N3711" i="3" a="1"/>
  <c r="N3711" i="3" s="1"/>
  <c r="O4828" i="3" a="1"/>
  <c r="O4828" i="3" s="1"/>
  <c r="N4828" i="3" a="1"/>
  <c r="N4828" i="3" s="1"/>
  <c r="N4100" i="3" a="1"/>
  <c r="N4100" i="3" s="1"/>
  <c r="N3183" i="3" a="1"/>
  <c r="N3183" i="3" s="1"/>
  <c r="N4561" i="3" a="1"/>
  <c r="N4561" i="3" s="1"/>
  <c r="O1704" i="3" a="1"/>
  <c r="O1704" i="3" s="1"/>
  <c r="O1712" i="3" a="1"/>
  <c r="O1712" i="3" s="1"/>
  <c r="N1712" i="3" a="1"/>
  <c r="N1712" i="3" s="1"/>
  <c r="N2221" i="3" a="1"/>
  <c r="N2221" i="3" s="1"/>
  <c r="O2221" i="3" a="1"/>
  <c r="O2221" i="3" s="1"/>
  <c r="O2589" i="3" a="1"/>
  <c r="O2589" i="3" s="1"/>
  <c r="N2589" i="3" a="1"/>
  <c r="N2589" i="3" s="1"/>
  <c r="N3594" i="3" a="1"/>
  <c r="N3594" i="3" s="1"/>
  <c r="O3594" i="3" a="1"/>
  <c r="O3594" i="3" s="1"/>
  <c r="N4126" i="3" a="1"/>
  <c r="N4126" i="3" s="1"/>
  <c r="N4470" i="3" a="1"/>
  <c r="N4470" i="3" s="1"/>
  <c r="O2426" i="3" a="1"/>
  <c r="O2426" i="3" s="1"/>
  <c r="O3964" i="3" a="1"/>
  <c r="O3964" i="3" s="1"/>
  <c r="N3964" i="3" a="1"/>
  <c r="N3964" i="3" s="1"/>
  <c r="O7232" i="3" a="1"/>
  <c r="O7232" i="3" s="1"/>
  <c r="N4000" i="3" a="1"/>
  <c r="N4000" i="3" s="1"/>
  <c r="N3251" i="3" a="1"/>
  <c r="N3251" i="3" s="1"/>
  <c r="N2693" i="3" a="1"/>
  <c r="N2693" i="3" s="1"/>
  <c r="N606" i="3" a="1"/>
  <c r="N606" i="3" s="1"/>
  <c r="N4365" i="3" a="1"/>
  <c r="N4365" i="3" s="1"/>
  <c r="N4041" i="3" a="1"/>
  <c r="N4041" i="3" s="1"/>
  <c r="N787" i="3" a="1"/>
  <c r="N787" i="3" s="1"/>
  <c r="N4546" i="3" a="1"/>
  <c r="N4546" i="3" s="1"/>
  <c r="O4546" i="3" a="1"/>
  <c r="O4546" i="3" s="1"/>
  <c r="N1076" i="3" a="1"/>
  <c r="N1076" i="3" s="1"/>
  <c r="O1076" i="3" a="1"/>
  <c r="O1076" i="3" s="1"/>
  <c r="O3579" i="3" a="1"/>
  <c r="O3579" i="3" s="1"/>
  <c r="N3579" i="3" a="1"/>
  <c r="N3579" i="3" s="1"/>
  <c r="O1660" i="3" a="1"/>
  <c r="O1660" i="3" s="1"/>
  <c r="N1660" i="3" a="1"/>
  <c r="N1660" i="3" s="1"/>
  <c r="N1351" i="3" a="1"/>
  <c r="N1351" i="3" s="1"/>
  <c r="N3151" i="3" a="1"/>
  <c r="N3151" i="3" s="1"/>
  <c r="N3431" i="3" a="1"/>
  <c r="N3431" i="3" s="1"/>
  <c r="N2255" i="3" a="1"/>
  <c r="N2255" i="3" s="1"/>
  <c r="N2779" i="3" a="1"/>
  <c r="N2779" i="3" s="1"/>
  <c r="N4214" i="3" a="1"/>
  <c r="N4214" i="3" s="1"/>
  <c r="N3590" i="3" a="1"/>
  <c r="N3590" i="3" s="1"/>
  <c r="N223" i="3" a="1"/>
  <c r="N223" i="3" s="1"/>
  <c r="N4805" i="3" a="1"/>
  <c r="N4805" i="3" s="1"/>
  <c r="N3816" i="3" a="1"/>
  <c r="N3816" i="3" s="1"/>
  <c r="N1972" i="3" a="1"/>
  <c r="N1972" i="3" s="1"/>
  <c r="N3697" i="3" a="1"/>
  <c r="N3697" i="3" s="1"/>
  <c r="N3701" i="3" a="1"/>
  <c r="N3701" i="3" s="1"/>
  <c r="N1461" i="3" a="1"/>
  <c r="N1461" i="3" s="1"/>
  <c r="N798" i="3" a="1"/>
  <c r="N798" i="3" s="1"/>
  <c r="N1112" i="3" a="1"/>
  <c r="N1112" i="3" s="1"/>
  <c r="N1932" i="3" a="1"/>
  <c r="N1932" i="3" s="1"/>
  <c r="N3196" i="3" a="1"/>
  <c r="N3196" i="3" s="1"/>
  <c r="N3307" i="3" a="1"/>
  <c r="N3307" i="3" s="1"/>
  <c r="N598" i="3" a="1"/>
  <c r="N598" i="3" s="1"/>
  <c r="N1052" i="3" a="1"/>
  <c r="N1052" i="3" s="1"/>
  <c r="N1682" i="3" a="1"/>
  <c r="N1682" i="3" s="1"/>
  <c r="N4251" i="3" a="1"/>
  <c r="N4251" i="3" s="1"/>
  <c r="N1402" i="3" a="1"/>
  <c r="N1402" i="3" s="1"/>
  <c r="N4701" i="3" a="1"/>
  <c r="N4701" i="3" s="1"/>
  <c r="N1560" i="3" a="1"/>
  <c r="N1560" i="3" s="1"/>
  <c r="N3685" i="3" a="1"/>
  <c r="N3685" i="3" s="1"/>
  <c r="O3850" i="3" a="1"/>
  <c r="O3850" i="3" s="1"/>
  <c r="O4048" i="3" a="1"/>
  <c r="O4048" i="3" s="1"/>
  <c r="O4660" i="3" a="1"/>
  <c r="O4660" i="3" s="1"/>
  <c r="O3692" i="3" a="1"/>
  <c r="O3692" i="3" s="1"/>
  <c r="N3692" i="3" a="1"/>
  <c r="N3692" i="3" s="1"/>
  <c r="N1515" i="3" a="1"/>
  <c r="N1515" i="3" s="1"/>
  <c r="N2198" i="3" a="1"/>
  <c r="N2198" i="3" s="1"/>
  <c r="O1279" i="3" a="1"/>
  <c r="O1279" i="3" s="1"/>
  <c r="O2905" i="3" a="1"/>
  <c r="O2905" i="3" s="1"/>
  <c r="N2905" i="3" a="1"/>
  <c r="N2905" i="3" s="1"/>
  <c r="N4664" i="3" a="1"/>
  <c r="N4664" i="3" s="1"/>
  <c r="O4664" i="3" a="1"/>
  <c r="O4664" i="3" s="1"/>
  <c r="N2935" i="3" a="1"/>
  <c r="N2935" i="3" s="1"/>
  <c r="O2935" i="3" a="1"/>
  <c r="O2935" i="3" s="1"/>
  <c r="N3872" i="3" a="1"/>
  <c r="N3872" i="3" s="1"/>
  <c r="O3872" i="3" a="1"/>
  <c r="O3872" i="3" s="1"/>
  <c r="N4708" i="3" a="1"/>
  <c r="N4708" i="3" s="1"/>
  <c r="O4708" i="3" a="1"/>
  <c r="O4708" i="3" s="1"/>
  <c r="N3725" i="3" a="1"/>
  <c r="N3725" i="3" s="1"/>
  <c r="O3725" i="3" a="1"/>
  <c r="O3725" i="3" s="1"/>
  <c r="N4751" i="3" a="1"/>
  <c r="N4751" i="3" s="1"/>
  <c r="O4751" i="3" a="1"/>
  <c r="O4751" i="3" s="1"/>
  <c r="N2790" i="3" a="1"/>
  <c r="N2790" i="3" s="1"/>
  <c r="O2790" i="3" a="1"/>
  <c r="O2790" i="3" s="1"/>
  <c r="N4135" i="3" a="1"/>
  <c r="N4135" i="3" s="1"/>
  <c r="N3064" i="3" a="1"/>
  <c r="N3064" i="3" s="1"/>
  <c r="N3176" i="3" a="1"/>
  <c r="N3176" i="3" s="1"/>
  <c r="N3676" i="3" a="1"/>
  <c r="N3676" i="3" s="1"/>
  <c r="N3570" i="3" a="1"/>
  <c r="N3570" i="3" s="1"/>
  <c r="N4656" i="3" a="1"/>
  <c r="N4656" i="3" s="1"/>
  <c r="N4807" i="3" a="1"/>
  <c r="N4807" i="3" s="1"/>
  <c r="N3341" i="3" a="1"/>
  <c r="N3341" i="3" s="1"/>
  <c r="N4343" i="3" a="1"/>
  <c r="N4343" i="3" s="1"/>
  <c r="N2003" i="3" a="1"/>
  <c r="N2003" i="3" s="1"/>
  <c r="N1256" i="3" a="1"/>
  <c r="N1256" i="3" s="1"/>
  <c r="N3255" i="3" a="1"/>
  <c r="N3255" i="3" s="1"/>
  <c r="N4682" i="3" a="1"/>
  <c r="N4682" i="3" s="1"/>
  <c r="N2652" i="3" a="1"/>
  <c r="N2652" i="3" s="1"/>
  <c r="N2577" i="3" a="1"/>
  <c r="N2577" i="3" s="1"/>
  <c r="N3013" i="3" a="1"/>
  <c r="N3013" i="3" s="1"/>
  <c r="N616" i="3" a="1"/>
  <c r="N616" i="3" s="1"/>
  <c r="N2007" i="3" a="1"/>
  <c r="N2007" i="3" s="1"/>
  <c r="N2928" i="3" a="1"/>
  <c r="N2928" i="3" s="1"/>
  <c r="N2620" i="3" a="1"/>
  <c r="N2620" i="3" s="1"/>
  <c r="N809" i="3" a="1"/>
  <c r="N809" i="3" s="1"/>
  <c r="N2328" i="3" a="1"/>
  <c r="N2328" i="3" s="1"/>
  <c r="N446" i="3" a="1"/>
  <c r="N446" i="3" s="1"/>
  <c r="N3786" i="3" a="1"/>
  <c r="N3786" i="3" s="1"/>
  <c r="N4725" i="3" a="1"/>
  <c r="N4725" i="3" s="1"/>
  <c r="N3660" i="3" a="1"/>
  <c r="N3660" i="3" s="1"/>
  <c r="O4612" i="3" a="1"/>
  <c r="O4612" i="3" s="1"/>
  <c r="O3627" i="3" a="1"/>
  <c r="O3627" i="3" s="1"/>
  <c r="O704" i="3" a="1"/>
  <c r="O704" i="3" s="1"/>
  <c r="N4603" i="3" a="1"/>
  <c r="N4603" i="3" s="1"/>
  <c r="O4603" i="3" a="1"/>
  <c r="O4603" i="3" s="1"/>
  <c r="N403" i="3" a="1"/>
  <c r="N403" i="3" s="1"/>
  <c r="N2148" i="3" a="1"/>
  <c r="N2148" i="3" s="1"/>
  <c r="N1698" i="3" a="1"/>
  <c r="N1698" i="3" s="1"/>
  <c r="N467" i="3" a="1"/>
  <c r="N467" i="3" s="1"/>
  <c r="N3383" i="3" a="1"/>
  <c r="N3383" i="3" s="1"/>
  <c r="O3383" i="3" a="1"/>
  <c r="O3383" i="3" s="1"/>
  <c r="N3678" i="3" a="1"/>
  <c r="N3678" i="3" s="1"/>
  <c r="O3678" i="3" a="1"/>
  <c r="O3678" i="3" s="1"/>
  <c r="N730" i="3" a="1"/>
  <c r="N730" i="3" s="1"/>
  <c r="N128" i="3" a="1"/>
  <c r="N128" i="3" s="1"/>
  <c r="N4124" i="3" a="1"/>
  <c r="N4124" i="3" s="1"/>
  <c r="N3878" i="3" a="1"/>
  <c r="N3878" i="3" s="1"/>
  <c r="N4780" i="3" a="1"/>
  <c r="N4780" i="3" s="1"/>
  <c r="N3494" i="3" a="1"/>
  <c r="N3494" i="3" s="1"/>
  <c r="N4017" i="3" a="1"/>
  <c r="N4017" i="3" s="1"/>
  <c r="N1094" i="3" a="1"/>
  <c r="N1094" i="3" s="1"/>
  <c r="N2181" i="3" a="1"/>
  <c r="N2181" i="3" s="1"/>
  <c r="N4429" i="3" a="1"/>
  <c r="N4429" i="3" s="1"/>
  <c r="N2140" i="3" a="1"/>
  <c r="N2140" i="3" s="1"/>
  <c r="O3180" i="3" a="1"/>
  <c r="O3180" i="3" s="1"/>
  <c r="O552" i="3" a="1"/>
  <c r="O552" i="3" s="1"/>
  <c r="N1238" i="3" a="1"/>
  <c r="N1238" i="3" s="1"/>
  <c r="O430" i="3" a="1"/>
  <c r="O430" i="3" s="1"/>
  <c r="O3152" i="3" a="1"/>
  <c r="O3152" i="3" s="1"/>
  <c r="N4408" i="3" a="1"/>
  <c r="N4408" i="3" s="1"/>
  <c r="O4408" i="3" a="1"/>
  <c r="O4408" i="3" s="1"/>
  <c r="O3346" i="3" a="1"/>
  <c r="O3346" i="3" s="1"/>
  <c r="N3346" i="3" a="1"/>
  <c r="N3346" i="3" s="1"/>
  <c r="O3256" i="3" a="1"/>
  <c r="O3256" i="3" s="1"/>
  <c r="N3256" i="3" a="1"/>
  <c r="N3256" i="3" s="1"/>
  <c r="N3856" i="3" a="1"/>
  <c r="N3856" i="3" s="1"/>
  <c r="N795" i="3" a="1"/>
  <c r="N795" i="3" s="1"/>
  <c r="N822" i="3" a="1"/>
  <c r="N822" i="3" s="1"/>
  <c r="N4633" i="3" a="1"/>
  <c r="N4633" i="3" s="1"/>
  <c r="O2463" i="3" a="1"/>
  <c r="O2463" i="3" s="1"/>
  <c r="N3241" i="3" a="1"/>
  <c r="N3241" i="3" s="1"/>
  <c r="O1541" i="3" a="1"/>
  <c r="O1541" i="3" s="1"/>
  <c r="N812" i="3" a="1"/>
  <c r="N812" i="3" s="1"/>
  <c r="N2618" i="3" a="1"/>
  <c r="N2618" i="3" s="1"/>
  <c r="N900" i="3" a="1"/>
  <c r="N900" i="3" s="1"/>
  <c r="N264" i="3" a="1"/>
  <c r="N264" i="3" s="1"/>
  <c r="N3651" i="3" a="1"/>
  <c r="N3651" i="3" s="1"/>
  <c r="N455" i="3" a="1"/>
  <c r="N455" i="3" s="1"/>
  <c r="N4788" i="3" a="1"/>
  <c r="N4788" i="3" s="1"/>
  <c r="N364" i="3" a="1"/>
  <c r="N364" i="3" s="1"/>
  <c r="N2350" i="3" a="1"/>
  <c r="N2350" i="3" s="1"/>
  <c r="N1104" i="3" a="1"/>
  <c r="N1104" i="3" s="1"/>
  <c r="N3041" i="3" a="1"/>
  <c r="N3041" i="3" s="1"/>
  <c r="N4593" i="3" a="1"/>
  <c r="N4593" i="3" s="1"/>
  <c r="N4537" i="3" a="1"/>
  <c r="N4537" i="3" s="1"/>
  <c r="O5482" i="3" a="1"/>
  <c r="O5482" i="3" s="1"/>
  <c r="N1555" i="3" a="1"/>
  <c r="N1555" i="3" s="1"/>
  <c r="O1748" i="3" a="1"/>
  <c r="O1748" i="3" s="1"/>
  <c r="N493" i="3" a="1"/>
  <c r="N493" i="3" s="1"/>
  <c r="N3396" i="3" a="1"/>
  <c r="N3396" i="3" s="1"/>
  <c r="N3165" i="3" a="1"/>
  <c r="N3165" i="3" s="1"/>
  <c r="N1781" i="3" a="1"/>
  <c r="N1781" i="3" s="1"/>
  <c r="N4794" i="3" a="1"/>
  <c r="N4794" i="3" s="1"/>
  <c r="N3767" i="3" a="1"/>
  <c r="N3767" i="3" s="1"/>
  <c r="N1012" i="3" a="1"/>
  <c r="N1012" i="3" s="1"/>
  <c r="N1928" i="3" a="1"/>
  <c r="N1928" i="3" s="1"/>
  <c r="N1438" i="3" a="1"/>
  <c r="N1438" i="3" s="1"/>
  <c r="N4118" i="3" a="1"/>
  <c r="N4118" i="3" s="1"/>
  <c r="N3899" i="3" a="1"/>
  <c r="N3899" i="3" s="1"/>
  <c r="N4297" i="3" a="1"/>
  <c r="N4297" i="3" s="1"/>
  <c r="N784" i="3" a="1"/>
  <c r="N784" i="3" s="1"/>
  <c r="N3762" i="3" a="1"/>
  <c r="N3762" i="3" s="1"/>
  <c r="N3882" i="3" a="1"/>
  <c r="N3882" i="3" s="1"/>
  <c r="N228" i="3" a="1"/>
  <c r="N228" i="3" s="1"/>
  <c r="N4274" i="3" a="1"/>
  <c r="N4274" i="3" s="1"/>
  <c r="N1413" i="3" a="1"/>
  <c r="N1413" i="3" s="1"/>
  <c r="N1259" i="3" a="1"/>
  <c r="N1259" i="3" s="1"/>
  <c r="N1912" i="3" a="1"/>
  <c r="N1912" i="3" s="1"/>
  <c r="N486" i="3" a="1"/>
  <c r="N486" i="3" s="1"/>
  <c r="N3829" i="3" a="1"/>
  <c r="N3829" i="3" s="1"/>
  <c r="O4896" i="3" a="1"/>
  <c r="O4896" i="3" s="1"/>
  <c r="O3565" i="3" a="1"/>
  <c r="O3565" i="3" s="1"/>
  <c r="N1222" i="3" a="1"/>
  <c r="N1222" i="3" s="1"/>
  <c r="O1222" i="3" a="1"/>
  <c r="O1222" i="3" s="1"/>
  <c r="O2970" i="3" a="1"/>
  <c r="O2970" i="3" s="1"/>
  <c r="N2970" i="3" a="1"/>
  <c r="N2970" i="3" s="1"/>
  <c r="N6985" i="3" a="1"/>
  <c r="N6985" i="3" s="1"/>
  <c r="N9423" i="3" a="1"/>
  <c r="N9423" i="3" s="1"/>
  <c r="N1817" i="3" a="1"/>
  <c r="N1817" i="3" s="1"/>
  <c r="N793" i="3" a="1"/>
  <c r="N793" i="3" s="1"/>
  <c r="O2094" i="3" a="1"/>
  <c r="O2094" i="3" s="1"/>
  <c r="O3238" i="3" a="1"/>
  <c r="O3238" i="3" s="1"/>
  <c r="O3124" i="3" a="1"/>
  <c r="O3124" i="3" s="1"/>
  <c r="O2988" i="3" a="1"/>
  <c r="O2988" i="3" s="1"/>
  <c r="N4280" i="3" a="1"/>
  <c r="N4280" i="3" s="1"/>
  <c r="N1894" i="3" a="1"/>
  <c r="N1894" i="3" s="1"/>
  <c r="O1522" i="3" a="1"/>
  <c r="O1522" i="3" s="1"/>
  <c r="O1566" i="3" a="1"/>
  <c r="O1566" i="3" s="1"/>
  <c r="N2610" i="3" a="1"/>
  <c r="N2610" i="3" s="1"/>
  <c r="N1531" i="3" a="1"/>
  <c r="N1531" i="3" s="1"/>
  <c r="N79" i="3" a="1"/>
  <c r="N79" i="3" s="1"/>
  <c r="N185" i="3" a="1"/>
  <c r="N185" i="3" s="1"/>
  <c r="N1055" i="3" a="1"/>
  <c r="N1055" i="3" s="1"/>
  <c r="N3683" i="3" a="1"/>
  <c r="N3683" i="3" s="1"/>
  <c r="N78" i="3" a="1"/>
  <c r="N78" i="3" s="1"/>
  <c r="N620" i="3" a="1"/>
  <c r="N620" i="3" s="1"/>
  <c r="N628" i="3" a="1"/>
  <c r="N628" i="3" s="1"/>
  <c r="O2313" i="3" a="1"/>
  <c r="O2313" i="3" s="1"/>
  <c r="N1453" i="3" a="1"/>
  <c r="N1453" i="3" s="1"/>
  <c r="N3206" i="3" a="1"/>
  <c r="N3206" i="3" s="1"/>
  <c r="N1848" i="3" a="1"/>
  <c r="N1848" i="3" s="1"/>
  <c r="N1700" i="3" a="1"/>
  <c r="N1700" i="3" s="1"/>
  <c r="N1629" i="3" a="1"/>
  <c r="N1629" i="3" s="1"/>
  <c r="O7018" i="3" a="1"/>
  <c r="O7018" i="3" s="1"/>
  <c r="N4341" i="3" a="1"/>
  <c r="N4341" i="3" s="1"/>
  <c r="O4618" i="3" a="1"/>
  <c r="O4618" i="3" s="1"/>
  <c r="O1681" i="3" a="1"/>
  <c r="O1681" i="3" s="1"/>
  <c r="O346" i="3" a="1"/>
  <c r="O346" i="3" s="1"/>
  <c r="O1013" i="3" a="1"/>
  <c r="O1013" i="3" s="1"/>
  <c r="N206" i="3" a="1"/>
  <c r="N206" i="3" s="1"/>
  <c r="N768" i="3" a="1"/>
  <c r="N768" i="3" s="1"/>
  <c r="O987" i="3" a="1"/>
  <c r="O987" i="3" s="1"/>
  <c r="O3510" i="3" a="1"/>
  <c r="O3510" i="3" s="1"/>
  <c r="N7955" i="3" a="1"/>
  <c r="N7955" i="3" s="1"/>
  <c r="N7543" i="3" a="1"/>
  <c r="N7543" i="3" s="1"/>
  <c r="N2505" i="3" a="1"/>
  <c r="N2505" i="3" s="1"/>
  <c r="N674" i="3" a="1"/>
  <c r="N674" i="3" s="1"/>
  <c r="N1483" i="3" a="1"/>
  <c r="N1483" i="3" s="1"/>
  <c r="O1498" i="3" a="1"/>
  <c r="O1498" i="3" s="1"/>
  <c r="N8021" i="3" a="1"/>
  <c r="N8021" i="3" s="1"/>
  <c r="N3638" i="3" a="1"/>
  <c r="N3638" i="3" s="1"/>
  <c r="O1138" i="3" a="1"/>
  <c r="O1138" i="3" s="1"/>
  <c r="O122" i="3" a="1"/>
  <c r="O122" i="3" s="1"/>
  <c r="O707" i="3" a="1"/>
  <c r="O707" i="3" s="1"/>
  <c r="O6275" i="3" a="1"/>
  <c r="O6275" i="3" s="1"/>
  <c r="O805" i="3" a="1"/>
  <c r="O805" i="3" s="1"/>
  <c r="N123" i="3" a="1"/>
  <c r="N123" i="3" s="1"/>
  <c r="N2749" i="3" a="1"/>
  <c r="N2749" i="3" s="1"/>
  <c r="O3873" i="3" a="1"/>
  <c r="O3873" i="3" s="1"/>
  <c r="N300" i="3" a="1"/>
  <c r="N300" i="3" s="1"/>
  <c r="O1813" i="3" a="1"/>
  <c r="O1813" i="3" s="1"/>
  <c r="O842" i="3" a="1"/>
  <c r="O842" i="3" s="1"/>
  <c r="O8392" i="3" a="1"/>
  <c r="O8392" i="3" s="1"/>
  <c r="N3742" i="3" a="1"/>
  <c r="N3742" i="3" s="1"/>
  <c r="N3063" i="3" a="1"/>
  <c r="N3063" i="3" s="1"/>
  <c r="N3519" i="3" a="1"/>
  <c r="N3519" i="3" s="1"/>
  <c r="N1409" i="3" a="1"/>
  <c r="N1409" i="3" s="1"/>
  <c r="N3047" i="3" a="1"/>
  <c r="N3047" i="3" s="1"/>
  <c r="N1977" i="3" a="1"/>
  <c r="N1977" i="3" s="1"/>
  <c r="N2437" i="3" a="1"/>
  <c r="N2437" i="3" s="1"/>
  <c r="N1281" i="3" a="1"/>
  <c r="N1281" i="3" s="1"/>
  <c r="N4252" i="3" a="1"/>
  <c r="N4252" i="3" s="1"/>
  <c r="O1726" i="3" a="1"/>
  <c r="O1726" i="3" s="1"/>
  <c r="O3693" i="3" a="1"/>
  <c r="O3693" i="3" s="1"/>
  <c r="O8090" i="3" a="1"/>
  <c r="O8090" i="3" s="1"/>
  <c r="O6100" i="3" a="1"/>
  <c r="O6100" i="3" s="1"/>
  <c r="N1741" i="3" a="1"/>
  <c r="N1741" i="3" s="1"/>
  <c r="O567" i="3" a="1"/>
  <c r="O567" i="3" s="1"/>
  <c r="O2034" i="3" a="1"/>
  <c r="O2034" i="3" s="1"/>
  <c r="N1101" i="3" a="1"/>
  <c r="N1101" i="3" s="1"/>
  <c r="N983" i="3" a="1"/>
  <c r="N983" i="3" s="1"/>
  <c r="N3305" i="3" a="1"/>
  <c r="N3305" i="3" s="1"/>
  <c r="N1861" i="3" a="1"/>
  <c r="N1861" i="3" s="1"/>
  <c r="O1880" i="3" a="1"/>
  <c r="O1880" i="3" s="1"/>
  <c r="N1482" i="3" a="1"/>
  <c r="N1482" i="3" s="1"/>
  <c r="N85" i="3" a="1"/>
  <c r="N85" i="3" s="1"/>
  <c r="N710" i="3" a="1"/>
  <c r="N710" i="3" s="1"/>
  <c r="O2185" i="3" a="1"/>
  <c r="O2185" i="3" s="1"/>
  <c r="N4193" i="3" a="1"/>
  <c r="N4193" i="3" s="1"/>
  <c r="N1219" i="3" a="1"/>
  <c r="N1219" i="3" s="1"/>
  <c r="O602" i="3" a="1"/>
  <c r="O602" i="3" s="1"/>
  <c r="N1355" i="3" a="1"/>
  <c r="N1355" i="3" s="1"/>
  <c r="O9406" i="3" a="1"/>
  <c r="O9406" i="3" s="1"/>
  <c r="O1109" i="3" a="1"/>
  <c r="O1109" i="3" s="1"/>
  <c r="N2557" i="3" a="1"/>
  <c r="N2557" i="3" s="1"/>
  <c r="N1616" i="3" a="1"/>
  <c r="N1616" i="3" s="1"/>
  <c r="N2962" i="3" a="1"/>
  <c r="N2962" i="3" s="1"/>
  <c r="O2366" i="3" a="1"/>
  <c r="O2366" i="3" s="1"/>
  <c r="N3499" i="3" a="1"/>
  <c r="N3499" i="3" s="1"/>
  <c r="O1964" i="3" a="1"/>
  <c r="O1964" i="3" s="1"/>
  <c r="O3072" i="3" a="1"/>
  <c r="O3072" i="3" s="1"/>
  <c r="O1921" i="3" a="1"/>
  <c r="O1921" i="3" s="1"/>
  <c r="O2269" i="3" a="1"/>
  <c r="O2269" i="3" s="1"/>
  <c r="O934" i="3" a="1"/>
  <c r="O934" i="3" s="1"/>
  <c r="O2325" i="3" a="1"/>
  <c r="O2325" i="3" s="1"/>
  <c r="O1827" i="3" a="1"/>
  <c r="O1827" i="3" s="1"/>
  <c r="O1277" i="3" a="1"/>
  <c r="O1277" i="3" s="1"/>
  <c r="O2232" i="3" a="1"/>
  <c r="O2232" i="3" s="1"/>
  <c r="N4868" i="3" a="1"/>
  <c r="N4868" i="3" s="1"/>
  <c r="N8847" i="3" a="1"/>
  <c r="N8847" i="3" s="1"/>
  <c r="O9496" i="3" a="1"/>
  <c r="O9496" i="3" s="1"/>
  <c r="N8260" i="3" a="1"/>
  <c r="N8260" i="3" s="1"/>
  <c r="N572" i="3" a="1"/>
  <c r="N572" i="3" s="1"/>
  <c r="N899" i="3" a="1"/>
  <c r="N899" i="3" s="1"/>
  <c r="N2078" i="3" a="1"/>
  <c r="N2078" i="3" s="1"/>
  <c r="N4525" i="3" a="1"/>
  <c r="N4525" i="3" s="1"/>
  <c r="O130" i="3" a="1"/>
  <c r="O130" i="3" s="1"/>
  <c r="O77" i="3" a="1"/>
  <c r="O77" i="3" s="1"/>
  <c r="O5977" i="3" a="1"/>
  <c r="O5977" i="3" s="1"/>
  <c r="O1600" i="3" a="1"/>
  <c r="O1600" i="3" s="1"/>
  <c r="O8594" i="3" a="1"/>
  <c r="O8594" i="3" s="1"/>
  <c r="O1802" i="3" a="1"/>
  <c r="O1802" i="3" s="1"/>
  <c r="O2226" i="3" a="1"/>
  <c r="O2226" i="3" s="1"/>
  <c r="O3126" i="3" a="1"/>
  <c r="O3126" i="3" s="1"/>
  <c r="O2662" i="3" a="1"/>
  <c r="O2662" i="3" s="1"/>
  <c r="O2794" i="3" a="1"/>
  <c r="O2794" i="3" s="1"/>
  <c r="O272" i="3" a="1"/>
  <c r="O272" i="3" s="1"/>
  <c r="O2730" i="3" a="1"/>
  <c r="O2730" i="3" s="1"/>
  <c r="N732" i="3" a="1"/>
  <c r="N732" i="3" s="1"/>
  <c r="O2098" i="3" a="1"/>
  <c r="O2098" i="3" s="1"/>
  <c r="O1945" i="3" a="1"/>
  <c r="O1945" i="3" s="1"/>
  <c r="O1179" i="3" a="1"/>
  <c r="O1179" i="3" s="1"/>
  <c r="O2369" i="3" a="1"/>
  <c r="O2369" i="3" s="1"/>
  <c r="O1337" i="3" a="1"/>
  <c r="O1337" i="3" s="1"/>
  <c r="O2704" i="3" a="1"/>
  <c r="O2704" i="3" s="1"/>
  <c r="O2485" i="3" a="1"/>
  <c r="O2485" i="3" s="1"/>
  <c r="O1625" i="3" a="1"/>
  <c r="O1625" i="3" s="1"/>
  <c r="O3025" i="3" a="1"/>
  <c r="O3025" i="3" s="1"/>
  <c r="O1628" i="3" a="1"/>
  <c r="O1628" i="3" s="1"/>
  <c r="N8156" i="3" a="1"/>
  <c r="N8156" i="3" s="1"/>
  <c r="O2777" i="3" a="1"/>
  <c r="O2777" i="3" s="1"/>
  <c r="O260" i="3" a="1"/>
  <c r="O260" i="3" s="1"/>
  <c r="N72" i="3" a="1"/>
  <c r="N72" i="3" s="1"/>
  <c r="O1271" i="3" a="1"/>
  <c r="O1271" i="3" s="1"/>
  <c r="N4762" i="3" a="1"/>
  <c r="N4762" i="3" s="1"/>
  <c r="O1979" i="3" a="1"/>
  <c r="O1979" i="3" s="1"/>
  <c r="O66" i="3" a="1"/>
  <c r="O66" i="3" s="1"/>
  <c r="N1195" i="3" a="1"/>
  <c r="N1195" i="3" s="1"/>
  <c r="O3377" i="3" a="1"/>
  <c r="O3377" i="3" s="1"/>
  <c r="O1740" i="3" a="1"/>
  <c r="O1740" i="3" s="1"/>
  <c r="O4887" i="3" a="1"/>
  <c r="O4887" i="3" s="1"/>
  <c r="N8153" i="3" a="1"/>
  <c r="N8153" i="3" s="1"/>
  <c r="O4559" i="3" a="1"/>
  <c r="O4559" i="3" s="1"/>
  <c r="O2409" i="3" a="1"/>
  <c r="O2409" i="3" s="1"/>
  <c r="O951" i="3" a="1"/>
  <c r="O951" i="3" s="1"/>
  <c r="O1663" i="3" a="1"/>
  <c r="O1663" i="3" s="1"/>
  <c r="N9157" i="3" a="1"/>
  <c r="N9157" i="3" s="1"/>
  <c r="O5938" i="3" a="1"/>
  <c r="O5938" i="3" s="1"/>
  <c r="O2705" i="3" a="1"/>
  <c r="O2705" i="3" s="1"/>
  <c r="N588" i="3" a="1"/>
  <c r="N588" i="3" s="1"/>
  <c r="N544" i="3" a="1"/>
  <c r="N544" i="3" s="1"/>
  <c r="N1963" i="3" a="1"/>
  <c r="N1963" i="3" s="1"/>
  <c r="O1470" i="3" a="1"/>
  <c r="O1470" i="3" s="1"/>
  <c r="O1659" i="3" a="1"/>
  <c r="O1659" i="3" s="1"/>
  <c r="O2186" i="3" a="1"/>
  <c r="O2186" i="3" s="1"/>
  <c r="N2305" i="3" a="1"/>
  <c r="N2305" i="3" s="1"/>
  <c r="N388" i="3" a="1"/>
  <c r="N388" i="3" s="1"/>
  <c r="N1902" i="3" a="1"/>
  <c r="N1902" i="3" s="1"/>
  <c r="O2004" i="3" a="1"/>
  <c r="O2004" i="3" s="1"/>
  <c r="O1556" i="3" a="1"/>
  <c r="O1556" i="3" s="1"/>
  <c r="N1814" i="3" a="1"/>
  <c r="N1814" i="3" s="1"/>
  <c r="O214" i="3" a="1"/>
  <c r="O214" i="3" s="1"/>
  <c r="N3770" i="3" a="1"/>
  <c r="N3770" i="3" s="1"/>
  <c r="N131" i="3" a="1"/>
  <c r="N131" i="3" s="1"/>
  <c r="O1728" i="3" a="1"/>
  <c r="O1728" i="3" s="1"/>
  <c r="O6235" i="3" a="1"/>
  <c r="O6235" i="3" s="1"/>
  <c r="O7793" i="3" a="1"/>
  <c r="O7793" i="3" s="1"/>
  <c r="O3020" i="3" a="1"/>
  <c r="O3020" i="3" s="1"/>
  <c r="O285" i="3" a="1"/>
  <c r="O285" i="3" s="1"/>
  <c r="N156" i="3" a="1"/>
  <c r="N156" i="3" s="1"/>
  <c r="N2111" i="3" a="1"/>
  <c r="N2111" i="3" s="1"/>
  <c r="O937" i="3" a="1"/>
  <c r="O937" i="3" s="1"/>
  <c r="O293" i="3" a="1"/>
  <c r="O293" i="3" s="1"/>
  <c r="N269" i="3" a="1"/>
  <c r="N269" i="3" s="1"/>
  <c r="N2393" i="3" a="1"/>
  <c r="N2393" i="3" s="1"/>
  <c r="N2074" i="3" a="1"/>
  <c r="N2074" i="3" s="1"/>
  <c r="N4332" i="3" a="1"/>
  <c r="N4332" i="3" s="1"/>
  <c r="O1031" i="3" a="1"/>
  <c r="O1031" i="3" s="1"/>
  <c r="N3360" i="3" a="1"/>
  <c r="N3360" i="3" s="1"/>
  <c r="O4638" i="3" a="1"/>
  <c r="O4638" i="3" s="1"/>
  <c r="O665" i="3" a="1"/>
  <c r="O665" i="3" s="1"/>
  <c r="O1879" i="3" a="1"/>
  <c r="O1879" i="3" s="1"/>
  <c r="N3693" i="3" a="1"/>
  <c r="N3693" i="3" s="1"/>
  <c r="O459" i="3" a="1"/>
  <c r="O459" i="3" s="1"/>
  <c r="O3500" i="3" a="1"/>
  <c r="O3500" i="3" s="1"/>
  <c r="N4078" i="3" a="1"/>
  <c r="N4078" i="3" s="1"/>
  <c r="N2173" i="3" a="1"/>
  <c r="N2173" i="3" s="1"/>
  <c r="N684" i="3" a="1"/>
  <c r="N684" i="3" s="1"/>
  <c r="N2641" i="3" a="1"/>
  <c r="N2641" i="3" s="1"/>
  <c r="N31" i="3" a="1"/>
  <c r="N31" i="3" s="1"/>
  <c r="N1854" i="3" a="1"/>
  <c r="N1854" i="3" s="1"/>
  <c r="N3096" i="3" a="1"/>
  <c r="N3096" i="3" s="1"/>
  <c r="O4854" i="3" a="1"/>
  <c r="O4854" i="3" s="1"/>
  <c r="N4570" i="3" a="1"/>
  <c r="N4570" i="3" s="1"/>
  <c r="O3901" i="3" a="1"/>
  <c r="O3901" i="3" s="1"/>
  <c r="N3901" i="3" a="1"/>
  <c r="N3901" i="3" s="1"/>
  <c r="N250" i="3" a="1"/>
  <c r="N250" i="3" s="1"/>
  <c r="O4797" i="3" a="1"/>
  <c r="O4797" i="3" s="1"/>
  <c r="O1494" i="3" a="1"/>
  <c r="O1494" i="3" s="1"/>
  <c r="O464" i="3" a="1"/>
  <c r="O464" i="3" s="1"/>
  <c r="O1141" i="3" a="1"/>
  <c r="O1141" i="3" s="1"/>
  <c r="O1741" i="3" a="1"/>
  <c r="O1741" i="3" s="1"/>
  <c r="O1708" i="3" a="1"/>
  <c r="O1708" i="3" s="1"/>
  <c r="N1708" i="3" a="1"/>
  <c r="N1708" i="3" s="1"/>
  <c r="N2476" i="3" a="1"/>
  <c r="N2476" i="3" s="1"/>
  <c r="N1138" i="3" a="1"/>
  <c r="N1138" i="3" s="1"/>
  <c r="N4504" i="3" a="1"/>
  <c r="N4504" i="3" s="1"/>
  <c r="N3404" i="3" a="1"/>
  <c r="N3404" i="3" s="1"/>
  <c r="N1845" i="3" a="1"/>
  <c r="N1845" i="3" s="1"/>
  <c r="N3440" i="3" a="1"/>
  <c r="N3440" i="3" s="1"/>
  <c r="N4266" i="3" a="1"/>
  <c r="N4266" i="3" s="1"/>
  <c r="N2313" i="3" a="1"/>
  <c r="N2313" i="3" s="1"/>
  <c r="O5694" i="3" a="1"/>
  <c r="O5694" i="3" s="1"/>
  <c r="O6315" i="3" a="1"/>
  <c r="O6315" i="3" s="1"/>
  <c r="O413" i="3" a="1"/>
  <c r="O413" i="3" s="1"/>
  <c r="O4464" i="3" a="1"/>
  <c r="O4464" i="3" s="1"/>
  <c r="N2011" i="3" a="1"/>
  <c r="N2011" i="3" s="1"/>
  <c r="O2011" i="3" a="1"/>
  <c r="O2011" i="3" s="1"/>
  <c r="N2447" i="3" a="1"/>
  <c r="N2447" i="3" s="1"/>
  <c r="O2447" i="3" a="1"/>
  <c r="O2447" i="3" s="1"/>
  <c r="O2884" i="3" a="1"/>
  <c r="O2884" i="3" s="1"/>
  <c r="N2884" i="3" a="1"/>
  <c r="N2884" i="3" s="1"/>
  <c r="O4248" i="3" a="1"/>
  <c r="O4248" i="3" s="1"/>
  <c r="N4248" i="3" a="1"/>
  <c r="N4248" i="3" s="1"/>
  <c r="N3865" i="3" a="1"/>
  <c r="N3865" i="3" s="1"/>
  <c r="O3865" i="3" a="1"/>
  <c r="O3865" i="3" s="1"/>
  <c r="O2745" i="3" a="1"/>
  <c r="O2745" i="3" s="1"/>
  <c r="N2745" i="3" a="1"/>
  <c r="N2745" i="3" s="1"/>
  <c r="O2671" i="3" a="1"/>
  <c r="O2671" i="3" s="1"/>
  <c r="N2671" i="3" a="1"/>
  <c r="N2671" i="3" s="1"/>
  <c r="O3794" i="3" a="1"/>
  <c r="O3794" i="3" s="1"/>
  <c r="N3794" i="3" a="1"/>
  <c r="N3794" i="3" s="1"/>
  <c r="N2490" i="3" a="1"/>
  <c r="N2490" i="3" s="1"/>
  <c r="O2490" i="3" a="1"/>
  <c r="O2490" i="3" s="1"/>
  <c r="N4487" i="3" a="1"/>
  <c r="N4487" i="3" s="1"/>
  <c r="O4487" i="3" a="1"/>
  <c r="O4487" i="3" s="1"/>
  <c r="O2716" i="3" a="1"/>
  <c r="O2716" i="3" s="1"/>
  <c r="N2716" i="3" a="1"/>
  <c r="N2716" i="3" s="1"/>
  <c r="O796" i="3" a="1"/>
  <c r="O796" i="3" s="1"/>
  <c r="N796" i="3" a="1"/>
  <c r="N796" i="3" s="1"/>
  <c r="N2778" i="3" a="1"/>
  <c r="N2778" i="3" s="1"/>
  <c r="N3366" i="3" a="1"/>
  <c r="N3366" i="3" s="1"/>
  <c r="O3366" i="3" a="1"/>
  <c r="O3366" i="3" s="1"/>
  <c r="O1023" i="3" a="1"/>
  <c r="O1023" i="3" s="1"/>
  <c r="N1023" i="3" a="1"/>
  <c r="N1023" i="3" s="1"/>
  <c r="O2362" i="3" a="1"/>
  <c r="O2362" i="3" s="1"/>
  <c r="N2362" i="3" a="1"/>
  <c r="N2362" i="3" s="1"/>
  <c r="O2531" i="3" a="1"/>
  <c r="O2531" i="3" s="1"/>
  <c r="N2531" i="3" a="1"/>
  <c r="N2531" i="3" s="1"/>
  <c r="O1284" i="3" a="1"/>
  <c r="O1284" i="3" s="1"/>
  <c r="N1284" i="3" a="1"/>
  <c r="N1284" i="3" s="1"/>
  <c r="O3074" i="3" a="1"/>
  <c r="O3074" i="3" s="1"/>
  <c r="N3074" i="3" a="1"/>
  <c r="N3074" i="3" s="1"/>
  <c r="N703" i="3" a="1"/>
  <c r="N703" i="3" s="1"/>
  <c r="O703" i="3" a="1"/>
  <c r="O703" i="3" s="1"/>
  <c r="O450" i="3" a="1"/>
  <c r="O450" i="3" s="1"/>
  <c r="N450" i="3" a="1"/>
  <c r="N450" i="3" s="1"/>
  <c r="O4353" i="3" a="1"/>
  <c r="O4353" i="3" s="1"/>
  <c r="N4353" i="3" a="1"/>
  <c r="N4353" i="3" s="1"/>
  <c r="O849" i="3" a="1"/>
  <c r="O849" i="3" s="1"/>
  <c r="N849" i="3" a="1"/>
  <c r="N849" i="3" s="1"/>
  <c r="O2330" i="3" a="1"/>
  <c r="O2330" i="3" s="1"/>
  <c r="N2330" i="3" a="1"/>
  <c r="N2330" i="3" s="1"/>
  <c r="N2273" i="3" a="1"/>
  <c r="N2273" i="3" s="1"/>
  <c r="O2273" i="3" a="1"/>
  <c r="O2273" i="3" s="1"/>
  <c r="N2046" i="3" a="1"/>
  <c r="N2046" i="3" s="1"/>
  <c r="O2046" i="3" a="1"/>
  <c r="O2046" i="3" s="1"/>
  <c r="N1394" i="3" a="1"/>
  <c r="N1394" i="3" s="1"/>
  <c r="O1394" i="3" a="1"/>
  <c r="O1394" i="3" s="1"/>
  <c r="O1990" i="3" a="1"/>
  <c r="O1990" i="3" s="1"/>
  <c r="N1990" i="3" a="1"/>
  <c r="N1990" i="3" s="1"/>
  <c r="N2814" i="3" a="1"/>
  <c r="N2814" i="3" s="1"/>
  <c r="O2814" i="3" a="1"/>
  <c r="O2814" i="3" s="1"/>
  <c r="N3194" i="3" a="1"/>
  <c r="N3194" i="3" s="1"/>
  <c r="O3194" i="3" a="1"/>
  <c r="O3194" i="3" s="1"/>
  <c r="O2817" i="3" a="1"/>
  <c r="O2817" i="3" s="1"/>
  <c r="O3727" i="3" a="1"/>
  <c r="O3727" i="3" s="1"/>
  <c r="N2051" i="3" a="1"/>
  <c r="N2051" i="3" s="1"/>
  <c r="N1036" i="3" a="1"/>
  <c r="N1036" i="3" s="1"/>
  <c r="O2365" i="3" a="1"/>
  <c r="O2365" i="3" s="1"/>
  <c r="O1861" i="3" a="1"/>
  <c r="O1861" i="3" s="1"/>
  <c r="N2408" i="3" a="1"/>
  <c r="N2408" i="3" s="1"/>
  <c r="N1292" i="3" a="1"/>
  <c r="N1292" i="3" s="1"/>
  <c r="N3261" i="3" a="1"/>
  <c r="N3261" i="3" s="1"/>
  <c r="N1593" i="3" a="1"/>
  <c r="N1593" i="3" s="1"/>
  <c r="N934" i="3" a="1"/>
  <c r="N934" i="3" s="1"/>
  <c r="N4454" i="3" a="1"/>
  <c r="N4454" i="3" s="1"/>
  <c r="N3680" i="3" a="1"/>
  <c r="N3680" i="3" s="1"/>
  <c r="N3818" i="3" a="1"/>
  <c r="N3818" i="3" s="1"/>
  <c r="N3980" i="3" a="1"/>
  <c r="N3980" i="3" s="1"/>
  <c r="N4403" i="3" a="1"/>
  <c r="N4403" i="3" s="1"/>
  <c r="N579" i="3" a="1"/>
  <c r="N579" i="3" s="1"/>
  <c r="N4058" i="3" a="1"/>
  <c r="N4058" i="3" s="1"/>
  <c r="N3117" i="3" a="1"/>
  <c r="N3117" i="3" s="1"/>
  <c r="N3329" i="3" a="1"/>
  <c r="N3329" i="3" s="1"/>
  <c r="N2128" i="3" a="1"/>
  <c r="N2128" i="3" s="1"/>
  <c r="N2587" i="3" a="1"/>
  <c r="N2587" i="3" s="1"/>
  <c r="N915" i="3" a="1"/>
  <c r="N915" i="3" s="1"/>
  <c r="N4296" i="3" a="1"/>
  <c r="N4296" i="3" s="1"/>
  <c r="O3089" i="3" a="1"/>
  <c r="O3089" i="3" s="1"/>
  <c r="N418" i="3" a="1"/>
  <c r="N418" i="3" s="1"/>
  <c r="O2750" i="3" a="1"/>
  <c r="O2750" i="3" s="1"/>
  <c r="N2750" i="3" a="1"/>
  <c r="N2750" i="3" s="1"/>
  <c r="O929" i="3" a="1"/>
  <c r="O929" i="3" s="1"/>
  <c r="N929" i="3" a="1"/>
  <c r="N929" i="3" s="1"/>
  <c r="N2841" i="3" a="1"/>
  <c r="N2841" i="3" s="1"/>
  <c r="N856" i="3" a="1"/>
  <c r="N856" i="3" s="1"/>
  <c r="O3466" i="3" a="1"/>
  <c r="O3466" i="3" s="1"/>
  <c r="O733" i="3" a="1"/>
  <c r="O733" i="3" s="1"/>
  <c r="N3586" i="3" a="1"/>
  <c r="N3586" i="3" s="1"/>
  <c r="N2077" i="3" a="1"/>
  <c r="N2077" i="3" s="1"/>
  <c r="N2286" i="3" a="1"/>
  <c r="N2286" i="3" s="1"/>
  <c r="N3348" i="3" a="1"/>
  <c r="N3348" i="3" s="1"/>
  <c r="N1113" i="3" a="1"/>
  <c r="N1113" i="3" s="1"/>
  <c r="N3322" i="3" a="1"/>
  <c r="N3322" i="3" s="1"/>
  <c r="N4022" i="3" a="1"/>
  <c r="N4022" i="3" s="1"/>
  <c r="N1288" i="3" a="1"/>
  <c r="N1288" i="3" s="1"/>
  <c r="N1481" i="3" a="1"/>
  <c r="N1481" i="3" s="1"/>
  <c r="N4584" i="3" a="1"/>
  <c r="N4584" i="3" s="1"/>
  <c r="N1246" i="3" a="1"/>
  <c r="N1246" i="3" s="1"/>
  <c r="N848" i="3" a="1"/>
  <c r="N848" i="3" s="1"/>
  <c r="N2422" i="3" a="1"/>
  <c r="N2422" i="3" s="1"/>
  <c r="N1353" i="3" a="1"/>
  <c r="N1353" i="3" s="1"/>
  <c r="N426" i="3" a="1"/>
  <c r="N426" i="3" s="1"/>
  <c r="N237" i="3" a="1"/>
  <c r="N237" i="3" s="1"/>
  <c r="N2676" i="3" a="1"/>
  <c r="N2676" i="3" s="1"/>
  <c r="O2182" i="3" a="1"/>
  <c r="O2182" i="3" s="1"/>
  <c r="N2182" i="3" a="1"/>
  <c r="N2182" i="3" s="1"/>
  <c r="O4531" i="3" a="1"/>
  <c r="O4531" i="3" s="1"/>
  <c r="O3265" i="3" a="1"/>
  <c r="O3265" i="3" s="1"/>
  <c r="N3289" i="3" a="1"/>
  <c r="N3289" i="3" s="1"/>
  <c r="N4568" i="3" a="1"/>
  <c r="N4568" i="3" s="1"/>
  <c r="N4259" i="3" a="1"/>
  <c r="N4259" i="3" s="1"/>
  <c r="N3009" i="3" a="1"/>
  <c r="N3009" i="3" s="1"/>
  <c r="N2213" i="3" a="1"/>
  <c r="N2213" i="3" s="1"/>
  <c r="N4803" i="3" a="1"/>
  <c r="N4803" i="3" s="1"/>
  <c r="N2325" i="3" a="1"/>
  <c r="N2325" i="3" s="1"/>
  <c r="N1277" i="3" a="1"/>
  <c r="N1277" i="3" s="1"/>
  <c r="N975" i="3" a="1"/>
  <c r="N975" i="3" s="1"/>
  <c r="O3499" i="3" a="1"/>
  <c r="O3499" i="3" s="1"/>
  <c r="O4073" i="3" a="1"/>
  <c r="O4073" i="3" s="1"/>
  <c r="N1452" i="3" a="1"/>
  <c r="N1452" i="3" s="1"/>
  <c r="O1255" i="3" a="1"/>
  <c r="O1255" i="3" s="1"/>
  <c r="O1929" i="3" a="1"/>
  <c r="O1929" i="3" s="1"/>
  <c r="N1929" i="3" a="1"/>
  <c r="N1929" i="3" s="1"/>
  <c r="O3470" i="3" a="1"/>
  <c r="O3470" i="3" s="1"/>
  <c r="N3470" i="3" a="1"/>
  <c r="N3470" i="3" s="1"/>
  <c r="O3155" i="3" a="1"/>
  <c r="O3155" i="3" s="1"/>
  <c r="N3155" i="3" a="1"/>
  <c r="N3155" i="3" s="1"/>
  <c r="N615" i="3" a="1"/>
  <c r="N615" i="3" s="1"/>
  <c r="N3111" i="3" a="1"/>
  <c r="N3111" i="3" s="1"/>
  <c r="O3777" i="3" a="1"/>
  <c r="O3777" i="3" s="1"/>
  <c r="N3378" i="3" a="1"/>
  <c r="N3378" i="3" s="1"/>
  <c r="N3093" i="3" a="1"/>
  <c r="N3093" i="3" s="1"/>
  <c r="N4062" i="3" a="1"/>
  <c r="N4062" i="3" s="1"/>
  <c r="N3103" i="3" a="1"/>
  <c r="N3103" i="3" s="1"/>
  <c r="N1220" i="3" a="1"/>
  <c r="N1220" i="3" s="1"/>
  <c r="N2492" i="3" a="1"/>
  <c r="N2492" i="3" s="1"/>
  <c r="N4506" i="3" a="1"/>
  <c r="N4506" i="3" s="1"/>
  <c r="N876" i="3" a="1"/>
  <c r="N876" i="3" s="1"/>
  <c r="N1838" i="3" a="1"/>
  <c r="N1838" i="3" s="1"/>
  <c r="N4372" i="3" a="1"/>
  <c r="N4372" i="3" s="1"/>
  <c r="N2919" i="3" a="1"/>
  <c r="N2919" i="3" s="1"/>
  <c r="N1260" i="3" a="1"/>
  <c r="N1260" i="3" s="1"/>
  <c r="N1140" i="3" a="1"/>
  <c r="N1140" i="3" s="1"/>
  <c r="N3946" i="3" a="1"/>
  <c r="N3946" i="3" s="1"/>
  <c r="N1769" i="3" a="1"/>
  <c r="N1769" i="3" s="1"/>
  <c r="N49" i="3" a="1"/>
  <c r="N49" i="3" s="1"/>
  <c r="N3150" i="3" a="1"/>
  <c r="N3150" i="3" s="1"/>
  <c r="O4442" i="3" a="1"/>
  <c r="O4442" i="3" s="1"/>
  <c r="O2123" i="3" a="1"/>
  <c r="O2123" i="3" s="1"/>
  <c r="O3728" i="3" a="1"/>
  <c r="O3728" i="3" s="1"/>
  <c r="N3122" i="3" a="1"/>
  <c r="N3122" i="3" s="1"/>
  <c r="O3864" i="3" a="1"/>
  <c r="O3864" i="3" s="1"/>
  <c r="N255" i="3" a="1"/>
  <c r="N255" i="3" s="1"/>
  <c r="O255" i="3" a="1"/>
  <c r="O255" i="3" s="1"/>
  <c r="N1363" i="3" a="1"/>
  <c r="N1363" i="3" s="1"/>
  <c r="O5770" i="3" a="1"/>
  <c r="O5770" i="3" s="1"/>
  <c r="N4369" i="3" a="1"/>
  <c r="N4369" i="3" s="1"/>
  <c r="O4369" i="3" a="1"/>
  <c r="O4369" i="3" s="1"/>
  <c r="N2089" i="3" a="1"/>
  <c r="N2089" i="3" s="1"/>
  <c r="O2089" i="3" a="1"/>
  <c r="O2089" i="3" s="1"/>
  <c r="O4203" i="3" a="1"/>
  <c r="O4203" i="3" s="1"/>
  <c r="N4203" i="3" a="1"/>
  <c r="N4203" i="3" s="1"/>
  <c r="O4450" i="3" a="1"/>
  <c r="O4450" i="3" s="1"/>
  <c r="N4450" i="3" a="1"/>
  <c r="N4450" i="3" s="1"/>
  <c r="N4018" i="3" a="1"/>
  <c r="N4018" i="3" s="1"/>
  <c r="O4018" i="3" a="1"/>
  <c r="O4018" i="3" s="1"/>
  <c r="N4223" i="3" a="1"/>
  <c r="N4223" i="3" s="1"/>
  <c r="O4223" i="3" a="1"/>
  <c r="O4223" i="3" s="1"/>
  <c r="O621" i="3" a="1"/>
  <c r="O621" i="3" s="1"/>
  <c r="N621" i="3" a="1"/>
  <c r="N621" i="3" s="1"/>
  <c r="O3994" i="3" a="1"/>
  <c r="O3994" i="3" s="1"/>
  <c r="N3994" i="3" a="1"/>
  <c r="N3994" i="3" s="1"/>
  <c r="O4560" i="3" a="1"/>
  <c r="O4560" i="3" s="1"/>
  <c r="N4560" i="3" a="1"/>
  <c r="N4560" i="3" s="1"/>
  <c r="O2532" i="3" a="1"/>
  <c r="O2532" i="3" s="1"/>
  <c r="N2532" i="3" a="1"/>
  <c r="N2532" i="3" s="1"/>
  <c r="N1144" i="3" a="1"/>
  <c r="N1144" i="3" s="1"/>
  <c r="O1144" i="3" a="1"/>
  <c r="O1144" i="3" s="1"/>
  <c r="N3959" i="3" a="1"/>
  <c r="N3959" i="3" s="1"/>
  <c r="O3959" i="3" a="1"/>
  <c r="O3959" i="3" s="1"/>
  <c r="O4161" i="3" a="1"/>
  <c r="O4161" i="3" s="1"/>
  <c r="N4161" i="3" a="1"/>
  <c r="N4161" i="3" s="1"/>
  <c r="N1333" i="3" a="1"/>
  <c r="N1333" i="3" s="1"/>
  <c r="N2933" i="3" a="1"/>
  <c r="N2933" i="3" s="1"/>
  <c r="O2933" i="3" a="1"/>
  <c r="O2933" i="3" s="1"/>
  <c r="N2298" i="3" a="1"/>
  <c r="N2298" i="3" s="1"/>
  <c r="O2298" i="3" a="1"/>
  <c r="O2298" i="3" s="1"/>
  <c r="O3998" i="3" a="1"/>
  <c r="O3998" i="3" s="1"/>
  <c r="N3998" i="3" a="1"/>
  <c r="N3998" i="3" s="1"/>
  <c r="O2452" i="3" a="1"/>
  <c r="O2452" i="3" s="1"/>
  <c r="N2452" i="3" a="1"/>
  <c r="N2452" i="3" s="1"/>
  <c r="O2763" i="3" a="1"/>
  <c r="O2763" i="3" s="1"/>
  <c r="N2763" i="3" a="1"/>
  <c r="N2763" i="3" s="1"/>
  <c r="N3672" i="3" a="1"/>
  <c r="N3672" i="3" s="1"/>
  <c r="O3672" i="3" a="1"/>
  <c r="O3672" i="3" s="1"/>
  <c r="O3200" i="3" a="1"/>
  <c r="O3200" i="3" s="1"/>
  <c r="N3200" i="3" a="1"/>
  <c r="N3200" i="3" s="1"/>
  <c r="O2157" i="3" a="1"/>
  <c r="O2157" i="3" s="1"/>
  <c r="N2157" i="3" a="1"/>
  <c r="N2157" i="3" s="1"/>
  <c r="O3139" i="3" a="1"/>
  <c r="O3139" i="3" s="1"/>
  <c r="N3139" i="3" a="1"/>
  <c r="N3139" i="3" s="1"/>
  <c r="O233" i="3" a="1"/>
  <c r="O233" i="3" s="1"/>
  <c r="N233" i="3" a="1"/>
  <c r="N233" i="3" s="1"/>
  <c r="O2169" i="3" a="1"/>
  <c r="O2169" i="3" s="1"/>
  <c r="N2169" i="3" a="1"/>
  <c r="N2169" i="3" s="1"/>
  <c r="O2199" i="3" a="1"/>
  <c r="O2199" i="3" s="1"/>
  <c r="N2199" i="3" a="1"/>
  <c r="N2199" i="3" s="1"/>
  <c r="N2354" i="3" a="1"/>
  <c r="N2354" i="3" s="1"/>
  <c r="O2354" i="3" a="1"/>
  <c r="O2354" i="3" s="1"/>
  <c r="N2311" i="3" a="1"/>
  <c r="N2311" i="3" s="1"/>
  <c r="O2311" i="3" a="1"/>
  <c r="O2311" i="3" s="1"/>
  <c r="O1636" i="3" a="1"/>
  <c r="O1636" i="3" s="1"/>
  <c r="N1636" i="3" a="1"/>
  <c r="N1636" i="3" s="1"/>
  <c r="N3473" i="3" a="1"/>
  <c r="N3473" i="3" s="1"/>
  <c r="O3473" i="3" a="1"/>
  <c r="O3473" i="3" s="1"/>
  <c r="N499" i="3" a="1"/>
  <c r="N499" i="3" s="1"/>
  <c r="O499" i="3" a="1"/>
  <c r="O499" i="3" s="1"/>
  <c r="N3169" i="3" a="1"/>
  <c r="N3169" i="3" s="1"/>
  <c r="O3169" i="3" a="1"/>
  <c r="O3169" i="3" s="1"/>
  <c r="N3367" i="3" a="1"/>
  <c r="N3367" i="3" s="1"/>
  <c r="O3367" i="3" a="1"/>
  <c r="O3367" i="3" s="1"/>
  <c r="N3718" i="3" a="1"/>
  <c r="N3718" i="3" s="1"/>
  <c r="O3718" i="3" a="1"/>
  <c r="O3718" i="3" s="1"/>
  <c r="O2632" i="3" a="1"/>
  <c r="O2632" i="3" s="1"/>
  <c r="N2632" i="3" a="1"/>
  <c r="N2632" i="3" s="1"/>
  <c r="O2356" i="3" a="1"/>
  <c r="O2356" i="3" s="1"/>
  <c r="N2356" i="3" a="1"/>
  <c r="N2356" i="3" s="1"/>
  <c r="N349" i="3" a="1"/>
  <c r="N349" i="3" s="1"/>
  <c r="N1920" i="3" a="1"/>
  <c r="N1920" i="3" s="1"/>
  <c r="N4246" i="3" a="1"/>
  <c r="N4246" i="3" s="1"/>
  <c r="N4779" i="3" a="1"/>
  <c r="N4779" i="3" s="1"/>
  <c r="N3476" i="3" a="1"/>
  <c r="N3476" i="3" s="1"/>
  <c r="N2184" i="3" a="1"/>
  <c r="N2184" i="3" s="1"/>
  <c r="N1124" i="3" a="1"/>
  <c r="N1124" i="3" s="1"/>
  <c r="N1566" i="3" a="1"/>
  <c r="N1566" i="3" s="1"/>
  <c r="N4817" i="3" a="1"/>
  <c r="N4817" i="3" s="1"/>
  <c r="N4812" i="3" a="1"/>
  <c r="N4812" i="3" s="1"/>
  <c r="O168" i="3" a="1"/>
  <c r="O168" i="3" s="1"/>
  <c r="N168" i="3" a="1"/>
  <c r="N168" i="3" s="1"/>
  <c r="O332" i="3" a="1"/>
  <c r="O332" i="3" s="1"/>
  <c r="O99" i="3" a="1"/>
  <c r="O99" i="3" s="1"/>
  <c r="O2962" i="3" a="1"/>
  <c r="O2962" i="3" s="1"/>
  <c r="N2686" i="3" a="1"/>
  <c r="N2686" i="3" s="1"/>
  <c r="O3546" i="3" a="1"/>
  <c r="O3546" i="3" s="1"/>
  <c r="O2291" i="3" a="1"/>
  <c r="O2291" i="3" s="1"/>
  <c r="N2291" i="3" a="1"/>
  <c r="N2291" i="3" s="1"/>
  <c r="O2768" i="3" a="1"/>
  <c r="O2768" i="3" s="1"/>
  <c r="O1673" i="3" a="1"/>
  <c r="O1673" i="3" s="1"/>
  <c r="N1673" i="3" a="1"/>
  <c r="N1673" i="3" s="1"/>
  <c r="O2895" i="3" a="1"/>
  <c r="O2895" i="3" s="1"/>
  <c r="N2895" i="3" a="1"/>
  <c r="N2895" i="3" s="1"/>
  <c r="O3291" i="3" a="1"/>
  <c r="O3291" i="3" s="1"/>
  <c r="N3534" i="3" a="1"/>
  <c r="N3534" i="3" s="1"/>
  <c r="N1004" i="3" a="1"/>
  <c r="N1004" i="3" s="1"/>
  <c r="N8642" i="3" a="1"/>
  <c r="N8642" i="3" s="1"/>
  <c r="O4143" i="3" a="1"/>
  <c r="O4143" i="3" s="1"/>
  <c r="N4093" i="3" a="1"/>
  <c r="N4093" i="3" s="1"/>
  <c r="N547" i="3" a="1"/>
  <c r="N547" i="3" s="1"/>
  <c r="N2434" i="3" a="1"/>
  <c r="N2434" i="3" s="1"/>
  <c r="N537" i="3" a="1"/>
  <c r="N537" i="3" s="1"/>
  <c r="N2225" i="3" a="1"/>
  <c r="N2225" i="3" s="1"/>
  <c r="N4387" i="3" a="1"/>
  <c r="N4387" i="3" s="1"/>
  <c r="N2191" i="3" a="1"/>
  <c r="N2191" i="3" s="1"/>
  <c r="N1579" i="3" a="1"/>
  <c r="N1579" i="3" s="1"/>
  <c r="N1180" i="3" a="1"/>
  <c r="N1180" i="3" s="1"/>
  <c r="N3553" i="3" a="1"/>
  <c r="N3553" i="3" s="1"/>
  <c r="N1949" i="3" a="1"/>
  <c r="N1949" i="3" s="1"/>
  <c r="N3362" i="3" a="1"/>
  <c r="N3362" i="3" s="1"/>
  <c r="N3430" i="3" a="1"/>
  <c r="N3430" i="3" s="1"/>
  <c r="N1189" i="3" a="1"/>
  <c r="N1189" i="3" s="1"/>
  <c r="O4950" i="3" a="1"/>
  <c r="O4950" i="3" s="1"/>
  <c r="O710" i="3" a="1"/>
  <c r="O710" i="3" s="1"/>
  <c r="O4666" i="3" a="1"/>
  <c r="O4666" i="3" s="1"/>
  <c r="O2522" i="3" a="1"/>
  <c r="O2522" i="3" s="1"/>
  <c r="N2522" i="3" a="1"/>
  <c r="N2522" i="3" s="1"/>
  <c r="N1602" i="3" a="1"/>
  <c r="N1602" i="3" s="1"/>
  <c r="O1602" i="3" a="1"/>
  <c r="O1602" i="3" s="1"/>
  <c r="O3503" i="3" a="1"/>
  <c r="O3503" i="3" s="1"/>
  <c r="N3503" i="3" a="1"/>
  <c r="N3503" i="3" s="1"/>
  <c r="O2965" i="3" a="1"/>
  <c r="O2965" i="3" s="1"/>
  <c r="N2965" i="3" a="1"/>
  <c r="N2965" i="3" s="1"/>
  <c r="N2300" i="3" a="1"/>
  <c r="N2300" i="3" s="1"/>
  <c r="N4837" i="3" a="1"/>
  <c r="N4837" i="3" s="1"/>
  <c r="N4113" i="3" a="1"/>
  <c r="N4113" i="3" s="1"/>
  <c r="N3724" i="3" a="1"/>
  <c r="N3724" i="3" s="1"/>
  <c r="N2508" i="3" a="1"/>
  <c r="N2508" i="3" s="1"/>
  <c r="N2034" i="3" a="1"/>
  <c r="N2034" i="3" s="1"/>
  <c r="O565" i="3" a="1"/>
  <c r="O565" i="3" s="1"/>
  <c r="N829" i="3" a="1"/>
  <c r="N829" i="3" s="1"/>
  <c r="N2611" i="3" a="1"/>
  <c r="N2611" i="3" s="1"/>
  <c r="N4358" i="3" a="1"/>
  <c r="N4358" i="3" s="1"/>
  <c r="N663" i="3" a="1"/>
  <c r="N663" i="3" s="1"/>
  <c r="N4303" i="3" a="1"/>
  <c r="N4303" i="3" s="1"/>
  <c r="N3334" i="3" a="1"/>
  <c r="N3334" i="3" s="1"/>
  <c r="N2478" i="3" a="1"/>
  <c r="N2478" i="3" s="1"/>
  <c r="N4523" i="3" a="1"/>
  <c r="N4523" i="3" s="1"/>
  <c r="N2264" i="3" a="1"/>
  <c r="N2264" i="3" s="1"/>
  <c r="N3529" i="3" a="1"/>
  <c r="N3529" i="3" s="1"/>
  <c r="N1528" i="3" a="1"/>
  <c r="N1528" i="3" s="1"/>
  <c r="N1692" i="3" a="1"/>
  <c r="N1692" i="3" s="1"/>
  <c r="N1433" i="3" a="1"/>
  <c r="N1433" i="3" s="1"/>
  <c r="N2232" i="3" a="1"/>
  <c r="N2232" i="3" s="1"/>
  <c r="O1971" i="3" a="1"/>
  <c r="O1971" i="3" s="1"/>
  <c r="O4374" i="3" a="1"/>
  <c r="O4374" i="3" s="1"/>
  <c r="O882" i="3" a="1"/>
  <c r="O882" i="3" s="1"/>
  <c r="N882" i="3" a="1"/>
  <c r="N882" i="3" s="1"/>
  <c r="N1827" i="3" a="1"/>
  <c r="N1827" i="3" s="1"/>
  <c r="N4172" i="3" a="1"/>
  <c r="N4172" i="3" s="1"/>
  <c r="N2991" i="3" a="1"/>
  <c r="N2991" i="3" s="1"/>
  <c r="N2269" i="3" a="1"/>
  <c r="N2269" i="3" s="1"/>
  <c r="N322" i="3" a="1"/>
  <c r="N322" i="3" s="1"/>
  <c r="N2" i="3" a="1"/>
  <c r="N2" i="3" s="1"/>
  <c r="N4722" i="3" a="1"/>
  <c r="N4722" i="3" s="1"/>
  <c r="N1323" i="3" a="1"/>
  <c r="N1323" i="3" s="1"/>
  <c r="N2770" i="3" a="1"/>
  <c r="N2770" i="3" s="1"/>
  <c r="O115" i="3" a="1"/>
  <c r="O115" i="3" s="1"/>
  <c r="N3744" i="3" a="1"/>
  <c r="N3744" i="3" s="1"/>
  <c r="N3628" i="3" a="1"/>
  <c r="N3628" i="3" s="1"/>
  <c r="N986" i="3" a="1"/>
  <c r="N986" i="3" s="1"/>
  <c r="N4212" i="3" a="1"/>
  <c r="N4212" i="3" s="1"/>
  <c r="N4190" i="3" a="1"/>
  <c r="N4190" i="3" s="1"/>
  <c r="N948" i="3" a="1"/>
  <c r="N948" i="3" s="1"/>
  <c r="N2043" i="3" a="1"/>
  <c r="N2043" i="3" s="1"/>
  <c r="N1852" i="3" a="1"/>
  <c r="N1852" i="3" s="1"/>
  <c r="N1210" i="3" a="1"/>
  <c r="N1210" i="3" s="1"/>
  <c r="N1109" i="3" a="1"/>
  <c r="N1109" i="3" s="1"/>
  <c r="N3658" i="3" a="1"/>
  <c r="N3658" i="3" s="1"/>
  <c r="O2780" i="3" a="1"/>
  <c r="O2780" i="3" s="1"/>
  <c r="O2283" i="3" a="1"/>
  <c r="O2283" i="3" s="1"/>
  <c r="O3039" i="3" a="1"/>
  <c r="O3039" i="3" s="1"/>
  <c r="O9001" i="3" a="1"/>
  <c r="O9001" i="3" s="1"/>
  <c r="N709" i="3" a="1"/>
  <c r="N709" i="3" s="1"/>
  <c r="N4678" i="3" a="1"/>
  <c r="N4678" i="3" s="1"/>
  <c r="O2523" i="3" a="1"/>
  <c r="O2523" i="3" s="1"/>
  <c r="O101" i="3" a="1"/>
  <c r="O101" i="3" s="1"/>
  <c r="N1249" i="3" a="1"/>
  <c r="N1249" i="3" s="1"/>
  <c r="N3957" i="3" a="1"/>
  <c r="N3957" i="3" s="1"/>
  <c r="O1596" i="3" a="1"/>
  <c r="O1596" i="3" s="1"/>
  <c r="N612" i="3" a="1"/>
  <c r="N612" i="3" s="1"/>
  <c r="N981" i="3" a="1"/>
  <c r="N981" i="3" s="1"/>
  <c r="N9828" i="3" a="1"/>
  <c r="N9828" i="3" s="1"/>
  <c r="N3364" i="3" a="1"/>
  <c r="N3364" i="3" s="1"/>
  <c r="N3006" i="3" a="1"/>
  <c r="N3006" i="3" s="1"/>
  <c r="N2329" i="3" a="1"/>
  <c r="N2329" i="3" s="1"/>
  <c r="O490" i="3" a="1"/>
  <c r="O490" i="3" s="1"/>
  <c r="N365" i="3" a="1"/>
  <c r="N365" i="3" s="1"/>
  <c r="N1115" i="3" a="1"/>
  <c r="N1115" i="3" s="1"/>
  <c r="N99" i="3" a="1"/>
  <c r="N99" i="3" s="1"/>
  <c r="O5419" i="3" a="1"/>
  <c r="O5419" i="3" s="1"/>
  <c r="N4448" i="3" a="1"/>
  <c r="N4448" i="3" s="1"/>
  <c r="O3047" i="3" a="1"/>
  <c r="O3047" i="3" s="1"/>
  <c r="N9348" i="3" a="1"/>
  <c r="N9348" i="3" s="1"/>
  <c r="N4635" i="3" a="1"/>
  <c r="N4635" i="3" s="1"/>
  <c r="O2252" i="3" a="1"/>
  <c r="O2252" i="3" s="1"/>
  <c r="O1101" i="3" a="1"/>
  <c r="O1101" i="3" s="1"/>
  <c r="O1877" i="3" a="1"/>
  <c r="O1877" i="3" s="1"/>
  <c r="N1018" i="3" a="1"/>
  <c r="N1018" i="3" s="1"/>
  <c r="N2106" i="3" a="1"/>
  <c r="N2106" i="3" s="1"/>
  <c r="O1223" i="3" a="1"/>
  <c r="O1223" i="3" s="1"/>
  <c r="O46" i="3" a="1"/>
  <c r="O46" i="3" s="1"/>
  <c r="O2190" i="3" a="1"/>
  <c r="O2190" i="3" s="1"/>
  <c r="O2717" i="3" a="1"/>
  <c r="O2717" i="3" s="1"/>
  <c r="O2599" i="3" a="1"/>
  <c r="O2599" i="3" s="1"/>
  <c r="O3084" i="3" a="1"/>
  <c r="O3084" i="3" s="1"/>
  <c r="O535" i="3" a="1"/>
  <c r="O535" i="3" s="1"/>
  <c r="O2451" i="3" a="1"/>
  <c r="O2451" i="3" s="1"/>
  <c r="O1875" i="3" a="1"/>
  <c r="O1875" i="3" s="1"/>
  <c r="O1882" i="3" a="1"/>
  <c r="O1882" i="3" s="1"/>
  <c r="O2922" i="3" a="1"/>
  <c r="O2922" i="3" s="1"/>
  <c r="O2551" i="3" a="1"/>
  <c r="O2551" i="3" s="1"/>
  <c r="N9397" i="3" a="1"/>
  <c r="N9397" i="3" s="1"/>
  <c r="N8792" i="3" a="1"/>
  <c r="N8792" i="3" s="1"/>
  <c r="O4471" i="3" a="1"/>
  <c r="O4471" i="3" s="1"/>
  <c r="N2455" i="3" a="1"/>
  <c r="N2455" i="3" s="1"/>
  <c r="N1063" i="3" a="1"/>
  <c r="N1063" i="3" s="1"/>
  <c r="N613" i="3" a="1"/>
  <c r="N613" i="3" s="1"/>
  <c r="O244" i="3" a="1"/>
  <c r="O244" i="3" s="1"/>
  <c r="O1765" i="3" a="1"/>
  <c r="O1765" i="3" s="1"/>
  <c r="O2170" i="3" a="1"/>
  <c r="O2170" i="3" s="1"/>
  <c r="O1430" i="3" a="1"/>
  <c r="O1430" i="3" s="1"/>
  <c r="O667" i="3" a="1"/>
  <c r="O667" i="3" s="1"/>
  <c r="N1572" i="3" a="1"/>
  <c r="N1572" i="3" s="1"/>
  <c r="O3474" i="3" a="1"/>
  <c r="O3474" i="3" s="1"/>
  <c r="N1883" i="3" a="1"/>
  <c r="N1883" i="3" s="1"/>
  <c r="O3662" i="3" a="1"/>
  <c r="O3662" i="3" s="1"/>
  <c r="O4233" i="3" a="1"/>
  <c r="O4233" i="3" s="1"/>
  <c r="O3519" i="3" a="1"/>
  <c r="O3519" i="3" s="1"/>
  <c r="N3428" i="3" a="1"/>
  <c r="N3428" i="3" s="1"/>
  <c r="N823" i="3" a="1"/>
  <c r="N823" i="3" s="1"/>
  <c r="N225" i="3" a="1"/>
  <c r="N225" i="3" s="1"/>
  <c r="N862" i="3" a="1"/>
  <c r="N862" i="3" s="1"/>
  <c r="O1516" i="3" a="1"/>
  <c r="O1516" i="3" s="1"/>
  <c r="O2343" i="3" a="1"/>
  <c r="O2343" i="3" s="1"/>
  <c r="O1669" i="3" a="1"/>
  <c r="O1669" i="3" s="1"/>
  <c r="O95" i="3" a="1"/>
  <c r="O95" i="3" s="1"/>
  <c r="N1396" i="3" a="1"/>
  <c r="N1396" i="3" s="1"/>
  <c r="N1047" i="3" a="1"/>
  <c r="N1047" i="3" s="1"/>
  <c r="O4906" i="3" a="1"/>
  <c r="O4906" i="3" s="1"/>
  <c r="N2088" i="3" a="1"/>
  <c r="N2088" i="3" s="1"/>
  <c r="O2247" i="3" a="1"/>
  <c r="O2247" i="3" s="1"/>
  <c r="N700" i="3" a="1"/>
  <c r="N700" i="3" s="1"/>
  <c r="N1261" i="3" a="1"/>
  <c r="N1261" i="3" s="1"/>
  <c r="N3303" i="3" a="1"/>
  <c r="N3303" i="3" s="1"/>
  <c r="N284" i="3" a="1"/>
  <c r="N284" i="3" s="1"/>
  <c r="N1015" i="3" a="1"/>
  <c r="N1015" i="3" s="1"/>
  <c r="O2126" i="3" a="1"/>
  <c r="O2126" i="3" s="1"/>
  <c r="N317" i="3" a="1"/>
  <c r="N317" i="3" s="1"/>
  <c r="N4453" i="3" a="1"/>
  <c r="N4453" i="3" s="1"/>
  <c r="O2279" i="3" a="1"/>
  <c r="O2279" i="3" s="1"/>
  <c r="N1250" i="3" a="1"/>
  <c r="N1250" i="3" s="1"/>
  <c r="N1994" i="3" a="1"/>
  <c r="N1994" i="3" s="1"/>
  <c r="O731" i="3" a="1"/>
  <c r="O731" i="3" s="1"/>
  <c r="N1266" i="3" a="1"/>
  <c r="N1266" i="3" s="1"/>
  <c r="O2144" i="3" a="1"/>
  <c r="O2144" i="3" s="1"/>
  <c r="N4613" i="3" a="1"/>
  <c r="N4613" i="3" s="1"/>
  <c r="O6753" i="3" a="1"/>
  <c r="O6753" i="3" s="1"/>
  <c r="N2334" i="3" a="1"/>
  <c r="N2334" i="3" s="1"/>
  <c r="N313" i="3" a="1"/>
  <c r="N313" i="3" s="1"/>
  <c r="N173" i="3" a="1"/>
  <c r="N173" i="3" s="1"/>
  <c r="O408" i="3" a="1"/>
  <c r="O408" i="3" s="1"/>
  <c r="N1632" i="3" a="1"/>
  <c r="N1632" i="3" s="1"/>
  <c r="N831" i="3" a="1"/>
  <c r="N831" i="3" s="1"/>
  <c r="O1731" i="3" a="1"/>
  <c r="O1731" i="3" s="1"/>
  <c r="O253" i="3" a="1"/>
  <c r="O253" i="3" s="1"/>
  <c r="O7247" i="3" a="1"/>
  <c r="O7247" i="3" s="1"/>
  <c r="O1197" i="3" a="1"/>
  <c r="O1197" i="3" s="1"/>
  <c r="O1175" i="3" a="1"/>
  <c r="O1175" i="3" s="1"/>
  <c r="N2277" i="3" a="1"/>
  <c r="N2277" i="3" s="1"/>
  <c r="O2669" i="3" a="1"/>
  <c r="O2669" i="3" s="1"/>
  <c r="N1362" i="3" a="1"/>
  <c r="N1362" i="3" s="1"/>
  <c r="O3070" i="3" a="1"/>
  <c r="O3070" i="3" s="1"/>
  <c r="N998" i="3" a="1"/>
  <c r="N998" i="3" s="1"/>
  <c r="O1832" i="3" a="1"/>
  <c r="O1832" i="3" s="1"/>
  <c r="O3975" i="3" a="1"/>
  <c r="O3975" i="3" s="1"/>
  <c r="O2862" i="3" a="1"/>
  <c r="O2862" i="3" s="1"/>
  <c r="O2319" i="3" a="1"/>
  <c r="O2319" i="3" s="1"/>
  <c r="O1833" i="3" a="1"/>
  <c r="O1833" i="3" s="1"/>
  <c r="O1795" i="3" a="1"/>
  <c r="O1795" i="3" s="1"/>
  <c r="N398" i="3" a="1"/>
  <c r="N398" i="3" s="1"/>
  <c r="O2193" i="3" a="1"/>
  <c r="O2193" i="3" s="1"/>
  <c r="N8649" i="3" a="1"/>
  <c r="N8649" i="3" s="1"/>
  <c r="O2746" i="3" a="1"/>
  <c r="O2746" i="3" s="1"/>
  <c r="N2375" i="3" a="1"/>
  <c r="N2375" i="3" s="1"/>
  <c r="O3811" i="3" a="1"/>
  <c r="O3811" i="3" s="1"/>
  <c r="N2149" i="3" a="1"/>
  <c r="N2149" i="3" s="1"/>
  <c r="N1489" i="3" a="1"/>
  <c r="N1489" i="3" s="1"/>
  <c r="N4349" i="3" a="1"/>
  <c r="N4349" i="3" s="1"/>
  <c r="O2558" i="3" a="1"/>
  <c r="O2558" i="3" s="1"/>
  <c r="O1594" i="3" a="1"/>
  <c r="O1594" i="3" s="1"/>
  <c r="O625" i="3" a="1"/>
  <c r="O625" i="3" s="1"/>
  <c r="N1514" i="3" a="1"/>
  <c r="N1514" i="3" s="1"/>
  <c r="O1587" i="3" a="1"/>
  <c r="O1587" i="3" s="1"/>
  <c r="O1219" i="3" a="1"/>
  <c r="O1219" i="3" s="1"/>
  <c r="O9273" i="3" a="1"/>
  <c r="O9273" i="3" s="1"/>
  <c r="O2258" i="3" a="1"/>
  <c r="O2258" i="3" s="1"/>
  <c r="N4108" i="3" a="1"/>
  <c r="N4108" i="3" s="1"/>
  <c r="N3233" i="3" a="1"/>
  <c r="N3233" i="3" s="1"/>
  <c r="O7244" i="3" a="1"/>
  <c r="O7244" i="3" s="1"/>
  <c r="O3447" i="3" a="1"/>
  <c r="O3447" i="3" s="1"/>
  <c r="O3080" i="3" a="1"/>
  <c r="O3080" i="3" s="1"/>
  <c r="O5129" i="3" a="1"/>
  <c r="O5129" i="3" s="1"/>
  <c r="O2218" i="3" a="1"/>
  <c r="O2218" i="3" s="1"/>
  <c r="O2370" i="3" a="1"/>
  <c r="O2370" i="3" s="1"/>
  <c r="O1361" i="3" a="1"/>
  <c r="O1361" i="3" s="1"/>
  <c r="O5095" i="3" a="1"/>
  <c r="O5095" i="3" s="1"/>
  <c r="O1699" i="3" a="1"/>
  <c r="O1699" i="3" s="1"/>
  <c r="O1700" i="3" a="1"/>
  <c r="O1700" i="3" s="1"/>
  <c r="O71" i="3" a="1"/>
  <c r="O71" i="3" s="1"/>
  <c r="O391" i="3" a="1"/>
  <c r="O391" i="3" s="1"/>
  <c r="N1778" i="3" a="1"/>
  <c r="N1778" i="3" s="1"/>
  <c r="O741" i="3" a="1"/>
  <c r="O741" i="3" s="1"/>
  <c r="O1135" i="3" a="1"/>
  <c r="O1135" i="3" s="1"/>
  <c r="O3216" i="3" a="1"/>
  <c r="O3216" i="3" s="1"/>
  <c r="O1199" i="3" a="1"/>
  <c r="O1199" i="3" s="1"/>
  <c r="O2975" i="3" a="1"/>
  <c r="O2975" i="3" s="1"/>
  <c r="O1906" i="3" a="1"/>
  <c r="O1906" i="3" s="1"/>
  <c r="O1780" i="3" a="1"/>
  <c r="O1780" i="3" s="1"/>
  <c r="O2406" i="3" a="1"/>
  <c r="O2406" i="3" s="1"/>
  <c r="O2758" i="3" a="1"/>
  <c r="O2758" i="3" s="1"/>
  <c r="O6546" i="3" a="1"/>
  <c r="O6546" i="3" s="1"/>
  <c r="O5629" i="3" a="1"/>
  <c r="O5629" i="3" s="1"/>
  <c r="N2898" i="3" a="1"/>
  <c r="N2898" i="3" s="1"/>
  <c r="N4806" i="3" a="1"/>
  <c r="N4806" i="3" s="1"/>
  <c r="O3548" i="3" a="1"/>
  <c r="O3548" i="3" s="1"/>
  <c r="O203" i="3" a="1"/>
  <c r="O203" i="3" s="1"/>
  <c r="O1486" i="3" a="1"/>
  <c r="O1486" i="3" s="1"/>
  <c r="N1039" i="3" a="1"/>
  <c r="N1039" i="3" s="1"/>
  <c r="N886" i="3" a="1"/>
  <c r="N886" i="3" s="1"/>
  <c r="O2519" i="3" a="1"/>
  <c r="O2519" i="3" s="1"/>
  <c r="O6697" i="3" a="1"/>
  <c r="O6697" i="3" s="1"/>
  <c r="O8116" i="3" a="1"/>
  <c r="O8116" i="3" s="1"/>
  <c r="N3705" i="3" a="1"/>
  <c r="N3705" i="3" s="1"/>
  <c r="N758" i="3" a="1"/>
  <c r="N758" i="3" s="1"/>
  <c r="N1798" i="3" a="1"/>
  <c r="N1798" i="3" s="1"/>
  <c r="O604" i="3" a="1"/>
  <c r="O604" i="3" s="1"/>
  <c r="O2445" i="3" a="1"/>
  <c r="O2445" i="3" s="1"/>
  <c r="O34" i="3" a="1"/>
  <c r="O34" i="3" s="1"/>
  <c r="N7411" i="3" a="1"/>
  <c r="N7411" i="3" s="1"/>
  <c r="N7631" i="3" a="1"/>
  <c r="N7631" i="3" s="1"/>
  <c r="N9691" i="3" a="1"/>
  <c r="N9691" i="3" s="1"/>
  <c r="N1347" i="3" a="1"/>
  <c r="N1347" i="3" s="1"/>
  <c r="O2886" i="3" a="1"/>
  <c r="O2886" i="3" s="1"/>
  <c r="N881" i="3" a="1"/>
  <c r="N881" i="3" s="1"/>
  <c r="N277" i="3" a="1"/>
  <c r="N277" i="3" s="1"/>
  <c r="N100" i="3" a="1"/>
  <c r="N100" i="3" s="1"/>
  <c r="O96" i="3" a="1"/>
  <c r="O96" i="3" s="1"/>
  <c r="N8386" i="3" a="1"/>
  <c r="N8386" i="3" s="1"/>
  <c r="O7572" i="3" a="1"/>
  <c r="O7572" i="3" s="1"/>
  <c r="N7735" i="3" a="1"/>
  <c r="N7735" i="3" s="1"/>
  <c r="O4829" i="3" a="1"/>
  <c r="O4829" i="3" s="1"/>
  <c r="N723" i="3" a="1"/>
  <c r="N723" i="3" s="1"/>
  <c r="O23" i="3" a="1"/>
  <c r="O23" i="3" s="1"/>
  <c r="O2113" i="3" a="1"/>
  <c r="O2113" i="3" s="1"/>
  <c r="O213" i="3" a="1"/>
  <c r="O213" i="3" s="1"/>
  <c r="N9232" i="3" a="1"/>
  <c r="N9232" i="3" s="1"/>
  <c r="N2927" i="3" a="1"/>
  <c r="N2927" i="3" s="1"/>
  <c r="O1758" i="3" a="1"/>
  <c r="O1758" i="3" s="1"/>
  <c r="N6891" i="3" a="1"/>
  <c r="N6891" i="3" s="1"/>
  <c r="O1803" i="3" a="1"/>
  <c r="O1803" i="3" s="1"/>
  <c r="O8332" i="3" a="1"/>
  <c r="O8332" i="3" s="1"/>
  <c r="N885" i="3" a="1"/>
  <c r="N885" i="3" s="1"/>
  <c r="O2557" i="3" a="1"/>
  <c r="O2557" i="3" s="1"/>
  <c r="N2180" i="3" a="1"/>
  <c r="N2180" i="3" s="1"/>
  <c r="N2683" i="3" a="1"/>
  <c r="N2683" i="3" s="1"/>
  <c r="O2206" i="3" a="1"/>
  <c r="O2206" i="3" s="1"/>
  <c r="N517" i="3" a="1"/>
  <c r="N517" i="3" s="1"/>
  <c r="O592" i="3" a="1"/>
  <c r="O592" i="3" s="1"/>
  <c r="N3540" i="3" a="1"/>
  <c r="N3540" i="3" s="1"/>
  <c r="N1492" i="3" a="1"/>
  <c r="N1492" i="3" s="1"/>
  <c r="O1834" i="3" a="1"/>
  <c r="O1834" i="3" s="1"/>
  <c r="N541" i="3" a="1"/>
  <c r="N541" i="3" s="1"/>
  <c r="N1105" i="3" a="1"/>
  <c r="N1105" i="3" s="1"/>
  <c r="N2995" i="3" a="1"/>
  <c r="N2995" i="3" s="1"/>
  <c r="N1672" i="3" a="1"/>
  <c r="N1672" i="3" s="1"/>
  <c r="O261" i="3" a="1"/>
  <c r="O261" i="3" s="1"/>
  <c r="N342" i="3" a="1"/>
  <c r="N342" i="3" s="1"/>
  <c r="O1493" i="3" a="1"/>
  <c r="O1493" i="3" s="1"/>
  <c r="O1588" i="3" a="1"/>
  <c r="O1588" i="3" s="1"/>
  <c r="O2899" i="3" a="1"/>
  <c r="O2899" i="3" s="1"/>
  <c r="N2223" i="3" a="1"/>
  <c r="N2223" i="3" s="1"/>
  <c r="O3463" i="3" a="1"/>
  <c r="O3463" i="3" s="1"/>
  <c r="O550" i="3" a="1"/>
  <c r="O550" i="3" s="1"/>
  <c r="N2175" i="3" a="1"/>
  <c r="N2175" i="3" s="1"/>
  <c r="O1808" i="3" a="1"/>
  <c r="O1808" i="3" s="1"/>
  <c r="O3603" i="3" a="1"/>
  <c r="O3603" i="3" s="1"/>
  <c r="O2614" i="3" a="1"/>
  <c r="O2614" i="3" s="1"/>
  <c r="O1934" i="3" a="1"/>
  <c r="O1934" i="3" s="1"/>
  <c r="O1495" i="3" a="1"/>
  <c r="O1495" i="3" s="1"/>
  <c r="O7966" i="3" a="1"/>
  <c r="O7966" i="3" s="1"/>
  <c r="O2047" i="3" a="1"/>
  <c r="O2047" i="3" s="1"/>
  <c r="O7749" i="3" a="1"/>
  <c r="O7749" i="3" s="1"/>
  <c r="N9013" i="3" a="1"/>
  <c r="N9013" i="3" s="1"/>
  <c r="O2497" i="3" a="1"/>
  <c r="O2497" i="3" s="1"/>
  <c r="O2948" i="3" a="1"/>
  <c r="O2948" i="3" s="1"/>
  <c r="O835" i="3" a="1"/>
  <c r="O835" i="3" s="1"/>
  <c r="N134" i="3" a="1"/>
  <c r="N134" i="3" s="1"/>
  <c r="O593" i="3" a="1"/>
  <c r="O593" i="3" s="1"/>
  <c r="O1665" i="3" a="1"/>
  <c r="O1665" i="3" s="1"/>
  <c r="O800" i="3" a="1"/>
  <c r="O800" i="3" s="1"/>
  <c r="N191" i="3" a="1"/>
  <c r="N191" i="3" s="1"/>
  <c r="O1616" i="3" a="1"/>
  <c r="O1616" i="3" s="1"/>
  <c r="N4388" i="3" a="1"/>
  <c r="N4388" i="3" s="1"/>
  <c r="N9289" i="3" a="1"/>
  <c r="N9289" i="3" s="1"/>
  <c r="O6257" i="3" a="1"/>
  <c r="O6257" i="3" s="1"/>
  <c r="O3853" i="3" a="1"/>
  <c r="O3853" i="3" s="1"/>
  <c r="O3323" i="3" a="1"/>
  <c r="O3323" i="3" s="1"/>
  <c r="O7447" i="3" a="1"/>
  <c r="O7447" i="3" s="1"/>
  <c r="O3657" i="3" a="1"/>
  <c r="O3657" i="3" s="1"/>
  <c r="O2875" i="3" a="1"/>
  <c r="O2875" i="3" s="1"/>
  <c r="O623" i="3" a="1"/>
  <c r="O623" i="3" s="1"/>
  <c r="N1037" i="3" a="1"/>
  <c r="N1037" i="3" s="1"/>
  <c r="N316" i="3" a="1"/>
  <c r="N316" i="3" s="1"/>
  <c r="N1070" i="3" a="1"/>
  <c r="N1070" i="3" s="1"/>
  <c r="O488" i="3" a="1"/>
  <c r="O488" i="3" s="1"/>
  <c r="O1815" i="3" a="1"/>
  <c r="O1815" i="3" s="1"/>
  <c r="N8879" i="3" a="1"/>
  <c r="N8879" i="3" s="1"/>
  <c r="O1893" i="3" a="1"/>
  <c r="O1893" i="3" s="1"/>
  <c r="O693" i="3" a="1"/>
  <c r="O693" i="3" s="1"/>
  <c r="N1830" i="3" a="1"/>
  <c r="N1830" i="3" s="1"/>
  <c r="O1661" i="3" a="1"/>
  <c r="O1661" i="3" s="1"/>
  <c r="N3827" i="3" a="1"/>
  <c r="N3827" i="3" s="1"/>
  <c r="N1275" i="3" a="1"/>
  <c r="N1275" i="3" s="1"/>
  <c r="O4715" i="3" a="1"/>
  <c r="O4715" i="3" s="1"/>
  <c r="N931" i="3" a="1"/>
  <c r="N931" i="3" s="1"/>
  <c r="N8512" i="3" a="1"/>
  <c r="N8512" i="3" s="1"/>
  <c r="N4308" i="3" a="1"/>
  <c r="N4308" i="3" s="1"/>
  <c r="N4718" i="3" a="1"/>
  <c r="N4718" i="3" s="1"/>
  <c r="O3866" i="3" a="1"/>
  <c r="O3866" i="3" s="1"/>
  <c r="N1501" i="3" a="1"/>
  <c r="N1501" i="3" s="1"/>
  <c r="O1785" i="3" a="1"/>
  <c r="O1785" i="3" s="1"/>
  <c r="O4759" i="3" a="1"/>
  <c r="O4759" i="3" s="1"/>
  <c r="N1043" i="3" a="1"/>
  <c r="N1043" i="3" s="1"/>
  <c r="N2389" i="3" a="1"/>
  <c r="N2389" i="3" s="1"/>
  <c r="O1784" i="3" a="1"/>
  <c r="O1784" i="3" s="1"/>
  <c r="O1799" i="3" a="1"/>
  <c r="O1799" i="3" s="1"/>
  <c r="N6294" i="3" a="1"/>
  <c r="N6294" i="3" s="1"/>
  <c r="O3054" i="3" a="1"/>
  <c r="O3054" i="3" s="1"/>
  <c r="N4690" i="3" a="1"/>
  <c r="N4690" i="3" s="1"/>
  <c r="O3578" i="3" a="1"/>
  <c r="O3578" i="3" s="1"/>
  <c r="O683" i="3" a="1"/>
  <c r="O683" i="3" s="1"/>
  <c r="O597" i="3" a="1"/>
  <c r="O597" i="3" s="1"/>
  <c r="N4818" i="3" a="1"/>
  <c r="N4818" i="3" s="1"/>
  <c r="O4818" i="3" a="1"/>
  <c r="O4818" i="3" s="1"/>
  <c r="N4247" i="3" a="1"/>
  <c r="N4247" i="3" s="1"/>
  <c r="O4247" i="3" a="1"/>
  <c r="O4247" i="3" s="1"/>
  <c r="N864" i="3" a="1"/>
  <c r="N864" i="3" s="1"/>
  <c r="O864" i="3" a="1"/>
  <c r="O864" i="3" s="1"/>
  <c r="N1022" i="3" a="1"/>
  <c r="N1022" i="3" s="1"/>
  <c r="N2952" i="3" a="1"/>
  <c r="N2952" i="3" s="1"/>
  <c r="N535" i="3" a="1"/>
  <c r="N535" i="3" s="1"/>
  <c r="N4847" i="3" a="1"/>
  <c r="N4847" i="3" s="1"/>
  <c r="N4080" i="3" a="1"/>
  <c r="N4080" i="3" s="1"/>
  <c r="N3768" i="3" a="1"/>
  <c r="N3768" i="3" s="1"/>
  <c r="N3242" i="3" a="1"/>
  <c r="N3242" i="3" s="1"/>
  <c r="O3242" i="3" a="1"/>
  <c r="O3242" i="3" s="1"/>
  <c r="N2100" i="3" a="1"/>
  <c r="N2100" i="3" s="1"/>
  <c r="O2100" i="3" a="1"/>
  <c r="O2100" i="3" s="1"/>
  <c r="O1691" i="3" a="1"/>
  <c r="O1691" i="3" s="1"/>
  <c r="O1496" i="3" a="1"/>
  <c r="O1496" i="3" s="1"/>
  <c r="N2666" i="3" a="1"/>
  <c r="N2666" i="3" s="1"/>
  <c r="O2666" i="3" a="1"/>
  <c r="O2666" i="3" s="1"/>
  <c r="N2139" i="3" a="1"/>
  <c r="N2139" i="3" s="1"/>
  <c r="N377" i="3" a="1"/>
  <c r="N377" i="3" s="1"/>
  <c r="N716" i="3" a="1"/>
  <c r="N716" i="3" s="1"/>
  <c r="N3956" i="3" a="1"/>
  <c r="N3956" i="3" s="1"/>
  <c r="N175" i="3" a="1"/>
  <c r="N175" i="3" s="1"/>
  <c r="N4641" i="3" a="1"/>
  <c r="N4641" i="3" s="1"/>
  <c r="N2735" i="3" a="1"/>
  <c r="N2735" i="3" s="1"/>
  <c r="N4082" i="3" a="1"/>
  <c r="N4082" i="3" s="1"/>
  <c r="O4082" i="3" a="1"/>
  <c r="O4082" i="3" s="1"/>
  <c r="N3184" i="3" a="1"/>
  <c r="N3184" i="3" s="1"/>
  <c r="O3184" i="3" a="1"/>
  <c r="O3184" i="3" s="1"/>
  <c r="N2121" i="3" a="1"/>
  <c r="N2121" i="3" s="1"/>
  <c r="O1859" i="3" a="1"/>
  <c r="O1859" i="3" s="1"/>
  <c r="N3106" i="3" a="1"/>
  <c r="N3106" i="3" s="1"/>
  <c r="O3106" i="3" a="1"/>
  <c r="O3106" i="3" s="1"/>
  <c r="N4592" i="3" a="1"/>
  <c r="N4592" i="3" s="1"/>
  <c r="O4592" i="3" a="1"/>
  <c r="O4592" i="3" s="1"/>
  <c r="N327" i="3" a="1"/>
  <c r="N327" i="3" s="1"/>
  <c r="O327" i="3" a="1"/>
  <c r="O327" i="3" s="1"/>
  <c r="O717" i="3" a="1"/>
  <c r="O717" i="3" s="1"/>
  <c r="N717" i="3" a="1"/>
  <c r="N717" i="3" s="1"/>
  <c r="O440" i="3" a="1"/>
  <c r="O440" i="3" s="1"/>
  <c r="N2506" i="3" a="1"/>
  <c r="N2506" i="3" s="1"/>
  <c r="O2506" i="3" a="1"/>
  <c r="O2506" i="3" s="1"/>
  <c r="N4790" i="3" a="1"/>
  <c r="N4790" i="3" s="1"/>
  <c r="N2877" i="3" a="1"/>
  <c r="N2877" i="3" s="1"/>
  <c r="N1057" i="3" a="1"/>
  <c r="N1057" i="3" s="1"/>
  <c r="N2202" i="3" a="1"/>
  <c r="N2202" i="3" s="1"/>
  <c r="N283" i="3" a="1"/>
  <c r="N283" i="3" s="1"/>
  <c r="N4643" i="3" a="1"/>
  <c r="N4643" i="3" s="1"/>
  <c r="N1206" i="3" a="1"/>
  <c r="N1206" i="3" s="1"/>
  <c r="N4659" i="3" a="1"/>
  <c r="N4659" i="3" s="1"/>
  <c r="N3244" i="3" a="1"/>
  <c r="N3244" i="3" s="1"/>
  <c r="N731" i="3" a="1"/>
  <c r="N731" i="3" s="1"/>
  <c r="N1969" i="3" a="1"/>
  <c r="N1969" i="3" s="1"/>
  <c r="N3974" i="3" a="1"/>
  <c r="N3974" i="3" s="1"/>
  <c r="N2186" i="3" a="1"/>
  <c r="N2186" i="3" s="1"/>
  <c r="N3084" i="3" a="1"/>
  <c r="N3084" i="3" s="1"/>
  <c r="O2277" i="3" a="1"/>
  <c r="O2277" i="3" s="1"/>
  <c r="N3033" i="3" a="1"/>
  <c r="N3033" i="3" s="1"/>
  <c r="N840" i="3" a="1"/>
  <c r="N840" i="3" s="1"/>
  <c r="N3331" i="3" a="1"/>
  <c r="N3331" i="3" s="1"/>
  <c r="N1273" i="3" a="1"/>
  <c r="N1273" i="3" s="1"/>
  <c r="N1148" i="3" a="1"/>
  <c r="N1148" i="3" s="1"/>
  <c r="N2604" i="3" a="1"/>
  <c r="N2604" i="3" s="1"/>
  <c r="N729" i="3" a="1"/>
  <c r="N729" i="3" s="1"/>
  <c r="N987" i="3" a="1"/>
  <c r="N987" i="3" s="1"/>
  <c r="N2206" i="3" a="1"/>
  <c r="N2206" i="3" s="1"/>
  <c r="N4024" i="3" a="1"/>
  <c r="N4024" i="3" s="1"/>
  <c r="N2099" i="3" a="1"/>
  <c r="N2099" i="3" s="1"/>
  <c r="N2520" i="3" a="1"/>
  <c r="N2520" i="3" s="1"/>
  <c r="N374" i="3" a="1"/>
  <c r="N374" i="3" s="1"/>
  <c r="N1496" i="3" a="1"/>
  <c r="N1496" i="3" s="1"/>
  <c r="N3785" i="3" a="1"/>
  <c r="N3785" i="3" s="1"/>
  <c r="N1137" i="3" a="1"/>
  <c r="N1137" i="3" s="1"/>
  <c r="N3443" i="3" a="1"/>
  <c r="N3443" i="3" s="1"/>
  <c r="N2857" i="3" a="1"/>
  <c r="N2857" i="3" s="1"/>
  <c r="N3421" i="3" a="1"/>
  <c r="N3421" i="3" s="1"/>
  <c r="N3822" i="3" a="1"/>
  <c r="N3822" i="3" s="1"/>
  <c r="N4738" i="3" a="1"/>
  <c r="N4738" i="3" s="1"/>
  <c r="N2565" i="3" a="1"/>
  <c r="N2565" i="3" s="1"/>
  <c r="N220" i="3" a="1"/>
  <c r="N220" i="3" s="1"/>
  <c r="N5470" i="3" a="1"/>
  <c r="N5470" i="3" s="1"/>
  <c r="O4446" i="3" a="1"/>
  <c r="O4446" i="3" s="1"/>
  <c r="N1329" i="3" a="1"/>
  <c r="N1329" i="3" s="1"/>
  <c r="O454" i="3" a="1"/>
  <c r="O454" i="3" s="1"/>
  <c r="N4744" i="3" a="1"/>
  <c r="N4744" i="3" s="1"/>
  <c r="N4747" i="3" a="1"/>
  <c r="N4747" i="3" s="1"/>
  <c r="N4648" i="3" a="1"/>
  <c r="N4648" i="3" s="1"/>
  <c r="N3631" i="3" a="1"/>
  <c r="N3631" i="3" s="1"/>
  <c r="N4694" i="3" a="1"/>
  <c r="N4694" i="3" s="1"/>
  <c r="N4766" i="3" a="1"/>
  <c r="N4766" i="3" s="1"/>
  <c r="N4222" i="3" a="1"/>
  <c r="N4222" i="3" s="1"/>
  <c r="N2795" i="3" a="1"/>
  <c r="N2795" i="3" s="1"/>
  <c r="N3566" i="3" a="1"/>
  <c r="N3566" i="3" s="1"/>
  <c r="N2358" i="3" a="1"/>
  <c r="N2358" i="3" s="1"/>
  <c r="N1154" i="3" a="1"/>
  <c r="N1154" i="3" s="1"/>
  <c r="N3308" i="3" a="1"/>
  <c r="N3308" i="3" s="1"/>
  <c r="N2913" i="3" a="1"/>
  <c r="N2913" i="3" s="1"/>
  <c r="N408" i="3" a="1"/>
  <c r="N408" i="3" s="1"/>
  <c r="N2669" i="3" a="1"/>
  <c r="N2669" i="3" s="1"/>
  <c r="O8408" i="3" a="1"/>
  <c r="O8408" i="3" s="1"/>
  <c r="O2075" i="3" a="1"/>
  <c r="O2075" i="3" s="1"/>
  <c r="N2126" i="3" a="1"/>
  <c r="N2126" i="3" s="1"/>
  <c r="N3416" i="3" a="1"/>
  <c r="N3416" i="3" s="1"/>
  <c r="N3637" i="3" a="1"/>
  <c r="N3637" i="3" s="1"/>
  <c r="N1970" i="3" a="1"/>
  <c r="N1970" i="3" s="1"/>
  <c r="N9284" i="3" a="1"/>
  <c r="N9284" i="3" s="1"/>
  <c r="N9338" i="3" a="1"/>
  <c r="N9338" i="3" s="1"/>
  <c r="O4371" i="3" a="1"/>
  <c r="O4371" i="3" s="1"/>
  <c r="N4371" i="3" a="1"/>
  <c r="N4371" i="3" s="1"/>
  <c r="O3423" i="3" a="1"/>
  <c r="O3423" i="3" s="1"/>
  <c r="N4533" i="3" a="1"/>
  <c r="N4533" i="3" s="1"/>
  <c r="O4533" i="3" a="1"/>
  <c r="O4533" i="3" s="1"/>
  <c r="N3729" i="3" a="1"/>
  <c r="N3729" i="3" s="1"/>
  <c r="O3729" i="3" a="1"/>
  <c r="O3729" i="3" s="1"/>
  <c r="O3171" i="3" a="1"/>
  <c r="O3171" i="3" s="1"/>
  <c r="N3171" i="3" a="1"/>
  <c r="N3171" i="3" s="1"/>
  <c r="N6250" i="3" a="1"/>
  <c r="N6250" i="3" s="1"/>
  <c r="N2190" i="3" a="1"/>
  <c r="N2190" i="3" s="1"/>
  <c r="N4045" i="3" a="1"/>
  <c r="N4045" i="3" s="1"/>
  <c r="N1177" i="3" a="1"/>
  <c r="N1177" i="3" s="1"/>
  <c r="N1763" i="3" a="1"/>
  <c r="N1763" i="3" s="1"/>
  <c r="N4763" i="3" a="1"/>
  <c r="N4763" i="3" s="1"/>
  <c r="N3792" i="3" a="1"/>
  <c r="N3792" i="3" s="1"/>
  <c r="O3792" i="3" a="1"/>
  <c r="O3792" i="3" s="1"/>
  <c r="N3982" i="3" a="1"/>
  <c r="N3982" i="3" s="1"/>
  <c r="N4676" i="3" a="1"/>
  <c r="N4676" i="3" s="1"/>
  <c r="N2901" i="3" a="1"/>
  <c r="N2901" i="3" s="1"/>
  <c r="N3070" i="3" a="1"/>
  <c r="N3070" i="3" s="1"/>
  <c r="N1789" i="3" a="1"/>
  <c r="N1789" i="3" s="1"/>
  <c r="N2234" i="3" a="1"/>
  <c r="N2234" i="3" s="1"/>
  <c r="N2388" i="3" a="1"/>
  <c r="N2388" i="3" s="1"/>
  <c r="N461" i="3" a="1"/>
  <c r="N461" i="3" s="1"/>
  <c r="N1877" i="3" a="1"/>
  <c r="N1877" i="3" s="1"/>
  <c r="N2247" i="3" a="1"/>
  <c r="N2247" i="3" s="1"/>
  <c r="N1731" i="3" a="1"/>
  <c r="N1731" i="3" s="1"/>
  <c r="N3516" i="3" a="1"/>
  <c r="N3516" i="3" s="1"/>
  <c r="N582" i="3" a="1"/>
  <c r="N582" i="3" s="1"/>
  <c r="N3263" i="3" a="1"/>
  <c r="N3263" i="3" s="1"/>
  <c r="N627" i="3" a="1"/>
  <c r="N627" i="3" s="1"/>
  <c r="O558" i="3" a="1"/>
  <c r="O558" i="3" s="1"/>
  <c r="O530" i="3" a="1"/>
  <c r="O530" i="3" s="1"/>
  <c r="N2018" i="3" a="1"/>
  <c r="N2018" i="3" s="1"/>
  <c r="N1771" i="3" a="1"/>
  <c r="N1771" i="3" s="1"/>
  <c r="O1771" i="3" a="1"/>
  <c r="O1771" i="3" s="1"/>
  <c r="N3923" i="3" a="1"/>
  <c r="N3923" i="3" s="1"/>
  <c r="N4710" i="3" a="1"/>
  <c r="N4710" i="3" s="1"/>
  <c r="N654" i="3" a="1"/>
  <c r="N654" i="3" s="1"/>
  <c r="N4039" i="3" a="1"/>
  <c r="N4039" i="3" s="1"/>
  <c r="N3932" i="3" a="1"/>
  <c r="N3932" i="3" s="1"/>
  <c r="N3377" i="3" a="1"/>
  <c r="N3377" i="3" s="1"/>
  <c r="N2384" i="3" a="1"/>
  <c r="N2384" i="3" s="1"/>
  <c r="N2135" i="3" a="1"/>
  <c r="N2135" i="3" s="1"/>
  <c r="N3549" i="3" a="1"/>
  <c r="N3549" i="3" s="1"/>
  <c r="N2397" i="3" a="1"/>
  <c r="N2397" i="3" s="1"/>
  <c r="N2899" i="3" a="1"/>
  <c r="N2899" i="3" s="1"/>
  <c r="N4047" i="3" a="1"/>
  <c r="N4047" i="3" s="1"/>
  <c r="N2609" i="3" a="1"/>
  <c r="N2609" i="3" s="1"/>
  <c r="N4712" i="3" a="1"/>
  <c r="N4712" i="3" s="1"/>
  <c r="N789" i="3" a="1"/>
  <c r="N789" i="3" s="1"/>
  <c r="N4809" i="3" a="1"/>
  <c r="N4809" i="3" s="1"/>
  <c r="N2759" i="3" a="1"/>
  <c r="N2759" i="3" s="1"/>
  <c r="N592" i="3" a="1"/>
  <c r="N592" i="3" s="1"/>
  <c r="N2707" i="3" a="1"/>
  <c r="N2707" i="3" s="1"/>
  <c r="O7568" i="3" a="1"/>
  <c r="O7568" i="3" s="1"/>
  <c r="O3233" i="3" a="1"/>
  <c r="O3233" i="3" s="1"/>
  <c r="N2323" i="3" a="1"/>
  <c r="N2323" i="3" s="1"/>
  <c r="N4111" i="3" a="1"/>
  <c r="N4111" i="3" s="1"/>
  <c r="N4846" i="3" a="1"/>
  <c r="N4846" i="3" s="1"/>
  <c r="N1296" i="3" a="1"/>
  <c r="N1296" i="3" s="1"/>
  <c r="N91" i="3" a="1"/>
  <c r="N91" i="3" s="1"/>
  <c r="N315" i="3" a="1"/>
  <c r="N315" i="3" s="1"/>
  <c r="N4767" i="3" a="1"/>
  <c r="N4767" i="3" s="1"/>
  <c r="N2104" i="3" a="1"/>
  <c r="N2104" i="3" s="1"/>
  <c r="N4238" i="3" a="1"/>
  <c r="N4238" i="3" s="1"/>
  <c r="N4072" i="3" a="1"/>
  <c r="N4072" i="3" s="1"/>
  <c r="N355" i="3" a="1"/>
  <c r="N355" i="3" s="1"/>
  <c r="N4166" i="3" a="1"/>
  <c r="N4166" i="3" s="1"/>
  <c r="N47" i="3" a="1"/>
  <c r="N47" i="3" s="1"/>
  <c r="N2551" i="3" a="1"/>
  <c r="N2551" i="3" s="1"/>
  <c r="N2603" i="3" a="1"/>
  <c r="N2603" i="3" s="1"/>
  <c r="N2719" i="3" a="1"/>
  <c r="N2719" i="3" s="1"/>
  <c r="N4831" i="3" a="1"/>
  <c r="N4831" i="3" s="1"/>
  <c r="N2822" i="3" a="1"/>
  <c r="N2822" i="3" s="1"/>
  <c r="N1536" i="3" a="1"/>
  <c r="N1536" i="3" s="1"/>
  <c r="N2738" i="3" a="1"/>
  <c r="N2738" i="3" s="1"/>
  <c r="N3670" i="3" a="1"/>
  <c r="N3670" i="3" s="1"/>
  <c r="N1003" i="3" a="1"/>
  <c r="N1003" i="3" s="1"/>
  <c r="N2486" i="3" a="1"/>
  <c r="N2486" i="3" s="1"/>
  <c r="N4109" i="3" a="1"/>
  <c r="N4109" i="3" s="1"/>
  <c r="N4399" i="3" a="1"/>
  <c r="N4399" i="3" s="1"/>
  <c r="O1612" i="3" a="1"/>
  <c r="O1612" i="3" s="1"/>
  <c r="O998" i="3" a="1"/>
  <c r="O998" i="3" s="1"/>
  <c r="N4104" i="3" a="1"/>
  <c r="N4104" i="3" s="1"/>
  <c r="O4104" i="3" a="1"/>
  <c r="O4104" i="3" s="1"/>
  <c r="N1983" i="3" a="1"/>
  <c r="N1983" i="3" s="1"/>
  <c r="N4258" i="3" a="1"/>
  <c r="N4258" i="3" s="1"/>
  <c r="N8816" i="3" a="1"/>
  <c r="N8816" i="3" s="1"/>
  <c r="N965" i="3" a="1"/>
  <c r="N965" i="3" s="1"/>
  <c r="N938" i="3" a="1"/>
  <c r="N938" i="3" s="1"/>
  <c r="N546" i="3" a="1"/>
  <c r="N546" i="3" s="1"/>
  <c r="N3939" i="3" a="1"/>
  <c r="N3939" i="3" s="1"/>
  <c r="N3973" i="3" a="1"/>
  <c r="N3973" i="3" s="1"/>
  <c r="N4262" i="3" a="1"/>
  <c r="N4262" i="3" s="1"/>
  <c r="N3236" i="3" a="1"/>
  <c r="N3236" i="3" s="1"/>
  <c r="N3944" i="3" a="1"/>
  <c r="N3944" i="3" s="1"/>
  <c r="N1404" i="3" a="1"/>
  <c r="N1404" i="3" s="1"/>
  <c r="N45" i="3" a="1"/>
  <c r="N45" i="3" s="1"/>
  <c r="N4114" i="3" a="1"/>
  <c r="N4114" i="3" s="1"/>
  <c r="N2451" i="3" a="1"/>
  <c r="N2451" i="3" s="1"/>
  <c r="N2463" i="3" a="1"/>
  <c r="N2463" i="3" s="1"/>
  <c r="N3295" i="3" a="1"/>
  <c r="N3295" i="3" s="1"/>
  <c r="N2299" i="3" a="1"/>
  <c r="N2299" i="3" s="1"/>
  <c r="N46" i="3" a="1"/>
  <c r="N46" i="3" s="1"/>
  <c r="N1588" i="3" a="1"/>
  <c r="N1588" i="3" s="1"/>
  <c r="N1986" i="3" a="1"/>
  <c r="N1986" i="3" s="1"/>
  <c r="N4151" i="3" a="1"/>
  <c r="N4151" i="3" s="1"/>
  <c r="N3868" i="3" a="1"/>
  <c r="N3868" i="3" s="1"/>
  <c r="N1175" i="3" a="1"/>
  <c r="N1175" i="3" s="1"/>
  <c r="N1410" i="3" a="1"/>
  <c r="N1410" i="3" s="1"/>
  <c r="N4392" i="3" a="1"/>
  <c r="N4392" i="3" s="1"/>
  <c r="N4132" i="3" a="1"/>
  <c r="N4132" i="3" s="1"/>
  <c r="N3243" i="3" a="1"/>
  <c r="N3243" i="3" s="1"/>
  <c r="N3108" i="3" a="1"/>
  <c r="N3108" i="3" s="1"/>
  <c r="N2798" i="3" a="1"/>
  <c r="N2798" i="3" s="1"/>
  <c r="N2922" i="3" a="1"/>
  <c r="N2922" i="3" s="1"/>
  <c r="N4655" i="3" a="1"/>
  <c r="N4655" i="3" s="1"/>
  <c r="N4700" i="3" a="1"/>
  <c r="N4700" i="3" s="1"/>
  <c r="N1875" i="3" a="1"/>
  <c r="N1875" i="3" s="1"/>
  <c r="N1758" i="3" a="1"/>
  <c r="N1758" i="3" s="1"/>
  <c r="N3179" i="3" a="1"/>
  <c r="N3179" i="3" s="1"/>
  <c r="O4149" i="3" a="1"/>
  <c r="O4149" i="3" s="1"/>
  <c r="O4507" i="3" a="1"/>
  <c r="O4507" i="3" s="1"/>
  <c r="N60" i="3" a="1"/>
  <c r="N60" i="3" s="1"/>
  <c r="N1976" i="3" a="1"/>
  <c r="N1976" i="3" s="1"/>
  <c r="N4249" i="3" a="1"/>
  <c r="N4249" i="3" s="1"/>
  <c r="N7107" i="3" a="1"/>
  <c r="N7107" i="3" s="1"/>
  <c r="N1252" i="3" a="1"/>
  <c r="N1252" i="3" s="1"/>
  <c r="N4242" i="3" a="1"/>
  <c r="N4242" i="3" s="1"/>
  <c r="N4232" i="3" a="1"/>
  <c r="N4232" i="3" s="1"/>
  <c r="N1058" i="3" a="1"/>
  <c r="N1058" i="3" s="1"/>
  <c r="N4707" i="3" a="1"/>
  <c r="N4707" i="3" s="1"/>
  <c r="N2193" i="3" a="1"/>
  <c r="N2193" i="3" s="1"/>
  <c r="N801" i="3" a="1"/>
  <c r="N801" i="3" s="1"/>
  <c r="N3779" i="3" a="1"/>
  <c r="N3779" i="3" s="1"/>
  <c r="N3321" i="3" a="1"/>
  <c r="N3321" i="3" s="1"/>
  <c r="N1282" i="3" a="1"/>
  <c r="N1282" i="3" s="1"/>
  <c r="N2097" i="3" a="1"/>
  <c r="N2097" i="3" s="1"/>
  <c r="N707" i="3" a="1"/>
  <c r="N707" i="3" s="1"/>
  <c r="N2161" i="3" a="1"/>
  <c r="N2161" i="3" s="1"/>
  <c r="N1916" i="3" a="1"/>
  <c r="N1916" i="3" s="1"/>
  <c r="N3250" i="3" a="1"/>
  <c r="N3250" i="3" s="1"/>
  <c r="N4835" i="3" a="1"/>
  <c r="N4835" i="3" s="1"/>
  <c r="N419" i="3" a="1"/>
  <c r="N419" i="3" s="1"/>
  <c r="O419" i="3" a="1"/>
  <c r="O419" i="3" s="1"/>
  <c r="O843" i="3" a="1"/>
  <c r="O843" i="3" s="1"/>
  <c r="N1774" i="3" a="1"/>
  <c r="N1774" i="3" s="1"/>
  <c r="O8734" i="3" a="1"/>
  <c r="O8734" i="3" s="1"/>
  <c r="O995" i="3" a="1"/>
  <c r="O995" i="3" s="1"/>
  <c r="N2906" i="3" a="1"/>
  <c r="N2906" i="3" s="1"/>
  <c r="N7844" i="3" a="1"/>
  <c r="N7844" i="3" s="1"/>
  <c r="O4337" i="3" a="1"/>
  <c r="O4337" i="3" s="1"/>
  <c r="O434" i="3" a="1"/>
  <c r="O434" i="3" s="1"/>
  <c r="N496" i="3" a="1"/>
  <c r="N496" i="3" s="1"/>
  <c r="O1778" i="3" a="1"/>
  <c r="O1778" i="3" s="1"/>
  <c r="O2443" i="3" a="1"/>
  <c r="O2443" i="3" s="1"/>
  <c r="N2802" i="3" a="1"/>
  <c r="N2802" i="3" s="1"/>
  <c r="N2515" i="3" a="1"/>
  <c r="N2515" i="3" s="1"/>
  <c r="N9296" i="3" a="1"/>
  <c r="N9296" i="3" s="1"/>
  <c r="N4432" i="3" a="1"/>
  <c r="N4432" i="3" s="1"/>
  <c r="N4409" i="3" a="1"/>
  <c r="N4409" i="3" s="1"/>
  <c r="O2684" i="3" a="1"/>
  <c r="O2684" i="3" s="1"/>
  <c r="O3204" i="3" a="1"/>
  <c r="O3204" i="3" s="1"/>
  <c r="N306" i="3" a="1"/>
  <c r="N306" i="3" s="1"/>
  <c r="N1705" i="3" a="1"/>
  <c r="N1705" i="3" s="1"/>
  <c r="N1926" i="3" a="1"/>
  <c r="N1926" i="3" s="1"/>
  <c r="O6639" i="3" a="1"/>
  <c r="O6639" i="3" s="1"/>
  <c r="N2025" i="3" a="1"/>
  <c r="N2025" i="3" s="1"/>
  <c r="N1499" i="3" a="1"/>
  <c r="N1499" i="3" s="1"/>
  <c r="O4539" i="3" a="1"/>
  <c r="O4539" i="3" s="1"/>
  <c r="O2095" i="3" a="1"/>
  <c r="O2095" i="3" s="1"/>
  <c r="N2626" i="3" a="1"/>
  <c r="N2626" i="3" s="1"/>
  <c r="O1476" i="3" a="1"/>
  <c r="O1476" i="3" s="1"/>
  <c r="N1472" i="3" a="1"/>
  <c r="N1472" i="3" s="1"/>
  <c r="O74" i="3" a="1"/>
  <c r="O74" i="3" s="1"/>
  <c r="N205" i="3" a="1"/>
  <c r="N205" i="3" s="1"/>
  <c r="N181" i="3" a="1"/>
  <c r="N181" i="3" s="1"/>
  <c r="N2209" i="3" a="1"/>
  <c r="N2209" i="3" s="1"/>
  <c r="N442" i="3" a="1"/>
  <c r="N442" i="3" s="1"/>
  <c r="N1749" i="3" a="1"/>
  <c r="N1749" i="3" s="1"/>
  <c r="O79" i="3" a="1"/>
  <c r="O79" i="3" s="1"/>
  <c r="N973" i="3" a="1"/>
  <c r="N973" i="3" s="1"/>
  <c r="N1488" i="3" a="1"/>
  <c r="N1488" i="3" s="1"/>
  <c r="O1362" i="3" a="1"/>
  <c r="O1362" i="3" s="1"/>
  <c r="O3683" i="3" a="1"/>
  <c r="O3683" i="3" s="1"/>
  <c r="O957" i="3" a="1"/>
  <c r="O957" i="3" s="1"/>
  <c r="N27" i="3" a="1"/>
  <c r="N27" i="3" s="1"/>
  <c r="O78" i="3" a="1"/>
  <c r="O78" i="3" s="1"/>
  <c r="N1213" i="3" a="1"/>
  <c r="N1213" i="3" s="1"/>
  <c r="O620" i="3" a="1"/>
  <c r="O620" i="3" s="1"/>
  <c r="O628" i="3" a="1"/>
  <c r="O628" i="3" s="1"/>
  <c r="O1453" i="3" a="1"/>
  <c r="O1453" i="3" s="1"/>
  <c r="O2778" i="3" a="1"/>
  <c r="O2778" i="3" s="1"/>
  <c r="O2053" i="3" a="1"/>
  <c r="O2053" i="3" s="1"/>
  <c r="N1648" i="3" a="1"/>
  <c r="N1648" i="3" s="1"/>
  <c r="O3206" i="3" a="1"/>
  <c r="O3206" i="3" s="1"/>
  <c r="O282" i="3" a="1"/>
  <c r="O282" i="3" s="1"/>
  <c r="O738" i="3" a="1"/>
  <c r="O738" i="3" s="1"/>
  <c r="O1848" i="3" a="1"/>
  <c r="O1848" i="3" s="1"/>
  <c r="O1791" i="3" a="1"/>
  <c r="O1791" i="3" s="1"/>
  <c r="O1629" i="3" a="1"/>
  <c r="O1629" i="3" s="1"/>
  <c r="N2457" i="3" a="1"/>
  <c r="N2457" i="3" s="1"/>
  <c r="N5170" i="3" a="1"/>
  <c r="N5170" i="3" s="1"/>
  <c r="N3625" i="3" a="1"/>
  <c r="N3625" i="3" s="1"/>
  <c r="O3862" i="3" a="1"/>
  <c r="O3862" i="3" s="1"/>
  <c r="O1403" i="3" a="1"/>
  <c r="O1403" i="3" s="1"/>
  <c r="N1927" i="3" a="1"/>
  <c r="N1927" i="3" s="1"/>
  <c r="O1169" i="3" a="1"/>
  <c r="O1169" i="3" s="1"/>
  <c r="N3451" i="3" a="1"/>
  <c r="N3451" i="3" s="1"/>
  <c r="N1392" i="3" a="1"/>
  <c r="N1392" i="3" s="1"/>
  <c r="N1801" i="3" a="1"/>
  <c r="N1801" i="3" s="1"/>
  <c r="O7702" i="3" a="1"/>
  <c r="O7702" i="3" s="1"/>
  <c r="O7564" i="3" a="1"/>
  <c r="O7564" i="3" s="1"/>
  <c r="N9124" i="3" a="1"/>
  <c r="N9124" i="3" s="1"/>
  <c r="N7057" i="3" a="1"/>
  <c r="N7057" i="3" s="1"/>
  <c r="N212" i="3" a="1"/>
  <c r="N212" i="3" s="1"/>
  <c r="O2295" i="3" a="1"/>
  <c r="O2295" i="3" s="1"/>
  <c r="N566" i="3" a="1"/>
  <c r="N566" i="3" s="1"/>
  <c r="O5022" i="3" a="1"/>
  <c r="O5022" i="3" s="1"/>
  <c r="O7240" i="3" a="1"/>
  <c r="O7240" i="3" s="1"/>
  <c r="O1984" i="3" a="1"/>
  <c r="O1984" i="3" s="1"/>
  <c r="N1006" i="3" a="1"/>
  <c r="N1006" i="3" s="1"/>
  <c r="O1505" i="3" a="1"/>
  <c r="O1505" i="3" s="1"/>
  <c r="O3471" i="3" a="1"/>
  <c r="O3471" i="3" s="1"/>
  <c r="N2788" i="3" a="1"/>
  <c r="N2788" i="3" s="1"/>
  <c r="O1947" i="3" a="1"/>
  <c r="O1947" i="3" s="1"/>
  <c r="O7738" i="3" a="1"/>
  <c r="O7738" i="3" s="1"/>
  <c r="O1706" i="3" a="1"/>
  <c r="O1706" i="3" s="1"/>
  <c r="N2201" i="3" a="1"/>
  <c r="N2201" i="3" s="1"/>
  <c r="O1975" i="3" a="1"/>
  <c r="O1975" i="3" s="1"/>
  <c r="N2586" i="3" a="1"/>
  <c r="N2586" i="3" s="1"/>
  <c r="N1938" i="3" a="1"/>
  <c r="N1938" i="3" s="1"/>
  <c r="N740" i="3" a="1"/>
  <c r="N740" i="3" s="1"/>
  <c r="O1150" i="3" a="1"/>
  <c r="O1150" i="3" s="1"/>
  <c r="N742" i="3" a="1"/>
  <c r="N742" i="3" s="1"/>
  <c r="N1215" i="3" a="1"/>
  <c r="N1215" i="3" s="1"/>
  <c r="N734" i="3" a="1"/>
  <c r="N734" i="3" s="1"/>
  <c r="O1686" i="3" a="1"/>
  <c r="O1686" i="3" s="1"/>
  <c r="N4521" i="3" a="1"/>
  <c r="N4521" i="3" s="1"/>
  <c r="N522" i="3" a="1"/>
  <c r="N522" i="3" s="1"/>
  <c r="N3643" i="3" a="1"/>
  <c r="N3643" i="3" s="1"/>
  <c r="O3582" i="3" a="1"/>
  <c r="O3582" i="3" s="1"/>
  <c r="O1948" i="3" a="1"/>
  <c r="O1948" i="3" s="1"/>
  <c r="O804" i="3" a="1"/>
  <c r="O804" i="3" s="1"/>
  <c r="N2594" i="3" a="1"/>
  <c r="N2594" i="3" s="1"/>
  <c r="O1315" i="3" a="1"/>
  <c r="O1315" i="3" s="1"/>
  <c r="N2091" i="3" a="1"/>
  <c r="N2091" i="3" s="1"/>
  <c r="O5" i="3" a="1"/>
  <c r="O5" i="3" s="1"/>
  <c r="O774" i="3" a="1"/>
  <c r="O774" i="3" s="1"/>
  <c r="O491" i="3" a="1"/>
  <c r="O491" i="3" s="1"/>
  <c r="O688" i="3" a="1"/>
  <c r="O688" i="3" s="1"/>
  <c r="N1309" i="3" a="1"/>
  <c r="N1309" i="3" s="1"/>
  <c r="N1621" i="3" a="1"/>
  <c r="N1621" i="3" s="1"/>
  <c r="O1450" i="3" a="1"/>
  <c r="O1450" i="3" s="1"/>
  <c r="N1142" i="3" a="1"/>
  <c r="N1142" i="3" s="1"/>
  <c r="N8945" i="3" a="1"/>
  <c r="N8945" i="3" s="1"/>
  <c r="O1418" i="3" a="1"/>
  <c r="O1418" i="3" s="1"/>
  <c r="O1868" i="3" a="1"/>
  <c r="O1868" i="3" s="1"/>
  <c r="N1886" i="3" a="1"/>
  <c r="N1886" i="3" s="1"/>
  <c r="N2846" i="3" a="1"/>
  <c r="N2846" i="3" s="1"/>
  <c r="O3452" i="3" a="1"/>
  <c r="O3452" i="3" s="1"/>
  <c r="O2429" i="3" a="1"/>
  <c r="O2429" i="3" s="1"/>
  <c r="O2142" i="3" a="1"/>
  <c r="O2142" i="3" s="1"/>
  <c r="N3116" i="3" a="1"/>
  <c r="N3116" i="3" s="1"/>
  <c r="O1482" i="3" a="1"/>
  <c r="O1482" i="3" s="1"/>
  <c r="O1997" i="3" a="1"/>
  <c r="O1997" i="3" s="1"/>
  <c r="O2278" i="3" a="1"/>
  <c r="O2278" i="3" s="1"/>
  <c r="N4164" i="3" a="1"/>
  <c r="N4164" i="3" s="1"/>
  <c r="O1427" i="3" a="1"/>
  <c r="O1427" i="3" s="1"/>
  <c r="O3838" i="3" a="1"/>
  <c r="O3838" i="3" s="1"/>
  <c r="N1988" i="3" a="1"/>
  <c r="N1988" i="3" s="1"/>
  <c r="N9060" i="3" a="1"/>
  <c r="N9060" i="3" s="1"/>
  <c r="O4208" i="3" a="1"/>
  <c r="O4208" i="3" s="1"/>
  <c r="O4613" i="3" a="1"/>
  <c r="O4613" i="3" s="1"/>
  <c r="N1111" i="3" a="1"/>
  <c r="N1111" i="3" s="1"/>
  <c r="N6751" i="3" a="1"/>
  <c r="N6751" i="3" s="1"/>
  <c r="O2844" i="3" a="1"/>
  <c r="O2844" i="3" s="1"/>
  <c r="N656" i="3" a="1"/>
  <c r="N656" i="3" s="1"/>
  <c r="O44" i="3" a="1"/>
  <c r="O44" i="3" s="1"/>
  <c r="O1675" i="3" a="1"/>
  <c r="O1675" i="3" s="1"/>
  <c r="O1862" i="3" a="1"/>
  <c r="O1862" i="3" s="1"/>
  <c r="O9627" i="3" a="1"/>
  <c r="O9627" i="3" s="1"/>
  <c r="N9666" i="3" a="1"/>
  <c r="N9666" i="3" s="1"/>
  <c r="N1471" i="3" a="1"/>
  <c r="N1471" i="3" s="1"/>
  <c r="N1321" i="3" a="1"/>
  <c r="N1321" i="3" s="1"/>
  <c r="O9532" i="3" a="1"/>
  <c r="O9532" i="3" s="1"/>
  <c r="N279" i="3" a="1"/>
  <c r="N279" i="3" s="1"/>
  <c r="N3090" i="3" a="1"/>
  <c r="N3090" i="3" s="1"/>
  <c r="N741" i="3" a="1"/>
  <c r="N741" i="3" s="1"/>
  <c r="N361" i="3" a="1"/>
  <c r="N361" i="3" s="1"/>
  <c r="O826" i="3" a="1"/>
  <c r="O826" i="3" s="1"/>
  <c r="O1787" i="3" a="1"/>
  <c r="O1787" i="3" s="1"/>
  <c r="O4200" i="3" a="1"/>
  <c r="O4200" i="3" s="1"/>
  <c r="N5302" i="3" a="1"/>
  <c r="N5302" i="3" s="1"/>
  <c r="N2622" i="3" a="1"/>
  <c r="N2622" i="3" s="1"/>
  <c r="N3415" i="3" a="1"/>
  <c r="N3415" i="3" s="1"/>
  <c r="O1266" i="3" a="1"/>
  <c r="O1266" i="3" s="1"/>
  <c r="O1186" i="3" a="1"/>
  <c r="O1186" i="3" s="1"/>
  <c r="N2310" i="3" a="1"/>
  <c r="N2310" i="3" s="1"/>
  <c r="O84" i="3" a="1"/>
  <c r="O84" i="3" s="1"/>
  <c r="O482" i="3" a="1"/>
  <c r="O482" i="3" s="1"/>
  <c r="O4355" i="3" a="1"/>
  <c r="O4355" i="3" s="1"/>
  <c r="N607" i="3" a="1"/>
  <c r="N607" i="3" s="1"/>
  <c r="N1354" i="3" a="1"/>
  <c r="N1354" i="3" s="1"/>
  <c r="O3584" i="3" a="1"/>
  <c r="O3584" i="3" s="1"/>
  <c r="O603" i="3" a="1"/>
  <c r="O603" i="3" s="1"/>
  <c r="O18" i="3" a="1"/>
  <c r="O18" i="3" s="1"/>
  <c r="O2956" i="3" a="1"/>
  <c r="O2956" i="3" s="1"/>
  <c r="N1463" i="3" a="1"/>
  <c r="N1463" i="3" s="1"/>
  <c r="N7154" i="3" a="1"/>
  <c r="N7154" i="3" s="1"/>
  <c r="O3879" i="3" a="1"/>
  <c r="O3879" i="3" s="1"/>
  <c r="N8904" i="3" a="1"/>
  <c r="N8904" i="3" s="1"/>
  <c r="O3281" i="3" a="1"/>
  <c r="O3281" i="3" s="1"/>
  <c r="N907" i="3" a="1"/>
  <c r="N907" i="3" s="1"/>
  <c r="O4108" i="3" a="1"/>
  <c r="O4108" i="3" s="1"/>
  <c r="N4400" i="3" a="1"/>
  <c r="N4400" i="3" s="1"/>
  <c r="N1155" i="3" a="1"/>
  <c r="N1155" i="3" s="1"/>
  <c r="N3601" i="3" a="1"/>
  <c r="N3601" i="3" s="1"/>
  <c r="O1624" i="3" a="1"/>
  <c r="O1624" i="3" s="1"/>
  <c r="N6897" i="3" a="1"/>
  <c r="N6897" i="3" s="1"/>
  <c r="O2698" i="3" a="1"/>
  <c r="O2698" i="3" s="1"/>
  <c r="O3385" i="3" a="1"/>
  <c r="O3385" i="3" s="1"/>
  <c r="O20" i="3" a="1"/>
  <c r="O20" i="3" s="1"/>
  <c r="N4023" i="3" a="1"/>
  <c r="N4023" i="3" s="1"/>
  <c r="O1645" i="3" a="1"/>
  <c r="O1645" i="3" s="1"/>
  <c r="N9465" i="3" a="1"/>
  <c r="N9465" i="3" s="1"/>
  <c r="N8625" i="3" a="1"/>
  <c r="N8625" i="3" s="1"/>
  <c r="N8055" i="3" a="1"/>
  <c r="N8055" i="3" s="1"/>
  <c r="N368" i="3" a="1"/>
  <c r="N368" i="3" s="1"/>
  <c r="O855" i="3" a="1"/>
  <c r="O855" i="3" s="1"/>
  <c r="O2148" i="3" a="1"/>
  <c r="O2148" i="3" s="1"/>
  <c r="N7671" i="3" a="1"/>
  <c r="N7671" i="3" s="1"/>
  <c r="N9233" i="3" a="1"/>
  <c r="N9233" i="3" s="1"/>
  <c r="N7775" i="3" a="1"/>
  <c r="N7775" i="3" s="1"/>
  <c r="O107" i="3" a="1"/>
  <c r="O107" i="3" s="1"/>
  <c r="O146" i="3" a="1"/>
  <c r="O146" i="3" s="1"/>
  <c r="O791" i="3" a="1"/>
  <c r="O791" i="3" s="1"/>
  <c r="O170" i="3" a="1"/>
  <c r="O170" i="3" s="1"/>
  <c r="N913" i="3" a="1"/>
  <c r="N913" i="3" s="1"/>
  <c r="N2192" i="3" a="1"/>
  <c r="N2192" i="3" s="1"/>
  <c r="O4352" i="3" a="1"/>
  <c r="O4352" i="3" s="1"/>
  <c r="O4052" i="3" a="1"/>
  <c r="O4052" i="3" s="1"/>
  <c r="N4052" i="3" a="1"/>
  <c r="N4052" i="3" s="1"/>
  <c r="O4112" i="3" a="1"/>
  <c r="O4112" i="3" s="1"/>
  <c r="N4112" i="3" a="1"/>
  <c r="N4112" i="3" s="1"/>
  <c r="N1766" i="3" a="1"/>
  <c r="N1766" i="3" s="1"/>
  <c r="O1766" i="3" a="1"/>
  <c r="O1766" i="3" s="1"/>
  <c r="O2438" i="3" a="1"/>
  <c r="O2438" i="3" s="1"/>
  <c r="N2438" i="3" a="1"/>
  <c r="N2438" i="3" s="1"/>
  <c r="N4534" i="3" a="1"/>
  <c r="N4534" i="3" s="1"/>
  <c r="O4534" i="3" a="1"/>
  <c r="O4534" i="3" s="1"/>
  <c r="N4783" i="3" a="1"/>
  <c r="N4783" i="3" s="1"/>
  <c r="O4783" i="3" a="1"/>
  <c r="O4783" i="3" s="1"/>
  <c r="N4423" i="3" a="1"/>
  <c r="N4423" i="3" s="1"/>
  <c r="O4423" i="3" a="1"/>
  <c r="O4423" i="3" s="1"/>
  <c r="N2448" i="3" a="1"/>
  <c r="N2448" i="3" s="1"/>
  <c r="O2448" i="3" a="1"/>
  <c r="O2448" i="3" s="1"/>
  <c r="O2628" i="3" a="1"/>
  <c r="O2628" i="3" s="1"/>
  <c r="N2628" i="3" a="1"/>
  <c r="N2628" i="3" s="1"/>
  <c r="N3765" i="3" a="1"/>
  <c r="N3765" i="3" s="1"/>
  <c r="O3765" i="3" a="1"/>
  <c r="O3765" i="3" s="1"/>
  <c r="N3511" i="3" a="1"/>
  <c r="N3511" i="3" s="1"/>
  <c r="O3511" i="3" a="1"/>
  <c r="O3511" i="3" s="1"/>
  <c r="N3834" i="3" a="1"/>
  <c r="N3834" i="3" s="1"/>
  <c r="O3834" i="3" a="1"/>
  <c r="O3834" i="3" s="1"/>
  <c r="N1968" i="3" a="1"/>
  <c r="N1968" i="3" s="1"/>
  <c r="O1968" i="3" a="1"/>
  <c r="O1968" i="3" s="1"/>
  <c r="N4077" i="3" a="1"/>
  <c r="N4077" i="3" s="1"/>
  <c r="O4077" i="3" a="1"/>
  <c r="O4077" i="3" s="1"/>
  <c r="O1816" i="3" a="1"/>
  <c r="O1816" i="3" s="1"/>
  <c r="N1816" i="3" a="1"/>
  <c r="N1816" i="3" s="1"/>
  <c r="O1796" i="3" a="1"/>
  <c r="O1796" i="3" s="1"/>
  <c r="N1796" i="3" a="1"/>
  <c r="N1796" i="3" s="1"/>
  <c r="O2449" i="3" a="1"/>
  <c r="O2449" i="3" s="1"/>
  <c r="N2449" i="3" a="1"/>
  <c r="N2449" i="3" s="1"/>
  <c r="N3700" i="3" a="1"/>
  <c r="N3700" i="3" s="1"/>
  <c r="O3700" i="3" a="1"/>
  <c r="O3700" i="3" s="1"/>
  <c r="O3496" i="3" a="1"/>
  <c r="O3496" i="3" s="1"/>
  <c r="N3496" i="3" a="1"/>
  <c r="N3496" i="3" s="1"/>
  <c r="O4576" i="3" a="1"/>
  <c r="O4576" i="3" s="1"/>
  <c r="N4576" i="3" a="1"/>
  <c r="N4576" i="3" s="1"/>
  <c r="O2638" i="3" a="1"/>
  <c r="O2638" i="3" s="1"/>
  <c r="N2638" i="3" a="1"/>
  <c r="N2638" i="3" s="1"/>
  <c r="N3583" i="3" a="1"/>
  <c r="N3583" i="3" s="1"/>
  <c r="O3583" i="3" a="1"/>
  <c r="O3583" i="3" s="1"/>
  <c r="N69" i="3" a="1"/>
  <c r="N69" i="3" s="1"/>
  <c r="O69" i="3" a="1"/>
  <c r="O69" i="3" s="1"/>
  <c r="N183" i="3" a="1"/>
  <c r="N183" i="3" s="1"/>
  <c r="O183" i="3" a="1"/>
  <c r="O183" i="3" s="1"/>
  <c r="O1336" i="3" a="1"/>
  <c r="O1336" i="3" s="1"/>
  <c r="N1336" i="3" a="1"/>
  <c r="N1336" i="3" s="1"/>
  <c r="N1530" i="3" a="1"/>
  <c r="N1530" i="3" s="1"/>
  <c r="O1530" i="3" a="1"/>
  <c r="O1530" i="3" s="1"/>
  <c r="O196" i="3" a="1"/>
  <c r="O196" i="3" s="1"/>
  <c r="N196" i="3" a="1"/>
  <c r="N196" i="3" s="1"/>
  <c r="N2301" i="3" a="1"/>
  <c r="N2301" i="3" s="1"/>
  <c r="O2301" i="3" a="1"/>
  <c r="O2301" i="3" s="1"/>
  <c r="N2688" i="3" a="1"/>
  <c r="N2688" i="3" s="1"/>
  <c r="O2688" i="3" a="1"/>
  <c r="O2688" i="3" s="1"/>
  <c r="N3438" i="3" a="1"/>
  <c r="N3438" i="3" s="1"/>
  <c r="O3438" i="3" a="1"/>
  <c r="O3438" i="3" s="1"/>
  <c r="N4129" i="3" a="1"/>
  <c r="N4129" i="3" s="1"/>
  <c r="O4129" i="3" a="1"/>
  <c r="O4129" i="3" s="1"/>
  <c r="N3612" i="3" a="1"/>
  <c r="N3612" i="3" s="1"/>
  <c r="O3612" i="3" a="1"/>
  <c r="O3612" i="3" s="1"/>
  <c r="O3592" i="3" a="1"/>
  <c r="O3592" i="3" s="1"/>
  <c r="N3592" i="3" a="1"/>
  <c r="N3592" i="3" s="1"/>
  <c r="N4820" i="3" a="1"/>
  <c r="N4820" i="3" s="1"/>
  <c r="O4820" i="3" a="1"/>
  <c r="O4820" i="3" s="1"/>
  <c r="O1577" i="3" a="1"/>
  <c r="O1577" i="3" s="1"/>
  <c r="N1577" i="3" a="1"/>
  <c r="N1577" i="3" s="1"/>
  <c r="N2318" i="3" a="1"/>
  <c r="N2318" i="3" s="1"/>
  <c r="N3335" i="3" a="1"/>
  <c r="N3335" i="3" s="1"/>
  <c r="N2880" i="3" a="1"/>
  <c r="N2880" i="3" s="1"/>
  <c r="N2112" i="3" a="1"/>
  <c r="N2112" i="3" s="1"/>
  <c r="N97" i="3" a="1"/>
  <c r="N97" i="3" s="1"/>
  <c r="N2740" i="3" a="1"/>
  <c r="N2740" i="3" s="1"/>
  <c r="N4539" i="3" a="1"/>
  <c r="N4539" i="3" s="1"/>
  <c r="N2909" i="3" a="1"/>
  <c r="N2909" i="3" s="1"/>
  <c r="N1907" i="3" a="1"/>
  <c r="N1907" i="3" s="1"/>
  <c r="N3129" i="3" a="1"/>
  <c r="N3129" i="3" s="1"/>
  <c r="N309" i="3" a="1"/>
  <c r="N309" i="3" s="1"/>
  <c r="O4484" i="3" a="1"/>
  <c r="O4484" i="3" s="1"/>
  <c r="O3783" i="3" a="1"/>
  <c r="O3783" i="3" s="1"/>
  <c r="N3722" i="3" a="1"/>
  <c r="N3722" i="3" s="1"/>
  <c r="O4842" i="3" a="1"/>
  <c r="O4842" i="3" s="1"/>
  <c r="O4433" i="3" a="1"/>
  <c r="O4433" i="3" s="1"/>
  <c r="O1792" i="3" a="1"/>
  <c r="O1792" i="3" s="1"/>
  <c r="N1792" i="3" a="1"/>
  <c r="N1792" i="3" s="1"/>
  <c r="O4380" i="3" a="1"/>
  <c r="O4380" i="3" s="1"/>
  <c r="N4380" i="3" a="1"/>
  <c r="N4380" i="3" s="1"/>
  <c r="N4600" i="3" a="1"/>
  <c r="N4600" i="3" s="1"/>
  <c r="O1812" i="3" a="1"/>
  <c r="O1812" i="3" s="1"/>
  <c r="N1812" i="3" a="1"/>
  <c r="N1812" i="3" s="1"/>
  <c r="N3897" i="3" a="1"/>
  <c r="N3897" i="3" s="1"/>
  <c r="N2654" i="3" a="1"/>
  <c r="N2654" i="3" s="1"/>
  <c r="N4405" i="3" a="1"/>
  <c r="N4405" i="3" s="1"/>
  <c r="N1268" i="3" a="1"/>
  <c r="N1268" i="3" s="1"/>
  <c r="N2650" i="3" a="1"/>
  <c r="N2650" i="3" s="1"/>
  <c r="N1694" i="3" a="1"/>
  <c r="N1694" i="3" s="1"/>
  <c r="N3807" i="3" a="1"/>
  <c r="N3807" i="3" s="1"/>
  <c r="N2545" i="3" a="1"/>
  <c r="N2545" i="3" s="1"/>
  <c r="N3249" i="3" a="1"/>
  <c r="N3249" i="3" s="1"/>
  <c r="N3988" i="3" a="1"/>
  <c r="N3988" i="3" s="1"/>
  <c r="N5345" i="3" a="1"/>
  <c r="N5345" i="3" s="1"/>
  <c r="N3132" i="3" a="1"/>
  <c r="N3132" i="3" s="1"/>
  <c r="O3132" i="3" a="1"/>
  <c r="O3132" i="3" s="1"/>
  <c r="O2726" i="3" a="1"/>
  <c r="O2726" i="3" s="1"/>
  <c r="N2726" i="3" a="1"/>
  <c r="N2726" i="3" s="1"/>
  <c r="N2276" i="3" a="1"/>
  <c r="N2276" i="3" s="1"/>
  <c r="O2276" i="3" a="1"/>
  <c r="O2276" i="3" s="1"/>
  <c r="N3575" i="3" a="1"/>
  <c r="N3575" i="3" s="1"/>
  <c r="O3575" i="3" a="1"/>
  <c r="O3575" i="3" s="1"/>
  <c r="N2281" i="3" a="1"/>
  <c r="N2281" i="3" s="1"/>
  <c r="O2281" i="3" a="1"/>
  <c r="O2281" i="3" s="1"/>
  <c r="N4254" i="3" a="1"/>
  <c r="N4254" i="3" s="1"/>
  <c r="N121" i="3" a="1"/>
  <c r="N121" i="3" s="1"/>
  <c r="N312" i="3" a="1"/>
  <c r="N312" i="3" s="1"/>
  <c r="N2205" i="3" a="1"/>
  <c r="N2205" i="3" s="1"/>
  <c r="N4419" i="3" a="1"/>
  <c r="N4419" i="3" s="1"/>
  <c r="N904" i="3" a="1"/>
  <c r="N904" i="3" s="1"/>
  <c r="N2489" i="3" a="1"/>
  <c r="N2489" i="3" s="1"/>
  <c r="N4354" i="3" a="1"/>
  <c r="N4354" i="3" s="1"/>
  <c r="N3008" i="3" a="1"/>
  <c r="N3008" i="3" s="1"/>
  <c r="N4444" i="3" a="1"/>
  <c r="N4444" i="3" s="1"/>
  <c r="O544" i="3" a="1"/>
  <c r="O544" i="3" s="1"/>
  <c r="O919" i="3" a="1"/>
  <c r="O919" i="3" s="1"/>
  <c r="N919" i="3" a="1"/>
  <c r="N919" i="3" s="1"/>
  <c r="O3053" i="3" a="1"/>
  <c r="O3053" i="3" s="1"/>
  <c r="N4034" i="3" a="1"/>
  <c r="N4034" i="3" s="1"/>
  <c r="O4034" i="3" a="1"/>
  <c r="O4034" i="3" s="1"/>
  <c r="O2073" i="3" a="1"/>
  <c r="O2073" i="3" s="1"/>
  <c r="N2073" i="3" a="1"/>
  <c r="N2073" i="3" s="1"/>
  <c r="N1570" i="3" a="1"/>
  <c r="N1570" i="3" s="1"/>
  <c r="N2829" i="3" a="1"/>
  <c r="N2829" i="3" s="1"/>
  <c r="N4362" i="3" a="1"/>
  <c r="N4362" i="3" s="1"/>
  <c r="N1626" i="3" a="1"/>
  <c r="N1626" i="3" s="1"/>
  <c r="N2988" i="3" a="1"/>
  <c r="N2988" i="3" s="1"/>
  <c r="N3840" i="3" a="1"/>
  <c r="N3840" i="3" s="1"/>
  <c r="N2095" i="3" a="1"/>
  <c r="N2095" i="3" s="1"/>
  <c r="N3148" i="3" a="1"/>
  <c r="N3148" i="3" s="1"/>
  <c r="N2071" i="3" a="1"/>
  <c r="N2071" i="3" s="1"/>
  <c r="O2071" i="3" a="1"/>
  <c r="O2071" i="3" s="1"/>
  <c r="N4472" i="3" a="1"/>
  <c r="N4472" i="3" s="1"/>
  <c r="O4472" i="3" a="1"/>
  <c r="O4472" i="3" s="1"/>
  <c r="N3028" i="3" a="1"/>
  <c r="N3028" i="3" s="1"/>
  <c r="O3028" i="3" a="1"/>
  <c r="O3028" i="3" s="1"/>
  <c r="N4091" i="3" a="1"/>
  <c r="N4091" i="3" s="1"/>
  <c r="O4091" i="3" a="1"/>
  <c r="O4091" i="3" s="1"/>
  <c r="N3595" i="3" a="1"/>
  <c r="N3595" i="3" s="1"/>
  <c r="N4778" i="3" a="1"/>
  <c r="N4778" i="3" s="1"/>
  <c r="N438" i="3" a="1"/>
  <c r="N438" i="3" s="1"/>
  <c r="N424" i="3" a="1"/>
  <c r="N424" i="3" s="1"/>
  <c r="N995" i="3" a="1"/>
  <c r="N995" i="3" s="1"/>
  <c r="O1544" i="3" a="1"/>
  <c r="O1544" i="3" s="1"/>
  <c r="O545" i="3" a="1"/>
  <c r="O545" i="3" s="1"/>
  <c r="N545" i="3" a="1"/>
  <c r="N545" i="3" s="1"/>
  <c r="O259" i="3" a="1"/>
  <c r="O259" i="3" s="1"/>
  <c r="O1026" i="3" a="1"/>
  <c r="O1026" i="3" s="1"/>
  <c r="N1026" i="3" a="1"/>
  <c r="N1026" i="3" s="1"/>
  <c r="O2938" i="3" a="1"/>
  <c r="O2938" i="3" s="1"/>
  <c r="N2938" i="3" a="1"/>
  <c r="N2938" i="3" s="1"/>
  <c r="N1549" i="3" a="1"/>
  <c r="N1549" i="3" s="1"/>
  <c r="O1549" i="3" a="1"/>
  <c r="O1549" i="3" s="1"/>
  <c r="N64" i="3" a="1"/>
  <c r="N64" i="3" s="1"/>
  <c r="N1942" i="3" a="1"/>
  <c r="N1942" i="3" s="1"/>
  <c r="N1623" i="3" a="1"/>
  <c r="N1623" i="3" s="1"/>
  <c r="N3996" i="3" a="1"/>
  <c r="N3996" i="3" s="1"/>
  <c r="N2887" i="3" a="1"/>
  <c r="N2887" i="3" s="1"/>
  <c r="N3926" i="3" a="1"/>
  <c r="N3926" i="3" s="1"/>
  <c r="O1851" i="3" a="1"/>
  <c r="O1851" i="3" s="1"/>
  <c r="O4583" i="3" a="1"/>
  <c r="O4583" i="3" s="1"/>
  <c r="N4583" i="3" a="1"/>
  <c r="N4583" i="3" s="1"/>
  <c r="O4236" i="3" a="1"/>
  <c r="O4236" i="3" s="1"/>
  <c r="O2502" i="3" a="1"/>
  <c r="O2502" i="3" s="1"/>
  <c r="N1668" i="3" a="1"/>
  <c r="N1668" i="3" s="1"/>
  <c r="O1668" i="3" a="1"/>
  <c r="O1668" i="3" s="1"/>
  <c r="O4383" i="3" a="1"/>
  <c r="O4383" i="3" s="1"/>
  <c r="N4383" i="3" a="1"/>
  <c r="N4383" i="3" s="1"/>
  <c r="N479" i="3" a="1"/>
  <c r="N479" i="3" s="1"/>
  <c r="O479" i="3" a="1"/>
  <c r="O479" i="3" s="1"/>
  <c r="O335" i="3" a="1"/>
  <c r="O335" i="3" s="1"/>
  <c r="N335" i="3" a="1"/>
  <c r="N335" i="3" s="1"/>
  <c r="N1930" i="3" a="1"/>
  <c r="N1930" i="3" s="1"/>
  <c r="N4754" i="3" a="1"/>
  <c r="N4754" i="3" s="1"/>
  <c r="N494" i="3" a="1"/>
  <c r="N494" i="3" s="1"/>
  <c r="N4263" i="3" a="1"/>
  <c r="N4263" i="3" s="1"/>
  <c r="N4644" i="3" a="1"/>
  <c r="N4644" i="3" s="1"/>
  <c r="N3812" i="3" a="1"/>
  <c r="N3812" i="3" s="1"/>
  <c r="N2288" i="3" a="1"/>
  <c r="N2288" i="3" s="1"/>
  <c r="N4110" i="3" a="1"/>
  <c r="N4110" i="3" s="1"/>
  <c r="N979" i="3" a="1"/>
  <c r="N979" i="3" s="1"/>
  <c r="O2526" i="3" a="1"/>
  <c r="O2526" i="3" s="1"/>
  <c r="O320" i="3" a="1"/>
  <c r="O320" i="3" s="1"/>
  <c r="N320" i="3" a="1"/>
  <c r="N320" i="3" s="1"/>
  <c r="O3434" i="3" a="1"/>
  <c r="O3434" i="3" s="1"/>
  <c r="N3434" i="3" a="1"/>
  <c r="N3434" i="3" s="1"/>
  <c r="N4513" i="3" a="1"/>
  <c r="N4513" i="3" s="1"/>
  <c r="N744" i="3" a="1"/>
  <c r="N744" i="3" s="1"/>
  <c r="N1931" i="3" a="1"/>
  <c r="N1931" i="3" s="1"/>
  <c r="N2324" i="3" a="1"/>
  <c r="N2324" i="3" s="1"/>
  <c r="N4477" i="3" a="1"/>
  <c r="N4477" i="3" s="1"/>
  <c r="N4334" i="3" a="1"/>
  <c r="N4334" i="3" s="1"/>
  <c r="N1257" i="3" a="1"/>
  <c r="N1257" i="3" s="1"/>
  <c r="N2789" i="3" a="1"/>
  <c r="N2789" i="3" s="1"/>
  <c r="N2821" i="3" a="1"/>
  <c r="N2821" i="3" s="1"/>
  <c r="N924" i="3" a="1"/>
  <c r="N924" i="3" s="1"/>
  <c r="N1512" i="3" a="1"/>
  <c r="N1512" i="3" s="1"/>
  <c r="N2787" i="3" a="1"/>
  <c r="N2787" i="3" s="1"/>
  <c r="N4447" i="3" a="1"/>
  <c r="N4447" i="3" s="1"/>
  <c r="N2627" i="3" a="1"/>
  <c r="N2627" i="3" s="1"/>
  <c r="N1911" i="3" a="1"/>
  <c r="N1911" i="3" s="1"/>
  <c r="N3719" i="3" a="1"/>
  <c r="N3719" i="3" s="1"/>
  <c r="N3082" i="3" a="1"/>
  <c r="N3082" i="3" s="1"/>
  <c r="O3272" i="3" a="1"/>
  <c r="O3272" i="3" s="1"/>
  <c r="O1926" i="3" a="1"/>
  <c r="O1926" i="3" s="1"/>
  <c r="O850" i="3" a="1"/>
  <c r="O850" i="3" s="1"/>
  <c r="N850" i="3" a="1"/>
  <c r="N850" i="3" s="1"/>
  <c r="O2464" i="3" a="1"/>
  <c r="O2464" i="3" s="1"/>
  <c r="N2464" i="3" a="1"/>
  <c r="N2464" i="3" s="1"/>
  <c r="N4127" i="3" a="1"/>
  <c r="N4127" i="3" s="1"/>
  <c r="N3124" i="3" a="1"/>
  <c r="N3124" i="3" s="1"/>
  <c r="N3649" i="3" a="1"/>
  <c r="N3649" i="3" s="1"/>
  <c r="N3916" i="3" a="1"/>
  <c r="N3916" i="3" s="1"/>
  <c r="N3083" i="3" a="1"/>
  <c r="N3083" i="3" s="1"/>
  <c r="N4512" i="3" a="1"/>
  <c r="N4512" i="3" s="1"/>
  <c r="O4789" i="3" a="1"/>
  <c r="O4789" i="3" s="1"/>
  <c r="O3666" i="3" a="1"/>
  <c r="O3666" i="3" s="1"/>
  <c r="N2815" i="3" a="1"/>
  <c r="N2815" i="3" s="1"/>
  <c r="O2815" i="3" a="1"/>
  <c r="O2815" i="3" s="1"/>
  <c r="O487" i="3" a="1"/>
  <c r="O487" i="3" s="1"/>
  <c r="N487" i="3" a="1"/>
  <c r="N487" i="3" s="1"/>
  <c r="O1688" i="3" a="1"/>
  <c r="O1688" i="3" s="1"/>
  <c r="O2316" i="3" a="1"/>
  <c r="O2316" i="3" s="1"/>
  <c r="O139" i="3" a="1"/>
  <c r="O139" i="3" s="1"/>
  <c r="N139" i="3" a="1"/>
  <c r="N139" i="3" s="1"/>
  <c r="O1424" i="3" a="1"/>
  <c r="O1424" i="3" s="1"/>
  <c r="N1424" i="3" a="1"/>
  <c r="N1424" i="3" s="1"/>
  <c r="N2183" i="3" a="1"/>
  <c r="N2183" i="3" s="1"/>
  <c r="O2183" i="3" a="1"/>
  <c r="O2183" i="3" s="1"/>
  <c r="N1245" i="3" a="1"/>
  <c r="N1245" i="3" s="1"/>
  <c r="N1270" i="3" a="1"/>
  <c r="N1270" i="3" s="1"/>
  <c r="O1270" i="3" a="1"/>
  <c r="O1270" i="3" s="1"/>
  <c r="N976" i="3" a="1"/>
  <c r="N976" i="3" s="1"/>
  <c r="N3684" i="3" a="1"/>
  <c r="N3684" i="3" s="1"/>
  <c r="N4068" i="3" a="1"/>
  <c r="N4068" i="3" s="1"/>
  <c r="N3952" i="3" a="1"/>
  <c r="N3952" i="3" s="1"/>
  <c r="N1709" i="3" a="1"/>
  <c r="N1709" i="3" s="1"/>
  <c r="N1867" i="3" a="1"/>
  <c r="N1867" i="3" s="1"/>
  <c r="N2684" i="3" a="1"/>
  <c r="N2684" i="3" s="1"/>
  <c r="N3069" i="3" a="1"/>
  <c r="N3069" i="3" s="1"/>
  <c r="N2321" i="3" a="1"/>
  <c r="N2321" i="3" s="1"/>
  <c r="O4281" i="3" a="1"/>
  <c r="O4281" i="3" s="1"/>
  <c r="O3963" i="3" a="1"/>
  <c r="O3963" i="3" s="1"/>
  <c r="N3963" i="3" a="1"/>
  <c r="N3963" i="3" s="1"/>
  <c r="O4774" i="3" a="1"/>
  <c r="O4774" i="3" s="1"/>
  <c r="N4774" i="3" a="1"/>
  <c r="N4774" i="3" s="1"/>
  <c r="O2256" i="3" a="1"/>
  <c r="O2256" i="3" s="1"/>
  <c r="N2256" i="3" a="1"/>
  <c r="N2256" i="3" s="1"/>
  <c r="N10" i="3" a="1"/>
  <c r="N10" i="3" s="1"/>
  <c r="O10" i="3" a="1"/>
  <c r="O10" i="3" s="1"/>
  <c r="N2468" i="3" a="1"/>
  <c r="N2468" i="3" s="1"/>
  <c r="N2936" i="3" a="1"/>
  <c r="N2936" i="3" s="1"/>
  <c r="N4495" i="3" a="1"/>
  <c r="N4495" i="3" s="1"/>
  <c r="N3085" i="3" a="1"/>
  <c r="N3085" i="3" s="1"/>
  <c r="N1743" i="3" a="1"/>
  <c r="N1743" i="3" s="1"/>
  <c r="N1869" i="3" a="1"/>
  <c r="N1869" i="3" s="1"/>
  <c r="N1954" i="3" a="1"/>
  <c r="N1954" i="3" s="1"/>
  <c r="N3464" i="3" a="1"/>
  <c r="N3464" i="3" s="1"/>
  <c r="O1055" i="3" a="1"/>
  <c r="O1055" i="3" s="1"/>
  <c r="O3933" i="3" a="1"/>
  <c r="O3933" i="3" s="1"/>
  <c r="O3259" i="3" a="1"/>
  <c r="O3259" i="3" s="1"/>
  <c r="O2399" i="3" a="1"/>
  <c r="O2399" i="3" s="1"/>
  <c r="O4148" i="3" a="1"/>
  <c r="O4148" i="3" s="1"/>
  <c r="N4148" i="3" a="1"/>
  <c r="N4148" i="3" s="1"/>
  <c r="N2724" i="3" a="1"/>
  <c r="N2724" i="3" s="1"/>
  <c r="O2724" i="3" a="1"/>
  <c r="O2724" i="3" s="1"/>
  <c r="N431" i="3" a="1"/>
  <c r="N431" i="3" s="1"/>
  <c r="N4290" i="3" a="1"/>
  <c r="N4290" i="3" s="1"/>
  <c r="N3706" i="3" a="1"/>
  <c r="N3706" i="3" s="1"/>
  <c r="N4608" i="3" a="1"/>
  <c r="N4608" i="3" s="1"/>
  <c r="N2381" i="3" a="1"/>
  <c r="N2381" i="3" s="1"/>
  <c r="N4671" i="3" a="1"/>
  <c r="N4671" i="3" s="1"/>
  <c r="N4245" i="3" a="1"/>
  <c r="N4245" i="3" s="1"/>
  <c r="N2031" i="3" a="1"/>
  <c r="N2031" i="3" s="1"/>
  <c r="N721" i="3" a="1"/>
  <c r="N721" i="3" s="1"/>
  <c r="N2908" i="3" a="1"/>
  <c r="N2908" i="3" s="1"/>
  <c r="N34" i="3" a="1"/>
  <c r="N34" i="3" s="1"/>
  <c r="O1400" i="3" a="1"/>
  <c r="O1400" i="3" s="1"/>
  <c r="N1400" i="3" a="1"/>
  <c r="N1400" i="3" s="1"/>
  <c r="O1375" i="3" a="1"/>
  <c r="O1375" i="3" s="1"/>
  <c r="N1375" i="3" a="1"/>
  <c r="N1375" i="3" s="1"/>
  <c r="N4292" i="3" a="1"/>
  <c r="N4292" i="3" s="1"/>
  <c r="N3611" i="3" a="1"/>
  <c r="N3611" i="3" s="1"/>
  <c r="N2527" i="3" a="1"/>
  <c r="N2527" i="3" s="1"/>
  <c r="N2645" i="3" a="1"/>
  <c r="N2645" i="3" s="1"/>
  <c r="N3145" i="3" a="1"/>
  <c r="N3145" i="3" s="1"/>
  <c r="N1605" i="3" a="1"/>
  <c r="N1605" i="3" s="1"/>
  <c r="N1116" i="3" a="1"/>
  <c r="N1116" i="3" s="1"/>
  <c r="N1635" i="3" a="1"/>
  <c r="N1635" i="3" s="1"/>
  <c r="N3523" i="3" a="1"/>
  <c r="N3523" i="3" s="1"/>
  <c r="O3086" i="3" a="1"/>
  <c r="O3086" i="3" s="1"/>
  <c r="N3561" i="3" a="1"/>
  <c r="N3561" i="3" s="1"/>
  <c r="O655" i="3" a="1"/>
  <c r="O655" i="3" s="1"/>
  <c r="O208" i="3" a="1"/>
  <c r="O208" i="3" s="1"/>
  <c r="N208" i="3" a="1"/>
  <c r="N208" i="3" s="1"/>
  <c r="N4270" i="3" a="1"/>
  <c r="N4270" i="3" s="1"/>
  <c r="N526" i="3" a="1"/>
  <c r="N526" i="3" s="1"/>
  <c r="N4665" i="3" a="1"/>
  <c r="N4665" i="3" s="1"/>
  <c r="N4083" i="3" a="1"/>
  <c r="N4083" i="3" s="1"/>
  <c r="N3204" i="3" a="1"/>
  <c r="N3204" i="3" s="1"/>
  <c r="N3836" i="3" a="1"/>
  <c r="N3836" i="3" s="1"/>
  <c r="N4743" i="3" a="1"/>
  <c r="N4743" i="3" s="1"/>
  <c r="N2748" i="3" a="1"/>
  <c r="N2748" i="3" s="1"/>
  <c r="N4363" i="3" a="1"/>
  <c r="N4363" i="3" s="1"/>
  <c r="N4663" i="3" a="1"/>
  <c r="N4663" i="3" s="1"/>
  <c r="N4028" i="3" a="1"/>
  <c r="N4028" i="3" s="1"/>
  <c r="N1608" i="3" a="1"/>
  <c r="N1608" i="3" s="1"/>
  <c r="O2386" i="3" a="1"/>
  <c r="O2386" i="3" s="1"/>
  <c r="N2084" i="3" a="1"/>
  <c r="N2084" i="3" s="1"/>
  <c r="N2633" i="3" a="1"/>
  <c r="N2633" i="3" s="1"/>
  <c r="N1152" i="3" a="1"/>
  <c r="N1152" i="3" s="1"/>
  <c r="N2593" i="3" a="1"/>
  <c r="N2593" i="3" s="1"/>
  <c r="O2634" i="3" a="1"/>
  <c r="O2634" i="3" s="1"/>
  <c r="O136" i="3" a="1"/>
  <c r="O136" i="3" s="1"/>
  <c r="N1646" i="3" a="1"/>
  <c r="N1646" i="3" s="1"/>
  <c r="N951" i="3" a="1"/>
  <c r="N951" i="3" s="1"/>
  <c r="N1172" i="3" a="1"/>
  <c r="N1172" i="3" s="1"/>
  <c r="N701" i="3" a="1"/>
  <c r="N701" i="3" s="1"/>
  <c r="N2368" i="3" a="1"/>
  <c r="N2368" i="3" s="1"/>
  <c r="N4144" i="3" a="1"/>
  <c r="N4144" i="3" s="1"/>
  <c r="N4683" i="3" a="1"/>
  <c r="N4683" i="3" s="1"/>
  <c r="N1360" i="3" a="1"/>
  <c r="N1360" i="3" s="1"/>
  <c r="N3328" i="3" a="1"/>
  <c r="N3328" i="3" s="1"/>
  <c r="N1185" i="3" a="1"/>
  <c r="N1185" i="3" s="1"/>
  <c r="N7639" i="3" a="1"/>
  <c r="N7639" i="3" s="1"/>
  <c r="O3954" i="3" a="1"/>
  <c r="O3954" i="3" s="1"/>
  <c r="O3051" i="3" a="1"/>
  <c r="O3051" i="3" s="1"/>
  <c r="N3051" i="3" a="1"/>
  <c r="N3051" i="3" s="1"/>
  <c r="N3091" i="3" a="1"/>
  <c r="N3091" i="3" s="1"/>
  <c r="O3091" i="3" a="1"/>
  <c r="O3091" i="3" s="1"/>
  <c r="N2154" i="3" a="1"/>
  <c r="N2154" i="3" s="1"/>
  <c r="O2154" i="3" a="1"/>
  <c r="O2154" i="3" s="1"/>
  <c r="N3708" i="3" a="1"/>
  <c r="N3708" i="3" s="1"/>
  <c r="N1341" i="3" a="1"/>
  <c r="N1341" i="3" s="1"/>
  <c r="N4687" i="3" a="1"/>
  <c r="N4687" i="3" s="1"/>
  <c r="N3231" i="3" a="1"/>
  <c r="N3231" i="3" s="1"/>
  <c r="N2625" i="3" a="1"/>
  <c r="N2625" i="3" s="1"/>
  <c r="N2850" i="3" a="1"/>
  <c r="N2850" i="3" s="1"/>
  <c r="N3530" i="3" a="1"/>
  <c r="N3530" i="3" s="1"/>
  <c r="N845" i="3" a="1"/>
  <c r="N845" i="3" s="1"/>
  <c r="N2403" i="3" a="1"/>
  <c r="N2403" i="3" s="1"/>
  <c r="O93" i="3" a="1"/>
  <c r="O93" i="3" s="1"/>
  <c r="N93" i="3" a="1"/>
  <c r="N93" i="3" s="1"/>
  <c r="O1599" i="3" a="1"/>
  <c r="O1599" i="3" s="1"/>
  <c r="N1599" i="3" a="1"/>
  <c r="N1599" i="3" s="1"/>
  <c r="O2480" i="3" a="1"/>
  <c r="O2480" i="3" s="1"/>
  <c r="O1480" i="3" a="1"/>
  <c r="O1480" i="3" s="1"/>
  <c r="N1480" i="3" a="1"/>
  <c r="N1480" i="3" s="1"/>
  <c r="N2696" i="3" a="1"/>
  <c r="N2696" i="3" s="1"/>
  <c r="N3208" i="3" a="1"/>
  <c r="N3208" i="3" s="1"/>
  <c r="N1871" i="3" a="1"/>
  <c r="N1871" i="3" s="1"/>
  <c r="N68" i="3" a="1"/>
  <c r="N68" i="3" s="1"/>
  <c r="N3991" i="3" a="1"/>
  <c r="N3991" i="3" s="1"/>
  <c r="N3052" i="3" a="1"/>
  <c r="N3052" i="3" s="1"/>
  <c r="N1262" i="3" a="1"/>
  <c r="N1262" i="3" s="1"/>
  <c r="N4231" i="3" a="1"/>
  <c r="N4231" i="3" s="1"/>
  <c r="N2804" i="3" a="1"/>
  <c r="N2804" i="3" s="1"/>
  <c r="N2816" i="3" a="1"/>
  <c r="N2816" i="3" s="1"/>
  <c r="N3588" i="3" a="1"/>
  <c r="N3588" i="3" s="1"/>
  <c r="O4478" i="3" a="1"/>
  <c r="O4478" i="3" s="1"/>
  <c r="O3815" i="3" a="1"/>
  <c r="O3815" i="3" s="1"/>
  <c r="O2906" i="3" a="1"/>
  <c r="O2906" i="3" s="1"/>
  <c r="O901" i="3" a="1"/>
  <c r="O901" i="3" s="1"/>
  <c r="O925" i="3" a="1"/>
  <c r="O925" i="3" s="1"/>
  <c r="O695" i="3" a="1"/>
  <c r="O695" i="3" s="1"/>
  <c r="O7627" i="3" a="1"/>
  <c r="O7627" i="3" s="1"/>
  <c r="N594" i="3" a="1"/>
  <c r="N594" i="3" s="1"/>
  <c r="N8176" i="3" a="1"/>
  <c r="N8176" i="3" s="1"/>
  <c r="O4622" i="3" a="1"/>
  <c r="O4622" i="3" s="1"/>
  <c r="N3992" i="3" a="1"/>
  <c r="N3992" i="3" s="1"/>
  <c r="N3368" i="3" a="1"/>
  <c r="N3368" i="3" s="1"/>
  <c r="N2026" i="3" a="1"/>
  <c r="N2026" i="3" s="1"/>
  <c r="N9501" i="3" a="1"/>
  <c r="N9501" i="3" s="1"/>
  <c r="N2983" i="3" a="1"/>
  <c r="N2983" i="3" s="1"/>
  <c r="N5478" i="3" a="1"/>
  <c r="N5478" i="3" s="1"/>
  <c r="O4899" i="3" a="1"/>
  <c r="O4899" i="3" s="1"/>
  <c r="N4071" i="3" a="1"/>
  <c r="N4071" i="3" s="1"/>
  <c r="N1591" i="3" a="1"/>
  <c r="N1591" i="3" s="1"/>
  <c r="O1231" i="3" a="1"/>
  <c r="O1231" i="3" s="1"/>
  <c r="O5225" i="3" a="1"/>
  <c r="O5225" i="3" s="1"/>
  <c r="N4287" i="3" a="1"/>
  <c r="N4287" i="3" s="1"/>
  <c r="O6370" i="3" a="1"/>
  <c r="O6370" i="3" s="1"/>
  <c r="N1427" i="3" a="1"/>
  <c r="N1427" i="3" s="1"/>
  <c r="N4437" i="3" a="1"/>
  <c r="N4437" i="3" s="1"/>
  <c r="O750" i="3" a="1"/>
  <c r="O750" i="3" s="1"/>
  <c r="O1151" i="3" a="1"/>
  <c r="O1151" i="3" s="1"/>
  <c r="O5915" i="3" a="1"/>
  <c r="O5915" i="3" s="1"/>
  <c r="O1755" i="3" a="1"/>
  <c r="O1755" i="3" s="1"/>
  <c r="N1776" i="3" a="1"/>
  <c r="N1776" i="3" s="1"/>
  <c r="N380" i="3" a="1"/>
  <c r="N380" i="3" s="1"/>
  <c r="N1075" i="3" a="1"/>
  <c r="N1075" i="3" s="1"/>
  <c r="N752" i="3" a="1"/>
  <c r="N752" i="3" s="1"/>
  <c r="N4440" i="3" a="1"/>
  <c r="N4440" i="3" s="1"/>
  <c r="N1342" i="3" a="1"/>
  <c r="N1342" i="3" s="1"/>
  <c r="O3163" i="3" a="1"/>
  <c r="O3163" i="3" s="1"/>
  <c r="N5578" i="3" a="1"/>
  <c r="N5578" i="3" s="1"/>
  <c r="O1251" i="3" a="1"/>
  <c r="O1251" i="3" s="1"/>
  <c r="N1223" i="3" a="1"/>
  <c r="N1223" i="3" s="1"/>
  <c r="N106" i="3" a="1"/>
  <c r="N106" i="3" s="1"/>
  <c r="O711" i="3" a="1"/>
  <c r="O711" i="3" s="1"/>
  <c r="N533" i="3" a="1"/>
  <c r="N533" i="3" s="1"/>
  <c r="N1689" i="3" a="1"/>
  <c r="N1689" i="3" s="1"/>
  <c r="N1130" i="3" a="1"/>
  <c r="N1130" i="3" s="1"/>
  <c r="N482" i="3" a="1"/>
  <c r="N482" i="3" s="1"/>
  <c r="N911" i="3" a="1"/>
  <c r="N911" i="3" s="1"/>
  <c r="N2052" i="3" a="1"/>
  <c r="N2052" i="3" s="1"/>
  <c r="N708" i="3" a="1"/>
  <c r="N708" i="3" s="1"/>
  <c r="O153" i="3" a="1"/>
  <c r="O153" i="3" s="1"/>
  <c r="O769" i="3" a="1"/>
  <c r="O769" i="3" s="1"/>
  <c r="N685" i="3" a="1"/>
  <c r="N685" i="3" s="1"/>
  <c r="N557" i="3" a="1"/>
  <c r="N557" i="3" s="1"/>
  <c r="O1415" i="3" a="1"/>
  <c r="O1415" i="3" s="1"/>
  <c r="N372" i="3" a="1"/>
  <c r="N372" i="3" s="1"/>
  <c r="N146" i="3" a="1"/>
  <c r="N146" i="3" s="1"/>
  <c r="N1753" i="3" a="1"/>
  <c r="N1753" i="3" s="1"/>
  <c r="N1543" i="3" a="1"/>
  <c r="N1543" i="3" s="1"/>
  <c r="N9610" i="3" a="1"/>
  <c r="N9610" i="3" s="1"/>
  <c r="O2114" i="3" a="1"/>
  <c r="O2114" i="3" s="1"/>
  <c r="O2198" i="3" a="1"/>
  <c r="O2198" i="3" s="1"/>
  <c r="N3953" i="3" a="1"/>
  <c r="N3953" i="3" s="1"/>
  <c r="O9628" i="3" a="1"/>
  <c r="O9628" i="3" s="1"/>
  <c r="N525" i="3" a="1"/>
  <c r="N525" i="3" s="1"/>
  <c r="N1459" i="3" a="1"/>
  <c r="N1459" i="3" s="1"/>
  <c r="N873" i="3" a="1"/>
  <c r="N873" i="3" s="1"/>
  <c r="N1313" i="3" a="1"/>
  <c r="N1313" i="3" s="1"/>
  <c r="O1435" i="3" a="1"/>
  <c r="O1435" i="3" s="1"/>
  <c r="N1338" i="3" a="1"/>
  <c r="N1338" i="3" s="1"/>
  <c r="N1069" i="3" a="1"/>
  <c r="N1069" i="3" s="1"/>
  <c r="N105" i="3" a="1"/>
  <c r="N105" i="3" s="1"/>
  <c r="N8621" i="3" a="1"/>
  <c r="N8621" i="3" s="1"/>
  <c r="O1998" i="3" a="1"/>
  <c r="O1998" i="3" s="1"/>
  <c r="O2553" i="3" a="1"/>
  <c r="O2553" i="3" s="1"/>
  <c r="N3433" i="3" a="1"/>
  <c r="N3433" i="3" s="1"/>
  <c r="N1079" i="3" a="1"/>
  <c r="N1079" i="3" s="1"/>
  <c r="O1033" i="3" a="1"/>
  <c r="O1033" i="3" s="1"/>
  <c r="O1432" i="3" a="1"/>
  <c r="O1432" i="3" s="1"/>
  <c r="N9470" i="3" a="1"/>
  <c r="N9470" i="3" s="1"/>
  <c r="O2457" i="3" a="1"/>
  <c r="O2457" i="3" s="1"/>
  <c r="N8470" i="3" a="1"/>
  <c r="N8470" i="3" s="1"/>
  <c r="N6783" i="3" a="1"/>
  <c r="N6783" i="3" s="1"/>
  <c r="N7149" i="3" a="1"/>
  <c r="N7149" i="3" s="1"/>
  <c r="O4400" i="3" a="1"/>
  <c r="O4400" i="3" s="1"/>
  <c r="N2751" i="3" a="1"/>
  <c r="N2751" i="3" s="1"/>
  <c r="O1564" i="3" a="1"/>
  <c r="O1564" i="3" s="1"/>
  <c r="O638" i="3" a="1"/>
  <c r="O638" i="3" s="1"/>
  <c r="N1387" i="3" a="1"/>
  <c r="N1387" i="3" s="1"/>
  <c r="O1015" i="3" a="1"/>
  <c r="O1015" i="3" s="1"/>
  <c r="O1994" i="3" a="1"/>
  <c r="O1994" i="3" s="1"/>
  <c r="O1471" i="3" a="1"/>
  <c r="O1471" i="3" s="1"/>
  <c r="O2197" i="3" a="1"/>
  <c r="O2197" i="3" s="1"/>
  <c r="O313" i="3" a="1"/>
  <c r="O313" i="3" s="1"/>
  <c r="O384" i="3" a="1"/>
  <c r="O384" i="3" s="1"/>
  <c r="O1801" i="3" a="1"/>
  <c r="O1801" i="3" s="1"/>
  <c r="O1392" i="3" a="1"/>
  <c r="O1392" i="3" s="1"/>
  <c r="O173" i="3" a="1"/>
  <c r="O173" i="3" s="1"/>
  <c r="O390" i="3" a="1"/>
  <c r="O390" i="3" s="1"/>
  <c r="N507" i="3" a="1"/>
  <c r="N507" i="3" s="1"/>
  <c r="N2733" i="3" a="1"/>
  <c r="N2733" i="3" s="1"/>
  <c r="N2670" i="3" a="1"/>
  <c r="N2670" i="3" s="1"/>
  <c r="O1221" i="3" a="1"/>
  <c r="O1221" i="3" s="1"/>
  <c r="O480" i="3" a="1"/>
  <c r="O480" i="3" s="1"/>
  <c r="O1774" i="3" a="1"/>
  <c r="O1774" i="3" s="1"/>
  <c r="N9286" i="3" a="1"/>
  <c r="N9286" i="3" s="1"/>
  <c r="O1309" i="3" a="1"/>
  <c r="O1309" i="3" s="1"/>
  <c r="O2189" i="3" a="1"/>
  <c r="O2189" i="3" s="1"/>
  <c r="O633" i="3" a="1"/>
  <c r="O633" i="3" s="1"/>
  <c r="O1508" i="3" a="1"/>
  <c r="O1508" i="3" s="1"/>
  <c r="N6128" i="3" a="1"/>
  <c r="N6128" i="3" s="1"/>
  <c r="N7624" i="3" a="1"/>
  <c r="N7624" i="3" s="1"/>
  <c r="O2515" i="3" a="1"/>
  <c r="O2515" i="3" s="1"/>
  <c r="O1532" i="3" a="1"/>
  <c r="O1532" i="3" s="1"/>
  <c r="N7142" i="3" a="1"/>
  <c r="N7142" i="3" s="1"/>
  <c r="N9298" i="3" a="1"/>
  <c r="N9298" i="3" s="1"/>
  <c r="O4321" i="3" a="1"/>
  <c r="O4321" i="3" s="1"/>
  <c r="N2363" i="3" a="1"/>
  <c r="N2363" i="3" s="1"/>
  <c r="O2626" i="3" a="1"/>
  <c r="O2626" i="3" s="1"/>
  <c r="O2846" i="3" a="1"/>
  <c r="O2846" i="3" s="1"/>
  <c r="N1143" i="3" a="1"/>
  <c r="N1143" i="3" s="1"/>
  <c r="N2233" i="3" a="1"/>
  <c r="N2233" i="3" s="1"/>
  <c r="O1383" i="3" a="1"/>
  <c r="O1383" i="3" s="1"/>
  <c r="N3961" i="3" a="1"/>
  <c r="N3961" i="3" s="1"/>
  <c r="O2640" i="3" a="1"/>
  <c r="O2640" i="3" s="1"/>
  <c r="O1648" i="3" a="1"/>
  <c r="O1648" i="3" s="1"/>
  <c r="O2703" i="3" a="1"/>
  <c r="O2703" i="3" s="1"/>
  <c r="O4679" i="3" a="1"/>
  <c r="O4679" i="3" s="1"/>
  <c r="O2085" i="3" a="1"/>
  <c r="O2085" i="3" s="1"/>
  <c r="O2819" i="3" a="1"/>
  <c r="O2819" i="3" s="1"/>
  <c r="N197" i="3" a="1"/>
  <c r="N197" i="3" s="1"/>
  <c r="O1051" i="3" a="1"/>
  <c r="O1051" i="3" s="1"/>
  <c r="O14" i="3" a="1"/>
  <c r="O14" i="3" s="1"/>
  <c r="O1133" i="3" a="1"/>
  <c r="O1133" i="3" s="1"/>
  <c r="O4085" i="3" a="1"/>
  <c r="O4085" i="3" s="1"/>
  <c r="N1476" i="3" a="1"/>
  <c r="N1476" i="3" s="1"/>
  <c r="O1500" i="3" a="1"/>
  <c r="O1500" i="3" s="1"/>
  <c r="N8084" i="3" a="1"/>
  <c r="N8084" i="3" s="1"/>
  <c r="O2093" i="3" a="1"/>
  <c r="O2093" i="3" s="1"/>
  <c r="O1365" i="3" a="1"/>
  <c r="O1365" i="3" s="1"/>
  <c r="O1680" i="3" a="1"/>
  <c r="O1680" i="3" s="1"/>
  <c r="N1951" i="3" a="1"/>
  <c r="N1951" i="3" s="1"/>
  <c r="O1756" i="3" a="1"/>
  <c r="O1756" i="3" s="1"/>
  <c r="O1980" i="3" a="1"/>
  <c r="O1980" i="3" s="1"/>
  <c r="N2008" i="3" a="1"/>
  <c r="N2008" i="3" s="1"/>
  <c r="O2203" i="3" a="1"/>
  <c r="O2203" i="3" s="1"/>
  <c r="O3170" i="3" a="1"/>
  <c r="O3170" i="3" s="1"/>
  <c r="O2960" i="3" a="1"/>
  <c r="O2960" i="3" s="1"/>
  <c r="O3876" i="3" a="1"/>
  <c r="O3876" i="3" s="1"/>
  <c r="O601" i="3" a="1"/>
  <c r="O601" i="3" s="1"/>
  <c r="O1121" i="3" a="1"/>
  <c r="O1121" i="3" s="1"/>
  <c r="N2559" i="3" a="1"/>
  <c r="N2559" i="3" s="1"/>
  <c r="O4680" i="3" a="1"/>
  <c r="O4680" i="3" s="1"/>
  <c r="N778" i="3" a="1"/>
  <c r="N778" i="3" s="1"/>
  <c r="O1888" i="3" a="1"/>
  <c r="O1888" i="3" s="1"/>
  <c r="O4891" i="3" a="1"/>
  <c r="O4891" i="3" s="1"/>
  <c r="O7550" i="3" a="1"/>
  <c r="O7550" i="3" s="1"/>
  <c r="O1761" i="3" a="1"/>
  <c r="O1761" i="3" s="1"/>
  <c r="N3597" i="3" a="1"/>
  <c r="N3597" i="3" s="1"/>
  <c r="O2180" i="3" a="1"/>
  <c r="O2180" i="3" s="1"/>
  <c r="O751" i="3" a="1"/>
  <c r="O751" i="3" s="1"/>
  <c r="O2683" i="3" a="1"/>
  <c r="O2683" i="3" s="1"/>
  <c r="N3717" i="3" a="1"/>
  <c r="N3717" i="3" s="1"/>
  <c r="N1186" i="3" a="1"/>
  <c r="N1186" i="3" s="1"/>
  <c r="O1211" i="3" a="1"/>
  <c r="O1211" i="3" s="1"/>
  <c r="N1899" i="3" a="1"/>
  <c r="N1899" i="3" s="1"/>
  <c r="O2045" i="3" a="1"/>
  <c r="O2045" i="3" s="1"/>
  <c r="O2802" i="3" a="1"/>
  <c r="O2802" i="3" s="1"/>
  <c r="O2096" i="3" a="1"/>
  <c r="O2096" i="3" s="1"/>
  <c r="N1491" i="3" a="1"/>
  <c r="N1491" i="3" s="1"/>
  <c r="O1797" i="3" a="1"/>
  <c r="O1797" i="3" s="1"/>
  <c r="O1105" i="3" a="1"/>
  <c r="O1105" i="3" s="1"/>
  <c r="O965" i="3" a="1"/>
  <c r="O965" i="3" s="1"/>
  <c r="O2310" i="3" a="1"/>
  <c r="O2310" i="3" s="1"/>
  <c r="N991" i="3" a="1"/>
  <c r="N991" i="3" s="1"/>
  <c r="O212" i="3" a="1"/>
  <c r="O212" i="3" s="1"/>
  <c r="O2509" i="3" a="1"/>
  <c r="O2509" i="3" s="1"/>
  <c r="N3118" i="3" a="1"/>
  <c r="N3118" i="3" s="1"/>
  <c r="O2153" i="3" a="1"/>
  <c r="O2153" i="3" s="1"/>
  <c r="N3023" i="3" a="1"/>
  <c r="N3023" i="3" s="1"/>
  <c r="O2086" i="3" a="1"/>
  <c r="O2086" i="3" s="1"/>
  <c r="O1499" i="3" a="1"/>
  <c r="O1499" i="3" s="1"/>
  <c r="O1488" i="3" a="1"/>
  <c r="O1488" i="3" s="1"/>
  <c r="O3847" i="3" a="1"/>
  <c r="O3847" i="3" s="1"/>
  <c r="O3667" i="3" a="1"/>
  <c r="O3667" i="3" s="1"/>
  <c r="O1313" i="3" a="1"/>
  <c r="O1313" i="3" s="1"/>
  <c r="O155" i="3" a="1"/>
  <c r="O155" i="3" s="1"/>
  <c r="O125" i="3" a="1"/>
  <c r="O125" i="3" s="1"/>
  <c r="N994" i="3" a="1"/>
  <c r="N994" i="3" s="1"/>
  <c r="O973" i="3" a="1"/>
  <c r="O973" i="3" s="1"/>
  <c r="N2010" i="3" a="1"/>
  <c r="N2010" i="3" s="1"/>
  <c r="O4413" i="3" a="1"/>
  <c r="O4413" i="3" s="1"/>
  <c r="N3323" i="3" a="1"/>
  <c r="N3323" i="3" s="1"/>
  <c r="O205" i="3" a="1"/>
  <c r="O205" i="3" s="1"/>
  <c r="O3347" i="3" a="1"/>
  <c r="O3347" i="3" s="1"/>
  <c r="O1742" i="3" a="1"/>
  <c r="O1742" i="3" s="1"/>
  <c r="O1018" i="3" a="1"/>
  <c r="O1018" i="3" s="1"/>
  <c r="O1412" i="3" a="1"/>
  <c r="O1412" i="3" s="1"/>
  <c r="O4409" i="3" a="1"/>
  <c r="O4409" i="3" s="1"/>
  <c r="N3665" i="3" a="1"/>
  <c r="N3665" i="3" s="1"/>
  <c r="O3116" i="3" a="1"/>
  <c r="O3116" i="3" s="1"/>
  <c r="N4795" i="3" a="1"/>
  <c r="N4795" i="3" s="1"/>
  <c r="N2147" i="3" a="1"/>
  <c r="N2147" i="3" s="1"/>
  <c r="N1671" i="3" a="1"/>
  <c r="N1671" i="3" s="1"/>
  <c r="N2145" i="3" a="1"/>
  <c r="N2145" i="3" s="1"/>
  <c r="O922" i="3" a="1"/>
  <c r="O922" i="3" s="1"/>
  <c r="O1227" i="3" a="1"/>
  <c r="O1227" i="3" s="1"/>
  <c r="O221" i="3" a="1"/>
  <c r="O221" i="3" s="1"/>
  <c r="N1664" i="3" a="1"/>
  <c r="N1664" i="3" s="1"/>
  <c r="O7052" i="3" a="1"/>
  <c r="O7052" i="3" s="1"/>
  <c r="O3277" i="3" a="1"/>
  <c r="O3277" i="3" s="1"/>
  <c r="N8917" i="3" a="1"/>
  <c r="N8917" i="3" s="1"/>
  <c r="O4120" i="3" a="1"/>
  <c r="O4120" i="3" s="1"/>
  <c r="N1793" i="3" a="1"/>
  <c r="N1793" i="3" s="1"/>
  <c r="O306" i="3" a="1"/>
  <c r="O306" i="3" s="1"/>
  <c r="N1357" i="3" a="1"/>
  <c r="N1357" i="3" s="1"/>
  <c r="O468" i="3" a="1"/>
  <c r="O468" i="3" s="1"/>
  <c r="O2285" i="3" a="1"/>
  <c r="O2285" i="3" s="1"/>
  <c r="O1472" i="3" a="1"/>
  <c r="O1472" i="3" s="1"/>
  <c r="N1984" i="3" a="1"/>
  <c r="N1984" i="3" s="1"/>
  <c r="O185" i="3" a="1"/>
  <c r="O185" i="3" s="1"/>
  <c r="O569" i="3" a="1"/>
  <c r="O569" i="3" s="1"/>
  <c r="O1082" i="3" a="1"/>
  <c r="O1082" i="3" s="1"/>
  <c r="O3914" i="3" a="1"/>
  <c r="O3914" i="3" s="1"/>
  <c r="N4235" i="3" a="1"/>
  <c r="N4235" i="3" s="1"/>
  <c r="N4833" i="3" a="1"/>
  <c r="N4833" i="3" s="1"/>
  <c r="O722" i="3" a="1"/>
  <c r="O722" i="3" s="1"/>
  <c r="O4002" i="3" a="1"/>
  <c r="O4002" i="3" s="1"/>
  <c r="O503" i="3" a="1"/>
  <c r="O503" i="3" s="1"/>
  <c r="O3620" i="3" a="1"/>
  <c r="O3620" i="3" s="1"/>
  <c r="O1069" i="3" a="1"/>
  <c r="O1069" i="3" s="1"/>
  <c r="N1576" i="3" a="1"/>
  <c r="N1576" i="3" s="1"/>
  <c r="O3000" i="3" a="1"/>
  <c r="O3000" i="3" s="1"/>
  <c r="O4632" i="3" a="1"/>
  <c r="O4632" i="3" s="1"/>
  <c r="O2883" i="3" a="1"/>
  <c r="O2883" i="3" s="1"/>
  <c r="N1706" i="3" a="1"/>
  <c r="N1706" i="3" s="1"/>
  <c r="O553" i="3" a="1"/>
  <c r="O553" i="3" s="1"/>
  <c r="O4350" i="3" a="1"/>
  <c r="O4350" i="3" s="1"/>
  <c r="O1294" i="3" a="1"/>
  <c r="O1294" i="3" s="1"/>
  <c r="O2788" i="3" a="1"/>
  <c r="O2788" i="3" s="1"/>
  <c r="N267" i="3" a="1"/>
  <c r="N267" i="3" s="1"/>
  <c r="O3867" i="3" a="1"/>
  <c r="O3867" i="3" s="1"/>
  <c r="O2697" i="3" a="1"/>
  <c r="O2697" i="3" s="1"/>
  <c r="O1174" i="3" a="1"/>
  <c r="O1174" i="3" s="1"/>
  <c r="O4376" i="3" a="1"/>
  <c r="O4376" i="3" s="1"/>
  <c r="O1938" i="3" a="1"/>
  <c r="O1938" i="3" s="1"/>
  <c r="O2271" i="3" a="1"/>
  <c r="O2271" i="3" s="1"/>
  <c r="O1244" i="3" a="1"/>
  <c r="O1244" i="3" s="1"/>
  <c r="O3652" i="3" a="1"/>
  <c r="O3652" i="3" s="1"/>
  <c r="O956" i="3" a="1"/>
  <c r="O956" i="3" s="1"/>
  <c r="O3491" i="3" a="1"/>
  <c r="O3491" i="3" s="1"/>
  <c r="N324" i="3" a="1"/>
  <c r="N324" i="3" s="1"/>
  <c r="N531" i="3" a="1"/>
  <c r="N531" i="3" s="1"/>
  <c r="N7224" i="3" a="1"/>
  <c r="N7224" i="3" s="1"/>
  <c r="N1176" i="3" a="1"/>
  <c r="N1176" i="3" s="1"/>
  <c r="N3319" i="3" a="1"/>
  <c r="N3319" i="3" s="1"/>
  <c r="N1051" i="3" a="1"/>
  <c r="N1051" i="3" s="1"/>
  <c r="N4360" i="3" a="1"/>
  <c r="N4360" i="3" s="1"/>
  <c r="N1240" i="3" a="1"/>
  <c r="N1240" i="3" s="1"/>
  <c r="N2691" i="3" a="1"/>
  <c r="N2691" i="3" s="1"/>
  <c r="N4356" i="3" a="1"/>
  <c r="N4356" i="3" s="1"/>
  <c r="N790" i="3" a="1"/>
  <c r="N790" i="3" s="1"/>
  <c r="N1369" i="3" a="1"/>
  <c r="N1369" i="3" s="1"/>
  <c r="N4319" i="3" a="1"/>
  <c r="N4319" i="3" s="1"/>
  <c r="N4322" i="3" a="1"/>
  <c r="N4322" i="3" s="1"/>
  <c r="N4359" i="3" a="1"/>
  <c r="N4359" i="3" s="1"/>
  <c r="N711" i="3" a="1"/>
  <c r="N711" i="3" s="1"/>
  <c r="N1056" i="3" a="1"/>
  <c r="N1056" i="3" s="1"/>
  <c r="N4051" i="3" a="1"/>
  <c r="N4051" i="3" s="1"/>
  <c r="N5" i="3" a="1"/>
  <c r="N5" i="3" s="1"/>
  <c r="N4300" i="3" a="1"/>
  <c r="N4300" i="3" s="1"/>
  <c r="N8741" i="3" a="1"/>
  <c r="N8741" i="3" s="1"/>
  <c r="O3303" i="3" a="1"/>
  <c r="O3303" i="3" s="1"/>
  <c r="O4646" i="3" a="1"/>
  <c r="O4646" i="3" s="1"/>
  <c r="O2608" i="3" a="1"/>
  <c r="O2608" i="3" s="1"/>
  <c r="O2244" i="3" a="1"/>
  <c r="O2244" i="3" s="1"/>
  <c r="O3854" i="3" a="1"/>
  <c r="O3854" i="3" s="1"/>
  <c r="O1572" i="3" a="1"/>
  <c r="O1572" i="3" s="1"/>
  <c r="O3704" i="3" a="1"/>
  <c r="O3704" i="3" s="1"/>
  <c r="O3740" i="3" a="1"/>
  <c r="O3740" i="3" s="1"/>
  <c r="O1764" i="3" a="1"/>
  <c r="O1764" i="3" s="1"/>
  <c r="N43" i="3" a="1"/>
  <c r="N43" i="3" s="1"/>
  <c r="O3797" i="3" a="1"/>
  <c r="O3797" i="3" s="1"/>
  <c r="O1441" i="3" a="1"/>
  <c r="O1441" i="3" s="1"/>
  <c r="O2348" i="3" a="1"/>
  <c r="O2348" i="3" s="1"/>
  <c r="O3953" i="3" a="1"/>
  <c r="O3953" i="3" s="1"/>
  <c r="O1899" i="3" a="1"/>
  <c r="O1899" i="3" s="1"/>
  <c r="N933" i="3" a="1"/>
  <c r="N933" i="3" s="1"/>
  <c r="N3369" i="3" a="1"/>
  <c r="N3369" i="3" s="1"/>
  <c r="N2617" i="3" a="1"/>
  <c r="N2617" i="3" s="1"/>
  <c r="N3820" i="3" a="1"/>
  <c r="N3820" i="3" s="1"/>
  <c r="N3043" i="3" a="1"/>
  <c r="N3043" i="3" s="1"/>
  <c r="N3050" i="3" a="1"/>
  <c r="N3050" i="3" s="1"/>
  <c r="N2680" i="3" a="1"/>
  <c r="N2680" i="3" s="1"/>
  <c r="N735" i="3" a="1"/>
  <c r="N735" i="3" s="1"/>
  <c r="N1315" i="3" a="1"/>
  <c r="N1315" i="3" s="1"/>
  <c r="N1850" i="3" a="1"/>
  <c r="N1850" i="3" s="1"/>
  <c r="N3172" i="3" a="1"/>
  <c r="N3172" i="3" s="1"/>
  <c r="N1661" i="3" a="1"/>
  <c r="N1661" i="3" s="1"/>
  <c r="N3031" i="3" a="1"/>
  <c r="N3031" i="3" s="1"/>
  <c r="N4615" i="3" a="1"/>
  <c r="N4615" i="3" s="1"/>
  <c r="N4529" i="3" a="1"/>
  <c r="N4529" i="3" s="1"/>
  <c r="O7057" i="3" a="1"/>
  <c r="O7057" i="3" s="1"/>
  <c r="N7175" i="3" a="1"/>
  <c r="N7175" i="3" s="1"/>
  <c r="O4389" i="3" a="1"/>
  <c r="O4389" i="3" s="1"/>
  <c r="O2927" i="3" a="1"/>
  <c r="O2927" i="3" s="1"/>
  <c r="O2667" i="3" a="1"/>
  <c r="O2667" i="3" s="1"/>
  <c r="O179" i="3" a="1"/>
  <c r="O179" i="3" s="1"/>
  <c r="O2120" i="3" a="1"/>
  <c r="O2120" i="3" s="1"/>
  <c r="O533" i="3" a="1"/>
  <c r="O533" i="3" s="1"/>
  <c r="O3036" i="3" a="1"/>
  <c r="O3036" i="3" s="1"/>
  <c r="O1155" i="3" a="1"/>
  <c r="O1155" i="3" s="1"/>
  <c r="N1935" i="3" a="1"/>
  <c r="N1935" i="3" s="1"/>
  <c r="O2162" i="3" a="1"/>
  <c r="O2162" i="3" s="1"/>
  <c r="N1686" i="3" a="1"/>
  <c r="N1686" i="3" s="1"/>
  <c r="N88" i="3" a="1"/>
  <c r="N88" i="3" s="1"/>
  <c r="N4777" i="3" a="1"/>
  <c r="N4777" i="3" s="1"/>
  <c r="O4020" i="3" a="1"/>
  <c r="O4020" i="3" s="1"/>
  <c r="O2723" i="3" a="1"/>
  <c r="O2723" i="3" s="1"/>
  <c r="N739" i="3" a="1"/>
  <c r="N739" i="3" s="1"/>
  <c r="O4538" i="3" a="1"/>
  <c r="O4538" i="3" s="1"/>
  <c r="O1640" i="3" a="1"/>
  <c r="O1640" i="3" s="1"/>
  <c r="O4750" i="3" a="1"/>
  <c r="O4750" i="3" s="1"/>
  <c r="O594" i="3" a="1"/>
  <c r="O594" i="3" s="1"/>
  <c r="O2681" i="3" a="1"/>
  <c r="O2681" i="3" s="1"/>
  <c r="O3097" i="3" a="1"/>
  <c r="O3097" i="3" s="1"/>
  <c r="N3158" i="3" a="1"/>
  <c r="N3158" i="3" s="1"/>
  <c r="N3828" i="3" a="1"/>
  <c r="N3828" i="3" s="1"/>
  <c r="N2042" i="3" a="1"/>
  <c r="N2042" i="3" s="1"/>
  <c r="N2996" i="3" a="1"/>
  <c r="N2996" i="3" s="1"/>
  <c r="N371" i="3" a="1"/>
  <c r="N371" i="3" s="1"/>
  <c r="N866" i="3" a="1"/>
  <c r="N866" i="3" s="1"/>
  <c r="N2002" i="3" a="1"/>
  <c r="N2002" i="3" s="1"/>
  <c r="N266" i="3" a="1"/>
  <c r="N266" i="3" s="1"/>
  <c r="N2150" i="3" a="1"/>
  <c r="N2150" i="3" s="1"/>
  <c r="N4622" i="3" a="1"/>
  <c r="N4622" i="3" s="1"/>
  <c r="N2784" i="3" a="1"/>
  <c r="N2784" i="3" s="1"/>
  <c r="N59" i="3" a="1"/>
  <c r="N59" i="3" s="1"/>
  <c r="N1975" i="3" a="1"/>
  <c r="N1975" i="3" s="1"/>
  <c r="N4394" i="3" a="1"/>
  <c r="N4394" i="3" s="1"/>
  <c r="N203" i="3" a="1"/>
  <c r="N203" i="3" s="1"/>
  <c r="N8256" i="3" a="1"/>
  <c r="N8256" i="3" s="1"/>
  <c r="N8049" i="3" a="1"/>
  <c r="N8049" i="3" s="1"/>
  <c r="N7017" i="3" a="1"/>
  <c r="N7017" i="3" s="1"/>
  <c r="O1422" i="3" a="1"/>
  <c r="O1422" i="3" s="1"/>
  <c r="O3268" i="3" a="1"/>
  <c r="O3268" i="3" s="1"/>
  <c r="N2775" i="3" a="1"/>
  <c r="N2775" i="3" s="1"/>
  <c r="O3540" i="3" a="1"/>
  <c r="O3540" i="3" s="1"/>
  <c r="O2811" i="3" a="1"/>
  <c r="O2811" i="3" s="1"/>
  <c r="O3144" i="3" a="1"/>
  <c r="O3144" i="3" s="1"/>
  <c r="O1350" i="3" a="1"/>
  <c r="O1350" i="3" s="1"/>
  <c r="O1146" i="3" a="1"/>
  <c r="O1146" i="3" s="1"/>
  <c r="O3081" i="3" a="1"/>
  <c r="O3081" i="3" s="1"/>
  <c r="O1955" i="3" a="1"/>
  <c r="O1955" i="3" s="1"/>
  <c r="O3092" i="3" a="1"/>
  <c r="O3092" i="3" s="1"/>
  <c r="O1142" i="3" a="1"/>
  <c r="O1142" i="3" s="1"/>
  <c r="O2052" i="3" a="1"/>
  <c r="O2052" i="3" s="1"/>
  <c r="O3014" i="3" a="1"/>
  <c r="O3014" i="3" s="1"/>
  <c r="O483" i="3" a="1"/>
  <c r="O483" i="3" s="1"/>
  <c r="N1643" i="3" a="1"/>
  <c r="N1643" i="3" s="1"/>
  <c r="N3163" i="3" a="1"/>
  <c r="N3163" i="3" s="1"/>
  <c r="O4323" i="3" a="1"/>
  <c r="O4323" i="3" s="1"/>
  <c r="O3790" i="3" a="1"/>
  <c r="O3790" i="3" s="1"/>
  <c r="O2432" i="3" a="1"/>
  <c r="O2432" i="3" s="1"/>
  <c r="O1540" i="3" a="1"/>
  <c r="O1540" i="3" s="1"/>
  <c r="O3858" i="3" a="1"/>
  <c r="O3858" i="3" s="1"/>
  <c r="N8132" i="3" a="1"/>
  <c r="N8132" i="3" s="1"/>
  <c r="N1312" i="3" a="1"/>
  <c r="N1312" i="3" s="1"/>
  <c r="N808" i="3" a="1"/>
  <c r="N808" i="3" s="1"/>
  <c r="N4004" i="3" a="1"/>
  <c r="N4004" i="3" s="1"/>
  <c r="N1088" i="3" a="1"/>
  <c r="N1088" i="3" s="1"/>
  <c r="N3644" i="3" a="1"/>
  <c r="N3644" i="3" s="1"/>
  <c r="N2365" i="3" a="1"/>
  <c r="N2365" i="3" s="1"/>
  <c r="N293" i="3" a="1"/>
  <c r="N293" i="3" s="1"/>
  <c r="N1504" i="3" a="1"/>
  <c r="N1504" i="3" s="1"/>
  <c r="N3934" i="3" a="1"/>
  <c r="N3934" i="3" s="1"/>
  <c r="N3604" i="3" a="1"/>
  <c r="N3604" i="3" s="1"/>
  <c r="N985" i="3" a="1"/>
  <c r="N985" i="3" s="1"/>
  <c r="N147" i="3" a="1"/>
  <c r="N147" i="3" s="1"/>
  <c r="N4101" i="3" a="1"/>
  <c r="N4101" i="3" s="1"/>
  <c r="N1308" i="3" a="1"/>
  <c r="N1308" i="3" s="1"/>
  <c r="N3002" i="3" a="1"/>
  <c r="N3002" i="3" s="1"/>
  <c r="N4549" i="3" a="1"/>
  <c r="N4549" i="3" s="1"/>
  <c r="N2605" i="3" a="1"/>
  <c r="N2605" i="3" s="1"/>
  <c r="O3723" i="3" a="1"/>
  <c r="O3723" i="3" s="1"/>
  <c r="O1950" i="3" a="1"/>
  <c r="O1950" i="3" s="1"/>
  <c r="O2032" i="3" a="1"/>
  <c r="O2032" i="3" s="1"/>
  <c r="O3442" i="3" a="1"/>
  <c r="O3442" i="3" s="1"/>
  <c r="O3189" i="3" a="1"/>
  <c r="O3189" i="3" s="1"/>
  <c r="O4723" i="3" a="1"/>
  <c r="O4723" i="3" s="1"/>
  <c r="O718" i="3" a="1"/>
  <c r="O718" i="3" s="1"/>
  <c r="O1662" i="3" a="1"/>
  <c r="O1662" i="3" s="1"/>
  <c r="O2210" i="3" a="1"/>
  <c r="O2210" i="3" s="1"/>
  <c r="N978" i="3" a="1"/>
  <c r="N978" i="3" s="1"/>
  <c r="O831" i="3" a="1"/>
  <c r="O831" i="3" s="1"/>
  <c r="O4412" i="3" a="1"/>
  <c r="O4412" i="3" s="1"/>
  <c r="O3782" i="3" a="1"/>
  <c r="O3782" i="3" s="1"/>
  <c r="O2345" i="3" a="1"/>
  <c r="O2345" i="3" s="1"/>
  <c r="O2033" i="3" a="1"/>
  <c r="O2033" i="3" s="1"/>
  <c r="O2167" i="3" a="1"/>
  <c r="O2167" i="3" s="1"/>
  <c r="O4402" i="3" a="1"/>
  <c r="O4402" i="3" s="1"/>
  <c r="O1358" i="3" a="1"/>
  <c r="O1358" i="3" s="1"/>
  <c r="O1883" i="3" a="1"/>
  <c r="O1883" i="3" s="1"/>
  <c r="O4332" i="3" a="1"/>
  <c r="O4332" i="3" s="1"/>
  <c r="N2376" i="3" a="1"/>
  <c r="N2376" i="3" s="1"/>
  <c r="N3941" i="3" a="1"/>
  <c r="N3941" i="3" s="1"/>
  <c r="N1084" i="3" a="1"/>
  <c r="N1084" i="3" s="1"/>
  <c r="N3874" i="3" a="1"/>
  <c r="N3874" i="3" s="1"/>
  <c r="N1695" i="3" a="1"/>
  <c r="N1695" i="3" s="1"/>
  <c r="N4089" i="3" a="1"/>
  <c r="N4089" i="3" s="1"/>
  <c r="N1532" i="3" a="1"/>
  <c r="N1532" i="3" s="1"/>
  <c r="N2576" i="3" a="1"/>
  <c r="N2576" i="3" s="1"/>
  <c r="N3" i="3" a="1"/>
  <c r="N3" i="3" s="1"/>
  <c r="N1552" i="3" a="1"/>
  <c r="N1552" i="3" s="1"/>
  <c r="N3327" i="3" a="1"/>
  <c r="N3327" i="3" s="1"/>
  <c r="N8044" i="3" a="1"/>
  <c r="N8044" i="3" s="1"/>
  <c r="O4437" i="3" a="1"/>
  <c r="O4437" i="3" s="1"/>
  <c r="N2335" i="3" a="1"/>
  <c r="N2335" i="3" s="1"/>
  <c r="O2131" i="3" a="1"/>
  <c r="O2131" i="3" s="1"/>
  <c r="N4361" i="3" a="1"/>
  <c r="N4361" i="3" s="1"/>
  <c r="O1519" i="3" a="1"/>
  <c r="O1519" i="3" s="1"/>
  <c r="N1719" i="3" a="1"/>
  <c r="N1719" i="3" s="1"/>
  <c r="O457" i="3" a="1"/>
  <c r="O457" i="3" s="1"/>
  <c r="O1120" i="3" a="1"/>
  <c r="O1120" i="3" s="1"/>
  <c r="O1485" i="3" a="1"/>
  <c r="O1485" i="3" s="1"/>
  <c r="O2755" i="3" a="1"/>
  <c r="O2755" i="3" s="1"/>
  <c r="O1713" i="3" a="1"/>
  <c r="O1713" i="3" s="1"/>
  <c r="O508" i="3" a="1"/>
  <c r="O508" i="3" s="1"/>
  <c r="O2021" i="3" a="1"/>
  <c r="O2021" i="3" s="1"/>
  <c r="O2664" i="3" a="1"/>
  <c r="O2664" i="3" s="1"/>
  <c r="O3140" i="3" a="1"/>
  <c r="O3140" i="3" s="1"/>
  <c r="O1208" i="3" a="1"/>
  <c r="O1208" i="3" s="1"/>
  <c r="O3769" i="3" a="1"/>
  <c r="O3769" i="3" s="1"/>
  <c r="O1584" i="3" a="1"/>
  <c r="O1584" i="3" s="1"/>
  <c r="O276" i="3" a="1"/>
  <c r="O276" i="3" s="1"/>
  <c r="O4015" i="3" a="1"/>
  <c r="O4015" i="3" s="1"/>
  <c r="N4825" i="3" a="1"/>
  <c r="N4825" i="3" s="1"/>
  <c r="N4733" i="3" a="1"/>
  <c r="N4733" i="3" s="1"/>
  <c r="N1770" i="3" a="1"/>
  <c r="N1770" i="3" s="1"/>
  <c r="N2396" i="3" a="1"/>
  <c r="N2396" i="3" s="1"/>
  <c r="N4814" i="3" a="1"/>
  <c r="N4814" i="3" s="1"/>
  <c r="N4691" i="3" a="1"/>
  <c r="N4691" i="3" s="1"/>
  <c r="N182" i="3" a="1"/>
  <c r="N182" i="3" s="1"/>
  <c r="N4434" i="3" a="1"/>
  <c r="N4434" i="3" s="1"/>
  <c r="N153" i="3" a="1"/>
  <c r="N153" i="3" s="1"/>
  <c r="N2830" i="3" a="1"/>
  <c r="N2830" i="3" s="1"/>
  <c r="N3781" i="3" a="1"/>
  <c r="N3781" i="3" s="1"/>
  <c r="N2808" i="3" a="1"/>
  <c r="N2808" i="3" s="1"/>
  <c r="O4819" i="3" a="1"/>
  <c r="O4819" i="3" s="1"/>
  <c r="O685" i="3" a="1"/>
  <c r="O685" i="3" s="1"/>
  <c r="O3441" i="3" a="1"/>
  <c r="O3441" i="3" s="1"/>
  <c r="O1697" i="3" a="1"/>
  <c r="O1697" i="3" s="1"/>
  <c r="O3930" i="3" a="1"/>
  <c r="O3930" i="3" s="1"/>
  <c r="O1001" i="3" a="1"/>
  <c r="O1001" i="3" s="1"/>
  <c r="O1250" i="3" a="1"/>
  <c r="O1250" i="3" s="1"/>
  <c r="N2050" i="3" a="1"/>
  <c r="N2050" i="3" s="1"/>
  <c r="N1810" i="3" a="1"/>
  <c r="N1810" i="3" s="1"/>
  <c r="O342" i="3" a="1"/>
  <c r="O342" i="3" s="1"/>
  <c r="O999" i="3" a="1"/>
  <c r="O999" i="3" s="1"/>
  <c r="O4340" i="3" a="1"/>
  <c r="O4340" i="3" s="1"/>
  <c r="O3283" i="3" a="1"/>
  <c r="O3283" i="3" s="1"/>
  <c r="O712" i="3" a="1"/>
  <c r="O712" i="3" s="1"/>
  <c r="O2106" i="3" a="1"/>
  <c r="O2106" i="3" s="1"/>
  <c r="N351" i="3" a="1"/>
  <c r="N351" i="3" s="1"/>
  <c r="O1342" i="3" a="1"/>
  <c r="O1342" i="3" s="1"/>
  <c r="O1989" i="3" a="1"/>
  <c r="O1989" i="3" s="1"/>
  <c r="O1632" i="3" a="1"/>
  <c r="O1632" i="3" s="1"/>
  <c r="O1044" i="3" a="1"/>
  <c r="O1044" i="3" s="1"/>
  <c r="O116" i="3" a="1"/>
  <c r="O116" i="3" s="1"/>
  <c r="N1862" i="3" a="1"/>
  <c r="N1862" i="3" s="1"/>
  <c r="O2105" i="3" a="1"/>
  <c r="O2105" i="3" s="1"/>
  <c r="O3245" i="3" a="1"/>
  <c r="O3245" i="3" s="1"/>
  <c r="O2201" i="3" a="1"/>
  <c r="O2201" i="3" s="1"/>
  <c r="O2980" i="3" a="1"/>
  <c r="O2980" i="3" s="1"/>
  <c r="N3582" i="3" a="1"/>
  <c r="N3582" i="3" s="1"/>
  <c r="O4662" i="3" a="1"/>
  <c r="O4662" i="3" s="1"/>
  <c r="O4739" i="3" a="1"/>
  <c r="O4739" i="3" s="1"/>
  <c r="O3938" i="3" a="1"/>
  <c r="O3938" i="3" s="1"/>
  <c r="O868" i="3" a="1"/>
  <c r="O868" i="3" s="1"/>
  <c r="N1297" i="3" a="1"/>
  <c r="N1297" i="3" s="1"/>
  <c r="N3314" i="3" a="1"/>
  <c r="N3314" i="3" s="1"/>
  <c r="N2152" i="3" a="1"/>
  <c r="N2152" i="3" s="1"/>
  <c r="N3422" i="3" a="1"/>
  <c r="N3422" i="3" s="1"/>
  <c r="N3273" i="3" a="1"/>
  <c r="N3273" i="3" s="1"/>
  <c r="N3977" i="3" a="1"/>
  <c r="N3977" i="3" s="1"/>
  <c r="N2427" i="3" a="1"/>
  <c r="N2427" i="3" s="1"/>
  <c r="N1020" i="3" a="1"/>
  <c r="N1020" i="3" s="1"/>
  <c r="N4488" i="3" a="1"/>
  <c r="N4488" i="3" s="1"/>
  <c r="N9024" i="3" a="1"/>
  <c r="N9024" i="3" s="1"/>
  <c r="O734" i="3" a="1"/>
  <c r="O734" i="3" s="1"/>
  <c r="N867" i="3" a="1"/>
  <c r="N867" i="3" s="1"/>
  <c r="O4823" i="3" a="1"/>
  <c r="O4823" i="3" s="1"/>
  <c r="O517" i="3" a="1"/>
  <c r="O517" i="3" s="1"/>
  <c r="N504" i="3" a="1"/>
  <c r="N504" i="3" s="1"/>
  <c r="N1425" i="3" a="1"/>
  <c r="N1425" i="3" s="1"/>
  <c r="O1856" i="3" a="1"/>
  <c r="O1856" i="3" s="1"/>
  <c r="O4579" i="3" a="1"/>
  <c r="O4579" i="3" s="1"/>
  <c r="N2560" i="3" a="1"/>
  <c r="N2560" i="3" s="1"/>
  <c r="O818" i="3" a="1"/>
  <c r="O818" i="3" s="1"/>
  <c r="O1918" i="3" a="1"/>
  <c r="O1918" i="3" s="1"/>
  <c r="N4804" i="3" a="1"/>
  <c r="N4804" i="3" s="1"/>
  <c r="N333" i="3" a="1"/>
  <c r="N333" i="3" s="1"/>
  <c r="N769" i="3" a="1"/>
  <c r="N769" i="3" s="1"/>
  <c r="N302" i="3" a="1"/>
  <c r="N302" i="3" s="1"/>
  <c r="N1280" i="3" a="1"/>
  <c r="N1280" i="3" s="1"/>
  <c r="N4416" i="3" a="1"/>
  <c r="N4416" i="3" s="1"/>
  <c r="N3302" i="3" a="1"/>
  <c r="N3302" i="3" s="1"/>
  <c r="N96" i="3" a="1"/>
  <c r="N96" i="3" s="1"/>
  <c r="N3677" i="3" a="1"/>
  <c r="N3677" i="3" s="1"/>
  <c r="O3947" i="3" a="1"/>
  <c r="O3947" i="3" s="1"/>
  <c r="N154" i="3" a="1"/>
  <c r="N154" i="3" s="1"/>
  <c r="O2578" i="3" a="1"/>
  <c r="O2578" i="3" s="1"/>
  <c r="O1860" i="3" a="1"/>
  <c r="O1860" i="3" s="1"/>
  <c r="O2774" i="3" a="1"/>
  <c r="O2774" i="3" s="1"/>
  <c r="O3800" i="3" a="1"/>
  <c r="O3800" i="3" s="1"/>
  <c r="O2825" i="3" a="1"/>
  <c r="O2825" i="3" s="1"/>
  <c r="O534" i="3" a="1"/>
  <c r="O534" i="3" s="1"/>
  <c r="O2586" i="3" a="1"/>
  <c r="O2586" i="3" s="1"/>
  <c r="O2116" i="3" a="1"/>
  <c r="O2116" i="3" s="1"/>
  <c r="N1948" i="3" a="1"/>
  <c r="N1948" i="3" s="1"/>
  <c r="O308" i="3" a="1"/>
  <c r="O308" i="3" s="1"/>
  <c r="O1065" i="3" a="1"/>
  <c r="O1065" i="3" s="1"/>
  <c r="O3418" i="3" a="1"/>
  <c r="O3418" i="3" s="1"/>
  <c r="O2978" i="3" a="1"/>
  <c r="O2978" i="3" s="1"/>
  <c r="O2564" i="3" a="1"/>
  <c r="O2564" i="3" s="1"/>
  <c r="N1637" i="3" a="1"/>
  <c r="N1637" i="3" s="1"/>
  <c r="N961" i="3" a="1"/>
  <c r="N961" i="3" s="1"/>
  <c r="N846" i="3" a="1"/>
  <c r="N846" i="3" s="1"/>
  <c r="N415" i="3" a="1"/>
  <c r="N415" i="3" s="1"/>
  <c r="N2072" i="3" a="1"/>
  <c r="N2072" i="3" s="1"/>
  <c r="N3843" i="3" a="1"/>
  <c r="N3843" i="3" s="1"/>
  <c r="N3751" i="3" a="1"/>
  <c r="N3751" i="3" s="1"/>
  <c r="N619" i="3" a="1"/>
  <c r="N619" i="3" s="1"/>
  <c r="O2479" i="3" a="1"/>
  <c r="O2479" i="3" s="1"/>
  <c r="O126" i="3" a="1"/>
  <c r="O126" i="3" s="1"/>
  <c r="N2692" i="3" a="1"/>
  <c r="N2692" i="3" s="1"/>
  <c r="O659" i="3" a="1"/>
  <c r="O659" i="3" s="1"/>
  <c r="O2997" i="3" a="1"/>
  <c r="O2997" i="3" s="1"/>
  <c r="O4265" i="3" a="1"/>
  <c r="O4265" i="3" s="1"/>
  <c r="O2454" i="3" a="1"/>
  <c r="O2454" i="3" s="1"/>
  <c r="O1543" i="3" a="1"/>
  <c r="O1543" i="3" s="1"/>
  <c r="O3703" i="3" a="1"/>
  <c r="O3703" i="3" s="1"/>
  <c r="N2138" i="3" a="1"/>
  <c r="N2138" i="3" s="1"/>
  <c r="O3487" i="3" a="1"/>
  <c r="O3487" i="3" s="1"/>
  <c r="O1872" i="3" a="1"/>
  <c r="O1872" i="3" s="1"/>
  <c r="O3135" i="3" a="1"/>
  <c r="O3135" i="3" s="1"/>
  <c r="O2488" i="3" a="1"/>
  <c r="O2488" i="3" s="1"/>
  <c r="N589" i="3" a="1"/>
  <c r="N589" i="3" s="1"/>
  <c r="N667" i="3" a="1"/>
  <c r="N667" i="3" s="1"/>
  <c r="N3778" i="3" a="1"/>
  <c r="N3778" i="3" s="1"/>
  <c r="N4524" i="3" a="1"/>
  <c r="N4524" i="3" s="1"/>
  <c r="N1182" i="3" a="1"/>
  <c r="N1182" i="3" s="1"/>
  <c r="N3514" i="3" a="1"/>
  <c r="N3514" i="3" s="1"/>
  <c r="N3134" i="3" a="1"/>
  <c r="N3134" i="3" s="1"/>
  <c r="N2428" i="3" a="1"/>
  <c r="N2428" i="3" s="1"/>
  <c r="N7004" i="3" a="1"/>
  <c r="N7004" i="3" s="1"/>
  <c r="O797" i="3" a="1"/>
  <c r="O797" i="3" s="1"/>
  <c r="N4799" i="3" a="1"/>
  <c r="N4799" i="3" s="1"/>
  <c r="N113" i="3" a="1"/>
  <c r="N113" i="3" s="1"/>
  <c r="O4037" i="3" a="1"/>
  <c r="O4037" i="3" s="1"/>
  <c r="O1520" i="3" a="1"/>
  <c r="O1520" i="3" s="1"/>
  <c r="O1338" i="3" a="1"/>
  <c r="O1338" i="3" s="1"/>
  <c r="O296" i="3" a="1"/>
  <c r="O296" i="3" s="1"/>
  <c r="O2731" i="3" a="1"/>
  <c r="O2731" i="3" s="1"/>
  <c r="N3726" i="3" a="1"/>
  <c r="N3726" i="3" s="1"/>
  <c r="O361" i="3" a="1"/>
  <c r="O361" i="3" s="1"/>
  <c r="O2351" i="3" a="1"/>
  <c r="O2351" i="3" s="1"/>
  <c r="N1618" i="3" a="1"/>
  <c r="N1618" i="3" s="1"/>
  <c r="O1672" i="3" a="1"/>
  <c r="O1672" i="3" s="1"/>
  <c r="O1429" i="3" a="1"/>
  <c r="O1429" i="3" s="1"/>
  <c r="N788" i="3" a="1"/>
  <c r="N788" i="3" s="1"/>
  <c r="O4001" i="3" a="1"/>
  <c r="O4001" i="3" s="1"/>
  <c r="O541" i="3" a="1"/>
  <c r="O541" i="3" s="1"/>
  <c r="O1466" i="3" a="1"/>
  <c r="O1466" i="3" s="1"/>
  <c r="N1251" i="3" a="1"/>
  <c r="N1251" i="3" s="1"/>
  <c r="N3153" i="3" a="1"/>
  <c r="N3153" i="3" s="1"/>
  <c r="N2867" i="3" a="1"/>
  <c r="N2867" i="3" s="1"/>
  <c r="N1328" i="3" a="1"/>
  <c r="N1328" i="3" s="1"/>
  <c r="N4489" i="3" a="1"/>
  <c r="N4489" i="3" s="1"/>
  <c r="O1213" i="3" a="1"/>
  <c r="O1213" i="3" s="1"/>
  <c r="O2791" i="3" a="1"/>
  <c r="O2791" i="3" s="1"/>
  <c r="O2012" i="3" a="1"/>
  <c r="O2012" i="3" s="1"/>
  <c r="O4575" i="3" a="1"/>
  <c r="O4575" i="3" s="1"/>
  <c r="O3232" i="3" a="1"/>
  <c r="O3232" i="3" s="1"/>
  <c r="O4438" i="3" a="1"/>
  <c r="O4438" i="3" s="1"/>
  <c r="O2995" i="3" a="1"/>
  <c r="O2995" i="3" s="1"/>
  <c r="O3581" i="3" a="1"/>
  <c r="O3581" i="3" s="1"/>
  <c r="O953" i="3" a="1"/>
  <c r="O953" i="3" s="1"/>
  <c r="N1901" i="3" a="1"/>
  <c r="N1901" i="3" s="1"/>
  <c r="N2536" i="3" a="1"/>
  <c r="N2536" i="3" s="1"/>
  <c r="N2743" i="3" a="1"/>
  <c r="N2743" i="3" s="1"/>
  <c r="N1820" i="3" a="1"/>
  <c r="N1820" i="3" s="1"/>
  <c r="N2064" i="3" a="1"/>
  <c r="N2064" i="3" s="1"/>
  <c r="N3565" i="3" a="1"/>
  <c r="N3565" i="3" s="1"/>
  <c r="O3597" i="3" a="1"/>
  <c r="O3597" i="3" s="1"/>
  <c r="O3695" i="3" a="1"/>
  <c r="O3695" i="3" s="1"/>
  <c r="O2327" i="3" a="1"/>
  <c r="O2327" i="3" s="1"/>
  <c r="O4123" i="3" a="1"/>
  <c r="O4123" i="3" s="1"/>
  <c r="O191" i="3" a="1"/>
  <c r="O191" i="3" s="1"/>
  <c r="O2241" i="3" a="1"/>
  <c r="O2241" i="3" s="1"/>
  <c r="O1652" i="3" a="1"/>
  <c r="O1652" i="3" s="1"/>
  <c r="O1782" i="3" a="1"/>
  <c r="O1782" i="3" s="1"/>
  <c r="O271" i="3" a="1"/>
  <c r="O271" i="3" s="1"/>
  <c r="O1173" i="3" a="1"/>
  <c r="O1173" i="3" s="1"/>
  <c r="O3076" i="3" a="1"/>
  <c r="O3076" i="3" s="1"/>
  <c r="O1436" i="3" a="1"/>
  <c r="O1436" i="3" s="1"/>
  <c r="N4271" i="3" a="1"/>
  <c r="N4271" i="3" s="1"/>
  <c r="N2984" i="3" a="1"/>
  <c r="N2984" i="3" s="1"/>
  <c r="N1151" i="3" a="1"/>
  <c r="N1151" i="3" s="1"/>
  <c r="N3635" i="3" a="1"/>
  <c r="N3635" i="3" s="1"/>
  <c r="N2570" i="3" a="1"/>
  <c r="N2570" i="3" s="1"/>
  <c r="N4211" i="3" a="1"/>
  <c r="N4211" i="3" s="1"/>
  <c r="N8696" i="3" a="1"/>
  <c r="N8696" i="3" s="1"/>
  <c r="O557" i="3" a="1"/>
  <c r="O557" i="3" s="1"/>
  <c r="O4071" i="3" a="1"/>
  <c r="O4071" i="3" s="1"/>
  <c r="O2309" i="3" a="1"/>
  <c r="O2309" i="3" s="1"/>
  <c r="O2670" i="3" a="1"/>
  <c r="O2670" i="3" s="1"/>
  <c r="O19" i="3" a="1"/>
  <c r="O19" i="3" s="1"/>
  <c r="O2165" i="3" a="1"/>
  <c r="O2165" i="3" s="1"/>
  <c r="O936" i="3" a="1"/>
  <c r="O936" i="3" s="1"/>
  <c r="O606" i="3" a="1"/>
  <c r="O606" i="3" s="1"/>
  <c r="O1621" i="3" a="1"/>
  <c r="O1621" i="3" s="1"/>
  <c r="O401" i="3" a="1"/>
  <c r="O401" i="3" s="1"/>
  <c r="O2091" i="3" a="1"/>
  <c r="O2091" i="3" s="1"/>
  <c r="N673" i="3" a="1"/>
  <c r="N673" i="3" s="1"/>
  <c r="O1444" i="3" a="1"/>
  <c r="O1444" i="3" s="1"/>
  <c r="O2228" i="3" a="1"/>
  <c r="O2228" i="3" s="1"/>
  <c r="O106" i="3" a="1"/>
  <c r="O106" i="3" s="1"/>
  <c r="N1487" i="3" a="1"/>
  <c r="N1487" i="3" s="1"/>
  <c r="O180" i="3" a="1"/>
  <c r="O180" i="3" s="1"/>
  <c r="O644" i="3" a="1"/>
  <c r="O644" i="3" s="1"/>
  <c r="O386" i="3" a="1"/>
  <c r="O386" i="3" s="1"/>
  <c r="O3271" i="3" a="1"/>
  <c r="O3271" i="3" s="1"/>
  <c r="N1450" i="3" a="1"/>
  <c r="N1450" i="3" s="1"/>
  <c r="N3636" i="3" a="1"/>
  <c r="N3636" i="3" s="1"/>
  <c r="N1684" i="3" a="1"/>
  <c r="N1684" i="3" s="1"/>
  <c r="N2194" i="3" a="1"/>
  <c r="N2194" i="3" s="1"/>
  <c r="N2541" i="3" a="1"/>
  <c r="N2541" i="3" s="1"/>
  <c r="N3474" i="3" a="1"/>
  <c r="N3474" i="3" s="1"/>
  <c r="N1430" i="3" a="1"/>
  <c r="N1430" i="3" s="1"/>
  <c r="O3188" i="3" a="1"/>
  <c r="O3188" i="3" s="1"/>
  <c r="O3799" i="3" a="1"/>
  <c r="O3799" i="3" s="1"/>
  <c r="O2729" i="3" a="1"/>
  <c r="O2729" i="3" s="1"/>
  <c r="O3368" i="3" a="1"/>
  <c r="O3368" i="3" s="1"/>
  <c r="O3451" i="3" a="1"/>
  <c r="O3451" i="3" s="1"/>
  <c r="O1215" i="3" a="1"/>
  <c r="O1215" i="3" s="1"/>
  <c r="O1261" i="3" a="1"/>
  <c r="O1261" i="3" s="1"/>
  <c r="O1776" i="3" a="1"/>
  <c r="O1776" i="3" s="1"/>
  <c r="N880" i="3" a="1"/>
  <c r="N880" i="3" s="1"/>
  <c r="N490" i="3" a="1"/>
  <c r="N490" i="3" s="1"/>
  <c r="N1847" i="3" a="1"/>
  <c r="N1847" i="3" s="1"/>
  <c r="N3400" i="3" a="1"/>
  <c r="N3400" i="3" s="1"/>
  <c r="N3454" i="3" a="1"/>
  <c r="N3454" i="3" s="1"/>
  <c r="N4729" i="3" a="1"/>
  <c r="N4729" i="3" s="1"/>
  <c r="N5722" i="3" a="1"/>
  <c r="N5722" i="3" s="1"/>
  <c r="N5667" i="3" a="1"/>
  <c r="N5667" i="3" s="1"/>
  <c r="N5551" i="3" a="1"/>
  <c r="N5551" i="3" s="1"/>
  <c r="O4639" i="3" a="1"/>
  <c r="O4639" i="3" s="1"/>
  <c r="O2317" i="3" a="1"/>
  <c r="O2317" i="3" s="1"/>
  <c r="O1562" i="3" a="1"/>
  <c r="O1562" i="3" s="1"/>
  <c r="O2594" i="3" a="1"/>
  <c r="O2594" i="3" s="1"/>
  <c r="O645" i="3" a="1"/>
  <c r="O645" i="3" s="1"/>
  <c r="O4327" i="3" a="1"/>
  <c r="O4327" i="3" s="1"/>
  <c r="N3423" i="3" a="1"/>
  <c r="N3423" i="3" s="1"/>
  <c r="O4036" i="3" a="1"/>
  <c r="O4036" i="3" s="1"/>
  <c r="O521" i="3" a="1"/>
  <c r="O521" i="3" s="1"/>
  <c r="O1460" i="3" a="1"/>
  <c r="O1460" i="3" s="1"/>
  <c r="O2379" i="3" a="1"/>
  <c r="O2379" i="3" s="1"/>
  <c r="O1170" i="3" a="1"/>
  <c r="O1170" i="3" s="1"/>
  <c r="O1492" i="3" a="1"/>
  <c r="O1492" i="3" s="1"/>
  <c r="N869" i="3" a="1"/>
  <c r="N869" i="3" s="1"/>
  <c r="O2160" i="3" a="1"/>
  <c r="O2160" i="3" s="1"/>
  <c r="N997" i="3" a="1"/>
  <c r="N997" i="3" s="1"/>
  <c r="N3185" i="3" a="1"/>
  <c r="N3185" i="3" s="1"/>
  <c r="N922" i="3" a="1"/>
  <c r="N922" i="3" s="1"/>
  <c r="N1516" i="3" a="1"/>
  <c r="N1516" i="3" s="1"/>
  <c r="N61" i="3" a="1"/>
  <c r="N61" i="3" s="1"/>
  <c r="O1408" i="3" a="1"/>
  <c r="O1408" i="3" s="1"/>
  <c r="N303" i="3" a="1"/>
  <c r="N303" i="3" s="1"/>
  <c r="N1842" i="3" a="1"/>
  <c r="N1842" i="3" s="1"/>
  <c r="N2125" i="3" a="1"/>
  <c r="N2125" i="3" s="1"/>
  <c r="N1097" i="3" a="1"/>
  <c r="N1097" i="3" s="1"/>
  <c r="N2453" i="3" a="1"/>
  <c r="N2453" i="3" s="1"/>
  <c r="N4260" i="3" a="1"/>
  <c r="N4260" i="3" s="1"/>
  <c r="N2266" i="3" a="1"/>
  <c r="N2266" i="3" s="1"/>
  <c r="N4413" i="3" a="1"/>
  <c r="N4413" i="3" s="1"/>
  <c r="N379" i="3" a="1"/>
  <c r="N379" i="3" s="1"/>
  <c r="N1713" i="3" a="1"/>
  <c r="N1713" i="3" s="1"/>
  <c r="N434" i="3" a="1"/>
  <c r="N434" i="3" s="1"/>
  <c r="N2379" i="3" a="1"/>
  <c r="N2379" i="3" s="1"/>
  <c r="N3641" i="3" a="1"/>
  <c r="N3641" i="3" s="1"/>
  <c r="N4208" i="3" a="1"/>
  <c r="N4208" i="3" s="1"/>
  <c r="N9608" i="3" a="1"/>
  <c r="N9608" i="3" s="1"/>
  <c r="N6119" i="3" a="1"/>
  <c r="N6119" i="3" s="1"/>
  <c r="N9633" i="3" a="1"/>
  <c r="N9633" i="3" s="1"/>
  <c r="N8092" i="3" a="1"/>
  <c r="N8092" i="3" s="1"/>
  <c r="O8007" i="3" a="1"/>
  <c r="O8007" i="3" s="1"/>
  <c r="N8099" i="3" a="1"/>
  <c r="N8099" i="3" s="1"/>
  <c r="O1363" i="3" a="1"/>
  <c r="O1363" i="3" s="1"/>
  <c r="O1966" i="3" a="1"/>
  <c r="O1966" i="3" s="1"/>
  <c r="N3709" i="3" a="1"/>
  <c r="N3709" i="3" s="1"/>
  <c r="O138" i="3" a="1"/>
  <c r="O138" i="3" s="1"/>
  <c r="O1814" i="3" a="1"/>
  <c r="O1814" i="3" s="1"/>
  <c r="O1446" i="3" a="1"/>
  <c r="O1446" i="3" s="1"/>
  <c r="N1291" i="3" a="1"/>
  <c r="N1291" i="3" s="1"/>
  <c r="N1091" i="3" a="1"/>
  <c r="N1091" i="3" s="1"/>
  <c r="O879" i="3" a="1"/>
  <c r="O879" i="3" s="1"/>
  <c r="O231" i="3" a="1"/>
  <c r="O231" i="3" s="1"/>
  <c r="N376" i="3" a="1"/>
  <c r="N376" i="3" s="1"/>
  <c r="N124" i="3" a="1"/>
  <c r="N124" i="3" s="1"/>
  <c r="N2615" i="3" a="1"/>
  <c r="N2615" i="3" s="1"/>
  <c r="N966" i="3" a="1"/>
  <c r="N966" i="3" s="1"/>
  <c r="N954" i="3" a="1"/>
  <c r="N954" i="3" s="1"/>
  <c r="N635" i="3" a="1"/>
  <c r="N635" i="3" s="1"/>
  <c r="N813" i="3" a="1"/>
  <c r="N813" i="3" s="1"/>
  <c r="O874" i="3" a="1"/>
  <c r="O874" i="3" s="1"/>
  <c r="O950" i="3" a="1"/>
  <c r="O950" i="3" s="1"/>
  <c r="N1782" i="3" a="1"/>
  <c r="N1782" i="3" s="1"/>
  <c r="N1395" i="3" a="1"/>
  <c r="N1395" i="3" s="1"/>
  <c r="N3912" i="3" a="1"/>
  <c r="N3912" i="3" s="1"/>
  <c r="O1195" i="3" a="1"/>
  <c r="O1195" i="3" s="1"/>
  <c r="N265" i="3" a="1"/>
  <c r="N265" i="3" s="1"/>
  <c r="O111" i="3" a="1"/>
  <c r="O111" i="3" s="1"/>
  <c r="N3808" i="3" a="1"/>
  <c r="N3808" i="3" s="1"/>
  <c r="N779" i="3" a="1"/>
  <c r="N779" i="3" s="1"/>
  <c r="N1691" i="3" a="1"/>
  <c r="N1691" i="3" s="1"/>
  <c r="N4572" i="3" a="1"/>
  <c r="N4572" i="3" s="1"/>
  <c r="N774" i="3" a="1"/>
  <c r="N774" i="3" s="1"/>
  <c r="N224" i="3" a="1"/>
  <c r="N224" i="3" s="1"/>
  <c r="N213" i="3" a="1"/>
  <c r="N213" i="3" s="1"/>
  <c r="N1468" i="3" a="1"/>
  <c r="N1468" i="3" s="1"/>
  <c r="N144" i="3" a="1"/>
  <c r="N144" i="3" s="1"/>
  <c r="N1432" i="3" a="1"/>
  <c r="N1432" i="3" s="1"/>
  <c r="N842" i="3" a="1"/>
  <c r="N842" i="3" s="1"/>
  <c r="N8734" i="3" a="1"/>
  <c r="N8734" i="3" s="1"/>
  <c r="O6744" i="3" a="1"/>
  <c r="O6744" i="3" s="1"/>
  <c r="O5389" i="3" a="1"/>
  <c r="O5389" i="3" s="1"/>
  <c r="O8027" i="3" a="1"/>
  <c r="O8027" i="3" s="1"/>
  <c r="O6265" i="3" a="1"/>
  <c r="O6265" i="3" s="1"/>
  <c r="O6019" i="3" a="1"/>
  <c r="O6019" i="3" s="1"/>
  <c r="O5879" i="3" a="1"/>
  <c r="O5879" i="3" s="1"/>
  <c r="O5527" i="3" a="1"/>
  <c r="O5527" i="3" s="1"/>
  <c r="O6115" i="3" a="1"/>
  <c r="O6115" i="3" s="1"/>
  <c r="O2898" i="3" a="1"/>
  <c r="O2898" i="3" s="1"/>
  <c r="O2820" i="3" a="1"/>
  <c r="O2820" i="3" s="1"/>
  <c r="N3805" i="3" a="1"/>
  <c r="N3805" i="3" s="1"/>
  <c r="O123" i="3" a="1"/>
  <c r="O123" i="3" s="1"/>
  <c r="O1962" i="3" a="1"/>
  <c r="O1962" i="3" s="1"/>
  <c r="N2990" i="3" a="1"/>
  <c r="N2990" i="3" s="1"/>
  <c r="N3003" i="3" a="1"/>
  <c r="N3003" i="3" s="1"/>
  <c r="N1953" i="3" a="1"/>
  <c r="N1953" i="3" s="1"/>
  <c r="N396" i="3" a="1"/>
  <c r="N396" i="3" s="1"/>
  <c r="O1070" i="3" a="1"/>
  <c r="O1070" i="3" s="1"/>
  <c r="N25" i="3" a="1"/>
  <c r="N25" i="3" s="1"/>
  <c r="N1235" i="3" a="1"/>
  <c r="N1235" i="3" s="1"/>
  <c r="O1329" i="3" a="1"/>
  <c r="O1329" i="3" s="1"/>
  <c r="O1547" i="3" a="1"/>
  <c r="O1547" i="3" s="1"/>
  <c r="N7028" i="3" a="1"/>
  <c r="N7028" i="3" s="1"/>
  <c r="N2166" i="3" a="1"/>
  <c r="N2166" i="3" s="1"/>
  <c r="N719" i="3" a="1"/>
  <c r="N719" i="3" s="1"/>
  <c r="N1821" i="3" a="1"/>
  <c r="N1821" i="3" s="1"/>
  <c r="O1067" i="3" a="1"/>
  <c r="O1067" i="3" s="1"/>
  <c r="O2137" i="3" a="1"/>
  <c r="O2137" i="3" s="1"/>
  <c r="O1311" i="3" a="1"/>
  <c r="O1311" i="3" s="1"/>
  <c r="N1633" i="3" a="1"/>
  <c r="N1633" i="3" s="1"/>
  <c r="O1014" i="3" a="1"/>
  <c r="O1014" i="3" s="1"/>
  <c r="O1379" i="3" a="1"/>
  <c r="O1379" i="3" s="1"/>
  <c r="N339" i="3" a="1"/>
  <c r="N339" i="3" s="1"/>
  <c r="O442" i="3" a="1"/>
  <c r="O442" i="3" s="1"/>
  <c r="N4029" i="3" a="1"/>
  <c r="N4029" i="3" s="1"/>
  <c r="O1643" i="3" a="1"/>
  <c r="O1643" i="3" s="1"/>
  <c r="O247" i="3" a="1"/>
  <c r="O247" i="3" s="1"/>
  <c r="N693" i="3" a="1"/>
  <c r="N693" i="3" s="1"/>
  <c r="N3078" i="3" a="1"/>
  <c r="N3078" i="3" s="1"/>
  <c r="N2189" i="3" a="1"/>
  <c r="N2189" i="3" s="1"/>
  <c r="N3958" i="3" a="1"/>
  <c r="N3958" i="3" s="1"/>
  <c r="N4713" i="3" a="1"/>
  <c r="N4713" i="3" s="1"/>
  <c r="N712" i="3" a="1"/>
  <c r="N712" i="3" s="1"/>
  <c r="N990" i="3" a="1"/>
  <c r="N990" i="3" s="1"/>
  <c r="N291" i="3" a="1"/>
  <c r="N291" i="3" s="1"/>
  <c r="N1720" i="3" a="1"/>
  <c r="N1720" i="3" s="1"/>
  <c r="N1556" i="3" a="1"/>
  <c r="N1556" i="3" s="1"/>
  <c r="N4839" i="3" a="1"/>
  <c r="N4839" i="3" s="1"/>
  <c r="N9" i="3" a="1"/>
  <c r="N9" i="3" s="1"/>
  <c r="N7308" i="3" a="1"/>
  <c r="N7308" i="3" s="1"/>
  <c r="N5121" i="3" a="1"/>
  <c r="N5121" i="3" s="1"/>
  <c r="N6095" i="3" a="1"/>
  <c r="N6095" i="3" s="1"/>
  <c r="O6118" i="3" a="1"/>
  <c r="O6118" i="3" s="1"/>
  <c r="N6583" i="3" a="1"/>
  <c r="N6583" i="3" s="1"/>
  <c r="O8687" i="3" a="1"/>
  <c r="O8687" i="3" s="1"/>
  <c r="N9602" i="3" a="1"/>
  <c r="N9602" i="3" s="1"/>
  <c r="O1143" i="3" a="1"/>
  <c r="O1143" i="3" s="1"/>
  <c r="N3507" i="3" a="1"/>
  <c r="N3507" i="3" s="1"/>
  <c r="O2164" i="3" a="1"/>
  <c r="O2164" i="3" s="1"/>
  <c r="O561" i="3" a="1"/>
  <c r="O561" i="3" s="1"/>
  <c r="O2121" i="3" a="1"/>
  <c r="O2121" i="3" s="1"/>
  <c r="N1230" i="3" a="1"/>
  <c r="N1230" i="3" s="1"/>
  <c r="O862" i="3" a="1"/>
  <c r="O862" i="3" s="1"/>
  <c r="N1829" i="3" a="1"/>
  <c r="N1829" i="3" s="1"/>
  <c r="N3046" i="3" a="1"/>
  <c r="N3046" i="3" s="1"/>
  <c r="N2842" i="3" a="1"/>
  <c r="N2842" i="3" s="1"/>
  <c r="N2890" i="3" a="1"/>
  <c r="N2890" i="3" s="1"/>
  <c r="O568" i="3" a="1"/>
  <c r="O568" i="3" s="1"/>
  <c r="N3044" i="3" a="1"/>
  <c r="N3044" i="3" s="1"/>
  <c r="O687" i="3" a="1"/>
  <c r="O687" i="3" s="1"/>
  <c r="N3426" i="3" a="1"/>
  <c r="N3426" i="3" s="1"/>
  <c r="N958" i="3" a="1"/>
  <c r="N958" i="3" s="1"/>
  <c r="N1539" i="3" a="1"/>
  <c r="N1539" i="3" s="1"/>
  <c r="O1293" i="3" a="1"/>
  <c r="O1293" i="3" s="1"/>
  <c r="N3375" i="3" a="1"/>
  <c r="N3375" i="3" s="1"/>
  <c r="O1590" i="3" a="1"/>
  <c r="O1590" i="3" s="1"/>
  <c r="N1269" i="3" a="1"/>
  <c r="N1269" i="3" s="1"/>
  <c r="N3749" i="3" a="1"/>
  <c r="N3749" i="3" s="1"/>
  <c r="O2333" i="3" a="1"/>
  <c r="O2333" i="3" s="1"/>
  <c r="N1609" i="3" a="1"/>
  <c r="N1609" i="3" s="1"/>
  <c r="N2158" i="3" a="1"/>
  <c r="N2158" i="3" s="1"/>
  <c r="N770" i="3" a="1"/>
  <c r="N770" i="3" s="1"/>
  <c r="N837" i="3" a="1"/>
  <c r="N837" i="3" s="1"/>
  <c r="N637" i="3" a="1"/>
  <c r="N637" i="3" s="1"/>
  <c r="O3394" i="3" a="1"/>
  <c r="O3394" i="3" s="1"/>
  <c r="N1517" i="3" a="1"/>
  <c r="N1517" i="3" s="1"/>
  <c r="N464" i="3" a="1"/>
  <c r="N464" i="3" s="1"/>
  <c r="N2110" i="3" a="1"/>
  <c r="N2110" i="3" s="1"/>
  <c r="N3650" i="3" a="1"/>
  <c r="N3650" i="3" s="1"/>
  <c r="N58" i="3" a="1"/>
  <c r="N58" i="3" s="1"/>
  <c r="N3791" i="3" a="1"/>
  <c r="N3791" i="3" s="1"/>
  <c r="N2096" i="3" a="1"/>
  <c r="N2096" i="3" s="1"/>
  <c r="N2293" i="3" a="1"/>
  <c r="N2293" i="3" s="1"/>
  <c r="N3879" i="3" a="1"/>
  <c r="N3879" i="3" s="1"/>
  <c r="N3446" i="3" a="1"/>
  <c r="N3446" i="3" s="1"/>
  <c r="N2361" i="3" a="1"/>
  <c r="N2361" i="3" s="1"/>
  <c r="N2331" i="3" a="1"/>
  <c r="N2331" i="3" s="1"/>
  <c r="N6127" i="3" a="1"/>
  <c r="N6127" i="3" s="1"/>
  <c r="O9226" i="3" a="1"/>
  <c r="O9226" i="3" s="1"/>
  <c r="O6299" i="3" a="1"/>
  <c r="O6299" i="3" s="1"/>
  <c r="O6232" i="3" a="1"/>
  <c r="O6232" i="3" s="1"/>
  <c r="N8348" i="3" a="1"/>
  <c r="N8348" i="3" s="1"/>
  <c r="N3284" i="3" a="1"/>
  <c r="N3284" i="3" s="1"/>
  <c r="N1194" i="3" a="1"/>
  <c r="N1194" i="3" s="1"/>
  <c r="O73" i="3" a="1"/>
  <c r="O73" i="3" s="1"/>
  <c r="O967" i="3" a="1"/>
  <c r="O967" i="3" s="1"/>
  <c r="O2569" i="3" a="1"/>
  <c r="O2569" i="3" s="1"/>
  <c r="O1843" i="3" a="1"/>
  <c r="O1843" i="3" s="1"/>
  <c r="N792" i="3" a="1"/>
  <c r="N792" i="3" s="1"/>
  <c r="O467" i="3" a="1"/>
  <c r="O467" i="3" s="1"/>
  <c r="N2656" i="3" a="1"/>
  <c r="N2656" i="3" s="1"/>
  <c r="O1951" i="3" a="1"/>
  <c r="O1951" i="3" s="1"/>
  <c r="N622" i="3" a="1"/>
  <c r="N622" i="3" s="1"/>
  <c r="N1019" i="3" a="1"/>
  <c r="N1019" i="3" s="1"/>
  <c r="N1973" i="3" a="1"/>
  <c r="N1973" i="3" s="1"/>
  <c r="N614" i="3" a="1"/>
  <c r="N614" i="3" s="1"/>
  <c r="N3339" i="3" a="1"/>
  <c r="N3339" i="3" s="1"/>
  <c r="N2461" i="3" a="1"/>
  <c r="N2461" i="3" s="1"/>
  <c r="N877" i="3" a="1"/>
  <c r="N877" i="3" s="1"/>
  <c r="N1423" i="3" a="1"/>
  <c r="N1423" i="3" s="1"/>
  <c r="O5040" i="3" a="1"/>
  <c r="O5040" i="3" s="1"/>
  <c r="N3349" i="3" a="1"/>
  <c r="N3349" i="3" s="1"/>
  <c r="N631" i="3" a="1"/>
  <c r="N631" i="3" s="1"/>
  <c r="N4136" i="3" a="1"/>
  <c r="N4136" i="3" s="1"/>
  <c r="N308" i="3" a="1"/>
  <c r="N308" i="3" s="1"/>
  <c r="N2718" i="3" a="1"/>
  <c r="N2718" i="3" s="1"/>
  <c r="N1665" i="3" a="1"/>
  <c r="N1665" i="3" s="1"/>
  <c r="N827" i="3" a="1"/>
  <c r="N827" i="3" s="1"/>
  <c r="N818" i="3" a="1"/>
  <c r="N818" i="3" s="1"/>
  <c r="N8400" i="3" a="1"/>
  <c r="N8400" i="3" s="1"/>
  <c r="O8645" i="3" a="1"/>
  <c r="O8645" i="3" s="1"/>
  <c r="N6111" i="3" a="1"/>
  <c r="N6111" i="3" s="1"/>
  <c r="N5380" i="3" a="1"/>
  <c r="N5380" i="3" s="1"/>
  <c r="O8714" i="3" a="1"/>
  <c r="O8714" i="3" s="1"/>
  <c r="N6375" i="3" a="1"/>
  <c r="N6375" i="3" s="1"/>
  <c r="N7172" i="3" a="1"/>
  <c r="N7172" i="3" s="1"/>
  <c r="N7201" i="3" a="1"/>
  <c r="N7201" i="3" s="1"/>
  <c r="O303" i="3" a="1"/>
  <c r="O303" i="3" s="1"/>
  <c r="O1674" i="3" a="1"/>
  <c r="O1674" i="3" s="1"/>
  <c r="O572" i="3" a="1"/>
  <c r="O572" i="3" s="1"/>
  <c r="O612" i="3" a="1"/>
  <c r="O612" i="3" s="1"/>
  <c r="N4702" i="3" a="1"/>
  <c r="N4702" i="3" s="1"/>
  <c r="O555" i="3" a="1"/>
  <c r="O555" i="3" s="1"/>
  <c r="O1618" i="3" a="1"/>
  <c r="O1618" i="3" s="1"/>
  <c r="O2209" i="3" a="1"/>
  <c r="O2209" i="3" s="1"/>
  <c r="O2200" i="3" a="1"/>
  <c r="O2200" i="3" s="1"/>
  <c r="O338" i="3" a="1"/>
  <c r="O338" i="3" s="1"/>
  <c r="O1298" i="3" a="1"/>
  <c r="O1298" i="3" s="1"/>
  <c r="N3285" i="3" a="1"/>
  <c r="N3285" i="3" s="1"/>
  <c r="N530" i="3" a="1"/>
  <c r="N530" i="3" s="1"/>
  <c r="O652" i="3" a="1"/>
  <c r="O652" i="3" s="1"/>
  <c r="O420" i="3" a="1"/>
  <c r="O420" i="3" s="1"/>
  <c r="N917" i="3" a="1"/>
  <c r="N917" i="3" s="1"/>
  <c r="N1505" i="3" a="1"/>
  <c r="N1505" i="3" s="1"/>
  <c r="N2217" i="3" a="1"/>
  <c r="N2217" i="3" s="1"/>
  <c r="N7056" i="3" a="1"/>
  <c r="N7056" i="3" s="1"/>
  <c r="N3392" i="3" a="1"/>
  <c r="N3392" i="3" s="1"/>
  <c r="N2285" i="3" a="1"/>
  <c r="N2285" i="3" s="1"/>
  <c r="N901" i="3" a="1"/>
  <c r="N901" i="3" s="1"/>
  <c r="N3449" i="3" a="1"/>
  <c r="N3449" i="3" s="1"/>
  <c r="N229" i="3" a="1"/>
  <c r="N229" i="3" s="1"/>
  <c r="N1991" i="3" a="1"/>
  <c r="N1991" i="3" s="1"/>
  <c r="N748" i="3" a="1"/>
  <c r="N748" i="3" s="1"/>
  <c r="N1656" i="3" a="1"/>
  <c r="N1656" i="3" s="1"/>
  <c r="N1444" i="3" a="1"/>
  <c r="N1444" i="3" s="1"/>
  <c r="N1696" i="3" a="1"/>
  <c r="N1696" i="3" s="1"/>
  <c r="N567" i="3" a="1"/>
  <c r="N567" i="3" s="1"/>
  <c r="N925" i="3" a="1"/>
  <c r="N925" i="3" s="1"/>
  <c r="N9000" i="3" a="1"/>
  <c r="N9000" i="3" s="1"/>
  <c r="N8075" i="3" a="1"/>
  <c r="N8075" i="3" s="1"/>
  <c r="N9322" i="3" a="1"/>
  <c r="N9322" i="3" s="1"/>
  <c r="N4921" i="3" a="1"/>
  <c r="N4921" i="3" s="1"/>
  <c r="O6436" i="3" a="1"/>
  <c r="O6436" i="3" s="1"/>
  <c r="O8385" i="3" a="1"/>
  <c r="O8385" i="3" s="1"/>
  <c r="O1139" i="3" a="1"/>
  <c r="O1139" i="3" s="1"/>
  <c r="O1901" i="3" a="1"/>
  <c r="O1901" i="3" s="1"/>
  <c r="O3911" i="3" a="1"/>
  <c r="O3911" i="3" s="1"/>
  <c r="N2405" i="3" a="1"/>
  <c r="N2405" i="3" s="1"/>
  <c r="O405" i="3" a="1"/>
  <c r="O405" i="3" s="1"/>
  <c r="O1870" i="3" a="1"/>
  <c r="O1870" i="3" s="1"/>
  <c r="O887" i="3" a="1"/>
  <c r="O887" i="3" s="1"/>
  <c r="N2810" i="3" a="1"/>
  <c r="N2810" i="3" s="1"/>
  <c r="N370" i="3" a="1"/>
  <c r="N370" i="3" s="1"/>
  <c r="N1110" i="3" a="1"/>
  <c r="N1110" i="3" s="1"/>
  <c r="N169" i="3" a="1"/>
  <c r="N169" i="3" s="1"/>
  <c r="O348" i="3" a="1"/>
  <c r="O348" i="3" s="1"/>
  <c r="N3657" i="3" a="1"/>
  <c r="N3657" i="3" s="1"/>
  <c r="O2505" i="3" a="1"/>
  <c r="O2505" i="3" s="1"/>
  <c r="N4822" i="3" a="1"/>
  <c r="N4822" i="3" s="1"/>
  <c r="N1813" i="3" a="1"/>
  <c r="N1813" i="3" s="1"/>
  <c r="N3662" i="3" a="1"/>
  <c r="N3662" i="3" s="1"/>
  <c r="N2519" i="3" a="1"/>
  <c r="N2519" i="3" s="1"/>
  <c r="N1751" i="3" a="1"/>
  <c r="N1751" i="3" s="1"/>
  <c r="N3441" i="3" a="1"/>
  <c r="N3441" i="3" s="1"/>
  <c r="N410" i="3" a="1"/>
  <c r="N410" i="3" s="1"/>
  <c r="N84" i="3" a="1"/>
  <c r="N84" i="3" s="1"/>
  <c r="N1465" i="3" a="1"/>
  <c r="N1465" i="3" s="1"/>
  <c r="N2156" i="3" a="1"/>
  <c r="N2156" i="3" s="1"/>
  <c r="N258" i="3" a="1"/>
  <c r="N258" i="3" s="1"/>
  <c r="N1580" i="3" a="1"/>
  <c r="N1580" i="3" s="1"/>
  <c r="N9107" i="3" a="1"/>
  <c r="N9107" i="3" s="1"/>
  <c r="N7271" i="3" a="1"/>
  <c r="N7271" i="3" s="1"/>
  <c r="N9493" i="3" a="1"/>
  <c r="N9493" i="3" s="1"/>
  <c r="O8909" i="3" a="1"/>
  <c r="O8909" i="3" s="1"/>
  <c r="N6292" i="3" a="1"/>
  <c r="N6292" i="3" s="1"/>
  <c r="O5522" i="3" a="1"/>
  <c r="O5522" i="3" s="1"/>
  <c r="O5252" i="3" a="1"/>
  <c r="O5252" i="3" s="1"/>
  <c r="N8131" i="3" a="1"/>
  <c r="N8131" i="3" s="1"/>
  <c r="O6763" i="3" a="1"/>
  <c r="O6763" i="3" s="1"/>
  <c r="N8123" i="3" a="1"/>
  <c r="N8123" i="3" s="1"/>
  <c r="N4573" i="3" a="1"/>
  <c r="N4573" i="3" s="1"/>
  <c r="O1996" i="3" a="1"/>
  <c r="O1996" i="3" s="1"/>
  <c r="N2530" i="3" a="1"/>
  <c r="N2530" i="3" s="1"/>
  <c r="N489" i="3" a="1"/>
  <c r="N489" i="3" s="1"/>
  <c r="N1183" i="3" a="1"/>
  <c r="N1183" i="3" s="1"/>
  <c r="N910" i="3" a="1"/>
  <c r="N910" i="3" s="1"/>
  <c r="O1021" i="3" a="1"/>
  <c r="O1021" i="3" s="1"/>
  <c r="N1653" i="3" a="1"/>
  <c r="N1653" i="3" s="1"/>
  <c r="O1473" i="3" a="1"/>
  <c r="O1473" i="3" s="1"/>
  <c r="O2022" i="3" a="1"/>
  <c r="O2022" i="3" s="1"/>
  <c r="N1874" i="3" a="1"/>
  <c r="N1874" i="3" s="1"/>
  <c r="O1006" i="3" a="1"/>
  <c r="O1006" i="3" s="1"/>
  <c r="N1458" i="3" a="1"/>
  <c r="N1458" i="3" s="1"/>
  <c r="N2237" i="3" a="1"/>
  <c r="N2237" i="3" s="1"/>
  <c r="N3131" i="3" a="1"/>
  <c r="N3131" i="3" s="1"/>
  <c r="N1150" i="3" a="1"/>
  <c r="N1150" i="3" s="1"/>
  <c r="N4385" i="3" a="1"/>
  <c r="N4385" i="3" s="1"/>
  <c r="N1013" i="3" a="1"/>
  <c r="N1013" i="3" s="1"/>
  <c r="N2093" i="3" a="1"/>
  <c r="N2093" i="3" s="1"/>
  <c r="N74" i="3" a="1"/>
  <c r="N74" i="3" s="1"/>
  <c r="N285" i="3" a="1"/>
  <c r="N285" i="3" s="1"/>
  <c r="N738" i="3" a="1"/>
  <c r="N738" i="3" s="1"/>
  <c r="N2343" i="3" a="1"/>
  <c r="N2343" i="3" s="1"/>
  <c r="N1477" i="3" a="1"/>
  <c r="N1477" i="3" s="1"/>
  <c r="N354" i="3" a="1"/>
  <c r="N354" i="3" s="1"/>
  <c r="O6278" i="3" a="1"/>
  <c r="O6278" i="3" s="1"/>
  <c r="O8546" i="3" a="1"/>
  <c r="O8546" i="3" s="1"/>
  <c r="O878" i="3" a="1"/>
  <c r="O878" i="3" s="1"/>
  <c r="O1793" i="3" a="1"/>
  <c r="O1793" i="3" s="1"/>
  <c r="O351" i="3" a="1"/>
  <c r="O351" i="3" s="1"/>
  <c r="O513" i="3" a="1"/>
  <c r="O513" i="3" s="1"/>
  <c r="O1514" i="3" a="1"/>
  <c r="O1514" i="3" s="1"/>
  <c r="O269" i="3" a="1"/>
  <c r="O269" i="3" s="1"/>
  <c r="N556" i="3" a="1"/>
  <c r="N556" i="3" s="1"/>
  <c r="N165" i="3" a="1"/>
  <c r="N165" i="3" s="1"/>
  <c r="N564" i="3" a="1"/>
  <c r="N564" i="3" s="1"/>
  <c r="O7375" i="3" a="1"/>
  <c r="O7375" i="3" s="1"/>
  <c r="N4373" i="3" a="1"/>
  <c r="N4373" i="3" s="1"/>
  <c r="N1391" i="3" a="1"/>
  <c r="N1391" i="3" s="1"/>
  <c r="N2563" i="3" a="1"/>
  <c r="N2563" i="3" s="1"/>
  <c r="N3040" i="3" a="1"/>
  <c r="N3040" i="3" s="1"/>
  <c r="N4377" i="3" a="1"/>
  <c r="N4377" i="3" s="1"/>
  <c r="N3187" i="3" a="1"/>
  <c r="N3187" i="3" s="1"/>
  <c r="N3971" i="3" a="1"/>
  <c r="N3971" i="3" s="1"/>
  <c r="N941" i="3" a="1"/>
  <c r="N941" i="3" s="1"/>
  <c r="N2443" i="3" a="1"/>
  <c r="N2443" i="3" s="1"/>
  <c r="N3080" i="3" a="1"/>
  <c r="N3080" i="3" s="1"/>
  <c r="N409" i="3" a="1"/>
  <c r="N409" i="3" s="1"/>
  <c r="N1910" i="3" a="1"/>
  <c r="N1910" i="3" s="1"/>
  <c r="N276" i="3" a="1"/>
  <c r="N276" i="3" s="1"/>
  <c r="O8129" i="3" a="1"/>
  <c r="O8129" i="3" s="1"/>
  <c r="N5508" i="3" a="1"/>
  <c r="N5508" i="3" s="1"/>
  <c r="O5562" i="3" a="1"/>
  <c r="O5562" i="3" s="1"/>
  <c r="N6413" i="3" a="1"/>
  <c r="N6413" i="3" s="1"/>
  <c r="O6369" i="3" a="1"/>
  <c r="O6369" i="3" s="1"/>
  <c r="N515" i="3" a="1"/>
  <c r="N515" i="3" s="1"/>
  <c r="N2337" i="3" a="1"/>
  <c r="N2337" i="3" s="1"/>
  <c r="O1842" i="3" a="1"/>
  <c r="O1842" i="3" s="1"/>
  <c r="N7922" i="3" a="1"/>
  <c r="N7922" i="3" s="1"/>
  <c r="O869" i="3" a="1"/>
  <c r="O869" i="3" s="1"/>
  <c r="N151" i="3" a="1"/>
  <c r="N151" i="3" s="1"/>
  <c r="N759" i="3" a="1"/>
  <c r="N759" i="3" s="1"/>
  <c r="N1553" i="3" a="1"/>
  <c r="N1553" i="3" s="1"/>
  <c r="O746" i="3" a="1"/>
  <c r="O746" i="3" s="1"/>
  <c r="O2437" i="3" a="1"/>
  <c r="O2437" i="3" s="1"/>
  <c r="O1727" i="3" a="1"/>
  <c r="O1727" i="3" s="1"/>
  <c r="N1158" i="3" a="1"/>
  <c r="N1158" i="3" s="1"/>
  <c r="N552" i="3" a="1"/>
  <c r="N552" i="3" s="1"/>
  <c r="O522" i="3" a="1"/>
  <c r="O522" i="3" s="1"/>
  <c r="N3720" i="3" a="1"/>
  <c r="N3720" i="3" s="1"/>
  <c r="O6" i="3" a="1"/>
  <c r="O6" i="3" s="1"/>
  <c r="N2086" i="3" a="1"/>
  <c r="N2086" i="3" s="1"/>
  <c r="N4720" i="3" a="1"/>
  <c r="N4720" i="3" s="1"/>
  <c r="N7447" i="3" a="1"/>
  <c r="N7447" i="3" s="1"/>
  <c r="N6787" i="3" a="1"/>
  <c r="N6787" i="3" s="1"/>
  <c r="O6777" i="3" a="1"/>
  <c r="O6777" i="3" s="1"/>
  <c r="O9248" i="3" a="1"/>
  <c r="O9248" i="3" s="1"/>
  <c r="O4980" i="3" a="1"/>
  <c r="O4980" i="3" s="1"/>
  <c r="N6087" i="3" a="1"/>
  <c r="N6087" i="3" s="1"/>
  <c r="N8160" i="3" a="1"/>
  <c r="N8160" i="3" s="1"/>
  <c r="O9171" i="3" a="1"/>
  <c r="O9171" i="3" s="1"/>
  <c r="O4401" i="3" a="1"/>
  <c r="O4401" i="3" s="1"/>
  <c r="N8415" i="3" a="1"/>
  <c r="N8415" i="3" s="1"/>
  <c r="O206" i="3" a="1"/>
  <c r="O206" i="3" s="1"/>
  <c r="N477" i="3" a="1"/>
  <c r="N477" i="3" s="1"/>
  <c r="O1974" i="3" a="1"/>
  <c r="O1974" i="3" s="1"/>
  <c r="O2066" i="3" a="1"/>
  <c r="O2066" i="3" s="1"/>
  <c r="N2055" i="3" a="1"/>
  <c r="N2055" i="3" s="1"/>
  <c r="O252" i="3" a="1"/>
  <c r="O252" i="3" s="1"/>
  <c r="O495" i="3" a="1"/>
  <c r="O495" i="3" s="1"/>
  <c r="N216" i="3" a="1"/>
  <c r="N216" i="3" s="1"/>
  <c r="N1478" i="3" a="1"/>
  <c r="N1478" i="3" s="1"/>
  <c r="N1263" i="3" a="1"/>
  <c r="N1263" i="3" s="1"/>
  <c r="N4165" i="3" a="1"/>
  <c r="N4165" i="3" s="1"/>
  <c r="N1009" i="3" a="1"/>
  <c r="N1009" i="3" s="1"/>
  <c r="N375" i="3" a="1"/>
  <c r="N375" i="3" s="1"/>
  <c r="N4782" i="3" a="1"/>
  <c r="N4782" i="3" s="1"/>
  <c r="N189" i="3" a="1"/>
  <c r="N189" i="3" s="1"/>
  <c r="N835" i="3" a="1"/>
  <c r="N835" i="3" s="1"/>
  <c r="N8633" i="3" a="1"/>
  <c r="N8633" i="3" s="1"/>
  <c r="O7757" i="3" a="1"/>
  <c r="O7757" i="3" s="1"/>
  <c r="N5583" i="3" a="1"/>
  <c r="N5583" i="3" s="1"/>
  <c r="N5108" i="3" a="1"/>
  <c r="N5108" i="3" s="1"/>
  <c r="O7803" i="3" a="1"/>
  <c r="O7803" i="3" s="1"/>
  <c r="O8319" i="3" a="1"/>
  <c r="O8319" i="3" s="1"/>
  <c r="N5678" i="3" a="1"/>
  <c r="N5678" i="3" s="1"/>
  <c r="N5706" i="3" a="1"/>
  <c r="N5706" i="3" s="1"/>
  <c r="N13" i="3" a="1"/>
  <c r="N13" i="3" s="1"/>
  <c r="O100" i="3" a="1"/>
  <c r="O100" i="3" s="1"/>
  <c r="N82" i="3" a="1"/>
  <c r="N82" i="3" s="1"/>
  <c r="N935" i="3" a="1"/>
  <c r="N935" i="3" s="1"/>
  <c r="O4349" i="3" a="1"/>
  <c r="O4349" i="3" s="1"/>
  <c r="O2029" i="3" a="1"/>
  <c r="O2029" i="3" s="1"/>
  <c r="N194" i="3" a="1"/>
  <c r="N194" i="3" s="1"/>
  <c r="O626" i="3" a="1"/>
  <c r="O626" i="3" s="1"/>
  <c r="O145" i="3" a="1"/>
  <c r="O145" i="3" s="1"/>
  <c r="O1689" i="3" a="1"/>
  <c r="O1689" i="3" s="1"/>
  <c r="N1371" i="3" a="1"/>
  <c r="N1371" i="3" s="1"/>
  <c r="N1153" i="3" a="1"/>
  <c r="N1153" i="3" s="1"/>
  <c r="O241" i="3" a="1"/>
  <c r="O241" i="3" s="1"/>
  <c r="O1638" i="3" a="1"/>
  <c r="O1638" i="3" s="1"/>
  <c r="O2088" i="3" a="1"/>
  <c r="O2088" i="3" s="1"/>
  <c r="O1022" i="3" a="1"/>
  <c r="O1022" i="3" s="1"/>
  <c r="O1130" i="3" a="1"/>
  <c r="O1130" i="3" s="1"/>
  <c r="N930" i="3" a="1"/>
  <c r="N930" i="3" s="1"/>
  <c r="N1439" i="3" a="1"/>
  <c r="N1439" i="3" s="1"/>
  <c r="N253" i="3" a="1"/>
  <c r="N253" i="3" s="1"/>
  <c r="N529" i="3" a="1"/>
  <c r="N529" i="3" s="1"/>
  <c r="N806" i="3" a="1"/>
  <c r="N806" i="3" s="1"/>
  <c r="N1157" i="3" a="1"/>
  <c r="N1157" i="3" s="1"/>
  <c r="N1811" i="3" a="1"/>
  <c r="N1811" i="3" s="1"/>
  <c r="N1486" i="3" a="1"/>
  <c r="N1486" i="3" s="1"/>
  <c r="N1227" i="3" a="1"/>
  <c r="N1227" i="3" s="1"/>
  <c r="N1470" i="3" a="1"/>
  <c r="N1470" i="3" s="1"/>
  <c r="N625" i="3" a="1"/>
  <c r="N625" i="3" s="1"/>
  <c r="N259" i="3" a="1"/>
  <c r="N259" i="3" s="1"/>
  <c r="N5518" i="3" a="1"/>
  <c r="N5518" i="3" s="1"/>
  <c r="N9485" i="3" a="1"/>
  <c r="N9485" i="3" s="1"/>
  <c r="O5447" i="3" a="1"/>
  <c r="O5447" i="3" s="1"/>
  <c r="O4984" i="3" a="1"/>
  <c r="O4984" i="3" s="1"/>
  <c r="O6868" i="3" a="1"/>
  <c r="O6868" i="3" s="1"/>
  <c r="N5068" i="3" a="1"/>
  <c r="N5068" i="3" s="1"/>
  <c r="O6407" i="3" a="1"/>
  <c r="O6407" i="3" s="1"/>
  <c r="N5812" i="3" a="1"/>
  <c r="N5812" i="3" s="1"/>
  <c r="O6735" i="3" a="1"/>
  <c r="O6735" i="3" s="1"/>
  <c r="O5862" i="3" a="1"/>
  <c r="O5862" i="3" s="1"/>
  <c r="N7129" i="3" a="1"/>
  <c r="N7129" i="3" s="1"/>
  <c r="N9407" i="3" a="1"/>
  <c r="N9407" i="3" s="1"/>
  <c r="N4049" i="3" a="1"/>
  <c r="N4049" i="3" s="1"/>
  <c r="N3940" i="3" a="1"/>
  <c r="N3940" i="3" s="1"/>
  <c r="N587" i="3" a="1"/>
  <c r="N587" i="3" s="1"/>
  <c r="O52" i="3" a="1"/>
  <c r="O52" i="3" s="1"/>
  <c r="O445" i="3" a="1"/>
  <c r="O445" i="3" s="1"/>
  <c r="O38" i="3" a="1"/>
  <c r="O38" i="3" s="1"/>
  <c r="N764" i="3" a="1"/>
  <c r="N764" i="3" s="1"/>
  <c r="N1382" i="3" a="1"/>
  <c r="N1382" i="3" s="1"/>
  <c r="N1905" i="3" a="1"/>
  <c r="N1905" i="3" s="1"/>
  <c r="O1687" i="3" a="1"/>
  <c r="O1687" i="3" s="1"/>
  <c r="N3842" i="3" a="1"/>
  <c r="N3842" i="3" s="1"/>
  <c r="N647" i="3" a="1"/>
  <c r="N647" i="3" s="1"/>
  <c r="N3235" i="3" a="1"/>
  <c r="N3235" i="3" s="1"/>
  <c r="N1099" i="3" a="1"/>
  <c r="N1099" i="3" s="1"/>
  <c r="N1359" i="3" a="1"/>
  <c r="N1359" i="3" s="1"/>
  <c r="N1440" i="3" a="1"/>
  <c r="N1440" i="3" s="1"/>
  <c r="N4008" i="3" a="1"/>
  <c r="N4008" i="3" s="1"/>
  <c r="N1704" i="3" a="1"/>
  <c r="N1704" i="3" s="1"/>
  <c r="N609" i="3" a="1"/>
  <c r="N609" i="3" s="1"/>
  <c r="N7191" i="3" a="1"/>
  <c r="N7191" i="3" s="1"/>
  <c r="O6929" i="3" a="1"/>
  <c r="O6929" i="3" s="1"/>
  <c r="O7127" i="3" a="1"/>
  <c r="O7127" i="3" s="1"/>
  <c r="N4209" i="3" a="1"/>
  <c r="N4209" i="3" s="1"/>
  <c r="O1181" i="3" a="1"/>
  <c r="O1181" i="3" s="1"/>
  <c r="O2786" i="3" a="1"/>
  <c r="O2786" i="3" s="1"/>
  <c r="O2389" i="3" a="1"/>
  <c r="O2389" i="3" s="1"/>
  <c r="O162" i="3" a="1"/>
  <c r="O162" i="3" s="1"/>
  <c r="O1506" i="3" a="1"/>
  <c r="O1506" i="3" s="1"/>
  <c r="N905" i="3" a="1"/>
  <c r="N905" i="3" s="1"/>
  <c r="N367" i="3" a="1"/>
  <c r="N367" i="3" s="1"/>
  <c r="O742" i="3" a="1"/>
  <c r="O742" i="3" s="1"/>
  <c r="N1239" i="3" a="1"/>
  <c r="N1239" i="3" s="1"/>
  <c r="N1134" i="3" a="1"/>
  <c r="N1134" i="3" s="1"/>
  <c r="N448" i="3" a="1"/>
  <c r="N448" i="3" s="1"/>
  <c r="O939" i="3" a="1"/>
  <c r="O939" i="3" s="1"/>
  <c r="O993" i="3" a="1"/>
  <c r="O993" i="3" s="1"/>
  <c r="N1295" i="3" a="1"/>
  <c r="N1295" i="3" s="1"/>
  <c r="O425" i="3" a="1"/>
  <c r="O425" i="3" s="1"/>
  <c r="N469" i="3" a="1"/>
  <c r="N469" i="3" s="1"/>
  <c r="N164" i="3" a="1"/>
  <c r="N164" i="3" s="1"/>
  <c r="N236" i="3" a="1"/>
  <c r="N236" i="3" s="1"/>
  <c r="N914" i="3" a="1"/>
  <c r="N914" i="3" s="1"/>
  <c r="O172" i="3" a="1"/>
  <c r="O172" i="3" s="1"/>
  <c r="N12" i="3" a="1"/>
  <c r="N12" i="3" s="1"/>
  <c r="N786" i="3" a="1"/>
  <c r="N786" i="3" s="1"/>
  <c r="O7932" i="3" a="1"/>
  <c r="O7932" i="3" s="1"/>
  <c r="N1163" i="3" a="1"/>
  <c r="N1163" i="3" s="1"/>
  <c r="N4327" i="3" a="1"/>
  <c r="N4327" i="3" s="1"/>
  <c r="N927" i="3" a="1"/>
  <c r="N927" i="3" s="1"/>
  <c r="N902" i="3" a="1"/>
  <c r="N902" i="3" s="1"/>
  <c r="N4574" i="3" a="1"/>
  <c r="N4574" i="3" s="1"/>
  <c r="N5719" i="3" a="1"/>
  <c r="N5719" i="3" s="1"/>
  <c r="N7083" i="3" a="1"/>
  <c r="N7083" i="3" s="1"/>
  <c r="O7288" i="3" a="1"/>
  <c r="O7288" i="3" s="1"/>
  <c r="O9064" i="3" a="1"/>
  <c r="O9064" i="3" s="1"/>
  <c r="N6417" i="3" a="1"/>
  <c r="N6417" i="3" s="1"/>
  <c r="O1469" i="3" a="1"/>
  <c r="O1469" i="3" s="1"/>
  <c r="N9563" i="3" a="1"/>
  <c r="N9563" i="3" s="1"/>
  <c r="O2838" i="3" a="1"/>
  <c r="O2838" i="3" s="1"/>
  <c r="O2250" i="3" a="1"/>
  <c r="O2250" i="3" s="1"/>
  <c r="N3058" i="3" a="1"/>
  <c r="N3058" i="3" s="1"/>
  <c r="O2302" i="3" a="1"/>
  <c r="O2302" i="3" s="1"/>
  <c r="N2540" i="3" a="1"/>
  <c r="N2540" i="3" s="1"/>
  <c r="N260" i="3" a="1"/>
  <c r="N260" i="3" s="1"/>
  <c r="N502" i="3" a="1"/>
  <c r="N502" i="3" s="1"/>
  <c r="O131" i="3" a="1"/>
  <c r="O131" i="3" s="1"/>
  <c r="O177" i="3" a="1"/>
  <c r="O177" i="3" s="1"/>
  <c r="O841" i="3" a="1"/>
  <c r="O841" i="3" s="1"/>
  <c r="O321" i="3" a="1"/>
  <c r="O321" i="3" s="1"/>
  <c r="O2000" i="3" a="1"/>
  <c r="O2000" i="3" s="1"/>
  <c r="O7652" i="3" a="1"/>
  <c r="O7652" i="3" s="1"/>
  <c r="N1290" i="3" a="1"/>
  <c r="N1290" i="3" s="1"/>
  <c r="N3471" i="3" a="1"/>
  <c r="N3471" i="3" s="1"/>
  <c r="N2893" i="3" a="1"/>
  <c r="N2893" i="3" s="1"/>
  <c r="N4205" i="3" a="1"/>
  <c r="N4205" i="3" s="1"/>
  <c r="N4417" i="3" a="1"/>
  <c r="N4417" i="3" s="1"/>
  <c r="N2019" i="3" a="1"/>
  <c r="N2019" i="3" s="1"/>
  <c r="N3739" i="3" a="1"/>
  <c r="N3739" i="3" s="1"/>
  <c r="N5586" i="3" a="1"/>
  <c r="N5586" i="3" s="1"/>
  <c r="N8941" i="3" a="1"/>
  <c r="N8941" i="3" s="1"/>
  <c r="O554" i="3" a="1"/>
  <c r="O554" i="3" s="1"/>
  <c r="N1416" i="3" a="1"/>
  <c r="N1416" i="3" s="1"/>
  <c r="O1664" i="3" a="1"/>
  <c r="O1664" i="3" s="1"/>
  <c r="N1849" i="3" a="1"/>
  <c r="N1849" i="3" s="1"/>
  <c r="N117" i="3" a="1"/>
  <c r="N117" i="3" s="1"/>
  <c r="N9355" i="3" a="1"/>
  <c r="N9355" i="3" s="1"/>
  <c r="N26" i="3" a="1"/>
  <c r="N26" i="3" s="1"/>
  <c r="N1451" i="3" a="1"/>
  <c r="N1451" i="3" s="1"/>
  <c r="N1247" i="3" a="1"/>
  <c r="N1247" i="3" s="1"/>
  <c r="N538" i="3" a="1"/>
  <c r="N538" i="3" s="1"/>
  <c r="O1507" i="3" a="1"/>
  <c r="O1507" i="3" s="1"/>
  <c r="N1443" i="3" a="1"/>
  <c r="N1443" i="3" s="1"/>
  <c r="N1841" i="3" a="1"/>
  <c r="N1841" i="3" s="1"/>
  <c r="N148" i="3" a="1"/>
  <c r="N148" i="3" s="1"/>
  <c r="O747" i="3" a="1"/>
  <c r="O747" i="3" s="1"/>
  <c r="N1331" i="3" a="1"/>
  <c r="N1331" i="3" s="1"/>
  <c r="N2001" i="3" a="1"/>
  <c r="N2001" i="3" s="1"/>
  <c r="N669" i="3" a="1"/>
  <c r="N669" i="3" s="1"/>
  <c r="N1527" i="3" a="1"/>
  <c r="N1527" i="3" s="1"/>
  <c r="N4520" i="3" a="1"/>
  <c r="N4520" i="3" s="1"/>
  <c r="N2297" i="3" a="1"/>
  <c r="N2297" i="3" s="1"/>
  <c r="N593" i="3" a="1"/>
  <c r="N593" i="3" s="1"/>
  <c r="N626" i="3" a="1"/>
  <c r="N626" i="3" s="1"/>
  <c r="N2414" i="3" a="1"/>
  <c r="N2414" i="3" s="1"/>
  <c r="N2279" i="3" a="1"/>
  <c r="N2279" i="3" s="1"/>
  <c r="N1327" i="3" a="1"/>
  <c r="N1327" i="3" s="1"/>
  <c r="N4834" i="3" a="1"/>
  <c r="N4834" i="3" s="1"/>
  <c r="N9558" i="3" a="1"/>
  <c r="N9558" i="3" s="1"/>
  <c r="O5438" i="3" a="1"/>
  <c r="O5438" i="3" s="1"/>
  <c r="N7597" i="3" a="1"/>
  <c r="N7597" i="3" s="1"/>
  <c r="N5412" i="3" a="1"/>
  <c r="N5412" i="3" s="1"/>
  <c r="N5385" i="3" a="1"/>
  <c r="N5385" i="3" s="1"/>
  <c r="N4285" i="3" a="1"/>
  <c r="N4285" i="3" s="1"/>
  <c r="O339" i="3" a="1"/>
  <c r="O339" i="3" s="1"/>
  <c r="N8259" i="3" a="1"/>
  <c r="N8259" i="3" s="1"/>
  <c r="O169" i="3" a="1"/>
  <c r="O169" i="3" s="1"/>
  <c r="N159" i="3" a="1"/>
  <c r="N159" i="3" s="1"/>
  <c r="N1739" i="3" a="1"/>
  <c r="N1739" i="3" s="1"/>
  <c r="N1117" i="3" a="1"/>
  <c r="N1117" i="3" s="1"/>
  <c r="N422" i="3" a="1"/>
  <c r="N422" i="3" s="1"/>
  <c r="N295" i="3" a="1"/>
  <c r="N295" i="3" s="1"/>
  <c r="N108" i="3" a="1"/>
  <c r="N108" i="3" s="1"/>
  <c r="N485" i="3" a="1"/>
  <c r="N485" i="3" s="1"/>
  <c r="N747" i="3" a="1"/>
  <c r="N747" i="3" s="1"/>
  <c r="N4604" i="3" a="1"/>
  <c r="N4604" i="3" s="1"/>
  <c r="N4313" i="3" a="1"/>
  <c r="N4313" i="3" s="1"/>
  <c r="N508" i="3" a="1"/>
  <c r="N508" i="3" s="1"/>
  <c r="N1429" i="3" a="1"/>
  <c r="N1429" i="3" s="1"/>
  <c r="N2588" i="3" a="1"/>
  <c r="N2588" i="3" s="1"/>
  <c r="N122" i="3" a="1"/>
  <c r="N122" i="3" s="1"/>
  <c r="N521" i="3" a="1"/>
  <c r="N521" i="3" s="1"/>
  <c r="N4087" i="3" a="1"/>
  <c r="N4087" i="3" s="1"/>
  <c r="N8141" i="3" a="1"/>
  <c r="N8141" i="3" s="1"/>
  <c r="O8415" i="3" a="1"/>
  <c r="O8415" i="3" s="1"/>
  <c r="N3555" i="3" a="1"/>
  <c r="N3555" i="3" s="1"/>
  <c r="N8488" i="3" a="1"/>
  <c r="N8488" i="3" s="1"/>
  <c r="N9619" i="3" a="1"/>
  <c r="N9619" i="3" s="1"/>
  <c r="N2754" i="3" a="1"/>
  <c r="N2754" i="3" s="1"/>
  <c r="N1401" i="3" a="1"/>
  <c r="N1401" i="3" s="1"/>
  <c r="O406" i="3" a="1"/>
  <c r="O406" i="3" s="1"/>
  <c r="N767" i="3" a="1"/>
  <c r="N767" i="3" s="1"/>
  <c r="O3285" i="3" a="1"/>
  <c r="O3285" i="3" s="1"/>
  <c r="O1439" i="3" a="1"/>
  <c r="O1439" i="3" s="1"/>
  <c r="O1837" i="3" a="1"/>
  <c r="O1837" i="3" s="1"/>
  <c r="O2237" i="3" a="1"/>
  <c r="O2237" i="3" s="1"/>
  <c r="O566" i="3" a="1"/>
  <c r="O566" i="3" s="1"/>
  <c r="O3003" i="3" a="1"/>
  <c r="O3003" i="3" s="1"/>
  <c r="N1958" i="3" a="1"/>
  <c r="N1958" i="3" s="1"/>
  <c r="N2037" i="3" a="1"/>
  <c r="N2037" i="3" s="1"/>
  <c r="N3696" i="3" a="1"/>
  <c r="N3696" i="3" s="1"/>
  <c r="N4844" i="3" a="1"/>
  <c r="N4844" i="3" s="1"/>
  <c r="N2017" i="3" a="1"/>
  <c r="N2017" i="3" s="1"/>
  <c r="N3232" i="3" a="1"/>
  <c r="N3232" i="3" s="1"/>
  <c r="N215" i="3" a="1"/>
  <c r="N215" i="3" s="1"/>
  <c r="N1211" i="3" a="1"/>
  <c r="N1211" i="3" s="1"/>
  <c r="N8754" i="3" a="1"/>
  <c r="N8754" i="3" s="1"/>
  <c r="N4192" i="3" a="1"/>
  <c r="N4192" i="3" s="1"/>
  <c r="O2188" i="3" a="1"/>
  <c r="O2188" i="3" s="1"/>
  <c r="N3687" i="3" a="1"/>
  <c r="N3687" i="3" s="1"/>
  <c r="O75" i="3" a="1"/>
  <c r="O75" i="3" s="1"/>
  <c r="O2166" i="3" a="1"/>
  <c r="O2166" i="3" s="1"/>
  <c r="O2990" i="3" a="1"/>
  <c r="O2990" i="3" s="1"/>
  <c r="O715" i="3" a="1"/>
  <c r="O715" i="3" s="1"/>
  <c r="N1898" i="3" a="1"/>
  <c r="N1898" i="3" s="1"/>
  <c r="O708" i="3" a="1"/>
  <c r="O708" i="3" s="1"/>
  <c r="N4185" i="3" a="1"/>
  <c r="N4185" i="3" s="1"/>
  <c r="N2706" i="3" a="1"/>
  <c r="N2706" i="3" s="1"/>
  <c r="N959" i="3" a="1"/>
  <c r="N959" i="3" s="1"/>
  <c r="N875" i="3" a="1"/>
  <c r="N875" i="3" s="1"/>
  <c r="N3018" i="3" a="1"/>
  <c r="N3018" i="3" s="1"/>
  <c r="N2063" i="3" a="1"/>
  <c r="N2063" i="3" s="1"/>
  <c r="N2082" i="3" a="1"/>
  <c r="N2082" i="3" s="1"/>
  <c r="O1071" i="3" a="1"/>
  <c r="O1071" i="3" s="1"/>
  <c r="N1777" i="3" a="1"/>
  <c r="N1777" i="3" s="1"/>
  <c r="N427" i="3" a="1"/>
  <c r="N427" i="3" s="1"/>
  <c r="N1330" i="3" a="1"/>
  <c r="N1330" i="3" s="1"/>
  <c r="N1243" i="3" a="1"/>
  <c r="N1243" i="3" s="1"/>
  <c r="N1561" i="3" a="1"/>
  <c r="N1561" i="3" s="1"/>
  <c r="N2005" i="3" a="1"/>
  <c r="N2005" i="3" s="1"/>
  <c r="O694" i="3" a="1"/>
  <c r="O694" i="3" s="1"/>
  <c r="N605" i="3" a="1"/>
  <c r="N605" i="3" s="1"/>
  <c r="N356" i="3" a="1"/>
  <c r="N356" i="3" s="1"/>
  <c r="N646" i="3" a="1"/>
  <c r="N646" i="3" s="1"/>
  <c r="O1988" i="3" a="1"/>
  <c r="O1988" i="3" s="1"/>
  <c r="N690" i="3" a="1"/>
  <c r="N690" i="3" s="1"/>
  <c r="N3215" i="3" a="1"/>
  <c r="N3215" i="3" s="1"/>
  <c r="N3690" i="3" a="1"/>
  <c r="N3690" i="3" s="1"/>
  <c r="N1725" i="3" a="1"/>
  <c r="N1725" i="3" s="1"/>
  <c r="N4618" i="3" a="1"/>
  <c r="N4618" i="3" s="1"/>
  <c r="N4253" i="3" a="1"/>
  <c r="N4253" i="3" s="1"/>
  <c r="N3663" i="3" a="1"/>
  <c r="N3663" i="3" s="1"/>
  <c r="N1785" i="3" a="1"/>
  <c r="N1785" i="3" s="1"/>
  <c r="N240" i="3" a="1"/>
  <c r="N240" i="3" s="1"/>
  <c r="N23" i="3" a="1"/>
  <c r="N23" i="3" s="1"/>
  <c r="N1403" i="3" a="1"/>
  <c r="N1403" i="3" s="1"/>
  <c r="N4059" i="3" a="1"/>
  <c r="N4059" i="3" s="1"/>
  <c r="N2004" i="3" a="1"/>
  <c r="N2004" i="3" s="1"/>
  <c r="N3667" i="3" a="1"/>
  <c r="N3667" i="3" s="1"/>
  <c r="N9530" i="3" a="1"/>
  <c r="N9530" i="3" s="1"/>
  <c r="O7028" i="3" a="1"/>
  <c r="O7028" i="3" s="1"/>
  <c r="N8659" i="3" a="1"/>
  <c r="N8659" i="3" s="1"/>
  <c r="N8780" i="3" a="1"/>
  <c r="N8780" i="3" s="1"/>
  <c r="N3361" i="3" a="1"/>
  <c r="N3361" i="3" s="1"/>
  <c r="O396" i="3" a="1"/>
  <c r="O396" i="3" s="1"/>
  <c r="N8174" i="3" a="1"/>
  <c r="N8174" i="3" s="1"/>
  <c r="O930" i="3" a="1"/>
  <c r="O930" i="3" s="1"/>
  <c r="N724" i="3" a="1"/>
  <c r="N724" i="3" s="1"/>
  <c r="N3852" i="3" a="1"/>
  <c r="N3852" i="3" s="1"/>
  <c r="N1383" i="3" a="1"/>
  <c r="N1383" i="3" s="1"/>
  <c r="N4325" i="3" a="1"/>
  <c r="N4325" i="3" s="1"/>
  <c r="N1231" i="3" a="1"/>
  <c r="N1231" i="3" s="1"/>
  <c r="N1373" i="3" a="1"/>
  <c r="N1373" i="3" s="1"/>
  <c r="N14" i="3" a="1"/>
  <c r="N14" i="3" s="1"/>
  <c r="N4" i="3" a="1"/>
  <c r="N4" i="3" s="1"/>
  <c r="N1909" i="3" a="1"/>
  <c r="N1909" i="3" s="1"/>
  <c r="N1759" i="3" a="1"/>
  <c r="N1759" i="3" s="1"/>
  <c r="N3463" i="3" a="1"/>
  <c r="N3463" i="3" s="1"/>
  <c r="N8045" i="3" a="1"/>
  <c r="N8045" i="3" s="1"/>
  <c r="O9280" i="3" a="1"/>
  <c r="O9280" i="3" s="1"/>
  <c r="O7801" i="3" a="1"/>
  <c r="O7801" i="3" s="1"/>
  <c r="O6363" i="3" a="1"/>
  <c r="O6363" i="3" s="1"/>
  <c r="N6926" i="3" a="1"/>
  <c r="N6926" i="3" s="1"/>
  <c r="N6834" i="3" a="1"/>
  <c r="N6834" i="3" s="1"/>
  <c r="O88" i="3" a="1"/>
  <c r="O88" i="3" s="1"/>
  <c r="O2125" i="3" a="1"/>
  <c r="O2125" i="3" s="1"/>
  <c r="N8861" i="3" a="1"/>
  <c r="N8861" i="3" s="1"/>
  <c r="O725" i="3" a="1"/>
  <c r="O725" i="3" s="1"/>
  <c r="O1874" i="3" a="1"/>
  <c r="O1874" i="3" s="1"/>
  <c r="O913" i="3" a="1"/>
  <c r="O913" i="3" s="1"/>
  <c r="N3010" i="3" a="1"/>
  <c r="N3010" i="3" s="1"/>
  <c r="N2470" i="3" a="1"/>
  <c r="N2470" i="3" s="1"/>
  <c r="N1853" i="3" a="1"/>
  <c r="N1853" i="3" s="1"/>
  <c r="N1795" i="3" a="1"/>
  <c r="N1795" i="3" s="1"/>
  <c r="N101" i="3" a="1"/>
  <c r="N101" i="3" s="1"/>
  <c r="N286" i="3" a="1"/>
  <c r="N286" i="3" s="1"/>
  <c r="N155" i="3" a="1"/>
  <c r="N155" i="3" s="1"/>
  <c r="N7100" i="3" a="1"/>
  <c r="N7100" i="3" s="1"/>
  <c r="O5550" i="3" a="1"/>
  <c r="O5550" i="3" s="1"/>
  <c r="O8728" i="3" a="1"/>
  <c r="O8728" i="3" s="1"/>
  <c r="N9072" i="3" a="1"/>
  <c r="N9072" i="3" s="1"/>
  <c r="O9409" i="3" a="1"/>
  <c r="O9409" i="3" s="1"/>
  <c r="N7629" i="3" a="1"/>
  <c r="N7629" i="3" s="1"/>
  <c r="N510" i="3" a="1"/>
  <c r="N510" i="3" s="1"/>
  <c r="O1321" i="3" a="1"/>
  <c r="O1321" i="3" s="1"/>
  <c r="O1462" i="3" a="1"/>
  <c r="O1462" i="3" s="1"/>
  <c r="O8" i="3" a="1"/>
  <c r="O8" i="3" s="1"/>
  <c r="N595" i="3" a="1"/>
  <c r="N595" i="3" s="1"/>
  <c r="N491" i="3" a="1"/>
  <c r="N491" i="3" s="1"/>
  <c r="N2518" i="3" a="1"/>
  <c r="N2518" i="3" s="1"/>
  <c r="N3894" i="3" a="1"/>
  <c r="N3894" i="3" s="1"/>
  <c r="N2258" i="3" a="1"/>
  <c r="N2258" i="3" s="1"/>
  <c r="N2731" i="3" a="1"/>
  <c r="N2731" i="3" s="1"/>
  <c r="N3548" i="3" a="1"/>
  <c r="N3548" i="3" s="1"/>
  <c r="N3447" i="3" a="1"/>
  <c r="N3447" i="3" s="1"/>
  <c r="N4625" i="3" a="1"/>
  <c r="N4625" i="3" s="1"/>
  <c r="N3986" i="3" a="1"/>
  <c r="N3986" i="3" s="1"/>
  <c r="N1904" i="3" a="1"/>
  <c r="N1904" i="3" s="1"/>
  <c r="N2410" i="3" a="1"/>
  <c r="N2410" i="3" s="1"/>
  <c r="O7211" i="3" a="1"/>
  <c r="O7211" i="3" s="1"/>
  <c r="N5598" i="3" a="1"/>
  <c r="N5598" i="3" s="1"/>
  <c r="N5314" i="3" a="1"/>
  <c r="N5314" i="3" s="1"/>
  <c r="O1483" i="3" a="1"/>
  <c r="O1483" i="3" s="1"/>
  <c r="N945" i="3" a="1"/>
  <c r="N945" i="3" s="1"/>
  <c r="O1263" i="3" a="1"/>
  <c r="O1263" i="3" s="1"/>
  <c r="O1157" i="3" a="1"/>
  <c r="O1157" i="3" s="1"/>
  <c r="O1343" i="3" a="1"/>
  <c r="O1343" i="3" s="1"/>
  <c r="O3943" i="3" a="1"/>
  <c r="O3943" i="3" s="1"/>
  <c r="O432" i="3" a="1"/>
  <c r="O432" i="3" s="1"/>
  <c r="N585" i="3" a="1"/>
  <c r="N585" i="3" s="1"/>
  <c r="N1666" i="3" a="1"/>
  <c r="N1666" i="3" s="1"/>
  <c r="N1835" i="3" a="1"/>
  <c r="N1835" i="3" s="1"/>
  <c r="N2969" i="3" a="1"/>
  <c r="N2969" i="3" s="1"/>
  <c r="N1010" i="3" a="1"/>
  <c r="N1010" i="3" s="1"/>
  <c r="N7" i="3" a="1"/>
  <c r="N7" i="3" s="1"/>
  <c r="N2572" i="3" a="1"/>
  <c r="N2572" i="3" s="1"/>
  <c r="N633" i="3" a="1"/>
  <c r="N633" i="3" s="1"/>
  <c r="N1322" i="3" a="1"/>
  <c r="N1322" i="3" s="1"/>
  <c r="N648" i="3" a="1"/>
  <c r="N648" i="3" s="1"/>
  <c r="N2113" i="3" a="1"/>
  <c r="N2113" i="3" s="1"/>
  <c r="O7364" i="3" a="1"/>
  <c r="O7364" i="3" s="1"/>
  <c r="N9394" i="3" a="1"/>
  <c r="N9394" i="3" s="1"/>
  <c r="N5916" i="3" a="1"/>
  <c r="N5916" i="3" s="1"/>
  <c r="N7714" i="3" a="1"/>
  <c r="N7714" i="3" s="1"/>
  <c r="O2649" i="3" a="1"/>
  <c r="O2649" i="3" s="1"/>
  <c r="N9113" i="3" a="1"/>
  <c r="N9113" i="3" s="1"/>
  <c r="O2334" i="3" a="1"/>
  <c r="O2334" i="3" s="1"/>
  <c r="N1123" i="3" a="1"/>
  <c r="N1123" i="3" s="1"/>
  <c r="N2102" i="3" a="1"/>
  <c r="N2102" i="3" s="1"/>
  <c r="O160" i="3" a="1"/>
  <c r="O160" i="3" s="1"/>
  <c r="N6807" i="3" a="1"/>
  <c r="N6807" i="3" s="1"/>
  <c r="N2599" i="3" a="1"/>
  <c r="N2599" i="3" s="1"/>
  <c r="N3021" i="3" a="1"/>
  <c r="N3021" i="3" s="1"/>
  <c r="N4532" i="3" a="1"/>
  <c r="N4532" i="3" s="1"/>
  <c r="N765" i="3" a="1"/>
  <c r="N765" i="3" s="1"/>
  <c r="N2333" i="3" a="1"/>
  <c r="N2333" i="3" s="1"/>
  <c r="N314" i="3" a="1"/>
  <c r="N314" i="3" s="1"/>
  <c r="N38" i="3" a="1"/>
  <c r="N38" i="3" s="1"/>
  <c r="N111" i="3" a="1"/>
  <c r="N111" i="3" s="1"/>
  <c r="N8788" i="3" a="1"/>
  <c r="N8788" i="3" s="1"/>
  <c r="N3887" i="3" a="1"/>
  <c r="N3887" i="3" s="1"/>
  <c r="N5368" i="3" a="1"/>
  <c r="N5368" i="3" s="1"/>
  <c r="N5392" i="3" a="1"/>
  <c r="N5392" i="3" s="1"/>
  <c r="N5152" i="3" a="1"/>
  <c r="N5152" i="3" s="1"/>
  <c r="N8798" i="3" a="1"/>
  <c r="N8798" i="3" s="1"/>
  <c r="N9203" i="3" a="1"/>
  <c r="N9203" i="3" s="1"/>
  <c r="O907" i="3" a="1"/>
  <c r="O907" i="3" s="1"/>
  <c r="N7662" i="3" a="1"/>
  <c r="N7662" i="3" s="1"/>
  <c r="N3276" i="3" a="1"/>
  <c r="N3276" i="3" s="1"/>
  <c r="O1153" i="3" a="1"/>
  <c r="O1153" i="3" s="1"/>
  <c r="O4795" i="3" a="1"/>
  <c r="O4795" i="3" s="1"/>
  <c r="O525" i="3" a="1"/>
  <c r="O525" i="3" s="1"/>
  <c r="O1397" i="3" a="1"/>
  <c r="O1397" i="3" s="1"/>
  <c r="O1539" i="3" a="1"/>
  <c r="O1539" i="3" s="1"/>
  <c r="N8250" i="3" a="1"/>
  <c r="N8250" i="3" s="1"/>
  <c r="N3927" i="3" a="1"/>
  <c r="N3927" i="3" s="1"/>
  <c r="N103" i="3" a="1"/>
  <c r="N103" i="3" s="1"/>
  <c r="N2179" i="3" a="1"/>
  <c r="N2179" i="3" s="1"/>
  <c r="N476" i="3" a="1"/>
  <c r="N476" i="3" s="1"/>
  <c r="N2430" i="3" a="1"/>
  <c r="N2430" i="3" s="1"/>
  <c r="N1557" i="3" a="1"/>
  <c r="N1557" i="3" s="1"/>
  <c r="N851" i="3" a="1"/>
  <c r="N851" i="3" s="1"/>
  <c r="N2959" i="3" a="1"/>
  <c r="N2959" i="3" s="1"/>
  <c r="N397" i="3" a="1"/>
  <c r="N397" i="3" s="1"/>
  <c r="O1917" i="3" a="1"/>
  <c r="O1917" i="3" s="1"/>
  <c r="N639" i="3" a="1"/>
  <c r="N639" i="3" s="1"/>
  <c r="N1054" i="3" a="1"/>
  <c r="N1054" i="3" s="1"/>
  <c r="O1595" i="3" a="1"/>
  <c r="O1595" i="3" s="1"/>
  <c r="O1641" i="3" a="1"/>
  <c r="O1641" i="3" s="1"/>
  <c r="N1389" i="3" a="1"/>
  <c r="N1389" i="3" s="1"/>
  <c r="N1390" i="3" a="1"/>
  <c r="N1390" i="3" s="1"/>
  <c r="N9063" i="3" a="1"/>
  <c r="N9063" i="3" s="1"/>
  <c r="N1225" i="3" a="1"/>
  <c r="N1225" i="3" s="1"/>
  <c r="N1431" i="3" a="1"/>
  <c r="N1431" i="3" s="1"/>
  <c r="N2029" i="3" a="1"/>
  <c r="N2029" i="3" s="1"/>
  <c r="N1201" i="3" a="1"/>
  <c r="N1201" i="3" s="1"/>
  <c r="N4732" i="3" a="1"/>
  <c r="N4732" i="3" s="1"/>
  <c r="N3972" i="3" a="1"/>
  <c r="N3972" i="3" s="1"/>
  <c r="N4548" i="3" a="1"/>
  <c r="N4548" i="3" s="1"/>
  <c r="N1406" i="3" a="1"/>
  <c r="N1406" i="3" s="1"/>
  <c r="N2634" i="3" a="1"/>
  <c r="N2634" i="3" s="1"/>
  <c r="N3014" i="3" a="1"/>
  <c r="N3014" i="3" s="1"/>
  <c r="N7052" i="3" a="1"/>
  <c r="N7052" i="3" s="1"/>
  <c r="N5984" i="3" a="1"/>
  <c r="N5984" i="3" s="1"/>
  <c r="N6823" i="3" a="1"/>
  <c r="N6823" i="3" s="1"/>
  <c r="N9133" i="3" a="1"/>
  <c r="N9133" i="3" s="1"/>
  <c r="N6101" i="3" a="1"/>
  <c r="N6101" i="3" s="1"/>
  <c r="N7117" i="3" a="1"/>
  <c r="N7117" i="3" s="1"/>
  <c r="O9597" i="3" a="1"/>
  <c r="O9597" i="3" s="1"/>
  <c r="N7560" i="3" a="1"/>
  <c r="N7560" i="3" s="1"/>
  <c r="N8892" i="3" a="1"/>
  <c r="N8892" i="3" s="1"/>
  <c r="N3833" i="3" a="1"/>
  <c r="N3833" i="3" s="1"/>
  <c r="O971" i="3" a="1"/>
  <c r="O971" i="3" s="1"/>
  <c r="O436" i="3" a="1"/>
  <c r="O436" i="3" s="1"/>
  <c r="O806" i="3" a="1"/>
  <c r="O806" i="3" s="1"/>
  <c r="O529" i="3" a="1"/>
  <c r="O529" i="3" s="1"/>
  <c r="O3951" i="3" a="1"/>
  <c r="O3951" i="3" s="1"/>
  <c r="N4401" i="3" a="1"/>
  <c r="N4401" i="3" s="1"/>
  <c r="N1745" i="3" a="1"/>
  <c r="N1745" i="3" s="1"/>
  <c r="N3608" i="3" a="1"/>
  <c r="N3608" i="3" s="1"/>
  <c r="N2805" i="3" a="1"/>
  <c r="N2805" i="3" s="1"/>
  <c r="N4544" i="3" a="1"/>
  <c r="N4544" i="3" s="1"/>
  <c r="N125" i="3" a="1"/>
  <c r="N125" i="3" s="1"/>
  <c r="N1979" i="3" a="1"/>
  <c r="N1979" i="3" s="1"/>
  <c r="N9334" i="3" a="1"/>
  <c r="N9334" i="3" s="1"/>
  <c r="N6835" i="3" a="1"/>
  <c r="N6835" i="3" s="1"/>
  <c r="N5824" i="3" a="1"/>
  <c r="N5824" i="3" s="1"/>
  <c r="N9093" i="3" a="1"/>
  <c r="N9093" i="3" s="1"/>
  <c r="N9995" i="3" a="1"/>
  <c r="N9995" i="3" s="1"/>
  <c r="N8136" i="3" a="1"/>
  <c r="N8136" i="3" s="1"/>
  <c r="N7625" i="3" a="1"/>
  <c r="N7625" i="3" s="1"/>
  <c r="N8278" i="3" a="1"/>
  <c r="N8278" i="3" s="1"/>
  <c r="N2597" i="3" a="1"/>
  <c r="N2597" i="3" s="1"/>
  <c r="O4667" i="3" a="1"/>
  <c r="O4667" i="3" s="1"/>
  <c r="N2687" i="3" a="1"/>
  <c r="N2687" i="3" s="1"/>
  <c r="O811" i="3" a="1"/>
  <c r="O811" i="3" s="1"/>
  <c r="N3845" i="3" a="1"/>
  <c r="N3845" i="3" s="1"/>
  <c r="O1396" i="3" a="1"/>
  <c r="O1396" i="3" s="1"/>
  <c r="N509" i="3" a="1"/>
  <c r="N509" i="3" s="1"/>
  <c r="N1992" i="3" a="1"/>
  <c r="N1992" i="3" s="1"/>
  <c r="N416" i="3" a="1"/>
  <c r="N416" i="3" s="1"/>
  <c r="O1458" i="3" a="1"/>
  <c r="O1458" i="3" s="1"/>
  <c r="O643" i="3" a="1"/>
  <c r="O643" i="3" s="1"/>
  <c r="O994" i="3" a="1"/>
  <c r="O994" i="3" s="1"/>
  <c r="N7146" i="3" a="1"/>
  <c r="N7146" i="3" s="1"/>
  <c r="N9227" i="3" a="1"/>
  <c r="N9227" i="3" s="1"/>
  <c r="N158" i="3" a="1"/>
  <c r="N158" i="3" s="1"/>
  <c r="N2259" i="3" a="1"/>
  <c r="N2259" i="3" s="1"/>
  <c r="N1755" i="3" a="1"/>
  <c r="N1755" i="3" s="1"/>
  <c r="N817" i="3" a="1"/>
  <c r="N817" i="3" s="1"/>
  <c r="N1179" i="3" a="1"/>
  <c r="N1179" i="3" s="1"/>
  <c r="N4233" i="3" a="1"/>
  <c r="N4233" i="3" s="1"/>
  <c r="N414" i="3" a="1"/>
  <c r="N414" i="3" s="1"/>
  <c r="N4364" i="3" a="1"/>
  <c r="N4364" i="3" s="1"/>
  <c r="N1998" i="3" a="1"/>
  <c r="N1998" i="3" s="1"/>
  <c r="N1388" i="3" a="1"/>
  <c r="N1388" i="3" s="1"/>
  <c r="N3395" i="3" a="1"/>
  <c r="N3395" i="3" s="1"/>
  <c r="N2295" i="3" a="1"/>
  <c r="N2295" i="3" s="1"/>
  <c r="N9259" i="3" a="1"/>
  <c r="N9259" i="3" s="1"/>
  <c r="N7633" i="3" a="1"/>
  <c r="N7633" i="3" s="1"/>
  <c r="N6695" i="3" a="1"/>
  <c r="N6695" i="3" s="1"/>
  <c r="N9583" i="3" a="1"/>
  <c r="N9583" i="3" s="1"/>
  <c r="N4320" i="3" a="1"/>
  <c r="N4320" i="3" s="1"/>
  <c r="N3270" i="3" a="1"/>
  <c r="N3270" i="3" s="1"/>
  <c r="N4311" i="3" a="1"/>
  <c r="N4311" i="3" s="1"/>
  <c r="O1371" i="3" a="1"/>
  <c r="O1371" i="3" s="1"/>
  <c r="N1207" i="3" a="1"/>
  <c r="N1207" i="3" s="1"/>
  <c r="N1762" i="3" a="1"/>
  <c r="N1762" i="3" s="1"/>
  <c r="O239" i="3" a="1"/>
  <c r="O239" i="3" s="1"/>
  <c r="N2864" i="3" a="1"/>
  <c r="N2864" i="3" s="1"/>
  <c r="N2345" i="3" a="1"/>
  <c r="N2345" i="3" s="1"/>
  <c r="N2931" i="3" a="1"/>
  <c r="N2931" i="3" s="1"/>
  <c r="N1779" i="3" a="1"/>
  <c r="N1779" i="3" s="1"/>
  <c r="N71" i="3" a="1"/>
  <c r="N71" i="3" s="1"/>
  <c r="N241" i="3" a="1"/>
  <c r="N241" i="3" s="1"/>
  <c r="N1681" i="3" a="1"/>
  <c r="N1681" i="3" s="1"/>
  <c r="N1919" i="3" a="1"/>
  <c r="N1919" i="3" s="1"/>
  <c r="N2942" i="3" a="1"/>
  <c r="N2942" i="3" s="1"/>
  <c r="O8411" i="3" a="1"/>
  <c r="O8411" i="3" s="1"/>
  <c r="N8078" i="3" a="1"/>
  <c r="N8078" i="3" s="1"/>
  <c r="N3223" i="3" a="1"/>
  <c r="N3223" i="3" s="1"/>
  <c r="N8972" i="3" a="1"/>
  <c r="N8972" i="3" s="1"/>
  <c r="O739" i="3" a="1"/>
  <c r="O739" i="3" s="1"/>
  <c r="N3483" i="3" a="1"/>
  <c r="N3483" i="3" s="1"/>
  <c r="O723" i="3" a="1"/>
  <c r="O723" i="3" s="1"/>
  <c r="O1166" i="3" a="1"/>
  <c r="O1166" i="3" s="1"/>
  <c r="N325" i="3" a="1"/>
  <c r="N325" i="3" s="1"/>
  <c r="O669" i="3" a="1"/>
  <c r="O669" i="3" s="1"/>
  <c r="N2956" i="3" a="1"/>
  <c r="N2956" i="3" s="1"/>
  <c r="N1799" i="3" a="1"/>
  <c r="N1799" i="3" s="1"/>
  <c r="N957" i="3" a="1"/>
  <c r="N957" i="3" s="1"/>
  <c r="N4810" i="3" a="1"/>
  <c r="N4810" i="3" s="1"/>
  <c r="N706" i="3" a="1"/>
  <c r="N706" i="3" s="1"/>
  <c r="N2058" i="3" a="1"/>
  <c r="N2058" i="3" s="1"/>
  <c r="N246" i="3" a="1"/>
  <c r="N246" i="3" s="1"/>
  <c r="N262" i="3" a="1"/>
  <c r="N262" i="3" s="1"/>
  <c r="N3347" i="3" a="1"/>
  <c r="N3347" i="3" s="1"/>
  <c r="N1241" i="3" a="1"/>
  <c r="N1241" i="3" s="1"/>
  <c r="N53" i="3" a="1"/>
  <c r="N53" i="3" s="1"/>
  <c r="N174" i="3" a="1"/>
  <c r="N174" i="3" s="1"/>
  <c r="N5658" i="3" a="1"/>
  <c r="N5658" i="3" s="1"/>
  <c r="O7904" i="3" a="1"/>
  <c r="O7904" i="3" s="1"/>
  <c r="O2349" i="3" a="1"/>
  <c r="O2349" i="3" s="1"/>
  <c r="N2910" i="3" a="1"/>
  <c r="N2910" i="3" s="1"/>
  <c r="N8627" i="3" a="1"/>
  <c r="N8627" i="3" s="1"/>
  <c r="N3924" i="3" a="1"/>
  <c r="N3924" i="3" s="1"/>
  <c r="N2584" i="3" a="1"/>
  <c r="N2584" i="3" s="1"/>
  <c r="N1809" i="3" a="1"/>
  <c r="N1809" i="3" s="1"/>
  <c r="N1735" i="3" a="1"/>
  <c r="N1735" i="3" s="1"/>
  <c r="O367" i="3" a="1"/>
  <c r="O367" i="3" s="1"/>
  <c r="O564" i="3" a="1"/>
  <c r="O564" i="3" s="1"/>
  <c r="N1559" i="3" a="1"/>
  <c r="N1559" i="3" s="1"/>
  <c r="N454" i="3" a="1"/>
  <c r="N454" i="3" s="1"/>
  <c r="N3551" i="3" a="1"/>
  <c r="N3551" i="3" s="1"/>
  <c r="N2954" i="3" a="1"/>
  <c r="N2954" i="3" s="1"/>
  <c r="N1507" i="3" a="1"/>
  <c r="N1507" i="3" s="1"/>
  <c r="N9531" i="3" a="1"/>
  <c r="N9531" i="3" s="1"/>
  <c r="N1293" i="3" a="1"/>
  <c r="N1293" i="3" s="1"/>
  <c r="N1687" i="3" a="1"/>
  <c r="N1687" i="3" s="1"/>
  <c r="N394" i="3" a="1"/>
  <c r="N394" i="3" s="1"/>
  <c r="N2882" i="3" a="1"/>
  <c r="N2882" i="3" s="1"/>
  <c r="N4508" i="3" a="1"/>
  <c r="N4508" i="3" s="1"/>
  <c r="N2252" i="3" a="1"/>
  <c r="N2252" i="3" s="1"/>
  <c r="N1569" i="3" a="1"/>
  <c r="N1569" i="3" s="1"/>
  <c r="N226" i="3" a="1"/>
  <c r="N226" i="3" s="1"/>
  <c r="N386" i="3" a="1"/>
  <c r="N386" i="3" s="1"/>
  <c r="N244" i="3" a="1"/>
  <c r="N244" i="3" s="1"/>
  <c r="N1460" i="3" a="1"/>
  <c r="N1460" i="3" s="1"/>
  <c r="N2757" i="3" a="1"/>
  <c r="N2757" i="3" s="1"/>
  <c r="N5272" i="3" a="1"/>
  <c r="N5272" i="3" s="1"/>
  <c r="N8420" i="3" a="1"/>
  <c r="N8420" i="3" s="1"/>
  <c r="N9688" i="3" a="1"/>
  <c r="N9688" i="3" s="1"/>
  <c r="O2149" i="3" a="1"/>
  <c r="O2149" i="3" s="1"/>
  <c r="N7664" i="3" a="1"/>
  <c r="N7664" i="3" s="1"/>
  <c r="O2132" i="3" a="1"/>
  <c r="O2132" i="3" s="1"/>
  <c r="N3745" i="3" a="1"/>
  <c r="N3745" i="3" s="1"/>
  <c r="N2289" i="3" a="1"/>
  <c r="N2289" i="3" s="1"/>
  <c r="O773" i="3" a="1"/>
  <c r="O773" i="3" s="1"/>
  <c r="O1591" i="3" a="1"/>
  <c r="O1591" i="3" s="1"/>
  <c r="O2810" i="3" a="1"/>
  <c r="O2810" i="3" s="1"/>
  <c r="N1831" i="3" a="1"/>
  <c r="N1831" i="3" s="1"/>
  <c r="O2174" i="3" a="1"/>
  <c r="O2174" i="3" s="1"/>
  <c r="N2174" i="3" a="1"/>
  <c r="N2174" i="3" s="1"/>
  <c r="O3492" i="3" a="1"/>
  <c r="O3492" i="3" s="1"/>
  <c r="N3492" i="3" a="1"/>
  <c r="N3492" i="3" s="1"/>
  <c r="O3199" i="3" a="1"/>
  <c r="O3199" i="3" s="1"/>
  <c r="N3199" i="3" a="1"/>
  <c r="N3199" i="3" s="1"/>
  <c r="O1611" i="3" a="1"/>
  <c r="O1611" i="3" s="1"/>
  <c r="N1611" i="3" a="1"/>
  <c r="N1611" i="3" s="1"/>
  <c r="O576" i="3" a="1"/>
  <c r="O576" i="3" s="1"/>
  <c r="N576" i="3" a="1"/>
  <c r="N576" i="3" s="1"/>
  <c r="N955" i="3" a="1"/>
  <c r="N955" i="3" s="1"/>
  <c r="O955" i="3" a="1"/>
  <c r="O955" i="3" s="1"/>
  <c r="O1607" i="3" a="1"/>
  <c r="O1607" i="3" s="1"/>
  <c r="N1607" i="3" a="1"/>
  <c r="N1607" i="3" s="1"/>
  <c r="O1467" i="3" a="1"/>
  <c r="O1467" i="3" s="1"/>
  <c r="N1467" i="3" a="1"/>
  <c r="N1467" i="3" s="1"/>
  <c r="O3121" i="3" a="1"/>
  <c r="O3121" i="3" s="1"/>
  <c r="N3121" i="3" a="1"/>
  <c r="N3121" i="3" s="1"/>
  <c r="O4462" i="3" a="1"/>
  <c r="O4462" i="3" s="1"/>
  <c r="N4462" i="3" a="1"/>
  <c r="N4462" i="3" s="1"/>
  <c r="N1606" i="3" a="1"/>
  <c r="N1606" i="3" s="1"/>
  <c r="O1606" i="3" a="1"/>
  <c r="O1606" i="3" s="1"/>
  <c r="N444" i="3" a="1"/>
  <c r="N444" i="3" s="1"/>
  <c r="O444" i="3" a="1"/>
  <c r="O444" i="3" s="1"/>
  <c r="O4518" i="3" a="1"/>
  <c r="O4518" i="3" s="1"/>
  <c r="N4518" i="3" a="1"/>
  <c r="N4518" i="3" s="1"/>
  <c r="O772" i="3" a="1"/>
  <c r="O772" i="3" s="1"/>
  <c r="N772" i="3" a="1"/>
  <c r="N772" i="3" s="1"/>
  <c r="O974" i="3" a="1"/>
  <c r="O974" i="3" s="1"/>
  <c r="N974" i="3" a="1"/>
  <c r="N974" i="3" s="1"/>
  <c r="O1125" i="3" a="1"/>
  <c r="O1125" i="3" s="1"/>
  <c r="N1125" i="3" a="1"/>
  <c r="N1125" i="3" s="1"/>
  <c r="N672" i="3" a="1"/>
  <c r="N672" i="3" s="1"/>
  <c r="O672" i="3" a="1"/>
  <c r="O672" i="3" s="1"/>
  <c r="O2107" i="3" a="1"/>
  <c r="O2107" i="3" s="1"/>
  <c r="N2107" i="3" a="1"/>
  <c r="N2107" i="3" s="1"/>
  <c r="N40" i="3" a="1"/>
  <c r="N40" i="3" s="1"/>
  <c r="O40" i="3" a="1"/>
  <c r="O40" i="3" s="1"/>
  <c r="O4431" i="3" a="1"/>
  <c r="O4431" i="3" s="1"/>
  <c r="N4431" i="3" a="1"/>
  <c r="N4431" i="3" s="1"/>
  <c r="O692" i="3" a="1"/>
  <c r="O692" i="3" s="1"/>
  <c r="N692" i="3" a="1"/>
  <c r="N692" i="3" s="1"/>
  <c r="O3004" i="3" a="1"/>
  <c r="O3004" i="3" s="1"/>
  <c r="N3004" i="3" a="1"/>
  <c r="N3004" i="3" s="1"/>
  <c r="O1943" i="3" a="1"/>
  <c r="O1943" i="3" s="1"/>
  <c r="N1943" i="3" a="1"/>
  <c r="N1943" i="3" s="1"/>
  <c r="N2204" i="3" a="1"/>
  <c r="N2204" i="3" s="1"/>
  <c r="O2204" i="3" a="1"/>
  <c r="O2204" i="3" s="1"/>
  <c r="O1346" i="3" a="1"/>
  <c r="O1346" i="3" s="1"/>
  <c r="N1346" i="3" a="1"/>
  <c r="N1346" i="3" s="1"/>
  <c r="N883" i="3" a="1"/>
  <c r="N883" i="3" s="1"/>
  <c r="O883" i="3" a="1"/>
  <c r="O883" i="3" s="1"/>
  <c r="N1551" i="3" a="1"/>
  <c r="N1551" i="3" s="1"/>
  <c r="O1551" i="3" a="1"/>
  <c r="O1551" i="3" s="1"/>
  <c r="O1167" i="3" a="1"/>
  <c r="O1167" i="3" s="1"/>
  <c r="N1167" i="3" a="1"/>
  <c r="N1167" i="3" s="1"/>
  <c r="O1707" i="3" a="1"/>
  <c r="O1707" i="3" s="1"/>
  <c r="N1707" i="3" a="1"/>
  <c r="N1707" i="3" s="1"/>
  <c r="N2999" i="3" a="1"/>
  <c r="N2999" i="3" s="1"/>
  <c r="O2999" i="3" a="1"/>
  <c r="O2999" i="3" s="1"/>
  <c r="O1873" i="3" a="1"/>
  <c r="O1873" i="3" s="1"/>
  <c r="N1873" i="3" a="1"/>
  <c r="N1873" i="3" s="1"/>
  <c r="O50" i="3" a="1"/>
  <c r="O50" i="3" s="1"/>
  <c r="N50" i="3" a="1"/>
  <c r="N50" i="3" s="1"/>
  <c r="N514" i="3" a="1"/>
  <c r="N514" i="3" s="1"/>
  <c r="O514" i="3" a="1"/>
  <c r="O514" i="3" s="1"/>
  <c r="N341" i="3" a="1"/>
  <c r="N341" i="3" s="1"/>
  <c r="O341" i="3" a="1"/>
  <c r="O341" i="3" s="1"/>
  <c r="N677" i="3" a="1"/>
  <c r="N677" i="3" s="1"/>
  <c r="N657" i="3" a="1"/>
  <c r="N657" i="3" s="1"/>
  <c r="O657" i="3" a="1"/>
  <c r="O657" i="3" s="1"/>
  <c r="N629" i="3" a="1"/>
  <c r="N629" i="3" s="1"/>
  <c r="O629" i="3" a="1"/>
  <c r="O629" i="3" s="1"/>
  <c r="O366" i="3" a="1"/>
  <c r="O366" i="3" s="1"/>
  <c r="N366" i="3" a="1"/>
  <c r="N366" i="3" s="1"/>
  <c r="N2136" i="3" a="1"/>
  <c r="N2136" i="3" s="1"/>
  <c r="O2136" i="3" a="1"/>
  <c r="O2136" i="3" s="1"/>
  <c r="O1399" i="3" a="1"/>
  <c r="O1399" i="3" s="1"/>
  <c r="N1399" i="3" a="1"/>
  <c r="N1399" i="3" s="1"/>
  <c r="N475" i="3" a="1"/>
  <c r="N475" i="3" s="1"/>
  <c r="O475" i="3" a="1"/>
  <c r="O475" i="3" s="1"/>
  <c r="N2378" i="3" a="1"/>
  <c r="N2378" i="3" s="1"/>
  <c r="O2378" i="3" a="1"/>
  <c r="O2378" i="3" s="1"/>
  <c r="O218" i="3" a="1"/>
  <c r="O218" i="3" s="1"/>
  <c r="N218" i="3" a="1"/>
  <c r="N218" i="3" s="1"/>
  <c r="O2550" i="3" a="1"/>
  <c r="O2550" i="3" s="1"/>
  <c r="N2550" i="3" a="1"/>
  <c r="N2550" i="3" s="1"/>
  <c r="O2038" i="3" a="1"/>
  <c r="O2038" i="3" s="1"/>
  <c r="N2038" i="3" a="1"/>
  <c r="N2038" i="3" s="1"/>
  <c r="N429" i="3" a="1"/>
  <c r="N429" i="3" s="1"/>
  <c r="O429" i="3" a="1"/>
  <c r="O429" i="3" s="1"/>
  <c r="O343" i="3" a="1"/>
  <c r="O343" i="3" s="1"/>
  <c r="N343" i="3" a="1"/>
  <c r="N343" i="3" s="1"/>
  <c r="O3343" i="3" a="1"/>
  <c r="O3343" i="3" s="1"/>
  <c r="N3343" i="3" a="1"/>
  <c r="N3343" i="3" s="1"/>
  <c r="N1042" i="3" a="1"/>
  <c r="N1042" i="3" s="1"/>
  <c r="O1042" i="3" a="1"/>
  <c r="O1042" i="3" s="1"/>
  <c r="O1191" i="3" a="1"/>
  <c r="O1191" i="3" s="1"/>
  <c r="N1191" i="3" a="1"/>
  <c r="N1191" i="3" s="1"/>
  <c r="O1286" i="3" a="1"/>
  <c r="O1286" i="3" s="1"/>
  <c r="N1286" i="3" a="1"/>
  <c r="N1286" i="3" s="1"/>
  <c r="O1881" i="3" a="1"/>
  <c r="O1881" i="3" s="1"/>
  <c r="N1881" i="3" a="1"/>
  <c r="N1881" i="3" s="1"/>
  <c r="O3506" i="3" a="1"/>
  <c r="O3506" i="3" s="1"/>
  <c r="N3506" i="3" a="1"/>
  <c r="N3506" i="3" s="1"/>
  <c r="N4474" i="3" a="1"/>
  <c r="N4474" i="3" s="1"/>
  <c r="O4474" i="3" a="1"/>
  <c r="O4474" i="3" s="1"/>
  <c r="O4582" i="3" a="1"/>
  <c r="O4582" i="3" s="1"/>
  <c r="N4582" i="3" a="1"/>
  <c r="N4582" i="3" s="1"/>
  <c r="O3788" i="3" a="1"/>
  <c r="O3788" i="3" s="1"/>
  <c r="N3788" i="3" a="1"/>
  <c r="N3788" i="3" s="1"/>
  <c r="N847" i="3" a="1"/>
  <c r="N847" i="3" s="1"/>
  <c r="O3776" i="3" a="1"/>
  <c r="O3776" i="3" s="1"/>
  <c r="N3776" i="3" a="1"/>
  <c r="N3776" i="3" s="1"/>
  <c r="N3803" i="3" a="1"/>
  <c r="N3803" i="3" s="1"/>
  <c r="O3803" i="3" a="1"/>
  <c r="O3803" i="3" s="1"/>
  <c r="O4153" i="3" a="1"/>
  <c r="O4153" i="3" s="1"/>
  <c r="N4153" i="3" a="1"/>
  <c r="N4153" i="3" s="1"/>
  <c r="O3210" i="3" a="1"/>
  <c r="O3210" i="3" s="1"/>
  <c r="N3210" i="3" a="1"/>
  <c r="N3210" i="3" s="1"/>
  <c r="N5004" i="3" a="1"/>
  <c r="N5004" i="3" s="1"/>
  <c r="O4283" i="3" a="1"/>
  <c r="O4283" i="3" s="1"/>
  <c r="N4283" i="3" a="1"/>
  <c r="N4283" i="3" s="1"/>
  <c r="O2982" i="3" a="1"/>
  <c r="O2982" i="3" s="1"/>
  <c r="N2982" i="3" a="1"/>
  <c r="N2982" i="3" s="1"/>
  <c r="O3399" i="3" a="1"/>
  <c r="O3399" i="3" s="1"/>
  <c r="N3399" i="3" a="1"/>
  <c r="N3399" i="3" s="1"/>
  <c r="O8763" i="3" a="1"/>
  <c r="O8763" i="3" s="1"/>
  <c r="N8763" i="3" a="1"/>
  <c r="N8763" i="3" s="1"/>
  <c r="O4324" i="3" a="1"/>
  <c r="O4324" i="3" s="1"/>
  <c r="N4324" i="3" a="1"/>
  <c r="N4324" i="3" s="1"/>
  <c r="N540" i="3" a="1"/>
  <c r="N540" i="3" s="1"/>
  <c r="O540" i="3" a="1"/>
  <c r="O540" i="3" s="1"/>
  <c r="O5643" i="3" a="1"/>
  <c r="O5643" i="3" s="1"/>
  <c r="N5643" i="3" a="1"/>
  <c r="N5643" i="3" s="1"/>
  <c r="O7428" i="3" a="1"/>
  <c r="O7428" i="3" s="1"/>
  <c r="N7428" i="3" a="1"/>
  <c r="N7428" i="3" s="1"/>
  <c r="O8767" i="3" a="1"/>
  <c r="O8767" i="3" s="1"/>
  <c r="N8767" i="3" a="1"/>
  <c r="N8767" i="3" s="1"/>
  <c r="O301" i="3" a="1"/>
  <c r="O301" i="3" s="1"/>
  <c r="N301" i="3" a="1"/>
  <c r="N301" i="3" s="1"/>
  <c r="O30" i="3" a="1"/>
  <c r="O30" i="3" s="1"/>
  <c r="N30" i="3" a="1"/>
  <c r="N30" i="3" s="1"/>
  <c r="O4496" i="3" a="1"/>
  <c r="O4496" i="3" s="1"/>
  <c r="N4496" i="3" a="1"/>
  <c r="N4496" i="3" s="1"/>
  <c r="O5164" i="3" a="1"/>
  <c r="O5164" i="3" s="1"/>
  <c r="O9634" i="3" a="1"/>
  <c r="O9634" i="3" s="1"/>
  <c r="O795" i="3" a="1"/>
  <c r="O795" i="3" s="1"/>
  <c r="N3475" i="3" a="1"/>
  <c r="N3475" i="3" s="1"/>
  <c r="O3061" i="3" a="1"/>
  <c r="O3061" i="3" s="1"/>
  <c r="N8604" i="3" a="1"/>
  <c r="N8604" i="3" s="1"/>
  <c r="N750" i="3" a="1"/>
  <c r="N750" i="3" s="1"/>
  <c r="N152" i="3" a="1"/>
  <c r="N152" i="3" s="1"/>
  <c r="N4791" i="3" a="1"/>
  <c r="N4791" i="3" s="1"/>
  <c r="N1675" i="3" a="1"/>
  <c r="N1675" i="3" s="1"/>
  <c r="N2831" i="3" a="1"/>
  <c r="N2831" i="3" s="1"/>
  <c r="N688" i="3" a="1"/>
  <c r="N688" i="3" s="1"/>
  <c r="N804" i="3" a="1"/>
  <c r="N804" i="3" s="1"/>
  <c r="N1255" i="3" a="1"/>
  <c r="N1255" i="3" s="1"/>
  <c r="N3105" i="3" a="1"/>
  <c r="N3105" i="3" s="1"/>
  <c r="N2118" i="3" a="1"/>
  <c r="N2118" i="3" s="1"/>
  <c r="N4284" i="3" a="1"/>
  <c r="N4284" i="3" s="1"/>
  <c r="N603" i="3" a="1"/>
  <c r="N603" i="3" s="1"/>
  <c r="N3737" i="3" a="1"/>
  <c r="N3737" i="3" s="1"/>
  <c r="N2828" i="3" a="1"/>
  <c r="N2828" i="3" s="1"/>
  <c r="N9218" i="3" a="1"/>
  <c r="N9218" i="3" s="1"/>
  <c r="N5040" i="3" a="1"/>
  <c r="N5040" i="3" s="1"/>
  <c r="N7738" i="3" a="1"/>
  <c r="N7738" i="3" s="1"/>
  <c r="N8845" i="3" a="1"/>
  <c r="N8845" i="3" s="1"/>
  <c r="N6054" i="3" a="1"/>
  <c r="N6054" i="3" s="1"/>
  <c r="N33" i="3" a="1"/>
  <c r="N33" i="3" s="1"/>
  <c r="O1081" i="3" a="1"/>
  <c r="O1081" i="3" s="1"/>
  <c r="N3647" i="3" a="1"/>
  <c r="N3647" i="3" s="1"/>
  <c r="O2289" i="3" a="1"/>
  <c r="O2289" i="3" s="1"/>
  <c r="N4301" i="3" a="1"/>
  <c r="N4301" i="3" s="1"/>
  <c r="O2063" i="3" a="1"/>
  <c r="O2063" i="3" s="1"/>
  <c r="O3433" i="3" a="1"/>
  <c r="O3433" i="3" s="1"/>
  <c r="O2155" i="3" a="1"/>
  <c r="O2155" i="3" s="1"/>
  <c r="O1821" i="3" a="1"/>
  <c r="O1821" i="3" s="1"/>
  <c r="O504" i="3" a="1"/>
  <c r="O504" i="3" s="1"/>
  <c r="O1134" i="3" a="1"/>
  <c r="O1134" i="3" s="1"/>
  <c r="O1158" i="3" a="1"/>
  <c r="O1158" i="3" s="1"/>
  <c r="O1117" i="3" a="1"/>
  <c r="O1117" i="3" s="1"/>
  <c r="O2602" i="3" a="1"/>
  <c r="O2602" i="3" s="1"/>
  <c r="O1326" i="3" a="1"/>
  <c r="O1326" i="3" s="1"/>
  <c r="O469" i="3" a="1"/>
  <c r="O469" i="3" s="1"/>
  <c r="O3513" i="3" a="1"/>
  <c r="O3513" i="3" s="1"/>
  <c r="O2393" i="3" a="1"/>
  <c r="O2393" i="3" s="1"/>
  <c r="O519" i="3" a="1"/>
  <c r="O519" i="3" s="1"/>
  <c r="O1049" i="3" a="1"/>
  <c r="O1049" i="3" s="1"/>
  <c r="O1487" i="3" a="1"/>
  <c r="O1487" i="3" s="1"/>
  <c r="N332" i="3" a="1"/>
  <c r="N332" i="3" s="1"/>
  <c r="O607" i="3" a="1"/>
  <c r="O607" i="3" s="1"/>
  <c r="N1663" i="3" a="1"/>
  <c r="N1663" i="3" s="1"/>
  <c r="N1699" i="3" a="1"/>
  <c r="N1699" i="3" s="1"/>
  <c r="N3146" i="3" a="1"/>
  <c r="N3146" i="3" s="1"/>
  <c r="N2114" i="3" a="1"/>
  <c r="N2114" i="3" s="1"/>
  <c r="N2236" i="3" a="1"/>
  <c r="N2236" i="3" s="1"/>
  <c r="N1596" i="3" a="1"/>
  <c r="N1596" i="3" s="1"/>
  <c r="N296" i="3" a="1"/>
  <c r="N296" i="3" s="1"/>
  <c r="N326" i="3" a="1"/>
  <c r="N326" i="3" s="1"/>
  <c r="N4168" i="3" a="1"/>
  <c r="N4168" i="3" s="1"/>
  <c r="N162" i="3" a="1"/>
  <c r="N162" i="3" s="1"/>
  <c r="N2752" i="3" a="1"/>
  <c r="N2752" i="3" s="1"/>
  <c r="N9246" i="3" a="1"/>
  <c r="N9246" i="3" s="1"/>
  <c r="N7962" i="3" a="1"/>
  <c r="N7962" i="3" s="1"/>
  <c r="N8778" i="3" a="1"/>
  <c r="N8778" i="3" s="1"/>
  <c r="N5815" i="3" a="1"/>
  <c r="N5815" i="3" s="1"/>
  <c r="N5449" i="3" a="1"/>
  <c r="N5449" i="3" s="1"/>
  <c r="O9327" i="3" a="1"/>
  <c r="O9327" i="3" s="1"/>
  <c r="O6329" i="3" a="1"/>
  <c r="O6329" i="3" s="1"/>
  <c r="O7816" i="3" a="1"/>
  <c r="O7816" i="3" s="1"/>
  <c r="O6078" i="3" a="1"/>
  <c r="O6078" i="3" s="1"/>
  <c r="N8425" i="3" a="1"/>
  <c r="N8425" i="3" s="1"/>
  <c r="O8759" i="3" a="1"/>
  <c r="O8759" i="3" s="1"/>
  <c r="N8100" i="3" a="1"/>
  <c r="N8100" i="3" s="1"/>
  <c r="O42" i="3" a="1"/>
  <c r="O42" i="3" s="1"/>
  <c r="O158" i="3" a="1"/>
  <c r="O158" i="3" s="1"/>
  <c r="O1331" i="3" a="1"/>
  <c r="O1331" i="3" s="1"/>
  <c r="O1443" i="3" a="1"/>
  <c r="O1443" i="3" s="1"/>
  <c r="N8728" i="3" a="1"/>
  <c r="N8728" i="3" s="1"/>
  <c r="N534" i="3" a="1"/>
  <c r="N534" i="3" s="1"/>
  <c r="N4133" i="3" a="1"/>
  <c r="N4133" i="3" s="1"/>
  <c r="N650" i="3" a="1"/>
  <c r="N650" i="3" s="1"/>
  <c r="N2902" i="3" a="1"/>
  <c r="N2902" i="3" s="1"/>
  <c r="N1071" i="3" a="1"/>
  <c r="N1071" i="3" s="1"/>
  <c r="N1764" i="3" a="1"/>
  <c r="N1764" i="3" s="1"/>
  <c r="N953" i="3" a="1"/>
  <c r="N953" i="3" s="1"/>
  <c r="N3902" i="3" a="1"/>
  <c r="N3902" i="3" s="1"/>
  <c r="N4636" i="3" a="1"/>
  <c r="N4636" i="3" s="1"/>
  <c r="N425" i="3" a="1"/>
  <c r="N425" i="3" s="1"/>
  <c r="N4484" i="3" a="1"/>
  <c r="N4484" i="3" s="1"/>
  <c r="N4698" i="3" a="1"/>
  <c r="N4698" i="3" s="1"/>
  <c r="N282" i="3" a="1"/>
  <c r="N282" i="3" s="1"/>
  <c r="N601" i="3" a="1"/>
  <c r="N601" i="3" s="1"/>
  <c r="N3054" i="3" a="1"/>
  <c r="N3054" i="3" s="1"/>
  <c r="N9612" i="3" a="1"/>
  <c r="N9612" i="3" s="1"/>
  <c r="N9478" i="3" a="1"/>
  <c r="N9478" i="3" s="1"/>
  <c r="N7679" i="3" a="1"/>
  <c r="N7679" i="3" s="1"/>
  <c r="N8059" i="3" a="1"/>
  <c r="N8059" i="3" s="1"/>
  <c r="N6729" i="3" a="1"/>
  <c r="N6729" i="3" s="1"/>
  <c r="N6525" i="3" a="1"/>
  <c r="N6525" i="3" s="1"/>
  <c r="N7013" i="3" a="1"/>
  <c r="N7013" i="3" s="1"/>
  <c r="O7776" i="3" a="1"/>
  <c r="O7776" i="3" s="1"/>
  <c r="O7931" i="3" a="1"/>
  <c r="O7931" i="3" s="1"/>
  <c r="O6725" i="3" a="1"/>
  <c r="O6725" i="3" s="1"/>
  <c r="N5020" i="3" a="1"/>
  <c r="N5020" i="3" s="1"/>
  <c r="O2337" i="3" a="1"/>
  <c r="O2337" i="3" s="1"/>
  <c r="O202" i="3" a="1"/>
  <c r="O202" i="3" s="1"/>
  <c r="O768" i="3" a="1"/>
  <c r="O768" i="3" s="1"/>
  <c r="O556" i="3" a="1"/>
  <c r="O556" i="3" s="1"/>
  <c r="O1705" i="3" a="1"/>
  <c r="O1705" i="3" s="1"/>
  <c r="O148" i="3" a="1"/>
  <c r="O148" i="3" s="1"/>
  <c r="N1703" i="3" a="1"/>
  <c r="N1703" i="3" s="1"/>
  <c r="N298" i="3" a="1"/>
  <c r="N298" i="3" s="1"/>
  <c r="N644" i="3" a="1"/>
  <c r="N644" i="3" s="1"/>
  <c r="N1987" i="3" a="1"/>
  <c r="N1987" i="3" s="1"/>
  <c r="N841" i="3" a="1"/>
  <c r="N841" i="3" s="1"/>
  <c r="N1311" i="3" a="1"/>
  <c r="N1311" i="3" s="1"/>
  <c r="N495" i="3" a="1"/>
  <c r="N495" i="3" s="1"/>
  <c r="N1891" i="3" a="1"/>
  <c r="N1891" i="3" s="1"/>
  <c r="N2162" i="3" a="1"/>
  <c r="N2162" i="3" s="1"/>
  <c r="N177" i="3" a="1"/>
  <c r="N177" i="3" s="1"/>
  <c r="N4649" i="3" a="1"/>
  <c r="N4649" i="3" s="1"/>
  <c r="N2395" i="3" a="1"/>
  <c r="N2395" i="3" s="1"/>
  <c r="N8828" i="3" a="1"/>
  <c r="N8828" i="3" s="1"/>
  <c r="N5282" i="3" a="1"/>
  <c r="N5282" i="3" s="1"/>
  <c r="O6395" i="3" a="1"/>
  <c r="O6395" i="3" s="1"/>
  <c r="N5288" i="3" a="1"/>
  <c r="N5288" i="3" s="1"/>
  <c r="O6781" i="3" a="1"/>
  <c r="O6781" i="3" s="1"/>
  <c r="O5380" i="3" a="1"/>
  <c r="O5380" i="3" s="1"/>
  <c r="O5934" i="3" a="1"/>
  <c r="O5934" i="3" s="1"/>
  <c r="O6519" i="3" a="1"/>
  <c r="O6519" i="3" s="1"/>
  <c r="O7379" i="3" a="1"/>
  <c r="O7379" i="3" s="1"/>
  <c r="O7291" i="3" a="1"/>
  <c r="O7291" i="3" s="1"/>
  <c r="O613" i="3" a="1"/>
  <c r="O613" i="3" s="1"/>
  <c r="O1762" i="3" a="1"/>
  <c r="O1762" i="3" s="1"/>
  <c r="N7535" i="3" a="1"/>
  <c r="N7535" i="3" s="1"/>
  <c r="N3877" i="3" a="1"/>
  <c r="N3877" i="3" s="1"/>
  <c r="O867" i="3" a="1"/>
  <c r="O867" i="3" s="1"/>
  <c r="O2102" i="3" a="1"/>
  <c r="O2102" i="3" s="1"/>
  <c r="O3018" i="3" a="1"/>
  <c r="O3018" i="3" s="1"/>
  <c r="O588" i="3" a="1"/>
  <c r="O588" i="3" s="1"/>
  <c r="O485" i="3" a="1"/>
  <c r="O485" i="3" s="1"/>
  <c r="N687" i="3" a="1"/>
  <c r="N687" i="3" s="1"/>
  <c r="O875" i="3" a="1"/>
  <c r="O875" i="3" s="1"/>
  <c r="O794" i="3" a="1"/>
  <c r="O794" i="3" s="1"/>
  <c r="N1582" i="3" a="1"/>
  <c r="N1582" i="3" s="1"/>
  <c r="N2170" i="3" a="1"/>
  <c r="N2170" i="3" s="1"/>
  <c r="N1714" i="3" a="1"/>
  <c r="N1714" i="3" s="1"/>
  <c r="N1806" i="3" a="1"/>
  <c r="N1806" i="3" s="1"/>
  <c r="N4181" i="3" a="1"/>
  <c r="N4181" i="3" s="1"/>
  <c r="N4832" i="3" a="1"/>
  <c r="N4832" i="3" s="1"/>
  <c r="N1641" i="3" a="1"/>
  <c r="N1641" i="3" s="1"/>
  <c r="N4055" i="3" a="1"/>
  <c r="N4055" i="3" s="1"/>
  <c r="N632" i="3" a="1"/>
  <c r="N632" i="3" s="1"/>
  <c r="N4305" i="3" a="1"/>
  <c r="N4305" i="3" s="1"/>
  <c r="N3401" i="3" a="1"/>
  <c r="N3401" i="3" s="1"/>
  <c r="N478" i="3" a="1"/>
  <c r="N478" i="3" s="1"/>
  <c r="N234" i="3" a="1"/>
  <c r="N234" i="3" s="1"/>
  <c r="N330" i="3" a="1"/>
  <c r="N330" i="3" s="1"/>
  <c r="N2014" i="3" a="1"/>
  <c r="N2014" i="3" s="1"/>
  <c r="N384" i="3" a="1"/>
  <c r="N384" i="3" s="1"/>
  <c r="N7536" i="3" a="1"/>
  <c r="N7536" i="3" s="1"/>
  <c r="N8515" i="3" a="1"/>
  <c r="N8515" i="3" s="1"/>
  <c r="N7180" i="3" a="1"/>
  <c r="N7180" i="3" s="1"/>
  <c r="N8110" i="3" a="1"/>
  <c r="N8110" i="3" s="1"/>
  <c r="N5995" i="3" a="1"/>
  <c r="N5995" i="3" s="1"/>
  <c r="N8948" i="3" a="1"/>
  <c r="N8948" i="3" s="1"/>
  <c r="O5514" i="3" a="1"/>
  <c r="O5514" i="3" s="1"/>
  <c r="O5526" i="3" a="1"/>
  <c r="O5526" i="3" s="1"/>
  <c r="N7774" i="3" a="1"/>
  <c r="N7774" i="3" s="1"/>
  <c r="N6308" i="3" a="1"/>
  <c r="N6308" i="3" s="1"/>
  <c r="N5300" i="3" a="1"/>
  <c r="N5300" i="3" s="1"/>
  <c r="N7739" i="3" a="1"/>
  <c r="N7739" i="3" s="1"/>
  <c r="O6037" i="3" a="1"/>
  <c r="O6037" i="3" s="1"/>
  <c r="O5150" i="3" a="1"/>
  <c r="O5150" i="3" s="1"/>
  <c r="O8390" i="3" a="1"/>
  <c r="O8390" i="3" s="1"/>
  <c r="O4193" i="3" a="1"/>
  <c r="O4193" i="3" s="1"/>
  <c r="O3714" i="3" a="1"/>
  <c r="O3714" i="3" s="1"/>
  <c r="O81" i="3" a="1"/>
  <c r="O81" i="3" s="1"/>
  <c r="O2749" i="3" a="1"/>
  <c r="O2749" i="3" s="1"/>
  <c r="O159" i="3" a="1"/>
  <c r="O159" i="3" s="1"/>
  <c r="O2656" i="3" a="1"/>
  <c r="O2656" i="3" s="1"/>
  <c r="O2534" i="3" a="1"/>
  <c r="O2534" i="3" s="1"/>
  <c r="N1119" i="3" a="1"/>
  <c r="N1119" i="3" s="1"/>
  <c r="O277" i="3" a="1"/>
  <c r="O277" i="3" s="1"/>
  <c r="N725" i="3" a="1"/>
  <c r="N725" i="3" s="1"/>
  <c r="N3580" i="3" a="1"/>
  <c r="N3580" i="3" s="1"/>
  <c r="N1659" i="3" a="1"/>
  <c r="N1659" i="3" s="1"/>
  <c r="N3125" i="3" a="1"/>
  <c r="N3125" i="3" s="1"/>
  <c r="N2782" i="3" a="1"/>
  <c r="N2782" i="3" s="1"/>
  <c r="N782" i="3" a="1"/>
  <c r="N782" i="3" s="1"/>
  <c r="N2000" i="3" a="1"/>
  <c r="N2000" i="3" s="1"/>
  <c r="N321" i="3" a="1"/>
  <c r="N321" i="3" s="1"/>
  <c r="N2409" i="3" a="1"/>
  <c r="N2409" i="3" s="1"/>
  <c r="N695" i="3" a="1"/>
  <c r="N695" i="3" s="1"/>
  <c r="N8129" i="3" a="1"/>
  <c r="N8129" i="3" s="1"/>
  <c r="O9471" i="3" a="1"/>
  <c r="O9471" i="3" s="1"/>
  <c r="N7264" i="3" a="1"/>
  <c r="N7264" i="3" s="1"/>
  <c r="N6332" i="3" a="1"/>
  <c r="N6332" i="3" s="1"/>
  <c r="N9943" i="3" a="1"/>
  <c r="N9943" i="3" s="1"/>
  <c r="N7471" i="3" a="1"/>
  <c r="N7471" i="3" s="1"/>
  <c r="O8883" i="3" a="1"/>
  <c r="O8883" i="3" s="1"/>
  <c r="N6428" i="3" a="1"/>
  <c r="N6428" i="3" s="1"/>
  <c r="N9437" i="3" a="1"/>
  <c r="N9437" i="3" s="1"/>
  <c r="O197" i="3" a="1"/>
  <c r="O197" i="3" s="1"/>
  <c r="O2518" i="3" a="1"/>
  <c r="O2518" i="3" s="1"/>
  <c r="N9375" i="3" a="1"/>
  <c r="N9375" i="3" s="1"/>
  <c r="O813" i="3" a="1"/>
  <c r="O813" i="3" s="1"/>
  <c r="N2021" i="3" a="1"/>
  <c r="N2021" i="3" s="1"/>
  <c r="N1917" i="3" a="1"/>
  <c r="N1917" i="3" s="1"/>
  <c r="N879" i="3" a="1"/>
  <c r="N879" i="3" s="1"/>
  <c r="N2116" i="3" a="1"/>
  <c r="N2116" i="3" s="1"/>
  <c r="N1914" i="3" a="1"/>
  <c r="N1914" i="3" s="1"/>
  <c r="N4715" i="3" a="1"/>
  <c r="N4715" i="3" s="1"/>
  <c r="N231" i="3" a="1"/>
  <c r="N231" i="3" s="1"/>
  <c r="N468" i="3" a="1"/>
  <c r="N468" i="3" s="1"/>
  <c r="N2167" i="3" a="1"/>
  <c r="N2167" i="3" s="1"/>
  <c r="N4553" i="3" a="1"/>
  <c r="N4553" i="3" s="1"/>
  <c r="N242" i="3" a="1"/>
  <c r="N242" i="3" s="1"/>
  <c r="N1595" i="3" a="1"/>
  <c r="N1595" i="3" s="1"/>
  <c r="N3943" i="3" a="1"/>
  <c r="N3943" i="3" s="1"/>
  <c r="N2819" i="3" a="1"/>
  <c r="N2819" i="3" s="1"/>
  <c r="N3166" i="3" a="1"/>
  <c r="N3166" i="3" s="1"/>
  <c r="N90" i="3" a="1"/>
  <c r="N90" i="3" s="1"/>
  <c r="N6445" i="3" a="1"/>
  <c r="N6445" i="3" s="1"/>
  <c r="N9021" i="3" a="1"/>
  <c r="N9021" i="3" s="1"/>
  <c r="O9208" i="3" a="1"/>
  <c r="O9208" i="3" s="1"/>
  <c r="N5169" i="3" a="1"/>
  <c r="N5169" i="3" s="1"/>
  <c r="O7984" i="3" a="1"/>
  <c r="O7984" i="3" s="1"/>
  <c r="N4885" i="3" a="1"/>
  <c r="N4885" i="3" s="1"/>
  <c r="N5432" i="3" a="1"/>
  <c r="N5432" i="3" s="1"/>
  <c r="N6824" i="3" a="1"/>
  <c r="N6824" i="3" s="1"/>
  <c r="N9245" i="3" a="1"/>
  <c r="N9245" i="3" s="1"/>
  <c r="O8174" i="3" a="1"/>
  <c r="O8174" i="3" s="1"/>
  <c r="O2535" i="3" a="1"/>
  <c r="O2535" i="3" s="1"/>
  <c r="O646" i="3" a="1"/>
  <c r="O646" i="3" s="1"/>
  <c r="O713" i="3" a="1"/>
  <c r="O713" i="3" s="1"/>
  <c r="O959" i="3" a="1"/>
  <c r="O959" i="3" s="1"/>
  <c r="O1091" i="3" a="1"/>
  <c r="O1091" i="3" s="1"/>
  <c r="O1841" i="3" a="1"/>
  <c r="O1841" i="3" s="1"/>
  <c r="O1239" i="3" a="1"/>
  <c r="O1239" i="3" s="1"/>
  <c r="O622" i="3" a="1"/>
  <c r="O622" i="3" s="1"/>
  <c r="O1559" i="3" a="1"/>
  <c r="O1559" i="3" s="1"/>
  <c r="O1479" i="3" a="1"/>
  <c r="O1479" i="3" s="1"/>
  <c r="N4841" i="3" a="1"/>
  <c r="N4841" i="3" s="1"/>
  <c r="N2445" i="3" a="1"/>
  <c r="N2445" i="3" s="1"/>
  <c r="N2722" i="3" a="1"/>
  <c r="N2722" i="3" s="1"/>
  <c r="N432" i="3" a="1"/>
  <c r="N432" i="3" s="1"/>
  <c r="N939" i="3" a="1"/>
  <c r="N939" i="3" s="1"/>
  <c r="N3455" i="3" a="1"/>
  <c r="N3455" i="3" s="1"/>
  <c r="N1828" i="3" a="1"/>
  <c r="N1828" i="3" s="1"/>
  <c r="N1479" i="3" a="1"/>
  <c r="N1479" i="3" s="1"/>
  <c r="N1455" i="3" a="1"/>
  <c r="N1455" i="3" s="1"/>
  <c r="N2123" i="3" a="1"/>
  <c r="N2123" i="3" s="1"/>
  <c r="N7582" i="3" a="1"/>
  <c r="N7582" i="3" s="1"/>
  <c r="O5710" i="3" a="1"/>
  <c r="O5710" i="3" s="1"/>
  <c r="O5477" i="3" a="1"/>
  <c r="O5477" i="3" s="1"/>
  <c r="O6669" i="3" a="1"/>
  <c r="O6669" i="3" s="1"/>
  <c r="O9551" i="3" a="1"/>
  <c r="O9551" i="3" s="1"/>
  <c r="O6576" i="3" a="1"/>
  <c r="O6576" i="3" s="1"/>
  <c r="O7382" i="3" a="1"/>
  <c r="O7382" i="3" s="1"/>
  <c r="O6091" i="3" a="1"/>
  <c r="O6091" i="3" s="1"/>
  <c r="O8341" i="3" a="1"/>
  <c r="O8341" i="3" s="1"/>
  <c r="O5897" i="3" a="1"/>
  <c r="O5897" i="3" s="1"/>
  <c r="O7439" i="3" a="1"/>
  <c r="O7439" i="3" s="1"/>
  <c r="O3619" i="3" a="1"/>
  <c r="O3619" i="3" s="1"/>
  <c r="O3742" i="3" a="1"/>
  <c r="O3742" i="3" s="1"/>
  <c r="O910" i="3" a="1"/>
  <c r="O910" i="3" s="1"/>
  <c r="O165" i="3" a="1"/>
  <c r="O165" i="3" s="1"/>
  <c r="O164" i="3" a="1"/>
  <c r="O164" i="3" s="1"/>
  <c r="N336" i="3" a="1"/>
  <c r="N336" i="3" s="1"/>
  <c r="O705" i="3" a="1"/>
  <c r="O705" i="3" s="1"/>
  <c r="O5205" i="3" a="1"/>
  <c r="O5205" i="3" s="1"/>
  <c r="N2866" i="3" a="1"/>
  <c r="N2866" i="3" s="1"/>
  <c r="N2549" i="3" a="1"/>
  <c r="N2549" i="3" s="1"/>
  <c r="N3890" i="3" a="1"/>
  <c r="N3890" i="3" s="1"/>
  <c r="N1791" i="3" a="1"/>
  <c r="N1791" i="3" s="1"/>
  <c r="N2929" i="3" a="1"/>
  <c r="N2929" i="3" s="1"/>
  <c r="N2590" i="3" a="1"/>
  <c r="N2590" i="3" s="1"/>
  <c r="N420" i="3" a="1"/>
  <c r="N420" i="3" s="1"/>
  <c r="N4460" i="3" a="1"/>
  <c r="N4460" i="3" s="1"/>
  <c r="N6337" i="3" a="1"/>
  <c r="N6337" i="3" s="1"/>
  <c r="O6483" i="3" a="1"/>
  <c r="O6483" i="3" s="1"/>
  <c r="O7334" i="3" a="1"/>
  <c r="O7334" i="3" s="1"/>
  <c r="O9355" i="3" a="1"/>
  <c r="O9355" i="3" s="1"/>
  <c r="O4169" i="3" a="1"/>
  <c r="O4169" i="3" s="1"/>
  <c r="O4185" i="3" a="1"/>
  <c r="O4185" i="3" s="1"/>
  <c r="O1647" i="3" a="1"/>
  <c r="O1647" i="3" s="1"/>
  <c r="O1809" i="3" a="1"/>
  <c r="O1809" i="3" s="1"/>
  <c r="O1886" i="3" a="1"/>
  <c r="O1886" i="3" s="1"/>
  <c r="N369" i="3" a="1"/>
  <c r="N369" i="3" s="1"/>
  <c r="O236" i="3" a="1"/>
  <c r="O236" i="3" s="1"/>
  <c r="O1777" i="3" a="1"/>
  <c r="O1777" i="3" s="1"/>
  <c r="O1301" i="3" a="1"/>
  <c r="O1301" i="3" s="1"/>
  <c r="N16" i="3" a="1"/>
  <c r="N16" i="3" s="1"/>
  <c r="O1475" i="3" a="1"/>
  <c r="O1475" i="3" s="1"/>
  <c r="O1925" i="3" a="1"/>
  <c r="O1925" i="3" s="1"/>
  <c r="O1063" i="3" a="1"/>
  <c r="O1063" i="3" s="1"/>
  <c r="N278" i="3" a="1"/>
  <c r="N278" i="3" s="1"/>
  <c r="O1550" i="3" a="1"/>
  <c r="O1550" i="3" s="1"/>
  <c r="N186" i="3" a="1"/>
  <c r="N186" i="3" s="1"/>
  <c r="N1619" i="3" a="1"/>
  <c r="N1619" i="3" s="1"/>
  <c r="N2367" i="3" a="1"/>
  <c r="N2367" i="3" s="1"/>
  <c r="N1974" i="3" a="1"/>
  <c r="N1974" i="3" s="1"/>
  <c r="N859" i="3" a="1"/>
  <c r="N859" i="3" s="1"/>
  <c r="N3077" i="3" a="1"/>
  <c r="N3077" i="3" s="1"/>
  <c r="N3162" i="3" a="1"/>
  <c r="N3162" i="3" s="1"/>
  <c r="N963" i="3" a="1"/>
  <c r="N963" i="3" s="1"/>
  <c r="N1685" i="3" a="1"/>
  <c r="N1685" i="3" s="1"/>
  <c r="N1221" i="3" a="1"/>
  <c r="N1221" i="3" s="1"/>
  <c r="N950" i="3" a="1"/>
  <c r="N950" i="3" s="1"/>
  <c r="N2101" i="3" a="1"/>
  <c r="N2101" i="3" s="1"/>
  <c r="N3931" i="3" a="1"/>
  <c r="N3931" i="3" s="1"/>
  <c r="N390" i="3" a="1"/>
  <c r="N390" i="3" s="1"/>
  <c r="N474" i="3" a="1"/>
  <c r="N474" i="3" s="1"/>
  <c r="N2129" i="3" a="1"/>
  <c r="N2129" i="3" s="1"/>
  <c r="N652" i="3" a="1"/>
  <c r="N652" i="3" s="1"/>
  <c r="N22" i="3" a="1"/>
  <c r="N22" i="3" s="1"/>
  <c r="N190" i="3" a="1"/>
  <c r="N190" i="3" s="1"/>
  <c r="O5637" i="3" a="1"/>
  <c r="O5637" i="3" s="1"/>
  <c r="N7522" i="3" a="1"/>
  <c r="N7522" i="3" s="1"/>
  <c r="O6330" i="3" a="1"/>
  <c r="O6330" i="3" s="1"/>
  <c r="O6700" i="3" a="1"/>
  <c r="O6700" i="3" s="1"/>
  <c r="O7418" i="3" a="1"/>
  <c r="O7418" i="3" s="1"/>
  <c r="O5279" i="3" a="1"/>
  <c r="O5279" i="3" s="1"/>
  <c r="O1233" i="3" a="1"/>
  <c r="O1233" i="3" s="1"/>
  <c r="O778" i="3" a="1"/>
  <c r="O778" i="3" s="1"/>
  <c r="N3167" i="3" a="1"/>
  <c r="N3167" i="3" s="1"/>
  <c r="N2481" i="3" a="1"/>
  <c r="N2481" i="3" s="1"/>
  <c r="N9454" i="3" a="1"/>
  <c r="N9454" i="3" s="1"/>
  <c r="O2158" i="3" a="1"/>
  <c r="O2158" i="3" s="1"/>
  <c r="O295" i="3" a="1"/>
  <c r="O295" i="3" s="1"/>
  <c r="N993" i="3" a="1"/>
  <c r="N993" i="3" s="1"/>
  <c r="N2355" i="3" a="1"/>
  <c r="N2355" i="3" s="1"/>
  <c r="N470" i="3" a="1"/>
  <c r="N470" i="3" s="1"/>
  <c r="O815" i="3" a="1"/>
  <c r="O815" i="3" s="1"/>
  <c r="N4279" i="3" a="1"/>
  <c r="N4279" i="3" s="1"/>
  <c r="O2458" i="3" a="1"/>
  <c r="O2458" i="3" s="1"/>
  <c r="N3674" i="3" a="1"/>
  <c r="N3674" i="3" s="1"/>
  <c r="N1913" i="3" a="1"/>
  <c r="N1913" i="3" s="1"/>
  <c r="N1658" i="3" a="1"/>
  <c r="N1658" i="3" s="1"/>
  <c r="N307" i="3" a="1"/>
  <c r="N307" i="3" s="1"/>
  <c r="N1415" i="3" a="1"/>
  <c r="N1415" i="3" s="1"/>
  <c r="N4159" i="3" a="1"/>
  <c r="N4159" i="3" s="1"/>
  <c r="N874" i="3" a="1"/>
  <c r="N874" i="3" s="1"/>
  <c r="N4597" i="3" a="1"/>
  <c r="N4597" i="3" s="1"/>
  <c r="N1082" i="3" a="1"/>
  <c r="N1082" i="3" s="1"/>
  <c r="N120" i="3" a="1"/>
  <c r="N120" i="3" s="1"/>
  <c r="N1310" i="3" a="1"/>
  <c r="N1310" i="3" s="1"/>
  <c r="N172" i="3" a="1"/>
  <c r="N172" i="3" s="1"/>
  <c r="N2094" i="3" a="1"/>
  <c r="N2094" i="3" s="1"/>
  <c r="N3180" i="3" a="1"/>
  <c r="N3180" i="3" s="1"/>
  <c r="N736" i="3" a="1"/>
  <c r="N736" i="3" s="1"/>
  <c r="O9089" i="3" a="1"/>
  <c r="O9089" i="3" s="1"/>
  <c r="N7594" i="3" a="1"/>
  <c r="N7594" i="3" s="1"/>
  <c r="N8681" i="3" a="1"/>
  <c r="N8681" i="3" s="1"/>
  <c r="O9259" i="3" a="1"/>
  <c r="O9259" i="3" s="1"/>
  <c r="O9673" i="3" a="1"/>
  <c r="O9673" i="3" s="1"/>
  <c r="N8081" i="3" a="1"/>
  <c r="N8081" i="3" s="1"/>
  <c r="N7746" i="3" a="1"/>
  <c r="N7746" i="3" s="1"/>
  <c r="O5564" i="3" a="1"/>
  <c r="O5564" i="3" s="1"/>
  <c r="O5800" i="3" a="1"/>
  <c r="O5800" i="3" s="1"/>
  <c r="N7320" i="3" a="1"/>
  <c r="N7320" i="3" s="1"/>
  <c r="O1849" i="3" a="1"/>
  <c r="O1849" i="3" s="1"/>
  <c r="O2119" i="3" a="1"/>
  <c r="O2119" i="3" s="1"/>
  <c r="O1889" i="3" a="1"/>
  <c r="O1889" i="3" s="1"/>
  <c r="O28" i="3" a="1"/>
  <c r="O28" i="3" s="1"/>
  <c r="O656" i="3" a="1"/>
  <c r="O656" i="3" s="1"/>
  <c r="O1247" i="3" a="1"/>
  <c r="O1247" i="3" s="1"/>
  <c r="O719" i="3" a="1"/>
  <c r="O719" i="3" s="1"/>
  <c r="O732" i="3" a="1"/>
  <c r="O732" i="3" s="1"/>
  <c r="O1390" i="3" a="1"/>
  <c r="O1390" i="3" s="1"/>
  <c r="N9057" i="3" a="1"/>
  <c r="N9057" i="3" s="1"/>
  <c r="N4451" i="3" a="1"/>
  <c r="N4451" i="3" s="1"/>
  <c r="O476" i="3" a="1"/>
  <c r="O476" i="3" s="1"/>
  <c r="N4798" i="3" a="1"/>
  <c r="N4798" i="3" s="1"/>
  <c r="N1379" i="3" a="1"/>
  <c r="N1379" i="3" s="1"/>
  <c r="N221" i="3" a="1"/>
  <c r="N221" i="3" s="1"/>
  <c r="N3862" i="3" a="1"/>
  <c r="N3862" i="3" s="1"/>
  <c r="N2844" i="3" a="1"/>
  <c r="N2844" i="3" s="1"/>
  <c r="N733" i="3" a="1"/>
  <c r="N733" i="3" s="1"/>
  <c r="O9156" i="3" a="1"/>
  <c r="O9156" i="3" s="1"/>
  <c r="N8880" i="3" a="1"/>
  <c r="N8880" i="3" s="1"/>
  <c r="N5220" i="3" a="1"/>
  <c r="N5220" i="3" s="1"/>
  <c r="O4964" i="3" a="1"/>
  <c r="O4964" i="3" s="1"/>
  <c r="N5931" i="3" a="1"/>
  <c r="N5931" i="3" s="1"/>
  <c r="N5144" i="3" a="1"/>
  <c r="N5144" i="3" s="1"/>
  <c r="N9279" i="3" a="1"/>
  <c r="N9279" i="3" s="1"/>
  <c r="N6271" i="3" a="1"/>
  <c r="N6271" i="3" s="1"/>
  <c r="O6888" i="3" a="1"/>
  <c r="O6888" i="3" s="1"/>
  <c r="O5945" i="3" a="1"/>
  <c r="O5945" i="3" s="1"/>
  <c r="N6913" i="3" a="1"/>
  <c r="N6913" i="3" s="1"/>
  <c r="O12" i="3" a="1"/>
  <c r="O12" i="3" s="1"/>
  <c r="O1745" i="3" a="1"/>
  <c r="O1745" i="3" s="1"/>
  <c r="O605" i="3" a="1"/>
  <c r="O605" i="3" s="1"/>
  <c r="O397" i="3" a="1"/>
  <c r="O397" i="3" s="1"/>
  <c r="O4785" i="3" a="1"/>
  <c r="O4785" i="3" s="1"/>
  <c r="O43" i="3" a="1"/>
  <c r="O43" i="3" s="1"/>
  <c r="N1578" i="3" a="1"/>
  <c r="N1578" i="3" s="1"/>
  <c r="N143" i="3" a="1"/>
  <c r="N143" i="3" s="1"/>
  <c r="N6646" i="3" a="1"/>
  <c r="N6646" i="3" s="1"/>
  <c r="N1989" i="3" a="1"/>
  <c r="N1989" i="3" s="1"/>
  <c r="N4337" i="3" a="1"/>
  <c r="N4337" i="3" s="1"/>
  <c r="N1535" i="3" a="1"/>
  <c r="N1535" i="3" s="1"/>
  <c r="N2402" i="3" a="1"/>
  <c r="N2402" i="3" s="1"/>
  <c r="N1563" i="3" a="1"/>
  <c r="N1563" i="3" s="1"/>
  <c r="N1506" i="3" a="1"/>
  <c r="N1506" i="3" s="1"/>
  <c r="N80" i="3" a="1"/>
  <c r="N80" i="3" s="1"/>
  <c r="N160" i="3" a="1"/>
  <c r="N160" i="3" s="1"/>
  <c r="N1652" i="3" a="1"/>
  <c r="N1652" i="3" s="1"/>
  <c r="N1408" i="3" a="1"/>
  <c r="N1408" i="3" s="1"/>
  <c r="O8570" i="3" a="1"/>
  <c r="O8570" i="3" s="1"/>
  <c r="N7040" i="3" a="1"/>
  <c r="N7040" i="3" s="1"/>
  <c r="N8476" i="3" a="1"/>
  <c r="N8476" i="3" s="1"/>
  <c r="N7096" i="3" a="1"/>
  <c r="N7096" i="3" s="1"/>
  <c r="N8980" i="3" a="1"/>
  <c r="N8980" i="3" s="1"/>
  <c r="O5895" i="3" a="1"/>
  <c r="O5895" i="3" s="1"/>
  <c r="O6316" i="3" a="1"/>
  <c r="O6316" i="3" s="1"/>
  <c r="N6621" i="3" a="1"/>
  <c r="N6621" i="3" s="1"/>
  <c r="O7570" i="3" a="1"/>
  <c r="O7570" i="3" s="1"/>
  <c r="O5904" i="3" a="1"/>
  <c r="O5904" i="3" s="1"/>
  <c r="O6966" i="3" a="1"/>
  <c r="O6966" i="3" s="1"/>
  <c r="O6288" i="3" a="1"/>
  <c r="O6288" i="3" s="1"/>
  <c r="N6246" i="3" a="1"/>
  <c r="N6246" i="3" s="1"/>
  <c r="N7309" i="3" a="1"/>
  <c r="N7309" i="3" s="1"/>
  <c r="O2001" i="3" a="1"/>
  <c r="O2001" i="3" s="1"/>
  <c r="O2082" i="3" a="1"/>
  <c r="O2082" i="3" s="1"/>
  <c r="O945" i="3" a="1"/>
  <c r="O945" i="3" s="1"/>
  <c r="O1683" i="3" a="1"/>
  <c r="O1683" i="3" s="1"/>
  <c r="N4564" i="3" a="1"/>
  <c r="N4564" i="3" s="1"/>
  <c r="N2137" i="3" a="1"/>
  <c r="N2137" i="3" s="1"/>
  <c r="N1121" i="3" a="1"/>
  <c r="N1121" i="3" s="1"/>
  <c r="N1833" i="3" a="1"/>
  <c r="N1833" i="3" s="1"/>
  <c r="N694" i="3" a="1"/>
  <c r="N694" i="3" s="1"/>
  <c r="N2948" i="3" a="1"/>
  <c r="N2948" i="3" s="1"/>
  <c r="N2249" i="3" a="1"/>
  <c r="N2249" i="3" s="1"/>
  <c r="N543" i="3" a="1"/>
  <c r="N543" i="3" s="1"/>
  <c r="N338" i="3" a="1"/>
  <c r="N338" i="3" s="1"/>
  <c r="N252" i="3" a="1"/>
  <c r="N252" i="3" s="1"/>
  <c r="N401" i="3" a="1"/>
  <c r="N401" i="3" s="1"/>
  <c r="N1893" i="3" a="1"/>
  <c r="N1893" i="3" s="1"/>
  <c r="O9435" i="3" a="1"/>
  <c r="O9435" i="3" s="1"/>
  <c r="N8950" i="3" a="1"/>
  <c r="N8950" i="3" s="1"/>
  <c r="N9166" i="3" a="1"/>
  <c r="N9166" i="3" s="1"/>
  <c r="N5650" i="3" a="1"/>
  <c r="N5650" i="3" s="1"/>
  <c r="N6988" i="3" a="1"/>
  <c r="N6988" i="3" s="1"/>
  <c r="O6970" i="3" a="1"/>
  <c r="O6970" i="3" s="1"/>
  <c r="O9344" i="3" a="1"/>
  <c r="O9344" i="3" s="1"/>
  <c r="N6873" i="3" a="1"/>
  <c r="N6873" i="3" s="1"/>
  <c r="O6386" i="3" a="1"/>
  <c r="O6386" i="3" s="1"/>
  <c r="N7372" i="3" a="1"/>
  <c r="N7372" i="3" s="1"/>
  <c r="O7933" i="3" a="1"/>
  <c r="O7933" i="3" s="1"/>
  <c r="O6137" i="3" a="1"/>
  <c r="O6137" i="3" s="1"/>
  <c r="O8605" i="3" a="1"/>
  <c r="O8605" i="3" s="1"/>
  <c r="O2692" i="3" a="1"/>
  <c r="O2692" i="3" s="1"/>
  <c r="O2245" i="3" a="1"/>
  <c r="O2245" i="3" s="1"/>
  <c r="O595" i="3" a="1"/>
  <c r="O595" i="3" s="1"/>
  <c r="O585" i="3" a="1"/>
  <c r="O585" i="3" s="1"/>
  <c r="O8482" i="3" a="1"/>
  <c r="O8482" i="3" s="1"/>
  <c r="N8909" i="3" a="1"/>
  <c r="N8909" i="3" s="1"/>
  <c r="N655" i="3" a="1"/>
  <c r="N655" i="3" s="1"/>
  <c r="N2229" i="3" a="1"/>
  <c r="N2229" i="3" s="1"/>
  <c r="N3157" i="3" a="1"/>
  <c r="N3157" i="3" s="1"/>
  <c r="N387" i="3" a="1"/>
  <c r="N387" i="3" s="1"/>
  <c r="N3558" i="3" a="1"/>
  <c r="N3558" i="3" s="1"/>
  <c r="N66" i="3" a="1"/>
  <c r="N66" i="3" s="1"/>
  <c r="N488" i="3" a="1"/>
  <c r="N488" i="3" s="1"/>
  <c r="N749" i="3" a="1"/>
  <c r="N749" i="3" s="1"/>
  <c r="N383" i="3" a="1"/>
  <c r="N383" i="3" s="1"/>
  <c r="N1170" i="3" a="1"/>
  <c r="N1170" i="3" s="1"/>
  <c r="N3898" i="3" a="1"/>
  <c r="N3898" i="3" s="1"/>
  <c r="N3363" i="3" a="1"/>
  <c r="N3363" i="3" s="1"/>
  <c r="N3281" i="3" a="1"/>
  <c r="N3281" i="3" s="1"/>
  <c r="N1978" i="3" a="1"/>
  <c r="N1978" i="3" s="1"/>
  <c r="N130" i="3" a="1"/>
  <c r="N130" i="3" s="1"/>
  <c r="O7894" i="3" a="1"/>
  <c r="O7894" i="3" s="1"/>
  <c r="O9303" i="3" a="1"/>
  <c r="O9303" i="3" s="1"/>
  <c r="O8437" i="3" a="1"/>
  <c r="O8437" i="3" s="1"/>
  <c r="N6610" i="3" a="1"/>
  <c r="N6610" i="3" s="1"/>
  <c r="N5532" i="3" a="1"/>
  <c r="N5532" i="3" s="1"/>
  <c r="N5666" i="3" a="1"/>
  <c r="N5666" i="3" s="1"/>
  <c r="N5428" i="3" a="1"/>
  <c r="N5428" i="3" s="1"/>
  <c r="N5756" i="3" a="1"/>
  <c r="N5756" i="3" s="1"/>
  <c r="N7843" i="3" a="1"/>
  <c r="N7843" i="3" s="1"/>
  <c r="O7666" i="3" a="1"/>
  <c r="O7666" i="3" s="1"/>
  <c r="O8494" i="3" a="1"/>
  <c r="O8494" i="3" s="1"/>
  <c r="N6187" i="3" a="1"/>
  <c r="N6187" i="3" s="1"/>
  <c r="O8656" i="3" a="1"/>
  <c r="O8656" i="3" s="1"/>
  <c r="O6188" i="3" a="1"/>
  <c r="O6188" i="3" s="1"/>
  <c r="O6805" i="3" a="1"/>
  <c r="O6805" i="3" s="1"/>
  <c r="N8210" i="3" a="1"/>
  <c r="N8210" i="3" s="1"/>
  <c r="O829" i="3" a="1"/>
  <c r="O829" i="3" s="1"/>
  <c r="O26" i="3" a="1"/>
  <c r="O26" i="3" s="1"/>
  <c r="N568" i="3" a="1"/>
  <c r="N568" i="3" s="1"/>
  <c r="O1127" i="3" a="1"/>
  <c r="O1127" i="3" s="1"/>
  <c r="O422" i="3" a="1"/>
  <c r="O422" i="3" s="1"/>
  <c r="L2" i="3"/>
  <c r="O5016" i="3" a="1"/>
  <c r="O5016" i="3" s="1"/>
  <c r="N5016" i="3" a="1"/>
  <c r="N5016" i="3" s="1"/>
  <c r="O9119" i="3" a="1"/>
  <c r="O9119" i="3" s="1"/>
  <c r="N9119" i="3" a="1"/>
  <c r="N9119" i="3" s="1"/>
  <c r="N9231" i="3" a="1"/>
  <c r="N9231" i="3" s="1"/>
  <c r="N1133" i="3" a="1"/>
  <c r="N1133" i="3" s="1"/>
  <c r="N287" i="3" a="1"/>
  <c r="N287" i="3" s="1"/>
  <c r="N9509" i="3" a="1"/>
  <c r="N9509" i="3" s="1"/>
  <c r="O5984" i="3" a="1"/>
  <c r="O5984" i="3" s="1"/>
  <c r="O6823" i="3" a="1"/>
  <c r="O6823" i="3" s="1"/>
  <c r="N7436" i="3" a="1"/>
  <c r="N7436" i="3" s="1"/>
  <c r="O8604" i="3" a="1"/>
  <c r="O8604" i="3" s="1"/>
  <c r="O4021" i="3" a="1"/>
  <c r="O4021" i="3" s="1"/>
  <c r="N6759" i="3" a="1"/>
  <c r="N6759" i="3" s="1"/>
  <c r="O639" i="3" a="1"/>
  <c r="O639" i="3" s="1"/>
  <c r="O1107" i="3" a="1"/>
  <c r="O1107" i="3" s="1"/>
  <c r="N1794" i="3" a="1"/>
  <c r="N1794" i="3" s="1"/>
  <c r="O1355" i="3" a="1"/>
  <c r="O1355" i="3" s="1"/>
  <c r="O360" i="3" a="1"/>
  <c r="O360" i="3" s="1"/>
  <c r="O917" i="3" a="1"/>
  <c r="O917" i="3" s="1"/>
  <c r="O345" i="3" a="1"/>
  <c r="O345" i="3" s="1"/>
  <c r="N2558" i="3" a="1"/>
  <c r="N2558" i="3" s="1"/>
  <c r="N7815" i="3" a="1"/>
  <c r="N7815" i="3" s="1"/>
  <c r="N5184" i="3" a="1"/>
  <c r="N5184" i="3" s="1"/>
  <c r="N5690" i="3" a="1"/>
  <c r="N5690" i="3" s="1"/>
  <c r="O9780" i="3" a="1"/>
  <c r="O9780" i="3" s="1"/>
  <c r="N5613" i="3" a="1"/>
  <c r="N5613" i="3" s="1"/>
  <c r="N4860" i="3" a="1"/>
  <c r="N4860" i="3" s="1"/>
  <c r="O9212" i="3" a="1"/>
  <c r="O9212" i="3" s="1"/>
  <c r="N8315" i="3" a="1"/>
  <c r="N8315" i="3" s="1"/>
  <c r="O1619" i="3" a="1"/>
  <c r="O1619" i="3" s="1"/>
  <c r="O573" i="3" a="1"/>
  <c r="O573" i="3" s="1"/>
  <c r="O273" i="3" a="1"/>
  <c r="O273" i="3" s="1"/>
  <c r="O1267" i="3" a="1"/>
  <c r="O1267" i="3" s="1"/>
  <c r="O311" i="3" a="1"/>
  <c r="O311" i="3" s="1"/>
  <c r="N290" i="3" a="1"/>
  <c r="N290" i="3" s="1"/>
  <c r="N1523" i="3" a="1"/>
  <c r="N1523" i="3" s="1"/>
  <c r="N643" i="3" a="1"/>
  <c r="N643" i="3" s="1"/>
  <c r="O8989" i="3" a="1"/>
  <c r="O8989" i="3" s="1"/>
  <c r="O7060" i="3" a="1"/>
  <c r="O7060" i="3" s="1"/>
  <c r="O9310" i="3" a="1"/>
  <c r="O9310" i="3" s="1"/>
  <c r="N6212" i="3" a="1"/>
  <c r="N6212" i="3" s="1"/>
  <c r="O4928" i="3" a="1"/>
  <c r="O4928" i="3" s="1"/>
  <c r="O4916" i="3" a="1"/>
  <c r="O4916" i="3" s="1"/>
  <c r="O9506" i="3" a="1"/>
  <c r="O9506" i="3" s="1"/>
  <c r="O9857" i="3" a="1"/>
  <c r="O9857" i="3" s="1"/>
  <c r="O5126" i="3" a="1"/>
  <c r="O5126" i="3" s="1"/>
  <c r="N9497" i="3" a="1"/>
  <c r="N9497" i="3" s="1"/>
  <c r="N3809" i="3" a="1"/>
  <c r="N3809" i="3" s="1"/>
  <c r="N1007" i="3" a="1"/>
  <c r="N1007" i="3" s="1"/>
  <c r="O1451" i="3" a="1"/>
  <c r="O1451" i="3" s="1"/>
  <c r="O1489" i="3" a="1"/>
  <c r="O1489" i="3" s="1"/>
  <c r="O1953" i="3" a="1"/>
  <c r="O1953" i="3" s="1"/>
  <c r="N3544" i="3" a="1"/>
  <c r="N3544" i="3" s="1"/>
  <c r="O2455" i="3" a="1"/>
  <c r="O2455" i="3" s="1"/>
  <c r="O2146" i="3" a="1"/>
  <c r="O2146" i="3" s="1"/>
  <c r="O700" i="3" a="1"/>
  <c r="O700" i="3" s="1"/>
  <c r="O1977" i="3" a="1"/>
  <c r="O1977" i="3" s="1"/>
  <c r="O263" i="3" a="1"/>
  <c r="O263" i="3" s="1"/>
  <c r="O1238" i="3" a="1"/>
  <c r="O1238" i="3" s="1"/>
  <c r="O1269" i="3" a="1"/>
  <c r="O1269" i="3" s="1"/>
  <c r="O785" i="3" a="1"/>
  <c r="O785" i="3" s="1"/>
  <c r="N378" i="3" a="1"/>
  <c r="N378" i="3" s="1"/>
  <c r="N3714" i="3" a="1"/>
  <c r="N3714" i="3" s="1"/>
  <c r="O8787" i="3" a="1"/>
  <c r="O8787" i="3" s="1"/>
  <c r="O5464" i="3" a="1"/>
  <c r="O5464" i="3" s="1"/>
  <c r="O4940" i="3" a="1"/>
  <c r="O4940" i="3" s="1"/>
  <c r="O6488" i="3" a="1"/>
  <c r="O6488" i="3" s="1"/>
  <c r="O9235" i="3" a="1"/>
  <c r="O9235" i="3" s="1"/>
  <c r="N9311" i="3" a="1"/>
  <c r="N9311" i="3" s="1"/>
  <c r="N8812" i="3" a="1"/>
  <c r="N8812" i="3" s="1"/>
  <c r="N7880" i="3" a="1"/>
  <c r="N7880" i="3" s="1"/>
  <c r="N9270" i="3" a="1"/>
  <c r="N9270" i="3" s="1"/>
  <c r="O1935" i="3" a="1"/>
  <c r="O1935" i="3" s="1"/>
  <c r="O3426" i="3" a="1"/>
  <c r="O3426" i="3" s="1"/>
  <c r="O265" i="3" a="1"/>
  <c r="O265" i="3" s="1"/>
  <c r="N9076" i="3" a="1"/>
  <c r="N9076" i="3" s="1"/>
  <c r="N5554" i="3" a="1"/>
  <c r="N5554" i="3" s="1"/>
  <c r="N8629" i="3" a="1"/>
  <c r="N8629" i="3" s="1"/>
  <c r="O3224" i="3" a="1"/>
  <c r="O3224" i="3" s="1"/>
  <c r="N8872" i="3" a="1"/>
  <c r="N8872" i="3" s="1"/>
  <c r="O624" i="3" a="1"/>
  <c r="O624" i="3" s="1"/>
  <c r="O388" i="3" a="1"/>
  <c r="O388" i="3" s="1"/>
  <c r="O2145" i="3" a="1"/>
  <c r="O2145" i="3" s="1"/>
  <c r="O898" i="3" a="1"/>
  <c r="O898" i="3" s="1"/>
  <c r="O368" i="3" a="1"/>
  <c r="O368" i="3" s="1"/>
  <c r="O2510" i="3" a="1"/>
  <c r="O2510" i="3" s="1"/>
  <c r="N1258" i="3" a="1"/>
  <c r="N1258" i="3" s="1"/>
  <c r="N1856" i="3" a="1"/>
  <c r="N1856" i="3" s="1"/>
  <c r="N5268" i="3" a="1"/>
  <c r="N5268" i="3" s="1"/>
  <c r="O29" i="3" a="1"/>
  <c r="O29" i="3" s="1"/>
  <c r="N9550" i="3" a="1"/>
  <c r="N9550" i="3" s="1"/>
  <c r="N3406" i="3" a="1"/>
  <c r="N3406" i="3" s="1"/>
  <c r="N4500" i="3" a="1"/>
  <c r="N4500" i="3" s="1"/>
  <c r="N3614" i="3" a="1"/>
  <c r="N3614" i="3" s="1"/>
  <c r="N3466" i="3" a="1"/>
  <c r="N3466" i="3" s="1"/>
  <c r="N1214" i="3" a="1"/>
  <c r="N1214" i="3" s="1"/>
  <c r="N2022" i="3" a="1"/>
  <c r="N2022" i="3" s="1"/>
  <c r="N6463" i="3" a="1"/>
  <c r="N6463" i="3" s="1"/>
  <c r="O5571" i="3" a="1"/>
  <c r="O5571" i="3" s="1"/>
  <c r="O9375" i="3" a="1"/>
  <c r="O9375" i="3" s="1"/>
  <c r="O3845" i="3" a="1"/>
  <c r="O3845" i="3" s="1"/>
  <c r="N4268" i="3" a="1"/>
  <c r="N4268" i="3" s="1"/>
  <c r="N5602" i="3" a="1"/>
  <c r="N5602" i="3" s="1"/>
  <c r="N8279" i="3" a="1"/>
  <c r="N8279" i="3" s="1"/>
  <c r="O61" i="3" a="1"/>
  <c r="O61" i="3" s="1"/>
  <c r="O492" i="3" a="1"/>
  <c r="O492" i="3" s="1"/>
  <c r="N2458" i="3" a="1"/>
  <c r="N2458" i="3" s="1"/>
  <c r="N7542" i="3" a="1"/>
  <c r="N7542" i="3" s="1"/>
  <c r="N8976" i="3" a="1"/>
  <c r="N8976" i="3" s="1"/>
  <c r="O5874" i="3" a="1"/>
  <c r="O5874" i="3" s="1"/>
  <c r="N5148" i="3" a="1"/>
  <c r="N5148" i="3" s="1"/>
  <c r="O6089" i="3" a="1"/>
  <c r="O6089" i="3" s="1"/>
  <c r="O6624" i="3" a="1"/>
  <c r="O6624" i="3" s="1"/>
  <c r="O6154" i="3" a="1"/>
  <c r="O6154" i="3" s="1"/>
  <c r="O5664" i="3" a="1"/>
  <c r="O5664" i="3" s="1"/>
  <c r="O7644" i="3" a="1"/>
  <c r="O7644" i="3" s="1"/>
  <c r="O9304" i="3" a="1"/>
  <c r="O9304" i="3" s="1"/>
  <c r="O9993" i="3" a="1"/>
  <c r="O9993" i="3" s="1"/>
  <c r="O668" i="3" a="1"/>
  <c r="O668" i="3" s="1"/>
  <c r="O1235" i="3" a="1"/>
  <c r="O1235" i="3" s="1"/>
  <c r="O1961" i="3" a="1"/>
  <c r="O1961" i="3" s="1"/>
  <c r="O1115" i="3" a="1"/>
  <c r="O1115" i="3" s="1"/>
  <c r="O300" i="3" a="1"/>
  <c r="O300" i="3" s="1"/>
  <c r="N715" i="3" a="1"/>
  <c r="N715" i="3" s="1"/>
  <c r="N7600" i="3" a="1"/>
  <c r="N7600" i="3" s="1"/>
  <c r="O6465" i="3" a="1"/>
  <c r="O6465" i="3" s="1"/>
  <c r="O9729" i="3" a="1"/>
  <c r="O9729" i="3" s="1"/>
  <c r="O1205" i="3" a="1"/>
  <c r="O1205" i="3" s="1"/>
  <c r="N1171" i="3" a="1"/>
  <c r="N1171" i="3" s="1"/>
  <c r="O1517" i="3" a="1"/>
  <c r="O1517" i="3" s="1"/>
  <c r="O6056" i="3" a="1"/>
  <c r="O6056" i="3" s="1"/>
  <c r="O7769" i="3" a="1"/>
  <c r="O7769" i="3" s="1"/>
  <c r="O2744" i="3" a="1"/>
  <c r="O2744" i="3" s="1"/>
  <c r="O1531" i="3" a="1"/>
  <c r="O1531" i="3" s="1"/>
  <c r="N7879" i="3" a="1"/>
  <c r="N7879" i="3" s="1"/>
  <c r="O352" i="3" a="1"/>
  <c r="O352" i="3" s="1"/>
  <c r="N8108" i="3" a="1"/>
  <c r="N8108" i="3" s="1"/>
  <c r="O793" i="3" a="1"/>
  <c r="O793" i="3" s="1"/>
  <c r="N3356" i="3" a="1"/>
  <c r="N3356" i="3" s="1"/>
  <c r="O776" i="3" a="1"/>
  <c r="O776" i="3" s="1"/>
  <c r="N6739" i="3" a="1"/>
  <c r="N6739" i="3" s="1"/>
  <c r="O6390" i="3" a="1"/>
  <c r="O6390" i="3" s="1"/>
  <c r="O5869" i="3" a="1"/>
  <c r="O5869" i="3" s="1"/>
  <c r="O5011" i="3" a="1"/>
  <c r="O5011" i="3" s="1"/>
  <c r="O5792" i="3" a="1"/>
  <c r="O5792" i="3" s="1"/>
  <c r="N8082" i="3" a="1"/>
  <c r="N8082" i="3" s="1"/>
  <c r="N9121" i="3" a="1"/>
  <c r="N9121" i="3" s="1"/>
  <c r="O4777" i="3" a="1"/>
  <c r="O4777" i="3" s="1"/>
  <c r="O788" i="3" a="1"/>
  <c r="O788" i="3" s="1"/>
  <c r="O1905" i="3" a="1"/>
  <c r="O1905" i="3" s="1"/>
  <c r="O2074" i="3" a="1"/>
  <c r="O2074" i="3" s="1"/>
  <c r="N6314" i="3" a="1"/>
  <c r="N6314" i="3" s="1"/>
  <c r="O3726" i="3" a="1"/>
  <c r="O3726" i="3" s="1"/>
  <c r="O1553" i="3" a="1"/>
  <c r="O1553" i="3" s="1"/>
  <c r="N6953" i="3" a="1"/>
  <c r="N6953" i="3" s="1"/>
  <c r="N726" i="3" a="1"/>
  <c r="N726" i="3" s="1"/>
  <c r="N571" i="3" a="1"/>
  <c r="N571" i="3" s="1"/>
  <c r="O65" i="3" a="1"/>
  <c r="O65" i="3" s="1"/>
  <c r="N1550" i="3" a="1"/>
  <c r="N1550" i="3" s="1"/>
  <c r="O7299" i="3" a="1"/>
  <c r="O7299" i="3" s="1"/>
  <c r="N6184" i="3" a="1"/>
  <c r="N6184" i="3" s="1"/>
  <c r="N6362" i="3" a="1"/>
  <c r="N6362" i="3" s="1"/>
  <c r="O6313" i="3" a="1"/>
  <c r="O6313" i="3" s="1"/>
  <c r="O8550" i="3" a="1"/>
  <c r="O8550" i="3" s="1"/>
  <c r="N294" i="3" a="1"/>
  <c r="N294" i="3" s="1"/>
  <c r="O548" i="3" a="1"/>
  <c r="O548" i="3" s="1"/>
  <c r="O2233" i="3" a="1"/>
  <c r="O2233" i="3" s="1"/>
  <c r="N2926" i="3" a="1"/>
  <c r="N2926" i="3" s="1"/>
  <c r="O8528" i="3" a="1"/>
  <c r="O8528" i="3" s="1"/>
  <c r="O8617" i="3" a="1"/>
  <c r="O8617" i="3" s="1"/>
  <c r="N6286" i="3" a="1"/>
  <c r="N6286" i="3" s="1"/>
  <c r="O4876" i="3" a="1"/>
  <c r="O4876" i="3" s="1"/>
  <c r="O6277" i="3" a="1"/>
  <c r="O6277" i="3" s="1"/>
  <c r="O9892" i="3" a="1"/>
  <c r="O9892" i="3" s="1"/>
  <c r="O8070" i="3" a="1"/>
  <c r="O8070" i="3" s="1"/>
  <c r="O4902" i="3" a="1"/>
  <c r="O4902" i="3" s="1"/>
  <c r="O6166" i="3" a="1"/>
  <c r="O6166" i="3" s="1"/>
  <c r="N5969" i="3" a="1"/>
  <c r="N5969" i="3" s="1"/>
  <c r="O6132" i="3" a="1"/>
  <c r="O6132" i="3" s="1"/>
  <c r="O9181" i="3" a="1"/>
  <c r="O9181" i="3" s="1"/>
  <c r="N8796" i="3" a="1"/>
  <c r="N8796" i="3" s="1"/>
  <c r="N9400" i="3" a="1"/>
  <c r="N9400" i="3" s="1"/>
  <c r="N4735" i="3" a="1"/>
  <c r="N4735" i="3" s="1"/>
  <c r="O1011" i="3" a="1"/>
  <c r="O1011" i="3" s="1"/>
  <c r="N4517" i="3" a="1"/>
  <c r="N4517" i="3" s="1"/>
  <c r="N830" i="3" a="1"/>
  <c r="N830" i="3" s="1"/>
  <c r="N2120" i="3" a="1"/>
  <c r="N2120" i="3" s="1"/>
  <c r="O5582" i="3" a="1"/>
  <c r="O5582" i="3" s="1"/>
  <c r="N7112" i="3" a="1"/>
  <c r="N7112" i="3" s="1"/>
  <c r="O3398" i="3" a="1"/>
  <c r="O3398" i="3" s="1"/>
  <c r="N9340" i="3" a="1"/>
  <c r="N9340" i="3" s="1"/>
  <c r="N9169" i="3" a="1"/>
  <c r="N9169" i="3" s="1"/>
  <c r="N1475" i="3" a="1"/>
  <c r="N1475" i="3" s="1"/>
  <c r="N8019" i="3" a="1"/>
  <c r="N8019" i="3" s="1"/>
  <c r="N210" i="3" a="1"/>
  <c r="N210" i="3" s="1"/>
  <c r="O329" i="3" a="1"/>
  <c r="O329" i="3" s="1"/>
  <c r="O1538" i="3" a="1"/>
  <c r="O1538" i="3" s="1"/>
  <c r="N1786" i="3" a="1"/>
  <c r="N1786" i="3" s="1"/>
  <c r="N8291" i="3" a="1"/>
  <c r="N8291" i="3" s="1"/>
  <c r="O8998" i="3" a="1"/>
  <c r="O8998" i="3" s="1"/>
  <c r="N7491" i="3" a="1"/>
  <c r="N7491" i="3" s="1"/>
  <c r="N9254" i="3" a="1"/>
  <c r="N9254" i="3" s="1"/>
  <c r="O4351" i="3" a="1"/>
  <c r="O4351" i="3" s="1"/>
  <c r="N7110" i="3" a="1"/>
  <c r="N7110" i="3" s="1"/>
  <c r="N4241" i="3" a="1"/>
  <c r="N4241" i="3" s="1"/>
  <c r="N9103" i="3" a="1"/>
  <c r="N9103" i="3" s="1"/>
  <c r="O674" i="3" a="1"/>
  <c r="O674" i="3" s="1"/>
  <c r="N1815" i="3" a="1"/>
  <c r="N1815" i="3" s="1"/>
  <c r="O5909" i="3" a="1"/>
  <c r="O5909" i="3" s="1"/>
  <c r="O8596" i="3" a="1"/>
  <c r="O8596" i="3" s="1"/>
  <c r="O8865" i="3" a="1"/>
  <c r="O8865" i="3" s="1"/>
  <c r="N947" i="3" a="1"/>
  <c r="N947" i="3" s="1"/>
  <c r="O1434" i="3" a="1"/>
  <c r="O1434" i="3" s="1"/>
  <c r="O151" i="3" a="1"/>
  <c r="O151" i="3" s="1"/>
  <c r="O7168" i="3" a="1"/>
  <c r="O7168" i="3" s="1"/>
  <c r="O5392" i="3" a="1"/>
  <c r="O5392" i="3" s="1"/>
  <c r="N8458" i="3" a="1"/>
  <c r="N8458" i="3" s="1"/>
  <c r="N4139" i="3" a="1"/>
  <c r="N4139" i="3" s="1"/>
  <c r="O176" i="3" a="1"/>
  <c r="O176" i="3" s="1"/>
  <c r="O238" i="3" a="1"/>
  <c r="O238" i="3" s="1"/>
  <c r="O1077" i="3" a="1"/>
  <c r="O1077" i="3" s="1"/>
  <c r="O2461" i="3" a="1"/>
  <c r="O2461" i="3" s="1"/>
  <c r="O792" i="3" a="1"/>
  <c r="O792" i="3" s="1"/>
  <c r="O1302" i="3" a="1"/>
  <c r="O1302" i="3" s="1"/>
  <c r="O1671" i="3" a="1"/>
  <c r="O1671" i="3" s="1"/>
  <c r="O3337" i="3" a="1"/>
  <c r="O3337" i="3" s="1"/>
  <c r="N3337" i="3" a="1"/>
  <c r="N3337" i="3" s="1"/>
  <c r="O649" i="3" a="1"/>
  <c r="O649" i="3" s="1"/>
  <c r="N649" i="3" a="1"/>
  <c r="N649" i="3" s="1"/>
  <c r="N433" i="3" a="1"/>
  <c r="N433" i="3" s="1"/>
  <c r="O433" i="3" a="1"/>
  <c r="O433" i="3" s="1"/>
  <c r="O9006" i="3" a="1"/>
  <c r="O9006" i="3" s="1"/>
  <c r="N6927" i="3" a="1"/>
  <c r="N6927" i="3" s="1"/>
  <c r="N6003" i="3" a="1"/>
  <c r="N6003" i="3" s="1"/>
  <c r="O7996" i="3" a="1"/>
  <c r="O7996" i="3" s="1"/>
  <c r="O4273" i="3" a="1"/>
  <c r="O4273" i="3" s="1"/>
  <c r="N4273" i="3" a="1"/>
  <c r="N4273" i="3" s="1"/>
  <c r="O3564" i="3" a="1"/>
  <c r="O3564" i="3" s="1"/>
  <c r="N3564" i="3" a="1"/>
  <c r="N3564" i="3" s="1"/>
  <c r="N6722" i="3" a="1"/>
  <c r="N6722" i="3" s="1"/>
  <c r="N3143" i="3" a="1"/>
  <c r="N3143" i="3" s="1"/>
  <c r="O8370" i="3" a="1"/>
  <c r="O8370" i="3" s="1"/>
  <c r="N8370" i="3" a="1"/>
  <c r="N8370" i="3" s="1"/>
  <c r="O6887" i="3" a="1"/>
  <c r="O6887" i="3" s="1"/>
  <c r="N6887" i="3" a="1"/>
  <c r="N6887" i="3" s="1"/>
  <c r="O5204" i="3" a="1"/>
  <c r="O5204" i="3" s="1"/>
  <c r="N5204" i="3" a="1"/>
  <c r="N5204" i="3" s="1"/>
  <c r="O4769" i="3" a="1"/>
  <c r="O4769" i="3" s="1"/>
  <c r="N4769" i="3" a="1"/>
  <c r="N4769" i="3" s="1"/>
  <c r="O610" i="3" a="1"/>
  <c r="O610" i="3" s="1"/>
  <c r="N610" i="3" a="1"/>
  <c r="N610" i="3" s="1"/>
  <c r="O1822" i="3" a="1"/>
  <c r="O1822" i="3" s="1"/>
  <c r="N1822" i="3" a="1"/>
  <c r="N1822" i="3" s="1"/>
  <c r="O863" i="3" a="1"/>
  <c r="O863" i="3" s="1"/>
  <c r="N863" i="3" a="1"/>
  <c r="N863" i="3" s="1"/>
  <c r="N2546" i="3" a="1"/>
  <c r="N2546" i="3" s="1"/>
  <c r="O2546" i="3" a="1"/>
  <c r="O2546" i="3" s="1"/>
  <c r="O500" i="3" a="1"/>
  <c r="O500" i="3" s="1"/>
  <c r="N500" i="3" a="1"/>
  <c r="N500" i="3" s="1"/>
  <c r="O465" i="3" a="1"/>
  <c r="O465" i="3" s="1"/>
  <c r="N465" i="3" a="1"/>
  <c r="N465" i="3" s="1"/>
  <c r="N55" i="3" a="1"/>
  <c r="N55" i="3" s="1"/>
  <c r="O55" i="3" a="1"/>
  <c r="O55" i="3" s="1"/>
  <c r="N3527" i="3" a="1"/>
  <c r="N3527" i="3" s="1"/>
  <c r="O3186" i="3" a="1"/>
  <c r="O3186" i="3" s="1"/>
  <c r="N3186" i="3" a="1"/>
  <c r="N3186" i="3" s="1"/>
  <c r="O4599" i="3" a="1"/>
  <c r="O4599" i="3" s="1"/>
  <c r="N4599" i="3" a="1"/>
  <c r="N4599" i="3" s="1"/>
  <c r="N6709" i="3" a="1"/>
  <c r="N6709" i="3" s="1"/>
  <c r="O871" i="3" a="1"/>
  <c r="O871" i="3" s="1"/>
  <c r="N871" i="3" a="1"/>
  <c r="N871" i="3" s="1"/>
  <c r="O786" i="3" a="1"/>
  <c r="O786" i="3" s="1"/>
  <c r="O4411" i="3" a="1"/>
  <c r="O4411" i="3" s="1"/>
  <c r="N4411" i="3" a="1"/>
  <c r="N4411" i="3" s="1"/>
  <c r="N4244" i="3" a="1"/>
  <c r="N4244" i="3" s="1"/>
  <c r="N676" i="3" a="1"/>
  <c r="N676" i="3" s="1"/>
  <c r="O676" i="3" a="1"/>
  <c r="O676" i="3" s="1"/>
  <c r="O2315" i="3" a="1"/>
  <c r="O2315" i="3" s="1"/>
  <c r="N2315" i="3" a="1"/>
  <c r="N2315" i="3" s="1"/>
  <c r="O1098" i="3" a="1"/>
  <c r="O1098" i="3" s="1"/>
  <c r="N1098" i="3" a="1"/>
  <c r="N1098" i="3" s="1"/>
  <c r="O954" i="3" a="1"/>
  <c r="O954" i="3" s="1"/>
  <c r="N2302" i="3" a="1"/>
  <c r="N2302" i="3" s="1"/>
  <c r="N1603" i="3" a="1"/>
  <c r="N1603" i="3" s="1"/>
  <c r="O1603" i="3" a="1"/>
  <c r="O1603" i="3" s="1"/>
  <c r="O819" i="3" a="1"/>
  <c r="O819" i="3" s="1"/>
  <c r="N819" i="3" a="1"/>
  <c r="N819" i="3" s="1"/>
  <c r="N604" i="3" a="1"/>
  <c r="N604" i="3" s="1"/>
  <c r="O5726" i="3" a="1"/>
  <c r="O5726" i="3" s="1"/>
  <c r="N5726" i="3" a="1"/>
  <c r="N5726" i="3" s="1"/>
  <c r="O9150" i="3" a="1"/>
  <c r="O9150" i="3" s="1"/>
  <c r="N9150" i="3" a="1"/>
  <c r="N9150" i="3" s="1"/>
  <c r="O3630" i="3" a="1"/>
  <c r="O3630" i="3" s="1"/>
  <c r="N3630" i="3" a="1"/>
  <c r="N3630" i="3" s="1"/>
  <c r="O9037" i="3" a="1"/>
  <c r="O9037" i="3" s="1"/>
  <c r="N9037" i="3" a="1"/>
  <c r="N9037" i="3" s="1"/>
  <c r="O186" i="3" a="1"/>
  <c r="O186" i="3" s="1"/>
  <c r="O3026" i="3" a="1"/>
  <c r="O3026" i="3" s="1"/>
  <c r="N3026" i="3" a="1"/>
  <c r="N3026" i="3" s="1"/>
  <c r="N1002" i="3" a="1"/>
  <c r="N1002" i="3" s="1"/>
  <c r="O1002" i="3" a="1"/>
  <c r="O1002" i="3" s="1"/>
  <c r="N2746" i="3" a="1"/>
  <c r="N2746" i="3" s="1"/>
  <c r="N1166" i="3" a="1"/>
  <c r="N1166" i="3" s="1"/>
  <c r="N7568" i="3" a="1"/>
  <c r="N7568" i="3" s="1"/>
  <c r="O9101" i="3" a="1"/>
  <c r="O9101" i="3" s="1"/>
  <c r="N9101" i="3" a="1"/>
  <c r="N9101" i="3" s="1"/>
  <c r="O3420" i="3" a="1"/>
  <c r="O3420" i="3" s="1"/>
  <c r="N3420" i="3" a="1"/>
  <c r="N3420" i="3" s="1"/>
  <c r="O2635" i="3" a="1"/>
  <c r="O2635" i="3" s="1"/>
  <c r="N2635" i="3" a="1"/>
  <c r="N2635" i="3" s="1"/>
  <c r="O1190" i="3" a="1"/>
  <c r="O1190" i="3" s="1"/>
  <c r="N1190" i="3" a="1"/>
  <c r="N1190" i="3" s="1"/>
  <c r="O4063" i="3" a="1"/>
  <c r="O4063" i="3" s="1"/>
  <c r="N4063" i="3" a="1"/>
  <c r="N4063" i="3" s="1"/>
  <c r="N757" i="3" a="1"/>
  <c r="N757" i="3" s="1"/>
  <c r="O757" i="3" a="1"/>
  <c r="O757" i="3" s="1"/>
  <c r="N1490" i="3" a="1"/>
  <c r="N1490" i="3" s="1"/>
  <c r="O1490" i="3" a="1"/>
  <c r="O1490" i="3" s="1"/>
  <c r="N2571" i="3" a="1"/>
  <c r="N2571" i="3" s="1"/>
  <c r="O2571" i="3" a="1"/>
  <c r="O2571" i="3" s="1"/>
  <c r="O1357" i="3" a="1"/>
  <c r="O1357" i="3" s="1"/>
  <c r="O376" i="3" a="1"/>
  <c r="O376" i="3" s="1"/>
  <c r="N3114" i="3" a="1"/>
  <c r="N3114" i="3" s="1"/>
  <c r="N7233" i="3" a="1"/>
  <c r="N7233" i="3" s="1"/>
  <c r="O5484" i="3" a="1"/>
  <c r="O5484" i="3" s="1"/>
  <c r="N5484" i="3" a="1"/>
  <c r="N5484" i="3" s="1"/>
  <c r="O8439" i="3" a="1"/>
  <c r="O8439" i="3" s="1"/>
  <c r="O7068" i="3" a="1"/>
  <c r="O7068" i="3" s="1"/>
  <c r="N7068" i="3" a="1"/>
  <c r="N7068" i="3" s="1"/>
  <c r="O5576" i="3" a="1"/>
  <c r="O5576" i="3" s="1"/>
  <c r="O6539" i="3" a="1"/>
  <c r="O6539" i="3" s="1"/>
  <c r="O7927" i="3" a="1"/>
  <c r="O7927" i="3" s="1"/>
  <c r="N7927" i="3" a="1"/>
  <c r="N7927" i="3" s="1"/>
  <c r="O9470" i="3" a="1"/>
  <c r="O9470" i="3" s="1"/>
  <c r="N8974" i="3" a="1"/>
  <c r="N8974" i="3" s="1"/>
  <c r="O2141" i="3" a="1"/>
  <c r="O2141" i="3" s="1"/>
  <c r="N2141" i="3" a="1"/>
  <c r="N2141" i="3" s="1"/>
  <c r="N1575" i="3" a="1"/>
  <c r="N1575" i="3" s="1"/>
  <c r="O1575" i="3" a="1"/>
  <c r="O1575" i="3" s="1"/>
  <c r="O4635" i="3" a="1"/>
  <c r="O4635" i="3" s="1"/>
  <c r="O1089" i="3" a="1"/>
  <c r="O1089" i="3" s="1"/>
  <c r="N1089" i="3" a="1"/>
  <c r="N1089" i="3" s="1"/>
  <c r="O682" i="3" a="1"/>
  <c r="O682" i="3" s="1"/>
  <c r="N682" i="3" a="1"/>
  <c r="N682" i="3" s="1"/>
  <c r="O1829" i="3" a="1"/>
  <c r="O1829" i="3" s="1"/>
  <c r="O890" i="3" a="1"/>
  <c r="O890" i="3" s="1"/>
  <c r="N890" i="3" a="1"/>
  <c r="N890" i="3" s="1"/>
  <c r="O2694" i="3" a="1"/>
  <c r="O2694" i="3" s="1"/>
  <c r="N2694" i="3" a="1"/>
  <c r="N2694" i="3" s="1"/>
  <c r="O3046" i="3" a="1"/>
  <c r="O3046" i="3" s="1"/>
  <c r="O2974" i="3" a="1"/>
  <c r="O2974" i="3" s="1"/>
  <c r="N2974" i="3" a="1"/>
  <c r="N2974" i="3" s="1"/>
  <c r="N345" i="3" a="1"/>
  <c r="N345" i="3" s="1"/>
  <c r="N9439" i="3" a="1"/>
  <c r="N9439" i="3" s="1"/>
  <c r="N7816" i="3" a="1"/>
  <c r="N7816" i="3" s="1"/>
  <c r="O3212" i="3" a="1"/>
  <c r="O3212" i="3" s="1"/>
  <c r="N3212" i="3" a="1"/>
  <c r="N3212" i="3" s="1"/>
  <c r="N2132" i="3" a="1"/>
  <c r="N2132" i="3" s="1"/>
  <c r="N6224" i="3" a="1"/>
  <c r="N6224" i="3" s="1"/>
  <c r="O8438" i="3" a="1"/>
  <c r="O8438" i="3" s="1"/>
  <c r="N8438" i="3" a="1"/>
  <c r="N8438" i="3" s="1"/>
  <c r="N6425" i="3" a="1"/>
  <c r="N6425" i="3" s="1"/>
  <c r="O8826" i="3" a="1"/>
  <c r="O8826" i="3" s="1"/>
  <c r="N5236" i="3" a="1"/>
  <c r="N5236" i="3" s="1"/>
  <c r="O5952" i="3" a="1"/>
  <c r="O5952" i="3" s="1"/>
  <c r="N5952" i="3" a="1"/>
  <c r="N5952" i="3" s="1"/>
  <c r="O5344" i="3" a="1"/>
  <c r="O5344" i="3" s="1"/>
  <c r="O5021" i="3" a="1"/>
  <c r="O5021" i="3" s="1"/>
  <c r="N5021" i="3" a="1"/>
  <c r="N5021" i="3" s="1"/>
  <c r="N7732" i="3" a="1"/>
  <c r="N7732" i="3" s="1"/>
  <c r="O6152" i="3" a="1"/>
  <c r="O6152" i="3" s="1"/>
  <c r="O6862" i="3" a="1"/>
  <c r="O6862" i="3" s="1"/>
  <c r="O4626" i="3" a="1"/>
  <c r="O4626" i="3" s="1"/>
  <c r="N4626" i="3" a="1"/>
  <c r="N4626" i="3" s="1"/>
  <c r="O9589" i="3" a="1"/>
  <c r="O9589" i="3" s="1"/>
  <c r="N9589" i="3" a="1"/>
  <c r="N9589" i="3" s="1"/>
  <c r="N9409" i="3" a="1"/>
  <c r="N9409" i="3" s="1"/>
  <c r="N328" i="3" a="1"/>
  <c r="N328" i="3" s="1"/>
  <c r="O328" i="3" a="1"/>
  <c r="O328" i="3" s="1"/>
  <c r="N8912" i="3" a="1"/>
  <c r="N8912" i="3" s="1"/>
  <c r="O9604" i="3" a="1"/>
  <c r="O9604" i="3" s="1"/>
  <c r="N9604" i="3" a="1"/>
  <c r="N9604" i="3" s="1"/>
  <c r="O6234" i="3" a="1"/>
  <c r="O6234" i="3" s="1"/>
  <c r="N6234" i="3" a="1"/>
  <c r="N6234" i="3" s="1"/>
  <c r="O6701" i="3" a="1"/>
  <c r="O6701" i="3" s="1"/>
  <c r="O4933" i="3" a="1"/>
  <c r="O4933" i="3" s="1"/>
  <c r="O7828" i="3" a="1"/>
  <c r="O7828" i="3" s="1"/>
  <c r="O6618" i="3" a="1"/>
  <c r="O6618" i="3" s="1"/>
  <c r="O5341" i="3" a="1"/>
  <c r="O5341" i="3" s="1"/>
  <c r="O5971" i="3" a="1"/>
  <c r="O5971" i="3" s="1"/>
  <c r="O4975" i="3" a="1"/>
  <c r="O4975" i="3" s="1"/>
  <c r="O6893" i="3" a="1"/>
  <c r="O6893" i="3" s="1"/>
  <c r="O5359" i="3" a="1"/>
  <c r="O5359" i="3" s="1"/>
  <c r="O1855" i="3" a="1"/>
  <c r="O1855" i="3" s="1"/>
  <c r="N1855" i="3" a="1"/>
  <c r="N1855" i="3" s="1"/>
  <c r="O3855" i="3" a="1"/>
  <c r="O3855" i="3" s="1"/>
  <c r="N3855" i="3" a="1"/>
  <c r="N3855" i="3" s="1"/>
  <c r="O192" i="3" a="1"/>
  <c r="O192" i="3" s="1"/>
  <c r="N192" i="3" a="1"/>
  <c r="N192" i="3" s="1"/>
  <c r="N176" i="3" a="1"/>
  <c r="N176" i="3" s="1"/>
  <c r="N7587" i="3" a="1"/>
  <c r="N7587" i="3" s="1"/>
  <c r="O1274" i="3" a="1"/>
  <c r="O1274" i="3" s="1"/>
  <c r="N1274" i="3" a="1"/>
  <c r="N1274" i="3" s="1"/>
  <c r="O1087" i="3" a="1"/>
  <c r="O1087" i="3" s="1"/>
  <c r="O9683" i="3" a="1"/>
  <c r="O9683" i="3" s="1"/>
  <c r="N9683" i="3" a="1"/>
  <c r="N9683" i="3" s="1"/>
  <c r="O4577" i="3" a="1"/>
  <c r="O4577" i="3" s="1"/>
  <c r="N4577" i="3" a="1"/>
  <c r="N4577" i="3" s="1"/>
  <c r="O4653" i="3" a="1"/>
  <c r="O4653" i="3" s="1"/>
  <c r="N4653" i="3" a="1"/>
  <c r="N4653" i="3" s="1"/>
  <c r="O4035" i="3" a="1"/>
  <c r="O4035" i="3" s="1"/>
  <c r="N4035" i="3" a="1"/>
  <c r="N4035" i="3" s="1"/>
  <c r="O511" i="3" a="1"/>
  <c r="O511" i="3" s="1"/>
  <c r="N511" i="3" a="1"/>
  <c r="N511" i="3" s="1"/>
  <c r="O2041" i="3" a="1"/>
  <c r="O2041" i="3" s="1"/>
  <c r="N2041" i="3" a="1"/>
  <c r="N2041" i="3" s="1"/>
  <c r="O1437" i="3" a="1"/>
  <c r="O1437" i="3" s="1"/>
  <c r="N1437" i="3" a="1"/>
  <c r="N1437" i="3" s="1"/>
  <c r="O660" i="3" a="1"/>
  <c r="O660" i="3" s="1"/>
  <c r="N660" i="3" a="1"/>
  <c r="N660" i="3" s="1"/>
  <c r="O298" i="3" a="1"/>
  <c r="O298" i="3" s="1"/>
  <c r="O3007" i="3" a="1"/>
  <c r="O3007" i="3" s="1"/>
  <c r="N3007" i="3" a="1"/>
  <c r="N3007" i="3" s="1"/>
  <c r="O2495" i="3" a="1"/>
  <c r="O2495" i="3" s="1"/>
  <c r="N2495" i="3" a="1"/>
  <c r="N2495" i="3" s="1"/>
  <c r="O1445" i="3" a="1"/>
  <c r="O1445" i="3" s="1"/>
  <c r="N1445" i="3" a="1"/>
  <c r="N1445" i="3" s="1"/>
  <c r="O232" i="3" a="1"/>
  <c r="O232" i="3" s="1"/>
  <c r="N232" i="3" a="1"/>
  <c r="N232" i="3" s="1"/>
  <c r="O1750" i="3" a="1"/>
  <c r="O1750" i="3" s="1"/>
  <c r="N1750" i="3" a="1"/>
  <c r="N1750" i="3" s="1"/>
  <c r="O76" i="3" a="1"/>
  <c r="O76" i="3" s="1"/>
  <c r="N76" i="3" a="1"/>
  <c r="N76" i="3" s="1"/>
  <c r="O1768" i="3" a="1"/>
  <c r="O1768" i="3" s="1"/>
  <c r="N1768" i="3" a="1"/>
  <c r="N1768" i="3" s="1"/>
  <c r="O257" i="3" a="1"/>
  <c r="O257" i="3" s="1"/>
  <c r="N257" i="3" a="1"/>
  <c r="N257" i="3" s="1"/>
  <c r="O358" i="3" a="1"/>
  <c r="O358" i="3" s="1"/>
  <c r="N358" i="3" a="1"/>
  <c r="N358" i="3" s="1"/>
  <c r="O3246" i="3" a="1"/>
  <c r="O3246" i="3" s="1"/>
  <c r="N3246" i="3" a="1"/>
  <c r="N3246" i="3" s="1"/>
  <c r="O1760" i="3" a="1"/>
  <c r="O1760" i="3" s="1"/>
  <c r="N1760" i="3" a="1"/>
  <c r="N1760" i="3" s="1"/>
  <c r="N1889" i="3" a="1"/>
  <c r="N1889" i="3" s="1"/>
  <c r="N5550" i="3" a="1"/>
  <c r="N5550" i="3" s="1"/>
  <c r="O3920" i="3" a="1"/>
  <c r="O3920" i="3" s="1"/>
  <c r="N3920" i="3" a="1"/>
  <c r="N3920" i="3" s="1"/>
  <c r="O1644" i="3" a="1"/>
  <c r="O1644" i="3" s="1"/>
  <c r="N1644" i="3" a="1"/>
  <c r="N1644" i="3" s="1"/>
  <c r="O1382" i="3" a="1"/>
  <c r="O1382" i="3" s="1"/>
  <c r="N698" i="3" a="1"/>
  <c r="N698" i="3" s="1"/>
  <c r="O698" i="3" a="1"/>
  <c r="O698" i="3" s="1"/>
  <c r="N2207" i="3" a="1"/>
  <c r="N2207" i="3" s="1"/>
  <c r="O2207" i="3" a="1"/>
  <c r="O2207" i="3" s="1"/>
  <c r="N114" i="3" a="1"/>
  <c r="N114" i="3" s="1"/>
  <c r="O114" i="3" a="1"/>
  <c r="O114" i="3" s="1"/>
  <c r="N3853" i="3" a="1"/>
  <c r="N3853" i="3" s="1"/>
  <c r="N4333" i="3" a="1"/>
  <c r="N4333" i="3" s="1"/>
  <c r="N6505" i="3" a="1"/>
  <c r="N6505" i="3" s="1"/>
  <c r="O8105" i="3" a="1"/>
  <c r="O8105" i="3" s="1"/>
  <c r="N8105" i="3" a="1"/>
  <c r="N8105" i="3" s="1"/>
  <c r="O235" i="3" a="1"/>
  <c r="O235" i="3" s="1"/>
  <c r="N235" i="3" a="1"/>
  <c r="N235" i="3" s="1"/>
  <c r="N118" i="3" a="1"/>
  <c r="N118" i="3" s="1"/>
  <c r="O118" i="3" a="1"/>
  <c r="O118" i="3" s="1"/>
  <c r="O689" i="3" a="1"/>
  <c r="O689" i="3" s="1"/>
  <c r="N689" i="3" a="1"/>
  <c r="N689" i="3" s="1"/>
  <c r="O1716" i="3" a="1"/>
  <c r="O1716" i="3" s="1"/>
  <c r="N1716" i="3" a="1"/>
  <c r="N1716" i="3" s="1"/>
  <c r="O1484" i="3" a="1"/>
  <c r="O1484" i="3" s="1"/>
  <c r="N1484" i="3" a="1"/>
  <c r="N1484" i="3" s="1"/>
  <c r="O1568" i="3" a="1"/>
  <c r="O1568" i="3" s="1"/>
  <c r="N1568" i="3" a="1"/>
  <c r="N1568" i="3" s="1"/>
  <c r="O1620" i="3" a="1"/>
  <c r="O1620" i="3" s="1"/>
  <c r="N1620" i="3" a="1"/>
  <c r="N1620" i="3" s="1"/>
  <c r="O745" i="3" a="1"/>
  <c r="O745" i="3" s="1"/>
  <c r="N745" i="3" a="1"/>
  <c r="N745" i="3" s="1"/>
  <c r="O690" i="3" a="1"/>
  <c r="O690" i="3" s="1"/>
  <c r="N1061" i="3" a="1"/>
  <c r="N1061" i="3" s="1"/>
  <c r="O1061" i="3" a="1"/>
  <c r="O1061" i="3" s="1"/>
  <c r="O853" i="3" a="1"/>
  <c r="O853" i="3" s="1"/>
  <c r="N853" i="3" a="1"/>
  <c r="N853" i="3" s="1"/>
  <c r="O1818" i="3" a="1"/>
  <c r="O1818" i="3" s="1"/>
  <c r="N1818" i="3" a="1"/>
  <c r="N1818" i="3" s="1"/>
  <c r="O1711" i="3" a="1"/>
  <c r="O1711" i="3" s="1"/>
  <c r="N1711" i="3" a="1"/>
  <c r="N1711" i="3" s="1"/>
  <c r="O893" i="3" a="1"/>
  <c r="O893" i="3" s="1"/>
  <c r="N893" i="3" a="1"/>
  <c r="N893" i="3" s="1"/>
  <c r="N8900" i="3" a="1"/>
  <c r="N8900" i="3" s="1"/>
  <c r="N3821" i="3" a="1"/>
  <c r="N3821" i="3" s="1"/>
  <c r="O3821" i="3" a="1"/>
  <c r="O3821" i="3" s="1"/>
  <c r="O1757" i="3" a="1"/>
  <c r="O1757" i="3" s="1"/>
  <c r="N1757" i="3" a="1"/>
  <c r="N1757" i="3" s="1"/>
  <c r="N211" i="3" a="1"/>
  <c r="N211" i="3" s="1"/>
  <c r="O211" i="3" a="1"/>
  <c r="O211" i="3" s="1"/>
  <c r="O560" i="3" a="1"/>
  <c r="O560" i="3" s="1"/>
  <c r="N560" i="3" a="1"/>
  <c r="N560" i="3" s="1"/>
  <c r="O48" i="3" a="1"/>
  <c r="O48" i="3" s="1"/>
  <c r="N775" i="3" a="1"/>
  <c r="N775" i="3" s="1"/>
  <c r="O775" i="3" a="1"/>
  <c r="O775" i="3" s="1"/>
  <c r="O1633" i="3" a="1"/>
  <c r="O1633" i="3" s="1"/>
  <c r="O897" i="3" a="1"/>
  <c r="O897" i="3" s="1"/>
  <c r="N897" i="3" a="1"/>
  <c r="N897" i="3" s="1"/>
  <c r="O8647" i="3" a="1"/>
  <c r="O8647" i="3" s="1"/>
  <c r="N9824" i="3" a="1"/>
  <c r="N9824" i="3" s="1"/>
  <c r="O9297" i="3" a="1"/>
  <c r="O9297" i="3" s="1"/>
  <c r="N9297" i="3" a="1"/>
  <c r="N9297" i="3" s="1"/>
  <c r="N7537" i="3" a="1"/>
  <c r="N7537" i="3" s="1"/>
  <c r="N5344" i="3" a="1"/>
  <c r="N5344" i="3" s="1"/>
  <c r="N9006" i="3" a="1"/>
  <c r="N9006" i="3" s="1"/>
  <c r="O7348" i="3" a="1"/>
  <c r="O7348" i="3" s="1"/>
  <c r="N7348" i="3" a="1"/>
  <c r="N7348" i="3" s="1"/>
  <c r="O2138" i="3" a="1"/>
  <c r="O2138" i="3" s="1"/>
  <c r="O7444" i="3" a="1"/>
  <c r="O7444" i="3" s="1"/>
  <c r="O9689" i="3" a="1"/>
  <c r="O9689" i="3" s="1"/>
  <c r="O8448" i="3" a="1"/>
  <c r="O8448" i="3" s="1"/>
  <c r="N6338" i="3" a="1"/>
  <c r="N6338" i="3" s="1"/>
  <c r="N9151" i="3" a="1"/>
  <c r="N9151" i="3" s="1"/>
  <c r="O6993" i="3" a="1"/>
  <c r="O6993" i="3" s="1"/>
  <c r="N4996" i="3" a="1"/>
  <c r="N4996" i="3" s="1"/>
  <c r="N7483" i="3" a="1"/>
  <c r="N7483" i="3" s="1"/>
  <c r="N5209" i="3" a="1"/>
  <c r="N5209" i="3" s="1"/>
  <c r="O5048" i="3" a="1"/>
  <c r="O5048" i="3" s="1"/>
  <c r="O5569" i="3" a="1"/>
  <c r="O5569" i="3" s="1"/>
  <c r="O9482" i="3" a="1"/>
  <c r="O9482" i="3" s="1"/>
  <c r="O5060" i="3" a="1"/>
  <c r="O5060" i="3" s="1"/>
  <c r="O7753" i="3" a="1"/>
  <c r="O7753" i="3" s="1"/>
  <c r="O7170" i="3" a="1"/>
  <c r="O7170" i="3" s="1"/>
  <c r="O8511" i="3" a="1"/>
  <c r="O8511" i="3" s="1"/>
  <c r="O6179" i="3" a="1"/>
  <c r="O6179" i="3" s="1"/>
  <c r="O6968" i="3" a="1"/>
  <c r="O6968" i="3" s="1"/>
  <c r="O6755" i="3" a="1"/>
  <c r="O6755" i="3" s="1"/>
  <c r="O5423" i="3" a="1"/>
  <c r="O5423" i="3" s="1"/>
  <c r="O6244" i="3" a="1"/>
  <c r="O6244" i="3" s="1"/>
  <c r="O6919" i="3" a="1"/>
  <c r="O6919" i="3" s="1"/>
  <c r="N7295" i="3" a="1"/>
  <c r="N7295" i="3" s="1"/>
  <c r="O6070" i="3" a="1"/>
  <c r="O6070" i="3" s="1"/>
  <c r="O7349" i="3" a="1"/>
  <c r="O7349" i="3" s="1"/>
  <c r="O7314" i="3" a="1"/>
  <c r="O7314" i="3" s="1"/>
  <c r="O8173" i="3" a="1"/>
  <c r="O8173" i="3" s="1"/>
  <c r="N9561" i="3" a="1"/>
  <c r="N9561" i="3" s="1"/>
  <c r="N8672" i="3" a="1"/>
  <c r="N8672" i="3" s="1"/>
  <c r="O9610" i="3" a="1"/>
  <c r="O9610" i="3" s="1"/>
  <c r="N2160" i="3" a="1"/>
  <c r="N2160" i="3" s="1"/>
  <c r="O1846" i="3" a="1"/>
  <c r="O1846" i="3" s="1"/>
  <c r="O3551" i="3" a="1"/>
  <c r="O3551" i="3" s="1"/>
  <c r="O2346" i="3" a="1"/>
  <c r="O2346" i="3" s="1"/>
  <c r="N7229" i="3" a="1"/>
  <c r="N7229" i="3" s="1"/>
  <c r="O336" i="3" a="1"/>
  <c r="O336" i="3" s="1"/>
  <c r="O1794" i="3" a="1"/>
  <c r="O1794" i="3" s="1"/>
  <c r="O4735" i="3" a="1"/>
  <c r="O4735" i="3" s="1"/>
  <c r="N271" i="3" a="1"/>
  <c r="N271" i="3" s="1"/>
  <c r="O4421" i="3" a="1"/>
  <c r="O4421" i="3" s="1"/>
  <c r="N119" i="3" a="1"/>
  <c r="N119" i="3" s="1"/>
  <c r="O156" i="3" a="1"/>
  <c r="O156" i="3" s="1"/>
  <c r="O1019" i="3" a="1"/>
  <c r="O1019" i="3" s="1"/>
  <c r="O1243" i="3" a="1"/>
  <c r="O1243" i="3" s="1"/>
  <c r="O2574" i="3" a="1"/>
  <c r="O2574" i="3" s="1"/>
  <c r="O8764" i="3" a="1"/>
  <c r="O8764" i="3" s="1"/>
  <c r="N9040" i="3" a="1"/>
  <c r="N9040" i="3" s="1"/>
  <c r="O5534" i="3" a="1"/>
  <c r="O5534" i="3" s="1"/>
  <c r="O5184" i="3" a="1"/>
  <c r="O5184" i="3" s="1"/>
  <c r="O9221" i="3" a="1"/>
  <c r="O9221" i="3" s="1"/>
  <c r="O7712" i="3" a="1"/>
  <c r="O7712" i="3" s="1"/>
  <c r="O8082" i="3" a="1"/>
  <c r="O8082" i="3" s="1"/>
  <c r="O5104" i="3" a="1"/>
  <c r="O5104" i="3" s="1"/>
  <c r="N5000" i="3" a="1"/>
  <c r="N5000" i="3" s="1"/>
  <c r="N4852" i="3" a="1"/>
  <c r="N4852" i="3" s="1"/>
  <c r="O5752" i="3" a="1"/>
  <c r="O5752" i="3" s="1"/>
  <c r="N7169" i="3" a="1"/>
  <c r="N7169" i="3" s="1"/>
  <c r="O6131" i="3" a="1"/>
  <c r="O6131" i="3" s="1"/>
  <c r="N6864" i="3" a="1"/>
  <c r="N6864" i="3" s="1"/>
  <c r="N7646" i="3" a="1"/>
  <c r="N7646" i="3" s="1"/>
  <c r="O8593" i="3" a="1"/>
  <c r="O8593" i="3" s="1"/>
  <c r="N6792" i="3" a="1"/>
  <c r="N6792" i="3" s="1"/>
  <c r="O4866" i="3" a="1"/>
  <c r="O4866" i="3" s="1"/>
  <c r="O5291" i="3" a="1"/>
  <c r="O5291" i="3" s="1"/>
  <c r="O7533" i="3" a="1"/>
  <c r="O7533" i="3" s="1"/>
  <c r="O9103" i="3" a="1"/>
  <c r="O9103" i="3" s="1"/>
  <c r="O2934" i="3" a="1"/>
  <c r="O2934" i="3" s="1"/>
  <c r="O274" i="3" a="1"/>
  <c r="O274" i="3" s="1"/>
  <c r="O3058" i="3" a="1"/>
  <c r="O3058" i="3" s="1"/>
  <c r="N8888" i="3" a="1"/>
  <c r="N8888" i="3" s="1"/>
  <c r="O3877" i="3" a="1"/>
  <c r="O3877" i="3" s="1"/>
  <c r="O943" i="3" a="1"/>
  <c r="O943" i="3" s="1"/>
  <c r="O1425" i="3" a="1"/>
  <c r="O1425" i="3" s="1"/>
  <c r="O496" i="3" a="1"/>
  <c r="O496" i="3" s="1"/>
  <c r="O914" i="3" a="1"/>
  <c r="O914" i="3" s="1"/>
  <c r="O1739" i="3" a="1"/>
  <c r="O1739" i="3" s="1"/>
  <c r="N7980" i="3" a="1"/>
  <c r="N7980" i="3" s="1"/>
  <c r="N9302" i="3" a="1"/>
  <c r="N9302" i="3" s="1"/>
  <c r="O9497" i="3" a="1"/>
  <c r="O9497" i="3" s="1"/>
  <c r="O8507" i="3" a="1"/>
  <c r="O8507" i="3" s="1"/>
  <c r="N5920" i="3" a="1"/>
  <c r="N5920" i="3" s="1"/>
  <c r="N6270" i="3" a="1"/>
  <c r="N6270" i="3" s="1"/>
  <c r="O4881" i="3" a="1"/>
  <c r="O4881" i="3" s="1"/>
  <c r="N8162" i="3" a="1"/>
  <c r="N8162" i="3" s="1"/>
  <c r="O3647" i="3" a="1"/>
  <c r="O3647" i="3" s="1"/>
  <c r="O4453" i="3" a="1"/>
  <c r="O4453" i="3" s="1"/>
  <c r="O1542" i="3" a="1"/>
  <c r="O1542" i="3" s="1"/>
  <c r="O389" i="3" a="1"/>
  <c r="O389" i="3" s="1"/>
  <c r="O1111" i="3" a="1"/>
  <c r="O1111" i="3" s="1"/>
  <c r="O1237" i="3" a="1"/>
  <c r="O1237" i="3" s="1"/>
  <c r="O2560" i="3" a="1"/>
  <c r="O2560" i="3" s="1"/>
  <c r="O538" i="3" a="1"/>
  <c r="O538" i="3" s="1"/>
  <c r="O8058" i="3" a="1"/>
  <c r="O8058" i="3" s="1"/>
  <c r="N5089" i="3" a="1"/>
  <c r="N5089" i="3" s="1"/>
  <c r="N9630" i="3" a="1"/>
  <c r="N9630" i="3" s="1"/>
  <c r="O8862" i="3" a="1"/>
  <c r="O8862" i="3" s="1"/>
  <c r="N7945" i="3" a="1"/>
  <c r="N7945" i="3" s="1"/>
  <c r="O8497" i="3" a="1"/>
  <c r="O8497" i="3" s="1"/>
  <c r="O8384" i="3" a="1"/>
  <c r="O8384" i="3" s="1"/>
  <c r="O8011" i="3" a="1"/>
  <c r="O8011" i="3" s="1"/>
  <c r="O6010" i="3" a="1"/>
  <c r="O6010" i="3" s="1"/>
  <c r="O7653" i="3" a="1"/>
  <c r="O7653" i="3" s="1"/>
  <c r="O7163" i="3" a="1"/>
  <c r="O7163" i="3" s="1"/>
  <c r="O5981" i="3" a="1"/>
  <c r="O5981" i="3" s="1"/>
  <c r="O5941" i="3" a="1"/>
  <c r="O5941" i="3" s="1"/>
  <c r="O5873" i="3" a="1"/>
  <c r="O5873" i="3" s="1"/>
  <c r="O6049" i="3" a="1"/>
  <c r="O6049" i="3" s="1"/>
  <c r="O5930" i="3" a="1"/>
  <c r="O5930" i="3" s="1"/>
  <c r="O7005" i="3" a="1"/>
  <c r="O7005" i="3" s="1"/>
  <c r="O6978" i="3" a="1"/>
  <c r="O6978" i="3" s="1"/>
  <c r="N6886" i="3" a="1"/>
  <c r="N6886" i="3" s="1"/>
  <c r="O8697" i="3" a="1"/>
  <c r="O8697" i="3" s="1"/>
  <c r="O7112" i="3" a="1"/>
  <c r="O7112" i="3" s="1"/>
  <c r="O9121" i="3" a="1"/>
  <c r="O9121" i="3" s="1"/>
  <c r="N9143" i="3" a="1"/>
  <c r="N9143" i="3" s="1"/>
  <c r="O3356" i="3" a="1"/>
  <c r="O3356" i="3" s="1"/>
  <c r="O3614" i="3" a="1"/>
  <c r="O3614" i="3" s="1"/>
  <c r="N7547" i="3" a="1"/>
  <c r="N7547" i="3" s="1"/>
  <c r="O4690" i="3" a="1"/>
  <c r="O4690" i="3" s="1"/>
  <c r="O4439" i="3" a="1"/>
  <c r="O4439" i="3" s="1"/>
  <c r="O416" i="3" a="1"/>
  <c r="O416" i="3" s="1"/>
  <c r="O2025" i="3" a="1"/>
  <c r="O2025" i="3" s="1"/>
  <c r="N8251" i="3" a="1"/>
  <c r="N8251" i="3" s="1"/>
  <c r="N5024" i="3" a="1"/>
  <c r="N5024" i="3" s="1"/>
  <c r="O9502" i="3" a="1"/>
  <c r="O9502" i="3" s="1"/>
  <c r="O6104" i="3" a="1"/>
  <c r="O6104" i="3" s="1"/>
  <c r="N6109" i="3" a="1"/>
  <c r="N6109" i="3" s="1"/>
  <c r="O470" i="3" a="1"/>
  <c r="O470" i="3" s="1"/>
  <c r="O8250" i="3" a="1"/>
  <c r="O8250" i="3" s="1"/>
  <c r="N8704" i="3" a="1"/>
  <c r="N8704" i="3" s="1"/>
  <c r="O149" i="3" a="1"/>
  <c r="O149" i="3" s="1"/>
  <c r="O317" i="3" a="1"/>
  <c r="O317" i="3" s="1"/>
  <c r="O428" i="3" a="1"/>
  <c r="O428" i="3" s="1"/>
  <c r="O5020" i="3" a="1"/>
  <c r="O5020" i="3" s="1"/>
  <c r="O8331" i="3" a="1"/>
  <c r="O8331" i="3" s="1"/>
  <c r="O7798" i="3" a="1"/>
  <c r="O7798" i="3" s="1"/>
  <c r="O7462" i="3" a="1"/>
  <c r="O7462" i="3" s="1"/>
  <c r="O6222" i="3" a="1"/>
  <c r="O6222" i="3" s="1"/>
  <c r="O6560" i="3" a="1"/>
  <c r="O6560" i="3" s="1"/>
  <c r="N6198" i="3" a="1"/>
  <c r="N6198" i="3" s="1"/>
  <c r="O4341" i="3" a="1"/>
  <c r="O4341" i="3" s="1"/>
  <c r="O673" i="3" a="1"/>
  <c r="O673" i="3" s="1"/>
  <c r="O2896" i="3" a="1"/>
  <c r="O2896" i="3" s="1"/>
  <c r="O2179" i="3" a="1"/>
  <c r="O2179" i="3" s="1"/>
  <c r="O587" i="3" a="1"/>
  <c r="O587" i="3" s="1"/>
  <c r="O141" i="3" a="1"/>
  <c r="O141" i="3" s="1"/>
  <c r="O477" i="3" a="1"/>
  <c r="O477" i="3" s="1"/>
  <c r="O2055" i="3" a="1"/>
  <c r="O2055" i="3" s="1"/>
  <c r="O614" i="3" a="1"/>
  <c r="O614" i="3" s="1"/>
  <c r="O911" i="3" a="1"/>
  <c r="O911" i="3" s="1"/>
  <c r="O931" i="3" a="1"/>
  <c r="O931" i="3" s="1"/>
  <c r="O3090" i="3" a="1"/>
  <c r="O3090" i="3" s="1"/>
  <c r="O3240" i="3" a="1"/>
  <c r="O3240" i="3" s="1"/>
  <c r="O124" i="3" a="1"/>
  <c r="O124" i="3" s="1"/>
  <c r="O1126" i="3" a="1"/>
  <c r="O1126" i="3" s="1"/>
  <c r="O105" i="3" a="1"/>
  <c r="O105" i="3" s="1"/>
  <c r="O5250" i="3" a="1"/>
  <c r="O5250" i="3" s="1"/>
  <c r="N5206" i="3" a="1"/>
  <c r="N5206" i="3" s="1"/>
  <c r="O8834" i="3" a="1"/>
  <c r="O8834" i="3" s="1"/>
  <c r="N7546" i="3" a="1"/>
  <c r="N7546" i="3" s="1"/>
  <c r="N7053" i="3" a="1"/>
  <c r="N7053" i="3" s="1"/>
  <c r="O4962" i="3" a="1"/>
  <c r="O4962" i="3" s="1"/>
  <c r="O3352" i="3" a="1"/>
  <c r="O3352" i="3" s="1"/>
  <c r="O1401" i="3" a="1"/>
  <c r="O1401" i="3" s="1"/>
  <c r="O1922" i="3" a="1"/>
  <c r="O1922" i="3" s="1"/>
  <c r="O427" i="3" a="1"/>
  <c r="O427" i="3" s="1"/>
  <c r="O807" i="3" a="1"/>
  <c r="O807" i="3" s="1"/>
  <c r="N9435" i="3" a="1"/>
  <c r="N9435" i="3" s="1"/>
  <c r="N6631" i="3" a="1"/>
  <c r="N6631" i="3" s="1"/>
  <c r="N9039" i="3" a="1"/>
  <c r="N9039" i="3" s="1"/>
  <c r="N8906" i="3" a="1"/>
  <c r="N8906" i="3" s="1"/>
  <c r="O8736" i="3" a="1"/>
  <c r="O8736" i="3" s="1"/>
  <c r="O5847" i="3" a="1"/>
  <c r="O5847" i="3" s="1"/>
  <c r="O9999" i="3" a="1"/>
  <c r="O9999" i="3" s="1"/>
  <c r="N8870" i="3" a="1"/>
  <c r="N8870" i="3" s="1"/>
  <c r="N9975" i="3" a="1"/>
  <c r="N9975" i="3" s="1"/>
  <c r="O9388" i="3" a="1"/>
  <c r="O9388" i="3" s="1"/>
  <c r="O7942" i="3" a="1"/>
  <c r="O7942" i="3" s="1"/>
  <c r="N6798" i="3" a="1"/>
  <c r="N6798" i="3" s="1"/>
  <c r="N8423" i="3" a="1"/>
  <c r="N8423" i="3" s="1"/>
  <c r="O7258" i="3" a="1"/>
  <c r="O7258" i="3" s="1"/>
  <c r="O6322" i="3" a="1"/>
  <c r="O6322" i="3" s="1"/>
  <c r="O7329" i="3" a="1"/>
  <c r="O7329" i="3" s="1"/>
  <c r="O5533" i="3" a="1"/>
  <c r="O5533" i="3" s="1"/>
  <c r="O6950" i="3" a="1"/>
  <c r="O6950" i="3" s="1"/>
  <c r="O6641" i="3" a="1"/>
  <c r="O6641" i="3" s="1"/>
  <c r="O9217" i="3" a="1"/>
  <c r="O9217" i="3" s="1"/>
  <c r="O9414" i="3" a="1"/>
  <c r="O9414" i="3" s="1"/>
  <c r="O294" i="3" a="1"/>
  <c r="O294" i="3" s="1"/>
  <c r="O3601" i="3" a="1"/>
  <c r="O3601" i="3" s="1"/>
  <c r="O3544" i="3" a="1"/>
  <c r="O3544" i="3" s="1"/>
  <c r="O1281" i="3" a="1"/>
  <c r="O1281" i="3" s="1"/>
  <c r="O905" i="3" a="1"/>
  <c r="O905" i="3" s="1"/>
  <c r="O635" i="3" a="1"/>
  <c r="O635" i="3" s="1"/>
  <c r="O372" i="3" a="1"/>
  <c r="O372" i="3" s="1"/>
  <c r="O1119" i="3" a="1"/>
  <c r="O1119" i="3" s="1"/>
  <c r="O1318" i="3" a="1"/>
  <c r="O1318" i="3" s="1"/>
  <c r="O1171" i="3" a="1"/>
  <c r="O1171" i="3" s="1"/>
  <c r="O2615" i="3" a="1"/>
  <c r="O2615" i="3" s="1"/>
  <c r="O966" i="3" a="1"/>
  <c r="O966" i="3" s="1"/>
  <c r="O1330" i="3" a="1"/>
  <c r="O1330" i="3" s="1"/>
  <c r="O8926" i="3" a="1"/>
  <c r="O8926" i="3" s="1"/>
  <c r="O5734" i="3" a="1"/>
  <c r="O5734" i="3" s="1"/>
  <c r="O9421" i="3" a="1"/>
  <c r="O9421" i="3" s="1"/>
  <c r="O8338" i="3" a="1"/>
  <c r="O8338" i="3" s="1"/>
  <c r="N5955" i="3" a="1"/>
  <c r="N5955" i="3" s="1"/>
  <c r="N8440" i="3" a="1"/>
  <c r="N8440" i="3" s="1"/>
  <c r="O6931" i="3" a="1"/>
  <c r="O6931" i="3" s="1"/>
  <c r="O5824" i="3" a="1"/>
  <c r="O5824" i="3" s="1"/>
  <c r="O8709" i="3" a="1"/>
  <c r="O8709" i="3" s="1"/>
  <c r="N6124" i="3" a="1"/>
  <c r="N6124" i="3" s="1"/>
  <c r="O7330" i="3" a="1"/>
  <c r="O7330" i="3" s="1"/>
  <c r="O6786" i="3" a="1"/>
  <c r="O6786" i="3" s="1"/>
  <c r="N2066" i="3" a="1"/>
  <c r="N2066" i="3" s="1"/>
  <c r="O8108" i="3" a="1"/>
  <c r="O8108" i="3" s="1"/>
  <c r="N2705" i="3" a="1"/>
  <c r="N2705" i="3" s="1"/>
  <c r="O4678" i="3" a="1"/>
  <c r="O4678" i="3" s="1"/>
  <c r="O507" i="3" a="1"/>
  <c r="O507" i="3" s="1"/>
  <c r="O2305" i="3" a="1"/>
  <c r="O2305" i="3" s="1"/>
  <c r="O1561" i="3" a="1"/>
  <c r="O1561" i="3" s="1"/>
  <c r="O2706" i="3" a="1"/>
  <c r="O2706" i="3" s="1"/>
  <c r="O2005" i="3" a="1"/>
  <c r="O2005" i="3" s="1"/>
  <c r="O134" i="3" a="1"/>
  <c r="O134" i="3" s="1"/>
  <c r="O7132" i="3" a="1"/>
  <c r="O7132" i="3" s="1"/>
  <c r="O991" i="3" a="1"/>
  <c r="O991" i="3" s="1"/>
  <c r="O2009" i="3" a="1"/>
  <c r="O2009" i="3" s="1"/>
  <c r="O2405" i="3" a="1"/>
  <c r="O2405" i="3" s="1"/>
  <c r="O103" i="3" a="1"/>
  <c r="O103" i="3" s="1"/>
  <c r="N7419" i="3" a="1"/>
  <c r="N7419" i="3" s="1"/>
  <c r="N8328" i="3" a="1"/>
  <c r="N8328" i="3" s="1"/>
  <c r="O923" i="3" a="1"/>
  <c r="O923" i="3" s="1"/>
  <c r="O1291" i="3" a="1"/>
  <c r="O1291" i="3" s="1"/>
  <c r="O1992" i="3" a="1"/>
  <c r="O1992" i="3" s="1"/>
  <c r="O219" i="3" a="1"/>
  <c r="O219" i="3" s="1"/>
  <c r="O1054" i="3" a="1"/>
  <c r="O1054" i="3" s="1"/>
  <c r="N9078" i="3" a="1"/>
  <c r="N9078" i="3" s="1"/>
  <c r="N4861" i="3" a="1"/>
  <c r="N4861" i="3" s="1"/>
  <c r="N7058" i="3" a="1"/>
  <c r="N7058" i="3" s="1"/>
  <c r="O7013" i="3" a="1"/>
  <c r="O7013" i="3" s="1"/>
  <c r="N5631" i="3" a="1"/>
  <c r="N5631" i="3" s="1"/>
  <c r="O8722" i="3" a="1"/>
  <c r="O8722" i="3" s="1"/>
  <c r="N7279" i="3" a="1"/>
  <c r="N7279" i="3" s="1"/>
  <c r="N7003" i="3" a="1"/>
  <c r="N7003" i="3" s="1"/>
  <c r="N8030" i="3" a="1"/>
  <c r="N8030" i="3" s="1"/>
  <c r="N5229" i="3" a="1"/>
  <c r="N5229" i="3" s="1"/>
  <c r="O5886" i="3" a="1"/>
  <c r="O5886" i="3" s="1"/>
  <c r="N8244" i="3" a="1"/>
  <c r="N8244" i="3" s="1"/>
  <c r="O9130" i="3" a="1"/>
  <c r="O9130" i="3" s="1"/>
  <c r="O3705" i="3" a="1"/>
  <c r="O3705" i="3" s="1"/>
  <c r="O4139" i="3" a="1"/>
  <c r="O4139" i="3" s="1"/>
  <c r="O3044" i="3" a="1"/>
  <c r="O3044" i="3" s="1"/>
  <c r="O764" i="3" a="1"/>
  <c r="O764" i="3" s="1"/>
  <c r="O983" i="3" a="1"/>
  <c r="O983" i="3" s="1"/>
  <c r="O1047" i="3" a="1"/>
  <c r="O1047" i="3" s="1"/>
  <c r="O982" i="3" a="1"/>
  <c r="O982" i="3" s="1"/>
  <c r="O1419" i="3" a="1"/>
  <c r="O1419" i="3" s="1"/>
  <c r="O1423" i="3" a="1"/>
  <c r="O1423" i="3" s="1"/>
  <c r="O1283" i="3" a="1"/>
  <c r="O1283" i="3" s="1"/>
  <c r="N9156" i="3" a="1"/>
  <c r="N9156" i="3" s="1"/>
  <c r="O6739" i="3" a="1"/>
  <c r="O6739" i="3" s="1"/>
  <c r="N7960" i="3" a="1"/>
  <c r="N7960" i="3" s="1"/>
  <c r="O9654" i="3" a="1"/>
  <c r="O9654" i="3" s="1"/>
  <c r="N5718" i="3" a="1"/>
  <c r="N5718" i="3" s="1"/>
  <c r="N5398" i="3" a="1"/>
  <c r="N5398" i="3" s="1"/>
  <c r="O8786" i="3" a="1"/>
  <c r="O8786" i="3" s="1"/>
  <c r="O8770" i="3" a="1"/>
  <c r="O8770" i="3" s="1"/>
  <c r="N5189" i="3" a="1"/>
  <c r="N5189" i="3" s="1"/>
  <c r="O4872" i="3" a="1"/>
  <c r="O4872" i="3" s="1"/>
  <c r="N9923" i="3" a="1"/>
  <c r="N9923" i="3" s="1"/>
  <c r="N6075" i="3" a="1"/>
  <c r="N6075" i="3" s="1"/>
  <c r="N6678" i="3" a="1"/>
  <c r="N6678" i="3" s="1"/>
  <c r="N6848" i="3" a="1"/>
  <c r="N6848" i="3" s="1"/>
  <c r="O4925" i="3" a="1"/>
  <c r="O4925" i="3" s="1"/>
  <c r="O5861" i="3" a="1"/>
  <c r="O5861" i="3" s="1"/>
  <c r="N7796" i="3" a="1"/>
  <c r="N7796" i="3" s="1"/>
  <c r="O3833" i="3" a="1"/>
  <c r="O3833" i="3" s="1"/>
  <c r="O2842" i="3" a="1"/>
  <c r="O2842" i="3" s="1"/>
  <c r="O3927" i="3" a="1"/>
  <c r="O3927" i="3" s="1"/>
  <c r="O4252" i="3" a="1"/>
  <c r="O4252" i="3" s="1"/>
  <c r="O4822" i="3" a="1"/>
  <c r="O4822" i="3" s="1"/>
  <c r="O2584" i="3" a="1"/>
  <c r="O2584" i="3" s="1"/>
  <c r="N1131" i="3" a="1"/>
  <c r="N1131" i="3" s="1"/>
  <c r="O278" i="3" a="1"/>
  <c r="O278" i="3" s="1"/>
  <c r="O691" i="3" a="1"/>
  <c r="O691" i="3" s="1"/>
  <c r="O881" i="3" a="1"/>
  <c r="O881" i="3" s="1"/>
  <c r="N273" i="3" a="1"/>
  <c r="N273" i="3" s="1"/>
  <c r="N8584" i="3" a="1"/>
  <c r="N8584" i="3" s="1"/>
  <c r="O9695" i="3" a="1"/>
  <c r="O9695" i="3" s="1"/>
  <c r="N6122" i="3" a="1"/>
  <c r="N6122" i="3" s="1"/>
  <c r="N9283" i="3" a="1"/>
  <c r="N9283" i="3" s="1"/>
  <c r="O8229" i="3" a="1"/>
  <c r="O8229" i="3" s="1"/>
  <c r="O8285" i="3" a="1"/>
  <c r="O8285" i="3" s="1"/>
  <c r="O8660" i="3" a="1"/>
  <c r="O8660" i="3" s="1"/>
  <c r="O9158" i="3" a="1"/>
  <c r="O9158" i="3" s="1"/>
  <c r="O9860" i="3" a="1"/>
  <c r="O9860" i="3" s="1"/>
  <c r="O6767" i="3" a="1"/>
  <c r="O6767" i="3" s="1"/>
  <c r="O8766" i="3" a="1"/>
  <c r="O8766" i="3" s="1"/>
  <c r="O8774" i="3" a="1"/>
  <c r="O8774" i="3" s="1"/>
  <c r="N7391" i="3" a="1"/>
  <c r="N7391" i="3" s="1"/>
  <c r="O7355" i="3" a="1"/>
  <c r="O7355" i="3" s="1"/>
  <c r="O7165" i="3" a="1"/>
  <c r="O7165" i="3" s="1"/>
  <c r="O8066" i="3" a="1"/>
  <c r="O8066" i="3" s="1"/>
  <c r="O7970" i="3" a="1"/>
  <c r="O7970" i="3" s="1"/>
  <c r="O9333" i="3" a="1"/>
  <c r="O9333" i="3" s="1"/>
  <c r="O9933" i="3" a="1"/>
  <c r="O9933" i="3" s="1"/>
  <c r="N6690" i="3" a="1"/>
  <c r="N6690" i="3" s="1"/>
  <c r="O1389" i="3" a="1"/>
  <c r="O1389" i="3" s="1"/>
  <c r="O3375" i="3" a="1"/>
  <c r="O3375" i="3" s="1"/>
  <c r="O1289" i="3" a="1"/>
  <c r="O1289" i="3" s="1"/>
  <c r="O9232" i="3" a="1"/>
  <c r="O9232" i="3" s="1"/>
  <c r="O2355" i="3" a="1"/>
  <c r="O2355" i="3" s="1"/>
  <c r="O1653" i="3" a="1"/>
  <c r="O1653" i="3" s="1"/>
  <c r="O2385" i="3" a="1"/>
  <c r="O2385" i="3" s="1"/>
  <c r="O7599" i="3" a="1"/>
  <c r="O7599" i="3" s="1"/>
  <c r="O759" i="3" a="1"/>
  <c r="O759" i="3" s="1"/>
  <c r="O4481" i="3" a="1"/>
  <c r="O4481" i="3" s="1"/>
  <c r="O1452" i="3" a="1"/>
  <c r="O1452" i="3" s="1"/>
  <c r="O37" i="3" a="1"/>
  <c r="O37" i="3" s="1"/>
  <c r="O5425" i="3" a="1"/>
  <c r="O5425" i="3" s="1"/>
  <c r="N8495" i="3" a="1"/>
  <c r="N8495" i="3" s="1"/>
  <c r="O6835" i="3" a="1"/>
  <c r="O6835" i="3" s="1"/>
  <c r="O5080" i="3" a="1"/>
  <c r="O5080" i="3" s="1"/>
  <c r="O5328" i="3" a="1"/>
  <c r="O5328" i="3" s="1"/>
  <c r="O6667" i="3" a="1"/>
  <c r="O6667" i="3" s="1"/>
  <c r="O4997" i="3" a="1"/>
  <c r="O4997" i="3" s="1"/>
  <c r="O5347" i="3" a="1"/>
  <c r="O5347" i="3" s="1"/>
  <c r="O8521" i="3" a="1"/>
  <c r="O8521" i="3" s="1"/>
  <c r="O8254" i="3" a="1"/>
  <c r="O8254" i="3" s="1"/>
  <c r="N8186" i="3" a="1"/>
  <c r="N8186" i="3" s="1"/>
  <c r="O3406" i="3" a="1"/>
  <c r="O3406" i="3" s="1"/>
  <c r="O16" i="3" a="1"/>
  <c r="O16" i="3" s="1"/>
  <c r="N2127" i="3" a="1"/>
  <c r="N2127" i="3" s="1"/>
  <c r="O1249" i="3" a="1"/>
  <c r="O1249" i="3" s="1"/>
  <c r="O4525" i="3" a="1"/>
  <c r="O4525" i="3" s="1"/>
  <c r="O1927" i="3" a="1"/>
  <c r="O1927" i="3" s="1"/>
  <c r="N1011" i="3" a="1"/>
  <c r="N1011" i="3" s="1"/>
  <c r="N484" i="3" a="1"/>
  <c r="N484" i="3" s="1"/>
  <c r="O484" i="3" a="1"/>
  <c r="O484" i="3" s="1"/>
  <c r="N132" i="3" a="1"/>
  <c r="N132" i="3" s="1"/>
  <c r="O132" i="3" a="1"/>
  <c r="O132" i="3" s="1"/>
  <c r="N3584" i="3" a="1"/>
  <c r="N3584" i="3" s="1"/>
  <c r="N1349" i="3" a="1"/>
  <c r="N1349" i="3" s="1"/>
  <c r="O1349" i="3" a="1"/>
  <c r="O1349" i="3" s="1"/>
  <c r="O1900" i="3" a="1"/>
  <c r="O1900" i="3" s="1"/>
  <c r="N1900" i="3" a="1"/>
  <c r="N1900" i="3" s="1"/>
  <c r="O9492" i="3" a="1"/>
  <c r="O9492" i="3" s="1"/>
  <c r="N9492" i="3" a="1"/>
  <c r="N9492" i="3" s="1"/>
  <c r="N1005" i="3" a="1"/>
  <c r="N1005" i="3" s="1"/>
  <c r="O1005" i="3" a="1"/>
  <c r="O1005" i="3" s="1"/>
  <c r="O9110" i="3" a="1"/>
  <c r="O9110" i="3" s="1"/>
  <c r="N9110" i="3" a="1"/>
  <c r="N9110" i="3" s="1"/>
  <c r="N445" i="3" a="1"/>
  <c r="N445" i="3" s="1"/>
  <c r="O9424" i="3" a="1"/>
  <c r="O9424" i="3" s="1"/>
  <c r="N9424" i="3" a="1"/>
  <c r="N9424" i="3" s="1"/>
  <c r="N329" i="3" a="1"/>
  <c r="N329" i="3" s="1"/>
  <c r="N1319" i="3" a="1"/>
  <c r="N1319" i="3" s="1"/>
  <c r="O1319" i="3" a="1"/>
  <c r="O1319" i="3" s="1"/>
  <c r="N412" i="3" a="1"/>
  <c r="N412" i="3" s="1"/>
  <c r="O412" i="3" a="1"/>
  <c r="O412" i="3" s="1"/>
  <c r="N1754" i="3" a="1"/>
  <c r="N1754" i="3" s="1"/>
  <c r="O1754" i="3" a="1"/>
  <c r="O1754" i="3" s="1"/>
  <c r="N1086" i="3" a="1"/>
  <c r="N1086" i="3" s="1"/>
  <c r="O1086" i="3" a="1"/>
  <c r="O1086" i="3" s="1"/>
  <c r="O8639" i="3" a="1"/>
  <c r="O8639" i="3" s="1"/>
  <c r="N8665" i="3" a="1"/>
  <c r="N8665" i="3" s="1"/>
  <c r="N3220" i="3" a="1"/>
  <c r="N3220" i="3" s="1"/>
  <c r="N1538" i="3" a="1"/>
  <c r="N1538" i="3" s="1"/>
  <c r="O502" i="3" a="1"/>
  <c r="O502" i="3" s="1"/>
  <c r="N3394" i="3" a="1"/>
  <c r="N3394" i="3" s="1"/>
  <c r="O4946" i="3" a="1"/>
  <c r="O4946" i="3" s="1"/>
  <c r="N4946" i="3" a="1"/>
  <c r="N4946" i="3" s="1"/>
  <c r="O4884" i="3" a="1"/>
  <c r="O4884" i="3" s="1"/>
  <c r="N4884" i="3" a="1"/>
  <c r="N4884" i="3" s="1"/>
  <c r="N7150" i="3" a="1"/>
  <c r="N7150" i="3" s="1"/>
  <c r="O7150" i="3" a="1"/>
  <c r="O7150" i="3" s="1"/>
  <c r="N2512" i="3" a="1"/>
  <c r="N2512" i="3" s="1"/>
  <c r="O2512" i="3" a="1"/>
  <c r="O2512" i="3" s="1"/>
  <c r="O3999" i="3" a="1"/>
  <c r="O3999" i="3" s="1"/>
  <c r="N3999" i="3" a="1"/>
  <c r="N3999" i="3" s="1"/>
  <c r="N7939" i="3" a="1"/>
  <c r="N7939" i="3" s="1"/>
  <c r="N52" i="3" a="1"/>
  <c r="N52" i="3" s="1"/>
  <c r="N353" i="3" a="1"/>
  <c r="N353" i="3" s="1"/>
  <c r="O353" i="3" a="1"/>
  <c r="O353" i="3" s="1"/>
  <c r="O696" i="3" a="1"/>
  <c r="O696" i="3" s="1"/>
  <c r="N696" i="3" a="1"/>
  <c r="N696" i="3" s="1"/>
  <c r="N4555" i="3" a="1"/>
  <c r="N4555" i="3" s="1"/>
  <c r="O4555" i="3" a="1"/>
  <c r="O4555" i="3" s="1"/>
  <c r="N1034" i="3" a="1"/>
  <c r="N1034" i="3" s="1"/>
  <c r="O1034" i="3" a="1"/>
  <c r="O1034" i="3" s="1"/>
  <c r="O6980" i="3" a="1"/>
  <c r="O6980" i="3" s="1"/>
  <c r="N6980" i="3" a="1"/>
  <c r="N6980" i="3" s="1"/>
  <c r="N7072" i="3" a="1"/>
  <c r="N7072" i="3" s="1"/>
  <c r="N5172" i="3" a="1"/>
  <c r="N5172" i="3" s="1"/>
  <c r="O9723" i="3" a="1"/>
  <c r="O9723" i="3" s="1"/>
  <c r="O7831" i="3" a="1"/>
  <c r="O7831" i="3" s="1"/>
  <c r="O5878" i="3" a="1"/>
  <c r="O5878" i="3" s="1"/>
  <c r="O6168" i="3" a="1"/>
  <c r="O6168" i="3" s="1"/>
  <c r="N9383" i="3" a="1"/>
  <c r="N9383" i="3" s="1"/>
  <c r="O9531" i="3" a="1"/>
  <c r="O9531" i="3" s="1"/>
  <c r="O9129" i="3" a="1"/>
  <c r="O9129" i="3" s="1"/>
  <c r="N7261" i="3" a="1"/>
  <c r="N7261" i="3" s="1"/>
  <c r="O2481" i="3" a="1"/>
  <c r="O2481" i="3" s="1"/>
  <c r="O4594" i="3" a="1"/>
  <c r="O4594" i="3" s="1"/>
  <c r="O724" i="3" a="1"/>
  <c r="O724" i="3" s="1"/>
  <c r="N3513" i="3" a="1"/>
  <c r="N3513" i="3" s="1"/>
  <c r="O851" i="3" a="1"/>
  <c r="O851" i="3" s="1"/>
  <c r="N1715" i="3" a="1"/>
  <c r="N1715" i="3" s="1"/>
  <c r="N5626" i="3" a="1"/>
  <c r="N5626" i="3" s="1"/>
  <c r="O8964" i="3" a="1"/>
  <c r="O8964" i="3" s="1"/>
  <c r="O9023" i="3" a="1"/>
  <c r="O9023" i="3" s="1"/>
  <c r="N8545" i="3" a="1"/>
  <c r="N8545" i="3" s="1"/>
  <c r="O5795" i="3" a="1"/>
  <c r="O5795" i="3" s="1"/>
  <c r="O5853" i="3" a="1"/>
  <c r="O5853" i="3" s="1"/>
  <c r="O7694" i="3" a="1"/>
  <c r="O7694" i="3" s="1"/>
  <c r="O7446" i="3" a="1"/>
  <c r="O7446" i="3" s="1"/>
  <c r="O7266" i="3" a="1"/>
  <c r="O7266" i="3" s="1"/>
  <c r="O8613" i="3" a="1"/>
  <c r="O8613" i="3" s="1"/>
  <c r="O9667" i="3" a="1"/>
  <c r="O9667" i="3" s="1"/>
  <c r="O9519" i="3" a="1"/>
  <c r="O9519" i="3" s="1"/>
  <c r="O9929" i="3" a="1"/>
  <c r="O9929" i="3" s="1"/>
  <c r="O9965" i="3" a="1"/>
  <c r="O9965" i="3" s="1"/>
  <c r="O6987" i="3" a="1"/>
  <c r="O6987" i="3" s="1"/>
  <c r="O3643" i="3" a="1"/>
  <c r="O3643" i="3" s="1"/>
  <c r="O2530" i="3" a="1"/>
  <c r="O2530" i="3" s="1"/>
  <c r="O1203" i="3" a="1"/>
  <c r="O1203" i="3" s="1"/>
  <c r="O847" i="3" a="1"/>
  <c r="O847" i="3" s="1"/>
  <c r="O418" i="3" a="1"/>
  <c r="O418" i="3" s="1"/>
  <c r="O830" i="3" a="1"/>
  <c r="O830" i="3" s="1"/>
  <c r="O740" i="3" a="1"/>
  <c r="O740" i="3" s="1"/>
  <c r="O1409" i="3" a="1"/>
  <c r="O1409" i="3" s="1"/>
  <c r="O2943" i="3" a="1"/>
  <c r="O2943" i="3" s="1"/>
  <c r="N7777" i="3" a="1"/>
  <c r="N7777" i="3" s="1"/>
  <c r="O6827" i="3" a="1"/>
  <c r="O6827" i="3" s="1"/>
  <c r="O512" i="3" a="1"/>
  <c r="O512" i="3" s="1"/>
  <c r="O536" i="3" a="1"/>
  <c r="O536" i="3" s="1"/>
  <c r="N3411" i="3" a="1"/>
  <c r="N3411" i="3" s="1"/>
  <c r="O2026" i="3" a="1"/>
  <c r="O2026" i="3" s="1"/>
  <c r="O9601" i="3" a="1"/>
  <c r="O9601" i="3" s="1"/>
  <c r="O949" i="3" a="1"/>
  <c r="O949" i="3" s="1"/>
  <c r="O2147" i="3" a="1"/>
  <c r="O2147" i="3" s="1"/>
  <c r="O3960" i="3" a="1"/>
  <c r="O3960" i="3" s="1"/>
  <c r="O899" i="3" a="1"/>
  <c r="O899" i="3" s="1"/>
  <c r="O1810" i="3" a="1"/>
  <c r="O1810" i="3" s="1"/>
  <c r="N5208" i="3" a="1"/>
  <c r="N5208" i="3" s="1"/>
  <c r="N6730" i="3" a="1"/>
  <c r="N6730" i="3" s="1"/>
  <c r="N6339" i="3" a="1"/>
  <c r="N6339" i="3" s="1"/>
  <c r="N7179" i="3" a="1"/>
  <c r="N7179" i="3" s="1"/>
  <c r="N7506" i="3" a="1"/>
  <c r="N7506" i="3" s="1"/>
  <c r="O8150" i="3" a="1"/>
  <c r="O8150" i="3" s="1"/>
  <c r="O404" i="3" a="1"/>
  <c r="O404" i="3" s="1"/>
  <c r="O1501" i="3" a="1"/>
  <c r="O1501" i="3" s="1"/>
  <c r="O1123" i="3" a="1"/>
  <c r="O1123" i="3" s="1"/>
  <c r="O1798" i="3" a="1"/>
  <c r="O1798" i="3" s="1"/>
  <c r="N3581" i="3" a="1"/>
  <c r="N3581" i="3" s="1"/>
  <c r="O316" i="3" a="1"/>
  <c r="O316" i="3" s="1"/>
  <c r="O7164" i="3" a="1"/>
  <c r="O7164" i="3" s="1"/>
  <c r="N4856" i="3" a="1"/>
  <c r="N4856" i="3" s="1"/>
  <c r="N9379" i="3" a="1"/>
  <c r="N9379" i="3" s="1"/>
  <c r="O9718" i="3" a="1"/>
  <c r="O9718" i="3" s="1"/>
  <c r="N8073" i="3" a="1"/>
  <c r="N8073" i="3" s="1"/>
  <c r="O9895" i="3" a="1"/>
  <c r="O9895" i="3" s="1"/>
  <c r="O5156" i="3" a="1"/>
  <c r="O5156" i="3" s="1"/>
  <c r="O9145" i="3" a="1"/>
  <c r="O9145" i="3" s="1"/>
  <c r="O5831" i="3" a="1"/>
  <c r="O5831" i="3" s="1"/>
  <c r="O6364" i="3" a="1"/>
  <c r="O6364" i="3" s="1"/>
  <c r="N5467" i="3" a="1"/>
  <c r="N5467" i="3" s="1"/>
  <c r="N5730" i="3" a="1"/>
  <c r="N5730" i="3" s="1"/>
  <c r="O9776" i="3" a="1"/>
  <c r="O9776" i="3" s="1"/>
  <c r="N5032" i="3" a="1"/>
  <c r="N5032" i="3" s="1"/>
  <c r="O9700" i="3" a="1"/>
  <c r="O9700" i="3" s="1"/>
  <c r="O8346" i="3" a="1"/>
  <c r="O8346" i="3" s="1"/>
  <c r="O9658" i="3" a="1"/>
  <c r="O9658" i="3" s="1"/>
  <c r="O8483" i="3" a="1"/>
  <c r="O8483" i="3" s="1"/>
  <c r="O7516" i="3" a="1"/>
  <c r="O7516" i="3" s="1"/>
  <c r="O7351" i="3" a="1"/>
  <c r="O7351" i="3" s="1"/>
  <c r="O7634" i="3" a="1"/>
  <c r="O7634" i="3" s="1"/>
  <c r="O7872" i="3" a="1"/>
  <c r="O7872" i="3" s="1"/>
  <c r="O7125" i="3" a="1"/>
  <c r="O7125" i="3" s="1"/>
  <c r="O5673" i="3" a="1"/>
  <c r="O5673" i="3" s="1"/>
  <c r="O5097" i="3" a="1"/>
  <c r="O5097" i="3" s="1"/>
  <c r="O7737" i="3" a="1"/>
  <c r="O7737" i="3" s="1"/>
  <c r="O6486" i="3" a="1"/>
  <c r="O6486" i="3" s="1"/>
  <c r="O8199" i="3" a="1"/>
  <c r="O8199" i="3" s="1"/>
  <c r="O7999" i="3" a="1"/>
  <c r="O7999" i="3" s="1"/>
  <c r="O6287" i="3" a="1"/>
  <c r="O6287" i="3" s="1"/>
  <c r="O7778" i="3" a="1"/>
  <c r="O7778" i="3" s="1"/>
  <c r="O7938" i="3" a="1"/>
  <c r="O7938" i="3" s="1"/>
  <c r="N8351" i="3" a="1"/>
  <c r="N8351" i="3" s="1"/>
  <c r="O5539" i="3" a="1"/>
  <c r="O5539" i="3" s="1"/>
  <c r="O5278" i="3" a="1"/>
  <c r="O5278" i="3" s="1"/>
  <c r="O6854" i="3" a="1"/>
  <c r="O6854" i="3" s="1"/>
  <c r="O6644" i="3" a="1"/>
  <c r="O6644" i="3" s="1"/>
  <c r="O5788" i="3" a="1"/>
  <c r="O5788" i="3" s="1"/>
  <c r="O5202" i="3" a="1"/>
  <c r="O5202" i="3" s="1"/>
  <c r="O5281" i="3" a="1"/>
  <c r="O5281" i="3" s="1"/>
  <c r="O6804" i="3" a="1"/>
  <c r="O6804" i="3" s="1"/>
  <c r="O7257" i="3" a="1"/>
  <c r="O7257" i="3" s="1"/>
  <c r="O6006" i="3" a="1"/>
  <c r="O6006" i="3" s="1"/>
  <c r="O5835" i="3" a="1"/>
  <c r="O5835" i="3" s="1"/>
  <c r="O6464" i="3" a="1"/>
  <c r="O6464" i="3" s="1"/>
  <c r="O5771" i="3" a="1"/>
  <c r="O5771" i="3" s="1"/>
  <c r="O5717" i="3" a="1"/>
  <c r="O5717" i="3" s="1"/>
  <c r="O5146" i="3" a="1"/>
  <c r="O5146" i="3" s="1"/>
  <c r="O6384" i="3" a="1"/>
  <c r="O6384" i="3" s="1"/>
  <c r="O5970" i="3" a="1"/>
  <c r="O5970" i="3" s="1"/>
  <c r="O5880" i="3" a="1"/>
  <c r="O5880" i="3" s="1"/>
  <c r="O7434" i="3" a="1"/>
  <c r="O7434" i="3" s="1"/>
  <c r="O6460" i="3" a="1"/>
  <c r="O6460" i="3" s="1"/>
  <c r="O6226" i="3" a="1"/>
  <c r="O6226" i="3" s="1"/>
  <c r="O7823" i="3" a="1"/>
  <c r="O7823" i="3" s="1"/>
  <c r="O8565" i="3" a="1"/>
  <c r="O8565" i="3" s="1"/>
  <c r="O7407" i="3" a="1"/>
  <c r="O7407" i="3" s="1"/>
  <c r="O8225" i="3" a="1"/>
  <c r="O8225" i="3" s="1"/>
  <c r="O7414" i="3" a="1"/>
  <c r="O7414" i="3" s="1"/>
  <c r="O7873" i="3" a="1"/>
  <c r="O7873" i="3" s="1"/>
  <c r="O7993" i="3" a="1"/>
  <c r="O7993" i="3" s="1"/>
  <c r="O9161" i="3" a="1"/>
  <c r="O9161" i="3" s="1"/>
  <c r="O8905" i="3" a="1"/>
  <c r="O8905" i="3" s="1"/>
  <c r="O2375" i="3" a="1"/>
  <c r="O2375" i="3" s="1"/>
  <c r="O2540" i="3" a="1"/>
  <c r="O2540" i="3" s="1"/>
  <c r="O509" i="3" a="1"/>
  <c r="O509" i="3" s="1"/>
  <c r="O2259" i="3" a="1"/>
  <c r="O2259" i="3" s="1"/>
  <c r="O7879" i="3" a="1"/>
  <c r="O7879" i="3" s="1"/>
  <c r="O1147" i="3" a="1"/>
  <c r="O1147" i="3" s="1"/>
  <c r="O1721" i="3" a="1"/>
  <c r="O1721" i="3" s="1"/>
  <c r="O8627" i="3" a="1"/>
  <c r="O8627" i="3" s="1"/>
  <c r="O8452" i="3" a="1"/>
  <c r="O8452" i="3" s="1"/>
  <c r="O7526" i="3" a="1"/>
  <c r="O7526" i="3" s="1"/>
  <c r="O8211" i="3" a="1"/>
  <c r="O8211" i="3" s="1"/>
  <c r="O6759" i="3" a="1"/>
  <c r="O6759" i="3" s="1"/>
  <c r="N9416" i="3" a="1"/>
  <c r="N9416" i="3" s="1"/>
  <c r="N7981" i="3" a="1"/>
  <c r="N7981" i="3" s="1"/>
  <c r="O193" i="3" a="1"/>
  <c r="O193" i="3" s="1"/>
  <c r="O758" i="3" a="1"/>
  <c r="O758" i="3" s="1"/>
  <c r="O947" i="3" a="1"/>
  <c r="O947" i="3" s="1"/>
  <c r="O1753" i="3" a="1"/>
  <c r="O1753" i="3" s="1"/>
  <c r="O5963" i="3" a="1"/>
  <c r="O5963" i="3" s="1"/>
  <c r="O1059" i="3" a="1"/>
  <c r="O1059" i="3" s="1"/>
  <c r="O1347" i="3" a="1"/>
  <c r="O1347" i="3" s="1"/>
  <c r="O2062" i="3" a="1"/>
  <c r="O2062" i="3" s="1"/>
  <c r="O1993" i="3" a="1"/>
  <c r="O1993" i="3" s="1"/>
  <c r="O1902" i="3" a="1"/>
  <c r="O1902" i="3" s="1"/>
  <c r="O3339" i="3" a="1"/>
  <c r="O3339" i="3" s="1"/>
  <c r="O6558" i="3" a="1"/>
  <c r="O6558" i="3" s="1"/>
  <c r="O5445" i="3" a="1"/>
  <c r="O5445" i="3" s="1"/>
  <c r="O6296" i="3" a="1"/>
  <c r="O6296" i="3" s="1"/>
  <c r="O2425" i="3" a="1"/>
  <c r="O2425" i="3" s="1"/>
  <c r="O8929" i="3" a="1"/>
  <c r="O8929" i="3" s="1"/>
  <c r="O1567" i="3" a="1"/>
  <c r="O1567" i="3" s="1"/>
  <c r="O2078" i="3" a="1"/>
  <c r="O2078" i="3" s="1"/>
  <c r="N2914" i="3" a="1"/>
  <c r="N2914" i="3" s="1"/>
  <c r="O4287" i="3" a="1"/>
  <c r="O4287" i="3" s="1"/>
  <c r="O7096" i="3" a="1"/>
  <c r="O7096" i="3" s="1"/>
  <c r="O5456" i="3" a="1"/>
  <c r="O5456" i="3" s="1"/>
  <c r="N5558" i="3" a="1"/>
  <c r="N5558" i="3" s="1"/>
  <c r="O9958" i="3" a="1"/>
  <c r="O9958" i="3" s="1"/>
  <c r="O9791" i="3" a="1"/>
  <c r="O9791" i="3" s="1"/>
  <c r="N5490" i="3" a="1"/>
  <c r="N5490" i="3" s="1"/>
  <c r="O6263" i="3" a="1"/>
  <c r="O6263" i="3" s="1"/>
  <c r="O8509" i="3" a="1"/>
  <c r="O8509" i="3" s="1"/>
  <c r="O5495" i="3" a="1"/>
  <c r="O5495" i="3" s="1"/>
  <c r="O6259" i="3" a="1"/>
  <c r="O6259" i="3" s="1"/>
  <c r="O7682" i="3" a="1"/>
  <c r="O7682" i="3" s="1"/>
  <c r="O6239" i="3" a="1"/>
  <c r="O6239" i="3" s="1"/>
  <c r="O4922" i="3" a="1"/>
  <c r="O4922" i="3" s="1"/>
  <c r="O6454" i="3" a="1"/>
  <c r="O6454" i="3" s="1"/>
  <c r="O5382" i="3" a="1"/>
  <c r="O5382" i="3" s="1"/>
  <c r="O6156" i="3" a="1"/>
  <c r="O6156" i="3" s="1"/>
  <c r="O5453" i="3" a="1"/>
  <c r="O5453" i="3" s="1"/>
  <c r="O67" i="3" a="1"/>
  <c r="O67" i="3" s="1"/>
  <c r="O207" i="3" a="1"/>
  <c r="O207" i="3" s="1"/>
  <c r="O7367" i="3" a="1"/>
  <c r="O7367" i="3" s="1"/>
  <c r="N7213" i="3" a="1"/>
  <c r="N7213" i="3" s="1"/>
  <c r="O5324" i="3" a="1"/>
  <c r="O5324" i="3" s="1"/>
  <c r="O9390" i="3" a="1"/>
  <c r="O9390" i="3" s="1"/>
  <c r="O8743" i="3" a="1"/>
  <c r="O8743" i="3" s="1"/>
  <c r="O5263" i="3" a="1"/>
  <c r="O5263" i="3" s="1"/>
  <c r="O2959" i="3" a="1"/>
  <c r="O2959" i="3" s="1"/>
  <c r="O1039" i="3" a="1"/>
  <c r="O1039" i="3" s="1"/>
  <c r="O7451" i="3" a="1"/>
  <c r="O7451" i="3" s="1"/>
  <c r="O8769" i="3" a="1"/>
  <c r="O8769" i="3" s="1"/>
  <c r="O8663" i="3" a="1"/>
  <c r="O8663" i="3" s="1"/>
  <c r="O7775" i="3" a="1"/>
  <c r="O7775" i="3" s="1"/>
  <c r="O1933" i="3" a="1"/>
  <c r="O1933" i="3" s="1"/>
  <c r="O532" i="3" a="1"/>
  <c r="O532" i="3" s="1"/>
  <c r="O284" i="3" a="1"/>
  <c r="O284" i="3" s="1"/>
  <c r="O1387" i="3" a="1"/>
  <c r="O1387" i="3" s="1"/>
  <c r="O8503" i="3" a="1"/>
  <c r="O8503" i="3" s="1"/>
  <c r="O9085" i="3" a="1"/>
  <c r="O9085" i="3" s="1"/>
  <c r="N6213" i="3" a="1"/>
  <c r="N6213" i="3" s="1"/>
  <c r="O9708" i="3" a="1"/>
  <c r="O9708" i="3" s="1"/>
  <c r="O5670" i="3" a="1"/>
  <c r="O5670" i="3" s="1"/>
  <c r="O5587" i="3" a="1"/>
  <c r="O5587" i="3" s="1"/>
  <c r="O9287" i="3" a="1"/>
  <c r="O9287" i="3" s="1"/>
  <c r="O9160" i="3" a="1"/>
  <c r="O9160" i="3" s="1"/>
  <c r="O7505" i="3" a="1"/>
  <c r="O7505" i="3" s="1"/>
  <c r="O8527" i="3" a="1"/>
  <c r="O8527" i="3" s="1"/>
  <c r="O7437" i="3" a="1"/>
  <c r="O7437" i="3" s="1"/>
  <c r="O6742" i="3" a="1"/>
  <c r="O6742" i="3" s="1"/>
  <c r="O5776" i="3" a="1"/>
  <c r="O5776" i="3" s="1"/>
  <c r="O6223" i="3" a="1"/>
  <c r="O6223" i="3" s="1"/>
  <c r="O6388" i="3" a="1"/>
  <c r="O6388" i="3" s="1"/>
  <c r="O5989" i="3" a="1"/>
  <c r="O5989" i="3" s="1"/>
  <c r="O5620" i="3" a="1"/>
  <c r="O5620" i="3" s="1"/>
  <c r="O5472" i="3" a="1"/>
  <c r="O5472" i="3" s="1"/>
  <c r="O6790" i="3" a="1"/>
  <c r="O6790" i="3" s="1"/>
  <c r="O7326" i="3" a="1"/>
  <c r="O7326" i="3" s="1"/>
  <c r="O7721" i="3" a="1"/>
  <c r="O7721" i="3" s="1"/>
  <c r="O85" i="3" a="1"/>
  <c r="O85" i="3" s="1"/>
  <c r="O5756" i="3" a="1"/>
  <c r="O5756" i="3" s="1"/>
  <c r="O8615" i="3" a="1"/>
  <c r="O8615" i="3" s="1"/>
  <c r="O9147" i="3" a="1"/>
  <c r="O9147" i="3" s="1"/>
  <c r="O6083" i="3" a="1"/>
  <c r="O6083" i="3" s="1"/>
  <c r="O7523" i="3" a="1"/>
  <c r="O7523" i="3" s="1"/>
  <c r="O7424" i="3" a="1"/>
  <c r="O7424" i="3" s="1"/>
  <c r="N7452" i="3" a="1"/>
  <c r="N7452" i="3" s="1"/>
  <c r="O6422" i="3" a="1"/>
  <c r="O6422" i="3" s="1"/>
  <c r="N6177" i="3" a="1"/>
  <c r="N6177" i="3" s="1"/>
  <c r="O7396" i="3" a="1"/>
  <c r="O7396" i="3" s="1"/>
  <c r="O9717" i="3" a="1"/>
  <c r="O9717" i="3" s="1"/>
  <c r="O9405" i="3" a="1"/>
  <c r="O9405" i="3" s="1"/>
  <c r="O9701" i="3" a="1"/>
  <c r="O9701" i="3" s="1"/>
  <c r="N3610" i="3" a="1"/>
  <c r="N3610" i="3" s="1"/>
  <c r="O752" i="3" a="1"/>
  <c r="O752" i="3" s="1"/>
  <c r="N8464" i="3" a="1"/>
  <c r="N8464" i="3" s="1"/>
  <c r="O7886" i="3" a="1"/>
  <c r="O7886" i="3" s="1"/>
  <c r="O5572" i="3" a="1"/>
  <c r="O5572" i="3" s="1"/>
  <c r="O7373" i="3" a="1"/>
  <c r="O7373" i="3" s="1"/>
  <c r="O8911" i="3" a="1"/>
  <c r="O8911" i="3" s="1"/>
  <c r="O6248" i="3" a="1"/>
  <c r="O6248" i="3" s="1"/>
  <c r="O7893" i="3" a="1"/>
  <c r="O7893" i="3" s="1"/>
  <c r="O7123" i="3" a="1"/>
  <c r="O7123" i="3" s="1"/>
  <c r="O7920" i="3" a="1"/>
  <c r="O7920" i="3" s="1"/>
  <c r="O4799" i="3" a="1"/>
  <c r="O4799" i="3" s="1"/>
  <c r="O8864" i="3" a="1"/>
  <c r="O8864" i="3" s="1"/>
  <c r="O9674" i="3" a="1"/>
  <c r="O9674" i="3" s="1"/>
  <c r="O6912" i="3" a="1"/>
  <c r="O6912" i="3" s="1"/>
  <c r="O9332" i="3" a="1"/>
  <c r="O9332" i="3" s="1"/>
  <c r="O7540" i="3" a="1"/>
  <c r="O7540" i="3" s="1"/>
  <c r="N5687" i="3" a="1"/>
  <c r="N5687" i="3" s="1"/>
  <c r="N7673" i="3" a="1"/>
  <c r="N7673" i="3" s="1"/>
  <c r="O8888" i="3" a="1"/>
  <c r="O8888" i="3" s="1"/>
  <c r="O3415" i="3" a="1"/>
  <c r="O3415" i="3" s="1"/>
  <c r="O8496" i="3" a="1"/>
  <c r="O8496" i="3" s="1"/>
  <c r="O82" i="3" a="1"/>
  <c r="O82" i="3" s="1"/>
  <c r="O1459" i="3" a="1"/>
  <c r="O1459" i="3" s="1"/>
  <c r="O143" i="3" a="1"/>
  <c r="O143" i="3" s="1"/>
  <c r="O9566" i="3" a="1"/>
  <c r="O9566" i="3" s="1"/>
  <c r="O5655" i="3" a="1"/>
  <c r="O5655" i="3" s="1"/>
  <c r="O5976" i="3" a="1"/>
  <c r="O5976" i="3" s="1"/>
  <c r="O9184" i="3" a="1"/>
  <c r="O9184" i="3" s="1"/>
  <c r="O3957" i="3" a="1"/>
  <c r="O3957" i="3" s="1"/>
  <c r="O3122" i="3" a="1"/>
  <c r="O3122" i="3" s="1"/>
  <c r="O8426" i="3" a="1"/>
  <c r="O8426" i="3" s="1"/>
  <c r="O199" i="3" a="1"/>
  <c r="O199" i="3" s="1"/>
  <c r="O873" i="3" a="1"/>
  <c r="O873" i="3" s="1"/>
  <c r="O1747" i="3" a="1"/>
  <c r="O1747" i="3" s="1"/>
  <c r="O877" i="3" a="1"/>
  <c r="O877" i="3" s="1"/>
  <c r="O8262" i="3" a="1"/>
  <c r="O8262" i="3" s="1"/>
  <c r="O9162" i="3" a="1"/>
  <c r="O9162" i="3" s="1"/>
  <c r="O7076" i="3" a="1"/>
  <c r="O7076" i="3" s="1"/>
  <c r="O7274" i="3" a="1"/>
  <c r="O7274" i="3" s="1"/>
  <c r="O6557" i="3" a="1"/>
  <c r="O6557" i="3" s="1"/>
  <c r="O6934" i="3" a="1"/>
  <c r="O6934" i="3" s="1"/>
  <c r="O6523" i="3" a="1"/>
  <c r="O6523" i="3" s="1"/>
  <c r="O6876" i="3" a="1"/>
  <c r="O6876" i="3" s="1"/>
  <c r="O6619" i="3" a="1"/>
  <c r="O6619" i="3" s="1"/>
  <c r="O8458" i="3" a="1"/>
  <c r="O8458" i="3" s="1"/>
  <c r="O27" i="3" a="1"/>
  <c r="O27" i="3" s="1"/>
  <c r="O448" i="3" a="1"/>
  <c r="O448" i="3" s="1"/>
  <c r="O1295" i="3" a="1"/>
  <c r="O1295" i="3" s="1"/>
  <c r="O630" i="3" a="1"/>
  <c r="O630" i="3" s="1"/>
  <c r="O1963" i="3" a="1"/>
  <c r="O1963" i="3" s="1"/>
  <c r="O2559" i="3" a="1"/>
  <c r="O2559" i="3" s="1"/>
  <c r="O9345" i="3" a="1"/>
  <c r="O9345" i="3" s="1"/>
  <c r="O5887" i="3" a="1"/>
  <c r="O5887" i="3" s="1"/>
  <c r="O5617" i="3" a="1"/>
  <c r="O5617" i="3" s="1"/>
  <c r="O5133" i="3" a="1"/>
  <c r="O5133" i="3" s="1"/>
  <c r="O4995" i="3" a="1"/>
  <c r="O4995" i="3" s="1"/>
  <c r="O3717" i="3" a="1"/>
  <c r="O3717" i="3" s="1"/>
  <c r="O9602" i="3" a="1"/>
  <c r="O9602" i="3" s="1"/>
  <c r="O6505" i="3" a="1"/>
  <c r="O6505" i="3" s="1"/>
  <c r="O5907" i="3" a="1"/>
  <c r="O5907" i="3" s="1"/>
  <c r="O5187" i="3" a="1"/>
  <c r="O5187" i="3" s="1"/>
  <c r="O6516" i="3" a="1"/>
  <c r="O6516" i="3" s="1"/>
  <c r="N4269" i="3" a="1"/>
  <c r="N4269" i="3" s="1"/>
  <c r="O4029" i="3" a="1"/>
  <c r="O4029" i="3" s="1"/>
  <c r="O2524" i="3" a="1"/>
  <c r="O2524" i="3" s="1"/>
  <c r="O108" i="3" a="1"/>
  <c r="O108" i="3" s="1"/>
  <c r="N1053" i="3" a="1"/>
  <c r="N1053" i="3" s="1"/>
  <c r="O1079" i="3" a="1"/>
  <c r="O1079" i="3" s="1"/>
  <c r="N8004" i="3" a="1"/>
  <c r="N8004" i="3" s="1"/>
  <c r="N5436" i="3" a="1"/>
  <c r="N5436" i="3" s="1"/>
  <c r="N5212" i="3" a="1"/>
  <c r="N5212" i="3" s="1"/>
  <c r="N5509" i="3" a="1"/>
  <c r="N5509" i="3" s="1"/>
  <c r="N6918" i="3" a="1"/>
  <c r="N6918" i="3" s="1"/>
  <c r="N5176" i="3" a="1"/>
  <c r="N5176" i="3" s="1"/>
  <c r="O3677" i="3" a="1"/>
  <c r="O3677" i="3" s="1"/>
  <c r="O8019" i="3" a="1"/>
  <c r="O8019" i="3" s="1"/>
  <c r="O2754" i="3" a="1"/>
  <c r="O2754" i="3" s="1"/>
  <c r="O325" i="3" a="1"/>
  <c r="O325" i="3" s="1"/>
  <c r="O637" i="3" a="1"/>
  <c r="O637" i="3" s="1"/>
  <c r="O726" i="3" a="1"/>
  <c r="O726" i="3" s="1"/>
  <c r="O1958" i="3" a="1"/>
  <c r="O1958" i="3" s="1"/>
  <c r="O1106" i="3" a="1"/>
  <c r="O1106" i="3" s="1"/>
  <c r="O9378" i="3" a="1"/>
  <c r="O9378" i="3" s="1"/>
  <c r="N9378" i="3" a="1"/>
  <c r="N9378" i="3" s="1"/>
  <c r="N9368" i="3" a="1"/>
  <c r="N9368" i="3" s="1"/>
  <c r="O8306" i="3" a="1"/>
  <c r="O8306" i="3" s="1"/>
  <c r="N8306" i="3" a="1"/>
  <c r="N8306" i="3" s="1"/>
  <c r="O7787" i="3" a="1"/>
  <c r="O7787" i="3" s="1"/>
  <c r="N7787" i="3" a="1"/>
  <c r="N7787" i="3" s="1"/>
  <c r="O9570" i="3" a="1"/>
  <c r="O9570" i="3" s="1"/>
  <c r="N9570" i="3" a="1"/>
  <c r="N9570" i="3" s="1"/>
  <c r="O834" i="3" a="1"/>
  <c r="O834" i="3" s="1"/>
  <c r="N834" i="3" a="1"/>
  <c r="N834" i="3" s="1"/>
  <c r="O858" i="3" a="1"/>
  <c r="O858" i="3" s="1"/>
  <c r="N858" i="3" a="1"/>
  <c r="N858" i="3" s="1"/>
  <c r="N7008" i="3" a="1"/>
  <c r="N7008" i="3" s="1"/>
  <c r="N8570" i="3" a="1"/>
  <c r="N8570" i="3" s="1"/>
  <c r="N8787" i="3" a="1"/>
  <c r="N8787" i="3" s="1"/>
  <c r="O5698" i="3" a="1"/>
  <c r="O5698" i="3" s="1"/>
  <c r="O9675" i="3" a="1"/>
  <c r="O9675" i="3" s="1"/>
  <c r="N6381" i="3" a="1"/>
  <c r="N6381" i="3" s="1"/>
  <c r="N6229" i="3" a="1"/>
  <c r="N6229" i="3" s="1"/>
  <c r="O9794" i="3" a="1"/>
  <c r="O9794" i="3" s="1"/>
  <c r="O6241" i="3" a="1"/>
  <c r="O6241" i="3" s="1"/>
  <c r="O6610" i="3" a="1"/>
  <c r="O6610" i="3" s="1"/>
  <c r="O9198" i="3" a="1"/>
  <c r="O9198" i="3" s="1"/>
  <c r="O6147" i="3" a="1"/>
  <c r="O6147" i="3" s="1"/>
  <c r="O5144" i="3" a="1"/>
  <c r="O5144" i="3" s="1"/>
  <c r="O6485" i="3" a="1"/>
  <c r="O6485" i="3" s="1"/>
  <c r="O8587" i="3" a="1"/>
  <c r="O8587" i="3" s="1"/>
  <c r="O9407" i="3" a="1"/>
  <c r="O9407" i="3" s="1"/>
  <c r="N3721" i="3" a="1"/>
  <c r="N3721" i="3" s="1"/>
  <c r="O3721" i="3" a="1"/>
  <c r="O3721" i="3" s="1"/>
  <c r="N570" i="3" a="1"/>
  <c r="N570" i="3" s="1"/>
  <c r="O570" i="3" a="1"/>
  <c r="O570" i="3" s="1"/>
  <c r="O3679" i="3" a="1"/>
  <c r="O3679" i="3" s="1"/>
  <c r="N3679" i="3" a="1"/>
  <c r="N3679" i="3" s="1"/>
  <c r="N2357" i="3" a="1"/>
  <c r="N2357" i="3" s="1"/>
  <c r="O2357" i="3" a="1"/>
  <c r="O2357" i="3" s="1"/>
  <c r="N5526" i="3" a="1"/>
  <c r="N5526" i="3" s="1"/>
  <c r="N8645" i="3" a="1"/>
  <c r="N8645" i="3" s="1"/>
  <c r="N9566" i="3" a="1"/>
  <c r="N9566" i="3" s="1"/>
  <c r="N6895" i="3" a="1"/>
  <c r="N6895" i="3" s="1"/>
  <c r="N7124" i="3" a="1"/>
  <c r="N7124" i="3" s="1"/>
  <c r="N8990" i="3" a="1"/>
  <c r="N8990" i="3" s="1"/>
  <c r="N9413" i="3" a="1"/>
  <c r="N9413" i="3" s="1"/>
  <c r="N7432" i="3" a="1"/>
  <c r="N7432" i="3" s="1"/>
  <c r="N9616" i="3" a="1"/>
  <c r="N9616" i="3" s="1"/>
  <c r="O9971" i="3" a="1"/>
  <c r="O9971" i="3" s="1"/>
  <c r="O8986" i="3" a="1"/>
  <c r="O8986" i="3" s="1"/>
  <c r="O3023" i="3" a="1"/>
  <c r="O3023" i="3" s="1"/>
  <c r="O8395" i="3" a="1"/>
  <c r="O8395" i="3" s="1"/>
  <c r="O9752" i="3" a="1"/>
  <c r="O9752" i="3" s="1"/>
  <c r="O6869" i="3" a="1"/>
  <c r="O6869" i="3" s="1"/>
  <c r="O5546" i="3" a="1"/>
  <c r="O5546" i="3" s="1"/>
  <c r="O8988" i="3" a="1"/>
  <c r="O8988" i="3" s="1"/>
  <c r="O9643" i="3" a="1"/>
  <c r="O9643" i="3" s="1"/>
  <c r="O7905" i="3" a="1"/>
  <c r="O7905" i="3" s="1"/>
  <c r="O6497" i="3" a="1"/>
  <c r="O6497" i="3" s="1"/>
  <c r="O6476" i="3" a="1"/>
  <c r="O6476" i="3" s="1"/>
  <c r="O8122" i="3" a="1"/>
  <c r="O8122" i="3" s="1"/>
  <c r="O6204" i="3" a="1"/>
  <c r="O6204" i="3" s="1"/>
  <c r="O4858" i="3" a="1"/>
  <c r="O4858" i="3" s="1"/>
  <c r="O5031" i="3" a="1"/>
  <c r="O5031" i="3" s="1"/>
  <c r="O6693" i="3" a="1"/>
  <c r="O6693" i="3" s="1"/>
  <c r="O3907" i="3" a="1"/>
  <c r="O3907" i="3" s="1"/>
  <c r="N3907" i="3" a="1"/>
  <c r="N3907" i="3" s="1"/>
  <c r="N4669" i="3" a="1"/>
  <c r="N4669" i="3" s="1"/>
  <c r="O4669" i="3" a="1"/>
  <c r="O4669" i="3" s="1"/>
  <c r="O369" i="3" a="1"/>
  <c r="O369" i="3" s="1"/>
  <c r="O9331" i="3" a="1"/>
  <c r="O9331" i="3" s="1"/>
  <c r="N1693" i="3" a="1"/>
  <c r="N1693" i="3" s="1"/>
  <c r="O1693" i="3" a="1"/>
  <c r="O1693" i="3" s="1"/>
  <c r="O7950" i="3" a="1"/>
  <c r="O7950" i="3" s="1"/>
  <c r="N7239" i="3" a="1"/>
  <c r="N7239" i="3" s="1"/>
  <c r="O8710" i="3" a="1"/>
  <c r="O8710" i="3" s="1"/>
  <c r="O9061" i="3" a="1"/>
  <c r="O9061" i="3" s="1"/>
  <c r="O5486" i="3" a="1"/>
  <c r="O5486" i="3" s="1"/>
  <c r="O8110" i="3" a="1"/>
  <c r="O8110" i="3" s="1"/>
  <c r="O7323" i="3" a="1"/>
  <c r="O7323" i="3" s="1"/>
  <c r="O7669" i="3" a="1"/>
  <c r="O7669" i="3" s="1"/>
  <c r="O6793" i="3" a="1"/>
  <c r="O6793" i="3" s="1"/>
  <c r="O6090" i="3" a="1"/>
  <c r="O6090" i="3" s="1"/>
  <c r="O6660" i="3" a="1"/>
  <c r="O6660" i="3" s="1"/>
  <c r="O4901" i="3" a="1"/>
  <c r="O4901" i="3" s="1"/>
  <c r="O5390" i="3" a="1"/>
  <c r="O5390" i="3" s="1"/>
  <c r="O7490" i="3" a="1"/>
  <c r="O7490" i="3" s="1"/>
  <c r="O7691" i="3" a="1"/>
  <c r="O7691" i="3" s="1"/>
  <c r="O8322" i="3" a="1"/>
  <c r="O8322" i="3" s="1"/>
  <c r="O8204" i="3" a="1"/>
  <c r="O8204" i="3" s="1"/>
  <c r="O8143" i="3" a="1"/>
  <c r="O8143" i="3" s="1"/>
  <c r="O8588" i="3" a="1"/>
  <c r="O8588" i="3" s="1"/>
  <c r="O8589" i="3" a="1"/>
  <c r="O8589" i="3" s="1"/>
  <c r="O8447" i="3" a="1"/>
  <c r="O8447" i="3" s="1"/>
  <c r="O9499" i="3" a="1"/>
  <c r="O9499" i="3" s="1"/>
  <c r="O9858" i="3" a="1"/>
  <c r="O9858" i="3" s="1"/>
  <c r="O9539" i="3" a="1"/>
  <c r="O9539" i="3" s="1"/>
  <c r="O9549" i="3" a="1"/>
  <c r="O9549" i="3" s="1"/>
  <c r="N7512" i="3" a="1"/>
  <c r="N7512" i="3" s="1"/>
  <c r="N5438" i="3" a="1"/>
  <c r="N5438" i="3" s="1"/>
  <c r="O8378" i="3" a="1"/>
  <c r="O8378" i="3" s="1"/>
  <c r="O9594" i="3" a="1"/>
  <c r="O9594" i="3" s="1"/>
  <c r="O5330" i="3" a="1"/>
  <c r="O5330" i="3" s="1"/>
  <c r="O9740" i="3" a="1"/>
  <c r="O9740" i="3" s="1"/>
  <c r="O5036" i="3" a="1"/>
  <c r="O5036" i="3" s="1"/>
  <c r="O9919" i="3" a="1"/>
  <c r="O9919" i="3" s="1"/>
  <c r="O6218" i="3" a="1"/>
  <c r="O6218" i="3" s="1"/>
  <c r="O5172" i="3" a="1"/>
  <c r="O5172" i="3" s="1"/>
  <c r="O5450" i="3" a="1"/>
  <c r="O5450" i="3" s="1"/>
  <c r="N8127" i="3" a="1"/>
  <c r="N8127" i="3" s="1"/>
  <c r="O7968" i="3" a="1"/>
  <c r="O7968" i="3" s="1"/>
  <c r="O4868" i="3" a="1"/>
  <c r="O4868" i="3" s="1"/>
  <c r="O5554" i="3" a="1"/>
  <c r="O5554" i="3" s="1"/>
  <c r="O5385" i="3" a="1"/>
  <c r="O5385" i="3" s="1"/>
  <c r="O6334" i="3" a="1"/>
  <c r="O6334" i="3" s="1"/>
  <c r="O7797" i="3" a="1"/>
  <c r="O7797" i="3" s="1"/>
  <c r="N7144" i="3" a="1"/>
  <c r="N7144" i="3" s="1"/>
  <c r="O7144" i="3" a="1"/>
  <c r="O7144" i="3" s="1"/>
  <c r="N8989" i="3" a="1"/>
  <c r="N8989" i="3" s="1"/>
  <c r="O9373" i="3" a="1"/>
  <c r="O9373" i="3" s="1"/>
  <c r="O9172" i="3" a="1"/>
  <c r="O9172" i="3" s="1"/>
  <c r="O9277" i="3" a="1"/>
  <c r="O9277" i="3" s="1"/>
  <c r="O8976" i="3" a="1"/>
  <c r="O8976" i="3" s="1"/>
  <c r="O6169" i="3" a="1"/>
  <c r="O6169" i="3" s="1"/>
  <c r="O4857" i="3" a="1"/>
  <c r="O4857" i="3" s="1"/>
  <c r="O6236" i="3" a="1"/>
  <c r="O6236" i="3" s="1"/>
  <c r="O7218" i="3" a="1"/>
  <c r="O7218" i="3" s="1"/>
  <c r="O5264" i="3" a="1"/>
  <c r="O5264" i="3" s="1"/>
  <c r="O9763" i="3" a="1"/>
  <c r="O9763" i="3" s="1"/>
  <c r="O9935" i="3" a="1"/>
  <c r="O9935" i="3" s="1"/>
  <c r="O8226" i="3" a="1"/>
  <c r="O8226" i="3" s="1"/>
  <c r="O9346" i="3" a="1"/>
  <c r="O9346" i="3" s="1"/>
  <c r="O6014" i="3" a="1"/>
  <c r="O6014" i="3" s="1"/>
  <c r="O6791" i="3" a="1"/>
  <c r="O6791" i="3" s="1"/>
  <c r="N6086" i="3" a="1"/>
  <c r="N6086" i="3" s="1"/>
  <c r="N9979" i="3" a="1"/>
  <c r="N9979" i="3" s="1"/>
  <c r="O5622" i="3" a="1"/>
  <c r="O5622" i="3" s="1"/>
  <c r="O9649" i="3" a="1"/>
  <c r="O9649" i="3" s="1"/>
  <c r="O8028" i="3" a="1"/>
  <c r="O8028" i="3" s="1"/>
  <c r="N6191" i="3" a="1"/>
  <c r="N6191" i="3" s="1"/>
  <c r="N6200" i="3" a="1"/>
  <c r="N6200" i="3" s="1"/>
  <c r="O5370" i="3" a="1"/>
  <c r="O5370" i="3" s="1"/>
  <c r="O5703" i="3" a="1"/>
  <c r="O5703" i="3" s="1"/>
  <c r="O5174" i="3" a="1"/>
  <c r="O5174" i="3" s="1"/>
  <c r="N5140" i="3" a="1"/>
  <c r="N5140" i="3" s="1"/>
  <c r="O5308" i="3" a="1"/>
  <c r="O5308" i="3" s="1"/>
  <c r="O7074" i="3" a="1"/>
  <c r="O7074" i="3" s="1"/>
  <c r="N6007" i="3" a="1"/>
  <c r="N6007" i="3" s="1"/>
  <c r="O9784" i="3" a="1"/>
  <c r="O9784" i="3" s="1"/>
  <c r="O8048" i="3" a="1"/>
  <c r="O8048" i="3" s="1"/>
  <c r="O9719" i="3" a="1"/>
  <c r="O9719" i="3" s="1"/>
  <c r="O9420" i="3" a="1"/>
  <c r="O9420" i="3" s="1"/>
  <c r="O5860" i="3" a="1"/>
  <c r="O5860" i="3" s="1"/>
  <c r="O6143" i="3" a="1"/>
  <c r="O6143" i="3" s="1"/>
  <c r="O9352" i="3" a="1"/>
  <c r="O9352" i="3" s="1"/>
  <c r="O7953" i="3" a="1"/>
  <c r="O7953" i="3" s="1"/>
  <c r="O9768" i="3" a="1"/>
  <c r="O9768" i="3" s="1"/>
  <c r="N5662" i="3" a="1"/>
  <c r="N5662" i="3" s="1"/>
  <c r="O8156" i="3" a="1"/>
  <c r="O8156" i="3" s="1"/>
  <c r="N1895" i="3" a="1"/>
  <c r="N1895" i="3" s="1"/>
  <c r="O1895" i="3" a="1"/>
  <c r="O1895" i="3" s="1"/>
  <c r="N8647" i="3" a="1"/>
  <c r="N8647" i="3" s="1"/>
  <c r="N8338" i="3" a="1"/>
  <c r="N8338" i="3" s="1"/>
  <c r="O9808" i="3" a="1"/>
  <c r="O9808" i="3" s="1"/>
  <c r="O8857" i="3" a="1"/>
  <c r="O8857" i="3" s="1"/>
  <c r="O6925" i="3" a="1"/>
  <c r="O6925" i="3" s="1"/>
  <c r="O9580" i="3" a="1"/>
  <c r="O9580" i="3" s="1"/>
  <c r="O6635" i="3" a="1"/>
  <c r="O6635" i="3" s="1"/>
  <c r="O5590" i="3" a="1"/>
  <c r="O5590" i="3" s="1"/>
  <c r="O9991" i="3" a="1"/>
  <c r="O9991" i="3" s="1"/>
  <c r="O7651" i="3" a="1"/>
  <c r="O7651" i="3" s="1"/>
  <c r="N5249" i="3" a="1"/>
  <c r="N5249" i="3" s="1"/>
  <c r="O6810" i="3" a="1"/>
  <c r="O6810" i="3" s="1"/>
  <c r="O5256" i="3" a="1"/>
  <c r="O5256" i="3" s="1"/>
  <c r="O5072" i="3" a="1"/>
  <c r="O5072" i="3" s="1"/>
  <c r="O7940" i="3" a="1"/>
  <c r="O7940" i="3" s="1"/>
  <c r="O5524" i="3" a="1"/>
  <c r="O5524" i="3" s="1"/>
  <c r="N5158" i="3" a="1"/>
  <c r="N5158" i="3" s="1"/>
  <c r="O9955" i="3" a="1"/>
  <c r="O9955" i="3" s="1"/>
  <c r="O9389" i="3" a="1"/>
  <c r="O9389" i="3" s="1"/>
  <c r="O7510" i="3" a="1"/>
  <c r="O7510" i="3" s="1"/>
  <c r="O9309" i="3" a="1"/>
  <c r="O9309" i="3" s="1"/>
  <c r="O8643" i="3" a="1"/>
  <c r="O8643" i="3" s="1"/>
  <c r="O8076" i="3" a="1"/>
  <c r="O8076" i="3" s="1"/>
  <c r="O9359" i="3" a="1"/>
  <c r="O9359" i="3" s="1"/>
  <c r="O8360" i="3" a="1"/>
  <c r="O8360" i="3" s="1"/>
  <c r="O5772" i="3" a="1"/>
  <c r="O5772" i="3" s="1"/>
  <c r="O8419" i="3" a="1"/>
  <c r="O8419" i="3" s="1"/>
  <c r="O8444" i="3" a="1"/>
  <c r="O8444" i="3" s="1"/>
  <c r="O7855" i="3" a="1"/>
  <c r="O7855" i="3" s="1"/>
  <c r="N6796" i="3" a="1"/>
  <c r="N6796" i="3" s="1"/>
  <c r="O6825" i="3" a="1"/>
  <c r="O6825" i="3" s="1"/>
  <c r="N6736" i="3" a="1"/>
  <c r="N6736" i="3" s="1"/>
  <c r="O4998" i="3" a="1"/>
  <c r="O4998" i="3" s="1"/>
  <c r="O7675" i="3" a="1"/>
  <c r="O7675" i="3" s="1"/>
  <c r="O6105" i="3" a="1"/>
  <c r="O6105" i="3" s="1"/>
  <c r="O9452" i="3" a="1"/>
  <c r="O9452" i="3" s="1"/>
  <c r="N2421" i="3" a="1"/>
  <c r="N2421" i="3" s="1"/>
  <c r="O2421" i="3" a="1"/>
  <c r="O2421" i="3" s="1"/>
  <c r="O5388" i="3" a="1"/>
  <c r="O5388" i="3" s="1"/>
  <c r="O5502" i="3" a="1"/>
  <c r="O5502" i="3" s="1"/>
  <c r="O7392" i="3" a="1"/>
  <c r="O7392" i="3" s="1"/>
  <c r="O5555" i="3" a="1"/>
  <c r="O5555" i="3" s="1"/>
  <c r="O9067" i="3" a="1"/>
  <c r="O9067" i="3" s="1"/>
  <c r="O5396" i="3" a="1"/>
  <c r="O5396" i="3" s="1"/>
  <c r="O7528" i="3" a="1"/>
  <c r="O7528" i="3" s="1"/>
  <c r="N3497" i="3" a="1"/>
  <c r="N3497" i="3" s="1"/>
  <c r="O3497" i="3" a="1"/>
  <c r="O3497" i="3" s="1"/>
  <c r="N1187" i="3" a="1"/>
  <c r="N1187" i="3" s="1"/>
  <c r="O1187" i="3" a="1"/>
  <c r="O1187" i="3" s="1"/>
  <c r="O1083" i="3" a="1"/>
  <c r="O1083" i="3" s="1"/>
  <c r="N1083" i="3" a="1"/>
  <c r="N1083" i="3" s="1"/>
  <c r="N1045" i="3" a="1"/>
  <c r="N1045" i="3" s="1"/>
  <c r="O1045" i="3" a="1"/>
  <c r="O1045" i="3" s="1"/>
  <c r="O8275" i="3" a="1"/>
  <c r="O8275" i="3" s="1"/>
  <c r="N9620" i="3" a="1"/>
  <c r="N9620" i="3" s="1"/>
  <c r="N8987" i="3" a="1"/>
  <c r="N8987" i="3" s="1"/>
  <c r="N8117" i="3" a="1"/>
  <c r="N8117" i="3" s="1"/>
  <c r="N9202" i="3" a="1"/>
  <c r="N9202" i="3" s="1"/>
  <c r="O5181" i="3" a="1"/>
  <c r="O5181" i="3" s="1"/>
  <c r="O5501" i="3" a="1"/>
  <c r="O5501" i="3" s="1"/>
  <c r="N6969" i="3" a="1"/>
  <c r="N6969" i="3" s="1"/>
  <c r="O4860" i="3" a="1"/>
  <c r="O4860" i="3" s="1"/>
  <c r="N8516" i="3" a="1"/>
  <c r="N8516" i="3" s="1"/>
  <c r="O1131" i="3" a="1"/>
  <c r="O1131" i="3" s="1"/>
  <c r="O254" i="3" a="1"/>
  <c r="O254" i="3" s="1"/>
  <c r="O9194" i="3" a="1"/>
  <c r="O9194" i="3" s="1"/>
  <c r="O8308" i="3" a="1"/>
  <c r="O8308" i="3" s="1"/>
  <c r="O5404" i="3" a="1"/>
  <c r="O5404" i="3" s="1"/>
  <c r="O9361" i="3" a="1"/>
  <c r="O9361" i="3" s="1"/>
  <c r="O6958" i="3" a="1"/>
  <c r="O6958" i="3" s="1"/>
  <c r="O5708" i="3" a="1"/>
  <c r="O5708" i="3" s="1"/>
  <c r="O5856" i="3" a="1"/>
  <c r="O5856" i="3" s="1"/>
  <c r="O4952" i="3" a="1"/>
  <c r="O4952" i="3" s="1"/>
  <c r="O6973" i="3" a="1"/>
  <c r="O6973" i="3" s="1"/>
  <c r="O8563" i="3" a="1"/>
  <c r="O8563" i="3" s="1"/>
  <c r="O5491" i="3" a="1"/>
  <c r="O5491" i="3" s="1"/>
  <c r="O8440" i="3" a="1"/>
  <c r="O8440" i="3" s="1"/>
  <c r="O6924" i="3" a="1"/>
  <c r="O6924" i="3" s="1"/>
  <c r="O7555" i="3" a="1"/>
  <c r="O7555" i="3" s="1"/>
  <c r="O8130" i="3" a="1"/>
  <c r="O8130" i="3" s="1"/>
  <c r="O6998" i="3" a="1"/>
  <c r="O6998" i="3" s="1"/>
  <c r="O9339" i="3" a="1"/>
  <c r="O9339" i="3" s="1"/>
  <c r="O8792" i="3" a="1"/>
  <c r="O8792" i="3" s="1"/>
  <c r="N9061" i="3" a="1"/>
  <c r="N9061" i="3" s="1"/>
  <c r="N7652" i="3" a="1"/>
  <c r="N7652" i="3" s="1"/>
  <c r="O8912" i="3" a="1"/>
  <c r="O8912" i="3" s="1"/>
  <c r="O5531" i="3" a="1"/>
  <c r="O5531" i="3" s="1"/>
  <c r="O5200" i="3" a="1"/>
  <c r="O5200" i="3" s="1"/>
  <c r="O7097" i="3" a="1"/>
  <c r="O7097" i="3" s="1"/>
  <c r="O6155" i="3" a="1"/>
  <c r="O6155" i="3" s="1"/>
  <c r="O5208" i="3" a="1"/>
  <c r="O5208" i="3" s="1"/>
  <c r="O9665" i="3" a="1"/>
  <c r="O9665" i="3" s="1"/>
  <c r="O9790" i="3" a="1"/>
  <c r="O9790" i="3" s="1"/>
  <c r="O9778" i="3" a="1"/>
  <c r="O9778" i="3" s="1"/>
  <c r="O6730" i="3" a="1"/>
  <c r="O6730" i="3" s="1"/>
  <c r="O9770" i="3" a="1"/>
  <c r="O9770" i="3" s="1"/>
  <c r="O9426" i="3" a="1"/>
  <c r="O9426" i="3" s="1"/>
  <c r="O5474" i="3" a="1"/>
  <c r="O5474" i="3" s="1"/>
  <c r="O9086" i="3" a="1"/>
  <c r="O9086" i="3" s="1"/>
  <c r="O8572" i="3" a="1"/>
  <c r="O8572" i="3" s="1"/>
  <c r="O5532" i="3" a="1"/>
  <c r="O5532" i="3" s="1"/>
  <c r="O9704" i="3" a="1"/>
  <c r="O9704" i="3" s="1"/>
  <c r="O5444" i="3" a="1"/>
  <c r="O5444" i="3" s="1"/>
  <c r="O5029" i="3" a="1"/>
  <c r="O5029" i="3" s="1"/>
  <c r="O9544" i="3" a="1"/>
  <c r="O9544" i="3" s="1"/>
  <c r="O8946" i="3" a="1"/>
  <c r="O8946" i="3" s="1"/>
  <c r="O6286" i="3" a="1"/>
  <c r="O6286" i="3" s="1"/>
  <c r="N9183" i="3" a="1"/>
  <c r="N9183" i="3" s="1"/>
  <c r="O6748" i="3" a="1"/>
  <c r="O6748" i="3" s="1"/>
  <c r="O9305" i="3" a="1"/>
  <c r="O9305" i="3" s="1"/>
  <c r="O5511" i="3" a="1"/>
  <c r="O5511" i="3" s="1"/>
  <c r="O3425" i="3" a="1"/>
  <c r="O3425" i="3" s="1"/>
  <c r="N3425" i="3" a="1"/>
  <c r="N3425" i="3" s="1"/>
  <c r="O571" i="3" a="1"/>
  <c r="O571" i="3" s="1"/>
  <c r="N5934" i="3" a="1"/>
  <c r="N5934" i="3" s="1"/>
  <c r="N9332" i="3" a="1"/>
  <c r="N9332" i="3" s="1"/>
  <c r="O8999" i="3" a="1"/>
  <c r="O8999" i="3" s="1"/>
  <c r="O6213" i="3" a="1"/>
  <c r="O6213" i="3" s="1"/>
  <c r="O7768" i="3" a="1"/>
  <c r="O7768" i="3" s="1"/>
  <c r="O7317" i="3" a="1"/>
  <c r="O7317" i="3" s="1"/>
  <c r="N9686" i="3" a="1"/>
  <c r="N9686" i="3" s="1"/>
  <c r="O4864" i="3" a="1"/>
  <c r="O4864" i="3" s="1"/>
  <c r="O5050" i="3" a="1"/>
  <c r="O5050" i="3" s="1"/>
  <c r="O5506" i="3" a="1"/>
  <c r="O5506" i="3" s="1"/>
  <c r="O4934" i="3" a="1"/>
  <c r="O4934" i="3" s="1"/>
  <c r="O9931" i="3" a="1"/>
  <c r="O9931" i="3" s="1"/>
  <c r="O6346" i="3" a="1"/>
  <c r="O6346" i="3" s="1"/>
  <c r="O5578" i="3" a="1"/>
  <c r="O5578" i="3" s="1"/>
  <c r="O8632" i="3" a="1"/>
  <c r="O8632" i="3" s="1"/>
  <c r="O6250" i="3" a="1"/>
  <c r="O6250" i="3" s="1"/>
  <c r="O9792" i="3" a="1"/>
  <c r="O9792" i="3" s="1"/>
  <c r="O8517" i="3" a="1"/>
  <c r="O8517" i="3" s="1"/>
  <c r="O9395" i="3" a="1"/>
  <c r="O9395" i="3" s="1"/>
  <c r="O8430" i="3" a="1"/>
  <c r="O8430" i="3" s="1"/>
  <c r="O9750" i="3" a="1"/>
  <c r="O9750" i="3" s="1"/>
  <c r="O9126" i="3" a="1"/>
  <c r="O9126" i="3" s="1"/>
  <c r="O6875" i="3" a="1"/>
  <c r="O6875" i="3" s="1"/>
  <c r="O5537" i="3" a="1"/>
  <c r="O5537" i="3" s="1"/>
  <c r="O7971" i="3" a="1"/>
  <c r="O7971" i="3" s="1"/>
  <c r="O5416" i="3" a="1"/>
  <c r="O5416" i="3" s="1"/>
  <c r="O9908" i="3" a="1"/>
  <c r="O9908" i="3" s="1"/>
  <c r="N274" i="3" a="1"/>
  <c r="N274" i="3" s="1"/>
  <c r="N8308" i="3" a="1"/>
  <c r="N8308" i="3" s="1"/>
  <c r="N4964" i="3" a="1"/>
  <c r="N4964" i="3" s="1"/>
  <c r="N8303" i="3" a="1"/>
  <c r="N8303" i="3" s="1"/>
  <c r="O8790" i="3" a="1"/>
  <c r="O8790" i="3" s="1"/>
  <c r="O7969" i="3" a="1"/>
  <c r="O7969" i="3" s="1"/>
  <c r="O5586" i="3" a="1"/>
  <c r="O5586" i="3" s="1"/>
  <c r="N8766" i="3" a="1"/>
  <c r="N8766" i="3" s="1"/>
  <c r="N9586" i="3" a="1"/>
  <c r="N9586" i="3" s="1"/>
  <c r="N9959" i="3" a="1"/>
  <c r="N9959" i="3" s="1"/>
  <c r="N9010" i="3" a="1"/>
  <c r="N9010" i="3" s="1"/>
  <c r="O2630" i="3" a="1"/>
  <c r="O2630" i="3" s="1"/>
  <c r="N2630" i="3" a="1"/>
  <c r="N2630" i="3" s="1"/>
  <c r="N870" i="3" a="1"/>
  <c r="N870" i="3" s="1"/>
  <c r="O870" i="3" a="1"/>
  <c r="O870" i="3" s="1"/>
  <c r="N8332" i="3" a="1"/>
  <c r="N8332" i="3" s="1"/>
  <c r="O6807" i="3" a="1"/>
  <c r="O6807" i="3" s="1"/>
  <c r="O5995" i="3" a="1"/>
  <c r="O5995" i="3" s="1"/>
  <c r="O9269" i="3" a="1"/>
  <c r="O9269" i="3" s="1"/>
  <c r="O9536" i="3" a="1"/>
  <c r="O9536" i="3" s="1"/>
  <c r="O5436" i="3" a="1"/>
  <c r="O5436" i="3" s="1"/>
  <c r="O5154" i="3" a="1"/>
  <c r="O5154" i="3" s="1"/>
  <c r="O9735" i="3" a="1"/>
  <c r="O9735" i="3" s="1"/>
  <c r="O5340" i="3" a="1"/>
  <c r="O5340" i="3" s="1"/>
  <c r="O3869" i="3" a="1"/>
  <c r="O3869" i="3" s="1"/>
  <c r="N3869" i="3" a="1"/>
  <c r="N3869" i="3" s="1"/>
  <c r="N4003" i="3" a="1"/>
  <c r="N4003" i="3" s="1"/>
  <c r="O4003" i="3" a="1"/>
  <c r="O4003" i="3" s="1"/>
  <c r="N5486" i="3" a="1"/>
  <c r="N5486" i="3" s="1"/>
  <c r="N9331" i="3" a="1"/>
  <c r="N9331" i="3" s="1"/>
  <c r="N7628" i="3" a="1"/>
  <c r="N7628" i="3" s="1"/>
  <c r="O6332" i="3" a="1"/>
  <c r="O6332" i="3" s="1"/>
  <c r="O5345" i="3" a="1"/>
  <c r="O5345" i="3" s="1"/>
  <c r="O5220" i="3" a="1"/>
  <c r="O5220" i="3" s="1"/>
  <c r="N4918" i="3" a="1"/>
  <c r="N4918" i="3" s="1"/>
  <c r="O9843" i="3" a="1"/>
  <c r="O9843" i="3" s="1"/>
  <c r="O6212" i="3" a="1"/>
  <c r="O6212" i="3" s="1"/>
  <c r="O9835" i="3" a="1"/>
  <c r="O9835" i="3" s="1"/>
  <c r="O9657" i="3" a="1"/>
  <c r="O9657" i="3" s="1"/>
  <c r="O6900" i="3" a="1"/>
  <c r="O6900" i="3" s="1"/>
  <c r="O9053" i="3" a="1"/>
  <c r="O9053" i="3" s="1"/>
  <c r="O9596" i="3" a="1"/>
  <c r="O9596" i="3" s="1"/>
  <c r="N5001" i="3" a="1"/>
  <c r="N5001" i="3" s="1"/>
  <c r="O9664" i="3" a="1"/>
  <c r="O9664" i="3" s="1"/>
  <c r="N3267" i="3" a="1"/>
  <c r="N3267" i="3" s="1"/>
  <c r="O3267" i="3" a="1"/>
  <c r="O3267" i="3" s="1"/>
  <c r="N36" i="3" a="1"/>
  <c r="N36" i="3" s="1"/>
  <c r="O36" i="3" a="1"/>
  <c r="O36" i="3" s="1"/>
  <c r="N1924" i="3" a="1"/>
  <c r="N1924" i="3" s="1"/>
  <c r="O1924" i="3" a="1"/>
  <c r="O1924" i="3" s="1"/>
  <c r="N2854" i="3" a="1"/>
  <c r="N2854" i="3" s="1"/>
  <c r="O2854" i="3" a="1"/>
  <c r="O2854" i="3" s="1"/>
  <c r="O3753" i="3" a="1"/>
  <c r="O3753" i="3" s="1"/>
  <c r="N7073" i="3" a="1"/>
  <c r="N7073" i="3" s="1"/>
  <c r="N5834" i="3" a="1"/>
  <c r="N5834" i="3" s="1"/>
  <c r="N6629" i="3" a="1"/>
  <c r="N6629" i="3" s="1"/>
  <c r="N4591" i="3" a="1"/>
  <c r="N4591" i="3" s="1"/>
  <c r="O1773" i="3" a="1"/>
  <c r="O1773" i="3" s="1"/>
  <c r="O5891" i="3" a="1"/>
  <c r="O5891" i="3" s="1"/>
  <c r="O5117" i="3" a="1"/>
  <c r="O5117" i="3" s="1"/>
  <c r="N6025" i="3" a="1"/>
  <c r="N6025" i="3" s="1"/>
  <c r="O5789" i="3" a="1"/>
  <c r="O5789" i="3" s="1"/>
  <c r="N7548" i="3" a="1"/>
  <c r="N7548" i="3" s="1"/>
  <c r="O5610" i="3" a="1"/>
  <c r="O5610" i="3" s="1"/>
  <c r="O7817" i="3" a="1"/>
  <c r="O7817" i="3" s="1"/>
  <c r="O6261" i="3" a="1"/>
  <c r="O6261" i="3" s="1"/>
  <c r="O7766" i="3" a="1"/>
  <c r="O7766" i="3" s="1"/>
  <c r="O8013" i="3" a="1"/>
  <c r="O8013" i="3" s="1"/>
  <c r="O7951" i="3" a="1"/>
  <c r="O7951" i="3" s="1"/>
  <c r="O2610" i="3" a="1"/>
  <c r="O2610" i="3" s="1"/>
  <c r="O4285" i="3" a="1"/>
  <c r="O4285" i="3" s="1"/>
  <c r="O8320" i="3" a="1"/>
  <c r="O8320" i="3" s="1"/>
  <c r="N4060" i="3" a="1"/>
  <c r="N4060" i="3" s="1"/>
  <c r="O9270" i="3" a="1"/>
  <c r="O9270" i="3" s="1"/>
  <c r="O3634" i="3" a="1"/>
  <c r="O3634" i="3" s="1"/>
  <c r="O1749" i="3" a="1"/>
  <c r="O1749" i="3" s="1"/>
  <c r="O510" i="3" a="1"/>
  <c r="O510" i="3" s="1"/>
  <c r="O2430" i="3" a="1"/>
  <c r="O2430" i="3" s="1"/>
  <c r="O2008" i="3" a="1"/>
  <c r="O2008" i="3" s="1"/>
  <c r="O4905" i="3" a="1"/>
  <c r="O4905" i="3" s="1"/>
  <c r="N6453" i="3" a="1"/>
  <c r="N6453" i="3" s="1"/>
  <c r="O5373" i="3" a="1"/>
  <c r="O5373" i="3" s="1"/>
  <c r="O9942" i="3" a="1"/>
  <c r="O9942" i="3" s="1"/>
  <c r="O9625" i="3" a="1"/>
  <c r="O9625" i="3" s="1"/>
  <c r="O9535" i="3" a="1"/>
  <c r="O9535" i="3" s="1"/>
  <c r="O5093" i="3" a="1"/>
  <c r="O5093" i="3" s="1"/>
  <c r="O9250" i="3" a="1"/>
  <c r="O9250" i="3" s="1"/>
  <c r="O9192" i="3" a="1"/>
  <c r="O9192" i="3" s="1"/>
  <c r="O8455" i="3" a="1"/>
  <c r="O8455" i="3" s="1"/>
  <c r="O7889" i="3" a="1"/>
  <c r="O7889" i="3" s="1"/>
  <c r="O9068" i="3" a="1"/>
  <c r="O9068" i="3" s="1"/>
  <c r="O9281" i="3" a="1"/>
  <c r="O9281" i="3" s="1"/>
  <c r="O8465" i="3" a="1"/>
  <c r="O8465" i="3" s="1"/>
  <c r="O6074" i="3" a="1"/>
  <c r="O6074" i="3" s="1"/>
  <c r="O9575" i="3" a="1"/>
  <c r="O9575" i="3" s="1"/>
  <c r="O6306" i="3" a="1"/>
  <c r="O6306" i="3" s="1"/>
  <c r="O7036" i="3" a="1"/>
  <c r="O7036" i="3" s="1"/>
  <c r="O7370" i="3" a="1"/>
  <c r="O7370" i="3" s="1"/>
  <c r="O9026" i="3" a="1"/>
  <c r="O9026" i="3" s="1"/>
  <c r="O5358" i="3" a="1"/>
  <c r="O5358" i="3" s="1"/>
  <c r="O5307" i="3" a="1"/>
  <c r="O5307" i="3" s="1"/>
  <c r="O7851" i="3" a="1"/>
  <c r="O7851" i="3" s="1"/>
  <c r="O7441" i="3" a="1"/>
  <c r="O7441" i="3" s="1"/>
  <c r="O8269" i="3" a="1"/>
  <c r="O8269" i="3" s="1"/>
  <c r="O9091" i="3" a="1"/>
  <c r="O9091" i="3" s="1"/>
  <c r="O7792" i="3" a="1"/>
  <c r="O7792" i="3" s="1"/>
  <c r="O7954" i="3" a="1"/>
  <c r="O7954" i="3" s="1"/>
  <c r="O7253" i="3" a="1"/>
  <c r="O7253" i="3" s="1"/>
  <c r="O7435" i="3" a="1"/>
  <c r="O7435" i="3" s="1"/>
  <c r="O7688" i="3" a="1"/>
  <c r="O7688" i="3" s="1"/>
  <c r="O6289" i="3" a="1"/>
  <c r="O6289" i="3" s="1"/>
  <c r="O7325" i="3" a="1"/>
  <c r="O7325" i="3" s="1"/>
  <c r="O9267" i="3" a="1"/>
  <c r="O9267" i="3" s="1"/>
  <c r="O7965" i="3" a="1"/>
  <c r="O7965" i="3" s="1"/>
  <c r="O6193" i="3" a="1"/>
  <c r="O6193" i="3" s="1"/>
  <c r="O5961" i="3" a="1"/>
  <c r="O5961" i="3" s="1"/>
  <c r="O7719" i="3" a="1"/>
  <c r="O7719" i="3" s="1"/>
  <c r="O6450" i="3" a="1"/>
  <c r="O6450" i="3" s="1"/>
  <c r="O5823" i="3" a="1"/>
  <c r="O5823" i="3" s="1"/>
  <c r="O8264" i="3" a="1"/>
  <c r="O8264" i="3" s="1"/>
  <c r="O6728" i="3" a="1"/>
  <c r="O6728" i="3" s="1"/>
  <c r="O7221" i="3" a="1"/>
  <c r="O7221" i="3" s="1"/>
  <c r="O6427" i="3" a="1"/>
  <c r="O6427" i="3" s="1"/>
  <c r="O6072" i="3" a="1"/>
  <c r="O6072" i="3" s="1"/>
  <c r="O5045" i="3" a="1"/>
  <c r="O5045" i="3" s="1"/>
  <c r="O6378" i="3" a="1"/>
  <c r="O6378" i="3" s="1"/>
  <c r="O5437" i="3" a="1"/>
  <c r="O5437" i="3" s="1"/>
  <c r="O5928" i="3" a="1"/>
  <c r="O5928" i="3" s="1"/>
  <c r="O6103" i="3" a="1"/>
  <c r="O6103" i="3" s="1"/>
  <c r="O5954" i="3" a="1"/>
  <c r="O5954" i="3" s="1"/>
  <c r="O5401" i="3" a="1"/>
  <c r="O5401" i="3" s="1"/>
  <c r="O6256" i="3" a="1"/>
  <c r="O6256" i="3" s="1"/>
  <c r="O5827" i="3" a="1"/>
  <c r="O5827" i="3" s="1"/>
  <c r="O4849" i="3" a="1"/>
  <c r="O4849" i="3" s="1"/>
  <c r="O5615" i="3" a="1"/>
  <c r="O5615" i="3" s="1"/>
  <c r="O6766" i="3" a="1"/>
  <c r="O6766" i="3" s="1"/>
  <c r="O6038" i="3" a="1"/>
  <c r="O6038" i="3" s="1"/>
  <c r="O4991" i="3" a="1"/>
  <c r="O4991" i="3" s="1"/>
  <c r="O6126" i="3" a="1"/>
  <c r="O6126" i="3" s="1"/>
  <c r="O5611" i="3" a="1"/>
  <c r="O5611" i="3" s="1"/>
  <c r="O6836" i="3" a="1"/>
  <c r="O6836" i="3" s="1"/>
  <c r="O5944" i="3" a="1"/>
  <c r="O5944" i="3" s="1"/>
  <c r="O5867" i="3" a="1"/>
  <c r="O5867" i="3" s="1"/>
  <c r="O8522" i="3" a="1"/>
  <c r="O8522" i="3" s="1"/>
  <c r="O5889" i="3" a="1"/>
  <c r="O5889" i="3" s="1"/>
  <c r="O5890" i="3" a="1"/>
  <c r="O5890" i="3" s="1"/>
  <c r="O6561" i="3" a="1"/>
  <c r="O6561" i="3" s="1"/>
  <c r="O8233" i="3" a="1"/>
  <c r="O8233" i="3" s="1"/>
  <c r="O6544" i="3" a="1"/>
  <c r="O6544" i="3" s="1"/>
  <c r="O6832" i="3" a="1"/>
  <c r="O6832" i="3" s="1"/>
  <c r="O6258" i="3" a="1"/>
  <c r="O6258" i="3" s="1"/>
  <c r="O8863" i="3" a="1"/>
  <c r="O8863" i="3" s="1"/>
  <c r="O8689" i="3" a="1"/>
  <c r="O8689" i="3" s="1"/>
  <c r="O7661" i="3" a="1"/>
  <c r="O7661" i="3" s="1"/>
  <c r="O7416" i="3" a="1"/>
  <c r="O7416" i="3" s="1"/>
  <c r="O6588" i="3" a="1"/>
  <c r="O6588" i="3" s="1"/>
  <c r="O7990" i="3" a="1"/>
  <c r="O7990" i="3" s="1"/>
  <c r="O8368" i="3" a="1"/>
  <c r="O8368" i="3" s="1"/>
  <c r="O7724" i="3" a="1"/>
  <c r="O7724" i="3" s="1"/>
  <c r="O7489" i="3" a="1"/>
  <c r="O7489" i="3" s="1"/>
  <c r="O8034" i="3" a="1"/>
  <c r="O8034" i="3" s="1"/>
  <c r="O8312" i="3" a="1"/>
  <c r="O8312" i="3" s="1"/>
  <c r="O8184" i="3" a="1"/>
  <c r="O8184" i="3" s="1"/>
  <c r="O8726" i="3" a="1"/>
  <c r="O8726" i="3" s="1"/>
  <c r="O8514" i="3" a="1"/>
  <c r="O8514" i="3" s="1"/>
  <c r="O9376" i="3" a="1"/>
  <c r="O9376" i="3" s="1"/>
  <c r="O8657" i="3" a="1"/>
  <c r="O8657" i="3" s="1"/>
  <c r="O8195" i="3" a="1"/>
  <c r="O8195" i="3" s="1"/>
  <c r="O8089" i="3" a="1"/>
  <c r="O8089" i="3" s="1"/>
  <c r="O9243" i="3" a="1"/>
  <c r="O9243" i="3" s="1"/>
  <c r="O9043" i="3" a="1"/>
  <c r="O9043" i="3" s="1"/>
  <c r="O9144" i="3" a="1"/>
  <c r="O9144" i="3" s="1"/>
  <c r="O8554" i="3" a="1"/>
  <c r="O8554" i="3" s="1"/>
  <c r="O9769" i="3" a="1"/>
  <c r="O9769" i="3" s="1"/>
  <c r="O9953" i="3" a="1"/>
  <c r="O9953" i="3" s="1"/>
  <c r="O7196" i="3" a="1"/>
  <c r="O7196" i="3" s="1"/>
  <c r="N8276" i="3" a="1"/>
  <c r="N8276" i="3" s="1"/>
  <c r="O5836" i="3" a="1"/>
  <c r="O5836" i="3" s="1"/>
  <c r="N8871" i="3" a="1"/>
  <c r="N8871" i="3" s="1"/>
  <c r="O7880" i="3" a="1"/>
  <c r="O7880" i="3" s="1"/>
  <c r="O8488" i="3" a="1"/>
  <c r="O8488" i="3" s="1"/>
  <c r="O4167" i="3" a="1"/>
  <c r="O4167" i="3" s="1"/>
  <c r="O2442" i="3" a="1"/>
  <c r="O2442" i="3" s="1"/>
  <c r="O4025" i="3" a="1"/>
  <c r="O4025" i="3" s="1"/>
  <c r="O7519" i="3" a="1"/>
  <c r="O7519" i="3" s="1"/>
  <c r="O4530" i="3" a="1"/>
  <c r="O4530" i="3" s="1"/>
  <c r="O4806" i="3" a="1"/>
  <c r="O4806" i="3" s="1"/>
  <c r="O978" i="3" a="1"/>
  <c r="O978" i="3" s="1"/>
  <c r="O375" i="3" a="1"/>
  <c r="O375" i="3" s="1"/>
  <c r="O1110" i="3" a="1"/>
  <c r="O1110" i="3" s="1"/>
  <c r="O7151" i="3" a="1"/>
  <c r="O7151" i="3" s="1"/>
  <c r="O5994" i="3" a="1"/>
  <c r="O5994" i="3" s="1"/>
  <c r="O7410" i="3" a="1"/>
  <c r="O7410" i="3" s="1"/>
  <c r="N6396" i="3" a="1"/>
  <c r="N6396" i="3" s="1"/>
  <c r="O5937" i="3" a="1"/>
  <c r="O5937" i="3" s="1"/>
  <c r="O5285" i="3" a="1"/>
  <c r="O5285" i="3" s="1"/>
  <c r="O4979" i="3" a="1"/>
  <c r="O4979" i="3" s="1"/>
  <c r="O5705" i="3" a="1"/>
  <c r="O5705" i="3" s="1"/>
  <c r="O7272" i="3" a="1"/>
  <c r="O7272" i="3" s="1"/>
  <c r="O5233" i="3" a="1"/>
  <c r="O5233" i="3" s="1"/>
  <c r="O5908" i="3" a="1"/>
  <c r="O5908" i="3" s="1"/>
  <c r="O5651" i="3" a="1"/>
  <c r="O5651" i="3" s="1"/>
  <c r="O8978" i="3" a="1"/>
  <c r="O8978" i="3" s="1"/>
  <c r="O5443" i="3" a="1"/>
  <c r="O5443" i="3" s="1"/>
  <c r="O7162" i="3" a="1"/>
  <c r="O7162" i="3" s="1"/>
  <c r="O7399" i="3" a="1"/>
  <c r="O7399" i="3" s="1"/>
  <c r="O7982" i="3" a="1"/>
  <c r="O7982" i="3" s="1"/>
  <c r="O7394" i="3" a="1"/>
  <c r="O7394" i="3" s="1"/>
  <c r="O7473" i="3" a="1"/>
  <c r="O7473" i="3" s="1"/>
  <c r="O8409" i="3" a="1"/>
  <c r="O8409" i="3" s="1"/>
  <c r="O6698" i="3" a="1"/>
  <c r="O6698" i="3" s="1"/>
  <c r="O8541" i="3" a="1"/>
  <c r="O8541" i="3" s="1"/>
  <c r="O7544" i="3" a="1"/>
  <c r="O7544" i="3" s="1"/>
  <c r="O7800" i="3" a="1"/>
  <c r="O7800" i="3" s="1"/>
  <c r="O8374" i="3" a="1"/>
  <c r="O8374" i="3" s="1"/>
  <c r="O8739" i="3" a="1"/>
  <c r="O8739" i="3" s="1"/>
  <c r="O9968" i="3" a="1"/>
  <c r="O9968" i="3" s="1"/>
  <c r="O8694" i="3" a="1"/>
  <c r="O8694" i="3" s="1"/>
  <c r="O8239" i="3" a="1"/>
  <c r="O8239" i="3" s="1"/>
  <c r="O9411" i="3" a="1"/>
  <c r="O9411" i="3" s="1"/>
  <c r="O9980" i="3" a="1"/>
  <c r="O9980" i="3" s="1"/>
  <c r="O6953" i="3" a="1"/>
  <c r="O6953" i="3" s="1"/>
  <c r="O8539" i="3" a="1"/>
  <c r="O8539" i="3" s="1"/>
  <c r="O8821" i="3" a="1"/>
  <c r="O8821" i="3" s="1"/>
  <c r="O9334" i="3" a="1"/>
  <c r="O9334" i="3" s="1"/>
  <c r="O3689" i="3" a="1"/>
  <c r="O3689" i="3" s="1"/>
  <c r="O3981" i="3" a="1"/>
  <c r="O3981" i="3" s="1"/>
  <c r="O4598" i="3" a="1"/>
  <c r="O4598" i="3" s="1"/>
  <c r="N3190" i="3" a="1"/>
  <c r="N3190" i="3" s="1"/>
  <c r="O4517" i="3" a="1"/>
  <c r="O4517" i="3" s="1"/>
  <c r="O7537" i="3" a="1"/>
  <c r="O7537" i="3" s="1"/>
  <c r="O8680" i="3" a="1"/>
  <c r="O8680" i="3" s="1"/>
  <c r="O8021" i="3" a="1"/>
  <c r="O8021" i="3" s="1"/>
  <c r="O1066" i="3" a="1"/>
  <c r="O1066" i="3" s="1"/>
  <c r="O3849" i="3" a="1"/>
  <c r="O3849" i="3" s="1"/>
  <c r="O8833" i="3" a="1"/>
  <c r="O8833" i="3" s="1"/>
  <c r="O6799" i="3" a="1"/>
  <c r="O6799" i="3" s="1"/>
  <c r="O5999" i="3" a="1"/>
  <c r="O5999" i="3" s="1"/>
  <c r="O6551" i="3" a="1"/>
  <c r="O6551" i="3" s="1"/>
  <c r="O5584" i="3" a="1"/>
  <c r="O5584" i="3" s="1"/>
  <c r="O9884" i="3" a="1"/>
  <c r="O9884" i="3" s="1"/>
  <c r="O9383" i="3" a="1"/>
  <c r="O9383" i="3" s="1"/>
  <c r="O8780" i="3" a="1"/>
  <c r="O8780" i="3" s="1"/>
  <c r="O4420" i="3" a="1"/>
  <c r="O4420" i="3" s="1"/>
  <c r="N8886" i="3" a="1"/>
  <c r="N8886" i="3" s="1"/>
  <c r="O3387" i="3" a="1"/>
  <c r="O3387" i="3" s="1"/>
  <c r="O4117" i="3" a="1"/>
  <c r="O4117" i="3" s="1"/>
  <c r="N2553" i="3" a="1"/>
  <c r="N2553" i="3" s="1"/>
  <c r="O8055" i="3" a="1"/>
  <c r="O8055" i="3" s="1"/>
  <c r="O194" i="3" a="1"/>
  <c r="O194" i="3" s="1"/>
  <c r="O1718" i="3" a="1"/>
  <c r="O1718" i="3" s="1"/>
  <c r="O2685" i="3" a="1"/>
  <c r="O2685" i="3" s="1"/>
  <c r="O1555" i="3" a="1"/>
  <c r="O1555" i="3" s="1"/>
  <c r="O608" i="3" a="1"/>
  <c r="O608" i="3" s="1"/>
  <c r="O1345" i="3" a="1"/>
  <c r="O1345" i="3" s="1"/>
  <c r="O524" i="3" a="1"/>
  <c r="O524" i="3" s="1"/>
  <c r="O380" i="3" a="1"/>
  <c r="O380" i="3" s="1"/>
  <c r="N8585" i="3" a="1"/>
  <c r="N8585" i="3" s="1"/>
  <c r="O6872" i="3" a="1"/>
  <c r="O6872" i="3" s="1"/>
  <c r="O7723" i="3" a="1"/>
  <c r="O7723" i="3" s="1"/>
  <c r="O5269" i="3" a="1"/>
  <c r="O5269" i="3" s="1"/>
  <c r="O9563" i="3" a="1"/>
  <c r="O9563" i="3" s="1"/>
  <c r="N2698" i="3" a="1"/>
  <c r="N2698" i="3" s="1"/>
  <c r="O8280" i="3" a="1"/>
  <c r="O8280" i="3" s="1"/>
  <c r="O4379" i="3" a="1"/>
  <c r="O4379" i="3" s="1"/>
  <c r="O1790" i="3" a="1"/>
  <c r="O1790" i="3" s="1"/>
  <c r="O3940" i="3" a="1"/>
  <c r="O3940" i="3" s="1"/>
  <c r="O3333" i="3" a="1"/>
  <c r="O3333" i="3" s="1"/>
  <c r="O2390" i="3" a="1"/>
  <c r="O2390" i="3" s="1"/>
  <c r="O9169" i="3" a="1"/>
  <c r="O9169" i="3" s="1"/>
  <c r="O7649" i="3" a="1"/>
  <c r="O7649" i="3" s="1"/>
  <c r="N2076" i="3" a="1"/>
  <c r="N2076" i="3" s="1"/>
  <c r="O3671" i="3" a="1"/>
  <c r="O3671" i="3" s="1"/>
  <c r="O1831" i="3" a="1"/>
  <c r="O1831" i="3" s="1"/>
  <c r="O1894" i="3" a="1"/>
  <c r="O1894" i="3" s="1"/>
  <c r="O1275" i="3" a="1"/>
  <c r="O1275" i="3" s="1"/>
  <c r="O2111" i="3" a="1"/>
  <c r="O2111" i="3" s="1"/>
  <c r="O1533" i="3" a="1"/>
  <c r="O1533" i="3" s="1"/>
  <c r="O1649" i="3" a="1"/>
  <c r="O1649" i="3" s="1"/>
  <c r="O117" i="3" a="1"/>
  <c r="O117" i="3" s="1"/>
  <c r="O6636" i="3" a="1"/>
  <c r="O6636" i="3" s="1"/>
  <c r="O2597" i="3" a="1"/>
  <c r="O2597" i="3" s="1"/>
  <c r="O8832" i="3" a="1"/>
  <c r="O8832" i="3" s="1"/>
  <c r="O3006" i="3" a="1"/>
  <c r="O3006" i="3" s="1"/>
  <c r="N4407" i="3" a="1"/>
  <c r="N4407" i="3" s="1"/>
  <c r="O365" i="3" a="1"/>
  <c r="O365" i="3" s="1"/>
  <c r="O5259" i="3" a="1"/>
  <c r="O5259" i="3" s="1"/>
  <c r="O5199" i="3" a="1"/>
  <c r="O5199" i="3" s="1"/>
  <c r="O5195" i="3" a="1"/>
  <c r="O5195" i="3" s="1"/>
  <c r="N8612" i="3" a="1"/>
  <c r="N8612" i="3" s="1"/>
  <c r="N3390" i="3" a="1"/>
  <c r="N3390" i="3" s="1"/>
  <c r="O7455" i="3" a="1"/>
  <c r="O7455" i="3" s="1"/>
  <c r="O8842" i="3" a="1"/>
  <c r="O8842" i="3" s="1"/>
  <c r="O7183" i="3" a="1"/>
  <c r="O7183" i="3" s="1"/>
  <c r="O8296" i="3" a="1"/>
  <c r="O8296" i="3" s="1"/>
  <c r="O5131" i="3" a="1"/>
  <c r="O5131" i="3" s="1"/>
  <c r="N7480" i="3" a="1"/>
  <c r="N7480" i="3" s="1"/>
  <c r="O6403" i="3" a="1"/>
  <c r="O6403" i="3" s="1"/>
  <c r="N5496" i="3" a="1"/>
  <c r="N5496" i="3" s="1"/>
  <c r="O6391" i="3" a="1"/>
  <c r="O6391" i="3" s="1"/>
  <c r="O5851" i="3" a="1"/>
  <c r="O5851" i="3" s="1"/>
  <c r="O5363" i="3" a="1"/>
  <c r="O5363" i="3" s="1"/>
  <c r="O5460" i="3" a="1"/>
  <c r="O5460" i="3" s="1"/>
  <c r="O6368" i="3" a="1"/>
  <c r="O6368" i="3" s="1"/>
  <c r="O6881" i="3" a="1"/>
  <c r="O6881" i="3" s="1"/>
  <c r="O8278" i="3" a="1"/>
  <c r="O8278" i="3" s="1"/>
  <c r="O9050" i="3" a="1"/>
  <c r="O9050" i="3" s="1"/>
  <c r="O7714" i="3" a="1"/>
  <c r="O7714" i="3" s="1"/>
  <c r="O7697" i="3" a="1"/>
  <c r="O7697" i="3" s="1"/>
  <c r="O9234" i="3" a="1"/>
  <c r="O9234" i="3" s="1"/>
  <c r="O4505" i="3" a="1"/>
  <c r="O4505" i="3" s="1"/>
  <c r="N92" i="3" a="1"/>
  <c r="N92" i="3" s="1"/>
  <c r="O4432" i="3" a="1"/>
  <c r="O4432" i="3" s="1"/>
  <c r="O3638" i="3" a="1"/>
  <c r="O3638" i="3" s="1"/>
  <c r="O2751" i="3" a="1"/>
  <c r="O2751" i="3" s="1"/>
  <c r="O636" i="3" a="1"/>
  <c r="O636" i="3" s="1"/>
  <c r="O267" i="3" a="1"/>
  <c r="O267" i="3" s="1"/>
  <c r="O1075" i="3" a="1"/>
  <c r="O1075" i="3" s="1"/>
  <c r="O25" i="3" a="1"/>
  <c r="O25" i="3" s="1"/>
  <c r="O1225" i="3" a="1"/>
  <c r="O1225" i="3" s="1"/>
  <c r="O7991" i="3" a="1"/>
  <c r="O7991" i="3" s="1"/>
  <c r="N5828" i="3" a="1"/>
  <c r="N5828" i="3" s="1"/>
  <c r="O8492" i="3" a="1"/>
  <c r="O8492" i="3" s="1"/>
  <c r="O6327" i="3" a="1"/>
  <c r="O6327" i="3" s="1"/>
  <c r="O7922" i="3" a="1"/>
  <c r="O7922" i="3" s="1"/>
  <c r="O6745" i="3" a="1"/>
  <c r="O6745" i="3" s="1"/>
  <c r="O7784" i="3" a="1"/>
  <c r="O7784" i="3" s="1"/>
  <c r="O9617" i="3" a="1"/>
  <c r="O9617" i="3" s="1"/>
  <c r="O7126" i="3" a="1"/>
  <c r="O7126" i="3" s="1"/>
  <c r="O9454" i="3" a="1"/>
  <c r="O9454" i="3" s="1"/>
  <c r="O1609" i="3" a="1"/>
  <c r="O1609" i="3" s="1"/>
  <c r="O770" i="3" a="1"/>
  <c r="O770" i="3" s="1"/>
  <c r="O290" i="3" a="1"/>
  <c r="O290" i="3" s="1"/>
  <c r="O1265" i="3" a="1"/>
  <c r="O1265" i="3" s="1"/>
  <c r="O1366" i="3" a="1"/>
  <c r="O1366" i="3" s="1"/>
  <c r="O8947" i="3" a="1"/>
  <c r="O8947" i="3" s="1"/>
  <c r="N7779" i="3" a="1"/>
  <c r="N7779" i="3" s="1"/>
  <c r="O5197" i="3" a="1"/>
  <c r="O5197" i="3" s="1"/>
  <c r="O7090" i="3" a="1"/>
  <c r="O7090" i="3" s="1"/>
  <c r="O7270" i="3" a="1"/>
  <c r="O7270" i="3" s="1"/>
  <c r="O6746" i="3" a="1"/>
  <c r="O6746" i="3" s="1"/>
  <c r="O8650" i="3" a="1"/>
  <c r="O8650" i="3" s="1"/>
  <c r="N8929" i="3" a="1"/>
  <c r="N8929" i="3" s="1"/>
  <c r="O8676" i="3" a="1"/>
  <c r="O8676" i="3" s="1"/>
  <c r="O7142" i="3" a="1"/>
  <c r="O7142" i="3" s="1"/>
  <c r="O8054" i="3" a="1"/>
  <c r="O8054" i="3" s="1"/>
  <c r="O5948" i="3" a="1"/>
  <c r="O5948" i="3" s="1"/>
  <c r="O5636" i="3" a="1"/>
  <c r="O5636" i="3" s="1"/>
  <c r="O6903" i="3" a="1"/>
  <c r="O6903" i="3" s="1"/>
  <c r="O9559" i="3" a="1"/>
  <c r="O9559" i="3" s="1"/>
  <c r="O8974" i="3" a="1"/>
  <c r="O8974" i="3" s="1"/>
  <c r="O7110" i="3" a="1"/>
  <c r="O7110" i="3" s="1"/>
  <c r="O3270" i="3" a="1"/>
  <c r="O3270" i="3" s="1"/>
  <c r="O2914" i="3" a="1"/>
  <c r="O2914" i="3" s="1"/>
  <c r="O4311" i="3" a="1"/>
  <c r="O4311" i="3" s="1"/>
  <c r="N2858" i="3" a="1"/>
  <c r="N2858" i="3" s="1"/>
  <c r="N2497" i="3" a="1"/>
  <c r="N2497" i="3" s="1"/>
  <c r="O1207" i="3" a="1"/>
  <c r="O1207" i="3" s="1"/>
  <c r="O280" i="3" a="1"/>
  <c r="O280" i="3" s="1"/>
  <c r="O1491" i="3" a="1"/>
  <c r="O1491" i="3" s="1"/>
  <c r="O1299" i="3" a="1"/>
  <c r="O1299" i="3" s="1"/>
  <c r="O1163" i="3" a="1"/>
  <c r="O1163" i="3" s="1"/>
  <c r="O7604" i="3" a="1"/>
  <c r="O7604" i="3" s="1"/>
  <c r="O8683" i="3" a="1"/>
  <c r="O8683" i="3" s="1"/>
  <c r="N6102" i="3" a="1"/>
  <c r="N6102" i="3" s="1"/>
  <c r="O5323" i="3" a="1"/>
  <c r="O5323" i="3" s="1"/>
  <c r="O5736" i="3" a="1"/>
  <c r="O5736" i="3" s="1"/>
  <c r="O5634" i="3" a="1"/>
  <c r="O5634" i="3" s="1"/>
  <c r="O8765" i="3" a="1"/>
  <c r="O8765" i="3" s="1"/>
  <c r="O8892" i="3" a="1"/>
  <c r="O8892" i="3" s="1"/>
  <c r="O3326" i="3" a="1"/>
  <c r="O3326" i="3" s="1"/>
  <c r="O4192" i="3" a="1"/>
  <c r="O4192" i="3" s="1"/>
  <c r="O3411" i="3" a="1"/>
  <c r="O3411" i="3" s="1"/>
  <c r="O6853" i="3" a="1"/>
  <c r="O6853" i="3" s="1"/>
  <c r="O4296" i="3" a="1"/>
  <c r="O4296" i="3" s="1"/>
  <c r="O113" i="3" a="1"/>
  <c r="O113" i="3" s="1"/>
  <c r="N4813" i="3" a="1"/>
  <c r="N4813" i="3" s="1"/>
  <c r="O210" i="3" a="1"/>
  <c r="O210" i="3" s="1"/>
  <c r="O885" i="3" a="1"/>
  <c r="O885" i="3" s="1"/>
  <c r="O198" i="3" a="1"/>
  <c r="O198" i="3" s="1"/>
  <c r="O2018" i="3" a="1"/>
  <c r="O2018" i="3" s="1"/>
  <c r="O2050" i="3" a="1"/>
  <c r="O2050" i="3" s="1"/>
  <c r="O1007" i="3" a="1"/>
  <c r="O1007" i="3" s="1"/>
  <c r="O1830" i="3" a="1"/>
  <c r="O1830" i="3" s="1"/>
  <c r="O2733" i="3" a="1"/>
  <c r="O2733" i="3" s="1"/>
  <c r="O6292" i="3" a="1"/>
  <c r="O6292" i="3" s="1"/>
  <c r="O8398" i="3" a="1"/>
  <c r="O8398" i="3" s="1"/>
  <c r="O6954" i="3" a="1"/>
  <c r="O6954" i="3" s="1"/>
  <c r="N6780" i="3" a="1"/>
  <c r="N6780" i="3" s="1"/>
  <c r="O6661" i="3" a="1"/>
  <c r="O6661" i="3" s="1"/>
  <c r="O4949" i="3" a="1"/>
  <c r="O4949" i="3" s="1"/>
  <c r="O7722" i="3" a="1"/>
  <c r="O7722" i="3" s="1"/>
  <c r="O5985" i="3" a="1"/>
  <c r="O5985" i="3" s="1"/>
  <c r="O8064" i="3" a="1"/>
  <c r="O8064" i="3" s="1"/>
  <c r="O6733" i="3" a="1"/>
  <c r="O6733" i="3" s="1"/>
  <c r="O7871" i="3" a="1"/>
  <c r="O7871" i="3" s="1"/>
  <c r="O8286" i="3" a="1"/>
  <c r="O8286" i="3" s="1"/>
  <c r="O6471" i="3" a="1"/>
  <c r="O6471" i="3" s="1"/>
  <c r="O6570" i="3" a="1"/>
  <c r="O6570" i="3" s="1"/>
  <c r="O5859" i="3" a="1"/>
  <c r="O5859" i="3" s="1"/>
  <c r="O5962" i="3" a="1"/>
  <c r="O5962" i="3" s="1"/>
  <c r="O6768" i="3" a="1"/>
  <c r="O6768" i="3" s="1"/>
  <c r="O5676" i="3" a="1"/>
  <c r="O5676" i="3" s="1"/>
  <c r="O6611" i="3" a="1"/>
  <c r="O6611" i="3" s="1"/>
  <c r="O5521" i="3" a="1"/>
  <c r="O5521" i="3" s="1"/>
  <c r="O7529" i="3" a="1"/>
  <c r="O7529" i="3" s="1"/>
  <c r="O6024" i="3" a="1"/>
  <c r="O6024" i="3" s="1"/>
  <c r="O8333" i="3" a="1"/>
  <c r="O8333" i="3" s="1"/>
  <c r="O6620" i="3" a="1"/>
  <c r="O6620" i="3" s="1"/>
  <c r="O7710" i="3" a="1"/>
  <c r="O7710" i="3" s="1"/>
  <c r="O9781" i="3" a="1"/>
  <c r="O9781" i="3" s="1"/>
  <c r="O9377" i="3" a="1"/>
  <c r="O9377" i="3" s="1"/>
  <c r="O7699" i="3" a="1"/>
  <c r="O7699" i="3" s="1"/>
  <c r="O9666" i="3" a="1"/>
  <c r="O9666" i="3" s="1"/>
  <c r="O8914" i="3" a="1"/>
  <c r="O8914" i="3" s="1"/>
  <c r="O6047" i="3" a="1"/>
  <c r="O6047" i="3" s="1"/>
  <c r="O7268" i="3" a="1"/>
  <c r="O7268" i="3" s="1"/>
  <c r="O9458" i="3" a="1"/>
  <c r="O9458" i="3" s="1"/>
  <c r="O3884" i="3" a="1"/>
  <c r="O3884" i="3" s="1"/>
  <c r="O4189" i="3" a="1"/>
  <c r="O4189" i="3" s="1"/>
  <c r="O2766" i="3" a="1"/>
  <c r="O2766" i="3" s="1"/>
  <c r="O3475" i="3" a="1"/>
  <c r="O3475" i="3" s="1"/>
  <c r="O8938" i="3" a="1"/>
  <c r="O8938" i="3" s="1"/>
  <c r="O7869" i="3" a="1"/>
  <c r="O7869" i="3" s="1"/>
  <c r="O2450" i="3" a="1"/>
  <c r="O2450" i="3" s="1"/>
  <c r="O814" i="3" a="1"/>
  <c r="O814" i="3" s="1"/>
  <c r="O216" i="3" a="1"/>
  <c r="O216" i="3" s="1"/>
  <c r="O72" i="3" a="1"/>
  <c r="O72" i="3" s="1"/>
  <c r="O1183" i="3" a="1"/>
  <c r="O1183" i="3" s="1"/>
  <c r="O112" i="3" a="1"/>
  <c r="O112" i="3" s="1"/>
  <c r="O762" i="3" a="1"/>
  <c r="O762" i="3" s="1"/>
  <c r="O1037" i="3" a="1"/>
  <c r="O1037" i="3" s="1"/>
  <c r="O2890" i="3" a="1"/>
  <c r="O2890" i="3" s="1"/>
  <c r="O958" i="3" a="1"/>
  <c r="O958" i="3" s="1"/>
  <c r="O3827" i="3" a="1"/>
  <c r="O3827" i="3" s="1"/>
  <c r="O1103" i="3" a="1"/>
  <c r="O1103" i="3" s="1"/>
  <c r="O7728" i="3" a="1"/>
  <c r="O7728" i="3" s="1"/>
  <c r="O8140" i="3" a="1"/>
  <c r="O8140" i="3" s="1"/>
  <c r="O6220" i="3" a="1"/>
  <c r="O6220" i="3" s="1"/>
  <c r="N5366" i="3" a="1"/>
  <c r="N5366" i="3" s="1"/>
  <c r="O8674" i="3" a="1"/>
  <c r="O8674" i="3" s="1"/>
  <c r="O7282" i="3" a="1"/>
  <c r="O7282" i="3" s="1"/>
  <c r="O8323" i="3" a="1"/>
  <c r="O8323" i="3" s="1"/>
  <c r="O7333" i="3" a="1"/>
  <c r="O7333" i="3" s="1"/>
  <c r="O7563" i="3" a="1"/>
  <c r="O7563" i="3" s="1"/>
  <c r="O6293" i="3" a="1"/>
  <c r="O6293" i="3" s="1"/>
  <c r="O6324" i="3" a="1"/>
  <c r="O6324" i="3" s="1"/>
  <c r="O6238" i="3" a="1"/>
  <c r="O6238" i="3" s="1"/>
  <c r="O5266" i="3" a="1"/>
  <c r="O5266" i="3" s="1"/>
  <c r="O6668" i="3" a="1"/>
  <c r="O6668" i="3" s="1"/>
  <c r="O5087" i="3" a="1"/>
  <c r="O5087" i="3" s="1"/>
  <c r="O9081" i="3" a="1"/>
  <c r="O9081" i="3" s="1"/>
  <c r="O6649" i="3" a="1"/>
  <c r="O6649" i="3" s="1"/>
  <c r="O8502" i="3" a="1"/>
  <c r="O8502" i="3" s="1"/>
  <c r="O7038" i="3" a="1"/>
  <c r="O7038" i="3" s="1"/>
  <c r="O1817" i="3" a="1"/>
  <c r="O1817" i="3" s="1"/>
  <c r="O2371" i="3" a="1"/>
  <c r="O2371" i="3" s="1"/>
  <c r="O4835" i="3" a="1"/>
  <c r="O4835" i="3" s="1"/>
  <c r="O3809" i="3" a="1"/>
  <c r="O3809" i="3" s="1"/>
  <c r="O6846" i="3" a="1"/>
  <c r="O6846" i="3" s="1"/>
  <c r="O9313" i="3" a="1"/>
  <c r="O9313" i="3" s="1"/>
  <c r="O279" i="3" a="1"/>
  <c r="O279" i="3" s="1"/>
  <c r="O181" i="3" a="1"/>
  <c r="O181" i="3" s="1"/>
  <c r="O1009" i="3" a="1"/>
  <c r="O1009" i="3" s="1"/>
  <c r="O837" i="3" a="1"/>
  <c r="O837" i="3" s="1"/>
  <c r="N2602" i="3" a="1"/>
  <c r="N2602" i="3" s="1"/>
  <c r="O677" i="3" a="1"/>
  <c r="O677" i="3" s="1"/>
  <c r="N6494" i="3" a="1"/>
  <c r="N6494" i="3" s="1"/>
  <c r="O7633" i="3" a="1"/>
  <c r="O7633" i="3" s="1"/>
  <c r="N5624" i="3" a="1"/>
  <c r="N5624" i="3" s="1"/>
  <c r="O7785" i="3" a="1"/>
  <c r="O7785" i="3" s="1"/>
  <c r="N7674" i="3" a="1"/>
  <c r="N7674" i="3" s="1"/>
  <c r="N8182" i="3" a="1"/>
  <c r="N8182" i="3" s="1"/>
  <c r="O9489" i="3" a="1"/>
  <c r="O9489" i="3" s="1"/>
  <c r="N7108" i="3" a="1"/>
  <c r="N7108" i="3" s="1"/>
  <c r="O4521" i="3" a="1"/>
  <c r="O4521" i="3" s="1"/>
  <c r="O8176" i="3" a="1"/>
  <c r="O8176" i="3" s="1"/>
  <c r="O8945" i="3" a="1"/>
  <c r="O8945" i="3" s="1"/>
  <c r="O1230" i="3" a="1"/>
  <c r="O1230" i="3" s="1"/>
  <c r="O1738" i="3" a="1"/>
  <c r="O1738" i="3" s="1"/>
  <c r="O9223" i="3" a="1"/>
  <c r="O9223" i="3" s="1"/>
  <c r="N6392" i="3" a="1"/>
  <c r="N6392" i="3" s="1"/>
  <c r="O7284" i="3" a="1"/>
  <c r="O7284" i="3" s="1"/>
  <c r="O6783" i="3" a="1"/>
  <c r="O6783" i="3" s="1"/>
  <c r="N7137" i="3" a="1"/>
  <c r="N7137" i="3" s="1"/>
  <c r="O6477" i="3" a="1"/>
  <c r="O6477" i="3" s="1"/>
  <c r="O6440" i="3" a="1"/>
  <c r="O6440" i="3" s="1"/>
  <c r="O8144" i="3" a="1"/>
  <c r="O8144" i="3" s="1"/>
  <c r="O8387" i="3" a="1"/>
  <c r="O8387" i="3" s="1"/>
  <c r="O5493" i="3" a="1"/>
  <c r="O5493" i="3" s="1"/>
  <c r="O5868" i="3" a="1"/>
  <c r="O5868" i="3" s="1"/>
  <c r="O5019" i="3" a="1"/>
  <c r="O5019" i="3" s="1"/>
  <c r="N5573" i="3" a="1"/>
  <c r="N5573" i="3" s="1"/>
  <c r="O5765" i="3" a="1"/>
  <c r="O5765" i="3" s="1"/>
  <c r="O7318" i="3" a="1"/>
  <c r="O7318" i="3" s="1"/>
  <c r="O3507" i="3" a="1"/>
  <c r="O3507" i="3" s="1"/>
  <c r="O1885" i="3" a="1"/>
  <c r="O1885" i="3" s="1"/>
  <c r="O9474" i="3" a="1"/>
  <c r="O9474" i="3" s="1"/>
  <c r="O3992" i="3" a="1"/>
  <c r="O3992" i="3" s="1"/>
  <c r="O9550" i="3" a="1"/>
  <c r="O9550" i="3" s="1"/>
  <c r="O4573" i="3" a="1"/>
  <c r="O4573" i="3" s="1"/>
  <c r="O225" i="3" a="1"/>
  <c r="O225" i="3" s="1"/>
  <c r="O661" i="3" a="1"/>
  <c r="O661" i="3" s="1"/>
  <c r="O1095" i="3" a="1"/>
  <c r="O1095" i="3" s="1"/>
  <c r="O935" i="3" a="1"/>
  <c r="O935" i="3" s="1"/>
  <c r="O1957" i="3" a="1"/>
  <c r="O1957" i="3" s="1"/>
  <c r="O2493" i="3" a="1"/>
  <c r="O2493" i="3" s="1"/>
  <c r="O456" i="3" a="1"/>
  <c r="O456" i="3" s="1"/>
  <c r="N456" i="3" a="1"/>
  <c r="N456" i="3" s="1"/>
  <c r="O370" i="3" a="1"/>
  <c r="O370" i="3" s="1"/>
  <c r="N9318" i="3" a="1"/>
  <c r="N9318" i="3" s="1"/>
  <c r="O9318" i="3" a="1"/>
  <c r="O9318" i="3" s="1"/>
  <c r="N7619" i="3" a="1"/>
  <c r="N7619" i="3" s="1"/>
  <c r="O7619" i="3" a="1"/>
  <c r="O7619" i="3" s="1"/>
  <c r="N7979" i="3" a="1"/>
  <c r="N7979" i="3" s="1"/>
  <c r="O7979" i="3" a="1"/>
  <c r="O7979" i="3" s="1"/>
  <c r="N4886" i="3" a="1"/>
  <c r="N4886" i="3" s="1"/>
  <c r="O4886" i="3" a="1"/>
  <c r="O4886" i="3" s="1"/>
  <c r="N7426" i="3" a="1"/>
  <c r="N7426" i="3" s="1"/>
  <c r="O7426" i="3" a="1"/>
  <c r="O7426" i="3" s="1"/>
  <c r="N8924" i="3" a="1"/>
  <c r="N8924" i="3" s="1"/>
  <c r="O8924" i="3" a="1"/>
  <c r="O8924" i="3" s="1"/>
  <c r="N9393" i="3" a="1"/>
  <c r="N9393" i="3" s="1"/>
  <c r="O9393" i="3" a="1"/>
  <c r="O9393" i="3" s="1"/>
  <c r="N6671" i="3" a="1"/>
  <c r="N6671" i="3" s="1"/>
  <c r="O6671" i="3" a="1"/>
  <c r="O6671" i="3" s="1"/>
  <c r="N9258" i="3" a="1"/>
  <c r="N9258" i="3" s="1"/>
  <c r="O9258" i="3" a="1"/>
  <c r="O9258" i="3" s="1"/>
  <c r="N9920" i="3" a="1"/>
  <c r="N9920" i="3" s="1"/>
  <c r="O9920" i="3" a="1"/>
  <c r="O9920" i="3" s="1"/>
  <c r="N7467" i="3" a="1"/>
  <c r="N7467" i="3" s="1"/>
  <c r="O7467" i="3" a="1"/>
  <c r="O7467" i="3" s="1"/>
  <c r="N9239" i="3" a="1"/>
  <c r="N9239" i="3" s="1"/>
  <c r="O9239" i="3" a="1"/>
  <c r="O9239" i="3" s="1"/>
  <c r="N6205" i="3" a="1"/>
  <c r="N6205" i="3" s="1"/>
  <c r="O6205" i="3" a="1"/>
  <c r="O6205" i="3" s="1"/>
  <c r="N9591" i="3" a="1"/>
  <c r="N9591" i="3" s="1"/>
  <c r="O9591" i="3" a="1"/>
  <c r="O9591" i="3" s="1"/>
  <c r="N6300" i="3" a="1"/>
  <c r="N6300" i="3" s="1"/>
  <c r="O6300" i="3" a="1"/>
  <c r="O6300" i="3" s="1"/>
  <c r="N6942" i="3" a="1"/>
  <c r="N6942" i="3" s="1"/>
  <c r="O6942" i="3" a="1"/>
  <c r="O6942" i="3" s="1"/>
  <c r="N7185" i="3" a="1"/>
  <c r="N7185" i="3" s="1"/>
  <c r="O7185" i="3" a="1"/>
  <c r="O7185" i="3" s="1"/>
  <c r="N8299" i="3" a="1"/>
  <c r="N8299" i="3" s="1"/>
  <c r="O8299" i="3" a="1"/>
  <c r="O8299" i="3" s="1"/>
  <c r="N4897" i="3" a="1"/>
  <c r="N4897" i="3" s="1"/>
  <c r="O4897" i="3" a="1"/>
  <c r="O4897" i="3" s="1"/>
  <c r="N5434" i="3" a="1"/>
  <c r="N5434" i="3" s="1"/>
  <c r="O5434" i="3" a="1"/>
  <c r="O5434" i="3" s="1"/>
  <c r="N7269" i="3" a="1"/>
  <c r="N7269" i="3" s="1"/>
  <c r="O7269" i="3" a="1"/>
  <c r="O7269" i="3" s="1"/>
  <c r="N5455" i="3" a="1"/>
  <c r="N5455" i="3" s="1"/>
  <c r="O5455" i="3" a="1"/>
  <c r="O5455" i="3" s="1"/>
  <c r="N6279" i="3" a="1"/>
  <c r="N6279" i="3" s="1"/>
  <c r="O6279" i="3" a="1"/>
  <c r="O6279" i="3" s="1"/>
  <c r="N9820" i="3" a="1"/>
  <c r="N9820" i="3" s="1"/>
  <c r="O9820" i="3" a="1"/>
  <c r="O9820" i="3" s="1"/>
  <c r="N7745" i="3" a="1"/>
  <c r="N7745" i="3" s="1"/>
  <c r="O7745" i="3" a="1"/>
  <c r="O7745" i="3" s="1"/>
  <c r="O8079" i="3" a="1"/>
  <c r="O8079" i="3" s="1"/>
  <c r="N8079" i="3" a="1"/>
  <c r="N8079" i="3" s="1"/>
  <c r="N4935" i="3" a="1"/>
  <c r="N4935" i="3" s="1"/>
  <c r="O4935" i="3" a="1"/>
  <c r="O4935" i="3" s="1"/>
  <c r="N7726" i="3" a="1"/>
  <c r="N7726" i="3" s="1"/>
  <c r="O7726" i="3" a="1"/>
  <c r="O7726" i="3" s="1"/>
  <c r="N7020" i="3" a="1"/>
  <c r="N7020" i="3" s="1"/>
  <c r="O7020" i="3" a="1"/>
  <c r="O7020" i="3" s="1"/>
  <c r="O6584" i="3" a="1"/>
  <c r="O6584" i="3" s="1"/>
  <c r="N6451" i="3" a="1"/>
  <c r="N6451" i="3" s="1"/>
  <c r="O6451" i="3" a="1"/>
  <c r="O6451" i="3" s="1"/>
  <c r="N6357" i="3" a="1"/>
  <c r="N6357" i="3" s="1"/>
  <c r="O6357" i="3" a="1"/>
  <c r="O6357" i="3" s="1"/>
  <c r="N6297" i="3" a="1"/>
  <c r="N6297" i="3" s="1"/>
  <c r="O6297" i="3" a="1"/>
  <c r="O6297" i="3" s="1"/>
  <c r="N5251" i="3" a="1"/>
  <c r="N5251" i="3" s="1"/>
  <c r="O5251" i="3" a="1"/>
  <c r="O5251" i="3" s="1"/>
  <c r="N5171" i="3" a="1"/>
  <c r="N5171" i="3" s="1"/>
  <c r="O5171" i="3" a="1"/>
  <c r="O5171" i="3" s="1"/>
  <c r="N5231" i="3" a="1"/>
  <c r="N5231" i="3" s="1"/>
  <c r="O5231" i="3" a="1"/>
  <c r="O5231" i="3" s="1"/>
  <c r="N7121" i="3" a="1"/>
  <c r="N7121" i="3" s="1"/>
  <c r="O7121" i="3" a="1"/>
  <c r="O7121" i="3" s="1"/>
  <c r="N6052" i="3" a="1"/>
  <c r="N6052" i="3" s="1"/>
  <c r="O6052" i="3" a="1"/>
  <c r="O6052" i="3" s="1"/>
  <c r="N8344" i="3" a="1"/>
  <c r="N8344" i="3" s="1"/>
  <c r="O8344" i="3" a="1"/>
  <c r="O8344" i="3" s="1"/>
  <c r="N8294" i="3" a="1"/>
  <c r="N8294" i="3" s="1"/>
  <c r="O8294" i="3" a="1"/>
  <c r="O8294" i="3" s="1"/>
  <c r="N3456" i="3" a="1"/>
  <c r="N3456" i="3" s="1"/>
  <c r="O3456" i="3" a="1"/>
  <c r="O3456" i="3" s="1"/>
  <c r="O6905" i="3" a="1"/>
  <c r="O6905" i="3" s="1"/>
  <c r="N6905" i="3" a="1"/>
  <c r="N6905" i="3" s="1"/>
  <c r="O9289" i="3" a="1"/>
  <c r="O9289" i="3" s="1"/>
  <c r="N7153" i="3" a="1"/>
  <c r="N7153" i="3" s="1"/>
  <c r="O7153" i="3" a="1"/>
  <c r="O7153" i="3" s="1"/>
  <c r="N6549" i="3" a="1"/>
  <c r="N6549" i="3" s="1"/>
  <c r="O6549" i="3" a="1"/>
  <c r="O6549" i="3" s="1"/>
  <c r="N6059" i="3" a="1"/>
  <c r="N6059" i="3" s="1"/>
  <c r="O6059" i="3" a="1"/>
  <c r="O6059" i="3" s="1"/>
  <c r="N9095" i="3" a="1"/>
  <c r="N9095" i="3" s="1"/>
  <c r="O9095" i="3" a="1"/>
  <c r="O9095" i="3" s="1"/>
  <c r="N6242" i="3" a="1"/>
  <c r="N6242" i="3" s="1"/>
  <c r="O6242" i="3" a="1"/>
  <c r="O6242" i="3" s="1"/>
  <c r="N5094" i="3" a="1"/>
  <c r="N5094" i="3" s="1"/>
  <c r="O5094" i="3" a="1"/>
  <c r="O5094" i="3" s="1"/>
  <c r="N6317" i="3" a="1"/>
  <c r="N6317" i="3" s="1"/>
  <c r="O6317" i="3" a="1"/>
  <c r="O6317" i="3" s="1"/>
  <c r="N9861" i="3" a="1"/>
  <c r="N9861" i="3" s="1"/>
  <c r="O9861" i="3" a="1"/>
  <c r="O9861" i="3" s="1"/>
  <c r="N9211" i="3" a="1"/>
  <c r="N9211" i="3" s="1"/>
  <c r="O9211" i="3" a="1"/>
  <c r="O9211" i="3" s="1"/>
  <c r="N5716" i="3" a="1"/>
  <c r="N5716" i="3" s="1"/>
  <c r="O5716" i="3" a="1"/>
  <c r="O5716" i="3" s="1"/>
  <c r="N5665" i="3" a="1"/>
  <c r="N5665" i="3" s="1"/>
  <c r="O5665" i="3" a="1"/>
  <c r="O5665" i="3" s="1"/>
  <c r="O9947" i="3" a="1"/>
  <c r="O9947" i="3" s="1"/>
  <c r="N7704" i="3" a="1"/>
  <c r="N7704" i="3" s="1"/>
  <c r="O7704" i="3" a="1"/>
  <c r="O7704" i="3" s="1"/>
  <c r="N7502" i="3" a="1"/>
  <c r="N7502" i="3" s="1"/>
  <c r="O7502" i="3" a="1"/>
  <c r="O7502" i="3" s="1"/>
  <c r="N6410" i="3" a="1"/>
  <c r="N6410" i="3" s="1"/>
  <c r="O6410" i="3" a="1"/>
  <c r="O6410" i="3" s="1"/>
  <c r="N6107" i="3" a="1"/>
  <c r="N6107" i="3" s="1"/>
  <c r="O6107" i="3" a="1"/>
  <c r="O6107" i="3" s="1"/>
  <c r="N8644" i="3" a="1"/>
  <c r="N8644" i="3" s="1"/>
  <c r="O8644" i="3" a="1"/>
  <c r="O8644" i="3" s="1"/>
  <c r="N7078" i="3" a="1"/>
  <c r="N7078" i="3" s="1"/>
  <c r="O7078" i="3" a="1"/>
  <c r="O7078" i="3" s="1"/>
  <c r="N6571" i="3" a="1"/>
  <c r="N6571" i="3" s="1"/>
  <c r="O6571" i="3" a="1"/>
  <c r="O6571" i="3" s="1"/>
  <c r="N6727" i="3" a="1"/>
  <c r="N6727" i="3" s="1"/>
  <c r="O6727" i="3" a="1"/>
  <c r="O6727" i="3" s="1"/>
  <c r="N4530" i="3" a="1"/>
  <c r="N4530" i="3" s="1"/>
  <c r="N5096" i="3" a="1"/>
  <c r="N5096" i="3" s="1"/>
  <c r="O5096" i="3" a="1"/>
  <c r="O5096" i="3" s="1"/>
  <c r="N8003" i="3" a="1"/>
  <c r="N8003" i="3" s="1"/>
  <c r="O8003" i="3" a="1"/>
  <c r="O8003" i="3" s="1"/>
  <c r="N7773" i="3" a="1"/>
  <c r="N7773" i="3" s="1"/>
  <c r="O7773" i="3" a="1"/>
  <c r="O7773" i="3" s="1"/>
  <c r="N9069" i="3" a="1"/>
  <c r="N9069" i="3" s="1"/>
  <c r="O9069" i="3" a="1"/>
  <c r="O9069" i="3" s="1"/>
  <c r="O7980" i="3" a="1"/>
  <c r="O7980" i="3" s="1"/>
  <c r="N7181" i="3" a="1"/>
  <c r="N7181" i="3" s="1"/>
  <c r="O7181" i="3" a="1"/>
  <c r="O7181" i="3" s="1"/>
  <c r="N6778" i="3" a="1"/>
  <c r="N6778" i="3" s="1"/>
  <c r="O6778" i="3" a="1"/>
  <c r="O6778" i="3" s="1"/>
  <c r="N6719" i="3" a="1"/>
  <c r="N6719" i="3" s="1"/>
  <c r="O6719" i="3" a="1"/>
  <c r="O6719" i="3" s="1"/>
  <c r="N7640" i="3" a="1"/>
  <c r="N7640" i="3" s="1"/>
  <c r="O7640" i="3" a="1"/>
  <c r="O7640" i="3" s="1"/>
  <c r="N9456" i="3" a="1"/>
  <c r="N9456" i="3" s="1"/>
  <c r="O9456" i="3" a="1"/>
  <c r="O9456" i="3" s="1"/>
  <c r="N8985" i="3" a="1"/>
  <c r="N8985" i="3" s="1"/>
  <c r="O8985" i="3" a="1"/>
  <c r="O8985" i="3" s="1"/>
  <c r="N5822" i="3" a="1"/>
  <c r="N5822" i="3" s="1"/>
  <c r="O5822" i="3" a="1"/>
  <c r="O5822" i="3" s="1"/>
  <c r="N7659" i="3" a="1"/>
  <c r="N7659" i="3" s="1"/>
  <c r="O7659" i="3" a="1"/>
  <c r="O7659" i="3" s="1"/>
  <c r="N9806" i="3" a="1"/>
  <c r="N9806" i="3" s="1"/>
  <c r="O9806" i="3" a="1"/>
  <c r="O9806" i="3" s="1"/>
  <c r="N5196" i="3" a="1"/>
  <c r="N5196" i="3" s="1"/>
  <c r="O5196" i="3" a="1"/>
  <c r="O5196" i="3" s="1"/>
  <c r="N9922" i="3" a="1"/>
  <c r="N9922" i="3" s="1"/>
  <c r="O9922" i="3" a="1"/>
  <c r="O9922" i="3" s="1"/>
  <c r="N8558" i="3" a="1"/>
  <c r="N8558" i="3" s="1"/>
  <c r="O8558" i="3" a="1"/>
  <c r="O8558" i="3" s="1"/>
  <c r="N5162" i="3" a="1"/>
  <c r="N5162" i="3" s="1"/>
  <c r="O5162" i="3" a="1"/>
  <c r="O5162" i="3" s="1"/>
  <c r="N8139" i="3" a="1"/>
  <c r="N8139" i="3" s="1"/>
  <c r="O8139" i="3" a="1"/>
  <c r="O8139" i="3" s="1"/>
  <c r="N9887" i="3" a="1"/>
  <c r="N9887" i="3" s="1"/>
  <c r="O9887" i="3" a="1"/>
  <c r="O9887" i="3" s="1"/>
  <c r="N5276" i="3" a="1"/>
  <c r="N5276" i="3" s="1"/>
  <c r="O5276" i="3" a="1"/>
  <c r="O5276" i="3" s="1"/>
  <c r="N6960" i="3" a="1"/>
  <c r="N6960" i="3" s="1"/>
  <c r="O6960" i="3" a="1"/>
  <c r="O6960" i="3" s="1"/>
  <c r="N9682" i="3" a="1"/>
  <c r="N9682" i="3" s="1"/>
  <c r="O9682" i="3" a="1"/>
  <c r="O9682" i="3" s="1"/>
  <c r="N7957" i="3" a="1"/>
  <c r="N7957" i="3" s="1"/>
  <c r="O7957" i="3" a="1"/>
  <c r="O7957" i="3" s="1"/>
  <c r="N9598" i="3" a="1"/>
  <c r="N9598" i="3" s="1"/>
  <c r="O9598" i="3" a="1"/>
  <c r="O9598" i="3" s="1"/>
  <c r="N7791" i="3" a="1"/>
  <c r="N7791" i="3" s="1"/>
  <c r="O7791" i="3" a="1"/>
  <c r="O7791" i="3" s="1"/>
  <c r="N9261" i="3" a="1"/>
  <c r="N9261" i="3" s="1"/>
  <c r="O9261" i="3" a="1"/>
  <c r="O9261" i="3" s="1"/>
  <c r="N8537" i="3" a="1"/>
  <c r="N8537" i="3" s="1"/>
  <c r="O8537" i="3" a="1"/>
  <c r="O8537" i="3" s="1"/>
  <c r="N9807" i="3" a="1"/>
  <c r="N9807" i="3" s="1"/>
  <c r="O9807" i="3" a="1"/>
  <c r="O9807" i="3" s="1"/>
  <c r="N7830" i="3" a="1"/>
  <c r="N7830" i="3" s="1"/>
  <c r="O7830" i="3" a="1"/>
  <c r="O7830" i="3" s="1"/>
  <c r="N9963" i="3" a="1"/>
  <c r="N9963" i="3" s="1"/>
  <c r="O9963" i="3" a="1"/>
  <c r="O9963" i="3" s="1"/>
  <c r="N9663" i="3" a="1"/>
  <c r="N9663" i="3" s="1"/>
  <c r="O9663" i="3" a="1"/>
  <c r="O9663" i="3" s="1"/>
  <c r="N8851" i="3" a="1"/>
  <c r="N8851" i="3" s="1"/>
  <c r="O8851" i="3" a="1"/>
  <c r="O8851" i="3" s="1"/>
  <c r="N8562" i="3" a="1"/>
  <c r="N8562" i="3" s="1"/>
  <c r="O8562" i="3" a="1"/>
  <c r="O8562" i="3" s="1"/>
  <c r="N6113" i="3" a="1"/>
  <c r="N6113" i="3" s="1"/>
  <c r="O6113" i="3" a="1"/>
  <c r="O6113" i="3" s="1"/>
  <c r="N5384" i="3" a="1"/>
  <c r="N5384" i="3" s="1"/>
  <c r="O5384" i="3" a="1"/>
  <c r="O5384" i="3" s="1"/>
  <c r="N9175" i="3" a="1"/>
  <c r="N9175" i="3" s="1"/>
  <c r="O9175" i="3" a="1"/>
  <c r="O9175" i="3" s="1"/>
  <c r="N9139" i="3" a="1"/>
  <c r="N9139" i="3" s="1"/>
  <c r="O9139" i="3" a="1"/>
  <c r="O9139" i="3" s="1"/>
  <c r="N7580" i="3" a="1"/>
  <c r="N7580" i="3" s="1"/>
  <c r="O7580" i="3" a="1"/>
  <c r="O7580" i="3" s="1"/>
  <c r="N5476" i="3" a="1"/>
  <c r="N5476" i="3" s="1"/>
  <c r="O5476" i="3" a="1"/>
  <c r="O5476" i="3" s="1"/>
  <c r="N9179" i="3" a="1"/>
  <c r="N9179" i="3" s="1"/>
  <c r="O9179" i="3" a="1"/>
  <c r="O9179" i="3" s="1"/>
  <c r="O8907" i="3" a="1"/>
  <c r="O8907" i="3" s="1"/>
  <c r="N8823" i="3" a="1"/>
  <c r="N8823" i="3" s="1"/>
  <c r="O8823" i="3" a="1"/>
  <c r="O8823" i="3" s="1"/>
  <c r="N8943" i="3" a="1"/>
  <c r="N8943" i="3" s="1"/>
  <c r="O8943" i="3" a="1"/>
  <c r="O8943" i="3" s="1"/>
  <c r="O8727" i="3" a="1"/>
  <c r="O8727" i="3" s="1"/>
  <c r="N8727" i="3" a="1"/>
  <c r="N8727" i="3" s="1"/>
  <c r="N7941" i="3" a="1"/>
  <c r="N7941" i="3" s="1"/>
  <c r="O7941" i="3" a="1"/>
  <c r="O7941" i="3" s="1"/>
  <c r="N7576" i="3" a="1"/>
  <c r="N7576" i="3" s="1"/>
  <c r="O7576" i="3" a="1"/>
  <c r="O7576" i="3" s="1"/>
  <c r="N9045" i="3" a="1"/>
  <c r="N9045" i="3" s="1"/>
  <c r="O9045" i="3" a="1"/>
  <c r="O9045" i="3" s="1"/>
  <c r="N6475" i="3" a="1"/>
  <c r="N6475" i="3" s="1"/>
  <c r="O6475" i="3" a="1"/>
  <c r="O6475" i="3" s="1"/>
  <c r="O8852" i="3" a="1"/>
  <c r="O8852" i="3" s="1"/>
  <c r="N6305" i="3" a="1"/>
  <c r="N6305" i="3" s="1"/>
  <c r="O6305" i="3" a="1"/>
  <c r="O6305" i="3" s="1"/>
  <c r="N8361" i="3" a="1"/>
  <c r="N8361" i="3" s="1"/>
  <c r="O8361" i="3" a="1"/>
  <c r="O8361" i="3" s="1"/>
  <c r="N8147" i="3" a="1"/>
  <c r="N8147" i="3" s="1"/>
  <c r="O8147" i="3" a="1"/>
  <c r="O8147" i="3" s="1"/>
  <c r="N8025" i="3" a="1"/>
  <c r="N8025" i="3" s="1"/>
  <c r="O8025" i="3" a="1"/>
  <c r="O8025" i="3" s="1"/>
  <c r="N7729" i="3" a="1"/>
  <c r="N7729" i="3" s="1"/>
  <c r="O7729" i="3" a="1"/>
  <c r="O7729" i="3" s="1"/>
  <c r="N5921" i="3" a="1"/>
  <c r="N5921" i="3" s="1"/>
  <c r="O5921" i="3" a="1"/>
  <c r="O5921" i="3" s="1"/>
  <c r="N7251" i="3" a="1"/>
  <c r="N7251" i="3" s="1"/>
  <c r="O7251" i="3" a="1"/>
  <c r="O7251" i="3" s="1"/>
  <c r="N8700" i="3" a="1"/>
  <c r="N8700" i="3" s="1"/>
  <c r="O8700" i="3" a="1"/>
  <c r="O8700" i="3" s="1"/>
  <c r="N5353" i="3" a="1"/>
  <c r="N5353" i="3" s="1"/>
  <c r="O5353" i="3" a="1"/>
  <c r="O5353" i="3" s="1"/>
  <c r="N5544" i="3" a="1"/>
  <c r="N5544" i="3" s="1"/>
  <c r="O5544" i="3" a="1"/>
  <c r="O5544" i="3" s="1"/>
  <c r="O7715" i="3" a="1"/>
  <c r="O7715" i="3" s="1"/>
  <c r="N6801" i="3" a="1"/>
  <c r="N6801" i="3" s="1"/>
  <c r="O6801" i="3" a="1"/>
  <c r="O6801" i="3" s="1"/>
  <c r="N5219" i="3" a="1"/>
  <c r="N5219" i="3" s="1"/>
  <c r="O5219" i="3" a="1"/>
  <c r="O5219" i="3" s="1"/>
  <c r="N6231" i="3" a="1"/>
  <c r="N6231" i="3" s="1"/>
  <c r="O6231" i="3" a="1"/>
  <c r="O6231" i="3" s="1"/>
  <c r="N6372" i="3" a="1"/>
  <c r="N6372" i="3" s="1"/>
  <c r="O6372" i="3" a="1"/>
  <c r="O6372" i="3" s="1"/>
  <c r="N8520" i="3" a="1"/>
  <c r="N8520" i="3" s="1"/>
  <c r="O8520" i="3" a="1"/>
  <c r="O8520" i="3" s="1"/>
  <c r="N6096" i="3" a="1"/>
  <c r="N6096" i="3" s="1"/>
  <c r="O6096" i="3" a="1"/>
  <c r="O6096" i="3" s="1"/>
  <c r="N4911" i="3" a="1"/>
  <c r="N4911" i="3" s="1"/>
  <c r="O4911" i="3" a="1"/>
  <c r="O4911" i="3" s="1"/>
  <c r="N5185" i="3" a="1"/>
  <c r="N5185" i="3" s="1"/>
  <c r="O5185" i="3" a="1"/>
  <c r="O5185" i="3" s="1"/>
  <c r="O7010" i="3" a="1"/>
  <c r="O7010" i="3" s="1"/>
  <c r="N7010" i="3" a="1"/>
  <c r="N7010" i="3" s="1"/>
  <c r="N7805" i="3" a="1"/>
  <c r="N7805" i="3" s="1"/>
  <c r="O7805" i="3" a="1"/>
  <c r="O7805" i="3" s="1"/>
  <c r="O6705" i="3" a="1"/>
  <c r="O6705" i="3" s="1"/>
  <c r="N5245" i="3" a="1"/>
  <c r="N5245" i="3" s="1"/>
  <c r="O5245" i="3" a="1"/>
  <c r="O5245" i="3" s="1"/>
  <c r="N7227" i="3" a="1"/>
  <c r="N7227" i="3" s="1"/>
  <c r="O7227" i="3" a="1"/>
  <c r="O7227" i="3" s="1"/>
  <c r="N6554" i="3" a="1"/>
  <c r="N6554" i="3" s="1"/>
  <c r="O6554" i="3" a="1"/>
  <c r="O6554" i="3" s="1"/>
  <c r="N6448" i="3" a="1"/>
  <c r="N6448" i="3" s="1"/>
  <c r="O6448" i="3" a="1"/>
  <c r="O6448" i="3" s="1"/>
  <c r="N7549" i="3" a="1"/>
  <c r="N7549" i="3" s="1"/>
  <c r="O7549" i="3" a="1"/>
  <c r="O7549" i="3" s="1"/>
  <c r="N5845" i="3" a="1"/>
  <c r="N5845" i="3" s="1"/>
  <c r="O5845" i="3" a="1"/>
  <c r="O5845" i="3" s="1"/>
  <c r="N5346" i="3" a="1"/>
  <c r="N5346" i="3" s="1"/>
  <c r="O5346" i="3" a="1"/>
  <c r="O5346" i="3" s="1"/>
  <c r="N7205" i="3" a="1"/>
  <c r="N7205" i="3" s="1"/>
  <c r="O7205" i="3" a="1"/>
  <c r="O7205" i="3" s="1"/>
  <c r="N5397" i="3" a="1"/>
  <c r="N5397" i="3" s="1"/>
  <c r="O5397" i="3" a="1"/>
  <c r="O5397" i="3" s="1"/>
  <c r="N4951" i="3" a="1"/>
  <c r="N4951" i="3" s="1"/>
  <c r="O4951" i="3" a="1"/>
  <c r="O4951" i="3" s="1"/>
  <c r="N5062" i="3" a="1"/>
  <c r="N5062" i="3" s="1"/>
  <c r="O5062" i="3" a="1"/>
  <c r="O5062" i="3" s="1"/>
  <c r="O5956" i="3" a="1"/>
  <c r="O5956" i="3" s="1"/>
  <c r="O5957" i="3" a="1"/>
  <c r="O5957" i="3" s="1"/>
  <c r="N5342" i="3" a="1"/>
  <c r="N5342" i="3" s="1"/>
  <c r="O5342" i="3" a="1"/>
  <c r="O5342" i="3" s="1"/>
  <c r="N6600" i="3" a="1"/>
  <c r="N6600" i="3" s="1"/>
  <c r="O6600" i="3" a="1"/>
  <c r="O6600" i="3" s="1"/>
  <c r="N7556" i="3" a="1"/>
  <c r="N7556" i="3" s="1"/>
  <c r="O7556" i="3" a="1"/>
  <c r="O7556" i="3" s="1"/>
  <c r="N8489" i="3" a="1"/>
  <c r="N8489" i="3" s="1"/>
  <c r="O8489" i="3" a="1"/>
  <c r="O8489" i="3" s="1"/>
  <c r="O7937" i="3" a="1"/>
  <c r="O7937" i="3" s="1"/>
  <c r="N9825" i="3" a="1"/>
  <c r="N9825" i="3" s="1"/>
  <c r="O9825" i="3" a="1"/>
  <c r="O9825" i="3" s="1"/>
  <c r="O8237" i="3" a="1"/>
  <c r="O8237" i="3" s="1"/>
  <c r="N8272" i="3" a="1"/>
  <c r="N8272" i="3" s="1"/>
  <c r="O8272" i="3" a="1"/>
  <c r="O8272" i="3" s="1"/>
  <c r="O8755" i="3" a="1"/>
  <c r="O8755" i="3" s="1"/>
  <c r="N8600" i="3" a="1"/>
  <c r="N8600" i="3" s="1"/>
  <c r="O8600" i="3" a="1"/>
  <c r="O8600" i="3" s="1"/>
  <c r="N8544" i="3" a="1"/>
  <c r="N8544" i="3" s="1"/>
  <c r="O8544" i="3" a="1"/>
  <c r="O8544" i="3" s="1"/>
  <c r="O9247" i="3" a="1"/>
  <c r="O9247" i="3" s="1"/>
  <c r="N9973" i="3" a="1"/>
  <c r="N9973" i="3" s="1"/>
  <c r="O9973" i="3" a="1"/>
  <c r="O9973" i="3" s="1"/>
  <c r="N9096" i="3" a="1"/>
  <c r="N9096" i="3" s="1"/>
  <c r="O9096" i="3" a="1"/>
  <c r="O9096" i="3" s="1"/>
  <c r="O4277" i="3" a="1"/>
  <c r="O4277" i="3" s="1"/>
  <c r="N4277" i="3" a="1"/>
  <c r="N4277" i="3" s="1"/>
  <c r="N3888" i="3" a="1"/>
  <c r="N3888" i="3" s="1"/>
  <c r="N7345" i="3" a="1"/>
  <c r="N7345" i="3" s="1"/>
  <c r="O7345" i="3" a="1"/>
  <c r="O7345" i="3" s="1"/>
  <c r="N9167" i="3" a="1"/>
  <c r="N9167" i="3" s="1"/>
  <c r="O9167" i="3" a="1"/>
  <c r="O9167" i="3" s="1"/>
  <c r="N6974" i="3" a="1"/>
  <c r="N6974" i="3" s="1"/>
  <c r="O6974" i="3" a="1"/>
  <c r="O6974" i="3" s="1"/>
  <c r="O8103" i="3" a="1"/>
  <c r="O8103" i="3" s="1"/>
  <c r="N8103" i="3" a="1"/>
  <c r="N8103" i="3" s="1"/>
  <c r="N7926" i="3" a="1"/>
  <c r="N7926" i="3" s="1"/>
  <c r="O7926" i="3" a="1"/>
  <c r="O7926" i="3" s="1"/>
  <c r="N6615" i="3" a="1"/>
  <c r="N6615" i="3" s="1"/>
  <c r="O6615" i="3" a="1"/>
  <c r="O6615" i="3" s="1"/>
  <c r="N4217" i="3" a="1"/>
  <c r="N4217" i="3" s="1"/>
  <c r="N7689" i="3" a="1"/>
  <c r="N7689" i="3" s="1"/>
  <c r="O7689" i="3" a="1"/>
  <c r="O7689" i="3" s="1"/>
  <c r="N9389" i="3" a="1"/>
  <c r="N9389" i="3" s="1"/>
  <c r="N7353" i="3" a="1"/>
  <c r="N7353" i="3" s="1"/>
  <c r="O7353" i="3" a="1"/>
  <c r="O7353" i="3" s="1"/>
  <c r="N7811" i="3" a="1"/>
  <c r="N7811" i="3" s="1"/>
  <c r="O7811" i="3" a="1"/>
  <c r="O7811" i="3" s="1"/>
  <c r="N9771" i="3" a="1"/>
  <c r="N9771" i="3" s="1"/>
  <c r="O9771" i="3" a="1"/>
  <c r="O9771" i="3" s="1"/>
  <c r="N8353" i="3" a="1"/>
  <c r="N8353" i="3" s="1"/>
  <c r="O8353" i="3" a="1"/>
  <c r="O8353" i="3" s="1"/>
  <c r="N5657" i="3" a="1"/>
  <c r="N5657" i="3" s="1"/>
  <c r="O5657" i="3" a="1"/>
  <c r="O5657" i="3" s="1"/>
  <c r="N9816" i="3" a="1"/>
  <c r="N9816" i="3" s="1"/>
  <c r="O9816" i="3" a="1"/>
  <c r="O9816" i="3" s="1"/>
  <c r="N9917" i="3" a="1"/>
  <c r="N9917" i="3" s="1"/>
  <c r="O9917" i="3" a="1"/>
  <c r="O9917" i="3" s="1"/>
  <c r="N8719" i="3" a="1"/>
  <c r="N8719" i="3" s="1"/>
  <c r="O8719" i="3" a="1"/>
  <c r="O8719" i="3" s="1"/>
  <c r="N3789" i="3" a="1"/>
  <c r="N3789" i="3" s="1"/>
  <c r="O3789" i="3" a="1"/>
  <c r="O3789" i="3" s="1"/>
  <c r="N3130" i="3" a="1"/>
  <c r="N3130" i="3" s="1"/>
  <c r="O3130" i="3" a="1"/>
  <c r="O3130" i="3" s="1"/>
  <c r="O3665" i="3" a="1"/>
  <c r="O3665" i="3" s="1"/>
  <c r="N7840" i="3" a="1"/>
  <c r="N7840" i="3" s="1"/>
  <c r="O7840" i="3" a="1"/>
  <c r="O7840" i="3" s="1"/>
  <c r="N8358" i="3" a="1"/>
  <c r="N8358" i="3" s="1"/>
  <c r="O8358" i="3" a="1"/>
  <c r="O8358" i="3" s="1"/>
  <c r="N19" i="3" a="1"/>
  <c r="N19" i="3" s="1"/>
  <c r="N5590" i="3" a="1"/>
  <c r="N5590" i="3" s="1"/>
  <c r="N6958" i="3" a="1"/>
  <c r="N6958" i="3" s="1"/>
  <c r="N7304" i="3" a="1"/>
  <c r="N7304" i="3" s="1"/>
  <c r="O7304" i="3" a="1"/>
  <c r="O7304" i="3" s="1"/>
  <c r="N8104" i="3" a="1"/>
  <c r="N8104" i="3" s="1"/>
  <c r="O8104" i="3" a="1"/>
  <c r="O8104" i="3" s="1"/>
  <c r="N8653" i="3" a="1"/>
  <c r="N8653" i="3" s="1"/>
  <c r="O8653" i="3" a="1"/>
  <c r="O8653" i="3" s="1"/>
  <c r="N8944" i="3" a="1"/>
  <c r="N8944" i="3" s="1"/>
  <c r="O8944" i="3" a="1"/>
  <c r="O8944" i="3" s="1"/>
  <c r="O9579" i="3" a="1"/>
  <c r="O9579" i="3" s="1"/>
  <c r="N9579" i="3" a="1"/>
  <c r="N9579" i="3" s="1"/>
  <c r="N6965" i="3" a="1"/>
  <c r="N6965" i="3" s="1"/>
  <c r="O6965" i="3" a="1"/>
  <c r="O6965" i="3" s="1"/>
  <c r="N8957" i="3" a="1"/>
  <c r="N8957" i="3" s="1"/>
  <c r="O8957" i="3" a="1"/>
  <c r="O8957" i="3" s="1"/>
  <c r="N9871" i="3" a="1"/>
  <c r="N9871" i="3" s="1"/>
  <c r="O9871" i="3" a="1"/>
  <c r="O9871" i="3" s="1"/>
  <c r="N5967" i="3" a="1"/>
  <c r="N5967" i="3" s="1"/>
  <c r="O5967" i="3" a="1"/>
  <c r="O5967" i="3" s="1"/>
  <c r="N9930" i="3" a="1"/>
  <c r="N9930" i="3" s="1"/>
  <c r="O9930" i="3" a="1"/>
  <c r="O9930" i="3" s="1"/>
  <c r="N9595" i="3" a="1"/>
  <c r="N9595" i="3" s="1"/>
  <c r="O9595" i="3" a="1"/>
  <c r="O9595" i="3" s="1"/>
  <c r="N5066" i="3" a="1"/>
  <c r="N5066" i="3" s="1"/>
  <c r="O5066" i="3" a="1"/>
  <c r="O5066" i="3" s="1"/>
  <c r="N9877" i="3" a="1"/>
  <c r="N9877" i="3" s="1"/>
  <c r="O9877" i="3" a="1"/>
  <c r="O9877" i="3" s="1"/>
  <c r="O8654" i="3" a="1"/>
  <c r="O8654" i="3" s="1"/>
  <c r="N7602" i="3" a="1"/>
  <c r="N7602" i="3" s="1"/>
  <c r="O7602" i="3" a="1"/>
  <c r="O7602" i="3" s="1"/>
  <c r="N7516" i="3" a="1"/>
  <c r="N7516" i="3" s="1"/>
  <c r="N4204" i="3" a="1"/>
  <c r="N4204" i="3" s="1"/>
  <c r="O4204" i="3" a="1"/>
  <c r="O4204" i="3" s="1"/>
  <c r="N2958" i="3" a="1"/>
  <c r="N2958" i="3" s="1"/>
  <c r="O2958" i="3" a="1"/>
  <c r="O2958" i="3" s="1"/>
  <c r="N6791" i="3" a="1"/>
  <c r="N6791" i="3" s="1"/>
  <c r="O7896" i="3" a="1"/>
  <c r="O7896" i="3" s="1"/>
  <c r="N7896" i="3" a="1"/>
  <c r="N7896" i="3" s="1"/>
  <c r="N9350" i="3" a="1"/>
  <c r="N9350" i="3" s="1"/>
  <c r="O9350" i="3" a="1"/>
  <c r="O9350" i="3" s="1"/>
  <c r="N9387" i="3" a="1"/>
  <c r="N9387" i="3" s="1"/>
  <c r="O9387" i="3" a="1"/>
  <c r="O9387" i="3" s="1"/>
  <c r="N6433" i="3" a="1"/>
  <c r="N6433" i="3" s="1"/>
  <c r="O6433" i="3" a="1"/>
  <c r="O6433" i="3" s="1"/>
  <c r="N8915" i="3" a="1"/>
  <c r="N8915" i="3" s="1"/>
  <c r="O8915" i="3" a="1"/>
  <c r="O8915" i="3" s="1"/>
  <c r="N9136" i="3" a="1"/>
  <c r="N9136" i="3" s="1"/>
  <c r="O9136" i="3" a="1"/>
  <c r="O9136" i="3" s="1"/>
  <c r="N7566" i="3" a="1"/>
  <c r="N7566" i="3" s="1"/>
  <c r="O7566" i="3" a="1"/>
  <c r="O7566" i="3" s="1"/>
  <c r="N6537" i="3" a="1"/>
  <c r="N6537" i="3" s="1"/>
  <c r="O6537" i="3" a="1"/>
  <c r="O6537" i="3" s="1"/>
  <c r="N9480" i="3" a="1"/>
  <c r="N9480" i="3" s="1"/>
  <c r="O9480" i="3" a="1"/>
  <c r="O9480" i="3" s="1"/>
  <c r="O6086" i="3" a="1"/>
  <c r="O6086" i="3" s="1"/>
  <c r="N7591" i="3" a="1"/>
  <c r="N7591" i="3" s="1"/>
  <c r="O7591" i="3" a="1"/>
  <c r="O7591" i="3" s="1"/>
  <c r="N7609" i="3" a="1"/>
  <c r="N7609" i="3" s="1"/>
  <c r="O7609" i="3" a="1"/>
  <c r="O7609" i="3" s="1"/>
  <c r="N6350" i="3" a="1"/>
  <c r="N6350" i="3" s="1"/>
  <c r="O6350" i="3" a="1"/>
  <c r="O6350" i="3" s="1"/>
  <c r="N6762" i="3" a="1"/>
  <c r="N6762" i="3" s="1"/>
  <c r="O6762" i="3" a="1"/>
  <c r="O6762" i="3" s="1"/>
  <c r="N6252" i="3" a="1"/>
  <c r="N6252" i="3" s="1"/>
  <c r="O6252" i="3" a="1"/>
  <c r="O6252" i="3" s="1"/>
  <c r="N8531" i="3" a="1"/>
  <c r="N8531" i="3" s="1"/>
  <c r="O8531" i="3" a="1"/>
  <c r="O8531" i="3" s="1"/>
  <c r="N7448" i="3" a="1"/>
  <c r="N7448" i="3" s="1"/>
  <c r="O7448" i="3" a="1"/>
  <c r="O7448" i="3" s="1"/>
  <c r="O6269" i="3" a="1"/>
  <c r="O6269" i="3" s="1"/>
  <c r="N4988" i="3" a="1"/>
  <c r="N4988" i="3" s="1"/>
  <c r="O4988" i="3" a="1"/>
  <c r="O4988" i="3" s="1"/>
  <c r="N9357" i="3" a="1"/>
  <c r="N9357" i="3" s="1"/>
  <c r="O9357" i="3" a="1"/>
  <c r="O9357" i="3" s="1"/>
  <c r="O8681" i="3" a="1"/>
  <c r="O8681" i="3" s="1"/>
  <c r="N3989" i="3" a="1"/>
  <c r="N3989" i="3" s="1"/>
  <c r="N7247" i="3" a="1"/>
  <c r="N7247" i="3" s="1"/>
  <c r="N6353" i="3" a="1"/>
  <c r="N6353" i="3" s="1"/>
  <c r="O6353" i="3" a="1"/>
  <c r="O6353" i="3" s="1"/>
  <c r="N7148" i="3" a="1"/>
  <c r="N7148" i="3" s="1"/>
  <c r="O7148" i="3" a="1"/>
  <c r="O7148" i="3" s="1"/>
  <c r="N7909" i="3" a="1"/>
  <c r="N7909" i="3" s="1"/>
  <c r="O7909" i="3" a="1"/>
  <c r="O7909" i="3" s="1"/>
  <c r="O6895" i="3" a="1"/>
  <c r="O6895" i="3" s="1"/>
  <c r="N7520" i="3" a="1"/>
  <c r="N7520" i="3" s="1"/>
  <c r="O7520" i="3" a="1"/>
  <c r="O7520" i="3" s="1"/>
  <c r="N8901" i="3" a="1"/>
  <c r="N8901" i="3" s="1"/>
  <c r="O8901" i="3" a="1"/>
  <c r="O8901" i="3" s="1"/>
  <c r="N9307" i="3" a="1"/>
  <c r="N9307" i="3" s="1"/>
  <c r="O9307" i="3" a="1"/>
  <c r="O9307" i="3" s="1"/>
  <c r="O6691" i="3" a="1"/>
  <c r="O6691" i="3" s="1"/>
  <c r="N4456" i="3" a="1"/>
  <c r="N4456" i="3" s="1"/>
  <c r="N2477" i="3" a="1"/>
  <c r="N2477" i="3" s="1"/>
  <c r="N5564" i="3" a="1"/>
  <c r="N5564" i="3" s="1"/>
  <c r="N8388" i="3" a="1"/>
  <c r="N8388" i="3" s="1"/>
  <c r="N6843" i="3" a="1"/>
  <c r="N6843" i="3" s="1"/>
  <c r="O6843" i="3" a="1"/>
  <c r="O6843" i="3" s="1"/>
  <c r="N9188" i="3" a="1"/>
  <c r="N9188" i="3" s="1"/>
  <c r="O9188" i="3" a="1"/>
  <c r="O9188" i="3" s="1"/>
  <c r="N6933" i="3" a="1"/>
  <c r="N6933" i="3" s="1"/>
  <c r="O6933" i="3" a="1"/>
  <c r="O6933" i="3" s="1"/>
  <c r="N9098" i="3" a="1"/>
  <c r="N9098" i="3" s="1"/>
  <c r="O9098" i="3" a="1"/>
  <c r="O9098" i="3" s="1"/>
  <c r="N6826" i="3" a="1"/>
  <c r="N6826" i="3" s="1"/>
  <c r="O6826" i="3" a="1"/>
  <c r="O6826" i="3" s="1"/>
  <c r="N6085" i="3" a="1"/>
  <c r="N6085" i="3" s="1"/>
  <c r="O6085" i="3" a="1"/>
  <c r="O6085" i="3" s="1"/>
  <c r="N3012" i="3" a="1"/>
  <c r="N3012" i="3" s="1"/>
  <c r="N4598" i="3" a="1"/>
  <c r="N4598" i="3" s="1"/>
  <c r="N5800" i="3" a="1"/>
  <c r="N5800" i="3" s="1"/>
  <c r="N5104" i="3" a="1"/>
  <c r="N5104" i="3" s="1"/>
  <c r="O7083" i="3" a="1"/>
  <c r="O7083" i="3" s="1"/>
  <c r="N6945" i="3" a="1"/>
  <c r="N6945" i="3" s="1"/>
  <c r="O6945" i="3" a="1"/>
  <c r="O6945" i="3" s="1"/>
  <c r="N9722" i="3" a="1"/>
  <c r="N9722" i="3" s="1"/>
  <c r="O9722" i="3" a="1"/>
  <c r="O9722" i="3" s="1"/>
  <c r="N7161" i="3" a="1"/>
  <c r="N7161" i="3" s="1"/>
  <c r="O7161" i="3" a="1"/>
  <c r="O7161" i="3" s="1"/>
  <c r="O8248" i="3" a="1"/>
  <c r="O8248" i="3" s="1"/>
  <c r="N5350" i="3" a="1"/>
  <c r="N5350" i="3" s="1"/>
  <c r="O5350" i="3" a="1"/>
  <c r="O5350" i="3" s="1"/>
  <c r="O6381" i="3" a="1"/>
  <c r="O6381" i="3" s="1"/>
  <c r="N8343" i="3" a="1"/>
  <c r="N8343" i="3" s="1"/>
  <c r="O8343" i="3" a="1"/>
  <c r="O8343" i="3" s="1"/>
  <c r="N7845" i="3" a="1"/>
  <c r="N7845" i="3" s="1"/>
  <c r="O7845" i="3" a="1"/>
  <c r="O7845" i="3" s="1"/>
  <c r="N5065" i="3" a="1"/>
  <c r="N5065" i="3" s="1"/>
  <c r="O5065" i="3" a="1"/>
  <c r="O5065" i="3" s="1"/>
  <c r="N9152" i="3" a="1"/>
  <c r="N9152" i="3" s="1"/>
  <c r="O9152" i="3" a="1"/>
  <c r="O9152" i="3" s="1"/>
  <c r="N9565" i="3" a="1"/>
  <c r="N9565" i="3" s="1"/>
  <c r="O9565" i="3" a="1"/>
  <c r="O9565" i="3" s="1"/>
  <c r="O51" i="3" a="1"/>
  <c r="O51" i="3" s="1"/>
  <c r="N51" i="3" a="1"/>
  <c r="N51" i="3" s="1"/>
  <c r="O9459" i="3" a="1"/>
  <c r="O9459" i="3" s="1"/>
  <c r="O5228" i="3" a="1"/>
  <c r="O5228" i="3" s="1"/>
  <c r="N5228" i="3" a="1"/>
  <c r="N5228" i="3" s="1"/>
  <c r="O9540" i="3" a="1"/>
  <c r="O9540" i="3" s="1"/>
  <c r="N9540" i="3" a="1"/>
  <c r="N9540" i="3" s="1"/>
  <c r="O8625" i="3" a="1"/>
  <c r="O8625" i="3" s="1"/>
  <c r="N4379" i="3" a="1"/>
  <c r="N4379" i="3" s="1"/>
  <c r="N3387" i="3" a="1"/>
  <c r="N3387" i="3" s="1"/>
  <c r="N5048" i="3" a="1"/>
  <c r="N5048" i="3" s="1"/>
  <c r="N9689" i="3" a="1"/>
  <c r="N9689" i="3" s="1"/>
  <c r="N8769" i="3" a="1"/>
  <c r="N8769" i="3" s="1"/>
  <c r="N9641" i="3" a="1"/>
  <c r="N9641" i="3" s="1"/>
  <c r="O9641" i="3" a="1"/>
  <c r="O9641" i="3" s="1"/>
  <c r="N6714" i="3" a="1"/>
  <c r="N6714" i="3" s="1"/>
  <c r="O6714" i="3" a="1"/>
  <c r="O6714" i="3" s="1"/>
  <c r="N7104" i="3" a="1"/>
  <c r="N7104" i="3" s="1"/>
  <c r="O7104" i="3" a="1"/>
  <c r="O7104" i="3" s="1"/>
  <c r="N9578" i="3" a="1"/>
  <c r="N9578" i="3" s="1"/>
  <c r="O9578" i="3" a="1"/>
  <c r="O9578" i="3" s="1"/>
  <c r="N8804" i="3" a="1"/>
  <c r="N8804" i="3" s="1"/>
  <c r="O8804" i="3" a="1"/>
  <c r="O8804" i="3" s="1"/>
  <c r="N6738" i="3" a="1"/>
  <c r="N6738" i="3" s="1"/>
  <c r="O6738" i="3" a="1"/>
  <c r="O6738" i="3" s="1"/>
  <c r="N8355" i="3" a="1"/>
  <c r="N8355" i="3" s="1"/>
  <c r="O8355" i="3" a="1"/>
  <c r="O8355" i="3" s="1"/>
  <c r="N8926" i="3" a="1"/>
  <c r="N8926" i="3" s="1"/>
  <c r="O8006" i="3" a="1"/>
  <c r="O8006" i="3" s="1"/>
  <c r="O9442" i="3" a="1"/>
  <c r="O9442" i="3" s="1"/>
  <c r="N9276" i="3" a="1"/>
  <c r="N9276" i="3" s="1"/>
  <c r="O9276" i="3" a="1"/>
  <c r="O9276" i="3" s="1"/>
  <c r="N7134" i="3" a="1"/>
  <c r="N7134" i="3" s="1"/>
  <c r="O7134" i="3" a="1"/>
  <c r="O7134" i="3" s="1"/>
  <c r="N7519" i="3" a="1"/>
  <c r="N7519" i="3" s="1"/>
  <c r="N8609" i="3" a="1"/>
  <c r="N8609" i="3" s="1"/>
  <c r="O8609" i="3" a="1"/>
  <c r="O8609" i="3" s="1"/>
  <c r="N7136" i="3" a="1"/>
  <c r="N7136" i="3" s="1"/>
  <c r="O7136" i="3" a="1"/>
  <c r="O7136" i="3" s="1"/>
  <c r="O8961" i="3" a="1"/>
  <c r="O8961" i="3" s="1"/>
  <c r="N8961" i="3" a="1"/>
  <c r="N8961" i="3" s="1"/>
  <c r="N7088" i="3" a="1"/>
  <c r="N7088" i="3" s="1"/>
  <c r="O7088" i="3" a="1"/>
  <c r="O7088" i="3" s="1"/>
  <c r="O8886" i="3" a="1"/>
  <c r="O8886" i="3" s="1"/>
  <c r="N9051" i="3" a="1"/>
  <c r="N9051" i="3" s="1"/>
  <c r="O9051" i="3" a="1"/>
  <c r="O9051" i="3" s="1"/>
  <c r="N5264" i="3" a="1"/>
  <c r="N5264" i="3" s="1"/>
  <c r="N5156" i="3" a="1"/>
  <c r="N5156" i="3" s="1"/>
  <c r="N9900" i="3" a="1"/>
  <c r="N9900" i="3" s="1"/>
  <c r="O9900" i="3" a="1"/>
  <c r="O9900" i="3" s="1"/>
  <c r="N9003" i="3" a="1"/>
  <c r="N9003" i="3" s="1"/>
  <c r="O9003" i="3" a="1"/>
  <c r="O9003" i="3" s="1"/>
  <c r="O7239" i="3" a="1"/>
  <c r="O7239" i="3" s="1"/>
  <c r="O6301" i="3" a="1"/>
  <c r="O6301" i="3" s="1"/>
  <c r="O4461" i="3" a="1"/>
  <c r="O4461" i="3" s="1"/>
  <c r="N4461" i="3" a="1"/>
  <c r="N4461" i="3" s="1"/>
  <c r="N5684" i="3" a="1"/>
  <c r="N5684" i="3" s="1"/>
  <c r="O5684" i="3" a="1"/>
  <c r="O5684" i="3" s="1"/>
  <c r="N2524" i="3" a="1"/>
  <c r="N2524" i="3" s="1"/>
  <c r="N8849" i="3" a="1"/>
  <c r="N8849" i="3" s="1"/>
  <c r="O8849" i="3" a="1"/>
  <c r="O8849" i="3" s="1"/>
  <c r="N8181" i="3" a="1"/>
  <c r="N8181" i="3" s="1"/>
  <c r="O8181" i="3" a="1"/>
  <c r="O8181" i="3" s="1"/>
  <c r="N8356" i="3" a="1"/>
  <c r="N8356" i="3" s="1"/>
  <c r="O8356" i="3" a="1"/>
  <c r="O8356" i="3" s="1"/>
  <c r="N8675" i="3" a="1"/>
  <c r="N8675" i="3" s="1"/>
  <c r="O8675" i="3" a="1"/>
  <c r="O8675" i="3" s="1"/>
  <c r="N9300" i="3" a="1"/>
  <c r="N9300" i="3" s="1"/>
  <c r="O9300" i="3" a="1"/>
  <c r="O9300" i="3" s="1"/>
  <c r="N9733" i="3" a="1"/>
  <c r="N9733" i="3" s="1"/>
  <c r="O9733" i="3" a="1"/>
  <c r="O9733" i="3" s="1"/>
  <c r="N9451" i="3" a="1"/>
  <c r="N9451" i="3" s="1"/>
  <c r="O9451" i="3" a="1"/>
  <c r="O9451" i="3" s="1"/>
  <c r="N7077" i="3" a="1"/>
  <c r="N7077" i="3" s="1"/>
  <c r="O7077" i="3" a="1"/>
  <c r="O7077" i="3" s="1"/>
  <c r="N8466" i="3" a="1"/>
  <c r="N8466" i="3" s="1"/>
  <c r="O8466" i="3" a="1"/>
  <c r="O8466" i="3" s="1"/>
  <c r="N8967" i="3" a="1"/>
  <c r="N8967" i="3" s="1"/>
  <c r="O8967" i="3" a="1"/>
  <c r="O8967" i="3" s="1"/>
  <c r="N8738" i="3" a="1"/>
  <c r="N8738" i="3" s="1"/>
  <c r="O8738" i="3" a="1"/>
  <c r="O8738" i="3" s="1"/>
  <c r="O8966" i="3" a="1"/>
  <c r="O8966" i="3" s="1"/>
  <c r="N5942" i="3" a="1"/>
  <c r="N5942" i="3" s="1"/>
  <c r="O5942" i="3" a="1"/>
  <c r="O5942" i="3" s="1"/>
  <c r="N9606" i="3" a="1"/>
  <c r="N9606" i="3" s="1"/>
  <c r="O9606" i="3" a="1"/>
  <c r="O9606" i="3" s="1"/>
  <c r="N8962" i="3" a="1"/>
  <c r="N8962" i="3" s="1"/>
  <c r="O8962" i="3" a="1"/>
  <c r="O8962" i="3" s="1"/>
  <c r="N2245" i="3" a="1"/>
  <c r="N2245" i="3" s="1"/>
  <c r="N8899" i="3" a="1"/>
  <c r="N8899" i="3" s="1"/>
  <c r="N5831" i="3" a="1"/>
  <c r="N5831" i="3" s="1"/>
  <c r="N9990" i="3" a="1"/>
  <c r="N9990" i="3" s="1"/>
  <c r="O9990" i="3" a="1"/>
  <c r="O9990" i="3" s="1"/>
  <c r="O9328" i="3" a="1"/>
  <c r="O9328" i="3" s="1"/>
  <c r="O6907" i="3" a="1"/>
  <c r="O6907" i="3" s="1"/>
  <c r="N7527" i="3" a="1"/>
  <c r="N7527" i="3" s="1"/>
  <c r="O7527" i="3" a="1"/>
  <c r="O7527" i="3" s="1"/>
  <c r="N7197" i="3" a="1"/>
  <c r="N7197" i="3" s="1"/>
  <c r="O7197" i="3" a="1"/>
  <c r="O7197" i="3" s="1"/>
  <c r="N8715" i="3" a="1"/>
  <c r="N8715" i="3" s="1"/>
  <c r="O8715" i="3" a="1"/>
  <c r="O8715" i="3" s="1"/>
  <c r="N6814" i="3" a="1"/>
  <c r="N6814" i="3" s="1"/>
  <c r="O6814" i="3" a="1"/>
  <c r="O6814" i="3" s="1"/>
  <c r="N9521" i="3" a="1"/>
  <c r="N9521" i="3" s="1"/>
  <c r="O9521" i="3" a="1"/>
  <c r="O9521" i="3" s="1"/>
  <c r="N7044" i="3" a="1"/>
  <c r="N7044" i="3" s="1"/>
  <c r="O7044" i="3" a="1"/>
  <c r="O7044" i="3" s="1"/>
  <c r="N9408" i="3" a="1"/>
  <c r="N9408" i="3" s="1"/>
  <c r="O9408" i="3" a="1"/>
  <c r="O9408" i="3" s="1"/>
  <c r="O54" i="3" a="1"/>
  <c r="O54" i="3" s="1"/>
  <c r="O8038" i="3" a="1"/>
  <c r="O8038" i="3" s="1"/>
  <c r="N8038" i="3" a="1"/>
  <c r="N8038" i="3" s="1"/>
  <c r="N4492" i="3" a="1"/>
  <c r="N4492" i="3" s="1"/>
  <c r="O4492" i="3" a="1"/>
  <c r="O4492" i="3" s="1"/>
  <c r="N4536" i="3" a="1"/>
  <c r="N4536" i="3" s="1"/>
  <c r="O4536" i="3" a="1"/>
  <c r="O4536" i="3" s="1"/>
  <c r="N17" i="3" a="1"/>
  <c r="N17" i="3" s="1"/>
  <c r="O17" i="3" a="1"/>
  <c r="O17" i="3" s="1"/>
  <c r="N6635" i="3" a="1"/>
  <c r="N6635" i="3" s="1"/>
  <c r="N6907" i="3" a="1"/>
  <c r="N6907" i="3" s="1"/>
  <c r="N6269" i="3" a="1"/>
  <c r="N6269" i="3" s="1"/>
  <c r="N7218" i="3" a="1"/>
  <c r="N7218" i="3" s="1"/>
  <c r="N5569" i="3" a="1"/>
  <c r="N5569" i="3" s="1"/>
  <c r="N5505" i="3" a="1"/>
  <c r="N5505" i="3" s="1"/>
  <c r="O5505" i="3" a="1"/>
  <c r="O5505" i="3" s="1"/>
  <c r="N8263" i="3" a="1"/>
  <c r="N8263" i="3" s="1"/>
  <c r="O8263" i="3" a="1"/>
  <c r="O8263" i="3" s="1"/>
  <c r="N7508" i="3" a="1"/>
  <c r="N7508" i="3" s="1"/>
  <c r="O7508" i="3" a="1"/>
  <c r="O7508" i="3" s="1"/>
  <c r="N8051" i="3" a="1"/>
  <c r="N8051" i="3" s="1"/>
  <c r="O8051" i="3" a="1"/>
  <c r="O8051" i="3" s="1"/>
  <c r="N7577" i="3" a="1"/>
  <c r="N7577" i="3" s="1"/>
  <c r="O7577" i="3" a="1"/>
  <c r="O7577" i="3" s="1"/>
  <c r="O8188" i="3" a="1"/>
  <c r="O8188" i="3" s="1"/>
  <c r="N8188" i="3" a="1"/>
  <c r="N8188" i="3" s="1"/>
  <c r="N4657" i="3" a="1"/>
  <c r="N4657" i="3" s="1"/>
  <c r="O4657" i="3" a="1"/>
  <c r="O4657" i="3" s="1"/>
  <c r="O4561" i="3" a="1"/>
  <c r="O4561" i="3" s="1"/>
  <c r="N7276" i="3" a="1"/>
  <c r="N7276" i="3" s="1"/>
  <c r="O7276" i="3" a="1"/>
  <c r="O7276" i="3" s="1"/>
  <c r="N4167" i="3" a="1"/>
  <c r="N4167" i="3" s="1"/>
  <c r="N4511" i="3" a="1"/>
  <c r="N4511" i="3" s="1"/>
  <c r="O4511" i="3" a="1"/>
  <c r="O4511" i="3" s="1"/>
  <c r="N109" i="3" a="1"/>
  <c r="N109" i="3" s="1"/>
  <c r="N8710" i="3" a="1"/>
  <c r="N8710" i="3" s="1"/>
  <c r="O7007" i="3" a="1"/>
  <c r="O7007" i="3" s="1"/>
  <c r="N9263" i="3" a="1"/>
  <c r="N9263" i="3" s="1"/>
  <c r="O9263" i="3" a="1"/>
  <c r="O9263" i="3" s="1"/>
  <c r="N9349" i="3" a="1"/>
  <c r="N9349" i="3" s="1"/>
  <c r="O9349" i="3" a="1"/>
  <c r="O9349" i="3" s="1"/>
  <c r="N9049" i="3" a="1"/>
  <c r="N9049" i="3" s="1"/>
  <c r="O9049" i="3" a="1"/>
  <c r="O9049" i="3" s="1"/>
  <c r="N7211" i="3" a="1"/>
  <c r="N7211" i="3" s="1"/>
  <c r="N5482" i="3" a="1"/>
  <c r="N5482" i="3" s="1"/>
  <c r="N7444" i="3" a="1"/>
  <c r="N7444" i="3" s="1"/>
  <c r="N5164" i="3" a="1"/>
  <c r="N5164" i="3" s="1"/>
  <c r="O5364" i="3" a="1"/>
  <c r="O5364" i="3" s="1"/>
  <c r="N5364" i="3" a="1"/>
  <c r="N5364" i="3" s="1"/>
  <c r="N7571" i="3" a="1"/>
  <c r="N7571" i="3" s="1"/>
  <c r="O7571" i="3" a="1"/>
  <c r="O7571" i="3" s="1"/>
  <c r="N8959" i="3" a="1"/>
  <c r="N8959" i="3" s="1"/>
  <c r="O8959" i="3" a="1"/>
  <c r="O8959" i="3" s="1"/>
  <c r="N8982" i="3" a="1"/>
  <c r="N8982" i="3" s="1"/>
  <c r="O8982" i="3" a="1"/>
  <c r="O8982" i="3" s="1"/>
  <c r="O7072" i="3" a="1"/>
  <c r="O7072" i="3" s="1"/>
  <c r="N8801" i="3" a="1"/>
  <c r="N8801" i="3" s="1"/>
  <c r="O8801" i="3" a="1"/>
  <c r="O8801" i="3" s="1"/>
  <c r="N6912" i="3" a="1"/>
  <c r="N6912" i="3" s="1"/>
  <c r="N7214" i="3" a="1"/>
  <c r="N7214" i="3" s="1"/>
  <c r="O7214" i="3" a="1"/>
  <c r="O7214" i="3" s="1"/>
  <c r="O9012" i="3" a="1"/>
  <c r="O9012" i="3" s="1"/>
  <c r="N9422" i="3" a="1"/>
  <c r="N9422" i="3" s="1"/>
  <c r="O9422" i="3" a="1"/>
  <c r="O9422" i="3" s="1"/>
  <c r="N7235" i="3" a="1"/>
  <c r="N7235" i="3" s="1"/>
  <c r="O7235" i="3" a="1"/>
  <c r="O7235" i="3" s="1"/>
  <c r="N9391" i="3" a="1"/>
  <c r="N9391" i="3" s="1"/>
  <c r="O9391" i="3" a="1"/>
  <c r="O9391" i="3" s="1"/>
  <c r="N6948" i="3" a="1"/>
  <c r="N6948" i="3" s="1"/>
  <c r="O6948" i="3" a="1"/>
  <c r="O6948" i="3" s="1"/>
  <c r="O5779" i="3" a="1"/>
  <c r="O5779" i="3" s="1"/>
  <c r="O7149" i="3" a="1"/>
  <c r="O7149" i="3" s="1"/>
  <c r="N8992" i="3" a="1"/>
  <c r="N8992" i="3" s="1"/>
  <c r="O8992" i="3" a="1"/>
  <c r="O8992" i="3" s="1"/>
  <c r="N5759" i="3" a="1"/>
  <c r="N5759" i="3" s="1"/>
  <c r="O5759" i="3" a="1"/>
  <c r="O5759" i="3" s="1"/>
  <c r="N1790" i="3" a="1"/>
  <c r="N1790" i="3" s="1"/>
  <c r="N8790" i="3" a="1"/>
  <c r="N8790" i="3" s="1"/>
  <c r="N5373" i="3" a="1"/>
  <c r="N5373" i="3" s="1"/>
  <c r="N5703" i="3" a="1"/>
  <c r="N5703" i="3" s="1"/>
  <c r="N5289" i="3" a="1"/>
  <c r="N5289" i="3" s="1"/>
  <c r="O5289" i="3" a="1"/>
  <c r="O5289" i="3" s="1"/>
  <c r="N6806" i="3" a="1"/>
  <c r="N6806" i="3" s="1"/>
  <c r="O6806" i="3" a="1"/>
  <c r="O6806" i="3" s="1"/>
  <c r="O7352" i="3" a="1"/>
  <c r="O7352" i="3" s="1"/>
  <c r="N7809" i="3" a="1"/>
  <c r="N7809" i="3" s="1"/>
  <c r="O7809" i="3" a="1"/>
  <c r="O7809" i="3" s="1"/>
  <c r="N8935" i="3" a="1"/>
  <c r="N8935" i="3" s="1"/>
  <c r="O8935" i="3" a="1"/>
  <c r="O8935" i="3" s="1"/>
  <c r="N7160" i="3" a="1"/>
  <c r="N7160" i="3" s="1"/>
  <c r="O7160" i="3" a="1"/>
  <c r="O7160" i="3" s="1"/>
  <c r="N7583" i="3" a="1"/>
  <c r="N7583" i="3" s="1"/>
  <c r="O7583" i="3" a="1"/>
  <c r="O7583" i="3" s="1"/>
  <c r="N7607" i="3" a="1"/>
  <c r="N7607" i="3" s="1"/>
  <c r="O7607" i="3" a="1"/>
  <c r="O7607" i="3" s="1"/>
  <c r="N9264" i="3" a="1"/>
  <c r="N9264" i="3" s="1"/>
  <c r="O9264" i="3" a="1"/>
  <c r="O9264" i="3" s="1"/>
  <c r="N5738" i="3" a="1"/>
  <c r="N5738" i="3" s="1"/>
  <c r="O5738" i="3" a="1"/>
  <c r="O5738" i="3" s="1"/>
  <c r="N9680" i="3" a="1"/>
  <c r="N9680" i="3" s="1"/>
  <c r="O9680" i="3" a="1"/>
  <c r="O9680" i="3" s="1"/>
  <c r="N5986" i="3" a="1"/>
  <c r="N5986" i="3" s="1"/>
  <c r="O5986" i="3" a="1"/>
  <c r="O5986" i="3" s="1"/>
  <c r="N9372" i="3" a="1"/>
  <c r="N9372" i="3" s="1"/>
  <c r="O9372" i="3" a="1"/>
  <c r="O9372" i="3" s="1"/>
  <c r="N7478" i="3" a="1"/>
  <c r="N7478" i="3" s="1"/>
  <c r="O7478" i="3" a="1"/>
  <c r="O7478" i="3" s="1"/>
  <c r="N8817" i="3" a="1"/>
  <c r="N8817" i="3" s="1"/>
  <c r="O8817" i="3" a="1"/>
  <c r="O8817" i="3" s="1"/>
  <c r="N9209" i="3" a="1"/>
  <c r="N9209" i="3" s="1"/>
  <c r="O9209" i="3" a="1"/>
  <c r="O9209" i="3" s="1"/>
  <c r="N6336" i="3" a="1"/>
  <c r="N6336" i="3" s="1"/>
  <c r="O6336" i="3" a="1"/>
  <c r="O6336" i="3" s="1"/>
  <c r="N9228" i="3" a="1"/>
  <c r="N9228" i="3" s="1"/>
  <c r="O9228" i="3" a="1"/>
  <c r="O9228" i="3" s="1"/>
  <c r="N9070" i="3" a="1"/>
  <c r="N9070" i="3" s="1"/>
  <c r="O9070" i="3" a="1"/>
  <c r="O9070" i="3" s="1"/>
  <c r="N5446" i="3" a="1"/>
  <c r="N5446" i="3" s="1"/>
  <c r="O5446" i="3" a="1"/>
  <c r="O5446" i="3" s="1"/>
  <c r="O8117" i="3" a="1"/>
  <c r="O8117" i="3" s="1"/>
  <c r="N5806" i="3" a="1"/>
  <c r="N5806" i="3" s="1"/>
  <c r="O5806" i="3" a="1"/>
  <c r="O5806" i="3" s="1"/>
  <c r="O8422" i="3" a="1"/>
  <c r="O8422" i="3" s="1"/>
  <c r="N9475" i="3" a="1"/>
  <c r="N9475" i="3" s="1"/>
  <c r="O9475" i="3" a="1"/>
  <c r="O9475" i="3" s="1"/>
  <c r="N5110" i="3" a="1"/>
  <c r="N5110" i="3" s="1"/>
  <c r="O5110" i="3" a="1"/>
  <c r="O5110" i="3" s="1"/>
  <c r="N9747" i="3" a="1"/>
  <c r="N9747" i="3" s="1"/>
  <c r="O9747" i="3" a="1"/>
  <c r="O9747" i="3" s="1"/>
  <c r="N9868" i="3" a="1"/>
  <c r="N9868" i="3" s="1"/>
  <c r="O9868" i="3" a="1"/>
  <c r="O9868" i="3" s="1"/>
  <c r="N5480" i="3" a="1"/>
  <c r="N5480" i="3" s="1"/>
  <c r="O5480" i="3" a="1"/>
  <c r="O5480" i="3" s="1"/>
  <c r="N9520" i="3" a="1"/>
  <c r="N9520" i="3" s="1"/>
  <c r="O9520" i="3" a="1"/>
  <c r="O9520" i="3" s="1"/>
  <c r="N8551" i="3" a="1"/>
  <c r="N8551" i="3" s="1"/>
  <c r="O8551" i="3" a="1"/>
  <c r="O8551" i="3" s="1"/>
  <c r="N7579" i="3" a="1"/>
  <c r="N7579" i="3" s="1"/>
  <c r="O7579" i="3" a="1"/>
  <c r="O7579" i="3" s="1"/>
  <c r="N4932" i="3" a="1"/>
  <c r="N4932" i="3" s="1"/>
  <c r="O4932" i="3" a="1"/>
  <c r="O4932" i="3" s="1"/>
  <c r="N9671" i="3" a="1"/>
  <c r="N9671" i="3" s="1"/>
  <c r="O9671" i="3" a="1"/>
  <c r="O9671" i="3" s="1"/>
  <c r="N5686" i="3" a="1"/>
  <c r="N5686" i="3" s="1"/>
  <c r="O5686" i="3" a="1"/>
  <c r="O5686" i="3" s="1"/>
  <c r="N5292" i="3" a="1"/>
  <c r="N5292" i="3" s="1"/>
  <c r="O5292" i="3" a="1"/>
  <c r="O5292" i="3" s="1"/>
  <c r="N7895" i="3" a="1"/>
  <c r="N7895" i="3" s="1"/>
  <c r="O7895" i="3" a="1"/>
  <c r="O7895" i="3" s="1"/>
  <c r="N5764" i="3" a="1"/>
  <c r="N5764" i="3" s="1"/>
  <c r="O5764" i="3" a="1"/>
  <c r="O5764" i="3" s="1"/>
  <c r="N5988" i="3" a="1"/>
  <c r="N5988" i="3" s="1"/>
  <c r="O5988" i="3" a="1"/>
  <c r="O5988" i="3" s="1"/>
  <c r="N9706" i="3" a="1"/>
  <c r="N9706" i="3" s="1"/>
  <c r="O9706" i="3" a="1"/>
  <c r="O9706" i="3" s="1"/>
  <c r="N9440" i="3" a="1"/>
  <c r="N9440" i="3" s="1"/>
  <c r="O9440" i="3" a="1"/>
  <c r="O9440" i="3" s="1"/>
  <c r="N9564" i="3" a="1"/>
  <c r="N9564" i="3" s="1"/>
  <c r="O9564" i="3" a="1"/>
  <c r="O9564" i="3" s="1"/>
  <c r="N7553" i="3" a="1"/>
  <c r="N7553" i="3" s="1"/>
  <c r="O7553" i="3" a="1"/>
  <c r="O7553" i="3" s="1"/>
  <c r="N6882" i="3" a="1"/>
  <c r="N6882" i="3" s="1"/>
  <c r="O6882" i="3" a="1"/>
  <c r="O6882" i="3" s="1"/>
  <c r="N9885" i="3" a="1"/>
  <c r="N9885" i="3" s="1"/>
  <c r="O9885" i="3" a="1"/>
  <c r="O9885" i="3" s="1"/>
  <c r="O7158" i="3" a="1"/>
  <c r="O7158" i="3" s="1"/>
  <c r="N7158" i="3" a="1"/>
  <c r="N7158" i="3" s="1"/>
  <c r="N6423" i="3" a="1"/>
  <c r="N6423" i="3" s="1"/>
  <c r="O6423" i="3" a="1"/>
  <c r="O6423" i="3" s="1"/>
  <c r="N9864" i="3" a="1"/>
  <c r="N9864" i="3" s="1"/>
  <c r="O9864" i="3" a="1"/>
  <c r="O9864" i="3" s="1"/>
  <c r="N8376" i="3" a="1"/>
  <c r="N8376" i="3" s="1"/>
  <c r="O8376" i="3" a="1"/>
  <c r="O8376" i="3" s="1"/>
  <c r="N7343" i="3" a="1"/>
  <c r="N7343" i="3" s="1"/>
  <c r="O7343" i="3" a="1"/>
  <c r="O7343" i="3" s="1"/>
  <c r="N5574" i="3" a="1"/>
  <c r="N5574" i="3" s="1"/>
  <c r="O5574" i="3" a="1"/>
  <c r="O5574" i="3" s="1"/>
  <c r="N5294" i="3" a="1"/>
  <c r="N5294" i="3" s="1"/>
  <c r="O5294" i="3" a="1"/>
  <c r="O5294" i="3" s="1"/>
  <c r="N9760" i="3" a="1"/>
  <c r="N9760" i="3" s="1"/>
  <c r="O9760" i="3" a="1"/>
  <c r="O9760" i="3" s="1"/>
  <c r="N9220" i="3" a="1"/>
  <c r="N9220" i="3" s="1"/>
  <c r="O9220" i="3" a="1"/>
  <c r="O9220" i="3" s="1"/>
  <c r="N6841" i="3" a="1"/>
  <c r="N6841" i="3" s="1"/>
  <c r="O6841" i="3" a="1"/>
  <c r="O6841" i="3" s="1"/>
  <c r="N5190" i="3" a="1"/>
  <c r="N5190" i="3" s="1"/>
  <c r="O5190" i="3" a="1"/>
  <c r="O5190" i="3" s="1"/>
  <c r="O9779" i="3" a="1"/>
  <c r="O9779" i="3" s="1"/>
  <c r="N9839" i="3" a="1"/>
  <c r="N9839" i="3" s="1"/>
  <c r="O9839" i="3" a="1"/>
  <c r="O9839" i="3" s="1"/>
  <c r="N9122" i="3" a="1"/>
  <c r="N9122" i="3" s="1"/>
  <c r="O9122" i="3" a="1"/>
  <c r="O9122" i="3" s="1"/>
  <c r="N8383" i="3" a="1"/>
  <c r="N8383" i="3" s="1"/>
  <c r="O8383" i="3" a="1"/>
  <c r="O8383" i="3" s="1"/>
  <c r="N5077" i="3" a="1"/>
  <c r="N5077" i="3" s="1"/>
  <c r="O5077" i="3" a="1"/>
  <c r="O5077" i="3" s="1"/>
  <c r="N8326" i="3" a="1"/>
  <c r="N8326" i="3" s="1"/>
  <c r="O8326" i="3" a="1"/>
  <c r="O8326" i="3" s="1"/>
  <c r="N7054" i="3" a="1"/>
  <c r="N7054" i="3" s="1"/>
  <c r="O7054" i="3" a="1"/>
  <c r="O7054" i="3" s="1"/>
  <c r="N5135" i="3" a="1"/>
  <c r="N5135" i="3" s="1"/>
  <c r="O5135" i="3" a="1"/>
  <c r="O5135" i="3" s="1"/>
  <c r="N8212" i="3" a="1"/>
  <c r="N8212" i="3" s="1"/>
  <c r="O8212" i="3" a="1"/>
  <c r="O8212" i="3" s="1"/>
  <c r="N9932" i="3" a="1"/>
  <c r="N9932" i="3" s="1"/>
  <c r="O9932" i="3" a="1"/>
  <c r="O9932" i="3" s="1"/>
  <c r="N6547" i="3" a="1"/>
  <c r="N6547" i="3" s="1"/>
  <c r="O6547" i="3" a="1"/>
  <c r="O6547" i="3" s="1"/>
  <c r="N9644" i="3" a="1"/>
  <c r="N9644" i="3" s="1"/>
  <c r="O9644" i="3" a="1"/>
  <c r="O9644" i="3" s="1"/>
  <c r="N8217" i="3" a="1"/>
  <c r="N8217" i="3" s="1"/>
  <c r="O8217" i="3" a="1"/>
  <c r="O8217" i="3" s="1"/>
  <c r="N8394" i="3" a="1"/>
  <c r="N8394" i="3" s="1"/>
  <c r="O8394" i="3" a="1"/>
  <c r="O8394" i="3" s="1"/>
  <c r="N7725" i="3" a="1"/>
  <c r="N7725" i="3" s="1"/>
  <c r="O7725" i="3" a="1"/>
  <c r="O7725" i="3" s="1"/>
  <c r="N9364" i="3" a="1"/>
  <c r="N9364" i="3" s="1"/>
  <c r="O9364" i="3" a="1"/>
  <c r="O9364" i="3" s="1"/>
  <c r="N6772" i="3" a="1"/>
  <c r="N6772" i="3" s="1"/>
  <c r="O6772" i="3" a="1"/>
  <c r="O6772" i="3" s="1"/>
  <c r="O9255" i="3" a="1"/>
  <c r="O9255" i="3" s="1"/>
  <c r="N5357" i="3" a="1"/>
  <c r="N5357" i="3" s="1"/>
  <c r="O5357" i="3" a="1"/>
  <c r="O5357" i="3" s="1"/>
  <c r="N6291" i="3" a="1"/>
  <c r="N6291" i="3" s="1"/>
  <c r="O6291" i="3" a="1"/>
  <c r="O6291" i="3" s="1"/>
  <c r="N6724" i="3" a="1"/>
  <c r="N6724" i="3" s="1"/>
  <c r="O6724" i="3" a="1"/>
  <c r="O6724" i="3" s="1"/>
  <c r="N7445" i="3" a="1"/>
  <c r="N7445" i="3" s="1"/>
  <c r="O7445" i="3" a="1"/>
  <c r="O7445" i="3" s="1"/>
  <c r="N7870" i="3" a="1"/>
  <c r="N7870" i="3" s="1"/>
  <c r="O7870" i="3" a="1"/>
  <c r="O7870" i="3" s="1"/>
  <c r="N6511" i="3" a="1"/>
  <c r="N6511" i="3" s="1"/>
  <c r="O6511" i="3" a="1"/>
  <c r="O6511" i="3" s="1"/>
  <c r="N8138" i="3" a="1"/>
  <c r="N8138" i="3" s="1"/>
  <c r="O8138" i="3" a="1"/>
  <c r="O8138" i="3" s="1"/>
  <c r="N8402" i="3" a="1"/>
  <c r="N8402" i="3" s="1"/>
  <c r="O8402" i="3" a="1"/>
  <c r="O8402" i="3" s="1"/>
  <c r="N8200" i="3" a="1"/>
  <c r="N8200" i="3" s="1"/>
  <c r="O8200" i="3" a="1"/>
  <c r="O8200" i="3" s="1"/>
  <c r="N7011" i="3" a="1"/>
  <c r="N7011" i="3" s="1"/>
  <c r="O7011" i="3" a="1"/>
  <c r="O7011" i="3" s="1"/>
  <c r="N6142" i="3" a="1"/>
  <c r="N6142" i="3" s="1"/>
  <c r="O6142" i="3" a="1"/>
  <c r="O6142" i="3" s="1"/>
  <c r="N8819" i="3" a="1"/>
  <c r="N8819" i="3" s="1"/>
  <c r="O8819" i="3" a="1"/>
  <c r="O8819" i="3" s="1"/>
  <c r="N8208" i="3" a="1"/>
  <c r="N8208" i="3" s="1"/>
  <c r="O8208" i="3" a="1"/>
  <c r="O8208" i="3" s="1"/>
  <c r="N8060" i="3" a="1"/>
  <c r="N8060" i="3" s="1"/>
  <c r="O8060" i="3" a="1"/>
  <c r="O8060" i="3" s="1"/>
  <c r="N6141" i="3" a="1"/>
  <c r="N6141" i="3" s="1"/>
  <c r="O6141" i="3" a="1"/>
  <c r="O6141" i="3" s="1"/>
  <c r="N5923" i="3" a="1"/>
  <c r="N5923" i="3" s="1"/>
  <c r="O5923" i="3" a="1"/>
  <c r="O5923" i="3" s="1"/>
  <c r="N4875" i="3" a="1"/>
  <c r="N4875" i="3" s="1"/>
  <c r="O4875" i="3" a="1"/>
  <c r="O4875" i="3" s="1"/>
  <c r="N6582" i="3" a="1"/>
  <c r="N6582" i="3" s="1"/>
  <c r="O6582" i="3" a="1"/>
  <c r="O6582" i="3" s="1"/>
  <c r="N5608" i="3" a="1"/>
  <c r="N5608" i="3" s="1"/>
  <c r="O5608" i="3" a="1"/>
  <c r="O5608" i="3" s="1"/>
  <c r="N5106" i="3" a="1"/>
  <c r="N5106" i="3" s="1"/>
  <c r="O5106" i="3" a="1"/>
  <c r="O5106" i="3" s="1"/>
  <c r="N6892" i="3" a="1"/>
  <c r="N6892" i="3" s="1"/>
  <c r="O6892" i="3" a="1"/>
  <c r="O6892" i="3" s="1"/>
  <c r="N4986" i="3" a="1"/>
  <c r="N4986" i="3" s="1"/>
  <c r="O4986" i="3" a="1"/>
  <c r="O4986" i="3" s="1"/>
  <c r="N5520" i="3" a="1"/>
  <c r="N5520" i="3" s="1"/>
  <c r="O5520" i="3" a="1"/>
  <c r="O5520" i="3" s="1"/>
  <c r="N5840" i="3" a="1"/>
  <c r="N5840" i="3" s="1"/>
  <c r="O5840" i="3" a="1"/>
  <c r="O5840" i="3" s="1"/>
  <c r="N5997" i="3" a="1"/>
  <c r="N5997" i="3" s="1"/>
  <c r="O5997" i="3" a="1"/>
  <c r="O5997" i="3" s="1"/>
  <c r="N5207" i="3" a="1"/>
  <c r="N5207" i="3" s="1"/>
  <c r="O5207" i="3" a="1"/>
  <c r="O5207" i="3" s="1"/>
  <c r="N5362" i="3" a="1"/>
  <c r="N5362" i="3" s="1"/>
  <c r="O5362" i="3" a="1"/>
  <c r="O5362" i="3" s="1"/>
  <c r="O5417" i="3" a="1"/>
  <c r="O5417" i="3" s="1"/>
  <c r="N7135" i="3" a="1"/>
  <c r="N7135" i="3" s="1"/>
  <c r="O7135" i="3" a="1"/>
  <c r="O7135" i="3" s="1"/>
  <c r="N7967" i="3" a="1"/>
  <c r="N7967" i="3" s="1"/>
  <c r="O7967" i="3" a="1"/>
  <c r="O7967" i="3" s="1"/>
  <c r="O7381" i="3" a="1"/>
  <c r="O7381" i="3" s="1"/>
  <c r="O7415" i="3" a="1"/>
  <c r="O7415" i="3" s="1"/>
  <c r="O8005" i="3" a="1"/>
  <c r="O8005" i="3" s="1"/>
  <c r="O7770" i="3" a="1"/>
  <c r="O7770" i="3" s="1"/>
  <c r="N9709" i="3" a="1"/>
  <c r="N9709" i="3" s="1"/>
  <c r="O9709" i="3" a="1"/>
  <c r="O9709" i="3" s="1"/>
  <c r="N9793" i="3" a="1"/>
  <c r="N9793" i="3" s="1"/>
  <c r="O9793" i="3" a="1"/>
  <c r="O9793" i="3" s="1"/>
  <c r="N8854" i="3" a="1"/>
  <c r="N8854" i="3" s="1"/>
  <c r="O8854" i="3" a="1"/>
  <c r="O8854" i="3" s="1"/>
  <c r="O3483" i="3" a="1"/>
  <c r="O3483" i="3" s="1"/>
  <c r="N895" i="3" a="1"/>
  <c r="N895" i="3" s="1"/>
  <c r="O895" i="3" a="1"/>
  <c r="O895" i="3" s="1"/>
  <c r="N8426" i="3" a="1"/>
  <c r="N8426" i="3" s="1"/>
  <c r="O9246" i="3" a="1"/>
  <c r="O9246" i="3" s="1"/>
  <c r="N8897" i="3" a="1"/>
  <c r="N8897" i="3" s="1"/>
  <c r="O8897" i="3" a="1"/>
  <c r="O8897" i="3" s="1"/>
  <c r="N5352" i="3" a="1"/>
  <c r="N5352" i="3" s="1"/>
  <c r="O5352" i="3" a="1"/>
  <c r="O5352" i="3" s="1"/>
  <c r="N7022" i="3" a="1"/>
  <c r="N7022" i="3" s="1"/>
  <c r="O7022" i="3" a="1"/>
  <c r="O7022" i="3" s="1"/>
  <c r="N9412" i="3" a="1"/>
  <c r="N9412" i="3" s="1"/>
  <c r="O9412" i="3" a="1"/>
  <c r="O9412" i="3" s="1"/>
  <c r="N9652" i="3" a="1"/>
  <c r="N9652" i="3" s="1"/>
  <c r="O9652" i="3" a="1"/>
  <c r="O9652" i="3" s="1"/>
  <c r="N7152" i="3" a="1"/>
  <c r="N7152" i="3" s="1"/>
  <c r="O7152" i="3" a="1"/>
  <c r="O7152" i="3" s="1"/>
  <c r="N8298" i="3" a="1"/>
  <c r="N8298" i="3" s="1"/>
  <c r="O8298" i="3" a="1"/>
  <c r="O8298" i="3" s="1"/>
  <c r="N9253" i="3" a="1"/>
  <c r="N9253" i="3" s="1"/>
  <c r="O9253" i="3" a="1"/>
  <c r="O9253" i="3" s="1"/>
  <c r="N9751" i="3" a="1"/>
  <c r="N9751" i="3" s="1"/>
  <c r="O9751" i="3" a="1"/>
  <c r="O9751" i="3" s="1"/>
  <c r="N8519" i="3" a="1"/>
  <c r="N8519" i="3" s="1"/>
  <c r="O8519" i="3" a="1"/>
  <c r="O8519" i="3" s="1"/>
  <c r="N7488" i="3" a="1"/>
  <c r="N7488" i="3" s="1"/>
  <c r="O7488" i="3" a="1"/>
  <c r="O7488" i="3" s="1"/>
  <c r="N5538" i="3" a="1"/>
  <c r="N5538" i="3" s="1"/>
  <c r="N7598" i="3" a="1"/>
  <c r="N7598" i="3" s="1"/>
  <c r="O7598" i="3" a="1"/>
  <c r="O7598" i="3" s="1"/>
  <c r="N7707" i="3" a="1"/>
  <c r="N7707" i="3" s="1"/>
  <c r="O7707" i="3" a="1"/>
  <c r="O7707" i="3" s="1"/>
  <c r="N9631" i="3" a="1"/>
  <c r="N9631" i="3" s="1"/>
  <c r="O9631" i="3" a="1"/>
  <c r="O9631" i="3" s="1"/>
  <c r="O4224" i="3" a="1"/>
  <c r="O4224" i="3" s="1"/>
  <c r="N4224" i="3" a="1"/>
  <c r="N4224" i="3" s="1"/>
  <c r="O5722" i="3" a="1"/>
  <c r="O5722" i="3" s="1"/>
  <c r="N7265" i="3" a="1"/>
  <c r="N7265" i="3" s="1"/>
  <c r="O7265" i="3" a="1"/>
  <c r="O7265" i="3" s="1"/>
  <c r="N6553" i="3" a="1"/>
  <c r="N6553" i="3" s="1"/>
  <c r="O6553" i="3" a="1"/>
  <c r="O6553" i="3" s="1"/>
  <c r="N6996" i="3" a="1"/>
  <c r="N6996" i="3" s="1"/>
  <c r="O6996" i="3" a="1"/>
  <c r="O6996" i="3" s="1"/>
  <c r="N7567" i="3" a="1"/>
  <c r="N7567" i="3" s="1"/>
  <c r="O7567" i="3" a="1"/>
  <c r="O7567" i="3" s="1"/>
  <c r="O8822" i="3" a="1"/>
  <c r="O8822" i="3" s="1"/>
  <c r="N6813" i="3" a="1"/>
  <c r="N6813" i="3" s="1"/>
  <c r="O6813" i="3" a="1"/>
  <c r="O6813" i="3" s="1"/>
  <c r="N9882" i="3" a="1"/>
  <c r="N9882" i="3" s="1"/>
  <c r="O9882" i="3" a="1"/>
  <c r="O9882" i="3" s="1"/>
  <c r="N8161" i="3" a="1"/>
  <c r="N8161" i="3" s="1"/>
  <c r="O8161" i="3" a="1"/>
  <c r="O8161" i="3" s="1"/>
  <c r="N5790" i="3" a="1"/>
  <c r="N5790" i="3" s="1"/>
  <c r="O5790" i="3" a="1"/>
  <c r="O5790" i="3" s="1"/>
  <c r="N9840" i="3" a="1"/>
  <c r="N9840" i="3" s="1"/>
  <c r="O9840" i="3" a="1"/>
  <c r="O9840" i="3" s="1"/>
  <c r="N8280" i="3" a="1"/>
  <c r="N8280" i="3" s="1"/>
  <c r="O7628" i="3" a="1"/>
  <c r="O7628" i="3" s="1"/>
  <c r="O6164" i="3" a="1"/>
  <c r="O6164" i="3" s="1"/>
  <c r="N5899" i="3" a="1"/>
  <c r="N5899" i="3" s="1"/>
  <c r="O5899" i="3" a="1"/>
  <c r="O5899" i="3" s="1"/>
  <c r="N9603" i="3" a="1"/>
  <c r="N9603" i="3" s="1"/>
  <c r="O9603" i="3" a="1"/>
  <c r="O9603" i="3" s="1"/>
  <c r="N8706" i="3" a="1"/>
  <c r="N8706" i="3" s="1"/>
  <c r="O8706" i="3" a="1"/>
  <c r="O8706" i="3" s="1"/>
  <c r="N5679" i="3" a="1"/>
  <c r="N5679" i="3" s="1"/>
  <c r="O5679" i="3" a="1"/>
  <c r="O5679" i="3" s="1"/>
  <c r="O9836" i="3" a="1"/>
  <c r="O9836" i="3" s="1"/>
  <c r="N7199" i="3" a="1"/>
  <c r="N7199" i="3" s="1"/>
  <c r="O7199" i="3" a="1"/>
  <c r="O7199" i="3" s="1"/>
  <c r="N7500" i="3" a="1"/>
  <c r="N7500" i="3" s="1"/>
  <c r="O7500" i="3" a="1"/>
  <c r="O7500" i="3" s="1"/>
  <c r="O5188" i="3" a="1"/>
  <c r="O5188" i="3" s="1"/>
  <c r="N4945" i="3" a="1"/>
  <c r="N4945" i="3" s="1"/>
  <c r="O4945" i="3" a="1"/>
  <c r="O4945" i="3" s="1"/>
  <c r="N6595" i="3" a="1"/>
  <c r="N6595" i="3" s="1"/>
  <c r="O6595" i="3" a="1"/>
  <c r="O6595" i="3" s="1"/>
  <c r="N5180" i="3" a="1"/>
  <c r="N5180" i="3" s="1"/>
  <c r="O5180" i="3" a="1"/>
  <c r="O5180" i="3" s="1"/>
  <c r="N9986" i="3" a="1"/>
  <c r="N9986" i="3" s="1"/>
  <c r="O9986" i="3" a="1"/>
  <c r="O9986" i="3" s="1"/>
  <c r="N8490" i="3" a="1"/>
  <c r="N8490" i="3" s="1"/>
  <c r="O8490" i="3" a="1"/>
  <c r="O8490" i="3" s="1"/>
  <c r="N7420" i="3" a="1"/>
  <c r="N7420" i="3" s="1"/>
  <c r="O7420" i="3" a="1"/>
  <c r="O7420" i="3" s="1"/>
  <c r="O5598" i="3" a="1"/>
  <c r="O5598" i="3" s="1"/>
  <c r="O5314" i="3" a="1"/>
  <c r="O5314" i="3" s="1"/>
  <c r="N9075" i="3" a="1"/>
  <c r="N9075" i="3" s="1"/>
  <c r="O9075" i="3" a="1"/>
  <c r="O9075" i="3" s="1"/>
  <c r="N9813" i="3" a="1"/>
  <c r="N9813" i="3" s="1"/>
  <c r="O9813" i="3" a="1"/>
  <c r="O9813" i="3" s="1"/>
  <c r="N5061" i="3" a="1"/>
  <c r="N5061" i="3" s="1"/>
  <c r="O5061" i="3" a="1"/>
  <c r="O5061" i="3" s="1"/>
  <c r="O9951" i="3" a="1"/>
  <c r="O9951" i="3" s="1"/>
  <c r="O9847" i="3" a="1"/>
  <c r="O9847" i="3" s="1"/>
  <c r="N8474" i="3" a="1"/>
  <c r="N8474" i="3" s="1"/>
  <c r="O8474" i="3" a="1"/>
  <c r="O8474" i="3" s="1"/>
  <c r="N5248" i="3" a="1"/>
  <c r="N5248" i="3" s="1"/>
  <c r="O5248" i="3" a="1"/>
  <c r="O5248" i="3" s="1"/>
  <c r="N6594" i="3" a="1"/>
  <c r="N6594" i="3" s="1"/>
  <c r="O6594" i="3" a="1"/>
  <c r="O6594" i="3" s="1"/>
  <c r="N5041" i="3" a="1"/>
  <c r="N5041" i="3" s="1"/>
  <c r="O5041" i="3" a="1"/>
  <c r="O5041" i="3" s="1"/>
  <c r="N9721" i="3" a="1"/>
  <c r="N9721" i="3" s="1"/>
  <c r="O9721" i="3" a="1"/>
  <c r="O9721" i="3" s="1"/>
  <c r="O8475" i="3" a="1"/>
  <c r="O8475" i="3" s="1"/>
  <c r="N5616" i="3" a="1"/>
  <c r="N5616" i="3" s="1"/>
  <c r="O5616" i="3" a="1"/>
  <c r="O5616" i="3" s="1"/>
  <c r="N6063" i="3" a="1"/>
  <c r="N6063" i="3" s="1"/>
  <c r="O6063" i="3" a="1"/>
  <c r="O6063" i="3" s="1"/>
  <c r="N9762" i="3" a="1"/>
  <c r="N9762" i="3" s="1"/>
  <c r="O9762" i="3" a="1"/>
  <c r="O9762" i="3" s="1"/>
  <c r="O9797" i="3" a="1"/>
  <c r="O9797" i="3" s="1"/>
  <c r="N6304" i="3" a="1"/>
  <c r="N6304" i="3" s="1"/>
  <c r="O6304" i="3" a="1"/>
  <c r="O6304" i="3" s="1"/>
  <c r="O9534" i="3" a="1"/>
  <c r="O9534" i="3" s="1"/>
  <c r="N9957" i="3" a="1"/>
  <c r="N9957" i="3" s="1"/>
  <c r="O9957" i="3" a="1"/>
  <c r="O9957" i="3" s="1"/>
  <c r="N5356" i="3" a="1"/>
  <c r="N5356" i="3" s="1"/>
  <c r="O5356" i="3" a="1"/>
  <c r="O5356" i="3" s="1"/>
  <c r="O9799" i="3" a="1"/>
  <c r="O9799" i="3" s="1"/>
  <c r="N9197" i="3" a="1"/>
  <c r="N9197" i="3" s="1"/>
  <c r="O9197" i="3" a="1"/>
  <c r="O9197" i="3" s="1"/>
  <c r="O9347" i="3" a="1"/>
  <c r="O9347" i="3" s="1"/>
  <c r="N9901" i="3" a="1"/>
  <c r="N9901" i="3" s="1"/>
  <c r="O9901" i="3" a="1"/>
  <c r="O9901" i="3" s="1"/>
  <c r="N6747" i="3" a="1"/>
  <c r="N6747" i="3" s="1"/>
  <c r="O6747" i="3" a="1"/>
  <c r="O6747" i="3" s="1"/>
  <c r="O9746" i="3" a="1"/>
  <c r="O9746" i="3" s="1"/>
  <c r="O9100" i="3" a="1"/>
  <c r="O9100" i="3" s="1"/>
  <c r="O7107" i="3" a="1"/>
  <c r="O7107" i="3" s="1"/>
  <c r="O9157" i="3" a="1"/>
  <c r="O9157" i="3" s="1"/>
  <c r="N9432" i="3" a="1"/>
  <c r="N9432" i="3" s="1"/>
  <c r="O9432" i="3" a="1"/>
  <c r="O9432" i="3" s="1"/>
  <c r="O9783" i="3" a="1"/>
  <c r="O9783" i="3" s="1"/>
  <c r="O9859" i="3" a="1"/>
  <c r="O9859" i="3" s="1"/>
  <c r="O9214" i="3" a="1"/>
  <c r="O9214" i="3" s="1"/>
  <c r="O8545" i="3" a="1"/>
  <c r="O8545" i="3" s="1"/>
  <c r="O6393" i="3" a="1"/>
  <c r="O6393" i="3" s="1"/>
  <c r="O9938" i="3" a="1"/>
  <c r="O9938" i="3" s="1"/>
  <c r="O9611" i="3" a="1"/>
  <c r="O9611" i="3" s="1"/>
  <c r="N8742" i="3" a="1"/>
  <c r="N8742" i="3" s="1"/>
  <c r="O8742" i="3" a="1"/>
  <c r="O8742" i="3" s="1"/>
  <c r="N6833" i="3" a="1"/>
  <c r="N6833" i="3" s="1"/>
  <c r="O6833" i="3" a="1"/>
  <c r="O6833" i="3" s="1"/>
  <c r="O8364" i="3" a="1"/>
  <c r="O8364" i="3" s="1"/>
  <c r="O7997" i="3" a="1"/>
  <c r="O7997" i="3" s="1"/>
  <c r="N7685" i="3" a="1"/>
  <c r="N7685" i="3" s="1"/>
  <c r="O7685" i="3" a="1"/>
  <c r="O7685" i="3" s="1"/>
  <c r="O8386" i="3" a="1"/>
  <c r="O8386" i="3" s="1"/>
  <c r="N7093" i="3" a="1"/>
  <c r="N7093" i="3" s="1"/>
  <c r="O7093" i="3" a="1"/>
  <c r="O7093" i="3" s="1"/>
  <c r="N7731" i="3" a="1"/>
  <c r="N7731" i="3" s="1"/>
  <c r="O7731" i="3" a="1"/>
  <c r="O7731" i="3" s="1"/>
  <c r="N7802" i="3" a="1"/>
  <c r="N7802" i="3" s="1"/>
  <c r="O7802" i="3" a="1"/>
  <c r="O7802" i="3" s="1"/>
  <c r="O8556" i="3" a="1"/>
  <c r="O8556" i="3" s="1"/>
  <c r="N7837" i="3" a="1"/>
  <c r="N7837" i="3" s="1"/>
  <c r="O7837" i="3" a="1"/>
  <c r="O7837" i="3" s="1"/>
  <c r="O9193" i="3" a="1"/>
  <c r="O9193" i="3" s="1"/>
  <c r="N7404" i="3" a="1"/>
  <c r="N7404" i="3" s="1"/>
  <c r="O7404" i="3" a="1"/>
  <c r="O7404" i="3" s="1"/>
  <c r="N7677" i="3" a="1"/>
  <c r="N7677" i="3" s="1"/>
  <c r="O7677" i="3" a="1"/>
  <c r="O7677" i="3" s="1"/>
  <c r="N7186" i="3" a="1"/>
  <c r="N7186" i="3" s="1"/>
  <c r="O7186" i="3" a="1"/>
  <c r="O7186" i="3" s="1"/>
  <c r="O8256" i="3" a="1"/>
  <c r="O8256" i="3" s="1"/>
  <c r="O7335" i="3" a="1"/>
  <c r="O7335" i="3" s="1"/>
  <c r="N7908" i="3" a="1"/>
  <c r="N7908" i="3" s="1"/>
  <c r="O7908" i="3" a="1"/>
  <c r="O7908" i="3" s="1"/>
  <c r="N6478" i="3" a="1"/>
  <c r="N6478" i="3" s="1"/>
  <c r="O6478" i="3" a="1"/>
  <c r="O6478" i="3" s="1"/>
  <c r="O8056" i="3" a="1"/>
  <c r="O8056" i="3" s="1"/>
  <c r="N6514" i="3" a="1"/>
  <c r="N6514" i="3" s="1"/>
  <c r="O6514" i="3" a="1"/>
  <c r="O6514" i="3" s="1"/>
  <c r="N6079" i="3" a="1"/>
  <c r="N6079" i="3" s="1"/>
  <c r="O6079" i="3" a="1"/>
  <c r="O6079" i="3" s="1"/>
  <c r="N5723" i="3" a="1"/>
  <c r="N5723" i="3" s="1"/>
  <c r="O5723" i="3" a="1"/>
  <c r="O5723" i="3" s="1"/>
  <c r="O5519" i="3" a="1"/>
  <c r="O5519" i="3" s="1"/>
  <c r="O8903" i="3" a="1"/>
  <c r="O8903" i="3" s="1"/>
  <c r="N5394" i="3" a="1"/>
  <c r="N5394" i="3" s="1"/>
  <c r="O5394" i="3" a="1"/>
  <c r="O5394" i="3" s="1"/>
  <c r="O8585" i="3" a="1"/>
  <c r="O8585" i="3" s="1"/>
  <c r="O8284" i="3" a="1"/>
  <c r="O8284" i="3" s="1"/>
  <c r="N8320" i="3" a="1"/>
  <c r="N8320" i="3" s="1"/>
  <c r="N7272" i="3" a="1"/>
  <c r="N7272" i="3" s="1"/>
  <c r="N6247" i="3" a="1"/>
  <c r="N6247" i="3" s="1"/>
  <c r="O6247" i="3" a="1"/>
  <c r="O6247" i="3" s="1"/>
  <c r="N5725" i="3" a="1"/>
  <c r="N5725" i="3" s="1"/>
  <c r="O5725" i="3" a="1"/>
  <c r="O5725" i="3" s="1"/>
  <c r="O9134" i="3" a="1"/>
  <c r="O9134" i="3" s="1"/>
  <c r="O6392" i="3" a="1"/>
  <c r="O6392" i="3" s="1"/>
  <c r="O8678" i="3" a="1"/>
  <c r="O8678" i="3" s="1"/>
  <c r="N6402" i="3" a="1"/>
  <c r="N6402" i="3" s="1"/>
  <c r="O6402" i="3" a="1"/>
  <c r="O6402" i="3" s="1"/>
  <c r="O7231" i="3" a="1"/>
  <c r="O7231" i="3" s="1"/>
  <c r="N7472" i="3" a="1"/>
  <c r="N7472" i="3" s="1"/>
  <c r="O7472" i="3" a="1"/>
  <c r="O7472" i="3" s="1"/>
  <c r="O5735" i="3" a="1"/>
  <c r="O5735" i="3" s="1"/>
  <c r="N6902" i="3" a="1"/>
  <c r="N6902" i="3" s="1"/>
  <c r="O6902" i="3" a="1"/>
  <c r="O6902" i="3" s="1"/>
  <c r="N8052" i="3" a="1"/>
  <c r="N8052" i="3" s="1"/>
  <c r="O8052" i="3" a="1"/>
  <c r="O8052" i="3" s="1"/>
  <c r="N5287" i="3" a="1"/>
  <c r="N5287" i="3" s="1"/>
  <c r="O5287" i="3" a="1"/>
  <c r="O5287" i="3" s="1"/>
  <c r="O5816" i="3" a="1"/>
  <c r="O5816" i="3" s="1"/>
  <c r="O6564" i="3" a="1"/>
  <c r="O6564" i="3" s="1"/>
  <c r="O5242" i="3" a="1"/>
  <c r="O5242" i="3" s="1"/>
  <c r="O6487" i="3" a="1"/>
  <c r="O6487" i="3" s="1"/>
  <c r="O4893" i="3" a="1"/>
  <c r="O4893" i="3" s="1"/>
  <c r="O5159" i="3" a="1"/>
  <c r="O5159" i="3" s="1"/>
  <c r="O5047" i="3" a="1"/>
  <c r="O5047" i="3" s="1"/>
  <c r="O6177" i="3" a="1"/>
  <c r="O6177" i="3" s="1"/>
  <c r="O5817" i="3" a="1"/>
  <c r="O5817" i="3" s="1"/>
  <c r="O5227" i="3" a="1"/>
  <c r="O5227" i="3" s="1"/>
  <c r="N5893" i="3" a="1"/>
  <c r="N5893" i="3" s="1"/>
  <c r="O5893" i="3" a="1"/>
  <c r="O5893" i="3" s="1"/>
  <c r="O8424" i="3" a="1"/>
  <c r="O8424" i="3" s="1"/>
  <c r="O5365" i="3" a="1"/>
  <c r="O5365" i="3" s="1"/>
  <c r="O8428" i="3" a="1"/>
  <c r="O8428" i="3" s="1"/>
  <c r="O4855" i="3" a="1"/>
  <c r="O4855" i="3" s="1"/>
  <c r="N6053" i="3" a="1"/>
  <c r="N6053" i="3" s="1"/>
  <c r="O6053" i="3" a="1"/>
  <c r="O6053" i="3" s="1"/>
  <c r="N5927" i="3" a="1"/>
  <c r="N5927" i="3" s="1"/>
  <c r="O5927" i="3" a="1"/>
  <c r="O5927" i="3" s="1"/>
  <c r="O5255" i="3" a="1"/>
  <c r="O5255" i="3" s="1"/>
  <c r="O6461" i="3" a="1"/>
  <c r="O6461" i="3" s="1"/>
  <c r="O4967" i="3" a="1"/>
  <c r="O4967" i="3" s="1"/>
  <c r="O4969" i="3" a="1"/>
  <c r="O4969" i="3" s="1"/>
  <c r="O6044" i="3" a="1"/>
  <c r="O6044" i="3" s="1"/>
  <c r="O6016" i="3" a="1"/>
  <c r="O6016" i="3" s="1"/>
  <c r="O5551" i="3" a="1"/>
  <c r="O5551" i="3" s="1"/>
  <c r="O5387" i="3" a="1"/>
  <c r="O5387" i="3" s="1"/>
  <c r="O5640" i="3" a="1"/>
  <c r="O5640" i="3" s="1"/>
  <c r="O7890" i="3" a="1"/>
  <c r="O7890" i="3" s="1"/>
  <c r="O6416" i="3" a="1"/>
  <c r="O6416" i="3" s="1"/>
  <c r="O6500" i="3" a="1"/>
  <c r="O6500" i="3" s="1"/>
  <c r="O8751" i="3" a="1"/>
  <c r="O8751" i="3" s="1"/>
  <c r="O5958" i="3" a="1"/>
  <c r="O5958" i="3" s="1"/>
  <c r="O5411" i="3" a="1"/>
  <c r="O5411" i="3" s="1"/>
  <c r="O5924" i="3" a="1"/>
  <c r="O5924" i="3" s="1"/>
  <c r="O6533" i="3" a="1"/>
  <c r="O6533" i="3" s="1"/>
  <c r="O6444" i="3" a="1"/>
  <c r="O6444" i="3" s="1"/>
  <c r="N8134" i="3" a="1"/>
  <c r="N8134" i="3" s="1"/>
  <c r="O8134" i="3" a="1"/>
  <c r="O8134" i="3" s="1"/>
  <c r="O7474" i="3" a="1"/>
  <c r="O7474" i="3" s="1"/>
  <c r="O7624" i="3" a="1"/>
  <c r="O7624" i="3" s="1"/>
  <c r="N7694" i="3" a="1"/>
  <c r="N7694" i="3" s="1"/>
  <c r="O8037" i="3" a="1"/>
  <c r="O8037" i="3" s="1"/>
  <c r="O8221" i="3" a="1"/>
  <c r="O8221" i="3" s="1"/>
  <c r="O7290" i="3" a="1"/>
  <c r="O7290" i="3" s="1"/>
  <c r="O7703" i="3" a="1"/>
  <c r="O7703" i="3" s="1"/>
  <c r="O7684" i="3" a="1"/>
  <c r="O7684" i="3" s="1"/>
  <c r="O7517" i="3" a="1"/>
  <c r="O7517" i="3" s="1"/>
  <c r="O9515" i="3" a="1"/>
  <c r="O9515" i="3" s="1"/>
  <c r="O8152" i="3" a="1"/>
  <c r="O8152" i="3" s="1"/>
  <c r="O8000" i="3" a="1"/>
  <c r="O8000" i="3" s="1"/>
  <c r="N8222" i="3" a="1"/>
  <c r="N8222" i="3" s="1"/>
  <c r="O8222" i="3" a="1"/>
  <c r="O8222" i="3" s="1"/>
  <c r="O7780" i="3" a="1"/>
  <c r="O7780" i="3" s="1"/>
  <c r="O9204" i="3" a="1"/>
  <c r="O9204" i="3" s="1"/>
  <c r="O8658" i="3" a="1"/>
  <c r="O8658" i="3" s="1"/>
  <c r="O9058" i="3" a="1"/>
  <c r="O9058" i="3" s="1"/>
  <c r="O8608" i="3" a="1"/>
  <c r="O8608" i="3" s="1"/>
  <c r="O8456" i="3" a="1"/>
  <c r="O8456" i="3" s="1"/>
  <c r="O8876" i="3" a="1"/>
  <c r="O8876" i="3" s="1"/>
  <c r="N9996" i="3" a="1"/>
  <c r="N9996" i="3" s="1"/>
  <c r="O9996" i="3" a="1"/>
  <c r="O9996" i="3" s="1"/>
  <c r="O9757" i="3" a="1"/>
  <c r="O9757" i="3" s="1"/>
  <c r="O9948" i="3" a="1"/>
  <c r="O9948" i="3" s="1"/>
  <c r="O8928" i="3" a="1"/>
  <c r="O8928" i="3" s="1"/>
  <c r="O8045" i="3" a="1"/>
  <c r="O8045" i="3" s="1"/>
  <c r="O7079" i="3" a="1"/>
  <c r="O7079" i="3" s="1"/>
  <c r="O8050" i="3" a="1"/>
  <c r="O8050" i="3" s="1"/>
  <c r="O9415" i="3" a="1"/>
  <c r="O9415" i="3" s="1"/>
  <c r="O5420" i="3" a="1"/>
  <c r="O5420" i="3" s="1"/>
  <c r="O6577" i="3" a="1"/>
  <c r="O6577" i="3" s="1"/>
  <c r="O7826" i="3" a="1"/>
  <c r="O7826" i="3" s="1"/>
  <c r="N9234" i="3" a="1"/>
  <c r="N9234" i="3" s="1"/>
  <c r="N6761" i="3" a="1"/>
  <c r="N6761" i="3" s="1"/>
  <c r="O6761" i="3" a="1"/>
  <c r="O6761" i="3" s="1"/>
  <c r="O7690" i="3" a="1"/>
  <c r="O7690" i="3" s="1"/>
  <c r="O8087" i="3" a="1"/>
  <c r="O8087" i="3" s="1"/>
  <c r="N8410" i="3" a="1"/>
  <c r="N8410" i="3" s="1"/>
  <c r="O8410" i="3" a="1"/>
  <c r="O8410" i="3" s="1"/>
  <c r="O7141" i="3" a="1"/>
  <c r="O7141" i="3" s="1"/>
  <c r="N8940" i="3" a="1"/>
  <c r="N8940" i="3" s="1"/>
  <c r="O8940" i="3" a="1"/>
  <c r="O8940" i="3" s="1"/>
  <c r="N9371" i="3" a="1"/>
  <c r="N9371" i="3" s="1"/>
  <c r="O9371" i="3" a="1"/>
  <c r="O9371" i="3" s="1"/>
  <c r="O6148" i="3" a="1"/>
  <c r="O6148" i="3" s="1"/>
  <c r="N9066" i="3" a="1"/>
  <c r="N9066" i="3" s="1"/>
  <c r="O9066" i="3" a="1"/>
  <c r="O9066" i="3" s="1"/>
  <c r="O9688" i="3" a="1"/>
  <c r="O9688" i="3" s="1"/>
  <c r="O6938" i="3" a="1"/>
  <c r="O6938" i="3" s="1"/>
  <c r="O8282" i="3" a="1"/>
  <c r="O8282" i="3" s="1"/>
  <c r="O9410" i="3" a="1"/>
  <c r="O9410" i="3" s="1"/>
  <c r="O8244" i="3" a="1"/>
  <c r="O8244" i="3" s="1"/>
  <c r="O9040" i="3" a="1"/>
  <c r="O9040" i="3" s="1"/>
  <c r="O4320" i="3" a="1"/>
  <c r="O4320" i="3" s="1"/>
  <c r="O7301" i="3" a="1"/>
  <c r="O7301" i="3" s="1"/>
  <c r="O9401" i="3" a="1"/>
  <c r="O9401" i="3" s="1"/>
  <c r="O5955" i="3" a="1"/>
  <c r="O5955" i="3" s="1"/>
  <c r="O9340" i="3" a="1"/>
  <c r="O9340" i="3" s="1"/>
  <c r="O2910" i="3" a="1"/>
  <c r="O2910" i="3" s="1"/>
  <c r="O8861" i="3" a="1"/>
  <c r="O8861" i="3" s="1"/>
  <c r="O7073" i="3" a="1"/>
  <c r="O7073" i="3" s="1"/>
  <c r="O9478" i="3" a="1"/>
  <c r="O9478" i="3" s="1"/>
  <c r="O6678" i="3" a="1"/>
  <c r="O6678" i="3" s="1"/>
  <c r="O9203" i="3" a="1"/>
  <c r="O9203" i="3" s="1"/>
  <c r="O2687" i="3" a="1"/>
  <c r="O2687" i="3" s="1"/>
  <c r="O8141" i="3" a="1"/>
  <c r="O8141" i="3" s="1"/>
  <c r="O2858" i="3" a="1"/>
  <c r="O2858" i="3" s="1"/>
  <c r="O7137" i="3" a="1"/>
  <c r="O7137" i="3" s="1"/>
  <c r="O8316" i="3" a="1"/>
  <c r="O8316" i="3" s="1"/>
  <c r="O9063" i="3" a="1"/>
  <c r="O9063" i="3" s="1"/>
  <c r="N8884" i="3" a="1"/>
  <c r="N8884" i="3" s="1"/>
  <c r="O8884" i="3" a="1"/>
  <c r="O8884" i="3" s="1"/>
  <c r="O7629" i="3" a="1"/>
  <c r="O7629" i="3" s="1"/>
  <c r="N3178" i="3" a="1"/>
  <c r="N3178" i="3" s="1"/>
  <c r="O3178" i="3" a="1"/>
  <c r="O3178" i="3" s="1"/>
  <c r="O9231" i="3" a="1"/>
  <c r="O9231" i="3" s="1"/>
  <c r="O4451" i="3" a="1"/>
  <c r="O4451" i="3" s="1"/>
  <c r="O7542" i="3" a="1"/>
  <c r="O7542" i="3" s="1"/>
  <c r="N8831" i="3" a="1"/>
  <c r="N8831" i="3" s="1"/>
  <c r="O8831" i="3" a="1"/>
  <c r="O8831" i="3" s="1"/>
  <c r="N6569" i="3" a="1"/>
  <c r="N6569" i="3" s="1"/>
  <c r="O6569" i="3" a="1"/>
  <c r="O6569" i="3" s="1"/>
  <c r="N7916" i="3" a="1"/>
  <c r="N7916" i="3" s="1"/>
  <c r="O7916" i="3" a="1"/>
  <c r="O7916" i="3" s="1"/>
  <c r="N9055" i="3" a="1"/>
  <c r="N9055" i="3" s="1"/>
  <c r="O9055" i="3" a="1"/>
  <c r="O9055" i="3" s="1"/>
  <c r="N8628" i="3" a="1"/>
  <c r="N8628" i="3" s="1"/>
  <c r="O8628" i="3" a="1"/>
  <c r="O8628" i="3" s="1"/>
  <c r="N6165" i="3" a="1"/>
  <c r="N6165" i="3" s="1"/>
  <c r="O6165" i="3" a="1"/>
  <c r="O6165" i="3" s="1"/>
  <c r="N7617" i="3" a="1"/>
  <c r="N7617" i="3" s="1"/>
  <c r="O7617" i="3" a="1"/>
  <c r="O7617" i="3" s="1"/>
  <c r="N6373" i="3" a="1"/>
  <c r="N6373" i="3" s="1"/>
  <c r="O6373" i="3" a="1"/>
  <c r="O6373" i="3" s="1"/>
  <c r="N5109" i="3" a="1"/>
  <c r="N5109" i="3" s="1"/>
  <c r="O5109" i="3" a="1"/>
  <c r="O5109" i="3" s="1"/>
  <c r="N8889" i="3" a="1"/>
  <c r="N8889" i="3" s="1"/>
  <c r="O8889" i="3" a="1"/>
  <c r="O8889" i="3" s="1"/>
  <c r="N5742" i="3" a="1"/>
  <c r="N5742" i="3" s="1"/>
  <c r="O5742" i="3" a="1"/>
  <c r="O5742" i="3" s="1"/>
  <c r="N5130" i="3" a="1"/>
  <c r="N5130" i="3" s="1"/>
  <c r="O5130" i="3" a="1"/>
  <c r="O5130" i="3" s="1"/>
  <c r="N9726" i="3" a="1"/>
  <c r="N9726" i="3" s="1"/>
  <c r="O9726" i="3" a="1"/>
  <c r="O9726" i="3" s="1"/>
  <c r="O9251" i="3" a="1"/>
  <c r="O9251" i="3" s="1"/>
  <c r="N9915" i="3" a="1"/>
  <c r="N9915" i="3" s="1"/>
  <c r="O9915" i="3" a="1"/>
  <c r="O9915" i="3" s="1"/>
  <c r="N9805" i="3" a="1"/>
  <c r="N9805" i="3" s="1"/>
  <c r="O9805" i="3" a="1"/>
  <c r="O9805" i="3" s="1"/>
  <c r="N7285" i="3" a="1"/>
  <c r="N7285" i="3" s="1"/>
  <c r="O7285" i="3" a="1"/>
  <c r="O7285" i="3" s="1"/>
  <c r="N5336" i="3" a="1"/>
  <c r="N5336" i="3" s="1"/>
  <c r="O5336" i="3" a="1"/>
  <c r="O5336" i="3" s="1"/>
  <c r="N9353" i="3" a="1"/>
  <c r="N9353" i="3" s="1"/>
  <c r="O9353" i="3" a="1"/>
  <c r="O9353" i="3" s="1"/>
  <c r="N6703" i="3" a="1"/>
  <c r="N6703" i="3" s="1"/>
  <c r="O6703" i="3" a="1"/>
  <c r="O6703" i="3" s="1"/>
  <c r="N5535" i="3" a="1"/>
  <c r="N5535" i="3" s="1"/>
  <c r="O5535" i="3" a="1"/>
  <c r="O5535" i="3" s="1"/>
  <c r="N9210" i="3" a="1"/>
  <c r="N9210" i="3" s="1"/>
  <c r="O9210" i="3" a="1"/>
  <c r="O9210" i="3" s="1"/>
  <c r="N8314" i="3" a="1"/>
  <c r="N8314" i="3" s="1"/>
  <c r="O8314" i="3" a="1"/>
  <c r="O8314" i="3" s="1"/>
  <c r="N7538" i="3" a="1"/>
  <c r="N7538" i="3" s="1"/>
  <c r="O7538" i="3" a="1"/>
  <c r="O7538" i="3" s="1"/>
  <c r="O9620" i="3" a="1"/>
  <c r="O9620" i="3" s="1"/>
  <c r="N8203" i="3" a="1"/>
  <c r="N8203" i="3" s="1"/>
  <c r="O8203" i="3" a="1"/>
  <c r="O8203" i="3" s="1"/>
  <c r="O5931" i="3" a="1"/>
  <c r="O5931" i="3" s="1"/>
  <c r="N5768" i="3" a="1"/>
  <c r="N5768" i="3" s="1"/>
  <c r="O5768" i="3" a="1"/>
  <c r="O5768" i="3" s="1"/>
  <c r="N9823" i="3" a="1"/>
  <c r="N9823" i="3" s="1"/>
  <c r="O9823" i="3" a="1"/>
  <c r="O9823" i="3" s="1"/>
  <c r="N6209" i="3" a="1"/>
  <c r="N6209" i="3" s="1"/>
  <c r="O6209" i="3" a="1"/>
  <c r="O6209" i="3" s="1"/>
  <c r="N5902" i="3" a="1"/>
  <c r="N5902" i="3" s="1"/>
  <c r="O5902" i="3" a="1"/>
  <c r="O5902" i="3" s="1"/>
  <c r="N5589" i="3" a="1"/>
  <c r="N5589" i="3" s="1"/>
  <c r="O5589" i="3" a="1"/>
  <c r="O5589" i="3" s="1"/>
  <c r="N5348" i="3" a="1"/>
  <c r="N5348" i="3" s="1"/>
  <c r="O5348" i="3" a="1"/>
  <c r="O5348" i="3" s="1"/>
  <c r="N5492" i="3" a="1"/>
  <c r="N5492" i="3" s="1"/>
  <c r="O5492" i="3" a="1"/>
  <c r="O5492" i="3" s="1"/>
  <c r="N9766" i="3" a="1"/>
  <c r="N9766" i="3" s="1"/>
  <c r="O9766" i="3" a="1"/>
  <c r="O9766" i="3" s="1"/>
  <c r="N4937" i="3" a="1"/>
  <c r="N4937" i="3" s="1"/>
  <c r="O4937" i="3" a="1"/>
  <c r="O4937" i="3" s="1"/>
  <c r="O9727" i="3" a="1"/>
  <c r="O9727" i="3" s="1"/>
  <c r="N9062" i="3" a="1"/>
  <c r="N9062" i="3" s="1"/>
  <c r="O9062" i="3" a="1"/>
  <c r="O9062" i="3" s="1"/>
  <c r="N9068" i="3" a="1"/>
  <c r="N9068" i="3" s="1"/>
  <c r="N6809" i="3" a="1"/>
  <c r="N6809" i="3" s="1"/>
  <c r="O6809" i="3" a="1"/>
  <c r="O6809" i="3" s="1"/>
  <c r="N7360" i="3" a="1"/>
  <c r="N7360" i="3" s="1"/>
  <c r="O7360" i="3" a="1"/>
  <c r="O7360" i="3" s="1"/>
  <c r="N5293" i="3" a="1"/>
  <c r="N5293" i="3" s="1"/>
  <c r="O5293" i="3" a="1"/>
  <c r="O5293" i="3" s="1"/>
  <c r="N8641" i="3" a="1"/>
  <c r="N8641" i="3" s="1"/>
  <c r="O8641" i="3" a="1"/>
  <c r="O8641" i="3" s="1"/>
  <c r="O7789" i="3" a="1"/>
  <c r="O7789" i="3" s="1"/>
  <c r="N6685" i="3" a="1"/>
  <c r="N6685" i="3" s="1"/>
  <c r="O6685" i="3" a="1"/>
  <c r="O6685" i="3" s="1"/>
  <c r="N9711" i="3" a="1"/>
  <c r="N9711" i="3" s="1"/>
  <c r="O9711" i="3" a="1"/>
  <c r="O9711" i="3" s="1"/>
  <c r="O5277" i="3" a="1"/>
  <c r="O5277" i="3" s="1"/>
  <c r="N7919" i="3" a="1"/>
  <c r="N7919" i="3" s="1"/>
  <c r="O7919" i="3" a="1"/>
  <c r="O7919" i="3" s="1"/>
  <c r="N5606" i="3" a="1"/>
  <c r="N5606" i="3" s="1"/>
  <c r="O5606" i="3" a="1"/>
  <c r="O5606" i="3" s="1"/>
  <c r="N5332" i="3" a="1"/>
  <c r="N5332" i="3" s="1"/>
  <c r="O5332" i="3" a="1"/>
  <c r="O5332" i="3" s="1"/>
  <c r="N9429" i="3" a="1"/>
  <c r="N9429" i="3" s="1"/>
  <c r="O9429" i="3" a="1"/>
  <c r="O9429" i="3" s="1"/>
  <c r="N8910" i="3" a="1"/>
  <c r="N8910" i="3" s="1"/>
  <c r="O8910" i="3" a="1"/>
  <c r="O8910" i="3" s="1"/>
  <c r="O8075" i="3" a="1"/>
  <c r="O8075" i="3" s="1"/>
  <c r="N9848" i="3" a="1"/>
  <c r="N9848" i="3" s="1"/>
  <c r="O9848" i="3" a="1"/>
  <c r="O9848" i="3" s="1"/>
  <c r="N9609" i="3" a="1"/>
  <c r="N9609" i="3" s="1"/>
  <c r="O9609" i="3" a="1"/>
  <c r="O9609" i="3" s="1"/>
  <c r="N7166" i="3" a="1"/>
  <c r="N7166" i="3" s="1"/>
  <c r="O7166" i="3" a="1"/>
  <c r="O7166" i="3" s="1"/>
  <c r="N8460" i="3" a="1"/>
  <c r="N8460" i="3" s="1"/>
  <c r="O8460" i="3" a="1"/>
  <c r="O8460" i="3" s="1"/>
  <c r="O7974" i="3" a="1"/>
  <c r="O7974" i="3" s="1"/>
  <c r="O8619" i="3" a="1"/>
  <c r="O8619" i="3" s="1"/>
  <c r="O7945" i="3" a="1"/>
  <c r="O7945" i="3" s="1"/>
  <c r="N6376" i="3" a="1"/>
  <c r="N6376" i="3" s="1"/>
  <c r="O6376" i="3" a="1"/>
  <c r="O6376" i="3" s="1"/>
  <c r="O5761" i="3" a="1"/>
  <c r="O5761" i="3" s="1"/>
  <c r="O7454" i="3" a="1"/>
  <c r="O7454" i="3" s="1"/>
  <c r="N7504" i="3" a="1"/>
  <c r="N7504" i="3" s="1"/>
  <c r="O7504" i="3" a="1"/>
  <c r="O7504" i="3" s="1"/>
  <c r="N6515" i="3" a="1"/>
  <c r="N6515" i="3" s="1"/>
  <c r="O6515" i="3" a="1"/>
  <c r="O6515" i="3" s="1"/>
  <c r="O8953" i="3" a="1"/>
  <c r="O8953" i="3" s="1"/>
  <c r="N5070" i="3" a="1"/>
  <c r="N5070" i="3" s="1"/>
  <c r="O5070" i="3" a="1"/>
  <c r="O5070" i="3" s="1"/>
  <c r="O5950" i="3" a="1"/>
  <c r="O5950" i="3" s="1"/>
  <c r="N8491" i="3" a="1"/>
  <c r="N8491" i="3" s="1"/>
  <c r="O8491" i="3" a="1"/>
  <c r="O8491" i="3" s="1"/>
  <c r="N5848" i="3" a="1"/>
  <c r="N5848" i="3" s="1"/>
  <c r="O5848" i="3" a="1"/>
  <c r="O5848" i="3" s="1"/>
  <c r="O9341" i="3" a="1"/>
  <c r="O9341" i="3" s="1"/>
  <c r="O8031" i="3" a="1"/>
  <c r="O8031" i="3" s="1"/>
  <c r="N6253" i="3" a="1"/>
  <c r="N6253" i="3" s="1"/>
  <c r="O6253" i="3" a="1"/>
  <c r="O6253" i="3" s="1"/>
  <c r="N5085" i="3" a="1"/>
  <c r="N5085" i="3" s="1"/>
  <c r="O5085" i="3" a="1"/>
  <c r="O5085" i="3" s="1"/>
  <c r="N5395" i="3" a="1"/>
  <c r="N5395" i="3" s="1"/>
  <c r="O5395" i="3" a="1"/>
  <c r="O5395" i="3" s="1"/>
  <c r="N6379" i="3" a="1"/>
  <c r="N6379" i="3" s="1"/>
  <c r="O6379" i="3" a="1"/>
  <c r="O6379" i="3" s="1"/>
  <c r="N6178" i="3" a="1"/>
  <c r="N6178" i="3" s="1"/>
  <c r="O6178" i="3" a="1"/>
  <c r="O6178" i="3" s="1"/>
  <c r="N7886" i="3" a="1"/>
  <c r="N7886" i="3" s="1"/>
  <c r="N6529" i="3" a="1"/>
  <c r="N6529" i="3" s="1"/>
  <c r="O6529" i="3" a="1"/>
  <c r="O6529" i="3" s="1"/>
  <c r="N4915" i="3" a="1"/>
  <c r="N4915" i="3" s="1"/>
  <c r="O4915" i="3" a="1"/>
  <c r="O4915" i="3" s="1"/>
  <c r="N8668" i="3" a="1"/>
  <c r="N8668" i="3" s="1"/>
  <c r="O8668" i="3" a="1"/>
  <c r="O8668" i="3" s="1"/>
  <c r="N7438" i="3" a="1"/>
  <c r="N7438" i="3" s="1"/>
  <c r="O7438" i="3" a="1"/>
  <c r="O7438" i="3" s="1"/>
  <c r="N8015" i="3" a="1"/>
  <c r="N8015" i="3" s="1"/>
  <c r="O8015" i="3" a="1"/>
  <c r="O8015" i="3" s="1"/>
  <c r="O6764" i="3" a="1"/>
  <c r="O6764" i="3" s="1"/>
  <c r="N7518" i="3" a="1"/>
  <c r="N7518" i="3" s="1"/>
  <c r="O7518" i="3" a="1"/>
  <c r="O7518" i="3" s="1"/>
  <c r="O6338" i="3" a="1"/>
  <c r="O6338" i="3" s="1"/>
  <c r="O7387" i="3" a="1"/>
  <c r="O7387" i="3" s="1"/>
  <c r="N6908" i="3" a="1"/>
  <c r="N6908" i="3" s="1"/>
  <c r="O6908" i="3" a="1"/>
  <c r="O6908" i="3" s="1"/>
  <c r="N6163" i="3" a="1"/>
  <c r="N6163" i="3" s="1"/>
  <c r="O6163" i="3" a="1"/>
  <c r="O6163" i="3" s="1"/>
  <c r="N9046" i="3" a="1"/>
  <c r="N9046" i="3" s="1"/>
  <c r="O9046" i="3" a="1"/>
  <c r="O9046" i="3" s="1"/>
  <c r="N6816" i="3" a="1"/>
  <c r="N6816" i="3" s="1"/>
  <c r="O6816" i="3" a="1"/>
  <c r="O6816" i="3" s="1"/>
  <c r="N4870" i="3" a="1"/>
  <c r="N4870" i="3" s="1"/>
  <c r="O4870" i="3" a="1"/>
  <c r="O4870" i="3" s="1"/>
  <c r="N7788" i="3" a="1"/>
  <c r="N7788" i="3" s="1"/>
  <c r="O7788" i="3" a="1"/>
  <c r="O7788" i="3" s="1"/>
  <c r="N6654" i="3" a="1"/>
  <c r="N6654" i="3" s="1"/>
  <c r="O6654" i="3" a="1"/>
  <c r="O6654" i="3" s="1"/>
  <c r="N6248" i="3" a="1"/>
  <c r="N6248" i="3" s="1"/>
  <c r="O8357" i="3" a="1"/>
  <c r="O8357" i="3" s="1"/>
  <c r="N6803" i="3" a="1"/>
  <c r="N6803" i="3" s="1"/>
  <c r="O6803" i="3" a="1"/>
  <c r="O6803" i="3" s="1"/>
  <c r="N8223" i="3" a="1"/>
  <c r="N8223" i="3" s="1"/>
  <c r="O8223" i="3" a="1"/>
  <c r="O8223" i="3" s="1"/>
  <c r="N8149" i="3" a="1"/>
  <c r="N8149" i="3" s="1"/>
  <c r="O8149" i="3" a="1"/>
  <c r="O8149" i="3" s="1"/>
  <c r="N7822" i="3" a="1"/>
  <c r="N7822" i="3" s="1"/>
  <c r="O7822" i="3" a="1"/>
  <c r="O7822" i="3" s="1"/>
  <c r="N6598" i="3" a="1"/>
  <c r="N6598" i="3" s="1"/>
  <c r="O6598" i="3" a="1"/>
  <c r="O6598" i="3" s="1"/>
  <c r="N7067" i="3" a="1"/>
  <c r="N7067" i="3" s="1"/>
  <c r="O7067" i="3" a="1"/>
  <c r="O7067" i="3" s="1"/>
  <c r="N5612" i="3" a="1"/>
  <c r="N5612" i="3" s="1"/>
  <c r="O5612" i="3" a="1"/>
  <c r="O5612" i="3" s="1"/>
  <c r="N6479" i="3" a="1"/>
  <c r="N6479" i="3" s="1"/>
  <c r="O6479" i="3" a="1"/>
  <c r="O6479" i="3" s="1"/>
  <c r="N5712" i="3" a="1"/>
  <c r="N5712" i="3" s="1"/>
  <c r="O5712" i="3" a="1"/>
  <c r="O5712" i="3" s="1"/>
  <c r="O5121" i="3" a="1"/>
  <c r="O5121" i="3" s="1"/>
  <c r="N5947" i="3" a="1"/>
  <c r="N5947" i="3" s="1"/>
  <c r="O5947" i="3" a="1"/>
  <c r="O5947" i="3" s="1"/>
  <c r="N5440" i="3" a="1"/>
  <c r="N5440" i="3" s="1"/>
  <c r="O5440" i="3" a="1"/>
  <c r="O5440" i="3" s="1"/>
  <c r="O7481" i="3" a="1"/>
  <c r="O7481" i="3" s="1"/>
  <c r="N5101" i="3" a="1"/>
  <c r="N5101" i="3" s="1"/>
  <c r="O5101" i="3" a="1"/>
  <c r="O5101" i="3" s="1"/>
  <c r="O5079" i="3" a="1"/>
  <c r="O5079" i="3" s="1"/>
  <c r="O6583" i="3" a="1"/>
  <c r="O6583" i="3" s="1"/>
  <c r="N5155" i="3" a="1"/>
  <c r="N5155" i="3" s="1"/>
  <c r="O5155" i="3" a="1"/>
  <c r="O5155" i="3" s="1"/>
  <c r="N5843" i="3" a="1"/>
  <c r="N5843" i="3" s="1"/>
  <c r="O5843" i="3" a="1"/>
  <c r="O5843" i="3" s="1"/>
  <c r="N5755" i="3" a="1"/>
  <c r="N5755" i="3" s="1"/>
  <c r="O5755" i="3" a="1"/>
  <c r="O5755" i="3" s="1"/>
  <c r="N4919" i="3" a="1"/>
  <c r="N4919" i="3" s="1"/>
  <c r="O4919" i="3" a="1"/>
  <c r="O4919" i="3" s="1"/>
  <c r="N6183" i="3" a="1"/>
  <c r="N6183" i="3" s="1"/>
  <c r="O6183" i="3" a="1"/>
  <c r="O6183" i="3" s="1"/>
  <c r="O5993" i="3" a="1"/>
  <c r="O5993" i="3" s="1"/>
  <c r="O4861" i="3" a="1"/>
  <c r="O4861" i="3" s="1"/>
  <c r="O4890" i="3" a="1"/>
  <c r="O4890" i="3" s="1"/>
  <c r="O4913" i="3" a="1"/>
  <c r="O4913" i="3" s="1"/>
  <c r="N5211" i="3" a="1"/>
  <c r="N5211" i="3" s="1"/>
  <c r="O5211" i="3" a="1"/>
  <c r="O5211" i="3" s="1"/>
  <c r="N5974" i="3" a="1"/>
  <c r="N5974" i="3" s="1"/>
  <c r="O5974" i="3" a="1"/>
  <c r="O5974" i="3" s="1"/>
  <c r="O5058" i="3" a="1"/>
  <c r="O5058" i="3" s="1"/>
  <c r="O6712" i="3" a="1"/>
  <c r="O6712" i="3" s="1"/>
  <c r="O6310" i="3" a="1"/>
  <c r="O6310" i="3" s="1"/>
  <c r="O5049" i="3" a="1"/>
  <c r="O5049" i="3" s="1"/>
  <c r="N5769" i="3" a="1"/>
  <c r="N5769" i="3" s="1"/>
  <c r="O5769" i="3" a="1"/>
  <c r="O5769" i="3" s="1"/>
  <c r="O5866" i="3" a="1"/>
  <c r="O5866" i="3" s="1"/>
  <c r="N6266" i="3" a="1"/>
  <c r="N6266" i="3" s="1"/>
  <c r="O6266" i="3" a="1"/>
  <c r="O6266" i="3" s="1"/>
  <c r="O5983" i="3" a="1"/>
  <c r="O5983" i="3" s="1"/>
  <c r="N5745" i="3" a="1"/>
  <c r="N5745" i="3" s="1"/>
  <c r="O5745" i="3" a="1"/>
  <c r="O5745" i="3" s="1"/>
  <c r="N6640" i="3" a="1"/>
  <c r="N6640" i="3" s="1"/>
  <c r="O6640" i="3" a="1"/>
  <c r="O6640" i="3" s="1"/>
  <c r="O5911" i="3" a="1"/>
  <c r="O5911" i="3" s="1"/>
  <c r="O6270" i="3" a="1"/>
  <c r="O6270" i="3" s="1"/>
  <c r="O6262" i="3" a="1"/>
  <c r="O6262" i="3" s="1"/>
  <c r="O5465" i="3" a="1"/>
  <c r="O5465" i="3" s="1"/>
  <c r="O6616" i="3" a="1"/>
  <c r="O6616" i="3" s="1"/>
  <c r="N5881" i="3" a="1"/>
  <c r="N5881" i="3" s="1"/>
  <c r="O5881" i="3" a="1"/>
  <c r="O5881" i="3" s="1"/>
  <c r="O7539" i="3" a="1"/>
  <c r="O7539" i="3" s="1"/>
  <c r="N6568" i="3" a="1"/>
  <c r="N6568" i="3" s="1"/>
  <c r="O6568" i="3" a="1"/>
  <c r="O6568" i="3" s="1"/>
  <c r="O7693" i="3" a="1"/>
  <c r="O7693" i="3" s="1"/>
  <c r="O8468" i="3" a="1"/>
  <c r="O8468" i="3" s="1"/>
  <c r="O6356" i="3" a="1"/>
  <c r="O6356" i="3" s="1"/>
  <c r="O8634" i="3" a="1"/>
  <c r="O8634" i="3" s="1"/>
  <c r="N7899" i="3" a="1"/>
  <c r="N7899" i="3" s="1"/>
  <c r="O7899" i="3" a="1"/>
  <c r="O7899" i="3" s="1"/>
  <c r="O7046" i="3" a="1"/>
  <c r="O7046" i="3" s="1"/>
  <c r="O6706" i="3" a="1"/>
  <c r="O6706" i="3" s="1"/>
  <c r="O8432" i="3" a="1"/>
  <c r="O8432" i="3" s="1"/>
  <c r="O8574" i="3" a="1"/>
  <c r="O8574" i="3" s="1"/>
  <c r="O9123" i="3" a="1"/>
  <c r="O9123" i="3" s="1"/>
  <c r="N8789" i="3" a="1"/>
  <c r="N8789" i="3" s="1"/>
  <c r="O8789" i="3" a="1"/>
  <c r="O8789" i="3" s="1"/>
  <c r="O7464" i="3" a="1"/>
  <c r="O7464" i="3" s="1"/>
  <c r="O7983" i="3" a="1"/>
  <c r="O7983" i="3" s="1"/>
  <c r="O8413" i="3" a="1"/>
  <c r="O8413" i="3" s="1"/>
  <c r="N8246" i="3" a="1"/>
  <c r="N8246" i="3" s="1"/>
  <c r="O8246" i="3" a="1"/>
  <c r="O8246" i="3" s="1"/>
  <c r="O8824" i="3" a="1"/>
  <c r="O8824" i="3" s="1"/>
  <c r="N9554" i="3" a="1"/>
  <c r="N9554" i="3" s="1"/>
  <c r="O9554" i="3" a="1"/>
  <c r="O9554" i="3" s="1"/>
  <c r="N8705" i="3" a="1"/>
  <c r="N8705" i="3" s="1"/>
  <c r="O8705" i="3" a="1"/>
  <c r="O8705" i="3" s="1"/>
  <c r="O8249" i="3" a="1"/>
  <c r="O8249" i="3" s="1"/>
  <c r="O8339" i="3" a="1"/>
  <c r="O8339" i="3" s="1"/>
  <c r="O8793" i="3" a="1"/>
  <c r="O8793" i="3" s="1"/>
  <c r="O8785" i="3" a="1"/>
  <c r="O8785" i="3" s="1"/>
  <c r="N8695" i="3" a="1"/>
  <c r="N8695" i="3" s="1"/>
  <c r="O8695" i="3" a="1"/>
  <c r="O8695" i="3" s="1"/>
  <c r="O9135" i="3" a="1"/>
  <c r="O9135" i="3" s="1"/>
  <c r="N8749" i="3" a="1"/>
  <c r="N8749" i="3" s="1"/>
  <c r="O8749" i="3" a="1"/>
  <c r="O8749" i="3" s="1"/>
  <c r="O9017" i="3" a="1"/>
  <c r="O9017" i="3" s="1"/>
  <c r="O7307" i="3" a="1"/>
  <c r="O7307" i="3" s="1"/>
  <c r="O9024" i="3" a="1"/>
  <c r="O9024" i="3" s="1"/>
  <c r="O5678" i="3" a="1"/>
  <c r="O5678" i="3" s="1"/>
  <c r="O7782" i="3" a="1"/>
  <c r="O7782" i="3" s="1"/>
  <c r="O7133" i="3" a="1"/>
  <c r="O7133" i="3" s="1"/>
  <c r="N8839" i="3" a="1"/>
  <c r="N8839" i="3" s="1"/>
  <c r="O8839" i="3" a="1"/>
  <c r="O8839" i="3" s="1"/>
  <c r="O8868" i="3" a="1"/>
  <c r="O8868" i="3" s="1"/>
  <c r="O6108" i="3" a="1"/>
  <c r="O6108" i="3" s="1"/>
  <c r="O7807" i="3" a="1"/>
  <c r="O7807" i="3" s="1"/>
  <c r="N9074" i="3" a="1"/>
  <c r="N9074" i="3" s="1"/>
  <c r="O9074" i="3" a="1"/>
  <c r="O9074" i="3" s="1"/>
  <c r="O5996" i="3" a="1"/>
  <c r="O5996" i="3" s="1"/>
  <c r="N7727" i="3" a="1"/>
  <c r="N7727" i="3" s="1"/>
  <c r="O7727" i="3" a="1"/>
  <c r="O7727" i="3" s="1"/>
  <c r="N8548" i="3" a="1"/>
  <c r="N8548" i="3" s="1"/>
  <c r="O8548" i="3" a="1"/>
  <c r="O8548" i="3" s="1"/>
  <c r="O7131" i="3" a="1"/>
  <c r="O7131" i="3" s="1"/>
  <c r="O6769" i="3" a="1"/>
  <c r="O6769" i="3" s="1"/>
  <c r="O8023" i="3" a="1"/>
  <c r="O8023" i="3" s="1"/>
  <c r="O7735" i="3" a="1"/>
  <c r="O7735" i="3" s="1"/>
  <c r="O4388" i="3" a="1"/>
  <c r="O4388" i="3" s="1"/>
  <c r="O9279" i="3" a="1"/>
  <c r="O9279" i="3" s="1"/>
  <c r="O8420" i="3" a="1"/>
  <c r="O8420" i="3" s="1"/>
  <c r="O9685" i="3" a="1"/>
  <c r="O9685" i="3" s="1"/>
  <c r="O7547" i="3" a="1"/>
  <c r="O7547" i="3" s="1"/>
  <c r="O9530" i="3" a="1"/>
  <c r="O9530" i="3" s="1"/>
  <c r="O7169" i="3" a="1"/>
  <c r="O7169" i="3" s="1"/>
  <c r="O9465" i="3" a="1"/>
  <c r="O9465" i="3" s="1"/>
  <c r="O8183" i="3" a="1"/>
  <c r="O8183" i="3" s="1"/>
  <c r="O7100" i="3" a="1"/>
  <c r="O7100" i="3" s="1"/>
  <c r="O9394" i="3" a="1"/>
  <c r="O9394" i="3" s="1"/>
  <c r="O8030" i="3" a="1"/>
  <c r="O8030" i="3" s="1"/>
  <c r="O5834" i="3" a="1"/>
  <c r="O5834" i="3" s="1"/>
  <c r="O8704" i="3" a="1"/>
  <c r="O8704" i="3" s="1"/>
  <c r="N5274" i="3" a="1"/>
  <c r="N5274" i="3" s="1"/>
  <c r="O5274" i="3" a="1"/>
  <c r="O5274" i="3" s="1"/>
  <c r="N8040" i="3" a="1"/>
  <c r="N8040" i="3" s="1"/>
  <c r="O8040" i="3" a="1"/>
  <c r="O8040" i="3" s="1"/>
  <c r="N8938" i="3" a="1"/>
  <c r="N8938" i="3" s="1"/>
  <c r="N7118" i="3" a="1"/>
  <c r="N7118" i="3" s="1"/>
  <c r="O7118" i="3" a="1"/>
  <c r="O7118" i="3" s="1"/>
  <c r="O8291" i="3" a="1"/>
  <c r="O8291" i="3" s="1"/>
  <c r="N8998" i="3" a="1"/>
  <c r="N8998" i="3" s="1"/>
  <c r="O7600" i="3" a="1"/>
  <c r="O7600" i="3" s="1"/>
  <c r="O8121" i="3" a="1"/>
  <c r="O8121" i="3" s="1"/>
  <c r="N7641" i="3" a="1"/>
  <c r="N7641" i="3" s="1"/>
  <c r="O7641" i="3" a="1"/>
  <c r="O7641" i="3" s="1"/>
  <c r="O8735" i="3" a="1"/>
  <c r="O8735" i="3" s="1"/>
  <c r="O9202" i="3" a="1"/>
  <c r="O9202" i="3" s="1"/>
  <c r="N6133" i="3" a="1"/>
  <c r="N6133" i="3" s="1"/>
  <c r="O6133" i="3" a="1"/>
  <c r="O6133" i="3" s="1"/>
  <c r="N5754" i="3" a="1"/>
  <c r="N5754" i="3" s="1"/>
  <c r="O5754" i="3" a="1"/>
  <c r="O5754" i="3" s="1"/>
  <c r="N7975" i="3" a="1"/>
  <c r="N7975" i="3" s="1"/>
  <c r="O7975" i="3" a="1"/>
  <c r="O7975" i="3" s="1"/>
  <c r="N7808" i="3" a="1"/>
  <c r="N7808" i="3" s="1"/>
  <c r="O7808" i="3" a="1"/>
  <c r="O7808" i="3" s="1"/>
  <c r="N5700" i="3" a="1"/>
  <c r="N5700" i="3" s="1"/>
  <c r="O5700" i="3" a="1"/>
  <c r="O5700" i="3" s="1"/>
  <c r="N5310" i="3" a="1"/>
  <c r="N5310" i="3" s="1"/>
  <c r="O5310" i="3" a="1"/>
  <c r="O5310" i="3" s="1"/>
  <c r="N6377" i="3" a="1"/>
  <c r="N6377" i="3" s="1"/>
  <c r="O6377" i="3" a="1"/>
  <c r="O6377" i="3" s="1"/>
  <c r="N5260" i="3" a="1"/>
  <c r="N5260" i="3" s="1"/>
  <c r="O5260" i="3" a="1"/>
  <c r="O5260" i="3" s="1"/>
  <c r="N5240" i="3" a="1"/>
  <c r="N5240" i="3" s="1"/>
  <c r="O5240" i="3" a="1"/>
  <c r="O5240" i="3" s="1"/>
  <c r="N9748" i="3" a="1"/>
  <c r="N9748" i="3" s="1"/>
  <c r="O9748" i="3" a="1"/>
  <c r="O9748" i="3" s="1"/>
  <c r="N9866" i="3" a="1"/>
  <c r="N9866" i="3" s="1"/>
  <c r="O9866" i="3" a="1"/>
  <c r="O9866" i="3" s="1"/>
  <c r="N5210" i="3" a="1"/>
  <c r="N5210" i="3" s="1"/>
  <c r="O5210" i="3" a="1"/>
  <c r="O5210" i="3" s="1"/>
  <c r="O9166" i="3" a="1"/>
  <c r="O9166" i="3" s="1"/>
  <c r="N8799" i="3" a="1"/>
  <c r="N8799" i="3" s="1"/>
  <c r="O8799" i="3" a="1"/>
  <c r="O8799" i="3" s="1"/>
  <c r="N6062" i="3" a="1"/>
  <c r="N6062" i="3" s="1"/>
  <c r="O6062" i="3" a="1"/>
  <c r="O6062" i="3" s="1"/>
  <c r="O5148" i="3" a="1"/>
  <c r="O5148" i="3" s="1"/>
  <c r="N9845" i="3" a="1"/>
  <c r="N9845" i="3" s="1"/>
  <c r="O9845" i="3" a="1"/>
  <c r="O9845" i="3" s="1"/>
  <c r="O9052" i="3" a="1"/>
  <c r="O9052" i="3" s="1"/>
  <c r="N5870" i="3" a="1"/>
  <c r="N5870" i="3" s="1"/>
  <c r="O5870" i="3" a="1"/>
  <c r="O5870" i="3" s="1"/>
  <c r="N5312" i="3" a="1"/>
  <c r="N5312" i="3" s="1"/>
  <c r="O5312" i="3" a="1"/>
  <c r="O5312" i="3" s="1"/>
  <c r="N9883" i="3" a="1"/>
  <c r="N9883" i="3" s="1"/>
  <c r="O9883" i="3" a="1"/>
  <c r="O9883" i="3" s="1"/>
  <c r="N7834" i="3" a="1"/>
  <c r="N7834" i="3" s="1"/>
  <c r="O7834" i="3" a="1"/>
  <c r="O7834" i="3" s="1"/>
  <c r="N5647" i="3" a="1"/>
  <c r="N5647" i="3" s="1"/>
  <c r="O5647" i="3" a="1"/>
  <c r="O5647" i="3" s="1"/>
  <c r="N6022" i="3" a="1"/>
  <c r="N6022" i="3" s="1"/>
  <c r="O6022" i="3" a="1"/>
  <c r="O6022" i="3" s="1"/>
  <c r="N8093" i="3" a="1"/>
  <c r="N8093" i="3" s="1"/>
  <c r="O8093" i="3" a="1"/>
  <c r="O8093" i="3" s="1"/>
  <c r="N6397" i="3" a="1"/>
  <c r="N6397" i="3" s="1"/>
  <c r="O6397" i="3" a="1"/>
  <c r="O6397" i="3" s="1"/>
  <c r="N5900" i="3" a="1"/>
  <c r="N5900" i="3" s="1"/>
  <c r="O5900" i="3" a="1"/>
  <c r="O5900" i="3" s="1"/>
  <c r="N9367" i="3" a="1"/>
  <c r="N9367" i="3" s="1"/>
  <c r="O9367" i="3" a="1"/>
  <c r="O9367" i="3" s="1"/>
  <c r="O9404" i="3" a="1"/>
  <c r="O9404" i="3" s="1"/>
  <c r="N5786" i="3" a="1"/>
  <c r="N5786" i="3" s="1"/>
  <c r="O5786" i="3" a="1"/>
  <c r="O5786" i="3" s="1"/>
  <c r="N5581" i="3" a="1"/>
  <c r="N5581" i="3" s="1"/>
  <c r="O5581" i="3" a="1"/>
  <c r="O5581" i="3" s="1"/>
  <c r="N9812" i="3" a="1"/>
  <c r="N9812" i="3" s="1"/>
  <c r="O9812" i="3" a="1"/>
  <c r="O9812" i="3" s="1"/>
  <c r="N9031" i="3" a="1"/>
  <c r="N9031" i="3" s="1"/>
  <c r="O9031" i="3" a="1"/>
  <c r="O9031" i="3" s="1"/>
  <c r="N9467" i="3" a="1"/>
  <c r="N9467" i="3" s="1"/>
  <c r="O9467" i="3" a="1"/>
  <c r="O9467" i="3" s="1"/>
  <c r="N5994" i="3" a="1"/>
  <c r="N5994" i="3" s="1"/>
  <c r="O6111" i="3" a="1"/>
  <c r="O6111" i="3" s="1"/>
  <c r="O9788" i="3" a="1"/>
  <c r="O9788" i="3" s="1"/>
  <c r="O9811" i="3" a="1"/>
  <c r="O9811" i="3" s="1"/>
  <c r="O8375" i="3" a="1"/>
  <c r="O8375" i="3" s="1"/>
  <c r="O6119" i="3" a="1"/>
  <c r="O6119" i="3" s="1"/>
  <c r="O9966" i="3" a="1"/>
  <c r="O9966" i="3" s="1"/>
  <c r="N9761" i="3" a="1"/>
  <c r="N9761" i="3" s="1"/>
  <c r="O9761" i="3" a="1"/>
  <c r="O9761" i="3" s="1"/>
  <c r="N5222" i="3" a="1"/>
  <c r="N5222" i="3" s="1"/>
  <c r="O5222" i="3" a="1"/>
  <c r="O5222" i="3" s="1"/>
  <c r="N5028" i="3" a="1"/>
  <c r="N5028" i="3" s="1"/>
  <c r="O5028" i="3" a="1"/>
  <c r="O5028" i="3" s="1"/>
  <c r="N9087" i="3" a="1"/>
  <c r="N9087" i="3" s="1"/>
  <c r="O9087" i="3" a="1"/>
  <c r="O9087" i="3" s="1"/>
  <c r="N9360" i="3" a="1"/>
  <c r="N9360" i="3" s="1"/>
  <c r="O9360" i="3" a="1"/>
  <c r="O9360" i="3" s="1"/>
  <c r="N9164" i="3" a="1"/>
  <c r="N9164" i="3" s="1"/>
  <c r="O9164" i="3" a="1"/>
  <c r="O9164" i="3" s="1"/>
  <c r="N5430" i="3" a="1"/>
  <c r="N5430" i="3" s="1"/>
  <c r="O5430" i="3" a="1"/>
  <c r="O5430" i="3" s="1"/>
  <c r="N9582" i="3" a="1"/>
  <c r="N9582" i="3" s="1"/>
  <c r="O9582" i="3" a="1"/>
  <c r="O9582" i="3" s="1"/>
  <c r="N9023" i="3" a="1"/>
  <c r="N9023" i="3" s="1"/>
  <c r="N7658" i="3" a="1"/>
  <c r="N7658" i="3" s="1"/>
  <c r="O7658" i="3" a="1"/>
  <c r="O7658" i="3" s="1"/>
  <c r="N8033" i="3" a="1"/>
  <c r="N8033" i="3" s="1"/>
  <c r="O8033" i="3" a="1"/>
  <c r="O8033" i="3" s="1"/>
  <c r="O9005" i="3" a="1"/>
  <c r="O9005" i="3" s="1"/>
  <c r="O8349" i="3" a="1"/>
  <c r="O8349" i="3" s="1"/>
  <c r="N7389" i="3" a="1"/>
  <c r="N7389" i="3" s="1"/>
  <c r="O7389" i="3" a="1"/>
  <c r="O7389" i="3" s="1"/>
  <c r="N5642" i="3" a="1"/>
  <c r="N5642" i="3" s="1"/>
  <c r="O5642" i="3" a="1"/>
  <c r="O5642" i="3" s="1"/>
  <c r="N5618" i="3" a="1"/>
  <c r="N5618" i="3" s="1"/>
  <c r="O5618" i="3" a="1"/>
  <c r="O5618" i="3" s="1"/>
  <c r="O9950" i="3" a="1"/>
  <c r="O9950" i="3" s="1"/>
  <c r="N6389" i="3" a="1"/>
  <c r="N6389" i="3" s="1"/>
  <c r="O6389" i="3" a="1"/>
  <c r="O6389" i="3" s="1"/>
  <c r="N8397" i="3" a="1"/>
  <c r="N8397" i="3" s="1"/>
  <c r="O8397" i="3" a="1"/>
  <c r="O8397" i="3" s="1"/>
  <c r="N5409" i="3" a="1"/>
  <c r="N5409" i="3" s="1"/>
  <c r="O5409" i="3" a="1"/>
  <c r="O5409" i="3" s="1"/>
  <c r="O5490" i="3" a="1"/>
  <c r="O5490" i="3" s="1"/>
  <c r="N9856" i="3" a="1"/>
  <c r="N9856" i="3" s="1"/>
  <c r="O9856" i="3" a="1"/>
  <c r="O9856" i="3" s="1"/>
  <c r="O7271" i="3" a="1"/>
  <c r="O7271" i="3" s="1"/>
  <c r="O5136" i="3" a="1"/>
  <c r="O5136" i="3" s="1"/>
  <c r="O5489" i="3" a="1"/>
  <c r="O5489" i="3" s="1"/>
  <c r="N9106" i="3" a="1"/>
  <c r="N9106" i="3" s="1"/>
  <c r="O9106" i="3" a="1"/>
  <c r="O9106" i="3" s="1"/>
  <c r="O8750" i="3" a="1"/>
  <c r="O8750" i="3" s="1"/>
  <c r="N9855" i="3" a="1"/>
  <c r="N9855" i="3" s="1"/>
  <c r="O9855" i="3" a="1"/>
  <c r="O9855" i="3" s="1"/>
  <c r="N6524" i="3" a="1"/>
  <c r="N6524" i="3" s="1"/>
  <c r="O6524" i="3" a="1"/>
  <c r="O6524" i="3" s="1"/>
  <c r="O7497" i="3" a="1"/>
  <c r="O7497" i="3" s="1"/>
  <c r="O8708" i="3" a="1"/>
  <c r="O8708" i="3" s="1"/>
  <c r="O8201" i="3" a="1"/>
  <c r="O8201" i="3" s="1"/>
  <c r="O6362" i="3" a="1"/>
  <c r="O6362" i="3" s="1"/>
  <c r="O8830" i="3" a="1"/>
  <c r="O8830" i="3" s="1"/>
  <c r="N8137" i="3" a="1"/>
  <c r="N8137" i="3" s="1"/>
  <c r="O8137" i="3" a="1"/>
  <c r="O8137" i="3" s="1"/>
  <c r="O9493" i="3" a="1"/>
  <c r="O9493" i="3" s="1"/>
  <c r="N5541" i="3" a="1"/>
  <c r="N5541" i="3" s="1"/>
  <c r="O5541" i="3" a="1"/>
  <c r="O5541" i="3" s="1"/>
  <c r="O9500" i="3" a="1"/>
  <c r="O9500" i="3" s="1"/>
  <c r="N8731" i="3" a="1"/>
  <c r="N8731" i="3" s="1"/>
  <c r="O8731" i="3" a="1"/>
  <c r="O8731" i="3" s="1"/>
  <c r="N7101" i="3" a="1"/>
  <c r="N7101" i="3" s="1"/>
  <c r="O7101" i="3" a="1"/>
  <c r="O7101" i="3" s="1"/>
  <c r="N6625" i="3" a="1"/>
  <c r="N6625" i="3" s="1"/>
  <c r="O6625" i="3" a="1"/>
  <c r="O6625" i="3" s="1"/>
  <c r="O6787" i="3" a="1"/>
  <c r="O6787" i="3" s="1"/>
  <c r="N7946" i="3" a="1"/>
  <c r="N7946" i="3" s="1"/>
  <c r="O7946" i="3" a="1"/>
  <c r="O7946" i="3" s="1"/>
  <c r="O8092" i="3" a="1"/>
  <c r="O8092" i="3" s="1"/>
  <c r="N9278" i="3" a="1"/>
  <c r="N9278" i="3" s="1"/>
  <c r="O9278" i="3" a="1"/>
  <c r="O9278" i="3" s="1"/>
  <c r="O8525" i="3" a="1"/>
  <c r="O8525" i="3" s="1"/>
  <c r="O6401" i="3" a="1"/>
  <c r="O6401" i="3" s="1"/>
  <c r="N5680" i="3" a="1"/>
  <c r="N5680" i="3" s="1"/>
  <c r="O5680" i="3" a="1"/>
  <c r="O5680" i="3" s="1"/>
  <c r="N5549" i="3" a="1"/>
  <c r="N5549" i="3" s="1"/>
  <c r="O5549" i="3" a="1"/>
  <c r="O5549" i="3" s="1"/>
  <c r="O7514" i="3" a="1"/>
  <c r="O7514" i="3" s="1"/>
  <c r="N8686" i="3" a="1"/>
  <c r="N8686" i="3" s="1"/>
  <c r="O8686" i="3" a="1"/>
  <c r="O8686" i="3" s="1"/>
  <c r="N8067" i="3" a="1"/>
  <c r="N8067" i="3" s="1"/>
  <c r="O8067" i="3" a="1"/>
  <c r="O8067" i="3" s="1"/>
  <c r="N7328" i="3" a="1"/>
  <c r="N7328" i="3" s="1"/>
  <c r="O7328" i="3" a="1"/>
  <c r="O7328" i="3" s="1"/>
  <c r="N7206" i="3" a="1"/>
  <c r="N7206" i="3" s="1"/>
  <c r="O7206" i="3" a="1"/>
  <c r="O7206" i="3" s="1"/>
  <c r="N7868" i="3" a="1"/>
  <c r="N7868" i="3" s="1"/>
  <c r="O7868" i="3" a="1"/>
  <c r="O7868" i="3" s="1"/>
  <c r="N6474" i="3" a="1"/>
  <c r="N6474" i="3" s="1"/>
  <c r="O6474" i="3" a="1"/>
  <c r="O6474" i="3" s="1"/>
  <c r="N6870" i="3" a="1"/>
  <c r="N6870" i="3" s="1"/>
  <c r="O6870" i="3" a="1"/>
  <c r="O6870" i="3" s="1"/>
  <c r="N6412" i="3" a="1"/>
  <c r="N6412" i="3" s="1"/>
  <c r="O6412" i="3" a="1"/>
  <c r="O6412" i="3" s="1"/>
  <c r="O8543" i="3" a="1"/>
  <c r="O8543" i="3" s="1"/>
  <c r="O7930" i="3" a="1"/>
  <c r="O7930" i="3" s="1"/>
  <c r="N7736" i="3" a="1"/>
  <c r="N7736" i="3" s="1"/>
  <c r="O7736" i="3" a="1"/>
  <c r="O7736" i="3" s="1"/>
  <c r="N6458" i="3" a="1"/>
  <c r="N6458" i="3" s="1"/>
  <c r="O6458" i="3" a="1"/>
  <c r="O6458" i="3" s="1"/>
  <c r="N6008" i="3" a="1"/>
  <c r="N6008" i="3" s="1"/>
  <c r="O6008" i="3" a="1"/>
  <c r="O6008" i="3" s="1"/>
  <c r="N9299" i="3" a="1"/>
  <c r="N9299" i="3" s="1"/>
  <c r="O9299" i="3" a="1"/>
  <c r="O9299" i="3" s="1"/>
  <c r="N6726" i="3" a="1"/>
  <c r="N6726" i="3" s="1"/>
  <c r="O6726" i="3" a="1"/>
  <c r="O6726" i="3" s="1"/>
  <c r="N8029" i="3" a="1"/>
  <c r="N8029" i="3" s="1"/>
  <c r="O8029" i="3" a="1"/>
  <c r="O8029" i="3" s="1"/>
  <c r="N6006" i="3" a="1"/>
  <c r="N6006" i="3" s="1"/>
  <c r="N8236" i="3" a="1"/>
  <c r="N8236" i="3" s="1"/>
  <c r="O8236" i="3" a="1"/>
  <c r="O8236" i="3" s="1"/>
  <c r="N6773" i="3" a="1"/>
  <c r="N6773" i="3" s="1"/>
  <c r="O6773" i="3" a="1"/>
  <c r="O6773" i="3" s="1"/>
  <c r="N7327" i="3" a="1"/>
  <c r="N7327" i="3" s="1"/>
  <c r="O7327" i="3" a="1"/>
  <c r="O7327" i="3" s="1"/>
  <c r="O7436" i="3" a="1"/>
  <c r="O7436" i="3" s="1"/>
  <c r="N7209" i="3" a="1"/>
  <c r="N7209" i="3" s="1"/>
  <c r="O7209" i="3" a="1"/>
  <c r="O7209" i="3" s="1"/>
  <c r="O9838" i="3" a="1"/>
  <c r="O9838" i="3" s="1"/>
  <c r="O7589" i="3" a="1"/>
  <c r="O7589" i="3" s="1"/>
  <c r="O6447" i="3" a="1"/>
  <c r="O6447" i="3" s="1"/>
  <c r="N7578" i="3" a="1"/>
  <c r="N7578" i="3" s="1"/>
  <c r="O7578" i="3" a="1"/>
  <c r="O7578" i="3" s="1"/>
  <c r="O6463" i="3" a="1"/>
  <c r="O6463" i="3" s="1"/>
  <c r="O6704" i="3" a="1"/>
  <c r="O6704" i="3" s="1"/>
  <c r="N5354" i="3" a="1"/>
  <c r="N5354" i="3" s="1"/>
  <c r="O5354" i="3" a="1"/>
  <c r="O5354" i="3" s="1"/>
  <c r="O6527" i="3" a="1"/>
  <c r="O6527" i="3" s="1"/>
  <c r="O5965" i="3" a="1"/>
  <c r="O5965" i="3" s="1"/>
  <c r="O5226" i="3" a="1"/>
  <c r="O5226" i="3" s="1"/>
  <c r="N5103" i="3" a="1"/>
  <c r="N5103" i="3" s="1"/>
  <c r="O5103" i="3" a="1"/>
  <c r="O5103" i="3" s="1"/>
  <c r="N5343" i="3" a="1"/>
  <c r="N5343" i="3" s="1"/>
  <c r="O5343" i="3" a="1"/>
  <c r="O5343" i="3" s="1"/>
  <c r="N5025" i="3" a="1"/>
  <c r="N5025" i="3" s="1"/>
  <c r="O5025" i="3" a="1"/>
  <c r="O5025" i="3" s="1"/>
  <c r="O7039" i="3" a="1"/>
  <c r="O7039" i="3" s="1"/>
  <c r="O5139" i="3" a="1"/>
  <c r="O5139" i="3" s="1"/>
  <c r="N5975" i="3" a="1"/>
  <c r="N5975" i="3" s="1"/>
  <c r="O5975" i="3" a="1"/>
  <c r="O5975" i="3" s="1"/>
  <c r="N7342" i="3" a="1"/>
  <c r="N7342" i="3" s="1"/>
  <c r="O7342" i="3" a="1"/>
  <c r="O7342" i="3" s="1"/>
  <c r="N6652" i="3" a="1"/>
  <c r="N6652" i="3" s="1"/>
  <c r="O6652" i="3" a="1"/>
  <c r="O6652" i="3" s="1"/>
  <c r="N5039" i="3" a="1"/>
  <c r="N5039" i="3" s="1"/>
  <c r="O5039" i="3" a="1"/>
  <c r="O5039" i="3" s="1"/>
  <c r="N5553" i="3" a="1"/>
  <c r="N5553" i="3" s="1"/>
  <c r="O5553" i="3" a="1"/>
  <c r="O5553" i="3" s="1"/>
  <c r="O6182" i="3" a="1"/>
  <c r="O6182" i="3" s="1"/>
  <c r="O6092" i="3" a="1"/>
  <c r="O6092" i="3" s="1"/>
  <c r="O6325" i="3" a="1"/>
  <c r="O6325" i="3" s="1"/>
  <c r="N6683" i="3" a="1"/>
  <c r="N6683" i="3" s="1"/>
  <c r="O6683" i="3" a="1"/>
  <c r="O6683" i="3" s="1"/>
  <c r="O5812" i="3" a="1"/>
  <c r="O5812" i="3" s="1"/>
  <c r="O7906" i="3" a="1"/>
  <c r="O7906" i="3" s="1"/>
  <c r="O6116" i="3" a="1"/>
  <c r="O6116" i="3" s="1"/>
  <c r="N6488" i="3" a="1"/>
  <c r="N6488" i="3" s="1"/>
  <c r="N4983" i="3" a="1"/>
  <c r="N4983" i="3" s="1"/>
  <c r="O4983" i="3" a="1"/>
  <c r="O4983" i="3" s="1"/>
  <c r="O5829" i="3" a="1"/>
  <c r="O5829" i="3" s="1"/>
  <c r="O5459" i="3" a="1"/>
  <c r="O5459" i="3" s="1"/>
  <c r="O6740" i="3" a="1"/>
  <c r="O6740" i="3" s="1"/>
  <c r="N6088" i="3" a="1"/>
  <c r="N6088" i="3" s="1"/>
  <c r="O6088" i="3" a="1"/>
  <c r="O6088" i="3" s="1"/>
  <c r="N6468" i="3" a="1"/>
  <c r="N6468" i="3" s="1"/>
  <c r="O6468" i="3" a="1"/>
  <c r="O6468" i="3" s="1"/>
  <c r="O6829" i="3" a="1"/>
  <c r="O6829" i="3" s="1"/>
  <c r="O6421" i="3" a="1"/>
  <c r="O6421" i="3" s="1"/>
  <c r="N8224" i="3" a="1"/>
  <c r="N8224" i="3" s="1"/>
  <c r="O8224" i="3" a="1"/>
  <c r="O8224" i="3" s="1"/>
  <c r="N6604" i="3" a="1"/>
  <c r="N6604" i="3" s="1"/>
  <c r="O6604" i="3" a="1"/>
  <c r="O6604" i="3" s="1"/>
  <c r="O6290" i="3" a="1"/>
  <c r="O6290" i="3" s="1"/>
  <c r="O8583" i="3" a="1"/>
  <c r="O8583" i="3" s="1"/>
  <c r="O7763" i="3" a="1"/>
  <c r="O7763" i="3" s="1"/>
  <c r="N6608" i="3" a="1"/>
  <c r="N6608" i="3" s="1"/>
  <c r="O6608" i="3" a="1"/>
  <c r="O6608" i="3" s="1"/>
  <c r="O9725" i="3" a="1"/>
  <c r="O9725" i="3" s="1"/>
  <c r="O7857" i="3" a="1"/>
  <c r="O7857" i="3" s="1"/>
  <c r="O8624" i="3" a="1"/>
  <c r="O8624" i="3" s="1"/>
  <c r="O8898" i="3" a="1"/>
  <c r="O8898" i="3" s="1"/>
  <c r="O7635" i="3" a="1"/>
  <c r="O7635" i="3" s="1"/>
  <c r="O7315" i="3" a="1"/>
  <c r="O7315" i="3" s="1"/>
  <c r="O7764" i="3" a="1"/>
  <c r="O7764" i="3" s="1"/>
  <c r="O8024" i="3" a="1"/>
  <c r="O8024" i="3" s="1"/>
  <c r="O8618" i="3" a="1"/>
  <c r="O8618" i="3" s="1"/>
  <c r="O8046" i="3" a="1"/>
  <c r="O8046" i="3" s="1"/>
  <c r="O9335" i="3" a="1"/>
  <c r="O9335" i="3" s="1"/>
  <c r="N7644" i="3" a="1"/>
  <c r="N7644" i="3" s="1"/>
  <c r="N8253" i="3" a="1"/>
  <c r="N8253" i="3" s="1"/>
  <c r="O8253" i="3" a="1"/>
  <c r="O8253" i="3" s="1"/>
  <c r="N7829" i="3" a="1"/>
  <c r="N7829" i="3" s="1"/>
  <c r="O7829" i="3" a="1"/>
  <c r="O7829" i="3" s="1"/>
  <c r="N8573" i="3" a="1"/>
  <c r="N8573" i="3" s="1"/>
  <c r="O8573" i="3" a="1"/>
  <c r="O8573" i="3" s="1"/>
  <c r="N7487" i="3" a="1"/>
  <c r="N7487" i="3" s="1"/>
  <c r="O7487" i="3" a="1"/>
  <c r="O7487" i="3" s="1"/>
  <c r="O8277" i="3" a="1"/>
  <c r="O8277" i="3" s="1"/>
  <c r="O8866" i="3" a="1"/>
  <c r="O8866" i="3" s="1"/>
  <c r="O8716" i="3" a="1"/>
  <c r="O8716" i="3" s="1"/>
  <c r="O9846" i="3" a="1"/>
  <c r="O9846" i="3" s="1"/>
  <c r="O8166" i="3" a="1"/>
  <c r="O8166" i="3" s="1"/>
  <c r="O8538" i="3" a="1"/>
  <c r="O8538" i="3" s="1"/>
  <c r="O8486" i="3" a="1"/>
  <c r="O8486" i="3" s="1"/>
  <c r="O9402" i="3" a="1"/>
  <c r="O9402" i="3" s="1"/>
  <c r="N8815" i="3" a="1"/>
  <c r="N8815" i="3" s="1"/>
  <c r="O8815" i="3" a="1"/>
  <c r="O8815" i="3" s="1"/>
  <c r="O9925" i="3" a="1"/>
  <c r="O9925" i="3" s="1"/>
  <c r="O8848" i="3" a="1"/>
  <c r="O8848" i="3" s="1"/>
  <c r="N8779" i="3" a="1"/>
  <c r="N8779" i="3" s="1"/>
  <c r="O8779" i="3" a="1"/>
  <c r="O8779" i="3" s="1"/>
  <c r="O8791" i="3" a="1"/>
  <c r="O8791" i="3" s="1"/>
  <c r="O9324" i="3" a="1"/>
  <c r="O9324" i="3" s="1"/>
  <c r="O9084" i="3" a="1"/>
  <c r="O9084" i="3" s="1"/>
  <c r="O7174" i="3" a="1"/>
  <c r="O7174" i="3" s="1"/>
  <c r="O7960" i="3" a="1"/>
  <c r="O7960" i="3" s="1"/>
  <c r="O9078" i="3" a="1"/>
  <c r="O9078" i="3" s="1"/>
  <c r="O6898" i="3" a="1"/>
  <c r="O6898" i="3" s="1"/>
  <c r="O9127" i="3" a="1"/>
  <c r="O9127" i="3" s="1"/>
  <c r="O8768" i="3" a="1"/>
  <c r="O8768" i="3" s="1"/>
  <c r="O7309" i="3" a="1"/>
  <c r="O7309" i="3" s="1"/>
  <c r="N8120" i="3" a="1"/>
  <c r="N8120" i="3" s="1"/>
  <c r="O8120" i="3" a="1"/>
  <c r="O8120" i="3" s="1"/>
  <c r="N9374" i="3" a="1"/>
  <c r="N9374" i="3" s="1"/>
  <c r="O9374" i="3" a="1"/>
  <c r="O9374" i="3" s="1"/>
  <c r="O8582" i="3" a="1"/>
  <c r="O8582" i="3" s="1"/>
  <c r="O8797" i="3" a="1"/>
  <c r="O8797" i="3" s="1"/>
  <c r="O6518" i="3" a="1"/>
  <c r="O6518" i="3" s="1"/>
  <c r="O5854" i="3" a="1"/>
  <c r="O5854" i="3" s="1"/>
  <c r="O8772" i="3" a="1"/>
  <c r="O8772" i="3" s="1"/>
  <c r="N9275" i="3" a="1"/>
  <c r="N9275" i="3" s="1"/>
  <c r="O9275" i="3" a="1"/>
  <c r="O9275" i="3" s="1"/>
  <c r="N6867" i="3" a="1"/>
  <c r="N6867" i="3" s="1"/>
  <c r="O6867" i="3" a="1"/>
  <c r="O6867" i="3" s="1"/>
  <c r="O7099" i="3" a="1"/>
  <c r="O7099" i="3" s="1"/>
  <c r="O8941" i="3" a="1"/>
  <c r="O8941" i="3" s="1"/>
  <c r="O5652" i="3" a="1"/>
  <c r="O5652" i="3" s="1"/>
  <c r="O7216" i="3" a="1"/>
  <c r="O7216" i="3" s="1"/>
  <c r="O9009" i="3" a="1"/>
  <c r="O9009" i="3" s="1"/>
  <c r="O8186" i="3" a="1"/>
  <c r="O8186" i="3" s="1"/>
  <c r="O7179" i="3" a="1"/>
  <c r="O7179" i="3" s="1"/>
  <c r="O8696" i="3" a="1"/>
  <c r="O8696" i="3" s="1"/>
  <c r="O8328" i="3" a="1"/>
  <c r="O8328" i="3" s="1"/>
  <c r="O4786" i="3" a="1"/>
  <c r="O4786" i="3" s="1"/>
  <c r="N4786" i="3" a="1"/>
  <c r="N4786" i="3" s="1"/>
  <c r="O3190" i="3" a="1"/>
  <c r="O3190" i="3" s="1"/>
  <c r="O9093" i="3" a="1"/>
  <c r="O9093" i="3" s="1"/>
  <c r="O3360" i="3" a="1"/>
  <c r="O3360" i="3" s="1"/>
  <c r="O7639" i="3" a="1"/>
  <c r="O7639" i="3" s="1"/>
  <c r="O3709" i="3" a="1"/>
  <c r="O3709" i="3" s="1"/>
  <c r="O7779" i="3" a="1"/>
  <c r="O7779" i="3" s="1"/>
  <c r="N8227" i="3" a="1"/>
  <c r="N8227" i="3" s="1"/>
  <c r="O8227" i="3" a="1"/>
  <c r="O8227" i="3" s="1"/>
  <c r="O4317" i="3" a="1"/>
  <c r="O4317" i="3" s="1"/>
  <c r="N4317" i="3" a="1"/>
  <c r="N4317" i="3" s="1"/>
  <c r="O7491" i="3" a="1"/>
  <c r="O7491" i="3" s="1"/>
  <c r="O9619" i="3" a="1"/>
  <c r="O9619" i="3" s="1"/>
  <c r="O9501" i="3" a="1"/>
  <c r="O9501" i="3" s="1"/>
  <c r="O4049" i="3" a="1"/>
  <c r="O4049" i="3" s="1"/>
  <c r="O7229" i="3" a="1"/>
  <c r="O7229" i="3" s="1"/>
  <c r="O7796" i="3" a="1"/>
  <c r="O7796" i="3" s="1"/>
  <c r="N2339" i="3" a="1"/>
  <c r="N2339" i="3" s="1"/>
  <c r="O2339" i="3" a="1"/>
  <c r="O2339" i="3" s="1"/>
  <c r="O6109" i="3" a="1"/>
  <c r="O6109" i="3" s="1"/>
  <c r="O9143" i="3" a="1"/>
  <c r="O9143" i="3" s="1"/>
  <c r="N4711" i="3" a="1"/>
  <c r="N4711" i="3" s="1"/>
  <c r="O4711" i="3" a="1"/>
  <c r="O4711" i="3" s="1"/>
  <c r="O3759" i="3" a="1"/>
  <c r="O3759" i="3" s="1"/>
  <c r="N5810" i="3" a="1"/>
  <c r="N5810" i="3" s="1"/>
  <c r="O5810" i="3" a="1"/>
  <c r="O5810" i="3" s="1"/>
  <c r="N5026" i="3" a="1"/>
  <c r="N5026" i="3" s="1"/>
  <c r="O5026" i="3" a="1"/>
  <c r="O5026" i="3" s="1"/>
  <c r="O9668" i="3" a="1"/>
  <c r="O9668" i="3" s="1"/>
  <c r="N8761" i="3" a="1"/>
  <c r="N8761" i="3" s="1"/>
  <c r="O8761" i="3" a="1"/>
  <c r="O8761" i="3" s="1"/>
  <c r="O6122" i="3" a="1"/>
  <c r="O6122" i="3" s="1"/>
  <c r="N5009" i="3" a="1"/>
  <c r="N5009" i="3" s="1"/>
  <c r="O5009" i="3" a="1"/>
  <c r="O5009" i="3" s="1"/>
  <c r="N6243" i="3" a="1"/>
  <c r="N6243" i="3" s="1"/>
  <c r="O6243" i="3" a="1"/>
  <c r="O6243" i="3" s="1"/>
  <c r="N5305" i="3" a="1"/>
  <c r="N5305" i="3" s="1"/>
  <c r="O5305" i="3" a="1"/>
  <c r="O5305" i="3" s="1"/>
  <c r="N5377" i="3" a="1"/>
  <c r="N5377" i="3" s="1"/>
  <c r="O5377" i="3" a="1"/>
  <c r="O5377" i="3" s="1"/>
  <c r="N9282" i="3" a="1"/>
  <c r="N9282" i="3" s="1"/>
  <c r="O9282" i="3" a="1"/>
  <c r="O9282" i="3" s="1"/>
  <c r="N7115" i="3" a="1"/>
  <c r="N7115" i="3" s="1"/>
  <c r="O7115" i="3" a="1"/>
  <c r="O7115" i="3" s="1"/>
  <c r="O8718" i="3" a="1"/>
  <c r="O8718" i="3" s="1"/>
  <c r="N7952" i="3" a="1"/>
  <c r="N7952" i="3" s="1"/>
  <c r="O7952" i="3" a="1"/>
  <c r="O7952" i="3" s="1"/>
  <c r="N5775" i="3" a="1"/>
  <c r="N5775" i="3" s="1"/>
  <c r="O5775" i="3" a="1"/>
  <c r="O5775" i="3" s="1"/>
  <c r="N9329" i="3" a="1"/>
  <c r="N9329" i="3" s="1"/>
  <c r="O9329" i="3" a="1"/>
  <c r="O9329" i="3" s="1"/>
  <c r="O8820" i="3" a="1"/>
  <c r="O8820" i="3" s="1"/>
  <c r="N5701" i="3" a="1"/>
  <c r="N5701" i="3" s="1"/>
  <c r="O5701" i="3" a="1"/>
  <c r="O5701" i="3" s="1"/>
  <c r="O6184" i="3" a="1"/>
  <c r="O6184" i="3" s="1"/>
  <c r="N9339" i="3" a="1"/>
  <c r="N9339" i="3" s="1"/>
  <c r="N9473" i="3" a="1"/>
  <c r="N9473" i="3" s="1"/>
  <c r="O9473" i="3" a="1"/>
  <c r="O9473" i="3" s="1"/>
  <c r="N6715" i="3" a="1"/>
  <c r="N6715" i="3" s="1"/>
  <c r="O6715" i="3" a="1"/>
  <c r="O6715" i="3" s="1"/>
  <c r="N8350" i="3" a="1"/>
  <c r="N8350" i="3" s="1"/>
  <c r="O8350" i="3" a="1"/>
  <c r="O8350" i="3" s="1"/>
  <c r="N6383" i="3" a="1"/>
  <c r="N6383" i="3" s="1"/>
  <c r="O6383" i="3" a="1"/>
  <c r="O6383" i="3" s="1"/>
  <c r="N9888" i="3" a="1"/>
  <c r="N9888" i="3" s="1"/>
  <c r="O9888" i="3" a="1"/>
  <c r="O9888" i="3" s="1"/>
  <c r="N6103" i="3" a="1"/>
  <c r="N6103" i="3" s="1"/>
  <c r="N4889" i="3" a="1"/>
  <c r="N4889" i="3" s="1"/>
  <c r="O4889" i="3" a="1"/>
  <c r="O4889" i="3" s="1"/>
  <c r="N7167" i="3" a="1"/>
  <c r="N7167" i="3" s="1"/>
  <c r="O7167" i="3" a="1"/>
  <c r="O7167" i="3" s="1"/>
  <c r="N7761" i="3" a="1"/>
  <c r="N7761" i="3" s="1"/>
  <c r="O7761" i="3" a="1"/>
  <c r="O7761" i="3" s="1"/>
  <c r="N5414" i="3" a="1"/>
  <c r="N5414" i="3" s="1"/>
  <c r="O5414" i="3" a="1"/>
  <c r="O5414" i="3" s="1"/>
  <c r="O9979" i="3" a="1"/>
  <c r="O9979" i="3" s="1"/>
  <c r="N9315" i="3" a="1"/>
  <c r="N9315" i="3" s="1"/>
  <c r="O9315" i="3" a="1"/>
  <c r="O9315" i="3" s="1"/>
  <c r="N5646" i="3" a="1"/>
  <c r="N5646" i="3" s="1"/>
  <c r="O5646" i="3" a="1"/>
  <c r="O5646" i="3" s="1"/>
  <c r="O5360" i="3" a="1"/>
  <c r="O5360" i="3" s="1"/>
  <c r="O7732" i="3" a="1"/>
  <c r="O7732" i="3" s="1"/>
  <c r="N9466" i="3" a="1"/>
  <c r="N9466" i="3" s="1"/>
  <c r="O9466" i="3" a="1"/>
  <c r="O9466" i="3" s="1"/>
  <c r="O9556" i="3" a="1"/>
  <c r="O9556" i="3" s="1"/>
  <c r="O9183" i="3" a="1"/>
  <c r="O9183" i="3" s="1"/>
  <c r="N6707" i="3" a="1"/>
  <c r="N6707" i="3" s="1"/>
  <c r="O6707" i="3" a="1"/>
  <c r="O6707" i="3" s="1"/>
  <c r="O8303" i="3" a="1"/>
  <c r="O8303" i="3" s="1"/>
  <c r="N7200" i="3" a="1"/>
  <c r="N7200" i="3" s="1"/>
  <c r="O7200" i="3" a="1"/>
  <c r="O7200" i="3" s="1"/>
  <c r="N8245" i="3" a="1"/>
  <c r="N8245" i="3" s="1"/>
  <c r="O8245" i="3" a="1"/>
  <c r="O8245" i="3" s="1"/>
  <c r="N8202" i="3" a="1"/>
  <c r="N8202" i="3" s="1"/>
  <c r="O8202" i="3" a="1"/>
  <c r="O8202" i="3" s="1"/>
  <c r="O6969" i="3" a="1"/>
  <c r="O6969" i="3" s="1"/>
  <c r="N6856" i="3" a="1"/>
  <c r="N6856" i="3" s="1"/>
  <c r="O6856" i="3" a="1"/>
  <c r="O6856" i="3" s="1"/>
  <c r="O8611" i="3" a="1"/>
  <c r="O8611" i="3" s="1"/>
  <c r="O7303" i="3" a="1"/>
  <c r="O7303" i="3" s="1"/>
  <c r="O9125" i="3" a="1"/>
  <c r="O9125" i="3" s="1"/>
  <c r="O8112" i="3" a="1"/>
  <c r="O8112" i="3" s="1"/>
  <c r="N9452" i="3" a="1"/>
  <c r="N9452" i="3" s="1"/>
  <c r="O9036" i="3" a="1"/>
  <c r="O9036" i="3" s="1"/>
  <c r="N5543" i="3" a="1"/>
  <c r="N5543" i="3" s="1"/>
  <c r="O5543" i="3" a="1"/>
  <c r="O5543" i="3" s="1"/>
  <c r="N6367" i="3" a="1"/>
  <c r="N6367" i="3" s="1"/>
  <c r="O6367" i="3" a="1"/>
  <c r="O6367" i="3" s="1"/>
  <c r="N7650" i="3" a="1"/>
  <c r="N7650" i="3" s="1"/>
  <c r="O7650" i="3" a="1"/>
  <c r="O7650" i="3" s="1"/>
  <c r="N6596" i="3" a="1"/>
  <c r="N6596" i="3" s="1"/>
  <c r="O6596" i="3" a="1"/>
  <c r="O6596" i="3" s="1"/>
  <c r="O5089" i="3" a="1"/>
  <c r="O5089" i="3" s="1"/>
  <c r="N7759" i="3" a="1"/>
  <c r="N7759" i="3" s="1"/>
  <c r="O7759" i="3" a="1"/>
  <c r="O7759" i="3" s="1"/>
  <c r="N7356" i="3" a="1"/>
  <c r="N7356" i="3" s="1"/>
  <c r="O7356" i="3" a="1"/>
  <c r="O7356" i="3" s="1"/>
  <c r="N7825" i="3" a="1"/>
  <c r="N7825" i="3" s="1"/>
  <c r="O7825" i="3" a="1"/>
  <c r="O7825" i="3" s="1"/>
  <c r="N6589" i="3" a="1"/>
  <c r="N6589" i="3" s="1"/>
  <c r="O6589" i="3" a="1"/>
  <c r="O6589" i="3" s="1"/>
  <c r="N7820" i="3" a="1"/>
  <c r="N7820" i="3" s="1"/>
  <c r="O7820" i="3" a="1"/>
  <c r="O7820" i="3" s="1"/>
  <c r="N6606" i="3" a="1"/>
  <c r="N6606" i="3" s="1"/>
  <c r="O6606" i="3" a="1"/>
  <c r="O6606" i="3" s="1"/>
  <c r="N7395" i="3" a="1"/>
  <c r="N7395" i="3" s="1"/>
  <c r="O7395" i="3" a="1"/>
  <c r="O7395" i="3" s="1"/>
  <c r="O4958" i="3" a="1"/>
  <c r="O4958" i="3" s="1"/>
  <c r="N6217" i="3" a="1"/>
  <c r="N6217" i="3" s="1"/>
  <c r="O6217" i="3" a="1"/>
  <c r="O6217" i="3" s="1"/>
  <c r="O6765" i="3" a="1"/>
  <c r="O6765" i="3" s="1"/>
  <c r="N7965" i="3" a="1"/>
  <c r="N7965" i="3" s="1"/>
  <c r="O5001" i="3" a="1"/>
  <c r="O5001" i="3" s="1"/>
  <c r="O7380" i="3" a="1"/>
  <c r="O7380" i="3" s="1"/>
  <c r="N7900" i="3" a="1"/>
  <c r="N7900" i="3" s="1"/>
  <c r="O7900" i="3" a="1"/>
  <c r="O7900" i="3" s="1"/>
  <c r="N6590" i="3" a="1"/>
  <c r="N6590" i="3" s="1"/>
  <c r="O6590" i="3" a="1"/>
  <c r="O6590" i="3" s="1"/>
  <c r="N7357" i="3" a="1"/>
  <c r="N7357" i="3" s="1"/>
  <c r="O7357" i="3" a="1"/>
  <c r="O7357" i="3" s="1"/>
  <c r="O6459" i="3" a="1"/>
  <c r="O6459" i="3" s="1"/>
  <c r="N6741" i="3" a="1"/>
  <c r="N6741" i="3" s="1"/>
  <c r="O6741" i="3" a="1"/>
  <c r="O6741" i="3" s="1"/>
  <c r="N6909" i="3" a="1"/>
  <c r="N6909" i="3" s="1"/>
  <c r="O6909" i="3" a="1"/>
  <c r="O6909" i="3" s="1"/>
  <c r="N6775" i="3" a="1"/>
  <c r="N6775" i="3" s="1"/>
  <c r="O6775" i="3" a="1"/>
  <c r="O6775" i="3" s="1"/>
  <c r="O8124" i="3" a="1"/>
  <c r="O8124" i="3" s="1"/>
  <c r="N6609" i="3" a="1"/>
  <c r="N6609" i="3" s="1"/>
  <c r="O6609" i="3" a="1"/>
  <c r="O6609" i="3" s="1"/>
  <c r="N7277" i="3" a="1"/>
  <c r="N7277" i="3" s="1"/>
  <c r="O7277" i="3" a="1"/>
  <c r="O7277" i="3" s="1"/>
  <c r="O6443" i="3" a="1"/>
  <c r="O6443" i="3" s="1"/>
  <c r="O5692" i="3" a="1"/>
  <c r="O5692" i="3" s="1"/>
  <c r="N5894" i="3" a="1"/>
  <c r="N5894" i="3" s="1"/>
  <c r="O5894" i="3" a="1"/>
  <c r="O5894" i="3" s="1"/>
  <c r="O5559" i="3" a="1"/>
  <c r="O5559" i="3" s="1"/>
  <c r="O4953" i="3" a="1"/>
  <c r="O4953" i="3" s="1"/>
  <c r="O7456" i="3" a="1"/>
  <c r="O7456" i="3" s="1"/>
  <c r="O5820" i="3" a="1"/>
  <c r="O5820" i="3" s="1"/>
  <c r="N6298" i="3" a="1"/>
  <c r="N6298" i="3" s="1"/>
  <c r="O6298" i="3" a="1"/>
  <c r="O6298" i="3" s="1"/>
  <c r="N5023" i="3" a="1"/>
  <c r="N5023" i="3" s="1"/>
  <c r="O5023" i="3" a="1"/>
  <c r="O5023" i="3" s="1"/>
  <c r="N6149" i="3" a="1"/>
  <c r="N6149" i="3" s="1"/>
  <c r="O6149" i="3" a="1"/>
  <c r="O6149" i="3" s="1"/>
  <c r="N5675" i="3" a="1"/>
  <c r="N5675" i="3" s="1"/>
  <c r="O5675" i="3" a="1"/>
  <c r="O5675" i="3" s="1"/>
  <c r="O6331" i="3" a="1"/>
  <c r="O6331" i="3" s="1"/>
  <c r="O4963" i="3" a="1"/>
  <c r="O4963" i="3" s="1"/>
  <c r="N5841" i="3" a="1"/>
  <c r="N5841" i="3" s="1"/>
  <c r="O5841" i="3" a="1"/>
  <c r="O5841" i="3" s="1"/>
  <c r="N5355" i="3" a="1"/>
  <c r="N5355" i="3" s="1"/>
  <c r="O5355" i="3" a="1"/>
  <c r="O5355" i="3" s="1"/>
  <c r="O5403" i="3" a="1"/>
  <c r="O5403" i="3" s="1"/>
  <c r="N5990" i="3" a="1"/>
  <c r="N5990" i="3" s="1"/>
  <c r="O5990" i="3" a="1"/>
  <c r="O5990" i="3" s="1"/>
  <c r="N5925" i="3" a="1"/>
  <c r="N5925" i="3" s="1"/>
  <c r="O5925" i="3" a="1"/>
  <c r="O5925" i="3" s="1"/>
  <c r="N5565" i="3" a="1"/>
  <c r="N5565" i="3" s="1"/>
  <c r="O5565" i="3" a="1"/>
  <c r="O5565" i="3" s="1"/>
  <c r="N5689" i="3" a="1"/>
  <c r="N5689" i="3" s="1"/>
  <c r="O5689" i="3" a="1"/>
  <c r="O5689" i="3" s="1"/>
  <c r="O5885" i="3" a="1"/>
  <c r="O5885" i="3" s="1"/>
  <c r="N5876" i="3" a="1"/>
  <c r="N5876" i="3" s="1"/>
  <c r="O5876" i="3" a="1"/>
  <c r="O5876" i="3" s="1"/>
  <c r="N5661" i="3" a="1"/>
  <c r="N5661" i="3" s="1"/>
  <c r="O5661" i="3" a="1"/>
  <c r="O5661" i="3" s="1"/>
  <c r="O5366" i="3" a="1"/>
  <c r="O5366" i="3" s="1"/>
  <c r="N6068" i="3" a="1"/>
  <c r="N6068" i="3" s="1"/>
  <c r="O6068" i="3" a="1"/>
  <c r="O6068" i="3" s="1"/>
  <c r="O5141" i="3" a="1"/>
  <c r="O5141" i="3" s="1"/>
  <c r="O5839" i="3" a="1"/>
  <c r="O5839" i="3" s="1"/>
  <c r="O7925" i="3" a="1"/>
  <c r="O7925" i="3" s="1"/>
  <c r="O6102" i="3" a="1"/>
  <c r="O6102" i="3" s="1"/>
  <c r="O4994" i="3" a="1"/>
  <c r="O4994" i="3" s="1"/>
  <c r="O5828" i="3" a="1"/>
  <c r="O5828" i="3" s="1"/>
  <c r="O7248" i="3" a="1"/>
  <c r="O7248" i="3" s="1"/>
  <c r="N6285" i="3" a="1"/>
  <c r="N6285" i="3" s="1"/>
  <c r="O6285" i="3" a="1"/>
  <c r="O6285" i="3" s="1"/>
  <c r="N5959" i="3" a="1"/>
  <c r="N5959" i="3" s="1"/>
  <c r="O5959" i="3" a="1"/>
  <c r="O5959" i="3" s="1"/>
  <c r="N6456" i="3" a="1"/>
  <c r="N6456" i="3" s="1"/>
  <c r="O6456" i="3" a="1"/>
  <c r="O6456" i="3" s="1"/>
  <c r="O5499" i="3" a="1"/>
  <c r="O5499" i="3" s="1"/>
  <c r="O6145" i="3" a="1"/>
  <c r="O6145" i="3" s="1"/>
  <c r="O8010" i="3" a="1"/>
  <c r="O8010" i="3" s="1"/>
  <c r="O6861" i="3" a="1"/>
  <c r="O6861" i="3" s="1"/>
  <c r="O6161" i="3" a="1"/>
  <c r="O6161" i="3" s="1"/>
  <c r="O8610" i="3" a="1"/>
  <c r="O8610" i="3" s="1"/>
  <c r="O7943" i="3" a="1"/>
  <c r="O7943" i="3" s="1"/>
  <c r="O6626" i="3" a="1"/>
  <c r="O6626" i="3" s="1"/>
  <c r="O9004" i="3" a="1"/>
  <c r="O9004" i="3" s="1"/>
  <c r="O8191" i="3" a="1"/>
  <c r="O8191" i="3" s="1"/>
  <c r="O9206" i="3" a="1"/>
  <c r="O9206" i="3" s="1"/>
  <c r="O8994" i="3" a="1"/>
  <c r="O8994" i="3" s="1"/>
  <c r="O7907" i="3" a="1"/>
  <c r="O7907" i="3" s="1"/>
  <c r="O7810" i="3" a="1"/>
  <c r="O7810" i="3" s="1"/>
  <c r="O6812" i="3" a="1"/>
  <c r="O6812" i="3" s="1"/>
  <c r="O9874" i="3" a="1"/>
  <c r="O9874" i="3" s="1"/>
  <c r="N8499" i="3" a="1"/>
  <c r="N8499" i="3" s="1"/>
  <c r="O8499" i="3" a="1"/>
  <c r="O8499" i="3" s="1"/>
  <c r="N8433" i="3" a="1"/>
  <c r="N8433" i="3" s="1"/>
  <c r="O8433" i="3" a="1"/>
  <c r="O8433" i="3" s="1"/>
  <c r="O8890" i="3" a="1"/>
  <c r="O8890" i="3" s="1"/>
  <c r="O7546" i="3" a="1"/>
  <c r="O7546" i="3" s="1"/>
  <c r="O8287" i="3" a="1"/>
  <c r="O8287" i="3" s="1"/>
  <c r="O8729" i="3" a="1"/>
  <c r="O8729" i="3" s="1"/>
  <c r="O8318" i="3" a="1"/>
  <c r="O8318" i="3" s="1"/>
  <c r="O8187" i="3" a="1"/>
  <c r="O8187" i="3" s="1"/>
  <c r="O8612" i="3" a="1"/>
  <c r="O8612" i="3" s="1"/>
  <c r="O9434" i="3" a="1"/>
  <c r="O9434" i="3" s="1"/>
  <c r="O8891" i="3" a="1"/>
  <c r="O8891" i="3" s="1"/>
  <c r="O9155" i="3" a="1"/>
  <c r="O9155" i="3" s="1"/>
  <c r="O9944" i="3" a="1"/>
  <c r="O9944" i="3" s="1"/>
  <c r="O8859" i="3" a="1"/>
  <c r="O8859" i="3" s="1"/>
  <c r="O8885" i="3" a="1"/>
  <c r="O8885" i="3" s="1"/>
  <c r="O9656" i="3" a="1"/>
  <c r="O9656" i="3" s="1"/>
  <c r="N8881" i="3" a="1"/>
  <c r="N8881" i="3" s="1"/>
  <c r="O8881" i="3" a="1"/>
  <c r="O8881" i="3" s="1"/>
  <c r="N9655" i="3" a="1"/>
  <c r="N9655" i="3" s="1"/>
  <c r="O9655" i="3" a="1"/>
  <c r="O9655" i="3" s="1"/>
  <c r="O9585" i="3" a="1"/>
  <c r="O9585" i="3" s="1"/>
  <c r="O9237" i="3" a="1"/>
  <c r="O9237" i="3" s="1"/>
  <c r="O9921" i="3" a="1"/>
  <c r="O9921" i="3" s="1"/>
  <c r="O8123" i="3" a="1"/>
  <c r="O8123" i="3" s="1"/>
  <c r="O5794" i="3" a="1"/>
  <c r="O5794" i="3" s="1"/>
  <c r="O7663" i="3" a="1"/>
  <c r="O7663" i="3" s="1"/>
  <c r="O9447" i="3" a="1"/>
  <c r="O9447" i="3" s="1"/>
  <c r="O5802" i="3" a="1"/>
  <c r="O5802" i="3" s="1"/>
  <c r="O8115" i="3" a="1"/>
  <c r="O8115" i="3" s="1"/>
  <c r="N9030" i="3" a="1"/>
  <c r="N9030" i="3" s="1"/>
  <c r="O9030" i="3" a="1"/>
  <c r="O9030" i="3" s="1"/>
  <c r="O8730" i="3" a="1"/>
  <c r="O8730" i="3" s="1"/>
  <c r="O8026" i="3" a="1"/>
  <c r="O8026" i="3" s="1"/>
  <c r="N7305" i="3" a="1"/>
  <c r="N7305" i="3" s="1"/>
  <c r="O7305" i="3" a="1"/>
  <c r="O7305" i="3" s="1"/>
  <c r="O7365" i="3" a="1"/>
  <c r="O7365" i="3" s="1"/>
  <c r="N8667" i="3" a="1"/>
  <c r="N8667" i="3" s="1"/>
  <c r="O8667" i="3" a="1"/>
  <c r="O8667" i="3" s="1"/>
  <c r="N9266" i="3" a="1"/>
  <c r="N9266" i="3" s="1"/>
  <c r="O9266" i="3" a="1"/>
  <c r="O9266" i="3" s="1"/>
  <c r="O8059" i="3" a="1"/>
  <c r="O8059" i="3" s="1"/>
  <c r="O6834" i="3" a="1"/>
  <c r="O6834" i="3" s="1"/>
  <c r="N8969" i="3" a="1"/>
  <c r="N8969" i="3" s="1"/>
  <c r="O8969" i="3" a="1"/>
  <c r="O8969" i="3" s="1"/>
  <c r="O8136" i="3" a="1"/>
  <c r="O8136" i="3" s="1"/>
  <c r="O4301" i="3" a="1"/>
  <c r="O4301" i="3" s="1"/>
  <c r="O8917" i="3" a="1"/>
  <c r="O8917" i="3" s="1"/>
  <c r="O8973" i="3" a="1"/>
  <c r="O8973" i="3" s="1"/>
  <c r="O4028" i="3" a="1"/>
  <c r="O4028" i="3" s="1"/>
  <c r="O7884" i="3" a="1"/>
  <c r="O7884" i="3" s="1"/>
  <c r="O2548" i="3" a="1"/>
  <c r="O2548" i="3" s="1"/>
  <c r="O8871" i="3" a="1"/>
  <c r="O8871" i="3" s="1"/>
  <c r="O4503" i="3" a="1"/>
  <c r="O4503" i="3" s="1"/>
  <c r="O9338" i="3" a="1"/>
  <c r="O9338" i="3" s="1"/>
  <c r="O7864" i="3" a="1"/>
  <c r="O7864" i="3" s="1"/>
  <c r="O8260" i="3" a="1"/>
  <c r="O8260" i="3" s="1"/>
  <c r="O5916" i="3" a="1"/>
  <c r="O5916" i="3" s="1"/>
  <c r="N4667" i="3" a="1"/>
  <c r="N4667" i="3" s="1"/>
  <c r="O2824" i="3" a="1"/>
  <c r="O2824" i="3" s="1"/>
  <c r="N5580" i="3" a="1"/>
  <c r="N5580" i="3" s="1"/>
  <c r="O5580" i="3" a="1"/>
  <c r="O5580" i="3" s="1"/>
  <c r="N9893" i="3" a="1"/>
  <c r="N9893" i="3" s="1"/>
  <c r="O9893" i="3" a="1"/>
  <c r="O9893" i="3" s="1"/>
  <c r="N6623" i="3" a="1"/>
  <c r="N6623" i="3" s="1"/>
  <c r="O6623" i="3" a="1"/>
  <c r="O6623" i="3" s="1"/>
  <c r="N9984" i="3" a="1"/>
  <c r="N9984" i="3" s="1"/>
  <c r="O9984" i="3" a="1"/>
  <c r="O9984" i="3" s="1"/>
  <c r="N8995" i="3" a="1"/>
  <c r="N8995" i="3" s="1"/>
  <c r="O8995" i="3" a="1"/>
  <c r="O8995" i="3" s="1"/>
  <c r="N8483" i="3" a="1"/>
  <c r="N8483" i="3" s="1"/>
  <c r="N7558" i="3" a="1"/>
  <c r="N7558" i="3" s="1"/>
  <c r="O7558" i="3" a="1"/>
  <c r="O7558" i="3" s="1"/>
  <c r="N8623" i="3" a="1"/>
  <c r="N8623" i="3" s="1"/>
  <c r="O8623" i="3" a="1"/>
  <c r="O8623" i="3" s="1"/>
  <c r="O6007" i="3" a="1"/>
  <c r="O6007" i="3" s="1"/>
  <c r="O9731" i="3" a="1"/>
  <c r="O9731" i="3" s="1"/>
  <c r="N8702" i="3" a="1"/>
  <c r="N8702" i="3" s="1"/>
  <c r="O8702" i="3" a="1"/>
  <c r="O8702" i="3" s="1"/>
  <c r="N9479" i="3" a="1"/>
  <c r="N9479" i="3" s="1"/>
  <c r="O9479" i="3" a="1"/>
  <c r="O9479" i="3" s="1"/>
  <c r="N9640" i="3" a="1"/>
  <c r="N9640" i="3" s="1"/>
  <c r="O9640" i="3" a="1"/>
  <c r="O9640" i="3" s="1"/>
  <c r="N7752" i="3" a="1"/>
  <c r="N7752" i="3" s="1"/>
  <c r="O7752" i="3" a="1"/>
  <c r="O7752" i="3" s="1"/>
  <c r="N8979" i="3" a="1"/>
  <c r="N8979" i="3" s="1"/>
  <c r="O8979" i="3" a="1"/>
  <c r="O8979" i="3" s="1"/>
  <c r="N7106" i="3" a="1"/>
  <c r="N7106" i="3" s="1"/>
  <c r="O7106" i="3" a="1"/>
  <c r="O7106" i="3" s="1"/>
  <c r="O9293" i="3" a="1"/>
  <c r="O9293" i="3" s="1"/>
  <c r="N9444" i="3" a="1"/>
  <c r="N9444" i="3" s="1"/>
  <c r="O9444" i="3" a="1"/>
  <c r="O9444" i="3" s="1"/>
  <c r="N9271" i="3" a="1"/>
  <c r="N9271" i="3" s="1"/>
  <c r="O9271" i="3" a="1"/>
  <c r="O9271" i="3" s="1"/>
  <c r="N6469" i="3" a="1"/>
  <c r="N6469" i="3" s="1"/>
  <c r="O6469" i="3" a="1"/>
  <c r="O6469" i="3" s="1"/>
  <c r="N8396" i="3" a="1"/>
  <c r="N8396" i="3" s="1"/>
  <c r="O8396" i="3" a="1"/>
  <c r="O8396" i="3" s="1"/>
  <c r="N5732" i="3" a="1"/>
  <c r="N5732" i="3" s="1"/>
  <c r="O5732" i="3" a="1"/>
  <c r="O5732" i="3" s="1"/>
  <c r="N6449" i="3" a="1"/>
  <c r="N6449" i="3" s="1"/>
  <c r="O6449" i="3" a="1"/>
  <c r="O6449" i="3" s="1"/>
  <c r="N7126" i="3" a="1"/>
  <c r="N7126" i="3" s="1"/>
  <c r="N5134" i="3" a="1"/>
  <c r="N5134" i="3" s="1"/>
  <c r="O5134" i="3" a="1"/>
  <c r="O5134" i="3" s="1"/>
  <c r="N7027" i="3" a="1"/>
  <c r="N7027" i="3" s="1"/>
  <c r="O7027" i="3" a="1"/>
  <c r="O7027" i="3" s="1"/>
  <c r="O8626" i="3" a="1"/>
  <c r="O8626" i="3" s="1"/>
  <c r="O7147" i="3" a="1"/>
  <c r="O7147" i="3" s="1"/>
  <c r="N7212" i="3" a="1"/>
  <c r="N7212" i="3" s="1"/>
  <c r="O7212" i="3" a="1"/>
  <c r="O7212" i="3" s="1"/>
  <c r="O6642" i="3" a="1"/>
  <c r="O6642" i="3" s="1"/>
  <c r="O8043" i="3" a="1"/>
  <c r="O8043" i="3" s="1"/>
  <c r="O8916" i="3" a="1"/>
  <c r="O8916" i="3" s="1"/>
  <c r="N8337" i="3" a="1"/>
  <c r="N8337" i="3" s="1"/>
  <c r="O8337" i="3" a="1"/>
  <c r="O8337" i="3" s="1"/>
  <c r="N6167" i="3" a="1"/>
  <c r="N6167" i="3" s="1"/>
  <c r="O6167" i="3" a="1"/>
  <c r="O6167" i="3" s="1"/>
  <c r="N8472" i="3" a="1"/>
  <c r="N8472" i="3" s="1"/>
  <c r="O8472" i="3" a="1"/>
  <c r="O8472" i="3" s="1"/>
  <c r="N9992" i="3" a="1"/>
  <c r="N9992" i="3" s="1"/>
  <c r="O9992" i="3" a="1"/>
  <c r="O9992" i="3" s="1"/>
  <c r="N8109" i="3" a="1"/>
  <c r="N8109" i="3" s="1"/>
  <c r="O8109" i="3" a="1"/>
  <c r="O8109" i="3" s="1"/>
  <c r="N8721" i="3" a="1"/>
  <c r="N8721" i="3" s="1"/>
  <c r="O8721" i="3" a="1"/>
  <c r="O8721" i="3" s="1"/>
  <c r="O8960" i="3" a="1"/>
  <c r="O8960" i="3" s="1"/>
  <c r="N6567" i="3" a="1"/>
  <c r="N6567" i="3" s="1"/>
  <c r="O6567" i="3" a="1"/>
  <c r="O6567" i="3" s="1"/>
  <c r="N6140" i="3" a="1"/>
  <c r="N6140" i="3" s="1"/>
  <c r="O6140" i="3" a="1"/>
  <c r="O6140" i="3" s="1"/>
  <c r="O8381" i="3" a="1"/>
  <c r="O8381" i="3" s="1"/>
  <c r="N5230" i="3" a="1"/>
  <c r="N5230" i="3" s="1"/>
  <c r="O5230" i="3" a="1"/>
  <c r="O5230" i="3" s="1"/>
  <c r="O7102" i="3" a="1"/>
  <c r="O7102" i="3" s="1"/>
  <c r="O6796" i="3" a="1"/>
  <c r="O6796" i="3" s="1"/>
  <c r="N7484" i="3" a="1"/>
  <c r="N7484" i="3" s="1"/>
  <c r="O7484" i="3" a="1"/>
  <c r="O7484" i="3" s="1"/>
  <c r="O6538" i="3" a="1"/>
  <c r="O6538" i="3" s="1"/>
  <c r="O6432" i="3" a="1"/>
  <c r="O6432" i="3" s="1"/>
  <c r="N6120" i="3" a="1"/>
  <c r="N6120" i="3" s="1"/>
  <c r="O6120" i="3" a="1"/>
  <c r="O6120" i="3" s="1"/>
  <c r="N4959" i="3" a="1"/>
  <c r="N4959" i="3" s="1"/>
  <c r="O4959" i="3" a="1"/>
  <c r="O4959" i="3" s="1"/>
  <c r="O9033" i="3" a="1"/>
  <c r="O9033" i="3" s="1"/>
  <c r="O6736" i="3" a="1"/>
  <c r="O6736" i="3" s="1"/>
  <c r="O9354" i="3" a="1"/>
  <c r="O9354" i="3" s="1"/>
  <c r="N7681" i="3" a="1"/>
  <c r="N7681" i="3" s="1"/>
  <c r="O7681" i="3" a="1"/>
  <c r="O7681" i="3" s="1"/>
  <c r="O8510" i="3" a="1"/>
  <c r="O8510" i="3" s="1"/>
  <c r="N7256" i="3" a="1"/>
  <c r="N7256" i="3" s="1"/>
  <c r="O7256" i="3" a="1"/>
  <c r="O7256" i="3" s="1"/>
  <c r="O7747" i="3" a="1"/>
  <c r="O7747" i="3" s="1"/>
  <c r="O7195" i="3" a="1"/>
  <c r="O7195" i="3" s="1"/>
  <c r="N7324" i="3" a="1"/>
  <c r="N7324" i="3" s="1"/>
  <c r="O7324" i="3" a="1"/>
  <c r="O7324" i="3" s="1"/>
  <c r="N7254" i="3" a="1"/>
  <c r="N7254" i="3" s="1"/>
  <c r="O7254" i="3" a="1"/>
  <c r="O7254" i="3" s="1"/>
  <c r="O6174" i="3" a="1"/>
  <c r="O6174" i="3" s="1"/>
  <c r="O7058" i="3" a="1"/>
  <c r="O7058" i="3" s="1"/>
  <c r="O6396" i="3" a="1"/>
  <c r="O6396" i="3" s="1"/>
  <c r="N6398" i="3" a="1"/>
  <c r="N6398" i="3" s="1"/>
  <c r="O6398" i="3" a="1"/>
  <c r="O6398" i="3" s="1"/>
  <c r="O7611" i="3" a="1"/>
  <c r="O7611" i="3" s="1"/>
  <c r="N5914" i="3" a="1"/>
  <c r="N5914" i="3" s="1"/>
  <c r="O5914" i="3" a="1"/>
  <c r="O5914" i="3" s="1"/>
  <c r="O5238" i="3" a="1"/>
  <c r="O5238" i="3" s="1"/>
  <c r="N5105" i="3" a="1"/>
  <c r="N5105" i="3" s="1"/>
  <c r="O5105" i="3" a="1"/>
  <c r="O5105" i="3" s="1"/>
  <c r="O7362" i="3" a="1"/>
  <c r="O7362" i="3" s="1"/>
  <c r="N5451" i="3" a="1"/>
  <c r="N5451" i="3" s="1"/>
  <c r="O5451" i="3" a="1"/>
  <c r="O5451" i="3" s="1"/>
  <c r="O4941" i="3" a="1"/>
  <c r="O4941" i="3" s="1"/>
  <c r="O6508" i="3" a="1"/>
  <c r="O6508" i="3" s="1"/>
  <c r="O5724" i="3" a="1"/>
  <c r="O5724" i="3" s="1"/>
  <c r="O5517" i="3" a="1"/>
  <c r="O5517" i="3" s="1"/>
  <c r="N6153" i="3" a="1"/>
  <c r="N6153" i="3" s="1"/>
  <c r="O6153" i="3" a="1"/>
  <c r="O6153" i="3" s="1"/>
  <c r="N6139" i="3" a="1"/>
  <c r="N6139" i="3" s="1"/>
  <c r="O6139" i="3" a="1"/>
  <c r="O6139" i="3" s="1"/>
  <c r="N8255" i="3" a="1"/>
  <c r="N8255" i="3" s="1"/>
  <c r="O8255" i="3" a="1"/>
  <c r="O8255" i="3" s="1"/>
  <c r="N6977" i="3" a="1"/>
  <c r="N6977" i="3" s="1"/>
  <c r="O6977" i="3" a="1"/>
  <c r="O6977" i="3" s="1"/>
  <c r="O8369" i="3" a="1"/>
  <c r="O8369" i="3" s="1"/>
  <c r="O5271" i="3" a="1"/>
  <c r="O5271" i="3" s="1"/>
  <c r="O5407" i="3" a="1"/>
  <c r="O5407" i="3" s="1"/>
  <c r="O5381" i="3" a="1"/>
  <c r="O5381" i="3" s="1"/>
  <c r="O5763" i="3" a="1"/>
  <c r="O5763" i="3" s="1"/>
  <c r="N6040" i="3" a="1"/>
  <c r="N6040" i="3" s="1"/>
  <c r="O6040" i="3" a="1"/>
  <c r="O6040" i="3" s="1"/>
  <c r="O9749" i="3" a="1"/>
  <c r="O9749" i="3" s="1"/>
  <c r="O6850" i="3" a="1"/>
  <c r="O6850" i="3" s="1"/>
  <c r="O6994" i="3" a="1"/>
  <c r="O6994" i="3" s="1"/>
  <c r="N6408" i="3" a="1"/>
  <c r="N6408" i="3" s="1"/>
  <c r="O6408" i="3" a="1"/>
  <c r="O6408" i="3" s="1"/>
  <c r="O6541" i="3" a="1"/>
  <c r="O6541" i="3" s="1"/>
  <c r="O5973" i="3" a="1"/>
  <c r="O5973" i="3" s="1"/>
  <c r="O5483" i="3" a="1"/>
  <c r="O5483" i="3" s="1"/>
  <c r="O6990" i="3" a="1"/>
  <c r="O6990" i="3" s="1"/>
  <c r="O7875" i="3" a="1"/>
  <c r="O7875" i="3" s="1"/>
  <c r="O5512" i="3" a="1"/>
  <c r="O5512" i="3" s="1"/>
  <c r="O6158" i="3" a="1"/>
  <c r="O6158" i="3" s="1"/>
  <c r="N8184" i="3" a="1"/>
  <c r="N8184" i="3" s="1"/>
  <c r="N8380" i="3" a="1"/>
  <c r="N8380" i="3" s="1"/>
  <c r="O8380" i="3" a="1"/>
  <c r="O8380" i="3" s="1"/>
  <c r="N7030" i="3" a="1"/>
  <c r="N7030" i="3" s="1"/>
  <c r="O7030" i="3" a="1"/>
  <c r="O7030" i="3" s="1"/>
  <c r="O6848" i="3" a="1"/>
  <c r="O6848" i="3" s="1"/>
  <c r="O8931" i="3" a="1"/>
  <c r="O8931" i="3" s="1"/>
  <c r="O6852" i="3" a="1"/>
  <c r="O6852" i="3" s="1"/>
  <c r="O7892" i="3" a="1"/>
  <c r="O7892" i="3" s="1"/>
  <c r="N8445" i="3" a="1"/>
  <c r="N8445" i="3" s="1"/>
  <c r="O8445" i="3" a="1"/>
  <c r="O8445" i="3" s="1"/>
  <c r="N8692" i="3" a="1"/>
  <c r="N8692" i="3" s="1"/>
  <c r="O8692" i="3" a="1"/>
  <c r="O8692" i="3" s="1"/>
  <c r="O8317" i="3" a="1"/>
  <c r="O8317" i="3" s="1"/>
  <c r="O8894" i="3" a="1"/>
  <c r="O8894" i="3" s="1"/>
  <c r="O8744" i="3" a="1"/>
  <c r="O8744" i="3" s="1"/>
  <c r="O8261" i="3" a="1"/>
  <c r="O8261" i="3" s="1"/>
  <c r="O8097" i="3" a="1"/>
  <c r="O8097" i="3" s="1"/>
  <c r="O8975" i="3" a="1"/>
  <c r="O8975" i="3" s="1"/>
  <c r="O9672" i="3" a="1"/>
  <c r="O9672" i="3" s="1"/>
  <c r="O8997" i="3" a="1"/>
  <c r="O8997" i="3" s="1"/>
  <c r="N9817" i="3" a="1"/>
  <c r="N9817" i="3" s="1"/>
  <c r="O9817" i="3" a="1"/>
  <c r="O9817" i="3" s="1"/>
  <c r="O9941" i="3" a="1"/>
  <c r="O9941" i="3" s="1"/>
  <c r="O9633" i="3" a="1"/>
  <c r="O9633" i="3" s="1"/>
  <c r="O8044" i="3" a="1"/>
  <c r="O8044" i="3" s="1"/>
  <c r="N8971" i="3" a="1"/>
  <c r="N8971" i="3" s="1"/>
  <c r="O8971" i="3" a="1"/>
  <c r="O8971" i="3" s="1"/>
  <c r="O7188" i="3" a="1"/>
  <c r="O7188" i="3" s="1"/>
  <c r="O5850" i="3" a="1"/>
  <c r="O5850" i="3" s="1"/>
  <c r="N7084" i="3" a="1"/>
  <c r="N7084" i="3" s="1"/>
  <c r="O7084" i="3" a="1"/>
  <c r="O7084" i="3" s="1"/>
  <c r="N9674" i="3" a="1"/>
  <c r="N9674" i="3" s="1"/>
  <c r="O8956" i="3" a="1"/>
  <c r="O8956" i="3" s="1"/>
  <c r="O8111" i="3" a="1"/>
  <c r="O8111" i="3" s="1"/>
  <c r="O7575" i="3" a="1"/>
  <c r="O7575" i="3" s="1"/>
  <c r="O7069" i="3" a="1"/>
  <c r="O7069" i="3" s="1"/>
  <c r="O8450" i="3" a="1"/>
  <c r="O8450" i="3" s="1"/>
  <c r="N9260" i="3" a="1"/>
  <c r="N9260" i="3" s="1"/>
  <c r="O9260" i="3" a="1"/>
  <c r="O9260" i="3" s="1"/>
  <c r="O6162" i="3" a="1"/>
  <c r="O6162" i="3" s="1"/>
  <c r="N7887" i="3" a="1"/>
  <c r="N7887" i="3" s="1"/>
  <c r="O7887" i="3" a="1"/>
  <c r="O7887" i="3" s="1"/>
  <c r="O7646" i="3" a="1"/>
  <c r="O7646" i="3" s="1"/>
  <c r="O9995" i="3" a="1"/>
  <c r="O9995" i="3" s="1"/>
  <c r="O3202" i="3" a="1"/>
  <c r="O3202" i="3" s="1"/>
  <c r="N3202" i="3" a="1"/>
  <c r="N3202" i="3" s="1"/>
  <c r="O13" i="3" a="1"/>
  <c r="O13" i="3" s="1"/>
  <c r="O4261" i="3" a="1"/>
  <c r="O4261" i="3" s="1"/>
  <c r="O7261" i="3" a="1"/>
  <c r="O7261" i="3" s="1"/>
  <c r="O3909" i="3" a="1"/>
  <c r="O3909" i="3" s="1"/>
  <c r="O1941" i="3" a="1"/>
  <c r="O1941" i="3" s="1"/>
  <c r="O4718" i="3" a="1"/>
  <c r="O4718" i="3" s="1"/>
  <c r="O6198" i="3" a="1"/>
  <c r="O6198" i="3" s="1"/>
  <c r="O9065" i="3" a="1"/>
  <c r="O9065" i="3" s="1"/>
  <c r="O7981" i="3" a="1"/>
  <c r="O7981" i="3" s="1"/>
  <c r="O2329" i="3" a="1"/>
  <c r="O2329" i="3" s="1"/>
  <c r="N3801" i="3" a="1"/>
  <c r="N3801" i="3" s="1"/>
  <c r="O5530" i="3" a="1"/>
  <c r="O5530" i="3" s="1"/>
  <c r="N9710" i="3" a="1"/>
  <c r="N9710" i="3" s="1"/>
  <c r="O9710" i="3" a="1"/>
  <c r="O9710" i="3" s="1"/>
  <c r="O9491" i="3" a="1"/>
  <c r="O9491" i="3" s="1"/>
  <c r="O7536" i="3" a="1"/>
  <c r="O7536" i="3" s="1"/>
  <c r="N5731" i="3" a="1"/>
  <c r="N5731" i="3" s="1"/>
  <c r="O5731" i="3" a="1"/>
  <c r="O5731" i="3" s="1"/>
  <c r="N5980" i="3" a="1"/>
  <c r="N5980" i="3" s="1"/>
  <c r="O5980" i="3" a="1"/>
  <c r="O5980" i="3" s="1"/>
  <c r="O9256" i="3" a="1"/>
  <c r="O9256" i="3" s="1"/>
  <c r="N6181" i="3" a="1"/>
  <c r="N6181" i="3" s="1"/>
  <c r="O6181" i="3" a="1"/>
  <c r="O6181" i="3" s="1"/>
  <c r="N9800" i="3" a="1"/>
  <c r="N9800" i="3" s="1"/>
  <c r="O9800" i="3" a="1"/>
  <c r="O9800" i="3" s="1"/>
  <c r="N9548" i="3" a="1"/>
  <c r="N9548" i="3" s="1"/>
  <c r="O9548" i="3" a="1"/>
  <c r="O9548" i="3" s="1"/>
  <c r="N8441" i="3" a="1"/>
  <c r="N8441" i="3" s="1"/>
  <c r="O8441" i="3" a="1"/>
  <c r="O8441" i="3" s="1"/>
  <c r="O5467" i="3" a="1"/>
  <c r="O5467" i="3" s="1"/>
  <c r="O4892" i="3" a="1"/>
  <c r="O4892" i="3" s="1"/>
  <c r="N5540" i="3" a="1"/>
  <c r="N5540" i="3" s="1"/>
  <c r="O5540" i="3" a="1"/>
  <c r="O5540" i="3" s="1"/>
  <c r="O5000" i="3" a="1"/>
  <c r="O5000" i="3" s="1"/>
  <c r="N9970" i="3" a="1"/>
  <c r="N9970" i="3" s="1"/>
  <c r="O9970" i="3" a="1"/>
  <c r="O9970" i="3" s="1"/>
  <c r="N9821" i="3" a="1"/>
  <c r="N9821" i="3" s="1"/>
  <c r="O9821" i="3" a="1"/>
  <c r="O9821" i="3" s="1"/>
  <c r="O5898" i="3" a="1"/>
  <c r="O5898" i="3" s="1"/>
  <c r="O5730" i="3" a="1"/>
  <c r="O5730" i="3" s="1"/>
  <c r="N9904" i="3" a="1"/>
  <c r="N9904" i="3" s="1"/>
  <c r="O9904" i="3" a="1"/>
  <c r="O9904" i="3" s="1"/>
  <c r="N8085" i="3" a="1"/>
  <c r="N8085" i="3" s="1"/>
  <c r="O8085" i="3" a="1"/>
  <c r="O8085" i="3" s="1"/>
  <c r="N8652" i="3" a="1"/>
  <c r="N8652" i="3" s="1"/>
  <c r="O8652" i="3" a="1"/>
  <c r="O8652" i="3" s="1"/>
  <c r="N5672" i="3" a="1"/>
  <c r="N5672" i="3" s="1"/>
  <c r="O5672" i="3" a="1"/>
  <c r="O5672" i="3" s="1"/>
  <c r="N5577" i="3" a="1"/>
  <c r="N5577" i="3" s="1"/>
  <c r="O5577" i="3" a="1"/>
  <c r="O5577" i="3" s="1"/>
  <c r="N9916" i="3" a="1"/>
  <c r="N9916" i="3" s="1"/>
  <c r="O9916" i="3" a="1"/>
  <c r="O9916" i="3" s="1"/>
  <c r="N5846" i="3" a="1"/>
  <c r="N5846" i="3" s="1"/>
  <c r="O5846" i="3" a="1"/>
  <c r="O5846" i="3" s="1"/>
  <c r="N5627" i="3" a="1"/>
  <c r="N5627" i="3" s="1"/>
  <c r="O5627" i="3" a="1"/>
  <c r="O5627" i="3" s="1"/>
  <c r="O9737" i="3" a="1"/>
  <c r="O9737" i="3" s="1"/>
  <c r="N9446" i="3" a="1"/>
  <c r="N9446" i="3" s="1"/>
  <c r="O9446" i="3" a="1"/>
  <c r="O9446" i="3" s="1"/>
  <c r="N5556" i="3" a="1"/>
  <c r="N5556" i="3" s="1"/>
  <c r="O5556" i="3" a="1"/>
  <c r="O5556" i="3" s="1"/>
  <c r="N9872" i="3" a="1"/>
  <c r="N9872" i="3" s="1"/>
  <c r="O9872" i="3" a="1"/>
  <c r="O9872" i="3" s="1"/>
  <c r="N9670" i="3" a="1"/>
  <c r="N9670" i="3" s="1"/>
  <c r="O9670" i="3" a="1"/>
  <c r="O9670" i="3" s="1"/>
  <c r="O8421" i="3" a="1"/>
  <c r="O8421" i="3" s="1"/>
  <c r="O7594" i="3" a="1"/>
  <c r="O7594" i="3" s="1"/>
  <c r="N5838" i="3" a="1"/>
  <c r="N5838" i="3" s="1"/>
  <c r="O5838" i="3" a="1"/>
  <c r="O5838" i="3" s="1"/>
  <c r="N4960" i="3" a="1"/>
  <c r="N4960" i="3" s="1"/>
  <c r="O4960" i="3" a="1"/>
  <c r="O4960" i="3" s="1"/>
  <c r="N5594" i="3" a="1"/>
  <c r="N5594" i="3" s="1"/>
  <c r="O5594" i="3" a="1"/>
  <c r="O5594" i="3" s="1"/>
  <c r="O9694" i="3" a="1"/>
  <c r="O9694" i="3" s="1"/>
  <c r="O5004" i="3" a="1"/>
  <c r="O5004" i="3" s="1"/>
  <c r="O9612" i="3" a="1"/>
  <c r="O9612" i="3" s="1"/>
  <c r="N7656" i="3" a="1"/>
  <c r="N7656" i="3" s="1"/>
  <c r="O7656" i="3" a="1"/>
  <c r="O7656" i="3" s="1"/>
  <c r="N8001" i="3" a="1"/>
  <c r="N8001" i="3" s="1"/>
  <c r="O8001" i="3" a="1"/>
  <c r="O8001" i="3" s="1"/>
  <c r="N8209" i="3" a="1"/>
  <c r="N8209" i="3" s="1"/>
  <c r="O8209" i="3" a="1"/>
  <c r="O8209" i="3" s="1"/>
  <c r="N7019" i="3" a="1"/>
  <c r="N7019" i="3" s="1"/>
  <c r="O7019" i="3" a="1"/>
  <c r="O7019" i="3" s="1"/>
  <c r="O8732" i="3" a="1"/>
  <c r="O8732" i="3" s="1"/>
  <c r="N7721" i="3" a="1"/>
  <c r="N7721" i="3" s="1"/>
  <c r="N7866" i="3" a="1"/>
  <c r="N7866" i="3" s="1"/>
  <c r="O7866" i="3" a="1"/>
  <c r="O7866" i="3" s="1"/>
  <c r="O6264" i="3" a="1"/>
  <c r="O6264" i="3" s="1"/>
  <c r="N8577" i="3" a="1"/>
  <c r="N8577" i="3" s="1"/>
  <c r="O8577" i="3" a="1"/>
  <c r="O8577" i="3" s="1"/>
  <c r="N8747" i="3" a="1"/>
  <c r="N8747" i="3" s="1"/>
  <c r="O8747" i="3" a="1"/>
  <c r="O8747" i="3" s="1"/>
  <c r="N7494" i="3" a="1"/>
  <c r="N7494" i="3" s="1"/>
  <c r="O7494" i="3" a="1"/>
  <c r="O7494" i="3" s="1"/>
  <c r="N6312" i="3" a="1"/>
  <c r="N6312" i="3" s="1"/>
  <c r="O6312" i="3" a="1"/>
  <c r="O6312" i="3" s="1"/>
  <c r="N8540" i="3" a="1"/>
  <c r="N8540" i="3" s="1"/>
  <c r="O8540" i="3" a="1"/>
  <c r="O8540" i="3" s="1"/>
  <c r="N7935" i="3" a="1"/>
  <c r="N7935" i="3" s="1"/>
  <c r="O7935" i="3" a="1"/>
  <c r="O7935" i="3" s="1"/>
  <c r="O9524" i="3" a="1"/>
  <c r="O9524" i="3" s="1"/>
  <c r="N7429" i="3" a="1"/>
  <c r="N7429" i="3" s="1"/>
  <c r="O7429" i="3" a="1"/>
  <c r="O7429" i="3" s="1"/>
  <c r="O9623" i="3" a="1"/>
  <c r="O9623" i="3" s="1"/>
  <c r="N6591" i="3" a="1"/>
  <c r="N6591" i="3" s="1"/>
  <c r="O6591" i="3" a="1"/>
  <c r="O6591" i="3" s="1"/>
  <c r="O6720" i="3" a="1"/>
  <c r="O6720" i="3" s="1"/>
  <c r="N6256" i="3" a="1"/>
  <c r="N6256" i="3" s="1"/>
  <c r="O6857" i="3" a="1"/>
  <c r="O6857" i="3" s="1"/>
  <c r="N5005" i="3" a="1"/>
  <c r="N5005" i="3" s="1"/>
  <c r="O5005" i="3" a="1"/>
  <c r="O5005" i="3" s="1"/>
  <c r="O9018" i="3" a="1"/>
  <c r="O9018" i="3" s="1"/>
  <c r="N6283" i="3" a="1"/>
  <c r="N6283" i="3" s="1"/>
  <c r="O6283" i="3" a="1"/>
  <c r="O6283" i="3" s="1"/>
  <c r="N7552" i="3" a="1"/>
  <c r="N7552" i="3" s="1"/>
  <c r="O7552" i="3" a="1"/>
  <c r="O7552" i="3" s="1"/>
  <c r="N7405" i="3" a="1"/>
  <c r="N7405" i="3" s="1"/>
  <c r="O7405" i="3" a="1"/>
  <c r="O7405" i="3" s="1"/>
  <c r="N6506" i="3" a="1"/>
  <c r="N6506" i="3" s="1"/>
  <c r="O6506" i="3" a="1"/>
  <c r="O6506" i="3" s="1"/>
  <c r="N5143" i="3" a="1"/>
  <c r="N5143" i="3" s="1"/>
  <c r="O5143" i="3" a="1"/>
  <c r="O5143" i="3" s="1"/>
  <c r="N8371" i="3" a="1"/>
  <c r="N8371" i="3" s="1"/>
  <c r="O8371" i="3" a="1"/>
  <c r="O8371" i="3" s="1"/>
  <c r="N6944" i="3" a="1"/>
  <c r="N6944" i="3" s="1"/>
  <c r="O6944" i="3" a="1"/>
  <c r="O6944" i="3" s="1"/>
  <c r="O6382" i="3" a="1"/>
  <c r="O6382" i="3" s="1"/>
  <c r="N6920" i="3" a="1"/>
  <c r="N6920" i="3" s="1"/>
  <c r="O6920" i="3" a="1"/>
  <c r="O6920" i="3" s="1"/>
  <c r="N6607" i="3" a="1"/>
  <c r="N6607" i="3" s="1"/>
  <c r="O6607" i="3" a="1"/>
  <c r="O6607" i="3" s="1"/>
  <c r="N5619" i="3" a="1"/>
  <c r="N5619" i="3" s="1"/>
  <c r="O5619" i="3" a="1"/>
  <c r="O5619" i="3" s="1"/>
  <c r="N8057" i="3" a="1"/>
  <c r="N8057" i="3" s="1"/>
  <c r="O8057" i="3" a="1"/>
  <c r="O8057" i="3" s="1"/>
  <c r="O6187" i="3" a="1"/>
  <c r="O6187" i="3" s="1"/>
  <c r="O6046" i="3" a="1"/>
  <c r="O6046" i="3" s="1"/>
  <c r="N7031" i="3" a="1"/>
  <c r="N7031" i="3" s="1"/>
  <c r="O7031" i="3" a="1"/>
  <c r="O7031" i="3" s="1"/>
  <c r="N6580" i="3" a="1"/>
  <c r="N6580" i="3" s="1"/>
  <c r="O6580" i="3" a="1"/>
  <c r="O6580" i="3" s="1"/>
  <c r="N6446" i="3" a="1"/>
  <c r="N6446" i="3" s="1"/>
  <c r="O6446" i="3" a="1"/>
  <c r="O6446" i="3" s="1"/>
  <c r="O6210" i="3" a="1"/>
  <c r="O6210" i="3" s="1"/>
  <c r="O5261" i="3" a="1"/>
  <c r="O5261" i="3" s="1"/>
  <c r="O5871" i="3" a="1"/>
  <c r="O5871" i="3" s="1"/>
  <c r="O6060" i="3" a="1"/>
  <c r="O6060" i="3" s="1"/>
  <c r="O6621" i="3" a="1"/>
  <c r="O6621" i="3" s="1"/>
  <c r="N5379" i="3" a="1"/>
  <c r="N5379" i="3" s="1"/>
  <c r="O5379" i="3" a="1"/>
  <c r="O5379" i="3" s="1"/>
  <c r="O7618" i="3" a="1"/>
  <c r="O7618" i="3" s="1"/>
  <c r="N4965" i="3" a="1"/>
  <c r="N4965" i="3" s="1"/>
  <c r="O4965" i="3" a="1"/>
  <c r="O4965" i="3" s="1"/>
  <c r="O5334" i="3" a="1"/>
  <c r="O5334" i="3" s="1"/>
  <c r="N6972" i="3" a="1"/>
  <c r="N6972" i="3" s="1"/>
  <c r="O6972" i="3" a="1"/>
  <c r="O6972" i="3" s="1"/>
  <c r="O5744" i="3" a="1"/>
  <c r="O5744" i="3" s="1"/>
  <c r="O8461" i="3" a="1"/>
  <c r="O8461" i="3" s="1"/>
  <c r="O5393" i="3" a="1"/>
  <c r="O5393" i="3" s="1"/>
  <c r="O6501" i="3" a="1"/>
  <c r="O6501" i="3" s="1"/>
  <c r="O7105" i="3" a="1"/>
  <c r="O7105" i="3" s="1"/>
  <c r="N5877" i="3" a="1"/>
  <c r="N5877" i="3" s="1"/>
  <c r="O5877" i="3" a="1"/>
  <c r="O5877" i="3" s="1"/>
  <c r="O6033" i="3" a="1"/>
  <c r="O6033" i="3" s="1"/>
  <c r="O5872" i="3" a="1"/>
  <c r="O5872" i="3" s="1"/>
  <c r="O5901" i="3" a="1"/>
  <c r="O5901" i="3" s="1"/>
  <c r="O7177" i="3" a="1"/>
  <c r="O7177" i="3" s="1"/>
  <c r="O5523" i="3" a="1"/>
  <c r="O5523" i="3" s="1"/>
  <c r="O6572" i="3" a="1"/>
  <c r="O6572" i="3" s="1"/>
  <c r="N6664" i="3" a="1"/>
  <c r="N6664" i="3" s="1"/>
  <c r="O6664" i="3" a="1"/>
  <c r="O6664" i="3" s="1"/>
  <c r="O6873" i="3" a="1"/>
  <c r="O6873" i="3" s="1"/>
  <c r="O7255" i="3" a="1"/>
  <c r="O7255" i="3" s="1"/>
  <c r="N8875" i="3" a="1"/>
  <c r="N8875" i="3" s="1"/>
  <c r="O8875" i="3" a="1"/>
  <c r="O8875" i="3" s="1"/>
  <c r="O6860" i="3" a="1"/>
  <c r="O6860" i="3" s="1"/>
  <c r="N8473" i="3" a="1"/>
  <c r="N8473" i="3" s="1"/>
  <c r="O8473" i="3" a="1"/>
  <c r="O8473" i="3" s="1"/>
  <c r="O8498" i="3" a="1"/>
  <c r="O8498" i="3" s="1"/>
  <c r="O7427" i="3" a="1"/>
  <c r="O7427" i="3" s="1"/>
  <c r="O8568" i="3" a="1"/>
  <c r="O8568" i="3" s="1"/>
  <c r="O8459" i="3" a="1"/>
  <c r="O8459" i="3" s="1"/>
  <c r="O9185" i="3" a="1"/>
  <c r="O9185" i="3" s="1"/>
  <c r="O8782" i="3" a="1"/>
  <c r="O8782" i="3" s="1"/>
  <c r="O8923" i="3" a="1"/>
  <c r="O8923" i="3" s="1"/>
  <c r="N8128" i="3" a="1"/>
  <c r="N8128" i="3" s="1"/>
  <c r="O8128" i="3" a="1"/>
  <c r="O8128" i="3" s="1"/>
  <c r="O8784" i="3" a="1"/>
  <c r="O8784" i="3" s="1"/>
  <c r="O8281" i="3" a="1"/>
  <c r="O8281" i="3" s="1"/>
  <c r="N8580" i="3" a="1"/>
  <c r="N8580" i="3" s="1"/>
  <c r="O8580" i="3" a="1"/>
  <c r="O8580" i="3" s="1"/>
  <c r="O8636" i="3" a="1"/>
  <c r="O8636" i="3" s="1"/>
  <c r="O8980" i="3" a="1"/>
  <c r="O8980" i="3" s="1"/>
  <c r="O8107" i="3" a="1"/>
  <c r="O8107" i="3" s="1"/>
  <c r="N9073" i="3" a="1"/>
  <c r="N9073" i="3" s="1"/>
  <c r="O9073" i="3" a="1"/>
  <c r="O9073" i="3" s="1"/>
  <c r="O9034" i="3" a="1"/>
  <c r="O9034" i="3" s="1"/>
  <c r="O9690" i="3" a="1"/>
  <c r="O9690" i="3" s="1"/>
  <c r="O8937" i="3" a="1"/>
  <c r="O8937" i="3" s="1"/>
  <c r="O9054" i="3" a="1"/>
  <c r="O9054" i="3" s="1"/>
  <c r="N9542" i="3" a="1"/>
  <c r="N9542" i="3" s="1"/>
  <c r="O9542" i="3" a="1"/>
  <c r="O9542" i="3" s="1"/>
  <c r="N9881" i="3" a="1"/>
  <c r="N9881" i="3" s="1"/>
  <c r="O9881" i="3" a="1"/>
  <c r="O9881" i="3" s="1"/>
  <c r="O9961" i="3" a="1"/>
  <c r="O9961" i="3" s="1"/>
  <c r="O8526" i="3" a="1"/>
  <c r="O8526" i="3" s="1"/>
  <c r="O8247" i="3" a="1"/>
  <c r="O8247" i="3" s="1"/>
  <c r="O9288" i="3" a="1"/>
  <c r="O9288" i="3" s="1"/>
  <c r="O6819" i="3" a="1"/>
  <c r="O6819" i="3" s="1"/>
  <c r="N7901" i="3" a="1"/>
  <c r="N7901" i="3" s="1"/>
  <c r="O7901" i="3" a="1"/>
  <c r="O7901" i="3" s="1"/>
  <c r="O9472" i="3" a="1"/>
  <c r="O9472" i="3" s="1"/>
  <c r="O7035" i="3" a="1"/>
  <c r="O7035" i="3" s="1"/>
  <c r="O8882" i="3" a="1"/>
  <c r="O8882" i="3" s="1"/>
  <c r="N6952" i="3" a="1"/>
  <c r="N6952" i="3" s="1"/>
  <c r="O6952" i="3" a="1"/>
  <c r="O6952" i="3" s="1"/>
  <c r="O7861" i="3" a="1"/>
  <c r="O7861" i="3" s="1"/>
  <c r="O6634" i="3" a="1"/>
  <c r="O6634" i="3" s="1"/>
  <c r="N8167" i="3" a="1"/>
  <c r="N8167" i="3" s="1"/>
  <c r="O8167" i="3" a="1"/>
  <c r="O8167" i="3" s="1"/>
  <c r="O6663" i="3" a="1"/>
  <c r="O6663" i="3" s="1"/>
  <c r="N7371" i="3" a="1"/>
  <c r="N7371" i="3" s="1"/>
  <c r="O7371" i="3" a="1"/>
  <c r="O7371" i="3" s="1"/>
  <c r="N8559" i="3" a="1"/>
  <c r="N8559" i="3" s="1"/>
  <c r="O8559" i="3" a="1"/>
  <c r="O8559" i="3" s="1"/>
  <c r="O8629" i="3" a="1"/>
  <c r="O8629" i="3" s="1"/>
  <c r="O8642" i="3" a="1"/>
  <c r="O8642" i="3" s="1"/>
  <c r="N2606" i="3" a="1"/>
  <c r="N2606" i="3" s="1"/>
  <c r="O2606" i="3" a="1"/>
  <c r="O2606" i="3" s="1"/>
  <c r="O9423" i="3" a="1"/>
  <c r="O9423" i="3" s="1"/>
  <c r="O8182" i="3" a="1"/>
  <c r="O8182" i="3" s="1"/>
  <c r="O7597" i="3" a="1"/>
  <c r="O7597" i="3" s="1"/>
  <c r="O3935" i="3" a="1"/>
  <c r="O3935" i="3" s="1"/>
  <c r="O7687" i="3" a="1"/>
  <c r="O7687" i="3" s="1"/>
  <c r="O7320" i="3" a="1"/>
  <c r="O7320" i="3" s="1"/>
  <c r="O8904" i="3" a="1"/>
  <c r="O8904" i="3" s="1"/>
  <c r="O7146" i="3" a="1"/>
  <c r="O7146" i="3" s="1"/>
  <c r="O8713" i="3" a="1"/>
  <c r="O8713" i="3" s="1"/>
  <c r="O3687" i="3" a="1"/>
  <c r="O3687" i="3" s="1"/>
  <c r="O2775" i="3" a="1"/>
  <c r="O2775" i="3" s="1"/>
  <c r="O4448" i="3" a="1"/>
  <c r="O4448" i="3" s="1"/>
  <c r="O33" i="3" a="1"/>
  <c r="O33" i="3" s="1"/>
  <c r="N7651" i="3" a="1"/>
  <c r="N7651" i="3" s="1"/>
  <c r="N6991" i="3" a="1"/>
  <c r="N6991" i="3" s="1"/>
  <c r="O6991" i="3" a="1"/>
  <c r="O6991" i="3" s="1"/>
  <c r="N7784" i="3" a="1"/>
  <c r="N7784" i="3" s="1"/>
  <c r="N9626" i="3" a="1"/>
  <c r="N9626" i="3" s="1"/>
  <c r="O9626" i="3" a="1"/>
  <c r="O9626" i="3" s="1"/>
  <c r="N7944" i="3" a="1"/>
  <c r="N7944" i="3" s="1"/>
  <c r="O7944" i="3" a="1"/>
  <c r="O7944" i="3" s="1"/>
  <c r="O5216" i="3" a="1"/>
  <c r="O5216" i="3" s="1"/>
  <c r="N7412" i="3" a="1"/>
  <c r="N7412" i="3" s="1"/>
  <c r="O7412" i="3" a="1"/>
  <c r="O7412" i="3" s="1"/>
  <c r="N9665" i="3" a="1"/>
  <c r="N9665" i="3" s="1"/>
  <c r="O7541" i="3" a="1"/>
  <c r="O7541" i="3" s="1"/>
  <c r="O8950" i="3" a="1"/>
  <c r="O8950" i="3" s="1"/>
  <c r="N5682" i="3" a="1"/>
  <c r="N5682" i="3" s="1"/>
  <c r="O5682" i="3" a="1"/>
  <c r="O5682" i="3" s="1"/>
  <c r="O7070" i="3" a="1"/>
  <c r="O7070" i="3" s="1"/>
  <c r="O8476" i="3" a="1"/>
  <c r="O8476" i="3" s="1"/>
  <c r="N7786" i="3" a="1"/>
  <c r="N7786" i="3" s="1"/>
  <c r="O7786" i="3" a="1"/>
  <c r="O7786" i="3" s="1"/>
  <c r="O6863" i="3" a="1"/>
  <c r="O6863" i="3" s="1"/>
  <c r="N6601" i="3" a="1"/>
  <c r="N6601" i="3" s="1"/>
  <c r="O6601" i="3" a="1"/>
  <c r="O6601" i="3" s="1"/>
  <c r="O7962" i="3" a="1"/>
  <c r="O7962" i="3" s="1"/>
  <c r="N7064" i="3" a="1"/>
  <c r="N7064" i="3" s="1"/>
  <c r="O7064" i="3" a="1"/>
  <c r="O7064" i="3" s="1"/>
  <c r="N9488" i="3" a="1"/>
  <c r="N9488" i="3" s="1"/>
  <c r="O9488" i="3" a="1"/>
  <c r="O9488" i="3" s="1"/>
  <c r="N9177" i="3" a="1"/>
  <c r="N9177" i="3" s="1"/>
  <c r="O9177" i="3" a="1"/>
  <c r="O9177" i="3" s="1"/>
  <c r="N9428" i="3" a="1"/>
  <c r="N9428" i="3" s="1"/>
  <c r="O9428" i="3" a="1"/>
  <c r="O9428" i="3" s="1"/>
  <c r="N5630" i="3" a="1"/>
  <c r="N5630" i="3" s="1"/>
  <c r="O5630" i="3" a="1"/>
  <c r="O5630" i="3" s="1"/>
  <c r="N5570" i="3" a="1"/>
  <c r="N5570" i="3" s="1"/>
  <c r="O5570" i="3" a="1"/>
  <c r="O5570" i="3" s="1"/>
  <c r="N9043" i="3" a="1"/>
  <c r="N9043" i="3" s="1"/>
  <c r="N8359" i="3" a="1"/>
  <c r="N8359" i="3" s="1"/>
  <c r="O8359" i="3" a="1"/>
  <c r="O8359" i="3" s="1"/>
  <c r="N7242" i="3" a="1"/>
  <c r="N7242" i="3" s="1"/>
  <c r="O7242" i="3" a="1"/>
  <c r="O7242" i="3" s="1"/>
  <c r="N5654" i="3" a="1"/>
  <c r="N5654" i="3" s="1"/>
  <c r="O5654" i="3" a="1"/>
  <c r="O5654" i="3" s="1"/>
  <c r="N9314" i="3" a="1"/>
  <c r="N9314" i="3" s="1"/>
  <c r="O9314" i="3" a="1"/>
  <c r="O9314" i="3" s="1"/>
  <c r="N8810" i="3" a="1"/>
  <c r="N8810" i="3" s="1"/>
  <c r="O8810" i="3" a="1"/>
  <c r="O8810" i="3" s="1"/>
  <c r="N6146" i="3" a="1"/>
  <c r="N6146" i="3" s="1"/>
  <c r="O6146" i="3" a="1"/>
  <c r="O6146" i="3" s="1"/>
  <c r="N6110" i="3" a="1"/>
  <c r="N6110" i="3" s="1"/>
  <c r="O6110" i="3" a="1"/>
  <c r="O6110" i="3" s="1"/>
  <c r="N5501" i="3" a="1"/>
  <c r="N5501" i="3" s="1"/>
  <c r="N5244" i="3" a="1"/>
  <c r="N5244" i="3" s="1"/>
  <c r="O5244" i="3" a="1"/>
  <c r="O5244" i="3" s="1"/>
  <c r="N9523" i="3" a="1"/>
  <c r="N9523" i="3" s="1"/>
  <c r="O9523" i="3" a="1"/>
  <c r="O9523" i="3" s="1"/>
  <c r="N7934" i="3" a="1"/>
  <c r="N7934" i="3" s="1"/>
  <c r="O7934" i="3" a="1"/>
  <c r="O7934" i="3" s="1"/>
  <c r="N6777" i="3" a="1"/>
  <c r="N6777" i="3" s="1"/>
  <c r="N6147" i="3" a="1"/>
  <c r="N6147" i="3" s="1"/>
  <c r="N6830" i="3" a="1"/>
  <c r="N6830" i="3" s="1"/>
  <c r="O6830" i="3" a="1"/>
  <c r="O6830" i="3" s="1"/>
  <c r="N9732" i="3" a="1"/>
  <c r="N9732" i="3" s="1"/>
  <c r="O9732" i="3" a="1"/>
  <c r="O9732" i="3" s="1"/>
  <c r="N9600" i="3" a="1"/>
  <c r="N9600" i="3" s="1"/>
  <c r="O9600" i="3" a="1"/>
  <c r="O9600" i="3" s="1"/>
  <c r="N9025" i="3" a="1"/>
  <c r="N9025" i="3" s="1"/>
  <c r="O9025" i="3" a="1"/>
  <c r="O9025" i="3" s="1"/>
  <c r="N7450" i="3" a="1"/>
  <c r="N7450" i="3" s="1"/>
  <c r="O7450" i="3" a="1"/>
  <c r="O7450" i="3" s="1"/>
  <c r="N6482" i="3" a="1"/>
  <c r="N6482" i="3" s="1"/>
  <c r="O6482" i="3" a="1"/>
  <c r="O6482" i="3" s="1"/>
  <c r="N9720" i="3" a="1"/>
  <c r="N9720" i="3" s="1"/>
  <c r="O9720" i="3" a="1"/>
  <c r="O9720" i="3" s="1"/>
  <c r="N9632" i="3" a="1"/>
  <c r="N9632" i="3" s="1"/>
  <c r="O9632" i="3" a="1"/>
  <c r="O9632" i="3" s="1"/>
  <c r="N8257" i="3" a="1"/>
  <c r="N8257" i="3" s="1"/>
  <c r="O8257" i="3" a="1"/>
  <c r="O8257" i="3" s="1"/>
  <c r="N5092" i="3" a="1"/>
  <c r="N5092" i="3" s="1"/>
  <c r="O5092" i="3" a="1"/>
  <c r="O5092" i="3" s="1"/>
  <c r="N5320" i="3" a="1"/>
  <c r="N5320" i="3" s="1"/>
  <c r="O5320" i="3" a="1"/>
  <c r="O5320" i="3" s="1"/>
  <c r="N9543" i="3" a="1"/>
  <c r="N9543" i="3" s="1"/>
  <c r="O9543" i="3" a="1"/>
  <c r="O9543" i="3" s="1"/>
  <c r="N6941" i="3" a="1"/>
  <c r="N6941" i="3" s="1"/>
  <c r="O6941" i="3" a="1"/>
  <c r="O6941" i="3" s="1"/>
  <c r="N6405" i="3" a="1"/>
  <c r="N6405" i="3" s="1"/>
  <c r="O6405" i="3" a="1"/>
  <c r="O6405" i="3" s="1"/>
  <c r="N9712" i="3" a="1"/>
  <c r="N9712" i="3" s="1"/>
  <c r="O9712" i="3" a="1"/>
  <c r="O9712" i="3" s="1"/>
  <c r="N8867" i="3" a="1"/>
  <c r="N8867" i="3" s="1"/>
  <c r="O8867" i="3" a="1"/>
  <c r="O8867" i="3" s="1"/>
  <c r="N6303" i="3" a="1"/>
  <c r="N6303" i="3" s="1"/>
  <c r="O6303" i="3" a="1"/>
  <c r="O6303" i="3" s="1"/>
  <c r="N7089" i="3" a="1"/>
  <c r="N7089" i="3" s="1"/>
  <c r="O7089" i="3" a="1"/>
  <c r="O7089" i="3" s="1"/>
  <c r="N5529" i="3" a="1"/>
  <c r="N5529" i="3" s="1"/>
  <c r="O5529" i="3" a="1"/>
  <c r="O5529" i="3" s="1"/>
  <c r="N9529" i="3" a="1"/>
  <c r="N9529" i="3" s="1"/>
  <c r="O9529" i="3" a="1"/>
  <c r="O9529" i="3" s="1"/>
  <c r="N7942" i="3" a="1"/>
  <c r="N7942" i="3" s="1"/>
  <c r="N5046" i="3" a="1"/>
  <c r="N5046" i="3" s="1"/>
  <c r="O5046" i="3" a="1"/>
  <c r="O5046" i="3" s="1"/>
  <c r="N9590" i="3" a="1"/>
  <c r="N9590" i="3" s="1"/>
  <c r="O9590" i="3" a="1"/>
  <c r="O9590" i="3" s="1"/>
  <c r="N9560" i="3" a="1"/>
  <c r="N9560" i="3" s="1"/>
  <c r="O9560" i="3" a="1"/>
  <c r="O9560" i="3" s="1"/>
  <c r="N7645" i="3" a="1"/>
  <c r="N7645" i="3" s="1"/>
  <c r="O7645" i="3" a="1"/>
  <c r="O7645" i="3" s="1"/>
  <c r="N5280" i="3" a="1"/>
  <c r="N5280" i="3" s="1"/>
  <c r="O5280" i="3" a="1"/>
  <c r="O5280" i="3" s="1"/>
  <c r="N5447" i="3" a="1"/>
  <c r="N5447" i="3" s="1"/>
  <c r="N9636" i="3" a="1"/>
  <c r="N9636" i="3" s="1"/>
  <c r="O9636" i="3" a="1"/>
  <c r="O9636" i="3" s="1"/>
  <c r="N4930" i="3" a="1"/>
  <c r="N4930" i="3" s="1"/>
  <c r="O4930" i="3" a="1"/>
  <c r="O4930" i="3" s="1"/>
  <c r="N9927" i="3" a="1"/>
  <c r="N9927" i="3" s="1"/>
  <c r="O9927" i="3" a="1"/>
  <c r="O9927" i="3" s="1"/>
  <c r="N5766" i="3" a="1"/>
  <c r="N5766" i="3" s="1"/>
  <c r="O5766" i="3" a="1"/>
  <c r="O5766" i="3" s="1"/>
  <c r="N6023" i="3" a="1"/>
  <c r="N6023" i="3" s="1"/>
  <c r="O6023" i="3" a="1"/>
  <c r="O6023" i="3" s="1"/>
  <c r="N4984" i="3" a="1"/>
  <c r="N4984" i="3" s="1"/>
  <c r="N9772" i="3" a="1"/>
  <c r="N9772" i="3" s="1"/>
  <c r="O9772" i="3" a="1"/>
  <c r="O9772" i="3" s="1"/>
  <c r="N9650" i="3" a="1"/>
  <c r="N9650" i="3" s="1"/>
  <c r="O9650" i="3" a="1"/>
  <c r="O9650" i="3" s="1"/>
  <c r="N6865" i="3" a="1"/>
  <c r="N6865" i="3" s="1"/>
  <c r="O6865" i="3" a="1"/>
  <c r="O6865" i="3" s="1"/>
  <c r="N5458" i="3" a="1"/>
  <c r="N5458" i="3" s="1"/>
  <c r="O5458" i="3" a="1"/>
  <c r="O5458" i="3" s="1"/>
  <c r="N4888" i="3" a="1"/>
  <c r="N4888" i="3" s="1"/>
  <c r="O4888" i="3" a="1"/>
  <c r="O4888" i="3" s="1"/>
  <c r="N5160" i="3" a="1"/>
  <c r="N5160" i="3" s="1"/>
  <c r="O5160" i="3" a="1"/>
  <c r="O5160" i="3" s="1"/>
  <c r="N9165" i="3" a="1"/>
  <c r="N9165" i="3" s="1"/>
  <c r="O9165" i="3" a="1"/>
  <c r="O9165" i="3" s="1"/>
  <c r="N9516" i="3" a="1"/>
  <c r="N9516" i="3" s="1"/>
  <c r="O9516" i="3" a="1"/>
  <c r="O9516" i="3" s="1"/>
  <c r="N8933" i="3" a="1"/>
  <c r="N8933" i="3" s="1"/>
  <c r="O8933" i="3" a="1"/>
  <c r="O8933" i="3" s="1"/>
  <c r="N9022" i="3" a="1"/>
  <c r="N9022" i="3" s="1"/>
  <c r="O9022" i="3" a="1"/>
  <c r="O9022" i="3" s="1"/>
  <c r="N5758" i="3" a="1"/>
  <c r="N5758" i="3" s="1"/>
  <c r="O5758" i="3" a="1"/>
  <c r="O5758" i="3" s="1"/>
  <c r="N5201" i="3" a="1"/>
  <c r="N5201" i="3" s="1"/>
  <c r="O5201" i="3" a="1"/>
  <c r="O5201" i="3" s="1"/>
  <c r="N5069" i="3" a="1"/>
  <c r="N5069" i="3" s="1"/>
  <c r="O5069" i="3" a="1"/>
  <c r="O5069" i="3" s="1"/>
  <c r="N9365" i="3" a="1"/>
  <c r="N9365" i="3" s="1"/>
  <c r="O9365" i="3" a="1"/>
  <c r="O9365" i="3" s="1"/>
  <c r="O8602" i="3" a="1"/>
  <c r="O8602" i="3" s="1"/>
  <c r="N4948" i="3" a="1"/>
  <c r="N4948" i="3" s="1"/>
  <c r="O4948" i="3" a="1"/>
  <c r="O4948" i="3" s="1"/>
  <c r="N8382" i="3" a="1"/>
  <c r="N8382" i="3" s="1"/>
  <c r="O8382" i="3" a="1"/>
  <c r="O8382" i="3" s="1"/>
  <c r="O7876" i="3" a="1"/>
  <c r="O7876" i="3" s="1"/>
  <c r="N5750" i="3" a="1"/>
  <c r="N5750" i="3" s="1"/>
  <c r="O5750" i="3" a="1"/>
  <c r="O5750" i="3" s="1"/>
  <c r="N5915" i="3" a="1"/>
  <c r="N5915" i="3" s="1"/>
  <c r="N9936" i="3" a="1"/>
  <c r="N9936" i="3" s="1"/>
  <c r="O9936" i="3" a="1"/>
  <c r="O9936" i="3" s="1"/>
  <c r="O7898" i="3" a="1"/>
  <c r="O7898" i="3" s="1"/>
  <c r="N8205" i="3" a="1"/>
  <c r="N8205" i="3" s="1"/>
  <c r="O8205" i="3" a="1"/>
  <c r="O8205" i="3" s="1"/>
  <c r="N8586" i="3" a="1"/>
  <c r="N8586" i="3" s="1"/>
  <c r="O8586" i="3" a="1"/>
  <c r="O8586" i="3" s="1"/>
  <c r="N7386" i="3" a="1"/>
  <c r="N7386" i="3" s="1"/>
  <c r="O7386" i="3" a="1"/>
  <c r="O7386" i="3" s="1"/>
  <c r="N7113" i="3" a="1"/>
  <c r="N7113" i="3" s="1"/>
  <c r="O7113" i="3" a="1"/>
  <c r="O7113" i="3" s="1"/>
  <c r="N7275" i="3" a="1"/>
  <c r="N7275" i="3" s="1"/>
  <c r="O7275" i="3" a="1"/>
  <c r="O7275" i="3" s="1"/>
  <c r="N7071" i="3" a="1"/>
  <c r="N7071" i="3" s="1"/>
  <c r="O7071" i="3" a="1"/>
  <c r="O7071" i="3" s="1"/>
  <c r="N8407" i="3" a="1"/>
  <c r="N8407" i="3" s="1"/>
  <c r="O8407" i="3" a="1"/>
  <c r="O8407" i="3" s="1"/>
  <c r="N6686" i="3" a="1"/>
  <c r="N6686" i="3" s="1"/>
  <c r="O6686" i="3" a="1"/>
  <c r="O6686" i="3" s="1"/>
  <c r="N8795" i="3" a="1"/>
  <c r="N8795" i="3" s="1"/>
  <c r="O8795" i="3" a="1"/>
  <c r="O8795" i="3" s="1"/>
  <c r="N7475" i="3" a="1"/>
  <c r="N7475" i="3" s="1"/>
  <c r="O7475" i="3" a="1"/>
  <c r="O7475" i="3" s="1"/>
  <c r="N8703" i="3" a="1"/>
  <c r="N8703" i="3" s="1"/>
  <c r="O8703" i="3" a="1"/>
  <c r="O8703" i="3" s="1"/>
  <c r="N9342" i="3" a="1"/>
  <c r="N9342" i="3" s="1"/>
  <c r="O9342" i="3" a="1"/>
  <c r="O9342" i="3" s="1"/>
  <c r="O8008" i="3" a="1"/>
  <c r="O8008" i="3" s="1"/>
  <c r="N7340" i="3" a="1"/>
  <c r="N7340" i="3" s="1"/>
  <c r="O7340" i="3" a="1"/>
  <c r="O7340" i="3" s="1"/>
  <c r="N8241" i="3" a="1"/>
  <c r="N8241" i="3" s="1"/>
  <c r="O8241" i="3" a="1"/>
  <c r="O8241" i="3" s="1"/>
  <c r="N9077" i="3" a="1"/>
  <c r="N9077" i="3" s="1"/>
  <c r="O9077" i="3" a="1"/>
  <c r="O9077" i="3" s="1"/>
  <c r="N9891" i="3" a="1"/>
  <c r="N9891" i="3" s="1"/>
  <c r="O9891" i="3" a="1"/>
  <c r="O9891" i="3" s="1"/>
  <c r="N8662" i="3" a="1"/>
  <c r="N8662" i="3" s="1"/>
  <c r="O8662" i="3" a="1"/>
  <c r="O8662" i="3" s="1"/>
  <c r="N7910" i="3" a="1"/>
  <c r="N7910" i="3" s="1"/>
  <c r="O7910" i="3" a="1"/>
  <c r="O7910" i="3" s="1"/>
  <c r="N8601" i="3" a="1"/>
  <c r="N8601" i="3" s="1"/>
  <c r="O8601" i="3" a="1"/>
  <c r="O8601" i="3" s="1"/>
  <c r="N8840" i="3" a="1"/>
  <c r="N8840" i="3" s="1"/>
  <c r="O8840" i="3" a="1"/>
  <c r="O8840" i="3" s="1"/>
  <c r="O7601" i="3" a="1"/>
  <c r="O7601" i="3" s="1"/>
  <c r="N7936" i="3" a="1"/>
  <c r="N7936" i="3" s="1"/>
  <c r="O7936" i="3" a="1"/>
  <c r="O7936" i="3" s="1"/>
  <c r="N6853" i="3" a="1"/>
  <c r="N6853" i="3" s="1"/>
  <c r="N8389" i="3" a="1"/>
  <c r="N8389" i="3" s="1"/>
  <c r="O8389" i="3" a="1"/>
  <c r="O8389" i="3" s="1"/>
  <c r="N6273" i="3" a="1"/>
  <c r="N6273" i="3" s="1"/>
  <c r="O6273" i="3" a="1"/>
  <c r="O6273" i="3" s="1"/>
  <c r="N6442" i="3" a="1"/>
  <c r="N6442" i="3" s="1"/>
  <c r="O6442" i="3" a="1"/>
  <c r="O6442" i="3" s="1"/>
  <c r="N6151" i="3" a="1"/>
  <c r="N6151" i="3" s="1"/>
  <c r="O6151" i="3" a="1"/>
  <c r="O6151" i="3" s="1"/>
  <c r="N6098" i="3" a="1"/>
  <c r="N6098" i="3" s="1"/>
  <c r="O6098" i="3" a="1"/>
  <c r="O6098" i="3" s="1"/>
  <c r="N4917" i="3" a="1"/>
  <c r="N4917" i="3" s="1"/>
  <c r="O4917" i="3" a="1"/>
  <c r="O4917" i="3" s="1"/>
  <c r="N8304" i="3" a="1"/>
  <c r="N8304" i="3" s="1"/>
  <c r="O8304" i="3" a="1"/>
  <c r="O8304" i="3" s="1"/>
  <c r="N8334" i="3" a="1"/>
  <c r="N8334" i="3" s="1"/>
  <c r="O8334" i="3" a="1"/>
  <c r="O8334" i="3" s="1"/>
  <c r="N8566" i="3" a="1"/>
  <c r="N8566" i="3" s="1"/>
  <c r="O8566" i="3" a="1"/>
  <c r="O8566" i="3" s="1"/>
  <c r="N5427" i="3" a="1"/>
  <c r="N5427" i="3" s="1"/>
  <c r="O5427" i="3" a="1"/>
  <c r="O5427" i="3" s="1"/>
  <c r="N7881" i="3" a="1"/>
  <c r="N7881" i="3" s="1"/>
  <c r="O7881" i="3" a="1"/>
  <c r="O7881" i="3" s="1"/>
  <c r="N6555" i="3" a="1"/>
  <c r="N6555" i="3" s="1"/>
  <c r="O6555" i="3" a="1"/>
  <c r="O6555" i="3" s="1"/>
  <c r="N8674" i="3" a="1"/>
  <c r="N8674" i="3" s="1"/>
  <c r="N8235" i="3" a="1"/>
  <c r="N8235" i="3" s="1"/>
  <c r="O8235" i="3" a="1"/>
  <c r="O8235" i="3" s="1"/>
  <c r="N6785" i="3" a="1"/>
  <c r="N6785" i="3" s="1"/>
  <c r="O6785" i="3" a="1"/>
  <c r="O6785" i="3" s="1"/>
  <c r="N7282" i="3" a="1"/>
  <c r="N7282" i="3" s="1"/>
  <c r="N6227" i="3" a="1"/>
  <c r="N6227" i="3" s="1"/>
  <c r="O6227" i="3" a="1"/>
  <c r="O6227" i="3" s="1"/>
  <c r="N6426" i="3" a="1"/>
  <c r="N6426" i="3" s="1"/>
  <c r="O6426" i="3" a="1"/>
  <c r="O6426" i="3" s="1"/>
  <c r="N8265" i="3" a="1"/>
  <c r="N8265" i="3" s="1"/>
  <c r="O8265" i="3" a="1"/>
  <c r="O8265" i="3" s="1"/>
  <c r="N6754" i="3" a="1"/>
  <c r="N6754" i="3" s="1"/>
  <c r="O6754" i="3" a="1"/>
  <c r="O6754" i="3" s="1"/>
  <c r="N6157" i="3" a="1"/>
  <c r="N6157" i="3" s="1"/>
  <c r="O6157" i="3" a="1"/>
  <c r="O6157" i="3" s="1"/>
  <c r="N6794" i="3" a="1"/>
  <c r="N6794" i="3" s="1"/>
  <c r="O6794" i="3" a="1"/>
  <c r="O6794" i="3" s="1"/>
  <c r="N7755" i="3" a="1"/>
  <c r="N7755" i="3" s="1"/>
  <c r="O7755" i="3" a="1"/>
  <c r="O7755" i="3" s="1"/>
  <c r="N7748" i="3" a="1"/>
  <c r="N7748" i="3" s="1"/>
  <c r="O7748" i="3" a="1"/>
  <c r="O7748" i="3" s="1"/>
  <c r="O6267" i="3" a="1"/>
  <c r="O6267" i="3" s="1"/>
  <c r="N5936" i="3" a="1"/>
  <c r="N5936" i="3" s="1"/>
  <c r="O5936" i="3" a="1"/>
  <c r="O5936" i="3" s="1"/>
  <c r="N8283" i="3" a="1"/>
  <c r="N8283" i="3" s="1"/>
  <c r="O8283" i="3" a="1"/>
  <c r="O8283" i="3" s="1"/>
  <c r="N7665" i="3" a="1"/>
  <c r="N7665" i="3" s="1"/>
  <c r="O7665" i="3" a="1"/>
  <c r="O7665" i="3" s="1"/>
  <c r="N6896" i="3" a="1"/>
  <c r="N6896" i="3" s="1"/>
  <c r="O6896" i="3" a="1"/>
  <c r="O6896" i="3" s="1"/>
  <c r="N7649" i="3" a="1"/>
  <c r="N7649" i="3" s="1"/>
  <c r="N5215" i="3" a="1"/>
  <c r="N5215" i="3" s="1"/>
  <c r="O5215" i="3" a="1"/>
  <c r="O5215" i="3" s="1"/>
  <c r="N5431" i="3" a="1"/>
  <c r="N5431" i="3" s="1"/>
  <c r="O5431" i="3" a="1"/>
  <c r="O5431" i="3" s="1"/>
  <c r="N5739" i="3" a="1"/>
  <c r="N5739" i="3" s="1"/>
  <c r="O5739" i="3" a="1"/>
  <c r="O5739" i="3" s="1"/>
  <c r="O6702" i="3" a="1"/>
  <c r="O6702" i="3" s="1"/>
  <c r="N6744" i="3" a="1"/>
  <c r="N6744" i="3" s="1"/>
  <c r="N5111" i="3" a="1"/>
  <c r="N5111" i="3" s="1"/>
  <c r="O5111" i="3" a="1"/>
  <c r="O5111" i="3" s="1"/>
  <c r="N5235" i="3" a="1"/>
  <c r="N5235" i="3" s="1"/>
  <c r="O5235" i="3" a="1"/>
  <c r="O5235" i="3" s="1"/>
  <c r="N4999" i="3" a="1"/>
  <c r="N4999" i="3" s="1"/>
  <c r="O4999" i="3" a="1"/>
  <c r="O4999" i="3" s="1"/>
  <c r="N5114" i="3" a="1"/>
  <c r="N5114" i="3" s="1"/>
  <c r="O5114" i="3" a="1"/>
  <c r="O5114" i="3" s="1"/>
  <c r="N5426" i="3" a="1"/>
  <c r="N5426" i="3" s="1"/>
  <c r="O5426" i="3" a="1"/>
  <c r="O5426" i="3" s="1"/>
  <c r="N4973" i="3" a="1"/>
  <c r="N4973" i="3" s="1"/>
  <c r="O4973" i="3" a="1"/>
  <c r="O4973" i="3" s="1"/>
  <c r="N5849" i="3" a="1"/>
  <c r="N5849" i="3" s="1"/>
  <c r="O5849" i="3" a="1"/>
  <c r="O5849" i="3" s="1"/>
  <c r="N7756" i="3" a="1"/>
  <c r="N7756" i="3" s="1"/>
  <c r="O7756" i="3" a="1"/>
  <c r="O7756" i="3" s="1"/>
  <c r="N5035" i="3" a="1"/>
  <c r="N5035" i="3" s="1"/>
  <c r="O5035" i="3" a="1"/>
  <c r="O5035" i="3" s="1"/>
  <c r="N5592" i="3" a="1"/>
  <c r="N5592" i="3" s="1"/>
  <c r="O5592" i="3" a="1"/>
  <c r="O5592" i="3" s="1"/>
  <c r="N5273" i="3" a="1"/>
  <c r="N5273" i="3" s="1"/>
  <c r="O5273" i="3" a="1"/>
  <c r="O5273" i="3" s="1"/>
  <c r="N5386" i="3" a="1"/>
  <c r="N5386" i="3" s="1"/>
  <c r="O5386" i="3" a="1"/>
  <c r="O5386" i="3" s="1"/>
  <c r="N5063" i="3" a="1"/>
  <c r="N5063" i="3" s="1"/>
  <c r="O5063" i="3" a="1"/>
  <c r="O5063" i="3" s="1"/>
  <c r="N5022" i="3" a="1"/>
  <c r="N5022" i="3" s="1"/>
  <c r="N4982" i="3" a="1"/>
  <c r="N4982" i="3" s="1"/>
  <c r="O4982" i="3" a="1"/>
  <c r="O4982" i="3" s="1"/>
  <c r="O5767" i="3" a="1"/>
  <c r="O5767" i="3" s="1"/>
  <c r="N6214" i="3" a="1"/>
  <c r="N6214" i="3" s="1"/>
  <c r="O6214" i="3" a="1"/>
  <c r="O6214" i="3" s="1"/>
  <c r="N6548" i="3" a="1"/>
  <c r="N6548" i="3" s="1"/>
  <c r="O6548" i="3" a="1"/>
  <c r="O6548" i="3" s="1"/>
  <c r="O6802" i="3" a="1"/>
  <c r="O6802" i="3" s="1"/>
  <c r="N5071" i="3" a="1"/>
  <c r="N5071" i="3" s="1"/>
  <c r="O5071" i="3" a="1"/>
  <c r="O5071" i="3" s="1"/>
  <c r="N7310" i="3" a="1"/>
  <c r="N7310" i="3" s="1"/>
  <c r="O7310" i="3" a="1"/>
  <c r="O7310" i="3" s="1"/>
  <c r="N5247" i="3" a="1"/>
  <c r="N5247" i="3" s="1"/>
  <c r="O5247" i="3" a="1"/>
  <c r="O5247" i="3" s="1"/>
  <c r="N7482" i="3" a="1"/>
  <c r="N7482" i="3" s="1"/>
  <c r="O7482" i="3" a="1"/>
  <c r="O7482" i="3" s="1"/>
  <c r="N6281" i="3" a="1"/>
  <c r="N6281" i="3" s="1"/>
  <c r="O6281" i="3" a="1"/>
  <c r="O6281" i="3" s="1"/>
  <c r="N6716" i="3" a="1"/>
  <c r="N6716" i="3" s="1"/>
  <c r="O6716" i="3" a="1"/>
  <c r="O6716" i="3" s="1"/>
  <c r="N6192" i="3" a="1"/>
  <c r="N6192" i="3" s="1"/>
  <c r="O6192" i="3" a="1"/>
  <c r="O6192" i="3" s="1"/>
  <c r="N6753" i="3" a="1"/>
  <c r="N6753" i="3" s="1"/>
  <c r="N7835" i="3" a="1"/>
  <c r="N7835" i="3" s="1"/>
  <c r="O7835" i="3" a="1"/>
  <c r="O7835" i="3" s="1"/>
  <c r="N7194" i="3" a="1"/>
  <c r="N7194" i="3" s="1"/>
  <c r="O7194" i="3" a="1"/>
  <c r="O7194" i="3" s="1"/>
  <c r="O6670" i="3" a="1"/>
  <c r="O6670" i="3" s="1"/>
  <c r="N5548" i="3" a="1"/>
  <c r="N5548" i="3" s="1"/>
  <c r="O5548" i="3" a="1"/>
  <c r="O5548" i="3" s="1"/>
  <c r="N6275" i="3" a="1"/>
  <c r="N6275" i="3" s="1"/>
  <c r="N7417" i="3" a="1"/>
  <c r="N7417" i="3" s="1"/>
  <c r="O7417" i="3" a="1"/>
  <c r="O7417" i="3" s="1"/>
  <c r="N6844" i="3" a="1"/>
  <c r="N6844" i="3" s="1"/>
  <c r="O6844" i="3" a="1"/>
  <c r="O6844" i="3" s="1"/>
  <c r="N6492" i="3" a="1"/>
  <c r="N6492" i="3" s="1"/>
  <c r="O6492" i="3" a="1"/>
  <c r="O6492" i="3" s="1"/>
  <c r="N6710" i="3" a="1"/>
  <c r="N6710" i="3" s="1"/>
  <c r="O6710" i="3" a="1"/>
  <c r="O6710" i="3" s="1"/>
  <c r="N6076" i="3" a="1"/>
  <c r="N6076" i="3" s="1"/>
  <c r="N9581" i="3" a="1"/>
  <c r="N9581" i="3" s="1"/>
  <c r="N6688" i="3" a="1"/>
  <c r="N6688" i="3" s="1"/>
  <c r="O6688" i="3" a="1"/>
  <c r="O6688" i="3" s="1"/>
  <c r="N6617" i="3" a="1"/>
  <c r="N6617" i="3" s="1"/>
  <c r="O6617" i="3" a="1"/>
  <c r="O6617" i="3" s="1"/>
  <c r="N8170" i="3" a="1"/>
  <c r="N8170" i="3" s="1"/>
  <c r="O8170" i="3" a="1"/>
  <c r="O8170" i="3" s="1"/>
  <c r="O6385" i="3" a="1"/>
  <c r="O6385" i="3" s="1"/>
  <c r="N6697" i="3" a="1"/>
  <c r="N6697" i="3" s="1"/>
  <c r="N6982" i="3" a="1"/>
  <c r="N6982" i="3" s="1"/>
  <c r="O6982" i="3" a="1"/>
  <c r="O6982" i="3" s="1"/>
  <c r="N8220" i="3" a="1"/>
  <c r="N8220" i="3" s="1"/>
  <c r="O8220" i="3" a="1"/>
  <c r="O8220" i="3" s="1"/>
  <c r="N8101" i="3" a="1"/>
  <c r="N8101" i="3" s="1"/>
  <c r="O8101" i="3" a="1"/>
  <c r="O8101" i="3" s="1"/>
  <c r="N6880" i="3" a="1"/>
  <c r="N6880" i="3" s="1"/>
  <c r="O6880" i="3" a="1"/>
  <c r="O6880" i="3" s="1"/>
  <c r="N8919" i="3" a="1"/>
  <c r="N8919" i="3" s="1"/>
  <c r="O8919" i="3" a="1"/>
  <c r="O8919" i="3" s="1"/>
  <c r="N8309" i="3" a="1"/>
  <c r="N8309" i="3" s="1"/>
  <c r="O8309" i="3" a="1"/>
  <c r="O8309" i="3" s="1"/>
  <c r="N8524" i="3" a="1"/>
  <c r="N8524" i="3" s="1"/>
  <c r="O8524" i="3" a="1"/>
  <c r="O8524" i="3" s="1"/>
  <c r="O7442" i="3" a="1"/>
  <c r="O7442" i="3" s="1"/>
  <c r="N7924" i="3" a="1"/>
  <c r="N7924" i="3" s="1"/>
  <c r="O7924" i="3" a="1"/>
  <c r="O7924" i="3" s="1"/>
  <c r="N8557" i="3" a="1"/>
  <c r="N8557" i="3" s="1"/>
  <c r="O8557" i="3" a="1"/>
  <c r="O8557" i="3" s="1"/>
  <c r="N8991" i="3" a="1"/>
  <c r="N8991" i="3" s="1"/>
  <c r="N7595" i="3" a="1"/>
  <c r="N7595" i="3" s="1"/>
  <c r="O7595" i="3" a="1"/>
  <c r="O7595" i="3" s="1"/>
  <c r="N8180" i="3" a="1"/>
  <c r="N8180" i="3" s="1"/>
  <c r="O8180" i="3" a="1"/>
  <c r="O8180" i="3" s="1"/>
  <c r="N8500" i="3" a="1"/>
  <c r="N8500" i="3" s="1"/>
  <c r="O8500" i="3" a="1"/>
  <c r="O8500" i="3" s="1"/>
  <c r="N8878" i="3" a="1"/>
  <c r="N8878" i="3" s="1"/>
  <c r="O8878" i="3" a="1"/>
  <c r="O8878" i="3" s="1"/>
  <c r="N8363" i="3" a="1"/>
  <c r="N8363" i="3" s="1"/>
  <c r="O8363" i="3" a="1"/>
  <c r="O8363" i="3" s="1"/>
  <c r="N8981" i="3" a="1"/>
  <c r="N8981" i="3" s="1"/>
  <c r="O8981" i="3" a="1"/>
  <c r="O8981" i="3" s="1"/>
  <c r="O8154" i="3" a="1"/>
  <c r="O8154" i="3" s="1"/>
  <c r="N8813" i="3" a="1"/>
  <c r="N8813" i="3" s="1"/>
  <c r="O8813" i="3" a="1"/>
  <c r="O8813" i="3" s="1"/>
  <c r="N8446" i="3" a="1"/>
  <c r="N8446" i="3" s="1"/>
  <c r="O8446" i="3" a="1"/>
  <c r="O8446" i="3" s="1"/>
  <c r="N8485" i="3" a="1"/>
  <c r="N8485" i="3" s="1"/>
  <c r="O8485" i="3" a="1"/>
  <c r="O8485" i="3" s="1"/>
  <c r="N8720" i="3" a="1"/>
  <c r="N8720" i="3" s="1"/>
  <c r="O8720" i="3" a="1"/>
  <c r="O8720" i="3" s="1"/>
  <c r="N8670" i="3" a="1"/>
  <c r="N8670" i="3" s="1"/>
  <c r="O8670" i="3" a="1"/>
  <c r="O8670" i="3" s="1"/>
  <c r="N8116" i="3" a="1"/>
  <c r="N8116" i="3" s="1"/>
  <c r="N9059" i="3" a="1"/>
  <c r="N9059" i="3" s="1"/>
  <c r="O9059" i="3" a="1"/>
  <c r="O9059" i="3" s="1"/>
  <c r="N9777" i="3" a="1"/>
  <c r="N9777" i="3" s="1"/>
  <c r="O9777" i="3" a="1"/>
  <c r="O9777" i="3" s="1"/>
  <c r="N8561" i="3" a="1"/>
  <c r="N8561" i="3" s="1"/>
  <c r="O8561" i="3" a="1"/>
  <c r="O8561" i="3" s="1"/>
  <c r="N9041" i="3" a="1"/>
  <c r="N9041" i="3" s="1"/>
  <c r="O9041" i="3" a="1"/>
  <c r="O9041" i="3" s="1"/>
  <c r="N9850" i="3" a="1"/>
  <c r="N9850" i="3" s="1"/>
  <c r="O9850" i="3" a="1"/>
  <c r="O9850" i="3" s="1"/>
  <c r="N9526" i="3" a="1"/>
  <c r="N9526" i="3" s="1"/>
  <c r="O9526" i="3" a="1"/>
  <c r="O9526" i="3" s="1"/>
  <c r="N9897" i="3" a="1"/>
  <c r="N9897" i="3" s="1"/>
  <c r="O9897" i="3" a="1"/>
  <c r="O9897" i="3" s="1"/>
  <c r="N9981" i="3" a="1"/>
  <c r="N9981" i="3" s="1"/>
  <c r="O9981" i="3" a="1"/>
  <c r="O9981" i="3" s="1"/>
  <c r="O8661" i="3" a="1"/>
  <c r="O8661" i="3" s="1"/>
  <c r="O6186" i="3" a="1"/>
  <c r="O6186" i="3" s="1"/>
  <c r="O9114" i="3" a="1"/>
  <c r="O9114" i="3" s="1"/>
  <c r="O7790" i="3" a="1"/>
  <c r="O7790" i="3" s="1"/>
  <c r="O5170" i="3" a="1"/>
  <c r="O5170" i="3" s="1"/>
  <c r="O7670" i="3" a="1"/>
  <c r="O7670" i="3" s="1"/>
  <c r="O8775" i="3" a="1"/>
  <c r="O8775" i="3" s="1"/>
  <c r="N6839" i="3" a="1"/>
  <c r="N6839" i="3" s="1"/>
  <c r="O6839" i="3" a="1"/>
  <c r="O6839" i="3" s="1"/>
  <c r="O7648" i="3" a="1"/>
  <c r="O7648" i="3" s="1"/>
  <c r="O6352" i="3" a="1"/>
  <c r="O6352" i="3" s="1"/>
  <c r="N8243" i="3" a="1"/>
  <c r="N8243" i="3" s="1"/>
  <c r="O8243" i="3" a="1"/>
  <c r="O8243" i="3" s="1"/>
  <c r="N8035" i="3" a="1"/>
  <c r="N8035" i="3" s="1"/>
  <c r="O8035" i="3" a="1"/>
  <c r="O8035" i="3" s="1"/>
  <c r="O6185" i="3" a="1"/>
  <c r="O6185" i="3" s="1"/>
  <c r="O7047" i="3" a="1"/>
  <c r="O7047" i="3" s="1"/>
  <c r="O8679" i="3" a="1"/>
  <c r="O8679" i="3" s="1"/>
  <c r="O8798" i="3" a="1"/>
  <c r="O8798" i="3" s="1"/>
  <c r="O3610" i="3" a="1"/>
  <c r="O3610" i="3" s="1"/>
  <c r="O9630" i="3" a="1"/>
  <c r="O9630" i="3" s="1"/>
  <c r="O9923" i="3" a="1"/>
  <c r="O9923" i="3" s="1"/>
  <c r="O9283" i="3" a="1"/>
  <c r="O9283" i="3" s="1"/>
  <c r="O8778" i="3" a="1"/>
  <c r="O8778" i="3" s="1"/>
  <c r="O4308" i="3" a="1"/>
  <c r="O4308" i="3" s="1"/>
  <c r="O8210" i="3" a="1"/>
  <c r="O8210" i="3" s="1"/>
  <c r="O9153" i="3" a="1"/>
  <c r="O9153" i="3" s="1"/>
  <c r="O2637" i="3" a="1"/>
  <c r="O2637" i="3" s="1"/>
  <c r="O4268" i="3" a="1"/>
  <c r="O4268" i="3" s="1"/>
  <c r="N7720" i="3" a="1"/>
  <c r="N7720" i="3" s="1"/>
  <c r="O7720" i="3" a="1"/>
  <c r="O7720" i="3" s="1"/>
  <c r="O3745" i="3" a="1"/>
  <c r="O3745" i="3" s="1"/>
  <c r="O8251" i="3" a="1"/>
  <c r="O8251" i="3" s="1"/>
  <c r="O3521" i="3" a="1"/>
  <c r="O3521" i="3" s="1"/>
  <c r="N3521" i="3" a="1"/>
  <c r="N3521" i="3" s="1"/>
  <c r="O3118" i="3" a="1"/>
  <c r="O3118" i="3" s="1"/>
  <c r="N7711" i="3" a="1"/>
  <c r="N7711" i="3" s="1"/>
  <c r="O7711" i="3" a="1"/>
  <c r="O7711" i="3" s="1"/>
  <c r="O4500" i="3" a="1"/>
  <c r="O4500" i="3" s="1"/>
  <c r="O9561" i="3" a="1"/>
  <c r="O9561" i="3" s="1"/>
  <c r="O7480" i="3" a="1"/>
  <c r="O7480" i="3" s="1"/>
  <c r="O7939" i="3" a="1"/>
  <c r="O7939" i="3" s="1"/>
  <c r="O9021" i="3" a="1"/>
  <c r="O9021" i="3" s="1"/>
  <c r="O4719" i="3" a="1"/>
  <c r="O4719" i="3" s="1"/>
  <c r="O3713" i="3" a="1"/>
  <c r="O3713" i="3" s="1"/>
  <c r="O2363" i="3" a="1"/>
  <c r="O2363" i="3" s="1"/>
  <c r="O7017" i="3" a="1"/>
  <c r="O7017" i="3" s="1"/>
  <c r="O6690" i="3" a="1"/>
  <c r="O6690" i="3" s="1"/>
  <c r="O6811" i="3" a="1"/>
  <c r="O6811" i="3" s="1"/>
  <c r="N7855" i="3" a="1"/>
  <c r="N7855" i="3" s="1"/>
  <c r="O8773" i="3" a="1"/>
  <c r="O8773" i="3" s="1"/>
  <c r="N9097" i="3" a="1"/>
  <c r="N9097" i="3" s="1"/>
  <c r="O9097" i="3" a="1"/>
  <c r="O9097" i="3" s="1"/>
  <c r="N6106" i="3" a="1"/>
  <c r="N6106" i="3" s="1"/>
  <c r="O6106" i="3" a="1"/>
  <c r="O6106" i="3" s="1"/>
  <c r="N8436" i="3" a="1"/>
  <c r="N8436" i="3" s="1"/>
  <c r="O8436" i="3" a="1"/>
  <c r="O8436" i="3" s="1"/>
  <c r="N8487" i="3" a="1"/>
  <c r="N8487" i="3" s="1"/>
  <c r="O8487" i="3" a="1"/>
  <c r="O8487" i="3" s="1"/>
  <c r="N9168" i="3" a="1"/>
  <c r="N9168" i="3" s="1"/>
  <c r="O9168" i="3" a="1"/>
  <c r="O9168" i="3" s="1"/>
  <c r="N6782" i="3" a="1"/>
  <c r="N6782" i="3" s="1"/>
  <c r="O6782" i="3" a="1"/>
  <c r="O6782" i="3" s="1"/>
  <c r="N7051" i="3" a="1"/>
  <c r="N7051" i="3" s="1"/>
  <c r="O7051" i="3" a="1"/>
  <c r="O7051" i="3" s="1"/>
  <c r="N9832" i="3" a="1"/>
  <c r="N9832" i="3" s="1"/>
  <c r="O9832" i="3" a="1"/>
  <c r="O9832" i="3" s="1"/>
  <c r="N5814" i="3" a="1"/>
  <c r="N5814" i="3" s="1"/>
  <c r="O5814" i="3" a="1"/>
  <c r="O5814" i="3" s="1"/>
  <c r="N6883" i="3" a="1"/>
  <c r="N6883" i="3" s="1"/>
  <c r="O6883" i="3" a="1"/>
  <c r="O6883" i="3" s="1"/>
  <c r="N9457" i="3" a="1"/>
  <c r="N9457" i="3" s="1"/>
  <c r="O9457" i="3" a="1"/>
  <c r="O9457" i="3" s="1"/>
  <c r="N8295" i="3" a="1"/>
  <c r="N8295" i="3" s="1"/>
  <c r="O8295" i="3" a="1"/>
  <c r="O8295" i="3" s="1"/>
  <c r="N6818" i="3" a="1"/>
  <c r="N6818" i="3" s="1"/>
  <c r="O6818" i="3" a="1"/>
  <c r="O6818" i="3" s="1"/>
  <c r="O5478" i="3" a="1"/>
  <c r="O5478" i="3" s="1"/>
  <c r="N5194" i="3" a="1"/>
  <c r="N5194" i="3" s="1"/>
  <c r="O5194" i="3" a="1"/>
  <c r="O5194" i="3" s="1"/>
  <c r="N5265" i="3" a="1"/>
  <c r="N5265" i="3" s="1"/>
  <c r="O5265" i="3" a="1"/>
  <c r="O5265" i="3" s="1"/>
  <c r="N9940" i="3" a="1"/>
  <c r="N9940" i="3" s="1"/>
  <c r="O9940" i="3" a="1"/>
  <c r="O9940" i="3" s="1"/>
  <c r="O9186" i="3" a="1"/>
  <c r="O9186" i="3" s="1"/>
  <c r="N7903" i="3" a="1"/>
  <c r="N7903" i="3" s="1"/>
  <c r="O7903" i="3" a="1"/>
  <c r="O7903" i="3" s="1"/>
  <c r="N9755" i="3" a="1"/>
  <c r="N9755" i="3" s="1"/>
  <c r="O9755" i="3" a="1"/>
  <c r="O9755" i="3" s="1"/>
  <c r="N8607" i="3" a="1"/>
  <c r="N8607" i="3" s="1"/>
  <c r="O8607" i="3" a="1"/>
  <c r="O8607" i="3" s="1"/>
  <c r="N7914" i="3" a="1"/>
  <c r="N7914" i="3" s="1"/>
  <c r="O7914" i="3" a="1"/>
  <c r="O7914" i="3" s="1"/>
  <c r="O7264" i="3" a="1"/>
  <c r="O7264" i="3" s="1"/>
  <c r="N4992" i="3" a="1"/>
  <c r="N4992" i="3" s="1"/>
  <c r="O4992" i="3" a="1"/>
  <c r="O4992" i="3" s="1"/>
  <c r="N6035" i="3" a="1"/>
  <c r="N6035" i="3" s="1"/>
  <c r="O6035" i="3" a="1"/>
  <c r="O6035" i="3" s="1"/>
  <c r="N9743" i="3" a="1"/>
  <c r="N9743" i="3" s="1"/>
  <c r="O9743" i="3" a="1"/>
  <c r="O9743" i="3" s="1"/>
  <c r="N7956" i="3" a="1"/>
  <c r="N7956" i="3" s="1"/>
  <c r="O7956" i="3" a="1"/>
  <c r="O7956" i="3" s="1"/>
  <c r="N5702" i="3" a="1"/>
  <c r="N5702" i="3" s="1"/>
  <c r="O5702" i="3" a="1"/>
  <c r="O5702" i="3" s="1"/>
  <c r="N7949" i="3" a="1"/>
  <c r="N7949" i="3" s="1"/>
  <c r="O7949" i="3" a="1"/>
  <c r="O7949" i="3" s="1"/>
  <c r="N7988" i="3" a="1"/>
  <c r="N7988" i="3" s="1"/>
  <c r="O7988" i="3" a="1"/>
  <c r="O7988" i="3" s="1"/>
  <c r="N7048" i="3" a="1"/>
  <c r="N7048" i="3" s="1"/>
  <c r="O7048" i="3" a="1"/>
  <c r="O7048" i="3" s="1"/>
  <c r="O5140" i="3" a="1"/>
  <c r="O5140" i="3" s="1"/>
  <c r="N5883" i="3" a="1"/>
  <c r="N5883" i="3" s="1"/>
  <c r="O5883" i="3" a="1"/>
  <c r="O5883" i="3" s="1"/>
  <c r="N5714" i="3" a="1"/>
  <c r="N5714" i="3" s="1"/>
  <c r="O5714" i="3" a="1"/>
  <c r="O5714" i="3" s="1"/>
  <c r="N9648" i="3" a="1"/>
  <c r="N9648" i="3" s="1"/>
  <c r="O9648" i="3" a="1"/>
  <c r="O9648" i="3" s="1"/>
  <c r="N7824" i="3" a="1"/>
  <c r="N7824" i="3" s="1"/>
  <c r="O7824" i="3" a="1"/>
  <c r="O7824" i="3" s="1"/>
  <c r="N6202" i="3" a="1"/>
  <c r="N6202" i="3" s="1"/>
  <c r="O6202" i="3" a="1"/>
  <c r="O6202" i="3" s="1"/>
  <c r="N9985" i="3" a="1"/>
  <c r="N9985" i="3" s="1"/>
  <c r="O9985" i="3" a="1"/>
  <c r="O9985" i="3" s="1"/>
  <c r="N8135" i="3" a="1"/>
  <c r="N8135" i="3" s="1"/>
  <c r="O8135" i="3" a="1"/>
  <c r="O8135" i="3" s="1"/>
  <c r="N8213" i="3" a="1"/>
  <c r="N8213" i="3" s="1"/>
  <c r="O8213" i="3" a="1"/>
  <c r="O8213" i="3" s="1"/>
  <c r="N8977" i="3" a="1"/>
  <c r="N8977" i="3" s="1"/>
  <c r="O8977" i="3" a="1"/>
  <c r="O8977" i="3" s="1"/>
  <c r="O9057" i="3" a="1"/>
  <c r="O9057" i="3" s="1"/>
  <c r="O9943" i="3" a="1"/>
  <c r="O9943" i="3" s="1"/>
  <c r="N9795" i="3" a="1"/>
  <c r="N9795" i="3" s="1"/>
  <c r="O9795" i="3" a="1"/>
  <c r="O9795" i="3" s="1"/>
  <c r="N9587" i="3" a="1"/>
  <c r="N9587" i="3" s="1"/>
  <c r="O9587" i="3" a="1"/>
  <c r="O9587" i="3" s="1"/>
  <c r="N7220" i="3" a="1"/>
  <c r="N7220" i="3" s="1"/>
  <c r="O7220" i="3" a="1"/>
  <c r="O7220" i="3" s="1"/>
  <c r="O5662" i="3" a="1"/>
  <c r="O5662" i="3" s="1"/>
  <c r="N5614" i="3" a="1"/>
  <c r="N5614" i="3" s="1"/>
  <c r="O5614" i="3" a="1"/>
  <c r="O5614" i="3" s="1"/>
  <c r="O9495" i="3" a="1"/>
  <c r="O9495" i="3" s="1"/>
  <c r="O9903" i="3" a="1"/>
  <c r="O9903" i="3" s="1"/>
  <c r="N7858" i="3" a="1"/>
  <c r="N7858" i="3" s="1"/>
  <c r="O7858" i="3" a="1"/>
  <c r="O7858" i="3" s="1"/>
  <c r="N8231" i="3" a="1"/>
  <c r="N8231" i="3" s="1"/>
  <c r="O8231" i="3" a="1"/>
  <c r="O8231" i="3" s="1"/>
  <c r="N6890" i="3" a="1"/>
  <c r="N6890" i="3" s="1"/>
  <c r="O6890" i="3" a="1"/>
  <c r="O6890" i="3" s="1"/>
  <c r="N5369" i="3" a="1"/>
  <c r="N5369" i="3" s="1"/>
  <c r="O5369" i="3" a="1"/>
  <c r="O5369" i="3" s="1"/>
  <c r="O9669" i="3" a="1"/>
  <c r="O9669" i="3" s="1"/>
  <c r="N9972" i="3" a="1"/>
  <c r="N9972" i="3" s="1"/>
  <c r="O9972" i="3" a="1"/>
  <c r="O9972" i="3" s="1"/>
  <c r="N6658" i="3" a="1"/>
  <c r="N6658" i="3" s="1"/>
  <c r="O6658" i="3" a="1"/>
  <c r="O6658" i="3" s="1"/>
  <c r="O7679" i="3" a="1"/>
  <c r="O7679" i="3" s="1"/>
  <c r="N5946" i="3" a="1"/>
  <c r="N5946" i="3" s="1"/>
  <c r="O5946" i="3" a="1"/>
  <c r="O5946" i="3" s="1"/>
  <c r="O9015" i="3" a="1"/>
  <c r="O9015" i="3" s="1"/>
  <c r="N8017" i="3" a="1"/>
  <c r="N8017" i="3" s="1"/>
  <c r="O8017" i="3" a="1"/>
  <c r="O8017" i="3" s="1"/>
  <c r="N7852" i="3" a="1"/>
  <c r="N7852" i="3" s="1"/>
  <c r="O7852" i="3" a="1"/>
  <c r="O7852" i="3" s="1"/>
  <c r="N7992" i="3" a="1"/>
  <c r="N7992" i="3" s="1"/>
  <c r="O7992" i="3" a="1"/>
  <c r="O7992" i="3" s="1"/>
  <c r="O8311" i="3" a="1"/>
  <c r="O8311" i="3" s="1"/>
  <c r="O7503" i="3" a="1"/>
  <c r="O7503" i="3" s="1"/>
  <c r="O7928" i="3" a="1"/>
  <c r="O7928" i="3" s="1"/>
  <c r="O8014" i="3" a="1"/>
  <c r="O8014" i="3" s="1"/>
  <c r="N9557" i="3" a="1"/>
  <c r="N9557" i="3" s="1"/>
  <c r="O9557" i="3" a="1"/>
  <c r="O9557" i="3" s="1"/>
  <c r="O8598" i="3" a="1"/>
  <c r="O8598" i="3" s="1"/>
  <c r="N6219" i="3" a="1"/>
  <c r="N6219" i="3" s="1"/>
  <c r="O6219" i="3" a="1"/>
  <c r="O6219" i="3" s="1"/>
  <c r="N5733" i="3" a="1"/>
  <c r="N5733" i="3" s="1"/>
  <c r="O5733" i="3" a="1"/>
  <c r="O5733" i="3" s="1"/>
  <c r="O6916" i="3" a="1"/>
  <c r="O6916" i="3" s="1"/>
  <c r="N9399" i="3" a="1"/>
  <c r="N9399" i="3" s="1"/>
  <c r="O9399" i="3" a="1"/>
  <c r="O9399" i="3" s="1"/>
  <c r="N6507" i="3" a="1"/>
  <c r="N6507" i="3" s="1"/>
  <c r="O6507" i="3" a="1"/>
  <c r="O6507" i="3" s="1"/>
  <c r="N5863" i="3" a="1"/>
  <c r="N5863" i="3" s="1"/>
  <c r="O5863" i="3" a="1"/>
  <c r="O5863" i="3" s="1"/>
  <c r="N8843" i="3" a="1"/>
  <c r="N8843" i="3" s="1"/>
  <c r="O8843" i="3" a="1"/>
  <c r="O8843" i="3" s="1"/>
  <c r="N8047" i="3" a="1"/>
  <c r="N8047" i="3" s="1"/>
  <c r="O8047" i="3" a="1"/>
  <c r="O8047" i="3" s="1"/>
  <c r="O6752" i="3" a="1"/>
  <c r="O6752" i="3" s="1"/>
  <c r="O8163" i="3" a="1"/>
  <c r="O8163" i="3" s="1"/>
  <c r="N7701" i="3" a="1"/>
  <c r="N7701" i="3" s="1"/>
  <c r="O7701" i="3" a="1"/>
  <c r="O7701" i="3" s="1"/>
  <c r="N5685" i="3" a="1"/>
  <c r="N5685" i="3" s="1"/>
  <c r="O5685" i="3" a="1"/>
  <c r="O5685" i="3" s="1"/>
  <c r="N7877" i="3" a="1"/>
  <c r="N7877" i="3" s="1"/>
  <c r="O7877" i="3" a="1"/>
  <c r="O7877" i="3" s="1"/>
  <c r="N9909" i="3" a="1"/>
  <c r="N9909" i="3" s="1"/>
  <c r="O9909" i="3" a="1"/>
  <c r="O9909" i="3" s="1"/>
  <c r="N8825" i="3" a="1"/>
  <c r="N8825" i="3" s="1"/>
  <c r="O8825" i="3" a="1"/>
  <c r="O8825" i="3" s="1"/>
  <c r="N9187" i="3" a="1"/>
  <c r="N9187" i="3" s="1"/>
  <c r="O9187" i="3" a="1"/>
  <c r="O9187" i="3" s="1"/>
  <c r="N5125" i="3" a="1"/>
  <c r="N5125" i="3" s="1"/>
  <c r="O5125" i="3" a="1"/>
  <c r="O5125" i="3" s="1"/>
  <c r="N8063" i="3" a="1"/>
  <c r="N8063" i="3" s="1"/>
  <c r="O8063" i="3" a="1"/>
  <c r="O8063" i="3" s="1"/>
  <c r="N6648" i="3" a="1"/>
  <c r="N6648" i="3" s="1"/>
  <c r="O6648" i="3" a="1"/>
  <c r="O6648" i="3" s="1"/>
  <c r="N5239" i="3" a="1"/>
  <c r="N5239" i="3" s="1"/>
  <c r="O5239" i="3" a="1"/>
  <c r="O5239" i="3" s="1"/>
  <c r="N5218" i="3" a="1"/>
  <c r="N5218" i="3" s="1"/>
  <c r="O5218" i="3" a="1"/>
  <c r="O5218" i="3" s="1"/>
  <c r="N7849" i="3" a="1"/>
  <c r="N7849" i="3" s="1"/>
  <c r="O7849" i="3" a="1"/>
  <c r="O7849" i="3" s="1"/>
  <c r="N4977" i="3" a="1"/>
  <c r="N4977" i="3" s="1"/>
  <c r="O4977" i="3" a="1"/>
  <c r="O4977" i="3" s="1"/>
  <c r="N6452" i="3" a="1"/>
  <c r="N6452" i="3" s="1"/>
  <c r="O6452" i="3" a="1"/>
  <c r="O6452" i="3" s="1"/>
  <c r="N6323" i="3" a="1"/>
  <c r="N6323" i="3" s="1"/>
  <c r="O6323" i="3" a="1"/>
  <c r="O6323" i="3" s="1"/>
  <c r="N6989" i="3" a="1"/>
  <c r="N6989" i="3" s="1"/>
  <c r="O6989" i="3" a="1"/>
  <c r="O6989" i="3" s="1"/>
  <c r="N6386" i="3" a="1"/>
  <c r="N6386" i="3" s="1"/>
  <c r="N7544" i="3" a="1"/>
  <c r="N7544" i="3" s="1"/>
  <c r="N9384" i="3" a="1"/>
  <c r="N9384" i="3" s="1"/>
  <c r="O9384" i="3" a="1"/>
  <c r="O9384" i="3" s="1"/>
  <c r="O6983" i="3" a="1"/>
  <c r="O6983" i="3" s="1"/>
  <c r="O8614" i="3" a="1"/>
  <c r="O8614" i="3" s="1"/>
  <c r="N6208" i="3" a="1"/>
  <c r="N6208" i="3" s="1"/>
  <c r="O6208" i="3" a="1"/>
  <c r="O6208" i="3" s="1"/>
  <c r="N7393" i="3" a="1"/>
  <c r="N7393" i="3" s="1"/>
  <c r="O7393" i="3" a="1"/>
  <c r="O7393" i="3" s="1"/>
  <c r="O7847" i="3" a="1"/>
  <c r="O7847" i="3" s="1"/>
  <c r="O6509" i="3" a="1"/>
  <c r="O6509" i="3" s="1"/>
  <c r="N7000" i="3" a="1"/>
  <c r="N7000" i="3" s="1"/>
  <c r="O7000" i="3" a="1"/>
  <c r="O7000" i="3" s="1"/>
  <c r="N7034" i="3" a="1"/>
  <c r="N7034" i="3" s="1"/>
  <c r="O7034" i="3" a="1"/>
  <c r="O7034" i="3" s="1"/>
  <c r="O6271" i="3" a="1"/>
  <c r="O6271" i="3" s="1"/>
  <c r="N5487" i="3" a="1"/>
  <c r="N5487" i="3" s="1"/>
  <c r="O5487" i="3" a="1"/>
  <c r="O5487" i="3" s="1"/>
  <c r="N8479" i="3" a="1"/>
  <c r="N8479" i="3" s="1"/>
  <c r="O8479" i="3" a="1"/>
  <c r="O8479" i="3" s="1"/>
  <c r="N7246" i="3" a="1"/>
  <c r="N7246" i="3" s="1"/>
  <c r="O7246" i="3" a="1"/>
  <c r="O7246" i="3" s="1"/>
  <c r="N8133" i="3" a="1"/>
  <c r="N8133" i="3" s="1"/>
  <c r="O8133" i="3" a="1"/>
  <c r="O8133" i="3" s="1"/>
  <c r="N7311" i="3" a="1"/>
  <c r="N7311" i="3" s="1"/>
  <c r="O7311" i="3" a="1"/>
  <c r="O7311" i="3" s="1"/>
  <c r="N8451" i="3" a="1"/>
  <c r="N8451" i="3" s="1"/>
  <c r="O8451" i="3" a="1"/>
  <c r="O8451" i="3" s="1"/>
  <c r="N6742" i="3" a="1"/>
  <c r="N6742" i="3" s="1"/>
  <c r="N8148" i="3" a="1"/>
  <c r="N8148" i="3" s="1"/>
  <c r="O8148" i="3" a="1"/>
  <c r="O8148" i="3" s="1"/>
  <c r="O6455" i="3" a="1"/>
  <c r="O6455" i="3" s="1"/>
  <c r="N7228" i="3" a="1"/>
  <c r="N7228" i="3" s="1"/>
  <c r="O7228" i="3" a="1"/>
  <c r="O7228" i="3" s="1"/>
  <c r="O7513" i="3" a="1"/>
  <c r="O7513" i="3" s="1"/>
  <c r="O6387" i="3" a="1"/>
  <c r="O6387" i="3" s="1"/>
  <c r="N5560" i="3" a="1"/>
  <c r="N5560" i="3" s="1"/>
  <c r="O5560" i="3" a="1"/>
  <c r="O5560" i="3" s="1"/>
  <c r="N5177" i="3" a="1"/>
  <c r="N5177" i="3" s="1"/>
  <c r="O5177" i="3" a="1"/>
  <c r="O5177" i="3" s="1"/>
  <c r="N5479" i="3" a="1"/>
  <c r="N5479" i="3" s="1"/>
  <c r="O5479" i="3" a="1"/>
  <c r="O5479" i="3" s="1"/>
  <c r="O6504" i="3" a="1"/>
  <c r="O6504" i="3" s="1"/>
  <c r="N6592" i="3" a="1"/>
  <c r="N6592" i="3" s="1"/>
  <c r="O6592" i="3" a="1"/>
  <c r="O6592" i="3" s="1"/>
  <c r="N6041" i="3" a="1"/>
  <c r="N6041" i="3" s="1"/>
  <c r="O6041" i="3" a="1"/>
  <c r="O6041" i="3" s="1"/>
  <c r="N6288" i="3" a="1"/>
  <c r="N6288" i="3" s="1"/>
  <c r="O6045" i="3" a="1"/>
  <c r="O6045" i="3" s="1"/>
  <c r="N6776" i="3" a="1"/>
  <c r="N6776" i="3" s="1"/>
  <c r="O6776" i="3" a="1"/>
  <c r="O6776" i="3" s="1"/>
  <c r="O6255" i="3" a="1"/>
  <c r="O6255" i="3" s="1"/>
  <c r="N6048" i="3" a="1"/>
  <c r="N6048" i="3" s="1"/>
  <c r="O6048" i="3" a="1"/>
  <c r="O6048" i="3" s="1"/>
  <c r="O5884" i="3" a="1"/>
  <c r="O5884" i="3" s="1"/>
  <c r="O6245" i="3" a="1"/>
  <c r="O6245" i="3" s="1"/>
  <c r="N5922" i="3" a="1"/>
  <c r="N5922" i="3" s="1"/>
  <c r="O5922" i="3" a="1"/>
  <c r="O5922" i="3" s="1"/>
  <c r="N7406" i="3" a="1"/>
  <c r="N7406" i="3" s="1"/>
  <c r="O7406" i="3" a="1"/>
  <c r="O7406" i="3" s="1"/>
  <c r="N7511" i="3" a="1"/>
  <c r="N7511" i="3" s="1"/>
  <c r="O7511" i="3" a="1"/>
  <c r="O7511" i="3" s="1"/>
  <c r="N7709" i="3" a="1"/>
  <c r="N7709" i="3" s="1"/>
  <c r="O7709" i="3" a="1"/>
  <c r="O7709" i="3" s="1"/>
  <c r="O4867" i="3" a="1"/>
  <c r="O4867" i="3" s="1"/>
  <c r="N4865" i="3" a="1"/>
  <c r="N4865" i="3" s="1"/>
  <c r="O4865" i="3" a="1"/>
  <c r="O4865" i="3" s="1"/>
  <c r="O5639" i="3" a="1"/>
  <c r="O5639" i="3" s="1"/>
  <c r="O5169" i="3" a="1"/>
  <c r="O5169" i="3" s="1"/>
  <c r="O6817" i="3" a="1"/>
  <c r="O6817" i="3" s="1"/>
  <c r="O4869" i="3" a="1"/>
  <c r="O4869" i="3" s="1"/>
  <c r="O5198" i="3" a="1"/>
  <c r="O5198" i="3" s="1"/>
  <c r="N5525" i="3" a="1"/>
  <c r="N5525" i="3" s="1"/>
  <c r="O5525" i="3" a="1"/>
  <c r="O5525" i="3" s="1"/>
  <c r="N5221" i="3" a="1"/>
  <c r="N5221" i="3" s="1"/>
  <c r="O5221" i="3" a="1"/>
  <c r="O5221" i="3" s="1"/>
  <c r="O5057" i="3" a="1"/>
  <c r="O5057" i="3" s="1"/>
  <c r="O5882" i="3" a="1"/>
  <c r="O5882" i="3" s="1"/>
  <c r="N5246" i="3" a="1"/>
  <c r="N5246" i="3" s="1"/>
  <c r="O5246" i="3" a="1"/>
  <c r="O5246" i="3" s="1"/>
  <c r="O5297" i="3" a="1"/>
  <c r="O5297" i="3" s="1"/>
  <c r="N4859" i="3" a="1"/>
  <c r="N4859" i="3" s="1"/>
  <c r="O4859" i="3" a="1"/>
  <c r="O4859" i="3" s="1"/>
  <c r="N5003" i="3" a="1"/>
  <c r="N5003" i="3" s="1"/>
  <c r="O5003" i="3" a="1"/>
  <c r="O5003" i="3" s="1"/>
  <c r="O6800" i="3" a="1"/>
  <c r="O6800" i="3" s="1"/>
  <c r="N6842" i="3" a="1"/>
  <c r="N6842" i="3" s="1"/>
  <c r="O6842" i="3" a="1"/>
  <c r="O6842" i="3" s="1"/>
  <c r="O7453" i="3" a="1"/>
  <c r="O7453" i="3" s="1"/>
  <c r="O6828" i="3" a="1"/>
  <c r="O6828" i="3" s="1"/>
  <c r="O5628" i="3" a="1"/>
  <c r="O5628" i="3" s="1"/>
  <c r="N7433" i="3" a="1"/>
  <c r="N7433" i="3" s="1"/>
  <c r="O7433" i="3" a="1"/>
  <c r="O7433" i="3" s="1"/>
  <c r="O6004" i="3" a="1"/>
  <c r="O6004" i="3" s="1"/>
  <c r="N6540" i="3" a="1"/>
  <c r="N6540" i="3" s="1"/>
  <c r="O6540" i="3" a="1"/>
  <c r="O6540" i="3" s="1"/>
  <c r="N6031" i="3" a="1"/>
  <c r="N6031" i="3" s="1"/>
  <c r="O6031" i="3" a="1"/>
  <c r="O6031" i="3" s="1"/>
  <c r="O6721" i="3" a="1"/>
  <c r="O6721" i="3" s="1"/>
  <c r="N8807" i="3" a="1"/>
  <c r="N8807" i="3" s="1"/>
  <c r="O8807" i="3" a="1"/>
  <c r="O8807" i="3" s="1"/>
  <c r="O6696" i="3" a="1"/>
  <c r="O6696" i="3" s="1"/>
  <c r="O6708" i="3" a="1"/>
  <c r="O6708" i="3" s="1"/>
  <c r="N7298" i="3" a="1"/>
  <c r="N7298" i="3" s="1"/>
  <c r="O7298" i="3" a="1"/>
  <c r="O7298" i="3" s="1"/>
  <c r="N7836" i="3" a="1"/>
  <c r="N7836" i="3" s="1"/>
  <c r="O7836" i="3" a="1"/>
  <c r="O7836" i="3" s="1"/>
  <c r="O6889" i="3" a="1"/>
  <c r="O6889" i="3" s="1"/>
  <c r="O9154" i="3" a="1"/>
  <c r="O9154" i="3" s="1"/>
  <c r="O8399" i="3" a="1"/>
  <c r="O8399" i="3" s="1"/>
  <c r="O7865" i="3" a="1"/>
  <c r="O7865" i="3" s="1"/>
  <c r="O7468" i="3" a="1"/>
  <c r="O7468" i="3" s="1"/>
  <c r="O7119" i="3" a="1"/>
  <c r="O7119" i="3" s="1"/>
  <c r="O7623" i="3" a="1"/>
  <c r="O7623" i="3" s="1"/>
  <c r="O8193" i="3" a="1"/>
  <c r="O8193" i="3" s="1"/>
  <c r="N8165" i="3" a="1"/>
  <c r="N8165" i="3" s="1"/>
  <c r="O8165" i="3" a="1"/>
  <c r="O8165" i="3" s="1"/>
  <c r="N9011" i="3" a="1"/>
  <c r="N9011" i="3" s="1"/>
  <c r="O9011" i="3" a="1"/>
  <c r="O9011" i="3" s="1"/>
  <c r="N8571" i="3" a="1"/>
  <c r="N8571" i="3" s="1"/>
  <c r="O8571" i="3" a="1"/>
  <c r="O8571" i="3" s="1"/>
  <c r="O8142" i="3" a="1"/>
  <c r="O8142" i="3" s="1"/>
  <c r="O9115" i="3" a="1"/>
  <c r="O9115" i="3" s="1"/>
  <c r="O9814" i="3" a="1"/>
  <c r="O9814" i="3" s="1"/>
  <c r="N8575" i="3" a="1"/>
  <c r="N8575" i="3" s="1"/>
  <c r="O8575" i="3" a="1"/>
  <c r="O8575" i="3" s="1"/>
  <c r="N9924" i="3" a="1"/>
  <c r="N9924" i="3" s="1"/>
  <c r="O9924" i="3" a="1"/>
  <c r="O9924" i="3" s="1"/>
  <c r="N9753" i="3" a="1"/>
  <c r="N9753" i="3" s="1"/>
  <c r="O9753" i="3" a="1"/>
  <c r="O9753" i="3" s="1"/>
  <c r="O9741" i="3" a="1"/>
  <c r="O9741" i="3" s="1"/>
  <c r="O9351" i="3" a="1"/>
  <c r="O9351" i="3" s="1"/>
  <c r="O9562" i="3" a="1"/>
  <c r="O9562" i="3" s="1"/>
  <c r="O9905" i="3" a="1"/>
  <c r="O9905" i="3" s="1"/>
  <c r="O10001" i="3" a="1"/>
  <c r="O10001" i="3" s="1"/>
  <c r="O9660" i="3" a="1"/>
  <c r="O9660" i="3" s="1"/>
  <c r="O6847" i="3" a="1"/>
  <c r="O6847" i="3" s="1"/>
  <c r="O7948" i="3" a="1"/>
  <c r="O7948" i="3" s="1"/>
  <c r="O5784" i="3" a="1"/>
  <c r="O5784" i="3" s="1"/>
  <c r="N6871" i="3" a="1"/>
  <c r="N6871" i="3" s="1"/>
  <c r="O6871" i="3" a="1"/>
  <c r="O6871" i="3" s="1"/>
  <c r="N8480" i="3" a="1"/>
  <c r="N8480" i="3" s="1"/>
  <c r="O8480" i="3" a="1"/>
  <c r="O8480" i="3" s="1"/>
  <c r="O6906" i="3" a="1"/>
  <c r="O6906" i="3" s="1"/>
  <c r="O7025" i="3" a="1"/>
  <c r="O7025" i="3" s="1"/>
  <c r="O7172" i="3" a="1"/>
  <c r="O7172" i="3" s="1"/>
  <c r="N7972" i="3" a="1"/>
  <c r="N7972" i="3" s="1"/>
  <c r="O7972" i="3" a="1"/>
  <c r="O7972" i="3" s="1"/>
  <c r="O8372" i="3" a="1"/>
  <c r="O8372" i="3" s="1"/>
  <c r="N7657" i="3" a="1"/>
  <c r="N7657" i="3" s="1"/>
  <c r="O7657" i="3" a="1"/>
  <c r="O7657" i="3" s="1"/>
  <c r="N8927" i="3" a="1"/>
  <c r="N8927" i="3" s="1"/>
  <c r="O8927" i="3" a="1"/>
  <c r="O8927" i="3" s="1"/>
  <c r="O7116" i="3" a="1"/>
  <c r="O7116" i="3" s="1"/>
  <c r="O7734" i="3" a="1"/>
  <c r="O7734" i="3" s="1"/>
  <c r="O8495" i="3" a="1"/>
  <c r="O8495" i="3" s="1"/>
  <c r="O8879" i="3" a="1"/>
  <c r="O8879" i="3" s="1"/>
  <c r="O9124" i="3" a="1"/>
  <c r="O9124" i="3" s="1"/>
  <c r="O4361" i="3" a="1"/>
  <c r="O4361" i="3" s="1"/>
  <c r="O6314" i="3" a="1"/>
  <c r="O6314" i="3" s="1"/>
  <c r="O9113" i="3" a="1"/>
  <c r="O9113" i="3" s="1"/>
  <c r="O9013" i="3" a="1"/>
  <c r="O9013" i="3" s="1"/>
  <c r="O3350" i="3" a="1"/>
  <c r="O3350" i="3" s="1"/>
  <c r="O8160" i="3" a="1"/>
  <c r="O8160" i="3" s="1"/>
  <c r="O4164" i="3" a="1"/>
  <c r="O4164" i="3" s="1"/>
  <c r="O8972" i="3" a="1"/>
  <c r="O8972" i="3" s="1"/>
  <c r="O7587" i="3" a="1"/>
  <c r="O7587" i="3" s="1"/>
  <c r="O7631" i="3" a="1"/>
  <c r="O7631" i="3" s="1"/>
  <c r="O4241" i="3" a="1"/>
  <c r="O4241" i="3" s="1"/>
  <c r="N3835" i="3" a="1"/>
  <c r="N3835" i="3" s="1"/>
  <c r="O9379" i="3" a="1"/>
  <c r="O9379" i="3" s="1"/>
  <c r="O9416" i="3" a="1"/>
  <c r="O9416" i="3" s="1"/>
  <c r="N4099" i="3" a="1"/>
  <c r="N4099" i="3" s="1"/>
  <c r="O4099" i="3" a="1"/>
  <c r="O4099" i="3" s="1"/>
  <c r="O8279" i="3" a="1"/>
  <c r="O8279" i="3" s="1"/>
  <c r="O5918" i="3" a="1"/>
  <c r="O5918" i="3" s="1"/>
  <c r="O8880" i="3" a="1"/>
  <c r="O8880" i="3" s="1"/>
  <c r="O6002" i="3" a="1"/>
  <c r="O6002" i="3" s="1"/>
  <c r="N8595" i="3" a="1"/>
  <c r="N8595" i="3" s="1"/>
  <c r="O8595" i="3" a="1"/>
  <c r="O8595" i="3" s="1"/>
  <c r="N3453" i="3" a="1"/>
  <c r="N3453" i="3" s="1"/>
  <c r="O3453" i="3" a="1"/>
  <c r="O3453" i="3" s="1"/>
  <c r="O3924" i="3" a="1"/>
  <c r="O3924" i="3" s="1"/>
  <c r="O7108" i="3" a="1"/>
  <c r="O7108" i="3" s="1"/>
  <c r="O8948" i="3" a="1"/>
  <c r="O8948" i="3" s="1"/>
  <c r="O4440" i="3" a="1"/>
  <c r="O4440" i="3" s="1"/>
  <c r="O2864" i="3" a="1"/>
  <c r="O2864" i="3" s="1"/>
  <c r="O549" i="3" a="1"/>
  <c r="O549" i="3" s="1"/>
  <c r="O3364" i="3" a="1"/>
  <c r="O3364" i="3" s="1"/>
  <c r="O8330" i="3" a="1"/>
  <c r="O8330" i="3" s="1"/>
  <c r="N7086" i="3" a="1"/>
  <c r="N7086" i="3" s="1"/>
  <c r="O7086" i="3" a="1"/>
  <c r="O7086" i="3" s="1"/>
  <c r="O7833" i="3" a="1"/>
  <c r="O7833" i="3" s="1"/>
  <c r="N5137" i="3" a="1"/>
  <c r="N5137" i="3" s="1"/>
  <c r="O5137" i="3" a="1"/>
  <c r="O5137" i="3" s="1"/>
  <c r="N7173" i="3" a="1"/>
  <c r="N7173" i="3" s="1"/>
  <c r="O7173" i="3" a="1"/>
  <c r="O7173" i="3" s="1"/>
  <c r="N8329" i="3" a="1"/>
  <c r="N8329" i="3" s="1"/>
  <c r="O8329" i="3" a="1"/>
  <c r="O8329" i="3" s="1"/>
  <c r="N6585" i="3" a="1"/>
  <c r="N6585" i="3" s="1"/>
  <c r="O6585" i="3" a="1"/>
  <c r="O6585" i="3" s="1"/>
  <c r="N8068" i="3" a="1"/>
  <c r="N8068" i="3" s="1"/>
  <c r="O8068" i="3" a="1"/>
  <c r="O8068" i="3" s="1"/>
  <c r="N7237" i="3" a="1"/>
  <c r="N7237" i="3" s="1"/>
  <c r="O7237" i="3" a="1"/>
  <c r="O7237" i="3" s="1"/>
  <c r="O9576" i="3" a="1"/>
  <c r="O9576" i="3" s="1"/>
  <c r="N6851" i="3" a="1"/>
  <c r="N6851" i="3" s="1"/>
  <c r="O6851" i="3" a="1"/>
  <c r="O6851" i="3" s="1"/>
  <c r="N8691" i="3" a="1"/>
  <c r="N8691" i="3" s="1"/>
  <c r="O8691" i="3" a="1"/>
  <c r="O8691" i="3" s="1"/>
  <c r="N9219" i="3" a="1"/>
  <c r="N9219" i="3" s="1"/>
  <c r="O9219" i="3" a="1"/>
  <c r="O9219" i="3" s="1"/>
  <c r="N5695" i="3" a="1"/>
  <c r="N5695" i="3" s="1"/>
  <c r="O5695" i="3" a="1"/>
  <c r="O5695" i="3" s="1"/>
  <c r="N5452" i="3" a="1"/>
  <c r="N5452" i="3" s="1"/>
  <c r="O5452" i="3" a="1"/>
  <c r="O5452" i="3" s="1"/>
  <c r="N5424" i="3" a="1"/>
  <c r="N5424" i="3" s="1"/>
  <c r="O5424" i="3" a="1"/>
  <c r="O5424" i="3" s="1"/>
  <c r="N7859" i="3" a="1"/>
  <c r="N7859" i="3" s="1"/>
  <c r="O7859" i="3" a="1"/>
  <c r="O7859" i="3" s="1"/>
  <c r="N7695" i="3" a="1"/>
  <c r="N7695" i="3" s="1"/>
  <c r="O7695" i="3" a="1"/>
  <c r="O7695" i="3" s="1"/>
  <c r="N6936" i="3" a="1"/>
  <c r="N6936" i="3" s="1"/>
  <c r="O6936" i="3" a="1"/>
  <c r="O6936" i="3" s="1"/>
  <c r="N5892" i="3" a="1"/>
  <c r="N5892" i="3" s="1"/>
  <c r="O5892" i="3" a="1"/>
  <c r="O5892" i="3" s="1"/>
  <c r="O5650" i="3" a="1"/>
  <c r="O5650" i="3" s="1"/>
  <c r="N6434" i="3" a="1"/>
  <c r="N6434" i="3" s="1"/>
  <c r="O6434" i="3" a="1"/>
  <c r="O6434" i="3" s="1"/>
  <c r="O5152" i="3" a="1"/>
  <c r="O5152" i="3" s="1"/>
  <c r="N9994" i="3" a="1"/>
  <c r="N9994" i="3" s="1"/>
  <c r="O9994" i="3" a="1"/>
  <c r="O9994" i="3" s="1"/>
  <c r="N9945" i="3" a="1"/>
  <c r="N9945" i="3" s="1"/>
  <c r="O9945" i="3" a="1"/>
  <c r="O9945" i="3" s="1"/>
  <c r="N8192" i="3" a="1"/>
  <c r="N8192" i="3" s="1"/>
  <c r="O8192" i="3" a="1"/>
  <c r="O8192" i="3" s="1"/>
  <c r="N5568" i="3" a="1"/>
  <c r="N5568" i="3" s="1"/>
  <c r="O5568" i="3" a="1"/>
  <c r="O5568" i="3" s="1"/>
  <c r="O5470" i="3" a="1"/>
  <c r="O5470" i="3" s="1"/>
  <c r="N9417" i="3" a="1"/>
  <c r="N9417" i="3" s="1"/>
  <c r="O9417" i="3" a="1"/>
  <c r="O9417" i="3" s="1"/>
  <c r="O9982" i="3" a="1"/>
  <c r="O9982" i="3" s="1"/>
  <c r="N9463" i="3" a="1"/>
  <c r="N9463" i="3" s="1"/>
  <c r="O9463" i="3" a="1"/>
  <c r="O9463" i="3" s="1"/>
  <c r="N9875" i="3" a="1"/>
  <c r="N9875" i="3" s="1"/>
  <c r="O9875" i="3" a="1"/>
  <c r="O9875" i="3" s="1"/>
  <c r="N5659" i="3" a="1"/>
  <c r="N5659" i="3" s="1"/>
  <c r="O5659" i="3" a="1"/>
  <c r="O5659" i="3" s="1"/>
  <c r="N9116" i="3" a="1"/>
  <c r="N9116" i="3" s="1"/>
  <c r="O9116" i="3" a="1"/>
  <c r="O9116" i="3" s="1"/>
  <c r="O9886" i="3" a="1"/>
  <c r="O9886" i="3" s="1"/>
  <c r="N8591" i="3" a="1"/>
  <c r="N8591" i="3" s="1"/>
  <c r="O8591" i="3" a="1"/>
  <c r="O8591" i="3" s="1"/>
  <c r="N6932" i="3" a="1"/>
  <c r="N6932" i="3" s="1"/>
  <c r="O6932" i="3" a="1"/>
  <c r="O6932" i="3" s="1"/>
  <c r="O7483" i="3" a="1"/>
  <c r="O7483" i="3" s="1"/>
  <c r="O9207" i="3" a="1"/>
  <c r="O9207" i="3" s="1"/>
  <c r="N9974" i="3" a="1"/>
  <c r="N9974" i="3" s="1"/>
  <c r="O9974" i="3" a="1"/>
  <c r="O9974" i="3" s="1"/>
  <c r="N5932" i="3" a="1"/>
  <c r="N5932" i="3" s="1"/>
  <c r="O5932" i="3" a="1"/>
  <c r="O5932" i="3" s="1"/>
  <c r="N9380" i="3" a="1"/>
  <c r="N9380" i="3" s="1"/>
  <c r="O9380" i="3" a="1"/>
  <c r="O9380" i="3" s="1"/>
  <c r="N5832" i="3" a="1"/>
  <c r="N5832" i="3" s="1"/>
  <c r="O5832" i="3" a="1"/>
  <c r="O5832" i="3" s="1"/>
  <c r="N9912" i="3" a="1"/>
  <c r="N9912" i="3" s="1"/>
  <c r="O9912" i="3" a="1"/>
  <c r="O9912" i="3" s="1"/>
  <c r="O5209" i="3" a="1"/>
  <c r="O5209" i="3" s="1"/>
  <c r="N8270" i="3" a="1"/>
  <c r="N8270" i="3" s="1"/>
  <c r="O8270" i="3" a="1"/>
  <c r="O8270" i="3" s="1"/>
  <c r="N8481" i="3" a="1"/>
  <c r="N8481" i="3" s="1"/>
  <c r="O8481" i="3" a="1"/>
  <c r="O8481" i="3" s="1"/>
  <c r="N5100" i="3" a="1"/>
  <c r="N5100" i="3" s="1"/>
  <c r="O5100" i="3" a="1"/>
  <c r="O5100" i="3" s="1"/>
  <c r="N9702" i="3" a="1"/>
  <c r="N9702" i="3" s="1"/>
  <c r="O9702" i="3" a="1"/>
  <c r="O9702" i="3" s="1"/>
  <c r="N9178" i="3" a="1"/>
  <c r="N9178" i="3" s="1"/>
  <c r="O9178" i="3" a="1"/>
  <c r="O9178" i="3" s="1"/>
  <c r="N9853" i="3" a="1"/>
  <c r="N9853" i="3" s="1"/>
  <c r="O9853" i="3" a="1"/>
  <c r="O9853" i="3" s="1"/>
  <c r="N7951" i="3" a="1"/>
  <c r="N7951" i="3" s="1"/>
  <c r="N6959" i="3" a="1"/>
  <c r="N6959" i="3" s="1"/>
  <c r="O6959" i="3" a="1"/>
  <c r="O6959" i="3" s="1"/>
  <c r="N5378" i="3" a="1"/>
  <c r="N5378" i="3" s="1"/>
  <c r="O5378" i="3" a="1"/>
  <c r="O5378" i="3" s="1"/>
  <c r="N9890" i="3" a="1"/>
  <c r="N9890" i="3" s="1"/>
  <c r="O9890" i="3" a="1"/>
  <c r="O9890" i="3" s="1"/>
  <c r="N8954" i="3" a="1"/>
  <c r="N8954" i="3" s="1"/>
  <c r="O8954" i="3" a="1"/>
  <c r="O8954" i="3" s="1"/>
  <c r="N6211" i="3" a="1"/>
  <c r="N6211" i="3" s="1"/>
  <c r="O6211" i="3" a="1"/>
  <c r="O6211" i="3" s="1"/>
  <c r="N6349" i="3" a="1"/>
  <c r="N6349" i="3" s="1"/>
  <c r="O6349" i="3" a="1"/>
  <c r="O6349" i="3" s="1"/>
  <c r="N5603" i="3" a="1"/>
  <c r="N5603" i="3" s="1"/>
  <c r="O5603" i="3" a="1"/>
  <c r="O5603" i="3" s="1"/>
  <c r="N8968" i="3" a="1"/>
  <c r="N8968" i="3" s="1"/>
  <c r="O8968" i="3" a="1"/>
  <c r="O8968" i="3" s="1"/>
  <c r="N9937" i="3" a="1"/>
  <c r="N9937" i="3" s="1"/>
  <c r="O9937" i="3" a="1"/>
  <c r="O9937" i="3" s="1"/>
  <c r="N9120" i="3" a="1"/>
  <c r="N9120" i="3" s="1"/>
  <c r="O9120" i="3" a="1"/>
  <c r="O9120" i="3" s="1"/>
  <c r="N8207" i="3" a="1"/>
  <c r="N8207" i="3" s="1"/>
  <c r="O8207" i="3" a="1"/>
  <c r="O8207" i="3" s="1"/>
  <c r="O6445" i="3" a="1"/>
  <c r="O6445" i="3" s="1"/>
  <c r="N9827" i="3" a="1"/>
  <c r="N9827" i="3" s="1"/>
  <c r="O9827" i="3" a="1"/>
  <c r="O9827" i="3" s="1"/>
  <c r="O7004" i="3" a="1"/>
  <c r="O7004" i="3" s="1"/>
  <c r="N7977" i="3" a="1"/>
  <c r="N7977" i="3" s="1"/>
  <c r="O7977" i="3" a="1"/>
  <c r="O7977" i="3" s="1"/>
  <c r="N8379" i="3" a="1"/>
  <c r="N8379" i="3" s="1"/>
  <c r="O8379" i="3" a="1"/>
  <c r="O8379" i="3" s="1"/>
  <c r="N7021" i="3" a="1"/>
  <c r="N7021" i="3" s="1"/>
  <c r="O7021" i="3" a="1"/>
  <c r="O7021" i="3" s="1"/>
  <c r="N6351" i="3" a="1"/>
  <c r="N6351" i="3" s="1"/>
  <c r="O6351" i="3" a="1"/>
  <c r="O6351" i="3" s="1"/>
  <c r="O6645" i="3" a="1"/>
  <c r="O6645" i="3" s="1"/>
  <c r="N7668" i="3" a="1"/>
  <c r="N7668" i="3" s="1"/>
  <c r="O7668" i="3" a="1"/>
  <c r="O7668" i="3" s="1"/>
  <c r="N7613" i="3" a="1"/>
  <c r="N7613" i="3" s="1"/>
  <c r="O7613" i="3" a="1"/>
  <c r="O7613" i="3" s="1"/>
  <c r="N8088" i="3" a="1"/>
  <c r="N8088" i="3" s="1"/>
  <c r="O8088" i="3" a="1"/>
  <c r="O8088" i="3" s="1"/>
  <c r="O8845" i="3" a="1"/>
  <c r="O8845" i="3" s="1"/>
  <c r="N8412" i="3" a="1"/>
  <c r="N8412" i="3" s="1"/>
  <c r="O8412" i="3" a="1"/>
  <c r="O8412" i="3" s="1"/>
  <c r="N8214" i="3" a="1"/>
  <c r="N8214" i="3" s="1"/>
  <c r="O8214" i="3" a="1"/>
  <c r="O8214" i="3" s="1"/>
  <c r="O7708" i="3" a="1"/>
  <c r="O7708" i="3" s="1"/>
  <c r="O6603" i="3" a="1"/>
  <c r="O6603" i="3" s="1"/>
  <c r="O8758" i="3" a="1"/>
  <c r="O8758" i="3" s="1"/>
  <c r="N8095" i="3" a="1"/>
  <c r="N8095" i="3" s="1"/>
  <c r="O8095" i="3" a="1"/>
  <c r="O8095" i="3" s="1"/>
  <c r="O9306" i="3" a="1"/>
  <c r="O9306" i="3" s="1"/>
  <c r="N5327" i="3" a="1"/>
  <c r="N5327" i="3" s="1"/>
  <c r="O5327" i="3" a="1"/>
  <c r="O5327" i="3" s="1"/>
  <c r="O8829" i="3" a="1"/>
  <c r="O8829" i="3" s="1"/>
  <c r="O8805" i="3" a="1"/>
  <c r="O8805" i="3" s="1"/>
  <c r="O7743" i="3" a="1"/>
  <c r="O7743" i="3" s="1"/>
  <c r="N8449" i="3" a="1"/>
  <c r="N8449" i="3" s="1"/>
  <c r="O8449" i="3" a="1"/>
  <c r="O8449" i="3" s="1"/>
  <c r="N6578" i="3" a="1"/>
  <c r="N6578" i="3" s="1"/>
  <c r="O6578" i="3" a="1"/>
  <c r="O6578" i="3" s="1"/>
  <c r="N9292" i="3" a="1"/>
  <c r="N9292" i="3" s="1"/>
  <c r="O9292" i="3" a="1"/>
  <c r="O9292" i="3" s="1"/>
  <c r="N9876" i="3" a="1"/>
  <c r="N9876" i="3" s="1"/>
  <c r="O9876" i="3" a="1"/>
  <c r="O9876" i="3" s="1"/>
  <c r="O8508" i="3" a="1"/>
  <c r="O8508" i="3" s="1"/>
  <c r="N8564" i="3" a="1"/>
  <c r="N8564" i="3" s="1"/>
  <c r="O8564" i="3" a="1"/>
  <c r="O8564" i="3" s="1"/>
  <c r="N6435" i="3" a="1"/>
  <c r="N6435" i="3" s="1"/>
  <c r="O6435" i="3" a="1"/>
  <c r="O6435" i="3" s="1"/>
  <c r="N9262" i="3" a="1"/>
  <c r="N9262" i="3" s="1"/>
  <c r="O9262" i="3" a="1"/>
  <c r="O9262" i="3" s="1"/>
  <c r="O8748" i="3" a="1"/>
  <c r="O8748" i="3" s="1"/>
  <c r="O7063" i="3" a="1"/>
  <c r="O7063" i="3" s="1"/>
  <c r="N5563" i="3" a="1"/>
  <c r="N5563" i="3" s="1"/>
  <c r="O5563" i="3" a="1"/>
  <c r="O5563" i="3" s="1"/>
  <c r="O6199" i="3" a="1"/>
  <c r="O6199" i="3" s="1"/>
  <c r="O7498" i="3" a="1"/>
  <c r="O7498" i="3" s="1"/>
  <c r="O6566" i="3" a="1"/>
  <c r="O6566" i="3" s="1"/>
  <c r="N6840" i="3" a="1"/>
  <c r="N6840" i="3" s="1"/>
  <c r="O6840" i="3" a="1"/>
  <c r="O6840" i="3" s="1"/>
  <c r="N6411" i="3" a="1"/>
  <c r="N6411" i="3" s="1"/>
  <c r="O6411" i="3" a="1"/>
  <c r="O6411" i="3" s="1"/>
  <c r="O8159" i="3" a="1"/>
  <c r="O8159" i="3" s="1"/>
  <c r="N7062" i="3" a="1"/>
  <c r="N7062" i="3" s="1"/>
  <c r="O7062" i="3" a="1"/>
  <c r="O7062" i="3" s="1"/>
  <c r="O6522" i="3" a="1"/>
  <c r="O6522" i="3" s="1"/>
  <c r="N8185" i="3" a="1"/>
  <c r="N8185" i="3" s="1"/>
  <c r="O8185" i="3" a="1"/>
  <c r="O8185" i="3" s="1"/>
  <c r="N6915" i="3" a="1"/>
  <c r="N6915" i="3" s="1"/>
  <c r="O6915" i="3" a="1"/>
  <c r="O6915" i="3" s="1"/>
  <c r="N5102" i="3" a="1"/>
  <c r="N5102" i="3" s="1"/>
  <c r="O5102" i="3" a="1"/>
  <c r="O5102" i="3" s="1"/>
  <c r="N8457" i="3" a="1"/>
  <c r="N8457" i="3" s="1"/>
  <c r="O8457" i="3" a="1"/>
  <c r="O8457" i="3" s="1"/>
  <c r="O6997" i="3" a="1"/>
  <c r="O6997" i="3" s="1"/>
  <c r="N6877" i="3" a="1"/>
  <c r="N6877" i="3" s="1"/>
  <c r="O6877" i="3" a="1"/>
  <c r="O6877" i="3" s="1"/>
  <c r="N6156" i="3" a="1"/>
  <c r="N6156" i="3" s="1"/>
  <c r="O6824" i="3" a="1"/>
  <c r="O6824" i="3" s="1"/>
  <c r="N6406" i="3" a="1"/>
  <c r="N6406" i="3" s="1"/>
  <c r="O6406" i="3" a="1"/>
  <c r="O6406" i="3" s="1"/>
  <c r="N7562" i="3" a="1"/>
  <c r="N7562" i="3" s="1"/>
  <c r="O7562" i="3" a="1"/>
  <c r="O7562" i="3" s="1"/>
  <c r="N8206" i="3" a="1"/>
  <c r="N8206" i="3" s="1"/>
  <c r="O8206" i="3" a="1"/>
  <c r="O8206" i="3" s="1"/>
  <c r="O7384" i="3" a="1"/>
  <c r="O7384" i="3" s="1"/>
  <c r="N7466" i="3" a="1"/>
  <c r="N7466" i="3" s="1"/>
  <c r="O7466" i="3" a="1"/>
  <c r="O7466" i="3" s="1"/>
  <c r="N7425" i="3" a="1"/>
  <c r="N7425" i="3" s="1"/>
  <c r="O7425" i="3" a="1"/>
  <c r="O7425" i="3" s="1"/>
  <c r="N5857" i="3" a="1"/>
  <c r="N5857" i="3" s="1"/>
  <c r="O5857" i="3" a="1"/>
  <c r="O5857" i="3" s="1"/>
  <c r="N5825" i="3" a="1"/>
  <c r="N5825" i="3" s="1"/>
  <c r="O5825" i="3" a="1"/>
  <c r="O5825" i="3" s="1"/>
  <c r="O6020" i="3" a="1"/>
  <c r="O6020" i="3" s="1"/>
  <c r="N6388" i="3" a="1"/>
  <c r="N6388" i="3" s="1"/>
  <c r="N5371" i="3" a="1"/>
  <c r="N5371" i="3" s="1"/>
  <c r="O5371" i="3" a="1"/>
  <c r="O5371" i="3" s="1"/>
  <c r="O7771" i="3" a="1"/>
  <c r="O7771" i="3" s="1"/>
  <c r="O5815" i="3" a="1"/>
  <c r="O5815" i="3" s="1"/>
  <c r="N5107" i="3" a="1"/>
  <c r="N5107" i="3" s="1"/>
  <c r="O5107" i="3" a="1"/>
  <c r="O5107" i="3" s="1"/>
  <c r="N4966" i="3" a="1"/>
  <c r="N4966" i="3" s="1"/>
  <c r="O4966" i="3" a="1"/>
  <c r="O4966" i="3" s="1"/>
  <c r="O6246" i="3" a="1"/>
  <c r="O6246" i="3" s="1"/>
  <c r="O6613" i="3" a="1"/>
  <c r="O6613" i="3" s="1"/>
  <c r="N5051" i="3" a="1"/>
  <c r="N5051" i="3" s="1"/>
  <c r="O5051" i="3" a="1"/>
  <c r="O5051" i="3" s="1"/>
  <c r="N5837" i="3" a="1"/>
  <c r="N5837" i="3" s="1"/>
  <c r="O5837" i="3" a="1"/>
  <c r="O5837" i="3" s="1"/>
  <c r="N6330" i="3" a="1"/>
  <c r="N6330" i="3" s="1"/>
  <c r="N6665" i="3" a="1"/>
  <c r="N6665" i="3" s="1"/>
  <c r="O6665" i="3" a="1"/>
  <c r="O6665" i="3" s="1"/>
  <c r="N5683" i="3" a="1"/>
  <c r="N5683" i="3" s="1"/>
  <c r="O5683" i="3" a="1"/>
  <c r="O5683" i="3" s="1"/>
  <c r="O8274" i="3" a="1"/>
  <c r="O8274" i="3" s="1"/>
  <c r="O6189" i="3" a="1"/>
  <c r="O6189" i="3" s="1"/>
  <c r="O6646" i="3" a="1"/>
  <c r="O6646" i="3" s="1"/>
  <c r="O4993" i="3" a="1"/>
  <c r="O4993" i="3" s="1"/>
  <c r="N5620" i="3" a="1"/>
  <c r="N5620" i="3" s="1"/>
  <c r="O4873" i="3" a="1"/>
  <c r="O4873" i="3" s="1"/>
  <c r="O5322" i="3" a="1"/>
  <c r="O5322" i="3" s="1"/>
  <c r="O6760" i="3" a="1"/>
  <c r="O6760" i="3" s="1"/>
  <c r="O5943" i="3" a="1"/>
  <c r="O5943" i="3" s="1"/>
  <c r="O5014" i="3" a="1"/>
  <c r="O5014" i="3" s="1"/>
  <c r="O7075" i="3" a="1"/>
  <c r="O7075" i="3" s="1"/>
  <c r="O6679" i="3" a="1"/>
  <c r="O6679" i="3" s="1"/>
  <c r="N5972" i="3" a="1"/>
  <c r="N5972" i="3" s="1"/>
  <c r="O5972" i="3" a="1"/>
  <c r="O5972" i="3" s="1"/>
  <c r="O6789" i="3" a="1"/>
  <c r="O6789" i="3" s="1"/>
  <c r="O6951" i="3" a="1"/>
  <c r="O6951" i="3" s="1"/>
  <c r="O5747" i="3" a="1"/>
  <c r="O5747" i="3" s="1"/>
  <c r="O6788" i="3" a="1"/>
  <c r="O6788" i="3" s="1"/>
  <c r="O6441" i="3" a="1"/>
  <c r="O6441" i="3" s="1"/>
  <c r="N5653" i="3" a="1"/>
  <c r="N5653" i="3" s="1"/>
  <c r="O5653" i="3" a="1"/>
  <c r="O5653" i="3" s="1"/>
  <c r="O7366" i="3" a="1"/>
  <c r="O7366" i="3" s="1"/>
  <c r="O6573" i="3" a="1"/>
  <c r="O6573" i="3" s="1"/>
  <c r="O6013" i="3" a="1"/>
  <c r="O6013" i="3" s="1"/>
  <c r="N6821" i="3" a="1"/>
  <c r="N6821" i="3" s="1"/>
  <c r="O6821" i="3" a="1"/>
  <c r="O6821" i="3" s="1"/>
  <c r="O6682" i="3" a="1"/>
  <c r="O6682" i="3" s="1"/>
  <c r="O7372" i="3" a="1"/>
  <c r="O7372" i="3" s="1"/>
  <c r="O6914" i="3" a="1"/>
  <c r="O6914" i="3" s="1"/>
  <c r="O7882" i="3" a="1"/>
  <c r="O7882" i="3" s="1"/>
  <c r="N7037" i="3" a="1"/>
  <c r="N7037" i="3" s="1"/>
  <c r="O7037" i="3" a="1"/>
  <c r="O7037" i="3" s="1"/>
  <c r="N7921" i="3" a="1"/>
  <c r="N7921" i="3" s="1"/>
  <c r="O7921" i="3" a="1"/>
  <c r="O7921" i="3" s="1"/>
  <c r="N8698" i="3" a="1"/>
  <c r="N8698" i="3" s="1"/>
  <c r="O8698" i="3" a="1"/>
  <c r="O8698" i="3" s="1"/>
  <c r="O8669" i="3" a="1"/>
  <c r="O8669" i="3" s="1"/>
  <c r="O7094" i="3" a="1"/>
  <c r="O7094" i="3" s="1"/>
  <c r="N7202" i="3" a="1"/>
  <c r="N7202" i="3" s="1"/>
  <c r="O7202" i="3" a="1"/>
  <c r="O7202" i="3" s="1"/>
  <c r="O7647" i="3" a="1"/>
  <c r="O7647" i="3" s="1"/>
  <c r="N8273" i="3" a="1"/>
  <c r="N8273" i="3" s="1"/>
  <c r="O8273" i="3" a="1"/>
  <c r="O8273" i="3" s="1"/>
  <c r="O8701" i="3" a="1"/>
  <c r="O8701" i="3" s="1"/>
  <c r="O9007" i="3" a="1"/>
  <c r="O9007" i="3" s="1"/>
  <c r="O8404" i="3" a="1"/>
  <c r="O8404" i="3" s="1"/>
  <c r="O9083" i="3" a="1"/>
  <c r="O9083" i="3" s="1"/>
  <c r="N8657" i="3" a="1"/>
  <c r="N8657" i="3" s="1"/>
  <c r="O8590" i="3" a="1"/>
  <c r="O8590" i="3" s="1"/>
  <c r="O8858" i="3" a="1"/>
  <c r="O8858" i="3" s="1"/>
  <c r="N8952" i="3" a="1"/>
  <c r="N8952" i="3" s="1"/>
  <c r="O8952" i="3" a="1"/>
  <c r="O8952" i="3" s="1"/>
  <c r="O9138" i="3" a="1"/>
  <c r="O9138" i="3" s="1"/>
  <c r="N9624" i="3" a="1"/>
  <c r="N9624" i="3" s="1"/>
  <c r="O9624" i="3" a="1"/>
  <c r="O9624" i="3" s="1"/>
  <c r="O8177" i="3" a="1"/>
  <c r="O8177" i="3" s="1"/>
  <c r="O9268" i="3" a="1"/>
  <c r="O9268" i="3" s="1"/>
  <c r="O9159" i="3" a="1"/>
  <c r="O9159" i="3" s="1"/>
  <c r="O9969" i="3" a="1"/>
  <c r="O9969" i="3" s="1"/>
  <c r="N8855" i="3" a="1"/>
  <c r="N8855" i="3" s="1"/>
  <c r="O8855" i="3" a="1"/>
  <c r="O8855" i="3" s="1"/>
  <c r="O9773" i="3" a="1"/>
  <c r="O9773" i="3" s="1"/>
  <c r="O9785" i="3" a="1"/>
  <c r="O9785" i="3" s="1"/>
  <c r="O9449" i="3" a="1"/>
  <c r="O9449" i="3" s="1"/>
  <c r="N9913" i="3" a="1"/>
  <c r="N9913" i="3" s="1"/>
  <c r="O9913" i="3" a="1"/>
  <c r="O9913" i="3" s="1"/>
  <c r="O9431" i="3" a="1"/>
  <c r="O9431" i="3" s="1"/>
  <c r="O9569" i="3" a="1"/>
  <c r="O9569" i="3" s="1"/>
  <c r="O6221" i="3" a="1"/>
  <c r="O6221" i="3" s="1"/>
  <c r="N5466" i="3" a="1"/>
  <c r="N5466" i="3" s="1"/>
  <c r="O5466" i="3" a="1"/>
  <c r="O5466" i="3" s="1"/>
  <c r="N7630" i="3" a="1"/>
  <c r="N7630" i="3" s="1"/>
  <c r="O7630" i="3" a="1"/>
  <c r="O7630" i="3" s="1"/>
  <c r="N8631" i="3" a="1"/>
  <c r="N8631" i="3" s="1"/>
  <c r="O8631" i="3" a="1"/>
  <c r="O8631" i="3" s="1"/>
  <c r="N9597" i="3" a="1"/>
  <c r="N9597" i="3" s="1"/>
  <c r="N8307" i="3" a="1"/>
  <c r="N8307" i="3" s="1"/>
  <c r="O8307" i="3" a="1"/>
  <c r="O8307" i="3" s="1"/>
  <c r="O6333" i="3" a="1"/>
  <c r="O6333" i="3" s="1"/>
  <c r="O7215" i="3" a="1"/>
  <c r="O7215" i="3" s="1"/>
  <c r="O9245" i="3" a="1"/>
  <c r="O9245" i="3" s="1"/>
  <c r="N6795" i="3" a="1"/>
  <c r="N6795" i="3" s="1"/>
  <c r="O6795" i="3" a="1"/>
  <c r="O6795" i="3" s="1"/>
  <c r="O8887" i="3" a="1"/>
  <c r="O8887" i="3" s="1"/>
  <c r="N6879" i="3" a="1"/>
  <c r="N6879" i="3" s="1"/>
  <c r="O6879" i="3" a="1"/>
  <c r="O6879" i="3" s="1"/>
  <c r="O8077" i="3" a="1"/>
  <c r="O8077" i="3" s="1"/>
  <c r="N9131" i="3" a="1"/>
  <c r="N9131" i="3" s="1"/>
  <c r="O9131" i="3" a="1"/>
  <c r="O9131" i="3" s="1"/>
  <c r="O9651" i="3" a="1"/>
  <c r="O9651" i="3" s="1"/>
  <c r="O7917" i="3" a="1"/>
  <c r="O7917" i="3" s="1"/>
  <c r="O8666" i="3" a="1"/>
  <c r="O8666" i="3" s="1"/>
  <c r="O9195" i="3" a="1"/>
  <c r="O9195" i="3" s="1"/>
  <c r="O7548" i="3" a="1"/>
  <c r="O7548" i="3" s="1"/>
  <c r="N4348" i="3" a="1"/>
  <c r="N4348" i="3" s="1"/>
  <c r="O4348" i="3" a="1"/>
  <c r="O4348" i="3" s="1"/>
  <c r="O7843" i="3" a="1"/>
  <c r="O7843" i="3" s="1"/>
  <c r="O9290" i="3" a="1"/>
  <c r="O9290" i="3" s="1"/>
  <c r="O6913" i="3" a="1"/>
  <c r="O6913" i="3" s="1"/>
  <c r="O9170" i="3" a="1"/>
  <c r="O9170" i="3" s="1"/>
  <c r="O3523" i="3" a="1"/>
  <c r="O3523" i="3" s="1"/>
  <c r="O5706" i="3" a="1"/>
  <c r="O5706" i="3" s="1"/>
  <c r="O8796" i="3" a="1"/>
  <c r="O8796" i="3" s="1"/>
  <c r="O7671" i="3" a="1"/>
  <c r="O7671" i="3" s="1"/>
  <c r="N9008" i="3" a="1"/>
  <c r="N9008" i="3" s="1"/>
  <c r="O9008" i="3" a="1"/>
  <c r="O9008" i="3" s="1"/>
  <c r="O9638" i="3" a="1"/>
  <c r="O9638" i="3" s="1"/>
  <c r="O9511" i="3" a="1"/>
  <c r="O9511" i="3" s="1"/>
  <c r="N9533" i="3" a="1"/>
  <c r="N9533" i="3" s="1"/>
  <c r="O9533" i="3" a="1"/>
  <c r="O9533" i="3" s="1"/>
  <c r="O7180" i="3" a="1"/>
  <c r="O7180" i="3" s="1"/>
  <c r="O6326" i="3" a="1"/>
  <c r="O6326" i="3" s="1"/>
  <c r="N9684" i="3" a="1"/>
  <c r="N9684" i="3" s="1"/>
  <c r="O9684" i="3" a="1"/>
  <c r="O9684" i="3" s="1"/>
  <c r="N9687" i="3" a="1"/>
  <c r="N9687" i="3" s="1"/>
  <c r="O9687" i="3" a="1"/>
  <c r="O9687" i="3" s="1"/>
  <c r="N7574" i="3" a="1"/>
  <c r="N7574" i="3" s="1"/>
  <c r="O7574" i="3" a="1"/>
  <c r="O7574" i="3" s="1"/>
  <c r="O8081" i="3" a="1"/>
  <c r="O8081" i="3" s="1"/>
  <c r="O7746" i="3" a="1"/>
  <c r="O7746" i="3" s="1"/>
  <c r="N9481" i="3" a="1"/>
  <c r="N9481" i="3" s="1"/>
  <c r="O9481" i="3" a="1"/>
  <c r="O9481" i="3" s="1"/>
  <c r="N9681" i="3" a="1"/>
  <c r="N9681" i="3" s="1"/>
  <c r="O9681" i="3" a="1"/>
  <c r="O9681" i="3" s="1"/>
  <c r="N5858" i="3" a="1"/>
  <c r="N5858" i="3" s="1"/>
  <c r="O5858" i="3" a="1"/>
  <c r="O5858" i="3" s="1"/>
  <c r="N5803" i="3" a="1"/>
  <c r="N5803" i="3" s="1"/>
  <c r="O5803" i="3" a="1"/>
  <c r="O5803" i="3" s="1"/>
  <c r="O9898" i="3" a="1"/>
  <c r="O9898" i="3" s="1"/>
  <c r="N7359" i="3" a="1"/>
  <c r="N7359" i="3" s="1"/>
  <c r="O7359" i="3" a="1"/>
  <c r="O7359" i="3" s="1"/>
  <c r="O9758" i="3" a="1"/>
  <c r="O9758" i="3" s="1"/>
  <c r="O5032" i="3" a="1"/>
  <c r="O5032" i="3" s="1"/>
  <c r="N9056" i="3" a="1"/>
  <c r="N9056" i="3" s="1"/>
  <c r="O9056" i="3" a="1"/>
  <c r="O9056" i="3" s="1"/>
  <c r="N9954" i="3" a="1"/>
  <c r="N9954" i="3" s="1"/>
  <c r="O9954" i="3" a="1"/>
  <c r="O9954" i="3" s="1"/>
  <c r="N8794" i="3" a="1"/>
  <c r="N8794" i="3" s="1"/>
  <c r="O8794" i="3" a="1"/>
  <c r="O8794" i="3" s="1"/>
  <c r="N5163" i="3" a="1"/>
  <c r="N5163" i="3" s="1"/>
  <c r="O5163" i="3" a="1"/>
  <c r="O5163" i="3" s="1"/>
  <c r="O7117" i="3" a="1"/>
  <c r="O7117" i="3" s="1"/>
  <c r="N8074" i="3" a="1"/>
  <c r="N8074" i="3" s="1"/>
  <c r="O8074" i="3" a="1"/>
  <c r="O8074" i="3" s="1"/>
  <c r="O9696" i="3" a="1"/>
  <c r="O9696" i="3" s="1"/>
  <c r="O8970" i="3" a="1"/>
  <c r="O8970" i="3" s="1"/>
  <c r="N8175" i="3" a="1"/>
  <c r="N8175" i="3" s="1"/>
  <c r="O8175" i="3" a="1"/>
  <c r="O8175" i="3" s="1"/>
  <c r="N6027" i="3" a="1"/>
  <c r="N6027" i="3" s="1"/>
  <c r="O6027" i="3" a="1"/>
  <c r="O6027" i="3" s="1"/>
  <c r="N9952" i="3" a="1"/>
  <c r="N9952" i="3" s="1"/>
  <c r="O9952" i="3" a="1"/>
  <c r="O9952" i="3" s="1"/>
  <c r="O7159" i="3" a="1"/>
  <c r="O7159" i="3" s="1"/>
  <c r="O8418" i="3" a="1"/>
  <c r="O8418" i="3" s="1"/>
  <c r="O7319" i="3" a="1"/>
  <c r="O7319" i="3" s="1"/>
  <c r="N6272" i="3" a="1"/>
  <c r="N6272" i="3" s="1"/>
  <c r="O6272" i="3" a="1"/>
  <c r="O6272" i="3" s="1"/>
  <c r="N8367" i="3" a="1"/>
  <c r="N8367" i="3" s="1"/>
  <c r="O8367" i="3" a="1"/>
  <c r="O8367" i="3" s="1"/>
  <c r="N7130" i="3" a="1"/>
  <c r="N7130" i="3" s="1"/>
  <c r="O7130" i="3" a="1"/>
  <c r="O7130" i="3" s="1"/>
  <c r="N7612" i="3" a="1"/>
  <c r="N7612" i="3" s="1"/>
  <c r="O7612" i="3" a="1"/>
  <c r="O7612" i="3" s="1"/>
  <c r="O7561" i="3" a="1"/>
  <c r="O7561" i="3" s="1"/>
  <c r="N8125" i="3" a="1"/>
  <c r="N8125" i="3" s="1"/>
  <c r="O8125" i="3" a="1"/>
  <c r="O8125" i="3" s="1"/>
  <c r="O9504" i="3" a="1"/>
  <c r="O9504" i="3" s="1"/>
  <c r="N5391" i="3" a="1"/>
  <c r="N5391" i="3" s="1"/>
  <c r="O5391" i="3" a="1"/>
  <c r="O5391" i="3" s="1"/>
  <c r="N6117" i="3" a="1"/>
  <c r="N6117" i="3" s="1"/>
  <c r="O6117" i="3" a="1"/>
  <c r="O6117" i="3" s="1"/>
  <c r="N6947" i="3" a="1"/>
  <c r="N6947" i="3" s="1"/>
  <c r="O6947" i="3" a="1"/>
  <c r="O6947" i="3" s="1"/>
  <c r="O8515" i="3" a="1"/>
  <c r="O8515" i="3" s="1"/>
  <c r="N6677" i="3" a="1"/>
  <c r="N6677" i="3" s="1"/>
  <c r="O6677" i="3" a="1"/>
  <c r="O6677" i="3" s="1"/>
  <c r="N6550" i="3" a="1"/>
  <c r="N6550" i="3" s="1"/>
  <c r="O6550" i="3" a="1"/>
  <c r="O6550" i="3" s="1"/>
  <c r="O6337" i="3" a="1"/>
  <c r="O6337" i="3" s="1"/>
  <c r="N8252" i="3" a="1"/>
  <c r="N8252" i="3" s="1"/>
  <c r="O8252" i="3" a="1"/>
  <c r="O8252" i="3" s="1"/>
  <c r="N7423" i="3" a="1"/>
  <c r="N7423" i="3" s="1"/>
  <c r="O7423" i="3" a="1"/>
  <c r="O7423" i="3" s="1"/>
  <c r="N7409" i="3" a="1"/>
  <c r="N7409" i="3" s="1"/>
  <c r="O7409" i="3" a="1"/>
  <c r="O7409" i="3" s="1"/>
  <c r="O7522" i="3" a="1"/>
  <c r="O7522" i="3" s="1"/>
  <c r="N6399" i="3" a="1"/>
  <c r="N6399" i="3" s="1"/>
  <c r="O6399" i="3" a="1"/>
  <c r="O6399" i="3" s="1"/>
  <c r="N5623" i="3" a="1"/>
  <c r="N5623" i="3" s="1"/>
  <c r="O5623" i="3" a="1"/>
  <c r="O5623" i="3" s="1"/>
  <c r="N5621" i="3" a="1"/>
  <c r="N5621" i="3" s="1"/>
  <c r="O5621" i="3" a="1"/>
  <c r="O5621" i="3" s="1"/>
  <c r="O5609" i="3" a="1"/>
  <c r="O5609" i="3" s="1"/>
  <c r="O8895" i="3" a="1"/>
  <c r="O8895" i="3" s="1"/>
  <c r="N4914" i="3" a="1"/>
  <c r="N4914" i="3" s="1"/>
  <c r="O4914" i="3" a="1"/>
  <c r="O4914" i="3" s="1"/>
  <c r="N6731" i="3" a="1"/>
  <c r="N6731" i="3" s="1"/>
  <c r="O6731" i="3" a="1"/>
  <c r="O6731" i="3" s="1"/>
  <c r="N6955" i="3" a="1"/>
  <c r="N6955" i="3" s="1"/>
  <c r="O6955" i="3" a="1"/>
  <c r="O6955" i="3" s="1"/>
  <c r="N5435" i="3" a="1"/>
  <c r="N5435" i="3" s="1"/>
  <c r="O5435" i="3" a="1"/>
  <c r="O5435" i="3" s="1"/>
  <c r="O7686" i="3" a="1"/>
  <c r="O7686" i="3" s="1"/>
  <c r="O5787" i="3" a="1"/>
  <c r="O5787" i="3" s="1"/>
  <c r="N6311" i="3" a="1"/>
  <c r="N6311" i="3" s="1"/>
  <c r="O6311" i="3" a="1"/>
  <c r="O6311" i="3" s="1"/>
  <c r="N6957" i="3" a="1"/>
  <c r="N6957" i="3" s="1"/>
  <c r="O6957" i="3" a="1"/>
  <c r="O6957" i="3" s="1"/>
  <c r="N5926" i="3" a="1"/>
  <c r="N5926" i="3" s="1"/>
  <c r="O5926" i="3" a="1"/>
  <c r="O5926" i="3" s="1"/>
  <c r="N8215" i="3" a="1"/>
  <c r="N8215" i="3" s="1"/>
  <c r="O8215" i="3" a="1"/>
  <c r="O8215" i="3" s="1"/>
  <c r="N6622" i="3" a="1"/>
  <c r="N6622" i="3" s="1"/>
  <c r="O6622" i="3" a="1"/>
  <c r="O6622" i="3" s="1"/>
  <c r="N6123" i="3" a="1"/>
  <c r="N6123" i="3" s="1"/>
  <c r="O6123" i="3" a="1"/>
  <c r="O6123" i="3" s="1"/>
  <c r="O9584" i="3" a="1"/>
  <c r="O9584" i="3" s="1"/>
  <c r="O7897" i="3" a="1"/>
  <c r="O7897" i="3" s="1"/>
  <c r="N8646" i="3" a="1"/>
  <c r="N8646" i="3" s="1"/>
  <c r="O8646" i="3" a="1"/>
  <c r="O8646" i="3" s="1"/>
  <c r="N5992" i="3" a="1"/>
  <c r="N5992" i="3" s="1"/>
  <c r="O5992" i="3" a="1"/>
  <c r="O5992" i="3" s="1"/>
  <c r="O6400" i="3" a="1"/>
  <c r="O6400" i="3" s="1"/>
  <c r="N5178" i="3" a="1"/>
  <c r="N5178" i="3" s="1"/>
  <c r="O5178" i="3" a="1"/>
  <c r="O5178" i="3" s="1"/>
  <c r="N5485" i="3" a="1"/>
  <c r="N5485" i="3" s="1"/>
  <c r="O5485" i="3" a="1"/>
  <c r="O5485" i="3" s="1"/>
  <c r="O6602" i="3" a="1"/>
  <c r="O6602" i="3" s="1"/>
  <c r="N6341" i="3" a="1"/>
  <c r="N6341" i="3" s="1"/>
  <c r="O6341" i="3" a="1"/>
  <c r="O6341" i="3" s="1"/>
  <c r="O7189" i="3" a="1"/>
  <c r="O7189" i="3" s="1"/>
  <c r="O5721" i="3" a="1"/>
  <c r="O5721" i="3" s="1"/>
  <c r="O6064" i="3" a="1"/>
  <c r="O6064" i="3" s="1"/>
  <c r="N6638" i="3" a="1"/>
  <c r="N6638" i="3" s="1"/>
  <c r="O6638" i="3" a="1"/>
  <c r="O6638" i="3" s="1"/>
  <c r="O6054" i="3" a="1"/>
  <c r="O6054" i="3" s="1"/>
  <c r="O6284" i="3" a="1"/>
  <c r="O6284" i="3" s="1"/>
  <c r="O6099" i="3" a="1"/>
  <c r="O6099" i="3" s="1"/>
  <c r="O5127" i="3" a="1"/>
  <c r="O5127" i="3" s="1"/>
  <c r="O5635" i="3" a="1"/>
  <c r="O5635" i="3" s="1"/>
  <c r="O5415" i="3" a="1"/>
  <c r="O5415" i="3" s="1"/>
  <c r="O5283" i="3" a="1"/>
  <c r="O5283" i="3" s="1"/>
  <c r="O6015" i="3" a="1"/>
  <c r="O6015" i="3" s="1"/>
  <c r="O5282" i="3" a="1"/>
  <c r="O5282" i="3" s="1"/>
  <c r="N6039" i="3" a="1"/>
  <c r="N6039" i="3" s="1"/>
  <c r="O6039" i="3" a="1"/>
  <c r="O6039" i="3" s="1"/>
  <c r="O6559" i="3" a="1"/>
  <c r="O6559" i="3" s="1"/>
  <c r="N5813" i="3" a="1"/>
  <c r="N5813" i="3" s="1"/>
  <c r="O5813" i="3" a="1"/>
  <c r="O5813" i="3" s="1"/>
  <c r="O6428" i="3" a="1"/>
  <c r="O6428" i="3" s="1"/>
  <c r="O5059" i="3" a="1"/>
  <c r="O5059" i="3" s="1"/>
  <c r="O5413" i="3" a="1"/>
  <c r="O5413" i="3" s="1"/>
  <c r="O5969" i="3" a="1"/>
  <c r="O5969" i="3" s="1"/>
  <c r="O7281" i="3" a="1"/>
  <c r="O7281" i="3" s="1"/>
  <c r="O7431" i="3" a="1"/>
  <c r="O7431" i="3" s="1"/>
  <c r="O5903" i="3" a="1"/>
  <c r="O5903" i="3" s="1"/>
  <c r="O6917" i="3" a="1"/>
  <c r="O6917" i="3" s="1"/>
  <c r="O5677" i="3" a="1"/>
  <c r="O5677" i="3" s="1"/>
  <c r="N5951" i="3" a="1"/>
  <c r="N5951" i="3" s="1"/>
  <c r="O5951" i="3" a="1"/>
  <c r="O5951" i="3" s="1"/>
  <c r="O6632" i="3" a="1"/>
  <c r="O6632" i="3" s="1"/>
  <c r="N6910" i="3" a="1"/>
  <c r="N6910" i="3" s="1"/>
  <c r="O6910" i="3" a="1"/>
  <c r="O6910" i="3" s="1"/>
  <c r="N6845" i="3" a="1"/>
  <c r="N6845" i="3" s="1"/>
  <c r="O6845" i="3" a="1"/>
  <c r="O6845" i="3" s="1"/>
  <c r="O7210" i="3" a="1"/>
  <c r="O7210" i="3" s="1"/>
  <c r="O7471" i="3" a="1"/>
  <c r="O7471" i="3" s="1"/>
  <c r="O6344" i="3" a="1"/>
  <c r="O6344" i="3" s="1"/>
  <c r="O7178" i="3" a="1"/>
  <c r="O7178" i="3" s="1"/>
  <c r="O8814" i="3" a="1"/>
  <c r="O8814" i="3" s="1"/>
  <c r="O7507" i="3" a="1"/>
  <c r="O7507" i="3" s="1"/>
  <c r="O8018" i="3" a="1"/>
  <c r="O8018" i="3" s="1"/>
  <c r="O8918" i="3" a="1"/>
  <c r="O8918" i="3" s="1"/>
  <c r="N9201" i="3" a="1"/>
  <c r="N9201" i="3" s="1"/>
  <c r="O9201" i="3" a="1"/>
  <c r="O9201" i="3" s="1"/>
  <c r="O8340" i="3" a="1"/>
  <c r="O8340" i="3" s="1"/>
  <c r="O8725" i="3" a="1"/>
  <c r="O8725" i="3" s="1"/>
  <c r="O8425" i="3" a="1"/>
  <c r="O8425" i="3" s="1"/>
  <c r="O8685" i="3" a="1"/>
  <c r="O8685" i="3" s="1"/>
  <c r="O9042" i="3" a="1"/>
  <c r="O9042" i="3" s="1"/>
  <c r="O8930" i="3" a="1"/>
  <c r="O8930" i="3" s="1"/>
  <c r="O9906" i="3" a="1"/>
  <c r="O9906" i="3" s="1"/>
  <c r="O8194" i="3" a="1"/>
  <c r="O8194" i="3" s="1"/>
  <c r="O9285" i="3" a="1"/>
  <c r="O9285" i="3" s="1"/>
  <c r="N8936" i="3" a="1"/>
  <c r="N8936" i="3" s="1"/>
  <c r="O8936" i="3" a="1"/>
  <c r="O8936" i="3" s="1"/>
  <c r="O9949" i="3" a="1"/>
  <c r="O9949" i="3" s="1"/>
  <c r="O9369" i="3" a="1"/>
  <c r="O9369" i="3" s="1"/>
  <c r="N9833" i="3" a="1"/>
  <c r="N9833" i="3" s="1"/>
  <c r="O9833" i="3" a="1"/>
  <c r="O9833" i="3" s="1"/>
  <c r="O9849" i="3" a="1"/>
  <c r="O9849" i="3" s="1"/>
  <c r="O9508" i="3" a="1"/>
  <c r="O9508" i="3" s="1"/>
  <c r="O9862" i="3" a="1"/>
  <c r="O9862" i="3" s="1"/>
  <c r="O7400" i="3" a="1"/>
  <c r="O7400" i="3" s="1"/>
  <c r="O7087" i="3" a="1"/>
  <c r="O7087" i="3" s="1"/>
  <c r="O5964" i="3" a="1"/>
  <c r="O5964" i="3" s="1"/>
  <c r="N9129" i="3" a="1"/>
  <c r="N9129" i="3" s="1"/>
  <c r="N9433" i="3" a="1"/>
  <c r="N9433" i="3" s="1"/>
  <c r="O9433" i="3" a="1"/>
  <c r="O9433" i="3" s="1"/>
  <c r="N7832" i="3" a="1"/>
  <c r="N7832" i="3" s="1"/>
  <c r="O7832" i="3" a="1"/>
  <c r="O7832" i="3" s="1"/>
  <c r="O7460" i="3" a="1"/>
  <c r="O7460" i="3" s="1"/>
  <c r="N7838" i="3" a="1"/>
  <c r="N7838" i="3" s="1"/>
  <c r="O7838" i="3" a="1"/>
  <c r="O7838" i="3" s="1"/>
  <c r="N8002" i="3" a="1"/>
  <c r="N8002" i="3" s="1"/>
  <c r="O8002" i="3" a="1"/>
  <c r="O8002" i="3" s="1"/>
  <c r="O9987" i="3" a="1"/>
  <c r="O9987" i="3" s="1"/>
  <c r="N7637" i="3" a="1"/>
  <c r="N7637" i="3" s="1"/>
  <c r="O7637" i="3" a="1"/>
  <c r="O7637" i="3" s="1"/>
  <c r="O7827" i="3" a="1"/>
  <c r="O7827" i="3" s="1"/>
  <c r="O7772" i="3" a="1"/>
  <c r="O7772" i="3" s="1"/>
  <c r="O8039" i="3" a="1"/>
  <c r="O8039" i="3" s="1"/>
  <c r="O8847" i="3" a="1"/>
  <c r="O8847" i="3" s="1"/>
  <c r="O7175" i="3" a="1"/>
  <c r="O7175" i="3" s="1"/>
  <c r="O9676" i="3" a="1"/>
  <c r="O9676" i="3" s="1"/>
  <c r="O8672" i="3" a="1"/>
  <c r="O8672" i="3" s="1"/>
  <c r="O9317" i="3" a="1"/>
  <c r="O9317" i="3" s="1"/>
  <c r="O5602" i="3" a="1"/>
  <c r="O5602" i="3" s="1"/>
  <c r="N9445" i="3" a="1"/>
  <c r="N9445" i="3" s="1"/>
  <c r="O9445" i="3" a="1"/>
  <c r="O9445" i="3" s="1"/>
  <c r="O6413" i="3" a="1"/>
  <c r="O6413" i="3" s="1"/>
  <c r="O4165" i="3" a="1"/>
  <c r="O4165" i="3" s="1"/>
  <c r="O4762" i="3" a="1"/>
  <c r="O4762" i="3" s="1"/>
  <c r="O7191" i="3" a="1"/>
  <c r="O7191" i="3" s="1"/>
  <c r="O7765" i="3" a="1"/>
  <c r="O7765" i="3" s="1"/>
  <c r="N9216" i="3" a="1"/>
  <c r="N9216" i="3" s="1"/>
  <c r="O9216" i="3" a="1"/>
  <c r="O9216" i="3" s="1"/>
  <c r="O3817" i="3" a="1"/>
  <c r="O3817" i="3" s="1"/>
  <c r="O3167" i="3" a="1"/>
  <c r="O3167" i="3" s="1"/>
  <c r="N3359" i="3" a="1"/>
  <c r="N3359" i="3" s="1"/>
  <c r="O3359" i="3" a="1"/>
  <c r="O3359" i="3" s="1"/>
  <c r="O7295" i="3" a="1"/>
  <c r="O7295" i="3" s="1"/>
  <c r="O6294" i="3" a="1"/>
  <c r="O6294" i="3" s="1"/>
  <c r="O3823" i="3" a="1"/>
  <c r="O3823" i="3" s="1"/>
  <c r="N7958" i="3" a="1"/>
  <c r="N7958" i="3" s="1"/>
  <c r="O7958" i="3" a="1"/>
  <c r="O7958" i="3" s="1"/>
  <c r="N7551" i="3" a="1"/>
  <c r="N7551" i="3" s="1"/>
  <c r="O7551" i="3" a="1"/>
  <c r="O7551" i="3" s="1"/>
  <c r="N7080" i="3" a="1"/>
  <c r="N7080" i="3" s="1"/>
  <c r="O7080" i="3" a="1"/>
  <c r="O7080" i="3" s="1"/>
  <c r="N7569" i="3" a="1"/>
  <c r="N7569" i="3" s="1"/>
  <c r="O7569" i="3" a="1"/>
  <c r="O7569" i="3" s="1"/>
  <c r="N9487" i="3" a="1"/>
  <c r="N9487" i="3" s="1"/>
  <c r="O9487" i="3" a="1"/>
  <c r="O9487" i="3" s="1"/>
  <c r="O9439" i="3" a="1"/>
  <c r="O9439" i="3" s="1"/>
  <c r="N6274" i="3" a="1"/>
  <c r="N6274" i="3" s="1"/>
  <c r="O6274" i="3" a="1"/>
  <c r="O6274" i="3" s="1"/>
  <c r="N7098" i="3" a="1"/>
  <c r="N7098" i="3" s="1"/>
  <c r="O7098" i="3" a="1"/>
  <c r="O7098" i="3" s="1"/>
  <c r="N8302" i="3" a="1"/>
  <c r="N8302" i="3" s="1"/>
  <c r="O8302" i="3" a="1"/>
  <c r="O8302" i="3" s="1"/>
  <c r="O6859" i="3" a="1"/>
  <c r="O6859" i="3" s="1"/>
  <c r="N8717" i="3" a="1"/>
  <c r="N8717" i="3" s="1"/>
  <c r="O8717" i="3" a="1"/>
  <c r="O8717" i="3" s="1"/>
  <c r="N6655" i="3" a="1"/>
  <c r="N6655" i="3" s="1"/>
  <c r="O6655" i="3" a="1"/>
  <c r="O6655" i="3" s="1"/>
  <c r="N5774" i="3" a="1"/>
  <c r="N5774" i="3" s="1"/>
  <c r="O5774" i="3" a="1"/>
  <c r="O5774" i="3" s="1"/>
  <c r="N9252" i="3" a="1"/>
  <c r="N9252" i="3" s="1"/>
  <c r="O9252" i="3" a="1"/>
  <c r="O9252" i="3" s="1"/>
  <c r="O5368" i="3" a="1"/>
  <c r="O5368" i="3" s="1"/>
  <c r="N6797" i="3" a="1"/>
  <c r="N6797" i="3" s="1"/>
  <c r="O6797" i="3" a="1"/>
  <c r="O6797" i="3" s="1"/>
  <c r="O4856" i="3" a="1"/>
  <c r="O4856" i="3" s="1"/>
  <c r="N4898" i="3" a="1"/>
  <c r="N4898" i="3" s="1"/>
  <c r="O4898" i="3" a="1"/>
  <c r="O4898" i="3" s="1"/>
  <c r="N9902" i="3" a="1"/>
  <c r="N9902" i="3" s="1"/>
  <c r="O9902" i="3" a="1"/>
  <c r="O9902" i="3" s="1"/>
  <c r="N9274" i="3" a="1"/>
  <c r="N9274" i="3" s="1"/>
  <c r="O9274" i="3" a="1"/>
  <c r="O9274" i="3" s="1"/>
  <c r="O6935" i="3" a="1"/>
  <c r="O6935" i="3" s="1"/>
  <c r="N9555" i="3" a="1"/>
  <c r="N9555" i="3" s="1"/>
  <c r="O9555" i="3" a="1"/>
  <c r="O9555" i="3" s="1"/>
  <c r="N9607" i="3" a="1"/>
  <c r="N9607" i="3" s="1"/>
  <c r="O9607" i="3" a="1"/>
  <c r="O9607" i="3" s="1"/>
  <c r="N8158" i="3" a="1"/>
  <c r="N8158" i="3" s="1"/>
  <c r="O8158" i="3" a="1"/>
  <c r="O8158" i="3" s="1"/>
  <c r="N7009" i="3" a="1"/>
  <c r="N7009" i="3" s="1"/>
  <c r="O7009" i="3" a="1"/>
  <c r="O7009" i="3" s="1"/>
  <c r="N9312" i="3" a="1"/>
  <c r="N9312" i="3" s="1"/>
  <c r="O9312" i="3" a="1"/>
  <c r="O9312" i="3" s="1"/>
  <c r="N6160" i="3" a="1"/>
  <c r="N6160" i="3" s="1"/>
  <c r="O6160" i="3" a="1"/>
  <c r="O6160" i="3" s="1"/>
  <c r="O6425" i="3" a="1"/>
  <c r="O6425" i="3" s="1"/>
  <c r="N5788" i="3" a="1"/>
  <c r="N5788" i="3" s="1"/>
  <c r="O9714" i="3" a="1"/>
  <c r="O9714" i="3" s="1"/>
  <c r="N9503" i="3" a="1"/>
  <c r="N9503" i="3" s="1"/>
  <c r="O9503" i="3" a="1"/>
  <c r="O9503" i="3" s="1"/>
  <c r="O5462" i="3" a="1"/>
  <c r="O5462" i="3" s="1"/>
  <c r="N5030" i="3" a="1"/>
  <c r="N5030" i="3" s="1"/>
  <c r="O5030" i="3" a="1"/>
  <c r="O5030" i="3" s="1"/>
  <c r="N9983" i="3" a="1"/>
  <c r="N9983" i="3" s="1"/>
  <c r="O9983" i="3" a="1"/>
  <c r="O9983" i="3" s="1"/>
  <c r="O9200" i="3" a="1"/>
  <c r="O9200" i="3" s="1"/>
  <c r="N6976" i="3" a="1"/>
  <c r="N6976" i="3" s="1"/>
  <c r="O6976" i="3" a="1"/>
  <c r="O6976" i="3" s="1"/>
  <c r="N5600" i="3" a="1"/>
  <c r="N5600" i="3" s="1"/>
  <c r="O5600" i="3" a="1"/>
  <c r="O5600" i="3" s="1"/>
  <c r="N5966" i="3" a="1"/>
  <c r="N5966" i="3" s="1"/>
  <c r="O5966" i="3" a="1"/>
  <c r="O5966" i="3" s="1"/>
  <c r="O9867" i="3" a="1"/>
  <c r="O9867" i="3" s="1"/>
  <c r="N8630" i="3" a="1"/>
  <c r="N8630" i="3" s="1"/>
  <c r="O8630" i="3" a="1"/>
  <c r="O8630" i="3" s="1"/>
  <c r="N8874" i="3" a="1"/>
  <c r="N8874" i="3" s="1"/>
  <c r="O8874" i="3" a="1"/>
  <c r="O8874" i="3" s="1"/>
  <c r="O8920" i="3" a="1"/>
  <c r="O8920" i="3" s="1"/>
  <c r="N5329" i="3" a="1"/>
  <c r="N5329" i="3" s="1"/>
  <c r="O5329" i="3" a="1"/>
  <c r="O5329" i="3" s="1"/>
  <c r="N5349" i="3" a="1"/>
  <c r="N5349" i="3" s="1"/>
  <c r="O5349" i="3" a="1"/>
  <c r="O5349" i="3" s="1"/>
  <c r="N9308" i="3" a="1"/>
  <c r="N9308" i="3" s="1"/>
  <c r="O9308" i="3" a="1"/>
  <c r="O9308" i="3" s="1"/>
  <c r="N8576" i="3" a="1"/>
  <c r="N8576" i="3" s="1"/>
  <c r="O8576" i="3" a="1"/>
  <c r="O8576" i="3" s="1"/>
  <c r="N8745" i="3" a="1"/>
  <c r="N8745" i="3" s="1"/>
  <c r="O8745" i="3" a="1"/>
  <c r="O8745" i="3" s="1"/>
  <c r="O5690" i="3" a="1"/>
  <c r="O5690" i="3" s="1"/>
  <c r="O5236" i="3" a="1"/>
  <c r="O5236" i="3" s="1"/>
  <c r="O9132" i="3" a="1"/>
  <c r="O9132" i="3" s="1"/>
  <c r="N5699" i="3" a="1"/>
  <c r="N5699" i="3" s="1"/>
  <c r="O5699" i="3" a="1"/>
  <c r="O5699" i="3" s="1"/>
  <c r="N8699" i="3" a="1"/>
  <c r="N8699" i="3" s="1"/>
  <c r="O8699" i="3" a="1"/>
  <c r="O8699" i="3" s="1"/>
  <c r="N5778" i="3" a="1"/>
  <c r="N5778" i="3" s="1"/>
  <c r="O5778" i="3" a="1"/>
  <c r="O5778" i="3" s="1"/>
  <c r="O5449" i="3" a="1"/>
  <c r="O5449" i="3" s="1"/>
  <c r="O4852" i="3" a="1"/>
  <c r="O4852" i="3" s="1"/>
  <c r="O5128" i="3" a="1"/>
  <c r="O5128" i="3" s="1"/>
  <c r="N9109" i="3" a="1"/>
  <c r="N9109" i="3" s="1"/>
  <c r="O9109" i="3" a="1"/>
  <c r="O9109" i="3" s="1"/>
  <c r="O5667" i="3" a="1"/>
  <c r="O5667" i="3" s="1"/>
  <c r="N9964" i="3" a="1"/>
  <c r="N9964" i="3" s="1"/>
  <c r="O9964" i="3" a="1"/>
  <c r="O9964" i="3" s="1"/>
  <c r="N8238" i="3" a="1"/>
  <c r="N8238" i="3" s="1"/>
  <c r="O8238" i="3" a="1"/>
  <c r="O8238" i="3" s="1"/>
  <c r="O5613" i="3" a="1"/>
  <c r="O5613" i="3" s="1"/>
  <c r="N5010" i="3" a="1"/>
  <c r="N5010" i="3" s="1"/>
  <c r="O5010" i="3" a="1"/>
  <c r="O5010" i="3" s="1"/>
  <c r="N8012" i="3" a="1"/>
  <c r="N8012" i="3" s="1"/>
  <c r="O8012" i="3" a="1"/>
  <c r="O8012" i="3" s="1"/>
  <c r="O7233" i="3" a="1"/>
  <c r="O7233" i="3" s="1"/>
  <c r="N5497" i="3" a="1"/>
  <c r="N5497" i="3" s="1"/>
  <c r="O5497" i="3" a="1"/>
  <c r="O5497" i="3" s="1"/>
  <c r="O5567" i="3" a="1"/>
  <c r="O5567" i="3" s="1"/>
  <c r="N9815" i="3" a="1"/>
  <c r="N9815" i="3" s="1"/>
  <c r="O9815" i="3" a="1"/>
  <c r="O9815" i="3" s="1"/>
  <c r="N8806" i="3" a="1"/>
  <c r="N8806" i="3" s="1"/>
  <c r="O8806" i="3" a="1"/>
  <c r="O8806" i="3" s="1"/>
  <c r="N6066" i="3" a="1"/>
  <c r="N6066" i="3" s="1"/>
  <c r="O6066" i="3" a="1"/>
  <c r="O6066" i="3" s="1"/>
  <c r="N5316" i="3" a="1"/>
  <c r="N5316" i="3" s="1"/>
  <c r="O5316" i="3" a="1"/>
  <c r="O5316" i="3" s="1"/>
  <c r="N9742" i="3" a="1"/>
  <c r="N9742" i="3" s="1"/>
  <c r="O9742" i="3" a="1"/>
  <c r="O9742" i="3" s="1"/>
  <c r="N9291" i="3" a="1"/>
  <c r="N9291" i="3" s="1"/>
  <c r="O9291" i="3" a="1"/>
  <c r="O9291" i="3" s="1"/>
  <c r="N6552" i="3" a="1"/>
  <c r="N6552" i="3" s="1"/>
  <c r="O6552" i="3" a="1"/>
  <c r="O6552" i="3" s="1"/>
  <c r="O5372" i="3" a="1"/>
  <c r="O5372" i="3" s="1"/>
  <c r="O5076" i="3" a="1"/>
  <c r="O5076" i="3" s="1"/>
  <c r="O9975" i="3" a="1"/>
  <c r="O9975" i="3" s="1"/>
  <c r="O9142" i="3" a="1"/>
  <c r="O9142" i="3" s="1"/>
  <c r="N7401" i="3" a="1"/>
  <c r="N7401" i="3" s="1"/>
  <c r="O7401" i="3" a="1"/>
  <c r="O7401" i="3" s="1"/>
  <c r="N6000" i="3" a="1"/>
  <c r="N6000" i="3" s="1"/>
  <c r="O6000" i="3" a="1"/>
  <c r="O6000" i="3" s="1"/>
  <c r="O8900" i="3" a="1"/>
  <c r="O8900" i="3" s="1"/>
  <c r="O4944" i="3" a="1"/>
  <c r="O4944" i="3" s="1"/>
  <c r="N8496" i="3" a="1"/>
  <c r="N8496" i="3" s="1"/>
  <c r="N7026" i="3" a="1"/>
  <c r="N7026" i="3" s="1"/>
  <c r="O7026" i="3" a="1"/>
  <c r="O7026" i="3" s="1"/>
  <c r="N8119" i="3" a="1"/>
  <c r="N8119" i="3" s="1"/>
  <c r="O8119" i="3" a="1"/>
  <c r="O8119" i="3" s="1"/>
  <c r="N8391" i="3" a="1"/>
  <c r="N8391" i="3" s="1"/>
  <c r="O8391" i="3" a="1"/>
  <c r="O8391" i="3" s="1"/>
  <c r="O7961" i="3" a="1"/>
  <c r="O7961" i="3" s="1"/>
  <c r="N6510" i="3" a="1"/>
  <c r="N6510" i="3" s="1"/>
  <c r="O6510" i="3" a="1"/>
  <c r="O6510" i="3" s="1"/>
  <c r="O8529" i="3" a="1"/>
  <c r="O8529" i="3" s="1"/>
  <c r="N7344" i="3" a="1"/>
  <c r="N7344" i="3" s="1"/>
  <c r="O7344" i="3" a="1"/>
  <c r="O7344" i="3" s="1"/>
  <c r="O9517" i="3" a="1"/>
  <c r="O9517" i="3" s="1"/>
  <c r="N9088" i="3" a="1"/>
  <c r="N9088" i="3" s="1"/>
  <c r="O9088" i="3" a="1"/>
  <c r="O9088" i="3" s="1"/>
  <c r="N9148" i="3" a="1"/>
  <c r="N9148" i="3" s="1"/>
  <c r="O9148" i="3" a="1"/>
  <c r="O9148" i="3" s="1"/>
  <c r="N9362" i="3" a="1"/>
  <c r="N9362" i="3" s="1"/>
  <c r="O9362" i="3" a="1"/>
  <c r="O9362" i="3" s="1"/>
  <c r="O7225" i="3" a="1"/>
  <c r="O7225" i="3" s="1"/>
  <c r="N7207" i="3" a="1"/>
  <c r="N7207" i="3" s="1"/>
  <c r="O7207" i="3" a="1"/>
  <c r="O7207" i="3" s="1"/>
  <c r="O9082" i="3" a="1"/>
  <c r="O9082" i="3" s="1"/>
  <c r="O8752" i="3" a="1"/>
  <c r="O8752" i="3" s="1"/>
  <c r="N5833" i="3" a="1"/>
  <c r="N5833" i="3" s="1"/>
  <c r="O5833" i="3" a="1"/>
  <c r="O5833" i="3" s="1"/>
  <c r="O7368" i="3" a="1"/>
  <c r="O7368" i="3" s="1"/>
  <c r="N5889" i="3" a="1"/>
  <c r="N5889" i="3" s="1"/>
  <c r="N6579" i="3" a="1"/>
  <c r="N6579" i="3" s="1"/>
  <c r="O6579" i="3" a="1"/>
  <c r="O6579" i="3" s="1"/>
  <c r="N6964" i="3" a="1"/>
  <c r="N6964" i="3" s="1"/>
  <c r="O6964" i="3" a="1"/>
  <c r="O6964" i="3" s="1"/>
  <c r="N7390" i="3" a="1"/>
  <c r="N7390" i="3" s="1"/>
  <c r="O7390" i="3" a="1"/>
  <c r="O7390" i="3" s="1"/>
  <c r="O8693" i="3" a="1"/>
  <c r="O8693" i="3" s="1"/>
  <c r="N6431" i="3" a="1"/>
  <c r="N6431" i="3" s="1"/>
  <c r="O6431" i="3" a="1"/>
  <c r="O6431" i="3" s="1"/>
  <c r="O8555" i="3" a="1"/>
  <c r="O8555" i="3" s="1"/>
  <c r="N6718" i="3" a="1"/>
  <c r="N6718" i="3" s="1"/>
  <c r="O6718" i="3" a="1"/>
  <c r="O6718" i="3" s="1"/>
  <c r="O5888" i="3" a="1"/>
  <c r="O5888" i="3" s="1"/>
  <c r="O8342" i="3" a="1"/>
  <c r="O8342" i="3" s="1"/>
  <c r="O6864" i="3" a="1"/>
  <c r="O6864" i="3" s="1"/>
  <c r="N5167" i="3" a="1"/>
  <c r="N5167" i="3" s="1"/>
  <c r="O5167" i="3" a="1"/>
  <c r="O5167" i="3" s="1"/>
  <c r="N6172" i="3" a="1"/>
  <c r="N6172" i="3" s="1"/>
  <c r="O6172" i="3" a="1"/>
  <c r="O6172" i="3" s="1"/>
  <c r="O7781" i="3" a="1"/>
  <c r="O7781" i="3" s="1"/>
  <c r="N6822" i="3" a="1"/>
  <c r="N6822" i="3" s="1"/>
  <c r="O6822" i="3" a="1"/>
  <c r="O6822" i="3" s="1"/>
  <c r="N6366" i="3" a="1"/>
  <c r="N6366" i="3" s="1"/>
  <c r="O6366" i="3" a="1"/>
  <c r="O6366" i="3" s="1"/>
  <c r="N5286" i="3" a="1"/>
  <c r="N5286" i="3" s="1"/>
  <c r="O5286" i="3" a="1"/>
  <c r="O5286" i="3" s="1"/>
  <c r="N8762" i="3" a="1"/>
  <c r="N8762" i="3" s="1"/>
  <c r="O8762" i="3" a="1"/>
  <c r="O8762" i="3" s="1"/>
  <c r="O7383" i="3" a="1"/>
  <c r="O7383" i="3" s="1"/>
  <c r="O8084" i="3" a="1"/>
  <c r="O8084" i="3" s="1"/>
  <c r="N4954" i="3" a="1"/>
  <c r="N4954" i="3" s="1"/>
  <c r="O4954" i="3" a="1"/>
  <c r="O4954" i="3" s="1"/>
  <c r="N6701" i="3" a="1"/>
  <c r="N6701" i="3" s="1"/>
  <c r="N5234" i="3" a="1"/>
  <c r="N5234" i="3" s="1"/>
  <c r="O5234" i="3" a="1"/>
  <c r="O5234" i="3" s="1"/>
  <c r="N5648" i="3" a="1"/>
  <c r="N5648" i="3" s="1"/>
  <c r="O5648" i="3" a="1"/>
  <c r="O5648" i="3" s="1"/>
  <c r="O7496" i="3" a="1"/>
  <c r="O7496" i="3" s="1"/>
  <c r="O6018" i="3" a="1"/>
  <c r="O6018" i="3" s="1"/>
  <c r="O6798" i="3" a="1"/>
  <c r="O6798" i="3" s="1"/>
  <c r="O7524" i="3" a="1"/>
  <c r="O7524" i="3" s="1"/>
  <c r="O4987" i="3" a="1"/>
  <c r="O4987" i="3" s="1"/>
  <c r="O5593" i="3" a="1"/>
  <c r="O5593" i="3" s="1"/>
  <c r="O7479" i="3" a="1"/>
  <c r="O7479" i="3" s="1"/>
  <c r="N5671" i="3" a="1"/>
  <c r="N5671" i="3" s="1"/>
  <c r="O5671" i="3" a="1"/>
  <c r="O5671" i="3" s="1"/>
  <c r="O5681" i="3" a="1"/>
  <c r="O5681" i="3" s="1"/>
  <c r="O5575" i="3" a="1"/>
  <c r="O5575" i="3" s="1"/>
  <c r="N5333" i="3" a="1"/>
  <c r="N5333" i="3" s="1"/>
  <c r="O5333" i="3" a="1"/>
  <c r="O5333" i="3" s="1"/>
  <c r="N5099" i="3" a="1"/>
  <c r="N5099" i="3" s="1"/>
  <c r="O5099" i="3" a="1"/>
  <c r="O5099" i="3" s="1"/>
  <c r="O5270" i="3" a="1"/>
  <c r="O5270" i="3" s="1"/>
  <c r="O6050" i="3" a="1"/>
  <c r="O6050" i="3" s="1"/>
  <c r="O8198" i="3" a="1"/>
  <c r="O8198" i="3" s="1"/>
  <c r="N5341" i="3" a="1"/>
  <c r="N5341" i="3" s="1"/>
  <c r="O5183" i="3" a="1"/>
  <c r="O5183" i="3" s="1"/>
  <c r="N5528" i="3" a="1"/>
  <c r="N5528" i="3" s="1"/>
  <c r="O5528" i="3" a="1"/>
  <c r="O5528" i="3" s="1"/>
  <c r="O6094" i="3" a="1"/>
  <c r="O6094" i="3" s="1"/>
  <c r="O6922" i="3" a="1"/>
  <c r="O6922" i="3" s="1"/>
  <c r="O6680" i="3" a="1"/>
  <c r="O6680" i="3" s="1"/>
  <c r="O6057" i="3" a="1"/>
  <c r="O6057" i="3" s="1"/>
  <c r="O5073" i="3" a="1"/>
  <c r="O5073" i="3" s="1"/>
  <c r="O5153" i="3" a="1"/>
  <c r="O5153" i="3" s="1"/>
  <c r="O4851" i="3" a="1"/>
  <c r="O4851" i="3" s="1"/>
  <c r="O7341" i="3" a="1"/>
  <c r="O7341" i="3" s="1"/>
  <c r="O7193" i="3" a="1"/>
  <c r="O7193" i="3" s="1"/>
  <c r="O5913" i="3" a="1"/>
  <c r="O5913" i="3" s="1"/>
  <c r="O7053" i="3" a="1"/>
  <c r="O7053" i="3" s="1"/>
  <c r="O6792" i="3" a="1"/>
  <c r="O6792" i="3" s="1"/>
  <c r="N7236" i="3" a="1"/>
  <c r="N7236" i="3" s="1"/>
  <c r="O7236" i="3" a="1"/>
  <c r="O7236" i="3" s="1"/>
  <c r="O5737" i="3" a="1"/>
  <c r="O5737" i="3" s="1"/>
  <c r="N7994" i="3" a="1"/>
  <c r="N7994" i="3" s="1"/>
  <c r="O7994" i="3" a="1"/>
  <c r="O7994" i="3" s="1"/>
  <c r="N6662" i="3" a="1"/>
  <c r="N6662" i="3" s="1"/>
  <c r="O6662" i="3" a="1"/>
  <c r="O6662" i="3" s="1"/>
  <c r="O7219" i="3" a="1"/>
  <c r="O7219" i="3" s="1"/>
  <c r="O6971" i="3" a="1"/>
  <c r="O6971" i="3" s="1"/>
  <c r="O6614" i="3" a="1"/>
  <c r="O6614" i="3" s="1"/>
  <c r="O6874" i="3" a="1"/>
  <c r="O6874" i="3" s="1"/>
  <c r="O6937" i="3" a="1"/>
  <c r="O6937" i="3" s="1"/>
  <c r="O8086" i="3" a="1"/>
  <c r="O8086" i="3" s="1"/>
  <c r="O7241" i="3" a="1"/>
  <c r="O7241" i="3" s="1"/>
  <c r="O7470" i="3" a="1"/>
  <c r="O7470" i="3" s="1"/>
  <c r="N9370" i="3" a="1"/>
  <c r="N9370" i="3" s="1"/>
  <c r="O9370" i="3" a="1"/>
  <c r="O9370" i="3" s="1"/>
  <c r="O7976" i="3" a="1"/>
  <c r="O7976" i="3" s="1"/>
  <c r="O8850" i="3" a="1"/>
  <c r="O8850" i="3" s="1"/>
  <c r="N7525" i="3" a="1"/>
  <c r="N7525" i="3" s="1"/>
  <c r="O7525" i="3" a="1"/>
  <c r="O7525" i="3" s="1"/>
  <c r="O8032" i="3" a="1"/>
  <c r="O8032" i="3" s="1"/>
  <c r="O9002" i="3" a="1"/>
  <c r="O9002" i="3" s="1"/>
  <c r="N9236" i="3" a="1"/>
  <c r="N9236" i="3" s="1"/>
  <c r="O9236" i="3" a="1"/>
  <c r="O9236" i="3" s="1"/>
  <c r="N7223" i="3" a="1"/>
  <c r="N7223" i="3" s="1"/>
  <c r="O7223" i="3" a="1"/>
  <c r="O7223" i="3" s="1"/>
  <c r="O7730" i="3" a="1"/>
  <c r="O7730" i="3" s="1"/>
  <c r="N8352" i="3" a="1"/>
  <c r="N8352" i="3" s="1"/>
  <c r="O8352" i="3" a="1"/>
  <c r="O8352" i="3" s="1"/>
  <c r="O9622" i="3" a="1"/>
  <c r="O9622" i="3" s="1"/>
  <c r="O8345" i="3" a="1"/>
  <c r="O8345" i="3" s="1"/>
  <c r="O9102" i="3" a="1"/>
  <c r="O9102" i="3" s="1"/>
  <c r="O9182" i="3" a="1"/>
  <c r="O9182" i="3" s="1"/>
  <c r="O8993" i="3" a="1"/>
  <c r="O8993" i="3" s="1"/>
  <c r="O9244" i="3" a="1"/>
  <c r="O9244" i="3" s="1"/>
  <c r="N9789" i="3" a="1"/>
  <c r="N9789" i="3" s="1"/>
  <c r="O9789" i="3" a="1"/>
  <c r="O9789" i="3" s="1"/>
  <c r="O8232" i="3" a="1"/>
  <c r="O8232" i="3" s="1"/>
  <c r="O9316" i="3" a="1"/>
  <c r="O9316" i="3" s="1"/>
  <c r="N9225" i="3" a="1"/>
  <c r="N9225" i="3" s="1"/>
  <c r="O9225" i="3" a="1"/>
  <c r="O9225" i="3" s="1"/>
  <c r="N9016" i="3" a="1"/>
  <c r="N9016" i="3" s="1"/>
  <c r="O9016" i="3" a="1"/>
  <c r="O9016" i="3" s="1"/>
  <c r="O9486" i="3" a="1"/>
  <c r="O9486" i="3" s="1"/>
  <c r="O9443" i="3" a="1"/>
  <c r="O9443" i="3" s="1"/>
  <c r="O9809" i="3" a="1"/>
  <c r="O9809" i="3" s="1"/>
  <c r="O9873" i="3" a="1"/>
  <c r="O9873" i="3" s="1"/>
  <c r="O9786" i="3" a="1"/>
  <c r="O9786" i="3" s="1"/>
  <c r="O7531" i="3" a="1"/>
  <c r="O7531" i="3" s="1"/>
  <c r="O7560" i="3" a="1"/>
  <c r="O7560" i="3" s="1"/>
  <c r="O9284" i="3" a="1"/>
  <c r="O9284" i="3" s="1"/>
  <c r="O8740" i="3" a="1"/>
  <c r="O8740" i="3" s="1"/>
  <c r="N6930" i="3" a="1"/>
  <c r="N6930" i="3" s="1"/>
  <c r="O6930" i="3" a="1"/>
  <c r="O6930" i="3" s="1"/>
  <c r="N9366" i="3" a="1"/>
  <c r="N9366" i="3" s="1"/>
  <c r="O9366" i="3" a="1"/>
  <c r="O9366" i="3" s="1"/>
  <c r="N7744" i="3" a="1"/>
  <c r="N7744" i="3" s="1"/>
  <c r="O7744" i="3" a="1"/>
  <c r="O7744" i="3" s="1"/>
  <c r="N9313" i="3" a="1"/>
  <c r="N9313" i="3" s="1"/>
  <c r="N8835" i="3" a="1"/>
  <c r="N8835" i="3" s="1"/>
  <c r="O8835" i="3" a="1"/>
  <c r="O8835" i="3" s="1"/>
  <c r="O9205" i="3" a="1"/>
  <c r="O9205" i="3" s="1"/>
  <c r="N8836" i="3" a="1"/>
  <c r="N8836" i="3" s="1"/>
  <c r="O8836" i="3" a="1"/>
  <c r="O8836" i="3" s="1"/>
  <c r="O3555" i="3" a="1"/>
  <c r="O3555" i="3" s="1"/>
  <c r="O3252" i="3" a="1"/>
  <c r="O3252" i="3" s="1"/>
  <c r="N3252" i="3" a="1"/>
  <c r="N3252" i="3" s="1"/>
  <c r="O8276" i="3" a="1"/>
  <c r="O8276" i="3" s="1"/>
  <c r="O6674" i="3" a="1"/>
  <c r="O6674" i="3" s="1"/>
  <c r="O9296" i="3" a="1"/>
  <c r="O9296" i="3" s="1"/>
  <c r="O8049" i="3" a="1"/>
  <c r="O8049" i="3" s="1"/>
  <c r="O8621" i="3" a="1"/>
  <c r="O8621" i="3" s="1"/>
  <c r="O8516" i="3" a="1"/>
  <c r="O8516" i="3" s="1"/>
  <c r="N3402" i="3" a="1"/>
  <c r="N3402" i="3" s="1"/>
  <c r="O3402" i="3" a="1"/>
  <c r="O3402" i="3" s="1"/>
  <c r="O9558" i="3" a="1"/>
  <c r="O9558" i="3" s="1"/>
  <c r="O4237" i="3" a="1"/>
  <c r="O4237" i="3" s="1"/>
  <c r="O8259" i="3" a="1"/>
  <c r="O8259" i="3" s="1"/>
  <c r="O4395" i="3" a="1"/>
  <c r="O4395" i="3" s="1"/>
  <c r="O6695" i="3" a="1"/>
  <c r="O6695" i="3" s="1"/>
  <c r="O9522" i="3" a="1"/>
  <c r="O9522" i="3" s="1"/>
  <c r="O2655" i="3" a="1"/>
  <c r="O2655" i="3" s="1"/>
  <c r="N6831" i="3" a="1"/>
  <c r="N6831" i="3" s="1"/>
  <c r="O6831" i="3" a="1"/>
  <c r="O6831" i="3" s="1"/>
  <c r="O9000" i="3" a="1"/>
  <c r="O9000" i="3" s="1"/>
  <c r="O8870" i="3" a="1"/>
  <c r="O8870" i="3" s="1"/>
  <c r="O9227" i="3" a="1"/>
  <c r="O9227" i="3" s="1"/>
  <c r="O6886" i="3" a="1"/>
  <c r="O6886" i="3" s="1"/>
  <c r="N4749" i="3" a="1"/>
  <c r="N4749" i="3" s="1"/>
  <c r="O6124" i="3" a="1"/>
  <c r="O6124" i="3" s="1"/>
  <c r="O9337" i="3" a="1"/>
  <c r="O9337" i="3" s="1"/>
  <c r="N6196" i="3" a="1"/>
  <c r="N6196" i="3" s="1"/>
  <c r="O6196" i="3" a="1"/>
  <c r="O6196" i="3" s="1"/>
  <c r="N6921" i="3" a="1"/>
  <c r="N6921" i="3" s="1"/>
  <c r="O6921" i="3" a="1"/>
  <c r="O6921" i="3" s="1"/>
  <c r="N7812" i="3" a="1"/>
  <c r="N7812" i="3" s="1"/>
  <c r="O7812" i="3" a="1"/>
  <c r="O7812" i="3" s="1"/>
  <c r="N7915" i="3" a="1"/>
  <c r="N7915" i="3" s="1"/>
  <c r="O7915" i="3" a="1"/>
  <c r="O7915" i="3" s="1"/>
  <c r="O6631" i="3" a="1"/>
  <c r="O6631" i="3" s="1"/>
  <c r="N7959" i="3" a="1"/>
  <c r="N7959" i="3" s="1"/>
  <c r="O7959" i="3" a="1"/>
  <c r="O7959" i="3" s="1"/>
  <c r="N9145" i="3" a="1"/>
  <c r="N9145" i="3" s="1"/>
  <c r="N5791" i="3" a="1"/>
  <c r="N5791" i="3" s="1"/>
  <c r="O5791" i="3" a="1"/>
  <c r="O5791" i="3" s="1"/>
  <c r="O7853" i="3" a="1"/>
  <c r="O7853" i="3" s="1"/>
  <c r="O9509" i="3" a="1"/>
  <c r="O9509" i="3" s="1"/>
  <c r="N6653" i="3" a="1"/>
  <c r="N6653" i="3" s="1"/>
  <c r="O6653" i="3" a="1"/>
  <c r="O6653" i="3" s="1"/>
  <c r="N7874" i="3" a="1"/>
  <c r="N7874" i="3" s="1"/>
  <c r="O7874" i="3" a="1"/>
  <c r="O7874" i="3" s="1"/>
  <c r="O9616" i="3" a="1"/>
  <c r="O9616" i="3" s="1"/>
  <c r="N9513" i="3" a="1"/>
  <c r="N9513" i="3" s="1"/>
  <c r="O9513" i="3" a="1"/>
  <c r="O9513" i="3" s="1"/>
  <c r="O7850" i="3" a="1"/>
  <c r="O7850" i="3" s="1"/>
  <c r="N9728" i="3" a="1"/>
  <c r="N9728" i="3" s="1"/>
  <c r="O9728" i="3" a="1"/>
  <c r="O9728" i="3" s="1"/>
  <c r="N7337" i="3" a="1"/>
  <c r="N7337" i="3" s="1"/>
  <c r="O7337" i="3" a="1"/>
  <c r="O7337" i="3" s="1"/>
  <c r="N9265" i="3" a="1"/>
  <c r="N9265" i="3" s="1"/>
  <c r="O9265" i="3" a="1"/>
  <c r="O9265" i="3" s="1"/>
  <c r="N7590" i="3" a="1"/>
  <c r="N7590" i="3" s="1"/>
  <c r="O7590" i="3" a="1"/>
  <c r="O7590" i="3" s="1"/>
  <c r="N8638" i="3" a="1"/>
  <c r="N8638" i="3" s="1"/>
  <c r="O8638" i="3" a="1"/>
  <c r="O8638" i="3" s="1"/>
  <c r="N9629" i="3" a="1"/>
  <c r="N9629" i="3" s="1"/>
  <c r="O9629" i="3" a="1"/>
  <c r="O9629" i="3" s="1"/>
  <c r="N6254" i="3" a="1"/>
  <c r="N6254" i="3" s="1"/>
  <c r="O6254" i="3" a="1"/>
  <c r="O6254" i="3" s="1"/>
  <c r="N9810" i="3" a="1"/>
  <c r="N9810" i="3" s="1"/>
  <c r="O9810" i="3" a="1"/>
  <c r="O9810" i="3" s="1"/>
  <c r="N6136" i="3" a="1"/>
  <c r="N6136" i="3" s="1"/>
  <c r="O6136" i="3" a="1"/>
  <c r="O6136" i="3" s="1"/>
  <c r="N5542" i="3" a="1"/>
  <c r="N5542" i="3" s="1"/>
  <c r="O5542" i="3" a="1"/>
  <c r="O5542" i="3" s="1"/>
  <c r="N5290" i="3" a="1"/>
  <c r="N5290" i="3" s="1"/>
  <c r="O5290" i="3" a="1"/>
  <c r="O5290" i="3" s="1"/>
  <c r="N5181" i="3" a="1"/>
  <c r="N5181" i="3" s="1"/>
  <c r="N9552" i="3" a="1"/>
  <c r="N9552" i="3" s="1"/>
  <c r="O9552" i="3" a="1"/>
  <c r="O9552" i="3" s="1"/>
  <c r="N6894" i="3" a="1"/>
  <c r="N6894" i="3" s="1"/>
  <c r="O6894" i="3" a="1"/>
  <c r="O6894" i="3" s="1"/>
  <c r="N5241" i="3" a="1"/>
  <c r="N5241" i="3" s="1"/>
  <c r="O5241" i="3" a="1"/>
  <c r="O5241" i="3" s="1"/>
  <c r="N9831" i="3" a="1"/>
  <c r="N9831" i="3" s="1"/>
  <c r="O9831" i="3" a="1"/>
  <c r="O9831" i="3" s="1"/>
  <c r="N8168" i="3" a="1"/>
  <c r="N8168" i="3" s="1"/>
  <c r="O8168" i="3" a="1"/>
  <c r="O8168" i="3" s="1"/>
  <c r="N5454" i="3" a="1"/>
  <c r="N5454" i="3" s="1"/>
  <c r="O5454" i="3" a="1"/>
  <c r="O5454" i="3" s="1"/>
  <c r="N5442" i="3" a="1"/>
  <c r="N5442" i="3" s="1"/>
  <c r="O5442" i="3" a="1"/>
  <c r="O5442" i="3" s="1"/>
  <c r="N9736" i="3" a="1"/>
  <c r="N9736" i="3" s="1"/>
  <c r="O9736" i="3" a="1"/>
  <c r="O9736" i="3" s="1"/>
  <c r="N9615" i="3" a="1"/>
  <c r="N9615" i="3" s="1"/>
  <c r="O9615" i="3" a="1"/>
  <c r="O9615" i="3" s="1"/>
  <c r="O9038" i="3" a="1"/>
  <c r="O9038" i="3" s="1"/>
  <c r="N5112" i="3" a="1"/>
  <c r="N5112" i="3" s="1"/>
  <c r="O5112" i="3" a="1"/>
  <c r="O5112" i="3" s="1"/>
  <c r="N5161" i="3" a="1"/>
  <c r="N5161" i="3" s="1"/>
  <c r="O5161" i="3" a="1"/>
  <c r="O5161" i="3" s="1"/>
  <c r="N9080" i="3" a="1"/>
  <c r="N9080" i="3" s="1"/>
  <c r="O9080" i="3" a="1"/>
  <c r="O9080" i="3" s="1"/>
  <c r="N9899" i="3" a="1"/>
  <c r="N9899" i="3" s="1"/>
  <c r="O9899" i="3" a="1"/>
  <c r="O9899" i="3" s="1"/>
  <c r="N6858" i="3" a="1"/>
  <c r="N6858" i="3" s="1"/>
  <c r="O6858" i="3" a="1"/>
  <c r="O6858" i="3" s="1"/>
  <c r="N5296" i="3" a="1"/>
  <c r="N5296" i="3" s="1"/>
  <c r="O5296" i="3" a="1"/>
  <c r="O5296" i="3" s="1"/>
  <c r="N5469" i="3" a="1"/>
  <c r="N5469" i="3" s="1"/>
  <c r="O5469" i="3" a="1"/>
  <c r="O5469" i="3" s="1"/>
  <c r="N9842" i="3" a="1"/>
  <c r="N9842" i="3" s="1"/>
  <c r="O9842" i="3" a="1"/>
  <c r="O9842" i="3" s="1"/>
  <c r="N5012" i="3" a="1"/>
  <c r="N5012" i="3" s="1"/>
  <c r="O5012" i="3" a="1"/>
  <c r="O5012" i="3" s="1"/>
  <c r="N4989" i="3" a="1"/>
  <c r="N4989" i="3" s="1"/>
  <c r="O4989" i="3" a="1"/>
  <c r="O4989" i="3" s="1"/>
  <c r="N9844" i="3" a="1"/>
  <c r="N9844" i="3" s="1"/>
  <c r="O9844" i="3" a="1"/>
  <c r="O9844" i="3" s="1"/>
  <c r="N8151" i="3" a="1"/>
  <c r="N8151" i="3" s="1"/>
  <c r="O8151" i="3" a="1"/>
  <c r="O8151" i="3" s="1"/>
  <c r="N4952" i="3" a="1"/>
  <c r="N4952" i="3" s="1"/>
  <c r="N9774" i="3" a="1"/>
  <c r="N9774" i="3" s="1"/>
  <c r="O9774" i="3" a="1"/>
  <c r="O9774" i="3" s="1"/>
  <c r="N9822" i="3" a="1"/>
  <c r="N9822" i="3" s="1"/>
  <c r="O9822" i="3" a="1"/>
  <c r="O9822" i="3" s="1"/>
  <c r="N9241" i="3" a="1"/>
  <c r="N9241" i="3" s="1"/>
  <c r="O9241" i="3" a="1"/>
  <c r="O9241" i="3" s="1"/>
  <c r="N8484" i="3" a="1"/>
  <c r="N8484" i="3" s="1"/>
  <c r="O8484" i="3" a="1"/>
  <c r="O8484" i="3" s="1"/>
  <c r="O6956" i="3" a="1"/>
  <c r="O6956" i="3" s="1"/>
  <c r="N7091" i="3" a="1"/>
  <c r="N7091" i="3" s="1"/>
  <c r="O7091" i="3" a="1"/>
  <c r="O7091" i="3" s="1"/>
  <c r="N9837" i="3" a="1"/>
  <c r="N9837" i="3" s="1"/>
  <c r="O9837" i="3" a="1"/>
  <c r="O9837" i="3" s="1"/>
  <c r="N8535" i="3" a="1"/>
  <c r="N8535" i="3" s="1"/>
  <c r="O8535" i="3" a="1"/>
  <c r="O8535" i="3" s="1"/>
  <c r="N8325" i="3" a="1"/>
  <c r="N8325" i="3" s="1"/>
  <c r="O8325" i="3" a="1"/>
  <c r="O8325" i="3" s="1"/>
  <c r="N6237" i="3" a="1"/>
  <c r="N6237" i="3" s="1"/>
  <c r="O6237" i="3" a="1"/>
  <c r="O6237" i="3" s="1"/>
  <c r="N6176" i="3" a="1"/>
  <c r="N6176" i="3" s="1"/>
  <c r="O6176" i="3" a="1"/>
  <c r="O6176" i="3" s="1"/>
  <c r="O5212" i="3" a="1"/>
  <c r="O5212" i="3" s="1"/>
  <c r="N8297" i="3" a="1"/>
  <c r="N8297" i="3" s="1"/>
  <c r="O8297" i="3" a="1"/>
  <c r="O8297" i="3" s="1"/>
  <c r="N7049" i="3" a="1"/>
  <c r="N7049" i="3" s="1"/>
  <c r="O7049" i="3" a="1"/>
  <c r="O7049" i="3" s="1"/>
  <c r="O5509" i="3" a="1"/>
  <c r="O5509" i="3" s="1"/>
  <c r="N5044" i="3" a="1"/>
  <c r="N5044" i="3" s="1"/>
  <c r="O5044" i="3" a="1"/>
  <c r="O5044" i="3" s="1"/>
  <c r="N9163" i="3" a="1"/>
  <c r="N9163" i="3" s="1"/>
  <c r="O9163" i="3" a="1"/>
  <c r="O9163" i="3" s="1"/>
  <c r="N9455" i="3" a="1"/>
  <c r="N9455" i="3" s="1"/>
  <c r="O9455" i="3" a="1"/>
  <c r="O9455" i="3" s="1"/>
  <c r="N7350" i="3" a="1"/>
  <c r="N7350" i="3" s="1"/>
  <c r="O7350" i="3" a="1"/>
  <c r="O7350" i="3" s="1"/>
  <c r="O6992" i="3" a="1"/>
  <c r="O6992" i="3" s="1"/>
  <c r="N9803" i="3" a="1"/>
  <c r="N9803" i="3" s="1"/>
  <c r="O9803" i="3" a="1"/>
  <c r="O9803" i="3" s="1"/>
  <c r="N7573" i="3" a="1"/>
  <c r="N7573" i="3" s="1"/>
  <c r="O7573" i="3" a="1"/>
  <c r="O7573" i="3" s="1"/>
  <c r="N5054" i="3" a="1"/>
  <c r="N5054" i="3" s="1"/>
  <c r="O5054" i="3" a="1"/>
  <c r="O5054" i="3" s="1"/>
  <c r="N8965" i="3" a="1"/>
  <c r="N8965" i="3" s="1"/>
  <c r="O8965" i="3" a="1"/>
  <c r="O8965" i="3" s="1"/>
  <c r="N9301" i="3" a="1"/>
  <c r="N9301" i="3" s="1"/>
  <c r="O9301" i="3" a="1"/>
  <c r="O9301" i="3" s="1"/>
  <c r="O6918" i="3" a="1"/>
  <c r="O6918" i="3" s="1"/>
  <c r="N5120" i="3" a="1"/>
  <c r="N5120" i="3" s="1"/>
  <c r="O5120" i="3" a="1"/>
  <c r="O5120" i="3" s="1"/>
  <c r="N5633" i="3" a="1"/>
  <c r="N5633" i="3" s="1"/>
  <c r="O5633" i="3" a="1"/>
  <c r="O5633" i="3" s="1"/>
  <c r="O6749" i="3" a="1"/>
  <c r="O6749" i="3" s="1"/>
  <c r="O5176" i="3" a="1"/>
  <c r="O5176" i="3" s="1"/>
  <c r="N6380" i="3" a="1"/>
  <c r="N6380" i="3" s="1"/>
  <c r="O6380" i="3" a="1"/>
  <c r="O6380" i="3" s="1"/>
  <c r="N9319" i="3" a="1"/>
  <c r="N9319" i="3" s="1"/>
  <c r="O9319" i="3" a="1"/>
  <c r="O9319" i="3" s="1"/>
  <c r="N6280" i="3" a="1"/>
  <c r="N6280" i="3" s="1"/>
  <c r="O6280" i="3" a="1"/>
  <c r="O6280" i="3" s="1"/>
  <c r="N9764" i="3" a="1"/>
  <c r="N9764" i="3" s="1"/>
  <c r="O9764" i="3" a="1"/>
  <c r="O9764" i="3" s="1"/>
  <c r="N5715" i="3" a="1"/>
  <c r="N5715" i="3" s="1"/>
  <c r="O5715" i="3" a="1"/>
  <c r="O5715" i="3" s="1"/>
  <c r="N8230" i="3" a="1"/>
  <c r="N8230" i="3" s="1"/>
  <c r="O8230" i="3" a="1"/>
  <c r="O8230" i="3" s="1"/>
  <c r="N4904" i="3" a="1"/>
  <c r="N4904" i="3" s="1"/>
  <c r="O4904" i="3" a="1"/>
  <c r="O4904" i="3" s="1"/>
  <c r="N5008" i="3" a="1"/>
  <c r="N5008" i="3" s="1"/>
  <c r="O5008" i="3" a="1"/>
  <c r="O5008" i="3" s="1"/>
  <c r="N9323" i="3" a="1"/>
  <c r="N9323" i="3" s="1"/>
  <c r="O9323" i="3" a="1"/>
  <c r="O9323" i="3" s="1"/>
  <c r="N7302" i="3" a="1"/>
  <c r="N7302" i="3" s="1"/>
  <c r="O7302" i="3" a="1"/>
  <c r="O7302" i="3" s="1"/>
  <c r="O6525" i="3" a="1"/>
  <c r="O6525" i="3" s="1"/>
  <c r="N9230" i="3" a="1"/>
  <c r="N9230" i="3" s="1"/>
  <c r="O9230" i="3" a="1"/>
  <c r="O9230" i="3" s="1"/>
  <c r="N6539" i="3" a="1"/>
  <c r="N6539" i="3" s="1"/>
  <c r="O8041" i="3" a="1"/>
  <c r="O8041" i="3" s="1"/>
  <c r="N6121" i="3" a="1"/>
  <c r="N6121" i="3" s="1"/>
  <c r="O6121" i="3" a="1"/>
  <c r="O6121" i="3" s="1"/>
  <c r="O9295" i="3" a="1"/>
  <c r="O9295" i="3" s="1"/>
  <c r="N7143" i="3" a="1"/>
  <c r="N7143" i="3" s="1"/>
  <c r="O7143" i="3" a="1"/>
  <c r="O7143" i="3" s="1"/>
  <c r="N5753" i="3" a="1"/>
  <c r="N5753" i="3" s="1"/>
  <c r="O5753" i="3" a="1"/>
  <c r="O5753" i="3" s="1"/>
  <c r="N6666" i="3" a="1"/>
  <c r="N6666" i="3" s="1"/>
  <c r="O6666" i="3" a="1"/>
  <c r="O6666" i="3" s="1"/>
  <c r="O9028" i="3" a="1"/>
  <c r="O9028" i="3" s="1"/>
  <c r="N7190" i="3" a="1"/>
  <c r="N7190" i="3" s="1"/>
  <c r="O7190" i="3" a="1"/>
  <c r="O7190" i="3" s="1"/>
  <c r="N7043" i="3" a="1"/>
  <c r="N7043" i="3" s="1"/>
  <c r="O7043" i="3" a="1"/>
  <c r="O7043" i="3" s="1"/>
  <c r="N5656" i="3" a="1"/>
  <c r="N5656" i="3" s="1"/>
  <c r="O5656" i="3" a="1"/>
  <c r="O5656" i="3" s="1"/>
  <c r="O8098" i="3" a="1"/>
  <c r="O8098" i="3" s="1"/>
  <c r="O8393" i="3" a="1"/>
  <c r="O8393" i="3" s="1"/>
  <c r="O8781" i="3" a="1"/>
  <c r="O8781" i="3" s="1"/>
  <c r="N8414" i="3" a="1"/>
  <c r="N8414" i="3" s="1"/>
  <c r="O8414" i="3" a="1"/>
  <c r="O8414" i="3" s="1"/>
  <c r="N7839" i="3" a="1"/>
  <c r="N7839" i="3" s="1"/>
  <c r="O7839" i="3" a="1"/>
  <c r="O7839" i="3" s="1"/>
  <c r="N7014" i="3" a="1"/>
  <c r="N7014" i="3" s="1"/>
  <c r="O7014" i="3" a="1"/>
  <c r="O7014" i="3" s="1"/>
  <c r="N8065" i="3" a="1"/>
  <c r="N8065" i="3" s="1"/>
  <c r="O8065" i="3" a="1"/>
  <c r="O8065" i="3" s="1"/>
  <c r="N8869" i="3" a="1"/>
  <c r="N8869" i="3" s="1"/>
  <c r="O8869" i="3" a="1"/>
  <c r="O8869" i="3" s="1"/>
  <c r="N7377" i="3" a="1"/>
  <c r="N7377" i="3" s="1"/>
  <c r="O7377" i="3" a="1"/>
  <c r="O7377" i="3" s="1"/>
  <c r="N7332" i="3" a="1"/>
  <c r="N7332" i="3" s="1"/>
  <c r="O7332" i="3" a="1"/>
  <c r="O7332" i="3" s="1"/>
  <c r="N7610" i="3" a="1"/>
  <c r="N7610" i="3" s="1"/>
  <c r="O7610" i="3" a="1"/>
  <c r="O7610" i="3" s="1"/>
  <c r="N7985" i="3" a="1"/>
  <c r="N7985" i="3" s="1"/>
  <c r="O7985" i="3" a="1"/>
  <c r="O7985" i="3" s="1"/>
  <c r="N7819" i="3" a="1"/>
  <c r="N7819" i="3" s="1"/>
  <c r="O7819" i="3" a="1"/>
  <c r="O7819" i="3" s="1"/>
  <c r="O6650" i="3" a="1"/>
  <c r="O6650" i="3" s="1"/>
  <c r="N8434" i="3" a="1"/>
  <c r="N8434" i="3" s="1"/>
  <c r="O8434" i="3" a="1"/>
  <c r="O8434" i="3" s="1"/>
  <c r="O9014" i="3" a="1"/>
  <c r="O9014" i="3" s="1"/>
  <c r="N7636" i="3" a="1"/>
  <c r="N7636" i="3" s="1"/>
  <c r="O7636" i="3" a="1"/>
  <c r="O7636" i="3" s="1"/>
  <c r="N6462" i="3" a="1"/>
  <c r="N6462" i="3" s="1"/>
  <c r="O6462" i="3" a="1"/>
  <c r="O6462" i="3" s="1"/>
  <c r="N6684" i="3" a="1"/>
  <c r="N6684" i="3" s="1"/>
  <c r="O6684" i="3" a="1"/>
  <c r="O6684" i="3" s="1"/>
  <c r="N5309" i="3" a="1"/>
  <c r="N5309" i="3" s="1"/>
  <c r="O5309" i="3" a="1"/>
  <c r="O5309" i="3" s="1"/>
  <c r="N4961" i="3" a="1"/>
  <c r="N4961" i="3" s="1"/>
  <c r="O4961" i="3" a="1"/>
  <c r="O4961" i="3" s="1"/>
  <c r="O5258" i="3" a="1"/>
  <c r="O5258" i="3" s="1"/>
  <c r="N4926" i="3" a="1"/>
  <c r="N4926" i="3" s="1"/>
  <c r="O4926" i="3" a="1"/>
  <c r="O4926" i="3" s="1"/>
  <c r="N6343" i="3" a="1"/>
  <c r="N6343" i="3" s="1"/>
  <c r="O6343" i="3" a="1"/>
  <c r="O6343" i="3" s="1"/>
  <c r="O7081" i="3" a="1"/>
  <c r="O7081" i="3" s="1"/>
  <c r="N7059" i="3" a="1"/>
  <c r="N7059" i="3" s="1"/>
  <c r="O7059" i="3" a="1"/>
  <c r="O7059" i="3" s="1"/>
  <c r="O7750" i="3" a="1"/>
  <c r="O7750" i="3" s="1"/>
  <c r="O7430" i="3" a="1"/>
  <c r="O7430" i="3" s="1"/>
  <c r="N8083" i="3" a="1"/>
  <c r="N8083" i="3" s="1"/>
  <c r="O8083" i="3" a="1"/>
  <c r="O8083" i="3" s="1"/>
  <c r="N8818" i="3" a="1"/>
  <c r="N8818" i="3" s="1"/>
  <c r="O8818" i="3" a="1"/>
  <c r="O8818" i="3" s="1"/>
  <c r="O7918" i="3" a="1"/>
  <c r="O7918" i="3" s="1"/>
  <c r="N4862" i="3" a="1"/>
  <c r="N4862" i="3" s="1"/>
  <c r="O4862" i="3" a="1"/>
  <c r="O4862" i="3" s="1"/>
  <c r="N6498" i="3" a="1"/>
  <c r="N6498" i="3" s="1"/>
  <c r="O6498" i="3" a="1"/>
  <c r="O6498" i="3" s="1"/>
  <c r="O7363" i="3" a="1"/>
  <c r="O7363" i="3" s="1"/>
  <c r="N6175" i="3" a="1"/>
  <c r="N6175" i="3" s="1"/>
  <c r="O6175" i="3" a="1"/>
  <c r="O6175" i="3" s="1"/>
  <c r="N7289" i="3" a="1"/>
  <c r="N7289" i="3" s="1"/>
  <c r="O7289" i="3" a="1"/>
  <c r="O7289" i="3" s="1"/>
  <c r="N8712" i="3" a="1"/>
  <c r="N8712" i="3" s="1"/>
  <c r="O8712" i="3" a="1"/>
  <c r="O8712" i="3" s="1"/>
  <c r="O7477" i="3" a="1"/>
  <c r="O7477" i="3" s="1"/>
  <c r="N4895" i="3" a="1"/>
  <c r="N4895" i="3" s="1"/>
  <c r="O4895" i="3" a="1"/>
  <c r="O4895" i="3" s="1"/>
  <c r="N8190" i="3" a="1"/>
  <c r="N8190" i="3" s="1"/>
  <c r="O8190" i="3" a="1"/>
  <c r="O8190" i="3" s="1"/>
  <c r="N7398" i="3" a="1"/>
  <c r="N7398" i="3" s="1"/>
  <c r="O7398" i="3" a="1"/>
  <c r="O7398" i="3" s="1"/>
  <c r="N6884" i="3" a="1"/>
  <c r="N6884" i="3" s="1"/>
  <c r="O6884" i="3" a="1"/>
  <c r="O6884" i="3" s="1"/>
  <c r="O7626" i="3" a="1"/>
  <c r="O7626" i="3" s="1"/>
  <c r="O7815" i="3" a="1"/>
  <c r="O7815" i="3" s="1"/>
  <c r="O7003" i="3" a="1"/>
  <c r="O7003" i="3" s="1"/>
  <c r="O6197" i="3" a="1"/>
  <c r="O6197" i="3" s="1"/>
  <c r="N6627" i="3" a="1"/>
  <c r="N6627" i="3" s="1"/>
  <c r="O6627" i="3" a="1"/>
  <c r="O6627" i="3" s="1"/>
  <c r="O5217" i="3" a="1"/>
  <c r="O5217" i="3" s="1"/>
  <c r="N6012" i="3" a="1"/>
  <c r="N6012" i="3" s="1"/>
  <c r="O6012" i="3" a="1"/>
  <c r="O6012" i="3" s="1"/>
  <c r="N6084" i="3" a="1"/>
  <c r="N6084" i="3" s="1"/>
  <c r="O6084" i="3" a="1"/>
  <c r="O6084" i="3" s="1"/>
  <c r="O6499" i="3" a="1"/>
  <c r="O6499" i="3" s="1"/>
  <c r="N6581" i="3" a="1"/>
  <c r="N6581" i="3" s="1"/>
  <c r="O6581" i="3" a="1"/>
  <c r="O6581" i="3" s="1"/>
  <c r="O6466" i="3" a="1"/>
  <c r="O6466" i="3" s="1"/>
  <c r="N5017" i="3" a="1"/>
  <c r="N5017" i="3" s="1"/>
  <c r="O5017" i="3" a="1"/>
  <c r="O5017" i="3" s="1"/>
  <c r="N5213" i="3" a="1"/>
  <c r="N5213" i="3" s="1"/>
  <c r="O5213" i="3" a="1"/>
  <c r="O5213" i="3" s="1"/>
  <c r="O6490" i="3" a="1"/>
  <c r="O6490" i="3" s="1"/>
  <c r="N5119" i="3" a="1"/>
  <c r="N5119" i="3" s="1"/>
  <c r="O5119" i="3" a="1"/>
  <c r="O5119" i="3" s="1"/>
  <c r="O6003" i="3" a="1"/>
  <c r="O6003" i="3" s="1"/>
  <c r="O5773" i="3" a="1"/>
  <c r="O5773" i="3" s="1"/>
  <c r="N6251" i="3" a="1"/>
  <c r="N6251" i="3" s="1"/>
  <c r="O6251" i="3" a="1"/>
  <c r="O6251" i="3" s="1"/>
  <c r="N4923" i="3" a="1"/>
  <c r="N4923" i="3" s="1"/>
  <c r="O4923" i="3" a="1"/>
  <c r="O4923" i="3" s="1"/>
  <c r="N7814" i="3" a="1"/>
  <c r="N7814" i="3" s="1"/>
  <c r="O7814" i="3" a="1"/>
  <c r="O7814" i="3" s="1"/>
  <c r="N5002" i="3" a="1"/>
  <c r="N5002" i="3" s="1"/>
  <c r="O5002" i="3" a="1"/>
  <c r="O5002" i="3" s="1"/>
  <c r="N4955" i="3" a="1"/>
  <c r="N4955" i="3" s="1"/>
  <c r="O4955" i="3" a="1"/>
  <c r="O4955" i="3" s="1"/>
  <c r="O5696" i="3" a="1"/>
  <c r="O5696" i="3" s="1"/>
  <c r="N6009" i="3" a="1"/>
  <c r="N6009" i="3" s="1"/>
  <c r="O6009" i="3" a="1"/>
  <c r="O6009" i="3" s="1"/>
  <c r="O5318" i="3" a="1"/>
  <c r="O5318" i="3" s="1"/>
  <c r="N6195" i="3" a="1"/>
  <c r="N6195" i="3" s="1"/>
  <c r="O6195" i="3" a="1"/>
  <c r="O6195" i="3" s="1"/>
  <c r="N5697" i="3" a="1"/>
  <c r="N5697" i="3" s="1"/>
  <c r="O5697" i="3" a="1"/>
  <c r="O5697" i="3" s="1"/>
  <c r="N5777" i="3" a="1"/>
  <c r="N5777" i="3" s="1"/>
  <c r="O5777" i="3" a="1"/>
  <c r="O5777" i="3" s="1"/>
  <c r="O5691" i="3" a="1"/>
  <c r="O5691" i="3" s="1"/>
  <c r="N5557" i="3" a="1"/>
  <c r="N5557" i="3" s="1"/>
  <c r="O5557" i="3" a="1"/>
  <c r="O5557" i="3" s="1"/>
  <c r="N5500" i="3" a="1"/>
  <c r="N5500" i="3" s="1"/>
  <c r="O5500" i="3" a="1"/>
  <c r="O5500" i="3" s="1"/>
  <c r="N5504" i="3" a="1"/>
  <c r="N5504" i="3" s="1"/>
  <c r="O5504" i="3" a="1"/>
  <c r="O5504" i="3" s="1"/>
  <c r="O6069" i="3" a="1"/>
  <c r="O6069" i="3" s="1"/>
  <c r="N7354" i="3" a="1"/>
  <c r="N7354" i="3" s="1"/>
  <c r="O7354" i="3" a="1"/>
  <c r="O7354" i="3" s="1"/>
  <c r="N5311" i="3" a="1"/>
  <c r="N5311" i="3" s="1"/>
  <c r="O5311" i="3" a="1"/>
  <c r="O5311" i="3" s="1"/>
  <c r="O8860" i="3" a="1"/>
  <c r="O8860" i="3" s="1"/>
  <c r="O7606" i="3" a="1"/>
  <c r="O7606" i="3" s="1"/>
  <c r="N4863" i="3" a="1"/>
  <c r="N4863" i="3" s="1"/>
  <c r="O4863" i="3" a="1"/>
  <c r="O4863" i="3" s="1"/>
  <c r="N9592" i="3" a="1"/>
  <c r="N9592" i="3" s="1"/>
  <c r="O9592" i="3" a="1"/>
  <c r="O9592" i="3" s="1"/>
  <c r="O5749" i="3" a="1"/>
  <c r="O5749" i="3" s="1"/>
  <c r="N6420" i="3" a="1"/>
  <c r="N6420" i="3" s="1"/>
  <c r="O6420" i="3" a="1"/>
  <c r="O6420" i="3" s="1"/>
  <c r="N6021" i="3" a="1"/>
  <c r="N6021" i="3" s="1"/>
  <c r="O6021" i="3" a="1"/>
  <c r="O6021" i="3" s="1"/>
  <c r="N8069" i="3" a="1"/>
  <c r="N8069" i="3" s="1"/>
  <c r="O8069" i="3" a="1"/>
  <c r="O8069" i="3" s="1"/>
  <c r="O8532" i="3" a="1"/>
  <c r="O8532" i="3" s="1"/>
  <c r="O6692" i="3" a="1"/>
  <c r="O6692" i="3" s="1"/>
  <c r="O6173" i="3" a="1"/>
  <c r="O6173" i="3" s="1"/>
  <c r="N5987" i="3" a="1"/>
  <c r="N5987" i="3" s="1"/>
  <c r="O5987" i="3" a="1"/>
  <c r="O5987" i="3" s="1"/>
  <c r="N7095" i="3" a="1"/>
  <c r="N7095" i="3" s="1"/>
  <c r="O7095" i="3" a="1"/>
  <c r="O7095" i="3" s="1"/>
  <c r="N6404" i="3" a="1"/>
  <c r="N6404" i="3" s="1"/>
  <c r="O6404" i="3" a="1"/>
  <c r="O6404" i="3" s="1"/>
  <c r="O7029" i="3" a="1"/>
  <c r="O7029" i="3" s="1"/>
  <c r="O6885" i="3" a="1"/>
  <c r="O6885" i="3" s="1"/>
  <c r="N7530" i="3" a="1"/>
  <c r="N7530" i="3" s="1"/>
  <c r="O7530" i="3" a="1"/>
  <c r="O7530" i="3" s="1"/>
  <c r="O7204" i="3" a="1"/>
  <c r="O7204" i="3" s="1"/>
  <c r="O8271" i="3" a="1"/>
  <c r="O8271" i="3" s="1"/>
  <c r="O8327" i="3" a="1"/>
  <c r="O8327" i="3" s="1"/>
  <c r="N6409" i="3" a="1"/>
  <c r="N6409" i="3" s="1"/>
  <c r="O6409" i="3" a="1"/>
  <c r="O6409" i="3" s="1"/>
  <c r="O7250" i="3" a="1"/>
  <c r="O7250" i="3" s="1"/>
  <c r="O7413" i="3" a="1"/>
  <c r="O7413" i="3" s="1"/>
  <c r="N7314" i="3" a="1"/>
  <c r="N7314" i="3" s="1"/>
  <c r="O7139" i="3" a="1"/>
  <c r="O7139" i="3" s="1"/>
  <c r="O8777" i="3" a="1"/>
  <c r="O8777" i="3" s="1"/>
  <c r="O7002" i="3" a="1"/>
  <c r="O7002" i="3" s="1"/>
  <c r="O9605" i="3" a="1"/>
  <c r="O9605" i="3" s="1"/>
  <c r="N9385" i="3" a="1"/>
  <c r="N9385" i="3" s="1"/>
  <c r="O9385" i="3" a="1"/>
  <c r="O9385" i="3" s="1"/>
  <c r="N7584" i="3" a="1"/>
  <c r="N7584" i="3" s="1"/>
  <c r="O7584" i="3" a="1"/>
  <c r="O7584" i="3" s="1"/>
  <c r="N7243" i="3" a="1"/>
  <c r="N7243" i="3" s="1"/>
  <c r="O7243" i="3" a="1"/>
  <c r="O7243" i="3" s="1"/>
  <c r="N8435" i="3" a="1"/>
  <c r="N8435" i="3" s="1"/>
  <c r="O8435" i="3" a="1"/>
  <c r="O8435" i="3" s="1"/>
  <c r="O8837" i="3" a="1"/>
  <c r="O8837" i="3" s="1"/>
  <c r="O9111" i="3" a="1"/>
  <c r="O9111" i="3" s="1"/>
  <c r="O9826" i="3" a="1"/>
  <c r="O9826" i="3" s="1"/>
  <c r="O8536" i="3" a="1"/>
  <c r="O8536" i="3" s="1"/>
  <c r="O8365" i="3" a="1"/>
  <c r="O8365" i="3" s="1"/>
  <c r="N9029" i="3" a="1"/>
  <c r="N9029" i="3" s="1"/>
  <c r="O9029" i="3" a="1"/>
  <c r="O9029" i="3" s="1"/>
  <c r="O9765" i="3" a="1"/>
  <c r="O9765" i="3" s="1"/>
  <c r="O9330" i="3" a="1"/>
  <c r="O9330" i="3" s="1"/>
  <c r="N9403" i="3" a="1"/>
  <c r="N9403" i="3" s="1"/>
  <c r="O9403" i="3" a="1"/>
  <c r="O9403" i="3" s="1"/>
  <c r="N8651" i="3" a="1"/>
  <c r="N8651" i="3" s="1"/>
  <c r="O8651" i="3" a="1"/>
  <c r="O8651" i="3" s="1"/>
  <c r="O9512" i="3" a="1"/>
  <c r="O9512" i="3" s="1"/>
  <c r="N9484" i="3" a="1"/>
  <c r="N9484" i="3" s="1"/>
  <c r="O9484" i="3" a="1"/>
  <c r="O9484" i="3" s="1"/>
  <c r="O9889" i="3" a="1"/>
  <c r="O9889" i="3" s="1"/>
  <c r="O8315" i="3" a="1"/>
  <c r="O8315" i="3" s="1"/>
  <c r="N89" i="3" a="1"/>
  <c r="N89" i="3" s="1"/>
  <c r="O89" i="3" a="1"/>
  <c r="O89" i="3" s="1"/>
  <c r="O9588" i="3" a="1"/>
  <c r="O9588" i="3" s="1"/>
  <c r="O7740" i="3" a="1"/>
  <c r="O7740" i="3" s="1"/>
  <c r="O6758" i="3" a="1"/>
  <c r="O6758" i="3" s="1"/>
  <c r="N5461" i="3" a="1"/>
  <c r="N5461" i="3" s="1"/>
  <c r="O5461" i="3" a="1"/>
  <c r="O5461" i="3" s="1"/>
  <c r="N6943" i="3" a="1"/>
  <c r="N6943" i="3" s="1"/>
  <c r="O6943" i="3" a="1"/>
  <c r="O6943" i="3" s="1"/>
  <c r="N8290" i="3" a="1"/>
  <c r="N8290" i="3" s="1"/>
  <c r="O8290" i="3" a="1"/>
  <c r="O8290" i="3" s="1"/>
  <c r="N8688" i="3" a="1"/>
  <c r="N8688" i="3" s="1"/>
  <c r="O8688" i="3" a="1"/>
  <c r="O8688" i="3" s="1"/>
  <c r="O4996" i="3" a="1"/>
  <c r="O4996" i="3" s="1"/>
  <c r="O7230" i="3" a="1"/>
  <c r="O7230" i="3" s="1"/>
  <c r="O7913" i="3" a="1"/>
  <c r="O7913" i="3" s="1"/>
  <c r="O9453" i="3" a="1"/>
  <c r="O9453" i="3" s="1"/>
  <c r="O9072" i="3" a="1"/>
  <c r="O9072" i="3" s="1"/>
  <c r="O4131" i="3" a="1"/>
  <c r="O4131" i="3" s="1"/>
  <c r="N4131" i="3" a="1"/>
  <c r="N4131" i="3" s="1"/>
  <c r="O7459" i="3" a="1"/>
  <c r="O7459" i="3" s="1"/>
  <c r="O9039" i="3" a="1"/>
  <c r="O9039" i="3" s="1"/>
  <c r="O7201" i="3" a="1"/>
  <c r="O7201" i="3" s="1"/>
  <c r="O9437" i="3" a="1"/>
  <c r="O9437" i="3" s="1"/>
  <c r="O8423" i="3" a="1"/>
  <c r="O8423" i="3" s="1"/>
  <c r="O3825" i="3" a="1"/>
  <c r="O3825" i="3" s="1"/>
  <c r="N7120" i="3" a="1"/>
  <c r="N7120" i="3" s="1"/>
  <c r="O7120" i="3" a="1"/>
  <c r="O7120" i="3" s="1"/>
  <c r="O9583" i="3" a="1"/>
  <c r="O9583" i="3" s="1"/>
  <c r="O4228" i="3" a="1"/>
  <c r="O4228" i="3" s="1"/>
  <c r="N3837" i="3" a="1"/>
  <c r="N3837" i="3" s="1"/>
  <c r="N9257" i="3" a="1"/>
  <c r="N9257" i="3" s="1"/>
  <c r="O9257" i="3" a="1"/>
  <c r="O9257" i="3" s="1"/>
  <c r="O9547" i="3" a="1"/>
  <c r="O9547" i="3" s="1"/>
  <c r="O5288" i="3" a="1"/>
  <c r="O5288" i="3" s="1"/>
  <c r="O8827" i="3" a="1"/>
  <c r="O8827" i="3" s="1"/>
  <c r="N4239" i="3" a="1"/>
  <c r="N4239" i="3" s="1"/>
  <c r="O4239" i="3" a="1"/>
  <c r="O4239" i="3" s="1"/>
  <c r="N7156" i="3" a="1"/>
  <c r="N7156" i="3" s="1"/>
  <c r="O7156" i="3" a="1"/>
  <c r="O7156" i="3" s="1"/>
  <c r="O3749" i="3" a="1"/>
  <c r="O3749" i="3" s="1"/>
  <c r="O3143" i="3" a="1"/>
  <c r="O3143" i="3" s="1"/>
  <c r="O8100" i="3" a="1"/>
  <c r="O8100" i="3" s="1"/>
  <c r="O9430" i="3" a="1"/>
  <c r="O9430" i="3" s="1"/>
  <c r="N4920" i="3" a="1"/>
  <c r="N4920" i="3" s="1"/>
  <c r="O4920" i="3" a="1"/>
  <c r="O4920" i="3" s="1"/>
  <c r="N8802" i="3" a="1"/>
  <c r="N8802" i="3" s="1"/>
  <c r="O8802" i="3" a="1"/>
  <c r="O8802" i="3" s="1"/>
  <c r="N6946" i="3" a="1"/>
  <c r="N6946" i="3" s="1"/>
  <c r="O6946" i="3" a="1"/>
  <c r="O6946" i="3" s="1"/>
  <c r="N6689" i="3" a="1"/>
  <c r="N6689" i="3" s="1"/>
  <c r="O6689" i="3" a="1"/>
  <c r="O6689" i="3" s="1"/>
  <c r="N9568" i="3" a="1"/>
  <c r="N9568" i="3" s="1"/>
  <c r="O9568" i="3" a="1"/>
  <c r="O9568" i="3" s="1"/>
  <c r="N7716" i="3" a="1"/>
  <c r="N7716" i="3" s="1"/>
  <c r="O7716" i="3" a="1"/>
  <c r="O7716" i="3" s="1"/>
  <c r="N8846" i="3" a="1"/>
  <c r="N8846" i="3" s="1"/>
  <c r="O8846" i="3" a="1"/>
  <c r="O8846" i="3" s="1"/>
  <c r="N5826" i="3" a="1"/>
  <c r="N5826" i="3" s="1"/>
  <c r="O5826" i="3" a="1"/>
  <c r="O5826" i="3" s="1"/>
  <c r="N5149" i="3" a="1"/>
  <c r="N5149" i="3" s="1"/>
  <c r="O5149" i="3" a="1"/>
  <c r="O5149" i="3" s="1"/>
  <c r="N9464" i="3" a="1"/>
  <c r="N9464" i="3" s="1"/>
  <c r="O9464" i="3" a="1"/>
  <c r="O9464" i="3" s="1"/>
  <c r="N8053" i="3" a="1"/>
  <c r="N8053" i="3" s="1"/>
  <c r="O8053" i="3" a="1"/>
  <c r="O8053" i="3" s="1"/>
  <c r="N9661" i="3" a="1"/>
  <c r="N9661" i="3" s="1"/>
  <c r="O9661" i="3" a="1"/>
  <c r="O9661" i="3" s="1"/>
  <c r="N5906" i="3" a="1"/>
  <c r="N5906" i="3" s="1"/>
  <c r="O5906" i="3" a="1"/>
  <c r="O5906" i="3" s="1"/>
  <c r="O7308" i="3" a="1"/>
  <c r="O7308" i="3" s="1"/>
  <c r="N4878" i="3" a="1"/>
  <c r="N4878" i="3" s="1"/>
  <c r="O4878" i="3" a="1"/>
  <c r="O4878" i="3" s="1"/>
  <c r="N8942" i="3" a="1"/>
  <c r="N8942" i="3" s="1"/>
  <c r="O8942" i="3" a="1"/>
  <c r="O8942" i="3" s="1"/>
  <c r="N9759" i="3" a="1"/>
  <c r="N9759" i="3" s="1"/>
  <c r="O9759" i="3" a="1"/>
  <c r="O9759" i="3" s="1"/>
  <c r="N8893" i="3" a="1"/>
  <c r="N8893" i="3" s="1"/>
  <c r="O8893" i="3" a="1"/>
  <c r="O8893" i="3" s="1"/>
  <c r="N8643" i="3" a="1"/>
  <c r="N8643" i="3" s="1"/>
  <c r="N6180" i="3" a="1"/>
  <c r="N6180" i="3" s="1"/>
  <c r="O6180" i="3" a="1"/>
  <c r="O6180" i="3" s="1"/>
  <c r="O5510" i="3" a="1"/>
  <c r="O5510" i="3" s="1"/>
  <c r="N8640" i="3" a="1"/>
  <c r="N8640" i="3" s="1"/>
  <c r="O8640" i="3" a="1"/>
  <c r="O8640" i="3" s="1"/>
  <c r="N5585" i="3" a="1"/>
  <c r="N5585" i="3" s="1"/>
  <c r="O5585" i="3" a="1"/>
  <c r="O5585" i="3" s="1"/>
  <c r="N5224" i="3" a="1"/>
  <c r="N5224" i="3" s="1"/>
  <c r="O5224" i="3" a="1"/>
  <c r="O5224" i="3" s="1"/>
  <c r="O9647" i="3" a="1"/>
  <c r="O9647" i="3" s="1"/>
  <c r="O9796" i="3" a="1"/>
  <c r="O9796" i="3" s="1"/>
  <c r="N5780" i="3" a="1"/>
  <c r="N5780" i="3" s="1"/>
  <c r="O5780" i="3" a="1"/>
  <c r="O5780" i="3" s="1"/>
  <c r="O9336" i="3" a="1"/>
  <c r="O9336" i="3" s="1"/>
  <c r="N6201" i="3" a="1"/>
  <c r="N6201" i="3" s="1"/>
  <c r="O6201" i="3" a="1"/>
  <c r="O6201" i="3" s="1"/>
  <c r="N9851" i="3" a="1"/>
  <c r="N9851" i="3" s="1"/>
  <c r="O9851" i="3" a="1"/>
  <c r="O9851" i="3" s="1"/>
  <c r="O9469" i="3" a="1"/>
  <c r="O9469" i="3" s="1"/>
  <c r="N6430" i="3" a="1"/>
  <c r="N6430" i="3" s="1"/>
  <c r="O6430" i="3" a="1"/>
  <c r="O6430" i="3" s="1"/>
  <c r="O5666" i="3" a="1"/>
  <c r="O5666" i="3" s="1"/>
  <c r="N9997" i="3" a="1"/>
  <c r="N9997" i="3" s="1"/>
  <c r="O9997" i="3" a="1"/>
  <c r="O9997" i="3" s="1"/>
  <c r="O9128" i="3" a="1"/>
  <c r="O9128" i="3" s="1"/>
  <c r="O5158" i="3" a="1"/>
  <c r="O5158" i="3" s="1"/>
  <c r="O5428" i="3" a="1"/>
  <c r="O5428" i="3" s="1"/>
  <c r="N5321" i="3" a="1"/>
  <c r="N5321" i="3" s="1"/>
  <c r="O5321" i="3" a="1"/>
  <c r="O5321" i="3" s="1"/>
  <c r="N7806" i="3" a="1"/>
  <c r="N7806" i="3" s="1"/>
  <c r="O7806" i="3" a="1"/>
  <c r="O7806" i="3" s="1"/>
  <c r="N6495" i="3" a="1"/>
  <c r="N6495" i="3" s="1"/>
  <c r="O6495" i="3" a="1"/>
  <c r="O6495" i="3" s="1"/>
  <c r="N9880" i="3" a="1"/>
  <c r="N9880" i="3" s="1"/>
  <c r="O9880" i="3" a="1"/>
  <c r="O9880" i="3" s="1"/>
  <c r="O9686" i="3" a="1"/>
  <c r="O9686" i="3" s="1"/>
  <c r="N7911" i="3" a="1"/>
  <c r="N7911" i="3" s="1"/>
  <c r="O7911" i="3" a="1"/>
  <c r="O7911" i="3" s="1"/>
  <c r="O7224" i="3" a="1"/>
  <c r="O7224" i="3" s="1"/>
  <c r="N9907" i="3" a="1"/>
  <c r="N9907" i="3" s="1"/>
  <c r="O9907" i="3" a="1"/>
  <c r="O9907" i="3" s="1"/>
  <c r="N8178" i="3" a="1"/>
  <c r="N8178" i="3" s="1"/>
  <c r="O8178" i="3" a="1"/>
  <c r="O8178" i="3" s="1"/>
  <c r="O6453" i="3" a="1"/>
  <c r="O6453" i="3" s="1"/>
  <c r="O9787" i="3" a="1"/>
  <c r="O9787" i="3" s="1"/>
  <c r="N5400" i="3" a="1"/>
  <c r="N5400" i="3" s="1"/>
  <c r="O5400" i="3" a="1"/>
  <c r="O5400" i="3" s="1"/>
  <c r="O6095" i="3" a="1"/>
  <c r="O6095" i="3" s="1"/>
  <c r="N6637" i="3" a="1"/>
  <c r="N6637" i="3" s="1"/>
  <c r="O6637" i="3" a="1"/>
  <c r="O6637" i="3" s="1"/>
  <c r="N6659" i="3" a="1"/>
  <c r="N6659" i="3" s="1"/>
  <c r="O6659" i="3" a="1"/>
  <c r="O6659" i="3" s="1"/>
  <c r="O5518" i="3" a="1"/>
  <c r="O5518" i="3" s="1"/>
  <c r="O5508" i="3" a="1"/>
  <c r="O5508" i="3" s="1"/>
  <c r="O6026" i="3" a="1"/>
  <c r="O6026" i="3" s="1"/>
  <c r="O8505" i="3" a="1"/>
  <c r="O8505" i="3" s="1"/>
  <c r="N7872" i="3" a="1"/>
  <c r="N7872" i="3" s="1"/>
  <c r="N7378" i="3" a="1"/>
  <c r="N7378" i="3" s="1"/>
  <c r="O7378" i="3" a="1"/>
  <c r="O7378" i="3" s="1"/>
  <c r="O8016" i="3" a="1"/>
  <c r="O8016" i="3" s="1"/>
  <c r="O9830" i="3" a="1"/>
  <c r="O9830" i="3" s="1"/>
  <c r="O7760" i="3" a="1"/>
  <c r="O7760" i="3" s="1"/>
  <c r="N7361" i="3" a="1"/>
  <c r="N7361" i="3" s="1"/>
  <c r="O7361" i="3" a="1"/>
  <c r="O7361" i="3" s="1"/>
  <c r="O9418" i="3" a="1"/>
  <c r="O9418" i="3" s="1"/>
  <c r="O8741" i="3" a="1"/>
  <c r="O8741" i="3" s="1"/>
  <c r="N8599" i="3" a="1"/>
  <c r="N8599" i="3" s="1"/>
  <c r="O8599" i="3" a="1"/>
  <c r="O8599" i="3" s="1"/>
  <c r="O7998" i="3" a="1"/>
  <c r="O7998" i="3" s="1"/>
  <c r="O8400" i="3" a="1"/>
  <c r="O8400" i="3" s="1"/>
  <c r="N8753" i="3" a="1"/>
  <c r="N8753" i="3" s="1"/>
  <c r="O8753" i="3" a="1"/>
  <c r="O8753" i="3" s="1"/>
  <c r="O8267" i="3" a="1"/>
  <c r="O8267" i="3" s="1"/>
  <c r="O6087" i="3" a="1"/>
  <c r="O6087" i="3" s="1"/>
  <c r="N8597" i="3" a="1"/>
  <c r="N8597" i="3" s="1"/>
  <c r="O8597" i="3" a="1"/>
  <c r="O8597" i="3" s="1"/>
  <c r="N8189" i="3" a="1"/>
  <c r="N8189" i="3" s="1"/>
  <c r="O8189" i="3" a="1"/>
  <c r="O8189" i="3" s="1"/>
  <c r="N5801" i="3" a="1"/>
  <c r="N5801" i="3" s="1"/>
  <c r="O5801" i="3" a="1"/>
  <c r="O5801" i="3" s="1"/>
  <c r="N7554" i="3" a="1"/>
  <c r="N7554" i="3" s="1"/>
  <c r="O7554" i="3" a="1"/>
  <c r="O7554" i="3" s="1"/>
  <c r="N7313" i="3" a="1"/>
  <c r="N7313" i="3" s="1"/>
  <c r="O7313" i="3" a="1"/>
  <c r="O7313" i="3" s="1"/>
  <c r="N6878" i="3" a="1"/>
  <c r="N6878" i="3" s="1"/>
  <c r="O6878" i="3" a="1"/>
  <c r="O6878" i="3" s="1"/>
  <c r="N6526" i="3" a="1"/>
  <c r="N6526" i="3" s="1"/>
  <c r="O6526" i="3" a="1"/>
  <c r="O6526" i="3" s="1"/>
  <c r="N7443" i="3" a="1"/>
  <c r="N7443" i="3" s="1"/>
  <c r="O7443" i="3" a="1"/>
  <c r="O7443" i="3" s="1"/>
  <c r="O6127" i="3" a="1"/>
  <c r="O6127" i="3" s="1"/>
  <c r="N5006" i="3" a="1"/>
  <c r="N5006" i="3" s="1"/>
  <c r="O5006" i="3" a="1"/>
  <c r="O5006" i="3" s="1"/>
  <c r="N5669" i="3" a="1"/>
  <c r="N5669" i="3" s="1"/>
  <c r="O5669" i="3" a="1"/>
  <c r="O5669" i="3" s="1"/>
  <c r="O6543" i="3" a="1"/>
  <c r="O6543" i="3" s="1"/>
  <c r="N5083" i="3" a="1"/>
  <c r="N5083" i="3" s="1"/>
  <c r="O5083" i="3" a="1"/>
  <c r="O5083" i="3" s="1"/>
  <c r="N7493" i="3" a="1"/>
  <c r="N7493" i="3" s="1"/>
  <c r="O7493" i="3" a="1"/>
  <c r="O7493" i="3" s="1"/>
  <c r="O6521" i="3" a="1"/>
  <c r="O6521" i="3" s="1"/>
  <c r="N7016" i="3" a="1"/>
  <c r="N7016" i="3" s="1"/>
  <c r="O7016" i="3" a="1"/>
  <c r="O7016" i="3" s="1"/>
  <c r="N5367" i="3" a="1"/>
  <c r="N5367" i="3" s="1"/>
  <c r="O5367" i="3" a="1"/>
  <c r="O5367" i="3" s="1"/>
  <c r="N6034" i="3" a="1"/>
  <c r="N6034" i="3" s="1"/>
  <c r="O6034" i="3" a="1"/>
  <c r="O6034" i="3" s="1"/>
  <c r="O7929" i="3" a="1"/>
  <c r="O7929" i="3" s="1"/>
  <c r="O6502" i="3" a="1"/>
  <c r="O6502" i="3" s="1"/>
  <c r="N5991" i="3" a="1"/>
  <c r="N5991" i="3" s="1"/>
  <c r="O5991" i="3" a="1"/>
  <c r="O5991" i="3" s="1"/>
  <c r="O5082" i="3" a="1"/>
  <c r="O5082" i="3" s="1"/>
  <c r="O6415" i="3" a="1"/>
  <c r="O6415" i="3" s="1"/>
  <c r="N5601" i="3" a="1"/>
  <c r="N5601" i="3" s="1"/>
  <c r="O5601" i="3" a="1"/>
  <c r="O5601" i="3" s="1"/>
  <c r="N6077" i="3" a="1"/>
  <c r="N6077" i="3" s="1"/>
  <c r="O6077" i="3" a="1"/>
  <c r="O6077" i="3" s="1"/>
  <c r="O6542" i="3" a="1"/>
  <c r="O6542" i="3" s="1"/>
  <c r="O6203" i="3" a="1"/>
  <c r="O6203" i="3" s="1"/>
  <c r="N5949" i="3" a="1"/>
  <c r="N5949" i="3" s="1"/>
  <c r="O5949" i="3" a="1"/>
  <c r="O5949" i="3" s="1"/>
  <c r="N5267" i="3" a="1"/>
  <c r="N5267" i="3" s="1"/>
  <c r="O5267" i="3" a="1"/>
  <c r="O5267" i="3" s="1"/>
  <c r="O6928" i="3" a="1"/>
  <c r="O6928" i="3" s="1"/>
  <c r="N5405" i="3" a="1"/>
  <c r="N5405" i="3" s="1"/>
  <c r="O5405" i="3" a="1"/>
  <c r="O5405" i="3" s="1"/>
  <c r="N4939" i="3" a="1"/>
  <c r="N4939" i="3" s="1"/>
  <c r="O4939" i="3" a="1"/>
  <c r="O4939" i="3" s="1"/>
  <c r="O5433" i="3" a="1"/>
  <c r="O5433" i="3" s="1"/>
  <c r="O5599" i="3" a="1"/>
  <c r="O5599" i="3" s="1"/>
  <c r="O4921" i="3" a="1"/>
  <c r="O4921" i="3" s="1"/>
  <c r="O5821" i="3" a="1"/>
  <c r="O5821" i="3" s="1"/>
  <c r="O6375" i="3" a="1"/>
  <c r="O6375" i="3" s="1"/>
  <c r="O5295" i="3" a="1"/>
  <c r="O5295" i="3" s="1"/>
  <c r="O6128" i="3" a="1"/>
  <c r="O6128" i="3" s="1"/>
  <c r="O6586" i="3" a="1"/>
  <c r="O6586" i="3" s="1"/>
  <c r="O4978" i="3" a="1"/>
  <c r="O4978" i="3" s="1"/>
  <c r="O5605" i="3" a="1"/>
  <c r="O5605" i="3" s="1"/>
  <c r="O4938" i="3" a="1"/>
  <c r="O4938" i="3" s="1"/>
  <c r="O5078" i="3" a="1"/>
  <c r="O5078" i="3" s="1"/>
  <c r="N7718" i="3" a="1"/>
  <c r="N7718" i="3" s="1"/>
  <c r="O7718" i="3" a="1"/>
  <c r="O7718" i="3" s="1"/>
  <c r="O5503" i="3" a="1"/>
  <c r="O5503" i="3" s="1"/>
  <c r="N8091" i="3" a="1"/>
  <c r="N8091" i="3" s="1"/>
  <c r="O8091" i="3" a="1"/>
  <c r="O8091" i="3" s="1"/>
  <c r="O5335" i="3" a="1"/>
  <c r="O5335" i="3" s="1"/>
  <c r="O6067" i="3" a="1"/>
  <c r="O6067" i="3" s="1"/>
  <c r="N5331" i="3" a="1"/>
  <c r="N5331" i="3" s="1"/>
  <c r="O5331" i="3" a="1"/>
  <c r="O5331" i="3" s="1"/>
  <c r="O6962" i="3" a="1"/>
  <c r="O6962" i="3" s="1"/>
  <c r="O4971" i="3" a="1"/>
  <c r="O4971" i="3" s="1"/>
  <c r="N5905" i="3" a="1"/>
  <c r="N5905" i="3" s="1"/>
  <c r="O5905" i="3" a="1"/>
  <c r="O5905" i="3" s="1"/>
  <c r="N5693" i="3" a="1"/>
  <c r="N5693" i="3" s="1"/>
  <c r="O5693" i="3" a="1"/>
  <c r="O5693" i="3" s="1"/>
  <c r="O7672" i="3" a="1"/>
  <c r="O7672" i="3" s="1"/>
  <c r="N6532" i="3" a="1"/>
  <c r="N6532" i="3" s="1"/>
  <c r="O6532" i="3" a="1"/>
  <c r="O6532" i="3" s="1"/>
  <c r="N7614" i="3" a="1"/>
  <c r="N7614" i="3" s="1"/>
  <c r="O7614" i="3" a="1"/>
  <c r="O7614" i="3" s="1"/>
  <c r="N5142" i="3" a="1"/>
  <c r="N5142" i="3" s="1"/>
  <c r="O5142" i="3" a="1"/>
  <c r="O5142" i="3" s="1"/>
  <c r="O5375" i="3" a="1"/>
  <c r="O5375" i="3" s="1"/>
  <c r="N4927" i="3" a="1"/>
  <c r="N4927" i="3" s="1"/>
  <c r="O4927" i="3" a="1"/>
  <c r="O4927" i="3" s="1"/>
  <c r="O6556" i="3" a="1"/>
  <c r="O6556" i="3" s="1"/>
  <c r="O9358" i="3" a="1"/>
  <c r="O9358" i="3" s="1"/>
  <c r="O5191" i="3" a="1"/>
  <c r="O5191" i="3" s="1"/>
  <c r="O4853" i="3" a="1"/>
  <c r="O4853" i="3" s="1"/>
  <c r="O4907" i="3" a="1"/>
  <c r="O4907" i="3" s="1"/>
  <c r="N5561" i="3" a="1"/>
  <c r="N5561" i="3" s="1"/>
  <c r="O5561" i="3" a="1"/>
  <c r="O5561" i="3" s="1"/>
  <c r="O7249" i="3" a="1"/>
  <c r="O7249" i="3" s="1"/>
  <c r="O7465" i="3" a="1"/>
  <c r="O7465" i="3" s="1"/>
  <c r="O5785" i="3" a="1"/>
  <c r="O5785" i="3" s="1"/>
  <c r="N6240" i="3" a="1"/>
  <c r="N6240" i="3" s="1"/>
  <c r="O6240" i="3" a="1"/>
  <c r="O6240" i="3" s="1"/>
  <c r="O6011" i="3" a="1"/>
  <c r="O6011" i="3" s="1"/>
  <c r="O6999" i="3" a="1"/>
  <c r="O6999" i="3" s="1"/>
  <c r="O6899" i="3" a="1"/>
  <c r="O6899" i="3" s="1"/>
  <c r="O7042" i="3" a="1"/>
  <c r="O7042" i="3" s="1"/>
  <c r="O7103" i="3" a="1"/>
  <c r="O7103" i="3" s="1"/>
  <c r="N7259" i="3" a="1"/>
  <c r="N7259" i="3" s="1"/>
  <c r="O7259" i="3" a="1"/>
  <c r="O7259" i="3" s="1"/>
  <c r="O7082" i="3" a="1"/>
  <c r="O7082" i="3" s="1"/>
  <c r="O7217" i="3" a="1"/>
  <c r="O7217" i="3" s="1"/>
  <c r="O8305" i="3" a="1"/>
  <c r="O8305" i="3" s="1"/>
  <c r="O8776" i="3" a="1"/>
  <c r="O8776" i="3" s="1"/>
  <c r="O6417" i="3" a="1"/>
  <c r="O6417" i="3" s="1"/>
  <c r="O7260" i="3" a="1"/>
  <c r="O7260" i="3" s="1"/>
  <c r="O7293" i="3" a="1"/>
  <c r="O7293" i="3" s="1"/>
  <c r="O9032" i="3" a="1"/>
  <c r="O9032" i="3" s="1"/>
  <c r="O7192" i="3" a="1"/>
  <c r="O7192" i="3" s="1"/>
  <c r="O8417" i="3" a="1"/>
  <c r="O8417" i="3" s="1"/>
  <c r="N9213" i="3" a="1"/>
  <c r="N9213" i="3" s="1"/>
  <c r="O9213" i="3" a="1"/>
  <c r="O9213" i="3" s="1"/>
  <c r="O7885" i="3" a="1"/>
  <c r="O7885" i="3" s="1"/>
  <c r="O7312" i="3" a="1"/>
  <c r="O7312" i="3" s="1"/>
  <c r="O7762" i="3" a="1"/>
  <c r="O7762" i="3" s="1"/>
  <c r="O8560" i="3" a="1"/>
  <c r="O8560" i="3" s="1"/>
  <c r="O8756" i="3" a="1"/>
  <c r="O8756" i="3" s="1"/>
  <c r="O8913" i="3" a="1"/>
  <c r="O8913" i="3" s="1"/>
  <c r="O9196" i="3" a="1"/>
  <c r="O9196" i="3" s="1"/>
  <c r="O8469" i="3" a="1"/>
  <c r="O8469" i="3" s="1"/>
  <c r="O9477" i="3" a="1"/>
  <c r="O9477" i="3" s="1"/>
  <c r="O9322" i="3" a="1"/>
  <c r="O9322" i="3" s="1"/>
  <c r="O8811" i="3" a="1"/>
  <c r="O8811" i="3" s="1"/>
  <c r="O9642" i="3" a="1"/>
  <c r="O9642" i="3" s="1"/>
  <c r="O9841" i="3" a="1"/>
  <c r="O9841" i="3" s="1"/>
  <c r="O9928" i="3" a="1"/>
  <c r="O9928" i="3" s="1"/>
  <c r="O9599" i="3" a="1"/>
  <c r="O9599" i="3" s="1"/>
  <c r="O7842" i="3" a="1"/>
  <c r="O7842" i="3" s="1"/>
  <c r="N8939" i="3" a="1"/>
  <c r="N8939" i="3" s="1"/>
  <c r="O8939" i="3" a="1"/>
  <c r="O8939" i="3" s="1"/>
  <c r="O8454" i="3" a="1"/>
  <c r="O8454" i="3" s="1"/>
  <c r="N8949" i="3" a="1"/>
  <c r="N8949" i="3" s="1"/>
  <c r="O8949" i="3" a="1"/>
  <c r="O8949" i="3" s="1"/>
  <c r="O7252" i="3" a="1"/>
  <c r="O7252" i="3" s="1"/>
  <c r="O6988" i="3" a="1"/>
  <c r="O6988" i="3" s="1"/>
  <c r="O7989" i="3" a="1"/>
  <c r="O7989" i="3" s="1"/>
  <c r="N8228" i="3" a="1"/>
  <c r="N8228" i="3" s="1"/>
  <c r="O8228" i="3" a="1"/>
  <c r="O8228" i="3" s="1"/>
  <c r="N5475" i="3" a="1"/>
  <c r="N5475" i="3" s="1"/>
  <c r="O5475" i="3" a="1"/>
  <c r="O5475" i="3" s="1"/>
  <c r="N7403" i="3" a="1"/>
  <c r="N7403" i="3" s="1"/>
  <c r="O7403" i="3" a="1"/>
  <c r="O7403" i="3" s="1"/>
  <c r="N7622" i="3" a="1"/>
  <c r="N7622" i="3" s="1"/>
  <c r="O7622" i="3" a="1"/>
  <c r="O7622" i="3" s="1"/>
  <c r="N8506" i="3" a="1"/>
  <c r="N8506" i="3" s="1"/>
  <c r="O8506" i="3" a="1"/>
  <c r="O8506" i="3" s="1"/>
  <c r="O8733" i="3" a="1"/>
  <c r="O8733" i="3" s="1"/>
  <c r="O6729" i="3" a="1"/>
  <c r="O6729" i="3" s="1"/>
  <c r="O6713" i="3" a="1"/>
  <c r="O6713" i="3" s="1"/>
  <c r="O9571" i="3" a="1"/>
  <c r="O9571" i="3" s="1"/>
  <c r="O8665" i="3" a="1"/>
  <c r="O8665" i="3" s="1"/>
  <c r="O8234" i="3" a="1"/>
  <c r="O8234" i="3" s="1"/>
  <c r="O9107" i="3" a="1"/>
  <c r="O9107" i="3" s="1"/>
  <c r="O8812" i="3" a="1"/>
  <c r="O8812" i="3" s="1"/>
  <c r="O8127" i="3" a="1"/>
  <c r="O8127" i="3" s="1"/>
  <c r="O8348" i="3" a="1"/>
  <c r="O8348" i="3" s="1"/>
  <c r="O9298" i="3" a="1"/>
  <c r="O9298" i="3" s="1"/>
  <c r="O7055" i="3" a="1"/>
  <c r="O7055" i="3" s="1"/>
  <c r="O3094" i="3" a="1"/>
  <c r="O3094" i="3" s="1"/>
  <c r="N3094" i="3" a="1"/>
  <c r="N3094" i="3" s="1"/>
  <c r="O6926" i="3" a="1"/>
  <c r="O6926" i="3" s="1"/>
  <c r="N9461" i="3" a="1"/>
  <c r="N9461" i="3" s="1"/>
  <c r="O9461" i="3" a="1"/>
  <c r="O9461" i="3" s="1"/>
  <c r="O4629" i="3" a="1"/>
  <c r="O4629" i="3" s="1"/>
  <c r="O9233" i="3" a="1"/>
  <c r="O9233" i="3" s="1"/>
  <c r="O3230" i="3" a="1"/>
  <c r="O3230" i="3" s="1"/>
  <c r="O8470" i="3" a="1"/>
  <c r="O8470" i="3" s="1"/>
  <c r="N9321" i="3" a="1"/>
  <c r="N9321" i="3" s="1"/>
  <c r="O9321" i="3" a="1"/>
  <c r="O9321" i="3" s="1"/>
  <c r="O3305" i="3" a="1"/>
  <c r="O3305" i="3" s="1"/>
  <c r="O2983" i="3" a="1"/>
  <c r="O2983" i="3" s="1"/>
  <c r="O9485" i="3" a="1"/>
  <c r="O9485" i="3" s="1"/>
  <c r="O5920" i="3" a="1"/>
  <c r="O5920" i="3" s="1"/>
  <c r="O9662" i="3" a="1"/>
  <c r="O9662" i="3" s="1"/>
  <c r="O6897" i="3" a="1"/>
  <c r="O6897" i="3" s="1"/>
  <c r="O3805" i="3" a="1"/>
  <c r="O3805" i="3" s="1"/>
  <c r="O8816" i="3" a="1"/>
  <c r="O8816" i="3" s="1"/>
  <c r="N9190" i="3" a="1"/>
  <c r="N9190" i="3" s="1"/>
  <c r="O9190" i="3" a="1"/>
  <c r="O9190" i="3" s="1"/>
  <c r="N6630" i="3" a="1"/>
  <c r="N6630" i="3" s="1"/>
  <c r="O6630" i="3" a="1"/>
  <c r="O6630" i="3" s="1"/>
  <c r="N7041" i="3" a="1"/>
  <c r="N7041" i="3" s="1"/>
  <c r="O7041" i="3" a="1"/>
  <c r="O7041" i="3" s="1"/>
  <c r="N7964" i="3" a="1"/>
  <c r="N7964" i="3" s="1"/>
  <c r="O7964" i="3" a="1"/>
  <c r="O7964" i="3" s="1"/>
  <c r="N8347" i="3" a="1"/>
  <c r="N8347" i="3" s="1"/>
  <c r="O8347" i="3" a="1"/>
  <c r="O8347" i="3" s="1"/>
  <c r="N6342" i="3" a="1"/>
  <c r="N6342" i="3" s="1"/>
  <c r="O6342" i="3" a="1"/>
  <c r="O6342" i="3" s="1"/>
  <c r="N6986" i="3" a="1"/>
  <c r="N6986" i="3" s="1"/>
  <c r="O6986" i="3" a="1"/>
  <c r="O6986" i="3" s="1"/>
  <c r="N8022" i="3" a="1"/>
  <c r="N8022" i="3" s="1"/>
  <c r="O8022" i="3" a="1"/>
  <c r="O8022" i="3" s="1"/>
  <c r="O9320" i="3" a="1"/>
  <c r="O9320" i="3" s="1"/>
  <c r="N9767" i="3" a="1"/>
  <c r="N9767" i="3" s="1"/>
  <c r="O9767" i="3" a="1"/>
  <c r="O9767" i="3" s="1"/>
  <c r="O7213" i="3" a="1"/>
  <c r="O7213" i="3" s="1"/>
  <c r="N6437" i="3" a="1"/>
  <c r="N6437" i="3" s="1"/>
  <c r="O6437" i="3" a="1"/>
  <c r="O6437" i="3" s="1"/>
  <c r="N6144" i="3" a="1"/>
  <c r="N6144" i="3" s="1"/>
  <c r="O6144" i="3" a="1"/>
  <c r="O6144" i="3" s="1"/>
  <c r="N9572" i="3" a="1"/>
  <c r="N9572" i="3" s="1"/>
  <c r="O9572" i="3" a="1"/>
  <c r="O9572" i="3" s="1"/>
  <c r="N7557" i="3" a="1"/>
  <c r="N7557" i="3" s="1"/>
  <c r="O7557" i="3" a="1"/>
  <c r="O7557" i="3" s="1"/>
  <c r="N5746" i="3" a="1"/>
  <c r="N5746" i="3" s="1"/>
  <c r="O5746" i="3" a="1"/>
  <c r="O5746" i="3" s="1"/>
  <c r="N6489" i="3" a="1"/>
  <c r="N6489" i="3" s="1"/>
  <c r="O6489" i="3" a="1"/>
  <c r="O6489" i="3" s="1"/>
  <c r="N9112" i="3" a="1"/>
  <c r="N9112" i="3" s="1"/>
  <c r="O9112" i="3" a="1"/>
  <c r="O9112" i="3" s="1"/>
  <c r="N5808" i="3" a="1"/>
  <c r="N5808" i="3" s="1"/>
  <c r="O5808" i="3" a="1"/>
  <c r="O5808" i="3" s="1"/>
  <c r="N9801" i="3" a="1"/>
  <c r="N9801" i="3" s="1"/>
  <c r="O9801" i="3" a="1"/>
  <c r="O9801" i="3" s="1"/>
  <c r="O6229" i="3" a="1"/>
  <c r="O6229" i="3" s="1"/>
  <c r="N9977" i="3" a="1"/>
  <c r="N9977" i="3" s="1"/>
  <c r="O9977" i="3" a="1"/>
  <c r="O9977" i="3" s="1"/>
  <c r="N7923" i="3" a="1"/>
  <c r="N7923" i="3" s="1"/>
  <c r="O7923" i="3" a="1"/>
  <c r="O7923" i="3" s="1"/>
  <c r="N5668" i="3" a="1"/>
  <c r="N5668" i="3" s="1"/>
  <c r="O5668" i="3" a="1"/>
  <c r="O5668" i="3" s="1"/>
  <c r="O9998" i="3" a="1"/>
  <c r="O9998" i="3" s="1"/>
  <c r="N9911" i="3" a="1"/>
  <c r="N9911" i="3" s="1"/>
  <c r="O9911" i="3" a="1"/>
  <c r="O9911" i="3" s="1"/>
  <c r="N8219" i="3" a="1"/>
  <c r="N8219" i="3" s="1"/>
  <c r="O8219" i="3" a="1"/>
  <c r="O8219" i="3" s="1"/>
  <c r="N6597" i="3" a="1"/>
  <c r="N6597" i="3" s="1"/>
  <c r="O6597" i="3" a="1"/>
  <c r="O6597" i="3" s="1"/>
  <c r="N9692" i="3" a="1"/>
  <c r="N9692" i="3" s="1"/>
  <c r="O9692" i="3" a="1"/>
  <c r="O9692" i="3" s="1"/>
  <c r="N8443" i="3" a="1"/>
  <c r="N8443" i="3" s="1"/>
  <c r="O8443" i="3" a="1"/>
  <c r="O8443" i="3" s="1"/>
  <c r="O5982" i="3" a="1"/>
  <c r="O5982" i="3" s="1"/>
  <c r="N7660" i="3" a="1"/>
  <c r="N7660" i="3" s="1"/>
  <c r="O7660" i="3" a="1"/>
  <c r="O7660" i="3" s="1"/>
  <c r="N9852" i="3" a="1"/>
  <c r="N9852" i="3" s="1"/>
  <c r="O9852" i="3" a="1"/>
  <c r="O9852" i="3" s="1"/>
  <c r="N9468" i="3" a="1"/>
  <c r="N9468" i="3" s="1"/>
  <c r="O9468" i="3" a="1"/>
  <c r="O9468" i="3" s="1"/>
  <c r="O6200" i="3" a="1"/>
  <c r="O6200" i="3" s="1"/>
  <c r="N9079" i="3" a="1"/>
  <c r="N9079" i="3" s="1"/>
  <c r="O9079" i="3" a="1"/>
  <c r="O9079" i="3" s="1"/>
  <c r="N8553" i="3" a="1"/>
  <c r="N8553" i="3" s="1"/>
  <c r="O8553" i="3" a="1"/>
  <c r="O8553" i="3" s="1"/>
  <c r="O9716" i="3" a="1"/>
  <c r="O9716" i="3" s="1"/>
  <c r="N5257" i="3" a="1"/>
  <c r="N5257" i="3" s="1"/>
  <c r="O5257" i="3" a="1"/>
  <c r="O5257" i="3" s="1"/>
  <c r="O5626" i="3" a="1"/>
  <c r="O5626" i="3" s="1"/>
  <c r="O9635" i="3" a="1"/>
  <c r="O9635" i="3" s="1"/>
  <c r="N10000" i="3" a="1"/>
  <c r="N10000" i="3" s="1"/>
  <c r="O10000" i="3" a="1"/>
  <c r="O10000" i="3" s="1"/>
  <c r="N7632" i="3" a="1"/>
  <c r="N7632" i="3" s="1"/>
  <c r="O7632" i="3" a="1"/>
  <c r="O7632" i="3" s="1"/>
  <c r="N5875" i="3" a="1"/>
  <c r="N5875" i="3" s="1"/>
  <c r="O5875" i="3" a="1"/>
  <c r="O5875" i="3" s="1"/>
  <c r="N5638" i="3" a="1"/>
  <c r="N5638" i="3" s="1"/>
  <c r="O5638" i="3" a="1"/>
  <c r="O5638" i="3" s="1"/>
  <c r="O7774" i="3" a="1"/>
  <c r="O7774" i="3" s="1"/>
  <c r="N5034" i="3" a="1"/>
  <c r="N5034" i="3" s="1"/>
  <c r="O5034" i="3" a="1"/>
  <c r="O5034" i="3" s="1"/>
  <c r="O5088" i="3" a="1"/>
  <c r="O5088" i="3" s="1"/>
  <c r="N7050" i="3" a="1"/>
  <c r="N7050" i="3" s="1"/>
  <c r="O7050" i="3" a="1"/>
  <c r="O7050" i="3" s="1"/>
  <c r="O9962" i="3" a="1"/>
  <c r="O9962" i="3" s="1"/>
  <c r="O9697" i="3" a="1"/>
  <c r="O9697" i="3" s="1"/>
  <c r="N5781" i="3" a="1"/>
  <c r="N5781" i="3" s="1"/>
  <c r="O5781" i="3" a="1"/>
  <c r="O5781" i="3" s="1"/>
  <c r="N5429" i="3" a="1"/>
  <c r="N5429" i="3" s="1"/>
  <c r="O5429" i="3" a="1"/>
  <c r="O5429" i="3" s="1"/>
  <c r="N8377" i="3" a="1"/>
  <c r="N8377" i="3" s="1"/>
  <c r="O8377" i="3" a="1"/>
  <c r="O8377" i="3" s="1"/>
  <c r="N5361" i="3" a="1"/>
  <c r="N5361" i="3" s="1"/>
  <c r="O5361" i="3" a="1"/>
  <c r="O5361" i="3" s="1"/>
  <c r="N5326" i="3" a="1"/>
  <c r="N5326" i="3" s="1"/>
  <c r="O5326" i="3" a="1"/>
  <c r="O5326" i="3" s="1"/>
  <c r="N9224" i="3" a="1"/>
  <c r="N9224" i="3" s="1"/>
  <c r="O9224" i="3" a="1"/>
  <c r="O9224" i="3" s="1"/>
  <c r="N9215" i="3" a="1"/>
  <c r="N9215" i="3" s="1"/>
  <c r="O9215" i="3" a="1"/>
  <c r="O9215" i="3" s="1"/>
  <c r="O6308" i="3" a="1"/>
  <c r="O6308" i="3" s="1"/>
  <c r="N5053" i="3" a="1"/>
  <c r="N5053" i="3" s="1"/>
  <c r="O5053" i="3" a="1"/>
  <c r="O5053" i="3" s="1"/>
  <c r="N6699" i="3" a="1"/>
  <c r="N6699" i="3" s="1"/>
  <c r="O6699" i="3" a="1"/>
  <c r="O6699" i="3" s="1"/>
  <c r="O5304" i="3" a="1"/>
  <c r="O5304" i="3" s="1"/>
  <c r="O9707" i="3" a="1"/>
  <c r="O9707" i="3" s="1"/>
  <c r="O9238" i="3" a="1"/>
  <c r="O9238" i="3" s="1"/>
  <c r="N5055" i="3" a="1"/>
  <c r="N5055" i="3" s="1"/>
  <c r="O5055" i="3" a="1"/>
  <c r="O5055" i="3" s="1"/>
  <c r="O5300" i="3" a="1"/>
  <c r="O5300" i="3" s="1"/>
  <c r="O8707" i="3" a="1"/>
  <c r="O8707" i="3" s="1"/>
  <c r="O5718" i="3" a="1"/>
  <c r="O5718" i="3" s="1"/>
  <c r="N8362" i="3" a="1"/>
  <c r="N8362" i="3" s="1"/>
  <c r="O8362" i="3" a="1"/>
  <c r="O8362" i="3" s="1"/>
  <c r="N8504" i="3" a="1"/>
  <c r="N8504" i="3" s="1"/>
  <c r="O8504" i="3" a="1"/>
  <c r="O8504" i="3" s="1"/>
  <c r="N7767" i="3" a="1"/>
  <c r="N7767" i="3" s="1"/>
  <c r="O7767" i="3" a="1"/>
  <c r="O7767" i="3" s="1"/>
  <c r="O6097" i="3" a="1"/>
  <c r="O6097" i="3" s="1"/>
  <c r="N8406" i="3" a="1"/>
  <c r="N8406" i="3" s="1"/>
  <c r="O8406" i="3" a="1"/>
  <c r="O8406" i="3" s="1"/>
  <c r="N7273" i="3" a="1"/>
  <c r="N7273" i="3" s="1"/>
  <c r="O7273" i="3" a="1"/>
  <c r="O7273" i="3" s="1"/>
  <c r="O8803" i="3" a="1"/>
  <c r="O8803" i="3" s="1"/>
  <c r="N8102" i="3" a="1"/>
  <c r="N8102" i="3" s="1"/>
  <c r="O8102" i="3" a="1"/>
  <c r="O8102" i="3" s="1"/>
  <c r="N6439" i="3" a="1"/>
  <c r="N6439" i="3" s="1"/>
  <c r="O6439" i="3" a="1"/>
  <c r="O6439" i="3" s="1"/>
  <c r="N8592" i="3" a="1"/>
  <c r="N8592" i="3" s="1"/>
  <c r="O8592" i="3" a="1"/>
  <c r="O8592" i="3" s="1"/>
  <c r="N8114" i="3" a="1"/>
  <c r="N8114" i="3" s="1"/>
  <c r="O8114" i="3" a="1"/>
  <c r="O8114" i="3" s="1"/>
  <c r="O6159" i="3" a="1"/>
  <c r="O6159" i="3" s="1"/>
  <c r="N7869" i="3" a="1"/>
  <c r="N7869" i="3" s="1"/>
  <c r="O6191" i="3" a="1"/>
  <c r="O6191" i="3" s="1"/>
  <c r="N5645" i="3" a="1"/>
  <c r="N5645" i="3" s="1"/>
  <c r="O5645" i="3" a="1"/>
  <c r="O5645" i="3" s="1"/>
  <c r="N7848" i="3" a="1"/>
  <c r="N7848" i="3" s="1"/>
  <c r="O7848" i="3" a="1"/>
  <c r="O7848" i="3" s="1"/>
  <c r="O8684" i="3" a="1"/>
  <c r="O8684" i="3" s="1"/>
  <c r="N9229" i="3" a="1"/>
  <c r="N9229" i="3" s="1"/>
  <c r="O9229" i="3" a="1"/>
  <c r="O9229" i="3" s="1"/>
  <c r="N8009" i="3" a="1"/>
  <c r="N8009" i="3" s="1"/>
  <c r="O8009" i="3" a="1"/>
  <c r="O8009" i="3" s="1"/>
  <c r="N7336" i="3" a="1"/>
  <c r="N7336" i="3" s="1"/>
  <c r="O7336" i="3" a="1"/>
  <c r="O7336" i="3" s="1"/>
  <c r="N6599" i="3" a="1"/>
  <c r="N6599" i="3" s="1"/>
  <c r="O6599" i="3" a="1"/>
  <c r="O6599" i="3" s="1"/>
  <c r="O5402" i="3" a="1"/>
  <c r="O5402" i="3" s="1"/>
  <c r="N6360" i="3" a="1"/>
  <c r="N6360" i="3" s="1"/>
  <c r="O6360" i="3" a="1"/>
  <c r="O6360" i="3" s="1"/>
  <c r="N5037" i="3" a="1"/>
  <c r="N5037" i="3" s="1"/>
  <c r="O5037" i="3" a="1"/>
  <c r="O5037" i="3" s="1"/>
  <c r="N8171" i="3" a="1"/>
  <c r="N8171" i="3" s="1"/>
  <c r="O8171" i="3" a="1"/>
  <c r="O8171" i="3" s="1"/>
  <c r="O6780" i="3" a="1"/>
  <c r="O6780" i="3" s="1"/>
  <c r="N6028" i="3" a="1"/>
  <c r="N6028" i="3" s="1"/>
  <c r="O6028" i="3" a="1"/>
  <c r="O6028" i="3" s="1"/>
  <c r="N7388" i="3" a="1"/>
  <c r="N7388" i="3" s="1"/>
  <c r="O7388" i="3" a="1"/>
  <c r="O7388" i="3" s="1"/>
  <c r="N7856" i="3" a="1"/>
  <c r="N7856" i="3" s="1"/>
  <c r="O7856" i="3" a="1"/>
  <c r="O7856" i="3" s="1"/>
  <c r="N6503" i="3" a="1"/>
  <c r="N6503" i="3" s="1"/>
  <c r="O6503" i="3" a="1"/>
  <c r="O6503" i="3" s="1"/>
  <c r="N4882" i="3" a="1"/>
  <c r="N4882" i="3" s="1"/>
  <c r="O4882" i="3" a="1"/>
  <c r="O4882" i="3" s="1"/>
  <c r="O8567" i="3" a="1"/>
  <c r="O8567" i="3" s="1"/>
  <c r="N8072" i="3" a="1"/>
  <c r="N8072" i="3" s="1"/>
  <c r="O8072" i="3" a="1"/>
  <c r="O8072" i="3" s="1"/>
  <c r="O6230" i="3" a="1"/>
  <c r="O6230" i="3" s="1"/>
  <c r="N6963" i="3" a="1"/>
  <c r="N6963" i="3" s="1"/>
  <c r="O6963" i="3" a="1"/>
  <c r="O6963" i="3" s="1"/>
  <c r="N7654" i="3" a="1"/>
  <c r="N7654" i="3" s="1"/>
  <c r="O7654" i="3" a="1"/>
  <c r="O7654" i="3" s="1"/>
  <c r="N8462" i="3" a="1"/>
  <c r="N8462" i="3" s="1"/>
  <c r="O8462" i="3" a="1"/>
  <c r="O8462" i="3" s="1"/>
  <c r="N7061" i="3" a="1"/>
  <c r="N7061" i="3" s="1"/>
  <c r="O7061" i="3" a="1"/>
  <c r="O7061" i="3" s="1"/>
  <c r="O7338" i="3" a="1"/>
  <c r="O7338" i="3" s="1"/>
  <c r="N6061" i="3" a="1"/>
  <c r="N6061" i="3" s="1"/>
  <c r="O6061" i="3" a="1"/>
  <c r="O6061" i="3" s="1"/>
  <c r="O6135" i="3" a="1"/>
  <c r="O6135" i="3" s="1"/>
  <c r="N6837" i="3" a="1"/>
  <c r="N6837" i="3" s="1"/>
  <c r="O6837" i="3" a="1"/>
  <c r="O6837" i="3" s="1"/>
  <c r="O7758" i="3" a="1"/>
  <c r="O7758" i="3" s="1"/>
  <c r="N6575" i="3" a="1"/>
  <c r="N6575" i="3" s="1"/>
  <c r="O6575" i="3" a="1"/>
  <c r="O6575" i="3" s="1"/>
  <c r="N7296" i="3" a="1"/>
  <c r="N7296" i="3" s="1"/>
  <c r="O7296" i="3" a="1"/>
  <c r="O7296" i="3" s="1"/>
  <c r="N5919" i="3" a="1"/>
  <c r="N5919" i="3" s="1"/>
  <c r="O5919" i="3" a="1"/>
  <c r="O5919" i="3" s="1"/>
  <c r="O5604" i="3" a="1"/>
  <c r="O5604" i="3" s="1"/>
  <c r="N6651" i="3" a="1"/>
  <c r="N6651" i="3" s="1"/>
  <c r="O6651" i="3" a="1"/>
  <c r="O6651" i="3" s="1"/>
  <c r="N5797" i="3" a="1"/>
  <c r="N5797" i="3" s="1"/>
  <c r="O5797" i="3" a="1"/>
  <c r="O5797" i="3" s="1"/>
  <c r="N4974" i="3" a="1"/>
  <c r="N4974" i="3" s="1"/>
  <c r="O4974" i="3" a="1"/>
  <c r="O4974" i="3" s="1"/>
  <c r="O4903" i="3" a="1"/>
  <c r="O4903" i="3" s="1"/>
  <c r="O7238" i="3" a="1"/>
  <c r="O7238" i="3" s="1"/>
  <c r="N6320" i="3" a="1"/>
  <c r="N6320" i="3" s="1"/>
  <c r="O6320" i="3" a="1"/>
  <c r="O6320" i="3" s="1"/>
  <c r="O7391" i="3" a="1"/>
  <c r="O7391" i="3" s="1"/>
  <c r="O6036" i="3" a="1"/>
  <c r="O6036" i="3" s="1"/>
  <c r="O6494" i="3" a="1"/>
  <c r="O6494" i="3" s="1"/>
  <c r="O5206" i="3" a="1"/>
  <c r="O5206" i="3" s="1"/>
  <c r="N5488" i="3" a="1"/>
  <c r="N5488" i="3" s="1"/>
  <c r="O5488" i="3" a="1"/>
  <c r="O5488" i="3" s="1"/>
  <c r="O5422" i="3" a="1"/>
  <c r="O5422" i="3" s="1"/>
  <c r="O6319" i="3" a="1"/>
  <c r="O6319" i="3" s="1"/>
  <c r="O5145" i="3" a="1"/>
  <c r="O5145" i="3" s="1"/>
  <c r="N5115" i="3" a="1"/>
  <c r="N5115" i="3" s="1"/>
  <c r="O5115" i="3" a="1"/>
  <c r="O5115" i="3" s="1"/>
  <c r="O5007" i="3" a="1"/>
  <c r="O5007" i="3" s="1"/>
  <c r="O5186" i="3" a="1"/>
  <c r="O5186" i="3" s="1"/>
  <c r="O5091" i="3" a="1"/>
  <c r="O5091" i="3" s="1"/>
  <c r="O5704" i="3" a="1"/>
  <c r="O5704" i="3" s="1"/>
  <c r="N5917" i="3" a="1"/>
  <c r="N5917" i="3" s="1"/>
  <c r="O5917" i="3" a="1"/>
  <c r="O5917" i="3" s="1"/>
  <c r="O5013" i="3" a="1"/>
  <c r="O5013" i="3" s="1"/>
  <c r="O5166" i="3" a="1"/>
  <c r="O5166" i="3" s="1"/>
  <c r="O5399" i="3" a="1"/>
  <c r="O5399" i="3" s="1"/>
  <c r="O5351" i="3" a="1"/>
  <c r="O5351" i="3" s="1"/>
  <c r="O5301" i="3" a="1"/>
  <c r="O5301" i="3" s="1"/>
  <c r="O5229" i="3" a="1"/>
  <c r="O5229" i="3" s="1"/>
  <c r="O4883" i="3" a="1"/>
  <c r="O4883" i="3" s="1"/>
  <c r="O4931" i="3" a="1"/>
  <c r="O4931" i="3" s="1"/>
  <c r="O6025" i="3" a="1"/>
  <c r="O6025" i="3" s="1"/>
  <c r="O5573" i="3" a="1"/>
  <c r="O5573" i="3" s="1"/>
  <c r="O7376" i="3" a="1"/>
  <c r="O7376" i="3" s="1"/>
  <c r="N7698" i="3" a="1"/>
  <c r="N7698" i="3" s="1"/>
  <c r="O7698" i="3" a="1"/>
  <c r="O7698" i="3" s="1"/>
  <c r="O5864" i="3" a="1"/>
  <c r="O5864" i="3" s="1"/>
  <c r="O6481" i="3" a="1"/>
  <c r="O6481" i="3" s="1"/>
  <c r="O7065" i="3" a="1"/>
  <c r="O7065" i="3" s="1"/>
  <c r="O7867" i="3" a="1"/>
  <c r="O7867" i="3" s="1"/>
  <c r="O6082" i="3" a="1"/>
  <c r="O6082" i="3" s="1"/>
  <c r="O7222" i="3" a="1"/>
  <c r="O7222" i="3" s="1"/>
  <c r="O7581" i="3" a="1"/>
  <c r="O7581" i="3" s="1"/>
  <c r="O7643" i="3" a="1"/>
  <c r="O7643" i="3" s="1"/>
  <c r="O8080" i="3" a="1"/>
  <c r="O8080" i="3" s="1"/>
  <c r="O9180" i="3" a="1"/>
  <c r="O9180" i="3" s="1"/>
  <c r="O7783" i="3" a="1"/>
  <c r="O7783" i="3" s="1"/>
  <c r="O8501" i="3" a="1"/>
  <c r="O8501" i="3" s="1"/>
  <c r="O8896" i="3" a="1"/>
  <c r="O8896" i="3" s="1"/>
  <c r="O8416" i="3" a="1"/>
  <c r="O8416" i="3" s="1"/>
  <c r="O7593" i="3" a="1"/>
  <c r="O7593" i="3" s="1"/>
  <c r="O8366" i="3" a="1"/>
  <c r="O8366" i="3" s="1"/>
  <c r="O9494" i="3" a="1"/>
  <c r="O9494" i="3" s="1"/>
  <c r="O8996" i="3" a="1"/>
  <c r="O8996" i="3" s="1"/>
  <c r="O9914" i="3" a="1"/>
  <c r="O9914" i="3" s="1"/>
  <c r="O9910" i="3" a="1"/>
  <c r="O9910" i="3" s="1"/>
  <c r="O5719" i="3" a="1"/>
  <c r="O5719" i="3" s="1"/>
  <c r="O9108" i="3" a="1"/>
  <c r="O9108" i="3" s="1"/>
  <c r="O9802" i="3" a="1"/>
  <c r="O9802" i="3" s="1"/>
  <c r="O5494" i="3" a="1"/>
  <c r="O5494" i="3" s="1"/>
  <c r="N7795" i="3" a="1"/>
  <c r="N7795" i="3" s="1"/>
  <c r="O7795" i="3" a="1"/>
  <c r="O7795" i="3" s="1"/>
  <c r="O8300" i="3" a="1"/>
  <c r="O8300" i="3" s="1"/>
  <c r="O4968" i="3" a="1"/>
  <c r="O4968" i="3" s="1"/>
  <c r="O6657" i="3" a="1"/>
  <c r="O6657" i="3" s="1"/>
  <c r="O6345" i="3" a="1"/>
  <c r="O6345" i="3" s="1"/>
  <c r="N9498" i="3" a="1"/>
  <c r="N9498" i="3" s="1"/>
  <c r="O9498" i="3" a="1"/>
  <c r="O9498" i="3" s="1"/>
  <c r="O8172" i="3" a="1"/>
  <c r="O8172" i="3" s="1"/>
  <c r="N9137" i="3" a="1"/>
  <c r="N9137" i="3" s="1"/>
  <c r="O9137" i="3" a="1"/>
  <c r="O9137" i="3" s="1"/>
  <c r="N9272" i="3" a="1"/>
  <c r="N9272" i="3" s="1"/>
  <c r="O9272" i="3" a="1"/>
  <c r="O9272" i="3" s="1"/>
  <c r="O7673" i="3" a="1"/>
  <c r="O7673" i="3" s="1"/>
  <c r="O8649" i="3" a="1"/>
  <c r="O8649" i="3" s="1"/>
  <c r="O2660" i="3" a="1"/>
  <c r="O2660" i="3" s="1"/>
  <c r="O2930" i="3" a="1"/>
  <c r="O2930" i="3" s="1"/>
  <c r="N2930" i="3" a="1"/>
  <c r="N2930" i="3" s="1"/>
  <c r="O4595" i="3" a="1"/>
  <c r="O4595" i="3" s="1"/>
  <c r="N4595" i="3" a="1"/>
  <c r="N4595" i="3" s="1"/>
  <c r="O7844" i="3" a="1"/>
  <c r="O7844" i="3" s="1"/>
  <c r="O9677" i="3" a="1"/>
  <c r="O9677" i="3" s="1"/>
  <c r="O8078" i="3" a="1"/>
  <c r="O8078" i="3" s="1"/>
  <c r="O7411" i="3" a="1"/>
  <c r="O7411" i="3" s="1"/>
  <c r="O4375" i="3" a="1"/>
  <c r="O4375" i="3" s="1"/>
  <c r="O9302" i="3" a="1"/>
  <c r="O9302" i="3" s="1"/>
  <c r="O7662" i="3" a="1"/>
  <c r="O7662" i="3" s="1"/>
  <c r="O3276" i="3" a="1"/>
  <c r="O3276" i="3" s="1"/>
  <c r="O9151" i="3" a="1"/>
  <c r="O9151" i="3" s="1"/>
  <c r="O6927" i="3" a="1"/>
  <c r="O6927" i="3" s="1"/>
  <c r="O6709" i="3" a="1"/>
  <c r="O6709" i="3" s="1"/>
  <c r="O4056" i="3" a="1"/>
  <c r="O4056" i="3" s="1"/>
  <c r="O9386" i="3" a="1"/>
  <c r="O9386" i="3" s="1"/>
  <c r="O2998" i="3" a="1"/>
  <c r="O2998" i="3" s="1"/>
  <c r="N4827" i="3" a="1"/>
  <c r="N4827" i="3" s="1"/>
  <c r="N4201" i="3" a="1"/>
  <c r="N4201" i="3" s="1"/>
  <c r="O4695" i="3" a="1"/>
  <c r="O4695" i="3" s="1"/>
  <c r="N8471" i="3" a="1"/>
  <c r="N8471" i="3" s="1"/>
  <c r="O8471" i="3" a="1"/>
  <c r="O8471" i="3" s="1"/>
  <c r="O9368" i="3" a="1"/>
  <c r="O9368" i="3" s="1"/>
  <c r="N6770" i="3" a="1"/>
  <c r="N6770" i="3" s="1"/>
  <c r="O6770" i="3" a="1"/>
  <c r="O6770" i="3" s="1"/>
  <c r="N8403" i="3" a="1"/>
  <c r="N8403" i="3" s="1"/>
  <c r="O8403" i="3" a="1"/>
  <c r="O8403" i="3" s="1"/>
  <c r="N7292" i="3" a="1"/>
  <c r="N7292" i="3" s="1"/>
  <c r="O7292" i="3" a="1"/>
  <c r="O7292" i="3" s="1"/>
  <c r="N7085" i="3" a="1"/>
  <c r="N7085" i="3" s="1"/>
  <c r="O7085" i="3" a="1"/>
  <c r="O7085" i="3" s="1"/>
  <c r="O9413" i="3" a="1"/>
  <c r="O9413" i="3" s="1"/>
  <c r="N5796" i="3" a="1"/>
  <c r="N5796" i="3" s="1"/>
  <c r="O5796" i="3" a="1"/>
  <c r="O5796" i="3" s="1"/>
  <c r="O7432" i="3" a="1"/>
  <c r="O7432" i="3" s="1"/>
  <c r="N4908" i="3" a="1"/>
  <c r="N4908" i="3" s="1"/>
  <c r="O4908" i="3" a="1"/>
  <c r="O4908" i="3" s="1"/>
  <c r="N7187" i="3" a="1"/>
  <c r="N7187" i="3" s="1"/>
  <c r="O7187" i="3" a="1"/>
  <c r="O7187" i="3" s="1"/>
  <c r="N9514" i="3" a="1"/>
  <c r="N9514" i="3" s="1"/>
  <c r="O9514" i="3" a="1"/>
  <c r="O9514" i="3" s="1"/>
  <c r="N8925" i="3" a="1"/>
  <c r="N8925" i="3" s="1"/>
  <c r="O8925" i="3" a="1"/>
  <c r="O8925" i="3" s="1"/>
  <c r="N6457" i="3" a="1"/>
  <c r="N6457" i="3" s="1"/>
  <c r="O6457" i="3" a="1"/>
  <c r="O6457" i="3" s="1"/>
  <c r="N7667" i="3" a="1"/>
  <c r="N7667" i="3" s="1"/>
  <c r="O7667" i="3" a="1"/>
  <c r="O7667" i="3" s="1"/>
  <c r="N6593" i="3" a="1"/>
  <c r="N6593" i="3" s="1"/>
  <c r="O6593" i="3" a="1"/>
  <c r="O6593" i="3" s="1"/>
  <c r="N7001" i="3" a="1"/>
  <c r="N7001" i="3" s="1"/>
  <c r="O7001" i="3" a="1"/>
  <c r="O7001" i="3" s="1"/>
  <c r="N9775" i="3" a="1"/>
  <c r="N9775" i="3" s="1"/>
  <c r="O9775" i="3" a="1"/>
  <c r="O9775" i="3" s="1"/>
  <c r="N6225" i="3" a="1"/>
  <c r="N6225" i="3" s="1"/>
  <c r="O6225" i="3" a="1"/>
  <c r="O6225" i="3" s="1"/>
  <c r="N5531" i="3" a="1"/>
  <c r="N5531" i="3" s="1"/>
  <c r="N6732" i="3" a="1"/>
  <c r="N6732" i="3" s="1"/>
  <c r="O6732" i="3" a="1"/>
  <c r="O6732" i="3" s="1"/>
  <c r="O5583" i="3" a="1"/>
  <c r="O5583" i="3" s="1"/>
  <c r="N5116" i="3" a="1"/>
  <c r="N5116" i="3" s="1"/>
  <c r="O5116" i="3" a="1"/>
  <c r="O5116" i="3" s="1"/>
  <c r="N5760" i="3" a="1"/>
  <c r="N5760" i="3" s="1"/>
  <c r="O5760" i="3" a="1"/>
  <c r="O5760" i="3" s="1"/>
  <c r="N9538" i="3" a="1"/>
  <c r="N9538" i="3" s="1"/>
  <c r="O9538" i="3" a="1"/>
  <c r="O9538" i="3" s="1"/>
  <c r="N8690" i="3" a="1"/>
  <c r="N8690" i="3" s="1"/>
  <c r="O8690" i="3" a="1"/>
  <c r="O8690" i="3" s="1"/>
  <c r="N7912" i="3" a="1"/>
  <c r="N7912" i="3" s="1"/>
  <c r="O7912" i="3" a="1"/>
  <c r="O7912" i="3" s="1"/>
  <c r="N5410" i="3" a="1"/>
  <c r="N5410" i="3" s="1"/>
  <c r="O5410" i="3" a="1"/>
  <c r="O5410" i="3" s="1"/>
  <c r="N6321" i="3" a="1"/>
  <c r="N6321" i="3" s="1"/>
  <c r="O6321" i="3" a="1"/>
  <c r="O6321" i="3" s="1"/>
  <c r="N9918" i="3" a="1"/>
  <c r="N9918" i="3" s="1"/>
  <c r="O9918" i="3" a="1"/>
  <c r="O9918" i="3" s="1"/>
  <c r="N9545" i="3" a="1"/>
  <c r="N9545" i="3" s="1"/>
  <c r="O9545" i="3" a="1"/>
  <c r="O9545" i="3" s="1"/>
  <c r="N9173" i="3" a="1"/>
  <c r="N9173" i="3" s="1"/>
  <c r="O9173" i="3" a="1"/>
  <c r="O9173" i="3" s="1"/>
  <c r="N7032" i="3" a="1"/>
  <c r="N7032" i="3" s="1"/>
  <c r="O7032" i="3" a="1"/>
  <c r="O7032" i="3" s="1"/>
  <c r="N5056" i="3" a="1"/>
  <c r="N5056" i="3" s="1"/>
  <c r="O5056" i="3" a="1"/>
  <c r="O5056" i="3" s="1"/>
  <c r="N5324" i="3" a="1"/>
  <c r="N5324" i="3" s="1"/>
  <c r="N5192" i="3" a="1"/>
  <c r="N5192" i="3" s="1"/>
  <c r="O5192" i="3" a="1"/>
  <c r="O5192" i="3" s="1"/>
  <c r="N9174" i="3" a="1"/>
  <c r="N9174" i="3" s="1"/>
  <c r="O9174" i="3" a="1"/>
  <c r="O9174" i="3" s="1"/>
  <c r="N9782" i="3" a="1"/>
  <c r="N9782" i="3" s="1"/>
  <c r="O9782" i="3" a="1"/>
  <c r="O9782" i="3" s="1"/>
  <c r="O9976" i="3" a="1"/>
  <c r="O9976" i="3" s="1"/>
  <c r="N8671" i="3" a="1"/>
  <c r="N8671" i="3" s="1"/>
  <c r="O8671" i="3" a="1"/>
  <c r="O8671" i="3" s="1"/>
  <c r="N8493" i="3" a="1"/>
  <c r="N8493" i="3" s="1"/>
  <c r="O8493" i="3" a="1"/>
  <c r="O8493" i="3" s="1"/>
  <c r="O5249" i="3" a="1"/>
  <c r="O5249" i="3" s="1"/>
  <c r="N5804" i="3" a="1"/>
  <c r="N5804" i="3" s="1"/>
  <c r="O5804" i="3" a="1"/>
  <c r="O5804" i="3" s="1"/>
  <c r="O9425" i="3" a="1"/>
  <c r="O9425" i="3" s="1"/>
  <c r="N5547" i="3" a="1"/>
  <c r="N5547" i="3" s="1"/>
  <c r="O5547" i="3" a="1"/>
  <c r="O5547" i="3" s="1"/>
  <c r="N6206" i="3" a="1"/>
  <c r="N6206" i="3" s="1"/>
  <c r="O6206" i="3" a="1"/>
  <c r="O6206" i="3" s="1"/>
  <c r="N9739" i="3" a="1"/>
  <c r="N9739" i="3" s="1"/>
  <c r="O9739" i="3" a="1"/>
  <c r="O9739" i="3" s="1"/>
  <c r="N9567" i="3" a="1"/>
  <c r="N9567" i="3" s="1"/>
  <c r="O9567" i="3" a="1"/>
  <c r="O9567" i="3" s="1"/>
  <c r="O5108" i="3" a="1"/>
  <c r="O5108" i="3" s="1"/>
  <c r="N5782" i="3" a="1"/>
  <c r="N5782" i="3" s="1"/>
  <c r="O5782" i="3" a="1"/>
  <c r="O5782" i="3" s="1"/>
  <c r="N6900" i="3" a="1"/>
  <c r="N6900" i="3" s="1"/>
  <c r="N9989" i="3" a="1"/>
  <c r="N9989" i="3" s="1"/>
  <c r="O9989" i="3" a="1"/>
  <c r="O9989" i="3" s="1"/>
  <c r="N7422" i="3" a="1"/>
  <c r="N7422" i="3" s="1"/>
  <c r="O7422" i="3" a="1"/>
  <c r="O7422" i="3" s="1"/>
  <c r="N7234" i="3" a="1"/>
  <c r="N7234" i="3" s="1"/>
  <c r="O7234" i="3" a="1"/>
  <c r="O7234" i="3" s="1"/>
  <c r="N6138" i="3" a="1"/>
  <c r="N6138" i="3" s="1"/>
  <c r="O6138" i="3" a="1"/>
  <c r="O6138" i="3" s="1"/>
  <c r="O5660" i="3" a="1"/>
  <c r="O5660" i="3" s="1"/>
  <c r="N5284" i="3" a="1"/>
  <c r="N5284" i="3" s="1"/>
  <c r="O5284" i="3" a="1"/>
  <c r="O5284" i="3" s="1"/>
  <c r="N6687" i="3" a="1"/>
  <c r="N6687" i="3" s="1"/>
  <c r="O6687" i="3" a="1"/>
  <c r="O6687" i="3" s="1"/>
  <c r="N5474" i="3" a="1"/>
  <c r="N5474" i="3" s="1"/>
  <c r="N9427" i="3" a="1"/>
  <c r="N9427" i="3" s="1"/>
  <c r="O9427" i="3" a="1"/>
  <c r="O9427" i="3" s="1"/>
  <c r="N6647" i="3" a="1"/>
  <c r="N6647" i="3" s="1"/>
  <c r="O6647" i="3" a="1"/>
  <c r="O6647" i="3" s="1"/>
  <c r="N9693" i="3" a="1"/>
  <c r="N9693" i="3" s="1"/>
  <c r="O9693" i="3" a="1"/>
  <c r="O9693" i="3" s="1"/>
  <c r="N8951" i="3" a="1"/>
  <c r="N8951" i="3" s="1"/>
  <c r="O8951" i="3" a="1"/>
  <c r="O8951" i="3" s="1"/>
  <c r="N6513" i="3" a="1"/>
  <c r="N6513" i="3" s="1"/>
  <c r="O6513" i="3" a="1"/>
  <c r="O6513" i="3" s="1"/>
  <c r="N6855" i="3" a="1"/>
  <c r="N6855" i="3" s="1"/>
  <c r="O6855" i="3" a="1"/>
  <c r="O6855" i="3" s="1"/>
  <c r="N9395" i="3" a="1"/>
  <c r="N9395" i="3" s="1"/>
  <c r="N6365" i="3" a="1"/>
  <c r="N6365" i="3" s="1"/>
  <c r="O6365" i="3" a="1"/>
  <c r="O6365" i="3" s="1"/>
  <c r="N4972" i="3" a="1"/>
  <c r="N4972" i="3" s="1"/>
  <c r="O4972" i="3" a="1"/>
  <c r="O4972" i="3" s="1"/>
  <c r="N7751" i="3" a="1"/>
  <c r="N7751" i="3" s="1"/>
  <c r="O7751" i="3" a="1"/>
  <c r="O7751" i="3" s="1"/>
  <c r="N6134" i="3" a="1"/>
  <c r="N6134" i="3" s="1"/>
  <c r="O6134" i="3" a="1"/>
  <c r="O6134" i="3" s="1"/>
  <c r="N6673" i="3" a="1"/>
  <c r="N6673" i="3" s="1"/>
  <c r="O6673" i="3" a="1"/>
  <c r="O6673" i="3" s="1"/>
  <c r="O9946" i="3" a="1"/>
  <c r="O9946" i="3" s="1"/>
  <c r="N9646" i="3" a="1"/>
  <c r="N9646" i="3" s="1"/>
  <c r="O9646" i="3" a="1"/>
  <c r="O9646" i="3" s="1"/>
  <c r="O8373" i="3" a="1"/>
  <c r="O8373" i="3" s="1"/>
  <c r="O6017" i="3" a="1"/>
  <c r="O6017" i="3" s="1"/>
  <c r="N8405" i="3" a="1"/>
  <c r="N8405" i="3" s="1"/>
  <c r="O8405" i="3" a="1"/>
  <c r="O8405" i="3" s="1"/>
  <c r="N5998" i="3" a="1"/>
  <c r="N5998" i="3" s="1"/>
  <c r="O5998" i="3" a="1"/>
  <c r="O5998" i="3" s="1"/>
  <c r="N6643" i="3" a="1"/>
  <c r="N6643" i="3" s="1"/>
  <c r="O6643" i="3" a="1"/>
  <c r="O6643" i="3" s="1"/>
  <c r="N9699" i="3" a="1"/>
  <c r="N9699" i="3" s="1"/>
  <c r="O9699" i="3" a="1"/>
  <c r="O9699" i="3" s="1"/>
  <c r="O9618" i="3" a="1"/>
  <c r="O9618" i="3" s="1"/>
  <c r="O6419" i="3" a="1"/>
  <c r="O6419" i="3" s="1"/>
  <c r="N8442" i="3" a="1"/>
  <c r="N8442" i="3" s="1"/>
  <c r="O8442" i="3" a="1"/>
  <c r="O8442" i="3" s="1"/>
  <c r="N6757" i="3" a="1"/>
  <c r="N6757" i="3" s="1"/>
  <c r="O6757" i="3" a="1"/>
  <c r="O6757" i="3" s="1"/>
  <c r="N7678" i="3" a="1"/>
  <c r="N7678" i="3" s="1"/>
  <c r="O7678" i="3" a="1"/>
  <c r="O7678" i="3" s="1"/>
  <c r="N7184" i="3" a="1"/>
  <c r="N7184" i="3" s="1"/>
  <c r="O7184" i="3" a="1"/>
  <c r="O7184" i="3" s="1"/>
  <c r="O7501" i="3" a="1"/>
  <c r="O7501" i="3" s="1"/>
  <c r="N5741" i="3" a="1"/>
  <c r="N5741" i="3" s="1"/>
  <c r="O5741" i="3" a="1"/>
  <c r="O5741" i="3" s="1"/>
  <c r="N7278" i="3" a="1"/>
  <c r="N7278" i="3" s="1"/>
  <c r="O7278" i="3" a="1"/>
  <c r="O7278" i="3" s="1"/>
  <c r="N6535" i="3" a="1"/>
  <c r="N6535" i="3" s="1"/>
  <c r="O6535" i="3" a="1"/>
  <c r="O6535" i="3" s="1"/>
  <c r="O8157" i="3" a="1"/>
  <c r="O8157" i="3" s="1"/>
  <c r="N8523" i="3" a="1"/>
  <c r="N8523" i="3" s="1"/>
  <c r="O8523" i="3" a="1"/>
  <c r="O8523" i="3" s="1"/>
  <c r="N7683" i="3" a="1"/>
  <c r="N7683" i="3" s="1"/>
  <c r="O7683" i="3" a="1"/>
  <c r="O7683" i="3" s="1"/>
  <c r="O6339" i="3" a="1"/>
  <c r="O6339" i="3" s="1"/>
  <c r="N8711" i="3" a="1"/>
  <c r="N8711" i="3" s="1"/>
  <c r="O8711" i="3" a="1"/>
  <c r="O8711" i="3" s="1"/>
  <c r="N9105" i="3" a="1"/>
  <c r="N9105" i="3" s="1"/>
  <c r="O9105" i="3" a="1"/>
  <c r="O9105" i="3" s="1"/>
  <c r="N6438" i="3" a="1"/>
  <c r="N6438" i="3" s="1"/>
  <c r="O6438" i="3" a="1"/>
  <c r="O6438" i="3" s="1"/>
  <c r="N8921" i="3" a="1"/>
  <c r="N8921" i="3" s="1"/>
  <c r="O8921" i="3" a="1"/>
  <c r="O8921" i="3" s="1"/>
  <c r="N8429" i="3" a="1"/>
  <c r="N8429" i="3" s="1"/>
  <c r="O8429" i="3" a="1"/>
  <c r="O8429" i="3" s="1"/>
  <c r="N9863" i="3" a="1"/>
  <c r="N9863" i="3" s="1"/>
  <c r="O9863" i="3" a="1"/>
  <c r="O9863" i="3" s="1"/>
  <c r="O5740" i="3" a="1"/>
  <c r="O5740" i="3" s="1"/>
  <c r="O9176" i="3" a="1"/>
  <c r="O9176" i="3" s="1"/>
  <c r="N5649" i="3" a="1"/>
  <c r="N5649" i="3" s="1"/>
  <c r="O5649" i="3" a="1"/>
  <c r="O5649" i="3" s="1"/>
  <c r="N7978" i="3" a="1"/>
  <c r="N7978" i="3" s="1"/>
  <c r="O7978" i="3" a="1"/>
  <c r="O7978" i="3" s="1"/>
  <c r="N7862" i="3" a="1"/>
  <c r="N7862" i="3" s="1"/>
  <c r="O7862" i="3" a="1"/>
  <c r="O7862" i="3" s="1"/>
  <c r="O8073" i="3" a="1"/>
  <c r="O8073" i="3" s="1"/>
  <c r="N7171" i="3" a="1"/>
  <c r="N7171" i="3" s="1"/>
  <c r="O7171" i="3" a="1"/>
  <c r="O7171" i="3" s="1"/>
  <c r="N6215" i="3" a="1"/>
  <c r="N6215" i="3" s="1"/>
  <c r="O6215" i="3" a="1"/>
  <c r="O6215" i="3" s="1"/>
  <c r="O7777" i="3" a="1"/>
  <c r="O7777" i="3" s="1"/>
  <c r="N6429" i="3" a="1"/>
  <c r="N6429" i="3" s="1"/>
  <c r="O6429" i="3" a="1"/>
  <c r="O6429" i="3" s="1"/>
  <c r="N5793" i="3" a="1"/>
  <c r="N5793" i="3" s="1"/>
  <c r="O5793" i="3" a="1"/>
  <c r="O5793" i="3" s="1"/>
  <c r="N5910" i="3" a="1"/>
  <c r="N5910" i="3" s="1"/>
  <c r="O5910" i="3" a="1"/>
  <c r="O5910" i="3" s="1"/>
  <c r="O5751" i="3" a="1"/>
  <c r="O5751" i="3" s="1"/>
  <c r="N7280" i="3" a="1"/>
  <c r="N7280" i="3" s="1"/>
  <c r="O7280" i="3" a="1"/>
  <c r="O7280" i="3" s="1"/>
  <c r="N6371" i="3" a="1"/>
  <c r="N6371" i="3" s="1"/>
  <c r="O6371" i="3" a="1"/>
  <c r="O6371" i="3" s="1"/>
  <c r="N5463" i="3" a="1"/>
  <c r="N5463" i="3" s="1"/>
  <c r="O5463" i="3" a="1"/>
  <c r="O5463" i="3" s="1"/>
  <c r="N5151" i="3" a="1"/>
  <c r="N5151" i="3" s="1"/>
  <c r="O5151" i="3" a="1"/>
  <c r="O5151" i="3" s="1"/>
  <c r="N8288" i="3" a="1"/>
  <c r="N8288" i="3" s="1"/>
  <c r="O8288" i="3" a="1"/>
  <c r="O8288" i="3" s="1"/>
  <c r="N7297" i="3" a="1"/>
  <c r="N7297" i="3" s="1"/>
  <c r="O7297" i="3" a="1"/>
  <c r="O7297" i="3" s="1"/>
  <c r="N8637" i="3" a="1"/>
  <c r="N8637" i="3" s="1"/>
  <c r="O8637" i="3" a="1"/>
  <c r="O8637" i="3" s="1"/>
  <c r="O6779" i="3" a="1"/>
  <c r="O6779" i="3" s="1"/>
  <c r="N8266" i="3" a="1"/>
  <c r="N8266" i="3" s="1"/>
  <c r="O8266" i="3" a="1"/>
  <c r="O8266" i="3" s="1"/>
  <c r="N6228" i="3" a="1"/>
  <c r="N6228" i="3" s="1"/>
  <c r="O6228" i="3" a="1"/>
  <c r="O6228" i="3" s="1"/>
  <c r="N7155" i="3" a="1"/>
  <c r="N7155" i="3" s="1"/>
  <c r="O7155" i="3" a="1"/>
  <c r="O7155" i="3" s="1"/>
  <c r="N5179" i="3" a="1"/>
  <c r="N5179" i="3" s="1"/>
  <c r="O5179" i="3" a="1"/>
  <c r="O5179" i="3" s="1"/>
  <c r="N6374" i="3" a="1"/>
  <c r="N6374" i="3" s="1"/>
  <c r="O6374" i="3" a="1"/>
  <c r="O6374" i="3" s="1"/>
  <c r="N5607" i="3" a="1"/>
  <c r="N5607" i="3" s="1"/>
  <c r="O5607" i="3" a="1"/>
  <c r="O5607" i="3" s="1"/>
  <c r="N5713" i="3" a="1"/>
  <c r="N5713" i="3" s="1"/>
  <c r="O5713" i="3" a="1"/>
  <c r="O5713" i="3" s="1"/>
  <c r="N4910" i="3" a="1"/>
  <c r="N4910" i="3" s="1"/>
  <c r="O4910" i="3" a="1"/>
  <c r="O4910" i="3" s="1"/>
  <c r="N7642" i="3" a="1"/>
  <c r="N7642" i="3" s="1"/>
  <c r="O7642" i="3" a="1"/>
  <c r="O7642" i="3" s="1"/>
  <c r="N7883" i="3" a="1"/>
  <c r="N7883" i="3" s="1"/>
  <c r="O7883" i="3" a="1"/>
  <c r="O7883" i="3" s="1"/>
  <c r="N7596" i="3" a="1"/>
  <c r="N7596" i="3" s="1"/>
  <c r="O7596" i="3" a="1"/>
  <c r="O7596" i="3" s="1"/>
  <c r="N6472" i="3" a="1"/>
  <c r="N6472" i="3" s="1"/>
  <c r="O6472" i="3" a="1"/>
  <c r="O6472" i="3" s="1"/>
  <c r="O7696" i="3" a="1"/>
  <c r="O7696" i="3" s="1"/>
  <c r="N7012" i="3" a="1"/>
  <c r="N7012" i="3" s="1"/>
  <c r="O7012" i="3" a="1"/>
  <c r="O7012" i="3" s="1"/>
  <c r="N7198" i="3" a="1"/>
  <c r="N7198" i="3" s="1"/>
  <c r="O7198" i="3" a="1"/>
  <c r="O7198" i="3" s="1"/>
  <c r="N8301" i="3" a="1"/>
  <c r="N8301" i="3" s="1"/>
  <c r="O8301" i="3" a="1"/>
  <c r="O8301" i="3" s="1"/>
  <c r="N5299" i="3" a="1"/>
  <c r="N5299" i="3" s="1"/>
  <c r="O5299" i="3" a="1"/>
  <c r="O5299" i="3" s="1"/>
  <c r="N8963" i="3" a="1"/>
  <c r="N8963" i="3" s="1"/>
  <c r="O8963" i="3" a="1"/>
  <c r="O8963" i="3" s="1"/>
  <c r="N6711" i="3" a="1"/>
  <c r="N6711" i="3" s="1"/>
  <c r="O6711" i="3" a="1"/>
  <c r="O6711" i="3" s="1"/>
  <c r="N5968" i="3" a="1"/>
  <c r="N5968" i="3" s="1"/>
  <c r="O5968" i="3" a="1"/>
  <c r="O5968" i="3" s="1"/>
  <c r="N6981" i="3" a="1"/>
  <c r="N6981" i="3" s="1"/>
  <c r="O6981" i="3" a="1"/>
  <c r="O6981" i="3" s="1"/>
  <c r="O6734" i="3" a="1"/>
  <c r="O6734" i="3" s="1"/>
  <c r="N7634" i="3" a="1"/>
  <c r="N7634" i="3" s="1"/>
  <c r="O5687" i="3" a="1"/>
  <c r="O5687" i="3" s="1"/>
  <c r="N6480" i="3" a="1"/>
  <c r="N6480" i="3" s="1"/>
  <c r="O6480" i="3" a="1"/>
  <c r="O6480" i="3" s="1"/>
  <c r="N5175" i="3" a="1"/>
  <c r="N5175" i="3" s="1"/>
  <c r="O5175" i="3" a="1"/>
  <c r="O5175" i="3" s="1"/>
  <c r="O6358" i="3" a="1"/>
  <c r="O6358" i="3" s="1"/>
  <c r="N5552" i="3" a="1"/>
  <c r="N5552" i="3" s="1"/>
  <c r="O5552" i="3" a="1"/>
  <c r="O5552" i="3" s="1"/>
  <c r="N7621" i="3" a="1"/>
  <c r="N7621" i="3" s="1"/>
  <c r="O7621" i="3" a="1"/>
  <c r="O7621" i="3" s="1"/>
  <c r="N5165" i="3" a="1"/>
  <c r="N5165" i="3" s="1"/>
  <c r="O5165" i="3" a="1"/>
  <c r="O5165" i="3" s="1"/>
  <c r="N6318" i="3" a="1"/>
  <c r="N6318" i="3" s="1"/>
  <c r="O6318" i="3" a="1"/>
  <c r="O6318" i="3" s="1"/>
  <c r="N5453" i="3" a="1"/>
  <c r="N5453" i="3" s="1"/>
  <c r="N5709" i="3" a="1"/>
  <c r="N5709" i="3" s="1"/>
  <c r="O5709" i="3" a="1"/>
  <c r="O5709" i="3" s="1"/>
  <c r="N4894" i="3" a="1"/>
  <c r="N4894" i="3" s="1"/>
  <c r="O4894" i="3" a="1"/>
  <c r="O4894" i="3" s="1"/>
  <c r="N5495" i="3" a="1"/>
  <c r="N5495" i="3" s="1"/>
  <c r="N8664" i="3" a="1"/>
  <c r="N8664" i="3" s="1"/>
  <c r="O8664" i="3" a="1"/>
  <c r="O8664" i="3" s="1"/>
  <c r="O7638" i="3" a="1"/>
  <c r="O7638" i="3" s="1"/>
  <c r="N5588" i="3" a="1"/>
  <c r="N5588" i="3" s="1"/>
  <c r="O5588" i="3" a="1"/>
  <c r="O5588" i="3" s="1"/>
  <c r="N5325" i="3" a="1"/>
  <c r="N5325" i="3" s="1"/>
  <c r="O5325" i="3" a="1"/>
  <c r="O5325" i="3" s="1"/>
  <c r="N4909" i="3" a="1"/>
  <c r="N4909" i="3" s="1"/>
  <c r="O4909" i="3" a="1"/>
  <c r="O4909" i="3" s="1"/>
  <c r="N5448" i="3" a="1"/>
  <c r="N5448" i="3" s="1"/>
  <c r="O5448" i="3" a="1"/>
  <c r="O5448" i="3" s="1"/>
  <c r="N5513" i="3" a="1"/>
  <c r="N5513" i="3" s="1"/>
  <c r="O5513" i="3" a="1"/>
  <c r="O5513" i="3" s="1"/>
  <c r="N6979" i="3" a="1"/>
  <c r="N6979" i="3" s="1"/>
  <c r="O6979" i="3" a="1"/>
  <c r="O6979" i="3" s="1"/>
  <c r="N5015" i="3" a="1"/>
  <c r="N5015" i="3" s="1"/>
  <c r="O5015" i="3" a="1"/>
  <c r="O5015" i="3" s="1"/>
  <c r="N5809" i="3" a="1"/>
  <c r="N5809" i="3" s="1"/>
  <c r="O5809" i="3" a="1"/>
  <c r="O5809" i="3" s="1"/>
  <c r="O6276" i="3" a="1"/>
  <c r="O6276" i="3" s="1"/>
  <c r="N6605" i="3" a="1"/>
  <c r="N6605" i="3" s="1"/>
  <c r="O6605" i="3" a="1"/>
  <c r="O6605" i="3" s="1"/>
  <c r="N8216" i="3" a="1"/>
  <c r="N8216" i="3" s="1"/>
  <c r="O8216" i="3" a="1"/>
  <c r="O8216" i="3" s="1"/>
  <c r="N6454" i="3" a="1"/>
  <c r="N6454" i="3" s="1"/>
  <c r="N6130" i="3" a="1"/>
  <c r="N6130" i="3" s="1"/>
  <c r="O6130" i="3" a="1"/>
  <c r="O6130" i="3" s="1"/>
  <c r="N7024" i="3" a="1"/>
  <c r="N7024" i="3" s="1"/>
  <c r="O7024" i="3" a="1"/>
  <c r="O7024" i="3" s="1"/>
  <c r="O5807" i="3" a="1"/>
  <c r="O5807" i="3" s="1"/>
  <c r="O5147" i="3" a="1"/>
  <c r="O5147" i="3" s="1"/>
  <c r="N5043" i="3" a="1"/>
  <c r="N5043" i="3" s="1"/>
  <c r="O5043" i="3" a="1"/>
  <c r="O5043" i="3" s="1"/>
  <c r="N5776" i="3" a="1"/>
  <c r="N5776" i="3" s="1"/>
  <c r="O7821" i="3" a="1"/>
  <c r="O7821" i="3" s="1"/>
  <c r="N5929" i="3" a="1"/>
  <c r="N5929" i="3" s="1"/>
  <c r="O5929" i="3" a="1"/>
  <c r="O5929" i="3" s="1"/>
  <c r="O6112" i="3" a="1"/>
  <c r="O6112" i="3" s="1"/>
  <c r="O5865" i="3" a="1"/>
  <c r="O5865" i="3" s="1"/>
  <c r="N5237" i="3" a="1"/>
  <c r="N5237" i="3" s="1"/>
  <c r="O5237" i="3" a="1"/>
  <c r="O5237" i="3" s="1"/>
  <c r="O6820" i="3" a="1"/>
  <c r="O6820" i="3" s="1"/>
  <c r="N5481" i="3" a="1"/>
  <c r="N5481" i="3" s="1"/>
  <c r="O5481" i="3" a="1"/>
  <c r="O5481" i="3" s="1"/>
  <c r="N5313" i="3" a="1"/>
  <c r="N5313" i="3" s="1"/>
  <c r="O5313" i="3" a="1"/>
  <c r="O5313" i="3" s="1"/>
  <c r="O5182" i="3" a="1"/>
  <c r="O5182" i="3" s="1"/>
  <c r="O4985" i="3" a="1"/>
  <c r="O4985" i="3" s="1"/>
  <c r="N5729" i="3" a="1"/>
  <c r="N5729" i="3" s="1"/>
  <c r="O5729" i="3" a="1"/>
  <c r="O5729" i="3" s="1"/>
  <c r="O7506" i="3" a="1"/>
  <c r="O7506" i="3" s="1"/>
  <c r="N7495" i="3" a="1"/>
  <c r="N7495" i="3" s="1"/>
  <c r="O7495" i="3" a="1"/>
  <c r="O7495" i="3" s="1"/>
  <c r="O8351" i="3" a="1"/>
  <c r="O8351" i="3" s="1"/>
  <c r="O7846" i="3" a="1"/>
  <c r="O7846" i="3" s="1"/>
  <c r="N6170" i="3" a="1"/>
  <c r="N6170" i="3" s="1"/>
  <c r="O6170" i="3" a="1"/>
  <c r="O6170" i="3" s="1"/>
  <c r="N4947" i="3" a="1"/>
  <c r="N4947" i="3" s="1"/>
  <c r="O4947" i="3" a="1"/>
  <c r="O4947" i="3" s="1"/>
  <c r="N6296" i="3" a="1"/>
  <c r="N6296" i="3" s="1"/>
  <c r="O8179" i="3" a="1"/>
  <c r="O8179" i="3" s="1"/>
  <c r="N6093" i="3" a="1"/>
  <c r="N6093" i="3" s="1"/>
  <c r="O6093" i="3" a="1"/>
  <c r="O6093" i="3" s="1"/>
  <c r="N7408" i="3" a="1"/>
  <c r="N7408" i="3" s="1"/>
  <c r="O7408" i="3" a="1"/>
  <c r="O7408" i="3" s="1"/>
  <c r="N6612" i="3" a="1"/>
  <c r="N6612" i="3" s="1"/>
  <c r="O6612" i="3" a="1"/>
  <c r="O6612" i="3" s="1"/>
  <c r="O6565" i="3" a="1"/>
  <c r="O6565" i="3" s="1"/>
  <c r="O7262" i="3" a="1"/>
  <c r="O7262" i="3" s="1"/>
  <c r="N7267" i="3" a="1"/>
  <c r="N7267" i="3" s="1"/>
  <c r="O7267" i="3" a="1"/>
  <c r="O7267" i="3" s="1"/>
  <c r="N7407" i="3" a="1"/>
  <c r="N7407" i="3" s="1"/>
  <c r="O7316" i="3" a="1"/>
  <c r="O7316" i="3" s="1"/>
  <c r="N7457" i="3" a="1"/>
  <c r="N7457" i="3" s="1"/>
  <c r="O7457" i="3" a="1"/>
  <c r="O7457" i="3" s="1"/>
  <c r="N7283" i="3" a="1"/>
  <c r="N7283" i="3" s="1"/>
  <c r="O7283" i="3" a="1"/>
  <c r="O7283" i="3" s="1"/>
  <c r="N6512" i="3" a="1"/>
  <c r="N6512" i="3" s="1"/>
  <c r="O6512" i="3" a="1"/>
  <c r="O6512" i="3" s="1"/>
  <c r="N7286" i="3" a="1"/>
  <c r="N7286" i="3" s="1"/>
  <c r="O7286" i="3" a="1"/>
  <c r="O7286" i="3" s="1"/>
  <c r="O8530" i="3" a="1"/>
  <c r="O8530" i="3" s="1"/>
  <c r="N7676" i="3" a="1"/>
  <c r="N7676" i="3" s="1"/>
  <c r="O7676" i="3" a="1"/>
  <c r="O7676" i="3" s="1"/>
  <c r="N8164" i="3" a="1"/>
  <c r="N8164" i="3" s="1"/>
  <c r="O8164" i="3" a="1"/>
  <c r="O8164" i="3" s="1"/>
  <c r="O7452" i="3" a="1"/>
  <c r="O7452" i="3" s="1"/>
  <c r="O9090" i="3" a="1"/>
  <c r="O9090" i="3" s="1"/>
  <c r="N7369" i="3" a="1"/>
  <c r="N7369" i="3" s="1"/>
  <c r="O7369" i="3" a="1"/>
  <c r="O7369" i="3" s="1"/>
  <c r="N7813" i="3" a="1"/>
  <c r="N7813" i="3" s="1"/>
  <c r="O7813" i="3" a="1"/>
  <c r="O7813" i="3" s="1"/>
  <c r="O9035" i="3" a="1"/>
  <c r="O9035" i="3" s="1"/>
  <c r="O8513" i="3" a="1"/>
  <c r="O8513" i="3" s="1"/>
  <c r="N8354" i="3" a="1"/>
  <c r="N8354" i="3" s="1"/>
  <c r="O8354" i="3" a="1"/>
  <c r="O8354" i="3" s="1"/>
  <c r="O9071" i="3" a="1"/>
  <c r="O9071" i="3" s="1"/>
  <c r="O9505" i="3" a="1"/>
  <c r="O9505" i="3" s="1"/>
  <c r="O7603" i="3" a="1"/>
  <c r="O7603" i="3" s="1"/>
  <c r="O9191" i="3" a="1"/>
  <c r="O9191" i="3" s="1"/>
  <c r="N8606" i="3" a="1"/>
  <c r="N8606" i="3" s="1"/>
  <c r="O8606" i="3" a="1"/>
  <c r="O8606" i="3" s="1"/>
  <c r="O8478" i="3" a="1"/>
  <c r="O8478" i="3" s="1"/>
  <c r="O8463" i="3" a="1"/>
  <c r="O8463" i="3" s="1"/>
  <c r="O9510" i="3" a="1"/>
  <c r="O9510" i="3" s="1"/>
  <c r="O9878" i="3" a="1"/>
  <c r="O9878" i="3" s="1"/>
  <c r="O9679" i="3" a="1"/>
  <c r="O9679" i="3" s="1"/>
  <c r="O9019" i="3" a="1"/>
  <c r="O9019" i="3" s="1"/>
  <c r="O9705" i="3" a="1"/>
  <c r="O9705" i="3" s="1"/>
  <c r="N9956" i="3" a="1"/>
  <c r="N9956" i="3" s="1"/>
  <c r="O9956" i="3" a="1"/>
  <c r="O9956" i="3" s="1"/>
  <c r="N9242" i="3" a="1"/>
  <c r="N9242" i="3" s="1"/>
  <c r="O9242" i="3" a="1"/>
  <c r="O9242" i="3" s="1"/>
  <c r="O9653" i="3" a="1"/>
  <c r="O9653" i="3" s="1"/>
  <c r="O9639" i="3" a="1"/>
  <c r="O9639" i="3" s="1"/>
  <c r="N9377" i="3" a="1"/>
  <c r="N9377" i="3" s="1"/>
  <c r="O5024" i="3" a="1"/>
  <c r="O5024" i="3" s="1"/>
  <c r="O6866" i="3" a="1"/>
  <c r="O6866" i="3" s="1"/>
  <c r="O9311" i="3" a="1"/>
  <c r="O9311" i="3" s="1"/>
  <c r="O8906" i="3" a="1"/>
  <c r="O8906" i="3" s="1"/>
  <c r="O5253" i="3" a="1"/>
  <c r="O5253" i="3" s="1"/>
  <c r="N7995" i="3" a="1"/>
  <c r="N7995" i="3" s="1"/>
  <c r="O7995" i="3" a="1"/>
  <c r="O7995" i="3" s="1"/>
  <c r="O6190" i="3" a="1"/>
  <c r="O6190" i="3" s="1"/>
  <c r="O7056" i="3" a="1"/>
  <c r="O7056" i="3" s="1"/>
  <c r="O6891" i="3" a="1"/>
  <c r="O6891" i="3" s="1"/>
  <c r="O7705" i="3" a="1"/>
  <c r="O7705" i="3" s="1"/>
  <c r="O5566" i="3" a="1"/>
  <c r="O5566" i="3" s="1"/>
  <c r="O7263" i="3" a="1"/>
  <c r="O7263" i="3" s="1"/>
  <c r="O8737" i="3" a="1"/>
  <c r="O8737" i="3" s="1"/>
  <c r="N9438" i="3" a="1"/>
  <c r="N9438" i="3" s="1"/>
  <c r="O9438" i="3" a="1"/>
  <c r="O9438" i="3" s="1"/>
  <c r="N9926" i="3" a="1"/>
  <c r="N9926" i="3" s="1"/>
  <c r="O9926" i="3" a="1"/>
  <c r="O9926" i="3" s="1"/>
  <c r="N7033" i="3" a="1"/>
  <c r="N7033" i="3" s="1"/>
  <c r="O7033" i="3" a="1"/>
  <c r="O7033" i="3" s="1"/>
  <c r="O7559" i="3" a="1"/>
  <c r="O7559" i="3" s="1"/>
  <c r="N8908" i="3" a="1"/>
  <c r="N8908" i="3" s="1"/>
  <c r="O8908" i="3" a="1"/>
  <c r="O8908" i="3" s="1"/>
  <c r="O9691" i="3" a="1"/>
  <c r="O9691" i="3" s="1"/>
  <c r="O6335" i="3" a="1"/>
  <c r="O6335" i="3" s="1"/>
  <c r="N4476" i="3" a="1"/>
  <c r="N4476" i="3" s="1"/>
  <c r="O4060" i="3" a="1"/>
  <c r="O4060" i="3" s="1"/>
  <c r="O3310" i="3" a="1"/>
  <c r="O3310" i="3" s="1"/>
  <c r="N3310" i="3" a="1"/>
  <c r="N3310" i="3" s="1"/>
  <c r="O6961" i="3" a="1"/>
  <c r="O6961" i="3" s="1"/>
  <c r="O4280" i="3" a="1"/>
  <c r="O4280" i="3" s="1"/>
  <c r="O1805" i="3" a="1"/>
  <c r="O1805" i="3" s="1"/>
  <c r="O7129" i="3" a="1"/>
  <c r="O7129" i="3" s="1"/>
  <c r="O7535" i="3" a="1"/>
  <c r="O7535" i="3" s="1"/>
  <c r="N9140" i="3" a="1"/>
  <c r="N9140" i="3" s="1"/>
  <c r="O9140" i="3" a="1"/>
  <c r="O9140" i="3" s="1"/>
  <c r="N3532" i="3" a="1"/>
  <c r="N3532" i="3" s="1"/>
  <c r="O3532" i="3" a="1"/>
  <c r="O3532" i="3" s="1"/>
  <c r="N8061" i="3" a="1"/>
  <c r="N8061" i="3" s="1"/>
  <c r="O8061" i="3" a="1"/>
  <c r="O8061" i="3" s="1"/>
  <c r="O3428" i="3" a="1"/>
  <c r="O3428" i="3" s="1"/>
  <c r="O7955" i="3" a="1"/>
  <c r="O7955" i="3" s="1"/>
  <c r="O9678" i="3" a="1"/>
  <c r="O9678" i="3" s="1"/>
  <c r="O9400" i="3" a="1"/>
  <c r="O9400" i="3" s="1"/>
  <c r="N2946" i="3" a="1"/>
  <c r="N2946" i="3" s="1"/>
  <c r="O8872" i="3" a="1"/>
  <c r="O8872" i="3" s="1"/>
  <c r="O8754" i="3" a="1"/>
  <c r="O8754" i="3" s="1"/>
  <c r="N2915" i="3" a="1"/>
  <c r="N2915" i="3" s="1"/>
  <c r="O2915" i="3" a="1"/>
  <c r="O2915" i="3" s="1"/>
  <c r="O8131" i="3" a="1"/>
  <c r="O8131" i="3" s="1"/>
  <c r="N4491" i="3" a="1"/>
  <c r="N4491" i="3" s="1"/>
  <c r="O4491" i="3" a="1"/>
  <c r="O4491" i="3" s="1"/>
  <c r="N6346" i="3" a="1"/>
  <c r="N6346" i="3" s="1"/>
  <c r="N8603" i="3" a="1"/>
  <c r="N8603" i="3" s="1"/>
  <c r="O8603" i="3" a="1"/>
  <c r="O8603" i="3" s="1"/>
  <c r="N7066" i="3" a="1"/>
  <c r="N7066" i="3" s="1"/>
  <c r="O7066" i="3" a="1"/>
  <c r="O7066" i="3" s="1"/>
  <c r="N6975" i="3" a="1"/>
  <c r="N6975" i="3" s="1"/>
  <c r="O6975" i="3" a="1"/>
  <c r="O6975" i="3" s="1"/>
  <c r="N8262" i="3" a="1"/>
  <c r="N8262" i="3" s="1"/>
  <c r="N7076" i="3" a="1"/>
  <c r="N7076" i="3" s="1"/>
  <c r="N8547" i="3" a="1"/>
  <c r="N8547" i="3" s="1"/>
  <c r="O8547" i="3" a="1"/>
  <c r="O8547" i="3" s="1"/>
  <c r="N6849" i="3" a="1"/>
  <c r="N6849" i="3" s="1"/>
  <c r="O6849" i="3" a="1"/>
  <c r="O6849" i="3" s="1"/>
  <c r="N8746" i="3" a="1"/>
  <c r="N8746" i="3" s="1"/>
  <c r="O8746" i="3" a="1"/>
  <c r="O8746" i="3" s="1"/>
  <c r="O8990" i="3" a="1"/>
  <c r="O8990" i="3" s="1"/>
  <c r="N9441" i="3" a="1"/>
  <c r="N9441" i="3" s="1"/>
  <c r="O9441" i="3" a="1"/>
  <c r="O9441" i="3" s="1"/>
  <c r="N6309" i="3" a="1"/>
  <c r="N6309" i="3" s="1"/>
  <c r="O6309" i="3" a="1"/>
  <c r="O6309" i="3" s="1"/>
  <c r="N4956" i="3" a="1"/>
  <c r="N4956" i="3" s="1"/>
  <c r="O4956" i="3" a="1"/>
  <c r="O4956" i="3" s="1"/>
  <c r="N6815" i="3" a="1"/>
  <c r="N6815" i="3" s="1"/>
  <c r="O6815" i="3" a="1"/>
  <c r="O6815" i="3" s="1"/>
  <c r="O7287" i="3" a="1"/>
  <c r="O7287" i="3" s="1"/>
  <c r="N8723" i="3" a="1"/>
  <c r="N8723" i="3" s="1"/>
  <c r="O8723" i="3" a="1"/>
  <c r="O8723" i="3" s="1"/>
  <c r="N7138" i="3" a="1"/>
  <c r="N7138" i="3" s="1"/>
  <c r="O7138" i="3" a="1"/>
  <c r="O7138" i="3" s="1"/>
  <c r="N8431" i="3" a="1"/>
  <c r="N8431" i="3" s="1"/>
  <c r="O8431" i="3" a="1"/>
  <c r="O8431" i="3" s="1"/>
  <c r="O9586" i="3" a="1"/>
  <c r="O9586" i="3" s="1"/>
  <c r="N5498" i="3" a="1"/>
  <c r="N5498" i="3" s="1"/>
  <c r="O5498" i="3" a="1"/>
  <c r="O5498" i="3" s="1"/>
  <c r="N7300" i="3" a="1"/>
  <c r="N7300" i="3" s="1"/>
  <c r="O7300" i="3" a="1"/>
  <c r="O7300" i="3" s="1"/>
  <c r="N5232" i="3" a="1"/>
  <c r="N5232" i="3" s="1"/>
  <c r="O5232" i="3" a="1"/>
  <c r="O5232" i="3" s="1"/>
  <c r="N9934" i="3" a="1"/>
  <c r="N9934" i="3" s="1"/>
  <c r="O9934" i="3" a="1"/>
  <c r="O9934" i="3" s="1"/>
  <c r="N6125" i="3" a="1"/>
  <c r="N6125" i="3" s="1"/>
  <c r="O6125" i="3" a="1"/>
  <c r="O6125" i="3" s="1"/>
  <c r="N4864" i="3" a="1"/>
  <c r="N4864" i="3" s="1"/>
  <c r="N9869" i="3" a="1"/>
  <c r="N9869" i="3" s="1"/>
  <c r="O9869" i="3" a="1"/>
  <c r="O9869" i="3" s="1"/>
  <c r="N7226" i="3" a="1"/>
  <c r="N7226" i="3" s="1"/>
  <c r="O7226" i="3" a="1"/>
  <c r="O7226" i="3" s="1"/>
  <c r="N6925" i="3" a="1"/>
  <c r="N6925" i="3" s="1"/>
  <c r="N5819" i="3" a="1"/>
  <c r="N5819" i="3" s="1"/>
  <c r="O5819" i="3" a="1"/>
  <c r="O5819" i="3" s="1"/>
  <c r="N4874" i="3" a="1"/>
  <c r="N4874" i="3" s="1"/>
  <c r="O4874" i="3" a="1"/>
  <c r="O4874" i="3" s="1"/>
  <c r="N9991" i="3" a="1"/>
  <c r="N9991" i="3" s="1"/>
  <c r="N9462" i="3" a="1"/>
  <c r="N9462" i="3" s="1"/>
  <c r="O9462" i="3" a="1"/>
  <c r="O9462" i="3" s="1"/>
  <c r="N8218" i="3" a="1"/>
  <c r="N8218" i="3" s="1"/>
  <c r="O8218" i="3" a="1"/>
  <c r="O8218" i="3" s="1"/>
  <c r="O7176" i="3" a="1"/>
  <c r="O7176" i="3" s="1"/>
  <c r="N7768" i="3" a="1"/>
  <c r="N7768" i="3" s="1"/>
  <c r="N6633" i="3" a="1"/>
  <c r="N6633" i="3" s="1"/>
  <c r="O6633" i="3" a="1"/>
  <c r="O6633" i="3" s="1"/>
  <c r="N7392" i="3" a="1"/>
  <c r="N7392" i="3" s="1"/>
  <c r="N7364" i="3" a="1"/>
  <c r="N7364" i="3" s="1"/>
  <c r="N9804" i="3" a="1"/>
  <c r="N9804" i="3" s="1"/>
  <c r="O9804" i="3" a="1"/>
  <c r="O9804" i="3" s="1"/>
  <c r="O9574" i="3" a="1"/>
  <c r="O9574" i="3" s="1"/>
  <c r="N8902" i="3" a="1"/>
  <c r="N8902" i="3" s="1"/>
  <c r="O8902" i="3" a="1"/>
  <c r="O8902" i="3" s="1"/>
  <c r="N8771" i="3" a="1"/>
  <c r="N8771" i="3" s="1"/>
  <c r="O8771" i="3" a="1"/>
  <c r="O8771" i="3" s="1"/>
  <c r="N5940" i="3" a="1"/>
  <c r="N5940" i="3" s="1"/>
  <c r="O5940" i="3" a="1"/>
  <c r="O5940" i="3" s="1"/>
  <c r="O5268" i="3" a="1"/>
  <c r="O5268" i="3" s="1"/>
  <c r="N5124" i="3" a="1"/>
  <c r="N5124" i="3" s="1"/>
  <c r="O5124" i="3" a="1"/>
  <c r="O5124" i="3" s="1"/>
  <c r="N9325" i="3" a="1"/>
  <c r="N9325" i="3" s="1"/>
  <c r="O9325" i="3" a="1"/>
  <c r="O9325" i="3" s="1"/>
  <c r="N9978" i="3" a="1"/>
  <c r="N9978" i="3" s="1"/>
  <c r="O9978" i="3" a="1"/>
  <c r="O9978" i="3" s="1"/>
  <c r="N6473" i="3" a="1"/>
  <c r="N6473" i="3" s="1"/>
  <c r="O6473" i="3" a="1"/>
  <c r="O6473" i="3" s="1"/>
  <c r="N8844" i="3" a="1"/>
  <c r="N8844" i="3" s="1"/>
  <c r="O8844" i="3" a="1"/>
  <c r="O8844" i="3" s="1"/>
  <c r="N7947" i="3" a="1"/>
  <c r="N7947" i="3" s="1"/>
  <c r="O7947" i="3" a="1"/>
  <c r="O7947" i="3" s="1"/>
  <c r="N6973" i="3" a="1"/>
  <c r="N6973" i="3" s="1"/>
  <c r="N5515" i="3" a="1"/>
  <c r="N5515" i="3" s="1"/>
  <c r="O5515" i="3" a="1"/>
  <c r="O5515" i="3" s="1"/>
  <c r="N5811" i="3" a="1"/>
  <c r="N5811" i="3" s="1"/>
  <c r="O5811" i="3" a="1"/>
  <c r="O5811" i="3" s="1"/>
  <c r="N9879" i="3" a="1"/>
  <c r="N9879" i="3" s="1"/>
  <c r="O9879" i="3" a="1"/>
  <c r="O9879" i="3" s="1"/>
  <c r="N9507" i="3" a="1"/>
  <c r="N9507" i="3" s="1"/>
  <c r="O9507" i="3" a="1"/>
  <c r="O9507" i="3" s="1"/>
  <c r="N6534" i="3" a="1"/>
  <c r="N6534" i="3" s="1"/>
  <c r="O6534" i="3" a="1"/>
  <c r="O6534" i="3" s="1"/>
  <c r="N5674" i="3" a="1"/>
  <c r="N5674" i="3" s="1"/>
  <c r="O5674" i="3" a="1"/>
  <c r="O5674" i="3" s="1"/>
  <c r="N6418" i="3" a="1"/>
  <c r="N6418" i="3" s="1"/>
  <c r="O6418" i="3" a="1"/>
  <c r="O6418" i="3" s="1"/>
  <c r="N4924" i="3" a="1"/>
  <c r="N4924" i="3" s="1"/>
  <c r="O4924" i="3" a="1"/>
  <c r="O4924" i="3" s="1"/>
  <c r="N5632" i="3" a="1"/>
  <c r="N5632" i="3" s="1"/>
  <c r="O5632" i="3" a="1"/>
  <c r="O5632" i="3" s="1"/>
  <c r="N9637" i="3" a="1"/>
  <c r="N9637" i="3" s="1"/>
  <c r="O9637" i="3" a="1"/>
  <c r="O9637" i="3" s="1"/>
  <c r="N7741" i="3" a="1"/>
  <c r="N7741" i="3" s="1"/>
  <c r="O7741" i="3" a="1"/>
  <c r="O7741" i="3" s="1"/>
  <c r="N6545" i="3" a="1"/>
  <c r="N6545" i="3" s="1"/>
  <c r="O6545" i="3" a="1"/>
  <c r="O6545" i="3" s="1"/>
  <c r="N9698" i="3" a="1"/>
  <c r="N9698" i="3" s="1"/>
  <c r="O9698" i="3" a="1"/>
  <c r="O9698" i="3" s="1"/>
  <c r="N9118" i="3" a="1"/>
  <c r="N9118" i="3" s="1"/>
  <c r="O9118" i="3" a="1"/>
  <c r="O9118" i="3" s="1"/>
  <c r="N8427" i="3" a="1"/>
  <c r="N8427" i="3" s="1"/>
  <c r="O8427" i="3" a="1"/>
  <c r="O8427" i="3" s="1"/>
  <c r="N5743" i="3" a="1"/>
  <c r="N5743" i="3" s="1"/>
  <c r="O5743" i="3" a="1"/>
  <c r="O5743" i="3" s="1"/>
  <c r="O5432" i="3" a="1"/>
  <c r="O5432" i="3" s="1"/>
  <c r="O9010" i="3" a="1"/>
  <c r="O9010" i="3" s="1"/>
  <c r="N5842" i="3" a="1"/>
  <c r="N5842" i="3" s="1"/>
  <c r="O5842" i="3" a="1"/>
  <c r="O5842" i="3" s="1"/>
  <c r="N5596" i="3" a="1"/>
  <c r="N5596" i="3" s="1"/>
  <c r="O5596" i="3" a="1"/>
  <c r="O5596" i="3" s="1"/>
  <c r="N9382" i="3" a="1"/>
  <c r="N9382" i="3" s="1"/>
  <c r="O9382" i="3" a="1"/>
  <c r="O9382" i="3" s="1"/>
  <c r="N7358" i="3" a="1"/>
  <c r="N7358" i="3" s="1"/>
  <c r="O7358" i="3" a="1"/>
  <c r="O7358" i="3" s="1"/>
  <c r="N5727" i="3" a="1"/>
  <c r="N5727" i="3" s="1"/>
  <c r="O5727" i="3" a="1"/>
  <c r="O5727" i="3" s="1"/>
  <c r="N9967" i="3" a="1"/>
  <c r="N9967" i="3" s="1"/>
  <c r="O9967" i="3" a="1"/>
  <c r="O9967" i="3" s="1"/>
  <c r="O9959" i="3" a="1"/>
  <c r="O9959" i="3" s="1"/>
  <c r="N9189" i="3" a="1"/>
  <c r="N9189" i="3" s="1"/>
  <c r="O9189" i="3" a="1"/>
  <c r="O9189" i="3" s="1"/>
  <c r="N6737" i="3" a="1"/>
  <c r="N6737" i="3" s="1"/>
  <c r="O6737" i="3" a="1"/>
  <c r="O6737" i="3" s="1"/>
  <c r="N5168" i="3" a="1"/>
  <c r="N5168" i="3" s="1"/>
  <c r="O5168" i="3" a="1"/>
  <c r="O5168" i="3" s="1"/>
  <c r="N9703" i="3" a="1"/>
  <c r="N9703" i="3" s="1"/>
  <c r="O9703" i="3" a="1"/>
  <c r="O9703" i="3" s="1"/>
  <c r="N6470" i="3" a="1"/>
  <c r="N6470" i="3" s="1"/>
  <c r="O6470" i="3" a="1"/>
  <c r="O6470" i="3" s="1"/>
  <c r="N5711" i="3" a="1"/>
  <c r="N5711" i="3" s="1"/>
  <c r="O5711" i="3" a="1"/>
  <c r="O5711" i="3" s="1"/>
  <c r="O5068" i="3" a="1"/>
  <c r="O5068" i="3" s="1"/>
  <c r="O5272" i="3" a="1"/>
  <c r="O5272" i="3" s="1"/>
  <c r="N9734" i="3" a="1"/>
  <c r="N9734" i="3" s="1"/>
  <c r="O9734" i="3" a="1"/>
  <c r="O9734" i="3" s="1"/>
  <c r="O9436" i="3" a="1"/>
  <c r="O9436" i="3" s="1"/>
  <c r="N8336" i="3" a="1"/>
  <c r="N8336" i="3" s="1"/>
  <c r="O8336" i="3" a="1"/>
  <c r="O8336" i="3" s="1"/>
  <c r="N7532" i="3" a="1"/>
  <c r="N7532" i="3" s="1"/>
  <c r="O7532" i="3" a="1"/>
  <c r="O7532" i="3" s="1"/>
  <c r="N5418" i="3" a="1"/>
  <c r="N5418" i="3" s="1"/>
  <c r="O5418" i="3" a="1"/>
  <c r="O5418" i="3" s="1"/>
  <c r="N8310" i="3" a="1"/>
  <c r="N8310" i="3" s="1"/>
  <c r="O8310" i="3" a="1"/>
  <c r="O8310" i="3" s="1"/>
  <c r="N8783" i="3" a="1"/>
  <c r="N8783" i="3" s="1"/>
  <c r="O8783" i="3" a="1"/>
  <c r="O8783" i="3" s="1"/>
  <c r="N5545" i="3" a="1"/>
  <c r="N5545" i="3" s="1"/>
  <c r="O5545" i="3" a="1"/>
  <c r="O5545" i="3" s="1"/>
  <c r="O8760" i="3" a="1"/>
  <c r="O8760" i="3" s="1"/>
  <c r="O9483" i="3" a="1"/>
  <c r="O9483" i="3" s="1"/>
  <c r="O8196" i="3" a="1"/>
  <c r="O8196" i="3" s="1"/>
  <c r="N8062" i="3" a="1"/>
  <c r="N8062" i="3" s="1"/>
  <c r="O8062" i="3" a="1"/>
  <c r="O8062" i="3" s="1"/>
  <c r="N7565" i="3" a="1"/>
  <c r="N7565" i="3" s="1"/>
  <c r="O7565" i="3" a="1"/>
  <c r="O7565" i="3" s="1"/>
  <c r="N8841" i="3" a="1"/>
  <c r="N8841" i="3" s="1"/>
  <c r="O8841" i="3" a="1"/>
  <c r="O8841" i="3" s="1"/>
  <c r="N6904" i="3" a="1"/>
  <c r="N6904" i="3" s="1"/>
  <c r="O6904" i="3" a="1"/>
  <c r="O6904" i="3" s="1"/>
  <c r="O8984" i="3" a="1"/>
  <c r="O8984" i="3" s="1"/>
  <c r="N8096" i="3" a="1"/>
  <c r="N8096" i="3" s="1"/>
  <c r="O8096" i="3" a="1"/>
  <c r="O8096" i="3" s="1"/>
  <c r="N5122" i="3" a="1"/>
  <c r="N5122" i="3" s="1"/>
  <c r="O5122" i="3" a="1"/>
  <c r="O5122" i="3" s="1"/>
  <c r="N7986" i="3" a="1"/>
  <c r="N7986" i="3" s="1"/>
  <c r="O7986" i="3" a="1"/>
  <c r="O7986" i="3" s="1"/>
  <c r="N6307" i="3" a="1"/>
  <c r="N6307" i="3" s="1"/>
  <c r="O6307" i="3" a="1"/>
  <c r="O6307" i="3" s="1"/>
  <c r="N6923" i="3" a="1"/>
  <c r="N6923" i="3" s="1"/>
  <c r="O6923" i="3" a="1"/>
  <c r="O6923" i="3" s="1"/>
  <c r="N6954" i="3" a="1"/>
  <c r="N6954" i="3" s="1"/>
  <c r="N7440" i="3" a="1"/>
  <c r="N7440" i="3" s="1"/>
  <c r="O7440" i="3" a="1"/>
  <c r="O7440" i="3" s="1"/>
  <c r="N8934" i="3" a="1"/>
  <c r="N8934" i="3" s="1"/>
  <c r="O8934" i="3" a="1"/>
  <c r="O8934" i="3" s="1"/>
  <c r="N8146" i="3" a="1"/>
  <c r="N8146" i="3" s="1"/>
  <c r="O8146" i="3" a="1"/>
  <c r="O8146" i="3" s="1"/>
  <c r="N8655" i="3" a="1"/>
  <c r="N8655" i="3" s="1"/>
  <c r="O8655" i="3" a="1"/>
  <c r="O8655" i="3" s="1"/>
  <c r="O5468" i="3" a="1"/>
  <c r="O5468" i="3" s="1"/>
  <c r="N6723" i="3" a="1"/>
  <c r="N6723" i="3" s="1"/>
  <c r="O6723" i="3" a="1"/>
  <c r="O6723" i="3" s="1"/>
  <c r="N6334" i="3" a="1"/>
  <c r="N6334" i="3" s="1"/>
  <c r="O5038" i="3" a="1"/>
  <c r="O5038" i="3" s="1"/>
  <c r="N6531" i="3" a="1"/>
  <c r="N6531" i="3" s="1"/>
  <c r="O6531" i="3" a="1"/>
  <c r="O6531" i="3" s="1"/>
  <c r="N5081" i="3" a="1"/>
  <c r="N5081" i="3" s="1"/>
  <c r="O5081" i="3" a="1"/>
  <c r="O5081" i="3" s="1"/>
  <c r="N7604" i="3" a="1"/>
  <c r="N7604" i="3" s="1"/>
  <c r="N6260" i="3" a="1"/>
  <c r="N6260" i="3" s="1"/>
  <c r="O6260" i="3" a="1"/>
  <c r="O6260" i="3" s="1"/>
  <c r="N8269" i="3" a="1"/>
  <c r="N8269" i="3" s="1"/>
  <c r="N6517" i="3" a="1"/>
  <c r="N6517" i="3" s="1"/>
  <c r="O6517" i="3" a="1"/>
  <c r="O6517" i="3" s="1"/>
  <c r="N7509" i="3" a="1"/>
  <c r="N7509" i="3" s="1"/>
  <c r="O7509" i="3" a="1"/>
  <c r="O7509" i="3" s="1"/>
  <c r="N6574" i="3" a="1"/>
  <c r="N6574" i="3" s="1"/>
  <c r="O6574" i="3" a="1"/>
  <c r="O6574" i="3" s="1"/>
  <c r="N4871" i="3" a="1"/>
  <c r="N4871" i="3" s="1"/>
  <c r="O4871" i="3" a="1"/>
  <c r="O4871" i="3" s="1"/>
  <c r="N6562" i="3" a="1"/>
  <c r="N6562" i="3" s="1"/>
  <c r="O6562" i="3" a="1"/>
  <c r="O6562" i="3" s="1"/>
  <c r="N8477" i="3" a="1"/>
  <c r="N8477" i="3" s="1"/>
  <c r="O8477" i="3" a="1"/>
  <c r="O8477" i="3" s="1"/>
  <c r="N6207" i="3" a="1"/>
  <c r="N6207" i="3" s="1"/>
  <c r="O6207" i="3" a="1"/>
  <c r="O6207" i="3" s="1"/>
  <c r="N8533" i="3" a="1"/>
  <c r="N8533" i="3" s="1"/>
  <c r="O8533" i="3" a="1"/>
  <c r="O8533" i="3" s="1"/>
  <c r="N4943" i="3" a="1"/>
  <c r="N4943" i="3" s="1"/>
  <c r="O4943" i="3" a="1"/>
  <c r="O4943" i="3" s="1"/>
  <c r="N7987" i="3" a="1"/>
  <c r="N7987" i="3" s="1"/>
  <c r="O7987" i="3" a="1"/>
  <c r="O7987" i="3" s="1"/>
  <c r="N9047" i="3" a="1"/>
  <c r="N9047" i="3" s="1"/>
  <c r="O9047" i="3" a="1"/>
  <c r="O9047" i="3" s="1"/>
  <c r="N6756" i="3" a="1"/>
  <c r="N6756" i="3" s="1"/>
  <c r="O6756" i="3" a="1"/>
  <c r="O6756" i="3" s="1"/>
  <c r="N4942" i="3" a="1"/>
  <c r="N4942" i="3" s="1"/>
  <c r="O4942" i="3" a="1"/>
  <c r="O4942" i="3" s="1"/>
  <c r="N8321" i="3" a="1"/>
  <c r="N8321" i="3" s="1"/>
  <c r="O8321" i="3" a="1"/>
  <c r="O8321" i="3" s="1"/>
  <c r="N6328" i="3" a="1"/>
  <c r="N6328" i="3" s="1"/>
  <c r="O6328" i="3" a="1"/>
  <c r="O6328" i="3" s="1"/>
  <c r="N5306" i="3" a="1"/>
  <c r="N5306" i="3" s="1"/>
  <c r="O5306" i="3" a="1"/>
  <c r="O5306" i="3" s="1"/>
  <c r="N8113" i="3" a="1"/>
  <c r="N8113" i="3" s="1"/>
  <c r="O8113" i="3" a="1"/>
  <c r="O8113" i="3" s="1"/>
  <c r="N8542" i="3" a="1"/>
  <c r="N8542" i="3" s="1"/>
  <c r="O8542" i="3" a="1"/>
  <c r="O8542" i="3" s="1"/>
  <c r="N5937" i="3" a="1"/>
  <c r="N5937" i="3" s="1"/>
  <c r="N6491" i="3" a="1"/>
  <c r="N6491" i="3" s="1"/>
  <c r="O6491" i="3" a="1"/>
  <c r="O6491" i="3" s="1"/>
  <c r="N5855" i="3" a="1"/>
  <c r="N5855" i="3" s="1"/>
  <c r="O5855" i="3" a="1"/>
  <c r="O5855" i="3" s="1"/>
  <c r="O4918" i="3" a="1"/>
  <c r="O4918" i="3" s="1"/>
  <c r="N5223" i="3" a="1"/>
  <c r="N5223" i="3" s="1"/>
  <c r="O5223" i="3" a="1"/>
  <c r="O5223" i="3" s="1"/>
  <c r="O7615" i="3" a="1"/>
  <c r="O7615" i="3" s="1"/>
  <c r="N6355" i="3" a="1"/>
  <c r="N6355" i="3" s="1"/>
  <c r="O6355" i="3" a="1"/>
  <c r="O6355" i="3" s="1"/>
  <c r="N6324" i="3" a="1"/>
  <c r="N6324" i="3" s="1"/>
  <c r="N5027" i="3" a="1"/>
  <c r="N5027" i="3" s="1"/>
  <c r="O5027" i="3" a="1"/>
  <c r="O5027" i="3" s="1"/>
  <c r="N5823" i="3" a="1"/>
  <c r="N5823" i="3" s="1"/>
  <c r="N6424" i="3" a="1"/>
  <c r="N6424" i="3" s="1"/>
  <c r="O6424" i="3" a="1"/>
  <c r="O6424" i="3" s="1"/>
  <c r="N5493" i="3" a="1"/>
  <c r="N5493" i="3" s="1"/>
  <c r="N6194" i="3" a="1"/>
  <c r="N6194" i="3" s="1"/>
  <c r="O6194" i="3" a="1"/>
  <c r="O6194" i="3" s="1"/>
  <c r="N6563" i="3" a="1"/>
  <c r="N6563" i="3" s="1"/>
  <c r="O6563" i="3" a="1"/>
  <c r="O6563" i="3" s="1"/>
  <c r="N6051" i="3" a="1"/>
  <c r="N6051" i="3" s="1"/>
  <c r="O6051" i="3" a="1"/>
  <c r="O6051" i="3" s="1"/>
  <c r="N6032" i="3" a="1"/>
  <c r="N6032" i="3" s="1"/>
  <c r="O6032" i="3" a="1"/>
  <c r="O6032" i="3" s="1"/>
  <c r="O5042" i="3" a="1"/>
  <c r="O5042" i="3" s="1"/>
  <c r="O5098" i="3" a="1"/>
  <c r="O5098" i="3" s="1"/>
  <c r="N6005" i="3" a="1"/>
  <c r="N6005" i="3" s="1"/>
  <c r="O6005" i="3" a="1"/>
  <c r="O6005" i="3" s="1"/>
  <c r="N5757" i="3" a="1"/>
  <c r="N5757" i="3" s="1"/>
  <c r="O5757" i="3" a="1"/>
  <c r="O5757" i="3" s="1"/>
  <c r="N5439" i="3" a="1"/>
  <c r="N5439" i="3" s="1"/>
  <c r="O5439" i="3" a="1"/>
  <c r="O5439" i="3" s="1"/>
  <c r="N6001" i="3" a="1"/>
  <c r="N6001" i="3" s="1"/>
  <c r="O6001" i="3" a="1"/>
  <c r="O6001" i="3" s="1"/>
  <c r="N5243" i="3" a="1"/>
  <c r="N5243" i="3" s="1"/>
  <c r="O5243" i="3" a="1"/>
  <c r="O5243" i="3" s="1"/>
  <c r="N5067" i="3" a="1"/>
  <c r="N5067" i="3" s="1"/>
  <c r="O5067" i="3" a="1"/>
  <c r="O5067" i="3" s="1"/>
  <c r="N5805" i="3" a="1"/>
  <c r="N5805" i="3" s="1"/>
  <c r="O5805" i="3" a="1"/>
  <c r="O5805" i="3" s="1"/>
  <c r="O6042" i="3" a="1"/>
  <c r="O6042" i="3" s="1"/>
  <c r="N5953" i="3" a="1"/>
  <c r="N5953" i="3" s="1"/>
  <c r="O5953" i="3" a="1"/>
  <c r="O5953" i="3" s="1"/>
  <c r="N6235" i="3" a="1"/>
  <c r="N6235" i="3" s="1"/>
  <c r="N5298" i="3" a="1"/>
  <c r="N5298" i="3" s="1"/>
  <c r="O5298" i="3" a="1"/>
  <c r="O5298" i="3" s="1"/>
  <c r="N5262" i="3" a="1"/>
  <c r="N5262" i="3" s="1"/>
  <c r="O5262" i="3" a="1"/>
  <c r="O5262" i="3" s="1"/>
  <c r="O6838" i="3" a="1"/>
  <c r="O6838" i="3" s="1"/>
  <c r="N5319" i="3" a="1"/>
  <c r="N5319" i="3" s="1"/>
  <c r="O5319" i="3" a="1"/>
  <c r="O5319" i="3" s="1"/>
  <c r="N5339" i="3" a="1"/>
  <c r="N5339" i="3" s="1"/>
  <c r="O5339" i="3" a="1"/>
  <c r="O5339" i="3" s="1"/>
  <c r="O6268" i="3" a="1"/>
  <c r="O6268" i="3" s="1"/>
  <c r="O5457" i="3" a="1"/>
  <c r="O5457" i="3" s="1"/>
  <c r="O7818" i="3" a="1"/>
  <c r="O7818" i="3" s="1"/>
  <c r="O5473" i="3" a="1"/>
  <c r="O5473" i="3" s="1"/>
  <c r="O7973" i="3" a="1"/>
  <c r="O7973" i="3" s="1"/>
  <c r="O5896" i="3" a="1"/>
  <c r="O5896" i="3" s="1"/>
  <c r="O6629" i="3" a="1"/>
  <c r="O6629" i="3" s="1"/>
  <c r="N6249" i="3" a="1"/>
  <c r="N6249" i="3" s="1"/>
  <c r="O6249" i="3" a="1"/>
  <c r="O6249" i="3" s="1"/>
  <c r="O5595" i="3" a="1"/>
  <c r="O5595" i="3" s="1"/>
  <c r="O6949" i="3" a="1"/>
  <c r="O6949" i="3" s="1"/>
  <c r="N6114" i="3" a="1"/>
  <c r="N6114" i="3" s="1"/>
  <c r="O6114" i="3" a="1"/>
  <c r="O6114" i="3" s="1"/>
  <c r="O7534" i="3" a="1"/>
  <c r="O7534" i="3" s="1"/>
  <c r="O7331" i="3" a="1"/>
  <c r="O7331" i="3" s="1"/>
  <c r="O7346" i="3" a="1"/>
  <c r="O7346" i="3" s="1"/>
  <c r="O7586" i="3" a="1"/>
  <c r="O7586" i="3" s="1"/>
  <c r="N7485" i="3" a="1"/>
  <c r="N7485" i="3" s="1"/>
  <c r="O7485" i="3" a="1"/>
  <c r="O7485" i="3" s="1"/>
  <c r="N6520" i="3" a="1"/>
  <c r="N6520" i="3" s="1"/>
  <c r="O6520" i="3" a="1"/>
  <c r="O6520" i="3" s="1"/>
  <c r="N7449" i="3" a="1"/>
  <c r="N7449" i="3" s="1"/>
  <c r="O7449" i="3" a="1"/>
  <c r="O7449" i="3" s="1"/>
  <c r="N7521" i="3" a="1"/>
  <c r="N7521" i="3" s="1"/>
  <c r="O7521" i="3" a="1"/>
  <c r="O7521" i="3" s="1"/>
  <c r="N7469" i="3" a="1"/>
  <c r="N7469" i="3" s="1"/>
  <c r="O7469" i="3" a="1"/>
  <c r="O7469" i="3" s="1"/>
  <c r="N7294" i="3" a="1"/>
  <c r="N7294" i="3" s="1"/>
  <c r="O7294" i="3" a="1"/>
  <c r="O7294" i="3" s="1"/>
  <c r="O7706" i="3" a="1"/>
  <c r="O7706" i="3" s="1"/>
  <c r="N7461" i="3" a="1"/>
  <c r="N7461" i="3" s="1"/>
  <c r="O7461" i="3" a="1"/>
  <c r="O7461" i="3" s="1"/>
  <c r="N9199" i="3" a="1"/>
  <c r="N9199" i="3" s="1"/>
  <c r="O9199" i="3" a="1"/>
  <c r="O9199" i="3" s="1"/>
  <c r="N8169" i="3" a="1"/>
  <c r="N8169" i="3" s="1"/>
  <c r="O8169" i="3" a="1"/>
  <c r="O8169" i="3" s="1"/>
  <c r="O7854" i="3" a="1"/>
  <c r="O7854" i="3" s="1"/>
  <c r="O9027" i="3" a="1"/>
  <c r="O9027" i="3" s="1"/>
  <c r="N9048" i="3" a="1"/>
  <c r="N9048" i="3" s="1"/>
  <c r="O9048" i="3" a="1"/>
  <c r="O9048" i="3" s="1"/>
  <c r="O8983" i="3" a="1"/>
  <c r="O8983" i="3" s="1"/>
  <c r="N8569" i="3" a="1"/>
  <c r="N8569" i="3" s="1"/>
  <c r="O8569" i="3" a="1"/>
  <c r="O8569" i="3" s="1"/>
  <c r="N9865" i="3" a="1"/>
  <c r="N9865" i="3" s="1"/>
  <c r="O9865" i="3" a="1"/>
  <c r="O9865" i="3" s="1"/>
  <c r="O9133" i="3" a="1"/>
  <c r="O9133" i="3" s="1"/>
  <c r="N9398" i="3" a="1"/>
  <c r="N9398" i="3" s="1"/>
  <c r="O9398" i="3" a="1"/>
  <c r="O9398" i="3" s="1"/>
  <c r="O7620" i="3" a="1"/>
  <c r="O7620" i="3" s="1"/>
  <c r="O9834" i="3" a="1"/>
  <c r="O9834" i="3" s="1"/>
  <c r="N9645" i="3" a="1"/>
  <c r="N9645" i="3" s="1"/>
  <c r="O9645" i="3" a="1"/>
  <c r="O9645" i="3" s="1"/>
  <c r="O9894" i="3" a="1"/>
  <c r="O9894" i="3" s="1"/>
  <c r="N9713" i="3" a="1"/>
  <c r="N9713" i="3" s="1"/>
  <c r="O9713" i="3" a="1"/>
  <c r="O9713" i="3" s="1"/>
  <c r="O9818" i="3" a="1"/>
  <c r="O9818" i="3" s="1"/>
  <c r="N9419" i="3" a="1"/>
  <c r="N9419" i="3" s="1"/>
  <c r="O9419" i="3" a="1"/>
  <c r="O9419" i="3" s="1"/>
  <c r="N9573" i="3" a="1"/>
  <c r="N9573" i="3" s="1"/>
  <c r="O9573" i="3" a="1"/>
  <c r="O9573" i="3" s="1"/>
  <c r="N9988" i="3" a="1"/>
  <c r="N9988" i="3" s="1"/>
  <c r="O9988" i="3" a="1"/>
  <c r="O9988" i="3" s="1"/>
  <c r="O7182" i="3" a="1"/>
  <c r="O7182" i="3" s="1"/>
  <c r="O8004" i="3" a="1"/>
  <c r="O8004" i="3" s="1"/>
  <c r="O8635" i="3" a="1"/>
  <c r="O8635" i="3" s="1"/>
  <c r="O5052" i="3" a="1"/>
  <c r="O5052" i="3" s="1"/>
  <c r="O6940" i="3" a="1"/>
  <c r="O6940" i="3" s="1"/>
  <c r="N7140" i="3" a="1"/>
  <c r="N7140" i="3" s="1"/>
  <c r="O7140" i="3" a="1"/>
  <c r="O7140" i="3" s="1"/>
  <c r="N8648" i="3" a="1"/>
  <c r="N8648" i="3" s="1"/>
  <c r="O8648" i="3" a="1"/>
  <c r="O8648" i="3" s="1"/>
  <c r="O4936" i="3" a="1"/>
  <c r="O4936" i="3" s="1"/>
  <c r="N7697" i="3" a="1"/>
  <c r="N7697" i="3" s="1"/>
  <c r="O8099" i="3" a="1"/>
  <c r="O8099" i="3" s="1"/>
  <c r="O6750" i="3" a="1"/>
  <c r="O6750" i="3" s="1"/>
  <c r="N9392" i="3" a="1"/>
  <c r="N9392" i="3" s="1"/>
  <c r="O9392" i="3" a="1"/>
  <c r="O9392" i="3" s="1"/>
  <c r="O9092" i="3" a="1"/>
  <c r="O9092" i="3" s="1"/>
  <c r="O7015" i="3" a="1"/>
  <c r="O7015" i="3" s="1"/>
  <c r="O8132" i="3" a="1"/>
  <c r="O8132" i="3" s="1"/>
  <c r="O9397" i="3" a="1"/>
  <c r="O9397" i="3" s="1"/>
  <c r="O9254" i="3" a="1"/>
  <c r="O9254" i="3" s="1"/>
  <c r="O9824" i="3" a="1"/>
  <c r="O9824" i="3" s="1"/>
  <c r="O3223" i="3" a="1"/>
  <c r="O3223" i="3" s="1"/>
  <c r="O8162" i="3" a="1"/>
  <c r="O8162" i="3" s="1"/>
  <c r="O7664" i="3" a="1"/>
  <c r="O7664" i="3" s="1"/>
  <c r="O6722" i="3" a="1"/>
  <c r="O6722" i="3" s="1"/>
  <c r="O9363" i="3" a="1"/>
  <c r="O9363" i="3" s="1"/>
  <c r="O7625" i="3" a="1"/>
  <c r="O7625" i="3" s="1"/>
  <c r="O2335" i="3" a="1"/>
  <c r="O2335" i="3" s="1"/>
  <c r="O5631" i="3" a="1"/>
  <c r="O5631" i="3" s="1"/>
  <c r="O9076" i="3" a="1"/>
  <c r="O9076" i="3" s="1"/>
  <c r="O9286" i="3" a="1"/>
  <c r="O9286" i="3" s="1"/>
  <c r="N9537" i="3" a="1"/>
  <c r="N9537" i="3" s="1"/>
  <c r="O9537" i="3" a="1"/>
  <c r="O9537" i="3" s="1"/>
  <c r="O3512" i="3" a="1"/>
  <c r="O3512" i="3" s="1"/>
  <c r="O7739" i="3" a="1"/>
  <c r="O7739" i="3" s="1"/>
  <c r="O8512" i="3" a="1"/>
  <c r="O8512" i="3" s="1"/>
  <c r="N9553" i="3" a="1"/>
  <c r="N9553" i="3" s="1"/>
  <c r="O9553" i="3" a="1"/>
  <c r="O9553" i="3" s="1"/>
  <c r="O7582" i="3" a="1"/>
  <c r="O7582" i="3" s="1"/>
  <c r="O6985" i="3" a="1"/>
  <c r="O6985" i="3" s="1"/>
  <c r="O3625" i="3" a="1"/>
  <c r="O3625" i="3" s="1"/>
  <c r="O9828" i="3" a="1"/>
  <c r="O9828" i="3" s="1"/>
  <c r="O3505" i="3" a="1"/>
  <c r="O3505" i="3" s="1"/>
  <c r="O4714" i="3" a="1"/>
  <c r="O4714" i="3" s="1"/>
  <c r="O9348" i="3" a="1"/>
  <c r="O9348" i="3" s="1"/>
  <c r="N7799" i="3" a="1"/>
  <c r="N7799" i="3" s="1"/>
  <c r="O7799" i="3" a="1"/>
  <c r="O7799" i="3" s="1"/>
  <c r="N7891" i="3" a="1"/>
  <c r="N7891" i="3" s="1"/>
  <c r="O7891" i="3" a="1"/>
  <c r="O7891" i="3" s="1"/>
  <c r="N8534" i="3" a="1"/>
  <c r="N8534" i="3" s="1"/>
  <c r="O8534" i="3" a="1"/>
  <c r="O8534" i="3" s="1"/>
  <c r="N8958" i="3" a="1"/>
  <c r="N8958" i="3" s="1"/>
  <c r="O8958" i="3" a="1"/>
  <c r="O8958" i="3" s="1"/>
  <c r="N7804" i="3" a="1"/>
  <c r="N7804" i="3" s="1"/>
  <c r="O7804" i="3" a="1"/>
  <c r="O7804" i="3" s="1"/>
  <c r="N7515" i="3" a="1"/>
  <c r="N7515" i="3" s="1"/>
  <c r="O7515" i="3" a="1"/>
  <c r="O7515" i="3" s="1"/>
  <c r="N7006" i="3" a="1"/>
  <c r="N7006" i="3" s="1"/>
  <c r="O7006" i="3" a="1"/>
  <c r="O7006" i="3" s="1"/>
  <c r="O8724" i="3" a="1"/>
  <c r="O8724" i="3" s="1"/>
  <c r="O7124" i="3" a="1"/>
  <c r="O7124" i="3" s="1"/>
  <c r="N7109" i="3" a="1"/>
  <c r="N7109" i="3" s="1"/>
  <c r="O7109" i="3" a="1"/>
  <c r="O7109" i="3" s="1"/>
  <c r="O8877" i="3" a="1"/>
  <c r="O8877" i="3" s="1"/>
  <c r="O8616" i="3" a="1"/>
  <c r="O8616" i="3" s="1"/>
  <c r="N5254" i="3" a="1"/>
  <c r="N5254" i="3" s="1"/>
  <c r="O5254" i="3" a="1"/>
  <c r="O5254" i="3" s="1"/>
  <c r="N6911" i="3" a="1"/>
  <c r="N6911" i="3" s="1"/>
  <c r="O6911" i="3" a="1"/>
  <c r="O6911" i="3" s="1"/>
  <c r="N9744" i="3" a="1"/>
  <c r="N9744" i="3" s="1"/>
  <c r="O9744" i="3" a="1"/>
  <c r="O9744" i="3" s="1"/>
  <c r="O8584" i="3" a="1"/>
  <c r="O8584" i="3" s="1"/>
  <c r="N9525" i="3" a="1"/>
  <c r="N9525" i="3" s="1"/>
  <c r="O9525" i="3" a="1"/>
  <c r="O9525" i="3" s="1"/>
  <c r="N7860" i="3" a="1"/>
  <c r="N7860" i="3" s="1"/>
  <c r="O7860" i="3" a="1"/>
  <c r="O7860" i="3" s="1"/>
  <c r="N9099" i="3" a="1"/>
  <c r="N9099" i="3" s="1"/>
  <c r="O9099" i="3" a="1"/>
  <c r="O9099" i="3" s="1"/>
  <c r="N7122" i="3" a="1"/>
  <c r="N7122" i="3" s="1"/>
  <c r="O7122" i="3" a="1"/>
  <c r="O7122" i="3" s="1"/>
  <c r="N6967" i="3" a="1"/>
  <c r="N6967" i="3" s="1"/>
  <c r="O6967" i="3" a="1"/>
  <c r="O6967" i="3" s="1"/>
  <c r="N7203" i="3" a="1"/>
  <c r="N7203" i="3" s="1"/>
  <c r="O7203" i="3" a="1"/>
  <c r="O7203" i="3" s="1"/>
  <c r="N5064" i="3" a="1"/>
  <c r="N5064" i="3" s="1"/>
  <c r="O5064" i="3" a="1"/>
  <c r="O5064" i="3" s="1"/>
  <c r="N9939" i="3" a="1"/>
  <c r="N9939" i="3" s="1"/>
  <c r="O9939" i="3" a="1"/>
  <c r="O9939" i="3" s="1"/>
  <c r="N7680" i="3" a="1"/>
  <c r="N7680" i="3" s="1"/>
  <c r="O7680" i="3" a="1"/>
  <c r="O7680" i="3" s="1"/>
  <c r="N5376" i="3" a="1"/>
  <c r="N5376" i="3" s="1"/>
  <c r="O5376" i="3" a="1"/>
  <c r="O5376" i="3" s="1"/>
  <c r="O5720" i="3" a="1"/>
  <c r="O5720" i="3" s="1"/>
  <c r="N6536" i="3" a="1"/>
  <c r="N6536" i="3" s="1"/>
  <c r="O6536" i="3" a="1"/>
  <c r="O6536" i="3" s="1"/>
  <c r="N5084" i="3" a="1"/>
  <c r="N5084" i="3" s="1"/>
  <c r="O5084" i="3" a="1"/>
  <c r="O5084" i="3" s="1"/>
  <c r="N9798" i="3" a="1"/>
  <c r="N9798" i="3" s="1"/>
  <c r="O9798" i="3" a="1"/>
  <c r="O9798" i="3" s="1"/>
  <c r="N8757" i="3" a="1"/>
  <c r="N8757" i="3" s="1"/>
  <c r="O8757" i="3" a="1"/>
  <c r="O8757" i="3" s="1"/>
  <c r="N8694" i="3" a="1"/>
  <c r="N8694" i="3" s="1"/>
  <c r="N6694" i="3" a="1"/>
  <c r="N6694" i="3" s="1"/>
  <c r="O6694" i="3" a="1"/>
  <c r="O6694" i="3" s="1"/>
  <c r="N5502" i="3" a="1"/>
  <c r="N5502" i="3" s="1"/>
  <c r="N5074" i="3" a="1"/>
  <c r="N5074" i="3" s="1"/>
  <c r="O5074" i="3" a="1"/>
  <c r="O5074" i="3" s="1"/>
  <c r="O5398" i="3" a="1"/>
  <c r="O5398" i="3" s="1"/>
  <c r="N9117" i="3" a="1"/>
  <c r="N9117" i="3" s="1"/>
  <c r="O9117" i="3" a="1"/>
  <c r="O9117" i="3" s="1"/>
  <c r="N7157" i="3" a="1"/>
  <c r="N7157" i="3" s="1"/>
  <c r="O7157" i="3" a="1"/>
  <c r="O7157" i="3" s="1"/>
  <c r="N6043" i="3" a="1"/>
  <c r="N6043" i="3" s="1"/>
  <c r="O6043" i="3" a="1"/>
  <c r="O6043" i="3" s="1"/>
  <c r="N5856" i="3" a="1"/>
  <c r="N5856" i="3" s="1"/>
  <c r="N5090" i="3" a="1"/>
  <c r="N5090" i="3" s="1"/>
  <c r="O5090" i="3" a="1"/>
  <c r="O5090" i="3" s="1"/>
  <c r="N9343" i="3" a="1"/>
  <c r="N9343" i="3" s="1"/>
  <c r="O9343" i="3" a="1"/>
  <c r="O9343" i="3" s="1"/>
  <c r="N9361" i="3" a="1"/>
  <c r="N9361" i="3" s="1"/>
  <c r="O9870" i="3" a="1"/>
  <c r="O9870" i="3" s="1"/>
  <c r="N6282" i="3" a="1"/>
  <c r="N6282" i="3" s="1"/>
  <c r="O6282" i="3" a="1"/>
  <c r="O6282" i="3" s="1"/>
  <c r="N5728" i="3" a="1"/>
  <c r="N5728" i="3" s="1"/>
  <c r="O5728" i="3" a="1"/>
  <c r="O5728" i="3" s="1"/>
  <c r="N9724" i="3" a="1"/>
  <c r="N9724" i="3" s="1"/>
  <c r="O9724" i="3" a="1"/>
  <c r="O9724" i="3" s="1"/>
  <c r="N8335" i="3" a="1"/>
  <c r="N8335" i="3" s="1"/>
  <c r="O8335" i="3" a="1"/>
  <c r="O8335" i="3" s="1"/>
  <c r="N5799" i="3" a="1"/>
  <c r="N5799" i="3" s="1"/>
  <c r="O5799" i="3" a="1"/>
  <c r="O5799" i="3" s="1"/>
  <c r="N4970" i="3" a="1"/>
  <c r="N4970" i="3" s="1"/>
  <c r="O4970" i="3" a="1"/>
  <c r="O4970" i="3" s="1"/>
  <c r="N9294" i="3" a="1"/>
  <c r="N9294" i="3" s="1"/>
  <c r="O9294" i="3" a="1"/>
  <c r="O9294" i="3" s="1"/>
  <c r="N8682" i="3" a="1"/>
  <c r="N8682" i="3" s="1"/>
  <c r="O8682" i="3" a="1"/>
  <c r="O8682" i="3" s="1"/>
  <c r="N9490" i="3" a="1"/>
  <c r="N9490" i="3" s="1"/>
  <c r="O9490" i="3" a="1"/>
  <c r="O9490" i="3" s="1"/>
  <c r="N4900" i="3" a="1"/>
  <c r="N4900" i="3" s="1"/>
  <c r="O4900" i="3" a="1"/>
  <c r="O4900" i="3" s="1"/>
  <c r="N5852" i="3" a="1"/>
  <c r="N5852" i="3" s="1"/>
  <c r="O5852" i="3" a="1"/>
  <c r="O5852" i="3" s="1"/>
  <c r="N9971" i="3" a="1"/>
  <c r="N9971" i="3" s="1"/>
  <c r="N9450" i="3" a="1"/>
  <c r="N9450" i="3" s="1"/>
  <c r="O9450" i="3" a="1"/>
  <c r="O9450" i="3" s="1"/>
  <c r="N9829" i="3" a="1"/>
  <c r="N9829" i="3" s="1"/>
  <c r="O9829" i="3" a="1"/>
  <c r="O9829" i="3" s="1"/>
  <c r="N8313" i="3" a="1"/>
  <c r="N8313" i="3" s="1"/>
  <c r="O8313" i="3" a="1"/>
  <c r="O8313" i="3" s="1"/>
  <c r="N6080" i="3" a="1"/>
  <c r="N6080" i="3" s="1"/>
  <c r="O6080" i="3" a="1"/>
  <c r="O6080" i="3" s="1"/>
  <c r="N4929" i="3" a="1"/>
  <c r="N4929" i="3" s="1"/>
  <c r="O4929" i="3" a="1"/>
  <c r="O4929" i="3" s="1"/>
  <c r="N9146" i="3" a="1"/>
  <c r="N9146" i="3" s="1"/>
  <c r="O9146" i="3" a="1"/>
  <c r="O9146" i="3" s="1"/>
  <c r="N7742" i="3" a="1"/>
  <c r="N7742" i="3" s="1"/>
  <c r="O7742" i="3" a="1"/>
  <c r="O7742" i="3" s="1"/>
  <c r="N9356" i="3" a="1"/>
  <c r="N9356" i="3" s="1"/>
  <c r="O9356" i="3" a="1"/>
  <c r="O9356" i="3" s="1"/>
  <c r="N7754" i="3" a="1"/>
  <c r="N7754" i="3" s="1"/>
  <c r="O7754" i="3" a="1"/>
  <c r="O7754" i="3" s="1"/>
  <c r="N4880" i="3" a="1"/>
  <c r="N4880" i="3" s="1"/>
  <c r="O4880" i="3" a="1"/>
  <c r="O4880" i="3" s="1"/>
  <c r="O5189" i="3" a="1"/>
  <c r="O5189" i="3" s="1"/>
  <c r="O8987" i="3" a="1"/>
  <c r="O8987" i="3" s="1"/>
  <c r="N7023" i="3" a="1"/>
  <c r="N7023" i="3" s="1"/>
  <c r="O7023" i="3" a="1"/>
  <c r="O7023" i="3" s="1"/>
  <c r="N5783" i="3" a="1"/>
  <c r="N5783" i="3" s="1"/>
  <c r="O5783" i="3" a="1"/>
  <c r="O5783" i="3" s="1"/>
  <c r="N9896" i="3" a="1"/>
  <c r="N9896" i="3" s="1"/>
  <c r="O9896" i="3" a="1"/>
  <c r="O9896" i="3" s="1"/>
  <c r="N9745" i="3" a="1"/>
  <c r="N9745" i="3" s="1"/>
  <c r="O9745" i="3" a="1"/>
  <c r="O9745" i="3" s="1"/>
  <c r="N6171" i="3" a="1"/>
  <c r="N6171" i="3" s="1"/>
  <c r="O6171" i="3" a="1"/>
  <c r="O6171" i="3" s="1"/>
  <c r="N5644" i="3" a="1"/>
  <c r="N5644" i="3" s="1"/>
  <c r="O5644" i="3" a="1"/>
  <c r="O5644" i="3" s="1"/>
  <c r="N9754" i="3" a="1"/>
  <c r="N9754" i="3" s="1"/>
  <c r="O9754" i="3" a="1"/>
  <c r="O9754" i="3" s="1"/>
  <c r="N5597" i="3" a="1"/>
  <c r="N5597" i="3" s="1"/>
  <c r="O5597" i="3" a="1"/>
  <c r="O5597" i="3" s="1"/>
  <c r="N5408" i="3" a="1"/>
  <c r="N5408" i="3" s="1"/>
  <c r="O5408" i="3" a="1"/>
  <c r="O5408" i="3" s="1"/>
  <c r="N9819" i="3" a="1"/>
  <c r="N9819" i="3" s="1"/>
  <c r="O9819" i="3" a="1"/>
  <c r="O9819" i="3" s="1"/>
  <c r="N8155" i="3" a="1"/>
  <c r="N8155" i="3" s="1"/>
  <c r="O8155" i="3" a="1"/>
  <c r="O8155" i="3" s="1"/>
  <c r="N5762" i="3" a="1"/>
  <c r="N5762" i="3" s="1"/>
  <c r="O5762" i="3" a="1"/>
  <c r="O5762" i="3" s="1"/>
  <c r="N5214" i="3" a="1"/>
  <c r="N5214" i="3" s="1"/>
  <c r="O5214" i="3" a="1"/>
  <c r="O5214" i="3" s="1"/>
  <c r="O5412" i="3" a="1"/>
  <c r="O5412" i="3" s="1"/>
  <c r="N8955" i="3" a="1"/>
  <c r="N8955" i="3" s="1"/>
  <c r="O8955" i="3" a="1"/>
  <c r="O8955" i="3" s="1"/>
  <c r="N5516" i="3" a="1"/>
  <c r="N5516" i="3" s="1"/>
  <c r="O5516" i="3" a="1"/>
  <c r="O5516" i="3" s="1"/>
  <c r="N5374" i="3" a="1"/>
  <c r="N5374" i="3" s="1"/>
  <c r="O5374" i="3" a="1"/>
  <c r="O5374" i="3" s="1"/>
  <c r="N9518" i="3" a="1"/>
  <c r="N9518" i="3" s="1"/>
  <c r="O9518" i="3" a="1"/>
  <c r="O9518" i="3" s="1"/>
  <c r="N8922" i="3" a="1"/>
  <c r="N8922" i="3" s="1"/>
  <c r="O8922" i="3" a="1"/>
  <c r="O8922" i="3" s="1"/>
  <c r="N6681" i="3" a="1"/>
  <c r="N6681" i="3" s="1"/>
  <c r="O6681" i="3" a="1"/>
  <c r="O6681" i="3" s="1"/>
  <c r="O6075" i="3" a="1"/>
  <c r="O6075" i="3" s="1"/>
  <c r="N9541" i="3" a="1"/>
  <c r="N9541" i="3" s="1"/>
  <c r="O9541" i="3" a="1"/>
  <c r="O9541" i="3" s="1"/>
  <c r="N9738" i="3" a="1"/>
  <c r="N9738" i="3" s="1"/>
  <c r="O9738" i="3" a="1"/>
  <c r="O9738" i="3" s="1"/>
  <c r="N8036" i="3" a="1"/>
  <c r="N8036" i="3" s="1"/>
  <c r="O8036" i="3" a="1"/>
  <c r="O8036" i="3" s="1"/>
  <c r="N7878" i="3" a="1"/>
  <c r="N7878" i="3" s="1"/>
  <c r="O7878" i="3" a="1"/>
  <c r="O7878" i="3" s="1"/>
  <c r="N6090" i="3" a="1"/>
  <c r="N6090" i="3" s="1"/>
  <c r="O9756" i="3" a="1"/>
  <c r="O9756" i="3" s="1"/>
  <c r="N9141" i="3" a="1"/>
  <c r="N9141" i="3" s="1"/>
  <c r="O9141" i="3" a="1"/>
  <c r="O9141" i="3" s="1"/>
  <c r="N8552" i="3" a="1"/>
  <c r="N8552" i="3" s="1"/>
  <c r="O8552" i="3" a="1"/>
  <c r="O8552" i="3" s="1"/>
  <c r="N7421" i="3" a="1"/>
  <c r="N7421" i="3" s="1"/>
  <c r="O7421" i="3" a="1"/>
  <c r="O7421" i="3" s="1"/>
  <c r="N6347" i="3" a="1"/>
  <c r="N6347" i="3" s="1"/>
  <c r="O6347" i="3" a="1"/>
  <c r="O6347" i="3" s="1"/>
  <c r="N5317" i="3" a="1"/>
  <c r="N5317" i="3" s="1"/>
  <c r="O5317" i="3" a="1"/>
  <c r="O5317" i="3" s="1"/>
  <c r="N8932" i="3" a="1"/>
  <c r="N8932" i="3" s="1"/>
  <c r="O8932" i="3" a="1"/>
  <c r="O8932" i="3" s="1"/>
  <c r="O6587" i="3" a="1"/>
  <c r="O6587" i="3" s="1"/>
  <c r="N8518" i="3" a="1"/>
  <c r="N8518" i="3" s="1"/>
  <c r="O8518" i="3" a="1"/>
  <c r="O8518" i="3" s="1"/>
  <c r="N8853" i="3" a="1"/>
  <c r="N8853" i="3" s="1"/>
  <c r="O8853" i="3" a="1"/>
  <c r="O8853" i="3" s="1"/>
  <c r="N7605" i="3" a="1"/>
  <c r="N7605" i="3" s="1"/>
  <c r="O7605" i="3" a="1"/>
  <c r="O7605" i="3" s="1"/>
  <c r="N6129" i="3" a="1"/>
  <c r="N6129" i="3" s="1"/>
  <c r="O6129" i="3" a="1"/>
  <c r="O6129" i="3" s="1"/>
  <c r="N9448" i="3" a="1"/>
  <c r="N9448" i="3" s="1"/>
  <c r="O9448" i="3" a="1"/>
  <c r="O9448" i="3" s="1"/>
  <c r="N7700" i="3" a="1"/>
  <c r="N7700" i="3" s="1"/>
  <c r="O7700" i="3" a="1"/>
  <c r="O7700" i="3" s="1"/>
  <c r="N5979" i="3" a="1"/>
  <c r="N5979" i="3" s="1"/>
  <c r="O5979" i="3" a="1"/>
  <c r="O5979" i="3" s="1"/>
  <c r="N8453" i="3" a="1"/>
  <c r="N8453" i="3" s="1"/>
  <c r="O8453" i="3" a="1"/>
  <c r="O8453" i="3" s="1"/>
  <c r="N6676" i="3" a="1"/>
  <c r="N6676" i="3" s="1"/>
  <c r="O6676" i="3" a="1"/>
  <c r="O6676" i="3" s="1"/>
  <c r="N8071" i="3" a="1"/>
  <c r="N8071" i="3" s="1"/>
  <c r="O8071" i="3" a="1"/>
  <c r="O8071" i="3" s="1"/>
  <c r="O9020" i="3" a="1"/>
  <c r="O9020" i="3" s="1"/>
  <c r="N7728" i="3" a="1"/>
  <c r="N7728" i="3" s="1"/>
  <c r="N6656" i="3" a="1"/>
  <c r="N6656" i="3" s="1"/>
  <c r="O6656" i="3" a="1"/>
  <c r="O6656" i="3" s="1"/>
  <c r="O5193" i="3" a="1"/>
  <c r="O5193" i="3" s="1"/>
  <c r="N5018" i="3" a="1"/>
  <c r="N5018" i="3" s="1"/>
  <c r="O5018" i="3" a="1"/>
  <c r="O5018" i="3" s="1"/>
  <c r="N6302" i="3" a="1"/>
  <c r="N6302" i="3" s="1"/>
  <c r="O6302" i="3" a="1"/>
  <c r="O6302" i="3" s="1"/>
  <c r="N5118" i="3" a="1"/>
  <c r="N5118" i="3" s="1"/>
  <c r="O5118" i="3" a="1"/>
  <c r="O5118" i="3" s="1"/>
  <c r="N6530" i="3" a="1"/>
  <c r="N6530" i="3" s="1"/>
  <c r="O6530" i="3" a="1"/>
  <c r="O6530" i="3" s="1"/>
  <c r="N5157" i="3" a="1"/>
  <c r="N5157" i="3" s="1"/>
  <c r="O5157" i="3" a="1"/>
  <c r="O5157" i="3" s="1"/>
  <c r="N8622" i="3" a="1"/>
  <c r="N8622" i="3" s="1"/>
  <c r="O8622" i="3" a="1"/>
  <c r="O8622" i="3" s="1"/>
  <c r="N7841" i="3" a="1"/>
  <c r="N7841" i="3" s="1"/>
  <c r="O7841" i="3" a="1"/>
  <c r="O7841" i="3" s="1"/>
  <c r="O6771" i="3" a="1"/>
  <c r="O6771" i="3" s="1"/>
  <c r="N6055" i="3" a="1"/>
  <c r="N6055" i="3" s="1"/>
  <c r="O6055" i="3" a="1"/>
  <c r="O6055" i="3" s="1"/>
  <c r="N5591" i="3" a="1"/>
  <c r="N5591" i="3" s="1"/>
  <c r="O5591" i="3" a="1"/>
  <c r="O5591" i="3" s="1"/>
  <c r="N8020" i="3" a="1"/>
  <c r="N8020" i="3" s="1"/>
  <c r="O8020" i="3" a="1"/>
  <c r="O8020" i="3" s="1"/>
  <c r="O6808" i="3" a="1"/>
  <c r="O6808" i="3" s="1"/>
  <c r="N6073" i="3" a="1"/>
  <c r="N6073" i="3" s="1"/>
  <c r="O6073" i="3" a="1"/>
  <c r="O6073" i="3" s="1"/>
  <c r="N6394" i="3" a="1"/>
  <c r="N6394" i="3" s="1"/>
  <c r="O6394" i="3" a="1"/>
  <c r="O6394" i="3" s="1"/>
  <c r="N5641" i="3" a="1"/>
  <c r="N5641" i="3" s="1"/>
  <c r="O5641" i="3" a="1"/>
  <c r="O5641" i="3" s="1"/>
  <c r="N7245" i="3" a="1"/>
  <c r="N7245" i="3" s="1"/>
  <c r="O7245" i="3" a="1"/>
  <c r="O7245" i="3" s="1"/>
  <c r="N5707" i="3" a="1"/>
  <c r="N5707" i="3" s="1"/>
  <c r="O5707" i="3" a="1"/>
  <c r="O5707" i="3" s="1"/>
  <c r="N8808" i="3" a="1"/>
  <c r="N8808" i="3" s="1"/>
  <c r="O8808" i="3" a="1"/>
  <c r="O8808" i="3" s="1"/>
  <c r="N6984" i="3" a="1"/>
  <c r="N6984" i="3" s="1"/>
  <c r="O6984" i="3" a="1"/>
  <c r="O6984" i="3" s="1"/>
  <c r="N6675" i="3" a="1"/>
  <c r="N6675" i="3" s="1"/>
  <c r="O6675" i="3" a="1"/>
  <c r="O6675" i="3" s="1"/>
  <c r="N6081" i="3" a="1"/>
  <c r="N6081" i="3" s="1"/>
  <c r="O6081" i="3" a="1"/>
  <c r="O6081" i="3" s="1"/>
  <c r="N6233" i="3" a="1"/>
  <c r="N6233" i="3" s="1"/>
  <c r="O6233" i="3" a="1"/>
  <c r="O6233" i="3" s="1"/>
  <c r="O6784" i="3" a="1"/>
  <c r="O6784" i="3" s="1"/>
  <c r="N5275" i="3" a="1"/>
  <c r="N5275" i="3" s="1"/>
  <c r="O5275" i="3" a="1"/>
  <c r="O5275" i="3" s="1"/>
  <c r="N5912" i="3" a="1"/>
  <c r="N5912" i="3" s="1"/>
  <c r="O5912" i="3" a="1"/>
  <c r="O5912" i="3" s="1"/>
  <c r="O7040" i="3" a="1"/>
  <c r="O7040" i="3" s="1"/>
  <c r="O5302" i="3" a="1"/>
  <c r="O5302" i="3" s="1"/>
  <c r="N6029" i="3" a="1"/>
  <c r="N6029" i="3" s="1"/>
  <c r="O6029" i="3" a="1"/>
  <c r="O6029" i="3" s="1"/>
  <c r="N5960" i="3" a="1"/>
  <c r="N5960" i="3" s="1"/>
  <c r="O5960" i="3" a="1"/>
  <c r="O5960" i="3" s="1"/>
  <c r="O5624" i="3" a="1"/>
  <c r="O5624" i="3" s="1"/>
  <c r="O6467" i="3" a="1"/>
  <c r="O6467" i="3" s="1"/>
  <c r="N5338" i="3" a="1"/>
  <c r="N5338" i="3" s="1"/>
  <c r="O5338" i="3" a="1"/>
  <c r="O5338" i="3" s="1"/>
  <c r="N5203" i="3" a="1"/>
  <c r="N5203" i="3" s="1"/>
  <c r="O5203" i="3" a="1"/>
  <c r="O5203" i="3" s="1"/>
  <c r="N5421" i="3" a="1"/>
  <c r="N5421" i="3" s="1"/>
  <c r="O5421" i="3" a="1"/>
  <c r="O5421" i="3" s="1"/>
  <c r="N6238" i="3" a="1"/>
  <c r="N6238" i="3" s="1"/>
  <c r="O5579" i="3" a="1"/>
  <c r="O5579" i="3" s="1"/>
  <c r="O4885" i="3" a="1"/>
  <c r="O4885" i="3" s="1"/>
  <c r="O6751" i="3" a="1"/>
  <c r="O6751" i="3" s="1"/>
  <c r="O7588" i="3" a="1"/>
  <c r="O7588" i="3" s="1"/>
  <c r="N6939" i="3" a="1"/>
  <c r="N6939" i="3" s="1"/>
  <c r="O6939" i="3" a="1"/>
  <c r="O6939" i="3" s="1"/>
  <c r="N7794" i="3" a="1"/>
  <c r="N7794" i="3" s="1"/>
  <c r="O7794" i="3" a="1"/>
  <c r="O7794" i="3" s="1"/>
  <c r="N5086" i="3" a="1"/>
  <c r="N5086" i="3" s="1"/>
  <c r="O5086" i="3" a="1"/>
  <c r="O5086" i="3" s="1"/>
  <c r="N7545" i="3" a="1"/>
  <c r="N7545" i="3" s="1"/>
  <c r="O7545" i="3" a="1"/>
  <c r="O7545" i="3" s="1"/>
  <c r="N6493" i="3" a="1"/>
  <c r="N6493" i="3" s="1"/>
  <c r="O6493" i="3" a="1"/>
  <c r="O6493" i="3" s="1"/>
  <c r="N5315" i="3" a="1"/>
  <c r="N5315" i="3" s="1"/>
  <c r="O5315" i="3" a="1"/>
  <c r="O5315" i="3" s="1"/>
  <c r="O5173" i="3" a="1"/>
  <c r="O5173" i="3" s="1"/>
  <c r="N5138" i="3" a="1"/>
  <c r="N5138" i="3" s="1"/>
  <c r="O5138" i="3" a="1"/>
  <c r="O5138" i="3" s="1"/>
  <c r="N6628" i="3" a="1"/>
  <c r="N6628" i="3" s="1"/>
  <c r="O6628" i="3" a="1"/>
  <c r="O6628" i="3" s="1"/>
  <c r="N5978" i="3" a="1"/>
  <c r="N5978" i="3" s="1"/>
  <c r="O5978" i="3" a="1"/>
  <c r="O5978" i="3" s="1"/>
  <c r="N4879" i="3" a="1"/>
  <c r="N4879" i="3" s="1"/>
  <c r="O4879" i="3" a="1"/>
  <c r="O4879" i="3" s="1"/>
  <c r="N5383" i="3" a="1"/>
  <c r="N5383" i="3" s="1"/>
  <c r="O5383" i="3" a="1"/>
  <c r="O5383" i="3" s="1"/>
  <c r="N5625" i="3" a="1"/>
  <c r="N5625" i="3" s="1"/>
  <c r="O5625" i="3" a="1"/>
  <c r="O5625" i="3" s="1"/>
  <c r="O6348" i="3" a="1"/>
  <c r="O6348" i="3" s="1"/>
  <c r="O5471" i="3" a="1"/>
  <c r="O5471" i="3" s="1"/>
  <c r="N5123" i="3" a="1"/>
  <c r="N5123" i="3" s="1"/>
  <c r="O5123" i="3" a="1"/>
  <c r="O5123" i="3" s="1"/>
  <c r="N5688" i="3" a="1"/>
  <c r="N5688" i="3" s="1"/>
  <c r="O5688" i="3" a="1"/>
  <c r="O5688" i="3" s="1"/>
  <c r="O5113" i="3" a="1"/>
  <c r="O5113" i="3" s="1"/>
  <c r="O7733" i="3" a="1"/>
  <c r="O7733" i="3" s="1"/>
  <c r="O5496" i="3" a="1"/>
  <c r="O5496" i="3" s="1"/>
  <c r="N5441" i="3" a="1"/>
  <c r="N5441" i="3" s="1"/>
  <c r="O5441" i="3" a="1"/>
  <c r="O5441" i="3" s="1"/>
  <c r="O8145" i="3" a="1"/>
  <c r="O8145" i="3" s="1"/>
  <c r="O5939" i="3" a="1"/>
  <c r="O5939" i="3" s="1"/>
  <c r="N6995" i="3" a="1"/>
  <c r="N6995" i="3" s="1"/>
  <c r="O6995" i="3" a="1"/>
  <c r="O6995" i="3" s="1"/>
  <c r="N6340" i="3" a="1"/>
  <c r="N6340" i="3" s="1"/>
  <c r="O6340" i="3" a="1"/>
  <c r="O6340" i="3" s="1"/>
  <c r="O6216" i="3" a="1"/>
  <c r="O6216" i="3" s="1"/>
  <c r="O7616" i="3" a="1"/>
  <c r="O7616" i="3" s="1"/>
  <c r="O7655" i="3" a="1"/>
  <c r="O7655" i="3" s="1"/>
  <c r="N7321" i="3" a="1"/>
  <c r="N7321" i="3" s="1"/>
  <c r="O7321" i="3" a="1"/>
  <c r="O7321" i="3" s="1"/>
  <c r="O7397" i="3" a="1"/>
  <c r="O7397" i="3" s="1"/>
  <c r="O7458" i="3" a="1"/>
  <c r="O7458" i="3" s="1"/>
  <c r="O7402" i="3" a="1"/>
  <c r="O7402" i="3" s="1"/>
  <c r="N7888" i="3" a="1"/>
  <c r="N7888" i="3" s="1"/>
  <c r="O7888" i="3" a="1"/>
  <c r="O7888" i="3" s="1"/>
  <c r="O7902" i="3" a="1"/>
  <c r="O7902" i="3" s="1"/>
  <c r="N7374" i="3" a="1"/>
  <c r="N7374" i="3" s="1"/>
  <c r="O7374" i="3" a="1"/>
  <c r="O7374" i="3" s="1"/>
  <c r="O7111" i="3" a="1"/>
  <c r="O7111" i="3" s="1"/>
  <c r="N7145" i="3" a="1"/>
  <c r="N7145" i="3" s="1"/>
  <c r="O7145" i="3" a="1"/>
  <c r="O7145" i="3" s="1"/>
  <c r="O9546" i="3" a="1"/>
  <c r="O9546" i="3" s="1"/>
  <c r="O6528" i="3" a="1"/>
  <c r="O6528" i="3" s="1"/>
  <c r="O7486" i="3" a="1"/>
  <c r="O7486" i="3" s="1"/>
  <c r="N8293" i="3" a="1"/>
  <c r="N8293" i="3" s="1"/>
  <c r="O8293" i="3" a="1"/>
  <c r="O8293" i="3" s="1"/>
  <c r="N7592" i="3" a="1"/>
  <c r="N7592" i="3" s="1"/>
  <c r="O7592" i="3" a="1"/>
  <c r="O7592" i="3" s="1"/>
  <c r="N7306" i="3" a="1"/>
  <c r="N7306" i="3" s="1"/>
  <c r="O7306" i="3" a="1"/>
  <c r="O7306" i="3" s="1"/>
  <c r="N8677" i="3" a="1"/>
  <c r="N8677" i="3" s="1"/>
  <c r="O8677" i="3" a="1"/>
  <c r="O8677" i="3" s="1"/>
  <c r="O8401" i="3" a="1"/>
  <c r="O8401" i="3" s="1"/>
  <c r="O7717" i="3" a="1"/>
  <c r="O7717" i="3" s="1"/>
  <c r="N7476" i="3" a="1"/>
  <c r="N7476" i="3" s="1"/>
  <c r="O7476" i="3" a="1"/>
  <c r="O7476" i="3" s="1"/>
  <c r="N7385" i="3" a="1"/>
  <c r="N7385" i="3" s="1"/>
  <c r="O7385" i="3" a="1"/>
  <c r="O7385" i="3" s="1"/>
  <c r="N7863" i="3" a="1"/>
  <c r="N7863" i="3" s="1"/>
  <c r="O7863" i="3" a="1"/>
  <c r="O7863" i="3" s="1"/>
  <c r="N9094" i="3" a="1"/>
  <c r="N9094" i="3" s="1"/>
  <c r="O9094" i="3" a="1"/>
  <c r="O9094" i="3" s="1"/>
  <c r="O8126" i="3" a="1"/>
  <c r="O8126" i="3" s="1"/>
  <c r="N8578" i="3" a="1"/>
  <c r="N8578" i="3" s="1"/>
  <c r="O8578" i="3" a="1"/>
  <c r="O8578" i="3" s="1"/>
  <c r="N8118" i="3" a="1"/>
  <c r="N8118" i="3" s="1"/>
  <c r="O8118" i="3" a="1"/>
  <c r="O8118" i="3" s="1"/>
  <c r="N9149" i="3" a="1"/>
  <c r="N9149" i="3" s="1"/>
  <c r="O9149" i="3" a="1"/>
  <c r="O9149" i="3" s="1"/>
  <c r="O7713" i="3" a="1"/>
  <c r="O7713" i="3" s="1"/>
  <c r="O8673" i="3" a="1"/>
  <c r="O8673" i="3" s="1"/>
  <c r="N8579" i="3" a="1"/>
  <c r="N8579" i="3" s="1"/>
  <c r="O8579" i="3" a="1"/>
  <c r="O8579" i="3" s="1"/>
  <c r="N9960" i="3" a="1"/>
  <c r="N9960" i="3" s="1"/>
  <c r="O9960" i="3" a="1"/>
  <c r="O9960" i="3" s="1"/>
  <c r="O9854" i="3" a="1"/>
  <c r="O9854" i="3" s="1"/>
  <c r="O9396" i="3" a="1"/>
  <c r="O9396" i="3" s="1"/>
  <c r="O8809" i="3" a="1"/>
  <c r="O8809" i="3" s="1"/>
  <c r="N9613" i="3" a="1"/>
  <c r="N9613" i="3" s="1"/>
  <c r="O9613" i="3" a="1"/>
  <c r="O9613" i="3" s="1"/>
  <c r="N8873" i="3" a="1"/>
  <c r="N8873" i="3" s="1"/>
  <c r="O8873" i="3" a="1"/>
  <c r="O8873" i="3" s="1"/>
  <c r="N9460" i="3" a="1"/>
  <c r="N9460" i="3" s="1"/>
  <c r="O9460" i="3" a="1"/>
  <c r="O9460" i="3" s="1"/>
  <c r="O7585" i="3" a="1"/>
  <c r="O7585" i="3" s="1"/>
  <c r="O5818" i="3" a="1"/>
  <c r="O5818" i="3" s="1"/>
  <c r="O7463" i="3" a="1"/>
  <c r="O7463" i="3" s="1"/>
  <c r="N8268" i="3" a="1"/>
  <c r="N8268" i="3" s="1"/>
  <c r="O8268" i="3" a="1"/>
  <c r="O8268" i="3" s="1"/>
  <c r="O4912" i="3" a="1"/>
  <c r="O4912" i="3" s="1"/>
  <c r="N8800" i="3" a="1"/>
  <c r="N8800" i="3" s="1"/>
  <c r="O8800" i="3" a="1"/>
  <c r="O8800" i="3" s="1"/>
  <c r="O7499" i="3" a="1"/>
  <c r="O7499" i="3" s="1"/>
  <c r="O8856" i="3" a="1"/>
  <c r="O8856" i="3" s="1"/>
  <c r="N9577" i="3" a="1"/>
  <c r="N9577" i="3" s="1"/>
  <c r="O9577" i="3" a="1"/>
  <c r="O9577" i="3" s="1"/>
  <c r="O7092" i="3" a="1"/>
  <c r="O7092" i="3" s="1"/>
  <c r="O8620" i="3" a="1"/>
  <c r="O8620" i="3" s="1"/>
  <c r="O7208" i="3" a="1"/>
  <c r="O7208" i="3" s="1"/>
  <c r="N9528" i="3" a="1"/>
  <c r="N9528" i="3" s="1"/>
  <c r="O9528" i="3" a="1"/>
  <c r="O9528" i="3" s="1"/>
  <c r="N8258" i="3" a="1"/>
  <c r="N8258" i="3" s="1"/>
  <c r="O8258" i="3" a="1"/>
  <c r="O8258" i="3" s="1"/>
  <c r="O7154" i="3" a="1"/>
  <c r="O7154" i="3" s="1"/>
  <c r="O9614" i="3" a="1"/>
  <c r="O9614" i="3" s="1"/>
  <c r="O4209" i="3" a="1"/>
  <c r="O4209" i="3" s="1"/>
  <c r="O6101" i="3" a="1"/>
  <c r="O6101" i="3" s="1"/>
  <c r="N9621" i="3" a="1"/>
  <c r="N9621" i="3" s="1"/>
  <c r="O9621" i="3" a="1"/>
  <c r="O9621" i="3" s="1"/>
  <c r="O8153" i="3" a="1"/>
  <c r="O8153" i="3" s="1"/>
  <c r="O7492" i="3" a="1"/>
  <c r="O7492" i="3" s="1"/>
  <c r="N9381" i="3" a="1"/>
  <c r="N9381" i="3" s="1"/>
  <c r="O9381" i="3" a="1"/>
  <c r="O9381" i="3" s="1"/>
  <c r="O9060" i="3" a="1"/>
  <c r="O9060" i="3" s="1"/>
  <c r="O7045" i="3" a="1"/>
  <c r="O7045" i="3" s="1"/>
  <c r="O9593" i="3" a="1"/>
  <c r="O9593" i="3" s="1"/>
  <c r="O5658" i="3" a="1"/>
  <c r="O5658" i="3" s="1"/>
  <c r="O8659" i="3" a="1"/>
  <c r="O8659" i="3" s="1"/>
  <c r="O3361" i="3" a="1"/>
  <c r="O3361" i="3" s="1"/>
  <c r="O7279" i="3" a="1"/>
  <c r="O7279" i="3" s="1"/>
  <c r="O4367" i="3" a="1"/>
  <c r="O4367" i="3" s="1"/>
  <c r="N4367" i="3" a="1"/>
  <c r="N4367" i="3" s="1"/>
  <c r="O5558" i="3" a="1"/>
  <c r="O5558" i="3" s="1"/>
  <c r="N3699" i="3" a="1"/>
  <c r="N3699" i="3" s="1"/>
  <c r="O3699" i="3" a="1"/>
  <c r="O3699" i="3" s="1"/>
  <c r="O7419" i="3" a="1"/>
  <c r="O7419" i="3" s="1"/>
  <c r="O7674" i="3" a="1"/>
  <c r="O7674" i="3" s="1"/>
  <c r="O9527" i="3" a="1"/>
  <c r="O9527" i="3" s="1"/>
  <c r="O7543" i="3" a="1"/>
  <c r="O7543" i="3" s="1"/>
  <c r="O3284" i="3" a="1"/>
  <c r="O3284" i="3" s="1"/>
  <c r="O2622" i="3" a="1"/>
  <c r="O2622" i="3" s="1"/>
  <c r="N4329" i="3" a="1"/>
  <c r="N4329" i="3" s="1"/>
  <c r="N9089" i="3" a="1"/>
  <c r="N9089" i="3" s="1"/>
  <c r="N7114" i="3" a="1"/>
  <c r="N7114" i="3" s="1"/>
  <c r="N9627" i="3" a="1"/>
  <c r="N9627" i="3" s="1"/>
  <c r="N5770" i="3" a="1"/>
  <c r="N5770" i="3" s="1"/>
  <c r="N7894" i="3" a="1"/>
  <c r="N7894" i="3" s="1"/>
  <c r="N7097" i="3" a="1"/>
  <c r="N7097" i="3" s="1"/>
  <c r="N8654" i="3" a="1"/>
  <c r="N8654" i="3" s="1"/>
  <c r="N6155" i="3" a="1"/>
  <c r="N6155" i="3" s="1"/>
  <c r="N9790" i="3" a="1"/>
  <c r="N9790" i="3" s="1"/>
  <c r="N5536" i="3" a="1"/>
  <c r="N5536" i="3" s="1"/>
  <c r="N9778" i="3" a="1"/>
  <c r="N9778" i="3" s="1"/>
  <c r="N8617" i="3" a="1"/>
  <c r="N8617" i="3" s="1"/>
  <c r="N6071" i="3" a="1"/>
  <c r="N6071" i="3" s="1"/>
  <c r="N9770" i="3" a="1"/>
  <c r="N9770" i="3" s="1"/>
  <c r="N8437" i="3" a="1"/>
  <c r="N8437" i="3" s="1"/>
  <c r="N9731" i="3" a="1"/>
  <c r="N9731" i="3" s="1"/>
  <c r="N9426" i="3" a="1"/>
  <c r="N9426" i="3" s="1"/>
  <c r="N9086" i="3" a="1"/>
  <c r="N9086" i="3" s="1"/>
  <c r="N4990" i="3" a="1"/>
  <c r="N4990" i="3" s="1"/>
  <c r="N8572" i="3" a="1"/>
  <c r="N8572" i="3" s="1"/>
  <c r="N9704" i="3" a="1"/>
  <c r="N9704" i="3" s="1"/>
  <c r="N5444" i="3" a="1"/>
  <c r="N5444" i="3" s="1"/>
  <c r="N5029" i="3" a="1"/>
  <c r="N5029" i="3" s="1"/>
  <c r="N9544" i="3" a="1"/>
  <c r="N9544" i="3" s="1"/>
  <c r="N8946" i="3" a="1"/>
  <c r="N8946" i="3" s="1"/>
  <c r="N4876" i="3" a="1"/>
  <c r="N4876" i="3" s="1"/>
  <c r="N6277" i="3" a="1"/>
  <c r="N6277" i="3" s="1"/>
  <c r="N9892" i="3" a="1"/>
  <c r="N9892" i="3" s="1"/>
  <c r="N7147" i="3" a="1"/>
  <c r="N7147" i="3" s="1"/>
  <c r="N8615" i="3" a="1"/>
  <c r="N8615" i="3" s="1"/>
  <c r="N9147" i="3" a="1"/>
  <c r="N9147" i="3" s="1"/>
  <c r="N6642" i="3" a="1"/>
  <c r="N6642" i="3" s="1"/>
  <c r="N8043" i="3" a="1"/>
  <c r="N8043" i="3" s="1"/>
  <c r="N8916" i="3" a="1"/>
  <c r="N8916" i="3" s="1"/>
  <c r="N6083" i="3" a="1"/>
  <c r="N6083" i="3" s="1"/>
  <c r="N7523" i="3" a="1"/>
  <c r="N7523" i="3" s="1"/>
  <c r="N8494" i="3" a="1"/>
  <c r="N8494" i="3" s="1"/>
  <c r="N9305" i="3" a="1"/>
  <c r="N9305" i="3" s="1"/>
  <c r="N8960" i="3" a="1"/>
  <c r="N8960" i="3" s="1"/>
  <c r="N5767" i="3" a="1"/>
  <c r="N5767" i="3" s="1"/>
  <c r="N5933" i="3" a="1"/>
  <c r="N5933" i="3" s="1"/>
  <c r="N8381" i="3" a="1"/>
  <c r="N8381" i="3" s="1"/>
  <c r="N7102" i="3" a="1"/>
  <c r="N7102" i="3" s="1"/>
  <c r="N8070" i="3" a="1"/>
  <c r="N8070" i="3" s="1"/>
  <c r="N6538" i="3" a="1"/>
  <c r="N6538" i="3" s="1"/>
  <c r="N6432" i="3" a="1"/>
  <c r="N6432" i="3" s="1"/>
  <c r="N8656" i="3" a="1"/>
  <c r="N8656" i="3" s="1"/>
  <c r="N9033" i="3" a="1"/>
  <c r="N9033" i="3" s="1"/>
  <c r="N9354" i="3" a="1"/>
  <c r="N9354" i="3" s="1"/>
  <c r="N8510" i="3" a="1"/>
  <c r="N8510" i="3" s="1"/>
  <c r="N7747" i="3" a="1"/>
  <c r="N7747" i="3" s="1"/>
  <c r="N7195" i="3" a="1"/>
  <c r="N7195" i="3" s="1"/>
  <c r="N6174" i="3" a="1"/>
  <c r="N6174" i="3" s="1"/>
  <c r="N7424" i="3" a="1"/>
  <c r="N7424" i="3" s="1"/>
  <c r="N7611" i="3" a="1"/>
  <c r="N7611" i="3" s="1"/>
  <c r="N6422" i="3" a="1"/>
  <c r="N6422" i="3" s="1"/>
  <c r="N5259" i="3" a="1"/>
  <c r="N5259" i="3" s="1"/>
  <c r="N5238" i="3" a="1"/>
  <c r="N5238" i="3" s="1"/>
  <c r="N5199" i="3" a="1"/>
  <c r="N5199" i="3" s="1"/>
  <c r="N4902" i="3" a="1"/>
  <c r="N4902" i="3" s="1"/>
  <c r="N4941" i="3" a="1"/>
  <c r="N4941" i="3" s="1"/>
  <c r="N6508" i="3" a="1"/>
  <c r="N6508" i="3" s="1"/>
  <c r="N5724" i="3" a="1"/>
  <c r="N5724" i="3" s="1"/>
  <c r="N4933" i="3" a="1"/>
  <c r="N4933" i="3" s="1"/>
  <c r="N6193" i="3" a="1"/>
  <c r="N6193" i="3" s="1"/>
  <c r="N5517" i="3" a="1"/>
  <c r="N5517" i="3" s="1"/>
  <c r="N7828" i="3" a="1"/>
  <c r="N7828" i="3" s="1"/>
  <c r="N6618" i="3" a="1"/>
  <c r="N6618" i="3" s="1"/>
  <c r="N5195" i="3" a="1"/>
  <c r="N5195" i="3" s="1"/>
  <c r="N5971" i="3" a="1"/>
  <c r="N5971" i="3" s="1"/>
  <c r="N4975" i="3" a="1"/>
  <c r="N4975" i="3" s="1"/>
  <c r="N6893" i="3" a="1"/>
  <c r="N6893" i="3" s="1"/>
  <c r="N5359" i="3" a="1"/>
  <c r="N5359" i="3" s="1"/>
  <c r="N8369" i="3" a="1"/>
  <c r="N8369" i="3" s="1"/>
  <c r="N5271" i="3" a="1"/>
  <c r="N5271" i="3" s="1"/>
  <c r="N5407" i="3" a="1"/>
  <c r="N5407" i="3" s="1"/>
  <c r="N5381" i="3" a="1"/>
  <c r="N5381" i="3" s="1"/>
  <c r="N6166" i="3" a="1"/>
  <c r="N6166" i="3" s="1"/>
  <c r="N5763" i="3" a="1"/>
  <c r="N5763" i="3" s="1"/>
  <c r="N9749" i="3" a="1"/>
  <c r="N9749" i="3" s="1"/>
  <c r="N6850" i="3" a="1"/>
  <c r="N6850" i="3" s="1"/>
  <c r="N6994" i="3" a="1"/>
  <c r="N6994" i="3" s="1"/>
  <c r="N6132" i="3" a="1"/>
  <c r="N6132" i="3" s="1"/>
  <c r="N6541" i="3" a="1"/>
  <c r="N6541" i="3" s="1"/>
  <c r="N5973" i="3" a="1"/>
  <c r="N5973" i="3" s="1"/>
  <c r="N5483" i="3" a="1"/>
  <c r="N5483" i="3" s="1"/>
  <c r="N6990" i="3" a="1"/>
  <c r="N6990" i="3" s="1"/>
  <c r="N6188" i="3" a="1"/>
  <c r="N6188" i="3" s="1"/>
  <c r="N7875" i="3" a="1"/>
  <c r="N7875" i="3" s="1"/>
  <c r="N6327" i="3" a="1"/>
  <c r="N6327" i="3" s="1"/>
  <c r="N5512" i="3" a="1"/>
  <c r="N5512" i="3" s="1"/>
  <c r="N6158" i="3" a="1"/>
  <c r="N6158" i="3" s="1"/>
  <c r="N7170" i="3" a="1"/>
  <c r="N7170" i="3" s="1"/>
  <c r="N6356" i="3" a="1"/>
  <c r="N6356" i="3" s="1"/>
  <c r="N8042" i="3" a="1"/>
  <c r="N8042" i="3" s="1"/>
  <c r="N6805" i="3" a="1"/>
  <c r="N6805" i="3" s="1"/>
  <c r="N8709" i="3" a="1"/>
  <c r="N8709" i="3" s="1"/>
  <c r="N8931" i="3" a="1"/>
  <c r="N8931" i="3" s="1"/>
  <c r="N6852" i="3" a="1"/>
  <c r="N6852" i="3" s="1"/>
  <c r="N7396" i="3" a="1"/>
  <c r="N7396" i="3" s="1"/>
  <c r="N8511" i="3" a="1"/>
  <c r="N8511" i="3" s="1"/>
  <c r="N7892" i="3" a="1"/>
  <c r="N7892" i="3" s="1"/>
  <c r="N8317" i="3" a="1"/>
  <c r="N8317" i="3" s="1"/>
  <c r="N8894" i="3" a="1"/>
  <c r="N8894" i="3" s="1"/>
  <c r="N8744" i="3" a="1"/>
  <c r="N8744" i="3" s="1"/>
  <c r="N8365" i="3" a="1"/>
  <c r="N8365" i="3" s="1"/>
  <c r="N8261" i="3" a="1"/>
  <c r="N8261" i="3" s="1"/>
  <c r="N8687" i="3" a="1"/>
  <c r="N8687" i="3" s="1"/>
  <c r="N9502" i="3" a="1"/>
  <c r="N9502" i="3" s="1"/>
  <c r="N9181" i="3" a="1"/>
  <c r="N9181" i="3" s="1"/>
  <c r="N8097" i="3" a="1"/>
  <c r="N8097" i="3" s="1"/>
  <c r="N8975" i="3" a="1"/>
  <c r="N8975" i="3" s="1"/>
  <c r="N8997" i="3" a="1"/>
  <c r="N8997" i="3" s="1"/>
  <c r="N9717" i="3" a="1"/>
  <c r="N9717" i="3" s="1"/>
  <c r="N9405" i="3" a="1"/>
  <c r="N9405" i="3" s="1"/>
  <c r="N9138" i="3" a="1"/>
  <c r="N9138" i="3" s="1"/>
  <c r="N9701" i="3" a="1"/>
  <c r="N9701" i="3" s="1"/>
  <c r="N9941" i="3" a="1"/>
  <c r="N9941" i="3" s="1"/>
  <c r="N5779" i="3" a="1"/>
  <c r="N5779" i="3" s="1"/>
  <c r="N8150" i="3" a="1"/>
  <c r="N8150" i="3" s="1"/>
  <c r="N5253" i="3" a="1"/>
  <c r="N5253" i="3" s="1"/>
  <c r="N8663" i="3" a="1"/>
  <c r="N8663" i="3" s="1"/>
  <c r="N7670" i="3" a="1"/>
  <c r="N7670" i="3" s="1"/>
  <c r="N7460" i="3" a="1"/>
  <c r="N7460" i="3" s="1"/>
  <c r="N7575" i="3" a="1"/>
  <c r="N7575" i="3" s="1"/>
  <c r="N7069" i="3" a="1"/>
  <c r="N7069" i="3" s="1"/>
  <c r="N8450" i="3" a="1"/>
  <c r="N8450" i="3" s="1"/>
  <c r="N8639" i="3" a="1"/>
  <c r="N8639" i="3" s="1"/>
  <c r="N7627" i="3" a="1"/>
  <c r="N7627" i="3" s="1"/>
  <c r="N7317" i="3" a="1"/>
  <c r="N7317" i="3" s="1"/>
  <c r="N5050" i="3" a="1"/>
  <c r="N5050" i="3" s="1"/>
  <c r="N5506" i="3" a="1"/>
  <c r="N5506" i="3" s="1"/>
  <c r="N4934" i="3" a="1"/>
  <c r="N4934" i="3" s="1"/>
  <c r="N9931" i="3" a="1"/>
  <c r="N9931" i="3" s="1"/>
  <c r="N6587" i="3" a="1"/>
  <c r="N6587" i="3" s="1"/>
  <c r="N5530" i="3" a="1"/>
  <c r="N5530" i="3" s="1"/>
  <c r="N9491" i="3" a="1"/>
  <c r="N9491" i="3" s="1"/>
  <c r="N8632" i="3" a="1"/>
  <c r="N8632" i="3" s="1"/>
  <c r="N9256" i="3" a="1"/>
  <c r="N9256" i="3" s="1"/>
  <c r="N4892" i="3" a="1"/>
  <c r="N4892" i="3" s="1"/>
  <c r="N9792" i="3" a="1"/>
  <c r="N9792" i="3" s="1"/>
  <c r="N9249" i="3" a="1"/>
  <c r="N9249" i="3" s="1"/>
  <c r="N8517" i="3" a="1"/>
  <c r="N8517" i="3" s="1"/>
  <c r="N8430" i="3" a="1"/>
  <c r="N8430" i="3" s="1"/>
  <c r="N9750" i="3" a="1"/>
  <c r="N9750" i="3" s="1"/>
  <c r="N9737" i="3" a="1"/>
  <c r="N9737" i="3" s="1"/>
  <c r="N9126" i="3" a="1"/>
  <c r="N9126" i="3" s="1"/>
  <c r="N8421" i="3" a="1"/>
  <c r="N8421" i="3" s="1"/>
  <c r="N5537" i="3" a="1"/>
  <c r="N5537" i="3" s="1"/>
  <c r="N7971" i="3" a="1"/>
  <c r="N7971" i="3" s="1"/>
  <c r="N5416" i="3" a="1"/>
  <c r="N5416" i="3" s="1"/>
  <c r="N5582" i="3" a="1"/>
  <c r="N5582" i="3" s="1"/>
  <c r="N9694" i="3" a="1"/>
  <c r="N9694" i="3" s="1"/>
  <c r="N9908" i="3" a="1"/>
  <c r="N9908" i="3" s="1"/>
  <c r="N5830" i="3" a="1"/>
  <c r="N5830" i="3" s="1"/>
  <c r="N8732" i="3" a="1"/>
  <c r="N8732" i="3" s="1"/>
  <c r="N6264" i="3" a="1"/>
  <c r="N6264" i="3" s="1"/>
  <c r="N8842" i="3" a="1"/>
  <c r="N8842" i="3" s="1"/>
  <c r="N8090" i="3" a="1"/>
  <c r="N8090" i="3" s="1"/>
  <c r="N7183" i="3" a="1"/>
  <c r="N7183" i="3" s="1"/>
  <c r="N9524" i="3" a="1"/>
  <c r="N9524" i="3" s="1"/>
  <c r="N8296" i="3" a="1"/>
  <c r="N8296" i="3" s="1"/>
  <c r="N9623" i="3" a="1"/>
  <c r="N9623" i="3" s="1"/>
  <c r="N6720" i="3" a="1"/>
  <c r="N6720" i="3" s="1"/>
  <c r="N5131" i="3" a="1"/>
  <c r="N5131" i="3" s="1"/>
  <c r="N6857" i="3" a="1"/>
  <c r="N6857" i="3" s="1"/>
  <c r="N5572" i="3" a="1"/>
  <c r="N5572" i="3" s="1"/>
  <c r="N7373" i="3" a="1"/>
  <c r="N7373" i="3" s="1"/>
  <c r="N6403" i="3" a="1"/>
  <c r="N6403" i="3" s="1"/>
  <c r="N8911" i="3" a="1"/>
  <c r="N8911" i="3" s="1"/>
  <c r="N6391" i="3" a="1"/>
  <c r="N6391" i="3" s="1"/>
  <c r="N8384" i="3" a="1"/>
  <c r="N8384" i="3" s="1"/>
  <c r="N8011" i="3" a="1"/>
  <c r="N8011" i="3" s="1"/>
  <c r="N6010" i="3" a="1"/>
  <c r="N6010" i="3" s="1"/>
  <c r="N6046" i="3" a="1"/>
  <c r="N6046" i="3" s="1"/>
  <c r="N6091" i="3" a="1"/>
  <c r="N6091" i="3" s="1"/>
  <c r="N7653" i="3" a="1"/>
  <c r="N7653" i="3" s="1"/>
  <c r="N6210" i="3" a="1"/>
  <c r="N6210" i="3" s="1"/>
  <c r="N6018" i="3" a="1"/>
  <c r="N6018" i="3" s="1"/>
  <c r="N5261" i="3" a="1"/>
  <c r="N5261" i="3" s="1"/>
  <c r="N5871" i="3" a="1"/>
  <c r="N5871" i="3" s="1"/>
  <c r="N6060" i="3" a="1"/>
  <c r="N6060" i="3" s="1"/>
  <c r="N5363" i="3" a="1"/>
  <c r="N5363" i="3" s="1"/>
  <c r="N7163" i="3" a="1"/>
  <c r="N7163" i="3" s="1"/>
  <c r="N7618" i="3" a="1"/>
  <c r="N7618" i="3" s="1"/>
  <c r="N5334" i="3" a="1"/>
  <c r="N5334" i="3" s="1"/>
  <c r="N5981" i="3" a="1"/>
  <c r="N5981" i="3" s="1"/>
  <c r="N5941" i="3" a="1"/>
  <c r="N5941" i="3" s="1"/>
  <c r="N5873" i="3" a="1"/>
  <c r="N5873" i="3" s="1"/>
  <c r="N6049" i="3" a="1"/>
  <c r="N6049" i="3" s="1"/>
  <c r="N5930" i="3" a="1"/>
  <c r="N5930" i="3" s="1"/>
  <c r="N7005" i="3" a="1"/>
  <c r="N7005" i="3" s="1"/>
  <c r="N5744" i="3" a="1"/>
  <c r="N5744" i="3" s="1"/>
  <c r="N6978" i="3" a="1"/>
  <c r="N6978" i="3" s="1"/>
  <c r="N8461" i="3" a="1"/>
  <c r="N8461" i="3" s="1"/>
  <c r="N6888" i="3" a="1"/>
  <c r="N6888" i="3" s="1"/>
  <c r="N6037" i="3" a="1"/>
  <c r="N6037" i="3" s="1"/>
  <c r="N5460" i="3" a="1"/>
  <c r="N5460" i="3" s="1"/>
  <c r="N5393" i="3" a="1"/>
  <c r="N5393" i="3" s="1"/>
  <c r="N6501" i="3" a="1"/>
  <c r="N6501" i="3" s="1"/>
  <c r="N7105" i="3" a="1"/>
  <c r="N7105" i="3" s="1"/>
  <c r="N6033" i="3" a="1"/>
  <c r="N6033" i="3" s="1"/>
  <c r="N5872" i="3" a="1"/>
  <c r="N5872" i="3" s="1"/>
  <c r="N5901" i="3" a="1"/>
  <c r="N5901" i="3" s="1"/>
  <c r="N7177" i="3" a="1"/>
  <c r="N7177" i="3" s="1"/>
  <c r="N7893" i="3" a="1"/>
  <c r="N7893" i="3" s="1"/>
  <c r="N5523" i="3" a="1"/>
  <c r="N5523" i="3" s="1"/>
  <c r="N7382" i="3" a="1"/>
  <c r="N7382" i="3" s="1"/>
  <c r="N6572" i="3" a="1"/>
  <c r="N6572" i="3" s="1"/>
  <c r="N6483" i="3" a="1"/>
  <c r="N6483" i="3" s="1"/>
  <c r="N7123" i="3" a="1"/>
  <c r="N7123" i="3" s="1"/>
  <c r="N6368" i="3" a="1"/>
  <c r="N6368" i="3" s="1"/>
  <c r="N9303" i="3" a="1"/>
  <c r="N9303" i="3" s="1"/>
  <c r="N6395" i="3" a="1"/>
  <c r="N6395" i="3" s="1"/>
  <c r="N9634" i="3" a="1"/>
  <c r="N9634" i="3" s="1"/>
  <c r="N7255" i="3" a="1"/>
  <c r="N7255" i="3" s="1"/>
  <c r="N7984" i="3" a="1"/>
  <c r="N7984" i="3" s="1"/>
  <c r="N6860" i="3" a="1"/>
  <c r="N6860" i="3" s="1"/>
  <c r="N9431" i="3" a="1"/>
  <c r="N9431" i="3" s="1"/>
  <c r="N8277" i="3" a="1"/>
  <c r="N8277" i="3" s="1"/>
  <c r="N6881" i="3" a="1"/>
  <c r="N6881" i="3" s="1"/>
  <c r="N8498" i="3" a="1"/>
  <c r="N8498" i="3" s="1"/>
  <c r="N7427" i="3" a="1"/>
  <c r="N7427" i="3" s="1"/>
  <c r="N8568" i="3" a="1"/>
  <c r="N8568" i="3" s="1"/>
  <c r="N8459" i="3" a="1"/>
  <c r="N8459" i="3" s="1"/>
  <c r="N9185" i="3" a="1"/>
  <c r="N9185" i="3" s="1"/>
  <c r="N8782" i="3" a="1"/>
  <c r="N8782" i="3" s="1"/>
  <c r="N8923" i="3" a="1"/>
  <c r="N8923" i="3" s="1"/>
  <c r="N8784" i="3" a="1"/>
  <c r="N8784" i="3" s="1"/>
  <c r="N8281" i="3" a="1"/>
  <c r="N8281" i="3" s="1"/>
  <c r="N8697" i="3" a="1"/>
  <c r="N8697" i="3" s="1"/>
  <c r="N8636" i="3" a="1"/>
  <c r="N8636" i="3" s="1"/>
  <c r="N9327" i="3" a="1"/>
  <c r="N9327" i="3" s="1"/>
  <c r="N8107" i="3" a="1"/>
  <c r="N8107" i="3" s="1"/>
  <c r="N9034" i="3" a="1"/>
  <c r="N9034" i="3" s="1"/>
  <c r="N9690" i="3" a="1"/>
  <c r="N9690" i="3" s="1"/>
  <c r="N8937" i="3" a="1"/>
  <c r="N8937" i="3" s="1"/>
  <c r="N9054" i="3" a="1"/>
  <c r="N9054" i="3" s="1"/>
  <c r="N9961" i="3" a="1"/>
  <c r="N9961" i="3" s="1"/>
  <c r="N7079" i="3" a="1"/>
  <c r="N7079" i="3" s="1"/>
  <c r="N8050" i="3" a="1"/>
  <c r="N8050" i="3" s="1"/>
  <c r="N9415" i="3" a="1"/>
  <c r="N9415" i="3" s="1"/>
  <c r="N5052" i="3" a="1"/>
  <c r="N5052" i="3" s="1"/>
  <c r="N5784" i="3" a="1"/>
  <c r="N5784" i="3" s="1"/>
  <c r="N8834" i="3" a="1"/>
  <c r="N8834" i="3" s="1"/>
  <c r="N6758" i="3" a="1"/>
  <c r="N6758" i="3" s="1"/>
  <c r="N8539" i="3" a="1"/>
  <c r="N8539" i="3" s="1"/>
  <c r="N8883" i="3" a="1"/>
  <c r="N8883" i="3" s="1"/>
  <c r="N8821" i="3" a="1"/>
  <c r="N8821" i="3" s="1"/>
  <c r="N6634" i="3" a="1"/>
  <c r="N6634" i="3" s="1"/>
  <c r="N6162" i="3" a="1"/>
  <c r="N6162" i="3" s="1"/>
  <c r="N8724" i="3" a="1"/>
  <c r="N8724" i="3" s="1"/>
  <c r="N8877" i="3" a="1"/>
  <c r="N8877" i="3" s="1"/>
  <c r="N8616" i="3" a="1"/>
  <c r="N8616" i="3" s="1"/>
  <c r="N9269" i="3" a="1"/>
  <c r="N9269" i="3" s="1"/>
  <c r="N5663" i="3" a="1"/>
  <c r="N5663" i="3" s="1"/>
  <c r="N9536" i="3" a="1"/>
  <c r="N9536" i="3" s="1"/>
  <c r="N8581" i="3" a="1"/>
  <c r="N8581" i="3" s="1"/>
  <c r="N5154" i="3" a="1"/>
  <c r="N5154" i="3" s="1"/>
  <c r="N9735" i="3" a="1"/>
  <c r="N9735" i="3" s="1"/>
  <c r="N6650" i="3" a="1"/>
  <c r="N6650" i="3" s="1"/>
  <c r="N5340" i="3" a="1"/>
  <c r="N5340" i="3" s="1"/>
  <c r="N9495" i="3" a="1"/>
  <c r="N9495" i="3" s="1"/>
  <c r="N9903" i="3" a="1"/>
  <c r="N9903" i="3" s="1"/>
  <c r="N8947" i="3" a="1"/>
  <c r="N8947" i="3" s="1"/>
  <c r="N9015" i="3" a="1"/>
  <c r="N9015" i="3" s="1"/>
  <c r="N8311" i="3" a="1"/>
  <c r="N8311" i="3" s="1"/>
  <c r="N7503" i="3" a="1"/>
  <c r="N7503" i="3" s="1"/>
  <c r="N8014" i="3" a="1"/>
  <c r="N8014" i="3" s="1"/>
  <c r="N8598" i="3" a="1"/>
  <c r="N8598" i="3" s="1"/>
  <c r="N6916" i="3" a="1"/>
  <c r="N6916" i="3" s="1"/>
  <c r="N8594" i="3" a="1"/>
  <c r="N8594" i="3" s="1"/>
  <c r="N8163" i="3" a="1"/>
  <c r="N8163" i="3" s="1"/>
  <c r="N5197" i="3" a="1"/>
  <c r="N5197" i="3" s="1"/>
  <c r="N6983" i="3" a="1"/>
  <c r="N6983" i="3" s="1"/>
  <c r="N8614" i="3" a="1"/>
  <c r="N8614" i="3" s="1"/>
  <c r="N7776" i="3" a="1"/>
  <c r="N7776" i="3" s="1"/>
  <c r="N7847" i="3" a="1"/>
  <c r="N7847" i="3" s="1"/>
  <c r="N6509" i="3" a="1"/>
  <c r="N6509" i="3" s="1"/>
  <c r="N7931" i="3" a="1"/>
  <c r="N7931" i="3" s="1"/>
  <c r="N6455" i="3" a="1"/>
  <c r="N6455" i="3" s="1"/>
  <c r="N7513" i="3" a="1"/>
  <c r="N7513" i="3" s="1"/>
  <c r="N6387" i="3" a="1"/>
  <c r="N6387" i="3" s="1"/>
  <c r="N5976" i="3" a="1"/>
  <c r="N5976" i="3" s="1"/>
  <c r="N6504" i="3" a="1"/>
  <c r="N6504" i="3" s="1"/>
  <c r="N6045" i="3" a="1"/>
  <c r="N6045" i="3" s="1"/>
  <c r="N6255" i="3" a="1"/>
  <c r="N6255" i="3" s="1"/>
  <c r="N5884" i="3" a="1"/>
  <c r="N5884" i="3" s="1"/>
  <c r="N4899" i="3" a="1"/>
  <c r="N4899" i="3" s="1"/>
  <c r="N6245" i="3" a="1"/>
  <c r="N6245" i="3" s="1"/>
  <c r="N4867" i="3" a="1"/>
  <c r="N4867" i="3" s="1"/>
  <c r="N5639" i="3" a="1"/>
  <c r="N5639" i="3" s="1"/>
  <c r="N6817" i="3" a="1"/>
  <c r="N6817" i="3" s="1"/>
  <c r="N4869" i="3" a="1"/>
  <c r="N4869" i="3" s="1"/>
  <c r="N5198" i="3" a="1"/>
  <c r="N5198" i="3" s="1"/>
  <c r="N5057" i="3" a="1"/>
  <c r="N5057" i="3" s="1"/>
  <c r="N5882" i="3" a="1"/>
  <c r="N5882" i="3" s="1"/>
  <c r="N5909" i="3" a="1"/>
  <c r="N5909" i="3" s="1"/>
  <c r="N6800" i="3" a="1"/>
  <c r="N6800" i="3" s="1"/>
  <c r="N6222" i="3" a="1"/>
  <c r="N6222" i="3" s="1"/>
  <c r="N5945" i="3" a="1"/>
  <c r="N5945" i="3" s="1"/>
  <c r="N7453" i="3" a="1"/>
  <c r="N7453" i="3" s="1"/>
  <c r="N6828" i="3" a="1"/>
  <c r="N6828" i="3" s="1"/>
  <c r="N5628" i="3" a="1"/>
  <c r="N5628" i="3" s="1"/>
  <c r="N7270" i="3" a="1"/>
  <c r="N7270" i="3" s="1"/>
  <c r="N6560" i="3" a="1"/>
  <c r="N6560" i="3" s="1"/>
  <c r="N6004" i="3" a="1"/>
  <c r="N6004" i="3" s="1"/>
  <c r="N6078" i="3" a="1"/>
  <c r="N6078" i="3" s="1"/>
  <c r="N6496" i="3" a="1"/>
  <c r="N6496" i="3" s="1"/>
  <c r="N6746" i="3" a="1"/>
  <c r="N6746" i="3" s="1"/>
  <c r="N6721" i="3" a="1"/>
  <c r="N6721" i="3" s="1"/>
  <c r="N6696" i="3" a="1"/>
  <c r="N6696" i="3" s="1"/>
  <c r="N6708" i="3" a="1"/>
  <c r="N6708" i="3" s="1"/>
  <c r="N6889" i="3" a="1"/>
  <c r="N6889" i="3" s="1"/>
  <c r="N9154" i="3" a="1"/>
  <c r="N9154" i="3" s="1"/>
  <c r="N8399" i="3" a="1"/>
  <c r="N8399" i="3" s="1"/>
  <c r="N8341" i="3" a="1"/>
  <c r="N8341" i="3" s="1"/>
  <c r="N7865" i="3" a="1"/>
  <c r="N7865" i="3" s="1"/>
  <c r="N8650" i="3" a="1"/>
  <c r="N8650" i="3" s="1"/>
  <c r="N7468" i="3" a="1"/>
  <c r="N7468" i="3" s="1"/>
  <c r="N7119" i="3" a="1"/>
  <c r="N7119" i="3" s="1"/>
  <c r="N7623" i="3" a="1"/>
  <c r="N7623" i="3" s="1"/>
  <c r="N8193" i="3" a="1"/>
  <c r="N8193" i="3" s="1"/>
  <c r="N8596" i="3" a="1"/>
  <c r="N8596" i="3" s="1"/>
  <c r="N8142" i="3" a="1"/>
  <c r="N8142" i="3" s="1"/>
  <c r="N9115" i="3" a="1"/>
  <c r="N9115" i="3" s="1"/>
  <c r="N9814" i="3" a="1"/>
  <c r="N9814" i="3" s="1"/>
  <c r="N9741" i="3" a="1"/>
  <c r="N9741" i="3" s="1"/>
  <c r="N9562" i="3" a="1"/>
  <c r="N9562" i="3" s="1"/>
  <c r="N9905" i="3" a="1"/>
  <c r="N9905" i="3" s="1"/>
  <c r="N10001" i="3" a="1"/>
  <c r="N10001" i="3" s="1"/>
  <c r="N7196" i="3" a="1"/>
  <c r="N7196" i="3" s="1"/>
  <c r="N5126" i="3" a="1"/>
  <c r="N5126" i="3" s="1"/>
  <c r="N5964" i="3" a="1"/>
  <c r="N5964" i="3" s="1"/>
  <c r="N6968" i="3" a="1"/>
  <c r="N6968" i="3" s="1"/>
  <c r="N8300" i="3" a="1"/>
  <c r="N8300" i="3" s="1"/>
  <c r="N8733" i="3" a="1"/>
  <c r="N8733" i="3" s="1"/>
  <c r="N8122" i="3" a="1"/>
  <c r="N8122" i="3" s="1"/>
  <c r="N6185" i="3" a="1"/>
  <c r="N6185" i="3" s="1"/>
  <c r="N7047" i="3" a="1"/>
  <c r="N7047" i="3" s="1"/>
  <c r="N8679" i="3" a="1"/>
  <c r="N8679" i="3" s="1"/>
  <c r="N9162" i="3" a="1"/>
  <c r="N9162" i="3" s="1"/>
  <c r="N8006" i="3" a="1"/>
  <c r="N8006" i="3" s="1"/>
  <c r="N9442" i="3" a="1"/>
  <c r="N9442" i="3" s="1"/>
  <c r="N7540" i="3" a="1"/>
  <c r="N7540" i="3" s="1"/>
  <c r="N8503" i="3" a="1"/>
  <c r="N8503" i="3" s="1"/>
  <c r="N9843" i="3" a="1"/>
  <c r="N9843" i="3" s="1"/>
  <c r="N9982" i="3" a="1"/>
  <c r="N9982" i="3" s="1"/>
  <c r="N9886" i="3" a="1"/>
  <c r="N9886" i="3" s="1"/>
  <c r="N9207" i="3" a="1"/>
  <c r="N9207" i="3" s="1"/>
  <c r="N9835" i="3" a="1"/>
  <c r="N9835" i="3" s="1"/>
  <c r="N9657" i="3" a="1"/>
  <c r="N9657" i="3" s="1"/>
  <c r="N4850" i="3" a="1"/>
  <c r="N4850" i="3" s="1"/>
  <c r="N9053" i="3" a="1"/>
  <c r="N9053" i="3" s="1"/>
  <c r="N9596" i="3" a="1"/>
  <c r="N9596" i="3" s="1"/>
  <c r="N9715" i="3" a="1"/>
  <c r="N9715" i="3" s="1"/>
  <c r="N9664" i="3" a="1"/>
  <c r="N9664" i="3" s="1"/>
  <c r="N6645" i="3" a="1"/>
  <c r="N6645" i="3" s="1"/>
  <c r="N7708" i="3" a="1"/>
  <c r="N7708" i="3" s="1"/>
  <c r="N8758" i="3" a="1"/>
  <c r="N8758" i="3" s="1"/>
  <c r="N9306" i="3" a="1"/>
  <c r="N9306" i="3" s="1"/>
  <c r="N8829" i="3" a="1"/>
  <c r="N8829" i="3" s="1"/>
  <c r="N8805" i="3" a="1"/>
  <c r="N8805" i="3" s="1"/>
  <c r="N6743" i="3" a="1"/>
  <c r="N6743" i="3" s="1"/>
  <c r="N7743" i="3" a="1"/>
  <c r="N7743" i="3" s="1"/>
  <c r="N8683" i="3" a="1"/>
  <c r="N8683" i="3" s="1"/>
  <c r="N9176" i="3" a="1"/>
  <c r="N9176" i="3" s="1"/>
  <c r="N8748" i="3" a="1"/>
  <c r="N8748" i="3" s="1"/>
  <c r="N7063" i="3" a="1"/>
  <c r="N7063" i="3" s="1"/>
  <c r="N6199" i="3" a="1"/>
  <c r="N6199" i="3" s="1"/>
  <c r="N7498" i="3" a="1"/>
  <c r="N7498" i="3" s="1"/>
  <c r="N6566" i="3" a="1"/>
  <c r="N6566" i="3" s="1"/>
  <c r="N6522" i="3" a="1"/>
  <c r="N6522" i="3" s="1"/>
  <c r="N6997" i="3" a="1"/>
  <c r="N6997" i="3" s="1"/>
  <c r="N7626" i="3" a="1"/>
  <c r="N7626" i="3" s="1"/>
  <c r="N7384" i="3" a="1"/>
  <c r="N7384" i="3" s="1"/>
  <c r="N6557" i="3" a="1"/>
  <c r="N6557" i="3" s="1"/>
  <c r="N6934" i="3" a="1"/>
  <c r="N6934" i="3" s="1"/>
  <c r="N6523" i="3" a="1"/>
  <c r="N6523" i="3" s="1"/>
  <c r="N5807" i="3" a="1"/>
  <c r="N5807" i="3" s="1"/>
  <c r="N4962" i="3" a="1"/>
  <c r="N4962" i="3" s="1"/>
  <c r="N6020" i="3" a="1"/>
  <c r="N6020" i="3" s="1"/>
  <c r="N7771" i="3" a="1"/>
  <c r="N7771" i="3" s="1"/>
  <c r="N5205" i="3" a="1"/>
  <c r="N5205" i="3" s="1"/>
  <c r="N6613" i="3" a="1"/>
  <c r="N6613" i="3" s="1"/>
  <c r="N5323" i="3" a="1"/>
  <c r="N5323" i="3" s="1"/>
  <c r="N5736" i="3" a="1"/>
  <c r="N5736" i="3" s="1"/>
  <c r="N6876" i="3" a="1"/>
  <c r="N6876" i="3" s="1"/>
  <c r="N8274" i="3" a="1"/>
  <c r="N8274" i="3" s="1"/>
  <c r="N6189" i="3" a="1"/>
  <c r="N6189" i="3" s="1"/>
  <c r="N4993" i="3" a="1"/>
  <c r="N4993" i="3" s="1"/>
  <c r="N4873" i="3" a="1"/>
  <c r="N4873" i="3" s="1"/>
  <c r="N6760" i="3" a="1"/>
  <c r="N6760" i="3" s="1"/>
  <c r="N5943" i="3" a="1"/>
  <c r="N5943" i="3" s="1"/>
  <c r="N5014" i="3" a="1"/>
  <c r="N5014" i="3" s="1"/>
  <c r="N6436" i="3" a="1"/>
  <c r="N6436" i="3" s="1"/>
  <c r="N7075" i="3" a="1"/>
  <c r="N7075" i="3" s="1"/>
  <c r="N6679" i="3" a="1"/>
  <c r="N6679" i="3" s="1"/>
  <c r="N6789" i="3" a="1"/>
  <c r="N6789" i="3" s="1"/>
  <c r="N6951" i="3" a="1"/>
  <c r="N6951" i="3" s="1"/>
  <c r="N5747" i="3" a="1"/>
  <c r="N5747" i="3" s="1"/>
  <c r="N6788" i="3" a="1"/>
  <c r="N6788" i="3" s="1"/>
  <c r="N6441" i="3" a="1"/>
  <c r="N6441" i="3" s="1"/>
  <c r="N6329" i="3" a="1"/>
  <c r="N6329" i="3" s="1"/>
  <c r="N7366" i="3" a="1"/>
  <c r="N7366" i="3" s="1"/>
  <c r="N6573" i="3" a="1"/>
  <c r="N6573" i="3" s="1"/>
  <c r="N6013" i="3" a="1"/>
  <c r="N6013" i="3" s="1"/>
  <c r="N6682" i="3" a="1"/>
  <c r="N6682" i="3" s="1"/>
  <c r="N6914" i="3" a="1"/>
  <c r="N6914" i="3" s="1"/>
  <c r="N7882" i="3" a="1"/>
  <c r="N7882" i="3" s="1"/>
  <c r="N8669" i="3" a="1"/>
  <c r="N8669" i="3" s="1"/>
  <c r="N7094" i="3" a="1"/>
  <c r="N7094" i="3" s="1"/>
  <c r="N7647" i="3" a="1"/>
  <c r="N7647" i="3" s="1"/>
  <c r="N8701" i="3" a="1"/>
  <c r="N8701" i="3" s="1"/>
  <c r="N9007" i="3" a="1"/>
  <c r="N9007" i="3" s="1"/>
  <c r="N8404" i="3" a="1"/>
  <c r="N8404" i="3" s="1"/>
  <c r="N9083" i="3" a="1"/>
  <c r="N9083" i="3" s="1"/>
  <c r="N8590" i="3" a="1"/>
  <c r="N8590" i="3" s="1"/>
  <c r="N8858" i="3" a="1"/>
  <c r="N8858" i="3" s="1"/>
  <c r="N8177" i="3" a="1"/>
  <c r="N8177" i="3" s="1"/>
  <c r="N9268" i="3" a="1"/>
  <c r="N9268" i="3" s="1"/>
  <c r="N9159" i="3" a="1"/>
  <c r="N9159" i="3" s="1"/>
  <c r="N9969" i="3" a="1"/>
  <c r="N9969" i="3" s="1"/>
  <c r="N9773" i="3" a="1"/>
  <c r="N9773" i="3" s="1"/>
  <c r="N9785" i="3" a="1"/>
  <c r="N9785" i="3" s="1"/>
  <c r="N9449" i="3" a="1"/>
  <c r="N9449" i="3" s="1"/>
  <c r="N9653" i="3" a="1"/>
  <c r="N9653" i="3" s="1"/>
  <c r="N7307" i="3" a="1"/>
  <c r="N7307" i="3" s="1"/>
  <c r="N5420" i="3" a="1"/>
  <c r="N5420" i="3" s="1"/>
  <c r="N6763" i="3" a="1"/>
  <c r="N6763" i="3" s="1"/>
  <c r="N4968" i="3" a="1"/>
  <c r="N4968" i="3" s="1"/>
  <c r="N6657" i="3" a="1"/>
  <c r="N6657" i="3" s="1"/>
  <c r="N8077" i="3" a="1"/>
  <c r="N8077" i="3" s="1"/>
  <c r="N7116" i="3" a="1"/>
  <c r="N7116" i="3" s="1"/>
  <c r="N7734" i="3" a="1"/>
  <c r="N7734" i="3" s="1"/>
  <c r="N9328" i="3" a="1"/>
  <c r="N9328" i="3" s="1"/>
  <c r="N8378" i="3" a="1"/>
  <c r="N8378" i="3" s="1"/>
  <c r="N8822" i="3" a="1"/>
  <c r="N8822" i="3" s="1"/>
  <c r="N8041" i="3" a="1"/>
  <c r="N8041" i="3" s="1"/>
  <c r="N8248" i="3" a="1"/>
  <c r="N8248" i="3" s="1"/>
  <c r="N8736" i="3" a="1"/>
  <c r="N8736" i="3" s="1"/>
  <c r="N9425" i="3" a="1"/>
  <c r="N9425" i="3" s="1"/>
  <c r="N5847" i="3" a="1"/>
  <c r="N5847" i="3" s="1"/>
  <c r="N9794" i="3" a="1"/>
  <c r="N9794" i="3" s="1"/>
  <c r="N6241" i="3" a="1"/>
  <c r="N6241" i="3" s="1"/>
  <c r="N9999" i="3" a="1"/>
  <c r="N9999" i="3" s="1"/>
  <c r="N6326" i="3" a="1"/>
  <c r="N6326" i="3" s="1"/>
  <c r="N9388" i="3" a="1"/>
  <c r="N9388" i="3" s="1"/>
  <c r="N9898" i="3" a="1"/>
  <c r="N9898" i="3" s="1"/>
  <c r="N9758" i="3" a="1"/>
  <c r="N9758" i="3" s="1"/>
  <c r="N9198" i="3" a="1"/>
  <c r="N9198" i="3" s="1"/>
  <c r="N6485" i="3" a="1"/>
  <c r="N6485" i="3" s="1"/>
  <c r="N8587" i="3" a="1"/>
  <c r="N8587" i="3" s="1"/>
  <c r="N9696" i="3" a="1"/>
  <c r="N9696" i="3" s="1"/>
  <c r="N8970" i="3" a="1"/>
  <c r="N8970" i="3" s="1"/>
  <c r="N5522" i="3" a="1"/>
  <c r="N5522" i="3" s="1"/>
  <c r="N5252" i="3" a="1"/>
  <c r="N5252" i="3" s="1"/>
  <c r="N9659" i="3" a="1"/>
  <c r="N9659" i="3" s="1"/>
  <c r="N8398" i="3" a="1"/>
  <c r="N8398" i="3" s="1"/>
  <c r="N9345" i="3" a="1"/>
  <c r="N9345" i="3" s="1"/>
  <c r="N7159" i="3" a="1"/>
  <c r="N7159" i="3" s="1"/>
  <c r="N8418" i="3" a="1"/>
  <c r="N8418" i="3" s="1"/>
  <c r="N7319" i="3" a="1"/>
  <c r="N7319" i="3" s="1"/>
  <c r="N7561" i="3" a="1"/>
  <c r="N7561" i="3" s="1"/>
  <c r="N7601" i="3" a="1"/>
  <c r="N7601" i="3" s="1"/>
  <c r="N9504" i="3" a="1"/>
  <c r="N9504" i="3" s="1"/>
  <c r="N9344" i="3" a="1"/>
  <c r="N9344" i="3" s="1"/>
  <c r="N7329" i="3" a="1"/>
  <c r="N7329" i="3" s="1"/>
  <c r="N6661" i="3" a="1"/>
  <c r="N6661" i="3" s="1"/>
  <c r="N5609" i="3" a="1"/>
  <c r="N5609" i="3" s="1"/>
  <c r="N9018" i="3" a="1"/>
  <c r="N9018" i="3" s="1"/>
  <c r="N8895" i="3" a="1"/>
  <c r="N8895" i="3" s="1"/>
  <c r="N4949" i="3" a="1"/>
  <c r="N4949" i="3" s="1"/>
  <c r="N7722" i="3" a="1"/>
  <c r="N7722" i="3" s="1"/>
  <c r="N5985" i="3" a="1"/>
  <c r="N5985" i="3" s="1"/>
  <c r="N7686" i="3" a="1"/>
  <c r="N7686" i="3" s="1"/>
  <c r="N5787" i="3" a="1"/>
  <c r="N5787" i="3" s="1"/>
  <c r="N6382" i="3" a="1"/>
  <c r="N6382" i="3" s="1"/>
  <c r="N8064" i="3" a="1"/>
  <c r="N8064" i="3" s="1"/>
  <c r="N6733" i="3" a="1"/>
  <c r="N6733" i="3" s="1"/>
  <c r="N7871" i="3" a="1"/>
  <c r="N7871" i="3" s="1"/>
  <c r="N8286" i="3" a="1"/>
  <c r="N8286" i="3" s="1"/>
  <c r="N6471" i="3" a="1"/>
  <c r="N6471" i="3" s="1"/>
  <c r="N6570" i="3" a="1"/>
  <c r="N6570" i="3" s="1"/>
  <c r="N9584" i="3" a="1"/>
  <c r="N9584" i="3" s="1"/>
  <c r="N7897" i="3" a="1"/>
  <c r="N7897" i="3" s="1"/>
  <c r="N5887" i="3" a="1"/>
  <c r="N5887" i="3" s="1"/>
  <c r="N5859" i="3" a="1"/>
  <c r="N5859" i="3" s="1"/>
  <c r="N5962" i="3" a="1"/>
  <c r="N5962" i="3" s="1"/>
  <c r="N6400" i="3" a="1"/>
  <c r="N6400" i="3" s="1"/>
  <c r="N5617" i="3" a="1"/>
  <c r="N5617" i="3" s="1"/>
  <c r="N5133" i="3" a="1"/>
  <c r="N5133" i="3" s="1"/>
  <c r="N4854" i="3" a="1"/>
  <c r="N4854" i="3" s="1"/>
  <c r="N4995" i="3" a="1"/>
  <c r="N4995" i="3" s="1"/>
  <c r="N6602" i="3" a="1"/>
  <c r="N6602" i="3" s="1"/>
  <c r="N7189" i="3" a="1"/>
  <c r="N7189" i="3" s="1"/>
  <c r="N5721" i="3" a="1"/>
  <c r="N5721" i="3" s="1"/>
  <c r="N6768" i="3" a="1"/>
  <c r="N6768" i="3" s="1"/>
  <c r="N6064" i="3" a="1"/>
  <c r="N6064" i="3" s="1"/>
  <c r="N6284" i="3" a="1"/>
  <c r="N6284" i="3" s="1"/>
  <c r="N6099" i="3" a="1"/>
  <c r="N6099" i="3" s="1"/>
  <c r="N5127" i="3" a="1"/>
  <c r="N5127" i="3" s="1"/>
  <c r="N5635" i="3" a="1"/>
  <c r="N5635" i="3" s="1"/>
  <c r="N5676" i="3" a="1"/>
  <c r="N5676" i="3" s="1"/>
  <c r="N5415" i="3" a="1"/>
  <c r="N5415" i="3" s="1"/>
  <c r="N5283" i="3" a="1"/>
  <c r="N5283" i="3" s="1"/>
  <c r="N5691" i="3" a="1"/>
  <c r="N5691" i="3" s="1"/>
  <c r="N6015" i="3" a="1"/>
  <c r="N6015" i="3" s="1"/>
  <c r="N6611" i="3" a="1"/>
  <c r="N6611" i="3" s="1"/>
  <c r="N5521" i="3" a="1"/>
  <c r="N5521" i="3" s="1"/>
  <c r="N6559" i="3" a="1"/>
  <c r="N6559" i="3" s="1"/>
  <c r="N5059" i="3" a="1"/>
  <c r="N5059" i="3" s="1"/>
  <c r="N6519" i="3" a="1"/>
  <c r="N6519" i="3" s="1"/>
  <c r="N5413" i="3" a="1"/>
  <c r="N5413" i="3" s="1"/>
  <c r="N7281" i="3" a="1"/>
  <c r="N7281" i="3" s="1"/>
  <c r="N7431" i="3" a="1"/>
  <c r="N7431" i="3" s="1"/>
  <c r="N6950" i="3" a="1"/>
  <c r="N6950" i="3" s="1"/>
  <c r="N6641" i="3" a="1"/>
  <c r="N6641" i="3" s="1"/>
  <c r="N5903" i="3" a="1"/>
  <c r="N5903" i="3" s="1"/>
  <c r="N6917" i="3" a="1"/>
  <c r="N6917" i="3" s="1"/>
  <c r="N7529" i="3" a="1"/>
  <c r="N7529" i="3" s="1"/>
  <c r="N6528" i="3" a="1"/>
  <c r="N6528" i="3" s="1"/>
  <c r="N5677" i="3" a="1"/>
  <c r="N5677" i="3" s="1"/>
  <c r="N7666" i="3" a="1"/>
  <c r="N7666" i="3" s="1"/>
  <c r="N6632" i="3" a="1"/>
  <c r="N6632" i="3" s="1"/>
  <c r="N6024" i="3" a="1"/>
  <c r="N6024" i="3" s="1"/>
  <c r="N8333" i="3" a="1"/>
  <c r="N8333" i="3" s="1"/>
  <c r="N6620" i="3" a="1"/>
  <c r="N6620" i="3" s="1"/>
  <c r="N6315" i="3" a="1"/>
  <c r="N6315" i="3" s="1"/>
  <c r="N6725" i="3" a="1"/>
  <c r="N6725" i="3" s="1"/>
  <c r="N7210" i="3" a="1"/>
  <c r="N7210" i="3" s="1"/>
  <c r="N6344" i="3" a="1"/>
  <c r="N6344" i="3" s="1"/>
  <c r="N7178" i="3" a="1"/>
  <c r="N7178" i="3" s="1"/>
  <c r="N6970" i="3" a="1"/>
  <c r="N6970" i="3" s="1"/>
  <c r="N8814" i="3" a="1"/>
  <c r="N8814" i="3" s="1"/>
  <c r="N7507" i="3" a="1"/>
  <c r="N7507" i="3" s="1"/>
  <c r="N8018" i="3" a="1"/>
  <c r="N8018" i="3" s="1"/>
  <c r="N8918" i="3" a="1"/>
  <c r="N8918" i="3" s="1"/>
  <c r="N7710" i="3" a="1"/>
  <c r="N7710" i="3" s="1"/>
  <c r="N8340" i="3" a="1"/>
  <c r="N8340" i="3" s="1"/>
  <c r="N8725" i="3" a="1"/>
  <c r="N8725" i="3" s="1"/>
  <c r="N9035" i="3" a="1"/>
  <c r="N9035" i="3" s="1"/>
  <c r="N9208" i="3" a="1"/>
  <c r="N9208" i="3" s="1"/>
  <c r="N8685" i="3" a="1"/>
  <c r="N8685" i="3" s="1"/>
  <c r="N9042" i="3" a="1"/>
  <c r="N9042" i="3" s="1"/>
  <c r="N8930" i="3" a="1"/>
  <c r="N8930" i="3" s="1"/>
  <c r="N9217" i="3" a="1"/>
  <c r="N9217" i="3" s="1"/>
  <c r="N9906" i="3" a="1"/>
  <c r="N9906" i="3" s="1"/>
  <c r="N8194" i="3" a="1"/>
  <c r="N8194" i="3" s="1"/>
  <c r="N9285" i="3" a="1"/>
  <c r="N9285" i="3" s="1"/>
  <c r="N9949" i="3" a="1"/>
  <c r="N9949" i="3" s="1"/>
  <c r="N9369" i="3" a="1"/>
  <c r="N9369" i="3" s="1"/>
  <c r="N9414" i="3" a="1"/>
  <c r="N9414" i="3" s="1"/>
  <c r="N9849" i="3" a="1"/>
  <c r="N9849" i="3" s="1"/>
  <c r="N9508" i="3" a="1"/>
  <c r="N9508" i="3" s="1"/>
  <c r="N9781" i="3" a="1"/>
  <c r="N9781" i="3" s="1"/>
  <c r="N9862" i="3" a="1"/>
  <c r="N9862" i="3" s="1"/>
  <c r="N7174" i="3" a="1"/>
  <c r="N7174" i="3" s="1"/>
  <c r="N5610" i="3" a="1"/>
  <c r="N5610" i="3" s="1"/>
  <c r="N7740" i="3" a="1"/>
  <c r="N7740" i="3" s="1"/>
  <c r="N7705" i="3" a="1"/>
  <c r="N7705" i="3" s="1"/>
  <c r="N9476" i="3" a="1"/>
  <c r="N9476" i="3" s="1"/>
  <c r="N9987" i="3" a="1"/>
  <c r="N9987" i="3" s="1"/>
  <c r="N9651" i="3" a="1"/>
  <c r="N9651" i="3" s="1"/>
  <c r="N9373" i="3" a="1"/>
  <c r="N9373" i="3" s="1"/>
  <c r="N8602" i="3" a="1"/>
  <c r="N8602" i="3" s="1"/>
  <c r="N8966" i="3" a="1"/>
  <c r="N8966" i="3" s="1"/>
  <c r="N6935" i="3" a="1"/>
  <c r="N6935" i="3" s="1"/>
  <c r="N8408" i="3" a="1"/>
  <c r="N8408" i="3" s="1"/>
  <c r="N6361" i="3" a="1"/>
  <c r="N6361" i="3" s="1"/>
  <c r="N9714" i="3" a="1"/>
  <c r="N9714" i="3" s="1"/>
  <c r="N5462" i="3" a="1"/>
  <c r="N5462" i="3" s="1"/>
  <c r="N4950" i="3" a="1"/>
  <c r="N4950" i="3" s="1"/>
  <c r="N9867" i="3" a="1"/>
  <c r="N9867" i="3" s="1"/>
  <c r="N8920" i="3" a="1"/>
  <c r="N8920" i="3" s="1"/>
  <c r="N9132" i="3" a="1"/>
  <c r="N9132" i="3" s="1"/>
  <c r="N5132" i="3" a="1"/>
  <c r="N5132" i="3" s="1"/>
  <c r="N5128" i="3" a="1"/>
  <c r="N5128" i="3" s="1"/>
  <c r="N9780" i="3" a="1"/>
  <c r="N9780" i="3" s="1"/>
  <c r="N5567" i="3" a="1"/>
  <c r="N5567" i="3" s="1"/>
  <c r="N8986" i="3" a="1"/>
  <c r="N8986" i="3" s="1"/>
  <c r="N5372" i="3" a="1"/>
  <c r="N5372" i="3" s="1"/>
  <c r="N5076" i="3" a="1"/>
  <c r="N5076" i="3" s="1"/>
  <c r="N9142" i="3" a="1"/>
  <c r="N9142" i="3" s="1"/>
  <c r="N8497" i="3" a="1"/>
  <c r="N8497" i="3" s="1"/>
  <c r="N4944" i="3" a="1"/>
  <c r="N4944" i="3" s="1"/>
  <c r="N7961" i="3" a="1"/>
  <c r="N7961" i="3" s="1"/>
  <c r="N8140" i="3" a="1"/>
  <c r="N8140" i="3" s="1"/>
  <c r="N8529" i="3" a="1"/>
  <c r="N8529" i="3" s="1"/>
  <c r="N8331" i="3" a="1"/>
  <c r="N8331" i="3" s="1"/>
  <c r="N6220" i="3" a="1"/>
  <c r="N6220" i="3" s="1"/>
  <c r="N9517" i="3" a="1"/>
  <c r="N9517" i="3" s="1"/>
  <c r="N8439" i="3" a="1"/>
  <c r="N8439" i="3" s="1"/>
  <c r="N6901" i="3" a="1"/>
  <c r="N6901" i="3" s="1"/>
  <c r="N7225" i="3" a="1"/>
  <c r="N7225" i="3" s="1"/>
  <c r="N9082" i="3" a="1"/>
  <c r="N9082" i="3" s="1"/>
  <c r="N7258" i="3" a="1"/>
  <c r="N7258" i="3" s="1"/>
  <c r="N8752" i="3" a="1"/>
  <c r="N8752" i="3" s="1"/>
  <c r="N7368" i="3" a="1"/>
  <c r="N7368" i="3" s="1"/>
  <c r="N7322" i="3" a="1"/>
  <c r="N7322" i="3" s="1"/>
  <c r="N8693" i="3" a="1"/>
  <c r="N8693" i="3" s="1"/>
  <c r="N5095" i="3" a="1"/>
  <c r="N5095" i="3" s="1"/>
  <c r="N5888" i="3" a="1"/>
  <c r="N5888" i="3" s="1"/>
  <c r="N7996" i="3" a="1"/>
  <c r="N7996" i="3" s="1"/>
  <c r="N8342" i="3" a="1"/>
  <c r="N8342" i="3" s="1"/>
  <c r="N8323" i="3" a="1"/>
  <c r="N8323" i="3" s="1"/>
  <c r="N7333" i="3" a="1"/>
  <c r="N7333" i="3" s="1"/>
  <c r="N7563" i="3" a="1"/>
  <c r="N7563" i="3" s="1"/>
  <c r="N7781" i="3" a="1"/>
  <c r="N7781" i="3" s="1"/>
  <c r="N7383" i="3" a="1"/>
  <c r="N7383" i="3" s="1"/>
  <c r="N6293" i="3" a="1"/>
  <c r="N6293" i="3" s="1"/>
  <c r="N7496" i="3" a="1"/>
  <c r="N7496" i="3" s="1"/>
  <c r="N6104" i="3" a="1"/>
  <c r="N6104" i="3" s="1"/>
  <c r="N7524" i="3" a="1"/>
  <c r="N7524" i="3" s="1"/>
  <c r="N5907" i="3" a="1"/>
  <c r="N5907" i="3" s="1"/>
  <c r="N4987" i="3" a="1"/>
  <c r="N4987" i="3" s="1"/>
  <c r="N5266" i="3" a="1"/>
  <c r="N5266" i="3" s="1"/>
  <c r="N5593" i="3" a="1"/>
  <c r="N5593" i="3" s="1"/>
  <c r="N7479" i="3" a="1"/>
  <c r="N7479" i="3" s="1"/>
  <c r="N5681" i="3" a="1"/>
  <c r="N5681" i="3" s="1"/>
  <c r="N5187" i="3" a="1"/>
  <c r="N5187" i="3" s="1"/>
  <c r="N5575" i="3" a="1"/>
  <c r="N5575" i="3" s="1"/>
  <c r="N6668" i="3" a="1"/>
  <c r="N6668" i="3" s="1"/>
  <c r="N4866" i="3" a="1"/>
  <c r="N4866" i="3" s="1"/>
  <c r="N5270" i="3" a="1"/>
  <c r="N5270" i="3" s="1"/>
  <c r="N6050" i="3" a="1"/>
  <c r="N6050" i="3" s="1"/>
  <c r="N7966" i="3" a="1"/>
  <c r="N7966" i="3" s="1"/>
  <c r="N8198" i="3" a="1"/>
  <c r="N8198" i="3" s="1"/>
  <c r="N5183" i="3" a="1"/>
  <c r="N5183" i="3" s="1"/>
  <c r="N6516" i="3" a="1"/>
  <c r="N6516" i="3" s="1"/>
  <c r="N6094" i="3" a="1"/>
  <c r="N6094" i="3" s="1"/>
  <c r="N6922" i="3" a="1"/>
  <c r="N6922" i="3" s="1"/>
  <c r="N6680" i="3" a="1"/>
  <c r="N6680" i="3" s="1"/>
  <c r="N6057" i="3" a="1"/>
  <c r="N6057" i="3" s="1"/>
  <c r="N5073" i="3" a="1"/>
  <c r="N5073" i="3" s="1"/>
  <c r="N5153" i="3" a="1"/>
  <c r="N5153" i="3" s="1"/>
  <c r="N4851" i="3" a="1"/>
  <c r="N4851" i="3" s="1"/>
  <c r="N5087" i="3" a="1"/>
  <c r="N5087" i="3" s="1"/>
  <c r="N7341" i="3" a="1"/>
  <c r="N7341" i="3" s="1"/>
  <c r="N7193" i="3" a="1"/>
  <c r="N7193" i="3" s="1"/>
  <c r="N5913" i="3" a="1"/>
  <c r="N5913" i="3" s="1"/>
  <c r="N5737" i="3" a="1"/>
  <c r="N5737" i="3" s="1"/>
  <c r="N6370" i="3" a="1"/>
  <c r="N6370" i="3" s="1"/>
  <c r="N6179" i="3" a="1"/>
  <c r="N6179" i="3" s="1"/>
  <c r="N7219" i="3" a="1"/>
  <c r="N7219" i="3" s="1"/>
  <c r="N6971" i="3" a="1"/>
  <c r="N6971" i="3" s="1"/>
  <c r="N6614" i="3" a="1"/>
  <c r="N6614" i="3" s="1"/>
  <c r="N6874" i="3" a="1"/>
  <c r="N6874" i="3" s="1"/>
  <c r="N6937" i="3" a="1"/>
  <c r="N6937" i="3" s="1"/>
  <c r="N8086" i="3" a="1"/>
  <c r="N8086" i="3" s="1"/>
  <c r="N7241" i="3" a="1"/>
  <c r="N7241" i="3" s="1"/>
  <c r="N7470" i="3" a="1"/>
  <c r="N7470" i="3" s="1"/>
  <c r="N7976" i="3" a="1"/>
  <c r="N7976" i="3" s="1"/>
  <c r="N8850" i="3" a="1"/>
  <c r="N8850" i="3" s="1"/>
  <c r="N8032" i="3" a="1"/>
  <c r="N8032" i="3" s="1"/>
  <c r="N9002" i="3" a="1"/>
  <c r="N9002" i="3" s="1"/>
  <c r="N9081" i="3" a="1"/>
  <c r="N9081" i="3" s="1"/>
  <c r="N9622" i="3" a="1"/>
  <c r="N9622" i="3" s="1"/>
  <c r="N8345" i="3" a="1"/>
  <c r="N8345" i="3" s="1"/>
  <c r="N9326" i="3" a="1"/>
  <c r="N9326" i="3" s="1"/>
  <c r="N8759" i="3" a="1"/>
  <c r="N8759" i="3" s="1"/>
  <c r="N9102" i="3" a="1"/>
  <c r="N9102" i="3" s="1"/>
  <c r="N9212" i="3" a="1"/>
  <c r="N9212" i="3" s="1"/>
  <c r="N9182" i="3" a="1"/>
  <c r="N9182" i="3" s="1"/>
  <c r="N8993" i="3" a="1"/>
  <c r="N8993" i="3" s="1"/>
  <c r="N9244" i="3" a="1"/>
  <c r="N9244" i="3" s="1"/>
  <c r="N8232" i="3" a="1"/>
  <c r="N8232" i="3" s="1"/>
  <c r="N9316" i="3" a="1"/>
  <c r="N9316" i="3" s="1"/>
  <c r="N9486" i="3" a="1"/>
  <c r="N9486" i="3" s="1"/>
  <c r="N9443" i="3" a="1"/>
  <c r="N9443" i="3" s="1"/>
  <c r="N9809" i="3" a="1"/>
  <c r="N9809" i="3" s="1"/>
  <c r="N9873" i="3" a="1"/>
  <c r="N9873" i="3" s="1"/>
  <c r="N5794" i="3" a="1"/>
  <c r="N5794" i="3" s="1"/>
  <c r="N7663" i="3" a="1"/>
  <c r="N7663" i="3" s="1"/>
  <c r="N9447" i="3" a="1"/>
  <c r="N9447" i="3" s="1"/>
  <c r="N5836" i="3" a="1"/>
  <c r="N5836" i="3" s="1"/>
  <c r="N7989" i="3" a="1"/>
  <c r="N7989" i="3" s="1"/>
  <c r="N4912" i="3" a="1"/>
  <c r="N4912" i="3" s="1"/>
  <c r="N7499" i="3" a="1"/>
  <c r="N7499" i="3" s="1"/>
  <c r="N8856" i="3" a="1"/>
  <c r="N8856" i="3" s="1"/>
  <c r="N7827" i="3" a="1"/>
  <c r="N7827" i="3" s="1"/>
  <c r="N7772" i="3" a="1"/>
  <c r="N7772" i="3" s="1"/>
  <c r="N8039" i="3" a="1"/>
  <c r="N8039" i="3" s="1"/>
  <c r="N5562" i="3" a="1"/>
  <c r="N5562" i="3" s="1"/>
  <c r="N9038" i="3" a="1"/>
  <c r="N9038" i="3" s="1"/>
  <c r="N9628" i="3" a="1"/>
  <c r="N9628" i="3" s="1"/>
  <c r="N9532" i="3" a="1"/>
  <c r="N9532" i="3" s="1"/>
  <c r="N6992" i="3" a="1"/>
  <c r="N6992" i="3" s="1"/>
  <c r="N6749" i="3" a="1"/>
  <c r="N6749" i="3" s="1"/>
  <c r="N9295" i="3" a="1"/>
  <c r="N9295" i="3" s="1"/>
  <c r="N9028" i="3" a="1"/>
  <c r="N9028" i="3" s="1"/>
  <c r="N8098" i="3" a="1"/>
  <c r="N8098" i="3" s="1"/>
  <c r="N8393" i="3" a="1"/>
  <c r="N8393" i="3" s="1"/>
  <c r="N8781" i="3" a="1"/>
  <c r="N8781" i="3" s="1"/>
  <c r="N7347" i="3" a="1"/>
  <c r="N7347" i="3" s="1"/>
  <c r="N9014" i="3" a="1"/>
  <c r="N9014" i="3" s="1"/>
  <c r="N5258" i="3" a="1"/>
  <c r="N5258" i="3" s="1"/>
  <c r="N7081" i="3" a="1"/>
  <c r="N7081" i="3" s="1"/>
  <c r="N7750" i="3" a="1"/>
  <c r="N7750" i="3" s="1"/>
  <c r="N7918" i="3" a="1"/>
  <c r="N7918" i="3" s="1"/>
  <c r="N7363" i="3" a="1"/>
  <c r="N7363" i="3" s="1"/>
  <c r="N8242" i="3" a="1"/>
  <c r="N8242" i="3" s="1"/>
  <c r="N8528" i="3" a="1"/>
  <c r="N8528" i="3" s="1"/>
  <c r="N7477" i="3" a="1"/>
  <c r="N7477" i="3" s="1"/>
  <c r="N7240" i="3" a="1"/>
  <c r="N7240" i="3" s="1"/>
  <c r="N6197" i="3" a="1"/>
  <c r="N6197" i="3" s="1"/>
  <c r="N5217" i="3" a="1"/>
  <c r="N5217" i="3" s="1"/>
  <c r="N6499" i="3" a="1"/>
  <c r="N6499" i="3" s="1"/>
  <c r="N6466" i="3" a="1"/>
  <c r="N6466" i="3" s="1"/>
  <c r="N6490" i="3" a="1"/>
  <c r="N6490" i="3" s="1"/>
  <c r="N5773" i="3" a="1"/>
  <c r="N5773" i="3" s="1"/>
  <c r="N5318" i="3" a="1"/>
  <c r="N5318" i="3" s="1"/>
  <c r="N5533" i="3" a="1"/>
  <c r="N5533" i="3" s="1"/>
  <c r="N6069" i="3" a="1"/>
  <c r="N6069" i="3" s="1"/>
  <c r="N8860" i="3" a="1"/>
  <c r="N8860" i="3" s="1"/>
  <c r="N7606" i="3" a="1"/>
  <c r="N7606" i="3" s="1"/>
  <c r="N5749" i="3" a="1"/>
  <c r="N5749" i="3" s="1"/>
  <c r="N8532" i="3" a="1"/>
  <c r="N8532" i="3" s="1"/>
  <c r="N6692" i="3" a="1"/>
  <c r="N6692" i="3" s="1"/>
  <c r="N6173" i="3" a="1"/>
  <c r="N6173" i="3" s="1"/>
  <c r="N7462" i="3" a="1"/>
  <c r="N7462" i="3" s="1"/>
  <c r="N6755" i="3" a="1"/>
  <c r="N6755" i="3" s="1"/>
  <c r="N7029" i="3" a="1"/>
  <c r="N7029" i="3" s="1"/>
  <c r="N6885" i="3" a="1"/>
  <c r="N6885" i="3" s="1"/>
  <c r="N7204" i="3" a="1"/>
  <c r="N7204" i="3" s="1"/>
  <c r="N8271" i="3" a="1"/>
  <c r="N8271" i="3" s="1"/>
  <c r="N8327" i="3" a="1"/>
  <c r="N8327" i="3" s="1"/>
  <c r="N7250" i="3" a="1"/>
  <c r="N7250" i="3" s="1"/>
  <c r="N7413" i="3" a="1"/>
  <c r="N7413" i="3" s="1"/>
  <c r="N7139" i="3" a="1"/>
  <c r="N7139" i="3" s="1"/>
  <c r="N8777" i="3" a="1"/>
  <c r="N8777" i="3" s="1"/>
  <c r="N7002" i="3" a="1"/>
  <c r="N7002" i="3" s="1"/>
  <c r="N9605" i="3" a="1"/>
  <c r="N9605" i="3" s="1"/>
  <c r="N8837" i="3" a="1"/>
  <c r="N8837" i="3" s="1"/>
  <c r="N9111" i="3" a="1"/>
  <c r="N9111" i="3" s="1"/>
  <c r="N9826" i="3" a="1"/>
  <c r="N9826" i="3" s="1"/>
  <c r="N8536" i="3" a="1"/>
  <c r="N8536" i="3" s="1"/>
  <c r="N8786" i="3" a="1"/>
  <c r="N8786" i="3" s="1"/>
  <c r="N9765" i="3" a="1"/>
  <c r="N9765" i="3" s="1"/>
  <c r="N9330" i="3" a="1"/>
  <c r="N9330" i="3" s="1"/>
  <c r="N9512" i="3" a="1"/>
  <c r="N9512" i="3" s="1"/>
  <c r="N9889" i="3" a="1"/>
  <c r="N9889" i="3" s="1"/>
  <c r="N5494" i="3" a="1"/>
  <c r="N5494" i="3" s="1"/>
  <c r="N8054" i="3" a="1"/>
  <c r="N8054" i="3" s="1"/>
  <c r="N8620" i="3" a="1"/>
  <c r="N8620" i="3" s="1"/>
  <c r="N9205" i="3" a="1"/>
  <c r="N9205" i="3" s="1"/>
  <c r="N9172" i="3" a="1"/>
  <c r="N9172" i="3" s="1"/>
  <c r="N9277" i="3" a="1"/>
  <c r="N9277" i="3" s="1"/>
  <c r="N7287" i="3" a="1"/>
  <c r="N7287" i="3" s="1"/>
  <c r="N7060" i="3" a="1"/>
  <c r="N7060" i="3" s="1"/>
  <c r="N5734" i="3" a="1"/>
  <c r="N5734" i="3" s="1"/>
  <c r="N9730" i="3" a="1"/>
  <c r="N9730" i="3" s="1"/>
  <c r="N7702" i="3" a="1"/>
  <c r="N7702" i="3" s="1"/>
  <c r="N5510" i="3" a="1"/>
  <c r="N5510" i="3" s="1"/>
  <c r="N6100" i="3" a="1"/>
  <c r="N6100" i="3" s="1"/>
  <c r="N9310" i="3" a="1"/>
  <c r="N9310" i="3" s="1"/>
  <c r="N9647" i="3" a="1"/>
  <c r="N9647" i="3" s="1"/>
  <c r="N8008" i="3" a="1"/>
  <c r="N8008" i="3" s="1"/>
  <c r="N5507" i="3" a="1"/>
  <c r="N5507" i="3" s="1"/>
  <c r="N9796" i="3" a="1"/>
  <c r="N9796" i="3" s="1"/>
  <c r="N8395" i="3" a="1"/>
  <c r="N8395" i="3" s="1"/>
  <c r="N6931" i="3" a="1"/>
  <c r="N6931" i="3" s="1"/>
  <c r="N6781" i="3" a="1"/>
  <c r="N6781" i="3" s="1"/>
  <c r="N4976" i="3" a="1"/>
  <c r="N4976" i="3" s="1"/>
  <c r="N9336" i="3" a="1"/>
  <c r="N9336" i="3" s="1"/>
  <c r="N9469" i="3" a="1"/>
  <c r="N9469" i="3" s="1"/>
  <c r="N9723" i="3" a="1"/>
  <c r="N9723" i="3" s="1"/>
  <c r="N9128" i="3" a="1"/>
  <c r="N9128" i="3" s="1"/>
  <c r="N4928" i="3" a="1"/>
  <c r="N4928" i="3" s="1"/>
  <c r="N4916" i="3" a="1"/>
  <c r="N4916" i="3" s="1"/>
  <c r="N9787" i="3" a="1"/>
  <c r="N9787" i="3" s="1"/>
  <c r="N8411" i="3" a="1"/>
  <c r="N8411" i="3" s="1"/>
  <c r="N6026" i="3" a="1"/>
  <c r="N6026" i="3" s="1"/>
  <c r="N8505" i="3" a="1"/>
  <c r="N8505" i="3" s="1"/>
  <c r="N9223" i="3" a="1"/>
  <c r="N9223" i="3" s="1"/>
  <c r="N8016" i="3" a="1"/>
  <c r="N8016" i="3" s="1"/>
  <c r="N9830" i="3" a="1"/>
  <c r="N9830" i="3" s="1"/>
  <c r="N7760" i="3" a="1"/>
  <c r="N7760" i="3" s="1"/>
  <c r="N7831" i="3" a="1"/>
  <c r="N7831" i="3" s="1"/>
  <c r="N9418" i="3" a="1"/>
  <c r="N9418" i="3" s="1"/>
  <c r="N7998" i="3" a="1"/>
  <c r="N7998" i="3" s="1"/>
  <c r="N8267" i="3" a="1"/>
  <c r="N8267" i="3" s="1"/>
  <c r="N8467" i="3" a="1"/>
  <c r="N8467" i="3" s="1"/>
  <c r="N7284" i="3" a="1"/>
  <c r="N7284" i="3" s="1"/>
  <c r="N6868" i="3" a="1"/>
  <c r="N6868" i="3" s="1"/>
  <c r="N7379" i="3" a="1"/>
  <c r="N7379" i="3" s="1"/>
  <c r="N6543" i="3" a="1"/>
  <c r="N6543" i="3" s="1"/>
  <c r="N6521" i="3" a="1"/>
  <c r="N6521" i="3" s="1"/>
  <c r="N6929" i="3" a="1"/>
  <c r="N6929" i="3" s="1"/>
  <c r="N8555" i="3" a="1"/>
  <c r="N8555" i="3" s="1"/>
  <c r="N7929" i="3" a="1"/>
  <c r="N7929" i="3" s="1"/>
  <c r="N6502" i="3" a="1"/>
  <c r="N6502" i="3" s="1"/>
  <c r="N7291" i="3" a="1"/>
  <c r="N7291" i="3" s="1"/>
  <c r="N5082" i="3" a="1"/>
  <c r="N5082" i="3" s="1"/>
  <c r="N6415" i="3" a="1"/>
  <c r="N6415" i="3" s="1"/>
  <c r="N6477" i="3" a="1"/>
  <c r="N6477" i="3" s="1"/>
  <c r="N6440" i="3" a="1"/>
  <c r="N6440" i="3" s="1"/>
  <c r="N8144" i="3" a="1"/>
  <c r="N8144" i="3" s="1"/>
  <c r="N8387" i="3" a="1"/>
  <c r="N8387" i="3" s="1"/>
  <c r="N6542" i="3" a="1"/>
  <c r="N6542" i="3" s="1"/>
  <c r="N6203" i="3" a="1"/>
  <c r="N6203" i="3" s="1"/>
  <c r="N6928" i="3" a="1"/>
  <c r="N6928" i="3" s="1"/>
  <c r="N5433" i="3" a="1"/>
  <c r="N5433" i="3" s="1"/>
  <c r="N5599" i="3" a="1"/>
  <c r="N5599" i="3" s="1"/>
  <c r="N5821" i="3" a="1"/>
  <c r="N5821" i="3" s="1"/>
  <c r="N5878" i="3" a="1"/>
  <c r="N5878" i="3" s="1"/>
  <c r="N6168" i="3" a="1"/>
  <c r="N6168" i="3" s="1"/>
  <c r="N5295" i="3" a="1"/>
  <c r="N5295" i="3" s="1"/>
  <c r="N6586" i="3" a="1"/>
  <c r="N6586" i="3" s="1"/>
  <c r="N4978" i="3" a="1"/>
  <c r="N4978" i="3" s="1"/>
  <c r="N5605" i="3" a="1"/>
  <c r="N5605" i="3" s="1"/>
  <c r="N4938" i="3" a="1"/>
  <c r="N4938" i="3" s="1"/>
  <c r="N5078" i="3" a="1"/>
  <c r="N5078" i="3" s="1"/>
  <c r="N5503" i="3" a="1"/>
  <c r="N5503" i="3" s="1"/>
  <c r="N5335" i="3" a="1"/>
  <c r="N5335" i="3" s="1"/>
  <c r="N6067" i="3" a="1"/>
  <c r="N6067" i="3" s="1"/>
  <c r="N5868" i="3" a="1"/>
  <c r="N5868" i="3" s="1"/>
  <c r="N4957" i="3" a="1"/>
  <c r="N4957" i="3" s="1"/>
  <c r="N6962" i="3" a="1"/>
  <c r="N6962" i="3" s="1"/>
  <c r="N4971" i="3" a="1"/>
  <c r="N4971" i="3" s="1"/>
  <c r="N5019" i="3" a="1"/>
  <c r="N5019" i="3" s="1"/>
  <c r="N5765" i="3" a="1"/>
  <c r="N5765" i="3" s="1"/>
  <c r="N7672" i="3" a="1"/>
  <c r="N7672" i="3" s="1"/>
  <c r="N6115" i="3" a="1"/>
  <c r="N6115" i="3" s="1"/>
  <c r="N5375" i="3" a="1"/>
  <c r="N5375" i="3" s="1"/>
  <c r="N6556" i="3" a="1"/>
  <c r="N6556" i="3" s="1"/>
  <c r="N9358" i="3" a="1"/>
  <c r="N9358" i="3" s="1"/>
  <c r="N6118" i="3" a="1"/>
  <c r="N6118" i="3" s="1"/>
  <c r="N5191" i="3" a="1"/>
  <c r="N5191" i="3" s="1"/>
  <c r="N4853" i="3" a="1"/>
  <c r="N4853" i="3" s="1"/>
  <c r="N4907" i="3" a="1"/>
  <c r="N4907" i="3" s="1"/>
  <c r="N7330" i="3" a="1"/>
  <c r="N7330" i="3" s="1"/>
  <c r="N7249" i="3" a="1"/>
  <c r="N7249" i="3" s="1"/>
  <c r="N7465" i="3" a="1"/>
  <c r="N7465" i="3" s="1"/>
  <c r="N5785" i="3" a="1"/>
  <c r="N5785" i="3" s="1"/>
  <c r="N6786" i="3" a="1"/>
  <c r="N6786" i="3" s="1"/>
  <c r="N6232" i="3" a="1"/>
  <c r="N6232" i="3" s="1"/>
  <c r="N7749" i="3" a="1"/>
  <c r="N7749" i="3" s="1"/>
  <c r="N6011" i="3" a="1"/>
  <c r="N6011" i="3" s="1"/>
  <c r="N6999" i="3" a="1"/>
  <c r="N6999" i="3" s="1"/>
  <c r="N6899" i="3" a="1"/>
  <c r="N6899" i="3" s="1"/>
  <c r="N7042" i="3" a="1"/>
  <c r="N7042" i="3" s="1"/>
  <c r="N7103" i="3" a="1"/>
  <c r="N7103" i="3" s="1"/>
  <c r="N7082" i="3" a="1"/>
  <c r="N7082" i="3" s="1"/>
  <c r="N7318" i="3" a="1"/>
  <c r="N7318" i="3" s="1"/>
  <c r="N7217" i="3" a="1"/>
  <c r="N7217" i="3" s="1"/>
  <c r="N8305" i="3" a="1"/>
  <c r="N8305" i="3" s="1"/>
  <c r="N8776" i="3" a="1"/>
  <c r="N8776" i="3" s="1"/>
  <c r="N7260" i="3" a="1"/>
  <c r="N7260" i="3" s="1"/>
  <c r="N7293" i="3" a="1"/>
  <c r="N7293" i="3" s="1"/>
  <c r="N9032" i="3" a="1"/>
  <c r="N9032" i="3" s="1"/>
  <c r="N7192" i="3" a="1"/>
  <c r="N7192" i="3" s="1"/>
  <c r="N8417" i="3" a="1"/>
  <c r="N8417" i="3" s="1"/>
  <c r="N7885" i="3" a="1"/>
  <c r="N7885" i="3" s="1"/>
  <c r="N7312" i="3" a="1"/>
  <c r="N7312" i="3" s="1"/>
  <c r="N7762" i="3" a="1"/>
  <c r="N7762" i="3" s="1"/>
  <c r="N8560" i="3" a="1"/>
  <c r="N8560" i="3" s="1"/>
  <c r="N8756" i="3" a="1"/>
  <c r="N8756" i="3" s="1"/>
  <c r="N8385" i="3" a="1"/>
  <c r="N8385" i="3" s="1"/>
  <c r="N8913" i="3" a="1"/>
  <c r="N8913" i="3" s="1"/>
  <c r="N9196" i="3" a="1"/>
  <c r="N9196" i="3" s="1"/>
  <c r="N9226" i="3" a="1"/>
  <c r="N9226" i="3" s="1"/>
  <c r="N8469" i="3" a="1"/>
  <c r="N8469" i="3" s="1"/>
  <c r="N9477" i="3" a="1"/>
  <c r="N9477" i="3" s="1"/>
  <c r="N9506" i="3" a="1"/>
  <c r="N9506" i="3" s="1"/>
  <c r="N8811" i="3" a="1"/>
  <c r="N8811" i="3" s="1"/>
  <c r="N9642" i="3" a="1"/>
  <c r="N9642" i="3" s="1"/>
  <c r="N9857" i="3" a="1"/>
  <c r="N9857" i="3" s="1"/>
  <c r="N9841" i="3" a="1"/>
  <c r="N9841" i="3" s="1"/>
  <c r="N9928" i="3" a="1"/>
  <c r="N9928" i="3" s="1"/>
  <c r="N9599" i="3" a="1"/>
  <c r="N9599" i="3" s="1"/>
  <c r="N8526" i="3" a="1"/>
  <c r="N8526" i="3" s="1"/>
  <c r="N8247" i="3" a="1"/>
  <c r="N8247" i="3" s="1"/>
  <c r="N9288" i="3" a="1"/>
  <c r="N9288" i="3" s="1"/>
  <c r="N6190" i="3" a="1"/>
  <c r="N6190" i="3" s="1"/>
  <c r="N7690" i="3" a="1"/>
  <c r="N7690" i="3" s="1"/>
  <c r="N8087" i="3" a="1"/>
  <c r="N8087" i="3" s="1"/>
  <c r="N5948" i="3" a="1"/>
  <c r="N5948" i="3" s="1"/>
  <c r="N6691" i="3" a="1"/>
  <c r="N6691" i="3" s="1"/>
  <c r="N9293" i="3" a="1"/>
  <c r="N9293" i="3" s="1"/>
  <c r="N6713" i="3" a="1"/>
  <c r="N6713" i="3" s="1"/>
  <c r="N7230" i="3" a="1"/>
  <c r="N7230" i="3" s="1"/>
  <c r="N6663" i="3" a="1"/>
  <c r="N6663" i="3" s="1"/>
  <c r="N8275" i="3" a="1"/>
  <c r="N8275" i="3" s="1"/>
  <c r="N8121" i="3" a="1"/>
  <c r="N8121" i="3" s="1"/>
  <c r="N9752" i="3" a="1"/>
  <c r="N9752" i="3" s="1"/>
  <c r="N5406" i="3" a="1"/>
  <c r="N5406" i="3" s="1"/>
  <c r="N9186" i="3" a="1"/>
  <c r="N9186" i="3" s="1"/>
  <c r="N6869" i="3" a="1"/>
  <c r="N6869" i="3" s="1"/>
  <c r="N9998" i="3" a="1"/>
  <c r="N9998" i="3" s="1"/>
  <c r="N5982" i="3" a="1"/>
  <c r="N5982" i="3" s="1"/>
  <c r="N5546" i="3" a="1"/>
  <c r="N5546" i="3" s="1"/>
  <c r="N9716" i="3" a="1"/>
  <c r="N9716" i="3" s="1"/>
  <c r="N4980" i="3" a="1"/>
  <c r="N4980" i="3" s="1"/>
  <c r="N9635" i="3" a="1"/>
  <c r="N9635" i="3" s="1"/>
  <c r="N5514" i="3" a="1"/>
  <c r="N5514" i="3" s="1"/>
  <c r="N8988" i="3" a="1"/>
  <c r="N8988" i="3" s="1"/>
  <c r="N9962" i="3" a="1"/>
  <c r="N9962" i="3" s="1"/>
  <c r="N9697" i="3" a="1"/>
  <c r="N9697" i="3" s="1"/>
  <c r="N8964" i="3" a="1"/>
  <c r="N8964" i="3" s="1"/>
  <c r="N5464" i="3" a="1"/>
  <c r="N5464" i="3" s="1"/>
  <c r="N5304" i="3" a="1"/>
  <c r="N5304" i="3" s="1"/>
  <c r="N9707" i="3" a="1"/>
  <c r="N9707" i="3" s="1"/>
  <c r="N9238" i="3" a="1"/>
  <c r="N9238" i="3" s="1"/>
  <c r="N4940" i="3" a="1"/>
  <c r="N4940" i="3" s="1"/>
  <c r="N9643" i="3" a="1"/>
  <c r="N9643" i="3" s="1"/>
  <c r="N8707" i="3" a="1"/>
  <c r="N8707" i="3" s="1"/>
  <c r="N6414" i="3" a="1"/>
  <c r="N6414" i="3" s="1"/>
  <c r="N8803" i="3" a="1"/>
  <c r="N8803" i="3" s="1"/>
  <c r="N6159" i="3" a="1"/>
  <c r="N6159" i="3" s="1"/>
  <c r="N9421" i="3" a="1"/>
  <c r="N9421" i="3" s="1"/>
  <c r="N8684" i="3" a="1"/>
  <c r="N8684" i="3" s="1"/>
  <c r="N7905" i="3" a="1"/>
  <c r="N7905" i="3" s="1"/>
  <c r="N6497" i="3" a="1"/>
  <c r="N6497" i="3" s="1"/>
  <c r="N4981" i="3" a="1"/>
  <c r="N4981" i="3" s="1"/>
  <c r="N6476" i="3" a="1"/>
  <c r="N6476" i="3" s="1"/>
  <c r="N8567" i="3" a="1"/>
  <c r="N8567" i="3" s="1"/>
  <c r="N7338" i="3" a="1"/>
  <c r="N7338" i="3" s="1"/>
  <c r="N8774" i="3" a="1"/>
  <c r="N8774" i="3" s="1"/>
  <c r="N7758" i="3" a="1"/>
  <c r="N7758" i="3" s="1"/>
  <c r="N6204" i="3" a="1"/>
  <c r="N6204" i="3" s="1"/>
  <c r="N5604" i="3" a="1"/>
  <c r="N5604" i="3" s="1"/>
  <c r="N4903" i="3" a="1"/>
  <c r="N4903" i="3" s="1"/>
  <c r="N5795" i="3" a="1"/>
  <c r="N5795" i="3" s="1"/>
  <c r="N7238" i="3" a="1"/>
  <c r="N7238" i="3" s="1"/>
  <c r="N6036" i="3" a="1"/>
  <c r="N6036" i="3" s="1"/>
  <c r="N5150" i="3" a="1"/>
  <c r="N5150" i="3" s="1"/>
  <c r="N5422" i="3" a="1"/>
  <c r="N5422" i="3" s="1"/>
  <c r="N6319" i="3" a="1"/>
  <c r="N6319" i="3" s="1"/>
  <c r="N4858" i="3" a="1"/>
  <c r="N4858" i="3" s="1"/>
  <c r="N5145" i="3" a="1"/>
  <c r="N5145" i="3" s="1"/>
  <c r="N5007" i="3" a="1"/>
  <c r="N5007" i="3" s="1"/>
  <c r="N5186" i="3" a="1"/>
  <c r="N5186" i="3" s="1"/>
  <c r="N5091" i="3" a="1"/>
  <c r="N5091" i="3" s="1"/>
  <c r="N5031" i="3" a="1"/>
  <c r="N5031" i="3" s="1"/>
  <c r="N5704" i="3" a="1"/>
  <c r="N5704" i="3" s="1"/>
  <c r="N5013" i="3" a="1"/>
  <c r="N5013" i="3" s="1"/>
  <c r="N7785" i="3" a="1"/>
  <c r="N7785" i="3" s="1"/>
  <c r="N5853" i="3" a="1"/>
  <c r="N5853" i="3" s="1"/>
  <c r="N6693" i="3" a="1"/>
  <c r="N6693" i="3" s="1"/>
  <c r="N5166" i="3" a="1"/>
  <c r="N5166" i="3" s="1"/>
  <c r="N5399" i="3" a="1"/>
  <c r="N5399" i="3" s="1"/>
  <c r="N6639" i="3" a="1"/>
  <c r="N6639" i="3" s="1"/>
  <c r="N5351" i="3" a="1"/>
  <c r="N5351" i="3" s="1"/>
  <c r="N5301" i="3" a="1"/>
  <c r="N5301" i="3" s="1"/>
  <c r="N4883" i="3" a="1"/>
  <c r="N4883" i="3" s="1"/>
  <c r="N4931" i="3" a="1"/>
  <c r="N4931" i="3" s="1"/>
  <c r="N7376" i="3" a="1"/>
  <c r="N7376" i="3" s="1"/>
  <c r="N5864" i="3" a="1"/>
  <c r="N5864" i="3" s="1"/>
  <c r="N6481" i="3" a="1"/>
  <c r="N6481" i="3" s="1"/>
  <c r="N4925" i="3" a="1"/>
  <c r="N4925" i="3" s="1"/>
  <c r="N7065" i="3" a="1"/>
  <c r="N7065" i="3" s="1"/>
  <c r="N6799" i="3" a="1"/>
  <c r="N6799" i="3" s="1"/>
  <c r="N7867" i="3" a="1"/>
  <c r="N7867" i="3" s="1"/>
  <c r="N6082" i="3" a="1"/>
  <c r="N6082" i="3" s="1"/>
  <c r="N7222" i="3" a="1"/>
  <c r="N7222" i="3" s="1"/>
  <c r="N8390" i="3" a="1"/>
  <c r="N8390" i="3" s="1"/>
  <c r="N9171" i="3" a="1"/>
  <c r="N9171" i="3" s="1"/>
  <c r="N7581" i="3" a="1"/>
  <c r="N7581" i="3" s="1"/>
  <c r="N7446" i="3" a="1"/>
  <c r="N7446" i="3" s="1"/>
  <c r="N7266" i="3" a="1"/>
  <c r="N7266" i="3" s="1"/>
  <c r="N8106" i="3" a="1"/>
  <c r="N8106" i="3" s="1"/>
  <c r="N7643" i="3" a="1"/>
  <c r="N7643" i="3" s="1"/>
  <c r="N8080" i="3" a="1"/>
  <c r="N8080" i="3" s="1"/>
  <c r="N7442" i="3" a="1"/>
  <c r="N7442" i="3" s="1"/>
  <c r="N9180" i="3" a="1"/>
  <c r="N9180" i="3" s="1"/>
  <c r="N7904" i="3" a="1"/>
  <c r="N7904" i="3" s="1"/>
  <c r="N7783" i="3" a="1"/>
  <c r="N7783" i="3" s="1"/>
  <c r="N8613" i="3" a="1"/>
  <c r="N8613" i="3" s="1"/>
  <c r="N9235" i="3" a="1"/>
  <c r="N9235" i="3" s="1"/>
  <c r="N8501" i="3" a="1"/>
  <c r="N8501" i="3" s="1"/>
  <c r="N8896" i="3" a="1"/>
  <c r="N8896" i="3" s="1"/>
  <c r="N8416" i="3" a="1"/>
  <c r="N8416" i="3" s="1"/>
  <c r="N9240" i="3" a="1"/>
  <c r="N9240" i="3" s="1"/>
  <c r="N7593" i="3" a="1"/>
  <c r="N7593" i="3" s="1"/>
  <c r="N9667" i="3" a="1"/>
  <c r="N9667" i="3" s="1"/>
  <c r="N8366" i="3" a="1"/>
  <c r="N8366" i="3" s="1"/>
  <c r="N9494" i="3" a="1"/>
  <c r="N9494" i="3" s="1"/>
  <c r="N9519" i="3" a="1"/>
  <c r="N9519" i="3" s="1"/>
  <c r="N8996" i="3" a="1"/>
  <c r="N8996" i="3" s="1"/>
  <c r="N9914" i="3" a="1"/>
  <c r="N9914" i="3" s="1"/>
  <c r="N9929" i="3" a="1"/>
  <c r="N9929" i="3" s="1"/>
  <c r="N9910" i="3" a="1"/>
  <c r="N9910" i="3" s="1"/>
  <c r="N9965" i="3" a="1"/>
  <c r="N9965" i="3" s="1"/>
  <c r="N9351" i="3" a="1"/>
  <c r="N9351" i="3" s="1"/>
  <c r="N8661" i="3" a="1"/>
  <c r="N8661" i="3" s="1"/>
  <c r="N6186" i="3" a="1"/>
  <c r="N6186" i="3" s="1"/>
  <c r="N7692" i="3" a="1"/>
  <c r="N7692" i="3" s="1"/>
  <c r="N9114" i="3" a="1"/>
  <c r="N9114" i="3" s="1"/>
  <c r="N5802" i="3" a="1"/>
  <c r="N5802" i="3" s="1"/>
  <c r="N6940" i="3" a="1"/>
  <c r="N6940" i="3" s="1"/>
  <c r="N8563" i="3" a="1"/>
  <c r="N8563" i="3" s="1"/>
  <c r="N7699" i="3" a="1"/>
  <c r="N7699" i="3" s="1"/>
  <c r="N7141" i="3" a="1"/>
  <c r="N7141" i="3" s="1"/>
  <c r="N6345" i="3" a="1"/>
  <c r="N6345" i="3" s="1"/>
  <c r="N9571" i="3" a="1"/>
  <c r="N9571" i="3" s="1"/>
  <c r="N8234" i="3" a="1"/>
  <c r="N8234" i="3" s="1"/>
  <c r="N8764" i="3" a="1"/>
  <c r="N8764" i="3" s="1"/>
  <c r="N9012" i="3" a="1"/>
  <c r="N9012" i="3" s="1"/>
  <c r="N7757" i="3" a="1"/>
  <c r="N7757" i="3" s="1"/>
  <c r="N5798" i="3" a="1"/>
  <c r="N5798" i="3" s="1"/>
  <c r="N9976" i="3" a="1"/>
  <c r="N9976" i="3" s="1"/>
  <c r="N4906" i="3" a="1"/>
  <c r="N4906" i="3" s="1"/>
  <c r="N4877" i="3" a="1"/>
  <c r="N4877" i="3" s="1"/>
  <c r="N9946" i="3" a="1"/>
  <c r="N9946" i="3" s="1"/>
  <c r="N8373" i="3" a="1"/>
  <c r="N8373" i="3" s="1"/>
  <c r="N9618" i="3" a="1"/>
  <c r="N9618" i="3" s="1"/>
  <c r="N5419" i="3" a="1"/>
  <c r="N5419" i="3" s="1"/>
  <c r="N7501" i="3" a="1"/>
  <c r="N7501" i="3" s="1"/>
  <c r="N8319" i="3" a="1"/>
  <c r="N8319" i="3" s="1"/>
  <c r="N8157" i="3" a="1"/>
  <c r="N8157" i="3" s="1"/>
  <c r="N5751" i="3" a="1"/>
  <c r="N5751" i="3" s="1"/>
  <c r="N6779" i="3" a="1"/>
  <c r="N6779" i="3" s="1"/>
  <c r="N5935" i="3" a="1"/>
  <c r="N5935" i="3" s="1"/>
  <c r="N8549" i="3" a="1"/>
  <c r="N8549" i="3" s="1"/>
  <c r="N7696" i="3" a="1"/>
  <c r="N7696" i="3" s="1"/>
  <c r="N6385" i="3" a="1"/>
  <c r="N6385" i="3" s="1"/>
  <c r="N6734" i="3" a="1"/>
  <c r="N6734" i="3" s="1"/>
  <c r="N7638" i="3" a="1"/>
  <c r="N7638" i="3" s="1"/>
  <c r="N6276" i="3" a="1"/>
  <c r="N6276" i="3" s="1"/>
  <c r="N5075" i="3" a="1"/>
  <c r="N5075" i="3" s="1"/>
  <c r="N5147" i="3" a="1"/>
  <c r="N5147" i="3" s="1"/>
  <c r="N7821" i="3" a="1"/>
  <c r="N7821" i="3" s="1"/>
  <c r="N6112" i="3" a="1"/>
  <c r="N6112" i="3" s="1"/>
  <c r="N6820" i="3" a="1"/>
  <c r="N6820" i="3" s="1"/>
  <c r="N4985" i="3" a="1"/>
  <c r="N4985" i="3" s="1"/>
  <c r="N7846" i="3" a="1"/>
  <c r="N7846" i="3" s="1"/>
  <c r="N8179" i="3" a="1"/>
  <c r="N8179" i="3" s="1"/>
  <c r="N6565" i="3" a="1"/>
  <c r="N6565" i="3" s="1"/>
  <c r="N7274" i="3" a="1"/>
  <c r="N7274" i="3" s="1"/>
  <c r="N7316" i="3" a="1"/>
  <c r="N7316" i="3" s="1"/>
  <c r="N8530" i="3" a="1"/>
  <c r="N8530" i="3" s="1"/>
  <c r="N9090" i="3" a="1"/>
  <c r="N9090" i="3" s="1"/>
  <c r="N9287" i="3" a="1"/>
  <c r="N9287" i="3" s="1"/>
  <c r="N8513" i="3" a="1"/>
  <c r="N8513" i="3" s="1"/>
  <c r="N9071" i="3" a="1"/>
  <c r="N9071" i="3" s="1"/>
  <c r="N9505" i="3" a="1"/>
  <c r="N9505" i="3" s="1"/>
  <c r="N7603" i="3" a="1"/>
  <c r="N7603" i="3" s="1"/>
  <c r="N9191" i="3" a="1"/>
  <c r="N9191" i="3" s="1"/>
  <c r="N8478" i="3" a="1"/>
  <c r="N8478" i="3" s="1"/>
  <c r="N8463" i="3" a="1"/>
  <c r="N8463" i="3" s="1"/>
  <c r="N9510" i="3" a="1"/>
  <c r="N9510" i="3" s="1"/>
  <c r="N9878" i="3" a="1"/>
  <c r="N9878" i="3" s="1"/>
  <c r="N9679" i="3" a="1"/>
  <c r="N9679" i="3" s="1"/>
  <c r="N9019" i="3" a="1"/>
  <c r="N9019" i="3" s="1"/>
  <c r="N9705" i="3" a="1"/>
  <c r="N9705" i="3" s="1"/>
  <c r="N9639" i="3" a="1"/>
  <c r="N9639" i="3" s="1"/>
  <c r="N9660" i="3" a="1"/>
  <c r="N9660" i="3" s="1"/>
  <c r="N6847" i="3" a="1"/>
  <c r="N6847" i="3" s="1"/>
  <c r="N8392" i="3" a="1"/>
  <c r="N8392" i="3" s="1"/>
  <c r="N5818" i="3" a="1"/>
  <c r="N5818" i="3" s="1"/>
  <c r="N7463" i="3" a="1"/>
  <c r="N7463" i="3" s="1"/>
  <c r="N6649" i="3" a="1"/>
  <c r="N6649" i="3" s="1"/>
  <c r="N8502" i="3" a="1"/>
  <c r="N8502" i="3" s="1"/>
  <c r="N8914" i="3" a="1"/>
  <c r="N8914" i="3" s="1"/>
  <c r="N5566" i="3" a="1"/>
  <c r="N5566" i="3" s="1"/>
  <c r="N7263" i="3" a="1"/>
  <c r="N7263" i="3" s="1"/>
  <c r="N7753" i="3" a="1"/>
  <c r="N7753" i="3" s="1"/>
  <c r="N8737" i="3" a="1"/>
  <c r="N8737" i="3" s="1"/>
  <c r="N8172" i="3" a="1"/>
  <c r="N8172" i="3" s="1"/>
  <c r="N7352" i="3" a="1"/>
  <c r="N7352" i="3" s="1"/>
  <c r="N7339" i="3" a="1"/>
  <c r="N7339" i="3" s="1"/>
  <c r="N7176" i="3" a="1"/>
  <c r="N7176" i="3" s="1"/>
  <c r="N9574" i="3" a="1"/>
  <c r="N9574" i="3" s="1"/>
  <c r="N8292" i="3" a="1"/>
  <c r="N8292" i="3" s="1"/>
  <c r="N9436" i="3" a="1"/>
  <c r="N9436" i="3" s="1"/>
  <c r="N8760" i="3" a="1"/>
  <c r="N8760" i="3" s="1"/>
  <c r="N9483" i="3" a="1"/>
  <c r="N9483" i="3" s="1"/>
  <c r="N8196" i="3" a="1"/>
  <c r="N8196" i="3" s="1"/>
  <c r="N8984" i="3" a="1"/>
  <c r="N8984" i="3" s="1"/>
  <c r="N5468" i="3" a="1"/>
  <c r="N5468" i="3" s="1"/>
  <c r="N5038" i="3" a="1"/>
  <c r="N5038" i="3" s="1"/>
  <c r="N7615" i="3" a="1"/>
  <c r="N7615" i="3" s="1"/>
  <c r="N5862" i="3" a="1"/>
  <c r="N5862" i="3" s="1"/>
  <c r="N5098" i="3" a="1"/>
  <c r="N5098" i="3" s="1"/>
  <c r="N5629" i="3" a="1"/>
  <c r="N5629" i="3" s="1"/>
  <c r="N6042" i="3" a="1"/>
  <c r="N6042" i="3" s="1"/>
  <c r="N5886" i="3" a="1"/>
  <c r="N5886" i="3" s="1"/>
  <c r="N6838" i="3" a="1"/>
  <c r="N6838" i="3" s="1"/>
  <c r="N6268" i="3" a="1"/>
  <c r="N6268" i="3" s="1"/>
  <c r="N5457" i="3" a="1"/>
  <c r="N5457" i="3" s="1"/>
  <c r="N5511" i="3" a="1"/>
  <c r="N5511" i="3" s="1"/>
  <c r="N7818" i="3" a="1"/>
  <c r="N7818" i="3" s="1"/>
  <c r="N5473" i="3" a="1"/>
  <c r="N5473" i="3" s="1"/>
  <c r="N5896" i="3" a="1"/>
  <c r="N5896" i="3" s="1"/>
  <c r="N5595" i="3" a="1"/>
  <c r="N5595" i="3" s="1"/>
  <c r="N6949" i="3" a="1"/>
  <c r="N6949" i="3" s="1"/>
  <c r="N7534" i="3" a="1"/>
  <c r="N7534" i="3" s="1"/>
  <c r="N7331" i="3" a="1"/>
  <c r="N7331" i="3" s="1"/>
  <c r="N7346" i="3" a="1"/>
  <c r="N7346" i="3" s="1"/>
  <c r="N7991" i="3" a="1"/>
  <c r="N7991" i="3" s="1"/>
  <c r="N7854" i="3" a="1"/>
  <c r="N7854" i="3" s="1"/>
  <c r="N9027" i="3" a="1"/>
  <c r="N9027" i="3" s="1"/>
  <c r="N8983" i="3" a="1"/>
  <c r="N8983" i="3" s="1"/>
  <c r="N7620" i="3" a="1"/>
  <c r="N7620" i="3" s="1"/>
  <c r="N9834" i="3" a="1"/>
  <c r="N9834" i="3" s="1"/>
  <c r="N9894" i="3" a="1"/>
  <c r="N9894" i="3" s="1"/>
  <c r="N9818" i="3" a="1"/>
  <c r="N9818" i="3" s="1"/>
  <c r="N9280" i="3" a="1"/>
  <c r="N9280" i="3" s="1"/>
  <c r="N9569" i="3" a="1"/>
  <c r="N9569" i="3" s="1"/>
  <c r="N6819" i="3" a="1"/>
  <c r="N6819" i="3" s="1"/>
  <c r="N6987" i="3" a="1"/>
  <c r="N6987" i="3" s="1"/>
  <c r="N7007" i="3" a="1"/>
  <c r="N7007" i="3" s="1"/>
  <c r="N7133" i="3" a="1"/>
  <c r="N7133" i="3" s="1"/>
  <c r="N6750" i="3" a="1"/>
  <c r="N6750" i="3" s="1"/>
  <c r="N9092" i="3" a="1"/>
  <c r="N9092" i="3" s="1"/>
  <c r="N7559" i="3" a="1"/>
  <c r="N7559" i="3" s="1"/>
  <c r="N8448" i="3" a="1"/>
  <c r="N8448" i="3" s="1"/>
  <c r="N9654" i="3" a="1"/>
  <c r="N9654" i="3" s="1"/>
  <c r="N5720" i="3" a="1"/>
  <c r="N5720" i="3" s="1"/>
  <c r="N9870" i="3" a="1"/>
  <c r="N9870" i="3" s="1"/>
  <c r="N8770" i="3" a="1"/>
  <c r="N8770" i="3" s="1"/>
  <c r="N7018" i="3" a="1"/>
  <c r="N7018" i="3" s="1"/>
  <c r="N4872" i="3" a="1"/>
  <c r="N4872" i="3" s="1"/>
  <c r="N9756" i="3" a="1"/>
  <c r="N9756" i="3" s="1"/>
  <c r="N9044" i="3" a="1"/>
  <c r="N9044" i="3" s="1"/>
  <c r="N9020" i="3" a="1"/>
  <c r="N9020" i="3" s="1"/>
  <c r="N5193" i="3" a="1"/>
  <c r="N5193" i="3" s="1"/>
  <c r="N6771" i="3" a="1"/>
  <c r="N6771" i="3" s="1"/>
  <c r="N5033" i="3" a="1"/>
  <c r="N5033" i="3" s="1"/>
  <c r="N6784" i="3" a="1"/>
  <c r="N6784" i="3" s="1"/>
  <c r="N9673" i="3" a="1"/>
  <c r="N9673" i="3" s="1"/>
  <c r="N6467" i="3" a="1"/>
  <c r="N6467" i="3" s="1"/>
  <c r="N7588" i="3" a="1"/>
  <c r="N7588" i="3" s="1"/>
  <c r="N5173" i="3" a="1"/>
  <c r="N5173" i="3" s="1"/>
  <c r="N5861" i="3" a="1"/>
  <c r="N5861" i="3" s="1"/>
  <c r="N6348" i="3" a="1"/>
  <c r="N6348" i="3" s="1"/>
  <c r="N5113" i="3" a="1"/>
  <c r="N5113" i="3" s="1"/>
  <c r="N7733" i="3" a="1"/>
  <c r="N7733" i="3" s="1"/>
  <c r="N8145" i="3" a="1"/>
  <c r="N8145" i="3" s="1"/>
  <c r="N5939" i="3" a="1"/>
  <c r="N5939" i="3" s="1"/>
  <c r="N7616" i="3" a="1"/>
  <c r="N7616" i="3" s="1"/>
  <c r="N7655" i="3" a="1"/>
  <c r="N7655" i="3" s="1"/>
  <c r="N7397" i="3" a="1"/>
  <c r="N7397" i="3" s="1"/>
  <c r="N7458" i="3" a="1"/>
  <c r="N7458" i="3" s="1"/>
  <c r="N7902" i="3" a="1"/>
  <c r="N7902" i="3" s="1"/>
  <c r="N7111" i="3" a="1"/>
  <c r="N7111" i="3" s="1"/>
  <c r="N9546" i="3" a="1"/>
  <c r="N9546" i="3" s="1"/>
  <c r="N7486" i="3" a="1"/>
  <c r="N7486" i="3" s="1"/>
  <c r="N7717" i="3" a="1"/>
  <c r="N7717" i="3" s="1"/>
  <c r="N8126" i="3" a="1"/>
  <c r="N8126" i="3" s="1"/>
  <c r="N7713" i="3" a="1"/>
  <c r="N7713" i="3" s="1"/>
  <c r="N8673" i="3" a="1"/>
  <c r="N8673" i="3" s="1"/>
  <c r="N9854" i="3" a="1"/>
  <c r="N9854" i="3" s="1"/>
  <c r="N9396" i="3" a="1"/>
  <c r="N9396" i="3" s="1"/>
  <c r="N8809" i="3" a="1"/>
  <c r="N8809" i="3" s="1"/>
  <c r="N7400" i="3" a="1"/>
  <c r="N7400" i="3" s="1"/>
  <c r="N7790" i="3" a="1"/>
  <c r="N7790" i="3" s="1"/>
  <c r="N6577" i="3" a="1"/>
  <c r="N6577" i="3" s="1"/>
  <c r="N7826" i="3" a="1"/>
  <c r="N7826" i="3" s="1"/>
  <c r="N8582" i="3" a="1"/>
  <c r="N8582" i="3" s="1"/>
  <c r="N8797" i="3" a="1"/>
  <c r="N8797" i="3" s="1"/>
  <c r="N6108" i="3" a="1"/>
  <c r="N6108" i="3" s="1"/>
  <c r="N7807" i="3" a="1"/>
  <c r="N7807" i="3" s="1"/>
  <c r="N7208" i="3" a="1"/>
  <c r="N7208" i="3" s="1"/>
  <c r="N7015" i="3" a="1"/>
  <c r="N7015" i="3" s="1"/>
  <c r="N8838" i="3" a="1"/>
  <c r="N8838" i="3" s="1"/>
  <c r="N5216" i="3" a="1"/>
  <c r="N5216" i="3" s="1"/>
  <c r="N7541" i="3" a="1"/>
  <c r="N7541" i="3" s="1"/>
  <c r="N7070" i="3" a="1"/>
  <c r="N7070" i="3" s="1"/>
  <c r="N6863" i="3" a="1"/>
  <c r="N6863" i="3" s="1"/>
  <c r="N5250" i="3" a="1"/>
  <c r="N5250" i="3" s="1"/>
  <c r="N9695" i="3" a="1"/>
  <c r="N9695" i="3" s="1"/>
  <c r="N7164" i="3" a="1"/>
  <c r="N7164" i="3" s="1"/>
  <c r="N9430" i="3" a="1"/>
  <c r="N9430" i="3" s="1"/>
  <c r="N5874" i="3" a="1"/>
  <c r="N5874" i="3" s="1"/>
  <c r="N9718" i="3" a="1"/>
  <c r="N9718" i="3" s="1"/>
  <c r="N7323" i="3" a="1"/>
  <c r="N7323" i="3" s="1"/>
  <c r="N8324" i="3" a="1"/>
  <c r="N8324" i="3" s="1"/>
  <c r="N8422" i="3" a="1"/>
  <c r="N8422" i="3" s="1"/>
  <c r="N9895" i="3" a="1"/>
  <c r="N9895" i="3" s="1"/>
  <c r="N6089" i="3" a="1"/>
  <c r="N6089" i="3" s="1"/>
  <c r="N5710" i="3" a="1"/>
  <c r="N5710" i="3" s="1"/>
  <c r="N9496" i="3" a="1"/>
  <c r="N9496" i="3" s="1"/>
  <c r="N6364" i="3" a="1"/>
  <c r="N6364" i="3" s="1"/>
  <c r="N5477" i="3" a="1"/>
  <c r="N5477" i="3" s="1"/>
  <c r="N9776" i="3" a="1"/>
  <c r="N9776" i="3" s="1"/>
  <c r="N6669" i="3" a="1"/>
  <c r="N6669" i="3" s="1"/>
  <c r="N9551" i="3" a="1"/>
  <c r="N9551" i="3" s="1"/>
  <c r="N9700" i="3" a="1"/>
  <c r="N9700" i="3" s="1"/>
  <c r="N8346" i="3" a="1"/>
  <c r="N8346" i="3" s="1"/>
  <c r="N9658" i="3" a="1"/>
  <c r="N9658" i="3" s="1"/>
  <c r="N9779" i="3" a="1"/>
  <c r="N9779" i="3" s="1"/>
  <c r="N6717" i="3" a="1"/>
  <c r="N6717" i="3" s="1"/>
  <c r="N6576" i="3" a="1"/>
  <c r="N6576" i="3" s="1"/>
  <c r="N8660" i="3" a="1"/>
  <c r="N8660" i="3" s="1"/>
  <c r="N7351" i="3" a="1"/>
  <c r="N7351" i="3" s="1"/>
  <c r="N9158" i="3" a="1"/>
  <c r="N9158" i="3" s="1"/>
  <c r="N9860" i="3" a="1"/>
  <c r="N9860" i="3" s="1"/>
  <c r="N9064" i="3" a="1"/>
  <c r="N9064" i="3" s="1"/>
  <c r="N7669" i="3" a="1"/>
  <c r="N7669" i="3" s="1"/>
  <c r="N6793" i="3" a="1"/>
  <c r="N6793" i="3" s="1"/>
  <c r="N9255" i="3" a="1"/>
  <c r="N9255" i="3" s="1"/>
  <c r="N7125" i="3" a="1"/>
  <c r="N7125" i="3" s="1"/>
  <c r="N5938" i="3" a="1"/>
  <c r="N5938" i="3" s="1"/>
  <c r="N5673" i="3" a="1"/>
  <c r="N5673" i="3" s="1"/>
  <c r="N5097" i="3" a="1"/>
  <c r="N5097" i="3" s="1"/>
  <c r="N7510" i="3" a="1"/>
  <c r="N7510" i="3" s="1"/>
  <c r="N7737" i="3" a="1"/>
  <c r="N7737" i="3" s="1"/>
  <c r="N6486" i="3" a="1"/>
  <c r="N6486" i="3" s="1"/>
  <c r="N8199" i="3" a="1"/>
  <c r="N8199" i="3" s="1"/>
  <c r="N7999" i="3" a="1"/>
  <c r="N7999" i="3" s="1"/>
  <c r="N6764" i="3" a="1"/>
  <c r="N6764" i="3" s="1"/>
  <c r="N6287" i="3" a="1"/>
  <c r="N6287" i="3" s="1"/>
  <c r="N7778" i="3" a="1"/>
  <c r="N7778" i="3" s="1"/>
  <c r="N8357" i="3" a="1"/>
  <c r="N8357" i="3" s="1"/>
  <c r="N6359" i="3" a="1"/>
  <c r="N6359" i="3" s="1"/>
  <c r="N7938" i="3" a="1"/>
  <c r="N7938" i="3" s="1"/>
  <c r="N5865" i="3" a="1"/>
  <c r="N5865" i="3" s="1"/>
  <c r="N6624" i="3" a="1"/>
  <c r="N6624" i="3" s="1"/>
  <c r="N6154" i="3" a="1"/>
  <c r="N6154" i="3" s="1"/>
  <c r="N6752" i="3" a="1"/>
  <c r="N6752" i="3" s="1"/>
  <c r="N5664" i="3" a="1"/>
  <c r="N5664" i="3" s="1"/>
  <c r="N5539" i="3" a="1"/>
  <c r="N5539" i="3" s="1"/>
  <c r="N6660" i="3" a="1"/>
  <c r="N6660" i="3" s="1"/>
  <c r="N5278" i="3" a="1"/>
  <c r="N5278" i="3" s="1"/>
  <c r="N6854" i="3" a="1"/>
  <c r="N6854" i="3" s="1"/>
  <c r="N4901" i="3" a="1"/>
  <c r="N4901" i="3" s="1"/>
  <c r="N6182" i="3" a="1"/>
  <c r="N6182" i="3" s="1"/>
  <c r="N6644" i="3" a="1"/>
  <c r="N6644" i="3" s="1"/>
  <c r="N5202" i="3" a="1"/>
  <c r="N5202" i="3" s="1"/>
  <c r="N5897" i="3" a="1"/>
  <c r="N5897" i="3" s="1"/>
  <c r="N5281" i="3" a="1"/>
  <c r="N5281" i="3" s="1"/>
  <c r="N6804" i="3" a="1"/>
  <c r="N6804" i="3" s="1"/>
  <c r="N7257" i="3" a="1"/>
  <c r="N7257" i="3" s="1"/>
  <c r="N7439" i="3" a="1"/>
  <c r="N7439" i="3" s="1"/>
  <c r="N5322" i="3" a="1"/>
  <c r="N5322" i="3" s="1"/>
  <c r="N5835" i="3" a="1"/>
  <c r="N5835" i="3" s="1"/>
  <c r="N6464" i="3" a="1"/>
  <c r="N6464" i="3" s="1"/>
  <c r="N7355" i="3" a="1"/>
  <c r="N7355" i="3" s="1"/>
  <c r="N5771" i="3" a="1"/>
  <c r="N5771" i="3" s="1"/>
  <c r="N5417" i="3" a="1"/>
  <c r="N5417" i="3" s="1"/>
  <c r="N5717" i="3" a="1"/>
  <c r="N5717" i="3" s="1"/>
  <c r="N5146" i="3" a="1"/>
  <c r="N5146" i="3" s="1"/>
  <c r="N6384" i="3" a="1"/>
  <c r="N6384" i="3" s="1"/>
  <c r="N8159" i="3" a="1"/>
  <c r="N8159" i="3" s="1"/>
  <c r="N5390" i="3" a="1"/>
  <c r="N5390" i="3" s="1"/>
  <c r="N5970" i="3" a="1"/>
  <c r="N5970" i="3" s="1"/>
  <c r="N5880" i="3" a="1"/>
  <c r="N5880" i="3" s="1"/>
  <c r="N7434" i="3" a="1"/>
  <c r="N7434" i="3" s="1"/>
  <c r="N6460" i="3" a="1"/>
  <c r="N6460" i="3" s="1"/>
  <c r="N6135" i="3" a="1"/>
  <c r="N6135" i="3" s="1"/>
  <c r="N6226" i="3" a="1"/>
  <c r="N6226" i="3" s="1"/>
  <c r="N7823" i="3" a="1"/>
  <c r="N7823" i="3" s="1"/>
  <c r="N7165" i="3" a="1"/>
  <c r="N7165" i="3" s="1"/>
  <c r="N7381" i="3" a="1"/>
  <c r="N7381" i="3" s="1"/>
  <c r="N7490" i="3" a="1"/>
  <c r="N7490" i="3" s="1"/>
  <c r="N8066" i="3" a="1"/>
  <c r="N8066" i="3" s="1"/>
  <c r="N7970" i="3" a="1"/>
  <c r="N7970" i="3" s="1"/>
  <c r="N8005" i="3" a="1"/>
  <c r="N8005" i="3" s="1"/>
  <c r="N7474" i="3" a="1"/>
  <c r="N7474" i="3" s="1"/>
  <c r="N7691" i="3" a="1"/>
  <c r="N7691" i="3" s="1"/>
  <c r="N8565" i="3" a="1"/>
  <c r="N8565" i="3" s="1"/>
  <c r="N8322" i="3" a="1"/>
  <c r="N8322" i="3" s="1"/>
  <c r="N7684" i="3" a="1"/>
  <c r="N7684" i="3" s="1"/>
  <c r="N8225" i="3" a="1"/>
  <c r="N8225" i="3" s="1"/>
  <c r="N8204" i="3" a="1"/>
  <c r="N8204" i="3" s="1"/>
  <c r="N7414" i="3" a="1"/>
  <c r="N7414" i="3" s="1"/>
  <c r="N7873" i="3" a="1"/>
  <c r="N7873" i="3" s="1"/>
  <c r="N9333" i="3" a="1"/>
  <c r="N9333" i="3" s="1"/>
  <c r="N9304" i="3" a="1"/>
  <c r="N9304" i="3" s="1"/>
  <c r="N8143" i="3" a="1"/>
  <c r="N8143" i="3" s="1"/>
  <c r="N8588" i="3" a="1"/>
  <c r="N8588" i="3" s="1"/>
  <c r="N8154" i="3" a="1"/>
  <c r="N8154" i="3" s="1"/>
  <c r="N7993" i="3" a="1"/>
  <c r="N7993" i="3" s="1"/>
  <c r="N7770" i="3" a="1"/>
  <c r="N7770" i="3" s="1"/>
  <c r="N8589" i="3" a="1"/>
  <c r="N8589" i="3" s="1"/>
  <c r="N8447" i="3" a="1"/>
  <c r="N8447" i="3" s="1"/>
  <c r="N9200" i="3" a="1"/>
  <c r="N9200" i="3" s="1"/>
  <c r="N9993" i="3" a="1"/>
  <c r="N9993" i="3" s="1"/>
  <c r="N9499" i="3" a="1"/>
  <c r="N9499" i="3" s="1"/>
  <c r="N9933" i="3" a="1"/>
  <c r="N9933" i="3" s="1"/>
  <c r="N9858" i="3" a="1"/>
  <c r="N9858" i="3" s="1"/>
  <c r="N9161" i="3" a="1"/>
  <c r="N9161" i="3" s="1"/>
  <c r="N9539" i="3" a="1"/>
  <c r="N9539" i="3" s="1"/>
  <c r="N8905" i="3" a="1"/>
  <c r="N8905" i="3" s="1"/>
  <c r="N9549" i="3" a="1"/>
  <c r="N9549" i="3" s="1"/>
  <c r="N9786" i="3" a="1"/>
  <c r="N9786" i="3" s="1"/>
  <c r="N7531" i="3" a="1"/>
  <c r="N7531" i="3" s="1"/>
  <c r="N8740" i="3" a="1"/>
  <c r="N8740" i="3" s="1"/>
  <c r="N7948" i="3" a="1"/>
  <c r="N7948" i="3" s="1"/>
  <c r="N8229" i="3" a="1"/>
  <c r="N8229" i="3" s="1"/>
  <c r="N6827" i="3" a="1"/>
  <c r="N6827" i="3" s="1"/>
  <c r="N8730" i="3" a="1"/>
  <c r="N8730" i="3" s="1"/>
  <c r="N6518" i="3" a="1"/>
  <c r="N6518" i="3" s="1"/>
  <c r="N5854" i="3" a="1"/>
  <c r="N5854" i="3" s="1"/>
  <c r="N8772" i="3" a="1"/>
  <c r="N8772" i="3" s="1"/>
  <c r="N5636" i="3" a="1"/>
  <c r="N5636" i="3" s="1"/>
  <c r="N6903" i="3" a="1"/>
  <c r="N6903" i="3" s="1"/>
  <c r="N9559" i="3" a="1"/>
  <c r="N9559" i="3" s="1"/>
  <c r="N9050" i="3" a="1"/>
  <c r="N9050" i="3" s="1"/>
  <c r="N9471" i="3" a="1"/>
  <c r="N9471" i="3" s="1"/>
  <c r="N6811" i="3" a="1"/>
  <c r="N6811" i="3" s="1"/>
  <c r="N8773" i="3" a="1"/>
  <c r="N8773" i="3" s="1"/>
  <c r="N8999" i="3" a="1"/>
  <c r="N8999" i="3" s="1"/>
  <c r="N5425" i="3" a="1"/>
  <c r="N5425" i="3" s="1"/>
  <c r="N9594" i="3" a="1"/>
  <c r="N9594" i="3" s="1"/>
  <c r="N6164" i="3" a="1"/>
  <c r="N6164" i="3" s="1"/>
  <c r="N5330" i="3" a="1"/>
  <c r="N5330" i="3" s="1"/>
  <c r="N9740" i="3" a="1"/>
  <c r="N9740" i="3" s="1"/>
  <c r="N9836" i="3" a="1"/>
  <c r="N9836" i="3" s="1"/>
  <c r="N5188" i="3" a="1"/>
  <c r="N5188" i="3" s="1"/>
  <c r="N9847" i="3" a="1"/>
  <c r="N9847" i="3" s="1"/>
  <c r="N6218" i="3" a="1"/>
  <c r="N6218" i="3" s="1"/>
  <c r="N8475" i="3" a="1"/>
  <c r="N8475" i="3" s="1"/>
  <c r="N9797" i="3" a="1"/>
  <c r="N9797" i="3" s="1"/>
  <c r="N5080" i="3" a="1"/>
  <c r="N5080" i="3" s="1"/>
  <c r="N5450" i="3" a="1"/>
  <c r="N5450" i="3" s="1"/>
  <c r="N9534" i="3" a="1"/>
  <c r="N9534" i="3" s="1"/>
  <c r="N7968" i="3" a="1"/>
  <c r="N7968" i="3" s="1"/>
  <c r="N9799" i="3" a="1"/>
  <c r="N9799" i="3" s="1"/>
  <c r="N9347" i="3" a="1"/>
  <c r="N9347" i="3" s="1"/>
  <c r="N5328" i="3" a="1"/>
  <c r="N5328" i="3" s="1"/>
  <c r="N9746" i="3" a="1"/>
  <c r="N9746" i="3" s="1"/>
  <c r="N9100" i="3" a="1"/>
  <c r="N9100" i="3" s="1"/>
  <c r="N6465" i="3" a="1"/>
  <c r="N6465" i="3" s="1"/>
  <c r="N9783" i="3" a="1"/>
  <c r="N9783" i="3" s="1"/>
  <c r="N9859" i="3" a="1"/>
  <c r="N9859" i="3" s="1"/>
  <c r="N9214" i="3" a="1"/>
  <c r="N9214" i="3" s="1"/>
  <c r="N6393" i="3" a="1"/>
  <c r="N6393" i="3" s="1"/>
  <c r="N9938" i="3" a="1"/>
  <c r="N9938" i="3" s="1"/>
  <c r="N9611" i="3" a="1"/>
  <c r="N9611" i="3" s="1"/>
  <c r="N8364" i="3" a="1"/>
  <c r="N8364" i="3" s="1"/>
  <c r="N7997" i="3" a="1"/>
  <c r="N7997" i="3" s="1"/>
  <c r="N8556" i="3" a="1"/>
  <c r="N8556" i="3" s="1"/>
  <c r="N9193" i="3" a="1"/>
  <c r="N9193" i="3" s="1"/>
  <c r="N7335" i="3" a="1"/>
  <c r="N7335" i="3" s="1"/>
  <c r="N7572" i="3" a="1"/>
  <c r="N7572" i="3" s="1"/>
  <c r="N8056" i="3" a="1"/>
  <c r="N8056" i="3" s="1"/>
  <c r="N5519" i="3" a="1"/>
  <c r="N5519" i="3" s="1"/>
  <c r="N8903" i="3" a="1"/>
  <c r="N8903" i="3" s="1"/>
  <c r="N8492" i="3" a="1"/>
  <c r="N8492" i="3" s="1"/>
  <c r="N8452" i="3" a="1"/>
  <c r="N8452" i="3" s="1"/>
  <c r="N8465" i="3" a="1"/>
  <c r="N8465" i="3" s="1"/>
  <c r="N9134" i="3" a="1"/>
  <c r="N9134" i="3" s="1"/>
  <c r="N8678" i="3" a="1"/>
  <c r="N8678" i="3" s="1"/>
  <c r="N6484" i="3" a="1"/>
  <c r="N6484" i="3" s="1"/>
  <c r="N7526" i="3" a="1"/>
  <c r="N7526" i="3" s="1"/>
  <c r="N7231" i="3" a="1"/>
  <c r="N7231" i="3" s="1"/>
  <c r="N8211" i="3" a="1"/>
  <c r="N8211" i="3" s="1"/>
  <c r="N7723" i="3" a="1"/>
  <c r="N7723" i="3" s="1"/>
  <c r="N5735" i="3" a="1"/>
  <c r="N5735" i="3" s="1"/>
  <c r="N5891" i="3" a="1"/>
  <c r="N5891" i="3" s="1"/>
  <c r="N5816" i="3" a="1"/>
  <c r="N5816" i="3" s="1"/>
  <c r="N6564" i="3" a="1"/>
  <c r="N6564" i="3" s="1"/>
  <c r="N5117" i="3" a="1"/>
  <c r="N5117" i="3" s="1"/>
  <c r="N6487" i="3" a="1"/>
  <c r="N6487" i="3" s="1"/>
  <c r="N4893" i="3" a="1"/>
  <c r="N4893" i="3" s="1"/>
  <c r="N7090" i="3" a="1"/>
  <c r="N7090" i="3" s="1"/>
  <c r="N5159" i="3" a="1"/>
  <c r="N5159" i="3" s="1"/>
  <c r="N5047" i="3" a="1"/>
  <c r="N5047" i="3" s="1"/>
  <c r="N5851" i="3" a="1"/>
  <c r="N5851" i="3" s="1"/>
  <c r="N4891" i="3" a="1"/>
  <c r="N4891" i="3" s="1"/>
  <c r="N5817" i="3" a="1"/>
  <c r="N5817" i="3" s="1"/>
  <c r="N5227" i="3" a="1"/>
  <c r="N5227" i="3" s="1"/>
  <c r="N8424" i="3" a="1"/>
  <c r="N8424" i="3" s="1"/>
  <c r="N6667" i="3" a="1"/>
  <c r="N6667" i="3" s="1"/>
  <c r="N5365" i="3" a="1"/>
  <c r="N5365" i="3" s="1"/>
  <c r="N4997" i="3" a="1"/>
  <c r="N4997" i="3" s="1"/>
  <c r="N8428" i="3" a="1"/>
  <c r="N8428" i="3" s="1"/>
  <c r="N5297" i="3" a="1"/>
  <c r="N5297" i="3" s="1"/>
  <c r="N5844" i="3" a="1"/>
  <c r="N5844" i="3" s="1"/>
  <c r="N4855" i="3" a="1"/>
  <c r="N4855" i="3" s="1"/>
  <c r="N5255" i="3" a="1"/>
  <c r="N5255" i="3" s="1"/>
  <c r="N6461" i="3" a="1"/>
  <c r="N6461" i="3" s="1"/>
  <c r="N6030" i="3" a="1"/>
  <c r="N6030" i="3" s="1"/>
  <c r="N4967" i="3" a="1"/>
  <c r="N4967" i="3" s="1"/>
  <c r="N5347" i="3" a="1"/>
  <c r="N5347" i="3" s="1"/>
  <c r="N4969" i="3" a="1"/>
  <c r="N4969" i="3" s="1"/>
  <c r="N6044" i="3" a="1"/>
  <c r="N6044" i="3" s="1"/>
  <c r="N6016" i="3" a="1"/>
  <c r="N6016" i="3" s="1"/>
  <c r="N5387" i="3" a="1"/>
  <c r="N5387" i="3" s="1"/>
  <c r="N5640" i="3" a="1"/>
  <c r="N5640" i="3" s="1"/>
  <c r="N7890" i="3" a="1"/>
  <c r="N7890" i="3" s="1"/>
  <c r="N6416" i="3" a="1"/>
  <c r="N6416" i="3" s="1"/>
  <c r="N5789" i="3" a="1"/>
  <c r="N5789" i="3" s="1"/>
  <c r="N6500" i="3" a="1"/>
  <c r="N6500" i="3" s="1"/>
  <c r="N8751" i="3" a="1"/>
  <c r="N8751" i="3" s="1"/>
  <c r="N8197" i="3" a="1"/>
  <c r="N8197" i="3" s="1"/>
  <c r="N5958" i="3" a="1"/>
  <c r="N5958" i="3" s="1"/>
  <c r="N5411" i="3" a="1"/>
  <c r="N5411" i="3" s="1"/>
  <c r="N7334" i="3" a="1"/>
  <c r="N7334" i="3" s="1"/>
  <c r="N5924" i="3" a="1"/>
  <c r="N5924" i="3" s="1"/>
  <c r="N7402" i="3" a="1"/>
  <c r="N7402" i="3" s="1"/>
  <c r="N6533" i="3" a="1"/>
  <c r="N6533" i="3" s="1"/>
  <c r="N6444" i="3" a="1"/>
  <c r="N6444" i="3" s="1"/>
  <c r="N8521" i="3" a="1"/>
  <c r="N8521" i="3" s="1"/>
  <c r="N7244" i="3" a="1"/>
  <c r="N7244" i="3" s="1"/>
  <c r="N8037" i="3" a="1"/>
  <c r="N8037" i="3" s="1"/>
  <c r="N8094" i="3" a="1"/>
  <c r="N8094" i="3" s="1"/>
  <c r="N8221" i="3" a="1"/>
  <c r="N8221" i="3" s="1"/>
  <c r="N7290" i="3" a="1"/>
  <c r="N7290" i="3" s="1"/>
  <c r="N7703" i="3" a="1"/>
  <c r="N7703" i="3" s="1"/>
  <c r="N8254" i="3" a="1"/>
  <c r="N8254" i="3" s="1"/>
  <c r="N7517" i="3" a="1"/>
  <c r="N7517" i="3" s="1"/>
  <c r="N9729" i="3" a="1"/>
  <c r="N9729" i="3" s="1"/>
  <c r="N9515" i="3" a="1"/>
  <c r="N9515" i="3" s="1"/>
  <c r="N8152" i="3" a="1"/>
  <c r="N8152" i="3" s="1"/>
  <c r="N9222" i="3" a="1"/>
  <c r="N9222" i="3" s="1"/>
  <c r="N8000" i="3" a="1"/>
  <c r="N8000" i="3" s="1"/>
  <c r="N7780" i="3" a="1"/>
  <c r="N7780" i="3" s="1"/>
  <c r="N9204" i="3" a="1"/>
  <c r="N9204" i="3" s="1"/>
  <c r="N8658" i="3" a="1"/>
  <c r="N8658" i="3" s="1"/>
  <c r="N9058" i="3" a="1"/>
  <c r="N9058" i="3" s="1"/>
  <c r="N8608" i="3" a="1"/>
  <c r="N8608" i="3" s="1"/>
  <c r="N8456" i="3" a="1"/>
  <c r="N8456" i="3" s="1"/>
  <c r="N8876" i="3" a="1"/>
  <c r="N8876" i="3" s="1"/>
  <c r="N9757" i="3" a="1"/>
  <c r="N9757" i="3" s="1"/>
  <c r="N9948" i="3" a="1"/>
  <c r="N9948" i="3" s="1"/>
  <c r="N8928" i="3" a="1"/>
  <c r="N8928" i="3" s="1"/>
  <c r="N8676" i="3" a="1"/>
  <c r="N8676" i="3" s="1"/>
  <c r="N6221" i="3" a="1"/>
  <c r="N6221" i="3" s="1"/>
  <c r="N7817" i="3" a="1"/>
  <c r="N7817" i="3" s="1"/>
  <c r="N6261" i="3" a="1"/>
  <c r="N6261" i="3" s="1"/>
  <c r="N7766" i="3" a="1"/>
  <c r="N7766" i="3" s="1"/>
  <c r="N7188" i="3" a="1"/>
  <c r="N7188" i="3" s="1"/>
  <c r="N5850" i="3" a="1"/>
  <c r="N5850" i="3" s="1"/>
  <c r="N8026" i="3" a="1"/>
  <c r="N8026" i="3" s="1"/>
  <c r="N6148" i="3" a="1"/>
  <c r="N6148" i="3" s="1"/>
  <c r="N6745" i="3" a="1"/>
  <c r="N6745" i="3" s="1"/>
  <c r="N8482" i="3" a="1"/>
  <c r="N8482" i="3" s="1"/>
  <c r="N9617" i="3" a="1"/>
  <c r="N9617" i="3" s="1"/>
  <c r="N8240" i="3" a="1"/>
  <c r="N8240" i="3" s="1"/>
  <c r="N6956" i="3" a="1"/>
  <c r="N6956" i="3" s="1"/>
  <c r="N7969" i="3" a="1"/>
  <c r="N7969" i="3" s="1"/>
  <c r="N8330" i="3" a="1"/>
  <c r="N8330" i="3" s="1"/>
  <c r="N7833" i="3" a="1"/>
  <c r="N7833" i="3" s="1"/>
  <c r="N6169" i="3" a="1"/>
  <c r="N6169" i="3" s="1"/>
  <c r="N4857" i="3" a="1"/>
  <c r="N4857" i="3" s="1"/>
  <c r="N6236" i="3" a="1"/>
  <c r="N6236" i="3" s="1"/>
  <c r="N6993" i="3" a="1"/>
  <c r="N6993" i="3" s="1"/>
  <c r="N9763" i="3" a="1"/>
  <c r="N9763" i="3" s="1"/>
  <c r="N8226" i="3" a="1"/>
  <c r="N8226" i="3" s="1"/>
  <c r="N9346" i="3" a="1"/>
  <c r="N9346" i="3" s="1"/>
  <c r="N6014" i="3" a="1"/>
  <c r="N6014" i="3" s="1"/>
  <c r="N5622" i="3" a="1"/>
  <c r="N5622" i="3" s="1"/>
  <c r="N9649" i="3" a="1"/>
  <c r="N9649" i="3" s="1"/>
  <c r="N8028" i="3" a="1"/>
  <c r="N8028" i="3" s="1"/>
  <c r="N5370" i="3" a="1"/>
  <c r="N5370" i="3" s="1"/>
  <c r="N5174" i="3" a="1"/>
  <c r="N5174" i="3" s="1"/>
  <c r="N5308" i="3" a="1"/>
  <c r="N5308" i="3" s="1"/>
  <c r="N7074" i="3" a="1"/>
  <c r="N7074" i="3" s="1"/>
  <c r="N9784" i="3" a="1"/>
  <c r="N9784" i="3" s="1"/>
  <c r="N8048" i="3" a="1"/>
  <c r="N8048" i="3" s="1"/>
  <c r="N5740" i="3" a="1"/>
  <c r="N5740" i="3" s="1"/>
  <c r="N9719" i="3" a="1"/>
  <c r="N9719" i="3" s="1"/>
  <c r="N9420" i="3" a="1"/>
  <c r="N9420" i="3" s="1"/>
  <c r="N5860" i="3" a="1"/>
  <c r="N5860" i="3" s="1"/>
  <c r="N6143" i="3" a="1"/>
  <c r="N6143" i="3" s="1"/>
  <c r="N9352" i="3" a="1"/>
  <c r="N9352" i="3" s="1"/>
  <c r="N7953" i="3" a="1"/>
  <c r="N7953" i="3" s="1"/>
  <c r="N9768" i="3" a="1"/>
  <c r="N9768" i="3" s="1"/>
  <c r="N9482" i="3" a="1"/>
  <c r="N9482" i="3" s="1"/>
  <c r="N5060" i="3" a="1"/>
  <c r="N5060" i="3" s="1"/>
  <c r="N4905" i="3" a="1"/>
  <c r="N4905" i="3" s="1"/>
  <c r="N9942" i="3" a="1"/>
  <c r="N9942" i="3" s="1"/>
  <c r="N9625" i="3" a="1"/>
  <c r="N9625" i="3" s="1"/>
  <c r="N9535" i="3" a="1"/>
  <c r="N9535" i="3" s="1"/>
  <c r="N5093" i="3" a="1"/>
  <c r="N5093" i="3" s="1"/>
  <c r="N9947" i="3" a="1"/>
  <c r="N9947" i="3" s="1"/>
  <c r="N9250" i="3" a="1"/>
  <c r="N9250" i="3" s="1"/>
  <c r="N6558" i="3" a="1"/>
  <c r="N6558" i="3" s="1"/>
  <c r="N9192" i="3" a="1"/>
  <c r="N9192" i="3" s="1"/>
  <c r="N8455" i="3" a="1"/>
  <c r="N8455" i="3" s="1"/>
  <c r="N7889" i="3" a="1"/>
  <c r="N7889" i="3" s="1"/>
  <c r="N5637" i="3" a="1"/>
  <c r="N5637" i="3" s="1"/>
  <c r="N7876" i="3" a="1"/>
  <c r="N7876" i="3" s="1"/>
  <c r="N9281" i="3" a="1"/>
  <c r="N9281" i="3" s="1"/>
  <c r="N6074" i="3" a="1"/>
  <c r="N6074" i="3" s="1"/>
  <c r="N9575" i="3" a="1"/>
  <c r="N9575" i="3" s="1"/>
  <c r="N6306" i="3" a="1"/>
  <c r="N6306" i="3" s="1"/>
  <c r="N7036" i="3" a="1"/>
  <c r="N7036" i="3" s="1"/>
  <c r="N8626" i="3" a="1"/>
  <c r="N8626" i="3" s="1"/>
  <c r="N7370" i="3" a="1"/>
  <c r="N7370" i="3" s="1"/>
  <c r="N9026" i="3" a="1"/>
  <c r="N9026" i="3" s="1"/>
  <c r="N5445" i="3" a="1"/>
  <c r="N5445" i="3" s="1"/>
  <c r="N5042" i="3" a="1"/>
  <c r="N5042" i="3" s="1"/>
  <c r="N5358" i="3" a="1"/>
  <c r="N5358" i="3" s="1"/>
  <c r="N6354" i="3" a="1"/>
  <c r="N6354" i="3" s="1"/>
  <c r="N5307" i="3" a="1"/>
  <c r="N5307" i="3" s="1"/>
  <c r="N7851" i="3" a="1"/>
  <c r="N7851" i="3" s="1"/>
  <c r="N7441" i="3" a="1"/>
  <c r="N7441" i="3" s="1"/>
  <c r="N9091" i="3" a="1"/>
  <c r="N9091" i="3" s="1"/>
  <c r="N7792" i="3" a="1"/>
  <c r="N7792" i="3" s="1"/>
  <c r="N7954" i="3" a="1"/>
  <c r="N7954" i="3" s="1"/>
  <c r="N7253" i="3" a="1"/>
  <c r="N7253" i="3" s="1"/>
  <c r="N7435" i="3" a="1"/>
  <c r="N7435" i="3" s="1"/>
  <c r="N7688" i="3" a="1"/>
  <c r="N7688" i="3" s="1"/>
  <c r="N6289" i="3" a="1"/>
  <c r="N6289" i="3" s="1"/>
  <c r="N6765" i="3" a="1"/>
  <c r="N6765" i="3" s="1"/>
  <c r="N7325" i="3" a="1"/>
  <c r="N7325" i="3" s="1"/>
  <c r="N9267" i="3" a="1"/>
  <c r="N9267" i="3" s="1"/>
  <c r="N5961" i="3" a="1"/>
  <c r="N5961" i="3" s="1"/>
  <c r="N7719" i="3" a="1"/>
  <c r="N7719" i="3" s="1"/>
  <c r="N6450" i="3" a="1"/>
  <c r="N6450" i="3" s="1"/>
  <c r="N6230" i="3" a="1"/>
  <c r="N6230" i="3" s="1"/>
  <c r="N5423" i="3" a="1"/>
  <c r="N5423" i="3" s="1"/>
  <c r="N6584" i="3" a="1"/>
  <c r="N6584" i="3" s="1"/>
  <c r="N6244" i="3" a="1"/>
  <c r="N6244" i="3" s="1"/>
  <c r="N8264" i="3" a="1"/>
  <c r="N8264" i="3" s="1"/>
  <c r="N6728" i="3" a="1"/>
  <c r="N6728" i="3" s="1"/>
  <c r="N7221" i="3" a="1"/>
  <c r="N7221" i="3" s="1"/>
  <c r="N6017" i="3" a="1"/>
  <c r="N6017" i="3" s="1"/>
  <c r="N7362" i="3" a="1"/>
  <c r="N7362" i="3" s="1"/>
  <c r="N6427" i="3" a="1"/>
  <c r="N6427" i="3" s="1"/>
  <c r="N6919" i="3" a="1"/>
  <c r="N6919" i="3" s="1"/>
  <c r="N6072" i="3" a="1"/>
  <c r="N6072" i="3" s="1"/>
  <c r="N5045" i="3" a="1"/>
  <c r="N5045" i="3" s="1"/>
  <c r="N6378" i="3" a="1"/>
  <c r="N6378" i="3" s="1"/>
  <c r="N5437" i="3" a="1"/>
  <c r="N5437" i="3" s="1"/>
  <c r="N5928" i="3" a="1"/>
  <c r="N5928" i="3" s="1"/>
  <c r="N5954" i="3" a="1"/>
  <c r="N5954" i="3" s="1"/>
  <c r="N6700" i="3" a="1"/>
  <c r="N6700" i="3" s="1"/>
  <c r="N5401" i="3" a="1"/>
  <c r="N5401" i="3" s="1"/>
  <c r="N5827" i="3" a="1"/>
  <c r="N5827" i="3" s="1"/>
  <c r="N7418" i="3" a="1"/>
  <c r="N7418" i="3" s="1"/>
  <c r="N4849" i="3" a="1"/>
  <c r="N4849" i="3" s="1"/>
  <c r="N5615" i="3" a="1"/>
  <c r="N5615" i="3" s="1"/>
  <c r="N6766" i="3" a="1"/>
  <c r="N6766" i="3" s="1"/>
  <c r="N5279" i="3" a="1"/>
  <c r="N5279" i="3" s="1"/>
  <c r="N6038" i="3" a="1"/>
  <c r="N6038" i="3" s="1"/>
  <c r="N6056" i="3" a="1"/>
  <c r="N6056" i="3" s="1"/>
  <c r="N5579" i="3" a="1"/>
  <c r="N5579" i="3" s="1"/>
  <c r="N4991" i="3" a="1"/>
  <c r="N4991" i="3" s="1"/>
  <c r="N6126" i="3" a="1"/>
  <c r="N6126" i="3" s="1"/>
  <c r="N5611" i="3" a="1"/>
  <c r="N5611" i="3" s="1"/>
  <c r="N6836" i="3" a="1"/>
  <c r="N6836" i="3" s="1"/>
  <c r="N5944" i="3" a="1"/>
  <c r="N5944" i="3" s="1"/>
  <c r="N5898" i="3" a="1"/>
  <c r="N5898" i="3" s="1"/>
  <c r="N5867" i="3" a="1"/>
  <c r="N5867" i="3" s="1"/>
  <c r="N8522" i="3" a="1"/>
  <c r="N8522" i="3" s="1"/>
  <c r="N5890" i="3" a="1"/>
  <c r="N5890" i="3" s="1"/>
  <c r="N5182" i="3" a="1"/>
  <c r="N5182" i="3" s="1"/>
  <c r="N6561" i="3" a="1"/>
  <c r="N6561" i="3" s="1"/>
  <c r="N8233" i="3" a="1"/>
  <c r="N8233" i="3" s="1"/>
  <c r="N6070" i="3" a="1"/>
  <c r="N6070" i="3" s="1"/>
  <c r="N7349" i="3" a="1"/>
  <c r="N7349" i="3" s="1"/>
  <c r="N6544" i="3" a="1"/>
  <c r="N6544" i="3" s="1"/>
  <c r="N6832" i="3" a="1"/>
  <c r="N6832" i="3" s="1"/>
  <c r="N6258" i="3" a="1"/>
  <c r="N6258" i="3" s="1"/>
  <c r="N8863" i="3" a="1"/>
  <c r="N8863" i="3" s="1"/>
  <c r="N7730" i="3" a="1"/>
  <c r="N7730" i="3" s="1"/>
  <c r="N8689" i="3" a="1"/>
  <c r="N8689" i="3" s="1"/>
  <c r="N8237" i="3" a="1"/>
  <c r="N8237" i="3" s="1"/>
  <c r="N7661" i="3" a="1"/>
  <c r="N7661" i="3" s="1"/>
  <c r="N7416" i="3" a="1"/>
  <c r="N7416" i="3" s="1"/>
  <c r="N6588" i="3" a="1"/>
  <c r="N6588" i="3" s="1"/>
  <c r="N7990" i="3" a="1"/>
  <c r="N7990" i="3" s="1"/>
  <c r="N8368" i="3" a="1"/>
  <c r="N8368" i="3" s="1"/>
  <c r="N7724" i="3" a="1"/>
  <c r="N7724" i="3" s="1"/>
  <c r="N8173" i="3" a="1"/>
  <c r="N8173" i="3" s="1"/>
  <c r="N7489" i="3" a="1"/>
  <c r="N7489" i="3" s="1"/>
  <c r="N8007" i="3" a="1"/>
  <c r="N8007" i="3" s="1"/>
  <c r="N7769" i="3" a="1"/>
  <c r="N7769" i="3" s="1"/>
  <c r="N8034" i="3" a="1"/>
  <c r="N8034" i="3" s="1"/>
  <c r="N8312" i="3" a="1"/>
  <c r="N8312" i="3" s="1"/>
  <c r="N7430" i="3" a="1"/>
  <c r="N7430" i="3" s="1"/>
  <c r="N7928" i="3" a="1"/>
  <c r="N7928" i="3" s="1"/>
  <c r="N8726" i="3" a="1"/>
  <c r="N8726" i="3" s="1"/>
  <c r="N8514" i="3" a="1"/>
  <c r="N8514" i="3" s="1"/>
  <c r="N9376" i="3" a="1"/>
  <c r="N9376" i="3" s="1"/>
  <c r="N8195" i="3" a="1"/>
  <c r="N8195" i="3" s="1"/>
  <c r="N8089" i="3" a="1"/>
  <c r="N8089" i="3" s="1"/>
  <c r="N9243" i="3" a="1"/>
  <c r="N9243" i="3" s="1"/>
  <c r="N9144" i="3" a="1"/>
  <c r="N9144" i="3" s="1"/>
  <c r="N8554" i="3" a="1"/>
  <c r="N8554" i="3" s="1"/>
  <c r="N9769" i="3" a="1"/>
  <c r="N9769" i="3" s="1"/>
  <c r="N9953" i="3" a="1"/>
  <c r="N9953" i="3" s="1"/>
  <c r="N7842" i="3" a="1"/>
  <c r="N7842" i="3" s="1"/>
  <c r="N8454" i="3" a="1"/>
  <c r="N8454" i="3" s="1"/>
  <c r="N7087" i="3" a="1"/>
  <c r="N7087" i="3" s="1"/>
  <c r="N7127" i="3" a="1"/>
  <c r="N7127" i="3" s="1"/>
  <c r="N7782" i="3" a="1"/>
  <c r="N7782" i="3" s="1"/>
  <c r="N7035" i="3" a="1"/>
  <c r="N7035" i="3" s="1"/>
  <c r="N7455" i="3" a="1"/>
  <c r="N7455" i="3" s="1"/>
  <c r="N8882" i="3" a="1"/>
  <c r="N8882" i="3" s="1"/>
  <c r="N8956" i="3" a="1"/>
  <c r="N8956" i="3" s="1"/>
  <c r="N6047" i="3" a="1"/>
  <c r="N6047" i="3" s="1"/>
  <c r="N6938" i="3" a="1"/>
  <c r="N6938" i="3" s="1"/>
  <c r="N8282" i="3" a="1"/>
  <c r="N8282" i="3" s="1"/>
  <c r="N9410" i="3" a="1"/>
  <c r="N9410" i="3" s="1"/>
  <c r="N5748" i="3" a="1"/>
  <c r="N5748" i="3" s="1"/>
  <c r="N7168" i="3" a="1"/>
  <c r="N7168" i="3" s="1"/>
  <c r="N9808" i="3" a="1"/>
  <c r="N9808" i="3" s="1"/>
  <c r="N7898" i="3" a="1"/>
  <c r="N7898" i="3" s="1"/>
  <c r="N5534" i="3" a="1"/>
  <c r="N5534" i="3" s="1"/>
  <c r="N5456" i="3" a="1"/>
  <c r="N5456" i="3" s="1"/>
  <c r="N8857" i="3" a="1"/>
  <c r="N8857" i="3" s="1"/>
  <c r="N9580" i="3" a="1"/>
  <c r="N9580" i="3" s="1"/>
  <c r="N9221" i="3" a="1"/>
  <c r="N9221" i="3" s="1"/>
  <c r="N6810" i="3" a="1"/>
  <c r="N6810" i="3" s="1"/>
  <c r="N5256" i="3" a="1"/>
  <c r="N5256" i="3" s="1"/>
  <c r="N5072" i="3" a="1"/>
  <c r="N5072" i="3" s="1"/>
  <c r="N7940" i="3" a="1"/>
  <c r="N7940" i="3" s="1"/>
  <c r="N5524" i="3" a="1"/>
  <c r="N5524" i="3" s="1"/>
  <c r="N5752" i="3" a="1"/>
  <c r="N5752" i="3" s="1"/>
  <c r="N9958" i="3" a="1"/>
  <c r="N9958" i="3" s="1"/>
  <c r="N9791" i="3" a="1"/>
  <c r="N9791" i="3" s="1"/>
  <c r="N6131" i="3" a="1"/>
  <c r="N6131" i="3" s="1"/>
  <c r="N9955" i="3" a="1"/>
  <c r="N9955" i="3" s="1"/>
  <c r="N8907" i="3" a="1"/>
  <c r="N8907" i="3" s="1"/>
  <c r="N6150" i="3" a="1"/>
  <c r="N6150" i="3" s="1"/>
  <c r="N6546" i="3" a="1"/>
  <c r="N6546" i="3" s="1"/>
  <c r="N9309" i="3" a="1"/>
  <c r="N9309" i="3" s="1"/>
  <c r="N8852" i="3" a="1"/>
  <c r="N8852" i="3" s="1"/>
  <c r="N8076" i="3" a="1"/>
  <c r="N8076" i="3" s="1"/>
  <c r="N7564" i="3" a="1"/>
  <c r="N7564" i="3" s="1"/>
  <c r="N9359" i="3" a="1"/>
  <c r="N9359" i="3" s="1"/>
  <c r="N6263" i="3" a="1"/>
  <c r="N6263" i="3" s="1"/>
  <c r="N8360" i="3" a="1"/>
  <c r="N8360" i="3" s="1"/>
  <c r="N5772" i="3" a="1"/>
  <c r="N5772" i="3" s="1"/>
  <c r="N8509" i="3" a="1"/>
  <c r="N8509" i="3" s="1"/>
  <c r="N8419" i="3" a="1"/>
  <c r="N8419" i="3" s="1"/>
  <c r="N8444" i="3" a="1"/>
  <c r="N8444" i="3" s="1"/>
  <c r="N6825" i="3" a="1"/>
  <c r="N6825" i="3" s="1"/>
  <c r="N4998" i="3" a="1"/>
  <c r="N4998" i="3" s="1"/>
  <c r="N7675" i="3" a="1"/>
  <c r="N7675" i="3" s="1"/>
  <c r="N6105" i="3" a="1"/>
  <c r="N6105" i="3" s="1"/>
  <c r="N6705" i="3" a="1"/>
  <c r="N6705" i="3" s="1"/>
  <c r="N7151" i="3" a="1"/>
  <c r="N7151" i="3" s="1"/>
  <c r="N7410" i="3" a="1"/>
  <c r="N7410" i="3" s="1"/>
  <c r="N6702" i="3" a="1"/>
  <c r="N6702" i="3" s="1"/>
  <c r="N4887" i="3" a="1"/>
  <c r="N4887" i="3" s="1"/>
  <c r="N6259" i="3" a="1"/>
  <c r="N6259" i="3" s="1"/>
  <c r="N5389" i="3" a="1"/>
  <c r="N5389" i="3" s="1"/>
  <c r="N5285" i="3" a="1"/>
  <c r="N5285" i="3" s="1"/>
  <c r="N8027" i="3" a="1"/>
  <c r="N8027" i="3" s="1"/>
  <c r="N6265" i="3" a="1"/>
  <c r="N6265" i="3" s="1"/>
  <c r="N7682" i="3" a="1"/>
  <c r="N7682" i="3" s="1"/>
  <c r="N4979" i="3" a="1"/>
  <c r="N4979" i="3" s="1"/>
  <c r="N5402" i="3" a="1"/>
  <c r="N5402" i="3" s="1"/>
  <c r="N6019" i="3" a="1"/>
  <c r="N6019" i="3" s="1"/>
  <c r="N5879" i="3" a="1"/>
  <c r="N5879" i="3" s="1"/>
  <c r="N5527" i="3" a="1"/>
  <c r="N5527" i="3" s="1"/>
  <c r="N6239" i="3" a="1"/>
  <c r="N6239" i="3" s="1"/>
  <c r="N6802" i="3" a="1"/>
  <c r="N6802" i="3" s="1"/>
  <c r="N4922" i="3" a="1"/>
  <c r="N4922" i="3" s="1"/>
  <c r="N5705" i="3" a="1"/>
  <c r="N5705" i="3" s="1"/>
  <c r="N5382" i="3" a="1"/>
  <c r="N5382" i="3" s="1"/>
  <c r="N5291" i="3" a="1"/>
  <c r="N5291" i="3" s="1"/>
  <c r="N5233" i="3" a="1"/>
  <c r="N5233" i="3" s="1"/>
  <c r="N5908" i="3" a="1"/>
  <c r="N5908" i="3" s="1"/>
  <c r="N6419" i="3" a="1"/>
  <c r="N6419" i="3" s="1"/>
  <c r="N6216" i="3" a="1"/>
  <c r="N6216" i="3" s="1"/>
  <c r="N5651" i="3" a="1"/>
  <c r="N5651" i="3" s="1"/>
  <c r="N5696" i="3" a="1"/>
  <c r="N5696" i="3" s="1"/>
  <c r="N5956" i="3" a="1"/>
  <c r="N5956" i="3" s="1"/>
  <c r="N8978" i="3" a="1"/>
  <c r="N8978" i="3" s="1"/>
  <c r="N5443" i="3" a="1"/>
  <c r="N5443" i="3" s="1"/>
  <c r="N7162" i="3" a="1"/>
  <c r="N7162" i="3" s="1"/>
  <c r="N7399" i="3" a="1"/>
  <c r="N7399" i="3" s="1"/>
  <c r="N6097" i="3" a="1"/>
  <c r="N6097" i="3" s="1"/>
  <c r="N6267" i="3" a="1"/>
  <c r="N6267" i="3" s="1"/>
  <c r="N7982" i="3" a="1"/>
  <c r="N7982" i="3" s="1"/>
  <c r="N7394" i="3" a="1"/>
  <c r="N7394" i="3" s="1"/>
  <c r="N7473" i="3" a="1"/>
  <c r="N7473" i="3" s="1"/>
  <c r="N8508" i="3" a="1"/>
  <c r="N8508" i="3" s="1"/>
  <c r="N8409" i="3" a="1"/>
  <c r="N8409" i="3" s="1"/>
  <c r="N7533" i="3" a="1"/>
  <c r="N7533" i="3" s="1"/>
  <c r="N6698" i="3" a="1"/>
  <c r="N6698" i="3" s="1"/>
  <c r="N8541" i="3" a="1"/>
  <c r="N8541" i="3" s="1"/>
  <c r="N7800" i="3" a="1"/>
  <c r="N7800" i="3" s="1"/>
  <c r="N8374" i="3" a="1"/>
  <c r="N8374" i="3" s="1"/>
  <c r="N8739" i="3" a="1"/>
  <c r="N8739" i="3" s="1"/>
  <c r="N7937" i="3" a="1"/>
  <c r="N7937" i="3" s="1"/>
  <c r="N9968" i="3" a="1"/>
  <c r="N9968" i="3" s="1"/>
  <c r="N8239" i="3" a="1"/>
  <c r="N8239" i="3" s="1"/>
  <c r="N8755" i="3" a="1"/>
  <c r="N8755" i="3" s="1"/>
  <c r="N9411" i="3" a="1"/>
  <c r="N9411" i="3" s="1"/>
  <c r="N9980" i="3" a="1"/>
  <c r="N9980" i="3" s="1"/>
  <c r="N9247" i="3" a="1"/>
  <c r="N9247" i="3" s="1"/>
  <c r="N9108" i="3" a="1"/>
  <c r="N9108" i="3" s="1"/>
  <c r="N9127" i="3" a="1"/>
  <c r="N9127" i="3" s="1"/>
  <c r="N8768" i="3" a="1"/>
  <c r="N8768" i="3" s="1"/>
  <c r="N8775" i="3" a="1"/>
  <c r="N8775" i="3" s="1"/>
  <c r="N7648" i="3" a="1"/>
  <c r="N7648" i="3" s="1"/>
  <c r="N7797" i="3" a="1"/>
  <c r="N7797" i="3" s="1"/>
  <c r="N7861" i="3" a="1"/>
  <c r="N7861" i="3" s="1"/>
  <c r="N6358" i="3" a="1"/>
  <c r="N6358" i="3" s="1"/>
  <c r="N7038" i="3" a="1"/>
  <c r="N7038" i="3" s="1"/>
  <c r="N5634" i="3" a="1"/>
  <c r="N5634" i="3" s="1"/>
  <c r="N8765" i="3" a="1"/>
  <c r="N8765" i="3" s="1"/>
  <c r="N6859" i="3" a="1"/>
  <c r="N6859" i="3" s="1"/>
  <c r="N9273" i="3" a="1"/>
  <c r="N9273" i="3" s="1"/>
  <c r="N9251" i="3" a="1"/>
  <c r="N9251" i="3" s="1"/>
  <c r="N5555" i="3" a="1"/>
  <c r="N5555" i="3" s="1"/>
  <c r="N9067" i="3" a="1"/>
  <c r="N9067" i="3" s="1"/>
  <c r="N5396" i="3" a="1"/>
  <c r="N5396" i="3" s="1"/>
  <c r="N9727" i="3" a="1"/>
  <c r="N9727" i="3" s="1"/>
  <c r="N9935" i="3" a="1"/>
  <c r="N9935" i="3" s="1"/>
  <c r="N9390" i="3" a="1"/>
  <c r="N9390" i="3" s="1"/>
  <c r="N7789" i="3" a="1"/>
  <c r="N7789" i="3" s="1"/>
  <c r="N6295" i="3" a="1"/>
  <c r="N6295" i="3" s="1"/>
  <c r="N5576" i="3" a="1"/>
  <c r="N5576" i="3" s="1"/>
  <c r="N5277" i="3" a="1"/>
  <c r="N5277" i="3" s="1"/>
  <c r="N7528" i="3" a="1"/>
  <c r="N7528" i="3" s="1"/>
  <c r="N8289" i="3" a="1"/>
  <c r="N8289" i="3" s="1"/>
  <c r="N8833" i="3" a="1"/>
  <c r="N8833" i="3" s="1"/>
  <c r="N6808" i="3" a="1"/>
  <c r="N6808" i="3" s="1"/>
  <c r="N7974" i="3" a="1"/>
  <c r="N7974" i="3" s="1"/>
  <c r="N8619" i="3" a="1"/>
  <c r="N8619" i="3" s="1"/>
  <c r="N5761" i="3" a="1"/>
  <c r="N5761" i="3" s="1"/>
  <c r="N7798" i="3" a="1"/>
  <c r="N7798" i="3" s="1"/>
  <c r="N7454" i="3" a="1"/>
  <c r="N7454" i="3" s="1"/>
  <c r="N8743" i="3" a="1"/>
  <c r="N8743" i="3" s="1"/>
  <c r="N8953" i="3" a="1"/>
  <c r="N8953" i="3" s="1"/>
  <c r="N5950" i="3" a="1"/>
  <c r="N5950" i="3" s="1"/>
  <c r="N9341" i="3" a="1"/>
  <c r="N9341" i="3" s="1"/>
  <c r="N8031" i="3" a="1"/>
  <c r="N8031" i="3" s="1"/>
  <c r="N6774" i="3" a="1"/>
  <c r="N6774" i="3" s="1"/>
  <c r="N7387" i="3" a="1"/>
  <c r="N7387" i="3" s="1"/>
  <c r="N6390" i="3" a="1"/>
  <c r="N6390" i="3" s="1"/>
  <c r="N8285" i="3" a="1"/>
  <c r="N8285" i="3" s="1"/>
  <c r="N5869" i="3" a="1"/>
  <c r="N5869" i="3" s="1"/>
  <c r="N5011" i="3" a="1"/>
  <c r="N5011" i="3" s="1"/>
  <c r="N7550" i="3" a="1"/>
  <c r="N7550" i="3" s="1"/>
  <c r="N5977" i="3" a="1"/>
  <c r="N5977" i="3" s="1"/>
  <c r="N6551" i="3" a="1"/>
  <c r="N6551" i="3" s="1"/>
  <c r="N7481" i="3" a="1"/>
  <c r="N7481" i="3" s="1"/>
  <c r="N5079" i="3" a="1"/>
  <c r="N5079" i="3" s="1"/>
  <c r="N5993" i="3" a="1"/>
  <c r="N5993" i="3" s="1"/>
  <c r="N6369" i="3" a="1"/>
  <c r="N6369" i="3" s="1"/>
  <c r="N4890" i="3" a="1"/>
  <c r="N4890" i="3" s="1"/>
  <c r="N4913" i="3" a="1"/>
  <c r="N4913" i="3" s="1"/>
  <c r="N5584" i="3" a="1"/>
  <c r="N5584" i="3" s="1"/>
  <c r="N5058" i="3" a="1"/>
  <c r="N5058" i="3" s="1"/>
  <c r="N5263" i="3" a="1"/>
  <c r="N5263" i="3" s="1"/>
  <c r="N5792" i="3" a="1"/>
  <c r="N5792" i="3" s="1"/>
  <c r="N5303" i="3" a="1"/>
  <c r="N5303" i="3" s="1"/>
  <c r="N7803" i="3" a="1"/>
  <c r="N7803" i="3" s="1"/>
  <c r="N6712" i="3" a="1"/>
  <c r="N6712" i="3" s="1"/>
  <c r="N6310" i="3" a="1"/>
  <c r="N6310" i="3" s="1"/>
  <c r="N5049" i="3" a="1"/>
  <c r="N5049" i="3" s="1"/>
  <c r="N5866" i="3" a="1"/>
  <c r="N5866" i="3" s="1"/>
  <c r="N6058" i="3" a="1"/>
  <c r="N6058" i="3" s="1"/>
  <c r="N5983" i="3" a="1"/>
  <c r="N5983" i="3" s="1"/>
  <c r="N5911" i="3" a="1"/>
  <c r="N5911" i="3" s="1"/>
  <c r="N5471" i="3" a="1"/>
  <c r="N5471" i="3" s="1"/>
  <c r="N7262" i="3" a="1"/>
  <c r="N7262" i="3" s="1"/>
  <c r="N6262" i="3" a="1"/>
  <c r="N6262" i="3" s="1"/>
  <c r="N5465" i="3" a="1"/>
  <c r="N5465" i="3" s="1"/>
  <c r="N6616" i="3" a="1"/>
  <c r="N6616" i="3" s="1"/>
  <c r="N7539" i="3" a="1"/>
  <c r="N7539" i="3" s="1"/>
  <c r="N6278" i="3" a="1"/>
  <c r="N6278" i="3" s="1"/>
  <c r="N7693" i="3" a="1"/>
  <c r="N7693" i="3" s="1"/>
  <c r="N8862" i="3" a="1"/>
  <c r="N8862" i="3" s="1"/>
  <c r="N7793" i="3" a="1"/>
  <c r="N7793" i="3" s="1"/>
  <c r="N8468" i="3" a="1"/>
  <c r="N8468" i="3" s="1"/>
  <c r="N8634" i="3" a="1"/>
  <c r="N8634" i="3" s="1"/>
  <c r="N7046" i="3" a="1"/>
  <c r="N7046" i="3" s="1"/>
  <c r="N6706" i="3" a="1"/>
  <c r="N6706" i="3" s="1"/>
  <c r="N8432" i="3" a="1"/>
  <c r="N8432" i="3" s="1"/>
  <c r="N8574" i="3" a="1"/>
  <c r="N8574" i="3" s="1"/>
  <c r="N7932" i="3" a="1"/>
  <c r="N7932" i="3" s="1"/>
  <c r="N9123" i="3" a="1"/>
  <c r="N9123" i="3" s="1"/>
  <c r="N8401" i="3" a="1"/>
  <c r="N8401" i="3" s="1"/>
  <c r="N7706" i="3" a="1"/>
  <c r="N7706" i="3" s="1"/>
  <c r="N7464" i="3" a="1"/>
  <c r="N7464" i="3" s="1"/>
  <c r="N7983" i="3" a="1"/>
  <c r="N7983" i="3" s="1"/>
  <c r="N8413" i="3" a="1"/>
  <c r="N8413" i="3" s="1"/>
  <c r="N8824" i="3" a="1"/>
  <c r="N8824" i="3" s="1"/>
  <c r="N8249" i="3" a="1"/>
  <c r="N8249" i="3" s="1"/>
  <c r="N8339" i="3" a="1"/>
  <c r="N8339" i="3" s="1"/>
  <c r="N8793" i="3" a="1"/>
  <c r="N8793" i="3" s="1"/>
  <c r="N8785" i="3" a="1"/>
  <c r="N8785" i="3" s="1"/>
  <c r="N9135" i="3" a="1"/>
  <c r="N9135" i="3" s="1"/>
  <c r="N9017" i="3" a="1"/>
  <c r="N9017" i="3" s="1"/>
  <c r="N9248" i="3" a="1"/>
  <c r="N9248" i="3" s="1"/>
  <c r="N6866" i="3" a="1"/>
  <c r="N6866" i="3" s="1"/>
  <c r="N9588" i="3" a="1"/>
  <c r="N9588" i="3" s="1"/>
  <c r="N6619" i="3" a="1"/>
  <c r="N6619" i="3" s="1"/>
  <c r="N9884" i="3" a="1"/>
  <c r="N9884" i="3" s="1"/>
  <c r="N8115" i="3" a="1"/>
  <c r="N8115" i="3" s="1"/>
  <c r="N6906" i="3" a="1"/>
  <c r="N6906" i="3" s="1"/>
  <c r="N7025" i="3" a="1"/>
  <c r="N7025" i="3" s="1"/>
  <c r="N6352" i="3" a="1"/>
  <c r="N6352" i="3" s="1"/>
  <c r="N5996" i="3" a="1"/>
  <c r="N5996" i="3" s="1"/>
  <c r="N7268" i="3" a="1"/>
  <c r="N7268" i="3" s="1"/>
  <c r="N9458" i="3" a="1"/>
  <c r="N9458" i="3" s="1"/>
  <c r="N7451" i="3" a="1"/>
  <c r="N7451" i="3" s="1"/>
  <c r="N8058" i="3" a="1"/>
  <c r="N8058" i="3" s="1"/>
  <c r="N7853" i="3" a="1"/>
  <c r="N7853" i="3" s="1"/>
  <c r="N5698" i="3" a="1"/>
  <c r="N5698" i="3" s="1"/>
  <c r="N9675" i="3" a="1"/>
  <c r="N9675" i="3" s="1"/>
  <c r="N7850" i="3" a="1"/>
  <c r="N7850" i="3" s="1"/>
  <c r="N9052" i="3" a="1"/>
  <c r="N9052" i="3" s="1"/>
  <c r="N5337" i="3" a="1"/>
  <c r="N5337" i="3" s="1"/>
  <c r="N9404" i="3" a="1"/>
  <c r="N9404" i="3" s="1"/>
  <c r="N9788" i="3" a="1"/>
  <c r="N9788" i="3" s="1"/>
  <c r="N9811" i="3" a="1"/>
  <c r="N9811" i="3" s="1"/>
  <c r="N8375" i="3" a="1"/>
  <c r="N8375" i="3" s="1"/>
  <c r="N9966" i="3" a="1"/>
  <c r="N9966" i="3" s="1"/>
  <c r="N9005" i="3" a="1"/>
  <c r="N9005" i="3" s="1"/>
  <c r="N8349" i="3" a="1"/>
  <c r="N8349" i="3" s="1"/>
  <c r="N9950" i="3" a="1"/>
  <c r="N9950" i="3" s="1"/>
  <c r="N9669" i="3" a="1"/>
  <c r="N9669" i="3" s="1"/>
  <c r="N7232" i="3" a="1"/>
  <c r="N7232" i="3" s="1"/>
  <c r="N5136" i="3" a="1"/>
  <c r="N5136" i="3" s="1"/>
  <c r="N5489" i="3" a="1"/>
  <c r="N5489" i="3" s="1"/>
  <c r="N8750" i="3" a="1"/>
  <c r="N8750" i="3" s="1"/>
  <c r="N7963" i="3" a="1"/>
  <c r="N7963" i="3" s="1"/>
  <c r="N7497" i="3" a="1"/>
  <c r="N7497" i="3" s="1"/>
  <c r="N8708" i="3" a="1"/>
  <c r="N8708" i="3" s="1"/>
  <c r="N8201" i="3" a="1"/>
  <c r="N8201" i="3" s="1"/>
  <c r="N8830" i="3" a="1"/>
  <c r="N8830" i="3" s="1"/>
  <c r="N9500" i="3" a="1"/>
  <c r="N9500" i="3" s="1"/>
  <c r="N8507" i="3" a="1"/>
  <c r="N8507" i="3" s="1"/>
  <c r="N5895" i="3" a="1"/>
  <c r="N5895" i="3" s="1"/>
  <c r="N6316" i="3" a="1"/>
  <c r="N6316" i="3" s="1"/>
  <c r="N8525" i="3" a="1"/>
  <c r="N8525" i="3" s="1"/>
  <c r="N6401" i="3" a="1"/>
  <c r="N6401" i="3" s="1"/>
  <c r="N7514" i="3" a="1"/>
  <c r="N7514" i="3" s="1"/>
  <c r="N5999" i="3" a="1"/>
  <c r="N5999" i="3" s="1"/>
  <c r="N6257" i="3" a="1"/>
  <c r="N6257" i="3" s="1"/>
  <c r="N6872" i="3" a="1"/>
  <c r="N6872" i="3" s="1"/>
  <c r="N8543" i="3" a="1"/>
  <c r="N8543" i="3" s="1"/>
  <c r="N7930" i="3" a="1"/>
  <c r="N7930" i="3" s="1"/>
  <c r="N7288" i="3" a="1"/>
  <c r="N7288" i="3" s="1"/>
  <c r="N9838" i="3" a="1"/>
  <c r="N9838" i="3" s="1"/>
  <c r="N7589" i="3" a="1"/>
  <c r="N7589" i="3" s="1"/>
  <c r="N6447" i="3" a="1"/>
  <c r="N6447" i="3" s="1"/>
  <c r="N7570" i="3" a="1"/>
  <c r="N7570" i="3" s="1"/>
  <c r="N5904" i="3" a="1"/>
  <c r="N5904" i="3" s="1"/>
  <c r="N6966" i="3" a="1"/>
  <c r="N6966" i="3" s="1"/>
  <c r="N6704" i="3" a="1"/>
  <c r="N6704" i="3" s="1"/>
  <c r="N4881" i="3" a="1"/>
  <c r="N4881" i="3" s="1"/>
  <c r="N6527" i="3" a="1"/>
  <c r="N6527" i="3" s="1"/>
  <c r="N5965" i="3" a="1"/>
  <c r="N5965" i="3" s="1"/>
  <c r="N5226" i="3" a="1"/>
  <c r="N5226" i="3" s="1"/>
  <c r="N5571" i="3" a="1"/>
  <c r="N5571" i="3" s="1"/>
  <c r="N7039" i="3" a="1"/>
  <c r="N7039" i="3" s="1"/>
  <c r="N5139" i="3" a="1"/>
  <c r="N5139" i="3" s="1"/>
  <c r="N5269" i="3" a="1"/>
  <c r="N5269" i="3" s="1"/>
  <c r="N6092" i="3" a="1"/>
  <c r="N6092" i="3" s="1"/>
  <c r="N6325" i="3" a="1"/>
  <c r="N6325" i="3" s="1"/>
  <c r="N5129" i="3" a="1"/>
  <c r="N5129" i="3" s="1"/>
  <c r="N7906" i="3" a="1"/>
  <c r="N7906" i="3" s="1"/>
  <c r="N6116" i="3" a="1"/>
  <c r="N6116" i="3" s="1"/>
  <c r="N6672" i="3" a="1"/>
  <c r="N6672" i="3" s="1"/>
  <c r="N5829" i="3" a="1"/>
  <c r="N5829" i="3" s="1"/>
  <c r="N5459" i="3" a="1"/>
  <c r="N5459" i="3" s="1"/>
  <c r="N6740" i="3" a="1"/>
  <c r="N6740" i="3" s="1"/>
  <c r="N7375" i="3" a="1"/>
  <c r="N7375" i="3" s="1"/>
  <c r="N6407" i="3" a="1"/>
  <c r="N6407" i="3" s="1"/>
  <c r="N6299" i="3" a="1"/>
  <c r="N6299" i="3" s="1"/>
  <c r="N6829" i="3" a="1"/>
  <c r="N6829" i="3" s="1"/>
  <c r="N6421" i="3" a="1"/>
  <c r="N6421" i="3" s="1"/>
  <c r="N6735" i="3" a="1"/>
  <c r="N6735" i="3" s="1"/>
  <c r="N6290" i="3" a="1"/>
  <c r="N6290" i="3" s="1"/>
  <c r="N7586" i="3" a="1"/>
  <c r="N7586" i="3" s="1"/>
  <c r="N8583" i="3" a="1"/>
  <c r="N8583" i="3" s="1"/>
  <c r="N7763" i="3" a="1"/>
  <c r="N7763" i="3" s="1"/>
  <c r="N9725" i="3" a="1"/>
  <c r="N9725" i="3" s="1"/>
  <c r="N8624" i="3" a="1"/>
  <c r="N8624" i="3" s="1"/>
  <c r="N8898" i="3" a="1"/>
  <c r="N8898" i="3" s="1"/>
  <c r="N7635" i="3" a="1"/>
  <c r="N7635" i="3" s="1"/>
  <c r="N7315" i="3" a="1"/>
  <c r="N7315" i="3" s="1"/>
  <c r="N7764" i="3" a="1"/>
  <c r="N7764" i="3" s="1"/>
  <c r="N8024" i="3" a="1"/>
  <c r="N8024" i="3" s="1"/>
  <c r="N8618" i="3" a="1"/>
  <c r="N8618" i="3" s="1"/>
  <c r="N8046" i="3" a="1"/>
  <c r="N8046" i="3" s="1"/>
  <c r="N9335" i="3" a="1"/>
  <c r="N9335" i="3" s="1"/>
  <c r="N8866" i="3" a="1"/>
  <c r="N8866" i="3" s="1"/>
  <c r="N8716" i="3" a="1"/>
  <c r="N8716" i="3" s="1"/>
  <c r="N9846" i="3" a="1"/>
  <c r="N9846" i="3" s="1"/>
  <c r="N8166" i="3" a="1"/>
  <c r="N8166" i="3" s="1"/>
  <c r="N8538" i="3" a="1"/>
  <c r="N8538" i="3" s="1"/>
  <c r="N8486" i="3" a="1"/>
  <c r="N8486" i="3" s="1"/>
  <c r="N9402" i="3" a="1"/>
  <c r="N9402" i="3" s="1"/>
  <c r="N9925" i="3" a="1"/>
  <c r="N9925" i="3" s="1"/>
  <c r="N8848" i="3" a="1"/>
  <c r="N8848" i="3" s="1"/>
  <c r="N8714" i="3" a="1"/>
  <c r="N8714" i="3" s="1"/>
  <c r="N8791" i="3" a="1"/>
  <c r="N8791" i="3" s="1"/>
  <c r="N9324" i="3" a="1"/>
  <c r="N9324" i="3" s="1"/>
  <c r="N9084" i="3" a="1"/>
  <c r="N9084" i="3" s="1"/>
  <c r="N8865" i="3" a="1"/>
  <c r="N8865" i="3" s="1"/>
  <c r="N7182" i="3" a="1"/>
  <c r="N7182" i="3" s="1"/>
  <c r="N7252" i="3" a="1"/>
  <c r="N7252" i="3" s="1"/>
  <c r="N6333" i="3" a="1"/>
  <c r="N6333" i="3" s="1"/>
  <c r="N7215" i="3" a="1"/>
  <c r="N7215" i="3" s="1"/>
  <c r="N8372" i="3" a="1"/>
  <c r="N8372" i="3" s="1"/>
  <c r="N7099" i="3" a="1"/>
  <c r="N7099" i="3" s="1"/>
  <c r="N7131" i="3" a="1"/>
  <c r="N7131" i="3" s="1"/>
  <c r="N6769" i="3" a="1"/>
  <c r="N6769" i="3" s="1"/>
  <c r="N8023" i="3" a="1"/>
  <c r="N8023" i="3" s="1"/>
  <c r="N9104" i="3" a="1"/>
  <c r="N9104" i="3" s="1"/>
  <c r="N7367" i="3" a="1"/>
  <c r="N7367" i="3" s="1"/>
  <c r="N9194" i="3" a="1"/>
  <c r="N9194" i="3" s="1"/>
  <c r="N7299" i="3" a="1"/>
  <c r="N7299" i="3" s="1"/>
  <c r="N9085" i="3" a="1"/>
  <c r="N9085" i="3" s="1"/>
  <c r="N5708" i="3" a="1"/>
  <c r="N5708" i="3" s="1"/>
  <c r="N9668" i="3" a="1"/>
  <c r="N9668" i="3" s="1"/>
  <c r="N6670" i="3" a="1"/>
  <c r="N6670" i="3" s="1"/>
  <c r="N8826" i="3" a="1"/>
  <c r="N8826" i="3" s="1"/>
  <c r="N5225" i="3" a="1"/>
  <c r="N5225" i="3" s="1"/>
  <c r="N8718" i="3" a="1"/>
  <c r="N8718" i="3" s="1"/>
  <c r="N9708" i="3" a="1"/>
  <c r="N9708" i="3" s="1"/>
  <c r="N8820" i="3" a="1"/>
  <c r="N8820" i="3" s="1"/>
  <c r="N9951" i="3" a="1"/>
  <c r="N9951" i="3" s="1"/>
  <c r="N5670" i="3" a="1"/>
  <c r="N5670" i="3" s="1"/>
  <c r="N5491" i="3" a="1"/>
  <c r="N5491" i="3" s="1"/>
  <c r="N6924" i="3" a="1"/>
  <c r="N6924" i="3" s="1"/>
  <c r="N9001" i="3" a="1"/>
  <c r="N9001" i="3" s="1"/>
  <c r="N5587" i="3" a="1"/>
  <c r="N5587" i="3" s="1"/>
  <c r="N9919" i="3" a="1"/>
  <c r="N9919" i="3" s="1"/>
  <c r="N4896" i="3" a="1"/>
  <c r="N4896" i="3" s="1"/>
  <c r="N5360" i="3" a="1"/>
  <c r="N5360" i="3" s="1"/>
  <c r="N9406" i="3" a="1"/>
  <c r="N9406" i="3" s="1"/>
  <c r="N9556" i="3" a="1"/>
  <c r="N9556" i="3" s="1"/>
  <c r="N9160" i="3" a="1"/>
  <c r="N9160" i="3" s="1"/>
  <c r="N7505" i="3" a="1"/>
  <c r="N7505" i="3" s="1"/>
  <c r="N7555" i="3" a="1"/>
  <c r="N7555" i="3" s="1"/>
  <c r="N8527" i="3" a="1"/>
  <c r="N8527" i="3" s="1"/>
  <c r="N8611" i="3" a="1"/>
  <c r="N8611" i="3" s="1"/>
  <c r="N7303" i="3" a="1"/>
  <c r="N7303" i="3" s="1"/>
  <c r="N8130" i="3" a="1"/>
  <c r="N8130" i="3" s="1"/>
  <c r="N9125" i="3" a="1"/>
  <c r="N9125" i="3" s="1"/>
  <c r="N8112" i="3" a="1"/>
  <c r="N8112" i="3" s="1"/>
  <c r="N6603" i="3" a="1"/>
  <c r="N6603" i="3" s="1"/>
  <c r="N9036" i="3" a="1"/>
  <c r="N9036" i="3" s="1"/>
  <c r="N7801" i="3" a="1"/>
  <c r="N7801" i="3" s="1"/>
  <c r="N4958" i="3" a="1"/>
  <c r="N4958" i="3" s="1"/>
  <c r="N6363" i="3" a="1"/>
  <c r="N6363" i="3" s="1"/>
  <c r="N7380" i="3" a="1"/>
  <c r="N7380" i="3" s="1"/>
  <c r="N6459" i="3" a="1"/>
  <c r="N6459" i="3" s="1"/>
  <c r="N8124" i="3" a="1"/>
  <c r="N8124" i="3" s="1"/>
  <c r="N7437" i="3" a="1"/>
  <c r="N7437" i="3" s="1"/>
  <c r="N6443" i="3" a="1"/>
  <c r="N6443" i="3" s="1"/>
  <c r="N6223" i="3" a="1"/>
  <c r="N6223" i="3" s="1"/>
  <c r="N5692" i="3" a="1"/>
  <c r="N5692" i="3" s="1"/>
  <c r="N7933" i="3" a="1"/>
  <c r="N7933" i="3" s="1"/>
  <c r="N5242" i="3" a="1"/>
  <c r="N5242" i="3" s="1"/>
  <c r="N5559" i="3" a="1"/>
  <c r="N5559" i="3" s="1"/>
  <c r="N4953" i="3" a="1"/>
  <c r="N4953" i="3" s="1"/>
  <c r="N7456" i="3" a="1"/>
  <c r="N7456" i="3" s="1"/>
  <c r="N5820" i="3" a="1"/>
  <c r="N5820" i="3" s="1"/>
  <c r="N6331" i="3" a="1"/>
  <c r="N6331" i="3" s="1"/>
  <c r="N4963" i="3" a="1"/>
  <c r="N4963" i="3" s="1"/>
  <c r="N6748" i="3" a="1"/>
  <c r="N6748" i="3" s="1"/>
  <c r="N5403" i="3" a="1"/>
  <c r="N5403" i="3" s="1"/>
  <c r="N6065" i="3" a="1"/>
  <c r="N6065" i="3" s="1"/>
  <c r="N5885" i="3" a="1"/>
  <c r="N5885" i="3" s="1"/>
  <c r="N6152" i="3" a="1"/>
  <c r="N6152" i="3" s="1"/>
  <c r="N8593" i="3" a="1"/>
  <c r="N8593" i="3" s="1"/>
  <c r="N5989" i="3" a="1"/>
  <c r="N5989" i="3" s="1"/>
  <c r="N5141" i="3" a="1"/>
  <c r="N5141" i="3" s="1"/>
  <c r="N5839" i="3" a="1"/>
  <c r="N5839" i="3" s="1"/>
  <c r="N7925" i="3" a="1"/>
  <c r="N7925" i="3" s="1"/>
  <c r="N4994" i="3" a="1"/>
  <c r="N4994" i="3" s="1"/>
  <c r="N7248" i="3" a="1"/>
  <c r="N7248" i="3" s="1"/>
  <c r="N5472" i="3" a="1"/>
  <c r="N5472" i="3" s="1"/>
  <c r="N6790" i="3" a="1"/>
  <c r="N6790" i="3" s="1"/>
  <c r="N6137" i="3" a="1"/>
  <c r="N6137" i="3" s="1"/>
  <c r="N7857" i="3" a="1"/>
  <c r="N7857" i="3" s="1"/>
  <c r="N6313" i="3" a="1"/>
  <c r="N6313" i="3" s="1"/>
  <c r="N5499" i="3" a="1"/>
  <c r="N5499" i="3" s="1"/>
  <c r="N6145" i="3" a="1"/>
  <c r="N6145" i="3" s="1"/>
  <c r="N8010" i="3" a="1"/>
  <c r="N8010" i="3" s="1"/>
  <c r="N6861" i="3" a="1"/>
  <c r="N6861" i="3" s="1"/>
  <c r="N6161" i="3" a="1"/>
  <c r="N6161" i="3" s="1"/>
  <c r="N8610" i="3" a="1"/>
  <c r="N8610" i="3" s="1"/>
  <c r="N7943" i="3" a="1"/>
  <c r="N7943" i="3" s="1"/>
  <c r="N6626" i="3" a="1"/>
  <c r="N6626" i="3" s="1"/>
  <c r="N6862" i="3" a="1"/>
  <c r="N6862" i="3" s="1"/>
  <c r="N6322" i="3" a="1"/>
  <c r="N6322" i="3" s="1"/>
  <c r="N9004" i="3" a="1"/>
  <c r="N9004" i="3" s="1"/>
  <c r="N8191" i="3" a="1"/>
  <c r="N8191" i="3" s="1"/>
  <c r="N9206" i="3" a="1"/>
  <c r="N9206" i="3" s="1"/>
  <c r="N6636" i="3" a="1"/>
  <c r="N6636" i="3" s="1"/>
  <c r="N8994" i="3" a="1"/>
  <c r="N8994" i="3" s="1"/>
  <c r="N8605" i="3" a="1"/>
  <c r="N8605" i="3" s="1"/>
  <c r="N7907" i="3" a="1"/>
  <c r="N7907" i="3" s="1"/>
  <c r="N7326" i="3" a="1"/>
  <c r="N7326" i="3" s="1"/>
  <c r="N7810" i="3" a="1"/>
  <c r="N7810" i="3" s="1"/>
  <c r="N6767" i="3" a="1"/>
  <c r="N6767" i="3" s="1"/>
  <c r="N8722" i="3" a="1"/>
  <c r="N8722" i="3" s="1"/>
  <c r="N7973" i="3" a="1"/>
  <c r="N7973" i="3" s="1"/>
  <c r="N6812" i="3" a="1"/>
  <c r="N6812" i="3" s="1"/>
  <c r="N7712" i="3" a="1"/>
  <c r="N7712" i="3" s="1"/>
  <c r="N9874" i="3" a="1"/>
  <c r="N9874" i="3" s="1"/>
  <c r="N8890" i="3" a="1"/>
  <c r="N8890" i="3" s="1"/>
  <c r="N8287" i="3" a="1"/>
  <c r="N8287" i="3" s="1"/>
  <c r="N8729" i="3" a="1"/>
  <c r="N8729" i="3" s="1"/>
  <c r="N8318" i="3" a="1"/>
  <c r="N8318" i="3" s="1"/>
  <c r="N8187" i="3" a="1"/>
  <c r="N8187" i="3" s="1"/>
  <c r="N8550" i="3" a="1"/>
  <c r="N8550" i="3" s="1"/>
  <c r="N9434" i="3" a="1"/>
  <c r="N9434" i="3" s="1"/>
  <c r="N8891" i="3" a="1"/>
  <c r="N8891" i="3" s="1"/>
  <c r="N9155" i="3" a="1"/>
  <c r="N9155" i="3" s="1"/>
  <c r="N9944" i="3" a="1"/>
  <c r="N9944" i="3" s="1"/>
  <c r="N8859" i="3" a="1"/>
  <c r="N8859" i="3" s="1"/>
  <c r="N8885" i="3" a="1"/>
  <c r="N8885" i="3" s="1"/>
  <c r="N9656" i="3" a="1"/>
  <c r="N9656" i="3" s="1"/>
  <c r="N9585" i="3" a="1"/>
  <c r="N9585" i="3" s="1"/>
  <c r="N9237" i="3" a="1"/>
  <c r="N9237" i="3" s="1"/>
  <c r="N9921" i="3" a="1"/>
  <c r="N9921" i="3" s="1"/>
  <c r="N7585" i="3" a="1"/>
  <c r="N7585" i="3" s="1"/>
  <c r="N9802" i="3" a="1"/>
  <c r="N9802" i="3" s="1"/>
  <c r="N9472" i="3" a="1"/>
  <c r="N9472" i="3" s="1"/>
  <c r="N8013" i="3" a="1"/>
  <c r="N8013" i="3" s="1"/>
  <c r="N8887" i="3" a="1"/>
  <c r="N8887" i="3" s="1"/>
  <c r="N7365" i="3" a="1"/>
  <c r="N7365" i="3" s="1"/>
  <c r="N5652" i="3" a="1"/>
  <c r="N5652" i="3" s="1"/>
  <c r="N7216" i="3" a="1"/>
  <c r="N7216" i="3" s="1"/>
  <c r="N9009" i="3" a="1"/>
  <c r="N9009" i="3" s="1"/>
  <c r="P2" i="3" a="1"/>
  <c r="L3" i="3" l="1"/>
  <c r="L7" i="3"/>
  <c r="L5" i="3"/>
  <c r="L14" i="3"/>
  <c r="L16" i="3"/>
  <c r="L4" i="3"/>
  <c r="L11" i="3"/>
  <c r="L15" i="3"/>
  <c r="L13" i="3"/>
  <c r="L6" i="3"/>
  <c r="L8" i="3"/>
  <c r="L10" i="3"/>
  <c r="L12" i="3"/>
  <c r="L9" i="3"/>
  <c r="L4329" i="3"/>
  <c r="L4849" i="3"/>
  <c r="L3699" i="3"/>
  <c r="L4994" i="3"/>
  <c r="L5226" i="3"/>
  <c r="L6263" i="3"/>
  <c r="L6289" i="3"/>
  <c r="L4857" i="3"/>
  <c r="P4857" i="3" s="1" a="1"/>
  <c r="P4857" i="3" s="1"/>
  <c r="L3310" i="3"/>
  <c r="L6223" i="3"/>
  <c r="L6290" i="3"/>
  <c r="L6316" i="3"/>
  <c r="L5303" i="3"/>
  <c r="L6378" i="3"/>
  <c r="L6074" i="3"/>
  <c r="L4969" i="3"/>
  <c r="L2915" i="3"/>
  <c r="L6636" i="3"/>
  <c r="L9402" i="3"/>
  <c r="P9402" i="3" s="1" a="1"/>
  <c r="P9402" i="3" s="1"/>
  <c r="L6866" i="3"/>
  <c r="P6866" i="3" s="1" a="1"/>
  <c r="P6866" i="3" s="1"/>
  <c r="L5443" i="3"/>
  <c r="L5898" i="3"/>
  <c r="L6143" i="3"/>
  <c r="L9155" i="3"/>
  <c r="P9155" i="3" s="1" a="1"/>
  <c r="P9155" i="3" s="1"/>
  <c r="L9556" i="3"/>
  <c r="P9556" i="3" s="1" a="1"/>
  <c r="P9556" i="3" s="1"/>
  <c r="L2946" i="3"/>
  <c r="L4881" i="3"/>
  <c r="P4881" i="3" s="1" a="1"/>
  <c r="P4881" i="3" s="1"/>
  <c r="L5141" i="3"/>
  <c r="L4855" i="3"/>
  <c r="L7299" i="3"/>
  <c r="P7299" i="3" s="1" a="1"/>
  <c r="P7299" i="3" s="1"/>
  <c r="L4896" i="3"/>
  <c r="P2" i="3"/>
  <c r="L5587" i="3"/>
  <c r="L8201" i="3"/>
  <c r="P8201" i="3" s="1" a="1"/>
  <c r="P8201" i="3" s="1"/>
  <c r="L7454" i="3"/>
  <c r="P7454" i="3" s="1" a="1"/>
  <c r="P7454" i="3" s="1"/>
  <c r="L6161" i="3"/>
  <c r="L9036" i="3"/>
  <c r="P9036" i="3" s="1" a="1"/>
  <c r="P9036" i="3" s="1"/>
  <c r="L8618" i="3"/>
  <c r="P8618" i="3" s="1" a="1"/>
  <c r="P8618" i="3" s="1"/>
  <c r="L6698" i="3"/>
  <c r="L9955" i="3"/>
  <c r="P9955" i="3" s="1" a="1"/>
  <c r="P9955" i="3" s="1"/>
  <c r="L8514" i="3"/>
  <c r="P8514" i="3" s="1" a="1"/>
  <c r="P8514" i="3" s="1"/>
  <c r="L5307" i="3"/>
  <c r="L9947" i="3"/>
  <c r="P9947" i="3" s="1" a="1"/>
  <c r="P9947" i="3" s="1"/>
  <c r="L8000" i="3"/>
  <c r="P8000" i="3" s="1" a="1"/>
  <c r="P8000" i="3" s="1"/>
  <c r="L6486" i="3"/>
  <c r="L6276" i="3"/>
  <c r="L8996" i="3"/>
  <c r="P8996" i="3" s="1" a="1"/>
  <c r="P8996" i="3" s="1"/>
  <c r="L6861" i="3"/>
  <c r="L6333" i="3"/>
  <c r="L5489" i="3"/>
  <c r="L9458" i="3"/>
  <c r="P9458" i="3" s="1" a="1"/>
  <c r="P9458" i="3" s="1"/>
  <c r="L7983" i="3"/>
  <c r="P7983" i="3" s="1" a="1"/>
  <c r="P7983" i="3" s="1"/>
  <c r="L7262" i="3"/>
  <c r="P7262" i="3" s="1" a="1"/>
  <c r="P7262" i="3" s="1"/>
  <c r="L7481" i="3"/>
  <c r="P7481" i="3" s="1" a="1"/>
  <c r="P7481" i="3" s="1"/>
  <c r="L6358" i="3"/>
  <c r="L7533" i="3"/>
  <c r="P7533" i="3" s="1" a="1"/>
  <c r="P7533" i="3" s="1"/>
  <c r="L6705" i="3"/>
  <c r="L6131" i="3"/>
  <c r="L8726" i="3"/>
  <c r="P8726" i="3" s="1" a="1"/>
  <c r="P8726" i="3" s="1"/>
  <c r="L6766" i="3"/>
  <c r="L9802" i="3"/>
  <c r="P9802" i="3" s="1" a="1"/>
  <c r="P9802" i="3" s="1"/>
  <c r="L6812" i="3"/>
  <c r="L8010" i="3"/>
  <c r="P8010" i="3" s="1" a="1"/>
  <c r="P8010" i="3" s="1"/>
  <c r="L4963" i="3"/>
  <c r="P4963" i="3" s="1" a="1"/>
  <c r="P4963" i="3" s="1"/>
  <c r="L8112" i="3"/>
  <c r="P8112" i="3" s="1" a="1"/>
  <c r="P8112" i="3" s="1"/>
  <c r="L8820" i="3"/>
  <c r="P8820" i="3" s="1" a="1"/>
  <c r="P8820" i="3" s="1"/>
  <c r="L7252" i="3"/>
  <c r="P7252" i="3" s="1" a="1"/>
  <c r="P7252" i="3" s="1"/>
  <c r="L7764" i="3"/>
  <c r="P7764" i="3" s="1" a="1"/>
  <c r="P7764" i="3" s="1"/>
  <c r="L6116" i="3"/>
  <c r="L7288" i="3"/>
  <c r="P7288" i="3" s="1" a="1"/>
  <c r="P7288" i="3" s="1"/>
  <c r="L5136" i="3"/>
  <c r="L7268" i="3"/>
  <c r="P7268" i="3" s="1" a="1"/>
  <c r="P7268" i="3" s="1"/>
  <c r="L7464" i="3"/>
  <c r="P7464" i="3" s="1" a="1"/>
  <c r="P7464" i="3" s="1"/>
  <c r="L5471" i="3"/>
  <c r="L6551" i="3"/>
  <c r="L8833" i="3"/>
  <c r="P8833" i="3" s="1" a="1"/>
  <c r="P8833" i="3" s="1"/>
  <c r="L7861" i="3"/>
  <c r="P7861" i="3" s="1" a="1"/>
  <c r="P7861" i="3" s="1"/>
  <c r="L8409" i="3"/>
  <c r="P8409" i="3" s="1" a="1"/>
  <c r="P8409" i="3" s="1"/>
  <c r="L5705" i="3"/>
  <c r="L6105" i="3"/>
  <c r="L9791" i="3"/>
  <c r="P9791" i="3" s="1" a="1"/>
  <c r="P9791" i="3" s="1"/>
  <c r="L6047" i="3"/>
  <c r="L7928" i="3"/>
  <c r="P7928" i="3" s="1" a="1"/>
  <c r="P7928" i="3" s="1"/>
  <c r="L6544" i="3"/>
  <c r="L5615" i="3"/>
  <c r="L6584" i="3"/>
  <c r="L5358" i="3"/>
  <c r="L9535" i="3"/>
  <c r="P9535" i="3" s="1" a="1"/>
  <c r="P9535" i="3" s="1"/>
  <c r="L8028" i="3"/>
  <c r="P8028" i="3" s="1" a="1"/>
  <c r="P8028" i="3" s="1"/>
  <c r="L8026" i="3"/>
  <c r="P8026" i="3" s="1" a="1"/>
  <c r="P8026" i="3" s="1"/>
  <c r="L8152" i="3"/>
  <c r="P8152" i="3" s="1" a="1"/>
  <c r="P8152" i="3" s="1"/>
  <c r="L8751" i="3"/>
  <c r="P8751" i="3" s="1" a="1"/>
  <c r="P8751" i="3" s="1"/>
  <c r="L5365" i="3"/>
  <c r="L7526" i="3"/>
  <c r="P7526" i="3" s="1" a="1"/>
  <c r="P7526" i="3" s="1"/>
  <c r="L9859" i="3"/>
  <c r="P9859" i="3" s="1" a="1"/>
  <c r="P9859" i="3" s="1"/>
  <c r="L6164" i="3"/>
  <c r="L9786" i="3"/>
  <c r="P9786" i="3" s="1" a="1"/>
  <c r="P9786" i="3" s="1"/>
  <c r="L7414" i="3"/>
  <c r="P7414" i="3" s="1" a="1"/>
  <c r="P7414" i="3" s="1"/>
  <c r="L5970" i="3"/>
  <c r="L4901" i="3"/>
  <c r="L7510" i="3"/>
  <c r="P7510" i="3" s="1" a="1"/>
  <c r="P7510" i="3" s="1"/>
  <c r="L6669" i="3"/>
  <c r="L5216" i="3"/>
  <c r="L9546" i="3"/>
  <c r="P9546" i="3" s="1" a="1"/>
  <c r="P9546" i="3" s="1"/>
  <c r="L5193" i="3"/>
  <c r="L9818" i="3"/>
  <c r="P9818" i="3" s="1" a="1"/>
  <c r="P9818" i="3" s="1"/>
  <c r="L5886" i="3"/>
  <c r="L7753" i="3"/>
  <c r="P7753" i="3" s="1" a="1"/>
  <c r="P7753" i="3" s="1"/>
  <c r="L7603" i="3"/>
  <c r="P7603" i="3" s="1" a="1"/>
  <c r="P7603" i="3" s="1"/>
  <c r="L6734" i="3"/>
  <c r="P6734" i="3" s="1" a="1"/>
  <c r="P6734" i="3" s="1"/>
  <c r="L8764" i="3"/>
  <c r="P8764" i="3" s="1" a="1"/>
  <c r="P8764" i="3" s="1"/>
  <c r="L9494" i="3"/>
  <c r="P9494" i="3" s="1" a="1"/>
  <c r="P9494" i="3" s="1"/>
  <c r="L9171" i="3"/>
  <c r="P9171" i="3" s="1" a="1"/>
  <c r="P9171" i="3" s="1"/>
  <c r="L7785" i="3"/>
  <c r="P7785" i="3" s="1" a="1"/>
  <c r="P7785" i="3" s="1"/>
  <c r="L7338" i="3"/>
  <c r="P7338" i="3" s="1" a="1"/>
  <c r="P7338" i="3" s="1"/>
  <c r="L9962" i="3"/>
  <c r="P9962" i="3" s="1" a="1"/>
  <c r="P9962" i="3" s="1"/>
  <c r="L5948" i="3"/>
  <c r="L8756" i="3"/>
  <c r="P8756" i="3" s="1" a="1"/>
  <c r="P8756" i="3" s="1"/>
  <c r="L7749" i="3"/>
  <c r="P7749" i="3" s="1" a="1"/>
  <c r="P7749" i="3" s="1"/>
  <c r="L4957" i="3"/>
  <c r="P4957" i="3" s="1" a="1"/>
  <c r="P4957" i="3" s="1"/>
  <c r="L8144" i="3"/>
  <c r="P8144" i="3" s="1" a="1"/>
  <c r="P8144" i="3" s="1"/>
  <c r="L7760" i="3"/>
  <c r="P7760" i="3" s="1" a="1"/>
  <c r="P7760" i="3" s="1"/>
  <c r="L8008" i="3"/>
  <c r="P8008" i="3" s="1" a="1"/>
  <c r="P8008" i="3" s="1"/>
  <c r="L8786" i="3"/>
  <c r="P8786" i="3" s="1" a="1"/>
  <c r="P8786" i="3" s="1"/>
  <c r="L8532" i="3"/>
  <c r="P8532" i="3" s="1" a="1"/>
  <c r="P8532" i="3" s="1"/>
  <c r="L7081" i="3"/>
  <c r="P7081" i="3" s="1" a="1"/>
  <c r="P7081" i="3" s="1"/>
  <c r="L4912" i="3"/>
  <c r="L9622" i="3"/>
  <c r="P9622" i="3" s="1" a="1"/>
  <c r="P9622" i="3" s="1"/>
  <c r="L5087" i="3"/>
  <c r="L5593" i="3"/>
  <c r="L8752" i="3"/>
  <c r="P8752" i="3" s="1" a="1"/>
  <c r="P8752" i="3" s="1"/>
  <c r="L5128" i="3"/>
  <c r="L7174" i="3"/>
  <c r="P7174" i="3" s="1" a="1"/>
  <c r="P7174" i="3" s="1"/>
  <c r="L8918" i="3"/>
  <c r="P8918" i="3" s="1" a="1"/>
  <c r="P8918" i="3" s="1"/>
  <c r="L6641" i="3"/>
  <c r="L6768" i="3"/>
  <c r="L6382" i="3"/>
  <c r="L9659" i="3"/>
  <c r="P9659" i="3" s="1" a="1"/>
  <c r="P9659" i="3" s="1"/>
  <c r="L8822" i="3"/>
  <c r="P8822" i="3" s="1" a="1"/>
  <c r="P8822" i="3" s="1"/>
  <c r="L8590" i="3"/>
  <c r="P8590" i="3" s="1" a="1"/>
  <c r="P8590" i="3" s="1"/>
  <c r="L6679" i="3"/>
  <c r="L6934" i="3"/>
  <c r="L6645" i="3"/>
  <c r="L8122" i="3"/>
  <c r="P8122" i="3" s="1" a="1"/>
  <c r="P8122" i="3" s="1"/>
  <c r="L7865" i="3"/>
  <c r="P7865" i="3" s="1" a="1"/>
  <c r="P7865" i="3" s="1"/>
  <c r="L5909" i="3"/>
  <c r="L7847" i="3"/>
  <c r="P7847" i="3" s="1" a="1"/>
  <c r="P7847" i="3" s="1"/>
  <c r="L8581" i="3"/>
  <c r="P8581" i="3" s="1" a="1"/>
  <c r="P8581" i="3" s="1"/>
  <c r="L9054" i="3"/>
  <c r="P9054" i="3" s="1" a="1"/>
  <c r="P9054" i="3" s="1"/>
  <c r="L6860" i="3"/>
  <c r="L5460" i="3"/>
  <c r="L6210" i="3"/>
  <c r="L8842" i="3"/>
  <c r="P8842" i="3" s="1" a="1"/>
  <c r="P8842" i="3" s="1"/>
  <c r="L8632" i="3"/>
  <c r="P8632" i="3" s="1" a="1"/>
  <c r="P8632" i="3" s="1"/>
  <c r="L9941" i="3"/>
  <c r="P9941" i="3" s="1" a="1"/>
  <c r="P9941" i="3" s="1"/>
  <c r="L8931" i="3"/>
  <c r="P8931" i="3" s="1" a="1"/>
  <c r="P8931" i="3" s="1"/>
  <c r="L6166" i="3"/>
  <c r="L5238" i="3"/>
  <c r="L9305" i="3"/>
  <c r="P9305" i="3" s="1" a="1"/>
  <c r="P9305" i="3" s="1"/>
  <c r="L9086" i="3"/>
  <c r="P9086" i="3" s="1" a="1"/>
  <c r="P9086" i="3" s="1"/>
  <c r="L7545" i="3"/>
  <c r="P7545" i="3" s="1" a="1"/>
  <c r="P7545" i="3" s="1"/>
  <c r="L8808" i="3"/>
  <c r="P8808" i="3" s="1" a="1"/>
  <c r="P8808" i="3" s="1"/>
  <c r="L7841" i="3"/>
  <c r="P7841" i="3" s="1" a="1"/>
  <c r="P7841" i="3" s="1"/>
  <c r="L8932" i="3"/>
  <c r="P8932" i="3" s="1" a="1"/>
  <c r="P8932" i="3" s="1"/>
  <c r="L9541" i="3"/>
  <c r="P9541" i="3" s="1" a="1"/>
  <c r="P9541" i="3" s="1"/>
  <c r="L8155" i="3"/>
  <c r="P8155" i="3" s="1" a="1"/>
  <c r="P8155" i="3" s="1"/>
  <c r="L7023" i="3"/>
  <c r="L9829" i="3"/>
  <c r="P9829" i="3" s="1" a="1"/>
  <c r="P9829" i="3" s="1"/>
  <c r="L9939" i="3"/>
  <c r="P9939" i="3" s="1" a="1"/>
  <c r="P9939" i="3" s="1"/>
  <c r="L5953" i="3"/>
  <c r="L5855" i="3"/>
  <c r="L8269" i="3"/>
  <c r="P8269" i="3" s="1" a="1"/>
  <c r="P8269" i="3" s="1"/>
  <c r="L7440" i="3"/>
  <c r="P7440" i="3" s="1" a="1"/>
  <c r="P7440" i="3" s="1"/>
  <c r="L8062" i="3"/>
  <c r="P8062" i="3" s="1" a="1"/>
  <c r="P8062" i="3" s="1"/>
  <c r="L6973" i="3"/>
  <c r="L7226" i="3"/>
  <c r="P7226" i="3" s="1" a="1"/>
  <c r="P7226" i="3" s="1"/>
  <c r="L8723" i="3"/>
  <c r="P8723" i="3" s="1" a="1"/>
  <c r="P8723" i="3" s="1"/>
  <c r="L6975" i="3"/>
  <c r="L7457" i="3"/>
  <c r="P7457" i="3" s="1" a="1"/>
  <c r="P7457" i="3" s="1"/>
  <c r="L5776" i="3"/>
  <c r="L6979" i="3"/>
  <c r="P6979" i="3" s="1" a="1"/>
  <c r="P6979" i="3" s="1"/>
  <c r="L7642" i="3"/>
  <c r="P7642" i="3" s="1" a="1"/>
  <c r="P7642" i="3" s="1"/>
  <c r="L6438" i="3"/>
  <c r="L5782" i="3"/>
  <c r="L9782" i="3"/>
  <c r="P9782" i="3" s="1" a="1"/>
  <c r="P9782" i="3" s="1"/>
  <c r="L7273" i="3"/>
  <c r="P7273" i="3" s="1" a="1"/>
  <c r="P7273" i="3" s="1"/>
  <c r="L7050" i="3"/>
  <c r="P7050" i="3" s="1" a="1"/>
  <c r="P7050" i="3" s="1"/>
  <c r="L7622" i="3"/>
  <c r="P7622" i="3" s="1" a="1"/>
  <c r="P7622" i="3" s="1"/>
  <c r="L4939" i="3"/>
  <c r="L6526" i="3"/>
  <c r="L8599" i="3"/>
  <c r="P8599" i="3" s="1" a="1"/>
  <c r="P8599" i="3" s="1"/>
  <c r="L9661" i="3"/>
  <c r="P9661" i="3" s="1" a="1"/>
  <c r="P9661" i="3" s="1"/>
  <c r="L8802" i="3"/>
  <c r="P8802" i="3" s="1" a="1"/>
  <c r="P8802" i="3" s="1"/>
  <c r="L7120" i="3"/>
  <c r="P7120" i="3" s="1" a="1"/>
  <c r="P7120" i="3" s="1"/>
  <c r="L4923" i="3"/>
  <c r="P4923" i="3" s="1" a="1"/>
  <c r="P4923" i="3" s="1"/>
  <c r="L4926" i="3"/>
  <c r="P4926" i="3" s="1" a="1"/>
  <c r="P4926" i="3" s="1"/>
  <c r="L5656" i="3"/>
  <c r="L9615" i="3"/>
  <c r="P9615" i="3" s="1" a="1"/>
  <c r="P9615" i="3" s="1"/>
  <c r="L9366" i="3"/>
  <c r="P9366" i="3" s="1" a="1"/>
  <c r="P9366" i="3" s="1"/>
  <c r="L9370" i="3"/>
  <c r="P9370" i="3" s="1" a="1"/>
  <c r="P9370" i="3" s="1"/>
  <c r="L8762" i="3"/>
  <c r="P8762" i="3" s="1" a="1"/>
  <c r="P8762" i="3" s="1"/>
  <c r="L5778" i="3"/>
  <c r="L8874" i="3"/>
  <c r="P8874" i="3" s="1" a="1"/>
  <c r="P8874" i="3" s="1"/>
  <c r="L6845" i="3"/>
  <c r="L5178" i="3"/>
  <c r="L7409" i="3"/>
  <c r="P7409" i="3" s="1" a="1"/>
  <c r="P7409" i="3" s="1"/>
  <c r="L6840" i="3"/>
  <c r="L6578" i="3"/>
  <c r="L8088" i="3"/>
  <c r="P8088" i="3" s="1" a="1"/>
  <c r="P8088" i="3" s="1"/>
  <c r="L7951" i="3"/>
  <c r="P7951" i="3" s="1" a="1"/>
  <c r="P7951" i="3" s="1"/>
  <c r="L7695" i="3"/>
  <c r="P7695" i="3" s="1" a="1"/>
  <c r="P7695" i="3" s="1"/>
  <c r="L3453" i="3"/>
  <c r="L7511" i="3"/>
  <c r="P7511" i="3" s="1" a="1"/>
  <c r="P7511" i="3" s="1"/>
  <c r="L5479" i="3"/>
  <c r="L7246" i="3"/>
  <c r="P7246" i="3" s="1" a="1"/>
  <c r="P7246" i="3" s="1"/>
  <c r="L7544" i="3"/>
  <c r="P7544" i="3" s="1" a="1"/>
  <c r="P7544" i="3" s="1"/>
  <c r="L7858" i="3"/>
  <c r="P7858" i="3" s="1" a="1"/>
  <c r="P7858" i="3" s="1"/>
  <c r="L5702" i="3"/>
  <c r="L9940" i="3"/>
  <c r="P9940" i="3" s="1" a="1"/>
  <c r="P9940" i="3" s="1"/>
  <c r="L8180" i="3"/>
  <c r="P8180" i="3" s="1" a="1"/>
  <c r="P8180" i="3" s="1"/>
  <c r="L8220" i="3"/>
  <c r="P8220" i="3" s="1" a="1"/>
  <c r="P8220" i="3" s="1"/>
  <c r="L7417" i="3"/>
  <c r="P7417" i="3" s="1" a="1"/>
  <c r="P7417" i="3" s="1"/>
  <c r="L5592" i="3"/>
  <c r="L7755" i="3"/>
  <c r="P7755" i="3" s="1" a="1"/>
  <c r="P7755" i="3" s="1"/>
  <c r="L6555" i="3"/>
  <c r="L6273" i="3"/>
  <c r="L8368" i="3"/>
  <c r="P8368" i="3" s="1" a="1"/>
  <c r="P8368" i="3" s="1"/>
  <c r="L5956" i="3"/>
  <c r="L4913" i="3"/>
  <c r="L8729" i="3"/>
  <c r="P8729" i="3" s="1" a="1"/>
  <c r="P8729" i="3" s="1"/>
  <c r="L9001" i="3"/>
  <c r="P9001" i="3" s="1" a="1"/>
  <c r="P9001" i="3" s="1"/>
  <c r="L5829" i="3"/>
  <c r="L5291" i="3"/>
  <c r="L8282" i="3"/>
  <c r="P8282" i="3" s="1" a="1"/>
  <c r="P8282" i="3" s="1"/>
  <c r="L6745" i="3"/>
  <c r="L6644" i="3"/>
  <c r="L7070" i="3"/>
  <c r="P7070" i="3" s="1" a="1"/>
  <c r="P7070" i="3" s="1"/>
  <c r="L6999" i="3"/>
  <c r="L9472" i="3"/>
  <c r="P9472" i="3" s="1" a="1"/>
  <c r="P9472" i="3" s="1"/>
  <c r="L7712" i="3"/>
  <c r="P7712" i="3" s="1" a="1"/>
  <c r="P7712" i="3" s="1"/>
  <c r="L6603" i="3"/>
  <c r="L9951" i="3"/>
  <c r="P9951" i="3" s="1" a="1"/>
  <c r="P9951" i="3" s="1"/>
  <c r="L8024" i="3"/>
  <c r="P8024" i="3" s="1" a="1"/>
  <c r="P8024" i="3" s="1"/>
  <c r="L7585" i="3"/>
  <c r="P7585" i="3" s="1" a="1"/>
  <c r="P7585" i="3" s="1"/>
  <c r="L7973" i="3"/>
  <c r="P7973" i="3" s="1" a="1"/>
  <c r="P7973" i="3" s="1"/>
  <c r="L6145" i="3"/>
  <c r="L6331" i="3"/>
  <c r="L9125" i="3"/>
  <c r="P9125" i="3" s="1" a="1"/>
  <c r="P9125" i="3" s="1"/>
  <c r="L9708" i="3"/>
  <c r="P9708" i="3" s="1" a="1"/>
  <c r="P9708" i="3" s="1"/>
  <c r="L7182" i="3"/>
  <c r="P7182" i="3" s="1" a="1"/>
  <c r="P7182" i="3" s="1"/>
  <c r="L7315" i="3"/>
  <c r="P7315" i="3" s="1" a="1"/>
  <c r="P7315" i="3" s="1"/>
  <c r="L7906" i="3"/>
  <c r="P7906" i="3" s="1" a="1"/>
  <c r="P7906" i="3" s="1"/>
  <c r="L7930" i="3"/>
  <c r="P7930" i="3" s="1" a="1"/>
  <c r="P7930" i="3" s="1"/>
  <c r="L7232" i="3"/>
  <c r="P7232" i="3" s="1" a="1"/>
  <c r="P7232" i="3" s="1"/>
  <c r="L5996" i="3"/>
  <c r="L7706" i="3"/>
  <c r="P7706" i="3" s="1" a="1"/>
  <c r="P7706" i="3" s="1"/>
  <c r="L5911" i="3"/>
  <c r="L5977" i="3"/>
  <c r="L8289" i="3"/>
  <c r="P8289" i="3" s="1" a="1"/>
  <c r="P8289" i="3" s="1"/>
  <c r="L7797" i="3"/>
  <c r="P7797" i="3" s="1" a="1"/>
  <c r="P7797" i="3" s="1"/>
  <c r="L8508" i="3"/>
  <c r="P8508" i="3" s="1" a="1"/>
  <c r="P8508" i="3" s="1"/>
  <c r="L4922" i="3"/>
  <c r="P4922" i="3" s="1" a="1"/>
  <c r="P4922" i="3" s="1"/>
  <c r="L7675" i="3"/>
  <c r="P7675" i="3" s="1" a="1"/>
  <c r="P7675" i="3" s="1"/>
  <c r="L9958" i="3"/>
  <c r="P9958" i="3" s="1" a="1"/>
  <c r="P9958" i="3" s="1"/>
  <c r="L8956" i="3"/>
  <c r="P8956" i="3" s="1" a="1"/>
  <c r="P8956" i="3" s="1"/>
  <c r="L7430" i="3"/>
  <c r="P7430" i="3" s="1" a="1"/>
  <c r="P7430" i="3" s="1"/>
  <c r="L7349" i="3"/>
  <c r="P7349" i="3" s="1" a="1"/>
  <c r="P7349" i="3" s="1"/>
  <c r="L5423" i="3"/>
  <c r="L5042" i="3"/>
  <c r="L9625" i="3"/>
  <c r="P9625" i="3" s="1" a="1"/>
  <c r="P9625" i="3" s="1"/>
  <c r="L9649" i="3"/>
  <c r="P9649" i="3" s="1" a="1"/>
  <c r="P9649" i="3" s="1"/>
  <c r="L5850" i="3"/>
  <c r="L9515" i="3"/>
  <c r="P9515" i="3" s="1" a="1"/>
  <c r="P9515" i="3" s="1"/>
  <c r="L6500" i="3"/>
  <c r="L6667" i="3"/>
  <c r="L6484" i="3"/>
  <c r="L9783" i="3"/>
  <c r="P9783" i="3" s="1" a="1"/>
  <c r="P9783" i="3" s="1"/>
  <c r="L9594" i="3"/>
  <c r="P9594" i="3" s="1" a="1"/>
  <c r="P9594" i="3" s="1"/>
  <c r="L9549" i="3"/>
  <c r="P9549" i="3" s="1" a="1"/>
  <c r="P9549" i="3" s="1"/>
  <c r="L8204" i="3"/>
  <c r="P8204" i="3" s="1" a="1"/>
  <c r="P8204" i="3" s="1"/>
  <c r="L5390" i="3"/>
  <c r="L6854" i="3"/>
  <c r="P6854" i="3" s="1" a="1"/>
  <c r="P6854" i="3" s="1"/>
  <c r="L5097" i="3"/>
  <c r="L9776" i="3"/>
  <c r="P9776" i="3" s="1" a="1"/>
  <c r="P9776" i="3" s="1"/>
  <c r="L8838" i="3"/>
  <c r="P8838" i="3" s="1" a="1"/>
  <c r="P8838" i="3" s="1"/>
  <c r="L7111" i="3"/>
  <c r="P7111" i="3" s="1" a="1"/>
  <c r="P7111" i="3" s="1"/>
  <c r="L9020" i="3"/>
  <c r="P9020" i="3" s="1" a="1"/>
  <c r="P9020" i="3" s="1"/>
  <c r="L9894" i="3"/>
  <c r="P9894" i="3" s="1" a="1"/>
  <c r="P9894" i="3" s="1"/>
  <c r="L6042" i="3"/>
  <c r="L7263" i="3"/>
  <c r="P7263" i="3" s="1" a="1"/>
  <c r="P7263" i="3" s="1"/>
  <c r="L9505" i="3"/>
  <c r="P9505" i="3" s="1" a="1"/>
  <c r="P9505" i="3" s="1"/>
  <c r="L6385" i="3"/>
  <c r="L8234" i="3"/>
  <c r="P8234" i="3" s="1" a="1"/>
  <c r="P8234" i="3" s="1"/>
  <c r="L8366" i="3"/>
  <c r="P8366" i="3" s="1" a="1"/>
  <c r="P8366" i="3" s="1"/>
  <c r="L8390" i="3"/>
  <c r="P8390" i="3" s="1" a="1"/>
  <c r="P8390" i="3" s="1"/>
  <c r="L5013" i="3"/>
  <c r="L8567" i="3"/>
  <c r="P8567" i="3" s="1" a="1"/>
  <c r="P8567" i="3" s="1"/>
  <c r="L8988" i="3"/>
  <c r="P8988" i="3" s="1" a="1"/>
  <c r="P8988" i="3" s="1"/>
  <c r="L8087" i="3"/>
  <c r="P8087" i="3" s="1" a="1"/>
  <c r="P8087" i="3" s="1"/>
  <c r="L8560" i="3"/>
  <c r="P8560" i="3" s="1" a="1"/>
  <c r="P8560" i="3" s="1"/>
  <c r="L6232" i="3"/>
  <c r="L5868" i="3"/>
  <c r="L6440" i="3"/>
  <c r="L9830" i="3"/>
  <c r="P9830" i="3" s="1" a="1"/>
  <c r="P9830" i="3" s="1"/>
  <c r="L9647" i="3"/>
  <c r="P9647" i="3" s="1" a="1"/>
  <c r="P9647" i="3" s="1"/>
  <c r="L8536" i="3"/>
  <c r="P8536" i="3" s="1" a="1"/>
  <c r="P8536" i="3" s="1"/>
  <c r="L5749" i="3"/>
  <c r="L5258" i="3"/>
  <c r="L7989" i="3"/>
  <c r="P7989" i="3" s="1" a="1"/>
  <c r="P7989" i="3" s="1"/>
  <c r="L9081" i="3"/>
  <c r="P9081" i="3" s="1" a="1"/>
  <c r="P9081" i="3" s="1"/>
  <c r="L4851" i="3"/>
  <c r="P4851" i="3" s="1" a="1"/>
  <c r="P4851" i="3" s="1"/>
  <c r="L5266" i="3"/>
  <c r="L7258" i="3"/>
  <c r="P7258" i="3" s="1" a="1"/>
  <c r="P7258" i="3" s="1"/>
  <c r="L5132" i="3"/>
  <c r="L9862" i="3"/>
  <c r="P9862" i="3" s="1" a="1"/>
  <c r="P9862" i="3" s="1"/>
  <c r="L8018" i="3"/>
  <c r="P8018" i="3" s="1" a="1"/>
  <c r="P8018" i="3" s="1"/>
  <c r="L6950" i="3"/>
  <c r="L5721" i="3"/>
  <c r="L5787" i="3"/>
  <c r="L5252" i="3"/>
  <c r="L8378" i="3"/>
  <c r="P8378" i="3" s="1" a="1"/>
  <c r="P8378" i="3" s="1"/>
  <c r="L9083" i="3"/>
  <c r="P9083" i="3" s="1" a="1"/>
  <c r="P9083" i="3" s="1"/>
  <c r="L7075" i="3"/>
  <c r="P7075" i="3" s="1" a="1"/>
  <c r="P7075" i="3" s="1"/>
  <c r="L6557" i="3"/>
  <c r="L9664" i="3"/>
  <c r="P9664" i="3" s="1" a="1"/>
  <c r="P9664" i="3" s="1"/>
  <c r="L8733" i="3"/>
  <c r="P8733" i="3" s="1" a="1"/>
  <c r="P8733" i="3" s="1"/>
  <c r="L8341" i="3"/>
  <c r="P8341" i="3" s="1" a="1"/>
  <c r="P8341" i="3" s="1"/>
  <c r="L5882" i="3"/>
  <c r="L7776" i="3"/>
  <c r="P7776" i="3" s="1" a="1"/>
  <c r="P7776" i="3" s="1"/>
  <c r="L9536" i="3"/>
  <c r="P9536" i="3" s="1" a="1"/>
  <c r="P9536" i="3" s="1"/>
  <c r="L8937" i="3"/>
  <c r="P8937" i="3" s="1" a="1"/>
  <c r="P8937" i="3" s="1"/>
  <c r="L7984" i="3"/>
  <c r="P7984" i="3" s="1" a="1"/>
  <c r="P7984" i="3" s="1"/>
  <c r="L6037" i="3"/>
  <c r="L7653" i="3"/>
  <c r="P7653" i="3" s="1" a="1"/>
  <c r="P7653" i="3" s="1"/>
  <c r="L6264" i="3"/>
  <c r="L9491" i="3"/>
  <c r="P9491" i="3" s="1" a="1"/>
  <c r="P9491" i="3" s="1"/>
  <c r="L9701" i="3"/>
  <c r="P9701" i="3" s="1" a="1"/>
  <c r="P9701" i="3" s="1"/>
  <c r="L8709" i="3"/>
  <c r="P8709" i="3" s="1" a="1"/>
  <c r="P8709" i="3" s="1"/>
  <c r="L5381" i="3"/>
  <c r="L5259" i="3"/>
  <c r="L8494" i="3"/>
  <c r="P8494" i="3" s="1" a="1"/>
  <c r="P8494" i="3" s="1"/>
  <c r="L9426" i="3"/>
  <c r="P9426" i="3" s="1" a="1"/>
  <c r="P9426" i="3" s="1"/>
  <c r="L7306" i="3"/>
  <c r="P7306" i="3" s="1" a="1"/>
  <c r="P7306" i="3" s="1"/>
  <c r="L7321" i="3"/>
  <c r="P7321" i="3" s="1" a="1"/>
  <c r="P7321" i="3" s="1"/>
  <c r="L5960" i="3"/>
  <c r="L6676" i="3"/>
  <c r="L9724" i="3"/>
  <c r="P9724" i="3" s="1" a="1"/>
  <c r="P9724" i="3" s="1"/>
  <c r="L5074" i="3"/>
  <c r="P5074" i="3" s="1" a="1"/>
  <c r="P5074" i="3" s="1"/>
  <c r="L5254" i="3"/>
  <c r="L7799" i="3"/>
  <c r="P7799" i="3" s="1" a="1"/>
  <c r="P7799" i="3" s="1"/>
  <c r="L7140" i="3"/>
  <c r="P7140" i="3" s="1" a="1"/>
  <c r="P7140" i="3" s="1"/>
  <c r="L7294" i="3"/>
  <c r="P7294" i="3" s="1" a="1"/>
  <c r="P7294" i="3" s="1"/>
  <c r="L6249" i="3"/>
  <c r="L6051" i="3"/>
  <c r="L7987" i="3"/>
  <c r="P7987" i="3" s="1" a="1"/>
  <c r="P7987" i="3" s="1"/>
  <c r="L6954" i="3"/>
  <c r="L9382" i="3"/>
  <c r="P9382" i="3" s="1" a="1"/>
  <c r="P9382" i="3" s="1"/>
  <c r="L9637" i="3"/>
  <c r="P9637" i="3" s="1" a="1"/>
  <c r="P9637" i="3" s="1"/>
  <c r="L3532" i="3"/>
  <c r="L9926" i="3"/>
  <c r="P9926" i="3" s="1" a="1"/>
  <c r="P9926" i="3" s="1"/>
  <c r="L6318" i="3"/>
  <c r="L6711" i="3"/>
  <c r="L7297" i="3"/>
  <c r="P7297" i="3" s="1" a="1"/>
  <c r="P7297" i="3" s="1"/>
  <c r="L6215" i="3"/>
  <c r="L7678" i="3"/>
  <c r="P7678" i="3" s="1" a="1"/>
  <c r="P7678" i="3" s="1"/>
  <c r="L6647" i="3"/>
  <c r="L7912" i="3"/>
  <c r="P7912" i="3" s="1" a="1"/>
  <c r="P7912" i="3" s="1"/>
  <c r="L6593" i="3"/>
  <c r="L7292" i="3"/>
  <c r="P7292" i="3" s="1" a="1"/>
  <c r="P7292" i="3" s="1"/>
  <c r="L6320" i="3"/>
  <c r="L7856" i="3"/>
  <c r="P7856" i="3" s="1" a="1"/>
  <c r="P7856" i="3" s="1"/>
  <c r="L9229" i="3"/>
  <c r="P9229" i="3" s="1" a="1"/>
  <c r="P9229" i="3" s="1"/>
  <c r="L5053" i="3"/>
  <c r="L9079" i="3"/>
  <c r="P9079" i="3" s="1" a="1"/>
  <c r="P9079" i="3" s="1"/>
  <c r="L9572" i="3"/>
  <c r="P9572" i="3" s="1" a="1"/>
  <c r="P9572" i="3" s="1"/>
  <c r="L7041" i="3"/>
  <c r="P7041" i="3" s="1" a="1"/>
  <c r="P7041" i="3" s="1"/>
  <c r="L9461" i="3"/>
  <c r="P9461" i="3" s="1" a="1"/>
  <c r="P9461" i="3" s="1"/>
  <c r="L6034" i="3"/>
  <c r="L5400" i="3"/>
  <c r="L5585" i="3"/>
  <c r="L5461" i="3"/>
  <c r="L6409" i="3"/>
  <c r="L6021" i="3"/>
  <c r="L5557" i="3"/>
  <c r="L6175" i="3"/>
  <c r="L7610" i="3"/>
  <c r="P7610" i="3" s="1" a="1"/>
  <c r="P7610" i="3" s="1"/>
  <c r="L7302" i="3"/>
  <c r="P7302" i="3" s="1" a="1"/>
  <c r="P7302" i="3" s="1"/>
  <c r="L9455" i="3"/>
  <c r="P9455" i="3" s="1" a="1"/>
  <c r="P9455" i="3" s="1"/>
  <c r="L9837" i="3"/>
  <c r="P9837" i="3" s="1" a="1"/>
  <c r="P9837" i="3" s="1"/>
  <c r="L5012" i="3"/>
  <c r="P5012" i="3" s="1" a="1"/>
  <c r="P5012" i="3" s="1"/>
  <c r="L5542" i="3"/>
  <c r="L6921" i="3"/>
  <c r="P6921" i="3" s="1" a="1"/>
  <c r="P6921" i="3" s="1"/>
  <c r="L3402" i="3"/>
  <c r="L9088" i="3"/>
  <c r="P9088" i="3" s="1" a="1"/>
  <c r="P9088" i="3" s="1"/>
  <c r="L7401" i="3"/>
  <c r="P7401" i="3" s="1" a="1"/>
  <c r="P7401" i="3" s="1"/>
  <c r="L9487" i="3"/>
  <c r="P9487" i="3" s="1" a="1"/>
  <c r="P9487" i="3" s="1"/>
  <c r="L7838" i="3"/>
  <c r="P7838" i="3" s="1" a="1"/>
  <c r="P7838" i="3" s="1"/>
  <c r="L8074" i="3"/>
  <c r="P8074" i="3" s="1" a="1"/>
  <c r="P8074" i="3" s="1"/>
  <c r="L9681" i="3"/>
  <c r="P9681" i="3" s="1" a="1"/>
  <c r="P9681" i="3" s="1"/>
  <c r="L6156" i="3"/>
  <c r="L9120" i="3"/>
  <c r="P9120" i="3" s="1" a="1"/>
  <c r="P9120" i="3" s="1"/>
  <c r="L5932" i="3"/>
  <c r="L9417" i="3"/>
  <c r="P9417" i="3" s="1" a="1"/>
  <c r="P9417" i="3" s="1"/>
  <c r="L6585" i="3"/>
  <c r="L6871" i="3"/>
  <c r="L8571" i="3"/>
  <c r="P8571" i="3" s="1" a="1"/>
  <c r="P8571" i="3" s="1"/>
  <c r="L8807" i="3"/>
  <c r="P8807" i="3" s="1" a="1"/>
  <c r="P8807" i="3" s="1"/>
  <c r="L6386" i="3"/>
  <c r="L5125" i="3"/>
  <c r="L5863" i="3"/>
  <c r="L7852" i="3"/>
  <c r="P7852" i="3" s="1" a="1"/>
  <c r="P7852" i="3" s="1"/>
  <c r="L9985" i="3"/>
  <c r="P9985" i="3" s="1" a="1"/>
  <c r="P9985" i="3" s="1"/>
  <c r="L6782" i="3"/>
  <c r="L8670" i="3"/>
  <c r="P8670" i="3" s="1" a="1"/>
  <c r="P8670" i="3" s="1"/>
  <c r="L6275" i="3"/>
  <c r="L7310" i="3"/>
  <c r="P7310" i="3" s="1" a="1"/>
  <c r="P7310" i="3" s="1"/>
  <c r="L7113" i="3"/>
  <c r="P7113" i="3" s="1" a="1"/>
  <c r="P7113" i="3" s="1"/>
  <c r="L9365" i="3"/>
  <c r="P9365" i="3" s="1" a="1"/>
  <c r="P9365" i="3" s="1"/>
  <c r="L6527" i="3"/>
  <c r="L6769" i="3"/>
  <c r="L9675" i="3"/>
  <c r="P9675" i="3" s="1" a="1"/>
  <c r="P9675" i="3" s="1"/>
  <c r="L9273" i="3"/>
  <c r="P9273" i="3" s="1" a="1"/>
  <c r="P9273" i="3" s="1"/>
  <c r="L5403" i="3"/>
  <c r="L6262" i="3"/>
  <c r="L5174" i="3"/>
  <c r="L5033" i="3"/>
  <c r="L9569" i="3"/>
  <c r="P9569" i="3" s="1" a="1"/>
  <c r="P9569" i="3" s="1"/>
  <c r="L8172" i="3"/>
  <c r="P8172" i="3" s="1" a="1"/>
  <c r="P8172" i="3" s="1"/>
  <c r="L9921" i="3"/>
  <c r="P9921" i="3" s="1" a="1"/>
  <c r="P9921" i="3" s="1"/>
  <c r="L8722" i="3"/>
  <c r="P8722" i="3" s="1" a="1"/>
  <c r="P8722" i="3" s="1"/>
  <c r="L5499" i="3"/>
  <c r="L5820" i="3"/>
  <c r="L8130" i="3"/>
  <c r="P8130" i="3" s="1" a="1"/>
  <c r="P8130" i="3" s="1"/>
  <c r="L8718" i="3"/>
  <c r="P8718" i="3" s="1" a="1"/>
  <c r="P8718" i="3" s="1"/>
  <c r="L8865" i="3"/>
  <c r="P8865" i="3" s="1" a="1"/>
  <c r="P8865" i="3" s="1"/>
  <c r="L7635" i="3"/>
  <c r="P7635" i="3" s="1" a="1"/>
  <c r="P7635" i="3" s="1"/>
  <c r="L5129" i="3"/>
  <c r="L8543" i="3"/>
  <c r="P8543" i="3" s="1" a="1"/>
  <c r="P8543" i="3" s="1"/>
  <c r="L9669" i="3"/>
  <c r="P9669" i="3" s="1" a="1"/>
  <c r="P9669" i="3" s="1"/>
  <c r="L6352" i="3"/>
  <c r="L8401" i="3"/>
  <c r="P8401" i="3" s="1" a="1"/>
  <c r="P8401" i="3" s="1"/>
  <c r="L5983" i="3"/>
  <c r="L7550" i="3"/>
  <c r="P7550" i="3" s="1" a="1"/>
  <c r="P7550" i="3" s="1"/>
  <c r="L7528" i="3"/>
  <c r="P7528" i="3" s="1" a="1"/>
  <c r="P7528" i="3" s="1"/>
  <c r="L7648" i="3"/>
  <c r="P7648" i="3" s="1" a="1"/>
  <c r="P7648" i="3" s="1"/>
  <c r="L7473" i="3"/>
  <c r="P7473" i="3" s="1" a="1"/>
  <c r="P7473" i="3" s="1"/>
  <c r="L6802" i="3"/>
  <c r="L4998" i="3"/>
  <c r="P4998" i="3" s="1" a="1"/>
  <c r="P4998" i="3" s="1"/>
  <c r="L5752" i="3"/>
  <c r="L8882" i="3"/>
  <c r="P8882" i="3" s="1" a="1"/>
  <c r="P8882" i="3" s="1"/>
  <c r="L8312" i="3"/>
  <c r="P8312" i="3" s="1" a="1"/>
  <c r="P8312" i="3" s="1"/>
  <c r="L6070" i="3"/>
  <c r="L7418" i="3"/>
  <c r="P7418" i="3" s="1" a="1"/>
  <c r="P7418" i="3" s="1"/>
  <c r="L6230" i="3"/>
  <c r="L5445" i="3"/>
  <c r="L9942" i="3"/>
  <c r="P9942" i="3" s="1" a="1"/>
  <c r="P9942" i="3" s="1"/>
  <c r="L5622" i="3"/>
  <c r="L7188" i="3"/>
  <c r="P7188" i="3" s="1" a="1"/>
  <c r="P7188" i="3" s="1"/>
  <c r="L9729" i="3"/>
  <c r="P9729" i="3" s="1" a="1"/>
  <c r="P9729" i="3" s="1"/>
  <c r="L5789" i="3"/>
  <c r="L8424" i="3"/>
  <c r="P8424" i="3" s="1" a="1"/>
  <c r="P8424" i="3" s="1"/>
  <c r="L8678" i="3"/>
  <c r="P8678" i="3" s="1" a="1"/>
  <c r="P8678" i="3" s="1"/>
  <c r="L6465" i="3"/>
  <c r="L5425" i="3"/>
  <c r="L8905" i="3"/>
  <c r="P8905" i="3" s="1" a="1"/>
  <c r="P8905" i="3" s="1"/>
  <c r="L8225" i="3"/>
  <c r="P8225" i="3" s="1" a="1"/>
  <c r="P8225" i="3" s="1"/>
  <c r="L8159" i="3"/>
  <c r="P8159" i="3" s="1" a="1"/>
  <c r="P8159" i="3" s="1"/>
  <c r="L5278" i="3"/>
  <c r="L5673" i="3"/>
  <c r="L5477" i="3"/>
  <c r="L7015" i="3"/>
  <c r="L7902" i="3"/>
  <c r="P7902" i="3" s="1" a="1"/>
  <c r="P7902" i="3" s="1"/>
  <c r="L9044" i="3"/>
  <c r="P9044" i="3" s="1" a="1"/>
  <c r="P9044" i="3" s="1"/>
  <c r="L9834" i="3"/>
  <c r="P9834" i="3" s="1" a="1"/>
  <c r="P9834" i="3" s="1"/>
  <c r="L5629" i="3"/>
  <c r="L5566" i="3"/>
  <c r="L9071" i="3"/>
  <c r="P9071" i="3" s="1" a="1"/>
  <c r="P9071" i="3" s="1"/>
  <c r="L7696" i="3"/>
  <c r="P7696" i="3" s="1" a="1"/>
  <c r="P7696" i="3" s="1"/>
  <c r="L9571" i="3"/>
  <c r="P9571" i="3" s="1" a="1"/>
  <c r="P9571" i="3" s="1"/>
  <c r="L9667" i="3"/>
  <c r="P9667" i="3" s="1" a="1"/>
  <c r="P9667" i="3" s="1"/>
  <c r="L7222" i="3"/>
  <c r="P7222" i="3" s="1" a="1"/>
  <c r="P7222" i="3" s="1"/>
  <c r="L5704" i="3"/>
  <c r="L6476" i="3"/>
  <c r="L5514" i="3"/>
  <c r="L7690" i="3"/>
  <c r="P7690" i="3" s="1" a="1"/>
  <c r="P7690" i="3" s="1"/>
  <c r="L7762" i="3"/>
  <c r="P7762" i="3" s="1" a="1"/>
  <c r="P7762" i="3" s="1"/>
  <c r="L6786" i="3"/>
  <c r="P6786" i="3" s="1" a="1"/>
  <c r="P6786" i="3" s="1"/>
  <c r="L6067" i="3"/>
  <c r="L6477" i="3"/>
  <c r="L8016" i="3"/>
  <c r="P8016" i="3" s="1" a="1"/>
  <c r="P8016" i="3" s="1"/>
  <c r="L9310" i="3"/>
  <c r="P9310" i="3" s="1" a="1"/>
  <c r="P9310" i="3" s="1"/>
  <c r="L9826" i="3"/>
  <c r="P9826" i="3" s="1" a="1"/>
  <c r="P9826" i="3" s="1"/>
  <c r="L7606" i="3"/>
  <c r="P7606" i="3" s="1" a="1"/>
  <c r="P7606" i="3" s="1"/>
  <c r="L9014" i="3"/>
  <c r="P9014" i="3" s="1" a="1"/>
  <c r="P9014" i="3" s="1"/>
  <c r="L5836" i="3"/>
  <c r="L9002" i="3"/>
  <c r="P9002" i="3" s="1" a="1"/>
  <c r="P9002" i="3" s="1"/>
  <c r="L5153" i="3"/>
  <c r="L4987" i="3"/>
  <c r="P4987" i="3" s="1" a="1"/>
  <c r="P4987" i="3" s="1"/>
  <c r="L9082" i="3"/>
  <c r="P9082" i="3" s="1" a="1"/>
  <c r="P9082" i="3" s="1"/>
  <c r="L9132" i="3"/>
  <c r="P9132" i="3" s="1" a="1"/>
  <c r="P9132" i="3" s="1"/>
  <c r="L9781" i="3"/>
  <c r="P9781" i="3" s="1" a="1"/>
  <c r="P9781" i="3" s="1"/>
  <c r="L7507" i="3"/>
  <c r="P7507" i="3" s="1" a="1"/>
  <c r="P7507" i="3" s="1"/>
  <c r="L7431" i="3"/>
  <c r="P7431" i="3" s="1" a="1"/>
  <c r="P7431" i="3" s="1"/>
  <c r="L7189" i="3"/>
  <c r="P7189" i="3" s="1" a="1"/>
  <c r="P7189" i="3" s="1"/>
  <c r="L7686" i="3"/>
  <c r="P7686" i="3" s="1" a="1"/>
  <c r="P7686" i="3" s="1"/>
  <c r="L5522" i="3"/>
  <c r="L9328" i="3"/>
  <c r="P9328" i="3" s="1" a="1"/>
  <c r="P9328" i="3" s="1"/>
  <c r="L8404" i="3"/>
  <c r="P8404" i="3" s="1" a="1"/>
  <c r="P8404" i="3" s="1"/>
  <c r="L6436" i="3"/>
  <c r="L7384" i="3"/>
  <c r="P7384" i="3" s="1" a="1"/>
  <c r="P7384" i="3" s="1"/>
  <c r="L9715" i="3"/>
  <c r="P9715" i="3" s="1" a="1"/>
  <c r="P9715" i="3" s="1"/>
  <c r="L8300" i="3"/>
  <c r="P8300" i="3" s="1" a="1"/>
  <c r="P8300" i="3" s="1"/>
  <c r="L8399" i="3"/>
  <c r="P8399" i="3" s="1" a="1"/>
  <c r="P8399" i="3" s="1"/>
  <c r="L5057" i="3"/>
  <c r="L8614" i="3"/>
  <c r="P8614" i="3" s="1" a="1"/>
  <c r="P8614" i="3" s="1"/>
  <c r="L5663" i="3"/>
  <c r="L9690" i="3"/>
  <c r="P9690" i="3" s="1" a="1"/>
  <c r="P9690" i="3" s="1"/>
  <c r="L7255" i="3"/>
  <c r="P7255" i="3" s="1" a="1"/>
  <c r="P7255" i="3" s="1"/>
  <c r="L6888" i="3"/>
  <c r="L6091" i="3"/>
  <c r="L8732" i="3"/>
  <c r="P8732" i="3" s="1" a="1"/>
  <c r="P8732" i="3" s="1"/>
  <c r="L5530" i="3"/>
  <c r="L9138" i="3"/>
  <c r="P9138" i="3" s="1" a="1"/>
  <c r="P9138" i="3" s="1"/>
  <c r="L6805" i="3"/>
  <c r="L5407" i="3"/>
  <c r="L6422" i="3"/>
  <c r="L7523" i="3"/>
  <c r="P7523" i="3" s="1" a="1"/>
  <c r="P7523" i="3" s="1"/>
  <c r="L9731" i="3"/>
  <c r="P9731" i="3" s="1" a="1"/>
  <c r="P9731" i="3" s="1"/>
  <c r="L9621" i="3"/>
  <c r="P9621" i="3" s="1" a="1"/>
  <c r="P9621" i="3" s="1"/>
  <c r="L8268" i="3"/>
  <c r="P8268" i="3" s="1" a="1"/>
  <c r="P8268" i="3" s="1"/>
  <c r="L9149" i="3"/>
  <c r="P9149" i="3" s="1" a="1"/>
  <c r="P9149" i="3" s="1"/>
  <c r="L5086" i="3"/>
  <c r="L5707" i="3"/>
  <c r="L8622" i="3"/>
  <c r="P8622" i="3" s="1" a="1"/>
  <c r="P8622" i="3" s="1"/>
  <c r="L5317" i="3"/>
  <c r="L9819" i="3"/>
  <c r="P9819" i="3" s="1" a="1"/>
  <c r="P9819" i="3" s="1"/>
  <c r="L9450" i="3"/>
  <c r="P9450" i="3" s="1" a="1"/>
  <c r="P9450" i="3" s="1"/>
  <c r="L5502" i="3"/>
  <c r="L5064" i="3"/>
  <c r="L9398" i="3"/>
  <c r="P9398" i="3" s="1" a="1"/>
  <c r="P9398" i="3" s="1"/>
  <c r="L6491" i="3"/>
  <c r="L6260" i="3"/>
  <c r="L5711" i="3"/>
  <c r="L7947" i="3"/>
  <c r="P7947" i="3" s="1" a="1"/>
  <c r="P7947" i="3" s="1"/>
  <c r="L9804" i="3"/>
  <c r="P9804" i="3" s="1" a="1"/>
  <c r="P9804" i="3" s="1"/>
  <c r="L9869" i="3"/>
  <c r="P9869" i="3" s="1" a="1"/>
  <c r="P9869" i="3" s="1"/>
  <c r="L7066" i="3"/>
  <c r="P7066" i="3" s="1" a="1"/>
  <c r="P7066" i="3" s="1"/>
  <c r="L9242" i="3"/>
  <c r="P9242" i="3" s="1" a="1"/>
  <c r="P9242" i="3" s="1"/>
  <c r="L7407" i="3"/>
  <c r="P7407" i="3" s="1" a="1"/>
  <c r="P7407" i="3" s="1"/>
  <c r="L7495" i="3"/>
  <c r="P7495" i="3" s="1" a="1"/>
  <c r="P7495" i="3" s="1"/>
  <c r="L5043" i="3"/>
  <c r="L5513" i="3"/>
  <c r="L4910" i="3"/>
  <c r="P4910" i="3" s="1" a="1"/>
  <c r="P4910" i="3" s="1"/>
  <c r="L9105" i="3"/>
  <c r="P9105" i="3" s="1" a="1"/>
  <c r="P9105" i="3" s="1"/>
  <c r="L6673" i="3"/>
  <c r="L9174" i="3"/>
  <c r="P9174" i="3" s="1" a="1"/>
  <c r="P9174" i="3" s="1"/>
  <c r="L6061" i="3"/>
  <c r="L8406" i="3"/>
  <c r="P8406" i="3" s="1" a="1"/>
  <c r="P8406" i="3" s="1"/>
  <c r="L5668" i="3"/>
  <c r="L7403" i="3"/>
  <c r="P7403" i="3" s="1" a="1"/>
  <c r="P7403" i="3" s="1"/>
  <c r="L5405" i="3"/>
  <c r="L6878" i="3"/>
  <c r="L8053" i="3"/>
  <c r="P8053" i="3" s="1" a="1"/>
  <c r="P8053" i="3" s="1"/>
  <c r="L4920" i="3"/>
  <c r="L6251" i="3"/>
  <c r="L6627" i="3"/>
  <c r="L7043" i="3"/>
  <c r="P7043" i="3" s="1" a="1"/>
  <c r="P7043" i="3" s="1"/>
  <c r="L9736" i="3"/>
  <c r="P9736" i="3" s="1" a="1"/>
  <c r="P9736" i="3" s="1"/>
  <c r="L9513" i="3"/>
  <c r="P9513" i="3" s="1" a="1"/>
  <c r="P9513" i="3" s="1"/>
  <c r="L6930" i="3"/>
  <c r="P6930" i="3" s="1" a="1"/>
  <c r="P6930" i="3" s="1"/>
  <c r="L5671" i="3"/>
  <c r="L5286" i="3"/>
  <c r="L7390" i="3"/>
  <c r="P7390" i="3" s="1" a="1"/>
  <c r="P7390" i="3" s="1"/>
  <c r="L5497" i="3"/>
  <c r="L8699" i="3"/>
  <c r="P8699" i="3" s="1" a="1"/>
  <c r="P8699" i="3" s="1"/>
  <c r="L8630" i="3"/>
  <c r="P8630" i="3" s="1" a="1"/>
  <c r="P8630" i="3" s="1"/>
  <c r="L6160" i="3"/>
  <c r="L6797" i="3"/>
  <c r="P6797" i="3" s="1" a="1"/>
  <c r="P6797" i="3" s="1"/>
  <c r="L6910" i="3"/>
  <c r="L7423" i="3"/>
  <c r="P7423" i="3" s="1" a="1"/>
  <c r="P7423" i="3" s="1"/>
  <c r="L7612" i="3"/>
  <c r="P7612" i="3" s="1" a="1"/>
  <c r="P7612" i="3" s="1"/>
  <c r="L6795" i="3"/>
  <c r="L8273" i="3"/>
  <c r="P8273" i="3" s="1" a="1"/>
  <c r="P8273" i="3" s="1"/>
  <c r="L5371" i="3"/>
  <c r="L8449" i="3"/>
  <c r="P8449" i="3" s="1" a="1"/>
  <c r="P8449" i="3" s="1"/>
  <c r="L7613" i="3"/>
  <c r="P7613" i="3" s="1" a="1"/>
  <c r="P7613" i="3" s="1"/>
  <c r="L9853" i="3"/>
  <c r="P9853" i="3" s="1" a="1"/>
  <c r="P9853" i="3" s="1"/>
  <c r="L7859" i="3"/>
  <c r="P7859" i="3" s="1" a="1"/>
  <c r="P7859" i="3" s="1"/>
  <c r="L8595" i="3"/>
  <c r="P8595" i="3" s="1" a="1"/>
  <c r="P8595" i="3" s="1"/>
  <c r="L5246" i="3"/>
  <c r="L7406" i="3"/>
  <c r="P7406" i="3" s="1" a="1"/>
  <c r="P7406" i="3" s="1"/>
  <c r="L5177" i="3"/>
  <c r="L8479" i="3"/>
  <c r="P8479" i="3" s="1" a="1"/>
  <c r="P8479" i="3" s="1"/>
  <c r="L7956" i="3"/>
  <c r="P7956" i="3" s="1" a="1"/>
  <c r="P7956" i="3" s="1"/>
  <c r="L5265" i="3"/>
  <c r="L7595" i="3"/>
  <c r="P7595" i="3" s="1" a="1"/>
  <c r="P7595" i="3" s="1"/>
  <c r="L6982" i="3"/>
  <c r="L5035" i="3"/>
  <c r="P5035" i="3" s="1" a="1"/>
  <c r="P5035" i="3" s="1"/>
  <c r="L5739" i="3"/>
  <c r="L7842" i="3"/>
  <c r="P7842" i="3" s="1" a="1"/>
  <c r="P7842" i="3" s="1"/>
  <c r="L8862" i="3"/>
  <c r="P8862" i="3" s="1" a="1"/>
  <c r="P8862" i="3" s="1"/>
  <c r="L8076" i="3"/>
  <c r="P8076" i="3" s="1" a="1"/>
  <c r="P8076" i="3" s="1"/>
  <c r="L7216" i="3"/>
  <c r="P7216" i="3" s="1" a="1"/>
  <c r="P7216" i="3" s="1"/>
  <c r="L6767" i="3"/>
  <c r="L7303" i="3"/>
  <c r="P7303" i="3" s="1" a="1"/>
  <c r="P7303" i="3" s="1"/>
  <c r="L8898" i="3"/>
  <c r="P8898" i="3" s="1" a="1"/>
  <c r="P8898" i="3" s="1"/>
  <c r="L7025" i="3"/>
  <c r="L9123" i="3"/>
  <c r="P9123" i="3" s="1" a="1"/>
  <c r="P9123" i="3" s="1"/>
  <c r="L5011" i="3"/>
  <c r="P5011" i="3" s="1" a="1"/>
  <c r="P5011" i="3" s="1"/>
  <c r="L6239" i="3"/>
  <c r="L5524" i="3"/>
  <c r="L7455" i="3"/>
  <c r="P7455" i="3" s="1" a="1"/>
  <c r="P7455" i="3" s="1"/>
  <c r="L8233" i="3"/>
  <c r="P8233" i="3" s="1" a="1"/>
  <c r="P8233" i="3" s="1"/>
  <c r="L5827" i="3"/>
  <c r="L6450" i="3"/>
  <c r="L9026" i="3"/>
  <c r="P9026" i="3" s="1" a="1"/>
  <c r="P9026" i="3" s="1"/>
  <c r="L4905" i="3"/>
  <c r="L6014" i="3"/>
  <c r="L7766" i="3"/>
  <c r="P7766" i="3" s="1" a="1"/>
  <c r="P7766" i="3" s="1"/>
  <c r="L7517" i="3"/>
  <c r="P7517" i="3" s="1" a="1"/>
  <c r="P7517" i="3" s="1"/>
  <c r="L6416" i="3"/>
  <c r="L5227" i="3"/>
  <c r="L9134" i="3"/>
  <c r="P9134" i="3" s="1" a="1"/>
  <c r="P9134" i="3" s="1"/>
  <c r="L9100" i="3"/>
  <c r="P9100" i="3" s="1" a="1"/>
  <c r="P9100" i="3" s="1"/>
  <c r="L8999" i="3"/>
  <c r="P8999" i="3" s="1" a="1"/>
  <c r="P8999" i="3" s="1"/>
  <c r="L9539" i="3"/>
  <c r="P9539" i="3" s="1" a="1"/>
  <c r="P9539" i="3" s="1"/>
  <c r="L7684" i="3"/>
  <c r="P7684" i="3" s="1" a="1"/>
  <c r="P7684" i="3" s="1"/>
  <c r="L6384" i="3"/>
  <c r="L6660" i="3"/>
  <c r="L5938" i="3"/>
  <c r="L6364" i="3"/>
  <c r="L7208" i="3"/>
  <c r="P7208" i="3" s="1" a="1"/>
  <c r="P7208" i="3" s="1"/>
  <c r="L7458" i="3"/>
  <c r="P7458" i="3" s="1" a="1"/>
  <c r="P7458" i="3" s="1"/>
  <c r="L9756" i="3"/>
  <c r="P9756" i="3" s="1" a="1"/>
  <c r="P9756" i="3" s="1"/>
  <c r="L7620" i="3"/>
  <c r="P7620" i="3" s="1" a="1"/>
  <c r="P7620" i="3" s="1"/>
  <c r="L5098" i="3"/>
  <c r="L8914" i="3"/>
  <c r="P8914" i="3" s="1" a="1"/>
  <c r="P8914" i="3" s="1"/>
  <c r="L8513" i="3"/>
  <c r="P8513" i="3" s="1" a="1"/>
  <c r="P8513" i="3" s="1"/>
  <c r="L8549" i="3"/>
  <c r="P8549" i="3" s="1" a="1"/>
  <c r="P8549" i="3" s="1"/>
  <c r="L6345" i="3"/>
  <c r="L7593" i="3"/>
  <c r="P7593" i="3" s="1" a="1"/>
  <c r="P7593" i="3" s="1"/>
  <c r="L6082" i="3"/>
  <c r="L5031" i="3"/>
  <c r="P5031" i="3" s="1" a="1"/>
  <c r="P5031" i="3" s="1"/>
  <c r="L4981" i="3"/>
  <c r="P4981" i="3" s="1" a="1"/>
  <c r="P4981" i="3" s="1"/>
  <c r="L9635" i="3"/>
  <c r="P9635" i="3" s="1" a="1"/>
  <c r="P9635" i="3" s="1"/>
  <c r="L6190" i="3"/>
  <c r="L7312" i="3"/>
  <c r="P7312" i="3" s="1" a="1"/>
  <c r="P7312" i="3" s="1"/>
  <c r="L5785" i="3"/>
  <c r="L5335" i="3"/>
  <c r="L6415" i="3"/>
  <c r="L9223" i="3"/>
  <c r="P9223" i="3" s="1" a="1"/>
  <c r="P9223" i="3" s="1"/>
  <c r="L6100" i="3"/>
  <c r="L9111" i="3"/>
  <c r="P9111" i="3" s="1" a="1"/>
  <c r="P9111" i="3" s="1"/>
  <c r="L8860" i="3"/>
  <c r="P8860" i="3" s="1" a="1"/>
  <c r="P8860" i="3" s="1"/>
  <c r="L7347" i="3"/>
  <c r="P7347" i="3" s="1" a="1"/>
  <c r="P7347" i="3" s="1"/>
  <c r="L9447" i="3"/>
  <c r="P9447" i="3" s="1" a="1"/>
  <c r="P9447" i="3" s="1"/>
  <c r="L8032" i="3"/>
  <c r="P8032" i="3" s="1" a="1"/>
  <c r="P8032" i="3" s="1"/>
  <c r="L5073" i="3"/>
  <c r="P5073" i="3" s="1" a="1"/>
  <c r="P5073" i="3" s="1"/>
  <c r="L5907" i="3"/>
  <c r="L7225" i="3"/>
  <c r="P7225" i="3" s="1" a="1"/>
  <c r="P7225" i="3" s="1"/>
  <c r="L8920" i="3"/>
  <c r="P8920" i="3" s="1" a="1"/>
  <c r="P8920" i="3" s="1"/>
  <c r="L9508" i="3"/>
  <c r="P9508" i="3" s="1" a="1"/>
  <c r="P9508" i="3" s="1"/>
  <c r="L8814" i="3"/>
  <c r="P8814" i="3" s="1" a="1"/>
  <c r="P8814" i="3" s="1"/>
  <c r="L7281" i="3"/>
  <c r="P7281" i="3" s="1" a="1"/>
  <c r="P7281" i="3" s="1"/>
  <c r="L6602" i="3"/>
  <c r="L5985" i="3"/>
  <c r="L8970" i="3"/>
  <c r="P8970" i="3" s="1" a="1"/>
  <c r="P8970" i="3" s="1"/>
  <c r="L7734" i="3"/>
  <c r="P7734" i="3" s="1" a="1"/>
  <c r="P7734" i="3" s="1"/>
  <c r="L9007" i="3"/>
  <c r="P9007" i="3" s="1" a="1"/>
  <c r="P9007" i="3" s="1"/>
  <c r="L5014" i="3"/>
  <c r="L7626" i="3"/>
  <c r="P7626" i="3" s="1" a="1"/>
  <c r="P7626" i="3" s="1"/>
  <c r="L9596" i="3"/>
  <c r="P9596" i="3" s="1" a="1"/>
  <c r="P9596" i="3" s="1"/>
  <c r="L6968" i="3"/>
  <c r="L9154" i="3"/>
  <c r="P9154" i="3" s="1" a="1"/>
  <c r="P9154" i="3" s="1"/>
  <c r="L5198" i="3"/>
  <c r="L6983" i="3"/>
  <c r="L9269" i="3"/>
  <c r="P9269" i="3" s="1" a="1"/>
  <c r="P9269" i="3" s="1"/>
  <c r="L9034" i="3"/>
  <c r="P9034" i="3" s="1" a="1"/>
  <c r="P9034" i="3" s="1"/>
  <c r="L9634" i="3"/>
  <c r="P9634" i="3" s="1" a="1"/>
  <c r="P9634" i="3" s="1"/>
  <c r="L8461" i="3"/>
  <c r="P8461" i="3" s="1" a="1"/>
  <c r="P8461" i="3" s="1"/>
  <c r="L6046" i="3"/>
  <c r="L5830" i="3"/>
  <c r="L6587" i="3"/>
  <c r="L9405" i="3"/>
  <c r="P9405" i="3" s="1" a="1"/>
  <c r="P9405" i="3" s="1"/>
  <c r="L8042" i="3"/>
  <c r="P8042" i="3" s="1" a="1"/>
  <c r="P8042" i="3" s="1"/>
  <c r="L5271" i="3"/>
  <c r="L7611" i="3"/>
  <c r="P7611" i="3" s="1" a="1"/>
  <c r="P7611" i="3" s="1"/>
  <c r="L6083" i="3"/>
  <c r="L8437" i="3"/>
  <c r="P8437" i="3" s="1" a="1"/>
  <c r="P8437" i="3" s="1"/>
  <c r="L7592" i="3"/>
  <c r="P7592" i="3" s="1" a="1"/>
  <c r="P7592" i="3" s="1"/>
  <c r="L5625" i="3"/>
  <c r="L6029" i="3"/>
  <c r="L8453" i="3"/>
  <c r="P8453" i="3" s="1" a="1"/>
  <c r="P8453" i="3" s="1"/>
  <c r="L6681" i="3"/>
  <c r="L9971" i="3"/>
  <c r="P9971" i="3" s="1" a="1"/>
  <c r="P9971" i="3" s="1"/>
  <c r="L5728" i="3"/>
  <c r="L7469" i="3"/>
  <c r="P7469" i="3" s="1" a="1"/>
  <c r="P7469" i="3" s="1"/>
  <c r="L5805" i="3"/>
  <c r="L6563" i="3"/>
  <c r="L5937" i="3"/>
  <c r="L4943" i="3"/>
  <c r="L7604" i="3"/>
  <c r="P7604" i="3" s="1" a="1"/>
  <c r="P7604" i="3" s="1"/>
  <c r="L6923" i="3"/>
  <c r="P6923" i="3" s="1" a="1"/>
  <c r="P6923" i="3" s="1"/>
  <c r="L5596" i="3"/>
  <c r="L5632" i="3"/>
  <c r="L7364" i="3"/>
  <c r="P7364" i="3" s="1" a="1"/>
  <c r="P7364" i="3" s="1"/>
  <c r="L4864" i="3"/>
  <c r="L6815" i="3"/>
  <c r="P6815" i="3" s="1" a="1"/>
  <c r="P6815" i="3" s="1"/>
  <c r="L9140" i="3"/>
  <c r="P9140" i="3" s="1" a="1"/>
  <c r="P9140" i="3" s="1"/>
  <c r="L9438" i="3"/>
  <c r="P9438" i="3" s="1" a="1"/>
  <c r="P9438" i="3" s="1"/>
  <c r="L7813" i="3"/>
  <c r="P7813" i="3" s="1" a="1"/>
  <c r="P7813" i="3" s="1"/>
  <c r="L5165" i="3"/>
  <c r="L8963" i="3"/>
  <c r="P8963" i="3" s="1" a="1"/>
  <c r="P8963" i="3" s="1"/>
  <c r="L8288" i="3"/>
  <c r="P8288" i="3" s="1" a="1"/>
  <c r="P8288" i="3" s="1"/>
  <c r="L7171" i="3"/>
  <c r="P7171" i="3" s="1" a="1"/>
  <c r="P7171" i="3" s="1"/>
  <c r="L6757" i="3"/>
  <c r="L9427" i="3"/>
  <c r="P9427" i="3" s="1" a="1"/>
  <c r="P9427" i="3" s="1"/>
  <c r="L9567" i="3"/>
  <c r="P9567" i="3" s="1" a="1"/>
  <c r="P9567" i="3" s="1"/>
  <c r="L8690" i="3"/>
  <c r="P8690" i="3" s="1" a="1"/>
  <c r="P8690" i="3" s="1"/>
  <c r="L7667" i="3"/>
  <c r="P7667" i="3" s="1" a="1"/>
  <c r="P7667" i="3" s="1"/>
  <c r="L8403" i="3"/>
  <c r="P8403" i="3" s="1" a="1"/>
  <c r="P8403" i="3" s="1"/>
  <c r="L7388" i="3"/>
  <c r="P7388" i="3" s="1" a="1"/>
  <c r="P7388" i="3" s="1"/>
  <c r="L5034" i="3"/>
  <c r="P5034" i="3" s="1" a="1"/>
  <c r="P5034" i="3" s="1"/>
  <c r="L6144" i="3"/>
  <c r="L6630" i="3"/>
  <c r="L3094" i="3"/>
  <c r="L4927" i="3"/>
  <c r="P4927" i="3" s="1" a="1"/>
  <c r="P4927" i="3" s="1"/>
  <c r="L8091" i="3"/>
  <c r="P8091" i="3" s="1" a="1"/>
  <c r="P8091" i="3" s="1"/>
  <c r="L5367" i="3"/>
  <c r="L8640" i="3"/>
  <c r="P8640" i="3" s="1" a="1"/>
  <c r="P8640" i="3" s="1"/>
  <c r="L6420" i="3"/>
  <c r="L4961" i="3"/>
  <c r="P4961" i="3" s="1" a="1"/>
  <c r="P4961" i="3" s="1"/>
  <c r="L7332" i="3"/>
  <c r="P7332" i="3" s="1" a="1"/>
  <c r="P7332" i="3" s="1"/>
  <c r="L9323" i="3"/>
  <c r="P9323" i="3" s="1" a="1"/>
  <c r="P9323" i="3" s="1"/>
  <c r="L5633" i="3"/>
  <c r="L9163" i="3"/>
  <c r="P9163" i="3" s="1" a="1"/>
  <c r="P9163" i="3" s="1"/>
  <c r="L7091" i="3"/>
  <c r="P7091" i="3" s="1" a="1"/>
  <c r="P7091" i="3" s="1"/>
  <c r="L9842" i="3"/>
  <c r="P9842" i="3" s="1" a="1"/>
  <c r="P9842" i="3" s="1"/>
  <c r="L6136" i="3"/>
  <c r="L6196" i="3"/>
  <c r="L7569" i="3"/>
  <c r="P7569" i="3" s="1" a="1"/>
  <c r="P7569" i="3" s="1"/>
  <c r="L5992" i="3"/>
  <c r="L5435" i="3"/>
  <c r="L9481" i="3"/>
  <c r="P9481" i="3" s="1" a="1"/>
  <c r="P9481" i="3" s="1"/>
  <c r="L6388" i="3"/>
  <c r="L6877" i="3"/>
  <c r="L9937" i="3"/>
  <c r="P9937" i="3" s="1" a="1"/>
  <c r="P9937" i="3" s="1"/>
  <c r="L9974" i="3"/>
  <c r="P9974" i="3" s="1" a="1"/>
  <c r="P9974" i="3" s="1"/>
  <c r="L8329" i="3"/>
  <c r="P8329" i="3" s="1" a="1"/>
  <c r="P8329" i="3" s="1"/>
  <c r="L9011" i="3"/>
  <c r="P9011" i="3" s="1" a="1"/>
  <c r="P9011" i="3" s="1"/>
  <c r="L6989" i="3"/>
  <c r="L9187" i="3"/>
  <c r="P9187" i="3" s="1" a="1"/>
  <c r="P9187" i="3" s="1"/>
  <c r="L6507" i="3"/>
  <c r="L8017" i="3"/>
  <c r="P8017" i="3" s="1" a="1"/>
  <c r="P8017" i="3" s="1"/>
  <c r="L6202" i="3"/>
  <c r="L9168" i="3"/>
  <c r="P9168" i="3" s="1" a="1"/>
  <c r="P9168" i="3" s="1"/>
  <c r="L8720" i="3"/>
  <c r="P8720" i="3" s="1" a="1"/>
  <c r="P8720" i="3" s="1"/>
  <c r="L8991" i="3"/>
  <c r="P8991" i="3" s="1" a="1"/>
  <c r="P8991" i="3" s="1"/>
  <c r="L6697" i="3"/>
  <c r="L5548" i="3"/>
  <c r="L5071" i="3"/>
  <c r="L6853" i="3"/>
  <c r="L7386" i="3"/>
  <c r="P7386" i="3" s="1" a="1"/>
  <c r="P7386" i="3" s="1"/>
  <c r="L5069" i="3"/>
  <c r="L9727" i="3"/>
  <c r="P9727" i="3" s="1" a="1"/>
  <c r="P9727" i="3" s="1"/>
  <c r="L5337" i="3"/>
  <c r="L9067" i="3"/>
  <c r="P9067" i="3" s="1" a="1"/>
  <c r="P9067" i="3" s="1"/>
  <c r="L8550" i="3"/>
  <c r="P8550" i="3" s="1" a="1"/>
  <c r="P8550" i="3" s="1"/>
  <c r="L9104" i="3"/>
  <c r="P9104" i="3" s="1" a="1"/>
  <c r="P9104" i="3" s="1"/>
  <c r="L9500" i="3"/>
  <c r="P9500" i="3" s="1" a="1"/>
  <c r="P9500" i="3" s="1"/>
  <c r="L8953" i="3"/>
  <c r="P8953" i="3" s="1" a="1"/>
  <c r="P8953" i="3" s="1"/>
  <c r="L8554" i="3"/>
  <c r="P8554" i="3" s="1" a="1"/>
  <c r="P8554" i="3" s="1"/>
  <c r="L6152" i="3"/>
  <c r="L8866" i="3"/>
  <c r="P8866" i="3" s="1" a="1"/>
  <c r="P8866" i="3" s="1"/>
  <c r="L8708" i="3"/>
  <c r="P8708" i="3" s="1" a="1"/>
  <c r="P8708" i="3" s="1"/>
  <c r="L9237" i="3"/>
  <c r="P9237" i="3" s="1" a="1"/>
  <c r="P9237" i="3" s="1"/>
  <c r="L7456" i="3"/>
  <c r="P7456" i="3" s="1" a="1"/>
  <c r="P7456" i="3" s="1"/>
  <c r="L9084" i="3"/>
  <c r="P9084" i="3" s="1" a="1"/>
  <c r="P9084" i="3" s="1"/>
  <c r="L6872" i="3"/>
  <c r="L9950" i="3"/>
  <c r="P9950" i="3" s="1" a="1"/>
  <c r="P9950" i="3" s="1"/>
  <c r="L6058" i="3"/>
  <c r="L5277" i="3"/>
  <c r="L8775" i="3"/>
  <c r="P8775" i="3" s="1" a="1"/>
  <c r="P8775" i="3" s="1"/>
  <c r="L7394" i="3"/>
  <c r="P7394" i="3" s="1" a="1"/>
  <c r="P7394" i="3" s="1"/>
  <c r="L6825" i="3"/>
  <c r="L8034" i="3"/>
  <c r="P8034" i="3" s="1" a="1"/>
  <c r="P8034" i="3" s="1"/>
  <c r="L9585" i="3"/>
  <c r="P9585" i="3" s="1" a="1"/>
  <c r="P9585" i="3" s="1"/>
  <c r="L7810" i="3"/>
  <c r="P7810" i="3" s="1" a="1"/>
  <c r="P7810" i="3" s="1"/>
  <c r="L7857" i="3"/>
  <c r="P7857" i="3" s="1" a="1"/>
  <c r="P7857" i="3" s="1"/>
  <c r="L4953" i="3"/>
  <c r="L8611" i="3"/>
  <c r="P8611" i="3" s="1" a="1"/>
  <c r="P8611" i="3" s="1"/>
  <c r="L8826" i="3"/>
  <c r="P8826" i="3" s="1" a="1"/>
  <c r="P8826" i="3" s="1"/>
  <c r="L9324" i="3"/>
  <c r="P9324" i="3" s="1" a="1"/>
  <c r="P9324" i="3" s="1"/>
  <c r="L8624" i="3"/>
  <c r="P8624" i="3" s="1" a="1"/>
  <c r="P8624" i="3" s="1"/>
  <c r="L6092" i="3"/>
  <c r="L6257" i="3"/>
  <c r="L8349" i="3"/>
  <c r="P8349" i="3" s="1" a="1"/>
  <c r="P8349" i="3" s="1"/>
  <c r="L6906" i="3"/>
  <c r="L7932" i="3"/>
  <c r="P7932" i="3" s="1" a="1"/>
  <c r="P7932" i="3" s="1"/>
  <c r="L5866" i="3"/>
  <c r="L5869" i="3"/>
  <c r="L5576" i="3"/>
  <c r="L8768" i="3"/>
  <c r="P8768" i="3" s="1" a="1"/>
  <c r="P8768" i="3" s="1"/>
  <c r="L7982" i="3"/>
  <c r="P7982" i="3" s="1" a="1"/>
  <c r="P7982" i="3" s="1"/>
  <c r="L5527" i="3"/>
  <c r="L8444" i="3"/>
  <c r="P8444" i="3" s="1" a="1"/>
  <c r="P8444" i="3" s="1"/>
  <c r="L7940" i="3"/>
  <c r="P7940" i="3" s="1" a="1"/>
  <c r="P7940" i="3" s="1"/>
  <c r="L7035" i="3"/>
  <c r="P7035" i="3" s="1" a="1"/>
  <c r="P7035" i="3" s="1"/>
  <c r="L7769" i="3"/>
  <c r="P7769" i="3" s="1" a="1"/>
  <c r="P7769" i="3" s="1"/>
  <c r="L6561" i="3"/>
  <c r="L5401" i="3"/>
  <c r="L7719" i="3"/>
  <c r="P7719" i="3" s="1" a="1"/>
  <c r="P7719" i="3" s="1"/>
  <c r="L7370" i="3"/>
  <c r="P7370" i="3" s="1" a="1"/>
  <c r="P7370" i="3" s="1"/>
  <c r="L5060" i="3"/>
  <c r="L9346" i="3"/>
  <c r="P9346" i="3" s="1" a="1"/>
  <c r="P9346" i="3" s="1"/>
  <c r="L6261" i="3"/>
  <c r="L8254" i="3"/>
  <c r="P8254" i="3" s="1" a="1"/>
  <c r="P8254" i="3" s="1"/>
  <c r="L7890" i="3"/>
  <c r="P7890" i="3" s="1" a="1"/>
  <c r="P7890" i="3" s="1"/>
  <c r="L5817" i="3"/>
  <c r="L8465" i="3"/>
  <c r="P8465" i="3" s="1" a="1"/>
  <c r="P8465" i="3" s="1"/>
  <c r="L9746" i="3"/>
  <c r="P9746" i="3" s="1" a="1"/>
  <c r="P9746" i="3" s="1"/>
  <c r="L8773" i="3"/>
  <c r="P8773" i="3" s="1" a="1"/>
  <c r="P8773" i="3" s="1"/>
  <c r="L9161" i="3"/>
  <c r="P9161" i="3" s="1" a="1"/>
  <c r="P9161" i="3" s="1"/>
  <c r="L8322" i="3"/>
  <c r="P8322" i="3" s="1" a="1"/>
  <c r="P8322" i="3" s="1"/>
  <c r="L5146" i="3"/>
  <c r="L5539" i="3"/>
  <c r="L7125" i="3"/>
  <c r="P7125" i="3" s="1" a="1"/>
  <c r="P7125" i="3" s="1"/>
  <c r="L9496" i="3"/>
  <c r="P9496" i="3" s="1" a="1"/>
  <c r="P9496" i="3" s="1"/>
  <c r="L7807" i="3"/>
  <c r="P7807" i="3" s="1" a="1"/>
  <c r="P7807" i="3" s="1"/>
  <c r="L7397" i="3"/>
  <c r="P7397" i="3" s="1" a="1"/>
  <c r="P7397" i="3" s="1"/>
  <c r="L4872" i="3"/>
  <c r="L8983" i="3"/>
  <c r="P8983" i="3" s="1" a="1"/>
  <c r="P8983" i="3" s="1"/>
  <c r="L5862" i="3"/>
  <c r="L8502" i="3"/>
  <c r="P8502" i="3" s="1" a="1"/>
  <c r="P8502" i="3" s="1"/>
  <c r="L9287" i="3"/>
  <c r="P9287" i="3" s="1" a="1"/>
  <c r="P9287" i="3" s="1"/>
  <c r="L5935" i="3"/>
  <c r="L7141" i="3"/>
  <c r="P7141" i="3" s="1" a="1"/>
  <c r="P7141" i="3" s="1"/>
  <c r="L9240" i="3"/>
  <c r="P9240" i="3" s="1" a="1"/>
  <c r="P9240" i="3" s="1"/>
  <c r="L7867" i="3"/>
  <c r="P7867" i="3" s="1" a="1"/>
  <c r="P7867" i="3" s="1"/>
  <c r="L5091" i="3"/>
  <c r="L6497" i="3"/>
  <c r="L4980" i="3"/>
  <c r="L9288" i="3"/>
  <c r="P9288" i="3" s="1" a="1"/>
  <c r="P9288" i="3" s="1"/>
  <c r="L7885" i="3"/>
  <c r="P7885" i="3" s="1" a="1"/>
  <c r="P7885" i="3" s="1"/>
  <c r="L7465" i="3"/>
  <c r="P7465" i="3" s="1" a="1"/>
  <c r="P7465" i="3" s="1"/>
  <c r="L5503" i="3"/>
  <c r="L5082" i="3"/>
  <c r="L8505" i="3"/>
  <c r="P8505" i="3" s="1" a="1"/>
  <c r="P8505" i="3" s="1"/>
  <c r="L5510" i="3"/>
  <c r="L8837" i="3"/>
  <c r="P8837" i="3" s="1" a="1"/>
  <c r="P8837" i="3" s="1"/>
  <c r="L6069" i="3"/>
  <c r="L8781" i="3"/>
  <c r="P8781" i="3" s="1" a="1"/>
  <c r="P8781" i="3" s="1"/>
  <c r="L7663" i="3"/>
  <c r="P7663" i="3" s="1" a="1"/>
  <c r="P7663" i="3" s="1"/>
  <c r="L8850" i="3"/>
  <c r="P8850" i="3" s="1" a="1"/>
  <c r="P8850" i="3" s="1"/>
  <c r="L6057" i="3"/>
  <c r="L7524" i="3"/>
  <c r="P7524" i="3" s="1" a="1"/>
  <c r="P7524" i="3" s="1"/>
  <c r="L6901" i="3"/>
  <c r="P6901" i="3" s="1" a="1"/>
  <c r="P6901" i="3" s="1"/>
  <c r="L9867" i="3"/>
  <c r="P9867" i="3" s="1" a="1"/>
  <c r="P9867" i="3" s="1"/>
  <c r="L9849" i="3"/>
  <c r="P9849" i="3" s="1" a="1"/>
  <c r="P9849" i="3" s="1"/>
  <c r="L6970" i="3"/>
  <c r="L5413" i="3"/>
  <c r="L4995" i="3"/>
  <c r="L7722" i="3"/>
  <c r="P7722" i="3" s="1" a="1"/>
  <c r="P7722" i="3" s="1"/>
  <c r="L9696" i="3"/>
  <c r="P9696" i="3" s="1" a="1"/>
  <c r="P9696" i="3" s="1"/>
  <c r="L7116" i="3"/>
  <c r="P7116" i="3" s="1" a="1"/>
  <c r="P7116" i="3" s="1"/>
  <c r="L8701" i="3"/>
  <c r="P8701" i="3" s="1" a="1"/>
  <c r="P8701" i="3" s="1"/>
  <c r="L5943" i="3"/>
  <c r="L6997" i="3"/>
  <c r="L9053" i="3"/>
  <c r="P9053" i="3" s="1" a="1"/>
  <c r="P9053" i="3" s="1"/>
  <c r="L5964" i="3"/>
  <c r="L6889" i="3"/>
  <c r="L4869" i="3"/>
  <c r="L5197" i="3"/>
  <c r="L8616" i="3"/>
  <c r="P8616" i="3" s="1" a="1"/>
  <c r="P8616" i="3" s="1"/>
  <c r="L8107" i="3"/>
  <c r="P8107" i="3" s="1" a="1"/>
  <c r="P8107" i="3" s="1"/>
  <c r="L6395" i="3"/>
  <c r="L6978" i="3"/>
  <c r="L6010" i="3"/>
  <c r="L9908" i="3"/>
  <c r="P9908" i="3" s="1" a="1"/>
  <c r="P9908" i="3" s="1"/>
  <c r="L9931" i="3"/>
  <c r="P9931" i="3" s="1" a="1"/>
  <c r="P9931" i="3" s="1"/>
  <c r="L9717" i="3"/>
  <c r="P9717" i="3" s="1" a="1"/>
  <c r="P9717" i="3" s="1"/>
  <c r="L6356" i="3"/>
  <c r="L8369" i="3"/>
  <c r="P8369" i="3" s="1" a="1"/>
  <c r="P8369" i="3" s="1"/>
  <c r="L7424" i="3"/>
  <c r="P7424" i="3" s="1" a="1"/>
  <c r="P7424" i="3" s="1"/>
  <c r="L8916" i="3"/>
  <c r="P8916" i="3" s="1" a="1"/>
  <c r="P8916" i="3" s="1"/>
  <c r="L9770" i="3"/>
  <c r="P9770" i="3" s="1" a="1"/>
  <c r="P9770" i="3" s="1"/>
  <c r="L8118" i="3"/>
  <c r="P8118" i="3" s="1" a="1"/>
  <c r="P8118" i="3" s="1"/>
  <c r="L7794" i="3"/>
  <c r="P7794" i="3" s="1" a="1"/>
  <c r="P7794" i="3" s="1"/>
  <c r="L7245" i="3"/>
  <c r="P7245" i="3" s="1" a="1"/>
  <c r="P7245" i="3" s="1"/>
  <c r="L5157" i="3"/>
  <c r="L6347" i="3"/>
  <c r="L5408" i="3"/>
  <c r="L4880" i="3"/>
  <c r="P4880" i="3" s="1" a="1"/>
  <c r="P4880" i="3" s="1"/>
  <c r="L6694" i="3"/>
  <c r="L7203" i="3"/>
  <c r="P7203" i="3" s="1" a="1"/>
  <c r="P7203" i="3" s="1"/>
  <c r="L6470" i="3"/>
  <c r="L8844" i="3"/>
  <c r="P8844" i="3" s="1" a="1"/>
  <c r="P8844" i="3" s="1"/>
  <c r="L7392" i="3"/>
  <c r="P7392" i="3" s="1" a="1"/>
  <c r="P7392" i="3" s="1"/>
  <c r="L8603" i="3"/>
  <c r="P8603" i="3" s="1" a="1"/>
  <c r="P8603" i="3" s="1"/>
  <c r="L9956" i="3"/>
  <c r="P9956" i="3" s="1" a="1"/>
  <c r="P9956" i="3" s="1"/>
  <c r="L7267" i="3"/>
  <c r="P7267" i="3" s="1" a="1"/>
  <c r="P7267" i="3" s="1"/>
  <c r="L5448" i="3"/>
  <c r="L5713" i="3"/>
  <c r="L8711" i="3"/>
  <c r="P8711" i="3" s="1" a="1"/>
  <c r="P8711" i="3" s="1"/>
  <c r="L6134" i="3"/>
  <c r="L5474" i="3"/>
  <c r="L5192" i="3"/>
  <c r="L5917" i="3"/>
  <c r="L7848" i="3"/>
  <c r="P7848" i="3" s="1" a="1"/>
  <c r="P7848" i="3" s="1"/>
  <c r="L9215" i="3"/>
  <c r="P9215" i="3" s="1" a="1"/>
  <c r="P9215" i="3" s="1"/>
  <c r="L9468" i="3"/>
  <c r="P9468" i="3" s="1" a="1"/>
  <c r="P9468" i="3" s="1"/>
  <c r="L7923" i="3"/>
  <c r="P7923" i="3" s="1" a="1"/>
  <c r="P7923" i="3" s="1"/>
  <c r="L5475" i="3"/>
  <c r="L7259" i="3"/>
  <c r="P7259" i="3" s="1" a="1"/>
  <c r="P7259" i="3" s="1"/>
  <c r="L7313" i="3"/>
  <c r="P7313" i="3" s="1" a="1"/>
  <c r="P7313" i="3" s="1"/>
  <c r="L7361" i="3"/>
  <c r="P7361" i="3" s="1" a="1"/>
  <c r="P7361" i="3" s="1"/>
  <c r="L9997" i="3"/>
  <c r="P9997" i="3" s="1" a="1"/>
  <c r="P9997" i="3" s="1"/>
  <c r="L9464" i="3"/>
  <c r="P9464" i="3" s="1" a="1"/>
  <c r="P9464" i="3" s="1"/>
  <c r="L5777" i="3"/>
  <c r="L6498" i="3"/>
  <c r="L7190" i="3"/>
  <c r="P7190" i="3" s="1" a="1"/>
  <c r="P7190" i="3" s="1"/>
  <c r="L5442" i="3"/>
  <c r="L6366" i="3"/>
  <c r="L6964" i="3"/>
  <c r="L7344" i="3"/>
  <c r="P7344" i="3" s="1" a="1"/>
  <c r="P7344" i="3" s="1"/>
  <c r="L5699" i="3"/>
  <c r="L9312" i="3"/>
  <c r="P9312" i="3" s="1" a="1"/>
  <c r="P9312" i="3" s="1"/>
  <c r="L7832" i="3"/>
  <c r="P7832" i="3" s="1" a="1"/>
  <c r="P7832" i="3" s="1"/>
  <c r="L8252" i="3"/>
  <c r="P8252" i="3" s="1" a="1"/>
  <c r="P8252" i="3" s="1"/>
  <c r="L7130" i="3"/>
  <c r="P7130" i="3" s="1" a="1"/>
  <c r="P7130" i="3" s="1"/>
  <c r="L5163" i="3"/>
  <c r="L8855" i="3"/>
  <c r="P8855" i="3" s="1" a="1"/>
  <c r="P8855" i="3" s="1"/>
  <c r="L5653" i="3"/>
  <c r="L7668" i="3"/>
  <c r="P7668" i="3" s="1" a="1"/>
  <c r="P7668" i="3" s="1"/>
  <c r="L9178" i="3"/>
  <c r="P9178" i="3" s="1" a="1"/>
  <c r="P9178" i="3" s="1"/>
  <c r="L5568" i="3"/>
  <c r="L5424" i="3"/>
  <c r="L6031" i="3"/>
  <c r="L5922" i="3"/>
  <c r="L5560" i="3"/>
  <c r="L5487" i="3"/>
  <c r="L5614" i="3"/>
  <c r="L9743" i="3"/>
  <c r="P9743" i="3" s="1" a="1"/>
  <c r="P9743" i="3" s="1"/>
  <c r="L5194" i="3"/>
  <c r="L9981" i="3"/>
  <c r="P9981" i="3" s="1" a="1"/>
  <c r="P9981" i="3" s="1"/>
  <c r="L7756" i="3"/>
  <c r="P7756" i="3" s="1" a="1"/>
  <c r="P7756" i="3" s="1"/>
  <c r="L5431" i="3"/>
  <c r="L6157" i="3"/>
  <c r="L5427" i="3"/>
  <c r="L6405" i="3"/>
  <c r="L9025" i="3"/>
  <c r="P9025" i="3" s="1" a="1"/>
  <c r="P9025" i="3" s="1"/>
  <c r="L9488" i="3"/>
  <c r="P9488" i="3" s="1" a="1"/>
  <c r="P9488" i="3" s="1"/>
  <c r="L7944" i="3"/>
  <c r="P7944" i="3" s="1" a="1"/>
  <c r="P7944" i="3" s="1"/>
  <c r="L5379" i="3"/>
  <c r="L8577" i="3"/>
  <c r="P8577" i="3" s="1" a="1"/>
  <c r="P8577" i="3" s="1"/>
  <c r="L7682" i="3"/>
  <c r="P7682" i="3" s="1" a="1"/>
  <c r="P7682" i="3" s="1"/>
  <c r="L6829" i="3"/>
  <c r="L9135" i="3"/>
  <c r="P9135" i="3" s="1" a="1"/>
  <c r="P9135" i="3" s="1"/>
  <c r="L9968" i="3"/>
  <c r="P9968" i="3" s="1" a="1"/>
  <c r="P9968" i="3" s="1"/>
  <c r="L6626" i="3"/>
  <c r="L7131" i="3"/>
  <c r="P7131" i="3" s="1" a="1"/>
  <c r="P7131" i="3" s="1"/>
  <c r="L6325" i="3"/>
  <c r="L9656" i="3"/>
  <c r="P9656" i="3" s="1" a="1"/>
  <c r="P9656" i="3" s="1"/>
  <c r="L7326" i="3"/>
  <c r="P7326" i="3" s="1" a="1"/>
  <c r="P7326" i="3" s="1"/>
  <c r="L5049" i="3"/>
  <c r="L5182" i="3"/>
  <c r="L6700" i="3"/>
  <c r="L5961" i="3"/>
  <c r="L8626" i="3"/>
  <c r="P8626" i="3" s="1" a="1"/>
  <c r="P8626" i="3" s="1"/>
  <c r="L9482" i="3"/>
  <c r="P9482" i="3" s="1" a="1"/>
  <c r="P9482" i="3" s="1"/>
  <c r="L8226" i="3"/>
  <c r="P8226" i="3" s="1" a="1"/>
  <c r="P8226" i="3" s="1"/>
  <c r="L7817" i="3"/>
  <c r="P7817" i="3" s="1" a="1"/>
  <c r="P7817" i="3" s="1"/>
  <c r="L7703" i="3"/>
  <c r="P7703" i="3" s="1" a="1"/>
  <c r="P7703" i="3" s="1"/>
  <c r="L5640" i="3"/>
  <c r="L4891" i="3"/>
  <c r="P4891" i="3" s="1" a="1"/>
  <c r="P4891" i="3" s="1"/>
  <c r="L8452" i="3"/>
  <c r="P8452" i="3" s="1" a="1"/>
  <c r="P8452" i="3" s="1"/>
  <c r="L5328" i="3"/>
  <c r="L6811" i="3"/>
  <c r="P6811" i="3" s="1" a="1"/>
  <c r="P6811" i="3" s="1"/>
  <c r="L9858" i="3"/>
  <c r="P9858" i="3" s="1" a="1"/>
  <c r="P9858" i="3" s="1"/>
  <c r="L8565" i="3"/>
  <c r="P8565" i="3" s="1" a="1"/>
  <c r="P8565" i="3" s="1"/>
  <c r="L5717" i="3"/>
  <c r="L5664" i="3"/>
  <c r="L9255" i="3"/>
  <c r="P9255" i="3" s="1" a="1"/>
  <c r="P9255" i="3" s="1"/>
  <c r="L5710" i="3"/>
  <c r="L6108" i="3"/>
  <c r="L7655" i="3"/>
  <c r="P7655" i="3" s="1" a="1"/>
  <c r="P7655" i="3" s="1"/>
  <c r="L7018" i="3"/>
  <c r="L9027" i="3"/>
  <c r="P9027" i="3" s="1" a="1"/>
  <c r="P9027" i="3" s="1"/>
  <c r="L7615" i="3"/>
  <c r="P7615" i="3" s="1" a="1"/>
  <c r="P7615" i="3" s="1"/>
  <c r="L6649" i="3"/>
  <c r="L9090" i="3"/>
  <c r="P9090" i="3" s="1" a="1"/>
  <c r="P9090" i="3" s="1"/>
  <c r="L6779" i="3"/>
  <c r="L7699" i="3"/>
  <c r="P7699" i="3" s="1" a="1"/>
  <c r="P7699" i="3" s="1"/>
  <c r="L8416" i="3"/>
  <c r="P8416" i="3" s="1" a="1"/>
  <c r="P8416" i="3" s="1"/>
  <c r="L6799" i="3"/>
  <c r="L5186" i="3"/>
  <c r="L7905" i="3"/>
  <c r="P7905" i="3" s="1" a="1"/>
  <c r="P7905" i="3" s="1"/>
  <c r="L9716" i="3"/>
  <c r="P9716" i="3" s="1" a="1"/>
  <c r="P9716" i="3" s="1"/>
  <c r="L8247" i="3"/>
  <c r="P8247" i="3" s="1" a="1"/>
  <c r="P8247" i="3" s="1"/>
  <c r="L8417" i="3"/>
  <c r="P8417" i="3" s="1" a="1"/>
  <c r="P8417" i="3" s="1"/>
  <c r="L7249" i="3"/>
  <c r="P7249" i="3" s="1" a="1"/>
  <c r="P7249" i="3" s="1"/>
  <c r="L5078" i="3"/>
  <c r="P5078" i="3" s="1" a="1"/>
  <c r="P5078" i="3" s="1"/>
  <c r="L7291" i="3"/>
  <c r="P7291" i="3" s="1" a="1"/>
  <c r="P7291" i="3" s="1"/>
  <c r="L6026" i="3"/>
  <c r="L7702" i="3"/>
  <c r="P7702" i="3" s="1" a="1"/>
  <c r="P7702" i="3" s="1"/>
  <c r="L9605" i="3"/>
  <c r="P9605" i="3" s="1" a="1"/>
  <c r="P9605" i="3" s="1"/>
  <c r="L5533" i="3"/>
  <c r="L8393" i="3"/>
  <c r="P8393" i="3" s="1" a="1"/>
  <c r="P8393" i="3" s="1"/>
  <c r="L5794" i="3"/>
  <c r="L7976" i="3"/>
  <c r="P7976" i="3" s="1" a="1"/>
  <c r="P7976" i="3" s="1"/>
  <c r="L6680" i="3"/>
  <c r="L6104" i="3"/>
  <c r="L8439" i="3"/>
  <c r="P8439" i="3" s="1" a="1"/>
  <c r="P8439" i="3" s="1"/>
  <c r="L4950" i="3"/>
  <c r="L9414" i="3"/>
  <c r="P9414" i="3" s="1" a="1"/>
  <c r="P9414" i="3" s="1"/>
  <c r="L7178" i="3"/>
  <c r="P7178" i="3" s="1" a="1"/>
  <c r="P7178" i="3" s="1"/>
  <c r="L6519" i="3"/>
  <c r="L4854" i="3"/>
  <c r="L4949" i="3"/>
  <c r="L8587" i="3"/>
  <c r="P8587" i="3" s="1" a="1"/>
  <c r="P8587" i="3" s="1"/>
  <c r="L8077" i="3"/>
  <c r="P8077" i="3" s="1" a="1"/>
  <c r="P8077" i="3" s="1"/>
  <c r="L7647" i="3"/>
  <c r="P7647" i="3" s="1" a="1"/>
  <c r="P7647" i="3" s="1"/>
  <c r="L6760" i="3"/>
  <c r="L6522" i="3"/>
  <c r="L4850" i="3"/>
  <c r="P4850" i="3" s="1" a="1"/>
  <c r="P4850" i="3" s="1"/>
  <c r="L5126" i="3"/>
  <c r="L6708" i="3"/>
  <c r="L6817" i="3"/>
  <c r="L8163" i="3"/>
  <c r="P8163" i="3" s="1" a="1"/>
  <c r="P8163" i="3" s="1"/>
  <c r="L8877" i="3"/>
  <c r="P8877" i="3" s="1" a="1"/>
  <c r="P8877" i="3" s="1"/>
  <c r="L9327" i="3"/>
  <c r="P9327" i="3" s="1" a="1"/>
  <c r="P9327" i="3" s="1"/>
  <c r="L9303" i="3"/>
  <c r="P9303" i="3" s="1" a="1"/>
  <c r="P9303" i="3" s="1"/>
  <c r="L5744" i="3"/>
  <c r="L8011" i="3"/>
  <c r="P8011" i="3" s="1" a="1"/>
  <c r="P8011" i="3" s="1"/>
  <c r="L9694" i="3"/>
  <c r="P9694" i="3" s="1" a="1"/>
  <c r="P9694" i="3" s="1"/>
  <c r="L4934" i="3"/>
  <c r="P4934" i="3" s="1" a="1"/>
  <c r="P4934" i="3" s="1"/>
  <c r="L8997" i="3"/>
  <c r="P8997" i="3" s="1" a="1"/>
  <c r="P8997" i="3" s="1"/>
  <c r="L7170" i="3"/>
  <c r="P7170" i="3" s="1" a="1"/>
  <c r="P7170" i="3" s="1"/>
  <c r="L5359" i="3"/>
  <c r="L6174" i="3"/>
  <c r="L8043" i="3"/>
  <c r="P8043" i="3" s="1" a="1"/>
  <c r="P8043" i="3" s="1"/>
  <c r="L6071" i="3"/>
  <c r="L8293" i="3"/>
  <c r="P8293" i="3" s="1" a="1"/>
  <c r="P8293" i="3" s="1"/>
  <c r="L5383" i="3"/>
  <c r="L5979" i="3"/>
  <c r="L8922" i="3"/>
  <c r="P8922" i="3" s="1" a="1"/>
  <c r="P8922" i="3" s="1"/>
  <c r="L5852" i="3"/>
  <c r="L6282" i="3"/>
  <c r="L8694" i="3"/>
  <c r="P8694" i="3" s="1" a="1"/>
  <c r="P8694" i="3" s="1"/>
  <c r="L7109" i="3"/>
  <c r="P7109" i="3" s="1" a="1"/>
  <c r="P7109" i="3" s="1"/>
  <c r="L9865" i="3"/>
  <c r="P9865" i="3" s="1" a="1"/>
  <c r="P9865" i="3" s="1"/>
  <c r="L7521" i="3"/>
  <c r="P7521" i="3" s="1" a="1"/>
  <c r="P7521" i="3" s="1"/>
  <c r="L5067" i="3"/>
  <c r="L6194" i="3"/>
  <c r="L8542" i="3"/>
  <c r="P8542" i="3" s="1" a="1"/>
  <c r="P8542" i="3" s="1"/>
  <c r="L8533" i="3"/>
  <c r="P8533" i="3" s="1" a="1"/>
  <c r="P8533" i="3" s="1"/>
  <c r="L5081" i="3"/>
  <c r="P5081" i="3" s="1" a="1"/>
  <c r="P5081" i="3" s="1"/>
  <c r="L6307" i="3"/>
  <c r="L5545" i="3"/>
  <c r="L5842" i="3"/>
  <c r="L4924" i="3"/>
  <c r="L6125" i="3"/>
  <c r="L4956" i="3"/>
  <c r="P4956" i="3" s="1" a="1"/>
  <c r="P4956" i="3" s="1"/>
  <c r="L6346" i="3"/>
  <c r="L7369" i="3"/>
  <c r="P7369" i="3" s="1" a="1"/>
  <c r="P7369" i="3" s="1"/>
  <c r="L5729" i="3"/>
  <c r="L7621" i="3"/>
  <c r="P7621" i="3" s="1" a="1"/>
  <c r="P7621" i="3" s="1"/>
  <c r="L5299" i="3"/>
  <c r="L5151" i="3"/>
  <c r="L8442" i="3"/>
  <c r="P8442" i="3" s="1" a="1"/>
  <c r="P8442" i="3" s="1"/>
  <c r="L9739" i="3"/>
  <c r="P9739" i="3" s="1" a="1"/>
  <c r="P9739" i="3" s="1"/>
  <c r="L5324" i="3"/>
  <c r="L9538" i="3"/>
  <c r="P9538" i="3" s="1" a="1"/>
  <c r="P9538" i="3" s="1"/>
  <c r="L6457" i="3"/>
  <c r="L6770" i="3"/>
  <c r="P6770" i="3" s="1" a="1"/>
  <c r="P6770" i="3" s="1"/>
  <c r="L7795" i="3"/>
  <c r="P7795" i="3" s="1" a="1"/>
  <c r="P7795" i="3" s="1"/>
  <c r="L4974" i="3"/>
  <c r="P4974" i="3" s="1" a="1"/>
  <c r="P4974" i="3" s="1"/>
  <c r="L7061" i="3"/>
  <c r="P7061" i="3" s="1" a="1"/>
  <c r="P7061" i="3" s="1"/>
  <c r="L6028" i="3"/>
  <c r="L7767" i="3"/>
  <c r="P7767" i="3" s="1" a="1"/>
  <c r="P7767" i="3" s="1"/>
  <c r="L6437" i="3"/>
  <c r="L9190" i="3"/>
  <c r="P9190" i="3" s="1" a="1"/>
  <c r="P9190" i="3" s="1"/>
  <c r="L5267" i="3"/>
  <c r="L7016" i="3"/>
  <c r="L8178" i="3"/>
  <c r="P8178" i="3" s="1" a="1"/>
  <c r="P8178" i="3" s="1"/>
  <c r="L5309" i="3"/>
  <c r="L7377" i="3"/>
  <c r="P7377" i="3" s="1" a="1"/>
  <c r="P7377" i="3" s="1"/>
  <c r="L5008" i="3"/>
  <c r="P5008" i="3" s="1" a="1"/>
  <c r="P5008" i="3" s="1"/>
  <c r="L5120" i="3"/>
  <c r="L5044" i="3"/>
  <c r="L5469" i="3"/>
  <c r="L9810" i="3"/>
  <c r="P9810" i="3" s="1" a="1"/>
  <c r="P9810" i="3" s="1"/>
  <c r="L7874" i="3"/>
  <c r="P7874" i="3" s="1" a="1"/>
  <c r="P7874" i="3" s="1"/>
  <c r="L8012" i="3"/>
  <c r="P8012" i="3" s="1" a="1"/>
  <c r="P8012" i="3" s="1"/>
  <c r="L5966" i="3"/>
  <c r="L9252" i="3"/>
  <c r="P9252" i="3" s="1" a="1"/>
  <c r="P9252" i="3" s="1"/>
  <c r="L7080" i="3"/>
  <c r="P7080" i="3" s="1" a="1"/>
  <c r="P7080" i="3" s="1"/>
  <c r="L9445" i="3"/>
  <c r="P9445" i="3" s="1" a="1"/>
  <c r="P9445" i="3" s="1"/>
  <c r="L5951" i="3"/>
  <c r="L8646" i="3"/>
  <c r="P8646" i="3" s="1" a="1"/>
  <c r="P8646" i="3" s="1"/>
  <c r="L6955" i="3"/>
  <c r="L7202" i="3"/>
  <c r="P7202" i="3" s="1" a="1"/>
  <c r="P7202" i="3" s="1"/>
  <c r="L5683" i="3"/>
  <c r="L5563" i="3"/>
  <c r="L8968" i="3"/>
  <c r="P8968" i="3" s="1" a="1"/>
  <c r="P8968" i="3" s="1"/>
  <c r="L7173" i="3"/>
  <c r="P7173" i="3" s="1" a="1"/>
  <c r="P7173" i="3" s="1"/>
  <c r="L8165" i="3"/>
  <c r="P8165" i="3" s="1" a="1"/>
  <c r="P8165" i="3" s="1"/>
  <c r="L6323" i="3"/>
  <c r="L8825" i="3"/>
  <c r="P8825" i="3" s="1" a="1"/>
  <c r="P8825" i="3" s="1"/>
  <c r="L9399" i="3"/>
  <c r="P9399" i="3" s="1" a="1"/>
  <c r="P9399" i="3" s="1"/>
  <c r="L7824" i="3"/>
  <c r="P7824" i="3" s="1" a="1"/>
  <c r="P7824" i="3" s="1"/>
  <c r="L8487" i="3"/>
  <c r="P8487" i="3" s="1" a="1"/>
  <c r="P8487" i="3" s="1"/>
  <c r="L8485" i="3"/>
  <c r="P8485" i="3" s="1" a="1"/>
  <c r="P8485" i="3" s="1"/>
  <c r="L8557" i="3"/>
  <c r="P8557" i="3" s="1" a="1"/>
  <c r="P8557" i="3" s="1"/>
  <c r="L7936" i="3"/>
  <c r="P7936" i="3" s="1" a="1"/>
  <c r="P7936" i="3" s="1"/>
  <c r="L9342" i="3"/>
  <c r="P9342" i="3" s="1" a="1"/>
  <c r="P9342" i="3" s="1"/>
  <c r="L8586" i="3"/>
  <c r="P8586" i="3" s="1" a="1"/>
  <c r="P8586" i="3" s="1"/>
  <c r="L5839" i="3"/>
  <c r="L8507" i="3"/>
  <c r="P8507" i="3" s="1" a="1"/>
  <c r="P8507" i="3" s="1"/>
  <c r="L5534" i="3"/>
  <c r="L8318" i="3"/>
  <c r="P8318" i="3" s="1" a="1"/>
  <c r="P8318" i="3" s="1"/>
  <c r="L8593" i="3"/>
  <c r="P8593" i="3" s="1" a="1"/>
  <c r="P8593" i="3" s="1"/>
  <c r="L8716" i="3"/>
  <c r="P8716" i="3" s="1" a="1"/>
  <c r="P8716" i="3" s="1"/>
  <c r="L8793" i="3"/>
  <c r="P8793" i="3" s="1" a="1"/>
  <c r="P8793" i="3" s="1"/>
  <c r="L8739" i="3"/>
  <c r="P8739" i="3" s="1" a="1"/>
  <c r="P8739" i="3" s="1"/>
  <c r="L5225" i="3"/>
  <c r="L6670" i="3"/>
  <c r="L8791" i="3"/>
  <c r="P8791" i="3" s="1" a="1"/>
  <c r="P8791" i="3" s="1"/>
  <c r="L9725" i="3"/>
  <c r="P9725" i="3" s="1" a="1"/>
  <c r="P9725" i="3" s="1"/>
  <c r="L6295" i="3"/>
  <c r="L6267" i="3"/>
  <c r="L8419" i="3"/>
  <c r="P8419" i="3" s="1" a="1"/>
  <c r="P8419" i="3" s="1"/>
  <c r="L6790" i="3"/>
  <c r="L7555" i="3"/>
  <c r="P7555" i="3" s="1" a="1"/>
  <c r="P7555" i="3" s="1"/>
  <c r="L8714" i="3"/>
  <c r="P8714" i="3" s="1" a="1"/>
  <c r="P8714" i="3" s="1"/>
  <c r="L6310" i="3"/>
  <c r="L7789" i="3"/>
  <c r="P7789" i="3" s="1" a="1"/>
  <c r="P7789" i="3" s="1"/>
  <c r="L9108" i="3"/>
  <c r="P9108" i="3" s="1" a="1"/>
  <c r="P9108" i="3" s="1"/>
  <c r="L5256" i="3"/>
  <c r="L5954" i="3"/>
  <c r="L9267" i="3"/>
  <c r="P9267" i="3" s="1" a="1"/>
  <c r="P9267" i="3" s="1"/>
  <c r="L7036" i="3"/>
  <c r="P7036" i="3" s="1" a="1"/>
  <c r="P7036" i="3" s="1"/>
  <c r="L9768" i="3"/>
  <c r="P9768" i="3" s="1" a="1"/>
  <c r="P9768" i="3" s="1"/>
  <c r="L9763" i="3"/>
  <c r="P9763" i="3" s="1" a="1"/>
  <c r="P9763" i="3" s="1"/>
  <c r="L6221" i="3"/>
  <c r="L7290" i="3"/>
  <c r="P7290" i="3" s="1" a="1"/>
  <c r="P7290" i="3" s="1"/>
  <c r="L5387" i="3"/>
  <c r="L5851" i="3"/>
  <c r="L8492" i="3"/>
  <c r="P8492" i="3" s="1" a="1"/>
  <c r="P8492" i="3" s="1"/>
  <c r="L9347" i="3"/>
  <c r="P9347" i="3" s="1" a="1"/>
  <c r="P9347" i="3" s="1"/>
  <c r="L9471" i="3"/>
  <c r="P9471" i="3" s="1" a="1"/>
  <c r="P9471" i="3" s="1"/>
  <c r="L9933" i="3"/>
  <c r="P9933" i="3" s="1" a="1"/>
  <c r="P9933" i="3" s="1"/>
  <c r="L7691" i="3"/>
  <c r="P7691" i="3" s="1" a="1"/>
  <c r="P7691" i="3" s="1"/>
  <c r="L5417" i="3"/>
  <c r="L6752" i="3"/>
  <c r="P6752" i="3" s="1" a="1"/>
  <c r="P6752" i="3" s="1"/>
  <c r="L6793" i="3"/>
  <c r="P6793" i="3" s="1" a="1"/>
  <c r="P6793" i="3" s="1"/>
  <c r="L6089" i="3"/>
  <c r="L8797" i="3"/>
  <c r="P8797" i="3" s="1" a="1"/>
  <c r="P8797" i="3" s="1"/>
  <c r="L7616" i="3"/>
  <c r="P7616" i="3" s="1" a="1"/>
  <c r="P7616" i="3" s="1"/>
  <c r="L8770" i="3"/>
  <c r="P8770" i="3" s="1" a="1"/>
  <c r="P8770" i="3" s="1"/>
  <c r="L7854" i="3"/>
  <c r="P7854" i="3" s="1" a="1"/>
  <c r="P7854" i="3" s="1"/>
  <c r="L5038" i="3"/>
  <c r="P5038" i="3" s="1" a="1"/>
  <c r="P5038" i="3" s="1"/>
  <c r="L7463" i="3"/>
  <c r="P7463" i="3" s="1" a="1"/>
  <c r="P7463" i="3" s="1"/>
  <c r="L8530" i="3"/>
  <c r="P8530" i="3" s="1" a="1"/>
  <c r="P8530" i="3" s="1"/>
  <c r="L5751" i="3"/>
  <c r="L8563" i="3"/>
  <c r="P8563" i="3" s="1" a="1"/>
  <c r="P8563" i="3" s="1"/>
  <c r="L8896" i="3"/>
  <c r="P8896" i="3" s="1" a="1"/>
  <c r="P8896" i="3" s="1"/>
  <c r="L7065" i="3"/>
  <c r="P7065" i="3" s="1" a="1"/>
  <c r="P7065" i="3" s="1"/>
  <c r="L5007" i="3"/>
  <c r="P5007" i="3" s="1" a="1"/>
  <c r="P5007" i="3" s="1"/>
  <c r="L8684" i="3"/>
  <c r="P8684" i="3" s="1" a="1"/>
  <c r="P8684" i="3" s="1"/>
  <c r="L5546" i="3"/>
  <c r="L8526" i="3"/>
  <c r="P8526" i="3" s="1" a="1"/>
  <c r="P8526" i="3" s="1"/>
  <c r="L7192" i="3"/>
  <c r="P7192" i="3" s="1" a="1"/>
  <c r="P7192" i="3" s="1"/>
  <c r="L7330" i="3"/>
  <c r="P7330" i="3" s="1" a="1"/>
  <c r="P7330" i="3" s="1"/>
  <c r="L4938" i="3"/>
  <c r="L6502" i="3"/>
  <c r="L8411" i="3"/>
  <c r="P8411" i="3" s="1" a="1"/>
  <c r="P8411" i="3" s="1"/>
  <c r="L9730" i="3"/>
  <c r="P9730" i="3" s="1" a="1"/>
  <c r="P9730" i="3" s="1"/>
  <c r="L7002" i="3"/>
  <c r="P7002" i="3" s="1" a="1"/>
  <c r="P7002" i="3" s="1"/>
  <c r="L5318" i="3"/>
  <c r="L8098" i="3"/>
  <c r="P8098" i="3" s="1" a="1"/>
  <c r="P8098" i="3" s="1"/>
  <c r="L9873" i="3"/>
  <c r="P9873" i="3" s="1" a="1"/>
  <c r="P9873" i="3" s="1"/>
  <c r="L7470" i="3"/>
  <c r="P7470" i="3" s="1" a="1"/>
  <c r="P7470" i="3" s="1"/>
  <c r="L6922" i="3"/>
  <c r="P6922" i="3" s="1" a="1"/>
  <c r="P6922" i="3" s="1"/>
  <c r="L7496" i="3"/>
  <c r="P7496" i="3" s="1" a="1"/>
  <c r="P7496" i="3" s="1"/>
  <c r="L9517" i="3"/>
  <c r="P9517" i="3" s="1" a="1"/>
  <c r="P9517" i="3" s="1"/>
  <c r="L5462" i="3"/>
  <c r="L9369" i="3"/>
  <c r="P9369" i="3" s="1" a="1"/>
  <c r="P9369" i="3" s="1"/>
  <c r="L6344" i="3"/>
  <c r="L5059" i="3"/>
  <c r="L5133" i="3"/>
  <c r="L8895" i="3"/>
  <c r="P8895" i="3" s="1" a="1"/>
  <c r="P8895" i="3" s="1"/>
  <c r="L6485" i="3"/>
  <c r="L6657" i="3"/>
  <c r="L7094" i="3"/>
  <c r="P7094" i="3" s="1" a="1"/>
  <c r="P7094" i="3" s="1"/>
  <c r="L4873" i="3"/>
  <c r="L6566" i="3"/>
  <c r="L9657" i="3"/>
  <c r="P9657" i="3" s="1" a="1"/>
  <c r="P9657" i="3" s="1"/>
  <c r="L7196" i="3"/>
  <c r="P7196" i="3" s="1" a="1"/>
  <c r="P7196" i="3" s="1"/>
  <c r="L6696" i="3"/>
  <c r="L5639" i="3"/>
  <c r="L8594" i="3"/>
  <c r="P8594" i="3" s="1" a="1"/>
  <c r="P8594" i="3" s="1"/>
  <c r="L8724" i="3"/>
  <c r="P8724" i="3" s="1" a="1"/>
  <c r="P8724" i="3" s="1"/>
  <c r="L8636" i="3"/>
  <c r="P8636" i="3" s="1" a="1"/>
  <c r="P8636" i="3" s="1"/>
  <c r="L6368" i="3"/>
  <c r="L7005" i="3"/>
  <c r="L8384" i="3"/>
  <c r="P8384" i="3" s="1" a="1"/>
  <c r="P8384" i="3" s="1"/>
  <c r="L5582" i="3"/>
  <c r="L5506" i="3"/>
  <c r="L8975" i="3"/>
  <c r="P8975" i="3" s="1" a="1"/>
  <c r="P8975" i="3" s="1"/>
  <c r="L6158" i="3"/>
  <c r="L6893" i="3"/>
  <c r="L7195" i="3"/>
  <c r="P7195" i="3" s="1" a="1"/>
  <c r="P7195" i="3" s="1"/>
  <c r="L6642" i="3"/>
  <c r="L8617" i="3"/>
  <c r="P8617" i="3" s="1" a="1"/>
  <c r="P8617" i="3" s="1"/>
  <c r="L8578" i="3"/>
  <c r="P8578" i="3" s="1" a="1"/>
  <c r="P8578" i="3" s="1"/>
  <c r="L6340" i="3"/>
  <c r="L6939" i="3"/>
  <c r="L5641" i="3"/>
  <c r="L6530" i="3"/>
  <c r="L7421" i="3"/>
  <c r="P7421" i="3" s="1" a="1"/>
  <c r="P7421" i="3" s="1"/>
  <c r="L5597" i="3"/>
  <c r="L7754" i="3"/>
  <c r="P7754" i="3" s="1" a="1"/>
  <c r="P7754" i="3" s="1"/>
  <c r="L6967" i="3"/>
  <c r="L5493" i="3"/>
  <c r="L9703" i="3"/>
  <c r="P9703" i="3" s="1" a="1"/>
  <c r="P9703" i="3" s="1"/>
  <c r="L6473" i="3"/>
  <c r="L6633" i="3"/>
  <c r="L7024" i="3"/>
  <c r="L4909" i="3"/>
  <c r="P4909" i="3" s="1" a="1"/>
  <c r="P4909" i="3" s="1"/>
  <c r="L5607" i="3"/>
  <c r="L7862" i="3"/>
  <c r="P7862" i="3" s="1" a="1"/>
  <c r="P7862" i="3" s="1"/>
  <c r="L7751" i="3"/>
  <c r="P7751" i="3" s="1" a="1"/>
  <c r="P7751" i="3" s="1"/>
  <c r="L6687" i="3"/>
  <c r="L4595" i="3"/>
  <c r="L5645" i="3"/>
  <c r="L9224" i="3"/>
  <c r="P9224" i="3" s="1" a="1"/>
  <c r="P9224" i="3" s="1"/>
  <c r="L5638" i="3"/>
  <c r="L9852" i="3"/>
  <c r="P9852" i="3" s="1" a="1"/>
  <c r="P9852" i="3" s="1"/>
  <c r="L9977" i="3"/>
  <c r="P9977" i="3" s="1" a="1"/>
  <c r="P9977" i="3" s="1"/>
  <c r="L8228" i="3"/>
  <c r="P8228" i="3" s="1" a="1"/>
  <c r="P8228" i="3" s="1"/>
  <c r="L5142" i="3"/>
  <c r="L7718" i="3"/>
  <c r="P7718" i="3" s="1" a="1"/>
  <c r="P7718" i="3" s="1"/>
  <c r="L7554" i="3"/>
  <c r="P7554" i="3" s="1" a="1"/>
  <c r="P7554" i="3" s="1"/>
  <c r="L6180" i="3"/>
  <c r="L5149" i="3"/>
  <c r="L89" i="3"/>
  <c r="L8435" i="3"/>
  <c r="P8435" i="3" s="1" a="1"/>
  <c r="P8435" i="3" s="1"/>
  <c r="L7530" i="3"/>
  <c r="P7530" i="3" s="1" a="1"/>
  <c r="P7530" i="3" s="1"/>
  <c r="L9592" i="3"/>
  <c r="P9592" i="3" s="1" a="1"/>
  <c r="P9592" i="3" s="1"/>
  <c r="L5697" i="3"/>
  <c r="L5119" i="3"/>
  <c r="L4862" i="3"/>
  <c r="L8484" i="3"/>
  <c r="P8484" i="3" s="1" a="1"/>
  <c r="P8484" i="3" s="1"/>
  <c r="L5454" i="3"/>
  <c r="L4749" i="3"/>
  <c r="L6822" i="3"/>
  <c r="L6579" i="3"/>
  <c r="L7009" i="3"/>
  <c r="L9433" i="3"/>
  <c r="P9433" i="3" s="1" a="1"/>
  <c r="P9433" i="3" s="1"/>
  <c r="L8367" i="3"/>
  <c r="P8367" i="3" s="1" a="1"/>
  <c r="P8367" i="3" s="1"/>
  <c r="L8794" i="3"/>
  <c r="P8794" i="3" s="1" a="1"/>
  <c r="P8794" i="3" s="1"/>
  <c r="L5825" i="3"/>
  <c r="L8457" i="3"/>
  <c r="P8457" i="3" s="1" a="1"/>
  <c r="P8457" i="3" s="1"/>
  <c r="L9702" i="3"/>
  <c r="P9702" i="3" s="1" a="1"/>
  <c r="P9702" i="3" s="1"/>
  <c r="L8192" i="3"/>
  <c r="P8192" i="3" s="1" a="1"/>
  <c r="P8192" i="3" s="1"/>
  <c r="L5452" i="3"/>
  <c r="L6540" i="3"/>
  <c r="L5221" i="3"/>
  <c r="L5946" i="3"/>
  <c r="L6035" i="3"/>
  <c r="L7711" i="3"/>
  <c r="P7711" i="3" s="1" a="1"/>
  <c r="P7711" i="3" s="1"/>
  <c r="L9897" i="3"/>
  <c r="P9897" i="3" s="1" a="1"/>
  <c r="P9897" i="3" s="1"/>
  <c r="L8170" i="3"/>
  <c r="P8170" i="3" s="1" a="1"/>
  <c r="P8170" i="3" s="1"/>
  <c r="L7194" i="3"/>
  <c r="P7194" i="3" s="1" a="1"/>
  <c r="P7194" i="3" s="1"/>
  <c r="L6548" i="3"/>
  <c r="L5849" i="3"/>
  <c r="L5215" i="3"/>
  <c r="L6754" i="3"/>
  <c r="L8566" i="3"/>
  <c r="P8566" i="3" s="1" a="1"/>
  <c r="P8566" i="3" s="1"/>
  <c r="L6941" i="3"/>
  <c r="L9600" i="3"/>
  <c r="P9600" i="3" s="1" a="1"/>
  <c r="P9600" i="3" s="1"/>
  <c r="L7064" i="3"/>
  <c r="P7064" i="3" s="1" a="1"/>
  <c r="P7064" i="3" s="1"/>
  <c r="L9626" i="3"/>
  <c r="P9626" i="3" s="1" a="1"/>
  <c r="P9626" i="3" s="1"/>
  <c r="L5838" i="3"/>
  <c r="L8441" i="3"/>
  <c r="P8441" i="3" s="1" a="1"/>
  <c r="P8441" i="3" s="1"/>
  <c r="L5263" i="3"/>
  <c r="L8239" i="3"/>
  <c r="P8239" i="3" s="1" a="1"/>
  <c r="P8239" i="3" s="1"/>
  <c r="L9004" i="3"/>
  <c r="P9004" i="3" s="1" a="1"/>
  <c r="P9004" i="3" s="1"/>
  <c r="L8166" i="3"/>
  <c r="P8166" i="3" s="1" a="1"/>
  <c r="P8166" i="3" s="1"/>
  <c r="L9052" i="3"/>
  <c r="P9052" i="3" s="1" a="1"/>
  <c r="P9052" i="3" s="1"/>
  <c r="L6278" i="3"/>
  <c r="L6313" i="3"/>
  <c r="L5559" i="3"/>
  <c r="L5269" i="3"/>
  <c r="L9005" i="3"/>
  <c r="P9005" i="3" s="1" a="1"/>
  <c r="P9005" i="3" s="1"/>
  <c r="L8574" i="3"/>
  <c r="P8574" i="3" s="1" a="1"/>
  <c r="P8574" i="3" s="1"/>
  <c r="L8285" i="3"/>
  <c r="P8285" i="3" s="1" a="1"/>
  <c r="P8285" i="3" s="1"/>
  <c r="L9127" i="3"/>
  <c r="P9127" i="3" s="1" a="1"/>
  <c r="P9127" i="3" s="1"/>
  <c r="L5879" i="3"/>
  <c r="L7782" i="3"/>
  <c r="P7782" i="3" s="1" a="1"/>
  <c r="P7782" i="3" s="1"/>
  <c r="L5139" i="3"/>
  <c r="L6390" i="3"/>
  <c r="L6019" i="3"/>
  <c r="L8509" i="3"/>
  <c r="P8509" i="3" s="1" a="1"/>
  <c r="P8509" i="3" s="1"/>
  <c r="L7127" i="3"/>
  <c r="P7127" i="3" s="1" a="1"/>
  <c r="P7127" i="3" s="1"/>
  <c r="L7489" i="3"/>
  <c r="P7489" i="3" s="1" a="1"/>
  <c r="P7489" i="3" s="1"/>
  <c r="L5472" i="3"/>
  <c r="L7933" i="3"/>
  <c r="P7933" i="3" s="1" a="1"/>
  <c r="P7933" i="3" s="1"/>
  <c r="L7505" i="3"/>
  <c r="P7505" i="3" s="1" a="1"/>
  <c r="P7505" i="3" s="1"/>
  <c r="L8848" i="3"/>
  <c r="P8848" i="3" s="1" a="1"/>
  <c r="P8848" i="3" s="1"/>
  <c r="L6401" i="3"/>
  <c r="L8375" i="3"/>
  <c r="P8375" i="3" s="1" a="1"/>
  <c r="P8375" i="3" s="1"/>
  <c r="L6706" i="3"/>
  <c r="L7387" i="3"/>
  <c r="P7387" i="3" s="1" a="1"/>
  <c r="P7387" i="3" s="1"/>
  <c r="L9390" i="3"/>
  <c r="P9390" i="3" s="1" a="1"/>
  <c r="P9390" i="3" s="1"/>
  <c r="L9247" i="3"/>
  <c r="P9247" i="3" s="1" a="1"/>
  <c r="P9247" i="3" s="1"/>
  <c r="L7399" i="3"/>
  <c r="P7399" i="3" s="1" a="1"/>
  <c r="P7399" i="3" s="1"/>
  <c r="L5772" i="3"/>
  <c r="L6810" i="3"/>
  <c r="P6810" i="3" s="1" a="1"/>
  <c r="P6810" i="3" s="1"/>
  <c r="L7087" i="3"/>
  <c r="P7087" i="3" s="1" a="1"/>
  <c r="P7087" i="3" s="1"/>
  <c r="L8173" i="3"/>
  <c r="P8173" i="3" s="1" a="1"/>
  <c r="P8173" i="3" s="1"/>
  <c r="L8522" i="3"/>
  <c r="P8522" i="3" s="1" a="1"/>
  <c r="P8522" i="3" s="1"/>
  <c r="L5928" i="3"/>
  <c r="L7325" i="3"/>
  <c r="P7325" i="3" s="1" a="1"/>
  <c r="P7325" i="3" s="1"/>
  <c r="L6306" i="3"/>
  <c r="L7953" i="3"/>
  <c r="P7953" i="3" s="1" a="1"/>
  <c r="P7953" i="3" s="1"/>
  <c r="L6993" i="3"/>
  <c r="L8676" i="3"/>
  <c r="P8676" i="3" s="1" a="1"/>
  <c r="P8676" i="3" s="1"/>
  <c r="L8221" i="3"/>
  <c r="P8221" i="3" s="1" a="1"/>
  <c r="P8221" i="3" s="1"/>
  <c r="L6016" i="3"/>
  <c r="L5047" i="3"/>
  <c r="P5047" i="3" s="1" a="1"/>
  <c r="P5047" i="3" s="1"/>
  <c r="L8903" i="3"/>
  <c r="P8903" i="3" s="1" a="1"/>
  <c r="P8903" i="3" s="1"/>
  <c r="L9799" i="3"/>
  <c r="P9799" i="3" s="1" a="1"/>
  <c r="P9799" i="3" s="1"/>
  <c r="L9050" i="3"/>
  <c r="P9050" i="3" s="1" a="1"/>
  <c r="P9050" i="3" s="1"/>
  <c r="L9499" i="3"/>
  <c r="P9499" i="3" s="1" a="1"/>
  <c r="P9499" i="3" s="1"/>
  <c r="L7474" i="3"/>
  <c r="P7474" i="3" s="1" a="1"/>
  <c r="P7474" i="3" s="1"/>
  <c r="L5771" i="3"/>
  <c r="L6154" i="3"/>
  <c r="L7669" i="3"/>
  <c r="P7669" i="3" s="1" a="1"/>
  <c r="P7669" i="3" s="1"/>
  <c r="L9895" i="3"/>
  <c r="P9895" i="3" s="1" a="1"/>
  <c r="P9895" i="3" s="1"/>
  <c r="L8582" i="3"/>
  <c r="P8582" i="3" s="1" a="1"/>
  <c r="P8582" i="3" s="1"/>
  <c r="L5939" i="3"/>
  <c r="L9870" i="3"/>
  <c r="P9870" i="3" s="1" a="1"/>
  <c r="P9870" i="3" s="1"/>
  <c r="L7991" i="3"/>
  <c r="P7991" i="3" s="1" a="1"/>
  <c r="P7991" i="3" s="1"/>
  <c r="L5468" i="3"/>
  <c r="L5818" i="3"/>
  <c r="L7316" i="3"/>
  <c r="P7316" i="3" s="1" a="1"/>
  <c r="P7316" i="3" s="1"/>
  <c r="L8157" i="3"/>
  <c r="P8157" i="3" s="1" a="1"/>
  <c r="P8157" i="3" s="1"/>
  <c r="L6940" i="3"/>
  <c r="L8501" i="3"/>
  <c r="P8501" i="3" s="1" a="1"/>
  <c r="P8501" i="3" s="1"/>
  <c r="L4925" i="3"/>
  <c r="L5145" i="3"/>
  <c r="L9421" i="3"/>
  <c r="P9421" i="3" s="1" a="1"/>
  <c r="P9421" i="3" s="1"/>
  <c r="L5982" i="3"/>
  <c r="L9599" i="3"/>
  <c r="P9599" i="3" s="1" a="1"/>
  <c r="P9599" i="3" s="1"/>
  <c r="L9032" i="3"/>
  <c r="P9032" i="3" s="1" a="1"/>
  <c r="P9032" i="3" s="1"/>
  <c r="L4907" i="3"/>
  <c r="L5605" i="3"/>
  <c r="L7929" i="3"/>
  <c r="P7929" i="3" s="1" a="1"/>
  <c r="P7929" i="3" s="1"/>
  <c r="L9787" i="3"/>
  <c r="P9787" i="3" s="1" a="1"/>
  <c r="P9787" i="3" s="1"/>
  <c r="L5734" i="3"/>
  <c r="L8777" i="3"/>
  <c r="P8777" i="3" s="1" a="1"/>
  <c r="P8777" i="3" s="1"/>
  <c r="L5773" i="3"/>
  <c r="L9028" i="3"/>
  <c r="P9028" i="3" s="1" a="1"/>
  <c r="P9028" i="3" s="1"/>
  <c r="L9809" i="3"/>
  <c r="P9809" i="3" s="1" a="1"/>
  <c r="P9809" i="3" s="1"/>
  <c r="L7241" i="3"/>
  <c r="P7241" i="3" s="1" a="1"/>
  <c r="P7241" i="3" s="1"/>
  <c r="L6094" i="3"/>
  <c r="L6293" i="3"/>
  <c r="L6220" i="3"/>
  <c r="L9714" i="3"/>
  <c r="P9714" i="3" s="1" a="1"/>
  <c r="P9714" i="3" s="1"/>
  <c r="L9949" i="3"/>
  <c r="P9949" i="3" s="1" a="1"/>
  <c r="P9949" i="3" s="1"/>
  <c r="L7210" i="3"/>
  <c r="P7210" i="3" s="1" a="1"/>
  <c r="P7210" i="3" s="1"/>
  <c r="L6559" i="3"/>
  <c r="L5617" i="3"/>
  <c r="L9018" i="3"/>
  <c r="P9018" i="3" s="1" a="1"/>
  <c r="P9018" i="3" s="1"/>
  <c r="L9198" i="3"/>
  <c r="P9198" i="3" s="1" a="1"/>
  <c r="P9198" i="3" s="1"/>
  <c r="L4968" i="3"/>
  <c r="P4968" i="3" s="1" a="1"/>
  <c r="P4968" i="3" s="1"/>
  <c r="L8669" i="3"/>
  <c r="P8669" i="3" s="1" a="1"/>
  <c r="P8669" i="3" s="1"/>
  <c r="L4993" i="3"/>
  <c r="L7498" i="3"/>
  <c r="P7498" i="3" s="1" a="1"/>
  <c r="P7498" i="3" s="1"/>
  <c r="L9835" i="3"/>
  <c r="P9835" i="3" s="1" a="1"/>
  <c r="P9835" i="3" s="1"/>
  <c r="L10001" i="3"/>
  <c r="P10001" i="3" s="1" a="1"/>
  <c r="P10001" i="3" s="1"/>
  <c r="L6721" i="3"/>
  <c r="L4867" i="3"/>
  <c r="L6916" i="3"/>
  <c r="P6916" i="3" s="1" a="1"/>
  <c r="P6916" i="3" s="1"/>
  <c r="L6162" i="3"/>
  <c r="L8697" i="3"/>
  <c r="P8697" i="3" s="1" a="1"/>
  <c r="P8697" i="3" s="1"/>
  <c r="L7123" i="3"/>
  <c r="P7123" i="3" s="1" a="1"/>
  <c r="P7123" i="3" s="1"/>
  <c r="L5930" i="3"/>
  <c r="L6391" i="3"/>
  <c r="L5416" i="3"/>
  <c r="L5050" i="3"/>
  <c r="L8097" i="3"/>
  <c r="P8097" i="3" s="1" a="1"/>
  <c r="P8097" i="3" s="1"/>
  <c r="L5512" i="3"/>
  <c r="L4975" i="3"/>
  <c r="L7747" i="3"/>
  <c r="P7747" i="3" s="1" a="1"/>
  <c r="P7747" i="3" s="1"/>
  <c r="L9147" i="3"/>
  <c r="P9147" i="3" s="1" a="1"/>
  <c r="P9147" i="3" s="1"/>
  <c r="L9778" i="3"/>
  <c r="P9778" i="3" s="1" a="1"/>
  <c r="P9778" i="3" s="1"/>
  <c r="L9460" i="3"/>
  <c r="P9460" i="3" s="1" a="1"/>
  <c r="P9460" i="3" s="1"/>
  <c r="L4879" i="3"/>
  <c r="P4879" i="3" s="1" a="1"/>
  <c r="P4879" i="3" s="1"/>
  <c r="L5912" i="3"/>
  <c r="L7700" i="3"/>
  <c r="P7700" i="3" s="1" a="1"/>
  <c r="P7700" i="3" s="1"/>
  <c r="L9518" i="3"/>
  <c r="P9518" i="3" s="1" a="1"/>
  <c r="P9518" i="3" s="1"/>
  <c r="L4900" i="3"/>
  <c r="L9361" i="3"/>
  <c r="P9361" i="3" s="1" a="1"/>
  <c r="P9361" i="3" s="1"/>
  <c r="L8757" i="3"/>
  <c r="P8757" i="3" s="1" a="1"/>
  <c r="P8757" i="3" s="1"/>
  <c r="L8569" i="3"/>
  <c r="P8569" i="3" s="1" a="1"/>
  <c r="P8569" i="3" s="1"/>
  <c r="L7449" i="3"/>
  <c r="P7449" i="3" s="1" a="1"/>
  <c r="P7449" i="3" s="1"/>
  <c r="L5243" i="3"/>
  <c r="L8113" i="3"/>
  <c r="P8113" i="3" s="1" a="1"/>
  <c r="P8113" i="3" s="1"/>
  <c r="L6207" i="3"/>
  <c r="L6531" i="3"/>
  <c r="L7986" i="3"/>
  <c r="P7986" i="3" s="1" a="1"/>
  <c r="P7986" i="3" s="1"/>
  <c r="L8783" i="3"/>
  <c r="P8783" i="3" s="1" a="1"/>
  <c r="P8783" i="3" s="1"/>
  <c r="L6418" i="3"/>
  <c r="L7768" i="3"/>
  <c r="P7768" i="3" s="1" a="1"/>
  <c r="P7768" i="3" s="1"/>
  <c r="L9934" i="3"/>
  <c r="P9934" i="3" s="1" a="1"/>
  <c r="P9934" i="3" s="1"/>
  <c r="L6309" i="3"/>
  <c r="L4491" i="3"/>
  <c r="L5552" i="3"/>
  <c r="L8301" i="3"/>
  <c r="P8301" i="3" s="1" a="1"/>
  <c r="P8301" i="3" s="1"/>
  <c r="L5463" i="3"/>
  <c r="L7683" i="3"/>
  <c r="P7683" i="3" s="1" a="1"/>
  <c r="P7683" i="3" s="1"/>
  <c r="L6206" i="3"/>
  <c r="L5056" i="3"/>
  <c r="L5760" i="3"/>
  <c r="L8925" i="3"/>
  <c r="P8925" i="3" s="1" a="1"/>
  <c r="P8925" i="3" s="1"/>
  <c r="L5797" i="3"/>
  <c r="L8462" i="3"/>
  <c r="P8462" i="3" s="1" a="1"/>
  <c r="P8462" i="3" s="1"/>
  <c r="L8504" i="3"/>
  <c r="P8504" i="3" s="1" a="1"/>
  <c r="P8504" i="3" s="1"/>
  <c r="L5949" i="3"/>
  <c r="L9907" i="3"/>
  <c r="P9907" i="3" s="1" a="1"/>
  <c r="P9907" i="3" s="1"/>
  <c r="L6430" i="3"/>
  <c r="L8643" i="3"/>
  <c r="P8643" i="3" s="1" a="1"/>
  <c r="P8643" i="3" s="1"/>
  <c r="L4131" i="3"/>
  <c r="L6684" i="3"/>
  <c r="L8869" i="3"/>
  <c r="P8869" i="3" s="1" a="1"/>
  <c r="P8869" i="3" s="1"/>
  <c r="L6666" i="3"/>
  <c r="L4904" i="3"/>
  <c r="L5296" i="3"/>
  <c r="L6254" i="3"/>
  <c r="L6653" i="3"/>
  <c r="L8352" i="3"/>
  <c r="P8352" i="3" s="1" a="1"/>
  <c r="P8352" i="3" s="1"/>
  <c r="L5889" i="3"/>
  <c r="L6510" i="3"/>
  <c r="L6552" i="3"/>
  <c r="L5010" i="3"/>
  <c r="L5600" i="3"/>
  <c r="L5774" i="3"/>
  <c r="L7551" i="3"/>
  <c r="P7551" i="3" s="1" a="1"/>
  <c r="P7551" i="3" s="1"/>
  <c r="L9129" i="3"/>
  <c r="P9129" i="3" s="1" a="1"/>
  <c r="P9129" i="3" s="1"/>
  <c r="L6731" i="3"/>
  <c r="L6550" i="3"/>
  <c r="L7574" i="3"/>
  <c r="P7574" i="3" s="1" a="1"/>
  <c r="P7574" i="3" s="1"/>
  <c r="L8307" i="3"/>
  <c r="P8307" i="3" s="1" a="1"/>
  <c r="P8307" i="3" s="1"/>
  <c r="L6665" i="3"/>
  <c r="L5327" i="3"/>
  <c r="L6351" i="3"/>
  <c r="L5603" i="3"/>
  <c r="L6932" i="3"/>
  <c r="L5137" i="3"/>
  <c r="L7034" i="3"/>
  <c r="P7034" i="3" s="1" a="1"/>
  <c r="P7034" i="3" s="1"/>
  <c r="L6452" i="3"/>
  <c r="L9909" i="3"/>
  <c r="P9909" i="3" s="1" a="1"/>
  <c r="P9909" i="3" s="1"/>
  <c r="L7220" i="3"/>
  <c r="P7220" i="3" s="1" a="1"/>
  <c r="P7220" i="3" s="1"/>
  <c r="L9648" i="3"/>
  <c r="P9648" i="3" s="1" a="1"/>
  <c r="P9648" i="3" s="1"/>
  <c r="L9434" i="3"/>
  <c r="P9434" i="3" s="1" a="1"/>
  <c r="P9434" i="3" s="1"/>
  <c r="L7367" i="3"/>
  <c r="P7367" i="3" s="1" a="1"/>
  <c r="P7367" i="3" s="1"/>
  <c r="L5696" i="3"/>
  <c r="L7416" i="3"/>
  <c r="P7416" i="3" s="1" a="1"/>
  <c r="P7416" i="3" s="1"/>
  <c r="L6363" i="3"/>
  <c r="L7375" i="3"/>
  <c r="P7375" i="3" s="1" a="1"/>
  <c r="P7375" i="3" s="1"/>
  <c r="L8013" i="3"/>
  <c r="P8013" i="3" s="1" a="1"/>
  <c r="P8013" i="3" s="1"/>
  <c r="L9874" i="3"/>
  <c r="P9874" i="3" s="1" a="1"/>
  <c r="P9874" i="3" s="1"/>
  <c r="L6137" i="3"/>
  <c r="L8527" i="3"/>
  <c r="P8527" i="3" s="1" a="1"/>
  <c r="P8527" i="3" s="1"/>
  <c r="L5999" i="3"/>
  <c r="L8115" i="3"/>
  <c r="P8115" i="3" s="1" a="1"/>
  <c r="P8115" i="3" s="1"/>
  <c r="L5072" i="3"/>
  <c r="L8007" i="3"/>
  <c r="P8007" i="3" s="1" a="1"/>
  <c r="P8007" i="3" s="1"/>
  <c r="L8885" i="3"/>
  <c r="P8885" i="3" s="1" a="1"/>
  <c r="P8885" i="3" s="1"/>
  <c r="L7907" i="3"/>
  <c r="P7907" i="3" s="1" a="1"/>
  <c r="P7907" i="3" s="1"/>
  <c r="L5242" i="3"/>
  <c r="L9668" i="3"/>
  <c r="P9668" i="3" s="1" a="1"/>
  <c r="P9668" i="3" s="1"/>
  <c r="L7763" i="3"/>
  <c r="P7763" i="3" s="1" a="1"/>
  <c r="P7763" i="3" s="1"/>
  <c r="L7514" i="3"/>
  <c r="P7514" i="3" s="1" a="1"/>
  <c r="P7514" i="3" s="1"/>
  <c r="L9966" i="3"/>
  <c r="P9966" i="3" s="1" a="1"/>
  <c r="P9966" i="3" s="1"/>
  <c r="L9884" i="3"/>
  <c r="P9884" i="3" s="1" a="1"/>
  <c r="P9884" i="3" s="1"/>
  <c r="L8432" i="3"/>
  <c r="P8432" i="3" s="1" a="1"/>
  <c r="P8432" i="3" s="1"/>
  <c r="L6097" i="3"/>
  <c r="L5890" i="3"/>
  <c r="L8859" i="3"/>
  <c r="P8859" i="3" s="1" a="1"/>
  <c r="P8859" i="3" s="1"/>
  <c r="L8605" i="3"/>
  <c r="P8605" i="3" s="1" a="1"/>
  <c r="P8605" i="3" s="1"/>
  <c r="L5708" i="3"/>
  <c r="L8583" i="3"/>
  <c r="P8583" i="3" s="1" a="1"/>
  <c r="P8583" i="3" s="1"/>
  <c r="L7039" i="3"/>
  <c r="P7039" i="3" s="1" a="1"/>
  <c r="P7039" i="3" s="1"/>
  <c r="L6619" i="3"/>
  <c r="L6712" i="3"/>
  <c r="L5402" i="3"/>
  <c r="L9944" i="3"/>
  <c r="P9944" i="3" s="1" a="1"/>
  <c r="P9944" i="3" s="1"/>
  <c r="L8994" i="3"/>
  <c r="P8994" i="3" s="1" a="1"/>
  <c r="P8994" i="3" s="1"/>
  <c r="L7248" i="3"/>
  <c r="P7248" i="3" s="1" a="1"/>
  <c r="P7248" i="3" s="1"/>
  <c r="L5692" i="3"/>
  <c r="L9160" i="3"/>
  <c r="P9160" i="3" s="1" a="1"/>
  <c r="P9160" i="3" s="1"/>
  <c r="L9085" i="3"/>
  <c r="P9085" i="3" s="1" a="1"/>
  <c r="P9085" i="3" s="1"/>
  <c r="L9925" i="3"/>
  <c r="P9925" i="3" s="1" a="1"/>
  <c r="P9925" i="3" s="1"/>
  <c r="L7586" i="3"/>
  <c r="P7586" i="3" s="1" a="1"/>
  <c r="P7586" i="3" s="1"/>
  <c r="L5571" i="3"/>
  <c r="L8525" i="3"/>
  <c r="P8525" i="3" s="1" a="1"/>
  <c r="P8525" i="3" s="1"/>
  <c r="L9811" i="3"/>
  <c r="P9811" i="3" s="1" a="1"/>
  <c r="P9811" i="3" s="1"/>
  <c r="L9588" i="3"/>
  <c r="P9588" i="3" s="1" a="1"/>
  <c r="P9588" i="3" s="1"/>
  <c r="L7046" i="3"/>
  <c r="P7046" i="3" s="1" a="1"/>
  <c r="P7046" i="3" s="1"/>
  <c r="L7803" i="3"/>
  <c r="P7803" i="3" s="1" a="1"/>
  <c r="P7803" i="3" s="1"/>
  <c r="L6774" i="3"/>
  <c r="L9935" i="3"/>
  <c r="P9935" i="3" s="1" a="1"/>
  <c r="P9935" i="3" s="1"/>
  <c r="L9980" i="3"/>
  <c r="P9980" i="3" s="1" a="1"/>
  <c r="P9980" i="3" s="1"/>
  <c r="L7162" i="3"/>
  <c r="P7162" i="3" s="1" a="1"/>
  <c r="P7162" i="3" s="1"/>
  <c r="L4979" i="3"/>
  <c r="P4979" i="3" s="1" a="1"/>
  <c r="P4979" i="3" s="1"/>
  <c r="L8360" i="3"/>
  <c r="P8360" i="3" s="1" a="1"/>
  <c r="P8360" i="3" s="1"/>
  <c r="L9221" i="3"/>
  <c r="P9221" i="3" s="1" a="1"/>
  <c r="P9221" i="3" s="1"/>
  <c r="L8454" i="3"/>
  <c r="P8454" i="3" s="1" a="1"/>
  <c r="P8454" i="3" s="1"/>
  <c r="L7724" i="3"/>
  <c r="P7724" i="3" s="1" a="1"/>
  <c r="P7724" i="3" s="1"/>
  <c r="L5867" i="3"/>
  <c r="L5437" i="3"/>
  <c r="L6765" i="3"/>
  <c r="L9575" i="3"/>
  <c r="P9575" i="3" s="1" a="1"/>
  <c r="P9575" i="3" s="1"/>
  <c r="L9352" i="3"/>
  <c r="P9352" i="3" s="1" a="1"/>
  <c r="P9352" i="3" s="1"/>
  <c r="L6236" i="3"/>
  <c r="L8928" i="3"/>
  <c r="P8928" i="3" s="1" a="1"/>
  <c r="P8928" i="3" s="1"/>
  <c r="L8094" i="3"/>
  <c r="P8094" i="3" s="1" a="1"/>
  <c r="P8094" i="3" s="1"/>
  <c r="L6044" i="3"/>
  <c r="L5159" i="3"/>
  <c r="L5519" i="3"/>
  <c r="L7968" i="3"/>
  <c r="P7968" i="3" s="1" a="1"/>
  <c r="P7968" i="3" s="1"/>
  <c r="L9559" i="3"/>
  <c r="P9559" i="3" s="1" a="1"/>
  <c r="P9559" i="3" s="1"/>
  <c r="L9993" i="3"/>
  <c r="P9993" i="3" s="1" a="1"/>
  <c r="P9993" i="3" s="1"/>
  <c r="L8005" i="3"/>
  <c r="P8005" i="3" s="1" a="1"/>
  <c r="P8005" i="3" s="1"/>
  <c r="L7355" i="3"/>
  <c r="P7355" i="3" s="1" a="1"/>
  <c r="P7355" i="3" s="1"/>
  <c r="L6624" i="3"/>
  <c r="L9064" i="3"/>
  <c r="P9064" i="3" s="1" a="1"/>
  <c r="P9064" i="3" s="1"/>
  <c r="L8422" i="3"/>
  <c r="P8422" i="3" s="1" a="1"/>
  <c r="P8422" i="3" s="1"/>
  <c r="L7826" i="3"/>
  <c r="P7826" i="3" s="1" a="1"/>
  <c r="P7826" i="3" s="1"/>
  <c r="L8145" i="3"/>
  <c r="P8145" i="3" s="1" a="1"/>
  <c r="P8145" i="3" s="1"/>
  <c r="L5720" i="3"/>
  <c r="L7346" i="3"/>
  <c r="P7346" i="3" s="1" a="1"/>
  <c r="P7346" i="3" s="1"/>
  <c r="L8984" i="3"/>
  <c r="P8984" i="3" s="1" a="1"/>
  <c r="P8984" i="3" s="1"/>
  <c r="L8392" i="3"/>
  <c r="P8392" i="3" s="1" a="1"/>
  <c r="P8392" i="3" s="1"/>
  <c r="L7274" i="3"/>
  <c r="P7274" i="3" s="1" a="1"/>
  <c r="P7274" i="3" s="1"/>
  <c r="L8319" i="3"/>
  <c r="P8319" i="3" s="1" a="1"/>
  <c r="P8319" i="3" s="1"/>
  <c r="L5802" i="3"/>
  <c r="L9235" i="3"/>
  <c r="P9235" i="3" s="1" a="1"/>
  <c r="P9235" i="3" s="1"/>
  <c r="L6481" i="3"/>
  <c r="L4858" i="3"/>
  <c r="P4858" i="3" s="1" a="1"/>
  <c r="P4858" i="3" s="1"/>
  <c r="L6159" i="3"/>
  <c r="L9998" i="3"/>
  <c r="P9998" i="3" s="1" a="1"/>
  <c r="P9998" i="3" s="1"/>
  <c r="L9928" i="3"/>
  <c r="P9928" i="3" s="1" a="1"/>
  <c r="P9928" i="3" s="1"/>
  <c r="L7293" i="3"/>
  <c r="P7293" i="3" s="1" a="1"/>
  <c r="P7293" i="3" s="1"/>
  <c r="L4853" i="3"/>
  <c r="L4978" i="3"/>
  <c r="L8555" i="3"/>
  <c r="P8555" i="3" s="1" a="1"/>
  <c r="P8555" i="3" s="1"/>
  <c r="L4916" i="3"/>
  <c r="L7060" i="3"/>
  <c r="P7060" i="3" s="1" a="1"/>
  <c r="P7060" i="3" s="1"/>
  <c r="L7139" i="3"/>
  <c r="P7139" i="3" s="1" a="1"/>
  <c r="P7139" i="3" s="1"/>
  <c r="L6490" i="3"/>
  <c r="L9295" i="3"/>
  <c r="P9295" i="3" s="1" a="1"/>
  <c r="P9295" i="3" s="1"/>
  <c r="L9443" i="3"/>
  <c r="P9443" i="3" s="1" a="1"/>
  <c r="P9443" i="3" s="1"/>
  <c r="L8086" i="3"/>
  <c r="P8086" i="3" s="1" a="1"/>
  <c r="P8086" i="3" s="1"/>
  <c r="L6516" i="3"/>
  <c r="L7383" i="3"/>
  <c r="P7383" i="3" s="1" a="1"/>
  <c r="P7383" i="3" s="1"/>
  <c r="L8331" i="3"/>
  <c r="P8331" i="3" s="1" a="1"/>
  <c r="P8331" i="3" s="1"/>
  <c r="L6361" i="3"/>
  <c r="L9285" i="3"/>
  <c r="P9285" i="3" s="1" a="1"/>
  <c r="P9285" i="3" s="1"/>
  <c r="L6725" i="3"/>
  <c r="L5521" i="3"/>
  <c r="L6400" i="3"/>
  <c r="L5609" i="3"/>
  <c r="L9758" i="3"/>
  <c r="P9758" i="3" s="1" a="1"/>
  <c r="P9758" i="3" s="1"/>
  <c r="L6763" i="3"/>
  <c r="L7882" i="3"/>
  <c r="P7882" i="3" s="1" a="1"/>
  <c r="P7882" i="3" s="1"/>
  <c r="L6189" i="3"/>
  <c r="L6199" i="3"/>
  <c r="L9207" i="3"/>
  <c r="P9207" i="3" s="1" a="1"/>
  <c r="P9207" i="3" s="1"/>
  <c r="L9905" i="3"/>
  <c r="P9905" i="3" s="1" a="1"/>
  <c r="P9905" i="3" s="1"/>
  <c r="L6746" i="3"/>
  <c r="L6245" i="3"/>
  <c r="L8598" i="3"/>
  <c r="P8598" i="3" s="1" a="1"/>
  <c r="P8598" i="3" s="1"/>
  <c r="L6634" i="3"/>
  <c r="L8281" i="3"/>
  <c r="P8281" i="3" s="1" a="1"/>
  <c r="P8281" i="3" s="1"/>
  <c r="L6483" i="3"/>
  <c r="L6049" i="3"/>
  <c r="L8911" i="3"/>
  <c r="P8911" i="3" s="1" a="1"/>
  <c r="P8911" i="3" s="1"/>
  <c r="L7971" i="3"/>
  <c r="P7971" i="3" s="1" a="1"/>
  <c r="P7971" i="3" s="1"/>
  <c r="L7317" i="3"/>
  <c r="P7317" i="3" s="1" a="1"/>
  <c r="P7317" i="3" s="1"/>
  <c r="L9181" i="3"/>
  <c r="P9181" i="3" s="1" a="1"/>
  <c r="P9181" i="3" s="1"/>
  <c r="L6327" i="3"/>
  <c r="L5971" i="3"/>
  <c r="L8510" i="3"/>
  <c r="P8510" i="3" s="1" a="1"/>
  <c r="P8510" i="3" s="1"/>
  <c r="L8615" i="3"/>
  <c r="P8615" i="3" s="1" a="1"/>
  <c r="P8615" i="3" s="1"/>
  <c r="L5536" i="3"/>
  <c r="L4367" i="3"/>
  <c r="L8258" i="3"/>
  <c r="P8258" i="3" s="1" a="1"/>
  <c r="P8258" i="3" s="1"/>
  <c r="L6995" i="3"/>
  <c r="L6394" i="3"/>
  <c r="L5118" i="3"/>
  <c r="L8552" i="3"/>
  <c r="P8552" i="3" s="1" a="1"/>
  <c r="P8552" i="3" s="1"/>
  <c r="L9754" i="3"/>
  <c r="P9754" i="3" s="1" a="1"/>
  <c r="P9754" i="3" s="1"/>
  <c r="L9356" i="3"/>
  <c r="P9356" i="3" s="1" a="1"/>
  <c r="P9356" i="3" s="1"/>
  <c r="L7122" i="3"/>
  <c r="P7122" i="3" s="1" a="1"/>
  <c r="P7122" i="3" s="1"/>
  <c r="L9988" i="3"/>
  <c r="P9988" i="3" s="1" a="1"/>
  <c r="P9988" i="3" s="1"/>
  <c r="L6424" i="3"/>
  <c r="L5168" i="3"/>
  <c r="L9978" i="3"/>
  <c r="P9978" i="3" s="1" a="1"/>
  <c r="P9978" i="3" s="1"/>
  <c r="L6612" i="3"/>
  <c r="L6130" i="3"/>
  <c r="L5325" i="3"/>
  <c r="L6374" i="3"/>
  <c r="L7978" i="3"/>
  <c r="P7978" i="3" s="1" a="1"/>
  <c r="P7978" i="3" s="1"/>
  <c r="L4972" i="3"/>
  <c r="P4972" i="3" s="1" a="1"/>
  <c r="P4972" i="3" s="1"/>
  <c r="L5284" i="3"/>
  <c r="L8471" i="3"/>
  <c r="P8471" i="3" s="1" a="1"/>
  <c r="P8471" i="3" s="1"/>
  <c r="L2930" i="3"/>
  <c r="L8171" i="3"/>
  <c r="P8171" i="3" s="1" a="1"/>
  <c r="P8171" i="3" s="1"/>
  <c r="L7869" i="3"/>
  <c r="P7869" i="3" s="1" a="1"/>
  <c r="P7869" i="3" s="1"/>
  <c r="L5326" i="3"/>
  <c r="L5875" i="3"/>
  <c r="L7660" i="3"/>
  <c r="P7660" i="3" s="1" a="1"/>
  <c r="P7660" i="3" s="1"/>
  <c r="L9767" i="3"/>
  <c r="P9767" i="3" s="1" a="1"/>
  <c r="P9767" i="3" s="1"/>
  <c r="L7614" i="3"/>
  <c r="P7614" i="3" s="1" a="1"/>
  <c r="P7614" i="3" s="1"/>
  <c r="L7493" i="3"/>
  <c r="P7493" i="3" s="1" a="1"/>
  <c r="P7493" i="3" s="1"/>
  <c r="L5801" i="3"/>
  <c r="L5826" i="3"/>
  <c r="L7156" i="3"/>
  <c r="P7156" i="3" s="1" a="1"/>
  <c r="P7156" i="3" s="1"/>
  <c r="L7243" i="3"/>
  <c r="P7243" i="3" s="1" a="1"/>
  <c r="P7243" i="3" s="1"/>
  <c r="L4863" i="3"/>
  <c r="L6195" i="3"/>
  <c r="L6884" i="3"/>
  <c r="L9301" i="3"/>
  <c r="P9301" i="3" s="1" a="1"/>
  <c r="P9301" i="3" s="1"/>
  <c r="L7049" i="3"/>
  <c r="P7049" i="3" s="1" a="1"/>
  <c r="P7049" i="3" s="1"/>
  <c r="L9241" i="3"/>
  <c r="P9241" i="3" s="1" a="1"/>
  <c r="P9241" i="3" s="1"/>
  <c r="L8168" i="3"/>
  <c r="P8168" i="3" s="1" a="1"/>
  <c r="P8168" i="3" s="1"/>
  <c r="L3252" i="3"/>
  <c r="L8158" i="3"/>
  <c r="P8158" i="3" s="1" a="1"/>
  <c r="P8158" i="3" s="1"/>
  <c r="L6272" i="3"/>
  <c r="L9954" i="3"/>
  <c r="P9954" i="3" s="1" a="1"/>
  <c r="P9954" i="3" s="1"/>
  <c r="L9597" i="3"/>
  <c r="P9597" i="3" s="1" a="1"/>
  <c r="P9597" i="3" s="1"/>
  <c r="L6330" i="3"/>
  <c r="L5857" i="3"/>
  <c r="L5102" i="3"/>
  <c r="L5100" i="3"/>
  <c r="L9945" i="3"/>
  <c r="P9945" i="3" s="1" a="1"/>
  <c r="P9945" i="3" s="1"/>
  <c r="L5695" i="3"/>
  <c r="L4099" i="3"/>
  <c r="L5525" i="3"/>
  <c r="L6048" i="3"/>
  <c r="L7228" i="3"/>
  <c r="P7228" i="3" s="1" a="1"/>
  <c r="P7228" i="3" s="1"/>
  <c r="L5733" i="3"/>
  <c r="L4992" i="3"/>
  <c r="P4992" i="3" s="1" a="1"/>
  <c r="P4992" i="3" s="1"/>
  <c r="L3521" i="3"/>
  <c r="L9526" i="3"/>
  <c r="P9526" i="3" s="1" a="1"/>
  <c r="P9526" i="3" s="1"/>
  <c r="L8031" i="3"/>
  <c r="P8031" i="3" s="1" a="1"/>
  <c r="P8031" i="3" s="1"/>
  <c r="L6903" i="3"/>
  <c r="P6903" i="3" s="1" a="1"/>
  <c r="P6903" i="3" s="1"/>
  <c r="L9200" i="3"/>
  <c r="P9200" i="3" s="1" a="1"/>
  <c r="P9200" i="3" s="1"/>
  <c r="L7970" i="3"/>
  <c r="P7970" i="3" s="1" a="1"/>
  <c r="P7970" i="3" s="1"/>
  <c r="L5865" i="3"/>
  <c r="L9860" i="3"/>
  <c r="P9860" i="3" s="1" a="1"/>
  <c r="P9860" i="3" s="1"/>
  <c r="L8324" i="3"/>
  <c r="P8324" i="3" s="1" a="1"/>
  <c r="P8324" i="3" s="1"/>
  <c r="L6577" i="3"/>
  <c r="L7733" i="3"/>
  <c r="P7733" i="3" s="1" a="1"/>
  <c r="P7733" i="3" s="1"/>
  <c r="L9654" i="3"/>
  <c r="P9654" i="3" s="1" a="1"/>
  <c r="P9654" i="3" s="1"/>
  <c r="L7331" i="3"/>
  <c r="P7331" i="3" s="1" a="1"/>
  <c r="P7331" i="3" s="1"/>
  <c r="L8196" i="3"/>
  <c r="P8196" i="3" s="1" a="1"/>
  <c r="P8196" i="3" s="1"/>
  <c r="L6847" i="3"/>
  <c r="P6847" i="3" s="1" a="1"/>
  <c r="P6847" i="3" s="1"/>
  <c r="L6565" i="3"/>
  <c r="L7501" i="3"/>
  <c r="P7501" i="3" s="1" a="1"/>
  <c r="P7501" i="3" s="1"/>
  <c r="L9114" i="3"/>
  <c r="P9114" i="3" s="1" a="1"/>
  <c r="P9114" i="3" s="1"/>
  <c r="L8613" i="3"/>
  <c r="P8613" i="3" s="1" a="1"/>
  <c r="P8613" i="3" s="1"/>
  <c r="L5864" i="3"/>
  <c r="L6319" i="3"/>
  <c r="L8803" i="3"/>
  <c r="P8803" i="3" s="1" a="1"/>
  <c r="P8803" i="3" s="1"/>
  <c r="L6869" i="3"/>
  <c r="L9841" i="3"/>
  <c r="P9841" i="3" s="1" a="1"/>
  <c r="P9841" i="3" s="1"/>
  <c r="L7260" i="3"/>
  <c r="P7260" i="3" s="1" a="1"/>
  <c r="P7260" i="3" s="1"/>
  <c r="L5191" i="3"/>
  <c r="L6586" i="3"/>
  <c r="L6929" i="3"/>
  <c r="P6929" i="3" s="1" a="1"/>
  <c r="P6929" i="3" s="1"/>
  <c r="L4928" i="3"/>
  <c r="L7287" i="3"/>
  <c r="P7287" i="3" s="1" a="1"/>
  <c r="P7287" i="3" s="1"/>
  <c r="L7413" i="3"/>
  <c r="P7413" i="3" s="1" a="1"/>
  <c r="P7413" i="3" s="1"/>
  <c r="L6466" i="3"/>
  <c r="L6749" i="3"/>
  <c r="P6749" i="3" s="1" a="1"/>
  <c r="P6749" i="3" s="1"/>
  <c r="L9486" i="3"/>
  <c r="P9486" i="3" s="1" a="1"/>
  <c r="P9486" i="3" s="1"/>
  <c r="L6937" i="3"/>
  <c r="L5183" i="3"/>
  <c r="L7781" i="3"/>
  <c r="P7781" i="3" s="1" a="1"/>
  <c r="P7781" i="3" s="1"/>
  <c r="L8529" i="3"/>
  <c r="P8529" i="3" s="1" a="1"/>
  <c r="P8529" i="3" s="1"/>
  <c r="L8408" i="3"/>
  <c r="P8408" i="3" s="1" a="1"/>
  <c r="P8408" i="3" s="1"/>
  <c r="L8194" i="3"/>
  <c r="P8194" i="3" s="1" a="1"/>
  <c r="P8194" i="3" s="1"/>
  <c r="L6315" i="3"/>
  <c r="L6611" i="3"/>
  <c r="L5962" i="3"/>
  <c r="L6661" i="3"/>
  <c r="L9898" i="3"/>
  <c r="P9898" i="3" s="1" a="1"/>
  <c r="P9898" i="3" s="1"/>
  <c r="L5420" i="3"/>
  <c r="L6914" i="3"/>
  <c r="L8274" i="3"/>
  <c r="P8274" i="3" s="1" a="1"/>
  <c r="P8274" i="3" s="1"/>
  <c r="L7063" i="3"/>
  <c r="P7063" i="3" s="1" a="1"/>
  <c r="P7063" i="3" s="1"/>
  <c r="L9886" i="3"/>
  <c r="P9886" i="3" s="1" a="1"/>
  <c r="P9886" i="3" s="1"/>
  <c r="L9562" i="3"/>
  <c r="P9562" i="3" s="1" a="1"/>
  <c r="P9562" i="3" s="1"/>
  <c r="L6496" i="3"/>
  <c r="L4899" i="3"/>
  <c r="L8014" i="3"/>
  <c r="P8014" i="3" s="1" a="1"/>
  <c r="P8014" i="3" s="1"/>
  <c r="L8821" i="3"/>
  <c r="P8821" i="3" s="1" a="1"/>
  <c r="P8821" i="3" s="1"/>
  <c r="L8784" i="3"/>
  <c r="P8784" i="3" s="1" a="1"/>
  <c r="P8784" i="3" s="1"/>
  <c r="L6572" i="3"/>
  <c r="L5873" i="3"/>
  <c r="L6403" i="3"/>
  <c r="L5537" i="3"/>
  <c r="L7627" i="3"/>
  <c r="P7627" i="3" s="1" a="1"/>
  <c r="P7627" i="3" s="1"/>
  <c r="L9502" i="3"/>
  <c r="P9502" i="3" s="1" a="1"/>
  <c r="P9502" i="3" s="1"/>
  <c r="L7875" i="3"/>
  <c r="P7875" i="3" s="1" a="1"/>
  <c r="P7875" i="3" s="1"/>
  <c r="L5195" i="3"/>
  <c r="L9354" i="3"/>
  <c r="P9354" i="3" s="1" a="1"/>
  <c r="P9354" i="3" s="1"/>
  <c r="L7147" i="3"/>
  <c r="P7147" i="3" s="1" a="1"/>
  <c r="P7147" i="3" s="1"/>
  <c r="L9790" i="3"/>
  <c r="P9790" i="3" s="1" a="1"/>
  <c r="P9790" i="3" s="1"/>
  <c r="L8873" i="3"/>
  <c r="P8873" i="3" s="1" a="1"/>
  <c r="P8873" i="3" s="1"/>
  <c r="L9094" i="3"/>
  <c r="P9094" i="3" s="1" a="1"/>
  <c r="P9094" i="3" s="1"/>
  <c r="L5978" i="3"/>
  <c r="L5275" i="3"/>
  <c r="L9448" i="3"/>
  <c r="P9448" i="3" s="1" a="1"/>
  <c r="P9448" i="3" s="1"/>
  <c r="L5374" i="3"/>
  <c r="L9490" i="3"/>
  <c r="P9490" i="3" s="1" a="1"/>
  <c r="P9490" i="3" s="1"/>
  <c r="L9343" i="3"/>
  <c r="P9343" i="3" s="1" a="1"/>
  <c r="P9343" i="3" s="1"/>
  <c r="L9798" i="3"/>
  <c r="P9798" i="3" s="1" a="1"/>
  <c r="P9798" i="3" s="1"/>
  <c r="L7006" i="3"/>
  <c r="L6520" i="3"/>
  <c r="L6001" i="3"/>
  <c r="L5823" i="3"/>
  <c r="L5306" i="3"/>
  <c r="L8477" i="3"/>
  <c r="P8477" i="3" s="1" a="1"/>
  <c r="P8477" i="3" s="1"/>
  <c r="L6334" i="3"/>
  <c r="L5122" i="3"/>
  <c r="L8310" i="3"/>
  <c r="P8310" i="3" s="1" a="1"/>
  <c r="P8310" i="3" s="1"/>
  <c r="L5743" i="3"/>
  <c r="L5674" i="3"/>
  <c r="L5232" i="3"/>
  <c r="L9441" i="3"/>
  <c r="P9441" i="3" s="1" a="1"/>
  <c r="P9441" i="3" s="1"/>
  <c r="L8164" i="3"/>
  <c r="P8164" i="3" s="1" a="1"/>
  <c r="P8164" i="3" s="1"/>
  <c r="L5313" i="3"/>
  <c r="L6454" i="3"/>
  <c r="L7198" i="3"/>
  <c r="P7198" i="3" s="1" a="1"/>
  <c r="P7198" i="3" s="1"/>
  <c r="L6371" i="3"/>
  <c r="L8523" i="3"/>
  <c r="P8523" i="3" s="1" a="1"/>
  <c r="P8523" i="3" s="1"/>
  <c r="L9699" i="3"/>
  <c r="P9699" i="3" s="1" a="1"/>
  <c r="P9699" i="3" s="1"/>
  <c r="L5547" i="3"/>
  <c r="L7032" i="3"/>
  <c r="P7032" i="3" s="1" a="1"/>
  <c r="P7032" i="3" s="1"/>
  <c r="L5116" i="3"/>
  <c r="L9514" i="3"/>
  <c r="P9514" i="3" s="1" a="1"/>
  <c r="P9514" i="3" s="1"/>
  <c r="L6651" i="3"/>
  <c r="L7654" i="3"/>
  <c r="P7654" i="3" s="1" a="1"/>
  <c r="P7654" i="3" s="1"/>
  <c r="L8362" i="3"/>
  <c r="P8362" i="3" s="1" a="1"/>
  <c r="P8362" i="3" s="1"/>
  <c r="L9801" i="3"/>
  <c r="P9801" i="3" s="1" a="1"/>
  <c r="P9801" i="3" s="1"/>
  <c r="L7378" i="3"/>
  <c r="P7378" i="3" s="1" a="1"/>
  <c r="P7378" i="3" s="1"/>
  <c r="L8893" i="3"/>
  <c r="P8893" i="3" s="1" a="1"/>
  <c r="P8893" i="3" s="1"/>
  <c r="L5213" i="3"/>
  <c r="L8818" i="3"/>
  <c r="P8818" i="3" s="1" a="1"/>
  <c r="P8818" i="3" s="1"/>
  <c r="L6462" i="3"/>
  <c r="L8065" i="3"/>
  <c r="P8065" i="3" s="1" a="1"/>
  <c r="P8065" i="3" s="1"/>
  <c r="L5753" i="3"/>
  <c r="L8230" i="3"/>
  <c r="P8230" i="3" s="1" a="1"/>
  <c r="P8230" i="3" s="1"/>
  <c r="L6858" i="3"/>
  <c r="L9629" i="3"/>
  <c r="P9629" i="3" s="1" a="1"/>
  <c r="P9629" i="3" s="1"/>
  <c r="L5528" i="3"/>
  <c r="L6172" i="3"/>
  <c r="L9291" i="3"/>
  <c r="P9291" i="3" s="1" a="1"/>
  <c r="P9291" i="3" s="1"/>
  <c r="L8745" i="3"/>
  <c r="P8745" i="3" s="1" a="1"/>
  <c r="P8745" i="3" s="1"/>
  <c r="L6976" i="3"/>
  <c r="L6655" i="3"/>
  <c r="L7958" i="3"/>
  <c r="P7958" i="3" s="1" a="1"/>
  <c r="P7958" i="3" s="1"/>
  <c r="L6123" i="3"/>
  <c r="L4914" i="3"/>
  <c r="L6677" i="3"/>
  <c r="L9687" i="3"/>
  <c r="P9687" i="3" s="1" a="1"/>
  <c r="P9687" i="3" s="1"/>
  <c r="L4348" i="3"/>
  <c r="L8698" i="3"/>
  <c r="P8698" i="3" s="1" a="1"/>
  <c r="P8698" i="3" s="1"/>
  <c r="L9262" i="3"/>
  <c r="P9262" i="3" s="1" a="1"/>
  <c r="P9262" i="3" s="1"/>
  <c r="L7021" i="3"/>
  <c r="L6349" i="3"/>
  <c r="L8591" i="3"/>
  <c r="P8591" i="3" s="1" a="1"/>
  <c r="P8591" i="3" s="1"/>
  <c r="L8927" i="3"/>
  <c r="P8927" i="3" s="1" a="1"/>
  <c r="P8927" i="3" s="1"/>
  <c r="L7433" i="3"/>
  <c r="P7433" i="3" s="1" a="1"/>
  <c r="P7433" i="3" s="1"/>
  <c r="L7000" i="3"/>
  <c r="P7000" i="3" s="1" a="1"/>
  <c r="P7000" i="3" s="1"/>
  <c r="L4977" i="3"/>
  <c r="L7877" i="3"/>
  <c r="P7877" i="3" s="1" a="1"/>
  <c r="P7877" i="3" s="1"/>
  <c r="L6658" i="3"/>
  <c r="L9587" i="3"/>
  <c r="P9587" i="3" s="1" a="1"/>
  <c r="P9587" i="3" s="1"/>
  <c r="L5714" i="3"/>
  <c r="L8295" i="3"/>
  <c r="P8295" i="3" s="1" a="1"/>
  <c r="P8295" i="3" s="1"/>
  <c r="L6106" i="3"/>
  <c r="L8035" i="3"/>
  <c r="P8035" i="3" s="1" a="1"/>
  <c r="P8035" i="3" s="1"/>
  <c r="L8813" i="3"/>
  <c r="P8813" i="3" s="1" a="1"/>
  <c r="P8813" i="3" s="1"/>
  <c r="L6753" i="3"/>
  <c r="P6753" i="3" s="1" a="1"/>
  <c r="P6753" i="3" s="1"/>
  <c r="L6896" i="3"/>
  <c r="L7475" i="3"/>
  <c r="P7475" i="3" s="1" a="1"/>
  <c r="P7475" i="3" s="1"/>
  <c r="L9022" i="3"/>
  <c r="P9022" i="3" s="1" a="1"/>
  <c r="P9022" i="3" s="1"/>
  <c r="L7090" i="3"/>
  <c r="P7090" i="3" s="1" a="1"/>
  <c r="P7090" i="3" s="1"/>
  <c r="L8056" i="3"/>
  <c r="P8056" i="3" s="1" a="1"/>
  <c r="P8056" i="3" s="1"/>
  <c r="L9534" i="3"/>
  <c r="P9534" i="3" s="1" a="1"/>
  <c r="P9534" i="3" s="1"/>
  <c r="L6464" i="3"/>
  <c r="L8891" i="3"/>
  <c r="P8891" i="3" s="1" a="1"/>
  <c r="P8891" i="3" s="1"/>
  <c r="L9206" i="3"/>
  <c r="P9206" i="3" s="1" a="1"/>
  <c r="P9206" i="3" s="1"/>
  <c r="L7925" i="3"/>
  <c r="P7925" i="3" s="1" a="1"/>
  <c r="P7925" i="3" s="1"/>
  <c r="L6443" i="3"/>
  <c r="L9406" i="3"/>
  <c r="P9406" i="3" s="1" a="1"/>
  <c r="P9406" i="3" s="1"/>
  <c r="L9194" i="3"/>
  <c r="P9194" i="3" s="1" a="1"/>
  <c r="P9194" i="3" s="1"/>
  <c r="L8486" i="3"/>
  <c r="P8486" i="3" s="1" a="1"/>
  <c r="P8486" i="3" s="1"/>
  <c r="L6735" i="3"/>
  <c r="L5965" i="3"/>
  <c r="L5895" i="3"/>
  <c r="L9404" i="3"/>
  <c r="P9404" i="3" s="1" a="1"/>
  <c r="P9404" i="3" s="1"/>
  <c r="L9248" i="3"/>
  <c r="P9248" i="3" s="1" a="1"/>
  <c r="P9248" i="3" s="1"/>
  <c r="L8468" i="3"/>
  <c r="P8468" i="3" s="1" a="1"/>
  <c r="P8468" i="3" s="1"/>
  <c r="L5792" i="3"/>
  <c r="L9341" i="3"/>
  <c r="P9341" i="3" s="1" a="1"/>
  <c r="P9341" i="3" s="1"/>
  <c r="L5396" i="3"/>
  <c r="L8755" i="3"/>
  <c r="P8755" i="3" s="1" a="1"/>
  <c r="P8755" i="3" s="1"/>
  <c r="L8978" i="3"/>
  <c r="P8978" i="3" s="1" a="1"/>
  <c r="P8978" i="3" s="1"/>
  <c r="L6265" i="3"/>
  <c r="L9359" i="3"/>
  <c r="P9359" i="3" s="1" a="1"/>
  <c r="P9359" i="3" s="1"/>
  <c r="L8857" i="3"/>
  <c r="P8857" i="3" s="1" a="1"/>
  <c r="P8857" i="3" s="1"/>
  <c r="L9953" i="3"/>
  <c r="P9953" i="3" s="1" a="1"/>
  <c r="P9953" i="3" s="1"/>
  <c r="L7990" i="3"/>
  <c r="P7990" i="3" s="1" a="1"/>
  <c r="P7990" i="3" s="1"/>
  <c r="L5944" i="3"/>
  <c r="L5045" i="3"/>
  <c r="L7688" i="3"/>
  <c r="P7688" i="3" s="1" a="1"/>
  <c r="P7688" i="3" s="1"/>
  <c r="L9281" i="3"/>
  <c r="P9281" i="3" s="1" a="1"/>
  <c r="P9281" i="3" s="1"/>
  <c r="L5860" i="3"/>
  <c r="L6169" i="3"/>
  <c r="L9757" i="3"/>
  <c r="P9757" i="3" s="1" a="1"/>
  <c r="P9757" i="3" s="1"/>
  <c r="L7244" i="3"/>
  <c r="P7244" i="3" s="1" a="1"/>
  <c r="P7244" i="3" s="1"/>
  <c r="L5347" i="3"/>
  <c r="L4893" i="3"/>
  <c r="P4893" i="3" s="1" a="1"/>
  <c r="P4893" i="3" s="1"/>
  <c r="L7572" i="3"/>
  <c r="P7572" i="3" s="1" a="1"/>
  <c r="P7572" i="3" s="1"/>
  <c r="L5450" i="3"/>
  <c r="L5636" i="3"/>
  <c r="L8447" i="3"/>
  <c r="P8447" i="3" s="1" a="1"/>
  <c r="P8447" i="3" s="1"/>
  <c r="L8066" i="3"/>
  <c r="P8066" i="3" s="1" a="1"/>
  <c r="P8066" i="3" s="1"/>
  <c r="L5835" i="3"/>
  <c r="L7938" i="3"/>
  <c r="P7938" i="3" s="1" a="1"/>
  <c r="P7938" i="3" s="1"/>
  <c r="L9158" i="3"/>
  <c r="P9158" i="3" s="1" a="1"/>
  <c r="P9158" i="3" s="1"/>
  <c r="L7323" i="3"/>
  <c r="P7323" i="3" s="1" a="1"/>
  <c r="P7323" i="3" s="1"/>
  <c r="L7790" i="3"/>
  <c r="P7790" i="3" s="1" a="1"/>
  <c r="P7790" i="3" s="1"/>
  <c r="L5113" i="3"/>
  <c r="L8448" i="3"/>
  <c r="P8448" i="3" s="1" a="1"/>
  <c r="P8448" i="3" s="1"/>
  <c r="L7534" i="3"/>
  <c r="P7534" i="3" s="1" a="1"/>
  <c r="P7534" i="3" s="1"/>
  <c r="L9483" i="3"/>
  <c r="P9483" i="3" s="1" a="1"/>
  <c r="P9483" i="3" s="1"/>
  <c r="L9660" i="3"/>
  <c r="P9660" i="3" s="1" a="1"/>
  <c r="P9660" i="3" s="1"/>
  <c r="L8179" i="3"/>
  <c r="P8179" i="3" s="1" a="1"/>
  <c r="P8179" i="3" s="1"/>
  <c r="L5419" i="3"/>
  <c r="L7692" i="3"/>
  <c r="P7692" i="3" s="1" a="1"/>
  <c r="P7692" i="3" s="1"/>
  <c r="L7783" i="3"/>
  <c r="P7783" i="3" s="1" a="1"/>
  <c r="P7783" i="3" s="1"/>
  <c r="L7376" i="3"/>
  <c r="P7376" i="3" s="1" a="1"/>
  <c r="P7376" i="3" s="1"/>
  <c r="L5422" i="3"/>
  <c r="L6414" i="3"/>
  <c r="L9186" i="3"/>
  <c r="P9186" i="3" s="1" a="1"/>
  <c r="P9186" i="3" s="1"/>
  <c r="L9857" i="3"/>
  <c r="P9857" i="3" s="1" a="1"/>
  <c r="P9857" i="3" s="1"/>
  <c r="L8776" i="3"/>
  <c r="P8776" i="3" s="1" a="1"/>
  <c r="P8776" i="3" s="1"/>
  <c r="L6118" i="3"/>
  <c r="L5295" i="3"/>
  <c r="L6521" i="3"/>
  <c r="L9128" i="3"/>
  <c r="P9128" i="3" s="1" a="1"/>
  <c r="P9128" i="3" s="1"/>
  <c r="L9277" i="3"/>
  <c r="P9277" i="3" s="1" a="1"/>
  <c r="P9277" i="3" s="1"/>
  <c r="L7250" i="3"/>
  <c r="P7250" i="3" s="1" a="1"/>
  <c r="P7250" i="3" s="1"/>
  <c r="L6499" i="3"/>
  <c r="L6992" i="3"/>
  <c r="L9316" i="3"/>
  <c r="P9316" i="3" s="1" a="1"/>
  <c r="P9316" i="3" s="1"/>
  <c r="L6874" i="3"/>
  <c r="L8198" i="3"/>
  <c r="P8198" i="3" s="1" a="1"/>
  <c r="P8198" i="3" s="1"/>
  <c r="L7563" i="3"/>
  <c r="P7563" i="3" s="1" a="1"/>
  <c r="P7563" i="3" s="1"/>
  <c r="L8140" i="3"/>
  <c r="P8140" i="3" s="1" a="1"/>
  <c r="P8140" i="3" s="1"/>
  <c r="L6935" i="3"/>
  <c r="P6935" i="3" s="1" a="1"/>
  <c r="P6935" i="3" s="1"/>
  <c r="L9906" i="3"/>
  <c r="P9906" i="3" s="1" a="1"/>
  <c r="P9906" i="3" s="1"/>
  <c r="L6620" i="3"/>
  <c r="L6015" i="3"/>
  <c r="L5859" i="3"/>
  <c r="L7329" i="3"/>
  <c r="P7329" i="3" s="1" a="1"/>
  <c r="P7329" i="3" s="1"/>
  <c r="L9388" i="3"/>
  <c r="P9388" i="3" s="1" a="1"/>
  <c r="P9388" i="3" s="1"/>
  <c r="L7307" i="3"/>
  <c r="P7307" i="3" s="1" a="1"/>
  <c r="P7307" i="3" s="1"/>
  <c r="L6682" i="3"/>
  <c r="L6876" i="3"/>
  <c r="L8748" i="3"/>
  <c r="P8748" i="3" s="1" a="1"/>
  <c r="P8748" i="3" s="1"/>
  <c r="L9982" i="3"/>
  <c r="P9982" i="3" s="1" a="1"/>
  <c r="P9982" i="3" s="1"/>
  <c r="L9741" i="3"/>
  <c r="P9741" i="3" s="1" a="1"/>
  <c r="P9741" i="3" s="1"/>
  <c r="L6078" i="3"/>
  <c r="L5884" i="3"/>
  <c r="L7503" i="3"/>
  <c r="P7503" i="3" s="1" a="1"/>
  <c r="P7503" i="3" s="1"/>
  <c r="L8883" i="3"/>
  <c r="P8883" i="3" s="1" a="1"/>
  <c r="P8883" i="3" s="1"/>
  <c r="L8923" i="3"/>
  <c r="P8923" i="3" s="1" a="1"/>
  <c r="P8923" i="3" s="1"/>
  <c r="L7382" i="3"/>
  <c r="P7382" i="3" s="1" a="1"/>
  <c r="P7382" i="3" s="1"/>
  <c r="L5941" i="3"/>
  <c r="L7373" i="3"/>
  <c r="P7373" i="3" s="1" a="1"/>
  <c r="P7373" i="3" s="1"/>
  <c r="L8421" i="3"/>
  <c r="P8421" i="3" s="1" a="1"/>
  <c r="P8421" i="3" s="1"/>
  <c r="L8639" i="3"/>
  <c r="P8639" i="3" s="1" a="1"/>
  <c r="P8639" i="3" s="1"/>
  <c r="L8687" i="3"/>
  <c r="P8687" i="3" s="1" a="1"/>
  <c r="P8687" i="3" s="1"/>
  <c r="L6188" i="3"/>
  <c r="L6618" i="3"/>
  <c r="L9033" i="3"/>
  <c r="P9033" i="3" s="1" a="1"/>
  <c r="P9033" i="3" s="1"/>
  <c r="L9892" i="3"/>
  <c r="P9892" i="3" s="1" a="1"/>
  <c r="P9892" i="3" s="1"/>
  <c r="L6155" i="3"/>
  <c r="L9528" i="3"/>
  <c r="P9528" i="3" s="1" a="1"/>
  <c r="P9528" i="3" s="1"/>
  <c r="L7145" i="3"/>
  <c r="P7145" i="3" s="1" a="1"/>
  <c r="P7145" i="3" s="1"/>
  <c r="L6073" i="3"/>
  <c r="L6302" i="3"/>
  <c r="L9141" i="3"/>
  <c r="P9141" i="3" s="1" a="1"/>
  <c r="P9141" i="3" s="1"/>
  <c r="L5644" i="3"/>
  <c r="L7742" i="3"/>
  <c r="P7742" i="3" s="1" a="1"/>
  <c r="P7742" i="3" s="1"/>
  <c r="L9099" i="3"/>
  <c r="P9099" i="3" s="1" a="1"/>
  <c r="P9099" i="3" s="1"/>
  <c r="L9553" i="3"/>
  <c r="P9553" i="3" s="1" a="1"/>
  <c r="P9553" i="3" s="1"/>
  <c r="L9573" i="3"/>
  <c r="P9573" i="3" s="1" a="1"/>
  <c r="P9573" i="3" s="1"/>
  <c r="L9048" i="3"/>
  <c r="P9048" i="3" s="1" a="1"/>
  <c r="P9048" i="3" s="1"/>
  <c r="L5339" i="3"/>
  <c r="L6737" i="3"/>
  <c r="L9325" i="3"/>
  <c r="P9325" i="3" s="1" a="1"/>
  <c r="P9325" i="3" s="1"/>
  <c r="L8218" i="3"/>
  <c r="P8218" i="3" s="1" a="1"/>
  <c r="P8218" i="3" s="1"/>
  <c r="L7408" i="3"/>
  <c r="P7408" i="3" s="1" a="1"/>
  <c r="P7408" i="3" s="1"/>
  <c r="L5588" i="3"/>
  <c r="L5175" i="3"/>
  <c r="L5179" i="3"/>
  <c r="L5649" i="3"/>
  <c r="L6365" i="3"/>
  <c r="L4201" i="3"/>
  <c r="L5115" i="3"/>
  <c r="L5037" i="3"/>
  <c r="P5037" i="3" s="1" a="1"/>
  <c r="P5037" i="3" s="1"/>
  <c r="L5361" i="3"/>
  <c r="L7632" i="3"/>
  <c r="P7632" i="3" s="1" a="1"/>
  <c r="P7632" i="3" s="1"/>
  <c r="L6532" i="3"/>
  <c r="L5083" i="3"/>
  <c r="L8189" i="3"/>
  <c r="P8189" i="3" s="1" a="1"/>
  <c r="P8189" i="3" s="1"/>
  <c r="L7872" i="3"/>
  <c r="P7872" i="3" s="1" a="1"/>
  <c r="P7872" i="3" s="1"/>
  <c r="L7911" i="3"/>
  <c r="P7911" i="3" s="1" a="1"/>
  <c r="P7911" i="3" s="1"/>
  <c r="L9851" i="3"/>
  <c r="P9851" i="3" s="1" a="1"/>
  <c r="P9851" i="3" s="1"/>
  <c r="L8846" i="3"/>
  <c r="P8846" i="3" s="1" a="1"/>
  <c r="P8846" i="3" s="1"/>
  <c r="L4239" i="3"/>
  <c r="L9484" i="3"/>
  <c r="P9484" i="3" s="1" a="1"/>
  <c r="P9484" i="3" s="1"/>
  <c r="L7584" i="3"/>
  <c r="P7584" i="3" s="1" a="1"/>
  <c r="P7584" i="3" s="1"/>
  <c r="L6404" i="3"/>
  <c r="L7398" i="3"/>
  <c r="P7398" i="3" s="1" a="1"/>
  <c r="P7398" i="3" s="1"/>
  <c r="L8965" i="3"/>
  <c r="P8965" i="3" s="1" a="1"/>
  <c r="P8965" i="3" s="1"/>
  <c r="L8297" i="3"/>
  <c r="P8297" i="3" s="1" a="1"/>
  <c r="P8297" i="3" s="1"/>
  <c r="L9822" i="3"/>
  <c r="P9822" i="3" s="1" a="1"/>
  <c r="P9822" i="3" s="1"/>
  <c r="L9831" i="3"/>
  <c r="P9831" i="3" s="1" a="1"/>
  <c r="P9831" i="3" s="1"/>
  <c r="L7223" i="3"/>
  <c r="P7223" i="3" s="1" a="1"/>
  <c r="P7223" i="3" s="1"/>
  <c r="L6662" i="3"/>
  <c r="L5833" i="3"/>
  <c r="L8391" i="3"/>
  <c r="P8391" i="3" s="1" a="1"/>
  <c r="P8391" i="3" s="1"/>
  <c r="L8238" i="3"/>
  <c r="P8238" i="3" s="1" a="1"/>
  <c r="P8238" i="3" s="1"/>
  <c r="L9607" i="3"/>
  <c r="P9607" i="3" s="1" a="1"/>
  <c r="P9607" i="3" s="1"/>
  <c r="L9201" i="3"/>
  <c r="P9201" i="3" s="1" a="1"/>
  <c r="P9201" i="3" s="1"/>
  <c r="L6638" i="3"/>
  <c r="L9056" i="3"/>
  <c r="P9056" i="3" s="1" a="1"/>
  <c r="P9056" i="3" s="1"/>
  <c r="L8631" i="3"/>
  <c r="P8631" i="3" s="1" a="1"/>
  <c r="P8631" i="3" s="1"/>
  <c r="L9624" i="3"/>
  <c r="P9624" i="3" s="1" a="1"/>
  <c r="P9624" i="3" s="1"/>
  <c r="L5837" i="3"/>
  <c r="L7425" i="3"/>
  <c r="P7425" i="3" s="1" a="1"/>
  <c r="P7425" i="3" s="1"/>
  <c r="L6915" i="3"/>
  <c r="P6915" i="3" s="1" a="1"/>
  <c r="P6915" i="3" s="1"/>
  <c r="L8095" i="3"/>
  <c r="P8095" i="3" s="1" a="1"/>
  <c r="P8095" i="3" s="1"/>
  <c r="L8481" i="3"/>
  <c r="P8481" i="3" s="1" a="1"/>
  <c r="P8481" i="3" s="1"/>
  <c r="L9994" i="3"/>
  <c r="P9994" i="3" s="1" a="1"/>
  <c r="P9994" i="3" s="1"/>
  <c r="L9219" i="3"/>
  <c r="P9219" i="3" s="1" a="1"/>
  <c r="P9219" i="3" s="1"/>
  <c r="L7086" i="3"/>
  <c r="P7086" i="3" s="1" a="1"/>
  <c r="P7086" i="3" s="1"/>
  <c r="L6219" i="3"/>
  <c r="L9638" i="3"/>
  <c r="P9638" i="3" s="1" a="1"/>
  <c r="P9638" i="3" s="1"/>
  <c r="L7437" i="3"/>
  <c r="P7437" i="3" s="1" a="1"/>
  <c r="P7437" i="3" s="1"/>
  <c r="L9017" i="3"/>
  <c r="P9017" i="3" s="1" a="1"/>
  <c r="P9017" i="3" s="1"/>
  <c r="L7564" i="3"/>
  <c r="P7564" i="3" s="1" a="1"/>
  <c r="P7564" i="3" s="1"/>
  <c r="L5456" i="3"/>
  <c r="L9769" i="3"/>
  <c r="P9769" i="3" s="1" a="1"/>
  <c r="P9769" i="3" s="1"/>
  <c r="L6588" i="3"/>
  <c r="L6836" i="3"/>
  <c r="L6072" i="3"/>
  <c r="L7435" i="3"/>
  <c r="P7435" i="3" s="1" a="1"/>
  <c r="P7435" i="3" s="1"/>
  <c r="L7876" i="3"/>
  <c r="P7876" i="3" s="1" a="1"/>
  <c r="P7876" i="3" s="1"/>
  <c r="L9420" i="3"/>
  <c r="P9420" i="3" s="1" a="1"/>
  <c r="P9420" i="3" s="1"/>
  <c r="L7833" i="3"/>
  <c r="P7833" i="3" s="1" a="1"/>
  <c r="P7833" i="3" s="1"/>
  <c r="L8876" i="3"/>
  <c r="P8876" i="3" s="1" a="1"/>
  <c r="P8876" i="3" s="1"/>
  <c r="L8521" i="3"/>
  <c r="P8521" i="3" s="1" a="1"/>
  <c r="P8521" i="3" s="1"/>
  <c r="L4967" i="3"/>
  <c r="P4967" i="3" s="1" a="1"/>
  <c r="P4967" i="3" s="1"/>
  <c r="L6487" i="3"/>
  <c r="L7335" i="3"/>
  <c r="P7335" i="3" s="1" a="1"/>
  <c r="P7335" i="3" s="1"/>
  <c r="L5080" i="3"/>
  <c r="P5080" i="3" s="1" a="1"/>
  <c r="P5080" i="3" s="1"/>
  <c r="L8772" i="3"/>
  <c r="P8772" i="3" s="1" a="1"/>
  <c r="P8772" i="3" s="1"/>
  <c r="L8589" i="3"/>
  <c r="P8589" i="3" s="1" a="1"/>
  <c r="P8589" i="3" s="1"/>
  <c r="L7490" i="3"/>
  <c r="P7490" i="3" s="1" a="1"/>
  <c r="P7490" i="3" s="1"/>
  <c r="L5322" i="3"/>
  <c r="L6359" i="3"/>
  <c r="L7351" i="3"/>
  <c r="P7351" i="3" s="1" a="1"/>
  <c r="P7351" i="3" s="1"/>
  <c r="L9718" i="3"/>
  <c r="P9718" i="3" s="1" a="1"/>
  <c r="P9718" i="3" s="1"/>
  <c r="L7400" i="3"/>
  <c r="P7400" i="3" s="1" a="1"/>
  <c r="P7400" i="3" s="1"/>
  <c r="L6348" i="3"/>
  <c r="L7559" i="3"/>
  <c r="P7559" i="3" s="1" a="1"/>
  <c r="P7559" i="3" s="1"/>
  <c r="L6949" i="3"/>
  <c r="P6949" i="3" s="1" a="1"/>
  <c r="P6949" i="3" s="1"/>
  <c r="L8760" i="3"/>
  <c r="P8760" i="3" s="1" a="1"/>
  <c r="P8760" i="3" s="1"/>
  <c r="L9639" i="3"/>
  <c r="P9639" i="3" s="1" a="1"/>
  <c r="P9639" i="3" s="1"/>
  <c r="L7846" i="3"/>
  <c r="P7846" i="3" s="1" a="1"/>
  <c r="P7846" i="3" s="1"/>
  <c r="L9618" i="3"/>
  <c r="P9618" i="3" s="1" a="1"/>
  <c r="P9618" i="3" s="1"/>
  <c r="L6186" i="3"/>
  <c r="L7904" i="3"/>
  <c r="P7904" i="3" s="1" a="1"/>
  <c r="P7904" i="3" s="1"/>
  <c r="L4931" i="3"/>
  <c r="L5150" i="3"/>
  <c r="L8707" i="3"/>
  <c r="P8707" i="3" s="1" a="1"/>
  <c r="P8707" i="3" s="1"/>
  <c r="L5406" i="3"/>
  <c r="L9642" i="3"/>
  <c r="P9642" i="3" s="1" a="1"/>
  <c r="P9642" i="3" s="1"/>
  <c r="L8305" i="3"/>
  <c r="P8305" i="3" s="1" a="1"/>
  <c r="P8305" i="3" s="1"/>
  <c r="L9358" i="3"/>
  <c r="P9358" i="3" s="1" a="1"/>
  <c r="P9358" i="3" s="1"/>
  <c r="L6168" i="3"/>
  <c r="L6543" i="3"/>
  <c r="L9723" i="3"/>
  <c r="P9723" i="3" s="1" a="1"/>
  <c r="P9723" i="3" s="1"/>
  <c r="L9172" i="3"/>
  <c r="P9172" i="3" s="1" a="1"/>
  <c r="P9172" i="3" s="1"/>
  <c r="L8327" i="3"/>
  <c r="P8327" i="3" s="1" a="1"/>
  <c r="P8327" i="3" s="1"/>
  <c r="L5217" i="3"/>
  <c r="L9532" i="3"/>
  <c r="P9532" i="3" s="1" a="1"/>
  <c r="P9532" i="3" s="1"/>
  <c r="L8232" i="3"/>
  <c r="P8232" i="3" s="1" a="1"/>
  <c r="P8232" i="3" s="1"/>
  <c r="L6614" i="3"/>
  <c r="L7966" i="3"/>
  <c r="P7966" i="3" s="1" a="1"/>
  <c r="P7966" i="3" s="1"/>
  <c r="L7333" i="3"/>
  <c r="P7333" i="3" s="1" a="1"/>
  <c r="P7333" i="3" s="1"/>
  <c r="L7961" i="3"/>
  <c r="P7961" i="3" s="1" a="1"/>
  <c r="P7961" i="3" s="1"/>
  <c r="L8966" i="3"/>
  <c r="P8966" i="3" s="1" a="1"/>
  <c r="P8966" i="3" s="1"/>
  <c r="L9217" i="3"/>
  <c r="P9217" i="3" s="1" a="1"/>
  <c r="P9217" i="3" s="1"/>
  <c r="L8333" i="3"/>
  <c r="P8333" i="3" s="1" a="1"/>
  <c r="P8333" i="3" s="1"/>
  <c r="L5691" i="3"/>
  <c r="L5887" i="3"/>
  <c r="L9344" i="3"/>
  <c r="P9344" i="3" s="1" a="1"/>
  <c r="P9344" i="3" s="1"/>
  <c r="L6326" i="3"/>
  <c r="L9653" i="3"/>
  <c r="P9653" i="3" s="1" a="1"/>
  <c r="P9653" i="3" s="1"/>
  <c r="L6013" i="3"/>
  <c r="L5736" i="3"/>
  <c r="L9176" i="3"/>
  <c r="P9176" i="3" s="1" a="1"/>
  <c r="P9176" i="3" s="1"/>
  <c r="L9843" i="3"/>
  <c r="P9843" i="3" s="1" a="1"/>
  <c r="P9843" i="3" s="1"/>
  <c r="L9814" i="3"/>
  <c r="P9814" i="3" s="1" a="1"/>
  <c r="P9814" i="3" s="1"/>
  <c r="L6004" i="3"/>
  <c r="L6255" i="3"/>
  <c r="L8311" i="3"/>
  <c r="P8311" i="3" s="1" a="1"/>
  <c r="P8311" i="3" s="1"/>
  <c r="L8539" i="3"/>
  <c r="P8539" i="3" s="1" a="1"/>
  <c r="P8539" i="3" s="1"/>
  <c r="L8782" i="3"/>
  <c r="P8782" i="3" s="1" a="1"/>
  <c r="P8782" i="3" s="1"/>
  <c r="L5523" i="3"/>
  <c r="L5981" i="3"/>
  <c r="L5572" i="3"/>
  <c r="L9126" i="3"/>
  <c r="P9126" i="3" s="1" a="1"/>
  <c r="P9126" i="3" s="1"/>
  <c r="L8450" i="3"/>
  <c r="P8450" i="3" s="1" a="1"/>
  <c r="P8450" i="3" s="1"/>
  <c r="L8261" i="3"/>
  <c r="P8261" i="3" s="1" a="1"/>
  <c r="P8261" i="3" s="1"/>
  <c r="L6990" i="3"/>
  <c r="L7828" i="3"/>
  <c r="P7828" i="3" s="1" a="1"/>
  <c r="P7828" i="3" s="1"/>
  <c r="L8656" i="3"/>
  <c r="P8656" i="3" s="1" a="1"/>
  <c r="P8656" i="3" s="1"/>
  <c r="L6277" i="3"/>
  <c r="L8654" i="3"/>
  <c r="P8654" i="3" s="1" a="1"/>
  <c r="P8654" i="3" s="1"/>
  <c r="L9613" i="3"/>
  <c r="P9613" i="3" s="1" a="1"/>
  <c r="P9613" i="3" s="1"/>
  <c r="L7863" i="3"/>
  <c r="P7863" i="3" s="1" a="1"/>
  <c r="P7863" i="3" s="1"/>
  <c r="L6628" i="3"/>
  <c r="L6238" i="3"/>
  <c r="L6129" i="3"/>
  <c r="L5516" i="3"/>
  <c r="L8682" i="3"/>
  <c r="P8682" i="3" s="1" a="1"/>
  <c r="P8682" i="3" s="1"/>
  <c r="L5090" i="3"/>
  <c r="L5084" i="3"/>
  <c r="L7515" i="3"/>
  <c r="P7515" i="3" s="1" a="1"/>
  <c r="P7515" i="3" s="1"/>
  <c r="L7485" i="3"/>
  <c r="P7485" i="3" s="1" a="1"/>
  <c r="P7485" i="3" s="1"/>
  <c r="L5439" i="3"/>
  <c r="L5027" i="3"/>
  <c r="L6328" i="3"/>
  <c r="L6562" i="3"/>
  <c r="L6723" i="3"/>
  <c r="L8096" i="3"/>
  <c r="P8096" i="3" s="1" a="1"/>
  <c r="P8096" i="3" s="1"/>
  <c r="L5418" i="3"/>
  <c r="L8427" i="3"/>
  <c r="P8427" i="3" s="1" a="1"/>
  <c r="P8427" i="3" s="1"/>
  <c r="L6534" i="3"/>
  <c r="L7300" i="3"/>
  <c r="P7300" i="3" s="1" a="1"/>
  <c r="P7300" i="3" s="1"/>
  <c r="L7676" i="3"/>
  <c r="P7676" i="3" s="1" a="1"/>
  <c r="P7676" i="3" s="1"/>
  <c r="L5481" i="3"/>
  <c r="L8216" i="3"/>
  <c r="P8216" i="3" s="1" a="1"/>
  <c r="P8216" i="3" s="1"/>
  <c r="L7012" i="3"/>
  <c r="L7280" i="3"/>
  <c r="P7280" i="3" s="1" a="1"/>
  <c r="P7280" i="3" s="1"/>
  <c r="L6643" i="3"/>
  <c r="L9395" i="3"/>
  <c r="P9395" i="3" s="1" a="1"/>
  <c r="P9395" i="3" s="1"/>
  <c r="L6138" i="3"/>
  <c r="L9173" i="3"/>
  <c r="P9173" i="3" s="1" a="1"/>
  <c r="P9173" i="3" s="1"/>
  <c r="L7187" i="3"/>
  <c r="P7187" i="3" s="1" a="1"/>
  <c r="P7187" i="3" s="1"/>
  <c r="L4827" i="3"/>
  <c r="L7698" i="3"/>
  <c r="P7698" i="3" s="1" a="1"/>
  <c r="P7698" i="3" s="1"/>
  <c r="L6963" i="3"/>
  <c r="L8114" i="3"/>
  <c r="P8114" i="3" s="1" a="1"/>
  <c r="P8114" i="3" s="1"/>
  <c r="L8443" i="3"/>
  <c r="P8443" i="3" s="1" a="1"/>
  <c r="P8443" i="3" s="1"/>
  <c r="L5808" i="3"/>
  <c r="L8022" i="3"/>
  <c r="P8022" i="3" s="1" a="1"/>
  <c r="P8022" i="3" s="1"/>
  <c r="L8949" i="3"/>
  <c r="P8949" i="3" s="1" a="1"/>
  <c r="P8949" i="3" s="1"/>
  <c r="L6240" i="3"/>
  <c r="L6077" i="3"/>
  <c r="L9759" i="3"/>
  <c r="P9759" i="3" s="1" a="1"/>
  <c r="P9759" i="3" s="1"/>
  <c r="L6009" i="3"/>
  <c r="L5017" i="3"/>
  <c r="L8083" i="3"/>
  <c r="P8083" i="3" s="1" a="1"/>
  <c r="P8083" i="3" s="1"/>
  <c r="L7636" i="3"/>
  <c r="P7636" i="3" s="1" a="1"/>
  <c r="P7636" i="3" s="1"/>
  <c r="L7014" i="3"/>
  <c r="L7143" i="3"/>
  <c r="P7143" i="3" s="1" a="1"/>
  <c r="P7143" i="3" s="1"/>
  <c r="L5715" i="3"/>
  <c r="L9899" i="3"/>
  <c r="P9899" i="3" s="1" a="1"/>
  <c r="P9899" i="3" s="1"/>
  <c r="L8638" i="3"/>
  <c r="P8638" i="3" s="1" a="1"/>
  <c r="P8638" i="3" s="1"/>
  <c r="L5791" i="3"/>
  <c r="L5341" i="3"/>
  <c r="L5648" i="3"/>
  <c r="L5167" i="3"/>
  <c r="L9742" i="3"/>
  <c r="P9742" i="3" s="1" a="1"/>
  <c r="P9742" i="3" s="1"/>
  <c r="L8576" i="3"/>
  <c r="P8576" i="3" s="1" a="1"/>
  <c r="P8576" i="3" s="1"/>
  <c r="L8717" i="3"/>
  <c r="P8717" i="3" s="1" a="1"/>
  <c r="P8717" i="3" s="1"/>
  <c r="L6622" i="3"/>
  <c r="L9684" i="3"/>
  <c r="P9684" i="3" s="1" a="1"/>
  <c r="P9684" i="3" s="1"/>
  <c r="L7921" i="3"/>
  <c r="P7921" i="3" s="1" a="1"/>
  <c r="P7921" i="3" s="1"/>
  <c r="L5972" i="3"/>
  <c r="L6435" i="3"/>
  <c r="L8379" i="3"/>
  <c r="P8379" i="3" s="1" a="1"/>
  <c r="P8379" i="3" s="1"/>
  <c r="L6211" i="3"/>
  <c r="L3835" i="3"/>
  <c r="L7657" i="3"/>
  <c r="P7657" i="3" s="1" a="1"/>
  <c r="P7657" i="3" s="1"/>
  <c r="L6776" i="3"/>
  <c r="L8148" i="3"/>
  <c r="P8148" i="3" s="1" a="1"/>
  <c r="P8148" i="3" s="1"/>
  <c r="L7849" i="3"/>
  <c r="P7849" i="3" s="1" a="1"/>
  <c r="P7849" i="3" s="1"/>
  <c r="L5685" i="3"/>
  <c r="L9972" i="3"/>
  <c r="P9972" i="3" s="1" a="1"/>
  <c r="P9972" i="3" s="1"/>
  <c r="L9795" i="3"/>
  <c r="P9795" i="3" s="1" a="1"/>
  <c r="P9795" i="3" s="1"/>
  <c r="L5883" i="3"/>
  <c r="L7914" i="3"/>
  <c r="P7914" i="3" s="1" a="1"/>
  <c r="P7914" i="3" s="1"/>
  <c r="L9457" i="3"/>
  <c r="P9457" i="3" s="1" a="1"/>
  <c r="P9457" i="3" s="1"/>
  <c r="L9097" i="3"/>
  <c r="P9097" i="3" s="1" a="1"/>
  <c r="P9097" i="3" s="1"/>
  <c r="L8243" i="3"/>
  <c r="P8243" i="3" s="1" a="1"/>
  <c r="P8243" i="3" s="1"/>
  <c r="L9581" i="3"/>
  <c r="P9581" i="3" s="1" a="1"/>
  <c r="P9581" i="3" s="1"/>
  <c r="L6192" i="3"/>
  <c r="L9411" i="3"/>
  <c r="P9411" i="3" s="1" a="1"/>
  <c r="P9411" i="3" s="1"/>
  <c r="L5950" i="3"/>
  <c r="L5611" i="3"/>
  <c r="L5637" i="3"/>
  <c r="L9719" i="3"/>
  <c r="P9719" i="3" s="1" a="1"/>
  <c r="P9719" i="3" s="1"/>
  <c r="L8330" i="3"/>
  <c r="P8330" i="3" s="1" a="1"/>
  <c r="P8330" i="3" s="1"/>
  <c r="L8456" i="3"/>
  <c r="P8456" i="3" s="1" a="1"/>
  <c r="P8456" i="3" s="1"/>
  <c r="L6030" i="3"/>
  <c r="L5854" i="3"/>
  <c r="L7381" i="3"/>
  <c r="P7381" i="3" s="1" a="1"/>
  <c r="P7381" i="3" s="1"/>
  <c r="L5874" i="3"/>
  <c r="L8809" i="3"/>
  <c r="P8809" i="3" s="1" a="1"/>
  <c r="P8809" i="3" s="1"/>
  <c r="L4985" i="3"/>
  <c r="L4883" i="3"/>
  <c r="L9643" i="3"/>
  <c r="P9643" i="3" s="1" a="1"/>
  <c r="P9643" i="3" s="1"/>
  <c r="L9752" i="3"/>
  <c r="P9752" i="3" s="1" a="1"/>
  <c r="P9752" i="3" s="1"/>
  <c r="L8811" i="3"/>
  <c r="P8811" i="3" s="1" a="1"/>
  <c r="P8811" i="3" s="1"/>
  <c r="L7217" i="3"/>
  <c r="P7217" i="3" s="1" a="1"/>
  <c r="P7217" i="3" s="1"/>
  <c r="L6556" i="3"/>
  <c r="L5878" i="3"/>
  <c r="L7379" i="3"/>
  <c r="P7379" i="3" s="1" a="1"/>
  <c r="P7379" i="3" s="1"/>
  <c r="L9469" i="3"/>
  <c r="P9469" i="3" s="1" a="1"/>
  <c r="P9469" i="3" s="1"/>
  <c r="L9205" i="3"/>
  <c r="P9205" i="3" s="1" a="1"/>
  <c r="P9205" i="3" s="1"/>
  <c r="L8271" i="3"/>
  <c r="P8271" i="3" s="1" a="1"/>
  <c r="P8271" i="3" s="1"/>
  <c r="L6197" i="3"/>
  <c r="L9628" i="3"/>
  <c r="P9628" i="3" s="1" a="1"/>
  <c r="P9628" i="3" s="1"/>
  <c r="L9244" i="3"/>
  <c r="P9244" i="3" s="1" a="1"/>
  <c r="P9244" i="3" s="1"/>
  <c r="L6971" i="3"/>
  <c r="L6050" i="3"/>
  <c r="L8323" i="3"/>
  <c r="P8323" i="3" s="1" a="1"/>
  <c r="P8323" i="3" s="1"/>
  <c r="L4944" i="3"/>
  <c r="L8602" i="3"/>
  <c r="P8602" i="3" s="1" a="1"/>
  <c r="P8602" i="3" s="1"/>
  <c r="L8930" i="3"/>
  <c r="P8930" i="3" s="1" a="1"/>
  <c r="P8930" i="3" s="1"/>
  <c r="L6024" i="3"/>
  <c r="L5283" i="3"/>
  <c r="L7897" i="3"/>
  <c r="P7897" i="3" s="1" a="1"/>
  <c r="P7897" i="3" s="1"/>
  <c r="L9504" i="3"/>
  <c r="P9504" i="3" s="1" a="1"/>
  <c r="P9504" i="3" s="1"/>
  <c r="L9999" i="3"/>
  <c r="P9999" i="3" s="1" a="1"/>
  <c r="P9999" i="3" s="1"/>
  <c r="L9449" i="3"/>
  <c r="P9449" i="3" s="1" a="1"/>
  <c r="P9449" i="3" s="1"/>
  <c r="L6573" i="3"/>
  <c r="L5323" i="3"/>
  <c r="L8683" i="3"/>
  <c r="P8683" i="3" s="1" a="1"/>
  <c r="P8683" i="3" s="1"/>
  <c r="L8503" i="3"/>
  <c r="P8503" i="3" s="1" a="1"/>
  <c r="P8503" i="3" s="1"/>
  <c r="L9115" i="3"/>
  <c r="P9115" i="3" s="1" a="1"/>
  <c r="P9115" i="3" s="1"/>
  <c r="L6560" i="3"/>
  <c r="L6045" i="3"/>
  <c r="L9015" i="3"/>
  <c r="P9015" i="3" s="1" a="1"/>
  <c r="P9015" i="3" s="1"/>
  <c r="L6758" i="3"/>
  <c r="L9185" i="3"/>
  <c r="P9185" i="3" s="1" a="1"/>
  <c r="P9185" i="3" s="1"/>
  <c r="L7893" i="3"/>
  <c r="P7893" i="3" s="1" a="1"/>
  <c r="P7893" i="3" s="1"/>
  <c r="L5334" i="3"/>
  <c r="L6857" i="3"/>
  <c r="L9737" i="3"/>
  <c r="P9737" i="3" s="1" a="1"/>
  <c r="P9737" i="3" s="1"/>
  <c r="L7069" i="3"/>
  <c r="P7069" i="3" s="1" a="1"/>
  <c r="P7069" i="3" s="1"/>
  <c r="L8365" i="3"/>
  <c r="P8365" i="3" s="1" a="1"/>
  <c r="P8365" i="3" s="1"/>
  <c r="L5483" i="3"/>
  <c r="L5517" i="3"/>
  <c r="L6432" i="3"/>
  <c r="L4876" i="3"/>
  <c r="P4876" i="3" s="1" a="1"/>
  <c r="P4876" i="3" s="1"/>
  <c r="L7097" i="3"/>
  <c r="P7097" i="3" s="1" a="1"/>
  <c r="P7097" i="3" s="1"/>
  <c r="L5441" i="3"/>
  <c r="L6233" i="3"/>
  <c r="L5018" i="3"/>
  <c r="P5018" i="3" s="1" a="1"/>
  <c r="P5018" i="3" s="1"/>
  <c r="L6090" i="3"/>
  <c r="L6171" i="3"/>
  <c r="L9146" i="3"/>
  <c r="P9146" i="3" s="1" a="1"/>
  <c r="P9146" i="3" s="1"/>
  <c r="L5856" i="3"/>
  <c r="L7860" i="3"/>
  <c r="P7860" i="3" s="1" a="1"/>
  <c r="P7860" i="3" s="1"/>
  <c r="L9419" i="3"/>
  <c r="P9419" i="3" s="1" a="1"/>
  <c r="P9419" i="3" s="1"/>
  <c r="L5319" i="3"/>
  <c r="L6324" i="3"/>
  <c r="L9189" i="3"/>
  <c r="P9189" i="3" s="1" a="1"/>
  <c r="P9189" i="3" s="1"/>
  <c r="L5124" i="3"/>
  <c r="L9462" i="3"/>
  <c r="P9462" i="3" s="1" a="1"/>
  <c r="P9462" i="3" s="1"/>
  <c r="L8746" i="3"/>
  <c r="P8746" i="3" s="1" a="1"/>
  <c r="P8746" i="3" s="1"/>
  <c r="L4476" i="3"/>
  <c r="L7995" i="3"/>
  <c r="P7995" i="3" s="1" a="1"/>
  <c r="P7995" i="3" s="1"/>
  <c r="L6093" i="3"/>
  <c r="L6480" i="3"/>
  <c r="L7155" i="3"/>
  <c r="P7155" i="3" s="1" a="1"/>
  <c r="P7155" i="3" s="1"/>
  <c r="L6535" i="3"/>
  <c r="L5804" i="3"/>
  <c r="L6732" i="3"/>
  <c r="L5919" i="3"/>
  <c r="L6360" i="3"/>
  <c r="L8377" i="3"/>
  <c r="P8377" i="3" s="1" a="1"/>
  <c r="P8377" i="3" s="1"/>
  <c r="L10000" i="3"/>
  <c r="P10000" i="3" s="1" a="1"/>
  <c r="P10000" i="3" s="1"/>
  <c r="L9213" i="3"/>
  <c r="P9213" i="3" s="1" a="1"/>
  <c r="P9213" i="3" s="1"/>
  <c r="L8597" i="3"/>
  <c r="P8597" i="3" s="1" a="1"/>
  <c r="P8597" i="3" s="1"/>
  <c r="L6201" i="3"/>
  <c r="L7716" i="3"/>
  <c r="P7716" i="3" s="1" a="1"/>
  <c r="P7716" i="3" s="1"/>
  <c r="L9385" i="3"/>
  <c r="P9385" i="3" s="1" a="1"/>
  <c r="P9385" i="3" s="1"/>
  <c r="L7095" i="3"/>
  <c r="P7095" i="3" s="1" a="1"/>
  <c r="P7095" i="3" s="1"/>
  <c r="L5311" i="3"/>
  <c r="L8190" i="3"/>
  <c r="P8190" i="3" s="1" a="1"/>
  <c r="P8190" i="3" s="1"/>
  <c r="L5054" i="3"/>
  <c r="L9774" i="3"/>
  <c r="P9774" i="3" s="1" a="1"/>
  <c r="P9774" i="3" s="1"/>
  <c r="L5241" i="3"/>
  <c r="L9145" i="3"/>
  <c r="P9145" i="3" s="1" a="1"/>
  <c r="P9145" i="3" s="1"/>
  <c r="L6831" i="3"/>
  <c r="L8836" i="3"/>
  <c r="P8836" i="3" s="1" a="1"/>
  <c r="P8836" i="3" s="1"/>
  <c r="L9236" i="3"/>
  <c r="P9236" i="3" s="1" a="1"/>
  <c r="P9236" i="3" s="1"/>
  <c r="L7994" i="3"/>
  <c r="P7994" i="3" s="1" a="1"/>
  <c r="P7994" i="3" s="1"/>
  <c r="L8119" i="3"/>
  <c r="P8119" i="3" s="1" a="1"/>
  <c r="P8119" i="3" s="1"/>
  <c r="L9964" i="3"/>
  <c r="P9964" i="3" s="1" a="1"/>
  <c r="P9964" i="3" s="1"/>
  <c r="L9983" i="3"/>
  <c r="P9983" i="3" s="1" a="1"/>
  <c r="P9983" i="3" s="1"/>
  <c r="L9555" i="3"/>
  <c r="P9555" i="3" s="1" a="1"/>
  <c r="P9555" i="3" s="1"/>
  <c r="L6947" i="3"/>
  <c r="L7630" i="3"/>
  <c r="P7630" i="3" s="1" a="1"/>
  <c r="P7630" i="3" s="1"/>
  <c r="L5051" i="3"/>
  <c r="L7466" i="3"/>
  <c r="P7466" i="3" s="1" a="1"/>
  <c r="P7466" i="3" s="1"/>
  <c r="L8185" i="3"/>
  <c r="P8185" i="3" s="1" a="1"/>
  <c r="P8185" i="3" s="1"/>
  <c r="L8270" i="3"/>
  <c r="P8270" i="3" s="1" a="1"/>
  <c r="P8270" i="3" s="1"/>
  <c r="L9116" i="3"/>
  <c r="P9116" i="3" s="1" a="1"/>
  <c r="P9116" i="3" s="1"/>
  <c r="L8691" i="3"/>
  <c r="P8691" i="3" s="1" a="1"/>
  <c r="P8691" i="3" s="1"/>
  <c r="L9753" i="3"/>
  <c r="P9753" i="3" s="1" a="1"/>
  <c r="P9753" i="3" s="1"/>
  <c r="L6742" i="3"/>
  <c r="L9041" i="3"/>
  <c r="P9041" i="3" s="1" a="1"/>
  <c r="P9041" i="3" s="1"/>
  <c r="L8981" i="3"/>
  <c r="P8981" i="3" s="1" a="1"/>
  <c r="P8981" i="3" s="1"/>
  <c r="L8309" i="3"/>
  <c r="P8309" i="3" s="1" a="1"/>
  <c r="P8309" i="3" s="1"/>
  <c r="L6076" i="3"/>
  <c r="L5022" i="3"/>
  <c r="L5114" i="3"/>
  <c r="L6227" i="3"/>
  <c r="L4917" i="3"/>
  <c r="L7910" i="3"/>
  <c r="P7910" i="3" s="1" a="1"/>
  <c r="P7910" i="3" s="1"/>
  <c r="L5766" i="3"/>
  <c r="L9529" i="3"/>
  <c r="P9529" i="3" s="1" a="1"/>
  <c r="P9529" i="3" s="1"/>
  <c r="L5092" i="3"/>
  <c r="L6777" i="3"/>
  <c r="L7786" i="3"/>
  <c r="P7786" i="3" s="1" a="1"/>
  <c r="P7786" i="3" s="1"/>
  <c r="L9542" i="3"/>
  <c r="P9542" i="3" s="1" a="1"/>
  <c r="P9542" i="3" s="1"/>
  <c r="L5143" i="3"/>
  <c r="L9872" i="3"/>
  <c r="P9872" i="3" s="1" a="1"/>
  <c r="P9872" i="3" s="1"/>
  <c r="L6181" i="3"/>
  <c r="L7558" i="3"/>
  <c r="P7558" i="3" s="1" a="1"/>
  <c r="P7558" i="3" s="1"/>
  <c r="L5355" i="3"/>
  <c r="L5701" i="3"/>
  <c r="L5009" i="3"/>
  <c r="L6488" i="3"/>
  <c r="L7209" i="3"/>
  <c r="P7209" i="3" s="1" a="1"/>
  <c r="P7209" i="3" s="1"/>
  <c r="L7736" i="3"/>
  <c r="P7736" i="3" s="1" a="1"/>
  <c r="P7736" i="3" s="1"/>
  <c r="L5541" i="3"/>
  <c r="L9856" i="3"/>
  <c r="P9856" i="3" s="1" a="1"/>
  <c r="P9856" i="3" s="1"/>
  <c r="L7658" i="3"/>
  <c r="P7658" i="3" s="1" a="1"/>
  <c r="P7658" i="3" s="1"/>
  <c r="L5700" i="3"/>
  <c r="L8789" i="3"/>
  <c r="P8789" i="3" s="1" a="1"/>
  <c r="P8789" i="3" s="1"/>
  <c r="L5440" i="3"/>
  <c r="L9062" i="3"/>
  <c r="P9062" i="3" s="1" a="1"/>
  <c r="P9062" i="3" s="1"/>
  <c r="L6165" i="3"/>
  <c r="L9788" i="3"/>
  <c r="P9788" i="3" s="1" a="1"/>
  <c r="P9788" i="3" s="1"/>
  <c r="L5360" i="3"/>
  <c r="L7793" i="3"/>
  <c r="P7793" i="3" s="1" a="1"/>
  <c r="P7793" i="3" s="1"/>
  <c r="L8027" i="3"/>
  <c r="P8027" i="3" s="1" a="1"/>
  <c r="P8027" i="3" s="1"/>
  <c r="L8124" i="3"/>
  <c r="P8124" i="3" s="1" a="1"/>
  <c r="P8124" i="3" s="1"/>
  <c r="L6919" i="3"/>
  <c r="P6919" i="3" s="1" a="1"/>
  <c r="P6919" i="3" s="1"/>
  <c r="L7253" i="3"/>
  <c r="P7253" i="3" s="1" a="1"/>
  <c r="P7253" i="3" s="1"/>
  <c r="L6444" i="3"/>
  <c r="L5117" i="3"/>
  <c r="L9193" i="3"/>
  <c r="P9193" i="3" s="1" a="1"/>
  <c r="P9193" i="3" s="1"/>
  <c r="L9797" i="3"/>
  <c r="P9797" i="3" s="1" a="1"/>
  <c r="P9797" i="3" s="1"/>
  <c r="L7770" i="3"/>
  <c r="P7770" i="3" s="1" a="1"/>
  <c r="P7770" i="3" s="1"/>
  <c r="L7439" i="3"/>
  <c r="P7439" i="3" s="1" a="1"/>
  <c r="P7439" i="3" s="1"/>
  <c r="L8357" i="3"/>
  <c r="P8357" i="3" s="1" a="1"/>
  <c r="P8357" i="3" s="1"/>
  <c r="L8660" i="3"/>
  <c r="P8660" i="3" s="1" a="1"/>
  <c r="P8660" i="3" s="1"/>
  <c r="L5861" i="3"/>
  <c r="L9092" i="3"/>
  <c r="P9092" i="3" s="1" a="1"/>
  <c r="P9092" i="3" s="1"/>
  <c r="L5595" i="3"/>
  <c r="L9436" i="3"/>
  <c r="P9436" i="3" s="1" a="1"/>
  <c r="P9436" i="3" s="1"/>
  <c r="L9705" i="3"/>
  <c r="P9705" i="3" s="1" a="1"/>
  <c r="P9705" i="3" s="1"/>
  <c r="L8373" i="3"/>
  <c r="P8373" i="3" s="1" a="1"/>
  <c r="P8373" i="3" s="1"/>
  <c r="L8661" i="3"/>
  <c r="P8661" i="3" s="1" a="1"/>
  <c r="P8661" i="3" s="1"/>
  <c r="L9180" i="3"/>
  <c r="P9180" i="3" s="1" a="1"/>
  <c r="P9180" i="3" s="1"/>
  <c r="L6036" i="3"/>
  <c r="L9009" i="3"/>
  <c r="P9009" i="3" s="1" a="1"/>
  <c r="P9009" i="3" s="1"/>
  <c r="L8187" i="3"/>
  <c r="P8187" i="3" s="1" a="1"/>
  <c r="P8187" i="3" s="1"/>
  <c r="L6322" i="3"/>
  <c r="L5989" i="3"/>
  <c r="L6459" i="3"/>
  <c r="L9919" i="3"/>
  <c r="P9919" i="3" s="1" a="1"/>
  <c r="P9919" i="3" s="1"/>
  <c r="L8023" i="3"/>
  <c r="P8023" i="3" s="1" a="1"/>
  <c r="P8023" i="3" s="1"/>
  <c r="L9846" i="3"/>
  <c r="P9846" i="3" s="1" a="1"/>
  <c r="P9846" i="3" s="1"/>
  <c r="L6299" i="3"/>
  <c r="L6704" i="3"/>
  <c r="L8830" i="3"/>
  <c r="P8830" i="3" s="1" a="1"/>
  <c r="P8830" i="3" s="1"/>
  <c r="L7850" i="3"/>
  <c r="P7850" i="3" s="1" a="1"/>
  <c r="P7850" i="3" s="1"/>
  <c r="L8785" i="3"/>
  <c r="P8785" i="3" s="1" a="1"/>
  <c r="P8785" i="3" s="1"/>
  <c r="L7693" i="3"/>
  <c r="P7693" i="3" s="1" a="1"/>
  <c r="P7693" i="3" s="1"/>
  <c r="L5584" i="3"/>
  <c r="L8743" i="3"/>
  <c r="P8743" i="3" s="1" a="1"/>
  <c r="P8743" i="3" s="1"/>
  <c r="L9251" i="3"/>
  <c r="P9251" i="3" s="1" a="1"/>
  <c r="P9251" i="3" s="1"/>
  <c r="L7937" i="3"/>
  <c r="P7937" i="3" s="1" a="1"/>
  <c r="P7937" i="3" s="1"/>
  <c r="L5651" i="3"/>
  <c r="L5389" i="3"/>
  <c r="L8852" i="3"/>
  <c r="P8852" i="3" s="1" a="1"/>
  <c r="P8852" i="3" s="1"/>
  <c r="L7898" i="3"/>
  <c r="P7898" i="3" s="1" a="1"/>
  <c r="P7898" i="3" s="1"/>
  <c r="L9144" i="3"/>
  <c r="P9144" i="3" s="1" a="1"/>
  <c r="P9144" i="3" s="1"/>
  <c r="L7661" i="3"/>
  <c r="P7661" i="3" s="1" a="1"/>
  <c r="P7661" i="3" s="1"/>
  <c r="L6126" i="3"/>
  <c r="L6427" i="3"/>
  <c r="L7954" i="3"/>
  <c r="P7954" i="3" s="1" a="1"/>
  <c r="P7954" i="3" s="1"/>
  <c r="L7889" i="3"/>
  <c r="P7889" i="3" s="1" a="1"/>
  <c r="P7889" i="3" s="1"/>
  <c r="L5740" i="3"/>
  <c r="L7969" i="3"/>
  <c r="P7969" i="3" s="1" a="1"/>
  <c r="P7969" i="3" s="1"/>
  <c r="L8608" i="3"/>
  <c r="P8608" i="3" s="1" a="1"/>
  <c r="P8608" i="3" s="1"/>
  <c r="L6533" i="3"/>
  <c r="L6461" i="3"/>
  <c r="L6564" i="3"/>
  <c r="L8556" i="3"/>
  <c r="P8556" i="3" s="1" a="1"/>
  <c r="P8556" i="3" s="1"/>
  <c r="L8475" i="3"/>
  <c r="P8475" i="3" s="1" a="1"/>
  <c r="P8475" i="3" s="1"/>
  <c r="L6518" i="3"/>
  <c r="L7993" i="3"/>
  <c r="P7993" i="3" s="1" a="1"/>
  <c r="P7993" i="3" s="1"/>
  <c r="L7165" i="3"/>
  <c r="P7165" i="3" s="1" a="1"/>
  <c r="P7165" i="3" s="1"/>
  <c r="L7257" i="3"/>
  <c r="P7257" i="3" s="1" a="1"/>
  <c r="P7257" i="3" s="1"/>
  <c r="L7778" i="3"/>
  <c r="P7778" i="3" s="1" a="1"/>
  <c r="P7778" i="3" s="1"/>
  <c r="L6576" i="3"/>
  <c r="L9430" i="3"/>
  <c r="P9430" i="3" s="1" a="1"/>
  <c r="P9430" i="3" s="1"/>
  <c r="L9396" i="3"/>
  <c r="P9396" i="3" s="1" a="1"/>
  <c r="P9396" i="3" s="1"/>
  <c r="L5173" i="3"/>
  <c r="L6750" i="3"/>
  <c r="L5896" i="3"/>
  <c r="L8292" i="3"/>
  <c r="P8292" i="3" s="1" a="1"/>
  <c r="P8292" i="3" s="1"/>
  <c r="L9019" i="3"/>
  <c r="P9019" i="3" s="1" a="1"/>
  <c r="P9019" i="3" s="1"/>
  <c r="L6820" i="3"/>
  <c r="L9946" i="3"/>
  <c r="P9946" i="3" s="1" a="1"/>
  <c r="P9946" i="3" s="1"/>
  <c r="L9351" i="3"/>
  <c r="P9351" i="3" s="1" a="1"/>
  <c r="P9351" i="3" s="1"/>
  <c r="L7442" i="3"/>
  <c r="P7442" i="3" s="1" a="1"/>
  <c r="P7442" i="3" s="1"/>
  <c r="L5301" i="3"/>
  <c r="L7238" i="3"/>
  <c r="P7238" i="3" s="1" a="1"/>
  <c r="P7238" i="3" s="1"/>
  <c r="L4940" i="3"/>
  <c r="L8121" i="3"/>
  <c r="P8121" i="3" s="1" a="1"/>
  <c r="P8121" i="3" s="1"/>
  <c r="L9506" i="3"/>
  <c r="P9506" i="3" s="1" a="1"/>
  <c r="P9506" i="3" s="1"/>
  <c r="L7318" i="3"/>
  <c r="P7318" i="3" s="1" a="1"/>
  <c r="P7318" i="3" s="1"/>
  <c r="L5375" i="3"/>
  <c r="L5821" i="3"/>
  <c r="L6868" i="3"/>
  <c r="P6868" i="3" s="1" a="1"/>
  <c r="P6868" i="3" s="1"/>
  <c r="L9336" i="3"/>
  <c r="P9336" i="3" s="1" a="1"/>
  <c r="P9336" i="3" s="1"/>
  <c r="L8620" i="3"/>
  <c r="P8620" i="3" s="1" a="1"/>
  <c r="P8620" i="3" s="1"/>
  <c r="L7204" i="3"/>
  <c r="P7204" i="3" s="1" a="1"/>
  <c r="P7204" i="3" s="1"/>
  <c r="L7240" i="3"/>
  <c r="P7240" i="3" s="1" a="1"/>
  <c r="P7240" i="3" s="1"/>
  <c r="L9038" i="3"/>
  <c r="P9038" i="3" s="1" a="1"/>
  <c r="P9038" i="3" s="1"/>
  <c r="L8993" i="3"/>
  <c r="P8993" i="3" s="1" a="1"/>
  <c r="P8993" i="3" s="1"/>
  <c r="L7219" i="3"/>
  <c r="P7219" i="3" s="1" a="1"/>
  <c r="P7219" i="3" s="1"/>
  <c r="L5270" i="3"/>
  <c r="L8342" i="3"/>
  <c r="P8342" i="3" s="1" a="1"/>
  <c r="P8342" i="3" s="1"/>
  <c r="L8497" i="3"/>
  <c r="P8497" i="3" s="1" a="1"/>
  <c r="P8497" i="3" s="1"/>
  <c r="L9373" i="3"/>
  <c r="P9373" i="3" s="1" a="1"/>
  <c r="P9373" i="3" s="1"/>
  <c r="L9042" i="3"/>
  <c r="P9042" i="3" s="1" a="1"/>
  <c r="P9042" i="3" s="1"/>
  <c r="L6632" i="3"/>
  <c r="L5415" i="3"/>
  <c r="L9584" i="3"/>
  <c r="P9584" i="3" s="1" a="1"/>
  <c r="P9584" i="3" s="1"/>
  <c r="L7601" i="3"/>
  <c r="P7601" i="3" s="1" a="1"/>
  <c r="P7601" i="3" s="1"/>
  <c r="L6241" i="3"/>
  <c r="L9785" i="3"/>
  <c r="P9785" i="3" s="1" a="1"/>
  <c r="P9785" i="3" s="1"/>
  <c r="L7366" i="3"/>
  <c r="P7366" i="3" s="1" a="1"/>
  <c r="P7366" i="3" s="1"/>
  <c r="L6613" i="3"/>
  <c r="L7743" i="3"/>
  <c r="P7743" i="3" s="1" a="1"/>
  <c r="P7743" i="3" s="1"/>
  <c r="L7540" i="3"/>
  <c r="P7540" i="3" s="1" a="1"/>
  <c r="P7540" i="3" s="1"/>
  <c r="L8142" i="3"/>
  <c r="P8142" i="3" s="1" a="1"/>
  <c r="P8142" i="3" s="1"/>
  <c r="L7270" i="3"/>
  <c r="P7270" i="3" s="1" a="1"/>
  <c r="P7270" i="3" s="1"/>
  <c r="L6504" i="3"/>
  <c r="L8947" i="3"/>
  <c r="P8947" i="3" s="1" a="1"/>
  <c r="P8947" i="3" s="1"/>
  <c r="L8834" i="3"/>
  <c r="P8834" i="3" s="1" a="1"/>
  <c r="P8834" i="3" s="1"/>
  <c r="L8459" i="3"/>
  <c r="P8459" i="3" s="1" a="1"/>
  <c r="P8459" i="3" s="1"/>
  <c r="L7177" i="3"/>
  <c r="P7177" i="3" s="1" a="1"/>
  <c r="P7177" i="3" s="1"/>
  <c r="L7618" i="3"/>
  <c r="P7618" i="3" s="1" a="1"/>
  <c r="P7618" i="3" s="1"/>
  <c r="L5131" i="3"/>
  <c r="L9750" i="3"/>
  <c r="P9750" i="3" s="1" a="1"/>
  <c r="P9750" i="3" s="1"/>
  <c r="L7575" i="3"/>
  <c r="P7575" i="3" s="1" a="1"/>
  <c r="P7575" i="3" s="1"/>
  <c r="L8744" i="3"/>
  <c r="P8744" i="3" s="1" a="1"/>
  <c r="P8744" i="3" s="1"/>
  <c r="L5973" i="3"/>
  <c r="L6193" i="3"/>
  <c r="L6538" i="3"/>
  <c r="L8946" i="3"/>
  <c r="P8946" i="3" s="1" a="1"/>
  <c r="P8946" i="3" s="1"/>
  <c r="L7894" i="3"/>
  <c r="P7894" i="3" s="1" a="1"/>
  <c r="P7894" i="3" s="1"/>
  <c r="L7385" i="3"/>
  <c r="P7385" i="3" s="1" a="1"/>
  <c r="P7385" i="3" s="1"/>
  <c r="L7374" i="3"/>
  <c r="P7374" i="3" s="1" a="1"/>
  <c r="P7374" i="3" s="1"/>
  <c r="L5138" i="3"/>
  <c r="L5421" i="3"/>
  <c r="L8020" i="3"/>
  <c r="P8020" i="3" s="1" a="1"/>
  <c r="P8020" i="3" s="1"/>
  <c r="L7605" i="3"/>
  <c r="P7605" i="3" s="1" a="1"/>
  <c r="P7605" i="3" s="1"/>
  <c r="L8955" i="3"/>
  <c r="P8955" i="3" s="1" a="1"/>
  <c r="P8955" i="3" s="1"/>
  <c r="L9294" i="3"/>
  <c r="P9294" i="3" s="1" a="1"/>
  <c r="P9294" i="3" s="1"/>
  <c r="L6536" i="3"/>
  <c r="L7804" i="3"/>
  <c r="P7804" i="3" s="1" a="1"/>
  <c r="P7804" i="3" s="1"/>
  <c r="L9392" i="3"/>
  <c r="P9392" i="3" s="1" a="1"/>
  <c r="P9392" i="3" s="1"/>
  <c r="L5757" i="3"/>
  <c r="L8321" i="3"/>
  <c r="P8321" i="3" s="1" a="1"/>
  <c r="P8321" i="3" s="1"/>
  <c r="L4871" i="3"/>
  <c r="P4871" i="3" s="1" a="1"/>
  <c r="P4871" i="3" s="1"/>
  <c r="L7532" i="3"/>
  <c r="P7532" i="3" s="1" a="1"/>
  <c r="P7532" i="3" s="1"/>
  <c r="L9118" i="3"/>
  <c r="P9118" i="3" s="1" a="1"/>
  <c r="P9118" i="3" s="1"/>
  <c r="L9507" i="3"/>
  <c r="P9507" i="3" s="1" a="1"/>
  <c r="P9507" i="3" s="1"/>
  <c r="L9991" i="3"/>
  <c r="P9991" i="3" s="1" a="1"/>
  <c r="P9991" i="3" s="1"/>
  <c r="L5498" i="3"/>
  <c r="L8606" i="3"/>
  <c r="P8606" i="3" s="1" a="1"/>
  <c r="P8606" i="3" s="1"/>
  <c r="L6605" i="3"/>
  <c r="L8664" i="3"/>
  <c r="P8664" i="3" s="1" a="1"/>
  <c r="P8664" i="3" s="1"/>
  <c r="L5998" i="3"/>
  <c r="L6855" i="3"/>
  <c r="P6855" i="3" s="1" a="1"/>
  <c r="P6855" i="3" s="1"/>
  <c r="L7234" i="3"/>
  <c r="P7234" i="3" s="1" a="1"/>
  <c r="P7234" i="3" s="1"/>
  <c r="L9545" i="3"/>
  <c r="P9545" i="3" s="1" a="1"/>
  <c r="P9545" i="3" s="1"/>
  <c r="L5531" i="3"/>
  <c r="L4908" i="3"/>
  <c r="L8592" i="3"/>
  <c r="P8592" i="3" s="1" a="1"/>
  <c r="P8592" i="3" s="1"/>
  <c r="L9692" i="3"/>
  <c r="P9692" i="3" s="1" a="1"/>
  <c r="P9692" i="3" s="1"/>
  <c r="L9112" i="3"/>
  <c r="P9112" i="3" s="1" a="1"/>
  <c r="P9112" i="3" s="1"/>
  <c r="L6986" i="3"/>
  <c r="L5693" i="3"/>
  <c r="L5601" i="3"/>
  <c r="L5669" i="3"/>
  <c r="L9880" i="3"/>
  <c r="P9880" i="3" s="1" a="1"/>
  <c r="P9880" i="3" s="1"/>
  <c r="L8942" i="3"/>
  <c r="P8942" i="3" s="1" a="1"/>
  <c r="P8942" i="3" s="1"/>
  <c r="L8651" i="3"/>
  <c r="P8651" i="3" s="1" a="1"/>
  <c r="P8651" i="3" s="1"/>
  <c r="L7839" i="3"/>
  <c r="P7839" i="3" s="1" a="1"/>
  <c r="P7839" i="3" s="1"/>
  <c r="L9764" i="3"/>
  <c r="P9764" i="3" s="1" a="1"/>
  <c r="P9764" i="3" s="1"/>
  <c r="L6176" i="3"/>
  <c r="L4952" i="3"/>
  <c r="P4952" i="3" s="1" a="1"/>
  <c r="P4952" i="3" s="1"/>
  <c r="L9080" i="3"/>
  <c r="P9080" i="3" s="1" a="1"/>
  <c r="P9080" i="3" s="1"/>
  <c r="L7590" i="3"/>
  <c r="P7590" i="3" s="1" a="1"/>
  <c r="P7590" i="3" s="1"/>
  <c r="L9016" i="3"/>
  <c r="P9016" i="3" s="1" a="1"/>
  <c r="P9016" i="3" s="1"/>
  <c r="L5234" i="3"/>
  <c r="L5316" i="3"/>
  <c r="L9308" i="3"/>
  <c r="P9308" i="3" s="1" a="1"/>
  <c r="P9308" i="3" s="1"/>
  <c r="L8215" i="3"/>
  <c r="P8215" i="3" s="1" a="1"/>
  <c r="P8215" i="3" s="1"/>
  <c r="L5621" i="3"/>
  <c r="L9952" i="3"/>
  <c r="P9952" i="3" s="1" a="1"/>
  <c r="P9952" i="3" s="1"/>
  <c r="L8952" i="3"/>
  <c r="P8952" i="3" s="1" a="1"/>
  <c r="P8952" i="3" s="1"/>
  <c r="L7037" i="3"/>
  <c r="P7037" i="3" s="1" a="1"/>
  <c r="P7037" i="3" s="1"/>
  <c r="L8564" i="3"/>
  <c r="P8564" i="3" s="1" a="1"/>
  <c r="P8564" i="3" s="1"/>
  <c r="L7977" i="3"/>
  <c r="P7977" i="3" s="1" a="1"/>
  <c r="P7977" i="3" s="1"/>
  <c r="L8954" i="3"/>
  <c r="P8954" i="3" s="1" a="1"/>
  <c r="P8954" i="3" s="1"/>
  <c r="L6434" i="3"/>
  <c r="L6288" i="3"/>
  <c r="L7393" i="3"/>
  <c r="P7393" i="3" s="1" a="1"/>
  <c r="P7393" i="3" s="1"/>
  <c r="L5218" i="3"/>
  <c r="L7701" i="3"/>
  <c r="P7701" i="3" s="1" a="1"/>
  <c r="P7701" i="3" s="1"/>
  <c r="L9557" i="3"/>
  <c r="P9557" i="3" s="1" a="1"/>
  <c r="P9557" i="3" s="1"/>
  <c r="L8607" i="3"/>
  <c r="P8607" i="3" s="1" a="1"/>
  <c r="P8607" i="3" s="1"/>
  <c r="L6883" i="3"/>
  <c r="L7855" i="3"/>
  <c r="P7855" i="3" s="1" a="1"/>
  <c r="P7855" i="3" s="1"/>
  <c r="L7720" i="3"/>
  <c r="P7720" i="3" s="1" a="1"/>
  <c r="P7720" i="3" s="1"/>
  <c r="L6716" i="3"/>
  <c r="L8283" i="3"/>
  <c r="P8283" i="3" s="1" a="1"/>
  <c r="P8283" i="3" s="1"/>
  <c r="L7282" i="3"/>
  <c r="P7282" i="3" s="1" a="1"/>
  <c r="P7282" i="3" s="1"/>
  <c r="L6686" i="3"/>
  <c r="L5750" i="3"/>
  <c r="L9516" i="3"/>
  <c r="P9516" i="3" s="1" a="1"/>
  <c r="P9516" i="3" s="1"/>
  <c r="L8359" i="3"/>
  <c r="P8359" i="3" s="1" a="1"/>
  <c r="P8359" i="3" s="1"/>
  <c r="L6580" i="3"/>
  <c r="L8209" i="3"/>
  <c r="P8209" i="3" s="1" a="1"/>
  <c r="P8209" i="3" s="1"/>
  <c r="L9904" i="3"/>
  <c r="P9904" i="3" s="1" a="1"/>
  <c r="P9904" i="3" s="1"/>
  <c r="L5451" i="3"/>
  <c r="L7256" i="3"/>
  <c r="P7256" i="3" s="1" a="1"/>
  <c r="P7256" i="3" s="1"/>
  <c r="L9444" i="3"/>
  <c r="P9444" i="3" s="1" a="1"/>
  <c r="P9444" i="3" s="1"/>
  <c r="L8483" i="3"/>
  <c r="P8483" i="3" s="1" a="1"/>
  <c r="P8483" i="3" s="1"/>
  <c r="L9030" i="3"/>
  <c r="P9030" i="3" s="1" a="1"/>
  <c r="P9030" i="3" s="1"/>
  <c r="L7965" i="3"/>
  <c r="P7965" i="3" s="1" a="1"/>
  <c r="P7965" i="3" s="1"/>
  <c r="L8245" i="3"/>
  <c r="P8245" i="3" s="1" a="1"/>
  <c r="P8245" i="3" s="1"/>
  <c r="L7761" i="3"/>
  <c r="P7761" i="3" s="1" a="1"/>
  <c r="P7761" i="3" s="1"/>
  <c r="L7487" i="3"/>
  <c r="P7487" i="3" s="1" a="1"/>
  <c r="P7487" i="3" s="1"/>
  <c r="L6608" i="3"/>
  <c r="L5549" i="3"/>
  <c r="L9023" i="3"/>
  <c r="P9023" i="3" s="1" a="1"/>
  <c r="P9023" i="3" s="1"/>
  <c r="L6397" i="3"/>
  <c r="L6062" i="3"/>
  <c r="L8040" i="3"/>
  <c r="P8040" i="3" s="1" a="1"/>
  <c r="P8040" i="3" s="1"/>
  <c r="L8749" i="3"/>
  <c r="P8749" i="3" s="1" a="1"/>
  <c r="P8749" i="3" s="1"/>
  <c r="L8634" i="3"/>
  <c r="P8634" i="3" s="1" a="1"/>
  <c r="P8634" i="3" s="1"/>
  <c r="L6421" i="3"/>
  <c r="L5285" i="3"/>
  <c r="L6259" i="3"/>
  <c r="L9309" i="3"/>
  <c r="P9309" i="3" s="1" a="1"/>
  <c r="P9309" i="3" s="1"/>
  <c r="L9808" i="3"/>
  <c r="P9808" i="3" s="1" a="1"/>
  <c r="P9808" i="3" s="1"/>
  <c r="L9243" i="3"/>
  <c r="P9243" i="3" s="1" a="1"/>
  <c r="P9243" i="3" s="1"/>
  <c r="L8237" i="3"/>
  <c r="P8237" i="3" s="1" a="1"/>
  <c r="P8237" i="3" s="1"/>
  <c r="L4991" i="3"/>
  <c r="L7362" i="3"/>
  <c r="P7362" i="3" s="1" a="1"/>
  <c r="P7362" i="3" s="1"/>
  <c r="L7792" i="3"/>
  <c r="P7792" i="3" s="1" a="1"/>
  <c r="P7792" i="3" s="1"/>
  <c r="L8455" i="3"/>
  <c r="P8455" i="3" s="1" a="1"/>
  <c r="P8455" i="3" s="1"/>
  <c r="L8048" i="3"/>
  <c r="P8048" i="3" s="1" a="1"/>
  <c r="P8048" i="3" s="1"/>
  <c r="L6956" i="3"/>
  <c r="P6956" i="3" s="1" a="1"/>
  <c r="P6956" i="3" s="1"/>
  <c r="L9058" i="3"/>
  <c r="P9058" i="3" s="1" a="1"/>
  <c r="P9058" i="3" s="1"/>
  <c r="L7402" i="3"/>
  <c r="P7402" i="3" s="1" a="1"/>
  <c r="P7402" i="3" s="1"/>
  <c r="L5255" i="3"/>
  <c r="L5816" i="3"/>
  <c r="L7997" i="3"/>
  <c r="P7997" i="3" s="1" a="1"/>
  <c r="P7997" i="3" s="1"/>
  <c r="L6218" i="3"/>
  <c r="L8730" i="3"/>
  <c r="P8730" i="3" s="1" a="1"/>
  <c r="P8730" i="3" s="1"/>
  <c r="L8154" i="3"/>
  <c r="P8154" i="3" s="1" a="1"/>
  <c r="P8154" i="3" s="1"/>
  <c r="L7823" i="3"/>
  <c r="P7823" i="3" s="1" a="1"/>
  <c r="P7823" i="3" s="1"/>
  <c r="L6804" i="3"/>
  <c r="P6804" i="3" s="1" a="1"/>
  <c r="P6804" i="3" s="1"/>
  <c r="L6287" i="3"/>
  <c r="L6717" i="3"/>
  <c r="L7164" i="3"/>
  <c r="P7164" i="3" s="1" a="1"/>
  <c r="P7164" i="3" s="1"/>
  <c r="L9854" i="3"/>
  <c r="P9854" i="3" s="1" a="1"/>
  <c r="P9854" i="3" s="1"/>
  <c r="L7588" i="3"/>
  <c r="P7588" i="3" s="1" a="1"/>
  <c r="P7588" i="3" s="1"/>
  <c r="L7133" i="3"/>
  <c r="P7133" i="3" s="1" a="1"/>
  <c r="P7133" i="3" s="1"/>
  <c r="L5473" i="3"/>
  <c r="L9574" i="3"/>
  <c r="P9574" i="3" s="1" a="1"/>
  <c r="P9574" i="3" s="1"/>
  <c r="L9679" i="3"/>
  <c r="P9679" i="3" s="1" a="1"/>
  <c r="P9679" i="3" s="1"/>
  <c r="L6112" i="3"/>
  <c r="L4877" i="3"/>
  <c r="L9965" i="3"/>
  <c r="P9965" i="3" s="1" a="1"/>
  <c r="P9965" i="3" s="1"/>
  <c r="L8080" i="3"/>
  <c r="P8080" i="3" s="1" a="1"/>
  <c r="P8080" i="3" s="1"/>
  <c r="L5351" i="3"/>
  <c r="L5795" i="3"/>
  <c r="L9238" i="3"/>
  <c r="P9238" i="3" s="1" a="1"/>
  <c r="P9238" i="3" s="1"/>
  <c r="L8275" i="3"/>
  <c r="P8275" i="3" s="1" a="1"/>
  <c r="P8275" i="3" s="1"/>
  <c r="L9477" i="3"/>
  <c r="P9477" i="3" s="1" a="1"/>
  <c r="P9477" i="3" s="1"/>
  <c r="L7082" i="3"/>
  <c r="P7082" i="3" s="1" a="1"/>
  <c r="P7082" i="3" s="1"/>
  <c r="L6115" i="3"/>
  <c r="L5599" i="3"/>
  <c r="L7284" i="3"/>
  <c r="P7284" i="3" s="1" a="1"/>
  <c r="P7284" i="3" s="1"/>
  <c r="L4976" i="3"/>
  <c r="L8054" i="3"/>
  <c r="P8054" i="3" s="1" a="1"/>
  <c r="P8054" i="3" s="1"/>
  <c r="L6885" i="3"/>
  <c r="L7477" i="3"/>
  <c r="P7477" i="3" s="1" a="1"/>
  <c r="P7477" i="3" s="1"/>
  <c r="L5562" i="3"/>
  <c r="L9182" i="3"/>
  <c r="P9182" i="3" s="1" a="1"/>
  <c r="P9182" i="3" s="1"/>
  <c r="L6179" i="3"/>
  <c r="L4866" i="3"/>
  <c r="P4866" i="3" s="1" a="1"/>
  <c r="P4866" i="3" s="1"/>
  <c r="L7996" i="3"/>
  <c r="P7996" i="3" s="1" a="1"/>
  <c r="P7996" i="3" s="1"/>
  <c r="L9142" i="3"/>
  <c r="P9142" i="3" s="1" a="1"/>
  <c r="P9142" i="3" s="1"/>
  <c r="L9651" i="3"/>
  <c r="P9651" i="3" s="1" a="1"/>
  <c r="P9651" i="3" s="1"/>
  <c r="L8685" i="3"/>
  <c r="P8685" i="3" s="1" a="1"/>
  <c r="P8685" i="3" s="1"/>
  <c r="L7666" i="3"/>
  <c r="P7666" i="3" s="1" a="1"/>
  <c r="P7666" i="3" s="1"/>
  <c r="L5676" i="3"/>
  <c r="L6570" i="3"/>
  <c r="L7561" i="3"/>
  <c r="P7561" i="3" s="1" a="1"/>
  <c r="P7561" i="3" s="1"/>
  <c r="L9794" i="3"/>
  <c r="P9794" i="3" s="1" a="1"/>
  <c r="P9794" i="3" s="1"/>
  <c r="L9773" i="3"/>
  <c r="P9773" i="3" s="1" a="1"/>
  <c r="P9773" i="3" s="1"/>
  <c r="L6329" i="3"/>
  <c r="L5205" i="3"/>
  <c r="L6743" i="3"/>
  <c r="L9442" i="3"/>
  <c r="P9442" i="3" s="1" a="1"/>
  <c r="P9442" i="3" s="1"/>
  <c r="L8596" i="3"/>
  <c r="P8596" i="3" s="1" a="1"/>
  <c r="P8596" i="3" s="1"/>
  <c r="L5628" i="3"/>
  <c r="L5976" i="3"/>
  <c r="L9903" i="3"/>
  <c r="P9903" i="3" s="1" a="1"/>
  <c r="P9903" i="3" s="1"/>
  <c r="L5784" i="3"/>
  <c r="L8568" i="3"/>
  <c r="P8568" i="3" s="1" a="1"/>
  <c r="P8568" i="3" s="1"/>
  <c r="L5901" i="3"/>
  <c r="L7163" i="3"/>
  <c r="P7163" i="3" s="1" a="1"/>
  <c r="P7163" i="3" s="1"/>
  <c r="L6720" i="3"/>
  <c r="L8430" i="3"/>
  <c r="P8430" i="3" s="1" a="1"/>
  <c r="P8430" i="3" s="1"/>
  <c r="L7460" i="3"/>
  <c r="P7460" i="3" s="1" a="1"/>
  <c r="P7460" i="3" s="1"/>
  <c r="L8894" i="3"/>
  <c r="P8894" i="3" s="1" a="1"/>
  <c r="P8894" i="3" s="1"/>
  <c r="L6541" i="3"/>
  <c r="L4933" i="3"/>
  <c r="P4933" i="3" s="1" a="1"/>
  <c r="P4933" i="3" s="1"/>
  <c r="L8070" i="3"/>
  <c r="P8070" i="3" s="1" a="1"/>
  <c r="P8070" i="3" s="1"/>
  <c r="L9544" i="3"/>
  <c r="P9544" i="3" s="1" a="1"/>
  <c r="P9544" i="3" s="1"/>
  <c r="L5770" i="3"/>
  <c r="L6081" i="3"/>
  <c r="L7878" i="3"/>
  <c r="P7878" i="3" s="1" a="1"/>
  <c r="P7878" i="3" s="1"/>
  <c r="L9745" i="3"/>
  <c r="P9745" i="3" s="1" a="1"/>
  <c r="P9745" i="3" s="1"/>
  <c r="L4929" i="3"/>
  <c r="L6043" i="3"/>
  <c r="L9525" i="3"/>
  <c r="P9525" i="3" s="1" a="1"/>
  <c r="P9525" i="3" s="1"/>
  <c r="L8169" i="3"/>
  <c r="P8169" i="3" s="1" a="1"/>
  <c r="P8169" i="3" s="1"/>
  <c r="L6355" i="3"/>
  <c r="L8655" i="3"/>
  <c r="P8655" i="3" s="1" a="1"/>
  <c r="P8655" i="3" s="1"/>
  <c r="L6904" i="3"/>
  <c r="P6904" i="3" s="1" a="1"/>
  <c r="P6904" i="3" s="1"/>
  <c r="L6849" i="3"/>
  <c r="L7286" i="3"/>
  <c r="P7286" i="3" s="1" a="1"/>
  <c r="P7286" i="3" s="1"/>
  <c r="L6296" i="3"/>
  <c r="L5237" i="3"/>
  <c r="L5495" i="3"/>
  <c r="L7634" i="3"/>
  <c r="P7634" i="3" s="1" a="1"/>
  <c r="P7634" i="3" s="1"/>
  <c r="L6472" i="3"/>
  <c r="L6228" i="3"/>
  <c r="L5910" i="3"/>
  <c r="L9863" i="3"/>
  <c r="P9863" i="3" s="1" a="1"/>
  <c r="P9863" i="3" s="1"/>
  <c r="L7278" i="3"/>
  <c r="P7278" i="3" s="1" a="1"/>
  <c r="P7278" i="3" s="1"/>
  <c r="L9272" i="3"/>
  <c r="P9272" i="3" s="1" a="1"/>
  <c r="P9272" i="3" s="1"/>
  <c r="L7296" i="3"/>
  <c r="P7296" i="3" s="1" a="1"/>
  <c r="P7296" i="3" s="1"/>
  <c r="L8072" i="3"/>
  <c r="P8072" i="3" s="1" a="1"/>
  <c r="P8072" i="3" s="1"/>
  <c r="L5055" i="3"/>
  <c r="L5429" i="3"/>
  <c r="L8939" i="3"/>
  <c r="P8939" i="3" s="1" a="1"/>
  <c r="P8939" i="3" s="1"/>
  <c r="L9568" i="3"/>
  <c r="P9568" i="3" s="1" a="1"/>
  <c r="P9568" i="3" s="1"/>
  <c r="L5987" i="3"/>
  <c r="L7354" i="3"/>
  <c r="P7354" i="3" s="1" a="1"/>
  <c r="P7354" i="3" s="1"/>
  <c r="L4955" i="3"/>
  <c r="L6581" i="3"/>
  <c r="L4895" i="3"/>
  <c r="L8434" i="3"/>
  <c r="P8434" i="3" s="1" a="1"/>
  <c r="P8434" i="3" s="1"/>
  <c r="L6121" i="3"/>
  <c r="L7573" i="3"/>
  <c r="P7573" i="3" s="1" a="1"/>
  <c r="P7573" i="3" s="1"/>
  <c r="L6894" i="3"/>
  <c r="L7959" i="3"/>
  <c r="P7959" i="3" s="1" a="1"/>
  <c r="P7959" i="3" s="1"/>
  <c r="L6701" i="3"/>
  <c r="L7207" i="3"/>
  <c r="P7207" i="3" s="1" a="1"/>
  <c r="P7207" i="3" s="1"/>
  <c r="L7026" i="3"/>
  <c r="L5030" i="3"/>
  <c r="L8302" i="3"/>
  <c r="P8302" i="3" s="1" a="1"/>
  <c r="P8302" i="3" s="1"/>
  <c r="L3359" i="3"/>
  <c r="L6117" i="3"/>
  <c r="L7359" i="3"/>
  <c r="P7359" i="3" s="1" a="1"/>
  <c r="P7359" i="3" s="1"/>
  <c r="L5466" i="3"/>
  <c r="L5659" i="3"/>
  <c r="L6851" i="3"/>
  <c r="L7972" i="3"/>
  <c r="P7972" i="3" s="1" a="1"/>
  <c r="P7972" i="3" s="1"/>
  <c r="L9924" i="3"/>
  <c r="P9924" i="3" s="1" a="1"/>
  <c r="P9924" i="3" s="1"/>
  <c r="L6842" i="3"/>
  <c r="L8451" i="3"/>
  <c r="P8451" i="3" s="1" a="1"/>
  <c r="P8451" i="3" s="1"/>
  <c r="L5369" i="3"/>
  <c r="L7048" i="3"/>
  <c r="P7048" i="3" s="1" a="1"/>
  <c r="P7048" i="3" s="1"/>
  <c r="L8561" i="3"/>
  <c r="P8561" i="3" s="1" a="1"/>
  <c r="P8561" i="3" s="1"/>
  <c r="L8363" i="3"/>
  <c r="P8363" i="3" s="1" a="1"/>
  <c r="P8363" i="3" s="1"/>
  <c r="L8919" i="3"/>
  <c r="P8919" i="3" s="1" a="1"/>
  <c r="P8919" i="3" s="1"/>
  <c r="L6710" i="3"/>
  <c r="L5063" i="3"/>
  <c r="L4999" i="3"/>
  <c r="P4999" i="3" s="1" a="1"/>
  <c r="P4999" i="3" s="1"/>
  <c r="L6098" i="3"/>
  <c r="L8662" i="3"/>
  <c r="P8662" i="3" s="1" a="1"/>
  <c r="P8662" i="3" s="1"/>
  <c r="L9927" i="3"/>
  <c r="P9927" i="3" s="1" a="1"/>
  <c r="P9927" i="3" s="1"/>
  <c r="L5529" i="3"/>
  <c r="L8257" i="3"/>
  <c r="P8257" i="3" s="1" a="1"/>
  <c r="P8257" i="3" s="1"/>
  <c r="L7934" i="3"/>
  <c r="P7934" i="3" s="1" a="1"/>
  <c r="P7934" i="3" s="1"/>
  <c r="L9043" i="3"/>
  <c r="P9043" i="3" s="1" a="1"/>
  <c r="P9043" i="3" s="1"/>
  <c r="L8167" i="3"/>
  <c r="P8167" i="3" s="1" a="1"/>
  <c r="P8167" i="3" s="1"/>
  <c r="L6506" i="3"/>
  <c r="L7935" i="3"/>
  <c r="P7935" i="3" s="1" a="1"/>
  <c r="P7935" i="3" s="1"/>
  <c r="L5556" i="3"/>
  <c r="L3202" i="3"/>
  <c r="L8971" i="3"/>
  <c r="P8971" i="3" s="1" a="1"/>
  <c r="P8971" i="3" s="1"/>
  <c r="L6040" i="3"/>
  <c r="L6140" i="3"/>
  <c r="L7212" i="3"/>
  <c r="P7212" i="3" s="1" a="1"/>
  <c r="P7212" i="3" s="1"/>
  <c r="L5841" i="3"/>
  <c r="L7277" i="3"/>
  <c r="P7277" i="3" s="1" a="1"/>
  <c r="P7277" i="3" s="1"/>
  <c r="L6596" i="3"/>
  <c r="L4317" i="3"/>
  <c r="L5025" i="3"/>
  <c r="L7808" i="3"/>
  <c r="P7808" i="3" s="1" a="1"/>
  <c r="P7808" i="3" s="1"/>
  <c r="L5947" i="3"/>
  <c r="L8203" i="3"/>
  <c r="P8203" i="3" s="1" a="1"/>
  <c r="P8203" i="3" s="1"/>
  <c r="L8628" i="3"/>
  <c r="P8628" i="3" s="1" a="1"/>
  <c r="P8628" i="3" s="1"/>
  <c r="L6514" i="3"/>
  <c r="L6304" i="3"/>
  <c r="L4945" i="3"/>
  <c r="L9652" i="3"/>
  <c r="P9652" i="3" s="1" a="1"/>
  <c r="P9652" i="3" s="1"/>
  <c r="L5058" i="3"/>
  <c r="L6216" i="3"/>
  <c r="L6859" i="3"/>
  <c r="L8374" i="3"/>
  <c r="P8374" i="3" s="1" a="1"/>
  <c r="P8374" i="3" s="1"/>
  <c r="L6546" i="3"/>
  <c r="L7168" i="3"/>
  <c r="P7168" i="3" s="1" a="1"/>
  <c r="P7168" i="3" s="1"/>
  <c r="L8089" i="3"/>
  <c r="P8089" i="3" s="1" a="1"/>
  <c r="P8089" i="3" s="1"/>
  <c r="L8689" i="3"/>
  <c r="P8689" i="3" s="1" a="1"/>
  <c r="P8689" i="3" s="1"/>
  <c r="L5924" i="3"/>
  <c r="L5891" i="3"/>
  <c r="L6764" i="3"/>
  <c r="L9779" i="3"/>
  <c r="P9779" i="3" s="1" a="1"/>
  <c r="P9779" i="3" s="1"/>
  <c r="L9695" i="3"/>
  <c r="P9695" i="3" s="1" a="1"/>
  <c r="P9695" i="3" s="1"/>
  <c r="L8673" i="3"/>
  <c r="P8673" i="3" s="1" a="1"/>
  <c r="P8673" i="3" s="1"/>
  <c r="L6467" i="3"/>
  <c r="L7007" i="3"/>
  <c r="L7818" i="3"/>
  <c r="P7818" i="3" s="1" a="1"/>
  <c r="P7818" i="3" s="1"/>
  <c r="L7176" i="3"/>
  <c r="P7176" i="3" s="1" a="1"/>
  <c r="P7176" i="3" s="1"/>
  <c r="L9878" i="3"/>
  <c r="P9878" i="3" s="1" a="1"/>
  <c r="P9878" i="3" s="1"/>
  <c r="L7821" i="3"/>
  <c r="P7821" i="3" s="1" a="1"/>
  <c r="P7821" i="3" s="1"/>
  <c r="L4906" i="3"/>
  <c r="L9910" i="3"/>
  <c r="P9910" i="3" s="1" a="1"/>
  <c r="P9910" i="3" s="1"/>
  <c r="L7643" i="3"/>
  <c r="P7643" i="3" s="1" a="1"/>
  <c r="P7643" i="3" s="1"/>
  <c r="L6639" i="3"/>
  <c r="L4903" i="3"/>
  <c r="L9707" i="3"/>
  <c r="P9707" i="3" s="1" a="1"/>
  <c r="P9707" i="3" s="1"/>
  <c r="L6663" i="3"/>
  <c r="L8469" i="3"/>
  <c r="P8469" i="3" s="1" a="1"/>
  <c r="P8469" i="3" s="1"/>
  <c r="L7103" i="3"/>
  <c r="P7103" i="3" s="1" a="1"/>
  <c r="P7103" i="3" s="1"/>
  <c r="L7672" i="3"/>
  <c r="P7672" i="3" s="1" a="1"/>
  <c r="P7672" i="3" s="1"/>
  <c r="L5433" i="3"/>
  <c r="L8467" i="3"/>
  <c r="P8467" i="3" s="1" a="1"/>
  <c r="P8467" i="3" s="1"/>
  <c r="L6781" i="3"/>
  <c r="L5494" i="3"/>
  <c r="L7029" i="3"/>
  <c r="P7029" i="3" s="1" a="1"/>
  <c r="P7029" i="3" s="1"/>
  <c r="L8528" i="3"/>
  <c r="P8528" i="3" s="1" a="1"/>
  <c r="P8528" i="3" s="1"/>
  <c r="L8039" i="3"/>
  <c r="P8039" i="3" s="1" a="1"/>
  <c r="P8039" i="3" s="1"/>
  <c r="L9212" i="3"/>
  <c r="P9212" i="3" s="1" a="1"/>
  <c r="P9212" i="3" s="1"/>
  <c r="L6370" i="3"/>
  <c r="L6668" i="3"/>
  <c r="L5888" i="3"/>
  <c r="L5076" i="3"/>
  <c r="L9987" i="3"/>
  <c r="P9987" i="3" s="1" a="1"/>
  <c r="P9987" i="3" s="1"/>
  <c r="L9208" i="3"/>
  <c r="P9208" i="3" s="1" a="1"/>
  <c r="P9208" i="3" s="1"/>
  <c r="L5677" i="3"/>
  <c r="L5635" i="3"/>
  <c r="L6471" i="3"/>
  <c r="L7319" i="3"/>
  <c r="P7319" i="3" s="1" a="1"/>
  <c r="P7319" i="3" s="1"/>
  <c r="L5847" i="3"/>
  <c r="L9969" i="3"/>
  <c r="P9969" i="3" s="1" a="1"/>
  <c r="P9969" i="3" s="1"/>
  <c r="L6441" i="3"/>
  <c r="L7771" i="3"/>
  <c r="P7771" i="3" s="1" a="1"/>
  <c r="P7771" i="3" s="1"/>
  <c r="L8805" i="3"/>
  <c r="P8805" i="3" s="1" a="1"/>
  <c r="P8805" i="3" s="1"/>
  <c r="L8006" i="3"/>
  <c r="P8006" i="3" s="1" a="1"/>
  <c r="P8006" i="3" s="1"/>
  <c r="L8193" i="3"/>
  <c r="P8193" i="3" s="1" a="1"/>
  <c r="P8193" i="3" s="1"/>
  <c r="L6828" i="3"/>
  <c r="L6387" i="3"/>
  <c r="L9495" i="3"/>
  <c r="P9495" i="3" s="1" a="1"/>
  <c r="P9495" i="3" s="1"/>
  <c r="L5052" i="3"/>
  <c r="L7427" i="3"/>
  <c r="P7427" i="3" s="1" a="1"/>
  <c r="P7427" i="3" s="1"/>
  <c r="L5872" i="3"/>
  <c r="L5363" i="3"/>
  <c r="L9623" i="3"/>
  <c r="P9623" i="3" s="1" a="1"/>
  <c r="P9623" i="3" s="1"/>
  <c r="L8517" i="3"/>
  <c r="P8517" i="3" s="1" a="1"/>
  <c r="P8517" i="3" s="1"/>
  <c r="L7670" i="3"/>
  <c r="P7670" i="3" s="1" a="1"/>
  <c r="P7670" i="3" s="1"/>
  <c r="L8317" i="3"/>
  <c r="P8317" i="3" s="1" a="1"/>
  <c r="P8317" i="3" s="1"/>
  <c r="L6132" i="3"/>
  <c r="L5724" i="3"/>
  <c r="L7102" i="3"/>
  <c r="P7102" i="3" s="1" a="1"/>
  <c r="P7102" i="3" s="1"/>
  <c r="L5029" i="3"/>
  <c r="L9627" i="3"/>
  <c r="P9627" i="3" s="1" a="1"/>
  <c r="P9627" i="3" s="1"/>
  <c r="L9577" i="3"/>
  <c r="P9577" i="3" s="1" a="1"/>
  <c r="P9577" i="3" s="1"/>
  <c r="L7476" i="3"/>
  <c r="P7476" i="3" s="1" a="1"/>
  <c r="P7476" i="3" s="1"/>
  <c r="L5203" i="3"/>
  <c r="L5591" i="3"/>
  <c r="L6656" i="3"/>
  <c r="L8853" i="3"/>
  <c r="P8853" i="3" s="1" a="1"/>
  <c r="P8853" i="3" s="1"/>
  <c r="L4970" i="3"/>
  <c r="L8958" i="3"/>
  <c r="P8958" i="3" s="1" a="1"/>
  <c r="P8958" i="3" s="1"/>
  <c r="L9537" i="3"/>
  <c r="P9537" i="3" s="1" a="1"/>
  <c r="P9537" i="3" s="1"/>
  <c r="L9713" i="3"/>
  <c r="P9713" i="3" s="1" a="1"/>
  <c r="P9713" i="3" s="1"/>
  <c r="L5262" i="3"/>
  <c r="L6005" i="3"/>
  <c r="L4942" i="3"/>
  <c r="L6574" i="3"/>
  <c r="L8336" i="3"/>
  <c r="P8336" i="3" s="1" a="1"/>
  <c r="P8336" i="3" s="1"/>
  <c r="L9967" i="3"/>
  <c r="P9967" i="3" s="1" a="1"/>
  <c r="P9967" i="3" s="1"/>
  <c r="L9698" i="3"/>
  <c r="P9698" i="3" s="1" a="1"/>
  <c r="P9698" i="3" s="1"/>
  <c r="L9879" i="3"/>
  <c r="P9879" i="3" s="1" a="1"/>
  <c r="P9879" i="3" s="1"/>
  <c r="L5940" i="3"/>
  <c r="L4874" i="3"/>
  <c r="L8405" i="3"/>
  <c r="P8405" i="3" s="1" a="1"/>
  <c r="P8405" i="3" s="1"/>
  <c r="L6513" i="3"/>
  <c r="L7422" i="3"/>
  <c r="P7422" i="3" s="1" a="1"/>
  <c r="P7422" i="3" s="1"/>
  <c r="L8493" i="3"/>
  <c r="P8493" i="3" s="1" a="1"/>
  <c r="P8493" i="3" s="1"/>
  <c r="L9918" i="3"/>
  <c r="P9918" i="3" s="1" a="1"/>
  <c r="P9918" i="3" s="1"/>
  <c r="L6225" i="3"/>
  <c r="L5488" i="3"/>
  <c r="L6599" i="3"/>
  <c r="L6439" i="3"/>
  <c r="L6597" i="3"/>
  <c r="L6489" i="3"/>
  <c r="L6342" i="3"/>
  <c r="L9321" i="3"/>
  <c r="P9321" i="3" s="1" a="1"/>
  <c r="P9321" i="3" s="1"/>
  <c r="L5905" i="3"/>
  <c r="L5006" i="3"/>
  <c r="L6495" i="3"/>
  <c r="L5780" i="3"/>
  <c r="L4878" i="3"/>
  <c r="P4878" i="3" s="1" a="1"/>
  <c r="P4878" i="3" s="1"/>
  <c r="L9257" i="3"/>
  <c r="P9257" i="3" s="1" a="1"/>
  <c r="P9257" i="3" s="1"/>
  <c r="L8688" i="3"/>
  <c r="P8688" i="3" s="1" a="1"/>
  <c r="P8688" i="3" s="1"/>
  <c r="L9403" i="3"/>
  <c r="P9403" i="3" s="1" a="1"/>
  <c r="P9403" i="3" s="1"/>
  <c r="L7059" i="3"/>
  <c r="P7059" i="3" s="1" a="1"/>
  <c r="P7059" i="3" s="1"/>
  <c r="L8414" i="3"/>
  <c r="P8414" i="3" s="1" a="1"/>
  <c r="P8414" i="3" s="1"/>
  <c r="L6280" i="3"/>
  <c r="L6237" i="3"/>
  <c r="L8151" i="3"/>
  <c r="P8151" i="3" s="1" a="1"/>
  <c r="P8151" i="3" s="1"/>
  <c r="L5161" i="3"/>
  <c r="L9265" i="3"/>
  <c r="P9265" i="3" s="1" a="1"/>
  <c r="P9265" i="3" s="1"/>
  <c r="L8835" i="3"/>
  <c r="P8835" i="3" s="1" a="1"/>
  <c r="P8835" i="3" s="1"/>
  <c r="L9225" i="3"/>
  <c r="P9225" i="3" s="1" a="1"/>
  <c r="P9225" i="3" s="1"/>
  <c r="L7236" i="3"/>
  <c r="P7236" i="3" s="1" a="1"/>
  <c r="P7236" i="3" s="1"/>
  <c r="L8496" i="3"/>
  <c r="P8496" i="3" s="1" a="1"/>
  <c r="P8496" i="3" s="1"/>
  <c r="L6066" i="3"/>
  <c r="L9109" i="3"/>
  <c r="P9109" i="3" s="1" a="1"/>
  <c r="P9109" i="3" s="1"/>
  <c r="L5349" i="3"/>
  <c r="L9274" i="3"/>
  <c r="P9274" i="3" s="1" a="1"/>
  <c r="P9274" i="3" s="1"/>
  <c r="L9833" i="3"/>
  <c r="P9833" i="3" s="1" a="1"/>
  <c r="P9833" i="3" s="1"/>
  <c r="L6341" i="3"/>
  <c r="L5926" i="3"/>
  <c r="L5623" i="3"/>
  <c r="L6027" i="3"/>
  <c r="L9533" i="3"/>
  <c r="P9533" i="3" s="1" a="1"/>
  <c r="P9533" i="3" s="1"/>
  <c r="L8206" i="3"/>
  <c r="P8206" i="3" s="1" a="1"/>
  <c r="P8206" i="3" s="1"/>
  <c r="L7062" i="3"/>
  <c r="P7062" i="3" s="1" a="1"/>
  <c r="P7062" i="3" s="1"/>
  <c r="L8214" i="3"/>
  <c r="P8214" i="3" s="1" a="1"/>
  <c r="P8214" i="3" s="1"/>
  <c r="L9890" i="3"/>
  <c r="P9890" i="3" s="1" a="1"/>
  <c r="P9890" i="3" s="1"/>
  <c r="L9912" i="3"/>
  <c r="P9912" i="3" s="1" a="1"/>
  <c r="P9912" i="3" s="1"/>
  <c r="L7836" i="3"/>
  <c r="P7836" i="3" s="1" a="1"/>
  <c r="P7836" i="3" s="1"/>
  <c r="L4865" i="3"/>
  <c r="P4865" i="3" s="1" a="1"/>
  <c r="P4865" i="3" s="1"/>
  <c r="L6041" i="3"/>
  <c r="L6208" i="3"/>
  <c r="L5239" i="3"/>
  <c r="L8977" i="3"/>
  <c r="P8977" i="3" s="1" a="1"/>
  <c r="P8977" i="3" s="1"/>
  <c r="L9755" i="3"/>
  <c r="P9755" i="3" s="1" a="1"/>
  <c r="P9755" i="3" s="1"/>
  <c r="L5814" i="3"/>
  <c r="L6839" i="3"/>
  <c r="L6281" i="3"/>
  <c r="L5936" i="3"/>
  <c r="L6785" i="3"/>
  <c r="P6785" i="3" s="1" a="1"/>
  <c r="P6785" i="3" s="1"/>
  <c r="L8407" i="3"/>
  <c r="P8407" i="3" s="1" a="1"/>
  <c r="P8407" i="3" s="1"/>
  <c r="L9165" i="3"/>
  <c r="P9165" i="3" s="1" a="1"/>
  <c r="P9165" i="3" s="1"/>
  <c r="L7031" i="3"/>
  <c r="P7031" i="3" s="1" a="1"/>
  <c r="P7031" i="3" s="1"/>
  <c r="L8001" i="3"/>
  <c r="P8001" i="3" s="1" a="1"/>
  <c r="P8001" i="3" s="1"/>
  <c r="L5980" i="3"/>
  <c r="L8995" i="3"/>
  <c r="P8995" i="3" s="1" a="1"/>
  <c r="P8995" i="3" s="1"/>
  <c r="L6068" i="3"/>
  <c r="L7200" i="3"/>
  <c r="P7200" i="3" s="1" a="1"/>
  <c r="P7200" i="3" s="1"/>
  <c r="L7167" i="3"/>
  <c r="P7167" i="3" s="1" a="1"/>
  <c r="P7167" i="3" s="1"/>
  <c r="L9329" i="3"/>
  <c r="P9329" i="3" s="1" a="1"/>
  <c r="P9329" i="3" s="1"/>
  <c r="L8761" i="3"/>
  <c r="P8761" i="3" s="1" a="1"/>
  <c r="P8761" i="3" s="1"/>
  <c r="L8573" i="3"/>
  <c r="P8573" i="3" s="1" a="1"/>
  <c r="P8573" i="3" s="1"/>
  <c r="L7327" i="3"/>
  <c r="P7327" i="3" s="1" a="1"/>
  <c r="P7327" i="3" s="1"/>
  <c r="L5680" i="3"/>
  <c r="L8137" i="3"/>
  <c r="P8137" i="3" s="1" a="1"/>
  <c r="P8137" i="3" s="1"/>
  <c r="L5409" i="3"/>
  <c r="L9582" i="3"/>
  <c r="P9582" i="3" s="1" a="1"/>
  <c r="P9582" i="3" s="1"/>
  <c r="L8093" i="3"/>
  <c r="P8093" i="3" s="1" a="1"/>
  <c r="P8093" i="3" s="1"/>
  <c r="L8799" i="3"/>
  <c r="P8799" i="3" s="1" a="1"/>
  <c r="P8799" i="3" s="1"/>
  <c r="L5274" i="3"/>
  <c r="L8548" i="3"/>
  <c r="P8548" i="3" s="1" a="1"/>
  <c r="P8548" i="3" s="1"/>
  <c r="L6640" i="3"/>
  <c r="L6248" i="3"/>
  <c r="L6253" i="3"/>
  <c r="L7919" i="3"/>
  <c r="P7919" i="3" s="1" a="1"/>
  <c r="P7919" i="3" s="1"/>
  <c r="L4937" i="3"/>
  <c r="P4937" i="3" s="1" a="1"/>
  <c r="P4937" i="3" s="1"/>
  <c r="L9915" i="3"/>
  <c r="P9915" i="3" s="1" a="1"/>
  <c r="P9915" i="3" s="1"/>
  <c r="L9066" i="3"/>
  <c r="P9066" i="3" s="1" a="1"/>
  <c r="P9066" i="3" s="1"/>
  <c r="L7731" i="3"/>
  <c r="P7731" i="3" s="1" a="1"/>
  <c r="P7731" i="3" s="1"/>
  <c r="L9432" i="3"/>
  <c r="P9432" i="3" s="1" a="1"/>
  <c r="P9432" i="3" s="1"/>
  <c r="L5790" i="3"/>
  <c r="L9631" i="3"/>
  <c r="P9631" i="3" s="1" a="1"/>
  <c r="P9631" i="3" s="1"/>
  <c r="L8212" i="3"/>
  <c r="P8212" i="3" s="1" a="1"/>
  <c r="P8212" i="3" s="1"/>
  <c r="L9580" i="3"/>
  <c r="P9580" i="3" s="1" a="1"/>
  <c r="P9580" i="3" s="1"/>
  <c r="L6407" i="3"/>
  <c r="L5698" i="3"/>
  <c r="L8339" i="3"/>
  <c r="P8339" i="3" s="1" a="1"/>
  <c r="P8339" i="3" s="1"/>
  <c r="L7539" i="3"/>
  <c r="P7539" i="3" s="1" a="1"/>
  <c r="P7539" i="3" s="1"/>
  <c r="L4887" i="3"/>
  <c r="L6017" i="3"/>
  <c r="L9192" i="3"/>
  <c r="P9192" i="3" s="1" a="1"/>
  <c r="P9192" i="3" s="1"/>
  <c r="L8240" i="3"/>
  <c r="P8240" i="3" s="1" a="1"/>
  <c r="P8240" i="3" s="1"/>
  <c r="L8658" i="3"/>
  <c r="P8658" i="3" s="1" a="1"/>
  <c r="P8658" i="3" s="1"/>
  <c r="L6827" i="3"/>
  <c r="L6226" i="3"/>
  <c r="L7365" i="3"/>
  <c r="P7365" i="3" s="1" a="1"/>
  <c r="P7365" i="3" s="1"/>
  <c r="L8287" i="3"/>
  <c r="P8287" i="3" s="1" a="1"/>
  <c r="P8287" i="3" s="1"/>
  <c r="L7943" i="3"/>
  <c r="P7943" i="3" s="1" a="1"/>
  <c r="P7943" i="3" s="1"/>
  <c r="L5885" i="3"/>
  <c r="L6924" i="3"/>
  <c r="P6924" i="3" s="1" a="1"/>
  <c r="P6924" i="3" s="1"/>
  <c r="L7099" i="3"/>
  <c r="P7099" i="3" s="1" a="1"/>
  <c r="P7099" i="3" s="1"/>
  <c r="L9335" i="3"/>
  <c r="P9335" i="3" s="1" a="1"/>
  <c r="P9335" i="3" s="1"/>
  <c r="L6740" i="3"/>
  <c r="L7570" i="3"/>
  <c r="P7570" i="3" s="1" a="1"/>
  <c r="P7570" i="3" s="1"/>
  <c r="L7497" i="3"/>
  <c r="P7497" i="3" s="1" a="1"/>
  <c r="P7497" i="3" s="1"/>
  <c r="L7853" i="3"/>
  <c r="P7853" i="3" s="1" a="1"/>
  <c r="P7853" i="3" s="1"/>
  <c r="L8249" i="3"/>
  <c r="P8249" i="3" s="1" a="1"/>
  <c r="P8249" i="3" s="1"/>
  <c r="L6616" i="3"/>
  <c r="L6369" i="3"/>
  <c r="L5761" i="3"/>
  <c r="L8765" i="3"/>
  <c r="P8765" i="3" s="1" a="1"/>
  <c r="P8765" i="3" s="1"/>
  <c r="L7800" i="3"/>
  <c r="P7800" i="3" s="1" a="1"/>
  <c r="P7800" i="3" s="1"/>
  <c r="L5908" i="3"/>
  <c r="L6702" i="3"/>
  <c r="L6150" i="3"/>
  <c r="L5748" i="3"/>
  <c r="L8195" i="3"/>
  <c r="P8195" i="3" s="1" a="1"/>
  <c r="P8195" i="3" s="1"/>
  <c r="L7730" i="3"/>
  <c r="P7730" i="3" s="1" a="1"/>
  <c r="P7730" i="3" s="1"/>
  <c r="L6056" i="3"/>
  <c r="L7221" i="3"/>
  <c r="P7221" i="3" s="1" a="1"/>
  <c r="P7221" i="3" s="1"/>
  <c r="L7441" i="3"/>
  <c r="P7441" i="3" s="1" a="1"/>
  <c r="P7441" i="3" s="1"/>
  <c r="L6558" i="3"/>
  <c r="L7074" i="3"/>
  <c r="P7074" i="3" s="1" a="1"/>
  <c r="P7074" i="3" s="1"/>
  <c r="L9617" i="3"/>
  <c r="P9617" i="3" s="1" a="1"/>
  <c r="P9617" i="3" s="1"/>
  <c r="L9204" i="3"/>
  <c r="P9204" i="3" s="1" a="1"/>
  <c r="P9204" i="3" s="1"/>
  <c r="L7334" i="3"/>
  <c r="P7334" i="3" s="1" a="1"/>
  <c r="P7334" i="3" s="1"/>
  <c r="L5844" i="3"/>
  <c r="L5735" i="3"/>
  <c r="L9611" i="3"/>
  <c r="P9611" i="3" s="1" a="1"/>
  <c r="P9611" i="3" s="1"/>
  <c r="L5188" i="3"/>
  <c r="L8229" i="3"/>
  <c r="P8229" i="3" s="1" a="1"/>
  <c r="P8229" i="3" s="1"/>
  <c r="L8143" i="3"/>
  <c r="P8143" i="3" s="1" a="1"/>
  <c r="P8143" i="3" s="1"/>
  <c r="L6135" i="3"/>
  <c r="L5897" i="3"/>
  <c r="L7999" i="3"/>
  <c r="P7999" i="3" s="1" a="1"/>
  <c r="P7999" i="3" s="1"/>
  <c r="L9658" i="3"/>
  <c r="P9658" i="3" s="1" a="1"/>
  <c r="P9658" i="3" s="1"/>
  <c r="L5250" i="3"/>
  <c r="L7713" i="3"/>
  <c r="P7713" i="3" s="1" a="1"/>
  <c r="P7713" i="3" s="1"/>
  <c r="L9673" i="3"/>
  <c r="P9673" i="3" s="1" a="1"/>
  <c r="P9673" i="3" s="1"/>
  <c r="L6987" i="3"/>
  <c r="L5511" i="3"/>
  <c r="L7339" i="3"/>
  <c r="P7339" i="3" s="1" a="1"/>
  <c r="P7339" i="3" s="1"/>
  <c r="L9510" i="3"/>
  <c r="P9510" i="3" s="1" a="1"/>
  <c r="P9510" i="3" s="1"/>
  <c r="L5147" i="3"/>
  <c r="L9976" i="3"/>
  <c r="P9976" i="3" s="1" a="1"/>
  <c r="P9976" i="3" s="1"/>
  <c r="L9929" i="3"/>
  <c r="P9929" i="3" s="1" a="1"/>
  <c r="P9929" i="3" s="1"/>
  <c r="L8106" i="3"/>
  <c r="P8106" i="3" s="1" a="1"/>
  <c r="P8106" i="3" s="1"/>
  <c r="L5399" i="3"/>
  <c r="L5604" i="3"/>
  <c r="L5304" i="3"/>
  <c r="L7230" i="3"/>
  <c r="P7230" i="3" s="1" a="1"/>
  <c r="P7230" i="3" s="1"/>
  <c r="L9226" i="3"/>
  <c r="P9226" i="3" s="1" a="1"/>
  <c r="P9226" i="3" s="1"/>
  <c r="L7042" i="3"/>
  <c r="P7042" i="3" s="1" a="1"/>
  <c r="P7042" i="3" s="1"/>
  <c r="L5765" i="3"/>
  <c r="L6928" i="3"/>
  <c r="L8267" i="3"/>
  <c r="P8267" i="3" s="1" a="1"/>
  <c r="P8267" i="3" s="1"/>
  <c r="L6931" i="3"/>
  <c r="P6931" i="3" s="1" a="1"/>
  <c r="P6931" i="3" s="1"/>
  <c r="L9889" i="3"/>
  <c r="P9889" i="3" s="1" a="1"/>
  <c r="P9889" i="3" s="1"/>
  <c r="L6755" i="3"/>
  <c r="L8242" i="3"/>
  <c r="P8242" i="3" s="1" a="1"/>
  <c r="P8242" i="3" s="1"/>
  <c r="L7772" i="3"/>
  <c r="P7772" i="3" s="1" a="1"/>
  <c r="P7772" i="3" s="1"/>
  <c r="L9102" i="3"/>
  <c r="P9102" i="3" s="1" a="1"/>
  <c r="P9102" i="3" s="1"/>
  <c r="L5737" i="3"/>
  <c r="L5575" i="3"/>
  <c r="L5095" i="3"/>
  <c r="L5372" i="3"/>
  <c r="L9476" i="3"/>
  <c r="P9476" i="3" s="1" a="1"/>
  <c r="P9476" i="3" s="1"/>
  <c r="L9035" i="3"/>
  <c r="P9035" i="3" s="1" a="1"/>
  <c r="P9035" i="3" s="1"/>
  <c r="L6528" i="3"/>
  <c r="L5127" i="3"/>
  <c r="L8286" i="3"/>
  <c r="P8286" i="3" s="1" a="1"/>
  <c r="P8286" i="3" s="1"/>
  <c r="L8418" i="3"/>
  <c r="P8418" i="3" s="1" a="1"/>
  <c r="P8418" i="3" s="1"/>
  <c r="L9425" i="3"/>
  <c r="P9425" i="3" s="1" a="1"/>
  <c r="P9425" i="3" s="1"/>
  <c r="L9159" i="3"/>
  <c r="P9159" i="3" s="1" a="1"/>
  <c r="P9159" i="3" s="1"/>
  <c r="L6788" i="3"/>
  <c r="L6020" i="3"/>
  <c r="L8829" i="3"/>
  <c r="P8829" i="3" s="1" a="1"/>
  <c r="P8829" i="3" s="1"/>
  <c r="L9162" i="3"/>
  <c r="P9162" i="3" s="1" a="1"/>
  <c r="P9162" i="3" s="1"/>
  <c r="L7623" i="3"/>
  <c r="P7623" i="3" s="1" a="1"/>
  <c r="P7623" i="3" s="1"/>
  <c r="L7453" i="3"/>
  <c r="P7453" i="3" s="1" a="1"/>
  <c r="P7453" i="3" s="1"/>
  <c r="L7513" i="3"/>
  <c r="P7513" i="3" s="1" a="1"/>
  <c r="P7513" i="3" s="1"/>
  <c r="L5340" i="3"/>
  <c r="L9415" i="3"/>
  <c r="P9415" i="3" s="1" a="1"/>
  <c r="P9415" i="3" s="1"/>
  <c r="L8498" i="3"/>
  <c r="P8498" i="3" s="1" a="1"/>
  <c r="P8498" i="3" s="1"/>
  <c r="L6033" i="3"/>
  <c r="L6060" i="3"/>
  <c r="L8296" i="3"/>
  <c r="P8296" i="3" s="1" a="1"/>
  <c r="P8296" i="3" s="1"/>
  <c r="L9249" i="3"/>
  <c r="P9249" i="3" s="1" a="1"/>
  <c r="P9249" i="3" s="1"/>
  <c r="L8663" i="3"/>
  <c r="P8663" i="3" s="1" a="1"/>
  <c r="P8663" i="3" s="1"/>
  <c r="L7892" i="3"/>
  <c r="P7892" i="3" s="1" a="1"/>
  <c r="P7892" i="3" s="1"/>
  <c r="L6994" i="3"/>
  <c r="L6508" i="3"/>
  <c r="L8381" i="3"/>
  <c r="P8381" i="3" s="1" a="1"/>
  <c r="P8381" i="3" s="1"/>
  <c r="L5444" i="3"/>
  <c r="L7114" i="3"/>
  <c r="P7114" i="3" s="1" a="1"/>
  <c r="P7114" i="3" s="1"/>
  <c r="L9960" i="3"/>
  <c r="P9960" i="3" s="1" a="1"/>
  <c r="P9960" i="3" s="1"/>
  <c r="L7888" i="3"/>
  <c r="P7888" i="3" s="1" a="1"/>
  <c r="P7888" i="3" s="1"/>
  <c r="L5315" i="3"/>
  <c r="L6675" i="3"/>
  <c r="L7728" i="3"/>
  <c r="P7728" i="3" s="1" a="1"/>
  <c r="P7728" i="3" s="1"/>
  <c r="L8036" i="3"/>
  <c r="P8036" i="3" s="1" a="1"/>
  <c r="P8036" i="3" s="1"/>
  <c r="L5214" i="3"/>
  <c r="L9896" i="3"/>
  <c r="P9896" i="3" s="1" a="1"/>
  <c r="P9896" i="3" s="1"/>
  <c r="L6080" i="3"/>
  <c r="L7157" i="3"/>
  <c r="P7157" i="3" s="1" a="1"/>
  <c r="P7157" i="3" s="1"/>
  <c r="L5376" i="3"/>
  <c r="L7697" i="3"/>
  <c r="P7697" i="3" s="1" a="1"/>
  <c r="P7697" i="3" s="1"/>
  <c r="L9199" i="3"/>
  <c r="P9199" i="3" s="1" a="1"/>
  <c r="P9199" i="3" s="1"/>
  <c r="L8146" i="3"/>
  <c r="P8146" i="3" s="1" a="1"/>
  <c r="P8146" i="3" s="1"/>
  <c r="L8841" i="3"/>
  <c r="P8841" i="3" s="1" a="1"/>
  <c r="P8841" i="3" s="1"/>
  <c r="L8431" i="3"/>
  <c r="P8431" i="3" s="1" a="1"/>
  <c r="P8431" i="3" s="1"/>
  <c r="L8547" i="3"/>
  <c r="P8547" i="3" s="1" a="1"/>
  <c r="P8547" i="3" s="1"/>
  <c r="L8908" i="3"/>
  <c r="P8908" i="3" s="1" a="1"/>
  <c r="P8908" i="3" s="1"/>
  <c r="L6512" i="3"/>
  <c r="L4947" i="3"/>
  <c r="L5809" i="3"/>
  <c r="L4894" i="3"/>
  <c r="P4894" i="3" s="1" a="1"/>
  <c r="P4894" i="3" s="1"/>
  <c r="L7596" i="3"/>
  <c r="P7596" i="3" s="1" a="1"/>
  <c r="P7596" i="3" s="1"/>
  <c r="L8266" i="3"/>
  <c r="P8266" i="3" s="1" a="1"/>
  <c r="P8266" i="3" s="1"/>
  <c r="L5793" i="3"/>
  <c r="L8429" i="3"/>
  <c r="P8429" i="3" s="1" a="1"/>
  <c r="P8429" i="3" s="1"/>
  <c r="L5741" i="3"/>
  <c r="L5796" i="3"/>
  <c r="L9137" i="3"/>
  <c r="P9137" i="3" s="1" a="1"/>
  <c r="P9137" i="3" s="1"/>
  <c r="L6575" i="3"/>
  <c r="L5781" i="3"/>
  <c r="L5257" i="3"/>
  <c r="L5561" i="3"/>
  <c r="L8753" i="3"/>
  <c r="P8753" i="3" s="1" a="1"/>
  <c r="P8753" i="3" s="1"/>
  <c r="L6659" i="3"/>
  <c r="L6689" i="3"/>
  <c r="L3837" i="3"/>
  <c r="L5002" i="3"/>
  <c r="L6539" i="3"/>
  <c r="L9803" i="3"/>
  <c r="P9803" i="3" s="1" a="1"/>
  <c r="P9803" i="3" s="1"/>
  <c r="L9552" i="3"/>
  <c r="P9552" i="3" s="1" a="1"/>
  <c r="P9552" i="3" s="1"/>
  <c r="L9313" i="3"/>
  <c r="P9313" i="3" s="1" a="1"/>
  <c r="P9313" i="3" s="1"/>
  <c r="L7525" i="3"/>
  <c r="P7525" i="3" s="1" a="1"/>
  <c r="P7525" i="3" s="1"/>
  <c r="L5099" i="3"/>
  <c r="L4954" i="3"/>
  <c r="L6718" i="3"/>
  <c r="L7098" i="3"/>
  <c r="P7098" i="3" s="1" a="1"/>
  <c r="P7098" i="3" s="1"/>
  <c r="L7637" i="3"/>
  <c r="P7637" i="3" s="1" a="1"/>
  <c r="P7637" i="3" s="1"/>
  <c r="L5813" i="3"/>
  <c r="L5391" i="3"/>
  <c r="L9131" i="3"/>
  <c r="P9131" i="3" s="1" a="1"/>
  <c r="P9131" i="3" s="1"/>
  <c r="L8657" i="3"/>
  <c r="P8657" i="3" s="1" a="1"/>
  <c r="P8657" i="3" s="1"/>
  <c r="L4966" i="3"/>
  <c r="P4966" i="3" s="1" a="1"/>
  <c r="P4966" i="3" s="1"/>
  <c r="L9876" i="3"/>
  <c r="P9876" i="3" s="1" a="1"/>
  <c r="P9876" i="3" s="1"/>
  <c r="L9827" i="3"/>
  <c r="P9827" i="3" s="1" a="1"/>
  <c r="P9827" i="3" s="1"/>
  <c r="L9875" i="3"/>
  <c r="P9875" i="3" s="1" a="1"/>
  <c r="P9875" i="3" s="1"/>
  <c r="L5892" i="3"/>
  <c r="L8575" i="3"/>
  <c r="P8575" i="3" s="1" a="1"/>
  <c r="P8575" i="3" s="1"/>
  <c r="L7311" i="3"/>
  <c r="P7311" i="3" s="1" a="1"/>
  <c r="P7311" i="3" s="1"/>
  <c r="L6890" i="3"/>
  <c r="L7988" i="3"/>
  <c r="P7988" i="3" s="1" a="1"/>
  <c r="P7988" i="3" s="1"/>
  <c r="L9777" i="3"/>
  <c r="P9777" i="3" s="1" a="1"/>
  <c r="P9777" i="3" s="1"/>
  <c r="L8878" i="3"/>
  <c r="P8878" i="3" s="1" a="1"/>
  <c r="P8878" i="3" s="1"/>
  <c r="L6880" i="3"/>
  <c r="L6492" i="3"/>
  <c r="L5386" i="3"/>
  <c r="L5235" i="3"/>
  <c r="L6151" i="3"/>
  <c r="L9891" i="3"/>
  <c r="P9891" i="3" s="1" a="1"/>
  <c r="P9891" i="3" s="1"/>
  <c r="L8382" i="3"/>
  <c r="P8382" i="3" s="1" a="1"/>
  <c r="P8382" i="3" s="1"/>
  <c r="L4930" i="3"/>
  <c r="L9948" i="3"/>
  <c r="P9948" i="3" s="1" a="1"/>
  <c r="P9948" i="3" s="1"/>
  <c r="L8191" i="3"/>
  <c r="P8191" i="3" s="1" a="1"/>
  <c r="P8191" i="3" s="1"/>
  <c r="L6966" i="3"/>
  <c r="L4890" i="3"/>
  <c r="L7798" i="3"/>
  <c r="P7798" i="3" s="1" a="1"/>
  <c r="P7798" i="3" s="1"/>
  <c r="L6419" i="3"/>
  <c r="L5579" i="3"/>
  <c r="L9091" i="3"/>
  <c r="P9091" i="3" s="1" a="1"/>
  <c r="P9091" i="3" s="1"/>
  <c r="L9784" i="3"/>
  <c r="P9784" i="3" s="1" a="1"/>
  <c r="P9784" i="3" s="1"/>
  <c r="L8364" i="3"/>
  <c r="P8364" i="3" s="1" a="1"/>
  <c r="P8364" i="3" s="1"/>
  <c r="L9847" i="3"/>
  <c r="P9847" i="3" s="1" a="1"/>
  <c r="P9847" i="3" s="1"/>
  <c r="L8588" i="3"/>
  <c r="P8588" i="3" s="1" a="1"/>
  <c r="P8588" i="3" s="1"/>
  <c r="L5281" i="3"/>
  <c r="L4958" i="3"/>
  <c r="P4958" i="3" s="1" a="1"/>
  <c r="P4958" i="3" s="1"/>
  <c r="L8887" i="3"/>
  <c r="P8887" i="3" s="1" a="1"/>
  <c r="P8887" i="3" s="1"/>
  <c r="L8890" i="3"/>
  <c r="P8890" i="3" s="1" a="1"/>
  <c r="P8890" i="3" s="1"/>
  <c r="L8610" i="3"/>
  <c r="P8610" i="3" s="1" a="1"/>
  <c r="P8610" i="3" s="1"/>
  <c r="L6065" i="3"/>
  <c r="L7801" i="3"/>
  <c r="P7801" i="3" s="1" a="1"/>
  <c r="P7801" i="3" s="1"/>
  <c r="L5491" i="3"/>
  <c r="L8372" i="3"/>
  <c r="P8372" i="3" s="1" a="1"/>
  <c r="P8372" i="3" s="1"/>
  <c r="L8046" i="3"/>
  <c r="P8046" i="3" s="1" a="1"/>
  <c r="P8046" i="3" s="1"/>
  <c r="L5459" i="3"/>
  <c r="L6447" i="3"/>
  <c r="L7963" i="3"/>
  <c r="P7963" i="3" s="1" a="1"/>
  <c r="P7963" i="3" s="1"/>
  <c r="L8058" i="3"/>
  <c r="P8058" i="3" s="1" a="1"/>
  <c r="P8058" i="3" s="1"/>
  <c r="L8824" i="3"/>
  <c r="P8824" i="3" s="1" a="1"/>
  <c r="P8824" i="3" s="1"/>
  <c r="L5465" i="3"/>
  <c r="L5993" i="3"/>
  <c r="L8619" i="3"/>
  <c r="P8619" i="3" s="1" a="1"/>
  <c r="P8619" i="3" s="1"/>
  <c r="L5634" i="3"/>
  <c r="L8541" i="3"/>
  <c r="P8541" i="3" s="1" a="1"/>
  <c r="P8541" i="3" s="1"/>
  <c r="L5233" i="3"/>
  <c r="L7410" i="3"/>
  <c r="P7410" i="3" s="1" a="1"/>
  <c r="P7410" i="3" s="1"/>
  <c r="L8907" i="3"/>
  <c r="P8907" i="3" s="1" a="1"/>
  <c r="P8907" i="3" s="1"/>
  <c r="L9410" i="3"/>
  <c r="P9410" i="3" s="1" a="1"/>
  <c r="P9410" i="3" s="1"/>
  <c r="L9376" i="3"/>
  <c r="P9376" i="3" s="1" a="1"/>
  <c r="P9376" i="3" s="1"/>
  <c r="L8863" i="3"/>
  <c r="P8863" i="3" s="1" a="1"/>
  <c r="P8863" i="3" s="1"/>
  <c r="L6038" i="3"/>
  <c r="L6728" i="3"/>
  <c r="L7851" i="3"/>
  <c r="P7851" i="3" s="1" a="1"/>
  <c r="P7851" i="3" s="1"/>
  <c r="L9250" i="3"/>
  <c r="P9250" i="3" s="1" a="1"/>
  <c r="P9250" i="3" s="1"/>
  <c r="L5308" i="3"/>
  <c r="L8482" i="3"/>
  <c r="P8482" i="3" s="1" a="1"/>
  <c r="P8482" i="3" s="1"/>
  <c r="L7780" i="3"/>
  <c r="P7780" i="3" s="1" a="1"/>
  <c r="P7780" i="3" s="1"/>
  <c r="L5411" i="3"/>
  <c r="L5297" i="3"/>
  <c r="L7723" i="3"/>
  <c r="P7723" i="3" s="1" a="1"/>
  <c r="P7723" i="3" s="1"/>
  <c r="L9938" i="3"/>
  <c r="P9938" i="3" s="1" a="1"/>
  <c r="P9938" i="3" s="1"/>
  <c r="L9836" i="3"/>
  <c r="P9836" i="3" s="1" a="1"/>
  <c r="P9836" i="3" s="1"/>
  <c r="L7948" i="3"/>
  <c r="P7948" i="3" s="1" a="1"/>
  <c r="P7948" i="3" s="1"/>
  <c r="L9304" i="3"/>
  <c r="P9304" i="3" s="1" a="1"/>
  <c r="P9304" i="3" s="1"/>
  <c r="L6460" i="3"/>
  <c r="L5202" i="3"/>
  <c r="L8199" i="3"/>
  <c r="P8199" i="3" s="1" a="1"/>
  <c r="P8199" i="3" s="1"/>
  <c r="L8346" i="3"/>
  <c r="P8346" i="3" s="1" a="1"/>
  <c r="P8346" i="3" s="1"/>
  <c r="L6863" i="3"/>
  <c r="P6863" i="3" s="1" a="1"/>
  <c r="P6863" i="3" s="1"/>
  <c r="L8126" i="3"/>
  <c r="P8126" i="3" s="1" a="1"/>
  <c r="P8126" i="3" s="1"/>
  <c r="L6784" i="3"/>
  <c r="L6819" i="3"/>
  <c r="L5457" i="3"/>
  <c r="L7352" i="3"/>
  <c r="P7352" i="3" s="1" a="1"/>
  <c r="P7352" i="3" s="1"/>
  <c r="L8463" i="3"/>
  <c r="P8463" i="3" s="1" a="1"/>
  <c r="P8463" i="3" s="1"/>
  <c r="L5075" i="3"/>
  <c r="P5075" i="3" s="1" a="1"/>
  <c r="P5075" i="3" s="1"/>
  <c r="L5798" i="3"/>
  <c r="L9914" i="3"/>
  <c r="P9914" i="3" s="1" a="1"/>
  <c r="P9914" i="3" s="1"/>
  <c r="L7266" i="3"/>
  <c r="P7266" i="3" s="1" a="1"/>
  <c r="P7266" i="3" s="1"/>
  <c r="L5166" i="3"/>
  <c r="L6204" i="3"/>
  <c r="L5464" i="3"/>
  <c r="L6713" i="3"/>
  <c r="L9196" i="3"/>
  <c r="P9196" i="3" s="1" a="1"/>
  <c r="P9196" i="3" s="1"/>
  <c r="L6899" i="3"/>
  <c r="L5019" i="3"/>
  <c r="L6203" i="3"/>
  <c r="L7998" i="3"/>
  <c r="P7998" i="3" s="1" a="1"/>
  <c r="P7998" i="3" s="1"/>
  <c r="L8395" i="3"/>
  <c r="P8395" i="3" s="1" a="1"/>
  <c r="P8395" i="3" s="1"/>
  <c r="L9512" i="3"/>
  <c r="P9512" i="3" s="1" a="1"/>
  <c r="P9512" i="3" s="1"/>
  <c r="L7462" i="3"/>
  <c r="P7462" i="3" s="1" a="1"/>
  <c r="P7462" i="3" s="1"/>
  <c r="L7363" i="3"/>
  <c r="P7363" i="3" s="1" a="1"/>
  <c r="P7363" i="3" s="1"/>
  <c r="L7827" i="3"/>
  <c r="P7827" i="3" s="1" a="1"/>
  <c r="P7827" i="3" s="1"/>
  <c r="L8759" i="3"/>
  <c r="P8759" i="3" s="1" a="1"/>
  <c r="P8759" i="3" s="1"/>
  <c r="L5913" i="3"/>
  <c r="L5187" i="3"/>
  <c r="L8693" i="3"/>
  <c r="P8693" i="3" s="1" a="1"/>
  <c r="P8693" i="3" s="1"/>
  <c r="L8986" i="3"/>
  <c r="P8986" i="3" s="1" a="1"/>
  <c r="P8986" i="3" s="1"/>
  <c r="L7705" i="3"/>
  <c r="P7705" i="3" s="1" a="1"/>
  <c r="P7705" i="3" s="1"/>
  <c r="L8725" i="3"/>
  <c r="P8725" i="3" s="1" a="1"/>
  <c r="P8725" i="3" s="1"/>
  <c r="L7529" i="3"/>
  <c r="P7529" i="3" s="1" a="1"/>
  <c r="P7529" i="3" s="1"/>
  <c r="L6099" i="3"/>
  <c r="L7871" i="3"/>
  <c r="P7871" i="3" s="1" a="1"/>
  <c r="P7871" i="3" s="1"/>
  <c r="L7159" i="3"/>
  <c r="P7159" i="3" s="1" a="1"/>
  <c r="P7159" i="3" s="1"/>
  <c r="L8736" i="3"/>
  <c r="P8736" i="3" s="1" a="1"/>
  <c r="P8736" i="3" s="1"/>
  <c r="L9268" i="3"/>
  <c r="P9268" i="3" s="1" a="1"/>
  <c r="P9268" i="3" s="1"/>
  <c r="L5747" i="3"/>
  <c r="L4962" i="3"/>
  <c r="P4962" i="3" s="1" a="1"/>
  <c r="P4962" i="3" s="1"/>
  <c r="L9306" i="3"/>
  <c r="P9306" i="3" s="1" a="1"/>
  <c r="P9306" i="3" s="1"/>
  <c r="L8679" i="3"/>
  <c r="P8679" i="3" s="1" a="1"/>
  <c r="P8679" i="3" s="1"/>
  <c r="L7119" i="3"/>
  <c r="P7119" i="3" s="1" a="1"/>
  <c r="P7119" i="3" s="1"/>
  <c r="L5945" i="3"/>
  <c r="L6455" i="3"/>
  <c r="L6650" i="3"/>
  <c r="L8050" i="3"/>
  <c r="P8050" i="3" s="1" a="1"/>
  <c r="P8050" i="3" s="1"/>
  <c r="L6881" i="3"/>
  <c r="L7105" i="3"/>
  <c r="P7105" i="3" s="1" a="1"/>
  <c r="P7105" i="3" s="1"/>
  <c r="L5871" i="3"/>
  <c r="L9524" i="3"/>
  <c r="P9524" i="3" s="1" a="1"/>
  <c r="P9524" i="3" s="1"/>
  <c r="L9792" i="3"/>
  <c r="P9792" i="3" s="1" a="1"/>
  <c r="P9792" i="3" s="1"/>
  <c r="L5253" i="3"/>
  <c r="L8511" i="3"/>
  <c r="P8511" i="3" s="1" a="1"/>
  <c r="P8511" i="3" s="1"/>
  <c r="L6850" i="3"/>
  <c r="L4941" i="3"/>
  <c r="L5933" i="3"/>
  <c r="L9704" i="3"/>
  <c r="P9704" i="3" s="1" a="1"/>
  <c r="P9704" i="3" s="1"/>
  <c r="L9089" i="3"/>
  <c r="P9089" i="3" s="1" a="1"/>
  <c r="P9089" i="3" s="1"/>
  <c r="L5688" i="3"/>
  <c r="L5338" i="3"/>
  <c r="L6055" i="3"/>
  <c r="L8518" i="3"/>
  <c r="P8518" i="3" s="1" a="1"/>
  <c r="P8518" i="3" s="1"/>
  <c r="L5799" i="3"/>
  <c r="L9744" i="3"/>
  <c r="P9744" i="3" s="1" a="1"/>
  <c r="P9744" i="3" s="1"/>
  <c r="L8534" i="3"/>
  <c r="P8534" i="3" s="1" a="1"/>
  <c r="P8534" i="3" s="1"/>
  <c r="L6114" i="3"/>
  <c r="L5298" i="3"/>
  <c r="L5223" i="3"/>
  <c r="L6756" i="3"/>
  <c r="L7509" i="3"/>
  <c r="P7509" i="3" s="1" a="1"/>
  <c r="P7509" i="3" s="1"/>
  <c r="L5727" i="3"/>
  <c r="L6545" i="3"/>
  <c r="L5811" i="3"/>
  <c r="L8771" i="3"/>
  <c r="P8771" i="3" s="1" a="1"/>
  <c r="P8771" i="3" s="1"/>
  <c r="L5819" i="3"/>
  <c r="L7076" i="3"/>
  <c r="P7076" i="3" s="1" a="1"/>
  <c r="P7076" i="3" s="1"/>
  <c r="L6981" i="3"/>
  <c r="L8951" i="3"/>
  <c r="P8951" i="3" s="1" a="1"/>
  <c r="P8951" i="3" s="1"/>
  <c r="L9989" i="3"/>
  <c r="P9989" i="3" s="1" a="1"/>
  <c r="P9989" i="3" s="1"/>
  <c r="L8671" i="3"/>
  <c r="P8671" i="3" s="1" a="1"/>
  <c r="P8671" i="3" s="1"/>
  <c r="L6321" i="3"/>
  <c r="L9775" i="3"/>
  <c r="P9775" i="3" s="1" a="1"/>
  <c r="P9775" i="3" s="1"/>
  <c r="L4882" i="3"/>
  <c r="L7336" i="3"/>
  <c r="P7336" i="3" s="1" a="1"/>
  <c r="P7336" i="3" s="1"/>
  <c r="L8102" i="3"/>
  <c r="P8102" i="3" s="1" a="1"/>
  <c r="P8102" i="3" s="1"/>
  <c r="L8219" i="3"/>
  <c r="P8219" i="3" s="1" a="1"/>
  <c r="P8219" i="3" s="1"/>
  <c r="L5746" i="3"/>
  <c r="L8347" i="3"/>
  <c r="P8347" i="3" s="1" a="1"/>
  <c r="P8347" i="3" s="1"/>
  <c r="L5991" i="3"/>
  <c r="L7806" i="3"/>
  <c r="P7806" i="3" s="1" a="1"/>
  <c r="P7806" i="3" s="1"/>
  <c r="L8290" i="3"/>
  <c r="P8290" i="3" s="1" a="1"/>
  <c r="P8290" i="3" s="1"/>
  <c r="L7314" i="3"/>
  <c r="P7314" i="3" s="1" a="1"/>
  <c r="P7314" i="3" s="1"/>
  <c r="L5504" i="3"/>
  <c r="L6084" i="3"/>
  <c r="L8712" i="3"/>
  <c r="P8712" i="3" s="1" a="1"/>
  <c r="P8712" i="3" s="1"/>
  <c r="L7819" i="3"/>
  <c r="P7819" i="3" s="1" a="1"/>
  <c r="P7819" i="3" s="1"/>
  <c r="L9319" i="3"/>
  <c r="P9319" i="3" s="1" a="1"/>
  <c r="P9319" i="3" s="1"/>
  <c r="L8325" i="3"/>
  <c r="P8325" i="3" s="1" a="1"/>
  <c r="P8325" i="3" s="1"/>
  <c r="L9844" i="3"/>
  <c r="P9844" i="3" s="1" a="1"/>
  <c r="P9844" i="3" s="1"/>
  <c r="L5112" i="3"/>
  <c r="L5181" i="3"/>
  <c r="L7337" i="3"/>
  <c r="P7337" i="3" s="1" a="1"/>
  <c r="P7337" i="3" s="1"/>
  <c r="L7915" i="3"/>
  <c r="P7915" i="3" s="1" a="1"/>
  <c r="P7915" i="3" s="1"/>
  <c r="L9362" i="3"/>
  <c r="P9362" i="3" s="1" a="1"/>
  <c r="P9362" i="3" s="1"/>
  <c r="L8806" i="3"/>
  <c r="P8806" i="3" s="1" a="1"/>
  <c r="P8806" i="3" s="1"/>
  <c r="L5329" i="3"/>
  <c r="L9503" i="3"/>
  <c r="P9503" i="3" s="1" a="1"/>
  <c r="P9503" i="3" s="1"/>
  <c r="L9902" i="3"/>
  <c r="P9902" i="3" s="1" a="1"/>
  <c r="P9902" i="3" s="1"/>
  <c r="L6957" i="3"/>
  <c r="L6399" i="3"/>
  <c r="L8175" i="3"/>
  <c r="P8175" i="3" s="1" a="1"/>
  <c r="P8175" i="3" s="1"/>
  <c r="L5803" i="3"/>
  <c r="L7562" i="3"/>
  <c r="P7562" i="3" s="1" a="1"/>
  <c r="P7562" i="3" s="1"/>
  <c r="L8412" i="3"/>
  <c r="P8412" i="3" s="1" a="1"/>
  <c r="P8412" i="3" s="1"/>
  <c r="L5378" i="3"/>
  <c r="L5832" i="3"/>
  <c r="L7237" i="3"/>
  <c r="P7237" i="3" s="1" a="1"/>
  <c r="P7237" i="3" s="1"/>
  <c r="L7298" i="3"/>
  <c r="P7298" i="3" s="1" a="1"/>
  <c r="P7298" i="3" s="1"/>
  <c r="L5003" i="3"/>
  <c r="L6592" i="3"/>
  <c r="L6648" i="3"/>
  <c r="L8047" i="3"/>
  <c r="P8047" i="3" s="1" a="1"/>
  <c r="P8047" i="3" s="1"/>
  <c r="L8213" i="3"/>
  <c r="P8213" i="3" s="1" a="1"/>
  <c r="P8213" i="3" s="1"/>
  <c r="L7903" i="3"/>
  <c r="P7903" i="3" s="1" a="1"/>
  <c r="P7903" i="3" s="1"/>
  <c r="L9832" i="3"/>
  <c r="P9832" i="3" s="1" a="1"/>
  <c r="P9832" i="3" s="1"/>
  <c r="L7482" i="3"/>
  <c r="P7482" i="3" s="1" a="1"/>
  <c r="P7482" i="3" s="1"/>
  <c r="L8235" i="3"/>
  <c r="P8235" i="3" s="1" a="1"/>
  <c r="P8235" i="3" s="1"/>
  <c r="L7071" i="3"/>
  <c r="P7071" i="3" s="1" a="1"/>
  <c r="P7071" i="3" s="1"/>
  <c r="L6862" i="3"/>
  <c r="L7380" i="3"/>
  <c r="P7380" i="3" s="1" a="1"/>
  <c r="P7380" i="3" s="1"/>
  <c r="L5904" i="3"/>
  <c r="L5079" i="3"/>
  <c r="L7038" i="3"/>
  <c r="P7038" i="3" s="1" a="1"/>
  <c r="P7038" i="3" s="1"/>
  <c r="L7151" i="3"/>
  <c r="P7151" i="3" s="1" a="1"/>
  <c r="P7151" i="3" s="1"/>
  <c r="L5279" i="3"/>
  <c r="L8264" i="3"/>
  <c r="P8264" i="3" s="1" a="1"/>
  <c r="P8264" i="3" s="1"/>
  <c r="L6393" i="3"/>
  <c r="L8740" i="3"/>
  <c r="P8740" i="3" s="1" a="1"/>
  <c r="P8740" i="3" s="1"/>
  <c r="L6268" i="3"/>
  <c r="L8478" i="3"/>
  <c r="P8478" i="3" s="1" a="1"/>
  <c r="P8478" i="3" s="1"/>
  <c r="L7757" i="3"/>
  <c r="P7757" i="3" s="1" a="1"/>
  <c r="P7757" i="3" s="1"/>
  <c r="L7446" i="3"/>
  <c r="P7446" i="3" s="1" a="1"/>
  <c r="P7446" i="3" s="1"/>
  <c r="L7758" i="3"/>
  <c r="P7758" i="3" s="1" a="1"/>
  <c r="P7758" i="3" s="1"/>
  <c r="L9293" i="3"/>
  <c r="P9293" i="3" s="1" a="1"/>
  <c r="P9293" i="3" s="1"/>
  <c r="L4971" i="3"/>
  <c r="L6542" i="3"/>
  <c r="L9418" i="3"/>
  <c r="P9418" i="3" s="1" a="1"/>
  <c r="P9418" i="3" s="1"/>
  <c r="L9796" i="3"/>
  <c r="P9796" i="3" s="1" a="1"/>
  <c r="P9796" i="3" s="1"/>
  <c r="L9330" i="3"/>
  <c r="P9330" i="3" s="1" a="1"/>
  <c r="P9330" i="3" s="1"/>
  <c r="L6173" i="3"/>
  <c r="L7918" i="3"/>
  <c r="P7918" i="3" s="1" a="1"/>
  <c r="P7918" i="3" s="1"/>
  <c r="L8856" i="3"/>
  <c r="P8856" i="3" s="1" a="1"/>
  <c r="P8856" i="3" s="1"/>
  <c r="L9326" i="3"/>
  <c r="P9326" i="3" s="1" a="1"/>
  <c r="P9326" i="3" s="1"/>
  <c r="L7193" i="3"/>
  <c r="P7193" i="3" s="1" a="1"/>
  <c r="P7193" i="3" s="1"/>
  <c r="L5681" i="3"/>
  <c r="L7322" i="3"/>
  <c r="P7322" i="3" s="1" a="1"/>
  <c r="P7322" i="3" s="1"/>
  <c r="L5567" i="3"/>
  <c r="L7740" i="3"/>
  <c r="P7740" i="3" s="1" a="1"/>
  <c r="P7740" i="3" s="1"/>
  <c r="L8340" i="3"/>
  <c r="P8340" i="3" s="1" a="1"/>
  <c r="P8340" i="3" s="1"/>
  <c r="L6917" i="3"/>
  <c r="P6917" i="3" s="1" a="1"/>
  <c r="P6917" i="3" s="1"/>
  <c r="L6284" i="3"/>
  <c r="L6733" i="3"/>
  <c r="L9345" i="3"/>
  <c r="P9345" i="3" s="1" a="1"/>
  <c r="P9345" i="3" s="1"/>
  <c r="L8248" i="3"/>
  <c r="P8248" i="3" s="1" a="1"/>
  <c r="P8248" i="3" s="1"/>
  <c r="L8177" i="3"/>
  <c r="P8177" i="3" s="1" a="1"/>
  <c r="P8177" i="3" s="1"/>
  <c r="L6951" i="3"/>
  <c r="L5807" i="3"/>
  <c r="L8758" i="3"/>
  <c r="P8758" i="3" s="1" a="1"/>
  <c r="P8758" i="3" s="1"/>
  <c r="L7047" i="3"/>
  <c r="P7047" i="3" s="1" a="1"/>
  <c r="P7047" i="3" s="1"/>
  <c r="L7468" i="3"/>
  <c r="P7468" i="3" s="1" a="1"/>
  <c r="P7468" i="3" s="1"/>
  <c r="L6222" i="3"/>
  <c r="L7931" i="3"/>
  <c r="P7931" i="3" s="1" a="1"/>
  <c r="P7931" i="3" s="1"/>
  <c r="L9735" i="3"/>
  <c r="P9735" i="3" s="1" a="1"/>
  <c r="P9735" i="3" s="1"/>
  <c r="L7079" i="3"/>
  <c r="P7079" i="3" s="1" a="1"/>
  <c r="P7079" i="3" s="1"/>
  <c r="L8277" i="3"/>
  <c r="P8277" i="3" s="1" a="1"/>
  <c r="P8277" i="3" s="1"/>
  <c r="L6501" i="3"/>
  <c r="L5261" i="3"/>
  <c r="L7183" i="3"/>
  <c r="P7183" i="3" s="1" a="1"/>
  <c r="P7183" i="3" s="1"/>
  <c r="L4892" i="3"/>
  <c r="P4892" i="3" s="1" a="1"/>
  <c r="P4892" i="3" s="1"/>
  <c r="L8150" i="3"/>
  <c r="P8150" i="3" s="1" a="1"/>
  <c r="P8150" i="3" s="1"/>
  <c r="L7396" i="3"/>
  <c r="P7396" i="3" s="1" a="1"/>
  <c r="P7396" i="3" s="1"/>
  <c r="L9749" i="3"/>
  <c r="P9749" i="3" s="1" a="1"/>
  <c r="P9749" i="3" s="1"/>
  <c r="L4902" i="3"/>
  <c r="P4902" i="3" s="1" a="1"/>
  <c r="P4902" i="3" s="1"/>
  <c r="L5767" i="3"/>
  <c r="L8572" i="3"/>
  <c r="P8572" i="3" s="1" a="1"/>
  <c r="P8572" i="3" s="1"/>
  <c r="L9381" i="3"/>
  <c r="P9381" i="3" s="1" a="1"/>
  <c r="P9381" i="3" s="1"/>
  <c r="L8579" i="3"/>
  <c r="P8579" i="3" s="1" a="1"/>
  <c r="P8579" i="3" s="1"/>
  <c r="L6493" i="3"/>
  <c r="L6984" i="3"/>
  <c r="L9738" i="3"/>
  <c r="P9738" i="3" s="1" a="1"/>
  <c r="P9738" i="3" s="1"/>
  <c r="L5762" i="3"/>
  <c r="L5783" i="3"/>
  <c r="L8313" i="3"/>
  <c r="P8313" i="3" s="1" a="1"/>
  <c r="P8313" i="3" s="1"/>
  <c r="L9117" i="3"/>
  <c r="P9117" i="3" s="1" a="1"/>
  <c r="P9117" i="3" s="1"/>
  <c r="L7680" i="3"/>
  <c r="P7680" i="3" s="1" a="1"/>
  <c r="P7680" i="3" s="1"/>
  <c r="L9645" i="3"/>
  <c r="P9645" i="3" s="1" a="1"/>
  <c r="P9645" i="3" s="1"/>
  <c r="L7461" i="3"/>
  <c r="P7461" i="3" s="1" a="1"/>
  <c r="P7461" i="3" s="1"/>
  <c r="L6235" i="3"/>
  <c r="L8934" i="3"/>
  <c r="P8934" i="3" s="1" a="1"/>
  <c r="P8934" i="3" s="1"/>
  <c r="L7565" i="3"/>
  <c r="P7565" i="3" s="1" a="1"/>
  <c r="P7565" i="3" s="1"/>
  <c r="L9734" i="3"/>
  <c r="P9734" i="3" s="1" a="1"/>
  <c r="P9734" i="3" s="1"/>
  <c r="L6925" i="3"/>
  <c r="L7138" i="3"/>
  <c r="P7138" i="3" s="1" a="1"/>
  <c r="P7138" i="3" s="1"/>
  <c r="L8262" i="3"/>
  <c r="P8262" i="3" s="1" a="1"/>
  <c r="P8262" i="3" s="1"/>
  <c r="L9377" i="3"/>
  <c r="P9377" i="3" s="1" a="1"/>
  <c r="P9377" i="3" s="1"/>
  <c r="L7283" i="3"/>
  <c r="P7283" i="3" s="1" a="1"/>
  <c r="P7283" i="3" s="1"/>
  <c r="L6170" i="3"/>
  <c r="L5929" i="3"/>
  <c r="L5015" i="3"/>
  <c r="L5709" i="3"/>
  <c r="L7883" i="3"/>
  <c r="P7883" i="3" s="1" a="1"/>
  <c r="P7883" i="3" s="1"/>
  <c r="L6429" i="3"/>
  <c r="L8921" i="3"/>
  <c r="P8921" i="3" s="1" a="1"/>
  <c r="P8921" i="3" s="1"/>
  <c r="L6900" i="3"/>
  <c r="L8506" i="3"/>
  <c r="P8506" i="3" s="1" a="1"/>
  <c r="P8506" i="3" s="1"/>
  <c r="L7443" i="3"/>
  <c r="P7443" i="3" s="1" a="1"/>
  <c r="P7443" i="3" s="1"/>
  <c r="L6637" i="3"/>
  <c r="L5906" i="3"/>
  <c r="L6946" i="3"/>
  <c r="L7814" i="3"/>
  <c r="P7814" i="3" s="1" a="1"/>
  <c r="P7814" i="3" s="1"/>
  <c r="L6343" i="3"/>
  <c r="L9230" i="3"/>
  <c r="P9230" i="3" s="1" a="1"/>
  <c r="P9230" i="3" s="1"/>
  <c r="L7744" i="3"/>
  <c r="P7744" i="3" s="1" a="1"/>
  <c r="P7744" i="3" s="1"/>
  <c r="L5333" i="3"/>
  <c r="L6274" i="3"/>
  <c r="L9216" i="3"/>
  <c r="P9216" i="3" s="1" a="1"/>
  <c r="P9216" i="3" s="1"/>
  <c r="L5485" i="3"/>
  <c r="L5107" i="3"/>
  <c r="L6411" i="3"/>
  <c r="L9292" i="3"/>
  <c r="P9292" i="3" s="1" a="1"/>
  <c r="P9292" i="3" s="1"/>
  <c r="L9463" i="3"/>
  <c r="P9463" i="3" s="1" a="1"/>
  <c r="P9463" i="3" s="1"/>
  <c r="L6936" i="3"/>
  <c r="L7709" i="3"/>
  <c r="P7709" i="3" s="1" a="1"/>
  <c r="P7709" i="3" s="1"/>
  <c r="L8133" i="3"/>
  <c r="P8133" i="3" s="1" a="1"/>
  <c r="P8133" i="3" s="1"/>
  <c r="L8231" i="3"/>
  <c r="P8231" i="3" s="1" a="1"/>
  <c r="P8231" i="3" s="1"/>
  <c r="L7949" i="3"/>
  <c r="P7949" i="3" s="1" a="1"/>
  <c r="P7949" i="3" s="1"/>
  <c r="L9059" i="3"/>
  <c r="P9059" i="3" s="1" a="1"/>
  <c r="P9059" i="3" s="1"/>
  <c r="L8500" i="3"/>
  <c r="P8500" i="3" s="1" a="1"/>
  <c r="P8500" i="3" s="1"/>
  <c r="L8101" i="3"/>
  <c r="P8101" i="3" s="1" a="1"/>
  <c r="P8101" i="3" s="1"/>
  <c r="L6844" i="3"/>
  <c r="L5273" i="3"/>
  <c r="L5111" i="3"/>
  <c r="L7748" i="3"/>
  <c r="P7748" i="3" s="1" a="1"/>
  <c r="P7748" i="3" s="1"/>
  <c r="L8674" i="3"/>
  <c r="P8674" i="3" s="1" a="1"/>
  <c r="P8674" i="3" s="1"/>
  <c r="L6442" i="3"/>
  <c r="L9077" i="3"/>
  <c r="P9077" i="3" s="1" a="1"/>
  <c r="P9077" i="3" s="1"/>
  <c r="L4948" i="3"/>
  <c r="P4948" i="3" s="1" a="1"/>
  <c r="P4948" i="3" s="1"/>
  <c r="L9636" i="3"/>
  <c r="P9636" i="3" s="1" a="1"/>
  <c r="P9636" i="3" s="1"/>
  <c r="L6303" i="3"/>
  <c r="L9720" i="3"/>
  <c r="P9720" i="3" s="1" a="1"/>
  <c r="P9720" i="3" s="1"/>
  <c r="L5244" i="3"/>
  <c r="L8037" i="3"/>
  <c r="P8037" i="3" s="1" a="1"/>
  <c r="P8037" i="3" s="1"/>
  <c r="L8538" i="3"/>
  <c r="P8538" i="3" s="1" a="1"/>
  <c r="P8538" i="3" s="1"/>
  <c r="L5555" i="3"/>
  <c r="L5652" i="3"/>
  <c r="L5670" i="3"/>
  <c r="L7215" i="3"/>
  <c r="P7215" i="3" s="1" a="1"/>
  <c r="P7215" i="3" s="1"/>
  <c r="L7589" i="3"/>
  <c r="P7589" i="3" s="1" a="1"/>
  <c r="P7589" i="3" s="1"/>
  <c r="L8750" i="3"/>
  <c r="P8750" i="3" s="1" a="1"/>
  <c r="P8750" i="3" s="1"/>
  <c r="L7451" i="3"/>
  <c r="P7451" i="3" s="1" a="1"/>
  <c r="P7451" i="3" s="1"/>
  <c r="L8413" i="3"/>
  <c r="P8413" i="3" s="1" a="1"/>
  <c r="P8413" i="3" s="1"/>
  <c r="L7974" i="3"/>
  <c r="P7974" i="3" s="1" a="1"/>
  <c r="P7974" i="3" s="1"/>
  <c r="L6258" i="3"/>
  <c r="L5958" i="3"/>
  <c r="L8428" i="3"/>
  <c r="P8428" i="3" s="1" a="1"/>
  <c r="P8428" i="3" s="1"/>
  <c r="L8211" i="3"/>
  <c r="P8211" i="3" s="1" a="1"/>
  <c r="P8211" i="3" s="1"/>
  <c r="L9740" i="3"/>
  <c r="P9740" i="3" s="1" a="1"/>
  <c r="P9740" i="3" s="1"/>
  <c r="L9333" i="3"/>
  <c r="P9333" i="3" s="1" a="1"/>
  <c r="P9333" i="3" s="1"/>
  <c r="L7434" i="3"/>
  <c r="P7434" i="3" s="1" a="1"/>
  <c r="P7434" i="3" s="1"/>
  <c r="L9700" i="3"/>
  <c r="P9700" i="3" s="1" a="1"/>
  <c r="P9700" i="3" s="1"/>
  <c r="L7717" i="3"/>
  <c r="P7717" i="3" s="1" a="1"/>
  <c r="P7717" i="3" s="1"/>
  <c r="L6693" i="3"/>
  <c r="L8964" i="3"/>
  <c r="P8964" i="3" s="1" a="1"/>
  <c r="P8964" i="3" s="1"/>
  <c r="L8913" i="3"/>
  <c r="P8913" i="3" s="1" a="1"/>
  <c r="P8913" i="3" s="1"/>
  <c r="L6748" i="3"/>
  <c r="L6672" i="3"/>
  <c r="L9838" i="3"/>
  <c r="P9838" i="3" s="1" a="1"/>
  <c r="P9838" i="3" s="1"/>
  <c r="L6808" i="3"/>
  <c r="L5382" i="3"/>
  <c r="L6938" i="3"/>
  <c r="P6938" i="3" s="1" a="1"/>
  <c r="P6938" i="3" s="1"/>
  <c r="L6832" i="3"/>
  <c r="L6244" i="3"/>
  <c r="L6354" i="3"/>
  <c r="L5093" i="3"/>
  <c r="L5370" i="3"/>
  <c r="L6148" i="3"/>
  <c r="L9222" i="3"/>
  <c r="P9222" i="3" s="1" a="1"/>
  <c r="P9222" i="3" s="1"/>
  <c r="L8197" i="3"/>
  <c r="P8197" i="3" s="1" a="1"/>
  <c r="P8197" i="3" s="1"/>
  <c r="L4997" i="3"/>
  <c r="L7231" i="3"/>
  <c r="P7231" i="3" s="1" a="1"/>
  <c r="P7231" i="3" s="1"/>
  <c r="L9214" i="3"/>
  <c r="P9214" i="3" s="1" a="1"/>
  <c r="P9214" i="3" s="1"/>
  <c r="L5330" i="3"/>
  <c r="L7531" i="3"/>
  <c r="P7531" i="3" s="1" a="1"/>
  <c r="P7531" i="3" s="1"/>
  <c r="L7873" i="3"/>
  <c r="P7873" i="3" s="1" a="1"/>
  <c r="P7873" i="3" s="1"/>
  <c r="L5880" i="3"/>
  <c r="L6182" i="3"/>
  <c r="L7737" i="3"/>
  <c r="P7737" i="3" s="1" a="1"/>
  <c r="P7737" i="3" s="1"/>
  <c r="L9551" i="3"/>
  <c r="P9551" i="3" s="1" a="1"/>
  <c r="P9551" i="3" s="1"/>
  <c r="L7541" i="3"/>
  <c r="P7541" i="3" s="1" a="1"/>
  <c r="P7541" i="3" s="1"/>
  <c r="L7486" i="3"/>
  <c r="P7486" i="3" s="1" a="1"/>
  <c r="P7486" i="3" s="1"/>
  <c r="L6771" i="3"/>
  <c r="P6771" i="3" s="1" a="1"/>
  <c r="P6771" i="3" s="1"/>
  <c r="L9280" i="3"/>
  <c r="P9280" i="3" s="1" a="1"/>
  <c r="P9280" i="3" s="1"/>
  <c r="L6838" i="3"/>
  <c r="L8737" i="3"/>
  <c r="P8737" i="3" s="1" a="1"/>
  <c r="P8737" i="3" s="1"/>
  <c r="L9191" i="3"/>
  <c r="P9191" i="3" s="1" a="1"/>
  <c r="P9191" i="3" s="1"/>
  <c r="L7638" i="3"/>
  <c r="P7638" i="3" s="1" a="1"/>
  <c r="P7638" i="3" s="1"/>
  <c r="L9012" i="3"/>
  <c r="P9012" i="3" s="1" a="1"/>
  <c r="P9012" i="3" s="1"/>
  <c r="L9519" i="3"/>
  <c r="P9519" i="3" s="1" a="1"/>
  <c r="P9519" i="3" s="1"/>
  <c r="L7581" i="3"/>
  <c r="P7581" i="3" s="1" a="1"/>
  <c r="P7581" i="3" s="1"/>
  <c r="L5853" i="3"/>
  <c r="L8774" i="3"/>
  <c r="P8774" i="3" s="1" a="1"/>
  <c r="P8774" i="3" s="1"/>
  <c r="L9697" i="3"/>
  <c r="P9697" i="3" s="1" a="1"/>
  <c r="P9697" i="3" s="1"/>
  <c r="L6691" i="3"/>
  <c r="L8385" i="3"/>
  <c r="P8385" i="3" s="1" a="1"/>
  <c r="P8385" i="3" s="1"/>
  <c r="L6011" i="3"/>
  <c r="L6962" i="3"/>
  <c r="L8387" i="3"/>
  <c r="P8387" i="3" s="1" a="1"/>
  <c r="P8387" i="3" s="1"/>
  <c r="L7831" i="3"/>
  <c r="P7831" i="3" s="1" a="1"/>
  <c r="P7831" i="3" s="1"/>
  <c r="L5507" i="3"/>
  <c r="L9765" i="3"/>
  <c r="P9765" i="3" s="1" a="1"/>
  <c r="P9765" i="3" s="1"/>
  <c r="L6692" i="3"/>
  <c r="L7750" i="3"/>
  <c r="P7750" i="3" s="1" a="1"/>
  <c r="P7750" i="3" s="1"/>
  <c r="L7499" i="3"/>
  <c r="P7499" i="3" s="1" a="1"/>
  <c r="P7499" i="3" s="1"/>
  <c r="L8345" i="3"/>
  <c r="P8345" i="3" s="1" a="1"/>
  <c r="P8345" i="3" s="1"/>
  <c r="L7341" i="3"/>
  <c r="P7341" i="3" s="1" a="1"/>
  <c r="P7341" i="3" s="1"/>
  <c r="L7479" i="3"/>
  <c r="P7479" i="3" s="1" a="1"/>
  <c r="P7479" i="3" s="1"/>
  <c r="L7368" i="3"/>
  <c r="P7368" i="3" s="1" a="1"/>
  <c r="P7368" i="3" s="1"/>
  <c r="L9780" i="3"/>
  <c r="P9780" i="3" s="1" a="1"/>
  <c r="P9780" i="3" s="1"/>
  <c r="L5610" i="3"/>
  <c r="L7710" i="3"/>
  <c r="P7710" i="3" s="1" a="1"/>
  <c r="P7710" i="3" s="1"/>
  <c r="L5903" i="3"/>
  <c r="L6064" i="3"/>
  <c r="L8064" i="3"/>
  <c r="P8064" i="3" s="1" a="1"/>
  <c r="P8064" i="3" s="1"/>
  <c r="L8398" i="3"/>
  <c r="P8398" i="3" s="1" a="1"/>
  <c r="P8398" i="3" s="1"/>
  <c r="L8041" i="3"/>
  <c r="P8041" i="3" s="1" a="1"/>
  <c r="P8041" i="3" s="1"/>
  <c r="L8858" i="3"/>
  <c r="P8858" i="3" s="1" a="1"/>
  <c r="P8858" i="3" s="1"/>
  <c r="L6789" i="3"/>
  <c r="L6523" i="3"/>
  <c r="L7708" i="3"/>
  <c r="P7708" i="3" s="1" a="1"/>
  <c r="P7708" i="3" s="1"/>
  <c r="L6185" i="3"/>
  <c r="L8650" i="3"/>
  <c r="P8650" i="3" s="1" a="1"/>
  <c r="P8650" i="3" s="1"/>
  <c r="L6800" i="3"/>
  <c r="L6509" i="3"/>
  <c r="L5154" i="3"/>
  <c r="L9961" i="3"/>
  <c r="P9961" i="3" s="1" a="1"/>
  <c r="P9961" i="3" s="1"/>
  <c r="L9431" i="3"/>
  <c r="P9431" i="3" s="1" a="1"/>
  <c r="P9431" i="3" s="1"/>
  <c r="L5393" i="3"/>
  <c r="L6018" i="3"/>
  <c r="L8090" i="3"/>
  <c r="P8090" i="3" s="1" a="1"/>
  <c r="P8090" i="3" s="1"/>
  <c r="L9256" i="3"/>
  <c r="P9256" i="3" s="1" a="1"/>
  <c r="P9256" i="3" s="1"/>
  <c r="L5779" i="3"/>
  <c r="L6852" i="3"/>
  <c r="L5763" i="3"/>
  <c r="L5199" i="3"/>
  <c r="L8960" i="3"/>
  <c r="P8960" i="3" s="1" a="1"/>
  <c r="P8960" i="3" s="1"/>
  <c r="L4990" i="3"/>
  <c r="L8800" i="3"/>
  <c r="P8800" i="3" s="1" a="1"/>
  <c r="P8800" i="3" s="1"/>
  <c r="L8677" i="3"/>
  <c r="P8677" i="3" s="1" a="1"/>
  <c r="P8677" i="3" s="1"/>
  <c r="L5123" i="3"/>
  <c r="L8071" i="3"/>
  <c r="P8071" i="3" s="1" a="1"/>
  <c r="P8071" i="3" s="1"/>
  <c r="L8335" i="3"/>
  <c r="P8335" i="3" s="1" a="1"/>
  <c r="P8335" i="3" s="1"/>
  <c r="L6911" i="3"/>
  <c r="L7891" i="3"/>
  <c r="P7891" i="3" s="1" a="1"/>
  <c r="P7891" i="3" s="1"/>
  <c r="L8648" i="3"/>
  <c r="P8648" i="3" s="1" a="1"/>
  <c r="P8648" i="3" s="1"/>
  <c r="L6032" i="3"/>
  <c r="L9047" i="3"/>
  <c r="P9047" i="3" s="1" a="1"/>
  <c r="P9047" i="3" s="1"/>
  <c r="L6517" i="3"/>
  <c r="L7358" i="3"/>
  <c r="P7358" i="3" s="1" a="1"/>
  <c r="P7358" i="3" s="1"/>
  <c r="L7741" i="3"/>
  <c r="P7741" i="3" s="1" a="1"/>
  <c r="P7741" i="3" s="1"/>
  <c r="L5515" i="3"/>
  <c r="L8902" i="3"/>
  <c r="P8902" i="3" s="1" a="1"/>
  <c r="P8902" i="3" s="1"/>
  <c r="L8061" i="3"/>
  <c r="P8061" i="3" s="1" a="1"/>
  <c r="P8061" i="3" s="1"/>
  <c r="L7033" i="3"/>
  <c r="P7033" i="3" s="1" a="1"/>
  <c r="P7033" i="3" s="1"/>
  <c r="L8354" i="3"/>
  <c r="P8354" i="3" s="1" a="1"/>
  <c r="P8354" i="3" s="1"/>
  <c r="L5453" i="3"/>
  <c r="L5968" i="3"/>
  <c r="L8637" i="3"/>
  <c r="P8637" i="3" s="1" a="1"/>
  <c r="P8637" i="3" s="1"/>
  <c r="L7184" i="3"/>
  <c r="P7184" i="3" s="1" a="1"/>
  <c r="P7184" i="3" s="1"/>
  <c r="L9646" i="3"/>
  <c r="P9646" i="3" s="1" a="1"/>
  <c r="P9646" i="3" s="1"/>
  <c r="L9693" i="3"/>
  <c r="P9693" i="3" s="1" a="1"/>
  <c r="P9693" i="3" s="1"/>
  <c r="L5410" i="3"/>
  <c r="L7001" i="3"/>
  <c r="P7001" i="3" s="1" a="1"/>
  <c r="P7001" i="3" s="1"/>
  <c r="L7085" i="3"/>
  <c r="P7085" i="3" s="1" a="1"/>
  <c r="P7085" i="3" s="1"/>
  <c r="L9498" i="3"/>
  <c r="P9498" i="3" s="1" a="1"/>
  <c r="P9498" i="3" s="1"/>
  <c r="L6837" i="3"/>
  <c r="P6837" i="3" s="1" a="1"/>
  <c r="P6837" i="3" s="1"/>
  <c r="L6503" i="3"/>
  <c r="L8009" i="3"/>
  <c r="P8009" i="3" s="1" a="1"/>
  <c r="P8009" i="3" s="1"/>
  <c r="L6699" i="3"/>
  <c r="L8553" i="3"/>
  <c r="P8553" i="3" s="1" a="1"/>
  <c r="P8553" i="3" s="1"/>
  <c r="L9911" i="3"/>
  <c r="P9911" i="3" s="1" a="1"/>
  <c r="P9911" i="3" s="1"/>
  <c r="L7557" i="3"/>
  <c r="P7557" i="3" s="1" a="1"/>
  <c r="P7557" i="3" s="1"/>
  <c r="L7964" i="3"/>
  <c r="P7964" i="3" s="1" a="1"/>
  <c r="P7964" i="3" s="1"/>
  <c r="L5331" i="3"/>
  <c r="L5321" i="3"/>
  <c r="L5224" i="3"/>
  <c r="L6943" i="3"/>
  <c r="L9029" i="3"/>
  <c r="P9029" i="3" s="1" a="1"/>
  <c r="P9029" i="3" s="1"/>
  <c r="L8069" i="3"/>
  <c r="P8069" i="3" s="1" a="1"/>
  <c r="P8069" i="3" s="1"/>
  <c r="L5500" i="3"/>
  <c r="L6012" i="3"/>
  <c r="L7289" i="3"/>
  <c r="P7289" i="3" s="1" a="1"/>
  <c r="P7289" i="3" s="1"/>
  <c r="L7985" i="3"/>
  <c r="P7985" i="3" s="1" a="1"/>
  <c r="P7985" i="3" s="1"/>
  <c r="L6380" i="3"/>
  <c r="L7350" i="3"/>
  <c r="P7350" i="3" s="1" a="1"/>
  <c r="P7350" i="3" s="1"/>
  <c r="L8535" i="3"/>
  <c r="P8535" i="3" s="1" a="1"/>
  <c r="P8535" i="3" s="1"/>
  <c r="L4989" i="3"/>
  <c r="P4989" i="3" s="1" a="1"/>
  <c r="P4989" i="3" s="1"/>
  <c r="L5290" i="3"/>
  <c r="L9728" i="3"/>
  <c r="P9728" i="3" s="1" a="1"/>
  <c r="P9728" i="3" s="1"/>
  <c r="L7812" i="3"/>
  <c r="P7812" i="3" s="1" a="1"/>
  <c r="P7812" i="3" s="1"/>
  <c r="L9789" i="3"/>
  <c r="P9789" i="3" s="1" a="1"/>
  <c r="P9789" i="3" s="1"/>
  <c r="L6431" i="3"/>
  <c r="L9148" i="3"/>
  <c r="P9148" i="3" s="1" a="1"/>
  <c r="P9148" i="3" s="1"/>
  <c r="L6000" i="3"/>
  <c r="L9815" i="3"/>
  <c r="P9815" i="3" s="1" a="1"/>
  <c r="P9815" i="3" s="1"/>
  <c r="L5788" i="3"/>
  <c r="L4898" i="3"/>
  <c r="L8002" i="3"/>
  <c r="P8002" i="3" s="1" a="1"/>
  <c r="P8002" i="3" s="1"/>
  <c r="L8936" i="3"/>
  <c r="P8936" i="3" s="1" a="1"/>
  <c r="P8936" i="3" s="1"/>
  <c r="L6039" i="3"/>
  <c r="L6311" i="3"/>
  <c r="L8125" i="3"/>
  <c r="P8125" i="3" s="1" a="1"/>
  <c r="P8125" i="3" s="1"/>
  <c r="L5858" i="3"/>
  <c r="L9008" i="3"/>
  <c r="P9008" i="3" s="1" a="1"/>
  <c r="P9008" i="3" s="1"/>
  <c r="L6879" i="3"/>
  <c r="L9913" i="3"/>
  <c r="P9913" i="3" s="1" a="1"/>
  <c r="P9913" i="3" s="1"/>
  <c r="L6821" i="3"/>
  <c r="L5620" i="3"/>
  <c r="L6406" i="3"/>
  <c r="L8207" i="3"/>
  <c r="P8207" i="3" s="1" a="1"/>
  <c r="P8207" i="3" s="1"/>
  <c r="L6959" i="3"/>
  <c r="L9380" i="3"/>
  <c r="P9380" i="3" s="1" a="1"/>
  <c r="P9380" i="3" s="1"/>
  <c r="L8068" i="3"/>
  <c r="P8068" i="3" s="1" a="1"/>
  <c r="P8068" i="3" s="1"/>
  <c r="L8480" i="3"/>
  <c r="P8480" i="3" s="1" a="1"/>
  <c r="P8480" i="3" s="1"/>
  <c r="L4859" i="3"/>
  <c r="P4859" i="3" s="1" a="1"/>
  <c r="P4859" i="3" s="1"/>
  <c r="L9384" i="3"/>
  <c r="P9384" i="3" s="1" a="1"/>
  <c r="P9384" i="3" s="1"/>
  <c r="L8063" i="3"/>
  <c r="P8063" i="3" s="1" a="1"/>
  <c r="P8063" i="3" s="1"/>
  <c r="L8843" i="3"/>
  <c r="P8843" i="3" s="1" a="1"/>
  <c r="P8843" i="3" s="1"/>
  <c r="L7992" i="3"/>
  <c r="P7992" i="3" s="1" a="1"/>
  <c r="P7992" i="3" s="1"/>
  <c r="L8135" i="3"/>
  <c r="P8135" i="3" s="1" a="1"/>
  <c r="P8135" i="3" s="1"/>
  <c r="L7051" i="3"/>
  <c r="P7051" i="3" s="1" a="1"/>
  <c r="P7051" i="3" s="1"/>
  <c r="L8116" i="3"/>
  <c r="P8116" i="3" s="1" a="1"/>
  <c r="P8116" i="3" s="1"/>
  <c r="L5247" i="3"/>
  <c r="L6744" i="3"/>
  <c r="L7275" i="3"/>
  <c r="P7275" i="3" s="1" a="1"/>
  <c r="P7275" i="3" s="1"/>
  <c r="L4888" i="3"/>
  <c r="L6865" i="3"/>
  <c r="L7645" i="3"/>
  <c r="P7645" i="3" s="1" a="1"/>
  <c r="P7645" i="3" s="1"/>
  <c r="L6146" i="3"/>
  <c r="L7901" i="3"/>
  <c r="P7901" i="3" s="1" a="1"/>
  <c r="P7901" i="3" s="1"/>
  <c r="L8580" i="3"/>
  <c r="P8580" i="3" s="1" a="1"/>
  <c r="P8580" i="3" s="1"/>
  <c r="L6664" i="3"/>
  <c r="L6607" i="3"/>
  <c r="L5005" i="3"/>
  <c r="L9916" i="3"/>
  <c r="P9916" i="3" s="1" a="1"/>
  <c r="P9916" i="3" s="1"/>
  <c r="L3801" i="3"/>
  <c r="L8255" i="3"/>
  <c r="P8255" i="3" s="1" a="1"/>
  <c r="P8255" i="3" s="1"/>
  <c r="L6120" i="3"/>
  <c r="L9992" i="3"/>
  <c r="P9992" i="3" s="1" a="1"/>
  <c r="P9992" i="3" s="1"/>
  <c r="L6449" i="3"/>
  <c r="L5580" i="3"/>
  <c r="L5689" i="3"/>
  <c r="L6741" i="3"/>
  <c r="L7820" i="3"/>
  <c r="P7820" i="3" s="1" a="1"/>
  <c r="P7820" i="3" s="1"/>
  <c r="L4711" i="3"/>
  <c r="L8815" i="3"/>
  <c r="P8815" i="3" s="1" a="1"/>
  <c r="P8815" i="3" s="1"/>
  <c r="L5354" i="3"/>
  <c r="L9087" i="3"/>
  <c r="P9087" i="3" s="1" a="1"/>
  <c r="P9087" i="3" s="1"/>
  <c r="L9883" i="3"/>
  <c r="P9883" i="3" s="1" a="1"/>
  <c r="P9883" i="3" s="1"/>
  <c r="L5769" i="3"/>
  <c r="L5843" i="3"/>
  <c r="L7067" i="3"/>
  <c r="P7067" i="3" s="1" a="1"/>
  <c r="P7067" i="3" s="1"/>
  <c r="L6816" i="3"/>
  <c r="L8641" i="3"/>
  <c r="P8641" i="3" s="1" a="1"/>
  <c r="P8641" i="3" s="1"/>
  <c r="L5589" i="3"/>
  <c r="L5535" i="3"/>
  <c r="L8410" i="3"/>
  <c r="P8410" i="3" s="1" a="1"/>
  <c r="P8410" i="3" s="1"/>
  <c r="L8134" i="3"/>
  <c r="P8134" i="3" s="1" a="1"/>
  <c r="P8134" i="3" s="1"/>
  <c r="L5927" i="3"/>
  <c r="L5287" i="3"/>
  <c r="L7186" i="3"/>
  <c r="P7186" i="3" s="1" a="1"/>
  <c r="P7186" i="3" s="1"/>
  <c r="L9901" i="3"/>
  <c r="P9901" i="3" s="1" a="1"/>
  <c r="P9901" i="3" s="1"/>
  <c r="L7725" i="3"/>
  <c r="P7725" i="3" s="1" a="1"/>
  <c r="P7725" i="3" s="1"/>
  <c r="L5077" i="3"/>
  <c r="P5077" i="3" s="1" a="1"/>
  <c r="P5077" i="3" s="1"/>
  <c r="L5759" i="3"/>
  <c r="L109" i="3"/>
  <c r="L5505" i="3"/>
  <c r="L9521" i="3"/>
  <c r="P9521" i="3" s="1" a="1"/>
  <c r="P9521" i="3" s="1"/>
  <c r="L8356" i="3"/>
  <c r="P8356" i="3" s="1" a="1"/>
  <c r="P8356" i="3" s="1"/>
  <c r="L6738" i="3"/>
  <c r="L6843" i="3"/>
  <c r="L3989" i="3"/>
  <c r="L7591" i="3"/>
  <c r="P7591" i="3" s="1" a="1"/>
  <c r="P7591" i="3" s="1"/>
  <c r="L6791" i="3"/>
  <c r="L9871" i="3"/>
  <c r="P9871" i="3" s="1" a="1"/>
  <c r="P9871" i="3" s="1"/>
  <c r="L7811" i="3"/>
  <c r="P7811" i="3" s="1" a="1"/>
  <c r="P7811" i="3" s="1"/>
  <c r="L4277" i="3"/>
  <c r="L6096" i="3"/>
  <c r="L7941" i="3"/>
  <c r="P7941" i="3" s="1" a="1"/>
  <c r="P7941" i="3" s="1"/>
  <c r="L6242" i="3"/>
  <c r="L4935" i="3"/>
  <c r="L7185" i="3"/>
  <c r="P7185" i="3" s="1" a="1"/>
  <c r="P7185" i="3" s="1"/>
  <c r="L9393" i="3"/>
  <c r="P9393" i="3" s="1" a="1"/>
  <c r="P9393" i="3" s="1"/>
  <c r="L8929" i="3"/>
  <c r="P8929" i="3" s="1" a="1"/>
  <c r="P8929" i="3" s="1"/>
  <c r="L2698" i="3"/>
  <c r="L7548" i="3"/>
  <c r="P7548" i="3" s="1" a="1"/>
  <c r="P7548" i="3" s="1"/>
  <c r="L5001" i="3"/>
  <c r="P5001" i="3" s="1" a="1"/>
  <c r="P5001" i="3" s="1"/>
  <c r="L4964" i="3"/>
  <c r="P4964" i="3" s="1" a="1"/>
  <c r="P4964" i="3" s="1"/>
  <c r="L9061" i="3"/>
  <c r="P9061" i="3" s="1" a="1"/>
  <c r="P9061" i="3" s="1"/>
  <c r="L5140" i="3"/>
  <c r="L8990" i="3"/>
  <c r="P8990" i="3" s="1" a="1"/>
  <c r="P8990" i="3" s="1"/>
  <c r="L9368" i="3"/>
  <c r="P9368" i="3" s="1" a="1"/>
  <c r="P9368" i="3" s="1"/>
  <c r="L8351" i="3"/>
  <c r="P8351" i="3" s="1" a="1"/>
  <c r="P8351" i="3" s="1"/>
  <c r="L7506" i="3"/>
  <c r="P7506" i="3" s="1" a="1"/>
  <c r="P7506" i="3" s="1"/>
  <c r="L5626" i="3"/>
  <c r="L1034" i="3"/>
  <c r="L1005" i="3"/>
  <c r="L9435" i="3"/>
  <c r="P9435" i="3" s="1" a="1"/>
  <c r="P9435" i="3" s="1"/>
  <c r="L9561" i="3"/>
  <c r="P9561" i="3" s="1" a="1"/>
  <c r="P9561" i="3" s="1"/>
  <c r="L7483" i="3"/>
  <c r="P7483" i="3" s="1" a="1"/>
  <c r="P7483" i="3" s="1"/>
  <c r="L8105" i="3"/>
  <c r="P8105" i="3" s="1" a="1"/>
  <c r="P8105" i="3" s="1"/>
  <c r="L3246" i="3"/>
  <c r="L7587" i="3"/>
  <c r="P7587" i="3" s="1" a="1"/>
  <c r="P7587" i="3" s="1"/>
  <c r="L8438" i="3"/>
  <c r="P8438" i="3" s="1" a="1"/>
  <c r="P8438" i="3" s="1"/>
  <c r="L1098" i="3"/>
  <c r="L465" i="3"/>
  <c r="L3143" i="3"/>
  <c r="L2164" i="3"/>
  <c r="L4081" i="3"/>
  <c r="L8348" i="3"/>
  <c r="P8348" i="3" s="1" a="1"/>
  <c r="P8348" i="3" s="1"/>
  <c r="L2937" i="3"/>
  <c r="L794" i="3"/>
  <c r="L50" i="3"/>
  <c r="L4467" i="3"/>
  <c r="L1043" i="3"/>
  <c r="L4419" i="3"/>
  <c r="L3423" i="3"/>
  <c r="L9602" i="3"/>
  <c r="P9602" i="3" s="1" a="1"/>
  <c r="P9602" i="3" s="1"/>
  <c r="L4116" i="3"/>
  <c r="L2435" i="3"/>
  <c r="L170" i="3"/>
  <c r="L2689" i="3"/>
  <c r="L213" i="3"/>
  <c r="L1852" i="3"/>
  <c r="L679" i="3"/>
  <c r="L803" i="3"/>
  <c r="L7110" i="3"/>
  <c r="P7110" i="3" s="1" a="1"/>
  <c r="P7110" i="3" s="1"/>
  <c r="L9363" i="3"/>
  <c r="P9363" i="3" s="1" a="1"/>
  <c r="P9363" i="3" s="1"/>
  <c r="L1035" i="3"/>
  <c r="L4439" i="3"/>
  <c r="L862" i="3"/>
  <c r="L3004" i="3"/>
  <c r="L4055" i="3"/>
  <c r="L4510" i="3"/>
  <c r="L611" i="3"/>
  <c r="L2090" i="3"/>
  <c r="L3354" i="3"/>
  <c r="L321" i="3"/>
  <c r="L982" i="3"/>
  <c r="L3719" i="3"/>
  <c r="L2283" i="3"/>
  <c r="L3505" i="3"/>
  <c r="L9113" i="3"/>
  <c r="P9113" i="3" s="1" a="1"/>
  <c r="P9113" i="3" s="1"/>
  <c r="L2230" i="3"/>
  <c r="L2845" i="3"/>
  <c r="L102" i="3"/>
  <c r="L2397" i="3"/>
  <c r="L3205" i="3"/>
  <c r="L3323" i="3"/>
  <c r="L9166" i="3"/>
  <c r="P9166" i="3" s="1" a="1"/>
  <c r="P9166" i="3" s="1"/>
  <c r="L252" i="3"/>
  <c r="L2176" i="3"/>
  <c r="L564" i="3"/>
  <c r="L1465" i="3"/>
  <c r="L442" i="3"/>
  <c r="L726" i="3"/>
  <c r="L2838" i="3"/>
  <c r="L8129" i="3"/>
  <c r="P8129" i="3" s="1" a="1"/>
  <c r="P8129" i="3" s="1"/>
  <c r="L2153" i="3"/>
  <c r="L3626" i="3"/>
  <c r="L1159" i="3"/>
  <c r="L2403" i="3"/>
  <c r="L3560" i="3"/>
  <c r="L5220" i="3"/>
  <c r="L2662" i="3"/>
  <c r="L3964" i="3"/>
  <c r="L3465" i="3"/>
  <c r="L369" i="3"/>
  <c r="L5957" i="3"/>
  <c r="L3908" i="3"/>
  <c r="L460" i="3"/>
  <c r="L8256" i="3"/>
  <c r="P8256" i="3" s="1" a="1"/>
  <c r="P8256" i="3" s="1"/>
  <c r="L2753" i="3"/>
  <c r="L63" i="3"/>
  <c r="L2890" i="3"/>
  <c r="L2070" i="3"/>
  <c r="L2049" i="3"/>
  <c r="L260" i="3"/>
  <c r="L2262" i="3"/>
  <c r="L3054" i="3"/>
  <c r="L1577" i="3"/>
  <c r="L3569" i="3"/>
  <c r="L399" i="3"/>
  <c r="L3966" i="3"/>
  <c r="L163" i="3"/>
  <c r="L3201" i="3"/>
  <c r="L8055" i="3"/>
  <c r="P8055" i="3" s="1" a="1"/>
  <c r="P8055" i="3" s="1"/>
  <c r="L7765" i="3"/>
  <c r="P7765" i="3" s="1" a="1"/>
  <c r="P7765" i="3" s="1"/>
  <c r="L820" i="3"/>
  <c r="L1467" i="3"/>
  <c r="L497" i="3"/>
  <c r="L1006" i="3"/>
  <c r="L1728" i="3"/>
  <c r="L1732" i="3"/>
  <c r="L1368" i="3"/>
  <c r="L592" i="3"/>
  <c r="L4847" i="3"/>
  <c r="L3132" i="3"/>
  <c r="L2204" i="3"/>
  <c r="L1585" i="3"/>
  <c r="L2612" i="3"/>
  <c r="L4960" i="3"/>
  <c r="P4960" i="3" s="1" a="1"/>
  <c r="P4960" i="3" s="1"/>
  <c r="L9479" i="3"/>
  <c r="P9479" i="3" s="1" a="1"/>
  <c r="P9479" i="3" s="1"/>
  <c r="L9266" i="3"/>
  <c r="P9266" i="3" s="1" a="1"/>
  <c r="P9266" i="3" s="1"/>
  <c r="L9655" i="3"/>
  <c r="P9655" i="3" s="1" a="1"/>
  <c r="P9655" i="3" s="1"/>
  <c r="L8499" i="3"/>
  <c r="P8499" i="3" s="1" a="1"/>
  <c r="P8499" i="3" s="1"/>
  <c r="L5959" i="3"/>
  <c r="L6298" i="3"/>
  <c r="L8350" i="3"/>
  <c r="P8350" i="3" s="1" a="1"/>
  <c r="P8350" i="3" s="1"/>
  <c r="L9282" i="3"/>
  <c r="P9282" i="3" s="1" a="1"/>
  <c r="P9282" i="3" s="1"/>
  <c r="L4786" i="3"/>
  <c r="L6468" i="3"/>
  <c r="L5039" i="3"/>
  <c r="L6726" i="3"/>
  <c r="L7206" i="3"/>
  <c r="P7206" i="3" s="1" a="1"/>
  <c r="P7206" i="3" s="1"/>
  <c r="L9855" i="3"/>
  <c r="P9855" i="3" s="1" a="1"/>
  <c r="P9855" i="3" s="1"/>
  <c r="L5642" i="3"/>
  <c r="L5581" i="3"/>
  <c r="L5240" i="3"/>
  <c r="L7641" i="3"/>
  <c r="P7641" i="3" s="1" a="1"/>
  <c r="P7641" i="3" s="1"/>
  <c r="L9554" i="3"/>
  <c r="P9554" i="3" s="1" a="1"/>
  <c r="P9554" i="3" s="1"/>
  <c r="L6529" i="3"/>
  <c r="L5070" i="3"/>
  <c r="P5070" i="3" s="1" a="1"/>
  <c r="P5070" i="3" s="1"/>
  <c r="L9848" i="3"/>
  <c r="P9848" i="3" s="1" a="1"/>
  <c r="P9848" i="3" s="1"/>
  <c r="L8889" i="3"/>
  <c r="P8889" i="3" s="1" a="1"/>
  <c r="P8889" i="3" s="1"/>
  <c r="L6833" i="3"/>
  <c r="P6833" i="3" s="1" a="1"/>
  <c r="P6833" i="3" s="1"/>
  <c r="L9721" i="3"/>
  <c r="P9721" i="3" s="1" a="1"/>
  <c r="P9721" i="3" s="1"/>
  <c r="L7420" i="3"/>
  <c r="P7420" i="3" s="1" a="1"/>
  <c r="P7420" i="3" s="1"/>
  <c r="L8706" i="3"/>
  <c r="P8706" i="3" s="1" a="1"/>
  <c r="P8706" i="3" s="1"/>
  <c r="L7567" i="3"/>
  <c r="P7567" i="3" s="1" a="1"/>
  <c r="P7567" i="3" s="1"/>
  <c r="L8519" i="3"/>
  <c r="P8519" i="3" s="1" a="1"/>
  <c r="P8519" i="3" s="1"/>
  <c r="L8426" i="3"/>
  <c r="P8426" i="3" s="1" a="1"/>
  <c r="P8426" i="3" s="1"/>
  <c r="L5362" i="3"/>
  <c r="L4875" i="3"/>
  <c r="L8138" i="3"/>
  <c r="P8138" i="3" s="1" a="1"/>
  <c r="P8138" i="3" s="1"/>
  <c r="L7343" i="3"/>
  <c r="P7343" i="3" s="1" a="1"/>
  <c r="P7343" i="3" s="1"/>
  <c r="L9706" i="3"/>
  <c r="P9706" i="3" s="1" a="1"/>
  <c r="P9706" i="3" s="1"/>
  <c r="L9520" i="3"/>
  <c r="P9520" i="3" s="1" a="1"/>
  <c r="P9520" i="3" s="1"/>
  <c r="L9228" i="3"/>
  <c r="P9228" i="3" s="1" a="1"/>
  <c r="P9228" i="3" s="1"/>
  <c r="L7607" i="3"/>
  <c r="P7607" i="3" s="1" a="1"/>
  <c r="P7607" i="3" s="1"/>
  <c r="L8982" i="3"/>
  <c r="P8982" i="3" s="1" a="1"/>
  <c r="P8982" i="3" s="1"/>
  <c r="L5569" i="3"/>
  <c r="L5942" i="3"/>
  <c r="L9722" i="3"/>
  <c r="P9722" i="3" s="1" a="1"/>
  <c r="P9722" i="3" s="1"/>
  <c r="L8388" i="3"/>
  <c r="P8388" i="3" s="1" a="1"/>
  <c r="P8388" i="3" s="1"/>
  <c r="L7840" i="3"/>
  <c r="P7840" i="3" s="1" a="1"/>
  <c r="P7840" i="3" s="1"/>
  <c r="L7556" i="3"/>
  <c r="P7556" i="3" s="1" a="1"/>
  <c r="P7556" i="3" s="1"/>
  <c r="L7549" i="3"/>
  <c r="P7549" i="3" s="1" a="1"/>
  <c r="P7549" i="3" s="1"/>
  <c r="L5921" i="3"/>
  <c r="L8727" i="3"/>
  <c r="P8727" i="3" s="1" a="1"/>
  <c r="P8727" i="3" s="1"/>
  <c r="L6113" i="3"/>
  <c r="L9598" i="3"/>
  <c r="P9598" i="3" s="1" a="1"/>
  <c r="P9598" i="3" s="1"/>
  <c r="L5196" i="3"/>
  <c r="L6410" i="3"/>
  <c r="L7121" i="3"/>
  <c r="P7121" i="3" s="1" a="1"/>
  <c r="P7121" i="3" s="1"/>
  <c r="L8079" i="3"/>
  <c r="P8079" i="3" s="1" a="1"/>
  <c r="P8079" i="3" s="1"/>
  <c r="L6392" i="3"/>
  <c r="L5828" i="3"/>
  <c r="L8308" i="3"/>
  <c r="P8308" i="3" s="1" a="1"/>
  <c r="P8308" i="3" s="1"/>
  <c r="L8516" i="3"/>
  <c r="P8516" i="3" s="1" a="1"/>
  <c r="P8516" i="3" s="1"/>
  <c r="L7124" i="3"/>
  <c r="P7124" i="3" s="1" a="1"/>
  <c r="P7124" i="3" s="1"/>
  <c r="L9378" i="3"/>
  <c r="P9378" i="3" s="1" a="1"/>
  <c r="P9378" i="3" s="1"/>
  <c r="L5730" i="3"/>
  <c r="L7179" i="3"/>
  <c r="P7179" i="3" s="1" a="1"/>
  <c r="P7179" i="3" s="1"/>
  <c r="L1715" i="3"/>
  <c r="L1538" i="3"/>
  <c r="L9492" i="3"/>
  <c r="P9492" i="3" s="1" a="1"/>
  <c r="P9492" i="3" s="1"/>
  <c r="L8584" i="3"/>
  <c r="P8584" i="3" s="1" a="1"/>
  <c r="P8584" i="3" s="1"/>
  <c r="L5189" i="3"/>
  <c r="L8244" i="3"/>
  <c r="P8244" i="3" s="1" a="1"/>
  <c r="P8244" i="3" s="1"/>
  <c r="L8440" i="3"/>
  <c r="P8440" i="3" s="1" a="1"/>
  <c r="P8440" i="3" s="1"/>
  <c r="L6109" i="3"/>
  <c r="L9040" i="3"/>
  <c r="P9040" i="3" s="1" a="1"/>
  <c r="P9040" i="3" s="1"/>
  <c r="L4996" i="3"/>
  <c r="L660" i="3"/>
  <c r="L176" i="3"/>
  <c r="L8912" i="3"/>
  <c r="P8912" i="3" s="1" a="1"/>
  <c r="P8912" i="3" s="1"/>
  <c r="L1002" i="3"/>
  <c r="L6722" i="3"/>
  <c r="L4826" i="3"/>
  <c r="L8798" i="3"/>
  <c r="P8798" i="3" s="1" a="1"/>
  <c r="P8798" i="3" s="1"/>
  <c r="L194" i="3"/>
  <c r="L2615" i="3"/>
  <c r="L1480" i="3"/>
  <c r="L3978" i="3"/>
  <c r="L2777" i="3"/>
  <c r="L852" i="3"/>
  <c r="L8945" i="3"/>
  <c r="P8945" i="3" s="1" a="1"/>
  <c r="P8945" i="3" s="1"/>
  <c r="L4586" i="3"/>
  <c r="L3842" i="3"/>
  <c r="L3230" i="3"/>
  <c r="L2161" i="3"/>
  <c r="L219" i="3"/>
  <c r="L3778" i="3"/>
  <c r="L4132" i="3"/>
  <c r="L1948" i="3"/>
  <c r="L2637" i="3"/>
  <c r="L7004" i="3"/>
  <c r="L1230" i="3"/>
  <c r="L865" i="3"/>
  <c r="L1713" i="3"/>
  <c r="L628" i="3"/>
  <c r="L4722" i="3"/>
  <c r="L3444" i="3"/>
  <c r="L1396" i="3"/>
  <c r="L3364" i="3"/>
  <c r="L3512" i="3"/>
  <c r="L3660" i="3"/>
  <c r="L237" i="3"/>
  <c r="L3481" i="3"/>
  <c r="L2673" i="3"/>
  <c r="L9511" i="3"/>
  <c r="P9511" i="3" s="1" a="1"/>
  <c r="P9511" i="3" s="1"/>
  <c r="L3412" i="3"/>
  <c r="L38" i="3"/>
  <c r="L2455" i="3"/>
  <c r="L1147" i="3"/>
  <c r="L599" i="3"/>
  <c r="L3256" i="3"/>
  <c r="L7950" i="3"/>
  <c r="P7950" i="3" s="1" a="1"/>
  <c r="P7950" i="3" s="1"/>
  <c r="L2223" i="3"/>
  <c r="L2491" i="3"/>
  <c r="L1464" i="3"/>
  <c r="L1401" i="3"/>
  <c r="L72" i="3"/>
  <c r="L929" i="3"/>
  <c r="L8767" i="3"/>
  <c r="P8767" i="3" s="1" a="1"/>
  <c r="P8767" i="3" s="1"/>
  <c r="L472" i="3"/>
  <c r="L4623" i="3"/>
  <c r="L854" i="3"/>
  <c r="L2314" i="3"/>
  <c r="L496" i="3"/>
  <c r="L3251" i="3"/>
  <c r="L1824" i="3"/>
  <c r="L1463" i="3"/>
  <c r="L8386" i="3"/>
  <c r="P8386" i="3" s="1" a="1"/>
  <c r="P8386" i="3" s="1"/>
  <c r="L96" i="3"/>
  <c r="L763" i="3"/>
  <c r="L4701" i="3"/>
  <c r="L3472" i="3"/>
  <c r="L2337" i="3"/>
  <c r="L3368" i="3"/>
  <c r="L8625" i="3"/>
  <c r="P8625" i="3" s="1" a="1"/>
  <c r="P8625" i="3" s="1"/>
  <c r="L1395" i="3"/>
  <c r="L8108" i="3"/>
  <c r="P8108" i="3" s="1" a="1"/>
  <c r="P8108" i="3" s="1"/>
  <c r="L7917" i="3"/>
  <c r="P7917" i="3" s="1" a="1"/>
  <c r="P7917" i="3" s="1"/>
  <c r="L3309" i="3"/>
  <c r="L145" i="3"/>
  <c r="L2879" i="3"/>
  <c r="L1116" i="3"/>
  <c r="L4025" i="3"/>
  <c r="L4611" i="3"/>
  <c r="L4472" i="3"/>
  <c r="L1872" i="3"/>
  <c r="L4354" i="3"/>
  <c r="L2924" i="3"/>
  <c r="L3705" i="3"/>
  <c r="L4211" i="3"/>
  <c r="L1152" i="3"/>
  <c r="L285" i="3"/>
  <c r="L961" i="3"/>
  <c r="L2898" i="3"/>
  <c r="L3311" i="3"/>
  <c r="L2980" i="3"/>
  <c r="L126" i="3"/>
  <c r="L4353" i="3"/>
  <c r="L84" i="3"/>
  <c r="L471" i="3"/>
  <c r="L4090" i="3"/>
  <c r="L276" i="3"/>
  <c r="L3646" i="3"/>
  <c r="L1038" i="3"/>
  <c r="L5201" i="3"/>
  <c r="L9650" i="3"/>
  <c r="P9650" i="3" s="1" a="1"/>
  <c r="P9650" i="3" s="1"/>
  <c r="L9560" i="3"/>
  <c r="P9560" i="3" s="1" a="1"/>
  <c r="P9560" i="3" s="1"/>
  <c r="L8810" i="3"/>
  <c r="P8810" i="3" s="1" a="1"/>
  <c r="P8810" i="3" s="1"/>
  <c r="L2606" i="3"/>
  <c r="L6920" i="3"/>
  <c r="P6920" i="3" s="1" a="1"/>
  <c r="P6920" i="3" s="1"/>
  <c r="L6256" i="3"/>
  <c r="L5577" i="3"/>
  <c r="L6139" i="3"/>
  <c r="L8472" i="3"/>
  <c r="P8472" i="3" s="1" a="1"/>
  <c r="P8472" i="3" s="1"/>
  <c r="L5732" i="3"/>
  <c r="L4667" i="3"/>
  <c r="L5565" i="3"/>
  <c r="L6589" i="3"/>
  <c r="L9374" i="3"/>
  <c r="P9374" i="3" s="1" a="1"/>
  <c r="P9374" i="3" s="1"/>
  <c r="L6625" i="3"/>
  <c r="L5028" i="3"/>
  <c r="L5312" i="3"/>
  <c r="L8839" i="3"/>
  <c r="P8839" i="3" s="1" a="1"/>
  <c r="P8839" i="3" s="1"/>
  <c r="L6568" i="3"/>
  <c r="L5155" i="3"/>
  <c r="L6598" i="3"/>
  <c r="L9046" i="3"/>
  <c r="P9046" i="3" s="1" a="1"/>
  <c r="P9046" i="3" s="1"/>
  <c r="L7886" i="3"/>
  <c r="P7886" i="3" s="1" a="1"/>
  <c r="P7886" i="3" s="1"/>
  <c r="L5293" i="3"/>
  <c r="L5902" i="3"/>
  <c r="L6703" i="3"/>
  <c r="L6053" i="3"/>
  <c r="L8052" i="3"/>
  <c r="P8052" i="3" s="1" a="1"/>
  <c r="P8052" i="3" s="1"/>
  <c r="L7677" i="3"/>
  <c r="P7677" i="3" s="1" a="1"/>
  <c r="P7677" i="3" s="1"/>
  <c r="L8394" i="3"/>
  <c r="P8394" i="3" s="1" a="1"/>
  <c r="P8394" i="3" s="1"/>
  <c r="L8383" i="3"/>
  <c r="P8383" i="3" s="1" a="1"/>
  <c r="P8383" i="3" s="1"/>
  <c r="L8992" i="3"/>
  <c r="P8992" i="3" s="1" a="1"/>
  <c r="P8992" i="3" s="1"/>
  <c r="L4511" i="3"/>
  <c r="L7218" i="3"/>
  <c r="P7218" i="3" s="1" a="1"/>
  <c r="P7218" i="3" s="1"/>
  <c r="L6814" i="3"/>
  <c r="L8181" i="3"/>
  <c r="P8181" i="3" s="1" a="1"/>
  <c r="P8181" i="3" s="1"/>
  <c r="L7088" i="3"/>
  <c r="P7088" i="3" s="1" a="1"/>
  <c r="P7088" i="3" s="1"/>
  <c r="L8804" i="3"/>
  <c r="P8804" i="3" s="1" a="1"/>
  <c r="P8804" i="3" s="1"/>
  <c r="L51" i="3"/>
  <c r="L5564" i="3"/>
  <c r="L2958" i="3"/>
  <c r="L8957" i="3"/>
  <c r="P8957" i="3" s="1" a="1"/>
  <c r="P8957" i="3" s="1"/>
  <c r="L7353" i="3"/>
  <c r="P7353" i="3" s="1" a="1"/>
  <c r="P7353" i="3" s="1"/>
  <c r="L8520" i="3"/>
  <c r="P8520" i="3" s="1" a="1"/>
  <c r="P8520" i="3" s="1"/>
  <c r="L9069" i="3"/>
  <c r="P9069" i="3" s="1" a="1"/>
  <c r="P9069" i="3" s="1"/>
  <c r="L9095" i="3"/>
  <c r="P9095" i="3" s="1" a="1"/>
  <c r="P9095" i="3" s="1"/>
  <c r="L6942" i="3"/>
  <c r="P6942" i="3" s="1" a="1"/>
  <c r="P6942" i="3" s="1"/>
  <c r="L8924" i="3"/>
  <c r="P8924" i="3" s="1" a="1"/>
  <c r="P8924" i="3" s="1"/>
  <c r="L6453" i="3"/>
  <c r="L6025" i="3"/>
  <c r="L274" i="3"/>
  <c r="L8338" i="3"/>
  <c r="P8338" i="3" s="1" a="1"/>
  <c r="P8338" i="3" s="1"/>
  <c r="L6895" i="3"/>
  <c r="L4269" i="3"/>
  <c r="L5467" i="3"/>
  <c r="L6339" i="3"/>
  <c r="L4555" i="3"/>
  <c r="L3220" i="3"/>
  <c r="L6690" i="3"/>
  <c r="L273" i="3"/>
  <c r="L5955" i="3"/>
  <c r="L775" i="3"/>
  <c r="L1061" i="3"/>
  <c r="L6505" i="3"/>
  <c r="L358" i="3"/>
  <c r="L192" i="3"/>
  <c r="L6224" i="3"/>
  <c r="L2571" i="3"/>
  <c r="L3026" i="3"/>
  <c r="L2315" i="3"/>
  <c r="L500" i="3"/>
  <c r="L3564" i="3"/>
  <c r="L1664" i="3"/>
  <c r="L1860" i="3"/>
  <c r="L8973" i="3"/>
  <c r="P8973" i="3" s="1" a="1"/>
  <c r="P8973" i="3" s="1"/>
  <c r="L3574" i="3"/>
  <c r="L1399" i="3"/>
  <c r="L3139" i="3"/>
  <c r="L4489" i="3"/>
  <c r="L2623" i="3"/>
  <c r="L4396" i="3"/>
  <c r="L4331" i="3"/>
  <c r="L947" i="3"/>
  <c r="L8156" i="3"/>
  <c r="P8156" i="3" s="1" a="1"/>
  <c r="P8156" i="3" s="1"/>
  <c r="L4361" i="3"/>
  <c r="L3262" i="3"/>
  <c r="L4408" i="3"/>
  <c r="L4047" i="3"/>
  <c r="L548" i="3"/>
  <c r="L1162" i="3"/>
  <c r="L1279" i="3"/>
  <c r="L5470" i="3"/>
  <c r="L3955" i="3"/>
  <c r="L4613" i="3"/>
  <c r="L2864" i="3"/>
  <c r="L4662" i="3"/>
  <c r="L2008" i="3"/>
  <c r="L2871" i="3"/>
  <c r="L4551" i="3"/>
  <c r="L7112" i="3"/>
  <c r="P7112" i="3" s="1" a="1"/>
  <c r="P7112" i="3" s="1"/>
  <c r="L4628" i="3"/>
  <c r="L926" i="3"/>
  <c r="L4658" i="3"/>
  <c r="L406" i="3"/>
  <c r="L953" i="3"/>
  <c r="L1126" i="3"/>
  <c r="L3523" i="3"/>
  <c r="L6286" i="3"/>
  <c r="L5694" i="3"/>
  <c r="L2926" i="3"/>
  <c r="L2711" i="3"/>
  <c r="L1647" i="3"/>
  <c r="L2780" i="3"/>
  <c r="L1784" i="3"/>
  <c r="L1570" i="3"/>
  <c r="L4481" i="3"/>
  <c r="L8659" i="3"/>
  <c r="P8659" i="3" s="1" a="1"/>
  <c r="P8659" i="3" s="1"/>
  <c r="L1469" i="3"/>
  <c r="L1550" i="3"/>
  <c r="L582" i="3"/>
  <c r="L528" i="3"/>
  <c r="L4322" i="3"/>
  <c r="L3237" i="3"/>
  <c r="L4448" i="3"/>
  <c r="L5036" i="3"/>
  <c r="L4496" i="3"/>
  <c r="L3774" i="3"/>
  <c r="L3170" i="3"/>
  <c r="L2004" i="3"/>
  <c r="L1427" i="3"/>
  <c r="L4206" i="3"/>
  <c r="L1576" i="3"/>
  <c r="L7320" i="3"/>
  <c r="P7320" i="3" s="1" a="1"/>
  <c r="P7320" i="3" s="1"/>
  <c r="L6128" i="3"/>
  <c r="L1965" i="3"/>
  <c r="L1073" i="3"/>
  <c r="L1056" i="3"/>
  <c r="L88" i="3"/>
  <c r="L505" i="3"/>
  <c r="L43" i="3"/>
  <c r="L9317" i="3"/>
  <c r="P9317" i="3" s="1" a="1"/>
  <c r="P9317" i="3" s="1"/>
  <c r="L1601" i="3"/>
  <c r="L8111" i="3"/>
  <c r="P8111" i="3" s="1" a="1"/>
  <c r="P8111" i="3" s="1"/>
  <c r="L2757" i="3"/>
  <c r="L3959" i="3"/>
  <c r="L4143" i="3"/>
  <c r="L4632" i="3"/>
  <c r="L1069" i="3"/>
  <c r="L4145" i="3"/>
  <c r="L3039" i="3"/>
  <c r="L2723" i="3"/>
  <c r="L2591" i="3"/>
  <c r="L1633" i="3"/>
  <c r="L3198" i="3"/>
  <c r="L1218" i="3"/>
  <c r="L5148" i="3"/>
  <c r="L619" i="3"/>
  <c r="L2009" i="3"/>
  <c r="L2842" i="3"/>
  <c r="L421" i="3"/>
  <c r="L4690" i="3"/>
  <c r="L3269" i="3"/>
  <c r="L115" i="3"/>
  <c r="L4161" i="3"/>
  <c r="L2720" i="3"/>
  <c r="L4692" i="3"/>
  <c r="L2410" i="3"/>
  <c r="L603" i="3"/>
  <c r="L1899" i="3"/>
  <c r="L1584" i="3"/>
  <c r="L384" i="3"/>
  <c r="L1318" i="3"/>
  <c r="L2682" i="3"/>
  <c r="L8702" i="3"/>
  <c r="P8702" i="3" s="1" a="1"/>
  <c r="P8702" i="3" s="1"/>
  <c r="L8667" i="3"/>
  <c r="P8667" i="3" s="1" a="1"/>
  <c r="P8667" i="3" s="1"/>
  <c r="L8881" i="3"/>
  <c r="P8881" i="3" s="1" a="1"/>
  <c r="P8881" i="3" s="1"/>
  <c r="L6285" i="3"/>
  <c r="L7357" i="3"/>
  <c r="P7357" i="3" s="1" a="1"/>
  <c r="P7357" i="3" s="1"/>
  <c r="L5646" i="3"/>
  <c r="L6715" i="3"/>
  <c r="L5377" i="3"/>
  <c r="L6088" i="3"/>
  <c r="L6652" i="3"/>
  <c r="L9299" i="3"/>
  <c r="P9299" i="3" s="1" a="1"/>
  <c r="P9299" i="3" s="1"/>
  <c r="L7328" i="3"/>
  <c r="P7328" i="3" s="1" a="1"/>
  <c r="P7328" i="3" s="1"/>
  <c r="L7389" i="3"/>
  <c r="P7389" i="3" s="1" a="1"/>
  <c r="P7389" i="3" s="1"/>
  <c r="L5786" i="3"/>
  <c r="L5260" i="3"/>
  <c r="L5109" i="3"/>
  <c r="L5394" i="3"/>
  <c r="L8742" i="3"/>
  <c r="P8742" i="3" s="1" a="1"/>
  <c r="P8742" i="3" s="1"/>
  <c r="L9197" i="3"/>
  <c r="P9197" i="3" s="1" a="1"/>
  <c r="P9197" i="3" s="1"/>
  <c r="L5041" i="3"/>
  <c r="P5041" i="3" s="1" a="1"/>
  <c r="P5041" i="3" s="1"/>
  <c r="L8490" i="3"/>
  <c r="P8490" i="3" s="1" a="1"/>
  <c r="P8490" i="3" s="1"/>
  <c r="L9603" i="3"/>
  <c r="P9603" i="3" s="1" a="1"/>
  <c r="P9603" i="3" s="1"/>
  <c r="L6996" i="3"/>
  <c r="P6996" i="3" s="1" a="1"/>
  <c r="P6996" i="3" s="1"/>
  <c r="L9751" i="3"/>
  <c r="P9751" i="3" s="1" a="1"/>
  <c r="P9751" i="3" s="1"/>
  <c r="L895" i="3"/>
  <c r="L5207" i="3"/>
  <c r="L5923" i="3"/>
  <c r="L6511" i="3"/>
  <c r="L8376" i="3"/>
  <c r="P8376" i="3" s="1" a="1"/>
  <c r="P8376" i="3" s="1"/>
  <c r="L5988" i="3"/>
  <c r="L5480" i="3"/>
  <c r="L6336" i="3"/>
  <c r="L7583" i="3"/>
  <c r="P7583" i="3" s="1" a="1"/>
  <c r="P7583" i="3" s="1"/>
  <c r="L8959" i="3"/>
  <c r="P8959" i="3" s="1" a="1"/>
  <c r="P8959" i="3" s="1"/>
  <c r="L4167" i="3"/>
  <c r="L6269" i="3"/>
  <c r="L8961" i="3"/>
  <c r="P8961" i="3" s="1" a="1"/>
  <c r="P8961" i="3" s="1"/>
  <c r="L6945" i="3"/>
  <c r="L2477" i="3"/>
  <c r="L9357" i="3"/>
  <c r="P9357" i="3" s="1" a="1"/>
  <c r="P9357" i="3" s="1"/>
  <c r="L9480" i="3"/>
  <c r="P9480" i="3" s="1" a="1"/>
  <c r="P9480" i="3" s="1"/>
  <c r="L9389" i="3"/>
  <c r="P9389" i="3" s="1" a="1"/>
  <c r="P9389" i="3" s="1"/>
  <c r="L9096" i="3"/>
  <c r="P9096" i="3" s="1" a="1"/>
  <c r="P9096" i="3" s="1"/>
  <c r="L6600" i="3"/>
  <c r="L6448" i="3"/>
  <c r="L7729" i="3"/>
  <c r="P7729" i="3" s="1" a="1"/>
  <c r="P7729" i="3" s="1"/>
  <c r="L8562" i="3"/>
  <c r="P8562" i="3" s="1" a="1"/>
  <c r="P8562" i="3" s="1"/>
  <c r="L7957" i="3"/>
  <c r="P7957" i="3" s="1" a="1"/>
  <c r="P7957" i="3" s="1"/>
  <c r="L9806" i="3"/>
  <c r="P9806" i="3" s="1" a="1"/>
  <c r="P9806" i="3" s="1"/>
  <c r="L7502" i="3"/>
  <c r="P7502" i="3" s="1" a="1"/>
  <c r="P7502" i="3" s="1"/>
  <c r="L5231" i="3"/>
  <c r="L5366" i="3"/>
  <c r="L9686" i="3"/>
  <c r="P9686" i="3" s="1" a="1"/>
  <c r="P9686" i="3" s="1"/>
  <c r="L6969" i="3"/>
  <c r="L8647" i="3"/>
  <c r="P8647" i="3" s="1" a="1"/>
  <c r="P8647" i="3" s="1"/>
  <c r="L9566" i="3"/>
  <c r="P9566" i="3" s="1" a="1"/>
  <c r="P9566" i="3" s="1"/>
  <c r="L6229" i="3"/>
  <c r="L8464" i="3"/>
  <c r="P8464" i="3" s="1" a="1"/>
  <c r="P8464" i="3" s="1"/>
  <c r="L6730" i="3"/>
  <c r="L3513" i="3"/>
  <c r="L696" i="3"/>
  <c r="L8665" i="3"/>
  <c r="P8665" i="3" s="1" a="1"/>
  <c r="P8665" i="3" s="1"/>
  <c r="L1900" i="3"/>
  <c r="L5229" i="3"/>
  <c r="L9151" i="3"/>
  <c r="P9151" i="3" s="1" a="1"/>
  <c r="P9151" i="3" s="1"/>
  <c r="L4333" i="3"/>
  <c r="L1437" i="3"/>
  <c r="L328" i="3"/>
  <c r="L2132" i="3"/>
  <c r="L1575" i="3"/>
  <c r="L1517" i="3"/>
  <c r="L3561" i="3"/>
  <c r="L4921" i="3"/>
  <c r="L1893" i="3"/>
  <c r="L3072" i="3"/>
  <c r="L4712" i="3"/>
  <c r="L3047" i="3"/>
  <c r="L1496" i="3"/>
  <c r="L3042" i="3"/>
  <c r="L1254" i="3"/>
  <c r="L3242" i="3"/>
  <c r="L3096" i="3"/>
  <c r="L2014" i="3"/>
  <c r="L2047" i="3"/>
  <c r="L4153" i="3"/>
  <c r="L3588" i="3"/>
  <c r="L3545" i="3"/>
  <c r="L3864" i="3"/>
  <c r="L166" i="3"/>
  <c r="L1139" i="3"/>
  <c r="L6961" i="3"/>
  <c r="P6961" i="3" s="1" a="1"/>
  <c r="P6961" i="3" s="1"/>
  <c r="L3194" i="3"/>
  <c r="L3520" i="3"/>
  <c r="L3082" i="3"/>
  <c r="L3305" i="3"/>
  <c r="L765" i="3"/>
  <c r="L2522" i="3"/>
  <c r="L9072" i="3"/>
  <c r="P9072" i="3" s="1" a="1"/>
  <c r="P9072" i="3" s="1"/>
  <c r="L3792" i="3"/>
  <c r="L1472" i="3"/>
  <c r="L3502" i="3"/>
  <c r="L2371" i="3"/>
  <c r="L1534" i="3"/>
  <c r="L4121" i="3"/>
  <c r="L4678" i="3"/>
  <c r="L6095" i="3"/>
  <c r="L2735" i="3"/>
  <c r="L2034" i="3"/>
  <c r="L4085" i="3"/>
  <c r="L905" i="3"/>
  <c r="L4088" i="3"/>
  <c r="L4113" i="3"/>
  <c r="L3075" i="3"/>
  <c r="L2818" i="3"/>
  <c r="L8827" i="3"/>
  <c r="P8827" i="3" s="1" a="1"/>
  <c r="P8827" i="3" s="1"/>
  <c r="L6111" i="3"/>
  <c r="L2362" i="3"/>
  <c r="L2466" i="3"/>
  <c r="L3687" i="3"/>
  <c r="L244" i="3"/>
  <c r="L846" i="3"/>
  <c r="L3065" i="3"/>
  <c r="L6913" i="3"/>
  <c r="L3503" i="3"/>
  <c r="L2565" i="3"/>
  <c r="L4615" i="3"/>
  <c r="L1802" i="3"/>
  <c r="L1504" i="3"/>
  <c r="L2220" i="3"/>
  <c r="L3946" i="3"/>
  <c r="L8868" i="3"/>
  <c r="P8868" i="3" s="1" a="1"/>
  <c r="P8868" i="3" s="1"/>
  <c r="L7146" i="3"/>
  <c r="P7146" i="3" s="1" a="1"/>
  <c r="P7146" i="3" s="1"/>
  <c r="L3601" i="3"/>
  <c r="L2562" i="3"/>
  <c r="L3138" i="3"/>
  <c r="L636" i="3"/>
  <c r="L7746" i="3"/>
  <c r="P7746" i="3" s="1" a="1"/>
  <c r="P7746" i="3" s="1"/>
  <c r="L4285" i="3"/>
  <c r="L7879" i="3"/>
  <c r="P7879" i="3" s="1" a="1"/>
  <c r="P7879" i="3" s="1"/>
  <c r="L2791" i="3"/>
  <c r="L9685" i="3"/>
  <c r="P9685" i="3" s="1" a="1"/>
  <c r="P9685" i="3" s="1"/>
  <c r="L2199" i="3"/>
  <c r="L4619" i="3"/>
  <c r="L4056" i="3"/>
  <c r="L2715" i="3"/>
  <c r="L197" i="3"/>
  <c r="L1929" i="3"/>
  <c r="L826" i="3"/>
  <c r="L4673" i="3"/>
  <c r="L715" i="3"/>
  <c r="L383" i="3"/>
  <c r="L1242" i="3"/>
  <c r="L5719" i="3"/>
  <c r="L2452" i="3"/>
  <c r="L2251" i="3"/>
  <c r="L4775" i="3"/>
  <c r="L2643" i="3"/>
  <c r="L1145" i="3"/>
  <c r="L1322" i="3"/>
  <c r="L4643" i="3"/>
  <c r="L3903" i="3"/>
  <c r="L4164" i="3"/>
  <c r="L3189" i="3"/>
  <c r="L596" i="3"/>
  <c r="L917" i="3"/>
  <c r="L426" i="3"/>
  <c r="L2227" i="3"/>
  <c r="L3967" i="3"/>
  <c r="L2788" i="3"/>
  <c r="L536" i="3"/>
  <c r="L2830" i="3"/>
  <c r="L6818" i="3"/>
  <c r="P6818" i="3" s="1" a="1"/>
  <c r="P6818" i="3" s="1"/>
  <c r="L8436" i="3"/>
  <c r="P8436" i="3" s="1" a="1"/>
  <c r="P8436" i="3" s="1"/>
  <c r="L8446" i="3"/>
  <c r="P8446" i="3" s="1" a="1"/>
  <c r="P8446" i="3" s="1"/>
  <c r="L7924" i="3"/>
  <c r="P7924" i="3" s="1" a="1"/>
  <c r="P7924" i="3" s="1"/>
  <c r="L7649" i="3"/>
  <c r="P7649" i="3" s="1" a="1"/>
  <c r="P7649" i="3" s="1"/>
  <c r="L8703" i="3"/>
  <c r="P8703" i="3" s="1" a="1"/>
  <c r="P8703" i="3" s="1"/>
  <c r="L8205" i="3"/>
  <c r="P8205" i="3" s="1" a="1"/>
  <c r="P8205" i="3" s="1"/>
  <c r="L5758" i="3"/>
  <c r="L9772" i="3"/>
  <c r="P9772" i="3" s="1" a="1"/>
  <c r="P9772" i="3" s="1"/>
  <c r="L9590" i="3"/>
  <c r="P9590" i="3" s="1" a="1"/>
  <c r="P9590" i="3" s="1"/>
  <c r="L9314" i="3"/>
  <c r="P9314" i="3" s="1" a="1"/>
  <c r="P9314" i="3" s="1"/>
  <c r="L7784" i="3"/>
  <c r="P7784" i="3" s="1" a="1"/>
  <c r="P7784" i="3" s="1"/>
  <c r="L8128" i="3"/>
  <c r="P8128" i="3" s="1" a="1"/>
  <c r="P8128" i="3" s="1"/>
  <c r="L7866" i="3"/>
  <c r="P7866" i="3" s="1" a="1"/>
  <c r="P7866" i="3" s="1"/>
  <c r="L5672" i="3"/>
  <c r="L6153" i="3"/>
  <c r="L7254" i="3"/>
  <c r="P7254" i="3" s="1" a="1"/>
  <c r="P7254" i="3" s="1"/>
  <c r="L7484" i="3"/>
  <c r="P7484" i="3" s="1" a="1"/>
  <c r="P7484" i="3" s="1"/>
  <c r="L6167" i="3"/>
  <c r="L8396" i="3"/>
  <c r="P8396" i="3" s="1" a="1"/>
  <c r="P8396" i="3" s="1"/>
  <c r="L5925" i="3"/>
  <c r="L7825" i="3"/>
  <c r="P7825" i="3" s="1" a="1"/>
  <c r="P7825" i="3" s="1"/>
  <c r="L2339" i="3"/>
  <c r="L8120" i="3"/>
  <c r="P8120" i="3" s="1" a="1"/>
  <c r="P8120" i="3" s="1"/>
  <c r="L7578" i="3"/>
  <c r="P7578" i="3" s="1" a="1"/>
  <c r="P7578" i="3" s="1"/>
  <c r="L7101" i="3"/>
  <c r="P7101" i="3" s="1" a="1"/>
  <c r="P7101" i="3" s="1"/>
  <c r="L9106" i="3"/>
  <c r="P9106" i="3" s="1" a="1"/>
  <c r="P9106" i="3" s="1"/>
  <c r="L5222" i="3"/>
  <c r="L5870" i="3"/>
  <c r="L8998" i="3"/>
  <c r="P8998" i="3" s="1" a="1"/>
  <c r="P8998" i="3" s="1"/>
  <c r="L8246" i="3"/>
  <c r="P8246" i="3" s="1" a="1"/>
  <c r="P8246" i="3" s="1"/>
  <c r="L7822" i="3"/>
  <c r="P7822" i="3" s="1" a="1"/>
  <c r="P7822" i="3" s="1"/>
  <c r="L6163" i="3"/>
  <c r="L6178" i="3"/>
  <c r="L6515" i="3"/>
  <c r="L8910" i="3"/>
  <c r="P8910" i="3" s="1" a="1"/>
  <c r="P8910" i="3" s="1"/>
  <c r="L7360" i="3"/>
  <c r="P7360" i="3" s="1" a="1"/>
  <c r="P7360" i="3" s="1"/>
  <c r="L6209" i="3"/>
  <c r="L9353" i="3"/>
  <c r="P9353" i="3" s="1" a="1"/>
  <c r="P9353" i="3" s="1"/>
  <c r="L3178" i="3"/>
  <c r="L6761" i="3"/>
  <c r="L6902" i="3"/>
  <c r="P6902" i="3" s="1" a="1"/>
  <c r="P6902" i="3" s="1"/>
  <c r="L7404" i="3"/>
  <c r="P7404" i="3" s="1" a="1"/>
  <c r="P7404" i="3" s="1"/>
  <c r="L8217" i="3"/>
  <c r="P8217" i="3" s="1" a="1"/>
  <c r="P8217" i="3" s="1"/>
  <c r="L9122" i="3"/>
  <c r="P9122" i="3" s="1" a="1"/>
  <c r="P9122" i="3" s="1"/>
  <c r="L6907" i="3"/>
  <c r="L8715" i="3"/>
  <c r="P8715" i="3" s="1" a="1"/>
  <c r="P8715" i="3" s="1"/>
  <c r="L8738" i="3"/>
  <c r="P8738" i="3" s="1" a="1"/>
  <c r="P8738" i="3" s="1"/>
  <c r="L8849" i="3"/>
  <c r="P8849" i="3" s="1" a="1"/>
  <c r="P8849" i="3" s="1"/>
  <c r="L9578" i="3"/>
  <c r="P9578" i="3" s="1" a="1"/>
  <c r="P9578" i="3" s="1"/>
  <c r="L4456" i="3"/>
  <c r="L4204" i="3"/>
  <c r="L6965" i="3"/>
  <c r="L3130" i="3"/>
  <c r="L6372" i="3"/>
  <c r="L8943" i="3"/>
  <c r="P8943" i="3" s="1" a="1"/>
  <c r="P8943" i="3" s="1"/>
  <c r="L7773" i="3"/>
  <c r="P7773" i="3" s="1" a="1"/>
  <c r="P7773" i="3" s="1"/>
  <c r="L6059" i="3"/>
  <c r="L7745" i="3"/>
  <c r="P7745" i="3" s="1" a="1"/>
  <c r="P7745" i="3" s="1"/>
  <c r="L6300" i="3"/>
  <c r="L7426" i="3"/>
  <c r="P7426" i="3" s="1" a="1"/>
  <c r="P7426" i="3" s="1"/>
  <c r="L5496" i="3"/>
  <c r="L8871" i="3"/>
  <c r="P8871" i="3" s="1" a="1"/>
  <c r="P8871" i="3" s="1"/>
  <c r="L6200" i="3"/>
  <c r="L8645" i="3"/>
  <c r="P8645" i="3" s="1" a="1"/>
  <c r="P8645" i="3" s="1"/>
  <c r="L6381" i="3"/>
  <c r="L5208" i="3"/>
  <c r="L5398" i="3"/>
  <c r="L8030" i="3"/>
  <c r="P8030" i="3" s="1" a="1"/>
  <c r="P8030" i="3" s="1"/>
  <c r="L5024" i="3"/>
  <c r="P5024" i="3" s="1" a="1"/>
  <c r="P5024" i="3" s="1"/>
  <c r="L8162" i="3"/>
  <c r="P8162" i="3" s="1" a="1"/>
  <c r="P8162" i="3" s="1"/>
  <c r="L6338" i="3"/>
  <c r="L560" i="3"/>
  <c r="L745" i="3"/>
  <c r="L3853" i="3"/>
  <c r="L257" i="3"/>
  <c r="L3855" i="3"/>
  <c r="L9409" i="3"/>
  <c r="P9409" i="3" s="1" a="1"/>
  <c r="P9409" i="3" s="1"/>
  <c r="L3212" i="3"/>
  <c r="L2141" i="3"/>
  <c r="L1490" i="3"/>
  <c r="L4273" i="3"/>
  <c r="L2896" i="3"/>
  <c r="L2378" i="3"/>
  <c r="L401" i="3"/>
  <c r="L2490" i="3"/>
  <c r="L541" i="3"/>
  <c r="L2217" i="3"/>
  <c r="L2719" i="3"/>
  <c r="L956" i="3"/>
  <c r="L2061" i="3"/>
  <c r="L2786" i="3"/>
  <c r="L4027" i="3"/>
  <c r="L2994" i="3"/>
  <c r="L2609" i="3"/>
  <c r="L3755" i="3"/>
  <c r="L3108" i="3"/>
  <c r="L844" i="3"/>
  <c r="L3229" i="3"/>
  <c r="L2967" i="3"/>
  <c r="L719" i="3"/>
  <c r="L3596" i="3"/>
  <c r="L1772" i="3"/>
  <c r="L355" i="3"/>
  <c r="L8019" i="3"/>
  <c r="P8019" i="3" s="1" a="1"/>
  <c r="P8019" i="3" s="1"/>
  <c r="L5551" i="3"/>
  <c r="L552" i="3"/>
  <c r="L3029" i="3"/>
  <c r="L1696" i="3"/>
  <c r="L4100" i="3"/>
  <c r="L2259" i="3"/>
  <c r="L215" i="3"/>
  <c r="L1941" i="3"/>
  <c r="L5428" i="3"/>
  <c r="L3463" i="3"/>
  <c r="L2747" i="3"/>
  <c r="L4563" i="3"/>
  <c r="L2134" i="3"/>
  <c r="L4704" i="3"/>
  <c r="L677" i="3"/>
  <c r="L2957" i="3"/>
  <c r="L294" i="3"/>
  <c r="L8260" i="3"/>
  <c r="P8260" i="3" s="1" a="1"/>
  <c r="P8260" i="3" s="1"/>
  <c r="L5984" i="3"/>
  <c r="L4187" i="3"/>
  <c r="L2580" i="3"/>
  <c r="L1862" i="3"/>
  <c r="L989" i="3"/>
  <c r="L7309" i="3"/>
  <c r="P7309" i="3" s="1" a="1"/>
  <c r="P7309" i="3" s="1"/>
  <c r="L1888" i="3"/>
  <c r="L2144" i="3"/>
  <c r="L4659" i="3"/>
  <c r="L1286" i="3"/>
  <c r="L340" i="3"/>
  <c r="L2574" i="3"/>
  <c r="L3553" i="3"/>
  <c r="L350" i="3"/>
  <c r="L8099" i="3"/>
  <c r="P8099" i="3" s="1" a="1"/>
  <c r="P8099" i="3" s="1"/>
  <c r="L8880" i="3"/>
  <c r="P8880" i="3" s="1" a="1"/>
  <c r="P8880" i="3" s="1"/>
  <c r="L4804" i="3"/>
  <c r="L4291" i="3"/>
  <c r="L2391" i="3"/>
  <c r="L3159" i="3"/>
  <c r="L1854" i="3"/>
  <c r="L2892" i="3"/>
  <c r="L8081" i="3"/>
  <c r="P8081" i="3" s="1" a="1"/>
  <c r="P8081" i="3" s="1"/>
  <c r="L3945" i="3"/>
  <c r="L3182" i="3"/>
  <c r="L7056" i="3"/>
  <c r="P7056" i="3" s="1" a="1"/>
  <c r="P7056" i="3" s="1"/>
  <c r="L849" i="3"/>
  <c r="L4050" i="3"/>
  <c r="L1357" i="3"/>
  <c r="L1387" i="3"/>
  <c r="L284" i="3"/>
  <c r="L373" i="3"/>
  <c r="L709" i="3"/>
  <c r="L3592" i="3"/>
  <c r="L829" i="3"/>
  <c r="L1342" i="3"/>
  <c r="L4785" i="3"/>
  <c r="L1309" i="3"/>
  <c r="L1255" i="3"/>
  <c r="L139" i="3"/>
  <c r="L2903" i="3"/>
  <c r="L3260" i="3"/>
  <c r="L379" i="3"/>
  <c r="L1635" i="3"/>
  <c r="L1639" i="3"/>
  <c r="L3612" i="3"/>
  <c r="L6463" i="3"/>
  <c r="L1155" i="3"/>
  <c r="L894" i="3"/>
  <c r="L1892" i="3"/>
  <c r="L3459" i="3"/>
  <c r="L1365" i="3"/>
  <c r="L3270" i="3"/>
  <c r="L1970" i="3"/>
  <c r="L4834" i="3"/>
  <c r="L3014" i="3"/>
  <c r="L4401" i="3"/>
  <c r="L6617" i="3"/>
  <c r="L7835" i="3"/>
  <c r="P7835" i="3" s="1" a="1"/>
  <c r="P7835" i="3" s="1"/>
  <c r="L6214" i="3"/>
  <c r="L4973" i="3"/>
  <c r="L8265" i="3"/>
  <c r="P8265" i="3" s="1" a="1"/>
  <c r="P8265" i="3" s="1"/>
  <c r="L8334" i="3"/>
  <c r="P8334" i="3" s="1" a="1"/>
  <c r="P8334" i="3" s="1"/>
  <c r="L8840" i="3"/>
  <c r="P8840" i="3" s="1" a="1"/>
  <c r="P8840" i="3" s="1"/>
  <c r="L4984" i="3"/>
  <c r="L9543" i="3"/>
  <c r="P9543" i="3" s="1" a="1"/>
  <c r="P9543" i="3" s="1"/>
  <c r="L9732" i="3"/>
  <c r="P9732" i="3" s="1" a="1"/>
  <c r="P9732" i="3" s="1"/>
  <c r="L6944" i="3"/>
  <c r="L6591" i="3"/>
  <c r="L7721" i="3"/>
  <c r="P7721" i="3" s="1" a="1"/>
  <c r="P7721" i="3" s="1"/>
  <c r="L9548" i="3"/>
  <c r="P9548" i="3" s="1" a="1"/>
  <c r="P9548" i="3" s="1"/>
  <c r="L9674" i="3"/>
  <c r="P9674" i="3" s="1" a="1"/>
  <c r="P9674" i="3" s="1"/>
  <c r="L6590" i="3"/>
  <c r="L6856" i="3"/>
  <c r="L9315" i="3"/>
  <c r="P9315" i="3" s="1" a="1"/>
  <c r="P9315" i="3" s="1"/>
  <c r="L9473" i="3"/>
  <c r="P9473" i="3" s="1" a="1"/>
  <c r="P9473" i="3" s="1"/>
  <c r="L5305" i="3"/>
  <c r="L7342" i="3"/>
  <c r="P7342" i="3" s="1" a="1"/>
  <c r="P7342" i="3" s="1"/>
  <c r="L6008" i="3"/>
  <c r="L8067" i="3"/>
  <c r="P8067" i="3" s="1" a="1"/>
  <c r="P8067" i="3" s="1"/>
  <c r="L6377" i="3"/>
  <c r="L5881" i="3"/>
  <c r="L6373" i="3"/>
  <c r="L9234" i="3"/>
  <c r="P9234" i="3" s="1" a="1"/>
  <c r="P9234" i="3" s="1"/>
  <c r="L6594" i="3"/>
  <c r="L9986" i="3"/>
  <c r="P9986" i="3" s="1" a="1"/>
  <c r="P9986" i="3" s="1"/>
  <c r="L5899" i="3"/>
  <c r="L6553" i="3"/>
  <c r="L9253" i="3"/>
  <c r="P9253" i="3" s="1" a="1"/>
  <c r="P9253" i="3" s="1"/>
  <c r="L5997" i="3"/>
  <c r="L6141" i="3"/>
  <c r="L7870" i="3"/>
  <c r="P7870" i="3" s="1" a="1"/>
  <c r="P7870" i="3" s="1"/>
  <c r="L9864" i="3"/>
  <c r="P9864" i="3" s="1" a="1"/>
  <c r="P9864" i="3" s="1"/>
  <c r="L5764" i="3"/>
  <c r="L9868" i="3"/>
  <c r="P9868" i="3" s="1" a="1"/>
  <c r="P9868" i="3" s="1"/>
  <c r="L9209" i="3"/>
  <c r="P9209" i="3" s="1" a="1"/>
  <c r="P9209" i="3" s="1"/>
  <c r="L7160" i="3"/>
  <c r="P7160" i="3" s="1" a="1"/>
  <c r="P7160" i="3" s="1"/>
  <c r="L7571" i="3"/>
  <c r="P7571" i="3" s="1" a="1"/>
  <c r="P7571" i="3" s="1"/>
  <c r="L7276" i="3"/>
  <c r="P7276" i="3" s="1" a="1"/>
  <c r="P7276" i="3" s="1"/>
  <c r="L6635" i="3"/>
  <c r="L2524" i="3"/>
  <c r="L9565" i="3"/>
  <c r="P9565" i="3" s="1" a="1"/>
  <c r="P9565" i="3" s="1"/>
  <c r="L5104" i="3"/>
  <c r="L4988" i="3"/>
  <c r="L6537" i="3"/>
  <c r="L7516" i="3"/>
  <c r="P7516" i="3" s="1" a="1"/>
  <c r="P7516" i="3" s="1"/>
  <c r="L9579" i="3"/>
  <c r="P9579" i="3" s="1" a="1"/>
  <c r="P9579" i="3" s="1"/>
  <c r="L7689" i="3"/>
  <c r="P7689" i="3" s="1" a="1"/>
  <c r="P7689" i="3" s="1"/>
  <c r="L9973" i="3"/>
  <c r="P9973" i="3" s="1" a="1"/>
  <c r="P9973" i="3" s="1"/>
  <c r="L5342" i="3"/>
  <c r="L6554" i="3"/>
  <c r="L8025" i="3"/>
  <c r="P8025" i="3" s="1" a="1"/>
  <c r="P8025" i="3" s="1"/>
  <c r="L8851" i="3"/>
  <c r="P8851" i="3" s="1" a="1"/>
  <c r="P8851" i="3" s="1"/>
  <c r="L9682" i="3"/>
  <c r="P9682" i="3" s="1" a="1"/>
  <c r="P9682" i="3" s="1"/>
  <c r="L7659" i="3"/>
  <c r="P7659" i="3" s="1" a="1"/>
  <c r="P7659" i="3" s="1"/>
  <c r="L7704" i="3"/>
  <c r="P7704" i="3" s="1" a="1"/>
  <c r="P7704" i="3" s="1"/>
  <c r="L5171" i="3"/>
  <c r="L8585" i="3"/>
  <c r="P8585" i="3" s="1" a="1"/>
  <c r="P8585" i="3" s="1"/>
  <c r="L1895" i="3"/>
  <c r="L6191" i="3"/>
  <c r="L5438" i="3"/>
  <c r="L5526" i="3"/>
  <c r="L3610" i="3"/>
  <c r="L5718" i="3"/>
  <c r="L7003" i="3"/>
  <c r="L8251" i="3"/>
  <c r="P8251" i="3" s="1" a="1"/>
  <c r="P8251" i="3" s="1"/>
  <c r="L7295" i="3"/>
  <c r="P7295" i="3" s="1" a="1"/>
  <c r="P7295" i="3" s="1"/>
  <c r="L2041" i="3"/>
  <c r="L9589" i="3"/>
  <c r="P9589" i="3" s="1" a="1"/>
  <c r="P9589" i="3" s="1"/>
  <c r="L9037" i="3"/>
  <c r="P9037" i="3" s="1" a="1"/>
  <c r="P9037" i="3" s="1"/>
  <c r="L676" i="3"/>
  <c r="L2546" i="3"/>
  <c r="L773" i="3"/>
  <c r="L3884" i="3"/>
  <c r="L9322" i="3"/>
  <c r="P9322" i="3" s="1" a="1"/>
  <c r="P9322" i="3" s="1"/>
  <c r="L2792" i="3"/>
  <c r="L1362" i="3"/>
  <c r="L586" i="3"/>
  <c r="L98" i="3"/>
  <c r="L3921" i="3"/>
  <c r="L3653" i="3"/>
  <c r="L124" i="3"/>
  <c r="L1815" i="3"/>
  <c r="L4429" i="3"/>
  <c r="L1473" i="3"/>
  <c r="L1109" i="3"/>
  <c r="L3403" i="3"/>
  <c r="L3393" i="3"/>
  <c r="L1452" i="3"/>
  <c r="L1213" i="3"/>
  <c r="L8291" i="3"/>
  <c r="P8291" i="3" s="1" a="1"/>
  <c r="P8291" i="3" s="1"/>
  <c r="L1797" i="3"/>
  <c r="L2910" i="3"/>
  <c r="L2210" i="3"/>
  <c r="L3867" i="3"/>
  <c r="L3062" i="3"/>
  <c r="L4683" i="3"/>
  <c r="L3597" i="3"/>
  <c r="L2428" i="3"/>
  <c r="L2298" i="3"/>
  <c r="L3330" i="3"/>
  <c r="L3155" i="3"/>
  <c r="L2429" i="3"/>
  <c r="L8780" i="3"/>
  <c r="P8780" i="3" s="1" a="1"/>
  <c r="P8780" i="3" s="1"/>
  <c r="L5666" i="3"/>
  <c r="L3602" i="3"/>
  <c r="L3715" i="3"/>
  <c r="L2289" i="3"/>
  <c r="L1594" i="3"/>
  <c r="L3910" i="3"/>
  <c r="L1870" i="3"/>
  <c r="L4318" i="3"/>
  <c r="L2594" i="3"/>
  <c r="L9334" i="3"/>
  <c r="P9334" i="3" s="1" a="1"/>
  <c r="P9334" i="3" s="1"/>
  <c r="L981" i="3"/>
  <c r="L138" i="3"/>
  <c r="L2201" i="3"/>
  <c r="L2822" i="3"/>
  <c r="L1369" i="3"/>
  <c r="L3028" i="3"/>
  <c r="L2589" i="3"/>
  <c r="L1564" i="3"/>
  <c r="L3391" i="3"/>
  <c r="L2556" i="3"/>
  <c r="L1528" i="3"/>
  <c r="L3636" i="3"/>
  <c r="L1285" i="3"/>
  <c r="L1586" i="3"/>
  <c r="L9558" i="3"/>
  <c r="P9558" i="3" s="1" a="1"/>
  <c r="P9558" i="3" s="1"/>
  <c r="L2566" i="3"/>
  <c r="L1173" i="3"/>
  <c r="L959" i="3"/>
  <c r="L1460" i="3"/>
  <c r="L1830" i="3"/>
  <c r="L3116" i="3"/>
  <c r="L5722" i="3"/>
  <c r="L54" i="3"/>
  <c r="L2479" i="3"/>
  <c r="L3717" i="3"/>
  <c r="L9677" i="3"/>
  <c r="P9677" i="3" s="1" a="1"/>
  <c r="P9677" i="3" s="1"/>
  <c r="L1978" i="3"/>
  <c r="L4236" i="3"/>
  <c r="L1345" i="3"/>
  <c r="L4803" i="3"/>
  <c r="L3105" i="3"/>
  <c r="L4188" i="3"/>
  <c r="L4196" i="3"/>
  <c r="L671" i="3"/>
  <c r="L3160" i="3"/>
  <c r="L441" i="3"/>
  <c r="L3470" i="3"/>
  <c r="L4756" i="3"/>
  <c r="L2825" i="3"/>
  <c r="L1466" i="3"/>
  <c r="L7107" i="3"/>
  <c r="P7107" i="3" s="1" a="1"/>
  <c r="P7107" i="3" s="1"/>
  <c r="L2853" i="3"/>
  <c r="L282" i="3"/>
  <c r="L4808" i="3"/>
  <c r="L1307" i="3"/>
  <c r="L3729" i="3"/>
  <c r="L6751" i="3"/>
  <c r="P6751" i="3" s="1" a="1"/>
  <c r="P6751" i="3" s="1"/>
  <c r="L3466" i="3"/>
  <c r="L691" i="3"/>
  <c r="L4568" i="3"/>
  <c r="L2666" i="3"/>
  <c r="L2647" i="3"/>
  <c r="L80" i="3"/>
  <c r="L9437" i="3"/>
  <c r="P9437" i="3" s="1" a="1"/>
  <c r="P9437" i="3" s="1"/>
  <c r="L1752" i="3"/>
  <c r="L1850" i="3"/>
  <c r="L69" i="3"/>
  <c r="L3250" i="3"/>
  <c r="L480" i="3"/>
  <c r="L3963" i="3"/>
  <c r="L7201" i="3"/>
  <c r="P7201" i="3" s="1" a="1"/>
  <c r="P7201" i="3" s="1"/>
  <c r="L5046" i="3"/>
  <c r="L5654" i="3"/>
  <c r="L6601" i="3"/>
  <c r="L6991" i="3"/>
  <c r="L8559" i="3"/>
  <c r="P8559" i="3" s="1" a="1"/>
  <c r="P8559" i="3" s="1"/>
  <c r="L8652" i="3"/>
  <c r="P8652" i="3" s="1" a="1"/>
  <c r="P8652" i="3" s="1"/>
  <c r="L8692" i="3"/>
  <c r="P8692" i="3" s="1" a="1"/>
  <c r="P8692" i="3" s="1"/>
  <c r="L6408" i="3"/>
  <c r="L7324" i="3"/>
  <c r="P7324" i="3" s="1" a="1"/>
  <c r="P7324" i="3" s="1"/>
  <c r="L8337" i="3"/>
  <c r="P8337" i="3" s="1" a="1"/>
  <c r="P8337" i="3" s="1"/>
  <c r="L6469" i="3"/>
  <c r="L7305" i="3"/>
  <c r="P7305" i="3" s="1" a="1"/>
  <c r="P7305" i="3" s="1"/>
  <c r="L5990" i="3"/>
  <c r="L7356" i="3"/>
  <c r="P7356" i="3" s="1" a="1"/>
  <c r="P7356" i="3" s="1"/>
  <c r="L9339" i="3"/>
  <c r="P9339" i="3" s="1" a="1"/>
  <c r="P9339" i="3" s="1"/>
  <c r="L8731" i="3"/>
  <c r="P8731" i="3" s="1" a="1"/>
  <c r="P8731" i="3" s="1"/>
  <c r="L9761" i="3"/>
  <c r="P9761" i="3" s="1" a="1"/>
  <c r="P9761" i="3" s="1"/>
  <c r="L9367" i="3"/>
  <c r="P9367" i="3" s="1" a="1"/>
  <c r="P9367" i="3" s="1"/>
  <c r="L5974" i="3"/>
  <c r="L5101" i="3"/>
  <c r="L8149" i="3"/>
  <c r="P8149" i="3" s="1" a="1"/>
  <c r="P8149" i="3" s="1"/>
  <c r="L6908" i="3"/>
  <c r="L6379" i="3"/>
  <c r="L7504" i="3"/>
  <c r="P7504" i="3" s="1" a="1"/>
  <c r="P7504" i="3" s="1"/>
  <c r="L9429" i="3"/>
  <c r="P9429" i="3" s="1" a="1"/>
  <c r="P9429" i="3" s="1"/>
  <c r="L6809" i="3"/>
  <c r="L9823" i="3"/>
  <c r="P9823" i="3" s="1" a="1"/>
  <c r="P9823" i="3" s="1"/>
  <c r="L5336" i="3"/>
  <c r="L8222" i="3"/>
  <c r="P8222" i="3" s="1" a="1"/>
  <c r="P8222" i="3" s="1"/>
  <c r="L5356" i="3"/>
  <c r="L8854" i="3"/>
  <c r="P8854" i="3" s="1" a="1"/>
  <c r="P8854" i="3" s="1"/>
  <c r="L9644" i="3"/>
  <c r="P9644" i="3" s="1" a="1"/>
  <c r="P9644" i="3" s="1"/>
  <c r="L9839" i="3"/>
  <c r="P9839" i="3" s="1" a="1"/>
  <c r="P9839" i="3" s="1"/>
  <c r="L6948" i="3"/>
  <c r="L5364" i="3"/>
  <c r="L7197" i="3"/>
  <c r="P7197" i="3" s="1" a="1"/>
  <c r="P7197" i="3" s="1"/>
  <c r="L8967" i="3"/>
  <c r="P8967" i="3" s="1" a="1"/>
  <c r="P8967" i="3" s="1"/>
  <c r="L7136" i="3"/>
  <c r="P7136" i="3" s="1" a="1"/>
  <c r="P7136" i="3" s="1"/>
  <c r="L7104" i="3"/>
  <c r="P7104" i="3" s="1" a="1"/>
  <c r="P7104" i="3" s="1"/>
  <c r="L5800" i="3"/>
  <c r="L3789" i="3"/>
  <c r="L4217" i="3"/>
  <c r="L6231" i="3"/>
  <c r="L8823" i="3"/>
  <c r="P8823" i="3" s="1" a="1"/>
  <c r="P8823" i="3" s="1"/>
  <c r="L8003" i="3"/>
  <c r="P8003" i="3" s="1" a="1"/>
  <c r="P8003" i="3" s="1"/>
  <c r="L6549" i="3"/>
  <c r="L9820" i="3"/>
  <c r="P9820" i="3" s="1" a="1"/>
  <c r="P9820" i="3" s="1"/>
  <c r="L9591" i="3"/>
  <c r="P9591" i="3" s="1" a="1"/>
  <c r="P9591" i="3" s="1"/>
  <c r="L4886" i="3"/>
  <c r="P4886" i="3" s="1" a="1"/>
  <c r="P4886" i="3" s="1"/>
  <c r="L4813" i="3"/>
  <c r="L2497" i="3"/>
  <c r="L7779" i="3"/>
  <c r="P7779" i="3" s="1" a="1"/>
  <c r="P7779" i="3" s="1"/>
  <c r="L7480" i="3"/>
  <c r="P7480" i="3" s="1" a="1"/>
  <c r="P7480" i="3" s="1"/>
  <c r="L8276" i="3"/>
  <c r="P8276" i="3" s="1" a="1"/>
  <c r="P8276" i="3" s="1"/>
  <c r="L4591" i="3"/>
  <c r="L9202" i="3"/>
  <c r="P9202" i="3" s="1" a="1"/>
  <c r="P9202" i="3" s="1"/>
  <c r="L8989" i="3"/>
  <c r="P8989" i="3" s="1" a="1"/>
  <c r="P8989" i="3" s="1"/>
  <c r="L7512" i="3"/>
  <c r="P7512" i="3" s="1" a="1"/>
  <c r="P7512" i="3" s="1"/>
  <c r="L353" i="3"/>
  <c r="L1086" i="3"/>
  <c r="L1349" i="3"/>
  <c r="L1131" i="3"/>
  <c r="L7279" i="3"/>
  <c r="P7279" i="3" s="1" a="1"/>
  <c r="P7279" i="3" s="1"/>
  <c r="L6270" i="3"/>
  <c r="L6792" i="3"/>
  <c r="P6792" i="3" s="1" a="1"/>
  <c r="P6792" i="3" s="1"/>
  <c r="L1620" i="3"/>
  <c r="L114" i="3"/>
  <c r="L1768" i="3"/>
  <c r="L1855" i="3"/>
  <c r="L7816" i="3"/>
  <c r="P7816" i="3" s="1" a="1"/>
  <c r="P7816" i="3" s="1"/>
  <c r="L8974" i="3"/>
  <c r="P8974" i="3" s="1" a="1"/>
  <c r="P8974" i="3" s="1"/>
  <c r="L757" i="3"/>
  <c r="L4244" i="3"/>
  <c r="L863" i="3"/>
  <c r="L2375" i="3"/>
  <c r="L9501" i="3"/>
  <c r="P9501" i="3" s="1" a="1"/>
  <c r="P9501" i="3" s="1"/>
  <c r="L850" i="3"/>
  <c r="L4820" i="3"/>
  <c r="L258" i="3"/>
  <c r="L4191" i="3"/>
  <c r="L1075" i="3"/>
  <c r="L540" i="3"/>
  <c r="L4479" i="3"/>
  <c r="L2528" i="3"/>
  <c r="L6375" i="3"/>
  <c r="L1792" i="3"/>
  <c r="L605" i="3"/>
  <c r="L1817" i="3"/>
  <c r="L3442" i="3"/>
  <c r="L231" i="3"/>
  <c r="L4640" i="3"/>
  <c r="L554" i="3"/>
  <c r="L9254" i="3"/>
  <c r="P9254" i="3" s="1" a="1"/>
  <c r="P9254" i="3" s="1"/>
  <c r="L4936" i="3"/>
  <c r="P4936" i="3" s="1" a="1"/>
  <c r="P4936" i="3" s="1"/>
  <c r="L3355" i="3"/>
  <c r="L1660" i="3"/>
  <c r="L974" i="3"/>
  <c r="L3478" i="3"/>
  <c r="L3634" i="3"/>
  <c r="L2183" i="3"/>
  <c r="L1562" i="3"/>
  <c r="L9527" i="3"/>
  <c r="P9527" i="3" s="1" a="1"/>
  <c r="P9527" i="3" s="1"/>
  <c r="L320" i="3"/>
  <c r="L2221" i="3"/>
  <c r="L2120" i="3"/>
  <c r="L835" i="3"/>
  <c r="L665" i="3"/>
  <c r="L8796" i="3"/>
  <c r="P8796" i="3" s="1" a="1"/>
  <c r="P8796" i="3" s="1"/>
  <c r="L5532" i="3"/>
  <c r="L3074" i="3"/>
  <c r="L3519" i="3"/>
  <c r="L3421" i="3"/>
  <c r="L2287" i="3"/>
  <c r="L2633" i="3"/>
  <c r="L1612" i="3"/>
  <c r="L583" i="3"/>
  <c r="L4751" i="3"/>
  <c r="L6250" i="3"/>
  <c r="L4703" i="3"/>
  <c r="L1430" i="3"/>
  <c r="L1741" i="3"/>
  <c r="L4750" i="3"/>
  <c r="L2443" i="3"/>
  <c r="L3304" i="3"/>
  <c r="L6246" i="3"/>
  <c r="L2526" i="3"/>
  <c r="L174" i="3"/>
  <c r="L3975" i="3"/>
  <c r="L923" i="3"/>
  <c r="L716" i="3"/>
  <c r="L2093" i="3"/>
  <c r="L4410" i="3"/>
  <c r="L1371" i="3"/>
  <c r="L8082" i="3"/>
  <c r="P8082" i="3" s="1" a="1"/>
  <c r="P8082" i="3" s="1"/>
  <c r="L7040" i="3"/>
  <c r="P7040" i="3" s="1" a="1"/>
  <c r="P7040" i="3" s="1"/>
  <c r="L4783" i="3"/>
  <c r="L4845" i="3"/>
  <c r="L2406" i="3"/>
  <c r="L4284" i="3"/>
  <c r="L3912" i="3"/>
  <c r="L1608" i="3"/>
  <c r="L7735" i="3"/>
  <c r="P7735" i="3" s="1" a="1"/>
  <c r="P7735" i="3" s="1"/>
  <c r="L2012" i="3"/>
  <c r="L9337" i="3"/>
  <c r="P9337" i="3" s="1" a="1"/>
  <c r="P9337" i="3" s="1"/>
  <c r="L4428" i="3"/>
  <c r="L3504" i="3"/>
  <c r="L4427" i="3"/>
  <c r="L1284" i="3"/>
  <c r="L4831" i="3"/>
  <c r="L28" i="3"/>
  <c r="L1908" i="3"/>
  <c r="L1495" i="3"/>
  <c r="L2778" i="3"/>
  <c r="L2174" i="3"/>
  <c r="L2570" i="3"/>
  <c r="L3936" i="3"/>
  <c r="L2372" i="3"/>
  <c r="L3984" i="3"/>
  <c r="L1444" i="3"/>
  <c r="L4381" i="3"/>
  <c r="L2761" i="3"/>
  <c r="L1350" i="3"/>
  <c r="L7191" i="3"/>
  <c r="P7191" i="3" s="1" a="1"/>
  <c r="P7191" i="3" s="1"/>
  <c r="L4459" i="3"/>
  <c r="L4579" i="3"/>
  <c r="L6335" i="3"/>
  <c r="L1796" i="3"/>
  <c r="L914" i="3"/>
  <c r="L4142" i="3"/>
  <c r="L1874" i="3"/>
  <c r="L3327" i="3"/>
  <c r="L9850" i="3"/>
  <c r="P9850" i="3" s="1" a="1"/>
  <c r="P9850" i="3" s="1"/>
  <c r="L8524" i="3"/>
  <c r="P8524" i="3" s="1" a="1"/>
  <c r="P8524" i="3" s="1"/>
  <c r="L6688" i="3"/>
  <c r="L5426" i="3"/>
  <c r="L6426" i="3"/>
  <c r="L8304" i="3"/>
  <c r="P8304" i="3" s="1" a="1"/>
  <c r="P8304" i="3" s="1"/>
  <c r="L8601" i="3"/>
  <c r="P8601" i="3" s="1" a="1"/>
  <c r="P8601" i="3" s="1"/>
  <c r="L9936" i="3"/>
  <c r="P9936" i="3" s="1" a="1"/>
  <c r="P9936" i="3" s="1"/>
  <c r="L6023" i="3"/>
  <c r="L7942" i="3"/>
  <c r="P7942" i="3" s="1" a="1"/>
  <c r="P7942" i="3" s="1"/>
  <c r="L5320" i="3"/>
  <c r="L6830" i="3"/>
  <c r="L7651" i="3"/>
  <c r="P7651" i="3" s="1" a="1"/>
  <c r="P7651" i="3" s="1"/>
  <c r="L9881" i="3"/>
  <c r="P9881" i="3" s="1" a="1"/>
  <c r="P9881" i="3" s="1"/>
  <c r="L8371" i="3"/>
  <c r="P8371" i="3" s="1" a="1"/>
  <c r="P8371" i="3" s="1"/>
  <c r="L9670" i="3"/>
  <c r="P9670" i="3" s="1" a="1"/>
  <c r="P9670" i="3" s="1"/>
  <c r="L9800" i="3"/>
  <c r="P9800" i="3" s="1" a="1"/>
  <c r="P9800" i="3" s="1"/>
  <c r="L7084" i="3"/>
  <c r="P7084" i="3" s="1" a="1"/>
  <c r="P7084" i="3" s="1"/>
  <c r="L8623" i="3"/>
  <c r="P8623" i="3" s="1" a="1"/>
  <c r="P8623" i="3" s="1"/>
  <c r="L5894" i="3"/>
  <c r="L7900" i="3"/>
  <c r="P7900" i="3" s="1" a="1"/>
  <c r="P7900" i="3" s="1"/>
  <c r="L6243" i="3"/>
  <c r="L5975" i="3"/>
  <c r="L6458" i="3"/>
  <c r="L8686" i="3"/>
  <c r="P8686" i="3" s="1" a="1"/>
  <c r="P8686" i="3" s="1"/>
  <c r="L8033" i="3"/>
  <c r="P8033" i="3" s="1" a="1"/>
  <c r="P8033" i="3" s="1"/>
  <c r="L9845" i="3"/>
  <c r="P9845" i="3" s="1" a="1"/>
  <c r="P9845" i="3" s="1"/>
  <c r="L5310" i="3"/>
  <c r="L7118" i="3"/>
  <c r="P7118" i="3" s="1" a="1"/>
  <c r="P7118" i="3" s="1"/>
  <c r="L9068" i="3"/>
  <c r="P9068" i="3" s="1" a="1"/>
  <c r="P9068" i="3" s="1"/>
  <c r="L7617" i="3"/>
  <c r="P7617" i="3" s="1" a="1"/>
  <c r="P7617" i="3" s="1"/>
  <c r="L8884" i="3"/>
  <c r="P8884" i="3" s="1" a="1"/>
  <c r="P8884" i="3" s="1"/>
  <c r="L7472" i="3"/>
  <c r="P7472" i="3" s="1" a="1"/>
  <c r="P7472" i="3" s="1"/>
  <c r="L5723" i="3"/>
  <c r="L7837" i="3"/>
  <c r="P7837" i="3" s="1" a="1"/>
  <c r="P7837" i="3" s="1"/>
  <c r="L5248" i="3"/>
  <c r="L5180" i="3"/>
  <c r="L7265" i="3"/>
  <c r="P7265" i="3" s="1" a="1"/>
  <c r="P7265" i="3" s="1"/>
  <c r="L8298" i="3"/>
  <c r="P8298" i="3" s="1" a="1"/>
  <c r="P8298" i="3" s="1"/>
  <c r="L5840" i="3"/>
  <c r="L8060" i="3"/>
  <c r="P8060" i="3" s="1" a="1"/>
  <c r="P8060" i="3" s="1"/>
  <c r="L7445" i="3"/>
  <c r="P7445" i="3" s="1" a="1"/>
  <c r="P7445" i="3" s="1"/>
  <c r="L6423" i="3"/>
  <c r="L7895" i="3"/>
  <c r="P7895" i="3" s="1" a="1"/>
  <c r="P7895" i="3" s="1"/>
  <c r="L9747" i="3"/>
  <c r="P9747" i="3" s="1" a="1"/>
  <c r="P9747" i="3" s="1"/>
  <c r="L8817" i="3"/>
  <c r="P8817" i="3" s="1" a="1"/>
  <c r="P8817" i="3" s="1"/>
  <c r="L8935" i="3"/>
  <c r="P8935" i="3" s="1" a="1"/>
  <c r="P8935" i="3" s="1"/>
  <c r="L17" i="3"/>
  <c r="L4590" i="3"/>
  <c r="L4366" i="3"/>
  <c r="L3536" i="3"/>
  <c r="L1022" i="3"/>
  <c r="L387" i="3"/>
  <c r="L4582" i="3"/>
  <c r="L1682" i="3"/>
  <c r="L668" i="3"/>
  <c r="L297" i="3"/>
  <c r="L1969" i="3"/>
  <c r="L3040" i="3"/>
  <c r="L269" i="3"/>
  <c r="L417" i="3"/>
  <c r="L1418" i="3"/>
  <c r="L4242" i="3"/>
  <c r="L1294" i="3"/>
  <c r="L2744" i="3"/>
  <c r="L784" i="3"/>
  <c r="L2024" i="3"/>
  <c r="L1046" i="3"/>
  <c r="L1201" i="3"/>
  <c r="L3432" i="3"/>
  <c r="L2086" i="3"/>
  <c r="L2440" i="3"/>
  <c r="L2484" i="3"/>
  <c r="L1901" i="3"/>
  <c r="L1942" i="3"/>
  <c r="L2079" i="3"/>
  <c r="L1755" i="3"/>
  <c r="L2654" i="3"/>
  <c r="L131" i="3"/>
  <c r="L3711" i="3"/>
  <c r="L978" i="3"/>
  <c r="L4307" i="3"/>
  <c r="L1299" i="3"/>
  <c r="L3958" i="3"/>
  <c r="L1547" i="3"/>
  <c r="L4720" i="3"/>
  <c r="L277" i="3"/>
  <c r="L3833" i="3"/>
  <c r="L268" i="3"/>
  <c r="L4213" i="3"/>
  <c r="L786" i="3"/>
  <c r="L7459" i="3"/>
  <c r="P7459" i="3" s="1" a="1"/>
  <c r="P7459" i="3" s="1"/>
  <c r="L1339" i="3"/>
  <c r="L4222" i="3"/>
  <c r="L495" i="3"/>
  <c r="L1891" i="3"/>
  <c r="L3583" i="3"/>
  <c r="L4186" i="3"/>
  <c r="L566" i="3"/>
  <c r="L1641" i="3"/>
  <c r="L2985" i="3"/>
  <c r="L1650" i="3"/>
  <c r="L1025" i="3"/>
  <c r="L2272" i="3"/>
  <c r="L3335" i="3"/>
  <c r="L2880" i="3"/>
  <c r="L2657" i="3"/>
  <c r="L9375" i="3"/>
  <c r="P9375" i="3" s="1" a="1"/>
  <c r="P9375" i="3" s="1"/>
  <c r="L1134" i="3"/>
  <c r="L3798" i="3"/>
  <c r="L2312" i="3"/>
  <c r="L640" i="3"/>
  <c r="L2366" i="3"/>
  <c r="L4228" i="3"/>
  <c r="L4326" i="3"/>
  <c r="L1220" i="3"/>
  <c r="L4788" i="3"/>
  <c r="L3285" i="3"/>
  <c r="L1060" i="3"/>
  <c r="L813" i="3"/>
  <c r="L1363" i="3"/>
  <c r="L4682" i="3"/>
  <c r="L2866" i="3"/>
  <c r="L2105" i="3"/>
  <c r="L3396" i="3"/>
  <c r="L4527" i="3"/>
  <c r="L3077" i="3"/>
  <c r="L4299" i="3"/>
  <c r="L1221" i="3"/>
  <c r="L2481" i="3"/>
  <c r="L4457" i="3"/>
  <c r="L158" i="3"/>
  <c r="L851" i="3"/>
  <c r="L3683" i="3"/>
  <c r="L2389" i="3"/>
  <c r="L3358" i="3"/>
  <c r="L4477" i="3"/>
  <c r="L4526" i="3"/>
  <c r="L2196" i="3"/>
  <c r="L2234" i="3"/>
  <c r="L4166" i="3"/>
  <c r="L2932" i="3"/>
  <c r="L4402" i="3"/>
  <c r="L3965" i="3"/>
  <c r="L2474" i="3"/>
  <c r="L75" i="3"/>
  <c r="L2384" i="3"/>
  <c r="L4443" i="3"/>
  <c r="L2003" i="3"/>
  <c r="L2065" i="3"/>
  <c r="L2413" i="3"/>
  <c r="L951" i="3"/>
  <c r="L1164" i="3"/>
  <c r="L1028" i="3"/>
  <c r="L123" i="3"/>
  <c r="L3757" i="3"/>
  <c r="L4811" i="3"/>
  <c r="L3104" i="3"/>
  <c r="L3369" i="3"/>
  <c r="L9157" i="3"/>
  <c r="P9157" i="3" s="1" a="1"/>
  <c r="P9157" i="3" s="1"/>
  <c r="L4594" i="3"/>
  <c r="L1329" i="3"/>
  <c r="L2439" i="3"/>
  <c r="L4705" i="3"/>
  <c r="L2905" i="3"/>
  <c r="L2642" i="3"/>
  <c r="L2219" i="3"/>
  <c r="L9612" i="3"/>
  <c r="P9612" i="3" s="1" a="1"/>
  <c r="P9612" i="3" s="1"/>
  <c r="L9454" i="3"/>
  <c r="P9454" i="3" s="1" a="1"/>
  <c r="P9454" i="3" s="1"/>
  <c r="L4033" i="3"/>
  <c r="L629" i="3"/>
  <c r="L2941" i="3"/>
  <c r="L4413" i="3"/>
  <c r="L1549" i="3"/>
  <c r="L3284" i="3"/>
  <c r="L218" i="3"/>
  <c r="L1353" i="3"/>
  <c r="L659" i="3"/>
  <c r="L1994" i="3"/>
  <c r="L4400" i="3"/>
  <c r="L3829" i="3"/>
  <c r="L1836" i="3"/>
  <c r="L3101" i="3"/>
  <c r="L4231" i="3"/>
  <c r="L2423" i="3"/>
  <c r="L3830" i="3"/>
  <c r="L463" i="3"/>
  <c r="L1812" i="3"/>
  <c r="L2299" i="3"/>
  <c r="L8420" i="3"/>
  <c r="P8420" i="3" s="1" a="1"/>
  <c r="P8420" i="3" s="1"/>
  <c r="L780" i="3"/>
  <c r="L1833" i="3"/>
  <c r="L3379" i="3"/>
  <c r="L2181" i="3"/>
  <c r="L710" i="3"/>
  <c r="L3084" i="3"/>
  <c r="L842" i="3"/>
  <c r="L9485" i="3"/>
  <c r="P9485" i="3" s="1" a="1"/>
  <c r="P9485" i="3" s="1"/>
  <c r="L2471" i="3"/>
  <c r="L767" i="3"/>
  <c r="L3995" i="3"/>
  <c r="L316" i="3"/>
  <c r="L2950" i="3"/>
  <c r="L415" i="3"/>
  <c r="L3627" i="3"/>
  <c r="L3677" i="3"/>
  <c r="L9386" i="3"/>
  <c r="P9386" i="3" s="1" a="1"/>
  <c r="P9386" i="3" s="1"/>
  <c r="L1324" i="3"/>
  <c r="L3221" i="3"/>
  <c r="L3629" i="3"/>
  <c r="L1199" i="3"/>
  <c r="L589" i="3"/>
  <c r="L1057" i="3"/>
  <c r="L2773" i="3"/>
  <c r="L4829" i="3"/>
  <c r="L2139" i="3"/>
  <c r="L53" i="3"/>
  <c r="L2829" i="3"/>
  <c r="L1374" i="3"/>
  <c r="L1413" i="3"/>
  <c r="L873" i="3"/>
  <c r="L2239" i="3"/>
  <c r="L3828" i="3"/>
  <c r="L1843" i="3"/>
  <c r="L1628" i="3"/>
  <c r="L2539" i="3"/>
  <c r="L1175" i="3"/>
  <c r="L2592" i="3"/>
  <c r="L1293" i="3"/>
  <c r="L311" i="3"/>
  <c r="L4102" i="3"/>
  <c r="L2893" i="3"/>
  <c r="L4721" i="3"/>
  <c r="L729" i="3"/>
  <c r="L1526" i="3"/>
  <c r="L2368" i="3"/>
  <c r="L1879" i="3"/>
  <c r="L558" i="3"/>
  <c r="L1093" i="3"/>
  <c r="L1813" i="3"/>
  <c r="L2405" i="3"/>
  <c r="L1695" i="3"/>
  <c r="L135" i="3"/>
  <c r="L3224" i="3"/>
  <c r="L1697" i="3"/>
  <c r="L4112" i="3"/>
  <c r="L1245" i="3"/>
  <c r="L4235" i="3"/>
  <c r="L2162" i="3"/>
  <c r="L380" i="3"/>
  <c r="L2028" i="3"/>
  <c r="L121" i="3"/>
  <c r="L3027" i="3"/>
  <c r="L3816" i="3"/>
  <c r="L427" i="3"/>
  <c r="L3824" i="3"/>
  <c r="L4123" i="3"/>
  <c r="L3570" i="3"/>
  <c r="L864" i="3"/>
  <c r="L3035" i="3"/>
  <c r="L1195" i="3"/>
  <c r="L1785" i="3"/>
  <c r="L2873" i="3"/>
  <c r="L3625" i="3"/>
  <c r="L339" i="3"/>
  <c r="L3206" i="3"/>
  <c r="L1024" i="3"/>
  <c r="L3183" i="3"/>
  <c r="L1717" i="3"/>
  <c r="L1004" i="3"/>
  <c r="L1814" i="3"/>
  <c r="L3278" i="3"/>
  <c r="L3595" i="3"/>
  <c r="L2445" i="3"/>
  <c r="L4475" i="3"/>
  <c r="L2584" i="3"/>
  <c r="L4800" i="3"/>
  <c r="L2699" i="3"/>
  <c r="L44" i="3"/>
  <c r="L991" i="3"/>
  <c r="L1335" i="3"/>
  <c r="L4352" i="3"/>
  <c r="L4330" i="3"/>
  <c r="L315" i="3"/>
  <c r="L1259" i="3"/>
  <c r="L4544" i="3"/>
  <c r="L3707" i="3"/>
  <c r="L542" i="3"/>
  <c r="L2122" i="3"/>
  <c r="L3187" i="3"/>
  <c r="L2347" i="3"/>
  <c r="L120" i="3"/>
  <c r="L2652" i="3"/>
  <c r="L494" i="3"/>
  <c r="L4004" i="3"/>
  <c r="L3234" i="3"/>
  <c r="L3640" i="3"/>
  <c r="L3095" i="3"/>
  <c r="L1378" i="3"/>
  <c r="L4358" i="3"/>
  <c r="L4337" i="3"/>
  <c r="L3107" i="3"/>
  <c r="L4469" i="3"/>
  <c r="L2567" i="3"/>
  <c r="L295" i="3"/>
  <c r="L4431" i="3"/>
  <c r="L3712" i="3"/>
  <c r="L3145" i="3"/>
  <c r="L2195" i="3"/>
  <c r="L1878" i="3"/>
  <c r="L1271" i="3"/>
  <c r="L225" i="3"/>
  <c r="L3249" i="3"/>
  <c r="L2420" i="3"/>
  <c r="L2906" i="3"/>
  <c r="L143" i="3"/>
  <c r="L4650" i="3"/>
  <c r="L2067" i="3"/>
  <c r="L2018" i="3"/>
  <c r="L2963" i="3"/>
  <c r="L8621" i="3"/>
  <c r="P8621" i="3" s="1" a="1"/>
  <c r="P8621" i="3" s="1"/>
  <c r="L9995" i="3"/>
  <c r="P9995" i="3" s="1" a="1"/>
  <c r="P9995" i="3" s="1"/>
  <c r="L2523" i="3"/>
  <c r="L734" i="3"/>
  <c r="L924" i="3"/>
  <c r="L1310" i="3"/>
  <c r="L2922" i="3"/>
  <c r="L4581" i="3"/>
  <c r="L4605" i="3"/>
  <c r="L2343" i="3"/>
  <c r="L3360" i="3"/>
  <c r="L3616" i="3"/>
  <c r="L4355" i="3"/>
  <c r="L2103" i="3"/>
  <c r="L3843" i="3"/>
  <c r="L3885" i="3"/>
  <c r="L7597" i="3"/>
  <c r="P7597" i="3" s="1" a="1"/>
  <c r="P7597" i="3" s="1"/>
  <c r="L647" i="3"/>
  <c r="L3784" i="3"/>
  <c r="L2013" i="3"/>
  <c r="L2543" i="3"/>
  <c r="L1308" i="3"/>
  <c r="L3248" i="3"/>
  <c r="L3865" i="3"/>
  <c r="L4449" i="3"/>
  <c r="L9943" i="3"/>
  <c r="P9943" i="3" s="1" a="1"/>
  <c r="P9943" i="3" s="1"/>
  <c r="L2498" i="3"/>
  <c r="L553" i="3"/>
  <c r="L2431" i="3"/>
  <c r="L1907" i="3"/>
  <c r="L2554" i="3"/>
  <c r="L4005" i="3"/>
  <c r="L4094" i="3"/>
  <c r="L5169" i="3"/>
  <c r="L687" i="3"/>
  <c r="L2587" i="3"/>
  <c r="L2911" i="3"/>
  <c r="L4001" i="3"/>
  <c r="L3764" i="3"/>
  <c r="L4097" i="3"/>
  <c r="L2237" i="3"/>
  <c r="L3033" i="3"/>
  <c r="L288" i="3"/>
  <c r="L1050" i="3"/>
  <c r="L3874" i="3"/>
  <c r="L3909" i="3"/>
  <c r="L1835" i="3"/>
  <c r="L4146" i="3"/>
  <c r="L2307" i="3"/>
  <c r="L4516" i="3"/>
  <c r="L1422" i="3"/>
  <c r="L2882" i="3"/>
  <c r="L449" i="3"/>
  <c r="L3156" i="3"/>
  <c r="L4542" i="3"/>
  <c r="L1292" i="3"/>
  <c r="L3076" i="3"/>
  <c r="L2675" i="3"/>
  <c r="L3064" i="3"/>
  <c r="L4746" i="3"/>
  <c r="L1811" i="3"/>
  <c r="L2446" i="3"/>
  <c r="L2026" i="3"/>
  <c r="L2414" i="3"/>
  <c r="L4406" i="3"/>
  <c r="L1397" i="3"/>
  <c r="L1747" i="3"/>
  <c r="L4778" i="3"/>
  <c r="L87" i="3"/>
  <c r="L1857" i="3"/>
  <c r="L2835" i="3"/>
  <c r="L2754" i="3"/>
  <c r="L644" i="3"/>
  <c r="L2096" i="3"/>
  <c r="L4190" i="3"/>
  <c r="L4691" i="3"/>
  <c r="L1129" i="3"/>
  <c r="L4833" i="3"/>
  <c r="L3861" i="3"/>
  <c r="L806" i="3"/>
  <c r="L3146" i="3"/>
  <c r="L2585" i="3"/>
  <c r="L502" i="3"/>
  <c r="L4507" i="3"/>
  <c r="L4080" i="3"/>
  <c r="L241" i="3"/>
  <c r="L9678" i="3"/>
  <c r="P9678" i="3" s="1" a="1"/>
  <c r="P9678" i="3" s="1"/>
  <c r="L4768" i="3"/>
  <c r="L1533" i="3"/>
  <c r="L4280" i="3"/>
  <c r="L3911" i="3"/>
  <c r="L1029" i="3"/>
  <c r="L4727" i="3"/>
  <c r="L3164" i="3"/>
  <c r="L3870" i="3"/>
  <c r="L3223" i="3"/>
  <c r="L2850" i="3"/>
  <c r="L1579" i="3"/>
  <c r="L3863" i="3"/>
  <c r="L376" i="3"/>
  <c r="L4026" i="3"/>
  <c r="L4126" i="3"/>
  <c r="L3927" i="3"/>
  <c r="L1659" i="3"/>
  <c r="L3547" i="3"/>
  <c r="L4513" i="3"/>
  <c r="L1914" i="3"/>
  <c r="L2823" i="3"/>
  <c r="L4053" i="3"/>
  <c r="L3037" i="3"/>
  <c r="L3165" i="3"/>
  <c r="L2189" i="3"/>
  <c r="L2701" i="3"/>
  <c r="L3203" i="3"/>
  <c r="L4535" i="3"/>
  <c r="L4199" i="3"/>
  <c r="L2063" i="3"/>
  <c r="L4272" i="3"/>
  <c r="L3746" i="3"/>
  <c r="L938" i="3"/>
  <c r="L3427" i="3"/>
  <c r="L2575" i="3"/>
  <c r="L1423" i="3"/>
  <c r="L186" i="3"/>
  <c r="L4566" i="3"/>
  <c r="L4174" i="3"/>
  <c r="L3976" i="3"/>
  <c r="L2285" i="3"/>
  <c r="L1821" i="3"/>
  <c r="L801" i="3"/>
  <c r="L3668" i="3"/>
  <c r="L64" i="3"/>
  <c r="L3673" i="3"/>
  <c r="L4709" i="3"/>
  <c r="L1425" i="3"/>
  <c r="L4095" i="3"/>
  <c r="L2465" i="3"/>
  <c r="L1174" i="3"/>
  <c r="L1138" i="3"/>
  <c r="L418" i="3"/>
  <c r="L188" i="3"/>
  <c r="L1157" i="3"/>
  <c r="L2324" i="3"/>
  <c r="L331" i="3"/>
  <c r="L2007" i="3"/>
  <c r="L1535" i="3"/>
  <c r="L3656" i="3"/>
  <c r="L4630" i="3"/>
  <c r="L4412" i="3"/>
  <c r="L2515" i="3"/>
  <c r="L4731" i="3"/>
  <c r="L3716" i="3"/>
  <c r="L4780" i="3"/>
  <c r="L3968" i="3"/>
  <c r="L985" i="3"/>
  <c r="L275" i="3"/>
  <c r="L3293" i="3"/>
  <c r="L4637" i="3"/>
  <c r="L9320" i="3"/>
  <c r="P9320" i="3" s="1" a="1"/>
  <c r="P9320" i="3" s="1"/>
  <c r="L1095" i="3"/>
  <c r="L1736" i="3"/>
  <c r="L2393" i="3"/>
  <c r="L1652" i="3"/>
  <c r="L975" i="3"/>
  <c r="L8136" i="3"/>
  <c r="P8136" i="3" s="1" a="1"/>
  <c r="P8136" i="3" s="1"/>
  <c r="L2724" i="3"/>
  <c r="L4752" i="3"/>
  <c r="L3655" i="3"/>
  <c r="L2541" i="3"/>
  <c r="L512" i="3"/>
  <c r="L633" i="3"/>
  <c r="L4357" i="3"/>
  <c r="L2568" i="3"/>
  <c r="L5282" i="3"/>
  <c r="L154" i="3"/>
  <c r="L224" i="3"/>
  <c r="L1148" i="3"/>
  <c r="L4642" i="3"/>
  <c r="L4664" i="3"/>
  <c r="L1746" i="3"/>
  <c r="L703" i="3"/>
  <c r="L7180" i="3"/>
  <c r="P7180" i="3" s="1" a="1"/>
  <c r="P7180" i="3" s="1"/>
  <c r="L4082" i="3"/>
  <c r="L3083" i="3"/>
  <c r="L2318" i="3"/>
  <c r="L214" i="3"/>
  <c r="L485" i="3"/>
  <c r="L3119" i="3"/>
  <c r="L4773" i="3"/>
  <c r="L8735" i="3"/>
  <c r="P8735" i="3" s="1" a="1"/>
  <c r="P8735" i="3" s="1"/>
  <c r="L7471" i="3"/>
  <c r="P7471" i="3" s="1" a="1"/>
  <c r="P7471" i="3" s="1"/>
  <c r="L694" i="3"/>
  <c r="L2588" i="3"/>
  <c r="L4848" i="3"/>
  <c r="L2379" i="3"/>
  <c r="L1267" i="3"/>
  <c r="L3102" i="3"/>
  <c r="L4573" i="3"/>
  <c r="L1394" i="3"/>
  <c r="L3846" i="3"/>
  <c r="L620" i="3"/>
  <c r="L1618" i="3"/>
  <c r="L450" i="3"/>
  <c r="L3244" i="3"/>
  <c r="L2713" i="3"/>
  <c r="L2415" i="3"/>
  <c r="L831" i="3"/>
  <c r="L2448" i="3"/>
  <c r="L856" i="3"/>
  <c r="L1930" i="3"/>
  <c r="L1849" i="3"/>
  <c r="L94" i="3"/>
  <c r="L2533" i="3"/>
  <c r="L984" i="3"/>
  <c r="L3688" i="3"/>
  <c r="L1783" i="3"/>
  <c r="L3952" i="3"/>
  <c r="L4382" i="3"/>
  <c r="L1084" i="3"/>
  <c r="L2404" i="3"/>
  <c r="L4767" i="3"/>
  <c r="L3399" i="3"/>
  <c r="L3650" i="3"/>
  <c r="L4470" i="3"/>
  <c r="L3008" i="3"/>
  <c r="L409" i="3"/>
  <c r="L769" i="3"/>
  <c r="L1101" i="3"/>
  <c r="L1513" i="3"/>
  <c r="L2257" i="3"/>
  <c r="L3804" i="3"/>
  <c r="L1518" i="3"/>
  <c r="L1253" i="3"/>
  <c r="L2150" i="3"/>
  <c r="L3554" i="3"/>
  <c r="L693" i="3"/>
  <c r="L2620" i="3"/>
  <c r="L3772" i="3"/>
  <c r="L3849" i="3"/>
  <c r="L1421" i="3"/>
  <c r="L1414" i="3"/>
  <c r="L1928" i="3"/>
  <c r="L2233" i="3"/>
  <c r="L2992" i="3"/>
  <c r="L3530" i="3"/>
  <c r="L774" i="3"/>
  <c r="L2326" i="3"/>
  <c r="L2102" i="3"/>
  <c r="L4779" i="3"/>
  <c r="L2664" i="3"/>
  <c r="L9478" i="3"/>
  <c r="P9478" i="3" s="1" a="1"/>
  <c r="P9478" i="3" s="1"/>
  <c r="L4133" i="3"/>
  <c r="L1987" i="3"/>
  <c r="L728" i="3"/>
  <c r="L1039" i="3"/>
  <c r="L3644" i="3"/>
  <c r="L1510" i="3"/>
  <c r="L3820" i="3"/>
  <c r="L562" i="3"/>
  <c r="L1775" i="3"/>
  <c r="L740" i="3"/>
  <c r="L1154" i="3"/>
  <c r="L4255" i="3"/>
  <c r="L3392" i="3"/>
  <c r="L1059" i="3"/>
  <c r="L2718" i="3"/>
  <c r="L1863" i="3"/>
  <c r="L2525" i="3"/>
  <c r="L2704" i="3"/>
  <c r="L302" i="3"/>
  <c r="L3970" i="3"/>
  <c r="L3617" i="3"/>
  <c r="L4765" i="3"/>
  <c r="L1698" i="3"/>
  <c r="L1795" i="3"/>
  <c r="L3742" i="3"/>
  <c r="L4016" i="3"/>
  <c r="L1989" i="3"/>
  <c r="L1451" i="3"/>
  <c r="L3011" i="3"/>
  <c r="L1479" i="3"/>
  <c r="L2383" i="3"/>
  <c r="L3273" i="3"/>
  <c r="L3899" i="3"/>
  <c r="L3508" i="3"/>
  <c r="L3126" i="3"/>
  <c r="L1341" i="3"/>
  <c r="L4435" i="3"/>
  <c r="L157" i="3"/>
  <c r="L2807" i="3"/>
  <c r="L3162" i="3"/>
  <c r="L2369" i="3"/>
  <c r="L2288" i="3"/>
  <c r="L2601" i="3"/>
  <c r="L3704" i="3"/>
  <c r="L3674" i="3"/>
  <c r="L2390" i="3"/>
  <c r="L2877" i="3"/>
  <c r="L4597" i="3"/>
  <c r="L1722" i="3"/>
  <c r="L776" i="3"/>
  <c r="L615" i="3"/>
  <c r="L3632" i="3"/>
  <c r="L71" i="3"/>
  <c r="L2430" i="3"/>
  <c r="L1228" i="3"/>
  <c r="L988" i="3"/>
  <c r="L185" i="3"/>
  <c r="L2433" i="3"/>
  <c r="L1442" i="3"/>
  <c r="L4790" i="3"/>
  <c r="L2583" i="3"/>
  <c r="L2137" i="3"/>
  <c r="L1918" i="3"/>
  <c r="L1665" i="3"/>
  <c r="L860" i="3"/>
  <c r="L1546" i="3"/>
  <c r="L875" i="3"/>
  <c r="L49" i="3"/>
  <c r="L3022" i="3"/>
  <c r="L1956" i="3"/>
  <c r="L8734" i="3"/>
  <c r="P8734" i="3" s="1" a="1"/>
  <c r="P8734" i="3" s="1"/>
  <c r="L4719" i="3"/>
  <c r="L2520" i="3"/>
  <c r="L1500" i="3"/>
  <c r="L2908" i="3"/>
  <c r="L2844" i="3"/>
  <c r="L1990" i="3"/>
  <c r="L9124" i="3"/>
  <c r="P9124" i="3" s="1" a="1"/>
  <c r="P9124" i="3" s="1"/>
  <c r="L6846" i="3"/>
  <c r="L1604" i="3"/>
  <c r="L1654" i="3"/>
  <c r="L172" i="3"/>
  <c r="L4620" i="3"/>
  <c r="L1595" i="3"/>
  <c r="L2503" i="3"/>
  <c r="L1074" i="3"/>
  <c r="L1678" i="3"/>
  <c r="L7129" i="3"/>
  <c r="P7129" i="3" s="1" a="1"/>
  <c r="P7129" i="3" s="1"/>
  <c r="L1645" i="3"/>
  <c r="L2097" i="3"/>
  <c r="L1331" i="3"/>
  <c r="L1144" i="3"/>
  <c r="L4087" i="3"/>
  <c r="L8110" i="3"/>
  <c r="P8110" i="3" s="1" a="1"/>
  <c r="P8110" i="3" s="1"/>
  <c r="L3268" i="3"/>
  <c r="L4795" i="3"/>
  <c r="L1124" i="3"/>
  <c r="L74" i="3"/>
  <c r="L2197" i="3"/>
  <c r="L4534" i="3"/>
  <c r="L783" i="3"/>
  <c r="L5478" i="3"/>
  <c r="L9672" i="3"/>
  <c r="P9672" i="3" s="1" a="1"/>
  <c r="P9672" i="3" s="1"/>
  <c r="L4393" i="3"/>
  <c r="L3351" i="3"/>
  <c r="L390" i="3"/>
  <c r="L4700" i="3"/>
  <c r="L3415" i="3"/>
  <c r="L1211" i="3"/>
  <c r="L4885" i="3"/>
  <c r="P4885" i="3" s="1" a="1"/>
  <c r="P4885" i="3" s="1"/>
  <c r="L3540" i="3"/>
  <c r="L3922" i="3"/>
  <c r="L1702" i="3"/>
  <c r="L2303" i="3"/>
  <c r="L4450" i="3"/>
  <c r="L699" i="3"/>
  <c r="L4189" i="3"/>
  <c r="L9547" i="3"/>
  <c r="P9547" i="3" s="1" a="1"/>
  <c r="P9547" i="3" s="1"/>
  <c r="L4446" i="3"/>
  <c r="L3666" i="3"/>
  <c r="L443" i="3"/>
  <c r="L1192" i="3"/>
  <c r="L4494" i="3"/>
  <c r="L955" i="3"/>
  <c r="L1789" i="3"/>
  <c r="L1033" i="3"/>
  <c r="L3573" i="3"/>
  <c r="L3624" i="3"/>
  <c r="L4825" i="3"/>
  <c r="L48" i="3"/>
  <c r="L3191" i="3"/>
  <c r="L4031" i="3"/>
  <c r="L3515" i="3"/>
  <c r="L2578" i="3"/>
  <c r="L2604" i="3"/>
  <c r="L289" i="3"/>
  <c r="L1976" i="3"/>
  <c r="L594" i="3"/>
  <c r="L1358" i="3"/>
  <c r="L3659" i="3"/>
  <c r="L595" i="3"/>
  <c r="L3534" i="3"/>
  <c r="L3657" i="3"/>
  <c r="L4117" i="3"/>
  <c r="L1587" i="3"/>
  <c r="L2927" i="3"/>
  <c r="L3052" i="3"/>
  <c r="L1370" i="3"/>
  <c r="L3669" i="3"/>
  <c r="L2098" i="3"/>
  <c r="L3788" i="3"/>
  <c r="L1104" i="3"/>
  <c r="L375" i="3"/>
  <c r="L1626" i="3"/>
  <c r="L3744" i="3"/>
  <c r="L1663" i="3"/>
  <c r="L2394" i="3"/>
  <c r="L341" i="3"/>
  <c r="L1234" i="3"/>
  <c r="L4543" i="3"/>
  <c r="L3016" i="3"/>
  <c r="L2253" i="3"/>
  <c r="L3258" i="3"/>
  <c r="L7679" i="3"/>
  <c r="P7679" i="3" s="1" a="1"/>
  <c r="P7679" i="3" s="1"/>
  <c r="L650" i="3"/>
  <c r="L4493" i="3"/>
  <c r="L1963" i="3"/>
  <c r="L1541" i="3"/>
  <c r="L4649" i="3"/>
  <c r="L253" i="3"/>
  <c r="L3043" i="3"/>
  <c r="L836" i="3"/>
  <c r="L216" i="3"/>
  <c r="L2016" i="3"/>
  <c r="L2527" i="3"/>
  <c r="L4259" i="3"/>
  <c r="L3606" i="3"/>
  <c r="L2171" i="3"/>
  <c r="L1347" i="3"/>
  <c r="L1926" i="3"/>
  <c r="L27" i="3"/>
  <c r="L498" i="3"/>
  <c r="L534" i="3"/>
  <c r="L3158" i="3"/>
  <c r="L4463" i="3"/>
  <c r="L3538" i="3"/>
  <c r="L3050" i="3"/>
  <c r="L3349" i="3"/>
  <c r="L2542" i="3"/>
  <c r="L1052" i="3"/>
  <c r="L1982" i="3"/>
  <c r="L4389" i="3"/>
  <c r="L2988" i="3"/>
  <c r="L2411" i="3"/>
  <c r="L254" i="3"/>
  <c r="L1386" i="3"/>
  <c r="L3289" i="3"/>
  <c r="L1031" i="3"/>
  <c r="L2954" i="3"/>
  <c r="L3720" i="3"/>
  <c r="L1417" i="3"/>
  <c r="L4473" i="3"/>
  <c r="L1935" i="3"/>
  <c r="L3896" i="3"/>
  <c r="L3329" i="3"/>
  <c r="L3025" i="3"/>
  <c r="L946" i="3"/>
  <c r="L883" i="3"/>
  <c r="L307" i="3"/>
  <c r="L4432" i="3"/>
  <c r="L2400" i="3"/>
  <c r="L591" i="3"/>
  <c r="L1630" i="3"/>
  <c r="L1617" i="3"/>
  <c r="L3357" i="3"/>
  <c r="L1701" i="3"/>
  <c r="L4233" i="3"/>
  <c r="L892" i="3"/>
  <c r="L4281" i="3"/>
  <c r="L334" i="3"/>
  <c r="L2496" i="3"/>
  <c r="L2442" i="3"/>
  <c r="L42" i="3"/>
  <c r="L4740" i="3"/>
  <c r="L2984" i="3"/>
  <c r="L1085" i="3"/>
  <c r="L3852" i="3"/>
  <c r="L3046" i="3"/>
  <c r="L2080" i="3"/>
  <c r="L4288" i="3"/>
  <c r="L3840" i="3"/>
  <c r="L3431" i="3"/>
  <c r="L2167" i="3"/>
  <c r="L4312" i="3"/>
  <c r="L707" i="3"/>
  <c r="L2598" i="3"/>
  <c r="L1014" i="3"/>
  <c r="L8259" i="3"/>
  <c r="P8259" i="3" s="1" a="1"/>
  <c r="P8259" i="3" s="1"/>
  <c r="L2447" i="3"/>
  <c r="L3264" i="3"/>
  <c r="L3401" i="3"/>
  <c r="L361" i="3"/>
  <c r="L3693" i="3"/>
  <c r="L2781" i="3"/>
  <c r="L7962" i="3"/>
  <c r="P7962" i="3" s="1" a="1"/>
  <c r="P7962" i="3" s="1"/>
  <c r="L7625" i="3"/>
  <c r="P7625" i="3" s="1" a="1"/>
  <c r="P7625" i="3" s="1"/>
  <c r="L1668" i="3"/>
  <c r="L4266" i="3"/>
  <c r="L3193" i="3"/>
  <c r="L738" i="3"/>
  <c r="L932" i="3"/>
  <c r="L925" i="3"/>
  <c r="L397" i="3"/>
  <c r="L941" i="3"/>
  <c r="L2816" i="3"/>
  <c r="L2121" i="3"/>
  <c r="L1788" i="3"/>
  <c r="L1556" i="3"/>
  <c r="L3109" i="3"/>
  <c r="L4592" i="3"/>
  <c r="L1706" i="3"/>
  <c r="L2422" i="3"/>
  <c r="L3718" i="3"/>
  <c r="L4108" i="3"/>
  <c r="L4052" i="3"/>
  <c r="L4797" i="3"/>
  <c r="L9290" i="3"/>
  <c r="P9290" i="3" s="1" a="1"/>
  <c r="P9290" i="3" s="1"/>
  <c r="L685" i="3"/>
  <c r="L4390" i="3"/>
  <c r="L1624" i="3"/>
  <c r="L1876" i="3"/>
  <c r="L4774" i="3"/>
  <c r="L5432" i="3"/>
  <c r="L255" i="3"/>
  <c r="L855" i="3"/>
  <c r="L2054" i="3"/>
  <c r="L656" i="3"/>
  <c r="L169" i="3"/>
  <c r="L3782" i="3"/>
  <c r="L4639" i="3"/>
  <c r="L3723" i="3"/>
  <c r="L2175" i="3"/>
  <c r="L3288" i="3"/>
  <c r="L3676" i="3"/>
  <c r="L824" i="3"/>
  <c r="L3904" i="3"/>
  <c r="L2955" i="3"/>
  <c r="L3253" i="3"/>
  <c r="L3347" i="3"/>
  <c r="L4057" i="3"/>
  <c r="L1593" i="3"/>
  <c r="L2931" i="3"/>
  <c r="L3643" i="3"/>
  <c r="L3120" i="3"/>
  <c r="L2504" i="3"/>
  <c r="L3295" i="3"/>
  <c r="L2292" i="3"/>
  <c r="L3103" i="3"/>
  <c r="L4084" i="3"/>
  <c r="L4458" i="3"/>
  <c r="L1447" i="3"/>
  <c r="L1763" i="3"/>
  <c r="L3647" i="3"/>
  <c r="L1088" i="3"/>
  <c r="L206" i="3"/>
  <c r="L2748" i="3"/>
  <c r="L896" i="3"/>
  <c r="L405" i="3"/>
  <c r="L1001" i="3"/>
  <c r="L125" i="3"/>
  <c r="L2308" i="3"/>
  <c r="L459" i="3"/>
  <c r="L4351" i="3"/>
  <c r="L1707" i="3"/>
  <c r="L392" i="3"/>
  <c r="L2904" i="3"/>
  <c r="L3543" i="3"/>
  <c r="L4334" i="3"/>
  <c r="L2659" i="3"/>
  <c r="L1671" i="3"/>
  <c r="L2534" i="3"/>
  <c r="L2236" i="3"/>
  <c r="L1596" i="3"/>
  <c r="L4710" i="3"/>
  <c r="L1446" i="3"/>
  <c r="L1829" i="3"/>
  <c r="L362" i="3"/>
  <c r="L5508" i="3"/>
  <c r="L574" i="3"/>
  <c r="L2656" i="3"/>
  <c r="L3990" i="3"/>
  <c r="L4666" i="3"/>
  <c r="L3222" i="3"/>
  <c r="L1000" i="3"/>
  <c r="L3925" i="3"/>
  <c r="L2862" i="3"/>
  <c r="L2991" i="3"/>
  <c r="L1988" i="3"/>
  <c r="L3857" i="3"/>
  <c r="L270" i="3"/>
  <c r="L1312" i="3"/>
  <c r="L2338" i="3"/>
  <c r="L4263" i="3"/>
  <c r="L1212" i="3"/>
  <c r="L987" i="3"/>
  <c r="L2709" i="3"/>
  <c r="L4610" i="3"/>
  <c r="L910" i="3"/>
  <c r="L2956" i="3"/>
  <c r="L1927" i="3"/>
  <c r="L3664" i="3"/>
  <c r="L4298" i="3"/>
  <c r="L2258" i="3"/>
  <c r="L1281" i="3"/>
  <c r="L2627" i="3"/>
  <c r="L4694" i="3"/>
  <c r="L3997" i="3"/>
  <c r="L1638" i="3"/>
  <c r="L713" i="3"/>
  <c r="L1983" i="3"/>
  <c r="L4130" i="3"/>
  <c r="L319" i="3"/>
  <c r="L3316" i="3"/>
  <c r="L2151" i="3"/>
  <c r="L3231" i="3"/>
  <c r="L1557" i="3"/>
  <c r="L950" i="3"/>
  <c r="L3954" i="3"/>
  <c r="L3631" i="3"/>
  <c r="L1973" i="3"/>
  <c r="L1551" i="3"/>
  <c r="L1091" i="3"/>
  <c r="L4621" i="3"/>
  <c r="L4274" i="3"/>
  <c r="L388" i="3"/>
  <c r="L2563" i="3"/>
  <c r="L1434" i="3"/>
  <c r="L4356" i="3"/>
  <c r="L8415" i="3"/>
  <c r="P8415" i="3" s="1" a="1"/>
  <c r="P8415" i="3" s="1"/>
  <c r="L3123" i="3"/>
  <c r="L4397" i="3"/>
  <c r="L1219" i="3"/>
  <c r="L3915" i="3"/>
  <c r="L1522" i="3"/>
  <c r="L1065" i="3"/>
  <c r="L3112" i="3"/>
  <c r="L1238" i="3"/>
  <c r="L1055" i="3"/>
  <c r="L1263" i="3"/>
  <c r="L1402" i="3"/>
  <c r="L735" i="3"/>
  <c r="L148" i="3"/>
  <c r="L1656" i="3"/>
  <c r="L1591" i="3"/>
  <c r="L4316" i="3"/>
  <c r="L3468" i="3"/>
  <c r="L2263" i="3"/>
  <c r="L9493" i="3"/>
  <c r="P9493" i="3" s="1" a="1"/>
  <c r="P9493" i="3" s="1"/>
  <c r="L3343" i="3"/>
  <c r="L247" i="3"/>
  <c r="L3934" i="3"/>
  <c r="L4550" i="3"/>
  <c r="L4129" i="3"/>
  <c r="L3933" i="3"/>
  <c r="L8904" i="3"/>
  <c r="P8904" i="3" s="1" a="1"/>
  <c r="P8904" i="3" s="1"/>
  <c r="L8425" i="3"/>
  <c r="P8425" i="3" s="1" a="1"/>
  <c r="P8425" i="3" s="1"/>
  <c r="L568" i="3"/>
  <c r="L4304" i="3"/>
  <c r="L1380" i="3"/>
  <c r="L18" i="3"/>
  <c r="L262" i="3"/>
  <c r="L3943" i="3"/>
  <c r="L3667" i="3"/>
  <c r="L772" i="3"/>
  <c r="L3736" i="3"/>
  <c r="L5288" i="3"/>
  <c r="L470" i="3"/>
  <c r="L602" i="3"/>
  <c r="L3531" i="3"/>
  <c r="L3557" i="3"/>
  <c r="L95" i="3"/>
  <c r="L1400" i="3"/>
  <c r="L2457" i="3"/>
  <c r="L5995" i="3"/>
  <c r="L723" i="3"/>
  <c r="L1949" i="3"/>
  <c r="L3163" i="3"/>
  <c r="L1491" i="3"/>
  <c r="L2180" i="3"/>
  <c r="L2895" i="3"/>
  <c r="L8972" i="3"/>
  <c r="P8972" i="3" s="1" a="1"/>
  <c r="P8972" i="3" s="1"/>
  <c r="L8696" i="3"/>
  <c r="P8696" i="3" s="1" a="1"/>
  <c r="P8696" i="3" s="1"/>
  <c r="L105" i="3"/>
  <c r="L1837" i="3"/>
  <c r="L1478" i="3"/>
  <c r="L2532" i="3"/>
  <c r="L1408" i="3"/>
  <c r="L2537" i="3"/>
  <c r="L7045" i="3"/>
  <c r="P7045" i="3" s="1" a="1"/>
  <c r="P7045" i="3" s="1"/>
  <c r="L1128" i="3"/>
  <c r="L1627" i="3"/>
  <c r="L4079" i="3"/>
  <c r="L4341" i="3"/>
  <c r="L424" i="3"/>
  <c r="L1208" i="3"/>
  <c r="L9614" i="3"/>
  <c r="P9614" i="3" s="1" a="1"/>
  <c r="P9614" i="3" s="1"/>
  <c r="L1066" i="3"/>
  <c r="L3598" i="3"/>
  <c r="L2249" i="3"/>
  <c r="L3689" i="3"/>
  <c r="L4698" i="3"/>
  <c r="L3565" i="3"/>
  <c r="L1527" i="3"/>
  <c r="L4254" i="3"/>
  <c r="L523" i="3"/>
  <c r="L1725" i="3"/>
  <c r="L3558" i="3"/>
  <c r="L2048" i="3"/>
  <c r="L2545" i="3"/>
  <c r="L3509" i="3"/>
  <c r="L798" i="3"/>
  <c r="L1107" i="3"/>
  <c r="L753" i="3"/>
  <c r="L2216" i="3"/>
  <c r="L7913" i="3"/>
  <c r="P7913" i="3" s="1" a="1"/>
  <c r="P7913" i="3" s="1"/>
  <c r="L1931" i="3"/>
  <c r="L4066" i="3"/>
  <c r="L2275" i="3"/>
  <c r="L2297" i="3"/>
  <c r="L3694" i="3"/>
  <c r="L915" i="3"/>
  <c r="L3336" i="3"/>
  <c r="L3460" i="3"/>
  <c r="L2918" i="3"/>
  <c r="L1344" i="3"/>
  <c r="L2191" i="3"/>
  <c r="L4179" i="3"/>
  <c r="L1539" i="3"/>
  <c r="L3255" i="3"/>
  <c r="L395" i="3"/>
  <c r="L949" i="3"/>
  <c r="L3492" i="3"/>
  <c r="L1140" i="3"/>
  <c r="L1923" i="3"/>
  <c r="L3070" i="3"/>
  <c r="L912" i="3"/>
  <c r="L4782" i="3"/>
  <c r="L1943" i="3"/>
  <c r="L4365" i="3"/>
  <c r="L3973" i="3"/>
  <c r="L3282" i="3"/>
  <c r="L4103" i="3"/>
  <c r="L1013" i="3"/>
  <c r="L641" i="3"/>
  <c r="L8059" i="3"/>
  <c r="P8059" i="3" s="1" a="1"/>
  <c r="P8059" i="3" s="1"/>
  <c r="L3731" i="3"/>
  <c r="L841" i="3"/>
  <c r="L3940" i="3"/>
  <c r="L2017" i="3"/>
  <c r="L3321" i="3"/>
  <c r="L1592" i="3"/>
  <c r="L2382" i="3"/>
  <c r="L4506" i="3"/>
  <c r="L4325" i="3"/>
  <c r="L306" i="3"/>
  <c r="L4072" i="3"/>
  <c r="L1449" i="3"/>
  <c r="L4385" i="3"/>
  <c r="L3580" i="3"/>
  <c r="L2053" i="3"/>
  <c r="L1428" i="3"/>
  <c r="L4324" i="3"/>
  <c r="L2717" i="3"/>
  <c r="L4840" i="3"/>
  <c r="L446" i="3"/>
  <c r="L4394" i="3"/>
  <c r="L2734" i="3"/>
  <c r="L1161" i="3"/>
  <c r="L117" i="3"/>
  <c r="L2039" i="3"/>
  <c r="L1278" i="3"/>
  <c r="L1777" i="3"/>
  <c r="L2722" i="3"/>
  <c r="L4170" i="3"/>
  <c r="L3261" i="3"/>
  <c r="L4313" i="3"/>
  <c r="L4684" i="3"/>
  <c r="L2106" i="3"/>
  <c r="L2517" i="3"/>
  <c r="L2767" i="3"/>
  <c r="L3484" i="3"/>
  <c r="L2555" i="3"/>
  <c r="L3375" i="3"/>
  <c r="L3441" i="3"/>
  <c r="L4200" i="3"/>
  <c r="L4631" i="3"/>
  <c r="L4652" i="3"/>
  <c r="L3897" i="3"/>
  <c r="L3992" i="3"/>
  <c r="L2112" i="3"/>
  <c r="L142" i="3"/>
  <c r="L3180" i="3"/>
  <c r="L3525" i="3"/>
  <c r="L1198" i="3"/>
  <c r="L1407" i="3"/>
  <c r="L4376" i="3"/>
  <c r="L1609" i="3"/>
  <c r="L2841" i="3"/>
  <c r="L2611" i="3"/>
  <c r="L3555" i="3"/>
  <c r="L2084" i="3"/>
  <c r="L1563" i="3"/>
  <c r="L1412" i="3"/>
  <c r="L2260" i="3"/>
  <c r="L2536" i="3"/>
  <c r="L1858" i="3"/>
  <c r="L3766" i="3"/>
  <c r="L4105" i="3"/>
  <c r="L4814" i="3"/>
  <c r="L3633" i="3"/>
  <c r="L1420" i="3"/>
  <c r="L1247" i="3"/>
  <c r="L4247" i="3"/>
  <c r="L998" i="3"/>
  <c r="L2179" i="3"/>
  <c r="L4455" i="3"/>
  <c r="L4437" i="3"/>
  <c r="L4363" i="3"/>
  <c r="L261" i="3"/>
  <c r="L3645" i="3"/>
  <c r="L1326" i="3"/>
  <c r="L818" i="3"/>
  <c r="L2355" i="3"/>
  <c r="L3024" i="3"/>
  <c r="L3844" i="3"/>
  <c r="L478" i="3"/>
  <c r="L1800" i="3"/>
  <c r="L3576" i="3"/>
  <c r="L2295" i="3"/>
  <c r="L639" i="3"/>
  <c r="L3298" i="3"/>
  <c r="L372" i="3"/>
  <c r="L4369" i="3"/>
  <c r="L1217" i="3"/>
  <c r="L731" i="3"/>
  <c r="L8948" i="3"/>
  <c r="P8948" i="3" s="1" a="1"/>
  <c r="P8948" i="3" s="1"/>
  <c r="L4695" i="3"/>
  <c r="L2278" i="3"/>
  <c r="L1622" i="3"/>
  <c r="L3839" i="3"/>
  <c r="L85" i="3"/>
  <c r="L4569" i="3"/>
  <c r="L2432" i="3"/>
  <c r="L9259" i="3"/>
  <c r="P9259" i="3" s="1" a="1"/>
  <c r="P9259" i="3" s="1"/>
  <c r="L6428" i="3"/>
  <c r="L525" i="3"/>
  <c r="L1392" i="3"/>
  <c r="L733" i="3"/>
  <c r="L2374" i="3"/>
  <c r="L6824" i="3"/>
  <c r="L4754" i="3"/>
  <c r="L1512" i="3"/>
  <c r="L1377" i="3"/>
  <c r="L2672" i="3"/>
  <c r="L1385" i="3"/>
  <c r="L2364" i="3"/>
  <c r="L2377" i="3"/>
  <c r="L9057" i="3"/>
  <c r="P9057" i="3" s="1" a="1"/>
  <c r="P9057" i="3" s="1"/>
  <c r="L886" i="3"/>
  <c r="L2226" i="3"/>
  <c r="L2329" i="3"/>
  <c r="L2091" i="3"/>
  <c r="L1966" i="3"/>
  <c r="L4152" i="3"/>
  <c r="L4064" i="3"/>
  <c r="L681" i="3"/>
  <c r="L3826" i="3"/>
  <c r="L3542" i="3"/>
  <c r="L1738" i="3"/>
  <c r="L977" i="3"/>
  <c r="L663" i="3"/>
  <c r="L141" i="3"/>
  <c r="L2133" i="3"/>
  <c r="L2108" i="3"/>
  <c r="L4278" i="3"/>
  <c r="L9619" i="3"/>
  <c r="P9619" i="3" s="1" a="1"/>
  <c r="P9619" i="3" s="1"/>
  <c r="L2817" i="3"/>
  <c r="L3906" i="3"/>
  <c r="L173" i="3"/>
  <c r="L1062" i="3"/>
  <c r="L283" i="3"/>
  <c r="L4560" i="3"/>
  <c r="L4295" i="3"/>
  <c r="L1827" i="3"/>
  <c r="L1507" i="3"/>
  <c r="L2505" i="3"/>
  <c r="L3932" i="3"/>
  <c r="L2834" i="3"/>
  <c r="L4392" i="3"/>
  <c r="L9563" i="3"/>
  <c r="P9563" i="3" s="1" a="1"/>
  <c r="P9563" i="3" s="1"/>
  <c r="L3900" i="3"/>
  <c r="L2015" i="3"/>
  <c r="L1373" i="3"/>
  <c r="L2109" i="3"/>
  <c r="L3818" i="3"/>
  <c r="L2025" i="3"/>
  <c r="L3730" i="3"/>
  <c r="L396" i="3"/>
  <c r="L1691" i="3"/>
  <c r="L2243" i="3"/>
  <c r="L3477" i="3"/>
  <c r="L661" i="3"/>
  <c r="L3409" i="3"/>
  <c r="L3827" i="3"/>
  <c r="L59" i="3"/>
  <c r="L6729" i="3"/>
  <c r="L1300" i="3"/>
  <c r="L3795" i="3"/>
  <c r="L1099" i="3"/>
  <c r="L177" i="3"/>
  <c r="L3151" i="3"/>
  <c r="L8828" i="3"/>
  <c r="P8828" i="3" s="1" a="1"/>
  <c r="P8828" i="3" s="1"/>
  <c r="L2996" i="3"/>
  <c r="L3969" i="3"/>
  <c r="L891" i="3"/>
  <c r="L41" i="3"/>
  <c r="L4792" i="3"/>
  <c r="L2863" i="3"/>
  <c r="L3708" i="3"/>
  <c r="L1070" i="3"/>
  <c r="L931" i="3"/>
  <c r="L1666" i="3"/>
  <c r="L1566" i="3"/>
  <c r="L3483" i="3"/>
  <c r="L4644" i="3"/>
  <c r="L2691" i="3"/>
  <c r="L2621" i="3"/>
  <c r="L3700" i="3"/>
  <c r="L3480" i="3"/>
  <c r="L3649" i="3"/>
  <c r="L2456" i="3"/>
  <c r="L1937" i="3"/>
  <c r="L3097" i="3"/>
  <c r="L2959" i="3"/>
  <c r="L347" i="3"/>
  <c r="L342" i="3"/>
  <c r="L3611" i="3"/>
  <c r="L1356" i="3"/>
  <c r="L2149" i="3"/>
  <c r="L1853" i="3"/>
  <c r="L3185" i="3"/>
  <c r="L4387" i="3"/>
  <c r="L4106" i="3"/>
  <c r="L4404" i="3"/>
  <c r="L3586" i="3"/>
  <c r="L795" i="3"/>
  <c r="L1216" i="3"/>
  <c r="L3808" i="3"/>
  <c r="L1913" i="3"/>
  <c r="L1415" i="3"/>
  <c r="L3871" i="3"/>
  <c r="L4267" i="3"/>
  <c r="L1054" i="3"/>
  <c r="L1485" i="3"/>
  <c r="L2552" i="3"/>
  <c r="L2136" i="3"/>
  <c r="L3272" i="3"/>
  <c r="L2052" i="3"/>
  <c r="L3524" i="3"/>
  <c r="L519" i="3"/>
  <c r="L4370" i="3"/>
  <c r="L245" i="3"/>
  <c r="L198" i="3"/>
  <c r="L3780" i="3"/>
  <c r="L391" i="3"/>
  <c r="L9170" i="3"/>
  <c r="P9170" i="3" s="1" a="1"/>
  <c r="P9170" i="3" s="1"/>
  <c r="L4378" i="3"/>
  <c r="L455" i="3"/>
  <c r="L4415" i="3"/>
  <c r="L2173" i="3"/>
  <c r="L972" i="3"/>
  <c r="L516" i="3"/>
  <c r="L337" i="3"/>
  <c r="L4759" i="3"/>
  <c r="L4216" i="3"/>
  <c r="L3216" i="3"/>
  <c r="L1560" i="3"/>
  <c r="L995" i="3"/>
  <c r="L3559" i="3"/>
  <c r="L2696" i="3"/>
  <c r="L4524" i="3"/>
  <c r="L1840" i="3"/>
  <c r="L4484" i="3"/>
  <c r="L1640" i="3"/>
  <c r="L1375" i="3"/>
  <c r="L2945" i="3"/>
  <c r="L8635" i="3"/>
  <c r="P8635" i="3" s="1" a="1"/>
  <c r="P8635" i="3" s="1"/>
  <c r="L1176" i="3"/>
  <c r="L2741" i="3"/>
  <c r="L4670" i="3"/>
  <c r="L313" i="3"/>
  <c r="L108" i="3"/>
  <c r="L1151" i="3"/>
  <c r="L3233" i="3"/>
  <c r="L1450" i="3"/>
  <c r="L546" i="3"/>
  <c r="L2772" i="3"/>
  <c r="L4454" i="3"/>
  <c r="L1135" i="3"/>
  <c r="L3440" i="3"/>
  <c r="L1489" i="3"/>
  <c r="L670" i="3"/>
  <c r="L91" i="3"/>
  <c r="L4604" i="3"/>
  <c r="L2206" i="3"/>
  <c r="L608" i="3"/>
  <c r="L2485" i="3"/>
  <c r="L2475" i="3"/>
  <c r="L3851" i="3"/>
  <c r="L555" i="3"/>
  <c r="L645" i="3"/>
  <c r="L1623" i="3"/>
  <c r="L1372" i="3"/>
  <c r="L4192" i="3"/>
  <c r="L1730" i="3"/>
  <c r="L4843" i="3"/>
  <c r="L4676" i="3"/>
  <c r="L2544" i="3"/>
  <c r="L3452" i="3"/>
  <c r="L3622" i="3"/>
  <c r="L4559" i="3"/>
  <c r="L212" i="3"/>
  <c r="L1610" i="3"/>
  <c r="L1779" i="3"/>
  <c r="L507" i="3"/>
  <c r="L1734" i="3"/>
  <c r="L1334" i="3"/>
  <c r="L2208" i="3"/>
  <c r="L2907" i="3"/>
  <c r="L482" i="3"/>
  <c r="L6525" i="3"/>
  <c r="L3142" i="3"/>
  <c r="L2653" i="3"/>
  <c r="L1825" i="3"/>
  <c r="L7535" i="3"/>
  <c r="P7535" i="3" s="1" a="1"/>
  <c r="P7535" i="3" s="1"/>
  <c r="L547" i="3"/>
  <c r="L3175" i="3"/>
  <c r="L669" i="3"/>
  <c r="L3225" i="3"/>
  <c r="L1180" i="3"/>
  <c r="L1100" i="3"/>
  <c r="L4391" i="3"/>
  <c r="L4608" i="3"/>
  <c r="L1239" i="3"/>
  <c r="L2697" i="3"/>
  <c r="L1912" i="3"/>
  <c r="L782" i="3"/>
  <c r="L1459" i="3"/>
  <c r="L2062" i="3"/>
  <c r="L4587" i="3"/>
  <c r="L3290" i="3"/>
  <c r="L3383" i="3"/>
  <c r="L1058" i="3"/>
  <c r="L4584" i="3"/>
  <c r="L2793" i="3"/>
  <c r="L3996" i="3"/>
  <c r="L4647" i="3"/>
  <c r="L1567" i="3"/>
  <c r="L438" i="3"/>
  <c r="L8153" i="3"/>
  <c r="P8153" i="3" s="1" a="1"/>
  <c r="P8153" i="3" s="1"/>
  <c r="L2111" i="3"/>
  <c r="L1256" i="3"/>
  <c r="L1509" i="3"/>
  <c r="L759" i="3"/>
  <c r="L3152" i="3"/>
  <c r="L2412" i="3"/>
  <c r="L435" i="3"/>
  <c r="L4802" i="3"/>
  <c r="L1462" i="3"/>
  <c r="L3577" i="3"/>
  <c r="L4776" i="3"/>
  <c r="L439" i="3"/>
  <c r="L817" i="3"/>
  <c r="L4844" i="3"/>
  <c r="L2919" i="3"/>
  <c r="L2460" i="3"/>
  <c r="L272" i="3"/>
  <c r="L4009" i="3"/>
  <c r="L3876" i="3"/>
  <c r="L3953" i="3"/>
  <c r="L1251" i="3"/>
  <c r="L3535" i="3"/>
  <c r="L1426" i="3"/>
  <c r="L217" i="3"/>
  <c r="L3153" i="3"/>
  <c r="L1751" i="3"/>
  <c r="L8476" i="3"/>
  <c r="P8476" i="3" s="1" a="1"/>
  <c r="P8476" i="3" s="1"/>
  <c r="L2538" i="3"/>
  <c r="L1920" i="3"/>
  <c r="L4176" i="3"/>
  <c r="L2291" i="3"/>
  <c r="L4311" i="3"/>
  <c r="L4553" i="3"/>
  <c r="L3986" i="3"/>
  <c r="L2459" i="3"/>
  <c r="L4148" i="3"/>
  <c r="L2518" i="3"/>
  <c r="L9133" i="3"/>
  <c r="P9133" i="3" s="1" a="1"/>
  <c r="P9133" i="3" s="1"/>
  <c r="L4570" i="3"/>
  <c r="L1389" i="3"/>
  <c r="L1681" i="3"/>
  <c r="L777" i="3"/>
  <c r="L4101" i="3"/>
  <c r="L4627" i="3"/>
  <c r="L1902" i="3"/>
  <c r="L3517" i="3"/>
  <c r="L1646" i="3"/>
  <c r="L1146" i="3"/>
  <c r="L3773" i="3"/>
  <c r="L2104" i="3"/>
  <c r="L3059" i="3"/>
  <c r="L2745" i="3"/>
  <c r="L3389" i="3"/>
  <c r="L3013" i="3"/>
  <c r="L2730" i="3"/>
  <c r="L2618" i="3"/>
  <c r="L4163" i="3"/>
  <c r="L4238" i="3"/>
  <c r="L3398" i="3"/>
  <c r="L3378" i="3"/>
  <c r="L2092" i="3"/>
  <c r="L847" i="3"/>
  <c r="L2077" i="3"/>
  <c r="L4539" i="3"/>
  <c r="L2750" i="3"/>
  <c r="L4169" i="3"/>
  <c r="L3648" i="3"/>
  <c r="L2686" i="3"/>
  <c r="L4405" i="3"/>
  <c r="L3747" i="3"/>
  <c r="L3009" i="3"/>
  <c r="L2622" i="3"/>
  <c r="L3587" i="3"/>
  <c r="L4195" i="3"/>
  <c r="L2690" i="3"/>
  <c r="L3286" i="3"/>
  <c r="L4748" i="3"/>
  <c r="L2294" i="3"/>
  <c r="L1516" i="3"/>
  <c r="L1248" i="3"/>
  <c r="L1723" i="3"/>
  <c r="L3972" i="3"/>
  <c r="L2214" i="3"/>
  <c r="L3254" i="3"/>
  <c r="L1676" i="3"/>
  <c r="L706" i="3"/>
  <c r="L343" i="3"/>
  <c r="L1474" i="3"/>
  <c r="L4141" i="3"/>
  <c r="L7013" i="3"/>
  <c r="L104" i="3"/>
  <c r="L352" i="3"/>
  <c r="L1511" i="3"/>
  <c r="L3181" i="3"/>
  <c r="L4017" i="3"/>
  <c r="L3877" i="3"/>
  <c r="L2472" i="3"/>
  <c r="L3049" i="3"/>
  <c r="L3937" i="3"/>
  <c r="L4832" i="3"/>
  <c r="L4600" i="3"/>
  <c r="L3518" i="3"/>
  <c r="L3093" i="3"/>
  <c r="L2596" i="3"/>
  <c r="L4734" i="3"/>
  <c r="L2198" i="3"/>
  <c r="L4359" i="3"/>
  <c r="L1882" i="3"/>
  <c r="L630" i="3"/>
  <c r="L1160" i="3"/>
  <c r="L2989" i="3"/>
  <c r="L300" i="3"/>
  <c r="L1317" i="3"/>
  <c r="L997" i="3"/>
  <c r="L880" i="3"/>
  <c r="L3883" i="3"/>
  <c r="L2424" i="3"/>
  <c r="L1921" i="3"/>
  <c r="L432" i="3"/>
  <c r="L4679" i="3"/>
  <c r="L25" i="3"/>
  <c r="L2500" i="3"/>
  <c r="L4147" i="3"/>
  <c r="L2751" i="3"/>
  <c r="L2040" i="3"/>
  <c r="L359" i="3"/>
  <c r="L2231" i="3"/>
  <c r="L1974" i="3"/>
  <c r="L2916" i="3"/>
  <c r="L2624" i="3"/>
  <c r="L1867" i="3"/>
  <c r="L737" i="3"/>
  <c r="L1637" i="3"/>
  <c r="L3373" i="3"/>
  <c r="L2188" i="3"/>
  <c r="L2211" i="3"/>
  <c r="L4680" i="3"/>
  <c r="L1457" i="3"/>
  <c r="L756" i="3"/>
  <c r="L312" i="3"/>
  <c r="L2847" i="3"/>
  <c r="L2762" i="3"/>
  <c r="L4625" i="3"/>
  <c r="L2769" i="3"/>
  <c r="L4687" i="3"/>
  <c r="L1838" i="3"/>
  <c r="L1932" i="3"/>
  <c r="L3609" i="3"/>
  <c r="L2824" i="3"/>
  <c r="L228" i="3"/>
  <c r="L2889" i="3"/>
  <c r="L550" i="3"/>
  <c r="L4136" i="3"/>
  <c r="L686" i="3"/>
  <c r="L543" i="3"/>
  <c r="L4183" i="3"/>
  <c r="L1998" i="3"/>
  <c r="L4537" i="3"/>
  <c r="L1110" i="3"/>
  <c r="L1951" i="3"/>
  <c r="L3753" i="3"/>
  <c r="L544" i="3"/>
  <c r="L6101" i="3"/>
  <c r="L3765" i="3"/>
  <c r="L1295" i="3"/>
  <c r="L3003" i="3"/>
  <c r="L4071" i="3"/>
  <c r="L122" i="3"/>
  <c r="L2706" i="3"/>
  <c r="L111" i="3"/>
  <c r="L8778" i="3"/>
  <c r="P8778" i="3" s="1" a="1"/>
  <c r="P8778" i="3" s="1"/>
  <c r="L2733" i="3"/>
  <c r="L2334" i="3"/>
  <c r="L348" i="3"/>
  <c r="L2599" i="3"/>
  <c r="L1598" i="3"/>
  <c r="L2380" i="3"/>
  <c r="L3277" i="3"/>
  <c r="L2766" i="3"/>
  <c r="L701" i="3"/>
  <c r="L3898" i="3"/>
  <c r="L781" i="3"/>
  <c r="L4039" i="3"/>
  <c r="L965" i="3"/>
  <c r="L1172" i="3"/>
  <c r="L2427" i="3"/>
  <c r="L4021" i="3"/>
  <c r="L3993" i="3"/>
  <c r="L802" i="3"/>
  <c r="L750" i="3"/>
  <c r="L1762" i="3"/>
  <c r="L68" i="3"/>
  <c r="L1167" i="3"/>
  <c r="L621" i="3"/>
  <c r="L903" i="3"/>
  <c r="L266" i="3"/>
  <c r="L758" i="3"/>
  <c r="L2703" i="3"/>
  <c r="L3257" i="3"/>
  <c r="L3528" i="3"/>
  <c r="L2352" i="3"/>
  <c r="L986" i="3"/>
  <c r="L1179" i="3"/>
  <c r="L3044" i="3"/>
  <c r="L1348" i="3"/>
  <c r="L4706" i="3"/>
  <c r="L2305" i="3"/>
  <c r="L239" i="3"/>
  <c r="L3810" i="3"/>
  <c r="L4819" i="3"/>
  <c r="L452" i="3"/>
  <c r="L2114" i="3"/>
  <c r="L4743" i="3"/>
  <c r="L2463" i="3"/>
  <c r="L4345" i="3"/>
  <c r="L930" i="3"/>
  <c r="L2902" i="3"/>
  <c r="L2055" i="3"/>
  <c r="L7154" i="3"/>
  <c r="P7154" i="3" s="1" a="1"/>
  <c r="P7154" i="3" s="1"/>
  <c r="L1064" i="3"/>
  <c r="L2579" i="3"/>
  <c r="L2081" i="3"/>
  <c r="L2187" i="3"/>
  <c r="L654" i="3"/>
  <c r="L3948" i="3"/>
  <c r="L371" i="3"/>
  <c r="L1714" i="3"/>
  <c r="L2658" i="3"/>
  <c r="L2789" i="3"/>
  <c r="L2228" i="3"/>
  <c r="L3404" i="3"/>
  <c r="L3235" i="3"/>
  <c r="L2859" i="3"/>
  <c r="L419" i="3"/>
  <c r="L3817" i="3"/>
  <c r="L4707" i="3"/>
  <c r="L4436" i="3"/>
  <c r="L4310" i="3"/>
  <c r="L3499" i="3"/>
  <c r="L3880" i="3"/>
  <c r="L4279" i="3"/>
  <c r="L1614" i="3"/>
  <c r="L1332" i="3"/>
  <c r="L1288" i="3"/>
  <c r="L2917" i="3"/>
  <c r="L4384" i="3"/>
  <c r="L1742" i="3"/>
  <c r="L4414" i="3"/>
  <c r="L116" i="3"/>
  <c r="L3121" i="3"/>
  <c r="L2010" i="3"/>
  <c r="L4323" i="3"/>
  <c r="L4314" i="3"/>
  <c r="L3767" i="3"/>
  <c r="L963" i="3"/>
  <c r="L1625" i="3"/>
  <c r="L4418" i="3"/>
  <c r="L2936" i="3"/>
  <c r="L2468" i="3"/>
  <c r="L3326" i="3"/>
  <c r="L754" i="3"/>
  <c r="L2444" i="3"/>
  <c r="L1113" i="3"/>
  <c r="L4438" i="3"/>
  <c r="L3682" i="3"/>
  <c r="L3301" i="3"/>
  <c r="L785" i="3"/>
  <c r="L3619" i="3"/>
  <c r="L1537" i="3"/>
  <c r="L3533" i="3"/>
  <c r="L900" i="3"/>
  <c r="L714" i="3"/>
  <c r="L3960" i="3"/>
  <c r="L4508" i="3"/>
  <c r="L4127" i="3"/>
  <c r="L3320" i="3"/>
  <c r="L4688" i="3"/>
  <c r="L2631" i="3"/>
  <c r="L2885" i="3"/>
  <c r="L3493" i="3"/>
  <c r="L674" i="3"/>
  <c r="L4098" i="3"/>
  <c r="L994" i="3"/>
  <c r="L1680" i="3"/>
  <c r="L3944" i="3"/>
  <c r="L3489" i="3"/>
  <c r="L4306" i="3"/>
  <c r="L4380" i="3"/>
  <c r="L6294" i="3"/>
  <c r="L1132" i="3"/>
  <c r="L298" i="3"/>
  <c r="L4697" i="3"/>
  <c r="L1296" i="3"/>
  <c r="L3370" i="3"/>
  <c r="L3445" i="3"/>
  <c r="L655" i="3"/>
  <c r="L887" i="3"/>
  <c r="L2020" i="3"/>
  <c r="L3281" i="3"/>
  <c r="L3761" i="3"/>
  <c r="L964" i="3"/>
  <c r="L2796" i="3"/>
  <c r="L448" i="3"/>
  <c r="L3048" i="3"/>
  <c r="L3376" i="3"/>
  <c r="L8604" i="3"/>
  <c r="P8604" i="3" s="1" a="1"/>
  <c r="P8604" i="3" s="1"/>
  <c r="L2268" i="3"/>
  <c r="L3435" i="3"/>
  <c r="L394" i="3"/>
  <c r="L4518" i="3"/>
  <c r="L2725" i="3"/>
  <c r="L4781" i="3"/>
  <c r="L2205" i="3"/>
  <c r="L3196" i="3"/>
  <c r="L1781" i="3"/>
  <c r="L226" i="3"/>
  <c r="L4194" i="3"/>
  <c r="L3760" i="3"/>
  <c r="L3388" i="3"/>
  <c r="L264" i="3"/>
  <c r="L1080" i="3"/>
  <c r="L4119" i="3"/>
  <c r="L318" i="3"/>
  <c r="L4398" i="3"/>
  <c r="L2867" i="3"/>
  <c r="L2407" i="3"/>
  <c r="L531" i="3"/>
  <c r="L579" i="3"/>
  <c r="L1726" i="3"/>
  <c r="L4807" i="3"/>
  <c r="L3913" i="3"/>
  <c r="L2235" i="3"/>
  <c r="L1543" i="3"/>
  <c r="L4497" i="3"/>
  <c r="L4184" i="3"/>
  <c r="L796" i="3"/>
  <c r="L7633" i="3"/>
  <c r="P7633" i="3" s="1" a="1"/>
  <c r="P7633" i="3" s="1"/>
  <c r="L4634" i="3"/>
  <c r="L1782" i="3"/>
  <c r="L2805" i="3"/>
  <c r="L809" i="3"/>
  <c r="L4505" i="3"/>
  <c r="L2381" i="3"/>
  <c r="L705" i="3"/>
  <c r="L3279" i="3"/>
  <c r="L2897" i="3"/>
  <c r="L363" i="3"/>
  <c r="L4761" i="3"/>
  <c r="L725" i="3"/>
  <c r="L2962" i="3"/>
  <c r="L3500" i="3"/>
  <c r="L3283" i="3"/>
  <c r="L1127" i="3"/>
  <c r="L3377" i="3"/>
  <c r="L4336" i="3"/>
  <c r="L1955" i="3"/>
  <c r="L2168" i="3"/>
  <c r="L2341" i="3"/>
  <c r="L1237" i="3"/>
  <c r="L3476" i="3"/>
  <c r="L722" i="3"/>
  <c r="L3868" i="3"/>
  <c r="L3971" i="3"/>
  <c r="L4207" i="3"/>
  <c r="L1431" i="3"/>
  <c r="L1611" i="3"/>
  <c r="L3697" i="3"/>
  <c r="L667" i="3"/>
  <c r="L3981" i="3"/>
  <c r="L4297" i="3"/>
  <c r="L481" i="3"/>
  <c r="L464" i="3"/>
  <c r="L2771" i="3"/>
  <c r="L727" i="3"/>
  <c r="L26" i="3"/>
  <c r="L814" i="3"/>
  <c r="L1257" i="3"/>
  <c r="L1231" i="3"/>
  <c r="L4693" i="3"/>
  <c r="L874" i="3"/>
  <c r="L4490" i="3"/>
  <c r="L61" i="3"/>
  <c r="L1012" i="3"/>
  <c r="L2344" i="3"/>
  <c r="L1391" i="3"/>
  <c r="L3240" i="3"/>
  <c r="L1379" i="3"/>
  <c r="L3397" i="3"/>
  <c r="L3296" i="3"/>
  <c r="L21" i="3"/>
  <c r="L1651" i="3"/>
  <c r="L901" i="3"/>
  <c r="L1235" i="3"/>
  <c r="L2385" i="3"/>
  <c r="L1710" i="3"/>
  <c r="L451" i="3"/>
  <c r="L3204" i="3"/>
  <c r="L356" i="3"/>
  <c r="L702" i="3"/>
  <c r="L2508" i="3"/>
  <c r="L508" i="3"/>
  <c r="L4674" i="3"/>
  <c r="L3036" i="3"/>
  <c r="L4177" i="3"/>
  <c r="L4215" i="3"/>
  <c r="L7428" i="3"/>
  <c r="P7428" i="3" s="1" a="1"/>
  <c r="P7428" i="3" s="1"/>
  <c r="L8131" i="3"/>
  <c r="P8131" i="3" s="1" a="1"/>
  <c r="P8131" i="3" s="1"/>
  <c r="L600" i="3"/>
  <c r="L4059" i="3"/>
  <c r="L3615" i="3"/>
  <c r="L2325" i="3"/>
  <c r="L3141" i="3"/>
  <c r="L305" i="3"/>
  <c r="L5815" i="3"/>
  <c r="L2548" i="3"/>
  <c r="L9531" i="3"/>
  <c r="P9531" i="3" s="1" a="1"/>
  <c r="P9531" i="3" s="1"/>
  <c r="L336" i="3"/>
  <c r="L922" i="3"/>
  <c r="L3430" i="3"/>
  <c r="L2060" i="3"/>
  <c r="L539" i="3"/>
  <c r="L2270" i="3"/>
  <c r="L3678" i="3"/>
  <c r="L8832" i="3"/>
  <c r="P8832" i="3" s="1" a="1"/>
  <c r="P8832" i="3" s="1"/>
  <c r="L9423" i="3"/>
  <c r="P9423" i="3" s="1" a="1"/>
  <c r="P9423" i="3" s="1"/>
  <c r="L1270" i="3"/>
  <c r="L2264" i="3"/>
  <c r="L1561" i="3"/>
  <c r="L236" i="3"/>
  <c r="L234" i="3"/>
  <c r="L2738" i="3"/>
  <c r="L9218" i="3"/>
  <c r="P9218" i="3" s="1" a="1"/>
  <c r="P9218" i="3" s="1"/>
  <c r="L6308" i="3"/>
  <c r="L2425" i="3"/>
  <c r="L1486" i="3"/>
  <c r="L2843" i="3"/>
  <c r="L4434" i="3"/>
  <c r="L3443" i="3"/>
  <c r="L3332" i="3"/>
  <c r="L2557" i="3"/>
  <c r="L7629" i="3"/>
  <c r="P7629" i="3" s="1" a="1"/>
  <c r="P7629" i="3" s="1"/>
  <c r="L2671" i="3"/>
  <c r="L2250" i="3"/>
  <c r="L2684" i="3"/>
  <c r="L79" i="3"/>
  <c r="L175" i="3"/>
  <c r="L4737" i="3"/>
  <c r="L2361" i="3"/>
  <c r="L9608" i="3"/>
  <c r="P9608" i="3" s="1" a="1"/>
  <c r="P9608" i="3" s="1"/>
  <c r="L9245" i="3"/>
  <c r="P9245" i="3" s="1" a="1"/>
  <c r="P9245" i="3" s="1"/>
  <c r="L3783" i="3"/>
  <c r="L1280" i="3"/>
  <c r="L1188" i="3"/>
  <c r="L625" i="3"/>
  <c r="L1388" i="3"/>
  <c r="L805" i="3"/>
  <c r="L585" i="3"/>
  <c r="L5302" i="3"/>
  <c r="L4822" i="3"/>
  <c r="L462" i="3"/>
  <c r="L1672" i="3"/>
  <c r="L1366" i="3"/>
  <c r="L2304" i="3"/>
  <c r="L3324" i="3"/>
  <c r="L3691" i="3"/>
  <c r="L4409" i="3"/>
  <c r="L1883" i="3"/>
  <c r="L2749" i="3"/>
  <c r="L1049" i="3"/>
  <c r="L130" i="3"/>
  <c r="L4185" i="3"/>
  <c r="L3015" i="3"/>
  <c r="L2610" i="3"/>
  <c r="L4068" i="3"/>
  <c r="L1351" i="3"/>
  <c r="L904" i="3"/>
  <c r="L3726" i="3"/>
  <c r="L223" i="3"/>
  <c r="L3800" i="3"/>
  <c r="L3215" i="3"/>
  <c r="L724" i="3"/>
  <c r="L477" i="3"/>
  <c r="L486" i="3"/>
  <c r="L4327" i="3"/>
  <c r="L304" i="3"/>
  <c r="L1765" i="3"/>
  <c r="L520" i="3"/>
  <c r="L37" i="3"/>
  <c r="L2971" i="3"/>
  <c r="L524" i="3"/>
  <c r="L3892" i="3"/>
  <c r="L1092" i="3"/>
  <c r="L3057" i="3"/>
  <c r="L2218" i="3"/>
  <c r="L2021" i="3"/>
  <c r="L3380" i="3"/>
  <c r="L1524" i="3"/>
  <c r="L3331" i="3"/>
  <c r="L952" i="3"/>
  <c r="L1481" i="3"/>
  <c r="L2640" i="3"/>
  <c r="L3639" i="3"/>
  <c r="L3487" i="3"/>
  <c r="L2646" i="3"/>
  <c r="L2731" i="3"/>
  <c r="L2082" i="3"/>
  <c r="L3635" i="3"/>
  <c r="L3567" i="3"/>
  <c r="L6413" i="3"/>
  <c r="L3982" i="3"/>
  <c r="L3690" i="3"/>
  <c r="L843" i="3"/>
  <c r="L2396" i="3"/>
  <c r="L229" i="3"/>
  <c r="L3522" i="3"/>
  <c r="L281" i="3"/>
  <c r="L1165" i="3"/>
  <c r="L4151" i="3"/>
  <c r="L1364" i="3"/>
  <c r="L2099" i="3"/>
  <c r="L2990" i="3"/>
  <c r="L4681" i="3"/>
  <c r="L808" i="3"/>
  <c r="L2516" i="3"/>
  <c r="L1027" i="3"/>
  <c r="L2058" i="3"/>
  <c r="L3603" i="3"/>
  <c r="L879" i="3"/>
  <c r="L1959" i="3"/>
  <c r="L4424" i="3"/>
  <c r="L310" i="3"/>
  <c r="L526" i="3"/>
  <c r="L458" i="3"/>
  <c r="L2185" i="3"/>
  <c r="L3923" i="3"/>
  <c r="L1297" i="3"/>
  <c r="L779" i="3"/>
  <c r="L2078" i="3"/>
  <c r="L180" i="3"/>
  <c r="L4420" i="3"/>
  <c r="L2349" i="3"/>
  <c r="L4717" i="3"/>
  <c r="L1871" i="3"/>
  <c r="L4165" i="3"/>
  <c r="L3701" i="3"/>
  <c r="L4732" i="3"/>
  <c r="L3831" i="3"/>
  <c r="L2514" i="3"/>
  <c r="L2728" i="3"/>
  <c r="L4671" i="3"/>
  <c r="L2836" i="3"/>
  <c r="L3149" i="3"/>
  <c r="L4796" i="3"/>
  <c r="L1964" i="3"/>
  <c r="L4572" i="3"/>
  <c r="L3259" i="3"/>
  <c r="L1068" i="3"/>
  <c r="L968" i="3"/>
  <c r="L1209" i="3"/>
  <c r="L3238" i="3"/>
  <c r="L631" i="3"/>
  <c r="L1410" i="3"/>
  <c r="L86" i="3"/>
  <c r="L3860" i="3"/>
  <c r="L4836" i="3"/>
  <c r="L1438" i="3"/>
  <c r="L651" i="3"/>
  <c r="L4618" i="3"/>
  <c r="L2142" i="3"/>
  <c r="L1184" i="3"/>
  <c r="L578" i="3"/>
  <c r="L885" i="3"/>
  <c r="L4226" i="3"/>
  <c r="L4020" i="3"/>
  <c r="L2075" i="3"/>
  <c r="L3749" i="3"/>
  <c r="L242" i="3"/>
  <c r="L4730" i="3"/>
  <c r="L3496" i="3"/>
  <c r="L973" i="3"/>
  <c r="L9407" i="3"/>
  <c r="P9407" i="3" s="1" a="1"/>
  <c r="P9407" i="3" s="1"/>
  <c r="L8123" i="3"/>
  <c r="P8123" i="3" s="1" a="1"/>
  <c r="P8123" i="3" s="1"/>
  <c r="L2276" i="3"/>
  <c r="L1709" i="3"/>
  <c r="L1993" i="3"/>
  <c r="L3451" i="3"/>
  <c r="L4321" i="3"/>
  <c r="L4528" i="3"/>
  <c r="L1995" i="3"/>
  <c r="L2069" i="3"/>
  <c r="L2979" i="3"/>
  <c r="L768" i="3"/>
  <c r="L2480" i="3"/>
  <c r="L1992" i="3"/>
  <c r="L551" i="3"/>
  <c r="L2923" i="3"/>
  <c r="L7083" i="3"/>
  <c r="P7083" i="3" s="1" a="1"/>
  <c r="P7083" i="3" s="1"/>
  <c r="L3106" i="3"/>
  <c r="L4531" i="3"/>
  <c r="L374" i="3"/>
  <c r="L3781" i="3"/>
  <c r="L220" i="3"/>
  <c r="L6823" i="3"/>
  <c r="L3665" i="3"/>
  <c r="L1106" i="3"/>
  <c r="L1177" i="3"/>
  <c r="L1662" i="3"/>
  <c r="L4824" i="3"/>
  <c r="L2876" i="3"/>
  <c r="L4812" i="3"/>
  <c r="L2464" i="3"/>
  <c r="L9662" i="3"/>
  <c r="P9662" i="3" s="1" a="1"/>
  <c r="P9662" i="3" s="1"/>
  <c r="L1729" i="3"/>
  <c r="L3479" i="3"/>
  <c r="L4576" i="3"/>
  <c r="L8909" i="3"/>
  <c r="P8909" i="3" s="1" a="1"/>
  <c r="P8909" i="3" s="1"/>
  <c r="L1823" i="3"/>
  <c r="L662" i="3"/>
  <c r="L1232" i="3"/>
  <c r="L66" i="3"/>
  <c r="L4725" i="3"/>
  <c r="L1206" i="3"/>
  <c r="L2785" i="3"/>
  <c r="L958" i="3"/>
  <c r="L4478" i="3"/>
  <c r="L7844" i="3"/>
  <c r="P7844" i="3" s="1" a="1"/>
  <c r="P7844" i="3" s="1"/>
  <c r="L1298" i="3"/>
  <c r="L2670" i="3"/>
  <c r="L2973" i="3"/>
  <c r="L1975" i="3"/>
  <c r="L3200" i="3"/>
  <c r="L2072" i="3"/>
  <c r="L1767" i="3"/>
  <c r="L3985" i="3"/>
  <c r="L2225" i="3"/>
  <c r="L2229" i="3"/>
  <c r="L3384" i="3"/>
  <c r="L3942" i="3"/>
  <c r="L4069" i="3"/>
  <c r="L3663" i="3"/>
  <c r="L3881" i="3"/>
  <c r="L4677" i="3"/>
  <c r="L1115" i="3"/>
  <c r="L2462" i="3"/>
  <c r="L680" i="3"/>
  <c r="L152" i="3"/>
  <c r="L2353" i="3"/>
  <c r="L954" i="3"/>
  <c r="L1972" i="3"/>
  <c r="L4360" i="3"/>
  <c r="L3419" i="3"/>
  <c r="L4125" i="3"/>
  <c r="L2441" i="3"/>
  <c r="L1264" i="3"/>
  <c r="L2977" i="3"/>
  <c r="L4805" i="3"/>
  <c r="L1906" i="3"/>
  <c r="L4065" i="3"/>
  <c r="L4672" i="3"/>
  <c r="L1429" i="3"/>
  <c r="L4744" i="3"/>
  <c r="L888" i="3"/>
  <c r="L4425" i="3"/>
  <c r="L4622" i="3"/>
  <c r="L4062" i="3"/>
  <c r="L3111" i="3"/>
  <c r="L8100" i="3"/>
  <c r="P8100" i="3" s="1" a="1"/>
  <c r="P8100" i="3" s="1"/>
  <c r="L1950" i="3"/>
  <c r="L597" i="3"/>
  <c r="L1262" i="3"/>
  <c r="L1686" i="3"/>
  <c r="L6674" i="3"/>
  <c r="L4686" i="3"/>
  <c r="L1311" i="3"/>
  <c r="L3548" i="3"/>
  <c r="L4502" i="3"/>
  <c r="L2178" i="3"/>
  <c r="L2776" i="3"/>
  <c r="L1967" i="3"/>
  <c r="L3758" i="3"/>
  <c r="L1806" i="3"/>
  <c r="L3021" i="3"/>
  <c r="L3217" i="3"/>
  <c r="L4036" i="3"/>
  <c r="L908" i="3"/>
  <c r="L3552" i="3"/>
  <c r="L4193" i="3"/>
  <c r="L2193" i="3"/>
  <c r="L906" i="3"/>
  <c r="L1008" i="3"/>
  <c r="L3791" i="3"/>
  <c r="L1845" i="3"/>
  <c r="L4715" i="3"/>
  <c r="L1548" i="3"/>
  <c r="L664" i="3"/>
  <c r="L2540" i="3"/>
  <c r="L2600" i="3"/>
  <c r="L323" i="3"/>
  <c r="L3133" i="3"/>
  <c r="L4841" i="3"/>
  <c r="L939" i="3"/>
  <c r="L1936" i="3"/>
  <c r="L2434" i="3"/>
  <c r="L1120" i="3"/>
  <c r="L2832" i="3"/>
  <c r="L3078" i="3"/>
  <c r="L1793" i="3"/>
  <c r="L1531" i="3"/>
  <c r="L171" i="3"/>
  <c r="L3314" i="3"/>
  <c r="L2300" i="3"/>
  <c r="L3507" i="3"/>
  <c r="L3696" i="3"/>
  <c r="L4364" i="3"/>
  <c r="L4417" i="3"/>
  <c r="L1381" i="3"/>
  <c r="L2993" i="3"/>
  <c r="L2982" i="3"/>
  <c r="L967" i="3"/>
  <c r="L3294" i="3"/>
  <c r="L3585" i="3"/>
  <c r="L3313" i="3"/>
  <c r="L222" i="3"/>
  <c r="L3681" i="3"/>
  <c r="L4798" i="3"/>
  <c r="L4589" i="3"/>
  <c r="L4347" i="3"/>
  <c r="L828" i="3"/>
  <c r="L921" i="3"/>
  <c r="L4292" i="3"/>
  <c r="L3034" i="3"/>
  <c r="L2088" i="3"/>
  <c r="L4483" i="3"/>
  <c r="L1383" i="3"/>
  <c r="L3317" i="3"/>
  <c r="L1048" i="3"/>
  <c r="L2928" i="3"/>
  <c r="L2737" i="3"/>
  <c r="L1629" i="3"/>
  <c r="L1338" i="3"/>
  <c r="L848" i="3"/>
  <c r="L476" i="3"/>
  <c r="L4482" i="3"/>
  <c r="L839" i="3"/>
  <c r="L2310" i="3"/>
  <c r="L6002" i="3"/>
  <c r="L2200" i="3"/>
  <c r="L2798" i="3"/>
  <c r="L2572" i="3"/>
  <c r="L2942" i="3"/>
  <c r="L2827" i="3"/>
  <c r="L99" i="3"/>
  <c r="L7920" i="3"/>
  <c r="P7920" i="3" s="1" a="1"/>
  <c r="P7920" i="3" s="1"/>
  <c r="L6835" i="3"/>
  <c r="L2277" i="3"/>
  <c r="L1968" i="3"/>
  <c r="L1842" i="3"/>
  <c r="L2953" i="3"/>
  <c r="L1957" i="3"/>
  <c r="L3797" i="3"/>
  <c r="L2140" i="3"/>
  <c r="L2027" i="3"/>
  <c r="L9233" i="3"/>
  <c r="P9233" i="3" s="1" a="1"/>
  <c r="P9233" i="3" s="1"/>
  <c r="L2100" i="3"/>
  <c r="L742" i="3"/>
  <c r="L1749" i="3"/>
  <c r="L1047" i="3"/>
  <c r="L2763" i="3"/>
  <c r="L3214" i="3"/>
  <c r="L9522" i="3"/>
  <c r="P9522" i="3" s="1" a="1"/>
  <c r="P9522" i="3" s="1"/>
  <c r="L8847" i="3"/>
  <c r="P8847" i="3" s="1" a="1"/>
  <c r="P8847" i="3" s="1"/>
  <c r="L2608" i="3"/>
  <c r="L1506" i="3"/>
  <c r="L2868" i="3"/>
  <c r="L4302" i="3"/>
  <c r="L3303" i="3"/>
  <c r="L1599" i="3"/>
  <c r="L7264" i="3"/>
  <c r="P7264" i="3" s="1" a="1"/>
  <c r="P7264" i="3" s="1"/>
  <c r="L4557" i="3"/>
  <c r="L35" i="3"/>
  <c r="L2663" i="3"/>
  <c r="L2248" i="3"/>
  <c r="L2808" i="3"/>
  <c r="L4208" i="3"/>
  <c r="L2870" i="3"/>
  <c r="L4504" i="3"/>
  <c r="L646" i="3"/>
  <c r="L811" i="3"/>
  <c r="L414" i="3"/>
  <c r="L4509" i="3"/>
  <c r="L1501" i="3"/>
  <c r="L2860" i="3"/>
  <c r="L3752" i="3"/>
  <c r="L181" i="3"/>
  <c r="L868" i="3"/>
  <c r="L3962" i="3"/>
  <c r="L1205" i="3"/>
  <c r="L2418" i="3"/>
  <c r="L2801" i="3"/>
  <c r="L4791" i="3"/>
  <c r="L4045" i="3"/>
  <c r="L200" i="3"/>
  <c r="L437" i="3"/>
  <c r="L606" i="3"/>
  <c r="L2680" i="3"/>
  <c r="L1240" i="3"/>
  <c r="L127" i="3"/>
  <c r="L3447" i="3"/>
  <c r="L1226" i="3"/>
  <c r="L1805" i="3"/>
  <c r="L3977" i="3"/>
  <c r="L3651" i="3"/>
  <c r="L2874" i="3"/>
  <c r="L2367" i="3"/>
  <c r="L2883" i="3"/>
  <c r="L20" i="3"/>
  <c r="L4441" i="3"/>
  <c r="L3208" i="3"/>
  <c r="L1945" i="3"/>
  <c r="L3449" i="3"/>
  <c r="L2559" i="3"/>
  <c r="L4138" i="3"/>
  <c r="L2976" i="3"/>
  <c r="L3088" i="3"/>
  <c r="L3620" i="3"/>
  <c r="L3437" i="3"/>
  <c r="L6695" i="3"/>
  <c r="L1306" i="3"/>
  <c r="L1687" i="3"/>
  <c r="L4764" i="3"/>
  <c r="L3439" i="3"/>
  <c r="L535" i="3"/>
  <c r="L3319" i="3"/>
  <c r="L2467" i="3"/>
  <c r="L4171" i="3"/>
  <c r="L1105" i="3"/>
  <c r="L2085" i="3"/>
  <c r="L4654" i="3"/>
  <c r="L4501" i="3"/>
  <c r="L1960" i="3"/>
  <c r="L3299" i="3"/>
  <c r="L2550" i="3"/>
  <c r="L4772" i="3"/>
  <c r="L2267" i="3"/>
  <c r="L4442" i="3"/>
  <c r="L1981" i="3"/>
  <c r="L1337" i="3"/>
  <c r="L1272" i="3"/>
  <c r="L303" i="3"/>
  <c r="L1809" i="3"/>
  <c r="L2398" i="3"/>
  <c r="L467" i="3"/>
  <c r="L2124" i="3"/>
  <c r="L1743" i="3"/>
  <c r="L1021" i="3"/>
  <c r="L1559" i="3"/>
  <c r="L3307" i="3"/>
  <c r="L1896" i="3"/>
  <c r="L2855" i="3"/>
  <c r="L4578" i="3"/>
  <c r="L3893" i="3"/>
  <c r="L204" i="3"/>
  <c r="L2549" i="3"/>
  <c r="L1215" i="3"/>
  <c r="L4135" i="3"/>
  <c r="L4368" i="3"/>
  <c r="L859" i="3"/>
  <c r="L593" i="3"/>
  <c r="L2269" i="3"/>
  <c r="L3571" i="3"/>
  <c r="L4766" i="3"/>
  <c r="L623" i="3"/>
  <c r="L1938" i="3"/>
  <c r="L83" i="3"/>
  <c r="L3549" i="3"/>
  <c r="L957" i="3"/>
  <c r="L2426" i="3"/>
  <c r="L4821" i="3"/>
  <c r="L1905" i="3"/>
  <c r="L4024" i="3"/>
  <c r="L948" i="3"/>
  <c r="L3448" i="3"/>
  <c r="L3562" i="3"/>
  <c r="L537" i="3"/>
  <c r="L3245" i="3"/>
  <c r="L2045" i="3"/>
  <c r="L3491" i="3"/>
  <c r="L3541" i="3"/>
  <c r="L3135" i="3"/>
  <c r="L4012" i="3"/>
  <c r="L2644" i="3"/>
  <c r="L3122" i="3"/>
  <c r="L1273" i="3"/>
  <c r="L2639" i="3"/>
  <c r="L3771" i="3"/>
  <c r="L2716" i="3"/>
  <c r="L3068" i="3"/>
  <c r="L4315" i="3"/>
  <c r="L346" i="3"/>
  <c r="L6292" i="3"/>
  <c r="L9203" i="3"/>
  <c r="P9203" i="3" s="1" a="1"/>
  <c r="P9203" i="3" s="1"/>
  <c r="L4787" i="3"/>
  <c r="L47" i="3"/>
  <c r="L575" i="3"/>
  <c r="L191" i="3"/>
  <c r="L4223" i="3"/>
  <c r="L2809" i="3"/>
  <c r="L1432" i="3"/>
  <c r="L5643" i="3"/>
  <c r="L5824" i="3"/>
  <c r="L3030" i="3"/>
  <c r="L3315" i="3"/>
  <c r="L1119" i="3"/>
  <c r="L790" i="3"/>
  <c r="L2115" i="3"/>
  <c r="L2186" i="3"/>
  <c r="L517" i="3"/>
  <c r="L4689" i="3"/>
  <c r="L2273" i="3"/>
  <c r="L8788" i="3"/>
  <c r="P8788" i="3" s="1" a="1"/>
  <c r="P8788" i="3" s="1"/>
  <c r="L515" i="3"/>
  <c r="L741" i="3"/>
  <c r="L2727" i="3"/>
  <c r="L3713" i="3"/>
  <c r="L2159" i="3"/>
  <c r="L4538" i="3"/>
  <c r="L797" i="3"/>
  <c r="L695" i="3"/>
  <c r="L7128" i="3"/>
  <c r="P7128" i="3" s="1" a="1"/>
  <c r="P7128" i="3" s="1"/>
  <c r="L5300" i="3"/>
  <c r="L3672" i="3"/>
  <c r="L479" i="3"/>
  <c r="L3873" i="3"/>
  <c r="L3501" i="3"/>
  <c r="L428" i="3"/>
  <c r="L1020" i="3"/>
  <c r="L1636" i="3"/>
  <c r="L3366" i="3"/>
  <c r="L5272" i="3"/>
  <c r="L3825" i="3"/>
  <c r="L1193" i="3"/>
  <c r="L1017" i="3"/>
  <c r="L1275" i="3"/>
  <c r="L607" i="3"/>
  <c r="L3935" i="3"/>
  <c r="L1316" i="3"/>
  <c r="L7631" i="3"/>
  <c r="P7631" i="3" s="1" a="1"/>
  <c r="P7631" i="3" s="1"/>
  <c r="L2311" i="3"/>
  <c r="L2499" i="3"/>
  <c r="L4447" i="3"/>
  <c r="L4210" i="3"/>
  <c r="L447" i="3"/>
  <c r="L4250" i="3"/>
  <c r="L2242" i="3"/>
  <c r="L918" i="3"/>
  <c r="L423" i="3"/>
  <c r="L3408" i="3"/>
  <c r="L2625" i="3"/>
  <c r="L4013" i="3"/>
  <c r="L490" i="3"/>
  <c r="L385" i="3"/>
  <c r="L4182" i="3"/>
  <c r="L1705" i="3"/>
  <c r="L1897" i="3"/>
  <c r="L360" i="3"/>
  <c r="L4014" i="3"/>
  <c r="L3775" i="3"/>
  <c r="L4547" i="3"/>
  <c r="L2246" i="3"/>
  <c r="L4426" i="3"/>
  <c r="L2856" i="3"/>
  <c r="L1745" i="3"/>
  <c r="L4156" i="3"/>
  <c r="L3593" i="3"/>
  <c r="L4229" i="3"/>
  <c r="L3680" i="3"/>
  <c r="L3060" i="3"/>
  <c r="L1866" i="3"/>
  <c r="L3334" i="3"/>
  <c r="L4612" i="3"/>
  <c r="L2519" i="3"/>
  <c r="L324" i="3"/>
  <c r="L3063" i="3"/>
  <c r="L1787" i="3"/>
  <c r="L3886" i="3"/>
  <c r="L2613" i="3"/>
  <c r="L4422" i="3"/>
  <c r="L4232" i="3"/>
  <c r="L1699" i="3"/>
  <c r="L491" i="3"/>
  <c r="L4000" i="3"/>
  <c r="L256" i="3"/>
  <c r="L2687" i="3"/>
  <c r="L1881" i="3"/>
  <c r="L4823" i="3"/>
  <c r="L1044" i="3"/>
  <c r="L5020" i="3"/>
  <c r="L2386" i="3"/>
  <c r="L4810" i="3"/>
  <c r="L2849" i="3"/>
  <c r="L4219" i="3"/>
  <c r="L678" i="3"/>
  <c r="L1986" i="3"/>
  <c r="L4580" i="3"/>
  <c r="L3578" i="3"/>
  <c r="L4181" i="3"/>
  <c r="L1865" i="3"/>
  <c r="L3486" i="3"/>
  <c r="L4741" i="3"/>
  <c r="L3239" i="3"/>
  <c r="L4747" i="3"/>
  <c r="L1887" i="3"/>
  <c r="L4253" i="3"/>
  <c r="L4246" i="3"/>
  <c r="L1875" i="3"/>
  <c r="L2116" i="3"/>
  <c r="L2279" i="3"/>
  <c r="L3128" i="3"/>
  <c r="L2051" i="3"/>
  <c r="L3894" i="3"/>
  <c r="L2951" i="3"/>
  <c r="L1954" i="3"/>
  <c r="L1051" i="3"/>
  <c r="L4540" i="3"/>
  <c r="L2813" i="3"/>
  <c r="L1820" i="3"/>
  <c r="L3608" i="3"/>
  <c r="L2392" i="3"/>
  <c r="L569" i="3"/>
  <c r="L3890" i="3"/>
  <c r="L4006" i="3"/>
  <c r="L333" i="3"/>
  <c r="L2492" i="3"/>
  <c r="L2209" i="3"/>
  <c r="L4462" i="3"/>
  <c r="L1727" i="3"/>
  <c r="L65" i="3"/>
  <c r="L402" i="3"/>
  <c r="L840" i="3"/>
  <c r="L2030" i="3"/>
  <c r="L4159" i="3"/>
  <c r="L2821" i="3"/>
  <c r="L1419" i="3"/>
  <c r="L24" i="3"/>
  <c r="L4218" i="3"/>
  <c r="L4058" i="3"/>
  <c r="L82" i="3"/>
  <c r="L2820" i="3"/>
  <c r="L928" i="3"/>
  <c r="L4122" i="3"/>
  <c r="L1667" i="3"/>
  <c r="L4648" i="3"/>
  <c r="L2577" i="3"/>
  <c r="L2852" i="3"/>
  <c r="L1677" i="3"/>
  <c r="L1799" i="3"/>
  <c r="L3266" i="3"/>
  <c r="L4564" i="3"/>
  <c r="L1246" i="3"/>
  <c r="L3878" i="3"/>
  <c r="L3341" i="3"/>
  <c r="L1674" i="3"/>
  <c r="L2213" i="3"/>
  <c r="L2569" i="3"/>
  <c r="L2450" i="3"/>
  <c r="L4154" i="3"/>
  <c r="L2449" i="3"/>
  <c r="L9610" i="3"/>
  <c r="P9610" i="3" s="1" a="1"/>
  <c r="P9610" i="3" s="1"/>
  <c r="L4818" i="3"/>
  <c r="L1588" i="3"/>
  <c r="L2101" i="3"/>
  <c r="L1411" i="3"/>
  <c r="L3806" i="3"/>
  <c r="L3020" i="3"/>
  <c r="L8174" i="3"/>
  <c r="P8174" i="3" s="1" a="1"/>
  <c r="P8174" i="3" s="1"/>
  <c r="L8316" i="3"/>
  <c r="P8316" i="3" s="1" a="1"/>
  <c r="P8316" i="3" s="1"/>
  <c r="L778" i="3"/>
  <c r="L3738" i="3"/>
  <c r="L2358" i="3"/>
  <c r="L1991" i="3"/>
  <c r="L1361" i="3"/>
  <c r="L2166" i="3"/>
  <c r="L2586" i="3"/>
  <c r="L7536" i="3"/>
  <c r="P7536" i="3" s="1" a="1"/>
  <c r="P7536" i="3" s="1"/>
  <c r="L1947" i="3"/>
  <c r="L983" i="3"/>
  <c r="L1810" i="3"/>
  <c r="L614" i="3"/>
  <c r="L3929" i="3"/>
  <c r="L4487" i="3"/>
  <c r="L8941" i="3"/>
  <c r="P8941" i="3" s="1" a="1"/>
  <c r="P8941" i="3" s="1"/>
  <c r="L1766" i="3"/>
  <c r="L4338" i="3"/>
  <c r="L867" i="3"/>
  <c r="L2900" i="3"/>
  <c r="L3339" i="3"/>
  <c r="L1868" i="3"/>
  <c r="L3928" i="3"/>
  <c r="L3685" i="3"/>
  <c r="L6332" i="3"/>
  <c r="L627" i="3"/>
  <c r="L3845" i="3"/>
  <c r="L3450" i="3"/>
  <c r="L3150" i="3"/>
  <c r="L4416" i="3"/>
  <c r="L2655" i="3"/>
  <c r="L2451" i="3"/>
  <c r="L6127" i="3"/>
  <c r="L100" i="3"/>
  <c r="L4042" i="3"/>
  <c r="L488" i="3"/>
  <c r="L1302" i="3"/>
  <c r="L2530" i="3"/>
  <c r="L1552" i="3"/>
  <c r="L3926" i="3"/>
  <c r="L4838" i="3"/>
  <c r="L2935" i="3"/>
  <c r="L4633" i="3"/>
  <c r="L2501" i="3"/>
  <c r="L2036" i="3"/>
  <c r="L2629" i="3"/>
  <c r="L1072" i="3"/>
  <c r="L1196" i="3"/>
  <c r="L2685" i="3"/>
  <c r="L4155" i="3"/>
  <c r="L1265" i="3"/>
  <c r="L658" i="3"/>
  <c r="L788" i="3"/>
  <c r="L1223" i="3"/>
  <c r="L3621" i="3"/>
  <c r="L2972" i="3"/>
  <c r="L3045" i="3"/>
  <c r="L129" i="3"/>
  <c r="L493" i="3"/>
  <c r="L4395" i="3"/>
  <c r="L1675" i="3"/>
  <c r="L804" i="3"/>
  <c r="L2118" i="3"/>
  <c r="L1458" i="3"/>
  <c r="L2470" i="3"/>
  <c r="L2939" i="3"/>
  <c r="L1359" i="3"/>
  <c r="L2795" i="3"/>
  <c r="L3232" i="3"/>
  <c r="L1436" i="3"/>
  <c r="L2169" i="3"/>
  <c r="L466" i="3"/>
  <c r="L2360" i="3"/>
  <c r="L1483" i="3"/>
  <c r="L2648" i="3"/>
  <c r="L2031" i="3"/>
  <c r="L2131" i="3"/>
  <c r="L1721" i="3"/>
  <c r="L4403" i="3"/>
  <c r="L1149" i="3"/>
  <c r="L3482" i="3"/>
  <c r="L996" i="3"/>
  <c r="L700" i="3"/>
  <c r="L598" i="3"/>
  <c r="L3085" i="3"/>
  <c r="L4300" i="3"/>
  <c r="L4296" i="3"/>
  <c r="L3275" i="3"/>
  <c r="L2029" i="3"/>
  <c r="L626" i="3"/>
  <c r="L1016" i="3"/>
  <c r="L4261" i="3"/>
  <c r="L1953" i="3"/>
  <c r="L1690" i="3"/>
  <c r="L1582" i="3"/>
  <c r="L2002" i="3"/>
  <c r="L1770" i="3"/>
  <c r="L4335" i="3"/>
  <c r="L816" i="3"/>
  <c r="L3882" i="3"/>
  <c r="L940" i="3"/>
  <c r="L3949" i="3"/>
  <c r="L475" i="3"/>
  <c r="L2800" i="3"/>
  <c r="L2560" i="3"/>
  <c r="L3407" i="3"/>
  <c r="L518" i="3"/>
  <c r="L2736" i="3"/>
  <c r="L3785" i="3"/>
  <c r="L349" i="3"/>
  <c r="L1773" i="3"/>
  <c r="L4495" i="3"/>
  <c r="L4726" i="3"/>
  <c r="L3469" i="3"/>
  <c r="L1503" i="3"/>
  <c r="L2320" i="3"/>
  <c r="L2616" i="3"/>
  <c r="L4078" i="3"/>
  <c r="L2152" i="3"/>
  <c r="L1224" i="3"/>
  <c r="L2044" i="3"/>
  <c r="L1791" i="3"/>
  <c r="L4162" i="3"/>
  <c r="L4614" i="3"/>
  <c r="L4685" i="3"/>
  <c r="L2146" i="3"/>
  <c r="L3991" i="3"/>
  <c r="L4606" i="3"/>
  <c r="L876" i="3"/>
  <c r="L3836" i="3"/>
  <c r="L504" i="3"/>
  <c r="L4096" i="3"/>
  <c r="L2975" i="3"/>
  <c r="L4270" i="3"/>
  <c r="L4010" i="3"/>
  <c r="L2177" i="3"/>
  <c r="L3195" i="3"/>
  <c r="L2700" i="3"/>
  <c r="L861" i="3"/>
  <c r="L4842" i="3"/>
  <c r="L3353" i="3"/>
  <c r="L199" i="3"/>
  <c r="L3177" i="3"/>
  <c r="L3458" i="3"/>
  <c r="L4760" i="3"/>
  <c r="L503" i="3"/>
  <c r="L1555" i="3"/>
  <c r="L265" i="3"/>
  <c r="L4377" i="3"/>
  <c r="L746" i="3"/>
  <c r="L3061" i="3"/>
  <c r="L561" i="3"/>
  <c r="L386" i="3"/>
  <c r="L1063" i="3"/>
  <c r="L4120" i="3"/>
  <c r="L2619" i="3"/>
  <c r="L1494" i="3"/>
  <c r="L7172" i="3"/>
  <c r="P7172" i="3" s="1" a="1"/>
  <c r="P7172" i="3" s="1"/>
  <c r="L9013" i="3"/>
  <c r="P9013" i="3" s="1" a="1"/>
  <c r="P9013" i="3" s="1"/>
  <c r="L3227" i="3"/>
  <c r="L1079" i="3"/>
  <c r="L291" i="3"/>
  <c r="L4091" i="3"/>
  <c r="L196" i="3"/>
  <c r="L7142" i="3"/>
  <c r="P7142" i="3" s="1" a="1"/>
  <c r="P7142" i="3" s="1"/>
  <c r="L5449" i="3"/>
  <c r="L3091" i="3"/>
  <c r="L2006" i="3"/>
  <c r="L3889" i="3"/>
  <c r="L3462" i="3"/>
  <c r="L1583" i="3"/>
  <c r="L292" i="3"/>
  <c r="L34" i="3"/>
  <c r="L1977" i="3"/>
  <c r="L60" i="3"/>
  <c r="L9289" i="3"/>
  <c r="P9289" i="3" s="1" a="1"/>
  <c r="P9289" i="3" s="1"/>
  <c r="L9583" i="3"/>
  <c r="P9583" i="3" s="1" a="1"/>
  <c r="P9583" i="3" s="1"/>
  <c r="L3979" i="3"/>
  <c r="L3686" i="3"/>
  <c r="L2765" i="3"/>
  <c r="L4488" i="3"/>
  <c r="L4574" i="3"/>
  <c r="L9633" i="3"/>
  <c r="P9633" i="3" s="1" a="1"/>
  <c r="P9633" i="3" s="1"/>
  <c r="L7739" i="3"/>
  <c r="P7739" i="3" s="1" a="1"/>
  <c r="P7739" i="3" s="1"/>
  <c r="L744" i="3"/>
  <c r="L2094" i="3"/>
  <c r="L3879" i="3"/>
  <c r="L2284" i="3"/>
  <c r="L354" i="3"/>
  <c r="L5583" i="3"/>
  <c r="L1327" i="3"/>
  <c r="L1360" i="3"/>
  <c r="L469" i="3"/>
  <c r="L587" i="3"/>
  <c r="L4340" i="3"/>
  <c r="L3623" i="3"/>
  <c r="L9024" i="3"/>
  <c r="P9024" i="3" s="1" a="1"/>
  <c r="P9024" i="3" s="1"/>
  <c r="L557" i="3"/>
  <c r="L2846" i="3"/>
  <c r="L3345" i="3"/>
  <c r="L812" i="3"/>
  <c r="L1390" i="3"/>
  <c r="L3157" i="3"/>
  <c r="L2416" i="3"/>
  <c r="L7599" i="3"/>
  <c r="P7599" i="3" s="1" a="1"/>
  <c r="P7599" i="3" s="1"/>
  <c r="L3292" i="3"/>
  <c r="L3467" i="3"/>
  <c r="L732" i="3"/>
  <c r="L400" i="3"/>
  <c r="L164" i="3"/>
  <c r="L4221" i="3"/>
  <c r="L4287" i="3"/>
  <c r="L529" i="3"/>
  <c r="L2831" i="3"/>
  <c r="L3510" i="3"/>
  <c r="L1320" i="3"/>
  <c r="L4349" i="3"/>
  <c r="L1774" i="3"/>
  <c r="L128" i="3"/>
  <c r="L4753" i="3"/>
  <c r="L29" i="3"/>
  <c r="L1340" i="3"/>
  <c r="L3333" i="3"/>
  <c r="L2453" i="3"/>
  <c r="L403" i="3"/>
  <c r="L4794" i="3"/>
  <c r="L4197" i="3"/>
  <c r="L2388" i="3"/>
  <c r="L4533" i="3"/>
  <c r="L1605" i="3"/>
  <c r="L933" i="3"/>
  <c r="L4092" i="3"/>
  <c r="L1885" i="3"/>
  <c r="L4585" i="3"/>
  <c r="L4212" i="3"/>
  <c r="L1769" i="3"/>
  <c r="L2359" i="3"/>
  <c r="L1032" i="3"/>
  <c r="L4770" i="3"/>
  <c r="L7100" i="3"/>
  <c r="P7100" i="3" s="1" a="1"/>
  <c r="P7100" i="3" s="1"/>
  <c r="L8278" i="3"/>
  <c r="P8278" i="3" s="1" a="1"/>
  <c r="P8278" i="3" s="1"/>
  <c r="L616" i="3"/>
  <c r="L1679" i="3"/>
  <c r="L4498" i="3"/>
  <c r="L2921" i="3"/>
  <c r="L147" i="3"/>
  <c r="L2617" i="3"/>
  <c r="L944" i="3"/>
  <c r="L2170" i="3"/>
  <c r="L1803" i="3"/>
  <c r="L3090" i="3"/>
  <c r="L909" i="3"/>
  <c r="L453" i="3"/>
  <c r="L3032" i="3"/>
  <c r="L3768" i="3"/>
  <c r="L791" i="3"/>
  <c r="L4040" i="3"/>
  <c r="L2215" i="3"/>
  <c r="L3776" i="3"/>
  <c r="L1493" i="3"/>
  <c r="L393" i="3"/>
  <c r="L4198" i="3"/>
  <c r="L2057" i="3"/>
  <c r="L3763" i="3"/>
  <c r="L2683" i="3"/>
  <c r="L4451" i="3"/>
  <c r="L3983" i="3"/>
  <c r="L1303" i="3"/>
  <c r="L2328" i="3"/>
  <c r="L2576" i="3"/>
  <c r="L4736" i="3"/>
  <c r="L1376" i="3"/>
  <c r="L4083" i="3"/>
  <c r="L4029" i="3"/>
  <c r="L2614" i="3"/>
  <c r="L2929" i="3"/>
  <c r="L4173" i="3"/>
  <c r="L1737" i="3"/>
  <c r="L730" i="3"/>
  <c r="L2692" i="3"/>
  <c r="L4260" i="3"/>
  <c r="L3457" i="3"/>
  <c r="L3931" i="3"/>
  <c r="L2224" i="3"/>
  <c r="L3117" i="3"/>
  <c r="L1505" i="3"/>
  <c r="L4049" i="3"/>
  <c r="L1030" i="3"/>
  <c r="L3010" i="3"/>
  <c r="L920" i="3"/>
  <c r="L969" i="3"/>
  <c r="L2110" i="3"/>
  <c r="L4816" i="3"/>
  <c r="L1191" i="3"/>
  <c r="L3485" i="3"/>
  <c r="L3539" i="3"/>
  <c r="L201" i="3"/>
  <c r="L3875" i="3"/>
  <c r="L2901" i="3"/>
  <c r="L581" i="3"/>
  <c r="L2033" i="3"/>
  <c r="L4158" i="3"/>
  <c r="L976" i="3"/>
  <c r="L58" i="3"/>
  <c r="L3124" i="3"/>
  <c r="L1283" i="3"/>
  <c r="L3488" i="3"/>
  <c r="L2487" i="3"/>
  <c r="L2293" i="3"/>
  <c r="L2810" i="3"/>
  <c r="L2934" i="3"/>
  <c r="L368" i="3"/>
  <c r="L367" i="3"/>
  <c r="L6787" i="3"/>
  <c r="L3511" i="3"/>
  <c r="L77" i="3"/>
  <c r="L3847" i="3"/>
  <c r="L8864" i="3"/>
  <c r="P8864" i="3" s="1" a="1"/>
  <c r="P8864" i="3" s="1"/>
  <c r="L9093" i="3"/>
  <c r="P9093" i="3" s="1" a="1"/>
  <c r="P9093" i="3" s="1"/>
  <c r="L3802" i="3"/>
  <c r="L7662" i="3"/>
  <c r="P7662" i="3" s="1" a="1"/>
  <c r="P7662" i="3" s="1"/>
  <c r="L2969" i="3"/>
  <c r="L136" i="3"/>
  <c r="L2752" i="3"/>
  <c r="L898" i="3"/>
  <c r="L1756" i="3"/>
  <c r="L8515" i="3"/>
  <c r="P8515" i="3" s="1" a="1"/>
  <c r="P8515" i="3" s="1"/>
  <c r="L2469" i="3"/>
  <c r="L1615" i="3"/>
  <c r="L1040" i="3"/>
  <c r="L1455" i="3"/>
  <c r="L330" i="3"/>
  <c r="L2438" i="3"/>
  <c r="L1405" i="3"/>
  <c r="L9459" i="3"/>
  <c r="P9459" i="3" s="1" a="1"/>
  <c r="P9459" i="3" s="1"/>
  <c r="L8160" i="3"/>
  <c r="P8160" i="3" s="1" a="1"/>
  <c r="P8160" i="3" s="1"/>
  <c r="L3171" i="3"/>
  <c r="L4086" i="3"/>
  <c r="L101" i="3"/>
  <c r="L690" i="3"/>
  <c r="L332" i="3"/>
  <c r="L2073" i="3"/>
  <c r="L5170" i="3"/>
  <c r="L1544" i="3"/>
  <c r="L3243" i="3"/>
  <c r="L1515" i="3"/>
  <c r="L3917" i="3"/>
  <c r="L1136" i="3"/>
  <c r="L4362" i="3"/>
  <c r="L3748" i="3"/>
  <c r="L1613" i="3"/>
  <c r="L2190" i="3"/>
  <c r="L382" i="3"/>
  <c r="L4178" i="3"/>
  <c r="L5345" i="3"/>
  <c r="L1634" i="3"/>
  <c r="L3426" i="3"/>
  <c r="L1903" i="3"/>
  <c r="L3566" i="3"/>
  <c r="L4789" i="3"/>
  <c r="L563" i="3"/>
  <c r="L2483" i="3"/>
  <c r="L1304" i="3"/>
  <c r="L2148" i="3"/>
  <c r="L688" i="3"/>
  <c r="L1169" i="3"/>
  <c r="L1720" i="3"/>
  <c r="L4601" i="3"/>
  <c r="L760" i="3"/>
  <c r="L1553" i="3"/>
  <c r="L308" i="3"/>
  <c r="L4110" i="3"/>
  <c r="L2290" i="3"/>
  <c r="L4265" i="3"/>
  <c r="L4565" i="3"/>
  <c r="L1898" i="3"/>
  <c r="L364" i="3"/>
  <c r="L3023" i="3"/>
  <c r="L697" i="3"/>
  <c r="L1952" i="3"/>
  <c r="L2348" i="3"/>
  <c r="L4118" i="3"/>
  <c r="L389" i="3"/>
  <c r="L2944" i="3"/>
  <c r="L3607" i="3"/>
  <c r="L3308" i="3"/>
  <c r="L8892" i="3"/>
  <c r="P8892" i="3" s="1" a="1"/>
  <c r="P8892" i="3" s="1"/>
  <c r="L3838" i="3"/>
  <c r="L4243" i="3"/>
  <c r="L2351" i="3"/>
  <c r="L3695" i="3"/>
  <c r="L960" i="3"/>
  <c r="L3939" i="3"/>
  <c r="L2323" i="3"/>
  <c r="L4596" i="3"/>
  <c r="L4160" i="3"/>
  <c r="L743" i="3"/>
  <c r="L3662" i="3"/>
  <c r="L4172" i="3"/>
  <c r="L78" i="3"/>
  <c r="L4227" i="3"/>
  <c r="L2336" i="3"/>
  <c r="L2068" i="3"/>
  <c r="L4205" i="3"/>
  <c r="L1268" i="3"/>
  <c r="L2409" i="3"/>
  <c r="L167" i="3"/>
  <c r="L1597" i="3"/>
  <c r="L2321" i="3"/>
  <c r="L2732" i="3"/>
  <c r="L4520" i="3"/>
  <c r="L1925" i="3"/>
  <c r="L4303" i="3"/>
  <c r="L1798" i="3"/>
  <c r="L866" i="3"/>
  <c r="L3613" i="3"/>
  <c r="L747" i="3"/>
  <c r="L4262" i="3"/>
  <c r="L3941" i="3"/>
  <c r="L3422" i="3"/>
  <c r="L2712" i="3"/>
  <c r="L1125" i="3"/>
  <c r="L39" i="3"/>
  <c r="L1435" i="3"/>
  <c r="L3590" i="3"/>
  <c r="L3848" i="3"/>
  <c r="L1999" i="3"/>
  <c r="L1655" i="3"/>
  <c r="L1685" i="3"/>
  <c r="L1574" i="3"/>
  <c r="L3739" i="3"/>
  <c r="L4846" i="3"/>
  <c r="L4044" i="3"/>
  <c r="L1658" i="3"/>
  <c r="L370" i="3"/>
  <c r="L246" i="3"/>
  <c r="L2740" i="3"/>
  <c r="L3675" i="3"/>
  <c r="L2342" i="3"/>
  <c r="L1112" i="3"/>
  <c r="L4801" i="3"/>
  <c r="L1102" i="3"/>
  <c r="L2340" i="3"/>
  <c r="L1352" i="3"/>
  <c r="L1078" i="3"/>
  <c r="L2350" i="3"/>
  <c r="L2402" i="3"/>
  <c r="L4124" i="3"/>
  <c r="L1917" i="3"/>
  <c r="L1036" i="3"/>
  <c r="L2597" i="3"/>
  <c r="L3919" i="3"/>
  <c r="L4445" i="3"/>
  <c r="L4660" i="3"/>
  <c r="L1282" i="3"/>
  <c r="L2266" i="3"/>
  <c r="L249" i="3"/>
  <c r="L9246" i="3"/>
  <c r="P9246" i="3" s="1" a="1"/>
  <c r="P9246" i="3" s="1"/>
  <c r="L3188" i="3"/>
  <c r="L717" i="3"/>
  <c r="L23" i="3"/>
  <c r="L1117" i="3"/>
  <c r="L2674" i="3"/>
  <c r="L692" i="3"/>
  <c r="L4430" i="3"/>
  <c r="L8250" i="3"/>
  <c r="P8250" i="3" s="1" a="1"/>
  <c r="P8250" i="3" s="1"/>
  <c r="L2678" i="3"/>
  <c r="L9338" i="3"/>
  <c r="P9338" i="3" s="1" a="1"/>
  <c r="P9338" i="3" s="1"/>
  <c r="L1118" i="3"/>
  <c r="L221" i="3"/>
  <c r="L1708" i="3"/>
  <c r="L1241" i="3"/>
  <c r="L3342" i="3"/>
  <c r="L3179" i="3"/>
  <c r="L4320" i="3"/>
  <c r="L1461" i="3"/>
  <c r="L1689" i="3"/>
  <c r="L3328" i="3"/>
  <c r="L1673" i="3"/>
  <c r="L2768" i="3"/>
  <c r="L3887" i="3"/>
  <c r="L3089" i="3"/>
  <c r="L1657" i="3"/>
  <c r="L3058" i="3"/>
  <c r="L30" i="3"/>
  <c r="L559" i="3"/>
  <c r="L755" i="3"/>
  <c r="L4309" i="3"/>
  <c r="L3793" i="3"/>
  <c r="L6898" i="3"/>
  <c r="P6898" i="3" s="1" a="1"/>
  <c r="P6898" i="3" s="1"/>
  <c r="L4225" i="3"/>
  <c r="L3362" i="3"/>
  <c r="L1343" i="3"/>
  <c r="L2949" i="3"/>
  <c r="L366" i="3"/>
  <c r="L1499" i="3"/>
  <c r="L3136" i="3"/>
  <c r="L5518" i="3"/>
  <c r="L499" i="3"/>
  <c r="L2023" i="3"/>
  <c r="L3582" i="3"/>
  <c r="L3236" i="3"/>
  <c r="L2244" i="3"/>
  <c r="L3434" i="3"/>
  <c r="L4739" i="3"/>
  <c r="L2316" i="3"/>
  <c r="L2714" i="3"/>
  <c r="L3854" i="3"/>
  <c r="L4350" i="3"/>
  <c r="L712" i="3"/>
  <c r="L4593" i="3"/>
  <c r="L2156" i="3"/>
  <c r="L3498" i="3"/>
  <c r="L3698" i="3"/>
  <c r="L1252" i="3"/>
  <c r="L1168" i="3"/>
  <c r="L4373" i="3"/>
  <c r="L2493" i="3"/>
  <c r="L3537" i="3"/>
  <c r="L2128" i="3"/>
  <c r="L4777" i="3"/>
  <c r="L3706" i="3"/>
  <c r="L934" i="3"/>
  <c r="L4638" i="3"/>
  <c r="L4002" i="3"/>
  <c r="L4089" i="3"/>
  <c r="L3859" i="3"/>
  <c r="L4019" i="3"/>
  <c r="L4093" i="3"/>
  <c r="L718" i="3"/>
  <c r="L3787" i="3"/>
  <c r="L3987" i="3"/>
  <c r="L4111" i="3"/>
  <c r="L107" i="3"/>
  <c r="L483" i="3"/>
  <c r="L3471" i="3"/>
  <c r="L4245" i="3"/>
  <c r="L2837" i="3"/>
  <c r="L1915" i="3"/>
  <c r="L3703" i="3"/>
  <c r="L642" i="3"/>
  <c r="L2787" i="3"/>
  <c r="L2117" i="3"/>
  <c r="L584" i="3"/>
  <c r="L1290" i="3"/>
  <c r="L937" i="3"/>
  <c r="L4515" i="3"/>
  <c r="L150" i="3"/>
  <c r="L3098" i="3"/>
  <c r="L1831" i="3"/>
  <c r="L4150" i="3"/>
  <c r="L4514" i="3"/>
  <c r="L1873" i="3"/>
  <c r="L3348" i="3"/>
  <c r="L2043" i="3"/>
  <c r="L4561" i="3"/>
  <c r="L1607" i="3"/>
  <c r="L2943" i="3"/>
  <c r="L2764" i="3"/>
  <c r="L46" i="3"/>
  <c r="L1393" i="3"/>
  <c r="L2494" i="3"/>
  <c r="L2037" i="3"/>
  <c r="L2708" i="3"/>
  <c r="L4603" i="3"/>
  <c r="L3454" i="3"/>
  <c r="L4230" i="3"/>
  <c r="L4665" i="3"/>
  <c r="L2147" i="3"/>
  <c r="L4713" i="3"/>
  <c r="L3433" i="3"/>
  <c r="L766" i="3"/>
  <c r="L3618" i="3"/>
  <c r="L411" i="3"/>
  <c r="L4733" i="3"/>
  <c r="L1454" i="3"/>
  <c r="L3743" i="3"/>
  <c r="L8633" i="3"/>
  <c r="P8633" i="3" s="1" a="1"/>
  <c r="P8633" i="3" s="1"/>
  <c r="L1313" i="3"/>
  <c r="L3796" i="3"/>
  <c r="L3446" i="3"/>
  <c r="L3087" i="3"/>
  <c r="L1067" i="3"/>
  <c r="L506" i="3"/>
  <c r="L832" i="3"/>
  <c r="L2074" i="3"/>
  <c r="L1314" i="3"/>
  <c r="L4548" i="3"/>
  <c r="L2784" i="3"/>
  <c r="L2721" i="3"/>
  <c r="L510" i="3"/>
  <c r="L4290" i="3"/>
  <c r="L2886" i="3"/>
  <c r="L1631" i="3"/>
  <c r="L2476" i="3"/>
  <c r="L4134" i="3"/>
  <c r="L3628" i="3"/>
  <c r="L4372" i="3"/>
  <c r="L1081" i="3"/>
  <c r="L3812" i="3"/>
  <c r="L3167" i="3"/>
  <c r="L962" i="3"/>
  <c r="L2437" i="3"/>
  <c r="L2370" i="3"/>
  <c r="L4661" i="3"/>
  <c r="L1082" i="3"/>
  <c r="L1301" i="3"/>
  <c r="L2783" i="3"/>
  <c r="L3418" i="3"/>
  <c r="L440" i="3"/>
  <c r="L248" i="3"/>
  <c r="L184" i="3"/>
  <c r="L3786" i="3"/>
  <c r="L4032" i="3"/>
  <c r="L3684" i="3"/>
  <c r="L2739" i="3"/>
  <c r="L556" i="3"/>
  <c r="L4656" i="3"/>
  <c r="L684" i="3"/>
  <c r="L2408" i="3"/>
  <c r="L4452" i="3"/>
  <c r="L3550" i="3"/>
  <c r="L822" i="3"/>
  <c r="L1439" i="3"/>
  <c r="L2032" i="3"/>
  <c r="L4607" i="3"/>
  <c r="L588" i="3"/>
  <c r="L2535" i="3"/>
  <c r="L1003" i="3"/>
  <c r="L3306" i="3"/>
  <c r="L7955" i="3"/>
  <c r="P7955" i="3" s="1" a="1"/>
  <c r="P7955" i="3" s="1"/>
  <c r="L1194" i="3"/>
  <c r="L2138" i="3"/>
  <c r="L1346" i="3"/>
  <c r="L3110" i="3"/>
  <c r="L4617" i="3"/>
  <c r="L752" i="3"/>
  <c r="L4256" i="3"/>
  <c r="L7543" i="3"/>
  <c r="P7543" i="3" s="1" a="1"/>
  <c r="P7543" i="3" s="1"/>
  <c r="L2755" i="3"/>
  <c r="L3276" i="3"/>
  <c r="L721" i="3"/>
  <c r="L810" i="3"/>
  <c r="L2590" i="3"/>
  <c r="L942" i="3"/>
  <c r="L2634" i="3"/>
  <c r="L3344" i="3"/>
  <c r="L251" i="3"/>
  <c r="L7608" i="3"/>
  <c r="P7608" i="3" s="1" a="1"/>
  <c r="P7608" i="3" s="1"/>
  <c r="L878" i="3"/>
  <c r="L5684" i="3"/>
  <c r="L9152" i="3"/>
  <c r="P9152" i="3" s="1" a="1"/>
  <c r="P9152" i="3" s="1"/>
  <c r="L4598" i="3"/>
  <c r="L9307" i="3"/>
  <c r="P9307" i="3" s="1" a="1"/>
  <c r="P9307" i="3" s="1"/>
  <c r="L7566" i="3"/>
  <c r="P7566" i="3" s="1" a="1"/>
  <c r="P7566" i="3" s="1"/>
  <c r="L7602" i="3"/>
  <c r="P7602" i="3" s="1" a="1"/>
  <c r="P7602" i="3" s="1"/>
  <c r="L7227" i="3"/>
  <c r="P7227" i="3" s="1" a="1"/>
  <c r="P7227" i="3" s="1"/>
  <c r="L8147" i="3"/>
  <c r="P8147" i="3" s="1" a="1"/>
  <c r="P8147" i="3" s="1"/>
  <c r="L9663" i="3"/>
  <c r="P9663" i="3" s="1" a="1"/>
  <c r="P9663" i="3" s="1"/>
  <c r="L6960" i="3"/>
  <c r="L5822" i="3"/>
  <c r="L5251" i="3"/>
  <c r="L2858" i="3"/>
  <c r="L6629" i="3"/>
  <c r="L8332" i="3"/>
  <c r="P8332" i="3" s="1" a="1"/>
  <c r="P8332" i="3" s="1"/>
  <c r="L8117" i="3"/>
  <c r="P8117" i="3" s="1" a="1"/>
  <c r="P8117" i="3" s="1"/>
  <c r="L2421" i="3"/>
  <c r="L5158" i="3"/>
  <c r="L5662" i="3"/>
  <c r="L2357" i="3"/>
  <c r="L8787" i="3"/>
  <c r="P8787" i="3" s="1" a="1"/>
  <c r="P8787" i="3" s="1"/>
  <c r="L7673" i="3"/>
  <c r="P7673" i="3" s="1" a="1"/>
  <c r="P7673" i="3" s="1"/>
  <c r="L7261" i="3"/>
  <c r="P7261" i="3" s="1" a="1"/>
  <c r="P7261" i="3" s="1"/>
  <c r="L52" i="3"/>
  <c r="L3584" i="3"/>
  <c r="L7960" i="3"/>
  <c r="P7960" i="3" s="1" a="1"/>
  <c r="P7960" i="3" s="1"/>
  <c r="L7053" i="3"/>
  <c r="P7053" i="3" s="1" a="1"/>
  <c r="P7053" i="3" s="1"/>
  <c r="L5920" i="3"/>
  <c r="L119" i="3"/>
  <c r="L211" i="3"/>
  <c r="L511" i="3"/>
  <c r="L4626" i="3"/>
  <c r="L9439" i="3"/>
  <c r="P9439" i="3" s="1" a="1"/>
  <c r="P9439" i="3" s="1"/>
  <c r="L4063" i="3"/>
  <c r="L3630" i="3"/>
  <c r="L4411" i="3"/>
  <c r="L6003" i="3"/>
  <c r="L7149" i="3"/>
  <c r="P7149" i="3" s="1" a="1"/>
  <c r="P7149" i="3" s="1"/>
  <c r="L572" i="3"/>
  <c r="L3914" i="3"/>
  <c r="L2676" i="3"/>
  <c r="L3073" i="3"/>
  <c r="L4724" i="3"/>
  <c r="L800" i="3"/>
  <c r="L2478" i="3"/>
  <c r="L2774" i="3"/>
  <c r="L8649" i="3"/>
  <c r="P8649" i="3" s="1" a="1"/>
  <c r="P8649" i="3" s="1"/>
  <c r="L4828" i="3"/>
  <c r="L4809" i="3"/>
  <c r="L877" i="3"/>
  <c r="L4248" i="3"/>
  <c r="L634" i="3"/>
  <c r="L70" i="3"/>
  <c r="L4374" i="3"/>
  <c r="L33" i="3"/>
  <c r="L5667" i="3"/>
  <c r="L106" i="3"/>
  <c r="L3777" i="3"/>
  <c r="L3318" i="3"/>
  <c r="L2899" i="3"/>
  <c r="L2271" i="3"/>
  <c r="L73" i="3"/>
  <c r="L2999" i="3"/>
  <c r="L9284" i="3"/>
  <c r="P9284" i="3" s="1" a="1"/>
  <c r="P9284" i="3" s="1"/>
  <c r="L4440" i="3"/>
  <c r="L3414" i="3"/>
  <c r="L492" i="3"/>
  <c r="L3228" i="3"/>
  <c r="L8210" i="3"/>
  <c r="P8210" i="3" s="1" a="1"/>
  <c r="P8210" i="3" s="1"/>
  <c r="L6610" i="3"/>
  <c r="L4762" i="3"/>
  <c r="L1670" i="3"/>
  <c r="L3169" i="3"/>
  <c r="L2095" i="3"/>
  <c r="L2507" i="3"/>
  <c r="L3137" i="3"/>
  <c r="L1525" i="3"/>
  <c r="L6834" i="3"/>
  <c r="L3725" i="3"/>
  <c r="L1816" i="3"/>
  <c r="L3100" i="3"/>
  <c r="L4276" i="3"/>
  <c r="L2581" i="3"/>
  <c r="L4675" i="3"/>
  <c r="L6621" i="3"/>
  <c r="L3727" i="3"/>
  <c r="L2759" i="3"/>
  <c r="L4723" i="3"/>
  <c r="L4522" i="3"/>
  <c r="L1323" i="3"/>
  <c r="L1684" i="3"/>
  <c r="L889" i="3"/>
  <c r="L8666" i="3"/>
  <c r="P8666" i="3" s="1" a="1"/>
  <c r="P8666" i="3" s="1"/>
  <c r="L179" i="3"/>
  <c r="L2819" i="3"/>
  <c r="L762" i="3"/>
  <c r="L286" i="3"/>
  <c r="L299" i="3"/>
  <c r="L4371" i="3"/>
  <c r="L8681" i="3"/>
  <c r="P8681" i="3" s="1" a="1"/>
  <c r="P8681" i="3" s="1"/>
  <c r="L3209" i="3"/>
  <c r="L1735" i="3"/>
  <c r="L4282" i="3"/>
  <c r="L3055" i="3"/>
  <c r="L3737" i="3"/>
  <c r="L3192" i="3"/>
  <c r="L2322" i="3"/>
  <c r="L407" i="3"/>
  <c r="L1984" i="3"/>
  <c r="L183" i="3"/>
  <c r="L4742" i="3"/>
  <c r="L3735" i="3"/>
  <c r="L3080" i="3"/>
  <c r="L1291" i="3"/>
  <c r="L4028" i="3"/>
  <c r="L5706" i="3"/>
  <c r="L8976" i="3"/>
  <c r="P8976" i="3" s="1" a="1"/>
  <c r="P8976" i="3" s="1"/>
  <c r="L2833" i="3"/>
  <c r="L609" i="3"/>
  <c r="L420" i="3"/>
  <c r="L3385" i="3"/>
  <c r="L4343" i="3"/>
  <c r="L3722" i="3"/>
  <c r="L6646" i="3"/>
  <c r="L2888" i="3"/>
  <c r="L1694" i="3"/>
  <c r="L4837" i="3"/>
  <c r="L5812" i="3"/>
  <c r="L1258" i="3"/>
  <c r="L3841" i="3"/>
  <c r="L7864" i="3"/>
  <c r="P7864" i="3" s="1" a="1"/>
  <c r="P7864" i="3" s="1"/>
  <c r="L1971" i="3"/>
  <c r="L1141" i="3"/>
  <c r="L2399" i="3"/>
  <c r="L8078" i="3"/>
  <c r="P8078" i="3" s="1" a="1"/>
  <c r="P8078" i="3" s="1"/>
  <c r="L1276" i="3"/>
  <c r="L4982" i="3"/>
  <c r="P4982" i="3" s="1" a="1"/>
  <c r="P4982" i="3" s="1"/>
  <c r="L7665" i="3"/>
  <c r="P7665" i="3" s="1" a="1"/>
  <c r="P7665" i="3" s="1"/>
  <c r="L8795" i="3"/>
  <c r="P8795" i="3" s="1" a="1"/>
  <c r="P8795" i="3" s="1"/>
  <c r="L5915" i="3"/>
  <c r="L8933" i="3"/>
  <c r="P8933" i="3" s="1" a="1"/>
  <c r="P8933" i="3" s="1"/>
  <c r="L6147" i="3"/>
  <c r="L7242" i="3"/>
  <c r="P7242" i="3" s="1" a="1"/>
  <c r="P7242" i="3" s="1"/>
  <c r="L7371" i="3"/>
  <c r="P7371" i="3" s="1" a="1"/>
  <c r="P7371" i="3" s="1"/>
  <c r="L5877" i="3"/>
  <c r="L6446" i="3"/>
  <c r="L7429" i="3"/>
  <c r="P7429" i="3" s="1" a="1"/>
  <c r="P7429" i="3" s="1"/>
  <c r="L7019" i="3"/>
  <c r="L8085" i="3"/>
  <c r="P8085" i="3" s="1" a="1"/>
  <c r="P8085" i="3" s="1"/>
  <c r="L8445" i="3"/>
  <c r="P8445" i="3" s="1" a="1"/>
  <c r="P8445" i="3" s="1"/>
  <c r="L5230" i="3"/>
  <c r="L9271" i="3"/>
  <c r="P9271" i="3" s="1" a="1"/>
  <c r="P9271" i="3" s="1"/>
  <c r="L7759" i="3"/>
  <c r="P7759" i="3" s="1" a="1"/>
  <c r="P7759" i="3" s="1"/>
  <c r="L8202" i="3"/>
  <c r="P8202" i="3" s="1" a="1"/>
  <c r="P8202" i="3" s="1"/>
  <c r="L5414" i="3"/>
  <c r="L4983" i="3"/>
  <c r="L5900" i="3"/>
  <c r="L8938" i="3"/>
  <c r="P8938" i="3" s="1" a="1"/>
  <c r="P8938" i="3" s="1"/>
  <c r="L5211" i="3"/>
  <c r="L8223" i="3"/>
  <c r="P8223" i="3" s="1" a="1"/>
  <c r="P8223" i="3" s="1"/>
  <c r="L5395" i="3"/>
  <c r="L5332" i="3"/>
  <c r="L5768" i="3"/>
  <c r="L7285" i="3"/>
  <c r="P7285" i="3" s="1" a="1"/>
  <c r="P7285" i="3" s="1"/>
  <c r="L5893" i="3"/>
  <c r="L9957" i="3"/>
  <c r="P9957" i="3" s="1" a="1"/>
  <c r="P9957" i="3" s="1"/>
  <c r="L8280" i="3"/>
  <c r="P8280" i="3" s="1" a="1"/>
  <c r="P8280" i="3" s="1"/>
  <c r="L9793" i="3"/>
  <c r="P9793" i="3" s="1" a="1"/>
  <c r="P9793" i="3" s="1"/>
  <c r="L6547" i="3"/>
  <c r="L7158" i="3"/>
  <c r="P7158" i="3" s="1" a="1"/>
  <c r="P7158" i="3" s="1"/>
  <c r="L9391" i="3"/>
  <c r="P9391" i="3" s="1" a="1"/>
  <c r="P9391" i="3" s="1"/>
  <c r="L5164" i="3"/>
  <c r="L4657" i="3"/>
  <c r="L7527" i="3"/>
  <c r="P7527" i="3" s="1" a="1"/>
  <c r="P7527" i="3" s="1"/>
  <c r="L8466" i="3"/>
  <c r="P8466" i="3" s="1" a="1"/>
  <c r="P8466" i="3" s="1"/>
  <c r="L4461" i="3"/>
  <c r="L8609" i="3"/>
  <c r="P8609" i="3" s="1" a="1"/>
  <c r="P8609" i="3" s="1"/>
  <c r="L6714" i="3"/>
  <c r="L3012" i="3"/>
  <c r="L7448" i="3"/>
  <c r="P7448" i="3" s="1" a="1"/>
  <c r="P7448" i="3" s="1"/>
  <c r="L8944" i="3"/>
  <c r="P8944" i="3" s="1" a="1"/>
  <c r="P8944" i="3" s="1"/>
  <c r="L8719" i="3"/>
  <c r="P8719" i="3" s="1" a="1"/>
  <c r="P8719" i="3" s="1"/>
  <c r="L6615" i="3"/>
  <c r="L8544" i="3"/>
  <c r="P8544" i="3" s="1" a="1"/>
  <c r="P8544" i="3" s="1"/>
  <c r="L5219" i="3"/>
  <c r="L5096" i="3"/>
  <c r="L5665" i="3"/>
  <c r="L7153" i="3"/>
  <c r="P7153" i="3" s="1" a="1"/>
  <c r="P7153" i="3" s="1"/>
  <c r="L6279" i="3"/>
  <c r="L6205" i="3"/>
  <c r="L7979" i="3"/>
  <c r="P7979" i="3" s="1" a="1"/>
  <c r="P7979" i="3" s="1"/>
  <c r="L7108" i="3"/>
  <c r="P7108" i="3" s="1" a="1"/>
  <c r="P7108" i="3" s="1"/>
  <c r="L5834" i="3"/>
  <c r="L4918" i="3"/>
  <c r="L9332" i="3"/>
  <c r="P9332" i="3" s="1" a="1"/>
  <c r="P9332" i="3" s="1"/>
  <c r="L8987" i="3"/>
  <c r="P8987" i="3" s="1" a="1"/>
  <c r="P8987" i="3" s="1"/>
  <c r="L7144" i="3"/>
  <c r="P7144" i="3" s="1" a="1"/>
  <c r="P7144" i="3" s="1"/>
  <c r="L3679" i="3"/>
  <c r="L8570" i="3"/>
  <c r="P8570" i="3" s="1" a="1"/>
  <c r="P8570" i="3" s="1"/>
  <c r="L5687" i="3"/>
  <c r="L8073" i="3"/>
  <c r="P8073" i="3" s="1" a="1"/>
  <c r="P8073" i="3" s="1"/>
  <c r="L7939" i="3"/>
  <c r="P7939" i="3" s="1" a="1"/>
  <c r="P7939" i="3" s="1"/>
  <c r="L1754" i="3"/>
  <c r="L8495" i="3"/>
  <c r="P8495" i="3" s="1" a="1"/>
  <c r="P8495" i="3" s="1"/>
  <c r="L5631" i="3"/>
  <c r="L8423" i="3"/>
  <c r="P8423" i="3" s="1" a="1"/>
  <c r="P8423" i="3" s="1"/>
  <c r="L7546" i="3"/>
  <c r="P7546" i="3" s="1" a="1"/>
  <c r="P7546" i="3" s="1"/>
  <c r="L6198" i="3"/>
  <c r="L7646" i="3"/>
  <c r="P7646" i="3" s="1" a="1"/>
  <c r="P7646" i="3" s="1"/>
  <c r="L1757" i="3"/>
  <c r="L1568" i="3"/>
  <c r="L2207" i="3"/>
  <c r="L76" i="3"/>
  <c r="L345" i="3"/>
  <c r="L7927" i="3"/>
  <c r="P7927" i="3" s="1" a="1"/>
  <c r="P7927" i="3" s="1"/>
  <c r="L1822" i="3"/>
  <c r="L6927" i="3"/>
  <c r="L317" i="3"/>
  <c r="L8400" i="3"/>
  <c r="P8400" i="3" s="1" a="1"/>
  <c r="P8400" i="3" s="1"/>
  <c r="L2869" i="3"/>
  <c r="L3144" i="3"/>
  <c r="L4328" i="3"/>
  <c r="L1143" i="3"/>
  <c r="L1207" i="3"/>
  <c r="L1558" i="3"/>
  <c r="L4757" i="3"/>
  <c r="L413" i="3"/>
  <c r="L9828" i="3"/>
  <c r="P9828" i="3" s="1" a="1"/>
  <c r="P9828" i="3" s="1"/>
  <c r="L1158" i="3"/>
  <c r="L3207" i="3"/>
  <c r="L3176" i="3"/>
  <c r="L4007" i="3"/>
  <c r="L1398" i="3"/>
  <c r="L927" i="3"/>
  <c r="L3081" i="3"/>
  <c r="L6875" i="3"/>
  <c r="P6875" i="3" s="1" a="1"/>
  <c r="P6875" i="3" s="1"/>
  <c r="L227" i="3"/>
  <c r="L711" i="3"/>
  <c r="L2255" i="3"/>
  <c r="L2679" i="3"/>
  <c r="L1475" i="3"/>
  <c r="L9063" i="3"/>
  <c r="P9063" i="3" s="1" a="1"/>
  <c r="P9063" i="3" s="1"/>
  <c r="L1009" i="3"/>
  <c r="L2035" i="3"/>
  <c r="L238" i="3"/>
  <c r="L3069" i="3"/>
  <c r="L2865" i="3"/>
  <c r="L1181" i="3"/>
  <c r="L5121" i="3"/>
  <c r="L4157" i="3"/>
  <c r="L1804" i="3"/>
  <c r="L22" i="3"/>
  <c r="L624" i="3"/>
  <c r="L1848" i="3"/>
  <c r="L4144" i="3"/>
  <c r="L825" i="3"/>
  <c r="L7372" i="3"/>
  <c r="P7372" i="3" s="1" a="1"/>
  <c r="P7372" i="3" s="1"/>
  <c r="L3382" i="3"/>
  <c r="L2760" i="3"/>
  <c r="L3642" i="3"/>
  <c r="L338" i="3"/>
  <c r="L3734" i="3"/>
  <c r="L530" i="3"/>
  <c r="L3594" i="3"/>
  <c r="L8816" i="3"/>
  <c r="P8816" i="3" s="1" a="1"/>
  <c r="P8816" i="3" s="1"/>
  <c r="L1940" i="3"/>
  <c r="L823" i="3"/>
  <c r="L3516" i="3"/>
  <c r="L3732" i="3"/>
  <c r="L980" i="3"/>
  <c r="L2254" i="3"/>
  <c r="L3961" i="3"/>
  <c r="L151" i="3"/>
  <c r="L5918" i="3"/>
  <c r="L9474" i="3"/>
  <c r="P9474" i="3" s="1" a="1"/>
  <c r="P9474" i="3" s="1"/>
  <c r="L2373" i="3"/>
  <c r="L1554" i="3"/>
  <c r="L3211" i="3"/>
  <c r="L9593" i="3"/>
  <c r="P9593" i="3" s="1" a="1"/>
  <c r="P9593" i="3" s="1"/>
  <c r="L4048" i="3"/>
  <c r="L573" i="3"/>
  <c r="L1996" i="3"/>
  <c r="L3263" i="3"/>
  <c r="L2987" i="3"/>
  <c r="L2981" i="3"/>
  <c r="L882" i="3"/>
  <c r="L293" i="3"/>
  <c r="L1683" i="3"/>
  <c r="L2965" i="3"/>
  <c r="L4399" i="3"/>
  <c r="L1851" i="3"/>
  <c r="L2000" i="3"/>
  <c r="L2573" i="3"/>
  <c r="L1243" i="3"/>
  <c r="L2695" i="3"/>
  <c r="L577" i="3"/>
  <c r="L7582" i="3"/>
  <c r="P7582" i="3" s="1" a="1"/>
  <c r="P7582" i="3" s="1"/>
  <c r="L1776" i="3"/>
  <c r="L4149" i="3"/>
  <c r="L2948" i="3"/>
  <c r="L3938" i="3"/>
  <c r="L5380" i="3"/>
  <c r="L2803" i="3"/>
  <c r="L3950" i="3"/>
  <c r="L2645" i="3"/>
  <c r="L6897" i="3"/>
  <c r="P6897" i="3" s="1" a="1"/>
  <c r="P6897" i="3" s="1"/>
  <c r="L381" i="3"/>
  <c r="L1026" i="3"/>
  <c r="L943" i="3"/>
  <c r="L2083" i="3"/>
  <c r="L2651" i="3"/>
  <c r="L6079" i="3"/>
  <c r="L8474" i="3"/>
  <c r="P8474" i="3" s="1" a="1"/>
  <c r="P8474" i="3" s="1"/>
  <c r="L6595" i="3"/>
  <c r="L4224" i="3"/>
  <c r="L7152" i="3"/>
  <c r="P7152" i="3" s="1" a="1"/>
  <c r="P7152" i="3" s="1"/>
  <c r="L5520" i="3"/>
  <c r="L8208" i="3"/>
  <c r="P8208" i="3" s="1" a="1"/>
  <c r="P8208" i="3" s="1"/>
  <c r="L6724" i="3"/>
  <c r="L5190" i="3"/>
  <c r="L5292" i="3"/>
  <c r="L5110" i="3"/>
  <c r="L7478" i="3"/>
  <c r="P7478" i="3" s="1" a="1"/>
  <c r="P7478" i="3" s="1"/>
  <c r="L7809" i="3"/>
  <c r="P7809" i="3" s="1" a="1"/>
  <c r="P7809" i="3" s="1"/>
  <c r="L7444" i="3"/>
  <c r="P7444" i="3" s="1" a="1"/>
  <c r="P7444" i="3" s="1"/>
  <c r="L8188" i="3"/>
  <c r="P8188" i="3" s="1" a="1"/>
  <c r="P8188" i="3" s="1"/>
  <c r="L4536" i="3"/>
  <c r="L7519" i="3"/>
  <c r="P7519" i="3" s="1" a="1"/>
  <c r="P7519" i="3" s="1"/>
  <c r="L5065" i="3"/>
  <c r="P5065" i="3" s="1" a="1"/>
  <c r="P5065" i="3" s="1"/>
  <c r="L8901" i="3"/>
  <c r="P8901" i="3" s="1" a="1"/>
  <c r="P8901" i="3" s="1"/>
  <c r="L9136" i="3"/>
  <c r="P9136" i="3" s="1" a="1"/>
  <c r="P9136" i="3" s="1"/>
  <c r="L5062" i="3"/>
  <c r="L5245" i="3"/>
  <c r="L8361" i="3"/>
  <c r="P8361" i="3" s="1" a="1"/>
  <c r="P8361" i="3" s="1"/>
  <c r="L9179" i="3"/>
  <c r="P9179" i="3" s="1" a="1"/>
  <c r="P9179" i="3" s="1"/>
  <c r="L9963" i="3"/>
  <c r="P9963" i="3" s="1" a="1"/>
  <c r="P9963" i="3" s="1"/>
  <c r="L5276" i="3"/>
  <c r="L8985" i="3"/>
  <c r="P8985" i="3" s="1" a="1"/>
  <c r="P8985" i="3" s="1"/>
  <c r="L4530" i="3"/>
  <c r="L6297" i="3"/>
  <c r="L6396" i="3"/>
  <c r="L7073" i="3"/>
  <c r="P7073" i="3" s="1" a="1"/>
  <c r="P7073" i="3" s="1"/>
  <c r="L870" i="3"/>
  <c r="L5934" i="3"/>
  <c r="L9620" i="3"/>
  <c r="P9620" i="3" s="1" a="1"/>
  <c r="P9620" i="3" s="1"/>
  <c r="L9979" i="3"/>
  <c r="P9979" i="3" s="1" a="1"/>
  <c r="P9979" i="3" s="1"/>
  <c r="L7008" i="3"/>
  <c r="L3999" i="3"/>
  <c r="L132" i="3"/>
  <c r="L7391" i="3"/>
  <c r="P7391" i="3" s="1" a="1"/>
  <c r="P7391" i="3" s="1"/>
  <c r="L9156" i="3"/>
  <c r="P9156" i="3" s="1" a="1"/>
  <c r="P9156" i="3" s="1"/>
  <c r="L6798" i="3"/>
  <c r="L6864" i="3"/>
  <c r="L271" i="3"/>
  <c r="L7348" i="3"/>
  <c r="P7348" i="3" s="1" a="1"/>
  <c r="P7348" i="3" s="1"/>
  <c r="L4035" i="3"/>
  <c r="L2974" i="3"/>
  <c r="L1190" i="3"/>
  <c r="L9150" i="3"/>
  <c r="P9150" i="3" s="1" a="1"/>
  <c r="P9150" i="3" s="1"/>
  <c r="L4139" i="3"/>
  <c r="L2011" i="3"/>
  <c r="L1542" i="3"/>
  <c r="L3038" i="3"/>
  <c r="L67" i="3"/>
  <c r="L3125" i="3"/>
  <c r="L410" i="3"/>
  <c r="L2952" i="3"/>
  <c r="L8792" i="3"/>
  <c r="P8792" i="3" s="1" a="1"/>
  <c r="P8792" i="3" s="1"/>
  <c r="L3140" i="3"/>
  <c r="L3002" i="3"/>
  <c r="L4283" i="3"/>
  <c r="L425" i="3"/>
  <c r="L1894" i="3"/>
  <c r="L872" i="3"/>
  <c r="L2119" i="3"/>
  <c r="L2667" i="3"/>
  <c r="L6985" i="3"/>
  <c r="L9355" i="3"/>
  <c r="P9355" i="3" s="1" a="1"/>
  <c r="P9355" i="3" s="1"/>
  <c r="L2222" i="3"/>
  <c r="L1440" i="3"/>
  <c r="L1441" i="3"/>
  <c r="L3371" i="3"/>
  <c r="L4575" i="3"/>
  <c r="L7671" i="3"/>
  <c r="P7671" i="3" s="1" a="1"/>
  <c r="P7671" i="3" s="1"/>
  <c r="L3325" i="3"/>
  <c r="L3147" i="3"/>
  <c r="L4209" i="3"/>
  <c r="L3724" i="3"/>
  <c r="L1328" i="3"/>
  <c r="L830" i="3"/>
  <c r="L3947" i="3"/>
  <c r="L618" i="3"/>
  <c r="L652" i="3"/>
  <c r="L2064" i="3"/>
  <c r="L457" i="3"/>
  <c r="L1997" i="3"/>
  <c r="L4624" i="3"/>
  <c r="L3000" i="3"/>
  <c r="L6926" i="3"/>
  <c r="L1884" i="3"/>
  <c r="L2354" i="3"/>
  <c r="L1519" i="3"/>
  <c r="L2770" i="3"/>
  <c r="L1859" i="3"/>
  <c r="L8512" i="3"/>
  <c r="P8512" i="3" s="1" a="1"/>
  <c r="P8512" i="3" s="1"/>
  <c r="L2331" i="3"/>
  <c r="L3754" i="3"/>
  <c r="L2925" i="3"/>
  <c r="L3474" i="3"/>
  <c r="L979" i="3"/>
  <c r="L9121" i="3"/>
  <c r="P9121" i="3" s="1" a="1"/>
  <c r="P9121" i="3" s="1"/>
  <c r="L9232" i="3"/>
  <c r="P9232" i="3" s="1" a="1"/>
  <c r="P9232" i="3" s="1"/>
  <c r="L827" i="3"/>
  <c r="L4552" i="3"/>
  <c r="L1333" i="3"/>
  <c r="L4433" i="3"/>
  <c r="L314" i="3"/>
  <c r="L945" i="3"/>
  <c r="L7594" i="3"/>
  <c r="P7594" i="3" s="1" a="1"/>
  <c r="P7594" i="3" s="1"/>
  <c r="L4554" i="3"/>
  <c r="L1354" i="3"/>
  <c r="L9065" i="3"/>
  <c r="P9065" i="3" s="1" a="1"/>
  <c r="P9065" i="3" s="1"/>
  <c r="L3300" i="3"/>
  <c r="L1498" i="3"/>
  <c r="L3340" i="3"/>
  <c r="L3551" i="3"/>
  <c r="L1433" i="3"/>
  <c r="L344" i="3"/>
  <c r="L2729" i="3"/>
  <c r="L6337" i="3"/>
  <c r="L4257" i="3"/>
  <c r="L2758" i="3"/>
  <c r="L159" i="3"/>
  <c r="L4022" i="3"/>
  <c r="L3529" i="3"/>
  <c r="L279" i="3"/>
  <c r="L8021" i="3"/>
  <c r="P8021" i="3" s="1" a="1"/>
  <c r="P8021" i="3" s="1"/>
  <c r="L7542" i="3"/>
  <c r="P7542" i="3" s="1" a="1"/>
  <c r="P7542" i="3" s="1"/>
  <c r="L3017" i="3"/>
  <c r="L2488" i="3"/>
  <c r="L1573" i="3"/>
  <c r="L1156" i="3"/>
  <c r="L1108" i="3"/>
  <c r="L489" i="3"/>
  <c r="L8728" i="3"/>
  <c r="P8728" i="3" s="1" a="1"/>
  <c r="P8728" i="3" s="1"/>
  <c r="L3129" i="3"/>
  <c r="L3131" i="3"/>
  <c r="L675" i="3"/>
  <c r="L9060" i="3"/>
  <c r="P9060" i="3" s="1" a="1"/>
  <c r="P9060" i="3" s="1"/>
  <c r="L5108" i="3"/>
  <c r="L837" i="3"/>
  <c r="L444" i="3"/>
  <c r="L3172" i="3"/>
  <c r="L6803" i="3"/>
  <c r="L7518" i="3"/>
  <c r="P7518" i="3" s="1" a="1"/>
  <c r="P7518" i="3" s="1"/>
  <c r="L5085" i="3"/>
  <c r="L6376" i="3"/>
  <c r="L5606" i="3"/>
  <c r="L9805" i="3"/>
  <c r="P9805" i="3" s="1" a="1"/>
  <c r="P9805" i="3" s="1"/>
  <c r="L6402" i="3"/>
  <c r="L7802" i="3"/>
  <c r="P7802" i="3" s="1" a="1"/>
  <c r="P7802" i="3" s="1"/>
  <c r="L9840" i="3"/>
  <c r="P9840" i="3" s="1" a="1"/>
  <c r="P9840" i="3" s="1"/>
  <c r="L9709" i="3"/>
  <c r="P9709" i="3" s="1" a="1"/>
  <c r="P9709" i="3" s="1"/>
  <c r="L9932" i="3"/>
  <c r="P9932" i="3" s="1" a="1"/>
  <c r="P9932" i="3" s="1"/>
  <c r="L7235" i="3"/>
  <c r="P7235" i="3" s="1" a="1"/>
  <c r="P7235" i="3" s="1"/>
  <c r="L5482" i="3"/>
  <c r="L7077" i="3"/>
  <c r="P7077" i="3" s="1" a="1"/>
  <c r="P7077" i="3" s="1"/>
  <c r="L9641" i="3"/>
  <c r="P9641" i="3" s="1" a="1"/>
  <c r="P9641" i="3" s="1"/>
  <c r="L6085" i="3"/>
  <c r="L8531" i="3"/>
  <c r="P8531" i="3" s="1" a="1"/>
  <c r="P8531" i="3" s="1"/>
  <c r="L9877" i="3"/>
  <c r="P9877" i="3" s="1" a="1"/>
  <c r="P9877" i="3" s="1"/>
  <c r="L8653" i="3"/>
  <c r="P8653" i="3" s="1" a="1"/>
  <c r="P8653" i="3" s="1"/>
  <c r="L9917" i="3"/>
  <c r="P9917" i="3" s="1" a="1"/>
  <c r="P9917" i="3" s="1"/>
  <c r="L7926" i="3"/>
  <c r="P7926" i="3" s="1" a="1"/>
  <c r="P7926" i="3" s="1"/>
  <c r="L8600" i="3"/>
  <c r="P8600" i="3" s="1" a="1"/>
  <c r="P8600" i="3" s="1"/>
  <c r="L6801" i="3"/>
  <c r="L5716" i="3"/>
  <c r="L6905" i="3"/>
  <c r="L5455" i="3"/>
  <c r="L9239" i="3"/>
  <c r="P9239" i="3" s="1" a="1"/>
  <c r="P9239" i="3" s="1"/>
  <c r="L7619" i="3"/>
  <c r="P7619" i="3" s="1" a="1"/>
  <c r="P7619" i="3" s="1"/>
  <c r="L5573" i="3"/>
  <c r="L8182" i="3"/>
  <c r="P8182" i="3" s="1" a="1"/>
  <c r="P8182" i="3" s="1"/>
  <c r="L4060" i="3"/>
  <c r="L2630" i="3"/>
  <c r="L6086" i="3"/>
  <c r="L7239" i="3"/>
  <c r="P7239" i="3" s="1" a="1"/>
  <c r="P7239" i="3" s="1"/>
  <c r="L858" i="3"/>
  <c r="L6177" i="3"/>
  <c r="L5490" i="3"/>
  <c r="L9379" i="3"/>
  <c r="P9379" i="3" s="1" a="1"/>
  <c r="P9379" i="3" s="1"/>
  <c r="L9383" i="3"/>
  <c r="P9383" i="3" s="1" a="1"/>
  <c r="P9383" i="3" s="1"/>
  <c r="L412" i="3"/>
  <c r="L7058" i="3"/>
  <c r="P7058" i="3" s="1" a="1"/>
  <c r="P7058" i="3" s="1"/>
  <c r="L5206" i="3"/>
  <c r="L7547" i="3"/>
  <c r="P7547" i="3" s="1" a="1"/>
  <c r="P7547" i="3" s="1"/>
  <c r="L9302" i="3"/>
  <c r="P9302" i="3" s="1" a="1"/>
  <c r="P9302" i="3" s="1"/>
  <c r="L1484" i="3"/>
  <c r="L698" i="3"/>
  <c r="L1750" i="3"/>
  <c r="L871" i="3"/>
  <c r="L610" i="3"/>
  <c r="L325" i="3"/>
  <c r="L8470" i="3"/>
  <c r="P8470" i="3" s="1" a="1"/>
  <c r="P8470" i="3" s="1"/>
  <c r="L7057" i="3"/>
  <c r="P7057" i="3" s="1" a="1"/>
  <c r="P7057" i="3" s="1"/>
  <c r="L4486" i="3"/>
  <c r="L3745" i="3"/>
  <c r="L771" i="3"/>
  <c r="L869" i="3"/>
  <c r="L8917" i="3"/>
  <c r="P8917" i="3" s="1" a="1"/>
  <c r="P8917" i="3" s="1"/>
  <c r="L1382" i="3"/>
  <c r="L1904" i="3"/>
  <c r="L4305" i="3"/>
  <c r="L720" i="3"/>
  <c r="L3779" i="3"/>
  <c r="L3741" i="3"/>
  <c r="L7491" i="3"/>
  <c r="P7491" i="3" s="1" a="1"/>
  <c r="P7491" i="3" s="1"/>
  <c r="L8075" i="3"/>
  <c r="P8075" i="3" s="1" a="1"/>
  <c r="P8075" i="3" s="1"/>
  <c r="L4342" i="3"/>
  <c r="L1786" i="3"/>
  <c r="L3400" i="3"/>
  <c r="L1015" i="3"/>
  <c r="L748" i="3"/>
  <c r="L9169" i="3"/>
  <c r="P9169" i="3" s="1" a="1"/>
  <c r="P9169" i="3" s="1"/>
  <c r="L8141" i="3"/>
  <c r="P8141" i="3" s="1" a="1"/>
  <c r="P8141" i="3" s="1"/>
  <c r="L1819" i="3"/>
  <c r="L3670" i="3"/>
  <c r="L1934" i="3"/>
  <c r="L3902" i="3"/>
  <c r="L2551" i="3"/>
  <c r="L4517" i="3"/>
  <c r="L5969" i="3"/>
  <c r="L545" i="3"/>
  <c r="L648" i="3"/>
  <c r="L4745" i="3"/>
  <c r="L3338" i="3"/>
  <c r="L326" i="3"/>
  <c r="L1844" i="3"/>
  <c r="L936" i="3"/>
  <c r="L2891" i="3"/>
  <c r="L6873" i="3"/>
  <c r="L3413" i="3"/>
  <c r="L2486" i="3"/>
  <c r="L1443" i="3"/>
  <c r="L1744" i="3"/>
  <c r="L1532" i="3"/>
  <c r="L113" i="3"/>
  <c r="L8980" i="3"/>
  <c r="P8980" i="3" s="1" a="1"/>
  <c r="P8980" i="3" s="1"/>
  <c r="L2172" i="3"/>
  <c r="L1581" i="3"/>
  <c r="L792" i="3"/>
  <c r="L207" i="3"/>
  <c r="L4344" i="3"/>
  <c r="L7132" i="3"/>
  <c r="P7132" i="3" s="1" a="1"/>
  <c r="P7132" i="3" s="1"/>
  <c r="L1114" i="3"/>
  <c r="L5314" i="3"/>
  <c r="L3134" i="3"/>
  <c r="L3862" i="3"/>
  <c r="L3071" i="3"/>
  <c r="L3563" i="3"/>
  <c r="L9576" i="3"/>
  <c r="P9576" i="3" s="1" a="1"/>
  <c r="P9576" i="3" s="1"/>
  <c r="L2113" i="3"/>
  <c r="L1578" i="3"/>
  <c r="L3605" i="3"/>
  <c r="L3274" i="3"/>
  <c r="L1980" i="3"/>
  <c r="L3241" i="3"/>
  <c r="L2960" i="3"/>
  <c r="L3600" i="3"/>
  <c r="L3287" i="3"/>
  <c r="L434" i="3"/>
  <c r="L1832" i="3"/>
  <c r="L1962" i="3"/>
  <c r="L7117" i="3"/>
  <c r="P7117" i="3" s="1" a="1"/>
  <c r="P7117" i="3" s="1"/>
  <c r="L3957" i="3"/>
  <c r="L2521" i="3"/>
  <c r="L857" i="3"/>
  <c r="L4054" i="3"/>
  <c r="L8279" i="3"/>
  <c r="P8279" i="3" s="1" a="1"/>
  <c r="P8279" i="3" s="1"/>
  <c r="L2811" i="3"/>
  <c r="L1704" i="3"/>
  <c r="L3814" i="3"/>
  <c r="L2330" i="3"/>
  <c r="L309" i="3"/>
  <c r="L461" i="3"/>
  <c r="L4202" i="3"/>
  <c r="L6212" i="3"/>
  <c r="L3001" i="3"/>
  <c r="L4986" i="3"/>
  <c r="P4986" i="3" s="1" a="1"/>
  <c r="P4986" i="3" s="1"/>
  <c r="L8819" i="3"/>
  <c r="P8819" i="3" s="1" a="1"/>
  <c r="P8819" i="3" s="1"/>
  <c r="L6291" i="3"/>
  <c r="L6841" i="3"/>
  <c r="L9885" i="3"/>
  <c r="P9885" i="3" s="1" a="1"/>
  <c r="P9885" i="3" s="1"/>
  <c r="L5686" i="3"/>
  <c r="L9475" i="3"/>
  <c r="P9475" i="3" s="1" a="1"/>
  <c r="P9475" i="3" s="1"/>
  <c r="L9372" i="3"/>
  <c r="P9372" i="3" s="1" a="1"/>
  <c r="P9372" i="3" s="1"/>
  <c r="L7211" i="3"/>
  <c r="P7211" i="3" s="1" a="1"/>
  <c r="P7211" i="3" s="1"/>
  <c r="L4492" i="3"/>
  <c r="L7134" i="3"/>
  <c r="P7134" i="3" s="1" a="1"/>
  <c r="P7134" i="3" s="1"/>
  <c r="L8769" i="3"/>
  <c r="P8769" i="3" s="1" a="1"/>
  <c r="P8769" i="3" s="1"/>
  <c r="L7845" i="3"/>
  <c r="P7845" i="3" s="1" a="1"/>
  <c r="P7845" i="3" s="1"/>
  <c r="L7520" i="3"/>
  <c r="P7520" i="3" s="1" a="1"/>
  <c r="P7520" i="3" s="1"/>
  <c r="L8915" i="3"/>
  <c r="P8915" i="3" s="1" a="1"/>
  <c r="P8915" i="3" s="1"/>
  <c r="L8103" i="3"/>
  <c r="P8103" i="3" s="1" a="1"/>
  <c r="P8103" i="3" s="1"/>
  <c r="L4951" i="3"/>
  <c r="L6305" i="3"/>
  <c r="L5476" i="3"/>
  <c r="L7830" i="3"/>
  <c r="P7830" i="3" s="1" a="1"/>
  <c r="P7830" i="3" s="1"/>
  <c r="L9887" i="3"/>
  <c r="P9887" i="3" s="1" a="1"/>
  <c r="P9887" i="3" s="1"/>
  <c r="L9456" i="3"/>
  <c r="P9456" i="3" s="1" a="1"/>
  <c r="P9456" i="3" s="1"/>
  <c r="L6727" i="3"/>
  <c r="L6357" i="3"/>
  <c r="L7674" i="3"/>
  <c r="P7674" i="3" s="1" a="1"/>
  <c r="P7674" i="3" s="1"/>
  <c r="L92" i="3"/>
  <c r="L2076" i="3"/>
  <c r="L3425" i="3"/>
  <c r="L570" i="3"/>
  <c r="L5176" i="3"/>
  <c r="L4856" i="3"/>
  <c r="P4856" i="3" s="1" a="1"/>
  <c r="P4856" i="3" s="1"/>
  <c r="L484" i="3"/>
  <c r="L4861" i="3"/>
  <c r="L7945" i="3"/>
  <c r="P7945" i="3" s="1" a="1"/>
  <c r="P7945" i="3" s="1"/>
  <c r="L7980" i="3"/>
  <c r="P7980" i="3" s="1" a="1"/>
  <c r="P7980" i="3" s="1"/>
  <c r="L7169" i="3"/>
  <c r="P7169" i="3" s="1" a="1"/>
  <c r="P7169" i="3" s="1"/>
  <c r="L9006" i="3"/>
  <c r="P9006" i="3" s="1" a="1"/>
  <c r="P9006" i="3" s="1"/>
  <c r="L3821" i="3"/>
  <c r="L4653" i="3"/>
  <c r="L7732" i="3"/>
  <c r="P7732" i="3" s="1" a="1"/>
  <c r="P7732" i="3" s="1"/>
  <c r="L2635" i="3"/>
  <c r="L5726" i="3"/>
  <c r="L433" i="3"/>
  <c r="L739" i="3"/>
  <c r="L9397" i="3"/>
  <c r="P9397" i="3" s="1" a="1"/>
  <c r="P9397" i="3" s="1"/>
  <c r="L3395" i="3"/>
  <c r="L4339" i="3"/>
  <c r="L93" i="3"/>
  <c r="L4037" i="3"/>
  <c r="L1847" i="3"/>
  <c r="L1621" i="3"/>
  <c r="L97" i="3"/>
  <c r="L1476" i="3"/>
  <c r="L5586" i="3"/>
  <c r="L2806" i="3"/>
  <c r="L134" i="3"/>
  <c r="L708" i="3"/>
  <c r="L3994" i="3"/>
  <c r="L1183" i="3"/>
  <c r="L4532" i="3"/>
  <c r="L2812" i="3"/>
  <c r="L2482" i="3"/>
  <c r="L7624" i="3"/>
  <c r="P7624" i="3" s="1" a="1"/>
  <c r="P7624" i="3" s="1"/>
  <c r="L4558" i="3"/>
  <c r="L4115" i="3"/>
  <c r="L3641" i="3"/>
  <c r="L764" i="3"/>
  <c r="L1041" i="3"/>
  <c r="L1961" i="3"/>
  <c r="L210" i="3"/>
  <c r="L3803" i="3"/>
  <c r="L5963" i="3"/>
  <c r="L4549" i="3"/>
  <c r="L2661" i="3"/>
  <c r="L3811" i="3"/>
  <c r="L430" i="3"/>
  <c r="L1571" i="3"/>
  <c r="L9465" i="3"/>
  <c r="P9465" i="3" s="1" a="1"/>
  <c r="P9465" i="3" s="1"/>
  <c r="L1448" i="3"/>
  <c r="L2894" i="3"/>
  <c r="L4815" i="3"/>
  <c r="L3005" i="3"/>
  <c r="L3490" i="3"/>
  <c r="L4468" i="3"/>
  <c r="L3161" i="3"/>
  <c r="L6362" i="3"/>
  <c r="L4386" i="3"/>
  <c r="L1724" i="3"/>
  <c r="L2192" i="3"/>
  <c r="L1487" i="3"/>
  <c r="L2997" i="3"/>
  <c r="L9530" i="3"/>
  <c r="P9530" i="3" s="1" a="1"/>
  <c r="P9530" i="3" s="1"/>
  <c r="L203" i="3"/>
  <c r="L2332" i="3"/>
  <c r="L3405" i="3"/>
  <c r="L2632" i="3"/>
  <c r="L3056" i="3"/>
  <c r="L31" i="3"/>
  <c r="L966" i="3"/>
  <c r="L2282" i="3"/>
  <c r="L7560" i="3"/>
  <c r="P7560" i="3" s="1" a="1"/>
  <c r="P7560" i="3" s="1"/>
  <c r="L3988" i="3"/>
  <c r="L195" i="3"/>
  <c r="L1801" i="3"/>
  <c r="L2313" i="3"/>
  <c r="L1649" i="3"/>
  <c r="L1545" i="3"/>
  <c r="L8627" i="3"/>
  <c r="P8627" i="3" s="1" a="1"/>
  <c r="P8627" i="3" s="1"/>
  <c r="L2978" i="3"/>
  <c r="L1416" i="3"/>
  <c r="L2605" i="3"/>
  <c r="L2547" i="3"/>
  <c r="L2280" i="3"/>
  <c r="L1911" i="3"/>
  <c r="L110" i="3"/>
  <c r="L2165" i="3"/>
  <c r="L4758" i="3"/>
  <c r="L7411" i="3"/>
  <c r="P7411" i="3" s="1" a="1"/>
  <c r="P7411" i="3" s="1"/>
  <c r="L3053" i="3"/>
  <c r="L3173" i="3"/>
  <c r="L1137" i="3"/>
  <c r="L4104" i="3"/>
  <c r="L377" i="3"/>
  <c r="L2202" i="3"/>
  <c r="L8546" i="3"/>
  <c r="P8546" i="3" s="1" a="1"/>
  <c r="P8546" i="3" s="1"/>
  <c r="L3891" i="3"/>
  <c r="L2681" i="3"/>
  <c r="L4541" i="3"/>
  <c r="L57" i="3"/>
  <c r="L3494" i="3"/>
  <c r="L3546" i="3"/>
  <c r="L2281" i="3"/>
  <c r="L3154" i="3"/>
  <c r="L1227" i="3"/>
  <c r="L4180" i="3"/>
  <c r="L9021" i="3"/>
  <c r="P9021" i="3" s="1" a="1"/>
  <c r="P9021" i="3" s="1"/>
  <c r="L793" i="3"/>
  <c r="L2947" i="3"/>
  <c r="L233" i="3"/>
  <c r="L4293" i="3"/>
  <c r="L2909" i="3"/>
  <c r="L3544" i="3"/>
  <c r="L56" i="3"/>
  <c r="L351" i="3"/>
  <c r="L6806" i="3"/>
  <c r="L9422" i="3"/>
  <c r="P9422" i="3" s="1" a="1"/>
  <c r="P9422" i="3" s="1"/>
  <c r="L7577" i="3"/>
  <c r="P7577" i="3" s="1" a="1"/>
  <c r="P7577" i="3" s="1"/>
  <c r="L8038" i="3"/>
  <c r="P8038" i="3" s="1" a="1"/>
  <c r="P8038" i="3" s="1"/>
  <c r="L9990" i="3"/>
  <c r="P9990" i="3" s="1" a="1"/>
  <c r="P9990" i="3" s="1"/>
  <c r="L9451" i="3"/>
  <c r="P9451" i="3" s="1" a="1"/>
  <c r="P9451" i="3" s="1"/>
  <c r="L9689" i="3"/>
  <c r="P9689" i="3" s="1" a="1"/>
  <c r="P9689" i="3" s="1"/>
  <c r="L6826" i="3"/>
  <c r="L6252" i="3"/>
  <c r="L5066" i="3"/>
  <c r="L8104" i="3"/>
  <c r="P8104" i="3" s="1" a="1"/>
  <c r="P8104" i="3" s="1"/>
  <c r="L9816" i="3"/>
  <c r="P9816" i="3" s="1" a="1"/>
  <c r="P9816" i="3" s="1"/>
  <c r="L7805" i="3"/>
  <c r="P7805" i="3" s="1" a="1"/>
  <c r="P7805" i="3" s="1"/>
  <c r="L9211" i="3"/>
  <c r="P9211" i="3" s="1" a="1"/>
  <c r="P9211" i="3" s="1"/>
  <c r="L7269" i="3"/>
  <c r="P7269" i="3" s="1" a="1"/>
  <c r="P7269" i="3" s="1"/>
  <c r="L7467" i="3"/>
  <c r="P7467" i="3" s="1" a="1"/>
  <c r="P7467" i="3" s="1"/>
  <c r="L9318" i="3"/>
  <c r="P9318" i="3" s="1" a="1"/>
  <c r="P9318" i="3" s="1"/>
  <c r="L3390" i="3"/>
  <c r="L2854" i="3"/>
  <c r="L7628" i="3"/>
  <c r="P7628" i="3" s="1" a="1"/>
  <c r="P7628" i="3" s="1"/>
  <c r="L9010" i="3"/>
  <c r="P9010" i="3" s="1" a="1"/>
  <c r="P9010" i="3" s="1"/>
  <c r="L1045" i="3"/>
  <c r="L6736" i="3"/>
  <c r="L834" i="3"/>
  <c r="L6918" i="3"/>
  <c r="P6918" i="3" s="1" a="1"/>
  <c r="P6918" i="3" s="1"/>
  <c r="L7452" i="3"/>
  <c r="P7452" i="3" s="1" a="1"/>
  <c r="P7452" i="3" s="1"/>
  <c r="L3411" i="3"/>
  <c r="L2512" i="3"/>
  <c r="L1319" i="3"/>
  <c r="L1011" i="3"/>
  <c r="L9078" i="3"/>
  <c r="P9078" i="3" s="1" a="1"/>
  <c r="P9078" i="3" s="1"/>
  <c r="L2705" i="3"/>
  <c r="L9975" i="3"/>
  <c r="P9975" i="3" s="1" a="1"/>
  <c r="P9975" i="3" s="1"/>
  <c r="L5344" i="3"/>
  <c r="L8900" i="3"/>
  <c r="P8900" i="3" s="1" a="1"/>
  <c r="P8900" i="3" s="1"/>
  <c r="L1716" i="3"/>
  <c r="L1644" i="3"/>
  <c r="L232" i="3"/>
  <c r="L5021" i="3"/>
  <c r="L2694" i="3"/>
  <c r="L7068" i="3"/>
  <c r="P7068" i="3" s="1" a="1"/>
  <c r="P7068" i="3" s="1"/>
  <c r="L6709" i="3"/>
  <c r="L4769" i="3"/>
  <c r="L649" i="3"/>
  <c r="L1606" i="3"/>
  <c r="L3638" i="3"/>
  <c r="L8132" i="3"/>
  <c r="P8132" i="3" s="1" a="1"/>
  <c r="P8132" i="3" s="1"/>
  <c r="L3219" i="3"/>
  <c r="L3832" i="3"/>
  <c r="L2802" i="3"/>
  <c r="L1330" i="3"/>
  <c r="L653" i="3"/>
  <c r="L1828" i="3"/>
  <c r="L2286" i="3"/>
  <c r="L4567" i="3"/>
  <c r="L7017" i="3"/>
  <c r="L3813" i="3"/>
  <c r="L4571" i="3"/>
  <c r="L3018" i="3"/>
  <c r="L4830" i="3"/>
  <c r="L3312" i="3"/>
  <c r="L2163" i="3"/>
  <c r="L3455" i="3"/>
  <c r="L2815" i="3"/>
  <c r="L6054" i="3"/>
  <c r="L3210" i="3"/>
  <c r="L4237" i="3"/>
  <c r="L821" i="3"/>
  <c r="L2509" i="3"/>
  <c r="L884" i="3"/>
  <c r="L993" i="3"/>
  <c r="L2317" i="3"/>
  <c r="L5040" i="3"/>
  <c r="L1589" i="3"/>
  <c r="L2232" i="3"/>
  <c r="L4043" i="3"/>
  <c r="L4735" i="3"/>
  <c r="L7492" i="3"/>
  <c r="P7492" i="3" s="1" a="1"/>
  <c r="P7492" i="3" s="1"/>
  <c r="L2436" i="3"/>
  <c r="L3031" i="3"/>
  <c r="L408" i="3"/>
  <c r="L1210" i="3"/>
  <c r="L1123" i="3"/>
  <c r="L3271" i="3"/>
  <c r="L2506" i="3"/>
  <c r="L7224" i="3"/>
  <c r="P7224" i="3" s="1" a="1"/>
  <c r="P7224" i="3" s="1"/>
  <c r="L1985" i="3"/>
  <c r="L487" i="3"/>
  <c r="L1336" i="3"/>
  <c r="L2940" i="3"/>
  <c r="L473" i="3"/>
  <c r="L1688" i="3"/>
  <c r="L3417" i="3"/>
  <c r="L7028" i="3"/>
  <c r="L1244" i="3"/>
  <c r="L2511" i="3"/>
  <c r="L1807" i="3"/>
  <c r="L1540" i="3"/>
  <c r="L1111" i="3"/>
  <c r="L613" i="3"/>
  <c r="L6271" i="3"/>
  <c r="L7308" i="3"/>
  <c r="P7308" i="3" s="1" a="1"/>
  <c r="P7308" i="3" s="1"/>
  <c r="L1886" i="3"/>
  <c r="L3226" i="3"/>
  <c r="L1909" i="3"/>
  <c r="L4294" i="3"/>
  <c r="L1094" i="3"/>
  <c r="L2301" i="3"/>
  <c r="L9296" i="3"/>
  <c r="P9296" i="3" s="1" a="1"/>
  <c r="P9296" i="3" s="1"/>
  <c r="L4240" i="3"/>
  <c r="L1572" i="3"/>
  <c r="L7175" i="3"/>
  <c r="P7175" i="3" s="1" a="1"/>
  <c r="P7175" i="3" s="1"/>
  <c r="L913" i="3"/>
  <c r="L4793" i="3"/>
  <c r="L2884" i="3"/>
  <c r="L1153" i="3"/>
  <c r="L513" i="3"/>
  <c r="L1719" i="3"/>
  <c r="L1197" i="3"/>
  <c r="L3905" i="3"/>
  <c r="L799" i="3"/>
  <c r="L2005" i="3"/>
  <c r="L1771" i="3"/>
  <c r="L156" i="3"/>
  <c r="L8183" i="3"/>
  <c r="P8183" i="3" s="1" a="1"/>
  <c r="P8183" i="3" s="1"/>
  <c r="L3199" i="3"/>
  <c r="L3637" i="3"/>
  <c r="L2607" i="3"/>
  <c r="L533" i="3"/>
  <c r="L4466" i="3"/>
  <c r="L4835" i="3"/>
  <c r="L2970" i="3"/>
  <c r="L1163" i="3"/>
  <c r="L6445" i="3"/>
  <c r="L2123" i="3"/>
  <c r="L9076" i="3"/>
  <c r="P9076" i="3" s="1" a="1"/>
  <c r="P9076" i="3" s="1"/>
  <c r="L1121" i="3"/>
  <c r="L1477" i="3"/>
  <c r="L4655" i="3"/>
  <c r="L1619" i="3"/>
  <c r="L7089" i="3"/>
  <c r="P7089" i="3" s="1" a="1"/>
  <c r="P7089" i="3" s="1"/>
  <c r="L9632" i="3"/>
  <c r="P9632" i="3" s="1" a="1"/>
  <c r="P9632" i="3" s="1"/>
  <c r="L9523" i="3"/>
  <c r="P9523" i="3" s="1" a="1"/>
  <c r="P9523" i="3" s="1"/>
  <c r="L5570" i="3"/>
  <c r="L5682" i="3"/>
  <c r="L8473" i="3"/>
  <c r="P8473" i="3" s="1" a="1"/>
  <c r="P8473" i="3" s="1"/>
  <c r="L7405" i="3"/>
  <c r="P7405" i="3" s="1" a="1"/>
  <c r="P7405" i="3" s="1"/>
  <c r="L8540" i="3"/>
  <c r="P8540" i="3" s="1" a="1"/>
  <c r="P8540" i="3" s="1"/>
  <c r="L9446" i="3"/>
  <c r="P9446" i="3" s="1" a="1"/>
  <c r="P9446" i="3" s="1"/>
  <c r="L5105" i="3"/>
  <c r="L7681" i="3"/>
  <c r="P7681" i="3" s="1" a="1"/>
  <c r="P7681" i="3" s="1"/>
  <c r="L6567" i="3"/>
  <c r="L7106" i="3"/>
  <c r="P7106" i="3" s="1" a="1"/>
  <c r="P7106" i="3" s="1"/>
  <c r="L6609" i="3"/>
  <c r="L6217" i="3"/>
  <c r="L7650" i="3"/>
  <c r="P7650" i="3" s="1" a="1"/>
  <c r="P7650" i="3" s="1"/>
  <c r="L6867" i="3"/>
  <c r="L5343" i="3"/>
  <c r="L6412" i="3"/>
  <c r="L5994" i="3"/>
  <c r="L7975" i="3"/>
  <c r="P7975" i="3" s="1" a="1"/>
  <c r="P7975" i="3" s="1"/>
  <c r="L8695" i="3"/>
  <c r="P8695" i="3" s="1" a="1"/>
  <c r="P8695" i="3" s="1"/>
  <c r="L8015" i="3"/>
  <c r="P8015" i="3" s="1" a="1"/>
  <c r="P8015" i="3" s="1"/>
  <c r="L9055" i="3"/>
  <c r="P9055" i="3" s="1" a="1"/>
  <c r="P9055" i="3" s="1"/>
  <c r="L5061" i="3"/>
  <c r="L9412" i="3"/>
  <c r="P9412" i="3" s="1" a="1"/>
  <c r="P9412" i="3" s="1"/>
  <c r="L6892" i="3"/>
  <c r="L6142" i="3"/>
  <c r="L5357" i="3"/>
  <c r="L9220" i="3"/>
  <c r="P9220" i="3" s="1" a="1"/>
  <c r="P9220" i="3" s="1"/>
  <c r="L6882" i="3"/>
  <c r="L9671" i="3"/>
  <c r="P9671" i="3" s="1" a="1"/>
  <c r="P9671" i="3" s="1"/>
  <c r="L5986" i="3"/>
  <c r="L9049" i="3"/>
  <c r="P9049" i="3" s="1" a="1"/>
  <c r="P9049" i="3" s="1"/>
  <c r="L5831" i="3"/>
  <c r="L9003" i="3"/>
  <c r="P9003" i="3" s="1" a="1"/>
  <c r="P9003" i="3" s="1"/>
  <c r="L9276" i="3"/>
  <c r="P9276" i="3" s="1" a="1"/>
  <c r="P9276" i="3" s="1"/>
  <c r="L5048" i="3"/>
  <c r="L8343" i="3"/>
  <c r="P8343" i="3" s="1" a="1"/>
  <c r="P8343" i="3" s="1"/>
  <c r="L6433" i="3"/>
  <c r="L8272" i="3"/>
  <c r="P8272" i="3" s="1" a="1"/>
  <c r="P8272" i="3" s="1"/>
  <c r="L5397" i="3"/>
  <c r="L7010" i="3"/>
  <c r="L5544" i="3"/>
  <c r="L7580" i="3"/>
  <c r="P7580" i="3" s="1" a="1"/>
  <c r="P7580" i="3" s="1"/>
  <c r="L9807" i="3"/>
  <c r="P9807" i="3" s="1" a="1"/>
  <c r="P9807" i="3" s="1"/>
  <c r="L8139" i="3"/>
  <c r="P8139" i="3" s="1" a="1"/>
  <c r="P8139" i="3" s="1"/>
  <c r="L7640" i="3"/>
  <c r="P7640" i="3" s="1" a="1"/>
  <c r="P7640" i="3" s="1"/>
  <c r="L6571" i="3"/>
  <c r="L3456" i="3"/>
  <c r="L6451" i="3"/>
  <c r="L5624" i="3"/>
  <c r="L8612" i="3"/>
  <c r="P8612" i="3" s="1" a="1"/>
  <c r="P8612" i="3" s="1"/>
  <c r="L9331" i="3"/>
  <c r="P9331" i="3" s="1" a="1"/>
  <c r="P9331" i="3" s="1"/>
  <c r="L9959" i="3"/>
  <c r="P9959" i="3" s="1" a="1"/>
  <c r="P9959" i="3" s="1"/>
  <c r="L1083" i="3"/>
  <c r="L5249" i="3"/>
  <c r="L1693" i="3"/>
  <c r="L3721" i="3"/>
  <c r="L5509" i="3"/>
  <c r="L5558" i="3"/>
  <c r="L329" i="3"/>
  <c r="L7796" i="3"/>
  <c r="P7796" i="3" s="1" a="1"/>
  <c r="P7796" i="3" s="1"/>
  <c r="L8870" i="3"/>
  <c r="P8870" i="3" s="1" a="1"/>
  <c r="P8870" i="3" s="1"/>
  <c r="L9143" i="3"/>
  <c r="P9143" i="3" s="1" a="1"/>
  <c r="P9143" i="3" s="1"/>
  <c r="L9630" i="3"/>
  <c r="P9630" i="3" s="1" a="1"/>
  <c r="P9630" i="3" s="1"/>
  <c r="L4852" i="3"/>
  <c r="L7229" i="3"/>
  <c r="P7229" i="3" s="1" a="1"/>
  <c r="P7229" i="3" s="1"/>
  <c r="L7537" i="3"/>
  <c r="P7537" i="3" s="1" a="1"/>
  <c r="P7537" i="3" s="1"/>
  <c r="L893" i="3"/>
  <c r="L4577" i="3"/>
  <c r="L3420" i="3"/>
  <c r="L604" i="3"/>
  <c r="L4599" i="3"/>
  <c r="L1122" i="3"/>
  <c r="L9401" i="3"/>
  <c r="P9401" i="3" s="1" a="1"/>
  <c r="P9401" i="3" s="1"/>
  <c r="L7055" i="3"/>
  <c r="P7055" i="3" s="1" a="1"/>
  <c r="P7055" i="3" s="1"/>
  <c r="L3998" i="3"/>
  <c r="L4641" i="3"/>
  <c r="L2059" i="3"/>
  <c r="L2782" i="3"/>
  <c r="L3924" i="3"/>
  <c r="L617" i="3"/>
  <c r="L1260" i="3"/>
  <c r="L3184" i="3"/>
  <c r="L8084" i="3"/>
  <c r="P8084" i="3" s="1" a="1"/>
  <c r="P8084" i="3" s="1"/>
  <c r="L208" i="3"/>
  <c r="L3367" i="3"/>
  <c r="L1759" i="3"/>
  <c r="L3815" i="3"/>
  <c r="L632" i="3"/>
  <c r="L1748" i="3"/>
  <c r="L3799" i="3"/>
  <c r="L9103" i="3"/>
  <c r="P9103" i="3" s="1" a="1"/>
  <c r="P9103" i="3" s="1"/>
  <c r="L5916" i="3"/>
  <c r="L4061" i="3"/>
  <c r="L4729" i="3"/>
  <c r="L1826" i="3"/>
  <c r="L3291" i="3"/>
  <c r="L187" i="3"/>
  <c r="L1761" i="3"/>
  <c r="L4519" i="3"/>
  <c r="L1890" i="3"/>
  <c r="L7639" i="3"/>
  <c r="P7639" i="3" s="1" a="1"/>
  <c r="P7639" i="3" s="1"/>
  <c r="L2828" i="3"/>
  <c r="L190" i="3"/>
  <c r="L899" i="3"/>
  <c r="L3099" i="3"/>
  <c r="L4073" i="3"/>
  <c r="L4023" i="3"/>
  <c r="L6583" i="3"/>
  <c r="L5200" i="3"/>
  <c r="L335" i="3"/>
  <c r="L1864" i="3"/>
  <c r="L1616" i="3"/>
  <c r="L4629" i="3"/>
  <c r="L1841" i="3"/>
  <c r="L8680" i="3"/>
  <c r="P8680" i="3" s="1" a="1"/>
  <c r="P8680" i="3" s="1"/>
  <c r="L6184" i="3"/>
  <c r="L2851" i="3"/>
  <c r="L4556" i="3"/>
  <c r="L1185" i="3"/>
  <c r="L916" i="3"/>
  <c r="L2038" i="3"/>
  <c r="L6953" i="3"/>
  <c r="P6953" i="3" s="1" a="1"/>
  <c r="P6953" i="3" s="1"/>
  <c r="L7096" i="3"/>
  <c r="P7096" i="3" s="1" a="1"/>
  <c r="P7096" i="3" s="1"/>
  <c r="L4388" i="3"/>
  <c r="L704" i="3"/>
  <c r="L416" i="3"/>
  <c r="L761" i="3"/>
  <c r="L3352" i="3"/>
  <c r="L103" i="3"/>
  <c r="L1958" i="3"/>
  <c r="L398" i="3"/>
  <c r="L8754" i="3"/>
  <c r="P8754" i="3" s="1" a="1"/>
  <c r="P8754" i="3" s="1"/>
  <c r="L5392" i="3"/>
  <c r="L3265" i="3"/>
  <c r="L4011" i="3"/>
  <c r="L1643" i="3"/>
  <c r="L3148" i="3"/>
  <c r="L4249" i="3"/>
  <c r="L3823" i="3"/>
  <c r="L7714" i="3"/>
  <c r="P7714" i="3" s="1" a="1"/>
  <c r="P7714" i="3" s="1"/>
  <c r="L301" i="3"/>
  <c r="L9348" i="3"/>
  <c r="P9348" i="3" s="1" a="1"/>
  <c r="P9348" i="3" s="1"/>
  <c r="L7522" i="3"/>
  <c r="P7522" i="3" s="1" a="1"/>
  <c r="P7522" i="3" s="1"/>
  <c r="L1142" i="3"/>
  <c r="L1471" i="3"/>
  <c r="L2582" i="3"/>
  <c r="L3604" i="3"/>
  <c r="L2365" i="3"/>
  <c r="L1171" i="3"/>
  <c r="L3365" i="3"/>
  <c r="L2861" i="3"/>
  <c r="L612" i="3"/>
  <c r="L4708" i="3"/>
  <c r="L3807" i="3"/>
  <c r="L189" i="3"/>
  <c r="L165" i="3"/>
  <c r="L1846" i="3"/>
  <c r="L7447" i="3"/>
  <c r="P7447" i="3" s="1" a="1"/>
  <c r="P7447" i="3" s="1"/>
  <c r="L2319" i="3"/>
  <c r="L1632" i="3"/>
  <c r="L4716" i="3"/>
  <c r="L4251" i="3"/>
  <c r="L5602" i="3"/>
  <c r="L4583" i="3"/>
  <c r="L161" i="3"/>
  <c r="L3572" i="3"/>
  <c r="L5598" i="3"/>
  <c r="L32" i="3"/>
  <c r="L7884" i="3"/>
  <c r="P7884" i="3" s="1" a="1"/>
  <c r="P7884" i="3" s="1"/>
  <c r="L2804" i="3"/>
  <c r="L911" i="3"/>
  <c r="L1409" i="3"/>
  <c r="L9286" i="3"/>
  <c r="P9286" i="3" s="1" a="1"/>
  <c r="P9286" i="3" s="1"/>
  <c r="L5160" i="3"/>
  <c r="L7656" i="3"/>
  <c r="P7656" i="3" s="1" a="1"/>
  <c r="P7656" i="3" s="1"/>
  <c r="L9821" i="3"/>
  <c r="P9821" i="3" s="1" a="1"/>
  <c r="P9821" i="3" s="1"/>
  <c r="L5731" i="3"/>
  <c r="L7030" i="3"/>
  <c r="P7030" i="3" s="1" a="1"/>
  <c r="P7030" i="3" s="1"/>
  <c r="L9984" i="3"/>
  <c r="P9984" i="3" s="1" a="1"/>
  <c r="P9984" i="3" s="1"/>
  <c r="L4889" i="3"/>
  <c r="L5775" i="3"/>
  <c r="L8227" i="3"/>
  <c r="P8227" i="3" s="1" a="1"/>
  <c r="P8227" i="3" s="1"/>
  <c r="L7829" i="3"/>
  <c r="P7829" i="3" s="1" a="1"/>
  <c r="P7829" i="3" s="1"/>
  <c r="L6683" i="3"/>
  <c r="L6773" i="3"/>
  <c r="L8397" i="3"/>
  <c r="P8397" i="3" s="1" a="1"/>
  <c r="P8397" i="3" s="1"/>
  <c r="L5430" i="3"/>
  <c r="L6022" i="3"/>
  <c r="L7727" i="3"/>
  <c r="P7727" i="3" s="1" a="1"/>
  <c r="P7727" i="3" s="1"/>
  <c r="L5745" i="3"/>
  <c r="L6183" i="3"/>
  <c r="L5712" i="3"/>
  <c r="L6654" i="3"/>
  <c r="L9766" i="3"/>
  <c r="P9766" i="3" s="1" a="1"/>
  <c r="P9766" i="3" s="1"/>
  <c r="L7538" i="3"/>
  <c r="P7538" i="3" s="1" a="1"/>
  <c r="P7538" i="3" s="1"/>
  <c r="L6478" i="3"/>
  <c r="L7093" i="3"/>
  <c r="P7093" i="3" s="1" a="1"/>
  <c r="P7093" i="3" s="1"/>
  <c r="L9762" i="3"/>
  <c r="P9762" i="3" s="1" a="1"/>
  <c r="P9762" i="3" s="1"/>
  <c r="L7500" i="3"/>
  <c r="P7500" i="3" s="1" a="1"/>
  <c r="P7500" i="3" s="1"/>
  <c r="L8161" i="3"/>
  <c r="P8161" i="3" s="1" a="1"/>
  <c r="P8161" i="3" s="1"/>
  <c r="L7707" i="3"/>
  <c r="P7707" i="3" s="1" a="1"/>
  <c r="P7707" i="3" s="1"/>
  <c r="L5135" i="3"/>
  <c r="L5806" i="3"/>
  <c r="L5289" i="3"/>
  <c r="L8051" i="3"/>
  <c r="P8051" i="3" s="1" a="1"/>
  <c r="P8051" i="3" s="1"/>
  <c r="L8899" i="3"/>
  <c r="P8899" i="3" s="1" a="1"/>
  <c r="P8899" i="3" s="1"/>
  <c r="L9733" i="3"/>
  <c r="P9733" i="3" s="1" a="1"/>
  <c r="P9733" i="3" s="1"/>
  <c r="L3387" i="3"/>
  <c r="L9098" i="3"/>
  <c r="P9098" i="3" s="1" a="1"/>
  <c r="P9098" i="3" s="1"/>
  <c r="L7909" i="3"/>
  <c r="P7909" i="3" s="1" a="1"/>
  <c r="P7909" i="3" s="1"/>
  <c r="L6762" i="3"/>
  <c r="L9595" i="3"/>
  <c r="P9595" i="3" s="1" a="1"/>
  <c r="P9595" i="3" s="1"/>
  <c r="L7304" i="3"/>
  <c r="P7304" i="3" s="1" a="1"/>
  <c r="P7304" i="3" s="1"/>
  <c r="L5657" i="3"/>
  <c r="L6974" i="3"/>
  <c r="L6475" i="3"/>
  <c r="L9861" i="3"/>
  <c r="P9861" i="3" s="1" a="1"/>
  <c r="P9861" i="3" s="1"/>
  <c r="L5434" i="3"/>
  <c r="L9920" i="3"/>
  <c r="P9920" i="3" s="1" a="1"/>
  <c r="P9920" i="3" s="1"/>
  <c r="L456" i="3"/>
  <c r="L6780" i="3"/>
  <c r="L3190" i="3"/>
  <c r="L1924" i="3"/>
  <c r="L5486" i="3"/>
  <c r="L9586" i="3"/>
  <c r="P9586" i="3" s="1" a="1"/>
  <c r="P9586" i="3" s="1"/>
  <c r="L6796" i="3"/>
  <c r="L9570" i="3"/>
  <c r="P9570" i="3" s="1" a="1"/>
  <c r="P9570" i="3" s="1"/>
  <c r="L5212" i="3"/>
  <c r="L3581" i="3"/>
  <c r="L7150" i="3"/>
  <c r="P7150" i="3" s="1" a="1"/>
  <c r="P7150" i="3" s="1"/>
  <c r="L9424" i="3"/>
  <c r="P9424" i="3" s="1" a="1"/>
  <c r="P9424" i="3" s="1"/>
  <c r="L2066" i="3"/>
  <c r="L5089" i="3"/>
  <c r="L5000" i="3"/>
  <c r="L9297" i="3"/>
  <c r="P9297" i="3" s="1" a="1"/>
  <c r="P9297" i="3" s="1"/>
  <c r="L689" i="3"/>
  <c r="L3920" i="3"/>
  <c r="L1445" i="3"/>
  <c r="L890" i="3"/>
  <c r="L819" i="3"/>
  <c r="L5204" i="3"/>
  <c r="L3337" i="3"/>
  <c r="L1087" i="3"/>
  <c r="L7301" i="3"/>
  <c r="P7301" i="3" s="1" a="1"/>
  <c r="P7301" i="3" s="1"/>
  <c r="L7775" i="3"/>
  <c r="P7775" i="3" s="1" a="1"/>
  <c r="P7775" i="3" s="1"/>
  <c r="L2688" i="3"/>
  <c r="L567" i="3"/>
  <c r="L1979" i="3"/>
  <c r="L1178" i="3"/>
  <c r="L4220" i="3"/>
  <c r="L2489" i="3"/>
  <c r="L2155" i="3"/>
  <c r="L532" i="3"/>
  <c r="L6783" i="3"/>
  <c r="P6783" i="3" s="1" a="1"/>
  <c r="L4114" i="3"/>
  <c r="L2998" i="3"/>
  <c r="L263" i="3"/>
  <c r="L2194" i="3"/>
  <c r="L40" i="3"/>
  <c r="L322" i="3"/>
  <c r="L907" i="3"/>
  <c r="L9394" i="3"/>
  <c r="P9394" i="3" s="1" a="1"/>
  <c r="P9394" i="3" s="1"/>
  <c r="L4423" i="3"/>
  <c r="L666" i="3"/>
  <c r="L4444" i="3"/>
  <c r="L3599" i="3"/>
  <c r="L3514" i="3"/>
  <c r="L2964" i="3"/>
  <c r="L4175" i="3"/>
  <c r="L9340" i="3"/>
  <c r="P9340" i="3" s="1" a="1"/>
  <c r="P9340" i="3" s="1"/>
  <c r="L9691" i="3"/>
  <c r="P9691" i="3" s="1" a="1"/>
  <c r="P9691" i="3" s="1"/>
  <c r="L2983" i="3"/>
  <c r="L1580" i="3"/>
  <c r="L1834" i="3"/>
  <c r="L3856" i="3"/>
  <c r="L1590" i="3"/>
  <c r="L1602" i="3"/>
  <c r="L8861" i="3"/>
  <c r="P8861" i="3" s="1" a="1"/>
  <c r="P8861" i="3" s="1"/>
  <c r="L2593" i="3"/>
  <c r="L3247" i="3"/>
  <c r="L4076" i="3"/>
  <c r="L296" i="3"/>
  <c r="L429" i="3"/>
  <c r="L3762" i="3"/>
  <c r="L2071" i="3"/>
  <c r="L6988" i="3"/>
  <c r="L422" i="3"/>
  <c r="L3410" i="3"/>
  <c r="L3526" i="3"/>
  <c r="L1249" i="3"/>
  <c r="L1764" i="3"/>
  <c r="L8950" i="3"/>
  <c r="P8950" i="3" s="1" a="1"/>
  <c r="P8950" i="3" s="1"/>
  <c r="L2966" i="3"/>
  <c r="L2265" i="3"/>
  <c r="L527" i="3"/>
  <c r="L2710" i="3"/>
  <c r="L8741" i="3"/>
  <c r="P8741" i="3" s="1" a="1"/>
  <c r="P8741" i="3" s="1"/>
  <c r="L2878" i="3"/>
  <c r="L1642" i="3"/>
  <c r="L4074" i="3"/>
  <c r="L1919" i="3"/>
  <c r="L2913" i="3"/>
  <c r="L1103" i="3"/>
  <c r="L2335" i="3"/>
  <c r="L9298" i="3"/>
  <c r="P9298" i="3" s="1" a="1"/>
  <c r="P9298" i="3" s="1"/>
  <c r="L3280" i="3"/>
  <c r="L8092" i="3"/>
  <c r="P8092" i="3" s="1" a="1"/>
  <c r="P8092" i="3" s="1"/>
  <c r="L4646" i="3"/>
  <c r="L2702" i="3"/>
  <c r="L1037" i="3"/>
  <c r="L2182" i="3"/>
  <c r="L1367" i="3"/>
  <c r="L2401" i="3"/>
  <c r="L1018" i="3"/>
  <c r="L7600" i="3"/>
  <c r="P7600" i="3" s="1" a="1"/>
  <c r="P7600" i="3" s="1"/>
  <c r="L3381" i="3"/>
  <c r="L4738" i="3"/>
  <c r="L657" i="3"/>
  <c r="L1939" i="3"/>
  <c r="L2333" i="3"/>
  <c r="L1325" i="3"/>
  <c r="L3168" i="3"/>
  <c r="L6417" i="3"/>
  <c r="L9489" i="3"/>
  <c r="P9489" i="3" s="1" a="1"/>
  <c r="P9489" i="3" s="1"/>
  <c r="L4771" i="3"/>
  <c r="L2857" i="3"/>
  <c r="L501" i="3"/>
  <c r="L845" i="3"/>
  <c r="L3436" i="3"/>
  <c r="L1497" i="3"/>
  <c r="L3614" i="3"/>
  <c r="L5578" i="3"/>
  <c r="L514" i="3"/>
  <c r="L2726" i="3"/>
  <c r="L3750" i="3"/>
  <c r="L278" i="3"/>
  <c r="L5184" i="3"/>
  <c r="L5630" i="3"/>
  <c r="L6952" i="3"/>
  <c r="P6952" i="3" s="1" a="1"/>
  <c r="P6952" i="3" s="1"/>
  <c r="L9073" i="3"/>
  <c r="P9073" i="3" s="1" a="1"/>
  <c r="P9073" i="3" s="1"/>
  <c r="L6972" i="3"/>
  <c r="L7552" i="3"/>
  <c r="P7552" i="3" s="1" a="1"/>
  <c r="P7552" i="3" s="1"/>
  <c r="L6312" i="3"/>
  <c r="L7027" i="3"/>
  <c r="L8979" i="3"/>
  <c r="P8979" i="3" s="1" a="1"/>
  <c r="P8979" i="3" s="1"/>
  <c r="L5661" i="3"/>
  <c r="L5675" i="3"/>
  <c r="L6367" i="3"/>
  <c r="L6707" i="3"/>
  <c r="L6103" i="3"/>
  <c r="L5026" i="3"/>
  <c r="L9275" i="3"/>
  <c r="P9275" i="3" s="1" a="1"/>
  <c r="P9275" i="3" s="1"/>
  <c r="L6604" i="3"/>
  <c r="L5103" i="3"/>
  <c r="L6870" i="3"/>
  <c r="P6870" i="3" s="1" a="1"/>
  <c r="L9467" i="3"/>
  <c r="P9467" i="3" s="1" a="1"/>
  <c r="P9467" i="3" s="1"/>
  <c r="L5210" i="3"/>
  <c r="L5754" i="3"/>
  <c r="L7438" i="3"/>
  <c r="P7438" i="3" s="1" a="1"/>
  <c r="P7438" i="3" s="1"/>
  <c r="L8460" i="3"/>
  <c r="P8460" i="3" s="1" a="1"/>
  <c r="P8460" i="3" s="1"/>
  <c r="L9711" i="3"/>
  <c r="P9711" i="3" s="1" a="1"/>
  <c r="P9711" i="3" s="1"/>
  <c r="L9726" i="3"/>
  <c r="P9726" i="3" s="1" a="1"/>
  <c r="P9726" i="3" s="1"/>
  <c r="L7916" i="3"/>
  <c r="P7916" i="3" s="1" a="1"/>
  <c r="P7916" i="3" s="1"/>
  <c r="L9371" i="3"/>
  <c r="P9371" i="3" s="1" a="1"/>
  <c r="P9371" i="3" s="1"/>
  <c r="L5725" i="3"/>
  <c r="L9813" i="3"/>
  <c r="P9813" i="3" s="1" a="1"/>
  <c r="P9813" i="3" s="1"/>
  <c r="L7022" i="3"/>
  <c r="L5106" i="3"/>
  <c r="L7011" i="3"/>
  <c r="L9760" i="3"/>
  <c r="P9760" i="3" s="1" a="1"/>
  <c r="P9760" i="3" s="1"/>
  <c r="L7553" i="3"/>
  <c r="P7553" i="3" s="1" a="1"/>
  <c r="P7553" i="3" s="1"/>
  <c r="L4932" i="3"/>
  <c r="L9680" i="3"/>
  <c r="P9680" i="3" s="1" a="1"/>
  <c r="P9680" i="3" s="1"/>
  <c r="L5703" i="3"/>
  <c r="L7214" i="3"/>
  <c r="P7214" i="3" s="1" a="1"/>
  <c r="P7214" i="3" s="1"/>
  <c r="L9349" i="3"/>
  <c r="P9349" i="3" s="1" a="1"/>
  <c r="P9349" i="3" s="1"/>
  <c r="L2245" i="3"/>
  <c r="L9900" i="3"/>
  <c r="P9900" i="3" s="1" a="1"/>
  <c r="P9900" i="3" s="1"/>
  <c r="L4379" i="3"/>
  <c r="L9387" i="3"/>
  <c r="P9387" i="3" s="1" a="1"/>
  <c r="P9387" i="3" s="1"/>
  <c r="L6958" i="3"/>
  <c r="L7205" i="3"/>
  <c r="P7205" i="3" s="1" a="1"/>
  <c r="P7205" i="3" s="1"/>
  <c r="L5353" i="3"/>
  <c r="L9139" i="3"/>
  <c r="P9139" i="3" s="1" a="1"/>
  <c r="P9139" i="3" s="1"/>
  <c r="L8537" i="3"/>
  <c r="P8537" i="3" s="1" a="1"/>
  <c r="P8537" i="3" s="1"/>
  <c r="L5162" i="3"/>
  <c r="L6719" i="3"/>
  <c r="L7078" i="3"/>
  <c r="P7078" i="3" s="1" a="1"/>
  <c r="P7078" i="3" s="1"/>
  <c r="L8294" i="3"/>
  <c r="P8294" i="3" s="1" a="1"/>
  <c r="P8294" i="3" s="1"/>
  <c r="L6494" i="3"/>
  <c r="L2553" i="3"/>
  <c r="L8766" i="3"/>
  <c r="P8766" i="3" s="1" a="1"/>
  <c r="P8766" i="3" s="1"/>
  <c r="L8127" i="3"/>
  <c r="P8127" i="3" s="1" a="1"/>
  <c r="P8127" i="3" s="1"/>
  <c r="L5436" i="3"/>
  <c r="L7213" i="3"/>
  <c r="P7213" i="3" s="1" a="1"/>
  <c r="P7213" i="3" s="1"/>
  <c r="L5172" i="3"/>
  <c r="L4884" i="3"/>
  <c r="P4884" i="3" s="1" a="1"/>
  <c r="P4884" i="3" s="1"/>
  <c r="L1711" i="3"/>
  <c r="L9683" i="3"/>
  <c r="P9683" i="3" s="1" a="1"/>
  <c r="P9683" i="3" s="1"/>
  <c r="L5952" i="3"/>
  <c r="L5484" i="3"/>
  <c r="L9101" i="3"/>
  <c r="P9101" i="3" s="1" a="1"/>
  <c r="P9101" i="3" s="1"/>
  <c r="L3186" i="3"/>
  <c r="L3113" i="3"/>
  <c r="L5655" i="3"/>
  <c r="L4332" i="3"/>
  <c r="L1944" i="3"/>
  <c r="L4075" i="3"/>
  <c r="L2875" i="3"/>
  <c r="L4041" i="3"/>
  <c r="L3386" i="3"/>
  <c r="L1130" i="3"/>
  <c r="L5678" i="3"/>
  <c r="L3895" i="3"/>
  <c r="L3654" i="3"/>
  <c r="L3115" i="3"/>
  <c r="L1261" i="3"/>
  <c r="L3475" i="3"/>
  <c r="L8845" i="3"/>
  <c r="P8845" i="3" s="1" a="1"/>
  <c r="P8845" i="3" s="1"/>
  <c r="L2660" i="3"/>
  <c r="L1514" i="3"/>
  <c r="L1404" i="3"/>
  <c r="L999" i="3"/>
  <c r="L509" i="3"/>
  <c r="L2125" i="3"/>
  <c r="L2387" i="3"/>
  <c r="L4714" i="3"/>
  <c r="L9470" i="3"/>
  <c r="P9470" i="3" s="1" a="1"/>
  <c r="P9470" i="3" s="1"/>
  <c r="L1277" i="3"/>
  <c r="L4383" i="3"/>
  <c r="L431" i="3"/>
  <c r="L4465" i="3"/>
  <c r="L2050" i="3"/>
  <c r="L230" i="3"/>
  <c r="L6187" i="3"/>
  <c r="L8713" i="3"/>
  <c r="P8713" i="3" s="1" a="1"/>
  <c r="P8713" i="3" s="1"/>
  <c r="L267" i="3"/>
  <c r="L2848" i="3"/>
  <c r="L2628" i="3"/>
  <c r="L1780" i="3"/>
  <c r="L935" i="3"/>
  <c r="L3740" i="3"/>
  <c r="L1530" i="3"/>
  <c r="L5650" i="3"/>
  <c r="L168" i="3"/>
  <c r="L3579" i="3"/>
  <c r="L4286" i="3"/>
  <c r="L4346" i="3"/>
  <c r="L209" i="3"/>
  <c r="L3951" i="3"/>
  <c r="L8284" i="3"/>
  <c r="P8284" i="3" s="1" a="1"/>
  <c r="P8284" i="3" s="1"/>
  <c r="L4453" i="3"/>
  <c r="L3374" i="3"/>
  <c r="L1384" i="3"/>
  <c r="L404" i="3"/>
  <c r="L62" i="3"/>
  <c r="L2130" i="3"/>
  <c r="L1225" i="3"/>
  <c r="L4702" i="3"/>
  <c r="L9279" i="3"/>
  <c r="P9279" i="3" s="1" a="1"/>
  <c r="P9279" i="3" s="1"/>
  <c r="L1648" i="3"/>
  <c r="L2636" i="3"/>
  <c r="L4562" i="3"/>
  <c r="L1097" i="3"/>
  <c r="L2241" i="3"/>
  <c r="L327" i="3"/>
  <c r="L4718" i="3"/>
  <c r="L5412" i="3"/>
  <c r="L3302" i="3"/>
  <c r="L1222" i="3"/>
  <c r="L8049" i="3"/>
  <c r="P8049" i="3" s="1" a="1"/>
  <c r="P8049" i="3" s="1"/>
  <c r="L4728" i="3"/>
  <c r="L2626" i="3"/>
  <c r="L2797" i="3"/>
  <c r="L4602" i="3"/>
  <c r="L4525" i="3"/>
  <c r="L3866" i="3"/>
  <c r="L2203" i="3"/>
  <c r="L8044" i="3"/>
  <c r="P8044" i="3" s="1" a="1"/>
  <c r="P8044" i="3" s="1"/>
  <c r="L2638" i="3"/>
  <c r="L4784" i="3"/>
  <c r="L4008" i="3"/>
  <c r="L1077" i="3"/>
  <c r="L1482" i="3"/>
  <c r="L3974" i="3"/>
  <c r="L4077" i="3"/>
  <c r="L4763" i="3"/>
  <c r="L1739" i="3"/>
  <c r="L144" i="3"/>
  <c r="L357" i="3"/>
  <c r="L3756" i="3"/>
  <c r="L2135" i="3"/>
  <c r="L3166" i="3"/>
  <c r="L3006" i="3"/>
  <c r="L7922" i="3"/>
  <c r="P7922" i="3" s="1" a="1"/>
  <c r="P7922" i="3" s="1"/>
  <c r="L2668" i="3"/>
  <c r="L6087" i="3"/>
  <c r="L521" i="3"/>
  <c r="L770" i="3"/>
  <c r="L5388" i="3"/>
  <c r="L1653" i="3"/>
  <c r="L5447" i="3"/>
  <c r="L5501" i="3"/>
  <c r="L9665" i="3"/>
  <c r="P9665" i="3" s="1" a="1"/>
  <c r="P9665" i="3" s="1"/>
  <c r="L8875" i="3"/>
  <c r="P8875" i="3" s="1" a="1"/>
  <c r="P8875" i="3" s="1"/>
  <c r="L8057" i="3"/>
  <c r="P8057" i="3" s="1" a="1"/>
  <c r="P8057" i="3" s="1"/>
  <c r="L5627" i="3"/>
  <c r="L9970" i="3"/>
  <c r="P9970" i="3" s="1" a="1"/>
  <c r="P9970" i="3" s="1"/>
  <c r="L7887" i="3"/>
  <c r="P7887" i="3" s="1" a="1"/>
  <c r="P7887" i="3" s="1"/>
  <c r="L9817" i="3"/>
  <c r="P9817" i="3" s="1" a="1"/>
  <c r="P9817" i="3" s="1"/>
  <c r="L8380" i="3"/>
  <c r="P8380" i="3" s="1" a="1"/>
  <c r="P8380" i="3" s="1"/>
  <c r="L5914" i="3"/>
  <c r="L8721" i="3"/>
  <c r="P8721" i="3" s="1" a="1"/>
  <c r="P8721" i="3" s="1"/>
  <c r="L6623" i="3"/>
  <c r="L6775" i="3"/>
  <c r="P6775" i="3" s="1" a="1"/>
  <c r="P6775" i="3" s="1"/>
  <c r="L7395" i="3"/>
  <c r="P7395" i="3" s="1" a="1"/>
  <c r="P7395" i="3" s="1"/>
  <c r="L7952" i="3"/>
  <c r="P7952" i="3" s="1" a="1"/>
  <c r="P7952" i="3" s="1"/>
  <c r="L8779" i="3"/>
  <c r="P8779" i="3" s="1" a="1"/>
  <c r="P8779" i="3" s="1"/>
  <c r="L8253" i="3"/>
  <c r="P8253" i="3" s="1" a="1"/>
  <c r="P8253" i="3" s="1"/>
  <c r="L8236" i="3"/>
  <c r="P8236" i="3" s="1" a="1"/>
  <c r="P8236" i="3" s="1"/>
  <c r="L9278" i="3"/>
  <c r="P9278" i="3" s="1" a="1"/>
  <c r="P9278" i="3" s="1"/>
  <c r="L6389" i="3"/>
  <c r="L9164" i="3"/>
  <c r="P9164" i="3" s="1" a="1"/>
  <c r="P9164" i="3" s="1"/>
  <c r="L5647" i="3"/>
  <c r="L7899" i="3"/>
  <c r="P7899" i="3" s="1" a="1"/>
  <c r="P7899" i="3" s="1"/>
  <c r="L4919" i="3"/>
  <c r="L6479" i="3"/>
  <c r="L7788" i="3"/>
  <c r="P7788" i="3" s="1" a="1"/>
  <c r="P7788" i="3" s="1"/>
  <c r="L5848" i="3"/>
  <c r="L5492" i="3"/>
  <c r="L8314" i="3"/>
  <c r="P8314" i="3" s="1" a="1"/>
  <c r="P8314" i="3" s="1"/>
  <c r="L7694" i="3"/>
  <c r="P7694" i="3" s="1" a="1"/>
  <c r="P7694" i="3" s="1"/>
  <c r="L7908" i="3"/>
  <c r="P7908" i="3" s="1" a="1"/>
  <c r="P7908" i="3" s="1"/>
  <c r="L6063" i="3"/>
  <c r="L7199" i="3"/>
  <c r="P7199" i="3" s="1" a="1"/>
  <c r="P7199" i="3" s="1"/>
  <c r="L9882" i="3"/>
  <c r="P9882" i="3" s="1" a="1"/>
  <c r="P9882" i="3" s="1"/>
  <c r="L7598" i="3"/>
  <c r="P7598" i="3" s="1" a="1"/>
  <c r="P7598" i="3" s="1"/>
  <c r="L7967" i="3"/>
  <c r="P7967" i="3" s="1" a="1"/>
  <c r="P7967" i="3" s="1"/>
  <c r="L6772" i="3"/>
  <c r="P6772" i="3" s="1" a="1"/>
  <c r="P6772" i="3" s="1"/>
  <c r="L7054" i="3"/>
  <c r="P7054" i="3" s="1" a="1"/>
  <c r="P7054" i="3" s="1"/>
  <c r="L5373" i="3"/>
  <c r="L6912" i="3"/>
  <c r="L7508" i="3"/>
  <c r="P7508" i="3" s="1" a="1"/>
  <c r="P7508" i="3" s="1"/>
  <c r="L9408" i="3"/>
  <c r="P9408" i="3" s="1" a="1"/>
  <c r="P9408" i="3" s="1"/>
  <c r="L9300" i="3"/>
  <c r="P9300" i="3" s="1" a="1"/>
  <c r="P9300" i="3" s="1"/>
  <c r="L5156" i="3"/>
  <c r="L8926" i="3"/>
  <c r="P8926" i="3" s="1" a="1"/>
  <c r="P8926" i="3" s="1"/>
  <c r="L5350" i="3"/>
  <c r="L6933" i="3"/>
  <c r="L7148" i="3"/>
  <c r="P7148" i="3" s="1" a="1"/>
  <c r="P7148" i="3" s="1"/>
  <c r="L6350" i="3"/>
  <c r="L9930" i="3"/>
  <c r="P9930" i="3" s="1" a="1"/>
  <c r="P9930" i="3" s="1"/>
  <c r="L5590" i="3"/>
  <c r="L8353" i="3"/>
  <c r="P8353" i="3" s="1" a="1"/>
  <c r="P8353" i="3" s="1"/>
  <c r="L9167" i="3"/>
  <c r="P9167" i="3" s="1" a="1"/>
  <c r="P9167" i="3" s="1"/>
  <c r="L9825" i="3"/>
  <c r="P9825" i="3" s="1" a="1"/>
  <c r="P9825" i="3" s="1"/>
  <c r="L5185" i="3"/>
  <c r="L9045" i="3"/>
  <c r="P9045" i="3" s="1" a="1"/>
  <c r="P9045" i="3" s="1"/>
  <c r="L6317" i="3"/>
  <c r="L7020" i="3"/>
  <c r="P7020" i="3" s="1" a="1"/>
  <c r="P7020" i="3" s="1"/>
  <c r="L4897" i="3"/>
  <c r="L9258" i="3"/>
  <c r="P9258" i="3" s="1" a="1"/>
  <c r="P9258" i="3" s="1"/>
  <c r="L36" i="3"/>
  <c r="L4003" i="3"/>
  <c r="L9183" i="3"/>
  <c r="P9183" i="3" s="1" a="1"/>
  <c r="P9183" i="3" s="1"/>
  <c r="L1187" i="3"/>
  <c r="L7787" i="3"/>
  <c r="P7787" i="3" s="1" a="1"/>
  <c r="P7787" i="3" s="1"/>
  <c r="L8004" i="3"/>
  <c r="P8004" i="3" s="1" a="1"/>
  <c r="P8004" i="3" s="1"/>
  <c r="L7981" i="3"/>
  <c r="P7981" i="3" s="1" a="1"/>
  <c r="P7981" i="3" s="1"/>
  <c r="L7777" i="3"/>
  <c r="P7777" i="3" s="1" a="1"/>
  <c r="P7777" i="3" s="1"/>
  <c r="L7072" i="3"/>
  <c r="P7072" i="3" s="1" a="1"/>
  <c r="P7072" i="3" s="1"/>
  <c r="L445" i="3"/>
  <c r="L2127" i="3"/>
  <c r="L6848" i="3"/>
  <c r="L9824" i="3"/>
  <c r="P9824" i="3" s="1" a="1"/>
  <c r="P9824" i="3" s="1"/>
  <c r="L5550" i="3"/>
  <c r="L2495" i="3"/>
  <c r="L6887" i="3"/>
  <c r="L4471" i="3"/>
  <c r="L193" i="3"/>
  <c r="L5004" i="3"/>
  <c r="L751" i="3"/>
  <c r="L3822" i="3"/>
  <c r="L1203" i="3"/>
  <c r="L468" i="3"/>
  <c r="L2184" i="3"/>
  <c r="L4480" i="3"/>
  <c r="L549" i="3"/>
  <c r="L4868" i="3"/>
  <c r="L2143" i="3"/>
  <c r="L590" i="3"/>
  <c r="L2145" i="3"/>
  <c r="L4616" i="3"/>
  <c r="L2650" i="3"/>
  <c r="L4030" i="3"/>
  <c r="L3019" i="3"/>
  <c r="L9000" i="3"/>
  <c r="P9000" i="3" s="1" a="1"/>
  <c r="P9000" i="3" s="1"/>
  <c r="L1023" i="3"/>
  <c r="L1712" i="3"/>
  <c r="L3361" i="3"/>
  <c r="L2968" i="3"/>
  <c r="L3671" i="3"/>
  <c r="L1508" i="3"/>
  <c r="L3834" i="3"/>
  <c r="L3350" i="3"/>
  <c r="L7271" i="3"/>
  <c r="P7271" i="3" s="1" a="1"/>
  <c r="P7271" i="3" s="1"/>
  <c r="L4038" i="3"/>
  <c r="L1019" i="3"/>
  <c r="L4128" i="3"/>
  <c r="L1692" i="3"/>
  <c r="L7687" i="3"/>
  <c r="P7687" i="3" s="1" a="1"/>
  <c r="P7687" i="3" s="1"/>
  <c r="L4034" i="3"/>
  <c r="L4271" i="3"/>
  <c r="L4107" i="3"/>
  <c r="L637" i="3"/>
  <c r="L1456" i="3"/>
  <c r="L2595" i="3"/>
  <c r="L240" i="3"/>
  <c r="L2274" i="3"/>
  <c r="L919" i="3"/>
  <c r="L8045" i="3"/>
  <c r="P8045" i="3" s="1" a="1"/>
  <c r="P8045" i="3" s="1"/>
  <c r="L2356" i="3"/>
  <c r="L3429" i="3"/>
  <c r="L4051" i="3"/>
  <c r="L3661" i="3"/>
  <c r="L672" i="3"/>
  <c r="L3759" i="3"/>
  <c r="L9195" i="3"/>
  <c r="P9195" i="3" s="1" a="1"/>
  <c r="P9195" i="3" s="1"/>
  <c r="L3819" i="3"/>
  <c r="L3930" i="3"/>
  <c r="L160" i="3"/>
  <c r="L4499" i="3"/>
  <c r="L1877" i="3"/>
  <c r="L1071" i="3"/>
  <c r="L2001" i="3"/>
  <c r="L5144" i="3"/>
  <c r="L90" i="3"/>
  <c r="L1076" i="3"/>
  <c r="L259" i="3"/>
  <c r="L2126" i="3"/>
  <c r="L146" i="3"/>
  <c r="L3356" i="3"/>
  <c r="L2756" i="3"/>
  <c r="L1200" i="3"/>
  <c r="L8488" i="3"/>
  <c r="P8488" i="3" s="1" a="1"/>
  <c r="P8488" i="3" s="1"/>
  <c r="L3066" i="3"/>
  <c r="L4214" i="3"/>
  <c r="L635" i="3"/>
  <c r="L182" i="3"/>
  <c r="L2881" i="3"/>
  <c r="L2814" i="3"/>
  <c r="L9184" i="3"/>
  <c r="P9184" i="3" s="1" a="1"/>
  <c r="P9184" i="3" s="1"/>
  <c r="L3710" i="3"/>
  <c r="L3872" i="3"/>
  <c r="L2240" i="3"/>
  <c r="L4668" i="3"/>
  <c r="L4817" i="3"/>
  <c r="L1010" i="3"/>
  <c r="L1492" i="3"/>
  <c r="L1839" i="3"/>
  <c r="L1808" i="3"/>
  <c r="L4651" i="3"/>
  <c r="L749" i="3"/>
  <c r="L4523" i="3"/>
  <c r="L3733" i="3"/>
  <c r="L4464" i="3"/>
  <c r="L1569" i="3"/>
  <c r="L4500" i="3"/>
  <c r="L2693" i="3"/>
  <c r="L3956" i="3"/>
  <c r="L3174" i="3"/>
  <c r="L1731" i="3"/>
  <c r="L5658" i="3"/>
  <c r="L2531" i="3"/>
  <c r="L3506" i="3"/>
  <c r="L2995" i="3"/>
  <c r="L9130" i="3"/>
  <c r="P9130" i="3" s="1" a="1"/>
  <c r="P9130" i="3" s="1"/>
  <c r="L454" i="3"/>
  <c r="L1269" i="3"/>
  <c r="L2212" i="3"/>
  <c r="L8241" i="3"/>
  <c r="P8241" i="3" s="1" a="1"/>
  <c r="P8241" i="3" s="1"/>
  <c r="L8867" i="3"/>
  <c r="P8867" i="3" s="1" a="1"/>
  <c r="P8867" i="3" s="1"/>
  <c r="L6482" i="3"/>
  <c r="L9428" i="3"/>
  <c r="P9428" i="3" s="1" a="1"/>
  <c r="P9428" i="3" s="1"/>
  <c r="L6283" i="3"/>
  <c r="L7494" i="3"/>
  <c r="P7494" i="3" s="1" a="1"/>
  <c r="P7494" i="3" s="1"/>
  <c r="L8184" i="3"/>
  <c r="P8184" i="3" s="1" a="1"/>
  <c r="P8184" i="3" s="1"/>
  <c r="L5134" i="3"/>
  <c r="L7752" i="3"/>
  <c r="P7752" i="3" s="1" a="1"/>
  <c r="P7752" i="3" s="1"/>
  <c r="L8969" i="3"/>
  <c r="P8969" i="3" s="1" a="1"/>
  <c r="P8969" i="3" s="1"/>
  <c r="L5876" i="3"/>
  <c r="L6149" i="3"/>
  <c r="L5543" i="3"/>
  <c r="L9888" i="3"/>
  <c r="P9888" i="3" s="1" a="1"/>
  <c r="P9888" i="3" s="1"/>
  <c r="L5810" i="3"/>
  <c r="L7644" i="3"/>
  <c r="P7644" i="3" s="1" a="1"/>
  <c r="P7644" i="3" s="1"/>
  <c r="L8224" i="3"/>
  <c r="P8224" i="3" s="1" a="1"/>
  <c r="P8224" i="3" s="1"/>
  <c r="L6006" i="3"/>
  <c r="L6474" i="3"/>
  <c r="L9031" i="3"/>
  <c r="P9031" i="3" s="1" a="1"/>
  <c r="P9031" i="3" s="1"/>
  <c r="L9866" i="3"/>
  <c r="P9866" i="3" s="1" a="1"/>
  <c r="P9866" i="3" s="1"/>
  <c r="L6133" i="3"/>
  <c r="L9074" i="3"/>
  <c r="P9074" i="3" s="1" a="1"/>
  <c r="P9074" i="3" s="1"/>
  <c r="L6266" i="3"/>
  <c r="L8668" i="3"/>
  <c r="P8668" i="3" s="1" a="1"/>
  <c r="P8668" i="3" s="1"/>
  <c r="L7166" i="3"/>
  <c r="P7166" i="3" s="1" a="1"/>
  <c r="P7166" i="3" s="1"/>
  <c r="L6685" i="3"/>
  <c r="L5130" i="3"/>
  <c r="L6569" i="3"/>
  <c r="L8940" i="3"/>
  <c r="P8940" i="3" s="1" a="1"/>
  <c r="P8940" i="3" s="1"/>
  <c r="L9996" i="3"/>
  <c r="P9996" i="3" s="1" a="1"/>
  <c r="P9996" i="3" s="1"/>
  <c r="L6247" i="3"/>
  <c r="L7685" i="3"/>
  <c r="P7685" i="3" s="1" a="1"/>
  <c r="P7685" i="3" s="1"/>
  <c r="L9075" i="3"/>
  <c r="P9075" i="3" s="1" a="1"/>
  <c r="P9075" i="3" s="1"/>
  <c r="L5538" i="3"/>
  <c r="L5352" i="3"/>
  <c r="L5608" i="3"/>
  <c r="L8200" i="3"/>
  <c r="P8200" i="3" s="1" a="1"/>
  <c r="P8200" i="3" s="1"/>
  <c r="L5294" i="3"/>
  <c r="L9564" i="3"/>
  <c r="P9564" i="3" s="1" a="1"/>
  <c r="P9564" i="3" s="1"/>
  <c r="L7579" i="3"/>
  <c r="P7579" i="3" s="1" a="1"/>
  <c r="P7579" i="3" s="1"/>
  <c r="L5446" i="3"/>
  <c r="L5738" i="3"/>
  <c r="L8790" i="3"/>
  <c r="P8790" i="3" s="1" a="1"/>
  <c r="P8790" i="3" s="1"/>
  <c r="L9263" i="3"/>
  <c r="P9263" i="3" s="1" a="1"/>
  <c r="P9263" i="3" s="1"/>
  <c r="L8962" i="3"/>
  <c r="P8962" i="3" s="1" a="1"/>
  <c r="P8962" i="3" s="1"/>
  <c r="L5264" i="3"/>
  <c r="L9540" i="3"/>
  <c r="P9540" i="3" s="1" a="1"/>
  <c r="P9540" i="3" s="1"/>
  <c r="L9350" i="3"/>
  <c r="P9350" i="3" s="1" a="1"/>
  <c r="P9350" i="3" s="1"/>
  <c r="L19" i="3"/>
  <c r="L5346" i="3"/>
  <c r="L8700" i="3"/>
  <c r="P8700" i="3" s="1" a="1"/>
  <c r="P8700" i="3" s="1"/>
  <c r="L9175" i="3"/>
  <c r="P9175" i="3" s="1" a="1"/>
  <c r="P9175" i="3" s="1"/>
  <c r="L9261" i="3"/>
  <c r="P9261" i="3" s="1" a="1"/>
  <c r="P9261" i="3" s="1"/>
  <c r="L8558" i="3"/>
  <c r="P8558" i="3" s="1" a="1"/>
  <c r="P8558" i="3" s="1"/>
  <c r="L6778" i="3"/>
  <c r="L8644" i="3"/>
  <c r="P8644" i="3" s="1" a="1"/>
  <c r="P8644" i="3" s="1"/>
  <c r="L8344" i="3"/>
  <c r="P8344" i="3" s="1" a="1"/>
  <c r="P8344" i="3" s="1"/>
  <c r="L2602" i="3"/>
  <c r="L3869" i="3"/>
  <c r="L6007" i="3"/>
  <c r="L4669" i="3"/>
  <c r="L9616" i="3"/>
  <c r="P9616" i="3" s="1" a="1"/>
  <c r="P9616" i="3" s="1"/>
  <c r="L2914" i="3"/>
  <c r="L9416" i="3"/>
  <c r="P9416" i="3" s="1" a="1"/>
  <c r="P9416" i="3" s="1"/>
  <c r="L8545" i="3"/>
  <c r="P8545" i="3" s="1" a="1"/>
  <c r="P8545" i="3" s="1"/>
  <c r="L6980" i="3"/>
  <c r="P6980" i="3" s="1" a="1"/>
  <c r="L4946" i="3"/>
  <c r="L9110" i="3"/>
  <c r="P9110" i="3" s="1" a="1"/>
  <c r="P9110" i="3" s="1"/>
  <c r="L6678" i="3"/>
  <c r="L6124" i="3"/>
  <c r="L8906" i="3"/>
  <c r="P8906" i="3" s="1" a="1"/>
  <c r="P8906" i="3" s="1"/>
  <c r="L6886" i="3"/>
  <c r="L2160" i="3"/>
  <c r="L1818" i="3"/>
  <c r="L118" i="3"/>
  <c r="L1889" i="3"/>
  <c r="L6234" i="3"/>
  <c r="L5236" i="3"/>
  <c r="L682" i="3"/>
  <c r="L7233" i="3"/>
  <c r="P7233" i="3" s="1" a="1"/>
  <c r="P7233" i="3" s="1"/>
  <c r="L7568" i="3"/>
  <c r="P7568" i="3" s="1" a="1"/>
  <c r="P7568" i="3" s="1"/>
  <c r="L1603" i="3"/>
  <c r="L3527" i="3"/>
  <c r="L8879" i="3"/>
  <c r="P8879" i="3" s="1" a="1"/>
  <c r="P8879" i="3" s="1"/>
  <c r="L9107" i="3"/>
  <c r="P9107" i="3" s="1" a="1"/>
  <c r="P9107" i="3" s="1"/>
  <c r="L4109" i="3"/>
  <c r="L2502" i="3"/>
  <c r="L178" i="3"/>
  <c r="L1718" i="3"/>
  <c r="L1521" i="3"/>
  <c r="L3858" i="3"/>
  <c r="L2309" i="3"/>
  <c r="L5385" i="3"/>
  <c r="L3346" i="3"/>
  <c r="L1740" i="3"/>
  <c r="L137" i="3"/>
  <c r="L1565" i="3"/>
  <c r="L3728" i="3"/>
  <c r="L3916" i="3"/>
  <c r="L4474" i="3"/>
  <c r="L1861" i="3"/>
  <c r="L8176" i="3"/>
  <c r="P8176" i="3" s="1" a="1"/>
  <c r="P8176" i="3" s="1"/>
  <c r="L3495" i="3"/>
  <c r="L2933" i="3"/>
  <c r="L3416" i="3"/>
  <c r="L2799" i="3"/>
  <c r="L2743" i="3"/>
  <c r="L4234" i="3"/>
  <c r="L4806" i="3"/>
  <c r="L4529" i="3"/>
  <c r="L4203" i="3"/>
  <c r="L736" i="3"/>
  <c r="L2986" i="3"/>
  <c r="L3658" i="3"/>
  <c r="L3297" i="3"/>
  <c r="L3918" i="3"/>
  <c r="L7843" i="3"/>
  <c r="P7843" i="3" s="1" a="1"/>
  <c r="P7843" i="3" s="1"/>
  <c r="L5152" i="3"/>
  <c r="L1488" i="3"/>
  <c r="L4308" i="3"/>
  <c r="L162" i="3"/>
  <c r="L970" i="3"/>
  <c r="L4755" i="3"/>
  <c r="L4799" i="3"/>
  <c r="L538" i="3"/>
  <c r="L2238" i="3"/>
  <c r="L2839" i="3"/>
  <c r="L1355" i="3"/>
  <c r="L280" i="3"/>
  <c r="L81" i="3"/>
  <c r="L5368" i="3"/>
  <c r="L622" i="3"/>
  <c r="L3051" i="3"/>
  <c r="L4319" i="3"/>
  <c r="L1305" i="3"/>
  <c r="L2454" i="3"/>
  <c r="L4503" i="3"/>
  <c r="L9153" i="3"/>
  <c r="P9153" i="3" s="1" a="1"/>
  <c r="P9153" i="3" s="1"/>
  <c r="L601" i="3"/>
  <c r="L140" i="3"/>
  <c r="L1733" i="3"/>
  <c r="L4663" i="3"/>
  <c r="L2157" i="3"/>
  <c r="L202" i="3"/>
  <c r="L6998" i="3"/>
  <c r="L3067" i="3"/>
  <c r="L902" i="3"/>
  <c r="L2327" i="3"/>
  <c r="L1233" i="3"/>
  <c r="L7092" i="3"/>
  <c r="P7092" i="3" s="1" a="1"/>
  <c r="P7092" i="3" s="1"/>
  <c r="L2363" i="3"/>
  <c r="L2961" i="3"/>
  <c r="L3805" i="3"/>
  <c r="L1189" i="3"/>
  <c r="L365" i="3"/>
  <c r="L4140" i="3"/>
  <c r="L1186" i="3"/>
  <c r="L3464" i="3"/>
  <c r="L2912" i="3"/>
  <c r="L1468" i="3"/>
  <c r="L1933" i="3"/>
  <c r="L2458" i="3"/>
  <c r="L3568" i="3"/>
  <c r="L9688" i="3"/>
  <c r="P9688" i="3" s="1" a="1"/>
  <c r="P9688" i="3" s="1"/>
  <c r="L3751" i="3"/>
  <c r="L2046" i="3"/>
  <c r="L1856" i="3"/>
  <c r="L3079" i="3"/>
  <c r="L149" i="3"/>
  <c r="L5088" i="3"/>
  <c r="L1880" i="3"/>
  <c r="L787" i="3"/>
  <c r="L1042" i="3"/>
  <c r="L1424" i="3"/>
  <c r="L2419" i="3"/>
  <c r="L643" i="3"/>
  <c r="L5458" i="3"/>
  <c r="L5280" i="3"/>
  <c r="L6110" i="3"/>
  <c r="L7412" i="3"/>
  <c r="P7412" i="3" s="1" a="1"/>
  <c r="P7412" i="3" s="1"/>
  <c r="L4965" i="3"/>
  <c r="P4965" i="3" s="1" a="1"/>
  <c r="P4965" i="3" s="1"/>
  <c r="L5619" i="3"/>
  <c r="L5846" i="3"/>
  <c r="L9710" i="3"/>
  <c r="P9710" i="3" s="1" a="1"/>
  <c r="P9710" i="3" s="1"/>
  <c r="L6977" i="3"/>
  <c r="L4959" i="3"/>
  <c r="P4959" i="3" s="1" a="1"/>
  <c r="P4959" i="3" s="1"/>
  <c r="L8109" i="3"/>
  <c r="P8109" i="3" s="1" a="1"/>
  <c r="P8109" i="3" s="1"/>
  <c r="L7126" i="3"/>
  <c r="P7126" i="3" s="1" a="1"/>
  <c r="P7126" i="3" s="1"/>
  <c r="L9893" i="3"/>
  <c r="P9893" i="3" s="1" a="1"/>
  <c r="P9893" i="3" s="1"/>
  <c r="L6909" i="3"/>
  <c r="L6606" i="3"/>
  <c r="L9360" i="3"/>
  <c r="P9360" i="3" s="1" a="1"/>
  <c r="P9360" i="3" s="1"/>
  <c r="L7834" i="3"/>
  <c r="P7834" i="3" s="1" a="1"/>
  <c r="P7834" i="3" s="1"/>
  <c r="L5755" i="3"/>
  <c r="L5612" i="3"/>
  <c r="L4870" i="3"/>
  <c r="P4870" i="3" s="1" a="1"/>
  <c r="P4870" i="3" s="1"/>
  <c r="L8491" i="3"/>
  <c r="P8491" i="3" s="1" a="1"/>
  <c r="P8491" i="3" s="1"/>
  <c r="L5348" i="3"/>
  <c r="L9210" i="3"/>
  <c r="P9210" i="3" s="1" a="1"/>
  <c r="P9210" i="3" s="1"/>
  <c r="L7272" i="3"/>
  <c r="P7272" i="3" s="1" a="1"/>
  <c r="P7272" i="3" s="1"/>
  <c r="L6747" i="3"/>
  <c r="P6747" i="3" s="1" a="1"/>
  <c r="P6747" i="3" s="1"/>
  <c r="L5616" i="3"/>
  <c r="L6813" i="3"/>
  <c r="L7135" i="3"/>
  <c r="P7135" i="3" s="1" a="1"/>
  <c r="P7135" i="3" s="1"/>
  <c r="L9364" i="3"/>
  <c r="P9364" i="3" s="1" a="1"/>
  <c r="P9364" i="3" s="1"/>
  <c r="L8326" i="3"/>
  <c r="P8326" i="3" s="1" a="1"/>
  <c r="P8326" i="3" s="1"/>
  <c r="L1790" i="3"/>
  <c r="L8801" i="3"/>
  <c r="P8801" i="3" s="1" a="1"/>
  <c r="P8801" i="3" s="1"/>
  <c r="L8263" i="3"/>
  <c r="P8263" i="3" s="1" a="1"/>
  <c r="P8263" i="3" s="1"/>
  <c r="L7044" i="3"/>
  <c r="P7044" i="3" s="1" a="1"/>
  <c r="P7044" i="3" s="1"/>
  <c r="L8675" i="3"/>
  <c r="P8675" i="3" s="1" a="1"/>
  <c r="P8675" i="3" s="1"/>
  <c r="L8355" i="3"/>
  <c r="P8355" i="3" s="1" a="1"/>
  <c r="P8355" i="3" s="1"/>
  <c r="L9188" i="3"/>
  <c r="P9188" i="3" s="1" a="1"/>
  <c r="P9188" i="3" s="1"/>
  <c r="L6353" i="3"/>
  <c r="L7609" i="3"/>
  <c r="P7609" i="3" s="1" a="1"/>
  <c r="P7609" i="3" s="1"/>
  <c r="L7896" i="3"/>
  <c r="P7896" i="3" s="1" a="1"/>
  <c r="P7896" i="3" s="1"/>
  <c r="L5967" i="3"/>
  <c r="L9771" i="3"/>
  <c r="P9771" i="3" s="1" a="1"/>
  <c r="P9771" i="3" s="1"/>
  <c r="L7345" i="3"/>
  <c r="P7345" i="3" s="1" a="1"/>
  <c r="P7345" i="3" s="1"/>
  <c r="L4911" i="3"/>
  <c r="P4911" i="3" s="1" a="1"/>
  <c r="P4911" i="3" s="1"/>
  <c r="L7576" i="3"/>
  <c r="P7576" i="3" s="1" a="1"/>
  <c r="P7576" i="3" s="1"/>
  <c r="L5094" i="3"/>
  <c r="L7726" i="3"/>
  <c r="P7726" i="3" s="1" a="1"/>
  <c r="P7726" i="3" s="1"/>
  <c r="L8299" i="3"/>
  <c r="P8299" i="3" s="1" a="1"/>
  <c r="P8299" i="3" s="1"/>
  <c r="L6671" i="3"/>
  <c r="L7137" i="3"/>
  <c r="P7137" i="3" s="1" a="1"/>
  <c r="P7137" i="3" s="1"/>
  <c r="L6102" i="3"/>
  <c r="L4407" i="3"/>
  <c r="L8886" i="3"/>
  <c r="P8886" i="3" s="1" a="1"/>
  <c r="P8886" i="3" s="1"/>
  <c r="L3267" i="3"/>
  <c r="L3497" i="3"/>
  <c r="L3907" i="3"/>
  <c r="L7432" i="3"/>
  <c r="P7432" i="3" s="1" a="1"/>
  <c r="P7432" i="3" s="1"/>
  <c r="L8306" i="3"/>
  <c r="P8306" i="3" s="1" a="1"/>
  <c r="P8306" i="3" s="1"/>
  <c r="L1053" i="3"/>
  <c r="L6213" i="3"/>
  <c r="L9283" i="3"/>
  <c r="P9283" i="3" s="1" a="1"/>
  <c r="P9283" i="3" s="1"/>
  <c r="L6075" i="3"/>
  <c r="L8328" i="3"/>
  <c r="P8328" i="3" s="1" a="1"/>
  <c r="P8328" i="3" s="1"/>
  <c r="L9039" i="3"/>
  <c r="P9039" i="3" s="1" a="1"/>
  <c r="P9039" i="3" s="1"/>
  <c r="L8704" i="3"/>
  <c r="P8704" i="3" s="1" a="1"/>
  <c r="P8704" i="3" s="1"/>
  <c r="L8888" i="3"/>
  <c r="P8888" i="3" s="1" a="1"/>
  <c r="P8888" i="3" s="1"/>
  <c r="L897" i="3"/>
  <c r="L235" i="3"/>
  <c r="L1760" i="3"/>
  <c r="L3007" i="3"/>
  <c r="L1274" i="3"/>
  <c r="L3114" i="3"/>
  <c r="L1166" i="3"/>
  <c r="L2302" i="3"/>
  <c r="L8370" i="3"/>
  <c r="P8370" i="3" s="1" a="1"/>
  <c r="P8370" i="3" s="1"/>
  <c r="L9227" i="3"/>
  <c r="P9227" i="3" s="1" a="1"/>
  <c r="P9227" i="3" s="1"/>
  <c r="L6891" i="3"/>
  <c r="L3473" i="3"/>
  <c r="L2345" i="3"/>
  <c r="L1600" i="3"/>
  <c r="L4137" i="3"/>
  <c r="L4588" i="3"/>
  <c r="L2089" i="3"/>
  <c r="L9666" i="3"/>
  <c r="P9666" i="3" s="1" a="1"/>
  <c r="P9666" i="3" s="1"/>
  <c r="L565" i="3"/>
  <c r="L4275" i="3"/>
  <c r="L1869" i="3"/>
  <c r="L3127" i="3"/>
  <c r="L807" i="3"/>
  <c r="L2376" i="3"/>
  <c r="L3770" i="3"/>
  <c r="L815" i="3"/>
  <c r="L7738" i="3"/>
  <c r="P7738" i="3" s="1" a="1"/>
  <c r="P7738" i="3" s="1"/>
  <c r="L1202" i="3"/>
  <c r="L2561" i="3"/>
  <c r="L3901" i="3"/>
  <c r="L4636" i="3"/>
  <c r="L2473" i="3"/>
  <c r="L133" i="3"/>
  <c r="L4546" i="3"/>
  <c r="L1150" i="3"/>
  <c r="L2669" i="3"/>
  <c r="L2042" i="3"/>
  <c r="L2247" i="3"/>
  <c r="L4375" i="3"/>
  <c r="L2306" i="3"/>
  <c r="L5660" i="3"/>
  <c r="L112" i="3"/>
  <c r="L789" i="3"/>
  <c r="L580" i="3"/>
  <c r="L3769" i="3"/>
  <c r="L3213" i="3"/>
  <c r="L4421" i="3"/>
  <c r="L971" i="3"/>
  <c r="L5404" i="3"/>
  <c r="L2529" i="3"/>
  <c r="L1916" i="3"/>
  <c r="L4460" i="3"/>
  <c r="L2296" i="3"/>
  <c r="L6314" i="3"/>
  <c r="L9601" i="3"/>
  <c r="P9601" i="3" s="1" a="1"/>
  <c r="P9601" i="3" s="1"/>
  <c r="L2794" i="3"/>
  <c r="L1321" i="3"/>
  <c r="L1536" i="3"/>
  <c r="L2665" i="3"/>
  <c r="L3041" i="3"/>
  <c r="L4699" i="3"/>
  <c r="L1520" i="3"/>
  <c r="L4301" i="3"/>
  <c r="L5931" i="3"/>
  <c r="L2872" i="3"/>
  <c r="L3461" i="3"/>
  <c r="L2887" i="3"/>
  <c r="L4635" i="3"/>
  <c r="L8642" i="3"/>
  <c r="P8642" i="3" s="1" a="1"/>
  <c r="P8642" i="3" s="1"/>
  <c r="L3790" i="3"/>
  <c r="L4067" i="3"/>
  <c r="L4289" i="3"/>
  <c r="L9453" i="3"/>
  <c r="P9453" i="3" s="1" a="1"/>
  <c r="P9453" i="3" s="1"/>
  <c r="L2707" i="3"/>
  <c r="L2019" i="3"/>
  <c r="L474" i="3"/>
  <c r="L3652" i="3"/>
  <c r="L838" i="3"/>
  <c r="L2775" i="3"/>
  <c r="L8763" i="3"/>
  <c r="P8763" i="3" s="1" a="1"/>
  <c r="P8763" i="3" s="1"/>
  <c r="L2826" i="3"/>
  <c r="L4258" i="3"/>
  <c r="L1266" i="3"/>
  <c r="L1170" i="3"/>
  <c r="L2641" i="3"/>
  <c r="L1236" i="3"/>
  <c r="L6301" i="3"/>
  <c r="L3589" i="3"/>
  <c r="L2649" i="3"/>
  <c r="L2938" i="3"/>
  <c r="L3092" i="3"/>
  <c r="L1096" i="3"/>
  <c r="L1778" i="3"/>
  <c r="L1669" i="3"/>
  <c r="L153" i="3"/>
  <c r="L1403" i="3"/>
  <c r="L3794" i="3"/>
  <c r="L205" i="3"/>
  <c r="L3980" i="3"/>
  <c r="L7774" i="3"/>
  <c r="P7774" i="3" s="1" a="1"/>
  <c r="P7774" i="3" s="1"/>
  <c r="L683" i="3"/>
  <c r="L881" i="3"/>
  <c r="L1502" i="3"/>
  <c r="L576" i="3"/>
  <c r="L4645" i="3"/>
  <c r="L1523" i="3"/>
  <c r="L6794" i="3"/>
  <c r="L7881" i="3"/>
  <c r="P7881" i="3" s="1" a="1"/>
  <c r="P7881" i="3" s="1"/>
  <c r="L8389" i="3"/>
  <c r="P8389" i="3" s="1" a="1"/>
  <c r="P8389" i="3" s="1"/>
  <c r="L7340" i="3"/>
  <c r="P7340" i="3" s="1" a="1"/>
  <c r="P7340" i="3" s="1"/>
  <c r="L9712" i="3"/>
  <c r="P9712" i="3" s="1" a="1"/>
  <c r="P9712" i="3" s="1"/>
  <c r="L7450" i="3"/>
  <c r="P7450" i="3" s="1" a="1"/>
  <c r="P7450" i="3" s="1"/>
  <c r="L9177" i="3"/>
  <c r="P9177" i="3" s="1" a="1"/>
  <c r="P9177" i="3" s="1"/>
  <c r="L8747" i="3"/>
  <c r="P8747" i="3" s="1" a="1"/>
  <c r="P8747" i="3" s="1"/>
  <c r="L5594" i="3"/>
  <c r="L5540" i="3"/>
  <c r="L9260" i="3"/>
  <c r="P9260" i="3" s="1" a="1"/>
  <c r="P9260" i="3" s="1"/>
  <c r="L6398" i="3"/>
  <c r="L9640" i="3"/>
  <c r="P9640" i="3" s="1" a="1"/>
  <c r="P9640" i="3" s="1"/>
  <c r="L8433" i="3"/>
  <c r="P8433" i="3" s="1" a="1"/>
  <c r="P8433" i="3" s="1"/>
  <c r="L6456" i="3"/>
  <c r="L5023" i="3"/>
  <c r="P5023" i="3" s="1" a="1"/>
  <c r="P5023" i="3" s="1"/>
  <c r="L9452" i="3"/>
  <c r="P9452" i="3" s="1" a="1"/>
  <c r="P9452" i="3" s="1"/>
  <c r="L9466" i="3"/>
  <c r="P9466" i="3" s="1" a="1"/>
  <c r="P9466" i="3" s="1"/>
  <c r="L6383" i="3"/>
  <c r="L7115" i="3"/>
  <c r="P7115" i="3" s="1" a="1"/>
  <c r="P7115" i="3" s="1"/>
  <c r="L5553" i="3"/>
  <c r="L8029" i="3"/>
  <c r="P8029" i="3" s="1" a="1"/>
  <c r="P8029" i="3" s="1"/>
  <c r="L7868" i="3"/>
  <c r="P7868" i="3" s="1" a="1"/>
  <c r="P7868" i="3" s="1"/>
  <c r="L7946" i="3"/>
  <c r="P7946" i="3" s="1" a="1"/>
  <c r="P7946" i="3" s="1"/>
  <c r="L6524" i="3"/>
  <c r="L5618" i="3"/>
  <c r="L9812" i="3"/>
  <c r="P9812" i="3" s="1" a="1"/>
  <c r="P9812" i="3" s="1"/>
  <c r="L9748" i="3"/>
  <c r="P9748" i="3" s="1" a="1"/>
  <c r="P9748" i="3" s="1"/>
  <c r="L8705" i="3"/>
  <c r="P8705" i="3" s="1" a="1"/>
  <c r="P8705" i="3" s="1"/>
  <c r="L4915" i="3"/>
  <c r="L9609" i="3"/>
  <c r="P9609" i="3" s="1" a="1"/>
  <c r="P9609" i="3" s="1"/>
  <c r="L5742" i="3"/>
  <c r="L8831" i="3"/>
  <c r="P8831" i="3" s="1" a="1"/>
  <c r="P8831" i="3" s="1"/>
  <c r="L8320" i="3"/>
  <c r="P8320" i="3" s="1" a="1"/>
  <c r="P8320" i="3" s="1"/>
  <c r="L5679" i="3"/>
  <c r="L7488" i="3"/>
  <c r="P7488" i="3" s="1" a="1"/>
  <c r="P7488" i="3" s="1"/>
  <c r="L8897" i="3"/>
  <c r="P8897" i="3" s="1" a="1"/>
  <c r="P8897" i="3" s="1"/>
  <c r="L6582" i="3"/>
  <c r="L8402" i="3"/>
  <c r="P8402" i="3" s="1" a="1"/>
  <c r="P8402" i="3" s="1"/>
  <c r="L5574" i="3"/>
  <c r="L9440" i="3"/>
  <c r="P9440" i="3" s="1" a="1"/>
  <c r="P9440" i="3" s="1"/>
  <c r="L8551" i="3"/>
  <c r="P8551" i="3" s="1" a="1"/>
  <c r="P8551" i="3" s="1"/>
  <c r="L9070" i="3"/>
  <c r="P9070" i="3" s="1" a="1"/>
  <c r="P9070" i="3" s="1"/>
  <c r="L9264" i="3"/>
  <c r="P9264" i="3" s="1" a="1"/>
  <c r="P9264" i="3" s="1"/>
  <c r="L8710" i="3"/>
  <c r="P8710" i="3" s="1" a="1"/>
  <c r="P8710" i="3" s="1"/>
  <c r="L9606" i="3"/>
  <c r="P9606" i="3" s="1" a="1"/>
  <c r="P9606" i="3" s="1"/>
  <c r="L9051" i="3"/>
  <c r="P9051" i="3" s="1" a="1"/>
  <c r="P9051" i="3" s="1"/>
  <c r="L5228" i="3"/>
  <c r="L7161" i="3"/>
  <c r="P7161" i="3" s="1" a="1"/>
  <c r="P7161" i="3" s="1"/>
  <c r="L7247" i="3"/>
  <c r="P7247" i="3" s="1" a="1"/>
  <c r="P7247" i="3" s="1"/>
  <c r="L8358" i="3"/>
  <c r="P8358" i="3" s="1" a="1"/>
  <c r="P8358" i="3" s="1"/>
  <c r="L3888" i="3"/>
  <c r="L8489" i="3"/>
  <c r="P8489" i="3" s="1" a="1"/>
  <c r="P8489" i="3" s="1"/>
  <c r="L5845" i="3"/>
  <c r="L7251" i="3"/>
  <c r="P7251" i="3" s="1" a="1"/>
  <c r="P7251" i="3" s="1"/>
  <c r="L5384" i="3"/>
  <c r="L7791" i="3"/>
  <c r="P7791" i="3" s="1" a="1"/>
  <c r="P7791" i="3" s="1"/>
  <c r="L9922" i="3"/>
  <c r="P9922" i="3" s="1" a="1"/>
  <c r="P9922" i="3" s="1"/>
  <c r="L7181" i="3"/>
  <c r="P7181" i="3" s="1" a="1"/>
  <c r="P7181" i="3" s="1"/>
  <c r="L6107" i="3"/>
  <c r="L6052" i="3"/>
  <c r="L8303" i="3"/>
  <c r="P8303" i="3" s="1" a="1"/>
  <c r="P8303" i="3" s="1"/>
  <c r="L7652" i="3"/>
  <c r="P7652" i="3" s="1" a="1"/>
  <c r="P7652" i="3" s="1"/>
  <c r="L9413" i="3"/>
  <c r="P9413" i="3" s="1" a="1"/>
  <c r="P9413" i="3" s="1"/>
  <c r="L5032" i="3"/>
  <c r="L3394" i="3"/>
  <c r="L8186" i="3"/>
  <c r="P8186" i="3" s="1" a="1"/>
  <c r="P8186" i="3" s="1"/>
  <c r="L6122" i="3"/>
  <c r="L9923" i="3"/>
  <c r="P9923" i="3" s="1" a="1"/>
  <c r="P9923" i="3" s="1"/>
  <c r="L7419" i="3"/>
  <c r="P7419" i="3" s="1" a="1"/>
  <c r="P7419" i="3" s="1"/>
  <c r="L6631" i="3"/>
  <c r="L8672" i="3"/>
  <c r="P8672" i="3" s="1" a="1"/>
  <c r="P8672" i="3" s="1"/>
  <c r="L5209" i="3"/>
  <c r="L853" i="3"/>
  <c r="L9604" i="3"/>
  <c r="P9604" i="3" s="1" a="1"/>
  <c r="P9604" i="3" s="1"/>
  <c r="L6425" i="3"/>
  <c r="L1089" i="3"/>
  <c r="L2746" i="3"/>
  <c r="L55" i="3"/>
  <c r="L2346" i="3"/>
  <c r="L3575" i="3"/>
  <c r="L8458" i="3"/>
  <c r="P8458" i="3" s="1" a="1"/>
  <c r="P8458" i="3" s="1"/>
  <c r="L4512" i="3"/>
  <c r="L3709" i="3"/>
  <c r="L2087" i="3"/>
  <c r="L4015" i="3"/>
  <c r="L4046" i="3"/>
  <c r="L3322" i="3"/>
  <c r="L1229" i="3"/>
  <c r="L3118" i="3"/>
  <c r="L6807" i="3"/>
  <c r="L4839" i="3"/>
  <c r="L1661" i="3"/>
  <c r="L3428" i="3"/>
  <c r="L1287" i="3"/>
  <c r="L2920" i="3"/>
  <c r="L1703" i="3"/>
  <c r="L4241" i="3"/>
  <c r="L9676" i="3"/>
  <c r="P9676" i="3" s="1" a="1"/>
  <c r="P9676" i="3" s="1"/>
  <c r="L3591" i="3"/>
  <c r="L2256" i="3"/>
  <c r="L2564" i="3"/>
  <c r="L638" i="3"/>
  <c r="L1946" i="3"/>
  <c r="L2252" i="3"/>
  <c r="L250" i="3"/>
  <c r="L3218" i="3"/>
  <c r="L3372" i="3"/>
  <c r="L2395" i="3"/>
  <c r="L833" i="3"/>
  <c r="L2840" i="3"/>
  <c r="L990" i="3"/>
  <c r="L2417" i="3"/>
  <c r="L9400" i="3"/>
  <c r="P9400" i="3" s="1" a="1"/>
  <c r="P9400" i="3" s="1"/>
  <c r="L5756" i="3"/>
  <c r="L7052" i="3"/>
  <c r="P7052" i="3" s="1" a="1"/>
  <c r="P7052" i="3" s="1"/>
  <c r="L3424" i="3"/>
  <c r="L2779" i="3"/>
  <c r="L3363" i="3"/>
  <c r="L4168" i="3"/>
  <c r="L1182" i="3"/>
  <c r="L1315" i="3"/>
  <c r="L1289" i="3"/>
  <c r="L2510" i="3"/>
  <c r="L7664" i="3"/>
  <c r="P7664" i="3" s="1" a="1"/>
  <c r="P7664" i="3" s="1"/>
  <c r="L2742" i="3"/>
  <c r="L2129" i="3"/>
  <c r="L1700" i="3"/>
  <c r="L2603" i="3"/>
  <c r="L571" i="3"/>
  <c r="L5068" i="3"/>
  <c r="P5068" i="3" s="1" a="1"/>
  <c r="L2677" i="3"/>
  <c r="L45" i="3"/>
  <c r="L2056" i="3"/>
  <c r="L3556" i="3"/>
  <c r="L3702" i="3"/>
  <c r="L2261" i="3"/>
  <c r="L1090" i="3"/>
  <c r="L522" i="3"/>
  <c r="L6739" i="3"/>
  <c r="L3692" i="3"/>
  <c r="L155" i="3"/>
  <c r="L4264" i="3"/>
  <c r="L4252" i="3"/>
  <c r="L243" i="3"/>
  <c r="L7715" i="3"/>
  <c r="P7715" i="3" s="1" a="1"/>
  <c r="P7715" i="3" s="1"/>
  <c r="L2107" i="3"/>
  <c r="L4609" i="3"/>
  <c r="L3850" i="3"/>
  <c r="L6119" i="3"/>
  <c r="L2461" i="3"/>
  <c r="L4545" i="3"/>
  <c r="L1453" i="3"/>
  <c r="L1250" i="3"/>
  <c r="L436" i="3"/>
  <c r="L1529" i="3"/>
  <c r="L2790" i="3"/>
  <c r="L4070" i="3"/>
  <c r="L1204" i="3"/>
  <c r="L3197" i="3"/>
  <c r="L1753" i="3"/>
  <c r="L1470" i="3"/>
  <c r="L2158" i="3"/>
  <c r="L992" i="3"/>
  <c r="L2154" i="3"/>
  <c r="L7415" i="3"/>
  <c r="P7415" i="3" s="1" a="1"/>
  <c r="P7415" i="3" s="1"/>
  <c r="L1910" i="3"/>
  <c r="L1758" i="3"/>
  <c r="L4018" i="3"/>
  <c r="L1406" i="3"/>
  <c r="L673" i="3"/>
  <c r="L3086" i="3"/>
  <c r="L1214" i="3"/>
  <c r="L4521" i="3"/>
  <c r="L4696" i="3"/>
  <c r="L4485" i="3"/>
  <c r="L2513" i="3"/>
  <c r="L1922" i="3"/>
  <c r="L3438" i="3"/>
  <c r="L5613" i="3"/>
  <c r="L378" i="3"/>
  <c r="L1133" i="3"/>
  <c r="L9119" i="3"/>
  <c r="P9119" i="3" s="1" a="1"/>
  <c r="P9119" i="3" s="1"/>
  <c r="L8872" i="3"/>
  <c r="P8872" i="3" s="1" a="1"/>
  <c r="P8872" i="3" s="1"/>
  <c r="L9270" i="3"/>
  <c r="P9270" i="3" s="1" a="1"/>
  <c r="P9270" i="3" s="1"/>
  <c r="L9231" i="3"/>
  <c r="P9231" i="3" s="1" a="1"/>
  <c r="P9231" i="3" s="1"/>
  <c r="L1007" i="3"/>
  <c r="L2558" i="3"/>
  <c r="L5016" i="3"/>
  <c r="L2022" i="3"/>
  <c r="L7436" i="3"/>
  <c r="P7436" i="3" s="1" a="1"/>
  <c r="P7436" i="3" s="1"/>
  <c r="L8629" i="3"/>
  <c r="P8629" i="3" s="1" a="1"/>
  <c r="P8629" i="3" s="1"/>
  <c r="L5690" i="3"/>
  <c r="L8315" i="3"/>
  <c r="P8315" i="3" s="1" a="1"/>
  <c r="P8315" i="3" s="1"/>
  <c r="L4268" i="3"/>
  <c r="L3406" i="3"/>
  <c r="L290" i="3"/>
  <c r="L7815" i="3"/>
  <c r="P7815" i="3" s="1" a="1"/>
  <c r="P7815" i="3" s="1"/>
  <c r="L7880" i="3"/>
  <c r="P7880" i="3" s="1" a="1"/>
  <c r="P7880" i="3" s="1"/>
  <c r="L5554" i="3"/>
  <c r="L1794" i="3"/>
  <c r="L3714" i="3"/>
  <c r="L287" i="3"/>
  <c r="L5268" i="3"/>
  <c r="L8812" i="3"/>
  <c r="P8812" i="3" s="1" a="1"/>
  <c r="P8812" i="3" s="1"/>
  <c r="L6759" i="3"/>
  <c r="P6759" i="3" s="1" a="1"/>
  <c r="P6759" i="3" s="1"/>
  <c r="L9550" i="3"/>
  <c r="P9550" i="3" s="1" a="1"/>
  <c r="P9550" i="3" s="1"/>
  <c r="L3809" i="3"/>
  <c r="L9509" i="3"/>
  <c r="P9509" i="3" s="1" a="1"/>
  <c r="P9509" i="3" s="1"/>
  <c r="L9311" i="3"/>
  <c r="P9311" i="3" s="1" a="1"/>
  <c r="P9311" i="3" s="1"/>
  <c r="L9497" i="3"/>
  <c r="P9497" i="3" s="1" a="1"/>
  <c r="P9497" i="3" s="1"/>
  <c r="L4860" i="3"/>
  <c r="P4860" i="3" s="1" a="1"/>
  <c r="P4867" i="3" a="1"/>
  <c r="P4940" i="3" a="1"/>
  <c r="P6834" i="3" a="1"/>
  <c r="P4887" i="3" a="1"/>
  <c r="P6761" i="3" a="1"/>
  <c r="P6997" i="3" a="1"/>
  <c r="P4928" i="3" a="1"/>
  <c r="P7021" i="3" a="1"/>
  <c r="P6927" i="3" a="1"/>
  <c r="P5042" i="3" a="1"/>
  <c r="P6993" i="3" a="1"/>
  <c r="P5021" i="3" a="1"/>
  <c r="P5059" i="3" a="1"/>
  <c r="P5025" i="3" a="1"/>
  <c r="P6957" i="3" a="1"/>
  <c r="P6895" i="3" a="1"/>
  <c r="P4872" i="3" a="1"/>
  <c r="P6781" i="3" a="1"/>
  <c r="P6905" i="3" a="1"/>
  <c r="P6806" i="3" a="1"/>
  <c r="P5086" i="3" a="1"/>
  <c r="P6893" i="3" a="1"/>
  <c r="P5054" i="3" a="1"/>
  <c r="P6945" i="3" a="1"/>
  <c r="P6907" i="3" a="1"/>
  <c r="P6790" i="3" a="1"/>
  <c r="P6936" i="3" a="1"/>
  <c r="P6816" i="3" a="1"/>
  <c r="P6736" i="3" a="1"/>
  <c r="P6778" i="3" a="1"/>
  <c r="P4977" i="3" a="1"/>
  <c r="P7007" i="3" a="1"/>
  <c r="P6799" i="3" a="1"/>
  <c r="P4938" i="3" a="1"/>
  <c r="P5009" i="3" a="1"/>
  <c r="P6850" i="3" a="1"/>
  <c r="P6954" i="3" a="1"/>
  <c r="P6983" i="3" a="1"/>
  <c r="P6757" i="3" a="1"/>
  <c r="P7003" i="3" a="1"/>
  <c r="P6887" i="3" a="1"/>
  <c r="P6950" i="3" a="1"/>
  <c r="P4975" i="3" a="1"/>
  <c r="P5052" i="3" a="1"/>
  <c r="P6899" i="3" a="1"/>
  <c r="P6962" i="3" a="1"/>
  <c r="P6943" i="3" a="1"/>
  <c r="P4898" i="3" a="1"/>
  <c r="P4854" i="3" a="1"/>
  <c r="P6939" i="3" a="1"/>
  <c r="P6987" i="3" a="1"/>
  <c r="P4954" i="3" a="1"/>
  <c r="P4906" i="3" a="1"/>
  <c r="P6808" i="3" a="1"/>
  <c r="P4852" i="3" a="1"/>
  <c r="P7009" i="3" a="1"/>
  <c r="P6773" i="3" a="1"/>
  <c r="P4924" i="3" a="1"/>
  <c r="P4904" i="3" a="1"/>
  <c r="P7012" i="3" a="1"/>
  <c r="P4917" i="3" a="1"/>
  <c r="P4895" i="3" a="1"/>
  <c r="P4995" i="3" a="1"/>
  <c r="P6932" i="3" a="1"/>
  <c r="P4942" i="3" a="1"/>
  <c r="P7014" i="3" a="1"/>
  <c r="P6925" i="3" a="1"/>
  <c r="P5062" i="3" a="1"/>
  <c r="P6964" i="3" a="1"/>
  <c r="P7016" i="3" a="1"/>
  <c r="P6776" i="3" a="1"/>
  <c r="P6856" i="3" a="1"/>
  <c r="P4912" i="3" a="1"/>
  <c r="P4864" i="3" a="1"/>
  <c r="P5188" i="3" a="1"/>
  <c r="P4890" i="3" a="1"/>
  <c r="P5187" i="3" a="1"/>
  <c r="P5148" i="3" a="1"/>
  <c r="P5135" i="3" a="1"/>
  <c r="P4931" i="3" a="1"/>
  <c r="P4985" i="3" a="1"/>
  <c r="P5124" i="3" a="1"/>
  <c r="P6823" i="3" a="1"/>
  <c r="P5158" i="3" a="1"/>
  <c r="P5126" i="3" a="1"/>
  <c r="P6880" i="3" a="1"/>
  <c r="P5125" i="3" a="1"/>
  <c r="P5151" i="3" a="1"/>
  <c r="P4883" i="3" a="1"/>
  <c r="P5030" i="3" a="1"/>
  <c r="P6862" i="3" a="1"/>
  <c r="P4953" i="3" a="1"/>
  <c r="P5157" i="3" a="1"/>
  <c r="P5100" i="3" a="1"/>
  <c r="P6876" i="3" a="1"/>
  <c r="P5167" i="3" a="1"/>
  <c r="P6843" i="3" a="1"/>
  <c r="P6826" i="3" a="1"/>
  <c r="P5136" i="3" a="1"/>
  <c r="P6827" i="3" a="1"/>
  <c r="P5166" i="3" a="1"/>
  <c r="P5155" i="3" a="1"/>
  <c r="P4919" i="3" a="1"/>
  <c r="P4947" i="3" a="1"/>
  <c r="P5079" i="3" a="1"/>
  <c r="P6852" i="3" a="1"/>
  <c r="P5039" i="3" a="1"/>
  <c r="P5110" i="3" a="1"/>
  <c r="P5050" i="3" a="1"/>
  <c r="P5159" i="3" a="1"/>
  <c r="P5138" i="3" a="1"/>
  <c r="P6828" i="3" a="1"/>
  <c r="P5005" i="3" a="1"/>
  <c r="P4946" i="3" a="1"/>
  <c r="P5101" i="3" a="1"/>
  <c r="P6740" i="3" a="1"/>
  <c r="P5106" i="3" a="1"/>
  <c r="P6840" i="3" a="1"/>
  <c r="P6812" i="3" a="1"/>
  <c r="P5183" i="3" a="1"/>
  <c r="P5117" i="3" a="1"/>
  <c r="P6846" i="3" a="1"/>
  <c r="P6787" i="3" a="1"/>
  <c r="P5200" i="3" a="1"/>
  <c r="P6860" i="3" a="1"/>
  <c r="P5173" i="3" a="1"/>
  <c r="P4841" i="3" a="1"/>
  <c r="P5093" i="3" a="1"/>
  <c r="P6750" i="3" a="1"/>
  <c r="P4970" i="3" a="1"/>
  <c r="P6748" i="3" a="1"/>
  <c r="P6824" i="3" a="1"/>
  <c r="P5040" i="3" a="1"/>
  <c r="P6794" i="3" a="1"/>
  <c r="P6802" i="3" a="1"/>
  <c r="P5201" i="3" a="1"/>
  <c r="P6795" i="3" a="1"/>
  <c r="P6864" i="3" a="1"/>
  <c r="P6848" i="3" a="1"/>
  <c r="P5163" i="3" a="1"/>
  <c r="P6882" i="3" a="1"/>
  <c r="P4969" i="3" a="1"/>
  <c r="P5036" i="3" a="1"/>
  <c r="P5088" i="3" a="1"/>
  <c r="P6829" i="3" a="1"/>
  <c r="P6822" i="3" a="1"/>
  <c r="P6735" i="3" a="1"/>
  <c r="P4877" i="3" a="1"/>
  <c r="P5019" i="3" a="1"/>
  <c r="P4932" i="3" a="1"/>
  <c r="P5082" i="3" a="1"/>
  <c r="P5168" i="3" a="1"/>
  <c r="P5096" i="3" a="1"/>
  <c r="P5089" i="3" a="1"/>
  <c r="P5192" i="3" a="1"/>
  <c r="P5115" i="3" a="1"/>
  <c r="P5013" i="3" a="1"/>
  <c r="P6872" i="3" a="1"/>
  <c r="P5000" i="3" a="1"/>
  <c r="P5056" i="3" a="1"/>
  <c r="P6788" i="3" a="1"/>
  <c r="P4949" i="3" a="1"/>
  <c r="P4908" i="3" a="1"/>
  <c r="P6849" i="3" a="1"/>
  <c r="P5032" i="3" a="1"/>
  <c r="P5064" i="3" a="1"/>
  <c r="P6763" i="3" a="1"/>
  <c r="P6820" i="3" a="1"/>
  <c r="P6842" i="3" a="1"/>
  <c r="P5076" i="3" a="1"/>
  <c r="P5123" i="3" a="1"/>
  <c r="P4973" i="3" a="1"/>
  <c r="P5121" i="3" a="1"/>
  <c r="P6867" i="3" a="1"/>
  <c r="P5160" i="3" a="1"/>
  <c r="P5103" i="3" a="1"/>
  <c r="P6858" i="3" a="1"/>
  <c r="P6744" i="3" a="1"/>
  <c r="P6766" i="3" a="1"/>
  <c r="P4901" i="3" a="1"/>
  <c r="P4993" i="3" a="1"/>
  <c r="P5072" i="3" a="1"/>
  <c r="P5112" i="3" a="1"/>
  <c r="P6844" i="3" a="1"/>
  <c r="P4935" i="3" a="1"/>
  <c r="P5109" i="3" a="1"/>
  <c r="P5048" i="3" a="1"/>
  <c r="P5071" i="3" a="1"/>
  <c r="P6869" i="3" a="1"/>
  <c r="P5181" i="3" a="1"/>
  <c r="P6832" i="3" a="1"/>
  <c r="P5002" i="3" a="1"/>
  <c r="P5176" i="3" a="1"/>
  <c r="P5161" i="3" a="1"/>
  <c r="P5139" i="3" a="1"/>
  <c r="P5189" i="3" a="1"/>
  <c r="P5149" i="3" a="1"/>
  <c r="P5128" i="3" a="1"/>
  <c r="P5113" i="3" a="1"/>
  <c r="P5156" i="3" a="1"/>
  <c r="P6853" i="3" a="1"/>
  <c r="P4980" i="3" a="1"/>
  <c r="P5137" i="3" a="1"/>
  <c r="P5122" i="3" a="1"/>
  <c r="P4903" i="3" a="1"/>
  <c r="P5095" i="3" a="1"/>
  <c r="P6733" i="3" a="1"/>
  <c r="P5111" i="3" a="1"/>
  <c r="P4988" i="3" a="1"/>
  <c r="P5020" i="3" a="1"/>
  <c r="P6798" i="3" a="1"/>
  <c r="P5184" i="3" a="1"/>
  <c r="P5179" i="3" a="1"/>
  <c r="P6760" i="3" a="1"/>
  <c r="P5090" i="3" a="1"/>
  <c r="P5006" i="3" a="1"/>
  <c r="P6819" i="3" a="1"/>
  <c r="P4882" i="3" a="1"/>
  <c r="P4984" i="3" a="1"/>
  <c r="P5016" i="3" a="1"/>
  <c r="P6738" i="3" a="1"/>
  <c r="P5091" i="3" a="1"/>
  <c r="P5195" i="3" a="1"/>
  <c r="P4915" i="3" a="1"/>
  <c r="P6764" i="3" a="1"/>
  <c r="P4994" i="3" a="1"/>
  <c r="P6845" i="3" a="1"/>
  <c r="P6805" i="3" a="1"/>
  <c r="P5194" i="3" a="1"/>
  <c r="P5191" i="3" a="1"/>
  <c r="P5152" i="3" a="1"/>
  <c r="P6825" i="3" a="1"/>
  <c r="P4900" i="3" a="1"/>
  <c r="P6746" i="3" a="1"/>
  <c r="P5051" i="3" a="1"/>
  <c r="P4971" i="3" a="1"/>
  <c r="P5171" i="3" a="1"/>
  <c r="P5028" i="3" a="1"/>
  <c r="P5132" i="3" a="1"/>
  <c r="P6754" i="3" a="1"/>
  <c r="P5118" i="3" a="1"/>
  <c r="P5143" i="3" a="1"/>
  <c r="P4990" i="3" a="1"/>
  <c r="P6838" i="3" a="1"/>
  <c r="P5182" i="3" a="1"/>
  <c r="P6821" i="3" a="1"/>
  <c r="P6814" i="3" a="1"/>
  <c r="P4983" i="3" a="1"/>
  <c r="P6801" i="3" a="1"/>
  <c r="P6780" i="3" a="1"/>
  <c r="P6830" i="3" a="1"/>
  <c r="P4862" i="3" a="1"/>
  <c r="P5066" i="3" a="1"/>
  <c r="P6877" i="3" a="1"/>
  <c r="P4913" i="3" a="1"/>
  <c r="P5145" i="3" a="1"/>
  <c r="P6767" i="3" a="1"/>
  <c r="P6755" i="3" a="1"/>
  <c r="P6803" i="3" a="1"/>
  <c r="P7028" i="3" a="1"/>
  <c r="P6879" i="3" a="1"/>
  <c r="P6782" i="3" a="1"/>
  <c r="P6972" i="3" a="1"/>
  <c r="P6813" i="3" a="1"/>
  <c r="P6896" i="3" a="1"/>
  <c r="P6791" i="3" a="1"/>
  <c r="P6976" i="3" a="1"/>
  <c r="P6885" i="3" a="1"/>
  <c r="P6986" i="3" a="1"/>
  <c r="P6992" i="3" a="1"/>
  <c r="P6946" i="3" a="1"/>
  <c r="P6889" i="3" a="1"/>
  <c r="P6762" i="3" a="1"/>
  <c r="P6969" i="3" a="1"/>
  <c r="P6892" i="3" a="1"/>
  <c r="P6958" i="3" a="1"/>
  <c r="P6865" i="3" a="1"/>
  <c r="P6906" i="3" a="1"/>
  <c r="P6934" i="3" a="1"/>
  <c r="P6981" i="3" a="1"/>
  <c r="P6963" i="3" a="1"/>
  <c r="P6888" i="3" a="1"/>
  <c r="P6900" i="3" a="1"/>
  <c r="P6871" i="3" a="1"/>
  <c r="P6881" i="3" a="1"/>
  <c r="P7005" i="3" a="1"/>
  <c r="P6831" i="3" a="1"/>
  <c r="P6743" i="3" a="1"/>
  <c r="P6999" i="3" a="1"/>
  <c r="P6817" i="3" a="1"/>
  <c r="P6990" i="3" a="1"/>
  <c r="P6908" i="3" a="1"/>
  <c r="P6910" i="3" a="1"/>
  <c r="P6928" i="3" a="1"/>
  <c r="P6861" i="3" a="1"/>
  <c r="P6769" i="3" a="1"/>
  <c r="P6745" i="3" a="1"/>
  <c r="P6796" i="3" a="1"/>
  <c r="P6756" i="3" a="1"/>
  <c r="P6765" i="3" a="1"/>
  <c r="P6851" i="3" a="1"/>
  <c r="P6807" i="3" a="1"/>
  <c r="P6985" i="3" a="1"/>
  <c r="P6894" i="3" a="1"/>
  <c r="P6926" i="3" a="1"/>
  <c r="P6774" i="3" a="1"/>
  <c r="P6883" i="3" a="1"/>
  <c r="P6978" i="3" a="1"/>
  <c r="P6937" i="3" a="1"/>
  <c r="P6913" i="3" a="1"/>
  <c r="P6968" i="3" a="1"/>
  <c r="P6955" i="3" a="1"/>
  <c r="P7013" i="3" a="1"/>
  <c r="P6970" i="3" a="1"/>
  <c r="P6809" i="3" a="1"/>
  <c r="P6800" i="3" a="1"/>
  <c r="P6947" i="3" a="1"/>
  <c r="P6982" i="3" a="1"/>
  <c r="P6966" i="3" a="1"/>
  <c r="P6789" i="3" a="1"/>
  <c r="P7023" i="3" a="1"/>
  <c r="P6909" i="3" a="1"/>
  <c r="P6984" i="3" a="1"/>
  <c r="P6873" i="3" a="1"/>
  <c r="P7004" i="3" a="1"/>
  <c r="P7024" i="3" a="1"/>
  <c r="P6973" i="3" a="1"/>
  <c r="P6836" i="3" a="1"/>
  <c r="P7010" i="3" a="1"/>
  <c r="P6975" i="3" a="1"/>
  <c r="P6857" i="3" a="1"/>
  <c r="P6944" i="3" a="1"/>
  <c r="P7008" i="3" a="1"/>
  <c r="P6951" i="3" a="1"/>
  <c r="P6933" i="3" a="1"/>
  <c r="P6940" i="3" a="1"/>
  <c r="P6960" i="3" a="1"/>
  <c r="P6991" i="3" a="1"/>
  <c r="P6841" i="3" a="1"/>
  <c r="P7019" i="3" a="1"/>
  <c r="P6912" i="3" a="1"/>
  <c r="P6959" i="3" a="1"/>
  <c r="P7022" i="3" a="1"/>
  <c r="P6884" i="3" a="1"/>
  <c r="P6914" i="3" a="1"/>
  <c r="P6890" i="3" a="1"/>
  <c r="P6886" i="3" a="1"/>
  <c r="P6891" i="3" a="1"/>
  <c r="P7017" i="3" a="1"/>
  <c r="P6995" i="3" a="1"/>
  <c r="P7011" i="3" a="1"/>
  <c r="P6758" i="3" a="1"/>
  <c r="P6779" i="3" a="1"/>
  <c r="P7018" i="3" a="1"/>
  <c r="P6737" i="3" a="1"/>
  <c r="P7015" i="3" a="1"/>
  <c r="P6739" i="3" a="1"/>
  <c r="P6835" i="3" a="1"/>
  <c r="P6911" i="3" a="1"/>
  <c r="P6768" i="3" a="1"/>
  <c r="P6994" i="3" a="1"/>
  <c r="P6965" i="3" a="1"/>
  <c r="P6948" i="3" a="1"/>
  <c r="P6967" i="3" a="1"/>
  <c r="P6874" i="3" a="1"/>
  <c r="P6777" i="3" a="1"/>
  <c r="P7006" i="3" a="1"/>
  <c r="P7025" i="3" a="1"/>
  <c r="P6971" i="3" a="1"/>
  <c r="P6974" i="3" a="1"/>
  <c r="P6878" i="3" a="1"/>
  <c r="P7026" i="3" a="1"/>
  <c r="P6741" i="3" a="1"/>
  <c r="P6989" i="3" a="1"/>
  <c r="P6859" i="3" a="1"/>
  <c r="P6839" i="3" a="1"/>
  <c r="P6941" i="3" a="1"/>
  <c r="P6742" i="3" a="1"/>
  <c r="P6784" i="3" a="1"/>
  <c r="P7027" i="3" a="1"/>
  <c r="P6988" i="3" a="1"/>
  <c r="P6998" i="3" a="1"/>
  <c r="P6977" i="3" a="1"/>
  <c r="P8" i="3" a="1"/>
  <c r="P5441" i="3" a="1"/>
  <c r="P1906" i="3" a="1"/>
  <c r="P3521" i="3" a="1"/>
  <c r="P738" i="3" a="1"/>
  <c r="P559" i="3" a="1"/>
  <c r="P6548" i="3" a="1"/>
  <c r="P2085" i="3" a="1"/>
  <c r="P4489" i="3" a="1"/>
  <c r="P66" i="3" a="1"/>
  <c r="P5858" i="3" a="1"/>
  <c r="P2304" i="3" a="1"/>
  <c r="P6650" i="3" a="1"/>
  <c r="P152" i="3" a="1"/>
  <c r="P3629" i="3" a="1"/>
  <c r="P5269" i="3" a="1"/>
  <c r="P4313" i="3" a="1"/>
  <c r="P5705" i="3" a="1"/>
  <c r="P1495" i="3" a="1"/>
  <c r="P1670" i="3" a="1"/>
  <c r="P2546" i="3" a="1"/>
  <c r="P265" i="3" a="1"/>
  <c r="P6442" i="3" a="1"/>
  <c r="P6002" i="3" a="1"/>
  <c r="P2907" i="3" a="1"/>
  <c r="P6613" i="3" a="1"/>
  <c r="P644" i="3" a="1"/>
  <c r="P1903" i="3" a="1"/>
  <c r="P6427" i="3" a="1"/>
  <c r="P812" i="3" a="1"/>
  <c r="P566" i="3" a="1"/>
  <c r="P1352" i="3" a="1"/>
  <c r="P4396" i="3" a="1"/>
  <c r="P3859" i="3" a="1"/>
  <c r="P3422" i="3" a="1"/>
  <c r="P3272" i="3" a="1"/>
  <c r="P5741" i="3" a="1"/>
  <c r="P4626" i="3" a="1"/>
  <c r="P2523" i="3" a="1"/>
  <c r="P3410" i="3" a="1"/>
  <c r="P4316" i="3" a="1"/>
  <c r="P89" i="3" a="1"/>
  <c r="P2670" i="3" a="1"/>
  <c r="P6229" i="3" a="1"/>
  <c r="P2101" i="3" a="1"/>
  <c r="P5948" i="3" a="1"/>
  <c r="P2935" i="3" a="1"/>
  <c r="P1641" i="3" a="1"/>
  <c r="P3054" i="3" a="1"/>
  <c r="P2402" i="3" a="1"/>
  <c r="P3311" i="3" a="1"/>
  <c r="P1036" i="3" a="1"/>
  <c r="P6023" i="3" a="1"/>
  <c r="P3786" i="3" a="1"/>
  <c r="P629" i="3" a="1"/>
  <c r="P2827" i="3" a="1"/>
  <c r="P1710" i="3" a="1"/>
  <c r="P1174" i="3" a="1"/>
  <c r="P6208" i="3" a="1"/>
  <c r="P6212" i="3" a="1"/>
  <c r="P1674" i="3" a="1"/>
  <c r="P2744" i="3" a="1"/>
  <c r="P6306" i="3" a="1"/>
  <c r="P909" i="3" a="1"/>
  <c r="P3187" i="3" a="1"/>
  <c r="P3180" i="3" a="1"/>
  <c r="P989" i="3" a="1"/>
  <c r="P6506" i="3" a="1"/>
  <c r="P6626" i="3" a="1"/>
  <c r="P744" i="3" a="1"/>
  <c r="P3021" i="3" a="1"/>
  <c r="P2016" i="3" a="1"/>
  <c r="P3634" i="3" a="1"/>
  <c r="P2973" i="3" a="1"/>
  <c r="P5465" i="3" a="1"/>
  <c r="P2616" i="3" a="1"/>
  <c r="P2342" i="3" a="1"/>
  <c r="P206" i="3" a="1"/>
  <c r="P1678" i="3" a="1"/>
  <c r="P5534" i="3" a="1"/>
  <c r="P5164" i="3" a="1"/>
  <c r="P476" i="3" a="1"/>
  <c r="P339" i="3" a="1"/>
  <c r="P219" i="3" a="1"/>
  <c r="P3852" i="3" a="1"/>
  <c r="P767" i="3" a="1"/>
  <c r="P1428" i="3" a="1"/>
  <c r="P375" i="3" a="1"/>
  <c r="P1535" i="3" a="1"/>
  <c r="P5620" i="3" a="1"/>
  <c r="P4889" i="3" a="1"/>
  <c r="P3161" i="3" a="1"/>
  <c r="P2382" i="3" a="1"/>
  <c r="P4172" i="3" a="1"/>
  <c r="P2919" i="3" a="1"/>
  <c r="P1668" i="3" a="1"/>
  <c r="P1813" i="3" a="1"/>
  <c r="P508" i="3" a="1"/>
  <c r="P91" i="3" a="1"/>
  <c r="P1344" i="3" a="1"/>
  <c r="P4345" i="3" a="1"/>
  <c r="P4418" i="3" a="1"/>
  <c r="P2273" i="3" a="1"/>
  <c r="P3781" i="3" a="1"/>
  <c r="P3217" i="3" a="1"/>
  <c r="P4064" i="3" a="1"/>
  <c r="P3543" i="3" a="1"/>
  <c r="P6200" i="3" a="1"/>
  <c r="P5513" i="3" a="1"/>
  <c r="P467" i="3" a="1"/>
  <c r="P6565" i="3" a="1"/>
  <c r="P1065" i="3" a="1"/>
  <c r="P887" i="3" a="1"/>
  <c r="P4810" i="3" a="1"/>
  <c r="P147" i="3" a="1"/>
  <c r="P1030" i="3" a="1"/>
  <c r="P3886" i="3" a="1"/>
  <c r="P2811" i="3" a="1"/>
  <c r="P664" i="3" a="1"/>
  <c r="P6600" i="3" a="1"/>
  <c r="P4821" i="3" a="1"/>
  <c r="P5240" i="3" a="1"/>
  <c r="P674" i="3" a="1"/>
  <c r="P6006" i="3" a="1"/>
  <c r="P3204" i="3" a="1"/>
  <c r="P6591" i="3" a="1"/>
  <c r="P30" i="3" a="1"/>
  <c r="P288" i="3" a="1"/>
  <c r="P5928" i="3" a="1"/>
  <c r="P1507" i="3" a="1"/>
  <c r="P5582" i="3" a="1"/>
  <c r="P4773" i="3" a="1"/>
  <c r="P601" i="3" a="1"/>
  <c r="P1021" i="3" a="1"/>
  <c r="P80" i="3" a="1"/>
  <c r="P976" i="3" a="1"/>
  <c r="P1437" i="3" a="1"/>
  <c r="P3454" i="3" a="1"/>
  <c r="P6426" i="3" a="1"/>
  <c r="P1003" i="3" a="1"/>
  <c r="P2498" i="3" a="1"/>
  <c r="P2110" i="3" a="1"/>
  <c r="P3037" i="3" a="1"/>
  <c r="P5697" i="3" a="1"/>
  <c r="P2442" i="3" a="1"/>
  <c r="P128" i="3" a="1"/>
  <c r="P2079" i="3" a="1"/>
  <c r="P6120" i="3" a="1"/>
  <c r="P4564" i="3" a="1"/>
  <c r="P6515" i="3" a="1"/>
  <c r="P4794" i="3" a="1"/>
  <c r="P5219" i="3" a="1"/>
  <c r="P3996" i="3" a="1"/>
  <c r="P5840" i="3" a="1"/>
  <c r="P6129" i="3" a="1"/>
  <c r="P2559" i="3" a="1"/>
  <c r="P4087" i="3" a="1"/>
  <c r="P5985" i="3" a="1"/>
  <c r="P3489" i="3" a="1"/>
  <c r="P2003" i="3" a="1"/>
  <c r="P6412" i="3" a="1"/>
  <c r="P1762" i="3" a="1"/>
  <c r="P1780" i="3" a="1"/>
  <c r="P3706" i="3" a="1"/>
  <c r="P2517" i="3" a="1"/>
  <c r="P3840" i="3" a="1"/>
  <c r="P5837" i="3" a="1"/>
  <c r="P4438" i="3" a="1"/>
  <c r="P4143" i="3" a="1"/>
  <c r="P5276" i="3" a="1"/>
  <c r="P311" i="3" a="1"/>
  <c r="P1187" i="3" a="1"/>
  <c r="P2748" i="3" a="1"/>
  <c r="P3277" i="3" a="1"/>
  <c r="P6372" i="3" a="1"/>
  <c r="P2283" i="3" a="1"/>
  <c r="P5412" i="3" a="1"/>
  <c r="P2159" i="3" a="1"/>
  <c r="P1800" i="3" a="1"/>
  <c r="P5769" i="3" a="1"/>
  <c r="P1619" i="3" a="1"/>
  <c r="P2733" i="3" a="1"/>
  <c r="P4770" i="3" a="1"/>
  <c r="P2459" i="3" a="1"/>
  <c r="P4695" i="3" a="1"/>
  <c r="P4649" i="3" a="1"/>
  <c r="P1331" i="3" a="1"/>
  <c r="P166" i="3" a="1"/>
  <c r="P1401" i="3" a="1"/>
  <c r="P6462" i="3" a="1"/>
  <c r="P382" i="3" a="1"/>
  <c r="P3557" i="3" a="1"/>
  <c r="P3989" i="3" a="1"/>
  <c r="P4796" i="3" a="1"/>
  <c r="P6316" i="3" a="1"/>
  <c r="P325" i="3" a="1"/>
  <c r="P2331" i="3" a="1"/>
  <c r="P312" i="3" a="1"/>
  <c r="P3336" i="3" a="1"/>
  <c r="P3592" i="3" a="1"/>
  <c r="P2503" i="3" a="1"/>
  <c r="P2969" i="3" a="1"/>
  <c r="P1544" i="3" a="1"/>
  <c r="P5592" i="3" a="1"/>
  <c r="P6223" i="3" a="1"/>
  <c r="P6469" i="3" a="1"/>
  <c r="P1985" i="3" a="1"/>
  <c r="P2963" i="3" a="1"/>
  <c r="P980" i="3" a="1"/>
  <c r="P6359" i="3" a="1"/>
  <c r="P3380" i="3" a="1"/>
  <c r="P1451" i="3" a="1"/>
  <c r="P1011" i="3" a="1"/>
  <c r="P2084" i="3" a="1"/>
  <c r="P6026" i="3" a="1"/>
  <c r="P958" i="3" a="1"/>
  <c r="P4496" i="3" a="1"/>
  <c r="P4737" i="3" a="1"/>
  <c r="P5295" i="3" a="1"/>
  <c r="P3605" i="3" a="1"/>
  <c r="P4477" i="3" a="1"/>
  <c r="P193" i="3" a="1"/>
  <c r="P1746" i="3" a="1"/>
  <c r="P5932" i="3" a="1"/>
  <c r="P2555" i="3" a="1"/>
  <c r="P6721" i="3" a="1"/>
  <c r="P507" i="3" a="1"/>
  <c r="P5917" i="3" a="1"/>
  <c r="P3103" i="3" a="1"/>
  <c r="P6111" i="3" a="1"/>
  <c r="P1667" i="3" a="1"/>
  <c r="P6444" i="3" a="1"/>
  <c r="P4325" i="3" a="1"/>
  <c r="P6599" i="3" a="1"/>
  <c r="P823" i="3" a="1"/>
  <c r="P4400" i="3" a="1"/>
  <c r="P2940" i="3" a="1"/>
  <c r="P1666" i="3" a="1"/>
  <c r="P1450" i="3" a="1"/>
  <c r="P2699" i="3" a="1"/>
  <c r="P6174" i="3" a="1"/>
  <c r="P3811" i="3" a="1"/>
  <c r="P1840" i="3" a="1"/>
  <c r="P6580" i="3" a="1"/>
  <c r="P2810" i="3" a="1"/>
  <c r="P656" i="3" a="1"/>
  <c r="P6024" i="3" a="1"/>
  <c r="P4212" i="3" a="1"/>
  <c r="P6658" i="3" a="1"/>
  <c r="P2044" i="3" a="1"/>
  <c r="P1896" i="3" a="1"/>
  <c r="P48" i="3" a="1"/>
  <c r="P6038" i="3" a="1"/>
  <c r="P4606" i="3" a="1"/>
  <c r="P3830" i="3" a="1"/>
  <c r="P6386" i="3" a="1"/>
  <c r="P3700" i="3" a="1"/>
  <c r="P6181" i="3" a="1"/>
  <c r="P3871" i="3" a="1"/>
  <c r="P3818" i="3" a="1"/>
  <c r="P4066" i="3" a="1"/>
  <c r="P554" i="3" a="1"/>
  <c r="P5577" i="3" a="1"/>
  <c r="P6557" i="3" a="1"/>
  <c r="P3889" i="3" a="1"/>
  <c r="P608" i="3" a="1"/>
  <c r="P1201" i="3" a="1"/>
  <c r="P5546" i="3" a="1"/>
  <c r="P3783" i="3" a="1"/>
  <c r="P2673" i="3" a="1"/>
  <c r="P1485" i="3" a="1"/>
  <c r="P2497" i="3" a="1"/>
  <c r="P1394" i="3" a="1"/>
  <c r="P4701" i="3" a="1"/>
  <c r="P961" i="3" a="1"/>
  <c r="P6050" i="3" a="1"/>
  <c r="P5358" i="3" a="1"/>
  <c r="P4846" i="3" a="1"/>
  <c r="P4141" i="3" a="1"/>
  <c r="P3047" i="3" a="1"/>
  <c r="P3071" i="3" a="1"/>
  <c r="P6480" i="3" a="1"/>
  <c r="P492" i="3" a="1"/>
  <c r="P1443" i="3" a="1"/>
  <c r="P3559" i="3" a="1"/>
  <c r="P3043" i="3" a="1"/>
  <c r="P2272" i="3" a="1"/>
  <c r="P2630" i="3" a="1"/>
  <c r="P4797" i="3" a="1"/>
  <c r="P4162" i="3" a="1"/>
  <c r="P1078" i="3" a="1"/>
  <c r="P6567" i="3" a="1"/>
  <c r="P1708" i="3" a="1"/>
  <c r="P1953" i="3" a="1"/>
  <c r="P1582" i="3" a="1"/>
  <c r="P2288" i="3" a="1"/>
  <c r="P6430" i="3" a="1"/>
  <c r="P2692" i="3" a="1"/>
  <c r="P2073" i="3" a="1"/>
  <c r="P2148" i="3" a="1"/>
  <c r="P5676" i="3" a="1"/>
  <c r="P5084" i="3" a="1"/>
  <c r="P3076" i="3" a="1"/>
  <c r="P3049" i="3" a="1"/>
  <c r="P3894" i="3" a="1"/>
  <c r="P2000" i="3" a="1"/>
  <c r="P1897" i="3" a="1"/>
  <c r="P3777" i="3" a="1"/>
  <c r="P4816" i="3" a="1"/>
  <c r="P3121" i="3" a="1"/>
  <c r="P2652" i="3" a="1"/>
  <c r="P5550" i="3" a="1"/>
  <c r="P846" i="3" a="1"/>
  <c r="P1449" i="3" a="1"/>
  <c r="P2370" i="3" a="1"/>
  <c r="P3599" i="3" a="1"/>
  <c r="P6259" i="3" a="1"/>
  <c r="P227" i="3" a="1"/>
  <c r="P921" i="3" a="1"/>
  <c r="P1706" i="3" a="1"/>
  <c r="P5809" i="3" a="1"/>
  <c r="P1923" i="3" a="1"/>
  <c r="P1748" i="3" a="1"/>
  <c r="P3546" i="3" a="1"/>
  <c r="P5340" i="3" a="1"/>
  <c r="P754" i="3" a="1"/>
  <c r="P1628" i="3" a="1"/>
  <c r="P769" i="3" a="1"/>
  <c r="P3808" i="3" a="1"/>
  <c r="P2228" i="3" a="1"/>
  <c r="P4079" i="3" a="1"/>
  <c r="P5589" i="3" a="1"/>
  <c r="P1879" i="3" a="1"/>
  <c r="P6309" i="3" a="1"/>
  <c r="P503" i="3" a="1"/>
  <c r="P5231" i="3" a="1"/>
  <c r="P525" i="3" a="1"/>
  <c r="P455" i="3" a="1"/>
  <c r="P5300" i="3" a="1"/>
  <c r="P4323" i="3" a="1"/>
  <c r="P2906" i="3" a="1"/>
  <c r="P5896" i="3" a="1"/>
  <c r="P3274" i="3" a="1"/>
  <c r="P262" i="3" a="1"/>
  <c r="P3838" i="3" a="1"/>
  <c r="P988" i="3" a="1"/>
  <c r="P2538" i="3" a="1"/>
  <c r="P3189" i="3" a="1"/>
  <c r="P3257" i="3" a="1"/>
  <c r="P3967" i="3" a="1"/>
  <c r="P3780" i="3" a="1"/>
  <c r="P6633" i="3" a="1"/>
  <c r="P5313" i="3" a="1"/>
  <c r="P5467" i="3" a="1"/>
  <c r="P6531" i="3" a="1"/>
  <c r="P3594" i="3" a="1"/>
  <c r="P1205" i="3" a="1"/>
  <c r="P1371" i="3" a="1"/>
  <c r="P1999" i="3" a="1"/>
  <c r="P6627" i="3" a="1"/>
  <c r="P6447" i="3" a="1"/>
  <c r="P98" i="3" a="1"/>
  <c r="P27" i="3" a="1"/>
  <c r="P3687" i="3" a="1"/>
  <c r="P6483" i="3" a="1"/>
  <c r="P4441" i="3" a="1"/>
  <c r="P1152" i="3" a="1"/>
  <c r="P2678" i="3" a="1"/>
  <c r="P5337" i="3" a="1"/>
  <c r="P1014" i="3" a="1"/>
  <c r="P1099" i="3" a="1"/>
  <c r="P3791" i="3" a="1"/>
  <c r="P305" i="3" a="1"/>
  <c r="P6523" i="3" a="1"/>
  <c r="P809" i="3" a="1"/>
  <c r="P6274" i="3" a="1"/>
  <c r="P5623" i="3" a="1"/>
  <c r="P6070" i="3" a="1"/>
  <c r="P3258" i="3" a="1"/>
  <c r="P4757" i="3" a="1"/>
  <c r="P1956" i="3" a="1"/>
  <c r="P406" i="3" a="1"/>
  <c r="P3697" i="3" a="1"/>
  <c r="P228" i="3" a="1"/>
  <c r="P2654" i="3" a="1"/>
  <c r="P374" i="3" a="1"/>
  <c r="P2578" i="3" a="1"/>
  <c r="P1662" i="3" a="1"/>
  <c r="P4819" i="3" a="1"/>
  <c r="P4611" i="3" a="1"/>
  <c r="P5987" i="3" a="1"/>
  <c r="P952" i="3" a="1"/>
  <c r="P3368" i="3" a="1"/>
  <c r="P2532" i="3" a="1"/>
  <c r="P1857" i="3" a="1"/>
  <c r="P934" i="3" a="1"/>
  <c r="P5711" i="3" a="1"/>
  <c r="P2750" i="3" a="1"/>
  <c r="P3221" i="3" a="1"/>
  <c r="P6391" i="3" a="1"/>
  <c r="P3316" i="3" a="1"/>
  <c r="P2117" i="3" a="1"/>
  <c r="P2612" i="3" a="1"/>
  <c r="P6357" i="3" a="1"/>
  <c r="P5389" i="3" a="1"/>
  <c r="P14" i="3" a="1"/>
  <c r="P6311" i="3" a="1"/>
  <c r="P2896" i="3" a="1"/>
  <c r="P201" i="3" a="1"/>
  <c r="P275" i="3" a="1"/>
  <c r="P5962" i="3" a="1"/>
  <c r="P5251" i="3" a="1"/>
  <c r="P4182" i="3" a="1"/>
  <c r="P6478" i="3" a="1"/>
  <c r="P4262" i="3" a="1"/>
  <c r="P3611" i="3" a="1"/>
  <c r="P5675" i="3" a="1"/>
  <c r="P1976" i="3" a="1"/>
  <c r="P854" i="3" a="1"/>
  <c r="P6358" i="3" a="1"/>
  <c r="P1297" i="3" a="1"/>
  <c r="P4370" i="3" a="1"/>
  <c r="P5431" i="3" a="1"/>
  <c r="P5774" i="3" a="1"/>
  <c r="P5398" i="3" a="1"/>
  <c r="P2316" i="3" a="1"/>
  <c r="P1981" i="3" a="1"/>
  <c r="P3321" i="3" a="1"/>
  <c r="P4553" i="3" a="1"/>
  <c r="P903" i="3" a="1"/>
  <c r="P2557" i="3" a="1"/>
  <c r="P3944" i="3" a="1"/>
  <c r="P4149" i="3" a="1"/>
  <c r="P1884" i="3" a="1"/>
  <c r="P5233" i="3" a="1"/>
  <c r="P1723" i="3" a="1"/>
  <c r="P4344" i="3" a="1"/>
  <c r="P6377" i="3" a="1"/>
  <c r="P3686" i="3" a="1"/>
  <c r="P4471" i="3" a="1"/>
  <c r="P2100" i="3" a="1"/>
  <c r="P4506" i="3" a="1"/>
  <c r="P5664" i="3" a="1"/>
  <c r="P6355" i="3" a="1"/>
  <c r="P2025" i="3" a="1"/>
  <c r="P6628" i="3" a="1"/>
  <c r="P756" i="3" a="1"/>
  <c r="P6125" i="3" a="1"/>
  <c r="P1473" i="3" a="1"/>
  <c r="P2078" i="3" a="1"/>
  <c r="P6012" i="3" a="1"/>
  <c r="P3341" i="3" a="1"/>
  <c r="P773" i="3" a="1"/>
  <c r="P1276" i="3" a="1"/>
  <c r="P4259" i="3" a="1"/>
  <c r="P184" i="3" a="1"/>
  <c r="P1255" i="3" a="1"/>
  <c r="P6240" i="3" a="1"/>
  <c r="P2540" i="3" a="1"/>
  <c r="P2838" i="3" a="1"/>
  <c r="P4822" i="3" a="1"/>
  <c r="P6722" i="3" a="1"/>
  <c r="P678" i="3" a="1"/>
  <c r="P3946" i="3" a="1"/>
  <c r="P3462" i="3" a="1"/>
  <c r="P3978" i="3" a="1"/>
  <c r="P2763" i="3" a="1"/>
  <c r="P270" i="3" a="1"/>
  <c r="P1649" i="3" a="1"/>
  <c r="P114" i="3" a="1"/>
  <c r="P2639" i="3" a="1"/>
  <c r="P4123" i="3" a="1"/>
  <c r="P5327" i="3" a="1"/>
  <c r="P432" i="3" a="1"/>
  <c r="P6334" i="3" a="1"/>
  <c r="P1359" i="3" a="1"/>
  <c r="P3300" i="3" a="1"/>
  <c r="P1636" i="3" a="1"/>
  <c r="P418" i="3" a="1"/>
  <c r="P5830" i="3" a="1"/>
  <c r="P2617" i="3" a="1"/>
  <c r="P3396" i="3" a="1"/>
  <c r="P6331" i="3" a="1"/>
  <c r="P3491" i="3" a="1"/>
  <c r="P3432" i="3" a="1"/>
  <c r="P5286" i="3" a="1"/>
  <c r="P4813" i="3" a="1"/>
  <c r="P6684" i="3" a="1"/>
  <c r="P4578" i="3" a="1"/>
  <c r="P1652" i="3" a="1"/>
  <c r="P1295" i="3" a="1"/>
  <c r="P3964" i="3" a="1"/>
  <c r="P34" i="3" a="1"/>
  <c r="P4790" i="3" a="1"/>
  <c r="P4134" i="3" a="1"/>
  <c r="P2113" i="3" a="1"/>
  <c r="P616" i="3" a="1"/>
  <c r="P3281" i="3" a="1"/>
  <c r="P3282" i="3" a="1"/>
  <c r="P2825" i="3" a="1"/>
  <c r="P3094" i="3" a="1"/>
  <c r="P4520" i="3" a="1"/>
  <c r="P3619" i="3" a="1"/>
  <c r="P3921" i="3" a="1"/>
  <c r="P1475" i="3" a="1"/>
  <c r="P984" i="3" a="1"/>
  <c r="P1673" i="3" a="1"/>
  <c r="P655" i="3" a="1"/>
  <c r="P4315" i="3" a="1"/>
  <c r="P1927" i="3" a="1"/>
  <c r="P3943" i="3" a="1"/>
  <c r="P3627" i="3" a="1"/>
  <c r="P4752" i="3" a="1"/>
  <c r="P6241" i="3" a="1"/>
  <c r="P2076" i="3" a="1"/>
  <c r="P1627" i="3" a="1"/>
  <c r="P5944" i="3" a="1"/>
  <c r="P4326" i="3" a="1"/>
  <c r="P6566" i="3" a="1"/>
  <c r="P6235" i="3" a="1"/>
  <c r="P584" i="3" a="1"/>
  <c r="P1361" i="3" a="1"/>
  <c r="P1179" i="3" a="1"/>
  <c r="P1103" i="3" a="1"/>
  <c r="P31" i="3" a="1"/>
  <c r="P4777" i="3" a="1"/>
  <c r="P153" i="3" a="1"/>
  <c r="P5552" i="3" a="1"/>
  <c r="P5372" i="3" a="1"/>
  <c r="P5220" i="3" a="1"/>
  <c r="P6434" i="3" a="1"/>
  <c r="P5275" i="3" a="1"/>
  <c r="P3453" i="3" a="1"/>
  <c r="P1770" i="3" a="1"/>
  <c r="P4568" i="3" a="1"/>
  <c r="P6563" i="3" a="1"/>
  <c r="P5338" i="3" a="1"/>
  <c r="P4719" i="3" a="1"/>
  <c r="P4406" i="3" a="1"/>
  <c r="P5612" i="3" a="1"/>
  <c r="P1799" i="3" a="1"/>
  <c r="P5482" i="3" a="1"/>
  <c r="P2042" i="3" a="1"/>
  <c r="P6030" i="3" a="1"/>
  <c r="P5225" i="3" a="1"/>
  <c r="P5029" i="3" a="1"/>
  <c r="P5477" i="3" a="1"/>
  <c r="P6147" i="3" a="1"/>
  <c r="P3283" i="3" a="1"/>
  <c r="P6084" i="3" a="1"/>
  <c r="P3549" i="3" a="1"/>
  <c r="P3637" i="3" a="1"/>
  <c r="P6211" i="3" a="1"/>
  <c r="P1504" i="3" a="1"/>
  <c r="P974" i="3" a="1"/>
  <c r="P3712" i="3" a="1"/>
  <c r="P6081" i="3" a="1"/>
  <c r="P4655" i="3" a="1"/>
  <c r="P4006" i="3" a="1"/>
  <c r="P3156" i="3" a="1"/>
  <c r="P2846" i="3" a="1"/>
  <c r="P4951" i="3" a="1"/>
  <c r="P176" i="3" a="1"/>
  <c r="P1135" i="3" a="1"/>
  <c r="P4332" i="3" a="1"/>
  <c r="P3232" i="3" a="1"/>
  <c r="P2169" i="3" a="1"/>
  <c r="P5915" i="3" a="1"/>
  <c r="P3134" i="3" a="1"/>
  <c r="P3171" i="3" a="1"/>
  <c r="P4108" i="3" a="1"/>
  <c r="P2712" i="3" a="1"/>
  <c r="P1421" i="3" a="1"/>
  <c r="P5766" i="3" a="1"/>
  <c r="P4327" i="3" a="1"/>
  <c r="P2373" i="3" a="1"/>
  <c r="P5687" i="3" a="1"/>
  <c r="P6402" i="3" a="1"/>
  <c r="P3985" i="3" a="1"/>
  <c r="P4843" i="3" a="1"/>
  <c r="P1452" i="3" a="1"/>
  <c r="P4080" i="3" a="1"/>
  <c r="P933" i="3" a="1"/>
  <c r="P2993" i="3" a="1"/>
  <c r="P6611" i="3" a="1"/>
  <c r="P4677" i="3" a="1"/>
  <c r="P1382" i="3" a="1"/>
  <c r="P4381" i="3" a="1"/>
  <c r="P2515" i="3" a="1"/>
  <c r="P4776" i="3" a="1"/>
  <c r="P4582" i="3" a="1"/>
  <c r="P5564" i="3" a="1"/>
  <c r="P5740" i="3" a="1"/>
  <c r="P3085" i="3" a="1"/>
  <c r="P6262" i="3" a="1"/>
  <c r="P4431" i="3" a="1"/>
  <c r="P3289" i="3" a="1"/>
  <c r="P236" i="3" a="1"/>
  <c r="P1769" i="3" a="1"/>
  <c r="P1373" i="3" a="1"/>
  <c r="P6573" i="3" a="1"/>
  <c r="P5668" i="3" a="1"/>
  <c r="P264" i="3" a="1"/>
  <c r="P5514" i="3" a="1"/>
  <c r="P1310" i="3" a="1"/>
  <c r="P960" i="3" a="1"/>
  <c r="P2760" i="3" a="1"/>
  <c r="P1846" i="3" a="1"/>
  <c r="P1750" i="3" a="1"/>
  <c r="P5784" i="3" a="1"/>
  <c r="P402" i="3" a="1"/>
  <c r="P1025" i="3" a="1"/>
  <c r="P4798" i="3" a="1"/>
  <c r="P3397" i="3" a="1"/>
  <c r="P694" i="3" a="1"/>
  <c r="P2943" i="3" a="1"/>
  <c r="P4437" i="3" a="1"/>
  <c r="P5614" i="3" a="1"/>
  <c r="P4377" i="3" a="1"/>
  <c r="P1642" i="3" a="1"/>
  <c r="P1094" i="3" a="1"/>
  <c r="P6153" i="3" a="1"/>
  <c r="P5889" i="3" a="1"/>
  <c r="P5510" i="3" a="1"/>
  <c r="P4136" i="3" a="1"/>
  <c r="P1727" i="3" a="1"/>
  <c r="P2566" i="3" a="1"/>
  <c r="P2213" i="3" a="1"/>
  <c r="P5916" i="3" a="1"/>
  <c r="P2676" i="3" a="1"/>
  <c r="P2587" i="3" a="1"/>
  <c r="P6704" i="3" a="1"/>
  <c r="P1614" i="3" a="1"/>
  <c r="P6473" i="3" a="1"/>
  <c r="P4111" i="3" a="1"/>
  <c r="P1312" i="3" a="1"/>
  <c r="P3223" i="3" a="1"/>
  <c r="P2715" i="3" a="1"/>
  <c r="P3488" i="3" a="1"/>
  <c r="P2191" i="3" a="1"/>
  <c r="P1920" i="3" a="1"/>
  <c r="P4095" i="3" a="1"/>
  <c r="P1106" i="3" a="1"/>
  <c r="P5716" i="3" a="1"/>
  <c r="P6000" i="3" a="1"/>
  <c r="P220" i="3" a="1"/>
  <c r="P4905" i="3" a="1"/>
  <c r="P3248" i="3" a="1"/>
  <c r="P3436" i="3" a="1"/>
  <c r="P3046" i="3" a="1"/>
  <c r="P5432" i="3" a="1"/>
  <c r="P1990" i="3" a="1"/>
  <c r="P4005" i="3" a="1"/>
  <c r="P2192" i="3" a="1"/>
  <c r="P2009" i="3" a="1"/>
  <c r="P2258" i="3" a="1"/>
  <c r="P5794" i="3" a="1"/>
  <c r="P2320" i="3" a="1"/>
  <c r="P3843" i="3" a="1"/>
  <c r="P5899" i="3" a="1"/>
  <c r="P826" i="3" a="1"/>
  <c r="P4409" i="3" a="1"/>
  <c r="P1975" i="3" a="1"/>
  <c r="P3696" i="3" a="1"/>
  <c r="P1968" i="3" a="1"/>
  <c r="P1256" i="3" a="1"/>
  <c r="P2201" i="3" a="1"/>
  <c r="P6219" i="3" a="1"/>
  <c r="P1445" i="3" a="1"/>
  <c r="P3102" i="3" a="1"/>
  <c r="P2227" i="3" a="1"/>
  <c r="P1126" i="3" a="1"/>
  <c r="P2298" i="3" a="1"/>
  <c r="P6373" i="3" a="1"/>
  <c r="P4526" i="3" a="1"/>
  <c r="P959" i="3" a="1"/>
  <c r="P4261" i="3" a="1"/>
  <c r="P3613" i="3" a="1"/>
  <c r="P3945" i="3" a="1"/>
  <c r="P4642" i="3" a="1"/>
  <c r="P3152" i="3" a="1"/>
  <c r="P998" i="3" a="1"/>
  <c r="P5710" i="3" a="1"/>
  <c r="P3337" i="3" a="1"/>
  <c r="P1760" i="3" a="1"/>
  <c r="P1274" i="3" a="1"/>
  <c r="P3038" i="3" a="1"/>
  <c r="P778" i="3" a="1"/>
  <c r="P3669" i="3" a="1"/>
  <c r="P5689" i="3" a="1"/>
  <c r="P551" i="3" a="1"/>
  <c r="P1390" i="3" a="1"/>
  <c r="P2766" i="3" a="1"/>
  <c r="P316" i="3" a="1"/>
  <c r="P4658" i="3" a="1"/>
  <c r="P5636" i="3" a="1"/>
  <c r="P4802" i="3" a="1"/>
  <c r="P4164" i="3" a="1"/>
  <c r="P4056" i="3" a="1"/>
  <c r="P2332" i="3" a="1"/>
  <c r="P3407" i="3" a="1"/>
  <c r="P4484" i="3" a="1"/>
  <c r="P3984" i="3" a="1"/>
  <c r="P5439" i="3" a="1"/>
  <c r="P3618" i="3" a="1"/>
  <c r="P2043" i="3" a="1"/>
  <c r="P141" i="3" a="1"/>
  <c r="P5250" i="3" a="1"/>
  <c r="P5911" i="3" a="1"/>
  <c r="P6527" i="3" a="1"/>
  <c r="P943" i="3" a="1"/>
  <c r="P722" i="3" a="1"/>
  <c r="P6644" i="3" a="1"/>
  <c r="P1186" i="3" a="1"/>
  <c r="P2912" i="3" a="1"/>
  <c r="P6255" i="3" a="1"/>
  <c r="P5349" i="3" a="1"/>
  <c r="P5918" i="3" a="1"/>
  <c r="P510" i="3" a="1"/>
  <c r="P4035" i="3" a="1"/>
  <c r="P3073" i="3" a="1"/>
  <c r="P3231" i="3" a="1"/>
  <c r="P1238" i="3" a="1"/>
  <c r="P2468" i="3" a="1"/>
  <c r="P3308" i="3" a="1"/>
  <c r="P994" i="3" a="1"/>
  <c r="P4200" i="3" a="1"/>
  <c r="P1408" i="3" a="1"/>
  <c r="P3205" i="3" a="1"/>
  <c r="P5408" i="3" a="1"/>
  <c r="P5652" i="3" a="1"/>
  <c r="P3403" i="3" a="1"/>
  <c r="P1945" i="3" a="1"/>
  <c r="P837" i="3" a="1"/>
  <c r="P5831" i="3" a="1"/>
  <c r="P6265" i="3" a="1"/>
  <c r="P6513" i="3" a="1"/>
  <c r="P5475" i="3" a="1"/>
  <c r="P1032" i="3" a="1"/>
  <c r="P2075" i="3" a="1"/>
  <c r="P5787" i="3" a="1"/>
  <c r="P6437" i="3" a="1"/>
  <c r="P2324" i="3" a="1"/>
  <c r="P537" i="3" a="1"/>
  <c r="P2482" i="3" a="1"/>
  <c r="P1719" i="3" a="1"/>
  <c r="P3000" i="3" a="1"/>
  <c r="P3743" i="3" a="1"/>
  <c r="P3688" i="3" a="1"/>
  <c r="P4455" i="3" a="1"/>
  <c r="P2674" i="3" a="1"/>
  <c r="P1759" i="3" a="1"/>
  <c r="P6144" i="3" a="1"/>
  <c r="P4849" i="3" a="1"/>
  <c r="P3104" i="3" a="1"/>
  <c r="P3754" i="3" a="1"/>
  <c r="P3632" i="3" a="1"/>
  <c r="P4208" i="3" a="1"/>
  <c r="P4181" i="3" a="1"/>
  <c r="P56" i="3" a="1"/>
  <c r="P5444" i="3" a="1"/>
  <c r="P6457" i="3" a="1"/>
  <c r="P1519" i="3" a="1"/>
  <c r="P642" i="3" a="1"/>
  <c r="P5259" i="3" a="1"/>
  <c r="P3484" i="3" a="1"/>
  <c r="P2507" i="3" a="1"/>
  <c r="P6404" i="3" a="1"/>
  <c r="P451" i="3" a="1"/>
  <c r="P5789" i="3" a="1"/>
  <c r="P863" i="3" a="1"/>
  <c r="P944" i="3" a="1"/>
  <c r="P3172" i="3" a="1"/>
  <c r="P6288" i="3" a="1"/>
  <c r="P6248" i="3" a="1"/>
  <c r="P6361" i="3" a="1"/>
  <c r="P4769" i="3" a="1"/>
  <c r="P963" i="3" a="1"/>
  <c r="P5215" i="3" a="1"/>
  <c r="P3555" i="3" a="1"/>
  <c r="P979" i="3" a="1"/>
  <c r="P5724" i="3" a="1"/>
  <c r="P4353" i="3" a="1"/>
  <c r="P4997" i="3" a="1"/>
  <c r="P6431" i="3" a="1"/>
  <c r="P6500" i="3" a="1"/>
  <c r="P3479" i="3" a="1"/>
  <c r="P6636" i="3" a="1"/>
  <c r="P1340" i="3" a="1"/>
  <c r="P1286" i="3" a="1"/>
  <c r="P5491" i="3" a="1"/>
  <c r="P1574" i="3" a="1"/>
  <c r="P2378" i="3" a="1"/>
  <c r="P2568" i="3" a="1"/>
  <c r="P4004" i="3" a="1"/>
  <c r="P5116" i="3" a="1"/>
  <c r="P6337" i="3" a="1"/>
  <c r="P4442" i="3" a="1"/>
  <c r="P5520" i="3" a="1"/>
  <c r="P5515" i="3" a="1"/>
  <c r="P2120" i="3" a="1"/>
  <c r="P1862" i="3" a="1"/>
  <c r="P2465" i="3" a="1"/>
  <c r="P4570" i="3" a="1"/>
  <c r="P502" i="3" a="1"/>
  <c r="P5033" i="3" a="1"/>
  <c r="P2353" i="3" a="1"/>
  <c r="P3065" i="3" a="1"/>
  <c r="P6105" i="3" a="1"/>
  <c r="P2632" i="3" a="1"/>
  <c r="P4566" i="3" a="1"/>
  <c r="P2410" i="3" a="1"/>
  <c r="P4059" i="3" a="1"/>
  <c r="P2059" i="3" a="1"/>
  <c r="P1354" i="3" a="1"/>
  <c r="P4456" i="3" a="1"/>
  <c r="P260" i="3" a="1"/>
  <c r="P5905" i="3" a="1"/>
  <c r="P2462" i="3" a="1"/>
  <c r="P5818" i="3" a="1"/>
  <c r="P4392" i="3" a="1"/>
  <c r="P187" i="3" a="1"/>
  <c r="P1573" i="3" a="1"/>
  <c r="P2506" i="3" a="1"/>
  <c r="P6156" i="3" a="1"/>
  <c r="P2705" i="3" a="1"/>
  <c r="P3008" i="3" a="1"/>
  <c r="P1930" i="3" a="1"/>
  <c r="P3938" i="3" a="1"/>
  <c r="P2035" i="3" a="1"/>
  <c r="P610" i="3" a="1"/>
  <c r="P3876" i="3" a="1"/>
  <c r="P4772" i="3" a="1"/>
  <c r="P6517" i="3" a="1"/>
  <c r="P139" i="3" a="1"/>
  <c r="P6443" i="3" a="1"/>
  <c r="P3749" i="3" a="1"/>
  <c r="P4603" i="3" a="1"/>
  <c r="P5309" i="3" a="1"/>
  <c r="P4083" i="3" a="1"/>
  <c r="P668" i="3" a="1"/>
  <c r="P6238" i="3" a="1"/>
  <c r="P315" i="3" a="1"/>
  <c r="P5709" i="3" a="1"/>
  <c r="P5418" i="3" a="1"/>
  <c r="P1931" i="3" a="1"/>
  <c r="P3797" i="3" a="1"/>
  <c r="P536" i="3" a="1"/>
  <c r="P766" i="3" a="1"/>
  <c r="P6297" i="3" a="1"/>
  <c r="P1998" i="3" a="1"/>
  <c r="P5861" i="3" a="1"/>
  <c r="P6490" i="3" a="1"/>
  <c r="P6699" i="3" a="1"/>
  <c r="P3304" i="3" a="1"/>
  <c r="P3345" i="3" a="1"/>
  <c r="P6603" i="3" a="1"/>
  <c r="P5960" i="3" a="1"/>
  <c r="P1337" i="3" a="1"/>
  <c r="P749" i="3" a="1"/>
  <c r="P2776" i="3" a="1"/>
  <c r="P1617" i="3" a="1"/>
  <c r="P6682" i="3" a="1"/>
  <c r="P5417" i="3" a="1"/>
  <c r="P734" i="3" a="1"/>
  <c r="P1565" i="3" a="1"/>
  <c r="P6445" i="3" a="1"/>
  <c r="P1789" i="3" a="1"/>
  <c r="P3666" i="3" a="1"/>
  <c r="P1729" i="3" a="1"/>
  <c r="P118" i="3" a="1"/>
  <c r="P2184" i="3" a="1"/>
  <c r="P1997" i="3" a="1"/>
  <c r="P2860" i="3" a="1"/>
  <c r="P2952" i="3" a="1"/>
  <c r="P1726" i="3" a="1"/>
  <c r="P5701" i="3" a="1"/>
  <c r="P1129" i="3" a="1"/>
  <c r="P3855" i="3" a="1"/>
  <c r="P5857" i="3" a="1"/>
  <c r="P5197" i="3" a="1"/>
  <c r="P3587" i="3" a="1"/>
  <c r="P2905" i="3" a="1"/>
  <c r="P852" i="3" a="1"/>
  <c r="P1766" i="3" a="1"/>
  <c r="P3353" i="3" a="1"/>
  <c r="P588" i="3" a="1"/>
  <c r="P2208" i="3" a="1"/>
  <c r="P737" i="3" a="1"/>
  <c r="P2308" i="3" a="1"/>
  <c r="P2694" i="3" a="1"/>
  <c r="P393" i="3" a="1"/>
  <c r="P3842" i="3" a="1"/>
  <c r="P3635" i="3" a="1"/>
  <c r="P6322" i="3" a="1"/>
  <c r="P3887" i="3" a="1"/>
  <c r="P1787" i="3" a="1"/>
  <c r="P4764" i="3" a="1"/>
  <c r="P922" i="3" a="1"/>
  <c r="P3433" i="3" a="1"/>
  <c r="P2236" i="3" a="1"/>
  <c r="P5147" i="3" a="1"/>
  <c r="P3344" i="3" a="1"/>
  <c r="P4033" i="3" a="1"/>
  <c r="P521" i="3" a="1"/>
  <c r="P362" i="3" a="1"/>
  <c r="P2875" i="3" a="1"/>
  <c r="P2995" i="3" a="1"/>
  <c r="P196" i="3" a="1"/>
  <c r="P6043" i="3" a="1"/>
  <c r="P1389" i="3" a="1"/>
  <c r="P2983" i="3" a="1"/>
  <c r="P6395" i="3" a="1"/>
  <c r="P4502" i="3" a="1"/>
  <c r="P1491" i="3" a="1"/>
  <c r="P426" i="3" a="1"/>
  <c r="P6732" i="3" a="1"/>
  <c r="P1557" i="3" a="1"/>
  <c r="P1921" i="3" a="1"/>
  <c r="P1195" i="3" a="1"/>
  <c r="P3269" i="3" a="1"/>
  <c r="P5154" i="3" a="1"/>
  <c r="P3081" i="3" a="1"/>
  <c r="P435" i="3" a="1"/>
  <c r="P1442" i="3" a="1"/>
  <c r="P1292" i="3" a="1"/>
  <c r="P1056" i="3" a="1"/>
  <c r="P1150" i="3" a="1"/>
  <c r="P1960" i="3" a="1"/>
  <c r="P2762" i="3" a="1"/>
  <c r="P2007" i="3" a="1"/>
  <c r="P5329" i="3" a="1"/>
  <c r="P4371" i="3" a="1"/>
  <c r="P587" i="3" a="1"/>
  <c r="P3404" i="3" a="1"/>
  <c r="P3792" i="3" a="1"/>
  <c r="P4018" i="3" a="1"/>
  <c r="P4861" i="3" a="1"/>
  <c r="P1481" i="3" a="1"/>
  <c r="P3431" i="3" a="1"/>
  <c r="P322" i="3" a="1"/>
  <c r="P5817" i="3" a="1"/>
  <c r="P4943" i="3" a="1"/>
  <c r="P993" i="3" a="1"/>
  <c r="P3947" i="3" a="1"/>
  <c r="P5900" i="3" a="1"/>
  <c r="P609" i="3" a="1"/>
  <c r="P928" i="3" a="1"/>
  <c r="P2464" i="3" a="1"/>
  <c r="P1855" i="3" a="1"/>
  <c r="P2863" i="3" a="1"/>
  <c r="P2805" i="3" a="1"/>
  <c r="P3639" i="3" a="1"/>
  <c r="P1626" i="3" a="1"/>
  <c r="P3976" i="3" a="1"/>
  <c r="P4047" i="3" a="1"/>
  <c r="P6267" i="3" a="1"/>
  <c r="P3017" i="3" a="1"/>
  <c r="P5736" i="3" a="1"/>
  <c r="P3954" i="3" a="1"/>
  <c r="P3440" i="3" a="1"/>
  <c r="P4515" i="3" a="1"/>
  <c r="P4411" i="3" a="1"/>
  <c r="P5452" i="3" a="1"/>
  <c r="P5850" i="3" a="1"/>
  <c r="P4554" i="3" a="1"/>
  <c r="P3870" i="3" a="1"/>
  <c r="P4072" i="3" a="1"/>
  <c r="P1142" i="3" a="1"/>
  <c r="P5377" i="3" a="1"/>
  <c r="P4470" i="3" a="1"/>
  <c r="P1993" i="3" a="1"/>
  <c r="P1865" i="3" a="1"/>
  <c r="P3471" i="3" a="1"/>
  <c r="P1637" i="3" a="1"/>
  <c r="P1465" i="3" a="1"/>
  <c r="P1257" i="3" a="1"/>
  <c r="P3800" i="3" a="1"/>
  <c r="P5661" i="3" a="1"/>
  <c r="P5493" i="3" a="1"/>
  <c r="P6671" i="3" a="1"/>
  <c r="P2770" i="3" a="1"/>
  <c r="P995" i="3" a="1"/>
  <c r="P6669" i="3" a="1"/>
  <c r="P198" i="3" a="1"/>
  <c r="P1605" i="3" a="1"/>
  <c r="P4514" i="3" a="1"/>
  <c r="P4468" i="3" a="1"/>
  <c r="P799" i="3" a="1"/>
  <c r="P4335" i="3" a="1"/>
  <c r="P3351" i="3" a="1"/>
  <c r="P309" i="3" a="1"/>
  <c r="P197" i="3" a="1"/>
  <c r="P4296" i="3" a="1"/>
  <c r="P425" i="3" a="1"/>
  <c r="P1218" i="3" a="1"/>
  <c r="P3408" i="3" a="1"/>
  <c r="P6072" i="3" a="1"/>
  <c r="P591" i="3" a="1"/>
  <c r="P2260" i="3" a="1"/>
  <c r="P5649" i="3" a="1"/>
  <c r="P5903" i="3" a="1"/>
  <c r="P6481" i="3" a="1"/>
  <c r="P493" i="3" a="1"/>
  <c r="P1675" i="3" a="1"/>
  <c r="P6196" i="3" a="1"/>
  <c r="P3788" i="3" a="1"/>
  <c r="P2573" i="3" a="1"/>
  <c r="P109" i="3" a="1"/>
  <c r="P6286" i="3" a="1"/>
  <c r="P2926" i="3" a="1"/>
  <c r="P6204" i="3" a="1"/>
  <c r="P1886" i="3" a="1"/>
  <c r="P5501" i="3" a="1"/>
  <c r="P6077" i="3" a="1"/>
  <c r="P5975" i="3" a="1"/>
  <c r="P1837" i="3" a="1"/>
  <c r="P1822" i="3" a="1"/>
  <c r="P6640" i="3" a="1"/>
  <c r="P4133" i="3" a="1"/>
  <c r="P4709" i="3" a="1"/>
  <c r="P4052" i="3" a="1"/>
  <c r="P131" i="3" a="1"/>
  <c r="P3719" i="3" a="1"/>
  <c r="P5049" i="3" a="1"/>
  <c r="P2058" i="3" a="1"/>
  <c r="P1467" i="3" a="1"/>
  <c r="P1792" i="3" a="1"/>
  <c r="P1117" i="3" a="1"/>
  <c r="P4157" i="3" a="1"/>
  <c r="P480" i="3" a="1"/>
  <c r="P1480" i="3" a="1"/>
  <c r="P954" i="3" a="1"/>
  <c r="P2787" i="3" a="1"/>
  <c r="P3493" i="3" a="1"/>
  <c r="P3569" i="3" a="1"/>
  <c r="P2813" i="3" a="1"/>
  <c r="P4590" i="3" a="1"/>
  <c r="P177" i="3" a="1"/>
  <c r="P1745" i="3" a="1"/>
  <c r="P2216" i="3" a="1"/>
  <c r="P3087" i="3" a="1"/>
  <c r="P2988" i="3" a="1"/>
  <c r="P2884" i="3" a="1"/>
  <c r="P603" i="3" a="1"/>
  <c r="P524" i="3" a="1"/>
  <c r="P256" i="3" a="1"/>
  <c r="P4170" i="3" a="1"/>
  <c r="P3820" i="3" a="1"/>
  <c r="P2778" i="3" a="1"/>
  <c r="P1713" i="3" a="1"/>
  <c r="P4155" i="3" a="1"/>
  <c r="P1221" i="3" a="1"/>
  <c r="P3982" i="3" a="1"/>
  <c r="P4245" i="3" a="1"/>
  <c r="P1542" i="3" a="1"/>
  <c r="P4196" i="3" a="1"/>
  <c r="P6505" i="3" a="1"/>
  <c r="P2642" i="3" a="1"/>
  <c r="P529" i="3" a="1"/>
  <c r="P4617" i="3" a="1"/>
  <c r="P174" i="3" a="1"/>
  <c r="P6252" i="3" a="1"/>
  <c r="P5490" i="3" a="1"/>
  <c r="P2407" i="3" a="1"/>
  <c r="P5524" i="3" a="1"/>
  <c r="P67" i="3" a="1"/>
  <c r="P4399" i="3" a="1"/>
  <c r="P2698" i="3" a="1"/>
  <c r="P2048" i="3" a="1"/>
  <c r="P4210" i="3" a="1"/>
  <c r="P1728" i="3" a="1"/>
  <c r="P5642" i="3" a="1"/>
  <c r="P1159" i="3" a="1"/>
  <c r="P1904" i="3" a="1"/>
  <c r="P5883" i="3" a="1"/>
  <c r="P6470" i="3" a="1"/>
  <c r="P4333" i="3" a="1"/>
  <c r="P4239" i="3" a="1"/>
  <c r="P4225" i="3" a="1"/>
  <c r="P303" i="3" a="1"/>
  <c r="P372" i="3" a="1"/>
  <c r="P4574" i="3" a="1"/>
  <c r="P4698" i="3" a="1"/>
  <c r="P4687" i="3" a="1"/>
  <c r="P5694" i="3" a="1"/>
  <c r="P2225" i="3" a="1"/>
  <c r="P1330" i="3" a="1"/>
  <c r="P4154" i="3" a="1"/>
  <c r="P4459" i="3" a="1"/>
  <c r="P5248" i="3" a="1"/>
  <c r="P2823" i="3" a="1"/>
  <c r="P2956" i="3" a="1"/>
  <c r="P1705" i="3" a="1"/>
  <c r="P6436" i="3" a="1"/>
  <c r="P5055" i="3" a="1"/>
  <c r="P519" i="3" a="1"/>
  <c r="P1747" i="3" a="1"/>
  <c r="P4424" i="3" a="1"/>
  <c r="P1771" i="3" a="1"/>
  <c r="P3199" i="3" a="1"/>
  <c r="P4324" i="3" a="1"/>
  <c r="P4785" i="3" a="1"/>
  <c r="P4357" i="3" a="1"/>
  <c r="P1264" i="3" a="1"/>
  <c r="P3332" i="3" a="1"/>
  <c r="P3478" i="3" a="1"/>
  <c r="P4032" i="3" a="1"/>
  <c r="P552" i="3" a="1"/>
  <c r="P2092" i="3" a="1"/>
  <c r="P5761" i="3" a="1"/>
  <c r="P5406" i="3" a="1"/>
  <c r="P1632" i="3" a="1"/>
  <c r="P4672" i="3" a="1"/>
  <c r="P3691" i="3" a="1"/>
  <c r="P786" i="3" a="1"/>
  <c r="P5877" i="3" a="1"/>
  <c r="P3778" i="3" a="1"/>
  <c r="P304" i="3" a="1"/>
  <c r="P83" i="3" a="1"/>
  <c r="P4918" i="3" a="1"/>
  <c r="P5731" i="3" a="1"/>
  <c r="P2237" i="3" a="1"/>
  <c r="P1714" i="3" a="1"/>
  <c r="P2088" i="3" a="1"/>
  <c r="P4402" i="3" a="1"/>
  <c r="P5320" i="3" a="1"/>
  <c r="P5466" i="3" a="1"/>
  <c r="P2832" i="3" a="1"/>
  <c r="P4086" i="3" a="1"/>
  <c r="P223" i="3" a="1"/>
  <c r="P6369" i="3" a="1"/>
  <c r="P3034" i="3" a="1"/>
  <c r="P4516" i="3" a="1"/>
  <c r="P1777" i="3" a="1"/>
  <c r="P2553" i="3" a="1"/>
  <c r="P975" i="3" a="1"/>
  <c r="P3109" i="3" a="1"/>
  <c r="P6543" i="3" a="1"/>
  <c r="P5450" i="3" a="1"/>
  <c r="P1621" i="3" a="1"/>
  <c r="P1252" i="3" a="1"/>
  <c r="P2037" i="3" a="1"/>
  <c r="P6596" i="3" a="1"/>
  <c r="P1935" i="3" a="1"/>
  <c r="P1533" i="3" a="1"/>
  <c r="P868" i="3" a="1"/>
  <c r="P4921" i="3" a="1"/>
  <c r="P2017" i="3" a="1"/>
  <c r="P1125" i="3" a="1"/>
  <c r="P6281" i="3" a="1"/>
  <c r="P6049" i="3" a="1"/>
  <c r="P2327" i="3" a="1"/>
  <c r="P4270" i="3" a="1"/>
  <c r="P2307" i="3" a="1"/>
  <c r="P2011" i="3" a="1"/>
  <c r="P3033" i="3" a="1"/>
  <c r="P1987" i="3" a="1"/>
  <c r="P6584" i="3" a="1"/>
  <c r="P4127" i="3" a="1"/>
  <c r="P1979" i="3" a="1"/>
  <c r="P5606" i="3" a="1"/>
  <c r="P1536" i="3" a="1"/>
  <c r="P5739" i="3" a="1"/>
  <c r="P6170" i="3" a="1"/>
  <c r="P4675" i="3" a="1"/>
  <c r="P2901" i="3" a="1"/>
  <c r="P3018" i="3" a="1"/>
  <c r="P568" i="3" a="1"/>
  <c r="P4191" i="3" a="1"/>
  <c r="P4158" i="3" a="1"/>
  <c r="P6428" i="3" a="1"/>
  <c r="P5707" i="3" a="1"/>
  <c r="P1594" i="3" a="1"/>
  <c r="P1468" i="3" a="1"/>
  <c r="P3477" i="3" a="1"/>
  <c r="P1188" i="3" a="1"/>
  <c r="P687" i="3" a="1"/>
  <c r="P3502" i="3" a="1"/>
  <c r="P6010" i="3" a="1"/>
  <c r="P3333" i="3" a="1"/>
  <c r="P2243" i="3" a="1"/>
  <c r="P2946" i="3" a="1"/>
  <c r="P332" i="3" a="1"/>
  <c r="P183" i="3" a="1"/>
  <c r="P3528" i="3" a="1"/>
  <c r="P2091" i="3" a="1"/>
  <c r="P924" i="3" a="1"/>
  <c r="P5973" i="3" a="1"/>
  <c r="P92" i="3" a="1"/>
  <c r="P1959" i="3" a="1"/>
  <c r="P2548" i="3" a="1"/>
  <c r="P2772" i="3" a="1"/>
  <c r="P5255" i="3" a="1"/>
  <c r="P5142" i="3" a="1"/>
  <c r="P4007" i="3" a="1"/>
  <c r="P4177" i="3" a="1"/>
  <c r="P1701" i="3" a="1"/>
  <c r="P5027" i="3" a="1"/>
  <c r="P6562" i="3" a="1"/>
  <c r="P3144" i="3" a="1"/>
  <c r="P4369" i="3" a="1"/>
  <c r="P4467" i="3" a="1"/>
  <c r="P4186" i="3" a="1"/>
  <c r="P6106" i="3" a="1"/>
  <c r="P3207" i="3" a="1"/>
  <c r="P830" i="3" a="1"/>
  <c r="P611" i="3" a="1"/>
  <c r="P596" i="3" a="1"/>
  <c r="P6243" i="3" a="1"/>
  <c r="P2223" i="3" a="1"/>
  <c r="P399" i="3" a="1"/>
  <c r="P6528" i="3" a="1"/>
  <c r="P6717" i="3" a="1"/>
  <c r="P2211" i="3" a="1"/>
  <c r="P1757" i="3" a="1"/>
  <c r="P5105" i="3" a="1"/>
  <c r="P4577" i="3" a="1"/>
  <c r="P3785" i="3" a="1"/>
  <c r="P175" i="3" a="1"/>
  <c r="P1031" i="3" a="1"/>
  <c r="P395" i="3" a="1"/>
  <c r="P6631" i="3" a="1"/>
  <c r="P4650" i="3" a="1"/>
  <c r="P3841" i="3" a="1"/>
  <c r="P832" i="3" a="1"/>
  <c r="P5409" i="3" a="1"/>
  <c r="P1852" i="3" a="1"/>
  <c r="P1490" i="3" a="1"/>
  <c r="P2391" i="3" a="1"/>
  <c r="P276" i="3" a="1"/>
  <c r="P6731" i="3" a="1"/>
  <c r="P1383" i="3" a="1"/>
  <c r="P1859" i="3" a="1"/>
  <c r="P4153" i="3" a="1"/>
  <c r="P539" i="3" a="1"/>
  <c r="P4425" i="3" a="1"/>
  <c r="P5969" i="3" a="1"/>
  <c r="P2397" i="3" a="1"/>
  <c r="P6399" i="3" a="1"/>
  <c r="P6117" i="3" a="1"/>
  <c r="P1009" i="3" a="1"/>
  <c r="P2690" i="3" a="1"/>
  <c r="P3532" i="3" a="1"/>
  <c r="P6110" i="3" a="1"/>
  <c r="P358" i="3" a="1"/>
  <c r="P4312" i="3" a="1"/>
  <c r="P5134" i="3" a="1"/>
  <c r="P4662" i="3" a="1"/>
  <c r="P4388" i="3" a="1"/>
  <c r="P4126" i="3" a="1"/>
  <c r="P3630" i="3" a="1"/>
  <c r="P4379" i="3" a="1"/>
  <c r="P5835" i="3" a="1"/>
  <c r="P5957" i="3" a="1"/>
  <c r="P497" i="3" a="1"/>
  <c r="P5630" i="3" a="1"/>
  <c r="P2638" i="3" a="1"/>
  <c r="P2871" i="3" a="1"/>
  <c r="P1064" i="3" a="1"/>
  <c r="P3966" i="3" a="1"/>
  <c r="P2883" i="3" a="1"/>
  <c r="P5951" i="3" a="1"/>
  <c r="P3427" i="3" a="1"/>
  <c r="P4197" i="3" a="1"/>
  <c r="P434" i="3" a="1"/>
  <c r="P1362" i="3" a="1"/>
  <c r="P4084" i="3" a="1"/>
  <c r="P1417" i="3" a="1"/>
  <c r="P1345" i="3" a="1"/>
  <c r="P5967" i="3" a="1"/>
  <c r="P376" i="3" a="1"/>
  <c r="P192" i="3" a="1"/>
  <c r="P4169" i="3" a="1"/>
  <c r="P3897" i="3" a="1"/>
  <c r="P3633" i="3" a="1"/>
  <c r="P4355" i="3" a="1"/>
  <c r="P6446" i="3" a="1"/>
  <c r="P41" i="3" a="1"/>
  <c r="P5605" i="3" a="1"/>
  <c r="P3581" i="3" a="1"/>
  <c r="P6329" i="3" a="1"/>
  <c r="P3531" i="3" a="1"/>
  <c r="P2972" i="3" a="1"/>
  <c r="P4483" i="3" a="1"/>
  <c r="P4575" i="3" a="1"/>
  <c r="P700" i="3" a="1"/>
  <c r="P1080" i="3" a="1"/>
  <c r="P4254" i="3" a="1"/>
  <c r="P5961" i="3" a="1"/>
  <c r="P6269" i="3" a="1"/>
  <c r="P3900" i="3" a="1"/>
  <c r="P4743" i="3" a="1"/>
  <c r="P6410" i="3" a="1"/>
  <c r="P88" i="3" a="1"/>
  <c r="P4914" i="3" a="1"/>
  <c r="P2976" i="3" a="1"/>
  <c r="P3111" i="3" a="1"/>
  <c r="P6013" i="3" a="1"/>
  <c r="P5611" i="3" a="1"/>
  <c r="P4101" i="3" a="1"/>
  <c r="P5847" i="3" a="1"/>
  <c r="P2193" i="3" a="1"/>
  <c r="P3684" i="3" a="1"/>
  <c r="P6192" i="3" a="1"/>
  <c r="P2018" i="3" a="1"/>
  <c r="P3835" i="3" a="1"/>
  <c r="P3854" i="3" a="1"/>
  <c r="P6341" i="3" a="1"/>
  <c r="P1882" i="3" a="1"/>
  <c r="P613" i="3" a="1"/>
  <c r="P3950" i="3" a="1"/>
  <c r="P2913" i="3" a="1"/>
  <c r="P4039" i="3" a="1"/>
  <c r="P5936" i="3" a="1"/>
  <c r="P828" i="3" a="1"/>
  <c r="P3905" i="3" a="1"/>
  <c r="P5504" i="3" a="1"/>
  <c r="P3822" i="3" a="1"/>
  <c r="P5381" i="3" a="1"/>
  <c r="P2857" i="3" a="1"/>
  <c r="P5604" i="3" a="1"/>
  <c r="P369" i="3" a="1"/>
  <c r="P5591" i="3" a="1"/>
  <c r="P3105" i="3" a="1"/>
  <c r="P599" i="3" a="1"/>
  <c r="P4231" i="3" a="1"/>
  <c r="P6330" i="3" a="1"/>
  <c r="P4543" i="3" a="1"/>
  <c r="P3949" i="3" a="1"/>
  <c r="P2140" i="3" a="1"/>
  <c r="P3578" i="3" a="1"/>
  <c r="P232" i="3" a="1"/>
  <c r="P5744" i="3" a="1"/>
  <c r="P5935" i="3" a="1"/>
  <c r="P3931" i="3" a="1"/>
  <c r="P3879" i="3" a="1"/>
  <c r="P5310" i="3" a="1"/>
  <c r="P1226" i="3" a="1"/>
  <c r="P3227" i="3" a="1"/>
  <c r="P1439" i="3" a="1"/>
  <c r="P2187" i="3" a="1"/>
  <c r="P5360" i="3" a="1"/>
  <c r="P5140" i="3" a="1"/>
  <c r="P93" i="3" a="1"/>
  <c r="P1469" i="3" a="1"/>
  <c r="P6366" i="3" a="1"/>
  <c r="P2384" i="3" a="1"/>
  <c r="P4076" i="3" a="1"/>
  <c r="P1949" i="3" a="1"/>
  <c r="P3961" i="3" a="1"/>
  <c r="P4146" i="3" a="1"/>
  <c r="P3584" i="3" a="1"/>
  <c r="P2242" i="3" a="1"/>
  <c r="P4685" i="3" a="1"/>
  <c r="P3526" i="3" a="1"/>
  <c r="P6696" i="3" a="1"/>
  <c r="P3963" i="3" a="1"/>
  <c r="P3541" i="3" a="1"/>
  <c r="P3142" i="3" a="1"/>
  <c r="P4789" i="3" a="1"/>
  <c r="P2400" i="3" a="1"/>
  <c r="P6097" i="3" a="1"/>
  <c r="P1784" i="3" a="1"/>
  <c r="P6547" i="3" a="1"/>
  <c r="P6209" i="3" a="1"/>
  <c r="P4339" i="3" a="1"/>
  <c r="P1363" i="3" a="1"/>
  <c r="P6670" i="3" a="1"/>
  <c r="P6191" i="3" a="1"/>
  <c r="P6621" i="3" a="1"/>
  <c r="P5733" i="3" a="1"/>
  <c r="P1797" i="3" a="1"/>
  <c r="P466" i="3" a="1"/>
  <c r="P481" i="3" a="1"/>
  <c r="P146" i="3" a="1"/>
  <c r="P2405" i="3" a="1"/>
  <c r="P4692" i="3" a="1"/>
  <c r="P4048" i="3" a="1"/>
  <c r="P6068" i="3" a="1"/>
  <c r="P6169" i="3" a="1"/>
  <c r="P1538" i="3" a="1"/>
  <c r="P6689" i="3" a="1"/>
  <c r="P1220" i="3" a="1"/>
  <c r="P1419" i="3" a="1"/>
  <c r="P6691" i="3" a="1"/>
  <c r="P247" i="3" a="1"/>
  <c r="P4600" i="3" a="1"/>
  <c r="P1146" i="3" a="1"/>
  <c r="P3504" i="3" a="1"/>
  <c r="P3310" i="3" a="1"/>
  <c r="P2788" i="3" a="1"/>
  <c r="P3165" i="3" a="1"/>
  <c r="P4246" i="3" a="1"/>
  <c r="P5305" i="3" a="1"/>
  <c r="P3373" i="3" a="1"/>
  <c r="P3133" i="3" a="1"/>
  <c r="P5278" i="3" a="1"/>
  <c r="P1145" i="3" a="1"/>
  <c r="P4550" i="3" a="1"/>
  <c r="P913" i="3" a="1"/>
  <c r="P5665" i="3" a="1"/>
  <c r="P2303" i="3" a="1"/>
  <c r="P4269" i="3" a="1"/>
  <c r="P4190" i="3" a="1"/>
  <c r="P1005" i="3" a="1"/>
  <c r="P5522" i="3" a="1"/>
  <c r="P2619" i="3" a="1"/>
  <c r="P6226" i="3" a="1"/>
  <c r="P3732" i="3" a="1"/>
  <c r="P2431" i="3" a="1"/>
  <c r="P5401" i="3" a="1"/>
  <c r="P4260" i="3" a="1"/>
  <c r="P6405" i="3" a="1"/>
  <c r="P6076" i="3" a="1"/>
  <c r="P6210" i="3" a="1"/>
  <c r="P6245" i="3" a="1"/>
  <c r="P4786" i="3" a="1"/>
  <c r="P2998" i="3" a="1"/>
  <c r="P5307" i="3" a="1"/>
  <c r="P3480" i="3" a="1"/>
  <c r="P3220" i="3" a="1"/>
  <c r="P4224" i="3" a="1"/>
  <c r="P1915" i="3" a="1"/>
  <c r="P2807" i="3" a="1"/>
  <c r="P2843" i="3" a="1"/>
  <c r="P2702" i="3" a="1"/>
  <c r="P3151" i="3" a="1"/>
  <c r="P2249" i="3" a="1"/>
  <c r="P5651" i="3" a="1"/>
  <c r="P3915" i="3" a="1"/>
  <c r="P875" i="3" a="1"/>
  <c r="P2893" i="3" a="1"/>
  <c r="P2954" i="3" a="1"/>
  <c r="P3551" i="3" a="1"/>
  <c r="P4014" i="3" a="1"/>
  <c r="P526" i="3" a="1"/>
  <c r="P6677" i="3" a="1"/>
  <c r="P5635" i="3" a="1"/>
  <c r="P4448" i="3" a="1"/>
  <c r="P6664" i="3" a="1"/>
  <c r="P6019" i="3" a="1"/>
  <c r="P807" i="3" a="1"/>
  <c r="P1266" i="3" a="1"/>
  <c r="P2872" i="3" a="1"/>
  <c r="P6089" i="3" a="1"/>
  <c r="P3139" i="3" a="1"/>
  <c r="P2287" i="3" a="1"/>
  <c r="P5279" i="3" a="1"/>
  <c r="P4637" i="3" a="1"/>
  <c r="P1232" i="3" a="1"/>
  <c r="P2409" i="3" a="1"/>
  <c r="P251" i="3" a="1"/>
  <c r="P5462" i="3" a="1"/>
  <c r="P4317" i="3" a="1"/>
  <c r="P3638" i="3" a="1"/>
  <c r="P266" i="3" a="1"/>
  <c r="P3443" i="3" a="1"/>
  <c r="P874" i="3" a="1"/>
  <c r="P5782" i="3" a="1"/>
  <c r="P5648" i="3" a="1"/>
  <c r="P2754" i="3" a="1"/>
  <c r="P2103" i="3" a="1"/>
  <c r="P1267" i="3" a="1"/>
  <c r="P2279" i="3" a="1"/>
  <c r="P5357" i="3" a="1"/>
  <c r="P5856" i="3" a="1"/>
  <c r="P1388" i="3" a="1"/>
  <c r="P3423" i="3" a="1"/>
  <c r="P701" i="3" a="1"/>
  <c r="P4714" i="3" a="1"/>
  <c r="P5561" i="3" a="1"/>
  <c r="P4768" i="3" a="1"/>
  <c r="P1995" i="3" a="1"/>
  <c r="P5901" i="3" a="1"/>
  <c r="P3011" i="3" a="1"/>
  <c r="P5216" i="3" a="1"/>
  <c r="P6132" i="3" a="1"/>
  <c r="P2904" i="3" a="1"/>
  <c r="P2798" i="3" a="1"/>
  <c r="P5332" i="3" a="1"/>
  <c r="P1965" i="3" a="1"/>
  <c r="P6028" i="3" a="1"/>
  <c r="P4594" i="3" a="1"/>
  <c r="P567" i="3" a="1"/>
  <c r="P707" i="3" a="1"/>
  <c r="P3360" i="3" a="1"/>
  <c r="P1192" i="3" a="1"/>
  <c r="P4427" i="3" a="1"/>
  <c r="P5638" i="3" a="1"/>
  <c r="P3334" i="3" a="1"/>
  <c r="P3250" i="3" a="1"/>
  <c r="P1890" i="3" a="1"/>
  <c r="P4233" i="3" a="1"/>
  <c r="P5499" i="3" a="1"/>
  <c r="P6246" i="3" a="1"/>
  <c r="P4595" i="3" a="1"/>
  <c r="P1955" i="3" a="1"/>
  <c r="P5017" i="3" a="1"/>
  <c r="P2640" i="3" a="1"/>
  <c r="P5730" i="3" a="1"/>
  <c r="P2645" i="3" a="1"/>
  <c r="P5531" i="3" a="1"/>
  <c r="P6151" i="3" a="1"/>
  <c r="P742" i="3" a="1"/>
  <c r="P6406" i="3" a="1"/>
  <c r="P4360" i="3" a="1"/>
  <c r="P5185" i="3" a="1"/>
  <c r="P659" i="3" a="1"/>
  <c r="P873" i="3" a="1"/>
  <c r="P6060" i="3" a="1"/>
  <c r="P1803" i="3" a="1"/>
  <c r="P4828" i="3" a="1"/>
  <c r="P2180" i="3" a="1"/>
  <c r="P3864" i="3" a="1"/>
  <c r="P3793" i="3" a="1"/>
  <c r="P4193" i="3" a="1"/>
  <c r="P124" i="3" a="1"/>
  <c r="P2379" i="3" a="1"/>
  <c r="P805" i="3" a="1"/>
  <c r="P2297" i="3" a="1"/>
  <c r="P459" i="3" a="1"/>
  <c r="P5838" i="3" a="1"/>
  <c r="P3997" i="3" a="1"/>
  <c r="P2255" i="3" a="1"/>
  <c r="P6339" i="3" a="1"/>
  <c r="P6499" i="3" a="1"/>
  <c r="P3340" i="3" a="1"/>
  <c r="P5963" i="3" a="1"/>
  <c r="P4661" i="3" a="1"/>
  <c r="P6134" i="3" a="1"/>
  <c r="P6083" i="3" a="1"/>
  <c r="P2949" i="3" a="1"/>
  <c r="P3646" i="3" a="1"/>
  <c r="P1992" i="3" a="1"/>
  <c r="P3457" i="3" a="1"/>
  <c r="P5597" i="3" a="1"/>
  <c r="P2029" i="3" a="1"/>
  <c r="P4435" i="3" a="1"/>
  <c r="P5946" i="3" a="1"/>
  <c r="P535" i="3" a="1"/>
  <c r="P5970" i="3" a="1"/>
  <c r="P1329" i="3" a="1"/>
  <c r="P354" i="3" a="1"/>
  <c r="P368" i="3" a="1"/>
  <c r="P5822" i="3" a="1"/>
  <c r="P4244" i="3" a="1"/>
  <c r="P3515" i="3" a="1"/>
  <c r="P699" i="3" a="1"/>
  <c r="P1895" i="3" a="1"/>
  <c r="P6371" i="3" a="1"/>
  <c r="P6622" i="3" a="1"/>
  <c r="P3175" i="3" a="1"/>
  <c r="P528" i="3" a="1"/>
  <c r="P5457" i="3" a="1"/>
  <c r="P4305" i="3" a="1"/>
  <c r="P1826" i="3" a="1"/>
  <c r="P172" i="3" a="1"/>
  <c r="P419" i="3" a="1"/>
  <c r="P3784" i="3" a="1"/>
  <c r="P283" i="3" a="1"/>
  <c r="P1779" i="3" a="1"/>
  <c r="P646" i="3" a="1"/>
  <c r="P4534" i="3" a="1"/>
  <c r="P1178" i="3" a="1"/>
  <c r="P2637" i="3" a="1"/>
  <c r="P5743" i="3" a="1"/>
  <c r="P3439" i="3" a="1"/>
  <c r="P1385" i="3" a="1"/>
  <c r="P2286" i="3" a="1"/>
  <c r="P6298" i="3" a="1"/>
  <c r="P4188" i="3" a="1"/>
  <c r="P3794" i="3" a="1"/>
  <c r="P4500" i="3" a="1"/>
  <c r="P3214" i="3" a="1"/>
  <c r="P3683" i="3" a="1"/>
  <c r="P2829" i="3" a="1"/>
  <c r="P3176" i="3" a="1"/>
  <c r="P6148" i="3" a="1"/>
  <c r="P5843" i="3" a="1"/>
  <c r="P2486" i="3" a="1"/>
  <c r="P735" i="3" a="1"/>
  <c r="P6503" i="3" a="1"/>
  <c r="P1462" i="3" a="1"/>
  <c r="P5057" i="3" a="1"/>
  <c r="P5270" i="3" a="1"/>
  <c r="P2736" i="3" a="1"/>
  <c r="P1293" i="3" a="1"/>
  <c r="P2439" i="3" a="1"/>
  <c r="P3987" i="3" a="1"/>
  <c r="P2338" i="3" a="1"/>
  <c r="P5245" i="3" a="1"/>
  <c r="P6597" i="3" a="1"/>
  <c r="P3928" i="3" a="1"/>
  <c r="P3759" i="3" a="1"/>
  <c r="P6158" i="3" a="1"/>
  <c r="P3708" i="3" a="1"/>
  <c r="P5583" i="3" a="1"/>
  <c r="P2882" i="3" a="1"/>
  <c r="P1782" i="3" a="1"/>
  <c r="P2206" i="3" a="1"/>
  <c r="P1156" i="3" a="1"/>
  <c r="P5476" i="3" a="1"/>
  <c r="P1392" i="3" a="1"/>
  <c r="P5993" i="3" a="1"/>
  <c r="P3704" i="3" a="1"/>
  <c r="P3405" i="3" a="1"/>
  <c r="P1300" i="3" a="1"/>
  <c r="P5653" i="3" a="1"/>
  <c r="P5458" i="3" a="1"/>
  <c r="P1610" i="3" a="1"/>
  <c r="P1347" i="3" a="1"/>
  <c r="P2577" i="3" a="1"/>
  <c r="P1055" i="3" a="1"/>
  <c r="P4598" i="3" a="1"/>
  <c r="P5619" i="3" a="1"/>
  <c r="P3391" i="3" a="1"/>
  <c r="P6080" i="3" a="1"/>
  <c r="P3260" i="3" a="1"/>
  <c r="P621" i="3" a="1"/>
  <c r="P2250" i="3" a="1"/>
  <c r="P6184" i="3" a="1"/>
  <c r="P4868" i="3" a="1"/>
  <c r="P6066" i="3" a="1"/>
  <c r="P5297" i="3" a="1"/>
  <c r="P2666" i="3" a="1"/>
  <c r="P4845" i="3" a="1"/>
  <c r="P64" i="3" a="1"/>
  <c r="P182" i="3" a="1"/>
  <c r="P4623" i="3" a="1"/>
  <c r="P5738" i="3" a="1"/>
  <c r="P37" i="3" a="1"/>
  <c r="P6264" i="3" a="1"/>
  <c r="P4581" i="3" a="1"/>
  <c r="P2176" i="3" a="1"/>
  <c r="P1040" i="3" a="1"/>
  <c r="P4183" i="3" a="1"/>
  <c r="P3306" i="3" a="1"/>
  <c r="P5060" i="3" a="1"/>
  <c r="P6625" i="3" a="1"/>
  <c r="P5849" i="3" a="1"/>
  <c r="P2942" i="3" a="1"/>
  <c r="P3763" i="3" a="1"/>
  <c r="P6092" i="3" a="1"/>
  <c r="P328" i="3" a="1"/>
  <c r="P394" i="3" a="1"/>
  <c r="P4422" i="3" a="1"/>
  <c r="P4307" i="3" a="1"/>
  <c r="P3747" i="3" a="1"/>
  <c r="P5952" i="3" a="1"/>
  <c r="P6706" i="3" a="1"/>
  <c r="P4829" i="3" a="1"/>
  <c r="P2270" i="3" a="1"/>
  <c r="P2413" i="3" a="1"/>
  <c r="P205" i="3" a="1"/>
  <c r="P1227" i="3" a="1"/>
  <c r="P1254" i="3" a="1"/>
  <c r="P1939" i="3" a="1"/>
  <c r="P1523" i="3" a="1"/>
  <c r="P3418" i="3" a="1"/>
  <c r="P5968" i="3" a="1"/>
  <c r="P4480" i="3" a="1"/>
  <c r="P862" i="3" a="1"/>
  <c r="P4758" i="3" a="1"/>
  <c r="P2899" i="3" a="1"/>
  <c r="P2644" i="3" a="1"/>
  <c r="P178" i="3" a="1"/>
  <c r="P1367" i="3" a="1"/>
  <c r="P407" i="3" a="1"/>
  <c r="P132" i="3" a="1"/>
  <c r="P3140" i="3" a="1"/>
  <c r="P527" i="3" a="1"/>
  <c r="P1778" i="3" a="1"/>
  <c r="P2595" i="3" a="1"/>
  <c r="P6572" i="3" a="1"/>
  <c r="P5261" i="3" a="1"/>
  <c r="P5507" i="3" a="1"/>
  <c r="P2735" i="3" a="1"/>
  <c r="P5234" i="3" a="1"/>
  <c r="P2196" i="3" a="1"/>
  <c r="P3645" i="3" a="1"/>
  <c r="P1954" i="3" a="1"/>
  <c r="P1448" i="3" a="1"/>
  <c r="P5451" i="3" a="1"/>
  <c r="P5343" i="3" a="1"/>
  <c r="P1768" i="3" a="1"/>
  <c r="P336" i="3" a="1"/>
  <c r="P438" i="3" a="1"/>
  <c r="P939" i="3" a="1"/>
  <c r="P4548" i="3" a="1"/>
  <c r="P207" i="3" a="1"/>
  <c r="P2086" i="3" a="1"/>
  <c r="P252" i="3" a="1"/>
  <c r="P51" i="3" a="1"/>
  <c r="P4493" i="3" a="1"/>
  <c r="P3106" i="3" a="1"/>
  <c r="P3607" i="3" a="1"/>
  <c r="P1944" i="3" a="1"/>
  <c r="P3582" i="3" a="1"/>
  <c r="P757" i="3" a="1"/>
  <c r="P2329" i="3" a="1"/>
  <c r="P4124" i="3" a="1"/>
  <c r="P72" i="3" a="1"/>
  <c r="P4105" i="3" a="1"/>
  <c r="P4012" i="3" a="1"/>
  <c r="P4395" i="3" a="1"/>
  <c r="P4050" i="3" a="1"/>
  <c r="P898" i="3" a="1"/>
  <c r="P5376" i="3" a="1"/>
  <c r="P1098" i="3" a="1"/>
  <c r="P4359" i="3" a="1"/>
  <c r="P116" i="3" a="1"/>
  <c r="P3913" i="3" a="1"/>
  <c r="P956" i="3" a="1"/>
  <c r="P6091" i="3" a="1"/>
  <c r="P3893" i="3" a="1"/>
  <c r="P6414" i="3" a="1"/>
  <c r="P2121" i="3" a="1"/>
  <c r="P377" i="3" a="1"/>
  <c r="P1978" i="3" a="1"/>
  <c r="P4129" i="3" a="1"/>
  <c r="P3329" i="3" a="1"/>
  <c r="P895" i="3" a="1"/>
  <c r="P3735" i="3" a="1"/>
  <c r="P1527" i="3" a="1"/>
  <c r="P274" i="3" a="1"/>
  <c r="P2361" i="3" a="1"/>
  <c r="P1643" i="3" a="1"/>
  <c r="P1664" i="3" a="1"/>
  <c r="P6502" i="3" a="1"/>
  <c r="P3089" i="3" a="1"/>
  <c r="P1213" i="3" a="1"/>
  <c r="P2317" i="3" a="1"/>
  <c r="P6417" i="3" a="1"/>
  <c r="P914" i="3" a="1"/>
  <c r="P3415" i="3" a="1"/>
  <c r="P4490" i="3" a="1"/>
  <c r="P1970" i="3" a="1"/>
  <c r="P1270" i="3" a="1"/>
  <c r="P3798" i="3" a="1"/>
  <c r="P2398" i="3" a="1"/>
  <c r="P4256" i="3" a="1"/>
  <c r="P6370" i="3" a="1"/>
  <c r="P4091" i="3" a="1"/>
  <c r="P2629" i="3" a="1"/>
  <c r="P3884" i="3" a="1"/>
  <c r="P5708" i="3" a="1"/>
  <c r="P4237" i="3" a="1"/>
  <c r="P2032" i="3" a="1"/>
  <c r="P3643" i="3" a="1"/>
  <c r="P6324" i="3" a="1"/>
  <c r="P2658" i="3" a="1"/>
  <c r="P6723" i="3" a="1"/>
  <c r="P2420" i="3" a="1"/>
  <c r="P3850" i="3" a="1"/>
  <c r="P634" i="3" a="1"/>
  <c r="P4621" i="3" a="1"/>
  <c r="P1342" i="3" a="1"/>
  <c r="P593" i="3" a="1"/>
  <c r="P4641" i="3" a="1"/>
  <c r="P2780" i="3" a="1"/>
  <c r="P3226" i="3" a="1"/>
  <c r="P238" i="3" a="1"/>
  <c r="P2950" i="3" a="1"/>
  <c r="P4734" i="3" a="1"/>
  <c r="P3143" i="3" a="1"/>
  <c r="P5336" i="3" a="1"/>
  <c r="P1740" i="3" a="1"/>
  <c r="P1941" i="3" a="1"/>
  <c r="P1555" i="3" a="1"/>
  <c r="P635" i="3" a="1"/>
  <c r="P4779" i="3" a="1"/>
  <c r="P6549" i="3" a="1"/>
  <c r="P1737" i="3" a="1"/>
  <c r="P3413" i="3" a="1"/>
  <c r="P1905" i="3" a="1"/>
  <c r="P4567" i="3" a="1"/>
  <c r="P2841" i="3" a="1"/>
  <c r="P631" i="3" a="1"/>
  <c r="P2170" i="3" a="1"/>
  <c r="P648" i="3" a="1"/>
  <c r="P3970" i="3" a="1"/>
  <c r="P6099" i="3" a="1"/>
  <c r="P3802" i="3" a="1"/>
  <c r="P6638" i="3" a="1"/>
  <c r="P661" i="3" a="1"/>
  <c r="P2867" i="3" a="1"/>
  <c r="P1134" i="3" a="1"/>
  <c r="P5947" i="3" a="1"/>
  <c r="P2771" i="3" a="1"/>
  <c r="P1109" i="3" a="1"/>
  <c r="P2885" i="3" a="1"/>
  <c r="P3994" i="3" a="1"/>
  <c r="P5852" i="3" a="1"/>
  <c r="P3059" i="3" a="1"/>
  <c r="P6459" i="3" a="1"/>
  <c r="P3259" i="3" a="1"/>
  <c r="P6356" i="3" a="1"/>
  <c r="P677" i="3" a="1"/>
  <c r="P4265" i="3" a="1"/>
  <c r="P3866" i="3" a="1"/>
  <c r="P1868" i="3" a="1"/>
  <c r="P2866" i="3" a="1"/>
  <c r="P4221" i="3" a="1"/>
  <c r="P4343" i="3" a="1"/>
  <c r="P475" i="3" a="1"/>
  <c r="P4106" i="3" a="1"/>
  <c r="P4179" i="3" a="1"/>
  <c r="P783" i="3" a="1"/>
  <c r="P4740" i="3" a="1"/>
  <c r="P505" i="3" a="1"/>
  <c r="P5178" i="3" a="1"/>
  <c r="P5120" i="3" a="1"/>
  <c r="P2010" i="3" a="1"/>
  <c r="P2603" i="3" a="1"/>
  <c r="P2795" i="3" a="1"/>
  <c r="P6695" i="3" a="1"/>
  <c r="P5244" i="3" a="1"/>
  <c r="P3216" i="3" a="1"/>
  <c r="P3836" i="3" a="1"/>
  <c r="P1325" i="3" a="1"/>
  <c r="P575" i="3" a="1"/>
  <c r="P2028" i="3" a="1"/>
  <c r="P2764" i="3" a="1"/>
  <c r="P1864" i="3" a="1"/>
  <c r="P1982" i="3" a="1"/>
  <c r="P5572" i="3" a="1"/>
  <c r="P5291" i="3" a="1"/>
  <c r="P2821" i="3" a="1"/>
  <c r="P1432" i="3" a="1"/>
  <c r="P6326" i="3" a="1"/>
  <c r="P4278" i="3" a="1"/>
  <c r="P2714" i="3" a="1"/>
  <c r="P2452" i="3" a="1"/>
  <c r="P479" i="3" a="1"/>
  <c r="P716" i="3" a="1"/>
  <c r="P6471" i="3" a="1"/>
  <c r="P2197" i="3" a="1"/>
  <c r="P2124" i="3" a="1"/>
  <c r="P4536" i="3" a="1"/>
  <c r="P2728" i="3" a="1"/>
  <c r="P861" i="3" a="1"/>
  <c r="P3035" i="3" a="1"/>
  <c r="P3295" i="3" a="1"/>
  <c r="P5067" i="3" a="1"/>
  <c r="P5814" i="3" a="1"/>
  <c r="P5833" i="3" a="1"/>
  <c r="P6186" i="3" a="1"/>
  <c r="P6340" i="3" a="1"/>
  <c r="P4135" i="3" a="1"/>
  <c r="P2445" i="3" a="1"/>
  <c r="P5511" i="3" a="1"/>
  <c r="P5258" i="3" a="1"/>
  <c r="P6432" i="3" a="1"/>
  <c r="P5622" i="3" a="1"/>
  <c r="P6710" i="3" a="1"/>
  <c r="P2782" i="3" a="1"/>
  <c r="P222" i="3" a="1"/>
  <c r="P4314" i="3" a="1"/>
  <c r="P6058" i="3" a="1"/>
  <c r="P3309" i="3" a="1"/>
  <c r="P557" i="3" a="1"/>
  <c r="P4501" i="3" a="1"/>
  <c r="P431" i="3" a="1"/>
  <c r="P6647" i="3" a="1"/>
  <c r="P3934" i="3" a="1"/>
  <c r="P6461" i="3" a="1"/>
  <c r="P1162" i="3" a="1"/>
  <c r="P5573" i="3" a="1"/>
  <c r="P3623" i="3" a="1"/>
  <c r="P6420" i="3" a="1"/>
  <c r="P4505" i="3" a="1"/>
  <c r="P1607" i="3" a="1"/>
  <c r="P3845" i="3" a="1"/>
  <c r="P2109" i="3" a="1"/>
  <c r="P6287" i="3" a="1"/>
  <c r="P3715" i="3" a="1"/>
  <c r="P3149" i="3" a="1"/>
  <c r="P3366" i="3" a="1"/>
  <c r="P3896" i="3" a="1"/>
  <c r="P1625" i="3" a="1"/>
  <c r="P2527" i="3" a="1"/>
  <c r="P1689" i="3" a="1"/>
  <c r="P4209" i="3" a="1"/>
  <c r="P5862" i="3" a="1"/>
  <c r="P2818" i="3" a="1"/>
  <c r="P4597" i="3" a="1"/>
  <c r="P4538" i="3" a="1"/>
  <c r="P3628" i="3" a="1"/>
  <c r="P5958" i="3" a="1"/>
  <c r="P2456" i="3" a="1"/>
  <c r="P2247" i="3" a="1"/>
  <c r="P540" i="3" a="1"/>
  <c r="P4654" i="3" a="1"/>
  <c r="P3510" i="3" a="1"/>
  <c r="P5672" i="3" a="1"/>
  <c r="P4044" i="3" a="1"/>
  <c r="P4784" i="3" a="1"/>
  <c r="P4304" i="3" a="1"/>
  <c r="P3370" i="3" a="1"/>
  <c r="P474" i="3" a="1"/>
  <c r="P2794" i="3" a="1"/>
  <c r="P1284" i="3" a="1"/>
  <c r="P2675" i="3" a="1"/>
  <c r="P3160" i="3" a="1"/>
  <c r="P2585" i="3" a="1"/>
  <c r="P2371" i="3" a="1"/>
  <c r="P1866" i="3" a="1"/>
  <c r="P2083" i="3" a="1"/>
  <c r="P2399" i="3" a="1"/>
  <c r="P953" i="3" a="1"/>
  <c r="P4511" i="3" a="1"/>
  <c r="P6508" i="3" a="1"/>
  <c r="P1730" i="3" a="1"/>
  <c r="P4198" i="3" a="1"/>
  <c r="P2224" i="3" a="1"/>
  <c r="P3604" i="3" a="1"/>
  <c r="P5174" i="3" a="1"/>
  <c r="P5334" i="3" a="1"/>
  <c r="P5107" i="3" a="1"/>
  <c r="P482" i="3" a="1"/>
  <c r="P4428" i="3" a="1"/>
  <c r="P427" i="3" a="1"/>
  <c r="P796" i="3" a="1"/>
  <c r="P5227" i="3" a="1"/>
  <c r="P134" i="3" a="1"/>
  <c r="P5804" i="3" a="1"/>
  <c r="P3398" i="3" a="1"/>
  <c r="P4451" i="3" a="1"/>
  <c r="P5773" i="3" a="1"/>
  <c r="P1024" i="3" a="1"/>
  <c r="P614" i="3" a="1"/>
  <c r="P4201" i="3" a="1"/>
  <c r="P3814" i="3" a="1"/>
  <c r="P1541" i="3" a="1"/>
  <c r="P5442" i="3" a="1"/>
  <c r="P1460" i="3" a="1"/>
  <c r="P2908" i="3" a="1"/>
  <c r="P82" i="3" a="1"/>
  <c r="P1690" i="3" a="1"/>
  <c r="P2851" i="3" a="1"/>
  <c r="P1048" i="3" a="1"/>
  <c r="P775" i="3" a="1"/>
  <c r="P5598" i="3" a="1"/>
  <c r="P1575" i="3" a="1"/>
  <c r="P2613" i="3" a="1"/>
  <c r="P6036" i="3" a="1"/>
  <c r="P2534" i="3" a="1"/>
  <c r="P6308" i="3" a="1"/>
  <c r="P2755" i="3" a="1"/>
  <c r="P4363" i="3" a="1"/>
  <c r="P5813" i="3" a="1"/>
  <c r="P3275" i="3" a="1"/>
  <c r="P706" i="3" a="1"/>
  <c r="P3382" i="3" a="1"/>
  <c r="P5887" i="3" a="1"/>
  <c r="P729" i="3" a="1"/>
  <c r="P1639" i="3" a="1"/>
  <c r="P2047" i="3" a="1"/>
  <c r="P1402" i="3" a="1"/>
  <c r="P5799" i="3" a="1"/>
  <c r="P1077" i="3" a="1"/>
  <c r="P3548" i="3" a="1"/>
  <c r="P70" i="3" a="1"/>
  <c r="P1591" i="3" a="1"/>
  <c r="P6157" i="3" a="1"/>
  <c r="P4415" i="3" a="1"/>
  <c r="P338" i="3" a="1"/>
  <c r="P6514" i="3" a="1"/>
  <c r="P1353" i="3" a="1"/>
  <c r="P4583" i="3" a="1"/>
  <c r="P6451" i="3" a="1"/>
  <c r="P965" i="3" a="1"/>
  <c r="P218" i="3" a="1"/>
  <c r="P4121" i="3" a="1"/>
  <c r="P5530" i="3" a="1"/>
  <c r="P624" i="3" a="1"/>
  <c r="P1175" i="3" a="1"/>
  <c r="P711" i="3" a="1"/>
  <c r="P121" i="3" a="1"/>
  <c r="P1054" i="3" a="1"/>
  <c r="P5681" i="3" a="1"/>
  <c r="P6163" i="3" a="1"/>
  <c r="P3652" i="3" a="1"/>
  <c r="P2808" i="3" a="1"/>
  <c r="P3552" i="3" a="1"/>
  <c r="P1776" i="3" a="1"/>
  <c r="P6576" i="3" a="1"/>
  <c r="P3288" i="3" a="1"/>
  <c r="P4354" i="3" a="1"/>
  <c r="P3846" i="3" a="1"/>
  <c r="P3868" i="3" a="1"/>
  <c r="P1513" i="3" a="1"/>
  <c r="P4476" i="3" a="1"/>
  <c r="P1167" i="3" a="1"/>
  <c r="P5323" i="3" a="1"/>
  <c r="P2801" i="3" a="1"/>
  <c r="P5945" i="3" a="1"/>
  <c r="P6518" i="3" a="1"/>
  <c r="P4726" i="3" a="1"/>
  <c r="P2738" i="3" a="1"/>
  <c r="P1185" i="3" a="1"/>
  <c r="P1900" i="3" a="1"/>
  <c r="P5402" i="3" a="1"/>
  <c r="P6544" i="3" a="1"/>
  <c r="P1444" i="3" a="1"/>
  <c r="P3084" i="3" a="1"/>
  <c r="P1304" i="3" a="1"/>
  <c r="P5415" i="3" a="1"/>
  <c r="P6538" i="3" a="1"/>
  <c r="P1588" i="3" a="1"/>
  <c r="P1698" i="3" a="1"/>
  <c r="P6160" i="3" a="1"/>
  <c r="P3499" i="3" a="1"/>
  <c r="P4653" i="3" a="1"/>
  <c r="P2357" i="3" a="1"/>
  <c r="P1531" i="3" a="1"/>
  <c r="P2941" i="3" a="1"/>
  <c r="P5518" i="3" a="1"/>
  <c r="P3286" i="3" a="1"/>
  <c r="P1568" i="3" a="1"/>
  <c r="P3936" i="3" a="1"/>
  <c r="P2657" i="3" a="1"/>
  <c r="P6464" i="3" a="1"/>
  <c r="P5808" i="3" a="1"/>
  <c r="P665" i="3" a="1"/>
  <c r="P2345" i="3" a="1"/>
  <c r="P1082" i="3" a="1"/>
  <c r="P4384" i="3" a="1"/>
  <c r="P5671" i="3" a="1"/>
  <c r="P835" i="3" a="1"/>
  <c r="P5927" i="3" a="1"/>
  <c r="P1017" i="3" a="1"/>
  <c r="P5505" i="3" a="1"/>
  <c r="P6702" i="3" a="1"/>
  <c r="P4257" i="3" a="1"/>
  <c r="P2155" i="3" a="1"/>
  <c r="P3722" i="3" a="1"/>
  <c r="P3757" i="3" a="1"/>
  <c r="P692" i="3" a="1"/>
  <c r="P941" i="3" a="1"/>
  <c r="P2299" i="3" a="1"/>
  <c r="P5292" i="3" a="1"/>
  <c r="P1364" i="3" a="1"/>
  <c r="P6472" i="3" a="1"/>
  <c r="P2002" i="3" a="1"/>
  <c r="P1578" i="3" a="1"/>
  <c r="P676" i="3" a="1"/>
  <c r="P3078" i="3" a="1"/>
  <c r="P2471" i="3" a="1"/>
  <c r="P5735" i="3" a="1"/>
  <c r="P4122" i="3" a="1"/>
  <c r="P2781" i="3" a="1"/>
  <c r="P6168" i="3" a="1"/>
  <c r="P3036" i="3" a="1"/>
  <c r="P1677" i="3" a="1"/>
  <c r="P2688" i="3" a="1"/>
  <c r="P2809" i="3" a="1"/>
  <c r="P449" i="3" a="1"/>
  <c r="P1755" i="3" a="1"/>
  <c r="P6652" i="3" a="1"/>
  <c r="P5411" i="3" a="1"/>
  <c r="P5169" i="3" a="1"/>
  <c r="P842" i="3" a="1"/>
  <c r="P105" i="3" a="1"/>
  <c r="P4232" i="3" a="1"/>
  <c r="P3271" i="3" a="1"/>
  <c r="P293" i="3" a="1"/>
  <c r="P1680" i="3" a="1"/>
  <c r="P6275" i="3" a="1"/>
  <c r="P6553" i="3" a="1"/>
  <c r="P4398" i="3" a="1"/>
  <c r="P5691" i="3" a="1"/>
  <c r="P2217" i="3" a="1"/>
  <c r="P6296" i="3" a="1"/>
  <c r="P5956" i="3" a="1"/>
  <c r="P3155" i="3" a="1"/>
  <c r="P3066" i="3" a="1"/>
  <c r="P1801" i="3" a="1"/>
  <c r="P1539" i="3" a="1"/>
  <c r="P1940" i="3" a="1"/>
  <c r="P872" i="3" a="1"/>
  <c r="P5353" i="3" a="1"/>
  <c r="P2700" i="3" a="1"/>
  <c r="P3446" i="3" a="1"/>
  <c r="P5882" i="3" a="1"/>
  <c r="P6335" i="3" a="1"/>
  <c r="P2685" i="3" a="1"/>
  <c r="P6713" i="3" a="1"/>
  <c r="P4180" i="3" a="1"/>
  <c r="P1114" i="3" a="1"/>
  <c r="P5634" i="3" a="1"/>
  <c r="P1298" i="3" a="1"/>
  <c r="P6137" i="3" a="1"/>
  <c r="P164" i="3" a="1"/>
  <c r="P278" i="3" a="1"/>
  <c r="P2365" i="3" a="1"/>
  <c r="P4596" i="3" a="1"/>
  <c r="P4419" i="3" a="1"/>
  <c r="P6051" i="3" a="1"/>
  <c r="P3292" i="3" a="1"/>
  <c r="P2104" i="3" a="1"/>
  <c r="P1656" i="3" a="1"/>
  <c r="P2441" i="3" a="1"/>
  <c r="P2757" i="3" a="1"/>
  <c r="P1717" i="3" a="1"/>
  <c r="P883" i="3" a="1"/>
  <c r="P1820" i="3" a="1"/>
  <c r="P6313" i="3" a="1"/>
  <c r="P1070" i="3" a="1"/>
  <c r="P592" i="3" a="1"/>
  <c r="P1242" i="3" a="1"/>
  <c r="P496" i="3" a="1"/>
  <c r="P3758" i="3" a="1"/>
  <c r="P2530" i="3" a="1"/>
  <c r="P4340" i="3" a="1"/>
  <c r="P6651" i="3" a="1"/>
  <c r="P5807" i="3" a="1"/>
  <c r="P5758" i="3" a="1"/>
  <c r="P5488" i="3" a="1"/>
  <c r="P6165" i="3" a="1"/>
  <c r="P2937" i="3" a="1"/>
  <c r="P841" i="3" a="1"/>
  <c r="P3291" i="3" a="1"/>
  <c r="P5284" i="3" a="1"/>
  <c r="P4766" i="3" a="1"/>
  <c r="P5277" i="3" a="1"/>
  <c r="P2251" i="3" a="1"/>
  <c r="P5004" i="3" a="1"/>
  <c r="P3524" i="3" a="1"/>
  <c r="P4691" i="3" a="1"/>
  <c r="P946" i="3" a="1"/>
  <c r="P2611" i="3" a="1"/>
  <c r="P1876" i="3" a="1"/>
  <c r="P297" i="3" a="1"/>
  <c r="P5170" i="3" a="1"/>
  <c r="P4466" i="3" a="1"/>
  <c r="P501" i="3" a="1"/>
  <c r="P4820" i="3" a="1"/>
  <c r="P4401" i="3" a="1"/>
  <c r="P3512" i="3" a="1"/>
  <c r="P1493" i="3" a="1"/>
  <c r="P4522" i="3" a="1"/>
  <c r="P1684" i="3" a="1"/>
  <c r="P6645" i="3" a="1"/>
  <c r="P5601" i="3" a="1"/>
  <c r="P3262" i="3" a="1"/>
  <c r="P1893" i="3" a="1"/>
  <c r="P4297" i="3" a="1"/>
  <c r="P3235" i="3" a="1"/>
  <c r="P1595" i="3" a="1"/>
  <c r="P20" i="3" a="1"/>
  <c r="P5560" i="3" a="1"/>
  <c r="P6065" i="3" a="1"/>
  <c r="P653" i="3" a="1"/>
  <c r="P2090" i="3" a="1"/>
  <c r="P3496" i="3" a="1"/>
  <c r="P5834" i="3" a="1"/>
  <c r="P6167" i="3" a="1"/>
  <c r="P1663" i="3" a="1"/>
  <c r="P4445" i="3" a="1"/>
  <c r="P5897" i="3" a="1"/>
  <c r="P6400" i="3" a="1"/>
  <c r="P2341" i="3" a="1"/>
  <c r="P6533" i="3" a="1"/>
  <c r="P3865" i="3" a="1"/>
  <c r="P4478" i="3" a="1"/>
  <c r="P1925" i="3" a="1"/>
  <c r="P3348" i="3" a="1"/>
  <c r="P6485" i="3" a="1"/>
  <c r="P29" i="3" a="1"/>
  <c r="P2404" i="3" a="1"/>
  <c r="P6440" i="3" a="1"/>
  <c r="P3530" i="3" a="1"/>
  <c r="P4022" i="3" a="1"/>
  <c r="P2447" i="3" a="1"/>
  <c r="P6525" i="3" a="1"/>
  <c r="P1938" i="3" a="1"/>
  <c r="P6054" i="3" a="1"/>
  <c r="P3760" i="3" a="1"/>
  <c r="P1418" i="3" a="1"/>
  <c r="P2535" i="3" a="1"/>
  <c r="P1177" i="3" a="1"/>
  <c r="P6516" i="3" a="1"/>
  <c r="P2440" i="3" a="1"/>
  <c r="P4620" i="3" a="1"/>
  <c r="P3234" i="3" a="1"/>
  <c r="P5894" i="3" a="1"/>
  <c r="P1338" i="3" a="1"/>
  <c r="P2220" i="3" a="1"/>
  <c r="P4753" i="3" a="1"/>
  <c r="P5776" i="3" a="1"/>
  <c r="P4835" i="3" a="1"/>
  <c r="P3765" i="3" a="1"/>
  <c r="P3601" i="3" a="1"/>
  <c r="P2971" i="3" a="1"/>
  <c r="P4925" i="3" a="1"/>
  <c r="P4472" i="3" a="1"/>
  <c r="P3904" i="3" a="1"/>
  <c r="P4853" i="3" a="1"/>
  <c r="P5097" i="3" a="1"/>
  <c r="P606" i="3" a="1"/>
  <c r="P1446" i="3" a="1"/>
  <c r="P1994" i="3" a="1"/>
  <c r="P5516" i="3" a="1"/>
  <c r="P4646" i="3" a="1"/>
  <c r="P2054" i="3" a="1"/>
  <c r="P313" i="3" a="1"/>
  <c r="P1127" i="3" a="1"/>
  <c r="P3824" i="3" a="1"/>
  <c r="P1093" i="3" a="1"/>
  <c r="P6045" i="3" a="1"/>
  <c r="P6367" i="3" a="1"/>
  <c r="P1583" i="3" a="1"/>
  <c r="P2903" i="3" a="1"/>
  <c r="P1151" i="3" a="1"/>
  <c r="P6312" i="3" a="1"/>
  <c r="P53" i="3" a="1"/>
  <c r="P967" i="3" a="1"/>
  <c r="P518" i="3" a="1"/>
  <c r="P549" i="3" a="1"/>
  <c r="P879" i="3" a="1"/>
  <c r="P3908" i="3" a="1"/>
  <c r="P1774" i="3" a="1"/>
  <c r="P2958" i="3" a="1"/>
  <c r="P506" i="3" a="1"/>
  <c r="P6590" i="3" a="1"/>
  <c r="P2845" i="3" a="1"/>
  <c r="P6293" i="3" a="1"/>
  <c r="P2031" i="3" a="1"/>
  <c r="P3188" i="3" a="1"/>
  <c r="P3303" i="3" a="1"/>
  <c r="P4116" i="3" a="1"/>
  <c r="P6620" i="3" a="1"/>
  <c r="P2945" i="3" a="1"/>
  <c r="P3261" i="3" a="1"/>
  <c r="P5586" i="3" a="1"/>
  <c r="P6546" i="3" a="1"/>
  <c r="P5366" i="3" a="1"/>
  <c r="P1069" i="3" a="1"/>
  <c r="P3031" i="3" a="1"/>
  <c r="P2133" i="3" a="1"/>
  <c r="P6056" i="3" a="1"/>
  <c r="P2501" i="3" a="1"/>
  <c r="P2290" i="3" a="1"/>
  <c r="P2291" i="3" a="1"/>
  <c r="P1711" i="3" a="1"/>
  <c r="P3680" i="3" a="1"/>
  <c r="P3916" i="3" a="1"/>
  <c r="P2167" i="3" a="1"/>
  <c r="P1386" i="3" a="1"/>
  <c r="P6303" i="3" a="1"/>
  <c r="P6693" i="3" a="1"/>
  <c r="P154" i="3" a="1"/>
  <c r="P5714" i="3" a="1"/>
  <c r="P4569" i="3" a="1"/>
  <c r="P1327" i="3" a="1"/>
  <c r="P5908" i="3" a="1"/>
  <c r="P3389" i="3" a="1"/>
  <c r="P3327" i="3" a="1"/>
  <c r="P5463" i="3" a="1"/>
  <c r="P2991" i="3" a="1"/>
  <c r="P5902" i="3" a="1"/>
  <c r="P6486" i="3" a="1"/>
  <c r="P5223" i="3" a="1"/>
  <c r="P3381" i="3" a="1"/>
  <c r="P2730" i="3" a="1"/>
  <c r="P2646" i="3" a="1"/>
  <c r="P1161" i="3" a="1"/>
  <c r="P3115" i="3" a="1"/>
  <c r="P6679" i="3" a="1"/>
  <c r="P1830" i="3" a="1"/>
  <c r="P5506" i="3" a="1"/>
  <c r="P6396" i="3" a="1"/>
  <c r="P4277" i="3" a="1"/>
  <c r="P515" i="3" a="1"/>
  <c r="P3787" i="3" a="1"/>
  <c r="P6086" i="3" a="1"/>
  <c r="P3268" i="3" a="1"/>
  <c r="P3641" i="3" a="1"/>
  <c r="P4508" i="3" a="1"/>
  <c r="P3317" i="3" a="1"/>
  <c r="P6602" i="3" a="1"/>
  <c r="P2419" i="3" a="1"/>
  <c r="P170" i="3" a="1"/>
  <c r="P3988" i="3" a="1"/>
  <c r="P99" i="3" a="1"/>
  <c r="P814" i="3" a="1"/>
  <c r="P3063" i="3" a="1"/>
  <c r="P2065" i="3" a="1"/>
  <c r="P3097" i="3" a="1"/>
  <c r="P5971" i="3" a="1"/>
  <c r="P732" i="3" a="1"/>
  <c r="P739" i="3" a="1"/>
  <c r="P3203" i="3" a="1"/>
  <c r="P5777" i="3" a="1"/>
  <c r="P762" i="3" a="1"/>
  <c r="P6365" i="3" a="1"/>
  <c r="P6387" i="3" a="1"/>
  <c r="P4009" i="3" a="1"/>
  <c r="P927" i="3" a="1"/>
  <c r="P2112" i="3" a="1"/>
  <c r="P1825" i="3" a="1"/>
  <c r="P462" i="3" a="1"/>
  <c r="P2485" i="3" a="1"/>
  <c r="P2253" i="3" a="1"/>
  <c r="P1464" i="3" a="1"/>
  <c r="P3197" i="3" a="1"/>
  <c r="P5964" i="3" a="1"/>
  <c r="P6668" i="3" a="1"/>
  <c r="P4693" i="3" a="1"/>
  <c r="P6493" i="3" a="1"/>
  <c r="P2319" i="3" a="1"/>
  <c r="P1963" i="3" a="1"/>
  <c r="P2957" i="3" a="1"/>
  <c r="P1058" i="3" a="1"/>
  <c r="P4704" i="3" a="1"/>
  <c r="P4403" i="3" a="1"/>
  <c r="P5680" i="3" a="1"/>
  <c r="P6155" i="3" a="1"/>
  <c r="P3284" i="3" a="1"/>
  <c r="P5527" i="3" a="1"/>
  <c r="P1828" i="3" a="1"/>
  <c r="P1829" i="3" a="1"/>
  <c r="P4579" i="3" a="1"/>
  <c r="P2992" i="3" a="1"/>
  <c r="P4586" i="3" a="1"/>
  <c r="P1679" i="3" a="1"/>
  <c r="P2396" i="3" a="1"/>
  <c r="P2796" i="3" a="1"/>
  <c r="P483" i="3" a="1"/>
  <c r="P5844" i="3" a="1"/>
  <c r="P2354" i="3" a="1"/>
  <c r="P6364" i="3" a="1"/>
  <c r="P6216" i="3" a="1"/>
  <c r="P3610" i="3" a="1"/>
  <c r="P1193" i="3" a="1"/>
  <c r="P1815" i="3" a="1"/>
  <c r="P2600" i="3" a="1"/>
  <c r="P1611" i="3" a="1"/>
  <c r="P42" i="3" a="1"/>
  <c r="P4718" i="3" a="1"/>
  <c r="P5718" i="3" a="1"/>
  <c r="P5904" i="3" a="1"/>
  <c r="P1380" i="3" a="1"/>
  <c r="P185" i="3" a="1"/>
  <c r="P4263" i="3" a="1"/>
  <c r="P4336" i="3" a="1"/>
  <c r="P2627" i="3" a="1"/>
  <c r="P3249" i="3" a="1"/>
  <c r="P5949" i="3" a="1"/>
  <c r="P2226" i="3" a="1"/>
  <c r="P1602" i="3" a="1"/>
  <c r="P1618" i="3" a="1"/>
  <c r="P2789" i="3" a="1"/>
  <c r="P6164" i="3" a="1"/>
  <c r="P2968" i="3" a="1"/>
  <c r="P6232" i="3" a="1"/>
  <c r="P4372" i="3" a="1"/>
  <c r="P1620" i="3" a="1"/>
  <c r="P3740" i="3" a="1"/>
  <c r="P4008" i="3" a="1"/>
  <c r="P6389" i="3" a="1"/>
  <c r="P3671" i="3" a="1"/>
  <c r="P162" i="3" a="1"/>
  <c r="P2306" i="3" a="1"/>
  <c r="P5486" i="3" a="1"/>
  <c r="P509" i="3" a="1"/>
  <c r="P3219" i="3" a="1"/>
  <c r="P821" i="3" a="1"/>
  <c r="P2301" i="3" a="1"/>
  <c r="P1502" i="3" a="1"/>
  <c r="P1089" i="3" a="1"/>
  <c r="P3424" i="3" a="1"/>
  <c r="P2790" i="3" a="1"/>
  <c r="P273" i="3" a="1"/>
  <c r="P208" i="3" a="1"/>
  <c r="P3185" i="3" a="1"/>
  <c r="P5972" i="3" a="1"/>
  <c r="P4205" i="3" a="1"/>
  <c r="P4389" i="3" a="1"/>
  <c r="P1397" i="3" a="1"/>
  <c r="P4287" i="3" a="1"/>
  <c r="P3579" i="3" a="1"/>
  <c r="P5202" i="3" a="1"/>
  <c r="P5413" i="3" a="1"/>
  <c r="P1144" i="3" a="1"/>
  <c r="P5859" i="3" a="1"/>
  <c r="P1646" i="3" a="1"/>
  <c r="P1805" i="3" a="1"/>
  <c r="P1761" i="3" a="1"/>
  <c r="P4017" i="3" a="1"/>
  <c r="P3849" i="3" a="1"/>
  <c r="P1173" i="3" a="1"/>
  <c r="P6537" i="3" a="1"/>
  <c r="P2106" i="3" a="1"/>
  <c r="P1929" i="3" a="1"/>
  <c r="P1059" i="3" a="1"/>
  <c r="P5770" i="3" a="1"/>
  <c r="P2974" i="3" a="1"/>
  <c r="P4199" i="3" a="1"/>
  <c r="P136" i="3" a="1"/>
  <c r="P2519" i="3" a="1"/>
  <c r="P1697" i="3" a="1"/>
  <c r="P5926" i="3" a="1"/>
  <c r="P3741" i="3" a="1"/>
  <c r="P4896" i="3" a="1"/>
  <c r="P2606" i="3" a="1"/>
  <c r="P69" i="3" a="1"/>
  <c r="P4840" i="3" a="1"/>
  <c r="P4306" i="3" a="1"/>
  <c r="P555" i="3" a="1"/>
  <c r="P5429" i="3" a="1"/>
  <c r="P365" i="3" a="1"/>
  <c r="P2234" i="3" a="1"/>
  <c r="P3991" i="3" a="1"/>
  <c r="P4416" i="3" a="1"/>
  <c r="P6027" i="3" a="1"/>
  <c r="P3148" i="3" a="1"/>
  <c r="P4643" i="3" a="1"/>
  <c r="P3285" i="3" a="1"/>
  <c r="P2921" i="3" a="1"/>
  <c r="P33" i="3" a="1"/>
  <c r="P4202" i="3" a="1"/>
  <c r="P5114" i="3" a="1"/>
  <c r="P6218" i="3" a="1"/>
  <c r="P3867" i="3" a="1"/>
  <c r="P2195" i="3" a="1"/>
  <c r="P2583" i="3" a="1"/>
  <c r="P4542" i="3" a="1"/>
  <c r="P5502" i="3" a="1"/>
  <c r="P4024" i="3" a="1"/>
  <c r="P103" i="3" a="1"/>
  <c r="P1112" i="3" a="1"/>
  <c r="P5419" i="3" a="1"/>
  <c r="P847" i="3" a="1"/>
  <c r="P191" i="3" a="1"/>
  <c r="P5015" i="3" a="1"/>
  <c r="P689" i="3" a="1"/>
  <c r="P997" i="3" a="1"/>
  <c r="P4001" i="3" a="1"/>
  <c r="P3472" i="3" a="1"/>
  <c r="P4580" i="3" a="1"/>
  <c r="P4347" i="3" a="1"/>
  <c r="P1809" i="3" a="1"/>
  <c r="P1235" i="3" a="1"/>
  <c r="P5823" i="3" a="1"/>
  <c r="P2146" i="3" a="1"/>
  <c r="P890" i="3" a="1"/>
  <c r="P380" i="3" a="1"/>
  <c r="P2114" i="3" a="1"/>
  <c r="P3975" i="3" a="1"/>
  <c r="P6592" i="3" a="1"/>
  <c r="P1183" i="3" a="1"/>
  <c r="P4321" i="3" a="1"/>
  <c r="P857" i="3" a="1"/>
  <c r="P6667" i="3" a="1"/>
  <c r="P2799" i="3" a="1"/>
  <c r="P3769" i="3" a="1"/>
  <c r="P2641" i="3" a="1"/>
  <c r="P522" i="3" a="1"/>
  <c r="P4707" i="3" a="1"/>
  <c r="P2842" i="3" a="1"/>
  <c r="P2651" i="3" a="1"/>
  <c r="P4610" i="3" a="1"/>
  <c r="P6197" i="3" a="1"/>
  <c r="P1720" i="3" a="1"/>
  <c r="P680" i="3" a="1"/>
  <c r="P2777" i="3" a="1"/>
  <c r="P3129" i="3" a="1"/>
  <c r="P2426" i="3" a="1"/>
  <c r="P5364" i="3" a="1"/>
  <c r="P6390" i="3" a="1"/>
  <c r="P3925" i="3" a="1"/>
  <c r="P5367" i="3" a="1"/>
  <c r="P5509" i="3" a="1"/>
  <c r="P534" i="3" a="1"/>
  <c r="P1952" i="3" a="1"/>
  <c r="P2340" i="3" a="1"/>
  <c r="P4524" i="3" a="1"/>
  <c r="P428" i="3" a="1"/>
  <c r="P3177" i="3" a="1"/>
  <c r="P964" i="3" a="1"/>
  <c r="P1709" i="3" a="1"/>
  <c r="P4378" i="3" a="1"/>
  <c r="P3668" i="3" a="1"/>
  <c r="P46" i="3" a="1"/>
  <c r="P6530" i="3" a="1"/>
  <c r="P6661" i="3" a="1"/>
  <c r="P3098" i="3" a="1"/>
  <c r="P651" i="3" a="1"/>
  <c r="P2624" i="3" a="1"/>
  <c r="P1891" i="3" a="1"/>
  <c r="P323" i="3" a="1"/>
  <c r="P1756" i="3" a="1"/>
  <c r="P5254" i="3" a="1"/>
  <c r="P5345" i="3" a="1"/>
  <c r="P817" i="3" a="1"/>
  <c r="P1368" i="3" a="1"/>
  <c r="P3058" i="3" a="1"/>
  <c r="P4920" i="3" a="1"/>
  <c r="P3468" i="3" a="1"/>
  <c r="P4280" i="3" a="1"/>
  <c r="P4727" i="3" a="1"/>
  <c r="P2425" i="3" a="1"/>
  <c r="P5864" i="3" a="1"/>
  <c r="P6321" i="3" a="1"/>
  <c r="P1640" i="3" a="1"/>
  <c r="P6289" i="3" a="1"/>
  <c r="P4730" i="3" a="1"/>
  <c r="P4387" i="3" a="1"/>
  <c r="P4144" i="3" a="1"/>
  <c r="P4824" i="3" a="1"/>
  <c r="P77" i="3" a="1"/>
  <c r="P5815" i="3" a="1"/>
  <c r="P2424" i="3" a="1"/>
  <c r="P6189" i="3" a="1"/>
  <c r="P772" i="3" a="1"/>
  <c r="P6327" i="3" a="1"/>
  <c r="P3388" i="3" a="1"/>
  <c r="P5425" i="3" a="1"/>
  <c r="P2967" i="3" a="1"/>
  <c r="P597" i="3" a="1"/>
  <c r="P498" i="3" a="1"/>
  <c r="P2669" i="3" a="1"/>
  <c r="P6203" i="3" a="1"/>
  <c r="P4744" i="3" a="1"/>
  <c r="P4361" i="3" a="1"/>
  <c r="P5427" i="3" a="1"/>
  <c r="P6029" i="3" a="1"/>
  <c r="P1143" i="3" a="1"/>
  <c r="P1744" i="3" a="1"/>
  <c r="P405" i="3" a="1"/>
  <c r="P3565" i="3" a="1"/>
  <c r="P2853" i="3" a="1"/>
  <c r="P2202" i="3" a="1"/>
  <c r="P1261" i="3" a="1"/>
  <c r="P6382" i="3" a="1"/>
  <c r="P3953" i="3" a="1"/>
  <c r="P4461" i="3" a="1"/>
  <c r="P2978" i="3" a="1"/>
  <c r="P3617" i="3" a="1"/>
  <c r="P3013" i="3" a="1"/>
  <c r="P5481" i="3" a="1"/>
  <c r="P2034" i="3" a="1"/>
  <c r="P6701" i="3" a="1"/>
  <c r="P6061" i="3" a="1"/>
  <c r="P4432" i="3" a="1"/>
  <c r="P6452" i="3" a="1"/>
  <c r="P5752" i="3" a="1"/>
  <c r="P3419" i="3" a="1"/>
  <c r="P5362" i="3" a="1"/>
  <c r="P39" i="3" a="1"/>
  <c r="P888" i="3" a="1"/>
  <c r="P289" i="3" a="1"/>
  <c r="P5542" i="3" a="1"/>
  <c r="P4099" i="3" a="1"/>
  <c r="P2390" i="3" a="1"/>
  <c r="P5983" i="3" a="1"/>
  <c r="P4622" i="3" a="1"/>
  <c r="P169" i="3" a="1"/>
  <c r="P791" i="3" a="1"/>
  <c r="P649" i="3" a="1"/>
  <c r="P2013" i="3" a="1"/>
  <c r="P233" i="3" a="1"/>
  <c r="P2436" i="3" a="1"/>
  <c r="P5934" i="3" a="1"/>
  <c r="P6171" i="3" a="1"/>
  <c r="P286" i="3" a="1"/>
  <c r="P6100" i="3" a="1"/>
  <c r="P36" i="3" a="1"/>
  <c r="P6114" i="3" a="1"/>
  <c r="P2648" i="3" a="1"/>
  <c r="P6011" i="3" a="1"/>
  <c r="P5347" i="3" a="1"/>
  <c r="P4732" i="3" a="1"/>
  <c r="P1211" i="3" a="1"/>
  <c r="P2980" i="3" a="1"/>
  <c r="P2271" i="3" a="1"/>
  <c r="P5788" i="3" a="1"/>
  <c r="P5795" i="3" a="1"/>
  <c r="P542" i="3" a="1"/>
  <c r="P6290" i="3" a="1"/>
  <c r="P1012" i="3" a="1"/>
  <c r="P4176" i="3" a="1"/>
  <c r="P2262" i="3" a="1"/>
  <c r="P3064" i="3" a="1"/>
  <c r="P3056" i="3" a="1"/>
  <c r="P4159" i="3" a="1"/>
  <c r="P5892" i="3" a="1"/>
  <c r="P5322" i="3" a="1"/>
  <c r="P6648" i="3" a="1"/>
  <c r="P6277" i="3" a="1"/>
  <c r="P5603" i="3" a="1"/>
  <c r="P5599" i="3" a="1"/>
  <c r="P6646" i="3" a="1"/>
  <c r="P3711" i="3" a="1"/>
  <c r="P658" i="3" a="1"/>
  <c r="P4139" i="3" a="1"/>
  <c r="P5771" i="3" a="1"/>
  <c r="P6510" i="3" a="1"/>
  <c r="P5253" i="3" a="1"/>
  <c r="P1457" i="3" a="1"/>
  <c r="P2045" i="3" a="1"/>
  <c r="P6237" i="3" a="1"/>
  <c r="P5768" i="3" a="1"/>
  <c r="P4021" i="3" a="1"/>
  <c r="P2855" i="3" a="1"/>
  <c r="P2131" i="3" a="1"/>
  <c r="P2647" i="3" a="1"/>
  <c r="P3520" i="3" a="1"/>
  <c r="P3593" i="3" a="1"/>
  <c r="P25" i="3" a="1"/>
  <c r="P4492" i="3" a="1"/>
  <c r="P3335" i="3" a="1"/>
  <c r="P3150" i="3" a="1"/>
  <c r="P4249" i="3" a="1"/>
  <c r="P3456" i="3" a="1"/>
  <c r="P3799" i="3" a="1"/>
  <c r="P1230" i="3" a="1"/>
  <c r="P2173" i="3" a="1"/>
  <c r="P4513" i="3" a="1"/>
  <c r="P5282" i="3" a="1"/>
  <c r="P2311" i="3" a="1"/>
  <c r="P2633" i="3" a="1"/>
  <c r="P3539" i="3" a="1"/>
  <c r="P2741" i="3" a="1"/>
  <c r="P5003" i="3" a="1"/>
  <c r="P2484" i="3" a="1"/>
  <c r="P2550" i="3" a="1"/>
  <c r="P2313" i="3" a="1"/>
  <c r="P4614" i="3" a="1"/>
  <c r="P560" i="3" a="1"/>
  <c r="P2350" i="3" a="1"/>
  <c r="P2266" i="3" a="1"/>
  <c r="P1061" i="3" a="1"/>
  <c r="P348" i="3" a="1"/>
  <c r="P4627" i="3" a="1"/>
  <c r="P5640" i="3" a="1"/>
  <c r="P849" i="3" a="1"/>
  <c r="P3138" i="3" a="1"/>
  <c r="P4037" i="3" a="1"/>
  <c r="P2835" i="3" a="1"/>
  <c r="P1104" i="3" a="1"/>
  <c r="P1381" i="3" a="1"/>
  <c r="P5485" i="3" a="1"/>
  <c r="P838" i="3" a="1"/>
  <c r="P906" i="3" a="1"/>
  <c r="P2693" i="3" a="1"/>
  <c r="P1497" i="3" a="1"/>
  <c r="P5745" i="3" a="1"/>
  <c r="P6103" i="3" a="1"/>
  <c r="P4041" i="3" a="1"/>
  <c r="P3174" i="3" a="1"/>
  <c r="P4728" i="3" a="1"/>
  <c r="P1181" i="3" a="1"/>
  <c r="P1683" i="3" a="1"/>
  <c r="P3474" i="3" a="1"/>
  <c r="P2729" i="3" a="1"/>
  <c r="P3902" i="3" a="1"/>
  <c r="P3654" i="3" a="1"/>
  <c r="P6187" i="3" a="1"/>
  <c r="P404" i="3" a="1"/>
  <c r="P4602" i="3" a="1"/>
  <c r="P1910" i="3" a="1"/>
  <c r="P1007" i="3" a="1"/>
  <c r="P5141" i="3" a="1"/>
  <c r="P2336" i="3" a="1"/>
  <c r="P3202" i="3" a="1"/>
  <c r="P1407" i="3" a="1"/>
  <c r="P1155" i="3" a="1"/>
  <c r="P285" i="3" a="1"/>
  <c r="P2388" i="3" a="1"/>
  <c r="P2427" i="3" a="1"/>
  <c r="P1873" i="3" a="1"/>
  <c r="P1023" i="3" a="1"/>
  <c r="P669" i="3" a="1"/>
  <c r="P340" i="3" a="1"/>
  <c r="P437" i="3" a="1"/>
  <c r="P3301" i="3" a="1"/>
  <c r="P5044" i="3" a="1"/>
  <c r="P246" i="3" a="1"/>
  <c r="P6172" i="3" a="1"/>
  <c r="P4619" i="3" a="1"/>
  <c r="P1246" i="3" a="1"/>
  <c r="P2026" i="3" a="1"/>
  <c r="P2116" i="3" a="1"/>
  <c r="P3131" i="3" a="1"/>
  <c r="P179" i="3" a="1"/>
  <c r="P1902" i="3" a="1"/>
  <c r="P157" i="3" a="1"/>
  <c r="P120" i="3" a="1"/>
  <c r="P97" i="3" a="1"/>
  <c r="P2806" i="3" a="1"/>
  <c r="P5371" i="3" a="1"/>
  <c r="P6217" i="3" a="1"/>
  <c r="P3435" i="3" a="1"/>
  <c r="P5727" i="3" a="1"/>
  <c r="P5670" i="3" a="1"/>
  <c r="P2965" i="3" a="1"/>
  <c r="P869" i="3" a="1"/>
  <c r="P271" i="3" a="1"/>
  <c r="P1816" i="3" a="1"/>
  <c r="P408" i="3" a="1"/>
  <c r="P3198" i="3" a="1"/>
  <c r="P4194" i="3" a="1"/>
  <c r="P3663" i="3" a="1"/>
  <c r="P2134" i="3" a="1"/>
  <c r="P3145" i="3" a="1"/>
  <c r="P633" i="3" a="1"/>
  <c r="P5464" i="3" a="1"/>
  <c r="P1909" i="3" a="1"/>
  <c r="P1488" i="3" a="1"/>
  <c r="P2570" i="3" a="1"/>
  <c r="P4423" i="3" a="1"/>
  <c r="P4811" i="3" a="1"/>
  <c r="P6624" i="3" a="1"/>
  <c r="P486" i="3" a="1"/>
  <c r="P6729" i="3" a="1"/>
  <c r="P5625" i="3" a="1"/>
  <c r="P1545" i="3" a="1"/>
  <c r="P1824" i="3" a="1"/>
  <c r="P662" i="3" a="1"/>
  <c r="P245" i="3" a="1"/>
  <c r="P2870" i="3" a="1"/>
  <c r="P6492" i="3" a="1"/>
  <c r="P3476" i="3" a="1"/>
  <c r="P6421" i="3" a="1"/>
  <c r="P2231" i="3" a="1"/>
  <c r="P3804" i="3" a="1"/>
  <c r="P4555" i="3" a="1"/>
  <c r="P5873" i="3" a="1"/>
  <c r="P4659" i="3" a="1"/>
  <c r="P3387" i="3" a="1"/>
  <c r="P6700" i="3" a="1"/>
  <c r="P6008" i="3" a="1"/>
  <c r="P5695" i="3" a="1"/>
  <c r="P1039" i="3" a="1"/>
  <c r="P2900" i="3" a="1"/>
  <c r="P5717" i="3" a="1"/>
  <c r="P1581" i="3" a="1"/>
  <c r="P3831" i="3" a="1"/>
  <c r="P1282" i="3" a="1"/>
  <c r="P697" i="3" a="1"/>
  <c r="P1068" i="3" a="1"/>
  <c r="P2545" i="3" a="1"/>
  <c r="P1107" i="3" a="1"/>
  <c r="P5644" i="3" a="1"/>
  <c r="P1645" i="3" a="1"/>
  <c r="P4608" i="3" a="1"/>
  <c r="P1334" i="3" a="1"/>
  <c r="P1560" i="3" a="1"/>
  <c r="P915" i="3" a="1"/>
  <c r="P3376" i="3" a="1"/>
  <c r="P5991" i="3" a="1"/>
  <c r="P2137" i="3" a="1"/>
  <c r="P3522" i="3" a="1"/>
  <c r="P3256" i="3" a="1"/>
  <c r="P5242" i="3" a="1"/>
  <c r="P1047" i="3" a="1"/>
  <c r="P6104" i="3" a="1"/>
  <c r="P6450" i="3" a="1"/>
  <c r="P5888" i="3" a="1"/>
  <c r="P6575" i="3" a="1"/>
  <c r="P6003" i="3" a="1"/>
  <c r="P3469" i="3" a="1"/>
  <c r="P2681" i="3" a="1"/>
  <c r="P4171" i="3" a="1"/>
  <c r="P1290" i="3" a="1"/>
  <c r="P5760" i="3" a="1"/>
  <c r="P645" i="3" a="1"/>
  <c r="P6532" i="3" a="1"/>
  <c r="P5162" i="3" a="1"/>
  <c r="P2822" i="3" a="1"/>
  <c r="P6535" i="3" a="1"/>
  <c r="P4469" i="3" a="1"/>
  <c r="P3912" i="3" a="1"/>
  <c r="P3492" i="3" a="1"/>
  <c r="P6637" i="3" a="1"/>
  <c r="P632" i="3" a="1"/>
  <c r="P4453" i="3" a="1"/>
  <c r="P819" i="3" a="1"/>
  <c r="P6554" i="3" a="1"/>
  <c r="P1616" i="3" a="1"/>
  <c r="P1404" i="3" a="1"/>
  <c r="P1332" i="3" a="1"/>
  <c r="P137" i="3" a="1"/>
  <c r="P2454" i="3" a="1"/>
  <c r="P2984" i="3" a="1"/>
  <c r="P3361" i="3" a="1"/>
  <c r="P3326" i="3" a="1"/>
  <c r="P1875" i="3" a="1"/>
  <c r="P4549" i="3" a="1"/>
  <c r="P3540" i="3" a="1"/>
  <c r="P5480" i="3" a="1"/>
  <c r="P308" i="3" a="1"/>
  <c r="P117" i="3" a="1"/>
  <c r="P6608" i="3" a="1"/>
  <c r="P1323" i="3" a="1"/>
  <c r="P3191" i="3" a="1"/>
  <c r="P213" i="3" a="1"/>
  <c r="P4593" i="3" a="1"/>
  <c r="P4750" i="3" a="1"/>
  <c r="P3402" i="3" a="1"/>
  <c r="P3181" i="3" a="1"/>
  <c r="P1066" i="3" a="1"/>
  <c r="P5816" i="3" a="1"/>
  <c r="P3313" i="3" a="1"/>
  <c r="P1888" i="3" a="1"/>
  <c r="P4615" i="3" a="1"/>
  <c r="P5569" i="3" a="1"/>
  <c r="P3935" i="3" a="1"/>
  <c r="P1477" i="3" a="1"/>
  <c r="P1420" i="3" a="1"/>
  <c r="P1285" i="3" a="1"/>
  <c r="P5428" i="3" a="1"/>
  <c r="P1630" i="3" a="1"/>
  <c r="P4944" i="3" a="1"/>
  <c r="P2221" i="3" a="1"/>
  <c r="P3184" i="3" a="1"/>
  <c r="P6416" i="3" a="1"/>
  <c r="P4507" i="3" a="1"/>
  <c r="P163" i="3" a="1"/>
  <c r="P3851" i="3" a="1"/>
  <c r="P5470" i="3" a="1"/>
  <c r="P3196" i="3" a="1"/>
  <c r="P1102" i="3" a="1"/>
  <c r="P931" i="3" a="1"/>
  <c r="P4207" i="3" a="1"/>
  <c r="P1883" i="3" a="1"/>
  <c r="P4812" i="3" a="1"/>
  <c r="P2722" i="3" a="1"/>
  <c r="P38" i="3" a="1"/>
  <c r="P917" i="3" a="1"/>
  <c r="P781" i="3" a="1"/>
  <c r="P1559" i="3" a="1"/>
  <c r="P3995" i="3" a="1"/>
  <c r="P5632" i="3" a="1"/>
  <c r="P1324" i="3" a="1"/>
  <c r="P6635" i="3" a="1"/>
  <c r="P6109" i="3" a="1"/>
  <c r="P4417" i="3" a="1"/>
  <c r="P6558" i="3" a="1"/>
  <c r="P2095" i="3" a="1"/>
  <c r="P2067" i="3" a="1"/>
  <c r="P1585" i="3" a="1"/>
  <c r="P353" i="3" a="1"/>
  <c r="P3725" i="3" a="1"/>
  <c r="P4509" i="3" a="1"/>
  <c r="P3319" i="3" a="1"/>
  <c r="P4100" i="3" a="1"/>
  <c r="P3832" i="3" a="1"/>
  <c r="P2689" i="3" a="1"/>
  <c r="P2833" i="3" a="1"/>
  <c r="P713" i="3" a="1"/>
  <c r="P361" i="3" a="1"/>
  <c r="P1724" i="3" a="1"/>
  <c r="P2923" i="3" a="1"/>
  <c r="P740" i="3" a="1"/>
  <c r="P2344" i="3" a="1"/>
  <c r="P1554" i="3" a="1"/>
  <c r="P4754" i="3" a="1"/>
  <c r="P5525" i="3" a="1"/>
  <c r="P5965" i="3" a="1"/>
  <c r="P2873" i="3" a="1"/>
  <c r="P5046" i="3" a="1"/>
  <c r="P5643" i="3" a="1"/>
  <c r="P267" i="3" a="1"/>
  <c r="P3070" i="3" a="1"/>
  <c r="P1850" i="3" a="1"/>
  <c r="P715" i="3" a="1"/>
  <c r="P5400" i="3" a="1"/>
  <c r="P1423" i="3" a="1"/>
  <c r="P1244" i="3" a="1"/>
  <c r="P100" i="3" a="1"/>
  <c r="P3141" i="3" a="1"/>
  <c r="P1510" i="3" a="1"/>
  <c r="P3761" i="3" a="1"/>
  <c r="P2318" i="3" a="1"/>
  <c r="P5686" i="3" a="1"/>
  <c r="P1686" i="3" a="1"/>
  <c r="P5196" i="3" a="1"/>
  <c r="P4065" i="3" a="1"/>
  <c r="P3650" i="3" a="1"/>
  <c r="P2198" i="3" a="1"/>
  <c r="P6466" i="3" a="1"/>
  <c r="P4222" i="3" a="1"/>
  <c r="P6520" i="3" a="1"/>
  <c r="P741" i="3" a="1"/>
  <c r="P2292" i="3" a="1"/>
  <c r="P6152" i="3" a="1"/>
  <c r="P3538" i="3" a="1"/>
  <c r="P5781" i="3" a="1"/>
  <c r="P1561" i="3" a="1"/>
  <c r="P3962" i="3" a="1"/>
  <c r="P2166" i="3" a="1"/>
  <c r="P1741" i="3" a="1"/>
  <c r="P1494" i="3" a="1"/>
  <c r="P199" i="3" a="1"/>
  <c r="P2414" i="3" a="1"/>
  <c r="P4528" i="3" a="1"/>
  <c r="P923" i="3" a="1"/>
  <c r="P1851" i="3" a="1"/>
  <c r="P3523" i="3" a="1"/>
  <c r="P62" i="3" a="1"/>
  <c r="P1138" i="3" a="1"/>
  <c r="P3120" i="3" a="1"/>
  <c r="P2664" i="3" a="1"/>
  <c r="P5937" i="3" a="1"/>
  <c r="P6067" i="3" a="1"/>
  <c r="P2005" i="3" a="1"/>
  <c r="P2691" i="3" a="1"/>
  <c r="P1707" i="3" a="1"/>
  <c r="P5229" i="3" a="1"/>
  <c r="P6300" i="3" a="1"/>
  <c r="P972" i="3" a="1"/>
  <c r="P1498" i="3" a="1"/>
  <c r="P6685" i="3" a="1"/>
  <c r="P4054" i="3" a="1"/>
  <c r="P4464" i="3" a="1"/>
  <c r="P636" i="3" a="1"/>
  <c r="P2432" i="3" a="1"/>
  <c r="P1008" i="3" a="1"/>
  <c r="P2888" i="3" a="1"/>
  <c r="P937" i="3" a="1"/>
  <c r="P4571" i="3" a="1"/>
  <c r="P1648" i="3" a="1"/>
  <c r="P6199" i="3" a="1"/>
  <c r="P6724" i="3" a="1"/>
  <c r="P1514" i="3" a="1"/>
  <c r="P970" i="3" a="1"/>
  <c r="P129" i="3" a="1"/>
  <c r="P295" i="3" a="1"/>
  <c r="P755" i="3" a="1"/>
  <c r="P3278" i="3" a="1"/>
  <c r="P11" i="3" a="1"/>
  <c r="P2268" i="3" a="1"/>
  <c r="P4759" i="3" a="1"/>
  <c r="P6512" i="3" a="1"/>
  <c r="P6096" i="3" a="1"/>
  <c r="P4741" i="3" a="1"/>
  <c r="P2182" i="3" a="1"/>
  <c r="P5354" i="3" a="1"/>
  <c r="P3164" i="3" a="1"/>
  <c r="P3128" i="3" a="1"/>
  <c r="P5871" i="3" a="1"/>
  <c r="P4358" i="3" a="1"/>
  <c r="P4863" i="3" a="1"/>
  <c r="P4113" i="3" a="1"/>
  <c r="P2385" i="3" a="1"/>
  <c r="P2185" i="3" a="1"/>
  <c r="P1459" i="3" a="1"/>
  <c r="P3470" i="3" a="1"/>
  <c r="P2890" i="3" a="1"/>
  <c r="P803" i="3" a="1"/>
  <c r="P1635" i="3" a="1"/>
  <c r="P4281" i="3" a="1"/>
  <c r="P3756" i="3" a="1"/>
  <c r="P3655" i="3" a="1"/>
  <c r="P625" i="3" a="1"/>
  <c r="P3815" i="3" a="1"/>
  <c r="P2661" i="3" a="1"/>
  <c r="P3305" i="3" a="1"/>
  <c r="P5301" i="3" a="1"/>
  <c r="P464" i="3" a="1"/>
  <c r="P1612" i="3" a="1"/>
  <c r="P2339" i="3" a="1"/>
  <c r="P430" i="3" a="1"/>
  <c r="P5802" i="3" a="1"/>
  <c r="P1500" i="3" a="1"/>
  <c r="P1989" i="3" a="1"/>
  <c r="P6350" i="3" a="1"/>
  <c r="P5331" i="3" a="1"/>
  <c r="P3118" i="3" a="1"/>
  <c r="P1406" i="3" a="1"/>
  <c r="P2022" i="3" a="1"/>
  <c r="P347" i="3" a="1"/>
  <c r="P1429" i="3" a="1"/>
  <c r="P78" i="3" a="1"/>
  <c r="P6154" i="3" a="1"/>
  <c r="P5974" i="3" a="1"/>
  <c r="P825" i="3" a="1"/>
  <c r="P630" i="3" a="1"/>
  <c r="P203" i="3" a="1"/>
  <c r="P85" i="3" a="1"/>
  <c r="P2372" i="3" a="1"/>
  <c r="P2659" i="3" a="1"/>
  <c r="P6363" i="3" a="1"/>
  <c r="P4748" i="3" a="1"/>
  <c r="P2204" i="3" a="1"/>
  <c r="P3050" i="3" a="1"/>
  <c r="P1414" i="3" a="1"/>
  <c r="P6295" i="3" a="1"/>
  <c r="P1461" i="3" a="1"/>
  <c r="P3829" i="3" a="1"/>
  <c r="P3409" i="3" a="1"/>
  <c r="P6542" i="3" a="1"/>
  <c r="P2189" i="3" a="1"/>
  <c r="P6014" i="3" a="1"/>
  <c r="P6004" i="3" a="1"/>
  <c r="P2792" i="3" a="1"/>
  <c r="P1049" i="3" a="1"/>
  <c r="P5226" i="3" a="1"/>
  <c r="P5999" i="3" a="1"/>
  <c r="P2293" i="3" a="1"/>
  <c r="P1333" i="3" a="1"/>
  <c r="P4253" i="3" a="1"/>
  <c r="P5532" i="3" a="1"/>
  <c r="P3091" i="3" a="1"/>
  <c r="P2330" i="3" a="1"/>
  <c r="P6015" i="3" a="1"/>
  <c r="P2394" i="3" a="1"/>
  <c r="P379" i="3" a="1"/>
  <c r="P1108" i="3" a="1"/>
  <c r="P5624" i="3" a="1"/>
  <c r="P1154" i="3" a="1"/>
  <c r="P2713" i="3" a="1"/>
  <c r="P3768" i="3" a="1"/>
  <c r="P2215" i="3" a="1"/>
  <c r="P6318" i="3" a="1"/>
  <c r="P709" i="3" a="1"/>
  <c r="P2706" i="3" a="1"/>
  <c r="P108" i="3" a="1"/>
  <c r="P2348" i="3" a="1"/>
  <c r="P1180" i="3" a="1"/>
  <c r="P1130" i="3" a="1"/>
  <c r="P2325" i="3" a="1"/>
  <c r="P96" i="3" a="1"/>
  <c r="P4103" i="3" a="1"/>
  <c r="P3698" i="3" a="1"/>
  <c r="P6194" i="3" a="1"/>
  <c r="P2097" i="3" a="1"/>
  <c r="P3024" i="3" a="1"/>
  <c r="P6448" i="3" a="1"/>
  <c r="P4560" i="3" a="1"/>
  <c r="P3209" i="3" a="1"/>
  <c r="P5673" i="3" a="1"/>
  <c r="P605" i="3" a="1"/>
  <c r="P670" i="3" a="1"/>
  <c r="P3660" i="3" a="1"/>
  <c r="P3574" i="3" a="1"/>
  <c r="P5108" i="3" a="1"/>
  <c r="P1576" i="3" a="1"/>
  <c r="P133" i="3" a="1"/>
  <c r="P3490" i="3" a="1"/>
  <c r="P2628" i="3" a="1"/>
  <c r="P3567" i="3" a="1"/>
  <c r="P698" i="3" a="1"/>
  <c r="P1426" i="3" a="1"/>
  <c r="P3498" i="3" a="1"/>
  <c r="P1577" i="3" a="1"/>
  <c r="P3183" i="3" a="1"/>
  <c r="P2631" i="3" a="1"/>
  <c r="P3860" i="3" a="1"/>
  <c r="P574" i="3" a="1"/>
  <c r="P2526" i="3" a="1"/>
  <c r="P6384" i="3" a="1"/>
  <c r="P2377" i="3" a="1"/>
  <c r="P2856" i="3" a="1"/>
  <c r="P3212" i="3" a="1"/>
  <c r="P6257" i="3" a="1"/>
  <c r="P5854" i="3" a="1"/>
  <c r="P4276" i="3" a="1"/>
  <c r="P2194" i="3" a="1"/>
  <c r="P5014" i="3" a="1"/>
  <c r="P5373" i="3" a="1"/>
  <c r="P5283" i="3" a="1"/>
  <c r="P6616" i="3" a="1"/>
  <c r="P6126" i="3" a="1"/>
  <c r="P4533" i="3" a="1"/>
  <c r="P5383" i="3" a="1"/>
  <c r="P5666" i="3" a="1"/>
  <c r="P3716" i="3" a="1"/>
  <c r="P6707" i="3" a="1"/>
  <c r="P359" i="3" a="1"/>
  <c r="P2610" i="3" a="1"/>
  <c r="P3782" i="3" a="1"/>
  <c r="P6185" i="3" a="1"/>
  <c r="P2897" i="3" a="1"/>
  <c r="P4664" i="3" a="1"/>
  <c r="P2572" i="3" a="1"/>
  <c r="P1563" i="3" a="1"/>
  <c r="P457" i="3" a="1"/>
  <c r="P5995" i="3" a="1"/>
  <c r="P1208" i="3" a="1"/>
  <c r="P5875" i="3" a="1"/>
  <c r="P2623" i="3" a="1"/>
  <c r="P3773" i="3" a="1"/>
  <c r="P1013" i="3" a="1"/>
  <c r="P6642" i="3" a="1"/>
  <c r="P224" i="3" a="1"/>
  <c r="P6088" i="3" a="1"/>
  <c r="P6676" i="3" a="1"/>
  <c r="P1984" i="3" a="1"/>
  <c r="P2814" i="3" a="1"/>
  <c r="P4651" i="3" a="1"/>
  <c r="P833" i="3" a="1"/>
  <c r="P5359" i="3" a="1"/>
  <c r="P3753" i="3" a="1"/>
  <c r="P1034" i="3" a="1"/>
  <c r="P412" i="3" a="1"/>
  <c r="P2218" i="3" a="1"/>
  <c r="P259" i="3" a="1"/>
  <c r="P3553" i="3" a="1"/>
  <c r="P4272" i="3" a="1"/>
  <c r="P5593" i="3" a="1"/>
  <c r="P3222" i="3" a="1"/>
  <c r="P1564" i="3" a="1"/>
  <c r="P2951" i="3" a="1"/>
  <c r="P4487" i="3" a="1"/>
  <c r="P1413" i="3" a="1"/>
  <c r="P125" i="3" a="1"/>
  <c r="P2554" i="3" a="1"/>
  <c r="P5207" i="3" a="1"/>
  <c r="P3163" i="3" a="1"/>
  <c r="P2850" i="3" a="1"/>
  <c r="P2038" i="3" a="1"/>
  <c r="P5706" i="3" a="1"/>
  <c r="P3029" i="3" a="1"/>
  <c r="P2326" i="3" a="1"/>
  <c r="P1486" i="3" a="1"/>
  <c r="P6333" i="3" a="1"/>
  <c r="P126" i="3" a="1"/>
  <c r="P3136" i="3" a="1"/>
  <c r="P4148" i="3" a="1"/>
  <c r="P4604" i="3" a="1"/>
  <c r="P1754" i="3" a="1"/>
  <c r="P2244" i="3" a="1"/>
  <c r="P1240" i="3" a="1"/>
  <c r="P4494" i="3" a="1"/>
  <c r="P363" i="3" a="1"/>
  <c r="P2355" i="3" a="1"/>
  <c r="P1688" i="3" a="1"/>
  <c r="P5602" i="3" a="1"/>
  <c r="P4376" i="3" a="1"/>
  <c r="P6278" i="3" a="1"/>
  <c r="P907" i="3" a="1"/>
  <c r="P5393" i="3" a="1"/>
  <c r="P5399" i="3" a="1"/>
  <c r="P2536" i="3" a="1"/>
  <c r="P6031" i="3" a="1"/>
  <c r="P5529" i="3" a="1"/>
  <c r="P3123" i="3" a="1"/>
  <c r="P1136" i="3" a="1"/>
  <c r="P4916" i="3" a="1"/>
  <c r="P544" i="3" a="1"/>
  <c r="P1653" i="3" a="1"/>
  <c r="P4663" i="3" a="1"/>
  <c r="P2836" i="3" a="1"/>
  <c r="P2839" i="3" a="1"/>
  <c r="P6075" i="3" a="1"/>
  <c r="P3614" i="3" a="1"/>
  <c r="P269" i="3" a="1"/>
  <c r="P987" i="3" a="1"/>
  <c r="P4839" i="3" a="1"/>
  <c r="P1079" i="3" a="1"/>
  <c r="P1977" i="3" a="1"/>
  <c r="P1241" i="3" a="1"/>
  <c r="P5912" i="3" a="1"/>
  <c r="P6522" i="3" a="1"/>
  <c r="P2989" i="3" a="1"/>
  <c r="P3213" i="3" a="1"/>
  <c r="P3356" i="3" a="1"/>
  <c r="P3445" i="3" a="1"/>
  <c r="P5747" i="3" a="1"/>
  <c r="P6332" i="3" a="1"/>
  <c r="P6705" i="3" a="1"/>
  <c r="P6090" i="3" a="1"/>
  <c r="P4725" i="3" a="1"/>
  <c r="P2411" i="3" a="1"/>
  <c r="P6578" i="3" a="1"/>
  <c r="P2499" i="3" a="1"/>
  <c r="P4016" i="3" a="1"/>
  <c r="P6345" i="3" a="1"/>
  <c r="P2579" i="3" a="1"/>
  <c r="P1281" i="3" a="1"/>
  <c r="P5712" i="3" a="1"/>
  <c r="P3296" i="3" a="1"/>
  <c r="P6280" i="3" a="1"/>
  <c r="P1694" i="3" a="1"/>
  <c r="P779" i="3" a="1"/>
  <c r="P417" i="3" a="1"/>
  <c r="P4433" i="3" a="1"/>
  <c r="P4434" i="3" a="1"/>
  <c r="P3973" i="3" a="1"/>
  <c r="P415" i="3" a="1"/>
  <c r="P5588" i="3" a="1"/>
  <c r="P6411" i="3" a="1"/>
  <c r="P573" i="3" a="1"/>
  <c r="P4163" i="3" a="1"/>
  <c r="P1062" i="3" a="1"/>
  <c r="P4482" i="3" a="1"/>
  <c r="P4703" i="3" a="1"/>
  <c r="P6236" i="3" a="1"/>
  <c r="P3723" i="3" a="1"/>
  <c r="P6233" i="3" a="1"/>
  <c r="P982" i="3" a="1"/>
  <c r="P1509" i="3" a="1"/>
  <c r="P3707" i="3" a="1"/>
  <c r="P1699" i="3" a="1"/>
  <c r="P3595" i="3" a="1"/>
  <c r="P6378" i="3" a="1"/>
  <c r="P5386" i="3" a="1"/>
  <c r="P4089" i="3" a="1"/>
  <c r="P345" i="3" a="1"/>
  <c r="P5335" i="3" a="1"/>
  <c r="P366" i="3" a="1"/>
  <c r="P3662" i="3" a="1"/>
  <c r="P3952" i="3" a="1"/>
  <c r="P307" i="3" a="1"/>
  <c r="P4374" i="3" a="1"/>
  <c r="P6034" i="3" a="1"/>
  <c r="P1951" i="3" a="1"/>
  <c r="P4711" i="3" a="1"/>
  <c r="P2621" i="3" a="1"/>
  <c r="P1671" i="3" a="1"/>
  <c r="P1549" i="3" a="1"/>
  <c r="P5328" i="3" a="1"/>
  <c r="P3347" i="3" a="1"/>
  <c r="P2593" i="3" a="1"/>
  <c r="P2494" i="3" a="1"/>
  <c r="P1100" i="3" a="1"/>
  <c r="P705" i="3" a="1"/>
  <c r="P6660" i="3" a="1"/>
  <c r="P5994" i="3" a="1"/>
  <c r="P5893" i="3" a="1"/>
  <c r="P2364" i="3" a="1"/>
  <c r="P1002" i="3" a="1"/>
  <c r="P1050" i="3" a="1"/>
  <c r="P90" i="3" a="1"/>
  <c r="P2831" i="3" a="1"/>
  <c r="P901" i="3" a="1"/>
  <c r="P3425" i="3" a="1"/>
  <c r="P4791" i="3" a="1"/>
  <c r="P6273" i="3" a="1"/>
  <c r="P5978" i="3" a="1"/>
  <c r="P4724" i="3" a="1"/>
  <c r="P3986" i="3" a="1"/>
  <c r="P910" i="3" a="1"/>
  <c r="P4674" i="3" a="1"/>
  <c r="P504" i="3" a="1"/>
  <c r="P351" i="3" a="1"/>
  <c r="P5562" i="3" a="1"/>
  <c r="P2765" i="3" a="1"/>
  <c r="P4679" i="3" a="1"/>
  <c r="P4165" i="3" a="1"/>
  <c r="P5341" i="3" a="1"/>
  <c r="P1378" i="3" a="1"/>
  <c r="P3917" i="3" a="1"/>
  <c r="P17" i="3" a="1"/>
  <c r="P3998" i="3" a="1"/>
  <c r="P1041" i="3" a="1"/>
  <c r="P423" i="3" a="1"/>
  <c r="P6711" i="3" a="1"/>
  <c r="P2328" i="3" a="1"/>
  <c r="P5205" i="3" a="1"/>
  <c r="P5053" i="3" a="1"/>
  <c r="P985" i="3" a="1"/>
  <c r="P3154" i="3" a="1"/>
  <c r="P2027" i="3" a="1"/>
  <c r="P1455" i="3" a="1"/>
  <c r="P6270" i="3" a="1"/>
  <c r="P2996" i="3" a="1"/>
  <c r="P1033" i="3" a="1"/>
  <c r="P5939" i="3" a="1"/>
  <c r="P330" i="3" a="1"/>
  <c r="P1057" i="3" a="1"/>
  <c r="P3074" i="3" a="1"/>
  <c r="P1275" i="3" a="1"/>
  <c r="P5102" i="3" a="1"/>
  <c r="P272" i="3" a="1"/>
  <c r="P2403" i="3" a="1"/>
  <c r="P3342" i="3" a="1"/>
  <c r="P5471" i="3" a="1"/>
  <c r="P5922" i="3" a="1"/>
  <c r="P5344" i="3" a="1"/>
  <c r="P1540" i="3" a="1"/>
  <c r="P4838" i="3" a="1"/>
  <c r="P2233" i="3" a="1"/>
  <c r="P4652" i="3" a="1"/>
  <c r="P6545" i="3" a="1"/>
  <c r="P1924" i="3" a="1"/>
  <c r="P2784" i="3" a="1"/>
  <c r="P1919" i="3" a="1"/>
  <c r="P5272" i="3" a="1"/>
  <c r="P1742" i="3" a="1"/>
  <c r="P1596" i="3" a="1"/>
  <c r="P572" i="3" a="1"/>
  <c r="P4062" i="3" a="1"/>
  <c r="P4847" i="3" a="1"/>
  <c r="P746" i="3" a="1"/>
  <c r="P3862" i="3" a="1"/>
  <c r="P4809" i="3" a="1"/>
  <c r="P3844" i="3" a="1"/>
  <c r="P1318" i="3" a="1"/>
  <c r="P3242" i="3" a="1"/>
  <c r="P1547" i="3" a="1"/>
  <c r="P4733" i="3" a="1"/>
  <c r="P5982" i="3" a="1"/>
  <c r="P6381" i="3" a="1"/>
  <c r="P6225" i="3" a="1"/>
  <c r="P3535" i="3" a="1"/>
  <c r="P4446" i="3" a="1"/>
  <c r="P1808" i="3" a="1"/>
  <c r="P2910" i="3" a="1"/>
  <c r="P639" i="3" a="1"/>
  <c r="P5484" i="3" a="1"/>
  <c r="P1245" i="3" a="1"/>
  <c r="P2458" i="3" a="1"/>
  <c r="P2556" i="3" a="1"/>
  <c r="P829" i="3" a="1"/>
  <c r="P5988" i="3" a="1"/>
  <c r="P1484" i="3" a="1"/>
  <c r="P4823" i="3" a="1"/>
  <c r="P3364" i="3" a="1"/>
  <c r="P764" i="3" a="1"/>
  <c r="P763" i="3" a="1"/>
  <c r="P6173" i="3" a="1"/>
  <c r="P209" i="3" a="1"/>
  <c r="P5026" i="3" a="1"/>
  <c r="P5175" i="3" a="1"/>
  <c r="P2478" i="3" a="1"/>
  <c r="P4498" i="3" a="1"/>
  <c r="P1405" i="3" a="1"/>
  <c r="P1321" i="3" a="1"/>
  <c r="P4074" i="3" a="1"/>
  <c r="P4630" i="3" a="1"/>
  <c r="P1141" i="3" a="1"/>
  <c r="P5821" i="3" a="1"/>
  <c r="P3899" i="3" a="1"/>
  <c r="P5805" i="3" a="1"/>
  <c r="P5433" i="3" a="1"/>
  <c r="P2367" i="3" a="1"/>
  <c r="P2333" i="3" a="1"/>
  <c r="P6540" i="3" a="1"/>
  <c r="P891" i="3" a="1"/>
  <c r="P1307" i="3" a="1"/>
  <c r="P4394" i="3" a="1"/>
  <c r="P490" i="3" a="1"/>
  <c r="P314" i="3" a="1"/>
  <c r="P5243" i="3" a="1"/>
  <c r="P2964" i="3" a="1"/>
  <c r="P5222" i="3" a="1"/>
  <c r="P6509" i="3" a="1"/>
  <c r="P6418" i="3" a="1"/>
  <c r="P4138" i="3" a="1"/>
  <c r="P2581" i="3" a="1"/>
  <c r="P1436" i="3" a="1"/>
  <c r="P6588" i="3" a="1"/>
  <c r="P1355" i="3" a="1"/>
  <c r="P4545" i="3" a="1"/>
  <c r="P3926" i="3" a="1"/>
  <c r="P3369" i="3" a="1"/>
  <c r="P4430" i="3" a="1"/>
  <c r="P6182" i="3" a="1"/>
  <c r="P5688" i="3" a="1"/>
  <c r="P2254" i="3" a="1"/>
  <c r="P4152" i="3" a="1"/>
  <c r="P5746" i="3" a="1"/>
  <c r="P4029" i="3" a="1"/>
  <c r="P3482" i="3" a="1"/>
  <c r="P6712" i="3" a="1"/>
  <c r="P1239" i="3" a="1"/>
  <c r="P5304" i="3" a="1"/>
  <c r="P1687" i="3" a="1"/>
  <c r="P2466" i="3" a="1"/>
  <c r="P2395" i="3" a="1"/>
  <c r="P4118" i="3" a="1"/>
  <c r="P620" i="3" a="1"/>
  <c r="P4075" i="3" a="1"/>
  <c r="P2483" i="3" a="1"/>
  <c r="P3294" i="3" a="1"/>
  <c r="P3375" i="3" a="1"/>
  <c r="P138" i="3" a="1"/>
  <c r="P3072" i="3" a="1"/>
  <c r="P242" i="3" a="1"/>
  <c r="P2207" i="3" a="1"/>
  <c r="P2783" i="3" a="1"/>
  <c r="P1734" i="3" a="1"/>
  <c r="P4976" i="3" a="1"/>
  <c r="P2177" i="3" a="1"/>
  <c r="P2070" i="3" a="1"/>
  <c r="P1052" i="3" a="1"/>
  <c r="P3487" i="3" a="1"/>
  <c r="P1765" i="3" a="1"/>
  <c r="P1798" i="3" a="1"/>
  <c r="P2072" i="3" a="1"/>
  <c r="P5186" i="3" a="1"/>
  <c r="P2093" i="3" a="1"/>
  <c r="P5285" i="3" a="1"/>
  <c r="P6617" i="3" a="1"/>
  <c r="P5177" i="3" a="1"/>
  <c r="P3455" i="3" a="1"/>
  <c r="P2186" i="3" a="1"/>
  <c r="P2051" i="3" a="1"/>
  <c r="P4763" i="3" a="1"/>
  <c r="P4214" i="3" a="1"/>
  <c r="P1399" i="3" a="1"/>
  <c r="P3449" i="3" a="1"/>
  <c r="P3874" i="3" a="1"/>
  <c r="P3603" i="3" a="1"/>
  <c r="P3110" i="3" a="1"/>
  <c r="P1918" i="3" a="1"/>
  <c r="P4481" i="3" a="1"/>
  <c r="P3937" i="3" a="1"/>
  <c r="P4085" i="3" a="1"/>
  <c r="P2296" i="3" a="1"/>
  <c r="P5790" i="3" a="1"/>
  <c r="P2094" i="3" a="1"/>
  <c r="P6228" i="3" a="1"/>
  <c r="P84" i="3" a="1"/>
  <c r="P5984" i="3" a="1"/>
  <c r="P3414" i="3" a="1"/>
  <c r="P4723" i="3" a="1"/>
  <c r="P5342" i="3" a="1"/>
  <c r="P4147" i="3" a="1"/>
  <c r="P5263" i="3" a="1"/>
  <c r="P5133" i="3" a="1"/>
  <c r="P3122" i="3" a="1"/>
  <c r="P5544" i="3" a="1"/>
  <c r="P6403" i="3" a="1"/>
  <c r="P3572" i="3" a="1"/>
  <c r="P6586" i="3" a="1"/>
  <c r="P6601" i="3" a="1"/>
  <c r="P6362" i="3" a="1"/>
  <c r="P3941" i="3" a="1"/>
  <c r="P356" i="3" a="1"/>
  <c r="P6719" i="3" a="1"/>
  <c r="P3159" i="3" a="1"/>
  <c r="P6568" i="3" a="1"/>
  <c r="P5129" i="3" a="1"/>
  <c r="P2849" i="3" a="1"/>
  <c r="P618" i="3" a="1"/>
  <c r="P3026" i="3" a="1"/>
  <c r="P968" i="3" a="1"/>
  <c r="P2412" i="3" a="1"/>
  <c r="P5855" i="3" a="1"/>
  <c r="P3042" i="3" a="1"/>
  <c r="P3228" i="3" a="1"/>
  <c r="P4352" i="3" a="1"/>
  <c r="P4517" i="3" a="1"/>
  <c r="P1556" i="3" a="1"/>
  <c r="P6073" i="3" a="1"/>
  <c r="P2868" i="3" a="1"/>
  <c r="P3464" i="3" a="1"/>
  <c r="P545" i="3" a="1"/>
  <c r="P1415" i="3" a="1"/>
  <c r="P4156" i="3" a="1"/>
  <c r="P6198" i="3" a="1"/>
  <c r="P5698" i="3" a="1"/>
  <c r="P456" i="3" a="1"/>
  <c r="P319" i="3" a="1"/>
  <c r="P3125" i="3" a="1"/>
  <c r="P151" i="3" a="1"/>
  <c r="P2481" i="3" a="1"/>
  <c r="P6697" i="3" a="1"/>
  <c r="P1986" i="3" a="1"/>
  <c r="P5150" i="3" a="1"/>
  <c r="P3647" i="3" a="1"/>
  <c r="P3861" i="3" a="1"/>
  <c r="P5584" i="3" a="1"/>
  <c r="P2315" i="3" a="1"/>
  <c r="P3095" i="3" a="1"/>
  <c r="P3467" i="3" a="1"/>
  <c r="P4290" i="3" a="1"/>
  <c r="P2892" i="3" a="1"/>
  <c r="P1001" i="3" a="1"/>
  <c r="P4175" i="3" a="1"/>
  <c r="P703" i="3" a="1"/>
  <c r="P6441" i="3" a="1"/>
  <c r="P2205" i="3" a="1"/>
  <c r="P16" i="3" a="1"/>
  <c r="P3062" i="3" a="1"/>
  <c r="P1357" i="3" a="1"/>
  <c r="P5913" i="3" a="1"/>
  <c r="P2591" i="3" a="1"/>
  <c r="P685" i="3" a="1"/>
  <c r="P371" i="3" a="1"/>
  <c r="P2701" i="3" a="1"/>
  <c r="P3796" i="3" a="1"/>
  <c r="P3254" i="3" a="1"/>
  <c r="P4899" i="3" a="1"/>
  <c r="P1696" i="3" a="1"/>
  <c r="P2474" i="3" a="1"/>
  <c r="P2369" i="3" a="1"/>
  <c r="P4364" i="3" a="1"/>
  <c r="P1301" i="3" a="1"/>
  <c r="P5512" i="3" a="1"/>
  <c r="P1597" i="3" a="1"/>
  <c r="P4292" i="3" a="1"/>
  <c r="P2655" i="3" a="1"/>
  <c r="P5235" i="3" a="1"/>
  <c r="P1217" i="3" a="1"/>
  <c r="P5459" i="3" a="1"/>
  <c r="P5193" i="3" a="1"/>
  <c r="P5890" i="3" a="1"/>
  <c r="P3583" i="3" a="1"/>
  <c r="P3609" i="3" a="1"/>
  <c r="P2512" i="3" a="1"/>
  <c r="P2490" i="3" a="1"/>
  <c r="P253" i="3" a="1"/>
  <c r="P1849" i="3" a="1"/>
  <c r="P4645" i="3" a="1"/>
  <c r="P3302" i="3" a="1"/>
  <c r="P693" i="3" a="1"/>
  <c r="P2592" i="3" a="1"/>
  <c r="P50" i="3" a="1"/>
  <c r="P5737" i="3" a="1"/>
  <c r="P4670" i="3" a="1"/>
  <c r="P5449" i="3" a="1"/>
  <c r="P6474" i="3" a="1"/>
  <c r="P4092" i="3" a="1"/>
  <c r="P5595" i="3" a="1"/>
  <c r="P5" i="3" a="1"/>
  <c r="P6176" i="3" a="1"/>
  <c r="P6138" i="3" a="1"/>
  <c r="P5537" i="3" a="1"/>
  <c r="P341" i="3" a="1"/>
  <c r="P4117" i="3" a="1"/>
  <c r="P3486" i="3" a="1"/>
  <c r="P5832" i="3" a="1"/>
  <c r="P4115" i="3" a="1"/>
  <c r="P4081" i="3" a="1"/>
  <c r="P6260" i="3" a="1"/>
  <c r="P111" i="3" a="1"/>
  <c r="P4539" i="3" a="1"/>
  <c r="P2874" i="3" a="1"/>
  <c r="P1215" i="3" a="1"/>
  <c r="P390" i="3" a="1"/>
  <c r="P5779" i="3" a="1"/>
  <c r="P6140" i="3" a="1"/>
  <c r="P4780" i="3" a="1"/>
  <c r="P1087" i="3" a="1"/>
  <c r="P916" i="3" a="1"/>
  <c r="P2749" i="3" a="1"/>
  <c r="P2356" i="3" a="1"/>
  <c r="P751" i="3" a="1"/>
  <c r="P6133" i="3" a="1"/>
  <c r="P5446" i="3" a="1"/>
  <c r="P4669" i="3" a="1"/>
  <c r="P1861" i="3" a="1"/>
  <c r="P1733" i="3" a="1"/>
  <c r="P1933" i="3" a="1"/>
  <c r="P1661" i="3" a="1"/>
  <c r="P6266" i="3" a="1"/>
  <c r="P2157" i="3" a="1"/>
  <c r="P5660" i="3" a="1"/>
  <c r="P4696" i="3" a="1"/>
  <c r="P3041" i="3" a="1"/>
  <c r="P5845" i="3" a="1"/>
  <c r="P3428" i="3" a="1"/>
  <c r="P3556" i="3" a="1"/>
  <c r="P1097" i="3" a="1"/>
  <c r="P1482" i="3" a="1"/>
  <c r="P5647" i="3" a="1"/>
  <c r="P1203" i="3" a="1"/>
  <c r="P2914" i="3" a="1"/>
  <c r="P6456" i="3" a="1"/>
  <c r="P4266" i="3" a="1"/>
  <c r="P4382" i="3" a="1"/>
  <c r="P4607" i="3" a="1"/>
  <c r="P4120" i="3" a="1"/>
  <c r="P940" i="3" a="1"/>
  <c r="P2141" i="3" a="1"/>
  <c r="P3075" i="3" a="1"/>
  <c r="P217" i="3" a="1"/>
  <c r="P4660" i="3" a="1"/>
  <c r="P3534" i="3" a="1"/>
  <c r="P5553" i="3" a="1"/>
  <c r="P5369" i="3" a="1"/>
  <c r="P6346" i="3" a="1"/>
  <c r="P908" i="3" a="1"/>
  <c r="P4298" i="3" a="1"/>
  <c r="P148" i="3" a="1"/>
  <c r="P4712" i="3" a="1"/>
  <c r="P1613" i="3" a="1"/>
  <c r="P1961" i="3" a="1"/>
  <c r="P5966" i="3" a="1"/>
  <c r="P4053" i="3" a="1"/>
  <c r="P2800" i="3" a="1"/>
  <c r="P3892" i="3" a="1"/>
  <c r="P6142" i="3" a="1"/>
  <c r="P1471" i="3" a="1"/>
  <c r="P2071" i="3" a="1"/>
  <c r="P4771" i="3" a="1"/>
  <c r="P231" i="3" a="1"/>
  <c r="P2174" i="3" a="1"/>
  <c r="P6718" i="3" a="1"/>
  <c r="P986" i="3" a="1"/>
  <c r="P478" i="3" a="1"/>
  <c r="P4346" i="3" a="1"/>
  <c r="P4689" i="3" a="1"/>
  <c r="P5693" i="3" a="1"/>
  <c r="P719" i="3" a="1"/>
  <c r="P2723" i="3" a="1"/>
  <c r="P6159" i="3" a="1"/>
  <c r="P745" i="3" a="1"/>
  <c r="P5659" i="3" a="1"/>
  <c r="P1263" i="3" a="1"/>
  <c r="P6175" i="3" a="1"/>
  <c r="P3465" i="3" a="1"/>
  <c r="P880" i="3" a="1"/>
  <c r="P2590" i="3" a="1"/>
  <c r="P3681" i="3" a="1"/>
  <c r="P4745" i="3" a="1"/>
  <c r="P3674" i="3" a="1"/>
  <c r="P3215" i="3" a="1"/>
  <c r="P3229" i="3" a="1"/>
  <c r="P4011" i="3" a="1"/>
  <c r="P3400" i="3" a="1"/>
  <c r="P6348" i="3" a="1"/>
  <c r="P4625" i="3" a="1"/>
  <c r="P695" i="3" a="1"/>
  <c r="P2245" i="3" a="1"/>
  <c r="P3730" i="3" a="1"/>
  <c r="P6574" i="3" a="1"/>
  <c r="P2947" i="3" a="1"/>
  <c r="P6095" i="3" a="1"/>
  <c r="P2123" i="3" a="1"/>
  <c r="P1433" i="3" a="1"/>
  <c r="P5319" i="3" a="1"/>
  <c r="P389" i="3" a="1"/>
  <c r="P2214" i="3" a="1"/>
  <c r="P1306" i="3" a="1"/>
  <c r="P6317" i="3" a="1"/>
  <c r="P3266" i="3" a="1"/>
  <c r="P4049" i="3" a="1"/>
  <c r="P4236" i="3" a="1"/>
  <c r="P4793" i="3" a="1"/>
  <c r="P2082" i="3" a="1"/>
  <c r="P5416" i="3" a="1"/>
  <c r="P3411" i="3" a="1"/>
  <c r="P2276" i="3" a="1"/>
  <c r="P2514" i="3" a="1"/>
  <c r="P2803" i="3" a="1"/>
  <c r="P2057" i="3" a="1"/>
  <c r="P2539" i="3" a="1"/>
  <c r="P2460" i="3" a="1"/>
  <c r="P2190" i="3" a="1"/>
  <c r="P1339" i="3" a="1"/>
  <c r="P3503" i="3" a="1"/>
  <c r="P3562" i="3" a="1"/>
  <c r="P1901" i="3" a="1"/>
  <c r="P3132" i="3" a="1"/>
  <c r="P2210" i="3" a="1"/>
  <c r="P6413" i="3" a="1"/>
  <c r="P1198" i="3" a="1"/>
  <c r="P6715" i="3" a="1"/>
  <c r="P4558" i="3" a="1"/>
  <c r="P955" i="3" a="1"/>
  <c r="P4348" i="3" a="1"/>
  <c r="P491" i="3" a="1"/>
  <c r="P3246" i="3" a="1"/>
  <c r="P3442" i="3" a="1"/>
  <c r="P1395" i="3" a="1"/>
  <c r="P5762" i="3" a="1"/>
  <c r="P6583" i="3" a="1"/>
  <c r="P801" i="3" a="1"/>
  <c r="P758" i="3" a="1"/>
  <c r="P612" i="3" a="1"/>
  <c r="P2033" i="3" a="1"/>
  <c r="P4605" i="3" a="1"/>
  <c r="P2513" i="3" a="1"/>
  <c r="P598" i="3" a="1"/>
  <c r="P1691" i="3" a="1"/>
  <c r="P2433" i="3" a="1"/>
  <c r="P4068" i="3" a="1"/>
  <c r="P5684" i="3" a="1"/>
  <c r="P3675" i="3" a="1"/>
  <c r="P5704" i="3" a="1"/>
  <c r="P2362" i="3" a="1"/>
  <c r="P810" i="3" a="1"/>
  <c r="P2392" i="3" a="1"/>
  <c r="P140" i="3" a="1"/>
  <c r="P6250" i="3" a="1"/>
  <c r="P5497" i="3" a="1"/>
  <c r="P2423" i="3" a="1"/>
  <c r="P4342" i="3" a="1"/>
  <c r="P3243" i="3" a="1"/>
  <c r="P1335" i="3" a="1"/>
  <c r="P2418" i="3" a="1"/>
  <c r="P1958" i="3" a="1"/>
  <c r="P905" i="3" a="1"/>
  <c r="P1942" i="3" a="1"/>
  <c r="P4751" i="3" a="1"/>
  <c r="P4151" i="3" a="1"/>
  <c r="P3461" i="3" a="1"/>
  <c r="P299" i="3" a="1"/>
  <c r="P6383" i="3" a="1"/>
  <c r="P1163" i="3" a="1"/>
  <c r="P5792" i="3" a="1"/>
  <c r="P4497" i="3" a="1"/>
  <c r="P1000" i="3" a="1"/>
  <c r="P6202" i="3" a="1"/>
  <c r="P726" i="3" a="1"/>
  <c r="P2522" i="3" a="1"/>
  <c r="P142" i="3" a="1"/>
  <c r="P310" i="3" a="1"/>
  <c r="P949" i="3" a="1"/>
  <c r="P628" i="3" a="1"/>
  <c r="P4407" i="3" a="1"/>
  <c r="P4283" i="3" a="1"/>
  <c r="P3320" i="3" a="1"/>
  <c r="P5094" i="3" a="1"/>
  <c r="P590" i="3" a="1"/>
  <c r="P4869" i="3" a="1"/>
  <c r="P6672" i="3" a="1"/>
  <c r="P780" i="3" a="1"/>
  <c r="P4888" i="3" a="1"/>
  <c r="P2663" i="3" a="1"/>
  <c r="P3349" i="3" a="1"/>
  <c r="P3055" i="3" a="1"/>
  <c r="P4474" i="3" a="1"/>
  <c r="P5528" i="3" a="1"/>
  <c r="P2376" i="3" a="1"/>
  <c r="P1170" i="3" a="1"/>
  <c r="P4241" i="3" a="1"/>
  <c r="P4070" i="3" a="1"/>
  <c r="P761" i="3" a="1"/>
  <c r="P5264" i="3" a="1"/>
  <c r="P2046" i="3" a="1"/>
  <c r="P5931" i="3" a="1"/>
  <c r="P2779" i="3" a="1"/>
  <c r="P1090" i="3" a="1"/>
  <c r="P2817" i="3" a="1"/>
  <c r="P3585" i="3" a="1"/>
  <c r="P5293" i="3" a="1"/>
  <c r="P1206" i="3" a="1"/>
  <c r="P4058" i="3" a="1"/>
  <c r="P12" i="3" a="1"/>
  <c r="P6449" i="3" a="1"/>
  <c r="P6380" i="3" a="1"/>
  <c r="P1046" i="3" a="1"/>
  <c r="P2528" i="3" a="1"/>
  <c r="P3903" i="3" a="1"/>
  <c r="P1722" i="3" a="1"/>
  <c r="P4875" i="3" a="1"/>
  <c r="P3685" i="3" a="1"/>
  <c r="P2918" i="3" a="1"/>
  <c r="P4291" i="3" a="1"/>
  <c r="P4576" i="3" a="1"/>
  <c r="P6062" i="3" a="1"/>
  <c r="P444" i="3" a="1"/>
  <c r="P1772" i="3" a="1"/>
  <c r="P918" i="3" a="1"/>
  <c r="P3878" i="3" a="1"/>
  <c r="P4544" i="3" a="1"/>
  <c r="P2879" i="3" a="1"/>
  <c r="P5198" i="3" a="1"/>
  <c r="P6268" i="3" a="1"/>
  <c r="P5751" i="3" a="1"/>
  <c r="P145" i="3" a="1"/>
  <c r="P5827" i="3" a="1"/>
  <c r="P3060" i="3" a="1"/>
  <c r="P450" i="3" a="1"/>
  <c r="P4855" i="3" a="1"/>
  <c r="P113" i="3" a="1"/>
  <c r="P6618" i="3" a="1"/>
  <c r="P5801" i="3" a="1"/>
  <c r="P4978" i="3" a="1"/>
  <c r="P981" i="3" a="1"/>
  <c r="P3367" i="3" a="1"/>
  <c r="P2240" i="3" a="1"/>
  <c r="P1878" i="3" a="1"/>
  <c r="P5748" i="3" a="1"/>
  <c r="P962" i="3" a="1"/>
  <c r="P5596" i="3" a="1"/>
  <c r="P1131" i="3" a="1"/>
  <c r="P3847" i="3" a="1"/>
  <c r="P6048" i="3" a="1"/>
  <c r="P6071" i="3" a="1"/>
  <c r="P1409" i="3" a="1"/>
  <c r="P6150" i="3" a="1"/>
  <c r="P4132" i="3" a="1"/>
  <c r="P2469" i="3" a="1"/>
  <c r="P3837" i="3" a="1"/>
  <c r="P5045" i="3" a="1"/>
  <c r="P4817" i="3" a="1"/>
  <c r="P392" i="3" a="1"/>
  <c r="P1105" i="3" a="1"/>
  <c r="P6585" i="3" a="1"/>
  <c r="P2171" i="3" a="1"/>
  <c r="P1512" i="3" a="1"/>
  <c r="P2278" i="3" a="1"/>
  <c r="P1171" i="3" a="1"/>
  <c r="P5753" i="3" a="1"/>
  <c r="P2601" i="3" a="1"/>
  <c r="P3421" i="3" a="1"/>
  <c r="P4243" i="3" a="1"/>
  <c r="P189" i="3" a="1"/>
  <c r="P3767" i="3" a="1"/>
  <c r="P776" i="3" a="1"/>
  <c r="P5571" i="3" a="1"/>
  <c r="P6304" i="3" a="1"/>
  <c r="P2430" i="3" a="1"/>
  <c r="P5728" i="3" a="1"/>
  <c r="P3972" i="3" a="1"/>
  <c r="P2443" i="3" a="1"/>
  <c r="P748" i="3" a="1"/>
  <c r="P409" i="3" a="1"/>
  <c r="P1447" i="3" a="1"/>
  <c r="P947" i="3" a="1"/>
  <c r="P6579" i="3" a="1"/>
  <c r="P6193" i="3" a="1"/>
  <c r="P5567" i="3" a="1"/>
  <c r="P239" i="3" a="1"/>
  <c r="P5548" i="3" a="1"/>
  <c r="P4767" i="3" a="1"/>
  <c r="P1435" i="3" a="1"/>
  <c r="P2667" i="3" a="1"/>
  <c r="P3537" i="3" a="1"/>
  <c r="P5791" i="3" a="1"/>
  <c r="P3626" i="3" a="1"/>
  <c r="P452" i="3" a="1"/>
  <c r="P6720" i="3" a="1"/>
  <c r="P2854" i="3" a="1"/>
  <c r="P5617" i="3" a="1"/>
  <c r="P1831" i="3" a="1"/>
  <c r="P6656" i="3" a="1"/>
  <c r="P4036" i="3" a="1"/>
  <c r="P6681" i="3" a="1"/>
  <c r="P6325" i="3" a="1"/>
  <c r="P4551" i="3" a="1"/>
  <c r="P4383" i="3" a="1"/>
  <c r="P3969" i="3" a="1"/>
  <c r="P2569" i="3" a="1"/>
  <c r="P4211" i="3" a="1"/>
  <c r="P2887" i="3" a="1"/>
  <c r="P4804" i="3" a="1"/>
  <c r="P13" i="3" a="1"/>
  <c r="P5986" i="3" a="1"/>
  <c r="P150" i="3" a="1"/>
  <c r="P5920" i="3" a="1"/>
  <c r="P2758" i="3" a="1"/>
  <c r="P564" i="3" a="1"/>
  <c r="P3384" i="3" a="1"/>
  <c r="P1592" i="3" a="1"/>
  <c r="P5587" i="3" a="1"/>
  <c r="P3481" i="3" a="1"/>
  <c r="P1120" i="3" a="1"/>
  <c r="P2056" i="3" a="1"/>
  <c r="P3930" i="3" a="1"/>
  <c r="P3441" i="3" a="1"/>
  <c r="P4421" i="3" a="1"/>
  <c r="P240" i="3" a="1"/>
  <c r="P5438" i="3" a="1"/>
  <c r="P904" i="3" a="1"/>
  <c r="P750" i="3" a="1"/>
  <c r="P398" i="3" a="1"/>
  <c r="P3252" i="3" a="1"/>
  <c r="P6536" i="3" a="1"/>
  <c r="P541" i="3" a="1"/>
  <c r="P4308" i="3" a="1"/>
  <c r="P436" i="3" a="1"/>
  <c r="P4529" i="3" a="1"/>
  <c r="P155" i="3" a="1"/>
  <c r="P1204" i="3" a="1"/>
  <c r="P2902" i="3" a="1"/>
  <c r="P2939" i="3" a="1"/>
  <c r="P2275" i="3" a="1"/>
  <c r="P4930" i="3" a="1"/>
  <c r="P4443" i="3" a="1"/>
  <c r="P5453" i="3" a="1"/>
  <c r="P4678" i="3" a="1"/>
  <c r="P4673" i="3" a="1"/>
  <c r="P2448" i="3" a="1"/>
  <c r="P2496" i="3" a="1"/>
  <c r="P723" i="3" a="1"/>
  <c r="P4365" i="3" a="1"/>
  <c r="P2584" i="3" a="1"/>
  <c r="P4638" i="3" a="1"/>
  <c r="P2751" i="3" a="1"/>
  <c r="P3993" i="3" a="1"/>
  <c r="P5885" i="3" a="1"/>
  <c r="P284" i="3" a="1"/>
  <c r="P5729" i="3" a="1"/>
  <c r="P1358" i="3" a="1"/>
  <c r="P2023" i="3" a="1"/>
  <c r="P5448" i="3" a="1"/>
  <c r="P1375" i="3" a="1"/>
  <c r="P4592" i="3" a="1"/>
  <c r="P5361" i="3" a="1"/>
  <c r="P2149" i="3" a="1"/>
  <c r="P3560" i="3" a="1"/>
  <c r="P3717" i="3" a="1"/>
  <c r="P2429" i="3" a="1"/>
  <c r="P49" i="3" a="1"/>
  <c r="P3392" i="3" a="1"/>
  <c r="P6310" i="3" a="1"/>
  <c r="P6343" i="3" a="1"/>
  <c r="P5308" i="3" a="1"/>
  <c r="P384" i="3" a="1"/>
  <c r="P5898" i="3" a="1"/>
  <c r="P2656" i="3" a="1"/>
  <c r="P214" i="3" a="1"/>
  <c r="P4027" i="3" a="1"/>
  <c r="P5979" i="3" a="1"/>
  <c r="P4405" i="3" a="1"/>
  <c r="P3693" i="3" a="1"/>
  <c r="P3253" i="3" a="1"/>
  <c r="P6368" i="3" a="1"/>
  <c r="P2541" i="3" a="1"/>
  <c r="P1996" i="3" a="1"/>
  <c r="P5626" i="3" a="1"/>
  <c r="P2435" i="3" a="1"/>
  <c r="P929" i="3" a="1"/>
  <c r="P6375" i="3" a="1"/>
  <c r="P3570" i="3" a="1"/>
  <c r="P6663" i="3" a="1"/>
  <c r="P1004" i="3" a="1"/>
  <c r="P4710" i="3" a="1"/>
  <c r="P6315" i="3" a="1"/>
  <c r="P3682" i="3" a="1"/>
  <c r="P5238" i="3" a="1"/>
  <c r="P583" i="3" a="1"/>
  <c r="P2686" i="3" a="1"/>
  <c r="P1543" i="3" a="1"/>
  <c r="P3942" i="3" a="1"/>
  <c r="P512" i="3" a="1"/>
  <c r="P4250" i="3" a="1"/>
  <c r="P3193" i="3" a="1"/>
  <c r="P6291" i="3" a="1"/>
  <c r="P3621" i="3" a="1"/>
  <c r="P181" i="3" a="1"/>
  <c r="P2099" i="3" a="1"/>
  <c r="P4213" i="3" a="1"/>
  <c r="P3771" i="3" a="1"/>
  <c r="P2769" i="3" a="1"/>
  <c r="P5819" i="3" a="1"/>
  <c r="P5715" i="3" a="1"/>
  <c r="P334" i="3" a="1"/>
  <c r="P6131" i="3" a="1"/>
  <c r="P3153" i="3" a="1"/>
  <c r="P4747" i="3" a="1"/>
  <c r="P1659" i="3" a="1"/>
  <c r="P4457" i="3" a="1"/>
  <c r="P180" i="3" a="1"/>
  <c r="P4632" i="3" a="1"/>
  <c r="P3573" i="3" a="1"/>
  <c r="P1343" i="3" a="1"/>
  <c r="P2349" i="3" a="1"/>
  <c r="P2239" i="3" a="1"/>
  <c r="P5869" i="3" a="1"/>
  <c r="P4366" i="3" a="1"/>
  <c r="P6726" i="3" a="1"/>
  <c r="P5719" i="3" a="1"/>
  <c r="P2108" i="3" a="1"/>
  <c r="P1283" i="3" a="1"/>
  <c r="P2929" i="3" a="1"/>
  <c r="P1819" i="3" a="1"/>
  <c r="P5938" i="3" a="1"/>
  <c r="P3182" i="3" a="1"/>
  <c r="P1341" i="3" a="1"/>
  <c r="P2150" i="3" a="1"/>
  <c r="P1243" i="3" a="1"/>
  <c r="P5104" i="3" a="1"/>
  <c r="P373" i="3" a="1"/>
  <c r="P4787" i="3" a="1"/>
  <c r="P5879" i="3" a="1"/>
  <c r="P2230" i="3" a="1"/>
  <c r="P383" i="3" a="1"/>
  <c r="P1973" i="3" a="1"/>
  <c r="P531" i="3" a="1"/>
  <c r="P5356" i="3" a="1"/>
  <c r="P1037" i="3" a="1"/>
  <c r="P5867" i="3" a="1"/>
  <c r="P2576" i="3" a="1"/>
  <c r="P3554" i="3" a="1"/>
  <c r="P2129" i="3" a="1"/>
  <c r="P4413" i="3" a="1"/>
  <c r="P6064" i="3" a="1"/>
  <c r="P1845" i="3" a="1"/>
  <c r="P743" i="3" a="1"/>
  <c r="P4038" i="3" a="1"/>
  <c r="P3591" i="3" a="1"/>
  <c r="P4449" i="3" a="1"/>
  <c r="P3053" i="3" a="1"/>
  <c r="P2924" i="3" a="1"/>
  <c r="P6501" i="3" a="1"/>
  <c r="P4561" i="3" a="1"/>
  <c r="P1791" i="3" a="1"/>
  <c r="P326" i="3" a="1"/>
  <c r="P3656" i="3" a="1"/>
  <c r="P22" i="3" a="1"/>
  <c r="P1622" i="3" a="1"/>
  <c r="P3806" i="3" a="1"/>
  <c r="P5742" i="3" a="1"/>
  <c r="P6107" i="3" a="1"/>
  <c r="P6205" i="3" a="1"/>
  <c r="P413" i="3" a="1"/>
  <c r="P3069" i="3" a="1"/>
  <c r="P991" i="3" a="1"/>
  <c r="P3224" i="3" a="1"/>
  <c r="P2102" i="3" a="1"/>
  <c r="P2864" i="3" a="1"/>
  <c r="P3631" i="3" a="1"/>
  <c r="P331" i="3" a="1"/>
  <c r="P1434" i="3" a="1"/>
  <c r="P663" i="3" a="1"/>
  <c r="P3923" i="3" a="1"/>
  <c r="P4531" i="3" a="1"/>
  <c r="P4463" i="3" a="1"/>
  <c r="P6242" i="3" a="1"/>
  <c r="P24" i="3" a="1"/>
  <c r="P2257" i="3" a="1"/>
  <c r="P1463" i="3" a="1"/>
  <c r="P1785" i="3" a="1"/>
  <c r="P6201" i="3" a="1"/>
  <c r="P1738" i="3" a="1"/>
  <c r="P5388" i="3" a="1"/>
  <c r="P5237" i="3" a="1"/>
  <c r="P79" i="3" a="1"/>
  <c r="P130" i="3" a="1"/>
  <c r="P5555" i="3" a="1"/>
  <c r="P3430" i="3" a="1"/>
  <c r="P4404" i="3" a="1"/>
  <c r="P3343" i="3" a="1"/>
  <c r="P2203" i="3" a="1"/>
  <c r="P3906" i="3" a="1"/>
  <c r="P2717" i="3" a="1"/>
  <c r="P6488" i="3" a="1"/>
  <c r="P3463" i="3" a="1"/>
  <c r="P3561" i="3" a="1"/>
  <c r="P158" i="3" a="1"/>
  <c r="P5645" i="3" a="1"/>
  <c r="P4739" i="3" a="1"/>
  <c r="P2917" i="3" a="1"/>
  <c r="P4746" i="3" a="1"/>
  <c r="P5732" i="3" a="1"/>
  <c r="P1063" i="3" a="1"/>
  <c r="P5445" i="3" a="1"/>
  <c r="P2703" i="3" a="1"/>
  <c r="P3508" i="3" a="1"/>
  <c r="P4380" i="3" a="1"/>
  <c r="P4556" i="3" a="1"/>
  <c r="P1817" i="3" a="1"/>
  <c r="P3990" i="3" a="1"/>
  <c r="P2525" i="3" a="1"/>
  <c r="P3651" i="3" a="1"/>
  <c r="P1609" i="3" a="1"/>
  <c r="P1259" i="3" a="1"/>
  <c r="P6294" i="3" a="1"/>
  <c r="P499" i="3" a="1"/>
  <c r="P511" i="3" a="1"/>
  <c r="P360" i="3" a="1"/>
  <c r="P5022" i="3" a="1"/>
  <c r="P2549" i="3" a="1"/>
  <c r="P367" i="3" a="1"/>
  <c r="P3873" i="3" a="1"/>
  <c r="P2280" i="3" a="1"/>
  <c r="P350" i="3" a="1"/>
  <c r="P1483" i="3" a="1"/>
  <c r="P1458" i="3" a="1"/>
  <c r="P5841" i="3" a="1"/>
  <c r="P73" i="3" a="1"/>
  <c r="P5447" i="3" a="1"/>
  <c r="P1928" i="3" a="1"/>
  <c r="P3992" i="3" a="1"/>
  <c r="P1015" i="3" a="1"/>
  <c r="P5370" i="3" a="1"/>
  <c r="P2552" i="3" a="1"/>
  <c r="P1139" i="3" a="1"/>
  <c r="P2948" i="3" a="1"/>
  <c r="P4680" i="3" a="1"/>
  <c r="P626" i="3" a="1"/>
  <c r="P5224" i="3" a="1"/>
  <c r="P6555" i="3" a="1"/>
  <c r="P4458" i="3" a="1"/>
  <c r="P6629" i="3" a="1"/>
  <c r="P3766" i="3" a="1"/>
  <c r="P3068" i="3" a="1"/>
  <c r="P6121" i="3" a="1"/>
  <c r="P1572" i="3" a="1"/>
  <c r="P43" i="3" a="1"/>
  <c r="P802" i="3" a="1"/>
  <c r="P1587" i="3" a="1"/>
  <c r="P3775" i="3" a="1"/>
  <c r="P229" i="3" a="1"/>
  <c r="P6465" i="3" a="1"/>
  <c r="P6507" i="3" a="1"/>
  <c r="P6360" i="3" a="1"/>
  <c r="P2164" i="3" a="1"/>
  <c r="P5099" i="3" a="1"/>
  <c r="P4368" i="3" a="1"/>
  <c r="P1119" i="3" a="1"/>
  <c r="P728" i="3" a="1"/>
  <c r="P3448" i="3" a="1"/>
  <c r="P3971" i="3" a="1"/>
  <c r="P3689" i="3" a="1"/>
  <c r="P667" i="3" a="1"/>
  <c r="P3701" i="3" a="1"/>
  <c r="P55" i="3" a="1"/>
  <c r="P4836" i="3" a="1"/>
  <c r="P3898" i="3" a="1"/>
  <c r="P1790" i="3" a="1"/>
  <c r="P3703" i="3" a="1"/>
  <c r="P1222" i="3" a="1"/>
  <c r="P3137" i="3" a="1"/>
  <c r="P1715" i="3" a="1"/>
  <c r="P3377" i="3" a="1"/>
  <c r="P671" i="3" a="1"/>
  <c r="P2622" i="3" a="1"/>
  <c r="P714" i="3" a="1"/>
  <c r="P6302" i="3" a="1"/>
  <c r="P3657" i="3" a="1"/>
  <c r="P391" i="3" a="1"/>
  <c r="P5437" i="3" a="1"/>
  <c r="P3307" i="3" a="1"/>
  <c r="P996" i="3" a="1"/>
  <c r="P5365" i="3" a="1"/>
  <c r="P1370" i="3" a="1"/>
  <c r="P2589" i="3" a="1"/>
  <c r="P5423" i="3" a="1"/>
  <c r="P3958" i="3" a="1"/>
  <c r="P2509" i="3" a="1"/>
  <c r="P6725" i="3" a="1"/>
  <c r="P1867" i="3" a="1"/>
  <c r="P1692" i="3" a="1"/>
  <c r="P149" i="3" a="1"/>
  <c r="P1166" i="3" a="1"/>
  <c r="P6301" i="3" a="1"/>
  <c r="P3575" i="3" a="1"/>
  <c r="P1753" i="3" a="1"/>
  <c r="P562" i="3" a="1"/>
  <c r="P10" i="3" a="1"/>
  <c r="P4825" i="3" a="1"/>
  <c r="P2520" i="3" a="1"/>
  <c r="P2263" i="3" a="1"/>
  <c r="P824" i="3" a="1"/>
  <c r="P346" i="3" a="1"/>
  <c r="P4351" i="3" a="1"/>
  <c r="P520" i="3" a="1"/>
  <c r="P3200" i="3" a="1"/>
  <c r="P4229" i="3" a="1"/>
  <c r="P4491" i="3" a="1"/>
  <c r="P6519" i="3" a="1"/>
  <c r="P4760" i="3" a="1"/>
  <c r="P1685" i="3" a="1"/>
  <c r="P3255" i="3" a="1"/>
  <c r="P2063" i="3" a="1"/>
  <c r="P4559" i="3" a="1"/>
  <c r="P3178" i="3" a="1"/>
  <c r="P171" i="3" a="1"/>
  <c r="P1269" i="3" a="1"/>
  <c r="P2393" i="3" a="1"/>
  <c r="P3748" i="3" a="1"/>
  <c r="P4447" i="3" a="1"/>
  <c r="P3676" i="3" a="1"/>
  <c r="P4486" i="3" a="1"/>
  <c r="P3116" i="3" a="1"/>
  <c r="P1223" i="3" a="1"/>
  <c r="P1231" i="3" a="1"/>
  <c r="P2434" i="3" a="1"/>
  <c r="P2793" i="3" a="1"/>
  <c r="P627" i="3" a="1"/>
  <c r="P277" i="3" a="1"/>
  <c r="P3298" i="3" a="1"/>
  <c r="P6179" i="3" a="1"/>
  <c r="P3241" i="3" a="1"/>
  <c r="P2695" i="3" a="1"/>
  <c r="P2708" i="3" a="1"/>
  <c r="P4667" i="3" a="1"/>
  <c r="P3385" i="3" a="1"/>
  <c r="P696" i="3" a="1"/>
  <c r="P3208" i="3" a="1"/>
  <c r="P3827" i="3" a="1"/>
  <c r="P2438" i="3" a="1"/>
  <c r="P6408" i="3" a="1"/>
  <c r="P650" i="3" a="1"/>
  <c r="P6643" i="3" a="1"/>
  <c r="P3826" i="3" a="1"/>
  <c r="P2488" i="3" a="1"/>
  <c r="P2547" i="3" a="1"/>
  <c r="P6145" i="3" a="1"/>
  <c r="P1422" i="3" a="1"/>
  <c r="P2721" i="3" a="1"/>
  <c r="P4573" i="3" a="1"/>
  <c r="P4309" i="3" a="1"/>
  <c r="P279" i="3" a="1"/>
  <c r="P3328" i="3" a="1"/>
  <c r="P3728" i="3" a="1"/>
  <c r="P5669" i="3" a="1"/>
  <c r="P5395" i="3" a="1"/>
  <c r="P1207" i="3" a="1"/>
  <c r="P5941" i="3" a="1"/>
  <c r="P4088" i="3" a="1"/>
  <c r="P5324" i="3" a="1"/>
  <c r="P1508" i="3" a="1"/>
  <c r="P2105" i="3" a="1"/>
  <c r="P2876" i="3" a="1"/>
  <c r="P5294" i="3" a="1"/>
  <c r="P3677" i="3" a="1"/>
  <c r="P4462" i="3" a="1"/>
  <c r="P3048" i="3" a="1"/>
  <c r="P6539" i="3" a="1"/>
  <c r="P2055" i="3" a="1"/>
  <c r="P5387" i="3" a="1"/>
  <c r="P2188" i="3" a="1"/>
  <c r="P255" i="3" a="1"/>
  <c r="P2962" i="3" a="1"/>
  <c r="P6342" i="3" a="1"/>
  <c r="P1194" i="3" a="1"/>
  <c r="P6435" i="3" a="1"/>
  <c r="P3857" i="3" a="1"/>
  <c r="P5069" i="3" a="1"/>
  <c r="P6541" i="3" a="1"/>
  <c r="P1853" i="3" a="1"/>
  <c r="P3032" i="3" a="1"/>
  <c r="P5456" i="3" a="1"/>
  <c r="P4104" i="3" a="1"/>
  <c r="P1313" i="3" a="1"/>
  <c r="P5627" i="3" a="1"/>
  <c r="P4187" i="3" a="1"/>
  <c r="P2508" i="3" a="1"/>
  <c r="P3981" i="3" a="1"/>
  <c r="P1044" i="3" a="1"/>
  <c r="P282" i="3" a="1"/>
  <c r="P5629" i="3" a="1"/>
  <c r="P2406" i="3" a="1"/>
  <c r="P1511" i="3" a="1"/>
  <c r="P318" i="3" a="1"/>
  <c r="P3495" i="3" a="1"/>
  <c r="P416" i="3" a="1"/>
  <c r="P1526" i="3" a="1"/>
  <c r="P5910" i="3" a="1"/>
  <c r="P3363" i="3" a="1"/>
  <c r="P4694" i="3" a="1"/>
  <c r="P3922" i="3" a="1"/>
  <c r="P15" i="3" a="1"/>
  <c r="P122" i="3" a="1"/>
  <c r="P2911" i="3" a="1"/>
  <c r="P2284" i="3" a="1"/>
  <c r="P3909" i="3" a="1"/>
  <c r="P6468" i="3" a="1"/>
  <c r="P1838" i="3" a="1"/>
  <c r="P3877" i="3" a="1"/>
  <c r="P5842" i="3" a="1"/>
  <c r="P747" i="3" a="1"/>
  <c r="P5379" i="3" a="1"/>
  <c r="P337" i="3" a="1"/>
  <c r="P530" i="3" a="1"/>
  <c r="P463" i="3" a="1"/>
  <c r="P1783" i="3" a="1"/>
  <c r="P5498" i="3" a="1"/>
  <c r="P106" i="3" a="1"/>
  <c r="P6610" i="3" a="1"/>
  <c r="P6607" i="3" a="1"/>
  <c r="P1026" i="3" a="1"/>
  <c r="P2739" i="3" a="1"/>
  <c r="P2305" i="3" a="1"/>
  <c r="P6221" i="3" a="1"/>
  <c r="P3117" i="3" a="1"/>
  <c r="P3086" i="3" a="1"/>
  <c r="P2775" i="3" a="1"/>
  <c r="P1794" i="3" a="1"/>
  <c r="P4220" i="3" a="1"/>
  <c r="P3951" i="3" a="1"/>
  <c r="P2881" i="3" a="1"/>
  <c r="P19" i="3" a="1"/>
  <c r="P6678" i="3" a="1"/>
  <c r="P3692" i="3" a="1"/>
  <c r="P160" i="3" a="1"/>
  <c r="P5876" i="3" a="1"/>
  <c r="P5346" i="3" a="1"/>
  <c r="P1521" i="3" a="1"/>
  <c r="P1202" i="3" a="1"/>
  <c r="P971" i="3" a="1"/>
  <c r="P2135" i="3" a="1"/>
  <c r="P5914" i="3" a="1"/>
  <c r="P2145" i="3" a="1"/>
  <c r="P4034" i="3" a="1"/>
  <c r="P4499" i="3" a="1"/>
  <c r="P1731" i="3" a="1"/>
  <c r="P6149" i="3" a="1"/>
  <c r="P6247" i="3" a="1"/>
  <c r="P3999" i="3" a="1"/>
  <c r="P2925" i="3" a="1"/>
  <c r="P344" i="3" a="1"/>
  <c r="P2960" i="3" a="1"/>
  <c r="P3001" i="3" a="1"/>
  <c r="P4532" i="3" a="1"/>
  <c r="P6177" i="3" a="1"/>
  <c r="P2172" i="3" a="1"/>
  <c r="P3600" i="3" a="1"/>
  <c r="P2812" i="3" a="1"/>
  <c r="P4815" i="3" a="1"/>
  <c r="P1644" i="3" a="1"/>
  <c r="P637" i="3" a="1"/>
  <c r="P2001" i="3" a="1"/>
  <c r="P5810" i="3" a="1"/>
  <c r="P5538" i="3" a="1"/>
  <c r="P1818" i="3" a="1"/>
  <c r="P3218" i="3" a="1"/>
  <c r="P4510" i="3" a="1"/>
  <c r="P1209" i="3" a="1"/>
  <c r="P1148" i="3" a="1"/>
  <c r="P3910" i="3" a="1"/>
  <c r="P4540" i="3" a="1"/>
  <c r="P602" i="3" a="1"/>
  <c r="P5977" i="3" a="1"/>
  <c r="P2683" i="3" a="1"/>
  <c r="P5539" i="3" a="1"/>
  <c r="P2975" i="3" a="1"/>
  <c r="P6657" i="3" a="1"/>
  <c r="P5950" i="3" a="1"/>
  <c r="P932" i="3" a="1"/>
  <c r="P489" i="3" a="1"/>
  <c r="P5734" i="3" a="1"/>
  <c r="P681" i="3" a="1"/>
  <c r="P3577" i="3" a="1"/>
  <c r="P4955" i="3" a="1"/>
  <c r="P1091" i="3" a="1"/>
  <c r="P6714" i="3" a="1"/>
  <c r="P4830" i="3" a="1"/>
  <c r="P5058" i="3" a="1"/>
  <c r="P4391" i="3" a="1"/>
  <c r="P127" i="3" a="1"/>
  <c r="P1898" i="3" a="1"/>
  <c r="P6112" i="3" a="1"/>
  <c r="P4240" i="3" a="1"/>
  <c r="P1265" i="3" a="1"/>
  <c r="P1518" i="3" a="1"/>
  <c r="P3727" i="3" a="1"/>
  <c r="P5639" i="3" a="1"/>
  <c r="P4362" i="3" a="1"/>
  <c r="P2602" i="3" a="1"/>
  <c r="P40" i="3" a="1"/>
  <c r="P1309" i="3" a="1"/>
  <c r="P3507" i="3" a="1"/>
  <c r="P5316" i="3" a="1"/>
  <c r="P1299" i="3" a="1"/>
  <c r="P3297" i="3" a="1"/>
  <c r="P2802" i="3" a="1"/>
  <c r="P1751" i="3" a="1"/>
  <c r="P4185" i="3" a="1"/>
  <c r="P5348" i="3" a="1"/>
  <c r="P2060" i="3" a="1"/>
  <c r="P4644" i="3" a="1"/>
  <c r="P3162" i="3" a="1"/>
  <c r="P5199" i="3" a="1"/>
  <c r="P673" i="3" a="1"/>
  <c r="P86" i="3" a="1"/>
  <c r="P1537" i="3" a="1"/>
  <c r="P4519" i="3" a="1"/>
  <c r="P1479" i="3" a="1"/>
  <c r="P5886" i="3" a="1"/>
  <c r="P2999" i="3" a="1"/>
  <c r="P3167" i="3" a="1"/>
  <c r="P5495" i="3" a="1"/>
  <c r="P4189" i="3" a="1"/>
  <c r="P2542" i="3" a="1"/>
  <c r="P6422" i="3" a="1"/>
  <c r="P3028" i="3" a="1"/>
  <c r="P1425" i="3" a="1"/>
  <c r="P1326" i="3" a="1"/>
  <c r="P2024" i="3" a="1"/>
  <c r="P52" i="3" a="1"/>
  <c r="P731" i="3" a="1"/>
  <c r="P1806" i="3" a="1"/>
  <c r="P1932" i="3" a="1"/>
  <c r="P851" i="3" a="1"/>
  <c r="P4782" i="3" a="1"/>
  <c r="P876" i="3" a="1"/>
  <c r="P1854" i="3" a="1"/>
  <c r="P4097" i="3" a="1"/>
  <c r="P2294" i="3" a="1"/>
  <c r="P2563" i="3" a="1"/>
  <c r="P2492" i="3" a="1"/>
  <c r="P571" i="3" a="1"/>
  <c r="P1793" i="3" a="1"/>
  <c r="P3746" i="3" a="1"/>
  <c r="P3077" i="3" a="1"/>
  <c r="P4040" i="3" a="1"/>
  <c r="P4255" i="3" a="1"/>
  <c r="P3429" i="3" a="1"/>
  <c r="P6570" i="3" a="1"/>
  <c r="P4525" i="3" a="1"/>
  <c r="P4716" i="3" a="1"/>
  <c r="P3770" i="3" a="1"/>
  <c r="P1739" i="3" a="1"/>
  <c r="P752" i="3" a="1"/>
  <c r="P3588" i="3" a="1"/>
  <c r="P5394" i="3" a="1"/>
  <c r="P4688" i="3" a="1"/>
  <c r="P485" i="3" a="1"/>
  <c r="P1552" i="3" a="1"/>
  <c r="P5213" i="3" a="1"/>
  <c r="P352" i="3" a="1"/>
  <c r="P4069" i="3" a="1"/>
  <c r="P3314" i="3" a="1"/>
  <c r="P4907" i="3" a="1"/>
  <c r="P6127" i="3" a="1"/>
  <c r="P1814" i="3" a="1"/>
  <c r="P589" i="3" a="1"/>
  <c r="P579" i="3" a="1"/>
  <c r="P2115" i="3" a="1"/>
  <c r="P414" i="3" a="1"/>
  <c r="P5906" i="3" a="1"/>
  <c r="P3616" i="3" a="1"/>
  <c r="P3082" i="3" a="1"/>
  <c r="P2847" i="3" a="1"/>
  <c r="P1219" i="3" a="1"/>
  <c r="P1501" i="3" a="1"/>
  <c r="P5204" i="3" a="1"/>
  <c r="P4585" i="3" a="1"/>
  <c r="P1558" i="3" a="1"/>
  <c r="P95" i="3" a="1"/>
  <c r="P2285" i="3" a="1"/>
  <c r="P641" i="3" a="1"/>
  <c r="P3483" i="3" a="1"/>
  <c r="P1356" i="3" a="1"/>
  <c r="P2274" i="3" a="1"/>
  <c r="P886" i="3" a="1"/>
  <c r="P4102" i="3" a="1"/>
  <c r="P4112" i="3" a="1"/>
  <c r="P6698" i="3" a="1"/>
  <c r="P2643" i="3" a="1"/>
  <c r="P5165" i="3" a="1"/>
  <c r="P3977" i="3" a="1"/>
  <c r="P3667" i="3" a="1"/>
  <c r="P6550" i="3" a="1"/>
  <c r="P4284" i="3" a="1"/>
  <c r="P6687" i="3" a="1"/>
  <c r="P4078" i="3" a="1"/>
  <c r="P2837" i="3" a="1"/>
  <c r="P2219" i="3" a="1"/>
  <c r="P2518" i="3" a="1"/>
  <c r="P688" i="3" a="1"/>
  <c r="P977" i="3" a="1"/>
  <c r="P6213" i="3" a="1"/>
  <c r="P6314" i="3" a="1"/>
  <c r="P6122" i="3" a="1"/>
  <c r="P4609" i="3" a="1"/>
  <c r="P5608" i="3" a="1"/>
  <c r="P4140" i="3" a="1"/>
  <c r="P643" i="3" a="1"/>
  <c r="P4546" i="3" a="1"/>
  <c r="P1669" i="3" a="1"/>
  <c r="P5228" i="3" a="1"/>
  <c r="P3322" i="3" a="1"/>
  <c r="P717" i="3" a="1"/>
  <c r="P4013" i="3" a="1"/>
  <c r="P2618" i="3" a="1"/>
  <c r="P2098" i="3" a="1"/>
  <c r="P760" i="3" a="1"/>
  <c r="P600" i="3" a="1"/>
  <c r="P6001" i="3" a="1"/>
  <c r="P2125" i="3" a="1"/>
  <c r="P6336" i="3" a="1"/>
  <c r="P794" i="3" a="1"/>
  <c r="P3772" i="3" a="1"/>
  <c r="P3299" i="3" a="1"/>
  <c r="P381" i="3" a="1"/>
  <c r="P5677" i="3" a="1"/>
  <c r="P4504" i="3" a="1"/>
  <c r="P234" i="3" a="1"/>
  <c r="P1948" i="3" a="1"/>
  <c r="P777" i="3" a="1"/>
  <c r="P6552" i="3" a="1"/>
  <c r="P617" i="3" a="1"/>
  <c r="P2289" i="3" a="1"/>
  <c r="P477" i="3" a="1"/>
  <c r="P3012" i="3" a="1"/>
  <c r="P5783" i="3" a="1"/>
  <c r="P3293" i="3" a="1"/>
  <c r="P3280" i="3" a="1"/>
  <c r="P4150" i="3" a="1"/>
  <c r="P104" i="3" a="1"/>
  <c r="P2461" i="3" a="1"/>
  <c r="P6256" i="3" a="1"/>
  <c r="P1848" i="3" a="1"/>
  <c r="P5907" i="3" a="1"/>
  <c r="P2132" i="3" a="1"/>
  <c r="P1988" i="3" a="1"/>
  <c r="P556" i="3" a="1"/>
  <c r="P619" i="3" a="1"/>
  <c r="P4681" i="3" a="1"/>
  <c r="P5281" i="3" a="1"/>
  <c r="P1804" i="3" a="1"/>
  <c r="P3451" i="3" a="1"/>
  <c r="P4000" i="3" a="1"/>
  <c r="P4588" i="3" a="1"/>
  <c r="P2036" i="3" a="1"/>
  <c r="P4215" i="3" a="1"/>
  <c r="P1132" i="3" a="1"/>
  <c r="P1472" i="3" a="1"/>
  <c r="P6392" i="3" a="1"/>
  <c r="P2487" i="3" a="1"/>
  <c r="P3135" i="3" a="1"/>
  <c r="P5996" i="3" a="1"/>
  <c r="P6292" i="3" a="1"/>
  <c r="P5063" i="3" a="1"/>
  <c r="P3891" i="3" a="1"/>
  <c r="P4251" i="3" a="1"/>
  <c r="P818" i="3" a="1"/>
  <c r="P3529" i="3" a="1"/>
  <c r="P2358" i="3" a="1"/>
  <c r="P3206" i="3" a="1"/>
  <c r="P3615" i="3" a="1"/>
  <c r="P2463" i="3" a="1"/>
  <c r="P3881" i="3" a="1"/>
  <c r="P3517" i="3" a="1"/>
  <c r="P1279" i="3" a="1"/>
  <c r="P4572" i="3" a="1"/>
  <c r="P3848" i="3" a="1"/>
  <c r="P3005" i="3" a="1"/>
  <c r="P5478" i="3" a="1"/>
  <c r="P65" i="3" a="1"/>
  <c r="P5699" i="3" a="1"/>
  <c r="P5558" i="3" a="1"/>
  <c r="P1110" i="3" a="1"/>
  <c r="P3919" i="3" a="1"/>
  <c r="P2607" i="3" a="1"/>
  <c r="P3240" i="3" a="1"/>
  <c r="P4440" i="3" a="1"/>
  <c r="P2609" i="3" a="1"/>
  <c r="P6018" i="3" a="1"/>
  <c r="P2936" i="3" a="1"/>
  <c r="P1725" i="3" a="1"/>
  <c r="P5241" i="3" a="1"/>
  <c r="P2444" i="3" a="1"/>
  <c r="P2756" i="3" a="1"/>
  <c r="P3625" i="3" a="1"/>
  <c r="P5826" i="3" a="1"/>
  <c r="P442" i="3" a="1"/>
  <c r="P1571" i="3" a="1"/>
  <c r="P6394" i="3" a="1"/>
  <c r="P5210" i="3" a="1"/>
  <c r="P3590" i="3" a="1"/>
  <c r="P1926" i="3" a="1"/>
  <c r="P2786" i="3" a="1"/>
  <c r="P577" i="3" a="1"/>
  <c r="P244" i="3" a="1"/>
  <c r="P1172" i="3" a="1"/>
  <c r="P333" i="3" a="1"/>
  <c r="P1980" i="3" a="1"/>
  <c r="P2869" i="3" a="1"/>
  <c r="P2041" i="3" a="1"/>
  <c r="P3" i="3" a="1"/>
  <c r="P640" i="3" a="1"/>
  <c r="P2222" i="3" a="1"/>
  <c r="P195" i="3" a="1"/>
  <c r="P5656" i="3" a="1"/>
  <c r="P3721" i="3" a="1"/>
  <c r="P3869" i="3" a="1"/>
  <c r="P2979" i="3" a="1"/>
  <c r="P4414" i="3" a="1"/>
  <c r="P4523" i="3" a="1"/>
  <c r="P3315" i="3" a="1"/>
  <c r="P2181" i="3" a="1"/>
  <c r="P4436" i="3" a="1"/>
  <c r="P5460" i="3" a="1"/>
  <c r="P547" i="3" a="1"/>
  <c r="P2668" i="3" a="1"/>
  <c r="P6042" i="3" a="1"/>
  <c r="P966" i="3" a="1"/>
  <c r="P855" i="3" a="1"/>
  <c r="P454" i="3" a="1"/>
  <c r="P58" i="3" a="1"/>
  <c r="P1020" i="3" a="1"/>
  <c r="P1991" i="3" a="1"/>
  <c r="P5503" i="3" a="1"/>
  <c r="P3447" i="3" a="1"/>
  <c r="P1579" i="3" a="1"/>
  <c r="P6639" i="3" a="1"/>
  <c r="P2724" i="3" a="1"/>
  <c r="P4145" i="3" a="1"/>
  <c r="P2334" i="3" a="1"/>
  <c r="P190" i="3" a="1"/>
  <c r="P3169" i="3" a="1"/>
  <c r="P1229" i="3" a="1"/>
  <c r="P4318" i="3" a="1"/>
  <c r="P3061" i="3" a="1"/>
  <c r="P4114" i="3" a="1"/>
  <c r="P1374" i="3" a="1"/>
  <c r="P324" i="3" a="1"/>
  <c r="P5496" i="3" a="1"/>
  <c r="P5483" i="3" a="1"/>
  <c r="P3764" i="3" a="1"/>
  <c r="P2898" i="3" a="1"/>
  <c r="P5929" i="3" a="1"/>
  <c r="P4648" i="3" a="1"/>
  <c r="P957" i="3" a="1"/>
  <c r="P5713" i="3" a="1"/>
  <c r="P6593" i="3" a="1"/>
  <c r="P578" i="3" a="1"/>
  <c r="P5878" i="3" a="1"/>
  <c r="P4026" i="3" a="1"/>
  <c r="P2521" i="3" a="1"/>
  <c r="P5955" i="3" a="1"/>
  <c r="P3965" i="3" a="1"/>
  <c r="P1474" i="3" a="1"/>
  <c r="P5998" i="3" a="1"/>
  <c r="P1599" i="3" a="1"/>
  <c r="P4705" i="3" a="1"/>
  <c r="P2199" i="3" a="1"/>
  <c r="P6587" i="3" a="1"/>
  <c r="P1773" i="3" a="1"/>
  <c r="P1168" i="3" a="1"/>
  <c r="P6130" i="3" a="1"/>
  <c r="P4073" i="3" a="1"/>
  <c r="P221" i="3" a="1"/>
  <c r="P3485" i="3" a="1"/>
  <c r="P495" i="3" a="1"/>
  <c r="P3040" i="3" a="1"/>
  <c r="P4161" i="3" a="1"/>
  <c r="P942" i="3" a="1"/>
  <c r="P2571" i="3" a="1"/>
  <c r="P57" i="3" a="1"/>
  <c r="P5860" i="3" a="1"/>
  <c r="P4717" i="3" a="1"/>
  <c r="P1608" i="3" a="1"/>
  <c r="P4742" i="3" a="1"/>
  <c r="P3736" i="3" a="1"/>
  <c r="P3359" i="3" a="1"/>
  <c r="P6484" i="3" a="1"/>
  <c r="P1169" i="3" a="1"/>
  <c r="P1749" i="3" a="1"/>
  <c r="P6429" i="3" a="1"/>
  <c r="P690" i="3" a="1"/>
  <c r="P6021" i="3" a="1"/>
  <c r="P2502" i="3" a="1"/>
  <c r="P516" i="3" a="1"/>
  <c r="P5990" i="3" a="1"/>
  <c r="P59" i="3" a="1"/>
  <c r="P4697" i="3" a="1"/>
  <c r="P2453" i="3" a="1"/>
  <c r="P1095" i="3" a="1"/>
  <c r="P3695" i="3" a="1"/>
  <c r="P3924" i="3" a="1"/>
  <c r="P1551" i="3" a="1"/>
  <c r="P2062" i="3" a="1"/>
  <c r="P5289" i="3" a="1"/>
  <c r="P1438" i="3" a="1"/>
  <c r="P2682" i="3" a="1"/>
  <c r="P3352" i="3" a="1"/>
  <c r="P6482" i="3" a="1"/>
  <c r="P5414" i="3" a="1"/>
  <c r="P460" i="3" a="1"/>
  <c r="P546" i="3" a="1"/>
  <c r="P793" i="3" a="1"/>
  <c r="P759" i="3" a="1"/>
  <c r="P6662" i="3" a="1"/>
  <c r="P4300" i="3" a="1"/>
  <c r="P370" i="3" a="1"/>
  <c r="P4385" i="3" a="1"/>
  <c r="P3558" i="3" a="1"/>
  <c r="P4535" i="3" a="1"/>
  <c r="P2351" i="3" a="1"/>
  <c r="P6230" i="3" a="1"/>
  <c r="P5621" i="3" a="1"/>
  <c r="P877" i="3" a="1"/>
  <c r="P6561" i="3" a="1"/>
  <c r="P6263" i="3" a="1"/>
  <c r="P6113" i="3" a="1"/>
  <c r="P4125" i="3" a="1"/>
  <c r="P5375" i="3" a="1"/>
  <c r="P6374" i="3" a="1"/>
  <c r="P5218" i="3" a="1"/>
  <c r="P5581" i="3" a="1"/>
  <c r="P6044" i="3" a="1"/>
  <c r="P3957" i="3" a="1"/>
  <c r="P3273" i="3" a="1"/>
  <c r="P5989" i="3" a="1"/>
  <c r="P3019" i="3" a="1"/>
  <c r="P3511" i="3" a="1"/>
  <c r="P1712" i="3" a="1"/>
  <c r="P5980" i="3" a="1"/>
  <c r="P4178" i="3" a="1"/>
  <c r="P6206" i="3" a="1"/>
  <c r="P5925" i="3" a="1"/>
  <c r="P5461" i="3" a="1"/>
  <c r="P1586" i="3" a="1"/>
  <c r="P2994" i="3" a="1"/>
  <c r="P1022" i="3" a="1"/>
  <c r="P1912" i="3" a="1"/>
  <c r="P2437" i="3" a="1"/>
  <c r="P4702" i="3" a="1"/>
  <c r="P4721" i="3" a="1"/>
  <c r="P1400" i="3" a="1"/>
  <c r="P2504" i="3" a="1"/>
  <c r="P1212" i="3" a="1"/>
  <c r="P2238" i="3" a="1"/>
  <c r="P730" i="3" a="1"/>
  <c r="P1796" i="3" a="1"/>
  <c r="P6143" i="3" a="1"/>
  <c r="P470" i="3" a="1"/>
  <c r="P6258" i="3" a="1"/>
  <c r="P6569" i="3" a="1"/>
  <c r="P4349" i="3" a="1"/>
  <c r="P1346" i="3" a="1"/>
  <c r="P6688" i="3" a="1"/>
  <c r="P3983" i="3" a="1"/>
  <c r="P951" i="3" a="1"/>
  <c r="P2934" i="3" a="1"/>
  <c r="P2747" i="3" a="1"/>
  <c r="P2052" i="3" a="1"/>
  <c r="P1302" i="3" a="1"/>
  <c r="P702" i="3" a="1"/>
  <c r="P4045" i="3" a="1"/>
  <c r="P768" i="3" a="1"/>
  <c r="P3437" i="3" a="1"/>
  <c r="P1964" i="3" a="1"/>
  <c r="P815" i="3" a="1"/>
  <c r="P1128" i="3" a="1"/>
  <c r="P4706" i="3" a="1"/>
  <c r="P3979" i="3" a="1"/>
  <c r="P867" i="3" a="1"/>
  <c r="P3338" i="3" a="1"/>
  <c r="P5435" i="3" a="1"/>
  <c r="P6673" i="3" a="1"/>
  <c r="P1376" i="3" a="1"/>
  <c r="P6272" i="3" a="1"/>
  <c r="P654" i="3" a="1"/>
  <c r="P517" i="3" a="1"/>
  <c r="P4267" i="3" a="1"/>
  <c r="P4390" i="3" a="1"/>
  <c r="P1088" i="3" a="1"/>
  <c r="P4204" i="3" a="1"/>
  <c r="P5609" i="3" a="1"/>
  <c r="P1454" i="3" a="1"/>
  <c r="P5874" i="3" a="1"/>
  <c r="P926" i="3" a="1"/>
  <c r="P6180" i="3" a="1"/>
  <c r="P6037" i="3" a="1"/>
  <c r="P4373" i="3" a="1"/>
  <c r="P3475" i="3" a="1"/>
  <c r="P724" i="3" a="1"/>
  <c r="P5422" i="3" a="1"/>
  <c r="P3959" i="3" a="1"/>
  <c r="P4142" i="3" a="1"/>
  <c r="P978" i="3" a="1"/>
  <c r="P1795" i="3" a="1"/>
  <c r="P6271" i="3" a="1"/>
  <c r="P3960" i="3" a="1"/>
  <c r="P6020" i="3" a="1"/>
  <c r="P2359" i="3" a="1"/>
  <c r="P3179" i="3" a="1"/>
  <c r="P4119" i="3" a="1"/>
  <c r="P335" i="3" a="1"/>
  <c r="P2824" i="3" a="1"/>
  <c r="P1199" i="3" a="1"/>
  <c r="P4051" i="3" a="1"/>
  <c r="P3568" i="3" a="1"/>
  <c r="P1287" i="3" a="1"/>
  <c r="P23" i="3" a="1"/>
  <c r="P6409" i="3" a="1"/>
  <c r="P6136" i="3" a="1"/>
  <c r="P5757" i="3" a="1"/>
  <c r="P1086" i="3" a="1"/>
  <c r="P5650" i="3" a="1"/>
  <c r="P3863" i="3" a="1"/>
  <c r="P1410" i="3" a="1"/>
  <c r="P2505" i="3" a="1"/>
  <c r="P1190" i="3" a="1"/>
  <c r="P4429" i="3" a="1"/>
  <c r="P5262" i="3" a="1"/>
  <c r="P9" i="3" a="1"/>
  <c r="P5594" i="3" a="1"/>
  <c r="P2785" i="3" a="1"/>
  <c r="P5378" i="3" a="1"/>
  <c r="P1629" i="3" a="1"/>
  <c r="P5764" i="3" a="1"/>
  <c r="P2479" i="3" a="1"/>
  <c r="P5098" i="3" a="1"/>
  <c r="P2752" i="3" a="1"/>
  <c r="P839" i="3" a="1"/>
  <c r="P6649" i="3" a="1"/>
  <c r="P3737" i="3" a="1"/>
  <c r="P2068" i="3" a="1"/>
  <c r="P6728" i="3" a="1"/>
  <c r="P892" i="3" a="1"/>
  <c r="P4781" i="3" a="1"/>
  <c r="P6439" i="3" a="1"/>
  <c r="P2074" i="3" a="1"/>
  <c r="P3325" i="3" a="1"/>
  <c r="P1516" i="3" a="1"/>
  <c r="P523" i="3" a="1"/>
  <c r="P4192" i="3" a="1"/>
  <c r="P3516" i="3" a="1"/>
  <c r="P1615" i="3" a="1"/>
  <c r="P3108" i="3" a="1"/>
  <c r="P1821" i="3" a="1"/>
  <c r="P4328" i="3" a="1"/>
  <c r="P6393" i="3" a="1"/>
  <c r="P3518" i="3" a="1"/>
  <c r="P4071" i="3" a="1"/>
  <c r="P1844" i="3" a="1"/>
  <c r="P902" i="3" a="1"/>
  <c r="P3099" i="3" a="1"/>
  <c r="P679" i="3" a="1"/>
  <c r="P5266" i="3" a="1"/>
  <c r="P342" i="3" a="1"/>
  <c r="P3244" i="3" a="1"/>
  <c r="P5959" i="3" a="1"/>
  <c r="P3598" i="3" a="1"/>
  <c r="P1487" i="3" a="1"/>
  <c r="P1695" i="3" a="1"/>
  <c r="P3648" i="3" a="1"/>
  <c r="P5803" i="3" a="1"/>
  <c r="P5206" i="3" a="1"/>
  <c r="P4386" i="3" a="1"/>
  <c r="P5692" i="3" a="1"/>
  <c r="P5633" i="3" a="1"/>
  <c r="P1593" i="3" a="1"/>
  <c r="P5775" i="3" a="1"/>
  <c r="P6119" i="3" a="1"/>
  <c r="P1260" i="3" a="1"/>
  <c r="P226" i="3" a="1"/>
  <c r="P1248" i="3" a="1"/>
  <c r="P3233" i="3" a="1"/>
  <c r="P5330" i="3" a="1"/>
  <c r="P5144" i="3" a="1"/>
  <c r="P871" i="3" a="1"/>
  <c r="P6178" i="3" a="1"/>
  <c r="P727" i="3" a="1"/>
  <c r="P448" i="3" a="1"/>
  <c r="P936" i="3" a="1"/>
  <c r="P6376" i="3" a="1"/>
  <c r="P4518" i="3" a="1"/>
  <c r="P4248" i="3" a="1"/>
  <c r="P2997" i="3" a="1"/>
  <c r="P4367" i="3" a="1"/>
  <c r="P3357" i="3" a="1"/>
  <c r="P386" i="3" a="1"/>
  <c r="P896" i="3" a="1"/>
  <c r="P1836" i="3" a="1"/>
  <c r="P1391" i="3" a="1"/>
  <c r="P4226" i="3" a="1"/>
  <c r="P5872" i="3" a="1"/>
  <c r="P5403" i="3" a="1"/>
  <c r="P6009" i="3" a="1"/>
  <c r="P925" i="3" a="1"/>
  <c r="P433" i="3" a="1"/>
  <c r="P1116" i="3" a="1"/>
  <c r="P6571" i="3" a="1"/>
  <c r="P6079" i="3" a="1"/>
  <c r="P1101" i="3" a="1"/>
  <c r="P4206" i="3" a="1"/>
  <c r="P3157" i="3" a="1"/>
  <c r="P1051" i="3" a="1"/>
  <c r="P2562" i="3" a="1"/>
  <c r="P249" i="3" a="1"/>
  <c r="P4227" i="3" a="1"/>
  <c r="P6040" i="3" a="1"/>
  <c r="P5127" i="3" a="1"/>
  <c r="P488" i="3" a="1"/>
  <c r="P2977" i="3" a="1"/>
  <c r="P5868" i="3" a="1"/>
  <c r="P3190" i="3" a="1"/>
  <c r="P4640" i="3" a="1"/>
  <c r="P3450" i="3" a="1"/>
  <c r="P3914" i="3" a="1"/>
  <c r="P4247" i="3" a="1"/>
  <c r="P4503" i="3" a="1"/>
  <c r="P216" i="3" a="1"/>
  <c r="P912" i="3" a="1"/>
  <c r="P6033" i="3" a="1"/>
  <c r="P5851" i="3" a="1"/>
  <c r="P5455" i="3" a="1"/>
  <c r="P2128" i="3" a="1"/>
  <c r="P1832" i="3" a="1"/>
  <c r="P3642" i="3" a="1"/>
  <c r="P686" i="3" a="1"/>
  <c r="P4634" i="3" a="1"/>
  <c r="P2615" i="3" a="1"/>
  <c r="P5607" i="3" a="1"/>
  <c r="P4217" i="3" a="1"/>
  <c r="P6207" i="3" a="1"/>
  <c r="P2014" i="3" a="1"/>
  <c r="P594" i="3" a="1"/>
  <c r="P2470" i="3" a="1"/>
  <c r="P878" i="3" a="1"/>
  <c r="P143" i="3" a="1"/>
  <c r="P2165" i="3" a="1"/>
  <c r="P1496" i="3" a="1"/>
  <c r="P5812" i="3" a="1"/>
  <c r="P6477" i="3" a="1"/>
  <c r="P3015" i="3" a="1"/>
  <c r="P1525" i="3" a="1"/>
  <c r="P5923" i="3" a="1"/>
  <c r="P1638" i="3" a="1"/>
  <c r="P4827" i="3" a="1"/>
  <c r="P1881" i="3" a="1"/>
  <c r="P6005" i="3" a="1"/>
  <c r="P2773" i="3" a="1"/>
  <c r="P115" i="3" a="1"/>
  <c r="P6251" i="3" a="1"/>
  <c r="P387" i="3" a="1"/>
  <c r="P563" i="3" a="1"/>
  <c r="P6609" i="3" a="1"/>
  <c r="P2321" i="3" a="1"/>
  <c r="P1633" i="3" a="1"/>
  <c r="P4826" i="3" a="1"/>
  <c r="P6475" i="3" a="1"/>
  <c r="P1067" i="3" a="1"/>
  <c r="P2449" i="3" a="1"/>
  <c r="P2959" i="3" a="1"/>
  <c r="P3444" i="3" a="1"/>
  <c r="P5976" i="3" a="1"/>
  <c r="P4166" i="3" a="1"/>
  <c r="P401" i="3" a="1"/>
  <c r="P2335" i="3" a="1"/>
  <c r="P472" i="3" a="1"/>
  <c r="P3801" i="3" a="1"/>
  <c r="P6709" i="3" a="1"/>
  <c r="P3929" i="3" a="1"/>
  <c r="P4700" i="3" a="1"/>
  <c r="P3911" i="3" a="1"/>
  <c r="P1967" i="3" a="1"/>
  <c r="P1647" i="3" a="1"/>
  <c r="P569" i="3" a="1"/>
  <c r="P5563" i="3" a="1"/>
  <c r="P1028" i="3" a="1"/>
  <c r="P710" i="3" a="1"/>
  <c r="P2386" i="3" a="1"/>
  <c r="P770" i="3" a="1"/>
  <c r="P2168" i="3" a="1"/>
  <c r="P5723" i="3" a="1"/>
  <c r="P3039" i="3" a="1"/>
  <c r="P3744" i="3" a="1"/>
  <c r="P4002" i="3" a="1"/>
  <c r="P6498" i="3" a="1"/>
  <c r="P3124" i="3" a="1"/>
  <c r="P4282" i="3" a="1"/>
  <c r="P6323" i="3" a="1"/>
  <c r="P5954" i="3" a="1"/>
  <c r="P3379" i="3" a="1"/>
  <c r="P3718" i="3" a="1"/>
  <c r="P263" i="3" a="1"/>
  <c r="P1894" i="3" a="1"/>
  <c r="P1788" i="3" a="1"/>
  <c r="P2791" i="3" a="1"/>
  <c r="P3501" i="3" a="1"/>
  <c r="P2915" i="3" a="1"/>
  <c r="P2119" i="3" a="1"/>
  <c r="P5410" i="3" a="1"/>
  <c r="P6032" i="3" a="1"/>
  <c r="P4738" i="3" a="1"/>
  <c r="P565" i="3" a="1"/>
  <c r="P2417" i="3" a="1"/>
  <c r="P6615" i="3" a="1"/>
  <c r="P4410" i="3" a="1"/>
  <c r="P5405" i="3" a="1"/>
  <c r="P4195" i="3" a="1"/>
  <c r="P1623" i="3" a="1"/>
  <c r="P6094" i="3" a="1"/>
  <c r="P3126" i="3" a="1"/>
  <c r="P1140" i="3" a="1"/>
  <c r="P2480" i="3" a="1"/>
  <c r="P6641" i="3" a="1"/>
  <c r="P3318" i="3" a="1"/>
  <c r="P4303" i="3" a="1"/>
  <c r="P5793" i="3" a="1"/>
  <c r="P2346" i="3" a="1"/>
  <c r="P1718" i="3" a="1"/>
  <c r="P683" i="3" a="1"/>
  <c r="P5679" i="3" a="1"/>
  <c r="P107" i="3" a="1"/>
  <c r="P753" i="3" a="1"/>
  <c r="P4783" i="3" a="1"/>
  <c r="P721" i="3" a="1"/>
  <c r="P156" i="3" a="1"/>
  <c r="P1336" i="3" a="1"/>
  <c r="P3597" i="3" a="1"/>
  <c r="P5579" i="3" a="1"/>
  <c r="P1913" i="3" a="1"/>
  <c r="P4350" i="3" a="1"/>
  <c r="P5311" i="3" a="1"/>
  <c r="P2718" i="3" a="1"/>
  <c r="P5559" i="3" a="1"/>
  <c r="P1319" i="3" a="1"/>
  <c r="P4475" i="3" a="1"/>
  <c r="P3513" i="3" a="1"/>
  <c r="P585" i="3" a="1"/>
  <c r="P4273" i="3" a="1"/>
  <c r="P6495" i="3" a="1"/>
  <c r="P257" i="3" a="1"/>
  <c r="P173" i="3" a="1"/>
  <c r="P1074" i="3" a="1"/>
  <c r="P1372" i="3" a="1"/>
  <c r="P484" i="3" a="1"/>
  <c r="P3438" i="3" a="1"/>
  <c r="P6087" i="3" a="1"/>
  <c r="P5631" i="3" a="1"/>
  <c r="P5190" i="3" a="1"/>
  <c r="P292" i="3" a="1"/>
  <c r="P990" i="3" a="1"/>
  <c r="P5440" i="3" a="1"/>
  <c r="P2804" i="3" a="1"/>
  <c r="P3699" i="3" a="1"/>
  <c r="P4337" i="3" a="1"/>
  <c r="P6463" i="3" a="1"/>
  <c r="P4897" i="3" a="1"/>
  <c r="P168" i="3" a="1"/>
  <c r="P6460" i="3" a="1"/>
  <c r="P6491" i="3" a="1"/>
  <c r="P1534" i="3" a="1"/>
  <c r="P5575" i="3" a="1"/>
  <c r="P3948" i="3" a="1"/>
  <c r="P6415" i="3" a="1"/>
  <c r="P2281" i="3" a="1"/>
  <c r="P2930" i="3" a="1"/>
  <c r="P3620" i="3" a="1"/>
  <c r="P5469" i="3" a="1"/>
  <c r="P2687" i="3" a="1"/>
  <c r="P1147" i="3" a="1"/>
  <c r="P6244" i="3" a="1"/>
  <c r="P1084" i="3" a="1"/>
  <c r="P61" i="3" a="1"/>
  <c r="P5290" i="3" a="1"/>
  <c r="P3653" i="3" a="1"/>
  <c r="P5252" i="3" a="1"/>
  <c r="P3237" i="3" a="1"/>
  <c r="P5085" i="3" a="1"/>
  <c r="P487" i="3" a="1"/>
  <c r="P1655" i="3" a="1"/>
  <c r="P2704" i="3" a="1"/>
  <c r="P5434" i="3" a="1"/>
  <c r="P2008" i="3" a="1"/>
  <c r="P2500" i="3" a="1"/>
  <c r="P6589" i="3" a="1"/>
  <c r="P6401" i="3" a="1"/>
  <c r="P4842" i="3" a="1"/>
  <c r="P5296" i="3" a="1"/>
  <c r="P1530" i="3" a="1"/>
  <c r="P6351" i="3" a="1"/>
  <c r="P3010" i="3" a="1"/>
  <c r="P6419" i="3" a="1"/>
  <c r="P2859" i="3" a="1"/>
  <c r="P6299" i="3" a="1"/>
  <c r="P808" i="3" a="1"/>
  <c r="P4294" i="3" a="1"/>
  <c r="P3101" i="3" a="1"/>
  <c r="P1396" i="3" a="1"/>
  <c r="P6249" i="3" a="1"/>
  <c r="P1416" i="3" a="1"/>
  <c r="P1251" i="3" a="1"/>
  <c r="P2862" i="3" a="1"/>
  <c r="P225" i="3" a="1"/>
  <c r="P3186" i="3" a="1"/>
  <c r="P2118" i="3" a="1"/>
  <c r="P2880" i="3" a="1"/>
  <c r="P5853" i="3" a="1"/>
  <c r="P6423" i="3" a="1"/>
  <c r="P3932" i="3" a="1"/>
  <c r="P3564" i="3" a="1"/>
  <c r="P4833" i="3" a="1"/>
  <c r="P6479" i="3" a="1"/>
  <c r="P453" i="3" a="1"/>
  <c r="P4589" i="3" a="1"/>
  <c r="P3016" i="3" a="1"/>
  <c r="P2179" i="3" a="1"/>
  <c r="P6438" i="3" a="1"/>
  <c r="P5786" i="3" a="1"/>
  <c r="P2366" i="3" a="1"/>
  <c r="P5702" i="3" a="1"/>
  <c r="P2727" i="3" a="1"/>
  <c r="P5260" i="3" a="1"/>
  <c r="P1887" i="3" a="1"/>
  <c r="P461" i="3" a="1"/>
  <c r="P4795" i="3" a="1"/>
  <c r="P3734" i="3" a="1"/>
  <c r="P4420" i="3" a="1"/>
  <c r="P4814" i="3" a="1"/>
  <c r="P2944" i="3" a="1"/>
  <c r="P3201" i="3" a="1"/>
  <c r="P1847" i="3" a="1"/>
  <c r="P6476" i="3" a="1"/>
  <c r="P6069" i="3" a="1"/>
  <c r="P441" i="3" a="1"/>
  <c r="P3576" i="3" a="1"/>
  <c r="P5568" i="3" a="1"/>
  <c r="P186" i="3" a="1"/>
  <c r="P5942" i="3" a="1"/>
  <c r="P1092" i="3" a="1"/>
  <c r="P3052" i="3" a="1"/>
  <c r="P4599" i="3" a="1"/>
  <c r="P5474" i="3" a="1"/>
  <c r="P494" i="3" a="1"/>
  <c r="P4666" i="3" a="1"/>
  <c r="P3009" i="3" a="1"/>
  <c r="P2019" i="3" a="1"/>
  <c r="P5472" i="3" a="1"/>
  <c r="P1863" i="3" a="1"/>
  <c r="P4848" i="3" a="1"/>
  <c r="P6082" i="3" a="1"/>
  <c r="P1654" i="3" a="1"/>
  <c r="P5556" i="3" a="1"/>
  <c r="P2142" i="3" a="1"/>
  <c r="P2277" i="3" a="1"/>
  <c r="P4541" i="3" a="1"/>
  <c r="P3525" i="3" a="1"/>
  <c r="P2865" i="3" a="1"/>
  <c r="P4991" i="3" a="1"/>
  <c r="P6046" i="3" a="1"/>
  <c r="P623" i="3" a="1"/>
  <c r="P3720" i="3" a="1"/>
  <c r="P6059" i="3" a="1"/>
  <c r="P1317" i="3" a="1"/>
  <c r="P4168" i="3" a="1"/>
  <c r="P6352" i="3" a="1"/>
  <c r="P4439" i="3" a="1"/>
  <c r="P3393" i="3" a="1"/>
  <c r="P439" i="3" a="1"/>
  <c r="P5312" i="3" a="1"/>
  <c r="P5298" i="3" a="1"/>
  <c r="P5430" i="3" a="1"/>
  <c r="P3880" i="3" a="1"/>
  <c r="P5576" i="3" a="1"/>
  <c r="P2533" i="3" a="1"/>
  <c r="P4808" i="3" a="1"/>
  <c r="P938" i="3" a="1"/>
  <c r="P550" i="3" a="1"/>
  <c r="P3816" i="3" a="1"/>
  <c r="P5722" i="3" a="1"/>
  <c r="P6398" i="3" a="1"/>
  <c r="P5211" i="3" a="1"/>
  <c r="P1522" i="3" a="1"/>
  <c r="P5554" i="3" a="1"/>
  <c r="P5315" i="3" a="1"/>
  <c r="P856" i="3" a="1"/>
  <c r="P1843" i="3" a="1"/>
  <c r="P2232" i="3" a="1"/>
  <c r="P604" i="3" a="1"/>
  <c r="P2614" i="3" a="1"/>
  <c r="P3980" i="3" a="1"/>
  <c r="P45" i="3" a="1"/>
  <c r="P1453" i="3" a="1"/>
  <c r="P2927" i="3" a="1"/>
  <c r="P3146" i="3" a="1"/>
  <c r="P4676" i="3" a="1"/>
  <c r="P473" i="3" a="1"/>
  <c r="P1553" i="3" a="1"/>
  <c r="P5682" i="3" a="1"/>
  <c r="P5541" i="3" a="1"/>
  <c r="P2337" i="3" a="1"/>
  <c r="P6708" i="3" a="1"/>
  <c r="P4731" i="3" a="1"/>
  <c r="P3371" i="3" a="1"/>
  <c r="P1943" i="3" a="1"/>
  <c r="P2375" i="3" a="1"/>
  <c r="P2982" i="3" a="1"/>
  <c r="P5557" i="3" a="1"/>
  <c r="P1379" i="3" a="1"/>
  <c r="P1305" i="3" a="1"/>
  <c r="P5500" i="3" a="1"/>
  <c r="P6630" i="3" a="1"/>
  <c r="P6634" i="3" a="1"/>
  <c r="P5306" i="3" a="1"/>
  <c r="P5767" i="3" a="1"/>
  <c r="P811" i="3" a="1"/>
  <c r="P2580" i="3" a="1"/>
  <c r="P2877" i="3" a="1"/>
  <c r="P4286" i="3" a="1"/>
  <c r="P1216" i="3" a="1"/>
  <c r="P2422" i="3" a="1"/>
  <c r="P4801" i="3" a="1"/>
  <c r="P4682" i="3" a="1"/>
  <c r="P5130" i="3" a="1"/>
  <c r="P5646" i="3" a="1"/>
  <c r="P6190" i="3" a="1"/>
  <c r="P1234" i="3" a="1"/>
  <c r="P2891" i="3" a="1"/>
  <c r="P3624" i="3" a="1"/>
  <c r="P6388" i="3" a="1"/>
  <c r="P5839" i="3" a="1"/>
  <c r="P32" i="3" a="1"/>
  <c r="P561" i="3" a="1"/>
  <c r="P1937" i="3" a="1"/>
  <c r="P2828" i="3" a="1"/>
  <c r="P5391" i="3" a="1"/>
  <c r="P54" i="3" a="1"/>
  <c r="P3690" i="3" a="1"/>
  <c r="P538" i="3" a="1"/>
  <c r="P3130" i="3" a="1"/>
  <c r="P2680" i="3" a="1"/>
  <c r="P4184" i="3" a="1"/>
  <c r="P6085" i="3" a="1"/>
  <c r="P4465" i="3" a="1"/>
  <c r="P3426" i="3" a="1"/>
  <c r="P2178" i="3" a="1"/>
  <c r="P71" i="3" a="1"/>
  <c r="P2021" i="3" a="1"/>
  <c r="P5339" i="3" a="1"/>
  <c r="P6659" i="3" a="1"/>
  <c r="P6716" i="3" a="1"/>
  <c r="P4082" i="3" a="1"/>
  <c r="P343" i="3" a="1"/>
  <c r="P1280" i="3" a="1"/>
  <c r="P2259" i="3" a="1"/>
  <c r="P5212" i="3" a="1"/>
  <c r="P3939" i="3" a="1"/>
  <c r="P2493" i="3" a="1"/>
  <c r="P6666" i="3" a="1"/>
  <c r="P3752" i="3" a="1"/>
  <c r="P2383" i="3" a="1"/>
  <c r="P2323" i="3" a="1"/>
  <c r="P3853" i="3" a="1"/>
  <c r="P471" i="3" a="1"/>
  <c r="P2389" i="3" a="1"/>
  <c r="P2081" i="3" a="1"/>
  <c r="P4639" i="3" a="1"/>
  <c r="P35" i="3" a="1"/>
  <c r="P1693" i="3" a="1"/>
  <c r="P3247" i="3" a="1"/>
  <c r="P5326" i="3" a="1"/>
  <c r="P159" i="3" a="1"/>
  <c r="P1441" i="3" a="1"/>
  <c r="P919" i="3" a="1"/>
  <c r="P6195" i="3" a="1"/>
  <c r="P834" i="3" a="1"/>
  <c r="P800" i="3" a="1"/>
  <c r="P5863" i="3" a="1"/>
  <c r="P2408" i="3" a="1"/>
  <c r="P5940" i="3" a="1"/>
  <c r="P5870" i="3" a="1"/>
  <c r="P1966" i="3" a="1"/>
  <c r="P3312" i="3" a="1"/>
  <c r="P110" i="3" a="1"/>
  <c r="P1651" i="3" a="1"/>
  <c r="P3236" i="3" a="1"/>
  <c r="P357" i="3" a="1"/>
  <c r="P6" i="3" a="1"/>
  <c r="P94" i="3" a="1"/>
  <c r="P1763" i="3" a="1"/>
  <c r="P675" i="3" a="1"/>
  <c r="P3920" i="3" a="1"/>
  <c r="P5407" i="3" a="1"/>
  <c r="P5848" i="3" a="1"/>
  <c r="P3622" i="3" a="1"/>
  <c r="P1870" i="3" a="1"/>
  <c r="P4030" i="3" a="1"/>
  <c r="P2295" i="3" a="1"/>
  <c r="P1027" i="3" a="1"/>
  <c r="P893" i="3" a="1"/>
  <c r="P973" i="3" a="1"/>
  <c r="P5374" i="3" a="1"/>
  <c r="P6494" i="3" a="1"/>
  <c r="P3390" i="3" a="1"/>
  <c r="P1236" i="3" a="1"/>
  <c r="P3527" i="3" a="1"/>
  <c r="P2826" i="3" a="1"/>
  <c r="P2241" i="3" a="1"/>
  <c r="P3640" i="3" a="1"/>
  <c r="P5536" i="3" a="1"/>
  <c r="P1874" i="3" a="1"/>
  <c r="P3459" i="3" a="1"/>
  <c r="P4218" i="3" a="1"/>
  <c r="P3100" i="3" a="1"/>
  <c r="P5256" i="3" a="1"/>
  <c r="P6407" i="3" a="1"/>
  <c r="P440" i="3" a="1"/>
  <c r="P1035" i="3" a="1"/>
  <c r="P5754" i="3" a="1"/>
  <c r="P215" i="3" a="1"/>
  <c r="P4322" i="3" a="1"/>
  <c r="P4310" i="3" a="1"/>
  <c r="P204" i="3" a="1"/>
  <c r="P1349" i="3" a="1"/>
  <c r="P595" i="3" a="1"/>
  <c r="P6227" i="3" a="1"/>
  <c r="P5350" i="3" a="1"/>
  <c r="P6116" i="3" a="1"/>
  <c r="P3113" i="3" a="1"/>
  <c r="P5146" i="3" a="1"/>
  <c r="P733" i="3" a="1"/>
  <c r="P5479" i="3" a="1"/>
  <c r="P1969" i="3" a="1"/>
  <c r="P2421" i="3" a="1"/>
  <c r="P4683" i="3" a="1"/>
  <c r="P6730" i="3" a="1"/>
  <c r="P6234" i="3" a="1"/>
  <c r="P3545" i="3" a="1"/>
  <c r="P1569" i="3" a="1"/>
  <c r="P6489" i="3" a="1"/>
  <c r="P6595" i="3" a="1"/>
  <c r="P2004" i="3" a="1"/>
  <c r="P4715" i="3" a="1"/>
  <c r="P3519" i="3" a="1"/>
  <c r="P1196" i="3" a="1"/>
  <c r="P1839" i="3" a="1"/>
  <c r="P1936" i="3" a="1"/>
  <c r="P553" i="3" a="1"/>
  <c r="P4025" i="3" a="1"/>
  <c r="P5933" i="3" a="1"/>
  <c r="P5683" i="3" a="1"/>
  <c r="P5274" i="3" a="1"/>
  <c r="P3290" i="3" a="1"/>
  <c r="P999" i="3" a="1"/>
  <c r="P254" i="3" a="1"/>
  <c r="P1271" i="3" a="1"/>
  <c r="P63" i="3" a="1"/>
  <c r="P3664" i="3" a="1"/>
  <c r="P4096" i="3" a="1"/>
  <c r="P2588" i="3" a="1"/>
  <c r="P4792" i="3" a="1"/>
  <c r="P3505" i="3" a="1"/>
  <c r="P1872" i="3" a="1"/>
  <c r="P5778" i="3" a="1"/>
  <c r="P969" i="3" a="1"/>
  <c r="P1320" i="3" a="1"/>
  <c r="P1606" i="3" a="1"/>
  <c r="P3755" i="3" a="1"/>
  <c r="P3833" i="3" a="1"/>
  <c r="P2015" i="3" a="1"/>
  <c r="P5549" i="3" a="1"/>
  <c r="P4019" i="3" a="1"/>
  <c r="P1974" i="3" a="1"/>
  <c r="P1322" i="3" a="1"/>
  <c r="P533" i="3" a="1"/>
  <c r="P1006" i="3" a="1"/>
  <c r="P6511" i="3" a="1"/>
  <c r="P1972" i="3" a="1"/>
  <c r="P6686" i="3" a="1"/>
  <c r="P2156" i="3" a="1"/>
  <c r="P6612" i="3" a="1"/>
  <c r="P3927" i="3" a="1"/>
  <c r="P2312" i="3" a="1"/>
  <c r="P2767" i="3" a="1"/>
  <c r="P1950" i="3" a="1"/>
  <c r="P543" i="3" a="1"/>
  <c r="P1466" i="3" a="1"/>
  <c r="P1589" i="3" a="1"/>
  <c r="P1721" i="3" a="1"/>
  <c r="P804" i="3" a="1"/>
  <c r="P1732" i="3" a="1"/>
  <c r="P1835" i="3" a="1"/>
  <c r="P1377" i="3" a="1"/>
  <c r="P5825" i="3" a="1"/>
  <c r="P3383" i="3" a="1"/>
  <c r="P5637" i="3" a="1"/>
  <c r="P2537" i="3" a="1"/>
  <c r="P4216" i="3" a="1"/>
  <c r="P4552" i="3" a="1"/>
  <c r="P2152" i="3" a="1"/>
  <c r="P4563" i="3" a="1"/>
  <c r="P4160" i="3" a="1"/>
  <c r="P6305" i="3" a="1"/>
  <c r="P443" i="3" a="1"/>
  <c r="P4488" i="3" a="1"/>
  <c r="P5616" i="3" a="1"/>
  <c r="P3264" i="3" a="1"/>
  <c r="P2020" i="3" a="1"/>
  <c r="P2314" i="3" a="1"/>
  <c r="P188" i="3" a="1"/>
  <c r="P6093" i="3" a="1"/>
  <c r="P447" i="3" a="1"/>
  <c r="P1115" i="3" a="1"/>
  <c r="P1704" i="3" a="1"/>
  <c r="P144" i="3" a="1"/>
  <c r="P5239" i="3" a="1"/>
  <c r="P3030" i="3" a="1"/>
  <c r="P2089" i="3" a="1"/>
  <c r="P364" i="3" a="1"/>
  <c r="P4311" i="3" a="1"/>
  <c r="P4547" i="3" a="1"/>
  <c r="P3119" i="3" a="1"/>
  <c r="P3678" i="3" a="1"/>
  <c r="P3399" i="3" a="1"/>
  <c r="P5380" i="3" a="1"/>
  <c r="P3955" i="3" a="1"/>
  <c r="P6703" i="3" a="1"/>
  <c r="P6694" i="3" a="1"/>
  <c r="P2069" i="3" a="1"/>
  <c r="P3023" i="3" a="1"/>
  <c r="P4109" i="3" a="1"/>
  <c r="P3114" i="3" a="1"/>
  <c r="P4412" i="3" a="1"/>
  <c r="P3888" i="3" a="1"/>
  <c r="P2605" i="3" a="1"/>
  <c r="P26" i="3" a="1"/>
  <c r="P6526" i="3" a="1"/>
  <c r="P2183" i="3" a="1"/>
  <c r="P3090" i="3" a="1"/>
  <c r="P1249" i="3" a="1"/>
  <c r="P2096" i="3" a="1"/>
  <c r="P5209" i="3" a="1"/>
  <c r="P5420" i="3" a="1"/>
  <c r="P3339" i="3" a="1"/>
  <c r="P884" i="3" a="1"/>
  <c r="P3550" i="3" a="1"/>
  <c r="P5061" i="3" a="1"/>
  <c r="P1908" i="3" a="1"/>
  <c r="P135" i="3" a="1"/>
  <c r="P3789" i="3" a="1"/>
  <c r="P4010" i="3" a="1"/>
  <c r="P4537" i="3" a="1"/>
  <c r="P4098" i="3" a="1"/>
  <c r="P2858" i="3" a="1"/>
  <c r="P6101" i="3" a="1"/>
  <c r="P6261" i="3" a="1"/>
  <c r="P2565" i="3" a="1"/>
  <c r="P4874" i="3" a="1"/>
  <c r="P4329" i="3" a="1"/>
  <c r="P3580" i="3" a="1"/>
  <c r="P1885" i="3" a="1"/>
  <c r="P4228" i="3" a="1"/>
  <c r="P6614" i="3" a="1"/>
  <c r="P2162" i="3" a="1"/>
  <c r="P6665" i="3" a="1"/>
  <c r="P1489" i="3" a="1"/>
  <c r="P2981" i="3" a="1"/>
  <c r="P6188" i="3" a="1"/>
  <c r="P4818" i="3" a="1"/>
  <c r="P4454" i="3" a="1"/>
  <c r="P5759" i="3" a="1"/>
  <c r="P6354" i="3" a="1"/>
  <c r="P6379" i="3" a="1"/>
  <c r="P4173" i="3" a="1"/>
  <c r="P3828" i="3" a="1"/>
  <c r="P4778" i="3" a="1"/>
  <c r="P3067" i="3" a="1"/>
  <c r="P3434" i="3" a="1"/>
  <c r="P5824" i="3" a="1"/>
  <c r="P1149" i="3" a="1"/>
  <c r="P6349" i="3" a="1"/>
  <c r="P3968" i="3" a="1"/>
  <c r="P864" i="3" a="1"/>
  <c r="P581" i="3" a="1"/>
  <c r="P4628" i="3" a="1"/>
  <c r="P3606" i="3" a="1"/>
  <c r="P6338" i="3" a="1"/>
  <c r="P6529" i="3" a="1"/>
  <c r="P4110" i="3" a="1"/>
  <c r="P4647" i="3" a="1"/>
  <c r="P2815" i="3" a="1"/>
  <c r="P3779" i="3" a="1"/>
  <c r="P2416" i="3" a="1"/>
  <c r="P5654" i="3" a="1"/>
  <c r="P1123" i="3" a="1"/>
  <c r="P1197" i="3" a="1"/>
  <c r="P2895" i="3" a="1"/>
  <c r="P2343" i="3" a="1"/>
  <c r="P1224" i="3" a="1"/>
  <c r="P4807" i="3" a="1"/>
  <c r="P3745" i="3" a="1"/>
  <c r="P5489" i="3" a="1"/>
  <c r="P4831" i="3" a="1"/>
  <c r="P5884" i="3" a="1"/>
  <c r="P5685" i="3" a="1"/>
  <c r="P4668" i="3" a="1"/>
  <c r="P2737" i="3" a="1"/>
  <c r="P248" i="3" a="1"/>
  <c r="P4613" i="3" a="1"/>
  <c r="P850" i="3" a="1"/>
  <c r="P2130" i="3" a="1"/>
  <c r="P302" i="3" a="1"/>
  <c r="P6675" i="3" a="1"/>
  <c r="P2066" i="3" a="1"/>
  <c r="P4601" i="3" a="1"/>
  <c r="P5526" i="3" a="1"/>
  <c r="P5992" i="3" a="1"/>
  <c r="P5363" i="3" a="1"/>
  <c r="P1233" i="3" a="1"/>
  <c r="P3812" i="3" a="1"/>
  <c r="P889" i="3" a="1"/>
  <c r="P1210" i="3" a="1"/>
  <c r="P4230" i="3" a="1"/>
  <c r="P1225" i="3" a="1"/>
  <c r="P2830" i="3" a="1"/>
  <c r="P3020" i="3" a="1"/>
  <c r="P3079" i="3" a="1"/>
  <c r="P385" i="3" a="1"/>
  <c r="P4219" i="3" a="1"/>
  <c r="P3057" i="3" a="1"/>
  <c r="P2753" i="3" a="1"/>
  <c r="P4775" i="3" a="1"/>
  <c r="P5981" i="3" a="1"/>
  <c r="P3003" i="3" a="1"/>
  <c r="P4338" i="3" a="1"/>
  <c r="P1860" i="3" a="1"/>
  <c r="P2852" i="3" a="1"/>
  <c r="P298" i="3" a="1"/>
  <c r="P6487" i="3" a="1"/>
  <c r="P81" i="3" a="1"/>
  <c r="P3225" i="3" a="1"/>
  <c r="P2636" i="3" a="1"/>
  <c r="P5721" i="3" a="1"/>
  <c r="P935" i="3" a="1"/>
  <c r="P2347" i="3" a="1"/>
  <c r="P3834" i="3" a="1"/>
  <c r="P4699" i="3" a="1"/>
  <c r="P4268" i="3" a="1"/>
  <c r="P2665" i="3" a="1"/>
  <c r="P1214" i="3" a="1"/>
  <c r="P5690" i="3" a="1"/>
  <c r="P3412" i="3" a="1"/>
  <c r="P294" i="3" a="1"/>
  <c r="P1016" i="3" a="1"/>
  <c r="P3378" i="3" a="1"/>
  <c r="P2415" i="3" a="1"/>
  <c r="P1827" i="3" a="1"/>
  <c r="P5131" i="3" a="1"/>
  <c r="P3882" i="3" a="1"/>
  <c r="P2608" i="3" a="1"/>
  <c r="P4945" i="3" a="1"/>
  <c r="P1164" i="3" a="1"/>
  <c r="P2953" i="3" a="1"/>
  <c r="P424" i="3" a="1"/>
  <c r="P6135" i="3" a="1"/>
  <c r="P1858" i="3" a="1"/>
  <c r="P75" i="3" a="1"/>
  <c r="P1505" i="3" a="1"/>
  <c r="P2200" i="3" a="1"/>
  <c r="P1478" i="3" a="1"/>
  <c r="P4690" i="3" a="1"/>
  <c r="P5217" i="3" a="1"/>
  <c r="P2310" i="3" a="1"/>
  <c r="P4094" i="3" a="1"/>
  <c r="P948" i="3" a="1"/>
  <c r="P3542" i="3" a="1"/>
  <c r="P2604" i="3" a="1"/>
  <c r="P2672" i="3" a="1"/>
  <c r="P5865" i="3" a="1"/>
  <c r="P5881" i="3" a="1"/>
  <c r="P2634" i="3" a="1"/>
  <c r="P5797" i="3" a="1"/>
  <c r="P4128" i="3" a="1"/>
  <c r="P911" i="3" a="1"/>
  <c r="P4618" i="3" a="1"/>
  <c r="P2524" i="3" a="1"/>
  <c r="P3762" i="3" a="1"/>
  <c r="P5321" i="3" a="1"/>
  <c r="P5119" i="3" a="1"/>
  <c r="P1157" i="3" a="1"/>
  <c r="P5800" i="3" a="1"/>
  <c r="P7" i="3" a="1"/>
  <c r="P5749" i="3" a="1"/>
  <c r="P843" i="3" a="1"/>
  <c r="P2516" i="3" a="1"/>
  <c r="P4633" i="3" a="1"/>
  <c r="P4834" i="3" a="1"/>
  <c r="P4713" i="3" a="1"/>
  <c r="P6183" i="3" a="1"/>
  <c r="P1570" i="3" a="1"/>
  <c r="P684" i="3" a="1"/>
  <c r="P235" i="3" a="1"/>
  <c r="P4258" i="3" a="1"/>
  <c r="P2158" i="3" a="1"/>
  <c r="P532" i="3" a="1"/>
  <c r="P3790" i="3" a="1"/>
  <c r="P1384" i="3" a="1"/>
  <c r="P4107" i="3" a="1"/>
  <c r="P4093" i="3" a="1"/>
  <c r="P2985" i="3" a="1"/>
  <c r="P2551" i="3" a="1"/>
  <c r="P853" i="3" a="1"/>
  <c r="P2139" i="3" a="1"/>
  <c r="P268" i="3" a="1"/>
  <c r="P797" i="3" a="1"/>
  <c r="P4612" i="3" a="1"/>
  <c r="P2731" i="3" a="1"/>
  <c r="P1947" i="3" a="1"/>
  <c r="P2574" i="3" a="1"/>
  <c r="P5424" i="3" a="1"/>
  <c r="P6551" i="3" a="1"/>
  <c r="P1598" i="3" a="1"/>
  <c r="P68" i="3" a="1"/>
  <c r="P1911" i="3" a="1"/>
  <c r="P4020" i="3" a="1"/>
  <c r="P3536" i="3" a="1"/>
  <c r="P4495" i="3" a="1"/>
  <c r="P2816" i="3" a="1"/>
  <c r="P2840" i="3" a="1"/>
  <c r="P2450" i="3" a="1"/>
  <c r="P3107" i="3" a="1"/>
  <c r="P1412" i="3" a="1"/>
  <c r="P1272" i="3" a="1"/>
  <c r="P6115" i="3" a="1"/>
  <c r="P4765" i="3" a="1"/>
  <c r="P6454" i="3" a="1"/>
  <c r="P1350" i="3" a="1"/>
  <c r="P2768" i="3" a="1"/>
  <c r="P672" i="3" a="1"/>
  <c r="P1060" i="3" a="1"/>
  <c r="P1934" i="3" a="1"/>
  <c r="P3245" i="3" a="1"/>
  <c r="P4996" i="3" a="1"/>
  <c r="P3406" i="3" a="1"/>
  <c r="P4252" i="3" a="1"/>
  <c r="P4067" i="3" a="1"/>
  <c r="P4003" i="3" a="1"/>
  <c r="P1200" i="3" a="1"/>
  <c r="P4755" i="3" a="1"/>
  <c r="P5846" i="3" a="1"/>
  <c r="P897" i="3" a="1"/>
  <c r="P1869" i="3" a="1"/>
  <c r="P5756" i="3" a="1"/>
  <c r="P860" i="3" a="1"/>
  <c r="P327" i="3" a="1"/>
  <c r="P1075" i="3" a="1"/>
  <c r="P4077" i="3" a="1"/>
  <c r="P6344" i="3" a="1"/>
  <c r="P652" i="3" a="1"/>
  <c r="P4330" i="3" a="1"/>
  <c r="P410" i="3" a="1"/>
  <c r="P4055" i="3" a="1"/>
  <c r="P2472" i="3" a="1"/>
  <c r="P790" i="3" a="1"/>
  <c r="P5390" i="3" a="1"/>
  <c r="P5280" i="3" a="1"/>
  <c r="P1590" i="3" a="1"/>
  <c r="P2360" i="3" a="1"/>
  <c r="P2040" i="3" a="1"/>
  <c r="P6025" i="3" a="1"/>
  <c r="P5533" i="3" a="1"/>
  <c r="P6455" i="3" a="1"/>
  <c r="P1398" i="3" a="1"/>
  <c r="P3014" i="3" a="1"/>
  <c r="P2107" i="3" a="1"/>
  <c r="P2147" i="3" a="1"/>
  <c r="P2886" i="3" a="1"/>
  <c r="P6039" i="3" a="1"/>
  <c r="P5772" i="3" a="1"/>
  <c r="P920" i="3" a="1"/>
  <c r="P1548" i="3" a="1"/>
  <c r="P3416" i="3" a="1"/>
  <c r="P1262" i="3" a="1"/>
  <c r="P2987" i="3" a="1"/>
  <c r="P4788" i="3" a="1"/>
  <c r="P2489" i="3" a="1"/>
  <c r="P6166" i="3" a="1"/>
  <c r="P2138" i="3" a="1"/>
  <c r="P397" i="3" a="1"/>
  <c r="P5355" i="3" a="1"/>
  <c r="P200" i="3" a="1"/>
  <c r="P4302" i="3" a="1"/>
  <c r="P4799" i="3" a="1"/>
  <c r="P4485" i="3" a="1"/>
  <c r="P736" i="3" a="1"/>
  <c r="P2529" i="3" a="1"/>
  <c r="P5703" i="3" a="1"/>
  <c r="P3394" i="3" a="1"/>
  <c r="P4444" i="3" a="1"/>
  <c r="P5725" i="3" a="1"/>
  <c r="P5655" i="3" a="1"/>
  <c r="P3350" i="3" a="1"/>
  <c r="P3661" i="3" a="1"/>
  <c r="P3733" i="3" a="1"/>
  <c r="P6283" i="3" a="1"/>
  <c r="P2599" i="3" a="1"/>
  <c r="P2759" i="3" a="1"/>
  <c r="P87" i="3" a="1"/>
  <c r="P1308" i="3" a="1"/>
  <c r="P2916" i="3" a="1"/>
  <c r="P1019" i="3" a="1"/>
  <c r="P4774" i="3" a="1"/>
  <c r="P682" i="3" a="1"/>
  <c r="P3933" i="3" a="1"/>
  <c r="P2928" i="3" a="1"/>
  <c r="P5180" i="3" a="1"/>
  <c r="P2153" i="3" a="1"/>
  <c r="P1403" i="3" a="1"/>
  <c r="P1273" i="3" a="1"/>
  <c r="P712" i="3" a="1"/>
  <c r="P2064" i="3" a="1"/>
  <c r="P2374" i="3" a="1"/>
  <c r="P5565" i="3" a="1"/>
  <c r="P446" i="3" a="1"/>
  <c r="P6453" i="3" a="1"/>
  <c r="P2598" i="3" a="1"/>
  <c r="P899" i="3" a="1"/>
  <c r="P774" i="3" a="1"/>
  <c r="P5953" i="3" a="1"/>
  <c r="P983" i="3" a="1"/>
  <c r="P894" i="3" a="1"/>
  <c r="P2662" i="3" a="1"/>
  <c r="P28" i="3" a="1"/>
  <c r="P2743" i="3" a="1"/>
  <c r="P6433" i="3" a="1"/>
  <c r="P5613" i="3" a="1"/>
  <c r="P4452" i="3" a="1"/>
  <c r="P1764" i="3" a="1"/>
  <c r="P6022" i="3" a="1"/>
  <c r="P3636" i="3" a="1"/>
  <c r="P6320" i="3" a="1"/>
  <c r="P5610" i="3" a="1"/>
  <c r="P3956" i="3" a="1"/>
  <c r="P1316" i="3" a="1"/>
  <c r="P795" i="3" a="1"/>
  <c r="P3096" i="3" a="1"/>
  <c r="P4043" i="3" a="1"/>
  <c r="P2127" i="3" a="1"/>
  <c r="P3709" i="3" a="1"/>
  <c r="P6063" i="3" a="1"/>
  <c r="P4636" i="3" a="1"/>
  <c r="P6655" i="3" a="1"/>
  <c r="P3494" i="3" a="1"/>
  <c r="P1176" i="3" a="1"/>
  <c r="P5521" i="3" a="1"/>
  <c r="P1658" i="3" a="1"/>
  <c r="P4223" i="3" a="1"/>
  <c r="P5523" i="3" a="1"/>
  <c r="P5351" i="3" a="1"/>
  <c r="P4844" i="3" a="1"/>
  <c r="P1957" i="3" a="1"/>
  <c r="P930" i="3" a="1"/>
  <c r="P1387" i="3" a="1"/>
  <c r="P2061" i="3" a="1"/>
  <c r="P3875" i="3" a="1"/>
  <c r="P5221" i="3" a="1"/>
  <c r="P6231" i="3" a="1"/>
  <c r="P5299" i="3" a="1"/>
  <c r="P5696" i="3" a="1"/>
  <c r="P1431" i="3" a="1"/>
  <c r="P3547" i="3" a="1"/>
  <c r="P6214" i="3" a="1"/>
  <c r="P5919" i="3" a="1"/>
  <c r="P349" i="3" a="1"/>
  <c r="P1043" i="3" a="1"/>
  <c r="P465" i="3" a="1"/>
  <c r="P4762" i="3" a="1"/>
  <c r="P3726" i="3" a="1"/>
  <c r="P6118" i="3" a="1"/>
  <c r="P950" i="3" a="1"/>
  <c r="P5492" i="3" a="1"/>
  <c r="P2955" i="3" a="1"/>
  <c r="P2970" i="3" a="1"/>
  <c r="P2819" i="3" a="1"/>
  <c r="P1258" i="3" a="1"/>
  <c r="P1369" i="3" a="1"/>
  <c r="P4530" i="3" a="1"/>
  <c r="P2446" i="3" a="1"/>
  <c r="P6680" i="3" a="1"/>
  <c r="P3566" i="3" a="1"/>
  <c r="P6307" i="3" a="1"/>
  <c r="P2030" i="3" a="1"/>
  <c r="P785" i="3" a="1"/>
  <c r="P6497" i="3" a="1"/>
  <c r="P1253" i="3" a="1"/>
  <c r="P211" i="3" a="1"/>
  <c r="P586" i="3" a="1"/>
  <c r="P848" i="3" a="1"/>
  <c r="P2256" i="3" a="1"/>
  <c r="P1476" i="3" a="1"/>
  <c r="P3608" i="3" a="1"/>
  <c r="P4274" i="3" a="1"/>
  <c r="P6041" i="3" a="1"/>
  <c r="P5314" i="3" a="1"/>
  <c r="P765" i="3" a="1"/>
  <c r="P76" i="3" a="1"/>
  <c r="P3563" i="3" a="1"/>
  <c r="P6619" i="3" a="1"/>
  <c r="P4756" i="3" a="1"/>
  <c r="P2209" i="3" a="1"/>
  <c r="P3506" i="3" a="1"/>
  <c r="P3533" i="3" a="1"/>
  <c r="P3774" i="3" a="1"/>
  <c r="P2477" i="3" a="1"/>
  <c r="P3729" i="3" a="1"/>
  <c r="P6162" i="3" a="1"/>
  <c r="P4334" i="3" a="1"/>
  <c r="P2126" i="3" a="1"/>
  <c r="P3694" i="3" a="1"/>
  <c r="P548" i="3" a="1"/>
  <c r="P2932" i="3" a="1"/>
  <c r="P3007" i="3" a="1"/>
  <c r="P1118" i="3" a="1"/>
  <c r="P2745" i="3" a="1"/>
  <c r="P6581" i="3" a="1"/>
  <c r="P3045" i="3" a="1"/>
  <c r="P4031" i="3" a="1"/>
  <c r="P1703" i="3" a="1"/>
  <c r="P5288" i="3" a="1"/>
  <c r="P429" i="3" a="1"/>
  <c r="P5247" i="3" a="1"/>
  <c r="P6606" i="3" a="1"/>
  <c r="P5392" i="3" a="1"/>
  <c r="P2510" i="3" a="1"/>
  <c r="P6623" i="3" a="1"/>
  <c r="P576" i="3" a="1"/>
  <c r="P2746" i="3" a="1"/>
  <c r="P1922" i="3" a="1"/>
  <c r="P261" i="3" a="1"/>
  <c r="P4749" i="3" a="1"/>
  <c r="P4761" i="3" a="1"/>
  <c r="P6504" i="3" a="1"/>
  <c r="P6496" i="3" a="1"/>
  <c r="P4736" i="3" a="1"/>
  <c r="P5924" i="3" a="1"/>
  <c r="P5997" i="3" a="1"/>
  <c r="P1743" i="3" a="1"/>
  <c r="P865" i="3" a="1"/>
  <c r="P2716" i="3" a="1"/>
  <c r="P2053" i="3" a="1"/>
  <c r="P1657" i="3" a="1"/>
  <c r="P1456" i="3" a="1"/>
  <c r="P1899" i="3" a="1"/>
  <c r="P3509" i="3" a="1"/>
  <c r="P6017" i="3" a="1"/>
  <c r="P3323" i="3" a="1"/>
  <c r="P5921" i="3" a="1"/>
  <c r="P6224" i="3" a="1"/>
  <c r="P2596" i="3" a="1"/>
  <c r="P301" i="3" a="1"/>
  <c r="P3022" i="3" a="1"/>
  <c r="P3751" i="3" a="1"/>
  <c r="P3194" i="3" a="1"/>
  <c r="P5930" i="3" a="1"/>
  <c r="P2476" i="3" a="1"/>
  <c r="P3776" i="3" a="1"/>
  <c r="P4473" i="3" a="1"/>
  <c r="P1289" i="3" a="1"/>
  <c r="P4708" i="3" a="1"/>
  <c r="P4271" i="3" a="1"/>
  <c r="P5943" i="3" a="1"/>
  <c r="P3027" i="3" a="1"/>
  <c r="P840" i="3" a="1"/>
  <c r="P1393" i="3" a="1"/>
  <c r="P6222" i="3" a="1"/>
  <c r="P3612" i="3" a="1"/>
  <c r="P2012" i="3" a="1"/>
  <c r="P2122" i="3" a="1"/>
  <c r="P5891" i="3" a="1"/>
  <c r="P2543" i="3" a="1"/>
  <c r="P6285" i="3" a="1"/>
  <c r="P4242" i="3" a="1"/>
  <c r="P3803" i="3" a="1"/>
  <c r="P2567" i="3" a="1"/>
  <c r="P161" i="3" a="1"/>
  <c r="P1113" i="3" a="1"/>
  <c r="P3497" i="3" a="1"/>
  <c r="P2511" i="3" a="1"/>
  <c r="P622" i="3" a="1"/>
  <c r="P2938" i="3" a="1"/>
  <c r="P2726" i="3" a="1"/>
  <c r="P6524" i="3" a="1"/>
  <c r="P1158" i="3" a="1"/>
  <c r="P4060" i="3" a="1"/>
  <c r="P5172" i="3" a="1"/>
  <c r="P4800" i="3" a="1"/>
  <c r="P1983" i="3" a="1"/>
  <c r="P820" i="3" a="1"/>
  <c r="P102" i="3" a="1"/>
  <c r="P4832" i="3" a="1"/>
  <c r="P2625" i="3" a="1"/>
  <c r="P1366" i="3" a="1"/>
  <c r="P3918" i="3" a="1"/>
  <c r="P4720" i="3" a="1"/>
  <c r="P5287" i="3" a="1"/>
  <c r="P5836" i="3" a="1"/>
  <c r="P4950" i="3" a="1"/>
  <c r="P4320" i="3" a="1"/>
  <c r="P1430" i="3" a="1"/>
  <c r="P2878" i="3" a="1"/>
  <c r="P1604" i="3" a="1"/>
  <c r="P4299" i="3" a="1"/>
  <c r="P3659" i="3" a="1"/>
  <c r="P2709" i="3" a="1"/>
  <c r="P858" i="3" a="1"/>
  <c r="P60" i="3" a="1"/>
  <c r="P2352" i="3" a="1"/>
  <c r="P580" i="3" a="1"/>
  <c r="P4167" i="3" a="1"/>
  <c r="P2653" i="3" a="1"/>
  <c r="P813" i="3" a="1"/>
  <c r="P2848" i="3" a="1"/>
  <c r="P6653" i="3" a="1"/>
  <c r="P290" i="3" a="1"/>
  <c r="P3890" i="3" a="1"/>
  <c r="P1562" i="3" a="1"/>
  <c r="P1122" i="3" a="1"/>
  <c r="P4671" i="3" a="1"/>
  <c r="P6385" i="3" a="1"/>
  <c r="P468" i="3" a="1"/>
  <c r="P5519" i="3" a="1"/>
  <c r="P845" i="3" a="1"/>
  <c r="P5352" i="3" a="1"/>
  <c r="P5720" i="3" a="1"/>
  <c r="P945" i="3" a="1"/>
  <c r="P2671" i="3" a="1"/>
  <c r="P882" i="3" a="1"/>
  <c r="P74" i="3" a="1"/>
  <c r="P4656" i="3" a="1"/>
  <c r="P5396" i="3" a="1"/>
  <c r="P5317" i="3" a="1"/>
  <c r="P1660" i="3" a="1"/>
  <c r="P1871" i="3" a="1"/>
  <c r="P3750" i="3" a="1"/>
  <c r="P329" i="3" a="1"/>
  <c r="P6078" i="3" a="1"/>
  <c r="P1278" i="3" a="1"/>
  <c r="P6564" i="3" a="1"/>
  <c r="P2151" i="3" a="1"/>
  <c r="P1288" i="3" a="1"/>
  <c r="P4234" i="3" a="1"/>
  <c r="P2363" i="3" a="1"/>
  <c r="P2649" i="3" a="1"/>
  <c r="P4061" i="3" a="1"/>
  <c r="P2309" i="3" a="1"/>
  <c r="P1440" i="3" a="1"/>
  <c r="P2575" i="3" a="1"/>
  <c r="P5895" i="3" a="1"/>
  <c r="P1917" i="3" a="1"/>
  <c r="P2931" i="3" a="1"/>
  <c r="P2495" i="3" a="1"/>
  <c r="P836" i="3" a="1"/>
  <c r="P789" i="3" a="1"/>
  <c r="P3807" i="3" a="1"/>
  <c r="P2160" i="3" a="1"/>
  <c r="P5083" i="3" a="1"/>
  <c r="P2077" i="3" a="1"/>
  <c r="P4057" i="3" a="1"/>
  <c r="P5566" i="3" a="1"/>
  <c r="P2387" i="3" a="1"/>
  <c r="P2455" i="3" a="1"/>
  <c r="P5547" i="3" a="1"/>
  <c r="P718" i="3" a="1"/>
  <c r="P5267" i="3" a="1"/>
  <c r="P1962" i="3" a="1"/>
  <c r="P3080" i="3" a="1"/>
  <c r="P3940" i="3" a="1"/>
  <c r="P4684" i="3" a="1"/>
  <c r="P2229" i="3" a="1"/>
  <c r="P1053" i="3" a="1"/>
  <c r="P321" i="3" a="1"/>
  <c r="P296" i="3" a="1"/>
  <c r="P5303" i="3" a="1"/>
  <c r="P3401" i="3" a="1"/>
  <c r="P241" i="3" a="1"/>
  <c r="P4235" i="3" a="1"/>
  <c r="P647" i="3" a="1"/>
  <c r="P5043" i="3" a="1"/>
  <c r="P1767" i="3" a="1"/>
  <c r="P3795" i="3" a="1"/>
  <c r="P3571" i="3" a="1"/>
  <c r="P1702" i="3" a="1"/>
  <c r="P2235" i="3" a="1"/>
  <c r="P1096" i="3" a="1"/>
  <c r="P2143" i="3" a="1"/>
  <c r="P4806" i="3" a="1"/>
  <c r="P280" i="3" a="1"/>
  <c r="P1182" i="3" a="1"/>
  <c r="P378" i="3" a="1"/>
  <c r="P5487" i="3" a="1"/>
  <c r="P5508" i="3" a="1"/>
  <c r="P6674" i="3" a="1"/>
  <c r="P1085" i="3" a="1"/>
  <c r="P6598" i="3" a="1"/>
  <c r="P355" i="3" a="1"/>
  <c r="P1812" i="3" a="1"/>
  <c r="P1294" i="3" a="1"/>
  <c r="P6683" i="3" a="1"/>
  <c r="P1072" i="3" a="1"/>
  <c r="P4557" i="3" a="1"/>
  <c r="P1228" i="3" a="1"/>
  <c r="P1237" i="3" a="1"/>
  <c r="P1856" i="3" a="1"/>
  <c r="P5473" i="3" a="1"/>
  <c r="P5820" i="3" a="1"/>
  <c r="P2620" i="3" a="1"/>
  <c r="P3649" i="3" a="1"/>
  <c r="P2428" i="3" a="1"/>
  <c r="P4426" i="3" a="1"/>
  <c r="P2049" i="3" a="1"/>
  <c r="P1880" i="3" a="1"/>
  <c r="P5404" i="3" a="1"/>
  <c r="P787" i="3" a="1"/>
  <c r="P1946" i="3" a="1"/>
  <c r="P6124" i="3" a="1"/>
  <c r="P3267" i="3" a="1"/>
  <c r="P2302" i="3" a="1"/>
  <c r="P4635" i="3" a="1"/>
  <c r="P2564" i="3" a="1"/>
  <c r="P1470" i="3" a="1"/>
  <c r="P1133" i="3" a="1"/>
  <c r="P3714" i="3" a="1"/>
  <c r="P421" i="3" a="1"/>
  <c r="P6560" i="3" a="1"/>
  <c r="P1411" i="3" a="1"/>
  <c r="P281" i="3" a="1"/>
  <c r="P3112" i="3" a="1"/>
  <c r="P1184" i="3" a="1"/>
  <c r="P1124" i="3" a="1"/>
  <c r="P4174" i="3" a="1"/>
  <c r="P4137" i="3" a="1"/>
  <c r="P4063" i="3" a="1"/>
  <c r="P6692" i="3" a="1"/>
  <c r="P3279" i="3" a="1"/>
  <c r="P1736" i="3" a="1"/>
  <c r="P1781" i="3" a="1"/>
  <c r="P1038" i="3" a="1"/>
  <c r="P6605" i="3" a="1"/>
  <c r="P5806" i="3" a="1"/>
  <c r="P3192" i="3" a="1"/>
  <c r="P4042" i="3" a="1"/>
  <c r="P5494" i="3" a="1"/>
  <c r="P1735" i="3" a="1"/>
  <c r="P44" i="3" a="1"/>
  <c r="P2597" i="3" a="1"/>
  <c r="P900" i="3" a="1"/>
  <c r="P6215" i="3" a="1"/>
  <c r="P1268" i="3" a="1"/>
  <c r="P3810" i="3" a="1"/>
  <c r="P3823" i="3" a="1"/>
  <c r="P5578" i="3" a="1"/>
  <c r="P1665" i="3" a="1"/>
  <c r="P6108" i="3" a="1"/>
  <c r="P3211" i="3" a="1"/>
  <c r="P4929" i="3" a="1"/>
  <c r="P6098" i="3" a="1"/>
  <c r="P806" i="3" a="1"/>
  <c r="P5421" i="3" a="1"/>
  <c r="P3025" i="3" a="1"/>
  <c r="P3158" i="3" a="1"/>
  <c r="P5333" i="3" a="1"/>
  <c r="P1311" i="3" a="1"/>
  <c r="P5780" i="3" a="1"/>
  <c r="P4397" i="3" a="1"/>
  <c r="P4512" i="3" a="1"/>
  <c r="P1877" i="3" a="1"/>
  <c r="P3901" i="3" a="1"/>
  <c r="P230" i="3" a="1"/>
  <c r="P3006" i="3" a="1"/>
  <c r="P445" i="3" a="1"/>
  <c r="P3858" i="3" a="1"/>
  <c r="P2561" i="3" a="1"/>
  <c r="P638" i="3" a="1"/>
  <c r="P3355" i="3" a="1"/>
  <c r="P2740" i="3" a="1"/>
  <c r="P4805" i="3" a="1"/>
  <c r="P4624" i="3" a="1"/>
  <c r="P5382" i="3" a="1"/>
  <c r="P6141" i="3" a="1"/>
  <c r="P1010" i="3" a="1"/>
  <c r="P1506" i="3" a="1"/>
  <c r="P5811" i="3" a="1"/>
  <c r="P4657" i="3" a="1"/>
  <c r="P3673" i="3" a="1"/>
  <c r="P1191" i="3" a="1"/>
  <c r="P6577" i="3" a="1"/>
  <c r="P101" i="3" a="1"/>
  <c r="P570" i="3" a="1"/>
  <c r="P3238" i="3" a="1"/>
  <c r="P5318" i="3" a="1"/>
  <c r="P2457" i="3" a="1"/>
  <c r="P1716" i="3" a="1"/>
  <c r="P6654" i="3" a="1"/>
  <c r="P3907" i="3" a="1"/>
  <c r="P3895" i="3" a="1"/>
  <c r="P4238" i="3" a="1"/>
  <c r="P47" i="3" a="1"/>
  <c r="P5325" i="3" a="1"/>
  <c r="P5273" i="3" a="1"/>
  <c r="P5641" i="3" a="1"/>
  <c r="P5153" i="3" a="1"/>
  <c r="P5232" i="3" a="1"/>
  <c r="P2451" i="3" a="1"/>
  <c r="P1111" i="3" a="1"/>
  <c r="P1165" i="3" a="1"/>
  <c r="P4046" i="3" a="1"/>
  <c r="P5585" i="3" a="1"/>
  <c r="P4285" i="3" a="1"/>
  <c r="P2697" i="3" a="1"/>
  <c r="P4591" i="3" a="1"/>
  <c r="P2491" i="3" a="1"/>
  <c r="P6254" i="3" a="1"/>
  <c r="P782" i="3" a="1"/>
  <c r="P165" i="3" a="1"/>
  <c r="P4028" i="3" a="1"/>
  <c r="P5662" i="3" a="1"/>
  <c r="P4686" i="3" a="1"/>
  <c r="P4521" i="3" a="1"/>
  <c r="P3724" i="3" a="1"/>
  <c r="P2894" i="3" a="1"/>
  <c r="P2282" i="3" a="1"/>
  <c r="P3173" i="3" a="1"/>
  <c r="P4293" i="3" a="1"/>
  <c r="P2401" i="3" a="1"/>
  <c r="P4616" i="3" a="1"/>
  <c r="P2710" i="3" a="1"/>
  <c r="P5657" i="3" a="1"/>
  <c r="P2531" i="3" a="1"/>
  <c r="P2635" i="3" a="1"/>
  <c r="P1137" i="3" a="1"/>
  <c r="P2909" i="3" a="1"/>
  <c r="P3813" i="3" a="1"/>
  <c r="P1807" i="3" a="1"/>
  <c r="P513" i="3" a="1"/>
  <c r="P1121" i="3" a="1"/>
  <c r="P5249" i="3" a="1"/>
  <c r="P4729" i="3" a="1"/>
  <c r="P1841" i="3" a="1"/>
  <c r="P2265" i="3" a="1"/>
  <c r="P2650" i="3" a="1"/>
  <c r="P5618" i="3" a="1"/>
  <c r="P3346" i="3" a="1"/>
  <c r="P3658" i="3" a="1"/>
  <c r="P4319" i="3" a="1"/>
  <c r="P1189" i="3" a="1"/>
  <c r="P1424" i="3" a="1"/>
  <c r="P6353" i="3" a="1"/>
  <c r="P3473" i="3" a="1"/>
  <c r="P5302" i="3" a="1"/>
  <c r="P5092" i="3" a="1"/>
  <c r="P167" i="3" a="1"/>
  <c r="P660" i="3" a="1"/>
  <c r="P1650" i="3" a="1"/>
  <c r="P3458" i="3" a="1"/>
  <c r="P3883" i="3" a="1"/>
  <c r="P1029" i="3" a="1"/>
  <c r="P2475" i="3" a="1"/>
  <c r="P5615" i="3" a="1"/>
  <c r="P3544" i="3" a="1"/>
  <c r="P5271" i="3" a="1"/>
  <c r="P6347" i="3" a="1"/>
  <c r="P4527" i="3" a="1"/>
  <c r="P5796" i="3" a="1"/>
  <c r="P4562" i="3" a="1"/>
  <c r="P6161" i="3" a="1"/>
  <c r="P1515" i="3" a="1"/>
  <c r="P2080" i="3" a="1"/>
  <c r="P6690" i="3" a="1"/>
  <c r="P2161" i="3" a="1"/>
  <c r="P2544" i="3" a="1"/>
  <c r="P827" i="3" a="1"/>
  <c r="P6016" i="3" a="1"/>
  <c r="P3839" i="3" a="1"/>
  <c r="P798" i="3" a="1"/>
  <c r="P3170" i="3" a="1"/>
  <c r="P1365" i="3" a="1"/>
  <c r="P300" i="3" a="1"/>
  <c r="P720" i="3" a="1"/>
  <c r="P4" i="3" a="1"/>
  <c r="P123" i="3" a="1"/>
  <c r="P3372" i="3" a="1"/>
  <c r="P5454" i="3" a="1"/>
  <c r="P5829" i="3" a="1"/>
  <c r="P4587" i="3" a="1"/>
  <c r="P6582" i="3" a="1"/>
  <c r="P788" i="3" a="1"/>
  <c r="P1786" i="3" a="1"/>
  <c r="P2175" i="3" a="1"/>
  <c r="P3365" i="3" a="1"/>
  <c r="P3589" i="3" a="1"/>
  <c r="P112" i="3" a="1"/>
  <c r="P881" i="3" a="1"/>
  <c r="P3702" i="3" a="1"/>
  <c r="P1580" i="3" a="1"/>
  <c r="P5590" i="3" a="1"/>
  <c r="P2986" i="3" a="1"/>
  <c r="P1600" i="3" a="1"/>
  <c r="P2707" i="3" a="1"/>
  <c r="P1700" i="3" a="1"/>
  <c r="P1758" i="3" a="1"/>
  <c r="P2558" i="3" a="1"/>
  <c r="P3809" i="3" a="1"/>
  <c r="P822" i="3" a="1"/>
  <c r="P3044" i="3" a="1"/>
  <c r="P2381" i="3" a="1"/>
  <c r="P3602" i="3" a="1"/>
  <c r="P615" i="3" a="1"/>
  <c r="P1672" i="3" a="1"/>
  <c r="P2380" i="3" a="1"/>
  <c r="P3672" i="3" a="1"/>
  <c r="P411" i="3" a="1"/>
  <c r="P6632" i="3" a="1"/>
  <c r="P5087" i="3" a="1"/>
  <c r="P1889" i="3" a="1"/>
  <c r="P500" i="3" a="1"/>
  <c r="P4450" i="3" a="1"/>
  <c r="P4331" i="3" a="1"/>
  <c r="P5214" i="3" a="1"/>
  <c r="P3358" i="3" a="1"/>
  <c r="P3420" i="3" a="1"/>
  <c r="P5230" i="3" a="1"/>
  <c r="P3885" i="3" a="1"/>
  <c r="P4301" i="3" a="1"/>
  <c r="P3738" i="3" a="1"/>
  <c r="P258" i="3" a="1"/>
  <c r="P5540" i="3" a="1"/>
  <c r="P3825" i="3" a="1"/>
  <c r="P2300" i="3" a="1"/>
  <c r="P1584" i="3" a="1"/>
  <c r="P1314" i="3" a="1"/>
  <c r="P6594" i="3" a="1"/>
  <c r="P4356" i="3" a="1"/>
  <c r="P2719" i="3" a="1"/>
  <c r="P1291" i="3" a="1"/>
  <c r="P3679" i="3" a="1"/>
  <c r="P3644" i="3" a="1"/>
  <c r="P3230" i="3" a="1"/>
  <c r="P4393" i="3" a="1"/>
  <c r="P4275" i="3" a="1"/>
  <c r="P1499" i="3" a="1"/>
  <c r="P816" i="3" a="1"/>
  <c r="P2163" i="3" a="1"/>
  <c r="P4837" i="3" a="1"/>
  <c r="P1315" i="3" a="1"/>
  <c r="P2322" i="3" a="1"/>
  <c r="P831" i="3" a="1"/>
  <c r="P1503" i="3" a="1"/>
  <c r="P870" i="3" a="1"/>
  <c r="P5880" i="3" a="1"/>
  <c r="P3466" i="3" a="1"/>
  <c r="P1076" i="3" a="1"/>
  <c r="P2774" i="3" a="1"/>
  <c r="P3210" i="3" a="1"/>
  <c r="P1081" i="3" a="1"/>
  <c r="P2761" i="3" a="1"/>
  <c r="P5909" i="3" a="1"/>
  <c r="P6425" i="3" a="1"/>
  <c r="P1083" i="3" a="1"/>
  <c r="P514" i="3" a="1"/>
  <c r="P2050" i="3" a="1"/>
  <c r="P5543" i="3" a="1"/>
  <c r="P243" i="3" a="1"/>
  <c r="P2154" i="3" a="1"/>
  <c r="P5866" i="3" a="1"/>
  <c r="P2922" i="3" a="1"/>
  <c r="P3287" i="3" a="1"/>
  <c r="P2136" i="3" a="1"/>
  <c r="P2586" i="3" a="1"/>
  <c r="P1328" i="3" a="1"/>
  <c r="P1842" i="3" a="1"/>
  <c r="P657" i="3" a="1"/>
  <c r="P6220" i="3" a="1"/>
  <c r="P2684" i="3" a="1"/>
  <c r="P6521" i="3" a="1"/>
  <c r="P6074" i="3" a="1"/>
  <c r="P4479" i="3" a="1"/>
  <c r="P1360" i="3" a="1"/>
  <c r="P3002" i="3" a="1"/>
  <c r="P3452" i="3" a="1"/>
  <c r="P3331" i="3" a="1"/>
  <c r="P6123" i="3" a="1"/>
  <c r="P396" i="3" a="1"/>
  <c r="P708" i="3" a="1"/>
  <c r="P704" i="3" a="1"/>
  <c r="P1631" i="3" a="1"/>
  <c r="P291" i="3" a="1"/>
  <c r="P3670" i="3" a="1"/>
  <c r="P2261" i="3" a="1"/>
  <c r="P21" i="3" a="1"/>
  <c r="P2834" i="3" a="1"/>
  <c r="P3817" i="3" a="1"/>
  <c r="P5246" i="3" a="1"/>
  <c r="P6458" i="3" a="1"/>
  <c r="P2594" i="3" a="1"/>
  <c r="P6102" i="3" a="1"/>
  <c r="P4665" i="3" a="1"/>
  <c r="P458" i="3" a="1"/>
  <c r="P4130" i="3" a="1"/>
  <c r="P2467" i="3" a="1"/>
  <c r="P6128" i="3" a="1"/>
  <c r="P691" i="3" a="1"/>
  <c r="P4131" i="3" a="1"/>
  <c r="P5628" i="3" a="1"/>
  <c r="P6239" i="3" a="1"/>
  <c r="P6047" i="3" a="1"/>
  <c r="P4288" i="3" a="1"/>
  <c r="P1624" i="3" a="1"/>
  <c r="P3330" i="3" a="1"/>
  <c r="P771" i="3" a="1"/>
  <c r="P3731" i="3" a="1"/>
  <c r="P1296" i="3" a="1"/>
  <c r="P6007" i="3" a="1"/>
  <c r="P1153" i="3" a="1"/>
  <c r="P2626" i="3" a="1"/>
  <c r="P2961" i="3" a="1"/>
  <c r="P5436" i="3" a="1"/>
  <c r="P2696" i="3" a="1"/>
  <c r="P6253" i="3" a="1"/>
  <c r="P2006" i="3" a="1"/>
  <c r="P6139" i="3" a="1"/>
  <c r="P6727" i="3" a="1"/>
  <c r="P3147" i="3" a="1"/>
  <c r="P1752" i="3" a="1"/>
  <c r="P5663" i="3" a="1"/>
  <c r="P1073" i="3" a="1"/>
  <c r="P2734" i="3" a="1"/>
  <c r="P5765" i="3" a="1"/>
  <c r="P3092" i="3" a="1"/>
  <c r="P2820" i="3" a="1"/>
  <c r="P3195" i="3" a="1"/>
  <c r="P3354" i="3" a="1"/>
  <c r="P6052" i="3" a="1"/>
  <c r="P1823" i="3" a="1"/>
  <c r="P3362" i="3" a="1"/>
  <c r="P420" i="3" a="1"/>
  <c r="P3386" i="3" a="1"/>
  <c r="P6397" i="3" a="1"/>
  <c r="P859" i="3" a="1"/>
  <c r="P2267" i="3" a="1"/>
  <c r="P119" i="3" a="1"/>
  <c r="P5674" i="3" a="1"/>
  <c r="P4023" i="3" a="1"/>
  <c r="P6279" i="3" a="1"/>
  <c r="P6534" i="3" a="1"/>
  <c r="P1427" i="3" a="1"/>
  <c r="P3713" i="3" a="1"/>
  <c r="P2725" i="3" a="1"/>
  <c r="P5443" i="3" a="1"/>
  <c r="P2039" i="3" a="1"/>
  <c r="P3270" i="3" a="1"/>
  <c r="P1892" i="3" a="1"/>
  <c r="P5257" i="3" a="1"/>
  <c r="P1528" i="3" a="1"/>
  <c r="P6319" i="3" a="1"/>
  <c r="P3168" i="3" a="1"/>
  <c r="P194" i="3" a="1"/>
  <c r="P866" i="3" a="1"/>
  <c r="P3500" i="3" a="1"/>
  <c r="P725" i="3" a="1"/>
  <c r="P1810" i="3" a="1"/>
  <c r="P4375" i="3" a="1"/>
  <c r="P403" i="3" a="1"/>
  <c r="P5384" i="3" a="1"/>
  <c r="P5580" i="3" a="1"/>
  <c r="P1550" i="3" a="1"/>
  <c r="P3239" i="3" a="1"/>
  <c r="P388" i="3" a="1"/>
  <c r="P1348" i="3" a="1"/>
  <c r="P2732" i="3" a="1"/>
  <c r="P2248" i="3" a="1"/>
  <c r="P4341" i="3" a="1"/>
  <c r="P5236" i="3" a="1"/>
  <c r="P5265" i="3" a="1"/>
  <c r="P2711" i="3" a="1"/>
  <c r="P3856" i="3" a="1"/>
  <c r="P5570" i="3" a="1"/>
  <c r="P4631" i="3" a="1"/>
  <c r="P6055" i="3" a="1"/>
  <c r="P1567" i="3" a="1"/>
  <c r="P4584" i="3" a="1"/>
  <c r="P5600" i="3" a="1"/>
  <c r="P3004" i="3" a="1"/>
  <c r="P2212" i="3" a="1"/>
  <c r="P469" i="3" a="1"/>
  <c r="P5574" i="3" a="1"/>
  <c r="P4629" i="3" a="1"/>
  <c r="P5268" i="3" a="1"/>
  <c r="P1042" i="3" a="1"/>
  <c r="P5750" i="3" a="1"/>
  <c r="P4939" i="3" a="1"/>
  <c r="P400" i="3" a="1"/>
  <c r="P5828" i="3" a="1"/>
  <c r="P2720" i="3" a="1"/>
  <c r="P1601" i="3" a="1"/>
  <c r="P666" i="3" a="1"/>
  <c r="P5535" i="3" a="1"/>
  <c r="P320" i="3" a="1"/>
  <c r="P3821" i="3" a="1"/>
  <c r="P6467" i="3" a="1"/>
  <c r="P4941" i="3" a="1"/>
  <c r="P5397" i="3" a="1"/>
  <c r="P6328" i="3" a="1"/>
  <c r="P3083" i="3" a="1"/>
  <c r="P1566" i="3" a="1"/>
  <c r="P6053" i="3" a="1"/>
  <c r="P844" i="3" a="1"/>
  <c r="P3093" i="3" a="1"/>
  <c r="P2560" i="3" a="1"/>
  <c r="P306" i="3" a="1"/>
  <c r="P212" i="3" a="1"/>
  <c r="P2889" i="3" a="1"/>
  <c r="P5545" i="3" a="1"/>
  <c r="P5468" i="3" a="1"/>
  <c r="P607" i="3" a="1"/>
  <c r="P6035" i="3" a="1"/>
  <c r="P1971" i="3" a="1"/>
  <c r="P1634" i="3" a="1"/>
  <c r="P1546" i="3" a="1"/>
  <c r="P1603" i="3" a="1"/>
  <c r="P3739" i="3" a="1"/>
  <c r="P5785" i="3" a="1"/>
  <c r="P3417" i="3" a="1"/>
  <c r="P6057" i="3" a="1"/>
  <c r="P1351" i="3" a="1"/>
  <c r="P5763" i="3" a="1"/>
  <c r="P1250" i="3" a="1"/>
  <c r="P582" i="3" a="1"/>
  <c r="P2582" i="3" a="1"/>
  <c r="P2144" i="3" a="1"/>
  <c r="P4090" i="3" a="1"/>
  <c r="P317" i="3" a="1"/>
  <c r="P2861" i="3" a="1"/>
  <c r="P3251" i="3" a="1"/>
  <c r="P1914" i="3" a="1"/>
  <c r="P1247" i="3" a="1"/>
  <c r="P202" i="3" a="1"/>
  <c r="P1520" i="3" a="1"/>
  <c r="P2920" i="3" a="1"/>
  <c r="P3710" i="3" a="1"/>
  <c r="P3460" i="3" a="1"/>
  <c r="P1811" i="3" a="1"/>
  <c r="P3974" i="3" a="1"/>
  <c r="P3276" i="3" a="1"/>
  <c r="P4565" i="3" a="1"/>
  <c r="P2679" i="3" a="1"/>
  <c r="P1676" i="3" a="1"/>
  <c r="P1532" i="3" a="1"/>
  <c r="P2844" i="3" a="1"/>
  <c r="P3324" i="3" a="1"/>
  <c r="P558" i="3" a="1"/>
  <c r="P3263" i="3" a="1"/>
  <c r="P5755" i="3" a="1"/>
  <c r="P4803" i="3" a="1"/>
  <c r="P6556" i="3" a="1"/>
  <c r="P1833" i="3" a="1"/>
  <c r="P5203" i="3" a="1"/>
  <c r="P4408" i="3" a="1"/>
  <c r="P885" i="3" a="1"/>
  <c r="P2246" i="3" a="1"/>
  <c r="P1802" i="3" a="1"/>
  <c r="P3596" i="3" a="1"/>
  <c r="P6284" i="3" a="1"/>
  <c r="P2269" i="3" a="1"/>
  <c r="P5517" i="3" a="1"/>
  <c r="P3514" i="3" a="1"/>
  <c r="P1775" i="3" a="1"/>
  <c r="P2111" i="3" a="1"/>
  <c r="P4873" i="3" a="1"/>
  <c r="P5010" i="3" a="1"/>
  <c r="P792" i="3" a="1"/>
  <c r="P18" i="3" a="1"/>
  <c r="P784" i="3" a="1"/>
  <c r="P5426" i="3" a="1"/>
  <c r="P4279" i="3" a="1"/>
  <c r="P2368" i="3" a="1"/>
  <c r="P1160" i="3" a="1"/>
  <c r="P2660" i="3" a="1"/>
  <c r="P5551" i="3" a="1"/>
  <c r="P210" i="3" a="1"/>
  <c r="P1682" i="3" a="1"/>
  <c r="P1907" i="3" a="1"/>
  <c r="P4295" i="3" a="1"/>
  <c r="P4722" i="3" a="1"/>
  <c r="P2990" i="3" a="1"/>
  <c r="P3665" i="3" a="1"/>
  <c r="P1517" i="3" a="1"/>
  <c r="P5700" i="3" a="1"/>
  <c r="P1492" i="3" a="1"/>
  <c r="P3586" i="3" a="1"/>
  <c r="P5208" i="3" a="1"/>
  <c r="P3705" i="3" a="1"/>
  <c r="P6146" i="3" a="1"/>
  <c r="P6276" i="3" a="1"/>
  <c r="P237" i="3" a="1"/>
  <c r="P5667" i="3" a="1"/>
  <c r="P1045" i="3" a="1"/>
  <c r="P1524" i="3" a="1"/>
  <c r="P3088" i="3" a="1"/>
  <c r="P2264" i="3" a="1"/>
  <c r="P3127" i="3" a="1"/>
  <c r="P287" i="3" a="1"/>
  <c r="P5726" i="3" a="1"/>
  <c r="P2966" i="3" a="1"/>
  <c r="P5658" i="3" a="1"/>
  <c r="P992" i="3" a="1"/>
  <c r="P1834" i="3" a="1"/>
  <c r="P6424" i="3" a="1"/>
  <c r="P6559" i="3" a="1"/>
  <c r="P422" i="3" a="1"/>
  <c r="P1681" i="3" a="1"/>
  <c r="P6282" i="3" a="1"/>
  <c r="P3819" i="3" a="1"/>
  <c r="P2677" i="3" a="1"/>
  <c r="P3742" i="3" a="1"/>
  <c r="P1303" i="3" a="1"/>
  <c r="P5798" i="3" a="1"/>
  <c r="P3395" i="3" a="1"/>
  <c r="P1277" i="3" a="1"/>
  <c r="P4289" i="3" a="1"/>
  <c r="P2933" i="3" a="1"/>
  <c r="P1529" i="3" a="1"/>
  <c r="P4015" i="3" a="1"/>
  <c r="P2473" i="3" a="1"/>
  <c r="P4203" i="3" a="1"/>
  <c r="P5368" i="3" a="1"/>
  <c r="P4264" i="3" a="1"/>
  <c r="P4460" i="3" a="1"/>
  <c r="P6604" i="3" a="1"/>
  <c r="P5678" i="3" a="1"/>
  <c r="P3374" i="3" a="1"/>
  <c r="P3166" i="3" a="1"/>
  <c r="P2742" i="3" a="1"/>
  <c r="P4735" i="3" a="1"/>
  <c r="P3265" i="3" a="1"/>
  <c r="P1018" i="3" a="1"/>
  <c r="P2797" i="3" a="1"/>
  <c r="P1071" i="3" a="1"/>
  <c r="P3872" i="3" a="1"/>
  <c r="P5385" i="3" a="1"/>
  <c r="P3051" i="3" a="1"/>
  <c r="P3805" i="3" a="1"/>
  <c r="P1916" i="3" a="1"/>
  <c r="P2087" i="3" a="1"/>
  <c r="P2252" i="3" a="1"/>
  <c r="P250" i="3" a="1"/>
  <c r="P6780" i="3" l="1"/>
  <c r="P6801" i="3"/>
  <c r="M6801" i="3" s="1"/>
  <c r="P4983" i="3"/>
  <c r="P6814" i="3"/>
  <c r="P6821" i="3"/>
  <c r="P5182" i="3"/>
  <c r="M5182" i="3" s="1"/>
  <c r="P4971" i="3"/>
  <c r="P5051" i="3"/>
  <c r="P6746" i="3"/>
  <c r="P4900" i="3"/>
  <c r="M4900" i="3" s="1"/>
  <c r="P6825" i="3"/>
  <c r="P5191" i="3"/>
  <c r="P5194" i="3"/>
  <c r="P6805" i="3"/>
  <c r="M6805" i="3" s="1"/>
  <c r="P6845" i="3"/>
  <c r="P4994" i="3"/>
  <c r="P4984" i="3"/>
  <c r="P4882" i="3"/>
  <c r="P6819" i="3"/>
  <c r="P5006" i="3"/>
  <c r="P5090" i="3"/>
  <c r="P6760" i="3"/>
  <c r="P6798" i="3"/>
  <c r="P5020" i="3"/>
  <c r="P4988" i="3"/>
  <c r="P5111" i="3"/>
  <c r="P6733" i="3"/>
  <c r="P5095" i="3"/>
  <c r="P4903" i="3"/>
  <c r="P5122" i="3"/>
  <c r="P5137" i="3"/>
  <c r="P4980" i="3"/>
  <c r="P6853" i="3"/>
  <c r="P5156" i="3"/>
  <c r="P6832" i="3"/>
  <c r="P5181" i="3"/>
  <c r="P6869" i="3"/>
  <c r="P5071" i="3"/>
  <c r="P5109" i="3"/>
  <c r="P4935" i="3"/>
  <c r="P6844" i="3"/>
  <c r="P5112" i="3"/>
  <c r="P5072" i="3"/>
  <c r="P4993" i="3"/>
  <c r="P4901" i="3"/>
  <c r="P6766" i="3"/>
  <c r="P5160" i="3"/>
  <c r="P6867" i="3"/>
  <c r="P5121" i="3"/>
  <c r="P4973" i="3"/>
  <c r="P5123" i="3"/>
  <c r="P5076" i="3"/>
  <c r="P6842" i="3"/>
  <c r="P6820" i="3"/>
  <c r="M6820" i="3" s="1"/>
  <c r="P6763" i="3"/>
  <c r="P5064" i="3"/>
  <c r="P6849" i="3"/>
  <c r="P4908" i="3"/>
  <c r="P5000" i="3"/>
  <c r="P5089" i="3"/>
  <c r="P4932" i="3"/>
  <c r="P5019" i="3"/>
  <c r="P4877" i="3"/>
  <c r="P6735" i="3"/>
  <c r="P6822" i="3"/>
  <c r="P6829" i="3"/>
  <c r="P5088" i="3"/>
  <c r="P5036" i="3"/>
  <c r="P4969" i="3"/>
  <c r="P6848" i="3"/>
  <c r="P6794" i="3"/>
  <c r="M6794" i="3" s="1"/>
  <c r="P5040" i="3"/>
  <c r="P6824" i="3"/>
  <c r="P6748" i="3"/>
  <c r="P4970" i="3"/>
  <c r="P6750" i="3"/>
  <c r="P5200" i="3"/>
  <c r="P6787" i="3"/>
  <c r="P6846" i="3"/>
  <c r="P5117" i="3"/>
  <c r="P5183" i="3"/>
  <c r="P4946" i="3"/>
  <c r="P5005" i="3"/>
  <c r="P6828" i="3"/>
  <c r="P5138" i="3"/>
  <c r="P5159" i="3"/>
  <c r="M5159" i="3" s="1"/>
  <c r="P5050" i="3"/>
  <c r="P5110" i="3"/>
  <c r="P5039" i="3"/>
  <c r="P6852" i="3"/>
  <c r="P5079" i="3"/>
  <c r="P4947" i="3"/>
  <c r="P5155" i="3"/>
  <c r="M5155" i="3" s="1"/>
  <c r="P5166" i="3"/>
  <c r="M5166" i="3" s="1"/>
  <c r="P6827" i="3"/>
  <c r="P5136" i="3"/>
  <c r="P6826" i="3"/>
  <c r="P6843" i="3"/>
  <c r="P5167" i="3"/>
  <c r="P6876" i="3"/>
  <c r="P5100" i="3"/>
  <c r="P5157" i="3"/>
  <c r="M5157" i="3" s="1"/>
  <c r="P4953" i="3"/>
  <c r="P6862" i="3"/>
  <c r="M6862" i="3" s="1"/>
  <c r="P5030" i="3"/>
  <c r="M5030" i="3" s="1"/>
  <c r="P4883" i="3"/>
  <c r="M4883" i="3" s="1"/>
  <c r="P5151" i="3"/>
  <c r="P5125" i="3"/>
  <c r="P5158" i="3"/>
  <c r="P6823" i="3"/>
  <c r="M6823" i="3" s="1"/>
  <c r="P5124" i="3"/>
  <c r="P4985" i="3"/>
  <c r="P4931" i="3"/>
  <c r="M4931" i="3" s="1"/>
  <c r="P5135" i="3"/>
  <c r="M5135" i="3" s="1"/>
  <c r="P5148" i="3"/>
  <c r="P5187" i="3"/>
  <c r="M5187" i="3" s="1"/>
  <c r="P4890" i="3"/>
  <c r="P5188" i="3"/>
  <c r="P4864" i="3"/>
  <c r="P4912" i="3"/>
  <c r="P6732" i="3"/>
  <c r="P3" i="3"/>
  <c r="M2" i="3"/>
  <c r="S2" i="3" a="1"/>
  <c r="S2" i="3" s="1"/>
  <c r="P5" i="3"/>
  <c r="P7" i="3"/>
  <c r="M9748" i="3"/>
  <c r="M7896" i="3"/>
  <c r="M7415" i="3"/>
  <c r="M8812" i="3"/>
  <c r="M9264" i="3"/>
  <c r="M9227" i="3"/>
  <c r="M7881" i="3"/>
  <c r="M7044" i="3"/>
  <c r="M7880" i="3"/>
  <c r="M7815" i="3"/>
  <c r="M9922" i="3"/>
  <c r="M8831" i="3"/>
  <c r="M4965" i="3"/>
  <c r="M8867" i="3"/>
  <c r="M9258" i="3"/>
  <c r="M7419" i="3"/>
  <c r="M7247" i="3"/>
  <c r="M9771" i="3"/>
  <c r="M6772" i="3"/>
  <c r="M8253" i="3"/>
  <c r="M8044" i="3"/>
  <c r="M8845" i="3"/>
  <c r="M9683" i="3"/>
  <c r="M7438" i="3"/>
  <c r="M6952" i="3"/>
  <c r="M9920" i="3"/>
  <c r="M7500" i="3"/>
  <c r="M9984" i="3"/>
  <c r="M8695" i="3"/>
  <c r="M9632" i="3"/>
  <c r="M7308" i="3"/>
  <c r="M9422" i="3"/>
  <c r="M7117" i="3"/>
  <c r="M7132" i="3"/>
  <c r="M7058" i="3"/>
  <c r="M7926" i="3"/>
  <c r="M8361" i="3"/>
  <c r="M7527" i="3"/>
  <c r="M8202" i="3"/>
  <c r="M7739" i="3"/>
  <c r="M7154" i="3"/>
  <c r="M9157" i="3"/>
  <c r="M8974" i="3"/>
  <c r="M8854" i="3"/>
  <c r="M8251" i="3"/>
  <c r="M7516" i="3"/>
  <c r="M9986" i="3"/>
  <c r="M9543" i="3"/>
  <c r="M7056" i="3"/>
  <c r="M7309" i="3"/>
  <c r="M8030" i="3"/>
  <c r="M8849" i="3"/>
  <c r="M9772" i="3"/>
  <c r="M9357" i="3"/>
  <c r="M5041" i="3"/>
  <c r="M7320" i="3"/>
  <c r="M7917" i="3"/>
  <c r="M8388" i="3"/>
  <c r="M8889" i="3"/>
  <c r="M9655" i="3"/>
  <c r="M7275" i="3"/>
  <c r="M7350" i="3"/>
  <c r="M9498" i="3"/>
  <c r="M8648" i="3"/>
  <c r="M8345" i="3"/>
  <c r="M8737" i="3"/>
  <c r="M8674" i="3"/>
  <c r="M8262" i="3"/>
  <c r="M8248" i="3"/>
  <c r="M9293" i="3"/>
  <c r="M7903" i="3"/>
  <c r="M9362" i="3"/>
  <c r="M7336" i="3"/>
  <c r="M9744" i="3"/>
  <c r="M7827" i="3"/>
  <c r="M7851" i="3"/>
  <c r="M8372" i="3"/>
  <c r="M9948" i="3"/>
  <c r="M8657" i="3"/>
  <c r="M7697" i="3"/>
  <c r="M8296" i="3"/>
  <c r="M9476" i="3"/>
  <c r="M8106" i="3"/>
  <c r="M8249" i="3"/>
  <c r="M8339" i="3"/>
  <c r="M9582" i="3"/>
  <c r="M9274" i="3"/>
  <c r="M9967" i="3"/>
  <c r="M8089" i="3"/>
  <c r="M7212" i="3"/>
  <c r="M8363" i="3"/>
  <c r="M4933" i="3"/>
  <c r="M7561" i="3"/>
  <c r="M9477" i="3"/>
  <c r="M8154" i="3"/>
  <c r="M8564" i="3"/>
  <c r="M4871" i="3"/>
  <c r="M7575" i="3"/>
  <c r="M7238" i="3"/>
  <c r="M8556" i="3"/>
  <c r="M9436" i="3"/>
  <c r="M9062" i="3"/>
  <c r="M7630" i="3"/>
  <c r="M8597" i="3"/>
  <c r="M9419" i="3"/>
  <c r="M9185" i="3"/>
  <c r="M8148" i="3"/>
  <c r="M8782" i="3"/>
  <c r="M7966" i="3"/>
  <c r="M7846" i="3"/>
  <c r="M7833" i="3"/>
  <c r="M7425" i="3"/>
  <c r="M9484" i="3"/>
  <c r="M8218" i="3"/>
  <c r="M8687" i="3"/>
  <c r="M9341" i="3"/>
  <c r="M7475" i="3"/>
  <c r="M8893" i="3"/>
  <c r="M7147" i="3"/>
  <c r="M7970" i="3"/>
  <c r="M7869" i="3"/>
  <c r="M9905" i="3"/>
  <c r="M7139" i="3"/>
  <c r="M8145" i="3"/>
  <c r="M8352" i="3"/>
  <c r="M7683" i="3"/>
  <c r="M9518" i="3"/>
  <c r="M9870" i="3"/>
  <c r="M9626" i="3"/>
  <c r="M8457" i="3"/>
  <c r="M7554" i="3"/>
  <c r="M8636" i="3"/>
  <c r="M6922" i="3"/>
  <c r="M8530" i="3"/>
  <c r="M9763" i="3"/>
  <c r="M8793" i="3"/>
  <c r="M7326" i="3"/>
  <c r="M8711" i="3"/>
  <c r="M7424" i="3"/>
  <c r="M9696" i="3"/>
  <c r="M7885" i="3"/>
  <c r="M8322" i="3"/>
  <c r="M7982" i="3"/>
  <c r="M7394" i="3"/>
  <c r="M9481" i="3"/>
  <c r="M9405" i="3"/>
  <c r="M7281" i="3"/>
  <c r="M4981" i="3"/>
  <c r="M9100" i="3"/>
  <c r="M7947" i="3"/>
  <c r="M7189" i="3"/>
  <c r="M7528" i="3"/>
  <c r="M7321" i="3"/>
  <c r="M9830" i="3"/>
  <c r="M9776" i="3"/>
  <c r="M9958" i="3"/>
  <c r="M7585" i="3"/>
  <c r="M7755" i="3"/>
  <c r="M8932" i="3"/>
  <c r="M8122" i="3"/>
  <c r="M8786" i="3"/>
  <c r="M9546" i="3"/>
  <c r="M4963" i="3"/>
  <c r="M8000" i="3"/>
  <c r="M4881" i="3"/>
  <c r="M8747" i="3"/>
  <c r="M8872" i="3"/>
  <c r="M8551" i="3"/>
  <c r="M8704" i="3"/>
  <c r="M9311" i="3"/>
  <c r="M9153" i="3"/>
  <c r="M9509" i="3"/>
  <c r="M9923" i="3"/>
  <c r="M7161" i="3"/>
  <c r="M8705" i="3"/>
  <c r="M9601" i="3"/>
  <c r="M9283" i="3"/>
  <c r="M8491" i="3"/>
  <c r="M7843" i="3"/>
  <c r="M8344" i="3"/>
  <c r="M8200" i="3"/>
  <c r="M9045" i="3"/>
  <c r="M7967" i="3"/>
  <c r="M8779" i="3"/>
  <c r="M9900" i="3"/>
  <c r="M8861" i="3"/>
  <c r="M9762" i="3"/>
  <c r="M7030" i="3"/>
  <c r="M7447" i="3"/>
  <c r="M8272" i="3"/>
  <c r="M7975" i="3"/>
  <c r="M7089" i="3"/>
  <c r="M7068" i="3"/>
  <c r="M9010" i="3"/>
  <c r="M8546" i="3"/>
  <c r="M9397" i="3"/>
  <c r="M7674" i="3"/>
  <c r="M9885" i="3"/>
  <c r="M9917" i="3"/>
  <c r="M8474" i="3"/>
  <c r="M7759" i="3"/>
  <c r="M8666" i="3"/>
  <c r="M9439" i="3"/>
  <c r="M9633" i="3"/>
  <c r="M7264" i="3"/>
  <c r="M9133" i="3"/>
  <c r="M9057" i="3"/>
  <c r="M7129" i="3"/>
  <c r="M9320" i="3"/>
  <c r="M8298" i="3"/>
  <c r="M8623" i="3"/>
  <c r="M7816" i="3"/>
  <c r="M8337" i="3"/>
  <c r="M8738" i="3"/>
  <c r="M7879" i="3"/>
  <c r="M9197" i="3"/>
  <c r="M8338" i="3"/>
  <c r="M8992" i="3"/>
  <c r="M8108" i="3"/>
  <c r="M7179" i="3"/>
  <c r="M9722" i="3"/>
  <c r="M9848" i="3"/>
  <c r="M9266" i="3"/>
  <c r="M8438" i="3"/>
  <c r="M8929" i="3"/>
  <c r="M5077" i="3"/>
  <c r="M7820" i="3"/>
  <c r="M9008" i="3"/>
  <c r="M7085" i="3"/>
  <c r="M7891" i="3"/>
  <c r="M7499" i="3"/>
  <c r="M7748" i="3"/>
  <c r="M7744" i="3"/>
  <c r="M7138" i="3"/>
  <c r="M4902" i="3"/>
  <c r="M9345" i="3"/>
  <c r="M7758" i="3"/>
  <c r="M8213" i="3"/>
  <c r="M7915" i="3"/>
  <c r="M7363" i="3"/>
  <c r="M9131" i="3"/>
  <c r="M9929" i="3"/>
  <c r="M7334" i="3"/>
  <c r="M7853" i="3"/>
  <c r="M8336" i="3"/>
  <c r="M8317" i="3"/>
  <c r="M9707" i="3"/>
  <c r="M7168" i="3"/>
  <c r="M8561" i="3"/>
  <c r="M7573" i="3"/>
  <c r="M7634" i="3"/>
  <c r="M8275" i="3"/>
  <c r="M8730" i="3"/>
  <c r="M8634" i="3"/>
  <c r="M8359" i="3"/>
  <c r="M7037" i="3"/>
  <c r="M8321" i="3"/>
  <c r="M9750" i="3"/>
  <c r="M9042" i="3"/>
  <c r="M7693" i="3"/>
  <c r="M9529" i="3"/>
  <c r="M9213" i="3"/>
  <c r="M7860" i="3"/>
  <c r="M7143" i="3"/>
  <c r="M9395" i="3"/>
  <c r="M8539" i="3"/>
  <c r="M9639" i="3"/>
  <c r="M9420" i="3"/>
  <c r="M9325" i="3"/>
  <c r="M8639" i="3"/>
  <c r="M7572" i="3"/>
  <c r="M9687" i="3"/>
  <c r="M7378" i="3"/>
  <c r="M8310" i="3"/>
  <c r="M9354" i="3"/>
  <c r="M9898" i="3"/>
  <c r="M7260" i="3"/>
  <c r="M9200" i="3"/>
  <c r="M8158" i="3"/>
  <c r="M8171" i="3"/>
  <c r="M9207" i="3"/>
  <c r="M7060" i="3"/>
  <c r="M7826" i="3"/>
  <c r="M7724" i="3"/>
  <c r="M7248" i="3"/>
  <c r="M7907" i="3"/>
  <c r="M7034" i="3"/>
  <c r="M7700" i="3"/>
  <c r="M10001" i="3"/>
  <c r="M8777" i="3"/>
  <c r="M8522" i="3"/>
  <c r="M7064" i="3"/>
  <c r="M7718" i="3"/>
  <c r="M7754" i="3"/>
  <c r="M8724" i="3"/>
  <c r="M7470" i="3"/>
  <c r="M7463" i="3"/>
  <c r="M9768" i="3"/>
  <c r="M8716" i="3"/>
  <c r="M4956" i="3"/>
  <c r="M8293" i="3"/>
  <c r="M7291" i="3"/>
  <c r="M9255" i="3"/>
  <c r="M9656" i="3"/>
  <c r="M9743" i="3"/>
  <c r="M8369" i="3"/>
  <c r="M7722" i="3"/>
  <c r="M9288" i="3"/>
  <c r="M9161" i="3"/>
  <c r="M8768" i="3"/>
  <c r="M8775" i="3"/>
  <c r="M7386" i="3"/>
  <c r="M5034" i="3"/>
  <c r="M6923" i="3"/>
  <c r="M8814" i="3"/>
  <c r="M5031" i="3"/>
  <c r="M9134" i="3"/>
  <c r="M7216" i="3"/>
  <c r="M8273" i="3"/>
  <c r="M8053" i="3"/>
  <c r="M9138" i="3"/>
  <c r="M7431" i="3"/>
  <c r="M7550" i="3"/>
  <c r="M9417" i="3"/>
  <c r="M7297" i="3"/>
  <c r="M7306" i="3"/>
  <c r="M7075" i="3"/>
  <c r="M7675" i="3"/>
  <c r="M8024" i="3"/>
  <c r="M8874" i="3"/>
  <c r="M7841" i="3"/>
  <c r="M8008" i="3"/>
  <c r="M7928" i="3"/>
  <c r="M8010" i="3"/>
  <c r="M9947" i="3"/>
  <c r="M8224" i="3"/>
  <c r="M9130" i="3"/>
  <c r="M9000" i="3"/>
  <c r="M7598" i="3"/>
  <c r="M4884" i="3"/>
  <c r="M8741" i="3"/>
  <c r="M9861" i="3"/>
  <c r="M7093" i="3"/>
  <c r="M7628" i="3"/>
  <c r="M9383" i="3"/>
  <c r="M8653" i="3"/>
  <c r="M9232" i="3"/>
  <c r="M7108" i="3"/>
  <c r="M9271" i="3"/>
  <c r="M7083" i="3"/>
  <c r="M7633" i="3"/>
  <c r="M9290" i="3"/>
  <c r="M9485" i="3"/>
  <c r="M7265" i="3"/>
  <c r="M7084" i="3"/>
  <c r="M4886" i="3"/>
  <c r="M8222" i="3"/>
  <c r="M7324" i="3"/>
  <c r="M8780" i="3"/>
  <c r="M9234" i="3"/>
  <c r="M8840" i="3"/>
  <c r="M8715" i="3"/>
  <c r="M9106" i="3"/>
  <c r="M8205" i="3"/>
  <c r="M9072" i="3"/>
  <c r="M8464" i="3"/>
  <c r="M8742" i="3"/>
  <c r="M8383" i="3"/>
  <c r="M5070" i="3"/>
  <c r="M9479" i="3"/>
  <c r="M9113" i="3"/>
  <c r="M7587" i="3"/>
  <c r="M9393" i="3"/>
  <c r="M7725" i="3"/>
  <c r="M7985" i="3"/>
  <c r="M7001" i="3"/>
  <c r="M7750" i="3"/>
  <c r="M9280" i="3"/>
  <c r="M7974" i="3"/>
  <c r="M9230" i="3"/>
  <c r="M9749" i="3"/>
  <c r="M7446" i="3"/>
  <c r="M8047" i="3"/>
  <c r="M7337" i="3"/>
  <c r="M9775" i="3"/>
  <c r="M8518" i="3"/>
  <c r="M7119" i="3"/>
  <c r="M7462" i="3"/>
  <c r="M7801" i="3"/>
  <c r="M8382" i="3"/>
  <c r="M7157" i="3"/>
  <c r="M9976" i="3"/>
  <c r="M9204" i="3"/>
  <c r="M7497" i="3"/>
  <c r="M8137" i="3"/>
  <c r="M9755" i="3"/>
  <c r="M9109" i="3"/>
  <c r="M7670" i="3"/>
  <c r="M7048" i="3"/>
  <c r="M8894" i="3"/>
  <c r="M9238" i="3"/>
  <c r="M8749" i="3"/>
  <c r="M9516" i="3"/>
  <c r="M8952" i="3"/>
  <c r="M9373" i="3"/>
  <c r="M7442" i="3"/>
  <c r="M8785" i="3"/>
  <c r="M9092" i="3"/>
  <c r="M8789" i="3"/>
  <c r="M9555" i="3"/>
  <c r="M10000" i="3"/>
  <c r="M9015" i="3"/>
  <c r="M9244" i="3"/>
  <c r="M8456" i="3"/>
  <c r="M7657" i="3"/>
  <c r="M8682" i="3"/>
  <c r="M8311" i="3"/>
  <c r="M8232" i="3"/>
  <c r="M8760" i="3"/>
  <c r="M7876" i="3"/>
  <c r="M9624" i="3"/>
  <c r="M8846" i="3"/>
  <c r="M8421" i="3"/>
  <c r="M9906" i="3"/>
  <c r="M7376" i="3"/>
  <c r="M4893" i="3"/>
  <c r="M8468" i="3"/>
  <c r="M6753" i="3"/>
  <c r="M9801" i="3"/>
  <c r="M9841" i="3"/>
  <c r="M6903" i="3"/>
  <c r="M8258" i="3"/>
  <c r="M8422" i="3"/>
  <c r="M8454" i="3"/>
  <c r="M8994" i="3"/>
  <c r="M8885" i="3"/>
  <c r="M8301" i="3"/>
  <c r="M9835" i="3"/>
  <c r="M8582" i="3"/>
  <c r="M8173" i="3"/>
  <c r="M9600" i="3"/>
  <c r="M8794" i="3"/>
  <c r="M8594" i="3"/>
  <c r="M9873" i="3"/>
  <c r="M5038" i="3"/>
  <c r="M7036" i="3"/>
  <c r="M8593" i="3"/>
  <c r="M7202" i="3"/>
  <c r="M9190" i="3"/>
  <c r="M7647" i="3"/>
  <c r="M5078" i="3"/>
  <c r="M8773" i="3"/>
  <c r="M7388" i="3"/>
  <c r="M7604" i="3"/>
  <c r="M9508" i="3"/>
  <c r="M8076" i="3"/>
  <c r="M7507" i="3"/>
  <c r="M8678" i="3"/>
  <c r="M9273" i="3"/>
  <c r="M9426" i="3"/>
  <c r="M9083" i="3"/>
  <c r="M6854" i="3"/>
  <c r="M4922" i="3"/>
  <c r="M9951" i="3"/>
  <c r="M7417" i="3"/>
  <c r="M7642" i="3"/>
  <c r="M8808" i="3"/>
  <c r="M7760" i="3"/>
  <c r="M9556" i="3"/>
  <c r="M8644" i="3"/>
  <c r="M7952" i="3"/>
  <c r="M9550" i="3"/>
  <c r="M8186" i="3"/>
  <c r="M9051" i="3"/>
  <c r="M9812" i="3"/>
  <c r="M9177" i="3"/>
  <c r="M9453" i="3"/>
  <c r="M7609" i="3"/>
  <c r="M7644" i="3"/>
  <c r="M9825" i="3"/>
  <c r="M9882" i="3"/>
  <c r="M7395" i="3"/>
  <c r="M8713" i="3"/>
  <c r="M9349" i="3"/>
  <c r="M9467" i="3"/>
  <c r="M9821" i="3"/>
  <c r="M8343" i="3"/>
  <c r="M7624" i="3"/>
  <c r="M9379" i="3"/>
  <c r="M9877" i="3"/>
  <c r="M9121" i="3"/>
  <c r="M9156" i="3"/>
  <c r="M9136" i="3"/>
  <c r="M7979" i="3"/>
  <c r="M9391" i="3"/>
  <c r="M7864" i="3"/>
  <c r="M7662" i="3"/>
  <c r="M8278" i="3"/>
  <c r="M8316" i="3"/>
  <c r="M8909" i="3"/>
  <c r="M9531" i="3"/>
  <c r="M9619" i="3"/>
  <c r="M8948" i="3"/>
  <c r="M9614" i="3"/>
  <c r="M8425" i="3"/>
  <c r="M7625" i="3"/>
  <c r="M7597" i="3"/>
  <c r="M9800" i="3"/>
  <c r="M8796" i="3"/>
  <c r="M9591" i="3"/>
  <c r="M8334" i="3"/>
  <c r="M8081" i="3"/>
  <c r="M7101" i="3"/>
  <c r="M8703" i="3"/>
  <c r="M7746" i="3"/>
  <c r="M8961" i="3"/>
  <c r="M8394" i="3"/>
  <c r="M8625" i="3"/>
  <c r="M9378" i="3"/>
  <c r="M4960" i="3"/>
  <c r="M7185" i="3"/>
  <c r="M9901" i="3"/>
  <c r="M8116" i="3"/>
  <c r="M8125" i="3"/>
  <c r="M7289" i="3"/>
  <c r="M8335" i="3"/>
  <c r="M8650" i="3"/>
  <c r="M6771" i="3"/>
  <c r="M8413" i="3"/>
  <c r="M9734" i="3"/>
  <c r="M7396" i="3"/>
  <c r="M7757" i="3"/>
  <c r="M8679" i="3"/>
  <c r="M9512" i="3"/>
  <c r="M8126" i="3"/>
  <c r="M8863" i="3"/>
  <c r="M9891" i="3"/>
  <c r="M9137" i="3"/>
  <c r="M8498" i="3"/>
  <c r="M9617" i="3"/>
  <c r="M7570" i="3"/>
  <c r="M9580" i="3"/>
  <c r="M8977" i="3"/>
  <c r="M9321" i="3"/>
  <c r="M8517" i="3"/>
  <c r="M9208" i="3"/>
  <c r="M8374" i="3"/>
  <c r="M8971" i="3"/>
  <c r="M8434" i="3"/>
  <c r="M7460" i="3"/>
  <c r="M7666" i="3"/>
  <c r="M7997" i="3"/>
  <c r="M8040" i="3"/>
  <c r="M9952" i="3"/>
  <c r="M9112" i="3"/>
  <c r="M9392" i="3"/>
  <c r="M7618" i="3"/>
  <c r="M8497" i="3"/>
  <c r="M9351" i="3"/>
  <c r="M7850" i="3"/>
  <c r="M7910" i="3"/>
  <c r="M9983" i="3"/>
  <c r="M8377" i="3"/>
  <c r="M9146" i="3"/>
  <c r="M9628" i="3"/>
  <c r="M8330" i="3"/>
  <c r="M7636" i="3"/>
  <c r="M7280" i="3"/>
  <c r="M9532" i="3"/>
  <c r="M6949" i="3"/>
  <c r="M7435" i="3"/>
  <c r="M8631" i="3"/>
  <c r="M9851" i="3"/>
  <c r="M7373" i="3"/>
  <c r="M6935" i="3"/>
  <c r="M7783" i="3"/>
  <c r="M9248" i="3"/>
  <c r="M8813" i="3"/>
  <c r="M8362" i="3"/>
  <c r="M7875" i="3"/>
  <c r="M8031" i="3"/>
  <c r="M8168" i="3"/>
  <c r="M8471" i="3"/>
  <c r="M8555" i="3"/>
  <c r="M9064" i="3"/>
  <c r="M9221" i="3"/>
  <c r="M9944" i="3"/>
  <c r="M8007" i="3"/>
  <c r="M4879" i="3"/>
  <c r="M7498" i="3"/>
  <c r="M9787" i="3"/>
  <c r="M9895" i="3"/>
  <c r="M7087" i="3"/>
  <c r="M7782" i="3"/>
  <c r="M8367" i="3"/>
  <c r="M8228" i="3"/>
  <c r="M7421" i="3"/>
  <c r="M8098" i="3"/>
  <c r="M7854" i="3"/>
  <c r="M9267" i="3"/>
  <c r="M8318" i="3"/>
  <c r="M8043" i="3"/>
  <c r="M8077" i="3"/>
  <c r="M7249" i="3"/>
  <c r="M7131" i="3"/>
  <c r="M7190" i="3"/>
  <c r="M7267" i="3"/>
  <c r="M9717" i="3"/>
  <c r="M9746" i="3"/>
  <c r="M7569" i="3"/>
  <c r="M8403" i="3"/>
  <c r="M8920" i="3"/>
  <c r="M7593" i="3"/>
  <c r="M8862" i="3"/>
  <c r="M7612" i="3"/>
  <c r="M8732" i="3"/>
  <c r="M9781" i="3"/>
  <c r="M7222" i="3"/>
  <c r="M8424" i="3"/>
  <c r="M8401" i="3"/>
  <c r="M9675" i="3"/>
  <c r="M9120" i="3"/>
  <c r="M8494" i="3"/>
  <c r="M8378" i="3"/>
  <c r="M8508" i="3"/>
  <c r="M8220" i="3"/>
  <c r="M8762" i="3"/>
  <c r="M6979" i="3"/>
  <c r="M7545" i="3"/>
  <c r="M8144" i="3"/>
  <c r="M7510" i="3"/>
  <c r="M9791" i="3"/>
  <c r="M9802" i="3"/>
  <c r="M8514" i="3"/>
  <c r="M9155" i="3"/>
  <c r="M7715" i="3"/>
  <c r="M7450" i="3"/>
  <c r="M8306" i="3"/>
  <c r="M8558" i="3"/>
  <c r="M9824" i="3"/>
  <c r="M9167" i="3"/>
  <c r="M7199" i="3"/>
  <c r="M6775" i="3"/>
  <c r="M7922" i="3"/>
  <c r="M7213" i="3"/>
  <c r="M7214" i="3"/>
  <c r="M7600" i="3"/>
  <c r="M9297" i="3"/>
  <c r="M7538" i="3"/>
  <c r="M7656" i="3"/>
  <c r="M8680" i="3"/>
  <c r="M7492" i="3"/>
  <c r="M9456" i="3"/>
  <c r="M8819" i="3"/>
  <c r="M8917" i="3"/>
  <c r="M8531" i="3"/>
  <c r="M7391" i="3"/>
  <c r="M8901" i="3"/>
  <c r="M7158" i="3"/>
  <c r="M8445" i="3"/>
  <c r="M7100" i="3"/>
  <c r="M8174" i="3"/>
  <c r="M7535" i="3"/>
  <c r="M7913" i="3"/>
  <c r="M8904" i="3"/>
  <c r="M7962" i="3"/>
  <c r="M9670" i="3"/>
  <c r="M9820" i="3"/>
  <c r="M9823" i="3"/>
  <c r="M8692" i="3"/>
  <c r="M9565" i="3"/>
  <c r="M8265" i="3"/>
  <c r="M8019" i="3"/>
  <c r="M8645" i="3"/>
  <c r="M9122" i="3"/>
  <c r="M7578" i="3"/>
  <c r="M7649" i="3"/>
  <c r="M9566" i="3"/>
  <c r="M7677" i="3"/>
  <c r="M8472" i="3"/>
  <c r="M8798" i="3"/>
  <c r="M7124" i="3"/>
  <c r="M8982" i="3"/>
  <c r="M9554" i="3"/>
  <c r="M8105" i="3"/>
  <c r="M7186" i="3"/>
  <c r="M7051" i="3"/>
  <c r="M9693" i="3"/>
  <c r="M8071" i="3"/>
  <c r="M9765" i="3"/>
  <c r="M7486" i="3"/>
  <c r="M6938" i="3"/>
  <c r="M7451" i="3"/>
  <c r="M7814" i="3"/>
  <c r="M7565" i="3"/>
  <c r="M8150" i="3"/>
  <c r="M6917" i="3"/>
  <c r="M8478" i="3"/>
  <c r="M8671" i="3"/>
  <c r="M9306" i="3"/>
  <c r="M8395" i="3"/>
  <c r="M6863" i="3"/>
  <c r="M9376" i="3"/>
  <c r="M8610" i="3"/>
  <c r="M7637" i="3"/>
  <c r="M9896" i="3"/>
  <c r="M9415" i="3"/>
  <c r="M9510" i="3"/>
  <c r="M7074" i="3"/>
  <c r="M8212" i="3"/>
  <c r="M7327" i="3"/>
  <c r="M8496" i="3"/>
  <c r="M9623" i="3"/>
  <c r="M9987" i="3"/>
  <c r="M7643" i="3"/>
  <c r="M8451" i="3"/>
  <c r="M8430" i="3"/>
  <c r="M8685" i="3"/>
  <c r="M9692" i="3"/>
  <c r="M7804" i="3"/>
  <c r="M7177" i="3"/>
  <c r="M8342" i="3"/>
  <c r="M9946" i="3"/>
  <c r="M8608" i="3"/>
  <c r="M8830" i="3"/>
  <c r="M8660" i="3"/>
  <c r="M7658" i="3"/>
  <c r="M9964" i="3"/>
  <c r="M9719" i="3"/>
  <c r="M8083" i="3"/>
  <c r="M7559" i="3"/>
  <c r="M9056" i="3"/>
  <c r="M7911" i="3"/>
  <c r="M9048" i="3"/>
  <c r="M8140" i="3"/>
  <c r="M7692" i="3"/>
  <c r="M7244" i="3"/>
  <c r="M9404" i="3"/>
  <c r="M8035" i="3"/>
  <c r="M7654" i="3"/>
  <c r="M8477" i="3"/>
  <c r="M9502" i="3"/>
  <c r="M8803" i="3"/>
  <c r="M9526" i="3"/>
  <c r="M9241" i="3"/>
  <c r="M7882" i="3"/>
  <c r="M8360" i="3"/>
  <c r="M9460" i="3"/>
  <c r="M7929" i="3"/>
  <c r="M7669" i="3"/>
  <c r="M6810" i="3"/>
  <c r="M8566" i="3"/>
  <c r="M9433" i="3"/>
  <c r="M9977" i="3"/>
  <c r="M8770" i="3"/>
  <c r="M8646" i="3"/>
  <c r="M7767" i="3"/>
  <c r="M8587" i="3"/>
  <c r="M8417" i="3"/>
  <c r="M8565" i="3"/>
  <c r="M9956" i="3"/>
  <c r="M9931" i="3"/>
  <c r="M8465" i="3"/>
  <c r="M9950" i="3"/>
  <c r="M7667" i="3"/>
  <c r="M8461" i="3"/>
  <c r="M7225" i="3"/>
  <c r="M7517" i="3"/>
  <c r="M7842" i="3"/>
  <c r="M7423" i="3"/>
  <c r="M7403" i="3"/>
  <c r="M9398" i="3"/>
  <c r="M9132" i="3"/>
  <c r="M9667" i="3"/>
  <c r="M9926" i="3"/>
  <c r="M8560" i="3"/>
  <c r="M8204" i="3"/>
  <c r="M7797" i="3"/>
  <c r="M7712" i="3"/>
  <c r="M8180" i="3"/>
  <c r="M9370" i="3"/>
  <c r="M9086" i="3"/>
  <c r="M8590" i="3"/>
  <c r="M4957" i="3"/>
  <c r="M9955" i="3"/>
  <c r="M9606" i="3"/>
  <c r="M9261" i="3"/>
  <c r="M9075" i="3"/>
  <c r="M9888" i="3"/>
  <c r="M8353" i="3"/>
  <c r="M9766" i="3"/>
  <c r="M7055" i="3"/>
  <c r="M9276" i="3"/>
  <c r="M9318" i="3"/>
  <c r="M7560" i="3"/>
  <c r="M9887" i="3"/>
  <c r="M4986" i="3"/>
  <c r="M9060" i="3"/>
  <c r="M5065" i="3"/>
  <c r="M7646" i="3"/>
  <c r="M8085" i="3"/>
  <c r="M8210" i="3"/>
  <c r="M9663" i="3"/>
  <c r="M7543" i="3"/>
  <c r="M9093" i="3"/>
  <c r="M9013" i="3"/>
  <c r="M7679" i="3"/>
  <c r="M7837" i="3"/>
  <c r="M8371" i="3"/>
  <c r="M8652" i="3"/>
  <c r="M6751" i="3"/>
  <c r="M8217" i="3"/>
  <c r="M8120" i="3"/>
  <c r="M7924" i="3"/>
  <c r="M8827" i="3"/>
  <c r="M8647" i="3"/>
  <c r="M8924" i="3"/>
  <c r="M8052" i="3"/>
  <c r="M8516" i="3"/>
  <c r="M7607" i="3"/>
  <c r="M7641" i="3"/>
  <c r="M7483" i="3"/>
  <c r="M8135" i="3"/>
  <c r="M9646" i="3"/>
  <c r="M7708" i="3"/>
  <c r="M7541" i="3"/>
  <c r="M8750" i="3"/>
  <c r="M8101" i="3"/>
  <c r="M8934" i="3"/>
  <c r="M4892" i="3"/>
  <c r="M8340" i="3"/>
  <c r="M9844" i="3"/>
  <c r="M9989" i="3"/>
  <c r="M4962" i="3"/>
  <c r="M7998" i="3"/>
  <c r="M8346" i="3"/>
  <c r="M9410" i="3"/>
  <c r="M8890" i="3"/>
  <c r="M7098" i="3"/>
  <c r="M9102" i="3"/>
  <c r="M7339" i="3"/>
  <c r="M9335" i="3"/>
  <c r="M9631" i="3"/>
  <c r="M8573" i="3"/>
  <c r="M7236" i="3"/>
  <c r="M9910" i="3"/>
  <c r="M7286" i="3"/>
  <c r="M9651" i="3"/>
  <c r="M8080" i="3"/>
  <c r="M7282" i="3"/>
  <c r="M8215" i="3"/>
  <c r="M8592" i="3"/>
  <c r="M8459" i="3"/>
  <c r="M7969" i="3"/>
  <c r="M8357" i="3"/>
  <c r="M9856" i="3"/>
  <c r="M8119" i="3"/>
  <c r="M9115" i="3"/>
  <c r="M8271" i="3"/>
  <c r="M8379" i="3"/>
  <c r="M8216" i="3"/>
  <c r="M9814" i="3"/>
  <c r="M8327" i="3"/>
  <c r="M7872" i="3"/>
  <c r="M9573" i="3"/>
  <c r="M7382" i="3"/>
  <c r="M7563" i="3"/>
  <c r="M9757" i="3"/>
  <c r="M7958" i="3"/>
  <c r="M7627" i="3"/>
  <c r="M7049" i="3"/>
  <c r="M4972" i="3"/>
  <c r="M8615" i="3"/>
  <c r="M7355" i="3"/>
  <c r="M4979" i="3"/>
  <c r="M8115" i="3"/>
  <c r="M9778" i="3"/>
  <c r="M8669" i="3"/>
  <c r="M9127" i="3"/>
  <c r="M9852" i="3"/>
  <c r="M7196" i="3"/>
  <c r="M7002" i="3"/>
  <c r="M7616" i="3"/>
  <c r="M8507" i="3"/>
  <c r="M8247" i="3"/>
  <c r="M9858" i="3"/>
  <c r="M9968" i="3"/>
  <c r="M8603" i="3"/>
  <c r="M9908" i="3"/>
  <c r="M9849" i="3"/>
  <c r="M7867" i="3"/>
  <c r="M7932" i="3"/>
  <c r="M8690" i="3"/>
  <c r="M9634" i="3"/>
  <c r="M8549" i="3"/>
  <c r="M7766" i="3"/>
  <c r="M9082" i="3"/>
  <c r="M9571" i="3"/>
  <c r="M9729" i="3"/>
  <c r="M9669" i="3"/>
  <c r="M9681" i="3"/>
  <c r="M8087" i="3"/>
  <c r="M9549" i="3"/>
  <c r="M8289" i="3"/>
  <c r="M9472" i="3"/>
  <c r="M9940" i="3"/>
  <c r="M9366" i="3"/>
  <c r="M7457" i="3"/>
  <c r="M9305" i="3"/>
  <c r="M8822" i="3"/>
  <c r="M7749" i="3"/>
  <c r="M8726" i="3"/>
  <c r="M7304" i="3"/>
  <c r="M9286" i="3"/>
  <c r="M9401" i="3"/>
  <c r="M9003" i="3"/>
  <c r="M7650" i="3"/>
  <c r="M9076" i="3"/>
  <c r="M7467" i="3"/>
  <c r="M7732" i="3"/>
  <c r="M7830" i="3"/>
  <c r="M8980" i="3"/>
  <c r="M9641" i="3"/>
  <c r="M8792" i="3"/>
  <c r="M7519" i="3"/>
  <c r="M9828" i="3"/>
  <c r="M7153" i="3"/>
  <c r="M9793" i="3"/>
  <c r="M8147" i="3"/>
  <c r="M8633" i="3"/>
  <c r="M9246" i="3"/>
  <c r="M8864" i="3"/>
  <c r="M7172" i="3"/>
  <c r="M7920" i="3"/>
  <c r="M9672" i="3"/>
  <c r="M9881" i="3"/>
  <c r="M6792" i="3"/>
  <c r="M8003" i="3"/>
  <c r="M9429" i="3"/>
  <c r="M8559" i="3"/>
  <c r="M9677" i="3"/>
  <c r="M8067" i="3"/>
  <c r="M8260" i="3"/>
  <c r="M8871" i="3"/>
  <c r="M7404" i="3"/>
  <c r="M8446" i="3"/>
  <c r="M8959" i="3"/>
  <c r="M6942" i="3"/>
  <c r="M7950" i="3"/>
  <c r="M8308" i="3"/>
  <c r="M9228" i="3"/>
  <c r="M9561" i="3"/>
  <c r="M7941" i="3"/>
  <c r="M9992" i="3"/>
  <c r="M7992" i="3"/>
  <c r="M8936" i="3"/>
  <c r="M8069" i="3"/>
  <c r="M7184" i="3"/>
  <c r="M8677" i="3"/>
  <c r="M7831" i="3"/>
  <c r="M9551" i="3"/>
  <c r="M7589" i="3"/>
  <c r="M8500" i="3"/>
  <c r="M7183" i="3"/>
  <c r="M7740" i="3"/>
  <c r="M8740" i="3"/>
  <c r="M7298" i="3"/>
  <c r="M8325" i="3"/>
  <c r="M8951" i="3"/>
  <c r="M9089" i="3"/>
  <c r="M8199" i="3"/>
  <c r="M8907" i="3"/>
  <c r="M8887" i="3"/>
  <c r="M8429" i="3"/>
  <c r="M8036" i="3"/>
  <c r="M7513" i="3"/>
  <c r="M7772" i="3"/>
  <c r="M7441" i="3"/>
  <c r="M7099" i="3"/>
  <c r="M8761" i="3"/>
  <c r="M9225" i="3"/>
  <c r="M9713" i="3"/>
  <c r="M7935" i="3"/>
  <c r="M9924" i="3"/>
  <c r="M7163" i="3"/>
  <c r="M9142" i="3"/>
  <c r="M9965" i="3"/>
  <c r="M7402" i="3"/>
  <c r="M9023" i="3"/>
  <c r="M8283" i="3"/>
  <c r="M9308" i="3"/>
  <c r="M9294" i="3"/>
  <c r="M8834" i="3"/>
  <c r="M7219" i="3"/>
  <c r="M9019" i="3"/>
  <c r="M7439" i="3"/>
  <c r="M7994" i="3"/>
  <c r="M5018" i="3"/>
  <c r="M8503" i="3"/>
  <c r="M9205" i="3"/>
  <c r="M9843" i="3"/>
  <c r="M9172" i="3"/>
  <c r="M7400" i="3"/>
  <c r="M9201" i="3"/>
  <c r="M8189" i="3"/>
  <c r="M9553" i="3"/>
  <c r="M8923" i="3"/>
  <c r="M8198" i="3"/>
  <c r="M8179" i="3"/>
  <c r="M8295" i="3"/>
  <c r="M9514" i="3"/>
  <c r="M8194" i="3"/>
  <c r="M4992" i="3"/>
  <c r="M9301" i="3"/>
  <c r="M7978" i="3"/>
  <c r="M8510" i="3"/>
  <c r="M9758" i="3"/>
  <c r="M7293" i="3"/>
  <c r="M8005" i="3"/>
  <c r="M7162" i="3"/>
  <c r="M8869" i="3"/>
  <c r="M9934" i="3"/>
  <c r="M9147" i="3"/>
  <c r="M4968" i="3"/>
  <c r="M7399" i="3"/>
  <c r="M8285" i="3"/>
  <c r="M9657" i="3"/>
  <c r="M9730" i="3"/>
  <c r="M8797" i="3"/>
  <c r="M9108" i="3"/>
  <c r="M9445" i="3"/>
  <c r="M7061" i="3"/>
  <c r="M7170" i="3"/>
  <c r="M9716" i="3"/>
  <c r="M6811" i="3"/>
  <c r="M9135" i="3"/>
  <c r="M9464" i="3"/>
  <c r="M7392" i="3"/>
  <c r="M9867" i="3"/>
  <c r="M9240" i="3"/>
  <c r="M7890" i="3"/>
  <c r="M9084" i="3"/>
  <c r="M8991" i="3"/>
  <c r="M9842" i="3"/>
  <c r="M9567" i="3"/>
  <c r="M9034" i="3"/>
  <c r="M5073" i="3"/>
  <c r="M8513" i="3"/>
  <c r="M5035" i="3"/>
  <c r="M6797" i="3"/>
  <c r="M8406" i="3"/>
  <c r="M7255" i="3"/>
  <c r="M4987" i="3"/>
  <c r="M7696" i="3"/>
  <c r="M7188" i="3"/>
  <c r="M8543" i="3"/>
  <c r="M9365" i="3"/>
  <c r="M8074" i="3"/>
  <c r="M9637" i="3"/>
  <c r="M8709" i="3"/>
  <c r="M8988" i="3"/>
  <c r="M9594" i="3"/>
  <c r="M9615" i="3"/>
  <c r="M9659" i="3"/>
  <c r="M8756" i="3"/>
  <c r="M7414" i="3"/>
  <c r="M8409" i="3"/>
  <c r="M8618" i="3"/>
  <c r="M7868" i="3"/>
  <c r="M8370" i="3"/>
  <c r="M8766" i="3"/>
  <c r="M9275" i="3"/>
  <c r="M8950" i="3"/>
  <c r="M9595" i="3"/>
  <c r="M8754" i="3"/>
  <c r="M9959" i="3"/>
  <c r="M8900" i="3"/>
  <c r="M7269" i="3"/>
  <c r="M7239" i="3"/>
  <c r="M7077" i="3"/>
  <c r="M7546" i="3"/>
  <c r="M8280" i="3"/>
  <c r="M7429" i="3"/>
  <c r="M8649" i="3"/>
  <c r="M7053" i="3"/>
  <c r="M7227" i="3"/>
  <c r="M9024" i="3"/>
  <c r="M9583" i="3"/>
  <c r="M9662" i="3"/>
  <c r="M9218" i="3"/>
  <c r="M8828" i="3"/>
  <c r="M7472" i="3"/>
  <c r="M7651" i="3"/>
  <c r="M9337" i="3"/>
  <c r="M8823" i="3"/>
  <c r="M7504" i="3"/>
  <c r="M7276" i="3"/>
  <c r="M7835" i="3"/>
  <c r="M6902" i="3"/>
  <c r="M7825" i="3"/>
  <c r="M8436" i="3"/>
  <c r="M9686" i="3"/>
  <c r="M7583" i="3"/>
  <c r="M7389" i="3"/>
  <c r="M9095" i="3"/>
  <c r="M9520" i="3"/>
  <c r="M8129" i="3"/>
  <c r="M9602" i="3"/>
  <c r="M9435" i="3"/>
  <c r="M8134" i="3"/>
  <c r="M8843" i="3"/>
  <c r="M8002" i="3"/>
  <c r="M9029" i="3"/>
  <c r="M8637" i="3"/>
  <c r="M8800" i="3"/>
  <c r="M8387" i="3"/>
  <c r="M7737" i="3"/>
  <c r="M9838" i="3"/>
  <c r="M7215" i="3"/>
  <c r="M9059" i="3"/>
  <c r="M7461" i="3"/>
  <c r="M7237" i="3"/>
  <c r="M9319" i="3"/>
  <c r="M9704" i="3"/>
  <c r="M9268" i="3"/>
  <c r="M7410" i="3"/>
  <c r="M4958" i="3"/>
  <c r="M7728" i="3"/>
  <c r="M7453" i="3"/>
  <c r="M8242" i="3"/>
  <c r="M7221" i="3"/>
  <c r="M6924" i="3"/>
  <c r="M9432" i="3"/>
  <c r="M9329" i="3"/>
  <c r="M4865" i="3"/>
  <c r="M8835" i="3"/>
  <c r="M9537" i="3"/>
  <c r="M7427" i="3"/>
  <c r="M7821" i="3"/>
  <c r="M9652" i="3"/>
  <c r="M7972" i="3"/>
  <c r="M7354" i="3"/>
  <c r="M6904" i="3"/>
  <c r="M7996" i="3"/>
  <c r="M9058" i="3"/>
  <c r="M8955" i="3"/>
  <c r="M8947" i="3"/>
  <c r="M8993" i="3"/>
  <c r="M8292" i="3"/>
  <c r="M7889" i="3"/>
  <c r="M9846" i="3"/>
  <c r="M7770" i="3"/>
  <c r="M7736" i="3"/>
  <c r="M9236" i="3"/>
  <c r="M8683" i="3"/>
  <c r="M9469" i="3"/>
  <c r="M9759" i="3"/>
  <c r="M7676" i="3"/>
  <c r="M7863" i="3"/>
  <c r="M9176" i="3"/>
  <c r="M9723" i="3"/>
  <c r="M9718" i="3"/>
  <c r="M9769" i="3"/>
  <c r="M9607" i="3"/>
  <c r="M9099" i="3"/>
  <c r="M8883" i="3"/>
  <c r="M9660" i="3"/>
  <c r="M8408" i="3"/>
  <c r="M8613" i="3"/>
  <c r="M9928" i="3"/>
  <c r="M9993" i="3"/>
  <c r="M9980" i="3"/>
  <c r="M7039" i="3"/>
  <c r="M8527" i="3"/>
  <c r="M7768" i="3"/>
  <c r="M7747" i="3"/>
  <c r="M9198" i="3"/>
  <c r="M9032" i="3"/>
  <c r="M7474" i="3"/>
  <c r="M9247" i="3"/>
  <c r="M8574" i="3"/>
  <c r="M9224" i="3"/>
  <c r="M8411" i="3"/>
  <c r="M7789" i="3"/>
  <c r="M8586" i="3"/>
  <c r="M7080" i="3"/>
  <c r="M4974" i="3"/>
  <c r="M5081" i="3"/>
  <c r="M8997" i="3"/>
  <c r="M7905" i="3"/>
  <c r="M9997" i="3"/>
  <c r="M8844" i="3"/>
  <c r="M6901" i="3"/>
  <c r="M7141" i="3"/>
  <c r="M8254" i="3"/>
  <c r="M8349" i="3"/>
  <c r="M7456" i="3"/>
  <c r="M8720" i="3"/>
  <c r="M7091" i="3"/>
  <c r="M9427" i="3"/>
  <c r="M7469" i="3"/>
  <c r="M9269" i="3"/>
  <c r="M8032" i="3"/>
  <c r="M8914" i="3"/>
  <c r="M9450" i="3"/>
  <c r="M9690" i="3"/>
  <c r="M9071" i="3"/>
  <c r="M7113" i="3"/>
  <c r="M7838" i="3"/>
  <c r="M9461" i="3"/>
  <c r="M9382" i="3"/>
  <c r="M9701" i="3"/>
  <c r="M8567" i="3"/>
  <c r="M9783" i="3"/>
  <c r="M7070" i="3"/>
  <c r="M7858" i="3"/>
  <c r="M8723" i="3"/>
  <c r="M9786" i="3"/>
  <c r="M7861" i="3"/>
  <c r="M9036" i="3"/>
  <c r="M6866" i="3"/>
  <c r="M6759" i="3"/>
  <c r="M9930" i="3"/>
  <c r="M9996" i="3"/>
  <c r="M7072" i="3"/>
  <c r="M8314" i="3"/>
  <c r="M8049" i="3"/>
  <c r="M8284" i="3"/>
  <c r="M9424" i="3"/>
  <c r="M9103" i="3"/>
  <c r="M9331" i="3"/>
  <c r="M9049" i="3"/>
  <c r="M9211" i="3"/>
  <c r="M7411" i="3"/>
  <c r="M9465" i="3"/>
  <c r="M9979" i="3"/>
  <c r="M8188" i="3"/>
  <c r="M6897" i="3"/>
  <c r="M8423" i="3"/>
  <c r="M9957" i="3"/>
  <c r="M7960" i="3"/>
  <c r="M7602" i="3"/>
  <c r="M8160" i="3"/>
  <c r="M9289" i="3"/>
  <c r="M8941" i="3"/>
  <c r="M8847" i="3"/>
  <c r="M8778" i="3"/>
  <c r="M7459" i="3"/>
  <c r="M8884" i="3"/>
  <c r="M7191" i="3"/>
  <c r="M7279" i="3"/>
  <c r="M8585" i="3"/>
  <c r="M7571" i="3"/>
  <c r="M7342" i="3"/>
  <c r="M7426" i="3"/>
  <c r="M6818" i="3"/>
  <c r="M7146" i="3"/>
  <c r="M7328" i="3"/>
  <c r="M9069" i="3"/>
  <c r="M6920" i="3"/>
  <c r="M8912" i="3"/>
  <c r="M9706" i="3"/>
  <c r="M8410" i="3"/>
  <c r="M8255" i="3"/>
  <c r="M8063" i="3"/>
  <c r="M8858" i="3"/>
  <c r="M7949" i="3"/>
  <c r="M7443" i="3"/>
  <c r="M9645" i="3"/>
  <c r="M7322" i="3"/>
  <c r="M8264" i="3"/>
  <c r="M7819" i="3"/>
  <c r="M7076" i="3"/>
  <c r="M8736" i="3"/>
  <c r="M8266" i="3"/>
  <c r="M7623" i="3"/>
  <c r="M9673" i="3"/>
  <c r="M7731" i="3"/>
  <c r="M7167" i="3"/>
  <c r="M7836" i="3"/>
  <c r="M9265" i="3"/>
  <c r="M8958" i="3"/>
  <c r="M9878" i="3"/>
  <c r="M8167" i="3"/>
  <c r="M8655" i="3"/>
  <c r="M8568" i="3"/>
  <c r="M4866" i="3"/>
  <c r="M6956" i="3"/>
  <c r="M7720" i="3"/>
  <c r="M9545" i="3"/>
  <c r="M7605" i="3"/>
  <c r="M9038" i="3"/>
  <c r="M7954" i="3"/>
  <c r="M8023" i="3"/>
  <c r="M9797" i="3"/>
  <c r="M7209" i="3"/>
  <c r="M8836" i="3"/>
  <c r="M7379" i="3"/>
  <c r="M9411" i="3"/>
  <c r="M7921" i="3"/>
  <c r="M7300" i="3"/>
  <c r="M9613" i="3"/>
  <c r="M7351" i="3"/>
  <c r="M8238" i="3"/>
  <c r="M7742" i="3"/>
  <c r="M7503" i="3"/>
  <c r="M9316" i="3"/>
  <c r="M9483" i="3"/>
  <c r="M9281" i="3"/>
  <c r="M8486" i="3"/>
  <c r="M9587" i="3"/>
  <c r="M8745" i="3"/>
  <c r="M7032" i="3"/>
  <c r="M8529" i="3"/>
  <c r="M9114" i="3"/>
  <c r="M7228" i="3"/>
  <c r="M9998" i="3"/>
  <c r="M9559" i="3"/>
  <c r="M9935" i="3"/>
  <c r="M8583" i="3"/>
  <c r="M8307" i="3"/>
  <c r="M9018" i="3"/>
  <c r="M9599" i="3"/>
  <c r="M9499" i="3"/>
  <c r="M9390" i="3"/>
  <c r="M9005" i="3"/>
  <c r="M8578" i="3"/>
  <c r="M6793" i="3"/>
  <c r="M9342" i="3"/>
  <c r="M9252" i="3"/>
  <c r="M7795" i="3"/>
  <c r="M8533" i="3"/>
  <c r="M4934" i="3"/>
  <c r="M7178" i="3"/>
  <c r="M8452" i="3"/>
  <c r="M7682" i="3"/>
  <c r="M7361" i="3"/>
  <c r="M7524" i="3"/>
  <c r="M9237" i="3"/>
  <c r="M9168" i="3"/>
  <c r="M9163" i="3"/>
  <c r="M9447" i="3"/>
  <c r="M9026" i="3"/>
  <c r="M7595" i="3"/>
  <c r="M8630" i="3"/>
  <c r="M9174" i="3"/>
  <c r="M9819" i="3"/>
  <c r="M9002" i="3"/>
  <c r="M9942" i="3"/>
  <c r="M7635" i="3"/>
  <c r="M7310" i="3"/>
  <c r="M9487" i="3"/>
  <c r="M7041" i="3"/>
  <c r="M9491" i="3"/>
  <c r="M8018" i="3"/>
  <c r="M7706" i="3"/>
  <c r="M7544" i="3"/>
  <c r="M4926" i="3"/>
  <c r="M7226" i="3"/>
  <c r="M8931" i="3"/>
  <c r="M9962" i="3"/>
  <c r="M8833" i="3"/>
  <c r="M7533" i="3"/>
  <c r="M9402" i="3"/>
  <c r="M8380" i="3"/>
  <c r="M9440" i="3"/>
  <c r="M7738" i="3"/>
  <c r="M8886" i="3"/>
  <c r="M9893" i="3"/>
  <c r="M8940" i="3"/>
  <c r="M8969" i="3"/>
  <c r="M7777" i="3"/>
  <c r="M7148" i="3"/>
  <c r="M9817" i="3"/>
  <c r="M9760" i="3"/>
  <c r="M7150" i="3"/>
  <c r="M7909" i="3"/>
  <c r="M9975" i="3"/>
  <c r="M7805" i="3"/>
  <c r="M9006" i="3"/>
  <c r="M8141" i="3"/>
  <c r="M7057" i="3"/>
  <c r="M7235" i="3"/>
  <c r="M8728" i="3"/>
  <c r="M8512" i="3"/>
  <c r="M9620" i="3"/>
  <c r="M7444" i="3"/>
  <c r="M8816" i="3"/>
  <c r="M7566" i="3"/>
  <c r="M9459" i="3"/>
  <c r="M9522" i="3"/>
  <c r="M9245" i="3"/>
  <c r="M9563" i="3"/>
  <c r="M9478" i="3"/>
  <c r="M7471" i="3"/>
  <c r="M7617" i="3"/>
  <c r="M7735" i="3"/>
  <c r="M9527" i="3"/>
  <c r="M7160" i="3"/>
  <c r="M8396" i="3"/>
  <c r="M8868" i="3"/>
  <c r="M6961" i="3"/>
  <c r="M9299" i="3"/>
  <c r="M8156" i="3"/>
  <c r="M8520" i="3"/>
  <c r="M8079" i="3"/>
  <c r="M7343" i="3"/>
  <c r="M9855" i="3"/>
  <c r="M7811" i="3"/>
  <c r="M9384" i="3"/>
  <c r="M8960" i="3"/>
  <c r="M8041" i="3"/>
  <c r="M8231" i="3"/>
  <c r="M8506" i="3"/>
  <c r="M7680" i="3"/>
  <c r="M8277" i="3"/>
  <c r="M8712" i="3"/>
  <c r="M7159" i="3"/>
  <c r="M9196" i="3"/>
  <c r="M9304" i="3"/>
  <c r="M8541" i="3"/>
  <c r="M8588" i="3"/>
  <c r="M8878" i="3"/>
  <c r="M7525" i="3"/>
  <c r="M7596" i="3"/>
  <c r="M9162" i="3"/>
  <c r="M9889" i="3"/>
  <c r="M7713" i="3"/>
  <c r="M7730" i="3"/>
  <c r="M7943" i="3"/>
  <c r="M9066" i="3"/>
  <c r="M7200" i="3"/>
  <c r="M9912" i="3"/>
  <c r="M9495" i="3"/>
  <c r="M9212" i="3"/>
  <c r="M7176" i="3"/>
  <c r="M9043" i="3"/>
  <c r="M9568" i="3"/>
  <c r="M9679" i="3"/>
  <c r="M8048" i="3"/>
  <c r="M7487" i="3"/>
  <c r="M7855" i="3"/>
  <c r="M9016" i="3"/>
  <c r="M7234" i="3"/>
  <c r="M8020" i="3"/>
  <c r="M7270" i="3"/>
  <c r="M7240" i="3"/>
  <c r="M9919" i="3"/>
  <c r="M9193" i="3"/>
  <c r="M8309" i="3"/>
  <c r="M7155" i="3"/>
  <c r="M7097" i="3"/>
  <c r="M9684" i="3"/>
  <c r="M8654" i="3"/>
  <c r="M7564" i="3"/>
  <c r="M8391" i="3"/>
  <c r="M7632" i="3"/>
  <c r="M7534" i="3"/>
  <c r="M7688" i="3"/>
  <c r="M9194" i="3"/>
  <c r="M9291" i="3"/>
  <c r="M7781" i="3"/>
  <c r="M7501" i="3"/>
  <c r="M9181" i="3"/>
  <c r="M7968" i="3"/>
  <c r="M9874" i="3"/>
  <c r="M7574" i="3"/>
  <c r="M8643" i="3"/>
  <c r="M8783" i="3"/>
  <c r="M9050" i="3"/>
  <c r="M7387" i="3"/>
  <c r="M7194" i="3"/>
  <c r="M8617" i="3"/>
  <c r="M7094" i="3"/>
  <c r="M6752" i="3"/>
  <c r="M8714" i="3"/>
  <c r="M7936" i="3"/>
  <c r="M6770" i="3"/>
  <c r="M8542" i="3"/>
  <c r="M9694" i="3"/>
  <c r="M9414" i="3"/>
  <c r="M4891" i="3"/>
  <c r="M8577" i="3"/>
  <c r="M9178" i="3"/>
  <c r="M7313" i="3"/>
  <c r="M7203" i="3"/>
  <c r="M8107" i="3"/>
  <c r="M9287" i="3"/>
  <c r="M9346" i="3"/>
  <c r="M8708" i="3"/>
  <c r="M7171" i="3"/>
  <c r="M9971" i="3"/>
  <c r="M7347" i="3"/>
  <c r="M7620" i="3"/>
  <c r="M8699" i="3"/>
  <c r="M8614" i="3"/>
  <c r="M8865" i="3"/>
  <c r="M7401" i="3"/>
  <c r="M9572" i="3"/>
  <c r="M7987" i="3"/>
  <c r="M9862" i="3"/>
  <c r="M8390" i="3"/>
  <c r="M7246" i="3"/>
  <c r="M4923" i="3"/>
  <c r="M9941" i="3"/>
  <c r="M7338" i="3"/>
  <c r="M9859" i="3"/>
  <c r="M7454" i="3"/>
  <c r="M7687" i="3"/>
  <c r="M7553" i="3"/>
  <c r="M9691" i="3"/>
  <c r="M8263" i="3"/>
  <c r="M9340" i="3"/>
  <c r="M8612" i="3"/>
  <c r="M7106" i="3"/>
  <c r="M7115" i="3"/>
  <c r="M8801" i="3"/>
  <c r="M7126" i="3"/>
  <c r="M9110" i="3"/>
  <c r="M9350" i="3"/>
  <c r="M7752" i="3"/>
  <c r="M7981" i="3"/>
  <c r="M7887" i="3"/>
  <c r="M8294" i="3"/>
  <c r="M9098" i="3"/>
  <c r="M7727" i="3"/>
  <c r="M7884" i="3"/>
  <c r="M9671" i="3"/>
  <c r="M7175" i="3"/>
  <c r="M9816" i="3"/>
  <c r="M9021" i="3"/>
  <c r="M7169" i="3"/>
  <c r="M8103" i="3"/>
  <c r="M9169" i="3"/>
  <c r="M8470" i="3"/>
  <c r="M9932" i="3"/>
  <c r="M7671" i="3"/>
  <c r="M7809" i="3"/>
  <c r="M8495" i="3"/>
  <c r="M8544" i="3"/>
  <c r="M7285" i="3"/>
  <c r="M7371" i="3"/>
  <c r="M9284" i="3"/>
  <c r="M9307" i="3"/>
  <c r="M7128" i="3"/>
  <c r="M9608" i="3"/>
  <c r="M7045" i="3"/>
  <c r="M8415" i="3"/>
  <c r="M8735" i="3"/>
  <c r="M8420" i="3"/>
  <c r="M9068" i="3"/>
  <c r="M7942" i="3"/>
  <c r="M8149" i="3"/>
  <c r="M7704" i="3"/>
  <c r="M9209" i="3"/>
  <c r="M9473" i="3"/>
  <c r="M8880" i="3"/>
  <c r="M7745" i="3"/>
  <c r="M9353" i="3"/>
  <c r="M7502" i="3"/>
  <c r="M8111" i="3"/>
  <c r="M7353" i="3"/>
  <c r="M7886" i="3"/>
  <c r="M8810" i="3"/>
  <c r="M8386" i="3"/>
  <c r="M7121" i="3"/>
  <c r="M8138" i="3"/>
  <c r="M7206" i="3"/>
  <c r="M9871" i="3"/>
  <c r="M9916" i="3"/>
  <c r="M4859" i="3"/>
  <c r="M9815" i="3"/>
  <c r="M8354" i="3"/>
  <c r="M8398" i="3"/>
  <c r="M8385" i="3"/>
  <c r="M7873" i="3"/>
  <c r="M8913" i="3"/>
  <c r="M8133" i="3"/>
  <c r="M9117" i="3"/>
  <c r="M7079" i="3"/>
  <c r="M7193" i="3"/>
  <c r="M7151" i="3"/>
  <c r="M8412" i="3"/>
  <c r="M8771" i="3"/>
  <c r="M7871" i="3"/>
  <c r="M7948" i="3"/>
  <c r="M9847" i="3"/>
  <c r="M9777" i="3"/>
  <c r="M9313" i="3"/>
  <c r="M4894" i="3"/>
  <c r="M7888" i="3"/>
  <c r="M8829" i="3"/>
  <c r="M6931" i="3"/>
  <c r="M8195" i="3"/>
  <c r="M8287" i="3"/>
  <c r="M9915" i="3"/>
  <c r="M9890" i="3"/>
  <c r="M8151" i="3"/>
  <c r="M8853" i="3"/>
  <c r="M8039" i="3"/>
  <c r="M7818" i="3"/>
  <c r="M7934" i="3"/>
  <c r="M8939" i="3"/>
  <c r="M8169" i="3"/>
  <c r="M9903" i="3"/>
  <c r="M9182" i="3"/>
  <c r="M9574" i="3"/>
  <c r="M8455" i="3"/>
  <c r="M7761" i="3"/>
  <c r="M7590" i="3"/>
  <c r="M6855" i="3"/>
  <c r="M8142" i="3"/>
  <c r="M7204" i="3"/>
  <c r="M8981" i="3"/>
  <c r="M9145" i="3"/>
  <c r="M4876" i="3"/>
  <c r="M9449" i="3"/>
  <c r="M9581" i="3"/>
  <c r="M8949" i="3"/>
  <c r="M8427" i="3"/>
  <c r="M9653" i="3"/>
  <c r="M9358" i="3"/>
  <c r="M9017" i="3"/>
  <c r="M9141" i="3"/>
  <c r="M8448" i="3"/>
  <c r="M9406" i="3"/>
  <c r="M7877" i="3"/>
  <c r="M9699" i="3"/>
  <c r="M9798" i="3"/>
  <c r="M8784" i="3"/>
  <c r="M5183" i="3"/>
  <c r="M7243" i="3"/>
  <c r="M7317" i="3"/>
  <c r="M4858" i="3"/>
  <c r="M7803" i="3"/>
  <c r="M8605" i="3"/>
  <c r="M8013" i="3"/>
  <c r="M7986" i="3"/>
  <c r="M8097" i="3"/>
  <c r="M9421" i="3"/>
  <c r="M9799" i="3"/>
  <c r="M8170" i="3"/>
  <c r="M8484" i="3"/>
  <c r="M7330" i="3"/>
  <c r="M7555" i="3"/>
  <c r="M8557" i="3"/>
  <c r="M8012" i="3"/>
  <c r="M8011" i="3"/>
  <c r="M8416" i="3"/>
  <c r="M7668" i="3"/>
  <c r="M7259" i="3"/>
  <c r="M8616" i="3"/>
  <c r="M8850" i="3"/>
  <c r="M8502" i="3"/>
  <c r="M8624" i="3"/>
  <c r="M8866" i="3"/>
  <c r="M8017" i="3"/>
  <c r="M9323" i="3"/>
  <c r="M8288" i="3"/>
  <c r="M9154" i="3"/>
  <c r="M8860" i="3"/>
  <c r="M9756" i="3"/>
  <c r="M7956" i="3"/>
  <c r="M9105" i="3"/>
  <c r="M8622" i="3"/>
  <c r="M9014" i="3"/>
  <c r="M9834" i="3"/>
  <c r="M8718" i="3"/>
  <c r="M8670" i="3"/>
  <c r="M9088" i="3"/>
  <c r="M9079" i="3"/>
  <c r="M7653" i="3"/>
  <c r="M8366" i="3"/>
  <c r="M7232" i="3"/>
  <c r="M8282" i="3"/>
  <c r="M7120" i="3"/>
  <c r="M8062" i="3"/>
  <c r="M8632" i="3"/>
  <c r="M8918" i="3"/>
  <c r="M7785" i="3"/>
  <c r="M7526" i="3"/>
  <c r="M7481" i="3"/>
  <c r="M8201" i="3"/>
  <c r="M9231" i="3"/>
  <c r="M7908" i="3"/>
  <c r="M9119" i="3"/>
  <c r="M8303" i="3"/>
  <c r="M9540" i="3"/>
  <c r="M9195" i="3"/>
  <c r="M8004" i="3"/>
  <c r="M7788" i="3"/>
  <c r="M9970" i="3"/>
  <c r="M9470" i="3"/>
  <c r="M7078" i="3"/>
  <c r="M7681" i="3"/>
  <c r="M9078" i="3"/>
  <c r="M8104" i="3"/>
  <c r="M7980" i="3"/>
  <c r="M8915" i="3"/>
  <c r="M8182" i="3"/>
  <c r="M9709" i="3"/>
  <c r="M7478" i="3"/>
  <c r="M7242" i="3"/>
  <c r="M7261" i="3"/>
  <c r="M9610" i="3"/>
  <c r="M9493" i="3"/>
  <c r="M8259" i="3"/>
  <c r="M9547" i="3"/>
  <c r="M9124" i="3"/>
  <c r="M9454" i="3"/>
  <c r="M7118" i="3"/>
  <c r="M7201" i="3"/>
  <c r="M7107" i="3"/>
  <c r="M9322" i="3"/>
  <c r="M7659" i="3"/>
  <c r="M9868" i="3"/>
  <c r="M9315" i="3"/>
  <c r="M8099" i="3"/>
  <c r="M9409" i="3"/>
  <c r="M7484" i="3"/>
  <c r="M9806" i="3"/>
  <c r="M8376" i="3"/>
  <c r="M8957" i="3"/>
  <c r="M9046" i="3"/>
  <c r="M9560" i="3"/>
  <c r="M7506" i="3"/>
  <c r="M8641" i="3"/>
  <c r="M8480" i="3"/>
  <c r="M7033" i="3"/>
  <c r="M8064" i="3"/>
  <c r="M7531" i="3"/>
  <c r="M8964" i="3"/>
  <c r="M8538" i="3"/>
  <c r="M7709" i="3"/>
  <c r="M8921" i="3"/>
  <c r="M8313" i="3"/>
  <c r="M9735" i="3"/>
  <c r="M9326" i="3"/>
  <c r="M7038" i="3"/>
  <c r="M7562" i="3"/>
  <c r="M8511" i="3"/>
  <c r="M9836" i="3"/>
  <c r="M8619" i="3"/>
  <c r="M8364" i="3"/>
  <c r="M7988" i="3"/>
  <c r="M9552" i="3"/>
  <c r="M9960" i="3"/>
  <c r="M8267" i="3"/>
  <c r="M9658" i="3"/>
  <c r="M7365" i="3"/>
  <c r="M4937" i="3"/>
  <c r="M8995" i="3"/>
  <c r="M8214" i="3"/>
  <c r="M9918" i="3"/>
  <c r="M8528" i="3"/>
  <c r="M8628" i="3"/>
  <c r="M8257" i="3"/>
  <c r="M7359" i="3"/>
  <c r="M9525" i="3"/>
  <c r="M7792" i="3"/>
  <c r="M8245" i="3"/>
  <c r="M8607" i="3"/>
  <c r="M9080" i="3"/>
  <c r="M7540" i="3"/>
  <c r="M8620" i="3"/>
  <c r="M9396" i="3"/>
  <c r="M7661" i="3"/>
  <c r="M9041" i="3"/>
  <c r="M9999" i="3"/>
  <c r="M7217" i="3"/>
  <c r="M8243" i="3"/>
  <c r="M8717" i="3"/>
  <c r="M8022" i="3"/>
  <c r="M8656" i="3"/>
  <c r="M8305" i="3"/>
  <c r="M7490" i="3"/>
  <c r="M7437" i="3"/>
  <c r="M5037" i="3"/>
  <c r="M9741" i="3"/>
  <c r="M7250" i="3"/>
  <c r="M8523" i="3"/>
  <c r="M9343" i="3"/>
  <c r="M8821" i="3"/>
  <c r="M6847" i="3"/>
  <c r="M7156" i="3"/>
  <c r="M9978" i="3"/>
  <c r="M7971" i="3"/>
  <c r="M9285" i="3"/>
  <c r="M7046" i="3"/>
  <c r="M8859" i="3"/>
  <c r="M7375" i="3"/>
  <c r="M9907" i="3"/>
  <c r="M7210" i="3"/>
  <c r="M8903" i="3"/>
  <c r="M8375" i="3"/>
  <c r="M9897" i="3"/>
  <c r="M7751" i="3"/>
  <c r="M7195" i="3"/>
  <c r="M7192" i="3"/>
  <c r="M7691" i="3"/>
  <c r="M8485" i="3"/>
  <c r="M7874" i="3"/>
  <c r="M9538" i="3"/>
  <c r="M8439" i="3"/>
  <c r="M7699" i="3"/>
  <c r="M7703" i="3"/>
  <c r="M7944" i="3"/>
  <c r="M4880" i="3"/>
  <c r="M7663" i="3"/>
  <c r="M7370" i="3"/>
  <c r="M9324" i="3"/>
  <c r="M7332" i="3"/>
  <c r="M8963" i="3"/>
  <c r="M8453" i="3"/>
  <c r="M9111" i="3"/>
  <c r="M7458" i="3"/>
  <c r="M8233" i="3"/>
  <c r="M8479" i="3"/>
  <c r="M7390" i="3"/>
  <c r="M4910" i="3"/>
  <c r="M8399" i="3"/>
  <c r="M7606" i="3"/>
  <c r="M9044" i="3"/>
  <c r="M7418" i="3"/>
  <c r="M8130" i="3"/>
  <c r="M7258" i="3"/>
  <c r="M8234" i="3"/>
  <c r="M9515" i="3"/>
  <c r="M7930" i="3"/>
  <c r="M7511" i="3"/>
  <c r="M8802" i="3"/>
  <c r="M7440" i="3"/>
  <c r="M8842" i="3"/>
  <c r="M7174" i="3"/>
  <c r="M9171" i="3"/>
  <c r="M7464" i="3"/>
  <c r="M7262" i="3"/>
  <c r="M9270" i="3"/>
  <c r="M8710" i="3"/>
  <c r="M7946" i="3"/>
  <c r="M9360" i="3"/>
  <c r="M8721" i="3"/>
  <c r="M8675" i="3"/>
  <c r="M8906" i="3"/>
  <c r="M4959" i="3"/>
  <c r="M9570" i="3"/>
  <c r="M9220" i="3"/>
  <c r="M7945" i="3"/>
  <c r="M7520" i="3"/>
  <c r="M9840" i="3"/>
  <c r="M9065" i="3"/>
  <c r="M7073" i="3"/>
  <c r="M9063" i="3"/>
  <c r="M7939" i="3"/>
  <c r="M8719" i="3"/>
  <c r="M7673" i="3"/>
  <c r="M9152" i="3"/>
  <c r="M7631" i="3"/>
  <c r="M8100" i="3"/>
  <c r="M8131" i="3"/>
  <c r="M8476" i="3"/>
  <c r="M8635" i="3"/>
  <c r="M9612" i="3"/>
  <c r="M9375" i="3"/>
  <c r="M9936" i="3"/>
  <c r="M7104" i="3"/>
  <c r="M9334" i="3"/>
  <c r="M9682" i="3"/>
  <c r="M7773" i="3"/>
  <c r="M7360" i="3"/>
  <c r="M7254" i="3"/>
  <c r="M7957" i="3"/>
  <c r="M9317" i="3"/>
  <c r="M9650" i="3"/>
  <c r="M9040" i="3"/>
  <c r="M8351" i="3"/>
  <c r="M7591" i="3"/>
  <c r="M8068" i="3"/>
  <c r="M9148" i="3"/>
  <c r="M7964" i="3"/>
  <c r="M8061" i="3"/>
  <c r="M9697" i="3"/>
  <c r="M8037" i="3"/>
  <c r="M7931" i="3"/>
  <c r="M8856" i="3"/>
  <c r="M7314" i="3"/>
  <c r="M7529" i="3"/>
  <c r="M9938" i="3"/>
  <c r="M9784" i="3"/>
  <c r="M9803" i="3"/>
  <c r="M7114" i="3"/>
  <c r="M7999" i="3"/>
  <c r="M7919" i="3"/>
  <c r="M7062" i="3"/>
  <c r="M8493" i="3"/>
  <c r="M8193" i="3"/>
  <c r="M7029" i="3"/>
  <c r="M8203" i="3"/>
  <c r="M7477" i="3"/>
  <c r="M7133" i="3"/>
  <c r="M7362" i="3"/>
  <c r="M7965" i="3"/>
  <c r="M9557" i="3"/>
  <c r="M4952" i="3"/>
  <c r="M8664" i="3"/>
  <c r="M7374" i="3"/>
  <c r="M7743" i="3"/>
  <c r="M9336" i="3"/>
  <c r="M9430" i="3"/>
  <c r="M9144" i="3"/>
  <c r="M7253" i="3"/>
  <c r="M9774" i="3"/>
  <c r="M7995" i="3"/>
  <c r="M9504" i="3"/>
  <c r="M8811" i="3"/>
  <c r="M9097" i="3"/>
  <c r="M8576" i="3"/>
  <c r="M8096" i="3"/>
  <c r="M7828" i="3"/>
  <c r="M9344" i="3"/>
  <c r="M9642" i="3"/>
  <c r="M8589" i="3"/>
  <c r="M9638" i="3"/>
  <c r="M7223" i="3"/>
  <c r="M9982" i="3"/>
  <c r="M9277" i="3"/>
  <c r="M7790" i="3"/>
  <c r="M7990" i="3"/>
  <c r="M7925" i="3"/>
  <c r="M7000" i="3"/>
  <c r="M9629" i="3"/>
  <c r="M9490" i="3"/>
  <c r="M8014" i="3"/>
  <c r="M9486" i="3"/>
  <c r="M8196" i="3"/>
  <c r="M8911" i="3"/>
  <c r="M9235" i="3"/>
  <c r="M9588" i="3"/>
  <c r="M9129" i="3"/>
  <c r="M9949" i="3"/>
  <c r="M5047" i="3"/>
  <c r="M7711" i="3"/>
  <c r="M7862" i="3"/>
  <c r="M8895" i="3"/>
  <c r="M8526" i="3"/>
  <c r="M9933" i="3"/>
  <c r="M8419" i="3"/>
  <c r="M8487" i="3"/>
  <c r="M9810" i="3"/>
  <c r="M7521" i="3"/>
  <c r="M9303" i="3"/>
  <c r="M7817" i="3"/>
  <c r="M9488" i="3"/>
  <c r="M8855" i="3"/>
  <c r="M7923" i="3"/>
  <c r="M8781" i="3"/>
  <c r="M8983" i="3"/>
  <c r="M7719" i="3"/>
  <c r="M8826" i="3"/>
  <c r="M8554" i="3"/>
  <c r="M9187" i="3"/>
  <c r="M4961" i="3"/>
  <c r="M9596" i="3"/>
  <c r="M7208" i="3"/>
  <c r="M7455" i="3"/>
  <c r="M8300" i="3"/>
  <c r="M9826" i="3"/>
  <c r="M7902" i="3"/>
  <c r="M9985" i="3"/>
  <c r="M6921" i="3"/>
  <c r="M9229" i="3"/>
  <c r="M7294" i="3"/>
  <c r="M7984" i="3"/>
  <c r="M7906" i="3"/>
  <c r="M9661" i="3"/>
  <c r="M8269" i="3"/>
  <c r="M9494" i="3"/>
  <c r="M8751" i="3"/>
  <c r="M7268" i="3"/>
  <c r="M7983" i="3"/>
  <c r="M9175" i="3"/>
  <c r="M8127" i="3"/>
  <c r="M8458" i="3"/>
  <c r="M7181" i="3"/>
  <c r="M8326" i="3"/>
  <c r="M8545" i="3"/>
  <c r="M7166" i="3"/>
  <c r="M7494" i="3"/>
  <c r="M8057" i="3"/>
  <c r="M9813" i="3"/>
  <c r="M8899" i="3"/>
  <c r="M8397" i="3"/>
  <c r="M7537" i="3"/>
  <c r="M9446" i="3"/>
  <c r="M9296" i="3"/>
  <c r="M7845" i="3"/>
  <c r="M9576" i="3"/>
  <c r="M7619" i="3"/>
  <c r="M7802" i="3"/>
  <c r="M8073" i="3"/>
  <c r="M8944" i="3"/>
  <c r="M8933" i="3"/>
  <c r="M8787" i="3"/>
  <c r="M7955" i="3"/>
  <c r="M7844" i="3"/>
  <c r="M7428" i="3"/>
  <c r="M8604" i="3"/>
  <c r="M9170" i="3"/>
  <c r="M9678" i="3"/>
  <c r="M9386" i="3"/>
  <c r="M8935" i="3"/>
  <c r="M9845" i="3"/>
  <c r="M8601" i="3"/>
  <c r="M7512" i="3"/>
  <c r="M7136" i="3"/>
  <c r="M9367" i="3"/>
  <c r="M8851" i="3"/>
  <c r="M9864" i="3"/>
  <c r="M8943" i="3"/>
  <c r="M8910" i="3"/>
  <c r="M8562" i="3"/>
  <c r="M7112" i="3"/>
  <c r="M9511" i="3"/>
  <c r="M9598" i="3"/>
  <c r="M8426" i="3"/>
  <c r="M8256" i="3"/>
  <c r="M9368" i="3"/>
  <c r="M7067" i="3"/>
  <c r="M9380" i="3"/>
  <c r="M7557" i="3"/>
  <c r="M8902" i="3"/>
  <c r="M8774" i="3"/>
  <c r="M9214" i="3"/>
  <c r="M7717" i="3"/>
  <c r="M9463" i="3"/>
  <c r="M7883" i="3"/>
  <c r="M7918" i="3"/>
  <c r="M8175" i="3"/>
  <c r="M8290" i="3"/>
  <c r="M9792" i="3"/>
  <c r="M8725" i="3"/>
  <c r="M7723" i="3"/>
  <c r="M9091" i="3"/>
  <c r="M7311" i="3"/>
  <c r="M9159" i="3"/>
  <c r="M8001" i="3"/>
  <c r="M8206" i="3"/>
  <c r="M8414" i="3"/>
  <c r="M7422" i="3"/>
  <c r="M8006" i="3"/>
  <c r="M8673" i="3"/>
  <c r="M9927" i="3"/>
  <c r="M8072" i="3"/>
  <c r="M8596" i="3"/>
  <c r="M7588" i="3"/>
  <c r="M9030" i="3"/>
  <c r="M7701" i="3"/>
  <c r="M7385" i="3"/>
  <c r="M6868" i="3"/>
  <c r="M7898" i="3"/>
  <c r="M8187" i="3"/>
  <c r="M6919" i="3"/>
  <c r="M7558" i="3"/>
  <c r="M9753" i="3"/>
  <c r="M7897" i="3"/>
  <c r="M9752" i="3"/>
  <c r="M9457" i="3"/>
  <c r="M9742" i="3"/>
  <c r="M8443" i="3"/>
  <c r="M8772" i="3"/>
  <c r="M9831" i="3"/>
  <c r="M7145" i="3"/>
  <c r="M8748" i="3"/>
  <c r="M9128" i="3"/>
  <c r="M7323" i="3"/>
  <c r="M9953" i="3"/>
  <c r="M9206" i="3"/>
  <c r="M7433" i="3"/>
  <c r="M7198" i="3"/>
  <c r="M6749" i="3"/>
  <c r="M7331" i="3"/>
  <c r="M9945" i="3"/>
  <c r="M8331" i="3"/>
  <c r="M8094" i="3"/>
  <c r="M9811" i="3"/>
  <c r="M7416" i="3"/>
  <c r="M7551" i="3"/>
  <c r="M8504" i="3"/>
  <c r="M8113" i="3"/>
  <c r="M9714" i="3"/>
  <c r="M8501" i="3"/>
  <c r="M8848" i="3"/>
  <c r="M9052" i="3"/>
  <c r="M9471" i="3"/>
  <c r="M7824" i="3"/>
  <c r="M9739" i="3"/>
  <c r="M9865" i="3"/>
  <c r="M9327" i="3"/>
  <c r="M9090" i="3"/>
  <c r="M8226" i="3"/>
  <c r="M9025" i="3"/>
  <c r="M9468" i="3"/>
  <c r="M8611" i="3"/>
  <c r="M8953" i="3"/>
  <c r="M7813" i="3"/>
  <c r="M7626" i="3"/>
  <c r="M9223" i="3"/>
  <c r="M7406" i="3"/>
  <c r="M9149" i="3"/>
  <c r="M9715" i="3"/>
  <c r="M9310" i="3"/>
  <c r="M8312" i="3"/>
  <c r="M7852" i="3"/>
  <c r="M7856" i="3"/>
  <c r="M7140" i="3"/>
  <c r="M8937" i="3"/>
  <c r="M4851" i="3"/>
  <c r="M9505" i="3"/>
  <c r="M9649" i="3"/>
  <c r="M7315" i="3"/>
  <c r="M9001" i="3"/>
  <c r="M7695" i="3"/>
  <c r="M8599" i="3"/>
  <c r="M8752" i="3"/>
  <c r="M8764" i="3"/>
  <c r="M8152" i="3"/>
  <c r="M9458" i="3"/>
  <c r="M4870" i="3"/>
  <c r="M7834" i="3"/>
  <c r="M7685" i="3"/>
  <c r="M9070" i="3"/>
  <c r="M8184" i="3"/>
  <c r="M8926" i="3"/>
  <c r="M8092" i="3"/>
  <c r="M9733" i="3"/>
  <c r="M7791" i="3"/>
  <c r="M8897" i="3"/>
  <c r="M9452" i="3"/>
  <c r="M9364" i="3"/>
  <c r="M9107" i="3"/>
  <c r="M8962" i="3"/>
  <c r="M7271" i="3"/>
  <c r="M7052" i="3"/>
  <c r="M7488" i="3"/>
  <c r="M5023" i="3"/>
  <c r="M8299" i="3"/>
  <c r="M7135" i="3"/>
  <c r="M9710" i="3"/>
  <c r="M9688" i="3"/>
  <c r="M8879" i="3"/>
  <c r="M9416" i="3"/>
  <c r="M9263" i="3"/>
  <c r="M8668" i="3"/>
  <c r="M8488" i="3"/>
  <c r="M9183" i="3"/>
  <c r="M9300" i="3"/>
  <c r="M7899" i="3"/>
  <c r="M8875" i="3"/>
  <c r="M8537" i="3"/>
  <c r="M8979" i="3"/>
  <c r="M9298" i="3"/>
  <c r="M7775" i="3"/>
  <c r="M9586" i="3"/>
  <c r="M8051" i="3"/>
  <c r="M7229" i="3"/>
  <c r="M7640" i="3"/>
  <c r="M8540" i="3"/>
  <c r="M9530" i="3"/>
  <c r="M8769" i="3"/>
  <c r="M9239" i="3"/>
  <c r="M7448" i="3"/>
  <c r="M8223" i="3"/>
  <c r="M8681" i="3"/>
  <c r="M6898" i="3"/>
  <c r="M9423" i="3"/>
  <c r="M8059" i="3"/>
  <c r="M9943" i="3"/>
  <c r="M8817" i="3"/>
  <c r="M8033" i="3"/>
  <c r="M8304" i="3"/>
  <c r="M8989" i="3"/>
  <c r="M8967" i="3"/>
  <c r="M9761" i="3"/>
  <c r="M8025" i="3"/>
  <c r="M7870" i="3"/>
  <c r="M9674" i="3"/>
  <c r="M7729" i="3"/>
  <c r="M8440" i="3"/>
  <c r="M8519" i="3"/>
  <c r="M8990" i="3"/>
  <c r="M8580" i="3"/>
  <c r="M9789" i="3"/>
  <c r="M9911" i="3"/>
  <c r="M9256" i="3"/>
  <c r="M7710" i="3"/>
  <c r="M7231" i="3"/>
  <c r="M9700" i="3"/>
  <c r="M9720" i="3"/>
  <c r="M9292" i="3"/>
  <c r="M9738" i="3"/>
  <c r="M7468" i="3"/>
  <c r="M7380" i="3"/>
  <c r="M7806" i="3"/>
  <c r="M7509" i="3"/>
  <c r="M9524" i="3"/>
  <c r="M7705" i="3"/>
  <c r="M7266" i="3"/>
  <c r="M8824" i="3"/>
  <c r="M8575" i="3"/>
  <c r="M8908" i="3"/>
  <c r="M8381" i="3"/>
  <c r="M9425" i="3"/>
  <c r="M7042" i="3"/>
  <c r="M8658" i="3"/>
  <c r="M7031" i="3"/>
  <c r="M9533" i="3"/>
  <c r="M7059" i="3"/>
  <c r="M7476" i="3"/>
  <c r="M8805" i="3"/>
  <c r="M9695" i="3"/>
  <c r="M7808" i="3"/>
  <c r="M8662" i="3"/>
  <c r="M8302" i="3"/>
  <c r="M7296" i="3"/>
  <c r="M9745" i="3"/>
  <c r="M9442" i="3"/>
  <c r="M8054" i="3"/>
  <c r="M9854" i="3"/>
  <c r="M8237" i="3"/>
  <c r="M8483" i="3"/>
  <c r="M9764" i="3"/>
  <c r="M8606" i="3"/>
  <c r="M7894" i="3"/>
  <c r="M7366" i="3"/>
  <c r="M7778" i="3"/>
  <c r="M8852" i="3"/>
  <c r="M9009" i="3"/>
  <c r="M8124" i="3"/>
  <c r="M8691" i="3"/>
  <c r="M8190" i="3"/>
  <c r="M8746" i="3"/>
  <c r="M8365" i="3"/>
  <c r="M9643" i="3"/>
  <c r="M7914" i="3"/>
  <c r="M8114" i="3"/>
  <c r="M8261" i="3"/>
  <c r="M8707" i="3"/>
  <c r="M5080" i="3"/>
  <c r="M7086" i="3"/>
  <c r="M9822" i="3"/>
  <c r="M9528" i="3"/>
  <c r="M9158" i="3"/>
  <c r="M8857" i="3"/>
  <c r="M8891" i="3"/>
  <c r="M8927" i="3"/>
  <c r="M8230" i="3"/>
  <c r="M9448" i="3"/>
  <c r="M9654" i="3"/>
  <c r="M7493" i="3"/>
  <c r="M9988" i="3"/>
  <c r="M7383" i="3"/>
  <c r="M8319" i="3"/>
  <c r="M8928" i="3"/>
  <c r="M8525" i="3"/>
  <c r="M8432" i="3"/>
  <c r="M8462" i="3"/>
  <c r="M8221" i="3"/>
  <c r="M7505" i="3"/>
  <c r="M8166" i="3"/>
  <c r="M9592" i="3"/>
  <c r="M4909" i="3"/>
  <c r="M8975" i="3"/>
  <c r="M8684" i="3"/>
  <c r="M9347" i="3"/>
  <c r="M9399" i="3"/>
  <c r="M8442" i="3"/>
  <c r="M7109" i="3"/>
  <c r="M8877" i="3"/>
  <c r="M7976" i="3"/>
  <c r="M9482" i="3"/>
  <c r="M7130" i="3"/>
  <c r="M9215" i="3"/>
  <c r="M8837" i="3"/>
  <c r="M7397" i="3"/>
  <c r="M9500" i="3"/>
  <c r="M9011" i="3"/>
  <c r="M8640" i="3"/>
  <c r="M9438" i="3"/>
  <c r="M7592" i="3"/>
  <c r="M6930" i="3"/>
  <c r="M7495" i="3"/>
  <c r="M8268" i="3"/>
  <c r="M7384" i="3"/>
  <c r="M8016" i="3"/>
  <c r="M8882" i="3"/>
  <c r="M8722" i="3"/>
  <c r="M5012" i="3"/>
  <c r="M7799" i="3"/>
  <c r="M9536" i="3"/>
  <c r="M9081" i="3"/>
  <c r="M7263" i="3"/>
  <c r="M9625" i="3"/>
  <c r="M7182" i="3"/>
  <c r="M8729" i="3"/>
  <c r="M7951" i="3"/>
  <c r="M6734" i="3"/>
  <c r="M8026" i="3"/>
  <c r="M7288" i="3"/>
  <c r="M9680" i="3"/>
  <c r="M7652" i="3"/>
  <c r="M8642" i="3"/>
  <c r="M7726" i="3"/>
  <c r="M8790" i="3"/>
  <c r="M9428" i="3"/>
  <c r="M9408" i="3"/>
  <c r="M9665" i="3"/>
  <c r="M9139" i="3"/>
  <c r="M9371" i="3"/>
  <c r="M9489" i="3"/>
  <c r="M7301" i="3"/>
  <c r="M8139" i="3"/>
  <c r="M7405" i="3"/>
  <c r="M8132" i="3"/>
  <c r="M9689" i="3"/>
  <c r="M4856" i="3"/>
  <c r="M7134" i="3"/>
  <c r="M8279" i="3"/>
  <c r="M9805" i="3"/>
  <c r="M7594" i="3"/>
  <c r="M9150" i="3"/>
  <c r="M9593" i="3"/>
  <c r="M8400" i="3"/>
  <c r="M8570" i="3"/>
  <c r="M8795" i="3"/>
  <c r="M7608" i="3"/>
  <c r="M7536" i="3"/>
  <c r="M8832" i="3"/>
  <c r="M9259" i="3"/>
  <c r="M8110" i="3"/>
  <c r="M8136" i="3"/>
  <c r="M9747" i="3"/>
  <c r="M8686" i="3"/>
  <c r="M9501" i="3"/>
  <c r="M9202" i="3"/>
  <c r="M7197" i="3"/>
  <c r="M8731" i="3"/>
  <c r="M8291" i="3"/>
  <c r="M9548" i="3"/>
  <c r="M7866" i="3"/>
  <c r="M9151" i="3"/>
  <c r="M7357" i="3"/>
  <c r="M8804" i="3"/>
  <c r="M8839" i="3"/>
  <c r="M8244" i="3"/>
  <c r="M8727" i="3"/>
  <c r="M7567" i="3"/>
  <c r="M9282" i="3"/>
  <c r="M9166" i="3"/>
  <c r="M8348" i="3"/>
  <c r="M7901" i="3"/>
  <c r="M8207" i="3"/>
  <c r="M7812" i="3"/>
  <c r="M8553" i="3"/>
  <c r="M7741" i="3"/>
  <c r="M8090" i="3"/>
  <c r="M7581" i="3"/>
  <c r="M7434" i="3"/>
  <c r="M7047" i="3"/>
  <c r="M9330" i="3"/>
  <c r="M8986" i="3"/>
  <c r="M9914" i="3"/>
  <c r="M8058" i="3"/>
  <c r="M8547" i="3"/>
  <c r="M8418" i="3"/>
  <c r="M9226" i="3"/>
  <c r="M8143" i="3"/>
  <c r="M7800" i="3"/>
  <c r="M8240" i="3"/>
  <c r="M9165" i="3"/>
  <c r="M9403" i="3"/>
  <c r="M8405" i="3"/>
  <c r="M9577" i="3"/>
  <c r="M7771" i="3"/>
  <c r="M8467" i="3"/>
  <c r="M9779" i="3"/>
  <c r="M9272" i="3"/>
  <c r="M7878" i="3"/>
  <c r="M7164" i="3"/>
  <c r="M9243" i="3"/>
  <c r="M9444" i="3"/>
  <c r="M7393" i="3"/>
  <c r="M7839" i="3"/>
  <c r="M8946" i="3"/>
  <c r="M9785" i="3"/>
  <c r="M7257" i="3"/>
  <c r="M8027" i="3"/>
  <c r="M9872" i="3"/>
  <c r="M9116" i="3"/>
  <c r="M9462" i="3"/>
  <c r="M7069" i="3"/>
  <c r="M8450" i="3"/>
  <c r="M8333" i="3"/>
  <c r="M7335" i="3"/>
  <c r="M9219" i="3"/>
  <c r="M8297" i="3"/>
  <c r="M7938" i="3"/>
  <c r="M9359" i="3"/>
  <c r="M8591" i="3"/>
  <c r="M9562" i="3"/>
  <c r="M7413" i="3"/>
  <c r="M7733" i="3"/>
  <c r="M7614" i="3"/>
  <c r="M7122" i="3"/>
  <c r="M8281" i="3"/>
  <c r="M7274" i="3"/>
  <c r="M9884" i="3"/>
  <c r="M7367" i="3"/>
  <c r="M7449" i="3"/>
  <c r="M7123" i="3"/>
  <c r="M8157" i="3"/>
  <c r="M8676" i="3"/>
  <c r="M7933" i="3"/>
  <c r="M9004" i="3"/>
  <c r="M7530" i="3"/>
  <c r="M5007" i="3"/>
  <c r="M8492" i="3"/>
  <c r="M9725" i="3"/>
  <c r="M8825" i="3"/>
  <c r="M8694" i="3"/>
  <c r="M8163" i="3"/>
  <c r="M7615" i="3"/>
  <c r="M8626" i="3"/>
  <c r="M8252" i="3"/>
  <c r="M7848" i="3"/>
  <c r="M7245" i="3"/>
  <c r="M9053" i="3"/>
  <c r="M7807" i="3"/>
  <c r="M7769" i="3"/>
  <c r="M7857" i="3"/>
  <c r="M9104" i="3"/>
  <c r="M8329" i="3"/>
  <c r="M9140" i="3"/>
  <c r="M8437" i="3"/>
  <c r="M9007" i="3"/>
  <c r="M5011" i="3"/>
  <c r="M8595" i="3"/>
  <c r="M9513" i="3"/>
  <c r="M7407" i="3"/>
  <c r="M9621" i="3"/>
  <c r="M9921" i="3"/>
  <c r="M9837" i="3"/>
  <c r="M7292" i="3"/>
  <c r="M7776" i="3"/>
  <c r="M7989" i="3"/>
  <c r="M9708" i="3"/>
  <c r="M8088" i="3"/>
  <c r="M9939" i="3"/>
  <c r="M9054" i="3"/>
  <c r="M7603" i="3"/>
  <c r="M8028" i="3"/>
  <c r="M9712" i="3"/>
  <c r="M7432" i="3"/>
  <c r="M9413" i="3"/>
  <c r="M7340" i="3"/>
  <c r="M8355" i="3"/>
  <c r="M8402" i="3"/>
  <c r="M9466" i="3"/>
  <c r="M7787" i="3"/>
  <c r="M9604" i="3"/>
  <c r="M7251" i="3"/>
  <c r="M8315" i="3"/>
  <c r="M9400" i="3"/>
  <c r="M8320" i="3"/>
  <c r="M8433" i="3"/>
  <c r="M7774" i="3"/>
  <c r="M8763" i="3"/>
  <c r="M8888" i="3"/>
  <c r="M8176" i="3"/>
  <c r="M9616" i="3"/>
  <c r="M9074" i="3"/>
  <c r="M7508" i="3"/>
  <c r="M9164" i="3"/>
  <c r="M7916" i="3"/>
  <c r="M7829" i="3"/>
  <c r="M7522" i="3"/>
  <c r="M7096" i="3"/>
  <c r="M8084" i="3"/>
  <c r="M9630" i="3"/>
  <c r="M9807" i="3"/>
  <c r="M9412" i="3"/>
  <c r="M8473" i="3"/>
  <c r="M7224" i="3"/>
  <c r="M7452" i="3"/>
  <c r="M9451" i="3"/>
  <c r="M8075" i="3"/>
  <c r="M7542" i="3"/>
  <c r="M9355" i="3"/>
  <c r="M8985" i="3"/>
  <c r="M8208" i="3"/>
  <c r="M8938" i="3"/>
  <c r="M7665" i="3"/>
  <c r="M7149" i="3"/>
  <c r="M9338" i="3"/>
  <c r="M9233" i="3"/>
  <c r="M7895" i="3"/>
  <c r="M7040" i="3"/>
  <c r="M9339" i="3"/>
  <c r="M9037" i="3"/>
  <c r="M7721" i="3"/>
  <c r="M8128" i="3"/>
  <c r="M9751" i="3"/>
  <c r="M8659" i="3"/>
  <c r="M7088" i="3"/>
  <c r="M8706" i="3"/>
  <c r="M8350" i="3"/>
  <c r="M9061" i="3"/>
  <c r="M8356" i="3"/>
  <c r="M9883" i="3"/>
  <c r="M9728" i="3"/>
  <c r="M7358" i="3"/>
  <c r="M9780" i="3"/>
  <c r="M9519" i="3"/>
  <c r="M8197" i="3"/>
  <c r="M9333" i="3"/>
  <c r="M9636" i="3"/>
  <c r="M8758" i="3"/>
  <c r="M9796" i="3"/>
  <c r="M7071" i="3"/>
  <c r="M9902" i="3"/>
  <c r="M8347" i="3"/>
  <c r="M7105" i="3"/>
  <c r="M8693" i="3"/>
  <c r="M7780" i="3"/>
  <c r="M7963" i="3"/>
  <c r="M7798" i="3"/>
  <c r="M9875" i="3"/>
  <c r="M8431" i="3"/>
  <c r="M8286" i="3"/>
  <c r="M7230" i="3"/>
  <c r="M8229" i="3"/>
  <c r="M8765" i="3"/>
  <c r="M9192" i="3"/>
  <c r="M8548" i="3"/>
  <c r="M8407" i="3"/>
  <c r="M8688" i="3"/>
  <c r="M9627" i="3"/>
  <c r="M4999" i="3"/>
  <c r="M7278" i="3"/>
  <c r="M7284" i="3"/>
  <c r="M9808" i="3"/>
  <c r="M7256" i="3"/>
  <c r="M8651" i="3"/>
  <c r="M9991" i="3"/>
  <c r="M7318" i="3"/>
  <c r="M7165" i="3"/>
  <c r="M9180" i="3"/>
  <c r="M7793" i="3"/>
  <c r="M8270" i="3"/>
  <c r="M7095" i="3"/>
  <c r="M9737" i="3"/>
  <c r="M8930" i="3"/>
  <c r="M9795" i="3"/>
  <c r="M7698" i="3"/>
  <c r="M9126" i="3"/>
  <c r="M9217" i="3"/>
  <c r="M9994" i="3"/>
  <c r="M8965" i="3"/>
  <c r="M9892" i="3"/>
  <c r="M7307" i="3"/>
  <c r="M9534" i="3"/>
  <c r="M8065" i="3"/>
  <c r="M8164" i="3"/>
  <c r="M9886" i="3"/>
  <c r="M7287" i="3"/>
  <c r="M9767" i="3"/>
  <c r="M9356" i="3"/>
  <c r="M8086" i="3"/>
  <c r="M8392" i="3"/>
  <c r="M9352" i="3"/>
  <c r="M7586" i="3"/>
  <c r="M9966" i="3"/>
  <c r="M9434" i="3"/>
  <c r="M8925" i="3"/>
  <c r="M8569" i="3"/>
  <c r="M8697" i="3"/>
  <c r="M7316" i="3"/>
  <c r="M8239" i="3"/>
  <c r="M8435" i="3"/>
  <c r="M9369" i="3"/>
  <c r="M7065" i="3"/>
  <c r="M8791" i="3"/>
  <c r="M5008" i="3"/>
  <c r="M8393" i="3"/>
  <c r="M9027" i="3"/>
  <c r="M7832" i="3"/>
  <c r="M7794" i="3"/>
  <c r="M8505" i="3"/>
  <c r="M9496" i="3"/>
  <c r="M7035" i="3"/>
  <c r="M7810" i="3"/>
  <c r="M8550" i="3"/>
  <c r="M9974" i="3"/>
  <c r="M8091" i="3"/>
  <c r="M6815" i="3"/>
  <c r="M7734" i="3"/>
  <c r="M9123" i="3"/>
  <c r="M7859" i="3"/>
  <c r="M9736" i="3"/>
  <c r="M9242" i="3"/>
  <c r="M9731" i="3"/>
  <c r="M8404" i="3"/>
  <c r="M4998" i="3"/>
  <c r="M8172" i="3"/>
  <c r="M9455" i="3"/>
  <c r="M5074" i="3"/>
  <c r="M9894" i="3"/>
  <c r="M9125" i="3"/>
  <c r="M7622" i="3"/>
  <c r="M9829" i="3"/>
  <c r="M8581" i="3"/>
  <c r="M9622" i="3"/>
  <c r="M7753" i="3"/>
  <c r="M9535" i="3"/>
  <c r="M7764" i="3"/>
  <c r="M9676" i="3"/>
  <c r="M6747" i="3"/>
  <c r="M7568" i="3"/>
  <c r="M9101" i="3"/>
  <c r="M9726" i="3"/>
  <c r="M7552" i="3"/>
  <c r="M9394" i="3"/>
  <c r="M8227" i="3"/>
  <c r="M9348" i="3"/>
  <c r="M6953" i="3"/>
  <c r="M9143" i="3"/>
  <c r="M7580" i="3"/>
  <c r="M8183" i="3"/>
  <c r="M6918" i="3"/>
  <c r="M9990" i="3"/>
  <c r="M7211" i="3"/>
  <c r="M7491" i="3"/>
  <c r="M9302" i="3"/>
  <c r="M8021" i="3"/>
  <c r="M7582" i="3"/>
  <c r="M7372" i="3"/>
  <c r="M7144" i="3"/>
  <c r="M8609" i="3"/>
  <c r="M4982" i="3"/>
  <c r="M8976" i="3"/>
  <c r="M8892" i="3"/>
  <c r="M8515" i="3"/>
  <c r="M8123" i="3"/>
  <c r="M8696" i="3"/>
  <c r="M8082" i="3"/>
  <c r="M4936" i="3"/>
  <c r="M8276" i="3"/>
  <c r="M7356" i="3"/>
  <c r="M9558" i="3"/>
  <c r="M9589" i="3"/>
  <c r="M9973" i="3"/>
  <c r="M9253" i="3"/>
  <c r="M7822" i="3"/>
  <c r="M7784" i="3"/>
  <c r="M9096" i="3"/>
  <c r="M6996" i="3"/>
  <c r="M8881" i="3"/>
  <c r="M8181" i="3"/>
  <c r="M8945" i="3"/>
  <c r="M8584" i="3"/>
  <c r="M7549" i="3"/>
  <c r="M7420" i="3"/>
  <c r="M7765" i="3"/>
  <c r="M9363" i="3"/>
  <c r="M4964" i="3"/>
  <c r="M9521" i="3"/>
  <c r="M9087" i="3"/>
  <c r="M7645" i="3"/>
  <c r="M8009" i="3"/>
  <c r="M7368" i="3"/>
  <c r="M9012" i="3"/>
  <c r="M9222" i="3"/>
  <c r="M9740" i="3"/>
  <c r="M4948" i="3"/>
  <c r="M8579" i="3"/>
  <c r="M9418" i="3"/>
  <c r="M8235" i="3"/>
  <c r="M9503" i="3"/>
  <c r="M5075" i="3"/>
  <c r="M8482" i="3"/>
  <c r="M9827" i="3"/>
  <c r="M8841" i="3"/>
  <c r="M7892" i="3"/>
  <c r="M6785" i="3"/>
  <c r="M9257" i="3"/>
  <c r="M9969" i="3"/>
  <c r="M7672" i="3"/>
  <c r="M7207" i="3"/>
  <c r="M9863" i="3"/>
  <c r="M9309" i="3"/>
  <c r="M8942" i="3"/>
  <c r="M9507" i="3"/>
  <c r="M7601" i="3"/>
  <c r="M9506" i="3"/>
  <c r="M7993" i="3"/>
  <c r="M7937" i="3"/>
  <c r="M8661" i="3"/>
  <c r="M9542" i="3"/>
  <c r="M8185" i="3"/>
  <c r="M9385" i="3"/>
  <c r="M9189" i="3"/>
  <c r="M8602" i="3"/>
  <c r="M8809" i="3"/>
  <c r="M9972" i="3"/>
  <c r="M8966" i="3"/>
  <c r="M7904" i="3"/>
  <c r="M4967" i="3"/>
  <c r="M8481" i="3"/>
  <c r="M7398" i="3"/>
  <c r="M9033" i="3"/>
  <c r="M9388" i="3"/>
  <c r="M8776" i="3"/>
  <c r="M8066" i="3"/>
  <c r="M8978" i="3"/>
  <c r="M8056" i="3"/>
  <c r="M9441" i="3"/>
  <c r="M9094" i="3"/>
  <c r="M7063" i="3"/>
  <c r="M8324" i="3"/>
  <c r="M7660" i="3"/>
  <c r="M9754" i="3"/>
  <c r="M8598" i="3"/>
  <c r="M9443" i="3"/>
  <c r="M8984" i="3"/>
  <c r="M9575" i="3"/>
  <c r="M9925" i="3"/>
  <c r="M7514" i="3"/>
  <c r="M9648" i="3"/>
  <c r="M8757" i="3"/>
  <c r="M7241" i="3"/>
  <c r="M7953" i="3"/>
  <c r="M7489" i="3"/>
  <c r="M8384" i="3"/>
  <c r="M8896" i="3"/>
  <c r="M8165" i="3"/>
  <c r="M7377" i="3"/>
  <c r="M7621" i="3"/>
  <c r="M9312" i="3"/>
  <c r="M8118" i="3"/>
  <c r="M7125" i="3"/>
  <c r="M7940" i="3"/>
  <c r="M9585" i="3"/>
  <c r="M9067" i="3"/>
  <c r="M9937" i="3"/>
  <c r="M4927" i="3"/>
  <c r="M7611" i="3"/>
  <c r="M8970" i="3"/>
  <c r="M7312" i="3"/>
  <c r="M7684" i="3"/>
  <c r="M9853" i="3"/>
  <c r="M7043" i="3"/>
  <c r="M7066" i="3"/>
  <c r="M7523" i="3"/>
  <c r="M9328" i="3"/>
  <c r="M6786" i="3"/>
  <c r="M8159" i="3"/>
  <c r="M9569" i="3"/>
  <c r="M8807" i="3"/>
  <c r="M7302" i="3"/>
  <c r="M7912" i="3"/>
  <c r="M9724" i="3"/>
  <c r="M8341" i="3"/>
  <c r="M9020" i="3"/>
  <c r="M7349" i="3"/>
  <c r="M8368" i="3"/>
  <c r="M7050" i="3"/>
  <c r="M7847" i="3"/>
  <c r="M7252" i="3"/>
  <c r="M8996" i="3"/>
  <c r="M7299" i="3"/>
  <c r="M9188" i="3"/>
  <c r="M8389" i="3"/>
  <c r="M8109" i="3"/>
  <c r="M7576" i="3"/>
  <c r="M8672" i="3"/>
  <c r="M4911" i="3"/>
  <c r="M7412" i="3"/>
  <c r="M7233" i="3"/>
  <c r="M7579" i="3"/>
  <c r="M9278" i="3"/>
  <c r="M9711" i="3"/>
  <c r="M6780" i="3"/>
  <c r="M7707" i="3"/>
  <c r="M7639" i="3"/>
  <c r="M8870" i="3"/>
  <c r="M9055" i="3"/>
  <c r="M8038" i="3"/>
  <c r="M8627" i="3"/>
  <c r="M9372" i="3"/>
  <c r="M7547" i="3"/>
  <c r="M9963" i="3"/>
  <c r="M7152" i="3"/>
  <c r="M6875" i="3"/>
  <c r="M8987" i="3"/>
  <c r="M4983" i="3"/>
  <c r="M8117" i="3"/>
  <c r="M8250" i="3"/>
  <c r="M9203" i="3"/>
  <c r="M9407" i="3"/>
  <c r="M7629" i="3"/>
  <c r="M8972" i="3"/>
  <c r="M8734" i="3"/>
  <c r="M7180" i="3"/>
  <c r="M9995" i="3"/>
  <c r="M7445" i="3"/>
  <c r="M8524" i="3"/>
  <c r="M9254" i="3"/>
  <c r="M7480" i="3"/>
  <c r="M9839" i="3"/>
  <c r="M9437" i="3"/>
  <c r="M7689" i="3"/>
  <c r="M8162" i="3"/>
  <c r="M8246" i="3"/>
  <c r="M9314" i="3"/>
  <c r="M8665" i="3"/>
  <c r="M9389" i="3"/>
  <c r="M9603" i="3"/>
  <c r="M8667" i="3"/>
  <c r="M8973" i="3"/>
  <c r="M6814" i="3"/>
  <c r="M9492" i="3"/>
  <c r="M7556" i="3"/>
  <c r="M9721" i="3"/>
  <c r="M8055" i="3"/>
  <c r="M7110" i="3"/>
  <c r="M5001" i="3"/>
  <c r="M4989" i="3"/>
  <c r="M9047" i="3"/>
  <c r="M9431" i="3"/>
  <c r="M7479" i="3"/>
  <c r="M7638" i="3"/>
  <c r="M8211" i="3"/>
  <c r="M9077" i="3"/>
  <c r="M9216" i="3"/>
  <c r="M7283" i="3"/>
  <c r="M9381" i="3"/>
  <c r="M7482" i="3"/>
  <c r="M8219" i="3"/>
  <c r="M8050" i="3"/>
  <c r="M8463" i="3"/>
  <c r="M9876" i="3"/>
  <c r="M8753" i="3"/>
  <c r="M8146" i="3"/>
  <c r="M8663" i="3"/>
  <c r="M9611" i="3"/>
  <c r="M8799" i="3"/>
  <c r="M4878" i="3"/>
  <c r="M9879" i="3"/>
  <c r="M7102" i="3"/>
  <c r="M7103" i="3"/>
  <c r="M7277" i="3"/>
  <c r="M9544" i="3"/>
  <c r="M9773" i="3"/>
  <c r="M6804" i="3"/>
  <c r="M9904" i="3"/>
  <c r="M8954" i="3"/>
  <c r="M9880" i="3"/>
  <c r="M9118" i="3"/>
  <c r="M9584" i="3"/>
  <c r="M8121" i="3"/>
  <c r="M9251" i="3"/>
  <c r="M8373" i="3"/>
  <c r="M9788" i="3"/>
  <c r="M7786" i="3"/>
  <c r="M7466" i="3"/>
  <c r="M7716" i="3"/>
  <c r="M8638" i="3"/>
  <c r="M7187" i="3"/>
  <c r="M7485" i="3"/>
  <c r="M7961" i="3"/>
  <c r="M8521" i="3"/>
  <c r="M8095" i="3"/>
  <c r="M7329" i="3"/>
  <c r="M9857" i="3"/>
  <c r="M8447" i="3"/>
  <c r="M8755" i="3"/>
  <c r="M7090" i="3"/>
  <c r="M9262" i="3"/>
  <c r="M8818" i="3"/>
  <c r="M8873" i="3"/>
  <c r="M8274" i="3"/>
  <c r="M6929" i="3"/>
  <c r="M9860" i="3"/>
  <c r="M9597" i="3"/>
  <c r="M8552" i="3"/>
  <c r="M9295" i="3"/>
  <c r="M7346" i="3"/>
  <c r="M9085" i="3"/>
  <c r="M7763" i="3"/>
  <c r="M7220" i="3"/>
  <c r="M9361" i="3"/>
  <c r="M6916" i="3"/>
  <c r="M9809" i="3"/>
  <c r="M7127" i="3"/>
  <c r="M8441" i="3"/>
  <c r="M8192" i="3"/>
  <c r="M9703" i="3"/>
  <c r="M9517" i="3"/>
  <c r="M8563" i="3"/>
  <c r="M7290" i="3"/>
  <c r="M7173" i="3"/>
  <c r="M8922" i="3"/>
  <c r="M9605" i="3"/>
  <c r="M7655" i="3"/>
  <c r="M7756" i="3"/>
  <c r="M9770" i="3"/>
  <c r="M8701" i="3"/>
  <c r="M8444" i="3"/>
  <c r="M8034" i="3"/>
  <c r="M7364" i="3"/>
  <c r="M9539" i="3"/>
  <c r="M8898" i="3"/>
  <c r="M7613" i="3"/>
  <c r="M9869" i="3"/>
  <c r="M7762" i="3"/>
  <c r="M8225" i="3"/>
  <c r="M7473" i="3"/>
  <c r="M8571" i="3"/>
  <c r="M7610" i="3"/>
  <c r="M8733" i="3"/>
  <c r="M8536" i="3"/>
  <c r="M7111" i="3"/>
  <c r="M7430" i="3"/>
  <c r="M7409" i="3"/>
  <c r="M7273" i="3"/>
  <c r="M8155" i="3"/>
  <c r="M7081" i="3"/>
  <c r="M9818" i="3"/>
  <c r="M8820" i="3"/>
  <c r="M7664" i="3"/>
  <c r="M8700" i="3"/>
  <c r="M9184" i="3"/>
  <c r="M7694" i="3"/>
  <c r="M8029" i="3"/>
  <c r="M7092" i="3"/>
  <c r="M7137" i="3"/>
  <c r="M8489" i="3"/>
  <c r="M9640" i="3"/>
  <c r="M7205" i="3"/>
  <c r="M8629" i="3"/>
  <c r="M9666" i="3"/>
  <c r="M9039" i="3"/>
  <c r="M7272" i="3"/>
  <c r="M9866" i="3"/>
  <c r="M8241" i="3"/>
  <c r="M8045" i="3"/>
  <c r="M9497" i="3"/>
  <c r="M7436" i="3"/>
  <c r="M8358" i="3"/>
  <c r="M9609" i="3"/>
  <c r="M9260" i="3"/>
  <c r="M8328" i="3"/>
  <c r="M7345" i="3"/>
  <c r="M9210" i="3"/>
  <c r="M9564" i="3"/>
  <c r="M9031" i="3"/>
  <c r="M7020" i="3"/>
  <c r="M7054" i="3"/>
  <c r="M8236" i="3"/>
  <c r="M9279" i="3"/>
  <c r="M9387" i="3"/>
  <c r="M8460" i="3"/>
  <c r="M9073" i="3"/>
  <c r="M8161" i="3"/>
  <c r="M7714" i="3"/>
  <c r="M7796" i="3"/>
  <c r="M8015" i="3"/>
  <c r="M9523" i="3"/>
  <c r="M7577" i="3"/>
  <c r="M9475" i="3"/>
  <c r="M8600" i="3"/>
  <c r="M7518" i="3"/>
  <c r="M7348" i="3"/>
  <c r="M9179" i="3"/>
  <c r="M9474" i="3"/>
  <c r="M7927" i="3"/>
  <c r="M9332" i="3"/>
  <c r="M8466" i="3"/>
  <c r="M8078" i="3"/>
  <c r="M8332" i="3"/>
  <c r="M7599" i="3"/>
  <c r="M7142" i="3"/>
  <c r="M8788" i="3"/>
  <c r="M8153" i="3"/>
  <c r="M4885" i="3"/>
  <c r="M8621" i="3"/>
  <c r="M8060" i="3"/>
  <c r="M7900" i="3"/>
  <c r="M9850" i="3"/>
  <c r="M7779" i="3"/>
  <c r="M9644" i="3"/>
  <c r="M7305" i="3"/>
  <c r="M7295" i="3"/>
  <c r="M9579" i="3"/>
  <c r="M9732" i="3"/>
  <c r="M5024" i="3"/>
  <c r="M9578" i="3"/>
  <c r="M8998" i="3"/>
  <c r="M9590" i="3"/>
  <c r="M9685" i="3"/>
  <c r="M9480" i="3"/>
  <c r="M8490" i="3"/>
  <c r="M8702" i="3"/>
  <c r="M7218" i="3"/>
  <c r="M9374" i="3"/>
  <c r="M8767" i="3"/>
  <c r="M7840" i="3"/>
  <c r="M6833" i="3"/>
  <c r="M8499" i="3"/>
  <c r="M7548" i="3"/>
  <c r="M8815" i="3"/>
  <c r="M9913" i="3"/>
  <c r="M8535" i="3"/>
  <c r="M6837" i="3"/>
  <c r="M9961" i="3"/>
  <c r="M7341" i="3"/>
  <c r="M9191" i="3"/>
  <c r="M8428" i="3"/>
  <c r="M9377" i="3"/>
  <c r="M8572" i="3"/>
  <c r="M8177" i="3"/>
  <c r="M9832" i="3"/>
  <c r="M8806" i="3"/>
  <c r="M8102" i="3"/>
  <c r="M8534" i="3"/>
  <c r="M8759" i="3"/>
  <c r="M7352" i="3"/>
  <c r="M9250" i="3"/>
  <c r="M8046" i="3"/>
  <c r="M8191" i="3"/>
  <c r="M4966" i="3"/>
  <c r="M9199" i="3"/>
  <c r="M9249" i="3"/>
  <c r="M9035" i="3"/>
  <c r="M7539" i="3"/>
  <c r="M8093" i="3"/>
  <c r="M9833" i="3"/>
  <c r="M9698" i="3"/>
  <c r="M7319" i="3"/>
  <c r="M8469" i="3"/>
  <c r="M8689" i="3"/>
  <c r="M8919" i="3"/>
  <c r="M7959" i="3"/>
  <c r="M8070" i="3"/>
  <c r="M9794" i="3"/>
  <c r="M7082" i="3"/>
  <c r="M7823" i="3"/>
  <c r="M8209" i="3"/>
  <c r="M7977" i="3"/>
  <c r="M7532" i="3"/>
  <c r="M8744" i="3"/>
  <c r="M8475" i="3"/>
  <c r="M8743" i="3"/>
  <c r="M9705" i="3"/>
  <c r="M7893" i="3"/>
  <c r="M8323" i="3"/>
  <c r="M7381" i="3"/>
  <c r="M7849" i="3"/>
  <c r="M9899" i="3"/>
  <c r="M9173" i="3"/>
  <c r="M7515" i="3"/>
  <c r="M7333" i="3"/>
  <c r="M9618" i="3"/>
  <c r="M8876" i="3"/>
  <c r="M6915" i="3"/>
  <c r="M7584" i="3"/>
  <c r="M7408" i="3"/>
  <c r="M9186" i="3"/>
  <c r="M9022" i="3"/>
  <c r="M8698" i="3"/>
  <c r="M9790" i="3"/>
  <c r="M9954" i="3"/>
  <c r="M9160" i="3"/>
  <c r="M9668" i="3"/>
  <c r="M9909" i="3"/>
  <c r="M9028" i="3"/>
  <c r="M7991" i="3"/>
  <c r="M7325" i="3"/>
  <c r="M8509" i="3"/>
  <c r="M9702" i="3"/>
  <c r="M7496" i="3"/>
  <c r="M8739" i="3"/>
  <c r="M8968" i="3"/>
  <c r="M8178" i="3"/>
  <c r="M7369" i="3"/>
  <c r="M4850" i="3"/>
  <c r="M7702" i="3"/>
  <c r="M9981" i="3"/>
  <c r="M7344" i="3"/>
  <c r="M8916" i="3"/>
  <c r="M7116" i="3"/>
  <c r="M7465" i="3"/>
  <c r="M9727" i="3"/>
  <c r="M8042" i="3"/>
  <c r="M9635" i="3"/>
  <c r="M8999" i="3"/>
  <c r="M7303" i="3"/>
  <c r="M8449" i="3"/>
  <c r="M9804" i="3"/>
  <c r="M7686" i="3"/>
  <c r="M7690" i="3"/>
  <c r="M8905" i="3"/>
  <c r="M7648" i="3"/>
  <c r="M7678" i="3"/>
  <c r="M9664" i="3"/>
  <c r="M9647" i="3"/>
  <c r="M8838" i="3"/>
  <c r="M8956" i="3"/>
  <c r="M7973" i="3"/>
  <c r="M9782" i="3"/>
  <c r="M9541" i="3"/>
  <c r="M7865" i="3"/>
  <c r="M8532" i="3"/>
  <c r="M8112" i="3"/>
  <c r="M4857" i="3"/>
  <c r="P14" i="3"/>
  <c r="P4329" i="3"/>
  <c r="P9" i="3"/>
  <c r="P12" i="3"/>
  <c r="P10" i="3"/>
  <c r="P8" i="3"/>
  <c r="P6" i="3"/>
  <c r="P13" i="3"/>
  <c r="P15" i="3"/>
  <c r="P11" i="3"/>
  <c r="P4" i="3"/>
  <c r="P16" i="3"/>
  <c r="P4860" i="3"/>
  <c r="P6864" i="3"/>
  <c r="P6856" i="3"/>
  <c r="P5093" i="3"/>
  <c r="P5443" i="3"/>
  <c r="P5106" i="3"/>
  <c r="P6744" i="3"/>
  <c r="P6838" i="3"/>
  <c r="P6776" i="3"/>
  <c r="P7016" i="3"/>
  <c r="P6964" i="3"/>
  <c r="P6767" i="3"/>
  <c r="P5062" i="3"/>
  <c r="P6925" i="3"/>
  <c r="P7014" i="3"/>
  <c r="P5195" i="3"/>
  <c r="P5139" i="3"/>
  <c r="P5068" i="3"/>
  <c r="P4919" i="3"/>
  <c r="P6882" i="3"/>
  <c r="P4942" i="3"/>
  <c r="P6932" i="3"/>
  <c r="P4995" i="3"/>
  <c r="P6795" i="3"/>
  <c r="P6812" i="3"/>
  <c r="P6636" i="3"/>
  <c r="P4841" i="3"/>
  <c r="P6740" i="3"/>
  <c r="P4895" i="3"/>
  <c r="P4917" i="3"/>
  <c r="P7012" i="3"/>
  <c r="P4904" i="3"/>
  <c r="P4924" i="3"/>
  <c r="P2915" i="3"/>
  <c r="P4915" i="3"/>
  <c r="P6773" i="3"/>
  <c r="P5066" i="3"/>
  <c r="P6754" i="3"/>
  <c r="P7009" i="3"/>
  <c r="P5091" i="3"/>
  <c r="P5152" i="3"/>
  <c r="P4852" i="3"/>
  <c r="P6808" i="3"/>
  <c r="P4906" i="3"/>
  <c r="P4949" i="3"/>
  <c r="P6872" i="3"/>
  <c r="P6074" i="3"/>
  <c r="P5016" i="3"/>
  <c r="P4954" i="3"/>
  <c r="P6987" i="3"/>
  <c r="P6939" i="3"/>
  <c r="P4854" i="3"/>
  <c r="P6378" i="3"/>
  <c r="P4898" i="3"/>
  <c r="P6943" i="3"/>
  <c r="P4990" i="3"/>
  <c r="P6962" i="3"/>
  <c r="P6899" i="3"/>
  <c r="P6880" i="3"/>
  <c r="P5052" i="3"/>
  <c r="P4975" i="3"/>
  <c r="P6950" i="3"/>
  <c r="P5303" i="3"/>
  <c r="P6887" i="3"/>
  <c r="P7003" i="3"/>
  <c r="P5161" i="3"/>
  <c r="P6757" i="3"/>
  <c r="P6983" i="3"/>
  <c r="P6954" i="3"/>
  <c r="P5013" i="3"/>
  <c r="P6316" i="3"/>
  <c r="P5096" i="3"/>
  <c r="P5201" i="3"/>
  <c r="P6850" i="3"/>
  <c r="P5173" i="3"/>
  <c r="P5009" i="3"/>
  <c r="P4938" i="3"/>
  <c r="P6799" i="3"/>
  <c r="P4896" i="3"/>
  <c r="P6290" i="3"/>
  <c r="P5032" i="3"/>
  <c r="P7007" i="3"/>
  <c r="P5113" i="3"/>
  <c r="P4977" i="3"/>
  <c r="P5145" i="3"/>
  <c r="P4862" i="3"/>
  <c r="P5132" i="3"/>
  <c r="P6223" i="3"/>
  <c r="P6778" i="3"/>
  <c r="P5184" i="3"/>
  <c r="P6736" i="3"/>
  <c r="P5176" i="3"/>
  <c r="P6816" i="3"/>
  <c r="P6936" i="3"/>
  <c r="P6788" i="3"/>
  <c r="P5115" i="3"/>
  <c r="P5168" i="3"/>
  <c r="P6790" i="3"/>
  <c r="P4855" i="3"/>
  <c r="P3310" i="3"/>
  <c r="P6907" i="3"/>
  <c r="P6945" i="3"/>
  <c r="P5054" i="3"/>
  <c r="P6858" i="3"/>
  <c r="P6893" i="3"/>
  <c r="P5086" i="3"/>
  <c r="P5128" i="3"/>
  <c r="P5141" i="3"/>
  <c r="P6870" i="3"/>
  <c r="P6806" i="3"/>
  <c r="P6905" i="3"/>
  <c r="P6830" i="3"/>
  <c r="P5028" i="3"/>
  <c r="P5189" i="3"/>
  <c r="P6738" i="3"/>
  <c r="P5002" i="3"/>
  <c r="P6781" i="3"/>
  <c r="P5163" i="3"/>
  <c r="P4872" i="3"/>
  <c r="P6289" i="3"/>
  <c r="P6895" i="3"/>
  <c r="P6957" i="3"/>
  <c r="P5025" i="3"/>
  <c r="P5059" i="3"/>
  <c r="P6860" i="3"/>
  <c r="P2946" i="3"/>
  <c r="P6263" i="3"/>
  <c r="P5103" i="3"/>
  <c r="P6783" i="3"/>
  <c r="P5021" i="3"/>
  <c r="P5048" i="3"/>
  <c r="P6764" i="3"/>
  <c r="P5143" i="3"/>
  <c r="P5179" i="3"/>
  <c r="P6993" i="3"/>
  <c r="P5042" i="3"/>
  <c r="P4913" i="3"/>
  <c r="P5226" i="3"/>
  <c r="P6927" i="3"/>
  <c r="P5171" i="3"/>
  <c r="P7021" i="3"/>
  <c r="P4928" i="3"/>
  <c r="P6997" i="3"/>
  <c r="P6761" i="3"/>
  <c r="P4887" i="3"/>
  <c r="P5056" i="3"/>
  <c r="P5192" i="3"/>
  <c r="P5082" i="3"/>
  <c r="P6802" i="3"/>
  <c r="P6840" i="3"/>
  <c r="P6143" i="3"/>
  <c r="P3699" i="3"/>
  <c r="P6834" i="3"/>
  <c r="P6980" i="3"/>
  <c r="P5101" i="3"/>
  <c r="P4940" i="3"/>
  <c r="P5118" i="3"/>
  <c r="P4867" i="3"/>
  <c r="P5149" i="3"/>
  <c r="P5126" i="3"/>
  <c r="P6877" i="3"/>
  <c r="P5898" i="3"/>
  <c r="P4849" i="3"/>
  <c r="P6891" i="3"/>
  <c r="P2495" i="3"/>
  <c r="P1632" i="3"/>
  <c r="P6873" i="3"/>
  <c r="P5573" i="3"/>
  <c r="P1156" i="3"/>
  <c r="P1519" i="3"/>
  <c r="P1542" i="3"/>
  <c r="P3950" i="3"/>
  <c r="P3594" i="3"/>
  <c r="P1694" i="3"/>
  <c r="P3727" i="3"/>
  <c r="P5920" i="3"/>
  <c r="P1081" i="3"/>
  <c r="P1313" i="3"/>
  <c r="P3537" i="3"/>
  <c r="P499" i="3"/>
  <c r="P1673" i="3"/>
  <c r="P3941" i="3"/>
  <c r="P3566" i="3"/>
  <c r="P101" i="3"/>
  <c r="P2846" i="3"/>
  <c r="P4403" i="3"/>
  <c r="P493" i="3"/>
  <c r="P3020" i="3"/>
  <c r="P4246" i="3"/>
  <c r="P3593" i="3"/>
  <c r="P2242" i="3"/>
  <c r="P3501" i="3"/>
  <c r="P790" i="3"/>
  <c r="P2639" i="3"/>
  <c r="P83" i="3"/>
  <c r="P1743" i="3"/>
  <c r="P2467" i="3"/>
  <c r="P2367" i="3"/>
  <c r="P181" i="3"/>
  <c r="P2868" i="3"/>
  <c r="P6835" i="3"/>
  <c r="P1383" i="3"/>
  <c r="P4364" i="3"/>
  <c r="P1548" i="3"/>
  <c r="P1311" i="3"/>
  <c r="P1264" i="3"/>
  <c r="P3985" i="3"/>
  <c r="P3479" i="3"/>
  <c r="P1992" i="3"/>
  <c r="P4020" i="3"/>
  <c r="P1964" i="3"/>
  <c r="P2185" i="3"/>
  <c r="P229" i="3"/>
  <c r="P2218" i="3"/>
  <c r="P4068" i="3"/>
  <c r="P625" i="3"/>
  <c r="P2425" i="3"/>
  <c r="P5815" i="3"/>
  <c r="P2385" i="3"/>
  <c r="P727" i="3"/>
  <c r="P3377" i="3"/>
  <c r="P4497" i="3"/>
  <c r="P3196" i="3"/>
  <c r="P3370" i="3"/>
  <c r="P4508" i="3"/>
  <c r="P3767" i="3"/>
  <c r="P419" i="3"/>
  <c r="P2463" i="3"/>
  <c r="P621" i="3"/>
  <c r="P348" i="3"/>
  <c r="P686" i="3"/>
  <c r="P3373" i="3"/>
  <c r="P997" i="3"/>
  <c r="P3181" i="3"/>
  <c r="P4195" i="3"/>
  <c r="P3013" i="3"/>
  <c r="P3986" i="3"/>
  <c r="P4844" i="3"/>
  <c r="P4584" i="3"/>
  <c r="P1825" i="3"/>
  <c r="P4192" i="3"/>
  <c r="P3233" i="3"/>
  <c r="P4759" i="3"/>
  <c r="P1485" i="3"/>
  <c r="P2959" i="3"/>
  <c r="P3969" i="3"/>
  <c r="P2109" i="3"/>
  <c r="P2108" i="3"/>
  <c r="P2672" i="3"/>
  <c r="P1217" i="3"/>
  <c r="P998" i="3"/>
  <c r="P1198" i="3"/>
  <c r="P4170" i="3"/>
  <c r="P4325" i="3"/>
  <c r="P1923" i="3"/>
  <c r="P2216" i="3"/>
  <c r="P424" i="3"/>
  <c r="P5995" i="3"/>
  <c r="P3933" i="3"/>
  <c r="P1522" i="3"/>
  <c r="P2151" i="3"/>
  <c r="P1212" i="3"/>
  <c r="P4710" i="3"/>
  <c r="P1088" i="3"/>
  <c r="P3676" i="3"/>
  <c r="P4108" i="3"/>
  <c r="P2781" i="3"/>
  <c r="P4740" i="3"/>
  <c r="P3896" i="3"/>
  <c r="P3158" i="3"/>
  <c r="P4117" i="3"/>
  <c r="P955" i="3"/>
  <c r="P4393" i="3"/>
  <c r="P1595" i="3"/>
  <c r="P1665" i="3"/>
  <c r="P3704" i="3"/>
  <c r="P1795" i="3"/>
  <c r="P1039" i="3"/>
  <c r="P3554" i="3"/>
  <c r="P3688" i="3"/>
  <c r="P2379" i="3"/>
  <c r="P154" i="3"/>
  <c r="P985" i="3"/>
  <c r="P1425" i="3"/>
  <c r="P4535" i="3"/>
  <c r="P3870" i="3"/>
  <c r="P4190" i="3"/>
  <c r="P4542" i="3"/>
  <c r="P687" i="3"/>
  <c r="P3843" i="3"/>
  <c r="P2906" i="3"/>
  <c r="P4004" i="3"/>
  <c r="P4475" i="3"/>
  <c r="P427" i="3"/>
  <c r="P1526" i="3"/>
  <c r="P4829" i="3"/>
  <c r="P710" i="3"/>
  <c r="P3284" i="3"/>
  <c r="P123" i="3"/>
  <c r="P2389" i="3"/>
  <c r="P4326" i="3"/>
  <c r="P495" i="3"/>
  <c r="P1942" i="3"/>
  <c r="P1682" i="3"/>
  <c r="P5248" i="3"/>
  <c r="P1796" i="3"/>
  <c r="P4427" i="3"/>
  <c r="P174" i="3"/>
  <c r="P665" i="3"/>
  <c r="P605" i="3"/>
  <c r="P4568" i="3"/>
  <c r="P4803" i="3"/>
  <c r="P2556" i="3"/>
  <c r="P4429" i="3"/>
  <c r="P5718" i="3"/>
  <c r="P1635" i="3"/>
  <c r="P3945" i="3"/>
  <c r="P1862" i="3"/>
  <c r="P3029" i="3"/>
  <c r="P2217" i="3"/>
  <c r="P5870" i="3"/>
  <c r="P4643" i="3"/>
  <c r="P2791" i="3"/>
  <c r="P244" i="3"/>
  <c r="P1472" i="3"/>
  <c r="P1254" i="3"/>
  <c r="P696" i="3"/>
  <c r="P3198" i="3"/>
  <c r="P6128" i="3"/>
  <c r="P1784" i="3"/>
  <c r="P4613" i="3"/>
  <c r="P1860" i="3"/>
  <c r="P3220" i="3"/>
  <c r="P51" i="3"/>
  <c r="P4472" i="3"/>
  <c r="P3251" i="3"/>
  <c r="P2161" i="3"/>
  <c r="P5196" i="3"/>
  <c r="P5362" i="3"/>
  <c r="P1728" i="3"/>
  <c r="P2753" i="3"/>
  <c r="P564" i="3"/>
  <c r="P4055" i="3"/>
  <c r="P50" i="3"/>
  <c r="P6791" i="3"/>
  <c r="P5589" i="3"/>
  <c r="P5321" i="3"/>
  <c r="P5199" i="3"/>
  <c r="P5555" i="3"/>
  <c r="P6900" i="3"/>
  <c r="P6084" i="3"/>
  <c r="P6713" i="3"/>
  <c r="P5634" i="3"/>
  <c r="P5250" i="3"/>
  <c r="P6068" i="3"/>
  <c r="P6225" i="3"/>
  <c r="P6387" i="3"/>
  <c r="P6514" i="3"/>
  <c r="P5466" i="3"/>
  <c r="P6883" i="3"/>
  <c r="P5421" i="3"/>
  <c r="P6126" i="3"/>
  <c r="P6459" i="3"/>
  <c r="P6480" i="3"/>
  <c r="P6556" i="3"/>
  <c r="P6622" i="3"/>
  <c r="P6277" i="3"/>
  <c r="P5322" i="3"/>
  <c r="P5833" i="3"/>
  <c r="P5361" i="3"/>
  <c r="P6078" i="3"/>
  <c r="P6499" i="3"/>
  <c r="P5045" i="3"/>
  <c r="P6172" i="3"/>
  <c r="P6565" i="3"/>
  <c r="P5525" i="3"/>
  <c r="P6612" i="3"/>
  <c r="P6725" i="3"/>
  <c r="P5519" i="3"/>
  <c r="P6550" i="3"/>
  <c r="P6430" i="3"/>
  <c r="P6559" i="3"/>
  <c r="P6706" i="3"/>
  <c r="P5559" i="3"/>
  <c r="P4595" i="3"/>
  <c r="P5966" i="3"/>
  <c r="P6057" i="3"/>
  <c r="P6092" i="3"/>
  <c r="P6202" i="3"/>
  <c r="P5633" i="3"/>
  <c r="P5198" i="3"/>
  <c r="P6450" i="3"/>
  <c r="P5265" i="3"/>
  <c r="P6673" i="3"/>
  <c r="P5317" i="3"/>
  <c r="P5836" i="3"/>
  <c r="P5629" i="3"/>
  <c r="P5445" i="3"/>
  <c r="P6275" i="3"/>
  <c r="P6264" i="3"/>
  <c r="P6667" i="3"/>
  <c r="P5996" i="3"/>
  <c r="P6745" i="3"/>
  <c r="P6973" i="3"/>
  <c r="P6641" i="3"/>
  <c r="P6551" i="3"/>
  <c r="P6358" i="3"/>
  <c r="P2192" i="3"/>
  <c r="P1847" i="3"/>
  <c r="P484" i="3"/>
  <c r="P1704" i="3"/>
  <c r="P3400" i="3"/>
  <c r="P871" i="3"/>
  <c r="P3371" i="3"/>
  <c r="P5934" i="3"/>
  <c r="P2987" i="3"/>
  <c r="P2035" i="3"/>
  <c r="P1207" i="3"/>
  <c r="P6446" i="3"/>
  <c r="P3192" i="3"/>
  <c r="P3414" i="3"/>
  <c r="P2774" i="3"/>
  <c r="P684" i="3"/>
  <c r="P2764" i="3"/>
  <c r="P1915" i="3"/>
  <c r="P3188" i="3"/>
  <c r="P2342" i="3"/>
  <c r="P4172" i="3"/>
  <c r="P697" i="3"/>
  <c r="P2901" i="3"/>
  <c r="P730" i="3"/>
  <c r="P3776" i="3"/>
  <c r="P4770" i="3"/>
  <c r="P128" i="3"/>
  <c r="P3686" i="3"/>
  <c r="P861" i="3"/>
  <c r="P2152" i="3"/>
  <c r="P816" i="3"/>
  <c r="P1552" i="3"/>
  <c r="P867" i="3"/>
  <c r="P2852" i="3"/>
  <c r="P2209" i="3"/>
  <c r="P1881" i="3"/>
  <c r="P1794" i="3"/>
  <c r="P1133" i="3"/>
  <c r="P2158" i="3"/>
  <c r="P4264" i="3"/>
  <c r="P1289" i="3"/>
  <c r="P638" i="3"/>
  <c r="P4512" i="3"/>
  <c r="P2938" i="3"/>
  <c r="P3790" i="3"/>
  <c r="P2529" i="3"/>
  <c r="P3901" i="3"/>
  <c r="P1042" i="3"/>
  <c r="P3805" i="3"/>
  <c r="P3051" i="3"/>
  <c r="P2986" i="3"/>
  <c r="P5385" i="3"/>
  <c r="P1818" i="3"/>
  <c r="P5352" i="3"/>
  <c r="P2995" i="3"/>
  <c r="P4668" i="3"/>
  <c r="P5144" i="3"/>
  <c r="P1456" i="3"/>
  <c r="P3019" i="3"/>
  <c r="P5550" i="3"/>
  <c r="P521" i="3"/>
  <c r="P2203" i="3"/>
  <c r="P1225" i="3"/>
  <c r="P2848" i="3"/>
  <c r="P3475" i="3"/>
  <c r="P1711" i="3"/>
  <c r="P5754" i="3"/>
  <c r="P5630" i="3"/>
  <c r="P657" i="3"/>
  <c r="P2878" i="3"/>
  <c r="P2194" i="3"/>
  <c r="P1445" i="3"/>
  <c r="P2319" i="3"/>
  <c r="P3823" i="3"/>
  <c r="P1185" i="3"/>
  <c r="P4519" i="3"/>
  <c r="P3924" i="3"/>
  <c r="P329" i="3"/>
  <c r="P7010" i="3"/>
  <c r="P1771" i="3"/>
  <c r="P1886" i="3"/>
  <c r="P1123" i="3"/>
  <c r="P3455" i="3"/>
  <c r="P4769" i="3"/>
  <c r="P834" i="3"/>
  <c r="P4541" i="3"/>
  <c r="P1724" i="3"/>
  <c r="P1961" i="3"/>
  <c r="P4037" i="3"/>
  <c r="P2811" i="3"/>
  <c r="P3563" i="3"/>
  <c r="P2891" i="3"/>
  <c r="P1786" i="3"/>
  <c r="P1750" i="3"/>
  <c r="P1573" i="3"/>
  <c r="P1354" i="3"/>
  <c r="P2354" i="3"/>
  <c r="P1441" i="3"/>
  <c r="P2011" i="3"/>
  <c r="P870" i="3"/>
  <c r="P2803" i="3"/>
  <c r="P3263" i="3"/>
  <c r="P530" i="3"/>
  <c r="P1009" i="3"/>
  <c r="P1143" i="3"/>
  <c r="P5631" i="3"/>
  <c r="P5219" i="3"/>
  <c r="P5893" i="3"/>
  <c r="P5877" i="3"/>
  <c r="P2888" i="3"/>
  <c r="P3737" i="3"/>
  <c r="P6621" i="3"/>
  <c r="P4440" i="3"/>
  <c r="P2478" i="3"/>
  <c r="P4256" i="3"/>
  <c r="P4656" i="3"/>
  <c r="P4372" i="3"/>
  <c r="P2943" i="3"/>
  <c r="P2837" i="3"/>
  <c r="P2493" i="3"/>
  <c r="P5518" i="3"/>
  <c r="P3328" i="3"/>
  <c r="P3675" i="3"/>
  <c r="P4262" i="3"/>
  <c r="P3662" i="3"/>
  <c r="P3023" i="3"/>
  <c r="P1903" i="3"/>
  <c r="P4086" i="3"/>
  <c r="P3875" i="3"/>
  <c r="P1737" i="3"/>
  <c r="P2215" i="3"/>
  <c r="P1032" i="3"/>
  <c r="P1774" i="3"/>
  <c r="P557" i="3"/>
  <c r="P3979" i="3"/>
  <c r="P2700" i="3"/>
  <c r="P4078" i="3"/>
  <c r="P4335" i="3"/>
  <c r="P1721" i="3"/>
  <c r="P129" i="3"/>
  <c r="P2530" i="3"/>
  <c r="P4338" i="3"/>
  <c r="P3806" i="3"/>
  <c r="P2577" i="3"/>
  <c r="P2492" i="3"/>
  <c r="P4253" i="3"/>
  <c r="P2687" i="3"/>
  <c r="P4156" i="3"/>
  <c r="P4250" i="3"/>
  <c r="P3873" i="3"/>
  <c r="P1119" i="3"/>
  <c r="P1273" i="3"/>
  <c r="P1938" i="3"/>
  <c r="P2124" i="3"/>
  <c r="P3319" i="3"/>
  <c r="P2874" i="3"/>
  <c r="P3752" i="3"/>
  <c r="P1506" i="3"/>
  <c r="P4483" i="3"/>
  <c r="P3696" i="3"/>
  <c r="P4715" i="3"/>
  <c r="P4686" i="3"/>
  <c r="P2441" i="3"/>
  <c r="P1767" i="3"/>
  <c r="P1729" i="3"/>
  <c r="P2480" i="3"/>
  <c r="P4226" i="3"/>
  <c r="P4796" i="3"/>
  <c r="P458" i="3"/>
  <c r="P2396" i="3"/>
  <c r="P3057" i="3"/>
  <c r="P2610" i="3"/>
  <c r="P1188" i="3"/>
  <c r="P6308" i="3"/>
  <c r="P305" i="3"/>
  <c r="P1235" i="3"/>
  <c r="P2771" i="3"/>
  <c r="P1127" i="3"/>
  <c r="P1543" i="3"/>
  <c r="P2205" i="3"/>
  <c r="P1296" i="3"/>
  <c r="P3960" i="3"/>
  <c r="P4314" i="3"/>
  <c r="P2859" i="3"/>
  <c r="P4743" i="3"/>
  <c r="P1167" i="3"/>
  <c r="P2334" i="3"/>
  <c r="P4136" i="3"/>
  <c r="P1637" i="3"/>
  <c r="P1317" i="3"/>
  <c r="P1511" i="3"/>
  <c r="P3587" i="3"/>
  <c r="P3389" i="3"/>
  <c r="P4553" i="3"/>
  <c r="P817" i="3"/>
  <c r="P1058" i="3"/>
  <c r="P2653" i="3"/>
  <c r="P1372" i="3"/>
  <c r="P1151" i="3"/>
  <c r="P337" i="3"/>
  <c r="P1054" i="3"/>
  <c r="P3097" i="3"/>
  <c r="P2996" i="3"/>
  <c r="P1373" i="3"/>
  <c r="P2133" i="3"/>
  <c r="P1377" i="3"/>
  <c r="P4369" i="3"/>
  <c r="P4247" i="3"/>
  <c r="P3525" i="3"/>
  <c r="P2722" i="3"/>
  <c r="P4506" i="3"/>
  <c r="P1140" i="3"/>
  <c r="P753" i="3"/>
  <c r="P4341" i="3"/>
  <c r="P2457" i="3"/>
  <c r="P4129" i="3"/>
  <c r="P3915" i="3"/>
  <c r="P3316" i="3"/>
  <c r="P4263" i="3"/>
  <c r="P1596" i="3"/>
  <c r="P3647" i="3"/>
  <c r="P3288" i="3"/>
  <c r="P3718" i="3"/>
  <c r="P3693" i="3"/>
  <c r="P42" i="3"/>
  <c r="P1935" i="3"/>
  <c r="P534" i="3"/>
  <c r="P3258" i="3"/>
  <c r="P3657" i="3"/>
  <c r="P4494" i="3"/>
  <c r="P4620" i="3"/>
  <c r="P1918" i="3"/>
  <c r="P2601" i="3"/>
  <c r="P1698" i="3"/>
  <c r="P728" i="3"/>
  <c r="P2150" i="3"/>
  <c r="P984" i="3"/>
  <c r="P4848" i="3"/>
  <c r="P5282" i="3"/>
  <c r="P3968" i="3"/>
  <c r="P4709" i="3"/>
  <c r="P3203" i="3"/>
  <c r="P3164" i="3"/>
  <c r="P2096" i="3"/>
  <c r="P3156" i="3"/>
  <c r="P5169" i="3"/>
  <c r="P2103" i="3"/>
  <c r="P2420" i="3"/>
  <c r="P494" i="3"/>
  <c r="P2445" i="3"/>
  <c r="P3816" i="3"/>
  <c r="P729" i="3"/>
  <c r="P2773" i="3"/>
  <c r="P2181" i="3"/>
  <c r="P1549" i="3"/>
  <c r="P1028" i="3"/>
  <c r="P3683" i="3"/>
  <c r="P4228" i="3"/>
  <c r="P4222" i="3"/>
  <c r="P1901" i="3"/>
  <c r="P4582" i="3"/>
  <c r="P6335" i="3"/>
  <c r="P3504" i="3"/>
  <c r="P2526" i="3"/>
  <c r="P835" i="3"/>
  <c r="P1792" i="3"/>
  <c r="P114" i="3"/>
  <c r="P5336" i="3"/>
  <c r="P6408" i="3"/>
  <c r="P691" i="3"/>
  <c r="P1345" i="3"/>
  <c r="P3391" i="3"/>
  <c r="P2429" i="3"/>
  <c r="P1815" i="3"/>
  <c r="P3610" i="3"/>
  <c r="P5104" i="3"/>
  <c r="P6373" i="3"/>
  <c r="P379" i="3"/>
  <c r="P2580" i="3"/>
  <c r="P552" i="3"/>
  <c r="P541" i="3"/>
  <c r="P5398" i="3"/>
  <c r="P5222" i="3"/>
  <c r="P5758" i="3"/>
  <c r="P1322" i="3"/>
  <c r="P3687" i="3"/>
  <c r="P3792" i="3"/>
  <c r="P3042" i="3"/>
  <c r="P3513" i="3"/>
  <c r="P2682" i="3"/>
  <c r="P1633" i="3"/>
  <c r="P2780" i="3"/>
  <c r="P3955" i="3"/>
  <c r="P1664" i="3"/>
  <c r="P4555" i="3"/>
  <c r="P6568" i="3"/>
  <c r="P1038" i="3"/>
  <c r="P4611" i="3"/>
  <c r="P496" i="3"/>
  <c r="P2673" i="3"/>
  <c r="P3230" i="3"/>
  <c r="P6109" i="3"/>
  <c r="P6468" i="3"/>
  <c r="P1006" i="3"/>
  <c r="P2176" i="3"/>
  <c r="P3004" i="3"/>
  <c r="P794" i="3"/>
  <c r="P6000" i="3"/>
  <c r="P5331" i="3"/>
  <c r="P5763" i="3"/>
  <c r="P6691" i="3"/>
  <c r="P5504" i="3"/>
  <c r="P5811" i="3"/>
  <c r="P6099" i="3"/>
  <c r="P5464" i="3"/>
  <c r="P5809" i="3"/>
  <c r="P6020" i="3"/>
  <c r="P5748" i="3"/>
  <c r="P6237" i="3"/>
  <c r="P6656" i="3"/>
  <c r="P5429" i="3"/>
  <c r="P5976" i="3"/>
  <c r="P5562" i="3"/>
  <c r="P5473" i="3"/>
  <c r="P5998" i="3"/>
  <c r="P5989" i="3"/>
  <c r="P6444" i="3"/>
  <c r="P5701" i="3"/>
  <c r="P5241" i="3"/>
  <c r="P6093" i="3"/>
  <c r="P6432" i="3"/>
  <c r="P5418" i="3"/>
  <c r="P6326" i="3"/>
  <c r="P6662" i="3"/>
  <c r="P6302" i="3"/>
  <c r="P5944" i="3"/>
  <c r="P6443" i="3"/>
  <c r="P5528" i="3"/>
  <c r="P6937" i="3"/>
  <c r="P4099" i="3"/>
  <c r="P6481" i="3"/>
  <c r="P6731" i="3"/>
  <c r="P6531" i="3"/>
  <c r="P6313" i="3"/>
  <c r="P6687" i="3"/>
  <c r="P6642" i="3"/>
  <c r="P6657" i="3"/>
  <c r="P5417" i="3"/>
  <c r="P6457" i="3"/>
  <c r="P6194" i="3"/>
  <c r="P4950" i="3"/>
  <c r="P5640" i="3"/>
  <c r="P5379" i="3"/>
  <c r="P6694" i="3"/>
  <c r="P5060" i="3"/>
  <c r="P6681" i="3"/>
  <c r="P5827" i="3"/>
  <c r="P5497" i="3"/>
  <c r="P5057" i="3"/>
  <c r="P6230" i="3"/>
  <c r="P6051" i="3"/>
  <c r="P6500" i="3"/>
  <c r="P5479" i="3"/>
  <c r="P5471" i="3"/>
  <c r="P6317" i="3"/>
  <c r="P3271" i="3"/>
  <c r="P1315" i="3"/>
  <c r="P2309" i="3"/>
  <c r="P2001" i="3"/>
  <c r="P637" i="3"/>
  <c r="P4030" i="3"/>
  <c r="P5185" i="3"/>
  <c r="P6087" i="3"/>
  <c r="P3866" i="3"/>
  <c r="P2130" i="3"/>
  <c r="P267" i="3"/>
  <c r="P1261" i="3"/>
  <c r="P2245" i="3"/>
  <c r="P5210" i="3"/>
  <c r="P4738" i="3"/>
  <c r="P1602" i="3"/>
  <c r="P263" i="3"/>
  <c r="P3920" i="3"/>
  <c r="P5434" i="3"/>
  <c r="P4249" i="3"/>
  <c r="P4556" i="3"/>
  <c r="P1761" i="3"/>
  <c r="P2782" i="3"/>
  <c r="P5397" i="3"/>
  <c r="P2005" i="3"/>
  <c r="P1210" i="3"/>
  <c r="P2163" i="3"/>
  <c r="P6709" i="3"/>
  <c r="P2681" i="3"/>
  <c r="P1545" i="3"/>
  <c r="P4386" i="3"/>
  <c r="P1041" i="3"/>
  <c r="P93" i="3"/>
  <c r="P3071" i="3"/>
  <c r="P936" i="3"/>
  <c r="P4342" i="3"/>
  <c r="P698" i="3"/>
  <c r="P6402" i="3"/>
  <c r="P2488" i="3"/>
  <c r="P4554" i="3"/>
  <c r="P1884" i="3"/>
  <c r="P1440" i="3"/>
  <c r="P4139" i="3"/>
  <c r="P5380" i="3"/>
  <c r="P1996" i="3"/>
  <c r="P3734" i="3"/>
  <c r="P4328" i="3"/>
  <c r="P6646" i="3"/>
  <c r="P3055" i="3"/>
  <c r="P4675" i="3"/>
  <c r="P800" i="3"/>
  <c r="P752" i="3"/>
  <c r="P556" i="3"/>
  <c r="P3628" i="3"/>
  <c r="P3743" i="3"/>
  <c r="P1607" i="3"/>
  <c r="P4245" i="3"/>
  <c r="P4373" i="3"/>
  <c r="P3136" i="3"/>
  <c r="P1689" i="3"/>
  <c r="P249" i="3"/>
  <c r="P2740" i="3"/>
  <c r="P747" i="3"/>
  <c r="P743" i="3"/>
  <c r="P364" i="3"/>
  <c r="P3426" i="3"/>
  <c r="P3171" i="3"/>
  <c r="P3847" i="3"/>
  <c r="P201" i="3"/>
  <c r="P4173" i="3"/>
  <c r="P4040" i="3"/>
  <c r="P2359" i="3"/>
  <c r="P4349" i="3"/>
  <c r="P1494" i="3"/>
  <c r="P3195" i="3"/>
  <c r="P2616" i="3"/>
  <c r="P1770" i="3"/>
  <c r="P2131" i="3"/>
  <c r="P3045" i="3"/>
  <c r="P1302" i="3"/>
  <c r="P1766" i="3"/>
  <c r="P1411" i="3"/>
  <c r="P4648" i="3"/>
  <c r="P333" i="3"/>
  <c r="P1887" i="3"/>
  <c r="P256" i="3"/>
  <c r="P1745" i="3"/>
  <c r="P447" i="3"/>
  <c r="P479" i="3"/>
  <c r="P3315" i="3"/>
  <c r="P3122" i="3"/>
  <c r="P623" i="3"/>
  <c r="P467" i="3"/>
  <c r="P535" i="3"/>
  <c r="P3651" i="3"/>
  <c r="P2860" i="3"/>
  <c r="P2608" i="3"/>
  <c r="P99" i="3"/>
  <c r="P2088" i="3"/>
  <c r="P3507" i="3"/>
  <c r="P1845" i="3"/>
  <c r="P6674" i="3"/>
  <c r="P4125" i="3"/>
  <c r="P2072" i="3"/>
  <c r="P768" i="3"/>
  <c r="P885" i="3"/>
  <c r="P3149" i="3"/>
  <c r="P526" i="3"/>
  <c r="P843" i="3"/>
  <c r="P1092" i="3"/>
  <c r="P3015" i="3"/>
  <c r="P1280" i="3"/>
  <c r="P3141" i="3"/>
  <c r="P901" i="3"/>
  <c r="P464" i="3"/>
  <c r="P3283" i="3"/>
  <c r="P2235" i="3"/>
  <c r="P4781" i="3"/>
  <c r="P4697" i="3"/>
  <c r="P714" i="3"/>
  <c r="P4323" i="3"/>
  <c r="P3235" i="3"/>
  <c r="P2114" i="3"/>
  <c r="P68" i="3"/>
  <c r="P2733" i="3"/>
  <c r="P550" i="3"/>
  <c r="P737" i="3"/>
  <c r="P300" i="3"/>
  <c r="P352" i="3"/>
  <c r="P2622" i="3"/>
  <c r="P2745" i="3"/>
  <c r="P4311" i="3"/>
  <c r="P439" i="3"/>
  <c r="P3383" i="3"/>
  <c r="P3142" i="3"/>
  <c r="P1623" i="3"/>
  <c r="P108" i="3"/>
  <c r="P516" i="3"/>
  <c r="P4267" i="3"/>
  <c r="P1937" i="3"/>
  <c r="P2015" i="3"/>
  <c r="P141" i="3"/>
  <c r="P1512" i="3"/>
  <c r="P372" i="3"/>
  <c r="P1247" i="3"/>
  <c r="P3180" i="3"/>
  <c r="P1777" i="3"/>
  <c r="P2382" i="3"/>
  <c r="P3492" i="3"/>
  <c r="P1107" i="3"/>
  <c r="P4079" i="3"/>
  <c r="P1400" i="3"/>
  <c r="P4550" i="3"/>
  <c r="P1219" i="3"/>
  <c r="P319" i="3"/>
  <c r="P2338" i="3"/>
  <c r="P2236" i="3"/>
  <c r="P1763" i="3"/>
  <c r="P2175" i="3"/>
  <c r="P2422" i="3"/>
  <c r="P361" i="3"/>
  <c r="P2442" i="3"/>
  <c r="P4473" i="3"/>
  <c r="P498" i="3"/>
  <c r="P2253" i="3"/>
  <c r="P3534" i="3"/>
  <c r="P1192" i="3"/>
  <c r="P5478" i="3"/>
  <c r="P172" i="3"/>
  <c r="P2137" i="3"/>
  <c r="P2288" i="3"/>
  <c r="P4765" i="3"/>
  <c r="P1987" i="3"/>
  <c r="P1253" i="3"/>
  <c r="P2533" i="3"/>
  <c r="P2588" i="3"/>
  <c r="P2568" i="3"/>
  <c r="P4780" i="3"/>
  <c r="P3673" i="3"/>
  <c r="P2701" i="3"/>
  <c r="P4727" i="3"/>
  <c r="P644" i="3"/>
  <c r="P449" i="3"/>
  <c r="P4094" i="3"/>
  <c r="P4355" i="3"/>
  <c r="P3249" i="3"/>
  <c r="P2652" i="3"/>
  <c r="P3595" i="3"/>
  <c r="P3027" i="3"/>
  <c r="P4721" i="3"/>
  <c r="P1057" i="3"/>
  <c r="P3379" i="3"/>
  <c r="P4413" i="3"/>
  <c r="P1164" i="3"/>
  <c r="P851" i="3"/>
  <c r="P2366" i="3"/>
  <c r="P1339" i="3"/>
  <c r="P2484" i="3"/>
  <c r="P387" i="3"/>
  <c r="P5723" i="3"/>
  <c r="P4579" i="3"/>
  <c r="P4428" i="3"/>
  <c r="P6246" i="3"/>
  <c r="P2120" i="3"/>
  <c r="P6375" i="3"/>
  <c r="P1620" i="3"/>
  <c r="P3466" i="3"/>
  <c r="P4236" i="3"/>
  <c r="P1564" i="3"/>
  <c r="P3155" i="3"/>
  <c r="P124" i="3"/>
  <c r="P5526" i="3"/>
  <c r="P5881" i="3"/>
  <c r="P3260" i="3"/>
  <c r="P2892" i="3"/>
  <c r="P4187" i="3"/>
  <c r="P5551" i="3"/>
  <c r="P2490" i="3"/>
  <c r="P5208" i="3"/>
  <c r="P1145" i="3"/>
  <c r="P4285" i="3"/>
  <c r="P2466" i="3"/>
  <c r="P1496" i="3"/>
  <c r="P6730" i="3"/>
  <c r="P2477" i="3"/>
  <c r="P1318" i="3"/>
  <c r="P2591" i="3"/>
  <c r="P1576" i="3"/>
  <c r="P1647" i="3"/>
  <c r="P5470" i="3"/>
  <c r="P3564" i="3"/>
  <c r="P6339" i="3"/>
  <c r="P3646" i="3"/>
  <c r="P4025" i="3"/>
  <c r="P2314" i="3"/>
  <c r="P3481" i="3"/>
  <c r="P3842" i="3"/>
  <c r="P6113" i="3"/>
  <c r="P4786" i="3"/>
  <c r="P497" i="3"/>
  <c r="P460" i="3"/>
  <c r="P252" i="3"/>
  <c r="P862" i="3"/>
  <c r="P2937" i="3"/>
  <c r="P3989" i="3"/>
  <c r="P6607" i="3"/>
  <c r="P6064" i="3"/>
  <c r="P5330" i="3"/>
  <c r="P6693" i="3"/>
  <c r="P6429" i="3"/>
  <c r="P5783" i="3"/>
  <c r="P5803" i="3"/>
  <c r="P6545" i="3"/>
  <c r="P5253" i="3"/>
  <c r="P6204" i="3"/>
  <c r="P5993" i="3"/>
  <c r="P6890" i="3"/>
  <c r="P6928" i="3"/>
  <c r="P6150" i="3"/>
  <c r="P6226" i="3"/>
  <c r="P5980" i="3"/>
  <c r="P6280" i="3"/>
  <c r="P5591" i="3"/>
  <c r="P6467" i="3"/>
  <c r="P5529" i="3"/>
  <c r="P6117" i="3"/>
  <c r="P5055" i="3"/>
  <c r="P6043" i="3"/>
  <c r="P5628" i="3"/>
  <c r="P6322" i="3"/>
  <c r="P5355" i="3"/>
  <c r="P6742" i="3"/>
  <c r="P5517" i="3"/>
  <c r="P5808" i="3"/>
  <c r="P6073" i="3"/>
  <c r="P6371" i="3"/>
  <c r="P5695" i="3"/>
  <c r="P5826" i="3"/>
  <c r="P6361" i="3"/>
  <c r="P6044" i="3"/>
  <c r="P5890" i="3"/>
  <c r="P6363" i="3"/>
  <c r="P5949" i="3"/>
  <c r="P6207" i="3"/>
  <c r="P5416" i="3"/>
  <c r="P4925" i="3"/>
  <c r="P6401" i="3"/>
  <c r="P6278" i="3"/>
  <c r="P5119" i="3"/>
  <c r="P6485" i="3"/>
  <c r="P5067" i="3"/>
  <c r="P5744" i="3"/>
  <c r="P5653" i="3"/>
  <c r="P5475" i="3"/>
  <c r="P5197" i="3"/>
  <c r="P5862" i="3"/>
  <c r="P6152" i="3"/>
  <c r="P6507" i="3"/>
  <c r="P6968" i="3"/>
  <c r="P5707" i="3"/>
  <c r="P6782" i="3"/>
  <c r="P3402" i="3"/>
  <c r="P5053" i="3"/>
  <c r="P6249" i="3"/>
  <c r="P6037" i="3"/>
  <c r="P5291" i="3"/>
  <c r="P5365" i="3"/>
  <c r="P5587" i="3"/>
  <c r="P4636" i="3"/>
  <c r="P4702" i="3"/>
  <c r="P3226" i="3"/>
  <c r="P649" i="3"/>
  <c r="P57" i="3"/>
  <c r="P3506" i="3"/>
  <c r="P1182" i="3"/>
  <c r="P1202" i="3"/>
  <c r="P2363" i="3"/>
  <c r="P2668" i="3"/>
  <c r="P4525" i="3"/>
  <c r="P62" i="3"/>
  <c r="P3115" i="3"/>
  <c r="P5172" i="3"/>
  <c r="P278" i="3"/>
  <c r="P3381" i="3"/>
  <c r="P2710" i="3"/>
  <c r="P1590" i="3"/>
  <c r="P2998" i="3"/>
  <c r="P689" i="3"/>
  <c r="P5731" i="3"/>
  <c r="P1846" i="3"/>
  <c r="P3148" i="3"/>
  <c r="P2851" i="3"/>
  <c r="P187" i="3"/>
  <c r="P2059" i="3"/>
  <c r="P5558" i="3"/>
  <c r="P799" i="3"/>
  <c r="P6271" i="3"/>
  <c r="P408" i="3"/>
  <c r="P3312" i="3"/>
  <c r="P1045" i="3"/>
  <c r="P3891" i="3"/>
  <c r="P1649" i="3"/>
  <c r="P6362" i="3"/>
  <c r="P764" i="3"/>
  <c r="P4339" i="3"/>
  <c r="P570" i="3"/>
  <c r="P4492" i="3"/>
  <c r="P4054" i="3"/>
  <c r="P3862" i="3"/>
  <c r="P1844" i="3"/>
  <c r="P1484" i="3"/>
  <c r="P5455" i="3"/>
  <c r="P3017" i="3"/>
  <c r="P6926" i="3"/>
  <c r="P2222" i="3"/>
  <c r="P6396" i="3"/>
  <c r="P5292" i="3"/>
  <c r="P3938" i="3"/>
  <c r="P573" i="3"/>
  <c r="P338" i="3"/>
  <c r="P1475" i="3"/>
  <c r="P3144" i="3"/>
  <c r="P1754" i="3"/>
  <c r="P6615" i="3"/>
  <c r="P5768" i="3"/>
  <c r="P3722" i="3"/>
  <c r="P4282" i="3"/>
  <c r="P2581" i="3"/>
  <c r="P2999" i="3"/>
  <c r="P4724" i="3"/>
  <c r="P3584" i="3"/>
  <c r="P4617" i="3"/>
  <c r="P2739" i="3"/>
  <c r="P4134" i="3"/>
  <c r="P1454" i="3"/>
  <c r="P4561" i="3"/>
  <c r="P3471" i="3"/>
  <c r="P1168" i="3"/>
  <c r="P1499" i="3"/>
  <c r="P1461" i="3"/>
  <c r="P2266" i="3"/>
  <c r="P246" i="3"/>
  <c r="P3613" i="3"/>
  <c r="P4160" i="3"/>
  <c r="P1898" i="3"/>
  <c r="P1634" i="3"/>
  <c r="P77" i="3"/>
  <c r="P3539" i="3"/>
  <c r="P2929" i="3"/>
  <c r="P791" i="3"/>
  <c r="P1769" i="3"/>
  <c r="P1320" i="3"/>
  <c r="P3623" i="3"/>
  <c r="P2619" i="3"/>
  <c r="P2177" i="3"/>
  <c r="P2320" i="3"/>
  <c r="P2002" i="3"/>
  <c r="P2031" i="3"/>
  <c r="P2972" i="3"/>
  <c r="P488" i="3"/>
  <c r="P2101" i="3"/>
  <c r="P1667" i="3"/>
  <c r="P4006" i="3"/>
  <c r="P4747" i="3"/>
  <c r="P4000" i="3"/>
  <c r="P2856" i="3"/>
  <c r="P4210" i="3"/>
  <c r="P3672" i="3"/>
  <c r="P3030" i="3"/>
  <c r="P2644" i="3"/>
  <c r="P4766" i="3"/>
  <c r="P2398" i="3"/>
  <c r="P3439" i="3"/>
  <c r="P3977" i="3"/>
  <c r="P1501" i="3"/>
  <c r="P2827" i="3"/>
  <c r="P3034" i="3"/>
  <c r="P2300" i="3"/>
  <c r="P3791" i="3"/>
  <c r="P1686" i="3"/>
  <c r="P3419" i="3"/>
  <c r="P3200" i="3"/>
  <c r="P2464" i="3"/>
  <c r="P2979" i="3"/>
  <c r="P578" i="3"/>
  <c r="P2836" i="3"/>
  <c r="P310" i="3"/>
  <c r="P3690" i="3"/>
  <c r="P3892" i="3"/>
  <c r="P4185" i="3"/>
  <c r="P3783" i="3"/>
  <c r="P2738" i="3"/>
  <c r="P2325" i="3"/>
  <c r="P1651" i="3"/>
  <c r="P481" i="3"/>
  <c r="P3500" i="3"/>
  <c r="P3913" i="3"/>
  <c r="P2725" i="3"/>
  <c r="P298" i="3"/>
  <c r="P900" i="3"/>
  <c r="P2010" i="3"/>
  <c r="P3404" i="3"/>
  <c r="P452" i="3"/>
  <c r="P1762" i="3"/>
  <c r="P2889" i="3"/>
  <c r="P1867" i="3"/>
  <c r="P2989" i="3"/>
  <c r="P104" i="3"/>
  <c r="P3009" i="3"/>
  <c r="P3059" i="3"/>
  <c r="P2291" i="3"/>
  <c r="P4776" i="3"/>
  <c r="P3290" i="3"/>
  <c r="P6525" i="3"/>
  <c r="P645" i="3"/>
  <c r="P313" i="3"/>
  <c r="P972" i="3"/>
  <c r="P3871" i="3"/>
  <c r="P2456" i="3"/>
  <c r="P3151" i="3"/>
  <c r="P3900" i="3"/>
  <c r="P663" i="3"/>
  <c r="P4754" i="3"/>
  <c r="P3298" i="3"/>
  <c r="P1420" i="3"/>
  <c r="P142" i="3"/>
  <c r="P1278" i="3"/>
  <c r="P1592" i="3"/>
  <c r="P949" i="3"/>
  <c r="P798" i="3"/>
  <c r="P1627" i="3"/>
  <c r="P95" i="3"/>
  <c r="P3934" i="3"/>
  <c r="P4397" i="3"/>
  <c r="P4130" i="3"/>
  <c r="P1312" i="3"/>
  <c r="P2534" i="3"/>
  <c r="P1447" i="3"/>
  <c r="P3723" i="3"/>
  <c r="P1706" i="3"/>
  <c r="P3401" i="3"/>
  <c r="P2496" i="3"/>
  <c r="P1417" i="3"/>
  <c r="P27" i="3"/>
  <c r="P3016" i="3"/>
  <c r="P595" i="3"/>
  <c r="P443" i="3"/>
  <c r="P783" i="3"/>
  <c r="P1654" i="3"/>
  <c r="P2583" i="3"/>
  <c r="P2369" i="3"/>
  <c r="P3617" i="3"/>
  <c r="P4133" i="3"/>
  <c r="P1518" i="3"/>
  <c r="P94" i="3"/>
  <c r="P694" i="3"/>
  <c r="P4357" i="3"/>
  <c r="P3716" i="3"/>
  <c r="P64" i="3"/>
  <c r="P2189" i="3"/>
  <c r="P1029" i="3"/>
  <c r="P2754" i="3"/>
  <c r="P2882" i="3"/>
  <c r="P4005" i="3"/>
  <c r="P3616" i="3"/>
  <c r="P225" i="3"/>
  <c r="P120" i="3"/>
  <c r="P3278" i="3"/>
  <c r="P121" i="3"/>
  <c r="P2893" i="3"/>
  <c r="P589" i="3"/>
  <c r="P1833" i="3"/>
  <c r="P2941" i="3"/>
  <c r="P951" i="3"/>
  <c r="P158" i="3"/>
  <c r="P640" i="3"/>
  <c r="P2440" i="3"/>
  <c r="P1022" i="3"/>
  <c r="P4459" i="3"/>
  <c r="P3304" i="3"/>
  <c r="P2221" i="3"/>
  <c r="P2528" i="3"/>
  <c r="P6549" i="3"/>
  <c r="P6809" i="3"/>
  <c r="P1978" i="3"/>
  <c r="P2589" i="3"/>
  <c r="P3330" i="3"/>
  <c r="P3653" i="3"/>
  <c r="P5438" i="3"/>
  <c r="P2524" i="3"/>
  <c r="P6377" i="3"/>
  <c r="P2903" i="3"/>
  <c r="P1854" i="3"/>
  <c r="P5984" i="3"/>
  <c r="P401" i="3"/>
  <c r="P6381" i="3"/>
  <c r="P2643" i="3"/>
  <c r="P2362" i="3"/>
  <c r="P2522" i="3"/>
  <c r="P3047" i="3"/>
  <c r="P384" i="3"/>
  <c r="P2723" i="3"/>
  <c r="P4206" i="3"/>
  <c r="P2711" i="3"/>
  <c r="P1279" i="3"/>
  <c r="P5467" i="3"/>
  <c r="P5312" i="3"/>
  <c r="P276" i="3"/>
  <c r="P1116" i="3"/>
  <c r="P854" i="3"/>
  <c r="P237" i="3"/>
  <c r="P4586" i="3"/>
  <c r="P1467" i="3"/>
  <c r="P3908" i="3"/>
  <c r="P4439" i="3"/>
  <c r="P6664" i="3"/>
  <c r="P6431" i="3"/>
  <c r="P5779" i="3"/>
  <c r="P5903" i="3"/>
  <c r="P5244" i="3"/>
  <c r="P5762" i="3"/>
  <c r="P6222" i="3"/>
  <c r="P5904" i="3"/>
  <c r="P5727" i="3"/>
  <c r="P5465" i="3"/>
  <c r="P6539" i="3"/>
  <c r="P6512" i="3"/>
  <c r="P5444" i="3"/>
  <c r="P5765" i="3"/>
  <c r="P5897" i="3"/>
  <c r="P6702" i="3"/>
  <c r="P6253" i="3"/>
  <c r="P5203" i="3"/>
  <c r="P5494" i="3"/>
  <c r="P5947" i="3"/>
  <c r="P3359" i="3"/>
  <c r="P4929" i="3"/>
  <c r="P6885" i="3"/>
  <c r="P4991" i="3"/>
  <c r="P6176" i="3"/>
  <c r="P6605" i="3"/>
  <c r="P6613" i="3"/>
  <c r="P6576" i="3"/>
  <c r="P4476" i="3"/>
  <c r="P5483" i="3"/>
  <c r="P6723" i="3"/>
  <c r="P6990" i="3"/>
  <c r="P5887" i="3"/>
  <c r="P5406" i="3"/>
  <c r="P6219" i="3"/>
  <c r="P4201" i="3"/>
  <c r="P5374" i="3"/>
  <c r="P4899" i="3"/>
  <c r="P5801" i="3"/>
  <c r="P6424" i="3"/>
  <c r="P6049" i="3"/>
  <c r="P5802" i="3"/>
  <c r="P6097" i="3"/>
  <c r="P6391" i="3"/>
  <c r="P6016" i="3"/>
  <c r="P6035" i="3"/>
  <c r="P5697" i="3"/>
  <c r="P5324" i="3"/>
  <c r="P6104" i="3"/>
  <c r="P6779" i="3"/>
  <c r="P5408" i="3"/>
  <c r="P4869" i="3"/>
  <c r="P5165" i="3"/>
  <c r="P6029" i="3"/>
  <c r="P6100" i="3"/>
  <c r="P5177" i="3"/>
  <c r="P5286" i="3"/>
  <c r="P5513" i="3"/>
  <c r="P6070" i="3"/>
  <c r="P5820" i="3"/>
  <c r="P5266" i="3"/>
  <c r="P6385" i="3"/>
  <c r="P5850" i="3"/>
  <c r="P5829" i="3"/>
  <c r="P3453" i="3"/>
  <c r="P6210" i="3"/>
  <c r="P992" i="3"/>
  <c r="P1916" i="3"/>
  <c r="P2595" i="3"/>
  <c r="P770" i="3"/>
  <c r="P916" i="3"/>
  <c r="P617" i="3"/>
  <c r="P5404" i="3"/>
  <c r="P3692" i="3"/>
  <c r="P6606" i="3"/>
  <c r="P6301" i="3"/>
  <c r="P2887" i="3"/>
  <c r="P4421" i="3"/>
  <c r="P1166" i="3"/>
  <c r="P3267" i="3"/>
  <c r="P6909" i="3"/>
  <c r="P81" i="3"/>
  <c r="P4529" i="3"/>
  <c r="P1521" i="3"/>
  <c r="P5543" i="3"/>
  <c r="P5658" i="3"/>
  <c r="P3710" i="3"/>
  <c r="P1877" i="3"/>
  <c r="P4271" i="3"/>
  <c r="P4616" i="3"/>
  <c r="P2127" i="3"/>
  <c r="P4602" i="3"/>
  <c r="P404" i="3"/>
  <c r="P6187" i="3"/>
  <c r="P3654" i="3"/>
  <c r="P3750" i="3"/>
  <c r="P527" i="3"/>
  <c r="P3856" i="3"/>
  <c r="P4114" i="3"/>
  <c r="P6475" i="3"/>
  <c r="P6478" i="3"/>
  <c r="P165" i="3"/>
  <c r="P1643" i="3"/>
  <c r="P6184" i="3"/>
  <c r="P3291" i="3"/>
  <c r="P4641" i="3"/>
  <c r="P5509" i="3"/>
  <c r="P6433" i="3"/>
  <c r="P5994" i="3"/>
  <c r="P1619" i="3"/>
  <c r="P3905" i="3"/>
  <c r="P613" i="3"/>
  <c r="P3031" i="3"/>
  <c r="P4830" i="3"/>
  <c r="P2694" i="3"/>
  <c r="P2313" i="3"/>
  <c r="P3161" i="3"/>
  <c r="P3641" i="3"/>
  <c r="P3395" i="3"/>
  <c r="P3425" i="3"/>
  <c r="P857" i="3"/>
  <c r="P3134" i="3"/>
  <c r="P326" i="3"/>
  <c r="P5606" i="3"/>
  <c r="P945" i="3"/>
  <c r="P3000" i="3"/>
  <c r="P1190" i="3"/>
  <c r="P6297" i="3"/>
  <c r="P5190" i="3"/>
  <c r="P2948" i="3"/>
  <c r="P4048" i="3"/>
  <c r="P3642" i="3"/>
  <c r="P2679" i="3"/>
  <c r="P2869" i="3"/>
  <c r="P5332" i="3"/>
  <c r="P6147" i="3"/>
  <c r="P4343" i="3"/>
  <c r="P1735" i="3"/>
  <c r="P4276" i="3"/>
  <c r="P73" i="3"/>
  <c r="P3073" i="3"/>
  <c r="P52" i="3"/>
  <c r="P3110" i="3"/>
  <c r="P3684" i="3"/>
  <c r="P2476" i="3"/>
  <c r="P4733" i="3"/>
  <c r="P2043" i="3"/>
  <c r="P483" i="3"/>
  <c r="P1252" i="3"/>
  <c r="P366" i="3"/>
  <c r="P4320" i="3"/>
  <c r="P1282" i="3"/>
  <c r="P370" i="3"/>
  <c r="P866" i="3"/>
  <c r="P4596" i="3"/>
  <c r="P4565" i="3"/>
  <c r="P5345" i="3"/>
  <c r="P3511" i="3"/>
  <c r="P3485" i="3"/>
  <c r="P2614" i="3"/>
  <c r="P3768" i="3"/>
  <c r="P4212" i="3"/>
  <c r="P3510" i="3"/>
  <c r="P4340" i="3"/>
  <c r="P60" i="3"/>
  <c r="P4120" i="3"/>
  <c r="P4010" i="3"/>
  <c r="P1503" i="3"/>
  <c r="P1582" i="3"/>
  <c r="P2648" i="3"/>
  <c r="P3621" i="3"/>
  <c r="P4042" i="3"/>
  <c r="P4487" i="3"/>
  <c r="P1588" i="3"/>
  <c r="P4122" i="3"/>
  <c r="P3890" i="3"/>
  <c r="P3239" i="3"/>
  <c r="P491" i="3"/>
  <c r="P4426" i="3"/>
  <c r="P4447" i="3"/>
  <c r="P5300" i="3"/>
  <c r="P5824" i="3"/>
  <c r="P4012" i="3"/>
  <c r="P3571" i="3"/>
  <c r="P1809" i="3"/>
  <c r="P4764" i="3"/>
  <c r="P1805" i="3"/>
  <c r="P4509" i="3"/>
  <c r="P2942" i="3"/>
  <c r="P4292" i="3"/>
  <c r="P3314" i="3"/>
  <c r="P1008" i="3"/>
  <c r="P1262" i="3"/>
  <c r="P4360" i="3"/>
  <c r="P1975" i="3"/>
  <c r="P4812" i="3"/>
  <c r="P2069" i="3"/>
  <c r="P1184" i="3"/>
  <c r="P4671" i="3"/>
  <c r="P4424" i="3"/>
  <c r="P3982" i="3"/>
  <c r="P524" i="3"/>
  <c r="P130" i="3"/>
  <c r="P234" i="3"/>
  <c r="P3615" i="3"/>
  <c r="P21" i="3"/>
  <c r="P4297" i="3"/>
  <c r="P2962" i="3"/>
  <c r="P4807" i="3"/>
  <c r="P4518" i="3"/>
  <c r="P1132" i="3"/>
  <c r="P3533" i="3"/>
  <c r="P3121" i="3"/>
  <c r="P2228" i="3"/>
  <c r="P4819" i="3"/>
  <c r="P750" i="3"/>
  <c r="P111" i="3"/>
  <c r="P228" i="3"/>
  <c r="P2624" i="3"/>
  <c r="P1160" i="3"/>
  <c r="P7013" i="3"/>
  <c r="P3747" i="3"/>
  <c r="P2104" i="3"/>
  <c r="P4176" i="3"/>
  <c r="P3577" i="3"/>
  <c r="P4587" i="3"/>
  <c r="P482" i="3"/>
  <c r="P555" i="3"/>
  <c r="P4670" i="3"/>
  <c r="P2173" i="3"/>
  <c r="P1415" i="3"/>
  <c r="P3649" i="3"/>
  <c r="P177" i="3"/>
  <c r="P977" i="3"/>
  <c r="P639" i="3"/>
  <c r="P3633" i="3"/>
  <c r="P2112" i="3"/>
  <c r="P2039" i="3"/>
  <c r="P3321" i="3"/>
  <c r="P395" i="3"/>
  <c r="P3509" i="3"/>
  <c r="P1128" i="3"/>
  <c r="P3557" i="3"/>
  <c r="P247" i="3"/>
  <c r="P3123" i="3"/>
  <c r="P1983" i="3"/>
  <c r="P270" i="3"/>
  <c r="P1671" i="3"/>
  <c r="P4458" i="3"/>
  <c r="P4639" i="3"/>
  <c r="P4592" i="3"/>
  <c r="P3264" i="3"/>
  <c r="P334" i="3"/>
  <c r="P3720" i="3"/>
  <c r="P1926" i="3"/>
  <c r="P4543" i="3"/>
  <c r="P3659" i="3"/>
  <c r="P3666" i="3"/>
  <c r="P4534" i="3"/>
  <c r="P1604" i="3"/>
  <c r="P4790" i="3"/>
  <c r="P3162" i="3"/>
  <c r="P3970" i="3"/>
  <c r="P3804" i="3"/>
  <c r="P1849" i="3"/>
  <c r="P633" i="3"/>
  <c r="P4731" i="3"/>
  <c r="P3668" i="3"/>
  <c r="P3165" i="3"/>
  <c r="P3911" i="3"/>
  <c r="P2835" i="3"/>
  <c r="P1422" i="3"/>
  <c r="P2554" i="3"/>
  <c r="P3360" i="3"/>
  <c r="P1271" i="3"/>
  <c r="P2347" i="3"/>
  <c r="P1814" i="3"/>
  <c r="P2028" i="3"/>
  <c r="P4102" i="3"/>
  <c r="P1199" i="3"/>
  <c r="P780" i="3"/>
  <c r="P629" i="3"/>
  <c r="P2413" i="3"/>
  <c r="P4457" i="3"/>
  <c r="P2312" i="3"/>
  <c r="P786" i="3"/>
  <c r="P2086" i="3"/>
  <c r="P3536" i="3"/>
  <c r="P2012" i="3"/>
  <c r="P2443" i="3"/>
  <c r="P320" i="3"/>
  <c r="P4479" i="3"/>
  <c r="P6270" i="3"/>
  <c r="P3729" i="3"/>
  <c r="P3028" i="3"/>
  <c r="P2298" i="3"/>
  <c r="P3921" i="3"/>
  <c r="P6191" i="3"/>
  <c r="P6635" i="3"/>
  <c r="P6214" i="3"/>
  <c r="P139" i="3"/>
  <c r="P3159" i="3"/>
  <c r="P355" i="3"/>
  <c r="P2378" i="3"/>
  <c r="P4775" i="3"/>
  <c r="P636" i="3"/>
  <c r="P6111" i="3"/>
  <c r="P765" i="3"/>
  <c r="P4712" i="3"/>
  <c r="P6229" i="3"/>
  <c r="P5394" i="3"/>
  <c r="P1584" i="3"/>
  <c r="P3039" i="3"/>
  <c r="P1427" i="3"/>
  <c r="P2926" i="3"/>
  <c r="P1162" i="3"/>
  <c r="P500" i="3"/>
  <c r="P4269" i="3"/>
  <c r="P4090" i="3"/>
  <c r="P2879" i="3"/>
  <c r="P4623" i="3"/>
  <c r="P3660" i="3"/>
  <c r="P5921" i="3"/>
  <c r="P820" i="3"/>
  <c r="P5957" i="3"/>
  <c r="P3323" i="3"/>
  <c r="P1035" i="3"/>
  <c r="P4081" i="3"/>
  <c r="P5140" i="3"/>
  <c r="P5843" i="3"/>
  <c r="P6959" i="3"/>
  <c r="P5515" i="3"/>
  <c r="P5853" i="3"/>
  <c r="P5709" i="3"/>
  <c r="P6173" i="3"/>
  <c r="P6399" i="3"/>
  <c r="P5297" i="3"/>
  <c r="P5579" i="3"/>
  <c r="P6135" i="3"/>
  <c r="P5908" i="3"/>
  <c r="P6248" i="3"/>
  <c r="P6513" i="3"/>
  <c r="P5218" i="3"/>
  <c r="P5821" i="3"/>
  <c r="P6181" i="3"/>
  <c r="P5283" i="3"/>
  <c r="P6562" i="3"/>
  <c r="P5691" i="3"/>
  <c r="P6365" i="3"/>
  <c r="P6521" i="3"/>
  <c r="P6454" i="3"/>
  <c r="P6496" i="3"/>
  <c r="P6466" i="3"/>
  <c r="P6483" i="3"/>
  <c r="P5696" i="3"/>
  <c r="P5774" i="3"/>
  <c r="P5243" i="3"/>
  <c r="P5930" i="3"/>
  <c r="P6220" i="3"/>
  <c r="P6940" i="3"/>
  <c r="P5946" i="3"/>
  <c r="P5607" i="3"/>
  <c r="P6158" i="3"/>
  <c r="P5133" i="3"/>
  <c r="P5546" i="3"/>
  <c r="P6267" i="3"/>
  <c r="P5469" i="3"/>
  <c r="P6680" i="3"/>
  <c r="P6347" i="3"/>
  <c r="P6889" i="3"/>
  <c r="P6069" i="3"/>
  <c r="P5401" i="3"/>
  <c r="P6989" i="3"/>
  <c r="P6420" i="3"/>
  <c r="P5625" i="3"/>
  <c r="P6364" i="3"/>
  <c r="P5524" i="3"/>
  <c r="P5671" i="3"/>
  <c r="P5043" i="3"/>
  <c r="P7015" i="3"/>
  <c r="P5499" i="3"/>
  <c r="P5542" i="3"/>
  <c r="P5855" i="3"/>
  <c r="P5460" i="3"/>
  <c r="P3709" i="3"/>
  <c r="P5608" i="3"/>
  <c r="P5544" i="3"/>
  <c r="P6886" i="3"/>
  <c r="P2650" i="3"/>
  <c r="P5553" i="3"/>
  <c r="P3461" i="3"/>
  <c r="P5346" i="3"/>
  <c r="P4034" i="3"/>
  <c r="P2145" i="3"/>
  <c r="P445" i="3"/>
  <c r="P6063" i="3"/>
  <c r="P6623" i="3"/>
  <c r="P3006" i="3"/>
  <c r="P2797" i="3"/>
  <c r="P1384" i="3"/>
  <c r="P230" i="3"/>
  <c r="P3895" i="3"/>
  <c r="P5436" i="3"/>
  <c r="P5703" i="3"/>
  <c r="P2726" i="3"/>
  <c r="P1018" i="3"/>
  <c r="P2265" i="3"/>
  <c r="P1834" i="3"/>
  <c r="P6974" i="3"/>
  <c r="P189" i="3"/>
  <c r="P4011" i="3"/>
  <c r="P1826" i="3"/>
  <c r="P3998" i="3"/>
  <c r="P3721" i="3"/>
  <c r="P6412" i="3"/>
  <c r="P4655" i="3"/>
  <c r="P1197" i="3"/>
  <c r="P1111" i="3"/>
  <c r="P2436" i="3"/>
  <c r="P3018" i="3"/>
  <c r="P351" i="3"/>
  <c r="P2202" i="3"/>
  <c r="P1801" i="3"/>
  <c r="P4468" i="3"/>
  <c r="P4115" i="3"/>
  <c r="P2076" i="3"/>
  <c r="P2521" i="3"/>
  <c r="P5314" i="3"/>
  <c r="P3338" i="3"/>
  <c r="P3741" i="3"/>
  <c r="P5716" i="3"/>
  <c r="P6376" i="3"/>
  <c r="P314" i="3"/>
  <c r="P4624" i="3"/>
  <c r="P6985" i="3"/>
  <c r="P2974" i="3"/>
  <c r="P4530" i="3"/>
  <c r="P6724" i="3"/>
  <c r="P4149" i="3"/>
  <c r="P2760" i="3"/>
  <c r="P2255" i="3"/>
  <c r="P5395" i="3"/>
  <c r="P3385" i="3"/>
  <c r="P3209" i="3"/>
  <c r="P3100" i="3"/>
  <c r="P2271" i="3"/>
  <c r="P2676" i="3"/>
  <c r="P1346" i="3"/>
  <c r="P4032" i="3"/>
  <c r="P1631" i="3"/>
  <c r="P411" i="3"/>
  <c r="P3348" i="3"/>
  <c r="P107" i="3"/>
  <c r="P3698" i="3"/>
  <c r="P2949" i="3"/>
  <c r="P3179" i="3"/>
  <c r="P4660" i="3"/>
  <c r="P1658" i="3"/>
  <c r="P1798" i="3"/>
  <c r="P2323" i="3"/>
  <c r="P4265" i="3"/>
  <c r="P4178" i="3"/>
  <c r="P1405" i="3"/>
  <c r="P1191" i="3"/>
  <c r="P4029" i="3"/>
  <c r="P3032" i="3"/>
  <c r="P4585" i="3"/>
  <c r="P2831" i="3"/>
  <c r="P587" i="3"/>
  <c r="P1977" i="3"/>
  <c r="P1063" i="3"/>
  <c r="P4270" i="3"/>
  <c r="P3469" i="3"/>
  <c r="P1690" i="3"/>
  <c r="P1483" i="3"/>
  <c r="P1223" i="3"/>
  <c r="P100" i="3"/>
  <c r="P3929" i="3"/>
  <c r="P4818" i="3"/>
  <c r="P928" i="3"/>
  <c r="P569" i="3"/>
  <c r="P4741" i="3"/>
  <c r="P1699" i="3"/>
  <c r="P2246" i="3"/>
  <c r="P2499" i="3"/>
  <c r="P5643" i="3"/>
  <c r="P3135" i="3"/>
  <c r="P2269" i="3"/>
  <c r="P303" i="3"/>
  <c r="P1687" i="3"/>
  <c r="P1226" i="3"/>
  <c r="P414" i="3"/>
  <c r="P3214" i="3"/>
  <c r="P2572" i="3"/>
  <c r="P921" i="3"/>
  <c r="P171" i="3"/>
  <c r="P906" i="3"/>
  <c r="P597" i="3"/>
  <c r="P1972" i="3"/>
  <c r="P2973" i="3"/>
  <c r="P2876" i="3"/>
  <c r="P1995" i="3"/>
  <c r="P2142" i="3"/>
  <c r="P2728" i="3"/>
  <c r="P1959" i="3"/>
  <c r="P6413" i="3"/>
  <c r="P2971" i="3"/>
  <c r="P1049" i="3"/>
  <c r="P236" i="3"/>
  <c r="P4059" i="3"/>
  <c r="P3296" i="3"/>
  <c r="P3981" i="3"/>
  <c r="P725" i="3"/>
  <c r="P1726" i="3"/>
  <c r="P394" i="3"/>
  <c r="P6294" i="3"/>
  <c r="P1537" i="3"/>
  <c r="P116" i="3"/>
  <c r="P2789" i="3"/>
  <c r="P3810" i="3"/>
  <c r="P802" i="3"/>
  <c r="P2706" i="3"/>
  <c r="P2824" i="3"/>
  <c r="P2916" i="3"/>
  <c r="P630" i="3"/>
  <c r="P4141" i="3"/>
  <c r="P4405" i="3"/>
  <c r="P3773" i="3"/>
  <c r="P1920" i="3"/>
  <c r="P1462" i="3"/>
  <c r="P2062" i="3"/>
  <c r="P2907" i="3"/>
  <c r="P3851" i="3"/>
  <c r="P2741" i="3"/>
  <c r="P4415" i="3"/>
  <c r="P1913" i="3"/>
  <c r="P3480" i="3"/>
  <c r="P1099" i="3"/>
  <c r="P4392" i="3"/>
  <c r="P1738" i="3"/>
  <c r="P2374" i="3"/>
  <c r="P2295" i="3"/>
  <c r="P4814" i="3"/>
  <c r="P3992" i="3"/>
  <c r="P117" i="3"/>
  <c r="P2017" i="3"/>
  <c r="P3255" i="3"/>
  <c r="P2545" i="3"/>
  <c r="P3531" i="3"/>
  <c r="P3343" i="3"/>
  <c r="P713" i="3"/>
  <c r="P3857" i="3"/>
  <c r="P2659" i="3"/>
  <c r="P4084" i="3"/>
  <c r="P3782" i="3"/>
  <c r="P3109" i="3"/>
  <c r="P2447" i="3"/>
  <c r="P4281" i="3"/>
  <c r="P2954" i="3"/>
  <c r="P1347" i="3"/>
  <c r="P1234" i="3"/>
  <c r="P1358" i="3"/>
  <c r="P4446" i="3"/>
  <c r="P2197" i="3"/>
  <c r="P1442" i="3"/>
  <c r="P2807" i="3"/>
  <c r="P302" i="3"/>
  <c r="P2664" i="3"/>
  <c r="P2257" i="3"/>
  <c r="P1930" i="3"/>
  <c r="P512" i="3"/>
  <c r="P2515" i="3"/>
  <c r="P801" i="3"/>
  <c r="P3037" i="3"/>
  <c r="P4280" i="3"/>
  <c r="P1857" i="3"/>
  <c r="P4516" i="3"/>
  <c r="P1907" i="3"/>
  <c r="P2343" i="3"/>
  <c r="P1878" i="3"/>
  <c r="P3187" i="3"/>
  <c r="P1004" i="3"/>
  <c r="P380" i="3"/>
  <c r="P311" i="3"/>
  <c r="P3629" i="3"/>
  <c r="P4033" i="3"/>
  <c r="P2065" i="3"/>
  <c r="P2481" i="3"/>
  <c r="P3798" i="3"/>
  <c r="P4213" i="3"/>
  <c r="P3432" i="3"/>
  <c r="P4366" i="3"/>
  <c r="P5320" i="3"/>
  <c r="P1350" i="3"/>
  <c r="P4750" i="3"/>
  <c r="P540" i="3"/>
  <c r="P6991" i="3"/>
  <c r="P1307" i="3"/>
  <c r="P3717" i="3"/>
  <c r="P1369" i="3"/>
  <c r="P2428" i="3"/>
  <c r="P98" i="3"/>
  <c r="P1895" i="3"/>
  <c r="P6008" i="3"/>
  <c r="P1255" i="3"/>
  <c r="P2391" i="3"/>
  <c r="P1772" i="3"/>
  <c r="P2896" i="3"/>
  <c r="P6200" i="3"/>
  <c r="P2251" i="3"/>
  <c r="P3138" i="3"/>
  <c r="P3305" i="3"/>
  <c r="P3072" i="3"/>
  <c r="P6269" i="3"/>
  <c r="P1899" i="3"/>
  <c r="P4145" i="3"/>
  <c r="P2004" i="3"/>
  <c r="P5694" i="3"/>
  <c r="P548" i="3"/>
  <c r="P2315" i="3"/>
  <c r="P6625" i="3"/>
  <c r="P471" i="3"/>
  <c r="P145" i="3"/>
  <c r="P472" i="3"/>
  <c r="P3512" i="3"/>
  <c r="P852" i="3"/>
  <c r="P6298" i="3"/>
  <c r="P369" i="3"/>
  <c r="P3205" i="3"/>
  <c r="P2164" i="3"/>
  <c r="P5769" i="3"/>
  <c r="P5610" i="3"/>
  <c r="P4997" i="3"/>
  <c r="P6303" i="3"/>
  <c r="P6411" i="3"/>
  <c r="P5015" i="3"/>
  <c r="P6984" i="3"/>
  <c r="P5991" i="3"/>
  <c r="P6756" i="3"/>
  <c r="P5871" i="3"/>
  <c r="P5411" i="3"/>
  <c r="P6419" i="3"/>
  <c r="P5892" i="3"/>
  <c r="P3837" i="3"/>
  <c r="P6508" i="3"/>
  <c r="P6640" i="3"/>
  <c r="P6027" i="3"/>
  <c r="P6098" i="3"/>
  <c r="P6743" i="3"/>
  <c r="P4976" i="3"/>
  <c r="P5498" i="3"/>
  <c r="P5375" i="3"/>
  <c r="P5389" i="3"/>
  <c r="P6036" i="3"/>
  <c r="P5311" i="3"/>
  <c r="P6024" i="3"/>
  <c r="P5883" i="3"/>
  <c r="P5648" i="3"/>
  <c r="P6963" i="3"/>
  <c r="P6328" i="3"/>
  <c r="P5150" i="3"/>
  <c r="P5649" i="3"/>
  <c r="P6155" i="3"/>
  <c r="P6682" i="3"/>
  <c r="P5295" i="3"/>
  <c r="P6464" i="3"/>
  <c r="P5753" i="3"/>
  <c r="P5313" i="3"/>
  <c r="P5275" i="3"/>
  <c r="P5102" i="3"/>
  <c r="P6516" i="3"/>
  <c r="P6236" i="3"/>
  <c r="P5571" i="3"/>
  <c r="P5600" i="3"/>
  <c r="P5797" i="3"/>
  <c r="P6293" i="3"/>
  <c r="P5221" i="3"/>
  <c r="P6295" i="3"/>
  <c r="P5044" i="3"/>
  <c r="P6649" i="3"/>
  <c r="P6405" i="3"/>
  <c r="P5964" i="3"/>
  <c r="P6561" i="3"/>
  <c r="P5014" i="3"/>
  <c r="P6415" i="3"/>
  <c r="P5938" i="3"/>
  <c r="P6239" i="3"/>
  <c r="P5246" i="3"/>
  <c r="P5477" i="3"/>
  <c r="P5863" i="3"/>
  <c r="P6320" i="3"/>
  <c r="P6526" i="3"/>
  <c r="P5953" i="3"/>
  <c r="P5593" i="3"/>
  <c r="P5489" i="3"/>
  <c r="P6353" i="3"/>
  <c r="P4889" i="3"/>
  <c r="P156" i="3"/>
  <c r="P2649" i="3"/>
  <c r="P2160" i="3"/>
  <c r="P3589" i="3"/>
  <c r="P5368" i="3"/>
  <c r="P3197" i="3"/>
  <c r="P3363" i="3"/>
  <c r="P3114" i="3"/>
  <c r="P6149" i="3"/>
  <c r="P2779" i="3"/>
  <c r="P4645" i="3"/>
  <c r="P2641" i="3"/>
  <c r="P2872" i="3"/>
  <c r="P3769" i="3"/>
  <c r="P3770" i="3"/>
  <c r="P1274" i="3"/>
  <c r="P4407" i="3"/>
  <c r="P3079" i="3"/>
  <c r="P2327" i="3"/>
  <c r="P1355" i="3"/>
  <c r="P4234" i="3"/>
  <c r="P178" i="3"/>
  <c r="P6678" i="3"/>
  <c r="P19" i="3"/>
  <c r="P5876" i="3"/>
  <c r="P3174" i="3"/>
  <c r="P2814" i="3"/>
  <c r="P160" i="3"/>
  <c r="P590" i="3"/>
  <c r="P5590" i="3"/>
  <c r="P3166" i="3"/>
  <c r="P2626" i="3"/>
  <c r="P3374" i="3"/>
  <c r="P2050" i="3"/>
  <c r="P5678" i="3"/>
  <c r="P6604" i="3"/>
  <c r="P514" i="3"/>
  <c r="P2401" i="3"/>
  <c r="P2966" i="3"/>
  <c r="P1580" i="3"/>
  <c r="P532" i="3"/>
  <c r="P5657" i="3"/>
  <c r="P3807" i="3"/>
  <c r="P3265" i="3"/>
  <c r="P1841" i="3"/>
  <c r="P4729" i="3"/>
  <c r="P1693" i="3"/>
  <c r="P5343" i="3"/>
  <c r="P1477" i="3"/>
  <c r="P1719" i="3"/>
  <c r="P1540" i="3"/>
  <c r="P4571" i="3"/>
  <c r="P232" i="3"/>
  <c r="P2854" i="3"/>
  <c r="P56" i="3"/>
  <c r="P377" i="3"/>
  <c r="P195" i="3"/>
  <c r="P3490" i="3"/>
  <c r="P4558" i="3"/>
  <c r="P739" i="3"/>
  <c r="P3957" i="3"/>
  <c r="P1114" i="3"/>
  <c r="P4745" i="3"/>
  <c r="P3779" i="3"/>
  <c r="P5206" i="3"/>
  <c r="P5085" i="3"/>
  <c r="P279" i="3"/>
  <c r="P4433" i="3"/>
  <c r="P1997" i="3"/>
  <c r="P2667" i="3"/>
  <c r="P4035" i="3"/>
  <c r="P1776" i="3"/>
  <c r="P3211" i="3"/>
  <c r="P3382" i="3"/>
  <c r="P711" i="3"/>
  <c r="P317" i="3"/>
  <c r="P5687" i="3"/>
  <c r="P5915" i="3"/>
  <c r="P420" i="3"/>
  <c r="P1816" i="3"/>
  <c r="P2899" i="3"/>
  <c r="P3914" i="3"/>
  <c r="P4598" i="3"/>
  <c r="P2138" i="3"/>
  <c r="P3786" i="3"/>
  <c r="P2886" i="3"/>
  <c r="P3618" i="3"/>
  <c r="P1873" i="3"/>
  <c r="P4111" i="3"/>
  <c r="P3498" i="3"/>
  <c r="P1343" i="3"/>
  <c r="P3342" i="3"/>
  <c r="P4445" i="3"/>
  <c r="P4044" i="3"/>
  <c r="P4303" i="3"/>
  <c r="P3939" i="3"/>
  <c r="P2290" i="3"/>
  <c r="P382" i="3"/>
  <c r="P2438" i="3"/>
  <c r="P367" i="3"/>
  <c r="P4816" i="3"/>
  <c r="P4083" i="3"/>
  <c r="P453" i="3"/>
  <c r="P1885" i="3"/>
  <c r="P529" i="3"/>
  <c r="P469" i="3"/>
  <c r="P34" i="3"/>
  <c r="P386" i="3"/>
  <c r="P2975" i="3"/>
  <c r="P4726" i="3"/>
  <c r="P1953" i="3"/>
  <c r="P2360" i="3"/>
  <c r="P788" i="3"/>
  <c r="P6127" i="3"/>
  <c r="P614" i="3"/>
  <c r="P2820" i="3"/>
  <c r="P2392" i="3"/>
  <c r="P3486" i="3"/>
  <c r="P4232" i="3"/>
  <c r="P4547" i="3"/>
  <c r="P2311" i="3"/>
  <c r="P695" i="3"/>
  <c r="P1432" i="3"/>
  <c r="P3541" i="3"/>
  <c r="P593" i="3"/>
  <c r="P1272" i="3"/>
  <c r="P1306" i="3"/>
  <c r="P3447" i="3"/>
  <c r="P811" i="3"/>
  <c r="P2763" i="3"/>
  <c r="P2798" i="3"/>
  <c r="P828" i="3"/>
  <c r="P1531" i="3"/>
  <c r="P2193" i="3"/>
  <c r="P1950" i="3"/>
  <c r="P954" i="3"/>
  <c r="P2670" i="3"/>
  <c r="P4824" i="3"/>
  <c r="P4528" i="3"/>
  <c r="P4618" i="3"/>
  <c r="P2514" i="3"/>
  <c r="P879" i="3"/>
  <c r="P3567" i="3"/>
  <c r="P37" i="3"/>
  <c r="P2749" i="3"/>
  <c r="P2361" i="3"/>
  <c r="P1561" i="3"/>
  <c r="P600" i="3"/>
  <c r="P3397" i="3"/>
  <c r="P667" i="3"/>
  <c r="P4761" i="3"/>
  <c r="P579" i="3"/>
  <c r="P3435" i="3"/>
  <c r="P4380" i="3"/>
  <c r="P3619" i="3"/>
  <c r="P4414" i="3"/>
  <c r="P2658" i="3"/>
  <c r="P239" i="3"/>
  <c r="P3993" i="3"/>
  <c r="P122" i="3"/>
  <c r="P3609" i="3"/>
  <c r="P1974" i="3"/>
  <c r="P1882" i="3"/>
  <c r="P1474" i="3"/>
  <c r="P2686" i="3"/>
  <c r="P1146" i="3"/>
  <c r="P2538" i="3"/>
  <c r="P4802" i="3"/>
  <c r="P1459" i="3"/>
  <c r="P2208" i="3"/>
  <c r="P2475" i="3"/>
  <c r="P1176" i="3"/>
  <c r="P455" i="3"/>
  <c r="P3808" i="3"/>
  <c r="P3700" i="3"/>
  <c r="P3795" i="3"/>
  <c r="P2834" i="3"/>
  <c r="P3542" i="3"/>
  <c r="P733" i="3"/>
  <c r="P3576" i="3"/>
  <c r="P4105" i="3"/>
  <c r="P3897" i="3"/>
  <c r="P1161" i="3"/>
  <c r="P3940" i="3"/>
  <c r="P1539" i="3"/>
  <c r="P2048" i="3"/>
  <c r="P2537" i="3"/>
  <c r="P602" i="3"/>
  <c r="P4356" i="3"/>
  <c r="P1638" i="3"/>
  <c r="P1988" i="3"/>
  <c r="P4334" i="3"/>
  <c r="P3103" i="3"/>
  <c r="P169" i="3"/>
  <c r="P1556" i="3"/>
  <c r="P892" i="3"/>
  <c r="P1031" i="3"/>
  <c r="P2171" i="3"/>
  <c r="P341" i="3"/>
  <c r="P594" i="3"/>
  <c r="P74" i="3"/>
  <c r="P2433" i="3"/>
  <c r="P157" i="3"/>
  <c r="P2704" i="3"/>
  <c r="P4779" i="3"/>
  <c r="P1513" i="3"/>
  <c r="P856" i="3"/>
  <c r="P4773" i="3"/>
  <c r="P2541" i="3"/>
  <c r="P4412" i="3"/>
  <c r="P1821" i="3"/>
  <c r="P4053" i="3"/>
  <c r="P1533" i="3"/>
  <c r="P87" i="3"/>
  <c r="P2307" i="3"/>
  <c r="P2431" i="3"/>
  <c r="P4605" i="3"/>
  <c r="P2195" i="3"/>
  <c r="P2122" i="3"/>
  <c r="P1717" i="3"/>
  <c r="P2162" i="3"/>
  <c r="P1293" i="3"/>
  <c r="P3221" i="3"/>
  <c r="P2299" i="3"/>
  <c r="P2003" i="3"/>
  <c r="P1221" i="3"/>
  <c r="P1134" i="3"/>
  <c r="P268" i="3"/>
  <c r="P1201" i="3"/>
  <c r="P4590" i="3"/>
  <c r="P2761" i="3"/>
  <c r="P1608" i="3"/>
  <c r="P1741" i="3"/>
  <c r="P1562" i="3"/>
  <c r="P1075" i="3"/>
  <c r="P1131" i="3"/>
  <c r="P6231" i="3"/>
  <c r="P6379" i="3"/>
  <c r="P6601" i="3"/>
  <c r="P4808" i="3"/>
  <c r="P2479" i="3"/>
  <c r="P2822" i="3"/>
  <c r="P3597" i="3"/>
  <c r="P586" i="3"/>
  <c r="P6617" i="3"/>
  <c r="P1309" i="3"/>
  <c r="P4291" i="3"/>
  <c r="P294" i="3"/>
  <c r="P3596" i="3"/>
  <c r="P4273" i="3"/>
  <c r="P2339" i="3"/>
  <c r="P2452" i="3"/>
  <c r="P2562" i="3"/>
  <c r="P2818" i="3"/>
  <c r="P3082" i="3"/>
  <c r="P1893" i="3"/>
  <c r="P4167" i="3"/>
  <c r="P5260" i="3"/>
  <c r="P603" i="3"/>
  <c r="P1069" i="3"/>
  <c r="P3170" i="3"/>
  <c r="P6286" i="3"/>
  <c r="P4047" i="3"/>
  <c r="P3026" i="3"/>
  <c r="P84" i="3"/>
  <c r="P3309" i="3"/>
  <c r="P3364" i="3"/>
  <c r="P2777" i="3"/>
  <c r="P5959" i="3"/>
  <c r="P3465" i="3"/>
  <c r="P2397" i="3"/>
  <c r="P3143" i="3"/>
  <c r="P6146" i="3"/>
  <c r="P6406" i="3"/>
  <c r="P6699" i="3"/>
  <c r="P6018" i="3"/>
  <c r="P5107" i="3"/>
  <c r="P5929" i="3"/>
  <c r="P6493" i="3"/>
  <c r="P5223" i="3"/>
  <c r="P5798" i="3"/>
  <c r="P6689" i="3"/>
  <c r="P6994" i="3"/>
  <c r="P5623" i="3"/>
  <c r="P4874" i="3"/>
  <c r="P6441" i="3"/>
  <c r="P5433" i="3"/>
  <c r="P4317" i="3"/>
  <c r="P7026" i="3"/>
  <c r="P6081" i="3"/>
  <c r="P5205" i="3"/>
  <c r="P6717" i="3"/>
  <c r="P6288" i="3"/>
  <c r="P6538" i="3"/>
  <c r="P6241" i="3"/>
  <c r="P5651" i="3"/>
  <c r="P5341" i="3"/>
  <c r="P5027" i="3"/>
  <c r="P6487" i="3"/>
  <c r="P6118" i="3"/>
  <c r="P5835" i="3"/>
  <c r="P6265" i="3"/>
  <c r="P6349" i="3"/>
  <c r="P5978" i="3"/>
  <c r="P6577" i="3"/>
  <c r="P5857" i="3"/>
  <c r="P6634" i="3"/>
  <c r="P5010" i="3"/>
  <c r="P6094" i="3"/>
  <c r="P5472" i="3"/>
  <c r="P6540" i="3"/>
  <c r="P7024" i="3"/>
  <c r="P5506" i="3"/>
  <c r="P6344" i="3"/>
  <c r="P5120" i="3"/>
  <c r="P5794" i="3"/>
  <c r="P5427" i="3"/>
  <c r="P5510" i="3"/>
  <c r="P5367" i="3"/>
  <c r="P5335" i="3"/>
  <c r="P6660" i="3"/>
  <c r="P6436" i="3"/>
  <c r="P6477" i="3"/>
  <c r="P5673" i="3"/>
  <c r="P5752" i="3"/>
  <c r="P5254" i="3"/>
  <c r="P6042" i="3"/>
  <c r="P4939" i="3"/>
  <c r="P5087" i="3"/>
  <c r="P6116" i="3"/>
  <c r="P6333" i="3"/>
  <c r="P1642" i="3"/>
  <c r="P456" i="3"/>
  <c r="P2978" i="3"/>
  <c r="P5538" i="3"/>
  <c r="P2256" i="3"/>
  <c r="P4203" i="3"/>
  <c r="P1071" i="3"/>
  <c r="P2346" i="3"/>
  <c r="P6107" i="3"/>
  <c r="P4806" i="3"/>
  <c r="P4499" i="3"/>
  <c r="P290" i="3"/>
  <c r="P6383" i="3"/>
  <c r="P3424" i="3"/>
  <c r="P5931" i="3"/>
  <c r="P580" i="3"/>
  <c r="P3007" i="3"/>
  <c r="P6102" i="3"/>
  <c r="P1790" i="3"/>
  <c r="P1856" i="3"/>
  <c r="P902" i="3"/>
  <c r="P2839" i="3"/>
  <c r="P2743" i="3"/>
  <c r="P2502" i="3"/>
  <c r="P3956" i="3"/>
  <c r="P2881" i="3"/>
  <c r="P3930" i="3"/>
  <c r="P1692" i="3"/>
  <c r="P2143" i="3"/>
  <c r="P5914" i="3"/>
  <c r="P2135" i="3"/>
  <c r="P4728" i="3"/>
  <c r="P4453" i="3"/>
  <c r="P4465" i="3"/>
  <c r="P1130" i="3"/>
  <c r="P5578" i="3"/>
  <c r="P1367" i="3"/>
  <c r="P2983" i="3"/>
  <c r="P2155" i="3"/>
  <c r="P2066" i="3"/>
  <c r="P6654" i="3"/>
  <c r="P4708" i="3"/>
  <c r="P5392" i="3"/>
  <c r="P4629" i="3"/>
  <c r="P4061" i="3"/>
  <c r="P5249" i="3"/>
  <c r="P1121" i="3"/>
  <c r="P513" i="3"/>
  <c r="P1807" i="3"/>
  <c r="P4735" i="3"/>
  <c r="P3813" i="3"/>
  <c r="P3390" i="3"/>
  <c r="P3544" i="3"/>
  <c r="P4104" i="3"/>
  <c r="P3988" i="3"/>
  <c r="P3005" i="3"/>
  <c r="P92" i="3"/>
  <c r="P5686" i="3"/>
  <c r="P648" i="3"/>
  <c r="P720" i="3"/>
  <c r="P3529" i="3"/>
  <c r="P1333" i="3"/>
  <c r="P457" i="3"/>
  <c r="P2119" i="3"/>
  <c r="P5276" i="3"/>
  <c r="P5520" i="3"/>
  <c r="P1554" i="3"/>
  <c r="P227" i="3"/>
  <c r="P3012" i="3"/>
  <c r="P5211" i="3"/>
  <c r="P609" i="3"/>
  <c r="P4371" i="3"/>
  <c r="P3725" i="3"/>
  <c r="P3318" i="3"/>
  <c r="P572" i="3"/>
  <c r="P1194" i="3"/>
  <c r="P184" i="3"/>
  <c r="P4290" i="3"/>
  <c r="P766" i="3"/>
  <c r="P4514" i="3"/>
  <c r="P3987" i="3"/>
  <c r="P2156" i="3"/>
  <c r="P3362" i="3"/>
  <c r="P1241" i="3"/>
  <c r="P3919" i="3"/>
  <c r="P4846" i="3"/>
  <c r="P1925" i="3"/>
  <c r="P960" i="3"/>
  <c r="P4110" i="3"/>
  <c r="P2190" i="3"/>
  <c r="P330" i="3"/>
  <c r="P368" i="3"/>
  <c r="P2110" i="3"/>
  <c r="P1376" i="3"/>
  <c r="P909" i="3"/>
  <c r="P4092" i="3"/>
  <c r="P4287" i="3"/>
  <c r="P1360" i="3"/>
  <c r="P292" i="3"/>
  <c r="P561" i="3"/>
  <c r="P4096" i="3"/>
  <c r="P4495" i="3"/>
  <c r="P4261" i="3"/>
  <c r="P466" i="3"/>
  <c r="P658" i="3"/>
  <c r="P2451" i="3"/>
  <c r="P1810" i="3"/>
  <c r="P2449" i="3"/>
  <c r="P82" i="3"/>
  <c r="P3608" i="3"/>
  <c r="P1865" i="3"/>
  <c r="P4422" i="3"/>
  <c r="P3775" i="3"/>
  <c r="P797" i="3"/>
  <c r="P2809" i="3"/>
  <c r="P3491" i="3"/>
  <c r="P859" i="3"/>
  <c r="P1337" i="3"/>
  <c r="P6695" i="3"/>
  <c r="P127" i="3"/>
  <c r="P646" i="3"/>
  <c r="P1047" i="3"/>
  <c r="P2200" i="3"/>
  <c r="P4347" i="3"/>
  <c r="P1793" i="3"/>
  <c r="P4193" i="3"/>
  <c r="P2353" i="3"/>
  <c r="P1298" i="3"/>
  <c r="P1662" i="3"/>
  <c r="P4321" i="3"/>
  <c r="P651" i="3"/>
  <c r="P3831" i="3"/>
  <c r="P3603" i="3"/>
  <c r="P3635" i="3"/>
  <c r="P520" i="3"/>
  <c r="P1883" i="3"/>
  <c r="P4737" i="3"/>
  <c r="P2264" i="3"/>
  <c r="P1379" i="3"/>
  <c r="P3697" i="3"/>
  <c r="P363" i="3"/>
  <c r="P531" i="3"/>
  <c r="P2268" i="3"/>
  <c r="P4306" i="3"/>
  <c r="P785" i="3"/>
  <c r="P1742" i="3"/>
  <c r="P1714" i="3"/>
  <c r="P2305" i="3"/>
  <c r="P4021" i="3"/>
  <c r="P4071" i="3"/>
  <c r="P1932" i="3"/>
  <c r="P2231" i="3"/>
  <c r="P4359" i="3"/>
  <c r="P343" i="3"/>
  <c r="P3648" i="3"/>
  <c r="P1646" i="3"/>
  <c r="P435" i="3"/>
  <c r="P782" i="3"/>
  <c r="P1334" i="3"/>
  <c r="P2485" i="3"/>
  <c r="P4378" i="3"/>
  <c r="P1216" i="3"/>
  <c r="P2621" i="3"/>
  <c r="P1300" i="3"/>
  <c r="P3932" i="3"/>
  <c r="P3826" i="3"/>
  <c r="P1392" i="3"/>
  <c r="P1800" i="3"/>
  <c r="P3766" i="3"/>
  <c r="P4652" i="3"/>
  <c r="P2734" i="3"/>
  <c r="P841" i="3"/>
  <c r="P4179" i="3"/>
  <c r="P3558" i="3"/>
  <c r="P1408" i="3"/>
  <c r="P470" i="3"/>
  <c r="P2263" i="3"/>
  <c r="P1434" i="3"/>
  <c r="P3997" i="3"/>
  <c r="P2991" i="3"/>
  <c r="P3543" i="3"/>
  <c r="P2292" i="3"/>
  <c r="P656" i="3"/>
  <c r="P1788" i="3"/>
  <c r="P1014" i="3"/>
  <c r="P4233" i="3"/>
  <c r="P3289" i="3"/>
  <c r="P3606" i="3"/>
  <c r="P2394" i="3"/>
  <c r="P1976" i="3"/>
  <c r="P4189" i="3"/>
  <c r="P1124" i="3"/>
  <c r="P1990" i="3"/>
  <c r="P185" i="3"/>
  <c r="P4435" i="3"/>
  <c r="P2525" i="3"/>
  <c r="P2102" i="3"/>
  <c r="P1101" i="3"/>
  <c r="P2448" i="3"/>
  <c r="P3119" i="3"/>
  <c r="P3655" i="3"/>
  <c r="P4630" i="3"/>
  <c r="P2285" i="3"/>
  <c r="P2823" i="3"/>
  <c r="P4768" i="3"/>
  <c r="P4778" i="3"/>
  <c r="P4146" i="3"/>
  <c r="P553" i="3"/>
  <c r="P4581" i="3"/>
  <c r="P3145" i="3"/>
  <c r="P542" i="3"/>
  <c r="P3183" i="3"/>
  <c r="P4235" i="3"/>
  <c r="P2592" i="3"/>
  <c r="P1324" i="3"/>
  <c r="P1812" i="3"/>
  <c r="P4443" i="3"/>
  <c r="P4299" i="3"/>
  <c r="P3833" i="3"/>
  <c r="P1046" i="3"/>
  <c r="P6023" i="3"/>
  <c r="P4381" i="3"/>
  <c r="P3912" i="3"/>
  <c r="P1430" i="3"/>
  <c r="P2183" i="3"/>
  <c r="P4191" i="3"/>
  <c r="P1349" i="3"/>
  <c r="P4217" i="3"/>
  <c r="P6908" i="3"/>
  <c r="P5654" i="3"/>
  <c r="P282" i="3"/>
  <c r="P54" i="3"/>
  <c r="P2201" i="3"/>
  <c r="P4683" i="3"/>
  <c r="P1362" i="3"/>
  <c r="P5305" i="3"/>
  <c r="P4401" i="3"/>
  <c r="P4785" i="3"/>
  <c r="P4804" i="3"/>
  <c r="P2957" i="3"/>
  <c r="P719" i="3"/>
  <c r="P1490" i="3"/>
  <c r="P5496" i="3"/>
  <c r="P5719" i="3"/>
  <c r="P3601" i="3"/>
  <c r="P3075" i="3"/>
  <c r="P3520" i="3"/>
  <c r="P4921" i="3"/>
  <c r="P6969" i="3"/>
  <c r="P5786" i="3"/>
  <c r="P2410" i="3"/>
  <c r="P4632" i="3"/>
  <c r="P3774" i="3"/>
  <c r="P3523" i="3"/>
  <c r="P4408" i="3"/>
  <c r="P2571" i="3"/>
  <c r="P4511" i="3"/>
  <c r="P6589" i="3"/>
  <c r="P4353" i="3"/>
  <c r="P929" i="3"/>
  <c r="P1396" i="3"/>
  <c r="P3978" i="3"/>
  <c r="P1538" i="3"/>
  <c r="P3201" i="3"/>
  <c r="P3964" i="3"/>
  <c r="P102" i="3"/>
  <c r="P803" i="3"/>
  <c r="P465" i="3"/>
  <c r="P5505" i="3"/>
  <c r="P5620" i="3"/>
  <c r="P5290" i="3"/>
  <c r="P6517" i="3"/>
  <c r="P5393" i="3"/>
  <c r="P5485" i="3"/>
  <c r="P6170" i="3"/>
  <c r="P5807" i="3"/>
  <c r="P5746" i="3"/>
  <c r="P5298" i="3"/>
  <c r="P6881" i="3"/>
  <c r="P6447" i="3"/>
  <c r="P6659" i="3"/>
  <c r="P5127" i="3"/>
  <c r="P5304" i="3"/>
  <c r="P5761" i="3"/>
  <c r="P6017" i="3"/>
  <c r="P5274" i="3"/>
  <c r="P5926" i="3"/>
  <c r="P5940" i="3"/>
  <c r="P5029" i="3"/>
  <c r="P5891" i="3"/>
  <c r="P6596" i="3"/>
  <c r="P5063" i="3"/>
  <c r="P5770" i="3"/>
  <c r="P6329" i="3"/>
  <c r="P5599" i="3"/>
  <c r="P6287" i="3"/>
  <c r="P5451" i="3"/>
  <c r="P6434" i="3"/>
  <c r="P6193" i="3"/>
  <c r="P5360" i="3"/>
  <c r="P6857" i="3"/>
  <c r="P5791" i="3"/>
  <c r="P4827" i="3"/>
  <c r="P5439" i="3"/>
  <c r="P5572" i="3"/>
  <c r="P5175" i="3"/>
  <c r="P6462" i="3"/>
  <c r="P6330" i="3"/>
  <c r="P6552" i="3"/>
  <c r="P5760" i="3"/>
  <c r="P6162" i="3"/>
  <c r="P5818" i="3"/>
  <c r="P5263" i="3"/>
  <c r="P5452" i="3"/>
  <c r="P89" i="3"/>
  <c r="P6633" i="3"/>
  <c r="P5582" i="3"/>
  <c r="P5851" i="3"/>
  <c r="P6323" i="3"/>
  <c r="P5299" i="3"/>
  <c r="P6282" i="3"/>
  <c r="P6817" i="3"/>
  <c r="P5961" i="3"/>
  <c r="P6157" i="3"/>
  <c r="P5917" i="3"/>
  <c r="P6083" i="3"/>
  <c r="P5785" i="3"/>
  <c r="P6384" i="3"/>
  <c r="P6067" i="3"/>
  <c r="P5278" i="3"/>
  <c r="P6386" i="3"/>
  <c r="P6593" i="3"/>
  <c r="P5882" i="3"/>
  <c r="P5258" i="3"/>
  <c r="P5423" i="3"/>
  <c r="P5956" i="3"/>
  <c r="P6578" i="3"/>
  <c r="P6861" i="3"/>
  <c r="P4252" i="3"/>
  <c r="P3346" i="3"/>
  <c r="P90" i="3"/>
  <c r="P5570" i="3"/>
  <c r="P3907" i="3"/>
  <c r="P622" i="3"/>
  <c r="P4635" i="3"/>
  <c r="P3858" i="3"/>
  <c r="P5613" i="3"/>
  <c r="P3438" i="3"/>
  <c r="P522" i="3"/>
  <c r="P55" i="3"/>
  <c r="P1523" i="3"/>
  <c r="P815" i="3"/>
  <c r="P6124" i="3"/>
  <c r="P1731" i="3"/>
  <c r="P1922" i="3"/>
  <c r="P3406" i="3"/>
  <c r="P2261" i="3"/>
  <c r="P1703" i="3"/>
  <c r="P1170" i="3"/>
  <c r="P2376" i="3"/>
  <c r="P3702" i="3"/>
  <c r="P1089" i="3"/>
  <c r="P4301" i="3"/>
  <c r="P789" i="3"/>
  <c r="P807" i="3"/>
  <c r="P1760" i="3"/>
  <c r="P2046" i="3"/>
  <c r="P3067" i="3"/>
  <c r="P2238" i="3"/>
  <c r="P2799" i="3"/>
  <c r="P4109" i="3"/>
  <c r="P6569" i="3"/>
  <c r="P2693" i="3"/>
  <c r="P182" i="3"/>
  <c r="P3819" i="3"/>
  <c r="P4128" i="3"/>
  <c r="P4868" i="3"/>
  <c r="P6350" i="3"/>
  <c r="P3756" i="3"/>
  <c r="P431" i="3"/>
  <c r="P3386" i="3"/>
  <c r="P2553" i="3"/>
  <c r="P5026" i="3"/>
  <c r="P3614" i="3"/>
  <c r="P2182" i="3"/>
  <c r="P1764" i="3"/>
  <c r="P2489" i="3"/>
  <c r="P5712" i="3"/>
  <c r="P1409" i="3"/>
  <c r="P612" i="3"/>
  <c r="P1616" i="3"/>
  <c r="P5916" i="3"/>
  <c r="P1122" i="3"/>
  <c r="P1083" i="3"/>
  <c r="P1153" i="3"/>
  <c r="P2511" i="3"/>
  <c r="P4043" i="3"/>
  <c r="P7017" i="3"/>
  <c r="P1644" i="3"/>
  <c r="P2909" i="3"/>
  <c r="P1137" i="3"/>
  <c r="P4815" i="3"/>
  <c r="P2482" i="3"/>
  <c r="P433" i="3"/>
  <c r="P1962" i="3"/>
  <c r="P4344" i="3"/>
  <c r="P545" i="3"/>
  <c r="P4305" i="3"/>
  <c r="P412" i="3"/>
  <c r="P6803" i="3"/>
  <c r="P4022" i="3"/>
  <c r="P4552" i="3"/>
  <c r="P2064" i="3"/>
  <c r="P872" i="3"/>
  <c r="P577" i="3"/>
  <c r="P2373" i="3"/>
  <c r="P825" i="3"/>
  <c r="P1822" i="3"/>
  <c r="P3679" i="3"/>
  <c r="P6714" i="3"/>
  <c r="P2833" i="3"/>
  <c r="P299" i="3"/>
  <c r="P3777" i="3"/>
  <c r="P5684" i="3"/>
  <c r="P248" i="3"/>
  <c r="P510" i="3"/>
  <c r="P3433" i="3"/>
  <c r="P4150" i="3"/>
  <c r="P3787" i="3"/>
  <c r="P4593" i="3"/>
  <c r="P4225" i="3"/>
  <c r="P1708" i="3"/>
  <c r="P2597" i="3"/>
  <c r="P3739" i="3"/>
  <c r="P4520" i="3"/>
  <c r="P3695" i="3"/>
  <c r="P308" i="3"/>
  <c r="P1613" i="3"/>
  <c r="P1455" i="3"/>
  <c r="P2934" i="3"/>
  <c r="P969" i="3"/>
  <c r="P4736" i="3"/>
  <c r="P3090" i="3"/>
  <c r="P933" i="3"/>
  <c r="P4221" i="3"/>
  <c r="P1327" i="3"/>
  <c r="P1583" i="3"/>
  <c r="P3061" i="3"/>
  <c r="P504" i="3"/>
  <c r="P1773" i="3"/>
  <c r="P1016" i="3"/>
  <c r="P2169" i="3"/>
  <c r="P1265" i="3"/>
  <c r="P2655" i="3"/>
  <c r="P983" i="3"/>
  <c r="P4154" i="3"/>
  <c r="P4058" i="3"/>
  <c r="P1820" i="3"/>
  <c r="P4181" i="3"/>
  <c r="P2613" i="3"/>
  <c r="P4014" i="3"/>
  <c r="P1316" i="3"/>
  <c r="P4538" i="3"/>
  <c r="P4223" i="3"/>
  <c r="P2045" i="3"/>
  <c r="P4368" i="3"/>
  <c r="P1981" i="3"/>
  <c r="P3437" i="3"/>
  <c r="P1240" i="3"/>
  <c r="P4504" i="3"/>
  <c r="P1749" i="3"/>
  <c r="P6002" i="3"/>
  <c r="P4589" i="3"/>
  <c r="P3078" i="3"/>
  <c r="P3552" i="3"/>
  <c r="P3111" i="3"/>
  <c r="P152" i="3"/>
  <c r="P1177" i="3"/>
  <c r="P3451" i="3"/>
  <c r="P1438" i="3"/>
  <c r="P4732" i="3"/>
  <c r="P2058" i="3"/>
  <c r="P2082" i="3"/>
  <c r="P1765" i="3"/>
  <c r="P4409" i="3"/>
  <c r="P175" i="3"/>
  <c r="P1270" i="3"/>
  <c r="P3240" i="3"/>
  <c r="P1611" i="3"/>
  <c r="P2897" i="3"/>
  <c r="P2407" i="3"/>
  <c r="P3489" i="3"/>
  <c r="P3301" i="3"/>
  <c r="P4384" i="3"/>
  <c r="P371" i="3"/>
  <c r="P4706" i="3"/>
  <c r="P2427" i="3"/>
  <c r="P3003" i="3"/>
  <c r="P1838" i="3"/>
  <c r="P359" i="3"/>
  <c r="P2198" i="3"/>
  <c r="P706" i="3"/>
  <c r="P4169" i="3"/>
  <c r="P3517" i="3"/>
  <c r="P1751" i="3"/>
  <c r="P2412" i="3"/>
  <c r="P1912" i="3"/>
  <c r="P1734" i="3"/>
  <c r="P608" i="3"/>
  <c r="P2945" i="3"/>
  <c r="P795" i="3"/>
  <c r="P2691" i="3"/>
  <c r="P6729" i="3"/>
  <c r="P2505" i="3"/>
  <c r="P681" i="3"/>
  <c r="P525" i="3"/>
  <c r="P478" i="3"/>
  <c r="P1858" i="3"/>
  <c r="P4631" i="3"/>
  <c r="P4394" i="3"/>
  <c r="P3731" i="3"/>
  <c r="P2191" i="3"/>
  <c r="P1725" i="3"/>
  <c r="P2532" i="3"/>
  <c r="P5288" i="3"/>
  <c r="P3468" i="3"/>
  <c r="P2563" i="3"/>
  <c r="P4694" i="3"/>
  <c r="P2862" i="3"/>
  <c r="P2904" i="3"/>
  <c r="P3295" i="3"/>
  <c r="P2054" i="3"/>
  <c r="P2121" i="3"/>
  <c r="P2598" i="3"/>
  <c r="P1701" i="3"/>
  <c r="P1386" i="3"/>
  <c r="P4259" i="3"/>
  <c r="P1663" i="3"/>
  <c r="P289" i="3"/>
  <c r="P699" i="3"/>
  <c r="P4795" i="3"/>
  <c r="P2844" i="3"/>
  <c r="P988" i="3"/>
  <c r="P1341" i="3"/>
  <c r="P1863" i="3"/>
  <c r="P2326" i="3"/>
  <c r="P769" i="3"/>
  <c r="P831" i="3"/>
  <c r="P485" i="3"/>
  <c r="P4752" i="3"/>
  <c r="P3656" i="3"/>
  <c r="P3976" i="3"/>
  <c r="P1914" i="3"/>
  <c r="P1747" i="3"/>
  <c r="P1835" i="3"/>
  <c r="P2498" i="3"/>
  <c r="P2922" i="3"/>
  <c r="P3712" i="3"/>
  <c r="P3707" i="3"/>
  <c r="P1024" i="3"/>
  <c r="P1245" i="3"/>
  <c r="P1175" i="3"/>
  <c r="P463" i="3"/>
  <c r="P2219" i="3"/>
  <c r="P2384" i="3"/>
  <c r="P3077" i="3"/>
  <c r="P2657" i="3"/>
  <c r="P277" i="3"/>
  <c r="P2024" i="3"/>
  <c r="P17" i="3"/>
  <c r="P5310" i="3"/>
  <c r="P1444" i="3"/>
  <c r="P4284" i="3"/>
  <c r="P4703" i="3"/>
  <c r="P3634" i="3"/>
  <c r="P258" i="3"/>
  <c r="P1086" i="3"/>
  <c r="P3789" i="3"/>
  <c r="P5046" i="3"/>
  <c r="P2853" i="3"/>
  <c r="P5722" i="3"/>
  <c r="P138" i="3"/>
  <c r="P3062" i="3"/>
  <c r="P2792" i="3"/>
  <c r="P3014" i="3"/>
  <c r="P1342" i="3"/>
  <c r="P677" i="3"/>
  <c r="P2967" i="3"/>
  <c r="P2141" i="3"/>
  <c r="P5925" i="3"/>
  <c r="P1242" i="3"/>
  <c r="P4113" i="3"/>
  <c r="P3194" i="3"/>
  <c r="P3561" i="3"/>
  <c r="P4692" i="3"/>
  <c r="P4143" i="3"/>
  <c r="P4496" i="3"/>
  <c r="P1126" i="3"/>
  <c r="P3262" i="3"/>
  <c r="P6224" i="3"/>
  <c r="P274" i="3"/>
  <c r="P5565" i="3"/>
  <c r="P126" i="3"/>
  <c r="P72" i="3"/>
  <c r="P3444" i="3"/>
  <c r="P1480" i="3"/>
  <c r="P1715" i="3"/>
  <c r="P163" i="3"/>
  <c r="P2662" i="3"/>
  <c r="P2845" i="3"/>
  <c r="P679" i="3"/>
  <c r="P109" i="3"/>
  <c r="P5354" i="3"/>
  <c r="P6865" i="3"/>
  <c r="P6503" i="3"/>
  <c r="P6148" i="3"/>
  <c r="P6951" i="3"/>
  <c r="P6542" i="3"/>
  <c r="P5329" i="3"/>
  <c r="P6114" i="3"/>
  <c r="P5913" i="3"/>
  <c r="P5308" i="3"/>
  <c r="P5459" i="3"/>
  <c r="P6966" i="3"/>
  <c r="P6528" i="3"/>
  <c r="P5604" i="3"/>
  <c r="P6369" i="3"/>
  <c r="P5936" i="3"/>
  <c r="P6341" i="3"/>
  <c r="P5847" i="3"/>
  <c r="P5924" i="3"/>
  <c r="P6710" i="3"/>
  <c r="P6701" i="3"/>
  <c r="P5910" i="3"/>
  <c r="P6115" i="3"/>
  <c r="P6259" i="3"/>
  <c r="P5973" i="3"/>
  <c r="P6518" i="3"/>
  <c r="P6324" i="3"/>
  <c r="P5334" i="3"/>
  <c r="P4944" i="3"/>
  <c r="P5874" i="3"/>
  <c r="P5685" i="3"/>
  <c r="P5981" i="3"/>
  <c r="P6186" i="3"/>
  <c r="P6404" i="3"/>
  <c r="P5588" i="3"/>
  <c r="P6618" i="3"/>
  <c r="P5232" i="3"/>
  <c r="P5875" i="3"/>
  <c r="P6245" i="3"/>
  <c r="P6765" i="3"/>
  <c r="P6510" i="3"/>
  <c r="P5468" i="3"/>
  <c r="P6306" i="3"/>
  <c r="P6473" i="3"/>
  <c r="P5462" i="3"/>
  <c r="P5387" i="3"/>
  <c r="P6670" i="3"/>
  <c r="P5852" i="3"/>
  <c r="P6708" i="3"/>
  <c r="P5533" i="3"/>
  <c r="P7018" i="3"/>
  <c r="P6700" i="3"/>
  <c r="P5431" i="3"/>
  <c r="P5943" i="3"/>
  <c r="P7025" i="3"/>
  <c r="P5749" i="3"/>
  <c r="P6331" i="3"/>
  <c r="P7023" i="3"/>
  <c r="P5886" i="3"/>
  <c r="P5358" i="3"/>
  <c r="P1946" i="3"/>
  <c r="P4379" i="3"/>
  <c r="P890" i="3"/>
  <c r="P5554" i="3"/>
  <c r="P155" i="3"/>
  <c r="P787" i="3"/>
  <c r="P3575" i="3"/>
  <c r="P2302" i="3"/>
  <c r="P4107" i="3"/>
  <c r="P6052" i="3"/>
  <c r="P1204" i="3"/>
  <c r="P3213" i="3"/>
  <c r="P149" i="3"/>
  <c r="P6247" i="3"/>
  <c r="P4241" i="3"/>
  <c r="P2790" i="3"/>
  <c r="P6582" i="3"/>
  <c r="P576" i="3"/>
  <c r="P4485" i="3"/>
  <c r="P1529" i="3"/>
  <c r="P4696" i="3"/>
  <c r="P436" i="3"/>
  <c r="P6425" i="3"/>
  <c r="P881" i="3"/>
  <c r="P3127" i="3"/>
  <c r="P6977" i="3"/>
  <c r="P3751" i="3"/>
  <c r="P6998" i="3"/>
  <c r="P538" i="3"/>
  <c r="P3416" i="3"/>
  <c r="P5130" i="3"/>
  <c r="P5134" i="3"/>
  <c r="P4500" i="3"/>
  <c r="P635" i="3"/>
  <c r="P1019" i="3"/>
  <c r="P549" i="3"/>
  <c r="P5492" i="3"/>
  <c r="P357" i="3"/>
  <c r="P1222" i="3"/>
  <c r="P3951" i="3"/>
  <c r="P4383" i="3"/>
  <c r="P4041" i="3"/>
  <c r="P6494" i="3"/>
  <c r="P6103" i="3"/>
  <c r="P1497" i="3"/>
  <c r="P1037" i="3"/>
  <c r="P1249" i="3"/>
  <c r="P4220" i="3"/>
  <c r="P6762" i="3"/>
  <c r="P6183" i="3"/>
  <c r="P911" i="3"/>
  <c r="P2861" i="3"/>
  <c r="P398" i="3"/>
  <c r="P1864" i="3"/>
  <c r="P4599" i="3"/>
  <c r="P5831" i="3"/>
  <c r="P6217" i="3"/>
  <c r="P2123" i="3"/>
  <c r="P2884" i="3"/>
  <c r="P1244" i="3"/>
  <c r="P2232" i="3"/>
  <c r="P4567" i="3"/>
  <c r="P1716" i="3"/>
  <c r="P4293" i="3"/>
  <c r="P3173" i="3"/>
  <c r="P2282" i="3"/>
  <c r="P2894" i="3"/>
  <c r="P2812" i="3"/>
  <c r="P5726" i="3"/>
  <c r="P6357" i="3"/>
  <c r="P6841" i="3"/>
  <c r="P1832" i="3"/>
  <c r="P207" i="3"/>
  <c r="P5969" i="3"/>
  <c r="P1904" i="3"/>
  <c r="P3172" i="3"/>
  <c r="P159" i="3"/>
  <c r="P827" i="3"/>
  <c r="P652" i="3"/>
  <c r="P1894" i="3"/>
  <c r="P271" i="3"/>
  <c r="P4224" i="3"/>
  <c r="P2695" i="3"/>
  <c r="P4144" i="3"/>
  <c r="P3081" i="3"/>
  <c r="P5900" i="3"/>
  <c r="P286" i="3"/>
  <c r="P1525" i="3"/>
  <c r="P106" i="3"/>
  <c r="P6003" i="3"/>
  <c r="P2357" i="3"/>
  <c r="P878" i="3"/>
  <c r="P3306" i="3"/>
  <c r="P440" i="3"/>
  <c r="P2721" i="3"/>
  <c r="P4713" i="3"/>
  <c r="P1831" i="3"/>
  <c r="P718" i="3"/>
  <c r="P712" i="3"/>
  <c r="P221" i="3"/>
  <c r="P1036" i="3"/>
  <c r="P1574" i="3"/>
  <c r="P2732" i="3"/>
  <c r="P2351" i="3"/>
  <c r="P1553" i="3"/>
  <c r="P3748" i="3"/>
  <c r="P1040" i="3"/>
  <c r="P2810" i="3"/>
  <c r="P920" i="3"/>
  <c r="P2576" i="3"/>
  <c r="P1803" i="3"/>
  <c r="P1605" i="3"/>
  <c r="P164" i="3"/>
  <c r="P5583" i="3"/>
  <c r="P3462" i="3"/>
  <c r="P746" i="3"/>
  <c r="P3836" i="3"/>
  <c r="P349" i="3"/>
  <c r="P626" i="3"/>
  <c r="P1436" i="3"/>
  <c r="P4155" i="3"/>
  <c r="P4416" i="3"/>
  <c r="P1947" i="3"/>
  <c r="P2450" i="3"/>
  <c r="P4218" i="3"/>
  <c r="P2813" i="3"/>
  <c r="P3578" i="3"/>
  <c r="P3886" i="3"/>
  <c r="P360" i="3"/>
  <c r="P3935" i="3"/>
  <c r="P2159" i="3"/>
  <c r="P191" i="3"/>
  <c r="P3245" i="3"/>
  <c r="P4135" i="3"/>
  <c r="P4442" i="3"/>
  <c r="P3620" i="3"/>
  <c r="P2680" i="3"/>
  <c r="P2870" i="3"/>
  <c r="P742" i="3"/>
  <c r="P2310" i="3"/>
  <c r="P4798" i="3"/>
  <c r="P2832" i="3"/>
  <c r="P908" i="3"/>
  <c r="P4062" i="3"/>
  <c r="P680" i="3"/>
  <c r="P4478" i="3"/>
  <c r="P1106" i="3"/>
  <c r="P1993" i="3"/>
  <c r="P4836" i="3"/>
  <c r="P3701" i="3"/>
  <c r="P1027" i="3"/>
  <c r="P2731" i="3"/>
  <c r="P304" i="3"/>
  <c r="P3691" i="3"/>
  <c r="P79" i="3"/>
  <c r="P4215" i="3"/>
  <c r="P1391" i="3"/>
  <c r="P1431" i="3"/>
  <c r="P3279" i="3"/>
  <c r="P2867" i="3"/>
  <c r="P3376" i="3"/>
  <c r="P3944" i="3"/>
  <c r="P3682" i="3"/>
  <c r="P2917" i="3"/>
  <c r="P3948" i="3"/>
  <c r="P1348" i="3"/>
  <c r="P1172" i="3"/>
  <c r="P1295" i="3"/>
  <c r="P4687" i="3"/>
  <c r="P2040" i="3"/>
  <c r="P4734" i="3"/>
  <c r="P1676" i="3"/>
  <c r="P2750" i="3"/>
  <c r="P1902" i="3"/>
  <c r="P3153" i="3"/>
  <c r="P3152" i="3"/>
  <c r="P2697" i="3"/>
  <c r="P507" i="3"/>
  <c r="P2206" i="3"/>
  <c r="P1375" i="3"/>
  <c r="P391" i="3"/>
  <c r="P3586" i="3"/>
  <c r="P4644" i="3"/>
  <c r="P59" i="3"/>
  <c r="P1507" i="3"/>
  <c r="P4064" i="3"/>
  <c r="P6428" i="3"/>
  <c r="P3844" i="3"/>
  <c r="P2536" i="3"/>
  <c r="P4200" i="3"/>
  <c r="P446" i="3"/>
  <c r="P1344" i="3"/>
  <c r="P523" i="3"/>
  <c r="P1478" i="3"/>
  <c r="P3736" i="3"/>
  <c r="P4316" i="3"/>
  <c r="P388" i="3"/>
  <c r="P2627" i="3"/>
  <c r="P3925" i="3"/>
  <c r="P392" i="3"/>
  <c r="P2504" i="3"/>
  <c r="P855" i="3"/>
  <c r="P2816" i="3"/>
  <c r="P707" i="3"/>
  <c r="P3357" i="3"/>
  <c r="P254" i="3"/>
  <c r="P2527" i="3"/>
  <c r="P3744" i="3"/>
  <c r="P2604" i="3"/>
  <c r="P4450" i="3"/>
  <c r="P3268" i="3"/>
  <c r="P2908" i="3"/>
  <c r="P1228" i="3"/>
  <c r="P3126" i="3"/>
  <c r="P2718" i="3"/>
  <c r="P774" i="3"/>
  <c r="P409" i="3"/>
  <c r="P2415" i="3"/>
  <c r="P214" i="3"/>
  <c r="P2724" i="3"/>
  <c r="P1535" i="3"/>
  <c r="P4174" i="3"/>
  <c r="P4513" i="3"/>
  <c r="P241" i="3"/>
  <c r="P1397" i="3"/>
  <c r="P3909" i="3"/>
  <c r="P1310" i="3"/>
  <c r="P4431" i="3"/>
  <c r="P4544" i="3"/>
  <c r="P3206" i="3"/>
  <c r="P4112" i="3"/>
  <c r="P2539" i="3"/>
  <c r="P3677" i="3"/>
  <c r="P3830" i="3"/>
  <c r="P2642" i="3"/>
  <c r="P75" i="3"/>
  <c r="P4527" i="3"/>
  <c r="P2880" i="3"/>
  <c r="P4720" i="3"/>
  <c r="P784" i="3"/>
  <c r="P3984" i="3"/>
  <c r="P2406" i="3"/>
  <c r="P6250" i="3"/>
  <c r="P3478" i="3"/>
  <c r="P4820" i="3"/>
  <c r="P5800" i="3"/>
  <c r="P3116" i="3"/>
  <c r="P981" i="3"/>
  <c r="P3867" i="3"/>
  <c r="P4834" i="3"/>
  <c r="P829" i="3"/>
  <c r="P4704" i="3"/>
  <c r="P3229" i="3"/>
  <c r="P3212" i="3"/>
  <c r="P6300" i="3"/>
  <c r="P3178" i="3"/>
  <c r="P2830" i="3"/>
  <c r="P383" i="3"/>
  <c r="P4088" i="3"/>
  <c r="P1517" i="3"/>
  <c r="P5366" i="3"/>
  <c r="P6336" i="3"/>
  <c r="P2720" i="3"/>
  <c r="P3959" i="3"/>
  <c r="P953" i="3"/>
  <c r="P4361" i="3"/>
  <c r="P6025" i="3"/>
  <c r="P4667" i="3"/>
  <c r="P2980" i="3"/>
  <c r="P1395" i="3"/>
  <c r="P1401" i="3"/>
  <c r="P4722" i="3"/>
  <c r="P2615" i="3"/>
  <c r="P3966" i="3"/>
  <c r="P5220" i="3"/>
  <c r="P2230" i="3"/>
  <c r="P1852" i="3"/>
  <c r="P1098" i="3"/>
  <c r="P2698" i="3"/>
  <c r="P4888" i="3"/>
  <c r="P6032" i="3"/>
  <c r="P5370" i="3"/>
  <c r="P6442" i="3"/>
  <c r="P6274" i="3"/>
  <c r="P6650" i="3"/>
  <c r="P5561" i="3"/>
  <c r="P5399" i="3"/>
  <c r="P5735" i="3"/>
  <c r="P6616" i="3"/>
  <c r="P6281" i="3"/>
  <c r="P5780" i="3"/>
  <c r="P5724" i="3"/>
  <c r="P5841" i="3"/>
  <c r="P6228" i="3"/>
  <c r="P5285" i="3"/>
  <c r="P5669" i="3"/>
  <c r="P5415" i="3"/>
  <c r="P6165" i="3"/>
  <c r="P6777" i="3"/>
  <c r="P6201" i="3"/>
  <c r="P5319" i="3"/>
  <c r="P5523" i="3"/>
  <c r="P6188" i="3"/>
  <c r="P5859" i="3"/>
  <c r="P5636" i="3"/>
  <c r="P5396" i="3"/>
  <c r="P5213" i="3"/>
  <c r="P5674" i="3"/>
  <c r="P6914" i="3"/>
  <c r="P6586" i="3"/>
  <c r="P5865" i="3"/>
  <c r="P5326" i="3"/>
  <c r="P6490" i="3"/>
  <c r="P5720" i="3"/>
  <c r="P5437" i="3"/>
  <c r="P5889" i="3"/>
  <c r="P6206" i="3"/>
  <c r="P5838" i="3"/>
  <c r="P7005" i="3"/>
  <c r="P5225" i="3"/>
  <c r="P5309" i="3"/>
  <c r="P5729" i="3"/>
  <c r="P5699" i="3"/>
  <c r="P5474" i="3"/>
  <c r="P5503" i="3"/>
  <c r="P5539" i="3"/>
  <c r="P5337" i="3"/>
  <c r="P3094" i="3"/>
  <c r="P5271" i="3"/>
  <c r="P5985" i="3"/>
  <c r="P6190" i="3"/>
  <c r="P6627" i="3"/>
  <c r="P6422" i="3"/>
  <c r="P5522" i="3"/>
  <c r="P5033" i="3"/>
  <c r="P6647" i="3"/>
  <c r="P6676" i="3"/>
  <c r="P6145" i="3"/>
  <c r="P6273" i="3"/>
  <c r="P5909" i="3"/>
  <c r="P6584" i="3"/>
  <c r="P6276" i="3"/>
  <c r="P1890" i="3"/>
  <c r="P2564" i="3"/>
  <c r="P5810" i="3"/>
  <c r="P971" i="3"/>
  <c r="P1880" i="3"/>
  <c r="P2531" i="3"/>
  <c r="P4168" i="3"/>
  <c r="P5574" i="3"/>
  <c r="P1236" i="3"/>
  <c r="P1233" i="3"/>
  <c r="P280" i="3"/>
  <c r="P1718" i="3"/>
  <c r="P4070" i="3"/>
  <c r="P1090" i="3"/>
  <c r="P2513" i="3"/>
  <c r="P2746" i="3"/>
  <c r="P4268" i="3"/>
  <c r="P2920" i="3"/>
  <c r="P1502" i="3"/>
  <c r="P1266" i="3"/>
  <c r="P3556" i="3"/>
  <c r="P5756" i="3"/>
  <c r="P1287" i="3"/>
  <c r="P5384" i="3"/>
  <c r="P4258" i="3"/>
  <c r="P1520" i="3"/>
  <c r="P112" i="3"/>
  <c r="P6671" i="3"/>
  <c r="P5690" i="3"/>
  <c r="P4521" i="3"/>
  <c r="P1250" i="3"/>
  <c r="P2056" i="3"/>
  <c r="P3428" i="3"/>
  <c r="P5679" i="3"/>
  <c r="P6456" i="3"/>
  <c r="P683" i="3"/>
  <c r="P2826" i="3"/>
  <c r="P4699" i="3"/>
  <c r="P5660" i="3"/>
  <c r="P1869" i="3"/>
  <c r="P235" i="3"/>
  <c r="P202" i="3"/>
  <c r="P4799" i="3"/>
  <c r="P2933" i="3"/>
  <c r="P5264" i="3"/>
  <c r="P6685" i="3"/>
  <c r="P1569" i="3"/>
  <c r="P4214" i="3"/>
  <c r="P3759" i="3"/>
  <c r="P4038" i="3"/>
  <c r="P4480" i="3"/>
  <c r="P6933" i="3"/>
  <c r="P5848" i="3"/>
  <c r="P144" i="3"/>
  <c r="P3302" i="3"/>
  <c r="P209" i="3"/>
  <c r="P1277" i="3"/>
  <c r="P2875" i="3"/>
  <c r="P7011" i="3"/>
  <c r="P6707" i="3"/>
  <c r="P3436" i="3"/>
  <c r="P2702" i="3"/>
  <c r="P3526" i="3"/>
  <c r="P4175" i="3"/>
  <c r="P1178" i="3"/>
  <c r="P3581" i="3"/>
  <c r="P5745" i="3"/>
  <c r="P2804" i="3"/>
  <c r="P3365" i="3"/>
  <c r="P1958" i="3"/>
  <c r="P335" i="3"/>
  <c r="P3799" i="3"/>
  <c r="P604" i="3"/>
  <c r="P6609" i="3"/>
  <c r="P6445" i="3"/>
  <c r="P4793" i="3"/>
  <c r="P7028" i="3"/>
  <c r="P1589" i="3"/>
  <c r="P2286" i="3"/>
  <c r="P233" i="3"/>
  <c r="P3053" i="3"/>
  <c r="P966" i="3"/>
  <c r="P1448" i="3"/>
  <c r="P4532" i="3"/>
  <c r="P2635" i="3"/>
  <c r="P6727" i="3"/>
  <c r="P6291" i="3"/>
  <c r="P434" i="3"/>
  <c r="P792" i="3"/>
  <c r="P4517" i="3"/>
  <c r="P1382" i="3"/>
  <c r="P444" i="3"/>
  <c r="P2758" i="3"/>
  <c r="P618" i="3"/>
  <c r="P425" i="3"/>
  <c r="P6595" i="3"/>
  <c r="P1243" i="3"/>
  <c r="P5918" i="3"/>
  <c r="P1848" i="3"/>
  <c r="P927" i="3"/>
  <c r="P345" i="3"/>
  <c r="P4461" i="3"/>
  <c r="P1276" i="3"/>
  <c r="P5706" i="3"/>
  <c r="P762" i="3"/>
  <c r="P3137" i="3"/>
  <c r="P5667" i="3"/>
  <c r="P4411" i="3"/>
  <c r="P5662" i="3"/>
  <c r="P1003" i="3"/>
  <c r="P3418" i="3"/>
  <c r="P2784" i="3"/>
  <c r="P2147" i="3"/>
  <c r="P3098" i="3"/>
  <c r="P4093" i="3"/>
  <c r="P4350" i="3"/>
  <c r="P3793" i="3"/>
  <c r="P1118" i="3"/>
  <c r="P1917" i="3"/>
  <c r="P1685" i="3"/>
  <c r="P2321" i="3"/>
  <c r="P4243" i="3"/>
  <c r="P760" i="3"/>
  <c r="P4362" i="3"/>
  <c r="P1615" i="3"/>
  <c r="P2293" i="3"/>
  <c r="P3010" i="3"/>
  <c r="P2328" i="3"/>
  <c r="P2170" i="3"/>
  <c r="P4533" i="3"/>
  <c r="P400" i="3"/>
  <c r="P354" i="3"/>
  <c r="P3889" i="3"/>
  <c r="P4377" i="3"/>
  <c r="P876" i="3"/>
  <c r="P3785" i="3"/>
  <c r="P2029" i="3"/>
  <c r="P3232" i="3"/>
  <c r="P2685" i="3"/>
  <c r="P3150" i="3"/>
  <c r="P2569" i="3"/>
  <c r="P24" i="3"/>
  <c r="P4540" i="3"/>
  <c r="P4580" i="3"/>
  <c r="P1787" i="3"/>
  <c r="P1897" i="3"/>
  <c r="P607" i="3"/>
  <c r="P3713" i="3"/>
  <c r="P575" i="3"/>
  <c r="P537" i="3"/>
  <c r="P1215" i="3"/>
  <c r="P2267" i="3"/>
  <c r="P3088" i="3"/>
  <c r="P606" i="3"/>
  <c r="P4208" i="3"/>
  <c r="P2100" i="3"/>
  <c r="P839" i="3"/>
  <c r="P3681" i="3"/>
  <c r="P1120" i="3"/>
  <c r="P4036" i="3"/>
  <c r="P4622" i="3"/>
  <c r="P2462" i="3"/>
  <c r="P958" i="3"/>
  <c r="P3665" i="3"/>
  <c r="P1709" i="3"/>
  <c r="P3860" i="3"/>
  <c r="P4165" i="3"/>
  <c r="P2516" i="3"/>
  <c r="P2646" i="3"/>
  <c r="P4327" i="3"/>
  <c r="P3324" i="3"/>
  <c r="P2684" i="3"/>
  <c r="P4177" i="3"/>
  <c r="P2344" i="3"/>
  <c r="P4207" i="3"/>
  <c r="P705" i="3"/>
  <c r="P4398" i="3"/>
  <c r="P3048" i="3"/>
  <c r="P1680" i="3"/>
  <c r="P4438" i="3"/>
  <c r="P1288" i="3"/>
  <c r="P654" i="3"/>
  <c r="P3044" i="3"/>
  <c r="P965" i="3"/>
  <c r="P3765" i="3"/>
  <c r="P2769" i="3"/>
  <c r="P2751" i="3"/>
  <c r="P2596" i="3"/>
  <c r="P3254" i="3"/>
  <c r="P4539" i="3"/>
  <c r="P4627" i="3"/>
  <c r="P217" i="3"/>
  <c r="P759" i="3"/>
  <c r="P1239" i="3"/>
  <c r="P1779" i="3"/>
  <c r="P4604" i="3"/>
  <c r="P1640" i="3"/>
  <c r="P3780" i="3"/>
  <c r="P4404" i="3"/>
  <c r="P3483" i="3"/>
  <c r="P3827" i="3"/>
  <c r="P1827" i="3"/>
  <c r="P4152" i="3"/>
  <c r="P3024" i="3"/>
  <c r="P2260" i="3"/>
  <c r="P3441" i="3"/>
  <c r="P4840" i="3"/>
  <c r="P641" i="3"/>
  <c r="P2918" i="3"/>
  <c r="P4254" i="3"/>
  <c r="P1837" i="3"/>
  <c r="P772" i="3"/>
  <c r="P1591" i="3"/>
  <c r="P4274" i="3"/>
  <c r="P1281" i="3"/>
  <c r="P1000" i="3"/>
  <c r="P1707" i="3"/>
  <c r="P3120" i="3"/>
  <c r="P255" i="3"/>
  <c r="P941" i="3"/>
  <c r="P4312" i="3"/>
  <c r="P1617" i="3"/>
  <c r="P2411" i="3"/>
  <c r="P2016" i="3"/>
  <c r="P1626" i="3"/>
  <c r="P2578" i="3"/>
  <c r="P2303" i="3"/>
  <c r="P1500" i="3"/>
  <c r="P2430" i="3"/>
  <c r="P3508" i="3"/>
  <c r="P1059" i="3"/>
  <c r="P3530" i="3"/>
  <c r="P3008" i="3"/>
  <c r="P2713" i="3"/>
  <c r="P2318" i="3"/>
  <c r="P2007" i="3"/>
  <c r="P4566" i="3"/>
  <c r="P3547" i="3"/>
  <c r="P4080" i="3"/>
  <c r="P4406" i="3"/>
  <c r="P3874" i="3"/>
  <c r="P4449" i="3"/>
  <c r="P924" i="3"/>
  <c r="P295" i="3"/>
  <c r="P1259" i="3"/>
  <c r="P339" i="3"/>
  <c r="P1697" i="3"/>
  <c r="P1628" i="3"/>
  <c r="P3627" i="3"/>
  <c r="P2423" i="3"/>
  <c r="P2905" i="3"/>
  <c r="P2474" i="3"/>
  <c r="P3396" i="3"/>
  <c r="P3335" i="3"/>
  <c r="P1547" i="3"/>
  <c r="P2744" i="3"/>
  <c r="P2372" i="3"/>
  <c r="P4845" i="3"/>
  <c r="P4751" i="3"/>
  <c r="P974" i="3"/>
  <c r="P850" i="3"/>
  <c r="P353" i="3"/>
  <c r="P5974" i="3"/>
  <c r="P3963" i="3"/>
  <c r="P1466" i="3"/>
  <c r="P1830" i="3"/>
  <c r="P2210" i="3"/>
  <c r="P3884" i="3"/>
  <c r="P5764" i="3"/>
  <c r="P1970" i="3"/>
  <c r="P3592" i="3"/>
  <c r="P350" i="3"/>
  <c r="P2134" i="3"/>
  <c r="P844" i="3"/>
  <c r="P6167" i="3"/>
  <c r="P536" i="3"/>
  <c r="P715" i="3"/>
  <c r="P3946" i="3"/>
  <c r="P905" i="3"/>
  <c r="P1139" i="3"/>
  <c r="P1575" i="3"/>
  <c r="P5231" i="3"/>
  <c r="P5480" i="3"/>
  <c r="P4161" i="3"/>
  <c r="P2757" i="3"/>
  <c r="P4448" i="3"/>
  <c r="P406" i="3"/>
  <c r="P192" i="3"/>
  <c r="P6453" i="3"/>
  <c r="P5732" i="3"/>
  <c r="P3311" i="3"/>
  <c r="P1464" i="3"/>
  <c r="P628" i="3"/>
  <c r="P194" i="3"/>
  <c r="P5730" i="3"/>
  <c r="P5942" i="3"/>
  <c r="P399" i="3"/>
  <c r="P3560" i="3"/>
  <c r="P213" i="3"/>
  <c r="P5759" i="3"/>
  <c r="P4711" i="3"/>
  <c r="P6879" i="3"/>
  <c r="P5154" i="3"/>
  <c r="P5958" i="3"/>
  <c r="P5333" i="3"/>
  <c r="P5767" i="3"/>
  <c r="P6455" i="3"/>
  <c r="P5457" i="3"/>
  <c r="P5257" i="3"/>
  <c r="P5844" i="3"/>
  <c r="P6839" i="3"/>
  <c r="P6495" i="3"/>
  <c r="P6132" i="3"/>
  <c r="P6471" i="3"/>
  <c r="P6663" i="3"/>
  <c r="P6894" i="3"/>
  <c r="P6472" i="3"/>
  <c r="P6421" i="3"/>
  <c r="P6580" i="3"/>
  <c r="P5601" i="3"/>
  <c r="P6632" i="3"/>
  <c r="P5584" i="3"/>
  <c r="P5092" i="3"/>
  <c r="P6050" i="3"/>
  <c r="P5854" i="3"/>
  <c r="P5715" i="3"/>
  <c r="P6138" i="3"/>
  <c r="P5084" i="3"/>
  <c r="P6015" i="3"/>
  <c r="P6414" i="3"/>
  <c r="P5450" i="3"/>
  <c r="P4348" i="3"/>
  <c r="P5743" i="3"/>
  <c r="P5420" i="3"/>
  <c r="P6272" i="3"/>
  <c r="P6394" i="3"/>
  <c r="P5867" i="3"/>
  <c r="P5692" i="3"/>
  <c r="P5242" i="3"/>
  <c r="P6452" i="3"/>
  <c r="P6721" i="3"/>
  <c r="P5773" i="3"/>
  <c r="P5928" i="3"/>
  <c r="P6019" i="3"/>
  <c r="P6180" i="3"/>
  <c r="P5493" i="3"/>
  <c r="P6368" i="3"/>
  <c r="P5751" i="3"/>
  <c r="P6221" i="3"/>
  <c r="P5979" i="3"/>
  <c r="P6108" i="3"/>
  <c r="P5049" i="3"/>
  <c r="P6134" i="3"/>
  <c r="P5146" i="3"/>
  <c r="P5527" i="3"/>
  <c r="P6388" i="3"/>
  <c r="P6630" i="3"/>
  <c r="P5632" i="3"/>
  <c r="P6602" i="3"/>
  <c r="P6251" i="3"/>
  <c r="P5407" i="3"/>
  <c r="P5174" i="3"/>
  <c r="P6871" i="3"/>
  <c r="P6175" i="3"/>
  <c r="P5960" i="3"/>
  <c r="P6555" i="3"/>
  <c r="P5178" i="3"/>
  <c r="P5193" i="3"/>
  <c r="P5615" i="3"/>
  <c r="P6486" i="3"/>
  <c r="P4319" i="3"/>
  <c r="P1939" i="3"/>
  <c r="P2815" i="3"/>
  <c r="P2561" i="3"/>
  <c r="P736" i="3"/>
  <c r="P2240" i="3"/>
  <c r="P378" i="3"/>
  <c r="P3497" i="3"/>
  <c r="P3872" i="3"/>
  <c r="P3591" i="3"/>
  <c r="P1214" i="3"/>
  <c r="P1453" i="3"/>
  <c r="P45" i="3"/>
  <c r="P5845" i="3"/>
  <c r="P3041" i="3"/>
  <c r="P2306" i="3"/>
  <c r="P4275" i="3"/>
  <c r="P897" i="3"/>
  <c r="P6813" i="3"/>
  <c r="P5846" i="3"/>
  <c r="P3568" i="3"/>
  <c r="P2157" i="3"/>
  <c r="P4755" i="3"/>
  <c r="P3495" i="3"/>
  <c r="P3527" i="3"/>
  <c r="P4464" i="3"/>
  <c r="P3066" i="3"/>
  <c r="P672" i="3"/>
  <c r="P2184" i="3"/>
  <c r="P5350" i="3"/>
  <c r="P1739" i="3"/>
  <c r="P5412" i="3"/>
  <c r="P4346" i="3"/>
  <c r="P4075" i="3"/>
  <c r="P6367" i="3"/>
  <c r="P845" i="3"/>
  <c r="P4646" i="3"/>
  <c r="P3410" i="3"/>
  <c r="P2964" i="3"/>
  <c r="P1979" i="3"/>
  <c r="P5212" i="3"/>
  <c r="P1171" i="3"/>
  <c r="P103" i="3"/>
  <c r="P1748" i="3"/>
  <c r="P3420" i="3"/>
  <c r="P5986" i="3"/>
  <c r="P1163" i="3"/>
  <c r="P913" i="3"/>
  <c r="P3417" i="3"/>
  <c r="P1828" i="3"/>
  <c r="P5344" i="3"/>
  <c r="P2947" i="3"/>
  <c r="P31" i="3"/>
  <c r="P1183" i="3"/>
  <c r="P3287" i="3"/>
  <c r="P1581" i="3"/>
  <c r="P2551" i="3"/>
  <c r="P837" i="3"/>
  <c r="P4257" i="3"/>
  <c r="P3947" i="3"/>
  <c r="P4283" i="3"/>
  <c r="P5245" i="3"/>
  <c r="P2573" i="3"/>
  <c r="P151" i="3"/>
  <c r="P624" i="3"/>
  <c r="P1398" i="3"/>
  <c r="P5414" i="3"/>
  <c r="P4028" i="3"/>
  <c r="P2819" i="3"/>
  <c r="P2507" i="3"/>
  <c r="P33" i="3"/>
  <c r="P3630" i="3"/>
  <c r="P251" i="3"/>
  <c r="P2535" i="3"/>
  <c r="P2783" i="3"/>
  <c r="P4548" i="3"/>
  <c r="P4665" i="3"/>
  <c r="P150" i="3"/>
  <c r="P4019" i="3"/>
  <c r="P3854" i="3"/>
  <c r="P4309" i="3"/>
  <c r="P4124" i="3"/>
  <c r="P1655" i="3"/>
  <c r="P1597" i="3"/>
  <c r="P3838" i="3"/>
  <c r="P4601" i="3"/>
  <c r="P1136" i="3"/>
  <c r="P2469" i="3"/>
  <c r="P2487" i="3"/>
  <c r="P1030" i="3"/>
  <c r="P1303" i="3"/>
  <c r="P944" i="3"/>
  <c r="P2388" i="3"/>
  <c r="P732" i="3"/>
  <c r="P2284" i="3"/>
  <c r="P2006" i="3"/>
  <c r="P265" i="3"/>
  <c r="P4606" i="3"/>
  <c r="P2736" i="3"/>
  <c r="P3275" i="3"/>
  <c r="P2795" i="3"/>
  <c r="P1196" i="3"/>
  <c r="P3450" i="3"/>
  <c r="P2586" i="3"/>
  <c r="P2213" i="3"/>
  <c r="P1419" i="3"/>
  <c r="P1051" i="3"/>
  <c r="P1986" i="3"/>
  <c r="P3063" i="3"/>
  <c r="P1705" i="3"/>
  <c r="P1275" i="3"/>
  <c r="P2727" i="3"/>
  <c r="P47" i="3"/>
  <c r="P3562" i="3"/>
  <c r="P2549" i="3"/>
  <c r="P4772" i="3"/>
  <c r="P2976" i="3"/>
  <c r="P437" i="3"/>
  <c r="P2808" i="3"/>
  <c r="P4482" i="3"/>
  <c r="P222" i="3"/>
  <c r="P2434" i="3"/>
  <c r="P3217" i="3"/>
  <c r="P4425" i="3"/>
  <c r="P1115" i="3"/>
  <c r="P2785" i="3"/>
  <c r="P2276" i="3"/>
  <c r="P86" i="3"/>
  <c r="P1871" i="3"/>
  <c r="P808" i="3"/>
  <c r="P3487" i="3"/>
  <c r="P486" i="3"/>
  <c r="P2304" i="3"/>
  <c r="P2250" i="3"/>
  <c r="P3678" i="3"/>
  <c r="P3036" i="3"/>
  <c r="P1012" i="3"/>
  <c r="P3971" i="3"/>
  <c r="P2381" i="3"/>
  <c r="P318" i="3"/>
  <c r="P448" i="3"/>
  <c r="P994" i="3"/>
  <c r="P1113" i="3"/>
  <c r="P1332" i="3"/>
  <c r="P2187" i="3"/>
  <c r="P1179" i="3"/>
  <c r="P4039" i="3"/>
  <c r="P6101" i="3"/>
  <c r="P4625" i="3"/>
  <c r="P4147" i="3"/>
  <c r="P3093" i="3"/>
  <c r="P2214" i="3"/>
  <c r="P2077" i="3"/>
  <c r="P4101" i="3"/>
  <c r="P1426" i="3"/>
  <c r="P1509" i="3"/>
  <c r="P4608" i="3"/>
  <c r="P1610" i="3"/>
  <c r="P91" i="3"/>
  <c r="P4484" i="3"/>
  <c r="P198" i="3"/>
  <c r="P4106" i="3"/>
  <c r="P1566" i="3"/>
  <c r="P3409" i="3"/>
  <c r="P4295" i="3"/>
  <c r="P1966" i="3"/>
  <c r="P2432" i="3"/>
  <c r="P2355" i="3"/>
  <c r="P1412" i="3"/>
  <c r="P3375" i="3"/>
  <c r="P2717" i="3"/>
  <c r="P1013" i="3"/>
  <c r="P3460" i="3"/>
  <c r="P1527" i="3"/>
  <c r="P105" i="3"/>
  <c r="P3667" i="3"/>
  <c r="P1656" i="3"/>
  <c r="P4621" i="3"/>
  <c r="P2258" i="3"/>
  <c r="P3222" i="3"/>
  <c r="P4351" i="3"/>
  <c r="P3643" i="3"/>
  <c r="P5432" i="3"/>
  <c r="P397" i="3"/>
  <c r="P2167" i="3"/>
  <c r="P1630" i="3"/>
  <c r="P2988" i="3"/>
  <c r="P216" i="3"/>
  <c r="P375" i="3"/>
  <c r="P3515" i="3"/>
  <c r="P1702" i="3"/>
  <c r="P4087" i="3"/>
  <c r="P2520" i="3"/>
  <c r="P71" i="3"/>
  <c r="P3899" i="3"/>
  <c r="P3392" i="3"/>
  <c r="P2992" i="3"/>
  <c r="P4470" i="3"/>
  <c r="P3244" i="3"/>
  <c r="P3083" i="3"/>
  <c r="P975" i="3"/>
  <c r="P331" i="3"/>
  <c r="P186" i="3"/>
  <c r="P1659" i="3"/>
  <c r="P4507" i="3"/>
  <c r="P2414" i="3"/>
  <c r="P1050" i="3"/>
  <c r="P3865" i="3"/>
  <c r="P734" i="3"/>
  <c r="P2567" i="3"/>
  <c r="P315" i="3"/>
  <c r="P3625" i="3"/>
  <c r="P3224" i="3"/>
  <c r="P1843" i="3"/>
  <c r="P415" i="3"/>
  <c r="P4231" i="3"/>
  <c r="P4705" i="3"/>
  <c r="P3965" i="3"/>
  <c r="P2105" i="3"/>
  <c r="P2272" i="3"/>
  <c r="P3958" i="3"/>
  <c r="P1294" i="3"/>
  <c r="P6426" i="3"/>
  <c r="P3936" i="3"/>
  <c r="P4783" i="3"/>
  <c r="P583" i="3"/>
  <c r="P1660" i="3"/>
  <c r="P480" i="3"/>
  <c r="P2825" i="3"/>
  <c r="P1460" i="3"/>
  <c r="P2594" i="3"/>
  <c r="P2910" i="3"/>
  <c r="P773" i="3"/>
  <c r="P6590" i="3"/>
  <c r="P3270" i="3"/>
  <c r="P709" i="3"/>
  <c r="P3553" i="3"/>
  <c r="P4563" i="3"/>
  <c r="P3108" i="3"/>
  <c r="P3855" i="3"/>
  <c r="P6059" i="3"/>
  <c r="P6209" i="3"/>
  <c r="P2788" i="3"/>
  <c r="P4673" i="3"/>
  <c r="P2220" i="3"/>
  <c r="P4085" i="3"/>
  <c r="P166" i="3"/>
  <c r="P2132" i="3"/>
  <c r="P5988" i="3"/>
  <c r="P6652" i="3"/>
  <c r="P115" i="3"/>
  <c r="P3237" i="3"/>
  <c r="P4658" i="3"/>
  <c r="P947" i="3"/>
  <c r="P2898" i="3"/>
  <c r="P3368" i="3"/>
  <c r="P2491" i="3"/>
  <c r="P1713" i="3"/>
  <c r="P5569" i="3"/>
  <c r="P6529" i="3"/>
  <c r="P3569" i="3"/>
  <c r="P2403" i="3"/>
  <c r="P3505" i="3"/>
  <c r="P2689" i="3"/>
  <c r="P6380" i="3"/>
  <c r="P6509" i="3"/>
  <c r="P6354" i="3"/>
  <c r="P6258" i="3"/>
  <c r="P5799" i="3"/>
  <c r="P5945" i="3"/>
  <c r="P6728" i="3"/>
  <c r="P5491" i="3"/>
  <c r="P4930" i="3"/>
  <c r="P5781" i="3"/>
  <c r="P5376" i="3"/>
  <c r="P6060" i="3"/>
  <c r="P5372" i="3"/>
  <c r="P5698" i="3"/>
  <c r="P5409" i="3"/>
  <c r="P5814" i="3"/>
  <c r="P5349" i="3"/>
  <c r="P5635" i="3"/>
  <c r="P6140" i="3"/>
  <c r="P6541" i="3"/>
  <c r="P6570" i="3"/>
  <c r="P5693" i="3"/>
  <c r="P5301" i="3"/>
  <c r="P6564" i="3"/>
  <c r="P5595" i="3"/>
  <c r="P5440" i="3"/>
  <c r="P6947" i="3"/>
  <c r="P6758" i="3"/>
  <c r="P6971" i="3"/>
  <c r="P6030" i="3"/>
  <c r="P6614" i="3"/>
  <c r="P5837" i="3"/>
  <c r="P4239" i="3"/>
  <c r="P6620" i="3"/>
  <c r="P5422" i="3"/>
  <c r="P5792" i="3"/>
  <c r="P6896" i="3"/>
  <c r="P6995" i="3"/>
  <c r="P6653" i="3"/>
  <c r="P5463" i="3"/>
  <c r="P5939" i="3"/>
  <c r="P6390" i="3"/>
  <c r="P5825" i="3"/>
  <c r="P6967" i="3"/>
  <c r="P5563" i="3"/>
  <c r="P6346" i="3"/>
  <c r="P5383" i="3"/>
  <c r="P6522" i="3"/>
  <c r="P6026" i="3"/>
  <c r="P5710" i="3"/>
  <c r="P5069" i="3"/>
  <c r="P6144" i="3"/>
  <c r="P5596" i="3"/>
  <c r="P5371" i="3"/>
  <c r="P4920" i="3"/>
  <c r="P5514" i="3"/>
  <c r="P5425" i="3"/>
  <c r="P6262" i="3"/>
  <c r="P6585" i="3"/>
  <c r="P5557" i="3"/>
  <c r="P6215" i="3"/>
  <c r="P6557" i="3"/>
  <c r="P5782" i="3"/>
  <c r="P6544" i="3"/>
  <c r="P2593" i="3"/>
  <c r="P40" i="3"/>
  <c r="P1470" i="3"/>
  <c r="P2961" i="3"/>
  <c r="P1753" i="3"/>
  <c r="P6739" i="3"/>
  <c r="P2417" i="3"/>
  <c r="P1661" i="3"/>
  <c r="P853" i="3"/>
  <c r="P3086" i="3"/>
  <c r="P4545" i="3"/>
  <c r="P2677" i="3"/>
  <c r="P990" i="3"/>
  <c r="P4839" i="3"/>
  <c r="P5209" i="3"/>
  <c r="P3980" i="3"/>
  <c r="P2775" i="3"/>
  <c r="P2665" i="3"/>
  <c r="P4375" i="3"/>
  <c r="P565" i="3"/>
  <c r="P5094" i="3"/>
  <c r="P5616" i="3"/>
  <c r="P5619" i="3"/>
  <c r="P2458" i="3"/>
  <c r="P4663" i="3"/>
  <c r="P970" i="3"/>
  <c r="P1603" i="3"/>
  <c r="P2914" i="3"/>
  <c r="P6283" i="3"/>
  <c r="P3733" i="3"/>
  <c r="P3661" i="3"/>
  <c r="P3350" i="3"/>
  <c r="P468" i="3"/>
  <c r="P1187" i="3"/>
  <c r="P6479" i="3"/>
  <c r="P5627" i="3"/>
  <c r="P4763" i="3"/>
  <c r="P4718" i="3"/>
  <c r="P4286" i="3"/>
  <c r="P4714" i="3"/>
  <c r="P1944" i="3"/>
  <c r="P6719" i="3"/>
  <c r="P7022" i="3"/>
  <c r="P5675" i="3"/>
  <c r="P501" i="3"/>
  <c r="P422" i="3"/>
  <c r="P3514" i="3"/>
  <c r="P567" i="3"/>
  <c r="P3387" i="3"/>
  <c r="P6022" i="3"/>
  <c r="P32" i="3"/>
  <c r="P2365" i="3"/>
  <c r="P3352" i="3"/>
  <c r="P6583" i="3"/>
  <c r="P632" i="3"/>
  <c r="P4577" i="3"/>
  <c r="P5624" i="3"/>
  <c r="P6567" i="3"/>
  <c r="P2970" i="3"/>
  <c r="P1688" i="3"/>
  <c r="P2317" i="3"/>
  <c r="P653" i="3"/>
  <c r="P793" i="3"/>
  <c r="P4758" i="3"/>
  <c r="P3056" i="3"/>
  <c r="P1571" i="3"/>
  <c r="P3994" i="3"/>
  <c r="P4653" i="3"/>
  <c r="P3600" i="3"/>
  <c r="P2172" i="3"/>
  <c r="P3902" i="3"/>
  <c r="P869" i="3"/>
  <c r="P5490" i="3"/>
  <c r="P5108" i="3"/>
  <c r="P6337" i="3"/>
  <c r="P979" i="3"/>
  <c r="P830" i="3"/>
  <c r="P3002" i="3"/>
  <c r="P6079" i="3"/>
  <c r="P2000" i="3"/>
  <c r="P3961" i="3"/>
  <c r="P22" i="3"/>
  <c r="P4007" i="3"/>
  <c r="P4918" i="3"/>
  <c r="P2399" i="3"/>
  <c r="P1291" i="3"/>
  <c r="P179" i="3"/>
  <c r="P2095" i="3"/>
  <c r="P4374" i="3"/>
  <c r="P4063" i="3"/>
  <c r="P2421" i="3"/>
  <c r="P3344" i="3"/>
  <c r="P588" i="3"/>
  <c r="P1301" i="3"/>
  <c r="P1314" i="3"/>
  <c r="P4230" i="3"/>
  <c r="P4515" i="3"/>
  <c r="P3859" i="3"/>
  <c r="P2714" i="3"/>
  <c r="P755" i="3"/>
  <c r="P2678" i="3"/>
  <c r="P2402" i="3"/>
  <c r="P1999" i="3"/>
  <c r="P167" i="3"/>
  <c r="P1720" i="3"/>
  <c r="P3917" i="3"/>
  <c r="P3488" i="3"/>
  <c r="P4049" i="3"/>
  <c r="P3983" i="3"/>
  <c r="P2617" i="3"/>
  <c r="P4197" i="3"/>
  <c r="P3467" i="3"/>
  <c r="P3879" i="3"/>
  <c r="P3091" i="3"/>
  <c r="P1555" i="3"/>
  <c r="P3991" i="3"/>
  <c r="P518" i="3"/>
  <c r="P4296" i="3"/>
  <c r="P1359" i="3"/>
  <c r="P1072" i="3"/>
  <c r="P3845" i="3"/>
  <c r="P2166" i="3"/>
  <c r="P1674" i="3"/>
  <c r="P2821" i="3"/>
  <c r="P1954" i="3"/>
  <c r="P678" i="3"/>
  <c r="P324" i="3"/>
  <c r="P4182" i="3"/>
  <c r="P1017" i="3"/>
  <c r="P741" i="3"/>
  <c r="P4787" i="3"/>
  <c r="P3448" i="3"/>
  <c r="P204" i="3"/>
  <c r="P2550" i="3"/>
  <c r="P4138" i="3"/>
  <c r="P200" i="3"/>
  <c r="P2248" i="3"/>
  <c r="P2027" i="3"/>
  <c r="P476" i="3"/>
  <c r="P3313" i="3"/>
  <c r="P1936" i="3"/>
  <c r="P3021" i="3"/>
  <c r="P888" i="3"/>
  <c r="P4677" i="3"/>
  <c r="P1206" i="3"/>
  <c r="P220" i="3"/>
  <c r="P1410" i="3"/>
  <c r="P4717" i="3"/>
  <c r="P4681" i="3"/>
  <c r="P3639" i="3"/>
  <c r="P477" i="3"/>
  <c r="P1366" i="3"/>
  <c r="P2671" i="3"/>
  <c r="P2270" i="3"/>
  <c r="P4674" i="3"/>
  <c r="P61" i="3"/>
  <c r="P3868" i="3"/>
  <c r="P4505" i="3"/>
  <c r="P4119" i="3"/>
  <c r="P2796" i="3"/>
  <c r="P4098" i="3"/>
  <c r="P2444" i="3"/>
  <c r="P1614" i="3"/>
  <c r="P2081" i="3"/>
  <c r="P986" i="3"/>
  <c r="P781" i="3"/>
  <c r="P544" i="3"/>
  <c r="P2762" i="3"/>
  <c r="P2500" i="3"/>
  <c r="P3518" i="3"/>
  <c r="P3972" i="3"/>
  <c r="P847" i="3"/>
  <c r="P777" i="3"/>
  <c r="P3535" i="3"/>
  <c r="P1256" i="3"/>
  <c r="P4391" i="3"/>
  <c r="P212" i="3"/>
  <c r="P670" i="3"/>
  <c r="P1840" i="3"/>
  <c r="P245" i="3"/>
  <c r="P4387" i="3"/>
  <c r="P1666" i="3"/>
  <c r="P661" i="3"/>
  <c r="P4560" i="3"/>
  <c r="P2091" i="3"/>
  <c r="P4569" i="3"/>
  <c r="P818" i="3"/>
  <c r="P1563" i="3"/>
  <c r="P2555" i="3"/>
  <c r="P4324" i="3"/>
  <c r="P4103" i="3"/>
  <c r="P3336" i="3"/>
  <c r="P3565" i="3"/>
  <c r="P3943" i="3"/>
  <c r="P148" i="3"/>
  <c r="P1091" i="3"/>
  <c r="P4298" i="3"/>
  <c r="P4666" i="3"/>
  <c r="P459" i="3"/>
  <c r="P2931" i="3"/>
  <c r="P4774" i="3"/>
  <c r="P925" i="3"/>
  <c r="P3431" i="3"/>
  <c r="P591" i="3"/>
  <c r="P4389" i="3"/>
  <c r="P836" i="3"/>
  <c r="P1104" i="3"/>
  <c r="P4031" i="3"/>
  <c r="P3922" i="3"/>
  <c r="P1144" i="3"/>
  <c r="P4719" i="3"/>
  <c r="P3632" i="3"/>
  <c r="P3273" i="3"/>
  <c r="P4255" i="3"/>
  <c r="P2233" i="3"/>
  <c r="P3650" i="3"/>
  <c r="P450" i="3"/>
  <c r="P4082" i="3"/>
  <c r="P1652" i="3"/>
  <c r="P2324" i="3"/>
  <c r="P1423" i="3"/>
  <c r="P3927" i="3"/>
  <c r="P502" i="3"/>
  <c r="P2026" i="3"/>
  <c r="P288" i="3"/>
  <c r="P3248" i="3"/>
  <c r="P2523" i="3"/>
  <c r="P4469" i="3"/>
  <c r="P4330" i="3"/>
  <c r="P2873" i="3"/>
  <c r="P135" i="3"/>
  <c r="P3828" i="3"/>
  <c r="P2950" i="3"/>
  <c r="P3101" i="3"/>
  <c r="P2439" i="3"/>
  <c r="P4402" i="3"/>
  <c r="P2866" i="3"/>
  <c r="P1025" i="3"/>
  <c r="P1299" i="3"/>
  <c r="P4242" i="3"/>
  <c r="P6458" i="3"/>
  <c r="P5426" i="3"/>
  <c r="P2570" i="3"/>
  <c r="P1612" i="3"/>
  <c r="P3355" i="3"/>
  <c r="P2375" i="3"/>
  <c r="P3250" i="3"/>
  <c r="P4756" i="3"/>
  <c r="P959" i="3"/>
  <c r="P4318" i="3"/>
  <c r="P1797" i="3"/>
  <c r="P2546" i="3"/>
  <c r="P1365" i="3"/>
  <c r="P373" i="3"/>
  <c r="P2574" i="3"/>
  <c r="P2747" i="3"/>
  <c r="P3755" i="3"/>
  <c r="P3967" i="3"/>
  <c r="P826" i="3"/>
  <c r="P1504" i="3"/>
  <c r="P2034" i="3"/>
  <c r="P3864" i="3"/>
  <c r="P328" i="3"/>
  <c r="P6088" i="3"/>
  <c r="P3269" i="3"/>
  <c r="P1601" i="3"/>
  <c r="P4322" i="3"/>
  <c r="P926" i="3"/>
  <c r="P4331" i="3"/>
  <c r="P358" i="3"/>
  <c r="P6139" i="3"/>
  <c r="P961" i="3"/>
  <c r="P2337" i="3"/>
  <c r="P2223" i="3"/>
  <c r="P865" i="3"/>
  <c r="P4826" i="3"/>
  <c r="P2612" i="3"/>
  <c r="P1577" i="3"/>
  <c r="P1159" i="3"/>
  <c r="P2283" i="3"/>
  <c r="P170" i="3"/>
  <c r="P3246" i="3"/>
  <c r="P6741" i="3"/>
  <c r="P5247" i="3"/>
  <c r="P5858" i="3"/>
  <c r="P6911" i="3"/>
  <c r="P6800" i="3"/>
  <c r="P6244" i="3"/>
  <c r="P6784" i="3"/>
  <c r="P6038" i="3"/>
  <c r="P5391" i="3"/>
  <c r="P6575" i="3"/>
  <c r="P6033" i="3"/>
  <c r="P6407" i="3"/>
  <c r="P5905" i="3"/>
  <c r="P6574" i="3"/>
  <c r="P5677" i="3"/>
  <c r="P6546" i="3"/>
  <c r="P6040" i="3"/>
  <c r="P6121" i="3"/>
  <c r="P5495" i="3"/>
  <c r="P5676" i="3"/>
  <c r="P6218" i="3"/>
  <c r="P6986" i="3"/>
  <c r="P5757" i="3"/>
  <c r="P5131" i="3"/>
  <c r="P6461" i="3"/>
  <c r="P5766" i="3"/>
  <c r="P5856" i="3"/>
  <c r="P6643" i="3"/>
  <c r="P6737" i="3"/>
  <c r="P6677" i="3"/>
  <c r="P6661" i="3"/>
  <c r="P3252" i="3"/>
  <c r="P2930" i="3"/>
  <c r="P6199" i="3"/>
  <c r="P4916" i="3"/>
  <c r="P6254" i="3"/>
  <c r="P5912" i="3"/>
  <c r="P5734" i="3"/>
  <c r="P5683" i="3"/>
  <c r="P5267" i="3"/>
  <c r="P6366" i="3"/>
  <c r="P5713" i="3"/>
  <c r="P5435" i="3"/>
  <c r="P6587" i="3"/>
  <c r="P5711" i="3"/>
  <c r="P6476" i="3"/>
  <c r="P6465" i="3"/>
  <c r="P5403" i="3"/>
  <c r="P6021" i="3"/>
  <c r="P6440" i="3"/>
  <c r="P5097" i="3"/>
  <c r="P5592" i="3"/>
  <c r="P6438" i="3"/>
  <c r="P6645" i="3"/>
  <c r="P5216" i="3"/>
  <c r="P2510" i="3"/>
  <c r="P3809" i="3"/>
  <c r="P2840" i="3"/>
  <c r="P1861" i="3"/>
  <c r="P4523" i="3"/>
  <c r="P4051" i="3"/>
  <c r="P1203" i="3"/>
  <c r="P3579" i="3"/>
  <c r="P4332" i="3"/>
  <c r="P5162" i="3"/>
  <c r="P5661" i="3"/>
  <c r="P2857" i="3"/>
  <c r="P3280" i="3"/>
  <c r="P6988" i="3"/>
  <c r="P3599" i="3"/>
  <c r="P2688" i="3"/>
  <c r="P6796" i="3"/>
  <c r="P5430" i="3"/>
  <c r="P5598" i="3"/>
  <c r="P3604" i="3"/>
  <c r="P761" i="3"/>
  <c r="P4023" i="3"/>
  <c r="P3815" i="3"/>
  <c r="P893" i="3"/>
  <c r="P6451" i="3"/>
  <c r="P4835" i="3"/>
  <c r="P1572" i="3"/>
  <c r="P473" i="3"/>
  <c r="P993" i="3"/>
  <c r="P1330" i="3"/>
  <c r="P2705" i="3"/>
  <c r="P2165" i="3"/>
  <c r="P2632" i="3"/>
  <c r="P430" i="3"/>
  <c r="P708" i="3"/>
  <c r="P3821" i="3"/>
  <c r="P3001" i="3"/>
  <c r="P2960" i="3"/>
  <c r="P1934" i="3"/>
  <c r="P771" i="3"/>
  <c r="P6177" i="3"/>
  <c r="P6085" i="3"/>
  <c r="P2729" i="3"/>
  <c r="P3474" i="3"/>
  <c r="P1328" i="3"/>
  <c r="P3140" i="3"/>
  <c r="P2651" i="3"/>
  <c r="P1851" i="3"/>
  <c r="P2254" i="3"/>
  <c r="P1804" i="3"/>
  <c r="P3176" i="3"/>
  <c r="P76" i="3"/>
  <c r="P5834" i="3"/>
  <c r="P4657" i="3"/>
  <c r="P1141" i="3"/>
  <c r="P3080" i="3"/>
  <c r="P3169" i="3"/>
  <c r="P70" i="3"/>
  <c r="P2634" i="3"/>
  <c r="P4607" i="3"/>
  <c r="P1082" i="3"/>
  <c r="P2074" i="3"/>
  <c r="P3454" i="3"/>
  <c r="P937" i="3"/>
  <c r="P4089" i="3"/>
  <c r="P2316" i="3"/>
  <c r="P559" i="3"/>
  <c r="P2350" i="3"/>
  <c r="P3848" i="3"/>
  <c r="P2409" i="3"/>
  <c r="P3308" i="3"/>
  <c r="P1169" i="3"/>
  <c r="P1515" i="3"/>
  <c r="P1756" i="3"/>
  <c r="P1283" i="3"/>
  <c r="P1505" i="3"/>
  <c r="P4451" i="3"/>
  <c r="P147" i="3"/>
  <c r="P4794" i="3"/>
  <c r="P3292" i="3"/>
  <c r="P2094" i="3"/>
  <c r="P5449" i="3"/>
  <c r="P503" i="3"/>
  <c r="P2146" i="3"/>
  <c r="P3407" i="3"/>
  <c r="P4300" i="3"/>
  <c r="P2939" i="3"/>
  <c r="P2629" i="3"/>
  <c r="P627" i="3"/>
  <c r="P1361" i="3"/>
  <c r="P3341" i="3"/>
  <c r="P4159" i="3"/>
  <c r="P2951" i="3"/>
  <c r="P4219" i="3"/>
  <c r="P2519" i="3"/>
  <c r="P385" i="3"/>
  <c r="P1193" i="3"/>
  <c r="P515" i="3"/>
  <c r="P948" i="3"/>
  <c r="P3893" i="3"/>
  <c r="P3299" i="3"/>
  <c r="P2559" i="3"/>
  <c r="P4045" i="3"/>
  <c r="P2663" i="3"/>
  <c r="P2140" i="3"/>
  <c r="P848" i="3"/>
  <c r="P3585" i="3"/>
  <c r="P939" i="3"/>
  <c r="P1806" i="3"/>
  <c r="P4744" i="3"/>
  <c r="P3881" i="3"/>
  <c r="P4725" i="3"/>
  <c r="P3781" i="3"/>
  <c r="P631" i="3"/>
  <c r="P2349" i="3"/>
  <c r="P2990" i="3"/>
  <c r="P2640" i="3"/>
  <c r="P724" i="3"/>
  <c r="P1672" i="3"/>
  <c r="P539" i="3"/>
  <c r="P508" i="3"/>
  <c r="P4490" i="3"/>
  <c r="P722" i="3"/>
  <c r="P809" i="3"/>
  <c r="P1080" i="3"/>
  <c r="P964" i="3"/>
  <c r="P674" i="3"/>
  <c r="P754" i="3"/>
  <c r="P4279" i="3"/>
  <c r="P2579" i="3"/>
  <c r="P2352" i="3"/>
  <c r="P3898" i="3"/>
  <c r="P3753" i="3"/>
  <c r="P2847" i="3"/>
  <c r="P25" i="3"/>
  <c r="P4600" i="3"/>
  <c r="P1723" i="3"/>
  <c r="P2092" i="3"/>
  <c r="P1681" i="3"/>
  <c r="P1251" i="3"/>
  <c r="P2111" i="3"/>
  <c r="P1100" i="3"/>
  <c r="P4559" i="3"/>
  <c r="P1489" i="3"/>
  <c r="P4524" i="3"/>
  <c r="P4370" i="3"/>
  <c r="P3185" i="3"/>
  <c r="P931" i="3"/>
  <c r="P3477" i="3"/>
  <c r="P283" i="3"/>
  <c r="P2329" i="3"/>
  <c r="P85" i="3"/>
  <c r="P1326" i="3"/>
  <c r="P2084" i="3"/>
  <c r="P3484" i="3"/>
  <c r="P1428" i="3"/>
  <c r="P3282" i="3"/>
  <c r="P915" i="3"/>
  <c r="P4698" i="3"/>
  <c r="P262" i="3"/>
  <c r="P735" i="3"/>
  <c r="P1551" i="3"/>
  <c r="P3664" i="3"/>
  <c r="P3990" i="3"/>
  <c r="P2308" i="3"/>
  <c r="P1593" i="3"/>
  <c r="P1876" i="3"/>
  <c r="P932" i="3"/>
  <c r="P3840" i="3"/>
  <c r="P2400" i="3"/>
  <c r="P1982" i="3"/>
  <c r="P3043" i="3"/>
  <c r="P3788" i="3"/>
  <c r="P3191" i="3"/>
  <c r="P3540" i="3"/>
  <c r="P1331" i="3"/>
  <c r="P615" i="3"/>
  <c r="P2383" i="3"/>
  <c r="P1154" i="3"/>
  <c r="P1928" i="3"/>
  <c r="P3399" i="3"/>
  <c r="P1618" i="3"/>
  <c r="P2393" i="3"/>
  <c r="P1157" i="3"/>
  <c r="P2575" i="3"/>
  <c r="P4126" i="3"/>
  <c r="P2585" i="3"/>
  <c r="P2446" i="3"/>
  <c r="P3033" i="3"/>
  <c r="P1308" i="3"/>
  <c r="P3107" i="3"/>
  <c r="P4352" i="3"/>
  <c r="P1785" i="3"/>
  <c r="P1695" i="3"/>
  <c r="P2239" i="3"/>
  <c r="P316" i="3"/>
  <c r="P1836" i="3"/>
  <c r="P1329" i="3"/>
  <c r="P2932" i="3"/>
  <c r="P4682" i="3"/>
  <c r="P1650" i="3"/>
  <c r="P4307" i="3"/>
  <c r="P1418" i="3"/>
  <c r="P6423" i="3"/>
  <c r="P5975" i="3"/>
  <c r="P6688" i="3"/>
  <c r="P2174" i="3"/>
  <c r="P2633" i="3"/>
  <c r="P863" i="3"/>
  <c r="P69" i="3"/>
  <c r="P3470" i="3"/>
  <c r="P1173" i="3"/>
  <c r="P1870" i="3"/>
  <c r="P676" i="3"/>
  <c r="P6554" i="3"/>
  <c r="P6141" i="3"/>
  <c r="P3459" i="3"/>
  <c r="P284" i="3"/>
  <c r="P340" i="3"/>
  <c r="P3463" i="3"/>
  <c r="P2609" i="3"/>
  <c r="P257" i="3"/>
  <c r="P6153" i="3"/>
  <c r="P2227" i="3"/>
  <c r="P1929" i="3"/>
  <c r="P1802" i="3"/>
  <c r="P2735" i="3"/>
  <c r="P3545" i="3"/>
  <c r="P6511" i="3"/>
  <c r="P5377" i="3"/>
  <c r="P4690" i="3"/>
  <c r="P528" i="3"/>
  <c r="P4628" i="3"/>
  <c r="P4396" i="3"/>
  <c r="P6505" i="3"/>
  <c r="P6053" i="3"/>
  <c r="P5577" i="3"/>
  <c r="P285" i="3"/>
  <c r="P3472" i="3"/>
  <c r="P1230" i="3"/>
  <c r="P6722" i="3"/>
  <c r="P1585" i="3"/>
  <c r="P3054" i="3"/>
  <c r="P3626" i="3"/>
  <c r="P3719" i="3"/>
  <c r="P2435" i="3"/>
  <c r="P5689" i="3"/>
  <c r="P5410" i="3"/>
  <c r="P6692" i="3"/>
  <c r="P5273" i="3"/>
  <c r="P6343" i="3"/>
  <c r="P6284" i="3"/>
  <c r="P6648" i="3"/>
  <c r="P6321" i="3"/>
  <c r="P6055" i="3"/>
  <c r="P6065" i="3"/>
  <c r="P5813" i="3"/>
  <c r="P6080" i="3"/>
  <c r="P5575" i="3"/>
  <c r="P5147" i="3"/>
  <c r="P5680" i="3"/>
  <c r="P6066" i="3"/>
  <c r="P6639" i="3"/>
  <c r="P5369" i="3"/>
  <c r="P5237" i="3"/>
  <c r="P5795" i="3"/>
  <c r="P5750" i="3"/>
  <c r="P6533" i="3"/>
  <c r="P5861" i="3"/>
  <c r="P5700" i="3"/>
  <c r="P6045" i="3"/>
  <c r="P3835" i="3"/>
  <c r="P5516" i="3"/>
  <c r="P6255" i="3"/>
  <c r="P5339" i="3"/>
  <c r="P5347" i="3"/>
  <c r="P4914" i="3"/>
  <c r="P6334" i="3"/>
  <c r="P5962" i="3"/>
  <c r="P4367" i="3"/>
  <c r="P6189" i="3"/>
  <c r="P5296" i="3"/>
  <c r="P5552" i="3"/>
  <c r="P6941" i="3"/>
  <c r="P5142" i="3"/>
  <c r="P5597" i="3"/>
  <c r="P6125" i="3"/>
  <c r="P6071" i="3"/>
  <c r="P5664" i="3"/>
  <c r="P6325" i="3"/>
  <c r="P5614" i="3"/>
  <c r="P5442" i="3"/>
  <c r="P5448" i="3"/>
  <c r="P6356" i="3"/>
  <c r="P5576" i="3"/>
  <c r="P5277" i="3"/>
  <c r="P5992" i="3"/>
  <c r="P5830" i="3"/>
  <c r="P6082" i="3"/>
  <c r="P5227" i="3"/>
  <c r="P6878" i="3"/>
  <c r="P6260" i="3"/>
  <c r="P5530" i="3"/>
  <c r="P5704" i="3"/>
  <c r="P5983" i="3"/>
  <c r="P5932" i="3"/>
  <c r="P6409" i="3"/>
  <c r="P6711" i="3"/>
  <c r="P5868" i="3"/>
  <c r="P5778" i="3"/>
  <c r="P6934" i="3"/>
  <c r="P6669" i="3"/>
  <c r="P6047" i="3"/>
  <c r="P5307" i="3"/>
  <c r="P5755" i="3"/>
  <c r="P1733" i="3"/>
  <c r="P162" i="3"/>
  <c r="P6266" i="3"/>
  <c r="P1200" i="3"/>
  <c r="P3834" i="3"/>
  <c r="P4077" i="3"/>
  <c r="P327" i="3"/>
  <c r="P2387" i="3"/>
  <c r="P1406" i="3"/>
  <c r="P6119" i="3"/>
  <c r="P571" i="3"/>
  <c r="P833" i="3"/>
  <c r="P3118" i="3"/>
  <c r="P6631" i="3"/>
  <c r="P3794" i="3"/>
  <c r="P3652" i="3"/>
  <c r="P1321" i="3"/>
  <c r="P2042" i="3"/>
  <c r="P2089" i="3"/>
  <c r="P1468" i="3"/>
  <c r="P140" i="3"/>
  <c r="P4308" i="3"/>
  <c r="P4474" i="3"/>
  <c r="P4669" i="3"/>
  <c r="P5738" i="3"/>
  <c r="P6482" i="3"/>
  <c r="P749" i="3"/>
  <c r="P2756" i="3"/>
  <c r="P3429" i="3"/>
  <c r="P1508" i="3"/>
  <c r="P3822" i="3"/>
  <c r="P4003" i="3"/>
  <c r="P3974" i="3"/>
  <c r="P2241" i="3"/>
  <c r="P168" i="3"/>
  <c r="P2125" i="3"/>
  <c r="P5655" i="3"/>
  <c r="P5725" i="3"/>
  <c r="P4771" i="3"/>
  <c r="P2071" i="3"/>
  <c r="P4444" i="3"/>
  <c r="P3572" i="3"/>
  <c r="P2582" i="3"/>
  <c r="P416" i="3"/>
  <c r="P4073" i="3"/>
  <c r="P1759" i="3"/>
  <c r="P3456" i="3"/>
  <c r="P5105" i="3"/>
  <c r="P4466" i="3"/>
  <c r="P4240" i="3"/>
  <c r="P2940" i="3"/>
  <c r="P884" i="3"/>
  <c r="P2802" i="3"/>
  <c r="P4180" i="3"/>
  <c r="P110" i="3"/>
  <c r="P3405" i="3"/>
  <c r="P3811" i="3"/>
  <c r="P134" i="3"/>
  <c r="P5476" i="3"/>
  <c r="P6212" i="3"/>
  <c r="P3241" i="3"/>
  <c r="P113" i="3"/>
  <c r="P3670" i="3"/>
  <c r="P3745" i="3"/>
  <c r="P858" i="3"/>
  <c r="P675" i="3"/>
  <c r="P344" i="3"/>
  <c r="P2925" i="3"/>
  <c r="P3724" i="3"/>
  <c r="P2083" i="3"/>
  <c r="P4399" i="3"/>
  <c r="P980" i="3"/>
  <c r="P4157" i="3"/>
  <c r="P3207" i="3"/>
  <c r="P2207" i="3"/>
  <c r="P5164" i="3"/>
  <c r="P1971" i="3"/>
  <c r="P3735" i="3"/>
  <c r="P889" i="3"/>
  <c r="P1670" i="3"/>
  <c r="P634" i="3"/>
  <c r="P4626" i="3"/>
  <c r="P942" i="3"/>
  <c r="P2032" i="3"/>
  <c r="P4661" i="3"/>
  <c r="P832" i="3"/>
  <c r="P4603" i="3"/>
  <c r="P1290" i="3"/>
  <c r="P4002" i="3"/>
  <c r="P4739" i="3"/>
  <c r="P30" i="3"/>
  <c r="P4430" i="3"/>
  <c r="P1078" i="3"/>
  <c r="P3590" i="3"/>
  <c r="P1268" i="3"/>
  <c r="P3607" i="3"/>
  <c r="P688" i="3"/>
  <c r="P3243" i="3"/>
  <c r="P898" i="3"/>
  <c r="P3124" i="3"/>
  <c r="P3117" i="3"/>
  <c r="P2683" i="3"/>
  <c r="P2921" i="3"/>
  <c r="P403" i="3"/>
  <c r="P744" i="3"/>
  <c r="P4760" i="3"/>
  <c r="P4685" i="3"/>
  <c r="P2560" i="3"/>
  <c r="P3085" i="3"/>
  <c r="P2470" i="3"/>
  <c r="P2036" i="3"/>
  <c r="P6332" i="3"/>
  <c r="P1991" i="3"/>
  <c r="P3878" i="3"/>
  <c r="P2030" i="3"/>
  <c r="P3894" i="3"/>
  <c r="P2849" i="3"/>
  <c r="P4612" i="3"/>
  <c r="P490" i="3"/>
  <c r="P3825" i="3"/>
  <c r="P6292" i="3"/>
  <c r="P4024" i="3"/>
  <c r="P4578" i="3"/>
  <c r="P1960" i="3"/>
  <c r="P3449" i="3"/>
  <c r="P4791" i="3"/>
  <c r="P35" i="3"/>
  <c r="P3797" i="3"/>
  <c r="P1338" i="3"/>
  <c r="P3294" i="3"/>
  <c r="P3758" i="3"/>
  <c r="P1429" i="3"/>
  <c r="P3663" i="3"/>
  <c r="P66" i="3"/>
  <c r="P374" i="3"/>
  <c r="P973" i="3"/>
  <c r="P3238" i="3"/>
  <c r="P4420" i="3"/>
  <c r="P2099" i="3"/>
  <c r="P1481" i="3"/>
  <c r="P3215" i="3"/>
  <c r="P462" i="3"/>
  <c r="P2557" i="3"/>
  <c r="P2060" i="3"/>
  <c r="P2508" i="3"/>
  <c r="P874" i="3"/>
  <c r="P3476" i="3"/>
  <c r="P2805" i="3"/>
  <c r="P264" i="3"/>
  <c r="P3761" i="3"/>
  <c r="P3493" i="3"/>
  <c r="P3326" i="3"/>
  <c r="P3880" i="3"/>
  <c r="P1064" i="3"/>
  <c r="P3528" i="3"/>
  <c r="P701" i="3"/>
  <c r="P1951" i="3"/>
  <c r="P312" i="3"/>
  <c r="P4679" i="3"/>
  <c r="P4832" i="3"/>
  <c r="P1248" i="3"/>
  <c r="P3378" i="3"/>
  <c r="P1389" i="3"/>
  <c r="P3953" i="3"/>
  <c r="P1180" i="3"/>
  <c r="P3622" i="3"/>
  <c r="P3440" i="3"/>
  <c r="P2696" i="3"/>
  <c r="P519" i="3"/>
  <c r="P1853" i="3"/>
  <c r="P1070" i="3"/>
  <c r="P2243" i="3"/>
  <c r="P1062" i="3"/>
  <c r="P2226" i="3"/>
  <c r="P3839" i="3"/>
  <c r="P3645" i="3"/>
  <c r="P3555" i="3"/>
  <c r="P2767" i="3"/>
  <c r="P2053" i="3"/>
  <c r="P3973" i="3"/>
  <c r="P3694" i="3"/>
  <c r="P3689" i="3"/>
  <c r="P2895" i="3"/>
  <c r="P18" i="3"/>
  <c r="P1402" i="3"/>
  <c r="P1973" i="3"/>
  <c r="P1927" i="3"/>
  <c r="P2656" i="3"/>
  <c r="P125" i="3"/>
  <c r="P4057" i="3"/>
  <c r="P1624" i="3"/>
  <c r="P738" i="3"/>
  <c r="P4288" i="3"/>
  <c r="P4432" i="3"/>
  <c r="P1052" i="3"/>
  <c r="P253" i="3"/>
  <c r="P2098" i="3"/>
  <c r="P48" i="3"/>
  <c r="P2097" i="3"/>
  <c r="P1956" i="3"/>
  <c r="P776" i="3"/>
  <c r="P1479" i="3"/>
  <c r="P740" i="3"/>
  <c r="P1414" i="3"/>
  <c r="P4767" i="3"/>
  <c r="P620" i="3"/>
  <c r="P703" i="3"/>
  <c r="P1736" i="3"/>
  <c r="P188" i="3"/>
  <c r="P3427" i="3"/>
  <c r="P4026" i="3"/>
  <c r="P3146" i="3"/>
  <c r="P1811" i="3"/>
  <c r="P2237" i="3"/>
  <c r="P2543" i="3"/>
  <c r="P4337" i="3"/>
  <c r="P1335" i="3"/>
  <c r="P1195" i="3"/>
  <c r="P2405" i="3"/>
  <c r="P873" i="3"/>
  <c r="P3995" i="3"/>
  <c r="P3829" i="3"/>
  <c r="P4594" i="3"/>
  <c r="P4166" i="3"/>
  <c r="P1363" i="3"/>
  <c r="P2985" i="3"/>
  <c r="P978" i="3"/>
  <c r="P417" i="3"/>
  <c r="P6243" i="3"/>
  <c r="P2778" i="3"/>
  <c r="P1371" i="3"/>
  <c r="P2287" i="3"/>
  <c r="P4244" i="3"/>
  <c r="P4591" i="3"/>
  <c r="P5364" i="3"/>
  <c r="P1850" i="3"/>
  <c r="P441" i="3"/>
  <c r="P2566" i="3"/>
  <c r="P3910" i="3"/>
  <c r="P1213" i="3"/>
  <c r="P5342" i="3"/>
  <c r="P5997" i="3"/>
  <c r="P1892" i="3"/>
  <c r="P1387" i="3"/>
  <c r="P1286" i="3"/>
  <c r="P5428" i="3"/>
  <c r="P2994" i="3"/>
  <c r="P3853" i="3"/>
  <c r="P6372" i="3"/>
  <c r="P6515" i="3"/>
  <c r="P5672" i="3"/>
  <c r="P426" i="3"/>
  <c r="P197" i="3"/>
  <c r="P4615" i="3"/>
  <c r="P6095" i="3"/>
  <c r="P3588" i="3"/>
  <c r="P1437" i="3"/>
  <c r="P5923" i="3"/>
  <c r="P6715" i="3"/>
  <c r="P421" i="3"/>
  <c r="P43" i="3"/>
  <c r="P582" i="3"/>
  <c r="P2623" i="3"/>
  <c r="P1061" i="3"/>
  <c r="P6703" i="3"/>
  <c r="P6256" i="3"/>
  <c r="P1152" i="3"/>
  <c r="P4701" i="3"/>
  <c r="P3256" i="3"/>
  <c r="P7004" i="3"/>
  <c r="P1002" i="3"/>
  <c r="P5240" i="3"/>
  <c r="P2204" i="3"/>
  <c r="P2262" i="3"/>
  <c r="P2153" i="3"/>
  <c r="P982" i="3"/>
  <c r="P4116" i="3"/>
  <c r="P6242" i="3"/>
  <c r="P5580" i="3"/>
  <c r="P6311" i="3"/>
  <c r="P6012" i="3"/>
  <c r="P6185" i="3"/>
  <c r="P6592" i="3"/>
  <c r="P5338" i="3"/>
  <c r="P6151" i="3"/>
  <c r="P5796" i="3"/>
  <c r="P5737" i="3"/>
  <c r="P5239" i="3"/>
  <c r="P6342" i="3"/>
  <c r="P6005" i="3"/>
  <c r="P6859" i="3"/>
  <c r="P3202" i="3"/>
  <c r="P6296" i="3"/>
  <c r="P5351" i="3"/>
  <c r="P5816" i="3"/>
  <c r="P6062" i="3"/>
  <c r="P6686" i="3"/>
  <c r="P5621" i="3"/>
  <c r="P6360" i="3"/>
  <c r="P6171" i="3"/>
  <c r="P6560" i="3"/>
  <c r="P6197" i="3"/>
  <c r="P6211" i="3"/>
  <c r="P6129" i="3"/>
  <c r="P6004" i="3"/>
  <c r="P5217" i="3"/>
  <c r="P6072" i="3"/>
  <c r="P5941" i="3"/>
  <c r="P6123" i="3"/>
  <c r="P6611" i="3"/>
  <c r="P5284" i="3"/>
  <c r="P5536" i="3"/>
  <c r="P4978" i="3"/>
  <c r="P6624" i="3"/>
  <c r="P5402" i="3"/>
  <c r="P5603" i="3"/>
  <c r="P4491" i="3"/>
  <c r="P5879" i="3"/>
  <c r="P5639" i="3"/>
  <c r="P6955" i="3"/>
  <c r="P6437" i="3"/>
  <c r="P5717" i="3"/>
  <c r="P5487" i="3"/>
  <c r="P5413" i="3"/>
  <c r="P6497" i="3"/>
  <c r="P5869" i="3"/>
  <c r="P6058" i="3"/>
  <c r="P4943" i="3"/>
  <c r="P6046" i="3"/>
  <c r="P6416" i="3"/>
  <c r="P5405" i="3"/>
  <c r="P6491" i="3"/>
  <c r="P5461" i="3"/>
  <c r="P6318" i="3"/>
  <c r="P6232" i="3"/>
  <c r="P5390" i="3"/>
  <c r="P6603" i="3"/>
  <c r="P6679" i="3"/>
  <c r="P4067" i="3"/>
  <c r="P1189" i="3"/>
  <c r="P6398" i="3"/>
  <c r="P205" i="3"/>
  <c r="P2558" i="3"/>
  <c r="P2395" i="3"/>
  <c r="P1403" i="3"/>
  <c r="P474" i="3"/>
  <c r="P6110" i="3"/>
  <c r="P3916" i="3"/>
  <c r="P682" i="3"/>
  <c r="P5446" i="3"/>
  <c r="P4651" i="3"/>
  <c r="P3671" i="3"/>
  <c r="P751" i="3"/>
  <c r="P36" i="3"/>
  <c r="P7027" i="3"/>
  <c r="P3762" i="3"/>
  <c r="P666" i="3"/>
  <c r="P5486" i="3"/>
  <c r="P1471" i="3"/>
  <c r="P3099" i="3"/>
  <c r="P5357" i="3"/>
  <c r="P1336" i="3"/>
  <c r="P2509" i="3"/>
  <c r="P3832" i="3"/>
  <c r="P1011" i="3"/>
  <c r="P1227" i="3"/>
  <c r="P1911" i="3"/>
  <c r="P2332" i="3"/>
  <c r="P2661" i="3"/>
  <c r="P2806" i="3"/>
  <c r="P6305" i="3"/>
  <c r="P4202" i="3"/>
  <c r="P1980" i="3"/>
  <c r="P1532" i="3"/>
  <c r="P1819" i="3"/>
  <c r="P4486" i="3"/>
  <c r="P3131" i="3"/>
  <c r="P1433" i="3"/>
  <c r="P3754" i="3"/>
  <c r="P4209" i="3"/>
  <c r="P2952" i="3"/>
  <c r="P132" i="3"/>
  <c r="P943" i="3"/>
  <c r="P2965" i="3"/>
  <c r="P3732" i="3"/>
  <c r="P1158" i="3"/>
  <c r="P1568" i="3"/>
  <c r="P5230" i="3"/>
  <c r="P4742" i="3"/>
  <c r="P1684" i="3"/>
  <c r="P4762" i="3"/>
  <c r="P4248" i="3"/>
  <c r="P511" i="3"/>
  <c r="P6629" i="3"/>
  <c r="P2590" i="3"/>
  <c r="P1439" i="3"/>
  <c r="P2370" i="3"/>
  <c r="P506" i="3"/>
  <c r="P2708" i="3"/>
  <c r="P584" i="3"/>
  <c r="P4638" i="3"/>
  <c r="P3434" i="3"/>
  <c r="P3058" i="3"/>
  <c r="P692" i="3"/>
  <c r="P1352" i="3"/>
  <c r="P1435" i="3"/>
  <c r="P4205" i="3"/>
  <c r="P2944" i="3"/>
  <c r="P2148" i="3"/>
  <c r="P1544" i="3"/>
  <c r="P2752" i="3"/>
  <c r="P58" i="3"/>
  <c r="P2224" i="3"/>
  <c r="P3763" i="3"/>
  <c r="P4498" i="3"/>
  <c r="P2453" i="3"/>
  <c r="P2416" i="3"/>
  <c r="P196" i="3"/>
  <c r="P3458" i="3"/>
  <c r="P4614" i="3"/>
  <c r="P2800" i="3"/>
  <c r="P598" i="3"/>
  <c r="P1458" i="3"/>
  <c r="P2501" i="3"/>
  <c r="P3685" i="3"/>
  <c r="P2358" i="3"/>
  <c r="P1246" i="3"/>
  <c r="P840" i="3"/>
  <c r="P2051" i="3"/>
  <c r="P4810" i="3"/>
  <c r="P3334" i="3"/>
  <c r="P4013" i="3"/>
  <c r="P5272" i="3"/>
  <c r="P2273" i="3"/>
  <c r="P346" i="3"/>
  <c r="P1905" i="3"/>
  <c r="P2855" i="3"/>
  <c r="P4501" i="3"/>
  <c r="P1945" i="3"/>
  <c r="P2801" i="3"/>
  <c r="P4557" i="3"/>
  <c r="P1957" i="3"/>
  <c r="P1629" i="3"/>
  <c r="P967" i="3"/>
  <c r="P3133" i="3"/>
  <c r="P1967" i="3"/>
  <c r="P4672" i="3"/>
  <c r="P4069" i="3"/>
  <c r="P1232" i="3"/>
  <c r="P4531" i="3"/>
  <c r="P3496" i="3"/>
  <c r="P1209" i="3"/>
  <c r="P180" i="3"/>
  <c r="P1364" i="3"/>
  <c r="P952" i="3"/>
  <c r="P3800" i="3"/>
  <c r="P4822" i="3"/>
  <c r="P3332" i="3"/>
  <c r="P3430" i="3"/>
  <c r="P702" i="3"/>
  <c r="P4693" i="3"/>
  <c r="P1237" i="3"/>
  <c r="P1782" i="3"/>
  <c r="P3388" i="3"/>
  <c r="P3281" i="3"/>
  <c r="P2885" i="3"/>
  <c r="P2468" i="3"/>
  <c r="P3499" i="3"/>
  <c r="P3257" i="3"/>
  <c r="P2766" i="3"/>
  <c r="P1110" i="3"/>
  <c r="P756" i="3"/>
  <c r="P432" i="3"/>
  <c r="P3937" i="3"/>
  <c r="P1516" i="3"/>
  <c r="P3398" i="3"/>
  <c r="P4570" i="3"/>
  <c r="P3876" i="3"/>
  <c r="P438" i="3"/>
  <c r="P3225" i="3"/>
  <c r="P3452" i="3"/>
  <c r="P1135" i="3"/>
  <c r="P3559" i="3"/>
  <c r="P3524" i="3"/>
  <c r="P2149" i="3"/>
  <c r="P3708" i="3"/>
  <c r="P1691" i="3"/>
  <c r="P173" i="3"/>
  <c r="P886" i="3"/>
  <c r="P1622" i="3"/>
  <c r="P261" i="3"/>
  <c r="P2611" i="3"/>
  <c r="P2517" i="3"/>
  <c r="P3580" i="3"/>
  <c r="P4365" i="3"/>
  <c r="P2297" i="3"/>
  <c r="P2249" i="3"/>
  <c r="P2180" i="3"/>
  <c r="P1380" i="3"/>
  <c r="P1263" i="3"/>
  <c r="P3631" i="3"/>
  <c r="P2956" i="3"/>
  <c r="P574" i="3"/>
  <c r="P1001" i="3"/>
  <c r="P3347" i="3"/>
  <c r="P4390" i="3"/>
  <c r="P3193" i="3"/>
  <c r="P2080" i="3"/>
  <c r="P307" i="3"/>
  <c r="P2542" i="3"/>
  <c r="P4649" i="3"/>
  <c r="P3669" i="3"/>
  <c r="P4825" i="3"/>
  <c r="P1211" i="3"/>
  <c r="P1645" i="3"/>
  <c r="P3022" i="3"/>
  <c r="P1722" i="3"/>
  <c r="P3011" i="3"/>
  <c r="P1775" i="3"/>
  <c r="P1421" i="3"/>
  <c r="P2404" i="3"/>
  <c r="P3846" i="3"/>
  <c r="P1746" i="3"/>
  <c r="P1095" i="3"/>
  <c r="P418" i="3"/>
  <c r="P938" i="3"/>
  <c r="P376" i="3"/>
  <c r="P806" i="3"/>
  <c r="P4746" i="3"/>
  <c r="P4097" i="3"/>
  <c r="P2013" i="3"/>
  <c r="P2963" i="3"/>
  <c r="P4358" i="3"/>
  <c r="P991" i="3"/>
  <c r="P3035" i="3"/>
  <c r="P1813" i="3"/>
  <c r="P1413" i="3"/>
  <c r="P767" i="3"/>
  <c r="P4400" i="3"/>
  <c r="P2234" i="3"/>
  <c r="P813" i="3"/>
  <c r="P1641" i="3"/>
  <c r="P3711" i="3"/>
  <c r="P269" i="3"/>
  <c r="P1495" i="3"/>
  <c r="P4410" i="3"/>
  <c r="P3421" i="3"/>
  <c r="P554" i="3"/>
  <c r="P757" i="3"/>
  <c r="P6948" i="3"/>
  <c r="P1752" i="3"/>
  <c r="P3160" i="3"/>
  <c r="P1594" i="3"/>
  <c r="P1452" i="3"/>
  <c r="P6591" i="3"/>
  <c r="P894" i="3"/>
  <c r="P1357" i="3"/>
  <c r="P4659" i="3"/>
  <c r="P1941" i="3"/>
  <c r="P4027" i="3"/>
  <c r="P745" i="3"/>
  <c r="P3130" i="3"/>
  <c r="P6178" i="3"/>
  <c r="P917" i="3"/>
  <c r="P2715" i="3"/>
  <c r="P2565" i="3"/>
  <c r="P4678" i="3"/>
  <c r="P4153" i="3"/>
  <c r="P4333" i="3"/>
  <c r="P5207" i="3"/>
  <c r="P5646" i="3"/>
  <c r="P2842" i="3"/>
  <c r="P505" i="3"/>
  <c r="P1550" i="3"/>
  <c r="P4551" i="3"/>
  <c r="P4489" i="3"/>
  <c r="P775" i="3"/>
  <c r="P5902" i="3"/>
  <c r="P4211" i="3"/>
  <c r="P763" i="3"/>
  <c r="P599" i="3"/>
  <c r="P2637" i="3"/>
  <c r="P5828" i="3"/>
  <c r="P5581" i="3"/>
  <c r="P3132" i="3"/>
  <c r="P260" i="3"/>
  <c r="P321" i="3"/>
  <c r="P5287" i="3"/>
  <c r="P6449" i="3"/>
  <c r="P6039" i="3"/>
  <c r="P5500" i="3"/>
  <c r="P5507" i="3"/>
  <c r="P5382" i="3"/>
  <c r="P6946" i="3"/>
  <c r="P6268" i="3"/>
  <c r="P5003" i="3"/>
  <c r="P5688" i="3"/>
  <c r="P5235" i="3"/>
  <c r="P5741" i="3"/>
  <c r="P5214" i="3"/>
  <c r="P5340" i="3"/>
  <c r="P6558" i="3"/>
  <c r="P6208" i="3"/>
  <c r="P6489" i="3"/>
  <c r="P5262" i="3"/>
  <c r="P5363" i="3"/>
  <c r="P6216" i="3"/>
  <c r="P5556" i="3"/>
  <c r="P6581" i="3"/>
  <c r="P6720" i="3"/>
  <c r="P5255" i="3"/>
  <c r="P6397" i="3"/>
  <c r="P6536" i="3"/>
  <c r="P5270" i="3"/>
  <c r="P6704" i="3"/>
  <c r="P6227" i="3"/>
  <c r="P5919" i="3"/>
  <c r="P6090" i="3"/>
  <c r="P5637" i="3"/>
  <c r="P5017" i="3"/>
  <c r="P6238" i="3"/>
  <c r="P6348" i="3"/>
  <c r="P6836" i="3"/>
  <c r="P6638" i="3"/>
  <c r="P5419" i="3"/>
  <c r="P5895" i="3"/>
  <c r="P6106" i="3"/>
  <c r="P6651" i="3"/>
  <c r="P5306" i="3"/>
  <c r="P6315" i="3"/>
  <c r="P6319" i="3"/>
  <c r="P3521" i="3"/>
  <c r="P4853" i="3"/>
  <c r="P6712" i="3"/>
  <c r="P6351" i="3"/>
  <c r="P6666" i="3"/>
  <c r="P6309" i="3"/>
  <c r="P5605" i="3"/>
  <c r="P6154" i="3"/>
  <c r="P5772" i="3"/>
  <c r="P6530" i="3"/>
  <c r="P6696" i="3"/>
  <c r="P5318" i="3"/>
  <c r="P5954" i="3"/>
  <c r="P5534" i="3"/>
  <c r="P5842" i="3"/>
  <c r="P6174" i="3"/>
  <c r="P6626" i="3"/>
  <c r="P5560" i="3"/>
  <c r="P6498" i="3"/>
  <c r="P6970" i="3"/>
  <c r="P5866" i="3"/>
  <c r="P5548" i="3"/>
  <c r="P6196" i="3"/>
  <c r="P5937" i="3"/>
  <c r="P6345" i="3"/>
  <c r="P6091" i="3"/>
  <c r="P5789" i="3"/>
  <c r="P6352" i="3"/>
  <c r="P6769" i="3"/>
  <c r="P6156" i="3"/>
  <c r="P5585" i="3"/>
  <c r="P5259" i="3"/>
  <c r="P5252" i="3"/>
  <c r="P5776" i="3"/>
  <c r="P6105" i="3"/>
  <c r="P6524" i="3"/>
  <c r="P4817" i="3"/>
  <c r="P2603" i="3"/>
  <c r="P4588" i="3"/>
  <c r="P2912" i="3"/>
  <c r="P601" i="3"/>
  <c r="P1488" i="3"/>
  <c r="P6007" i="3"/>
  <c r="P6133" i="3"/>
  <c r="P3356" i="3"/>
  <c r="P2356" i="3"/>
  <c r="P5647" i="3"/>
  <c r="P1482" i="3"/>
  <c r="P1097" i="3"/>
  <c r="P5650" i="3"/>
  <c r="P509" i="3"/>
  <c r="P3113" i="3"/>
  <c r="P2335" i="3"/>
  <c r="P161" i="3"/>
  <c r="P704" i="3"/>
  <c r="P3367" i="3"/>
  <c r="P6571" i="3"/>
  <c r="P533" i="3"/>
  <c r="P1007" i="3"/>
  <c r="P1758" i="3"/>
  <c r="P4609" i="3"/>
  <c r="P1700" i="3"/>
  <c r="P3372" i="3"/>
  <c r="P3322" i="3"/>
  <c r="P5594" i="3"/>
  <c r="P153" i="3"/>
  <c r="P2019" i="3"/>
  <c r="P1150" i="3"/>
  <c r="P4137" i="3"/>
  <c r="P6075" i="3"/>
  <c r="P5348" i="3"/>
  <c r="P5280" i="3"/>
  <c r="P3464" i="3"/>
  <c r="P3728" i="3"/>
  <c r="P5236" i="3"/>
  <c r="P3869" i="3"/>
  <c r="P1808" i="3"/>
  <c r="P146" i="3"/>
  <c r="P2968" i="3"/>
  <c r="P5004" i="3"/>
  <c r="P5501" i="3"/>
  <c r="P1077" i="3"/>
  <c r="P4562" i="3"/>
  <c r="P1530" i="3"/>
  <c r="P999" i="3"/>
  <c r="P3186" i="3"/>
  <c r="P5353" i="3"/>
  <c r="P6312" i="3"/>
  <c r="P6417" i="3"/>
  <c r="P1103" i="3"/>
  <c r="P429" i="3"/>
  <c r="P4423" i="3"/>
  <c r="P1087" i="3"/>
  <c r="P1924" i="3"/>
  <c r="P5289" i="3"/>
  <c r="P6683" i="3"/>
  <c r="P4583" i="3"/>
  <c r="P1142" i="3"/>
  <c r="P4388" i="3"/>
  <c r="P899" i="3"/>
  <c r="P208" i="3"/>
  <c r="P6142" i="3"/>
  <c r="P2607" i="3"/>
  <c r="P2301" i="3"/>
  <c r="P487" i="3"/>
  <c r="P821" i="3"/>
  <c r="P3219" i="3"/>
  <c r="P1319" i="3"/>
  <c r="P6252" i="3"/>
  <c r="P3154" i="3"/>
  <c r="P2280" i="3"/>
  <c r="P203" i="3"/>
  <c r="P4549" i="3"/>
  <c r="P5586" i="3"/>
  <c r="P4951" i="3"/>
  <c r="P461" i="3"/>
  <c r="P3274" i="3"/>
  <c r="P1744" i="3"/>
  <c r="P6086" i="3"/>
  <c r="P5482" i="3"/>
  <c r="P3129" i="3"/>
  <c r="P3551" i="3"/>
  <c r="P2331" i="3"/>
  <c r="P3147" i="3"/>
  <c r="P410" i="3"/>
  <c r="P3999" i="3"/>
  <c r="P1026" i="3"/>
  <c r="P1683" i="3"/>
  <c r="P3516" i="3"/>
  <c r="P1181" i="3"/>
  <c r="P1757" i="3"/>
  <c r="P6205" i="3"/>
  <c r="P3841" i="3"/>
  <c r="P183" i="3"/>
  <c r="P1323" i="3"/>
  <c r="P6610" i="3"/>
  <c r="P877" i="3"/>
  <c r="P211" i="3"/>
  <c r="P2858" i="3"/>
  <c r="P810" i="3"/>
  <c r="P822" i="3"/>
  <c r="P2437" i="3"/>
  <c r="P1067" i="3"/>
  <c r="P2037" i="3"/>
  <c r="P2117" i="3"/>
  <c r="P934" i="3"/>
  <c r="P2244" i="3"/>
  <c r="P1657" i="3"/>
  <c r="P2674" i="3"/>
  <c r="P2340" i="3"/>
  <c r="P39" i="3"/>
  <c r="P2068" i="3"/>
  <c r="P389" i="3"/>
  <c r="P1304" i="3"/>
  <c r="P5170" i="3"/>
  <c r="P136" i="3"/>
  <c r="P976" i="3"/>
  <c r="P3931" i="3"/>
  <c r="P2057" i="3"/>
  <c r="P1679" i="3"/>
  <c r="P3333" i="3"/>
  <c r="P3157" i="3"/>
  <c r="P4091" i="3"/>
  <c r="P3177" i="3"/>
  <c r="P4162" i="3"/>
  <c r="P475" i="3"/>
  <c r="P700" i="3"/>
  <c r="P2118" i="3"/>
  <c r="P4633" i="3"/>
  <c r="P3928" i="3"/>
  <c r="P3738" i="3"/>
  <c r="P4564" i="3"/>
  <c r="P402" i="3"/>
  <c r="P3128" i="3"/>
  <c r="P2386" i="3"/>
  <c r="P1866" i="3"/>
  <c r="P2625" i="3"/>
  <c r="P3366" i="3"/>
  <c r="P4689" i="3"/>
  <c r="P4315" i="3"/>
  <c r="P4821" i="3"/>
  <c r="P1896" i="3"/>
  <c r="P4654" i="3"/>
  <c r="P3208" i="3"/>
  <c r="P2418" i="3"/>
  <c r="P2953" i="3"/>
  <c r="P2737" i="3"/>
  <c r="P2982" i="3"/>
  <c r="P323" i="3"/>
  <c r="P2776" i="3"/>
  <c r="P4065" i="3"/>
  <c r="P3942" i="3"/>
  <c r="P662" i="3"/>
  <c r="P3106" i="3"/>
  <c r="P4730" i="3"/>
  <c r="P968" i="3"/>
  <c r="P2078" i="3"/>
  <c r="P4151" i="3"/>
  <c r="P3331" i="3"/>
  <c r="P223" i="3"/>
  <c r="P5302" i="3"/>
  <c r="P3443" i="3"/>
  <c r="P922" i="3"/>
  <c r="P356" i="3"/>
  <c r="P1231" i="3"/>
  <c r="P2341" i="3"/>
  <c r="P4634" i="3"/>
  <c r="P3760" i="3"/>
  <c r="P2020" i="3"/>
  <c r="P2631" i="3"/>
  <c r="P2936" i="3"/>
  <c r="P4310" i="3"/>
  <c r="P2055" i="3"/>
  <c r="P2703" i="3"/>
  <c r="P3277" i="3"/>
  <c r="P4537" i="3"/>
  <c r="P1457" i="3"/>
  <c r="P1921" i="3"/>
  <c r="P3049" i="3"/>
  <c r="P2294" i="3"/>
  <c r="P4238" i="3"/>
  <c r="P4009" i="3"/>
  <c r="P1567" i="3"/>
  <c r="P669" i="3"/>
  <c r="P2544" i="3"/>
  <c r="P4454" i="3"/>
  <c r="P995" i="3"/>
  <c r="P2052" i="3"/>
  <c r="P1356" i="3"/>
  <c r="P2863" i="3"/>
  <c r="P396" i="3"/>
  <c r="P3906" i="3"/>
  <c r="P2278" i="3"/>
  <c r="P4363" i="3"/>
  <c r="P2841" i="3"/>
  <c r="P2106" i="3"/>
  <c r="P4385" i="3"/>
  <c r="P1943" i="3"/>
  <c r="P2275" i="3"/>
  <c r="P3598" i="3"/>
  <c r="P1491" i="3"/>
  <c r="P4304" i="3"/>
  <c r="P1055" i="3"/>
  <c r="P3954" i="3"/>
  <c r="P910" i="3"/>
  <c r="P5508" i="3"/>
  <c r="P405" i="3"/>
  <c r="P3253" i="3"/>
  <c r="P685" i="3"/>
  <c r="P4266" i="3"/>
  <c r="P3046" i="3"/>
  <c r="P883" i="3"/>
  <c r="P3349" i="3"/>
  <c r="P1541" i="3"/>
  <c r="P1370" i="3"/>
  <c r="P3624" i="3"/>
  <c r="P3415" i="3"/>
  <c r="P49" i="3"/>
  <c r="P4597" i="3"/>
  <c r="P1451" i="3"/>
  <c r="P562" i="3"/>
  <c r="P3849" i="3"/>
  <c r="P1084" i="3"/>
  <c r="P1394" i="3"/>
  <c r="P4664" i="3"/>
  <c r="P1138" i="3"/>
  <c r="P3746" i="3"/>
  <c r="P3863" i="3"/>
  <c r="P3861" i="3"/>
  <c r="P3064" i="3"/>
  <c r="P3764" i="3"/>
  <c r="P3784" i="3"/>
  <c r="P2018" i="3"/>
  <c r="P1378" i="3"/>
  <c r="P44" i="3"/>
  <c r="P864" i="3"/>
  <c r="P1093" i="3"/>
  <c r="P1374" i="3"/>
  <c r="P2471" i="3"/>
  <c r="P1994" i="3"/>
  <c r="P3369" i="3"/>
  <c r="P2196" i="3"/>
  <c r="P1060" i="3"/>
  <c r="P566" i="3"/>
  <c r="P131" i="3"/>
  <c r="P3040" i="3"/>
  <c r="P5840" i="3"/>
  <c r="P5894" i="3"/>
  <c r="P3327" i="3"/>
  <c r="P1908" i="3"/>
  <c r="P2093" i="3"/>
  <c r="P3519" i="3"/>
  <c r="P4640" i="3"/>
  <c r="P5990" i="3"/>
  <c r="P671" i="3"/>
  <c r="P1586" i="3"/>
  <c r="P2289" i="3"/>
  <c r="P3393" i="3"/>
  <c r="P2041" i="3"/>
  <c r="P6553" i="3"/>
  <c r="P6944" i="3"/>
  <c r="P1155" i="3"/>
  <c r="P4050" i="3"/>
  <c r="P2144" i="3"/>
  <c r="P215" i="3"/>
  <c r="P2786" i="3"/>
  <c r="P560" i="3"/>
  <c r="P6965" i="3"/>
  <c r="P6163" i="3"/>
  <c r="P596" i="3"/>
  <c r="P4056" i="3"/>
  <c r="P3503" i="3"/>
  <c r="P4121" i="3"/>
  <c r="P2047" i="3"/>
  <c r="P6448" i="3"/>
  <c r="P895" i="3"/>
  <c r="P2009" i="3"/>
  <c r="P88" i="3"/>
  <c r="P1469" i="3"/>
  <c r="P2871" i="3"/>
  <c r="P3139" i="3"/>
  <c r="P5955" i="3"/>
  <c r="P5293" i="3"/>
  <c r="P2606" i="3"/>
  <c r="P3705" i="3"/>
  <c r="P96" i="3"/>
  <c r="P1147" i="3"/>
  <c r="P1948" i="3"/>
  <c r="P6392" i="3"/>
  <c r="P5642" i="3"/>
  <c r="P4847" i="3"/>
  <c r="P2049" i="3"/>
  <c r="P2838" i="3"/>
  <c r="P3354" i="3"/>
  <c r="P3423" i="3"/>
  <c r="P6096" i="3"/>
  <c r="P5927" i="3"/>
  <c r="P6523" i="3"/>
  <c r="P5906" i="3"/>
  <c r="P6235" i="3"/>
  <c r="P5747" i="3"/>
  <c r="P6203" i="3"/>
  <c r="P5386" i="3"/>
  <c r="P6718" i="3"/>
  <c r="P5511" i="3"/>
  <c r="P5790" i="3"/>
  <c r="P6041" i="3"/>
  <c r="P6597" i="3"/>
  <c r="P5872" i="3"/>
  <c r="P5888" i="3"/>
  <c r="P5058" i="3"/>
  <c r="P4955" i="3"/>
  <c r="P5740" i="3"/>
  <c r="P6299" i="3"/>
  <c r="P5541" i="3"/>
  <c r="P5114" i="3"/>
  <c r="P5611" i="3"/>
  <c r="P6435" i="3"/>
  <c r="P6009" i="3"/>
  <c r="P5481" i="3"/>
  <c r="P6628" i="3"/>
  <c r="P6588" i="3"/>
  <c r="P6169" i="3"/>
  <c r="P5965" i="3"/>
  <c r="P6655" i="3"/>
  <c r="P5823" i="3"/>
  <c r="P5537" i="3"/>
  <c r="P5864" i="3"/>
  <c r="P6619" i="3"/>
  <c r="P5999" i="3"/>
  <c r="P5327" i="3"/>
  <c r="P4907" i="3"/>
  <c r="P5771" i="3"/>
  <c r="P5215" i="3"/>
  <c r="P6579" i="3"/>
  <c r="P5641" i="3"/>
  <c r="P5256" i="3"/>
  <c r="P5951" i="3"/>
  <c r="P6028" i="3"/>
  <c r="P5545" i="3"/>
  <c r="P5359" i="3"/>
  <c r="P5922" i="3"/>
  <c r="P5777" i="3"/>
  <c r="P5817" i="3"/>
  <c r="P6697" i="3"/>
  <c r="P6136" i="3"/>
  <c r="P6563" i="3"/>
  <c r="P5907" i="3"/>
  <c r="P5739" i="3"/>
  <c r="P6910" i="3"/>
  <c r="P5668" i="3"/>
  <c r="P6888" i="3"/>
  <c r="P6527" i="3"/>
  <c r="P5400" i="3"/>
  <c r="P3532" i="3"/>
  <c r="P5381" i="3"/>
  <c r="P5787" i="3"/>
  <c r="P5970" i="3"/>
  <c r="P5705" i="3"/>
  <c r="P6698" i="3"/>
  <c r="P3714" i="3"/>
  <c r="P3658" i="3"/>
  <c r="P118" i="3"/>
  <c r="P2022" i="3"/>
  <c r="P673" i="3"/>
  <c r="P3888" i="3"/>
  <c r="P1536" i="3"/>
  <c r="P3850" i="3"/>
  <c r="P1229" i="3"/>
  <c r="P2794" i="3"/>
  <c r="P1910" i="3"/>
  <c r="P2129" i="3"/>
  <c r="P6122" i="3"/>
  <c r="P1669" i="3"/>
  <c r="P2707" i="3"/>
  <c r="P1600" i="3"/>
  <c r="P4503" i="3"/>
  <c r="P2602" i="3"/>
  <c r="P2212" i="3"/>
  <c r="P919" i="3"/>
  <c r="P3361" i="3"/>
  <c r="P193" i="3"/>
  <c r="P6912" i="3"/>
  <c r="P6389" i="3"/>
  <c r="P5447" i="3"/>
  <c r="P4008" i="3"/>
  <c r="P2636" i="3"/>
  <c r="P3740" i="3"/>
  <c r="P1404" i="3"/>
  <c r="P3168" i="3"/>
  <c r="P2913" i="3"/>
  <c r="P296" i="3"/>
  <c r="P3337" i="3"/>
  <c r="P3190" i="3"/>
  <c r="P5806" i="3"/>
  <c r="P5602" i="3"/>
  <c r="P190" i="3"/>
  <c r="P6892" i="3"/>
  <c r="P3637" i="3"/>
  <c r="P1094" i="3"/>
  <c r="P1985" i="3"/>
  <c r="P4237" i="3"/>
  <c r="P2512" i="3"/>
  <c r="P2281" i="3"/>
  <c r="P2547" i="3"/>
  <c r="P5963" i="3"/>
  <c r="P1476" i="3"/>
  <c r="P309" i="3"/>
  <c r="P3605" i="3"/>
  <c r="P1443" i="3"/>
  <c r="P2630" i="3"/>
  <c r="P3340" i="3"/>
  <c r="P3325" i="3"/>
  <c r="P3125" i="3"/>
  <c r="P7008" i="3"/>
  <c r="P4536" i="3"/>
  <c r="P381" i="3"/>
  <c r="P293" i="3"/>
  <c r="P823" i="3"/>
  <c r="P2865" i="3"/>
  <c r="P413" i="3"/>
  <c r="P6279" i="3"/>
  <c r="P6547" i="3"/>
  <c r="P1258" i="3"/>
  <c r="P1984" i="3"/>
  <c r="P4522" i="3"/>
  <c r="P4809" i="3"/>
  <c r="P5251" i="3"/>
  <c r="P721" i="3"/>
  <c r="P3550" i="3"/>
  <c r="P962" i="3"/>
  <c r="P3087" i="3"/>
  <c r="P2494" i="3"/>
  <c r="P2787" i="3"/>
  <c r="P3706" i="3"/>
  <c r="P3236" i="3"/>
  <c r="P3089" i="3"/>
  <c r="P1117" i="3"/>
  <c r="P1102" i="3"/>
  <c r="P1125" i="3"/>
  <c r="P2336" i="3"/>
  <c r="P4118" i="3"/>
  <c r="P2483" i="3"/>
  <c r="P2073" i="3"/>
  <c r="P2969" i="3"/>
  <c r="P4158" i="3"/>
  <c r="P3457" i="3"/>
  <c r="P4198" i="3"/>
  <c r="P616" i="3"/>
  <c r="P1340" i="3"/>
  <c r="P1390" i="3"/>
  <c r="P4574" i="3"/>
  <c r="P291" i="3"/>
  <c r="P199" i="3"/>
  <c r="P1791" i="3"/>
  <c r="P3949" i="3"/>
  <c r="P996" i="3"/>
  <c r="P804" i="3"/>
  <c r="P2935" i="3"/>
  <c r="P1868" i="3"/>
  <c r="P778" i="3"/>
  <c r="P3266" i="3"/>
  <c r="P65" i="3"/>
  <c r="P2279" i="3"/>
  <c r="P3060" i="3"/>
  <c r="P3408" i="3"/>
  <c r="P1636" i="3"/>
  <c r="P517" i="3"/>
  <c r="P3068" i="3"/>
  <c r="P2426" i="3"/>
  <c r="P3307" i="3"/>
  <c r="P2085" i="3"/>
  <c r="P4441" i="3"/>
  <c r="P1205" i="3"/>
  <c r="P1599" i="3"/>
  <c r="P1842" i="3"/>
  <c r="P2928" i="3"/>
  <c r="P2993" i="3"/>
  <c r="P2600" i="3"/>
  <c r="P2178" i="3"/>
  <c r="P1906" i="3"/>
  <c r="P3384" i="3"/>
  <c r="P1823" i="3"/>
  <c r="P242" i="3"/>
  <c r="P1068" i="3"/>
  <c r="P779" i="3"/>
  <c r="P1165" i="3"/>
  <c r="P1524" i="3"/>
  <c r="P3726" i="3"/>
  <c r="P585" i="3"/>
  <c r="P4434" i="3"/>
  <c r="P336" i="3"/>
  <c r="P3204" i="3"/>
  <c r="P1257" i="3"/>
  <c r="P2168" i="3"/>
  <c r="P4194" i="3"/>
  <c r="P887" i="3"/>
  <c r="P4688" i="3"/>
  <c r="P4418" i="3"/>
  <c r="P4436" i="3"/>
  <c r="P2902" i="3"/>
  <c r="P758" i="3"/>
  <c r="P2380" i="3"/>
  <c r="P1998" i="3"/>
  <c r="P4680" i="3"/>
  <c r="P2424" i="3"/>
  <c r="P2472" i="3"/>
  <c r="P4748" i="3"/>
  <c r="P4163" i="3"/>
  <c r="P2518" i="3"/>
  <c r="P272" i="3"/>
  <c r="P4647" i="3"/>
  <c r="P3175" i="3"/>
  <c r="P4676" i="3"/>
  <c r="P2772" i="3"/>
  <c r="P1560" i="3"/>
  <c r="P3272" i="3"/>
  <c r="P3611" i="3"/>
  <c r="P4792" i="3"/>
  <c r="P3730" i="3"/>
  <c r="P2817" i="3"/>
  <c r="P2377" i="3"/>
  <c r="P4695" i="3"/>
  <c r="P4437" i="3"/>
  <c r="P1609" i="3"/>
  <c r="P4684" i="3"/>
  <c r="P1449" i="3"/>
  <c r="P4782" i="3"/>
  <c r="P4066" i="3"/>
  <c r="P1066" i="3"/>
  <c r="P3163" i="3"/>
  <c r="P568" i="3"/>
  <c r="P1238" i="3"/>
  <c r="P950" i="3"/>
  <c r="P4610" i="3"/>
  <c r="P362" i="3"/>
  <c r="P896" i="3"/>
  <c r="P2955" i="3"/>
  <c r="P1668" i="3"/>
  <c r="P3852" i="3"/>
  <c r="P946" i="3"/>
  <c r="P3050" i="3"/>
  <c r="P1963" i="3"/>
  <c r="P3052" i="3"/>
  <c r="P3573" i="3"/>
  <c r="P4700" i="3"/>
  <c r="P1678" i="3"/>
  <c r="P875" i="3"/>
  <c r="P2877" i="3"/>
  <c r="P1989" i="3"/>
  <c r="P3820" i="3"/>
  <c r="P3772" i="3"/>
  <c r="P4382" i="3"/>
  <c r="P4573" i="3"/>
  <c r="P4642" i="3"/>
  <c r="P4637" i="3"/>
  <c r="P1174" i="3"/>
  <c r="P4272" i="3"/>
  <c r="P1579" i="3"/>
  <c r="P4833" i="3"/>
  <c r="P2675" i="3"/>
  <c r="P4001" i="3"/>
  <c r="P647" i="3"/>
  <c r="P2067" i="3"/>
  <c r="P3095" i="3"/>
  <c r="P2699" i="3"/>
  <c r="P3570" i="3"/>
  <c r="P558" i="3"/>
  <c r="P2829" i="3"/>
  <c r="P659" i="3"/>
  <c r="P3104" i="3"/>
  <c r="P4526" i="3"/>
  <c r="P3285" i="3"/>
  <c r="P4186" i="3"/>
  <c r="P2654" i="3"/>
  <c r="P1969" i="3"/>
  <c r="P1874" i="3"/>
  <c r="P28" i="3"/>
  <c r="P716" i="3"/>
  <c r="P3074" i="3"/>
  <c r="P231" i="3"/>
  <c r="P80" i="3"/>
  <c r="P4196" i="3"/>
  <c r="P1285" i="3"/>
  <c r="P3715" i="3"/>
  <c r="P3403" i="3"/>
  <c r="P5899" i="3"/>
  <c r="P6463" i="3"/>
  <c r="P849" i="3"/>
  <c r="P1888" i="3"/>
  <c r="P2259" i="3"/>
  <c r="P2061" i="3"/>
  <c r="P6338" i="3"/>
  <c r="P4204" i="3"/>
  <c r="P3189" i="3"/>
  <c r="P4619" i="3"/>
  <c r="P6913" i="3"/>
  <c r="P1534" i="3"/>
  <c r="P2014" i="3"/>
  <c r="P5229" i="3"/>
  <c r="P6600" i="3"/>
  <c r="P6285" i="3"/>
  <c r="P619" i="3"/>
  <c r="P1056" i="3"/>
  <c r="P2008" i="3"/>
  <c r="P1399" i="3"/>
  <c r="P2924" i="3"/>
  <c r="P2455" i="3"/>
  <c r="P4132" i="3"/>
  <c r="P176" i="3"/>
  <c r="P592" i="3"/>
  <c r="P2070" i="3"/>
  <c r="P726" i="3"/>
  <c r="P2090" i="3"/>
  <c r="P4419" i="3"/>
  <c r="P1005" i="3"/>
  <c r="P4277" i="3"/>
  <c r="P6120" i="3"/>
  <c r="P6789" i="3"/>
  <c r="P6637" i="3"/>
  <c r="P5261" i="3"/>
  <c r="P5567" i="3"/>
  <c r="P6393" i="3"/>
  <c r="P6981" i="3"/>
  <c r="P5202" i="3"/>
  <c r="P6492" i="3"/>
  <c r="P5793" i="3"/>
  <c r="P6439" i="3"/>
  <c r="P6668" i="3"/>
  <c r="P6506" i="3"/>
  <c r="P5901" i="3"/>
  <c r="P5549" i="3"/>
  <c r="P6716" i="3"/>
  <c r="P5316" i="3"/>
  <c r="P5531" i="3"/>
  <c r="P5022" i="3"/>
  <c r="P5804" i="3"/>
  <c r="P6233" i="3"/>
  <c r="P5950" i="3"/>
  <c r="P5972" i="3"/>
  <c r="P5083" i="3"/>
  <c r="P6874" i="3"/>
  <c r="P5860" i="3"/>
  <c r="P5714" i="3"/>
  <c r="P6976" i="3"/>
  <c r="P5116" i="3"/>
  <c r="P6001" i="3"/>
  <c r="P6403" i="3"/>
  <c r="P5733" i="3"/>
  <c r="P6884" i="3"/>
  <c r="P6374" i="3"/>
  <c r="P5971" i="3"/>
  <c r="P5609" i="3"/>
  <c r="P6665" i="3"/>
  <c r="P6684" i="3"/>
  <c r="P5849" i="3"/>
  <c r="P5638" i="3"/>
  <c r="P5839" i="3"/>
  <c r="P6307" i="3"/>
  <c r="P6031" i="3"/>
  <c r="P6010" i="3"/>
  <c r="P6906" i="3"/>
  <c r="P5805" i="3"/>
  <c r="P6014" i="3"/>
  <c r="P5502" i="3"/>
  <c r="P6034" i="3"/>
  <c r="P5721" i="3"/>
  <c r="P5977" i="3"/>
  <c r="P6999" i="3"/>
  <c r="P5702" i="3"/>
  <c r="P6975" i="3"/>
  <c r="P5238" i="3"/>
  <c r="P6131" i="3"/>
  <c r="P3092" i="3"/>
  <c r="P1424" i="3"/>
  <c r="P2628" i="3"/>
  <c r="P2461" i="3"/>
  <c r="P5742" i="3"/>
  <c r="P838" i="3"/>
  <c r="P1933" i="3"/>
  <c r="P2669" i="3"/>
  <c r="P3218" i="3"/>
  <c r="P5228" i="3"/>
  <c r="P6314" i="3"/>
  <c r="P5967" i="3"/>
  <c r="P1186" i="3"/>
  <c r="P1565" i="3"/>
  <c r="P1839" i="3"/>
  <c r="P2742" i="3"/>
  <c r="P250" i="3"/>
  <c r="P2296" i="3"/>
  <c r="P133" i="3"/>
  <c r="P2345" i="3"/>
  <c r="P643" i="3"/>
  <c r="P3918" i="3"/>
  <c r="P137" i="3"/>
  <c r="P6474" i="3"/>
  <c r="P2274" i="3"/>
  <c r="P1712" i="3"/>
  <c r="P4897" i="3"/>
  <c r="P5373" i="3"/>
  <c r="P1653" i="3"/>
  <c r="P4784" i="3"/>
  <c r="P1648" i="3"/>
  <c r="P935" i="3"/>
  <c r="P1514" i="3"/>
  <c r="P5484" i="3"/>
  <c r="P6958" i="3"/>
  <c r="P6972" i="3"/>
  <c r="P1325" i="3"/>
  <c r="P1919" i="3"/>
  <c r="P4076" i="3"/>
  <c r="P907" i="3"/>
  <c r="P5204" i="3"/>
  <c r="P4251" i="3"/>
  <c r="P2828" i="3"/>
  <c r="P3184" i="3"/>
  <c r="P3199" i="3"/>
  <c r="P4294" i="3"/>
  <c r="P3210" i="3"/>
  <c r="P3638" i="3"/>
  <c r="P3411" i="3"/>
  <c r="P3546" i="3"/>
  <c r="P2605" i="3"/>
  <c r="P2997" i="3"/>
  <c r="P3803" i="3"/>
  <c r="P97" i="3"/>
  <c r="P4861" i="3"/>
  <c r="P2330" i="3"/>
  <c r="P1578" i="3"/>
  <c r="P2486" i="3"/>
  <c r="P748" i="3"/>
  <c r="P325" i="3"/>
  <c r="P4060" i="3"/>
  <c r="P489" i="3"/>
  <c r="P1498" i="3"/>
  <c r="P1859" i="3"/>
  <c r="P67" i="3"/>
  <c r="P882" i="3"/>
  <c r="P1940" i="3"/>
  <c r="P3069" i="3"/>
  <c r="P4757" i="3"/>
  <c r="P6198" i="3"/>
  <c r="P7019" i="3"/>
  <c r="P5812" i="3"/>
  <c r="P407" i="3"/>
  <c r="P4723" i="3"/>
  <c r="P3228" i="3"/>
  <c r="P4828" i="3"/>
  <c r="P119" i="3"/>
  <c r="P5822" i="3"/>
  <c r="P3276" i="3"/>
  <c r="P4452" i="3"/>
  <c r="P3167" i="3"/>
  <c r="P3446" i="3"/>
  <c r="P1393" i="3"/>
  <c r="P642" i="3"/>
  <c r="P4777" i="3"/>
  <c r="P3582" i="3"/>
  <c r="P3887" i="3"/>
  <c r="P23" i="3"/>
  <c r="P4801" i="3"/>
  <c r="P2712" i="3"/>
  <c r="P4227" i="3"/>
  <c r="P2348" i="3"/>
  <c r="P563" i="3"/>
  <c r="P332" i="3"/>
  <c r="P2033" i="3"/>
  <c r="P4260" i="3"/>
  <c r="P393" i="3"/>
  <c r="P29" i="3"/>
  <c r="P812" i="3"/>
  <c r="P4488" i="3"/>
  <c r="P1079" i="3"/>
  <c r="P3353" i="3"/>
  <c r="P2044" i="3"/>
  <c r="P940" i="3"/>
  <c r="P3482" i="3"/>
  <c r="P1675" i="3"/>
  <c r="P4838" i="3"/>
  <c r="P3339" i="3"/>
  <c r="P1799" i="3"/>
  <c r="P1727" i="3"/>
  <c r="P2116" i="3"/>
  <c r="P1044" i="3"/>
  <c r="P3680" i="3"/>
  <c r="P423" i="3"/>
  <c r="P1020" i="3"/>
  <c r="P2186" i="3"/>
  <c r="P2716" i="3"/>
  <c r="P957" i="3"/>
  <c r="P1559" i="3"/>
  <c r="P1105" i="3"/>
  <c r="P20" i="3"/>
  <c r="P3962" i="3"/>
  <c r="P3303" i="3"/>
  <c r="P1968" i="3"/>
  <c r="P1048" i="3"/>
  <c r="P1381" i="3"/>
  <c r="P2540" i="3"/>
  <c r="P4502" i="3"/>
  <c r="P4805" i="3"/>
  <c r="P2229" i="3"/>
  <c r="P2923" i="3"/>
  <c r="P3749" i="3"/>
  <c r="P3259" i="3"/>
  <c r="P1297" i="3"/>
  <c r="P281" i="3"/>
  <c r="P3380" i="3"/>
  <c r="P904" i="3"/>
  <c r="P805" i="3"/>
  <c r="P2843" i="3"/>
  <c r="P451" i="3"/>
  <c r="P814" i="3"/>
  <c r="P1955" i="3"/>
  <c r="P796" i="3"/>
  <c r="P226" i="3"/>
  <c r="P655" i="3"/>
  <c r="P3320" i="3"/>
  <c r="P1625" i="3"/>
  <c r="P4707" i="3"/>
  <c r="P930" i="3"/>
  <c r="P266" i="3"/>
  <c r="P1598" i="3"/>
  <c r="P4183" i="3"/>
  <c r="P2211" i="3"/>
  <c r="P3883" i="3"/>
  <c r="P3877" i="3"/>
  <c r="P3286" i="3"/>
  <c r="P2618" i="3"/>
  <c r="P4148" i="3"/>
  <c r="P2460" i="3"/>
  <c r="P3996" i="3"/>
  <c r="P547" i="3"/>
  <c r="P4843" i="3"/>
  <c r="P546" i="3"/>
  <c r="P3216" i="3"/>
  <c r="P2136" i="3"/>
  <c r="P342" i="3"/>
  <c r="P41" i="3"/>
  <c r="P2025" i="3"/>
  <c r="P2364" i="3"/>
  <c r="P4455" i="3"/>
  <c r="P4376" i="3"/>
  <c r="P4313" i="3"/>
  <c r="P4072" i="3"/>
  <c r="P912" i="3"/>
  <c r="P1931" i="3"/>
  <c r="P1949" i="3"/>
  <c r="P3112" i="3"/>
  <c r="P1557" i="3"/>
  <c r="P2709" i="3"/>
  <c r="P1829" i="3"/>
  <c r="P2748" i="3"/>
  <c r="P3904" i="3"/>
  <c r="P4797" i="3"/>
  <c r="P1085" i="3"/>
  <c r="P3025" i="3"/>
  <c r="P3538" i="3"/>
  <c r="P4493" i="3"/>
  <c r="P2927" i="3"/>
  <c r="P1033" i="3"/>
  <c r="P390" i="3"/>
  <c r="P1074" i="3"/>
  <c r="P1546" i="3"/>
  <c r="P2390" i="3"/>
  <c r="P4016" i="3"/>
  <c r="P1510" i="3"/>
  <c r="P2620" i="3"/>
  <c r="P3952" i="3"/>
  <c r="P3102" i="3"/>
  <c r="P1148" i="3"/>
  <c r="P3293" i="3"/>
  <c r="P2465" i="3"/>
  <c r="P2063" i="3"/>
  <c r="P2850" i="3"/>
  <c r="P1129" i="3"/>
  <c r="P3076" i="3"/>
  <c r="P2911" i="3"/>
  <c r="P4650" i="3"/>
  <c r="P3640" i="3"/>
  <c r="P4800" i="3"/>
  <c r="P4123" i="3"/>
  <c r="P1879" i="3"/>
  <c r="P53" i="3"/>
  <c r="P842" i="3"/>
  <c r="P1353" i="3"/>
  <c r="P4811" i="3"/>
  <c r="P4477" i="3"/>
  <c r="P4788" i="3"/>
  <c r="P3583" i="3"/>
  <c r="P1755" i="3"/>
  <c r="P297" i="3"/>
  <c r="P4142" i="3"/>
  <c r="P4831" i="3"/>
  <c r="P923" i="3"/>
  <c r="P5532" i="3"/>
  <c r="P3442" i="3"/>
  <c r="P1855" i="3"/>
  <c r="P2497" i="3"/>
  <c r="P6469" i="3"/>
  <c r="P2647" i="3"/>
  <c r="P4188" i="3"/>
  <c r="P3636" i="3"/>
  <c r="P3602" i="3"/>
  <c r="P1109" i="3"/>
  <c r="P3612" i="3"/>
  <c r="P4100" i="3"/>
  <c r="P956" i="3"/>
  <c r="P4456" i="3"/>
  <c r="P4164" i="3"/>
  <c r="P2199" i="3"/>
  <c r="P3065" i="3"/>
  <c r="P2371" i="3"/>
  <c r="P3096" i="3"/>
  <c r="P1900" i="3"/>
  <c r="P1073" i="3"/>
  <c r="P4481" i="3"/>
  <c r="P4662" i="3"/>
  <c r="P3574" i="3"/>
  <c r="P273" i="3"/>
  <c r="P2958" i="3"/>
  <c r="P4354" i="3"/>
  <c r="P1463" i="3"/>
  <c r="P38" i="3"/>
  <c r="P3778" i="3"/>
  <c r="P660" i="3"/>
  <c r="P1368" i="3"/>
  <c r="P2890" i="3"/>
  <c r="P442" i="3"/>
  <c r="P611" i="3"/>
  <c r="P1043" i="3"/>
  <c r="P1034" i="3"/>
  <c r="P5968" i="3"/>
  <c r="P6182" i="3"/>
  <c r="P6672" i="3"/>
  <c r="P5670" i="3"/>
  <c r="P6501" i="3"/>
  <c r="P5832" i="3"/>
  <c r="P5933" i="3"/>
  <c r="P6460" i="3"/>
  <c r="P5233" i="3"/>
  <c r="P5281" i="3"/>
  <c r="P5099" i="3"/>
  <c r="P6675" i="3"/>
  <c r="P6755" i="3"/>
  <c r="P6056" i="3"/>
  <c r="P5885" i="3"/>
  <c r="P6599" i="3"/>
  <c r="P6370" i="3"/>
  <c r="P4945" i="3"/>
  <c r="P6851" i="3"/>
  <c r="P5987" i="3"/>
  <c r="P6112" i="3"/>
  <c r="P6608" i="3"/>
  <c r="P5234" i="3"/>
  <c r="P6504" i="3"/>
  <c r="P5896" i="3"/>
  <c r="P6076" i="3"/>
  <c r="P6535" i="3"/>
  <c r="P5441" i="3"/>
  <c r="P5323" i="3"/>
  <c r="P6077" i="3"/>
  <c r="P5736" i="3"/>
  <c r="P6543" i="3"/>
  <c r="P5456" i="3"/>
  <c r="P6532" i="3"/>
  <c r="P6520" i="3"/>
  <c r="P5873" i="3"/>
  <c r="P6195" i="3"/>
  <c r="P5325" i="3"/>
  <c r="P6327" i="3"/>
  <c r="P6400" i="3"/>
  <c r="P6137" i="3"/>
  <c r="P4131" i="3"/>
  <c r="P6418" i="3"/>
  <c r="P6548" i="3"/>
  <c r="P4749" i="3"/>
  <c r="P6340" i="3"/>
  <c r="P6566" i="3"/>
  <c r="P6089" i="3"/>
  <c r="P6519" i="3"/>
  <c r="P5328" i="3"/>
  <c r="P5424" i="3"/>
  <c r="P6978" i="3"/>
  <c r="P4905" i="3"/>
  <c r="P6982" i="3"/>
  <c r="P6160" i="3"/>
  <c r="P6061" i="3"/>
  <c r="P5153" i="3"/>
  <c r="P5622" i="3"/>
  <c r="P5129" i="3"/>
  <c r="P5911" i="3"/>
  <c r="P5656" i="3"/>
  <c r="P6166" i="3"/>
  <c r="P6382" i="3"/>
  <c r="P5948" i="3"/>
  <c r="P6705" i="3"/>
  <c r="P6807" i="3"/>
  <c r="P2247" i="3"/>
  <c r="P4018" i="3"/>
  <c r="P5540" i="3"/>
  <c r="P5268" i="3"/>
  <c r="P2107" i="3"/>
  <c r="P4046" i="3"/>
  <c r="P4546" i="3"/>
  <c r="P5458" i="3"/>
  <c r="P6234" i="3"/>
  <c r="P2126" i="3"/>
  <c r="P4015" i="3"/>
  <c r="P1778" i="3"/>
  <c r="P6213" i="3"/>
  <c r="P4140" i="3"/>
  <c r="P2454" i="3"/>
  <c r="P1889" i="3"/>
  <c r="P5294" i="3"/>
  <c r="P1269" i="3"/>
  <c r="P1492" i="3"/>
  <c r="P259" i="3"/>
  <c r="P4471" i="3"/>
  <c r="P287" i="3"/>
  <c r="P2154" i="3"/>
  <c r="P243" i="3"/>
  <c r="P2252" i="3"/>
  <c r="P2087" i="3"/>
  <c r="P3394" i="3"/>
  <c r="P5618" i="3"/>
  <c r="P1096" i="3"/>
  <c r="P4289" i="3"/>
  <c r="P4460" i="3"/>
  <c r="P2473" i="3"/>
  <c r="P3473" i="3"/>
  <c r="P1053" i="3"/>
  <c r="P5612" i="3"/>
  <c r="P2419" i="3"/>
  <c r="P365" i="3"/>
  <c r="P1305" i="3"/>
  <c r="P3297" i="3"/>
  <c r="P1740" i="3"/>
  <c r="P6006" i="3"/>
  <c r="P454" i="3"/>
  <c r="P1010" i="3"/>
  <c r="P1076" i="3"/>
  <c r="P240" i="3"/>
  <c r="P1023" i="3"/>
  <c r="P5388" i="3"/>
  <c r="P2638" i="3"/>
  <c r="P1780" i="3"/>
  <c r="P2660" i="3"/>
  <c r="P5952" i="3"/>
  <c r="P2333" i="3"/>
  <c r="P4074" i="3"/>
  <c r="P3247" i="3"/>
  <c r="P322" i="3"/>
  <c r="P819" i="3"/>
  <c r="P5775" i="3"/>
  <c r="P4716" i="3"/>
  <c r="P301" i="3"/>
  <c r="P2038" i="3"/>
  <c r="P1260" i="3"/>
  <c r="P5061" i="3"/>
  <c r="P5682" i="3"/>
  <c r="P1909" i="3"/>
  <c r="P2506" i="3"/>
  <c r="P6054" i="3"/>
  <c r="P1606" i="3"/>
  <c r="P3494" i="3"/>
  <c r="P1416" i="3"/>
  <c r="P1487" i="3"/>
  <c r="P210" i="3"/>
  <c r="P1621" i="3"/>
  <c r="P3814" i="3"/>
  <c r="P2113" i="3"/>
  <c r="P3413" i="3"/>
  <c r="P1015" i="3"/>
  <c r="P610" i="3"/>
  <c r="P1108" i="3"/>
  <c r="P3300" i="3"/>
  <c r="P2770" i="3"/>
  <c r="P4575" i="3"/>
  <c r="P3038" i="3"/>
  <c r="P2645" i="3"/>
  <c r="P2981" i="3"/>
  <c r="P238" i="3"/>
  <c r="P1558" i="3"/>
  <c r="P5665" i="3"/>
  <c r="P4837" i="3"/>
  <c r="P2322" i="3"/>
  <c r="P2759" i="3"/>
  <c r="P492" i="3"/>
  <c r="P6960" i="3"/>
  <c r="P2755" i="3"/>
  <c r="P2408" i="3"/>
  <c r="P3812" i="3"/>
  <c r="P3796" i="3"/>
  <c r="P46" i="3"/>
  <c r="P3703" i="3"/>
  <c r="P2128" i="3"/>
  <c r="P2023" i="3"/>
  <c r="P2768" i="3"/>
  <c r="P717" i="3"/>
  <c r="P1112" i="3"/>
  <c r="P3422" i="3"/>
  <c r="P78" i="3"/>
  <c r="P1952" i="3"/>
  <c r="P4789" i="3"/>
  <c r="P690" i="3"/>
  <c r="P3802" i="3"/>
  <c r="P581" i="3"/>
  <c r="P2692" i="3"/>
  <c r="P1493" i="3"/>
  <c r="P4753" i="3"/>
  <c r="P3345" i="3"/>
  <c r="P2765" i="3"/>
  <c r="P3227" i="3"/>
  <c r="P4842" i="3"/>
  <c r="P1224" i="3"/>
  <c r="P3882" i="3"/>
  <c r="P1149" i="3"/>
  <c r="P4395" i="3"/>
  <c r="P3926" i="3"/>
  <c r="P2900" i="3"/>
  <c r="P1677" i="3"/>
  <c r="P4462" i="3"/>
  <c r="P1875" i="3"/>
  <c r="P4823" i="3"/>
  <c r="P4229" i="3"/>
  <c r="P918" i="3"/>
  <c r="P428" i="3"/>
  <c r="P2115" i="3"/>
  <c r="P3771" i="3"/>
  <c r="P3549" i="3"/>
  <c r="P1021" i="3"/>
  <c r="P4171" i="3"/>
  <c r="P2883" i="3"/>
  <c r="P868" i="3"/>
  <c r="P4302" i="3"/>
  <c r="P2277" i="3"/>
  <c r="P3317" i="3"/>
  <c r="P4417" i="3"/>
  <c r="P664" i="3"/>
  <c r="P3548" i="3"/>
  <c r="P2977" i="3"/>
  <c r="P2225" i="3"/>
  <c r="P4576" i="3"/>
  <c r="P551" i="3"/>
  <c r="P2075" i="3"/>
  <c r="P4572" i="3"/>
  <c r="P3923" i="3"/>
  <c r="P3522" i="3"/>
  <c r="P2021" i="3"/>
  <c r="P1351" i="3"/>
  <c r="P1388" i="3"/>
  <c r="P1486" i="3"/>
  <c r="P2548" i="3"/>
  <c r="P1710" i="3"/>
  <c r="P26" i="3"/>
  <c r="P4336" i="3"/>
  <c r="P4184" i="3"/>
  <c r="P1781" i="3"/>
  <c r="P3445" i="3"/>
  <c r="P4127" i="3"/>
  <c r="P963" i="3"/>
  <c r="P3817" i="3"/>
  <c r="P4345" i="3"/>
  <c r="P903" i="3"/>
  <c r="P2599" i="3"/>
  <c r="P543" i="3"/>
  <c r="P2188" i="3"/>
  <c r="P880" i="3"/>
  <c r="P4017" i="3"/>
  <c r="P2690" i="3"/>
  <c r="P2730" i="3"/>
  <c r="P2459" i="3"/>
  <c r="P2919" i="3"/>
  <c r="P2793" i="3"/>
  <c r="P1730" i="3"/>
  <c r="P1450" i="3"/>
  <c r="P4216" i="3"/>
  <c r="P2552" i="3"/>
  <c r="P347" i="3"/>
  <c r="P891" i="3"/>
  <c r="P3818" i="3"/>
  <c r="P4278" i="3"/>
  <c r="P1385" i="3"/>
  <c r="P731" i="3"/>
  <c r="P2179" i="3"/>
  <c r="P1407" i="3"/>
  <c r="P3261" i="3"/>
  <c r="P306" i="3"/>
  <c r="P3070" i="3"/>
  <c r="P1208" i="3"/>
  <c r="P723" i="3"/>
  <c r="P1065" i="3"/>
  <c r="P3231" i="3"/>
  <c r="P987" i="3"/>
  <c r="P1446" i="3"/>
  <c r="P206" i="3"/>
  <c r="P824" i="3"/>
  <c r="P4052" i="3"/>
  <c r="P2984" i="3"/>
  <c r="P3329" i="3"/>
  <c r="P4463" i="3"/>
  <c r="P650" i="3"/>
  <c r="P1587" i="3"/>
  <c r="P1789" i="3"/>
  <c r="P3351" i="3"/>
  <c r="P2503" i="3"/>
  <c r="P860" i="3"/>
  <c r="P3674" i="3"/>
  <c r="P3742" i="3"/>
  <c r="P3644" i="3"/>
  <c r="P693" i="3"/>
  <c r="P1783" i="3"/>
  <c r="P1267" i="3"/>
  <c r="P224" i="3"/>
  <c r="P275" i="3"/>
  <c r="P4095" i="3"/>
  <c r="P4199" i="3"/>
  <c r="P3223" i="3"/>
  <c r="P4691" i="3"/>
  <c r="P1292" i="3"/>
  <c r="P2587" i="3"/>
  <c r="P3885" i="3"/>
  <c r="P143" i="3"/>
  <c r="P3234" i="3"/>
  <c r="P2584" i="3"/>
  <c r="P3824" i="3"/>
  <c r="P2368" i="3"/>
  <c r="P2139" i="3"/>
  <c r="P3084" i="3"/>
  <c r="P218" i="3"/>
  <c r="P3757" i="3"/>
  <c r="P3358" i="3"/>
  <c r="P1220" i="3"/>
  <c r="P1891" i="3"/>
  <c r="P2079" i="3"/>
  <c r="P668" i="3"/>
  <c r="P5180" i="3"/>
  <c r="P914" i="3"/>
  <c r="P1284" i="3"/>
  <c r="P3975" i="3"/>
  <c r="P1817" i="3"/>
  <c r="P1768" i="3"/>
  <c r="P4813" i="3"/>
  <c r="P5356" i="3"/>
  <c r="P2666" i="3"/>
  <c r="P3105" i="3"/>
  <c r="P1528" i="3"/>
  <c r="P5666" i="3"/>
  <c r="P1473" i="3"/>
  <c r="P6537" i="3"/>
  <c r="P6594" i="3"/>
  <c r="P1639" i="3"/>
  <c r="P3182" i="3"/>
  <c r="P989" i="3"/>
  <c r="P1696" i="3"/>
  <c r="P2719" i="3"/>
  <c r="P3903" i="3"/>
  <c r="P846" i="3"/>
  <c r="P3502" i="3"/>
  <c r="P3242" i="3"/>
  <c r="P1218" i="3"/>
  <c r="P1965" i="3"/>
  <c r="P1570" i="3"/>
  <c r="P2864" i="3"/>
  <c r="P6690" i="3"/>
  <c r="P5564" i="3"/>
  <c r="P6598" i="3"/>
  <c r="P1872" i="3"/>
  <c r="P1824" i="3"/>
  <c r="P3412" i="3"/>
  <c r="P219" i="3"/>
  <c r="P4996" i="3"/>
  <c r="P6410" i="3"/>
  <c r="P4875" i="3"/>
  <c r="P6726" i="3"/>
  <c r="P1732" i="3"/>
  <c r="P63" i="3"/>
  <c r="P1465" i="3"/>
  <c r="P4510" i="3"/>
  <c r="P4467" i="3"/>
  <c r="P5626" i="3"/>
  <c r="P5535" i="3"/>
  <c r="P3801" i="3"/>
  <c r="P5788" i="3"/>
  <c r="P5224" i="3"/>
  <c r="P5453" i="3"/>
  <c r="P6011" i="3"/>
  <c r="P5880" i="3"/>
  <c r="P5652" i="3"/>
  <c r="P5681" i="3"/>
  <c r="P5279" i="3"/>
  <c r="P5378" i="3"/>
  <c r="P5819" i="3"/>
  <c r="P4941" i="3"/>
  <c r="P5315" i="3"/>
  <c r="P5488" i="3"/>
  <c r="P6304" i="3"/>
  <c r="P5659" i="3"/>
  <c r="P6355" i="3"/>
  <c r="P5784" i="3"/>
  <c r="P6179" i="3"/>
  <c r="P6427" i="3"/>
  <c r="P6488" i="3"/>
  <c r="P6831" i="3"/>
  <c r="P6573" i="3"/>
  <c r="P5878" i="3"/>
  <c r="P6192" i="3"/>
  <c r="P6240" i="3"/>
  <c r="P6534" i="3"/>
  <c r="P6013" i="3"/>
  <c r="P6168" i="3"/>
  <c r="P6359" i="3"/>
  <c r="P5644" i="3"/>
  <c r="P5884" i="3"/>
  <c r="P6992" i="3"/>
  <c r="P6658" i="3"/>
  <c r="P5547" i="3"/>
  <c r="P7006" i="3"/>
  <c r="P6572" i="3"/>
  <c r="P6048" i="3"/>
  <c r="P4863" i="3"/>
  <c r="P6130" i="3"/>
  <c r="P5521" i="3"/>
  <c r="P6159" i="3"/>
  <c r="P6774" i="3"/>
  <c r="P5708" i="3"/>
  <c r="P5512" i="3"/>
  <c r="P5617" i="3"/>
  <c r="P5982" i="3"/>
  <c r="P5269" i="3"/>
  <c r="P5454" i="3"/>
  <c r="P5645" i="3"/>
  <c r="P4873" i="3"/>
  <c r="P6502" i="3"/>
  <c r="P6310" i="3"/>
  <c r="P5186" i="3"/>
  <c r="P5568" i="3"/>
  <c r="P6470" i="3"/>
  <c r="P6395" i="3"/>
  <c r="P5935" i="3"/>
  <c r="P6261" i="3"/>
  <c r="P6257" i="3"/>
  <c r="P5728" i="3"/>
  <c r="P5098" i="3"/>
  <c r="P5663" i="3"/>
  <c r="P5566" i="3"/>
  <c r="P6484" i="3"/>
  <c r="P6644" i="3"/>
  <c r="P6768" i="3"/>
  <c r="P6164" i="3"/>
  <c r="P6161" i="3"/>
  <c r="M6826" i="3" l="1"/>
  <c r="M6849" i="3"/>
  <c r="M6827" i="3"/>
  <c r="M4970" i="3"/>
  <c r="M6832" i="3"/>
  <c r="M6824" i="3"/>
  <c r="M5124" i="3"/>
  <c r="M5079" i="3"/>
  <c r="M6825" i="3"/>
  <c r="M6852" i="3"/>
  <c r="M6848" i="3"/>
  <c r="M5125" i="3"/>
  <c r="M5110" i="3"/>
  <c r="M5051" i="3"/>
  <c r="M5151" i="3"/>
  <c r="M5050" i="3"/>
  <c r="M5088" i="3"/>
  <c r="M5160" i="3"/>
  <c r="M4971" i="3"/>
  <c r="M6829" i="3"/>
  <c r="M6766" i="3"/>
  <c r="M5111" i="3"/>
  <c r="M5138" i="3"/>
  <c r="M4901" i="3"/>
  <c r="M6828" i="3"/>
  <c r="M4953" i="3"/>
  <c r="M4877" i="3"/>
  <c r="M5072" i="3"/>
  <c r="M4946" i="3"/>
  <c r="M5019" i="3"/>
  <c r="M6732" i="3"/>
  <c r="M5100" i="3"/>
  <c r="M4932" i="3"/>
  <c r="M6844" i="3"/>
  <c r="M5090" i="3"/>
  <c r="M4912" i="3"/>
  <c r="M6876" i="3"/>
  <c r="M5117" i="3"/>
  <c r="M5089" i="3"/>
  <c r="M4935" i="3"/>
  <c r="M5006" i="3"/>
  <c r="M4864" i="3"/>
  <c r="M5167" i="3"/>
  <c r="M6846" i="3"/>
  <c r="M5000" i="3"/>
  <c r="M5109" i="3"/>
  <c r="M6819" i="3"/>
  <c r="M5188" i="3"/>
  <c r="M6843" i="3"/>
  <c r="M6787" i="3"/>
  <c r="M4908" i="3"/>
  <c r="M5071" i="3"/>
  <c r="M4882" i="3"/>
  <c r="M4890" i="3"/>
  <c r="M5200" i="3"/>
  <c r="M6869" i="3"/>
  <c r="M5136" i="3"/>
  <c r="M6750" i="3"/>
  <c r="M5064" i="3"/>
  <c r="M5181" i="3"/>
  <c r="M4994" i="3"/>
  <c r="M5148" i="3"/>
  <c r="M6763" i="3"/>
  <c r="M6845" i="3"/>
  <c r="M6748" i="3"/>
  <c r="M5156" i="3"/>
  <c r="M6842" i="3"/>
  <c r="M6853" i="3"/>
  <c r="M5194" i="3"/>
  <c r="M4985" i="3"/>
  <c r="M4947" i="3"/>
  <c r="M5040" i="3"/>
  <c r="M5076" i="3"/>
  <c r="M4980" i="3"/>
  <c r="M5191" i="3"/>
  <c r="M5123" i="3"/>
  <c r="M5137" i="3"/>
  <c r="M4973" i="3"/>
  <c r="M5122" i="3"/>
  <c r="M5158" i="3"/>
  <c r="M5039" i="3"/>
  <c r="M4969" i="3"/>
  <c r="M5121" i="3"/>
  <c r="M4903" i="3"/>
  <c r="M6746" i="3"/>
  <c r="M5036" i="3"/>
  <c r="M6867" i="3"/>
  <c r="M5095" i="3"/>
  <c r="M6733" i="3"/>
  <c r="M6822" i="3"/>
  <c r="M4988" i="3"/>
  <c r="M6821" i="3"/>
  <c r="M6735" i="3"/>
  <c r="M4993" i="3"/>
  <c r="M5020" i="3"/>
  <c r="M5005" i="3"/>
  <c r="M6798" i="3"/>
  <c r="M5112" i="3"/>
  <c r="M6760" i="3"/>
  <c r="S3" i="3" a="1"/>
  <c r="S3" i="3" s="1"/>
  <c r="S4" i="3" a="1"/>
  <c r="S4" i="3" s="1"/>
  <c r="M6907" i="3"/>
  <c r="M5192" i="3"/>
  <c r="M5128" i="3"/>
  <c r="M5132" i="3"/>
  <c r="M6757" i="3"/>
  <c r="M4841" i="3"/>
  <c r="M6744" i="3"/>
  <c r="M5056" i="3"/>
  <c r="M5086" i="3"/>
  <c r="M4862" i="3"/>
  <c r="M5161" i="3"/>
  <c r="M6872" i="3"/>
  <c r="M5106" i="3"/>
  <c r="M6860" i="3"/>
  <c r="M5145" i="3"/>
  <c r="M6812" i="3"/>
  <c r="M6761" i="3"/>
  <c r="M5059" i="3"/>
  <c r="M6858" i="3"/>
  <c r="M4977" i="3"/>
  <c r="M6887" i="3"/>
  <c r="M4906" i="3"/>
  <c r="M6795" i="3"/>
  <c r="M5093" i="3"/>
  <c r="M6893" i="3"/>
  <c r="M4949" i="3"/>
  <c r="M6997" i="3"/>
  <c r="M5025" i="3"/>
  <c r="M5054" i="3"/>
  <c r="M5113" i="3"/>
  <c r="M6808" i="3"/>
  <c r="M4995" i="3"/>
  <c r="M6856" i="3"/>
  <c r="M4887" i="3"/>
  <c r="M7003" i="3"/>
  <c r="M4928" i="3"/>
  <c r="M6957" i="3"/>
  <c r="M6945" i="3"/>
  <c r="M7007" i="3"/>
  <c r="M6950" i="3"/>
  <c r="M4852" i="3"/>
  <c r="M6932" i="3"/>
  <c r="M6864" i="3"/>
  <c r="M4975" i="3"/>
  <c r="M5126" i="3"/>
  <c r="M5171" i="3"/>
  <c r="M5052" i="3"/>
  <c r="M5091" i="3"/>
  <c r="M6882" i="3"/>
  <c r="M5152" i="3"/>
  <c r="M5149" i="3"/>
  <c r="M6927" i="3"/>
  <c r="M4872" i="3"/>
  <c r="M6880" i="3"/>
  <c r="M7009" i="3"/>
  <c r="M4919" i="3"/>
  <c r="M4867" i="3"/>
  <c r="M5163" i="3"/>
  <c r="M6790" i="3"/>
  <c r="M6799" i="3"/>
  <c r="M6899" i="3"/>
  <c r="M6754" i="3"/>
  <c r="M5068" i="3"/>
  <c r="M5118" i="3"/>
  <c r="M4913" i="3"/>
  <c r="M6781" i="3"/>
  <c r="M5168" i="3"/>
  <c r="M4938" i="3"/>
  <c r="M6962" i="3"/>
  <c r="M5066" i="3"/>
  <c r="M5139" i="3"/>
  <c r="M4940" i="3"/>
  <c r="M5042" i="3"/>
  <c r="M5002" i="3"/>
  <c r="M5115" i="3"/>
  <c r="M5009" i="3"/>
  <c r="M4990" i="3"/>
  <c r="M6773" i="3"/>
  <c r="M5195" i="3"/>
  <c r="M6895" i="3"/>
  <c r="M5101" i="3"/>
  <c r="M6993" i="3"/>
  <c r="M6738" i="3"/>
  <c r="M6788" i="3"/>
  <c r="M5173" i="3"/>
  <c r="M6943" i="3"/>
  <c r="M4915" i="3"/>
  <c r="M7014" i="3"/>
  <c r="M7021" i="3"/>
  <c r="M5032" i="3"/>
  <c r="M6980" i="3"/>
  <c r="M5179" i="3"/>
  <c r="M5189" i="3"/>
  <c r="M6936" i="3"/>
  <c r="M6850" i="3"/>
  <c r="M4898" i="3"/>
  <c r="M6925" i="3"/>
  <c r="M6834" i="3"/>
  <c r="M5143" i="3"/>
  <c r="M5028" i="3"/>
  <c r="M6816" i="3"/>
  <c r="M5201" i="3"/>
  <c r="M4924" i="3"/>
  <c r="M5062" i="3"/>
  <c r="M6877" i="3"/>
  <c r="M4860" i="3"/>
  <c r="M6764" i="3"/>
  <c r="M6830" i="3"/>
  <c r="M5176" i="3"/>
  <c r="M5096" i="3"/>
  <c r="M4854" i="3"/>
  <c r="M4904" i="3"/>
  <c r="M6767" i="3"/>
  <c r="M5048" i="3"/>
  <c r="M6905" i="3"/>
  <c r="M6736" i="3"/>
  <c r="M6939" i="3"/>
  <c r="M7012" i="3"/>
  <c r="M6964" i="3"/>
  <c r="M4942" i="3"/>
  <c r="M6840" i="3"/>
  <c r="M5021" i="3"/>
  <c r="M6806" i="3"/>
  <c r="M5184" i="3"/>
  <c r="M5013" i="3"/>
  <c r="M6987" i="3"/>
  <c r="M4917" i="3"/>
  <c r="M7016" i="3"/>
  <c r="M6802" i="3"/>
  <c r="M6783" i="3"/>
  <c r="M6870" i="3"/>
  <c r="M6778" i="3"/>
  <c r="M6954" i="3"/>
  <c r="M4954" i="3"/>
  <c r="M4895" i="3"/>
  <c r="M6776" i="3"/>
  <c r="M5082" i="3"/>
  <c r="M5103" i="3"/>
  <c r="M6983" i="3"/>
  <c r="M5016" i="3"/>
  <c r="M6740" i="3"/>
  <c r="M6838" i="3"/>
  <c r="M6310" i="3"/>
  <c r="M1696" i="3"/>
  <c r="M275" i="3"/>
  <c r="M1446" i="3"/>
  <c r="M1730" i="3"/>
  <c r="M26" i="3"/>
  <c r="M1224" i="3"/>
  <c r="M3703" i="3"/>
  <c r="M1108" i="3"/>
  <c r="M4716" i="3"/>
  <c r="M1269" i="3"/>
  <c r="M5948" i="3"/>
  <c r="M6548" i="3"/>
  <c r="M6504" i="3"/>
  <c r="M5670" i="3"/>
  <c r="M1073" i="3"/>
  <c r="M5532" i="3"/>
  <c r="M1129" i="3"/>
  <c r="M1085" i="3"/>
  <c r="M3216" i="3"/>
  <c r="M1968" i="3"/>
  <c r="M940" i="3"/>
  <c r="M642" i="3"/>
  <c r="M1859" i="3"/>
  <c r="M3184" i="3"/>
  <c r="M6474" i="3"/>
  <c r="M2461" i="3"/>
  <c r="M5638" i="3"/>
  <c r="M5804" i="3"/>
  <c r="M4277" i="3"/>
  <c r="M6913" i="3"/>
  <c r="M1874" i="3"/>
  <c r="M896" i="3"/>
  <c r="M3272" i="3"/>
  <c r="M887" i="3"/>
  <c r="M2928" i="3"/>
  <c r="M3089" i="3"/>
  <c r="M4503" i="3"/>
  <c r="M5787" i="3"/>
  <c r="M5256" i="3"/>
  <c r="M5611" i="3"/>
  <c r="M5927" i="3"/>
  <c r="M2009" i="3"/>
  <c r="M2289" i="3"/>
  <c r="M1093" i="3"/>
  <c r="M3415" i="3"/>
  <c r="M1457" i="3"/>
  <c r="M2078" i="3"/>
  <c r="M2625" i="3"/>
  <c r="M976" i="3"/>
  <c r="M877" i="3"/>
  <c r="M3274" i="3"/>
  <c r="M4583" i="3"/>
  <c r="M1808" i="3"/>
  <c r="M6571" i="3"/>
  <c r="M4817" i="3"/>
  <c r="M6651" i="3"/>
  <c r="M4069" i="3"/>
  <c r="M840" i="3"/>
  <c r="M2944" i="3"/>
  <c r="M5230" i="3"/>
  <c r="M2332" i="3"/>
  <c r="M3916" i="3"/>
  <c r="M4943" i="3"/>
  <c r="M5941" i="3"/>
  <c r="M5239" i="3"/>
  <c r="M4701" i="3"/>
  <c r="M3853" i="3"/>
  <c r="M417" i="3"/>
  <c r="M1736" i="3"/>
  <c r="M2696" i="3"/>
  <c r="M2805" i="3"/>
  <c r="M3797" i="3"/>
  <c r="M1290" i="3"/>
  <c r="M2925" i="3"/>
  <c r="M2756" i="3"/>
  <c r="M2387" i="3"/>
  <c r="M5530" i="3"/>
  <c r="M5552" i="3"/>
  <c r="M6639" i="3"/>
  <c r="M3054" i="3"/>
  <c r="M6153" i="3"/>
  <c r="M1418" i="3"/>
  <c r="M2393" i="3"/>
  <c r="M3664" i="3"/>
  <c r="M4559" i="3"/>
  <c r="M722" i="3"/>
  <c r="M4045" i="3"/>
  <c r="M3454" i="3"/>
  <c r="M2729" i="3"/>
  <c r="M3815" i="3"/>
  <c r="M2840" i="3"/>
  <c r="M5734" i="3"/>
  <c r="M6121" i="3"/>
  <c r="M2283" i="3"/>
  <c r="M1504" i="3"/>
  <c r="M4242" i="3"/>
  <c r="M2324" i="3"/>
  <c r="M3313" i="3"/>
  <c r="M1072" i="3"/>
  <c r="M755" i="3"/>
  <c r="M2000" i="3"/>
  <c r="M1688" i="3"/>
  <c r="M6502" i="3"/>
  <c r="M5884" i="3"/>
  <c r="M4941" i="3"/>
  <c r="M4875" i="3"/>
  <c r="M989" i="3"/>
  <c r="M1891" i="3"/>
  <c r="M987" i="3"/>
  <c r="M2793" i="3"/>
  <c r="M1710" i="3"/>
  <c r="M4842" i="3"/>
  <c r="M610" i="3"/>
  <c r="M5775" i="3"/>
  <c r="M5294" i="3"/>
  <c r="M6382" i="3"/>
  <c r="M6418" i="3"/>
  <c r="M5234" i="3"/>
  <c r="M6672" i="3"/>
  <c r="M1900" i="3"/>
  <c r="M923" i="3"/>
  <c r="M2850" i="3"/>
  <c r="M4797" i="3"/>
  <c r="M796" i="3"/>
  <c r="M3303" i="3"/>
  <c r="M2044" i="3"/>
  <c r="M1393" i="3"/>
  <c r="M1498" i="3"/>
  <c r="M2828" i="3"/>
  <c r="M2628" i="3"/>
  <c r="M5849" i="3"/>
  <c r="M5022" i="3"/>
  <c r="M1005" i="3"/>
  <c r="M4619" i="3"/>
  <c r="M1969" i="3"/>
  <c r="M4637" i="3"/>
  <c r="M1560" i="3"/>
  <c r="M4194" i="3"/>
  <c r="M1842" i="3"/>
  <c r="M3949" i="3"/>
  <c r="M3236" i="3"/>
  <c r="M4536" i="3"/>
  <c r="M5602" i="3"/>
  <c r="M1600" i="3"/>
  <c r="M5381" i="3"/>
  <c r="M5641" i="3"/>
  <c r="M5114" i="3"/>
  <c r="M6096" i="3"/>
  <c r="M895" i="3"/>
  <c r="M1586" i="3"/>
  <c r="M864" i="3"/>
  <c r="M3624" i="3"/>
  <c r="M2106" i="3"/>
  <c r="M4537" i="3"/>
  <c r="M968" i="3"/>
  <c r="M6610" i="3"/>
  <c r="M6683" i="3"/>
  <c r="M3869" i="3"/>
  <c r="M3367" i="3"/>
  <c r="M6524" i="3"/>
  <c r="M6174" i="3"/>
  <c r="M6106" i="3"/>
  <c r="M6216" i="3"/>
  <c r="M4678" i="3"/>
  <c r="M3421" i="3"/>
  <c r="M3193" i="3"/>
  <c r="M1691" i="3"/>
  <c r="M2468" i="3"/>
  <c r="M4672" i="3"/>
  <c r="M1246" i="3"/>
  <c r="M4205" i="3"/>
  <c r="M1568" i="3"/>
  <c r="M1911" i="3"/>
  <c r="M6110" i="3"/>
  <c r="M6058" i="3"/>
  <c r="M6072" i="3"/>
  <c r="M5737" i="3"/>
  <c r="M1152" i="3"/>
  <c r="M2994" i="3"/>
  <c r="M978" i="3"/>
  <c r="M703" i="3"/>
  <c r="M1927" i="3"/>
  <c r="M3440" i="3"/>
  <c r="M3476" i="3"/>
  <c r="M35" i="3"/>
  <c r="M4685" i="3"/>
  <c r="M4603" i="3"/>
  <c r="M344" i="3"/>
  <c r="M3456" i="3"/>
  <c r="M749" i="3"/>
  <c r="M327" i="3"/>
  <c r="M6260" i="3"/>
  <c r="M5296" i="3"/>
  <c r="M6066" i="3"/>
  <c r="M1585" i="3"/>
  <c r="M4307" i="3"/>
  <c r="M1618" i="3"/>
  <c r="M1551" i="3"/>
  <c r="M1100" i="3"/>
  <c r="M4490" i="3"/>
  <c r="M2559" i="3"/>
  <c r="M5449" i="3"/>
  <c r="M2074" i="3"/>
  <c r="M6085" i="3"/>
  <c r="M4023" i="3"/>
  <c r="M3809" i="3"/>
  <c r="M5912" i="3"/>
  <c r="M6040" i="3"/>
  <c r="M1159" i="3"/>
  <c r="M1299" i="3"/>
  <c r="M1652" i="3"/>
  <c r="M459" i="3"/>
  <c r="M1840" i="3"/>
  <c r="M4119" i="3"/>
  <c r="M476" i="3"/>
  <c r="M1359" i="3"/>
  <c r="M2714" i="3"/>
  <c r="M6079" i="3"/>
  <c r="M2970" i="3"/>
  <c r="M4286" i="3"/>
  <c r="M4375" i="3"/>
  <c r="M5782" i="3"/>
  <c r="M3499" i="3"/>
  <c r="M3182" i="3"/>
  <c r="M2919" i="3"/>
  <c r="M2883" i="3"/>
  <c r="M3796" i="3"/>
  <c r="M1015" i="3"/>
  <c r="M819" i="3"/>
  <c r="M2419" i="3"/>
  <c r="M1889" i="3"/>
  <c r="M6166" i="3"/>
  <c r="M4131" i="3"/>
  <c r="M6608" i="3"/>
  <c r="M6182" i="3"/>
  <c r="M3096" i="3"/>
  <c r="M4831" i="3"/>
  <c r="M2063" i="3"/>
  <c r="M3904" i="3"/>
  <c r="M4843" i="3"/>
  <c r="M1955" i="3"/>
  <c r="M3962" i="3"/>
  <c r="M3353" i="3"/>
  <c r="M3446" i="3"/>
  <c r="M4251" i="3"/>
  <c r="M3918" i="3"/>
  <c r="M1424" i="3"/>
  <c r="M6684" i="3"/>
  <c r="M5531" i="3"/>
  <c r="M4419" i="3"/>
  <c r="M3189" i="3"/>
  <c r="M2654" i="3"/>
  <c r="M4642" i="3"/>
  <c r="M4610" i="3"/>
  <c r="M2772" i="3"/>
  <c r="M2168" i="3"/>
  <c r="M1599" i="3"/>
  <c r="M1791" i="3"/>
  <c r="M3706" i="3"/>
  <c r="M7008" i="3"/>
  <c r="M5806" i="3"/>
  <c r="M2707" i="3"/>
  <c r="M3532" i="3"/>
  <c r="M6579" i="3"/>
  <c r="M5541" i="3"/>
  <c r="M3423" i="3"/>
  <c r="M6448" i="3"/>
  <c r="M671" i="3"/>
  <c r="M1370" i="3"/>
  <c r="M2841" i="3"/>
  <c r="M3277" i="3"/>
  <c r="M4730" i="3"/>
  <c r="M2386" i="3"/>
  <c r="M5170" i="3"/>
  <c r="M1323" i="3"/>
  <c r="M4951" i="3"/>
  <c r="M5289" i="3"/>
  <c r="M5236" i="3"/>
  <c r="M704" i="3"/>
  <c r="M6105" i="3"/>
  <c r="M5842" i="3"/>
  <c r="M5895" i="3"/>
  <c r="M5363" i="3"/>
  <c r="M260" i="3"/>
  <c r="M2565" i="3"/>
  <c r="M4410" i="3"/>
  <c r="M938" i="3"/>
  <c r="M4390" i="3"/>
  <c r="M3708" i="3"/>
  <c r="M2885" i="3"/>
  <c r="M1967" i="3"/>
  <c r="M2358" i="3"/>
  <c r="M1435" i="3"/>
  <c r="M1158" i="3"/>
  <c r="M1227" i="3"/>
  <c r="M474" i="3"/>
  <c r="M5869" i="3"/>
  <c r="M5217" i="3"/>
  <c r="M5796" i="3"/>
  <c r="M6256" i="3"/>
  <c r="M5428" i="3"/>
  <c r="M2985" i="3"/>
  <c r="M620" i="3"/>
  <c r="M1973" i="3"/>
  <c r="M3622" i="3"/>
  <c r="M874" i="3"/>
  <c r="M4791" i="3"/>
  <c r="M4760" i="3"/>
  <c r="M675" i="3"/>
  <c r="M1759" i="3"/>
  <c r="M6482" i="3"/>
  <c r="M4077" i="3"/>
  <c r="M6878" i="3"/>
  <c r="M6189" i="3"/>
  <c r="M5680" i="3"/>
  <c r="M6722" i="3"/>
  <c r="M1650" i="3"/>
  <c r="M3399" i="3"/>
  <c r="M735" i="3"/>
  <c r="M2111" i="3"/>
  <c r="M508" i="3"/>
  <c r="M3299" i="3"/>
  <c r="M2094" i="3"/>
  <c r="M1082" i="3"/>
  <c r="M6177" i="3"/>
  <c r="M761" i="3"/>
  <c r="M2510" i="3"/>
  <c r="M6254" i="3"/>
  <c r="M6546" i="3"/>
  <c r="M1577" i="3"/>
  <c r="M3967" i="3"/>
  <c r="M1025" i="3"/>
  <c r="M4082" i="3"/>
  <c r="M4666" i="3"/>
  <c r="M670" i="3"/>
  <c r="M4505" i="3"/>
  <c r="M2027" i="3"/>
  <c r="M4296" i="3"/>
  <c r="M3859" i="3"/>
  <c r="M3002" i="3"/>
  <c r="M6567" i="3"/>
  <c r="M4718" i="3"/>
  <c r="M2665" i="3"/>
  <c r="M6557" i="3"/>
  <c r="M6390" i="3"/>
  <c r="M5693" i="3"/>
  <c r="M6509" i="3"/>
  <c r="M4085" i="3"/>
  <c r="M583" i="3"/>
  <c r="M2414" i="3"/>
  <c r="M1966" i="3"/>
  <c r="M1179" i="3"/>
  <c r="M2785" i="3"/>
  <c r="M1419" i="3"/>
  <c r="M4601" i="3"/>
  <c r="M1398" i="3"/>
  <c r="M5986" i="3"/>
  <c r="M4464" i="3"/>
  <c r="M2240" i="3"/>
  <c r="M6388" i="3"/>
  <c r="M6394" i="3"/>
  <c r="M6894" i="3"/>
  <c r="M5942" i="3"/>
  <c r="M536" i="3"/>
  <c r="M2744" i="3"/>
  <c r="M2007" i="3"/>
  <c r="M1000" i="3"/>
  <c r="M4604" i="3"/>
  <c r="M2100" i="3"/>
  <c r="M3785" i="3"/>
  <c r="M4350" i="3"/>
  <c r="M6595" i="3"/>
  <c r="M4793" i="3"/>
  <c r="M683" i="3"/>
  <c r="M2746" i="3"/>
  <c r="M6145" i="3"/>
  <c r="M5838" i="3"/>
  <c r="M6165" i="3"/>
  <c r="M1098" i="3"/>
  <c r="M2880" i="3"/>
  <c r="M2415" i="3"/>
  <c r="M2627" i="3"/>
  <c r="M507" i="3"/>
  <c r="M2870" i="3"/>
  <c r="M349" i="3"/>
  <c r="M718" i="3"/>
  <c r="M827" i="3"/>
  <c r="M2123" i="3"/>
  <c r="M357" i="3"/>
  <c r="M576" i="3"/>
  <c r="M7023" i="3"/>
  <c r="M5875" i="3"/>
  <c r="M5847" i="3"/>
  <c r="M2845" i="3"/>
  <c r="M5925" i="3"/>
  <c r="M4752" i="3"/>
  <c r="M2904" i="3"/>
  <c r="M2945" i="3"/>
  <c r="M2897" i="3"/>
  <c r="M4504" i="3"/>
  <c r="M1773" i="3"/>
  <c r="M4593" i="3"/>
  <c r="M6803" i="3"/>
  <c r="M612" i="3"/>
  <c r="M2799" i="3"/>
  <c r="M4873" i="3"/>
  <c r="M5644" i="3"/>
  <c r="M5819" i="3"/>
  <c r="M6410" i="3"/>
  <c r="M1220" i="3"/>
  <c r="M1267" i="3"/>
  <c r="M3231" i="3"/>
  <c r="M2548" i="3"/>
  <c r="M3227" i="3"/>
  <c r="M5645" i="3"/>
  <c r="M6359" i="3"/>
  <c r="M5378" i="3"/>
  <c r="M4996" i="3"/>
  <c r="M1639" i="3"/>
  <c r="M3358" i="3"/>
  <c r="M1783" i="3"/>
  <c r="M2459" i="3"/>
  <c r="M1486" i="3"/>
  <c r="M4171" i="3"/>
  <c r="M2765" i="3"/>
  <c r="M3812" i="3"/>
  <c r="M3413" i="3"/>
  <c r="M5612" i="3"/>
  <c r="M2454" i="3"/>
  <c r="M5656" i="3"/>
  <c r="M6137" i="3"/>
  <c r="M6112" i="3"/>
  <c r="M5968" i="3"/>
  <c r="M2371" i="3"/>
  <c r="M4142" i="3"/>
  <c r="M2465" i="3"/>
  <c r="M2748" i="3"/>
  <c r="M814" i="3"/>
  <c r="M20" i="3"/>
  <c r="M1079" i="3"/>
  <c r="M3167" i="3"/>
  <c r="M4060" i="3"/>
  <c r="M5204" i="3"/>
  <c r="M643" i="3"/>
  <c r="M3092" i="3"/>
  <c r="M6665" i="3"/>
  <c r="M5316" i="3"/>
  <c r="M2090" i="3"/>
  <c r="M4204" i="3"/>
  <c r="M4186" i="3"/>
  <c r="M4573" i="3"/>
  <c r="M950" i="3"/>
  <c r="M4676" i="3"/>
  <c r="M2787" i="3"/>
  <c r="M3125" i="3"/>
  <c r="M3190" i="3"/>
  <c r="M1669" i="3"/>
  <c r="M5400" i="3"/>
  <c r="M5215" i="3"/>
  <c r="M6299" i="3"/>
  <c r="M3354" i="3"/>
  <c r="M2047" i="3"/>
  <c r="M5990" i="3"/>
  <c r="M1378" i="3"/>
  <c r="M1541" i="3"/>
  <c r="M4363" i="3"/>
  <c r="M2703" i="3"/>
  <c r="M3106" i="3"/>
  <c r="M3128" i="3"/>
  <c r="M1304" i="3"/>
  <c r="M5586" i="3"/>
  <c r="M1924" i="3"/>
  <c r="M3728" i="3"/>
  <c r="M161" i="3"/>
  <c r="M5776" i="3"/>
  <c r="M5534" i="3"/>
  <c r="M5419" i="3"/>
  <c r="M5262" i="3"/>
  <c r="M3132" i="3"/>
  <c r="M2715" i="3"/>
  <c r="M1495" i="3"/>
  <c r="M418" i="3"/>
  <c r="M3347" i="3"/>
  <c r="M2149" i="3"/>
  <c r="M3281" i="3"/>
  <c r="M3133" i="3"/>
  <c r="M3685" i="3"/>
  <c r="M1352" i="3"/>
  <c r="M1011" i="3"/>
  <c r="M1403" i="3"/>
  <c r="M6497" i="3"/>
  <c r="M6004" i="3"/>
  <c r="M6151" i="3"/>
  <c r="M6703" i="3"/>
  <c r="M1286" i="3"/>
  <c r="M1363" i="3"/>
  <c r="M4767" i="3"/>
  <c r="M1402" i="3"/>
  <c r="M1180" i="3"/>
  <c r="M2508" i="3"/>
  <c r="M3449" i="3"/>
  <c r="M744" i="3"/>
  <c r="M4661" i="3"/>
  <c r="M858" i="3"/>
  <c r="M4073" i="3"/>
  <c r="M5738" i="3"/>
  <c r="M3834" i="3"/>
  <c r="M5227" i="3"/>
  <c r="M4367" i="3"/>
  <c r="M5147" i="3"/>
  <c r="M1230" i="3"/>
  <c r="M3463" i="3"/>
  <c r="M4682" i="3"/>
  <c r="M1928" i="3"/>
  <c r="M1251" i="3"/>
  <c r="M3893" i="3"/>
  <c r="M3292" i="3"/>
  <c r="M4607" i="3"/>
  <c r="M771" i="3"/>
  <c r="M3604" i="3"/>
  <c r="M5216" i="3"/>
  <c r="M4916" i="3"/>
  <c r="M5677" i="3"/>
  <c r="M2612" i="3"/>
  <c r="M3755" i="3"/>
  <c r="M2866" i="3"/>
  <c r="M450" i="3"/>
  <c r="M4298" i="3"/>
  <c r="M3868" i="3"/>
  <c r="M2248" i="3"/>
  <c r="M518" i="3"/>
  <c r="M4515" i="3"/>
  <c r="M830" i="3"/>
  <c r="M5624" i="3"/>
  <c r="M4763" i="3"/>
  <c r="M2775" i="3"/>
  <c r="M6215" i="3"/>
  <c r="M5939" i="3"/>
  <c r="M6570" i="3"/>
  <c r="M6380" i="3"/>
  <c r="M2220" i="3"/>
  <c r="M4783" i="3"/>
  <c r="M4507" i="3"/>
  <c r="M2167" i="3"/>
  <c r="M4295" i="3"/>
  <c r="M2187" i="3"/>
  <c r="M1115" i="3"/>
  <c r="M2213" i="3"/>
  <c r="M3838" i="3"/>
  <c r="M624" i="3"/>
  <c r="M3420" i="3"/>
  <c r="M3527" i="3"/>
  <c r="M736" i="3"/>
  <c r="M5527" i="3"/>
  <c r="M6272" i="3"/>
  <c r="M6663" i="3"/>
  <c r="M5730" i="3"/>
  <c r="M6167" i="3"/>
  <c r="M1547" i="3"/>
  <c r="M2318" i="3"/>
  <c r="M1281" i="3"/>
  <c r="M1779" i="3"/>
  <c r="M4207" i="3"/>
  <c r="M4208" i="3"/>
  <c r="M876" i="3"/>
  <c r="M4093" i="3"/>
  <c r="M6445" i="3"/>
  <c r="M3302" i="3"/>
  <c r="M6456" i="3"/>
  <c r="M2513" i="3"/>
  <c r="M6676" i="3"/>
  <c r="M6206" i="3"/>
  <c r="M5415" i="3"/>
  <c r="M1852" i="3"/>
  <c r="M2830" i="3"/>
  <c r="M409" i="3"/>
  <c r="M388" i="3"/>
  <c r="M2697" i="3"/>
  <c r="M1391" i="3"/>
  <c r="M2680" i="3"/>
  <c r="M3836" i="3"/>
  <c r="M1831" i="3"/>
  <c r="M159" i="3"/>
  <c r="M6217" i="3"/>
  <c r="M5492" i="3"/>
  <c r="M6582" i="3"/>
  <c r="M6331" i="3"/>
  <c r="M5232" i="3"/>
  <c r="M6341" i="3"/>
  <c r="M2662" i="3"/>
  <c r="M2141" i="3"/>
  <c r="M2024" i="3"/>
  <c r="M485" i="3"/>
  <c r="M2862" i="3"/>
  <c r="M608" i="3"/>
  <c r="M1611" i="3"/>
  <c r="M1240" i="3"/>
  <c r="M504" i="3"/>
  <c r="M3787" i="3"/>
  <c r="M412" i="3"/>
  <c r="M1409" i="3"/>
  <c r="M2238" i="3"/>
  <c r="M5105" i="3"/>
  <c r="M693" i="3"/>
  <c r="M3345" i="3"/>
  <c r="M3247" i="3"/>
  <c r="M4140" i="3"/>
  <c r="M5987" i="3"/>
  <c r="M3065" i="3"/>
  <c r="M3293" i="3"/>
  <c r="M1829" i="3"/>
  <c r="M3996" i="3"/>
  <c r="M451" i="3"/>
  <c r="M4488" i="3"/>
  <c r="M4452" i="3"/>
  <c r="M907" i="3"/>
  <c r="M2345" i="3"/>
  <c r="M6131" i="3"/>
  <c r="M6716" i="3"/>
  <c r="M726" i="3"/>
  <c r="M6338" i="3"/>
  <c r="M3285" i="3"/>
  <c r="M4382" i="3"/>
  <c r="M3175" i="3"/>
  <c r="M291" i="3"/>
  <c r="M3325" i="3"/>
  <c r="M3337" i="3"/>
  <c r="M6122" i="3"/>
  <c r="M6527" i="3"/>
  <c r="M5771" i="3"/>
  <c r="M5740" i="3"/>
  <c r="M2838" i="3"/>
  <c r="M4121" i="3"/>
  <c r="M4640" i="3"/>
  <c r="M2018" i="3"/>
  <c r="M3349" i="3"/>
  <c r="M2278" i="3"/>
  <c r="M2055" i="3"/>
  <c r="M662" i="3"/>
  <c r="M402" i="3"/>
  <c r="M3841" i="3"/>
  <c r="M4549" i="3"/>
  <c r="M1087" i="3"/>
  <c r="M3464" i="3"/>
  <c r="M2335" i="3"/>
  <c r="M5252" i="3"/>
  <c r="M5954" i="3"/>
  <c r="M6638" i="3"/>
  <c r="M6489" i="3"/>
  <c r="M5581" i="3"/>
  <c r="M917" i="3"/>
  <c r="M269" i="3"/>
  <c r="M1095" i="3"/>
  <c r="M1001" i="3"/>
  <c r="M3524" i="3"/>
  <c r="M3388" i="3"/>
  <c r="M967" i="3"/>
  <c r="M2501" i="3"/>
  <c r="M692" i="3"/>
  <c r="M2965" i="3"/>
  <c r="M3832" i="3"/>
  <c r="M2395" i="3"/>
  <c r="M5413" i="3"/>
  <c r="M6129" i="3"/>
  <c r="M5338" i="3"/>
  <c r="M1061" i="3"/>
  <c r="M1387" i="3"/>
  <c r="M4166" i="3"/>
  <c r="M1414" i="3"/>
  <c r="M3953" i="3"/>
  <c r="M2060" i="3"/>
  <c r="M1960" i="3"/>
  <c r="M403" i="3"/>
  <c r="M2032" i="3"/>
  <c r="M3745" i="3"/>
  <c r="M416" i="3"/>
  <c r="M4669" i="3"/>
  <c r="M1200" i="3"/>
  <c r="M6082" i="3"/>
  <c r="M5962" i="3"/>
  <c r="M5575" i="3"/>
  <c r="M3472" i="3"/>
  <c r="M2932" i="3"/>
  <c r="M1154" i="3"/>
  <c r="M4698" i="3"/>
  <c r="M1681" i="3"/>
  <c r="M1672" i="3"/>
  <c r="M948" i="3"/>
  <c r="M4794" i="3"/>
  <c r="M2634" i="3"/>
  <c r="M1934" i="3"/>
  <c r="M5598" i="3"/>
  <c r="M6645" i="3"/>
  <c r="M6199" i="3"/>
  <c r="M6574" i="3"/>
  <c r="M4826" i="3"/>
  <c r="M2747" i="3"/>
  <c r="M4402" i="3"/>
  <c r="M3650" i="3"/>
  <c r="M1091" i="3"/>
  <c r="M4391" i="3"/>
  <c r="M3991" i="3"/>
  <c r="M4230" i="3"/>
  <c r="M979" i="3"/>
  <c r="M4577" i="3"/>
  <c r="M5627" i="3"/>
  <c r="M3980" i="3"/>
  <c r="M5557" i="3"/>
  <c r="M5463" i="3"/>
  <c r="M6541" i="3"/>
  <c r="M2689" i="3"/>
  <c r="M4673" i="3"/>
  <c r="M3936" i="3"/>
  <c r="M1659" i="3"/>
  <c r="M3409" i="3"/>
  <c r="M1332" i="3"/>
  <c r="M4425" i="3"/>
  <c r="M2586" i="3"/>
  <c r="M1597" i="3"/>
  <c r="M1748" i="3"/>
  <c r="M3495" i="3"/>
  <c r="M2561" i="3"/>
  <c r="M5146" i="3"/>
  <c r="M5420" i="3"/>
  <c r="M6471" i="3"/>
  <c r="M844" i="3"/>
  <c r="M3335" i="3"/>
  <c r="M2713" i="3"/>
  <c r="M4274" i="3"/>
  <c r="M1239" i="3"/>
  <c r="M2344" i="3"/>
  <c r="M606" i="3"/>
  <c r="M4377" i="3"/>
  <c r="M3098" i="3"/>
  <c r="M618" i="3"/>
  <c r="M6609" i="3"/>
  <c r="M5679" i="3"/>
  <c r="M1090" i="3"/>
  <c r="M6647" i="3"/>
  <c r="M5889" i="3"/>
  <c r="M5669" i="3"/>
  <c r="M2230" i="3"/>
  <c r="M3178" i="3"/>
  <c r="M75" i="3"/>
  <c r="M774" i="3"/>
  <c r="M4316" i="3"/>
  <c r="M3152" i="3"/>
  <c r="M4215" i="3"/>
  <c r="M3620" i="3"/>
  <c r="M2560" i="3"/>
  <c r="M5279" i="3"/>
  <c r="M1053" i="3"/>
  <c r="M3412" i="3"/>
  <c r="M3549" i="3"/>
  <c r="M6213" i="3"/>
  <c r="M1043" i="3"/>
  <c r="M1148" i="3"/>
  <c r="M1559" i="3"/>
  <c r="M3276" i="3"/>
  <c r="M5238" i="3"/>
  <c r="M4526" i="3"/>
  <c r="M2129" i="3"/>
  <c r="M6888" i="3"/>
  <c r="M4907" i="3"/>
  <c r="M4955" i="3"/>
  <c r="M2049" i="3"/>
  <c r="M3503" i="3"/>
  <c r="M3519" i="3"/>
  <c r="M3784" i="3"/>
  <c r="M883" i="3"/>
  <c r="M3906" i="3"/>
  <c r="M4310" i="3"/>
  <c r="M2068" i="3"/>
  <c r="M996" i="3"/>
  <c r="M5454" i="3"/>
  <c r="M6168" i="3"/>
  <c r="M3757" i="3"/>
  <c r="M2730" i="3"/>
  <c r="M1021" i="3"/>
  <c r="M2408" i="3"/>
  <c r="M5911" i="3"/>
  <c r="M5609" i="3"/>
  <c r="M3814" i="3"/>
  <c r="M2843" i="3"/>
  <c r="M568" i="3"/>
  <c r="M5982" i="3"/>
  <c r="M1824" i="3"/>
  <c r="M3084" i="3"/>
  <c r="M3742" i="3"/>
  <c r="M4017" i="3"/>
  <c r="M2021" i="3"/>
  <c r="M3771" i="3"/>
  <c r="M1493" i="3"/>
  <c r="M1621" i="3"/>
  <c r="M2473" i="3"/>
  <c r="M5622" i="3"/>
  <c r="M5325" i="3"/>
  <c r="M4945" i="3"/>
  <c r="M611" i="3"/>
  <c r="M4164" i="3"/>
  <c r="M3583" i="3"/>
  <c r="M3102" i="3"/>
  <c r="M1557" i="3"/>
  <c r="M5822" i="3"/>
  <c r="M2486" i="3"/>
  <c r="M1919" i="3"/>
  <c r="M2296" i="3"/>
  <c r="M6975" i="3"/>
  <c r="M6374" i="3"/>
  <c r="M5901" i="3"/>
  <c r="M592" i="3"/>
  <c r="M2259" i="3"/>
  <c r="M3104" i="3"/>
  <c r="M3820" i="3"/>
  <c r="M3163" i="3"/>
  <c r="M272" i="3"/>
  <c r="M4434" i="3"/>
  <c r="M2630" i="3"/>
  <c r="M2913" i="3"/>
  <c r="M1910" i="3"/>
  <c r="M5668" i="3"/>
  <c r="M5327" i="3"/>
  <c r="M5058" i="3"/>
  <c r="M4847" i="3"/>
  <c r="M4056" i="3"/>
  <c r="M2093" i="3"/>
  <c r="M3764" i="3"/>
  <c r="M3046" i="3"/>
  <c r="M2936" i="3"/>
  <c r="M4065" i="3"/>
  <c r="M3738" i="3"/>
  <c r="M39" i="3"/>
  <c r="M1757" i="3"/>
  <c r="M2280" i="3"/>
  <c r="M429" i="3"/>
  <c r="M5348" i="3"/>
  <c r="M509" i="3"/>
  <c r="M5585" i="3"/>
  <c r="M6696" i="3"/>
  <c r="M6348" i="3"/>
  <c r="M6558" i="3"/>
  <c r="M2637" i="3"/>
  <c r="M3130" i="3"/>
  <c r="M1641" i="3"/>
  <c r="M3846" i="3"/>
  <c r="M2956" i="3"/>
  <c r="M1135" i="3"/>
  <c r="M1237" i="3"/>
  <c r="M1957" i="3"/>
  <c r="M598" i="3"/>
  <c r="M5717" i="3"/>
  <c r="M6197" i="3"/>
  <c r="M6185" i="3"/>
  <c r="M582" i="3"/>
  <c r="M5997" i="3"/>
  <c r="M3829" i="3"/>
  <c r="M1479" i="3"/>
  <c r="M3689" i="3"/>
  <c r="M3378" i="3"/>
  <c r="M462" i="3"/>
  <c r="M4024" i="3"/>
  <c r="M2683" i="3"/>
  <c r="M4626" i="3"/>
  <c r="M3572" i="3"/>
  <c r="M4308" i="3"/>
  <c r="M5992" i="3"/>
  <c r="M4914" i="3"/>
  <c r="M5813" i="3"/>
  <c r="M5577" i="3"/>
  <c r="M3459" i="3"/>
  <c r="M1836" i="3"/>
  <c r="M615" i="3"/>
  <c r="M3282" i="3"/>
  <c r="M1723" i="3"/>
  <c r="M2640" i="3"/>
  <c r="M1193" i="3"/>
  <c r="M4451" i="3"/>
  <c r="M3169" i="3"/>
  <c r="M3001" i="3"/>
  <c r="M6796" i="3"/>
  <c r="M5592" i="3"/>
  <c r="M3252" i="3"/>
  <c r="M6407" i="3"/>
  <c r="M2223" i="3"/>
  <c r="M373" i="3"/>
  <c r="M3101" i="3"/>
  <c r="M4255" i="3"/>
  <c r="M3943" i="3"/>
  <c r="M3535" i="3"/>
  <c r="M2270" i="3"/>
  <c r="M2550" i="3"/>
  <c r="M3091" i="3"/>
  <c r="M1301" i="3"/>
  <c r="M5108" i="3"/>
  <c r="M6583" i="3"/>
  <c r="M1187" i="3"/>
  <c r="M4839" i="3"/>
  <c r="M6262" i="3"/>
  <c r="M6995" i="3"/>
  <c r="M5635" i="3"/>
  <c r="M2403" i="3"/>
  <c r="M6209" i="3"/>
  <c r="M1294" i="3"/>
  <c r="M3643" i="3"/>
  <c r="M4106" i="3"/>
  <c r="M994" i="3"/>
  <c r="M2434" i="3"/>
  <c r="M1196" i="3"/>
  <c r="M4124" i="3"/>
  <c r="M5245" i="3"/>
  <c r="M1171" i="3"/>
  <c r="M2157" i="3"/>
  <c r="M1939" i="3"/>
  <c r="M5049" i="3"/>
  <c r="M4348" i="3"/>
  <c r="M6495" i="3"/>
  <c r="M1464" i="3"/>
  <c r="M350" i="3"/>
  <c r="M2474" i="3"/>
  <c r="M3530" i="3"/>
  <c r="M772" i="3"/>
  <c r="M2684" i="3"/>
  <c r="M2267" i="3"/>
  <c r="M354" i="3"/>
  <c r="M2784" i="3"/>
  <c r="M3799" i="3"/>
  <c r="M6933" i="3"/>
  <c r="M2056" i="3"/>
  <c r="M5522" i="3"/>
  <c r="M5720" i="3"/>
  <c r="M6228" i="3"/>
  <c r="M3966" i="3"/>
  <c r="M3212" i="3"/>
  <c r="M3830" i="3"/>
  <c r="M3126" i="3"/>
  <c r="M1478" i="3"/>
  <c r="M1902" i="3"/>
  <c r="M3691" i="3"/>
  <c r="M4135" i="3"/>
  <c r="M5583" i="3"/>
  <c r="M440" i="3"/>
  <c r="M5969" i="3"/>
  <c r="M1864" i="3"/>
  <c r="M635" i="3"/>
  <c r="M6247" i="3"/>
  <c r="M5943" i="3"/>
  <c r="M6404" i="3"/>
  <c r="M5604" i="3"/>
  <c r="M1480" i="3"/>
  <c r="M1342" i="3"/>
  <c r="M3077" i="3"/>
  <c r="M2326" i="3"/>
  <c r="M3468" i="3"/>
  <c r="M2412" i="3"/>
  <c r="M4368" i="3"/>
  <c r="M1327" i="3"/>
  <c r="M510" i="3"/>
  <c r="M4344" i="3"/>
  <c r="M1764" i="3"/>
  <c r="M1760" i="3"/>
  <c r="M3858" i="3"/>
  <c r="M6083" i="3"/>
  <c r="M5175" i="3"/>
  <c r="M5274" i="3"/>
  <c r="M102" i="3"/>
  <c r="M3075" i="3"/>
  <c r="M4191" i="3"/>
  <c r="M4778" i="3"/>
  <c r="M4233" i="3"/>
  <c r="M3826" i="3"/>
  <c r="M1742" i="3"/>
  <c r="M4193" i="3"/>
  <c r="M2451" i="3"/>
  <c r="M4846" i="3"/>
  <c r="M5520" i="3"/>
  <c r="M5249" i="3"/>
  <c r="M2881" i="3"/>
  <c r="M4203" i="3"/>
  <c r="M5427" i="3"/>
  <c r="M5341" i="3"/>
  <c r="M5107" i="3"/>
  <c r="M4167" i="3"/>
  <c r="M6231" i="3"/>
  <c r="M4605" i="3"/>
  <c r="M1031" i="3"/>
  <c r="M2834" i="3"/>
  <c r="M2658" i="3"/>
  <c r="M2670" i="3"/>
  <c r="M2392" i="3"/>
  <c r="M2290" i="3"/>
  <c r="M5687" i="3"/>
  <c r="M514" i="3"/>
  <c r="M4407" i="3"/>
  <c r="M5593" i="3"/>
  <c r="M5600" i="3"/>
  <c r="M6036" i="3"/>
  <c r="M6303" i="3"/>
  <c r="M6269" i="3"/>
  <c r="M1350" i="3"/>
  <c r="M3037" i="3"/>
  <c r="M4084" i="3"/>
  <c r="M2741" i="3"/>
  <c r="M2572" i="3"/>
  <c r="M1690" i="3"/>
  <c r="M3698" i="3"/>
  <c r="M4624" i="3"/>
  <c r="M3721" i="3"/>
  <c r="M2145" i="3"/>
  <c r="M6420" i="3"/>
  <c r="M6483" i="3"/>
  <c r="M5709" i="3"/>
  <c r="M1427" i="3"/>
  <c r="M3729" i="3"/>
  <c r="M3360" i="3"/>
  <c r="M3720" i="3"/>
  <c r="M977" i="3"/>
  <c r="M2228" i="3"/>
  <c r="M4360" i="3"/>
  <c r="M1588" i="3"/>
  <c r="M866" i="3"/>
  <c r="M2869" i="3"/>
  <c r="M4830" i="3"/>
  <c r="M6187" i="3"/>
  <c r="M3692" i="3"/>
  <c r="M6029" i="3"/>
  <c r="M5406" i="3"/>
  <c r="M5765" i="3"/>
  <c r="M1116" i="3"/>
  <c r="M5438" i="3"/>
  <c r="M121" i="3"/>
  <c r="M1654" i="3"/>
  <c r="M949" i="3"/>
  <c r="M3009" i="3"/>
  <c r="M3892" i="3"/>
  <c r="M3030" i="3"/>
  <c r="M2929" i="3"/>
  <c r="M2999" i="3"/>
  <c r="M3862" i="3"/>
  <c r="M5731" i="3"/>
  <c r="M4636" i="3"/>
  <c r="M5119" i="3"/>
  <c r="M5628" i="3"/>
  <c r="M1647" i="3"/>
  <c r="M1564" i="3"/>
  <c r="M3027" i="3"/>
  <c r="M3492" i="3"/>
  <c r="M843" i="3"/>
  <c r="M479" i="3"/>
  <c r="M3055" i="3"/>
  <c r="M2681" i="3"/>
  <c r="M3866" i="3"/>
  <c r="M6694" i="3"/>
  <c r="M6662" i="3"/>
  <c r="M6099" i="3"/>
  <c r="M1664" i="3"/>
  <c r="M1815" i="3"/>
  <c r="M2181" i="3"/>
  <c r="M1698" i="3"/>
  <c r="M4341" i="3"/>
  <c r="M4553" i="3"/>
  <c r="M6308" i="3"/>
  <c r="M2124" i="3"/>
  <c r="M557" i="3"/>
  <c r="M2478" i="3"/>
  <c r="M1750" i="3"/>
  <c r="M3823" i="3"/>
  <c r="M5352" i="3"/>
  <c r="M2852" i="3"/>
  <c r="M3414" i="3"/>
  <c r="M6667" i="3"/>
  <c r="M6430" i="3"/>
  <c r="M5421" i="3"/>
  <c r="M2753" i="3"/>
  <c r="M5870" i="3"/>
  <c r="M4326" i="3"/>
  <c r="M2379" i="3"/>
  <c r="M2151" i="3"/>
  <c r="M4192" i="3"/>
  <c r="M3377" i="3"/>
  <c r="M6835" i="3"/>
  <c r="M1673" i="3"/>
  <c r="M381" i="3"/>
  <c r="M2796" i="3"/>
  <c r="M723" i="3"/>
  <c r="M3204" i="3"/>
  <c r="M6164" i="3"/>
  <c r="M6537" i="3"/>
  <c r="M4753" i="3"/>
  <c r="M5129" i="3"/>
  <c r="M1755" i="3"/>
  <c r="M4076" i="3"/>
  <c r="M5549" i="3"/>
  <c r="M3772" i="3"/>
  <c r="M4574" i="3"/>
  <c r="M4564" i="3"/>
  <c r="M5652" i="3"/>
  <c r="M6960" i="3"/>
  <c r="M1390" i="3"/>
  <c r="M132" i="3"/>
  <c r="M5617" i="3"/>
  <c r="M5880" i="3"/>
  <c r="M2139" i="3"/>
  <c r="M880" i="3"/>
  <c r="M4460" i="3"/>
  <c r="M6195" i="3"/>
  <c r="M3952" i="3"/>
  <c r="M6884" i="3"/>
  <c r="M6506" i="3"/>
  <c r="M1989" i="3"/>
  <c r="M3550" i="3"/>
  <c r="M5888" i="3"/>
  <c r="M2863" i="3"/>
  <c r="M2656" i="3"/>
  <c r="M6161" i="3"/>
  <c r="M6594" i="3"/>
  <c r="M1388" i="3"/>
  <c r="M2113" i="3"/>
  <c r="M1034" i="3"/>
  <c r="M4441" i="3"/>
  <c r="M6013" i="3"/>
  <c r="M1208" i="3"/>
  <c r="M2690" i="3"/>
  <c r="M4074" i="3"/>
  <c r="M6851" i="3"/>
  <c r="M2709" i="3"/>
  <c r="M2070" i="3"/>
  <c r="M2085" i="3"/>
  <c r="M3340" i="3"/>
  <c r="M6205" i="3"/>
  <c r="M6768" i="3"/>
  <c r="M6534" i="3"/>
  <c r="M3070" i="3"/>
  <c r="M2333" i="3"/>
  <c r="M4148" i="3"/>
  <c r="M3307" i="3"/>
  <c r="M1336" i="3"/>
  <c r="M6240" i="3"/>
  <c r="M5666" i="3"/>
  <c r="M3674" i="3"/>
  <c r="M2115" i="3"/>
  <c r="M492" i="3"/>
  <c r="M5952" i="3"/>
  <c r="M5153" i="3"/>
  <c r="M6370" i="3"/>
  <c r="M4456" i="3"/>
  <c r="M4788" i="3"/>
  <c r="M3112" i="3"/>
  <c r="M2618" i="3"/>
  <c r="M904" i="3"/>
  <c r="M2716" i="3"/>
  <c r="M5702" i="3"/>
  <c r="M1888" i="3"/>
  <c r="M659" i="3"/>
  <c r="M1066" i="3"/>
  <c r="M2518" i="3"/>
  <c r="M585" i="3"/>
  <c r="M2426" i="3"/>
  <c r="M1340" i="3"/>
  <c r="M1443" i="3"/>
  <c r="M3168" i="3"/>
  <c r="M2794" i="3"/>
  <c r="M6910" i="3"/>
  <c r="M5999" i="3"/>
  <c r="M5642" i="3"/>
  <c r="M596" i="3"/>
  <c r="M1908" i="3"/>
  <c r="M3064" i="3"/>
  <c r="M4266" i="3"/>
  <c r="M2631" i="3"/>
  <c r="M6484" i="3"/>
  <c r="M5512" i="3"/>
  <c r="M6192" i="3"/>
  <c r="M6011" i="3"/>
  <c r="M6598" i="3"/>
  <c r="M1528" i="3"/>
  <c r="M2368" i="3"/>
  <c r="M860" i="3"/>
  <c r="M3261" i="3"/>
  <c r="M2188" i="3"/>
  <c r="M3923" i="3"/>
  <c r="M428" i="3"/>
  <c r="M581" i="3"/>
  <c r="M2759" i="3"/>
  <c r="M1487" i="3"/>
  <c r="M2660" i="3"/>
  <c r="M4289" i="3"/>
  <c r="M2126" i="3"/>
  <c r="M6061" i="3"/>
  <c r="M5873" i="3"/>
  <c r="M6599" i="3"/>
  <c r="M2890" i="3"/>
  <c r="M956" i="3"/>
  <c r="M4477" i="3"/>
  <c r="M2620" i="3"/>
  <c r="M1949" i="3"/>
  <c r="M3286" i="3"/>
  <c r="M3380" i="3"/>
  <c r="M2186" i="3"/>
  <c r="M4260" i="3"/>
  <c r="M4828" i="3"/>
  <c r="M2330" i="3"/>
  <c r="M6972" i="3"/>
  <c r="M2742" i="3"/>
  <c r="M6999" i="3"/>
  <c r="M5733" i="3"/>
  <c r="M6668" i="3"/>
  <c r="M4132" i="3"/>
  <c r="M849" i="3"/>
  <c r="M2829" i="3"/>
  <c r="M2877" i="3"/>
  <c r="M4066" i="3"/>
  <c r="M4163" i="3"/>
  <c r="M3726" i="3"/>
  <c r="M3068" i="3"/>
  <c r="M616" i="3"/>
  <c r="M3605" i="3"/>
  <c r="M1404" i="3"/>
  <c r="M1229" i="3"/>
  <c r="M5739" i="3"/>
  <c r="M6619" i="3"/>
  <c r="M5872" i="3"/>
  <c r="M6392" i="3"/>
  <c r="M6163" i="3"/>
  <c r="M3327" i="3"/>
  <c r="M3861" i="3"/>
  <c r="M685" i="3"/>
  <c r="M1356" i="3"/>
  <c r="M2020" i="3"/>
  <c r="M323" i="3"/>
  <c r="M4633" i="3"/>
  <c r="M2674" i="3"/>
  <c r="M3516" i="3"/>
  <c r="M6252" i="3"/>
  <c r="M6417" i="3"/>
  <c r="M4137" i="3"/>
  <c r="M1097" i="3"/>
  <c r="M6769" i="3"/>
  <c r="M5772" i="3"/>
  <c r="M5017" i="3"/>
  <c r="M5214" i="3"/>
  <c r="M4027" i="3"/>
  <c r="M2234" i="3"/>
  <c r="M1421" i="3"/>
  <c r="M1263" i="3"/>
  <c r="M3225" i="3"/>
  <c r="M702" i="3"/>
  <c r="M2801" i="3"/>
  <c r="M4614" i="3"/>
  <c r="M584" i="3"/>
  <c r="M4209" i="3"/>
  <c r="M3099" i="3"/>
  <c r="M1189" i="3"/>
  <c r="M6955" i="3"/>
  <c r="M6171" i="3"/>
  <c r="M6311" i="3"/>
  <c r="M1213" i="3"/>
  <c r="M873" i="3"/>
  <c r="M1956" i="3"/>
  <c r="M3973" i="3"/>
  <c r="M4832" i="3"/>
  <c r="M3825" i="3"/>
  <c r="M3124" i="3"/>
  <c r="M1670" i="3"/>
  <c r="M6212" i="3"/>
  <c r="M2071" i="3"/>
  <c r="M1468" i="3"/>
  <c r="M5755" i="3"/>
  <c r="M5576" i="3"/>
  <c r="M5339" i="3"/>
  <c r="M6055" i="3"/>
  <c r="M6505" i="3"/>
  <c r="M6554" i="3"/>
  <c r="M2239" i="3"/>
  <c r="M3540" i="3"/>
  <c r="M3484" i="3"/>
  <c r="M25" i="3"/>
  <c r="M2349" i="3"/>
  <c r="M2519" i="3"/>
  <c r="M1283" i="3"/>
  <c r="M1141" i="3"/>
  <c r="M3599" i="3"/>
  <c r="M6440" i="3"/>
  <c r="M6677" i="3"/>
  <c r="M6575" i="3"/>
  <c r="M961" i="3"/>
  <c r="M2546" i="3"/>
  <c r="M3828" i="3"/>
  <c r="M3632" i="3"/>
  <c r="M3336" i="3"/>
  <c r="M847" i="3"/>
  <c r="M1366" i="3"/>
  <c r="M3448" i="3"/>
  <c r="M3467" i="3"/>
  <c r="M3344" i="3"/>
  <c r="M869" i="3"/>
  <c r="M2365" i="3"/>
  <c r="M3350" i="3"/>
  <c r="M2677" i="3"/>
  <c r="M5514" i="3"/>
  <c r="M5792" i="3"/>
  <c r="M5814" i="3"/>
  <c r="M6529" i="3"/>
  <c r="M3855" i="3"/>
  <c r="M2272" i="3"/>
  <c r="M3083" i="3"/>
  <c r="M3222" i="3"/>
  <c r="M4484" i="3"/>
  <c r="M318" i="3"/>
  <c r="M4482" i="3"/>
  <c r="M3275" i="3"/>
  <c r="M3854" i="3"/>
  <c r="M3947" i="3"/>
  <c r="M1979" i="3"/>
  <c r="M5846" i="3"/>
  <c r="M6486" i="3"/>
  <c r="M5979" i="3"/>
  <c r="M6414" i="3"/>
  <c r="M5844" i="3"/>
  <c r="M5732" i="3"/>
  <c r="M1970" i="3"/>
  <c r="M2423" i="3"/>
  <c r="M3508" i="3"/>
  <c r="M4254" i="3"/>
  <c r="M4539" i="3"/>
  <c r="M4327" i="3"/>
  <c r="M4533" i="3"/>
  <c r="M1003" i="3"/>
  <c r="M4517" i="3"/>
  <c r="M1958" i="3"/>
  <c r="M4038" i="3"/>
  <c r="M4521" i="3"/>
  <c r="M1233" i="3"/>
  <c r="M6627" i="3"/>
  <c r="M5326" i="3"/>
  <c r="M5724" i="3"/>
  <c r="M4722" i="3"/>
  <c r="M4704" i="3"/>
  <c r="M2539" i="3"/>
  <c r="M2908" i="3"/>
  <c r="M1344" i="3"/>
  <c r="M1676" i="3"/>
  <c r="M2731" i="3"/>
  <c r="M1605" i="3"/>
  <c r="M878" i="3"/>
  <c r="M1832" i="3"/>
  <c r="M2861" i="3"/>
  <c r="M5134" i="3"/>
  <c r="M3213" i="3"/>
  <c r="M6700" i="3"/>
  <c r="M5981" i="3"/>
  <c r="M6966" i="3"/>
  <c r="M2792" i="3"/>
  <c r="M2219" i="3"/>
  <c r="M1341" i="3"/>
  <c r="M2532" i="3"/>
  <c r="M3517" i="3"/>
  <c r="M1765" i="3"/>
  <c r="M4223" i="3"/>
  <c r="M933" i="3"/>
  <c r="M5684" i="3"/>
  <c r="M3614" i="3"/>
  <c r="M789" i="3"/>
  <c r="M622" i="3"/>
  <c r="M6157" i="3"/>
  <c r="M5439" i="3"/>
  <c r="M5761" i="3"/>
  <c r="M3201" i="3"/>
  <c r="M5719" i="3"/>
  <c r="M1430" i="3"/>
  <c r="M2823" i="3"/>
  <c r="M1788" i="3"/>
  <c r="M1300" i="3"/>
  <c r="M4306" i="3"/>
  <c r="M4347" i="3"/>
  <c r="M466" i="3"/>
  <c r="M1241" i="3"/>
  <c r="M2119" i="3"/>
  <c r="M4629" i="3"/>
  <c r="M2502" i="3"/>
  <c r="M5538" i="3"/>
  <c r="M5120" i="3"/>
  <c r="M6241" i="3"/>
  <c r="M6699" i="3"/>
  <c r="M3082" i="3"/>
  <c r="M1075" i="3"/>
  <c r="M2307" i="3"/>
  <c r="M1556" i="3"/>
  <c r="M3700" i="3"/>
  <c r="M3619" i="3"/>
  <c r="M1950" i="3"/>
  <c r="M614" i="3"/>
  <c r="M4303" i="3"/>
  <c r="M711" i="3"/>
  <c r="M5678" i="3"/>
  <c r="M3770" i="3"/>
  <c r="M6526" i="3"/>
  <c r="M6236" i="3"/>
  <c r="M5375" i="3"/>
  <c r="M5610" i="3"/>
  <c r="M3305" i="3"/>
  <c r="M4366" i="3"/>
  <c r="M2515" i="3"/>
  <c r="M3857" i="3"/>
  <c r="M2907" i="3"/>
  <c r="M3981" i="3"/>
  <c r="M4270" i="3"/>
  <c r="M3348" i="3"/>
  <c r="M6376" i="3"/>
  <c r="M1826" i="3"/>
  <c r="M5346" i="3"/>
  <c r="M5401" i="3"/>
  <c r="M6496" i="3"/>
  <c r="M5515" i="3"/>
  <c r="M1584" i="3"/>
  <c r="M4479" i="3"/>
  <c r="M1422" i="3"/>
  <c r="M3264" i="3"/>
  <c r="M3649" i="3"/>
  <c r="M3533" i="3"/>
  <c r="M1008" i="3"/>
  <c r="M4042" i="3"/>
  <c r="M1282" i="3"/>
  <c r="M3642" i="3"/>
  <c r="M613" i="3"/>
  <c r="M4602" i="3"/>
  <c r="M617" i="3"/>
  <c r="M4869" i="3"/>
  <c r="M6990" i="3"/>
  <c r="M6512" i="3"/>
  <c r="M5312" i="3"/>
  <c r="M3330" i="3"/>
  <c r="M120" i="3"/>
  <c r="M1278" i="3"/>
  <c r="M2989" i="3"/>
  <c r="M1174" i="3"/>
  <c r="M2931" i="3"/>
  <c r="M6400" i="3"/>
  <c r="M2494" i="3"/>
  <c r="M5269" i="3"/>
  <c r="M5681" i="3"/>
  <c r="M3644" i="3"/>
  <c r="M1351" i="3"/>
  <c r="M2755" i="3"/>
  <c r="M3473" i="3"/>
  <c r="M6327" i="3"/>
  <c r="M2199" i="3"/>
  <c r="M2460" i="3"/>
  <c r="M748" i="3"/>
  <c r="M5971" i="3"/>
  <c r="M2061" i="3"/>
  <c r="M4647" i="3"/>
  <c r="M3087" i="3"/>
  <c r="M3942" i="3"/>
  <c r="M1473" i="3"/>
  <c r="M957" i="3"/>
  <c r="M962" i="3"/>
  <c r="M3434" i="3"/>
  <c r="M6644" i="3"/>
  <c r="M1872" i="3"/>
  <c r="M3522" i="3"/>
  <c r="M2692" i="3"/>
  <c r="M4015" i="3"/>
  <c r="M1578" i="3"/>
  <c r="M5566" i="3"/>
  <c r="M5708" i="3"/>
  <c r="M5878" i="3"/>
  <c r="M5453" i="3"/>
  <c r="M5564" i="3"/>
  <c r="M3105" i="3"/>
  <c r="M3824" i="3"/>
  <c r="M2503" i="3"/>
  <c r="M1407" i="3"/>
  <c r="M543" i="3"/>
  <c r="M4572" i="3"/>
  <c r="M918" i="3"/>
  <c r="M3802" i="3"/>
  <c r="M2322" i="3"/>
  <c r="M1416" i="3"/>
  <c r="M1780" i="3"/>
  <c r="M1096" i="3"/>
  <c r="M6234" i="3"/>
  <c r="M6160" i="3"/>
  <c r="M6520" i="3"/>
  <c r="M5885" i="3"/>
  <c r="M1368" i="3"/>
  <c r="M4100" i="3"/>
  <c r="M4811" i="3"/>
  <c r="M1931" i="3"/>
  <c r="M3877" i="3"/>
  <c r="M1020" i="3"/>
  <c r="M2033" i="3"/>
  <c r="M3228" i="3"/>
  <c r="M4861" i="3"/>
  <c r="M6958" i="3"/>
  <c r="M1839" i="3"/>
  <c r="M5977" i="3"/>
  <c r="M6403" i="3"/>
  <c r="M6439" i="3"/>
  <c r="M2455" i="3"/>
  <c r="M6463" i="3"/>
  <c r="M875" i="3"/>
  <c r="M4782" i="3"/>
  <c r="M4748" i="3"/>
  <c r="M1524" i="3"/>
  <c r="M4198" i="3"/>
  <c r="M5251" i="3"/>
  <c r="M309" i="3"/>
  <c r="M3740" i="3"/>
  <c r="M5907" i="3"/>
  <c r="M5864" i="3"/>
  <c r="M6597" i="3"/>
  <c r="M1948" i="3"/>
  <c r="M6965" i="3"/>
  <c r="M5894" i="3"/>
  <c r="M3863" i="3"/>
  <c r="M3253" i="3"/>
  <c r="M2052" i="3"/>
  <c r="M3760" i="3"/>
  <c r="M2982" i="3"/>
  <c r="M2118" i="3"/>
  <c r="M1657" i="3"/>
  <c r="M1683" i="3"/>
  <c r="M1319" i="3"/>
  <c r="M6312" i="3"/>
  <c r="M1150" i="3"/>
  <c r="M6352" i="3"/>
  <c r="M6154" i="3"/>
  <c r="M5637" i="3"/>
  <c r="M5741" i="3"/>
  <c r="M4211" i="3"/>
  <c r="M1941" i="3"/>
  <c r="M4400" i="3"/>
  <c r="M1775" i="3"/>
  <c r="M1380" i="3"/>
  <c r="M438" i="3"/>
  <c r="M3430" i="3"/>
  <c r="M1945" i="3"/>
  <c r="M3458" i="3"/>
  <c r="M2708" i="3"/>
  <c r="M3754" i="3"/>
  <c r="M4067" i="3"/>
  <c r="M5639" i="3"/>
  <c r="M6360" i="3"/>
  <c r="M5580" i="3"/>
  <c r="M6715" i="3"/>
  <c r="M3910" i="3"/>
  <c r="M2405" i="3"/>
  <c r="M2097" i="3"/>
  <c r="M2053" i="3"/>
  <c r="M4679" i="3"/>
  <c r="M2099" i="3"/>
  <c r="M490" i="3"/>
  <c r="M898" i="3"/>
  <c r="M889" i="3"/>
  <c r="M5476" i="3"/>
  <c r="M4771" i="3"/>
  <c r="M2089" i="3"/>
  <c r="M5307" i="3"/>
  <c r="M6356" i="3"/>
  <c r="M6255" i="3"/>
  <c r="M6321" i="3"/>
  <c r="M4396" i="3"/>
  <c r="M676" i="3"/>
  <c r="M1695" i="3"/>
  <c r="M3191" i="3"/>
  <c r="M2084" i="3"/>
  <c r="M2847" i="3"/>
  <c r="M631" i="3"/>
  <c r="M4219" i="3"/>
  <c r="M1756" i="3"/>
  <c r="M4657" i="3"/>
  <c r="M430" i="3"/>
  <c r="M6988" i="3"/>
  <c r="M6021" i="3"/>
  <c r="M6737" i="3"/>
  <c r="M5391" i="3"/>
  <c r="M6139" i="3"/>
  <c r="M1797" i="3"/>
  <c r="M135" i="3"/>
  <c r="M4719" i="3"/>
  <c r="M4103" i="3"/>
  <c r="M3972" i="3"/>
  <c r="M477" i="3"/>
  <c r="M4787" i="3"/>
  <c r="M4197" i="3"/>
  <c r="M2421" i="3"/>
  <c r="M3902" i="3"/>
  <c r="M32" i="3"/>
  <c r="M3661" i="3"/>
  <c r="M4545" i="3"/>
  <c r="M4920" i="3"/>
  <c r="M5422" i="3"/>
  <c r="M5409" i="3"/>
  <c r="M5569" i="3"/>
  <c r="M3108" i="3"/>
  <c r="M2105" i="3"/>
  <c r="M3244" i="3"/>
  <c r="M2258" i="3"/>
  <c r="M2381" i="3"/>
  <c r="M2808" i="3"/>
  <c r="M2736" i="3"/>
  <c r="M4019" i="3"/>
  <c r="M4257" i="3"/>
  <c r="M2964" i="3"/>
  <c r="M6813" i="3"/>
  <c r="M5615" i="3"/>
  <c r="M6221" i="3"/>
  <c r="M6015" i="3"/>
  <c r="M5257" i="3"/>
  <c r="M6453" i="3"/>
  <c r="M5764" i="3"/>
  <c r="M3627" i="3"/>
  <c r="M2430" i="3"/>
  <c r="M2918" i="3"/>
  <c r="M3254" i="3"/>
  <c r="M2646" i="3"/>
  <c r="M575" i="3"/>
  <c r="M2170" i="3"/>
  <c r="M5662" i="3"/>
  <c r="M3365" i="3"/>
  <c r="M5690" i="3"/>
  <c r="M1236" i="3"/>
  <c r="M6190" i="3"/>
  <c r="M5865" i="3"/>
  <c r="M5780" i="3"/>
  <c r="M1401" i="3"/>
  <c r="M829" i="3"/>
  <c r="M4112" i="3"/>
  <c r="M3268" i="3"/>
  <c r="M446" i="3"/>
  <c r="M4734" i="3"/>
  <c r="M1027" i="3"/>
  <c r="M2159" i="3"/>
  <c r="M1803" i="3"/>
  <c r="M5315" i="3"/>
  <c r="M2666" i="3"/>
  <c r="M3351" i="3"/>
  <c r="M2179" i="3"/>
  <c r="M2599" i="3"/>
  <c r="M2075" i="3"/>
  <c r="M4229" i="3"/>
  <c r="M690" i="3"/>
  <c r="M4837" i="3"/>
  <c r="M3494" i="3"/>
  <c r="M2638" i="3"/>
  <c r="M5618" i="3"/>
  <c r="M5458" i="3"/>
  <c r="M6982" i="3"/>
  <c r="M6532" i="3"/>
  <c r="M6056" i="3"/>
  <c r="M660" i="3"/>
  <c r="M3612" i="3"/>
  <c r="M1353" i="3"/>
  <c r="M4016" i="3"/>
  <c r="M912" i="3"/>
  <c r="M3883" i="3"/>
  <c r="M1297" i="3"/>
  <c r="M423" i="3"/>
  <c r="M332" i="3"/>
  <c r="M4723" i="3"/>
  <c r="M97" i="3"/>
  <c r="M5484" i="3"/>
  <c r="M1565" i="3"/>
  <c r="M5721" i="3"/>
  <c r="M6001" i="3"/>
  <c r="M5793" i="3"/>
  <c r="M2924" i="3"/>
  <c r="M5899" i="3"/>
  <c r="M3570" i="3"/>
  <c r="M1678" i="3"/>
  <c r="M1449" i="3"/>
  <c r="M2472" i="3"/>
  <c r="M1165" i="3"/>
  <c r="M1636" i="3"/>
  <c r="M3457" i="3"/>
  <c r="M4809" i="3"/>
  <c r="M1476" i="3"/>
  <c r="M2636" i="3"/>
  <c r="M1536" i="3"/>
  <c r="M6563" i="3"/>
  <c r="M5537" i="3"/>
  <c r="M6041" i="3"/>
  <c r="M1147" i="3"/>
  <c r="M560" i="3"/>
  <c r="M5840" i="3"/>
  <c r="M3746" i="3"/>
  <c r="M405" i="3"/>
  <c r="M995" i="3"/>
  <c r="M4634" i="3"/>
  <c r="M2737" i="3"/>
  <c r="M700" i="3"/>
  <c r="M2244" i="3"/>
  <c r="M1026" i="3"/>
  <c r="M3219" i="3"/>
  <c r="M5353" i="3"/>
  <c r="M2019" i="3"/>
  <c r="M5647" i="3"/>
  <c r="M5789" i="3"/>
  <c r="M5605" i="3"/>
  <c r="M6090" i="3"/>
  <c r="M5235" i="3"/>
  <c r="M5902" i="3"/>
  <c r="M4659" i="3"/>
  <c r="M767" i="3"/>
  <c r="M3011" i="3"/>
  <c r="M2180" i="3"/>
  <c r="M3876" i="3"/>
  <c r="M3332" i="3"/>
  <c r="M4501" i="3"/>
  <c r="M506" i="3"/>
  <c r="M5486" i="3"/>
  <c r="M6679" i="3"/>
  <c r="M5879" i="3"/>
  <c r="M5621" i="3"/>
  <c r="M6242" i="3"/>
  <c r="M5923" i="3"/>
  <c r="M2566" i="3"/>
  <c r="M1195" i="3"/>
  <c r="M2767" i="3"/>
  <c r="M4420" i="3"/>
  <c r="M4612" i="3"/>
  <c r="M3243" i="3"/>
  <c r="M3735" i="3"/>
  <c r="M5725" i="3"/>
  <c r="M2042" i="3"/>
  <c r="M6047" i="3"/>
  <c r="M5448" i="3"/>
  <c r="M5516" i="3"/>
  <c r="M6648" i="3"/>
  <c r="M4628" i="3"/>
  <c r="M1785" i="3"/>
  <c r="M3788" i="3"/>
  <c r="M1326" i="3"/>
  <c r="M3753" i="3"/>
  <c r="M3781" i="3"/>
  <c r="M2951" i="3"/>
  <c r="M5834" i="3"/>
  <c r="M2632" i="3"/>
  <c r="M3280" i="3"/>
  <c r="M5403" i="3"/>
  <c r="M6643" i="3"/>
  <c r="M6038" i="3"/>
  <c r="M4318" i="3"/>
  <c r="M2873" i="3"/>
  <c r="M1144" i="3"/>
  <c r="M4324" i="3"/>
  <c r="M3518" i="3"/>
  <c r="M3639" i="3"/>
  <c r="M741" i="3"/>
  <c r="M2617" i="3"/>
  <c r="M4063" i="3"/>
  <c r="M2172" i="3"/>
  <c r="M6022" i="3"/>
  <c r="M3733" i="3"/>
  <c r="M3086" i="3"/>
  <c r="M5371" i="3"/>
  <c r="M6620" i="3"/>
  <c r="M5698" i="3"/>
  <c r="M1713" i="3"/>
  <c r="M4563" i="3"/>
  <c r="M3965" i="3"/>
  <c r="M4470" i="3"/>
  <c r="M4621" i="3"/>
  <c r="M1610" i="3"/>
  <c r="M3971" i="3"/>
  <c r="M437" i="3"/>
  <c r="M4606" i="3"/>
  <c r="M3410" i="3"/>
  <c r="M897" i="3"/>
  <c r="M5193" i="3"/>
  <c r="M5751" i="3"/>
  <c r="M5084" i="3"/>
  <c r="M5457" i="3"/>
  <c r="M3884" i="3"/>
  <c r="M1628" i="3"/>
  <c r="M1500" i="3"/>
  <c r="M641" i="3"/>
  <c r="M2596" i="3"/>
  <c r="M2516" i="3"/>
  <c r="M3713" i="3"/>
  <c r="M2328" i="3"/>
  <c r="M4411" i="3"/>
  <c r="M2804" i="3"/>
  <c r="M4214" i="3"/>
  <c r="M6671" i="3"/>
  <c r="M5574" i="3"/>
  <c r="M5985" i="3"/>
  <c r="M6586" i="3"/>
  <c r="M6281" i="3"/>
  <c r="M1395" i="3"/>
  <c r="M4834" i="3"/>
  <c r="M3206" i="3"/>
  <c r="M4450" i="3"/>
  <c r="M4200" i="3"/>
  <c r="M2040" i="3"/>
  <c r="M3701" i="3"/>
  <c r="M3935" i="3"/>
  <c r="M2576" i="3"/>
  <c r="M6003" i="3"/>
  <c r="M6357" i="3"/>
  <c r="M6183" i="3"/>
  <c r="M3416" i="3"/>
  <c r="M6052" i="3"/>
  <c r="M5533" i="3"/>
  <c r="M5874" i="3"/>
  <c r="M5308" i="3"/>
  <c r="M5565" i="3"/>
  <c r="M1175" i="3"/>
  <c r="M2844" i="3"/>
  <c r="M2191" i="3"/>
  <c r="M706" i="3"/>
  <c r="M2058" i="3"/>
  <c r="M1316" i="3"/>
  <c r="M4736" i="3"/>
  <c r="M4815" i="3"/>
  <c r="M2553" i="3"/>
  <c r="M1089" i="3"/>
  <c r="M6726" i="3"/>
  <c r="M903" i="3"/>
  <c r="M1606" i="3"/>
  <c r="M3394" i="3"/>
  <c r="M5456" i="3"/>
  <c r="M3778" i="3"/>
  <c r="M1109" i="3"/>
  <c r="M842" i="3"/>
  <c r="M2390" i="3"/>
  <c r="M4072" i="3"/>
  <c r="M2211" i="3"/>
  <c r="M3259" i="3"/>
  <c r="M3680" i="3"/>
  <c r="M3803" i="3"/>
  <c r="M1514" i="3"/>
  <c r="M1186" i="3"/>
  <c r="M6034" i="3"/>
  <c r="M5116" i="3"/>
  <c r="M6492" i="3"/>
  <c r="M1399" i="3"/>
  <c r="M3403" i="3"/>
  <c r="M2699" i="3"/>
  <c r="M4700" i="3"/>
  <c r="M4684" i="3"/>
  <c r="M2424" i="3"/>
  <c r="M3408" i="3"/>
  <c r="M4158" i="3"/>
  <c r="M4522" i="3"/>
  <c r="M5963" i="3"/>
  <c r="M4008" i="3"/>
  <c r="M3888" i="3"/>
  <c r="M6136" i="3"/>
  <c r="M5823" i="3"/>
  <c r="M5790" i="3"/>
  <c r="M2786" i="3"/>
  <c r="M3040" i="3"/>
  <c r="M1138" i="3"/>
  <c r="M5508" i="3"/>
  <c r="M4454" i="3"/>
  <c r="M2341" i="3"/>
  <c r="M2953" i="3"/>
  <c r="M475" i="3"/>
  <c r="M934" i="3"/>
  <c r="M3999" i="3"/>
  <c r="M821" i="3"/>
  <c r="M3186" i="3"/>
  <c r="M2356" i="3"/>
  <c r="M6091" i="3"/>
  <c r="M6309" i="3"/>
  <c r="M5919" i="3"/>
  <c r="M5688" i="3"/>
  <c r="M1357" i="3"/>
  <c r="M1413" i="3"/>
  <c r="M1722" i="3"/>
  <c r="M2249" i="3"/>
  <c r="M4570" i="3"/>
  <c r="M4822" i="3"/>
  <c r="M2855" i="3"/>
  <c r="M2416" i="3"/>
  <c r="M2370" i="3"/>
  <c r="M3131" i="3"/>
  <c r="M666" i="3"/>
  <c r="M6603" i="3"/>
  <c r="M4491" i="3"/>
  <c r="M6686" i="3"/>
  <c r="M4116" i="3"/>
  <c r="M1437" i="3"/>
  <c r="M441" i="3"/>
  <c r="M1335" i="3"/>
  <c r="M2098" i="3"/>
  <c r="M3555" i="3"/>
  <c r="M1951" i="3"/>
  <c r="M3238" i="3"/>
  <c r="M2849" i="3"/>
  <c r="M688" i="3"/>
  <c r="M1971" i="3"/>
  <c r="M3811" i="3"/>
  <c r="M5655" i="3"/>
  <c r="M1321" i="3"/>
  <c r="M6669" i="3"/>
  <c r="M5442" i="3"/>
  <c r="M3835" i="3"/>
  <c r="M6284" i="3"/>
  <c r="M1173" i="3"/>
  <c r="M4352" i="3"/>
  <c r="M3043" i="3"/>
  <c r="M85" i="3"/>
  <c r="M3898" i="3"/>
  <c r="M4725" i="3"/>
  <c r="M4159" i="3"/>
  <c r="M1169" i="3"/>
  <c r="M2165" i="3"/>
  <c r="M2857" i="3"/>
  <c r="M6465" i="3"/>
  <c r="M5856" i="3"/>
  <c r="M6784" i="3"/>
  <c r="M4331" i="3"/>
  <c r="M959" i="3"/>
  <c r="M4330" i="3"/>
  <c r="M3922" i="3"/>
  <c r="M2555" i="3"/>
  <c r="M2500" i="3"/>
  <c r="M4681" i="3"/>
  <c r="M3983" i="3"/>
  <c r="M4374" i="3"/>
  <c r="M3600" i="3"/>
  <c r="M3387" i="3"/>
  <c r="M6283" i="3"/>
  <c r="M853" i="3"/>
  <c r="M4813" i="3"/>
  <c r="M1546" i="3"/>
  <c r="M6976" i="3"/>
  <c r="M3573" i="3"/>
  <c r="M1068" i="3"/>
  <c r="M2969" i="3"/>
  <c r="M2547" i="3"/>
  <c r="M6697" i="3"/>
  <c r="M5511" i="3"/>
  <c r="M3705" i="3"/>
  <c r="M4664" i="3"/>
  <c r="M910" i="3"/>
  <c r="M2544" i="3"/>
  <c r="M1231" i="3"/>
  <c r="M2117" i="3"/>
  <c r="M5594" i="3"/>
  <c r="M3356" i="3"/>
  <c r="M6345" i="3"/>
  <c r="M6666" i="3"/>
  <c r="M6227" i="3"/>
  <c r="M5003" i="3"/>
  <c r="M4489" i="3"/>
  <c r="M894" i="3"/>
  <c r="M3022" i="3"/>
  <c r="M2297" i="3"/>
  <c r="M3800" i="3"/>
  <c r="M2453" i="3"/>
  <c r="M1439" i="3"/>
  <c r="M4486" i="3"/>
  <c r="M3762" i="3"/>
  <c r="M5390" i="3"/>
  <c r="M5603" i="3"/>
  <c r="M6062" i="3"/>
  <c r="M982" i="3"/>
  <c r="M3588" i="3"/>
  <c r="M1850" i="3"/>
  <c r="M4337" i="3"/>
  <c r="M3645" i="3"/>
  <c r="M701" i="3"/>
  <c r="M973" i="3"/>
  <c r="M3894" i="3"/>
  <c r="M3607" i="3"/>
  <c r="M5164" i="3"/>
  <c r="M3405" i="3"/>
  <c r="M2125" i="3"/>
  <c r="M3652" i="3"/>
  <c r="M6934" i="3"/>
  <c r="M5614" i="3"/>
  <c r="M6045" i="3"/>
  <c r="M6343" i="3"/>
  <c r="M4690" i="3"/>
  <c r="M3470" i="3"/>
  <c r="M3107" i="3"/>
  <c r="M1982" i="3"/>
  <c r="M2329" i="3"/>
  <c r="M2352" i="3"/>
  <c r="M3881" i="3"/>
  <c r="M3341" i="3"/>
  <c r="M3308" i="3"/>
  <c r="M3176" i="3"/>
  <c r="M2705" i="3"/>
  <c r="M5661" i="3"/>
  <c r="M6476" i="3"/>
  <c r="M5766" i="3"/>
  <c r="M6244" i="3"/>
  <c r="M926" i="3"/>
  <c r="M4756" i="3"/>
  <c r="M4469" i="3"/>
  <c r="M4031" i="3"/>
  <c r="M1563" i="3"/>
  <c r="M2762" i="3"/>
  <c r="M4717" i="3"/>
  <c r="M4182" i="3"/>
  <c r="M4049" i="3"/>
  <c r="M2095" i="3"/>
  <c r="M4653" i="3"/>
  <c r="M567" i="3"/>
  <c r="M2914" i="3"/>
  <c r="M1661" i="3"/>
  <c r="M6144" i="3"/>
  <c r="M5837" i="3"/>
  <c r="M6060" i="3"/>
  <c r="M3368" i="3"/>
  <c r="M4231" i="3"/>
  <c r="M3392" i="3"/>
  <c r="M3667" i="3"/>
  <c r="M1509" i="3"/>
  <c r="M3036" i="3"/>
  <c r="M4772" i="3"/>
  <c r="M2006" i="3"/>
  <c r="M4548" i="3"/>
  <c r="M1581" i="3"/>
  <c r="M2306" i="3"/>
  <c r="M6555" i="3"/>
  <c r="M5493" i="3"/>
  <c r="M5715" i="3"/>
  <c r="M5767" i="3"/>
  <c r="M4448" i="3"/>
  <c r="M1830" i="3"/>
  <c r="M2578" i="3"/>
  <c r="M3441" i="3"/>
  <c r="M2769" i="3"/>
  <c r="M3860" i="3"/>
  <c r="M1897" i="3"/>
  <c r="M2293" i="3"/>
  <c r="M3137" i="3"/>
  <c r="M6727" i="3"/>
  <c r="M3581" i="3"/>
  <c r="M6685" i="3"/>
  <c r="M1520" i="3"/>
  <c r="M2531" i="3"/>
  <c r="M3094" i="3"/>
  <c r="M5674" i="3"/>
  <c r="M5735" i="3"/>
  <c r="M4667" i="3"/>
  <c r="M981" i="3"/>
  <c r="M4431" i="3"/>
  <c r="M3744" i="3"/>
  <c r="M3844" i="3"/>
  <c r="M1295" i="3"/>
  <c r="M1993" i="3"/>
  <c r="M3886" i="3"/>
  <c r="M2810" i="3"/>
  <c r="M1525" i="3"/>
  <c r="M2812" i="3"/>
  <c r="M4220" i="3"/>
  <c r="M6998" i="3"/>
  <c r="M2302" i="3"/>
  <c r="M2079" i="3"/>
  <c r="M4153" i="3"/>
  <c r="M5663" i="3"/>
  <c r="M5224" i="3"/>
  <c r="M1789" i="3"/>
  <c r="M5388" i="3"/>
  <c r="M5728" i="3"/>
  <c r="M1385" i="3"/>
  <c r="M6543" i="3"/>
  <c r="M2348" i="3"/>
  <c r="M5202" i="3"/>
  <c r="M673" i="3"/>
  <c r="M1905" i="3"/>
  <c r="M6130" i="3"/>
  <c r="M6427" i="3"/>
  <c r="M5535" i="3"/>
  <c r="M1965" i="3"/>
  <c r="M1768" i="3"/>
  <c r="M650" i="3"/>
  <c r="M4278" i="3"/>
  <c r="M3817" i="3"/>
  <c r="M2225" i="3"/>
  <c r="M4462" i="3"/>
  <c r="M2252" i="3"/>
  <c r="M2107" i="3"/>
  <c r="M5424" i="3"/>
  <c r="M5099" i="3"/>
  <c r="M1463" i="3"/>
  <c r="M3636" i="3"/>
  <c r="M1879" i="3"/>
  <c r="M1074" i="3"/>
  <c r="M4376" i="3"/>
  <c r="M1598" i="3"/>
  <c r="M2923" i="3"/>
  <c r="M2116" i="3"/>
  <c r="M4227" i="3"/>
  <c r="M7019" i="3"/>
  <c r="M2605" i="3"/>
  <c r="M1648" i="3"/>
  <c r="M6314" i="3"/>
  <c r="M6014" i="3"/>
  <c r="M5714" i="3"/>
  <c r="M6981" i="3"/>
  <c r="M1056" i="3"/>
  <c r="M1285" i="3"/>
  <c r="M2067" i="3"/>
  <c r="M3052" i="3"/>
  <c r="M4437" i="3"/>
  <c r="M1998" i="3"/>
  <c r="M2279" i="3"/>
  <c r="M2073" i="3"/>
  <c r="M1258" i="3"/>
  <c r="M2281" i="3"/>
  <c r="M6389" i="3"/>
  <c r="M2022" i="3"/>
  <c r="M5817" i="3"/>
  <c r="M5965" i="3"/>
  <c r="M6718" i="3"/>
  <c r="M566" i="3"/>
  <c r="M1394" i="3"/>
  <c r="M3954" i="3"/>
  <c r="M669" i="3"/>
  <c r="M356" i="3"/>
  <c r="M3208" i="3"/>
  <c r="M3177" i="3"/>
  <c r="M2037" i="3"/>
  <c r="M3147" i="3"/>
  <c r="M2301" i="3"/>
  <c r="M1530" i="3"/>
  <c r="M3322" i="3"/>
  <c r="M6133" i="3"/>
  <c r="M5937" i="3"/>
  <c r="M6351" i="3"/>
  <c r="M6704" i="3"/>
  <c r="M6268" i="3"/>
  <c r="M4551" i="3"/>
  <c r="M6591" i="3"/>
  <c r="M3035" i="3"/>
  <c r="M1645" i="3"/>
  <c r="M4365" i="3"/>
  <c r="M1516" i="3"/>
  <c r="M952" i="3"/>
  <c r="M4498" i="3"/>
  <c r="M2590" i="3"/>
  <c r="M1819" i="3"/>
  <c r="M7027" i="3"/>
  <c r="M6232" i="3"/>
  <c r="M5402" i="3"/>
  <c r="M5816" i="3"/>
  <c r="M2153" i="3"/>
  <c r="M6095" i="3"/>
  <c r="M5364" i="3"/>
  <c r="M2543" i="3"/>
  <c r="M3528" i="3"/>
  <c r="M374" i="3"/>
  <c r="M2030" i="3"/>
  <c r="M1268" i="3"/>
  <c r="M2207" i="3"/>
  <c r="M168" i="3"/>
  <c r="M3794" i="3"/>
  <c r="M5778" i="3"/>
  <c r="M6325" i="3"/>
  <c r="M5700" i="3"/>
  <c r="M5273" i="3"/>
  <c r="M5377" i="3"/>
  <c r="M69" i="3"/>
  <c r="M2400" i="3"/>
  <c r="M2579" i="3"/>
  <c r="M4744" i="3"/>
  <c r="M1361" i="3"/>
  <c r="M2409" i="3"/>
  <c r="M1804" i="3"/>
  <c r="M1330" i="3"/>
  <c r="M5162" i="3"/>
  <c r="M5711" i="3"/>
  <c r="M6461" i="3"/>
  <c r="M6800" i="3"/>
  <c r="M4322" i="3"/>
  <c r="M3250" i="3"/>
  <c r="M2523" i="3"/>
  <c r="M1104" i="3"/>
  <c r="M818" i="3"/>
  <c r="M544" i="3"/>
  <c r="M1410" i="3"/>
  <c r="M3488" i="3"/>
  <c r="M3994" i="3"/>
  <c r="M3514" i="3"/>
  <c r="M1603" i="3"/>
  <c r="M2417" i="3"/>
  <c r="M5069" i="3"/>
  <c r="M6614" i="3"/>
  <c r="M5376" i="3"/>
  <c r="M2898" i="3"/>
  <c r="M3270" i="3"/>
  <c r="M1305" i="3"/>
  <c r="M2080" i="3"/>
  <c r="M2864" i="3"/>
  <c r="M4823" i="3"/>
  <c r="M1952" i="3"/>
  <c r="M1044" i="3"/>
  <c r="M5447" i="3"/>
  <c r="M2506" i="3"/>
  <c r="M3839" i="3"/>
  <c r="M6261" i="3"/>
  <c r="M4863" i="3"/>
  <c r="M6179" i="3"/>
  <c r="M5626" i="3"/>
  <c r="M1218" i="3"/>
  <c r="M1817" i="3"/>
  <c r="M2587" i="3"/>
  <c r="M4463" i="3"/>
  <c r="M3818" i="3"/>
  <c r="M963" i="3"/>
  <c r="M2977" i="3"/>
  <c r="M1677" i="3"/>
  <c r="M3422" i="3"/>
  <c r="M2981" i="3"/>
  <c r="M1909" i="3"/>
  <c r="M1076" i="3"/>
  <c r="M5268" i="3"/>
  <c r="M5328" i="3"/>
  <c r="M6077" i="3"/>
  <c r="M5281" i="3"/>
  <c r="M4354" i="3"/>
  <c r="M4188" i="3"/>
  <c r="M4123" i="3"/>
  <c r="M4455" i="3"/>
  <c r="M2229" i="3"/>
  <c r="M1727" i="3"/>
  <c r="M2712" i="3"/>
  <c r="M6198" i="3"/>
  <c r="M3546" i="3"/>
  <c r="M4784" i="3"/>
  <c r="M5228" i="3"/>
  <c r="M5805" i="3"/>
  <c r="M5860" i="3"/>
  <c r="M6393" i="3"/>
  <c r="M619" i="3"/>
  <c r="M4196" i="3"/>
  <c r="M647" i="3"/>
  <c r="M1963" i="3"/>
  <c r="M4695" i="3"/>
  <c r="M2380" i="3"/>
  <c r="M1823" i="3"/>
  <c r="M2483" i="3"/>
  <c r="M6547" i="3"/>
  <c r="M2512" i="3"/>
  <c r="M6912" i="3"/>
  <c r="M5777" i="3"/>
  <c r="M6169" i="3"/>
  <c r="M5386" i="3"/>
  <c r="M5293" i="3"/>
  <c r="M4050" i="3"/>
  <c r="M1060" i="3"/>
  <c r="M1084" i="3"/>
  <c r="M1055" i="3"/>
  <c r="M1567" i="3"/>
  <c r="M922" i="3"/>
  <c r="M4654" i="3"/>
  <c r="M4091" i="3"/>
  <c r="M1067" i="3"/>
  <c r="M6992" i="3"/>
  <c r="M5556" i="3"/>
  <c r="M551" i="3"/>
  <c r="M6755" i="3"/>
  <c r="M5521" i="3"/>
  <c r="M3801" i="3"/>
  <c r="M1587" i="3"/>
  <c r="M1558" i="3"/>
  <c r="M1023" i="3"/>
  <c r="M6978" i="3"/>
  <c r="M3602" i="3"/>
  <c r="M5812" i="3"/>
  <c r="M5502" i="3"/>
  <c r="M4680" i="3"/>
  <c r="M6655" i="3"/>
  <c r="M3398" i="3"/>
  <c r="M6257" i="3"/>
  <c r="M3885" i="3"/>
  <c r="M5736" i="3"/>
  <c r="M5935" i="3"/>
  <c r="M6048" i="3"/>
  <c r="M5784" i="3"/>
  <c r="M4467" i="3"/>
  <c r="M3242" i="3"/>
  <c r="M3975" i="3"/>
  <c r="M1292" i="3"/>
  <c r="M3329" i="3"/>
  <c r="M891" i="3"/>
  <c r="M4127" i="3"/>
  <c r="M3548" i="3"/>
  <c r="M2900" i="3"/>
  <c r="M1112" i="3"/>
  <c r="M2645" i="3"/>
  <c r="M5682" i="3"/>
  <c r="M1010" i="3"/>
  <c r="M2154" i="3"/>
  <c r="M5540" i="3"/>
  <c r="M6519" i="3"/>
  <c r="M5323" i="3"/>
  <c r="M5233" i="3"/>
  <c r="M2958" i="3"/>
  <c r="M2647" i="3"/>
  <c r="M4800" i="3"/>
  <c r="M1033" i="3"/>
  <c r="M2364" i="3"/>
  <c r="M930" i="3"/>
  <c r="M4805" i="3"/>
  <c r="M1799" i="3"/>
  <c r="M4801" i="3"/>
  <c r="M4757" i="3"/>
  <c r="M3411" i="3"/>
  <c r="M1653" i="3"/>
  <c r="M3218" i="3"/>
  <c r="M6906" i="3"/>
  <c r="M6874" i="3"/>
  <c r="M5567" i="3"/>
  <c r="M6285" i="3"/>
  <c r="M4001" i="3"/>
  <c r="M3050" i="3"/>
  <c r="M2377" i="3"/>
  <c r="M758" i="3"/>
  <c r="M3384" i="3"/>
  <c r="M3266" i="3"/>
  <c r="M4118" i="3"/>
  <c r="M6279" i="3"/>
  <c r="M4237" i="3"/>
  <c r="M193" i="3"/>
  <c r="M3658" i="3"/>
  <c r="M5922" i="3"/>
  <c r="M6588" i="3"/>
  <c r="M6203" i="3"/>
  <c r="M5955" i="3"/>
  <c r="M1155" i="3"/>
  <c r="M2196" i="3"/>
  <c r="M3849" i="3"/>
  <c r="M4304" i="3"/>
  <c r="M4009" i="3"/>
  <c r="M3443" i="3"/>
  <c r="M5287" i="3"/>
  <c r="M4905" i="3"/>
  <c r="M6488" i="3"/>
  <c r="M4345" i="3"/>
  <c r="M2087" i="3"/>
  <c r="M6675" i="3"/>
  <c r="M4183" i="3"/>
  <c r="M5967" i="3"/>
  <c r="M1609" i="3"/>
  <c r="M2418" i="3"/>
  <c r="M6395" i="3"/>
  <c r="M4691" i="3"/>
  <c r="M3926" i="3"/>
  <c r="M5061" i="3"/>
  <c r="M4018" i="3"/>
  <c r="M6460" i="3"/>
  <c r="M273" i="3"/>
  <c r="M6469" i="3"/>
  <c r="M3640" i="3"/>
  <c r="M2025" i="3"/>
  <c r="M4707" i="3"/>
  <c r="M4502" i="3"/>
  <c r="M3339" i="3"/>
  <c r="M23" i="3"/>
  <c r="M3069" i="3"/>
  <c r="M3638" i="3"/>
  <c r="M2669" i="3"/>
  <c r="M6010" i="3"/>
  <c r="M5083" i="3"/>
  <c r="M6600" i="3"/>
  <c r="M231" i="3"/>
  <c r="M2675" i="3"/>
  <c r="M2817" i="3"/>
  <c r="M2902" i="3"/>
  <c r="M1906" i="3"/>
  <c r="M778" i="3"/>
  <c r="M2336" i="3"/>
  <c r="M413" i="3"/>
  <c r="M1985" i="3"/>
  <c r="M3361" i="3"/>
  <c r="M3714" i="3"/>
  <c r="M5359" i="3"/>
  <c r="M6628" i="3"/>
  <c r="M5747" i="3"/>
  <c r="M3139" i="3"/>
  <c r="M6944" i="3"/>
  <c r="M3369" i="3"/>
  <c r="M562" i="3"/>
  <c r="M1491" i="3"/>
  <c r="M4238" i="3"/>
  <c r="M5302" i="3"/>
  <c r="M4821" i="3"/>
  <c r="M3333" i="3"/>
  <c r="M822" i="3"/>
  <c r="M3129" i="3"/>
  <c r="M5501" i="3"/>
  <c r="M4609" i="3"/>
  <c r="M601" i="3"/>
  <c r="M5866" i="3"/>
  <c r="M3521" i="3"/>
  <c r="M6397" i="3"/>
  <c r="M5507" i="3"/>
  <c r="M2842" i="3"/>
  <c r="M3160" i="3"/>
  <c r="M2963" i="3"/>
  <c r="M3669" i="3"/>
  <c r="M2611" i="3"/>
  <c r="M756" i="3"/>
  <c r="M1209" i="3"/>
  <c r="M4013" i="3"/>
  <c r="M4248" i="3"/>
  <c r="M4202" i="3"/>
  <c r="M3671" i="3"/>
  <c r="M6491" i="3"/>
  <c r="M5536" i="3"/>
  <c r="M3202" i="3"/>
  <c r="M5240" i="3"/>
  <c r="M2287" i="3"/>
  <c r="M3146" i="3"/>
  <c r="M738" i="3"/>
  <c r="M2243" i="3"/>
  <c r="M3326" i="3"/>
  <c r="M1429" i="3"/>
  <c r="M6332" i="3"/>
  <c r="M4430" i="3"/>
  <c r="M980" i="3"/>
  <c r="M884" i="3"/>
  <c r="M4003" i="3"/>
  <c r="M6409" i="3"/>
  <c r="M6125" i="3"/>
  <c r="M5750" i="3"/>
  <c r="M5689" i="3"/>
  <c r="M2735" i="3"/>
  <c r="M2174" i="3"/>
  <c r="M2585" i="3"/>
  <c r="M1876" i="3"/>
  <c r="M3185" i="3"/>
  <c r="M3585" i="3"/>
  <c r="M2939" i="3"/>
  <c r="M2651" i="3"/>
  <c r="M1572" i="3"/>
  <c r="M1203" i="3"/>
  <c r="M5713" i="3"/>
  <c r="M6986" i="3"/>
  <c r="M5247" i="3"/>
  <c r="M6088" i="3"/>
  <c r="M1612" i="3"/>
  <c r="M2026" i="3"/>
  <c r="M591" i="3"/>
  <c r="M4560" i="3"/>
  <c r="M2081" i="3"/>
  <c r="M4677" i="3"/>
  <c r="M2821" i="3"/>
  <c r="M4918" i="3"/>
  <c r="M4758" i="3"/>
  <c r="M5675" i="3"/>
  <c r="M2458" i="3"/>
  <c r="M2961" i="3"/>
  <c r="M6522" i="3"/>
  <c r="M6758" i="3"/>
  <c r="M5491" i="3"/>
  <c r="M3237" i="3"/>
  <c r="M2910" i="3"/>
  <c r="M3625" i="3"/>
  <c r="M4087" i="3"/>
  <c r="M1013" i="3"/>
  <c r="M2214" i="3"/>
  <c r="M486" i="3"/>
  <c r="M2727" i="3"/>
  <c r="M944" i="3"/>
  <c r="M3630" i="3"/>
  <c r="M2947" i="3"/>
  <c r="M5412" i="3"/>
  <c r="M1453" i="3"/>
  <c r="M5174" i="3"/>
  <c r="M5773" i="3"/>
  <c r="M5584" i="3"/>
  <c r="M6879" i="3"/>
  <c r="M5231" i="3"/>
  <c r="M4449" i="3"/>
  <c r="M1617" i="3"/>
  <c r="M1827" i="3"/>
  <c r="M654" i="3"/>
  <c r="M2462" i="3"/>
  <c r="M4243" i="3"/>
  <c r="M4461" i="3"/>
  <c r="M966" i="3"/>
  <c r="M2702" i="3"/>
  <c r="M5756" i="3"/>
  <c r="M2564" i="3"/>
  <c r="M5474" i="3"/>
  <c r="M5859" i="3"/>
  <c r="M6274" i="3"/>
  <c r="M3959" i="3"/>
  <c r="M3478" i="3"/>
  <c r="M59" i="3"/>
  <c r="M2917" i="3"/>
  <c r="M4062" i="3"/>
  <c r="M2450" i="3"/>
  <c r="M2351" i="3"/>
  <c r="M4144" i="3"/>
  <c r="M4293" i="3"/>
  <c r="M4302" i="3"/>
  <c r="M806" i="3"/>
  <c r="M6774" i="3"/>
  <c r="M6159" i="3"/>
  <c r="M3234" i="3"/>
  <c r="M4789" i="3"/>
  <c r="M4546" i="3"/>
  <c r="M1570" i="3"/>
  <c r="M4576" i="3"/>
  <c r="M4046" i="3"/>
  <c r="M53" i="3"/>
  <c r="M935" i="3"/>
  <c r="M3715" i="3"/>
  <c r="M1984" i="3"/>
  <c r="M4162" i="3"/>
  <c r="M1284" i="3"/>
  <c r="M5261" i="3"/>
  <c r="M6470" i="3"/>
  <c r="M3223" i="3"/>
  <c r="M4417" i="3"/>
  <c r="M4575" i="3"/>
  <c r="M6006" i="3"/>
  <c r="M2247" i="3"/>
  <c r="M6535" i="3"/>
  <c r="M5933" i="3"/>
  <c r="M2497" i="3"/>
  <c r="M4493" i="3"/>
  <c r="M41" i="3"/>
  <c r="M1625" i="3"/>
  <c r="M2540" i="3"/>
  <c r="M4838" i="3"/>
  <c r="M1940" i="3"/>
  <c r="M3210" i="3"/>
  <c r="M4897" i="3"/>
  <c r="M1933" i="3"/>
  <c r="M6031" i="3"/>
  <c r="M5972" i="3"/>
  <c r="M6637" i="3"/>
  <c r="M5229" i="3"/>
  <c r="M3074" i="3"/>
  <c r="M4833" i="3"/>
  <c r="M3730" i="3"/>
  <c r="M4436" i="3"/>
  <c r="M2178" i="3"/>
  <c r="M1868" i="3"/>
  <c r="M1125" i="3"/>
  <c r="M2865" i="3"/>
  <c r="M1094" i="3"/>
  <c r="M919" i="3"/>
  <c r="M6698" i="3"/>
  <c r="M5545" i="3"/>
  <c r="M5481" i="3"/>
  <c r="M6235" i="3"/>
  <c r="M2871" i="3"/>
  <c r="M6553" i="3"/>
  <c r="M1994" i="3"/>
  <c r="M1451" i="3"/>
  <c r="M3598" i="3"/>
  <c r="M2294" i="3"/>
  <c r="M4315" i="3"/>
  <c r="M1679" i="3"/>
  <c r="M5482" i="3"/>
  <c r="M899" i="3"/>
  <c r="M5004" i="3"/>
  <c r="M2912" i="3"/>
  <c r="M6970" i="3"/>
  <c r="M6319" i="3"/>
  <c r="M5255" i="3"/>
  <c r="M5500" i="3"/>
  <c r="M5646" i="3"/>
  <c r="M1752" i="3"/>
  <c r="M2013" i="3"/>
  <c r="M4649" i="3"/>
  <c r="M1110" i="3"/>
  <c r="M3496" i="3"/>
  <c r="M3334" i="3"/>
  <c r="M2752" i="3"/>
  <c r="M4762" i="3"/>
  <c r="M6305" i="3"/>
  <c r="M4651" i="3"/>
  <c r="M5405" i="3"/>
  <c r="M5284" i="3"/>
  <c r="M6859" i="3"/>
  <c r="M1002" i="3"/>
  <c r="M5672" i="3"/>
  <c r="M1371" i="3"/>
  <c r="M4026" i="3"/>
  <c r="M1624" i="3"/>
  <c r="M1070" i="3"/>
  <c r="M3493" i="3"/>
  <c r="M3758" i="3"/>
  <c r="M2036" i="3"/>
  <c r="M30" i="3"/>
  <c r="M4399" i="3"/>
  <c r="M2940" i="3"/>
  <c r="M3822" i="3"/>
  <c r="M571" i="3"/>
  <c r="M5932" i="3"/>
  <c r="M5597" i="3"/>
  <c r="M5795" i="3"/>
  <c r="M2435" i="3"/>
  <c r="M1802" i="3"/>
  <c r="M6688" i="3"/>
  <c r="M4126" i="3"/>
  <c r="M1593" i="3"/>
  <c r="M4370" i="3"/>
  <c r="M964" i="3"/>
  <c r="M848" i="3"/>
  <c r="M4300" i="3"/>
  <c r="M2316" i="3"/>
  <c r="M3140" i="3"/>
  <c r="M4835" i="3"/>
  <c r="M4051" i="3"/>
  <c r="M6366" i="3"/>
  <c r="M6218" i="3"/>
  <c r="M6741" i="3"/>
  <c r="M328" i="3"/>
  <c r="M2570" i="3"/>
  <c r="M502" i="3"/>
  <c r="M3431" i="3"/>
  <c r="M661" i="3"/>
  <c r="M1614" i="3"/>
  <c r="M888" i="3"/>
  <c r="M1674" i="3"/>
  <c r="M1999" i="3"/>
  <c r="M4007" i="3"/>
  <c r="M793" i="3"/>
  <c r="M7022" i="3"/>
  <c r="M5619" i="3"/>
  <c r="M1470" i="3"/>
  <c r="M5383" i="3"/>
  <c r="M6947" i="3"/>
  <c r="M6728" i="3"/>
  <c r="M2594" i="3"/>
  <c r="M1702" i="3"/>
  <c r="M2717" i="3"/>
  <c r="M3093" i="3"/>
  <c r="M3487" i="3"/>
  <c r="M1275" i="3"/>
  <c r="M1303" i="3"/>
  <c r="M5344" i="3"/>
  <c r="M1739" i="3"/>
  <c r="M1214" i="3"/>
  <c r="M5407" i="3"/>
  <c r="M6721" i="3"/>
  <c r="M6632" i="3"/>
  <c r="M4711" i="3"/>
  <c r="M1575" i="3"/>
  <c r="M850" i="3"/>
  <c r="M3874" i="3"/>
  <c r="M4312" i="3"/>
  <c r="M3827" i="3"/>
  <c r="M1288" i="3"/>
  <c r="M4622" i="3"/>
  <c r="M2569" i="3"/>
  <c r="M2321" i="3"/>
  <c r="M345" i="3"/>
  <c r="M3053" i="3"/>
  <c r="M3436" i="3"/>
  <c r="M3556" i="3"/>
  <c r="M1890" i="3"/>
  <c r="M5699" i="3"/>
  <c r="M6188" i="3"/>
  <c r="M6442" i="3"/>
  <c r="M2720" i="3"/>
  <c r="M6250" i="3"/>
  <c r="M4513" i="3"/>
  <c r="M2816" i="3"/>
  <c r="M4644" i="3"/>
  <c r="M3682" i="3"/>
  <c r="M908" i="3"/>
  <c r="M1947" i="3"/>
  <c r="M2732" i="3"/>
  <c r="M2695" i="3"/>
  <c r="M1716" i="3"/>
  <c r="M4385" i="3"/>
  <c r="M6690" i="3"/>
  <c r="M2584" i="3"/>
  <c r="M6831" i="3"/>
  <c r="M5356" i="3"/>
  <c r="M1875" i="3"/>
  <c r="M3749" i="3"/>
  <c r="M3095" i="3"/>
  <c r="M999" i="3"/>
  <c r="M4510" i="3"/>
  <c r="M3445" i="3"/>
  <c r="M3038" i="3"/>
  <c r="M5441" i="3"/>
  <c r="M5373" i="3"/>
  <c r="M2768" i="3"/>
  <c r="M6566" i="3"/>
  <c r="M4650" i="3"/>
  <c r="M3887" i="3"/>
  <c r="M3852" i="3"/>
  <c r="M1758" i="3"/>
  <c r="M5568" i="3"/>
  <c r="M5547" i="3"/>
  <c r="M3903" i="3"/>
  <c r="M5180" i="3"/>
  <c r="M4199" i="3"/>
  <c r="M4216" i="3"/>
  <c r="M4184" i="3"/>
  <c r="M3317" i="3"/>
  <c r="M1149" i="3"/>
  <c r="M2023" i="3"/>
  <c r="M2770" i="3"/>
  <c r="M2038" i="3"/>
  <c r="M1740" i="3"/>
  <c r="M6807" i="3"/>
  <c r="M6340" i="3"/>
  <c r="M6076" i="3"/>
  <c r="M5832" i="3"/>
  <c r="M4662" i="3"/>
  <c r="M1855" i="3"/>
  <c r="M2911" i="3"/>
  <c r="M3538" i="3"/>
  <c r="M342" i="3"/>
  <c r="M3320" i="3"/>
  <c r="M1381" i="3"/>
  <c r="M1675" i="3"/>
  <c r="M3582" i="3"/>
  <c r="M882" i="3"/>
  <c r="M4294" i="3"/>
  <c r="M1712" i="3"/>
  <c r="M838" i="3"/>
  <c r="M6307" i="3"/>
  <c r="M5950" i="3"/>
  <c r="M6789" i="3"/>
  <c r="M2014" i="3"/>
  <c r="M716" i="3"/>
  <c r="M1668" i="3"/>
  <c r="M4792" i="3"/>
  <c r="M4418" i="3"/>
  <c r="M2600" i="3"/>
  <c r="M2935" i="3"/>
  <c r="M1102" i="3"/>
  <c r="M3637" i="3"/>
  <c r="M2212" i="3"/>
  <c r="M5705" i="3"/>
  <c r="M6028" i="3"/>
  <c r="M6009" i="3"/>
  <c r="M5906" i="3"/>
  <c r="M1469" i="3"/>
  <c r="M2041" i="3"/>
  <c r="M2471" i="3"/>
  <c r="M4597" i="3"/>
  <c r="M2275" i="3"/>
  <c r="M3049" i="3"/>
  <c r="M3331" i="3"/>
  <c r="M4689" i="3"/>
  <c r="M2057" i="3"/>
  <c r="M2858" i="3"/>
  <c r="M6086" i="3"/>
  <c r="M4388" i="3"/>
  <c r="M2968" i="3"/>
  <c r="M1007" i="3"/>
  <c r="M4588" i="3"/>
  <c r="M6498" i="3"/>
  <c r="M6315" i="3"/>
  <c r="M6720" i="3"/>
  <c r="M6039" i="3"/>
  <c r="M5207" i="3"/>
  <c r="M6948" i="3"/>
  <c r="M4097" i="3"/>
  <c r="M2542" i="3"/>
  <c r="M1622" i="3"/>
  <c r="M2766" i="3"/>
  <c r="M4531" i="3"/>
  <c r="M4810" i="3"/>
  <c r="M1544" i="3"/>
  <c r="M1684" i="3"/>
  <c r="M2806" i="3"/>
  <c r="M5446" i="3"/>
  <c r="M6416" i="3"/>
  <c r="M6005" i="3"/>
  <c r="M7004" i="3"/>
  <c r="M6515" i="3"/>
  <c r="M2778" i="3"/>
  <c r="M3427" i="3"/>
  <c r="M4057" i="3"/>
  <c r="M1853" i="3"/>
  <c r="M3761" i="3"/>
  <c r="M3294" i="3"/>
  <c r="M2470" i="3"/>
  <c r="M4739" i="3"/>
  <c r="M2083" i="3"/>
  <c r="M4240" i="3"/>
  <c r="M1508" i="3"/>
  <c r="M6119" i="3"/>
  <c r="M5983" i="3"/>
  <c r="M5142" i="3"/>
  <c r="M5237" i="3"/>
  <c r="M3719" i="3"/>
  <c r="M1929" i="3"/>
  <c r="M5975" i="3"/>
  <c r="M2575" i="3"/>
  <c r="M2308" i="3"/>
  <c r="M4524" i="3"/>
  <c r="M1080" i="3"/>
  <c r="M2140" i="3"/>
  <c r="M3407" i="3"/>
  <c r="M4089" i="3"/>
  <c r="M1328" i="3"/>
  <c r="M6451" i="3"/>
  <c r="M4523" i="3"/>
  <c r="M5267" i="3"/>
  <c r="M5676" i="3"/>
  <c r="M3246" i="3"/>
  <c r="M3864" i="3"/>
  <c r="M5426" i="3"/>
  <c r="M3927" i="3"/>
  <c r="M925" i="3"/>
  <c r="M2444" i="3"/>
  <c r="M3021" i="3"/>
  <c r="M2166" i="3"/>
  <c r="M2402" i="3"/>
  <c r="M22" i="3"/>
  <c r="M653" i="3"/>
  <c r="M6719" i="3"/>
  <c r="M5616" i="3"/>
  <c r="M40" i="3"/>
  <c r="M6346" i="3"/>
  <c r="M5440" i="3"/>
  <c r="M5945" i="3"/>
  <c r="M6652" i="3"/>
  <c r="M1460" i="3"/>
  <c r="M2567" i="3"/>
  <c r="M3515" i="3"/>
  <c r="M3375" i="3"/>
  <c r="M4147" i="3"/>
  <c r="M808" i="3"/>
  <c r="M1705" i="3"/>
  <c r="M1030" i="3"/>
  <c r="M2507" i="3"/>
  <c r="M1828" i="3"/>
  <c r="M5350" i="3"/>
  <c r="M3591" i="3"/>
  <c r="M6251" i="3"/>
  <c r="M6452" i="3"/>
  <c r="M5601" i="3"/>
  <c r="M5759" i="3"/>
  <c r="M1139" i="3"/>
  <c r="M974" i="3"/>
  <c r="M4406" i="3"/>
  <c r="M941" i="3"/>
  <c r="M3483" i="3"/>
  <c r="M4438" i="3"/>
  <c r="M4036" i="3"/>
  <c r="M3150" i="3"/>
  <c r="M1685" i="3"/>
  <c r="M927" i="3"/>
  <c r="M6707" i="3"/>
  <c r="M1869" i="3"/>
  <c r="M1266" i="3"/>
  <c r="M6276" i="3"/>
  <c r="M5729" i="3"/>
  <c r="M5523" i="3"/>
  <c r="M5370" i="3"/>
  <c r="M6336" i="3"/>
  <c r="M2406" i="3"/>
  <c r="M4174" i="3"/>
  <c r="M3586" i="3"/>
  <c r="M3944" i="3"/>
  <c r="M2832" i="3"/>
  <c r="M4416" i="3"/>
  <c r="M1574" i="3"/>
  <c r="M4224" i="3"/>
  <c r="M4567" i="3"/>
  <c r="M6626" i="3"/>
  <c r="M6573" i="3"/>
  <c r="M5788" i="3"/>
  <c r="M5665" i="3"/>
  <c r="M6054" i="3"/>
  <c r="M4313" i="3"/>
  <c r="M2997" i="3"/>
  <c r="M2008" i="3"/>
  <c r="M3060" i="3"/>
  <c r="M410" i="3"/>
  <c r="M6572" i="3"/>
  <c r="M6355" i="3"/>
  <c r="M3502" i="3"/>
  <c r="M2984" i="3"/>
  <c r="M454" i="3"/>
  <c r="M6089" i="3"/>
  <c r="M2927" i="3"/>
  <c r="M946" i="3"/>
  <c r="M7006" i="3"/>
  <c r="M5659" i="3"/>
  <c r="M1465" i="3"/>
  <c r="M914" i="3"/>
  <c r="M4052" i="3"/>
  <c r="M2552" i="3"/>
  <c r="M1781" i="3"/>
  <c r="M4395" i="3"/>
  <c r="M1260" i="3"/>
  <c r="M4471" i="3"/>
  <c r="M3574" i="3"/>
  <c r="M6304" i="3"/>
  <c r="M6611" i="3"/>
  <c r="M5186" i="3"/>
  <c r="M6658" i="3"/>
  <c r="M5488" i="3"/>
  <c r="M1732" i="3"/>
  <c r="M2719" i="3"/>
  <c r="M668" i="3"/>
  <c r="M4095" i="3"/>
  <c r="M1450" i="3"/>
  <c r="M4336" i="3"/>
  <c r="M2277" i="3"/>
  <c r="M3882" i="3"/>
  <c r="M2128" i="3"/>
  <c r="M3300" i="3"/>
  <c r="M3297" i="3"/>
  <c r="M1492" i="3"/>
  <c r="M6705" i="3"/>
  <c r="M4749" i="3"/>
  <c r="M5896" i="3"/>
  <c r="M6501" i="3"/>
  <c r="M4481" i="3"/>
  <c r="M3442" i="3"/>
  <c r="M3076" i="3"/>
  <c r="M3025" i="3"/>
  <c r="M2136" i="3"/>
  <c r="M655" i="3"/>
  <c r="M1048" i="3"/>
  <c r="M3482" i="3"/>
  <c r="M4777" i="3"/>
  <c r="M3199" i="3"/>
  <c r="M2274" i="3"/>
  <c r="M5742" i="3"/>
  <c r="M5839" i="3"/>
  <c r="M6233" i="3"/>
  <c r="M6120" i="3"/>
  <c r="M1534" i="3"/>
  <c r="M4272" i="3"/>
  <c r="M2955" i="3"/>
  <c r="M3611" i="3"/>
  <c r="M4688" i="3"/>
  <c r="M2993" i="3"/>
  <c r="M804" i="3"/>
  <c r="M1117" i="3"/>
  <c r="M6892" i="3"/>
  <c r="M2602" i="3"/>
  <c r="M5970" i="3"/>
  <c r="M5951" i="3"/>
  <c r="M6435" i="3"/>
  <c r="M6523" i="3"/>
  <c r="M88" i="3"/>
  <c r="M3393" i="3"/>
  <c r="M1374" i="3"/>
  <c r="M1943" i="3"/>
  <c r="M1921" i="3"/>
  <c r="M4151" i="3"/>
  <c r="M3366" i="3"/>
  <c r="M3931" i="3"/>
  <c r="M1744" i="3"/>
  <c r="M1142" i="3"/>
  <c r="M146" i="3"/>
  <c r="M2603" i="3"/>
  <c r="M5560" i="3"/>
  <c r="M5306" i="3"/>
  <c r="M6581" i="3"/>
  <c r="M6449" i="3"/>
  <c r="M4333" i="3"/>
  <c r="M757" i="3"/>
  <c r="M4746" i="3"/>
  <c r="M307" i="3"/>
  <c r="M886" i="3"/>
  <c r="M3257" i="3"/>
  <c r="M1232" i="3"/>
  <c r="M2051" i="3"/>
  <c r="M2148" i="3"/>
  <c r="M4742" i="3"/>
  <c r="M2661" i="3"/>
  <c r="M6046" i="3"/>
  <c r="M6123" i="3"/>
  <c r="M6342" i="3"/>
  <c r="M3256" i="3"/>
  <c r="M6372" i="3"/>
  <c r="M6243" i="3"/>
  <c r="M188" i="3"/>
  <c r="M125" i="3"/>
  <c r="M519" i="3"/>
  <c r="M264" i="3"/>
  <c r="M1338" i="3"/>
  <c r="M3085" i="3"/>
  <c r="M4002" i="3"/>
  <c r="M3724" i="3"/>
  <c r="M4466" i="3"/>
  <c r="M3429" i="3"/>
  <c r="M1406" i="3"/>
  <c r="M5704" i="3"/>
  <c r="M6941" i="3"/>
  <c r="M5369" i="3"/>
  <c r="M3626" i="3"/>
  <c r="M2227" i="3"/>
  <c r="M6423" i="3"/>
  <c r="M1157" i="3"/>
  <c r="M3990" i="3"/>
  <c r="M1489" i="3"/>
  <c r="M809" i="3"/>
  <c r="M2663" i="3"/>
  <c r="M2146" i="3"/>
  <c r="M3474" i="3"/>
  <c r="M893" i="3"/>
  <c r="M1861" i="3"/>
  <c r="M5683" i="3"/>
  <c r="M5495" i="3"/>
  <c r="M2034" i="3"/>
  <c r="M6458" i="3"/>
  <c r="M1423" i="3"/>
  <c r="M4774" i="3"/>
  <c r="M4387" i="3"/>
  <c r="M4098" i="3"/>
  <c r="M1936" i="3"/>
  <c r="M3845" i="3"/>
  <c r="M2678" i="3"/>
  <c r="M3961" i="3"/>
  <c r="M2317" i="3"/>
  <c r="M1944" i="3"/>
  <c r="M5094" i="3"/>
  <c r="M2593" i="3"/>
  <c r="M5563" i="3"/>
  <c r="M5595" i="3"/>
  <c r="M5799" i="3"/>
  <c r="M5988" i="3"/>
  <c r="M2825" i="3"/>
  <c r="M734" i="3"/>
  <c r="M375" i="3"/>
  <c r="M1412" i="3"/>
  <c r="M4625" i="3"/>
  <c r="M1871" i="3"/>
  <c r="M3063" i="3"/>
  <c r="M2487" i="3"/>
  <c r="M2819" i="3"/>
  <c r="M3417" i="3"/>
  <c r="M2184" i="3"/>
  <c r="M3872" i="3"/>
  <c r="M6602" i="3"/>
  <c r="M5242" i="3"/>
  <c r="M6580" i="3"/>
  <c r="M905" i="3"/>
  <c r="M4751" i="3"/>
  <c r="M4080" i="3"/>
  <c r="M4404" i="3"/>
  <c r="M1680" i="3"/>
  <c r="M1120" i="3"/>
  <c r="M2685" i="3"/>
  <c r="M1917" i="3"/>
  <c r="M1848" i="3"/>
  <c r="M2286" i="3"/>
  <c r="M7011" i="3"/>
  <c r="M5660" i="3"/>
  <c r="M1502" i="3"/>
  <c r="M6584" i="3"/>
  <c r="M5309" i="3"/>
  <c r="M5319" i="3"/>
  <c r="M6032" i="3"/>
  <c r="M5366" i="3"/>
  <c r="M3984" i="3"/>
  <c r="M1535" i="3"/>
  <c r="M2504" i="3"/>
  <c r="M3376" i="3"/>
  <c r="M4798" i="3"/>
  <c r="M4155" i="3"/>
  <c r="M1036" i="3"/>
  <c r="M271" i="3"/>
  <c r="M2232" i="3"/>
  <c r="M4383" i="3"/>
  <c r="M4696" i="3"/>
  <c r="M1946" i="3"/>
  <c r="M6510" i="3"/>
  <c r="M6701" i="3"/>
  <c r="M5354" i="3"/>
  <c r="M3194" i="3"/>
  <c r="M4284" i="3"/>
  <c r="M1914" i="3"/>
  <c r="M2121" i="3"/>
  <c r="M6729" i="3"/>
  <c r="M3301" i="3"/>
  <c r="M4589" i="3"/>
  <c r="M1265" i="3"/>
  <c r="M2597" i="3"/>
  <c r="M2064" i="3"/>
  <c r="M1122" i="3"/>
  <c r="M2693" i="3"/>
  <c r="M6124" i="3"/>
  <c r="M5882" i="3"/>
  <c r="M5263" i="3"/>
  <c r="M5770" i="3"/>
  <c r="M5393" i="3"/>
  <c r="M3774" i="3"/>
  <c r="M2201" i="3"/>
  <c r="M4235" i="3"/>
  <c r="M1990" i="3"/>
  <c r="M4179" i="3"/>
  <c r="M4359" i="3"/>
  <c r="M3603" i="3"/>
  <c r="M3775" i="3"/>
  <c r="M2110" i="3"/>
  <c r="M3725" i="3"/>
  <c r="M3544" i="3"/>
  <c r="M4453" i="3"/>
  <c r="M6383" i="3"/>
  <c r="M5673" i="3"/>
  <c r="M5978" i="3"/>
  <c r="M5623" i="3"/>
  <c r="M3026" i="3"/>
  <c r="M586" i="3"/>
  <c r="M2299" i="3"/>
  <c r="M2704" i="3"/>
  <c r="M3940" i="3"/>
  <c r="M1474" i="3"/>
  <c r="M3541" i="3"/>
  <c r="M1885" i="3"/>
  <c r="M2138" i="3"/>
  <c r="M3779" i="3"/>
  <c r="M3265" i="3"/>
  <c r="M3589" i="3"/>
  <c r="M6405" i="3"/>
  <c r="M5150" i="3"/>
  <c r="M5411" i="3"/>
  <c r="M6625" i="3"/>
  <c r="M2428" i="3"/>
  <c r="M3187" i="3"/>
  <c r="M1234" i="3"/>
  <c r="M2374" i="3"/>
  <c r="M802" i="3"/>
  <c r="M2876" i="3"/>
  <c r="M569" i="3"/>
  <c r="M4265" i="3"/>
  <c r="M2255" i="3"/>
  <c r="M351" i="3"/>
  <c r="M5499" i="3"/>
  <c r="M5946" i="3"/>
  <c r="M6248" i="3"/>
  <c r="M4623" i="3"/>
  <c r="M780" i="3"/>
  <c r="M4790" i="3"/>
  <c r="M3509" i="3"/>
  <c r="M7013" i="3"/>
  <c r="M3982" i="3"/>
  <c r="M5300" i="3"/>
  <c r="M3768" i="3"/>
  <c r="M3073" i="3"/>
  <c r="M857" i="3"/>
  <c r="M6478" i="3"/>
  <c r="M6909" i="3"/>
  <c r="M5266" i="3"/>
  <c r="M6049" i="3"/>
  <c r="M3359" i="3"/>
  <c r="M6664" i="3"/>
  <c r="M6381" i="3"/>
  <c r="M640" i="3"/>
  <c r="M694" i="3"/>
  <c r="M1312" i="3"/>
  <c r="M3500" i="3"/>
  <c r="M2827" i="3"/>
  <c r="M2320" i="3"/>
  <c r="M4561" i="3"/>
  <c r="M6396" i="3"/>
  <c r="M1202" i="3"/>
  <c r="M5862" i="3"/>
  <c r="M6371" i="3"/>
  <c r="M5993" i="3"/>
  <c r="M3481" i="3"/>
  <c r="M4187" i="3"/>
  <c r="M2366" i="3"/>
  <c r="M2588" i="3"/>
  <c r="M2338" i="3"/>
  <c r="M1623" i="3"/>
  <c r="M3283" i="3"/>
  <c r="M2860" i="3"/>
  <c r="M2616" i="3"/>
  <c r="M1607" i="3"/>
  <c r="M4342" i="3"/>
  <c r="M1602" i="3"/>
  <c r="M6051" i="3"/>
  <c r="M6481" i="3"/>
  <c r="M5429" i="3"/>
  <c r="M3230" i="3"/>
  <c r="M541" i="3"/>
  <c r="M4582" i="3"/>
  <c r="M4709" i="3"/>
  <c r="M3647" i="3"/>
  <c r="M1054" i="3"/>
  <c r="M1296" i="3"/>
  <c r="M4715" i="3"/>
  <c r="M2530" i="3"/>
  <c r="M5518" i="3"/>
  <c r="M2803" i="3"/>
  <c r="M1886" i="3"/>
  <c r="M521" i="3"/>
  <c r="M3" i="3"/>
  <c r="M2776" i="3"/>
  <c r="M3928" i="3"/>
  <c r="M2340" i="3"/>
  <c r="M1181" i="3"/>
  <c r="M3154" i="3"/>
  <c r="M1103" i="3"/>
  <c r="M6075" i="3"/>
  <c r="M5650" i="3"/>
  <c r="M6156" i="3"/>
  <c r="M6530" i="3"/>
  <c r="M6238" i="3"/>
  <c r="M5340" i="3"/>
  <c r="M599" i="3"/>
  <c r="M745" i="3"/>
  <c r="M2404" i="3"/>
  <c r="M3631" i="3"/>
  <c r="M3452" i="3"/>
  <c r="M4693" i="3"/>
  <c r="M4557" i="3"/>
  <c r="M2800" i="3"/>
  <c r="M4638" i="3"/>
  <c r="M2952" i="3"/>
  <c r="M5357" i="3"/>
  <c r="M6398" i="3"/>
  <c r="M6437" i="3"/>
  <c r="M6560" i="3"/>
  <c r="M6012" i="3"/>
  <c r="M43" i="3"/>
  <c r="M5342" i="3"/>
  <c r="M3995" i="3"/>
  <c r="M776" i="3"/>
  <c r="M3694" i="3"/>
  <c r="M1248" i="3"/>
  <c r="M3215" i="3"/>
  <c r="M6292" i="3"/>
  <c r="M3117" i="3"/>
  <c r="M634" i="3"/>
  <c r="M3241" i="3"/>
  <c r="M4444" i="3"/>
  <c r="M1733" i="3"/>
  <c r="M5277" i="3"/>
  <c r="M5347" i="3"/>
  <c r="M6065" i="3"/>
  <c r="M6053" i="3"/>
  <c r="M6141" i="3"/>
  <c r="M1331" i="3"/>
  <c r="M1428" i="3"/>
  <c r="M4600" i="3"/>
  <c r="M2990" i="3"/>
  <c r="M385" i="3"/>
  <c r="M1505" i="3"/>
  <c r="M3080" i="3"/>
  <c r="M3821" i="3"/>
  <c r="M2688" i="3"/>
  <c r="M5097" i="3"/>
  <c r="M6661" i="3"/>
  <c r="M6033" i="3"/>
  <c r="M2337" i="3"/>
  <c r="M1365" i="3"/>
  <c r="M2950" i="3"/>
  <c r="M3273" i="3"/>
  <c r="M3565" i="3"/>
  <c r="M777" i="3"/>
  <c r="M2671" i="3"/>
  <c r="M3879" i="3"/>
  <c r="M588" i="3"/>
  <c r="M5490" i="3"/>
  <c r="M3352" i="3"/>
  <c r="M990" i="3"/>
  <c r="M5425" i="3"/>
  <c r="M6896" i="3"/>
  <c r="M5349" i="3"/>
  <c r="M3569" i="3"/>
  <c r="M6059" i="3"/>
  <c r="M3958" i="3"/>
  <c r="M975" i="3"/>
  <c r="M4351" i="3"/>
  <c r="M448" i="3"/>
  <c r="M222" i="3"/>
  <c r="M2795" i="3"/>
  <c r="M4309" i="3"/>
  <c r="M4283" i="3"/>
  <c r="M5212" i="3"/>
  <c r="M3568" i="3"/>
  <c r="M4319" i="3"/>
  <c r="M6108" i="3"/>
  <c r="M5450" i="3"/>
  <c r="M3311" i="3"/>
  <c r="M3592" i="3"/>
  <c r="M2905" i="3"/>
  <c r="M1837" i="3"/>
  <c r="M4627" i="3"/>
  <c r="M3324" i="3"/>
  <c r="M1215" i="3"/>
  <c r="M400" i="3"/>
  <c r="M3418" i="3"/>
  <c r="M335" i="3"/>
  <c r="M4480" i="3"/>
  <c r="M1250" i="3"/>
  <c r="M6422" i="3"/>
  <c r="M6490" i="3"/>
  <c r="M5841" i="3"/>
  <c r="M2615" i="3"/>
  <c r="M3229" i="3"/>
  <c r="M3677" i="3"/>
  <c r="M1228" i="3"/>
  <c r="M523" i="3"/>
  <c r="M2750" i="3"/>
  <c r="M3245" i="3"/>
  <c r="M164" i="3"/>
  <c r="M3306" i="3"/>
  <c r="M4500" i="3"/>
  <c r="M5431" i="3"/>
  <c r="M6186" i="3"/>
  <c r="M6528" i="3"/>
  <c r="M3444" i="3"/>
  <c r="M3014" i="3"/>
  <c r="M2384" i="3"/>
  <c r="M1863" i="3"/>
  <c r="M5288" i="3"/>
  <c r="M1751" i="3"/>
  <c r="M2045" i="3"/>
  <c r="M4221" i="3"/>
  <c r="M1962" i="3"/>
  <c r="M2182" i="3"/>
  <c r="M807" i="3"/>
  <c r="M4635" i="3"/>
  <c r="M5917" i="3"/>
  <c r="M5572" i="3"/>
  <c r="M6017" i="3"/>
  <c r="M3964" i="3"/>
  <c r="M3601" i="3"/>
  <c r="M2183" i="3"/>
  <c r="M4768" i="3"/>
  <c r="M3932" i="3"/>
  <c r="M785" i="3"/>
  <c r="M1793" i="3"/>
  <c r="M658" i="3"/>
  <c r="M3919" i="3"/>
  <c r="M5276" i="3"/>
  <c r="M4061" i="3"/>
  <c r="M3956" i="3"/>
  <c r="M2256" i="3"/>
  <c r="M5794" i="3"/>
  <c r="M5651" i="3"/>
  <c r="M6018" i="3"/>
  <c r="M1893" i="3"/>
  <c r="M1131" i="3"/>
  <c r="M2431" i="3"/>
  <c r="M892" i="3"/>
  <c r="M3795" i="3"/>
  <c r="M4414" i="3"/>
  <c r="M954" i="3"/>
  <c r="M2820" i="3"/>
  <c r="M3939" i="3"/>
  <c r="M317" i="3"/>
  <c r="M377" i="3"/>
  <c r="M6604" i="3"/>
  <c r="M1274" i="3"/>
  <c r="M5953" i="3"/>
  <c r="M5571" i="3"/>
  <c r="M5389" i="3"/>
  <c r="M4997" i="3"/>
  <c r="M3072" i="3"/>
  <c r="M5320" i="3"/>
  <c r="M801" i="3"/>
  <c r="M2659" i="3"/>
  <c r="M3851" i="3"/>
  <c r="M725" i="3"/>
  <c r="M3214" i="3"/>
  <c r="M3469" i="3"/>
  <c r="M3998" i="3"/>
  <c r="M4034" i="3"/>
  <c r="M6989" i="3"/>
  <c r="M6466" i="3"/>
  <c r="M5853" i="3"/>
  <c r="M3039" i="3"/>
  <c r="M6270" i="3"/>
  <c r="M2554" i="3"/>
  <c r="M3121" i="3"/>
  <c r="M1262" i="3"/>
  <c r="M4487" i="3"/>
  <c r="M370" i="3"/>
  <c r="M2679" i="3"/>
  <c r="M3031" i="3"/>
  <c r="M404" i="3"/>
  <c r="M5404" i="3"/>
  <c r="M5165" i="3"/>
  <c r="M5887" i="3"/>
  <c r="M5444" i="3"/>
  <c r="M3653" i="3"/>
  <c r="M3278" i="3"/>
  <c r="M783" i="3"/>
  <c r="M1592" i="3"/>
  <c r="M3690" i="3"/>
  <c r="M3672" i="3"/>
  <c r="M3539" i="3"/>
  <c r="M2581" i="3"/>
  <c r="M4054" i="3"/>
  <c r="M689" i="3"/>
  <c r="M5587" i="3"/>
  <c r="M6278" i="3"/>
  <c r="M6043" i="3"/>
  <c r="M5330" i="3"/>
  <c r="M1576" i="3"/>
  <c r="M4236" i="3"/>
  <c r="M3595" i="3"/>
  <c r="M5478" i="3"/>
  <c r="M2382" i="3"/>
  <c r="M526" i="3"/>
  <c r="M447" i="3"/>
  <c r="M3847" i="3"/>
  <c r="M6646" i="3"/>
  <c r="M6709" i="3"/>
  <c r="M6087" i="3"/>
  <c r="M5379" i="3"/>
  <c r="M6326" i="3"/>
  <c r="M5811" i="3"/>
  <c r="M3955" i="3"/>
  <c r="M2429" i="3"/>
  <c r="M2773" i="3"/>
  <c r="M2601" i="3"/>
  <c r="M753" i="3"/>
  <c r="M3389" i="3"/>
  <c r="M1188" i="3"/>
  <c r="M1938" i="3"/>
  <c r="M1774" i="3"/>
  <c r="M4440" i="3"/>
  <c r="M1786" i="3"/>
  <c r="M2319" i="3"/>
  <c r="M1818" i="3"/>
  <c r="M867" i="3"/>
  <c r="M3192" i="3"/>
  <c r="M6264" i="3"/>
  <c r="M6550" i="3"/>
  <c r="M6883" i="3"/>
  <c r="M1728" i="3"/>
  <c r="M2217" i="3"/>
  <c r="M2389" i="3"/>
  <c r="M3688" i="3"/>
  <c r="M1825" i="3"/>
  <c r="M727" i="3"/>
  <c r="M2868" i="3"/>
  <c r="M499" i="3"/>
  <c r="M6289" i="3"/>
  <c r="M3310" i="3"/>
  <c r="M6290" i="3"/>
  <c r="M4210" i="3"/>
  <c r="M4282" i="3"/>
  <c r="M4492" i="3"/>
  <c r="M2998" i="3"/>
  <c r="M5365" i="3"/>
  <c r="M6401" i="3"/>
  <c r="M5055" i="3"/>
  <c r="M6064" i="3"/>
  <c r="M2591" i="3"/>
  <c r="M3466" i="3"/>
  <c r="M2652" i="3"/>
  <c r="M1192" i="3"/>
  <c r="M1777" i="3"/>
  <c r="M737" i="3"/>
  <c r="M3149" i="3"/>
  <c r="M1745" i="3"/>
  <c r="M3171" i="3"/>
  <c r="M4328" i="3"/>
  <c r="M2163" i="3"/>
  <c r="M5185" i="3"/>
  <c r="M5640" i="3"/>
  <c r="M5418" i="3"/>
  <c r="M5504" i="3"/>
  <c r="M2780" i="3"/>
  <c r="M3391" i="3"/>
  <c r="M729" i="3"/>
  <c r="M1918" i="3"/>
  <c r="M1140" i="3"/>
  <c r="M3587" i="3"/>
  <c r="M2610" i="3"/>
  <c r="M1273" i="3"/>
  <c r="M1032" i="3"/>
  <c r="M6621" i="3"/>
  <c r="M2891" i="3"/>
  <c r="M1445" i="3"/>
  <c r="M5385" i="3"/>
  <c r="M1552" i="3"/>
  <c r="M6446" i="3"/>
  <c r="M6275" i="3"/>
  <c r="M5519" i="3"/>
  <c r="M5466" i="3"/>
  <c r="M5362" i="3"/>
  <c r="M3029" i="3"/>
  <c r="M123" i="3"/>
  <c r="M3554" i="3"/>
  <c r="M3933" i="3"/>
  <c r="M4584" i="3"/>
  <c r="M2385" i="3"/>
  <c r="M3537" i="3"/>
  <c r="M4855" i="3"/>
  <c r="M4896" i="3"/>
  <c r="M2357" i="3"/>
  <c r="M6841" i="3"/>
  <c r="M911" i="3"/>
  <c r="M5130" i="3"/>
  <c r="M1204" i="3"/>
  <c r="M7018" i="3"/>
  <c r="M5685" i="3"/>
  <c r="M5459" i="3"/>
  <c r="M126" i="3"/>
  <c r="M3062" i="3"/>
  <c r="M988" i="3"/>
  <c r="M1725" i="3"/>
  <c r="M4169" i="3"/>
  <c r="M2082" i="3"/>
  <c r="M4538" i="3"/>
  <c r="M3090" i="3"/>
  <c r="M3777" i="3"/>
  <c r="M2482" i="3"/>
  <c r="M5026" i="3"/>
  <c r="M4301" i="3"/>
  <c r="M3907" i="3"/>
  <c r="M5961" i="3"/>
  <c r="M4827" i="3"/>
  <c r="M5304" i="3"/>
  <c r="M1538" i="3"/>
  <c r="M5496" i="3"/>
  <c r="M3912" i="3"/>
  <c r="M2285" i="3"/>
  <c r="M656" i="3"/>
  <c r="M2621" i="3"/>
  <c r="M2268" i="3"/>
  <c r="M4261" i="3"/>
  <c r="M3362" i="3"/>
  <c r="M457" i="3"/>
  <c r="M5392" i="3"/>
  <c r="M2743" i="3"/>
  <c r="M2978" i="3"/>
  <c r="M6344" i="3"/>
  <c r="M6538" i="3"/>
  <c r="M6406" i="3"/>
  <c r="M2818" i="3"/>
  <c r="M1562" i="3"/>
  <c r="M3808" i="3"/>
  <c r="M4380" i="3"/>
  <c r="M2193" i="3"/>
  <c r="M6127" i="3"/>
  <c r="M4044" i="3"/>
  <c r="M3382" i="3"/>
  <c r="M2854" i="3"/>
  <c r="M2050" i="3"/>
  <c r="M3769" i="3"/>
  <c r="M6320" i="3"/>
  <c r="M6516" i="3"/>
  <c r="M5498" i="3"/>
  <c r="M5769" i="3"/>
  <c r="M3138" i="3"/>
  <c r="M3432" i="3"/>
  <c r="M512" i="3"/>
  <c r="M713" i="3"/>
  <c r="M2062" i="3"/>
  <c r="M3296" i="3"/>
  <c r="M1226" i="3"/>
  <c r="M1063" i="3"/>
  <c r="M411" i="3"/>
  <c r="M5716" i="3"/>
  <c r="M4011" i="3"/>
  <c r="M3461" i="3"/>
  <c r="M6069" i="3"/>
  <c r="M6454" i="3"/>
  <c r="M6959" i="3"/>
  <c r="M5394" i="3"/>
  <c r="M320" i="3"/>
  <c r="M2835" i="3"/>
  <c r="M4592" i="3"/>
  <c r="M1415" i="3"/>
  <c r="M1132" i="3"/>
  <c r="M3314" i="3"/>
  <c r="M3621" i="3"/>
  <c r="M4320" i="3"/>
  <c r="M4048" i="3"/>
  <c r="M3905" i="3"/>
  <c r="M2127" i="3"/>
  <c r="M916" i="3"/>
  <c r="M5408" i="3"/>
  <c r="M6723" i="3"/>
  <c r="M6539" i="3"/>
  <c r="M5467" i="3"/>
  <c r="M2589" i="3"/>
  <c r="M595" i="3"/>
  <c r="M142" i="3"/>
  <c r="M1867" i="3"/>
  <c r="M2836" i="3"/>
  <c r="M2856" i="3"/>
  <c r="M1634" i="3"/>
  <c r="M3722" i="3"/>
  <c r="M570" i="3"/>
  <c r="M1590" i="3"/>
  <c r="M5291" i="3"/>
  <c r="M4925" i="3"/>
  <c r="M6117" i="3"/>
  <c r="M6607" i="3"/>
  <c r="M1318" i="3"/>
  <c r="M1620" i="3"/>
  <c r="M3249" i="3"/>
  <c r="M3534" i="3"/>
  <c r="M3180" i="3"/>
  <c r="M550" i="3"/>
  <c r="M885" i="3"/>
  <c r="M3426" i="3"/>
  <c r="M3734" i="3"/>
  <c r="M4030" i="3"/>
  <c r="M4950" i="3"/>
  <c r="M6432" i="3"/>
  <c r="M6691" i="3"/>
  <c r="M1633" i="3"/>
  <c r="M1345" i="3"/>
  <c r="M3816" i="3"/>
  <c r="M4620" i="3"/>
  <c r="M4506" i="3"/>
  <c r="M1511" i="3"/>
  <c r="M3057" i="3"/>
  <c r="M1119" i="3"/>
  <c r="M2215" i="3"/>
  <c r="M3737" i="3"/>
  <c r="M3563" i="3"/>
  <c r="M2194" i="3"/>
  <c r="M2986" i="3"/>
  <c r="M816" i="3"/>
  <c r="M1207" i="3"/>
  <c r="M5445" i="3"/>
  <c r="M6725" i="3"/>
  <c r="M6514" i="3"/>
  <c r="M5196" i="3"/>
  <c r="M1862" i="3"/>
  <c r="M3284" i="3"/>
  <c r="M1039" i="3"/>
  <c r="M5995" i="3"/>
  <c r="M4844" i="3"/>
  <c r="M5815" i="3"/>
  <c r="M2367" i="3"/>
  <c r="M1313" i="3"/>
  <c r="M5226" i="3"/>
  <c r="M11" i="3"/>
  <c r="M5570" i="3"/>
  <c r="M6817" i="3"/>
  <c r="M5791" i="3"/>
  <c r="M5127" i="3"/>
  <c r="M3978" i="3"/>
  <c r="M1490" i="3"/>
  <c r="M4381" i="3"/>
  <c r="M4630" i="3"/>
  <c r="M2292" i="3"/>
  <c r="M1216" i="3"/>
  <c r="M531" i="3"/>
  <c r="M1047" i="3"/>
  <c r="M4495" i="3"/>
  <c r="M2156" i="3"/>
  <c r="M1333" i="3"/>
  <c r="M4708" i="3"/>
  <c r="M2839" i="3"/>
  <c r="M5506" i="3"/>
  <c r="M6288" i="3"/>
  <c r="M6146" i="3"/>
  <c r="M2562" i="3"/>
  <c r="M1741" i="3"/>
  <c r="M1533" i="3"/>
  <c r="M3103" i="3"/>
  <c r="M455" i="3"/>
  <c r="M3435" i="3"/>
  <c r="M1531" i="3"/>
  <c r="M788" i="3"/>
  <c r="M4445" i="3"/>
  <c r="M3211" i="3"/>
  <c r="M3374" i="3"/>
  <c r="M2872" i="3"/>
  <c r="M5863" i="3"/>
  <c r="M5102" i="3"/>
  <c r="M4976" i="3"/>
  <c r="M2164" i="3"/>
  <c r="M2251" i="3"/>
  <c r="M4213" i="3"/>
  <c r="M1930" i="3"/>
  <c r="M3343" i="3"/>
  <c r="M1462" i="3"/>
  <c r="M4059" i="3"/>
  <c r="M1687" i="3"/>
  <c r="M1977" i="3"/>
  <c r="M1631" i="3"/>
  <c r="M3741" i="3"/>
  <c r="M5553" i="3"/>
  <c r="M6889" i="3"/>
  <c r="M6521" i="3"/>
  <c r="M5843" i="3"/>
  <c r="M6229" i="3"/>
  <c r="M2443" i="3"/>
  <c r="M3911" i="3"/>
  <c r="M4639" i="3"/>
  <c r="M2173" i="3"/>
  <c r="M4518" i="3"/>
  <c r="M4292" i="3"/>
  <c r="M2648" i="3"/>
  <c r="M2948" i="3"/>
  <c r="M1619" i="3"/>
  <c r="M4616" i="3"/>
  <c r="M770" i="3"/>
  <c r="M6779" i="3"/>
  <c r="M5483" i="3"/>
  <c r="M5465" i="3"/>
  <c r="M1279" i="3"/>
  <c r="M1978" i="3"/>
  <c r="M3616" i="3"/>
  <c r="M3016" i="3"/>
  <c r="M1420" i="3"/>
  <c r="M2889" i="3"/>
  <c r="M578" i="3"/>
  <c r="M4000" i="3"/>
  <c r="M1898" i="3"/>
  <c r="M5768" i="3"/>
  <c r="M4339" i="3"/>
  <c r="M2710" i="3"/>
  <c r="M6037" i="3"/>
  <c r="M5416" i="3"/>
  <c r="M5529" i="3"/>
  <c r="M3989" i="3"/>
  <c r="M2477" i="3"/>
  <c r="M6375" i="3"/>
  <c r="M4355" i="3"/>
  <c r="M2253" i="3"/>
  <c r="M1247" i="3"/>
  <c r="M2733" i="3"/>
  <c r="M768" i="3"/>
  <c r="M1887" i="3"/>
  <c r="M364" i="3"/>
  <c r="M1996" i="3"/>
  <c r="M2005" i="3"/>
  <c r="M637" i="3"/>
  <c r="M6194" i="3"/>
  <c r="M6093" i="3"/>
  <c r="M5763" i="3"/>
  <c r="M2682" i="3"/>
  <c r="M691" i="3"/>
  <c r="M2445" i="3"/>
  <c r="M4494" i="3"/>
  <c r="M2722" i="3"/>
  <c r="M1317" i="3"/>
  <c r="M2396" i="3"/>
  <c r="M3873" i="3"/>
  <c r="M1737" i="3"/>
  <c r="M2888" i="3"/>
  <c r="M2811" i="3"/>
  <c r="M2878" i="3"/>
  <c r="M3051" i="3"/>
  <c r="M2152" i="3"/>
  <c r="M2035" i="3"/>
  <c r="M5629" i="3"/>
  <c r="M6612" i="3"/>
  <c r="M6387" i="3"/>
  <c r="M2161" i="3"/>
  <c r="M3945" i="3"/>
  <c r="M710" i="3"/>
  <c r="M1795" i="3"/>
  <c r="M424" i="3"/>
  <c r="M3986" i="3"/>
  <c r="M2425" i="3"/>
  <c r="M2467" i="3"/>
  <c r="M1081" i="3"/>
  <c r="M5596" i="3"/>
  <c r="M4239" i="3"/>
  <c r="M5372" i="3"/>
  <c r="M3553" i="3"/>
  <c r="M4705" i="3"/>
  <c r="M2992" i="3"/>
  <c r="M1656" i="3"/>
  <c r="M4608" i="3"/>
  <c r="M1012" i="3"/>
  <c r="M2976" i="3"/>
  <c r="M4665" i="3"/>
  <c r="M2551" i="3"/>
  <c r="M4646" i="3"/>
  <c r="M4275" i="3"/>
  <c r="M5178" i="3"/>
  <c r="M6368" i="3"/>
  <c r="M6138" i="3"/>
  <c r="M6455" i="3"/>
  <c r="M406" i="3"/>
  <c r="M2210" i="3"/>
  <c r="M1697" i="3"/>
  <c r="M2303" i="3"/>
  <c r="M4840" i="3"/>
  <c r="M2751" i="3"/>
  <c r="M4165" i="3"/>
  <c r="M607" i="3"/>
  <c r="M3010" i="3"/>
  <c r="M5667" i="3"/>
  <c r="M6291" i="3"/>
  <c r="M5745" i="3"/>
  <c r="M1569" i="3"/>
  <c r="M112" i="3"/>
  <c r="M4168" i="3"/>
  <c r="M5271" i="3"/>
  <c r="M6914" i="3"/>
  <c r="M6616" i="3"/>
  <c r="M2980" i="3"/>
  <c r="M3867" i="3"/>
  <c r="M4544" i="3"/>
  <c r="M2604" i="3"/>
  <c r="M2536" i="3"/>
  <c r="M4687" i="3"/>
  <c r="M4836" i="3"/>
  <c r="M920" i="3"/>
  <c r="M106" i="3"/>
  <c r="M5726" i="3"/>
  <c r="M6762" i="3"/>
  <c r="M4107" i="3"/>
  <c r="M6708" i="3"/>
  <c r="M4944" i="3"/>
  <c r="M5913" i="3"/>
  <c r="M274" i="3"/>
  <c r="M5722" i="3"/>
  <c r="M1245" i="3"/>
  <c r="M4795" i="3"/>
  <c r="M3731" i="3"/>
  <c r="M2198" i="3"/>
  <c r="M4732" i="3"/>
  <c r="M4014" i="3"/>
  <c r="M969" i="3"/>
  <c r="M2833" i="3"/>
  <c r="M1137" i="3"/>
  <c r="M3386" i="3"/>
  <c r="M3702" i="3"/>
  <c r="M90" i="3"/>
  <c r="M6282" i="3"/>
  <c r="M6857" i="3"/>
  <c r="M6659" i="3"/>
  <c r="M1396" i="3"/>
  <c r="M6023" i="3"/>
  <c r="M3655" i="3"/>
  <c r="M3543" i="3"/>
  <c r="M4378" i="3"/>
  <c r="M646" i="3"/>
  <c r="M4096" i="3"/>
  <c r="M3987" i="3"/>
  <c r="M3529" i="3"/>
  <c r="M6654" i="3"/>
  <c r="M902" i="3"/>
  <c r="M1642" i="3"/>
  <c r="M7024" i="3"/>
  <c r="M6717" i="3"/>
  <c r="M3143" i="3"/>
  <c r="M2452" i="3"/>
  <c r="M1608" i="3"/>
  <c r="M4053" i="3"/>
  <c r="M4334" i="3"/>
  <c r="M1176" i="3"/>
  <c r="M579" i="3"/>
  <c r="M828" i="3"/>
  <c r="M2360" i="3"/>
  <c r="M3342" i="3"/>
  <c r="M1776" i="3"/>
  <c r="M4571" i="3"/>
  <c r="M2626" i="3"/>
  <c r="M2641" i="3"/>
  <c r="M5477" i="3"/>
  <c r="M5275" i="3"/>
  <c r="M6743" i="3"/>
  <c r="M3205" i="3"/>
  <c r="M6200" i="3"/>
  <c r="M3798" i="3"/>
  <c r="M2257" i="3"/>
  <c r="M3531" i="3"/>
  <c r="M1920" i="3"/>
  <c r="M587" i="3"/>
  <c r="M4032" i="3"/>
  <c r="M3338" i="3"/>
  <c r="M6974" i="3"/>
  <c r="M2650" i="3"/>
  <c r="M6347" i="3"/>
  <c r="M6365" i="3"/>
  <c r="M5140" i="3"/>
  <c r="M4712" i="3"/>
  <c r="M2012" i="3"/>
  <c r="M3165" i="3"/>
  <c r="M4458" i="3"/>
  <c r="M4670" i="3"/>
  <c r="M4807" i="3"/>
  <c r="M2942" i="3"/>
  <c r="M1582" i="3"/>
  <c r="M1252" i="3"/>
  <c r="M5190" i="3"/>
  <c r="M5994" i="3"/>
  <c r="M4271" i="3"/>
  <c r="M2595" i="3"/>
  <c r="M6104" i="3"/>
  <c r="M4476" i="3"/>
  <c r="M5727" i="3"/>
  <c r="M2711" i="3"/>
  <c r="M6809" i="3"/>
  <c r="M4005" i="3"/>
  <c r="M27" i="3"/>
  <c r="M3298" i="3"/>
  <c r="M1762" i="3"/>
  <c r="M2979" i="3"/>
  <c r="M4747" i="3"/>
  <c r="M4160" i="3"/>
  <c r="M6615" i="3"/>
  <c r="M3381" i="3"/>
  <c r="M6249" i="3"/>
  <c r="M6207" i="3"/>
  <c r="M6467" i="3"/>
  <c r="M2937" i="3"/>
  <c r="M6730" i="3"/>
  <c r="M2120" i="3"/>
  <c r="M4094" i="3"/>
  <c r="M498" i="3"/>
  <c r="M68" i="3"/>
  <c r="M2072" i="3"/>
  <c r="M5380" i="3"/>
  <c r="M5397" i="3"/>
  <c r="M2001" i="3"/>
  <c r="M6457" i="3"/>
  <c r="M5241" i="3"/>
  <c r="M5331" i="3"/>
  <c r="M3513" i="3"/>
  <c r="M6408" i="3"/>
  <c r="M494" i="3"/>
  <c r="M3657" i="3"/>
  <c r="M3525" i="3"/>
  <c r="M1637" i="3"/>
  <c r="M4250" i="3"/>
  <c r="M3875" i="3"/>
  <c r="M5877" i="3"/>
  <c r="M4037" i="3"/>
  <c r="M3805" i="3"/>
  <c r="M861" i="3"/>
  <c r="M2987" i="3"/>
  <c r="M5836" i="3"/>
  <c r="M5525" i="3"/>
  <c r="M6225" i="3"/>
  <c r="M3251" i="3"/>
  <c r="M4829" i="3"/>
  <c r="M3704" i="3"/>
  <c r="M2216" i="3"/>
  <c r="M3013" i="3"/>
  <c r="M625" i="3"/>
  <c r="M1743" i="3"/>
  <c r="M5920" i="3"/>
  <c r="M5852" i="3"/>
  <c r="M5334" i="3"/>
  <c r="M6114" i="3"/>
  <c r="M6224" i="3"/>
  <c r="M2853" i="3"/>
  <c r="M1024" i="3"/>
  <c r="M699" i="3"/>
  <c r="M4394" i="3"/>
  <c r="M359" i="3"/>
  <c r="M1438" i="3"/>
  <c r="M2613" i="3"/>
  <c r="M2934" i="3"/>
  <c r="M6714" i="3"/>
  <c r="M2909" i="3"/>
  <c r="M431" i="3"/>
  <c r="M2376" i="3"/>
  <c r="M3346" i="3"/>
  <c r="M5299" i="3"/>
  <c r="M5360" i="3"/>
  <c r="M6447" i="3"/>
  <c r="M929" i="3"/>
  <c r="M2957" i="3"/>
  <c r="M1046" i="3"/>
  <c r="M3119" i="3"/>
  <c r="M2991" i="3"/>
  <c r="M2485" i="3"/>
  <c r="M3697" i="3"/>
  <c r="M127" i="3"/>
  <c r="M561" i="3"/>
  <c r="M4514" i="3"/>
  <c r="M2066" i="3"/>
  <c r="M1856" i="3"/>
  <c r="M6333" i="3"/>
  <c r="M6540" i="3"/>
  <c r="M5205" i="3"/>
  <c r="M2397" i="3"/>
  <c r="M2339" i="3"/>
  <c r="M2761" i="3"/>
  <c r="M1821" i="3"/>
  <c r="M1988" i="3"/>
  <c r="M2475" i="3"/>
  <c r="M4761" i="3"/>
  <c r="M2798" i="3"/>
  <c r="M1953" i="3"/>
  <c r="M1343" i="3"/>
  <c r="M4035" i="3"/>
  <c r="M1540" i="3"/>
  <c r="M3166" i="3"/>
  <c r="M4645" i="3"/>
  <c r="M5246" i="3"/>
  <c r="M5313" i="3"/>
  <c r="M6098" i="3"/>
  <c r="M2896" i="3"/>
  <c r="M2481" i="3"/>
  <c r="M2664" i="3"/>
  <c r="M2545" i="3"/>
  <c r="M3773" i="3"/>
  <c r="M1049" i="3"/>
  <c r="M2269" i="3"/>
  <c r="M2831" i="3"/>
  <c r="M1346" i="3"/>
  <c r="M5314" i="3"/>
  <c r="M1834" i="3"/>
  <c r="M6886" i="3"/>
  <c r="M6680" i="3"/>
  <c r="M5691" i="3"/>
  <c r="M4081" i="3"/>
  <c r="M765" i="3"/>
  <c r="M3536" i="3"/>
  <c r="M3668" i="3"/>
  <c r="M1671" i="3"/>
  <c r="M555" i="3"/>
  <c r="M2962" i="3"/>
  <c r="M4509" i="3"/>
  <c r="M1503" i="3"/>
  <c r="M483" i="3"/>
  <c r="M6297" i="3"/>
  <c r="M6433" i="3"/>
  <c r="M1877" i="3"/>
  <c r="M1916" i="3"/>
  <c r="M5324" i="3"/>
  <c r="M6576" i="3"/>
  <c r="M5904" i="3"/>
  <c r="M4206" i="3"/>
  <c r="M6549" i="3"/>
  <c r="M2882" i="3"/>
  <c r="M1417" i="3"/>
  <c r="M4754" i="3"/>
  <c r="M452" i="3"/>
  <c r="M2464" i="3"/>
  <c r="M4006" i="3"/>
  <c r="M3613" i="3"/>
  <c r="M1754" i="3"/>
  <c r="M6362" i="3"/>
  <c r="M278" i="3"/>
  <c r="M5053" i="3"/>
  <c r="M5949" i="3"/>
  <c r="M5591" i="3"/>
  <c r="M862" i="3"/>
  <c r="M1496" i="3"/>
  <c r="M6246" i="3"/>
  <c r="M449" i="3"/>
  <c r="M4473" i="3"/>
  <c r="M1512" i="3"/>
  <c r="M2114" i="3"/>
  <c r="M4125" i="3"/>
  <c r="M4648" i="3"/>
  <c r="M747" i="3"/>
  <c r="M4139" i="3"/>
  <c r="M2782" i="3"/>
  <c r="M2309" i="3"/>
  <c r="M5417" i="3"/>
  <c r="M5701" i="3"/>
  <c r="M6000" i="3"/>
  <c r="M3042" i="3"/>
  <c r="M5336" i="3"/>
  <c r="M2420" i="3"/>
  <c r="M3258" i="3"/>
  <c r="M4247" i="3"/>
  <c r="M4136" i="3"/>
  <c r="M4796" i="3"/>
  <c r="M4156" i="3"/>
  <c r="M4086" i="3"/>
  <c r="M5893" i="3"/>
  <c r="M1961" i="3"/>
  <c r="M5630" i="3"/>
  <c r="M1042" i="3"/>
  <c r="M3686" i="3"/>
  <c r="M5934" i="3"/>
  <c r="M5317" i="3"/>
  <c r="M6565" i="3"/>
  <c r="M6068" i="3"/>
  <c r="M4472" i="3"/>
  <c r="M5718" i="3"/>
  <c r="M1526" i="3"/>
  <c r="M1665" i="3"/>
  <c r="M4195" i="3"/>
  <c r="M4068" i="3"/>
  <c r="M83" i="3"/>
  <c r="M3727" i="3"/>
  <c r="M3899" i="3"/>
  <c r="M105" i="3"/>
  <c r="M3678" i="3"/>
  <c r="M2549" i="3"/>
  <c r="M2284" i="3"/>
  <c r="M2783" i="3"/>
  <c r="M3287" i="3"/>
  <c r="M6367" i="3"/>
  <c r="M3041" i="3"/>
  <c r="M5960" i="3"/>
  <c r="M6180" i="3"/>
  <c r="M5854" i="3"/>
  <c r="M5333" i="3"/>
  <c r="M2757" i="3"/>
  <c r="M1466" i="3"/>
  <c r="M1259" i="3"/>
  <c r="M1626" i="3"/>
  <c r="M2260" i="3"/>
  <c r="M3765" i="3"/>
  <c r="M1709" i="3"/>
  <c r="M1787" i="3"/>
  <c r="M1615" i="3"/>
  <c r="M762" i="3"/>
  <c r="M2635" i="3"/>
  <c r="M1178" i="3"/>
  <c r="M5264" i="3"/>
  <c r="M4258" i="3"/>
  <c r="M1880" i="3"/>
  <c r="M5337" i="3"/>
  <c r="M5213" i="3"/>
  <c r="M5399" i="3"/>
  <c r="M6025" i="3"/>
  <c r="M3116" i="3"/>
  <c r="M1310" i="3"/>
  <c r="M2527" i="3"/>
  <c r="M6428" i="3"/>
  <c r="M1172" i="3"/>
  <c r="M1106" i="3"/>
  <c r="M3578" i="3"/>
  <c r="M1040" i="3"/>
  <c r="M2894" i="3"/>
  <c r="M1249" i="3"/>
  <c r="M3751" i="3"/>
  <c r="M3575" i="3"/>
  <c r="M6670" i="3"/>
  <c r="M6324" i="3"/>
  <c r="M5329" i="3"/>
  <c r="M3262" i="3"/>
  <c r="M5046" i="3"/>
  <c r="M3707" i="3"/>
  <c r="M289" i="3"/>
  <c r="M4631" i="3"/>
  <c r="M1838" i="3"/>
  <c r="M3451" i="3"/>
  <c r="M4181" i="3"/>
  <c r="M1455" i="3"/>
  <c r="M3679" i="3"/>
  <c r="M1644" i="3"/>
  <c r="M3756" i="3"/>
  <c r="M1170" i="3"/>
  <c r="M4252" i="3"/>
  <c r="M6323" i="3"/>
  <c r="M6193" i="3"/>
  <c r="M6881" i="3"/>
  <c r="M4353" i="3"/>
  <c r="M4804" i="3"/>
  <c r="M3833" i="3"/>
  <c r="M2448" i="3"/>
  <c r="M3997" i="3"/>
  <c r="M1334" i="3"/>
  <c r="M1379" i="3"/>
  <c r="M6695" i="3"/>
  <c r="M766" i="3"/>
  <c r="M648" i="3"/>
  <c r="M2155" i="3"/>
  <c r="M1790" i="3"/>
  <c r="M6116" i="3"/>
  <c r="M5472" i="3"/>
  <c r="M6081" i="3"/>
  <c r="M3465" i="3"/>
  <c r="M4273" i="3"/>
  <c r="M4590" i="3"/>
  <c r="M4412" i="3"/>
  <c r="M1638" i="3"/>
  <c r="M2208" i="3"/>
  <c r="M667" i="3"/>
  <c r="M2763" i="3"/>
  <c r="M4726" i="3"/>
  <c r="M3498" i="3"/>
  <c r="M2667" i="3"/>
  <c r="M5590" i="3"/>
  <c r="M2779" i="3"/>
  <c r="M6239" i="3"/>
  <c r="M5753" i="3"/>
  <c r="M6027" i="3"/>
  <c r="M6298" i="3"/>
  <c r="M1772" i="3"/>
  <c r="M2065" i="3"/>
  <c r="M3255" i="3"/>
  <c r="M4405" i="3"/>
  <c r="M2971" i="3"/>
  <c r="M3135" i="3"/>
  <c r="M4585" i="3"/>
  <c r="M2676" i="3"/>
  <c r="M2521" i="3"/>
  <c r="M2265" i="3"/>
  <c r="M5544" i="3"/>
  <c r="M5469" i="3"/>
  <c r="M6562" i="3"/>
  <c r="M1035" i="3"/>
  <c r="M6111" i="3"/>
  <c r="M2086" i="3"/>
  <c r="M4731" i="3"/>
  <c r="M4297" i="3"/>
  <c r="M1805" i="3"/>
  <c r="M4010" i="3"/>
  <c r="M2043" i="3"/>
  <c r="M1190" i="3"/>
  <c r="M5509" i="3"/>
  <c r="M3710" i="3"/>
  <c r="M992" i="3"/>
  <c r="M5697" i="3"/>
  <c r="M6613" i="3"/>
  <c r="M6222" i="3"/>
  <c r="M2723" i="3"/>
  <c r="M2528" i="3"/>
  <c r="M2754" i="3"/>
  <c r="M2496" i="3"/>
  <c r="M663" i="3"/>
  <c r="M3404" i="3"/>
  <c r="M3200" i="3"/>
  <c r="M3144" i="3"/>
  <c r="M1649" i="3"/>
  <c r="M5172" i="3"/>
  <c r="M3402" i="3"/>
  <c r="M6363" i="3"/>
  <c r="M6280" i="3"/>
  <c r="M2466" i="3"/>
  <c r="M4428" i="3"/>
  <c r="M644" i="3"/>
  <c r="M2442" i="3"/>
  <c r="M141" i="3"/>
  <c r="M3235" i="3"/>
  <c r="M6674" i="3"/>
  <c r="M1411" i="3"/>
  <c r="M2740" i="3"/>
  <c r="M1440" i="3"/>
  <c r="M1761" i="3"/>
  <c r="M1315" i="3"/>
  <c r="M6657" i="3"/>
  <c r="M6444" i="3"/>
  <c r="M794" i="3"/>
  <c r="M3792" i="3"/>
  <c r="M2103" i="3"/>
  <c r="M4369" i="3"/>
  <c r="M2334" i="3"/>
  <c r="M4226" i="3"/>
  <c r="M2687" i="3"/>
  <c r="M1903" i="3"/>
  <c r="M5219" i="3"/>
  <c r="M1724" i="3"/>
  <c r="M5754" i="3"/>
  <c r="M3901" i="3"/>
  <c r="M3371" i="3"/>
  <c r="M6673" i="3"/>
  <c r="M6172" i="3"/>
  <c r="M5250" i="3"/>
  <c r="M4429" i="3"/>
  <c r="M427" i="3"/>
  <c r="M1595" i="3"/>
  <c r="M4325" i="3"/>
  <c r="M3181" i="3"/>
  <c r="M2218" i="3"/>
  <c r="M2639" i="3"/>
  <c r="M1694" i="3"/>
  <c r="M2915" i="3"/>
  <c r="M2331" i="3"/>
  <c r="M2607" i="3"/>
  <c r="M4562" i="3"/>
  <c r="M3372" i="3"/>
  <c r="M6007" i="3"/>
  <c r="M6196" i="3"/>
  <c r="M6712" i="3"/>
  <c r="M5270" i="3"/>
  <c r="M6946" i="3"/>
  <c r="M1550" i="3"/>
  <c r="M1452" i="3"/>
  <c r="M1211" i="3"/>
  <c r="M3580" i="3"/>
  <c r="M3937" i="3"/>
  <c r="M1364" i="3"/>
  <c r="M2273" i="3"/>
  <c r="M3763" i="3"/>
  <c r="M6629" i="3"/>
  <c r="M6318" i="3"/>
  <c r="M6624" i="3"/>
  <c r="M5351" i="3"/>
  <c r="M2262" i="3"/>
  <c r="M4615" i="3"/>
  <c r="M4591" i="3"/>
  <c r="M2237" i="3"/>
  <c r="M4432" i="3"/>
  <c r="M2226" i="3"/>
  <c r="M1064" i="3"/>
  <c r="M3878" i="3"/>
  <c r="M3590" i="3"/>
  <c r="M3207" i="3"/>
  <c r="M4180" i="3"/>
  <c r="M2241" i="3"/>
  <c r="M6631" i="3"/>
  <c r="M5868" i="3"/>
  <c r="M5664" i="3"/>
  <c r="M5861" i="3"/>
  <c r="M6692" i="3"/>
  <c r="M6511" i="3"/>
  <c r="M863" i="3"/>
  <c r="M3033" i="3"/>
  <c r="M3840" i="3"/>
  <c r="M3477" i="3"/>
  <c r="M4279" i="3"/>
  <c r="M1806" i="3"/>
  <c r="M627" i="3"/>
  <c r="M3848" i="3"/>
  <c r="M2254" i="3"/>
  <c r="M993" i="3"/>
  <c r="M4332" i="3"/>
  <c r="M6587" i="3"/>
  <c r="M5131" i="3"/>
  <c r="M6911" i="3"/>
  <c r="M1601" i="3"/>
  <c r="M2375" i="3"/>
  <c r="M3248" i="3"/>
  <c r="M4569" i="3"/>
  <c r="M781" i="3"/>
  <c r="M678" i="3"/>
  <c r="M3917" i="3"/>
  <c r="M1291" i="3"/>
  <c r="M1571" i="3"/>
  <c r="M422" i="3"/>
  <c r="M970" i="3"/>
  <c r="M6739" i="3"/>
  <c r="M5710" i="3"/>
  <c r="M6030" i="3"/>
  <c r="M5781" i="3"/>
  <c r="M947" i="3"/>
  <c r="M6590" i="3"/>
  <c r="M1843" i="3"/>
  <c r="M1527" i="3"/>
  <c r="M4101" i="3"/>
  <c r="M2250" i="3"/>
  <c r="M3562" i="3"/>
  <c r="M732" i="3"/>
  <c r="M2535" i="3"/>
  <c r="M1183" i="3"/>
  <c r="M4075" i="3"/>
  <c r="M5845" i="3"/>
  <c r="M6175" i="3"/>
  <c r="M6019" i="3"/>
  <c r="M6050" i="3"/>
  <c r="M5958" i="3"/>
  <c r="M4161" i="3"/>
  <c r="M3963" i="3"/>
  <c r="M295" i="3"/>
  <c r="M2016" i="3"/>
  <c r="M3024" i="3"/>
  <c r="M965" i="3"/>
  <c r="M3665" i="3"/>
  <c r="M4580" i="3"/>
  <c r="M4362" i="3"/>
  <c r="M5706" i="3"/>
  <c r="M4532" i="3"/>
  <c r="M4175" i="3"/>
  <c r="M2933" i="3"/>
  <c r="M5384" i="3"/>
  <c r="M5539" i="3"/>
  <c r="M5396" i="3"/>
  <c r="M5561" i="3"/>
  <c r="M4361" i="3"/>
  <c r="M5800" i="3"/>
  <c r="M3909" i="3"/>
  <c r="M4064" i="3"/>
  <c r="M1348" i="3"/>
  <c r="M4478" i="3"/>
  <c r="M2813" i="3"/>
  <c r="M3748" i="3"/>
  <c r="M5900" i="3"/>
  <c r="M2282" i="3"/>
  <c r="M1037" i="3"/>
  <c r="M6977" i="3"/>
  <c r="M787" i="3"/>
  <c r="M5387" i="3"/>
  <c r="M6518" i="3"/>
  <c r="M6542" i="3"/>
  <c r="M1126" i="3"/>
  <c r="M3789" i="3"/>
  <c r="M3712" i="3"/>
  <c r="M1663" i="3"/>
  <c r="M1858" i="3"/>
  <c r="M3003" i="3"/>
  <c r="M1177" i="3"/>
  <c r="M1820" i="3"/>
  <c r="M1613" i="3"/>
  <c r="M1822" i="3"/>
  <c r="M7017" i="3"/>
  <c r="M6350" i="3"/>
  <c r="M1703" i="3"/>
  <c r="M6861" i="3"/>
  <c r="M5851" i="3"/>
  <c r="M6434" i="3"/>
  <c r="M5298" i="3"/>
  <c r="M6589" i="3"/>
  <c r="M4785" i="3"/>
  <c r="M4299" i="3"/>
  <c r="M1101" i="3"/>
  <c r="M1434" i="3"/>
  <c r="M782" i="3"/>
  <c r="M2264" i="3"/>
  <c r="M1337" i="3"/>
  <c r="M1360" i="3"/>
  <c r="M4290" i="3"/>
  <c r="M5686" i="3"/>
  <c r="M2983" i="3"/>
  <c r="M6102" i="3"/>
  <c r="M5087" i="3"/>
  <c r="M6094" i="3"/>
  <c r="M7026" i="3"/>
  <c r="M5959" i="3"/>
  <c r="M3596" i="3"/>
  <c r="M1201" i="3"/>
  <c r="M2541" i="3"/>
  <c r="M4356" i="3"/>
  <c r="M1459" i="3"/>
  <c r="M3397" i="3"/>
  <c r="M2975" i="3"/>
  <c r="M4111" i="3"/>
  <c r="M1997" i="3"/>
  <c r="M590" i="3"/>
  <c r="M6149" i="3"/>
  <c r="M5938" i="3"/>
  <c r="M6464" i="3"/>
  <c r="M6640" i="3"/>
  <c r="M852" i="3"/>
  <c r="M2391" i="3"/>
  <c r="M4033" i="3"/>
  <c r="M2807" i="3"/>
  <c r="M2017" i="3"/>
  <c r="M4141" i="3"/>
  <c r="M6413" i="3"/>
  <c r="M5643" i="3"/>
  <c r="M3032" i="3"/>
  <c r="M2271" i="3"/>
  <c r="M2076" i="3"/>
  <c r="M1018" i="3"/>
  <c r="M5608" i="3"/>
  <c r="M6267" i="3"/>
  <c r="M5283" i="3"/>
  <c r="M3323" i="3"/>
  <c r="M636" i="3"/>
  <c r="M786" i="3"/>
  <c r="M633" i="3"/>
  <c r="M1983" i="3"/>
  <c r="M4587" i="3"/>
  <c r="M4764" i="3"/>
  <c r="M4120" i="3"/>
  <c r="M4733" i="3"/>
  <c r="M3000" i="3"/>
  <c r="M4641" i="3"/>
  <c r="M5658" i="3"/>
  <c r="M6210" i="3"/>
  <c r="M6035" i="3"/>
  <c r="M6605" i="3"/>
  <c r="M5762" i="3"/>
  <c r="M384" i="3"/>
  <c r="M2221" i="3"/>
  <c r="M1029" i="3"/>
  <c r="M3401" i="3"/>
  <c r="M3900" i="3"/>
  <c r="M2010" i="3"/>
  <c r="M3419" i="3"/>
  <c r="M2101" i="3"/>
  <c r="M2266" i="3"/>
  <c r="M1475" i="3"/>
  <c r="M3891" i="3"/>
  <c r="M3115" i="3"/>
  <c r="M6782" i="3"/>
  <c r="M5890" i="3"/>
  <c r="M5980" i="3"/>
  <c r="M460" i="3"/>
  <c r="M4285" i="3"/>
  <c r="M4579" i="3"/>
  <c r="M4727" i="3"/>
  <c r="M2015" i="3"/>
  <c r="M4323" i="3"/>
  <c r="M1845" i="3"/>
  <c r="M1766" i="3"/>
  <c r="M1884" i="3"/>
  <c r="M4556" i="3"/>
  <c r="M3271" i="3"/>
  <c r="M6642" i="3"/>
  <c r="M5989" i="3"/>
  <c r="M3004" i="3"/>
  <c r="M3687" i="3"/>
  <c r="M1792" i="3"/>
  <c r="M5169" i="3"/>
  <c r="M1935" i="3"/>
  <c r="M1377" i="3"/>
  <c r="M1167" i="3"/>
  <c r="M2480" i="3"/>
  <c r="M4253" i="3"/>
  <c r="M3023" i="3"/>
  <c r="M5631" i="3"/>
  <c r="M4541" i="3"/>
  <c r="M1711" i="3"/>
  <c r="M2529" i="3"/>
  <c r="M4770" i="3"/>
  <c r="M871" i="3"/>
  <c r="M5265" i="3"/>
  <c r="M5045" i="3"/>
  <c r="M5634" i="3"/>
  <c r="M3220" i="3"/>
  <c r="M2556" i="3"/>
  <c r="M4475" i="3"/>
  <c r="M4393" i="3"/>
  <c r="M4170" i="3"/>
  <c r="M997" i="3"/>
  <c r="M790" i="3"/>
  <c r="M3594" i="3"/>
  <c r="M6378" i="3"/>
  <c r="M1896" i="3"/>
  <c r="M3157" i="3"/>
  <c r="M2437" i="3"/>
  <c r="M3551" i="3"/>
  <c r="M6142" i="3"/>
  <c r="M1077" i="3"/>
  <c r="M1700" i="3"/>
  <c r="M1488" i="3"/>
  <c r="M5548" i="3"/>
  <c r="M4853" i="3"/>
  <c r="M6536" i="3"/>
  <c r="M5382" i="3"/>
  <c r="M1594" i="3"/>
  <c r="M4358" i="3"/>
  <c r="M4825" i="3"/>
  <c r="M2517" i="3"/>
  <c r="M432" i="3"/>
  <c r="M5272" i="3"/>
  <c r="M2224" i="3"/>
  <c r="M511" i="3"/>
  <c r="M1980" i="3"/>
  <c r="M5461" i="3"/>
  <c r="M4978" i="3"/>
  <c r="M6296" i="3"/>
  <c r="M2204" i="3"/>
  <c r="M4244" i="3"/>
  <c r="M1811" i="3"/>
  <c r="M4288" i="3"/>
  <c r="M1062" i="3"/>
  <c r="M3880" i="3"/>
  <c r="M3663" i="3"/>
  <c r="M1991" i="3"/>
  <c r="M1078" i="3"/>
  <c r="M4157" i="3"/>
  <c r="M2802" i="3"/>
  <c r="M3974" i="3"/>
  <c r="M3118" i="3"/>
  <c r="M6711" i="3"/>
  <c r="M6071" i="3"/>
  <c r="M6533" i="3"/>
  <c r="M5410" i="3"/>
  <c r="M3545" i="3"/>
  <c r="M2633" i="3"/>
  <c r="M2446" i="3"/>
  <c r="M932" i="3"/>
  <c r="M931" i="3"/>
  <c r="M754" i="3"/>
  <c r="M939" i="3"/>
  <c r="M2629" i="3"/>
  <c r="M2350" i="3"/>
  <c r="M1851" i="3"/>
  <c r="M473" i="3"/>
  <c r="M3579" i="3"/>
  <c r="M5435" i="3"/>
  <c r="M5757" i="3"/>
  <c r="M5858" i="3"/>
  <c r="M3269" i="3"/>
  <c r="M3355" i="3"/>
  <c r="M288" i="3"/>
  <c r="M4389" i="3"/>
  <c r="M2091" i="3"/>
  <c r="M986" i="3"/>
  <c r="M1206" i="3"/>
  <c r="M1954" i="3"/>
  <c r="M1720" i="3"/>
  <c r="M2399" i="3"/>
  <c r="M3056" i="3"/>
  <c r="M501" i="3"/>
  <c r="M4663" i="3"/>
  <c r="M1753" i="3"/>
  <c r="M6026" i="3"/>
  <c r="M6971" i="3"/>
  <c r="M4930" i="3"/>
  <c r="M4658" i="3"/>
  <c r="M773" i="3"/>
  <c r="M3224" i="3"/>
  <c r="M2520" i="3"/>
  <c r="M3460" i="3"/>
  <c r="M2077" i="3"/>
  <c r="M2304" i="3"/>
  <c r="M2388" i="3"/>
  <c r="M4346" i="3"/>
  <c r="M6871" i="3"/>
  <c r="M5928" i="3"/>
  <c r="M5092" i="3"/>
  <c r="M5154" i="3"/>
  <c r="M5480" i="3"/>
  <c r="M5974" i="3"/>
  <c r="M924" i="3"/>
  <c r="M2411" i="3"/>
  <c r="M4152" i="3"/>
  <c r="M3044" i="3"/>
  <c r="M958" i="3"/>
  <c r="M4540" i="3"/>
  <c r="M760" i="3"/>
  <c r="M1276" i="3"/>
  <c r="M1448" i="3"/>
  <c r="M3526" i="3"/>
  <c r="M4799" i="3"/>
  <c r="M1287" i="3"/>
  <c r="M5810" i="3"/>
  <c r="M5503" i="3"/>
  <c r="M5636" i="3"/>
  <c r="M6650" i="3"/>
  <c r="M953" i="3"/>
  <c r="M4820" i="3"/>
  <c r="M1397" i="3"/>
  <c r="M3357" i="3"/>
  <c r="M1507" i="3"/>
  <c r="M3948" i="3"/>
  <c r="M680" i="3"/>
  <c r="M4218" i="3"/>
  <c r="M1553" i="3"/>
  <c r="M3081" i="3"/>
  <c r="M3173" i="3"/>
  <c r="M1497" i="3"/>
  <c r="M3127" i="3"/>
  <c r="M5462" i="3"/>
  <c r="M5973" i="3"/>
  <c r="M6951" i="3"/>
  <c r="M4496" i="3"/>
  <c r="M1086" i="3"/>
  <c r="M2922" i="3"/>
  <c r="M4259" i="3"/>
  <c r="M2427" i="3"/>
  <c r="M152" i="3"/>
  <c r="M4058" i="3"/>
  <c r="M4043" i="3"/>
  <c r="M4868" i="3"/>
  <c r="M2261" i="3"/>
  <c r="M6578" i="3"/>
  <c r="M5582" i="3"/>
  <c r="M5451" i="3"/>
  <c r="M5746" i="3"/>
  <c r="M4511" i="3"/>
  <c r="M4401" i="3"/>
  <c r="M4443" i="3"/>
  <c r="M2102" i="3"/>
  <c r="M2263" i="3"/>
  <c r="M435" i="3"/>
  <c r="M4737" i="3"/>
  <c r="M859" i="3"/>
  <c r="M4287" i="3"/>
  <c r="M92" i="3"/>
  <c r="M1367" i="3"/>
  <c r="M3007" i="3"/>
  <c r="M4939" i="3"/>
  <c r="M5010" i="3"/>
  <c r="M4317" i="3"/>
  <c r="M2777" i="3"/>
  <c r="M4773" i="3"/>
  <c r="M602" i="3"/>
  <c r="M4802" i="3"/>
  <c r="M600" i="3"/>
  <c r="M3447" i="3"/>
  <c r="M1873" i="3"/>
  <c r="M4433" i="3"/>
  <c r="M5343" i="3"/>
  <c r="M3114" i="3"/>
  <c r="M6415" i="3"/>
  <c r="M5295" i="3"/>
  <c r="M6508" i="3"/>
  <c r="M3512" i="3"/>
  <c r="M1255" i="3"/>
  <c r="M3629" i="3"/>
  <c r="M1442" i="3"/>
  <c r="M630" i="3"/>
  <c r="M1959" i="3"/>
  <c r="M2499" i="3"/>
  <c r="M4029" i="3"/>
  <c r="M3100" i="3"/>
  <c r="M4115" i="3"/>
  <c r="M2726" i="3"/>
  <c r="M3709" i="3"/>
  <c r="M5546" i="3"/>
  <c r="M6181" i="3"/>
  <c r="M5957" i="3"/>
  <c r="M4775" i="3"/>
  <c r="M2312" i="3"/>
  <c r="M1849" i="3"/>
  <c r="M3123" i="3"/>
  <c r="M3577" i="3"/>
  <c r="M3615" i="3"/>
  <c r="M1809" i="3"/>
  <c r="M2476" i="3"/>
  <c r="M945" i="3"/>
  <c r="M3291" i="3"/>
  <c r="M5543" i="3"/>
  <c r="M3453" i="3"/>
  <c r="M6016" i="3"/>
  <c r="M6176" i="3"/>
  <c r="M5244" i="3"/>
  <c r="M3047" i="3"/>
  <c r="M3304" i="3"/>
  <c r="M2189" i="3"/>
  <c r="M1706" i="3"/>
  <c r="M3151" i="3"/>
  <c r="M900" i="3"/>
  <c r="M488" i="3"/>
  <c r="M1461" i="3"/>
  <c r="M338" i="3"/>
  <c r="M1045" i="3"/>
  <c r="M5707" i="3"/>
  <c r="M6044" i="3"/>
  <c r="M6226" i="3"/>
  <c r="M497" i="3"/>
  <c r="M1145" i="3"/>
  <c r="M5723" i="3"/>
  <c r="M2701" i="3"/>
  <c r="M2422" i="3"/>
  <c r="M1937" i="3"/>
  <c r="M714" i="3"/>
  <c r="M3507" i="3"/>
  <c r="M1302" i="3"/>
  <c r="M1689" i="3"/>
  <c r="M4554" i="3"/>
  <c r="M4249" i="3"/>
  <c r="M6317" i="3"/>
  <c r="M6687" i="3"/>
  <c r="M5998" i="3"/>
  <c r="M2176" i="3"/>
  <c r="M1322" i="3"/>
  <c r="M835" i="3"/>
  <c r="M3156" i="3"/>
  <c r="M42" i="3"/>
  <c r="M2133" i="3"/>
  <c r="M4743" i="3"/>
  <c r="M1729" i="3"/>
  <c r="M2492" i="3"/>
  <c r="M3662" i="3"/>
  <c r="M1143" i="3"/>
  <c r="M834" i="3"/>
  <c r="M3475" i="3"/>
  <c r="M3790" i="3"/>
  <c r="M3776" i="3"/>
  <c r="M3400" i="3"/>
  <c r="M6450" i="3"/>
  <c r="M6499" i="3"/>
  <c r="M6713" i="3"/>
  <c r="M1860" i="3"/>
  <c r="M4803" i="3"/>
  <c r="M4004" i="3"/>
  <c r="M955" i="3"/>
  <c r="M1198" i="3"/>
  <c r="M3373" i="3"/>
  <c r="M2185" i="3"/>
  <c r="M3501" i="3"/>
  <c r="M3950" i="3"/>
  <c r="M3699" i="3"/>
  <c r="M12" i="3"/>
  <c r="M6103" i="3"/>
  <c r="M881" i="3"/>
  <c r="M5554" i="3"/>
  <c r="M6473" i="3"/>
  <c r="M6259" i="3"/>
  <c r="M6148" i="3"/>
  <c r="M4143" i="3"/>
  <c r="M2498" i="3"/>
  <c r="M1386" i="3"/>
  <c r="M525" i="3"/>
  <c r="M4706" i="3"/>
  <c r="M3111" i="3"/>
  <c r="M4154" i="3"/>
  <c r="M3695" i="3"/>
  <c r="M2373" i="3"/>
  <c r="M2511" i="3"/>
  <c r="M4128" i="3"/>
  <c r="M3406" i="3"/>
  <c r="M5956" i="3"/>
  <c r="M6633" i="3"/>
  <c r="M6287" i="3"/>
  <c r="M5807" i="3"/>
  <c r="M2571" i="3"/>
  <c r="M5305" i="3"/>
  <c r="M1812" i="3"/>
  <c r="M2525" i="3"/>
  <c r="M1646" i="3"/>
  <c r="M1883" i="3"/>
  <c r="M3491" i="3"/>
  <c r="M4092" i="3"/>
  <c r="M1194" i="3"/>
  <c r="M3005" i="3"/>
  <c r="M5578" i="3"/>
  <c r="M580" i="3"/>
  <c r="M6042" i="3"/>
  <c r="M6634" i="3"/>
  <c r="M5433" i="3"/>
  <c r="M3364" i="3"/>
  <c r="M4291" i="3"/>
  <c r="M1134" i="3"/>
  <c r="M856" i="3"/>
  <c r="M2537" i="3"/>
  <c r="M2538" i="3"/>
  <c r="M1306" i="3"/>
  <c r="M3618" i="3"/>
  <c r="M1693" i="3"/>
  <c r="M2814" i="3"/>
  <c r="M3363" i="3"/>
  <c r="M5014" i="3"/>
  <c r="M6682" i="3"/>
  <c r="M3837" i="3"/>
  <c r="M472" i="3"/>
  <c r="M6008" i="3"/>
  <c r="M311" i="3"/>
  <c r="M2197" i="3"/>
  <c r="M3992" i="3"/>
  <c r="M2916" i="3"/>
  <c r="M2728" i="3"/>
  <c r="M2246" i="3"/>
  <c r="M1191" i="3"/>
  <c r="M3209" i="3"/>
  <c r="M4468" i="3"/>
  <c r="M5703" i="3"/>
  <c r="M5460" i="3"/>
  <c r="M5133" i="3"/>
  <c r="M5821" i="3"/>
  <c r="M820" i="3"/>
  <c r="M2378" i="3"/>
  <c r="M4457" i="3"/>
  <c r="M3804" i="3"/>
  <c r="M4176" i="3"/>
  <c r="M234" i="3"/>
  <c r="M3571" i="3"/>
  <c r="M4340" i="3"/>
  <c r="M3684" i="3"/>
  <c r="M5606" i="3"/>
  <c r="M6184" i="3"/>
  <c r="M1521" i="3"/>
  <c r="M5829" i="3"/>
  <c r="M6391" i="3"/>
  <c r="M4991" i="3"/>
  <c r="M5903" i="3"/>
  <c r="M2522" i="3"/>
  <c r="M4459" i="3"/>
  <c r="M64" i="3"/>
  <c r="M3723" i="3"/>
  <c r="M2456" i="3"/>
  <c r="M3791" i="3"/>
  <c r="M2972" i="3"/>
  <c r="M1499" i="3"/>
  <c r="M573" i="3"/>
  <c r="M3312" i="3"/>
  <c r="M4525" i="3"/>
  <c r="M6968" i="3"/>
  <c r="M6361" i="3"/>
  <c r="M6150" i="3"/>
  <c r="M4786" i="3"/>
  <c r="M5208" i="3"/>
  <c r="M387" i="3"/>
  <c r="M3673" i="3"/>
  <c r="M2175" i="3"/>
  <c r="M4267" i="3"/>
  <c r="M4697" i="3"/>
  <c r="M2088" i="3"/>
  <c r="M3045" i="3"/>
  <c r="M3136" i="3"/>
  <c r="M5434" i="3"/>
  <c r="M5471" i="3"/>
  <c r="M6313" i="3"/>
  <c r="M5473" i="3"/>
  <c r="M1006" i="3"/>
  <c r="M5758" i="3"/>
  <c r="M2526" i="3"/>
  <c r="M2096" i="3"/>
  <c r="M3693" i="3"/>
  <c r="M1373" i="3"/>
  <c r="M2859" i="3"/>
  <c r="M1767" i="3"/>
  <c r="M2577" i="3"/>
  <c r="M4262" i="3"/>
  <c r="M1009" i="3"/>
  <c r="M4769" i="3"/>
  <c r="M2848" i="3"/>
  <c r="M2938" i="3"/>
  <c r="M730" i="3"/>
  <c r="M1704" i="3"/>
  <c r="M5198" i="3"/>
  <c r="M6078" i="3"/>
  <c r="M6084" i="3"/>
  <c r="M4613" i="3"/>
  <c r="M4568" i="3"/>
  <c r="M2906" i="3"/>
  <c r="M4117" i="3"/>
  <c r="M998" i="3"/>
  <c r="M686" i="3"/>
  <c r="M1964" i="3"/>
  <c r="M2242" i="3"/>
  <c r="M1542" i="3"/>
  <c r="M6143" i="3"/>
  <c r="M6316" i="3"/>
  <c r="M6494" i="3"/>
  <c r="M6425" i="3"/>
  <c r="M890" i="3"/>
  <c r="M6306" i="3"/>
  <c r="M6115" i="3"/>
  <c r="M6503" i="3"/>
  <c r="M4692" i="3"/>
  <c r="M3634" i="3"/>
  <c r="M1835" i="3"/>
  <c r="M1701" i="3"/>
  <c r="M681" i="3"/>
  <c r="M371" i="3"/>
  <c r="M3552" i="3"/>
  <c r="M983" i="3"/>
  <c r="M4520" i="3"/>
  <c r="M577" i="3"/>
  <c r="M3819" i="3"/>
  <c r="M1922" i="3"/>
  <c r="M5423" i="3"/>
  <c r="M5599" i="3"/>
  <c r="M6170" i="3"/>
  <c r="M4408" i="3"/>
  <c r="M1362" i="3"/>
  <c r="M1324" i="3"/>
  <c r="M4435" i="3"/>
  <c r="M1408" i="3"/>
  <c r="M3648" i="3"/>
  <c r="M520" i="3"/>
  <c r="M2809" i="3"/>
  <c r="M572" i="3"/>
  <c r="M3988" i="3"/>
  <c r="M1130" i="3"/>
  <c r="M5931" i="3"/>
  <c r="M5254" i="3"/>
  <c r="M5857" i="3"/>
  <c r="M6441" i="3"/>
  <c r="M3309" i="3"/>
  <c r="M1309" i="3"/>
  <c r="M1221" i="3"/>
  <c r="M1513" i="3"/>
  <c r="M2048" i="3"/>
  <c r="M1146" i="3"/>
  <c r="M2361" i="3"/>
  <c r="M1272" i="3"/>
  <c r="M469" i="3"/>
  <c r="M2886" i="3"/>
  <c r="M5085" i="3"/>
  <c r="M4729" i="3"/>
  <c r="M3174" i="3"/>
  <c r="M3197" i="3"/>
  <c r="M6561" i="3"/>
  <c r="M6155" i="3"/>
  <c r="M5892" i="3"/>
  <c r="M145" i="3"/>
  <c r="M1895" i="3"/>
  <c r="M4446" i="3"/>
  <c r="M4814" i="3"/>
  <c r="M2824" i="3"/>
  <c r="M2142" i="3"/>
  <c r="M1699" i="3"/>
  <c r="M1405" i="3"/>
  <c r="M3385" i="3"/>
  <c r="M1801" i="3"/>
  <c r="M5436" i="3"/>
  <c r="M5855" i="3"/>
  <c r="M6158" i="3"/>
  <c r="M5218" i="3"/>
  <c r="M5921" i="3"/>
  <c r="M355" i="3"/>
  <c r="M2413" i="3"/>
  <c r="M3970" i="3"/>
  <c r="M3557" i="3"/>
  <c r="M2104" i="3"/>
  <c r="M4012" i="3"/>
  <c r="M3510" i="3"/>
  <c r="M3110" i="3"/>
  <c r="M1643" i="3"/>
  <c r="M4529" i="3"/>
  <c r="M5850" i="3"/>
  <c r="M6097" i="3"/>
  <c r="M6885" i="3"/>
  <c r="M5779" i="3"/>
  <c r="M2362" i="3"/>
  <c r="M1022" i="3"/>
  <c r="M3716" i="3"/>
  <c r="M1447" i="3"/>
  <c r="M3871" i="3"/>
  <c r="M2725" i="3"/>
  <c r="M2300" i="3"/>
  <c r="M2031" i="3"/>
  <c r="M1168" i="3"/>
  <c r="M3938" i="3"/>
  <c r="M2668" i="3"/>
  <c r="M6507" i="3"/>
  <c r="M5826" i="3"/>
  <c r="M6928" i="3"/>
  <c r="M6113" i="3"/>
  <c r="M2490" i="3"/>
  <c r="M2484" i="3"/>
  <c r="M4780" i="3"/>
  <c r="M1763" i="3"/>
  <c r="M516" i="3"/>
  <c r="M4781" i="3"/>
  <c r="M99" i="3"/>
  <c r="M2131" i="3"/>
  <c r="M4373" i="3"/>
  <c r="M6402" i="3"/>
  <c r="M3920" i="3"/>
  <c r="M5479" i="3"/>
  <c r="M6531" i="3"/>
  <c r="M5562" i="3"/>
  <c r="M6468" i="3"/>
  <c r="M5222" i="3"/>
  <c r="M3504" i="3"/>
  <c r="M3164" i="3"/>
  <c r="M3718" i="3"/>
  <c r="M2996" i="3"/>
  <c r="M4314" i="3"/>
  <c r="M2441" i="3"/>
  <c r="M3806" i="3"/>
  <c r="M3675" i="3"/>
  <c r="M3455" i="3"/>
  <c r="M1225" i="3"/>
  <c r="M4512" i="3"/>
  <c r="M2901" i="3"/>
  <c r="M5633" i="3"/>
  <c r="M5361" i="3"/>
  <c r="M6900" i="3"/>
  <c r="M1784" i="3"/>
  <c r="M605" i="3"/>
  <c r="M3843" i="3"/>
  <c r="M3158" i="3"/>
  <c r="M1217" i="3"/>
  <c r="M4020" i="3"/>
  <c r="M3593" i="3"/>
  <c r="M1519" i="3"/>
  <c r="M4329" i="3"/>
  <c r="M4041" i="3"/>
  <c r="M436" i="3"/>
  <c r="M4379" i="3"/>
  <c r="M5468" i="3"/>
  <c r="M5910" i="3"/>
  <c r="M6865" i="3"/>
  <c r="M3561" i="3"/>
  <c r="M4703" i="3"/>
  <c r="M1747" i="3"/>
  <c r="M2598" i="3"/>
  <c r="M2505" i="3"/>
  <c r="M4384" i="3"/>
  <c r="M3078" i="3"/>
  <c r="M2655" i="3"/>
  <c r="M3739" i="3"/>
  <c r="M872" i="3"/>
  <c r="M1083" i="3"/>
  <c r="M1731" i="3"/>
  <c r="M5258" i="3"/>
  <c r="M5452" i="3"/>
  <c r="M6329" i="3"/>
  <c r="M5485" i="3"/>
  <c r="M3523" i="3"/>
  <c r="M4683" i="3"/>
  <c r="M2592" i="3"/>
  <c r="M3558" i="3"/>
  <c r="M343" i="3"/>
  <c r="M3635" i="3"/>
  <c r="M797" i="3"/>
  <c r="M3318" i="3"/>
  <c r="M4104" i="3"/>
  <c r="M4465" i="3"/>
  <c r="M3424" i="3"/>
  <c r="M5752" i="3"/>
  <c r="M6577" i="3"/>
  <c r="M4874" i="3"/>
  <c r="M6617" i="3"/>
  <c r="M2003" i="3"/>
  <c r="M4779" i="3"/>
  <c r="M1539" i="3"/>
  <c r="M2686" i="3"/>
  <c r="M2749" i="3"/>
  <c r="M593" i="3"/>
  <c r="M529" i="3"/>
  <c r="M3786" i="3"/>
  <c r="M5206" i="3"/>
  <c r="M1841" i="3"/>
  <c r="M5876" i="3"/>
  <c r="M5368" i="3"/>
  <c r="M5964" i="3"/>
  <c r="M5649" i="3"/>
  <c r="M6419" i="3"/>
  <c r="M471" i="3"/>
  <c r="M1004" i="3"/>
  <c r="M1358" i="3"/>
  <c r="M2295" i="3"/>
  <c r="M2706" i="3"/>
  <c r="M1995" i="3"/>
  <c r="M4741" i="3"/>
  <c r="M4178" i="3"/>
  <c r="M5395" i="3"/>
  <c r="M2202" i="3"/>
  <c r="M3895" i="3"/>
  <c r="M5542" i="3"/>
  <c r="M5607" i="3"/>
  <c r="M6513" i="3"/>
  <c r="M3660" i="3"/>
  <c r="M3159" i="3"/>
  <c r="M629" i="3"/>
  <c r="M3162" i="3"/>
  <c r="M1128" i="3"/>
  <c r="M3747" i="3"/>
  <c r="M5824" i="3"/>
  <c r="M4212" i="3"/>
  <c r="M3134" i="3"/>
  <c r="M165" i="3"/>
  <c r="M6385" i="3"/>
  <c r="M5802" i="3"/>
  <c r="M4929" i="3"/>
  <c r="M6431" i="3"/>
  <c r="M2643" i="3"/>
  <c r="M2440" i="3"/>
  <c r="M4357" i="3"/>
  <c r="M2534" i="3"/>
  <c r="M972" i="3"/>
  <c r="M3913" i="3"/>
  <c r="M3034" i="3"/>
  <c r="M2002" i="3"/>
  <c r="M3471" i="3"/>
  <c r="M5292" i="3"/>
  <c r="M6271" i="3"/>
  <c r="M2363" i="3"/>
  <c r="M6152" i="3"/>
  <c r="M5695" i="3"/>
  <c r="M6890" i="3"/>
  <c r="M3842" i="3"/>
  <c r="M5551" i="3"/>
  <c r="M1339" i="3"/>
  <c r="M2568" i="3"/>
  <c r="M2236" i="3"/>
  <c r="M2235" i="3"/>
  <c r="M2608" i="3"/>
  <c r="M1770" i="3"/>
  <c r="M4245" i="3"/>
  <c r="M698" i="3"/>
  <c r="M6500" i="3"/>
  <c r="M6731" i="3"/>
  <c r="M5976" i="3"/>
  <c r="M6109" i="3"/>
  <c r="M5398" i="3"/>
  <c r="M6335" i="3"/>
  <c r="M3203" i="3"/>
  <c r="M3288" i="3"/>
  <c r="M3097" i="3"/>
  <c r="M3960" i="3"/>
  <c r="M4686" i="3"/>
  <c r="M4338" i="3"/>
  <c r="M3328" i="3"/>
  <c r="M3263" i="3"/>
  <c r="M1123" i="3"/>
  <c r="M2203" i="3"/>
  <c r="M638" i="3"/>
  <c r="M697" i="3"/>
  <c r="M1847" i="3"/>
  <c r="M6202" i="3"/>
  <c r="M5833" i="3"/>
  <c r="M5555" i="3"/>
  <c r="M6128" i="3"/>
  <c r="M687" i="3"/>
  <c r="M3896" i="3"/>
  <c r="M2672" i="3"/>
  <c r="M621" i="3"/>
  <c r="M1992" i="3"/>
  <c r="M4246" i="3"/>
  <c r="M1156" i="3"/>
  <c r="M4172" i="3"/>
  <c r="M2192" i="3"/>
  <c r="M6092" i="3"/>
  <c r="M5322" i="3"/>
  <c r="M5199" i="3"/>
  <c r="M3198" i="3"/>
  <c r="M174" i="3"/>
  <c r="M4542" i="3"/>
  <c r="M4740" i="3"/>
  <c r="M2108" i="3"/>
  <c r="M2463" i="3"/>
  <c r="M3479" i="3"/>
  <c r="M3020" i="3"/>
  <c r="M5573" i="3"/>
  <c r="M5141" i="3"/>
  <c r="M6223" i="3"/>
  <c r="M4714" i="3"/>
  <c r="M565" i="3"/>
  <c r="M6544" i="3"/>
  <c r="M6967" i="3"/>
  <c r="M6564" i="3"/>
  <c r="M6258" i="3"/>
  <c r="M2132" i="3"/>
  <c r="M3865" i="3"/>
  <c r="M2355" i="3"/>
  <c r="M6101" i="3"/>
  <c r="M1986" i="3"/>
  <c r="M2469" i="3"/>
  <c r="M4028" i="3"/>
  <c r="M913" i="3"/>
  <c r="M3497" i="3"/>
  <c r="M5632" i="3"/>
  <c r="M5692" i="3"/>
  <c r="M6421" i="3"/>
  <c r="M3560" i="3"/>
  <c r="M3946" i="3"/>
  <c r="M4845" i="3"/>
  <c r="M3547" i="3"/>
  <c r="M3120" i="3"/>
  <c r="M3780" i="3"/>
  <c r="M3048" i="3"/>
  <c r="M3681" i="3"/>
  <c r="M3232" i="3"/>
  <c r="M1118" i="3"/>
  <c r="M5918" i="3"/>
  <c r="M1589" i="3"/>
  <c r="M2875" i="3"/>
  <c r="M4699" i="3"/>
  <c r="M2920" i="3"/>
  <c r="M5909" i="3"/>
  <c r="M5225" i="3"/>
  <c r="M6201" i="3"/>
  <c r="M4888" i="3"/>
  <c r="M1517" i="3"/>
  <c r="M784" i="3"/>
  <c r="M2724" i="3"/>
  <c r="M1375" i="3"/>
  <c r="M2867" i="3"/>
  <c r="M2310" i="3"/>
  <c r="M1436" i="3"/>
  <c r="M1894" i="3"/>
  <c r="M1244" i="3"/>
  <c r="M3951" i="3"/>
  <c r="M1529" i="3"/>
  <c r="M5358" i="3"/>
  <c r="M6765" i="3"/>
  <c r="M6710" i="3"/>
  <c r="M109" i="3"/>
  <c r="M4113" i="3"/>
  <c r="M1444" i="3"/>
  <c r="M3976" i="3"/>
  <c r="M2054" i="3"/>
  <c r="M2691" i="3"/>
  <c r="M3489" i="3"/>
  <c r="M6002" i="3"/>
  <c r="M2169" i="3"/>
  <c r="M1708" i="3"/>
  <c r="M4552" i="3"/>
  <c r="M5916" i="3"/>
  <c r="M6569" i="3"/>
  <c r="M815" i="3"/>
  <c r="M6593" i="3"/>
  <c r="M5818" i="3"/>
  <c r="M5063" i="3"/>
  <c r="M6517" i="3"/>
  <c r="M4632" i="3"/>
  <c r="M3183" i="3"/>
  <c r="M1124" i="3"/>
  <c r="M841" i="3"/>
  <c r="M2231" i="3"/>
  <c r="M3831" i="3"/>
  <c r="M4422" i="3"/>
  <c r="M4371" i="3"/>
  <c r="M3390" i="3"/>
  <c r="M4728" i="3"/>
  <c r="M6477" i="3"/>
  <c r="M6349" i="3"/>
  <c r="M6994" i="3"/>
  <c r="M4047" i="3"/>
  <c r="M3597" i="3"/>
  <c r="M3221" i="3"/>
  <c r="M1161" i="3"/>
  <c r="M1882" i="3"/>
  <c r="M3567" i="3"/>
  <c r="M1432" i="3"/>
  <c r="M453" i="3"/>
  <c r="M4598" i="3"/>
  <c r="M4745" i="3"/>
  <c r="M3807" i="3"/>
  <c r="M6678" i="3"/>
  <c r="M2160" i="3"/>
  <c r="M6649" i="3"/>
  <c r="M6328" i="3"/>
  <c r="M5871" i="3"/>
  <c r="M2315" i="3"/>
  <c r="M1369" i="3"/>
  <c r="M1878" i="3"/>
  <c r="M1347" i="3"/>
  <c r="M1738" i="3"/>
  <c r="M3810" i="3"/>
  <c r="M2973" i="3"/>
  <c r="M928" i="3"/>
  <c r="M2323" i="3"/>
  <c r="M2760" i="3"/>
  <c r="M3018" i="3"/>
  <c r="M1384" i="3"/>
  <c r="M7015" i="3"/>
  <c r="M6940" i="3"/>
  <c r="M5908" i="3"/>
  <c r="M2879" i="3"/>
  <c r="M6214" i="3"/>
  <c r="M1199" i="3"/>
  <c r="M1604" i="3"/>
  <c r="M1160" i="3"/>
  <c r="M4424" i="3"/>
  <c r="M4447" i="3"/>
  <c r="M2614" i="3"/>
  <c r="M73" i="3"/>
  <c r="M3425" i="3"/>
  <c r="M6475" i="3"/>
  <c r="M3267" i="3"/>
  <c r="M5820" i="3"/>
  <c r="M6424" i="3"/>
  <c r="M5947" i="3"/>
  <c r="M4439" i="3"/>
  <c r="M401" i="3"/>
  <c r="M4130" i="3"/>
  <c r="M645" i="3"/>
  <c r="M481" i="3"/>
  <c r="M1501" i="3"/>
  <c r="M2177" i="3"/>
  <c r="M1454" i="3"/>
  <c r="M2222" i="3"/>
  <c r="M5558" i="3"/>
  <c r="M1182" i="3"/>
  <c r="M5197" i="3"/>
  <c r="M6073" i="3"/>
  <c r="M6204" i="3"/>
  <c r="M2314" i="3"/>
  <c r="M2892" i="3"/>
  <c r="M851" i="3"/>
  <c r="M2533" i="3"/>
  <c r="M3142" i="3"/>
  <c r="M464" i="3"/>
  <c r="M3651" i="3"/>
  <c r="M3195" i="3"/>
  <c r="M3743" i="3"/>
  <c r="M936" i="3"/>
  <c r="M4738" i="3"/>
  <c r="M6230" i="3"/>
  <c r="M4099" i="3"/>
  <c r="M6656" i="3"/>
  <c r="M2673" i="3"/>
  <c r="M552" i="3"/>
  <c r="M1901" i="3"/>
  <c r="M3968" i="3"/>
  <c r="M1596" i="3"/>
  <c r="M2205" i="3"/>
  <c r="M3696" i="3"/>
  <c r="M2493" i="3"/>
  <c r="M870" i="3"/>
  <c r="M1771" i="3"/>
  <c r="M5550" i="3"/>
  <c r="M4264" i="3"/>
  <c r="M2342" i="3"/>
  <c r="M6358" i="3"/>
  <c r="M6057" i="3"/>
  <c r="M6277" i="3"/>
  <c r="M5321" i="3"/>
  <c r="M4427" i="3"/>
  <c r="M4190" i="3"/>
  <c r="M2781" i="3"/>
  <c r="M2109" i="3"/>
  <c r="M419" i="3"/>
  <c r="M3985" i="3"/>
  <c r="M493" i="3"/>
  <c r="M6873" i="3"/>
  <c r="M6263" i="3"/>
  <c r="M6074" i="3"/>
  <c r="M5825" i="3"/>
  <c r="M5301" i="3"/>
  <c r="M6354" i="3"/>
  <c r="M1660" i="3"/>
  <c r="M1050" i="3"/>
  <c r="M2988" i="3"/>
  <c r="M2432" i="3"/>
  <c r="M4039" i="3"/>
  <c r="M2276" i="3"/>
  <c r="M1051" i="3"/>
  <c r="M1136" i="3"/>
  <c r="M5414" i="3"/>
  <c r="M1163" i="3"/>
  <c r="M3066" i="3"/>
  <c r="M378" i="3"/>
  <c r="M6630" i="3"/>
  <c r="M5867" i="3"/>
  <c r="M6472" i="3"/>
  <c r="M399" i="3"/>
  <c r="M715" i="3"/>
  <c r="M2372" i="3"/>
  <c r="M4566" i="3"/>
  <c r="M1707" i="3"/>
  <c r="M1640" i="3"/>
  <c r="M4398" i="3"/>
  <c r="M2029" i="3"/>
  <c r="M3793" i="3"/>
  <c r="M1243" i="3"/>
  <c r="M1277" i="3"/>
  <c r="M2826" i="3"/>
  <c r="M4268" i="3"/>
  <c r="M6273" i="3"/>
  <c r="M7005" i="3"/>
  <c r="M6777" i="3"/>
  <c r="M2698" i="3"/>
  <c r="M4088" i="3"/>
  <c r="M4720" i="3"/>
  <c r="M3925" i="3"/>
  <c r="M2206" i="3"/>
  <c r="M3279" i="3"/>
  <c r="M742" i="3"/>
  <c r="M626" i="3"/>
  <c r="M712" i="3"/>
  <c r="M652" i="3"/>
  <c r="M2884" i="3"/>
  <c r="M1222" i="3"/>
  <c r="M4485" i="3"/>
  <c r="M5886" i="3"/>
  <c r="M6245" i="3"/>
  <c r="M5924" i="3"/>
  <c r="M679" i="3"/>
  <c r="M1242" i="3"/>
  <c r="M5310" i="3"/>
  <c r="M3656" i="3"/>
  <c r="M3295" i="3"/>
  <c r="M795" i="3"/>
  <c r="M2407" i="3"/>
  <c r="M1749" i="3"/>
  <c r="M1016" i="3"/>
  <c r="M4225" i="3"/>
  <c r="M4022" i="3"/>
  <c r="M1616" i="3"/>
  <c r="M4109" i="3"/>
  <c r="M1523" i="3"/>
  <c r="M6386" i="3"/>
  <c r="M6162" i="3"/>
  <c r="M6596" i="3"/>
  <c r="M5290" i="3"/>
  <c r="M2410" i="3"/>
  <c r="M542" i="3"/>
  <c r="M4189" i="3"/>
  <c r="M2734" i="3"/>
  <c r="M1932" i="3"/>
  <c r="M651" i="3"/>
  <c r="M1865" i="3"/>
  <c r="M609" i="3"/>
  <c r="M3813" i="3"/>
  <c r="M2135" i="3"/>
  <c r="M4499" i="3"/>
  <c r="M6436" i="3"/>
  <c r="M6265" i="3"/>
  <c r="M6689" i="3"/>
  <c r="M6286" i="3"/>
  <c r="M2822" i="3"/>
  <c r="M1293" i="3"/>
  <c r="M2433" i="3"/>
  <c r="M3897" i="3"/>
  <c r="M1974" i="3"/>
  <c r="M879" i="3"/>
  <c r="M695" i="3"/>
  <c r="M4083" i="3"/>
  <c r="M3914" i="3"/>
  <c r="M1114" i="3"/>
  <c r="M5657" i="3"/>
  <c r="M2649" i="3"/>
  <c r="M5044" i="3"/>
  <c r="M6963" i="3"/>
  <c r="M6756" i="3"/>
  <c r="M3717" i="3"/>
  <c r="M2343" i="3"/>
  <c r="M2954" i="3"/>
  <c r="M4392" i="3"/>
  <c r="M2789" i="3"/>
  <c r="M1972" i="3"/>
  <c r="M4818" i="3"/>
  <c r="M1798" i="3"/>
  <c r="M4149" i="3"/>
  <c r="M2436" i="3"/>
  <c r="M2797" i="3"/>
  <c r="M5043" i="3"/>
  <c r="M6220" i="3"/>
  <c r="M6135" i="3"/>
  <c r="M4090" i="3"/>
  <c r="M6635" i="3"/>
  <c r="M4102" i="3"/>
  <c r="M4534" i="3"/>
  <c r="M3321" i="3"/>
  <c r="M2624" i="3"/>
  <c r="M4671" i="3"/>
  <c r="M4426" i="3"/>
  <c r="M3485" i="3"/>
  <c r="M4276" i="3"/>
  <c r="M3395" i="3"/>
  <c r="M4114" i="3"/>
  <c r="M1166" i="3"/>
  <c r="M6070" i="3"/>
  <c r="M5801" i="3"/>
  <c r="M5494" i="3"/>
  <c r="M3908" i="3"/>
  <c r="M5984" i="3"/>
  <c r="M951" i="3"/>
  <c r="M1518" i="3"/>
  <c r="M4397" i="3"/>
  <c r="M6525" i="3"/>
  <c r="M1651" i="3"/>
  <c r="M3977" i="3"/>
  <c r="M2619" i="3"/>
  <c r="M4134" i="3"/>
  <c r="M6926" i="3"/>
  <c r="M2059" i="3"/>
  <c r="M3506" i="3"/>
  <c r="M5475" i="3"/>
  <c r="M5808" i="3"/>
  <c r="M5253" i="3"/>
  <c r="M4025" i="3"/>
  <c r="M3260" i="3"/>
  <c r="M1164" i="3"/>
  <c r="M1219" i="3"/>
  <c r="M3383" i="3"/>
  <c r="M901" i="3"/>
  <c r="M1494" i="3"/>
  <c r="M3628" i="3"/>
  <c r="M3071" i="3"/>
  <c r="M5210" i="3"/>
  <c r="M5057" i="3"/>
  <c r="M6937" i="3"/>
  <c r="M6237" i="3"/>
  <c r="M496" i="3"/>
  <c r="M2580" i="3"/>
  <c r="M4222" i="3"/>
  <c r="M5282" i="3"/>
  <c r="M4263" i="3"/>
  <c r="M1151" i="3"/>
  <c r="M1543" i="3"/>
  <c r="M4483" i="3"/>
  <c r="M1721" i="3"/>
  <c r="M2837" i="3"/>
  <c r="M2011" i="3"/>
  <c r="M7010" i="3"/>
  <c r="M3019" i="3"/>
  <c r="M2158" i="3"/>
  <c r="M3188" i="3"/>
  <c r="M6551" i="3"/>
  <c r="M5966" i="3"/>
  <c r="M6622" i="3"/>
  <c r="M5589" i="3"/>
  <c r="M1254" i="3"/>
  <c r="M1796" i="3"/>
  <c r="M3870" i="3"/>
  <c r="M4108" i="3"/>
  <c r="M3969" i="3"/>
  <c r="M3767" i="3"/>
  <c r="M1264" i="3"/>
  <c r="M4403" i="3"/>
  <c r="M1632" i="3"/>
  <c r="M2946" i="3"/>
  <c r="M6636" i="3"/>
  <c r="M5278" i="3"/>
  <c r="M5760" i="3"/>
  <c r="M5891" i="3"/>
  <c r="M5620" i="3"/>
  <c r="M5786" i="3"/>
  <c r="M5654" i="3"/>
  <c r="M3145" i="3"/>
  <c r="M1976" i="3"/>
  <c r="M4652" i="3"/>
  <c r="M4071" i="3"/>
  <c r="M4321" i="3"/>
  <c r="M3608" i="3"/>
  <c r="M2190" i="3"/>
  <c r="M5211" i="3"/>
  <c r="M4735" i="3"/>
  <c r="M5914" i="3"/>
  <c r="M4806" i="3"/>
  <c r="M6660" i="3"/>
  <c r="M5835" i="3"/>
  <c r="M5798" i="3"/>
  <c r="M3170" i="3"/>
  <c r="M2479" i="3"/>
  <c r="M2162" i="3"/>
  <c r="M4105" i="3"/>
  <c r="M3609" i="3"/>
  <c r="M2514" i="3"/>
  <c r="M2311" i="3"/>
  <c r="M4816" i="3"/>
  <c r="M2899" i="3"/>
  <c r="M3957" i="3"/>
  <c r="M4234" i="3"/>
  <c r="M6295" i="3"/>
  <c r="M5648" i="3"/>
  <c r="M5991" i="3"/>
  <c r="M5694" i="3"/>
  <c r="M1307" i="3"/>
  <c r="M1907" i="3"/>
  <c r="M4281" i="3"/>
  <c r="M1099" i="3"/>
  <c r="M116" i="3"/>
  <c r="M597" i="3"/>
  <c r="M3929" i="3"/>
  <c r="M1658" i="3"/>
  <c r="M6724" i="3"/>
  <c r="M1111" i="3"/>
  <c r="M3006" i="3"/>
  <c r="M5671" i="3"/>
  <c r="M5930" i="3"/>
  <c r="M5579" i="3"/>
  <c r="M4269" i="3"/>
  <c r="M6191" i="3"/>
  <c r="M2028" i="3"/>
  <c r="M3666" i="3"/>
  <c r="M2039" i="3"/>
  <c r="M1184" i="3"/>
  <c r="M491" i="3"/>
  <c r="M3511" i="3"/>
  <c r="M1735" i="3"/>
  <c r="M3856" i="3"/>
  <c r="M4421" i="3"/>
  <c r="M5513" i="3"/>
  <c r="M4899" i="3"/>
  <c r="M5203" i="3"/>
  <c r="M1467" i="3"/>
  <c r="M1854" i="3"/>
  <c r="M2941" i="3"/>
  <c r="M4133" i="3"/>
  <c r="M3934" i="3"/>
  <c r="M3290" i="3"/>
  <c r="M2325" i="3"/>
  <c r="M3439" i="3"/>
  <c r="M3623" i="3"/>
  <c r="M2739" i="3"/>
  <c r="M3017" i="3"/>
  <c r="M187" i="3"/>
  <c r="M57" i="3"/>
  <c r="M5653" i="3"/>
  <c r="M5517" i="3"/>
  <c r="M6545" i="3"/>
  <c r="M3646" i="3"/>
  <c r="M5881" i="3"/>
  <c r="M4413" i="3"/>
  <c r="M1987" i="3"/>
  <c r="M4550" i="3"/>
  <c r="M439" i="3"/>
  <c r="M3141" i="3"/>
  <c r="M467" i="3"/>
  <c r="M4349" i="3"/>
  <c r="M556" i="3"/>
  <c r="M2245" i="3"/>
  <c r="M5497" i="3"/>
  <c r="M5528" i="3"/>
  <c r="M5748" i="3"/>
  <c r="M4611" i="3"/>
  <c r="M4228" i="3"/>
  <c r="M4848" i="3"/>
  <c r="M3316" i="3"/>
  <c r="M1372" i="3"/>
  <c r="M1127" i="3"/>
  <c r="M1506" i="3"/>
  <c r="M4335" i="3"/>
  <c r="M2943" i="3"/>
  <c r="M1441" i="3"/>
  <c r="M1456" i="3"/>
  <c r="M1133" i="3"/>
  <c r="M1915" i="3"/>
  <c r="M6641" i="3"/>
  <c r="M4595" i="3"/>
  <c r="M6556" i="3"/>
  <c r="M6791" i="3"/>
  <c r="M1472" i="3"/>
  <c r="M5248" i="3"/>
  <c r="M4535" i="3"/>
  <c r="M3676" i="3"/>
  <c r="M2959" i="3"/>
  <c r="M4508" i="3"/>
  <c r="M1311" i="3"/>
  <c r="M2846" i="3"/>
  <c r="M2495" i="3"/>
  <c r="M5443" i="3"/>
  <c r="M6067" i="3"/>
  <c r="M6552" i="3"/>
  <c r="M5029" i="3"/>
  <c r="M5505" i="3"/>
  <c r="M6969" i="3"/>
  <c r="M6908" i="3"/>
  <c r="M4581" i="3"/>
  <c r="M2394" i="3"/>
  <c r="M3766" i="3"/>
  <c r="M4021" i="3"/>
  <c r="M4110" i="3"/>
  <c r="M3012" i="3"/>
  <c r="M1807" i="3"/>
  <c r="M2143" i="3"/>
  <c r="M6107" i="3"/>
  <c r="M5335" i="3"/>
  <c r="M6118" i="3"/>
  <c r="M5223" i="3"/>
  <c r="M1069" i="3"/>
  <c r="M4808" i="3"/>
  <c r="M1717" i="3"/>
  <c r="M594" i="3"/>
  <c r="M3576" i="3"/>
  <c r="M122" i="3"/>
  <c r="M4618" i="3"/>
  <c r="M4547" i="3"/>
  <c r="M1816" i="3"/>
  <c r="M1580" i="3"/>
  <c r="M1355" i="3"/>
  <c r="M4889" i="3"/>
  <c r="M5221" i="3"/>
  <c r="M5883" i="3"/>
  <c r="M6984" i="3"/>
  <c r="M2004" i="3"/>
  <c r="M6991" i="3"/>
  <c r="M4516" i="3"/>
  <c r="M2447" i="3"/>
  <c r="M3480" i="3"/>
  <c r="M1537" i="3"/>
  <c r="M906" i="3"/>
  <c r="M4660" i="3"/>
  <c r="M4530" i="3"/>
  <c r="M1197" i="3"/>
  <c r="M6623" i="3"/>
  <c r="M5524" i="3"/>
  <c r="M5243" i="3"/>
  <c r="M5297" i="3"/>
  <c r="M500" i="3"/>
  <c r="M3921" i="3"/>
  <c r="M1814" i="3"/>
  <c r="M3659" i="3"/>
  <c r="M2112" i="3"/>
  <c r="M2069" i="3"/>
  <c r="M3239" i="3"/>
  <c r="M5345" i="3"/>
  <c r="M4343" i="3"/>
  <c r="M3161" i="3"/>
  <c r="M527" i="3"/>
  <c r="M2887" i="3"/>
  <c r="M5286" i="3"/>
  <c r="M5374" i="3"/>
  <c r="M6253" i="3"/>
  <c r="M4586" i="3"/>
  <c r="M2903" i="3"/>
  <c r="M1833" i="3"/>
  <c r="M3617" i="3"/>
  <c r="M4776" i="3"/>
  <c r="M2738" i="3"/>
  <c r="M2398" i="3"/>
  <c r="M1320" i="3"/>
  <c r="M4617" i="3"/>
  <c r="M5455" i="3"/>
  <c r="M2851" i="3"/>
  <c r="M649" i="3"/>
  <c r="M5744" i="3"/>
  <c r="M6742" i="3"/>
  <c r="M5803" i="3"/>
  <c r="M6339" i="3"/>
  <c r="M5526" i="3"/>
  <c r="M3379" i="3"/>
  <c r="M4765" i="3"/>
  <c r="M1400" i="3"/>
  <c r="M4311" i="3"/>
  <c r="M1280" i="3"/>
  <c r="M623" i="3"/>
  <c r="M2359" i="3"/>
  <c r="M1041" i="3"/>
  <c r="M1261" i="3"/>
  <c r="M5827" i="3"/>
  <c r="M6443" i="3"/>
  <c r="M6020" i="3"/>
  <c r="M1038" i="3"/>
  <c r="M6373" i="3"/>
  <c r="M3683" i="3"/>
  <c r="M984" i="3"/>
  <c r="M3915" i="3"/>
  <c r="M2653" i="3"/>
  <c r="M2771" i="3"/>
  <c r="M3752" i="3"/>
  <c r="M4078" i="3"/>
  <c r="M4372" i="3"/>
  <c r="M2354" i="3"/>
  <c r="M3924" i="3"/>
  <c r="M5144" i="3"/>
  <c r="M1794" i="3"/>
  <c r="M2764" i="3"/>
  <c r="M6973" i="3"/>
  <c r="M5559" i="3"/>
  <c r="M6480" i="3"/>
  <c r="M1682" i="3"/>
  <c r="M1425" i="3"/>
  <c r="M1088" i="3"/>
  <c r="M1485" i="3"/>
  <c r="M3370" i="3"/>
  <c r="M1548" i="3"/>
  <c r="M101" i="3"/>
  <c r="M6891" i="3"/>
  <c r="M746" i="3"/>
  <c r="M4713" i="3"/>
  <c r="M3172" i="3"/>
  <c r="M5831" i="3"/>
  <c r="M2790" i="3"/>
  <c r="M5749" i="3"/>
  <c r="M6618" i="3"/>
  <c r="M5936" i="3"/>
  <c r="M2967" i="3"/>
  <c r="M831" i="3"/>
  <c r="M4694" i="3"/>
  <c r="M1734" i="3"/>
  <c r="M3240" i="3"/>
  <c r="M3437" i="3"/>
  <c r="M3061" i="3"/>
  <c r="M4150" i="3"/>
  <c r="M4305" i="3"/>
  <c r="M5712" i="3"/>
  <c r="M3067" i="3"/>
  <c r="M3438" i="3"/>
  <c r="M6384" i="3"/>
  <c r="M6330" i="3"/>
  <c r="M5940" i="3"/>
  <c r="M465" i="3"/>
  <c r="M4921" i="3"/>
  <c r="M4217" i="3"/>
  <c r="M553" i="3"/>
  <c r="M3606" i="3"/>
  <c r="M1800" i="3"/>
  <c r="M2305" i="3"/>
  <c r="M1298" i="3"/>
  <c r="M2449" i="3"/>
  <c r="M960" i="3"/>
  <c r="M513" i="3"/>
  <c r="M1692" i="3"/>
  <c r="M2346" i="3"/>
  <c r="M5367" i="3"/>
  <c r="M6487" i="3"/>
  <c r="M6493" i="3"/>
  <c r="M603" i="3"/>
  <c r="M6601" i="3"/>
  <c r="M2122" i="3"/>
  <c r="M341" i="3"/>
  <c r="M733" i="3"/>
  <c r="M3993" i="3"/>
  <c r="M4528" i="3"/>
  <c r="M4232" i="3"/>
  <c r="M2438" i="3"/>
  <c r="M4558" i="3"/>
  <c r="M2966" i="3"/>
  <c r="M2327" i="3"/>
  <c r="M6353" i="3"/>
  <c r="M6293" i="3"/>
  <c r="M6024" i="3"/>
  <c r="M5015" i="3"/>
  <c r="M4145" i="3"/>
  <c r="M1857" i="3"/>
  <c r="M3109" i="3"/>
  <c r="M1913" i="3"/>
  <c r="M6294" i="3"/>
  <c r="M1223" i="3"/>
  <c r="M3179" i="3"/>
  <c r="M2974" i="3"/>
  <c r="M4655" i="3"/>
  <c r="M6063" i="3"/>
  <c r="M6364" i="3"/>
  <c r="M5774" i="3"/>
  <c r="M6399" i="3"/>
  <c r="M2298" i="3"/>
  <c r="M2347" i="3"/>
  <c r="M4543" i="3"/>
  <c r="M3633" i="3"/>
  <c r="M750" i="3"/>
  <c r="M4812" i="3"/>
  <c r="M3890" i="3"/>
  <c r="M4565" i="3"/>
  <c r="M6147" i="3"/>
  <c r="M2313" i="3"/>
  <c r="M3750" i="3"/>
  <c r="M6301" i="3"/>
  <c r="M5177" i="3"/>
  <c r="M4201" i="3"/>
  <c r="M6702" i="3"/>
  <c r="M6377" i="3"/>
  <c r="M589" i="3"/>
  <c r="M2369" i="3"/>
  <c r="M1627" i="3"/>
  <c r="M2291" i="3"/>
  <c r="M3783" i="3"/>
  <c r="M4766" i="3"/>
  <c r="M1769" i="3"/>
  <c r="M3584" i="3"/>
  <c r="M1484" i="3"/>
  <c r="M3148" i="3"/>
  <c r="M3226" i="3"/>
  <c r="M5067" i="3"/>
  <c r="M5355" i="3"/>
  <c r="M5783" i="3"/>
  <c r="M3564" i="3"/>
  <c r="M124" i="3"/>
  <c r="M1057" i="3"/>
  <c r="M2288" i="3"/>
  <c r="M4079" i="3"/>
  <c r="M2745" i="3"/>
  <c r="M3015" i="3"/>
  <c r="M3122" i="3"/>
  <c r="M4040" i="3"/>
  <c r="M4386" i="3"/>
  <c r="M6681" i="3"/>
  <c r="M5944" i="3"/>
  <c r="M5809" i="3"/>
  <c r="M6568" i="3"/>
  <c r="M5104" i="3"/>
  <c r="M1028" i="3"/>
  <c r="M2150" i="3"/>
  <c r="M4129" i="3"/>
  <c r="M1058" i="3"/>
  <c r="M1235" i="3"/>
  <c r="M2874" i="3"/>
  <c r="M2700" i="3"/>
  <c r="M4656" i="3"/>
  <c r="M1354" i="3"/>
  <c r="M4519" i="3"/>
  <c r="M4668" i="3"/>
  <c r="M1881" i="3"/>
  <c r="M684" i="3"/>
  <c r="M6745" i="3"/>
  <c r="M6706" i="3"/>
  <c r="M6459" i="3"/>
  <c r="M4055" i="3"/>
  <c r="M2791" i="3"/>
  <c r="M1942" i="3"/>
  <c r="M985" i="3"/>
  <c r="M4710" i="3"/>
  <c r="M4759" i="3"/>
  <c r="M3196" i="3"/>
  <c r="M4364" i="3"/>
  <c r="M3566" i="3"/>
  <c r="M4849" i="3"/>
  <c r="M5303" i="3"/>
  <c r="M4423" i="3"/>
  <c r="M5280" i="3"/>
  <c r="M3113" i="3"/>
  <c r="M5259" i="3"/>
  <c r="M5318" i="3"/>
  <c r="M6836" i="3"/>
  <c r="M6208" i="3"/>
  <c r="M5828" i="3"/>
  <c r="M6178" i="3"/>
  <c r="M3711" i="3"/>
  <c r="M1746" i="3"/>
  <c r="M574" i="3"/>
  <c r="M3559" i="3"/>
  <c r="M1782" i="3"/>
  <c r="M1629" i="3"/>
  <c r="M1458" i="3"/>
  <c r="M3058" i="3"/>
  <c r="M2509" i="3"/>
  <c r="M2558" i="3"/>
  <c r="M5487" i="3"/>
  <c r="M6211" i="3"/>
  <c r="M6592" i="3"/>
  <c r="M2623" i="3"/>
  <c r="M1892" i="3"/>
  <c r="M4594" i="3"/>
  <c r="M2895" i="3"/>
  <c r="M1389" i="3"/>
  <c r="M2557" i="3"/>
  <c r="M4578" i="3"/>
  <c r="M2921" i="3"/>
  <c r="M942" i="3"/>
  <c r="M3670" i="3"/>
  <c r="M2582" i="3"/>
  <c r="M4474" i="3"/>
  <c r="M6266" i="3"/>
  <c r="M5830" i="3"/>
  <c r="M6334" i="3"/>
  <c r="M6080" i="3"/>
  <c r="M284" i="3"/>
  <c r="M1329" i="3"/>
  <c r="M2383" i="3"/>
  <c r="M915" i="3"/>
  <c r="M2092" i="3"/>
  <c r="M724" i="3"/>
  <c r="M147" i="3"/>
  <c r="M2960" i="3"/>
  <c r="M5430" i="3"/>
  <c r="M6438" i="3"/>
  <c r="M2930" i="3"/>
  <c r="M5905" i="3"/>
  <c r="M865" i="3"/>
  <c r="M2574" i="3"/>
  <c r="M2439" i="3"/>
  <c r="M2233" i="3"/>
  <c r="M148" i="3"/>
  <c r="M1256" i="3"/>
  <c r="M4674" i="3"/>
  <c r="M4138" i="3"/>
  <c r="M1555" i="3"/>
  <c r="M1314" i="3"/>
  <c r="M6337" i="3"/>
  <c r="M632" i="3"/>
  <c r="M6479" i="3"/>
  <c r="M5209" i="3"/>
  <c r="M6585" i="3"/>
  <c r="M6653" i="3"/>
  <c r="M6140" i="3"/>
  <c r="M3505" i="3"/>
  <c r="M2788" i="3"/>
  <c r="M6426" i="3"/>
  <c r="M5432" i="3"/>
  <c r="M1113" i="3"/>
  <c r="M3217" i="3"/>
  <c r="M3450" i="3"/>
  <c r="M1655" i="3"/>
  <c r="M2573" i="3"/>
  <c r="M4755" i="3"/>
  <c r="M2815" i="3"/>
  <c r="M6134" i="3"/>
  <c r="M5743" i="3"/>
  <c r="M6132" i="3"/>
  <c r="M628" i="3"/>
  <c r="M2134" i="3"/>
  <c r="M3396" i="3"/>
  <c r="M3008" i="3"/>
  <c r="M1591" i="3"/>
  <c r="M759" i="3"/>
  <c r="M4177" i="3"/>
  <c r="M3088" i="3"/>
  <c r="M3889" i="3"/>
  <c r="M2147" i="3"/>
  <c r="M2758" i="3"/>
  <c r="M604" i="3"/>
  <c r="M5848" i="3"/>
  <c r="M3428" i="3"/>
  <c r="M4070" i="3"/>
  <c r="M5033" i="3"/>
  <c r="M5437" i="3"/>
  <c r="M5285" i="3"/>
  <c r="M5220" i="3"/>
  <c r="M6300" i="3"/>
  <c r="M2642" i="3"/>
  <c r="M2718" i="3"/>
  <c r="M3736" i="3"/>
  <c r="M3153" i="3"/>
  <c r="M4442" i="3"/>
  <c r="M3462" i="3"/>
  <c r="M2721" i="3"/>
  <c r="M1904" i="3"/>
  <c r="M4599" i="3"/>
  <c r="M4241" i="3"/>
  <c r="M7025" i="3"/>
  <c r="M5588" i="3"/>
  <c r="M6369" i="3"/>
  <c r="M1715" i="3"/>
  <c r="M677" i="3"/>
  <c r="M2657" i="3"/>
  <c r="M769" i="3"/>
  <c r="M2563" i="3"/>
  <c r="M1912" i="3"/>
  <c r="M1270" i="3"/>
  <c r="M1981" i="3"/>
  <c r="M1583" i="3"/>
  <c r="M3433" i="3"/>
  <c r="M545" i="3"/>
  <c r="M2489" i="3"/>
  <c r="M2046" i="3"/>
  <c r="M5613" i="3"/>
  <c r="M5785" i="3"/>
  <c r="M6462" i="3"/>
  <c r="M5926" i="3"/>
  <c r="M803" i="3"/>
  <c r="M3520" i="3"/>
  <c r="M1349" i="3"/>
  <c r="M4146" i="3"/>
  <c r="M3289" i="3"/>
  <c r="M1392" i="3"/>
  <c r="M2353" i="3"/>
  <c r="M1810" i="3"/>
  <c r="M1925" i="3"/>
  <c r="M1554" i="3"/>
  <c r="M1121" i="3"/>
  <c r="M3930" i="3"/>
  <c r="M1071" i="3"/>
  <c r="M5510" i="3"/>
  <c r="M5027" i="3"/>
  <c r="M5929" i="3"/>
  <c r="M5260" i="3"/>
  <c r="M6379" i="3"/>
  <c r="M2195" i="3"/>
  <c r="M2171" i="3"/>
  <c r="M3542" i="3"/>
  <c r="M4824" i="3"/>
  <c r="M3486" i="3"/>
  <c r="M5915" i="3"/>
  <c r="M3490" i="3"/>
  <c r="M2401" i="3"/>
  <c r="M3079" i="3"/>
  <c r="M5489" i="3"/>
  <c r="M5797" i="3"/>
  <c r="M5311" i="3"/>
  <c r="M6411" i="3"/>
  <c r="M1899" i="3"/>
  <c r="M4750" i="3"/>
  <c r="M4280" i="3"/>
  <c r="M3782" i="3"/>
  <c r="M4415" i="3"/>
  <c r="M921" i="3"/>
  <c r="M1483" i="3"/>
  <c r="M2949" i="3"/>
  <c r="M6985" i="3"/>
  <c r="M6412" i="3"/>
  <c r="M445" i="3"/>
  <c r="M5625" i="3"/>
  <c r="M5696" i="3"/>
  <c r="M6173" i="3"/>
  <c r="M2926" i="3"/>
  <c r="M3028" i="3"/>
  <c r="M1271" i="3"/>
  <c r="M1926" i="3"/>
  <c r="M639" i="3"/>
  <c r="M4819" i="3"/>
  <c r="M1975" i="3"/>
  <c r="M4122" i="3"/>
  <c r="M4596" i="3"/>
  <c r="M5332" i="3"/>
  <c r="M2694" i="3"/>
  <c r="M3654" i="3"/>
  <c r="M6606" i="3"/>
  <c r="M6100" i="3"/>
  <c r="M6219" i="3"/>
  <c r="M5897" i="3"/>
  <c r="M854" i="3"/>
  <c r="M2524" i="3"/>
  <c r="M2893" i="3"/>
  <c r="M2583" i="3"/>
  <c r="M798" i="3"/>
  <c r="M3059" i="3"/>
  <c r="M4185" i="3"/>
  <c r="M2644" i="3"/>
  <c r="M4724" i="3"/>
  <c r="M1844" i="3"/>
  <c r="M1846" i="3"/>
  <c r="M4702" i="3"/>
  <c r="M6485" i="3"/>
  <c r="M6322" i="3"/>
  <c r="M6429" i="3"/>
  <c r="M5470" i="3"/>
  <c r="M3155" i="3"/>
  <c r="M4721" i="3"/>
  <c r="M2137" i="3"/>
  <c r="M2622" i="3"/>
  <c r="M1092" i="3"/>
  <c r="M3315" i="3"/>
  <c r="M4173" i="3"/>
  <c r="M4675" i="3"/>
  <c r="M1545" i="3"/>
  <c r="M2130" i="3"/>
  <c r="M5060" i="3"/>
  <c r="M6302" i="3"/>
  <c r="M5464" i="3"/>
  <c r="M4555" i="3"/>
  <c r="M3610" i="3"/>
  <c r="M1549" i="3"/>
  <c r="M728" i="3"/>
  <c r="M2457" i="3"/>
  <c r="M817" i="3"/>
  <c r="M305" i="3"/>
  <c r="M3319" i="3"/>
  <c r="M3979" i="3"/>
  <c r="M4256" i="3"/>
  <c r="M1573" i="3"/>
  <c r="M1185" i="3"/>
  <c r="M2995" i="3"/>
  <c r="M2209" i="3"/>
  <c r="M2774" i="3"/>
  <c r="M5996" i="3"/>
  <c r="M6559" i="3"/>
  <c r="M6126" i="3"/>
  <c r="M564" i="3"/>
  <c r="M4643" i="3"/>
  <c r="M495" i="3"/>
  <c r="M1212" i="3"/>
  <c r="M3233" i="3"/>
  <c r="M4497" i="3"/>
  <c r="M1383" i="3"/>
  <c r="M3941" i="3"/>
  <c r="M5898" i="3"/>
  <c r="M4" i="3" l="1"/>
  <c r="M5" i="3" l="1"/>
  <c r="M6" i="3" l="1"/>
  <c r="M7" i="3" l="1"/>
  <c r="M8" i="3" l="1"/>
  <c r="M9" i="3" l="1"/>
  <c r="M10" i="3" s="1"/>
  <c r="M13" i="3" l="1"/>
  <c r="M14" i="3" s="1"/>
  <c r="M15" i="3" s="1"/>
  <c r="M16" i="3" s="1"/>
  <c r="M17" i="3" l="1"/>
  <c r="M18" i="3" l="1"/>
  <c r="M19" i="3" l="1"/>
  <c r="M21" i="3" l="1"/>
  <c r="M24" i="3" l="1"/>
  <c r="M28" i="3" l="1"/>
  <c r="M29" i="3" l="1"/>
  <c r="M31" i="3" l="1"/>
  <c r="M33" i="3" l="1"/>
  <c r="M34" i="3" l="1"/>
  <c r="M36" i="3" l="1"/>
  <c r="M37" i="3" l="1"/>
  <c r="M38" i="3" l="1"/>
  <c r="M44" i="3" l="1"/>
  <c r="M45" i="3" l="1"/>
  <c r="M46" i="3" s="1"/>
  <c r="M47" i="3" s="1"/>
  <c r="M48" i="3" s="1"/>
  <c r="M49" i="3" s="1"/>
  <c r="M50" i="3" s="1"/>
  <c r="M51" i="3" s="1"/>
  <c r="M52" i="3" s="1"/>
  <c r="M54" i="3" s="1"/>
  <c r="M55" i="3" s="1"/>
  <c r="M56" i="3" s="1"/>
  <c r="M58" i="3" s="1"/>
  <c r="M60" i="3" s="1"/>
  <c r="M61" i="3" s="1"/>
  <c r="M62" i="3" s="1"/>
  <c r="M63" i="3" s="1"/>
  <c r="M65" i="3" s="1"/>
  <c r="M66" i="3" s="1"/>
  <c r="M67" i="3" s="1"/>
  <c r="M70" i="3" s="1"/>
  <c r="M71" i="3" s="1"/>
  <c r="M72" i="3" s="1"/>
  <c r="M74" i="3" s="1"/>
  <c r="M76" i="3" s="1"/>
  <c r="M77" i="3" s="1"/>
  <c r="M78" i="3" s="1"/>
  <c r="M79" i="3" s="1"/>
  <c r="M80" i="3" s="1"/>
  <c r="M81" i="3" s="1"/>
  <c r="M82" i="3" s="1"/>
  <c r="M84" i="3" s="1"/>
  <c r="M86" i="3" s="1"/>
  <c r="M87" i="3" s="1"/>
  <c r="M89" i="3" s="1"/>
  <c r="M91" i="3" s="1"/>
  <c r="M93" i="3" s="1"/>
  <c r="M94" i="3" s="1"/>
  <c r="M95" i="3" s="1"/>
  <c r="M96" i="3" s="1"/>
  <c r="M98" i="3" s="1"/>
  <c r="M100" i="3" s="1"/>
  <c r="M103" i="3" s="1"/>
  <c r="M104" i="3" s="1"/>
  <c r="M107" i="3" s="1"/>
  <c r="M108" i="3" s="1"/>
  <c r="M110" i="3" s="1"/>
  <c r="M111" i="3" s="1"/>
  <c r="M113" i="3" s="1"/>
  <c r="M114" i="3" s="1"/>
  <c r="M115" i="3" s="1"/>
  <c r="M117" i="3" s="1"/>
  <c r="M118" i="3" s="1"/>
  <c r="M119" i="3" s="1"/>
  <c r="M128" i="3" s="1"/>
  <c r="M129" i="3" s="1"/>
  <c r="M130" i="3" s="1"/>
  <c r="M131" i="3" s="1"/>
  <c r="M133" i="3" s="1"/>
  <c r="M134" i="3" s="1"/>
  <c r="M136" i="3" s="1"/>
  <c r="M137" i="3" s="1"/>
  <c r="M138" i="3" s="1"/>
  <c r="M139" i="3" s="1"/>
  <c r="M140" i="3" s="1"/>
  <c r="M143" i="3" s="1"/>
  <c r="M144" i="3" s="1"/>
  <c r="M149" i="3" s="1"/>
  <c r="M150" i="3" s="1"/>
  <c r="M151" i="3" s="1"/>
  <c r="M153" i="3" s="1"/>
  <c r="M154" i="3" s="1"/>
  <c r="M155" i="3" s="1"/>
  <c r="M156" i="3" s="1"/>
  <c r="M157" i="3" s="1"/>
  <c r="M158" i="3" s="1"/>
  <c r="M160" i="3" s="1"/>
  <c r="M162" i="3" s="1"/>
  <c r="M163" i="3" s="1"/>
  <c r="M166" i="3" s="1"/>
  <c r="M167" i="3" s="1"/>
  <c r="M169" i="3" s="1"/>
  <c r="M170" i="3" s="1"/>
  <c r="M171" i="3" s="1"/>
  <c r="M172" i="3" s="1"/>
  <c r="M173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9" i="3" s="1"/>
  <c r="M190" i="3" s="1"/>
  <c r="M191" i="3" s="1"/>
  <c r="M192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l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3" i="3" s="1"/>
  <c r="M224" i="3" s="1"/>
  <c r="M225" i="3" s="1"/>
  <c r="M226" i="3" s="1"/>
  <c r="M227" i="3" s="1"/>
  <c r="M228" i="3" s="1"/>
  <c r="M229" i="3" s="1"/>
  <c r="M230" i="3" s="1"/>
  <c r="M232" i="3" s="1"/>
  <c r="M233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1" i="3" s="1"/>
  <c r="M262" i="3" s="1"/>
  <c r="M263" i="3" s="1"/>
  <c r="M265" i="3" s="1"/>
  <c r="M266" i="3" s="1"/>
  <c r="M267" i="3" s="1"/>
  <c r="M268" i="3" s="1"/>
  <c r="M270" i="3" s="1"/>
  <c r="M276" i="3" s="1"/>
  <c r="M277" i="3" s="1"/>
  <c r="M279" i="3" s="1"/>
  <c r="M280" i="3" s="1"/>
  <c r="M281" i="3" s="1"/>
  <c r="M282" i="3" s="1"/>
  <c r="M283" i="3" s="1"/>
  <c r="M285" i="3" s="1"/>
  <c r="M286" i="3" s="1"/>
  <c r="M287" i="3" s="1"/>
  <c r="M290" i="3" s="1"/>
  <c r="M292" i="3" s="1"/>
  <c r="M293" i="3" s="1"/>
  <c r="M294" i="3" s="1"/>
  <c r="M296" i="3" s="1"/>
  <c r="M297" i="3" s="1"/>
  <c r="M298" i="3" s="1"/>
  <c r="M299" i="3" s="1"/>
  <c r="M300" i="3" s="1"/>
  <c r="M301" i="3" s="1"/>
  <c r="M302" i="3" s="1"/>
  <c r="M303" i="3" s="1"/>
  <c r="M304" i="3" s="1"/>
  <c r="M306" i="3" s="1"/>
  <c r="M308" i="3" s="1"/>
  <c r="M310" i="3" s="1"/>
  <c r="M312" i="3" s="1"/>
  <c r="M313" i="3" s="1"/>
  <c r="M314" i="3" s="1"/>
  <c r="M315" i="3" s="1"/>
  <c r="M316" i="3" s="1"/>
  <c r="M319" i="3" s="1"/>
  <c r="M321" i="3" s="1"/>
  <c r="M322" i="3" s="1"/>
  <c r="M324" i="3" s="1"/>
  <c r="M325" i="3" s="1"/>
  <c r="M326" i="3" s="1"/>
  <c r="M329" i="3" s="1"/>
  <c r="M330" i="3" s="1"/>
  <c r="M331" i="3" s="1"/>
  <c r="M333" i="3" s="1"/>
  <c r="M334" i="3" s="1"/>
  <c r="M336" i="3" s="1"/>
  <c r="M337" i="3" s="1"/>
  <c r="M339" i="3" s="1"/>
  <c r="M340" i="3" s="1"/>
  <c r="M346" i="3" s="1"/>
  <c r="M347" i="3" s="1"/>
  <c r="M348" i="3" s="1"/>
  <c r="M352" i="3" s="1"/>
  <c r="M353" i="3" s="1"/>
  <c r="M358" i="3" s="1"/>
  <c r="M360" i="3" s="1"/>
  <c r="M361" i="3" s="1"/>
  <c r="M362" i="3" s="1"/>
  <c r="M363" i="3" s="1"/>
  <c r="M365" i="3" s="1"/>
  <c r="M366" i="3" s="1"/>
  <c r="M367" i="3" s="1"/>
  <c r="M368" i="3" s="1"/>
  <c r="M369" i="3" s="1"/>
  <c r="M372" i="3" s="1"/>
  <c r="M376" i="3" s="1"/>
  <c r="M379" i="3" s="1"/>
  <c r="M380" i="3" s="1"/>
  <c r="M382" i="3" s="1"/>
  <c r="M383" i="3" s="1"/>
  <c r="M386" i="3" s="1"/>
  <c r="M389" i="3" s="1"/>
  <c r="M391" i="3" l="1"/>
  <c r="M390" i="3"/>
  <c r="M421" i="3"/>
  <c r="M393" i="3" l="1"/>
  <c r="M392" i="3"/>
  <c r="M426" i="3"/>
  <c r="M415" i="3"/>
  <c r="M434" i="3" l="1"/>
  <c r="M395" i="3"/>
  <c r="M394" i="3"/>
  <c r="M463" i="3"/>
  <c r="M470" i="3"/>
  <c r="M396" i="3" l="1"/>
  <c r="M397" i="3" s="1"/>
  <c r="M398" i="3" s="1"/>
  <c r="M480" i="3"/>
  <c r="M517" i="3"/>
  <c r="M524" i="3"/>
  <c r="M484" i="3" l="1"/>
  <c r="M408" i="3"/>
  <c r="M407" i="3"/>
  <c r="M414" i="3" s="1"/>
  <c r="M530" i="3"/>
  <c r="M534" i="3"/>
  <c r="M535" i="3" s="1"/>
  <c r="M548" i="3"/>
  <c r="M420" i="3" l="1"/>
  <c r="M489" i="3"/>
  <c r="M539" i="3"/>
  <c r="M540" i="3" s="1"/>
  <c r="M665" i="3"/>
  <c r="M672" i="3" s="1"/>
  <c r="M505" i="3" l="1"/>
  <c r="M425" i="3"/>
  <c r="M682" i="3"/>
  <c r="M433" i="3" l="1"/>
  <c r="M442" i="3" l="1"/>
  <c r="M443" i="3" l="1"/>
  <c r="M444" i="3" l="1"/>
  <c r="M559" i="3"/>
  <c r="M563" i="3" s="1"/>
  <c r="M458" i="3" l="1"/>
  <c r="M456" i="3"/>
  <c r="M461" i="3" l="1"/>
  <c r="M468" i="3" l="1"/>
  <c r="M478" i="3" l="1"/>
  <c r="M717" i="3"/>
  <c r="M719" i="3" s="1"/>
  <c r="M720" i="3" s="1"/>
  <c r="M721" i="3" s="1"/>
  <c r="M482" i="3" l="1"/>
  <c r="M487" i="3" s="1"/>
  <c r="M503" i="3" s="1"/>
  <c r="M515" i="3" s="1"/>
  <c r="M522" i="3" s="1"/>
  <c r="M528" i="3" s="1"/>
  <c r="M532" i="3" s="1"/>
  <c r="M533" i="3" s="1"/>
  <c r="M537" i="3" s="1"/>
  <c r="M538" i="3" s="1"/>
  <c r="M546" i="3" s="1"/>
  <c r="M743" i="3"/>
  <c r="M751" i="3" s="1"/>
  <c r="M547" i="3" l="1"/>
  <c r="M764" i="3"/>
  <c r="M775" i="3" s="1"/>
  <c r="M791" i="3" l="1"/>
  <c r="M549" i="3"/>
  <c r="M805" i="3"/>
  <c r="M554" i="3" l="1"/>
  <c r="M558" i="3" l="1"/>
  <c r="M836" i="3"/>
  <c r="M837" i="3" s="1"/>
  <c r="M839" i="3" s="1"/>
  <c r="M845" i="3" s="1"/>
  <c r="M846" i="3" s="1"/>
  <c r="M868" i="3" l="1"/>
  <c r="M657" i="3"/>
  <c r="M813" i="3"/>
  <c r="M971" i="3"/>
  <c r="M664" i="3" l="1"/>
  <c r="M937" i="3"/>
  <c r="M1019" i="3"/>
  <c r="M1052" i="3" s="1"/>
  <c r="M674" i="3" l="1"/>
  <c r="M1065" i="3"/>
  <c r="M1107" i="3" l="1"/>
  <c r="M1153" i="3" s="1"/>
  <c r="M696" i="3"/>
  <c r="M825" i="3"/>
  <c r="M1210" i="3"/>
  <c r="M705" i="3" l="1"/>
  <c r="M1253" i="3"/>
  <c r="M1289" i="3" l="1"/>
  <c r="M1308" i="3" s="1"/>
  <c r="M707" i="3"/>
  <c r="M1433" i="3"/>
  <c r="M1477" i="3" l="1"/>
  <c r="M708" i="3"/>
  <c r="M1376" i="3"/>
  <c r="M1522" i="3"/>
  <c r="M1532" i="3" s="1"/>
  <c r="M1561" i="3" s="1"/>
  <c r="M1566" i="3" s="1"/>
  <c r="M1630" i="3" l="1"/>
  <c r="M709" i="3"/>
  <c r="M1482" i="3"/>
  <c r="M2200" i="3"/>
  <c r="M2606" i="3" l="1"/>
  <c r="M2609" i="3" s="1"/>
  <c r="M731" i="3"/>
  <c r="M1686" i="3"/>
  <c r="M1714" i="3" s="1"/>
  <c r="M1718" i="3" s="1"/>
  <c r="M1719" i="3" s="1"/>
  <c r="M3759" i="3"/>
  <c r="M3850" i="3" s="1"/>
  <c r="M1778" i="3" l="1"/>
  <c r="M4527" i="3"/>
  <c r="M739" i="3"/>
  <c r="M740" i="3" l="1"/>
  <c r="M5098" i="3"/>
  <c r="M1866" i="3"/>
  <c r="M1923" i="3" l="1"/>
  <c r="M6839" i="3"/>
  <c r="M7028" i="3" s="1"/>
  <c r="M752" i="3"/>
  <c r="M763" i="3" l="1"/>
  <c r="M779" i="3" l="1"/>
  <c r="M792" i="3" l="1"/>
  <c r="M799" i="3" l="1"/>
  <c r="M800" i="3" l="1"/>
  <c r="M810" i="3" l="1"/>
  <c r="M811" i="3" l="1"/>
  <c r="M812" i="3" l="1"/>
  <c r="M823" i="3" l="1"/>
  <c r="M824" i="3" l="1"/>
  <c r="M826" i="3" l="1"/>
  <c r="M832" i="3" l="1"/>
  <c r="M833" i="3" l="1"/>
  <c r="M855" i="3" s="1"/>
  <c r="M909" i="3" s="1"/>
  <c r="M943" i="3" s="1"/>
  <c r="M991" i="3" s="1"/>
  <c r="M1014" i="3" s="1"/>
  <c r="M1017" i="3" s="1"/>
  <c r="M1059" i="3" s="1"/>
  <c r="M1105" i="3" s="1"/>
  <c r="M1162" i="3" s="1"/>
  <c r="M1205" i="3" s="1"/>
  <c r="M1238" i="3" s="1"/>
  <c r="M1257" i="3" s="1"/>
  <c r="M1325" i="3" s="1"/>
  <c r="M1382" i="3" s="1"/>
  <c r="M1426" i="3" s="1"/>
  <c r="M1431" i="3" s="1"/>
  <c r="M1471" i="3" s="1"/>
  <c r="M1481" i="3" s="1"/>
  <c r="M1510" i="3" s="1"/>
  <c r="M1515" i="3" l="1"/>
  <c r="M1579" i="3" s="1"/>
  <c r="M1635" i="3" s="1"/>
  <c r="M1662" i="3" s="1"/>
  <c r="M1666" i="3" s="1"/>
  <c r="M1667" i="3" s="1"/>
  <c r="M1726" i="3" s="1"/>
  <c r="M1813" i="3" s="1"/>
  <c r="M1870" i="3" s="1"/>
  <c r="M2144" i="3" l="1"/>
  <c r="M2488" i="3"/>
  <c r="M2491" i="3" s="1"/>
  <c r="M3641" i="3" s="1"/>
  <c r="M3732" i="3" s="1"/>
  <c r="M4409" i="3" l="1"/>
  <c r="M4984" i="3" s="1"/>
  <c r="M6693" i="3" s="1"/>
  <c r="C15" i="1"/>
  <c r="E15" i="1" s="1"/>
  <c r="C19" i="1"/>
  <c r="E19" i="1" s="1"/>
  <c r="D20" i="1"/>
  <c r="D19" i="1"/>
  <c r="C20" i="1"/>
  <c r="E20" i="1" s="1"/>
  <c r="D16" i="1"/>
  <c r="C16" i="1"/>
  <c r="E16" i="1" s="1"/>
  <c r="C14" i="1"/>
  <c r="E14" i="1" s="1"/>
  <c r="C21" i="1"/>
  <c r="E21" i="1" s="1"/>
  <c r="D17" i="1"/>
  <c r="D21" i="1"/>
  <c r="D15" i="1"/>
  <c r="D18" i="1"/>
  <c r="C17" i="1"/>
  <c r="E17" i="1" s="1"/>
  <c r="D14" i="1"/>
  <c r="C18" i="1"/>
  <c r="E18" i="1" s="1"/>
  <c r="C47" i="1"/>
  <c r="E47" i="1" s="1"/>
  <c r="C39" i="1"/>
  <c r="E39" i="1" s="1"/>
  <c r="C42" i="1"/>
  <c r="E42" i="1" s="1"/>
  <c r="D32" i="1"/>
  <c r="C35" i="1"/>
  <c r="E35" i="1" s="1"/>
  <c r="C45" i="1"/>
  <c r="E45" i="1" s="1"/>
  <c r="C50" i="1"/>
  <c r="E50" i="1" s="1"/>
  <c r="C49" i="1"/>
  <c r="E49" i="1" s="1"/>
  <c r="C28" i="1"/>
  <c r="E28" i="1" s="1"/>
  <c r="C34" i="1"/>
  <c r="E34" i="1" s="1"/>
  <c r="C48" i="1"/>
  <c r="E48" i="1" s="1"/>
  <c r="D39" i="1"/>
  <c r="D26" i="1"/>
  <c r="D27" i="1"/>
  <c r="D24" i="1"/>
  <c r="C51" i="1"/>
  <c r="E51" i="1" s="1"/>
  <c r="D33" i="1"/>
  <c r="C24" i="1"/>
  <c r="E24" i="1" s="1"/>
  <c r="C32" i="1"/>
  <c r="E32" i="1" s="1"/>
  <c r="D53" i="1"/>
  <c r="C44" i="1"/>
  <c r="E44" i="1" s="1"/>
  <c r="C33" i="1"/>
  <c r="E33" i="1" s="1"/>
  <c r="D47" i="1"/>
  <c r="D31" i="1"/>
  <c r="C23" i="1"/>
  <c r="E23" i="1" s="1"/>
  <c r="D22" i="1"/>
  <c r="C40" i="1"/>
  <c r="E40" i="1" s="1"/>
  <c r="D41" i="1"/>
  <c r="D40" i="1"/>
  <c r="C29" i="1"/>
  <c r="E29" i="1" s="1"/>
  <c r="D48" i="1"/>
  <c r="D46" i="1"/>
  <c r="D35" i="1"/>
  <c r="C52" i="1"/>
  <c r="E52" i="1" s="1"/>
  <c r="D51" i="1"/>
  <c r="D25" i="1"/>
  <c r="C36" i="1"/>
  <c r="E36" i="1" s="1"/>
  <c r="C38" i="1"/>
  <c r="E38" i="1" s="1"/>
  <c r="D44" i="1"/>
  <c r="C53" i="1"/>
  <c r="E53" i="1" s="1"/>
  <c r="C27" i="1"/>
  <c r="E27" i="1" s="1"/>
  <c r="C25" i="1"/>
  <c r="E25" i="1" s="1"/>
  <c r="D52" i="1"/>
  <c r="D45" i="1"/>
  <c r="D28" i="1"/>
  <c r="D43" i="1"/>
  <c r="C37" i="1"/>
  <c r="E37" i="1" s="1"/>
  <c r="C43" i="1"/>
  <c r="E43" i="1" s="1"/>
  <c r="C30" i="1"/>
  <c r="E30" i="1" s="1"/>
  <c r="C22" i="1"/>
  <c r="E22" i="1" s="1"/>
  <c r="C31" i="1"/>
  <c r="E31" i="1" s="1"/>
  <c r="C41" i="1"/>
  <c r="E41" i="1" s="1"/>
  <c r="D49" i="1"/>
  <c r="D37" i="1"/>
  <c r="D34" i="1"/>
  <c r="D50" i="1"/>
  <c r="D36" i="1"/>
  <c r="D29" i="1"/>
  <c r="C26" i="1"/>
  <c r="E26" i="1" s="1"/>
  <c r="D23" i="1"/>
  <c r="C46" i="1"/>
  <c r="E46" i="1" s="1"/>
  <c r="D30" i="1"/>
  <c r="D38" i="1"/>
  <c r="D42" i="1"/>
  <c r="D349" i="1"/>
  <c r="D354" i="1"/>
  <c r="D335" i="1"/>
  <c r="D352" i="1"/>
  <c r="D338" i="1"/>
  <c r="C342" i="1"/>
  <c r="E342" i="1" s="1"/>
  <c r="C350" i="1"/>
  <c r="E350" i="1" s="1"/>
  <c r="D355" i="1"/>
  <c r="C94" i="1"/>
  <c r="E94" i="1" s="1"/>
  <c r="C302" i="1"/>
  <c r="E302" i="1" s="1"/>
  <c r="D148" i="1"/>
  <c r="C138" i="1"/>
  <c r="E138" i="1" s="1"/>
  <c r="C238" i="1"/>
  <c r="E238" i="1" s="1"/>
  <c r="C249" i="1"/>
  <c r="E249" i="1" s="1"/>
  <c r="C263" i="1"/>
  <c r="E263" i="1" s="1"/>
  <c r="C158" i="1"/>
  <c r="E158" i="1" s="1"/>
  <c r="C105" i="1"/>
  <c r="E105" i="1" s="1"/>
  <c r="D79" i="1"/>
  <c r="D271" i="1"/>
  <c r="D166" i="1"/>
  <c r="D126" i="1"/>
  <c r="D101" i="1"/>
  <c r="C194" i="1"/>
  <c r="E194" i="1" s="1"/>
  <c r="C290" i="1"/>
  <c r="E290" i="1" s="1"/>
  <c r="D147" i="1"/>
  <c r="D298" i="1"/>
  <c r="C235" i="1"/>
  <c r="E235" i="1" s="1"/>
  <c r="D202" i="1"/>
  <c r="C188" i="1"/>
  <c r="E188" i="1" s="1"/>
  <c r="C68" i="1"/>
  <c r="E68" i="1" s="1"/>
  <c r="D107" i="1"/>
  <c r="C135" i="1"/>
  <c r="E135" i="1" s="1"/>
  <c r="C292" i="1"/>
  <c r="E292" i="1" s="1"/>
  <c r="D122" i="1"/>
  <c r="D172" i="1"/>
  <c r="C107" i="1"/>
  <c r="E107" i="1" s="1"/>
  <c r="D190" i="1"/>
  <c r="C79" i="1"/>
  <c r="E79" i="1" s="1"/>
  <c r="D163" i="1"/>
  <c r="D167" i="1"/>
  <c r="C171" i="1"/>
  <c r="E171" i="1" s="1"/>
  <c r="D82" i="1"/>
  <c r="D299" i="1"/>
  <c r="C279" i="1"/>
  <c r="E279" i="1" s="1"/>
  <c r="C143" i="1"/>
  <c r="E143" i="1" s="1"/>
  <c r="D173" i="1"/>
  <c r="D255" i="1"/>
  <c r="D127" i="1"/>
  <c r="C227" i="1"/>
  <c r="E227" i="1" s="1"/>
  <c r="C121" i="1"/>
  <c r="E121" i="1" s="1"/>
  <c r="D103" i="1"/>
  <c r="D215" i="1"/>
  <c r="D54" i="1"/>
  <c r="D310" i="1"/>
  <c r="D151" i="1"/>
  <c r="D281" i="1"/>
  <c r="C98" i="1"/>
  <c r="E98" i="1" s="1"/>
  <c r="D266" i="1"/>
  <c r="C60" i="1"/>
  <c r="E60" i="1" s="1"/>
  <c r="D157" i="1"/>
  <c r="D153" i="1"/>
  <c r="C142" i="1"/>
  <c r="E142" i="1" s="1"/>
  <c r="D213" i="1"/>
  <c r="D292" i="1"/>
  <c r="D134" i="1"/>
  <c r="D199" i="1"/>
  <c r="C253" i="1"/>
  <c r="E253" i="1" s="1"/>
  <c r="D307" i="1"/>
  <c r="C237" i="1"/>
  <c r="E237" i="1" s="1"/>
  <c r="D209" i="1"/>
  <c r="D280" i="1"/>
  <c r="D178" i="1"/>
  <c r="D73" i="1"/>
  <c r="D286" i="1"/>
  <c r="D125" i="1"/>
  <c r="C265" i="1"/>
  <c r="E265" i="1" s="1"/>
  <c r="D92" i="1"/>
  <c r="D91" i="1"/>
  <c r="C132" i="1"/>
  <c r="E132" i="1" s="1"/>
  <c r="D71" i="1"/>
  <c r="C157" i="1"/>
  <c r="E157" i="1" s="1"/>
  <c r="D70" i="1"/>
  <c r="D285" i="1"/>
  <c r="C172" i="1"/>
  <c r="E172" i="1" s="1"/>
  <c r="C102" i="1"/>
  <c r="E102" i="1" s="1"/>
  <c r="C122" i="1"/>
  <c r="E122" i="1" s="1"/>
  <c r="D162" i="1"/>
  <c r="D100" i="1"/>
  <c r="C137" i="1"/>
  <c r="E137" i="1" s="1"/>
  <c r="D185" i="1"/>
  <c r="D317" i="1"/>
  <c r="C204" i="1"/>
  <c r="E204" i="1" s="1"/>
  <c r="D311" i="1"/>
  <c r="D270" i="1"/>
  <c r="C219" i="1"/>
  <c r="E219" i="1" s="1"/>
  <c r="D170" i="1"/>
  <c r="D95" i="1"/>
  <c r="D216" i="1"/>
  <c r="D189" i="1"/>
  <c r="D188" i="1"/>
  <c r="D136" i="1"/>
  <c r="C317" i="1"/>
  <c r="E317" i="1" s="1"/>
  <c r="C131" i="1"/>
  <c r="E131" i="1" s="1"/>
  <c r="D62" i="1"/>
  <c r="D108" i="1"/>
  <c r="D141" i="1"/>
  <c r="C311" i="1"/>
  <c r="E311" i="1" s="1"/>
  <c r="C87" i="1"/>
  <c r="E87" i="1" s="1"/>
  <c r="C255" i="1"/>
  <c r="E255" i="1" s="1"/>
  <c r="C152" i="1"/>
  <c r="E152" i="1" s="1"/>
  <c r="C130" i="1"/>
  <c r="E130" i="1" s="1"/>
  <c r="C55" i="1"/>
  <c r="E55" i="1" s="1"/>
  <c r="C296" i="1"/>
  <c r="E296" i="1" s="1"/>
  <c r="D109" i="1"/>
  <c r="D253" i="1"/>
  <c r="C297" i="1"/>
  <c r="E297" i="1" s="1"/>
  <c r="C309" i="1"/>
  <c r="E309" i="1" s="1"/>
  <c r="D159" i="1"/>
  <c r="D142" i="1"/>
  <c r="D66" i="1"/>
  <c r="D78" i="1"/>
  <c r="C66" i="1"/>
  <c r="E66" i="1" s="1"/>
  <c r="C308" i="1"/>
  <c r="E308" i="1" s="1"/>
  <c r="C180" i="1"/>
  <c r="E180" i="1" s="1"/>
  <c r="D322" i="1"/>
  <c r="D279" i="1"/>
  <c r="D236" i="1"/>
  <c r="C116" i="1"/>
  <c r="E116" i="1" s="1"/>
  <c r="C300" i="1"/>
  <c r="E300" i="1" s="1"/>
  <c r="C326" i="1"/>
  <c r="E326" i="1" s="1"/>
  <c r="D206" i="1"/>
  <c r="C250" i="1"/>
  <c r="E250" i="1" s="1"/>
  <c r="D306" i="1"/>
  <c r="C225" i="1"/>
  <c r="E225" i="1" s="1"/>
  <c r="C215" i="1"/>
  <c r="E215" i="1" s="1"/>
  <c r="D184" i="1"/>
  <c r="C84" i="1"/>
  <c r="E84" i="1" s="1"/>
  <c r="D168" i="1"/>
  <c r="D208" i="1"/>
  <c r="D96" i="1"/>
  <c r="C83" i="1"/>
  <c r="E83" i="1" s="1"/>
  <c r="D186" i="1"/>
  <c r="C221" i="1"/>
  <c r="E221" i="1" s="1"/>
  <c r="D130" i="1"/>
  <c r="D293" i="1"/>
  <c r="C173" i="1"/>
  <c r="E173" i="1" s="1"/>
  <c r="C223" i="1"/>
  <c r="E223" i="1" s="1"/>
  <c r="C155" i="1"/>
  <c r="E155" i="1" s="1"/>
  <c r="C64" i="1"/>
  <c r="E64" i="1" s="1"/>
  <c r="C159" i="1"/>
  <c r="E159" i="1" s="1"/>
  <c r="D154" i="1"/>
  <c r="C267" i="1"/>
  <c r="E267" i="1" s="1"/>
  <c r="C312" i="1"/>
  <c r="E312" i="1" s="1"/>
  <c r="C217" i="1"/>
  <c r="E217" i="1" s="1"/>
  <c r="D193" i="1"/>
  <c r="D218" i="1"/>
  <c r="C174" i="1"/>
  <c r="E174" i="1" s="1"/>
  <c r="C323" i="1"/>
  <c r="E323" i="1" s="1"/>
  <c r="D67" i="1"/>
  <c r="D210" i="1"/>
  <c r="C187" i="1"/>
  <c r="E187" i="1" s="1"/>
  <c r="D319" i="1"/>
  <c r="C176" i="1"/>
  <c r="E176" i="1" s="1"/>
  <c r="D132" i="1"/>
  <c r="C259" i="1"/>
  <c r="E259" i="1" s="1"/>
  <c r="D195" i="1"/>
  <c r="C56" i="1"/>
  <c r="E56" i="1" s="1"/>
  <c r="C166" i="1"/>
  <c r="E166" i="1" s="1"/>
  <c r="C310" i="1"/>
  <c r="E310" i="1" s="1"/>
  <c r="C294" i="1"/>
  <c r="E294" i="1" s="1"/>
  <c r="C123" i="1"/>
  <c r="E123" i="1" s="1"/>
  <c r="C274" i="1"/>
  <c r="E274" i="1" s="1"/>
  <c r="C118" i="1"/>
  <c r="E118" i="1" s="1"/>
  <c r="D252" i="1"/>
  <c r="D283" i="1"/>
  <c r="C184" i="1"/>
  <c r="E184" i="1" s="1"/>
  <c r="D114" i="1"/>
  <c r="C316" i="1"/>
  <c r="E316" i="1" s="1"/>
  <c r="D230" i="1"/>
  <c r="C115" i="1"/>
  <c r="E115" i="1" s="1"/>
  <c r="C232" i="1"/>
  <c r="E232" i="1" s="1"/>
  <c r="D149" i="1"/>
  <c r="D234" i="1"/>
  <c r="D58" i="1"/>
  <c r="C277" i="1"/>
  <c r="E277" i="1" s="1"/>
  <c r="C160" i="1"/>
  <c r="E160" i="1" s="1"/>
  <c r="D246" i="1"/>
  <c r="D198" i="1"/>
  <c r="D124" i="1"/>
  <c r="C72" i="1"/>
  <c r="E72" i="1" s="1"/>
  <c r="D169" i="1"/>
  <c r="C251" i="1"/>
  <c r="E251" i="1" s="1"/>
  <c r="D81" i="1"/>
  <c r="C106" i="1"/>
  <c r="E106" i="1" s="1"/>
  <c r="D111" i="1"/>
  <c r="C169" i="1"/>
  <c r="E169" i="1" s="1"/>
  <c r="D223" i="1"/>
  <c r="D275" i="1"/>
  <c r="D212" i="1"/>
  <c r="D247" i="1"/>
  <c r="D83" i="1"/>
  <c r="C239" i="1"/>
  <c r="E239" i="1" s="1"/>
  <c r="D137" i="1"/>
  <c r="C54" i="1"/>
  <c r="E54" i="1" s="1"/>
  <c r="C95" i="1"/>
  <c r="E95" i="1" s="1"/>
  <c r="C199" i="1"/>
  <c r="E199" i="1" s="1"/>
  <c r="D224" i="1"/>
  <c r="C258" i="1"/>
  <c r="E258" i="1" s="1"/>
  <c r="D97" i="1"/>
  <c r="C182" i="1"/>
  <c r="E182" i="1" s="1"/>
  <c r="D118" i="1"/>
  <c r="D325" i="1"/>
  <c r="C69" i="1"/>
  <c r="E69" i="1" s="1"/>
  <c r="C202" i="1"/>
  <c r="E202" i="1" s="1"/>
  <c r="C71" i="1"/>
  <c r="E71" i="1" s="1"/>
  <c r="D117" i="1"/>
  <c r="C303" i="1"/>
  <c r="E303" i="1" s="1"/>
  <c r="C325" i="1"/>
  <c r="E325" i="1" s="1"/>
  <c r="C264" i="1"/>
  <c r="E264" i="1" s="1"/>
  <c r="C301" i="1"/>
  <c r="E301" i="1" s="1"/>
  <c r="D268" i="1"/>
  <c r="C90" i="1"/>
  <c r="E90" i="1" s="1"/>
  <c r="D243" i="1"/>
  <c r="C272" i="1"/>
  <c r="E272" i="1" s="1"/>
  <c r="D68" i="1"/>
  <c r="C246" i="1"/>
  <c r="E246" i="1" s="1"/>
  <c r="C129" i="1"/>
  <c r="E129" i="1" s="1"/>
  <c r="D102" i="1"/>
  <c r="D261" i="1"/>
  <c r="C127" i="1"/>
  <c r="E127" i="1" s="1"/>
  <c r="D61" i="1"/>
  <c r="C283" i="1"/>
  <c r="E283" i="1" s="1"/>
  <c r="C200" i="1"/>
  <c r="E200" i="1" s="1"/>
  <c r="D165" i="1"/>
  <c r="C119" i="1"/>
  <c r="E119" i="1" s="1"/>
  <c r="D326" i="1"/>
  <c r="D175" i="1"/>
  <c r="D77" i="1"/>
  <c r="D203" i="1"/>
  <c r="D187" i="1"/>
  <c r="C205" i="1"/>
  <c r="E205" i="1" s="1"/>
  <c r="C314" i="1"/>
  <c r="E314" i="1" s="1"/>
  <c r="C268" i="1"/>
  <c r="E268" i="1" s="1"/>
  <c r="C307" i="1"/>
  <c r="E307" i="1" s="1"/>
  <c r="C141" i="1"/>
  <c r="E141" i="1" s="1"/>
  <c r="D139" i="1"/>
  <c r="C305" i="1"/>
  <c r="E305" i="1" s="1"/>
  <c r="D274" i="1"/>
  <c r="C195" i="1"/>
  <c r="E195" i="1" s="1"/>
  <c r="C110" i="1"/>
  <c r="E110" i="1" s="1"/>
  <c r="D312" i="1"/>
  <c r="D69" i="1"/>
  <c r="D248" i="1"/>
  <c r="C134" i="1"/>
  <c r="E134" i="1" s="1"/>
  <c r="C126" i="1"/>
  <c r="E126" i="1" s="1"/>
  <c r="D86" i="1"/>
  <c r="D179" i="1"/>
  <c r="D263" i="1"/>
  <c r="C212" i="1"/>
  <c r="E212" i="1" s="1"/>
  <c r="D239" i="1"/>
  <c r="D302" i="1"/>
  <c r="D250" i="1"/>
  <c r="D273" i="1"/>
  <c r="C288" i="1"/>
  <c r="E288" i="1" s="1"/>
  <c r="D272" i="1"/>
  <c r="C149" i="1"/>
  <c r="E149" i="1" s="1"/>
  <c r="C92" i="1"/>
  <c r="E92" i="1" s="1"/>
  <c r="D123" i="1"/>
  <c r="C214" i="1"/>
  <c r="E214" i="1" s="1"/>
  <c r="D295" i="1"/>
  <c r="D194" i="1"/>
  <c r="C298" i="1"/>
  <c r="E298" i="1" s="1"/>
  <c r="D55" i="1"/>
  <c r="C230" i="1"/>
  <c r="E230" i="1" s="1"/>
  <c r="D176" i="1"/>
  <c r="D138" i="1"/>
  <c r="C97" i="1"/>
  <c r="E97" i="1" s="1"/>
  <c r="C322" i="1"/>
  <c r="E322" i="1" s="1"/>
  <c r="C65" i="1"/>
  <c r="E65" i="1" s="1"/>
  <c r="D57" i="1"/>
  <c r="C234" i="1"/>
  <c r="E234" i="1" s="1"/>
  <c r="C91" i="1"/>
  <c r="E91" i="1" s="1"/>
  <c r="C146" i="1"/>
  <c r="E146" i="1" s="1"/>
  <c r="D196" i="1"/>
  <c r="C179" i="1"/>
  <c r="E179" i="1" s="1"/>
  <c r="C320" i="1"/>
  <c r="E320" i="1" s="1"/>
  <c r="C209" i="1"/>
  <c r="E209" i="1" s="1"/>
  <c r="C181" i="1"/>
  <c r="E181" i="1" s="1"/>
  <c r="C273" i="1"/>
  <c r="E273" i="1" s="1"/>
  <c r="D158" i="1"/>
  <c r="D174" i="1"/>
  <c r="D324" i="1"/>
  <c r="D183" i="1"/>
  <c r="C74" i="1"/>
  <c r="E74" i="1" s="1"/>
  <c r="D296" i="1"/>
  <c r="C226" i="1"/>
  <c r="E226" i="1" s="1"/>
  <c r="D321" i="1"/>
  <c r="D85" i="1"/>
  <c r="D323" i="1"/>
  <c r="D110" i="1"/>
  <c r="D265" i="1"/>
  <c r="C213" i="1"/>
  <c r="E213" i="1" s="1"/>
  <c r="D241" i="1"/>
  <c r="D200" i="1"/>
  <c r="C170" i="1"/>
  <c r="E170" i="1" s="1"/>
  <c r="C186" i="1"/>
  <c r="E186" i="1" s="1"/>
  <c r="D65" i="1"/>
  <c r="C196" i="1"/>
  <c r="E196" i="1" s="1"/>
  <c r="C247" i="1"/>
  <c r="E247" i="1" s="1"/>
  <c r="C151" i="1"/>
  <c r="E151" i="1" s="1"/>
  <c r="D256" i="1"/>
  <c r="D94" i="1"/>
  <c r="C168" i="1"/>
  <c r="E168" i="1" s="1"/>
  <c r="C154" i="1"/>
  <c r="E154" i="1" s="1"/>
  <c r="D89" i="1"/>
  <c r="C67" i="1"/>
  <c r="E67" i="1" s="1"/>
  <c r="C128" i="1"/>
  <c r="E128" i="1" s="1"/>
  <c r="C299" i="1"/>
  <c r="E299" i="1" s="1"/>
  <c r="C81" i="1"/>
  <c r="E81" i="1" s="1"/>
  <c r="D257" i="1"/>
  <c r="C75" i="1"/>
  <c r="E75" i="1" s="1"/>
  <c r="D244" i="1"/>
  <c r="D88" i="1"/>
  <c r="D229" i="1"/>
  <c r="C164" i="1"/>
  <c r="E164" i="1" s="1"/>
  <c r="D258" i="1"/>
  <c r="D171" i="1"/>
  <c r="C203" i="1"/>
  <c r="E203" i="1" s="1"/>
  <c r="C206" i="1"/>
  <c r="E206" i="1" s="1"/>
  <c r="C245" i="1"/>
  <c r="E245" i="1" s="1"/>
  <c r="D84" i="1"/>
  <c r="D59" i="1"/>
  <c r="C77" i="1"/>
  <c r="E77" i="1" s="1"/>
  <c r="D297" i="1"/>
  <c r="C304" i="1"/>
  <c r="E304" i="1" s="1"/>
  <c r="D309" i="1"/>
  <c r="D240" i="1"/>
  <c r="D235" i="1"/>
  <c r="C211" i="1"/>
  <c r="E211" i="1" s="1"/>
  <c r="C286" i="1"/>
  <c r="E286" i="1" s="1"/>
  <c r="D282" i="1"/>
  <c r="D204" i="1"/>
  <c r="D242" i="1"/>
  <c r="D217" i="1"/>
  <c r="D222" i="1"/>
  <c r="C150" i="1"/>
  <c r="E150" i="1" s="1"/>
  <c r="D133" i="1"/>
  <c r="C216" i="1"/>
  <c r="E216" i="1" s="1"/>
  <c r="C156" i="1"/>
  <c r="E156" i="1" s="1"/>
  <c r="D75" i="1"/>
  <c r="C306" i="1"/>
  <c r="E306" i="1" s="1"/>
  <c r="C284" i="1"/>
  <c r="E284" i="1" s="1"/>
  <c r="D294" i="1"/>
  <c r="C276" i="1"/>
  <c r="E276" i="1" s="1"/>
  <c r="C208" i="1"/>
  <c r="E208" i="1" s="1"/>
  <c r="D150" i="1"/>
  <c r="C231" i="1"/>
  <c r="E231" i="1" s="1"/>
  <c r="D60" i="1"/>
  <c r="C319" i="1"/>
  <c r="E319" i="1" s="1"/>
  <c r="C193" i="1"/>
  <c r="E193" i="1" s="1"/>
  <c r="D160" i="1"/>
  <c r="C207" i="1"/>
  <c r="E207" i="1" s="1"/>
  <c r="C313" i="1"/>
  <c r="E313" i="1" s="1"/>
  <c r="C291" i="1"/>
  <c r="E291" i="1" s="1"/>
  <c r="C58" i="1"/>
  <c r="E58" i="1" s="1"/>
  <c r="D120" i="1"/>
  <c r="C233" i="1"/>
  <c r="E233" i="1" s="1"/>
  <c r="C269" i="1"/>
  <c r="E269" i="1" s="1"/>
  <c r="D191" i="1"/>
  <c r="C61" i="1"/>
  <c r="E61" i="1" s="1"/>
  <c r="D288" i="1"/>
  <c r="C262" i="1"/>
  <c r="E262" i="1" s="1"/>
  <c r="C236" i="1"/>
  <c r="E236" i="1" s="1"/>
  <c r="D164" i="1"/>
  <c r="D315" i="1"/>
  <c r="C220" i="1"/>
  <c r="E220" i="1" s="1"/>
  <c r="D80" i="1"/>
  <c r="D220" i="1"/>
  <c r="C256" i="1"/>
  <c r="E256" i="1" s="1"/>
  <c r="C185" i="1"/>
  <c r="E185" i="1" s="1"/>
  <c r="D87" i="1"/>
  <c r="C96" i="1"/>
  <c r="E96" i="1" s="1"/>
  <c r="C295" i="1"/>
  <c r="E295" i="1" s="1"/>
  <c r="C190" i="1"/>
  <c r="E190" i="1" s="1"/>
  <c r="D269" i="1"/>
  <c r="D277" i="1"/>
  <c r="C222" i="1"/>
  <c r="E222" i="1" s="1"/>
  <c r="C163" i="1"/>
  <c r="E163" i="1" s="1"/>
  <c r="C198" i="1"/>
  <c r="E198" i="1" s="1"/>
  <c r="D177" i="1"/>
  <c r="C104" i="1"/>
  <c r="E104" i="1" s="1"/>
  <c r="D289" i="1"/>
  <c r="D300" i="1"/>
  <c r="D245" i="1"/>
  <c r="C257" i="1"/>
  <c r="E257" i="1" s="1"/>
  <c r="C136" i="1"/>
  <c r="E136" i="1" s="1"/>
  <c r="D225" i="1"/>
  <c r="D232" i="1"/>
  <c r="C88" i="1"/>
  <c r="E88" i="1" s="1"/>
  <c r="D56" i="1"/>
  <c r="C218" i="1"/>
  <c r="E218" i="1" s="1"/>
  <c r="D76" i="1"/>
  <c r="D201" i="1"/>
  <c r="D143" i="1"/>
  <c r="D303" i="1"/>
  <c r="C177" i="1"/>
  <c r="E177" i="1" s="1"/>
  <c r="C229" i="1"/>
  <c r="E229" i="1" s="1"/>
  <c r="C153" i="1"/>
  <c r="E153" i="1" s="1"/>
  <c r="C178" i="1"/>
  <c r="E178" i="1" s="1"/>
  <c r="C270" i="1"/>
  <c r="E270" i="1" s="1"/>
  <c r="D264" i="1"/>
  <c r="D98" i="1"/>
  <c r="C167" i="1"/>
  <c r="E167" i="1" s="1"/>
  <c r="D197" i="1"/>
  <c r="D318" i="1"/>
  <c r="D156" i="1"/>
  <c r="C114" i="1"/>
  <c r="E114" i="1" s="1"/>
  <c r="D314" i="1"/>
  <c r="C275" i="1"/>
  <c r="E275" i="1" s="1"/>
  <c r="D180" i="1"/>
  <c r="C240" i="1"/>
  <c r="E240" i="1" s="1"/>
  <c r="C63" i="1"/>
  <c r="E63" i="1" s="1"/>
  <c r="D64" i="1"/>
  <c r="D146" i="1"/>
  <c r="C248" i="1"/>
  <c r="E248" i="1" s="1"/>
  <c r="D112" i="1"/>
  <c r="C165" i="1"/>
  <c r="E165" i="1" s="1"/>
  <c r="C139" i="1"/>
  <c r="E139" i="1" s="1"/>
  <c r="C113" i="1"/>
  <c r="E113" i="1" s="1"/>
  <c r="D129" i="1"/>
  <c r="D128" i="1"/>
  <c r="C78" i="1"/>
  <c r="E78" i="1" s="1"/>
  <c r="D262" i="1"/>
  <c r="D221" i="1"/>
  <c r="D192" i="1"/>
  <c r="D205" i="1"/>
  <c r="C109" i="1"/>
  <c r="E109" i="1" s="1"/>
  <c r="C191" i="1"/>
  <c r="E191" i="1" s="1"/>
  <c r="C266" i="1"/>
  <c r="E266" i="1" s="1"/>
  <c r="D305" i="1"/>
  <c r="C80" i="1"/>
  <c r="E80" i="1" s="1"/>
  <c r="D231" i="1"/>
  <c r="C144" i="1"/>
  <c r="E144" i="1" s="1"/>
  <c r="D119" i="1"/>
  <c r="C101" i="1"/>
  <c r="E101" i="1" s="1"/>
  <c r="C282" i="1"/>
  <c r="E282" i="1" s="1"/>
  <c r="D267" i="1"/>
  <c r="C189" i="1"/>
  <c r="E189" i="1" s="1"/>
  <c r="C278" i="1"/>
  <c r="E278" i="1" s="1"/>
  <c r="C210" i="1"/>
  <c r="E210" i="1" s="1"/>
  <c r="D227" i="1"/>
  <c r="D121" i="1"/>
  <c r="C242" i="1"/>
  <c r="E242" i="1" s="1"/>
  <c r="D287" i="1"/>
  <c r="D207" i="1"/>
  <c r="C140" i="1"/>
  <c r="E140" i="1" s="1"/>
  <c r="C175" i="1"/>
  <c r="E175" i="1" s="1"/>
  <c r="C315" i="1"/>
  <c r="E315" i="1" s="1"/>
  <c r="D106" i="1"/>
  <c r="D291" i="1"/>
  <c r="D219" i="1"/>
  <c r="D116" i="1"/>
  <c r="C228" i="1"/>
  <c r="E228" i="1" s="1"/>
  <c r="D105" i="1"/>
  <c r="D276" i="1"/>
  <c r="C76" i="1"/>
  <c r="E76" i="1" s="1"/>
  <c r="C285" i="1"/>
  <c r="E285" i="1" s="1"/>
  <c r="C280" i="1"/>
  <c r="E280" i="1" s="1"/>
  <c r="C111" i="1"/>
  <c r="E111" i="1" s="1"/>
  <c r="D284" i="1"/>
  <c r="D104" i="1"/>
  <c r="D74" i="1"/>
  <c r="C271" i="1"/>
  <c r="E271" i="1" s="1"/>
  <c r="C224" i="1"/>
  <c r="E224" i="1" s="1"/>
  <c r="C108" i="1"/>
  <c r="E108" i="1" s="1"/>
  <c r="C293" i="1"/>
  <c r="E293" i="1" s="1"/>
  <c r="D320" i="1"/>
  <c r="D113" i="1"/>
  <c r="D144" i="1"/>
  <c r="C112" i="1"/>
  <c r="E112" i="1" s="1"/>
  <c r="C103" i="1"/>
  <c r="E103" i="1" s="1"/>
  <c r="C70" i="1"/>
  <c r="E70" i="1" s="1"/>
  <c r="C117" i="1"/>
  <c r="E117" i="1" s="1"/>
  <c r="C192" i="1"/>
  <c r="E192" i="1" s="1"/>
  <c r="D313" i="1"/>
  <c r="C162" i="1"/>
  <c r="E162" i="1" s="1"/>
  <c r="D254" i="1"/>
  <c r="D93" i="1"/>
  <c r="C89" i="1"/>
  <c r="E89" i="1" s="1"/>
  <c r="C147" i="1"/>
  <c r="E147" i="1" s="1"/>
  <c r="C86" i="1"/>
  <c r="E86" i="1" s="1"/>
  <c r="C321" i="1"/>
  <c r="E321" i="1" s="1"/>
  <c r="D260" i="1"/>
  <c r="C161" i="1"/>
  <c r="E161" i="1" s="1"/>
  <c r="D238" i="1"/>
  <c r="C93" i="1"/>
  <c r="E93" i="1" s="1"/>
  <c r="C73" i="1"/>
  <c r="E73" i="1" s="1"/>
  <c r="C148" i="1"/>
  <c r="E148" i="1" s="1"/>
  <c r="D211" i="1"/>
  <c r="C252" i="1"/>
  <c r="E252" i="1" s="1"/>
  <c r="D90" i="1"/>
  <c r="D63" i="1"/>
  <c r="D316" i="1"/>
  <c r="D228" i="1"/>
  <c r="D278" i="1"/>
  <c r="C318" i="1"/>
  <c r="E318" i="1" s="1"/>
  <c r="C324" i="1"/>
  <c r="E324" i="1" s="1"/>
  <c r="D181" i="1"/>
  <c r="D237" i="1"/>
  <c r="C62" i="1"/>
  <c r="E62" i="1" s="1"/>
  <c r="C145" i="1"/>
  <c r="E145" i="1" s="1"/>
  <c r="D135" i="1"/>
  <c r="D131" i="1"/>
  <c r="C241" i="1"/>
  <c r="E241" i="1" s="1"/>
  <c r="C57" i="1"/>
  <c r="E57" i="1" s="1"/>
  <c r="C289" i="1"/>
  <c r="E289" i="1" s="1"/>
  <c r="D233" i="1"/>
  <c r="D214" i="1"/>
  <c r="D155" i="1"/>
  <c r="D308" i="1"/>
  <c r="C261" i="1"/>
  <c r="E261" i="1" s="1"/>
  <c r="D161" i="1"/>
  <c r="C244" i="1"/>
  <c r="E244" i="1" s="1"/>
  <c r="C328" i="1"/>
  <c r="E328" i="1" s="1"/>
  <c r="D249" i="1"/>
  <c r="D182" i="1"/>
  <c r="D290" i="1"/>
  <c r="C85" i="1"/>
  <c r="E85" i="1" s="1"/>
  <c r="D259" i="1"/>
  <c r="C124" i="1"/>
  <c r="E124" i="1" s="1"/>
  <c r="C82" i="1"/>
  <c r="E82" i="1" s="1"/>
  <c r="C183" i="1"/>
  <c r="E183" i="1" s="1"/>
  <c r="D145" i="1"/>
  <c r="C100" i="1"/>
  <c r="E100" i="1" s="1"/>
  <c r="D304" i="1"/>
  <c r="C133" i="1"/>
  <c r="E133" i="1" s="1"/>
  <c r="C201" i="1"/>
  <c r="E201" i="1" s="1"/>
  <c r="D301" i="1"/>
  <c r="C243" i="1"/>
  <c r="E243" i="1" s="1"/>
  <c r="C260" i="1"/>
  <c r="E260" i="1" s="1"/>
  <c r="C99" i="1"/>
  <c r="E99" i="1" s="1"/>
  <c r="C120" i="1"/>
  <c r="E120" i="1" s="1"/>
  <c r="C125" i="1"/>
  <c r="E125" i="1" s="1"/>
  <c r="D99" i="1"/>
  <c r="C254" i="1"/>
  <c r="E254" i="1" s="1"/>
  <c r="D226" i="1"/>
  <c r="C281" i="1"/>
  <c r="E281" i="1" s="1"/>
  <c r="C287" i="1"/>
  <c r="E287" i="1" s="1"/>
  <c r="D72" i="1"/>
  <c r="D251" i="1"/>
  <c r="C59" i="1"/>
  <c r="E59" i="1" s="1"/>
  <c r="D152" i="1"/>
  <c r="D140" i="1"/>
  <c r="C197" i="1"/>
  <c r="E197" i="1" s="1"/>
  <c r="D115" i="1"/>
  <c r="D327" i="1"/>
  <c r="C327" i="1"/>
  <c r="E327" i="1" s="1"/>
  <c r="D328" i="1"/>
  <c r="D329" i="1"/>
  <c r="C329" i="1"/>
  <c r="E329" i="1" s="1"/>
  <c r="D330" i="1"/>
  <c r="D332" i="1"/>
  <c r="C330" i="1"/>
  <c r="E330" i="1" s="1"/>
  <c r="C332" i="1"/>
  <c r="E332" i="1" s="1"/>
  <c r="D331" i="1"/>
  <c r="C347" i="1"/>
  <c r="E347" i="1" s="1"/>
  <c r="D339" i="1"/>
  <c r="C352" i="1"/>
  <c r="E352" i="1" s="1"/>
  <c r="C351" i="1"/>
  <c r="E351" i="1" s="1"/>
  <c r="D333" i="1"/>
  <c r="C353" i="1"/>
  <c r="E353" i="1" s="1"/>
  <c r="C354" i="1"/>
  <c r="E354" i="1" s="1"/>
  <c r="D343" i="1"/>
  <c r="C337" i="1"/>
  <c r="E337" i="1" s="1"/>
  <c r="D348" i="1"/>
  <c r="D336" i="1"/>
  <c r="D341" i="1"/>
  <c r="C346" i="1"/>
  <c r="E346" i="1" s="1"/>
  <c r="C355" i="1"/>
  <c r="E355" i="1" s="1"/>
  <c r="C349" i="1"/>
  <c r="E349" i="1" s="1"/>
  <c r="C333" i="1"/>
  <c r="E333" i="1" s="1"/>
  <c r="C334" i="1"/>
  <c r="E334" i="1" s="1"/>
  <c r="D345" i="1"/>
  <c r="D342" i="1"/>
  <c r="D344" i="1"/>
  <c r="C343" i="1"/>
  <c r="E343" i="1" s="1"/>
  <c r="D334" i="1"/>
  <c r="C335" i="1"/>
  <c r="E335" i="1" s="1"/>
  <c r="C331" i="1"/>
  <c r="E331" i="1" s="1"/>
  <c r="D340" i="1"/>
  <c r="D501" i="1"/>
  <c r="C384" i="1"/>
  <c r="E384" i="1" s="1"/>
  <c r="D488" i="1"/>
  <c r="D461" i="1"/>
  <c r="C422" i="1"/>
  <c r="E422" i="1" s="1"/>
  <c r="C498" i="1"/>
  <c r="E498" i="1" s="1"/>
  <c r="C490" i="1"/>
  <c r="E490" i="1" s="1"/>
  <c r="C458" i="1"/>
  <c r="E458" i="1" s="1"/>
  <c r="D385" i="1"/>
  <c r="D426" i="1"/>
  <c r="C338" i="1"/>
  <c r="E338" i="1" s="1"/>
  <c r="C482" i="1"/>
  <c r="E482" i="1" s="1"/>
  <c r="D360" i="1"/>
  <c r="C437" i="1"/>
  <c r="E437" i="1" s="1"/>
  <c r="D494" i="1"/>
  <c r="D443" i="1"/>
  <c r="D460" i="1"/>
  <c r="C348" i="1"/>
  <c r="E348" i="1" s="1"/>
  <c r="C443" i="1"/>
  <c r="E443" i="1" s="1"/>
  <c r="C506" i="1"/>
  <c r="E506" i="1" s="1"/>
  <c r="D391" i="1"/>
  <c r="D390" i="1"/>
  <c r="C341" i="1"/>
  <c r="E341" i="1" s="1"/>
  <c r="C373" i="1"/>
  <c r="E373" i="1" s="1"/>
  <c r="C381" i="1"/>
  <c r="E381" i="1" s="1"/>
  <c r="D350" i="1"/>
  <c r="D359" i="1"/>
  <c r="D395" i="1"/>
  <c r="C448" i="1"/>
  <c r="E448" i="1" s="1"/>
  <c r="D468" i="1"/>
  <c r="C405" i="1"/>
  <c r="E405" i="1" s="1"/>
  <c r="D380" i="1"/>
  <c r="C435" i="1"/>
  <c r="E435" i="1" s="1"/>
  <c r="C408" i="1"/>
  <c r="E408" i="1" s="1"/>
  <c r="C345" i="1"/>
  <c r="E345" i="1" s="1"/>
  <c r="C389" i="1"/>
  <c r="E389" i="1" s="1"/>
  <c r="D423" i="1"/>
  <c r="C502" i="1"/>
  <c r="E502" i="1" s="1"/>
  <c r="D476" i="1"/>
  <c r="D357" i="1"/>
  <c r="C447" i="1"/>
  <c r="E447" i="1" s="1"/>
  <c r="D379" i="1"/>
  <c r="D497" i="1"/>
  <c r="D408" i="1"/>
  <c r="D489" i="1"/>
  <c r="D475" i="1"/>
  <c r="D367" i="1"/>
  <c r="D351" i="1"/>
  <c r="D429" i="1"/>
  <c r="C370" i="1"/>
  <c r="E370" i="1" s="1"/>
  <c r="D396" i="1"/>
  <c r="C486" i="1"/>
  <c r="E486" i="1" s="1"/>
  <c r="D358" i="1"/>
  <c r="D487" i="1"/>
  <c r="D346" i="1"/>
  <c r="C430" i="1"/>
  <c r="E430" i="1" s="1"/>
  <c r="D472" i="1"/>
  <c r="C461" i="1"/>
  <c r="E461" i="1" s="1"/>
  <c r="C466" i="1"/>
  <c r="E466" i="1" s="1"/>
  <c r="D432" i="1"/>
  <c r="D507" i="1"/>
  <c r="D353" i="1"/>
  <c r="C471" i="1"/>
  <c r="E471" i="1" s="1"/>
  <c r="D441" i="1"/>
  <c r="D356" i="1"/>
  <c r="D449" i="1"/>
  <c r="C388" i="1"/>
  <c r="E388" i="1" s="1"/>
  <c r="C409" i="1"/>
  <c r="E409" i="1" s="1"/>
  <c r="C340" i="1"/>
  <c r="E340" i="1" s="1"/>
  <c r="C336" i="1"/>
  <c r="E336" i="1" s="1"/>
  <c r="C344" i="1"/>
  <c r="E344" i="1" s="1"/>
  <c r="C470" i="1"/>
  <c r="E470" i="1" s="1"/>
  <c r="D376" i="1"/>
  <c r="D477" i="1"/>
  <c r="C493" i="1"/>
  <c r="E493" i="1" s="1"/>
  <c r="D454" i="1"/>
  <c r="D389" i="1"/>
  <c r="D495" i="1"/>
  <c r="D484" i="1"/>
  <c r="C398" i="1"/>
  <c r="E398" i="1" s="1"/>
  <c r="D486" i="1"/>
  <c r="D374" i="1"/>
  <c r="D463" i="1"/>
  <c r="D424" i="1"/>
  <c r="C372" i="1"/>
  <c r="E372" i="1" s="1"/>
  <c r="C438" i="1"/>
  <c r="E438" i="1" s="1"/>
  <c r="C416" i="1"/>
  <c r="E416" i="1" s="1"/>
  <c r="D416" i="1"/>
  <c r="C439" i="1"/>
  <c r="E439" i="1" s="1"/>
  <c r="D438" i="1"/>
  <c r="D369" i="1"/>
  <c r="C397" i="1"/>
  <c r="E397" i="1" s="1"/>
  <c r="D411" i="1"/>
  <c r="D337" i="1"/>
  <c r="C492" i="1"/>
  <c r="E492" i="1" s="1"/>
  <c r="C407" i="1"/>
  <c r="E407" i="1" s="1"/>
  <c r="C418" i="1"/>
  <c r="E418" i="1" s="1"/>
  <c r="D442" i="1"/>
  <c r="D509" i="1"/>
  <c r="C465" i="1"/>
  <c r="E465" i="1" s="1"/>
  <c r="C368" i="1"/>
  <c r="E368" i="1" s="1"/>
  <c r="D455" i="1"/>
  <c r="C468" i="1"/>
  <c r="E468" i="1" s="1"/>
  <c r="C411" i="1"/>
  <c r="E411" i="1" s="1"/>
  <c r="D409" i="1"/>
  <c r="C362" i="1"/>
  <c r="E362" i="1" s="1"/>
  <c r="D383" i="1"/>
  <c r="D433" i="1"/>
  <c r="C385" i="1"/>
  <c r="E385" i="1" s="1"/>
  <c r="C393" i="1"/>
  <c r="E393" i="1" s="1"/>
  <c r="D417" i="1"/>
  <c r="C454" i="1"/>
  <c r="E454" i="1" s="1"/>
  <c r="C366" i="1"/>
  <c r="E366" i="1" s="1"/>
  <c r="D347" i="1"/>
  <c r="D504" i="1"/>
  <c r="D435" i="1"/>
  <c r="C378" i="1"/>
  <c r="E378" i="1" s="1"/>
  <c r="D513" i="1"/>
  <c r="C424" i="1"/>
  <c r="E424" i="1" s="1"/>
  <c r="D413" i="1"/>
  <c r="C475" i="1"/>
  <c r="E475" i="1" s="1"/>
  <c r="C356" i="1"/>
  <c r="E356" i="1" s="1"/>
  <c r="C390" i="1"/>
  <c r="E390" i="1" s="1"/>
  <c r="C453" i="1"/>
  <c r="E453" i="1" s="1"/>
  <c r="D419" i="1"/>
  <c r="D511" i="1"/>
  <c r="D485" i="1"/>
  <c r="C431" i="1"/>
  <c r="E431" i="1" s="1"/>
  <c r="C473" i="1"/>
  <c r="E473" i="1" s="1"/>
  <c r="D377" i="1"/>
  <c r="C339" i="1"/>
  <c r="E339" i="1" s="1"/>
  <c r="D512" i="1"/>
  <c r="D403" i="1"/>
  <c r="D387" i="1"/>
  <c r="C433" i="1"/>
  <c r="E433" i="1" s="1"/>
  <c r="D364" i="1"/>
  <c r="C423" i="1"/>
  <c r="E423" i="1" s="1"/>
  <c r="C434" i="1"/>
  <c r="E434" i="1" s="1"/>
  <c r="C489" i="1"/>
  <c r="E489" i="1" s="1"/>
  <c r="D394" i="1"/>
  <c r="D402" i="1"/>
  <c r="D418" i="1"/>
  <c r="C391" i="1"/>
  <c r="E391" i="1" s="1"/>
  <c r="C488" i="1"/>
  <c r="E488" i="1" s="1"/>
  <c r="C419" i="1"/>
  <c r="E419" i="1" s="1"/>
  <c r="D427" i="1"/>
  <c r="C487" i="1"/>
  <c r="E487" i="1" s="1"/>
  <c r="D465" i="1"/>
  <c r="D491" i="1"/>
  <c r="C421" i="1"/>
  <c r="E421" i="1" s="1"/>
  <c r="C462" i="1"/>
  <c r="E462" i="1" s="1"/>
  <c r="D490" i="1"/>
  <c r="C436" i="1"/>
  <c r="E436" i="1" s="1"/>
  <c r="C467" i="1"/>
  <c r="E467" i="1" s="1"/>
  <c r="C396" i="1"/>
  <c r="E396" i="1" s="1"/>
  <c r="C459" i="1"/>
  <c r="E459" i="1" s="1"/>
  <c r="C357" i="1"/>
  <c r="E357" i="1" s="1"/>
  <c r="D371" i="1"/>
  <c r="C380" i="1"/>
  <c r="E380" i="1" s="1"/>
  <c r="C496" i="1"/>
  <c r="E496" i="1" s="1"/>
  <c r="C507" i="1"/>
  <c r="E507" i="1" s="1"/>
  <c r="D392" i="1"/>
  <c r="D363" i="1"/>
  <c r="C374" i="1"/>
  <c r="E374" i="1" s="1"/>
  <c r="C449" i="1"/>
  <c r="E449" i="1" s="1"/>
  <c r="C456" i="1"/>
  <c r="E456" i="1" s="1"/>
  <c r="C495" i="1"/>
  <c r="E495" i="1" s="1"/>
  <c r="D464" i="1"/>
  <c r="D474" i="1"/>
  <c r="D445" i="1"/>
  <c r="D425" i="1"/>
  <c r="C485" i="1"/>
  <c r="E485" i="1" s="1"/>
  <c r="C429" i="1"/>
  <c r="E429" i="1" s="1"/>
  <c r="C440" i="1"/>
  <c r="E440" i="1" s="1"/>
  <c r="C360" i="1"/>
  <c r="E360" i="1" s="1"/>
  <c r="C504" i="1"/>
  <c r="E504" i="1" s="1"/>
  <c r="C497" i="1"/>
  <c r="E497" i="1" s="1"/>
  <c r="C509" i="1"/>
  <c r="E509" i="1" s="1"/>
  <c r="D401" i="1"/>
  <c r="C508" i="1"/>
  <c r="E508" i="1" s="1"/>
  <c r="C446" i="1"/>
  <c r="E446" i="1" s="1"/>
  <c r="D510" i="1"/>
  <c r="D382" i="1"/>
  <c r="D368" i="1"/>
  <c r="C484" i="1"/>
  <c r="E484" i="1" s="1"/>
  <c r="D482" i="1"/>
  <c r="C363" i="1"/>
  <c r="E363" i="1" s="1"/>
  <c r="D405" i="1"/>
  <c r="D398" i="1"/>
  <c r="C375" i="1"/>
  <c r="E375" i="1" s="1"/>
  <c r="D446" i="1"/>
  <c r="C500" i="1"/>
  <c r="E500" i="1" s="1"/>
  <c r="C376" i="1"/>
  <c r="E376" i="1" s="1"/>
  <c r="C503" i="1"/>
  <c r="E503" i="1" s="1"/>
  <c r="D471" i="1"/>
  <c r="D467" i="1"/>
  <c r="D410" i="1"/>
  <c r="D361" i="1"/>
  <c r="C451" i="1"/>
  <c r="E451" i="1" s="1"/>
  <c r="C481" i="1"/>
  <c r="E481" i="1" s="1"/>
  <c r="D498" i="1"/>
  <c r="D393" i="1"/>
  <c r="D362" i="1"/>
  <c r="C472" i="1"/>
  <c r="E472" i="1" s="1"/>
  <c r="D462" i="1"/>
  <c r="D375" i="1"/>
  <c r="D437" i="1"/>
  <c r="C427" i="1"/>
  <c r="E427" i="1" s="1"/>
  <c r="C494" i="1"/>
  <c r="E494" i="1" s="1"/>
  <c r="D406" i="1"/>
  <c r="C511" i="1"/>
  <c r="E511" i="1" s="1"/>
  <c r="C392" i="1"/>
  <c r="E392" i="1" s="1"/>
  <c r="D493" i="1"/>
  <c r="D480" i="1"/>
  <c r="D479" i="1"/>
  <c r="D508" i="1"/>
  <c r="D373" i="1"/>
  <c r="D500" i="1"/>
  <c r="D440" i="1"/>
  <c r="D381" i="1"/>
  <c r="D436" i="1"/>
  <c r="D503" i="1"/>
  <c r="D420" i="1"/>
  <c r="D452" i="1"/>
  <c r="D453" i="1"/>
  <c r="D458" i="1"/>
  <c r="D386" i="1"/>
  <c r="D492" i="1"/>
  <c r="D415" i="1"/>
  <c r="C501" i="1"/>
  <c r="E501" i="1" s="1"/>
  <c r="C402" i="1"/>
  <c r="E402" i="1" s="1"/>
  <c r="D470" i="1"/>
  <c r="D372" i="1"/>
  <c r="D399" i="1"/>
  <c r="D378" i="1"/>
  <c r="D478" i="1"/>
  <c r="C464" i="1"/>
  <c r="E464" i="1" s="1"/>
  <c r="D412" i="1"/>
  <c r="C369" i="1"/>
  <c r="E369" i="1" s="1"/>
  <c r="C445" i="1"/>
  <c r="E445" i="1" s="1"/>
  <c r="D421" i="1"/>
  <c r="D366" i="1"/>
  <c r="D473" i="1"/>
  <c r="D444" i="1"/>
  <c r="C479" i="1"/>
  <c r="E479" i="1" s="1"/>
  <c r="C395" i="1"/>
  <c r="E395" i="1" s="1"/>
  <c r="D422" i="1"/>
  <c r="C476" i="1"/>
  <c r="E476" i="1" s="1"/>
  <c r="D466" i="1"/>
  <c r="C406" i="1"/>
  <c r="E406" i="1" s="1"/>
  <c r="D397" i="1"/>
  <c r="D431" i="1"/>
  <c r="C452" i="1"/>
  <c r="E452" i="1" s="1"/>
  <c r="D400" i="1"/>
  <c r="C420" i="1"/>
  <c r="E420" i="1" s="1"/>
  <c r="D483" i="1"/>
  <c r="C382" i="1"/>
  <c r="E382" i="1" s="1"/>
  <c r="C365" i="1"/>
  <c r="E365" i="1" s="1"/>
  <c r="D388" i="1"/>
  <c r="D434" i="1"/>
  <c r="D404" i="1"/>
  <c r="C478" i="1"/>
  <c r="E478" i="1" s="1"/>
  <c r="C442" i="1"/>
  <c r="E442" i="1" s="1"/>
  <c r="D439" i="1"/>
  <c r="C386" i="1"/>
  <c r="E386" i="1" s="1"/>
  <c r="D450" i="1"/>
  <c r="C415" i="1"/>
  <c r="E415" i="1" s="1"/>
  <c r="D496" i="1"/>
  <c r="C358" i="1"/>
  <c r="E358" i="1" s="1"/>
  <c r="C441" i="1"/>
  <c r="E441" i="1" s="1"/>
  <c r="D502" i="1"/>
  <c r="C399" i="1"/>
  <c r="E399" i="1" s="1"/>
  <c r="C387" i="1"/>
  <c r="E387" i="1" s="1"/>
  <c r="C425" i="1"/>
  <c r="E425" i="1" s="1"/>
  <c r="C513" i="1"/>
  <c r="E513" i="1" s="1"/>
  <c r="C428" i="1"/>
  <c r="E428" i="1" s="1"/>
  <c r="C359" i="1"/>
  <c r="E359" i="1" s="1"/>
  <c r="D481" i="1"/>
  <c r="C463" i="1"/>
  <c r="E463" i="1" s="1"/>
  <c r="C480" i="1"/>
  <c r="E480" i="1" s="1"/>
  <c r="C403" i="1"/>
  <c r="E403" i="1" s="1"/>
  <c r="C510" i="1"/>
  <c r="E510" i="1" s="1"/>
  <c r="C477" i="1"/>
  <c r="E477" i="1" s="1"/>
  <c r="C491" i="1"/>
  <c r="E491" i="1" s="1"/>
  <c r="C455" i="1"/>
  <c r="E455" i="1" s="1"/>
  <c r="C404" i="1"/>
  <c r="E404" i="1" s="1"/>
  <c r="D370" i="1"/>
  <c r="C450" i="1"/>
  <c r="E450" i="1" s="1"/>
  <c r="C400" i="1"/>
  <c r="E400" i="1" s="1"/>
  <c r="C377" i="1"/>
  <c r="E377" i="1" s="1"/>
  <c r="C469" i="1"/>
  <c r="E469" i="1" s="1"/>
  <c r="D499" i="1"/>
  <c r="C394" i="1"/>
  <c r="E394" i="1" s="1"/>
  <c r="C483" i="1"/>
  <c r="E483" i="1" s="1"/>
  <c r="C383" i="1"/>
  <c r="E383" i="1" s="1"/>
  <c r="C412" i="1"/>
  <c r="E412" i="1" s="1"/>
  <c r="D456" i="1"/>
  <c r="D459" i="1"/>
  <c r="D428" i="1"/>
  <c r="C414" i="1"/>
  <c r="E414" i="1" s="1"/>
  <c r="C367" i="1"/>
  <c r="E367" i="1" s="1"/>
  <c r="D469" i="1"/>
  <c r="C444" i="1"/>
  <c r="E444" i="1" s="1"/>
  <c r="C401" i="1"/>
  <c r="E401" i="1" s="1"/>
  <c r="C413" i="1"/>
  <c r="E413" i="1" s="1"/>
  <c r="D407" i="1"/>
  <c r="D447" i="1"/>
  <c r="C474" i="1"/>
  <c r="E474" i="1" s="1"/>
  <c r="C410" i="1"/>
  <c r="E410" i="1" s="1"/>
  <c r="C512" i="1"/>
  <c r="E512" i="1" s="1"/>
  <c r="D506" i="1"/>
  <c r="C457" i="1"/>
  <c r="E457" i="1" s="1"/>
  <c r="C417" i="1"/>
  <c r="E417" i="1" s="1"/>
  <c r="D448" i="1"/>
  <c r="D451" i="1"/>
  <c r="D505" i="1"/>
  <c r="C379" i="1"/>
  <c r="E379" i="1" s="1"/>
  <c r="C505" i="1"/>
  <c r="E505" i="1" s="1"/>
  <c r="C361" i="1"/>
  <c r="E361" i="1" s="1"/>
  <c r="C499" i="1"/>
  <c r="E499" i="1" s="1"/>
  <c r="C371" i="1"/>
  <c r="E371" i="1" s="1"/>
  <c r="D414" i="1"/>
  <c r="C432" i="1"/>
  <c r="E432" i="1" s="1"/>
  <c r="D457" i="1"/>
  <c r="D384" i="1"/>
  <c r="D430" i="1"/>
  <c r="D365" i="1"/>
  <c r="C426" i="1"/>
  <c r="E426" i="1" s="1"/>
  <c r="C364" i="1"/>
  <c r="E364" i="1" s="1"/>
  <c r="C460" i="1"/>
  <c r="E460" i="1" s="1"/>
  <c r="H15" i="1"/>
  <c r="V15" i="1"/>
  <c r="P15" i="1"/>
  <c r="G15" i="1"/>
  <c r="M15" i="1"/>
  <c r="T15" i="1"/>
  <c r="U15" i="1"/>
  <c r="O15" i="1"/>
  <c r="Q15" i="1"/>
  <c r="J15" i="1"/>
  <c r="R15" i="1"/>
  <c r="N15" i="1"/>
  <c r="K15" i="1"/>
  <c r="I15" i="1"/>
  <c r="F15" i="1"/>
  <c r="S15" i="1"/>
  <c r="L15" i="1"/>
  <c r="N19" i="1"/>
  <c r="R19" i="1"/>
  <c r="Q19" i="1"/>
  <c r="K19" i="1"/>
  <c r="V19" i="1"/>
  <c r="I19" i="1"/>
  <c r="S19" i="1"/>
  <c r="T19" i="1"/>
  <c r="F19" i="1"/>
  <c r="P19" i="1"/>
  <c r="G19" i="1"/>
  <c r="J19" i="1"/>
  <c r="U19" i="1"/>
  <c r="M19" i="1"/>
  <c r="L19" i="1"/>
  <c r="O19" i="1"/>
  <c r="H19" i="1"/>
  <c r="G20" i="1"/>
  <c r="L20" i="1"/>
  <c r="U20" i="1"/>
  <c r="K20" i="1"/>
  <c r="J20" i="1"/>
  <c r="Q20" i="1"/>
  <c r="T20" i="1"/>
  <c r="F20" i="1"/>
  <c r="O20" i="1"/>
  <c r="P20" i="1"/>
  <c r="M20" i="1"/>
  <c r="R20" i="1"/>
  <c r="H20" i="1"/>
  <c r="I20" i="1"/>
  <c r="V20" i="1"/>
  <c r="N20" i="1"/>
  <c r="S20" i="1"/>
  <c r="N16" i="1"/>
  <c r="U16" i="1"/>
  <c r="H16" i="1"/>
  <c r="J16" i="1"/>
  <c r="M16" i="1"/>
  <c r="K16" i="1"/>
  <c r="V16" i="1"/>
  <c r="L16" i="1"/>
  <c r="F16" i="1"/>
  <c r="Q16" i="1"/>
  <c r="G16" i="1"/>
  <c r="I16" i="1"/>
  <c r="S16" i="1"/>
  <c r="T16" i="1"/>
  <c r="P16" i="1"/>
  <c r="O16" i="1"/>
  <c r="R16" i="1"/>
  <c r="M14" i="1"/>
  <c r="I14" i="1"/>
  <c r="P14" i="1"/>
  <c r="L14" i="1"/>
  <c r="N14" i="1"/>
  <c r="H14" i="1"/>
  <c r="V14" i="1"/>
  <c r="Q14" i="1"/>
  <c r="S14" i="1"/>
  <c r="G14" i="1"/>
  <c r="T14" i="1"/>
  <c r="K14" i="1"/>
  <c r="U14" i="1"/>
  <c r="R14" i="1"/>
  <c r="O14" i="1"/>
  <c r="F14" i="1"/>
  <c r="J14" i="1"/>
  <c r="P21" i="1"/>
  <c r="U21" i="1"/>
  <c r="K21" i="1"/>
  <c r="R21" i="1"/>
  <c r="L21" i="1"/>
  <c r="H21" i="1"/>
  <c r="G21" i="1"/>
  <c r="F21" i="1"/>
  <c r="O21" i="1"/>
  <c r="J21" i="1"/>
  <c r="V21" i="1"/>
  <c r="Q21" i="1"/>
  <c r="M21" i="1"/>
  <c r="S21" i="1"/>
  <c r="I21" i="1"/>
  <c r="N21" i="1"/>
  <c r="T21" i="1"/>
  <c r="P17" i="1"/>
  <c r="U17" i="1"/>
  <c r="O17" i="1"/>
  <c r="I17" i="1"/>
  <c r="N17" i="1"/>
  <c r="G17" i="1"/>
  <c r="Q17" i="1"/>
  <c r="F17" i="1"/>
  <c r="S17" i="1"/>
  <c r="T17" i="1"/>
  <c r="L17" i="1"/>
  <c r="M17" i="1"/>
  <c r="H17" i="1"/>
  <c r="J17" i="1"/>
  <c r="K17" i="1"/>
  <c r="V17" i="1"/>
  <c r="R17" i="1"/>
  <c r="N18" i="1"/>
  <c r="G18" i="1"/>
  <c r="M18" i="1"/>
  <c r="T18" i="1"/>
  <c r="H18" i="1"/>
  <c r="S18" i="1"/>
  <c r="V18" i="1"/>
  <c r="F18" i="1"/>
  <c r="O18" i="1"/>
  <c r="R18" i="1"/>
  <c r="U18" i="1"/>
  <c r="J18" i="1"/>
  <c r="K18" i="1"/>
  <c r="Q18" i="1"/>
  <c r="I18" i="1"/>
  <c r="P18" i="1"/>
  <c r="L18" i="1"/>
  <c r="M47" i="1"/>
  <c r="P47" i="1"/>
  <c r="Q47" i="1"/>
  <c r="S47" i="1"/>
  <c r="H47" i="1"/>
  <c r="I47" i="1"/>
  <c r="F47" i="1"/>
  <c r="K47" i="1"/>
  <c r="R47" i="1"/>
  <c r="G47" i="1"/>
  <c r="L47" i="1"/>
  <c r="V47" i="1"/>
  <c r="U47" i="1"/>
  <c r="J47" i="1"/>
  <c r="T47" i="1"/>
  <c r="O47" i="1"/>
  <c r="N47" i="1"/>
  <c r="H44" i="1"/>
  <c r="F44" i="1"/>
  <c r="K44" i="1"/>
  <c r="P44" i="1"/>
  <c r="O44" i="1"/>
  <c r="I44" i="1"/>
  <c r="G44" i="1"/>
  <c r="R44" i="1"/>
  <c r="U44" i="1"/>
  <c r="N44" i="1"/>
  <c r="T44" i="1"/>
  <c r="J44" i="1"/>
  <c r="S44" i="1"/>
  <c r="M44" i="1"/>
  <c r="V44" i="1"/>
  <c r="L44" i="1"/>
  <c r="Q44" i="1"/>
  <c r="S27" i="1"/>
  <c r="P27" i="1"/>
  <c r="F27" i="1"/>
  <c r="V27" i="1"/>
  <c r="R27" i="1"/>
  <c r="H27" i="1"/>
  <c r="K27" i="1"/>
  <c r="O27" i="1"/>
  <c r="Q27" i="1"/>
  <c r="N27" i="1"/>
  <c r="L27" i="1"/>
  <c r="T27" i="1"/>
  <c r="I27" i="1"/>
  <c r="G27" i="1"/>
  <c r="J27" i="1"/>
  <c r="U27" i="1"/>
  <c r="M27" i="1"/>
  <c r="N46" i="1"/>
  <c r="L46" i="1"/>
  <c r="M46" i="1"/>
  <c r="T46" i="1"/>
  <c r="I46" i="1"/>
  <c r="G46" i="1"/>
  <c r="H46" i="1"/>
  <c r="V46" i="1"/>
  <c r="S46" i="1"/>
  <c r="U46" i="1"/>
  <c r="P46" i="1"/>
  <c r="J46" i="1"/>
  <c r="K46" i="1"/>
  <c r="R46" i="1"/>
  <c r="Q46" i="1"/>
  <c r="O46" i="1"/>
  <c r="F46" i="1"/>
  <c r="Q39" i="1"/>
  <c r="H39" i="1"/>
  <c r="N39" i="1"/>
  <c r="T39" i="1"/>
  <c r="L39" i="1"/>
  <c r="R39" i="1"/>
  <c r="O39" i="1"/>
  <c r="F39" i="1"/>
  <c r="J39" i="1"/>
  <c r="G39" i="1"/>
  <c r="U39" i="1"/>
  <c r="I39" i="1"/>
  <c r="V39" i="1"/>
  <c r="P39" i="1"/>
  <c r="S39" i="1"/>
  <c r="M39" i="1"/>
  <c r="K39" i="1"/>
  <c r="R33" i="1"/>
  <c r="J33" i="1"/>
  <c r="O33" i="1"/>
  <c r="P33" i="1"/>
  <c r="L33" i="1"/>
  <c r="G33" i="1"/>
  <c r="S33" i="1"/>
  <c r="U33" i="1"/>
  <c r="Q33" i="1"/>
  <c r="T33" i="1"/>
  <c r="M33" i="1"/>
  <c r="K33" i="1"/>
  <c r="H33" i="1"/>
  <c r="I33" i="1"/>
  <c r="F33" i="1"/>
  <c r="V33" i="1"/>
  <c r="N33" i="1"/>
  <c r="N25" i="1"/>
  <c r="R25" i="1"/>
  <c r="L25" i="1"/>
  <c r="S25" i="1"/>
  <c r="F25" i="1"/>
  <c r="Q25" i="1"/>
  <c r="V25" i="1"/>
  <c r="T25" i="1"/>
  <c r="J25" i="1"/>
  <c r="U25" i="1"/>
  <c r="K25" i="1"/>
  <c r="P25" i="1"/>
  <c r="H25" i="1"/>
  <c r="M25" i="1"/>
  <c r="G25" i="1"/>
  <c r="O25" i="1"/>
  <c r="I25" i="1"/>
  <c r="H42" i="1"/>
  <c r="K42" i="1"/>
  <c r="M42" i="1"/>
  <c r="T42" i="1"/>
  <c r="S42" i="1"/>
  <c r="V42" i="1"/>
  <c r="G42" i="1"/>
  <c r="I42" i="1"/>
  <c r="U42" i="1"/>
  <c r="O42" i="1"/>
  <c r="R42" i="1"/>
  <c r="P42" i="1"/>
  <c r="N42" i="1"/>
  <c r="Q42" i="1"/>
  <c r="F42" i="1"/>
  <c r="J42" i="1"/>
  <c r="L42" i="1"/>
  <c r="P35" i="1"/>
  <c r="H35" i="1"/>
  <c r="K35" i="1"/>
  <c r="T35" i="1"/>
  <c r="S35" i="1"/>
  <c r="N35" i="1"/>
  <c r="I35" i="1"/>
  <c r="L35" i="1"/>
  <c r="J35" i="1"/>
  <c r="Q35" i="1"/>
  <c r="F35" i="1"/>
  <c r="M35" i="1"/>
  <c r="R35" i="1"/>
  <c r="O35" i="1"/>
  <c r="V35" i="1"/>
  <c r="U35" i="1"/>
  <c r="G35" i="1"/>
  <c r="U23" i="1"/>
  <c r="I23" i="1"/>
  <c r="S23" i="1"/>
  <c r="G23" i="1"/>
  <c r="H23" i="1"/>
  <c r="M23" i="1"/>
  <c r="N23" i="1"/>
  <c r="T23" i="1"/>
  <c r="K23" i="1"/>
  <c r="V23" i="1"/>
  <c r="P23" i="1"/>
  <c r="J23" i="1"/>
  <c r="L23" i="1"/>
  <c r="R23" i="1"/>
  <c r="Q23" i="1"/>
  <c r="F23" i="1"/>
  <c r="O23" i="1"/>
  <c r="S45" i="1"/>
  <c r="G45" i="1"/>
  <c r="N45" i="1"/>
  <c r="L45" i="1"/>
  <c r="H45" i="1"/>
  <c r="T45" i="1"/>
  <c r="P45" i="1"/>
  <c r="V45" i="1"/>
  <c r="J45" i="1"/>
  <c r="O45" i="1"/>
  <c r="R45" i="1"/>
  <c r="U45" i="1"/>
  <c r="Q45" i="1"/>
  <c r="M45" i="1"/>
  <c r="F45" i="1"/>
  <c r="K45" i="1"/>
  <c r="I45" i="1"/>
  <c r="T50" i="1"/>
  <c r="V50" i="1"/>
  <c r="G50" i="1"/>
  <c r="Q50" i="1"/>
  <c r="K50" i="1"/>
  <c r="S50" i="1"/>
  <c r="J50" i="1"/>
  <c r="M50" i="1"/>
  <c r="N50" i="1"/>
  <c r="L50" i="1"/>
  <c r="U50" i="1"/>
  <c r="F50" i="1"/>
  <c r="I50" i="1"/>
  <c r="H50" i="1"/>
  <c r="P50" i="1"/>
  <c r="R50" i="1"/>
  <c r="O50" i="1"/>
  <c r="P40" i="1"/>
  <c r="R40" i="1"/>
  <c r="I40" i="1"/>
  <c r="S40" i="1"/>
  <c r="U40" i="1"/>
  <c r="J40" i="1"/>
  <c r="T40" i="1"/>
  <c r="Q40" i="1"/>
  <c r="N40" i="1"/>
  <c r="F40" i="1"/>
  <c r="G40" i="1"/>
  <c r="V40" i="1"/>
  <c r="H40" i="1"/>
  <c r="L40" i="1"/>
  <c r="K40" i="1"/>
  <c r="O40" i="1"/>
  <c r="M40" i="1"/>
  <c r="V37" i="1"/>
  <c r="F37" i="1"/>
  <c r="J37" i="1"/>
  <c r="G37" i="1"/>
  <c r="N37" i="1"/>
  <c r="O37" i="1"/>
  <c r="K37" i="1"/>
  <c r="R37" i="1"/>
  <c r="Q37" i="1"/>
  <c r="S37" i="1"/>
  <c r="M37" i="1"/>
  <c r="L37" i="1"/>
  <c r="I37" i="1"/>
  <c r="P37" i="1"/>
  <c r="T37" i="1"/>
  <c r="U37" i="1"/>
  <c r="H37" i="1"/>
  <c r="F49" i="1"/>
  <c r="L49" i="1"/>
  <c r="V49" i="1"/>
  <c r="I49" i="1"/>
  <c r="R49" i="1"/>
  <c r="H49" i="1"/>
  <c r="U49" i="1"/>
  <c r="S49" i="1"/>
  <c r="T49" i="1"/>
  <c r="N49" i="1"/>
  <c r="Q49" i="1"/>
  <c r="O49" i="1"/>
  <c r="J49" i="1"/>
  <c r="P49" i="1"/>
  <c r="K49" i="1"/>
  <c r="M49" i="1"/>
  <c r="G49" i="1"/>
  <c r="K43" i="1"/>
  <c r="S43" i="1"/>
  <c r="I43" i="1"/>
  <c r="R43" i="1"/>
  <c r="V43" i="1"/>
  <c r="O43" i="1"/>
  <c r="H43" i="1"/>
  <c r="M43" i="1"/>
  <c r="J43" i="1"/>
  <c r="T43" i="1"/>
  <c r="N43" i="1"/>
  <c r="F43" i="1"/>
  <c r="Q43" i="1"/>
  <c r="L43" i="1"/>
  <c r="P43" i="1"/>
  <c r="U43" i="1"/>
  <c r="G43" i="1"/>
  <c r="N28" i="1"/>
  <c r="G28" i="1"/>
  <c r="K28" i="1"/>
  <c r="V28" i="1"/>
  <c r="U28" i="1"/>
  <c r="O28" i="1"/>
  <c r="R28" i="1"/>
  <c r="T28" i="1"/>
  <c r="F28" i="1"/>
  <c r="M28" i="1"/>
  <c r="H28" i="1"/>
  <c r="P28" i="1"/>
  <c r="S28" i="1"/>
  <c r="J28" i="1"/>
  <c r="Q28" i="1"/>
  <c r="I28" i="1"/>
  <c r="L28" i="1"/>
  <c r="U30" i="1"/>
  <c r="N30" i="1"/>
  <c r="I30" i="1"/>
  <c r="M30" i="1"/>
  <c r="K30" i="1"/>
  <c r="P30" i="1"/>
  <c r="O30" i="1"/>
  <c r="G30" i="1"/>
  <c r="T30" i="1"/>
  <c r="J30" i="1"/>
  <c r="F30" i="1"/>
  <c r="Q30" i="1"/>
  <c r="L30" i="1"/>
  <c r="S30" i="1"/>
  <c r="V30" i="1"/>
  <c r="H30" i="1"/>
  <c r="R30" i="1"/>
  <c r="L34" i="1"/>
  <c r="M34" i="1"/>
  <c r="P34" i="1"/>
  <c r="H34" i="1"/>
  <c r="S34" i="1"/>
  <c r="N34" i="1"/>
  <c r="I34" i="1"/>
  <c r="J34" i="1"/>
  <c r="V34" i="1"/>
  <c r="F34" i="1"/>
  <c r="T34" i="1"/>
  <c r="K34" i="1"/>
  <c r="O34" i="1"/>
  <c r="G34" i="1"/>
  <c r="U34" i="1"/>
  <c r="R34" i="1"/>
  <c r="Q34" i="1"/>
  <c r="Q29" i="1"/>
  <c r="S29" i="1"/>
  <c r="R29" i="1"/>
  <c r="M29" i="1"/>
  <c r="F29" i="1"/>
  <c r="N29" i="1"/>
  <c r="H29" i="1"/>
  <c r="U29" i="1"/>
  <c r="T29" i="1"/>
  <c r="J29" i="1"/>
  <c r="V29" i="1"/>
  <c r="K29" i="1"/>
  <c r="I29" i="1"/>
  <c r="O29" i="1"/>
  <c r="P29" i="1"/>
  <c r="G29" i="1"/>
  <c r="L29" i="1"/>
  <c r="F22" i="1"/>
  <c r="V22" i="1"/>
  <c r="H22" i="1"/>
  <c r="I22" i="1"/>
  <c r="M22" i="1"/>
  <c r="O22" i="1"/>
  <c r="N22" i="1"/>
  <c r="T22" i="1"/>
  <c r="S22" i="1"/>
  <c r="Q22" i="1"/>
  <c r="J22" i="1"/>
  <c r="L22" i="1"/>
  <c r="U22" i="1"/>
  <c r="P22" i="1"/>
  <c r="G22" i="1"/>
  <c r="K22" i="1"/>
  <c r="R22" i="1"/>
  <c r="R48" i="1"/>
  <c r="Q48" i="1"/>
  <c r="M48" i="1"/>
  <c r="J48" i="1"/>
  <c r="O48" i="1"/>
  <c r="T48" i="1"/>
  <c r="S48" i="1"/>
  <c r="I48" i="1"/>
  <c r="H48" i="1"/>
  <c r="V48" i="1"/>
  <c r="U48" i="1"/>
  <c r="K48" i="1"/>
  <c r="N48" i="1"/>
  <c r="L48" i="1"/>
  <c r="F48" i="1"/>
  <c r="P48" i="1"/>
  <c r="G48" i="1"/>
  <c r="M31" i="1"/>
  <c r="R31" i="1"/>
  <c r="P31" i="1"/>
  <c r="J31" i="1"/>
  <c r="F31" i="1"/>
  <c r="T31" i="1"/>
  <c r="O31" i="1"/>
  <c r="V31" i="1"/>
  <c r="K31" i="1"/>
  <c r="H31" i="1"/>
  <c r="Q31" i="1"/>
  <c r="G31" i="1"/>
  <c r="N31" i="1"/>
  <c r="S31" i="1"/>
  <c r="L31" i="1"/>
  <c r="U31" i="1"/>
  <c r="I31" i="1"/>
  <c r="R41" i="1"/>
  <c r="G41" i="1"/>
  <c r="M41" i="1"/>
  <c r="J41" i="1"/>
  <c r="P41" i="1"/>
  <c r="S41" i="1"/>
  <c r="H41" i="1"/>
  <c r="L41" i="1"/>
  <c r="F41" i="1"/>
  <c r="N41" i="1"/>
  <c r="U41" i="1"/>
  <c r="O41" i="1"/>
  <c r="V41" i="1"/>
  <c r="I41" i="1"/>
  <c r="K41" i="1"/>
  <c r="T41" i="1"/>
  <c r="Q41" i="1"/>
  <c r="O52" i="1"/>
  <c r="T52" i="1"/>
  <c r="U52" i="1"/>
  <c r="Q52" i="1"/>
  <c r="K52" i="1"/>
  <c r="V52" i="1"/>
  <c r="M52" i="1"/>
  <c r="N52" i="1"/>
  <c r="R52" i="1"/>
  <c r="J52" i="1"/>
  <c r="H52" i="1"/>
  <c r="G52" i="1"/>
  <c r="P52" i="1"/>
  <c r="I52" i="1"/>
  <c r="S52" i="1"/>
  <c r="F52" i="1"/>
  <c r="L52" i="1"/>
  <c r="M51" i="1"/>
  <c r="L51" i="1"/>
  <c r="P51" i="1"/>
  <c r="Q51" i="1"/>
  <c r="U51" i="1"/>
  <c r="H51" i="1"/>
  <c r="K51" i="1"/>
  <c r="R51" i="1"/>
  <c r="G51" i="1"/>
  <c r="O51" i="1"/>
  <c r="N51" i="1"/>
  <c r="V51" i="1"/>
  <c r="I51" i="1"/>
  <c r="F51" i="1"/>
  <c r="S51" i="1"/>
  <c r="J51" i="1"/>
  <c r="T51" i="1"/>
  <c r="P36" i="1"/>
  <c r="G36" i="1"/>
  <c r="V36" i="1"/>
  <c r="M36" i="1"/>
  <c r="H36" i="1"/>
  <c r="J36" i="1"/>
  <c r="O36" i="1"/>
  <c r="T36" i="1"/>
  <c r="F36" i="1"/>
  <c r="K36" i="1"/>
  <c r="U36" i="1"/>
  <c r="I36" i="1"/>
  <c r="S36" i="1"/>
  <c r="N36" i="1"/>
  <c r="L36" i="1"/>
  <c r="R36" i="1"/>
  <c r="Q36" i="1"/>
  <c r="R24" i="1"/>
  <c r="I24" i="1"/>
  <c r="O24" i="1"/>
  <c r="U24" i="1"/>
  <c r="S24" i="1"/>
  <c r="Q24" i="1"/>
  <c r="G24" i="1"/>
  <c r="T24" i="1"/>
  <c r="K24" i="1"/>
  <c r="P24" i="1"/>
  <c r="L24" i="1"/>
  <c r="M24" i="1"/>
  <c r="J24" i="1"/>
  <c r="F24" i="1"/>
  <c r="V24" i="1"/>
  <c r="H24" i="1"/>
  <c r="N24" i="1"/>
  <c r="L38" i="1"/>
  <c r="P38" i="1"/>
  <c r="H38" i="1"/>
  <c r="Q38" i="1"/>
  <c r="O38" i="1"/>
  <c r="I38" i="1"/>
  <c r="R38" i="1"/>
  <c r="U38" i="1"/>
  <c r="S38" i="1"/>
  <c r="J38" i="1"/>
  <c r="T38" i="1"/>
  <c r="G38" i="1"/>
  <c r="M38" i="1"/>
  <c r="K38" i="1"/>
  <c r="F38" i="1"/>
  <c r="V38" i="1"/>
  <c r="N38" i="1"/>
  <c r="S32" i="1"/>
  <c r="Q32" i="1"/>
  <c r="H32" i="1"/>
  <c r="V32" i="1"/>
  <c r="F32" i="1"/>
  <c r="G32" i="1"/>
  <c r="M32" i="1"/>
  <c r="P32" i="1"/>
  <c r="O32" i="1"/>
  <c r="U32" i="1"/>
  <c r="K32" i="1"/>
  <c r="L32" i="1"/>
  <c r="J32" i="1"/>
  <c r="N32" i="1"/>
  <c r="R32" i="1"/>
  <c r="I32" i="1"/>
  <c r="T32" i="1"/>
  <c r="J26" i="1"/>
  <c r="H26" i="1"/>
  <c r="U26" i="1"/>
  <c r="K26" i="1"/>
  <c r="M26" i="1"/>
  <c r="Q26" i="1"/>
  <c r="V26" i="1"/>
  <c r="I26" i="1"/>
  <c r="R26" i="1"/>
  <c r="G26" i="1"/>
  <c r="S26" i="1"/>
  <c r="L26" i="1"/>
  <c r="N26" i="1"/>
  <c r="T26" i="1"/>
  <c r="P26" i="1"/>
  <c r="O26" i="1"/>
  <c r="F26" i="1"/>
  <c r="I53" i="1"/>
  <c r="F53" i="1"/>
  <c r="L53" i="1"/>
  <c r="H53" i="1"/>
  <c r="K53" i="1"/>
  <c r="R53" i="1"/>
  <c r="M53" i="1"/>
  <c r="O53" i="1"/>
  <c r="G53" i="1"/>
  <c r="N53" i="1"/>
  <c r="U53" i="1"/>
  <c r="S53" i="1"/>
  <c r="T53" i="1"/>
  <c r="J53" i="1"/>
  <c r="P53" i="1"/>
  <c r="V53" i="1"/>
  <c r="Q53" i="1"/>
  <c r="Q171" i="1"/>
  <c r="H171" i="1"/>
  <c r="O171" i="1"/>
  <c r="M171" i="1"/>
  <c r="V171" i="1"/>
  <c r="N171" i="1"/>
  <c r="J171" i="1"/>
  <c r="P171" i="1"/>
  <c r="K171" i="1"/>
  <c r="F171" i="1"/>
  <c r="R171" i="1"/>
  <c r="S171" i="1"/>
  <c r="L171" i="1"/>
  <c r="U171" i="1"/>
  <c r="G171" i="1"/>
  <c r="I171" i="1"/>
  <c r="T171" i="1"/>
  <c r="S157" i="1"/>
  <c r="F157" i="1"/>
  <c r="Q157" i="1"/>
  <c r="V157" i="1"/>
  <c r="K157" i="1"/>
  <c r="T157" i="1"/>
  <c r="M157" i="1"/>
  <c r="H157" i="1"/>
  <c r="N157" i="1"/>
  <c r="P157" i="1"/>
  <c r="R157" i="1"/>
  <c r="U157" i="1"/>
  <c r="L157" i="1"/>
  <c r="G157" i="1"/>
  <c r="O157" i="1"/>
  <c r="I157" i="1"/>
  <c r="J157" i="1"/>
  <c r="L83" i="1"/>
  <c r="K83" i="1"/>
  <c r="R83" i="1"/>
  <c r="J83" i="1"/>
  <c r="I83" i="1"/>
  <c r="O83" i="1"/>
  <c r="S83" i="1"/>
  <c r="G83" i="1"/>
  <c r="V83" i="1"/>
  <c r="F83" i="1"/>
  <c r="T83" i="1"/>
  <c r="U83" i="1"/>
  <c r="P83" i="1"/>
  <c r="Q83" i="1"/>
  <c r="H83" i="1"/>
  <c r="N83" i="1"/>
  <c r="M83" i="1"/>
  <c r="S187" i="1"/>
  <c r="M187" i="1"/>
  <c r="H187" i="1"/>
  <c r="K187" i="1"/>
  <c r="V187" i="1"/>
  <c r="O187" i="1"/>
  <c r="T187" i="1"/>
  <c r="Q187" i="1"/>
  <c r="P187" i="1"/>
  <c r="J187" i="1"/>
  <c r="R187" i="1"/>
  <c r="U187" i="1"/>
  <c r="F187" i="1"/>
  <c r="L187" i="1"/>
  <c r="I187" i="1"/>
  <c r="G187" i="1"/>
  <c r="N187" i="1"/>
  <c r="N232" i="1"/>
  <c r="K232" i="1"/>
  <c r="M232" i="1"/>
  <c r="T232" i="1"/>
  <c r="G232" i="1"/>
  <c r="I232" i="1"/>
  <c r="S232" i="1"/>
  <c r="J232" i="1"/>
  <c r="U232" i="1"/>
  <c r="R232" i="1"/>
  <c r="V232" i="1"/>
  <c r="P232" i="1"/>
  <c r="H232" i="1"/>
  <c r="L232" i="1"/>
  <c r="Q232" i="1"/>
  <c r="F232" i="1"/>
  <c r="O232" i="1"/>
  <c r="G205" i="1"/>
  <c r="V205" i="1"/>
  <c r="U205" i="1"/>
  <c r="I205" i="1"/>
  <c r="F205" i="1"/>
  <c r="J205" i="1"/>
  <c r="N205" i="1"/>
  <c r="O205" i="1"/>
  <c r="M205" i="1"/>
  <c r="L205" i="1"/>
  <c r="T205" i="1"/>
  <c r="K205" i="1"/>
  <c r="R205" i="1"/>
  <c r="H205" i="1"/>
  <c r="S205" i="1"/>
  <c r="Q205" i="1"/>
  <c r="P205" i="1"/>
  <c r="H287" i="1"/>
  <c r="L287" i="1"/>
  <c r="Q287" i="1"/>
  <c r="U287" i="1"/>
  <c r="R287" i="1"/>
  <c r="T287" i="1"/>
  <c r="J287" i="1"/>
  <c r="K287" i="1"/>
  <c r="O287" i="1"/>
  <c r="V287" i="1"/>
  <c r="S287" i="1"/>
  <c r="N287" i="1"/>
  <c r="M287" i="1"/>
  <c r="F287" i="1"/>
  <c r="I287" i="1"/>
  <c r="P287" i="1"/>
  <c r="G287" i="1"/>
  <c r="I306" i="1"/>
  <c r="T306" i="1"/>
  <c r="N306" i="1"/>
  <c r="S306" i="1"/>
  <c r="F306" i="1"/>
  <c r="P306" i="1"/>
  <c r="G306" i="1"/>
  <c r="R306" i="1"/>
  <c r="Q306" i="1"/>
  <c r="K306" i="1"/>
  <c r="H306" i="1"/>
  <c r="V306" i="1"/>
  <c r="L306" i="1"/>
  <c r="J306" i="1"/>
  <c r="U306" i="1"/>
  <c r="M306" i="1"/>
  <c r="O306" i="1"/>
  <c r="P59" i="1"/>
  <c r="Q59" i="1"/>
  <c r="F59" i="1"/>
  <c r="N59" i="1"/>
  <c r="O59" i="1"/>
  <c r="V59" i="1"/>
  <c r="G59" i="1"/>
  <c r="L59" i="1"/>
  <c r="M59" i="1"/>
  <c r="J59" i="1"/>
  <c r="H59" i="1"/>
  <c r="I59" i="1"/>
  <c r="S59" i="1"/>
  <c r="T59" i="1"/>
  <c r="U59" i="1"/>
  <c r="R59" i="1"/>
  <c r="K59" i="1"/>
  <c r="G142" i="1"/>
  <c r="K142" i="1"/>
  <c r="S142" i="1"/>
  <c r="H142" i="1"/>
  <c r="M142" i="1"/>
  <c r="N142" i="1"/>
  <c r="J142" i="1"/>
  <c r="F142" i="1"/>
  <c r="Q142" i="1"/>
  <c r="O142" i="1"/>
  <c r="T142" i="1"/>
  <c r="V142" i="1"/>
  <c r="P142" i="1"/>
  <c r="L142" i="1"/>
  <c r="U142" i="1"/>
  <c r="R142" i="1"/>
  <c r="I142" i="1"/>
  <c r="Q317" i="1"/>
  <c r="R317" i="1"/>
  <c r="F317" i="1"/>
  <c r="O317" i="1"/>
  <c r="U317" i="1"/>
  <c r="N317" i="1"/>
  <c r="K317" i="1"/>
  <c r="M317" i="1"/>
  <c r="H317" i="1"/>
  <c r="G317" i="1"/>
  <c r="L317" i="1"/>
  <c r="S317" i="1"/>
  <c r="I317" i="1"/>
  <c r="T317" i="1"/>
  <c r="V317" i="1"/>
  <c r="J317" i="1"/>
  <c r="P317" i="1"/>
  <c r="P66" i="1"/>
  <c r="J66" i="1"/>
  <c r="F66" i="1"/>
  <c r="U66" i="1"/>
  <c r="T66" i="1"/>
  <c r="L66" i="1"/>
  <c r="I66" i="1"/>
  <c r="M66" i="1"/>
  <c r="O66" i="1"/>
  <c r="Q66" i="1"/>
  <c r="G66" i="1"/>
  <c r="K66" i="1"/>
  <c r="S66" i="1"/>
  <c r="H66" i="1"/>
  <c r="N66" i="1"/>
  <c r="V66" i="1"/>
  <c r="R66" i="1"/>
  <c r="R239" i="1"/>
  <c r="S239" i="1"/>
  <c r="P239" i="1"/>
  <c r="G239" i="1"/>
  <c r="I239" i="1"/>
  <c r="F239" i="1"/>
  <c r="T239" i="1"/>
  <c r="H239" i="1"/>
  <c r="Q239" i="1"/>
  <c r="V239" i="1"/>
  <c r="K239" i="1"/>
  <c r="U239" i="1"/>
  <c r="N239" i="1"/>
  <c r="O239" i="1"/>
  <c r="M239" i="1"/>
  <c r="L239" i="1"/>
  <c r="J239" i="1"/>
  <c r="U90" i="1"/>
  <c r="I90" i="1"/>
  <c r="G90" i="1"/>
  <c r="T90" i="1"/>
  <c r="Q90" i="1"/>
  <c r="V90" i="1"/>
  <c r="P90" i="1"/>
  <c r="F90" i="1"/>
  <c r="J90" i="1"/>
  <c r="H90" i="1"/>
  <c r="L90" i="1"/>
  <c r="M90" i="1"/>
  <c r="S90" i="1"/>
  <c r="N90" i="1"/>
  <c r="O90" i="1"/>
  <c r="K90" i="1"/>
  <c r="R90" i="1"/>
  <c r="Q314" i="1"/>
  <c r="S314" i="1"/>
  <c r="L314" i="1"/>
  <c r="K314" i="1"/>
  <c r="R314" i="1"/>
  <c r="V314" i="1"/>
  <c r="J314" i="1"/>
  <c r="N314" i="1"/>
  <c r="H314" i="1"/>
  <c r="I314" i="1"/>
  <c r="G314" i="1"/>
  <c r="F314" i="1"/>
  <c r="M314" i="1"/>
  <c r="P314" i="1"/>
  <c r="T314" i="1"/>
  <c r="O314" i="1"/>
  <c r="U314" i="1"/>
  <c r="K222" i="1"/>
  <c r="I222" i="1"/>
  <c r="O222" i="1"/>
  <c r="V222" i="1"/>
  <c r="J222" i="1"/>
  <c r="P222" i="1"/>
  <c r="M222" i="1"/>
  <c r="U222" i="1"/>
  <c r="F222" i="1"/>
  <c r="N222" i="1"/>
  <c r="R222" i="1"/>
  <c r="G222" i="1"/>
  <c r="S222" i="1"/>
  <c r="Q222" i="1"/>
  <c r="H222" i="1"/>
  <c r="T222" i="1"/>
  <c r="L222" i="1"/>
  <c r="U285" i="1"/>
  <c r="R285" i="1"/>
  <c r="N285" i="1"/>
  <c r="Q285" i="1"/>
  <c r="P285" i="1"/>
  <c r="O285" i="1"/>
  <c r="I285" i="1"/>
  <c r="L285" i="1"/>
  <c r="S285" i="1"/>
  <c r="T285" i="1"/>
  <c r="J285" i="1"/>
  <c r="M285" i="1"/>
  <c r="G285" i="1"/>
  <c r="H285" i="1"/>
  <c r="K285" i="1"/>
  <c r="F285" i="1"/>
  <c r="V285" i="1"/>
  <c r="M324" i="1"/>
  <c r="N324" i="1"/>
  <c r="T324" i="1"/>
  <c r="J324" i="1"/>
  <c r="H324" i="1"/>
  <c r="O324" i="1"/>
  <c r="I324" i="1"/>
  <c r="S324" i="1"/>
  <c r="G324" i="1"/>
  <c r="R324" i="1"/>
  <c r="P324" i="1"/>
  <c r="K324" i="1"/>
  <c r="Q324" i="1"/>
  <c r="V324" i="1"/>
  <c r="F324" i="1"/>
  <c r="U324" i="1"/>
  <c r="L324" i="1"/>
  <c r="F281" i="1"/>
  <c r="K281" i="1"/>
  <c r="S281" i="1"/>
  <c r="J281" i="1"/>
  <c r="H281" i="1"/>
  <c r="O281" i="1"/>
  <c r="G281" i="1"/>
  <c r="T281" i="1"/>
  <c r="V281" i="1"/>
  <c r="I281" i="1"/>
  <c r="U281" i="1"/>
  <c r="R281" i="1"/>
  <c r="M281" i="1"/>
  <c r="Q281" i="1"/>
  <c r="N281" i="1"/>
  <c r="L281" i="1"/>
  <c r="P281" i="1"/>
  <c r="S153" i="1"/>
  <c r="H153" i="1"/>
  <c r="N153" i="1"/>
  <c r="V153" i="1"/>
  <c r="T153" i="1"/>
  <c r="U153" i="1"/>
  <c r="I153" i="1"/>
  <c r="F153" i="1"/>
  <c r="L153" i="1"/>
  <c r="J153" i="1"/>
  <c r="K153" i="1"/>
  <c r="R153" i="1"/>
  <c r="P153" i="1"/>
  <c r="G153" i="1"/>
  <c r="Q153" i="1"/>
  <c r="O153" i="1"/>
  <c r="M153" i="1"/>
  <c r="Q352" i="1"/>
  <c r="P352" i="1"/>
  <c r="R352" i="1"/>
  <c r="L352" i="1"/>
  <c r="I352" i="1"/>
  <c r="O352" i="1"/>
  <c r="S352" i="1"/>
  <c r="H352" i="1"/>
  <c r="T352" i="1"/>
  <c r="N352" i="1"/>
  <c r="F352" i="1"/>
  <c r="M352" i="1"/>
  <c r="V352" i="1"/>
  <c r="K352" i="1"/>
  <c r="U352" i="1"/>
  <c r="J352" i="1"/>
  <c r="G352" i="1"/>
  <c r="H145" i="1"/>
  <c r="K145" i="1"/>
  <c r="P145" i="1"/>
  <c r="Q145" i="1"/>
  <c r="T145" i="1"/>
  <c r="G145" i="1"/>
  <c r="O145" i="1"/>
  <c r="F145" i="1"/>
  <c r="J145" i="1"/>
  <c r="N145" i="1"/>
  <c r="V145" i="1"/>
  <c r="I145" i="1"/>
  <c r="R145" i="1"/>
  <c r="U145" i="1"/>
  <c r="L145" i="1"/>
  <c r="M145" i="1"/>
  <c r="S145" i="1"/>
  <c r="K194" i="1"/>
  <c r="F194" i="1"/>
  <c r="U194" i="1"/>
  <c r="N194" i="1"/>
  <c r="L194" i="1"/>
  <c r="S194" i="1"/>
  <c r="Q194" i="1"/>
  <c r="M194" i="1"/>
  <c r="R194" i="1"/>
  <c r="O194" i="1"/>
  <c r="T194" i="1"/>
  <c r="J194" i="1"/>
  <c r="V194" i="1"/>
  <c r="G194" i="1"/>
  <c r="I194" i="1"/>
  <c r="P194" i="1"/>
  <c r="H194" i="1"/>
  <c r="Q131" i="1"/>
  <c r="F131" i="1"/>
  <c r="P131" i="1"/>
  <c r="I131" i="1"/>
  <c r="R131" i="1"/>
  <c r="J131" i="1"/>
  <c r="L131" i="1"/>
  <c r="S131" i="1"/>
  <c r="N131" i="1"/>
  <c r="K131" i="1"/>
  <c r="G131" i="1"/>
  <c r="T131" i="1"/>
  <c r="O131" i="1"/>
  <c r="M131" i="1"/>
  <c r="V131" i="1"/>
  <c r="H131" i="1"/>
  <c r="U131" i="1"/>
  <c r="M308" i="1"/>
  <c r="S308" i="1"/>
  <c r="U308" i="1"/>
  <c r="N308" i="1"/>
  <c r="V308" i="1"/>
  <c r="Q308" i="1"/>
  <c r="G308" i="1"/>
  <c r="K308" i="1"/>
  <c r="F308" i="1"/>
  <c r="R308" i="1"/>
  <c r="L308" i="1"/>
  <c r="O308" i="1"/>
  <c r="P308" i="1"/>
  <c r="H308" i="1"/>
  <c r="I308" i="1"/>
  <c r="J308" i="1"/>
  <c r="T308" i="1"/>
  <c r="Q221" i="1"/>
  <c r="N221" i="1"/>
  <c r="P221" i="1"/>
  <c r="R221" i="1"/>
  <c r="I221" i="1"/>
  <c r="M221" i="1"/>
  <c r="S221" i="1"/>
  <c r="H221" i="1"/>
  <c r="V221" i="1"/>
  <c r="U221" i="1"/>
  <c r="O221" i="1"/>
  <c r="G221" i="1"/>
  <c r="L221" i="1"/>
  <c r="F221" i="1"/>
  <c r="J221" i="1"/>
  <c r="T221" i="1"/>
  <c r="K221" i="1"/>
  <c r="L176" i="1"/>
  <c r="O176" i="1"/>
  <c r="S176" i="1"/>
  <c r="U176" i="1"/>
  <c r="Q176" i="1"/>
  <c r="P176" i="1"/>
  <c r="J176" i="1"/>
  <c r="F176" i="1"/>
  <c r="H176" i="1"/>
  <c r="T176" i="1"/>
  <c r="K176" i="1"/>
  <c r="G176" i="1"/>
  <c r="R176" i="1"/>
  <c r="M176" i="1"/>
  <c r="V176" i="1"/>
  <c r="N176" i="1"/>
  <c r="I176" i="1"/>
  <c r="J268" i="1"/>
  <c r="F268" i="1"/>
  <c r="I268" i="1"/>
  <c r="S268" i="1"/>
  <c r="U268" i="1"/>
  <c r="M268" i="1"/>
  <c r="G268" i="1"/>
  <c r="N268" i="1"/>
  <c r="T268" i="1"/>
  <c r="K268" i="1"/>
  <c r="R268" i="1"/>
  <c r="L268" i="1"/>
  <c r="P268" i="1"/>
  <c r="O268" i="1"/>
  <c r="Q268" i="1"/>
  <c r="H268" i="1"/>
  <c r="V268" i="1"/>
  <c r="V290" i="1"/>
  <c r="T290" i="1"/>
  <c r="K290" i="1"/>
  <c r="Q290" i="1"/>
  <c r="U290" i="1"/>
  <c r="H290" i="1"/>
  <c r="O290" i="1"/>
  <c r="F290" i="1"/>
  <c r="M290" i="1"/>
  <c r="L290" i="1"/>
  <c r="N290" i="1"/>
  <c r="J290" i="1"/>
  <c r="R290" i="1"/>
  <c r="G290" i="1"/>
  <c r="P290" i="1"/>
  <c r="S290" i="1"/>
  <c r="I290" i="1"/>
  <c r="M279" i="1"/>
  <c r="R279" i="1"/>
  <c r="J279" i="1"/>
  <c r="N279" i="1"/>
  <c r="F279" i="1"/>
  <c r="I279" i="1"/>
  <c r="Q279" i="1"/>
  <c r="G279" i="1"/>
  <c r="P279" i="1"/>
  <c r="L279" i="1"/>
  <c r="H279" i="1"/>
  <c r="O279" i="1"/>
  <c r="T279" i="1"/>
  <c r="K279" i="1"/>
  <c r="S279" i="1"/>
  <c r="U279" i="1"/>
  <c r="V279" i="1"/>
  <c r="U172" i="1"/>
  <c r="Q172" i="1"/>
  <c r="F172" i="1"/>
  <c r="I172" i="1"/>
  <c r="N172" i="1"/>
  <c r="R172" i="1"/>
  <c r="V172" i="1"/>
  <c r="O172" i="1"/>
  <c r="S172" i="1"/>
  <c r="H172" i="1"/>
  <c r="P172" i="1"/>
  <c r="J172" i="1"/>
  <c r="G172" i="1"/>
  <c r="T172" i="1"/>
  <c r="M172" i="1"/>
  <c r="K172" i="1"/>
  <c r="L172" i="1"/>
  <c r="M180" i="1"/>
  <c r="R180" i="1"/>
  <c r="T180" i="1"/>
  <c r="V180" i="1"/>
  <c r="I180" i="1"/>
  <c r="H180" i="1"/>
  <c r="G180" i="1"/>
  <c r="O180" i="1"/>
  <c r="U180" i="1"/>
  <c r="K180" i="1"/>
  <c r="L180" i="1"/>
  <c r="Q180" i="1"/>
  <c r="N180" i="1"/>
  <c r="P180" i="1"/>
  <c r="F180" i="1"/>
  <c r="S180" i="1"/>
  <c r="J180" i="1"/>
  <c r="V143" i="1"/>
  <c r="I143" i="1"/>
  <c r="L143" i="1"/>
  <c r="K143" i="1"/>
  <c r="S143" i="1"/>
  <c r="P143" i="1"/>
  <c r="G143" i="1"/>
  <c r="O143" i="1"/>
  <c r="J143" i="1"/>
  <c r="F143" i="1"/>
  <c r="Q143" i="1"/>
  <c r="U143" i="1"/>
  <c r="M143" i="1"/>
  <c r="R143" i="1"/>
  <c r="T143" i="1"/>
  <c r="N143" i="1"/>
  <c r="H143" i="1"/>
  <c r="Q102" i="1"/>
  <c r="G102" i="1"/>
  <c r="R102" i="1"/>
  <c r="M102" i="1"/>
  <c r="J102" i="1"/>
  <c r="I102" i="1"/>
  <c r="N102" i="1"/>
  <c r="L102" i="1"/>
  <c r="K102" i="1"/>
  <c r="U102" i="1"/>
  <c r="T102" i="1"/>
  <c r="F102" i="1"/>
  <c r="V102" i="1"/>
  <c r="S102" i="1"/>
  <c r="O102" i="1"/>
  <c r="H102" i="1"/>
  <c r="P102" i="1"/>
  <c r="U259" i="1"/>
  <c r="F259" i="1"/>
  <c r="K259" i="1"/>
  <c r="M259" i="1"/>
  <c r="T259" i="1"/>
  <c r="P259" i="1"/>
  <c r="J259" i="1"/>
  <c r="Q259" i="1"/>
  <c r="I259" i="1"/>
  <c r="V259" i="1"/>
  <c r="N259" i="1"/>
  <c r="O259" i="1"/>
  <c r="H259" i="1"/>
  <c r="G259" i="1"/>
  <c r="R259" i="1"/>
  <c r="L259" i="1"/>
  <c r="S259" i="1"/>
  <c r="M277" i="1"/>
  <c r="S277" i="1"/>
  <c r="G277" i="1"/>
  <c r="T277" i="1"/>
  <c r="I277" i="1"/>
  <c r="R277" i="1"/>
  <c r="P277" i="1"/>
  <c r="J277" i="1"/>
  <c r="K277" i="1"/>
  <c r="U277" i="1"/>
  <c r="V277" i="1"/>
  <c r="Q277" i="1"/>
  <c r="N277" i="1"/>
  <c r="L277" i="1"/>
  <c r="O277" i="1"/>
  <c r="F277" i="1"/>
  <c r="H277" i="1"/>
  <c r="T95" i="1"/>
  <c r="V95" i="1"/>
  <c r="U95" i="1"/>
  <c r="G95" i="1"/>
  <c r="O95" i="1"/>
  <c r="I95" i="1"/>
  <c r="P95" i="1"/>
  <c r="K95" i="1"/>
  <c r="L95" i="1"/>
  <c r="R95" i="1"/>
  <c r="M95" i="1"/>
  <c r="J95" i="1"/>
  <c r="Q95" i="1"/>
  <c r="S95" i="1"/>
  <c r="F95" i="1"/>
  <c r="H95" i="1"/>
  <c r="N95" i="1"/>
  <c r="G141" i="1"/>
  <c r="M141" i="1"/>
  <c r="V141" i="1"/>
  <c r="F141" i="1"/>
  <c r="R141" i="1"/>
  <c r="O141" i="1"/>
  <c r="J141" i="1"/>
  <c r="I141" i="1"/>
  <c r="K141" i="1"/>
  <c r="L141" i="1"/>
  <c r="U141" i="1"/>
  <c r="T141" i="1"/>
  <c r="P141" i="1"/>
  <c r="Q141" i="1"/>
  <c r="H141" i="1"/>
  <c r="S141" i="1"/>
  <c r="N141" i="1"/>
  <c r="L165" i="1"/>
  <c r="J165" i="1"/>
  <c r="M165" i="1"/>
  <c r="T165" i="1"/>
  <c r="I165" i="1"/>
  <c r="S165" i="1"/>
  <c r="Q165" i="1"/>
  <c r="U165" i="1"/>
  <c r="K165" i="1"/>
  <c r="G165" i="1"/>
  <c r="H165" i="1"/>
  <c r="F165" i="1"/>
  <c r="V165" i="1"/>
  <c r="N165" i="1"/>
  <c r="P165" i="1"/>
  <c r="R165" i="1"/>
  <c r="O165" i="1"/>
  <c r="I342" i="1"/>
  <c r="T342" i="1"/>
  <c r="K342" i="1"/>
  <c r="J342" i="1"/>
  <c r="L342" i="1"/>
  <c r="O342" i="1"/>
  <c r="S342" i="1"/>
  <c r="P342" i="1"/>
  <c r="Q342" i="1"/>
  <c r="F342" i="1"/>
  <c r="H342" i="1"/>
  <c r="R342" i="1"/>
  <c r="G342" i="1"/>
  <c r="N342" i="1"/>
  <c r="M342" i="1"/>
  <c r="U342" i="1"/>
  <c r="V342" i="1"/>
  <c r="Q122" i="1"/>
  <c r="N122" i="1"/>
  <c r="M122" i="1"/>
  <c r="I122" i="1"/>
  <c r="O122" i="1"/>
  <c r="L122" i="1"/>
  <c r="S122" i="1"/>
  <c r="H122" i="1"/>
  <c r="R122" i="1"/>
  <c r="J122" i="1"/>
  <c r="G122" i="1"/>
  <c r="V122" i="1"/>
  <c r="K122" i="1"/>
  <c r="T122" i="1"/>
  <c r="U122" i="1"/>
  <c r="F122" i="1"/>
  <c r="P122" i="1"/>
  <c r="I173" i="1"/>
  <c r="Q173" i="1"/>
  <c r="F173" i="1"/>
  <c r="L173" i="1"/>
  <c r="H173" i="1"/>
  <c r="J173" i="1"/>
  <c r="R173" i="1"/>
  <c r="M173" i="1"/>
  <c r="N173" i="1"/>
  <c r="U173" i="1"/>
  <c r="V173" i="1"/>
  <c r="K173" i="1"/>
  <c r="S173" i="1"/>
  <c r="G173" i="1"/>
  <c r="P173" i="1"/>
  <c r="O173" i="1"/>
  <c r="T173" i="1"/>
  <c r="I160" i="1"/>
  <c r="J160" i="1"/>
  <c r="P160" i="1"/>
  <c r="N160" i="1"/>
  <c r="F160" i="1"/>
  <c r="T160" i="1"/>
  <c r="H160" i="1"/>
  <c r="V160" i="1"/>
  <c r="S160" i="1"/>
  <c r="O160" i="1"/>
  <c r="U160" i="1"/>
  <c r="Q160" i="1"/>
  <c r="M160" i="1"/>
  <c r="R160" i="1"/>
  <c r="K160" i="1"/>
  <c r="L160" i="1"/>
  <c r="G160" i="1"/>
  <c r="P199" i="1"/>
  <c r="I199" i="1"/>
  <c r="H199" i="1"/>
  <c r="L199" i="1"/>
  <c r="K199" i="1"/>
  <c r="Q199" i="1"/>
  <c r="V199" i="1"/>
  <c r="M199" i="1"/>
  <c r="O199" i="1"/>
  <c r="U199" i="1"/>
  <c r="T199" i="1"/>
  <c r="G199" i="1"/>
  <c r="N199" i="1"/>
  <c r="R199" i="1"/>
  <c r="F199" i="1"/>
  <c r="S199" i="1"/>
  <c r="J199" i="1"/>
  <c r="S246" i="1"/>
  <c r="N246" i="1"/>
  <c r="F246" i="1"/>
  <c r="J246" i="1"/>
  <c r="M246" i="1"/>
  <c r="R246" i="1"/>
  <c r="V246" i="1"/>
  <c r="H246" i="1"/>
  <c r="I246" i="1"/>
  <c r="T246" i="1"/>
  <c r="G246" i="1"/>
  <c r="Q246" i="1"/>
  <c r="O246" i="1"/>
  <c r="K246" i="1"/>
  <c r="P246" i="1"/>
  <c r="U246" i="1"/>
  <c r="L246" i="1"/>
  <c r="I350" i="1"/>
  <c r="V350" i="1"/>
  <c r="F350" i="1"/>
  <c r="U350" i="1"/>
  <c r="G350" i="1"/>
  <c r="K350" i="1"/>
  <c r="H350" i="1"/>
  <c r="S350" i="1"/>
  <c r="J350" i="1"/>
  <c r="T350" i="1"/>
  <c r="R350" i="1"/>
  <c r="O350" i="1"/>
  <c r="N350" i="1"/>
  <c r="P350" i="1"/>
  <c r="L350" i="1"/>
  <c r="Q350" i="1"/>
  <c r="M350" i="1"/>
  <c r="V235" i="1"/>
  <c r="Q235" i="1"/>
  <c r="R235" i="1"/>
  <c r="N235" i="1"/>
  <c r="H235" i="1"/>
  <c r="J235" i="1"/>
  <c r="O235" i="1"/>
  <c r="S235" i="1"/>
  <c r="T235" i="1"/>
  <c r="G235" i="1"/>
  <c r="L235" i="1"/>
  <c r="F235" i="1"/>
  <c r="I235" i="1"/>
  <c r="U235" i="1"/>
  <c r="P235" i="1"/>
  <c r="K235" i="1"/>
  <c r="M235" i="1"/>
  <c r="G253" i="1"/>
  <c r="I253" i="1"/>
  <c r="O253" i="1"/>
  <c r="J253" i="1"/>
  <c r="R253" i="1"/>
  <c r="M253" i="1"/>
  <c r="L253" i="1"/>
  <c r="P253" i="1"/>
  <c r="S253" i="1"/>
  <c r="Q253" i="1"/>
  <c r="H253" i="1"/>
  <c r="V253" i="1"/>
  <c r="N253" i="1"/>
  <c r="K253" i="1"/>
  <c r="F253" i="1"/>
  <c r="U253" i="1"/>
  <c r="T253" i="1"/>
  <c r="P311" i="1"/>
  <c r="R311" i="1"/>
  <c r="J311" i="1"/>
  <c r="M311" i="1"/>
  <c r="I311" i="1"/>
  <c r="V311" i="1"/>
  <c r="Q311" i="1"/>
  <c r="L311" i="1"/>
  <c r="U311" i="1"/>
  <c r="H311" i="1"/>
  <c r="F311" i="1"/>
  <c r="K311" i="1"/>
  <c r="N311" i="1"/>
  <c r="O311" i="1"/>
  <c r="T311" i="1"/>
  <c r="G311" i="1"/>
  <c r="S311" i="1"/>
  <c r="T223" i="1"/>
  <c r="Q223" i="1"/>
  <c r="I223" i="1"/>
  <c r="U223" i="1"/>
  <c r="V223" i="1"/>
  <c r="M223" i="1"/>
  <c r="P223" i="1"/>
  <c r="R223" i="1"/>
  <c r="F223" i="1"/>
  <c r="H223" i="1"/>
  <c r="K223" i="1"/>
  <c r="S223" i="1"/>
  <c r="L223" i="1"/>
  <c r="O223" i="1"/>
  <c r="N223" i="1"/>
  <c r="J223" i="1"/>
  <c r="G223" i="1"/>
  <c r="P56" i="1"/>
  <c r="Q56" i="1"/>
  <c r="S56" i="1"/>
  <c r="L56" i="1"/>
  <c r="T56" i="1"/>
  <c r="N56" i="1"/>
  <c r="G56" i="1"/>
  <c r="V56" i="1"/>
  <c r="U56" i="1"/>
  <c r="M56" i="1"/>
  <c r="J56" i="1"/>
  <c r="F56" i="1"/>
  <c r="K56" i="1"/>
  <c r="H56" i="1"/>
  <c r="I56" i="1"/>
  <c r="R56" i="1"/>
  <c r="O56" i="1"/>
  <c r="K129" i="1"/>
  <c r="I129" i="1"/>
  <c r="G129" i="1"/>
  <c r="Q129" i="1"/>
  <c r="V129" i="1"/>
  <c r="F129" i="1"/>
  <c r="H129" i="1"/>
  <c r="S129" i="1"/>
  <c r="R129" i="1"/>
  <c r="J129" i="1"/>
  <c r="O129" i="1"/>
  <c r="M129" i="1"/>
  <c r="T129" i="1"/>
  <c r="L129" i="1"/>
  <c r="P129" i="1"/>
  <c r="N129" i="1"/>
  <c r="U129" i="1"/>
  <c r="L305" i="1"/>
  <c r="R305" i="1"/>
  <c r="Q305" i="1"/>
  <c r="N305" i="1"/>
  <c r="H305" i="1"/>
  <c r="T305" i="1"/>
  <c r="P305" i="1"/>
  <c r="K305" i="1"/>
  <c r="G305" i="1"/>
  <c r="O305" i="1"/>
  <c r="M305" i="1"/>
  <c r="U305" i="1"/>
  <c r="J305" i="1"/>
  <c r="S305" i="1"/>
  <c r="F305" i="1"/>
  <c r="I305" i="1"/>
  <c r="V305" i="1"/>
  <c r="L92" i="1"/>
  <c r="M92" i="1"/>
  <c r="O92" i="1"/>
  <c r="I92" i="1"/>
  <c r="N92" i="1"/>
  <c r="J92" i="1"/>
  <c r="S92" i="1"/>
  <c r="K92" i="1"/>
  <c r="F92" i="1"/>
  <c r="R92" i="1"/>
  <c r="U92" i="1"/>
  <c r="H92" i="1"/>
  <c r="Q92" i="1"/>
  <c r="V92" i="1"/>
  <c r="G92" i="1"/>
  <c r="T92" i="1"/>
  <c r="P92" i="1"/>
  <c r="J209" i="1"/>
  <c r="U209" i="1"/>
  <c r="K209" i="1"/>
  <c r="Q209" i="1"/>
  <c r="L209" i="1"/>
  <c r="M209" i="1"/>
  <c r="R209" i="1"/>
  <c r="G209" i="1"/>
  <c r="O209" i="1"/>
  <c r="V209" i="1"/>
  <c r="N209" i="1"/>
  <c r="S209" i="1"/>
  <c r="I209" i="1"/>
  <c r="P209" i="1"/>
  <c r="H209" i="1"/>
  <c r="T209" i="1"/>
  <c r="F209" i="1"/>
  <c r="L189" i="1"/>
  <c r="Q189" i="1"/>
  <c r="R189" i="1"/>
  <c r="H189" i="1"/>
  <c r="I189" i="1"/>
  <c r="O189" i="1"/>
  <c r="V189" i="1"/>
  <c r="G189" i="1"/>
  <c r="F189" i="1"/>
  <c r="T189" i="1"/>
  <c r="M189" i="1"/>
  <c r="P189" i="1"/>
  <c r="U189" i="1"/>
  <c r="S189" i="1"/>
  <c r="N189" i="1"/>
  <c r="J189" i="1"/>
  <c r="K189" i="1"/>
  <c r="I335" i="1"/>
  <c r="R335" i="1"/>
  <c r="F335" i="1"/>
  <c r="S335" i="1"/>
  <c r="L335" i="1"/>
  <c r="U335" i="1"/>
  <c r="V335" i="1"/>
  <c r="Q335" i="1"/>
  <c r="T335" i="1"/>
  <c r="J335" i="1"/>
  <c r="G335" i="1"/>
  <c r="K335" i="1"/>
  <c r="H335" i="1"/>
  <c r="O335" i="1"/>
  <c r="M335" i="1"/>
  <c r="P335" i="1"/>
  <c r="N335" i="1"/>
  <c r="J82" i="1"/>
  <c r="R82" i="1"/>
  <c r="Q82" i="1"/>
  <c r="G82" i="1"/>
  <c r="F82" i="1"/>
  <c r="P82" i="1"/>
  <c r="T82" i="1"/>
  <c r="M82" i="1"/>
  <c r="N82" i="1"/>
  <c r="K82" i="1"/>
  <c r="U82" i="1"/>
  <c r="S82" i="1"/>
  <c r="O82" i="1"/>
  <c r="V82" i="1"/>
  <c r="I82" i="1"/>
  <c r="L82" i="1"/>
  <c r="H82" i="1"/>
  <c r="S87" i="1"/>
  <c r="F87" i="1"/>
  <c r="M87" i="1"/>
  <c r="V87" i="1"/>
  <c r="L87" i="1"/>
  <c r="R87" i="1"/>
  <c r="H87" i="1"/>
  <c r="T87" i="1"/>
  <c r="N87" i="1"/>
  <c r="Q87" i="1"/>
  <c r="O87" i="1"/>
  <c r="I87" i="1"/>
  <c r="G87" i="1"/>
  <c r="P87" i="1"/>
  <c r="U87" i="1"/>
  <c r="J87" i="1"/>
  <c r="K87" i="1"/>
  <c r="G116" i="1"/>
  <c r="P116" i="1"/>
  <c r="N116" i="1"/>
  <c r="U116" i="1"/>
  <c r="V116" i="1"/>
  <c r="Q116" i="1"/>
  <c r="J116" i="1"/>
  <c r="O116" i="1"/>
  <c r="R116" i="1"/>
  <c r="I116" i="1"/>
  <c r="L116" i="1"/>
  <c r="K116" i="1"/>
  <c r="T116" i="1"/>
  <c r="F116" i="1"/>
  <c r="S116" i="1"/>
  <c r="M116" i="1"/>
  <c r="H116" i="1"/>
  <c r="I155" i="1"/>
  <c r="F155" i="1"/>
  <c r="S155" i="1"/>
  <c r="K155" i="1"/>
  <c r="M155" i="1"/>
  <c r="V155" i="1"/>
  <c r="O155" i="1"/>
  <c r="J155" i="1"/>
  <c r="H155" i="1"/>
  <c r="G155" i="1"/>
  <c r="U155" i="1"/>
  <c r="N155" i="1"/>
  <c r="P155" i="1"/>
  <c r="R155" i="1"/>
  <c r="T155" i="1"/>
  <c r="L155" i="1"/>
  <c r="Q155" i="1"/>
  <c r="Q166" i="1"/>
  <c r="H166" i="1"/>
  <c r="F166" i="1"/>
  <c r="L166" i="1"/>
  <c r="U166" i="1"/>
  <c r="V166" i="1"/>
  <c r="I166" i="1"/>
  <c r="S166" i="1"/>
  <c r="N166" i="1"/>
  <c r="O166" i="1"/>
  <c r="T166" i="1"/>
  <c r="J166" i="1"/>
  <c r="M166" i="1"/>
  <c r="R166" i="1"/>
  <c r="K166" i="1"/>
  <c r="P166" i="1"/>
  <c r="G166" i="1"/>
  <c r="Q258" i="1"/>
  <c r="R258" i="1"/>
  <c r="V258" i="1"/>
  <c r="J258" i="1"/>
  <c r="K258" i="1"/>
  <c r="P258" i="1"/>
  <c r="L258" i="1"/>
  <c r="I258" i="1"/>
  <c r="S258" i="1"/>
  <c r="O258" i="1"/>
  <c r="N258" i="1"/>
  <c r="U258" i="1"/>
  <c r="M258" i="1"/>
  <c r="T258" i="1"/>
  <c r="G258" i="1"/>
  <c r="F258" i="1"/>
  <c r="H258" i="1"/>
  <c r="S181" i="1"/>
  <c r="O181" i="1"/>
  <c r="J181" i="1"/>
  <c r="T181" i="1"/>
  <c r="P181" i="1"/>
  <c r="U181" i="1"/>
  <c r="L181" i="1"/>
  <c r="G181" i="1"/>
  <c r="K181" i="1"/>
  <c r="Q181" i="1"/>
  <c r="M181" i="1"/>
  <c r="I181" i="1"/>
  <c r="H181" i="1"/>
  <c r="R181" i="1"/>
  <c r="V181" i="1"/>
  <c r="F181" i="1"/>
  <c r="N181" i="1"/>
  <c r="J196" i="1"/>
  <c r="R196" i="1"/>
  <c r="O196" i="1"/>
  <c r="G196" i="1"/>
  <c r="H196" i="1"/>
  <c r="U196" i="1"/>
  <c r="F196" i="1"/>
  <c r="N196" i="1"/>
  <c r="I196" i="1"/>
  <c r="L196" i="1"/>
  <c r="Q196" i="1"/>
  <c r="P196" i="1"/>
  <c r="K196" i="1"/>
  <c r="M196" i="1"/>
  <c r="V196" i="1"/>
  <c r="S196" i="1"/>
  <c r="T196" i="1"/>
  <c r="R203" i="1"/>
  <c r="N203" i="1"/>
  <c r="O203" i="1"/>
  <c r="F203" i="1"/>
  <c r="G203" i="1"/>
  <c r="L203" i="1"/>
  <c r="V203" i="1"/>
  <c r="T203" i="1"/>
  <c r="P203" i="1"/>
  <c r="H203" i="1"/>
  <c r="S203" i="1"/>
  <c r="I203" i="1"/>
  <c r="Q203" i="1"/>
  <c r="M203" i="1"/>
  <c r="J203" i="1"/>
  <c r="U203" i="1"/>
  <c r="K203" i="1"/>
  <c r="V216" i="1"/>
  <c r="K216" i="1"/>
  <c r="O216" i="1"/>
  <c r="P216" i="1"/>
  <c r="I216" i="1"/>
  <c r="H216" i="1"/>
  <c r="R216" i="1"/>
  <c r="N216" i="1"/>
  <c r="J216" i="1"/>
  <c r="S216" i="1"/>
  <c r="U216" i="1"/>
  <c r="Q216" i="1"/>
  <c r="G216" i="1"/>
  <c r="M216" i="1"/>
  <c r="L216" i="1"/>
  <c r="F216" i="1"/>
  <c r="T216" i="1"/>
  <c r="G269" i="1"/>
  <c r="S269" i="1"/>
  <c r="V269" i="1"/>
  <c r="I269" i="1"/>
  <c r="R269" i="1"/>
  <c r="F269" i="1"/>
  <c r="K269" i="1"/>
  <c r="L269" i="1"/>
  <c r="P269" i="1"/>
  <c r="M269" i="1"/>
  <c r="J269" i="1"/>
  <c r="N269" i="1"/>
  <c r="T269" i="1"/>
  <c r="Q269" i="1"/>
  <c r="U269" i="1"/>
  <c r="O269" i="1"/>
  <c r="H269" i="1"/>
  <c r="J163" i="1"/>
  <c r="M163" i="1"/>
  <c r="H163" i="1"/>
  <c r="V163" i="1"/>
  <c r="L163" i="1"/>
  <c r="G163" i="1"/>
  <c r="S163" i="1"/>
  <c r="Q163" i="1"/>
  <c r="O163" i="1"/>
  <c r="K163" i="1"/>
  <c r="T163" i="1"/>
  <c r="U163" i="1"/>
  <c r="R163" i="1"/>
  <c r="N163" i="1"/>
  <c r="F163" i="1"/>
  <c r="I163" i="1"/>
  <c r="P163" i="1"/>
  <c r="G139" i="1"/>
  <c r="I139" i="1"/>
  <c r="P139" i="1"/>
  <c r="U139" i="1"/>
  <c r="F139" i="1"/>
  <c r="R139" i="1"/>
  <c r="O139" i="1"/>
  <c r="N139" i="1"/>
  <c r="H139" i="1"/>
  <c r="M139" i="1"/>
  <c r="S139" i="1"/>
  <c r="T139" i="1"/>
  <c r="J139" i="1"/>
  <c r="L139" i="1"/>
  <c r="Q139" i="1"/>
  <c r="K139" i="1"/>
  <c r="V139" i="1"/>
  <c r="G85" i="1"/>
  <c r="L85" i="1"/>
  <c r="H85" i="1"/>
  <c r="U85" i="1"/>
  <c r="F85" i="1"/>
  <c r="T85" i="1"/>
  <c r="M85" i="1"/>
  <c r="N85" i="1"/>
  <c r="P85" i="1"/>
  <c r="S85" i="1"/>
  <c r="I85" i="1"/>
  <c r="J85" i="1"/>
  <c r="R85" i="1"/>
  <c r="O85" i="1"/>
  <c r="Q85" i="1"/>
  <c r="K85" i="1"/>
  <c r="V85" i="1"/>
  <c r="Q210" i="1"/>
  <c r="U210" i="1"/>
  <c r="V210" i="1"/>
  <c r="T210" i="1"/>
  <c r="L210" i="1"/>
  <c r="I210" i="1"/>
  <c r="S210" i="1"/>
  <c r="M210" i="1"/>
  <c r="J210" i="1"/>
  <c r="G210" i="1"/>
  <c r="H210" i="1"/>
  <c r="K210" i="1"/>
  <c r="O210" i="1"/>
  <c r="P210" i="1"/>
  <c r="F210" i="1"/>
  <c r="R210" i="1"/>
  <c r="N210" i="1"/>
  <c r="F94" i="1"/>
  <c r="T94" i="1"/>
  <c r="R94" i="1"/>
  <c r="O94" i="1"/>
  <c r="S94" i="1"/>
  <c r="Q94" i="1"/>
  <c r="G94" i="1"/>
  <c r="V94" i="1"/>
  <c r="N94" i="1"/>
  <c r="L94" i="1"/>
  <c r="P94" i="1"/>
  <c r="I94" i="1"/>
  <c r="J94" i="1"/>
  <c r="M94" i="1"/>
  <c r="H94" i="1"/>
  <c r="U94" i="1"/>
  <c r="K94" i="1"/>
  <c r="T188" i="1"/>
  <c r="N188" i="1"/>
  <c r="J188" i="1"/>
  <c r="Q188" i="1"/>
  <c r="O188" i="1"/>
  <c r="F188" i="1"/>
  <c r="I188" i="1"/>
  <c r="H188" i="1"/>
  <c r="K188" i="1"/>
  <c r="L188" i="1"/>
  <c r="U188" i="1"/>
  <c r="P188" i="1"/>
  <c r="S188" i="1"/>
  <c r="V188" i="1"/>
  <c r="G188" i="1"/>
  <c r="R188" i="1"/>
  <c r="M188" i="1"/>
  <c r="V227" i="1"/>
  <c r="T227" i="1"/>
  <c r="O227" i="1"/>
  <c r="K227" i="1"/>
  <c r="F227" i="1"/>
  <c r="J227" i="1"/>
  <c r="L227" i="1"/>
  <c r="N227" i="1"/>
  <c r="Q227" i="1"/>
  <c r="P227" i="1"/>
  <c r="U227" i="1"/>
  <c r="R227" i="1"/>
  <c r="S227" i="1"/>
  <c r="M227" i="1"/>
  <c r="I227" i="1"/>
  <c r="H227" i="1"/>
  <c r="G227" i="1"/>
  <c r="K237" i="1"/>
  <c r="J237" i="1"/>
  <c r="G237" i="1"/>
  <c r="L237" i="1"/>
  <c r="T237" i="1"/>
  <c r="F237" i="1"/>
  <c r="Q237" i="1"/>
  <c r="U237" i="1"/>
  <c r="S237" i="1"/>
  <c r="V237" i="1"/>
  <c r="H237" i="1"/>
  <c r="M237" i="1"/>
  <c r="O237" i="1"/>
  <c r="P237" i="1"/>
  <c r="I237" i="1"/>
  <c r="R237" i="1"/>
  <c r="N237" i="1"/>
  <c r="V137" i="1"/>
  <c r="R137" i="1"/>
  <c r="G137" i="1"/>
  <c r="L137" i="1"/>
  <c r="S137" i="1"/>
  <c r="F137" i="1"/>
  <c r="J137" i="1"/>
  <c r="H137" i="1"/>
  <c r="N137" i="1"/>
  <c r="K137" i="1"/>
  <c r="M137" i="1"/>
  <c r="U137" i="1"/>
  <c r="I137" i="1"/>
  <c r="T137" i="1"/>
  <c r="Q137" i="1"/>
  <c r="O137" i="1"/>
  <c r="P137" i="1"/>
  <c r="T255" i="1"/>
  <c r="O255" i="1"/>
  <c r="H255" i="1"/>
  <c r="Q255" i="1"/>
  <c r="M255" i="1"/>
  <c r="G255" i="1"/>
  <c r="I255" i="1"/>
  <c r="N255" i="1"/>
  <c r="R255" i="1"/>
  <c r="L255" i="1"/>
  <c r="S255" i="1"/>
  <c r="K255" i="1"/>
  <c r="F255" i="1"/>
  <c r="V255" i="1"/>
  <c r="P255" i="1"/>
  <c r="U255" i="1"/>
  <c r="J255" i="1"/>
  <c r="K300" i="1"/>
  <c r="F300" i="1"/>
  <c r="Q300" i="1"/>
  <c r="L300" i="1"/>
  <c r="O300" i="1"/>
  <c r="P300" i="1"/>
  <c r="S300" i="1"/>
  <c r="R300" i="1"/>
  <c r="I300" i="1"/>
  <c r="U300" i="1"/>
  <c r="G300" i="1"/>
  <c r="J300" i="1"/>
  <c r="M300" i="1"/>
  <c r="H300" i="1"/>
  <c r="T300" i="1"/>
  <c r="V300" i="1"/>
  <c r="N300" i="1"/>
  <c r="Q64" i="1"/>
  <c r="G64" i="1"/>
  <c r="L64" i="1"/>
  <c r="V64" i="1"/>
  <c r="N64" i="1"/>
  <c r="P64" i="1"/>
  <c r="M64" i="1"/>
  <c r="H64" i="1"/>
  <c r="J64" i="1"/>
  <c r="U64" i="1"/>
  <c r="K64" i="1"/>
  <c r="I64" i="1"/>
  <c r="T64" i="1"/>
  <c r="R64" i="1"/>
  <c r="O64" i="1"/>
  <c r="F64" i="1"/>
  <c r="S64" i="1"/>
  <c r="K310" i="1"/>
  <c r="Q310" i="1"/>
  <c r="U310" i="1"/>
  <c r="N310" i="1"/>
  <c r="J310" i="1"/>
  <c r="T310" i="1"/>
  <c r="G310" i="1"/>
  <c r="R310" i="1"/>
  <c r="H310" i="1"/>
  <c r="V310" i="1"/>
  <c r="S310" i="1"/>
  <c r="F310" i="1"/>
  <c r="M310" i="1"/>
  <c r="L310" i="1"/>
  <c r="I310" i="1"/>
  <c r="P310" i="1"/>
  <c r="O310" i="1"/>
  <c r="I195" i="1"/>
  <c r="L195" i="1"/>
  <c r="F195" i="1"/>
  <c r="T195" i="1"/>
  <c r="U195" i="1"/>
  <c r="Q195" i="1"/>
  <c r="G195" i="1"/>
  <c r="H195" i="1"/>
  <c r="P195" i="1"/>
  <c r="M195" i="1"/>
  <c r="O195" i="1"/>
  <c r="S195" i="1"/>
  <c r="K195" i="1"/>
  <c r="J195" i="1"/>
  <c r="N195" i="1"/>
  <c r="R195" i="1"/>
  <c r="V195" i="1"/>
  <c r="Q214" i="1"/>
  <c r="T214" i="1"/>
  <c r="V214" i="1"/>
  <c r="K214" i="1"/>
  <c r="M214" i="1"/>
  <c r="H214" i="1"/>
  <c r="S214" i="1"/>
  <c r="R214" i="1"/>
  <c r="N214" i="1"/>
  <c r="L214" i="1"/>
  <c r="O214" i="1"/>
  <c r="J214" i="1"/>
  <c r="U214" i="1"/>
  <c r="P214" i="1"/>
  <c r="I214" i="1"/>
  <c r="F214" i="1"/>
  <c r="G214" i="1"/>
  <c r="S273" i="1"/>
  <c r="T273" i="1"/>
  <c r="V273" i="1"/>
  <c r="J273" i="1"/>
  <c r="I273" i="1"/>
  <c r="R273" i="1"/>
  <c r="K273" i="1"/>
  <c r="O273" i="1"/>
  <c r="Q273" i="1"/>
  <c r="N273" i="1"/>
  <c r="P273" i="1"/>
  <c r="G273" i="1"/>
  <c r="M273" i="1"/>
  <c r="L273" i="1"/>
  <c r="U273" i="1"/>
  <c r="F273" i="1"/>
  <c r="H273" i="1"/>
  <c r="H247" i="1"/>
  <c r="N247" i="1"/>
  <c r="T247" i="1"/>
  <c r="U247" i="1"/>
  <c r="P247" i="1"/>
  <c r="O247" i="1"/>
  <c r="M247" i="1"/>
  <c r="R247" i="1"/>
  <c r="F247" i="1"/>
  <c r="K247" i="1"/>
  <c r="J247" i="1"/>
  <c r="L247" i="1"/>
  <c r="I247" i="1"/>
  <c r="Q247" i="1"/>
  <c r="V247" i="1"/>
  <c r="G247" i="1"/>
  <c r="S247" i="1"/>
  <c r="N206" i="1"/>
  <c r="U206" i="1"/>
  <c r="J206" i="1"/>
  <c r="S206" i="1"/>
  <c r="O206" i="1"/>
  <c r="K206" i="1"/>
  <c r="P206" i="1"/>
  <c r="Q206" i="1"/>
  <c r="I206" i="1"/>
  <c r="H206" i="1"/>
  <c r="R206" i="1"/>
  <c r="V206" i="1"/>
  <c r="M206" i="1"/>
  <c r="F206" i="1"/>
  <c r="T206" i="1"/>
  <c r="G206" i="1"/>
  <c r="L206" i="1"/>
  <c r="O156" i="1"/>
  <c r="R156" i="1"/>
  <c r="H156" i="1"/>
  <c r="L156" i="1"/>
  <c r="U156" i="1"/>
  <c r="V156" i="1"/>
  <c r="J156" i="1"/>
  <c r="M156" i="1"/>
  <c r="I156" i="1"/>
  <c r="N156" i="1"/>
  <c r="T156" i="1"/>
  <c r="Q156" i="1"/>
  <c r="P156" i="1"/>
  <c r="K156" i="1"/>
  <c r="G156" i="1"/>
  <c r="F156" i="1"/>
  <c r="S156" i="1"/>
  <c r="K198" i="1"/>
  <c r="P198" i="1"/>
  <c r="R198" i="1"/>
  <c r="H198" i="1"/>
  <c r="I198" i="1"/>
  <c r="J198" i="1"/>
  <c r="V198" i="1"/>
  <c r="G198" i="1"/>
  <c r="U198" i="1"/>
  <c r="T198" i="1"/>
  <c r="M198" i="1"/>
  <c r="L198" i="1"/>
  <c r="Q198" i="1"/>
  <c r="F198" i="1"/>
  <c r="O198" i="1"/>
  <c r="S198" i="1"/>
  <c r="N198" i="1"/>
  <c r="R178" i="1"/>
  <c r="V178" i="1"/>
  <c r="U178" i="1"/>
  <c r="S178" i="1"/>
  <c r="T178" i="1"/>
  <c r="I178" i="1"/>
  <c r="P178" i="1"/>
  <c r="G178" i="1"/>
  <c r="L178" i="1"/>
  <c r="K178" i="1"/>
  <c r="J178" i="1"/>
  <c r="F178" i="1"/>
  <c r="H178" i="1"/>
  <c r="M178" i="1"/>
  <c r="O178" i="1"/>
  <c r="N178" i="1"/>
  <c r="Q178" i="1"/>
  <c r="U113" i="1"/>
  <c r="G113" i="1"/>
  <c r="K113" i="1"/>
  <c r="I113" i="1"/>
  <c r="P113" i="1"/>
  <c r="R113" i="1"/>
  <c r="N113" i="1"/>
  <c r="L113" i="1"/>
  <c r="M113" i="1"/>
  <c r="V113" i="1"/>
  <c r="F113" i="1"/>
  <c r="Q113" i="1"/>
  <c r="J113" i="1"/>
  <c r="O113" i="1"/>
  <c r="H113" i="1"/>
  <c r="S113" i="1"/>
  <c r="T113" i="1"/>
  <c r="V278" i="1"/>
  <c r="U278" i="1"/>
  <c r="F278" i="1"/>
  <c r="G278" i="1"/>
  <c r="Q278" i="1"/>
  <c r="I278" i="1"/>
  <c r="M278" i="1"/>
  <c r="P278" i="1"/>
  <c r="H278" i="1"/>
  <c r="J278" i="1"/>
  <c r="R278" i="1"/>
  <c r="K278" i="1"/>
  <c r="N278" i="1"/>
  <c r="O278" i="1"/>
  <c r="L278" i="1"/>
  <c r="S278" i="1"/>
  <c r="T278" i="1"/>
  <c r="Q111" i="1"/>
  <c r="S111" i="1"/>
  <c r="M111" i="1"/>
  <c r="H111" i="1"/>
  <c r="N111" i="1"/>
  <c r="L111" i="1"/>
  <c r="R111" i="1"/>
  <c r="I111" i="1"/>
  <c r="J111" i="1"/>
  <c r="K111" i="1"/>
  <c r="P111" i="1"/>
  <c r="T111" i="1"/>
  <c r="G111" i="1"/>
  <c r="F111" i="1"/>
  <c r="O111" i="1"/>
  <c r="U111" i="1"/>
  <c r="V111" i="1"/>
  <c r="M89" i="1"/>
  <c r="U89" i="1"/>
  <c r="F89" i="1"/>
  <c r="K89" i="1"/>
  <c r="S89" i="1"/>
  <c r="N89" i="1"/>
  <c r="O89" i="1"/>
  <c r="R89" i="1"/>
  <c r="H89" i="1"/>
  <c r="G89" i="1"/>
  <c r="J89" i="1"/>
  <c r="Q89" i="1"/>
  <c r="T89" i="1"/>
  <c r="I89" i="1"/>
  <c r="P89" i="1"/>
  <c r="L89" i="1"/>
  <c r="V89" i="1"/>
  <c r="Q351" i="1"/>
  <c r="R351" i="1"/>
  <c r="V351" i="1"/>
  <c r="I351" i="1"/>
  <c r="M351" i="1"/>
  <c r="P351" i="1"/>
  <c r="O351" i="1"/>
  <c r="J351" i="1"/>
  <c r="H351" i="1"/>
  <c r="N351" i="1"/>
  <c r="F351" i="1"/>
  <c r="U351" i="1"/>
  <c r="S351" i="1"/>
  <c r="T351" i="1"/>
  <c r="L351" i="1"/>
  <c r="G351" i="1"/>
  <c r="K351" i="1"/>
  <c r="J331" i="1"/>
  <c r="N331" i="1"/>
  <c r="M331" i="1"/>
  <c r="O331" i="1"/>
  <c r="K331" i="1"/>
  <c r="P331" i="1"/>
  <c r="S331" i="1"/>
  <c r="I331" i="1"/>
  <c r="U331" i="1"/>
  <c r="H331" i="1"/>
  <c r="R331" i="1"/>
  <c r="Q331" i="1"/>
  <c r="L331" i="1"/>
  <c r="T331" i="1"/>
  <c r="V331" i="1"/>
  <c r="G331" i="1"/>
  <c r="F331" i="1"/>
  <c r="N302" i="1"/>
  <c r="L302" i="1"/>
  <c r="H302" i="1"/>
  <c r="G302" i="1"/>
  <c r="T302" i="1"/>
  <c r="O302" i="1"/>
  <c r="V302" i="1"/>
  <c r="M302" i="1"/>
  <c r="F302" i="1"/>
  <c r="S302" i="1"/>
  <c r="I302" i="1"/>
  <c r="R302" i="1"/>
  <c r="U302" i="1"/>
  <c r="Q302" i="1"/>
  <c r="J302" i="1"/>
  <c r="K302" i="1"/>
  <c r="P302" i="1"/>
  <c r="M68" i="1"/>
  <c r="L68" i="1"/>
  <c r="V68" i="1"/>
  <c r="J68" i="1"/>
  <c r="U68" i="1"/>
  <c r="O68" i="1"/>
  <c r="K68" i="1"/>
  <c r="I68" i="1"/>
  <c r="S68" i="1"/>
  <c r="H68" i="1"/>
  <c r="P68" i="1"/>
  <c r="T68" i="1"/>
  <c r="R68" i="1"/>
  <c r="G68" i="1"/>
  <c r="F68" i="1"/>
  <c r="N68" i="1"/>
  <c r="Q68" i="1"/>
  <c r="T121" i="1"/>
  <c r="O121" i="1"/>
  <c r="F121" i="1"/>
  <c r="H121" i="1"/>
  <c r="S121" i="1"/>
  <c r="U121" i="1"/>
  <c r="L121" i="1"/>
  <c r="R121" i="1"/>
  <c r="G121" i="1"/>
  <c r="K121" i="1"/>
  <c r="J121" i="1"/>
  <c r="V121" i="1"/>
  <c r="I121" i="1"/>
  <c r="P121" i="1"/>
  <c r="N121" i="1"/>
  <c r="Q121" i="1"/>
  <c r="M121" i="1"/>
  <c r="Q152" i="1"/>
  <c r="S152" i="1"/>
  <c r="P152" i="1"/>
  <c r="T152" i="1"/>
  <c r="G152" i="1"/>
  <c r="O152" i="1"/>
  <c r="U152" i="1"/>
  <c r="N152" i="1"/>
  <c r="J152" i="1"/>
  <c r="M152" i="1"/>
  <c r="H152" i="1"/>
  <c r="R152" i="1"/>
  <c r="F152" i="1"/>
  <c r="K152" i="1"/>
  <c r="I152" i="1"/>
  <c r="V152" i="1"/>
  <c r="L152" i="1"/>
  <c r="J326" i="1"/>
  <c r="U326" i="1"/>
  <c r="O326" i="1"/>
  <c r="G326" i="1"/>
  <c r="N326" i="1"/>
  <c r="S326" i="1"/>
  <c r="F326" i="1"/>
  <c r="H326" i="1"/>
  <c r="Q326" i="1"/>
  <c r="L326" i="1"/>
  <c r="T326" i="1"/>
  <c r="V326" i="1"/>
  <c r="K326" i="1"/>
  <c r="R326" i="1"/>
  <c r="I326" i="1"/>
  <c r="M326" i="1"/>
  <c r="P326" i="1"/>
  <c r="F159" i="1"/>
  <c r="R159" i="1"/>
  <c r="S159" i="1"/>
  <c r="N159" i="1"/>
  <c r="G159" i="1"/>
  <c r="T159" i="1"/>
  <c r="J159" i="1"/>
  <c r="Q159" i="1"/>
  <c r="U159" i="1"/>
  <c r="M159" i="1"/>
  <c r="P159" i="1"/>
  <c r="I159" i="1"/>
  <c r="K159" i="1"/>
  <c r="H159" i="1"/>
  <c r="V159" i="1"/>
  <c r="L159" i="1"/>
  <c r="O159" i="1"/>
  <c r="G294" i="1"/>
  <c r="Q294" i="1"/>
  <c r="I294" i="1"/>
  <c r="N294" i="1"/>
  <c r="O294" i="1"/>
  <c r="P294" i="1"/>
  <c r="L294" i="1"/>
  <c r="R294" i="1"/>
  <c r="K294" i="1"/>
  <c r="U294" i="1"/>
  <c r="T294" i="1"/>
  <c r="V294" i="1"/>
  <c r="M294" i="1"/>
  <c r="H294" i="1"/>
  <c r="F294" i="1"/>
  <c r="S294" i="1"/>
  <c r="J294" i="1"/>
  <c r="T72" i="1"/>
  <c r="Q72" i="1"/>
  <c r="H72" i="1"/>
  <c r="N72" i="1"/>
  <c r="M72" i="1"/>
  <c r="J72" i="1"/>
  <c r="V72" i="1"/>
  <c r="U72" i="1"/>
  <c r="I72" i="1"/>
  <c r="F72" i="1"/>
  <c r="R72" i="1"/>
  <c r="P72" i="1"/>
  <c r="S72" i="1"/>
  <c r="K72" i="1"/>
  <c r="L72" i="1"/>
  <c r="O72" i="1"/>
  <c r="G72" i="1"/>
  <c r="K182" i="1"/>
  <c r="R182" i="1"/>
  <c r="U182" i="1"/>
  <c r="H182" i="1"/>
  <c r="T182" i="1"/>
  <c r="L182" i="1"/>
  <c r="I182" i="1"/>
  <c r="M182" i="1"/>
  <c r="N182" i="1"/>
  <c r="O182" i="1"/>
  <c r="J182" i="1"/>
  <c r="F182" i="1"/>
  <c r="S182" i="1"/>
  <c r="V182" i="1"/>
  <c r="P182" i="1"/>
  <c r="Q182" i="1"/>
  <c r="G182" i="1"/>
  <c r="T127" i="1"/>
  <c r="R127" i="1"/>
  <c r="H127" i="1"/>
  <c r="V127" i="1"/>
  <c r="F127" i="1"/>
  <c r="P127" i="1"/>
  <c r="S127" i="1"/>
  <c r="G127" i="1"/>
  <c r="O127" i="1"/>
  <c r="K127" i="1"/>
  <c r="L127" i="1"/>
  <c r="N127" i="1"/>
  <c r="U127" i="1"/>
  <c r="M127" i="1"/>
  <c r="J127" i="1"/>
  <c r="Q127" i="1"/>
  <c r="I127" i="1"/>
  <c r="R110" i="1"/>
  <c r="N110" i="1"/>
  <c r="U110" i="1"/>
  <c r="M110" i="1"/>
  <c r="T110" i="1"/>
  <c r="Q110" i="1"/>
  <c r="P110" i="1"/>
  <c r="H110" i="1"/>
  <c r="I110" i="1"/>
  <c r="J110" i="1"/>
  <c r="S110" i="1"/>
  <c r="L110" i="1"/>
  <c r="G110" i="1"/>
  <c r="V110" i="1"/>
  <c r="O110" i="1"/>
  <c r="F110" i="1"/>
  <c r="K110" i="1"/>
  <c r="G151" i="1"/>
  <c r="O151" i="1"/>
  <c r="V151" i="1"/>
  <c r="I151" i="1"/>
  <c r="U151" i="1"/>
  <c r="T151" i="1"/>
  <c r="N151" i="1"/>
  <c r="M151" i="1"/>
  <c r="Q151" i="1"/>
  <c r="H151" i="1"/>
  <c r="F151" i="1"/>
  <c r="J151" i="1"/>
  <c r="R151" i="1"/>
  <c r="P151" i="1"/>
  <c r="K151" i="1"/>
  <c r="L151" i="1"/>
  <c r="S151" i="1"/>
  <c r="N245" i="1"/>
  <c r="I245" i="1"/>
  <c r="T245" i="1"/>
  <c r="M245" i="1"/>
  <c r="S245" i="1"/>
  <c r="L245" i="1"/>
  <c r="P245" i="1"/>
  <c r="U245" i="1"/>
  <c r="Q245" i="1"/>
  <c r="O245" i="1"/>
  <c r="K245" i="1"/>
  <c r="F245" i="1"/>
  <c r="R245" i="1"/>
  <c r="H245" i="1"/>
  <c r="J245" i="1"/>
  <c r="G245" i="1"/>
  <c r="V245" i="1"/>
  <c r="M61" i="1"/>
  <c r="O61" i="1"/>
  <c r="H61" i="1"/>
  <c r="G61" i="1"/>
  <c r="N61" i="1"/>
  <c r="S61" i="1"/>
  <c r="J61" i="1"/>
  <c r="I61" i="1"/>
  <c r="T61" i="1"/>
  <c r="U61" i="1"/>
  <c r="K61" i="1"/>
  <c r="V61" i="1"/>
  <c r="F61" i="1"/>
  <c r="P61" i="1"/>
  <c r="R61" i="1"/>
  <c r="L61" i="1"/>
  <c r="Q61" i="1"/>
  <c r="N270" i="1"/>
  <c r="F270" i="1"/>
  <c r="U270" i="1"/>
  <c r="R270" i="1"/>
  <c r="T270" i="1"/>
  <c r="L270" i="1"/>
  <c r="O270" i="1"/>
  <c r="I270" i="1"/>
  <c r="S270" i="1"/>
  <c r="M270" i="1"/>
  <c r="G270" i="1"/>
  <c r="V270" i="1"/>
  <c r="Q270" i="1"/>
  <c r="P270" i="1"/>
  <c r="J270" i="1"/>
  <c r="H270" i="1"/>
  <c r="K270" i="1"/>
  <c r="L62" i="1"/>
  <c r="P62" i="1"/>
  <c r="T62" i="1"/>
  <c r="I62" i="1"/>
  <c r="J62" i="1"/>
  <c r="H62" i="1"/>
  <c r="R62" i="1"/>
  <c r="U62" i="1"/>
  <c r="Q62" i="1"/>
  <c r="K62" i="1"/>
  <c r="G62" i="1"/>
  <c r="M62" i="1"/>
  <c r="N62" i="1"/>
  <c r="V62" i="1"/>
  <c r="S62" i="1"/>
  <c r="F62" i="1"/>
  <c r="O62" i="1"/>
  <c r="M353" i="1"/>
  <c r="L353" i="1"/>
  <c r="R353" i="1"/>
  <c r="T353" i="1"/>
  <c r="K353" i="1"/>
  <c r="N353" i="1"/>
  <c r="F353" i="1"/>
  <c r="U353" i="1"/>
  <c r="H353" i="1"/>
  <c r="Q353" i="1"/>
  <c r="I353" i="1"/>
  <c r="O353" i="1"/>
  <c r="S353" i="1"/>
  <c r="V353" i="1"/>
  <c r="P353" i="1"/>
  <c r="G353" i="1"/>
  <c r="J353" i="1"/>
  <c r="J130" i="1"/>
  <c r="L130" i="1"/>
  <c r="I130" i="1"/>
  <c r="K130" i="1"/>
  <c r="G130" i="1"/>
  <c r="R130" i="1"/>
  <c r="H130" i="1"/>
  <c r="P130" i="1"/>
  <c r="F130" i="1"/>
  <c r="S130" i="1"/>
  <c r="M130" i="1"/>
  <c r="U130" i="1"/>
  <c r="T130" i="1"/>
  <c r="N130" i="1"/>
  <c r="V130" i="1"/>
  <c r="Q130" i="1"/>
  <c r="O130" i="1"/>
  <c r="F123" i="1"/>
  <c r="Q123" i="1"/>
  <c r="J123" i="1"/>
  <c r="V123" i="1"/>
  <c r="L123" i="1"/>
  <c r="G123" i="1"/>
  <c r="U123" i="1"/>
  <c r="O123" i="1"/>
  <c r="I123" i="1"/>
  <c r="N123" i="1"/>
  <c r="K123" i="1"/>
  <c r="R123" i="1"/>
  <c r="T123" i="1"/>
  <c r="M123" i="1"/>
  <c r="S123" i="1"/>
  <c r="H123" i="1"/>
  <c r="P123" i="1"/>
  <c r="P138" i="1"/>
  <c r="Q138" i="1"/>
  <c r="V138" i="1"/>
  <c r="H138" i="1"/>
  <c r="L138" i="1"/>
  <c r="F138" i="1"/>
  <c r="I138" i="1"/>
  <c r="R138" i="1"/>
  <c r="S138" i="1"/>
  <c r="J138" i="1"/>
  <c r="T138" i="1"/>
  <c r="K138" i="1"/>
  <c r="G138" i="1"/>
  <c r="N138" i="1"/>
  <c r="O138" i="1"/>
  <c r="U138" i="1"/>
  <c r="M138" i="1"/>
  <c r="V135" i="1"/>
  <c r="N135" i="1"/>
  <c r="P135" i="1"/>
  <c r="I135" i="1"/>
  <c r="R135" i="1"/>
  <c r="U135" i="1"/>
  <c r="G135" i="1"/>
  <c r="O135" i="1"/>
  <c r="F135" i="1"/>
  <c r="T135" i="1"/>
  <c r="S135" i="1"/>
  <c r="H135" i="1"/>
  <c r="K135" i="1"/>
  <c r="M135" i="1"/>
  <c r="L135" i="1"/>
  <c r="Q135" i="1"/>
  <c r="J135" i="1"/>
  <c r="O204" i="1"/>
  <c r="L204" i="1"/>
  <c r="P204" i="1"/>
  <c r="V204" i="1"/>
  <c r="K204" i="1"/>
  <c r="Q204" i="1"/>
  <c r="F204" i="1"/>
  <c r="N204" i="1"/>
  <c r="G204" i="1"/>
  <c r="H204" i="1"/>
  <c r="I204" i="1"/>
  <c r="J204" i="1"/>
  <c r="U204" i="1"/>
  <c r="T204" i="1"/>
  <c r="R204" i="1"/>
  <c r="M204" i="1"/>
  <c r="S204" i="1"/>
  <c r="V55" i="1"/>
  <c r="M55" i="1"/>
  <c r="K55" i="1"/>
  <c r="I55" i="1"/>
  <c r="P55" i="1"/>
  <c r="T55" i="1"/>
  <c r="Q55" i="1"/>
  <c r="H55" i="1"/>
  <c r="U55" i="1"/>
  <c r="L55" i="1"/>
  <c r="G55" i="1"/>
  <c r="F55" i="1"/>
  <c r="R55" i="1"/>
  <c r="J55" i="1"/>
  <c r="S55" i="1"/>
  <c r="O55" i="1"/>
  <c r="N55" i="1"/>
  <c r="S250" i="1"/>
  <c r="G250" i="1"/>
  <c r="U250" i="1"/>
  <c r="O250" i="1"/>
  <c r="H250" i="1"/>
  <c r="K250" i="1"/>
  <c r="P250" i="1"/>
  <c r="N250" i="1"/>
  <c r="L250" i="1"/>
  <c r="J250" i="1"/>
  <c r="F250" i="1"/>
  <c r="T250" i="1"/>
  <c r="M250" i="1"/>
  <c r="I250" i="1"/>
  <c r="V250" i="1"/>
  <c r="R250" i="1"/>
  <c r="Q250" i="1"/>
  <c r="P267" i="1"/>
  <c r="N267" i="1"/>
  <c r="H267" i="1"/>
  <c r="V267" i="1"/>
  <c r="Q267" i="1"/>
  <c r="M267" i="1"/>
  <c r="F267" i="1"/>
  <c r="U267" i="1"/>
  <c r="G267" i="1"/>
  <c r="S267" i="1"/>
  <c r="T267" i="1"/>
  <c r="L267" i="1"/>
  <c r="J267" i="1"/>
  <c r="O267" i="1"/>
  <c r="K267" i="1"/>
  <c r="R267" i="1"/>
  <c r="I267" i="1"/>
  <c r="R274" i="1"/>
  <c r="N274" i="1"/>
  <c r="G274" i="1"/>
  <c r="K274" i="1"/>
  <c r="Q274" i="1"/>
  <c r="L274" i="1"/>
  <c r="H274" i="1"/>
  <c r="P274" i="1"/>
  <c r="J274" i="1"/>
  <c r="V274" i="1"/>
  <c r="U274" i="1"/>
  <c r="S274" i="1"/>
  <c r="M274" i="1"/>
  <c r="T274" i="1"/>
  <c r="F274" i="1"/>
  <c r="O274" i="1"/>
  <c r="I274" i="1"/>
  <c r="K251" i="1"/>
  <c r="N251" i="1"/>
  <c r="R251" i="1"/>
  <c r="O251" i="1"/>
  <c r="S251" i="1"/>
  <c r="U251" i="1"/>
  <c r="P251" i="1"/>
  <c r="F251" i="1"/>
  <c r="V251" i="1"/>
  <c r="T251" i="1"/>
  <c r="H251" i="1"/>
  <c r="M251" i="1"/>
  <c r="I251" i="1"/>
  <c r="G251" i="1"/>
  <c r="L251" i="1"/>
  <c r="Q251" i="1"/>
  <c r="J251" i="1"/>
  <c r="J283" i="1"/>
  <c r="F283" i="1"/>
  <c r="Q283" i="1"/>
  <c r="P283" i="1"/>
  <c r="U283" i="1"/>
  <c r="K283" i="1"/>
  <c r="V283" i="1"/>
  <c r="S283" i="1"/>
  <c r="R283" i="1"/>
  <c r="G283" i="1"/>
  <c r="H283" i="1"/>
  <c r="O283" i="1"/>
  <c r="T283" i="1"/>
  <c r="N283" i="1"/>
  <c r="M283" i="1"/>
  <c r="L283" i="1"/>
  <c r="I283" i="1"/>
  <c r="U298" i="1"/>
  <c r="N298" i="1"/>
  <c r="L298" i="1"/>
  <c r="T298" i="1"/>
  <c r="M298" i="1"/>
  <c r="F298" i="1"/>
  <c r="J298" i="1"/>
  <c r="H298" i="1"/>
  <c r="G298" i="1"/>
  <c r="R298" i="1"/>
  <c r="S298" i="1"/>
  <c r="O298" i="1"/>
  <c r="Q298" i="1"/>
  <c r="P298" i="1"/>
  <c r="V298" i="1"/>
  <c r="K298" i="1"/>
  <c r="I298" i="1"/>
  <c r="S284" i="1"/>
  <c r="Q284" i="1"/>
  <c r="R284" i="1"/>
  <c r="P284" i="1"/>
  <c r="N284" i="1"/>
  <c r="M284" i="1"/>
  <c r="H284" i="1"/>
  <c r="K284" i="1"/>
  <c r="F284" i="1"/>
  <c r="G284" i="1"/>
  <c r="T284" i="1"/>
  <c r="J284" i="1"/>
  <c r="I284" i="1"/>
  <c r="U284" i="1"/>
  <c r="V284" i="1"/>
  <c r="O284" i="1"/>
  <c r="L284" i="1"/>
  <c r="R262" i="1"/>
  <c r="Q262" i="1"/>
  <c r="N262" i="1"/>
  <c r="V262" i="1"/>
  <c r="F262" i="1"/>
  <c r="J262" i="1"/>
  <c r="S262" i="1"/>
  <c r="U262" i="1"/>
  <c r="L262" i="1"/>
  <c r="M262" i="1"/>
  <c r="T262" i="1"/>
  <c r="H262" i="1"/>
  <c r="K262" i="1"/>
  <c r="G262" i="1"/>
  <c r="P262" i="1"/>
  <c r="I262" i="1"/>
  <c r="O262" i="1"/>
  <c r="Q78" i="1"/>
  <c r="G78" i="1"/>
  <c r="O78" i="1"/>
  <c r="P78" i="1"/>
  <c r="H78" i="1"/>
  <c r="M78" i="1"/>
  <c r="I78" i="1"/>
  <c r="K78" i="1"/>
  <c r="U78" i="1"/>
  <c r="V78" i="1"/>
  <c r="L78" i="1"/>
  <c r="S78" i="1"/>
  <c r="N78" i="1"/>
  <c r="T78" i="1"/>
  <c r="J78" i="1"/>
  <c r="R78" i="1"/>
  <c r="F78" i="1"/>
  <c r="I321" i="1"/>
  <c r="J321" i="1"/>
  <c r="L321" i="1"/>
  <c r="U321" i="1"/>
  <c r="S321" i="1"/>
  <c r="F321" i="1"/>
  <c r="M321" i="1"/>
  <c r="N321" i="1"/>
  <c r="H321" i="1"/>
  <c r="R321" i="1"/>
  <c r="P321" i="1"/>
  <c r="O321" i="1"/>
  <c r="V321" i="1"/>
  <c r="K321" i="1"/>
  <c r="G321" i="1"/>
  <c r="Q321" i="1"/>
  <c r="T321" i="1"/>
  <c r="M183" i="1"/>
  <c r="T183" i="1"/>
  <c r="N183" i="1"/>
  <c r="H183" i="1"/>
  <c r="K183" i="1"/>
  <c r="G183" i="1"/>
  <c r="U183" i="1"/>
  <c r="J183" i="1"/>
  <c r="L183" i="1"/>
  <c r="Q183" i="1"/>
  <c r="V183" i="1"/>
  <c r="S183" i="1"/>
  <c r="R183" i="1"/>
  <c r="O183" i="1"/>
  <c r="F183" i="1"/>
  <c r="I183" i="1"/>
  <c r="P183" i="1"/>
  <c r="T354" i="1"/>
  <c r="H354" i="1"/>
  <c r="P354" i="1"/>
  <c r="I354" i="1"/>
  <c r="V354" i="1"/>
  <c r="U354" i="1"/>
  <c r="F354" i="1"/>
  <c r="L354" i="1"/>
  <c r="N354" i="1"/>
  <c r="S354" i="1"/>
  <c r="M354" i="1"/>
  <c r="O354" i="1"/>
  <c r="K354" i="1"/>
  <c r="Q354" i="1"/>
  <c r="R354" i="1"/>
  <c r="J354" i="1"/>
  <c r="G354" i="1"/>
  <c r="F168" i="1"/>
  <c r="K168" i="1"/>
  <c r="L168" i="1"/>
  <c r="H168" i="1"/>
  <c r="V168" i="1"/>
  <c r="Q168" i="1"/>
  <c r="N168" i="1"/>
  <c r="I168" i="1"/>
  <c r="G168" i="1"/>
  <c r="T168" i="1"/>
  <c r="M168" i="1"/>
  <c r="J168" i="1"/>
  <c r="S168" i="1"/>
  <c r="P168" i="1"/>
  <c r="O168" i="1"/>
  <c r="R168" i="1"/>
  <c r="U168" i="1"/>
  <c r="G77" i="1"/>
  <c r="V77" i="1"/>
  <c r="O77" i="1"/>
  <c r="M77" i="1"/>
  <c r="L77" i="1"/>
  <c r="F77" i="1"/>
  <c r="U77" i="1"/>
  <c r="N77" i="1"/>
  <c r="J77" i="1"/>
  <c r="H77" i="1"/>
  <c r="S77" i="1"/>
  <c r="K77" i="1"/>
  <c r="T77" i="1"/>
  <c r="R77" i="1"/>
  <c r="I77" i="1"/>
  <c r="Q77" i="1"/>
  <c r="P77" i="1"/>
  <c r="T236" i="1"/>
  <c r="P236" i="1"/>
  <c r="M236" i="1"/>
  <c r="R236" i="1"/>
  <c r="F236" i="1"/>
  <c r="S236" i="1"/>
  <c r="L236" i="1"/>
  <c r="N236" i="1"/>
  <c r="K236" i="1"/>
  <c r="U236" i="1"/>
  <c r="Q236" i="1"/>
  <c r="V236" i="1"/>
  <c r="J236" i="1"/>
  <c r="I236" i="1"/>
  <c r="O236" i="1"/>
  <c r="G236" i="1"/>
  <c r="H236" i="1"/>
  <c r="K167" i="1"/>
  <c r="O167" i="1"/>
  <c r="V167" i="1"/>
  <c r="N167" i="1"/>
  <c r="H167" i="1"/>
  <c r="S167" i="1"/>
  <c r="R167" i="1"/>
  <c r="I167" i="1"/>
  <c r="Q167" i="1"/>
  <c r="L167" i="1"/>
  <c r="T167" i="1"/>
  <c r="J167" i="1"/>
  <c r="P167" i="1"/>
  <c r="M167" i="1"/>
  <c r="G167" i="1"/>
  <c r="F167" i="1"/>
  <c r="U167" i="1"/>
  <c r="J242" i="1"/>
  <c r="P242" i="1"/>
  <c r="Q242" i="1"/>
  <c r="T242" i="1"/>
  <c r="U242" i="1"/>
  <c r="O242" i="1"/>
  <c r="M242" i="1"/>
  <c r="R242" i="1"/>
  <c r="H242" i="1"/>
  <c r="L242" i="1"/>
  <c r="K242" i="1"/>
  <c r="G242" i="1"/>
  <c r="I242" i="1"/>
  <c r="F242" i="1"/>
  <c r="N242" i="1"/>
  <c r="V242" i="1"/>
  <c r="S242" i="1"/>
  <c r="V271" i="1"/>
  <c r="Q271" i="1"/>
  <c r="P271" i="1"/>
  <c r="U271" i="1"/>
  <c r="J271" i="1"/>
  <c r="S271" i="1"/>
  <c r="T271" i="1"/>
  <c r="I271" i="1"/>
  <c r="O271" i="1"/>
  <c r="H271" i="1"/>
  <c r="M271" i="1"/>
  <c r="L271" i="1"/>
  <c r="F271" i="1"/>
  <c r="N271" i="1"/>
  <c r="K271" i="1"/>
  <c r="R271" i="1"/>
  <c r="G271" i="1"/>
  <c r="P234" i="1"/>
  <c r="K234" i="1"/>
  <c r="H234" i="1"/>
  <c r="L234" i="1"/>
  <c r="I234" i="1"/>
  <c r="Q234" i="1"/>
  <c r="T234" i="1"/>
  <c r="N234" i="1"/>
  <c r="U234" i="1"/>
  <c r="G234" i="1"/>
  <c r="R234" i="1"/>
  <c r="F234" i="1"/>
  <c r="O234" i="1"/>
  <c r="J234" i="1"/>
  <c r="S234" i="1"/>
  <c r="V234" i="1"/>
  <c r="M234" i="1"/>
  <c r="V240" i="1"/>
  <c r="J240" i="1"/>
  <c r="L240" i="1"/>
  <c r="G240" i="1"/>
  <c r="I240" i="1"/>
  <c r="S240" i="1"/>
  <c r="O240" i="1"/>
  <c r="R240" i="1"/>
  <c r="U240" i="1"/>
  <c r="M240" i="1"/>
  <c r="H240" i="1"/>
  <c r="F240" i="1"/>
  <c r="P240" i="1"/>
  <c r="T240" i="1"/>
  <c r="Q240" i="1"/>
  <c r="N240" i="1"/>
  <c r="K240" i="1"/>
  <c r="F261" i="1"/>
  <c r="V261" i="1"/>
  <c r="P261" i="1"/>
  <c r="H261" i="1"/>
  <c r="L261" i="1"/>
  <c r="O261" i="1"/>
  <c r="J261" i="1"/>
  <c r="R261" i="1"/>
  <c r="S261" i="1"/>
  <c r="I261" i="1"/>
  <c r="T261" i="1"/>
  <c r="M261" i="1"/>
  <c r="G261" i="1"/>
  <c r="U261" i="1"/>
  <c r="N261" i="1"/>
  <c r="K261" i="1"/>
  <c r="Q261" i="1"/>
  <c r="V213" i="1"/>
  <c r="G213" i="1"/>
  <c r="I213" i="1"/>
  <c r="R213" i="1"/>
  <c r="F213" i="1"/>
  <c r="M213" i="1"/>
  <c r="N213" i="1"/>
  <c r="L213" i="1"/>
  <c r="Q213" i="1"/>
  <c r="P213" i="1"/>
  <c r="U213" i="1"/>
  <c r="T213" i="1"/>
  <c r="S213" i="1"/>
  <c r="H213" i="1"/>
  <c r="O213" i="1"/>
  <c r="K213" i="1"/>
  <c r="J213" i="1"/>
  <c r="N96" i="1"/>
  <c r="S96" i="1"/>
  <c r="M96" i="1"/>
  <c r="P96" i="1"/>
  <c r="O96" i="1"/>
  <c r="I96" i="1"/>
  <c r="L96" i="1"/>
  <c r="H96" i="1"/>
  <c r="V96" i="1"/>
  <c r="T96" i="1"/>
  <c r="U96" i="1"/>
  <c r="Q96" i="1"/>
  <c r="K96" i="1"/>
  <c r="J96" i="1"/>
  <c r="F96" i="1"/>
  <c r="G96" i="1"/>
  <c r="R96" i="1"/>
  <c r="H63" i="1"/>
  <c r="F63" i="1"/>
  <c r="M63" i="1"/>
  <c r="T63" i="1"/>
  <c r="I63" i="1"/>
  <c r="K63" i="1"/>
  <c r="J63" i="1"/>
  <c r="Q63" i="1"/>
  <c r="P63" i="1"/>
  <c r="U63" i="1"/>
  <c r="S63" i="1"/>
  <c r="V63" i="1"/>
  <c r="R63" i="1"/>
  <c r="G63" i="1"/>
  <c r="L63" i="1"/>
  <c r="O63" i="1"/>
  <c r="N63" i="1"/>
  <c r="N120" i="1"/>
  <c r="O120" i="1"/>
  <c r="S120" i="1"/>
  <c r="P120" i="1"/>
  <c r="G120" i="1"/>
  <c r="Q120" i="1"/>
  <c r="M120" i="1"/>
  <c r="R120" i="1"/>
  <c r="I120" i="1"/>
  <c r="F120" i="1"/>
  <c r="U120" i="1"/>
  <c r="T120" i="1"/>
  <c r="H120" i="1"/>
  <c r="L120" i="1"/>
  <c r="J120" i="1"/>
  <c r="K120" i="1"/>
  <c r="V120" i="1"/>
  <c r="S117" i="1"/>
  <c r="G117" i="1"/>
  <c r="I117" i="1"/>
  <c r="K117" i="1"/>
  <c r="Q117" i="1"/>
  <c r="T117" i="1"/>
  <c r="V117" i="1"/>
  <c r="M117" i="1"/>
  <c r="U117" i="1"/>
  <c r="F117" i="1"/>
  <c r="R117" i="1"/>
  <c r="P117" i="1"/>
  <c r="J117" i="1"/>
  <c r="O117" i="1"/>
  <c r="N117" i="1"/>
  <c r="L117" i="1"/>
  <c r="H117" i="1"/>
  <c r="H125" i="1"/>
  <c r="U125" i="1"/>
  <c r="P125" i="1"/>
  <c r="T125" i="1"/>
  <c r="F125" i="1"/>
  <c r="S125" i="1"/>
  <c r="L125" i="1"/>
  <c r="J125" i="1"/>
  <c r="O125" i="1"/>
  <c r="R125" i="1"/>
  <c r="Q125" i="1"/>
  <c r="N125" i="1"/>
  <c r="V125" i="1"/>
  <c r="I125" i="1"/>
  <c r="M125" i="1"/>
  <c r="G125" i="1"/>
  <c r="K125" i="1"/>
  <c r="P272" i="1"/>
  <c r="Q272" i="1"/>
  <c r="L272" i="1"/>
  <c r="G272" i="1"/>
  <c r="V272" i="1"/>
  <c r="U272" i="1"/>
  <c r="R272" i="1"/>
  <c r="K272" i="1"/>
  <c r="N272" i="1"/>
  <c r="S272" i="1"/>
  <c r="J272" i="1"/>
  <c r="I272" i="1"/>
  <c r="H272" i="1"/>
  <c r="O272" i="1"/>
  <c r="T272" i="1"/>
  <c r="M272" i="1"/>
  <c r="F272" i="1"/>
  <c r="S288" i="1"/>
  <c r="H288" i="1"/>
  <c r="V288" i="1"/>
  <c r="T288" i="1"/>
  <c r="Q288" i="1"/>
  <c r="K288" i="1"/>
  <c r="F288" i="1"/>
  <c r="U288" i="1"/>
  <c r="O288" i="1"/>
  <c r="I288" i="1"/>
  <c r="L288" i="1"/>
  <c r="N288" i="1"/>
  <c r="J288" i="1"/>
  <c r="R288" i="1"/>
  <c r="M288" i="1"/>
  <c r="G288" i="1"/>
  <c r="P288" i="1"/>
  <c r="I192" i="1"/>
  <c r="S192" i="1"/>
  <c r="T192" i="1"/>
  <c r="F192" i="1"/>
  <c r="O192" i="1"/>
  <c r="L192" i="1"/>
  <c r="J192" i="1"/>
  <c r="V192" i="1"/>
  <c r="K192" i="1"/>
  <c r="Q192" i="1"/>
  <c r="M192" i="1"/>
  <c r="U192" i="1"/>
  <c r="R192" i="1"/>
  <c r="P192" i="1"/>
  <c r="G192" i="1"/>
  <c r="H192" i="1"/>
  <c r="N192" i="1"/>
  <c r="T332" i="1"/>
  <c r="J332" i="1"/>
  <c r="V332" i="1"/>
  <c r="Q332" i="1"/>
  <c r="N332" i="1"/>
  <c r="L332" i="1"/>
  <c r="F332" i="1"/>
  <c r="G332" i="1"/>
  <c r="S332" i="1"/>
  <c r="M332" i="1"/>
  <c r="P332" i="1"/>
  <c r="O332" i="1"/>
  <c r="K332" i="1"/>
  <c r="I332" i="1"/>
  <c r="U332" i="1"/>
  <c r="H332" i="1"/>
  <c r="R332" i="1"/>
  <c r="Q170" i="1"/>
  <c r="G170" i="1"/>
  <c r="I170" i="1"/>
  <c r="S170" i="1"/>
  <c r="N170" i="1"/>
  <c r="M170" i="1"/>
  <c r="O170" i="1"/>
  <c r="T170" i="1"/>
  <c r="F170" i="1"/>
  <c r="J170" i="1"/>
  <c r="U170" i="1"/>
  <c r="K170" i="1"/>
  <c r="L170" i="1"/>
  <c r="R170" i="1"/>
  <c r="V170" i="1"/>
  <c r="H170" i="1"/>
  <c r="P170" i="1"/>
  <c r="G58" i="1"/>
  <c r="O58" i="1"/>
  <c r="J58" i="1"/>
  <c r="R58" i="1"/>
  <c r="H58" i="1"/>
  <c r="F58" i="1"/>
  <c r="L58" i="1"/>
  <c r="P58" i="1"/>
  <c r="Q58" i="1"/>
  <c r="U58" i="1"/>
  <c r="N58" i="1"/>
  <c r="T58" i="1"/>
  <c r="S58" i="1"/>
  <c r="M58" i="1"/>
  <c r="K58" i="1"/>
  <c r="V58" i="1"/>
  <c r="I58" i="1"/>
  <c r="P320" i="1"/>
  <c r="G320" i="1"/>
  <c r="V320" i="1"/>
  <c r="L320" i="1"/>
  <c r="S320" i="1"/>
  <c r="K320" i="1"/>
  <c r="H320" i="1"/>
  <c r="T320" i="1"/>
  <c r="J320" i="1"/>
  <c r="U320" i="1"/>
  <c r="F320" i="1"/>
  <c r="O320" i="1"/>
  <c r="R320" i="1"/>
  <c r="M320" i="1"/>
  <c r="N320" i="1"/>
  <c r="Q320" i="1"/>
  <c r="I320" i="1"/>
  <c r="P150" i="1"/>
  <c r="G150" i="1"/>
  <c r="T150" i="1"/>
  <c r="M150" i="1"/>
  <c r="H150" i="1"/>
  <c r="L150" i="1"/>
  <c r="I150" i="1"/>
  <c r="F150" i="1"/>
  <c r="N150" i="1"/>
  <c r="U150" i="1"/>
  <c r="R150" i="1"/>
  <c r="V150" i="1"/>
  <c r="S150" i="1"/>
  <c r="O150" i="1"/>
  <c r="J150" i="1"/>
  <c r="Q150" i="1"/>
  <c r="K150" i="1"/>
  <c r="V282" i="1"/>
  <c r="O282" i="1"/>
  <c r="U282" i="1"/>
  <c r="T282" i="1"/>
  <c r="H282" i="1"/>
  <c r="G282" i="1"/>
  <c r="P282" i="1"/>
  <c r="J282" i="1"/>
  <c r="R282" i="1"/>
  <c r="F282" i="1"/>
  <c r="I282" i="1"/>
  <c r="M282" i="1"/>
  <c r="S282" i="1"/>
  <c r="L282" i="1"/>
  <c r="Q282" i="1"/>
  <c r="K282" i="1"/>
  <c r="N282" i="1"/>
  <c r="R318" i="1"/>
  <c r="I318" i="1"/>
  <c r="U318" i="1"/>
  <c r="V318" i="1"/>
  <c r="J318" i="1"/>
  <c r="G318" i="1"/>
  <c r="H318" i="1"/>
  <c r="P318" i="1"/>
  <c r="S318" i="1"/>
  <c r="T318" i="1"/>
  <c r="K318" i="1"/>
  <c r="M318" i="1"/>
  <c r="F318" i="1"/>
  <c r="Q318" i="1"/>
  <c r="O318" i="1"/>
  <c r="N318" i="1"/>
  <c r="L318" i="1"/>
  <c r="H343" i="1"/>
  <c r="R343" i="1"/>
  <c r="S343" i="1"/>
  <c r="U343" i="1"/>
  <c r="I343" i="1"/>
  <c r="O343" i="1"/>
  <c r="M343" i="1"/>
  <c r="J343" i="1"/>
  <c r="P343" i="1"/>
  <c r="L343" i="1"/>
  <c r="T343" i="1"/>
  <c r="F343" i="1"/>
  <c r="Q343" i="1"/>
  <c r="G343" i="1"/>
  <c r="K343" i="1"/>
  <c r="V343" i="1"/>
  <c r="N343" i="1"/>
  <c r="P280" i="1"/>
  <c r="N280" i="1"/>
  <c r="U280" i="1"/>
  <c r="L280" i="1"/>
  <c r="J280" i="1"/>
  <c r="K280" i="1"/>
  <c r="V280" i="1"/>
  <c r="Q280" i="1"/>
  <c r="H280" i="1"/>
  <c r="R280" i="1"/>
  <c r="M280" i="1"/>
  <c r="G280" i="1"/>
  <c r="I280" i="1"/>
  <c r="O280" i="1"/>
  <c r="S280" i="1"/>
  <c r="F280" i="1"/>
  <c r="T280" i="1"/>
  <c r="S238" i="1"/>
  <c r="V238" i="1"/>
  <c r="G238" i="1"/>
  <c r="P238" i="1"/>
  <c r="U238" i="1"/>
  <c r="F238" i="1"/>
  <c r="T238" i="1"/>
  <c r="L238" i="1"/>
  <c r="N238" i="1"/>
  <c r="O238" i="1"/>
  <c r="H238" i="1"/>
  <c r="M238" i="1"/>
  <c r="I238" i="1"/>
  <c r="Q238" i="1"/>
  <c r="R238" i="1"/>
  <c r="J238" i="1"/>
  <c r="K238" i="1"/>
  <c r="U292" i="1"/>
  <c r="J292" i="1"/>
  <c r="H292" i="1"/>
  <c r="N292" i="1"/>
  <c r="G292" i="1"/>
  <c r="K292" i="1"/>
  <c r="V292" i="1"/>
  <c r="S292" i="1"/>
  <c r="L292" i="1"/>
  <c r="T292" i="1"/>
  <c r="M292" i="1"/>
  <c r="I292" i="1"/>
  <c r="Q292" i="1"/>
  <c r="R292" i="1"/>
  <c r="F292" i="1"/>
  <c r="P292" i="1"/>
  <c r="O292" i="1"/>
  <c r="S296" i="1"/>
  <c r="U296" i="1"/>
  <c r="T296" i="1"/>
  <c r="N296" i="1"/>
  <c r="K296" i="1"/>
  <c r="P296" i="1"/>
  <c r="Q296" i="1"/>
  <c r="H296" i="1"/>
  <c r="V296" i="1"/>
  <c r="R296" i="1"/>
  <c r="J296" i="1"/>
  <c r="I296" i="1"/>
  <c r="F296" i="1"/>
  <c r="L296" i="1"/>
  <c r="G296" i="1"/>
  <c r="M296" i="1"/>
  <c r="O296" i="1"/>
  <c r="S312" i="1"/>
  <c r="T312" i="1"/>
  <c r="Q312" i="1"/>
  <c r="M312" i="1"/>
  <c r="O312" i="1"/>
  <c r="U312" i="1"/>
  <c r="H312" i="1"/>
  <c r="G312" i="1"/>
  <c r="N312" i="1"/>
  <c r="J312" i="1"/>
  <c r="V312" i="1"/>
  <c r="I312" i="1"/>
  <c r="F312" i="1"/>
  <c r="K312" i="1"/>
  <c r="L312" i="1"/>
  <c r="P312" i="1"/>
  <c r="R312" i="1"/>
  <c r="I118" i="1"/>
  <c r="V118" i="1"/>
  <c r="G118" i="1"/>
  <c r="L118" i="1"/>
  <c r="P118" i="1"/>
  <c r="J118" i="1"/>
  <c r="H118" i="1"/>
  <c r="T118" i="1"/>
  <c r="K118" i="1"/>
  <c r="M118" i="1"/>
  <c r="N118" i="1"/>
  <c r="S118" i="1"/>
  <c r="U118" i="1"/>
  <c r="R118" i="1"/>
  <c r="O118" i="1"/>
  <c r="F118" i="1"/>
  <c r="Q118" i="1"/>
  <c r="P69" i="1"/>
  <c r="S69" i="1"/>
  <c r="K69" i="1"/>
  <c r="H69" i="1"/>
  <c r="R69" i="1"/>
  <c r="M69" i="1"/>
  <c r="J69" i="1"/>
  <c r="Q69" i="1"/>
  <c r="U69" i="1"/>
  <c r="L69" i="1"/>
  <c r="T69" i="1"/>
  <c r="V69" i="1"/>
  <c r="F69" i="1"/>
  <c r="I69" i="1"/>
  <c r="O69" i="1"/>
  <c r="G69" i="1"/>
  <c r="N69" i="1"/>
  <c r="G200" i="1"/>
  <c r="M200" i="1"/>
  <c r="P200" i="1"/>
  <c r="V200" i="1"/>
  <c r="H200" i="1"/>
  <c r="Q200" i="1"/>
  <c r="T200" i="1"/>
  <c r="L200" i="1"/>
  <c r="K200" i="1"/>
  <c r="R200" i="1"/>
  <c r="U200" i="1"/>
  <c r="O200" i="1"/>
  <c r="J200" i="1"/>
  <c r="I200" i="1"/>
  <c r="S200" i="1"/>
  <c r="F200" i="1"/>
  <c r="N200" i="1"/>
  <c r="H233" i="1"/>
  <c r="P233" i="1"/>
  <c r="F233" i="1"/>
  <c r="S233" i="1"/>
  <c r="Q233" i="1"/>
  <c r="L233" i="1"/>
  <c r="R233" i="1"/>
  <c r="J233" i="1"/>
  <c r="K233" i="1"/>
  <c r="O233" i="1"/>
  <c r="U233" i="1"/>
  <c r="G233" i="1"/>
  <c r="I233" i="1"/>
  <c r="M233" i="1"/>
  <c r="N233" i="1"/>
  <c r="V233" i="1"/>
  <c r="T233" i="1"/>
  <c r="N249" i="1"/>
  <c r="L249" i="1"/>
  <c r="J249" i="1"/>
  <c r="G249" i="1"/>
  <c r="F249" i="1"/>
  <c r="R249" i="1"/>
  <c r="O249" i="1"/>
  <c r="K249" i="1"/>
  <c r="I249" i="1"/>
  <c r="T249" i="1"/>
  <c r="M249" i="1"/>
  <c r="Q249" i="1"/>
  <c r="U249" i="1"/>
  <c r="P249" i="1"/>
  <c r="H249" i="1"/>
  <c r="V249" i="1"/>
  <c r="S249" i="1"/>
  <c r="Q225" i="1"/>
  <c r="H225" i="1"/>
  <c r="O225" i="1"/>
  <c r="S225" i="1"/>
  <c r="T225" i="1"/>
  <c r="V225" i="1"/>
  <c r="M225" i="1"/>
  <c r="R225" i="1"/>
  <c r="L225" i="1"/>
  <c r="K225" i="1"/>
  <c r="P225" i="1"/>
  <c r="J225" i="1"/>
  <c r="N225" i="1"/>
  <c r="U225" i="1"/>
  <c r="G225" i="1"/>
  <c r="F225" i="1"/>
  <c r="I225" i="1"/>
  <c r="U217" i="1"/>
  <c r="G217" i="1"/>
  <c r="J217" i="1"/>
  <c r="N217" i="1"/>
  <c r="M217" i="1"/>
  <c r="L217" i="1"/>
  <c r="P217" i="1"/>
  <c r="H217" i="1"/>
  <c r="S217" i="1"/>
  <c r="K217" i="1"/>
  <c r="F217" i="1"/>
  <c r="Q217" i="1"/>
  <c r="V217" i="1"/>
  <c r="I217" i="1"/>
  <c r="O217" i="1"/>
  <c r="T217" i="1"/>
  <c r="R217" i="1"/>
  <c r="L106" i="1"/>
  <c r="H106" i="1"/>
  <c r="I106" i="1"/>
  <c r="T106" i="1"/>
  <c r="S106" i="1"/>
  <c r="N106" i="1"/>
  <c r="F106" i="1"/>
  <c r="J106" i="1"/>
  <c r="M106" i="1"/>
  <c r="Q106" i="1"/>
  <c r="R106" i="1"/>
  <c r="P106" i="1"/>
  <c r="G106" i="1"/>
  <c r="O106" i="1"/>
  <c r="U106" i="1"/>
  <c r="K106" i="1"/>
  <c r="V106" i="1"/>
  <c r="Q202" i="1"/>
  <c r="O202" i="1"/>
  <c r="J202" i="1"/>
  <c r="L202" i="1"/>
  <c r="I202" i="1"/>
  <c r="R202" i="1"/>
  <c r="H202" i="1"/>
  <c r="T202" i="1"/>
  <c r="S202" i="1"/>
  <c r="V202" i="1"/>
  <c r="U202" i="1"/>
  <c r="G202" i="1"/>
  <c r="N202" i="1"/>
  <c r="P202" i="1"/>
  <c r="M202" i="1"/>
  <c r="K202" i="1"/>
  <c r="F202" i="1"/>
  <c r="H134" i="1"/>
  <c r="F134" i="1"/>
  <c r="P134" i="1"/>
  <c r="K134" i="1"/>
  <c r="G134" i="1"/>
  <c r="N134" i="1"/>
  <c r="M134" i="1"/>
  <c r="U134" i="1"/>
  <c r="J134" i="1"/>
  <c r="O134" i="1"/>
  <c r="S134" i="1"/>
  <c r="I134" i="1"/>
  <c r="V134" i="1"/>
  <c r="Q134" i="1"/>
  <c r="R134" i="1"/>
  <c r="L134" i="1"/>
  <c r="T134" i="1"/>
  <c r="J230" i="1"/>
  <c r="P230" i="1"/>
  <c r="V230" i="1"/>
  <c r="I230" i="1"/>
  <c r="S230" i="1"/>
  <c r="H230" i="1"/>
  <c r="U230" i="1"/>
  <c r="F230" i="1"/>
  <c r="Q230" i="1"/>
  <c r="G230" i="1"/>
  <c r="R230" i="1"/>
  <c r="K230" i="1"/>
  <c r="L230" i="1"/>
  <c r="M230" i="1"/>
  <c r="O230" i="1"/>
  <c r="T230" i="1"/>
  <c r="N230" i="1"/>
  <c r="N74" i="1"/>
  <c r="F74" i="1"/>
  <c r="T74" i="1"/>
  <c r="G74" i="1"/>
  <c r="J74" i="1"/>
  <c r="V74" i="1"/>
  <c r="I74" i="1"/>
  <c r="H74" i="1"/>
  <c r="L74" i="1"/>
  <c r="O74" i="1"/>
  <c r="M74" i="1"/>
  <c r="S74" i="1"/>
  <c r="P74" i="1"/>
  <c r="U74" i="1"/>
  <c r="Q74" i="1"/>
  <c r="K74" i="1"/>
  <c r="R74" i="1"/>
  <c r="O154" i="1"/>
  <c r="J154" i="1"/>
  <c r="N154" i="1"/>
  <c r="U154" i="1"/>
  <c r="L154" i="1"/>
  <c r="R154" i="1"/>
  <c r="M154" i="1"/>
  <c r="Q154" i="1"/>
  <c r="K154" i="1"/>
  <c r="I154" i="1"/>
  <c r="S154" i="1"/>
  <c r="G154" i="1"/>
  <c r="F154" i="1"/>
  <c r="H154" i="1"/>
  <c r="T154" i="1"/>
  <c r="V154" i="1"/>
  <c r="P154" i="1"/>
  <c r="I276" i="1"/>
  <c r="J276" i="1"/>
  <c r="G276" i="1"/>
  <c r="K276" i="1"/>
  <c r="P276" i="1"/>
  <c r="F276" i="1"/>
  <c r="Q276" i="1"/>
  <c r="N276" i="1"/>
  <c r="H276" i="1"/>
  <c r="S276" i="1"/>
  <c r="V276" i="1"/>
  <c r="U276" i="1"/>
  <c r="M276" i="1"/>
  <c r="T276" i="1"/>
  <c r="O276" i="1"/>
  <c r="L276" i="1"/>
  <c r="R276" i="1"/>
  <c r="P224" i="1"/>
  <c r="L224" i="1"/>
  <c r="R224" i="1"/>
  <c r="U224" i="1"/>
  <c r="J224" i="1"/>
  <c r="V224" i="1"/>
  <c r="H224" i="1"/>
  <c r="K224" i="1"/>
  <c r="G224" i="1"/>
  <c r="S224" i="1"/>
  <c r="M224" i="1"/>
  <c r="N224" i="1"/>
  <c r="I224" i="1"/>
  <c r="F224" i="1"/>
  <c r="O224" i="1"/>
  <c r="Q224" i="1"/>
  <c r="T224" i="1"/>
  <c r="Q161" i="1"/>
  <c r="T161" i="1"/>
  <c r="K161" i="1"/>
  <c r="J161" i="1"/>
  <c r="N161" i="1"/>
  <c r="G161" i="1"/>
  <c r="R161" i="1"/>
  <c r="M161" i="1"/>
  <c r="U161" i="1"/>
  <c r="V161" i="1"/>
  <c r="P161" i="1"/>
  <c r="L161" i="1"/>
  <c r="S161" i="1"/>
  <c r="I161" i="1"/>
  <c r="H161" i="1"/>
  <c r="O161" i="1"/>
  <c r="F161" i="1"/>
  <c r="I241" i="1"/>
  <c r="T241" i="1"/>
  <c r="M241" i="1"/>
  <c r="S241" i="1"/>
  <c r="H241" i="1"/>
  <c r="L241" i="1"/>
  <c r="N241" i="1"/>
  <c r="Q241" i="1"/>
  <c r="F241" i="1"/>
  <c r="J241" i="1"/>
  <c r="P241" i="1"/>
  <c r="U241" i="1"/>
  <c r="O241" i="1"/>
  <c r="V241" i="1"/>
  <c r="K241" i="1"/>
  <c r="R241" i="1"/>
  <c r="G241" i="1"/>
  <c r="S100" i="1"/>
  <c r="G100" i="1"/>
  <c r="U100" i="1"/>
  <c r="O100" i="1"/>
  <c r="J100" i="1"/>
  <c r="I100" i="1"/>
  <c r="N100" i="1"/>
  <c r="H100" i="1"/>
  <c r="F100" i="1"/>
  <c r="V100" i="1"/>
  <c r="R100" i="1"/>
  <c r="K100" i="1"/>
  <c r="M100" i="1"/>
  <c r="T100" i="1"/>
  <c r="L100" i="1"/>
  <c r="Q100" i="1"/>
  <c r="P100" i="1"/>
  <c r="T197" i="1"/>
  <c r="L197" i="1"/>
  <c r="J197" i="1"/>
  <c r="Q197" i="1"/>
  <c r="G197" i="1"/>
  <c r="F197" i="1"/>
  <c r="V197" i="1"/>
  <c r="U197" i="1"/>
  <c r="P197" i="1"/>
  <c r="M197" i="1"/>
  <c r="N197" i="1"/>
  <c r="O197" i="1"/>
  <c r="R197" i="1"/>
  <c r="I197" i="1"/>
  <c r="H197" i="1"/>
  <c r="S197" i="1"/>
  <c r="K197" i="1"/>
  <c r="S337" i="1"/>
  <c r="K337" i="1"/>
  <c r="V337" i="1"/>
  <c r="T337" i="1"/>
  <c r="N337" i="1"/>
  <c r="J337" i="1"/>
  <c r="I337" i="1"/>
  <c r="M337" i="1"/>
  <c r="R337" i="1"/>
  <c r="H337" i="1"/>
  <c r="O337" i="1"/>
  <c r="F337" i="1"/>
  <c r="L337" i="1"/>
  <c r="G337" i="1"/>
  <c r="U337" i="1"/>
  <c r="P337" i="1"/>
  <c r="Q337" i="1"/>
  <c r="U126" i="1"/>
  <c r="V126" i="1"/>
  <c r="K126" i="1"/>
  <c r="O126" i="1"/>
  <c r="N126" i="1"/>
  <c r="M126" i="1"/>
  <c r="J126" i="1"/>
  <c r="Q126" i="1"/>
  <c r="T126" i="1"/>
  <c r="P126" i="1"/>
  <c r="R126" i="1"/>
  <c r="F126" i="1"/>
  <c r="L126" i="1"/>
  <c r="I126" i="1"/>
  <c r="G126" i="1"/>
  <c r="S126" i="1"/>
  <c r="H126" i="1"/>
  <c r="G304" i="1"/>
  <c r="N304" i="1"/>
  <c r="P304" i="1"/>
  <c r="S304" i="1"/>
  <c r="H304" i="1"/>
  <c r="F304" i="1"/>
  <c r="O304" i="1"/>
  <c r="Q304" i="1"/>
  <c r="U304" i="1"/>
  <c r="J304" i="1"/>
  <c r="L304" i="1"/>
  <c r="M304" i="1"/>
  <c r="I304" i="1"/>
  <c r="V304" i="1"/>
  <c r="T304" i="1"/>
  <c r="R304" i="1"/>
  <c r="K304" i="1"/>
  <c r="O208" i="1"/>
  <c r="N208" i="1"/>
  <c r="I208" i="1"/>
  <c r="V208" i="1"/>
  <c r="G208" i="1"/>
  <c r="T208" i="1"/>
  <c r="U208" i="1"/>
  <c r="S208" i="1"/>
  <c r="K208" i="1"/>
  <c r="Q208" i="1"/>
  <c r="J208" i="1"/>
  <c r="F208" i="1"/>
  <c r="L208" i="1"/>
  <c r="H208" i="1"/>
  <c r="R208" i="1"/>
  <c r="P208" i="1"/>
  <c r="M208" i="1"/>
  <c r="T257" i="1"/>
  <c r="I257" i="1"/>
  <c r="H257" i="1"/>
  <c r="S257" i="1"/>
  <c r="V257" i="1"/>
  <c r="L257" i="1"/>
  <c r="U257" i="1"/>
  <c r="R257" i="1"/>
  <c r="Q257" i="1"/>
  <c r="G257" i="1"/>
  <c r="F257" i="1"/>
  <c r="J257" i="1"/>
  <c r="K257" i="1"/>
  <c r="M257" i="1"/>
  <c r="P257" i="1"/>
  <c r="O257" i="1"/>
  <c r="N257" i="1"/>
  <c r="K108" i="1"/>
  <c r="I108" i="1"/>
  <c r="R108" i="1"/>
  <c r="H108" i="1"/>
  <c r="G108" i="1"/>
  <c r="J108" i="1"/>
  <c r="V108" i="1"/>
  <c r="U108" i="1"/>
  <c r="N108" i="1"/>
  <c r="Q108" i="1"/>
  <c r="S108" i="1"/>
  <c r="P108" i="1"/>
  <c r="O108" i="1"/>
  <c r="L108" i="1"/>
  <c r="M108" i="1"/>
  <c r="F108" i="1"/>
  <c r="T108" i="1"/>
  <c r="T57" i="1"/>
  <c r="R57" i="1"/>
  <c r="U57" i="1"/>
  <c r="G57" i="1"/>
  <c r="N57" i="1"/>
  <c r="F57" i="1"/>
  <c r="J57" i="1"/>
  <c r="V57" i="1"/>
  <c r="M57" i="1"/>
  <c r="O57" i="1"/>
  <c r="L57" i="1"/>
  <c r="H57" i="1"/>
  <c r="I57" i="1"/>
  <c r="S57" i="1"/>
  <c r="P57" i="1"/>
  <c r="Q57" i="1"/>
  <c r="K57" i="1"/>
  <c r="O226" i="1"/>
  <c r="K226" i="1"/>
  <c r="F226" i="1"/>
  <c r="P226" i="1"/>
  <c r="I226" i="1"/>
  <c r="T226" i="1"/>
  <c r="M226" i="1"/>
  <c r="J226" i="1"/>
  <c r="S226" i="1"/>
  <c r="U226" i="1"/>
  <c r="H226" i="1"/>
  <c r="N226" i="1"/>
  <c r="Q226" i="1"/>
  <c r="L226" i="1"/>
  <c r="G226" i="1"/>
  <c r="V226" i="1"/>
  <c r="R226" i="1"/>
  <c r="N67" i="1"/>
  <c r="U67" i="1"/>
  <c r="O67" i="1"/>
  <c r="K67" i="1"/>
  <c r="F67" i="1"/>
  <c r="G67" i="1"/>
  <c r="M67" i="1"/>
  <c r="P67" i="1"/>
  <c r="I67" i="1"/>
  <c r="S67" i="1"/>
  <c r="R67" i="1"/>
  <c r="Q67" i="1"/>
  <c r="J67" i="1"/>
  <c r="V67" i="1"/>
  <c r="T67" i="1"/>
  <c r="L67" i="1"/>
  <c r="H67" i="1"/>
  <c r="J220" i="1"/>
  <c r="I220" i="1"/>
  <c r="F220" i="1"/>
  <c r="O220" i="1"/>
  <c r="L220" i="1"/>
  <c r="G220" i="1"/>
  <c r="P220" i="1"/>
  <c r="R220" i="1"/>
  <c r="U220" i="1"/>
  <c r="K220" i="1"/>
  <c r="M220" i="1"/>
  <c r="T220" i="1"/>
  <c r="Q220" i="1"/>
  <c r="V220" i="1"/>
  <c r="N220" i="1"/>
  <c r="S220" i="1"/>
  <c r="H220" i="1"/>
  <c r="F136" i="1"/>
  <c r="S136" i="1"/>
  <c r="U136" i="1"/>
  <c r="I136" i="1"/>
  <c r="K136" i="1"/>
  <c r="O136" i="1"/>
  <c r="H136" i="1"/>
  <c r="G136" i="1"/>
  <c r="V136" i="1"/>
  <c r="Q136" i="1"/>
  <c r="T136" i="1"/>
  <c r="J136" i="1"/>
  <c r="R136" i="1"/>
  <c r="L136" i="1"/>
  <c r="P136" i="1"/>
  <c r="N136" i="1"/>
  <c r="M136" i="1"/>
  <c r="H140" i="1"/>
  <c r="J140" i="1"/>
  <c r="V140" i="1"/>
  <c r="L140" i="1"/>
  <c r="T140" i="1"/>
  <c r="G140" i="1"/>
  <c r="S140" i="1"/>
  <c r="U140" i="1"/>
  <c r="I140" i="1"/>
  <c r="R140" i="1"/>
  <c r="N140" i="1"/>
  <c r="O140" i="1"/>
  <c r="M140" i="1"/>
  <c r="Q140" i="1"/>
  <c r="F140" i="1"/>
  <c r="P140" i="1"/>
  <c r="K140" i="1"/>
  <c r="T293" i="1"/>
  <c r="V293" i="1"/>
  <c r="P293" i="1"/>
  <c r="M293" i="1"/>
  <c r="S293" i="1"/>
  <c r="G293" i="1"/>
  <c r="L293" i="1"/>
  <c r="I293" i="1"/>
  <c r="Q293" i="1"/>
  <c r="U293" i="1"/>
  <c r="O293" i="1"/>
  <c r="H293" i="1"/>
  <c r="F293" i="1"/>
  <c r="J293" i="1"/>
  <c r="K293" i="1"/>
  <c r="N293" i="1"/>
  <c r="R293" i="1"/>
  <c r="J93" i="1"/>
  <c r="R93" i="1"/>
  <c r="K93" i="1"/>
  <c r="G93" i="1"/>
  <c r="V93" i="1"/>
  <c r="P93" i="1"/>
  <c r="M93" i="1"/>
  <c r="U93" i="1"/>
  <c r="F93" i="1"/>
  <c r="S93" i="1"/>
  <c r="Q93" i="1"/>
  <c r="I93" i="1"/>
  <c r="N93" i="1"/>
  <c r="O93" i="1"/>
  <c r="T93" i="1"/>
  <c r="H93" i="1"/>
  <c r="L93" i="1"/>
  <c r="J289" i="1"/>
  <c r="G289" i="1"/>
  <c r="O289" i="1"/>
  <c r="U289" i="1"/>
  <c r="P289" i="1"/>
  <c r="L289" i="1"/>
  <c r="I289" i="1"/>
  <c r="S289" i="1"/>
  <c r="F289" i="1"/>
  <c r="T289" i="1"/>
  <c r="R289" i="1"/>
  <c r="M289" i="1"/>
  <c r="K289" i="1"/>
  <c r="H289" i="1"/>
  <c r="V289" i="1"/>
  <c r="Q289" i="1"/>
  <c r="N289" i="1"/>
  <c r="N133" i="1"/>
  <c r="L133" i="1"/>
  <c r="I133" i="1"/>
  <c r="Q133" i="1"/>
  <c r="P133" i="1"/>
  <c r="V133" i="1"/>
  <c r="T133" i="1"/>
  <c r="U133" i="1"/>
  <c r="O133" i="1"/>
  <c r="F133" i="1"/>
  <c r="R133" i="1"/>
  <c r="J133" i="1"/>
  <c r="H133" i="1"/>
  <c r="G133" i="1"/>
  <c r="M133" i="1"/>
  <c r="K133" i="1"/>
  <c r="S133" i="1"/>
  <c r="U97" i="1"/>
  <c r="J97" i="1"/>
  <c r="V97" i="1"/>
  <c r="M97" i="1"/>
  <c r="Q97" i="1"/>
  <c r="T97" i="1"/>
  <c r="G97" i="1"/>
  <c r="S97" i="1"/>
  <c r="I97" i="1"/>
  <c r="K97" i="1"/>
  <c r="P97" i="1"/>
  <c r="R97" i="1"/>
  <c r="N97" i="1"/>
  <c r="H97" i="1"/>
  <c r="O97" i="1"/>
  <c r="L97" i="1"/>
  <c r="F97" i="1"/>
  <c r="F128" i="1"/>
  <c r="M128" i="1"/>
  <c r="K128" i="1"/>
  <c r="N128" i="1"/>
  <c r="L128" i="1"/>
  <c r="V128" i="1"/>
  <c r="Q128" i="1"/>
  <c r="H128" i="1"/>
  <c r="T128" i="1"/>
  <c r="P128" i="1"/>
  <c r="O128" i="1"/>
  <c r="R128" i="1"/>
  <c r="U128" i="1"/>
  <c r="J128" i="1"/>
  <c r="G128" i="1"/>
  <c r="S128" i="1"/>
  <c r="I128" i="1"/>
  <c r="O231" i="1"/>
  <c r="P231" i="1"/>
  <c r="K231" i="1"/>
  <c r="S231" i="1"/>
  <c r="V231" i="1"/>
  <c r="F231" i="1"/>
  <c r="U231" i="1"/>
  <c r="H231" i="1"/>
  <c r="J231" i="1"/>
  <c r="Q231" i="1"/>
  <c r="L231" i="1"/>
  <c r="N231" i="1"/>
  <c r="T231" i="1"/>
  <c r="I231" i="1"/>
  <c r="M231" i="1"/>
  <c r="R231" i="1"/>
  <c r="G231" i="1"/>
  <c r="G114" i="1"/>
  <c r="M114" i="1"/>
  <c r="K114" i="1"/>
  <c r="L114" i="1"/>
  <c r="N114" i="1"/>
  <c r="H114" i="1"/>
  <c r="R114" i="1"/>
  <c r="Q114" i="1"/>
  <c r="P114" i="1"/>
  <c r="S114" i="1"/>
  <c r="V114" i="1"/>
  <c r="O114" i="1"/>
  <c r="T114" i="1"/>
  <c r="F114" i="1"/>
  <c r="J114" i="1"/>
  <c r="I114" i="1"/>
  <c r="U114" i="1"/>
  <c r="G109" i="1"/>
  <c r="F109" i="1"/>
  <c r="S109" i="1"/>
  <c r="K109" i="1"/>
  <c r="T109" i="1"/>
  <c r="I109" i="1"/>
  <c r="J109" i="1"/>
  <c r="O109" i="1"/>
  <c r="V109" i="1"/>
  <c r="P109" i="1"/>
  <c r="Q109" i="1"/>
  <c r="L109" i="1"/>
  <c r="M109" i="1"/>
  <c r="N109" i="1"/>
  <c r="U109" i="1"/>
  <c r="R109" i="1"/>
  <c r="H109" i="1"/>
  <c r="J175" i="1"/>
  <c r="F175" i="1"/>
  <c r="U175" i="1"/>
  <c r="O175" i="1"/>
  <c r="K175" i="1"/>
  <c r="I175" i="1"/>
  <c r="L175" i="1"/>
  <c r="R175" i="1"/>
  <c r="N175" i="1"/>
  <c r="P175" i="1"/>
  <c r="H175" i="1"/>
  <c r="S175" i="1"/>
  <c r="G175" i="1"/>
  <c r="Q175" i="1"/>
  <c r="T175" i="1"/>
  <c r="M175" i="1"/>
  <c r="V175" i="1"/>
  <c r="G73" i="1"/>
  <c r="K73" i="1"/>
  <c r="V73" i="1"/>
  <c r="P73" i="1"/>
  <c r="H73" i="1"/>
  <c r="F73" i="1"/>
  <c r="O73" i="1"/>
  <c r="N73" i="1"/>
  <c r="S73" i="1"/>
  <c r="I73" i="1"/>
  <c r="L73" i="1"/>
  <c r="M73" i="1"/>
  <c r="Q73" i="1"/>
  <c r="J73" i="1"/>
  <c r="U73" i="1"/>
  <c r="R73" i="1"/>
  <c r="T73" i="1"/>
  <c r="R201" i="1"/>
  <c r="L201" i="1"/>
  <c r="O201" i="1"/>
  <c r="U201" i="1"/>
  <c r="H201" i="1"/>
  <c r="Q201" i="1"/>
  <c r="J201" i="1"/>
  <c r="T201" i="1"/>
  <c r="P201" i="1"/>
  <c r="G201" i="1"/>
  <c r="S201" i="1"/>
  <c r="K201" i="1"/>
  <c r="I201" i="1"/>
  <c r="V201" i="1"/>
  <c r="N201" i="1"/>
  <c r="F201" i="1"/>
  <c r="M201" i="1"/>
  <c r="J327" i="1"/>
  <c r="L327" i="1"/>
  <c r="T327" i="1"/>
  <c r="N327" i="1"/>
  <c r="S327" i="1"/>
  <c r="H327" i="1"/>
  <c r="F327" i="1"/>
  <c r="U327" i="1"/>
  <c r="I327" i="1"/>
  <c r="M327" i="1"/>
  <c r="V327" i="1"/>
  <c r="K327" i="1"/>
  <c r="R327" i="1"/>
  <c r="P327" i="1"/>
  <c r="O327" i="1"/>
  <c r="Q327" i="1"/>
  <c r="G327" i="1"/>
  <c r="U323" i="1"/>
  <c r="K323" i="1"/>
  <c r="F323" i="1"/>
  <c r="N323" i="1"/>
  <c r="G323" i="1"/>
  <c r="J323" i="1"/>
  <c r="I323" i="1"/>
  <c r="M323" i="1"/>
  <c r="P323" i="1"/>
  <c r="L323" i="1"/>
  <c r="S323" i="1"/>
  <c r="H323" i="1"/>
  <c r="Q323" i="1"/>
  <c r="T323" i="1"/>
  <c r="V323" i="1"/>
  <c r="R323" i="1"/>
  <c r="O323" i="1"/>
  <c r="P316" i="1"/>
  <c r="N316" i="1"/>
  <c r="O316" i="1"/>
  <c r="J316" i="1"/>
  <c r="U316" i="1"/>
  <c r="H316" i="1"/>
  <c r="S316" i="1"/>
  <c r="L316" i="1"/>
  <c r="I316" i="1"/>
  <c r="T316" i="1"/>
  <c r="G316" i="1"/>
  <c r="M316" i="1"/>
  <c r="F316" i="1"/>
  <c r="V316" i="1"/>
  <c r="K316" i="1"/>
  <c r="R316" i="1"/>
  <c r="Q316" i="1"/>
  <c r="R325" i="1"/>
  <c r="T325" i="1"/>
  <c r="N325" i="1"/>
  <c r="G325" i="1"/>
  <c r="K325" i="1"/>
  <c r="V325" i="1"/>
  <c r="P325" i="1"/>
  <c r="M325" i="1"/>
  <c r="J325" i="1"/>
  <c r="Q325" i="1"/>
  <c r="F325" i="1"/>
  <c r="I325" i="1"/>
  <c r="L325" i="1"/>
  <c r="S325" i="1"/>
  <c r="O325" i="1"/>
  <c r="U325" i="1"/>
  <c r="H325" i="1"/>
  <c r="G322" i="1"/>
  <c r="Q322" i="1"/>
  <c r="H322" i="1"/>
  <c r="I322" i="1"/>
  <c r="O322" i="1"/>
  <c r="P322" i="1"/>
  <c r="R322" i="1"/>
  <c r="M322" i="1"/>
  <c r="L322" i="1"/>
  <c r="T322" i="1"/>
  <c r="J322" i="1"/>
  <c r="F322" i="1"/>
  <c r="V322" i="1"/>
  <c r="S322" i="1"/>
  <c r="K322" i="1"/>
  <c r="N322" i="1"/>
  <c r="U322" i="1"/>
  <c r="J299" i="1"/>
  <c r="K299" i="1"/>
  <c r="Q299" i="1"/>
  <c r="U299" i="1"/>
  <c r="R299" i="1"/>
  <c r="S299" i="1"/>
  <c r="N299" i="1"/>
  <c r="I299" i="1"/>
  <c r="V299" i="1"/>
  <c r="M299" i="1"/>
  <c r="O299" i="1"/>
  <c r="T299" i="1"/>
  <c r="P299" i="1"/>
  <c r="G299" i="1"/>
  <c r="L299" i="1"/>
  <c r="H299" i="1"/>
  <c r="F299" i="1"/>
  <c r="Q191" i="1"/>
  <c r="T191" i="1"/>
  <c r="R191" i="1"/>
  <c r="F191" i="1"/>
  <c r="O191" i="1"/>
  <c r="S191" i="1"/>
  <c r="M191" i="1"/>
  <c r="K191" i="1"/>
  <c r="U191" i="1"/>
  <c r="V191" i="1"/>
  <c r="N191" i="1"/>
  <c r="G191" i="1"/>
  <c r="H191" i="1"/>
  <c r="I191" i="1"/>
  <c r="P191" i="1"/>
  <c r="L191" i="1"/>
  <c r="J191" i="1"/>
  <c r="U315" i="1"/>
  <c r="V315" i="1"/>
  <c r="Q315" i="1"/>
  <c r="G315" i="1"/>
  <c r="T315" i="1"/>
  <c r="P315" i="1"/>
  <c r="O315" i="1"/>
  <c r="R315" i="1"/>
  <c r="H315" i="1"/>
  <c r="I315" i="1"/>
  <c r="M315" i="1"/>
  <c r="K315" i="1"/>
  <c r="J315" i="1"/>
  <c r="S315" i="1"/>
  <c r="N315" i="1"/>
  <c r="F315" i="1"/>
  <c r="L315" i="1"/>
  <c r="Q148" i="1"/>
  <c r="J148" i="1"/>
  <c r="S148" i="1"/>
  <c r="T148" i="1"/>
  <c r="K148" i="1"/>
  <c r="V148" i="1"/>
  <c r="H148" i="1"/>
  <c r="L148" i="1"/>
  <c r="N148" i="1"/>
  <c r="F148" i="1"/>
  <c r="O148" i="1"/>
  <c r="R148" i="1"/>
  <c r="G148" i="1"/>
  <c r="U148" i="1"/>
  <c r="M148" i="1"/>
  <c r="I148" i="1"/>
  <c r="P148" i="1"/>
  <c r="F346" i="1"/>
  <c r="S346" i="1"/>
  <c r="V346" i="1"/>
  <c r="R346" i="1"/>
  <c r="T346" i="1"/>
  <c r="P346" i="1"/>
  <c r="Q346" i="1"/>
  <c r="J346" i="1"/>
  <c r="U346" i="1"/>
  <c r="N346" i="1"/>
  <c r="G346" i="1"/>
  <c r="L346" i="1"/>
  <c r="K346" i="1"/>
  <c r="I346" i="1"/>
  <c r="M346" i="1"/>
  <c r="H346" i="1"/>
  <c r="O346" i="1"/>
  <c r="Q65" i="1"/>
  <c r="P65" i="1"/>
  <c r="F65" i="1"/>
  <c r="R65" i="1"/>
  <c r="G65" i="1"/>
  <c r="S65" i="1"/>
  <c r="K65" i="1"/>
  <c r="U65" i="1"/>
  <c r="M65" i="1"/>
  <c r="N65" i="1"/>
  <c r="J65" i="1"/>
  <c r="I65" i="1"/>
  <c r="T65" i="1"/>
  <c r="L65" i="1"/>
  <c r="V65" i="1"/>
  <c r="H65" i="1"/>
  <c r="O65" i="1"/>
  <c r="P81" i="1"/>
  <c r="H81" i="1"/>
  <c r="U81" i="1"/>
  <c r="I81" i="1"/>
  <c r="M81" i="1"/>
  <c r="F81" i="1"/>
  <c r="T81" i="1"/>
  <c r="N81" i="1"/>
  <c r="L81" i="1"/>
  <c r="G81" i="1"/>
  <c r="O81" i="1"/>
  <c r="R81" i="1"/>
  <c r="S81" i="1"/>
  <c r="J81" i="1"/>
  <c r="Q81" i="1"/>
  <c r="V81" i="1"/>
  <c r="K81" i="1"/>
  <c r="H211" i="1"/>
  <c r="T211" i="1"/>
  <c r="U211" i="1"/>
  <c r="J211" i="1"/>
  <c r="N211" i="1"/>
  <c r="P211" i="1"/>
  <c r="R211" i="1"/>
  <c r="Q211" i="1"/>
  <c r="K211" i="1"/>
  <c r="L211" i="1"/>
  <c r="V211" i="1"/>
  <c r="G211" i="1"/>
  <c r="O211" i="1"/>
  <c r="M211" i="1"/>
  <c r="I211" i="1"/>
  <c r="F211" i="1"/>
  <c r="S211" i="1"/>
  <c r="N319" i="1"/>
  <c r="H319" i="1"/>
  <c r="I319" i="1"/>
  <c r="M319" i="1"/>
  <c r="G319" i="1"/>
  <c r="R319" i="1"/>
  <c r="P319" i="1"/>
  <c r="J319" i="1"/>
  <c r="K319" i="1"/>
  <c r="T319" i="1"/>
  <c r="Q319" i="1"/>
  <c r="S319" i="1"/>
  <c r="O319" i="1"/>
  <c r="V319" i="1"/>
  <c r="F319" i="1"/>
  <c r="L319" i="1"/>
  <c r="U319" i="1"/>
  <c r="J256" i="1"/>
  <c r="V256" i="1"/>
  <c r="P256" i="1"/>
  <c r="H256" i="1"/>
  <c r="I256" i="1"/>
  <c r="G256" i="1"/>
  <c r="N256" i="1"/>
  <c r="Q256" i="1"/>
  <c r="L256" i="1"/>
  <c r="F256" i="1"/>
  <c r="T256" i="1"/>
  <c r="O256" i="1"/>
  <c r="U256" i="1"/>
  <c r="M256" i="1"/>
  <c r="S256" i="1"/>
  <c r="R256" i="1"/>
  <c r="K256" i="1"/>
  <c r="M88" i="1"/>
  <c r="R88" i="1"/>
  <c r="J88" i="1"/>
  <c r="L88" i="1"/>
  <c r="F88" i="1"/>
  <c r="O88" i="1"/>
  <c r="S88" i="1"/>
  <c r="Q88" i="1"/>
  <c r="U88" i="1"/>
  <c r="H88" i="1"/>
  <c r="V88" i="1"/>
  <c r="P88" i="1"/>
  <c r="K88" i="1"/>
  <c r="I88" i="1"/>
  <c r="T88" i="1"/>
  <c r="N88" i="1"/>
  <c r="G88" i="1"/>
  <c r="S275" i="1"/>
  <c r="T275" i="1"/>
  <c r="P275" i="1"/>
  <c r="V275" i="1"/>
  <c r="K275" i="1"/>
  <c r="R275" i="1"/>
  <c r="H275" i="1"/>
  <c r="J275" i="1"/>
  <c r="I275" i="1"/>
  <c r="M275" i="1"/>
  <c r="Q275" i="1"/>
  <c r="N275" i="1"/>
  <c r="G275" i="1"/>
  <c r="U275" i="1"/>
  <c r="L275" i="1"/>
  <c r="O275" i="1"/>
  <c r="F275" i="1"/>
  <c r="J266" i="1"/>
  <c r="S266" i="1"/>
  <c r="M266" i="1"/>
  <c r="P266" i="1"/>
  <c r="F266" i="1"/>
  <c r="T266" i="1"/>
  <c r="V266" i="1"/>
  <c r="H266" i="1"/>
  <c r="R266" i="1"/>
  <c r="L266" i="1"/>
  <c r="Q266" i="1"/>
  <c r="I266" i="1"/>
  <c r="O266" i="1"/>
  <c r="U266" i="1"/>
  <c r="G266" i="1"/>
  <c r="K266" i="1"/>
  <c r="N266" i="1"/>
  <c r="P243" i="1"/>
  <c r="S243" i="1"/>
  <c r="I243" i="1"/>
  <c r="O243" i="1"/>
  <c r="K243" i="1"/>
  <c r="M243" i="1"/>
  <c r="V243" i="1"/>
  <c r="F243" i="1"/>
  <c r="N243" i="1"/>
  <c r="U243" i="1"/>
  <c r="L243" i="1"/>
  <c r="H243" i="1"/>
  <c r="J243" i="1"/>
  <c r="G243" i="1"/>
  <c r="R243" i="1"/>
  <c r="T243" i="1"/>
  <c r="Q243" i="1"/>
  <c r="H355" i="1"/>
  <c r="S355" i="1"/>
  <c r="I355" i="1"/>
  <c r="L355" i="1"/>
  <c r="O355" i="1"/>
  <c r="P355" i="1"/>
  <c r="N355" i="1"/>
  <c r="J355" i="1"/>
  <c r="U355" i="1"/>
  <c r="G355" i="1"/>
  <c r="R355" i="1"/>
  <c r="K355" i="1"/>
  <c r="M355" i="1"/>
  <c r="F355" i="1"/>
  <c r="Q355" i="1"/>
  <c r="T355" i="1"/>
  <c r="V355" i="1"/>
  <c r="K115" i="1"/>
  <c r="T115" i="1"/>
  <c r="J115" i="1"/>
  <c r="V115" i="1"/>
  <c r="G115" i="1"/>
  <c r="U115" i="1"/>
  <c r="L115" i="1"/>
  <c r="R115" i="1"/>
  <c r="Q115" i="1"/>
  <c r="S115" i="1"/>
  <c r="H115" i="1"/>
  <c r="M115" i="1"/>
  <c r="F115" i="1"/>
  <c r="N115" i="1"/>
  <c r="P115" i="1"/>
  <c r="O115" i="1"/>
  <c r="I115" i="1"/>
  <c r="R301" i="1"/>
  <c r="L301" i="1"/>
  <c r="M301" i="1"/>
  <c r="T301" i="1"/>
  <c r="Q301" i="1"/>
  <c r="K301" i="1"/>
  <c r="N301" i="1"/>
  <c r="P301" i="1"/>
  <c r="F301" i="1"/>
  <c r="U301" i="1"/>
  <c r="G301" i="1"/>
  <c r="V301" i="1"/>
  <c r="I301" i="1"/>
  <c r="H301" i="1"/>
  <c r="O301" i="1"/>
  <c r="J301" i="1"/>
  <c r="S301" i="1"/>
  <c r="G286" i="1"/>
  <c r="O286" i="1"/>
  <c r="L286" i="1"/>
  <c r="J286" i="1"/>
  <c r="K286" i="1"/>
  <c r="S286" i="1"/>
  <c r="N286" i="1"/>
  <c r="I286" i="1"/>
  <c r="P286" i="1"/>
  <c r="H286" i="1"/>
  <c r="F286" i="1"/>
  <c r="T286" i="1"/>
  <c r="R286" i="1"/>
  <c r="Q286" i="1"/>
  <c r="M286" i="1"/>
  <c r="V286" i="1"/>
  <c r="U286" i="1"/>
  <c r="K193" i="1"/>
  <c r="N193" i="1"/>
  <c r="I193" i="1"/>
  <c r="O193" i="1"/>
  <c r="L193" i="1"/>
  <c r="H193" i="1"/>
  <c r="V193" i="1"/>
  <c r="F193" i="1"/>
  <c r="U193" i="1"/>
  <c r="J193" i="1"/>
  <c r="R193" i="1"/>
  <c r="G193" i="1"/>
  <c r="S193" i="1"/>
  <c r="M193" i="1"/>
  <c r="P193" i="1"/>
  <c r="T193" i="1"/>
  <c r="Q193" i="1"/>
  <c r="J185" i="1"/>
  <c r="U185" i="1"/>
  <c r="G185" i="1"/>
  <c r="S185" i="1"/>
  <c r="V185" i="1"/>
  <c r="P185" i="1"/>
  <c r="R185" i="1"/>
  <c r="O185" i="1"/>
  <c r="L185" i="1"/>
  <c r="Q185" i="1"/>
  <c r="N185" i="1"/>
  <c r="T185" i="1"/>
  <c r="M185" i="1"/>
  <c r="I185" i="1"/>
  <c r="F185" i="1"/>
  <c r="K185" i="1"/>
  <c r="H185" i="1"/>
  <c r="V112" i="1"/>
  <c r="F112" i="1"/>
  <c r="L112" i="1"/>
  <c r="U112" i="1"/>
  <c r="I112" i="1"/>
  <c r="Q112" i="1"/>
  <c r="M112" i="1"/>
  <c r="T112" i="1"/>
  <c r="O112" i="1"/>
  <c r="R112" i="1"/>
  <c r="J112" i="1"/>
  <c r="P112" i="1"/>
  <c r="K112" i="1"/>
  <c r="H112" i="1"/>
  <c r="N112" i="1"/>
  <c r="S112" i="1"/>
  <c r="G112" i="1"/>
  <c r="P252" i="1"/>
  <c r="N252" i="1"/>
  <c r="S252" i="1"/>
  <c r="M252" i="1"/>
  <c r="G252" i="1"/>
  <c r="H252" i="1"/>
  <c r="I252" i="1"/>
  <c r="O252" i="1"/>
  <c r="T252" i="1"/>
  <c r="R252" i="1"/>
  <c r="U252" i="1"/>
  <c r="K252" i="1"/>
  <c r="F252" i="1"/>
  <c r="V252" i="1"/>
  <c r="J252" i="1"/>
  <c r="Q252" i="1"/>
  <c r="L252" i="1"/>
  <c r="M260" i="1"/>
  <c r="T260" i="1"/>
  <c r="N260" i="1"/>
  <c r="U260" i="1"/>
  <c r="L260" i="1"/>
  <c r="S260" i="1"/>
  <c r="Q260" i="1"/>
  <c r="J260" i="1"/>
  <c r="I260" i="1"/>
  <c r="R260" i="1"/>
  <c r="F260" i="1"/>
  <c r="O260" i="1"/>
  <c r="P260" i="1"/>
  <c r="V260" i="1"/>
  <c r="G260" i="1"/>
  <c r="H260" i="1"/>
  <c r="K260" i="1"/>
  <c r="I329" i="1"/>
  <c r="F329" i="1"/>
  <c r="R329" i="1"/>
  <c r="J329" i="1"/>
  <c r="H329" i="1"/>
  <c r="T329" i="1"/>
  <c r="V329" i="1"/>
  <c r="M329" i="1"/>
  <c r="P329" i="1"/>
  <c r="O329" i="1"/>
  <c r="L329" i="1"/>
  <c r="U329" i="1"/>
  <c r="N329" i="1"/>
  <c r="Q329" i="1"/>
  <c r="K329" i="1"/>
  <c r="G329" i="1"/>
  <c r="S329" i="1"/>
  <c r="G349" i="1"/>
  <c r="P349" i="1"/>
  <c r="I349" i="1"/>
  <c r="Q349" i="1"/>
  <c r="M349" i="1"/>
  <c r="L349" i="1"/>
  <c r="S349" i="1"/>
  <c r="F349" i="1"/>
  <c r="N349" i="1"/>
  <c r="R349" i="1"/>
  <c r="T349" i="1"/>
  <c r="O349" i="1"/>
  <c r="K349" i="1"/>
  <c r="J349" i="1"/>
  <c r="U349" i="1"/>
  <c r="H349" i="1"/>
  <c r="V349" i="1"/>
  <c r="Q75" i="1"/>
  <c r="R75" i="1"/>
  <c r="N75" i="1"/>
  <c r="O75" i="1"/>
  <c r="T75" i="1"/>
  <c r="P75" i="1"/>
  <c r="M75" i="1"/>
  <c r="F75" i="1"/>
  <c r="G75" i="1"/>
  <c r="U75" i="1"/>
  <c r="S75" i="1"/>
  <c r="K75" i="1"/>
  <c r="H75" i="1"/>
  <c r="I75" i="1"/>
  <c r="J75" i="1"/>
  <c r="L75" i="1"/>
  <c r="V75" i="1"/>
  <c r="L218" i="1"/>
  <c r="V218" i="1"/>
  <c r="H218" i="1"/>
  <c r="K218" i="1"/>
  <c r="J218" i="1"/>
  <c r="R218" i="1"/>
  <c r="U218" i="1"/>
  <c r="G218" i="1"/>
  <c r="O218" i="1"/>
  <c r="M218" i="1"/>
  <c r="P218" i="1"/>
  <c r="N218" i="1"/>
  <c r="Q218" i="1"/>
  <c r="S218" i="1"/>
  <c r="T218" i="1"/>
  <c r="F218" i="1"/>
  <c r="I218" i="1"/>
  <c r="K80" i="1"/>
  <c r="S80" i="1"/>
  <c r="O80" i="1"/>
  <c r="P80" i="1"/>
  <c r="M80" i="1"/>
  <c r="N80" i="1"/>
  <c r="R80" i="1"/>
  <c r="G80" i="1"/>
  <c r="Q80" i="1"/>
  <c r="J80" i="1"/>
  <c r="V80" i="1"/>
  <c r="H80" i="1"/>
  <c r="T80" i="1"/>
  <c r="L80" i="1"/>
  <c r="U80" i="1"/>
  <c r="F80" i="1"/>
  <c r="I80" i="1"/>
  <c r="V103" i="1"/>
  <c r="I103" i="1"/>
  <c r="Q103" i="1"/>
  <c r="J103" i="1"/>
  <c r="U103" i="1"/>
  <c r="S103" i="1"/>
  <c r="R103" i="1"/>
  <c r="T103" i="1"/>
  <c r="O103" i="1"/>
  <c r="F103" i="1"/>
  <c r="L103" i="1"/>
  <c r="K103" i="1"/>
  <c r="M103" i="1"/>
  <c r="H103" i="1"/>
  <c r="N103" i="1"/>
  <c r="P103" i="1"/>
  <c r="G103" i="1"/>
  <c r="M99" i="1"/>
  <c r="F99" i="1"/>
  <c r="K99" i="1"/>
  <c r="T99" i="1"/>
  <c r="V99" i="1"/>
  <c r="S99" i="1"/>
  <c r="I99" i="1"/>
  <c r="P99" i="1"/>
  <c r="Q99" i="1"/>
  <c r="J99" i="1"/>
  <c r="R99" i="1"/>
  <c r="U99" i="1"/>
  <c r="N99" i="1"/>
  <c r="H99" i="1"/>
  <c r="G99" i="1"/>
  <c r="L99" i="1"/>
  <c r="O99" i="1"/>
  <c r="H333" i="1"/>
  <c r="O333" i="1"/>
  <c r="P333" i="1"/>
  <c r="Q333" i="1"/>
  <c r="R333" i="1"/>
  <c r="L333" i="1"/>
  <c r="U333" i="1"/>
  <c r="F333" i="1"/>
  <c r="T333" i="1"/>
  <c r="K333" i="1"/>
  <c r="M333" i="1"/>
  <c r="N333" i="1"/>
  <c r="G333" i="1"/>
  <c r="I333" i="1"/>
  <c r="V333" i="1"/>
  <c r="S333" i="1"/>
  <c r="J333" i="1"/>
  <c r="U91" i="1"/>
  <c r="T91" i="1"/>
  <c r="G91" i="1"/>
  <c r="J91" i="1"/>
  <c r="Q91" i="1"/>
  <c r="M91" i="1"/>
  <c r="H91" i="1"/>
  <c r="K91" i="1"/>
  <c r="P91" i="1"/>
  <c r="I91" i="1"/>
  <c r="L91" i="1"/>
  <c r="N91" i="1"/>
  <c r="S91" i="1"/>
  <c r="O91" i="1"/>
  <c r="R91" i="1"/>
  <c r="F91" i="1"/>
  <c r="V91" i="1"/>
  <c r="O207" i="1"/>
  <c r="L207" i="1"/>
  <c r="M207" i="1"/>
  <c r="G207" i="1"/>
  <c r="R207" i="1"/>
  <c r="P207" i="1"/>
  <c r="I207" i="1"/>
  <c r="N207" i="1"/>
  <c r="T207" i="1"/>
  <c r="Q207" i="1"/>
  <c r="S207" i="1"/>
  <c r="H207" i="1"/>
  <c r="J207" i="1"/>
  <c r="V207" i="1"/>
  <c r="K207" i="1"/>
  <c r="U207" i="1"/>
  <c r="F207" i="1"/>
  <c r="V70" i="1"/>
  <c r="K70" i="1"/>
  <c r="L70" i="1"/>
  <c r="J70" i="1"/>
  <c r="I70" i="1"/>
  <c r="G70" i="1"/>
  <c r="O70" i="1"/>
  <c r="M70" i="1"/>
  <c r="H70" i="1"/>
  <c r="R70" i="1"/>
  <c r="P70" i="1"/>
  <c r="N70" i="1"/>
  <c r="T70" i="1"/>
  <c r="S70" i="1"/>
  <c r="Q70" i="1"/>
  <c r="U70" i="1"/>
  <c r="F70" i="1"/>
  <c r="J334" i="1"/>
  <c r="H334" i="1"/>
  <c r="R334" i="1"/>
  <c r="U334" i="1"/>
  <c r="M334" i="1"/>
  <c r="O334" i="1"/>
  <c r="S334" i="1"/>
  <c r="Q334" i="1"/>
  <c r="N334" i="1"/>
  <c r="T334" i="1"/>
  <c r="L334" i="1"/>
  <c r="P334" i="1"/>
  <c r="V334" i="1"/>
  <c r="G334" i="1"/>
  <c r="I334" i="1"/>
  <c r="F334" i="1"/>
  <c r="K334" i="1"/>
  <c r="S146" i="1"/>
  <c r="I146" i="1"/>
  <c r="R146" i="1"/>
  <c r="L146" i="1"/>
  <c r="K146" i="1"/>
  <c r="Q146" i="1"/>
  <c r="U146" i="1"/>
  <c r="N146" i="1"/>
  <c r="H146" i="1"/>
  <c r="O146" i="1"/>
  <c r="T146" i="1"/>
  <c r="G146" i="1"/>
  <c r="J146" i="1"/>
  <c r="F146" i="1"/>
  <c r="M146" i="1"/>
  <c r="P146" i="1"/>
  <c r="V146" i="1"/>
  <c r="G313" i="1"/>
  <c r="L313" i="1"/>
  <c r="V313" i="1"/>
  <c r="K313" i="1"/>
  <c r="Q313" i="1"/>
  <c r="M313" i="1"/>
  <c r="P313" i="1"/>
  <c r="T313" i="1"/>
  <c r="H313" i="1"/>
  <c r="U313" i="1"/>
  <c r="N313" i="1"/>
  <c r="R313" i="1"/>
  <c r="I313" i="1"/>
  <c r="F313" i="1"/>
  <c r="O313" i="1"/>
  <c r="J313" i="1"/>
  <c r="S313" i="1"/>
  <c r="G144" i="1"/>
  <c r="K144" i="1"/>
  <c r="F144" i="1"/>
  <c r="I144" i="1"/>
  <c r="V144" i="1"/>
  <c r="J144" i="1"/>
  <c r="N144" i="1"/>
  <c r="O144" i="1"/>
  <c r="R144" i="1"/>
  <c r="H144" i="1"/>
  <c r="Q144" i="1"/>
  <c r="M144" i="1"/>
  <c r="L144" i="1"/>
  <c r="T144" i="1"/>
  <c r="S144" i="1"/>
  <c r="U144" i="1"/>
  <c r="P144" i="1"/>
  <c r="L330" i="1"/>
  <c r="K330" i="1"/>
  <c r="Q330" i="1"/>
  <c r="F330" i="1"/>
  <c r="P330" i="1"/>
  <c r="G330" i="1"/>
  <c r="T330" i="1"/>
  <c r="V330" i="1"/>
  <c r="H330" i="1"/>
  <c r="I330" i="1"/>
  <c r="U330" i="1"/>
  <c r="S330" i="1"/>
  <c r="J330" i="1"/>
  <c r="O330" i="1"/>
  <c r="N330" i="1"/>
  <c r="R330" i="1"/>
  <c r="M330" i="1"/>
  <c r="J54" i="1"/>
  <c r="U54" i="1"/>
  <c r="I54" i="1"/>
  <c r="F54" i="1"/>
  <c r="S54" i="1"/>
  <c r="L54" i="1"/>
  <c r="O54" i="1"/>
  <c r="Q54" i="1"/>
  <c r="N54" i="1"/>
  <c r="K54" i="1"/>
  <c r="P54" i="1"/>
  <c r="M54" i="1"/>
  <c r="T54" i="1"/>
  <c r="H54" i="1"/>
  <c r="R54" i="1"/>
  <c r="G54" i="1"/>
  <c r="V54" i="1"/>
  <c r="O291" i="1"/>
  <c r="K291" i="1"/>
  <c r="V291" i="1"/>
  <c r="G291" i="1"/>
  <c r="M291" i="1"/>
  <c r="F291" i="1"/>
  <c r="N291" i="1"/>
  <c r="U291" i="1"/>
  <c r="J291" i="1"/>
  <c r="Q291" i="1"/>
  <c r="S291" i="1"/>
  <c r="R291" i="1"/>
  <c r="H291" i="1"/>
  <c r="I291" i="1"/>
  <c r="P291" i="1"/>
  <c r="L291" i="1"/>
  <c r="T291" i="1"/>
  <c r="V164" i="1"/>
  <c r="O164" i="1"/>
  <c r="R164" i="1"/>
  <c r="G164" i="1"/>
  <c r="Q164" i="1"/>
  <c r="F164" i="1"/>
  <c r="U164" i="1"/>
  <c r="N164" i="1"/>
  <c r="S164" i="1"/>
  <c r="J164" i="1"/>
  <c r="L164" i="1"/>
  <c r="P164" i="1"/>
  <c r="K164" i="1"/>
  <c r="I164" i="1"/>
  <c r="T164" i="1"/>
  <c r="H164" i="1"/>
  <c r="M164" i="1"/>
  <c r="S248" i="1"/>
  <c r="P248" i="1"/>
  <c r="L248" i="1"/>
  <c r="T248" i="1"/>
  <c r="K248" i="1"/>
  <c r="Q248" i="1"/>
  <c r="J248" i="1"/>
  <c r="V248" i="1"/>
  <c r="G248" i="1"/>
  <c r="N248" i="1"/>
  <c r="H248" i="1"/>
  <c r="R248" i="1"/>
  <c r="M248" i="1"/>
  <c r="U248" i="1"/>
  <c r="O248" i="1"/>
  <c r="F248" i="1"/>
  <c r="I248" i="1"/>
  <c r="F254" i="1"/>
  <c r="G254" i="1"/>
  <c r="T254" i="1"/>
  <c r="N254" i="1"/>
  <c r="S254" i="1"/>
  <c r="V254" i="1"/>
  <c r="J254" i="1"/>
  <c r="I254" i="1"/>
  <c r="O254" i="1"/>
  <c r="U254" i="1"/>
  <c r="K254" i="1"/>
  <c r="R254" i="1"/>
  <c r="H254" i="1"/>
  <c r="L254" i="1"/>
  <c r="Q254" i="1"/>
  <c r="P254" i="1"/>
  <c r="M254" i="1"/>
  <c r="U186" i="1"/>
  <c r="K186" i="1"/>
  <c r="P186" i="1"/>
  <c r="Q186" i="1"/>
  <c r="F186" i="1"/>
  <c r="N186" i="1"/>
  <c r="L186" i="1"/>
  <c r="I186" i="1"/>
  <c r="H186" i="1"/>
  <c r="R186" i="1"/>
  <c r="S186" i="1"/>
  <c r="V186" i="1"/>
  <c r="G186" i="1"/>
  <c r="J186" i="1"/>
  <c r="T186" i="1"/>
  <c r="M186" i="1"/>
  <c r="O186" i="1"/>
  <c r="K177" i="1"/>
  <c r="G177" i="1"/>
  <c r="J177" i="1"/>
  <c r="Q177" i="1"/>
  <c r="I177" i="1"/>
  <c r="O177" i="1"/>
  <c r="F177" i="1"/>
  <c r="S177" i="1"/>
  <c r="L177" i="1"/>
  <c r="N177" i="1"/>
  <c r="R177" i="1"/>
  <c r="U177" i="1"/>
  <c r="T177" i="1"/>
  <c r="H177" i="1"/>
  <c r="M177" i="1"/>
  <c r="P177" i="1"/>
  <c r="V177" i="1"/>
  <c r="R162" i="1"/>
  <c r="Q162" i="1"/>
  <c r="G162" i="1"/>
  <c r="J162" i="1"/>
  <c r="I162" i="1"/>
  <c r="V162" i="1"/>
  <c r="S162" i="1"/>
  <c r="K162" i="1"/>
  <c r="P162" i="1"/>
  <c r="F162" i="1"/>
  <c r="N162" i="1"/>
  <c r="U162" i="1"/>
  <c r="M162" i="1"/>
  <c r="L162" i="1"/>
  <c r="H162" i="1"/>
  <c r="O162" i="1"/>
  <c r="T162" i="1"/>
  <c r="T124" i="1"/>
  <c r="F124" i="1"/>
  <c r="S124" i="1"/>
  <c r="N124" i="1"/>
  <c r="O124" i="1"/>
  <c r="V124" i="1"/>
  <c r="L124" i="1"/>
  <c r="R124" i="1"/>
  <c r="G124" i="1"/>
  <c r="P124" i="1"/>
  <c r="I124" i="1"/>
  <c r="U124" i="1"/>
  <c r="J124" i="1"/>
  <c r="H124" i="1"/>
  <c r="Q124" i="1"/>
  <c r="M124" i="1"/>
  <c r="K124" i="1"/>
  <c r="H263" i="1"/>
  <c r="K263" i="1"/>
  <c r="U263" i="1"/>
  <c r="O263" i="1"/>
  <c r="J263" i="1"/>
  <c r="G263" i="1"/>
  <c r="S263" i="1"/>
  <c r="I263" i="1"/>
  <c r="L263" i="1"/>
  <c r="R263" i="1"/>
  <c r="F263" i="1"/>
  <c r="V263" i="1"/>
  <c r="T263" i="1"/>
  <c r="M263" i="1"/>
  <c r="N263" i="1"/>
  <c r="Q263" i="1"/>
  <c r="P263" i="1"/>
  <c r="U219" i="1"/>
  <c r="K219" i="1"/>
  <c r="R219" i="1"/>
  <c r="T219" i="1"/>
  <c r="O219" i="1"/>
  <c r="H219" i="1"/>
  <c r="G219" i="1"/>
  <c r="V219" i="1"/>
  <c r="L219" i="1"/>
  <c r="Q219" i="1"/>
  <c r="F219" i="1"/>
  <c r="P219" i="1"/>
  <c r="M219" i="1"/>
  <c r="J219" i="1"/>
  <c r="N219" i="1"/>
  <c r="I219" i="1"/>
  <c r="S219" i="1"/>
  <c r="V215" i="1"/>
  <c r="N215" i="1"/>
  <c r="P215" i="1"/>
  <c r="T215" i="1"/>
  <c r="I215" i="1"/>
  <c r="G215" i="1"/>
  <c r="L215" i="1"/>
  <c r="H215" i="1"/>
  <c r="R215" i="1"/>
  <c r="J215" i="1"/>
  <c r="O215" i="1"/>
  <c r="M215" i="1"/>
  <c r="S215" i="1"/>
  <c r="F215" i="1"/>
  <c r="U215" i="1"/>
  <c r="Q215" i="1"/>
  <c r="K215" i="1"/>
  <c r="R71" i="1"/>
  <c r="L71" i="1"/>
  <c r="G71" i="1"/>
  <c r="N71" i="1"/>
  <c r="U71" i="1"/>
  <c r="V71" i="1"/>
  <c r="O71" i="1"/>
  <c r="S71" i="1"/>
  <c r="K71" i="1"/>
  <c r="H71" i="1"/>
  <c r="M71" i="1"/>
  <c r="F71" i="1"/>
  <c r="J71" i="1"/>
  <c r="I71" i="1"/>
  <c r="T71" i="1"/>
  <c r="P71" i="1"/>
  <c r="Q71" i="1"/>
  <c r="S119" i="1"/>
  <c r="V119" i="1"/>
  <c r="L119" i="1"/>
  <c r="G119" i="1"/>
  <c r="R119" i="1"/>
  <c r="K119" i="1"/>
  <c r="H119" i="1"/>
  <c r="M119" i="1"/>
  <c r="O119" i="1"/>
  <c r="Q119" i="1"/>
  <c r="P119" i="1"/>
  <c r="I119" i="1"/>
  <c r="N119" i="1"/>
  <c r="J119" i="1"/>
  <c r="U119" i="1"/>
  <c r="T119" i="1"/>
  <c r="F119" i="1"/>
  <c r="L104" i="1"/>
  <c r="P104" i="1"/>
  <c r="V104" i="1"/>
  <c r="H104" i="1"/>
  <c r="R104" i="1"/>
  <c r="O104" i="1"/>
  <c r="T104" i="1"/>
  <c r="N104" i="1"/>
  <c r="J104" i="1"/>
  <c r="U104" i="1"/>
  <c r="I104" i="1"/>
  <c r="Q104" i="1"/>
  <c r="M104" i="1"/>
  <c r="S104" i="1"/>
  <c r="G104" i="1"/>
  <c r="K104" i="1"/>
  <c r="F104" i="1"/>
  <c r="U86" i="1"/>
  <c r="I86" i="1"/>
  <c r="G86" i="1"/>
  <c r="T86" i="1"/>
  <c r="N86" i="1"/>
  <c r="L86" i="1"/>
  <c r="J86" i="1"/>
  <c r="S86" i="1"/>
  <c r="R86" i="1"/>
  <c r="K86" i="1"/>
  <c r="V86" i="1"/>
  <c r="O86" i="1"/>
  <c r="Q86" i="1"/>
  <c r="F86" i="1"/>
  <c r="H86" i="1"/>
  <c r="M86" i="1"/>
  <c r="P86" i="1"/>
  <c r="K158" i="1"/>
  <c r="F158" i="1"/>
  <c r="Q158" i="1"/>
  <c r="N158" i="1"/>
  <c r="G158" i="1"/>
  <c r="U158" i="1"/>
  <c r="T158" i="1"/>
  <c r="S158" i="1"/>
  <c r="O158" i="1"/>
  <c r="R158" i="1"/>
  <c r="P158" i="1"/>
  <c r="L158" i="1"/>
  <c r="J158" i="1"/>
  <c r="H158" i="1"/>
  <c r="I158" i="1"/>
  <c r="M158" i="1"/>
  <c r="V158" i="1"/>
  <c r="I107" i="1"/>
  <c r="V107" i="1"/>
  <c r="G107" i="1"/>
  <c r="T107" i="1"/>
  <c r="U107" i="1"/>
  <c r="Q107" i="1"/>
  <c r="P107" i="1"/>
  <c r="F107" i="1"/>
  <c r="S107" i="1"/>
  <c r="O107" i="1"/>
  <c r="M107" i="1"/>
  <c r="N107" i="1"/>
  <c r="H107" i="1"/>
  <c r="J107" i="1"/>
  <c r="R107" i="1"/>
  <c r="L107" i="1"/>
  <c r="K107" i="1"/>
  <c r="N265" i="1"/>
  <c r="I265" i="1"/>
  <c r="J265" i="1"/>
  <c r="O265" i="1"/>
  <c r="M265" i="1"/>
  <c r="L265" i="1"/>
  <c r="H265" i="1"/>
  <c r="F265" i="1"/>
  <c r="G265" i="1"/>
  <c r="S265" i="1"/>
  <c r="K265" i="1"/>
  <c r="P265" i="1"/>
  <c r="U265" i="1"/>
  <c r="Q265" i="1"/>
  <c r="V265" i="1"/>
  <c r="T265" i="1"/>
  <c r="R265" i="1"/>
  <c r="S297" i="1"/>
  <c r="H297" i="1"/>
  <c r="O297" i="1"/>
  <c r="L297" i="1"/>
  <c r="V297" i="1"/>
  <c r="F297" i="1"/>
  <c r="Q297" i="1"/>
  <c r="M297" i="1"/>
  <c r="T297" i="1"/>
  <c r="J297" i="1"/>
  <c r="U297" i="1"/>
  <c r="I297" i="1"/>
  <c r="P297" i="1"/>
  <c r="N297" i="1"/>
  <c r="K297" i="1"/>
  <c r="R297" i="1"/>
  <c r="G297" i="1"/>
  <c r="V184" i="1"/>
  <c r="J184" i="1"/>
  <c r="L184" i="1"/>
  <c r="S184" i="1"/>
  <c r="K184" i="1"/>
  <c r="F184" i="1"/>
  <c r="Q184" i="1"/>
  <c r="O184" i="1"/>
  <c r="H184" i="1"/>
  <c r="U184" i="1"/>
  <c r="P184" i="1"/>
  <c r="R184" i="1"/>
  <c r="M184" i="1"/>
  <c r="I184" i="1"/>
  <c r="T184" i="1"/>
  <c r="N184" i="1"/>
  <c r="G184" i="1"/>
  <c r="H169" i="1"/>
  <c r="Q169" i="1"/>
  <c r="S169" i="1"/>
  <c r="L169" i="1"/>
  <c r="V169" i="1"/>
  <c r="O169" i="1"/>
  <c r="N169" i="1"/>
  <c r="J169" i="1"/>
  <c r="F169" i="1"/>
  <c r="M169" i="1"/>
  <c r="R169" i="1"/>
  <c r="U169" i="1"/>
  <c r="K169" i="1"/>
  <c r="G169" i="1"/>
  <c r="I169" i="1"/>
  <c r="T169" i="1"/>
  <c r="P169" i="1"/>
  <c r="V229" i="1"/>
  <c r="Q229" i="1"/>
  <c r="F229" i="1"/>
  <c r="K229" i="1"/>
  <c r="R229" i="1"/>
  <c r="L229" i="1"/>
  <c r="H229" i="1"/>
  <c r="G229" i="1"/>
  <c r="N229" i="1"/>
  <c r="S229" i="1"/>
  <c r="M229" i="1"/>
  <c r="T229" i="1"/>
  <c r="O229" i="1"/>
  <c r="J229" i="1"/>
  <c r="I229" i="1"/>
  <c r="P229" i="1"/>
  <c r="U229" i="1"/>
  <c r="T105" i="1"/>
  <c r="G105" i="1"/>
  <c r="H105" i="1"/>
  <c r="I105" i="1"/>
  <c r="P105" i="1"/>
  <c r="N105" i="1"/>
  <c r="J105" i="1"/>
  <c r="S105" i="1"/>
  <c r="V105" i="1"/>
  <c r="F105" i="1"/>
  <c r="O105" i="1"/>
  <c r="U105" i="1"/>
  <c r="M105" i="1"/>
  <c r="Q105" i="1"/>
  <c r="K105" i="1"/>
  <c r="L105" i="1"/>
  <c r="R105" i="1"/>
  <c r="M98" i="1"/>
  <c r="K98" i="1"/>
  <c r="U98" i="1"/>
  <c r="L98" i="1"/>
  <c r="G98" i="1"/>
  <c r="S98" i="1"/>
  <c r="P98" i="1"/>
  <c r="N98" i="1"/>
  <c r="J98" i="1"/>
  <c r="O98" i="1"/>
  <c r="V98" i="1"/>
  <c r="Q98" i="1"/>
  <c r="I98" i="1"/>
  <c r="F98" i="1"/>
  <c r="H98" i="1"/>
  <c r="T98" i="1"/>
  <c r="R98" i="1"/>
  <c r="Q309" i="1"/>
  <c r="I309" i="1"/>
  <c r="G309" i="1"/>
  <c r="F309" i="1"/>
  <c r="O309" i="1"/>
  <c r="M309" i="1"/>
  <c r="K309" i="1"/>
  <c r="H309" i="1"/>
  <c r="J309" i="1"/>
  <c r="U309" i="1"/>
  <c r="L309" i="1"/>
  <c r="S309" i="1"/>
  <c r="V309" i="1"/>
  <c r="R309" i="1"/>
  <c r="T309" i="1"/>
  <c r="P309" i="1"/>
  <c r="N309" i="1"/>
  <c r="U84" i="1"/>
  <c r="V84" i="1"/>
  <c r="T84" i="1"/>
  <c r="F84" i="1"/>
  <c r="S84" i="1"/>
  <c r="J84" i="1"/>
  <c r="M84" i="1"/>
  <c r="L84" i="1"/>
  <c r="G84" i="1"/>
  <c r="R84" i="1"/>
  <c r="K84" i="1"/>
  <c r="N84" i="1"/>
  <c r="Q84" i="1"/>
  <c r="I84" i="1"/>
  <c r="P84" i="1"/>
  <c r="O84" i="1"/>
  <c r="H84" i="1"/>
  <c r="M174" i="1"/>
  <c r="V174" i="1"/>
  <c r="Q174" i="1"/>
  <c r="L174" i="1"/>
  <c r="F174" i="1"/>
  <c r="U174" i="1"/>
  <c r="I174" i="1"/>
  <c r="K174" i="1"/>
  <c r="T174" i="1"/>
  <c r="R174" i="1"/>
  <c r="O174" i="1"/>
  <c r="N174" i="1"/>
  <c r="G174" i="1"/>
  <c r="H174" i="1"/>
  <c r="J174" i="1"/>
  <c r="S174" i="1"/>
  <c r="P174" i="1"/>
  <c r="G303" i="1"/>
  <c r="K303" i="1"/>
  <c r="U303" i="1"/>
  <c r="R303" i="1"/>
  <c r="S303" i="1"/>
  <c r="J303" i="1"/>
  <c r="M303" i="1"/>
  <c r="V303" i="1"/>
  <c r="I303" i="1"/>
  <c r="O303" i="1"/>
  <c r="Q303" i="1"/>
  <c r="N303" i="1"/>
  <c r="L303" i="1"/>
  <c r="T303" i="1"/>
  <c r="H303" i="1"/>
  <c r="F303" i="1"/>
  <c r="P303" i="1"/>
  <c r="I79" i="1"/>
  <c r="F79" i="1"/>
  <c r="H79" i="1"/>
  <c r="J79" i="1"/>
  <c r="T79" i="1"/>
  <c r="P79" i="1"/>
  <c r="Q79" i="1"/>
  <c r="G79" i="1"/>
  <c r="O79" i="1"/>
  <c r="N79" i="1"/>
  <c r="U79" i="1"/>
  <c r="L79" i="1"/>
  <c r="M79" i="1"/>
  <c r="R79" i="1"/>
  <c r="K79" i="1"/>
  <c r="V79" i="1"/>
  <c r="S79" i="1"/>
  <c r="S295" i="1"/>
  <c r="Q295" i="1"/>
  <c r="F295" i="1"/>
  <c r="I295" i="1"/>
  <c r="J295" i="1"/>
  <c r="K295" i="1"/>
  <c r="U295" i="1"/>
  <c r="V295" i="1"/>
  <c r="T295" i="1"/>
  <c r="G295" i="1"/>
  <c r="R295" i="1"/>
  <c r="N295" i="1"/>
  <c r="H295" i="1"/>
  <c r="M295" i="1"/>
  <c r="P295" i="1"/>
  <c r="O295" i="1"/>
  <c r="L295" i="1"/>
  <c r="N228" i="1"/>
  <c r="R228" i="1"/>
  <c r="K228" i="1"/>
  <c r="M228" i="1"/>
  <c r="G228" i="1"/>
  <c r="H228" i="1"/>
  <c r="J228" i="1"/>
  <c r="I228" i="1"/>
  <c r="U228" i="1"/>
  <c r="O228" i="1"/>
  <c r="L228" i="1"/>
  <c r="T228" i="1"/>
  <c r="V228" i="1"/>
  <c r="S228" i="1"/>
  <c r="P228" i="1"/>
  <c r="F228" i="1"/>
  <c r="Q228" i="1"/>
  <c r="U244" i="1"/>
  <c r="I244" i="1"/>
  <c r="R244" i="1"/>
  <c r="N244" i="1"/>
  <c r="J244" i="1"/>
  <c r="O244" i="1"/>
  <c r="G244" i="1"/>
  <c r="F244" i="1"/>
  <c r="H244" i="1"/>
  <c r="S244" i="1"/>
  <c r="K244" i="1"/>
  <c r="P244" i="1"/>
  <c r="Q244" i="1"/>
  <c r="T244" i="1"/>
  <c r="V244" i="1"/>
  <c r="M244" i="1"/>
  <c r="L244" i="1"/>
  <c r="F307" i="1"/>
  <c r="L307" i="1"/>
  <c r="V307" i="1"/>
  <c r="I307" i="1"/>
  <c r="Q307" i="1"/>
  <c r="T307" i="1"/>
  <c r="K307" i="1"/>
  <c r="R307" i="1"/>
  <c r="O307" i="1"/>
  <c r="P307" i="1"/>
  <c r="H307" i="1"/>
  <c r="S307" i="1"/>
  <c r="U307" i="1"/>
  <c r="N307" i="1"/>
  <c r="M307" i="1"/>
  <c r="J307" i="1"/>
  <c r="G307" i="1"/>
  <c r="I190" i="1"/>
  <c r="J190" i="1"/>
  <c r="V190" i="1"/>
  <c r="L190" i="1"/>
  <c r="T190" i="1"/>
  <c r="G190" i="1"/>
  <c r="R190" i="1"/>
  <c r="F190" i="1"/>
  <c r="K190" i="1"/>
  <c r="M190" i="1"/>
  <c r="U190" i="1"/>
  <c r="P190" i="1"/>
  <c r="O190" i="1"/>
  <c r="S190" i="1"/>
  <c r="N190" i="1"/>
  <c r="Q190" i="1"/>
  <c r="H190" i="1"/>
  <c r="T328" i="1"/>
  <c r="N328" i="1"/>
  <c r="G328" i="1"/>
  <c r="U328" i="1"/>
  <c r="F328" i="1"/>
  <c r="M328" i="1"/>
  <c r="S328" i="1"/>
  <c r="L328" i="1"/>
  <c r="O328" i="1"/>
  <c r="V328" i="1"/>
  <c r="Q328" i="1"/>
  <c r="H328" i="1"/>
  <c r="K328" i="1"/>
  <c r="R328" i="1"/>
  <c r="I328" i="1"/>
  <c r="P328" i="1"/>
  <c r="J328" i="1"/>
  <c r="F179" i="1"/>
  <c r="L179" i="1"/>
  <c r="I179" i="1"/>
  <c r="K179" i="1"/>
  <c r="Q179" i="1"/>
  <c r="T179" i="1"/>
  <c r="N179" i="1"/>
  <c r="J179" i="1"/>
  <c r="V179" i="1"/>
  <c r="H179" i="1"/>
  <c r="S179" i="1"/>
  <c r="R179" i="1"/>
  <c r="P179" i="1"/>
  <c r="G179" i="1"/>
  <c r="M179" i="1"/>
  <c r="O179" i="1"/>
  <c r="U179" i="1"/>
  <c r="Q101" i="1"/>
  <c r="O101" i="1"/>
  <c r="F101" i="1"/>
  <c r="P101" i="1"/>
  <c r="U101" i="1"/>
  <c r="R101" i="1"/>
  <c r="L101" i="1"/>
  <c r="K101" i="1"/>
  <c r="S101" i="1"/>
  <c r="J101" i="1"/>
  <c r="G101" i="1"/>
  <c r="T101" i="1"/>
  <c r="M101" i="1"/>
  <c r="I101" i="1"/>
  <c r="N101" i="1"/>
  <c r="V101" i="1"/>
  <c r="H101" i="1"/>
  <c r="J149" i="1"/>
  <c r="I149" i="1"/>
  <c r="G149" i="1"/>
  <c r="L149" i="1"/>
  <c r="F149" i="1"/>
  <c r="Q149" i="1"/>
  <c r="K149" i="1"/>
  <c r="N149" i="1"/>
  <c r="R149" i="1"/>
  <c r="H149" i="1"/>
  <c r="T149" i="1"/>
  <c r="V149" i="1"/>
  <c r="O149" i="1"/>
  <c r="M149" i="1"/>
  <c r="P149" i="1"/>
  <c r="U149" i="1"/>
  <c r="S149" i="1"/>
  <c r="S76" i="1"/>
  <c r="L76" i="1"/>
  <c r="F76" i="1"/>
  <c r="P76" i="1"/>
  <c r="R76" i="1"/>
  <c r="N76" i="1"/>
  <c r="I76" i="1"/>
  <c r="H76" i="1"/>
  <c r="V76" i="1"/>
  <c r="K76" i="1"/>
  <c r="U76" i="1"/>
  <c r="G76" i="1"/>
  <c r="Q76" i="1"/>
  <c r="J76" i="1"/>
  <c r="O76" i="1"/>
  <c r="T76" i="1"/>
  <c r="M76" i="1"/>
  <c r="I347" i="1"/>
  <c r="R347" i="1"/>
  <c r="Q347" i="1"/>
  <c r="O347" i="1"/>
  <c r="N347" i="1"/>
  <c r="S347" i="1"/>
  <c r="V347" i="1"/>
  <c r="H347" i="1"/>
  <c r="T347" i="1"/>
  <c r="M347" i="1"/>
  <c r="P347" i="1"/>
  <c r="K347" i="1"/>
  <c r="L347" i="1"/>
  <c r="U347" i="1"/>
  <c r="F347" i="1"/>
  <c r="J347" i="1"/>
  <c r="G347" i="1"/>
  <c r="N147" i="1"/>
  <c r="F147" i="1"/>
  <c r="V147" i="1"/>
  <c r="U147" i="1"/>
  <c r="R147" i="1"/>
  <c r="Q147" i="1"/>
  <c r="T147" i="1"/>
  <c r="M147" i="1"/>
  <c r="O147" i="1"/>
  <c r="G147" i="1"/>
  <c r="P147" i="1"/>
  <c r="L147" i="1"/>
  <c r="I147" i="1"/>
  <c r="K147" i="1"/>
  <c r="S147" i="1"/>
  <c r="H147" i="1"/>
  <c r="J147" i="1"/>
  <c r="G60" i="1"/>
  <c r="J60" i="1"/>
  <c r="M60" i="1"/>
  <c r="U60" i="1"/>
  <c r="R60" i="1"/>
  <c r="F60" i="1"/>
  <c r="I60" i="1"/>
  <c r="T60" i="1"/>
  <c r="N60" i="1"/>
  <c r="Q60" i="1"/>
  <c r="P60" i="1"/>
  <c r="V60" i="1"/>
  <c r="K60" i="1"/>
  <c r="S60" i="1"/>
  <c r="L60" i="1"/>
  <c r="O60" i="1"/>
  <c r="H60" i="1"/>
  <c r="K132" i="1"/>
  <c r="P132" i="1"/>
  <c r="M132" i="1"/>
  <c r="S132" i="1"/>
  <c r="G132" i="1"/>
  <c r="I132" i="1"/>
  <c r="J132" i="1"/>
  <c r="L132" i="1"/>
  <c r="Q132" i="1"/>
  <c r="F132" i="1"/>
  <c r="V132" i="1"/>
  <c r="O132" i="1"/>
  <c r="N132" i="1"/>
  <c r="R132" i="1"/>
  <c r="T132" i="1"/>
  <c r="H132" i="1"/>
  <c r="U132" i="1"/>
  <c r="M264" i="1"/>
  <c r="T264" i="1"/>
  <c r="O264" i="1"/>
  <c r="S264" i="1"/>
  <c r="R264" i="1"/>
  <c r="I264" i="1"/>
  <c r="P264" i="1"/>
  <c r="U264" i="1"/>
  <c r="K264" i="1"/>
  <c r="L264" i="1"/>
  <c r="G264" i="1"/>
  <c r="F264" i="1"/>
  <c r="N264" i="1"/>
  <c r="H264" i="1"/>
  <c r="Q264" i="1"/>
  <c r="J264" i="1"/>
  <c r="V264" i="1"/>
  <c r="K212" i="1"/>
  <c r="S212" i="1"/>
  <c r="R212" i="1"/>
  <c r="J212" i="1"/>
  <c r="Q212" i="1"/>
  <c r="G212" i="1"/>
  <c r="N212" i="1"/>
  <c r="V212" i="1"/>
  <c r="F212" i="1"/>
  <c r="M212" i="1"/>
  <c r="U212" i="1"/>
  <c r="L212" i="1"/>
  <c r="T212" i="1"/>
  <c r="O212" i="1"/>
  <c r="H212" i="1"/>
  <c r="I212" i="1"/>
  <c r="P212" i="1"/>
  <c r="G384" i="1"/>
  <c r="J384" i="1"/>
  <c r="M384" i="1"/>
  <c r="R384" i="1"/>
  <c r="L384" i="1"/>
  <c r="I384" i="1"/>
  <c r="V384" i="1"/>
  <c r="O384" i="1"/>
  <c r="F384" i="1"/>
  <c r="N384" i="1"/>
  <c r="T384" i="1"/>
  <c r="U384" i="1"/>
  <c r="P384" i="1"/>
  <c r="H384" i="1"/>
  <c r="Q384" i="1"/>
  <c r="K384" i="1"/>
  <c r="S384" i="1"/>
  <c r="U356" i="1"/>
  <c r="O356" i="1"/>
  <c r="J356" i="1"/>
  <c r="N356" i="1"/>
  <c r="I356" i="1"/>
  <c r="G356" i="1"/>
  <c r="F356" i="1"/>
  <c r="V356" i="1"/>
  <c r="M356" i="1"/>
  <c r="Q356" i="1"/>
  <c r="P356" i="1"/>
  <c r="L356" i="1"/>
  <c r="S356" i="1"/>
  <c r="R356" i="1"/>
  <c r="H356" i="1"/>
  <c r="K356" i="1"/>
  <c r="T356" i="1"/>
  <c r="T478" i="1"/>
  <c r="P478" i="1"/>
  <c r="S478" i="1"/>
  <c r="K478" i="1"/>
  <c r="G478" i="1"/>
  <c r="F478" i="1"/>
  <c r="U478" i="1"/>
  <c r="I478" i="1"/>
  <c r="L478" i="1"/>
  <c r="N478" i="1"/>
  <c r="O478" i="1"/>
  <c r="M478" i="1"/>
  <c r="J478" i="1"/>
  <c r="Q478" i="1"/>
  <c r="R478" i="1"/>
  <c r="H478" i="1"/>
  <c r="V478" i="1"/>
  <c r="O510" i="1"/>
  <c r="N510" i="1"/>
  <c r="K510" i="1"/>
  <c r="U510" i="1"/>
  <c r="G510" i="1"/>
  <c r="J510" i="1"/>
  <c r="Q510" i="1"/>
  <c r="H510" i="1"/>
  <c r="M510" i="1"/>
  <c r="T510" i="1"/>
  <c r="L510" i="1"/>
  <c r="F510" i="1"/>
  <c r="S510" i="1"/>
  <c r="I510" i="1"/>
  <c r="P510" i="1"/>
  <c r="V510" i="1"/>
  <c r="R510" i="1"/>
  <c r="R492" i="1"/>
  <c r="K492" i="1"/>
  <c r="J492" i="1"/>
  <c r="I492" i="1"/>
  <c r="G492" i="1"/>
  <c r="S492" i="1"/>
  <c r="T492" i="1"/>
  <c r="F492" i="1"/>
  <c r="V492" i="1"/>
  <c r="P492" i="1"/>
  <c r="O492" i="1"/>
  <c r="Q492" i="1"/>
  <c r="U492" i="1"/>
  <c r="M492" i="1"/>
  <c r="N492" i="1"/>
  <c r="L492" i="1"/>
  <c r="H492" i="1"/>
  <c r="N360" i="1"/>
  <c r="Q360" i="1"/>
  <c r="G360" i="1"/>
  <c r="L360" i="1"/>
  <c r="S360" i="1"/>
  <c r="K360" i="1"/>
  <c r="T360" i="1"/>
  <c r="I360" i="1"/>
  <c r="P360" i="1"/>
  <c r="R360" i="1"/>
  <c r="U360" i="1"/>
  <c r="O360" i="1"/>
  <c r="M360" i="1"/>
  <c r="V360" i="1"/>
  <c r="J360" i="1"/>
  <c r="H360" i="1"/>
  <c r="F360" i="1"/>
  <c r="I383" i="1"/>
  <c r="T383" i="1"/>
  <c r="H383" i="1"/>
  <c r="M383" i="1"/>
  <c r="N383" i="1"/>
  <c r="G383" i="1"/>
  <c r="S383" i="1"/>
  <c r="Q383" i="1"/>
  <c r="P383" i="1"/>
  <c r="L383" i="1"/>
  <c r="R383" i="1"/>
  <c r="V383" i="1"/>
  <c r="O383" i="1"/>
  <c r="U383" i="1"/>
  <c r="K383" i="1"/>
  <c r="J383" i="1"/>
  <c r="F383" i="1"/>
  <c r="F430" i="1"/>
  <c r="J430" i="1"/>
  <c r="K430" i="1"/>
  <c r="G430" i="1"/>
  <c r="O430" i="1"/>
  <c r="T430" i="1"/>
  <c r="V430" i="1"/>
  <c r="L430" i="1"/>
  <c r="R430" i="1"/>
  <c r="M430" i="1"/>
  <c r="N430" i="1"/>
  <c r="H430" i="1"/>
  <c r="I430" i="1"/>
  <c r="P430" i="1"/>
  <c r="Q430" i="1"/>
  <c r="U430" i="1"/>
  <c r="S430" i="1"/>
  <c r="T378" i="1"/>
  <c r="O378" i="1"/>
  <c r="G378" i="1"/>
  <c r="L378" i="1"/>
  <c r="M378" i="1"/>
  <c r="F378" i="1"/>
  <c r="S378" i="1"/>
  <c r="Q378" i="1"/>
  <c r="K378" i="1"/>
  <c r="N378" i="1"/>
  <c r="P378" i="1"/>
  <c r="R378" i="1"/>
  <c r="J378" i="1"/>
  <c r="I378" i="1"/>
  <c r="V378" i="1"/>
  <c r="U378" i="1"/>
  <c r="H378" i="1"/>
  <c r="V359" i="1"/>
  <c r="L359" i="1"/>
  <c r="P359" i="1"/>
  <c r="O359" i="1"/>
  <c r="Q359" i="1"/>
  <c r="I359" i="1"/>
  <c r="M359" i="1"/>
  <c r="F359" i="1"/>
  <c r="J359" i="1"/>
  <c r="N359" i="1"/>
  <c r="H359" i="1"/>
  <c r="T359" i="1"/>
  <c r="R359" i="1"/>
  <c r="U359" i="1"/>
  <c r="G359" i="1"/>
  <c r="S359" i="1"/>
  <c r="K359" i="1"/>
  <c r="K461" i="1"/>
  <c r="N461" i="1"/>
  <c r="P461" i="1"/>
  <c r="O461" i="1"/>
  <c r="I461" i="1"/>
  <c r="G461" i="1"/>
  <c r="H461" i="1"/>
  <c r="U461" i="1"/>
  <c r="J461" i="1"/>
  <c r="S461" i="1"/>
  <c r="F461" i="1"/>
  <c r="Q461" i="1"/>
  <c r="T461" i="1"/>
  <c r="L461" i="1"/>
  <c r="R461" i="1"/>
  <c r="M461" i="1"/>
  <c r="V461" i="1"/>
  <c r="H466" i="1"/>
  <c r="J466" i="1"/>
  <c r="M466" i="1"/>
  <c r="G466" i="1"/>
  <c r="S466" i="1"/>
  <c r="P466" i="1"/>
  <c r="F466" i="1"/>
  <c r="L466" i="1"/>
  <c r="Q466" i="1"/>
  <c r="T466" i="1"/>
  <c r="K466" i="1"/>
  <c r="I466" i="1"/>
  <c r="O466" i="1"/>
  <c r="V466" i="1"/>
  <c r="N466" i="1"/>
  <c r="U466" i="1"/>
  <c r="R466" i="1"/>
  <c r="Q369" i="1"/>
  <c r="T369" i="1"/>
  <c r="O369" i="1"/>
  <c r="G369" i="1"/>
  <c r="V369" i="1"/>
  <c r="M369" i="1"/>
  <c r="P369" i="1"/>
  <c r="F369" i="1"/>
  <c r="R369" i="1"/>
  <c r="J369" i="1"/>
  <c r="N369" i="1"/>
  <c r="U369" i="1"/>
  <c r="H369" i="1"/>
  <c r="K369" i="1"/>
  <c r="L369" i="1"/>
  <c r="S369" i="1"/>
  <c r="I369" i="1"/>
  <c r="R465" i="1"/>
  <c r="O465" i="1"/>
  <c r="I465" i="1"/>
  <c r="N465" i="1"/>
  <c r="H465" i="1"/>
  <c r="G465" i="1"/>
  <c r="P465" i="1"/>
  <c r="L465" i="1"/>
  <c r="T465" i="1"/>
  <c r="K465" i="1"/>
  <c r="J465" i="1"/>
  <c r="M465" i="1"/>
  <c r="F465" i="1"/>
  <c r="U465" i="1"/>
  <c r="Q465" i="1"/>
  <c r="S465" i="1"/>
  <c r="V465" i="1"/>
  <c r="O508" i="1"/>
  <c r="P508" i="1"/>
  <c r="L508" i="1"/>
  <c r="T508" i="1"/>
  <c r="R508" i="1"/>
  <c r="J508" i="1"/>
  <c r="I508" i="1"/>
  <c r="H508" i="1"/>
  <c r="G508" i="1"/>
  <c r="K508" i="1"/>
  <c r="N508" i="1"/>
  <c r="M508" i="1"/>
  <c r="Q508" i="1"/>
  <c r="F508" i="1"/>
  <c r="S508" i="1"/>
  <c r="U508" i="1"/>
  <c r="V508" i="1"/>
  <c r="U414" i="1"/>
  <c r="K414" i="1"/>
  <c r="Q414" i="1"/>
  <c r="N414" i="1"/>
  <c r="H414" i="1"/>
  <c r="V414" i="1"/>
  <c r="G414" i="1"/>
  <c r="M414" i="1"/>
  <c r="I414" i="1"/>
  <c r="J414" i="1"/>
  <c r="S414" i="1"/>
  <c r="F414" i="1"/>
  <c r="O414" i="1"/>
  <c r="L414" i="1"/>
  <c r="R414" i="1"/>
  <c r="P414" i="1"/>
  <c r="T414" i="1"/>
  <c r="L341" i="1"/>
  <c r="J341" i="1"/>
  <c r="F341" i="1"/>
  <c r="Q341" i="1"/>
  <c r="S341" i="1"/>
  <c r="O341" i="1"/>
  <c r="P341" i="1"/>
  <c r="M341" i="1"/>
  <c r="T341" i="1"/>
  <c r="G341" i="1"/>
  <c r="K341" i="1"/>
  <c r="N341" i="1"/>
  <c r="R341" i="1"/>
  <c r="U341" i="1"/>
  <c r="H341" i="1"/>
  <c r="I341" i="1"/>
  <c r="V341" i="1"/>
  <c r="F471" i="1"/>
  <c r="J471" i="1"/>
  <c r="H471" i="1"/>
  <c r="L471" i="1"/>
  <c r="U471" i="1"/>
  <c r="M471" i="1"/>
  <c r="R471" i="1"/>
  <c r="O471" i="1"/>
  <c r="G471" i="1"/>
  <c r="I471" i="1"/>
  <c r="V471" i="1"/>
  <c r="T471" i="1"/>
  <c r="S471" i="1"/>
  <c r="K471" i="1"/>
  <c r="P471" i="1"/>
  <c r="Q471" i="1"/>
  <c r="N471" i="1"/>
  <c r="M468" i="1"/>
  <c r="H468" i="1"/>
  <c r="I468" i="1"/>
  <c r="F468" i="1"/>
  <c r="N468" i="1"/>
  <c r="K468" i="1"/>
  <c r="J468" i="1"/>
  <c r="P468" i="1"/>
  <c r="L468" i="1"/>
  <c r="U468" i="1"/>
  <c r="T468" i="1"/>
  <c r="O468" i="1"/>
  <c r="Q468" i="1"/>
  <c r="V468" i="1"/>
  <c r="R468" i="1"/>
  <c r="S468" i="1"/>
  <c r="G468" i="1"/>
  <c r="N390" i="1"/>
  <c r="J390" i="1"/>
  <c r="U390" i="1"/>
  <c r="I390" i="1"/>
  <c r="M390" i="1"/>
  <c r="G390" i="1"/>
  <c r="S390" i="1"/>
  <c r="F390" i="1"/>
  <c r="V390" i="1"/>
  <c r="Q390" i="1"/>
  <c r="P390" i="1"/>
  <c r="R390" i="1"/>
  <c r="K390" i="1"/>
  <c r="L390" i="1"/>
  <c r="T390" i="1"/>
  <c r="H390" i="1"/>
  <c r="O390" i="1"/>
  <c r="Q391" i="1"/>
  <c r="N391" i="1"/>
  <c r="L391" i="1"/>
  <c r="F391" i="1"/>
  <c r="U391" i="1"/>
  <c r="P391" i="1"/>
  <c r="R391" i="1"/>
  <c r="G391" i="1"/>
  <c r="I391" i="1"/>
  <c r="O391" i="1"/>
  <c r="T391" i="1"/>
  <c r="V391" i="1"/>
  <c r="K391" i="1"/>
  <c r="H391" i="1"/>
  <c r="S391" i="1"/>
  <c r="M391" i="1"/>
  <c r="J391" i="1"/>
  <c r="T442" i="1"/>
  <c r="L442" i="1"/>
  <c r="K442" i="1"/>
  <c r="G442" i="1"/>
  <c r="N442" i="1"/>
  <c r="Q442" i="1"/>
  <c r="S442" i="1"/>
  <c r="O442" i="1"/>
  <c r="H442" i="1"/>
  <c r="M442" i="1"/>
  <c r="P442" i="1"/>
  <c r="I442" i="1"/>
  <c r="R442" i="1"/>
  <c r="U442" i="1"/>
  <c r="J442" i="1"/>
  <c r="F442" i="1"/>
  <c r="V442" i="1"/>
  <c r="S477" i="1"/>
  <c r="L477" i="1"/>
  <c r="M477" i="1"/>
  <c r="K477" i="1"/>
  <c r="U477" i="1"/>
  <c r="G477" i="1"/>
  <c r="R477" i="1"/>
  <c r="Q477" i="1"/>
  <c r="O477" i="1"/>
  <c r="I477" i="1"/>
  <c r="F477" i="1"/>
  <c r="H477" i="1"/>
  <c r="T477" i="1"/>
  <c r="N477" i="1"/>
  <c r="J477" i="1"/>
  <c r="V477" i="1"/>
  <c r="P477" i="1"/>
  <c r="P444" i="1"/>
  <c r="T444" i="1"/>
  <c r="M444" i="1"/>
  <c r="R444" i="1"/>
  <c r="K444" i="1"/>
  <c r="G444" i="1"/>
  <c r="I444" i="1"/>
  <c r="F444" i="1"/>
  <c r="N444" i="1"/>
  <c r="U444" i="1"/>
  <c r="H444" i="1"/>
  <c r="O444" i="1"/>
  <c r="V444" i="1"/>
  <c r="J444" i="1"/>
  <c r="S444" i="1"/>
  <c r="L444" i="1"/>
  <c r="Q444" i="1"/>
  <c r="T432" i="1"/>
  <c r="G432" i="1"/>
  <c r="H432" i="1"/>
  <c r="J432" i="1"/>
  <c r="K432" i="1"/>
  <c r="I432" i="1"/>
  <c r="S432" i="1"/>
  <c r="M432" i="1"/>
  <c r="F432" i="1"/>
  <c r="L432" i="1"/>
  <c r="Q432" i="1"/>
  <c r="V432" i="1"/>
  <c r="R432" i="1"/>
  <c r="N432" i="1"/>
  <c r="O432" i="1"/>
  <c r="U432" i="1"/>
  <c r="P432" i="1"/>
  <c r="Q373" i="1"/>
  <c r="M373" i="1"/>
  <c r="T373" i="1"/>
  <c r="R373" i="1"/>
  <c r="V373" i="1"/>
  <c r="K373" i="1"/>
  <c r="N373" i="1"/>
  <c r="G373" i="1"/>
  <c r="O373" i="1"/>
  <c r="U373" i="1"/>
  <c r="I373" i="1"/>
  <c r="P373" i="1"/>
  <c r="H373" i="1"/>
  <c r="S373" i="1"/>
  <c r="L373" i="1"/>
  <c r="J373" i="1"/>
  <c r="F373" i="1"/>
  <c r="S411" i="1"/>
  <c r="H411" i="1"/>
  <c r="L411" i="1"/>
  <c r="Q411" i="1"/>
  <c r="P411" i="1"/>
  <c r="K411" i="1"/>
  <c r="U411" i="1"/>
  <c r="R411" i="1"/>
  <c r="G411" i="1"/>
  <c r="M411" i="1"/>
  <c r="V411" i="1"/>
  <c r="F411" i="1"/>
  <c r="O411" i="1"/>
  <c r="N411" i="1"/>
  <c r="J411" i="1"/>
  <c r="T411" i="1"/>
  <c r="I411" i="1"/>
  <c r="T453" i="1"/>
  <c r="R453" i="1"/>
  <c r="L453" i="1"/>
  <c r="V453" i="1"/>
  <c r="S453" i="1"/>
  <c r="M453" i="1"/>
  <c r="H453" i="1"/>
  <c r="P453" i="1"/>
  <c r="G453" i="1"/>
  <c r="K453" i="1"/>
  <c r="F453" i="1"/>
  <c r="O453" i="1"/>
  <c r="N453" i="1"/>
  <c r="J453" i="1"/>
  <c r="I453" i="1"/>
  <c r="U453" i="1"/>
  <c r="Q453" i="1"/>
  <c r="S488" i="1"/>
  <c r="I488" i="1"/>
  <c r="P488" i="1"/>
  <c r="H488" i="1"/>
  <c r="Q488" i="1"/>
  <c r="U488" i="1"/>
  <c r="M488" i="1"/>
  <c r="L488" i="1"/>
  <c r="T488" i="1"/>
  <c r="R488" i="1"/>
  <c r="O488" i="1"/>
  <c r="J488" i="1"/>
  <c r="N488" i="1"/>
  <c r="G488" i="1"/>
  <c r="V488" i="1"/>
  <c r="F488" i="1"/>
  <c r="K488" i="1"/>
  <c r="V374" i="1"/>
  <c r="S374" i="1"/>
  <c r="N374" i="1"/>
  <c r="G374" i="1"/>
  <c r="L374" i="1"/>
  <c r="F374" i="1"/>
  <c r="K374" i="1"/>
  <c r="T374" i="1"/>
  <c r="R374" i="1"/>
  <c r="I374" i="1"/>
  <c r="U374" i="1"/>
  <c r="M374" i="1"/>
  <c r="J374" i="1"/>
  <c r="P374" i="1"/>
  <c r="H374" i="1"/>
  <c r="O374" i="1"/>
  <c r="Q374" i="1"/>
  <c r="I472" i="1"/>
  <c r="R472" i="1"/>
  <c r="G472" i="1"/>
  <c r="L472" i="1"/>
  <c r="J472" i="1"/>
  <c r="Q472" i="1"/>
  <c r="H472" i="1"/>
  <c r="V472" i="1"/>
  <c r="U472" i="1"/>
  <c r="S472" i="1"/>
  <c r="P472" i="1"/>
  <c r="K472" i="1"/>
  <c r="T472" i="1"/>
  <c r="O472" i="1"/>
  <c r="N472" i="1"/>
  <c r="F472" i="1"/>
  <c r="M472" i="1"/>
  <c r="M491" i="1"/>
  <c r="I491" i="1"/>
  <c r="K491" i="1"/>
  <c r="L491" i="1"/>
  <c r="R491" i="1"/>
  <c r="H491" i="1"/>
  <c r="U491" i="1"/>
  <c r="P491" i="1"/>
  <c r="V491" i="1"/>
  <c r="Q491" i="1"/>
  <c r="F491" i="1"/>
  <c r="S491" i="1"/>
  <c r="J491" i="1"/>
  <c r="T491" i="1"/>
  <c r="N491" i="1"/>
  <c r="G491" i="1"/>
  <c r="O491" i="1"/>
  <c r="L401" i="1"/>
  <c r="H401" i="1"/>
  <c r="K401" i="1"/>
  <c r="J401" i="1"/>
  <c r="V401" i="1"/>
  <c r="F401" i="1"/>
  <c r="R401" i="1"/>
  <c r="I401" i="1"/>
  <c r="G401" i="1"/>
  <c r="U401" i="1"/>
  <c r="M401" i="1"/>
  <c r="P401" i="1"/>
  <c r="S401" i="1"/>
  <c r="N401" i="1"/>
  <c r="Q401" i="1"/>
  <c r="O401" i="1"/>
  <c r="T401" i="1"/>
  <c r="N438" i="1"/>
  <c r="G438" i="1"/>
  <c r="M438" i="1"/>
  <c r="S438" i="1"/>
  <c r="J438" i="1"/>
  <c r="T438" i="1"/>
  <c r="K438" i="1"/>
  <c r="U438" i="1"/>
  <c r="O438" i="1"/>
  <c r="Q438" i="1"/>
  <c r="F438" i="1"/>
  <c r="L438" i="1"/>
  <c r="V438" i="1"/>
  <c r="I438" i="1"/>
  <c r="H438" i="1"/>
  <c r="P438" i="1"/>
  <c r="R438" i="1"/>
  <c r="L456" i="1"/>
  <c r="N456" i="1"/>
  <c r="G456" i="1"/>
  <c r="F456" i="1"/>
  <c r="U456" i="1"/>
  <c r="S456" i="1"/>
  <c r="Q456" i="1"/>
  <c r="M456" i="1"/>
  <c r="K456" i="1"/>
  <c r="O456" i="1"/>
  <c r="R456" i="1"/>
  <c r="J456" i="1"/>
  <c r="P456" i="1"/>
  <c r="T456" i="1"/>
  <c r="H456" i="1"/>
  <c r="V456" i="1"/>
  <c r="I456" i="1"/>
  <c r="L404" i="1"/>
  <c r="S404" i="1"/>
  <c r="F404" i="1"/>
  <c r="K404" i="1"/>
  <c r="V404" i="1"/>
  <c r="U404" i="1"/>
  <c r="T404" i="1"/>
  <c r="G404" i="1"/>
  <c r="J404" i="1"/>
  <c r="I404" i="1"/>
  <c r="Q404" i="1"/>
  <c r="N404" i="1"/>
  <c r="R404" i="1"/>
  <c r="H404" i="1"/>
  <c r="P404" i="1"/>
  <c r="O404" i="1"/>
  <c r="M404" i="1"/>
  <c r="L416" i="1"/>
  <c r="Q416" i="1"/>
  <c r="M416" i="1"/>
  <c r="T416" i="1"/>
  <c r="F416" i="1"/>
  <c r="S416" i="1"/>
  <c r="J416" i="1"/>
  <c r="G416" i="1"/>
  <c r="V416" i="1"/>
  <c r="U416" i="1"/>
  <c r="N416" i="1"/>
  <c r="P416" i="1"/>
  <c r="R416" i="1"/>
  <c r="H416" i="1"/>
  <c r="O416" i="1"/>
  <c r="K416" i="1"/>
  <c r="I416" i="1"/>
  <c r="J495" i="1"/>
  <c r="L495" i="1"/>
  <c r="K495" i="1"/>
  <c r="I495" i="1"/>
  <c r="S495" i="1"/>
  <c r="G495" i="1"/>
  <c r="Q495" i="1"/>
  <c r="T495" i="1"/>
  <c r="V495" i="1"/>
  <c r="N495" i="1"/>
  <c r="F495" i="1"/>
  <c r="O495" i="1"/>
  <c r="M495" i="1"/>
  <c r="U495" i="1"/>
  <c r="P495" i="1"/>
  <c r="R495" i="1"/>
  <c r="H495" i="1"/>
  <c r="L415" i="1"/>
  <c r="I415" i="1"/>
  <c r="P415" i="1"/>
  <c r="S415" i="1"/>
  <c r="N415" i="1"/>
  <c r="G415" i="1"/>
  <c r="H415" i="1"/>
  <c r="K415" i="1"/>
  <c r="V415" i="1"/>
  <c r="Q415" i="1"/>
  <c r="O415" i="1"/>
  <c r="T415" i="1"/>
  <c r="F415" i="1"/>
  <c r="J415" i="1"/>
  <c r="R415" i="1"/>
  <c r="U415" i="1"/>
  <c r="M415" i="1"/>
  <c r="N409" i="1"/>
  <c r="M409" i="1"/>
  <c r="R409" i="1"/>
  <c r="L409" i="1"/>
  <c r="G409" i="1"/>
  <c r="U409" i="1"/>
  <c r="O409" i="1"/>
  <c r="F409" i="1"/>
  <c r="P409" i="1"/>
  <c r="K409" i="1"/>
  <c r="T409" i="1"/>
  <c r="S409" i="1"/>
  <c r="I409" i="1"/>
  <c r="V409" i="1"/>
  <c r="H409" i="1"/>
  <c r="J409" i="1"/>
  <c r="Q409" i="1"/>
  <c r="P439" i="1"/>
  <c r="F439" i="1"/>
  <c r="N439" i="1"/>
  <c r="K439" i="1"/>
  <c r="J439" i="1"/>
  <c r="I439" i="1"/>
  <c r="H439" i="1"/>
  <c r="L439" i="1"/>
  <c r="V439" i="1"/>
  <c r="T439" i="1"/>
  <c r="O439" i="1"/>
  <c r="Q439" i="1"/>
  <c r="U439" i="1"/>
  <c r="R439" i="1"/>
  <c r="S439" i="1"/>
  <c r="G439" i="1"/>
  <c r="M439" i="1"/>
  <c r="P385" i="1"/>
  <c r="L385" i="1"/>
  <c r="K385" i="1"/>
  <c r="G385" i="1"/>
  <c r="V385" i="1"/>
  <c r="H385" i="1"/>
  <c r="J385" i="1"/>
  <c r="Q385" i="1"/>
  <c r="F385" i="1"/>
  <c r="N385" i="1"/>
  <c r="I385" i="1"/>
  <c r="T385" i="1"/>
  <c r="M385" i="1"/>
  <c r="U385" i="1"/>
  <c r="R385" i="1"/>
  <c r="S385" i="1"/>
  <c r="O385" i="1"/>
  <c r="M400" i="1"/>
  <c r="V400" i="1"/>
  <c r="R400" i="1"/>
  <c r="S400" i="1"/>
  <c r="Q400" i="1"/>
  <c r="F400" i="1"/>
  <c r="U400" i="1"/>
  <c r="H400" i="1"/>
  <c r="N400" i="1"/>
  <c r="K400" i="1"/>
  <c r="L400" i="1"/>
  <c r="T400" i="1"/>
  <c r="P400" i="1"/>
  <c r="I400" i="1"/>
  <c r="J400" i="1"/>
  <c r="O400" i="1"/>
  <c r="G400" i="1"/>
  <c r="S410" i="1"/>
  <c r="H410" i="1"/>
  <c r="O410" i="1"/>
  <c r="V410" i="1"/>
  <c r="R410" i="1"/>
  <c r="I410" i="1"/>
  <c r="U410" i="1"/>
  <c r="N410" i="1"/>
  <c r="K410" i="1"/>
  <c r="G410" i="1"/>
  <c r="T410" i="1"/>
  <c r="J410" i="1"/>
  <c r="Q410" i="1"/>
  <c r="P410" i="1"/>
  <c r="L410" i="1"/>
  <c r="F410" i="1"/>
  <c r="M410" i="1"/>
  <c r="N370" i="1"/>
  <c r="V370" i="1"/>
  <c r="S370" i="1"/>
  <c r="T370" i="1"/>
  <c r="L370" i="1"/>
  <c r="Q370" i="1"/>
  <c r="M370" i="1"/>
  <c r="I370" i="1"/>
  <c r="P370" i="1"/>
  <c r="K370" i="1"/>
  <c r="G370" i="1"/>
  <c r="F370" i="1"/>
  <c r="R370" i="1"/>
  <c r="J370" i="1"/>
  <c r="H370" i="1"/>
  <c r="O370" i="1"/>
  <c r="U370" i="1"/>
  <c r="L393" i="1"/>
  <c r="Q393" i="1"/>
  <c r="T393" i="1"/>
  <c r="H393" i="1"/>
  <c r="I393" i="1"/>
  <c r="R393" i="1"/>
  <c r="F393" i="1"/>
  <c r="M393" i="1"/>
  <c r="G393" i="1"/>
  <c r="O393" i="1"/>
  <c r="U393" i="1"/>
  <c r="N393" i="1"/>
  <c r="S393" i="1"/>
  <c r="J393" i="1"/>
  <c r="K393" i="1"/>
  <c r="P393" i="1"/>
  <c r="V393" i="1"/>
  <c r="I501" i="1"/>
  <c r="N501" i="1"/>
  <c r="F501" i="1"/>
  <c r="H501" i="1"/>
  <c r="K501" i="1"/>
  <c r="S501" i="1"/>
  <c r="U501" i="1"/>
  <c r="T501" i="1"/>
  <c r="Q501" i="1"/>
  <c r="V501" i="1"/>
  <c r="M501" i="1"/>
  <c r="O501" i="1"/>
  <c r="R501" i="1"/>
  <c r="L501" i="1"/>
  <c r="J501" i="1"/>
  <c r="P501" i="1"/>
  <c r="G501" i="1"/>
  <c r="Q441" i="1"/>
  <c r="G441" i="1"/>
  <c r="N441" i="1"/>
  <c r="P441" i="1"/>
  <c r="T441" i="1"/>
  <c r="I441" i="1"/>
  <c r="O441" i="1"/>
  <c r="S441" i="1"/>
  <c r="F441" i="1"/>
  <c r="V441" i="1"/>
  <c r="L441" i="1"/>
  <c r="R441" i="1"/>
  <c r="U441" i="1"/>
  <c r="M441" i="1"/>
  <c r="K441" i="1"/>
  <c r="J441" i="1"/>
  <c r="H441" i="1"/>
  <c r="N512" i="1"/>
  <c r="S512" i="1"/>
  <c r="R512" i="1"/>
  <c r="O512" i="1"/>
  <c r="M512" i="1"/>
  <c r="Q512" i="1"/>
  <c r="T512" i="1"/>
  <c r="J512" i="1"/>
  <c r="P512" i="1"/>
  <c r="K512" i="1"/>
  <c r="F512" i="1"/>
  <c r="L512" i="1"/>
  <c r="V512" i="1"/>
  <c r="H512" i="1"/>
  <c r="U512" i="1"/>
  <c r="G512" i="1"/>
  <c r="I512" i="1"/>
  <c r="R339" i="1"/>
  <c r="T339" i="1"/>
  <c r="G339" i="1"/>
  <c r="U339" i="1"/>
  <c r="M339" i="1"/>
  <c r="H339" i="1"/>
  <c r="K339" i="1"/>
  <c r="V339" i="1"/>
  <c r="F339" i="1"/>
  <c r="Q339" i="1"/>
  <c r="N339" i="1"/>
  <c r="S339" i="1"/>
  <c r="P339" i="1"/>
  <c r="J339" i="1"/>
  <c r="O339" i="1"/>
  <c r="I339" i="1"/>
  <c r="L339" i="1"/>
  <c r="S402" i="1"/>
  <c r="F402" i="1"/>
  <c r="N402" i="1"/>
  <c r="O402" i="1"/>
  <c r="R402" i="1"/>
  <c r="M402" i="1"/>
  <c r="H402" i="1"/>
  <c r="Q402" i="1"/>
  <c r="U402" i="1"/>
  <c r="P402" i="1"/>
  <c r="T402" i="1"/>
  <c r="V402" i="1"/>
  <c r="L402" i="1"/>
  <c r="K402" i="1"/>
  <c r="I402" i="1"/>
  <c r="G402" i="1"/>
  <c r="J402" i="1"/>
  <c r="V470" i="1"/>
  <c r="R470" i="1"/>
  <c r="O470" i="1"/>
  <c r="Q470" i="1"/>
  <c r="G470" i="1"/>
  <c r="N470" i="1"/>
  <c r="T470" i="1"/>
  <c r="M470" i="1"/>
  <c r="U470" i="1"/>
  <c r="P470" i="1"/>
  <c r="F470" i="1"/>
  <c r="S470" i="1"/>
  <c r="H470" i="1"/>
  <c r="J470" i="1"/>
  <c r="I470" i="1"/>
  <c r="L470" i="1"/>
  <c r="K470" i="1"/>
  <c r="S454" i="1"/>
  <c r="F454" i="1"/>
  <c r="Q454" i="1"/>
  <c r="H454" i="1"/>
  <c r="N454" i="1"/>
  <c r="O454" i="1"/>
  <c r="V454" i="1"/>
  <c r="G454" i="1"/>
  <c r="T454" i="1"/>
  <c r="L454" i="1"/>
  <c r="U454" i="1"/>
  <c r="K454" i="1"/>
  <c r="I454" i="1"/>
  <c r="P454" i="1"/>
  <c r="R454" i="1"/>
  <c r="M454" i="1"/>
  <c r="J454" i="1"/>
  <c r="I500" i="1"/>
  <c r="M500" i="1"/>
  <c r="L500" i="1"/>
  <c r="G500" i="1"/>
  <c r="K500" i="1"/>
  <c r="Q500" i="1"/>
  <c r="U500" i="1"/>
  <c r="R500" i="1"/>
  <c r="H500" i="1"/>
  <c r="T500" i="1"/>
  <c r="S500" i="1"/>
  <c r="F500" i="1"/>
  <c r="P500" i="1"/>
  <c r="N500" i="1"/>
  <c r="O500" i="1"/>
  <c r="J500" i="1"/>
  <c r="V500" i="1"/>
  <c r="N399" i="1"/>
  <c r="I399" i="1"/>
  <c r="S399" i="1"/>
  <c r="H399" i="1"/>
  <c r="U399" i="1"/>
  <c r="K399" i="1"/>
  <c r="O399" i="1"/>
  <c r="R399" i="1"/>
  <c r="J399" i="1"/>
  <c r="M399" i="1"/>
  <c r="V399" i="1"/>
  <c r="Q399" i="1"/>
  <c r="G399" i="1"/>
  <c r="L399" i="1"/>
  <c r="P399" i="1"/>
  <c r="T399" i="1"/>
  <c r="F399" i="1"/>
  <c r="J457" i="1"/>
  <c r="I457" i="1"/>
  <c r="L457" i="1"/>
  <c r="R457" i="1"/>
  <c r="F457" i="1"/>
  <c r="Q457" i="1"/>
  <c r="T457" i="1"/>
  <c r="H457" i="1"/>
  <c r="M457" i="1"/>
  <c r="U457" i="1"/>
  <c r="N457" i="1"/>
  <c r="O457" i="1"/>
  <c r="P457" i="1"/>
  <c r="V457" i="1"/>
  <c r="K457" i="1"/>
  <c r="S457" i="1"/>
  <c r="G457" i="1"/>
  <c r="L366" i="1"/>
  <c r="P366" i="1"/>
  <c r="F366" i="1"/>
  <c r="Q366" i="1"/>
  <c r="M366" i="1"/>
  <c r="J366" i="1"/>
  <c r="V366" i="1"/>
  <c r="U366" i="1"/>
  <c r="T366" i="1"/>
  <c r="G366" i="1"/>
  <c r="K366" i="1"/>
  <c r="I366" i="1"/>
  <c r="H366" i="1"/>
  <c r="N366" i="1"/>
  <c r="R366" i="1"/>
  <c r="O366" i="1"/>
  <c r="S366" i="1"/>
  <c r="F429" i="1"/>
  <c r="S429" i="1"/>
  <c r="G429" i="1"/>
  <c r="V429" i="1"/>
  <c r="K429" i="1"/>
  <c r="U429" i="1"/>
  <c r="L429" i="1"/>
  <c r="J429" i="1"/>
  <c r="T429" i="1"/>
  <c r="H429" i="1"/>
  <c r="N429" i="1"/>
  <c r="O429" i="1"/>
  <c r="M429" i="1"/>
  <c r="R429" i="1"/>
  <c r="Q429" i="1"/>
  <c r="I429" i="1"/>
  <c r="P429" i="1"/>
  <c r="P387" i="1"/>
  <c r="M387" i="1"/>
  <c r="K387" i="1"/>
  <c r="Q387" i="1"/>
  <c r="L387" i="1"/>
  <c r="O387" i="1"/>
  <c r="U387" i="1"/>
  <c r="R387" i="1"/>
  <c r="G387" i="1"/>
  <c r="I387" i="1"/>
  <c r="N387" i="1"/>
  <c r="J387" i="1"/>
  <c r="T387" i="1"/>
  <c r="S387" i="1"/>
  <c r="H387" i="1"/>
  <c r="F387" i="1"/>
  <c r="V387" i="1"/>
  <c r="O417" i="1"/>
  <c r="U417" i="1"/>
  <c r="G417" i="1"/>
  <c r="J417" i="1"/>
  <c r="I417" i="1"/>
  <c r="P417" i="1"/>
  <c r="S417" i="1"/>
  <c r="R417" i="1"/>
  <c r="V417" i="1"/>
  <c r="T417" i="1"/>
  <c r="Q417" i="1"/>
  <c r="K417" i="1"/>
  <c r="M417" i="1"/>
  <c r="N417" i="1"/>
  <c r="F417" i="1"/>
  <c r="L417" i="1"/>
  <c r="H417" i="1"/>
  <c r="V408" i="1"/>
  <c r="Q408" i="1"/>
  <c r="N408" i="1"/>
  <c r="I408" i="1"/>
  <c r="S408" i="1"/>
  <c r="R408" i="1"/>
  <c r="G408" i="1"/>
  <c r="T408" i="1"/>
  <c r="K408" i="1"/>
  <c r="M408" i="1"/>
  <c r="F408" i="1"/>
  <c r="L408" i="1"/>
  <c r="H408" i="1"/>
  <c r="J408" i="1"/>
  <c r="U408" i="1"/>
  <c r="P408" i="1"/>
  <c r="O408" i="1"/>
  <c r="O467" i="1"/>
  <c r="Q467" i="1"/>
  <c r="R467" i="1"/>
  <c r="L467" i="1"/>
  <c r="I467" i="1"/>
  <c r="J467" i="1"/>
  <c r="U467" i="1"/>
  <c r="M467" i="1"/>
  <c r="K467" i="1"/>
  <c r="V467" i="1"/>
  <c r="H467" i="1"/>
  <c r="F467" i="1"/>
  <c r="S467" i="1"/>
  <c r="T467" i="1"/>
  <c r="P467" i="1"/>
  <c r="G467" i="1"/>
  <c r="N467" i="1"/>
  <c r="G503" i="1"/>
  <c r="H503" i="1"/>
  <c r="I503" i="1"/>
  <c r="S503" i="1"/>
  <c r="K503" i="1"/>
  <c r="F503" i="1"/>
  <c r="N503" i="1"/>
  <c r="U503" i="1"/>
  <c r="Q503" i="1"/>
  <c r="P503" i="1"/>
  <c r="O503" i="1"/>
  <c r="R503" i="1"/>
  <c r="V503" i="1"/>
  <c r="T503" i="1"/>
  <c r="J503" i="1"/>
  <c r="L503" i="1"/>
  <c r="M503" i="1"/>
  <c r="H483" i="1"/>
  <c r="T483" i="1"/>
  <c r="N483" i="1"/>
  <c r="F483" i="1"/>
  <c r="K483" i="1"/>
  <c r="G483" i="1"/>
  <c r="S483" i="1"/>
  <c r="M483" i="1"/>
  <c r="L483" i="1"/>
  <c r="J483" i="1"/>
  <c r="U483" i="1"/>
  <c r="R483" i="1"/>
  <c r="Q483" i="1"/>
  <c r="V483" i="1"/>
  <c r="P483" i="1"/>
  <c r="O483" i="1"/>
  <c r="I483" i="1"/>
  <c r="K345" i="1"/>
  <c r="M345" i="1"/>
  <c r="T345" i="1"/>
  <c r="R345" i="1"/>
  <c r="S345" i="1"/>
  <c r="I345" i="1"/>
  <c r="U345" i="1"/>
  <c r="F345" i="1"/>
  <c r="Q345" i="1"/>
  <c r="L345" i="1"/>
  <c r="J345" i="1"/>
  <c r="P345" i="1"/>
  <c r="V345" i="1"/>
  <c r="O345" i="1"/>
  <c r="G345" i="1"/>
  <c r="N345" i="1"/>
  <c r="H345" i="1"/>
  <c r="N396" i="1"/>
  <c r="S396" i="1"/>
  <c r="T396" i="1"/>
  <c r="H396" i="1"/>
  <c r="F396" i="1"/>
  <c r="Q396" i="1"/>
  <c r="G396" i="1"/>
  <c r="R396" i="1"/>
  <c r="U396" i="1"/>
  <c r="I396" i="1"/>
  <c r="M396" i="1"/>
  <c r="O396" i="1"/>
  <c r="K396" i="1"/>
  <c r="L396" i="1"/>
  <c r="P396" i="1"/>
  <c r="J396" i="1"/>
  <c r="V396" i="1"/>
  <c r="V513" i="1"/>
  <c r="I513" i="1"/>
  <c r="U513" i="1"/>
  <c r="H513" i="1"/>
  <c r="N513" i="1"/>
  <c r="S513" i="1"/>
  <c r="T513" i="1"/>
  <c r="F513" i="1"/>
  <c r="K513" i="1"/>
  <c r="P513" i="1"/>
  <c r="J513" i="1"/>
  <c r="M513" i="1"/>
  <c r="L513" i="1"/>
  <c r="R513" i="1"/>
  <c r="Q513" i="1"/>
  <c r="G513" i="1"/>
  <c r="O513" i="1"/>
  <c r="U428" i="1"/>
  <c r="T428" i="1"/>
  <c r="L428" i="1"/>
  <c r="K428" i="1"/>
  <c r="N428" i="1"/>
  <c r="M428" i="1"/>
  <c r="H428" i="1"/>
  <c r="I428" i="1"/>
  <c r="J428" i="1"/>
  <c r="P428" i="1"/>
  <c r="G428" i="1"/>
  <c r="O428" i="1"/>
  <c r="R428" i="1"/>
  <c r="V428" i="1"/>
  <c r="S428" i="1"/>
  <c r="F428" i="1"/>
  <c r="Q428" i="1"/>
  <c r="I357" i="1"/>
  <c r="N357" i="1"/>
  <c r="H357" i="1"/>
  <c r="P357" i="1"/>
  <c r="R357" i="1"/>
  <c r="Q357" i="1"/>
  <c r="J357" i="1"/>
  <c r="S357" i="1"/>
  <c r="K357" i="1"/>
  <c r="V357" i="1"/>
  <c r="U357" i="1"/>
  <c r="G357" i="1"/>
  <c r="F357" i="1"/>
  <c r="O357" i="1"/>
  <c r="L357" i="1"/>
  <c r="M357" i="1"/>
  <c r="T357" i="1"/>
  <c r="G382" i="1"/>
  <c r="R382" i="1"/>
  <c r="T382" i="1"/>
  <c r="P382" i="1"/>
  <c r="U382" i="1"/>
  <c r="V382" i="1"/>
  <c r="Q382" i="1"/>
  <c r="S382" i="1"/>
  <c r="H382" i="1"/>
  <c r="F382" i="1"/>
  <c r="J382" i="1"/>
  <c r="M382" i="1"/>
  <c r="K382" i="1"/>
  <c r="N382" i="1"/>
  <c r="O382" i="1"/>
  <c r="I382" i="1"/>
  <c r="L382" i="1"/>
  <c r="S348" i="1"/>
  <c r="Q348" i="1"/>
  <c r="G348" i="1"/>
  <c r="P348" i="1"/>
  <c r="V348" i="1"/>
  <c r="N348" i="1"/>
  <c r="M348" i="1"/>
  <c r="U348" i="1"/>
  <c r="K348" i="1"/>
  <c r="F348" i="1"/>
  <c r="T348" i="1"/>
  <c r="I348" i="1"/>
  <c r="J348" i="1"/>
  <c r="O348" i="1"/>
  <c r="H348" i="1"/>
  <c r="R348" i="1"/>
  <c r="L348" i="1"/>
  <c r="R424" i="1"/>
  <c r="H424" i="1"/>
  <c r="F424" i="1"/>
  <c r="I424" i="1"/>
  <c r="P424" i="1"/>
  <c r="N424" i="1"/>
  <c r="K424" i="1"/>
  <c r="L424" i="1"/>
  <c r="U424" i="1"/>
  <c r="O424" i="1"/>
  <c r="J424" i="1"/>
  <c r="Q424" i="1"/>
  <c r="S424" i="1"/>
  <c r="G424" i="1"/>
  <c r="T424" i="1"/>
  <c r="M424" i="1"/>
  <c r="V424" i="1"/>
  <c r="I451" i="1"/>
  <c r="G451" i="1"/>
  <c r="H451" i="1"/>
  <c r="T451" i="1"/>
  <c r="J451" i="1"/>
  <c r="V451" i="1"/>
  <c r="R451" i="1"/>
  <c r="K451" i="1"/>
  <c r="O451" i="1"/>
  <c r="Q451" i="1"/>
  <c r="F451" i="1"/>
  <c r="P451" i="1"/>
  <c r="U451" i="1"/>
  <c r="M451" i="1"/>
  <c r="N451" i="1"/>
  <c r="S451" i="1"/>
  <c r="L451" i="1"/>
  <c r="F506" i="1"/>
  <c r="Q506" i="1"/>
  <c r="V506" i="1"/>
  <c r="O506" i="1"/>
  <c r="R506" i="1"/>
  <c r="K506" i="1"/>
  <c r="T506" i="1"/>
  <c r="H506" i="1"/>
  <c r="U506" i="1"/>
  <c r="J506" i="1"/>
  <c r="P506" i="1"/>
  <c r="L506" i="1"/>
  <c r="G506" i="1"/>
  <c r="N506" i="1"/>
  <c r="S506" i="1"/>
  <c r="I506" i="1"/>
  <c r="M506" i="1"/>
  <c r="M398" i="1"/>
  <c r="N398" i="1"/>
  <c r="P398" i="1"/>
  <c r="S398" i="1"/>
  <c r="K398" i="1"/>
  <c r="I398" i="1"/>
  <c r="U398" i="1"/>
  <c r="L398" i="1"/>
  <c r="G398" i="1"/>
  <c r="F398" i="1"/>
  <c r="T398" i="1"/>
  <c r="Q398" i="1"/>
  <c r="V398" i="1"/>
  <c r="O398" i="1"/>
  <c r="J398" i="1"/>
  <c r="H398" i="1"/>
  <c r="R398" i="1"/>
  <c r="I496" i="1"/>
  <c r="N496" i="1"/>
  <c r="M496" i="1"/>
  <c r="P496" i="1"/>
  <c r="Q496" i="1"/>
  <c r="K496" i="1"/>
  <c r="F496" i="1"/>
  <c r="U496" i="1"/>
  <c r="O496" i="1"/>
  <c r="R496" i="1"/>
  <c r="T496" i="1"/>
  <c r="V496" i="1"/>
  <c r="L496" i="1"/>
  <c r="G496" i="1"/>
  <c r="S496" i="1"/>
  <c r="J496" i="1"/>
  <c r="H496" i="1"/>
  <c r="H445" i="1"/>
  <c r="M445" i="1"/>
  <c r="T445" i="1"/>
  <c r="Q445" i="1"/>
  <c r="J445" i="1"/>
  <c r="G445" i="1"/>
  <c r="P445" i="1"/>
  <c r="R445" i="1"/>
  <c r="U445" i="1"/>
  <c r="L445" i="1"/>
  <c r="V445" i="1"/>
  <c r="I445" i="1"/>
  <c r="F445" i="1"/>
  <c r="K445" i="1"/>
  <c r="N445" i="1"/>
  <c r="O445" i="1"/>
  <c r="S445" i="1"/>
  <c r="G368" i="1"/>
  <c r="N368" i="1"/>
  <c r="K368" i="1"/>
  <c r="T368" i="1"/>
  <c r="I368" i="1"/>
  <c r="F368" i="1"/>
  <c r="O368" i="1"/>
  <c r="R368" i="1"/>
  <c r="Q368" i="1"/>
  <c r="H368" i="1"/>
  <c r="L368" i="1"/>
  <c r="P368" i="1"/>
  <c r="U368" i="1"/>
  <c r="M368" i="1"/>
  <c r="V368" i="1"/>
  <c r="S368" i="1"/>
  <c r="J368" i="1"/>
  <c r="I367" i="1"/>
  <c r="H367" i="1"/>
  <c r="V367" i="1"/>
  <c r="P367" i="1"/>
  <c r="S367" i="1"/>
  <c r="K367" i="1"/>
  <c r="M367" i="1"/>
  <c r="U367" i="1"/>
  <c r="G367" i="1"/>
  <c r="Q367" i="1"/>
  <c r="R367" i="1"/>
  <c r="N367" i="1"/>
  <c r="L367" i="1"/>
  <c r="T367" i="1"/>
  <c r="F367" i="1"/>
  <c r="O367" i="1"/>
  <c r="J367" i="1"/>
  <c r="V422" i="1"/>
  <c r="N422" i="1"/>
  <c r="L422" i="1"/>
  <c r="K422" i="1"/>
  <c r="G422" i="1"/>
  <c r="S422" i="1"/>
  <c r="F422" i="1"/>
  <c r="T422" i="1"/>
  <c r="R422" i="1"/>
  <c r="M422" i="1"/>
  <c r="U422" i="1"/>
  <c r="I422" i="1"/>
  <c r="Q422" i="1"/>
  <c r="J422" i="1"/>
  <c r="P422" i="1"/>
  <c r="O422" i="1"/>
  <c r="H422" i="1"/>
  <c r="R381" i="1"/>
  <c r="M381" i="1"/>
  <c r="K381" i="1"/>
  <c r="H381" i="1"/>
  <c r="U381" i="1"/>
  <c r="O381" i="1"/>
  <c r="G381" i="1"/>
  <c r="F381" i="1"/>
  <c r="Q381" i="1"/>
  <c r="I381" i="1"/>
  <c r="T381" i="1"/>
  <c r="V381" i="1"/>
  <c r="L381" i="1"/>
  <c r="P381" i="1"/>
  <c r="N381" i="1"/>
  <c r="J381" i="1"/>
  <c r="S381" i="1"/>
  <c r="H372" i="1"/>
  <c r="K372" i="1"/>
  <c r="R372" i="1"/>
  <c r="I372" i="1"/>
  <c r="M372" i="1"/>
  <c r="Q372" i="1"/>
  <c r="S372" i="1"/>
  <c r="J372" i="1"/>
  <c r="N372" i="1"/>
  <c r="P372" i="1"/>
  <c r="T372" i="1"/>
  <c r="U372" i="1"/>
  <c r="O372" i="1"/>
  <c r="G372" i="1"/>
  <c r="F372" i="1"/>
  <c r="L372" i="1"/>
  <c r="V372" i="1"/>
  <c r="U419" i="1"/>
  <c r="O419" i="1"/>
  <c r="G419" i="1"/>
  <c r="K419" i="1"/>
  <c r="R419" i="1"/>
  <c r="Q419" i="1"/>
  <c r="I419" i="1"/>
  <c r="N419" i="1"/>
  <c r="J419" i="1"/>
  <c r="H419" i="1"/>
  <c r="V419" i="1"/>
  <c r="M419" i="1"/>
  <c r="T419" i="1"/>
  <c r="F419" i="1"/>
  <c r="S419" i="1"/>
  <c r="P419" i="1"/>
  <c r="L419" i="1"/>
  <c r="G449" i="1"/>
  <c r="J449" i="1"/>
  <c r="P449" i="1"/>
  <c r="L449" i="1"/>
  <c r="Q449" i="1"/>
  <c r="O449" i="1"/>
  <c r="F449" i="1"/>
  <c r="T449" i="1"/>
  <c r="H449" i="1"/>
  <c r="V449" i="1"/>
  <c r="I449" i="1"/>
  <c r="U449" i="1"/>
  <c r="R449" i="1"/>
  <c r="K449" i="1"/>
  <c r="M449" i="1"/>
  <c r="N449" i="1"/>
  <c r="S449" i="1"/>
  <c r="K484" i="1"/>
  <c r="V484" i="1"/>
  <c r="Q484" i="1"/>
  <c r="G484" i="1"/>
  <c r="M484" i="1"/>
  <c r="R484" i="1"/>
  <c r="P484" i="1"/>
  <c r="I484" i="1"/>
  <c r="U484" i="1"/>
  <c r="J484" i="1"/>
  <c r="O484" i="1"/>
  <c r="L484" i="1"/>
  <c r="S484" i="1"/>
  <c r="F484" i="1"/>
  <c r="T484" i="1"/>
  <c r="H484" i="1"/>
  <c r="N484" i="1"/>
  <c r="I479" i="1"/>
  <c r="P479" i="1"/>
  <c r="R479" i="1"/>
  <c r="L479" i="1"/>
  <c r="N479" i="1"/>
  <c r="M479" i="1"/>
  <c r="K479" i="1"/>
  <c r="U479" i="1"/>
  <c r="V479" i="1"/>
  <c r="F479" i="1"/>
  <c r="O479" i="1"/>
  <c r="T479" i="1"/>
  <c r="H479" i="1"/>
  <c r="J479" i="1"/>
  <c r="Q479" i="1"/>
  <c r="G479" i="1"/>
  <c r="S479" i="1"/>
  <c r="N386" i="1"/>
  <c r="H386" i="1"/>
  <c r="K386" i="1"/>
  <c r="S386" i="1"/>
  <c r="J386" i="1"/>
  <c r="G386" i="1"/>
  <c r="I386" i="1"/>
  <c r="R386" i="1"/>
  <c r="T386" i="1"/>
  <c r="F386" i="1"/>
  <c r="V386" i="1"/>
  <c r="P386" i="1"/>
  <c r="L386" i="1"/>
  <c r="M386" i="1"/>
  <c r="O386" i="1"/>
  <c r="U386" i="1"/>
  <c r="Q386" i="1"/>
  <c r="S455" i="1"/>
  <c r="L455" i="1"/>
  <c r="M455" i="1"/>
  <c r="K455" i="1"/>
  <c r="U455" i="1"/>
  <c r="P455" i="1"/>
  <c r="F455" i="1"/>
  <c r="O455" i="1"/>
  <c r="G455" i="1"/>
  <c r="Q455" i="1"/>
  <c r="N455" i="1"/>
  <c r="J455" i="1"/>
  <c r="V455" i="1"/>
  <c r="R455" i="1"/>
  <c r="H455" i="1"/>
  <c r="I455" i="1"/>
  <c r="T455" i="1"/>
  <c r="Q413" i="1"/>
  <c r="F413" i="1"/>
  <c r="K413" i="1"/>
  <c r="T413" i="1"/>
  <c r="N413" i="1"/>
  <c r="P413" i="1"/>
  <c r="G413" i="1"/>
  <c r="R413" i="1"/>
  <c r="S413" i="1"/>
  <c r="V413" i="1"/>
  <c r="J413" i="1"/>
  <c r="U413" i="1"/>
  <c r="H413" i="1"/>
  <c r="O413" i="1"/>
  <c r="L413" i="1"/>
  <c r="M413" i="1"/>
  <c r="I413" i="1"/>
  <c r="J362" i="1"/>
  <c r="M362" i="1"/>
  <c r="P362" i="1"/>
  <c r="N362" i="1"/>
  <c r="G362" i="1"/>
  <c r="T362" i="1"/>
  <c r="I362" i="1"/>
  <c r="U362" i="1"/>
  <c r="Q362" i="1"/>
  <c r="V362" i="1"/>
  <c r="S362" i="1"/>
  <c r="H362" i="1"/>
  <c r="R362" i="1"/>
  <c r="O362" i="1"/>
  <c r="L362" i="1"/>
  <c r="F362" i="1"/>
  <c r="K362" i="1"/>
  <c r="T395" i="1"/>
  <c r="K395" i="1"/>
  <c r="L395" i="1"/>
  <c r="P395" i="1"/>
  <c r="J395" i="1"/>
  <c r="S395" i="1"/>
  <c r="U395" i="1"/>
  <c r="N395" i="1"/>
  <c r="I395" i="1"/>
  <c r="R395" i="1"/>
  <c r="F395" i="1"/>
  <c r="Q395" i="1"/>
  <c r="M395" i="1"/>
  <c r="O395" i="1"/>
  <c r="V395" i="1"/>
  <c r="H395" i="1"/>
  <c r="G395" i="1"/>
  <c r="G388" i="1"/>
  <c r="P388" i="1"/>
  <c r="Q388" i="1"/>
  <c r="N388" i="1"/>
  <c r="I388" i="1"/>
  <c r="F388" i="1"/>
  <c r="O388" i="1"/>
  <c r="U388" i="1"/>
  <c r="T388" i="1"/>
  <c r="R388" i="1"/>
  <c r="H388" i="1"/>
  <c r="K388" i="1"/>
  <c r="S388" i="1"/>
  <c r="J388" i="1"/>
  <c r="V388" i="1"/>
  <c r="M388" i="1"/>
  <c r="L388" i="1"/>
  <c r="H487" i="1"/>
  <c r="K487" i="1"/>
  <c r="V487" i="1"/>
  <c r="U487" i="1"/>
  <c r="N487" i="1"/>
  <c r="J487" i="1"/>
  <c r="I487" i="1"/>
  <c r="L487" i="1"/>
  <c r="M487" i="1"/>
  <c r="F487" i="1"/>
  <c r="Q487" i="1"/>
  <c r="G487" i="1"/>
  <c r="P487" i="1"/>
  <c r="O487" i="1"/>
  <c r="T487" i="1"/>
  <c r="S487" i="1"/>
  <c r="R487" i="1"/>
  <c r="S363" i="1"/>
  <c r="Q363" i="1"/>
  <c r="L363" i="1"/>
  <c r="P363" i="1"/>
  <c r="V363" i="1"/>
  <c r="H363" i="1"/>
  <c r="O363" i="1"/>
  <c r="U363" i="1"/>
  <c r="F363" i="1"/>
  <c r="G363" i="1"/>
  <c r="R363" i="1"/>
  <c r="N363" i="1"/>
  <c r="I363" i="1"/>
  <c r="M363" i="1"/>
  <c r="K363" i="1"/>
  <c r="J363" i="1"/>
  <c r="T363" i="1"/>
  <c r="S431" i="1"/>
  <c r="P431" i="1"/>
  <c r="I431" i="1"/>
  <c r="U431" i="1"/>
  <c r="O431" i="1"/>
  <c r="L431" i="1"/>
  <c r="V431" i="1"/>
  <c r="M431" i="1"/>
  <c r="H431" i="1"/>
  <c r="G431" i="1"/>
  <c r="R431" i="1"/>
  <c r="Q431" i="1"/>
  <c r="F431" i="1"/>
  <c r="K431" i="1"/>
  <c r="N431" i="1"/>
  <c r="T431" i="1"/>
  <c r="J431" i="1"/>
  <c r="G427" i="1"/>
  <c r="H427" i="1"/>
  <c r="U427" i="1"/>
  <c r="T427" i="1"/>
  <c r="L427" i="1"/>
  <c r="S427" i="1"/>
  <c r="P427" i="1"/>
  <c r="K427" i="1"/>
  <c r="F427" i="1"/>
  <c r="M427" i="1"/>
  <c r="J427" i="1"/>
  <c r="O427" i="1"/>
  <c r="I427" i="1"/>
  <c r="N427" i="1"/>
  <c r="Q427" i="1"/>
  <c r="R427" i="1"/>
  <c r="V427" i="1"/>
  <c r="F476" i="1"/>
  <c r="K476" i="1"/>
  <c r="G476" i="1"/>
  <c r="M476" i="1"/>
  <c r="U476" i="1"/>
  <c r="R476" i="1"/>
  <c r="N476" i="1"/>
  <c r="P476" i="1"/>
  <c r="H476" i="1"/>
  <c r="O476" i="1"/>
  <c r="J476" i="1"/>
  <c r="L476" i="1"/>
  <c r="V476" i="1"/>
  <c r="S476" i="1"/>
  <c r="I476" i="1"/>
  <c r="T476" i="1"/>
  <c r="Q476" i="1"/>
  <c r="J450" i="1"/>
  <c r="M450" i="1"/>
  <c r="I450" i="1"/>
  <c r="V450" i="1"/>
  <c r="K450" i="1"/>
  <c r="U450" i="1"/>
  <c r="O450" i="1"/>
  <c r="N450" i="1"/>
  <c r="S450" i="1"/>
  <c r="G450" i="1"/>
  <c r="R450" i="1"/>
  <c r="P450" i="1"/>
  <c r="L450" i="1"/>
  <c r="H450" i="1"/>
  <c r="F450" i="1"/>
  <c r="T450" i="1"/>
  <c r="Q450" i="1"/>
  <c r="F474" i="1"/>
  <c r="I474" i="1"/>
  <c r="G474" i="1"/>
  <c r="T474" i="1"/>
  <c r="L474" i="1"/>
  <c r="V474" i="1"/>
  <c r="H474" i="1"/>
  <c r="M474" i="1"/>
  <c r="K474" i="1"/>
  <c r="U474" i="1"/>
  <c r="J474" i="1"/>
  <c r="Q474" i="1"/>
  <c r="S474" i="1"/>
  <c r="R474" i="1"/>
  <c r="P474" i="1"/>
  <c r="N474" i="1"/>
  <c r="O474" i="1"/>
  <c r="O426" i="1"/>
  <c r="L426" i="1"/>
  <c r="F426" i="1"/>
  <c r="P426" i="1"/>
  <c r="G426" i="1"/>
  <c r="S426" i="1"/>
  <c r="I426" i="1"/>
  <c r="T426" i="1"/>
  <c r="V426" i="1"/>
  <c r="R426" i="1"/>
  <c r="J426" i="1"/>
  <c r="K426" i="1"/>
  <c r="N426" i="1"/>
  <c r="H426" i="1"/>
  <c r="U426" i="1"/>
  <c r="M426" i="1"/>
  <c r="Q426" i="1"/>
  <c r="N448" i="1"/>
  <c r="T448" i="1"/>
  <c r="L448" i="1"/>
  <c r="M448" i="1"/>
  <c r="Q448" i="1"/>
  <c r="I448" i="1"/>
  <c r="J448" i="1"/>
  <c r="V448" i="1"/>
  <c r="F448" i="1"/>
  <c r="G448" i="1"/>
  <c r="P448" i="1"/>
  <c r="S448" i="1"/>
  <c r="H448" i="1"/>
  <c r="U448" i="1"/>
  <c r="O448" i="1"/>
  <c r="K448" i="1"/>
  <c r="R448" i="1"/>
  <c r="G340" i="1"/>
  <c r="V340" i="1"/>
  <c r="I340" i="1"/>
  <c r="T340" i="1"/>
  <c r="M340" i="1"/>
  <c r="J340" i="1"/>
  <c r="O340" i="1"/>
  <c r="R340" i="1"/>
  <c r="P340" i="1"/>
  <c r="L340" i="1"/>
  <c r="U340" i="1"/>
  <c r="N340" i="1"/>
  <c r="Q340" i="1"/>
  <c r="H340" i="1"/>
  <c r="K340" i="1"/>
  <c r="S340" i="1"/>
  <c r="F340" i="1"/>
  <c r="F473" i="1"/>
  <c r="U473" i="1"/>
  <c r="K473" i="1"/>
  <c r="R473" i="1"/>
  <c r="M473" i="1"/>
  <c r="J473" i="1"/>
  <c r="G473" i="1"/>
  <c r="N473" i="1"/>
  <c r="P473" i="1"/>
  <c r="L473" i="1"/>
  <c r="T473" i="1"/>
  <c r="Q473" i="1"/>
  <c r="V473" i="1"/>
  <c r="H473" i="1"/>
  <c r="S473" i="1"/>
  <c r="I473" i="1"/>
  <c r="O473" i="1"/>
  <c r="J494" i="1"/>
  <c r="U494" i="1"/>
  <c r="I494" i="1"/>
  <c r="V494" i="1"/>
  <c r="T494" i="1"/>
  <c r="O494" i="1"/>
  <c r="G494" i="1"/>
  <c r="Q494" i="1"/>
  <c r="M494" i="1"/>
  <c r="S494" i="1"/>
  <c r="N494" i="1"/>
  <c r="H494" i="1"/>
  <c r="R494" i="1"/>
  <c r="P494" i="1"/>
  <c r="F494" i="1"/>
  <c r="K494" i="1"/>
  <c r="L494" i="1"/>
  <c r="P358" i="1"/>
  <c r="U358" i="1"/>
  <c r="O358" i="1"/>
  <c r="F358" i="1"/>
  <c r="Q358" i="1"/>
  <c r="K358" i="1"/>
  <c r="M358" i="1"/>
  <c r="S358" i="1"/>
  <c r="H358" i="1"/>
  <c r="V358" i="1"/>
  <c r="G358" i="1"/>
  <c r="I358" i="1"/>
  <c r="L358" i="1"/>
  <c r="N358" i="1"/>
  <c r="R358" i="1"/>
  <c r="J358" i="1"/>
  <c r="T358" i="1"/>
  <c r="M364" i="1"/>
  <c r="P364" i="1"/>
  <c r="T364" i="1"/>
  <c r="F364" i="1"/>
  <c r="K364" i="1"/>
  <c r="H364" i="1"/>
  <c r="U364" i="1"/>
  <c r="L364" i="1"/>
  <c r="G364" i="1"/>
  <c r="J364" i="1"/>
  <c r="I364" i="1"/>
  <c r="Q364" i="1"/>
  <c r="S364" i="1"/>
  <c r="O364" i="1"/>
  <c r="R364" i="1"/>
  <c r="N364" i="1"/>
  <c r="V364" i="1"/>
  <c r="L336" i="1"/>
  <c r="M336" i="1"/>
  <c r="G336" i="1"/>
  <c r="O336" i="1"/>
  <c r="V336" i="1"/>
  <c r="J336" i="1"/>
  <c r="I336" i="1"/>
  <c r="N336" i="1"/>
  <c r="K336" i="1"/>
  <c r="Q336" i="1"/>
  <c r="S336" i="1"/>
  <c r="U336" i="1"/>
  <c r="F336" i="1"/>
  <c r="P336" i="1"/>
  <c r="H336" i="1"/>
  <c r="R336" i="1"/>
  <c r="T336" i="1"/>
  <c r="L421" i="1"/>
  <c r="V421" i="1"/>
  <c r="R421" i="1"/>
  <c r="J421" i="1"/>
  <c r="O421" i="1"/>
  <c r="N421" i="1"/>
  <c r="M421" i="1"/>
  <c r="K421" i="1"/>
  <c r="P421" i="1"/>
  <c r="G421" i="1"/>
  <c r="I421" i="1"/>
  <c r="U421" i="1"/>
  <c r="F421" i="1"/>
  <c r="H421" i="1"/>
  <c r="T421" i="1"/>
  <c r="S421" i="1"/>
  <c r="Q421" i="1"/>
  <c r="N375" i="1"/>
  <c r="G375" i="1"/>
  <c r="I375" i="1"/>
  <c r="J375" i="1"/>
  <c r="P375" i="1"/>
  <c r="O375" i="1"/>
  <c r="U375" i="1"/>
  <c r="M375" i="1"/>
  <c r="F375" i="1"/>
  <c r="T375" i="1"/>
  <c r="R375" i="1"/>
  <c r="V375" i="1"/>
  <c r="L375" i="1"/>
  <c r="S375" i="1"/>
  <c r="K375" i="1"/>
  <c r="Q375" i="1"/>
  <c r="H375" i="1"/>
  <c r="T406" i="1"/>
  <c r="N406" i="1"/>
  <c r="H406" i="1"/>
  <c r="F406" i="1"/>
  <c r="S406" i="1"/>
  <c r="V406" i="1"/>
  <c r="R406" i="1"/>
  <c r="O406" i="1"/>
  <c r="U406" i="1"/>
  <c r="I406" i="1"/>
  <c r="P406" i="1"/>
  <c r="Q406" i="1"/>
  <c r="G406" i="1"/>
  <c r="L406" i="1"/>
  <c r="K406" i="1"/>
  <c r="J406" i="1"/>
  <c r="M406" i="1"/>
  <c r="U377" i="1"/>
  <c r="L377" i="1"/>
  <c r="P377" i="1"/>
  <c r="M377" i="1"/>
  <c r="T377" i="1"/>
  <c r="S377" i="1"/>
  <c r="R377" i="1"/>
  <c r="V377" i="1"/>
  <c r="H377" i="1"/>
  <c r="I377" i="1"/>
  <c r="K377" i="1"/>
  <c r="O377" i="1"/>
  <c r="F377" i="1"/>
  <c r="Q377" i="1"/>
  <c r="N377" i="1"/>
  <c r="J377" i="1"/>
  <c r="G377" i="1"/>
  <c r="I460" i="1"/>
  <c r="N460" i="1"/>
  <c r="M460" i="1"/>
  <c r="H460" i="1"/>
  <c r="L460" i="1"/>
  <c r="V460" i="1"/>
  <c r="K460" i="1"/>
  <c r="G460" i="1"/>
  <c r="S460" i="1"/>
  <c r="J460" i="1"/>
  <c r="O460" i="1"/>
  <c r="P460" i="1"/>
  <c r="F460" i="1"/>
  <c r="T460" i="1"/>
  <c r="U460" i="1"/>
  <c r="Q460" i="1"/>
  <c r="R460" i="1"/>
  <c r="S344" i="1"/>
  <c r="V344" i="1"/>
  <c r="R344" i="1"/>
  <c r="L344" i="1"/>
  <c r="G344" i="1"/>
  <c r="P344" i="1"/>
  <c r="O344" i="1"/>
  <c r="U344" i="1"/>
  <c r="Q344" i="1"/>
  <c r="H344" i="1"/>
  <c r="N344" i="1"/>
  <c r="J344" i="1"/>
  <c r="F344" i="1"/>
  <c r="T344" i="1"/>
  <c r="M344" i="1"/>
  <c r="I344" i="1"/>
  <c r="K344" i="1"/>
  <c r="I462" i="1"/>
  <c r="S462" i="1"/>
  <c r="H462" i="1"/>
  <c r="N462" i="1"/>
  <c r="F462" i="1"/>
  <c r="O462" i="1"/>
  <c r="V462" i="1"/>
  <c r="T462" i="1"/>
  <c r="U462" i="1"/>
  <c r="R462" i="1"/>
  <c r="P462" i="1"/>
  <c r="Q462" i="1"/>
  <c r="J462" i="1"/>
  <c r="L462" i="1"/>
  <c r="M462" i="1"/>
  <c r="K462" i="1"/>
  <c r="G462" i="1"/>
  <c r="U511" i="1"/>
  <c r="V511" i="1"/>
  <c r="T511" i="1"/>
  <c r="N511" i="1"/>
  <c r="S511" i="1"/>
  <c r="R511" i="1"/>
  <c r="G511" i="1"/>
  <c r="M511" i="1"/>
  <c r="J511" i="1"/>
  <c r="Q511" i="1"/>
  <c r="K511" i="1"/>
  <c r="O511" i="1"/>
  <c r="F511" i="1"/>
  <c r="L511" i="1"/>
  <c r="H511" i="1"/>
  <c r="I511" i="1"/>
  <c r="P511" i="1"/>
  <c r="O469" i="1"/>
  <c r="J469" i="1"/>
  <c r="U469" i="1"/>
  <c r="P469" i="1"/>
  <c r="V469" i="1"/>
  <c r="R469" i="1"/>
  <c r="I469" i="1"/>
  <c r="G469" i="1"/>
  <c r="T469" i="1"/>
  <c r="N469" i="1"/>
  <c r="K469" i="1"/>
  <c r="L469" i="1"/>
  <c r="M469" i="1"/>
  <c r="F469" i="1"/>
  <c r="Q469" i="1"/>
  <c r="H469" i="1"/>
  <c r="S469" i="1"/>
  <c r="O486" i="1"/>
  <c r="H486" i="1"/>
  <c r="P486" i="1"/>
  <c r="Q486" i="1"/>
  <c r="S486" i="1"/>
  <c r="R486" i="1"/>
  <c r="F486" i="1"/>
  <c r="L486" i="1"/>
  <c r="I486" i="1"/>
  <c r="N486" i="1"/>
  <c r="G486" i="1"/>
  <c r="T486" i="1"/>
  <c r="J486" i="1"/>
  <c r="V486" i="1"/>
  <c r="K486" i="1"/>
  <c r="U486" i="1"/>
  <c r="M486" i="1"/>
  <c r="L397" i="1"/>
  <c r="T397" i="1"/>
  <c r="Q397" i="1"/>
  <c r="J397" i="1"/>
  <c r="K397" i="1"/>
  <c r="R397" i="1"/>
  <c r="V397" i="1"/>
  <c r="S397" i="1"/>
  <c r="F397" i="1"/>
  <c r="I397" i="1"/>
  <c r="O397" i="1"/>
  <c r="G397" i="1"/>
  <c r="P397" i="1"/>
  <c r="U397" i="1"/>
  <c r="N397" i="1"/>
  <c r="M397" i="1"/>
  <c r="H397" i="1"/>
  <c r="V485" i="1"/>
  <c r="S485" i="1"/>
  <c r="O485" i="1"/>
  <c r="K485" i="1"/>
  <c r="T485" i="1"/>
  <c r="H485" i="1"/>
  <c r="G485" i="1"/>
  <c r="R485" i="1"/>
  <c r="M485" i="1"/>
  <c r="P485" i="1"/>
  <c r="F485" i="1"/>
  <c r="L485" i="1"/>
  <c r="J485" i="1"/>
  <c r="Q485" i="1"/>
  <c r="U485" i="1"/>
  <c r="N485" i="1"/>
  <c r="I485" i="1"/>
  <c r="O392" i="1"/>
  <c r="H392" i="1"/>
  <c r="U392" i="1"/>
  <c r="F392" i="1"/>
  <c r="S392" i="1"/>
  <c r="G392" i="1"/>
  <c r="T392" i="1"/>
  <c r="L392" i="1"/>
  <c r="M392" i="1"/>
  <c r="Q392" i="1"/>
  <c r="R392" i="1"/>
  <c r="K392" i="1"/>
  <c r="N392" i="1"/>
  <c r="V392" i="1"/>
  <c r="I392" i="1"/>
  <c r="P392" i="1"/>
  <c r="J392" i="1"/>
  <c r="G436" i="1"/>
  <c r="M436" i="1"/>
  <c r="K436" i="1"/>
  <c r="N436" i="1"/>
  <c r="U436" i="1"/>
  <c r="I436" i="1"/>
  <c r="J436" i="1"/>
  <c r="R436" i="1"/>
  <c r="V436" i="1"/>
  <c r="L436" i="1"/>
  <c r="S436" i="1"/>
  <c r="H436" i="1"/>
  <c r="Q436" i="1"/>
  <c r="O436" i="1"/>
  <c r="F436" i="1"/>
  <c r="T436" i="1"/>
  <c r="P436" i="1"/>
  <c r="J376" i="1"/>
  <c r="R376" i="1"/>
  <c r="U376" i="1"/>
  <c r="S376" i="1"/>
  <c r="Q376" i="1"/>
  <c r="M376" i="1"/>
  <c r="O376" i="1"/>
  <c r="K376" i="1"/>
  <c r="G376" i="1"/>
  <c r="H376" i="1"/>
  <c r="N376" i="1"/>
  <c r="I376" i="1"/>
  <c r="P376" i="1"/>
  <c r="V376" i="1"/>
  <c r="L376" i="1"/>
  <c r="F376" i="1"/>
  <c r="T376" i="1"/>
  <c r="F452" i="1"/>
  <c r="T452" i="1"/>
  <c r="H452" i="1"/>
  <c r="M452" i="1"/>
  <c r="K452" i="1"/>
  <c r="S452" i="1"/>
  <c r="U452" i="1"/>
  <c r="I452" i="1"/>
  <c r="P452" i="1"/>
  <c r="R452" i="1"/>
  <c r="Q452" i="1"/>
  <c r="L452" i="1"/>
  <c r="O452" i="1"/>
  <c r="V452" i="1"/>
  <c r="G452" i="1"/>
  <c r="J452" i="1"/>
  <c r="N452" i="1"/>
  <c r="T394" i="1"/>
  <c r="O394" i="1"/>
  <c r="J394" i="1"/>
  <c r="I394" i="1"/>
  <c r="S394" i="1"/>
  <c r="K394" i="1"/>
  <c r="L394" i="1"/>
  <c r="H394" i="1"/>
  <c r="R394" i="1"/>
  <c r="G394" i="1"/>
  <c r="N394" i="1"/>
  <c r="Q394" i="1"/>
  <c r="P394" i="1"/>
  <c r="U394" i="1"/>
  <c r="F394" i="1"/>
  <c r="V394" i="1"/>
  <c r="M394" i="1"/>
  <c r="R437" i="1"/>
  <c r="P437" i="1"/>
  <c r="M437" i="1"/>
  <c r="N437" i="1"/>
  <c r="Q437" i="1"/>
  <c r="G437" i="1"/>
  <c r="L437" i="1"/>
  <c r="V437" i="1"/>
  <c r="O437" i="1"/>
  <c r="U437" i="1"/>
  <c r="J437" i="1"/>
  <c r="F437" i="1"/>
  <c r="I437" i="1"/>
  <c r="H437" i="1"/>
  <c r="T437" i="1"/>
  <c r="S437" i="1"/>
  <c r="K437" i="1"/>
  <c r="O440" i="1"/>
  <c r="U440" i="1"/>
  <c r="R440" i="1"/>
  <c r="N440" i="1"/>
  <c r="P440" i="1"/>
  <c r="H440" i="1"/>
  <c r="I440" i="1"/>
  <c r="T440" i="1"/>
  <c r="V440" i="1"/>
  <c r="K440" i="1"/>
  <c r="Q440" i="1"/>
  <c r="G440" i="1"/>
  <c r="F440" i="1"/>
  <c r="M440" i="1"/>
  <c r="J440" i="1"/>
  <c r="S440" i="1"/>
  <c r="L440" i="1"/>
  <c r="G425" i="1"/>
  <c r="L425" i="1"/>
  <c r="N425" i="1"/>
  <c r="S425" i="1"/>
  <c r="U425" i="1"/>
  <c r="J425" i="1"/>
  <c r="T425" i="1"/>
  <c r="O425" i="1"/>
  <c r="R425" i="1"/>
  <c r="F425" i="1"/>
  <c r="I425" i="1"/>
  <c r="P425" i="1"/>
  <c r="K425" i="1"/>
  <c r="H425" i="1"/>
  <c r="V425" i="1"/>
  <c r="Q425" i="1"/>
  <c r="M425" i="1"/>
  <c r="K493" i="1"/>
  <c r="Q493" i="1"/>
  <c r="M493" i="1"/>
  <c r="T493" i="1"/>
  <c r="G493" i="1"/>
  <c r="N493" i="1"/>
  <c r="U493" i="1"/>
  <c r="S493" i="1"/>
  <c r="I493" i="1"/>
  <c r="O493" i="1"/>
  <c r="L493" i="1"/>
  <c r="H493" i="1"/>
  <c r="V493" i="1"/>
  <c r="J493" i="1"/>
  <c r="F493" i="1"/>
  <c r="P493" i="1"/>
  <c r="R493" i="1"/>
  <c r="P433" i="1"/>
  <c r="Q433" i="1"/>
  <c r="F433" i="1"/>
  <c r="K433" i="1"/>
  <c r="H433" i="1"/>
  <c r="O433" i="1"/>
  <c r="J433" i="1"/>
  <c r="G433" i="1"/>
  <c r="U433" i="1"/>
  <c r="T433" i="1"/>
  <c r="R433" i="1"/>
  <c r="L433" i="1"/>
  <c r="N433" i="1"/>
  <c r="S433" i="1"/>
  <c r="I433" i="1"/>
  <c r="M433" i="1"/>
  <c r="V433" i="1"/>
  <c r="Q420" i="1"/>
  <c r="F420" i="1"/>
  <c r="S420" i="1"/>
  <c r="O420" i="1"/>
  <c r="R420" i="1"/>
  <c r="T420" i="1"/>
  <c r="L420" i="1"/>
  <c r="J420" i="1"/>
  <c r="M420" i="1"/>
  <c r="U420" i="1"/>
  <c r="V420" i="1"/>
  <c r="N420" i="1"/>
  <c r="P420" i="1"/>
  <c r="G420" i="1"/>
  <c r="I420" i="1"/>
  <c r="K420" i="1"/>
  <c r="H420" i="1"/>
  <c r="S389" i="1"/>
  <c r="M389" i="1"/>
  <c r="V389" i="1"/>
  <c r="H389" i="1"/>
  <c r="N389" i="1"/>
  <c r="F389" i="1"/>
  <c r="I389" i="1"/>
  <c r="R389" i="1"/>
  <c r="J389" i="1"/>
  <c r="P389" i="1"/>
  <c r="G389" i="1"/>
  <c r="O389" i="1"/>
  <c r="T389" i="1"/>
  <c r="K389" i="1"/>
  <c r="U389" i="1"/>
  <c r="Q389" i="1"/>
  <c r="L389" i="1"/>
  <c r="V407" i="1"/>
  <c r="T407" i="1"/>
  <c r="S407" i="1"/>
  <c r="H407" i="1"/>
  <c r="I407" i="1"/>
  <c r="J407" i="1"/>
  <c r="R407" i="1"/>
  <c r="L407" i="1"/>
  <c r="G407" i="1"/>
  <c r="P407" i="1"/>
  <c r="F407" i="1"/>
  <c r="Q407" i="1"/>
  <c r="M407" i="1"/>
  <c r="O407" i="1"/>
  <c r="K407" i="1"/>
  <c r="U407" i="1"/>
  <c r="N407" i="1"/>
  <c r="N504" i="1"/>
  <c r="M504" i="1"/>
  <c r="S504" i="1"/>
  <c r="J504" i="1"/>
  <c r="U504" i="1"/>
  <c r="L504" i="1"/>
  <c r="F504" i="1"/>
  <c r="G504" i="1"/>
  <c r="P504" i="1"/>
  <c r="T504" i="1"/>
  <c r="I504" i="1"/>
  <c r="V504" i="1"/>
  <c r="O504" i="1"/>
  <c r="H504" i="1"/>
  <c r="Q504" i="1"/>
  <c r="K504" i="1"/>
  <c r="R504" i="1"/>
  <c r="V412" i="1"/>
  <c r="G412" i="1"/>
  <c r="O412" i="1"/>
  <c r="U412" i="1"/>
  <c r="Q412" i="1"/>
  <c r="L412" i="1"/>
  <c r="P412" i="1"/>
  <c r="M412" i="1"/>
  <c r="N412" i="1"/>
  <c r="T412" i="1"/>
  <c r="H412" i="1"/>
  <c r="I412" i="1"/>
  <c r="K412" i="1"/>
  <c r="F412" i="1"/>
  <c r="S412" i="1"/>
  <c r="R412" i="1"/>
  <c r="J412" i="1"/>
  <c r="H418" i="1"/>
  <c r="N418" i="1"/>
  <c r="S418" i="1"/>
  <c r="Q418" i="1"/>
  <c r="O418" i="1"/>
  <c r="U418" i="1"/>
  <c r="G418" i="1"/>
  <c r="R418" i="1"/>
  <c r="P418" i="1"/>
  <c r="K418" i="1"/>
  <c r="V418" i="1"/>
  <c r="M418" i="1"/>
  <c r="F418" i="1"/>
  <c r="L418" i="1"/>
  <c r="I418" i="1"/>
  <c r="T418" i="1"/>
  <c r="J418" i="1"/>
  <c r="V497" i="1"/>
  <c r="Q497" i="1"/>
  <c r="F497" i="1"/>
  <c r="T497" i="1"/>
  <c r="H497" i="1"/>
  <c r="I497" i="1"/>
  <c r="S497" i="1"/>
  <c r="R497" i="1"/>
  <c r="M497" i="1"/>
  <c r="U497" i="1"/>
  <c r="K497" i="1"/>
  <c r="G497" i="1"/>
  <c r="L497" i="1"/>
  <c r="N497" i="1"/>
  <c r="O497" i="1"/>
  <c r="J497" i="1"/>
  <c r="P497" i="1"/>
  <c r="K464" i="1"/>
  <c r="R464" i="1"/>
  <c r="M464" i="1"/>
  <c r="P464" i="1"/>
  <c r="U464" i="1"/>
  <c r="V464" i="1"/>
  <c r="T464" i="1"/>
  <c r="I464" i="1"/>
  <c r="S464" i="1"/>
  <c r="O464" i="1"/>
  <c r="H464" i="1"/>
  <c r="L464" i="1"/>
  <c r="Q464" i="1"/>
  <c r="F464" i="1"/>
  <c r="J464" i="1"/>
  <c r="N464" i="1"/>
  <c r="G464" i="1"/>
  <c r="V502" i="1"/>
  <c r="J502" i="1"/>
  <c r="K502" i="1"/>
  <c r="F502" i="1"/>
  <c r="G502" i="1"/>
  <c r="U502" i="1"/>
  <c r="S502" i="1"/>
  <c r="N502" i="1"/>
  <c r="P502" i="1"/>
  <c r="M502" i="1"/>
  <c r="I502" i="1"/>
  <c r="O502" i="1"/>
  <c r="R502" i="1"/>
  <c r="Q502" i="1"/>
  <c r="H502" i="1"/>
  <c r="T502" i="1"/>
  <c r="L502" i="1"/>
  <c r="I509" i="1"/>
  <c r="G509" i="1"/>
  <c r="T509" i="1"/>
  <c r="U509" i="1"/>
  <c r="K509" i="1"/>
  <c r="N509" i="1"/>
  <c r="M509" i="1"/>
  <c r="R509" i="1"/>
  <c r="Q509" i="1"/>
  <c r="S509" i="1"/>
  <c r="O509" i="1"/>
  <c r="L509" i="1"/>
  <c r="H509" i="1"/>
  <c r="J509" i="1"/>
  <c r="V509" i="1"/>
  <c r="P509" i="1"/>
  <c r="F509" i="1"/>
  <c r="I365" i="1"/>
  <c r="S365" i="1"/>
  <c r="H365" i="1"/>
  <c r="J365" i="1"/>
  <c r="F365" i="1"/>
  <c r="V365" i="1"/>
  <c r="P365" i="1"/>
  <c r="U365" i="1"/>
  <c r="L365" i="1"/>
  <c r="T365" i="1"/>
  <c r="M365" i="1"/>
  <c r="K365" i="1"/>
  <c r="R365" i="1"/>
  <c r="N365" i="1"/>
  <c r="O365" i="1"/>
  <c r="Q365" i="1"/>
  <c r="G365" i="1"/>
  <c r="U489" i="1"/>
  <c r="J489" i="1"/>
  <c r="R489" i="1"/>
  <c r="I489" i="1"/>
  <c r="S489" i="1"/>
  <c r="K489" i="1"/>
  <c r="N489" i="1"/>
  <c r="Q489" i="1"/>
  <c r="L489" i="1"/>
  <c r="H489" i="1"/>
  <c r="T489" i="1"/>
  <c r="M489" i="1"/>
  <c r="O489" i="1"/>
  <c r="F489" i="1"/>
  <c r="G489" i="1"/>
  <c r="P489" i="1"/>
  <c r="V489" i="1"/>
  <c r="O463" i="1"/>
  <c r="T463" i="1"/>
  <c r="L463" i="1"/>
  <c r="F463" i="1"/>
  <c r="N463" i="1"/>
  <c r="V463" i="1"/>
  <c r="P463" i="1"/>
  <c r="H463" i="1"/>
  <c r="K463" i="1"/>
  <c r="Q463" i="1"/>
  <c r="S463" i="1"/>
  <c r="G463" i="1"/>
  <c r="R463" i="1"/>
  <c r="M463" i="1"/>
  <c r="I463" i="1"/>
  <c r="U463" i="1"/>
  <c r="J463" i="1"/>
  <c r="R481" i="1"/>
  <c r="F481" i="1"/>
  <c r="U481" i="1"/>
  <c r="P481" i="1"/>
  <c r="M481" i="1"/>
  <c r="L481" i="1"/>
  <c r="I481" i="1"/>
  <c r="S481" i="1"/>
  <c r="J481" i="1"/>
  <c r="O481" i="1"/>
  <c r="V481" i="1"/>
  <c r="N481" i="1"/>
  <c r="K481" i="1"/>
  <c r="G481" i="1"/>
  <c r="H481" i="1"/>
  <c r="Q481" i="1"/>
  <c r="T481" i="1"/>
  <c r="L499" i="1"/>
  <c r="G499" i="1"/>
  <c r="P499" i="1"/>
  <c r="T499" i="1"/>
  <c r="O499" i="1"/>
  <c r="N499" i="1"/>
  <c r="F499" i="1"/>
  <c r="I499" i="1"/>
  <c r="Q499" i="1"/>
  <c r="K499" i="1"/>
  <c r="M499" i="1"/>
  <c r="J499" i="1"/>
  <c r="S499" i="1"/>
  <c r="H499" i="1"/>
  <c r="V499" i="1"/>
  <c r="R499" i="1"/>
  <c r="U499" i="1"/>
  <c r="I475" i="1"/>
  <c r="G475" i="1"/>
  <c r="K475" i="1"/>
  <c r="J475" i="1"/>
  <c r="U475" i="1"/>
  <c r="S475" i="1"/>
  <c r="T475" i="1"/>
  <c r="L475" i="1"/>
  <c r="H475" i="1"/>
  <c r="F475" i="1"/>
  <c r="R475" i="1"/>
  <c r="O475" i="1"/>
  <c r="M475" i="1"/>
  <c r="Q475" i="1"/>
  <c r="V475" i="1"/>
  <c r="N475" i="1"/>
  <c r="P475" i="1"/>
  <c r="O446" i="1"/>
  <c r="L446" i="1"/>
  <c r="M446" i="1"/>
  <c r="R446" i="1"/>
  <c r="G446" i="1"/>
  <c r="P446" i="1"/>
  <c r="S446" i="1"/>
  <c r="U446" i="1"/>
  <c r="K446" i="1"/>
  <c r="I446" i="1"/>
  <c r="F446" i="1"/>
  <c r="H446" i="1"/>
  <c r="V446" i="1"/>
  <c r="Q446" i="1"/>
  <c r="J446" i="1"/>
  <c r="N446" i="1"/>
  <c r="T446" i="1"/>
  <c r="G403" i="1"/>
  <c r="T403" i="1"/>
  <c r="R403" i="1"/>
  <c r="K403" i="1"/>
  <c r="P403" i="1"/>
  <c r="I403" i="1"/>
  <c r="O403" i="1"/>
  <c r="S403" i="1"/>
  <c r="F403" i="1"/>
  <c r="H403" i="1"/>
  <c r="Q403" i="1"/>
  <c r="V403" i="1"/>
  <c r="J403" i="1"/>
  <c r="M403" i="1"/>
  <c r="L403" i="1"/>
  <c r="U403" i="1"/>
  <c r="N403" i="1"/>
  <c r="G498" i="1"/>
  <c r="K498" i="1"/>
  <c r="T498" i="1"/>
  <c r="N498" i="1"/>
  <c r="O498" i="1"/>
  <c r="J498" i="1"/>
  <c r="P498" i="1"/>
  <c r="R498" i="1"/>
  <c r="V498" i="1"/>
  <c r="Q498" i="1"/>
  <c r="L498" i="1"/>
  <c r="H498" i="1"/>
  <c r="U498" i="1"/>
  <c r="F498" i="1"/>
  <c r="I498" i="1"/>
  <c r="S498" i="1"/>
  <c r="M498" i="1"/>
  <c r="U459" i="1"/>
  <c r="I459" i="1"/>
  <c r="S459" i="1"/>
  <c r="P459" i="1"/>
  <c r="G459" i="1"/>
  <c r="N459" i="1"/>
  <c r="F459" i="1"/>
  <c r="O459" i="1"/>
  <c r="K459" i="1"/>
  <c r="Q459" i="1"/>
  <c r="J459" i="1"/>
  <c r="R459" i="1"/>
  <c r="M459" i="1"/>
  <c r="V459" i="1"/>
  <c r="H459" i="1"/>
  <c r="T459" i="1"/>
  <c r="L459" i="1"/>
  <c r="F423" i="1"/>
  <c r="O423" i="1"/>
  <c r="J423" i="1"/>
  <c r="T423" i="1"/>
  <c r="U423" i="1"/>
  <c r="S423" i="1"/>
  <c r="K423" i="1"/>
  <c r="Q423" i="1"/>
  <c r="R423" i="1"/>
  <c r="G423" i="1"/>
  <c r="N423" i="1"/>
  <c r="V423" i="1"/>
  <c r="P423" i="1"/>
  <c r="I423" i="1"/>
  <c r="M423" i="1"/>
  <c r="L423" i="1"/>
  <c r="H423" i="1"/>
  <c r="R379" i="1"/>
  <c r="S379" i="1"/>
  <c r="I379" i="1"/>
  <c r="L379" i="1"/>
  <c r="K379" i="1"/>
  <c r="U379" i="1"/>
  <c r="J379" i="1"/>
  <c r="F379" i="1"/>
  <c r="H379" i="1"/>
  <c r="O379" i="1"/>
  <c r="V379" i="1"/>
  <c r="M379" i="1"/>
  <c r="G379" i="1"/>
  <c r="P379" i="1"/>
  <c r="T379" i="1"/>
  <c r="Q379" i="1"/>
  <c r="N379" i="1"/>
  <c r="T434" i="1"/>
  <c r="P434" i="1"/>
  <c r="G434" i="1"/>
  <c r="Q434" i="1"/>
  <c r="I434" i="1"/>
  <c r="V434" i="1"/>
  <c r="S434" i="1"/>
  <c r="N434" i="1"/>
  <c r="L434" i="1"/>
  <c r="M434" i="1"/>
  <c r="O434" i="1"/>
  <c r="J434" i="1"/>
  <c r="K434" i="1"/>
  <c r="F434" i="1"/>
  <c r="U434" i="1"/>
  <c r="H434" i="1"/>
  <c r="R434" i="1"/>
  <c r="S505" i="1"/>
  <c r="H505" i="1"/>
  <c r="L505" i="1"/>
  <c r="U505" i="1"/>
  <c r="V505" i="1"/>
  <c r="J505" i="1"/>
  <c r="K505" i="1"/>
  <c r="Q505" i="1"/>
  <c r="T505" i="1"/>
  <c r="P505" i="1"/>
  <c r="N505" i="1"/>
  <c r="O505" i="1"/>
  <c r="M505" i="1"/>
  <c r="F505" i="1"/>
  <c r="I505" i="1"/>
  <c r="G505" i="1"/>
  <c r="R505" i="1"/>
  <c r="Q380" i="1"/>
  <c r="H380" i="1"/>
  <c r="N380" i="1"/>
  <c r="O380" i="1"/>
  <c r="F380" i="1"/>
  <c r="J380" i="1"/>
  <c r="S380" i="1"/>
  <c r="R380" i="1"/>
  <c r="V380" i="1"/>
  <c r="P380" i="1"/>
  <c r="K380" i="1"/>
  <c r="L380" i="1"/>
  <c r="I380" i="1"/>
  <c r="M380" i="1"/>
  <c r="U380" i="1"/>
  <c r="T380" i="1"/>
  <c r="G380" i="1"/>
  <c r="F361" i="1"/>
  <c r="V361" i="1"/>
  <c r="U361" i="1"/>
  <c r="O361" i="1"/>
  <c r="S361" i="1"/>
  <c r="Q361" i="1"/>
  <c r="H361" i="1"/>
  <c r="L361" i="1"/>
  <c r="N361" i="1"/>
  <c r="P361" i="1"/>
  <c r="G361" i="1"/>
  <c r="M361" i="1"/>
  <c r="R361" i="1"/>
  <c r="I361" i="1"/>
  <c r="J361" i="1"/>
  <c r="K361" i="1"/>
  <c r="T361" i="1"/>
  <c r="Q480" i="1"/>
  <c r="S480" i="1"/>
  <c r="N480" i="1"/>
  <c r="G480" i="1"/>
  <c r="V480" i="1"/>
  <c r="H480" i="1"/>
  <c r="P480" i="1"/>
  <c r="K480" i="1"/>
  <c r="O480" i="1"/>
  <c r="U480" i="1"/>
  <c r="T480" i="1"/>
  <c r="M480" i="1"/>
  <c r="R480" i="1"/>
  <c r="I480" i="1"/>
  <c r="J480" i="1"/>
  <c r="L480" i="1"/>
  <c r="F480" i="1"/>
  <c r="K447" i="1"/>
  <c r="J447" i="1"/>
  <c r="H447" i="1"/>
  <c r="N447" i="1"/>
  <c r="G447" i="1"/>
  <c r="I447" i="1"/>
  <c r="R447" i="1"/>
  <c r="F447" i="1"/>
  <c r="Q447" i="1"/>
  <c r="S447" i="1"/>
  <c r="O447" i="1"/>
  <c r="L447" i="1"/>
  <c r="U447" i="1"/>
  <c r="M447" i="1"/>
  <c r="T447" i="1"/>
  <c r="P447" i="1"/>
  <c r="V447" i="1"/>
  <c r="P507" i="1"/>
  <c r="R507" i="1"/>
  <c r="G507" i="1"/>
  <c r="N507" i="1"/>
  <c r="I507" i="1"/>
  <c r="T507" i="1"/>
  <c r="F507" i="1"/>
  <c r="Q507" i="1"/>
  <c r="H507" i="1"/>
  <c r="M507" i="1"/>
  <c r="J507" i="1"/>
  <c r="U507" i="1"/>
  <c r="S507" i="1"/>
  <c r="K507" i="1"/>
  <c r="L507" i="1"/>
  <c r="O507" i="1"/>
  <c r="V507" i="1"/>
  <c r="S371" i="1"/>
  <c r="N371" i="1"/>
  <c r="P371" i="1"/>
  <c r="O371" i="1"/>
  <c r="R371" i="1"/>
  <c r="L371" i="1"/>
  <c r="G371" i="1"/>
  <c r="J371" i="1"/>
  <c r="I371" i="1"/>
  <c r="F371" i="1"/>
  <c r="K371" i="1"/>
  <c r="U371" i="1"/>
  <c r="T371" i="1"/>
  <c r="H371" i="1"/>
  <c r="V371" i="1"/>
  <c r="M371" i="1"/>
  <c r="Q371" i="1"/>
  <c r="S490" i="1"/>
  <c r="O490" i="1"/>
  <c r="H490" i="1"/>
  <c r="T490" i="1"/>
  <c r="R490" i="1"/>
  <c r="G490" i="1"/>
  <c r="I490" i="1"/>
  <c r="M490" i="1"/>
  <c r="F490" i="1"/>
  <c r="N490" i="1"/>
  <c r="L490" i="1"/>
  <c r="P490" i="1"/>
  <c r="U490" i="1"/>
  <c r="J490" i="1"/>
  <c r="Q490" i="1"/>
  <c r="V490" i="1"/>
  <c r="K490" i="1"/>
  <c r="V458" i="1"/>
  <c r="T458" i="1"/>
  <c r="U458" i="1"/>
  <c r="I458" i="1"/>
  <c r="M458" i="1"/>
  <c r="Q458" i="1"/>
  <c r="G458" i="1"/>
  <c r="F458" i="1"/>
  <c r="K458" i="1"/>
  <c r="H458" i="1"/>
  <c r="N458" i="1"/>
  <c r="S458" i="1"/>
  <c r="O458" i="1"/>
  <c r="L458" i="1"/>
  <c r="P458" i="1"/>
  <c r="R458" i="1"/>
  <c r="J458" i="1"/>
  <c r="R338" i="1"/>
  <c r="G338" i="1"/>
  <c r="V338" i="1"/>
  <c r="O338" i="1"/>
  <c r="Q338" i="1"/>
  <c r="K338" i="1"/>
  <c r="L338" i="1"/>
  <c r="U338" i="1"/>
  <c r="M338" i="1"/>
  <c r="N338" i="1"/>
  <c r="H338" i="1"/>
  <c r="I338" i="1"/>
  <c r="J338" i="1"/>
  <c r="F338" i="1"/>
  <c r="S338" i="1"/>
  <c r="P338" i="1"/>
  <c r="T338" i="1"/>
  <c r="P405" i="1"/>
  <c r="O405" i="1"/>
  <c r="G405" i="1"/>
  <c r="H405" i="1"/>
  <c r="V405" i="1"/>
  <c r="J405" i="1"/>
  <c r="L405" i="1"/>
  <c r="R405" i="1"/>
  <c r="N405" i="1"/>
  <c r="M405" i="1"/>
  <c r="T405" i="1"/>
  <c r="K405" i="1"/>
  <c r="Q405" i="1"/>
  <c r="S405" i="1"/>
  <c r="I405" i="1"/>
  <c r="U405" i="1"/>
  <c r="F405" i="1"/>
  <c r="M482" i="1"/>
  <c r="H482" i="1"/>
  <c r="T482" i="1"/>
  <c r="R482" i="1"/>
  <c r="S482" i="1"/>
  <c r="G482" i="1"/>
  <c r="Q482" i="1"/>
  <c r="F482" i="1"/>
  <c r="I482" i="1"/>
  <c r="L482" i="1"/>
  <c r="O482" i="1"/>
  <c r="V482" i="1"/>
  <c r="J482" i="1"/>
  <c r="N482" i="1"/>
  <c r="U482" i="1"/>
  <c r="K482" i="1"/>
  <c r="P482" i="1"/>
  <c r="K435" i="1"/>
  <c r="R435" i="1"/>
  <c r="O435" i="1"/>
  <c r="N435" i="1"/>
  <c r="P435" i="1"/>
  <c r="U435" i="1"/>
  <c r="S435" i="1"/>
  <c r="Q435" i="1"/>
  <c r="L435" i="1"/>
  <c r="M435" i="1"/>
  <c r="F435" i="1"/>
  <c r="H435" i="1"/>
  <c r="I435" i="1"/>
  <c r="G435" i="1"/>
  <c r="V435" i="1"/>
  <c r="J435" i="1"/>
  <c r="T435" i="1"/>
  <c r="G443" i="1"/>
  <c r="S443" i="1"/>
  <c r="Q443" i="1"/>
  <c r="I443" i="1"/>
  <c r="N443" i="1"/>
  <c r="F443" i="1"/>
  <c r="P443" i="1"/>
  <c r="H443" i="1"/>
  <c r="R443" i="1"/>
  <c r="M443" i="1"/>
  <c r="J443" i="1"/>
  <c r="O443" i="1"/>
  <c r="U443" i="1"/>
  <c r="L443" i="1"/>
  <c r="V443" i="1"/>
  <c r="K443" i="1"/>
  <c r="T44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<sst xmlns="http://schemas.openxmlformats.org/spreadsheetml/2006/main" count="13980" uniqueCount="13071">
  <si>
    <t>BNK금융지주</t>
  </si>
  <si>
    <t>CJ</t>
  </si>
  <si>
    <t>CJ제일제당</t>
  </si>
  <si>
    <t>E1</t>
  </si>
  <si>
    <t>GS</t>
  </si>
  <si>
    <t>GS건설</t>
  </si>
  <si>
    <t>GS칼텍스</t>
  </si>
  <si>
    <t>GS파워</t>
  </si>
  <si>
    <t>JB금융지주</t>
  </si>
  <si>
    <t>LG유플러스</t>
  </si>
  <si>
    <t>LG이노텍</t>
  </si>
  <si>
    <t>LG전자</t>
  </si>
  <si>
    <t>LG화학</t>
  </si>
  <si>
    <t>LS</t>
  </si>
  <si>
    <t>NH투자증권(구 우리투자)</t>
  </si>
  <si>
    <t>SK가스</t>
  </si>
  <si>
    <t>SK네트웍스</t>
  </si>
  <si>
    <t>SK에너지</t>
  </si>
  <si>
    <t>SK이노베이션</t>
  </si>
  <si>
    <t>SK케미칼</t>
  </si>
  <si>
    <t>SK텔레콤</t>
  </si>
  <si>
    <t>경남은행</t>
  </si>
  <si>
    <t>경상북도개발공사</t>
  </si>
  <si>
    <t>광주광역시도시공사</t>
  </si>
  <si>
    <t>광주은행</t>
  </si>
  <si>
    <t>국도화학</t>
  </si>
  <si>
    <t>국민은행</t>
  </si>
  <si>
    <t>금호석유화학</t>
  </si>
  <si>
    <t>넥센타이어</t>
  </si>
  <si>
    <t>농협금융지주</t>
  </si>
  <si>
    <t>농협은행</t>
  </si>
  <si>
    <t>농협중앙회</t>
  </si>
  <si>
    <t>다우기술</t>
  </si>
  <si>
    <t>대상</t>
  </si>
  <si>
    <t>대성홀딩스</t>
  </si>
  <si>
    <t>대신에프앤아이</t>
  </si>
  <si>
    <t>대신증권</t>
  </si>
  <si>
    <t>대우건설</t>
  </si>
  <si>
    <t>대웅제약</t>
  </si>
  <si>
    <t>대전도시공사</t>
  </si>
  <si>
    <t>대한제당</t>
  </si>
  <si>
    <t>대한항공</t>
  </si>
  <si>
    <t>동원F&amp;B</t>
  </si>
  <si>
    <t>동원산업</t>
  </si>
  <si>
    <t>동원시스템즈</t>
  </si>
  <si>
    <t>두산</t>
  </si>
  <si>
    <t>롯데건설</t>
  </si>
  <si>
    <t>롯데렌탈</t>
  </si>
  <si>
    <t>롯데물산</t>
  </si>
  <si>
    <t>롯데쇼핑</t>
  </si>
  <si>
    <t>롯데칠성음료</t>
  </si>
  <si>
    <t>롯데카드</t>
  </si>
  <si>
    <t>롯데캐피탈</t>
  </si>
  <si>
    <t>롯데케미칼</t>
  </si>
  <si>
    <t>롯데하이마트</t>
  </si>
  <si>
    <t>매일유업</t>
  </si>
  <si>
    <t>메리츠금융지주</t>
  </si>
  <si>
    <t>메리츠캐피탈</t>
  </si>
  <si>
    <t>미래에셋자산운용</t>
  </si>
  <si>
    <t>미래에셋증권</t>
  </si>
  <si>
    <t>미래에셋캐피탈</t>
  </si>
  <si>
    <t>보령엘엔지터미널</t>
  </si>
  <si>
    <t>부산교통공사</t>
  </si>
  <si>
    <t>부산도시공사</t>
  </si>
  <si>
    <t>부산은행</t>
  </si>
  <si>
    <t>부산항만공사</t>
  </si>
  <si>
    <t>비씨카드</t>
  </si>
  <si>
    <t>산은캐피탈</t>
  </si>
  <si>
    <t>삼성증권</t>
  </si>
  <si>
    <t>삼성카드</t>
  </si>
  <si>
    <t>삼양사</t>
  </si>
  <si>
    <t>삼천리</t>
  </si>
  <si>
    <t>서흥</t>
  </si>
  <si>
    <t>세아제강</t>
  </si>
  <si>
    <t>세아창원특수강</t>
  </si>
  <si>
    <t>세아홀딩스</t>
  </si>
  <si>
    <t>수협중앙회</t>
  </si>
  <si>
    <t>신세계</t>
  </si>
  <si>
    <t>신한은행</t>
  </si>
  <si>
    <t>신한카드</t>
  </si>
  <si>
    <t>신한캐피탈</t>
  </si>
  <si>
    <t>아이비케이캐피탈</t>
  </si>
  <si>
    <t>에스케이이엔에스</t>
  </si>
  <si>
    <t>엔에이치농협캐피탈</t>
  </si>
  <si>
    <t>엘지씨엔에스</t>
  </si>
  <si>
    <t>여수광양항만공사</t>
  </si>
  <si>
    <t>여천NCC</t>
  </si>
  <si>
    <t>연합자산관리</t>
  </si>
  <si>
    <t>예스코</t>
  </si>
  <si>
    <t>오일허브코리아여수</t>
  </si>
  <si>
    <t>우리금융지주</t>
  </si>
  <si>
    <t>우리은행</t>
  </si>
  <si>
    <t>우리카드</t>
  </si>
  <si>
    <t>울산항만공사</t>
  </si>
  <si>
    <t>유안타증권</t>
  </si>
  <si>
    <t>이랜드월드</t>
  </si>
  <si>
    <t>이마트</t>
  </si>
  <si>
    <t>인천국제공항공사</t>
  </si>
  <si>
    <t>인천도시공사</t>
  </si>
  <si>
    <t>인천항만공사</t>
  </si>
  <si>
    <t>전남개발공사</t>
  </si>
  <si>
    <t>전북은행</t>
  </si>
  <si>
    <t>제주은행</t>
  </si>
  <si>
    <t>중앙일보</t>
  </si>
  <si>
    <t>지에스에너지</t>
  </si>
  <si>
    <t>지에스이피에스</t>
  </si>
  <si>
    <t>충북개발공사</t>
  </si>
  <si>
    <t>케이씨씨</t>
  </si>
  <si>
    <t>케이티스카이라이프</t>
  </si>
  <si>
    <t>코리아세븐</t>
  </si>
  <si>
    <t>코웨이</t>
  </si>
  <si>
    <t>태영건설</t>
  </si>
  <si>
    <t>평택도시공사</t>
  </si>
  <si>
    <t>평택에너지서비스</t>
  </si>
  <si>
    <t>포스코</t>
  </si>
  <si>
    <t>풀무원식품</t>
  </si>
  <si>
    <t>풍산</t>
  </si>
  <si>
    <t>하나금융지주</t>
  </si>
  <si>
    <t>하나에프앤아이</t>
  </si>
  <si>
    <t>하나은행</t>
  </si>
  <si>
    <t>하나카드</t>
  </si>
  <si>
    <t>하나캐피탈</t>
  </si>
  <si>
    <t>하이트진로</t>
  </si>
  <si>
    <t>하이트진로홀딩스</t>
  </si>
  <si>
    <t>한국가스공사</t>
  </si>
  <si>
    <t>한국남동발전</t>
  </si>
  <si>
    <t>한국남부발전</t>
  </si>
  <si>
    <t>한국도로공사</t>
  </si>
  <si>
    <t>한국동서발전</t>
  </si>
  <si>
    <t>한국산업단지공단</t>
  </si>
  <si>
    <t>한국서부발전</t>
  </si>
  <si>
    <t>한국석유공사</t>
  </si>
  <si>
    <t>한국수력원자력</t>
  </si>
  <si>
    <t>한국수자원공사</t>
  </si>
  <si>
    <t>한국수출입은행</t>
  </si>
  <si>
    <t>한국씨티은행</t>
  </si>
  <si>
    <t>한국자산관리공사</t>
  </si>
  <si>
    <t>한국전력공사</t>
  </si>
  <si>
    <t>한국주택금융공사</t>
  </si>
  <si>
    <t>한국중부발전</t>
  </si>
  <si>
    <t>한국증권금융</t>
  </si>
  <si>
    <t>한국철도공사</t>
  </si>
  <si>
    <t>한국캐피탈</t>
  </si>
  <si>
    <t>한국토지신탁</t>
  </si>
  <si>
    <t>한국토지주택공사</t>
  </si>
  <si>
    <t>한국투자증권</t>
  </si>
  <si>
    <t>한솔제지</t>
  </si>
  <si>
    <t>한솔케미칼</t>
  </si>
  <si>
    <t>한솔테크닉스</t>
  </si>
  <si>
    <t>한신공영</t>
  </si>
  <si>
    <t>한양</t>
  </si>
  <si>
    <t>한진</t>
  </si>
  <si>
    <t>한화</t>
  </si>
  <si>
    <t>한화에너지</t>
  </si>
  <si>
    <t>한화투자증권</t>
  </si>
  <si>
    <t>해태제과식품</t>
  </si>
  <si>
    <t>현대건설</t>
  </si>
  <si>
    <t>현대로템</t>
  </si>
  <si>
    <t>현대모비스</t>
  </si>
  <si>
    <t>현대백화점</t>
  </si>
  <si>
    <t>현대비앤지스틸</t>
  </si>
  <si>
    <t>현대삼호중공업</t>
  </si>
  <si>
    <t>현대엘리베이터</t>
  </si>
  <si>
    <t>현대위아</t>
  </si>
  <si>
    <t>현대자동차</t>
  </si>
  <si>
    <t>현대제철</t>
  </si>
  <si>
    <t>현대카드</t>
  </si>
  <si>
    <t>현대캐피탈</t>
  </si>
  <si>
    <t>현대커머셜</t>
  </si>
  <si>
    <t>현대케피코</t>
  </si>
  <si>
    <t>호텔롯데</t>
  </si>
  <si>
    <t>호텔신라</t>
  </si>
  <si>
    <t>12699</t>
  </si>
  <si>
    <t>18519</t>
  </si>
  <si>
    <t>19070</t>
  </si>
  <si>
    <t>00104</t>
  </si>
  <si>
    <t>08805</t>
  </si>
  <si>
    <t>12366</t>
  </si>
  <si>
    <t>01794</t>
  </si>
  <si>
    <t>09006</t>
  </si>
  <si>
    <t>00636</t>
  </si>
  <si>
    <t>09197</t>
  </si>
  <si>
    <t>00508</t>
  </si>
  <si>
    <t>04484</t>
  </si>
  <si>
    <t>42953</t>
  </si>
  <si>
    <t>13986</t>
  </si>
  <si>
    <t>03020</t>
  </si>
  <si>
    <t>13163</t>
  </si>
  <si>
    <t>00112</t>
  </si>
  <si>
    <t>03264</t>
  </si>
  <si>
    <t>01107</t>
  </si>
  <si>
    <t>06572</t>
  </si>
  <si>
    <t>04998</t>
  </si>
  <si>
    <t>00626</t>
  </si>
  <si>
    <t>01012</t>
  </si>
  <si>
    <t>13784</t>
  </si>
  <si>
    <t>00594</t>
  </si>
  <si>
    <t>03914</t>
  </si>
  <si>
    <t>01867</t>
  </si>
  <si>
    <t>00334</t>
  </si>
  <si>
    <t>00174</t>
  </si>
  <si>
    <t>15653</t>
  </si>
  <si>
    <t>18403</t>
  </si>
  <si>
    <t>12242</t>
  </si>
  <si>
    <t>43076</t>
  </si>
  <si>
    <t>00612</t>
  </si>
  <si>
    <t>01767</t>
  </si>
  <si>
    <t>01095</t>
  </si>
  <si>
    <t>04130</t>
  </si>
  <si>
    <t>45405</t>
  </si>
  <si>
    <t>11686</t>
  </si>
  <si>
    <t>12425</t>
  </si>
  <si>
    <t>04932</t>
  </si>
  <si>
    <t>45406</t>
  </si>
  <si>
    <t>00769</t>
  </si>
  <si>
    <t>02313</t>
  </si>
  <si>
    <t>01178</t>
  </si>
  <si>
    <t>00027</t>
  </si>
  <si>
    <t>11456</t>
  </si>
  <si>
    <t>00235</t>
  </si>
  <si>
    <t>40495</t>
  </si>
  <si>
    <t>19845</t>
  </si>
  <si>
    <t>03432</t>
  </si>
  <si>
    <t>02359</t>
  </si>
  <si>
    <t>04004</t>
  </si>
  <si>
    <t>04908</t>
  </si>
  <si>
    <t>00527</t>
  </si>
  <si>
    <t>00021</t>
  </si>
  <si>
    <t>09924</t>
  </si>
  <si>
    <t>00168</t>
  </si>
  <si>
    <t>15699</t>
  </si>
  <si>
    <t>01671</t>
  </si>
  <si>
    <t>13422</t>
  </si>
  <si>
    <t>00354</t>
  </si>
  <si>
    <t>06467</t>
  </si>
  <si>
    <t>06535</t>
  </si>
  <si>
    <t>00680</t>
  </si>
  <si>
    <t>06989</t>
  </si>
  <si>
    <t>04067</t>
  </si>
  <si>
    <t>00179</t>
  </si>
  <si>
    <t>00349</t>
  </si>
  <si>
    <t>03840</t>
  </si>
  <si>
    <t>17445</t>
  </si>
  <si>
    <t>00064</t>
  </si>
  <si>
    <t>04971</t>
  </si>
  <si>
    <t>00604</t>
  </si>
  <si>
    <t>01482</t>
  </si>
  <si>
    <t>00015</t>
  </si>
  <si>
    <t>05534</t>
  </si>
  <si>
    <t>03787</t>
  </si>
  <si>
    <t>18796</t>
  </si>
  <si>
    <t>42411</t>
  </si>
  <si>
    <t>00082</t>
  </si>
  <si>
    <t>10747</t>
  </si>
  <si>
    <t>03101</t>
  </si>
  <si>
    <t>02353</t>
  </si>
  <si>
    <t>00499</t>
  </si>
  <si>
    <t>00530</t>
  </si>
  <si>
    <t>03062</t>
  </si>
  <si>
    <t>02969</t>
  </si>
  <si>
    <t>01117</t>
  </si>
  <si>
    <t>03757</t>
  </si>
  <si>
    <t>46015</t>
  </si>
  <si>
    <t>11959</t>
  </si>
  <si>
    <t>41132</t>
  </si>
  <si>
    <t>18869</t>
  </si>
  <si>
    <t>00856</t>
  </si>
  <si>
    <t>41534</t>
  </si>
  <si>
    <t>46852</t>
  </si>
  <si>
    <t>04376</t>
  </si>
  <si>
    <t>46443</t>
  </si>
  <si>
    <t>11802</t>
  </si>
  <si>
    <t>04021</t>
  </si>
  <si>
    <t>00528</t>
  </si>
  <si>
    <t>12600</t>
  </si>
  <si>
    <t>03132</t>
  </si>
  <si>
    <t>00827</t>
  </si>
  <si>
    <t>02826</t>
  </si>
  <si>
    <t>01636</t>
  </si>
  <si>
    <t>02978</t>
  </si>
  <si>
    <t>19746</t>
  </si>
  <si>
    <t>00007</t>
  </si>
  <si>
    <t>00469</t>
  </si>
  <si>
    <t>00188</t>
  </si>
  <si>
    <t>00849</t>
  </si>
  <si>
    <t>03243</t>
  </si>
  <si>
    <t>12468</t>
  </si>
  <si>
    <t>41440</t>
  </si>
  <si>
    <t>19327</t>
  </si>
  <si>
    <t>03523</t>
  </si>
  <si>
    <t>00417</t>
  </si>
  <si>
    <t>05773</t>
  </si>
  <si>
    <t>00867</t>
  </si>
  <si>
    <t>00001</t>
  </si>
  <si>
    <t>03271</t>
  </si>
  <si>
    <t>02378</t>
  </si>
  <si>
    <t>00341</t>
  </si>
  <si>
    <t>00012</t>
  </si>
  <si>
    <t>00834</t>
  </si>
  <si>
    <t>05361</t>
  </si>
  <si>
    <t>12160</t>
  </si>
  <si>
    <t>04016</t>
  </si>
  <si>
    <t>03366</t>
  </si>
  <si>
    <t>18034</t>
  </si>
  <si>
    <t>03896</t>
  </si>
  <si>
    <t>09587</t>
  </si>
  <si>
    <t>03363</t>
  </si>
  <si>
    <t>01179</t>
  </si>
  <si>
    <t>04934</t>
  </si>
  <si>
    <t>18404</t>
  </si>
  <si>
    <t>00066</t>
  </si>
  <si>
    <t>11919</t>
  </si>
  <si>
    <t>09915</t>
  </si>
  <si>
    <t>13844</t>
  </si>
  <si>
    <t>03922</t>
  </si>
  <si>
    <t>02927</t>
  </si>
  <si>
    <t>03826</t>
  </si>
  <si>
    <t>14723</t>
  </si>
  <si>
    <t>03936</t>
  </si>
  <si>
    <t>04223</t>
  </si>
  <si>
    <t>17733</t>
  </si>
  <si>
    <t>01536</t>
  </si>
  <si>
    <t>19832</t>
  </si>
  <si>
    <t>03946</t>
  </si>
  <si>
    <t>42147</t>
  </si>
  <si>
    <t>13988</t>
  </si>
  <si>
    <t>41543</t>
  </si>
  <si>
    <t>00347</t>
  </si>
  <si>
    <t>04053</t>
  </si>
  <si>
    <t>18667</t>
  </si>
  <si>
    <t>03937</t>
  </si>
  <si>
    <t>08573</t>
  </si>
  <si>
    <t>14727</t>
  </si>
  <si>
    <t>12455</t>
  </si>
  <si>
    <t>00635</t>
  </si>
  <si>
    <t>03713</t>
  </si>
  <si>
    <t>05740</t>
  </si>
  <si>
    <t>10062</t>
  </si>
  <si>
    <t>00622</t>
  </si>
  <si>
    <t>02411</t>
  </si>
  <si>
    <t>03934</t>
  </si>
  <si>
    <t>03004</t>
  </si>
  <si>
    <t>00125</t>
  </si>
  <si>
    <t>00707</t>
  </si>
  <si>
    <t>19765</t>
  </si>
  <si>
    <t>03954</t>
  </si>
  <si>
    <t>13509</t>
  </si>
  <si>
    <t>12544</t>
  </si>
  <si>
    <t>18497</t>
  </si>
  <si>
    <t>02196</t>
  </si>
  <si>
    <t>00238</t>
  </si>
  <si>
    <t>02132</t>
  </si>
  <si>
    <t>06212</t>
  </si>
  <si>
    <t>11884</t>
  </si>
  <si>
    <t>03100</t>
  </si>
  <si>
    <t>16280</t>
  </si>
  <si>
    <t>02124</t>
  </si>
  <si>
    <t>03829</t>
  </si>
  <si>
    <t>00941</t>
  </si>
  <si>
    <t>02867</t>
  </si>
  <si>
    <t>16253</t>
  </si>
  <si>
    <t>17519</t>
  </si>
  <si>
    <t>02510</t>
  </si>
  <si>
    <t>45790</t>
  </si>
  <si>
    <t>13827</t>
  </si>
  <si>
    <t>13768</t>
  </si>
  <si>
    <t>11118</t>
  </si>
  <si>
    <t>02508</t>
  </si>
  <si>
    <t>46225</t>
  </si>
  <si>
    <t>01980</t>
  </si>
  <si>
    <t>19305</t>
  </si>
  <si>
    <t>00008</t>
  </si>
  <si>
    <t>00014</t>
  </si>
  <si>
    <t>03776</t>
  </si>
  <si>
    <t>06432</t>
  </si>
  <si>
    <t>06181</t>
  </si>
  <si>
    <t>04019</t>
  </si>
  <si>
    <t>03920</t>
  </si>
  <si>
    <t>06508</t>
  </si>
  <si>
    <t>13327</t>
  </si>
  <si>
    <t>03401</t>
  </si>
  <si>
    <t>05536</t>
  </si>
  <si>
    <t>04324</t>
  </si>
  <si>
    <t>05537</t>
  </si>
  <si>
    <t>03430</t>
  </si>
  <si>
    <t>00011</t>
  </si>
  <si>
    <t>03152</t>
  </si>
  <si>
    <t>01683</t>
  </si>
  <si>
    <t>03602</t>
  </si>
  <si>
    <t>01576</t>
  </si>
  <si>
    <t>08918</t>
  </si>
  <si>
    <t>06531</t>
  </si>
  <si>
    <t>02882</t>
  </si>
  <si>
    <t>08683</t>
  </si>
  <si>
    <t>10095</t>
  </si>
  <si>
    <t>08572</t>
  </si>
  <si>
    <t>02376</t>
  </si>
  <si>
    <t>40772</t>
  </si>
  <si>
    <t>03865</t>
  </si>
  <si>
    <t>15678</t>
  </si>
  <si>
    <t>07267</t>
  </si>
  <si>
    <t>03049</t>
  </si>
  <si>
    <t>04139</t>
  </si>
  <si>
    <t>04107</t>
  </si>
  <si>
    <t>47104</t>
  </si>
  <si>
    <t>01468</t>
  </si>
  <si>
    <t>00471</t>
  </si>
  <si>
    <t>00496</t>
  </si>
  <si>
    <t>00869</t>
  </si>
  <si>
    <t>01888</t>
  </si>
  <si>
    <t>00232</t>
  </si>
  <si>
    <t>00088</t>
  </si>
  <si>
    <t>40015</t>
  </si>
  <si>
    <t>00983</t>
  </si>
  <si>
    <t>01245</t>
  </si>
  <si>
    <t>07935</t>
  </si>
  <si>
    <t>00353</t>
  </si>
  <si>
    <t>12432</t>
  </si>
  <si>
    <t>00072</t>
  </si>
  <si>
    <t>03962</t>
  </si>
  <si>
    <t>04011</t>
  </si>
  <si>
    <t>06235</t>
  </si>
  <si>
    <t>01233</t>
  </si>
  <si>
    <t>05248</t>
  </si>
  <si>
    <t>00456</t>
  </si>
  <si>
    <t>01263</t>
  </si>
  <si>
    <t>06563</t>
  </si>
  <si>
    <t>01780</t>
  </si>
  <si>
    <t>00405</t>
  </si>
  <si>
    <t>01121</t>
  </si>
  <si>
    <t>00538</t>
  </si>
  <si>
    <t>00402</t>
  </si>
  <si>
    <t>01176</t>
  </si>
  <si>
    <t>00345</t>
  </si>
  <si>
    <t>03404</t>
  </si>
  <si>
    <t>02988</t>
  </si>
  <si>
    <t>11987</t>
  </si>
  <si>
    <t>03864</t>
  </si>
  <si>
    <t>03654</t>
  </si>
  <si>
    <t>00877</t>
  </si>
  <si>
    <t>03839</t>
  </si>
  <si>
    <t>BONDAVG</t>
    <phoneticPr fontId="2" type="noConversion"/>
  </si>
  <si>
    <t>3사평균</t>
    <phoneticPr fontId="2" type="noConversion"/>
  </si>
  <si>
    <t>4사평균</t>
    <phoneticPr fontId="2" type="noConversion"/>
  </si>
  <si>
    <t>KAP</t>
    <phoneticPr fontId="2" type="noConversion"/>
  </si>
  <si>
    <t>KIS</t>
    <phoneticPr fontId="2" type="noConversion"/>
  </si>
  <si>
    <t>NICE</t>
    <phoneticPr fontId="2" type="noConversion"/>
  </si>
  <si>
    <t>FN</t>
    <phoneticPr fontId="2" type="noConversion"/>
  </si>
  <si>
    <t>BONDAV4</t>
    <phoneticPr fontId="2" type="noConversion"/>
  </si>
  <si>
    <t>BONDKBP</t>
    <phoneticPr fontId="2" type="noConversion"/>
  </si>
  <si>
    <t>BONDKIS</t>
    <phoneticPr fontId="2" type="noConversion"/>
  </si>
  <si>
    <t>BONDNIC</t>
    <phoneticPr fontId="2" type="noConversion"/>
  </si>
  <si>
    <t>BONDFNP</t>
    <phoneticPr fontId="2" type="noConversion"/>
  </si>
  <si>
    <t>종목코드</t>
    <phoneticPr fontId="2" type="noConversion"/>
  </si>
  <si>
    <t>발행기관명</t>
    <phoneticPr fontId="2" type="noConversion"/>
  </si>
  <si>
    <t>6월이하(당일)</t>
  </si>
  <si>
    <t>9월이하(당일)</t>
  </si>
  <si>
    <t>1년이하(당일)</t>
  </si>
  <si>
    <t>1.5년이하(당일)</t>
  </si>
  <si>
    <t>2년이하(당일)</t>
  </si>
  <si>
    <t>2.5년이하(당일)</t>
  </si>
  <si>
    <t>3년이하(당일)</t>
  </si>
  <si>
    <t>4년이하(당일)</t>
  </si>
  <si>
    <t>5년이하(당일)</t>
  </si>
  <si>
    <t>7년이하(당일)</t>
  </si>
  <si>
    <t>10년이하(당일)</t>
  </si>
  <si>
    <t>15년이하(당일)</t>
  </si>
  <si>
    <t>20년이하(당일)</t>
  </si>
  <si>
    <t>당일</t>
    <phoneticPr fontId="2" type="noConversion"/>
  </si>
  <si>
    <t>전일</t>
    <phoneticPr fontId="2" type="noConversion"/>
  </si>
  <si>
    <t>전일대비</t>
    <phoneticPr fontId="2" type="noConversion"/>
  </si>
  <si>
    <t>(당일)</t>
    <phoneticPr fontId="2" type="noConversion"/>
  </si>
  <si>
    <t>(전일)</t>
    <phoneticPr fontId="2" type="noConversion"/>
  </si>
  <si>
    <t>6월이하</t>
    <phoneticPr fontId="2" type="noConversion"/>
  </si>
  <si>
    <t>9월이하</t>
    <phoneticPr fontId="2" type="noConversion"/>
  </si>
  <si>
    <t>1년이하</t>
    <phoneticPr fontId="2" type="noConversion"/>
  </si>
  <si>
    <t>1.5년이하</t>
    <phoneticPr fontId="2" type="noConversion"/>
  </si>
  <si>
    <t>2년이하</t>
    <phoneticPr fontId="2" type="noConversion"/>
  </si>
  <si>
    <t>2.5년이하</t>
    <phoneticPr fontId="2" type="noConversion"/>
  </si>
  <si>
    <t>3년이하</t>
    <phoneticPr fontId="2" type="noConversion"/>
  </si>
  <si>
    <t>4년이하</t>
    <phoneticPr fontId="2" type="noConversion"/>
  </si>
  <si>
    <t>5년이하</t>
    <phoneticPr fontId="2" type="noConversion"/>
  </si>
  <si>
    <t>7년이하</t>
    <phoneticPr fontId="2" type="noConversion"/>
  </si>
  <si>
    <t>10년이하</t>
    <phoneticPr fontId="2" type="noConversion"/>
  </si>
  <si>
    <t>15년이하</t>
    <phoneticPr fontId="2" type="noConversion"/>
  </si>
  <si>
    <t>20년이하</t>
    <phoneticPr fontId="2" type="noConversion"/>
  </si>
  <si>
    <t>발행기관코드</t>
    <phoneticPr fontId="2" type="noConversion"/>
  </si>
  <si>
    <t>채권그룹</t>
    <phoneticPr fontId="2" type="noConversion"/>
  </si>
  <si>
    <t>(전일대비)</t>
    <phoneticPr fontId="2" type="noConversion"/>
  </si>
  <si>
    <t>발행사 Term structure</t>
    <phoneticPr fontId="2" type="noConversion"/>
  </si>
  <si>
    <t>국고대비</t>
    <phoneticPr fontId="2" type="noConversion"/>
  </si>
  <si>
    <t>01</t>
    <phoneticPr fontId="2" type="noConversion"/>
  </si>
  <si>
    <t>국고채권</t>
    <phoneticPr fontId="2" type="noConversion"/>
  </si>
  <si>
    <t>(당일)</t>
    <phoneticPr fontId="2" type="noConversion"/>
  </si>
  <si>
    <t>3월이하(당일)</t>
    <phoneticPr fontId="2" type="noConversion"/>
  </si>
  <si>
    <t>3월이하</t>
    <phoneticPr fontId="2" type="noConversion"/>
  </si>
  <si>
    <t>회사명</t>
  </si>
  <si>
    <t>스탠다드차타드은행</t>
  </si>
  <si>
    <t>CJ대한통운</t>
  </si>
  <si>
    <t>DL</t>
  </si>
  <si>
    <t>기아</t>
  </si>
  <si>
    <t>동아쏘시오홀딩스</t>
  </si>
  <si>
    <t>SK하이닉스</t>
  </si>
  <si>
    <t>LX인터내셔널</t>
  </si>
  <si>
    <t>GS글로벌</t>
  </si>
  <si>
    <t>종근당홀딩스</t>
  </si>
  <si>
    <t>DL건설</t>
  </si>
  <si>
    <t>삼양식품</t>
  </si>
  <si>
    <t>에스케이에코플랜트</t>
  </si>
  <si>
    <t>쌍용씨앤이</t>
  </si>
  <si>
    <t>KB증권</t>
  </si>
  <si>
    <t>롯데지주</t>
  </si>
  <si>
    <t>SGC에너지</t>
  </si>
  <si>
    <t>SK디스커버리</t>
  </si>
  <si>
    <t>녹십자</t>
  </si>
  <si>
    <t>GS리테일</t>
  </si>
  <si>
    <t>사조산업</t>
  </si>
  <si>
    <t>DN오토모티브</t>
  </si>
  <si>
    <t>CJ ENM</t>
  </si>
  <si>
    <t>메리츠증권</t>
  </si>
  <si>
    <t>신한투자증권</t>
  </si>
  <si>
    <t>한화솔루션</t>
  </si>
  <si>
    <t>엘에스일렉트릭</t>
  </si>
  <si>
    <t>S-Oil</t>
  </si>
  <si>
    <t>현대코퍼레이션</t>
  </si>
  <si>
    <t>SKC</t>
  </si>
  <si>
    <t>한화에어로스페이스</t>
  </si>
  <si>
    <t>HDC</t>
  </si>
  <si>
    <t>HL D&amp;I</t>
  </si>
  <si>
    <t>예스코홀딩스</t>
  </si>
  <si>
    <t>한온시스템</t>
  </si>
  <si>
    <t>KCC건설</t>
  </si>
  <si>
    <t>KB캐피탈</t>
  </si>
  <si>
    <t>기업은행</t>
  </si>
  <si>
    <t>동화기업</t>
  </si>
  <si>
    <t>삼성물산</t>
  </si>
  <si>
    <t>팬오션</t>
  </si>
  <si>
    <t>SK실트론</t>
  </si>
  <si>
    <t>케이티</t>
  </si>
  <si>
    <t>교보증권</t>
  </si>
  <si>
    <t>하나증권</t>
  </si>
  <si>
    <t>신세계푸드</t>
  </si>
  <si>
    <t>오케이캐피탈</t>
  </si>
  <si>
    <t>SK브로드밴드</t>
  </si>
  <si>
    <t>우리금융캐피탈</t>
  </si>
  <si>
    <t>산업은행</t>
  </si>
  <si>
    <t>JB 우리캐피탈</t>
  </si>
  <si>
    <t>두산에너빌리티</t>
  </si>
  <si>
    <t>티케이지태광</t>
  </si>
  <si>
    <t>엠캐피탈</t>
  </si>
  <si>
    <t>디비캐피탈</t>
  </si>
  <si>
    <t>SBS</t>
  </si>
  <si>
    <t>SK</t>
  </si>
  <si>
    <t>LG디스플레이</t>
  </si>
  <si>
    <t>중소벤처기업진흥공단</t>
  </si>
  <si>
    <t>현대트랜시스</t>
  </si>
  <si>
    <t>롯데글로벌로지스</t>
  </si>
  <si>
    <t>농어촌공사</t>
  </si>
  <si>
    <t>HL홀딩스</t>
  </si>
  <si>
    <t>경기주택도시공사</t>
  </si>
  <si>
    <t>한국항공우주</t>
  </si>
  <si>
    <t>키움증권</t>
  </si>
  <si>
    <t>CJ프레시웨이</t>
  </si>
  <si>
    <t>콘텐트리중앙</t>
  </si>
  <si>
    <t>신한지주</t>
  </si>
  <si>
    <t>포스코인터내셔널</t>
  </si>
  <si>
    <t>현대글로비스</t>
  </si>
  <si>
    <t>한국금융지주</t>
  </si>
  <si>
    <t>한화토탈에너지스</t>
  </si>
  <si>
    <t>국가철도공단</t>
  </si>
  <si>
    <t>지역난방공사</t>
  </si>
  <si>
    <t>CJ CGV</t>
  </si>
  <si>
    <t>지에스이앤알</t>
  </si>
  <si>
    <t>서울주택도시공사</t>
  </si>
  <si>
    <t>SK렌터카</t>
  </si>
  <si>
    <t>대림</t>
  </si>
  <si>
    <t>제주개발센터</t>
  </si>
  <si>
    <t>NAVER</t>
  </si>
  <si>
    <t>경남개발공사</t>
  </si>
  <si>
    <t>애큐온캐피탈</t>
  </si>
  <si>
    <t>AJ네트웍스</t>
  </si>
  <si>
    <t>맥쿼리인프라</t>
  </si>
  <si>
    <t>LG헬로비전</t>
  </si>
  <si>
    <t>엔씨소프트</t>
  </si>
  <si>
    <t>컴투스</t>
  </si>
  <si>
    <t>대상홀딩스</t>
  </si>
  <si>
    <t>LF</t>
  </si>
  <si>
    <t>충청남도개발공사</t>
  </si>
  <si>
    <t>엘에스전선</t>
  </si>
  <si>
    <t>KB금융</t>
  </si>
  <si>
    <t>울산도시공사</t>
  </si>
  <si>
    <t>LX하우시스</t>
  </si>
  <si>
    <t>대성에너지</t>
  </si>
  <si>
    <t>코오롱인더</t>
  </si>
  <si>
    <t>팜한농</t>
  </si>
  <si>
    <t>알씨아이파이낸셜</t>
  </si>
  <si>
    <t>SK지오센트릭</t>
  </si>
  <si>
    <t>케이비카드</t>
  </si>
  <si>
    <t>한국자산신탁</t>
  </si>
  <si>
    <t>DGB금융지주</t>
  </si>
  <si>
    <t>비엔케이캐피탈</t>
  </si>
  <si>
    <t>하남도시공사</t>
  </si>
  <si>
    <t>수협은행</t>
  </si>
  <si>
    <t>삼척블루파워</t>
  </si>
  <si>
    <t>BNK투자증권</t>
  </si>
  <si>
    <t>한국타이어앤테크놀로지</t>
  </si>
  <si>
    <t>벤츠파이낸셜서비스</t>
  </si>
  <si>
    <t>한국콜마</t>
  </si>
  <si>
    <t>신세계센트럴시티</t>
  </si>
  <si>
    <t>에스케이인천석유화학</t>
  </si>
  <si>
    <t>한진칼</t>
  </si>
  <si>
    <t>종근당</t>
  </si>
  <si>
    <t>HK이노엔</t>
  </si>
  <si>
    <t>폭스바겐파이낸셜</t>
  </si>
  <si>
    <t>HL만도</t>
  </si>
  <si>
    <t>에스케이어드밴스드</t>
  </si>
  <si>
    <t>삼성바이오로직스</t>
  </si>
  <si>
    <t>한국투자캐피탈</t>
  </si>
  <si>
    <t>파주에너지서비스 주식회사</t>
  </si>
  <si>
    <t>DL에너지</t>
  </si>
  <si>
    <t>롯데오토리스</t>
  </si>
  <si>
    <t>인천교통공사</t>
  </si>
  <si>
    <t>제이티비씨</t>
  </si>
  <si>
    <t>현대케미칼</t>
  </si>
  <si>
    <t>HD현대</t>
  </si>
  <si>
    <t>서울교통공사</t>
  </si>
  <si>
    <t>에코프로비엠</t>
  </si>
  <si>
    <t>SK매직</t>
  </si>
  <si>
    <t>이지스자산운용</t>
  </si>
  <si>
    <t>HDC현대산업개발</t>
  </si>
  <si>
    <t>효성화학</t>
  </si>
  <si>
    <t>효성중공업</t>
  </si>
  <si>
    <t>효성첨단소재</t>
  </si>
  <si>
    <t>삼양패키징</t>
  </si>
  <si>
    <t>한국해양진흥공사</t>
  </si>
  <si>
    <t>김해시도시개발공사</t>
  </si>
  <si>
    <t>두산퓨얼셀</t>
  </si>
  <si>
    <t>한국해외인프라도시개발지원공사</t>
  </si>
  <si>
    <t>케이씨씨글라스</t>
  </si>
  <si>
    <t>에스엘엘중앙</t>
  </si>
  <si>
    <t>한국공항공사</t>
  </si>
  <si>
    <t>넷마블</t>
  </si>
  <si>
    <t>과천도시공사</t>
  </si>
  <si>
    <t>DL이앤씨</t>
  </si>
  <si>
    <t>현대오토에버</t>
  </si>
  <si>
    <t>시흥도시공사</t>
  </si>
  <si>
    <t>펄어비스</t>
  </si>
  <si>
    <t>고양도시관리공사</t>
  </si>
  <si>
    <t>SK쉴더스</t>
  </si>
  <si>
    <t>제이알글로벌리츠</t>
  </si>
  <si>
    <t>광해광업공단</t>
  </si>
  <si>
    <t>더블유게임즈</t>
  </si>
  <si>
    <t>코리아에너지터미널</t>
  </si>
  <si>
    <t>SK리츠</t>
  </si>
  <si>
    <t>00163</t>
  </si>
  <si>
    <t>00323</t>
  </si>
  <si>
    <t>00367</t>
  </si>
  <si>
    <t>00494</t>
  </si>
  <si>
    <t>00509</t>
  </si>
  <si>
    <t>00628</t>
  </si>
  <si>
    <t>00716</t>
  </si>
  <si>
    <t>00734</t>
  </si>
  <si>
    <t>01479</t>
  </si>
  <si>
    <t>02590</t>
  </si>
  <si>
    <t>03061</t>
  </si>
  <si>
    <t>03075</t>
  </si>
  <si>
    <t>03144</t>
  </si>
  <si>
    <t>04364</t>
  </si>
  <si>
    <t>06753</t>
  </si>
  <si>
    <t>13029</t>
  </si>
  <si>
    <t>13099</t>
  </si>
  <si>
    <t>18540</t>
  </si>
  <si>
    <t>19605</t>
  </si>
  <si>
    <t>40019</t>
  </si>
  <si>
    <t>41365</t>
  </si>
  <si>
    <t>43208</t>
  </si>
  <si>
    <t>44051</t>
  </si>
  <si>
    <t>44919</t>
  </si>
  <si>
    <t>46226</t>
  </si>
  <si>
    <t>46415</t>
  </si>
  <si>
    <t>46860</t>
  </si>
  <si>
    <t>47315</t>
  </si>
  <si>
    <t>47436</t>
  </si>
  <si>
    <t>50572</t>
  </si>
  <si>
    <t>50879</t>
  </si>
  <si>
    <t>51254</t>
  </si>
  <si>
    <t>52517</t>
  </si>
  <si>
    <t>52666</t>
  </si>
  <si>
    <t>52931</t>
  </si>
  <si>
    <t>52932</t>
  </si>
  <si>
    <t>52933</t>
  </si>
  <si>
    <t>53169</t>
  </si>
  <si>
    <t>53551</t>
  </si>
  <si>
    <t>53563</t>
  </si>
  <si>
    <t>53966</t>
  </si>
  <si>
    <t>54217</t>
  </si>
  <si>
    <t>54872</t>
  </si>
  <si>
    <t>55395</t>
  </si>
  <si>
    <t>55545</t>
  </si>
  <si>
    <t>55766</t>
  </si>
  <si>
    <t>56200</t>
  </si>
  <si>
    <t>56216</t>
  </si>
  <si>
    <t>56217</t>
  </si>
  <si>
    <t>56434</t>
  </si>
  <si>
    <t>56490</t>
  </si>
  <si>
    <t>56601</t>
  </si>
  <si>
    <t>56610</t>
  </si>
  <si>
    <t>57020</t>
  </si>
  <si>
    <t>58210</t>
  </si>
  <si>
    <t>58676</t>
  </si>
  <si>
    <t>59534</t>
  </si>
  <si>
    <t>60279</t>
  </si>
  <si>
    <t>60359</t>
  </si>
  <si>
    <t>60866</t>
  </si>
  <si>
    <t>61461</t>
  </si>
  <si>
    <t>62382</t>
  </si>
  <si>
    <t>62757</t>
  </si>
  <si>
    <t>63270</t>
  </si>
  <si>
    <t>63805</t>
  </si>
  <si>
    <t>64349</t>
  </si>
  <si>
    <t>64480</t>
  </si>
  <si>
    <t>64605</t>
  </si>
  <si>
    <t>64755</t>
  </si>
  <si>
    <t>65154</t>
  </si>
  <si>
    <t>65214</t>
  </si>
  <si>
    <t>65452</t>
  </si>
  <si>
    <t>66525</t>
  </si>
  <si>
    <t>66748</t>
  </si>
  <si>
    <t>66755</t>
  </si>
  <si>
    <t>30년이하</t>
    <phoneticPr fontId="2" type="noConversion"/>
  </si>
  <si>
    <t>30년이하(당일)</t>
    <phoneticPr fontId="2" type="noConversion"/>
  </si>
  <si>
    <t>코드</t>
  </si>
  <si>
    <t>CRDLIST010000</t>
  </si>
  <si>
    <t>조회건수</t>
  </si>
  <si>
    <t>일자</t>
  </si>
  <si>
    <t>조회기준</t>
  </si>
  <si>
    <t>전체</t>
  </si>
  <si>
    <t>정렬기준</t>
  </si>
  <si>
    <t>채권코드</t>
  </si>
  <si>
    <t>정렬</t>
  </si>
  <si>
    <t>A</t>
  </si>
  <si>
    <t>00030</t>
  </si>
  <si>
    <t>대유플러스</t>
  </si>
  <si>
    <t>00120</t>
  </si>
  <si>
    <t>유진증권</t>
  </si>
  <si>
    <t>00150</t>
  </si>
  <si>
    <t>현대차증권</t>
  </si>
  <si>
    <t>00151</t>
  </si>
  <si>
    <t>SK증권</t>
  </si>
  <si>
    <t>00157</t>
  </si>
  <si>
    <t>금양</t>
  </si>
  <si>
    <t>00162</t>
  </si>
  <si>
    <t>케이비아이동국실업</t>
  </si>
  <si>
    <t>00172</t>
  </si>
  <si>
    <t>신영증권</t>
  </si>
  <si>
    <t>00178</t>
  </si>
  <si>
    <t>알루코</t>
  </si>
  <si>
    <t>00202</t>
  </si>
  <si>
    <t>코오롱</t>
  </si>
  <si>
    <t>00239</t>
  </si>
  <si>
    <t>한독</t>
  </si>
  <si>
    <t>00243</t>
  </si>
  <si>
    <t>동광건설</t>
  </si>
  <si>
    <t>00271</t>
  </si>
  <si>
    <t>TCC스틸</t>
  </si>
  <si>
    <t>00288</t>
  </si>
  <si>
    <t>대유에이텍</t>
  </si>
  <si>
    <t>00290</t>
  </si>
  <si>
    <t>TYM</t>
  </si>
  <si>
    <t>포스코퓨처엠</t>
  </si>
  <si>
    <t>에이치디현대오일뱅크</t>
  </si>
  <si>
    <t>00414</t>
  </si>
  <si>
    <t>동방</t>
  </si>
  <si>
    <t>에스와이</t>
  </si>
  <si>
    <t>00454</t>
  </si>
  <si>
    <t>깨끗한나라</t>
  </si>
  <si>
    <t>00511</t>
  </si>
  <si>
    <t>한창</t>
  </si>
  <si>
    <t>00525</t>
  </si>
  <si>
    <t>녹십자홀딩스</t>
  </si>
  <si>
    <t>00532</t>
  </si>
  <si>
    <t>국동</t>
  </si>
  <si>
    <t>00539</t>
  </si>
  <si>
    <t>신성통상</t>
  </si>
  <si>
    <t>00639</t>
  </si>
  <si>
    <t>한일현대시멘트</t>
  </si>
  <si>
    <t>00753</t>
  </si>
  <si>
    <t>와이엠</t>
  </si>
  <si>
    <t>00798</t>
  </si>
  <si>
    <t>00860</t>
  </si>
  <si>
    <t>윌비스</t>
  </si>
  <si>
    <t>00927</t>
  </si>
  <si>
    <t>신원</t>
  </si>
  <si>
    <t>01069</t>
  </si>
  <si>
    <t>화신</t>
  </si>
  <si>
    <t>01078</t>
  </si>
  <si>
    <t>아이에스동서</t>
  </si>
  <si>
    <t>01108</t>
  </si>
  <si>
    <t>형지I&amp;C</t>
  </si>
  <si>
    <t>01133</t>
  </si>
  <si>
    <t>유니켐</t>
  </si>
  <si>
    <t>01191</t>
  </si>
  <si>
    <t>판토스</t>
  </si>
  <si>
    <t>01286</t>
  </si>
  <si>
    <t>모베이스전자</t>
  </si>
  <si>
    <t>01331</t>
  </si>
  <si>
    <t>아진산업</t>
  </si>
  <si>
    <t>01336</t>
  </si>
  <si>
    <t>일성건설</t>
  </si>
  <si>
    <t>01352</t>
  </si>
  <si>
    <t>화승코퍼레이션</t>
  </si>
  <si>
    <t>01358</t>
  </si>
  <si>
    <t>계룡건설산업</t>
  </si>
  <si>
    <t>01369</t>
  </si>
  <si>
    <t>이랜드리테일</t>
  </si>
  <si>
    <t>01423</t>
  </si>
  <si>
    <t>광성기업　　　　　</t>
  </si>
  <si>
    <t>01428</t>
  </si>
  <si>
    <t>금강공업</t>
  </si>
  <si>
    <t>01575</t>
  </si>
  <si>
    <t>성우하이텍</t>
  </si>
  <si>
    <t>01661</t>
  </si>
  <si>
    <t>DB금융투자</t>
  </si>
  <si>
    <t>01800</t>
  </si>
  <si>
    <t>유니슨</t>
  </si>
  <si>
    <t>01913</t>
  </si>
  <si>
    <t>에이션패션</t>
  </si>
  <si>
    <t>01918</t>
  </si>
  <si>
    <t>티에이치엔</t>
  </si>
  <si>
    <t>01921</t>
  </si>
  <si>
    <t>와이지-원</t>
  </si>
  <si>
    <t>01957</t>
  </si>
  <si>
    <t>02183</t>
  </si>
  <si>
    <t>한국렌탈　　　　　</t>
  </si>
  <si>
    <t>02491</t>
  </si>
  <si>
    <t>경창산업</t>
  </si>
  <si>
    <t>포스코이앤씨</t>
  </si>
  <si>
    <t>02544</t>
  </si>
  <si>
    <t>DH오토웨어</t>
  </si>
  <si>
    <t>02575</t>
  </si>
  <si>
    <t>한솔홈데코</t>
  </si>
  <si>
    <t>03001</t>
  </si>
  <si>
    <t>03021</t>
  </si>
  <si>
    <t>다올투자증권</t>
  </si>
  <si>
    <t>03219</t>
  </si>
  <si>
    <t>다우데이타</t>
  </si>
  <si>
    <t>03234</t>
  </si>
  <si>
    <t>프라코</t>
  </si>
  <si>
    <t>03364</t>
  </si>
  <si>
    <t>네패스</t>
  </si>
  <si>
    <t>03837</t>
  </si>
  <si>
    <t>신세계건설</t>
  </si>
  <si>
    <t>03940</t>
  </si>
  <si>
    <t>휴비스</t>
  </si>
  <si>
    <t>대구도시개발공사</t>
  </si>
  <si>
    <t>04047</t>
  </si>
  <si>
    <t>대보건설</t>
  </si>
  <si>
    <t>04103</t>
  </si>
  <si>
    <t>한전기술</t>
  </si>
  <si>
    <t>04227</t>
  </si>
  <si>
    <t>한화시스템</t>
  </si>
  <si>
    <t>대구교통공사</t>
  </si>
  <si>
    <t>HD현대인프라코어</t>
  </si>
  <si>
    <t>07753</t>
  </si>
  <si>
    <t>벽산엔지니어링</t>
  </si>
  <si>
    <t>08154</t>
  </si>
  <si>
    <t>에스아이플렉스</t>
  </si>
  <si>
    <t>08304</t>
  </si>
  <si>
    <t>신영</t>
  </si>
  <si>
    <t>08425</t>
  </si>
  <si>
    <t>가나안</t>
  </si>
  <si>
    <t>08451</t>
  </si>
  <si>
    <t>용진스테코</t>
  </si>
  <si>
    <t>08541</t>
  </si>
  <si>
    <t>시선인터내셔널</t>
  </si>
  <si>
    <t>08575</t>
  </si>
  <si>
    <t>캠시스</t>
  </si>
  <si>
    <t>09404</t>
  </si>
  <si>
    <t>한국유니온제약</t>
  </si>
  <si>
    <t>10060</t>
  </si>
  <si>
    <t>재영솔루텍</t>
  </si>
  <si>
    <t>10668</t>
  </si>
  <si>
    <t>천일정기화물자동차</t>
  </si>
  <si>
    <t>10766</t>
  </si>
  <si>
    <t>에코프로</t>
  </si>
  <si>
    <t>11278</t>
  </si>
  <si>
    <t>삼보모터스</t>
  </si>
  <si>
    <t>12370</t>
  </si>
  <si>
    <t>HLB생명과학</t>
  </si>
  <si>
    <t>12428</t>
  </si>
  <si>
    <t>대륜이엔에스</t>
  </si>
  <si>
    <t>12878</t>
  </si>
  <si>
    <t>팬스타엔터프라이즈</t>
  </si>
  <si>
    <t>12968</t>
  </si>
  <si>
    <t>하나마이크론</t>
  </si>
  <si>
    <t>13035</t>
  </si>
  <si>
    <t>가온그룹</t>
  </si>
  <si>
    <t>13190</t>
  </si>
  <si>
    <t>JW홀딩스</t>
  </si>
  <si>
    <t>13731</t>
  </si>
  <si>
    <t>팬코</t>
  </si>
  <si>
    <t>13785</t>
  </si>
  <si>
    <t>엘에스엠트론</t>
  </si>
  <si>
    <t>13823</t>
  </si>
  <si>
    <t>일진전기</t>
  </si>
  <si>
    <t>13908</t>
  </si>
  <si>
    <t>IBK투자증권</t>
  </si>
  <si>
    <t>14631</t>
  </si>
  <si>
    <t>15002</t>
  </si>
  <si>
    <t>동원파이프</t>
  </si>
  <si>
    <t>15187</t>
  </si>
  <si>
    <t>15325</t>
  </si>
  <si>
    <t>애드스테인리스</t>
  </si>
  <si>
    <t>15335</t>
  </si>
  <si>
    <t>기보스틸</t>
  </si>
  <si>
    <t>15627</t>
  </si>
  <si>
    <t>형지엘리트</t>
  </si>
  <si>
    <t>에스케이엔무브</t>
  </si>
  <si>
    <t>15766</t>
  </si>
  <si>
    <t>모트렉스</t>
  </si>
  <si>
    <t>16176</t>
  </si>
  <si>
    <t>성호기업</t>
  </si>
  <si>
    <t>16198</t>
  </si>
  <si>
    <t>주택금융공사MBS2009-13(1-1)</t>
  </si>
  <si>
    <t>16298</t>
  </si>
  <si>
    <t>KC코트렐</t>
  </si>
  <si>
    <t>16548</t>
  </si>
  <si>
    <t>남신약품</t>
  </si>
  <si>
    <t>16671</t>
  </si>
  <si>
    <t>신성약품</t>
  </si>
  <si>
    <t>17514</t>
  </si>
  <si>
    <t>주택금융공사MBS2010-6(1-1)</t>
  </si>
  <si>
    <t>17577</t>
  </si>
  <si>
    <t>용인도시공사</t>
  </si>
  <si>
    <t>18142</t>
  </si>
  <si>
    <t>일신건영</t>
  </si>
  <si>
    <t>18568</t>
  </si>
  <si>
    <t>아주스틸</t>
  </si>
  <si>
    <t>18663</t>
  </si>
  <si>
    <t>주택금융공사MBS2011-6(1-1)</t>
  </si>
  <si>
    <t>18703</t>
  </si>
  <si>
    <t>18731</t>
  </si>
  <si>
    <t>석진철강</t>
  </si>
  <si>
    <t>18788</t>
  </si>
  <si>
    <t>유니트론텍</t>
  </si>
  <si>
    <t>18854</t>
  </si>
  <si>
    <t>동희산업</t>
  </si>
  <si>
    <t>18867</t>
  </si>
  <si>
    <t>핸즈코퍼레이션</t>
  </si>
  <si>
    <t>19126</t>
  </si>
  <si>
    <t>동성중공업</t>
  </si>
  <si>
    <t>19364</t>
  </si>
  <si>
    <t>하이호경금속</t>
  </si>
  <si>
    <t>19590</t>
  </si>
  <si>
    <t>주택금융공사MBS2011-18(1-8)</t>
  </si>
  <si>
    <t>19689</t>
  </si>
  <si>
    <t>광명산업</t>
  </si>
  <si>
    <t>19743</t>
  </si>
  <si>
    <t>주택금융공사MBS2011-21(1-8)</t>
  </si>
  <si>
    <t>19785</t>
  </si>
  <si>
    <t>주택금융공사MBS2012-1(1-8)</t>
  </si>
  <si>
    <t>19840</t>
  </si>
  <si>
    <t>주택금융공사MBS2012-2(1-8)</t>
  </si>
  <si>
    <t>19895</t>
  </si>
  <si>
    <t>주택금융공사MBS2012-4(1-1)</t>
  </si>
  <si>
    <t>40029</t>
  </si>
  <si>
    <t>주택금융공사MBS2012-5(1-8)</t>
  </si>
  <si>
    <t>40080</t>
  </si>
  <si>
    <t>주택금융공사MBS2012-6(1-7)</t>
  </si>
  <si>
    <t>40081</t>
  </si>
  <si>
    <t>주택금융공사MBS2012-6(1-8)</t>
  </si>
  <si>
    <t>40213</t>
  </si>
  <si>
    <t>주택금융공사MBS2012-7(1-8)</t>
  </si>
  <si>
    <t>40385</t>
  </si>
  <si>
    <t>주택금융공사MBS2012-10(1-8)</t>
  </si>
  <si>
    <t>40453</t>
  </si>
  <si>
    <t>주택금융공사MBS2012-12(1-1)</t>
  </si>
  <si>
    <t>40490</t>
  </si>
  <si>
    <t>주택금융공사MBS2012-15(1-8)</t>
  </si>
  <si>
    <t>40517</t>
  </si>
  <si>
    <t>주택금융공사MBS2012-16(1-8)</t>
  </si>
  <si>
    <t>40549</t>
  </si>
  <si>
    <t>주택금융공사MBS2012-19(1-8)</t>
  </si>
  <si>
    <t>40678</t>
  </si>
  <si>
    <t>주택금융공사MBS2012-23(1-7)</t>
  </si>
  <si>
    <t>40679</t>
  </si>
  <si>
    <t>주택금융공사MBS2012-23(1-8)</t>
  </si>
  <si>
    <t>40768</t>
  </si>
  <si>
    <t>주택금융공사MBS2012-22(1-7)</t>
  </si>
  <si>
    <t>40769</t>
  </si>
  <si>
    <t>주택금융공사MBS2012-22(1-8)</t>
  </si>
  <si>
    <t>40791</t>
  </si>
  <si>
    <t>주택금융공사MBS2012-25(1-7)</t>
  </si>
  <si>
    <t>40792</t>
  </si>
  <si>
    <t>주택금융공사MBS2012-25(1-8)</t>
  </si>
  <si>
    <t>40948</t>
  </si>
  <si>
    <t>주택금융공사MBS2012-24(1-7)</t>
  </si>
  <si>
    <t>40949</t>
  </si>
  <si>
    <t>주택금융공사MBS2012-24(1-8)</t>
  </si>
  <si>
    <t>40984</t>
  </si>
  <si>
    <t>주택금융공사MBS2012-27(1-1)</t>
  </si>
  <si>
    <t>41254</t>
  </si>
  <si>
    <t>주택금융공사MBS2012-30(1-7)</t>
  </si>
  <si>
    <t>41255</t>
  </si>
  <si>
    <t>주택금융공사MBS2012-30(1-8)</t>
  </si>
  <si>
    <t>41310</t>
  </si>
  <si>
    <t>주택금융공사MBS2012-31(1-7)</t>
  </si>
  <si>
    <t>41311</t>
  </si>
  <si>
    <t>주택금융공사MBS2012-31(1-8)</t>
  </si>
  <si>
    <t>41373</t>
  </si>
  <si>
    <t>주택금융공사MBS2012-32(1-7)</t>
  </si>
  <si>
    <t>41374</t>
  </si>
  <si>
    <t>주택금융공사MBS2012-32(1-8)</t>
  </si>
  <si>
    <t>41421</t>
  </si>
  <si>
    <t>주택금융공사MBS2012-33(1-7)</t>
  </si>
  <si>
    <t>41422</t>
  </si>
  <si>
    <t>주택금융공사MBS2012-33(1-8)</t>
  </si>
  <si>
    <t>41425</t>
  </si>
  <si>
    <t>대전천변고속도로</t>
  </si>
  <si>
    <t>41437</t>
  </si>
  <si>
    <t>주택금융공사MBS2012-34(1-7)</t>
  </si>
  <si>
    <t>41438</t>
  </si>
  <si>
    <t>주택금융공사MBS2012-34(1-8)</t>
  </si>
  <si>
    <t>41479</t>
  </si>
  <si>
    <t>주택금융공사MBS2012-35(1-7)</t>
  </si>
  <si>
    <t>41480</t>
  </si>
  <si>
    <t>주택금융공사MBS2012-35(1-8)</t>
  </si>
  <si>
    <t>41483</t>
  </si>
  <si>
    <t>주택금융공사MBS2012-36(1-1)</t>
  </si>
  <si>
    <t>41492</t>
  </si>
  <si>
    <t>주택금융공사MBS2012-40(1-8)</t>
  </si>
  <si>
    <t>41506</t>
  </si>
  <si>
    <t>주택금융공사MBS2012-37(1-1)</t>
  </si>
  <si>
    <t>41507</t>
  </si>
  <si>
    <t>주택금융공사MBS2012-38(1-1)</t>
  </si>
  <si>
    <t>41525</t>
  </si>
  <si>
    <t>주택금융공사MBS2012-39(1-7)</t>
  </si>
  <si>
    <t>41526</t>
  </si>
  <si>
    <t>주택금융공사MBS2012-39(1-8)</t>
  </si>
  <si>
    <t>41660</t>
  </si>
  <si>
    <t>(주)삼우</t>
  </si>
  <si>
    <t>41684</t>
  </si>
  <si>
    <t>주택금융공사MBS2013-1(1-7)</t>
  </si>
  <si>
    <t>41685</t>
  </si>
  <si>
    <t>주택금융공사MBS2013-1(1-8)</t>
  </si>
  <si>
    <t>41724</t>
  </si>
  <si>
    <t>주택금융공사MBS2013-3(1-7)</t>
  </si>
  <si>
    <t>41725</t>
  </si>
  <si>
    <t>주택금융공사MBS2013-3(1-8)</t>
  </si>
  <si>
    <t>41728</t>
  </si>
  <si>
    <t>동원건설산업</t>
  </si>
  <si>
    <t>41776</t>
  </si>
  <si>
    <t>주택금융공사MBS2013-5(1-7)</t>
  </si>
  <si>
    <t>41777</t>
  </si>
  <si>
    <t>주택금융공사MBS2013-5(1-8)</t>
  </si>
  <si>
    <t>41785</t>
  </si>
  <si>
    <t>주택금융공사MBS2013-6(1-7)</t>
  </si>
  <si>
    <t>41786</t>
  </si>
  <si>
    <t>주택금융공사MBS2013-6(1-8)</t>
  </si>
  <si>
    <t>41967</t>
  </si>
  <si>
    <t>주택금융공사MBS2013-8(1-7)</t>
  </si>
  <si>
    <t>41968</t>
  </si>
  <si>
    <t>주택금융공사MBS2013-8(1-8)</t>
  </si>
  <si>
    <t>41970</t>
  </si>
  <si>
    <t>동아에스티</t>
  </si>
  <si>
    <t>42000</t>
  </si>
  <si>
    <t>주택금융공사MBS2013-9(1-7)</t>
  </si>
  <si>
    <t>42001</t>
  </si>
  <si>
    <t>주택금융공사MBS2013-9(1-8)</t>
  </si>
  <si>
    <t>42008</t>
  </si>
  <si>
    <t>주택금융공사MBS2013-11(1-1)</t>
  </si>
  <si>
    <t>42009</t>
  </si>
  <si>
    <t>주택금융공사MBS2013-12(1-1)</t>
  </si>
  <si>
    <t>42154</t>
  </si>
  <si>
    <t>주택금융공사MBS2013-14(1-7)</t>
  </si>
  <si>
    <t>42155</t>
  </si>
  <si>
    <t>주택금융공사MBS2013-14(1-8)</t>
  </si>
  <si>
    <t>42163</t>
  </si>
  <si>
    <t>주택금융공사MBS2013-15(1-7)</t>
  </si>
  <si>
    <t>42164</t>
  </si>
  <si>
    <t>주택금융공사MBS2013-15(1-8)</t>
  </si>
  <si>
    <t>42405</t>
  </si>
  <si>
    <t>주택금융공사MBS2013-17(1-7)</t>
  </si>
  <si>
    <t>42406</t>
  </si>
  <si>
    <t>주택금융공사MBS2013-17(1-8)</t>
  </si>
  <si>
    <t>42419</t>
  </si>
  <si>
    <t>주택금융공사MBS2013-18(1-7)</t>
  </si>
  <si>
    <t>42420</t>
  </si>
  <si>
    <t>주택금융공사MBS2013-18(1-8)</t>
  </si>
  <si>
    <t>42539</t>
  </si>
  <si>
    <t>주택금융공사MBS2013-20(1-7)</t>
  </si>
  <si>
    <t>42540</t>
  </si>
  <si>
    <t>주택금융공사MBS2013-20(1-8)</t>
  </si>
  <si>
    <t>42711</t>
  </si>
  <si>
    <t>서진시스템</t>
  </si>
  <si>
    <t>42850</t>
  </si>
  <si>
    <t>주택금융공사MBS2013-21(1-7)</t>
  </si>
  <si>
    <t>42851</t>
  </si>
  <si>
    <t>주택금융공사MBS2013-21(1-8)</t>
  </si>
  <si>
    <t>43029</t>
  </si>
  <si>
    <t>주택금융공사MBS2013-24(1-1)</t>
  </si>
  <si>
    <t>43071</t>
  </si>
  <si>
    <t>주택금융공사MBS2013-26(1-7)</t>
  </si>
  <si>
    <t>43072</t>
  </si>
  <si>
    <t>주택금융공사MBS2013-26(1-8)</t>
  </si>
  <si>
    <t>43089</t>
  </si>
  <si>
    <t>주택금융공사MBS2013-23(1-7)</t>
  </si>
  <si>
    <t>43090</t>
  </si>
  <si>
    <t>주택금융공사MBS2013-23(1-8)</t>
  </si>
  <si>
    <t>43145</t>
  </si>
  <si>
    <t>주택금융공사MBS2013-27(1-7)</t>
  </si>
  <si>
    <t>43146</t>
  </si>
  <si>
    <t>주택금융공사MBS2013-27(1-8)</t>
  </si>
  <si>
    <t>43227</t>
  </si>
  <si>
    <t>주택금융공사MBS2013-29(1-7)</t>
  </si>
  <si>
    <t>43228</t>
  </si>
  <si>
    <t>주택금융공사MBS2013-29(1-8)</t>
  </si>
  <si>
    <t>43239</t>
  </si>
  <si>
    <t>주택금융공사MBS2013-30(1-7)</t>
  </si>
  <si>
    <t>43240</t>
  </si>
  <si>
    <t>주택금융공사MBS2013-30(1-8)</t>
  </si>
  <si>
    <t>43453</t>
  </si>
  <si>
    <t>주택금융공사MBS2013-33(1-1)</t>
  </si>
  <si>
    <t>43481</t>
  </si>
  <si>
    <t>주택금융공사MBS2013-32(1-7)</t>
  </si>
  <si>
    <t>43482</t>
  </si>
  <si>
    <t>주택금융공사MBS2013-32(1-8)</t>
  </si>
  <si>
    <t>43515</t>
  </si>
  <si>
    <t>현대종합특수강</t>
  </si>
  <si>
    <t>43612</t>
  </si>
  <si>
    <t>주택금융공사MBS2013-35(1-6)</t>
  </si>
  <si>
    <t>43613</t>
  </si>
  <si>
    <t>주택금융공사MBS2013-35(1-7)</t>
  </si>
  <si>
    <t>43614</t>
  </si>
  <si>
    <t>주택금융공사MBS2013-35(1-8)</t>
  </si>
  <si>
    <t>43853</t>
  </si>
  <si>
    <t>주택금융공사MBS2013-36(1-6)</t>
  </si>
  <si>
    <t>43854</t>
  </si>
  <si>
    <t>주택금융공사MBS2013-36(1-7)</t>
  </si>
  <si>
    <t>43855</t>
  </si>
  <si>
    <t>주택금융공사MBS2013-36(1-8)</t>
  </si>
  <si>
    <t>44050</t>
  </si>
  <si>
    <t>주택금융공사MBS2013-38(1-1)</t>
  </si>
  <si>
    <t>44059</t>
  </si>
  <si>
    <t>주택금융공사MBS2013-40(1-7)</t>
  </si>
  <si>
    <t>44060</t>
  </si>
  <si>
    <t>주택금융공사MBS2013-40(1-8)</t>
  </si>
  <si>
    <t>44153</t>
  </si>
  <si>
    <t>엔브이에이치코리아</t>
  </si>
  <si>
    <t>44733</t>
  </si>
  <si>
    <t>한국주택금융공사MBS2014-8(1-7)</t>
  </si>
  <si>
    <t>44734</t>
  </si>
  <si>
    <t>한국주택금융공사MBS2014-8(1-8)</t>
  </si>
  <si>
    <t>44761</t>
  </si>
  <si>
    <t>한국주택금융공사MBS2014-7(1-1)</t>
  </si>
  <si>
    <t>44906</t>
  </si>
  <si>
    <t>코스맥스</t>
  </si>
  <si>
    <t>45401</t>
  </si>
  <si>
    <t>주택금융공사MBS2014-10(1-7)</t>
  </si>
  <si>
    <t>45402</t>
  </si>
  <si>
    <t>주택금융공사MBS2014-10(1-8)</t>
  </si>
  <si>
    <t>45651</t>
  </si>
  <si>
    <t>주택금융공사MBS2014-11(1-7)</t>
  </si>
  <si>
    <t>45652</t>
  </si>
  <si>
    <t>주택금융공사MBS2014-11(1-8)</t>
  </si>
  <si>
    <t>45850</t>
  </si>
  <si>
    <t>에스앤지컨설턴트</t>
  </si>
  <si>
    <t>46003</t>
  </si>
  <si>
    <t>주택금융공사MBS2014-13(1-6)</t>
  </si>
  <si>
    <t>46004</t>
  </si>
  <si>
    <t>주택금융공사MBS2014-13(1-7)</t>
  </si>
  <si>
    <t>46005</t>
  </si>
  <si>
    <t>주택금융공사MBS2014-13(1-8)</t>
  </si>
  <si>
    <t>46009</t>
  </si>
  <si>
    <t>주택금융공사MBS2014-14(1-1)</t>
  </si>
  <si>
    <t>46221</t>
  </si>
  <si>
    <t>주택금융공사MBS2014-16(1-6)</t>
  </si>
  <si>
    <t>46222</t>
  </si>
  <si>
    <t>주택금융공사MBS2014-16(1-7)</t>
  </si>
  <si>
    <t>46223</t>
  </si>
  <si>
    <t>주택금융공사MBS2014-16(1-8)</t>
  </si>
  <si>
    <t>46324</t>
  </si>
  <si>
    <t>주택금융공사MBS2014-17(1-6)</t>
  </si>
  <si>
    <t>46325</t>
  </si>
  <si>
    <t>주택금융공사MBS2014-17(1-7)</t>
  </si>
  <si>
    <t>46326</t>
  </si>
  <si>
    <t>주택금융공사MBS2014-17(1-8)</t>
  </si>
  <si>
    <t>46471</t>
  </si>
  <si>
    <t>주택금융공사MBS2014-18(1-6)</t>
  </si>
  <si>
    <t>46472</t>
  </si>
  <si>
    <t>주택금융공사MBS2014-18(1-7)</t>
  </si>
  <si>
    <t>46473</t>
  </si>
  <si>
    <t>주택금융공사MBS2014-18(1-8)</t>
  </si>
  <si>
    <t>46602</t>
  </si>
  <si>
    <t>아스트</t>
  </si>
  <si>
    <t>46669</t>
  </si>
  <si>
    <t>주택금융공사MBS2014-19(1-6)</t>
  </si>
  <si>
    <t>46670</t>
  </si>
  <si>
    <t>주택금융공사MBS2014-19(1-7)</t>
  </si>
  <si>
    <t>46671</t>
  </si>
  <si>
    <t>주택금융공사MBS2014-19(1-8)</t>
  </si>
  <si>
    <t>46904</t>
  </si>
  <si>
    <t>주택금융공사MBS2014-22(1-1)</t>
  </si>
  <si>
    <t>47176</t>
  </si>
  <si>
    <t>엔에이치에프제3호B공공임대(유)</t>
  </si>
  <si>
    <t>47247</t>
  </si>
  <si>
    <t>주택금융공사MBS2015-3(1-6)</t>
  </si>
  <si>
    <t>47248</t>
  </si>
  <si>
    <t>주택금융공사MBS2015-3(1-7)</t>
  </si>
  <si>
    <t>47249</t>
  </si>
  <si>
    <t>주택금융공사MBS2015-3(1-8)</t>
  </si>
  <si>
    <t>47346</t>
  </si>
  <si>
    <t>주택금융공사MBS2015-4(1-6)</t>
  </si>
  <si>
    <t>47347</t>
  </si>
  <si>
    <t>주택금융공사MBS2015-4(1-7)</t>
  </si>
  <si>
    <t>47348</t>
  </si>
  <si>
    <t>주택금융공사MBS2015-4(1-8)</t>
  </si>
  <si>
    <t>47565</t>
  </si>
  <si>
    <t>주택금융공사MBS2015-6(1-6)</t>
  </si>
  <si>
    <t>47566</t>
  </si>
  <si>
    <t>주택금융공사MBS2015-6(1-7)</t>
  </si>
  <si>
    <t>47567</t>
  </si>
  <si>
    <t>주택금융공사MBS2015-6(1-8)</t>
  </si>
  <si>
    <t>47605</t>
  </si>
  <si>
    <t>주택금융공사MBS2015-7(1-6)</t>
  </si>
  <si>
    <t>47606</t>
  </si>
  <si>
    <t>주택금융공사MBS2015-7(1-7)</t>
  </si>
  <si>
    <t>47607</t>
  </si>
  <si>
    <t>주택금융공사MBS2015-7(1-8)</t>
  </si>
  <si>
    <t>47765</t>
  </si>
  <si>
    <t>주택금융공사MBS2015-8(1-1)</t>
  </si>
  <si>
    <t>47775</t>
  </si>
  <si>
    <t>디와이디</t>
  </si>
  <si>
    <t>47781</t>
  </si>
  <si>
    <t>주택금융공사MBS2015-9(1-6)</t>
  </si>
  <si>
    <t>47782</t>
  </si>
  <si>
    <t>주택금융공사MBS2015-9(1-7)</t>
  </si>
  <si>
    <t>47783</t>
  </si>
  <si>
    <t>주택금융공사MBS2015-9(1-8)</t>
  </si>
  <si>
    <t>48080</t>
  </si>
  <si>
    <t>주택금융공사MBS2015-12(1-6)</t>
  </si>
  <si>
    <t>48081</t>
  </si>
  <si>
    <t>주택금융공사MBS2015-12(1-7)</t>
  </si>
  <si>
    <t>48082</t>
  </si>
  <si>
    <t>주택금융공사MBS2015-12(1-8)</t>
  </si>
  <si>
    <t>48125</t>
  </si>
  <si>
    <t>주택금융공사MBS2015-13(1-6)</t>
  </si>
  <si>
    <t>48126</t>
  </si>
  <si>
    <t>주택금융공사MBS2015-13(1-7)</t>
  </si>
  <si>
    <t>48127</t>
  </si>
  <si>
    <t>주택금융공사MBS2015-13(1-8)</t>
  </si>
  <si>
    <t>48168</t>
  </si>
  <si>
    <t>주택금융공사MBS2015-14(1-6)</t>
  </si>
  <si>
    <t>48169</t>
  </si>
  <si>
    <t>주택금융공사MBS2015-14(1-7)</t>
  </si>
  <si>
    <t>48170</t>
  </si>
  <si>
    <t>주택금융공사MBS2015-14(1-8)</t>
  </si>
  <si>
    <t>48292</t>
  </si>
  <si>
    <t>산업기반신보제6차</t>
  </si>
  <si>
    <t>48343</t>
  </si>
  <si>
    <t>주택금융공사MBS2015-15(1-6)</t>
  </si>
  <si>
    <t>48344</t>
  </si>
  <si>
    <t>주택금융공사MBS2015-15(1-7)</t>
  </si>
  <si>
    <t>48345</t>
  </si>
  <si>
    <t>주택금융공사MBS2015-15(1-8)</t>
  </si>
  <si>
    <t>48353</t>
  </si>
  <si>
    <t>주택금융공사MBS2015-16(1-6)</t>
  </si>
  <si>
    <t>48354</t>
  </si>
  <si>
    <t>주택금융공사MBS2015-16(1-7)</t>
  </si>
  <si>
    <t>48355</t>
  </si>
  <si>
    <t>주택금융공사MBS2015-16(1-8)</t>
  </si>
  <si>
    <t>48397</t>
  </si>
  <si>
    <t>공항철도제1차1-9</t>
  </si>
  <si>
    <t>48398</t>
  </si>
  <si>
    <t>공항철도제1차1-10</t>
  </si>
  <si>
    <t>48399</t>
  </si>
  <si>
    <t>공항철도제1차1-11</t>
  </si>
  <si>
    <t>48400</t>
  </si>
  <si>
    <t>공항철도제1차1-12</t>
  </si>
  <si>
    <t>48401</t>
  </si>
  <si>
    <t>공항철도제1차1-13</t>
  </si>
  <si>
    <t>48402</t>
  </si>
  <si>
    <t>공항철도제1차1-14</t>
  </si>
  <si>
    <t>48403</t>
  </si>
  <si>
    <t>공항철도제1차1-15</t>
  </si>
  <si>
    <t>48404</t>
  </si>
  <si>
    <t>공항철도제1차1-16</t>
  </si>
  <si>
    <t>48405</t>
  </si>
  <si>
    <t>공항철도제1차1-17</t>
  </si>
  <si>
    <t>48406</t>
  </si>
  <si>
    <t>공항철도제1차1-18</t>
  </si>
  <si>
    <t>48407</t>
  </si>
  <si>
    <t>공항철도제1차1-19</t>
  </si>
  <si>
    <t>48408</t>
  </si>
  <si>
    <t>공항철도제1차1-20</t>
  </si>
  <si>
    <t>48409</t>
  </si>
  <si>
    <t>공항철도제1차1-21</t>
  </si>
  <si>
    <t>48410</t>
  </si>
  <si>
    <t>공항철도제1차1-22</t>
  </si>
  <si>
    <t>48411</t>
  </si>
  <si>
    <t>공항철도제1차1-23</t>
  </si>
  <si>
    <t>48412</t>
  </si>
  <si>
    <t>공항철도제1차1-24</t>
  </si>
  <si>
    <t>48413</t>
  </si>
  <si>
    <t>공항철도제1차1-25</t>
  </si>
  <si>
    <t>48414</t>
  </si>
  <si>
    <t>공항철도제1차1-26</t>
  </si>
  <si>
    <t>48452</t>
  </si>
  <si>
    <t>엔에이치에프제4호B공공임대(유)</t>
  </si>
  <si>
    <t>48455</t>
  </si>
  <si>
    <t>산업기반신보제칠차1-1</t>
  </si>
  <si>
    <t>48456</t>
  </si>
  <si>
    <t>산업기반신보제칠차1-2</t>
  </si>
  <si>
    <t>48457</t>
  </si>
  <si>
    <t>산업기반신보제칠차1-3</t>
  </si>
  <si>
    <t>48458</t>
  </si>
  <si>
    <t>산업기반신보제칠차1-4</t>
  </si>
  <si>
    <t>48459</t>
  </si>
  <si>
    <t>산업기반신보제칠차1-5</t>
  </si>
  <si>
    <t>48460</t>
  </si>
  <si>
    <t>산업기반신보제칠차1-6</t>
  </si>
  <si>
    <t>48461</t>
  </si>
  <si>
    <t>산업기반신보제칠차1-7</t>
  </si>
  <si>
    <t>48462</t>
  </si>
  <si>
    <t>산업기반신보제칠차1-8</t>
  </si>
  <si>
    <t>48463</t>
  </si>
  <si>
    <t>산업기반신보제칠차1-9</t>
  </si>
  <si>
    <t>48464</t>
  </si>
  <si>
    <t>산업기반신보제칠차1-10</t>
  </si>
  <si>
    <t>48465</t>
  </si>
  <si>
    <t>산업기반신보제칠차1-11</t>
  </si>
  <si>
    <t>48466</t>
  </si>
  <si>
    <t>산업기반신보제칠차1-12</t>
  </si>
  <si>
    <t>48467</t>
  </si>
  <si>
    <t>산업기반신보제칠차1-13</t>
  </si>
  <si>
    <t>48468</t>
  </si>
  <si>
    <t>산업기반신보제칠차1-14</t>
  </si>
  <si>
    <t>48655</t>
  </si>
  <si>
    <t>주택금융공사MBS2015-21(1-6)</t>
  </si>
  <si>
    <t>48656</t>
  </si>
  <si>
    <t>주택금융공사MBS2015-21(1-7)</t>
  </si>
  <si>
    <t>48657</t>
  </si>
  <si>
    <t>주택금융공사MBS2015-21(1-8)</t>
  </si>
  <si>
    <t>48878</t>
  </si>
  <si>
    <t>주택금융공사MBS2015-23(1-6)</t>
  </si>
  <si>
    <t>48879</t>
  </si>
  <si>
    <t>주택금융공사MBS2015-23(1-7)</t>
  </si>
  <si>
    <t>48880</t>
  </si>
  <si>
    <t>주택금융공사MBS2015-23(1-8)</t>
  </si>
  <si>
    <t>49324</t>
  </si>
  <si>
    <t>주택금융공사MBS2015-26(1-6)</t>
  </si>
  <si>
    <t>49325</t>
  </si>
  <si>
    <t>주택금융공사MBS2015-26(1-7)</t>
  </si>
  <si>
    <t>49326</t>
  </si>
  <si>
    <t>주택금융공사MBS2015-26(1-8)</t>
  </si>
  <si>
    <t>49358</t>
  </si>
  <si>
    <t>(주)광진기계</t>
  </si>
  <si>
    <t>49418</t>
  </si>
  <si>
    <t>산업기반신보제팔차1-2</t>
  </si>
  <si>
    <t>49531</t>
  </si>
  <si>
    <t>주택금융공사MBS2015-28(1-6)</t>
  </si>
  <si>
    <t>49532</t>
  </si>
  <si>
    <t>주택금융공사MBS2015-28(1-7)</t>
  </si>
  <si>
    <t>49533</t>
  </si>
  <si>
    <t>주택금융공사MBS2015-28(1-8)</t>
  </si>
  <si>
    <t>49731</t>
  </si>
  <si>
    <t>산업기반신보제구차1</t>
  </si>
  <si>
    <t>49924</t>
  </si>
  <si>
    <t>엔에이치에프제6호B공공임대(유)</t>
  </si>
  <si>
    <t>49934</t>
  </si>
  <si>
    <t>주택금융공사MBS2016-5(1-6)</t>
  </si>
  <si>
    <t>49935</t>
  </si>
  <si>
    <t>주택금융공사MBS2016-5(1-7)</t>
  </si>
  <si>
    <t>49941</t>
  </si>
  <si>
    <t>주택금융공사MBS2016-5(1-8)</t>
  </si>
  <si>
    <t>50018</t>
  </si>
  <si>
    <t>한국주택금융공사MBS2016-7(1-6)</t>
  </si>
  <si>
    <t>50019</t>
  </si>
  <si>
    <t>한국주택금융공사MBS2016-7(1-7)</t>
  </si>
  <si>
    <t>50020</t>
  </si>
  <si>
    <t>한국주택금융공사MBS2016-7(1-8)</t>
  </si>
  <si>
    <t>50321</t>
  </si>
  <si>
    <t>한국주택금융공사MBS2016-8(1-6)</t>
  </si>
  <si>
    <t>50322</t>
  </si>
  <si>
    <t>한국주택금융공사MBS2016-8(1-7)</t>
  </si>
  <si>
    <t>50323</t>
  </si>
  <si>
    <t>한국주택금융공사MBS2016-8(1-8)</t>
  </si>
  <si>
    <t>50460</t>
  </si>
  <si>
    <t>한국주택금융공사MBS2016-9(1-6)</t>
  </si>
  <si>
    <t>50461</t>
  </si>
  <si>
    <t>한국주택금융공사MBS2016-9(1-7)</t>
  </si>
  <si>
    <t>50462</t>
  </si>
  <si>
    <t>한국주택금융공사MBS2016-9(1-8)</t>
  </si>
  <si>
    <t>50550</t>
  </si>
  <si>
    <t>우리손에프앤지</t>
  </si>
  <si>
    <t>50566</t>
  </si>
  <si>
    <t>주택금융공사MBS2016-10(1-6)</t>
  </si>
  <si>
    <t>50567</t>
  </si>
  <si>
    <t>주택금융공사MBS2016-10(1-7)</t>
  </si>
  <si>
    <t>50568</t>
  </si>
  <si>
    <t>주택금융공사MBS2016-10(1-8)</t>
  </si>
  <si>
    <t>50626</t>
  </si>
  <si>
    <t>한국주택금융MBS2016-11(1-6)</t>
  </si>
  <si>
    <t>50627</t>
  </si>
  <si>
    <t>한국주택금융MBS2016-11(1-7)</t>
  </si>
  <si>
    <t>50628</t>
  </si>
  <si>
    <t>한국주택금융MBS2016-11(1-8)</t>
  </si>
  <si>
    <t>50955</t>
  </si>
  <si>
    <t>주택금융공사MBS2016-13(1-6)</t>
  </si>
  <si>
    <t>50956</t>
  </si>
  <si>
    <t>주택금융공사MBS2016-13(1-7)</t>
  </si>
  <si>
    <t>50957</t>
  </si>
  <si>
    <t>주택금융공사MBS2016-13(1-8)</t>
  </si>
  <si>
    <t>51093</t>
  </si>
  <si>
    <t>주택금융공사MBS2016-14(1-6)</t>
  </si>
  <si>
    <t>51094</t>
  </si>
  <si>
    <t>주택금융공사MBS2016-14(1-7)</t>
  </si>
  <si>
    <t>51095</t>
  </si>
  <si>
    <t>주택금융공사MBS2016-14(1-8)</t>
  </si>
  <si>
    <t>51243</t>
  </si>
  <si>
    <t>주택금융공사MBS2016-16(1-7)</t>
  </si>
  <si>
    <t>51244</t>
  </si>
  <si>
    <t>주택금융공사MBS2016-16(1-8)</t>
  </si>
  <si>
    <t>51251</t>
  </si>
  <si>
    <t>주택금융공사MBS2016-16(1-6)</t>
  </si>
  <si>
    <t>51300</t>
  </si>
  <si>
    <t>주택금융공사MBS2016-17(1-6)</t>
  </si>
  <si>
    <t>51301</t>
  </si>
  <si>
    <t>주택금융공사MBS2016-17(1-7)</t>
  </si>
  <si>
    <t>51302</t>
  </si>
  <si>
    <t>주택금융공사MBS2016-17(1-8)</t>
  </si>
  <si>
    <t>51373</t>
  </si>
  <si>
    <t>주택금융공사MBS2016-18(1-1)</t>
  </si>
  <si>
    <t>51385</t>
  </si>
  <si>
    <t>주택금융공사MBS2016-19(1-5)</t>
  </si>
  <si>
    <t>51386</t>
  </si>
  <si>
    <t>주택금융공사MBS2016-19(1-6)</t>
  </si>
  <si>
    <t>51387</t>
  </si>
  <si>
    <t>주택금융공사MBS2016-19(1-7)</t>
  </si>
  <si>
    <t>51388</t>
  </si>
  <si>
    <t>주택금융공사MBS2016-19(1-8)</t>
  </si>
  <si>
    <t>51574</t>
  </si>
  <si>
    <t>주택금융공사MBS2016-20(1-5)</t>
  </si>
  <si>
    <t>51575</t>
  </si>
  <si>
    <t>주택금융공사MBS2016-20(1-6)</t>
  </si>
  <si>
    <t>51576</t>
  </si>
  <si>
    <t>주택금융공사MBS2016-20(1-7)</t>
  </si>
  <si>
    <t>51577</t>
  </si>
  <si>
    <t>주택금융공사MBS2016-20(1-8)</t>
  </si>
  <si>
    <t>51983</t>
  </si>
  <si>
    <t>주택금융공사MBS2016-23(1-5)</t>
  </si>
  <si>
    <t>51984</t>
  </si>
  <si>
    <t>주택금융공사MBS2016-23(1-6)</t>
  </si>
  <si>
    <t>51985</t>
  </si>
  <si>
    <t>주택금융공사MBS2016-23(1-7)</t>
  </si>
  <si>
    <t>51986</t>
  </si>
  <si>
    <t>주택금융공사MBS2016-23(1-8)</t>
  </si>
  <si>
    <t>52553</t>
  </si>
  <si>
    <t>주택금융공사MBS2017-3(1-5)</t>
  </si>
  <si>
    <t>52554</t>
  </si>
  <si>
    <t>주택금융공사MBS2017-3(1-6)</t>
  </si>
  <si>
    <t>52555</t>
  </si>
  <si>
    <t>주택금융공사MBS2017-3(1-7)</t>
  </si>
  <si>
    <t>52556</t>
  </si>
  <si>
    <t>주택금융공사MBS2017-3(1-8)</t>
  </si>
  <si>
    <t>52594</t>
  </si>
  <si>
    <t>주택금융공사MBS2017-4(1-5)</t>
  </si>
  <si>
    <t>52595</t>
  </si>
  <si>
    <t>주택금융공사MBS2017-4(1-6)</t>
  </si>
  <si>
    <t>52596</t>
  </si>
  <si>
    <t>주택금융공사MBS2017-4(1-7)</t>
  </si>
  <si>
    <t>52597</t>
  </si>
  <si>
    <t>주택금융공사MBS2017-4(1-8)</t>
  </si>
  <si>
    <t>52763</t>
  </si>
  <si>
    <t>산업기반신보제11차(유)</t>
  </si>
  <si>
    <t>HD현대일렉트릭</t>
  </si>
  <si>
    <t>HD현대건설기계</t>
  </si>
  <si>
    <t>52992</t>
  </si>
  <si>
    <t>산업기반신보제십이차(유)1-7</t>
  </si>
  <si>
    <t>52993</t>
  </si>
  <si>
    <t>산업기반신보제십이차(유)1-8</t>
  </si>
  <si>
    <t>52994</t>
  </si>
  <si>
    <t>산업기반신보제십이차(유)1-9</t>
  </si>
  <si>
    <t>52995</t>
  </si>
  <si>
    <t>산업기반신보제십이차(유)1-10</t>
  </si>
  <si>
    <t>52996</t>
  </si>
  <si>
    <t>산업기반신보제십이차(유)1-11</t>
  </si>
  <si>
    <t>52997</t>
  </si>
  <si>
    <t>산업기반신보제십이차(유)1-12</t>
  </si>
  <si>
    <t>52998</t>
  </si>
  <si>
    <t>산업기반신보제십이차(유)1-13</t>
  </si>
  <si>
    <t>52999</t>
  </si>
  <si>
    <t>산업기반신보제십이차(유)1-14</t>
  </si>
  <si>
    <t>53000</t>
  </si>
  <si>
    <t>산업기반신보제십이차(유)1-15</t>
  </si>
  <si>
    <t>53001</t>
  </si>
  <si>
    <t>산업기반신보제십이차(유)1-16</t>
  </si>
  <si>
    <t>53002</t>
  </si>
  <si>
    <t>산업기반신보제십이차(유)1-17</t>
  </si>
  <si>
    <t>53003</t>
  </si>
  <si>
    <t>산업기반신보제십이차(유)1-18</t>
  </si>
  <si>
    <t>53004</t>
  </si>
  <si>
    <t>산업기반신보제십이차(유)1-19</t>
  </si>
  <si>
    <t>53005</t>
  </si>
  <si>
    <t>산업기반신보제십이차(유)1-20</t>
  </si>
  <si>
    <t>53006</t>
  </si>
  <si>
    <t>산업기반신보제십이차(유)1-21</t>
  </si>
  <si>
    <t>53007</t>
  </si>
  <si>
    <t>산업기반신보제십이차(유)1-22</t>
  </si>
  <si>
    <t>53008</t>
  </si>
  <si>
    <t>산업기반신보제십이차(유)1-23</t>
  </si>
  <si>
    <t>53009</t>
  </si>
  <si>
    <t>산업기반신보제십이차(유)1-24</t>
  </si>
  <si>
    <t>53010</t>
  </si>
  <si>
    <t>산업기반신보제십이차(유)1-25</t>
  </si>
  <si>
    <t>53093</t>
  </si>
  <si>
    <t>산업기반신보제십사차(유)1</t>
  </si>
  <si>
    <t>53166</t>
  </si>
  <si>
    <t>산업기반신보제십오차(유)1</t>
  </si>
  <si>
    <t>53445</t>
  </si>
  <si>
    <t>SG</t>
  </si>
  <si>
    <t>53735</t>
  </si>
  <si>
    <t>산업기반신보제십칠차(유)1</t>
  </si>
  <si>
    <t>53827</t>
  </si>
  <si>
    <t>주택금융공사MBS2017-19(1-5)</t>
  </si>
  <si>
    <t>53828</t>
  </si>
  <si>
    <t>주택금융공사MBS2017-19(1-6)</t>
  </si>
  <si>
    <t>53829</t>
  </si>
  <si>
    <t>주택금융공사MBS2017-19(1-7)</t>
  </si>
  <si>
    <t>53830</t>
  </si>
  <si>
    <t>주택금융공사MBS2017-19(1-8)</t>
  </si>
  <si>
    <t>53918</t>
  </si>
  <si>
    <t>주택금융공사MBS2017-20(1-5)</t>
  </si>
  <si>
    <t>53919</t>
  </si>
  <si>
    <t>주택금융공사MBS2017-20(1-6)</t>
  </si>
  <si>
    <t>53920</t>
  </si>
  <si>
    <t>주택금융공사MBS2017-20(1-7)</t>
  </si>
  <si>
    <t>53921</t>
  </si>
  <si>
    <t>주택금융공사MBS2017-20(1-8)</t>
  </si>
  <si>
    <t>53928</t>
  </si>
  <si>
    <t>산업기반신보제십팔차1(유)</t>
  </si>
  <si>
    <t>53929</t>
  </si>
  <si>
    <t>주택금융공사MBS2017-21(1-1)</t>
  </si>
  <si>
    <t>53971</t>
  </si>
  <si>
    <t>주택금융공사MBS2017-22(1-5)</t>
  </si>
  <si>
    <t>53972</t>
  </si>
  <si>
    <t>주택금융공사MBS2017-22(1-6)</t>
  </si>
  <si>
    <t>53973</t>
  </si>
  <si>
    <t>주택금융공사MBS2017-22(1-7)</t>
  </si>
  <si>
    <t>53974</t>
  </si>
  <si>
    <t>주택금융공사MBS2017-22(1-8)</t>
  </si>
  <si>
    <t>54081</t>
  </si>
  <si>
    <t>서진캠</t>
  </si>
  <si>
    <t>54133</t>
  </si>
  <si>
    <t>주택금융공사MBS2017-23(1-5)</t>
  </si>
  <si>
    <t>54134</t>
  </si>
  <si>
    <t>주택금융공사MBS2017-23(1-6)</t>
  </si>
  <si>
    <t>54135</t>
  </si>
  <si>
    <t>주택금융공사MBS2017-23(1-7)</t>
  </si>
  <si>
    <t>54136</t>
  </si>
  <si>
    <t>주택금융공사MBS2017-23(1-8)</t>
  </si>
  <si>
    <t>54167</t>
  </si>
  <si>
    <t>주택금융공사MBS2017-24(1-1)</t>
  </si>
  <si>
    <t>롯데웰푸드</t>
  </si>
  <si>
    <t>54253</t>
  </si>
  <si>
    <t>주택금융공사MBS2017-25(1-3)</t>
  </si>
  <si>
    <t>54427</t>
  </si>
  <si>
    <t>주택금융공사MBS2017-26(1-5)</t>
  </si>
  <si>
    <t>54428</t>
  </si>
  <si>
    <t>주택금융공사MBS2017-26(1-6)</t>
  </si>
  <si>
    <t>54429</t>
  </si>
  <si>
    <t>주택금융공사MBS2017-26(1-7)</t>
  </si>
  <si>
    <t>54430</t>
  </si>
  <si>
    <t>주택금융공사MBS2017-26(1-8)</t>
  </si>
  <si>
    <t>54701</t>
  </si>
  <si>
    <t>용산</t>
  </si>
  <si>
    <t>54765</t>
  </si>
  <si>
    <t>태왕이앤씨</t>
  </si>
  <si>
    <t>54979</t>
  </si>
  <si>
    <t>메가박스</t>
  </si>
  <si>
    <t>54999</t>
  </si>
  <si>
    <t>산업기반신보제이십차(유)1</t>
  </si>
  <si>
    <t>55205</t>
  </si>
  <si>
    <t>주택금융공사MBS2018-03(1-5)</t>
  </si>
  <si>
    <t>55206</t>
  </si>
  <si>
    <t>주택금융공사MBS2018-03(1-6)</t>
  </si>
  <si>
    <t>55207</t>
  </si>
  <si>
    <t>주택금융공사MBS2018-03(1-7)</t>
  </si>
  <si>
    <t>55208</t>
  </si>
  <si>
    <t>주택금융공사MBS2018-03(1-8)</t>
  </si>
  <si>
    <t>55242</t>
  </si>
  <si>
    <t>주택금융공사MBS2018-04(1-3)</t>
  </si>
  <si>
    <t>55244</t>
  </si>
  <si>
    <t>에스케이머티리얼즈에어플러스</t>
  </si>
  <si>
    <t>55316</t>
  </si>
  <si>
    <t>주택금융공사MBS2018-5(1-5)</t>
  </si>
  <si>
    <t>55317</t>
  </si>
  <si>
    <t>주택금융공사MBS2018-5(1-6)</t>
  </si>
  <si>
    <t>55318</t>
  </si>
  <si>
    <t>주택금융공사MBS2018-5(1-7)</t>
  </si>
  <si>
    <t>55319</t>
  </si>
  <si>
    <t>주택금융공사MBS2018-5(1-8)</t>
  </si>
  <si>
    <t>55400</t>
  </si>
  <si>
    <t>주택금융공사MBS2018-6(1-5)</t>
  </si>
  <si>
    <t>55401</t>
  </si>
  <si>
    <t>주택금융공사MBS2018-6(1-6)</t>
  </si>
  <si>
    <t>55402</t>
  </si>
  <si>
    <t>주택금융공사MBS2018-6(1-7)</t>
  </si>
  <si>
    <t>55403</t>
  </si>
  <si>
    <t>주택금융공사MBS2018-6(1-8)</t>
  </si>
  <si>
    <t>55434</t>
  </si>
  <si>
    <t>주택금융공사MBS2018-7(1-1)</t>
  </si>
  <si>
    <t>55463</t>
  </si>
  <si>
    <t>위니아</t>
  </si>
  <si>
    <t>56009</t>
  </si>
  <si>
    <t>산업기반신보제이십삼차(유)1</t>
  </si>
  <si>
    <t>56360</t>
  </si>
  <si>
    <t>주택금융공사MBS2018-17(1-5)</t>
  </si>
  <si>
    <t>56361</t>
  </si>
  <si>
    <t>주택금융공사MBS2018-17(1-6)</t>
  </si>
  <si>
    <t>56362</t>
  </si>
  <si>
    <t>주택금융공사MBS2018-17(1-7)</t>
  </si>
  <si>
    <t>56363</t>
  </si>
  <si>
    <t>주택금융공사MBS2018-17(1-8)</t>
  </si>
  <si>
    <t>56427</t>
  </si>
  <si>
    <t>주택금융공사MBS2018-18(1-5)</t>
  </si>
  <si>
    <t>56428</t>
  </si>
  <si>
    <t>주택금융공사MBS2018-18(1-6)</t>
  </si>
  <si>
    <t>56429</t>
  </si>
  <si>
    <t>주택금융공사MBS2018-18(1-7)</t>
  </si>
  <si>
    <t>56430</t>
  </si>
  <si>
    <t>주택금융공사MBS2018-18(1-8)</t>
  </si>
  <si>
    <t>56437</t>
  </si>
  <si>
    <t>한일시멘트</t>
  </si>
  <si>
    <t>56438</t>
  </si>
  <si>
    <t>티엠씨</t>
  </si>
  <si>
    <t>56496</t>
  </si>
  <si>
    <t>주택금융공사MBS2018-19(1-5)</t>
  </si>
  <si>
    <t>56497</t>
  </si>
  <si>
    <t>주택금융공사MBS2018-19(1-6)</t>
  </si>
  <si>
    <t>56498</t>
  </si>
  <si>
    <t>주택금융공사MBS2018-19(1-7)</t>
  </si>
  <si>
    <t>56499</t>
  </si>
  <si>
    <t>주택금융공사MBS2018-19(1-8)</t>
  </si>
  <si>
    <t>56510</t>
  </si>
  <si>
    <t>엠앤엠송림초임대주택유동화전문</t>
  </si>
  <si>
    <t>56616</t>
  </si>
  <si>
    <t>주택금융공사MBS2018-21(1-2)</t>
  </si>
  <si>
    <t>56617</t>
  </si>
  <si>
    <t>주택금융공사MBS2018-21(1-3)</t>
  </si>
  <si>
    <t>56618</t>
  </si>
  <si>
    <t>주택금융공사MBS2018-21(1-4)</t>
  </si>
  <si>
    <t>56640</t>
  </si>
  <si>
    <t>주택금융공사MBS2018-22(1-4)</t>
  </si>
  <si>
    <t>56641</t>
  </si>
  <si>
    <t>주택금융공사MBS2018-22(1-5)</t>
  </si>
  <si>
    <t>56642</t>
  </si>
  <si>
    <t>주택금융공사MBS2018-22(1-6)</t>
  </si>
  <si>
    <t>56643</t>
  </si>
  <si>
    <t>주택금융공사MBS2018-22(1-7)</t>
  </si>
  <si>
    <t>56644</t>
  </si>
  <si>
    <t>주택금융공사MBS2018-22(1-8)</t>
  </si>
  <si>
    <t>56726</t>
  </si>
  <si>
    <t>주택금융공사MBS2018-23(1-4)</t>
  </si>
  <si>
    <t>56727</t>
  </si>
  <si>
    <t>주택금융공사MBS2018-23(1-5)</t>
  </si>
  <si>
    <t>56728</t>
  </si>
  <si>
    <t>주택금융공사MBS2018-23(1-6)</t>
  </si>
  <si>
    <t>56729</t>
  </si>
  <si>
    <t>주택금융공사MBS2018-23(1-7)</t>
  </si>
  <si>
    <t>56730</t>
  </si>
  <si>
    <t>주택금융공사MBS2018-23(1-8)</t>
  </si>
  <si>
    <t>56827</t>
  </si>
  <si>
    <t>주택금융공사MBS2018-24(1-5)</t>
  </si>
  <si>
    <t>56828</t>
  </si>
  <si>
    <t>주택금융공사MBS2018-24(1-6)</t>
  </si>
  <si>
    <t>56829</t>
  </si>
  <si>
    <t>주택금융공사MBS2018-24(1-7)</t>
  </si>
  <si>
    <t>56830</t>
  </si>
  <si>
    <t>주택금융공사MBS2018-24(1-8)</t>
  </si>
  <si>
    <t>57011</t>
  </si>
  <si>
    <t>주택금융공사MBS2018-26(1-5)</t>
  </si>
  <si>
    <t>57012</t>
  </si>
  <si>
    <t>주택금융공사MBS2018-26(1-6)</t>
  </si>
  <si>
    <t>57014</t>
  </si>
  <si>
    <t>주택금융공사MBS2018-26(1-7)</t>
  </si>
  <si>
    <t>57015</t>
  </si>
  <si>
    <t>주택금융공사MBS2018-26(1-8)</t>
  </si>
  <si>
    <t>키움캐피탈</t>
  </si>
  <si>
    <t>57135</t>
  </si>
  <si>
    <t>주택금융공사MBS2018-27(1-2)</t>
  </si>
  <si>
    <t>57136</t>
  </si>
  <si>
    <t>주택금융공사MBS2018-27(1-3)</t>
  </si>
  <si>
    <t>57137</t>
  </si>
  <si>
    <t>주택금융공사MBS2018-27(1-4)</t>
  </si>
  <si>
    <t>57252</t>
  </si>
  <si>
    <t>주택금융공사MBS2018-28(1-4)</t>
  </si>
  <si>
    <t>57253</t>
  </si>
  <si>
    <t>주택금융공사MBS2018-28(1-5)</t>
  </si>
  <si>
    <t>57254</t>
  </si>
  <si>
    <t>주택금융공사MBS2018-28(1-6)</t>
  </si>
  <si>
    <t>57255</t>
  </si>
  <si>
    <t>주택금융공사MBS2018-28(1-7)</t>
  </si>
  <si>
    <t>57256</t>
  </si>
  <si>
    <t>주택금융공사MBS2018-28(1-8)</t>
  </si>
  <si>
    <t>57325</t>
  </si>
  <si>
    <t>산업기반신보25차(유)1</t>
  </si>
  <si>
    <t>57389</t>
  </si>
  <si>
    <t>오토피아제육십오차(유)1-32</t>
  </si>
  <si>
    <t>57390</t>
  </si>
  <si>
    <t>오토피아제육십오차(유)1-33</t>
  </si>
  <si>
    <t>57391</t>
  </si>
  <si>
    <t>오토피아제육십오차(유)1-34</t>
  </si>
  <si>
    <t>57392</t>
  </si>
  <si>
    <t>오토피아제육십오차(유)1-35</t>
  </si>
  <si>
    <t>57634</t>
  </si>
  <si>
    <t>신세계프라퍼티</t>
  </si>
  <si>
    <t>57650</t>
  </si>
  <si>
    <t>주택금융공사MBS2019-4(1-2)</t>
  </si>
  <si>
    <t>57651</t>
  </si>
  <si>
    <t>주택금융공사MBS2019-4(1-3)</t>
  </si>
  <si>
    <t>57652</t>
  </si>
  <si>
    <t>주택금융공사MBS2019-4(1-4)</t>
  </si>
  <si>
    <t>57691</t>
  </si>
  <si>
    <t>주택금융공사MBS2019-5(1-4)</t>
  </si>
  <si>
    <t>57692</t>
  </si>
  <si>
    <t>주택금융공사MBS2019-5(1-5)</t>
  </si>
  <si>
    <t>57693</t>
  </si>
  <si>
    <t>주택금융공사MBS2019-5(1-6)</t>
  </si>
  <si>
    <t>57694</t>
  </si>
  <si>
    <t>주택금융공사MBS2019-5(1-7)</t>
  </si>
  <si>
    <t>57695</t>
  </si>
  <si>
    <t>주택금융공사MBS2019-5(1-8)</t>
  </si>
  <si>
    <t>57841</t>
  </si>
  <si>
    <t>오토피아제육십육차(유)1-25</t>
  </si>
  <si>
    <t>57842</t>
  </si>
  <si>
    <t>오토피아제육십육차(유)1-26</t>
  </si>
  <si>
    <t>57843</t>
  </si>
  <si>
    <t>오토피아제육십육차(유)1-27</t>
  </si>
  <si>
    <t>57844</t>
  </si>
  <si>
    <t>오토피아제육십육차(유)1-28</t>
  </si>
  <si>
    <t>57845</t>
  </si>
  <si>
    <t>오토피아제육십육차(유)1-29</t>
  </si>
  <si>
    <t>57846</t>
  </si>
  <si>
    <t>오토피아제육십육차(유)1-30</t>
  </si>
  <si>
    <t>57847</t>
  </si>
  <si>
    <t>오토피아제육십육차(유)1-31</t>
  </si>
  <si>
    <t>57848</t>
  </si>
  <si>
    <t>오토피아제육십육차(유)1-32</t>
  </si>
  <si>
    <t>57849</t>
  </si>
  <si>
    <t>오토피아제육십육차(유)1-33</t>
  </si>
  <si>
    <t>57850</t>
  </si>
  <si>
    <t>오토피아제육십육차(유)1-34</t>
  </si>
  <si>
    <t>57851</t>
  </si>
  <si>
    <t>오토피아제육십육차(유)1-35</t>
  </si>
  <si>
    <t>57852</t>
  </si>
  <si>
    <t>오토피아제육십육차(유)1-36</t>
  </si>
  <si>
    <t>57853</t>
  </si>
  <si>
    <t>오토피아제육십육차(유)1-37</t>
  </si>
  <si>
    <t>57854</t>
  </si>
  <si>
    <t>오토피아제육십육차(유)1-38</t>
  </si>
  <si>
    <t>57855</t>
  </si>
  <si>
    <t>오토피아제육십육차(유)1-39</t>
  </si>
  <si>
    <t>57856</t>
  </si>
  <si>
    <t>오토피아제육십육차(유)1-40</t>
  </si>
  <si>
    <t>57857</t>
  </si>
  <si>
    <t>오토피아제육십육차(유)1-41</t>
  </si>
  <si>
    <t>57858</t>
  </si>
  <si>
    <t>오토피아제육십육차(유)1-42</t>
  </si>
  <si>
    <t>57859</t>
  </si>
  <si>
    <t>오토피아제육십육차(유)1-43</t>
  </si>
  <si>
    <t>57989</t>
  </si>
  <si>
    <t>주택금융공사MBS2019-8(1-4)</t>
  </si>
  <si>
    <t>57990</t>
  </si>
  <si>
    <t>주택금융공사MBS2019-8(1-5)</t>
  </si>
  <si>
    <t>57991</t>
  </si>
  <si>
    <t>주택금융공사MBS2019-8(1-6)</t>
  </si>
  <si>
    <t>57992</t>
  </si>
  <si>
    <t>주택금융공사MBS2019-8(1-7)</t>
  </si>
  <si>
    <t>57993</t>
  </si>
  <si>
    <t>주택금융공사MBS2019-8(1-8)</t>
  </si>
  <si>
    <t>58062</t>
  </si>
  <si>
    <t>엠에프엠코리아</t>
  </si>
  <si>
    <t>58096</t>
  </si>
  <si>
    <t>대흥알앤티</t>
  </si>
  <si>
    <t>58135</t>
  </si>
  <si>
    <t>주택금융공사MBS2019-9(1-4)</t>
  </si>
  <si>
    <t>58136</t>
  </si>
  <si>
    <t>주택금융공사MBS2019-9(1-5)</t>
  </si>
  <si>
    <t>58137</t>
  </si>
  <si>
    <t>주택금융공사MBS2019-9(1-6)</t>
  </si>
  <si>
    <t>58138</t>
  </si>
  <si>
    <t>주택금융공사MBS2019-9(1-7)</t>
  </si>
  <si>
    <t>58139</t>
  </si>
  <si>
    <t>주택금융공사MBS2019-9(1-8)</t>
  </si>
  <si>
    <t>58255</t>
  </si>
  <si>
    <t>주택금융공사MBS2019-10(1-2)</t>
  </si>
  <si>
    <t>58256</t>
  </si>
  <si>
    <t>주택금융공사MBS2019-10(1-3)</t>
  </si>
  <si>
    <t>58257</t>
  </si>
  <si>
    <t>주택금융공사MBS2019-10(1-4)</t>
  </si>
  <si>
    <t>58262</t>
  </si>
  <si>
    <t>시스웍</t>
  </si>
  <si>
    <t>58345</t>
  </si>
  <si>
    <t>오토피아제육십칠차(유)1-15</t>
  </si>
  <si>
    <t>58346</t>
  </si>
  <si>
    <t>오토피아제육십칠차(유)1-16</t>
  </si>
  <si>
    <t>58347</t>
  </si>
  <si>
    <t>오토피아제육십칠차(유)1-17</t>
  </si>
  <si>
    <t>58348</t>
  </si>
  <si>
    <t>오토피아제육십칠차(유)1-18</t>
  </si>
  <si>
    <t>58349</t>
  </si>
  <si>
    <t>오토피아제육십칠차(유)1-19</t>
  </si>
  <si>
    <t>58350</t>
  </si>
  <si>
    <t>오토피아제육십칠차(유)1-20</t>
  </si>
  <si>
    <t>58351</t>
  </si>
  <si>
    <t>오토피아제육십칠차(유)1-21</t>
  </si>
  <si>
    <t>58352</t>
  </si>
  <si>
    <t>오토피아제육십칠차(유)1-22</t>
  </si>
  <si>
    <t>58353</t>
  </si>
  <si>
    <t>오토피아제육십칠차(유)1-23</t>
  </si>
  <si>
    <t>58354</t>
  </si>
  <si>
    <t>오토피아제육십칠차(유)1-24</t>
  </si>
  <si>
    <t>58355</t>
  </si>
  <si>
    <t>오토피아제육십칠차(유)1-25</t>
  </si>
  <si>
    <t>58356</t>
  </si>
  <si>
    <t>오토피아제육십칠차(유)1-26</t>
  </si>
  <si>
    <t>58357</t>
  </si>
  <si>
    <t>오토피아제육십칠차(유)1-27</t>
  </si>
  <si>
    <t>58358</t>
  </si>
  <si>
    <t>오토피아제육십칠차(유)1-28</t>
  </si>
  <si>
    <t>58359</t>
  </si>
  <si>
    <t>오토피아제육십칠차(유)1-29</t>
  </si>
  <si>
    <t>58360</t>
  </si>
  <si>
    <t>오토피아제육십칠차(유)1-30</t>
  </si>
  <si>
    <t>58361</t>
  </si>
  <si>
    <t>오토피아제육십칠차(유)1-31</t>
  </si>
  <si>
    <t>58362</t>
  </si>
  <si>
    <t>오토피아제육십칠차(유)1-32</t>
  </si>
  <si>
    <t>58363</t>
  </si>
  <si>
    <t>오토피아제육십칠차(유)1-33</t>
  </si>
  <si>
    <t>58462</t>
  </si>
  <si>
    <t>주택금융공사MBS2019-11(1-4)</t>
  </si>
  <si>
    <t>58463</t>
  </si>
  <si>
    <t>주택금융공사MBS2019-11(1-5)</t>
  </si>
  <si>
    <t>58464</t>
  </si>
  <si>
    <t>주택금융공사MBS2019-11(1-6)</t>
  </si>
  <si>
    <t>58465</t>
  </si>
  <si>
    <t>주택금융공사MBS2019-11(1-7)</t>
  </si>
  <si>
    <t>58466</t>
  </si>
  <si>
    <t>주택금융공사MBS2019-11(1-8)</t>
  </si>
  <si>
    <t>58617</t>
  </si>
  <si>
    <t>주택금융공사MBS2019-12(1-4)</t>
  </si>
  <si>
    <t>58618</t>
  </si>
  <si>
    <t>주택금융공사MBS2019-12(1-5)</t>
  </si>
  <si>
    <t>58619</t>
  </si>
  <si>
    <t>주택금융공사MBS2019-12(1-6)</t>
  </si>
  <si>
    <t>58620</t>
  </si>
  <si>
    <t>주택금융공사MBS2019-12(1-7)</t>
  </si>
  <si>
    <t>58621</t>
  </si>
  <si>
    <t>주택금융공사MBS2019-12(1-8)</t>
  </si>
  <si>
    <t>HD현대중공업</t>
  </si>
  <si>
    <t>58742</t>
  </si>
  <si>
    <t>주택금융공사MBS2019-13(1-2)</t>
  </si>
  <si>
    <t>58743</t>
  </si>
  <si>
    <t>주택금융공사MBS2019-13(1-3)</t>
  </si>
  <si>
    <t>58744</t>
  </si>
  <si>
    <t>주택금융공사MBS2019-13(1-4)</t>
  </si>
  <si>
    <t>58781</t>
  </si>
  <si>
    <t>퍼스트파이브지제45차(유)1-28</t>
  </si>
  <si>
    <t>58783</t>
  </si>
  <si>
    <t>EDGC</t>
  </si>
  <si>
    <t>58798</t>
  </si>
  <si>
    <t>59034</t>
  </si>
  <si>
    <t>원진제일차</t>
  </si>
  <si>
    <t>59169</t>
  </si>
  <si>
    <t>퍼스트파이브지제46차(유)1-28</t>
  </si>
  <si>
    <t>59221</t>
  </si>
  <si>
    <t>주택금융공사MBS2019-17(1-2)</t>
  </si>
  <si>
    <t>59222</t>
  </si>
  <si>
    <t>주택금융공사MBS2019-17(1-3)</t>
  </si>
  <si>
    <t>59223</t>
  </si>
  <si>
    <t>주택금융공사MBS2019-17(1-4)</t>
  </si>
  <si>
    <t>59254</t>
  </si>
  <si>
    <t>칼제이십사차(유)1-12</t>
  </si>
  <si>
    <t>59255</t>
  </si>
  <si>
    <t>칼제이십사차(유)1-13</t>
  </si>
  <si>
    <t>59256</t>
  </si>
  <si>
    <t>칼제이십사차(유)1-14</t>
  </si>
  <si>
    <t>59257</t>
  </si>
  <si>
    <t>칼제이십사차(유)1-15</t>
  </si>
  <si>
    <t>59258</t>
  </si>
  <si>
    <t>칼제이십사차(유)1-16</t>
  </si>
  <si>
    <t>59272</t>
  </si>
  <si>
    <t>뉴스타강릉제이차</t>
  </si>
  <si>
    <t>59354</t>
  </si>
  <si>
    <t>주택금융공사MBS2019-18(1-4)</t>
  </si>
  <si>
    <t>59355</t>
  </si>
  <si>
    <t>주택금융공사MBS2019-18(1-5)</t>
  </si>
  <si>
    <t>59356</t>
  </si>
  <si>
    <t>주택금융공사MBS2019-18(1-6)</t>
  </si>
  <si>
    <t>59357</t>
  </si>
  <si>
    <t>주택금융공사MBS2019-18(1-7)</t>
  </si>
  <si>
    <t>59358</t>
  </si>
  <si>
    <t>주택금융공사MBS2019-18(1-8)</t>
  </si>
  <si>
    <t>59369</t>
  </si>
  <si>
    <t>뉴스타비에이치에이제일차</t>
  </si>
  <si>
    <t>59402</t>
  </si>
  <si>
    <t>뉴스타비에이치에이1차1-2</t>
  </si>
  <si>
    <t>59403</t>
  </si>
  <si>
    <t>뉴스타비에이치에이1차1-3</t>
  </si>
  <si>
    <t>59404</t>
  </si>
  <si>
    <t>뉴스타비에이치에이1차1-4</t>
  </si>
  <si>
    <t>59405</t>
  </si>
  <si>
    <t>뉴스타비에이치에이1차1-5</t>
  </si>
  <si>
    <t>59406</t>
  </si>
  <si>
    <t>뉴스타비에이치에이1차1-6</t>
  </si>
  <si>
    <t>59407</t>
  </si>
  <si>
    <t>뉴스타비에이치에이1차1-7</t>
  </si>
  <si>
    <t>59408</t>
  </si>
  <si>
    <t>뉴스타비에이치에이1차1-8</t>
  </si>
  <si>
    <t>59409</t>
  </si>
  <si>
    <t>뉴스타엔엘씨에스제1차1-2</t>
  </si>
  <si>
    <t>59410</t>
  </si>
  <si>
    <t>뉴스타엔엘씨에스제1차1-3</t>
  </si>
  <si>
    <t>59411</t>
  </si>
  <si>
    <t>뉴스타엔엘씨에스제1차1-4</t>
  </si>
  <si>
    <t>59412</t>
  </si>
  <si>
    <t>뉴스타엔엘씨에스제1차1-5</t>
  </si>
  <si>
    <t>59413</t>
  </si>
  <si>
    <t>뉴스타비에이치에이1차1-9</t>
  </si>
  <si>
    <t>59414</t>
  </si>
  <si>
    <t>뉴스타비에이치에이1차1-10</t>
  </si>
  <si>
    <t>59417</t>
  </si>
  <si>
    <t>뉴스타엔엘씨에스제1차1-6</t>
  </si>
  <si>
    <t>59418</t>
  </si>
  <si>
    <t>뉴스타엔엘씨에스제1차1-7</t>
  </si>
  <si>
    <t>59419</t>
  </si>
  <si>
    <t>뉴스타엔엘씨에스제1차1-8</t>
  </si>
  <si>
    <t>59420</t>
  </si>
  <si>
    <t>뉴스타엔엘씨에스제1차1-9</t>
  </si>
  <si>
    <t>59421</t>
  </si>
  <si>
    <t>뉴스타엔엘씨에스제1차1-10</t>
  </si>
  <si>
    <t>59422</t>
  </si>
  <si>
    <t>뉴스타엔엘씨에스제1차1-11</t>
  </si>
  <si>
    <t>59423</t>
  </si>
  <si>
    <t>뉴스타엔엘씨에스제1차1-12</t>
  </si>
  <si>
    <t>59511</t>
  </si>
  <si>
    <t>유신정밀</t>
  </si>
  <si>
    <t>59519</t>
  </si>
  <si>
    <t>에이치엠엠메가쉽제일차(유)1-1</t>
  </si>
  <si>
    <t>59520</t>
  </si>
  <si>
    <t>에이치엠엠메가쉽제일차(유)1-2</t>
  </si>
  <si>
    <t>59744</t>
  </si>
  <si>
    <t>퍼스트파이브지제47(유)1-28</t>
  </si>
  <si>
    <t>59844</t>
  </si>
  <si>
    <t>산업기반신보옥산오창고속도로</t>
  </si>
  <si>
    <t>59924</t>
  </si>
  <si>
    <t>티월드제42차(유)1-10</t>
  </si>
  <si>
    <t>59925</t>
  </si>
  <si>
    <t>원진제이차</t>
  </si>
  <si>
    <t>60083</t>
  </si>
  <si>
    <t>유플러스파이브지제48차(유)1-19</t>
  </si>
  <si>
    <t>60137</t>
  </si>
  <si>
    <t>티월드제45차(유)1-9</t>
  </si>
  <si>
    <t>60138</t>
  </si>
  <si>
    <t>티월드제45차(유)1-10</t>
  </si>
  <si>
    <t>60193</t>
  </si>
  <si>
    <t>60341</t>
  </si>
  <si>
    <t>에이치엠엠메가쉽제2차</t>
  </si>
  <si>
    <t>60342</t>
  </si>
  <si>
    <t>60372</t>
  </si>
  <si>
    <t>부평사유동화전문</t>
  </si>
  <si>
    <t>60458</t>
  </si>
  <si>
    <t>유플러스파이브지제49차(유)1-19</t>
  </si>
  <si>
    <t>60467</t>
  </si>
  <si>
    <t>주택금융공사MBS2020-4(1-4)</t>
  </si>
  <si>
    <t>60468</t>
  </si>
  <si>
    <t>주택금융공사MBS2020-4(1-5)</t>
  </si>
  <si>
    <t>60469</t>
  </si>
  <si>
    <t>주택금융공사MBS2020-4(1-6)</t>
  </si>
  <si>
    <t>60470</t>
  </si>
  <si>
    <t>주택금융공사MBS2020-4(1-7)</t>
  </si>
  <si>
    <t>60471</t>
  </si>
  <si>
    <t>주택금융공사MBS2020-4(1-8)</t>
  </si>
  <si>
    <t>60492</t>
  </si>
  <si>
    <t>주택금융공사MBS2020-5(1-4)</t>
  </si>
  <si>
    <t>60493</t>
  </si>
  <si>
    <t>주택금융공사MBS2020-5(1-5)</t>
  </si>
  <si>
    <t>60494</t>
  </si>
  <si>
    <t>주택금융공사MBS2020-5(1-6)</t>
  </si>
  <si>
    <t>60495</t>
  </si>
  <si>
    <t>주택금융공사MBS2020-5(1-7)</t>
  </si>
  <si>
    <t>60496</t>
  </si>
  <si>
    <t>주택금융공사MBS2020-5(1-8)</t>
  </si>
  <si>
    <t>60534</t>
  </si>
  <si>
    <t>티월드제48차(유)1-28</t>
  </si>
  <si>
    <t>60539</t>
  </si>
  <si>
    <t>주택금융공사MBS2020-6(1-4)</t>
  </si>
  <si>
    <t>60540</t>
  </si>
  <si>
    <t>주택금융공사MBS2020-6(1-5)</t>
  </si>
  <si>
    <t>60541</t>
  </si>
  <si>
    <t>주택금융공사MBS2020-6(1-6)</t>
  </si>
  <si>
    <t>60542</t>
  </si>
  <si>
    <t>주택금융공사MBS2020-6(1-7)</t>
  </si>
  <si>
    <t>60543</t>
  </si>
  <si>
    <t>주택금융공사MBS2020-6(1-8)</t>
  </si>
  <si>
    <t>60591</t>
  </si>
  <si>
    <t>퍼스트파이브지제49차(유)1-27</t>
  </si>
  <si>
    <t>60592</t>
  </si>
  <si>
    <t>퍼스트파이브지제49차(유)1-28</t>
  </si>
  <si>
    <t>60615</t>
  </si>
  <si>
    <t>주택금융공사MBS2020-7(1-4)</t>
  </si>
  <si>
    <t>60616</t>
  </si>
  <si>
    <t>주택금융공사MBS2020-7(1-5)</t>
  </si>
  <si>
    <t>60617</t>
  </si>
  <si>
    <t>주택금융공사MBS2020-7(1-6)</t>
  </si>
  <si>
    <t>60618</t>
  </si>
  <si>
    <t>주택금융공사MBS2020-7(1-7)</t>
  </si>
  <si>
    <t>60619</t>
  </si>
  <si>
    <t>주택금융공사MBS2020-7(1-8)</t>
  </si>
  <si>
    <t>60623</t>
  </si>
  <si>
    <t>뉴스타강릉제삼차</t>
  </si>
  <si>
    <t>60665</t>
  </si>
  <si>
    <t>주택금융공사MBS2020-8(1-4)</t>
  </si>
  <si>
    <t>60666</t>
  </si>
  <si>
    <t>주택금융공사MBS2020-8(1-5)</t>
  </si>
  <si>
    <t>60667</t>
  </si>
  <si>
    <t>주택금융공사MBS2020-8(1-6)</t>
  </si>
  <si>
    <t>60668</t>
  </si>
  <si>
    <t>주택금융공사MBS2020-8(1-7)</t>
  </si>
  <si>
    <t>60669</t>
  </si>
  <si>
    <t>주택금융공사MBS2020-8(1-8)</t>
  </si>
  <si>
    <t>60698</t>
  </si>
  <si>
    <t>칼제이십오차(유)1-10</t>
  </si>
  <si>
    <t>60699</t>
  </si>
  <si>
    <t>칼제이십오차(유)1-11</t>
  </si>
  <si>
    <t>60700</t>
  </si>
  <si>
    <t>칼제이십오차(유)1-12</t>
  </si>
  <si>
    <t>60701</t>
  </si>
  <si>
    <t>칼제이십오차(유)1-13</t>
  </si>
  <si>
    <t>60702</t>
  </si>
  <si>
    <t>칼제이십오차(유)1-14</t>
  </si>
  <si>
    <t>60703</t>
  </si>
  <si>
    <t>칼제이십오차(유)1-15</t>
  </si>
  <si>
    <t>60704</t>
  </si>
  <si>
    <t>칼제이십오차(유)1-16</t>
  </si>
  <si>
    <t>60746</t>
  </si>
  <si>
    <t>티월드제49차(유)1-27</t>
  </si>
  <si>
    <t>60782</t>
  </si>
  <si>
    <t>산업기반신보수원순환도로(유)1</t>
  </si>
  <si>
    <t>60823</t>
  </si>
  <si>
    <t>유플러스파이브지제50차(유)1-19</t>
  </si>
  <si>
    <t>60873</t>
  </si>
  <si>
    <t>패션그룹형지</t>
  </si>
  <si>
    <t>60874</t>
  </si>
  <si>
    <t>무경설비</t>
  </si>
  <si>
    <t>60985</t>
  </si>
  <si>
    <t>티월드제50차(유)1-27</t>
  </si>
  <si>
    <t>61037</t>
  </si>
  <si>
    <t>퍼스트파이브지제50차(유)1-27</t>
  </si>
  <si>
    <t>61038</t>
  </si>
  <si>
    <t>퍼스트파이브지제50차(유)1-28</t>
  </si>
  <si>
    <t>61137</t>
  </si>
  <si>
    <t>에쓰푸드</t>
  </si>
  <si>
    <t>61144</t>
  </si>
  <si>
    <t>주택금융공사MBS2020-13(1-4)</t>
  </si>
  <si>
    <t>61145</t>
  </si>
  <si>
    <t>주택금융공사MBS2020-13(1-5)</t>
  </si>
  <si>
    <t>61146</t>
  </si>
  <si>
    <t>주택금융공사MBS2020-13(1-6)</t>
  </si>
  <si>
    <t>61147</t>
  </si>
  <si>
    <t>주택금융공사MBS2020-13(1-7)</t>
  </si>
  <si>
    <t>61148</t>
  </si>
  <si>
    <t>주택금융공사MBS2020-13(1-8)</t>
  </si>
  <si>
    <t>61164</t>
  </si>
  <si>
    <t>주택금융공사MBS2020-14(1-2)</t>
  </si>
  <si>
    <t>61165</t>
  </si>
  <si>
    <t>주택금융공사MBS2020-14(1-3)</t>
  </si>
  <si>
    <t>61166</t>
  </si>
  <si>
    <t>주택금융공사MBS2020-14(1-4)</t>
  </si>
  <si>
    <t>61174</t>
  </si>
  <si>
    <t>주택금융공사MBS2020-15(1-4)</t>
  </si>
  <si>
    <t>61175</t>
  </si>
  <si>
    <t>주택금융공사MBS2020-15(1-5)</t>
  </si>
  <si>
    <t>61176</t>
  </si>
  <si>
    <t>주택금융공사MBS2020-15(1-6)</t>
  </si>
  <si>
    <t>61177</t>
  </si>
  <si>
    <t>주택금융공사MBS2020-15(1-7)</t>
  </si>
  <si>
    <t>61178</t>
  </si>
  <si>
    <t>주택금융공사MBS2020-15(1-8)</t>
  </si>
  <si>
    <t>61216</t>
  </si>
  <si>
    <t>티월드제52차(유)1-27</t>
  </si>
  <si>
    <t>61223</t>
  </si>
  <si>
    <t>주택금융공사MBS2020-16(1-2)</t>
  </si>
  <si>
    <t>61224</t>
  </si>
  <si>
    <t>주택금융공사MBS2020-16(1-3)</t>
  </si>
  <si>
    <t>61225</t>
  </si>
  <si>
    <t>주택금융공사MBS2020-16(1-4)</t>
  </si>
  <si>
    <t>61230</t>
  </si>
  <si>
    <t>신보2020제5차(유)1-2</t>
  </si>
  <si>
    <t>61245</t>
  </si>
  <si>
    <t>노브랜드</t>
  </si>
  <si>
    <t>61254</t>
  </si>
  <si>
    <t>나디아퍼시픽</t>
  </si>
  <si>
    <t>61292</t>
  </si>
  <si>
    <t>주택금융공사MBS2020-17(1-4)</t>
  </si>
  <si>
    <t>61293</t>
  </si>
  <si>
    <t>주택금융공사MBS2020-17(1-5)</t>
  </si>
  <si>
    <t>61294</t>
  </si>
  <si>
    <t>주택금융공사MBS2020-17(1-6)</t>
  </si>
  <si>
    <t>61295</t>
  </si>
  <si>
    <t>주택금융공사MBS2020-17(1-7)</t>
  </si>
  <si>
    <t>61296</t>
  </si>
  <si>
    <t>주택금융공사MBS2020-17(1-8)</t>
  </si>
  <si>
    <t>61377</t>
  </si>
  <si>
    <t>유플러스파이브지제51차(유)1-19</t>
  </si>
  <si>
    <t>61404</t>
  </si>
  <si>
    <t>티월드제51차(유)1-9</t>
  </si>
  <si>
    <t>61405</t>
  </si>
  <si>
    <t>티월드제51차(유)1-10</t>
  </si>
  <si>
    <t>61415</t>
  </si>
  <si>
    <t>주택금융공사MBS2020-18(1-4)</t>
  </si>
  <si>
    <t>61416</t>
  </si>
  <si>
    <t>주택금융공사MBS2020-18(1-5)</t>
  </si>
  <si>
    <t>61417</t>
  </si>
  <si>
    <t>주택금융공사MBS2020-18(1-6)</t>
  </si>
  <si>
    <t>61418</t>
  </si>
  <si>
    <t>주택금융공사MBS2020-18(1-7)</t>
  </si>
  <si>
    <t>61419</t>
  </si>
  <si>
    <t>주택금융공사MBS2020-18(1-8)</t>
  </si>
  <si>
    <t>61453</t>
  </si>
  <si>
    <t>주택금융공사MBS2020-19(1-4)</t>
  </si>
  <si>
    <t>61454</t>
  </si>
  <si>
    <t>주택금융공사MBS2020-19(1-5)</t>
  </si>
  <si>
    <t>61455</t>
  </si>
  <si>
    <t>주택금융공사MBS2020-19(1-6)</t>
  </si>
  <si>
    <t>61456</t>
  </si>
  <si>
    <t>주택금융공사MBS2020-19(1-7)</t>
  </si>
  <si>
    <t>61457</t>
  </si>
  <si>
    <t>주택금융공사MBS2020-19(1-8)</t>
  </si>
  <si>
    <t>61466</t>
  </si>
  <si>
    <t>스타부산온천4유(유)1</t>
  </si>
  <si>
    <t>61499</t>
  </si>
  <si>
    <t>티월드제53차(유)1-27</t>
  </si>
  <si>
    <t>61500</t>
  </si>
  <si>
    <t>티월드제53차(유)1-28</t>
  </si>
  <si>
    <t>61502</t>
  </si>
  <si>
    <t>신보2020제8차(유)1-2</t>
  </si>
  <si>
    <t>61527</t>
  </si>
  <si>
    <t>주택금융공사MBS2020-20(1-4)</t>
  </si>
  <si>
    <t>61528</t>
  </si>
  <si>
    <t>주택금융공사MBS2020-20(1-5)</t>
  </si>
  <si>
    <t>61529</t>
  </si>
  <si>
    <t>주택금융공사MBS2020-20(1-6)</t>
  </si>
  <si>
    <t>61530</t>
  </si>
  <si>
    <t>주택금융공사MBS2020-20(1-7)</t>
  </si>
  <si>
    <t>61531</t>
  </si>
  <si>
    <t>주택금융공사MBS2020-20(1-8)</t>
  </si>
  <si>
    <t>61551</t>
  </si>
  <si>
    <t>와이즈퍼시픽</t>
  </si>
  <si>
    <t>61578</t>
  </si>
  <si>
    <t>퍼스트파이브지제51차(유)1-1</t>
  </si>
  <si>
    <t>61579</t>
  </si>
  <si>
    <t>61597</t>
  </si>
  <si>
    <t>주택금융공사MBS2020-21(1-4)</t>
  </si>
  <si>
    <t>61598</t>
  </si>
  <si>
    <t>주택금융공사MBS2020-21(1-5)</t>
  </si>
  <si>
    <t>61599</t>
  </si>
  <si>
    <t>주택금융공사MBS2020-21(1-6)</t>
  </si>
  <si>
    <t>61600</t>
  </si>
  <si>
    <t>주택금융공사MBS2020-21(1-7)</t>
  </si>
  <si>
    <t>61601</t>
  </si>
  <si>
    <t>주택금융공사MBS2020-21(1-8)</t>
  </si>
  <si>
    <t>61603</t>
  </si>
  <si>
    <t>까스텔바작</t>
  </si>
  <si>
    <t>61608</t>
  </si>
  <si>
    <t>에이블세풍산단제일차</t>
  </si>
  <si>
    <t>61626</t>
  </si>
  <si>
    <t>뉴스타거제2유동화전문(유)1</t>
  </si>
  <si>
    <t>61637</t>
  </si>
  <si>
    <t>에프엔십정2유동화전문</t>
  </si>
  <si>
    <t>61674</t>
  </si>
  <si>
    <t>에르메스만촌제일차</t>
  </si>
  <si>
    <t>61688</t>
  </si>
  <si>
    <t>삼광</t>
  </si>
  <si>
    <t>61737</t>
  </si>
  <si>
    <t>티월드제54차(유)1-27</t>
  </si>
  <si>
    <t>61820</t>
  </si>
  <si>
    <t>유플러스파이브지제52차(유)1-19</t>
  </si>
  <si>
    <t>61882</t>
  </si>
  <si>
    <t>제이비우리캐피탈오토22차유1-14</t>
  </si>
  <si>
    <t>61883</t>
  </si>
  <si>
    <t>제이비우리캐피탈오토22차유1-15</t>
  </si>
  <si>
    <t>61884</t>
  </si>
  <si>
    <t>제이비우리캐피탈오토22차유1-16</t>
  </si>
  <si>
    <t>61885</t>
  </si>
  <si>
    <t>제이비우리캐피탈오토22차유1-17</t>
  </si>
  <si>
    <t>61915</t>
  </si>
  <si>
    <t>주택금융공사MBS2020-27(1-2)</t>
  </si>
  <si>
    <t>61916</t>
  </si>
  <si>
    <t>주택금융공사MBS2020-27(1-3)</t>
  </si>
  <si>
    <t>61917</t>
  </si>
  <si>
    <t>주택금융공사MBS2020-27(1-4)</t>
  </si>
  <si>
    <t>61988</t>
  </si>
  <si>
    <t>티월드제55차(유)1-27</t>
  </si>
  <si>
    <t>62014</t>
  </si>
  <si>
    <t>케이비오토제삼차(유)1-26</t>
  </si>
  <si>
    <t>62015</t>
  </si>
  <si>
    <t>케이비오토제삼차(유)1-27</t>
  </si>
  <si>
    <t>62064</t>
  </si>
  <si>
    <t>퍼스트파이브지제52차(유)1-27</t>
  </si>
  <si>
    <t>62065</t>
  </si>
  <si>
    <t>퍼스트파이브지제52차(유)1-28</t>
  </si>
  <si>
    <t>62095</t>
  </si>
  <si>
    <t>에이블호계(유)1</t>
  </si>
  <si>
    <t>62118</t>
  </si>
  <si>
    <t>주택금융공사MBS2020-29(1-2)</t>
  </si>
  <si>
    <t>62119</t>
  </si>
  <si>
    <t>주택금융공사MBS2020-29(1-3)</t>
  </si>
  <si>
    <t>62120</t>
  </si>
  <si>
    <t>주택금융공사MBS2020-29(1-4)</t>
  </si>
  <si>
    <t>62166</t>
  </si>
  <si>
    <t>주택금융공사MBS2020-30(1-4)</t>
  </si>
  <si>
    <t>62167</t>
  </si>
  <si>
    <t>주택금융공사MBS2020-30(1-5)</t>
  </si>
  <si>
    <t>62168</t>
  </si>
  <si>
    <t>주택금융공사MBS2020-30(1-6)</t>
  </si>
  <si>
    <t>62169</t>
  </si>
  <si>
    <t>주택금융공사MBS2020-30(1-7)</t>
  </si>
  <si>
    <t>62170</t>
  </si>
  <si>
    <t>주택금융공사MBS2020-30(1-8)</t>
  </si>
  <si>
    <t>62214</t>
  </si>
  <si>
    <t>신보2020제14차(유)1-1</t>
  </si>
  <si>
    <t>62215</t>
  </si>
  <si>
    <t>신보2020제14차(유)1-2</t>
  </si>
  <si>
    <t>62268</t>
  </si>
  <si>
    <t>티월드제56차(유)1-28</t>
  </si>
  <si>
    <t>62296</t>
  </si>
  <si>
    <t>주택금융공사MBS2020-31(1-2)</t>
  </si>
  <si>
    <t>62297</t>
  </si>
  <si>
    <t>주택금융공사MBS2020-31(1-3)</t>
  </si>
  <si>
    <t>62298</t>
  </si>
  <si>
    <t>주택금융공사MBS2020-31(1-4)</t>
  </si>
  <si>
    <t>62364</t>
  </si>
  <si>
    <t>2020제1차스케일업(유)1-4</t>
  </si>
  <si>
    <t>62365</t>
  </si>
  <si>
    <t>2020제1차스케일업(유)2-1</t>
  </si>
  <si>
    <t>62366</t>
  </si>
  <si>
    <t>2020제1차스케일업(유)2-2</t>
  </si>
  <si>
    <t>62389</t>
  </si>
  <si>
    <t>디비고양삼송(유)1</t>
  </si>
  <si>
    <t>62407</t>
  </si>
  <si>
    <t>유플러스파이브지제53차(유)1-18</t>
  </si>
  <si>
    <t>62408</t>
  </si>
  <si>
    <t>유플러스파이브지제53차(유)1-19</t>
  </si>
  <si>
    <t>62494</t>
  </si>
  <si>
    <t>산업기반신보안산스포츠</t>
  </si>
  <si>
    <t>62495</t>
  </si>
  <si>
    <t>뉴지비원(유)1-1</t>
  </si>
  <si>
    <t>62496</t>
  </si>
  <si>
    <t>뉴지비원(유)1-2</t>
  </si>
  <si>
    <t>62497</t>
  </si>
  <si>
    <t>뉴지비원(유)1-3</t>
  </si>
  <si>
    <t>62528</t>
  </si>
  <si>
    <t>오토피아제70차(유)1-19</t>
  </si>
  <si>
    <t>62529</t>
  </si>
  <si>
    <t>오토피아제70차(유)1-20</t>
  </si>
  <si>
    <t>62530</t>
  </si>
  <si>
    <t>오토피아제70차(유)1-21</t>
  </si>
  <si>
    <t>62531</t>
  </si>
  <si>
    <t>오토피아제70차(유)1-22</t>
  </si>
  <si>
    <t>62532</t>
  </si>
  <si>
    <t>오토피아제70차(유)1-23</t>
  </si>
  <si>
    <t>62533</t>
  </si>
  <si>
    <t>오토피아제70차(유)1-24</t>
  </si>
  <si>
    <t>62534</t>
  </si>
  <si>
    <t>오토피아제70차(유)1-25</t>
  </si>
  <si>
    <t>62535</t>
  </si>
  <si>
    <t>오토피아제70차(유)1-26</t>
  </si>
  <si>
    <t>62536</t>
  </si>
  <si>
    <t>오토피아제70차(유)1-27</t>
  </si>
  <si>
    <t>62537</t>
  </si>
  <si>
    <t>오토피아제70차(유)1-28</t>
  </si>
  <si>
    <t>62538</t>
  </si>
  <si>
    <t>오토피아제70차(유)1-29</t>
  </si>
  <si>
    <t>62539</t>
  </si>
  <si>
    <t>오토피아제70차(유)1-30</t>
  </si>
  <si>
    <t>62569</t>
  </si>
  <si>
    <t>부산신항제이배후도로(유)1</t>
  </si>
  <si>
    <t>62599</t>
  </si>
  <si>
    <t>티월드제57차(유)1-27</t>
  </si>
  <si>
    <t>62600</t>
  </si>
  <si>
    <t>신보2020제17차(유)1-1</t>
  </si>
  <si>
    <t>62601</t>
  </si>
  <si>
    <t>신보2020제17차(유)1-2</t>
  </si>
  <si>
    <t>62603</t>
  </si>
  <si>
    <t>신보2020제18차(유)1-2</t>
  </si>
  <si>
    <t>62604</t>
  </si>
  <si>
    <t>신보2020제18차(유)1-3</t>
  </si>
  <si>
    <t>62605</t>
  </si>
  <si>
    <t>신보2020제18차(유)1-4</t>
  </si>
  <si>
    <t>62609</t>
  </si>
  <si>
    <t>부산김해경전철(유)1-2</t>
  </si>
  <si>
    <t>62610</t>
  </si>
  <si>
    <t>부산김해경전철(유)1-3</t>
  </si>
  <si>
    <t>62611</t>
  </si>
  <si>
    <t>부산김해경전철(유)1-4</t>
  </si>
  <si>
    <t>62612</t>
  </si>
  <si>
    <t>부산김해경전철(유)1-5</t>
  </si>
  <si>
    <t>62613</t>
  </si>
  <si>
    <t>부산김해경전철(유)1-6</t>
  </si>
  <si>
    <t>62614</t>
  </si>
  <si>
    <t>부산김해경전철(유)1-7</t>
  </si>
  <si>
    <t>62615</t>
  </si>
  <si>
    <t>부산김해경전철(유)1-8</t>
  </si>
  <si>
    <t>62616</t>
  </si>
  <si>
    <t>부산김해경전철(유)1-9</t>
  </si>
  <si>
    <t>62617</t>
  </si>
  <si>
    <t>부산김해경전철(유)1-10</t>
  </si>
  <si>
    <t>62618</t>
  </si>
  <si>
    <t>부산김해경전철(유)1-11</t>
  </si>
  <si>
    <t>62644</t>
  </si>
  <si>
    <t>에이치엠엠메가쉽제4차(유)1-1</t>
  </si>
  <si>
    <t>62645</t>
  </si>
  <si>
    <t>에이치엠엠메가쉽제4차(유)1-2</t>
  </si>
  <si>
    <t>62692</t>
  </si>
  <si>
    <t>퍼스트파이브지제53차(유)1-27</t>
  </si>
  <si>
    <t>62693</t>
  </si>
  <si>
    <t>퍼스트파이브지제53차(유)1-28</t>
  </si>
  <si>
    <t>62694</t>
  </si>
  <si>
    <t>퍼스트파이브지제53차(유)1-29</t>
  </si>
  <si>
    <t>62737</t>
  </si>
  <si>
    <t>부산거제제일차</t>
  </si>
  <si>
    <t>62768</t>
  </si>
  <si>
    <t>뉴스타고성제일차</t>
  </si>
  <si>
    <t>62783</t>
  </si>
  <si>
    <t>주택금융공사MBS2020-35(1-2)</t>
  </si>
  <si>
    <t>62784</t>
  </si>
  <si>
    <t>주택금융공사MBS2020-35(1-3)</t>
  </si>
  <si>
    <t>62785</t>
  </si>
  <si>
    <t>주택금융공사MBS2020-35(1-4)</t>
  </si>
  <si>
    <t>62821</t>
  </si>
  <si>
    <t>주택금융공사MBS2020-36(1-4)</t>
  </si>
  <si>
    <t>62822</t>
  </si>
  <si>
    <t>주택금융공사MBS2020-36(1-5)</t>
  </si>
  <si>
    <t>62823</t>
  </si>
  <si>
    <t>주택금융공사MBS2020-36(1-6)</t>
  </si>
  <si>
    <t>62824</t>
  </si>
  <si>
    <t>주택금융공사MBS2020-36(1-7)</t>
  </si>
  <si>
    <t>62825</t>
  </si>
  <si>
    <t>주택금융공사MBS2020-36(1-8)</t>
  </si>
  <si>
    <t>62826</t>
  </si>
  <si>
    <t>주택금융공사MBS2020-36(1-9)</t>
  </si>
  <si>
    <t>62868</t>
  </si>
  <si>
    <t>카드오토제삼차(유)1-31</t>
  </si>
  <si>
    <t>62869</t>
  </si>
  <si>
    <t>카드오토제삼차(유)1-32</t>
  </si>
  <si>
    <t>62870</t>
  </si>
  <si>
    <t>카드오토제삼차(유)1-33</t>
  </si>
  <si>
    <t>62871</t>
  </si>
  <si>
    <t>카드오토제삼차(유)1-34</t>
  </si>
  <si>
    <t>62872</t>
  </si>
  <si>
    <t>카드오토제삼차(유)1-35</t>
  </si>
  <si>
    <t>62873</t>
  </si>
  <si>
    <t>카드오토제삼차(유)1-36</t>
  </si>
  <si>
    <t>62877</t>
  </si>
  <si>
    <t>금촌이유동화전문(유)1</t>
  </si>
  <si>
    <t>62889</t>
  </si>
  <si>
    <t>신보2020제20차(유)1-3</t>
  </si>
  <si>
    <t>62944</t>
  </si>
  <si>
    <t>티월드제58차(유)1-27</t>
  </si>
  <si>
    <t>62958</t>
  </si>
  <si>
    <t>주택금융공사MBS2020-37(1-2)</t>
  </si>
  <si>
    <t>62959</t>
  </si>
  <si>
    <t>주택금융공사MBS2020-37(1-3)</t>
  </si>
  <si>
    <t>62960</t>
  </si>
  <si>
    <t>주택금융공사MBS2020-37(1-4)</t>
  </si>
  <si>
    <t>62993</t>
  </si>
  <si>
    <t>에이블세풍산단</t>
  </si>
  <si>
    <t>63016</t>
  </si>
  <si>
    <t>유플러스파이브지제54차(유)1-17</t>
  </si>
  <si>
    <t>63017</t>
  </si>
  <si>
    <t>유플러스파이브지제54차(유)1-18</t>
  </si>
  <si>
    <t>63018</t>
  </si>
  <si>
    <t>유플러스파이브지제54차(유)1-19</t>
  </si>
  <si>
    <t>63043</t>
  </si>
  <si>
    <t>주택금융공사MBS2020-38(1-4)</t>
  </si>
  <si>
    <t>63044</t>
  </si>
  <si>
    <t>주택금융공사MBS2020-38(1-5)</t>
  </si>
  <si>
    <t>63045</t>
  </si>
  <si>
    <t>주택금융공사MBS2020-38(1-6)</t>
  </si>
  <si>
    <t>63046</t>
  </si>
  <si>
    <t>주택금융공사MBS2020-38(1-7)</t>
  </si>
  <si>
    <t>63047</t>
  </si>
  <si>
    <t>주택금융공사MBS2020-38(1-8)</t>
  </si>
  <si>
    <t>63048</t>
  </si>
  <si>
    <t>주택금융공사MBS2020-38(1-9)</t>
  </si>
  <si>
    <t>63087</t>
  </si>
  <si>
    <t>LG에너지솔루션</t>
  </si>
  <si>
    <t>63101</t>
  </si>
  <si>
    <t>주택금융공사MBS2020-39(1-4)</t>
  </si>
  <si>
    <t>63102</t>
  </si>
  <si>
    <t>주택금융공사MBS2020-39(1-5)</t>
  </si>
  <si>
    <t>63103</t>
  </si>
  <si>
    <t>주택금융공사MBS2020-39(1-6)</t>
  </si>
  <si>
    <t>63104</t>
  </si>
  <si>
    <t>주택금융공사MBS2020-39(1-7)</t>
  </si>
  <si>
    <t>63105</t>
  </si>
  <si>
    <t>주택금융공사MBS2020-39(1-8)</t>
  </si>
  <si>
    <t>63106</t>
  </si>
  <si>
    <t>주택금융공사MBS2020-39(1-9)</t>
  </si>
  <si>
    <t>63151</t>
  </si>
  <si>
    <t>티월드제59차(유)1-26</t>
  </si>
  <si>
    <t>63152</t>
  </si>
  <si>
    <t>티월드제59차(유)1-27</t>
  </si>
  <si>
    <t>63153</t>
  </si>
  <si>
    <t>티월드제59차(유)1-28</t>
  </si>
  <si>
    <t>63190</t>
  </si>
  <si>
    <t>퍼스트파이브지제54차(유)1-27</t>
  </si>
  <si>
    <t>63191</t>
  </si>
  <si>
    <t>퍼스트파이브지제54차(유)1-28</t>
  </si>
  <si>
    <t>63192</t>
  </si>
  <si>
    <t>퍼스트파이브지제54차(유)1-29</t>
  </si>
  <si>
    <t>63238</t>
  </si>
  <si>
    <t>산업기반신보울산하버(유)1</t>
  </si>
  <si>
    <t>63241</t>
  </si>
  <si>
    <t>지디프로젝트원(유)1</t>
  </si>
  <si>
    <t>63242</t>
  </si>
  <si>
    <t>신보2021제1차(유)1-1</t>
  </si>
  <si>
    <t>63243</t>
  </si>
  <si>
    <t>신보2021제1차(유)1-2</t>
  </si>
  <si>
    <t>63260</t>
  </si>
  <si>
    <t>희진제이차(유)1</t>
  </si>
  <si>
    <t>63301</t>
  </si>
  <si>
    <t>티월드제60차(유)1-27</t>
  </si>
  <si>
    <t>63361</t>
  </si>
  <si>
    <t>유플러스파이브지제55차(유)1-16</t>
  </si>
  <si>
    <t>63362</t>
  </si>
  <si>
    <t>유플러스파이브지제55차(유)1-17</t>
  </si>
  <si>
    <t>63363</t>
  </si>
  <si>
    <t>유플러스파이브지제55차(유)1-18</t>
  </si>
  <si>
    <t>63364</t>
  </si>
  <si>
    <t>유플러스파이브지제55차(유)1-19</t>
  </si>
  <si>
    <t>63367</t>
  </si>
  <si>
    <t>제로에너지하우스2호유동화전문</t>
  </si>
  <si>
    <t>63386</t>
  </si>
  <si>
    <t>주택금융공사MBS2021-3(1-3)</t>
  </si>
  <si>
    <t>63387</t>
  </si>
  <si>
    <t>주택금융공사MBS2021-3(1-4)</t>
  </si>
  <si>
    <t>63388</t>
  </si>
  <si>
    <t>주택금융공사MBS2021-3(1-5)</t>
  </si>
  <si>
    <t>63389</t>
  </si>
  <si>
    <t>주택금융공사MBS2021-3(1-6)</t>
  </si>
  <si>
    <t>63390</t>
  </si>
  <si>
    <t>주택금융공사MBS2021-3(1-7)</t>
  </si>
  <si>
    <t>63391</t>
  </si>
  <si>
    <t>주택금융공사MBS2021-3(1-8)</t>
  </si>
  <si>
    <t>63392</t>
  </si>
  <si>
    <t>주택금융공사MBS2021-3(1-9)</t>
  </si>
  <si>
    <t>63454</t>
  </si>
  <si>
    <t>티월드제61차(유)1-27</t>
  </si>
  <si>
    <t>63457</t>
  </si>
  <si>
    <t>주택금융공사MBS2021-4(1-2)</t>
  </si>
  <si>
    <t>63458</t>
  </si>
  <si>
    <t>주택금융공사MBS2021-4(1-3)</t>
  </si>
  <si>
    <t>63459</t>
  </si>
  <si>
    <t>주택금융공사MBS2021-4(1-4)</t>
  </si>
  <si>
    <t>63470</t>
  </si>
  <si>
    <t>희진제2차(유)2</t>
  </si>
  <si>
    <t>63497</t>
  </si>
  <si>
    <t>케이비오토제사차(유)1-24</t>
  </si>
  <si>
    <t>63498</t>
  </si>
  <si>
    <t>케이비오토제사차(유)1-25</t>
  </si>
  <si>
    <t>63499</t>
  </si>
  <si>
    <t>케이비오토제사차(유)1-26</t>
  </si>
  <si>
    <t>63500</t>
  </si>
  <si>
    <t>케이비오토제사차(유)1-27</t>
  </si>
  <si>
    <t>63501</t>
  </si>
  <si>
    <t>케이비오토제사차(유)1-28</t>
  </si>
  <si>
    <t>63503</t>
  </si>
  <si>
    <t>래오제일차(유)1-1</t>
  </si>
  <si>
    <t>63504</t>
  </si>
  <si>
    <t>래오제일차(유)1-2</t>
  </si>
  <si>
    <t>63533</t>
  </si>
  <si>
    <t>빅토리드래곤제10차(유)1</t>
  </si>
  <si>
    <t>63534</t>
  </si>
  <si>
    <t>빅토리드래곤제10차(유)2</t>
  </si>
  <si>
    <t>63574</t>
  </si>
  <si>
    <t>퍼스트파이브지제55차(유)1-27</t>
  </si>
  <si>
    <t>63575</t>
  </si>
  <si>
    <t>퍼스트파이브지제55차(유)1-28</t>
  </si>
  <si>
    <t>63576</t>
  </si>
  <si>
    <t>퍼스트파이브지제55차(유)1-29</t>
  </si>
  <si>
    <t>63580</t>
  </si>
  <si>
    <t>드림골드스타제1차(유)1</t>
  </si>
  <si>
    <t>63591</t>
  </si>
  <si>
    <t>주택금융공사MBS2021-5(1-4)</t>
  </si>
  <si>
    <t>63592</t>
  </si>
  <si>
    <t>주택금융공사MBS2021-5(1-5)</t>
  </si>
  <si>
    <t>63593</t>
  </si>
  <si>
    <t>주택금융공사MBS2021-5(1-6)</t>
  </si>
  <si>
    <t>63594</t>
  </si>
  <si>
    <t>주택금융공사MBS2021-5(1-7)</t>
  </si>
  <si>
    <t>63595</t>
  </si>
  <si>
    <t>주택금융공사MBS2021-5(1-8)</t>
  </si>
  <si>
    <t>63596</t>
  </si>
  <si>
    <t>주택금융공사MBS2021-5(1-9)</t>
  </si>
  <si>
    <t>63599</t>
  </si>
  <si>
    <t>디비율하유동화전문</t>
  </si>
  <si>
    <t>63630</t>
  </si>
  <si>
    <t>에이치와이케이제이차</t>
  </si>
  <si>
    <t>63635</t>
  </si>
  <si>
    <t>신보2021제2차(유)1-1</t>
  </si>
  <si>
    <t>63636</t>
  </si>
  <si>
    <t>신보2021제2차(유)1-2</t>
  </si>
  <si>
    <t>63637</t>
  </si>
  <si>
    <t>신보2021제2차(유)1-3</t>
  </si>
  <si>
    <t>63638</t>
  </si>
  <si>
    <t>신보2021제3차(유)1-1</t>
  </si>
  <si>
    <t>63639</t>
  </si>
  <si>
    <t>신보2021제3차(유)1-2</t>
  </si>
  <si>
    <t>63670</t>
  </si>
  <si>
    <t>티월드제62차(유)1-26</t>
  </si>
  <si>
    <t>63671</t>
  </si>
  <si>
    <t>티월드제62차(유)1-27</t>
  </si>
  <si>
    <t>63672</t>
  </si>
  <si>
    <t>티월드제62차(유)1-28</t>
  </si>
  <si>
    <t>63721</t>
  </si>
  <si>
    <t>디비위성유동화전문</t>
  </si>
  <si>
    <t>63725</t>
  </si>
  <si>
    <t>주택금융공사MBS2021-6(1-4)</t>
  </si>
  <si>
    <t>63726</t>
  </si>
  <si>
    <t>주택금융공사MBS2021-6(1-5)</t>
  </si>
  <si>
    <t>63727</t>
  </si>
  <si>
    <t>주택금융공사MBS2021-6(1-6)</t>
  </si>
  <si>
    <t>63728</t>
  </si>
  <si>
    <t>주택금융공사MBS2021-6(1-7)</t>
  </si>
  <si>
    <t>63729</t>
  </si>
  <si>
    <t>주택금융공사MBS2021-6(1-8)</t>
  </si>
  <si>
    <t>63730</t>
  </si>
  <si>
    <t>주택금융공사MBS2021-6(1-9)</t>
  </si>
  <si>
    <t>63758</t>
  </si>
  <si>
    <t>유플러스파이브지제56차(유)1-15</t>
  </si>
  <si>
    <t>63759</t>
  </si>
  <si>
    <t>유플러스파이브지제56차(유)1-16</t>
  </si>
  <si>
    <t>63760</t>
  </si>
  <si>
    <t>유플러스파이브지제56차(유)1-17</t>
  </si>
  <si>
    <t>63761</t>
  </si>
  <si>
    <t>유플러스파이브지제56차(유)1-18</t>
  </si>
  <si>
    <t>63762</t>
  </si>
  <si>
    <t>유플러스파이브지제56차(유)1-19</t>
  </si>
  <si>
    <t>63783</t>
  </si>
  <si>
    <t>주택금융공사MBS2021-7(1-3)</t>
  </si>
  <si>
    <t>63784</t>
  </si>
  <si>
    <t>주택금융공사MBS2021-7(1-4)</t>
  </si>
  <si>
    <t>63785</t>
  </si>
  <si>
    <t>주택금융공사MBS2021-7(1-5)</t>
  </si>
  <si>
    <t>63786</t>
  </si>
  <si>
    <t>주택금융공사MBS2021-7(1-6)</t>
  </si>
  <si>
    <t>63787</t>
  </si>
  <si>
    <t>주택금융공사MBS2021-7(1-7)</t>
  </si>
  <si>
    <t>63788</t>
  </si>
  <si>
    <t>주택금융공사MBS2021-7(1-8)</t>
  </si>
  <si>
    <t>63789</t>
  </si>
  <si>
    <t>주택금융공사MBS2021-7(1-9)</t>
  </si>
  <si>
    <t>63792</t>
  </si>
  <si>
    <t>화승알앤에이</t>
  </si>
  <si>
    <t>63819</t>
  </si>
  <si>
    <t>산업기반신보경남하이웨이(유)1</t>
  </si>
  <si>
    <t>63823</t>
  </si>
  <si>
    <t>더블유제이디제일차(유)1</t>
  </si>
  <si>
    <t>63833</t>
  </si>
  <si>
    <t>주택금융공사MBS2021-8(1-3)</t>
  </si>
  <si>
    <t>63834</t>
  </si>
  <si>
    <t>주택금융공사MBS2021-8(1-4)</t>
  </si>
  <si>
    <t>63835</t>
  </si>
  <si>
    <t>주택금융공사MBS2021-8(1-5)</t>
  </si>
  <si>
    <t>63836</t>
  </si>
  <si>
    <t>주택금융공사MBS2021-8(1-6)</t>
  </si>
  <si>
    <t>63837</t>
  </si>
  <si>
    <t>주택금융공사MBS2021-8(1-8)</t>
  </si>
  <si>
    <t>63838</t>
  </si>
  <si>
    <t>63839</t>
  </si>
  <si>
    <t>주택금융공사MBS2021-8(1-9)</t>
  </si>
  <si>
    <t>63851</t>
  </si>
  <si>
    <t>송도피식스제1차(유)1</t>
  </si>
  <si>
    <t>63853</t>
  </si>
  <si>
    <t>에이치와이케이제삼차</t>
  </si>
  <si>
    <t>63890</t>
  </si>
  <si>
    <t>티월드제63차(유)1-26</t>
  </si>
  <si>
    <t>63891</t>
  </si>
  <si>
    <t>티월드제63차(유)1-27</t>
  </si>
  <si>
    <t>63892</t>
  </si>
  <si>
    <t>신보2021제5차(유)1-1</t>
  </si>
  <si>
    <t>63893</t>
  </si>
  <si>
    <t>신보2021제5차(유)1-2</t>
  </si>
  <si>
    <t>63894</t>
  </si>
  <si>
    <t>신보2021제6차(유)1-1</t>
  </si>
  <si>
    <t>63895</t>
  </si>
  <si>
    <t>신보2021제6차(유)1-2</t>
  </si>
  <si>
    <t>63896</t>
  </si>
  <si>
    <t>신보2021제6차(유)1-3</t>
  </si>
  <si>
    <t>63908</t>
  </si>
  <si>
    <t>주택금융공사MBS2021-9(1-3)</t>
  </si>
  <si>
    <t>63909</t>
  </si>
  <si>
    <t>주택금융공사MBS2021-9(1-4)</t>
  </si>
  <si>
    <t>63910</t>
  </si>
  <si>
    <t>주택금융공사MBS2021-9(1-5)</t>
  </si>
  <si>
    <t>63911</t>
  </si>
  <si>
    <t>주택금융공사MBS2021-9(1-6)</t>
  </si>
  <si>
    <t>63912</t>
  </si>
  <si>
    <t>주택금융공사MBS2021-9(1-7)</t>
  </si>
  <si>
    <t>63913</t>
  </si>
  <si>
    <t>주택금융공사MBS2021-9(1-8)</t>
  </si>
  <si>
    <t>63914</t>
  </si>
  <si>
    <t>주택금융공사MBS2021-9(1-9)</t>
  </si>
  <si>
    <t>63943</t>
  </si>
  <si>
    <t>퍼스트파이브지제56차(유)1-26</t>
  </si>
  <si>
    <t>63944</t>
  </si>
  <si>
    <t>퍼스트파이브지제56차(유)1-27</t>
  </si>
  <si>
    <t>63945</t>
  </si>
  <si>
    <t>퍼스트파이브지제56차(유)1-28</t>
  </si>
  <si>
    <t>63946</t>
  </si>
  <si>
    <t>퍼스트파이브지제56차(유)1-29</t>
  </si>
  <si>
    <t>63947</t>
  </si>
  <si>
    <t>퍼스트파이브지제56차(유)1-30</t>
  </si>
  <si>
    <t>64013</t>
  </si>
  <si>
    <t>디티프로젝트원(유)1</t>
  </si>
  <si>
    <t>64016</t>
  </si>
  <si>
    <t>세븐스타즈제이차</t>
  </si>
  <si>
    <t>64056</t>
  </si>
  <si>
    <t>더블유제이디제일차(유)2</t>
  </si>
  <si>
    <t>64090</t>
  </si>
  <si>
    <t>에이원자스민(유)1</t>
  </si>
  <si>
    <t>64091</t>
  </si>
  <si>
    <t>에이원자스민(유)2</t>
  </si>
  <si>
    <t>64111</t>
  </si>
  <si>
    <t>이너피스제3차(유)3-4</t>
  </si>
  <si>
    <t>64148</t>
  </si>
  <si>
    <t>티월드제64차(유)1-26</t>
  </si>
  <si>
    <t>64149</t>
  </si>
  <si>
    <t>티월드제64차(유)1-27</t>
  </si>
  <si>
    <t>64150</t>
  </si>
  <si>
    <t>신보2021제8차(유)1-1</t>
  </si>
  <si>
    <t>64151</t>
  </si>
  <si>
    <t>신보2021제8차(유)1-2</t>
  </si>
  <si>
    <t>64152</t>
  </si>
  <si>
    <t>신보2021제8차(유)1-3</t>
  </si>
  <si>
    <t>64153</t>
  </si>
  <si>
    <t>신보2021제9차(유)1-1</t>
  </si>
  <si>
    <t>64154</t>
  </si>
  <si>
    <t>신보2021제9차(유)1-2</t>
  </si>
  <si>
    <t>64164</t>
  </si>
  <si>
    <t>2021기보제1차(유)1-1</t>
  </si>
  <si>
    <t>64165</t>
  </si>
  <si>
    <t>2021기보제1차(유)1-2</t>
  </si>
  <si>
    <t>64181</t>
  </si>
  <si>
    <t>케이아이에스운정제일차</t>
  </si>
  <si>
    <t>64235</t>
  </si>
  <si>
    <t>에이치디비에이(유)1-2</t>
  </si>
  <si>
    <t>64278</t>
  </si>
  <si>
    <t>유플러스파이브지제57차(유)1-15</t>
  </si>
  <si>
    <t>64279</t>
  </si>
  <si>
    <t>유플러스파이브지제57차(유)1-16</t>
  </si>
  <si>
    <t>64280</t>
  </si>
  <si>
    <t>유플러스파이브지제57차(유)1-17</t>
  </si>
  <si>
    <t>64281</t>
  </si>
  <si>
    <t>유플러스파이브지제57차(유)1-18</t>
  </si>
  <si>
    <t>64282</t>
  </si>
  <si>
    <t>유플러스파이브지제57차(유)1-19</t>
  </si>
  <si>
    <t>64309</t>
  </si>
  <si>
    <t>한국자산캐피탈</t>
  </si>
  <si>
    <t>64315</t>
  </si>
  <si>
    <t>더블유제이디제일차(유)3</t>
  </si>
  <si>
    <t>64328</t>
  </si>
  <si>
    <t>에이치디비에이(유)2</t>
  </si>
  <si>
    <t>64355</t>
  </si>
  <si>
    <t>주택금융공사MBS2021-13(1-4)</t>
  </si>
  <si>
    <t>64356</t>
  </si>
  <si>
    <t>주택금융공사MBS2021-13(1-5)</t>
  </si>
  <si>
    <t>64357</t>
  </si>
  <si>
    <t>주택금융공사MBS2021-13(1-6)</t>
  </si>
  <si>
    <t>64358</t>
  </si>
  <si>
    <t>주택금융공사MBS2021-13(1-7)</t>
  </si>
  <si>
    <t>64359</t>
  </si>
  <si>
    <t>주택금융공사MBS2021-13(1-8)</t>
  </si>
  <si>
    <t>64360</t>
  </si>
  <si>
    <t>주택금융공사MBS2021-13(1-9)</t>
  </si>
  <si>
    <t>64403</t>
  </si>
  <si>
    <t>희진제이차(유)3</t>
  </si>
  <si>
    <t>64421</t>
  </si>
  <si>
    <t>신보2021제11차(유)1-1</t>
  </si>
  <si>
    <t>64422</t>
  </si>
  <si>
    <t>신보2021제11차(유)1-2</t>
  </si>
  <si>
    <t>64423</t>
  </si>
  <si>
    <t>신보2021제11차(유)1-3</t>
  </si>
  <si>
    <t>64424</t>
  </si>
  <si>
    <t>신보2021제12차(유)1-1</t>
  </si>
  <si>
    <t>64425</t>
  </si>
  <si>
    <t>신보2021제12차(유)1-2</t>
  </si>
  <si>
    <t>64427</t>
  </si>
  <si>
    <t>신보2021제13차(유)1-2</t>
  </si>
  <si>
    <t>64432</t>
  </si>
  <si>
    <t>중일프로젝트원(유)1</t>
  </si>
  <si>
    <t>64456</t>
  </si>
  <si>
    <t>제이비우리캐피탈오토23차유1-22</t>
  </si>
  <si>
    <t>64457</t>
  </si>
  <si>
    <t>제이비우리캐피탈오토23차유1-23</t>
  </si>
  <si>
    <t>64458</t>
  </si>
  <si>
    <t>제이비우리캐피탈오토23차유1-24</t>
  </si>
  <si>
    <t>64459</t>
  </si>
  <si>
    <t>제이비우리캐피탈오토23차유1-25</t>
  </si>
  <si>
    <t>64460</t>
  </si>
  <si>
    <t>제이비우리캐피탈오토23차유1-26</t>
  </si>
  <si>
    <t>64461</t>
  </si>
  <si>
    <t>제이비우리캐피탈오토23차유1-27</t>
  </si>
  <si>
    <t>64462</t>
  </si>
  <si>
    <t>제이비우리캐피탈오토23차유1-28</t>
  </si>
  <si>
    <t>64506</t>
  </si>
  <si>
    <t>티월드제65차(유)1-26</t>
  </si>
  <si>
    <t>64507</t>
  </si>
  <si>
    <t>티월드제65차(유)1-27</t>
  </si>
  <si>
    <t>64508</t>
  </si>
  <si>
    <t>티월드제65차(유)1-28</t>
  </si>
  <si>
    <t>64521</t>
  </si>
  <si>
    <t>디비안산제1차(유)1</t>
  </si>
  <si>
    <t>64548</t>
  </si>
  <si>
    <t>퍼스트파이브지제57차(유)1-25</t>
  </si>
  <si>
    <t>64549</t>
  </si>
  <si>
    <t>퍼스트파이브지제57차(유)1-26</t>
  </si>
  <si>
    <t>64550</t>
  </si>
  <si>
    <t>퍼스트파이브지제57차(유)1-27</t>
  </si>
  <si>
    <t>64551</t>
  </si>
  <si>
    <t>퍼스트파이브지제57차(유)1-28</t>
  </si>
  <si>
    <t>64552</t>
  </si>
  <si>
    <t>퍼스트파이브지제57차(유)1-29</t>
  </si>
  <si>
    <t>64576</t>
  </si>
  <si>
    <t>중진공2021제1차스케일업(유)1-3</t>
  </si>
  <si>
    <t>64577</t>
  </si>
  <si>
    <t>중진공2021제1차스케일업(유)2-1</t>
  </si>
  <si>
    <t>64578</t>
  </si>
  <si>
    <t>중진공2021제1차스케일업(유)2-2</t>
  </si>
  <si>
    <t>64579</t>
  </si>
  <si>
    <t>중진공2021제1차스케일업(유)2-3</t>
  </si>
  <si>
    <t>64580</t>
  </si>
  <si>
    <t>중진공2021제1차스케일업(유)3</t>
  </si>
  <si>
    <t>64593</t>
  </si>
  <si>
    <t>주택금융공사MBS2021-14(1-4)</t>
  </si>
  <si>
    <t>64594</t>
  </si>
  <si>
    <t>주택금융공사MBS2021-14(1-5)</t>
  </si>
  <si>
    <t>64595</t>
  </si>
  <si>
    <t>주택금융공사MBS2021-14(1-6)</t>
  </si>
  <si>
    <t>64596</t>
  </si>
  <si>
    <t>주택금융공사MBS2021-14(1-7)</t>
  </si>
  <si>
    <t>64597</t>
  </si>
  <si>
    <t>주택금융공사MBS2021-14(1-8)</t>
  </si>
  <si>
    <t>64601</t>
  </si>
  <si>
    <t>주택금융공사MBS2021-14(1-9)</t>
  </si>
  <si>
    <t>64650</t>
  </si>
  <si>
    <t>에이치디비에이(유)3</t>
  </si>
  <si>
    <t>64704</t>
  </si>
  <si>
    <t>에이치디비에이(유)4</t>
  </si>
  <si>
    <t>64712</t>
  </si>
  <si>
    <t>에스제이그레이트제10차(유)1-1</t>
  </si>
  <si>
    <t>64713</t>
  </si>
  <si>
    <t>에스제이그레이트제10차(유)1-2</t>
  </si>
  <si>
    <t>64758</t>
  </si>
  <si>
    <t>피에프개발제사차(유)1</t>
  </si>
  <si>
    <t>64765</t>
  </si>
  <si>
    <t>산업기반신보남양주(유)1</t>
  </si>
  <si>
    <t>64814</t>
  </si>
  <si>
    <t>티월드제66차(유)1-25</t>
  </si>
  <si>
    <t>64815</t>
  </si>
  <si>
    <t>티월드제66차(유)1-26</t>
  </si>
  <si>
    <t>64816</t>
  </si>
  <si>
    <t>티월드제66차(유)1-27</t>
  </si>
  <si>
    <t>64823</t>
  </si>
  <si>
    <t>김포로지스밸류에드(유)1</t>
  </si>
  <si>
    <t>64834</t>
  </si>
  <si>
    <t>에이치디비에이제일차(유)2</t>
  </si>
  <si>
    <t>64863</t>
  </si>
  <si>
    <t>유플러스파이브지제58차(유)1-13</t>
  </si>
  <si>
    <t>64864</t>
  </si>
  <si>
    <t>유플러스파이브지제58차(유)1-14</t>
  </si>
  <si>
    <t>64865</t>
  </si>
  <si>
    <t>유플러스파이브지제58차(유)1-15</t>
  </si>
  <si>
    <t>64866</t>
  </si>
  <si>
    <t>유플러스파이브지제58차(유)1-16</t>
  </si>
  <si>
    <t>64867</t>
  </si>
  <si>
    <t>유플러스파이브지제58차(유)1-17</t>
  </si>
  <si>
    <t>64868</t>
  </si>
  <si>
    <t>유플러스파이브지제58차(유)1-18</t>
  </si>
  <si>
    <t>64869</t>
  </si>
  <si>
    <t>유플러스파이브지제58차(유)1-19</t>
  </si>
  <si>
    <t>64910</t>
  </si>
  <si>
    <t>큐브반포유동화(유)1</t>
  </si>
  <si>
    <t>64936</t>
  </si>
  <si>
    <t>프라이든제삼차(유)1-1</t>
  </si>
  <si>
    <t>64937</t>
  </si>
  <si>
    <t>프라이든제삼차(유)1-2</t>
  </si>
  <si>
    <t>64938</t>
  </si>
  <si>
    <t>프라이든제삼차(유)1-3</t>
  </si>
  <si>
    <t>64939</t>
  </si>
  <si>
    <t>프라이든제삼차(유)1-4</t>
  </si>
  <si>
    <t>64942</t>
  </si>
  <si>
    <t>에코아이리스</t>
  </si>
  <si>
    <t>64947</t>
  </si>
  <si>
    <t>드래곤라인제사차(유)1-4</t>
  </si>
  <si>
    <t>64960</t>
  </si>
  <si>
    <t>에이치디비에이제1차(유)3</t>
  </si>
  <si>
    <t>64984</t>
  </si>
  <si>
    <t>신보2021제14차(유)1-1</t>
  </si>
  <si>
    <t>64985</t>
  </si>
  <si>
    <t>신보2021제14차(유)1-2</t>
  </si>
  <si>
    <t>64986</t>
  </si>
  <si>
    <t>신보2021제14차(유)1-3</t>
  </si>
  <si>
    <t>64987</t>
  </si>
  <si>
    <t>신보2021제15차(유)1-1</t>
  </si>
  <si>
    <t>64988</t>
  </si>
  <si>
    <t>신보2021제15차(유)1-2</t>
  </si>
  <si>
    <t>64989</t>
  </si>
  <si>
    <t>신보2021제15차(유)1-3</t>
  </si>
  <si>
    <t>65003</t>
  </si>
  <si>
    <t>칼링크</t>
  </si>
  <si>
    <t>65038</t>
  </si>
  <si>
    <t>티월드제67차(유)1-25</t>
  </si>
  <si>
    <t>65039</t>
  </si>
  <si>
    <t>티월드제67차(유)1-26</t>
  </si>
  <si>
    <t>65040</t>
  </si>
  <si>
    <t>티월드제67차(유)1-27</t>
  </si>
  <si>
    <t>65119</t>
  </si>
  <si>
    <t>퍼스트파이브지제58차(유)1-25</t>
  </si>
  <si>
    <t>65120</t>
  </si>
  <si>
    <t>퍼스트파이브지제58차(유)1-26</t>
  </si>
  <si>
    <t>65121</t>
  </si>
  <si>
    <t>퍼스트파이브지제58차(유)1-27</t>
  </si>
  <si>
    <t>65122</t>
  </si>
  <si>
    <t>퍼스트파이브지제58차(유)1-28</t>
  </si>
  <si>
    <t>65123</t>
  </si>
  <si>
    <t>퍼스트파이브지제58차(유)1-29</t>
  </si>
  <si>
    <t>65149</t>
  </si>
  <si>
    <t>뉴스타해피제3차(유)1</t>
  </si>
  <si>
    <t>65156</t>
  </si>
  <si>
    <t>에이치디비에이제일차(유)4</t>
  </si>
  <si>
    <t>65174</t>
  </si>
  <si>
    <t>주택금융공사MBS2021-20(1-3)</t>
  </si>
  <si>
    <t>65175</t>
  </si>
  <si>
    <t>주택금융공사MBS2021-20(1-4)</t>
  </si>
  <si>
    <t>65176</t>
  </si>
  <si>
    <t>주택금융공사MBS2021-20(1-5)</t>
  </si>
  <si>
    <t>65177</t>
  </si>
  <si>
    <t>주택금융공사MBS2021-20(1-6)</t>
  </si>
  <si>
    <t>65178</t>
  </si>
  <si>
    <t>주택금융공사MBS2021-20(1-7)</t>
  </si>
  <si>
    <t>65179</t>
  </si>
  <si>
    <t>주택금융공사MBS2021-20(1-8)</t>
  </si>
  <si>
    <t>65180</t>
  </si>
  <si>
    <t>주택금융공사MBS2021-20(1-9)</t>
  </si>
  <si>
    <t>65199</t>
  </si>
  <si>
    <t>에이치디비에이제1차(유)5</t>
  </si>
  <si>
    <t>65224</t>
  </si>
  <si>
    <t>경산아이파크제일차</t>
  </si>
  <si>
    <t>65245</t>
  </si>
  <si>
    <t>주택금융공사MBS2021-21(1-2)</t>
  </si>
  <si>
    <t>65246</t>
  </si>
  <si>
    <t>주택금융공사MBS2021-21(1-3)</t>
  </si>
  <si>
    <t>65247</t>
  </si>
  <si>
    <t>주택금융공사MBS2021-21(1-4)</t>
  </si>
  <si>
    <t>65272</t>
  </si>
  <si>
    <t>티월드제68차(유)1-24</t>
  </si>
  <si>
    <t>65273</t>
  </si>
  <si>
    <t>티월드제68차(유)1-25</t>
  </si>
  <si>
    <t>65274</t>
  </si>
  <si>
    <t>티월드제68차(유)1-26</t>
  </si>
  <si>
    <t>65275</t>
  </si>
  <si>
    <t>티월드제68차(유)1-27</t>
  </si>
  <si>
    <t>65276</t>
  </si>
  <si>
    <t>티월드제68차(유)1-28</t>
  </si>
  <si>
    <t>65277</t>
  </si>
  <si>
    <t>신보2021제16차(유)1-1</t>
  </si>
  <si>
    <t>65278</t>
  </si>
  <si>
    <t>신보2021제16차(유)1-2</t>
  </si>
  <si>
    <t>65279</t>
  </si>
  <si>
    <t>신보2021제16차(유)1-3</t>
  </si>
  <si>
    <t>65280</t>
  </si>
  <si>
    <t>신보2021제17차(유)1-1</t>
  </si>
  <si>
    <t>65281</t>
  </si>
  <si>
    <t>신보2021제17차(유)1-2</t>
  </si>
  <si>
    <t>65282</t>
  </si>
  <si>
    <t>신보2021제18차(유)1-1</t>
  </si>
  <si>
    <t>65283</t>
  </si>
  <si>
    <t>신보2021제18차(유)1-2</t>
  </si>
  <si>
    <t>65291</t>
  </si>
  <si>
    <t>에이치와이케이제팔차</t>
  </si>
  <si>
    <t>65395</t>
  </si>
  <si>
    <t>유플러스파이브지제59차(유)1-12</t>
  </si>
  <si>
    <t>65396</t>
  </si>
  <si>
    <t>유플러스파이브지제59차(유)1-13</t>
  </si>
  <si>
    <t>65397</t>
  </si>
  <si>
    <t>유플러스파이브지제59차(유)1-14</t>
  </si>
  <si>
    <t>65398</t>
  </si>
  <si>
    <t>유플러스파이브지제59차(유)1-15</t>
  </si>
  <si>
    <t>65399</t>
  </si>
  <si>
    <t>유플러스파이브지제59차(유)1-16</t>
  </si>
  <si>
    <t>65400</t>
  </si>
  <si>
    <t>유플러스파이브지제59차(유)1-17</t>
  </si>
  <si>
    <t>65401</t>
  </si>
  <si>
    <t>유플러스파이브지제59차(유)1-18</t>
  </si>
  <si>
    <t>65402</t>
  </si>
  <si>
    <t>유플러스파이브지제59차(유)1-19</t>
  </si>
  <si>
    <t>65433</t>
  </si>
  <si>
    <t>지아이비프랜드제1차(유)1-6</t>
  </si>
  <si>
    <t>65434</t>
  </si>
  <si>
    <t>지아이비프랜드제1차(유)1-7</t>
  </si>
  <si>
    <t>65448</t>
  </si>
  <si>
    <t>뉴스타송도세븐제1차(유)1</t>
  </si>
  <si>
    <t>65460</t>
  </si>
  <si>
    <t>주택금융공사MBS2021-22(1-1)</t>
  </si>
  <si>
    <t>65462</t>
  </si>
  <si>
    <t>에이치디비에이제1차(유)6</t>
  </si>
  <si>
    <t>65464</t>
  </si>
  <si>
    <t>빅토리드래곤제17차(유)4-1</t>
  </si>
  <si>
    <t>65465</t>
  </si>
  <si>
    <t>빅토리드래곤제17차(유)4-2</t>
  </si>
  <si>
    <t>65519</t>
  </si>
  <si>
    <t>티월드제69차(유)1-23</t>
  </si>
  <si>
    <t>65520</t>
  </si>
  <si>
    <t>티월드제69차(유)1-24</t>
  </si>
  <si>
    <t>65521</t>
  </si>
  <si>
    <t>티월드제69차(유)1-25</t>
  </si>
  <si>
    <t>65522</t>
  </si>
  <si>
    <t>티월드제69차(유)1-26</t>
  </si>
  <si>
    <t>65523</t>
  </si>
  <si>
    <t>티월드제69차(유)1-27</t>
  </si>
  <si>
    <t>65524</t>
  </si>
  <si>
    <t>신보2021제21차(유)1-1</t>
  </si>
  <si>
    <t>65525</t>
  </si>
  <si>
    <t>신보2021제21차(유)1-2</t>
  </si>
  <si>
    <t>65559</t>
  </si>
  <si>
    <t>신보2021제19차(유)1-1</t>
  </si>
  <si>
    <t>65560</t>
  </si>
  <si>
    <t>신보2021제19차(유)1-2</t>
  </si>
  <si>
    <t>65561</t>
  </si>
  <si>
    <t>신보2021제20차(유)1-1</t>
  </si>
  <si>
    <t>65562</t>
  </si>
  <si>
    <t>신보2021제20차(유)1-2</t>
  </si>
  <si>
    <t>65563</t>
  </si>
  <si>
    <t>신보2021제20차(유)1-3</t>
  </si>
  <si>
    <t>65587</t>
  </si>
  <si>
    <t>뉴스타시나(유)1</t>
  </si>
  <si>
    <t>65660</t>
  </si>
  <si>
    <t>퍼스트파이브지제59차(유)1-22</t>
  </si>
  <si>
    <t>65661</t>
  </si>
  <si>
    <t>퍼스트파이브지제59차(유)1-23</t>
  </si>
  <si>
    <t>65662</t>
  </si>
  <si>
    <t>퍼스트파이브지제59차(유)1-24</t>
  </si>
  <si>
    <t>65663</t>
  </si>
  <si>
    <t>퍼스트파이브지제59차(유)1-25</t>
  </si>
  <si>
    <t>65664</t>
  </si>
  <si>
    <t>퍼스트파이브지제59차(유)1-26</t>
  </si>
  <si>
    <t>65665</t>
  </si>
  <si>
    <t>퍼스트파이브지제59차(유)1-27</t>
  </si>
  <si>
    <t>65666</t>
  </si>
  <si>
    <t>퍼스트파이브지제59차(유)1-28</t>
  </si>
  <si>
    <t>65667</t>
  </si>
  <si>
    <t>퍼스트파이브지제59차(유)1-29</t>
  </si>
  <si>
    <t>65668</t>
  </si>
  <si>
    <t>퍼스트파이브지제59차(유)1-30</t>
  </si>
  <si>
    <t>65688</t>
  </si>
  <si>
    <t>에이치디비에이제일차(유)7</t>
  </si>
  <si>
    <t>65690</t>
  </si>
  <si>
    <t>65835</t>
  </si>
  <si>
    <t>카드오토제4차(유)1-26</t>
  </si>
  <si>
    <t>65836</t>
  </si>
  <si>
    <t>카드오토제4차(유)1-27</t>
  </si>
  <si>
    <t>65837</t>
  </si>
  <si>
    <t>카드오토제4차(유)1-28</t>
  </si>
  <si>
    <t>65838</t>
  </si>
  <si>
    <t>카드오토제4차(유)1-29</t>
  </si>
  <si>
    <t>65839</t>
  </si>
  <si>
    <t>카드오토제4차(유)1-30</t>
  </si>
  <si>
    <t>65840</t>
  </si>
  <si>
    <t>카드오토제4차(유)1-31</t>
  </si>
  <si>
    <t>65841</t>
  </si>
  <si>
    <t>카드오토제4차(유)1-32</t>
  </si>
  <si>
    <t>65842</t>
  </si>
  <si>
    <t>카드오토제4차(유)1-33</t>
  </si>
  <si>
    <t>65843</t>
  </si>
  <si>
    <t>카드오토제4차(유)1-34</t>
  </si>
  <si>
    <t>65844</t>
  </si>
  <si>
    <t>카드오토제4차(유)1-35</t>
  </si>
  <si>
    <t>65909</t>
  </si>
  <si>
    <t>주택금융공사MBS2021-24(1-3)</t>
  </si>
  <si>
    <t>65910</t>
  </si>
  <si>
    <t>주택금융공사MBS2021-24(1-4)</t>
  </si>
  <si>
    <t>65911</t>
  </si>
  <si>
    <t>주택금융공사MBS2021-24(1-5)</t>
  </si>
  <si>
    <t>65912</t>
  </si>
  <si>
    <t>주택금융공사MBS2021-24(1-6)</t>
  </si>
  <si>
    <t>65913</t>
  </si>
  <si>
    <t>주택금융공사MBS2021-24(1-7)</t>
  </si>
  <si>
    <t>65914</t>
  </si>
  <si>
    <t>주택금융공사MBS2021-24(1-8)</t>
  </si>
  <si>
    <t>65915</t>
  </si>
  <si>
    <t>주택금융공사MBS2021-24(1-9)</t>
  </si>
  <si>
    <t>65946</t>
  </si>
  <si>
    <t>티월드제70차(유)1-22</t>
  </si>
  <si>
    <t>65947</t>
  </si>
  <si>
    <t>티월드제70차(유)1-23</t>
  </si>
  <si>
    <t>65948</t>
  </si>
  <si>
    <t>티월드제70차(유)1-24</t>
  </si>
  <si>
    <t>65949</t>
  </si>
  <si>
    <t>티월드제70차(유)1-25</t>
  </si>
  <si>
    <t>65950</t>
  </si>
  <si>
    <t>티월드제70차(유)1-26</t>
  </si>
  <si>
    <t>65951</t>
  </si>
  <si>
    <t>티월드제70차(유)1-27</t>
  </si>
  <si>
    <t>65980</t>
  </si>
  <si>
    <t>신보2021제22차(유)1-1</t>
  </si>
  <si>
    <t>65981</t>
  </si>
  <si>
    <t>신보2021제22차(유)1-2</t>
  </si>
  <si>
    <t>65982</t>
  </si>
  <si>
    <t>신보2021제23차(유)1-1</t>
  </si>
  <si>
    <t>65983</t>
  </si>
  <si>
    <t>신보2021제23차(유)1-2</t>
  </si>
  <si>
    <t>65984</t>
  </si>
  <si>
    <t>신보2021제24차(유)1-1</t>
  </si>
  <si>
    <t>65985</t>
  </si>
  <si>
    <t>신보2021제24차(유)1-2</t>
  </si>
  <si>
    <t>66035</t>
  </si>
  <si>
    <t>큐브반포제2차(유)1</t>
  </si>
  <si>
    <t>66071</t>
  </si>
  <si>
    <t>유플러스파이브지제60차(유)1-11</t>
  </si>
  <si>
    <t>66072</t>
  </si>
  <si>
    <t>유플러스파이브지제60차(유)1-12</t>
  </si>
  <si>
    <t>66073</t>
  </si>
  <si>
    <t>유플러스파이브지제60차(유)1-13</t>
  </si>
  <si>
    <t>66074</t>
  </si>
  <si>
    <t>유플러스파이브지제60차(유)1-14</t>
  </si>
  <si>
    <t>66075</t>
  </si>
  <si>
    <t>유플러스파이브지제60차(유)1-15</t>
  </si>
  <si>
    <t>66076</t>
  </si>
  <si>
    <t>유플러스파이브지제60차(유)1-16</t>
  </si>
  <si>
    <t>66077</t>
  </si>
  <si>
    <t>유플러스파이브지제60차(유)1-17</t>
  </si>
  <si>
    <t>66078</t>
  </si>
  <si>
    <t>유플러스파이브지제60차(유)1-18</t>
  </si>
  <si>
    <t>66079</t>
  </si>
  <si>
    <t>유플러스파이브지제60차(유)1-19</t>
  </si>
  <si>
    <t>66104</t>
  </si>
  <si>
    <t>에스케이스페셜티</t>
  </si>
  <si>
    <t>66105</t>
  </si>
  <si>
    <t>에이치와이케이제육차</t>
  </si>
  <si>
    <t>66109</t>
  </si>
  <si>
    <t>주택금융공사MBS2021-25(1-3)</t>
  </si>
  <si>
    <t>66110</t>
  </si>
  <si>
    <t>주택금융공사MBS2021-25(1-4)</t>
  </si>
  <si>
    <t>66111</t>
  </si>
  <si>
    <t>주택금융공사MBS2021-25(1-5)</t>
  </si>
  <si>
    <t>66112</t>
  </si>
  <si>
    <t>주택금융공사MBS2021-25(1-6)</t>
  </si>
  <si>
    <t>66113</t>
  </si>
  <si>
    <t>주택금융공사MBS2021-25(1-7)</t>
  </si>
  <si>
    <t>66114</t>
  </si>
  <si>
    <t>주택금융공사MBS2021-25(1-8)</t>
  </si>
  <si>
    <t>66115</t>
  </si>
  <si>
    <t>주택금융공사MBS2021-25(1-9)</t>
  </si>
  <si>
    <t>66184</t>
  </si>
  <si>
    <t>주택금융공사MBS2021-26(1-1)</t>
  </si>
  <si>
    <t>66185</t>
  </si>
  <si>
    <t>주택금융공사MBS2021-26(1-2)</t>
  </si>
  <si>
    <t>66186</t>
  </si>
  <si>
    <t>주택금융공사MBS2021-26(1-3)</t>
  </si>
  <si>
    <t>66187</t>
  </si>
  <si>
    <t>주택금융공사MBS2021-26(1-4)</t>
  </si>
  <si>
    <t>66189</t>
  </si>
  <si>
    <t>에이원플라이트(유)1</t>
  </si>
  <si>
    <t>66211</t>
  </si>
  <si>
    <t>커머셜오토제십일차(유)1-22</t>
  </si>
  <si>
    <t>66212</t>
  </si>
  <si>
    <t>커머셜오토제십일차(유)1-23</t>
  </si>
  <si>
    <t>66213</t>
  </si>
  <si>
    <t>커머셜오토제십일차(유)1-24</t>
  </si>
  <si>
    <t>66214</t>
  </si>
  <si>
    <t>커머셜오토제십일차(유)1-25</t>
  </si>
  <si>
    <t>66215</t>
  </si>
  <si>
    <t>커머셜오토제십일차(유)1-26</t>
  </si>
  <si>
    <t>66216</t>
  </si>
  <si>
    <t>커머셜오토제십일차(유)1-27</t>
  </si>
  <si>
    <t>66217</t>
  </si>
  <si>
    <t>커머셜오토제십일차(유)1-28</t>
  </si>
  <si>
    <t>66266</t>
  </si>
  <si>
    <t>퍼스트파이브지제60차(유)1-21</t>
  </si>
  <si>
    <t>66267</t>
  </si>
  <si>
    <t>퍼스트파이브지제60차(유)1-22</t>
  </si>
  <si>
    <t>66268</t>
  </si>
  <si>
    <t>퍼스트파이브지제60차(유)1-23</t>
  </si>
  <si>
    <t>66269</t>
  </si>
  <si>
    <t>퍼스트파이브지제60차(유)1-24</t>
  </si>
  <si>
    <t>66270</t>
  </si>
  <si>
    <t>퍼스트파이브지제60차(유)1-25</t>
  </si>
  <si>
    <t>66271</t>
  </si>
  <si>
    <t>퍼스트파이브지제60차(유)1-26</t>
  </si>
  <si>
    <t>66272</t>
  </si>
  <si>
    <t>퍼스트파이브지제60차(유)1-27</t>
  </si>
  <si>
    <t>66273</t>
  </si>
  <si>
    <t>퍼스트파이브지제60차(유)1-28</t>
  </si>
  <si>
    <t>66274</t>
  </si>
  <si>
    <t>퍼스트파이브지제60차(유)1-29</t>
  </si>
  <si>
    <t>66275</t>
  </si>
  <si>
    <t>퍼스트파이브지제60차(유)1-30</t>
  </si>
  <si>
    <t>66296</t>
  </si>
  <si>
    <t>티월드제71차(유)1-21</t>
  </si>
  <si>
    <t>66297</t>
  </si>
  <si>
    <t>티월드제71차(유)1-22</t>
  </si>
  <si>
    <t>66298</t>
  </si>
  <si>
    <t>티월드제71차(유)1-23</t>
  </si>
  <si>
    <t>66299</t>
  </si>
  <si>
    <t>티월드제71차(유)1-24</t>
  </si>
  <si>
    <t>66300</t>
  </si>
  <si>
    <t>티월드제71차(유)1-25</t>
  </si>
  <si>
    <t>66301</t>
  </si>
  <si>
    <t>티월드제71차(유)1-26</t>
  </si>
  <si>
    <t>66302</t>
  </si>
  <si>
    <t>티월드제71차(유)1-27</t>
  </si>
  <si>
    <t>66303</t>
  </si>
  <si>
    <t>티월드제71차(유)1-28</t>
  </si>
  <si>
    <t>66340</t>
  </si>
  <si>
    <t>발해인프라투융자회사</t>
  </si>
  <si>
    <t>66345</t>
  </si>
  <si>
    <t>지에프민제오차</t>
  </si>
  <si>
    <t>66354</t>
  </si>
  <si>
    <t>이너피스제삼차(유)4-1</t>
  </si>
  <si>
    <t>66355</t>
  </si>
  <si>
    <t>이너피스제삼차(유)4-2</t>
  </si>
  <si>
    <t>66356</t>
  </si>
  <si>
    <t>이너피스제삼차(유)4-3</t>
  </si>
  <si>
    <t>66414</t>
  </si>
  <si>
    <t>스미스제일차</t>
  </si>
  <si>
    <t>66423</t>
  </si>
  <si>
    <t>피디프로젝트원(유)1</t>
  </si>
  <si>
    <t>66432</t>
  </si>
  <si>
    <t>산업기반신보산성제이차(유)1-4</t>
  </si>
  <si>
    <t>66469</t>
  </si>
  <si>
    <t>티월드제72차(유)1-20</t>
  </si>
  <si>
    <t>66470</t>
  </si>
  <si>
    <t>티월드제72차(유)1-21</t>
  </si>
  <si>
    <t>66471</t>
  </si>
  <si>
    <t>티월드제72차(유)1-22</t>
  </si>
  <si>
    <t>66472</t>
  </si>
  <si>
    <t>티월드제72차(유)1-23</t>
  </si>
  <si>
    <t>66473</t>
  </si>
  <si>
    <t>티월드제72차(유)1-24</t>
  </si>
  <si>
    <t>66474</t>
  </si>
  <si>
    <t>티월드제72차(유)1-25</t>
  </si>
  <si>
    <t>66475</t>
  </si>
  <si>
    <t>티월드제72차(유)1-26</t>
  </si>
  <si>
    <t>66476</t>
  </si>
  <si>
    <t>티월드제72차(유)1-27</t>
  </si>
  <si>
    <t>66535</t>
  </si>
  <si>
    <t>유플러스파이브지제61차(유)1-10</t>
  </si>
  <si>
    <t>66536</t>
  </si>
  <si>
    <t>유플러스파이브지제61차(유)1-11</t>
  </si>
  <si>
    <t>66537</t>
  </si>
  <si>
    <t>유플러스파이브지제61차(유)1-12</t>
  </si>
  <si>
    <t>66538</t>
  </si>
  <si>
    <t>유플러스파이브지제61차(유)1-13</t>
  </si>
  <si>
    <t>66539</t>
  </si>
  <si>
    <t>유플러스파이브지제61차(유)1-14</t>
  </si>
  <si>
    <t>66540</t>
  </si>
  <si>
    <t>유플러스파이브지제61차(유)1-15</t>
  </si>
  <si>
    <t>66541</t>
  </si>
  <si>
    <t>유플러스파이브지제61차(유)1-16</t>
  </si>
  <si>
    <t>66542</t>
  </si>
  <si>
    <t>유플러스파이브지제61차(유)1-17</t>
  </si>
  <si>
    <t>66543</t>
  </si>
  <si>
    <t>유플러스파이브지제61차(유)1-18</t>
  </si>
  <si>
    <t>66544</t>
  </si>
  <si>
    <t>유플러스파이브지제61차(유)1-19</t>
  </si>
  <si>
    <t>66590</t>
  </si>
  <si>
    <t>드래곤라인제사차(유)2-1</t>
  </si>
  <si>
    <t>66591</t>
  </si>
  <si>
    <t>드래곤라인제사차(유)2-2</t>
  </si>
  <si>
    <t>66592</t>
  </si>
  <si>
    <t>드래곤라인제사차(유)2-3</t>
  </si>
  <si>
    <t>66593</t>
  </si>
  <si>
    <t>드래곤라인제사차(유)2-4</t>
  </si>
  <si>
    <t>66628</t>
  </si>
  <si>
    <t>티월드제73차(유)1-19</t>
  </si>
  <si>
    <t>66629</t>
  </si>
  <si>
    <t>티월드제73차(유)1-20</t>
  </si>
  <si>
    <t>66630</t>
  </si>
  <si>
    <t>티월드제73차(유)1-21</t>
  </si>
  <si>
    <t>66631</t>
  </si>
  <si>
    <t>티월드제73차(유)1-22</t>
  </si>
  <si>
    <t>66632</t>
  </si>
  <si>
    <t>티월드제73차(유)1-23</t>
  </si>
  <si>
    <t>66633</t>
  </si>
  <si>
    <t>티월드제73차(유)1-24</t>
  </si>
  <si>
    <t>66634</t>
  </si>
  <si>
    <t>티월드제73차(유)1-25</t>
  </si>
  <si>
    <t>66635</t>
  </si>
  <si>
    <t>티월드제73차(유)1-26</t>
  </si>
  <si>
    <t>66636</t>
  </si>
  <si>
    <t>티월드제73차(유)1-27</t>
  </si>
  <si>
    <t>66645</t>
  </si>
  <si>
    <t>산업기반신보제이경인(유)1-5</t>
  </si>
  <si>
    <t>66676</t>
  </si>
  <si>
    <t>엠에스밀레니엄제이차(유)1</t>
  </si>
  <si>
    <t>66677</t>
  </si>
  <si>
    <t>굿메이트제사차(유)1</t>
  </si>
  <si>
    <t>66709</t>
  </si>
  <si>
    <t>디비아레나유동화전문(유)1</t>
  </si>
  <si>
    <t>66724</t>
  </si>
  <si>
    <t>에이원에디터(유)1</t>
  </si>
  <si>
    <t>66747</t>
  </si>
  <si>
    <t>엠에스밀레니엄제2차(유)2</t>
  </si>
  <si>
    <t>66759</t>
  </si>
  <si>
    <t>드림화성골드스타제1차(유)1</t>
  </si>
  <si>
    <t>66762</t>
  </si>
  <si>
    <t>에이원에디터(유)2</t>
  </si>
  <si>
    <t>66800</t>
  </si>
  <si>
    <t>퍼스트파이브지제61차(유)1-18</t>
  </si>
  <si>
    <t>66801</t>
  </si>
  <si>
    <t>퍼스트파이브지제61차(유)1-19</t>
  </si>
  <si>
    <t>66802</t>
  </si>
  <si>
    <t>퍼스트파이브지제61차(유)1-20</t>
  </si>
  <si>
    <t>66803</t>
  </si>
  <si>
    <t>퍼스트파이브지제61차(유)1-21</t>
  </si>
  <si>
    <t>66804</t>
  </si>
  <si>
    <t>퍼스트파이브지제61차(유)1-22</t>
  </si>
  <si>
    <t>66805</t>
  </si>
  <si>
    <t>퍼스트파이브지제61차(유)1-23</t>
  </si>
  <si>
    <t>66806</t>
  </si>
  <si>
    <t>퍼스트파이브지제61차(유)1-24</t>
  </si>
  <si>
    <t>66807</t>
  </si>
  <si>
    <t>퍼스트파이브지제61차(유)1-25</t>
  </si>
  <si>
    <t>66808</t>
  </si>
  <si>
    <t>퍼스트파이브지제61차(유)1-26</t>
  </si>
  <si>
    <t>66809</t>
  </si>
  <si>
    <t>퍼스트파이브지제61차(유)1-27</t>
  </si>
  <si>
    <t>66810</t>
  </si>
  <si>
    <t>퍼스트파이브지제61차(유)1-28</t>
  </si>
  <si>
    <t>66811</t>
  </si>
  <si>
    <t>퍼스트파이브지제61차(유)1-29</t>
  </si>
  <si>
    <t>66821</t>
  </si>
  <si>
    <t>스미스제이차</t>
  </si>
  <si>
    <t>66825</t>
  </si>
  <si>
    <t>스펠바인드제13차(유)1-1</t>
  </si>
  <si>
    <t>66826</t>
  </si>
  <si>
    <t>스펠바인드제13차(유)1-2</t>
  </si>
  <si>
    <t>66840</t>
  </si>
  <si>
    <t>신보2022제1차(유)1-1</t>
  </si>
  <si>
    <t>66841</t>
  </si>
  <si>
    <t>신보2022제1차(유)1-2</t>
  </si>
  <si>
    <t>66842</t>
  </si>
  <si>
    <t>신보2022제1차(유)1-3</t>
  </si>
  <si>
    <t>66843</t>
  </si>
  <si>
    <t>신보2022제3차(유)1-1</t>
  </si>
  <si>
    <t>66844</t>
  </si>
  <si>
    <t>신보2022제3차(유)1-2</t>
  </si>
  <si>
    <t>66845</t>
  </si>
  <si>
    <t>신보2022제4차(유)1-1</t>
  </si>
  <si>
    <t>66846</t>
  </si>
  <si>
    <t>신보2022제4차(유)1-2</t>
  </si>
  <si>
    <t>66848</t>
  </si>
  <si>
    <t>스미스제삼차</t>
  </si>
  <si>
    <t>66869</t>
  </si>
  <si>
    <t>티월드제74차(유)1-18</t>
  </si>
  <si>
    <t>66870</t>
  </si>
  <si>
    <t>티월드제74차(유)1-19</t>
  </si>
  <si>
    <t>66871</t>
  </si>
  <si>
    <t>티월드제74차(유)1-20</t>
  </si>
  <si>
    <t>66872</t>
  </si>
  <si>
    <t>티월드제74차(유)1-21</t>
  </si>
  <si>
    <t>66873</t>
  </si>
  <si>
    <t>티월드제74차(유)1-22</t>
  </si>
  <si>
    <t>66874</t>
  </si>
  <si>
    <t>티월드제74차(유)1-23</t>
  </si>
  <si>
    <t>66875</t>
  </si>
  <si>
    <t>티월드제74차(유)1-24</t>
  </si>
  <si>
    <t>66876</t>
  </si>
  <si>
    <t>티월드제74차(유)1-25</t>
  </si>
  <si>
    <t>66877</t>
  </si>
  <si>
    <t>티월드제74차(유)1-26</t>
  </si>
  <si>
    <t>66878</t>
  </si>
  <si>
    <t>티월드제74차(유)1-27</t>
  </si>
  <si>
    <t>66879</t>
  </si>
  <si>
    <t>티월드제74차(유)1-28</t>
  </si>
  <si>
    <t>66880</t>
  </si>
  <si>
    <t>신보2022제2차(유)1-1</t>
  </si>
  <si>
    <t>66881</t>
  </si>
  <si>
    <t>신보2022제2차(유)1-2</t>
  </si>
  <si>
    <t>66893</t>
  </si>
  <si>
    <t>한솔제일차</t>
  </si>
  <si>
    <t>66936</t>
  </si>
  <si>
    <t>로체스트(유)1</t>
  </si>
  <si>
    <t>66937</t>
  </si>
  <si>
    <t>로체스트(유)2</t>
  </si>
  <si>
    <t>66941</t>
  </si>
  <si>
    <t>디비운정제일차(유)1</t>
  </si>
  <si>
    <t>66986</t>
  </si>
  <si>
    <t>산업기반신보인천김포(유)1-1</t>
  </si>
  <si>
    <t>67003</t>
  </si>
  <si>
    <t>유플러스파이브지제62차(유)1-9</t>
  </si>
  <si>
    <t>67004</t>
  </si>
  <si>
    <t>유플러스파이브지제62차(유)1-10</t>
  </si>
  <si>
    <t>67005</t>
  </si>
  <si>
    <t>유플러스파이브지제62차(유)1-11</t>
  </si>
  <si>
    <t>67006</t>
  </si>
  <si>
    <t>유플러스파이브지제62차(유)1-12</t>
  </si>
  <si>
    <t>67007</t>
  </si>
  <si>
    <t>유플러스파이브지제62차(유)1-13</t>
  </si>
  <si>
    <t>67008</t>
  </si>
  <si>
    <t>유플러스파이브지제62차(유)1-14</t>
  </si>
  <si>
    <t>67009</t>
  </si>
  <si>
    <t>유플러스파이브지제62차(유)1-15</t>
  </si>
  <si>
    <t>67010</t>
  </si>
  <si>
    <t>유플러스파이브지제62차(유)1-16</t>
  </si>
  <si>
    <t>67011</t>
  </si>
  <si>
    <t>유플러스파이브지제62차(유)1-17</t>
  </si>
  <si>
    <t>67012</t>
  </si>
  <si>
    <t>유플러스파이브지제62차(유)1-18</t>
  </si>
  <si>
    <t>67013</t>
  </si>
  <si>
    <t>유플러스파이브지제62차(유)1-19</t>
  </si>
  <si>
    <t>67019</t>
  </si>
  <si>
    <t>지아이비프랜드제2차(유)1-6</t>
  </si>
  <si>
    <t>67080</t>
  </si>
  <si>
    <t>뉴마레제21차(유)1-2</t>
  </si>
  <si>
    <t>67081</t>
  </si>
  <si>
    <t>뉴마레제21차(유)1-3</t>
  </si>
  <si>
    <t>67084</t>
  </si>
  <si>
    <t>세아베스틸</t>
  </si>
  <si>
    <t>67125</t>
  </si>
  <si>
    <t>티월드제75차(유)1-17</t>
  </si>
  <si>
    <t>67126</t>
  </si>
  <si>
    <t>티월드제75차(유)1-18</t>
  </si>
  <si>
    <t>67127</t>
  </si>
  <si>
    <t>티월드제75차(유)1-19</t>
  </si>
  <si>
    <t>67128</t>
  </si>
  <si>
    <t>티월드제75차(유)1-20</t>
  </si>
  <si>
    <t>67129</t>
  </si>
  <si>
    <t>티월드제75차(유)1-21</t>
  </si>
  <si>
    <t>67130</t>
  </si>
  <si>
    <t>티월드제75차(유)1-22</t>
  </si>
  <si>
    <t>67131</t>
  </si>
  <si>
    <t>티월드제75차(유)1-23</t>
  </si>
  <si>
    <t>67132</t>
  </si>
  <si>
    <t>티월드제75차(유)1-24</t>
  </si>
  <si>
    <t>67133</t>
  </si>
  <si>
    <t>티월드제75차(유)1-25</t>
  </si>
  <si>
    <t>67134</t>
  </si>
  <si>
    <t>티월드제75차(유)1-26</t>
  </si>
  <si>
    <t>67135</t>
  </si>
  <si>
    <t>티월드제75차(유)1-27</t>
  </si>
  <si>
    <t>굿리졸트</t>
  </si>
  <si>
    <t>67147</t>
  </si>
  <si>
    <t>엠에스밀레니엄제이차(유)3</t>
  </si>
  <si>
    <t>67167</t>
  </si>
  <si>
    <t>퍼스트파이브지제62차(유)1-17</t>
  </si>
  <si>
    <t>67168</t>
  </si>
  <si>
    <t>퍼스트파이브지제62차(유)1-18</t>
  </si>
  <si>
    <t>67169</t>
  </si>
  <si>
    <t>퍼스트파이브지제62차(유)1-19</t>
  </si>
  <si>
    <t>67170</t>
  </si>
  <si>
    <t>퍼스트파이브지제62차(유)1-20</t>
  </si>
  <si>
    <t>67171</t>
  </si>
  <si>
    <t>퍼스트파이브지제62차(유)1-21</t>
  </si>
  <si>
    <t>67172</t>
  </si>
  <si>
    <t>퍼스트파이브지제62차(유)1-22</t>
  </si>
  <si>
    <t>67173</t>
  </si>
  <si>
    <t>퍼스트파이브지제62차(유)1-23</t>
  </si>
  <si>
    <t>67174</t>
  </si>
  <si>
    <t>퍼스트파이브지제62차(유)1-24</t>
  </si>
  <si>
    <t>67175</t>
  </si>
  <si>
    <t>퍼스트파이브지제62차(유)1-25</t>
  </si>
  <si>
    <t>67176</t>
  </si>
  <si>
    <t>퍼스트파이브지제62차(유)1-26</t>
  </si>
  <si>
    <t>67177</t>
  </si>
  <si>
    <t>퍼스트파이브지제62차(유)1-27</t>
  </si>
  <si>
    <t>67178</t>
  </si>
  <si>
    <t>퍼스트파이브지제62차(유)1-28</t>
  </si>
  <si>
    <t>67179</t>
  </si>
  <si>
    <t>퍼스트파이브지제62차(유)1-29</t>
  </si>
  <si>
    <t>67180</t>
  </si>
  <si>
    <t>신보2022제5차(유)1-1</t>
  </si>
  <si>
    <t>67181</t>
  </si>
  <si>
    <t>신보2022제5차(유)1-2</t>
  </si>
  <si>
    <t>67182</t>
  </si>
  <si>
    <t>신보2022제5차(유)1-3</t>
  </si>
  <si>
    <t>67183</t>
  </si>
  <si>
    <t>신보2022제6차(유)1-1</t>
  </si>
  <si>
    <t>67184</t>
  </si>
  <si>
    <t>신보2022제6차(유)1-2</t>
  </si>
  <si>
    <t>67185</t>
  </si>
  <si>
    <t>신보2022제7차(유)1-1</t>
  </si>
  <si>
    <t>67186</t>
  </si>
  <si>
    <t>신보2022제7차(유)1-2</t>
  </si>
  <si>
    <t>67187</t>
  </si>
  <si>
    <t>신보2022제8차(유)1-1</t>
  </si>
  <si>
    <t>67188</t>
  </si>
  <si>
    <t>신보2022제8차(유)1-2</t>
  </si>
  <si>
    <t>67216</t>
  </si>
  <si>
    <t>길동제이에스제이차</t>
  </si>
  <si>
    <t>67297</t>
  </si>
  <si>
    <t>크레딧에너지제1차(유)1</t>
  </si>
  <si>
    <t>67304</t>
  </si>
  <si>
    <t>원라이프제이차(유)2</t>
  </si>
  <si>
    <t>67320</t>
  </si>
  <si>
    <t>쓰리버즈제삼차</t>
  </si>
  <si>
    <t>67329</t>
  </si>
  <si>
    <t>한솔제이차</t>
  </si>
  <si>
    <t>67375</t>
  </si>
  <si>
    <t>하오브라더스제칠차</t>
  </si>
  <si>
    <t>67376</t>
  </si>
  <si>
    <t>스카이하늘제삼차</t>
  </si>
  <si>
    <t>67387</t>
  </si>
  <si>
    <t>한솔제삼차</t>
  </si>
  <si>
    <t>67400</t>
  </si>
  <si>
    <t>굿에이치와이제이차</t>
  </si>
  <si>
    <t>67431</t>
  </si>
  <si>
    <t>티월드제76차(유)1-16</t>
  </si>
  <si>
    <t>67432</t>
  </si>
  <si>
    <t>티월드제76차(유)1-17</t>
  </si>
  <si>
    <t>67433</t>
  </si>
  <si>
    <t>티월드제76차(유)1-18</t>
  </si>
  <si>
    <t>67434</t>
  </si>
  <si>
    <t>티월드제76차(유)1-19</t>
  </si>
  <si>
    <t>67435</t>
  </si>
  <si>
    <t>티월드제76차(유)1-20</t>
  </si>
  <si>
    <t>67436</t>
  </si>
  <si>
    <t>티월드제76차(유)1-21</t>
  </si>
  <si>
    <t>67437</t>
  </si>
  <si>
    <t>티월드제76차(유)1-22</t>
  </si>
  <si>
    <t>67438</t>
  </si>
  <si>
    <t>티월드제76차(유)1-23</t>
  </si>
  <si>
    <t>67439</t>
  </si>
  <si>
    <t>티월드제76차(유)1-24</t>
  </si>
  <si>
    <t>67440</t>
  </si>
  <si>
    <t>티월드제76차(유)1-25</t>
  </si>
  <si>
    <t>67441</t>
  </si>
  <si>
    <t>티월드제76차(유)1-26</t>
  </si>
  <si>
    <t>67442</t>
  </si>
  <si>
    <t>티월드제76차(유)1-27</t>
  </si>
  <si>
    <t>67463</t>
  </si>
  <si>
    <t>신보2022제9차(유)1-1</t>
  </si>
  <si>
    <t>67464</t>
  </si>
  <si>
    <t>신보2022제9차(유)1-2</t>
  </si>
  <si>
    <t>67465</t>
  </si>
  <si>
    <t>신보2022제9차(유)1-3</t>
  </si>
  <si>
    <t>67466</t>
  </si>
  <si>
    <t>신보2022제10차(유)1-1</t>
  </si>
  <si>
    <t>67467</t>
  </si>
  <si>
    <t>신보2022제10차(유)1-2</t>
  </si>
  <si>
    <t>67468</t>
  </si>
  <si>
    <t>신보2022제11차(유)1-1</t>
  </si>
  <si>
    <t>67469</t>
  </si>
  <si>
    <t>신보2022제11차(유)1-2</t>
  </si>
  <si>
    <t>67470</t>
  </si>
  <si>
    <t>신보2022제12차(유)1-1</t>
  </si>
  <si>
    <t>67471</t>
  </si>
  <si>
    <t>신보2022제12차(유)1-2</t>
  </si>
  <si>
    <t>67499</t>
  </si>
  <si>
    <t>스카이하늘제사차</t>
  </si>
  <si>
    <t>67553</t>
  </si>
  <si>
    <t>유플러스파이브지제63차(유)1-8</t>
  </si>
  <si>
    <t>67554</t>
  </si>
  <si>
    <t>유플러스파이브지제63차(유)1-9</t>
  </si>
  <si>
    <t>67555</t>
  </si>
  <si>
    <t>유플러스파이브지제63차(유)1-10</t>
  </si>
  <si>
    <t>67556</t>
  </si>
  <si>
    <t>유플러스파이브지제63차(유)1-11</t>
  </si>
  <si>
    <t>67557</t>
  </si>
  <si>
    <t>유플러스파이브지제63차(유)1-12</t>
  </si>
  <si>
    <t>67558</t>
  </si>
  <si>
    <t>유플러스파이브지제63차(유)1-13</t>
  </si>
  <si>
    <t>67559</t>
  </si>
  <si>
    <t>유플러스파이브지제63차(유)1-14</t>
  </si>
  <si>
    <t>67560</t>
  </si>
  <si>
    <t>유플러스파이브지제63차(유)1-15</t>
  </si>
  <si>
    <t>67561</t>
  </si>
  <si>
    <t>유플러스파이브지제63차(유)1-16</t>
  </si>
  <si>
    <t>67562</t>
  </si>
  <si>
    <t>유플러스파이브지제63차(유)1-17</t>
  </si>
  <si>
    <t>67563</t>
  </si>
  <si>
    <t>유플러스파이브지제63차(유)1-18</t>
  </si>
  <si>
    <t>67564</t>
  </si>
  <si>
    <t>유플러스파이브지제63차(유)1-19</t>
  </si>
  <si>
    <t>67579</t>
  </si>
  <si>
    <t>케이뉴스타트제21차(유)1</t>
  </si>
  <si>
    <t>67588</t>
  </si>
  <si>
    <t>한솔제오차</t>
  </si>
  <si>
    <t>67596</t>
  </si>
  <si>
    <t>주택금융공사MBS2022-11(1-3)</t>
  </si>
  <si>
    <t>67597</t>
  </si>
  <si>
    <t>주택금융공사MBS2022-11(1-4)</t>
  </si>
  <si>
    <t>67598</t>
  </si>
  <si>
    <t>주택금융공사MBS2022-11(1-5)</t>
  </si>
  <si>
    <t>67599</t>
  </si>
  <si>
    <t>주택금융공사MBS2022-11(1-6)</t>
  </si>
  <si>
    <t>67600</t>
  </si>
  <si>
    <t>주택금융공사MBS2022-11(1-7)</t>
  </si>
  <si>
    <t>67601</t>
  </si>
  <si>
    <t>주택금융공사MBS2022-11(1-8)</t>
  </si>
  <si>
    <t>67602</t>
  </si>
  <si>
    <t>주택금융공사MBS2022-11(1-9)</t>
  </si>
  <si>
    <t>67631</t>
  </si>
  <si>
    <t>우리금융에프앤아이</t>
  </si>
  <si>
    <t>67648</t>
  </si>
  <si>
    <t>주택금융공사MBS2022-12(1-3)</t>
  </si>
  <si>
    <t>67649</t>
  </si>
  <si>
    <t>주택금융공사MBS2022-12(1-4)</t>
  </si>
  <si>
    <t>67660</t>
  </si>
  <si>
    <t>신보2022제13차(유)1-1</t>
  </si>
  <si>
    <t>67661</t>
  </si>
  <si>
    <t>신보2022제13차(유)1-2</t>
  </si>
  <si>
    <t>67662</t>
  </si>
  <si>
    <t>신보2022제13차(유)1-3</t>
  </si>
  <si>
    <t>67663</t>
  </si>
  <si>
    <t>신보2022제14차(유)1-1</t>
  </si>
  <si>
    <t>67664</t>
  </si>
  <si>
    <t>신보2022제14차(유)1-2</t>
  </si>
  <si>
    <t>67691</t>
  </si>
  <si>
    <t>티월드제77차(유)1-17</t>
  </si>
  <si>
    <t>67692</t>
  </si>
  <si>
    <t>티월드제77차(유)1-18</t>
  </si>
  <si>
    <t>67693</t>
  </si>
  <si>
    <t>티월드제77차(유)1-19</t>
  </si>
  <si>
    <t>67694</t>
  </si>
  <si>
    <t>티월드제77차(유)1-20</t>
  </si>
  <si>
    <t>67695</t>
  </si>
  <si>
    <t>티월드제77차(유)1-21</t>
  </si>
  <si>
    <t>67696</t>
  </si>
  <si>
    <t>티월드제77차(유)1-22</t>
  </si>
  <si>
    <t>67697</t>
  </si>
  <si>
    <t>티월드제77차(유)1-23</t>
  </si>
  <si>
    <t>67698</t>
  </si>
  <si>
    <t>티월드제77차(유)1-24</t>
  </si>
  <si>
    <t>67699</t>
  </si>
  <si>
    <t>티월드제77차(유)1-25</t>
  </si>
  <si>
    <t>67700</t>
  </si>
  <si>
    <t>티월드제77차(유)1-26</t>
  </si>
  <si>
    <t>67701</t>
  </si>
  <si>
    <t>티월드제77차(유)1-27</t>
  </si>
  <si>
    <t>67702</t>
  </si>
  <si>
    <t>티월드제77차(유)1-28</t>
  </si>
  <si>
    <t>67734</t>
  </si>
  <si>
    <t>커머셜오토제십이차(유)1-15</t>
  </si>
  <si>
    <t>67735</t>
  </si>
  <si>
    <t>커머셜오토제십이차(유)1-16</t>
  </si>
  <si>
    <t>67736</t>
  </si>
  <si>
    <t>커머셜오토제십이차(유)1-17</t>
  </si>
  <si>
    <t>67737</t>
  </si>
  <si>
    <t>커머셜오토제십이차(유)1-18</t>
  </si>
  <si>
    <t>67738</t>
  </si>
  <si>
    <t>커머셜오토제십이차(유)1-19</t>
  </si>
  <si>
    <t>67739</t>
  </si>
  <si>
    <t>커머셜오토제십이차(유)1-20</t>
  </si>
  <si>
    <t>67740</t>
  </si>
  <si>
    <t>커머셜오토제십이차(유)1-21</t>
  </si>
  <si>
    <t>67741</t>
  </si>
  <si>
    <t>커머셜오토제십이차(유)1-22</t>
  </si>
  <si>
    <t>67742</t>
  </si>
  <si>
    <t>커머셜오토제십이차(유)1-23</t>
  </si>
  <si>
    <t>67743</t>
  </si>
  <si>
    <t>커머셜오토제십이차(유)1-24</t>
  </si>
  <si>
    <t>67744</t>
  </si>
  <si>
    <t>커머셜오토제십이차(유)1-25</t>
  </si>
  <si>
    <t>67745</t>
  </si>
  <si>
    <t>커머셜오토제십이차(유)1-26</t>
  </si>
  <si>
    <t>67746</t>
  </si>
  <si>
    <t>커머셜오토제십이차(유)1-27</t>
  </si>
  <si>
    <t>67747</t>
  </si>
  <si>
    <t>커머셜오토제십이차(유)1-28</t>
  </si>
  <si>
    <t>67762</t>
  </si>
  <si>
    <t>퍼스트파이브지제63차(유)1-15</t>
  </si>
  <si>
    <t>67763</t>
  </si>
  <si>
    <t>퍼스트파이브지제63차(유)1-16</t>
  </si>
  <si>
    <t>67764</t>
  </si>
  <si>
    <t>퍼스트파이브지제63차(유)1-17</t>
  </si>
  <si>
    <t>67765</t>
  </si>
  <si>
    <t>퍼스트파이브지제63차(유)1-18</t>
  </si>
  <si>
    <t>67766</t>
  </si>
  <si>
    <t>퍼스트파이브지제63차(유)1-19</t>
  </si>
  <si>
    <t>67767</t>
  </si>
  <si>
    <t>퍼스트파이브지제63차(유)1-20</t>
  </si>
  <si>
    <t>67768</t>
  </si>
  <si>
    <t>퍼스트파이브지제63차(유)1-21</t>
  </si>
  <si>
    <t>67769</t>
  </si>
  <si>
    <t>퍼스트파이브지제63차(유)1-22</t>
  </si>
  <si>
    <t>67770</t>
  </si>
  <si>
    <t>퍼스트파이브지제63차(유)1-23</t>
  </si>
  <si>
    <t>67771</t>
  </si>
  <si>
    <t>퍼스트파이브지제63차(유)1-24</t>
  </si>
  <si>
    <t>67772</t>
  </si>
  <si>
    <t>퍼스트파이브지제63차(유)1-25</t>
  </si>
  <si>
    <t>67773</t>
  </si>
  <si>
    <t>퍼스트파이브지제63차(유)1-26</t>
  </si>
  <si>
    <t>67774</t>
  </si>
  <si>
    <t>퍼스트파이브지제63차(유)1-27</t>
  </si>
  <si>
    <t>67775</t>
  </si>
  <si>
    <t>퍼스트파이브지제63차(유)1-28</t>
  </si>
  <si>
    <t>67776</t>
  </si>
  <si>
    <t>퍼스트파이브지제63차(유)1-29</t>
  </si>
  <si>
    <t>67777</t>
  </si>
  <si>
    <t>퍼스트파이브지제63차(유)1-30</t>
  </si>
  <si>
    <t>67797</t>
  </si>
  <si>
    <t>주택금융공사MBS2022-13(1-3)</t>
  </si>
  <si>
    <t>67798</t>
  </si>
  <si>
    <t>주택금융공사MBS2022-13(1-4)</t>
  </si>
  <si>
    <t>67799</t>
  </si>
  <si>
    <t>주택금융공사MBS2022-13(1-5)</t>
  </si>
  <si>
    <t>67800</t>
  </si>
  <si>
    <t>주택금융공사MBS2022-13(1-6)</t>
  </si>
  <si>
    <t>67801</t>
  </si>
  <si>
    <t>주택금융공사MBS2022-13(1-7)</t>
  </si>
  <si>
    <t>67802</t>
  </si>
  <si>
    <t>주택금융공사MBS2022-13(1-8)</t>
  </si>
  <si>
    <t>67803</t>
  </si>
  <si>
    <t>주택금융공사MBS2022-13(1-9)</t>
  </si>
  <si>
    <t>67852</t>
  </si>
  <si>
    <t>엑셀시오르오사카아이엠피</t>
  </si>
  <si>
    <t>67868</t>
  </si>
  <si>
    <t>산업기반신보비봉매송(유)1</t>
  </si>
  <si>
    <t>67881</t>
  </si>
  <si>
    <t>오션알파(유)1</t>
  </si>
  <si>
    <t>67883</t>
  </si>
  <si>
    <t>주택금융공사MBS2022-14(1-1)</t>
  </si>
  <si>
    <t>67884</t>
  </si>
  <si>
    <t>주택금융공사MBS2022-14(1-2)</t>
  </si>
  <si>
    <t>67885</t>
  </si>
  <si>
    <t>주택금융공사MBS2022-14(1-3)</t>
  </si>
  <si>
    <t>67886</t>
  </si>
  <si>
    <t>주택금융공사MBS2022-14(1-4)</t>
  </si>
  <si>
    <t>67945</t>
  </si>
  <si>
    <t>바바리안스카이코리아5(유)1-27</t>
  </si>
  <si>
    <t>67946</t>
  </si>
  <si>
    <t>바바리안스카이코리아5(유)1-28</t>
  </si>
  <si>
    <t>67947</t>
  </si>
  <si>
    <t>바바리안스카이코리아5(유)1-29</t>
  </si>
  <si>
    <t>67948</t>
  </si>
  <si>
    <t>바바리안스카이코리아5(유)1-30</t>
  </si>
  <si>
    <t>67949</t>
  </si>
  <si>
    <t>바바리안스카이코리아5(유)1-31</t>
  </si>
  <si>
    <t>67950</t>
  </si>
  <si>
    <t>바바리안스카이코리아5(유)1-32</t>
  </si>
  <si>
    <t>67951</t>
  </si>
  <si>
    <t>바바리안스카이코리아5(유)1-33</t>
  </si>
  <si>
    <t>67952</t>
  </si>
  <si>
    <t>바바리안스카이코리아5(유)1-34</t>
  </si>
  <si>
    <t>67953</t>
  </si>
  <si>
    <t>바바리안스카이코리아5(유)1-35</t>
  </si>
  <si>
    <t>67954</t>
  </si>
  <si>
    <t>바바리안스카이코리아5(유)1-36</t>
  </si>
  <si>
    <t>67955</t>
  </si>
  <si>
    <t>바바리안스카이코리아5(유)1-37</t>
  </si>
  <si>
    <t>67962</t>
  </si>
  <si>
    <t>에듀윌</t>
  </si>
  <si>
    <t>67965</t>
  </si>
  <si>
    <t>슬로우시티제8차(유)2</t>
  </si>
  <si>
    <t>67968</t>
  </si>
  <si>
    <t>한솔제칠차</t>
  </si>
  <si>
    <t>67987</t>
  </si>
  <si>
    <t>티월드제78차(유)1-16</t>
  </si>
  <si>
    <t>67988</t>
  </si>
  <si>
    <t>티월드제78차(유)1-17</t>
  </si>
  <si>
    <t>67989</t>
  </si>
  <si>
    <t>티월드제78차(유)1-18</t>
  </si>
  <si>
    <t>67990</t>
  </si>
  <si>
    <t>티월드제78차(유)1-19</t>
  </si>
  <si>
    <t>67991</t>
  </si>
  <si>
    <t>티월드제78차(유)1-20</t>
  </si>
  <si>
    <t>67992</t>
  </si>
  <si>
    <t>티월드제78차(유)1-21</t>
  </si>
  <si>
    <t>67993</t>
  </si>
  <si>
    <t>티월드제78차(유)1-22</t>
  </si>
  <si>
    <t>67994</t>
  </si>
  <si>
    <t>티월드제78차(유)1-23</t>
  </si>
  <si>
    <t>67995</t>
  </si>
  <si>
    <t>티월드제78차(유)1-24</t>
  </si>
  <si>
    <t>67996</t>
  </si>
  <si>
    <t>티월드제78차(유)1-25</t>
  </si>
  <si>
    <t>67997</t>
  </si>
  <si>
    <t>티월드제78차(유)1-26</t>
  </si>
  <si>
    <t>67998</t>
  </si>
  <si>
    <t>티월드제78차(유)1-27</t>
  </si>
  <si>
    <t>68006</t>
  </si>
  <si>
    <t>주택금융공사MBS2022-15(1-2)</t>
  </si>
  <si>
    <t>68007</t>
  </si>
  <si>
    <t>주택금융공사MBS2022-15(1-3)</t>
  </si>
  <si>
    <t>68008</t>
  </si>
  <si>
    <t>주택금융공사MBS2022-15(1-4)</t>
  </si>
  <si>
    <t>68009</t>
  </si>
  <si>
    <t>주택금융공사MBS2022-15(1-5)</t>
  </si>
  <si>
    <t>68010</t>
  </si>
  <si>
    <t>주택금융공사MBS2022-15(1-6)</t>
  </si>
  <si>
    <t>68011</t>
  </si>
  <si>
    <t>주택금융공사MBS2022-15(1-7)</t>
  </si>
  <si>
    <t>68012</t>
  </si>
  <si>
    <t>주택금융공사MBS2022-15(1-8)</t>
  </si>
  <si>
    <t>68013</t>
  </si>
  <si>
    <t>주택금융공사MBS2022-15(1-9)</t>
  </si>
  <si>
    <t>에이치와이케이제오차</t>
  </si>
  <si>
    <t>68026</t>
  </si>
  <si>
    <t>한솔제팔차</t>
  </si>
  <si>
    <t>68040</t>
  </si>
  <si>
    <t>뉴에스에프제일차</t>
  </si>
  <si>
    <t>68041</t>
  </si>
  <si>
    <t>한솔제구차</t>
  </si>
  <si>
    <t>68063</t>
  </si>
  <si>
    <t>유플러스파이브지제64차(유)1-8</t>
  </si>
  <si>
    <t>68064</t>
  </si>
  <si>
    <t>유플러스파이브지제64차(유)1-9</t>
  </si>
  <si>
    <t>68065</t>
  </si>
  <si>
    <t>유플러스파이브지제64차(유)1-10</t>
  </si>
  <si>
    <t>68066</t>
  </si>
  <si>
    <t>유플러스파이브지제64차(유)1-11</t>
  </si>
  <si>
    <t>68067</t>
  </si>
  <si>
    <t>유플러스파이브지제64차(유)1-12</t>
  </si>
  <si>
    <t>68068</t>
  </si>
  <si>
    <t>유플러스파이브지제64차(유)1-13</t>
  </si>
  <si>
    <t>68069</t>
  </si>
  <si>
    <t>유플러스파이브지제64차(유)1-14</t>
  </si>
  <si>
    <t>68070</t>
  </si>
  <si>
    <t>유플러스파이브지제64차(유)1-15</t>
  </si>
  <si>
    <t>68071</t>
  </si>
  <si>
    <t>유플러스파이브지제64차(유)1-16</t>
  </si>
  <si>
    <t>68072</t>
  </si>
  <si>
    <t>유플러스파이브지제64차(유)1-17</t>
  </si>
  <si>
    <t>68073</t>
  </si>
  <si>
    <t>유플러스파이브지제64차(유)1-18</t>
  </si>
  <si>
    <t>68074</t>
  </si>
  <si>
    <t>유플러스파이브지제64차(유)1-19</t>
  </si>
  <si>
    <t>68118</t>
  </si>
  <si>
    <t>한솔제10차</t>
  </si>
  <si>
    <t>68147</t>
  </si>
  <si>
    <t>신보2022제15차(유)1-1</t>
  </si>
  <si>
    <t>68148</t>
  </si>
  <si>
    <t>신보2022제15차(유)1-2</t>
  </si>
  <si>
    <t>68177</t>
  </si>
  <si>
    <t>티월드제79차(유)1-15</t>
  </si>
  <si>
    <t>68178</t>
  </si>
  <si>
    <t>티월드제79차(유)1-16</t>
  </si>
  <si>
    <t>68179</t>
  </si>
  <si>
    <t>티월드제79차(유)1-17</t>
  </si>
  <si>
    <t>68180</t>
  </si>
  <si>
    <t>티월드제79차(유)1-18</t>
  </si>
  <si>
    <t>68181</t>
  </si>
  <si>
    <t>티월드제79차(유)1-19</t>
  </si>
  <si>
    <t>68182</t>
  </si>
  <si>
    <t>티월드제79차(유)1-20</t>
  </si>
  <si>
    <t>68183</t>
  </si>
  <si>
    <t>티월드제79차(유)1-21</t>
  </si>
  <si>
    <t>68184</t>
  </si>
  <si>
    <t>티월드제79차(유)1-22</t>
  </si>
  <si>
    <t>68185</t>
  </si>
  <si>
    <t>티월드제79차(유)1-23</t>
  </si>
  <si>
    <t>68186</t>
  </si>
  <si>
    <t>티월드제79차(유)1-24</t>
  </si>
  <si>
    <t>68187</t>
  </si>
  <si>
    <t>티월드제79차(유)1-25</t>
  </si>
  <si>
    <t>68188</t>
  </si>
  <si>
    <t>티월드제79차(유)1-26</t>
  </si>
  <si>
    <t>68189</t>
  </si>
  <si>
    <t>티월드제79차(유)1-27</t>
  </si>
  <si>
    <t>68213</t>
  </si>
  <si>
    <t>퍼스트파이브지제64차(유)1-15</t>
  </si>
  <si>
    <t>68214</t>
  </si>
  <si>
    <t>퍼스트파이브지제64차(유)1-16</t>
  </si>
  <si>
    <t>68215</t>
  </si>
  <si>
    <t>퍼스트파이브지제64차(유)1-17</t>
  </si>
  <si>
    <t>68216</t>
  </si>
  <si>
    <t>퍼스트파이브지제64차(유)1-18</t>
  </si>
  <si>
    <t>68217</t>
  </si>
  <si>
    <t>퍼스트파이브지제64차(유)1-19</t>
  </si>
  <si>
    <t>68218</t>
  </si>
  <si>
    <t>퍼스트파이브지제64차(유)1-20</t>
  </si>
  <si>
    <t>68219</t>
  </si>
  <si>
    <t>퍼스트파이브지제64차(유)1-21</t>
  </si>
  <si>
    <t>68220</t>
  </si>
  <si>
    <t>퍼스트파이브지제64차(유)1-22</t>
  </si>
  <si>
    <t>68221</t>
  </si>
  <si>
    <t>퍼스트파이브지제64차(유)1-23</t>
  </si>
  <si>
    <t>68222</t>
  </si>
  <si>
    <t>퍼스트파이브지제64차(유)1-24</t>
  </si>
  <si>
    <t>68223</t>
  </si>
  <si>
    <t>퍼스트파이브지제64차(유)1-25</t>
  </si>
  <si>
    <t>68224</t>
  </si>
  <si>
    <t>퍼스트파이브지제64차(유)1-26</t>
  </si>
  <si>
    <t>68225</t>
  </si>
  <si>
    <t>퍼스트파이브지제64차(유)1-27</t>
  </si>
  <si>
    <t>68226</t>
  </si>
  <si>
    <t>퍼스트파이브지제64차(유)1-28</t>
  </si>
  <si>
    <t>68227</t>
  </si>
  <si>
    <t>퍼스트파이브지제64차(유)1-29</t>
  </si>
  <si>
    <t>68228</t>
  </si>
  <si>
    <t>퍼스트파이브지제64차(유)1-30</t>
  </si>
  <si>
    <t>68248</t>
  </si>
  <si>
    <t>산업기반신보남서울경전철</t>
  </si>
  <si>
    <t>68257</t>
  </si>
  <si>
    <t>대유이피</t>
  </si>
  <si>
    <t>68263</t>
  </si>
  <si>
    <t>워머신제6차(유)1</t>
  </si>
  <si>
    <t>68270</t>
  </si>
  <si>
    <t>에이티디비제4차(유)2</t>
  </si>
  <si>
    <t>68299</t>
  </si>
  <si>
    <t>우리카드오토제2차(유)1-6</t>
  </si>
  <si>
    <t>68300</t>
  </si>
  <si>
    <t>우리카드오토제2차(유)1-7</t>
  </si>
  <si>
    <t>68301</t>
  </si>
  <si>
    <t>우리카드오토제2차(유)1-8</t>
  </si>
  <si>
    <t>68302</t>
  </si>
  <si>
    <t>우리카드오토제2차(유)1-9</t>
  </si>
  <si>
    <t>68303</t>
  </si>
  <si>
    <t>우리카드오토제2차(유)1-10</t>
  </si>
  <si>
    <t>68304</t>
  </si>
  <si>
    <t>우리카드오토제2차(유)1-11</t>
  </si>
  <si>
    <t>68305</t>
  </si>
  <si>
    <t>우리카드오토제2차(유)1-12</t>
  </si>
  <si>
    <t>68306</t>
  </si>
  <si>
    <t>우리카드오토제2차(유)1-13</t>
  </si>
  <si>
    <t>68307</t>
  </si>
  <si>
    <t>우리카드오토제2차(유)1-14</t>
  </si>
  <si>
    <t>68308</t>
  </si>
  <si>
    <t>우리카드오토제2차(유)1-15</t>
  </si>
  <si>
    <t>68309</t>
  </si>
  <si>
    <t>우리카드오토제2차(유)1-16</t>
  </si>
  <si>
    <t>68310</t>
  </si>
  <si>
    <t>우리카드오토제2차(유)1-17</t>
  </si>
  <si>
    <t>68311</t>
  </si>
  <si>
    <t>우리카드오토제2차(유)1-18</t>
  </si>
  <si>
    <t>68312</t>
  </si>
  <si>
    <t>우리카드오토제2차(유)1-19</t>
  </si>
  <si>
    <t>68322</t>
  </si>
  <si>
    <t>68330</t>
  </si>
  <si>
    <t>더스카이제일차</t>
  </si>
  <si>
    <t>68403</t>
  </si>
  <si>
    <t>커머셜오토제십삼차(유)1-13</t>
  </si>
  <si>
    <t>68404</t>
  </si>
  <si>
    <t>커머셜오토제십삼차(유)1-14</t>
  </si>
  <si>
    <t>68405</t>
  </si>
  <si>
    <t>커머셜오토제십삼차(유)1-15</t>
  </si>
  <si>
    <t>68406</t>
  </si>
  <si>
    <t>커머셜오토제십삼차(유)1-16</t>
  </si>
  <si>
    <t>68407</t>
  </si>
  <si>
    <t>커머셜오토제십삼차(유)1-17</t>
  </si>
  <si>
    <t>68408</t>
  </si>
  <si>
    <t>커머셜오토제십삼차(유)1-18</t>
  </si>
  <si>
    <t>68409</t>
  </si>
  <si>
    <t>커머셜오토제십삼차(유)1-19</t>
  </si>
  <si>
    <t>68410</t>
  </si>
  <si>
    <t>커머셜오토제십삼차(유)1-20</t>
  </si>
  <si>
    <t>68411</t>
  </si>
  <si>
    <t>커머셜오토제십삼차(유)1-21</t>
  </si>
  <si>
    <t>68412</t>
  </si>
  <si>
    <t>커머셜오토제십삼차(유)1-22</t>
  </si>
  <si>
    <t>68413</t>
  </si>
  <si>
    <t>커머셜오토제십삼차(유)1-23</t>
  </si>
  <si>
    <t>68414</t>
  </si>
  <si>
    <t>커머셜오토제십삼차(유)1-24</t>
  </si>
  <si>
    <t>68415</t>
  </si>
  <si>
    <t>커머셜오토제십삼차(유)1-25</t>
  </si>
  <si>
    <t>68416</t>
  </si>
  <si>
    <t>커머셜오토제십삼차(유)1-26</t>
  </si>
  <si>
    <t>68417</t>
  </si>
  <si>
    <t>커머셜오토제십삼차(유)1-27</t>
  </si>
  <si>
    <t>68424</t>
  </si>
  <si>
    <t>산업기반신보부산(유)1-1</t>
  </si>
  <si>
    <t>68425</t>
  </si>
  <si>
    <t>산업기반신보부산(유)1-2</t>
  </si>
  <si>
    <t>에이치와이케이제구차</t>
  </si>
  <si>
    <t>68465</t>
  </si>
  <si>
    <t>티월드제80차(유)1-14</t>
  </si>
  <si>
    <t>68466</t>
  </si>
  <si>
    <t>티월드제80차(유)1-15</t>
  </si>
  <si>
    <t>68467</t>
  </si>
  <si>
    <t>티월드제80차(유)1-16</t>
  </si>
  <si>
    <t>68468</t>
  </si>
  <si>
    <t>티월드제80차(유)1-17</t>
  </si>
  <si>
    <t>68469</t>
  </si>
  <si>
    <t>티월드제80차(유)1-18</t>
  </si>
  <si>
    <t>68470</t>
  </si>
  <si>
    <t>티월드제80차(유)1-19</t>
  </si>
  <si>
    <t>68471</t>
  </si>
  <si>
    <t>티월드제80차(유)1-20</t>
  </si>
  <si>
    <t>68472</t>
  </si>
  <si>
    <t>티월드제80차(유)1-21</t>
  </si>
  <si>
    <t>68473</t>
  </si>
  <si>
    <t>티월드제80차(유)1-22</t>
  </si>
  <si>
    <t>68474</t>
  </si>
  <si>
    <t>티월드제80차(유)1-23</t>
  </si>
  <si>
    <t>68475</t>
  </si>
  <si>
    <t>티월드제80차(유)1-24</t>
  </si>
  <si>
    <t>68476</t>
  </si>
  <si>
    <t>티월드제80차(유)1-25</t>
  </si>
  <si>
    <t>68477</t>
  </si>
  <si>
    <t>티월드제80차(유)1-26</t>
  </si>
  <si>
    <t>68478</t>
  </si>
  <si>
    <t>티월드제80차(유)1-27</t>
  </si>
  <si>
    <t>68479</t>
  </si>
  <si>
    <t>티월드제80차(유)1-28</t>
  </si>
  <si>
    <t>68499</t>
  </si>
  <si>
    <t>신보2022제16차(유)1-1</t>
  </si>
  <si>
    <t>68500</t>
  </si>
  <si>
    <t>신보2022제16차(유)1-2</t>
  </si>
  <si>
    <t>68501</t>
  </si>
  <si>
    <t>신보2022제17차(유)1-1</t>
  </si>
  <si>
    <t>68502</t>
  </si>
  <si>
    <t>신보2022제17차(유)1-2</t>
  </si>
  <si>
    <t>68503</t>
  </si>
  <si>
    <t>신보2022제18차(유)1-1</t>
  </si>
  <si>
    <t>68504</t>
  </si>
  <si>
    <t>신보2022제18차(유)1-2</t>
  </si>
  <si>
    <t>68525</t>
  </si>
  <si>
    <t>한솔제십사차</t>
  </si>
  <si>
    <t>68550</t>
  </si>
  <si>
    <t>주택금융공사MBS2022-18(1-2)</t>
  </si>
  <si>
    <t>68551</t>
  </si>
  <si>
    <t>주택금융공사MBS2022-18(1-3)</t>
  </si>
  <si>
    <t>68552</t>
  </si>
  <si>
    <t>주택금융공사MBS2022-18(1-4)</t>
  </si>
  <si>
    <t>68553</t>
  </si>
  <si>
    <t>주택금융공사MBS2022-18(1-5)</t>
  </si>
  <si>
    <t>68554</t>
  </si>
  <si>
    <t>주택금융공사MBS2022-18(1-6)</t>
  </si>
  <si>
    <t>68555</t>
  </si>
  <si>
    <t>주택금융공사MBS2022-18(1-7)</t>
  </si>
  <si>
    <t>68556</t>
  </si>
  <si>
    <t>주택금융공사MBS2022-18(1-8)</t>
  </si>
  <si>
    <t>68557</t>
  </si>
  <si>
    <t>주택금융공사MBS2022-18(1-9)</t>
  </si>
  <si>
    <t>68588</t>
  </si>
  <si>
    <t>에이치에스스카이사모</t>
  </si>
  <si>
    <t>68681</t>
  </si>
  <si>
    <t>유플러스파이브지제65차(유)1-8</t>
  </si>
  <si>
    <t>68682</t>
  </si>
  <si>
    <t>유플러스파이브지제65차(유)1-9</t>
  </si>
  <si>
    <t>68683</t>
  </si>
  <si>
    <t>유플러스파이브지제65차(유)1-10</t>
  </si>
  <si>
    <t>68684</t>
  </si>
  <si>
    <t>유플러스파이브지제65차(유)1-11</t>
  </si>
  <si>
    <t>68685</t>
  </si>
  <si>
    <t>유플러스파이브지제65차(유)1-12</t>
  </si>
  <si>
    <t>68686</t>
  </si>
  <si>
    <t>유플러스파이브지제65차(유)1-13</t>
  </si>
  <si>
    <t>68687</t>
  </si>
  <si>
    <t>유플러스파이브지제65차(유)1-14</t>
  </si>
  <si>
    <t>68688</t>
  </si>
  <si>
    <t>유플러스파이브지제65차(유)1-15</t>
  </si>
  <si>
    <t>68689</t>
  </si>
  <si>
    <t>유플러스파이브지제65차(유)1-16</t>
  </si>
  <si>
    <t>68690</t>
  </si>
  <si>
    <t>유플러스파이브지제65차(유)1-17</t>
  </si>
  <si>
    <t>68691</t>
  </si>
  <si>
    <t>유플러스파이브지제65차(유)1-18</t>
  </si>
  <si>
    <t>68692</t>
  </si>
  <si>
    <t>유플러스파이브지제65차(유)1-19</t>
  </si>
  <si>
    <t>68707</t>
  </si>
  <si>
    <t>한솔제16차</t>
  </si>
  <si>
    <t>68767</t>
  </si>
  <si>
    <t>신보2022제19차(유)1-1</t>
  </si>
  <si>
    <t>68768</t>
  </si>
  <si>
    <t>신보2022제19차(유)1-2</t>
  </si>
  <si>
    <t>68769</t>
  </si>
  <si>
    <t>신보2022제20차(유)1-1</t>
  </si>
  <si>
    <t>68770</t>
  </si>
  <si>
    <t>신보2022제20차(유)1-2</t>
  </si>
  <si>
    <t>68771</t>
  </si>
  <si>
    <t>신보2022제21차(유)1-1</t>
  </si>
  <si>
    <t>68772</t>
  </si>
  <si>
    <t>신보2022제21차(유)1-2</t>
  </si>
  <si>
    <t>68773</t>
  </si>
  <si>
    <t>신보2022제22차(유)1-1</t>
  </si>
  <si>
    <t>68774</t>
  </si>
  <si>
    <t>신보2022제22차(유)1-2</t>
  </si>
  <si>
    <t>68835</t>
  </si>
  <si>
    <t>위드지엠제16차(유)2-1</t>
  </si>
  <si>
    <t>68836</t>
  </si>
  <si>
    <t>위드지엠제16차(유)2-2</t>
  </si>
  <si>
    <t>68850</t>
  </si>
  <si>
    <t>위드지엠제16차(유)3-1</t>
  </si>
  <si>
    <t>68871</t>
  </si>
  <si>
    <t>2022기보제1차(유)1-1</t>
  </si>
  <si>
    <t>68872</t>
  </si>
  <si>
    <t>2022기보제1차(유)1-2</t>
  </si>
  <si>
    <t>68903</t>
  </si>
  <si>
    <t>메리츠오토제9차(유)1-19</t>
  </si>
  <si>
    <t>68904</t>
  </si>
  <si>
    <t>메리츠오토제9차(유)1-20</t>
  </si>
  <si>
    <t>68915</t>
  </si>
  <si>
    <t>주택금융공사MBS2022-19(1-2)</t>
  </si>
  <si>
    <t>68916</t>
  </si>
  <si>
    <t>주택금융공사MBS2022-19(1-3)</t>
  </si>
  <si>
    <t>68917</t>
  </si>
  <si>
    <t>주택금융공사MBS2022-19(1-4)</t>
  </si>
  <si>
    <t>68918</t>
  </si>
  <si>
    <t>주택금융공사MBS2022-19(1-5)</t>
  </si>
  <si>
    <t>68919</t>
  </si>
  <si>
    <t>주택금융공사MBS2022-19(1-6)</t>
  </si>
  <si>
    <t>68920</t>
  </si>
  <si>
    <t>주택금융공사MBS2022-19(1-7)</t>
  </si>
  <si>
    <t>68921</t>
  </si>
  <si>
    <t>주택금융공사MBS2022-19(1-8)</t>
  </si>
  <si>
    <t>68922</t>
  </si>
  <si>
    <t>주택금융공사MBS2022-19(1-9)</t>
  </si>
  <si>
    <t>68925</t>
  </si>
  <si>
    <t>신보2022제23차(유)1-1</t>
  </si>
  <si>
    <t>68926</t>
  </si>
  <si>
    <t>신보2022제23차(유)1-2</t>
  </si>
  <si>
    <t>68927</t>
  </si>
  <si>
    <t>신보2022제24차(유)1-1</t>
  </si>
  <si>
    <t>68928</t>
  </si>
  <si>
    <t>신보2022제24차(유)1-2</t>
  </si>
  <si>
    <t>68946</t>
  </si>
  <si>
    <t>티월드제81차(유)1-13</t>
  </si>
  <si>
    <t>68947</t>
  </si>
  <si>
    <t>티월드제81차(유)1-14</t>
  </si>
  <si>
    <t>68948</t>
  </si>
  <si>
    <t>티월드제81차(유)1-15</t>
  </si>
  <si>
    <t>68949</t>
  </si>
  <si>
    <t>티월드제81차(유)1-16</t>
  </si>
  <si>
    <t>68950</t>
  </si>
  <si>
    <t>티월드제81차(유)1-17</t>
  </si>
  <si>
    <t>68951</t>
  </si>
  <si>
    <t>티월드제81차(유)1-18</t>
  </si>
  <si>
    <t>68952</t>
  </si>
  <si>
    <t>티월드제81차(유)1-19</t>
  </si>
  <si>
    <t>68953</t>
  </si>
  <si>
    <t>티월드제81차(유)1-20</t>
  </si>
  <si>
    <t>68954</t>
  </si>
  <si>
    <t>티월드제81차(유)1-21</t>
  </si>
  <si>
    <t>68955</t>
  </si>
  <si>
    <t>티월드제81차(유)1-22</t>
  </si>
  <si>
    <t>68956</t>
  </si>
  <si>
    <t>티월드제81차(유)1-23</t>
  </si>
  <si>
    <t>68957</t>
  </si>
  <si>
    <t>티월드제81차(유)1-24</t>
  </si>
  <si>
    <t>68972</t>
  </si>
  <si>
    <t>퍼스트파이브지제65차(유)1-15</t>
  </si>
  <si>
    <t>68973</t>
  </si>
  <si>
    <t>퍼스트파이브지제65차(유)1-16</t>
  </si>
  <si>
    <t>68974</t>
  </si>
  <si>
    <t>퍼스트파이브지제65차(유)1-17</t>
  </si>
  <si>
    <t>68975</t>
  </si>
  <si>
    <t>퍼스트파이브지제65차(유)1-18</t>
  </si>
  <si>
    <t>68976</t>
  </si>
  <si>
    <t>퍼스트파이브지제65차(유)1-19</t>
  </si>
  <si>
    <t>68977</t>
  </si>
  <si>
    <t>퍼스트파이브지제65차(유)1-20</t>
  </si>
  <si>
    <t>68978</t>
  </si>
  <si>
    <t>퍼스트파이브지제65차(유)1-21</t>
  </si>
  <si>
    <t>68979</t>
  </si>
  <si>
    <t>퍼스트파이브지제65차(유)1-22</t>
  </si>
  <si>
    <t>68980</t>
  </si>
  <si>
    <t>퍼스트파이브지제65차(유)1-23</t>
  </si>
  <si>
    <t>68981</t>
  </si>
  <si>
    <t>퍼스트파이브지제65차(유)1-24</t>
  </si>
  <si>
    <t>68982</t>
  </si>
  <si>
    <t>퍼스트파이브지제65차(유)1-25</t>
  </si>
  <si>
    <t>68983</t>
  </si>
  <si>
    <t>퍼스트파이브지제65차(유)1-26</t>
  </si>
  <si>
    <t>69017</t>
  </si>
  <si>
    <t>한솔제21차</t>
  </si>
  <si>
    <t>69026</t>
  </si>
  <si>
    <t>유플러스파이브지제66차(유)1-7</t>
  </si>
  <si>
    <t>69027</t>
  </si>
  <si>
    <t>유플러스파이브지제66차(유)1-8</t>
  </si>
  <si>
    <t>69028</t>
  </si>
  <si>
    <t>유플러스파이브지제66차(유)1-9</t>
  </si>
  <si>
    <t>69029</t>
  </si>
  <si>
    <t>유플러스파이브지제66차(유)1-10</t>
  </si>
  <si>
    <t>69030</t>
  </si>
  <si>
    <t>유플러스파이브지제66차(유)1-11</t>
  </si>
  <si>
    <t>69031</t>
  </si>
  <si>
    <t>유플러스파이브지제66차(유)1-12</t>
  </si>
  <si>
    <t>69032</t>
  </si>
  <si>
    <t>유플러스파이브지제66차(유)1-13</t>
  </si>
  <si>
    <t>69033</t>
  </si>
  <si>
    <t>유플러스파이브지제66차(유)1-14</t>
  </si>
  <si>
    <t>69034</t>
  </si>
  <si>
    <t>유플러스파이브지제66차(유)1-15</t>
  </si>
  <si>
    <t>69035</t>
  </si>
  <si>
    <t>유플러스파이브지제66차(유)1-16</t>
  </si>
  <si>
    <t>69036</t>
  </si>
  <si>
    <t>유플러스파이브지제66차(유)1-17</t>
  </si>
  <si>
    <t>69037</t>
  </si>
  <si>
    <t>유플러스파이브지제66차(유)1-18</t>
  </si>
  <si>
    <t>69038</t>
  </si>
  <si>
    <t>유플러스파이브지제66차(유)1-19</t>
  </si>
  <si>
    <t>69068</t>
  </si>
  <si>
    <t>제이드림제27차(유)2</t>
  </si>
  <si>
    <t>69080</t>
  </si>
  <si>
    <t>주택금융공사MBS2022-20(1-2)</t>
  </si>
  <si>
    <t>69081</t>
  </si>
  <si>
    <t>주택금융공사MBS2022-20(1-3)</t>
  </si>
  <si>
    <t>69082</t>
  </si>
  <si>
    <t>주택금융공사MBS2022-20(1-4)</t>
  </si>
  <si>
    <t>69083</t>
  </si>
  <si>
    <t>주택금융공사MBS2022-20(1-5)</t>
  </si>
  <si>
    <t>69084</t>
  </si>
  <si>
    <t>주택금융공사MBS2022-20(1-6)</t>
  </si>
  <si>
    <t>69085</t>
  </si>
  <si>
    <t>주택금융공사MBS2022-20(1-7)</t>
  </si>
  <si>
    <t>69086</t>
  </si>
  <si>
    <t>주택금융공사MBS2022-20(1-8)</t>
  </si>
  <si>
    <t>69124</t>
  </si>
  <si>
    <t>퍼스트파이브지제66차(유)1-16</t>
  </si>
  <si>
    <t>69125</t>
  </si>
  <si>
    <t>퍼스트파이브지제66차(유)1-17</t>
  </si>
  <si>
    <t>69126</t>
  </si>
  <si>
    <t>퍼스트파이브지제66차(유)1-18</t>
  </si>
  <si>
    <t>69127</t>
  </si>
  <si>
    <t>퍼스트파이브지제66차(유)1-19</t>
  </si>
  <si>
    <t>69128</t>
  </si>
  <si>
    <t>퍼스트파이브지제66차(유)1-20</t>
  </si>
  <si>
    <t>69129</t>
  </si>
  <si>
    <t>퍼스트파이브지제66차(유)1-21</t>
  </si>
  <si>
    <t>69130</t>
  </si>
  <si>
    <t>퍼스트파이브지제66차(유)1-22</t>
  </si>
  <si>
    <t>69131</t>
  </si>
  <si>
    <t>퍼스트파이브지제66차(유)1-23</t>
  </si>
  <si>
    <t>69132</t>
  </si>
  <si>
    <t>퍼스트파이브지제66차(유)1-24</t>
  </si>
  <si>
    <t>69133</t>
  </si>
  <si>
    <t>퍼스트파이브지제66차(유)1-25</t>
  </si>
  <si>
    <t>69134</t>
  </si>
  <si>
    <t>퍼스트파이브지제66차(유)1-26</t>
  </si>
  <si>
    <t>69135</t>
  </si>
  <si>
    <t>퍼스트파이브지제66차(유)1-27</t>
  </si>
  <si>
    <t>69136</t>
  </si>
  <si>
    <t>퍼스트파이브지제66차(유)1-28</t>
  </si>
  <si>
    <t>69137</t>
  </si>
  <si>
    <t>퍼스트파이브지제66차(유)1-29</t>
  </si>
  <si>
    <t>69138</t>
  </si>
  <si>
    <t>퍼스트파이브지제66차(유)1-30</t>
  </si>
  <si>
    <t>69163</t>
  </si>
  <si>
    <t>티월드제82차(유)1-17</t>
  </si>
  <si>
    <t>69164</t>
  </si>
  <si>
    <t>티월드제82차(유)1-18</t>
  </si>
  <si>
    <t>69165</t>
  </si>
  <si>
    <t>티월드제82차(유)1-19</t>
  </si>
  <si>
    <t>69166</t>
  </si>
  <si>
    <t>티월드제82차(유)1-20</t>
  </si>
  <si>
    <t>69167</t>
  </si>
  <si>
    <t>티월드제82차(유)1-21</t>
  </si>
  <si>
    <t>69168</t>
  </si>
  <si>
    <t>티월드제82차(유)1-22</t>
  </si>
  <si>
    <t>69169</t>
  </si>
  <si>
    <t>티월드제82차(유)1-23</t>
  </si>
  <si>
    <t>69170</t>
  </si>
  <si>
    <t>티월드제82차(유)1-24</t>
  </si>
  <si>
    <t>69171</t>
  </si>
  <si>
    <t>티월드제82차(유)1-25</t>
  </si>
  <si>
    <t>69172</t>
  </si>
  <si>
    <t>티월드제82차(유)1-26</t>
  </si>
  <si>
    <t>69173</t>
  </si>
  <si>
    <t>티월드제82차(유)1-27</t>
  </si>
  <si>
    <t>69174</t>
  </si>
  <si>
    <t>티월드제82차(유)1-28</t>
  </si>
  <si>
    <t>69209</t>
  </si>
  <si>
    <t>제이드림제27차(유)3</t>
  </si>
  <si>
    <t>69301</t>
  </si>
  <si>
    <t>안산도시공사</t>
  </si>
  <si>
    <t>69317</t>
  </si>
  <si>
    <t>티월드제83차(유)1-16</t>
  </si>
  <si>
    <t>69318</t>
  </si>
  <si>
    <t>티월드제83차(유)1-17</t>
  </si>
  <si>
    <t>69319</t>
  </si>
  <si>
    <t>티월드제83차(유)1-18</t>
  </si>
  <si>
    <t>69320</t>
  </si>
  <si>
    <t>티월드제83차(유)1-19</t>
  </si>
  <si>
    <t>69321</t>
  </si>
  <si>
    <t>티월드제83차(유)1-20</t>
  </si>
  <si>
    <t>69322</t>
  </si>
  <si>
    <t>티월드제83차(유)1-21</t>
  </si>
  <si>
    <t>69323</t>
  </si>
  <si>
    <t>티월드제83차(유)1-22</t>
  </si>
  <si>
    <t>69324</t>
  </si>
  <si>
    <t>티월드제83차(유)1-23</t>
  </si>
  <si>
    <t>69325</t>
  </si>
  <si>
    <t>티월드제83차(유)1-24</t>
  </si>
  <si>
    <t>69326</t>
  </si>
  <si>
    <t>티월드제83차(유)1-25</t>
  </si>
  <si>
    <t>69327</t>
  </si>
  <si>
    <t>티월드제83차(유)1-26</t>
  </si>
  <si>
    <t>69328</t>
  </si>
  <si>
    <t>티월드제83차(유)1-27</t>
  </si>
  <si>
    <t>69357</t>
  </si>
  <si>
    <t>롯데캐피탈제2차(유)1-3</t>
  </si>
  <si>
    <t>69358</t>
  </si>
  <si>
    <t>롯데캐피탈제2차(유)1-4</t>
  </si>
  <si>
    <t>69359</t>
  </si>
  <si>
    <t>롯데캐피탈제2차(유)1-5</t>
  </si>
  <si>
    <t>69360</t>
  </si>
  <si>
    <t>롯데캐피탈제2차(유)1-6</t>
  </si>
  <si>
    <t>69361</t>
  </si>
  <si>
    <t>롯데캐피탈제2차(유)1-7</t>
  </si>
  <si>
    <t>69362</t>
  </si>
  <si>
    <t>롯데캐피탈제2차(유)1-8</t>
  </si>
  <si>
    <t>69363</t>
  </si>
  <si>
    <t>롯데캐피탈제2차(유)1-9</t>
  </si>
  <si>
    <t>69364</t>
  </si>
  <si>
    <t>롯데캐피탈제2차(유)1-10</t>
  </si>
  <si>
    <t>69365</t>
  </si>
  <si>
    <t>롯데캐피탈제2차(유)1-11</t>
  </si>
  <si>
    <t>69366</t>
  </si>
  <si>
    <t>롯데캐피탈제2차(유)1-12</t>
  </si>
  <si>
    <t>69367</t>
  </si>
  <si>
    <t>롯데캐피탈제2차(유)1-13</t>
  </si>
  <si>
    <t>69368</t>
  </si>
  <si>
    <t>롯데캐피탈제2차(유)1-14</t>
  </si>
  <si>
    <t>69369</t>
  </si>
  <si>
    <t>롯데캐피탈제2차(유)1-15</t>
  </si>
  <si>
    <t>69370</t>
  </si>
  <si>
    <t>롯데캐피탈제2차(유)1-16</t>
  </si>
  <si>
    <t>69371</t>
  </si>
  <si>
    <t>롯데캐피탈제2차(유)1-17</t>
  </si>
  <si>
    <t>69372</t>
  </si>
  <si>
    <t>롯데캐피탈제2차(유)1-18</t>
  </si>
  <si>
    <t>69373</t>
  </si>
  <si>
    <t>롯데캐피탈제2차(유)1-19</t>
  </si>
  <si>
    <t>69374</t>
  </si>
  <si>
    <t>롯데캐피탈제2차(유)1-20</t>
  </si>
  <si>
    <t>69375</t>
  </si>
  <si>
    <t>롯데캐피탈제2차(유)1-21</t>
  </si>
  <si>
    <t>69376</t>
  </si>
  <si>
    <t>롯데캐피탈제2차(유)1-22</t>
  </si>
  <si>
    <t>69377</t>
  </si>
  <si>
    <t>롯데캐피탈제2차(유)1-23</t>
  </si>
  <si>
    <t>69393</t>
  </si>
  <si>
    <t>유플러스파이브지제67차(유)1-8</t>
  </si>
  <si>
    <t>69394</t>
  </si>
  <si>
    <t>유플러스파이브지제67차(유)1-9</t>
  </si>
  <si>
    <t>69395</t>
  </si>
  <si>
    <t>유플러스파이브지제67차(유)1-10</t>
  </si>
  <si>
    <t>69396</t>
  </si>
  <si>
    <t>유플러스파이브지제67차(유)1-11</t>
  </si>
  <si>
    <t>69397</t>
  </si>
  <si>
    <t>유플러스파이브지제67차(유)1-12</t>
  </si>
  <si>
    <t>69398</t>
  </si>
  <si>
    <t>유플러스파이브지제67차(유)1-13</t>
  </si>
  <si>
    <t>69399</t>
  </si>
  <si>
    <t>유플러스파이브지제67차(유)1-14</t>
  </si>
  <si>
    <t>69400</t>
  </si>
  <si>
    <t>유플러스파이브지제67차(유)1-15</t>
  </si>
  <si>
    <t>69401</t>
  </si>
  <si>
    <t>유플러스파이브지제67차(유)1-16</t>
  </si>
  <si>
    <t>69402</t>
  </si>
  <si>
    <t>유플러스파이브지제67차(유)1-17</t>
  </si>
  <si>
    <t>69403</t>
  </si>
  <si>
    <t>유플러스파이브지제67차(유)1-18</t>
  </si>
  <si>
    <t>69404</t>
  </si>
  <si>
    <t>유플러스파이브지제67차(유)1-19</t>
  </si>
  <si>
    <t>69426</t>
  </si>
  <si>
    <t>엠캐피탈제4차(유)1-16</t>
  </si>
  <si>
    <t>69483</t>
  </si>
  <si>
    <t>티월드제84차(유)1-17</t>
  </si>
  <si>
    <t>69484</t>
  </si>
  <si>
    <t>티월드제84차(유)1-18</t>
  </si>
  <si>
    <t>69485</t>
  </si>
  <si>
    <t>티월드제84차(유)1-19</t>
  </si>
  <si>
    <t>69486</t>
  </si>
  <si>
    <t>티월드제84차(유)1-20</t>
  </si>
  <si>
    <t>69487</t>
  </si>
  <si>
    <t>티월드제84차(유)1-21</t>
  </si>
  <si>
    <t>69488</t>
  </si>
  <si>
    <t>티월드제84차(유)1-22</t>
  </si>
  <si>
    <t>69489</t>
  </si>
  <si>
    <t>티월드제84차(유)1-23</t>
  </si>
  <si>
    <t>69490</t>
  </si>
  <si>
    <t>티월드제84차(유)1-24</t>
  </si>
  <si>
    <t>69491</t>
  </si>
  <si>
    <t>티월드제84차(유)1-25</t>
  </si>
  <si>
    <t>69492</t>
  </si>
  <si>
    <t>티월드제84차(유)1-26</t>
  </si>
  <si>
    <t>69493</t>
  </si>
  <si>
    <t>티월드제84차(유)1-27</t>
  </si>
  <si>
    <t>69531</t>
  </si>
  <si>
    <t>한국캐피탈제5차유동화(유)1-4</t>
  </si>
  <si>
    <t>69532</t>
  </si>
  <si>
    <t>한국캐피탈제5차유동화(유)1-5</t>
  </si>
  <si>
    <t>69533</t>
  </si>
  <si>
    <t>한국캐피탈제5차유동화(유)1-6</t>
  </si>
  <si>
    <t>69534</t>
  </si>
  <si>
    <t>한국캐피탈제5차유동화(유)1-7</t>
  </si>
  <si>
    <t>69535</t>
  </si>
  <si>
    <t>한국캐피탈제5차유동화(유)1-8</t>
  </si>
  <si>
    <t>69540</t>
  </si>
  <si>
    <t>마스제1차(유)1-1</t>
  </si>
  <si>
    <t>69547</t>
  </si>
  <si>
    <t>마스제1차(유)1-2</t>
  </si>
  <si>
    <t>69554</t>
  </si>
  <si>
    <t>주택금융공사MBS2023-5(1-1)</t>
  </si>
  <si>
    <t>69555</t>
  </si>
  <si>
    <t>주택금융공사MBS2023-5(1-2)</t>
  </si>
  <si>
    <t>69556</t>
  </si>
  <si>
    <t>주택금융공사MBS2023-5(1-3)</t>
  </si>
  <si>
    <t>69557</t>
  </si>
  <si>
    <t>주택금융공사MBS2023-5(1-4)</t>
  </si>
  <si>
    <t>69573</t>
  </si>
  <si>
    <t>퍼스트파이브지제67차(유)1-6</t>
  </si>
  <si>
    <t>69574</t>
  </si>
  <si>
    <t>퍼스트파이브지제67차(유)1-7</t>
  </si>
  <si>
    <t>69575</t>
  </si>
  <si>
    <t>퍼스트파이브지제67차(유)1-8</t>
  </si>
  <si>
    <t>69576</t>
  </si>
  <si>
    <t>퍼스트파이브지제67차(유)1-9</t>
  </si>
  <si>
    <t>69577</t>
  </si>
  <si>
    <t>퍼스트파이브지제67차(유)1-10</t>
  </si>
  <si>
    <t>69578</t>
  </si>
  <si>
    <t>퍼스트파이브지제67차(유)1-11</t>
  </si>
  <si>
    <t>69579</t>
  </si>
  <si>
    <t>퍼스트파이브지제67차(유)1-12</t>
  </si>
  <si>
    <t>69580</t>
  </si>
  <si>
    <t>퍼스트파이브지제67차(유)1-13</t>
  </si>
  <si>
    <t>69581</t>
  </si>
  <si>
    <t>퍼스트파이브지제67차(유)1-14</t>
  </si>
  <si>
    <t>69582</t>
  </si>
  <si>
    <t>퍼스트파이브지제67차(유)1-15</t>
  </si>
  <si>
    <t>69583</t>
  </si>
  <si>
    <t>퍼스트파이브지제67차(유)1-16</t>
  </si>
  <si>
    <t>69584</t>
  </si>
  <si>
    <t>퍼스트파이브지제67차(유)1-17</t>
  </si>
  <si>
    <t>69585</t>
  </si>
  <si>
    <t>퍼스트파이브지제67차(유)1-18</t>
  </si>
  <si>
    <t>69586</t>
  </si>
  <si>
    <t>퍼스트파이브지제67차(유)1-19</t>
  </si>
  <si>
    <t>69587</t>
  </si>
  <si>
    <t>퍼스트파이브지제67차(유)1-20</t>
  </si>
  <si>
    <t>69588</t>
  </si>
  <si>
    <t>퍼스트파이브지제67차(유)1-21</t>
  </si>
  <si>
    <t>69589</t>
  </si>
  <si>
    <t>퍼스트파이브지제67차(유)1-22</t>
  </si>
  <si>
    <t>69590</t>
  </si>
  <si>
    <t>퍼스트파이브지제67차(유)1-23</t>
  </si>
  <si>
    <t>69591</t>
  </si>
  <si>
    <t>퍼스트파이브지제67차(유)1-24</t>
  </si>
  <si>
    <t>69592</t>
  </si>
  <si>
    <t>퍼스트파이브지제67차(유)1-25</t>
  </si>
  <si>
    <t>69593</t>
  </si>
  <si>
    <t>퍼스트파이브지제67차(유)1-26</t>
  </si>
  <si>
    <t>69594</t>
  </si>
  <si>
    <t>퍼스트파이브지제67차(유)1-27</t>
  </si>
  <si>
    <t>69595</t>
  </si>
  <si>
    <t>퍼스트파이브지제67차(유)1-28</t>
  </si>
  <si>
    <t>69596</t>
  </si>
  <si>
    <t>퍼스트파이브지제67차(유)1-29</t>
  </si>
  <si>
    <t>69597</t>
  </si>
  <si>
    <t>퍼스트파이브지제67차(유)1-30</t>
  </si>
  <si>
    <t>69598</t>
  </si>
  <si>
    <t>퍼스트파이브지제67차(유)1-31</t>
  </si>
  <si>
    <t>69599</t>
  </si>
  <si>
    <t>퍼스트파이브지제67차(유)1-32</t>
  </si>
  <si>
    <t>69602</t>
  </si>
  <si>
    <t>국민사랑제5차(유)4</t>
  </si>
  <si>
    <t>69605</t>
  </si>
  <si>
    <t>국민넘버원제6차(유)1-3</t>
  </si>
  <si>
    <t>69608</t>
  </si>
  <si>
    <t>시그니처제8차(유)1-2</t>
  </si>
  <si>
    <t>69611</t>
  </si>
  <si>
    <t>더퍼스트샤이닝제12차(유)1</t>
  </si>
  <si>
    <t>69614</t>
  </si>
  <si>
    <t>국민사랑제6차(유)1</t>
  </si>
  <si>
    <t>69618</t>
  </si>
  <si>
    <t>국민넘버원제7차(유)1-3</t>
  </si>
  <si>
    <t>69620</t>
  </si>
  <si>
    <t>주택금융공사MBS2023-6(1-1)</t>
  </si>
  <si>
    <t>69621</t>
  </si>
  <si>
    <t>주택금융공사MBS2023-6(1-2)</t>
  </si>
  <si>
    <t>69622</t>
  </si>
  <si>
    <t>주택금융공사MBS2023-6(1-3)</t>
  </si>
  <si>
    <t>69623</t>
  </si>
  <si>
    <t>주택금융공사MBS2023-6(1-4)</t>
  </si>
  <si>
    <t>69624</t>
  </si>
  <si>
    <t>주택금융공사MBS2023-6(1-5)</t>
  </si>
  <si>
    <t>69625</t>
  </si>
  <si>
    <t>주택금융공사MBS2023-6(1-6)</t>
  </si>
  <si>
    <t>69626</t>
  </si>
  <si>
    <t>주택금융공사MBS2023-6(1-7)</t>
  </si>
  <si>
    <t>69627</t>
  </si>
  <si>
    <t>주택금융공사MBS2023-6(1-8)</t>
  </si>
  <si>
    <t>69628</t>
  </si>
  <si>
    <t>주택금융공사MBS2023-6(1-9)</t>
  </si>
  <si>
    <t>69632</t>
  </si>
  <si>
    <t>알바트로스제13차(유)1</t>
  </si>
  <si>
    <t>69633</t>
  </si>
  <si>
    <t>제일사랑제4차(유)1</t>
  </si>
  <si>
    <t>69644</t>
  </si>
  <si>
    <t>주택금융공사MBS2023-7(1-1)</t>
  </si>
  <si>
    <t>69645</t>
  </si>
  <si>
    <t>주택금융공사MBS2023-7(1-2)</t>
  </si>
  <si>
    <t>69646</t>
  </si>
  <si>
    <t>주택금융공사MBS2023-7(1-3)</t>
  </si>
  <si>
    <t>69647</t>
  </si>
  <si>
    <t>주택금융공사MBS2023-7(1-4)</t>
  </si>
  <si>
    <t>69648</t>
  </si>
  <si>
    <t>주택금융공사MBS2023-7(1-5)</t>
  </si>
  <si>
    <t>69649</t>
  </si>
  <si>
    <t>주택금융공사MBS2023-7(1-6)</t>
  </si>
  <si>
    <t>69650</t>
  </si>
  <si>
    <t>주택금융공사MBS2023-7(1-7)</t>
  </si>
  <si>
    <t>69651</t>
  </si>
  <si>
    <t>주택금융공사MBS2023-7(1-8)</t>
  </si>
  <si>
    <t>69652</t>
  </si>
  <si>
    <t>주택금융공사MBS2023-7(1-9)</t>
  </si>
  <si>
    <t>69661</t>
  </si>
  <si>
    <t>신보2023제2차(유)1-1</t>
  </si>
  <si>
    <t>69662</t>
  </si>
  <si>
    <t>신보2023제2차(유)1-2</t>
  </si>
  <si>
    <t>69663</t>
  </si>
  <si>
    <t>신보2023제2차(유)1-3</t>
  </si>
  <si>
    <t>69664</t>
  </si>
  <si>
    <t>신보2023제3차(유)1-1</t>
  </si>
  <si>
    <t>69665</t>
  </si>
  <si>
    <t>신보2023제3차(유)1-2</t>
  </si>
  <si>
    <t>69666</t>
  </si>
  <si>
    <t>신보2023제4차(유)1-1</t>
  </si>
  <si>
    <t>69667</t>
  </si>
  <si>
    <t>신보2023제4차(유)1-2</t>
  </si>
  <si>
    <t>69672</t>
  </si>
  <si>
    <t>에이스디비제1차(유)1</t>
  </si>
  <si>
    <t>69710</t>
  </si>
  <si>
    <t>제이드림제27차(유)4</t>
  </si>
  <si>
    <t>69722</t>
  </si>
  <si>
    <t>리브스타제7차(유)1</t>
  </si>
  <si>
    <t>69724</t>
  </si>
  <si>
    <t>국민챔피온제4차(유)2-4</t>
  </si>
  <si>
    <t>69730</t>
  </si>
  <si>
    <t>티월드제85차(유)1-6</t>
  </si>
  <si>
    <t>69731</t>
  </si>
  <si>
    <t>티월드제85차(유)1-7</t>
  </si>
  <si>
    <t>69732</t>
  </si>
  <si>
    <t>티월드제85차(유)1-8</t>
  </si>
  <si>
    <t>69733</t>
  </si>
  <si>
    <t>티월드제85차(유)1-9</t>
  </si>
  <si>
    <t>69734</t>
  </si>
  <si>
    <t>티월드제85차(유)1-10</t>
  </si>
  <si>
    <t>69735</t>
  </si>
  <si>
    <t>티월드제85차(유)1-11</t>
  </si>
  <si>
    <t>69736</t>
  </si>
  <si>
    <t>티월드제85차(유)1-12</t>
  </si>
  <si>
    <t>69737</t>
  </si>
  <si>
    <t>티월드제85차(유)1-13</t>
  </si>
  <si>
    <t>69738</t>
  </si>
  <si>
    <t>티월드제85차(유)1-14</t>
  </si>
  <si>
    <t>69739</t>
  </si>
  <si>
    <t>티월드제85차(유)1-15</t>
  </si>
  <si>
    <t>69740</t>
  </si>
  <si>
    <t>티월드제85차(유)1-16</t>
  </si>
  <si>
    <t>69741</t>
  </si>
  <si>
    <t>티월드제85차(유)1-17</t>
  </si>
  <si>
    <t>69742</t>
  </si>
  <si>
    <t>티월드제85차(유)1-18</t>
  </si>
  <si>
    <t>69743</t>
  </si>
  <si>
    <t>티월드제85차(유)1-19</t>
  </si>
  <si>
    <t>69744</t>
  </si>
  <si>
    <t>티월드제85차(유)1-20</t>
  </si>
  <si>
    <t>69745</t>
  </si>
  <si>
    <t>티월드제85차(유)1-21</t>
  </si>
  <si>
    <t>69746</t>
  </si>
  <si>
    <t>티월드제85차(유)1-22</t>
  </si>
  <si>
    <t>69747</t>
  </si>
  <si>
    <t>티월드제85차(유)1-23</t>
  </si>
  <si>
    <t>69748</t>
  </si>
  <si>
    <t>티월드제85차(유)1-24</t>
  </si>
  <si>
    <t>69749</t>
  </si>
  <si>
    <t>티월드제85차(유)1-25</t>
  </si>
  <si>
    <t>69750</t>
  </si>
  <si>
    <t>티월드제85차(유)1-26</t>
  </si>
  <si>
    <t>69751</t>
  </si>
  <si>
    <t>티월드제85차(유)1-27</t>
  </si>
  <si>
    <t>69752</t>
  </si>
  <si>
    <t>티월드제85차(유)1-28</t>
  </si>
  <si>
    <t>69755</t>
  </si>
  <si>
    <t>마스제1차(유)2-1</t>
  </si>
  <si>
    <t>69756</t>
  </si>
  <si>
    <t>국민챔피온제5차(유)2-3</t>
  </si>
  <si>
    <t>69758</t>
  </si>
  <si>
    <t>농협챔피온제2차(유)1-2</t>
  </si>
  <si>
    <t>69760</t>
  </si>
  <si>
    <t>주택금융공사MBS2023-8(1-1)</t>
  </si>
  <si>
    <t>69761</t>
  </si>
  <si>
    <t>주택금융공사MBS2023-8(1-2)</t>
  </si>
  <si>
    <t>69762</t>
  </si>
  <si>
    <t>주택금융공사MBS2023-8(1-3)</t>
  </si>
  <si>
    <t>69763</t>
  </si>
  <si>
    <t>주택금융공사MBS2023-8(1-4)</t>
  </si>
  <si>
    <t>69778</t>
  </si>
  <si>
    <t>증금타임제11차(유)1</t>
  </si>
  <si>
    <t>69791</t>
  </si>
  <si>
    <t>유플러스파이브지제68차(유)1-3</t>
  </si>
  <si>
    <t>69792</t>
  </si>
  <si>
    <t>유플러스파이브지제68차(유)1-4</t>
  </si>
  <si>
    <t>69793</t>
  </si>
  <si>
    <t>유플러스파이브지제68차(유)1-5</t>
  </si>
  <si>
    <t>69794</t>
  </si>
  <si>
    <t>유플러스파이브지제68차(유)1-6</t>
  </si>
  <si>
    <t>69795</t>
  </si>
  <si>
    <t>유플러스파이브지제68차(유)1-7</t>
  </si>
  <si>
    <t>69796</t>
  </si>
  <si>
    <t>유플러스파이브지제68차(유)1-8</t>
  </si>
  <si>
    <t>69797</t>
  </si>
  <si>
    <t>유플러스파이브지제68차(유)1-9</t>
  </si>
  <si>
    <t>69798</t>
  </si>
  <si>
    <t>유플러스파이브지제68차(유)1-10</t>
  </si>
  <si>
    <t>69799</t>
  </si>
  <si>
    <t>유플러스파이브지제68차(유)1-11</t>
  </si>
  <si>
    <t>69800</t>
  </si>
  <si>
    <t>유플러스파이브지제68차(유)1-12</t>
  </si>
  <si>
    <t>69801</t>
  </si>
  <si>
    <t>유플러스파이브지제68차(유)1-13</t>
  </si>
  <si>
    <t>69802</t>
  </si>
  <si>
    <t>유플러스파이브지제68차(유)1-14</t>
  </si>
  <si>
    <t>69803</t>
  </si>
  <si>
    <t>유플러스파이브지제68차(유)1-15</t>
  </si>
  <si>
    <t>69804</t>
  </si>
  <si>
    <t>유플러스파이브지제68차(유)1-16</t>
  </si>
  <si>
    <t>69805</t>
  </si>
  <si>
    <t>유플러스파이브지제68차(유)1-17</t>
  </si>
  <si>
    <t>69806</t>
  </si>
  <si>
    <t>유플러스파이브지제68차(유)1-18</t>
  </si>
  <si>
    <t>69807</t>
  </si>
  <si>
    <t>유플러스파이브지제68차(유)1-19</t>
  </si>
  <si>
    <t>69819</t>
  </si>
  <si>
    <t>제일사랑제4차(유)2</t>
  </si>
  <si>
    <t>69820</t>
  </si>
  <si>
    <t>주택금융공사MBS2023-9(1-1)</t>
  </si>
  <si>
    <t>69821</t>
  </si>
  <si>
    <t>주택금융공사MBS2023-9(1-2)</t>
  </si>
  <si>
    <t>69822</t>
  </si>
  <si>
    <t>주택금융공사MBS2023-9(1-3)</t>
  </si>
  <si>
    <t>69823</t>
  </si>
  <si>
    <t>주택금융공사MBS2023-9(1-4)</t>
  </si>
  <si>
    <t>69824</t>
  </si>
  <si>
    <t>주택금융공사MBS2023-9(1-5)</t>
  </si>
  <si>
    <t>69825</t>
  </si>
  <si>
    <t>주택금융공사MBS2023-9(1-6)</t>
  </si>
  <si>
    <t>69826</t>
  </si>
  <si>
    <t>주택금융공사MBS2023-9(1-7)</t>
  </si>
  <si>
    <t>69827</t>
  </si>
  <si>
    <t>주택금융공사MBS2023-9(1-8)</t>
  </si>
  <si>
    <t>69828</t>
  </si>
  <si>
    <t>주택금융공사MBS2023-9(1-9)</t>
  </si>
  <si>
    <t>69832</t>
  </si>
  <si>
    <t>농협챔피온제3차(유)1-2</t>
  </si>
  <si>
    <t>69835</t>
  </si>
  <si>
    <t>디에이치스카이</t>
  </si>
  <si>
    <t>69845</t>
  </si>
  <si>
    <t>신한챔피온제13차(유)1-2</t>
  </si>
  <si>
    <t>69846</t>
  </si>
  <si>
    <t>와이케이에이치제2차</t>
  </si>
  <si>
    <t>69850</t>
  </si>
  <si>
    <t>벽산파워</t>
  </si>
  <si>
    <t>69851</t>
  </si>
  <si>
    <t>나이스온천4유동화전문(유)1</t>
  </si>
  <si>
    <t>69854</t>
  </si>
  <si>
    <t>더퍼스트샤이닝제13차(유)1</t>
  </si>
  <si>
    <t>69856</t>
  </si>
  <si>
    <t>뉴스텔라제10차(유)3</t>
  </si>
  <si>
    <t>69858</t>
  </si>
  <si>
    <t>주택금융공사MBS2023-10(1-1)</t>
  </si>
  <si>
    <t>69859</t>
  </si>
  <si>
    <t>주택금융공사MBS2023-10(1-2)</t>
  </si>
  <si>
    <t>69860</t>
  </si>
  <si>
    <t>주택금융공사MBS2023-10(1-3)</t>
  </si>
  <si>
    <t>69861</t>
  </si>
  <si>
    <t>주택금융공사MBS2023-10(1-4)</t>
  </si>
  <si>
    <t>69865</t>
  </si>
  <si>
    <t>뉴스타이문1제1차(유)1</t>
  </si>
  <si>
    <t>69869</t>
  </si>
  <si>
    <t>뉴스타장위제십구역(유)1</t>
  </si>
  <si>
    <t>69874</t>
  </si>
  <si>
    <t>바바리안스카이코리아6(유)1-5</t>
  </si>
  <si>
    <t>69875</t>
  </si>
  <si>
    <t>바바리안스카이코리아6(유)1-6</t>
  </si>
  <si>
    <t>69876</t>
  </si>
  <si>
    <t>바바리안스카이코리아6(유)1-7</t>
  </si>
  <si>
    <t>69877</t>
  </si>
  <si>
    <t>바바리안스카이코리아6(유)1-8</t>
  </si>
  <si>
    <t>69878</t>
  </si>
  <si>
    <t>바바리안스카이코리아6(유)1-9</t>
  </si>
  <si>
    <t>69879</t>
  </si>
  <si>
    <t>바바리안스카이코리아6(유)1-10</t>
  </si>
  <si>
    <t>69880</t>
  </si>
  <si>
    <t>바바리안스카이코리아6(유)1-11</t>
  </si>
  <si>
    <t>69881</t>
  </si>
  <si>
    <t>바바리안스카이코리아6(유)1-12</t>
  </si>
  <si>
    <t>69882</t>
  </si>
  <si>
    <t>바바리안스카이코리아6(유)1-13</t>
  </si>
  <si>
    <t>69883</t>
  </si>
  <si>
    <t>바바리안스카이코리아6(유)1-14</t>
  </si>
  <si>
    <t>69884</t>
  </si>
  <si>
    <t>바바리안스카이코리아6(유)1-15</t>
  </si>
  <si>
    <t>69885</t>
  </si>
  <si>
    <t>바바리안스카이코리아6(유)1-16</t>
  </si>
  <si>
    <t>69886</t>
  </si>
  <si>
    <t>바바리안스카이코리아6(유)1-17</t>
  </si>
  <si>
    <t>69887</t>
  </si>
  <si>
    <t>바바리안스카이코리아6(유)1-18</t>
  </si>
  <si>
    <t>69888</t>
  </si>
  <si>
    <t>바바리안스카이코리아6(유)1-19</t>
  </si>
  <si>
    <t>69889</t>
  </si>
  <si>
    <t>바바리안스카이코리아6(유)1-20</t>
  </si>
  <si>
    <t>69890</t>
  </si>
  <si>
    <t>바바리안스카이코리아6(유)1-21</t>
  </si>
  <si>
    <t>69891</t>
  </si>
  <si>
    <t>바바리안스카이코리아6(유)1-22</t>
  </si>
  <si>
    <t>69892</t>
  </si>
  <si>
    <t>바바리안스카이코리아6(유)1-23</t>
  </si>
  <si>
    <t>69893</t>
  </si>
  <si>
    <t>바바리안스카이코리아6(유)1-24</t>
  </si>
  <si>
    <t>69894</t>
  </si>
  <si>
    <t>바바리안스카이코리아6(유)1-25</t>
  </si>
  <si>
    <t>69895</t>
  </si>
  <si>
    <t>바바리안스카이코리아6(유)1-26</t>
  </si>
  <si>
    <t>69896</t>
  </si>
  <si>
    <t>바바리안스카이코리아6(유)1-27</t>
  </si>
  <si>
    <t>69897</t>
  </si>
  <si>
    <t>바바리안스카이코리아6(유)1-28</t>
  </si>
  <si>
    <t>69898</t>
  </si>
  <si>
    <t>바바리안스카이코리아6(유)1-29</t>
  </si>
  <si>
    <t>69899</t>
  </si>
  <si>
    <t>바바리안스카이코리아6(유)1-30</t>
  </si>
  <si>
    <t>69900</t>
  </si>
  <si>
    <t>바바리안스카이코리아6(유)1-31</t>
  </si>
  <si>
    <t>69901</t>
  </si>
  <si>
    <t>바바리안스카이코리아6(유)1-32</t>
  </si>
  <si>
    <t>69902</t>
  </si>
  <si>
    <t>바바리안스카이코리아6(유)1-33</t>
  </si>
  <si>
    <t>69903</t>
  </si>
  <si>
    <t>바바리안스카이코리아6(유)1-34</t>
  </si>
  <si>
    <t>69904</t>
  </si>
  <si>
    <t>바바리안스카이코리아6(유)1-35</t>
  </si>
  <si>
    <t>69905</t>
  </si>
  <si>
    <t>바바리안스카이코리아6(유)1-36</t>
  </si>
  <si>
    <t>69906</t>
  </si>
  <si>
    <t>바바리안스카이코리아6(유)1-37</t>
  </si>
  <si>
    <t>69916</t>
  </si>
  <si>
    <t>티월드제86차(유)1-5</t>
  </si>
  <si>
    <t>69917</t>
  </si>
  <si>
    <t>티월드제86차(유)1-6</t>
  </si>
  <si>
    <t>69918</t>
  </si>
  <si>
    <t>티월드제86차(유)1-7</t>
  </si>
  <si>
    <t>69919</t>
  </si>
  <si>
    <t>티월드제86차(유)1-8</t>
  </si>
  <si>
    <t>69920</t>
  </si>
  <si>
    <t>티월드제86차(유)1-9</t>
  </si>
  <si>
    <t>69921</t>
  </si>
  <si>
    <t>티월드제86차(유)1-10</t>
  </si>
  <si>
    <t>69922</t>
  </si>
  <si>
    <t>티월드제86차(유)1-11</t>
  </si>
  <si>
    <t>69923</t>
  </si>
  <si>
    <t>티월드제86차(유)1-12</t>
  </si>
  <si>
    <t>69924</t>
  </si>
  <si>
    <t>티월드제86차(유)1-13</t>
  </si>
  <si>
    <t>69925</t>
  </si>
  <si>
    <t>티월드제86차(유)1-14</t>
  </si>
  <si>
    <t>69926</t>
  </si>
  <si>
    <t>티월드제86차(유)1-15</t>
  </si>
  <si>
    <t>69927</t>
  </si>
  <si>
    <t>티월드제86차(유)1-16</t>
  </si>
  <si>
    <t>69928</t>
  </si>
  <si>
    <t>티월드제86차(유)1-17</t>
  </si>
  <si>
    <t>69929</t>
  </si>
  <si>
    <t>티월드제86차(유)1-18</t>
  </si>
  <si>
    <t>69930</t>
  </si>
  <si>
    <t>티월드제86차(유)1-19</t>
  </si>
  <si>
    <t>69931</t>
  </si>
  <si>
    <t>티월드제86차(유)1-20</t>
  </si>
  <si>
    <t>69932</t>
  </si>
  <si>
    <t>티월드제86차(유)1-21</t>
  </si>
  <si>
    <t>69933</t>
  </si>
  <si>
    <t>티월드제86차(유)1-22</t>
  </si>
  <si>
    <t>69934</t>
  </si>
  <si>
    <t>티월드제86차(유)1-23</t>
  </si>
  <si>
    <t>69935</t>
  </si>
  <si>
    <t>티월드제86차(유)1-24</t>
  </si>
  <si>
    <t>69936</t>
  </si>
  <si>
    <t>티월드제86차(유)1-25</t>
  </si>
  <si>
    <t>69937</t>
  </si>
  <si>
    <t>티월드제86차(유)1-26</t>
  </si>
  <si>
    <t>69938</t>
  </si>
  <si>
    <t>티월드제86차(유)1-27</t>
  </si>
  <si>
    <t>69943</t>
  </si>
  <si>
    <t>퍼스트파이브지제68차(유)1-5</t>
  </si>
  <si>
    <t>69944</t>
  </si>
  <si>
    <t>퍼스트파이브지제68차(유)1-6</t>
  </si>
  <si>
    <t>69945</t>
  </si>
  <si>
    <t>퍼스트파이브지제68차(유)1-7</t>
  </si>
  <si>
    <t>69946</t>
  </si>
  <si>
    <t>퍼스트파이브지제68차(유)1-8</t>
  </si>
  <si>
    <t>69947</t>
  </si>
  <si>
    <t>퍼스트파이브지제68차(유)1-9</t>
  </si>
  <si>
    <t>69948</t>
  </si>
  <si>
    <t>퍼스트파이브지제68차(유)1-10</t>
  </si>
  <si>
    <t>69949</t>
  </si>
  <si>
    <t>퍼스트파이브지제68차(유)1-11</t>
  </si>
  <si>
    <t>69950</t>
  </si>
  <si>
    <t>퍼스트파이브지제68차(유)1-12</t>
  </si>
  <si>
    <t>69951</t>
  </si>
  <si>
    <t>퍼스트파이브지제68차(유)1-13</t>
  </si>
  <si>
    <t>69952</t>
  </si>
  <si>
    <t>퍼스트파이브지제68차(유)1-14</t>
  </si>
  <si>
    <t>69953</t>
  </si>
  <si>
    <t>퍼스트파이브지제68차(유)1-15</t>
  </si>
  <si>
    <t>69954</t>
  </si>
  <si>
    <t>퍼스트파이브지제68차(유)1-16</t>
  </si>
  <si>
    <t>69955</t>
  </si>
  <si>
    <t>퍼스트파이브지제68차(유)1-17</t>
  </si>
  <si>
    <t>69956</t>
  </si>
  <si>
    <t>퍼스트파이브지제68차(유)1-18</t>
  </si>
  <si>
    <t>69957</t>
  </si>
  <si>
    <t>퍼스트파이브지제68차(유)1-19</t>
  </si>
  <si>
    <t>69958</t>
  </si>
  <si>
    <t>퍼스트파이브지제68차(유)1-20</t>
  </si>
  <si>
    <t>69959</t>
  </si>
  <si>
    <t>퍼스트파이브지제68차(유)1-21</t>
  </si>
  <si>
    <t>69960</t>
  </si>
  <si>
    <t>퍼스트파이브지제68차(유)1-22</t>
  </si>
  <si>
    <t>69961</t>
  </si>
  <si>
    <t>퍼스트파이브지제68차(유)1-23</t>
  </si>
  <si>
    <t>69962</t>
  </si>
  <si>
    <t>퍼스트파이브지제68차(유)1-24</t>
  </si>
  <si>
    <t>69963</t>
  </si>
  <si>
    <t>퍼스트파이브지제68차(유)1-25</t>
  </si>
  <si>
    <t>69964</t>
  </si>
  <si>
    <t>퍼스트파이브지제68차(유)1-26</t>
  </si>
  <si>
    <t>69965</t>
  </si>
  <si>
    <t>퍼스트파이브지제68차(유)1-27</t>
  </si>
  <si>
    <t>69966</t>
  </si>
  <si>
    <t>퍼스트파이브지제68차(유)1-28</t>
  </si>
  <si>
    <t>69967</t>
  </si>
  <si>
    <t>퍼스트파이브지제68차(유)1-29</t>
  </si>
  <si>
    <t>69968</t>
  </si>
  <si>
    <t>퍼스트파이브지제68차(유)1-30</t>
  </si>
  <si>
    <t>69969</t>
  </si>
  <si>
    <t>퍼스트파이브지제68차(유)1-31</t>
  </si>
  <si>
    <t>69970</t>
  </si>
  <si>
    <t>퍼스트파이브지제68차(유)1-32</t>
  </si>
  <si>
    <t>69971</t>
  </si>
  <si>
    <t>뉴마레제8차(유)2</t>
  </si>
  <si>
    <t>69974</t>
  </si>
  <si>
    <t>신보2023제5차(유)1-1</t>
  </si>
  <si>
    <t>69975</t>
  </si>
  <si>
    <t>신보2023제5차(유)1-2</t>
  </si>
  <si>
    <t>69976</t>
  </si>
  <si>
    <t>신보2023제6차(유)1-1</t>
  </si>
  <si>
    <t>69977</t>
  </si>
  <si>
    <t>신보2023제6차(유)1-2</t>
  </si>
  <si>
    <t>69978</t>
  </si>
  <si>
    <t>지에프민제4차</t>
  </si>
  <si>
    <t>69979</t>
  </si>
  <si>
    <t>신한사랑제3차(유)1</t>
  </si>
  <si>
    <t>69981</t>
  </si>
  <si>
    <t>신한챔피온제12차(유)1-2</t>
  </si>
  <si>
    <t>69997</t>
  </si>
  <si>
    <t>나무크레딧제2차(유)1</t>
  </si>
  <si>
    <t>69998</t>
  </si>
  <si>
    <t>신한사랑제10차(유)1</t>
  </si>
  <si>
    <t>69999</t>
  </si>
  <si>
    <t>알바트로스제14차(유)1-1</t>
  </si>
  <si>
    <t>70009</t>
  </si>
  <si>
    <t>알바트로스제14차(유)1-2</t>
  </si>
  <si>
    <t>70021</t>
  </si>
  <si>
    <t>주택금융공사MBS2023-11(1-1)</t>
  </si>
  <si>
    <t>70022</t>
  </si>
  <si>
    <t>주택금융공사MBS2023-11(1-2)</t>
  </si>
  <si>
    <t>70023</t>
  </si>
  <si>
    <t>주택금융공사MBS2023-11(1-3)</t>
  </si>
  <si>
    <t>70024</t>
  </si>
  <si>
    <t>주택금융공사MBS2023-11(1-4)</t>
  </si>
  <si>
    <t>70025</t>
  </si>
  <si>
    <t>주택금융공사MBS2023-11(1-5)</t>
  </si>
  <si>
    <t>70026</t>
  </si>
  <si>
    <t>주택금융공사MBS2023-11(1-6)</t>
  </si>
  <si>
    <t>70027</t>
  </si>
  <si>
    <t>주택금융공사MBS2023-11(1-7)</t>
  </si>
  <si>
    <t>70028</t>
  </si>
  <si>
    <t>주택금융공사MBS2023-11(1-8)</t>
  </si>
  <si>
    <t>70029</t>
  </si>
  <si>
    <t>주택금융공사MBS2023-11(1-9)</t>
  </si>
  <si>
    <t>70033</t>
  </si>
  <si>
    <t>신한사랑제11차(유)1</t>
  </si>
  <si>
    <t>70036</t>
  </si>
  <si>
    <t>신한챔피온제14차(유)1-4</t>
  </si>
  <si>
    <t>70040</t>
  </si>
  <si>
    <t>트러스트에이원</t>
  </si>
  <si>
    <t>70049</t>
  </si>
  <si>
    <t>베스트제8차(유)1-7</t>
  </si>
  <si>
    <t>70050</t>
  </si>
  <si>
    <t>베스트제8차(유)1-8</t>
  </si>
  <si>
    <t>70051</t>
  </si>
  <si>
    <t>베스트제8차(유)1-9</t>
  </si>
  <si>
    <t>70052</t>
  </si>
  <si>
    <t>베스트제8차(유)1-10</t>
  </si>
  <si>
    <t>70053</t>
  </si>
  <si>
    <t>베스트제8차(유)1-11</t>
  </si>
  <si>
    <t>70054</t>
  </si>
  <si>
    <t>베스트제8차(유)1-12</t>
  </si>
  <si>
    <t>70055</t>
  </si>
  <si>
    <t>베스트제8차(유)1-13</t>
  </si>
  <si>
    <t>70056</t>
  </si>
  <si>
    <t>베스트제8차(유)1-14</t>
  </si>
  <si>
    <t>70057</t>
  </si>
  <si>
    <t>베스트제8차(유)1-15</t>
  </si>
  <si>
    <t>70058</t>
  </si>
  <si>
    <t>베스트제8차(유)1-16</t>
  </si>
  <si>
    <t>70059</t>
  </si>
  <si>
    <t>베스트제8차(유)1-17</t>
  </si>
  <si>
    <t>70060</t>
  </si>
  <si>
    <t>베스트제8차(유)1-18</t>
  </si>
  <si>
    <t>70064</t>
  </si>
  <si>
    <t>신한사랑제11차(유)2</t>
  </si>
  <si>
    <t>70065</t>
  </si>
  <si>
    <t>신한챔피온제15차(유)1-3</t>
  </si>
  <si>
    <t>70089</t>
  </si>
  <si>
    <t>엘원비엘티제7차(유)1-2</t>
  </si>
  <si>
    <t>70090</t>
  </si>
  <si>
    <t>엘원비엘티제7차(유)1-3</t>
  </si>
  <si>
    <t>70091</t>
  </si>
  <si>
    <t>엘원비엘티제7차(유)1-4</t>
  </si>
  <si>
    <t>70095</t>
  </si>
  <si>
    <t>주택금융공사MBS2023-12(1-1)</t>
  </si>
  <si>
    <t>70096</t>
  </si>
  <si>
    <t>주택금융공사MBS2023-12(1-2)</t>
  </si>
  <si>
    <t>70097</t>
  </si>
  <si>
    <t>주택금융공사MBS2023-12(1-3)</t>
  </si>
  <si>
    <t>70098</t>
  </si>
  <si>
    <t>주택금융공사MBS2023-12(1-4)</t>
  </si>
  <si>
    <t>70099</t>
  </si>
  <si>
    <t>주택금융공사MBS2023-12(1-5)</t>
  </si>
  <si>
    <t>70100</t>
  </si>
  <si>
    <t>주택금융공사MBS2023-12(1-6)</t>
  </si>
  <si>
    <t>70101</t>
  </si>
  <si>
    <t>주택금융공사MBS2023-12(1-7)</t>
  </si>
  <si>
    <t>70102</t>
  </si>
  <si>
    <t>주택금융공사MBS2023-12(1-8)</t>
  </si>
  <si>
    <t>70103</t>
  </si>
  <si>
    <t>주택금융공사MBS2023-12(1-9)</t>
  </si>
  <si>
    <t>70105</t>
  </si>
  <si>
    <t>에이치와이케이제10차</t>
  </si>
  <si>
    <t>70107</t>
  </si>
  <si>
    <t>알바트로스제15차(유)1-1</t>
  </si>
  <si>
    <t>70108</t>
  </si>
  <si>
    <t>알바트로스제15차(유)1-2</t>
  </si>
  <si>
    <t>70116</t>
  </si>
  <si>
    <t>나무크레딧제3차(유)1</t>
  </si>
  <si>
    <t>70124</t>
  </si>
  <si>
    <t>알바트로스제16차(유)1</t>
  </si>
  <si>
    <t>70125</t>
  </si>
  <si>
    <t>국민사랑제6차(유)2</t>
  </si>
  <si>
    <t>70126</t>
  </si>
  <si>
    <t>이지스레지던스리츠</t>
  </si>
  <si>
    <t>70127</t>
  </si>
  <si>
    <t>묵동제1차(유)1</t>
  </si>
  <si>
    <t>70128</t>
  </si>
  <si>
    <t>주택금융공사MBS2023-13(1-1)</t>
  </si>
  <si>
    <t>70129</t>
  </si>
  <si>
    <t>주택금융공사MBS2023-13(1-2)</t>
  </si>
  <si>
    <t>70130</t>
  </si>
  <si>
    <t>주택금융공사MBS2023-13(1-3)</t>
  </si>
  <si>
    <t>70131</t>
  </si>
  <si>
    <t>주택금융공사MBS2023-13(1-4)</t>
  </si>
  <si>
    <t>70133</t>
  </si>
  <si>
    <t>엠디프라임제1차(유)1</t>
  </si>
  <si>
    <t>70134</t>
  </si>
  <si>
    <t>엠디프라임제2차(유)2</t>
  </si>
  <si>
    <t>70135</t>
  </si>
  <si>
    <t>우리사랑제5차(유)1</t>
  </si>
  <si>
    <t>70136</t>
  </si>
  <si>
    <t>우리사랑제6차(유)1</t>
  </si>
  <si>
    <t>70138</t>
  </si>
  <si>
    <t>노량진케이미트제1차(유)1</t>
  </si>
  <si>
    <t>70148</t>
  </si>
  <si>
    <t>우리사랑제4차(유)2</t>
  </si>
  <si>
    <t>70149</t>
  </si>
  <si>
    <t>우리사랑제8차(유)1</t>
  </si>
  <si>
    <t>70150</t>
  </si>
  <si>
    <t>세이프박스제13차(유)1</t>
  </si>
  <si>
    <t>70151</t>
  </si>
  <si>
    <t>우리사랑제4차(유)3</t>
  </si>
  <si>
    <t>70152</t>
  </si>
  <si>
    <t>우리사랑제8차(유)2</t>
  </si>
  <si>
    <t>70153</t>
  </si>
  <si>
    <t>우리사랑제9차(유)1</t>
  </si>
  <si>
    <t>70168</t>
  </si>
  <si>
    <t>티월드제87차(유)1-15</t>
  </si>
  <si>
    <t>70169</t>
  </si>
  <si>
    <t>티월드제87차(유)1-16</t>
  </si>
  <si>
    <t>70170</t>
  </si>
  <si>
    <t>티월드제87차(유)1-17</t>
  </si>
  <si>
    <t>70171</t>
  </si>
  <si>
    <t>티월드제87차(유)1-18</t>
  </si>
  <si>
    <t>70172</t>
  </si>
  <si>
    <t>티월드제87차(유)1-19</t>
  </si>
  <si>
    <t>70173</t>
  </si>
  <si>
    <t>티월드제87차(유)1-20</t>
  </si>
  <si>
    <t>70174</t>
  </si>
  <si>
    <t>티월드제87차(유)1-21</t>
  </si>
  <si>
    <t>70175</t>
  </si>
  <si>
    <t>티월드제87차(유)1-22</t>
  </si>
  <si>
    <t>70176</t>
  </si>
  <si>
    <t>티월드제87차(유)1-23</t>
  </si>
  <si>
    <t>70177</t>
  </si>
  <si>
    <t>티월드제87차(유)1-24</t>
  </si>
  <si>
    <t>70178</t>
  </si>
  <si>
    <t>티월드제87차(유)1-25</t>
  </si>
  <si>
    <t>70179</t>
  </si>
  <si>
    <t>티월드제87차(유)1-26</t>
  </si>
  <si>
    <t>70180</t>
  </si>
  <si>
    <t>티월드제87차(유)1-27</t>
  </si>
  <si>
    <t>70182</t>
  </si>
  <si>
    <t>주택금융공사MBS2023-14(1-1)</t>
  </si>
  <si>
    <t>70183</t>
  </si>
  <si>
    <t>주택금융공사MBS2023-14(1-2)</t>
  </si>
  <si>
    <t>70184</t>
  </si>
  <si>
    <t>주택금융공사MBS2023-14(1-3)</t>
  </si>
  <si>
    <t>70185</t>
  </si>
  <si>
    <t>주택금융공사MBS2023-14(1-4)</t>
  </si>
  <si>
    <t>70187</t>
  </si>
  <si>
    <t>주택금융공사MBS2023-14(1-5)</t>
  </si>
  <si>
    <t>70188</t>
  </si>
  <si>
    <t>주택금융공사MBS2023-14(1-6)</t>
  </si>
  <si>
    <t>70189</t>
  </si>
  <si>
    <t>주택금융공사MBS2023-14(1-7)</t>
  </si>
  <si>
    <t>70190</t>
  </si>
  <si>
    <t>주택금융공사MBS2023-14(1-8)</t>
  </si>
  <si>
    <t>70191</t>
  </si>
  <si>
    <t>주택금융공사MBS2023-14(1-9)</t>
  </si>
  <si>
    <t>70195</t>
  </si>
  <si>
    <t>신보2023제7차(유)1-1</t>
  </si>
  <si>
    <t>70196</t>
  </si>
  <si>
    <t>신보2023제7차(유)1-2</t>
  </si>
  <si>
    <t>70197</t>
  </si>
  <si>
    <t>신보2023제7차(유)1-3</t>
  </si>
  <si>
    <t>70198</t>
  </si>
  <si>
    <t>신보2023제7차(유)1-4</t>
  </si>
  <si>
    <t>70199</t>
  </si>
  <si>
    <t>신보2023제8차(유)1-1</t>
  </si>
  <si>
    <t>70200</t>
  </si>
  <si>
    <t>신보2023제8차(유)1-2</t>
  </si>
  <si>
    <t>70201</t>
  </si>
  <si>
    <t>신보2023제9차(유)1-1</t>
  </si>
  <si>
    <t>70202</t>
  </si>
  <si>
    <t>신보2023제9차(유)1-2</t>
  </si>
  <si>
    <t>70225</t>
  </si>
  <si>
    <t>나이스권선유동화전문(유)1</t>
  </si>
  <si>
    <t>70260</t>
  </si>
  <si>
    <t>유플러스파이브지제69차(유)1-2</t>
  </si>
  <si>
    <t>70261</t>
  </si>
  <si>
    <t>유플러스파이브지제69차(유)1-3</t>
  </si>
  <si>
    <t>70262</t>
  </si>
  <si>
    <t>유플러스파이브지제69차(유)1-4</t>
  </si>
  <si>
    <t>70263</t>
  </si>
  <si>
    <t>유플러스파이브지제69차(유)1-5</t>
  </si>
  <si>
    <t>70264</t>
  </si>
  <si>
    <t>유플러스파이브지제69차(유)1-6</t>
  </si>
  <si>
    <t>70265</t>
  </si>
  <si>
    <t>유플러스파이브지제69차(유)1-7</t>
  </si>
  <si>
    <t>70266</t>
  </si>
  <si>
    <t>유플러스파이브지제69차(유)1-8</t>
  </si>
  <si>
    <t>70267</t>
  </si>
  <si>
    <t>유플러스파이브지제69차(유)1-9</t>
  </si>
  <si>
    <t>70268</t>
  </si>
  <si>
    <t>유플러스파이브지제69차(유)1-10</t>
  </si>
  <si>
    <t>70269</t>
  </si>
  <si>
    <t>유플러스파이브지제69차(유)1-11</t>
  </si>
  <si>
    <t>70270</t>
  </si>
  <si>
    <t>유플러스파이브지제69차(유)1-12</t>
  </si>
  <si>
    <t>70271</t>
  </si>
  <si>
    <t>유플러스파이브지제69차(유)1-13</t>
  </si>
  <si>
    <t>70272</t>
  </si>
  <si>
    <t>유플러스파이브지제69차(유)1-14</t>
  </si>
  <si>
    <t>70273</t>
  </si>
  <si>
    <t>유플러스파이브지제69차(유)1-15</t>
  </si>
  <si>
    <t>70274</t>
  </si>
  <si>
    <t>유플러스파이브지제69차(유)1-16</t>
  </si>
  <si>
    <t>70275</t>
  </si>
  <si>
    <t>유플러스파이브지제69차(유)1-17</t>
  </si>
  <si>
    <t>70276</t>
  </si>
  <si>
    <t>유플러스파이브지제69차(유)1-18</t>
  </si>
  <si>
    <t>70277</t>
  </si>
  <si>
    <t>유플러스파이브지제69차(유)1-19</t>
  </si>
  <si>
    <t>70278</t>
  </si>
  <si>
    <t>2023기보제1차(유)1-1</t>
  </si>
  <si>
    <t>70279</t>
  </si>
  <si>
    <t>2023기보제1차(유)1-2</t>
  </si>
  <si>
    <t>70282</t>
  </si>
  <si>
    <t>메리츠오토제10차(유)1-3</t>
  </si>
  <si>
    <t>70283</t>
  </si>
  <si>
    <t>메리츠오토제10차(유)1-4</t>
  </si>
  <si>
    <t>70284</t>
  </si>
  <si>
    <t>메리츠오토제10차(유)1-5</t>
  </si>
  <si>
    <t>70285</t>
  </si>
  <si>
    <t>메리츠오토제10차(유)1-6</t>
  </si>
  <si>
    <t>70286</t>
  </si>
  <si>
    <t>메리츠오토제10차(유)1-7</t>
  </si>
  <si>
    <t>70287</t>
  </si>
  <si>
    <t>메리츠오토제10차(유)1-8</t>
  </si>
  <si>
    <t>70288</t>
  </si>
  <si>
    <t>메리츠오토제10차(유)1-9</t>
  </si>
  <si>
    <t>70289</t>
  </si>
  <si>
    <t>메리츠오토제10차(유)1-10</t>
  </si>
  <si>
    <t>70290</t>
  </si>
  <si>
    <t>메리츠오토제10차(유)1-11</t>
  </si>
  <si>
    <t>70291</t>
  </si>
  <si>
    <t>메리츠오토제10차(유)1-12</t>
  </si>
  <si>
    <t>70294</t>
  </si>
  <si>
    <t>주택금융공사MBS2023-15(1-1)</t>
  </si>
  <si>
    <t>70295</t>
  </si>
  <si>
    <t>주택금융공사MBS2023-15(1-2)</t>
  </si>
  <si>
    <t>70296</t>
  </si>
  <si>
    <t>주택금융공사MBS2023-15(1-3)</t>
  </si>
  <si>
    <t>70297</t>
  </si>
  <si>
    <t>주택금융공사MBS2023-15(1-4)</t>
  </si>
  <si>
    <t>70298</t>
  </si>
  <si>
    <t>주택금융공사MBS2023-15(1-5)</t>
  </si>
  <si>
    <t>70299</t>
  </si>
  <si>
    <t>주택금융공사MBS2023-15(1-6)</t>
  </si>
  <si>
    <t>70300</t>
  </si>
  <si>
    <t>주택금융공사MBS2023-15(1-7)</t>
  </si>
  <si>
    <t>70301</t>
  </si>
  <si>
    <t>주택금융공사MBS2023-15(1-8)</t>
  </si>
  <si>
    <t>70302</t>
  </si>
  <si>
    <t>주택금융공사MBS2023-15(1-9)</t>
  </si>
  <si>
    <t>70304</t>
  </si>
  <si>
    <t>제일사랑제5차(유)1</t>
  </si>
  <si>
    <t>70341</t>
  </si>
  <si>
    <t>엠캐피탈제5차(유)1-2</t>
  </si>
  <si>
    <t>70342</t>
  </si>
  <si>
    <t>엠캐피탈제5차(유)1-3</t>
  </si>
  <si>
    <t>70343</t>
  </si>
  <si>
    <t>엠캐피탈제5차(유)1-4</t>
  </si>
  <si>
    <t>70344</t>
  </si>
  <si>
    <t>엠캐피탈제5차(유)1-5</t>
  </si>
  <si>
    <t>70345</t>
  </si>
  <si>
    <t>엠캐피탈제5차(유)1-6</t>
  </si>
  <si>
    <t>70346</t>
  </si>
  <si>
    <t>엠캐피탈제5차(유)1-7</t>
  </si>
  <si>
    <t>70347</t>
  </si>
  <si>
    <t>엠캐피탈제5차(유)1-8</t>
  </si>
  <si>
    <t>70348</t>
  </si>
  <si>
    <t>엠캐피탈제5차(유)1-9</t>
  </si>
  <si>
    <t>70349</t>
  </si>
  <si>
    <t>엠캐피탈제5차(유)1-10</t>
  </si>
  <si>
    <t>70356</t>
  </si>
  <si>
    <t>농협타임제3차(유)1</t>
  </si>
  <si>
    <t>70359</t>
  </si>
  <si>
    <t>주택금융공사MBS2023-16(1-1)</t>
  </si>
  <si>
    <t>70360</t>
  </si>
  <si>
    <t>주택금융공사MBS2023-16(1-2)</t>
  </si>
  <si>
    <t>70361</t>
  </si>
  <si>
    <t>주택금융공사MBS2023-16(1-3)</t>
  </si>
  <si>
    <t>70362</t>
  </si>
  <si>
    <t>주택금융공사MBS2023-16(1-4)</t>
  </si>
  <si>
    <t>70366</t>
  </si>
  <si>
    <t>롯데오토리스제1차(유)1-2</t>
  </si>
  <si>
    <t>70367</t>
  </si>
  <si>
    <t>롯데오토리스제1차(유)1-3</t>
  </si>
  <si>
    <t>70368</t>
  </si>
  <si>
    <t>롯데오토리스제1차(유)1-4</t>
  </si>
  <si>
    <t>70369</t>
  </si>
  <si>
    <t>롯데오토리스제1차(유)1-5</t>
  </si>
  <si>
    <t>70370</t>
  </si>
  <si>
    <t>롯데오토리스제1차(유)1-6</t>
  </si>
  <si>
    <t>70371</t>
  </si>
  <si>
    <t>롯데오토리스제1차(유)1-7</t>
  </si>
  <si>
    <t>70372</t>
  </si>
  <si>
    <t>롯데오토리스제1차(유)1-8</t>
  </si>
  <si>
    <t>70373</t>
  </si>
  <si>
    <t>롯데오토리스제1차(유)1-9</t>
  </si>
  <si>
    <t>70374</t>
  </si>
  <si>
    <t>롯데오토리스제1차(유)1-10</t>
  </si>
  <si>
    <t>70375</t>
  </si>
  <si>
    <t>롯데오토리스제1차(유)1-11</t>
  </si>
  <si>
    <t>70376</t>
  </si>
  <si>
    <t>농협챔피온제4차(유)1-2</t>
  </si>
  <si>
    <t>70380</t>
  </si>
  <si>
    <t>제일사랑제5차(유)2</t>
  </si>
  <si>
    <t>70391</t>
  </si>
  <si>
    <t>증금챔피온제10차(유)1-2</t>
  </si>
  <si>
    <t>70394</t>
  </si>
  <si>
    <t>알바트로스제17차(유)1</t>
  </si>
  <si>
    <t>70397</t>
  </si>
  <si>
    <t>중진공2023제1차스케일업(유)1-1</t>
  </si>
  <si>
    <t>70398</t>
  </si>
  <si>
    <t>중진공2023제1차스케일업(유)1-2</t>
  </si>
  <si>
    <t>70399</t>
  </si>
  <si>
    <t>중진공2023제1차스케일업(유)1-3</t>
  </si>
  <si>
    <t>70400</t>
  </si>
  <si>
    <t>중진공2023제1차스케일업(유)1-4</t>
  </si>
  <si>
    <t>70401</t>
  </si>
  <si>
    <t>중진공2023제1차스케일업(유)1-5</t>
  </si>
  <si>
    <t>70402</t>
  </si>
  <si>
    <t>중진공2023제1차스케일업(유)2-1</t>
  </si>
  <si>
    <t>70403</t>
  </si>
  <si>
    <t>중진공2023제1차스케일업(유)3-1</t>
  </si>
  <si>
    <t>70404</t>
  </si>
  <si>
    <t>중진공2023제1차스케일업(유)3-2</t>
  </si>
  <si>
    <t>70407</t>
  </si>
  <si>
    <t>브라이튼스톤(유)1</t>
  </si>
  <si>
    <t>70410</t>
  </si>
  <si>
    <t>주택금융공사MBS2023-17(1-1)</t>
  </si>
  <si>
    <t>70411</t>
  </si>
  <si>
    <t>주택금융공사MBS2023-17(1-2)</t>
  </si>
  <si>
    <t>70412</t>
  </si>
  <si>
    <t>주택금융공사MBS2023-17(1-3)</t>
  </si>
  <si>
    <t>70413</t>
  </si>
  <si>
    <t>주택금융공사MBS2023-17(1-4)</t>
  </si>
  <si>
    <t>70414</t>
  </si>
  <si>
    <t>주택금융공사MBS2023-17(1-5)</t>
  </si>
  <si>
    <t>70415</t>
  </si>
  <si>
    <t>주택금융공사MBS2023-17(1-6)</t>
  </si>
  <si>
    <t>70416</t>
  </si>
  <si>
    <t>주택금융공사MBS2023-17(1-7)</t>
  </si>
  <si>
    <t>70417</t>
  </si>
  <si>
    <t>주택금융공사MBS2023-17(1-8)</t>
  </si>
  <si>
    <t>70418</t>
  </si>
  <si>
    <t>주택금융공사MBS2023-17(1-9)</t>
  </si>
  <si>
    <t>70422</t>
  </si>
  <si>
    <t>신보2023제10차(유)1-1</t>
  </si>
  <si>
    <t>70423</t>
  </si>
  <si>
    <t>신보2023제10차(유)1-2</t>
  </si>
  <si>
    <t>70424</t>
  </si>
  <si>
    <t>신보2023제11차(유)1-1</t>
  </si>
  <si>
    <t>70425</t>
  </si>
  <si>
    <t>신보2023제11차(유)1-2</t>
  </si>
  <si>
    <t>70437</t>
  </si>
  <si>
    <t>티월드제88차(유)1-3</t>
  </si>
  <si>
    <t>70438</t>
  </si>
  <si>
    <t>티월드제88차(유)1-4</t>
  </si>
  <si>
    <t>70439</t>
  </si>
  <si>
    <t>티월드제88차(유)1-5</t>
  </si>
  <si>
    <t>70440</t>
  </si>
  <si>
    <t>티월드제88차(유)1-6</t>
  </si>
  <si>
    <t>70441</t>
  </si>
  <si>
    <t>티월드제88차(유)1-7</t>
  </si>
  <si>
    <t>70442</t>
  </si>
  <si>
    <t>티월드제88차(유)1-8</t>
  </si>
  <si>
    <t>70443</t>
  </si>
  <si>
    <t>티월드제88차(유)1-9</t>
  </si>
  <si>
    <t>70444</t>
  </si>
  <si>
    <t>티월드제88차(유)1-10</t>
  </si>
  <si>
    <t>70445</t>
  </si>
  <si>
    <t>티월드제88차(유)1-11</t>
  </si>
  <si>
    <t>70446</t>
  </si>
  <si>
    <t>티월드제88차(유)1-12</t>
  </si>
  <si>
    <t>70447</t>
  </si>
  <si>
    <t>티월드제88차(유)1-13</t>
  </si>
  <si>
    <t>70448</t>
  </si>
  <si>
    <t>티월드제88차(유)1-14</t>
  </si>
  <si>
    <t>70449</t>
  </si>
  <si>
    <t>티월드제88차(유)1-15</t>
  </si>
  <si>
    <t>70450</t>
  </si>
  <si>
    <t>티월드제88차(유)1-16</t>
  </si>
  <si>
    <t>70451</t>
  </si>
  <si>
    <t>티월드제88차(유)1-17</t>
  </si>
  <si>
    <t>70452</t>
  </si>
  <si>
    <t>티월드제88차(유)1-18</t>
  </si>
  <si>
    <t>70453</t>
  </si>
  <si>
    <t>티월드제88차(유)1-19</t>
  </si>
  <si>
    <t>70454</t>
  </si>
  <si>
    <t>티월드제88차(유)1-20</t>
  </si>
  <si>
    <t>70455</t>
  </si>
  <si>
    <t>티월드제88차(유)1-21</t>
  </si>
  <si>
    <t>70456</t>
  </si>
  <si>
    <t>티월드제88차(유)1-22</t>
  </si>
  <si>
    <t>70457</t>
  </si>
  <si>
    <t>티월드제88차(유)1-23</t>
  </si>
  <si>
    <t>70458</t>
  </si>
  <si>
    <t>티월드제88차(유)1-24</t>
  </si>
  <si>
    <t>70459</t>
  </si>
  <si>
    <t>티월드제88차(유)1-25</t>
  </si>
  <si>
    <t>70460</t>
  </si>
  <si>
    <t>티월드제88차(유)1-26</t>
  </si>
  <si>
    <t>70461</t>
  </si>
  <si>
    <t>티월드제88차(유)1-27</t>
  </si>
  <si>
    <t>70462</t>
  </si>
  <si>
    <t>티월드제88차(유)1-28</t>
  </si>
  <si>
    <t>70465</t>
  </si>
  <si>
    <t>퍼스트파이브지제69차(유)1-3</t>
  </si>
  <si>
    <t>70466</t>
  </si>
  <si>
    <t>퍼스트파이브지제69차(유)1-4</t>
  </si>
  <si>
    <t>70467</t>
  </si>
  <si>
    <t>퍼스트파이브지제69차(유)1-5</t>
  </si>
  <si>
    <t>70468</t>
  </si>
  <si>
    <t>퍼스트파이브지제69차(유)1-6</t>
  </si>
  <si>
    <t>70469</t>
  </si>
  <si>
    <t>퍼스트파이브지제69차(유)1-7</t>
  </si>
  <si>
    <t>70470</t>
  </si>
  <si>
    <t>퍼스트파이브지제69차(유)1-8</t>
  </si>
  <si>
    <t>70471</t>
  </si>
  <si>
    <t>퍼스트파이브지제69차(유)1-9</t>
  </si>
  <si>
    <t>70472</t>
  </si>
  <si>
    <t>퍼스트파이브지제69차(유)1-10</t>
  </si>
  <si>
    <t>70473</t>
  </si>
  <si>
    <t>퍼스트파이브지제69차(유)1-11</t>
  </si>
  <si>
    <t>70474</t>
  </si>
  <si>
    <t>퍼스트파이브지제69차(유)1-12</t>
  </si>
  <si>
    <t>70475</t>
  </si>
  <si>
    <t>퍼스트파이브지제69차(유)1-13</t>
  </si>
  <si>
    <t>70476</t>
  </si>
  <si>
    <t>퍼스트파이브지제69차(유)1-14</t>
  </si>
  <si>
    <t>70477</t>
  </si>
  <si>
    <t>퍼스트파이브지제69차(유)1-15</t>
  </si>
  <si>
    <t>70478</t>
  </si>
  <si>
    <t>퍼스트파이브지제69차(유)1-16</t>
  </si>
  <si>
    <t>70479</t>
  </si>
  <si>
    <t>퍼스트파이브지제69차(유)1-17</t>
  </si>
  <si>
    <t>70480</t>
  </si>
  <si>
    <t>퍼스트파이브지제69차(유)1-18</t>
  </si>
  <si>
    <t>70481</t>
  </si>
  <si>
    <t>퍼스트파이브지제69차(유)1-19</t>
  </si>
  <si>
    <t>70482</t>
  </si>
  <si>
    <t>퍼스트파이브지제69차(유)1-20</t>
  </si>
  <si>
    <t>70483</t>
  </si>
  <si>
    <t>퍼스트파이브지제69차(유)1-21</t>
  </si>
  <si>
    <t>70484</t>
  </si>
  <si>
    <t>퍼스트파이브지제69차(유)1-22</t>
  </si>
  <si>
    <t>70485</t>
  </si>
  <si>
    <t>퍼스트파이브지제69차(유)1-23</t>
  </si>
  <si>
    <t>70486</t>
  </si>
  <si>
    <t>퍼스트파이브지제69차(유)1-24</t>
  </si>
  <si>
    <t>70487</t>
  </si>
  <si>
    <t>퍼스트파이브지제69차(유)1-25</t>
  </si>
  <si>
    <t>70488</t>
  </si>
  <si>
    <t>퍼스트파이브지제69차(유)1-26</t>
  </si>
  <si>
    <t>70489</t>
  </si>
  <si>
    <t>퍼스트파이브지제69차(유)1-27</t>
  </si>
  <si>
    <t>70490</t>
  </si>
  <si>
    <t>퍼스트파이브지제69차(유)1-28</t>
  </si>
  <si>
    <t>70491</t>
  </si>
  <si>
    <t>퍼스트파이브지제69차(유)1-29</t>
  </si>
  <si>
    <t>70492</t>
  </si>
  <si>
    <t>퍼스트파이브지제69차(유)1-30</t>
  </si>
  <si>
    <t>70493</t>
  </si>
  <si>
    <t>퍼스트파이브지제69차(유)1-31</t>
  </si>
  <si>
    <t>70495</t>
  </si>
  <si>
    <t>알바트로스제18차(유)1</t>
  </si>
  <si>
    <t>70497</t>
  </si>
  <si>
    <t>한솔제24차</t>
  </si>
  <si>
    <t>70509</t>
  </si>
  <si>
    <t>주택금융공사MBS2023-18(1-1)</t>
  </si>
  <si>
    <t>70510</t>
  </si>
  <si>
    <t>주택금융공사MBS2023-18(1-2)</t>
  </si>
  <si>
    <t>70511</t>
  </si>
  <si>
    <t>주택금융공사MBS2023-18(1-3)</t>
  </si>
  <si>
    <t>70512</t>
  </si>
  <si>
    <t>주택금융공사MBS2023-18(1-4)</t>
  </si>
  <si>
    <t>70546</t>
  </si>
  <si>
    <t>더블유에이치2306(유)1</t>
  </si>
  <si>
    <t>70548</t>
  </si>
  <si>
    <t>제일사랑제6차(유)1</t>
  </si>
  <si>
    <t>70549</t>
  </si>
  <si>
    <t>제일사랑제6차(유)2</t>
  </si>
  <si>
    <t>70553</t>
  </si>
  <si>
    <t>아이피씨제1차(유)1-1</t>
  </si>
  <si>
    <t>70554</t>
  </si>
  <si>
    <t>아이피씨제1차(유)1-2</t>
  </si>
  <si>
    <t>70555</t>
  </si>
  <si>
    <t>아이피씨제1차(유)1-3</t>
  </si>
  <si>
    <t>70566</t>
  </si>
  <si>
    <t>주택금융공사MBS2023-19(1-1)</t>
  </si>
  <si>
    <t>70567</t>
  </si>
  <si>
    <t>주택금융공사MBS2023-19(1-2)</t>
  </si>
  <si>
    <t>70568</t>
  </si>
  <si>
    <t>주택금융공사MBS2023-19(1-3)</t>
  </si>
  <si>
    <t>70569</t>
  </si>
  <si>
    <t>주택금융공사MBS2023-19(1-4)</t>
  </si>
  <si>
    <t>70570</t>
  </si>
  <si>
    <t>주택금융공사MBS2023-19(1-5)</t>
  </si>
  <si>
    <t>70571</t>
  </si>
  <si>
    <t>주택금융공사MBS2023-19(1-6)</t>
  </si>
  <si>
    <t>70572</t>
  </si>
  <si>
    <t>주택금융공사MBS2023-19(1-7)</t>
  </si>
  <si>
    <t>70573</t>
  </si>
  <si>
    <t>주택금융공사MBS2023-19(1-8)</t>
  </si>
  <si>
    <t>70574</t>
  </si>
  <si>
    <t>주택금융공사MBS2023-19(1-9)</t>
  </si>
  <si>
    <t>70576</t>
  </si>
  <si>
    <t>증금타임제12차(유)1-1</t>
  </si>
  <si>
    <t>70577</t>
  </si>
  <si>
    <t>증금타임제13차(유)1-1</t>
  </si>
  <si>
    <t>70578</t>
  </si>
  <si>
    <t>이터널제1차(유)1-2</t>
  </si>
  <si>
    <t>A0001</t>
  </si>
  <si>
    <t>신한은행(COCO/후)</t>
  </si>
  <si>
    <t>A0011</t>
  </si>
  <si>
    <t>스탠다드차타드은행(커버드)</t>
  </si>
  <si>
    <t>A0021</t>
  </si>
  <si>
    <t>대림산업(디엘이앤씨보증)</t>
  </si>
  <si>
    <t>A0054</t>
  </si>
  <si>
    <t>흥국화재(HYBRID/후)</t>
  </si>
  <si>
    <t>A0082</t>
  </si>
  <si>
    <t>롯데건설(롯데케미칼지급보증)</t>
  </si>
  <si>
    <t>A0119</t>
  </si>
  <si>
    <t>오씨아이(오씨아이홀딩스연대)</t>
  </si>
  <si>
    <t>A0143</t>
  </si>
  <si>
    <t>세아베스틸지주(세아베스틸보증)</t>
  </si>
  <si>
    <t>A0145</t>
  </si>
  <si>
    <t>현대해상화재보험(후)</t>
  </si>
  <si>
    <t>A0334</t>
  </si>
  <si>
    <t>SK에코플랜트(SK엔지니어링보증)</t>
  </si>
  <si>
    <t>A0338</t>
  </si>
  <si>
    <t>하림지주(엔에스쇼핑연대)</t>
  </si>
  <si>
    <t>A0359</t>
  </si>
  <si>
    <t>케이씨씨글라스(케이씨씨보증)</t>
  </si>
  <si>
    <t>A0369</t>
  </si>
  <si>
    <t>코리안리재보험(COCO/후)</t>
  </si>
  <si>
    <t>A0495</t>
  </si>
  <si>
    <t>농협금융지주(COCO/후)</t>
  </si>
  <si>
    <t>A0527</t>
  </si>
  <si>
    <t>대구은행(HYBRID/후후)</t>
  </si>
  <si>
    <t>A0528</t>
  </si>
  <si>
    <t>부산은행(COCO/후)</t>
  </si>
  <si>
    <t>A0530</t>
  </si>
  <si>
    <t>롯데칠성음료(롯데지주연대보증)</t>
  </si>
  <si>
    <t>A0622</t>
  </si>
  <si>
    <t>제주은행(COCO/후)</t>
  </si>
  <si>
    <t>A0635</t>
  </si>
  <si>
    <t>전북은행(COCO/후)</t>
  </si>
  <si>
    <t>A1108</t>
  </si>
  <si>
    <t>뉴스테이허브제1호(KHUG보증)</t>
  </si>
  <si>
    <t>A1534</t>
  </si>
  <si>
    <t>메리츠캐피탈(권면보증)</t>
  </si>
  <si>
    <t>A1767</t>
  </si>
  <si>
    <t>SK텔레콤(HYBRID/후후)</t>
  </si>
  <si>
    <t>A1802</t>
  </si>
  <si>
    <t>부산교통공사(무보증)</t>
  </si>
  <si>
    <t>A1865</t>
  </si>
  <si>
    <t>여주에너지서비스(SK이엔에스)</t>
  </si>
  <si>
    <t>A1988</t>
  </si>
  <si>
    <t>코오롱글로텍(자산관리공사보증)</t>
  </si>
  <si>
    <t>A2102</t>
  </si>
  <si>
    <t>SK플라즈마(SK디스커버리지급)</t>
  </si>
  <si>
    <t>A2411</t>
  </si>
  <si>
    <t>중소기업은행(COCO/후)</t>
  </si>
  <si>
    <t>A2561</t>
  </si>
  <si>
    <t>토지지원리츠1호위탁(권면보증)</t>
  </si>
  <si>
    <t>A2896</t>
  </si>
  <si>
    <t>에스케이씨솔믹스(SKC보증)</t>
  </si>
  <si>
    <t>A2953</t>
  </si>
  <si>
    <t>JB금융지주(COCO/후후)</t>
  </si>
  <si>
    <t>A3001</t>
  </si>
  <si>
    <t>HI증권(DGB금융지주지급)</t>
  </si>
  <si>
    <t>A3087</t>
  </si>
  <si>
    <t>엘지에너지솔루션(LG화학보증)</t>
  </si>
  <si>
    <t>A3094</t>
  </si>
  <si>
    <t>동원팜스(동원엔터권면보증)</t>
  </si>
  <si>
    <t>A3320</t>
  </si>
  <si>
    <t>디엘케미칼(대림산업보증)</t>
  </si>
  <si>
    <t>A3339</t>
  </si>
  <si>
    <t>에스이그린에너지(남동발전보증)</t>
  </si>
  <si>
    <t>A3430</t>
  </si>
  <si>
    <t>한국수출입은행(COCO/후)</t>
  </si>
  <si>
    <t>A3481</t>
  </si>
  <si>
    <t>한화생명(HYBRID/후후)</t>
  </si>
  <si>
    <t>A3573</t>
  </si>
  <si>
    <t>교보생명(HYBRID/후후)</t>
  </si>
  <si>
    <t>A3577</t>
  </si>
  <si>
    <t>신한라이프(HYBRID/후후)</t>
  </si>
  <si>
    <t>A3579</t>
  </si>
  <si>
    <t>케이디비생명보험(산은지급)</t>
  </si>
  <si>
    <t>A3793</t>
  </si>
  <si>
    <t>이리츠코크렙(담보)</t>
  </si>
  <si>
    <t>A3840</t>
  </si>
  <si>
    <t>디비캐피탈(국민은행지급보증)</t>
  </si>
  <si>
    <t>A3864</t>
  </si>
  <si>
    <t>대전신세계(신세계보증)</t>
  </si>
  <si>
    <t>A3938</t>
  </si>
  <si>
    <t>예금보험공사(무보증)</t>
  </si>
  <si>
    <t>A3986</t>
  </si>
  <si>
    <t>KB금융(COCO/후후)</t>
  </si>
  <si>
    <t>A4217</t>
  </si>
  <si>
    <t>롯데제과(롯데지주연대보증)</t>
  </si>
  <si>
    <t>A5454</t>
  </si>
  <si>
    <t>우리금융지주(COCO/후)</t>
  </si>
  <si>
    <t>A5484</t>
  </si>
  <si>
    <t>에스케이온(SK이노베이션보증)</t>
  </si>
  <si>
    <t>A5501</t>
  </si>
  <si>
    <t>에스파워(삼천리 보증)</t>
  </si>
  <si>
    <t>A6104</t>
  </si>
  <si>
    <t>SK머티리얼즈(SK보증)</t>
  </si>
  <si>
    <t>A6176</t>
  </si>
  <si>
    <t>에이치엘클레무브(만도보증)</t>
  </si>
  <si>
    <t>A6432</t>
  </si>
  <si>
    <t>한국남동발전(HYBRID/후후)</t>
  </si>
  <si>
    <t>A6675</t>
  </si>
  <si>
    <t>울산지피에스(SK가스보증)</t>
  </si>
  <si>
    <t>A6688</t>
  </si>
  <si>
    <t>키움에프앤아이(다우기술보증)</t>
  </si>
  <si>
    <t>A6710</t>
  </si>
  <si>
    <t>위례에너지서비스(권면보증)</t>
  </si>
  <si>
    <t>A6748</t>
  </si>
  <si>
    <t>포스코(포스코홀딩스보증)</t>
  </si>
  <si>
    <t>A6860</t>
  </si>
  <si>
    <t>한국투자캐피탈(지급보증)</t>
  </si>
  <si>
    <t>A7039</t>
  </si>
  <si>
    <t>아이지이(SK이엔에스보증)</t>
  </si>
  <si>
    <t>A7084</t>
  </si>
  <si>
    <t>세아베스틸(세아베스틸지주보증)</t>
  </si>
  <si>
    <t>A7315</t>
  </si>
  <si>
    <t>파주에너지서비스(SK이엔에스)</t>
  </si>
  <si>
    <t>A7850</t>
  </si>
  <si>
    <t>노무라인터내셔날펀딩PTE(보증)</t>
  </si>
  <si>
    <t>A7858</t>
  </si>
  <si>
    <t>통영에코파워(한화에너지권면)</t>
  </si>
  <si>
    <t>A8210</t>
  </si>
  <si>
    <t>우리금융지주(COCO/후후)</t>
  </si>
  <si>
    <t>A8519</t>
  </si>
  <si>
    <t>BNK금융지주(COCO/후후)</t>
  </si>
  <si>
    <t>A8637</t>
  </si>
  <si>
    <t>지에스엔텍(지에스글로벌보증)</t>
  </si>
  <si>
    <t>A8796</t>
  </si>
  <si>
    <t>DGB금융지주(COCO/후후)</t>
  </si>
  <si>
    <t>A8805</t>
  </si>
  <si>
    <t>CJ CGV(HYBRID/후)</t>
  </si>
  <si>
    <t>A8869</t>
  </si>
  <si>
    <t>메리츠금융지주 (HYBRID/후)</t>
  </si>
  <si>
    <t>A8936</t>
  </si>
  <si>
    <t>롯데리츠(부동산담보)</t>
  </si>
  <si>
    <t>A9084</t>
  </si>
  <si>
    <t>오릭스캐피탈코리아(ORIX보증)</t>
  </si>
  <si>
    <t>A9190</t>
  </si>
  <si>
    <t>토지지원리츠(주택도시보증)</t>
  </si>
  <si>
    <t>A9300</t>
  </si>
  <si>
    <t>아주산업(아주연대보증)</t>
  </si>
  <si>
    <t>A9845</t>
  </si>
  <si>
    <t>농협은행(COCO/후)</t>
  </si>
  <si>
    <t>B0040</t>
  </si>
  <si>
    <t>롯데손해보험(HYBRID/후후)</t>
  </si>
  <si>
    <t>B0494</t>
  </si>
  <si>
    <t>하나은행(구 외환)(COCO/후)</t>
  </si>
  <si>
    <t>B0527</t>
  </si>
  <si>
    <t>대구은행(COCO/후)</t>
  </si>
  <si>
    <t>B0622</t>
  </si>
  <si>
    <t>제주은행(COCO/후후)</t>
  </si>
  <si>
    <t>B1078</t>
  </si>
  <si>
    <t>아이에스동서(담보부)</t>
  </si>
  <si>
    <t>B1118</t>
  </si>
  <si>
    <t>하나금융지주(COCO/후후)</t>
  </si>
  <si>
    <t>B1369</t>
  </si>
  <si>
    <t>이랜드리테일(자산관리공사보증)</t>
  </si>
  <si>
    <t>B1767</t>
  </si>
  <si>
    <t>SK텔레콤(SK스퀘어보증)</t>
  </si>
  <si>
    <t>B2313</t>
  </si>
  <si>
    <t>국민은행(COCO/후)</t>
  </si>
  <si>
    <t>B2353</t>
  </si>
  <si>
    <t>롯데쇼핑(롯데지주연대보증)</t>
  </si>
  <si>
    <t>B2953</t>
  </si>
  <si>
    <t>JB금융지주(COCO/후)</t>
  </si>
  <si>
    <t>B3401</t>
  </si>
  <si>
    <t>한국산업은행(COCO/후)</t>
  </si>
  <si>
    <t>B3986</t>
  </si>
  <si>
    <t>KB금융(COCO/후)</t>
  </si>
  <si>
    <t>B5405</t>
  </si>
  <si>
    <t>경남은행(COCO/후)</t>
  </si>
  <si>
    <t>B5406</t>
  </si>
  <si>
    <t>광주은행(COCO/후)</t>
  </si>
  <si>
    <t>B5773</t>
  </si>
  <si>
    <t>신한금융지주회사(COCO/후후)</t>
  </si>
  <si>
    <t>B7858</t>
  </si>
  <si>
    <t>통영에코파워(HDC권면)</t>
  </si>
  <si>
    <t>B9327</t>
  </si>
  <si>
    <t>수협은행(COCO/후후)</t>
  </si>
  <si>
    <t>C0001</t>
  </si>
  <si>
    <t>신한은행(COCO/후후)</t>
  </si>
  <si>
    <t>C0527</t>
  </si>
  <si>
    <t>대구은행(COCO/후후)</t>
  </si>
  <si>
    <t>C0528</t>
  </si>
  <si>
    <t>부산은행(COCO/후후)</t>
  </si>
  <si>
    <t>C1118</t>
  </si>
  <si>
    <t>하나금융지주(COCO/후)</t>
  </si>
  <si>
    <t>C2313</t>
  </si>
  <si>
    <t>국민은행(커버드)</t>
  </si>
  <si>
    <t>C2411</t>
  </si>
  <si>
    <t>중소기업은행(COCO/후후)</t>
  </si>
  <si>
    <t>C3818</t>
  </si>
  <si>
    <t>조선호텔앤리조트(자산관리보증)</t>
  </si>
  <si>
    <t>C3946</t>
  </si>
  <si>
    <t>우리은행(COCO/후후)</t>
  </si>
  <si>
    <t>C7858</t>
  </si>
  <si>
    <t>통영에코파워(하나증권지급)</t>
  </si>
  <si>
    <t>C9327</t>
  </si>
  <si>
    <t>수협은행(커버드)</t>
  </si>
  <si>
    <t>C9845</t>
  </si>
  <si>
    <t>농협은행(COCO/HYBRID)</t>
  </si>
  <si>
    <t>D0001</t>
  </si>
  <si>
    <t>신한은행(커버드)</t>
  </si>
  <si>
    <t>D2313</t>
  </si>
  <si>
    <t>국민은행(COCO/후후)</t>
  </si>
  <si>
    <t>D2411</t>
  </si>
  <si>
    <t>DGB캐피탈(DGB금융지주권면보증)</t>
  </si>
  <si>
    <t>D3818</t>
  </si>
  <si>
    <t>조선호텔앤리조트(담보부)</t>
  </si>
  <si>
    <t>D3946</t>
  </si>
  <si>
    <t>우리은행(HYBRID/후후)</t>
  </si>
  <si>
    <t>D5405</t>
  </si>
  <si>
    <t>경남은행(COCO/후후)</t>
  </si>
  <si>
    <t>E3946</t>
  </si>
  <si>
    <t>우리은행(COCO/후)</t>
  </si>
  <si>
    <t>F3946</t>
  </si>
  <si>
    <t>우리은행(커버드)</t>
  </si>
  <si>
    <t>H0037</t>
  </si>
  <si>
    <t>한화손해보험(HYBRID/후후)</t>
  </si>
  <si>
    <t>H3574</t>
  </si>
  <si>
    <t>흥국생명보험(후후)</t>
  </si>
  <si>
    <t>S0006</t>
  </si>
  <si>
    <t>메리츠화재해상보험(후)</t>
  </si>
  <si>
    <t>S0037</t>
  </si>
  <si>
    <t>한화손해보험(후)</t>
  </si>
  <si>
    <t>S0040</t>
  </si>
  <si>
    <t>롯데손해보험(후)</t>
  </si>
  <si>
    <t>S0054</t>
  </si>
  <si>
    <t>흥국화재해상보험(후)</t>
  </si>
  <si>
    <t>S0150</t>
  </si>
  <si>
    <t>HMC투자증권(후)</t>
  </si>
  <si>
    <t>S0151</t>
  </si>
  <si>
    <t>SK증권(후)</t>
  </si>
  <si>
    <t>S0255</t>
  </si>
  <si>
    <t>KB손해보험(후)</t>
  </si>
  <si>
    <t>S0354</t>
  </si>
  <si>
    <t>대신증권(후)</t>
  </si>
  <si>
    <t>S0389</t>
  </si>
  <si>
    <t>푸본현대생명(후)</t>
  </si>
  <si>
    <t>S0583</t>
  </si>
  <si>
    <t>동부화재해상보험(후)</t>
  </si>
  <si>
    <t>S0680</t>
  </si>
  <si>
    <t>미래에셋대우(구 대우증권)(후)</t>
  </si>
  <si>
    <t>S0856</t>
  </si>
  <si>
    <t>메리츠종합금융증권(후)</t>
  </si>
  <si>
    <t>S0867</t>
  </si>
  <si>
    <t>신한금융투자(후)</t>
  </si>
  <si>
    <t>S1273</t>
  </si>
  <si>
    <t>미래에셋생명(후)</t>
  </si>
  <si>
    <t>S1369</t>
  </si>
  <si>
    <t>농협손해보험(후)</t>
  </si>
  <si>
    <t>S1781</t>
  </si>
  <si>
    <t>풀무원(후)</t>
  </si>
  <si>
    <t>S3021</t>
  </si>
  <si>
    <t>케이티비투자증권(후)</t>
  </si>
  <si>
    <t>S3049</t>
  </si>
  <si>
    <t>한국투자증권(후)</t>
  </si>
  <si>
    <t>S3075</t>
  </si>
  <si>
    <t>하나금융투자(구 하나대투)(후)</t>
  </si>
  <si>
    <t>S3481</t>
  </si>
  <si>
    <t>한화생명(후)</t>
  </si>
  <si>
    <t>S3483</t>
  </si>
  <si>
    <t>에이비엘생명보험(후)</t>
  </si>
  <si>
    <t>S3491</t>
  </si>
  <si>
    <t>동양생명보험(후)</t>
  </si>
  <si>
    <t>S3523</t>
  </si>
  <si>
    <t>수협중앙회(후)</t>
  </si>
  <si>
    <t>S3574</t>
  </si>
  <si>
    <t>흥국생명보험(후)</t>
  </si>
  <si>
    <t>S3577</t>
  </si>
  <si>
    <t>신한라이프(후)</t>
  </si>
  <si>
    <t>S3579</t>
  </si>
  <si>
    <t>케이디비생명보험(후)</t>
  </si>
  <si>
    <t>S3587</t>
  </si>
  <si>
    <t>KB라이프생명보험(후)</t>
  </si>
  <si>
    <t>S3776</t>
  </si>
  <si>
    <t>한국가스공사(후)</t>
  </si>
  <si>
    <t>S4364</t>
  </si>
  <si>
    <t>키움증권(후)</t>
  </si>
  <si>
    <t>S7992</t>
  </si>
  <si>
    <t>아이비케이연금보험(후)</t>
  </si>
  <si>
    <t>S8805</t>
  </si>
  <si>
    <t>CjCGV(후)</t>
  </si>
  <si>
    <t>S9844</t>
  </si>
  <si>
    <t>농협생명보험(후)</t>
  </si>
  <si>
    <t>삼양홀딩스</t>
  </si>
  <si>
    <t>아이엠뱅크</t>
  </si>
  <si>
    <t>TP</t>
  </si>
  <si>
    <t>플루토스</t>
  </si>
  <si>
    <t>아이엠증권</t>
  </si>
  <si>
    <t>AP헬스케어</t>
  </si>
  <si>
    <t>엣지파운드리</t>
  </si>
  <si>
    <t>아이엠캐피탈</t>
  </si>
  <si>
    <t>DH오토리드</t>
  </si>
  <si>
    <t>퍼스트파이브지제48차(유)1-28</t>
  </si>
  <si>
    <t>제네시스에코델타(유)1-1</t>
  </si>
  <si>
    <t>뉴스타신반포15(유)1</t>
  </si>
  <si>
    <t>70589</t>
  </si>
  <si>
    <t>신보2023제12차(유)1-1</t>
  </si>
  <si>
    <t>70590</t>
  </si>
  <si>
    <t>신보2023제12차(유)1-2</t>
  </si>
  <si>
    <t>00049</t>
  </si>
  <si>
    <t>대동</t>
  </si>
  <si>
    <t>00129</t>
  </si>
  <si>
    <t>상상인증권</t>
  </si>
  <si>
    <t>00132</t>
  </si>
  <si>
    <t>흥아</t>
  </si>
  <si>
    <t>00338</t>
  </si>
  <si>
    <t>하림지주</t>
  </si>
  <si>
    <t>00362</t>
  </si>
  <si>
    <t>KG모빌리티</t>
  </si>
  <si>
    <t>00561</t>
  </si>
  <si>
    <t>SPC삼립</t>
  </si>
  <si>
    <t>01850</t>
  </si>
  <si>
    <t>동원금속</t>
  </si>
  <si>
    <t>02379</t>
  </si>
  <si>
    <t>동일철강</t>
  </si>
  <si>
    <t>03378</t>
  </si>
  <si>
    <t>케이티앤지</t>
  </si>
  <si>
    <t>03904</t>
  </si>
  <si>
    <t>한화호텔앤드리조트</t>
  </si>
  <si>
    <t>12306</t>
  </si>
  <si>
    <t>엑사이엔씨</t>
  </si>
  <si>
    <t>12715</t>
  </si>
  <si>
    <t>광주신세계</t>
  </si>
  <si>
    <t>13700</t>
  </si>
  <si>
    <t>이수앱지스</t>
  </si>
  <si>
    <t>16550</t>
  </si>
  <si>
    <t>다원시스</t>
  </si>
  <si>
    <t>40436</t>
  </si>
  <si>
    <t>주택금융공사MBS2012-14(1-8)</t>
  </si>
  <si>
    <t>40452</t>
  </si>
  <si>
    <t>주택금융공사MBS2012-11(1-1)</t>
  </si>
  <si>
    <t>42864</t>
  </si>
  <si>
    <t>주택금융공사MBS2013-22(1-7)</t>
  </si>
  <si>
    <t>42865</t>
  </si>
  <si>
    <t>주택금융공사MBS2013-22(1-8)</t>
  </si>
  <si>
    <t>44312</t>
  </si>
  <si>
    <t>주택금융공사MBS2014-1(1-7)</t>
  </si>
  <si>
    <t>44313</t>
  </si>
  <si>
    <t>주택금융공사MBS2014-1(1-8)</t>
  </si>
  <si>
    <t>44420</t>
  </si>
  <si>
    <t>한국주택금융공사MBS2014-4</t>
  </si>
  <si>
    <t>44726</t>
  </si>
  <si>
    <t>제이에스코퍼레이션</t>
  </si>
  <si>
    <t>48053</t>
  </si>
  <si>
    <t>주택금융공사MBS2015-11(1-6)</t>
  </si>
  <si>
    <t>48054</t>
  </si>
  <si>
    <t>주택금융공사MBS2015-11(1-7)</t>
  </si>
  <si>
    <t>48055</t>
  </si>
  <si>
    <t>주택금융공사MBS2015-11(1-8)</t>
  </si>
  <si>
    <t>48709</t>
  </si>
  <si>
    <t>우리산업</t>
  </si>
  <si>
    <t>49809</t>
  </si>
  <si>
    <t>주택금융공사MBS2016-2(1-1)</t>
  </si>
  <si>
    <t>49898</t>
  </si>
  <si>
    <t>에스테이트제육차</t>
  </si>
  <si>
    <t>50845</t>
  </si>
  <si>
    <t>주택금융공사MBS2016-12(1-6)</t>
  </si>
  <si>
    <t>50846</t>
  </si>
  <si>
    <t>주택금융공사MBS2016-12(1-7)</t>
  </si>
  <si>
    <t>50847</t>
  </si>
  <si>
    <t>주택금융공사MBS2016-12(1-8)</t>
  </si>
  <si>
    <t>52059</t>
  </si>
  <si>
    <t>주택금융공사MBS2016-24(1-5)</t>
  </si>
  <si>
    <t>52060</t>
  </si>
  <si>
    <t>주택금융공사MBS2016-24(1-6)</t>
  </si>
  <si>
    <t>52061</t>
  </si>
  <si>
    <t>주택금융공사MBS2016-24(1-7)</t>
  </si>
  <si>
    <t>52062</t>
  </si>
  <si>
    <t>주택금융공사MBS2016-24(1-8)</t>
  </si>
  <si>
    <t>52185</t>
  </si>
  <si>
    <t>주택금융공사MBS2016-25(1-3)</t>
  </si>
  <si>
    <t>53379</t>
  </si>
  <si>
    <t>주택금융공사MBS2017-14(1-6)</t>
  </si>
  <si>
    <t>53380</t>
  </si>
  <si>
    <t>주택금융공사MBS2017-14(1-7)</t>
  </si>
  <si>
    <t>53381</t>
  </si>
  <si>
    <t>주택금융공사MBS2017-14(1-8)</t>
  </si>
  <si>
    <t>53479</t>
  </si>
  <si>
    <t>주택금융공사MBS2017-15(1-6)</t>
  </si>
  <si>
    <t>53480</t>
  </si>
  <si>
    <t>주택금융공사MBS2017-15(1-7)</t>
  </si>
  <si>
    <t>53481</t>
  </si>
  <si>
    <t>주택금융공사MBS2017-15(1-8)</t>
  </si>
  <si>
    <t>54510</t>
  </si>
  <si>
    <t>주택금융공사MBS2017-27(1-5)</t>
  </si>
  <si>
    <t>54511</t>
  </si>
  <si>
    <t>주택금융공사MBS2017-27(1-6)</t>
  </si>
  <si>
    <t>54512</t>
  </si>
  <si>
    <t>주택금융공사MBS2017-27(1-7)</t>
  </si>
  <si>
    <t>54513</t>
  </si>
  <si>
    <t>주택금융공사MBS2017-27(1-8)</t>
  </si>
  <si>
    <t>54736</t>
  </si>
  <si>
    <t>주택금융공사MBS2017-28(1-5)</t>
  </si>
  <si>
    <t>54737</t>
  </si>
  <si>
    <t>주택금융공사MBS2017-28(1-6)</t>
  </si>
  <si>
    <t>54738</t>
  </si>
  <si>
    <t>주택금융공사MBS2017-28(1-7)</t>
  </si>
  <si>
    <t>54739</t>
  </si>
  <si>
    <t>주택금융공사MBS2017-28(1-8)</t>
  </si>
  <si>
    <t>56057</t>
  </si>
  <si>
    <t>주택금융공사MBS2018-14(1-5)</t>
  </si>
  <si>
    <t>56058</t>
  </si>
  <si>
    <t>주택금융공사MBS2018-14(1-6)</t>
  </si>
  <si>
    <t>56059</t>
  </si>
  <si>
    <t>주택금융공사MBS2018-14(1-7)</t>
  </si>
  <si>
    <t>56060</t>
  </si>
  <si>
    <t>주택금융공사MBS2018-14(1-8)</t>
  </si>
  <si>
    <t>56134</t>
  </si>
  <si>
    <t>주택금융공사MBS2018-15(1-5)</t>
  </si>
  <si>
    <t>56135</t>
  </si>
  <si>
    <t>주택금융공사MBS2018-15(1-6)</t>
  </si>
  <si>
    <t>56136</t>
  </si>
  <si>
    <t>주택금융공사MBS2018-15(1-7)</t>
  </si>
  <si>
    <t>56137</t>
  </si>
  <si>
    <t>주택금융공사MBS2018-15(1-8)</t>
  </si>
  <si>
    <t>56262</t>
  </si>
  <si>
    <t>주택금융공사MBS2018-16(1-3)</t>
  </si>
  <si>
    <t>56263</t>
  </si>
  <si>
    <t>주택금융공사MBS2018-16(1-4)</t>
  </si>
  <si>
    <t>59371</t>
  </si>
  <si>
    <t>동서기공</t>
  </si>
  <si>
    <t>59848</t>
  </si>
  <si>
    <t>주택금융공사MBS2019-21(1-4)</t>
  </si>
  <si>
    <t>59849</t>
  </si>
  <si>
    <t>주택금융공사MBS2019-21(1-5)</t>
  </si>
  <si>
    <t>59850</t>
  </si>
  <si>
    <t>주택금융공사MBS2019-21(1-6)</t>
  </si>
  <si>
    <t>59851</t>
  </si>
  <si>
    <t>주택금융공사MBS2019-21(1-7)</t>
  </si>
  <si>
    <t>59852</t>
  </si>
  <si>
    <t>주택금융공사MBS2019-21(1-8)</t>
  </si>
  <si>
    <t>59913</t>
  </si>
  <si>
    <t>주택금융공사MBS2019-22(1-1)</t>
  </si>
  <si>
    <t>59939</t>
  </si>
  <si>
    <t>주택금융공사MBS2019-23(1-4)</t>
  </si>
  <si>
    <t>59940</t>
  </si>
  <si>
    <t>주택금융공사MBS2019-23(1-5)</t>
  </si>
  <si>
    <t>59941</t>
  </si>
  <si>
    <t>주택금융공사MBS2019-23(1-6)</t>
  </si>
  <si>
    <t>59942</t>
  </si>
  <si>
    <t>주택금융공사MBS2019-23(1-7)</t>
  </si>
  <si>
    <t>59943</t>
  </si>
  <si>
    <t>주택금융공사MBS2019-23(1-8)</t>
  </si>
  <si>
    <t>60020</t>
  </si>
  <si>
    <t>주택금융공사MBS2019-24(1-2)</t>
  </si>
  <si>
    <t>60021</t>
  </si>
  <si>
    <t>주택금융공사MBS2019-24(1-3)</t>
  </si>
  <si>
    <t>60022</t>
  </si>
  <si>
    <t>주택금융공사MBS2019-24(1-4)</t>
  </si>
  <si>
    <t>61181</t>
  </si>
  <si>
    <t>빅포제일차</t>
  </si>
  <si>
    <t>62226</t>
  </si>
  <si>
    <t>현대알루미늄</t>
  </si>
  <si>
    <t>63155</t>
  </si>
  <si>
    <t>에이치와이케이제일차</t>
  </si>
  <si>
    <t>63807</t>
  </si>
  <si>
    <t>엔바이오니아</t>
  </si>
  <si>
    <t>64517</t>
  </si>
  <si>
    <t>우진산전</t>
  </si>
  <si>
    <t>64884</t>
  </si>
  <si>
    <t>에이치와이케이제사차</t>
  </si>
  <si>
    <t>65484</t>
  </si>
  <si>
    <t>에스케이온</t>
  </si>
  <si>
    <t>66319</t>
  </si>
  <si>
    <t>에이치와이케이제십이차</t>
  </si>
  <si>
    <t>66688</t>
  </si>
  <si>
    <t>키움에프앤아이</t>
  </si>
  <si>
    <t>66895</t>
  </si>
  <si>
    <t>세아에스티엑스엔테크</t>
  </si>
  <si>
    <t>67813</t>
  </si>
  <si>
    <t>이지스밸류플러스리츠</t>
  </si>
  <si>
    <t>68866</t>
  </si>
  <si>
    <t>호림테크</t>
  </si>
  <si>
    <t>69266</t>
  </si>
  <si>
    <t>케이에프지이이일이(유)1</t>
  </si>
  <si>
    <t>69267</t>
  </si>
  <si>
    <t>케이에프지이이일이(유)2</t>
  </si>
  <si>
    <t>69521</t>
  </si>
  <si>
    <t>디앤디플랫폼리츠</t>
  </si>
  <si>
    <t>70119</t>
  </si>
  <si>
    <t>OCI</t>
  </si>
  <si>
    <t>70594</t>
  </si>
  <si>
    <t>주택금융공사MBS2023-20(1-1)</t>
  </si>
  <si>
    <t>70595</t>
  </si>
  <si>
    <t>주택금융공사MBS2023-20(1-2)</t>
  </si>
  <si>
    <t>70596</t>
  </si>
  <si>
    <t>주택금융공사MBS2023-20(1-3)</t>
  </si>
  <si>
    <t>70597</t>
  </si>
  <si>
    <t>주택금융공사MBS2023-20(1-4)</t>
  </si>
  <si>
    <t>70602</t>
  </si>
  <si>
    <t>뉴스타개봉오구역(유)1</t>
  </si>
  <si>
    <t>70608</t>
  </si>
  <si>
    <t>티월드제89차(유)1-2</t>
  </si>
  <si>
    <t>70609</t>
  </si>
  <si>
    <t>티월드제89차(유)1-3</t>
  </si>
  <si>
    <t>70610</t>
  </si>
  <si>
    <t>티월드제89차(유)1-4</t>
  </si>
  <si>
    <t>70611</t>
  </si>
  <si>
    <t>티월드제89차(유)1-5</t>
  </si>
  <si>
    <t>70612</t>
  </si>
  <si>
    <t>티월드제89차(유)1-6</t>
  </si>
  <si>
    <t>70613</t>
  </si>
  <si>
    <t>티월드제89차(유)1-7</t>
  </si>
  <si>
    <t>70614</t>
  </si>
  <si>
    <t>티월드제89차(유)1-8</t>
  </si>
  <si>
    <t>70615</t>
  </si>
  <si>
    <t>티월드제89차(유)1-9</t>
  </si>
  <si>
    <t>70616</t>
  </si>
  <si>
    <t>티월드제89차(유)1-10</t>
  </si>
  <si>
    <t>70617</t>
  </si>
  <si>
    <t>티월드제89차(유)1-11</t>
  </si>
  <si>
    <t>70618</t>
  </si>
  <si>
    <t>티월드제89차(유)1-12</t>
  </si>
  <si>
    <t>70619</t>
  </si>
  <si>
    <t>티월드제89차(유)1-13</t>
  </si>
  <si>
    <t>70620</t>
  </si>
  <si>
    <t>티월드제89차(유)1-14</t>
  </si>
  <si>
    <t>70621</t>
  </si>
  <si>
    <t>티월드제89차(유)1-15</t>
  </si>
  <si>
    <t>70622</t>
  </si>
  <si>
    <t>티월드제89차(유)1-16</t>
  </si>
  <si>
    <t>70623</t>
  </si>
  <si>
    <t>티월드제89차(유)1-17</t>
  </si>
  <si>
    <t>70624</t>
  </si>
  <si>
    <t>티월드제89차(유)1-18</t>
  </si>
  <si>
    <t>70625</t>
  </si>
  <si>
    <t>티월드제89차(유)1-19</t>
  </si>
  <si>
    <t>70626</t>
  </si>
  <si>
    <t>티월드제89차(유)1-20</t>
  </si>
  <si>
    <t>70627</t>
  </si>
  <si>
    <t>티월드제89차(유)1-21</t>
  </si>
  <si>
    <t>70628</t>
  </si>
  <si>
    <t>티월드제89차(유)1-22</t>
  </si>
  <si>
    <t>70629</t>
  </si>
  <si>
    <t>티월드제89차(유)1-23</t>
  </si>
  <si>
    <t>70630</t>
  </si>
  <si>
    <t>티월드제89차(유)1-24</t>
  </si>
  <si>
    <t>70631</t>
  </si>
  <si>
    <t>티월드제89차(유)1-25</t>
  </si>
  <si>
    <t>70632</t>
  </si>
  <si>
    <t>티월드제89차(유)1-26</t>
  </si>
  <si>
    <t>70633</t>
  </si>
  <si>
    <t>티월드제89차(유)1-27</t>
  </si>
  <si>
    <t>70635</t>
  </si>
  <si>
    <t>라온제나제6차</t>
  </si>
  <si>
    <t>70637</t>
  </si>
  <si>
    <t>주택금융공사MBS2023-21(1-1)</t>
  </si>
  <si>
    <t>70638</t>
  </si>
  <si>
    <t>주택금융공사MBS2023-21(1-2)</t>
  </si>
  <si>
    <t>70639</t>
  </si>
  <si>
    <t>주택금융공사MBS2023-21(1-3)</t>
  </si>
  <si>
    <t>70640</t>
  </si>
  <si>
    <t>주택금융공사MBS2023-21(1-4)</t>
  </si>
  <si>
    <t>70641</t>
  </si>
  <si>
    <t>주택금융공사MBS2023-21(1-5)</t>
  </si>
  <si>
    <t>70642</t>
  </si>
  <si>
    <t>주택금융공사MBS2023-21(1-6)</t>
  </si>
  <si>
    <t>70643</t>
  </si>
  <si>
    <t>주택금융공사MBS2023-21(1-7)</t>
  </si>
  <si>
    <t>70644</t>
  </si>
  <si>
    <t>주택금융공사MBS2023-21(1-8)</t>
  </si>
  <si>
    <t>70645</t>
  </si>
  <si>
    <t>주택금융공사MBS2023-21(1-9)</t>
  </si>
  <si>
    <t>70652</t>
  </si>
  <si>
    <t>세이프박스제14차</t>
  </si>
  <si>
    <t>70653</t>
  </si>
  <si>
    <t>세이프박스제15차</t>
  </si>
  <si>
    <t>70654</t>
  </si>
  <si>
    <t>퍼블릭제1차(유)1-2</t>
  </si>
  <si>
    <t>70658</t>
  </si>
  <si>
    <t>시그니처제9차(유)1-2</t>
  </si>
  <si>
    <t>70661</t>
  </si>
  <si>
    <t>디알파이프제1차(유)4</t>
  </si>
  <si>
    <t>70665</t>
  </si>
  <si>
    <t>자이언츠제3차(유)1-2</t>
  </si>
  <si>
    <t>70666</t>
  </si>
  <si>
    <t>국민넘버원제3차(유)2-2</t>
  </si>
  <si>
    <t>70687</t>
  </si>
  <si>
    <t>유플러스파이브지제70차(유)1-1</t>
  </si>
  <si>
    <t>70688</t>
  </si>
  <si>
    <t>유플러스파이브지제70차(유)1-2</t>
  </si>
  <si>
    <t>70689</t>
  </si>
  <si>
    <t>유플러스파이브지제70차(유)1-3</t>
  </si>
  <si>
    <t>70690</t>
  </si>
  <si>
    <t>유플러스파이브지제70차(유)1-4</t>
  </si>
  <si>
    <t>70691</t>
  </si>
  <si>
    <t>유플러스파이브지제70차(유)1-5</t>
  </si>
  <si>
    <t>70692</t>
  </si>
  <si>
    <t>유플러스파이브지제70차(유)1-6</t>
  </si>
  <si>
    <t>70693</t>
  </si>
  <si>
    <t>유플러스파이브지제70차(유)1-7</t>
  </si>
  <si>
    <t>70694</t>
  </si>
  <si>
    <t>유플러스파이브지제70차(유)1-8</t>
  </si>
  <si>
    <t>70695</t>
  </si>
  <si>
    <t>유플러스파이브지제70차(유)1-9</t>
  </si>
  <si>
    <t>70696</t>
  </si>
  <si>
    <t>유플러스파이브지제70차(유)1-10</t>
  </si>
  <si>
    <t>70697</t>
  </si>
  <si>
    <t>유플러스파이브지제70차(유)1-11</t>
  </si>
  <si>
    <t>70698</t>
  </si>
  <si>
    <t>유플러스파이브지제70차(유)1-12</t>
  </si>
  <si>
    <t>70699</t>
  </si>
  <si>
    <t>유플러스파이브지제70차(유)1-13</t>
  </si>
  <si>
    <t>70700</t>
  </si>
  <si>
    <t>유플러스파이브지제70차(유)1-14</t>
  </si>
  <si>
    <t>70701</t>
  </si>
  <si>
    <t>유플러스파이브지제70차(유)1-15</t>
  </si>
  <si>
    <t>70702</t>
  </si>
  <si>
    <t>유플러스파이브지제70차(유)1-16</t>
  </si>
  <si>
    <t>70703</t>
  </si>
  <si>
    <t>유플러스파이브지제70차(유)1-17</t>
  </si>
  <si>
    <t>70704</t>
  </si>
  <si>
    <t>유플러스파이브지제70차(유)1-18</t>
  </si>
  <si>
    <t>70705</t>
  </si>
  <si>
    <t>유플러스파이브지제70차(유)1-19</t>
  </si>
  <si>
    <t>70707</t>
  </si>
  <si>
    <t>마인블루제1차(유)1-3</t>
  </si>
  <si>
    <t>70709</t>
  </si>
  <si>
    <t>국민사랑제12차(유)1</t>
  </si>
  <si>
    <t>70711</t>
  </si>
  <si>
    <t>에이치고색(유)1</t>
  </si>
  <si>
    <t>70712</t>
  </si>
  <si>
    <t>신한사랑제12차(유)1</t>
  </si>
  <si>
    <t>70713</t>
  </si>
  <si>
    <t>신한챔피온제16차(유)1-2</t>
  </si>
  <si>
    <t>70735</t>
  </si>
  <si>
    <t>제일사랑제7차(유)1</t>
  </si>
  <si>
    <t>70740</t>
  </si>
  <si>
    <t>증금챔피온제11차(유)1-2</t>
  </si>
  <si>
    <t>70741</t>
  </si>
  <si>
    <t>증금타임제14차</t>
  </si>
  <si>
    <t>70742</t>
  </si>
  <si>
    <t>주택금융공사MBS2023-22(1-1)</t>
  </si>
  <si>
    <t>70743</t>
  </si>
  <si>
    <t>주택금융공사MBS2023-22(1-2)</t>
  </si>
  <si>
    <t>70744</t>
  </si>
  <si>
    <t>주택금융공사MBS2023-22(1-3)</t>
  </si>
  <si>
    <t>70745</t>
  </si>
  <si>
    <t>주택금융공사MBS2023-22(1-4)</t>
  </si>
  <si>
    <t>70746</t>
  </si>
  <si>
    <t>주택금융공사MBS2023-22(1-5)</t>
  </si>
  <si>
    <t>70747</t>
  </si>
  <si>
    <t>주택금융공사MBS2023-22(1-6)</t>
  </si>
  <si>
    <t>70748</t>
  </si>
  <si>
    <t>주택금융공사MBS2023-22(1-7)</t>
  </si>
  <si>
    <t>70749</t>
  </si>
  <si>
    <t>주택금융공사MBS2023-22(1-8)</t>
  </si>
  <si>
    <t>70750</t>
  </si>
  <si>
    <t>주택금융공사MBS2023-22(1-9)</t>
  </si>
  <si>
    <t>70757</t>
  </si>
  <si>
    <t>비욘드봉명제1차(유)1</t>
  </si>
  <si>
    <t>70761</t>
  </si>
  <si>
    <t>뉴라이프논현델타(유)2</t>
  </si>
  <si>
    <t>70762</t>
  </si>
  <si>
    <t>오션러브제6차(유)1-4</t>
  </si>
  <si>
    <t>70763</t>
  </si>
  <si>
    <t>오션러브제6차(유)1-5</t>
  </si>
  <si>
    <t>70764</t>
  </si>
  <si>
    <t>오션러브제6차(유)1-6</t>
  </si>
  <si>
    <t>70765</t>
  </si>
  <si>
    <t>신한사랑제10차(유)2</t>
  </si>
  <si>
    <t>70769</t>
  </si>
  <si>
    <t>더블유에스제1차(유)1</t>
  </si>
  <si>
    <t>70779</t>
  </si>
  <si>
    <t>주택금융공사MBS2023-23(1-1)</t>
  </si>
  <si>
    <t>70780</t>
  </si>
  <si>
    <t>주택금융공사MBS2023-23(1-2)</t>
  </si>
  <si>
    <t>70781</t>
  </si>
  <si>
    <t>주택금융공사MBS2023-23(1-3)</t>
  </si>
  <si>
    <t>70782</t>
  </si>
  <si>
    <t>주택금융공사MBS2023-23(1-4)</t>
  </si>
  <si>
    <t>70789</t>
  </si>
  <si>
    <t>티월드제90차(유)1-1</t>
  </si>
  <si>
    <t>70790</t>
  </si>
  <si>
    <t>티월드제90차(유)1-2</t>
  </si>
  <si>
    <t>70791</t>
  </si>
  <si>
    <t>티월드제90차(유)1-3</t>
  </si>
  <si>
    <t>70792</t>
  </si>
  <si>
    <t>티월드제90차(유)1-4</t>
  </si>
  <si>
    <t>70793</t>
  </si>
  <si>
    <t>티월드제90차(유)1-5</t>
  </si>
  <si>
    <t>70794</t>
  </si>
  <si>
    <t>티월드제90차(유)1-6</t>
  </si>
  <si>
    <t>70795</t>
  </si>
  <si>
    <t>티월드제90차(유)1-7</t>
  </si>
  <si>
    <t>70796</t>
  </si>
  <si>
    <t>티월드제90차(유)1-8</t>
  </si>
  <si>
    <t>70797</t>
  </si>
  <si>
    <t>티월드제90차(유)1-9</t>
  </si>
  <si>
    <t>70798</t>
  </si>
  <si>
    <t>티월드제90차(유)1-10</t>
  </si>
  <si>
    <t>70799</t>
  </si>
  <si>
    <t>티월드제90차(유)1-11</t>
  </si>
  <si>
    <t>70800</t>
  </si>
  <si>
    <t>티월드제90차(유)1-12</t>
  </si>
  <si>
    <t>70801</t>
  </si>
  <si>
    <t>티월드제90차(유)1-13</t>
  </si>
  <si>
    <t>70802</t>
  </si>
  <si>
    <t>티월드제90차(유)1-14</t>
  </si>
  <si>
    <t>70803</t>
  </si>
  <si>
    <t>티월드제90차(유)1-15</t>
  </si>
  <si>
    <t>70804</t>
  </si>
  <si>
    <t>티월드제90차(유)1-16</t>
  </si>
  <si>
    <t>70805</t>
  </si>
  <si>
    <t>티월드제90차(유)1-17</t>
  </si>
  <si>
    <t>70806</t>
  </si>
  <si>
    <t>티월드제90차(유)1-18</t>
  </si>
  <si>
    <t>70807</t>
  </si>
  <si>
    <t>티월드제90차(유)1-19</t>
  </si>
  <si>
    <t>70808</t>
  </si>
  <si>
    <t>티월드제90차(유)1-20</t>
  </si>
  <si>
    <t>70809</t>
  </si>
  <si>
    <t>티월드제90차(유)1-21</t>
  </si>
  <si>
    <t>70810</t>
  </si>
  <si>
    <t>티월드제90차(유)1-22</t>
  </si>
  <si>
    <t>70811</t>
  </si>
  <si>
    <t>티월드제90차(유)1-23</t>
  </si>
  <si>
    <t>70812</t>
  </si>
  <si>
    <t>티월드제90차(유)1-24</t>
  </si>
  <si>
    <t>70813</t>
  </si>
  <si>
    <t>티월드제90차(유)1-25</t>
  </si>
  <si>
    <t>70814</t>
  </si>
  <si>
    <t>티월드제90차(유)1-26</t>
  </si>
  <si>
    <t>70815</t>
  </si>
  <si>
    <t>티월드제90차(유)1-27</t>
  </si>
  <si>
    <t>70816</t>
  </si>
  <si>
    <t>엠캐피탈제6차(유)1-1</t>
  </si>
  <si>
    <t>70817</t>
  </si>
  <si>
    <t>엠캐피탈제6차(유)1-2</t>
  </si>
  <si>
    <t>70818</t>
  </si>
  <si>
    <t>엠캐피탈제6차(유)1-3</t>
  </si>
  <si>
    <t>70819</t>
  </si>
  <si>
    <t>엠캐피탈제6차(유)1-4</t>
  </si>
  <si>
    <t>70820</t>
  </si>
  <si>
    <t>신보2023제13차(유)1-1</t>
  </si>
  <si>
    <t>70821</t>
  </si>
  <si>
    <t>신보2023제13차(유)1-2</t>
  </si>
  <si>
    <t>70822</t>
  </si>
  <si>
    <t>신보2023제14차(유)1-1</t>
  </si>
  <si>
    <t>70823</t>
  </si>
  <si>
    <t>신보2023제14차(유)1-2</t>
  </si>
  <si>
    <t>70824</t>
  </si>
  <si>
    <t>증금챔피온제12차(유)1-3</t>
  </si>
  <si>
    <t>70825</t>
  </si>
  <si>
    <t>비욘드미사제1차(유)1</t>
  </si>
  <si>
    <t>70826</t>
  </si>
  <si>
    <t>퍼스트파이브지제70차(유)1-1</t>
  </si>
  <si>
    <t>70827</t>
  </si>
  <si>
    <t>퍼스트파이브지제70차(유)1-2</t>
  </si>
  <si>
    <t>70828</t>
  </si>
  <si>
    <t>퍼스트파이브지제70차(유)1-3</t>
  </si>
  <si>
    <t>70829</t>
  </si>
  <si>
    <t>퍼스트파이브지제70차(유)1-4</t>
  </si>
  <si>
    <t>70830</t>
  </si>
  <si>
    <t>퍼스트파이브지제70차(유)1-5</t>
  </si>
  <si>
    <t>70831</t>
  </si>
  <si>
    <t>퍼스트파이브지제70차(유)1-6</t>
  </si>
  <si>
    <t>70832</t>
  </si>
  <si>
    <t>퍼스트파이브지제70차(유)1-7</t>
  </si>
  <si>
    <t>70833</t>
  </si>
  <si>
    <t>퍼스트파이브지제70차(유)1-8</t>
  </si>
  <si>
    <t>70834</t>
  </si>
  <si>
    <t>퍼스트파이브지제70차(유)1-9</t>
  </si>
  <si>
    <t>70835</t>
  </si>
  <si>
    <t>퍼스트파이브지제70차(유)1-10</t>
  </si>
  <si>
    <t>70836</t>
  </si>
  <si>
    <t>퍼스트파이브지제70차(유)1-11</t>
  </si>
  <si>
    <t>70837</t>
  </si>
  <si>
    <t>퍼스트파이브지제70차(유)1-12</t>
  </si>
  <si>
    <t>70838</t>
  </si>
  <si>
    <t>퍼스트파이브지제70차(유)1-13</t>
  </si>
  <si>
    <t>70839</t>
  </si>
  <si>
    <t>퍼스트파이브지제70차(유)1-14</t>
  </si>
  <si>
    <t>70840</t>
  </si>
  <si>
    <t>퍼스트파이브지제70차(유)1-15</t>
  </si>
  <si>
    <t>70841</t>
  </si>
  <si>
    <t>퍼스트파이브지제70차(유)1-16</t>
  </si>
  <si>
    <t>70842</t>
  </si>
  <si>
    <t>퍼스트파이브지제70차(유)1-17</t>
  </si>
  <si>
    <t>70843</t>
  </si>
  <si>
    <t>퍼스트파이브지제70차(유)1-18</t>
  </si>
  <si>
    <t>70844</t>
  </si>
  <si>
    <t>퍼스트파이브지제70차(유)1-19</t>
  </si>
  <si>
    <t>70845</t>
  </si>
  <si>
    <t>퍼스트파이브지제70차(유)1-20</t>
  </si>
  <si>
    <t>70846</t>
  </si>
  <si>
    <t>퍼스트파이브지제70차(유)1-21</t>
  </si>
  <si>
    <t>70847</t>
  </si>
  <si>
    <t>퍼스트파이브지제70차(유)1-22</t>
  </si>
  <si>
    <t>70848</t>
  </si>
  <si>
    <t>퍼스트파이브지제70차(유)1-23</t>
  </si>
  <si>
    <t>70849</t>
  </si>
  <si>
    <t>퍼스트파이브지제70차(유)1-24</t>
  </si>
  <si>
    <t>70850</t>
  </si>
  <si>
    <t>퍼스트파이브지제70차(유)1-25</t>
  </si>
  <si>
    <t>70851</t>
  </si>
  <si>
    <t>퍼스트파이브지제70차(유)1-26</t>
  </si>
  <si>
    <t>70852</t>
  </si>
  <si>
    <t>퍼스트파이브지제70차(유)1-27</t>
  </si>
  <si>
    <t>70853</t>
  </si>
  <si>
    <t>퍼스트파이브지제70차(유)1-28</t>
  </si>
  <si>
    <t>70854</t>
  </si>
  <si>
    <t>퍼스트파이브지제70차(유)1-29</t>
  </si>
  <si>
    <t>70855</t>
  </si>
  <si>
    <t>퍼스트파이브지제70차(유)1-30</t>
  </si>
  <si>
    <t>70856</t>
  </si>
  <si>
    <t>퍼스트파이브지제70차(유)1-31</t>
  </si>
  <si>
    <t>70857</t>
  </si>
  <si>
    <t>퍼스트파이브지제70차(유)1-32</t>
  </si>
  <si>
    <t>70858</t>
  </si>
  <si>
    <t>신한사랑제12차(유)2</t>
  </si>
  <si>
    <t>70859</t>
  </si>
  <si>
    <t>프리미엄제1차(유)3-2</t>
  </si>
  <si>
    <t>70869</t>
  </si>
  <si>
    <t>주택금융공사MBS2023-24(1-1)</t>
  </si>
  <si>
    <t>70870</t>
  </si>
  <si>
    <t>주택금융공사MBS2023-24(1-2)</t>
  </si>
  <si>
    <t>70871</t>
  </si>
  <si>
    <t>주택금융공사MBS2023-24(1-3)</t>
  </si>
  <si>
    <t>70872</t>
  </si>
  <si>
    <t>주택금융공사MBS2023-24(1-4)</t>
  </si>
  <si>
    <t>70873</t>
  </si>
  <si>
    <t>주택금융공사MBS2023-24(1-5)</t>
  </si>
  <si>
    <t>70874</t>
  </si>
  <si>
    <t>주택금융공사MBS2023-24(1-6)</t>
  </si>
  <si>
    <t>70875</t>
  </si>
  <si>
    <t>주택금융공사MBS2023-24(1-7)</t>
  </si>
  <si>
    <t>70876</t>
  </si>
  <si>
    <t>주택금융공사MBS2023-24(1-8)</t>
  </si>
  <si>
    <t>70877</t>
  </si>
  <si>
    <t>주택금융공사MBS2023-24(1-9)</t>
  </si>
  <si>
    <t>70884</t>
  </si>
  <si>
    <t>신한사랑제12차(유)3</t>
  </si>
  <si>
    <t>70886</t>
  </si>
  <si>
    <t>상봉제1차(유)1</t>
  </si>
  <si>
    <t>70887</t>
  </si>
  <si>
    <t>신한챔피온제17차(유)1-4</t>
  </si>
  <si>
    <t>70899</t>
  </si>
  <si>
    <t>국민챔피온제13차(유)2-3</t>
  </si>
  <si>
    <t>70900</t>
  </si>
  <si>
    <t>나무크레딧제9차(유)1</t>
  </si>
  <si>
    <t>70902</t>
  </si>
  <si>
    <t>주택금융공사MBS2023-25(1-1)</t>
  </si>
  <si>
    <t>70903</t>
  </si>
  <si>
    <t>주택금융공사MBS2023-25(1-2)</t>
  </si>
  <si>
    <t>70904</t>
  </si>
  <si>
    <t>주택금융공사MBS2023-25(1-3)</t>
  </si>
  <si>
    <t>70905</t>
  </si>
  <si>
    <t>주택금융공사MBS2023-25(1-4)</t>
  </si>
  <si>
    <t>70906</t>
  </si>
  <si>
    <t>주택금융공사MBS2023-25(1-5)</t>
  </si>
  <si>
    <t>70907</t>
  </si>
  <si>
    <t>주택금융공사MBS2023-25(1-6)</t>
  </si>
  <si>
    <t>70908</t>
  </si>
  <si>
    <t>주택금융공사MBS2023-25(1-7)</t>
  </si>
  <si>
    <t>70909</t>
  </si>
  <si>
    <t>주택금융공사MBS2023-25(1-8)</t>
  </si>
  <si>
    <t>70910</t>
  </si>
  <si>
    <t>주택금융공사MBS2023-25(1-9)</t>
  </si>
  <si>
    <t>70913</t>
  </si>
  <si>
    <t>뉴마레제3차(유)3</t>
  </si>
  <si>
    <t>70918</t>
  </si>
  <si>
    <t>우리사랑제11차(유)1</t>
  </si>
  <si>
    <t>70920</t>
  </si>
  <si>
    <t>오션러브제5차(유)2-6</t>
  </si>
  <si>
    <t>70921</t>
  </si>
  <si>
    <t>나무크레딧제10차(유)1</t>
  </si>
  <si>
    <t>70927</t>
  </si>
  <si>
    <t>주택금융공사MBS2023-26(1-1)</t>
  </si>
  <si>
    <t>70928</t>
  </si>
  <si>
    <t>주택금융공사MBS2023-26(1-2)</t>
  </si>
  <si>
    <t>70929</t>
  </si>
  <si>
    <t>주택금융공사MBS2023-26(1-3)</t>
  </si>
  <si>
    <t>70930</t>
  </si>
  <si>
    <t>주택금융공사MBS2023-26(1-4)</t>
  </si>
  <si>
    <t>70932</t>
  </si>
  <si>
    <t>에이원플라이트(유)2</t>
  </si>
  <si>
    <t>70933</t>
  </si>
  <si>
    <t>나무크레딧제4차(유)1</t>
  </si>
  <si>
    <t>70934</t>
  </si>
  <si>
    <t>나무크레딧제5차(유)1</t>
  </si>
  <si>
    <t>70938</t>
  </si>
  <si>
    <t>우리챔피온제4차(유)1-5</t>
  </si>
  <si>
    <t>70939</t>
  </si>
  <si>
    <t>나무크레딧제7차(유)1</t>
  </si>
  <si>
    <t>70940</t>
  </si>
  <si>
    <t>한솔제26차</t>
  </si>
  <si>
    <t>70941</t>
  </si>
  <si>
    <t>신한사랑제14차(유)1</t>
  </si>
  <si>
    <t>70942</t>
  </si>
  <si>
    <t>신한사랑제15차(유)1</t>
  </si>
  <si>
    <t>70943</t>
  </si>
  <si>
    <t>와이디피제1차(유)1</t>
  </si>
  <si>
    <t>70944</t>
  </si>
  <si>
    <t>와이디피제1차(유)2</t>
  </si>
  <si>
    <t>70946</t>
  </si>
  <si>
    <t>한솔제27차</t>
  </si>
  <si>
    <t>70947</t>
  </si>
  <si>
    <t>우리타임제2차</t>
  </si>
  <si>
    <t>70948</t>
  </si>
  <si>
    <t>우리사랑제11차(유)2</t>
  </si>
  <si>
    <t>70949</t>
  </si>
  <si>
    <t>신한사랑제15차(유)2</t>
  </si>
  <si>
    <t>70950</t>
  </si>
  <si>
    <t>뉴마레제4차(유)3</t>
  </si>
  <si>
    <t>70953</t>
  </si>
  <si>
    <t>우리챔피온제5차(유)1-4</t>
  </si>
  <si>
    <t>70954</t>
  </si>
  <si>
    <t>뉴마레제4차(유)3-4</t>
  </si>
  <si>
    <t>70958</t>
  </si>
  <si>
    <t>뉴마레제4차(유)3-5</t>
  </si>
  <si>
    <t>70959</t>
  </si>
  <si>
    <t>티월드제91차(유)1-1</t>
  </si>
  <si>
    <t>70960</t>
  </si>
  <si>
    <t>티월드제91차(유)1-2</t>
  </si>
  <si>
    <t>70961</t>
  </si>
  <si>
    <t>티월드제91차(유)1-3</t>
  </si>
  <si>
    <t>70962</t>
  </si>
  <si>
    <t>티월드제91차(유)1-4</t>
  </si>
  <si>
    <t>70963</t>
  </si>
  <si>
    <t>티월드제91차(유)1-5</t>
  </si>
  <si>
    <t>70964</t>
  </si>
  <si>
    <t>티월드제91차(유)1-6</t>
  </si>
  <si>
    <t>70965</t>
  </si>
  <si>
    <t>티월드제91차(유)1-7</t>
  </si>
  <si>
    <t>70966</t>
  </si>
  <si>
    <t>티월드제91차(유)1-8</t>
  </si>
  <si>
    <t>70967</t>
  </si>
  <si>
    <t>티월드제91차(유)1-9</t>
  </si>
  <si>
    <t>70968</t>
  </si>
  <si>
    <t>티월드제91차(유)1-10</t>
  </si>
  <si>
    <t>70969</t>
  </si>
  <si>
    <t>티월드제91차(유)1-11</t>
  </si>
  <si>
    <t>70970</t>
  </si>
  <si>
    <t>티월드제91차(유)1-12</t>
  </si>
  <si>
    <t>70971</t>
  </si>
  <si>
    <t>티월드제91차(유)1-13</t>
  </si>
  <si>
    <t>70972</t>
  </si>
  <si>
    <t>티월드제91차(유)1-14</t>
  </si>
  <si>
    <t>70973</t>
  </si>
  <si>
    <t>티월드제91차(유)1-15</t>
  </si>
  <si>
    <t>70974</t>
  </si>
  <si>
    <t>티월드제91차(유)1-16</t>
  </si>
  <si>
    <t>70975</t>
  </si>
  <si>
    <t>티월드제91차(유)1-17</t>
  </si>
  <si>
    <t>70976</t>
  </si>
  <si>
    <t>티월드제91차(유)1-18</t>
  </si>
  <si>
    <t>70977</t>
  </si>
  <si>
    <t>티월드제91차(유)1-19</t>
  </si>
  <si>
    <t>70978</t>
  </si>
  <si>
    <t>티월드제91차(유)1-20</t>
  </si>
  <si>
    <t>70979</t>
  </si>
  <si>
    <t>티월드제91차(유)1-21</t>
  </si>
  <si>
    <t>70980</t>
  </si>
  <si>
    <t>티월드제91차(유)1-22</t>
  </si>
  <si>
    <t>70981</t>
  </si>
  <si>
    <t>티월드제91차(유)1-23</t>
  </si>
  <si>
    <t>70982</t>
  </si>
  <si>
    <t>티월드제91차(유)1-24</t>
  </si>
  <si>
    <t>70983</t>
  </si>
  <si>
    <t>티월드제91차(유)1-25</t>
  </si>
  <si>
    <t>70984</t>
  </si>
  <si>
    <t>티월드제91차(유)1-26</t>
  </si>
  <si>
    <t>70985</t>
  </si>
  <si>
    <t>티월드제91차(유)1-27</t>
  </si>
  <si>
    <t>70986</t>
  </si>
  <si>
    <t>티월드제91차(유)1-28</t>
  </si>
  <si>
    <t>70987</t>
  </si>
  <si>
    <t>중진공2023제2차스케일업(유)1-1</t>
  </si>
  <si>
    <t>70988</t>
  </si>
  <si>
    <t>중진공2023제2차스케일업(유)1-2</t>
  </si>
  <si>
    <t>70989</t>
  </si>
  <si>
    <t>중진공2023제2차스케일업(유)2-1</t>
  </si>
  <si>
    <t>70990</t>
  </si>
  <si>
    <t>중진공2023제2차스케일업(유)2-2</t>
  </si>
  <si>
    <t>70991</t>
  </si>
  <si>
    <t>중진공2023제2차스케일업(유)2-3</t>
  </si>
  <si>
    <t>70992</t>
  </si>
  <si>
    <t>중진공2023제2차스케일업(유)3-1</t>
  </si>
  <si>
    <t>70993</t>
  </si>
  <si>
    <t>중진공2023제2차스케일업(유)3-2</t>
  </si>
  <si>
    <t>70995</t>
  </si>
  <si>
    <t>원큐제6차(유)2-5</t>
  </si>
  <si>
    <t>70996</t>
  </si>
  <si>
    <t>원큐제6차(유)2-6</t>
  </si>
  <si>
    <t>70997</t>
  </si>
  <si>
    <t>비욘드운정제2차(유)1</t>
  </si>
  <si>
    <t>71001</t>
  </si>
  <si>
    <t>한국캐피탈제6차유동화(유)1-1</t>
  </si>
  <si>
    <t>71002</t>
  </si>
  <si>
    <t>한국캐피탈제6차유동화(유)1-2</t>
  </si>
  <si>
    <t>71003</t>
  </si>
  <si>
    <t>한국캐피탈제6차유동화(유)1-3</t>
  </si>
  <si>
    <t>71004</t>
  </si>
  <si>
    <t>한국캐피탈제6차유동화(유)1-4</t>
  </si>
  <si>
    <t>71005</t>
  </si>
  <si>
    <t>한국캐피탈제6차유동화(유)1-5</t>
  </si>
  <si>
    <t>71006</t>
  </si>
  <si>
    <t>한국캐피탈제6차유동화(유)1-6</t>
  </si>
  <si>
    <t>71007</t>
  </si>
  <si>
    <t>한국캐피탈제6차유동화(유)1-7</t>
  </si>
  <si>
    <t>71008</t>
  </si>
  <si>
    <t>한국캐피탈제6차유동화(유)1-8</t>
  </si>
  <si>
    <t>71009</t>
  </si>
  <si>
    <t>한국캐피탈제6차유동화(유)1-9</t>
  </si>
  <si>
    <t>71010</t>
  </si>
  <si>
    <t>롯데캐피탈제3차유동화(유)1-1</t>
  </si>
  <si>
    <t>71011</t>
  </si>
  <si>
    <t>롯데캐피탈제3차유동화(유)1-2</t>
  </si>
  <si>
    <t>71012</t>
  </si>
  <si>
    <t>롯데캐피탈제3차유동화(유)1-3</t>
  </si>
  <si>
    <t>71013</t>
  </si>
  <si>
    <t>롯데캐피탈제3차유동화(유)1-4</t>
  </si>
  <si>
    <t>71014</t>
  </si>
  <si>
    <t>롯데캐피탈제3차유동화(유)1-5</t>
  </si>
  <si>
    <t>71015</t>
  </si>
  <si>
    <t>롯데캐피탈제3차유동화(유)1-6</t>
  </si>
  <si>
    <t>71016</t>
  </si>
  <si>
    <t>롯데캐피탈제3차유동화(유)1-7</t>
  </si>
  <si>
    <t>71017</t>
  </si>
  <si>
    <t>롯데캐피탈제3차유동화(유)1-8</t>
  </si>
  <si>
    <t>71018</t>
  </si>
  <si>
    <t>롯데캐피탈제3차유동화(유)1-9</t>
  </si>
  <si>
    <t>71019</t>
  </si>
  <si>
    <t>롯데캐피탈제3차유동화(유)1-10</t>
  </si>
  <si>
    <t>71020</t>
  </si>
  <si>
    <t>롯데캐피탈제3차유동화(유)1-11</t>
  </si>
  <si>
    <t>71021</t>
  </si>
  <si>
    <t>롯데캐피탈제3차유동화(유)1-12</t>
  </si>
  <si>
    <t>71022</t>
  </si>
  <si>
    <t>롯데캐피탈제3차유동화(유)1-13</t>
  </si>
  <si>
    <t>71023</t>
  </si>
  <si>
    <t>롯데캐피탈제3차유동화(유)1-14</t>
  </si>
  <si>
    <t>71024</t>
  </si>
  <si>
    <t>롯데캐피탈제3차유동화(유)1-15</t>
  </si>
  <si>
    <t>71025</t>
  </si>
  <si>
    <t>롯데캐피탈제3차유동화(유)1-16</t>
  </si>
  <si>
    <t>71026</t>
  </si>
  <si>
    <t>롯데캐피탈제3차유동화(유)1-17</t>
  </si>
  <si>
    <t>71027</t>
  </si>
  <si>
    <t>롯데캐피탈제3차유동화(유)1-18</t>
  </si>
  <si>
    <t>71028</t>
  </si>
  <si>
    <t>롯데캐피탈제3차유동화(유)1-19</t>
  </si>
  <si>
    <t>71029</t>
  </si>
  <si>
    <t>롯데캐피탈제3차유동화(유)1-20</t>
  </si>
  <si>
    <t>71030</t>
  </si>
  <si>
    <t>롯데캐피탈제3차유동화(유)1-21</t>
  </si>
  <si>
    <t>71031</t>
  </si>
  <si>
    <t>롯데캐피탈제3차유동화(유)1-22</t>
  </si>
  <si>
    <t>71034</t>
  </si>
  <si>
    <t>알바트로스제20차(유)1-1</t>
  </si>
  <si>
    <t>71035</t>
  </si>
  <si>
    <t>알바트로스제20차(유)1-2</t>
  </si>
  <si>
    <t>71036</t>
  </si>
  <si>
    <t>알바트로스제20차(유)1-3</t>
  </si>
  <si>
    <t>71037</t>
  </si>
  <si>
    <t>주택금융공사MBS2023-27(1-1)</t>
  </si>
  <si>
    <t>71038</t>
  </si>
  <si>
    <t>주택금융공사MBS2023-27(1-2)</t>
  </si>
  <si>
    <t>71039</t>
  </si>
  <si>
    <t>주택금융공사MBS2023-27(1-3)</t>
  </si>
  <si>
    <t>71040</t>
  </si>
  <si>
    <t>주택금융공사MBS2023-27(1-4)</t>
  </si>
  <si>
    <t>71041</t>
  </si>
  <si>
    <t>주택금융공사MBS2023-27(1-5)</t>
  </si>
  <si>
    <t>71042</t>
  </si>
  <si>
    <t>주택금융공사MBS2023-27(1-6)</t>
  </si>
  <si>
    <t>71043</t>
  </si>
  <si>
    <t>주택금융공사MBS2023-27(1-7)</t>
  </si>
  <si>
    <t>71044</t>
  </si>
  <si>
    <t>주택금융공사MBS2023-27(1-8)</t>
  </si>
  <si>
    <t>71045</t>
  </si>
  <si>
    <t>주택금융공사MBS2023-27(1-9)</t>
  </si>
  <si>
    <t>71048</t>
  </si>
  <si>
    <t>뉴스타용답(유)1</t>
  </si>
  <si>
    <t>71049</t>
  </si>
  <si>
    <t>신보2023제15차(유)1-1</t>
  </si>
  <si>
    <t>71050</t>
  </si>
  <si>
    <t>신보2023제15차(유)1-2</t>
  </si>
  <si>
    <t>71051</t>
  </si>
  <si>
    <t>신보2023제16차(유)1-1</t>
  </si>
  <si>
    <t>71052</t>
  </si>
  <si>
    <t>신보2023제16차(유)1-2</t>
  </si>
  <si>
    <t>71053</t>
  </si>
  <si>
    <t>신보2023제16차(유)1-3</t>
  </si>
  <si>
    <t>71054</t>
  </si>
  <si>
    <t>신보2023제17차(유)1-1</t>
  </si>
  <si>
    <t>71055</t>
  </si>
  <si>
    <t>신보2023제17차(유)1-2</t>
  </si>
  <si>
    <t>71056</t>
  </si>
  <si>
    <t>신보2023제18차(유)1-1</t>
  </si>
  <si>
    <t>71057</t>
  </si>
  <si>
    <t>신보2023제18차(유)1-2</t>
  </si>
  <si>
    <t>71059</t>
  </si>
  <si>
    <t>증금타임제15차</t>
  </si>
  <si>
    <t>71070</t>
  </si>
  <si>
    <t>디더블유양주제2차(유)1</t>
  </si>
  <si>
    <t>71071</t>
  </si>
  <si>
    <t>디더블유양주제3차(유)1</t>
  </si>
  <si>
    <t>71100</t>
  </si>
  <si>
    <t>알바트로스제21차(유)1-1</t>
  </si>
  <si>
    <t>71101</t>
  </si>
  <si>
    <t>알바트로스제21차(유)1-2</t>
  </si>
  <si>
    <t>71106</t>
  </si>
  <si>
    <t>한솔제18차</t>
  </si>
  <si>
    <t>71118</t>
  </si>
  <si>
    <t>국민넘버원제11차(유)1-2</t>
  </si>
  <si>
    <t>71120</t>
  </si>
  <si>
    <t>넘버원제13차(유)2-4</t>
  </si>
  <si>
    <t>71145</t>
  </si>
  <si>
    <t>주택금융공사MBS2023-28(1-1)</t>
  </si>
  <si>
    <t>71146</t>
  </si>
  <si>
    <t>주택금융공사MBS2023-28(1-2)</t>
  </si>
  <si>
    <t>71147</t>
  </si>
  <si>
    <t>주택금융공사MBS2023-28(1-3)</t>
  </si>
  <si>
    <t>71148</t>
  </si>
  <si>
    <t>주택금융공사MBS2023-28(1-4)</t>
  </si>
  <si>
    <t>71162</t>
  </si>
  <si>
    <t>뉴스타해피제4차(유)1</t>
  </si>
  <si>
    <t>71168</t>
  </si>
  <si>
    <t>유플러스파이브지제71차(유)1-1</t>
  </si>
  <si>
    <t>71169</t>
  </si>
  <si>
    <t>유플러스파이브지제71차(유)1-2</t>
  </si>
  <si>
    <t>71170</t>
  </si>
  <si>
    <t>유플러스파이브지제71차(유)1-3</t>
  </si>
  <si>
    <t>71171</t>
  </si>
  <si>
    <t>유플러스파이브지제71차(유)1-4</t>
  </si>
  <si>
    <t>71172</t>
  </si>
  <si>
    <t>유플러스파이브지제71차(유)1-5</t>
  </si>
  <si>
    <t>71173</t>
  </si>
  <si>
    <t>유플러스파이브지제71차(유)1-6</t>
  </si>
  <si>
    <t>71174</t>
  </si>
  <si>
    <t>유플러스파이브지제71차(유)1-7</t>
  </si>
  <si>
    <t>71175</t>
  </si>
  <si>
    <t>유플러스파이브지제71차(유)1-8</t>
  </si>
  <si>
    <t>71176</t>
  </si>
  <si>
    <t>유플러스파이브지제71차(유)1-9</t>
  </si>
  <si>
    <t>71177</t>
  </si>
  <si>
    <t>유플러스파이브지제71차(유)1-10</t>
  </si>
  <si>
    <t>71178</t>
  </si>
  <si>
    <t>유플러스파이브지제71차(유)1-11</t>
  </si>
  <si>
    <t>71179</t>
  </si>
  <si>
    <t>유플러스파이브지제71차(유)1-12</t>
  </si>
  <si>
    <t>71180</t>
  </si>
  <si>
    <t>유플러스파이브지제71차(유)1-13</t>
  </si>
  <si>
    <t>71181</t>
  </si>
  <si>
    <t>유플러스파이브지제71차(유)1-14</t>
  </si>
  <si>
    <t>71182</t>
  </si>
  <si>
    <t>유플러스파이브지제71차(유)1-15</t>
  </si>
  <si>
    <t>71183</t>
  </si>
  <si>
    <t>유플러스파이브지제71차(유)1-16</t>
  </si>
  <si>
    <t>71184</t>
  </si>
  <si>
    <t>유플러스파이브지제71차(유)1-17</t>
  </si>
  <si>
    <t>71185</t>
  </si>
  <si>
    <t>유플러스파이브지제71차(유)1-18</t>
  </si>
  <si>
    <t>71186</t>
  </si>
  <si>
    <t>유플러스파이브지제71차(유)1-19</t>
  </si>
  <si>
    <t>71187</t>
  </si>
  <si>
    <t>더블유비2309(유)1</t>
  </si>
  <si>
    <t>71188</t>
  </si>
  <si>
    <t>메리츠오토제11차(유)1-1</t>
  </si>
  <si>
    <t>71189</t>
  </si>
  <si>
    <t>메리츠오토제11차(유)1-2</t>
  </si>
  <si>
    <t>71190</t>
  </si>
  <si>
    <t>메리츠오토제11차(유)1-3</t>
  </si>
  <si>
    <t>71191</t>
  </si>
  <si>
    <t>메리츠오토제11차(유)1-4</t>
  </si>
  <si>
    <t>71192</t>
  </si>
  <si>
    <t>메리츠오토제11차(유)1-5</t>
  </si>
  <si>
    <t>71193</t>
  </si>
  <si>
    <t>메리츠오토제11차(유)1-6</t>
  </si>
  <si>
    <t>71194</t>
  </si>
  <si>
    <t>메리츠오토제11차(유)1-7</t>
  </si>
  <si>
    <t>71195</t>
  </si>
  <si>
    <t>메리츠오토제11차(유)1-8</t>
  </si>
  <si>
    <t>71196</t>
  </si>
  <si>
    <t>메리츠오토제11차(유)1-9</t>
  </si>
  <si>
    <t>71197</t>
  </si>
  <si>
    <t>메리츠오토제11차(유)1-10</t>
  </si>
  <si>
    <t>71198</t>
  </si>
  <si>
    <t>메리츠오토제11차(유)1-11</t>
  </si>
  <si>
    <t>71199</t>
  </si>
  <si>
    <t>메리츠오토제11차(유)1-12</t>
  </si>
  <si>
    <t>71200</t>
  </si>
  <si>
    <t>메리츠오토제11차(유)1-13</t>
  </si>
  <si>
    <t>71201</t>
  </si>
  <si>
    <t>메리츠오토제11차(유)1-14</t>
  </si>
  <si>
    <t>71202</t>
  </si>
  <si>
    <t>케이에이제14차(유)1-1</t>
  </si>
  <si>
    <t>71203</t>
  </si>
  <si>
    <t>케이에이제14차(유)1-2</t>
  </si>
  <si>
    <t>71204</t>
  </si>
  <si>
    <t>케이에이제14차(유)1-3</t>
  </si>
  <si>
    <t>71205</t>
  </si>
  <si>
    <t>케이에이제14차(유)1-4</t>
  </si>
  <si>
    <t>71210</t>
  </si>
  <si>
    <t>뉴마레제5차(유)3-5</t>
  </si>
  <si>
    <t>71212</t>
  </si>
  <si>
    <t>우리사랑제7차(유)1</t>
  </si>
  <si>
    <t>71213</t>
  </si>
  <si>
    <t>알바트로스제22차(유)1-1</t>
  </si>
  <si>
    <t>71214</t>
  </si>
  <si>
    <t>알바트로스제22차(유)1-2</t>
  </si>
  <si>
    <t>71215</t>
  </si>
  <si>
    <t>우리사랑제13차(유)1</t>
  </si>
  <si>
    <t>71216</t>
  </si>
  <si>
    <t>알바트로스제22차(유)1-3</t>
  </si>
  <si>
    <t>71217</t>
  </si>
  <si>
    <t>와이디피제2차(유)1</t>
  </si>
  <si>
    <t>71218</t>
  </si>
  <si>
    <t>와이디피제2차(유)2</t>
  </si>
  <si>
    <t>71221</t>
  </si>
  <si>
    <t>세이프박스제16차</t>
  </si>
  <si>
    <t>71223</t>
  </si>
  <si>
    <t>주택금융공사MBS2023-29(1-1)</t>
  </si>
  <si>
    <t>71224</t>
  </si>
  <si>
    <t>주택금융공사MBS2023-29(1-2)</t>
  </si>
  <si>
    <t>71225</t>
  </si>
  <si>
    <t>주택금융공사MBS2023-29(1-3)</t>
  </si>
  <si>
    <t>71226</t>
  </si>
  <si>
    <t>주택금융공사MBS2023-29(1-4)</t>
  </si>
  <si>
    <t>71227</t>
  </si>
  <si>
    <t>주택금융공사MBS2023-29(1-5)</t>
  </si>
  <si>
    <t>71228</t>
  </si>
  <si>
    <t>주택금융공사MBS2023-29(1-6)</t>
  </si>
  <si>
    <t>71229</t>
  </si>
  <si>
    <t>주택금융공사MBS2023-29(1-7)</t>
  </si>
  <si>
    <t>71230</t>
  </si>
  <si>
    <t>주택금융공사MBS2023-29(1-8)</t>
  </si>
  <si>
    <t>71231</t>
  </si>
  <si>
    <t>주택금융공사MBS2023-29(1-9)</t>
  </si>
  <si>
    <t>71235</t>
  </si>
  <si>
    <t>와이디피제3차(유)1</t>
  </si>
  <si>
    <t>71236</t>
  </si>
  <si>
    <t>와이디피제3차(유)2</t>
  </si>
  <si>
    <t>71237</t>
  </si>
  <si>
    <t>농협챔피온제5차(유)1-3</t>
  </si>
  <si>
    <t>71241</t>
  </si>
  <si>
    <t>오토피아제77차(유)1-1</t>
  </si>
  <si>
    <t>71242</t>
  </si>
  <si>
    <t>오토피아제77차(유)1-2</t>
  </si>
  <si>
    <t>71243</t>
  </si>
  <si>
    <t>오토피아제77차(유)1-3</t>
  </si>
  <si>
    <t>71244</t>
  </si>
  <si>
    <t>오토피아제77차(유)1-4</t>
  </si>
  <si>
    <t>71245</t>
  </si>
  <si>
    <t>오토피아제77차(유)1-5</t>
  </si>
  <si>
    <t>71246</t>
  </si>
  <si>
    <t>오토피아제77차(유)1-6</t>
  </si>
  <si>
    <t>71247</t>
  </si>
  <si>
    <t>오토피아제77차(유)1-7</t>
  </si>
  <si>
    <t>71248</t>
  </si>
  <si>
    <t>오토피아제77차(유)1-8</t>
  </si>
  <si>
    <t>71249</t>
  </si>
  <si>
    <t>오토피아제77차(유)1-9</t>
  </si>
  <si>
    <t>71250</t>
  </si>
  <si>
    <t>오토피아제77차(유)1-10</t>
  </si>
  <si>
    <t>71251</t>
  </si>
  <si>
    <t>오토피아제77차(유)1-11</t>
  </si>
  <si>
    <t>71252</t>
  </si>
  <si>
    <t>오토피아제77차(유)1-12</t>
  </si>
  <si>
    <t>71253</t>
  </si>
  <si>
    <t>오토피아제77차(유)1-13</t>
  </si>
  <si>
    <t>71254</t>
  </si>
  <si>
    <t>오토피아제77차(유)1-14</t>
  </si>
  <si>
    <t>71255</t>
  </si>
  <si>
    <t>오토피아제77차(유)1-15</t>
  </si>
  <si>
    <t>71256</t>
  </si>
  <si>
    <t>오토피아제77차(유)1-16</t>
  </si>
  <si>
    <t>71257</t>
  </si>
  <si>
    <t>오토피아제77차(유)1-17</t>
  </si>
  <si>
    <t>71258</t>
  </si>
  <si>
    <t>오토피아제77차(유)1-18</t>
  </si>
  <si>
    <t>71259</t>
  </si>
  <si>
    <t>오토피아제77차(유)1-19</t>
  </si>
  <si>
    <t>71260</t>
  </si>
  <si>
    <t>오토피아제77차(유)1-20</t>
  </si>
  <si>
    <t>71261</t>
  </si>
  <si>
    <t>오토피아제77차(유)1-21</t>
  </si>
  <si>
    <t>71262</t>
  </si>
  <si>
    <t>오토피아제77차(유)1-22</t>
  </si>
  <si>
    <t>71263</t>
  </si>
  <si>
    <t>오토피아제77차(유)1-23</t>
  </si>
  <si>
    <t>71264</t>
  </si>
  <si>
    <t>오토피아제77차(유)1-24</t>
  </si>
  <si>
    <t>71265</t>
  </si>
  <si>
    <t>오토피아제77차(유)1-25</t>
  </si>
  <si>
    <t>71266</t>
  </si>
  <si>
    <t>오토피아제77차(유)1-26</t>
  </si>
  <si>
    <t>71267</t>
  </si>
  <si>
    <t>오토피아제77차(유)1-27</t>
  </si>
  <si>
    <t>71268</t>
  </si>
  <si>
    <t>오토피아제77차(유)1-28</t>
  </si>
  <si>
    <t>71269</t>
  </si>
  <si>
    <t>오토피아제77차(유)1-29</t>
  </si>
  <si>
    <t>71270</t>
  </si>
  <si>
    <t>오토피아제77차(유)1-30</t>
  </si>
  <si>
    <t>71271</t>
  </si>
  <si>
    <t>오토피아제77차(유)1-31</t>
  </si>
  <si>
    <t>71272</t>
  </si>
  <si>
    <t>오토피아제77차(유)1-32</t>
  </si>
  <si>
    <t>71273</t>
  </si>
  <si>
    <t>오토피아제77차(유)1-33</t>
  </si>
  <si>
    <t>71274</t>
  </si>
  <si>
    <t>오토피아제77차(유)1-34</t>
  </si>
  <si>
    <t>71275</t>
  </si>
  <si>
    <t>오토피아제77차(유)1-35</t>
  </si>
  <si>
    <t>71276</t>
  </si>
  <si>
    <t>오토피아제77차(유)1-36</t>
  </si>
  <si>
    <t>71277</t>
  </si>
  <si>
    <t>오토피아제77차(유)1-37</t>
  </si>
  <si>
    <t>71278</t>
  </si>
  <si>
    <t>오토피아제77차(유)1-38</t>
  </si>
  <si>
    <t>71279</t>
  </si>
  <si>
    <t>오토피아제77차(유)1-39</t>
  </si>
  <si>
    <t>71280</t>
  </si>
  <si>
    <t>오토피아제77차(유)1-40</t>
  </si>
  <si>
    <t>71281</t>
  </si>
  <si>
    <t>오토피아제77차(유)1-41</t>
  </si>
  <si>
    <t>71282</t>
  </si>
  <si>
    <t>오토피아제77차(유)1-42</t>
  </si>
  <si>
    <t>71283</t>
  </si>
  <si>
    <t>오토피아제77차(유)1-43</t>
  </si>
  <si>
    <t>71284</t>
  </si>
  <si>
    <t>오토피아제77차(유)1-44</t>
  </si>
  <si>
    <t>71286</t>
  </si>
  <si>
    <t>티월드제92차(유)1-1</t>
  </si>
  <si>
    <t>71287</t>
  </si>
  <si>
    <t>티월드제92차(유)1-2</t>
  </si>
  <si>
    <t>71288</t>
  </si>
  <si>
    <t>티월드제92차(유)1-3</t>
  </si>
  <si>
    <t>71289</t>
  </si>
  <si>
    <t>티월드제92차(유)1-4</t>
  </si>
  <si>
    <t>71290</t>
  </si>
  <si>
    <t>티월드제92차(유)1-5</t>
  </si>
  <si>
    <t>71291</t>
  </si>
  <si>
    <t>티월드제92차(유)1-6</t>
  </si>
  <si>
    <t>71292</t>
  </si>
  <si>
    <t>티월드제92차(유)1-7</t>
  </si>
  <si>
    <t>71293</t>
  </si>
  <si>
    <t>티월드제92차(유)1-8</t>
  </si>
  <si>
    <t>71294</t>
  </si>
  <si>
    <t>티월드제92차(유)1-9</t>
  </si>
  <si>
    <t>71295</t>
  </si>
  <si>
    <t>티월드제92차(유)1-10</t>
  </si>
  <si>
    <t>71296</t>
  </si>
  <si>
    <t>티월드제92차(유)1-11</t>
  </si>
  <si>
    <t>71297</t>
  </si>
  <si>
    <t>티월드제92차(유)1-12</t>
  </si>
  <si>
    <t>71298</t>
  </si>
  <si>
    <t>티월드제92차(유)1-13</t>
  </si>
  <si>
    <t>71299</t>
  </si>
  <si>
    <t>티월드제92차(유)1-14</t>
  </si>
  <si>
    <t>71300</t>
  </si>
  <si>
    <t>티월드제92차(유)1-15</t>
  </si>
  <si>
    <t>71301</t>
  </si>
  <si>
    <t>티월드제92차(유)1-16</t>
  </si>
  <si>
    <t>71302</t>
  </si>
  <si>
    <t>티월드제92차(유)1-17</t>
  </si>
  <si>
    <t>71303</t>
  </si>
  <si>
    <t>티월드제92차(유)1-18</t>
  </si>
  <si>
    <t>71304</t>
  </si>
  <si>
    <t>티월드제92차(유)1-19</t>
  </si>
  <si>
    <t>71305</t>
  </si>
  <si>
    <t>티월드제92차(유)1-20</t>
  </si>
  <si>
    <t>71306</t>
  </si>
  <si>
    <t>티월드제92차(유)1-21</t>
  </si>
  <si>
    <t>71307</t>
  </si>
  <si>
    <t>티월드제92차(유)1-22</t>
  </si>
  <si>
    <t>71308</t>
  </si>
  <si>
    <t>티월드제92차(유)1-23</t>
  </si>
  <si>
    <t>71309</t>
  </si>
  <si>
    <t>티월드제92차(유)1-24</t>
  </si>
  <si>
    <t>71310</t>
  </si>
  <si>
    <t>티월드제92차(유)1-25</t>
  </si>
  <si>
    <t>71311</t>
  </si>
  <si>
    <t>티월드제92차(유)1-26</t>
  </si>
  <si>
    <t>71312</t>
  </si>
  <si>
    <t>티월드제92차(유)1-27</t>
  </si>
  <si>
    <t>71313</t>
  </si>
  <si>
    <t>제이드림제28차(유)1</t>
  </si>
  <si>
    <t>71314</t>
  </si>
  <si>
    <t>나인브릿지제1차(유)1</t>
  </si>
  <si>
    <t>71315</t>
  </si>
  <si>
    <t>나인브릿지제1차(유)2</t>
  </si>
  <si>
    <t>71319</t>
  </si>
  <si>
    <t>커머셜오토제14차(유)1-1</t>
  </si>
  <si>
    <t>71320</t>
  </si>
  <si>
    <t>커머셜오토제14차(유)1-2</t>
  </si>
  <si>
    <t>71321</t>
  </si>
  <si>
    <t>커머셜오토제14차(유)1-3</t>
  </si>
  <si>
    <t>71322</t>
  </si>
  <si>
    <t>커머셜오토제14차(유)1-4</t>
  </si>
  <si>
    <t>71323</t>
  </si>
  <si>
    <t>커머셜오토제14차(유)1-5</t>
  </si>
  <si>
    <t>71324</t>
  </si>
  <si>
    <t>커머셜오토제14차(유)1-6</t>
  </si>
  <si>
    <t>71325</t>
  </si>
  <si>
    <t>커머셜오토제14차(유)1-7</t>
  </si>
  <si>
    <t>71326</t>
  </si>
  <si>
    <t>커머셜오토제14차(유)1-8</t>
  </si>
  <si>
    <t>71327</t>
  </si>
  <si>
    <t>커머셜오토제14차(유)1-9</t>
  </si>
  <si>
    <t>71328</t>
  </si>
  <si>
    <t>커머셜오토제14차(유)1-10</t>
  </si>
  <si>
    <t>71329</t>
  </si>
  <si>
    <t>커머셜오토제14차(유)1-11</t>
  </si>
  <si>
    <t>71330</t>
  </si>
  <si>
    <t>커머셜오토제14차(유)1-12</t>
  </si>
  <si>
    <t>71331</t>
  </si>
  <si>
    <t>커머셜오토제14차(유)1-13</t>
  </si>
  <si>
    <t>71332</t>
  </si>
  <si>
    <t>커머셜오토제14차(유)1-14</t>
  </si>
  <si>
    <t>71333</t>
  </si>
  <si>
    <t>커머셜오토제14차(유)1-15</t>
  </si>
  <si>
    <t>71334</t>
  </si>
  <si>
    <t>커머셜오토제14차(유)1-16</t>
  </si>
  <si>
    <t>71335</t>
  </si>
  <si>
    <t>커머셜오토제14차(유)1-17</t>
  </si>
  <si>
    <t>71336</t>
  </si>
  <si>
    <t>커머셜오토제14차(유)1-18</t>
  </si>
  <si>
    <t>71337</t>
  </si>
  <si>
    <t>커머셜오토제14차(유)1-19</t>
  </si>
  <si>
    <t>71338</t>
  </si>
  <si>
    <t>커머셜오토제14차(유)1-20</t>
  </si>
  <si>
    <t>71339</t>
  </si>
  <si>
    <t>커머셜오토제14차(유)1-21</t>
  </si>
  <si>
    <t>71340</t>
  </si>
  <si>
    <t>커머셜오토제14차(유)1-22</t>
  </si>
  <si>
    <t>71341</t>
  </si>
  <si>
    <t>커머셜오토제14차(유)1-23</t>
  </si>
  <si>
    <t>71342</t>
  </si>
  <si>
    <t>커머셜오토제14차(유)1-24</t>
  </si>
  <si>
    <t>71343</t>
  </si>
  <si>
    <t>커머셜오토제14차(유)1-25</t>
  </si>
  <si>
    <t>71344</t>
  </si>
  <si>
    <t>커머셜오토제14차(유)1-26</t>
  </si>
  <si>
    <t>71348</t>
  </si>
  <si>
    <t>신한사랑제16차(유)1</t>
  </si>
  <si>
    <t>71351</t>
  </si>
  <si>
    <t>비욘드스카이제2차(유)1</t>
  </si>
  <si>
    <t>71356</t>
  </si>
  <si>
    <t>농협챔피온제6차(유)1-3</t>
  </si>
  <si>
    <t>71359</t>
  </si>
  <si>
    <t>뉴스타이문1제2차(유)1</t>
  </si>
  <si>
    <t>71360</t>
  </si>
  <si>
    <t>바바리안스카이코리아7(유)1-1</t>
  </si>
  <si>
    <t>71361</t>
  </si>
  <si>
    <t>바바리안스카이코리아7(유)1-2</t>
  </si>
  <si>
    <t>71362</t>
  </si>
  <si>
    <t>바바리안스카이코리아7(유)1-3</t>
  </si>
  <si>
    <t>71363</t>
  </si>
  <si>
    <t>바바리안스카이코리아7(유)1-4</t>
  </si>
  <si>
    <t>71364</t>
  </si>
  <si>
    <t>바바리안스카이코리아7(유)1-5</t>
  </si>
  <si>
    <t>71365</t>
  </si>
  <si>
    <t>바바리안스카이코리아7(유)1-6</t>
  </si>
  <si>
    <t>71366</t>
  </si>
  <si>
    <t>바바리안스카이코리아7(유)1-7</t>
  </si>
  <si>
    <t>71367</t>
  </si>
  <si>
    <t>바바리안스카이코리아7(유)1-8</t>
  </si>
  <si>
    <t>71368</t>
  </si>
  <si>
    <t>바바리안스카이코리아7(유)1-9</t>
  </si>
  <si>
    <t>71369</t>
  </si>
  <si>
    <t>바바리안스카이코리아7(유)1-10</t>
  </si>
  <si>
    <t>71370</t>
  </si>
  <si>
    <t>바바리안스카이코리아7(유)1-11</t>
  </si>
  <si>
    <t>71371</t>
  </si>
  <si>
    <t>바바리안스카이코리아7(유)1-12</t>
  </si>
  <si>
    <t>71372</t>
  </si>
  <si>
    <t>바바리안스카이코리아7(유)1-13</t>
  </si>
  <si>
    <t>71373</t>
  </si>
  <si>
    <t>바바리안스카이코리아7(유)1-14</t>
  </si>
  <si>
    <t>71374</t>
  </si>
  <si>
    <t>바바리안스카이코리아7(유)1-15</t>
  </si>
  <si>
    <t>71375</t>
  </si>
  <si>
    <t>바바리안스카이코리아7(유)1-16</t>
  </si>
  <si>
    <t>71376</t>
  </si>
  <si>
    <t>바바리안스카이코리아7(유)1-17</t>
  </si>
  <si>
    <t>71377</t>
  </si>
  <si>
    <t>바바리안스카이코리아7(유)1-18</t>
  </si>
  <si>
    <t>71378</t>
  </si>
  <si>
    <t>바바리안스카이코리아7(유)1-19</t>
  </si>
  <si>
    <t>71379</t>
  </si>
  <si>
    <t>바바리안스카이코리아7(유)1-20</t>
  </si>
  <si>
    <t>71380</t>
  </si>
  <si>
    <t>바바리안스카이코리아7(유)1-21</t>
  </si>
  <si>
    <t>71381</t>
  </si>
  <si>
    <t>바바리안스카이코리아7(유)1-22</t>
  </si>
  <si>
    <t>71382</t>
  </si>
  <si>
    <t>바바리안스카이코리아7(유)1-23</t>
  </si>
  <si>
    <t>71383</t>
  </si>
  <si>
    <t>바바리안스카이코리아7(유)1-24</t>
  </si>
  <si>
    <t>71384</t>
  </si>
  <si>
    <t>바바리안스카이코리아7(유)1-25</t>
  </si>
  <si>
    <t>71385</t>
  </si>
  <si>
    <t>바바리안스카이코리아7(유)1-26</t>
  </si>
  <si>
    <t>71386</t>
  </si>
  <si>
    <t>바바리안스카이코리아7(유)1-27</t>
  </si>
  <si>
    <t>71387</t>
  </si>
  <si>
    <t>바바리안스카이코리아7(유)1-28</t>
  </si>
  <si>
    <t>71388</t>
  </si>
  <si>
    <t>바바리안스카이코리아7(유)1-29</t>
  </si>
  <si>
    <t>71389</t>
  </si>
  <si>
    <t>바바리안스카이코리아7(유)1-30</t>
  </si>
  <si>
    <t>71390</t>
  </si>
  <si>
    <t>바바리안스카이코리아7(유)1-31</t>
  </si>
  <si>
    <t>71391</t>
  </si>
  <si>
    <t>바바리안스카이코리아7(유)1-32</t>
  </si>
  <si>
    <t>71392</t>
  </si>
  <si>
    <t>바바리안스카이코리아7(유)1-33</t>
  </si>
  <si>
    <t>71393</t>
  </si>
  <si>
    <t>바바리안스카이코리아7(유)1-34</t>
  </si>
  <si>
    <t>71394</t>
  </si>
  <si>
    <t>바바리안스카이코리아7(유)1-35</t>
  </si>
  <si>
    <t>71395</t>
  </si>
  <si>
    <t>바바리안스카이코리아7(유)1-36</t>
  </si>
  <si>
    <t>71396</t>
  </si>
  <si>
    <t>바바리안스카이코리아7(유)1-37</t>
  </si>
  <si>
    <t>71397</t>
  </si>
  <si>
    <t>바바리안스카이코리아7(유)1-38</t>
  </si>
  <si>
    <t>71398</t>
  </si>
  <si>
    <t>바바리안스카이코리아7(유)1-39</t>
  </si>
  <si>
    <t>71399</t>
  </si>
  <si>
    <t>바바리안스카이코리아7(유)1-40</t>
  </si>
  <si>
    <t>71400</t>
  </si>
  <si>
    <t>바바리안스카이코리아7(유)1-41</t>
  </si>
  <si>
    <t>71401</t>
  </si>
  <si>
    <t>바바리안스카이코리아7(유)1-42</t>
  </si>
  <si>
    <t>71402</t>
  </si>
  <si>
    <t>바바리안스카이코리아7(유)1-43</t>
  </si>
  <si>
    <t>71403</t>
  </si>
  <si>
    <t>바바리안스카이코리아7(유)1-44</t>
  </si>
  <si>
    <t>71404</t>
  </si>
  <si>
    <t>주택금융공사MBS2023-30(1-1)</t>
  </si>
  <si>
    <t>71405</t>
  </si>
  <si>
    <t>주택금융공사MBS2023-30(1-2)</t>
  </si>
  <si>
    <t>71406</t>
  </si>
  <si>
    <t>주택금융공사MBS2023-30(1-3)</t>
  </si>
  <si>
    <t>71407</t>
  </si>
  <si>
    <t>주택금융공사MBS2023-30(1-4)</t>
  </si>
  <si>
    <t>71408</t>
  </si>
  <si>
    <t>주택금융공사MBS2023-30(1-5)</t>
  </si>
  <si>
    <t>71409</t>
  </si>
  <si>
    <t>주택금융공사MBS2023-30(1-6)</t>
  </si>
  <si>
    <t>71410</t>
  </si>
  <si>
    <t>주택금융공사MBS2023-30(1-7)</t>
  </si>
  <si>
    <t>71411</t>
  </si>
  <si>
    <t>주택금융공사MBS2023-30(1-8)</t>
  </si>
  <si>
    <t>71412</t>
  </si>
  <si>
    <t>주택금융공사MBS2023-30(1-9)</t>
  </si>
  <si>
    <t>71416</t>
  </si>
  <si>
    <t>신보2023제19차(유)1-1</t>
  </si>
  <si>
    <t>71417</t>
  </si>
  <si>
    <t>신보2023제19차(유)1-2</t>
  </si>
  <si>
    <t>71418</t>
  </si>
  <si>
    <t>신보2023제19차(유)1-3</t>
  </si>
  <si>
    <t>71419</t>
  </si>
  <si>
    <t>신보2023제20차(유)1-1</t>
  </si>
  <si>
    <t>71420</t>
  </si>
  <si>
    <t>신보2023제20차(유)1-2</t>
  </si>
  <si>
    <t>71421</t>
  </si>
  <si>
    <t>신보2023제21차(유)1-1</t>
  </si>
  <si>
    <t>71422</t>
  </si>
  <si>
    <t>신보2023제21차(유)1-2</t>
  </si>
  <si>
    <t>71423</t>
  </si>
  <si>
    <t>에이캐피탈제2차(유)1-1</t>
  </si>
  <si>
    <t>71424</t>
  </si>
  <si>
    <t>에이캐피탈제2차(유)1-2</t>
  </si>
  <si>
    <t>71444</t>
  </si>
  <si>
    <t>세이프박스제17차</t>
  </si>
  <si>
    <t>71455</t>
  </si>
  <si>
    <t>세이프박스제18차</t>
  </si>
  <si>
    <t>71456</t>
  </si>
  <si>
    <t>주택금융공사MBS2023-31(1-1)</t>
  </si>
  <si>
    <t>71457</t>
  </si>
  <si>
    <t>주택금융공사MBS2023-31(1-2)</t>
  </si>
  <si>
    <t>71458</t>
  </si>
  <si>
    <t>주택금융공사MBS2023-31(1-3)</t>
  </si>
  <si>
    <t>71459</t>
  </si>
  <si>
    <t>주택금융공사MBS2023-31(1-4)</t>
  </si>
  <si>
    <t>71460</t>
  </si>
  <si>
    <t>주택금융공사MBS2023-31(1-5)</t>
  </si>
  <si>
    <t>71461</t>
  </si>
  <si>
    <t>주택금융공사MBS2023-31(1-6)</t>
  </si>
  <si>
    <t>71462</t>
  </si>
  <si>
    <t>주택금융공사MBS2023-31(1-7)</t>
  </si>
  <si>
    <t>71463</t>
  </si>
  <si>
    <t>주택금융공사MBS2023-31(1-8)</t>
  </si>
  <si>
    <t>71464</t>
  </si>
  <si>
    <t>주택금융공사MBS2023-31(1-9)</t>
  </si>
  <si>
    <t>71474</t>
  </si>
  <si>
    <t>퍼스트파이브지제71차(유)1-1</t>
  </si>
  <si>
    <t>71475</t>
  </si>
  <si>
    <t>퍼스트파이브지제71차(유)1-2</t>
  </si>
  <si>
    <t>71476</t>
  </si>
  <si>
    <t>퍼스트파이브지제71차(유)1-3</t>
  </si>
  <si>
    <t>71477</t>
  </si>
  <si>
    <t>퍼스트파이브지제71차(유)1-4</t>
  </si>
  <si>
    <t>71478</t>
  </si>
  <si>
    <t>퍼스트파이브지제71차(유)1-5</t>
  </si>
  <si>
    <t>71479</t>
  </si>
  <si>
    <t>퍼스트파이브지제71차(유)1-6</t>
  </si>
  <si>
    <t>71480</t>
  </si>
  <si>
    <t>퍼스트파이브지제71차(유)1-7</t>
  </si>
  <si>
    <t>71481</t>
  </si>
  <si>
    <t>퍼스트파이브지제71차(유)1-8</t>
  </si>
  <si>
    <t>71482</t>
  </si>
  <si>
    <t>퍼스트파이브지제71차(유)1-9</t>
  </si>
  <si>
    <t>71483</t>
  </si>
  <si>
    <t>퍼스트파이브지제71차(유)1-10</t>
  </si>
  <si>
    <t>71484</t>
  </si>
  <si>
    <t>퍼스트파이브지제71차(유)1-11</t>
  </si>
  <si>
    <t>71485</t>
  </si>
  <si>
    <t>퍼스트파이브지제71차(유)1-12</t>
  </si>
  <si>
    <t>71486</t>
  </si>
  <si>
    <t>퍼스트파이브지제71차(유)1-13</t>
  </si>
  <si>
    <t>71487</t>
  </si>
  <si>
    <t>퍼스트파이브지제71차(유)1-14</t>
  </si>
  <si>
    <t>71488</t>
  </si>
  <si>
    <t>퍼스트파이브지제71차(유)1-15</t>
  </si>
  <si>
    <t>71489</t>
  </si>
  <si>
    <t>퍼스트파이브지제71차(유)1-16</t>
  </si>
  <si>
    <t>71490</t>
  </si>
  <si>
    <t>퍼스트파이브지제71차(유)1-17</t>
  </si>
  <si>
    <t>71491</t>
  </si>
  <si>
    <t>퍼스트파이브지제71차(유)1-18</t>
  </si>
  <si>
    <t>71492</t>
  </si>
  <si>
    <t>퍼스트파이브지제71차(유)1-19</t>
  </si>
  <si>
    <t>71493</t>
  </si>
  <si>
    <t>퍼스트파이브지제71차(유)1-20</t>
  </si>
  <si>
    <t>71494</t>
  </si>
  <si>
    <t>퍼스트파이브지제71차(유)1-21</t>
  </si>
  <si>
    <t>71495</t>
  </si>
  <si>
    <t>퍼스트파이브지제71차(유)1-22</t>
  </si>
  <si>
    <t>71496</t>
  </si>
  <si>
    <t>퍼스트파이브지제71차(유)1-23</t>
  </si>
  <si>
    <t>71497</t>
  </si>
  <si>
    <t>퍼스트파이브지제71차(유)1-24</t>
  </si>
  <si>
    <t>71498</t>
  </si>
  <si>
    <t>퍼스트파이브지제71차(유)1-25</t>
  </si>
  <si>
    <t>71499</t>
  </si>
  <si>
    <t>퍼스트파이브지제71차(유)1-26</t>
  </si>
  <si>
    <t>71500</t>
  </si>
  <si>
    <t>퍼스트파이브지제71차(유)1-27</t>
  </si>
  <si>
    <t>71501</t>
  </si>
  <si>
    <t>퍼스트파이브지제71차(유)1-28</t>
  </si>
  <si>
    <t>71502</t>
  </si>
  <si>
    <t>퍼스트파이브지제71차(유)1-29</t>
  </si>
  <si>
    <t>71503</t>
  </si>
  <si>
    <t>퍼스트파이브지제71차(유)1-30</t>
  </si>
  <si>
    <t>71504</t>
  </si>
  <si>
    <t>퍼스트파이브지제71차(유)1-31</t>
  </si>
  <si>
    <t>71505</t>
  </si>
  <si>
    <t>퍼스트파이브지제71차(유)1-32</t>
  </si>
  <si>
    <t>71507</t>
  </si>
  <si>
    <t>엑스퍼트제1차(유)3-4</t>
  </si>
  <si>
    <t>71508</t>
  </si>
  <si>
    <t>와이디피제4차(유)1</t>
  </si>
  <si>
    <t>71509</t>
  </si>
  <si>
    <t>와이디피제4차(유)2</t>
  </si>
  <si>
    <t>71510</t>
  </si>
  <si>
    <t>와이디피제4차(유)3</t>
  </si>
  <si>
    <t>71513</t>
  </si>
  <si>
    <t>와이디피제5차(유)1</t>
  </si>
  <si>
    <t>71514</t>
  </si>
  <si>
    <t>와이디피제5차(유)2</t>
  </si>
  <si>
    <t>71543</t>
  </si>
  <si>
    <t>2023기보제2차(유)1-1</t>
  </si>
  <si>
    <t>71544</t>
  </si>
  <si>
    <t>2023기보제2차(유)1-2</t>
  </si>
  <si>
    <t>71545</t>
  </si>
  <si>
    <t>2023기보제2차(유)1-3</t>
  </si>
  <si>
    <t>71557</t>
  </si>
  <si>
    <t>국민사랑제16차(유)1</t>
  </si>
  <si>
    <t>71558</t>
  </si>
  <si>
    <t>굿에스에프제8차</t>
  </si>
  <si>
    <t>71569</t>
  </si>
  <si>
    <t>현대카드유니버스제1차(유)1-1</t>
  </si>
  <si>
    <t>71570</t>
  </si>
  <si>
    <t>현대카드유니버스제1차(유)1-2</t>
  </si>
  <si>
    <t>71571</t>
  </si>
  <si>
    <t>현대카드유니버스제1차(유)1-3</t>
  </si>
  <si>
    <t>71572</t>
  </si>
  <si>
    <t>현대카드유니버스제1차(유)1-4</t>
  </si>
  <si>
    <t>71573</t>
  </si>
  <si>
    <t>현대카드유니버스제1차(유)1-5</t>
  </si>
  <si>
    <t>71574</t>
  </si>
  <si>
    <t>현대카드유니버스제1차(유)1-6</t>
  </si>
  <si>
    <t>71575</t>
  </si>
  <si>
    <t>현대카드유니버스제1차(유)1-7</t>
  </si>
  <si>
    <t>71576</t>
  </si>
  <si>
    <t>현대카드유니버스제1차(유)1-8</t>
  </si>
  <si>
    <t>71577</t>
  </si>
  <si>
    <t>현대카드유니버스제1차(유)1-9</t>
  </si>
  <si>
    <t>71578</t>
  </si>
  <si>
    <t>현대카드유니버스제1차(유)1-10</t>
  </si>
  <si>
    <t>71579</t>
  </si>
  <si>
    <t>현대카드유니버스제1차(유)1-11</t>
  </si>
  <si>
    <t>71580</t>
  </si>
  <si>
    <t>현대카드유니버스제1차(유)1-12</t>
  </si>
  <si>
    <t>71581</t>
  </si>
  <si>
    <t>현대카드유니버스제1차(유)1-13</t>
  </si>
  <si>
    <t>71582</t>
  </si>
  <si>
    <t>현대카드유니버스제1차(유)1-14</t>
  </si>
  <si>
    <t>71583</t>
  </si>
  <si>
    <t>현대카드유니버스제1차(유)1-15</t>
  </si>
  <si>
    <t>71584</t>
  </si>
  <si>
    <t>현대카드유니버스제1차(유)1-16</t>
  </si>
  <si>
    <t>71585</t>
  </si>
  <si>
    <t>현대카드유니버스제1차(유)1-17</t>
  </si>
  <si>
    <t>71586</t>
  </si>
  <si>
    <t>현대카드유니버스제1차(유)1-18</t>
  </si>
  <si>
    <t>71601</t>
  </si>
  <si>
    <t>알바트로스제23차(유)1-1</t>
  </si>
  <si>
    <t>71602</t>
  </si>
  <si>
    <t>알바트로스제23차(유)1-2</t>
  </si>
  <si>
    <t>71603</t>
  </si>
  <si>
    <t>알바트로스제23차(유)1-3</t>
  </si>
  <si>
    <t>71604</t>
  </si>
  <si>
    <t>알바트로스제23차(유)1-4</t>
  </si>
  <si>
    <t>71605</t>
  </si>
  <si>
    <t>원큐제7차(유)2-7</t>
  </si>
  <si>
    <t>71606</t>
  </si>
  <si>
    <t>원큐제7차(유)2-8</t>
  </si>
  <si>
    <t>71607</t>
  </si>
  <si>
    <t>기업키움이2023제1차(유)1-1</t>
  </si>
  <si>
    <t>71610</t>
  </si>
  <si>
    <t>기업키움이2023제1차(유)1-2</t>
  </si>
  <si>
    <t>71611</t>
  </si>
  <si>
    <t>신한사랑제17차(유)1</t>
  </si>
  <si>
    <t>71616</t>
  </si>
  <si>
    <t>예스맨제2차(유)1-6</t>
  </si>
  <si>
    <t>71617</t>
  </si>
  <si>
    <t>신한챔피온제18차(유)1-4</t>
  </si>
  <si>
    <t>71619</t>
  </si>
  <si>
    <t>굿에스에프제9차</t>
  </si>
  <si>
    <t>71620</t>
  </si>
  <si>
    <t>마운트스페이스(유)1-1</t>
  </si>
  <si>
    <t>71621</t>
  </si>
  <si>
    <t>한솔제25차</t>
  </si>
  <si>
    <t>71622</t>
  </si>
  <si>
    <t>국민사랑제16차(유)2</t>
  </si>
  <si>
    <t>71629</t>
  </si>
  <si>
    <t>오션러브제1차(유)2-5</t>
  </si>
  <si>
    <t>71630</t>
  </si>
  <si>
    <t>오션러브제1차(유)2-6</t>
  </si>
  <si>
    <t>71631</t>
  </si>
  <si>
    <t>우리사랑제12차(유)2</t>
  </si>
  <si>
    <t>71632</t>
  </si>
  <si>
    <t>우리사랑제14차(유)1</t>
  </si>
  <si>
    <t>71633</t>
  </si>
  <si>
    <t>주택금융공사MBS2023-32(1-1)</t>
  </si>
  <si>
    <t>71634</t>
  </si>
  <si>
    <t>주택금융공사MBS2023-32(1-2)</t>
  </si>
  <si>
    <t>71635</t>
  </si>
  <si>
    <t>주택금융공사MBS2023-32(1-3)</t>
  </si>
  <si>
    <t>71636</t>
  </si>
  <si>
    <t>주택금융공사MBS2023-32(1-4)</t>
  </si>
  <si>
    <t>71637</t>
  </si>
  <si>
    <t>주택금융공사MBS2023-32(1-5)</t>
  </si>
  <si>
    <t>71638</t>
  </si>
  <si>
    <t>주택금융공사MBS2023-32(1-6)</t>
  </si>
  <si>
    <t>71639</t>
  </si>
  <si>
    <t>주택금융공사MBS2023-32(1-7)</t>
  </si>
  <si>
    <t>71640</t>
  </si>
  <si>
    <t>주택금융공사MBS2023-32(1-8)</t>
  </si>
  <si>
    <t>71641</t>
  </si>
  <si>
    <t>주택금융공사MBS2023-32(1-9)</t>
  </si>
  <si>
    <t>71643</t>
  </si>
  <si>
    <t>알바트로스제24차(유)1</t>
  </si>
  <si>
    <t>71646</t>
  </si>
  <si>
    <t>우리챔피온제1차(유)2-3</t>
  </si>
  <si>
    <t>71654</t>
  </si>
  <si>
    <t>프리미엄제2차(유)2-4</t>
  </si>
  <si>
    <t>71655</t>
  </si>
  <si>
    <t>프리미엄제2차(유)2-5</t>
  </si>
  <si>
    <t>71656</t>
  </si>
  <si>
    <t>프리미엄제2차(유)2-6</t>
  </si>
  <si>
    <t>71658</t>
  </si>
  <si>
    <t>리버뷰제3차(유)1-4</t>
  </si>
  <si>
    <t>71659</t>
  </si>
  <si>
    <t>에이원자스민(유)3-1</t>
  </si>
  <si>
    <t>71660</t>
  </si>
  <si>
    <t>에이원자스민(유)3-2</t>
  </si>
  <si>
    <t>71663</t>
  </si>
  <si>
    <t>와이앤씨씨제1차(유)1</t>
  </si>
  <si>
    <t>71664</t>
  </si>
  <si>
    <t>국민챔피온제20차(유)2-6</t>
  </si>
  <si>
    <t>71665</t>
  </si>
  <si>
    <t>국민사랑제17차(유)1</t>
  </si>
  <si>
    <t>71668</t>
  </si>
  <si>
    <t>더퍼스트샤이닝제17차(유)1</t>
  </si>
  <si>
    <t>71669</t>
  </si>
  <si>
    <t>티월드제93차(유)1-1</t>
  </si>
  <si>
    <t>71670</t>
  </si>
  <si>
    <t>티월드제93차(유)1-2</t>
  </si>
  <si>
    <t>71671</t>
  </si>
  <si>
    <t>티월드제93차(유)1-3</t>
  </si>
  <si>
    <t>71672</t>
  </si>
  <si>
    <t>티월드제93차(유)1-4</t>
  </si>
  <si>
    <t>71673</t>
  </si>
  <si>
    <t>티월드제93차(유)1-5</t>
  </si>
  <si>
    <t>71674</t>
  </si>
  <si>
    <t>티월드제93차(유)1-6</t>
  </si>
  <si>
    <t>71675</t>
  </si>
  <si>
    <t>티월드제93차(유)1-7</t>
  </si>
  <si>
    <t>71676</t>
  </si>
  <si>
    <t>티월드제93차(유)1-8</t>
  </si>
  <si>
    <t>71677</t>
  </si>
  <si>
    <t>티월드제93차(유)1-9</t>
  </si>
  <si>
    <t>71678</t>
  </si>
  <si>
    <t>티월드제93차(유)1-10</t>
  </si>
  <si>
    <t>71679</t>
  </si>
  <si>
    <t>티월드제93차(유)1-11</t>
  </si>
  <si>
    <t>71680</t>
  </si>
  <si>
    <t>티월드제93차(유)1-12</t>
  </si>
  <si>
    <t>71681</t>
  </si>
  <si>
    <t>티월드제93차(유)1-13</t>
  </si>
  <si>
    <t>71682</t>
  </si>
  <si>
    <t>티월드제93차(유)1-14</t>
  </si>
  <si>
    <t>71683</t>
  </si>
  <si>
    <t>티월드제93차(유)1-15</t>
  </si>
  <si>
    <t>71684</t>
  </si>
  <si>
    <t>티월드제93차(유)1-16</t>
  </si>
  <si>
    <t>71685</t>
  </si>
  <si>
    <t>티월드제93차(유)1-17</t>
  </si>
  <si>
    <t>71686</t>
  </si>
  <si>
    <t>티월드제93차(유)1-18</t>
  </si>
  <si>
    <t>71687</t>
  </si>
  <si>
    <t>티월드제93차(유)1-19</t>
  </si>
  <si>
    <t>71688</t>
  </si>
  <si>
    <t>티월드제93차(유)1-20</t>
  </si>
  <si>
    <t>71689</t>
  </si>
  <si>
    <t>티월드제93차(유)1-21</t>
  </si>
  <si>
    <t>71690</t>
  </si>
  <si>
    <t>티월드제93차(유)1-22</t>
  </si>
  <si>
    <t>71691</t>
  </si>
  <si>
    <t>티월드제93차(유)1-23</t>
  </si>
  <si>
    <t>71692</t>
  </si>
  <si>
    <t>티월드제93차(유)1-24</t>
  </si>
  <si>
    <t>71693</t>
  </si>
  <si>
    <t>티월드제93차(유)1-25</t>
  </si>
  <si>
    <t>71694</t>
  </si>
  <si>
    <t>티월드제93차(유)1-26</t>
  </si>
  <si>
    <t>71695</t>
  </si>
  <si>
    <t>티월드제93차(유)1-27</t>
  </si>
  <si>
    <t>71696</t>
  </si>
  <si>
    <t>케이비온천4(유)1</t>
  </si>
  <si>
    <t>71698</t>
  </si>
  <si>
    <t>국민넘버원제2차(유)2-2</t>
  </si>
  <si>
    <t>71699</t>
  </si>
  <si>
    <t>국민사랑제17차(유)2</t>
  </si>
  <si>
    <t>71700</t>
  </si>
  <si>
    <t>뉴마레제18차(유)2</t>
  </si>
  <si>
    <t>71701</t>
  </si>
  <si>
    <t>주택금융공사MBS2023-33(1-1)</t>
  </si>
  <si>
    <t>71702</t>
  </si>
  <si>
    <t>주택금융공사MBS2023-33(1-2)</t>
  </si>
  <si>
    <t>71703</t>
  </si>
  <si>
    <t>주택금융공사MBS2023-33(1-3)</t>
  </si>
  <si>
    <t>71704</t>
  </si>
  <si>
    <t>주택금융공사MBS2023-33(1-4)</t>
  </si>
  <si>
    <t>71705</t>
  </si>
  <si>
    <t>주택금융공사MBS2023-33(1-5)</t>
  </si>
  <si>
    <t>71706</t>
  </si>
  <si>
    <t>주택금융공사MBS2023-33(1-6)</t>
  </si>
  <si>
    <t>71707</t>
  </si>
  <si>
    <t>주택금융공사MBS2023-33(1-7)</t>
  </si>
  <si>
    <t>71708</t>
  </si>
  <si>
    <t>주택금융공사MBS2023-33(1-8)</t>
  </si>
  <si>
    <t>71709</t>
  </si>
  <si>
    <t>주택금융공사MBS2023-33(1-9)</t>
  </si>
  <si>
    <t>71713</t>
  </si>
  <si>
    <t>서드이지라이프</t>
  </si>
  <si>
    <t>71715</t>
  </si>
  <si>
    <t>국민사랑제17차(유)3</t>
  </si>
  <si>
    <t>71717</t>
  </si>
  <si>
    <t>국민넘버원제5차(유)2-4</t>
  </si>
  <si>
    <t>71718</t>
  </si>
  <si>
    <t>우리사랑제12차(유)3</t>
  </si>
  <si>
    <t>71719</t>
  </si>
  <si>
    <t>우리사랑제14차(유)2</t>
  </si>
  <si>
    <t>71726</t>
  </si>
  <si>
    <t>신보2023제22차(유)1-1</t>
  </si>
  <si>
    <t>71727</t>
  </si>
  <si>
    <t>신보2023제22차(유)1-2</t>
  </si>
  <si>
    <t>71728</t>
  </si>
  <si>
    <t>신보2023제22차(유)1-3</t>
  </si>
  <si>
    <t>71729</t>
  </si>
  <si>
    <t>신보2023제23차(유)1-1</t>
  </si>
  <si>
    <t>71730</t>
  </si>
  <si>
    <t>신보2023제23차(유)1-2</t>
  </si>
  <si>
    <t>71731</t>
  </si>
  <si>
    <t>신보2023제24차(유)1-1</t>
  </si>
  <si>
    <t>71732</t>
  </si>
  <si>
    <t>신보2023제24차(유)1-2</t>
  </si>
  <si>
    <t>71733</t>
  </si>
  <si>
    <t>쿼드더퍼스트제1차(유)1</t>
  </si>
  <si>
    <t>71734</t>
  </si>
  <si>
    <t>국민넘버원제8차(유)2-3</t>
  </si>
  <si>
    <t>71738</t>
  </si>
  <si>
    <t>주택금융공사MBS2023-34(1-1)</t>
  </si>
  <si>
    <t>71739</t>
  </si>
  <si>
    <t>주택금융공사MBS2023-34(1-2)</t>
  </si>
  <si>
    <t>71740</t>
  </si>
  <si>
    <t>주택금융공사MBS2023-34(1-3)</t>
  </si>
  <si>
    <t>71741</t>
  </si>
  <si>
    <t>주택금융공사MBS2023-34(1-4)</t>
  </si>
  <si>
    <t>71742</t>
  </si>
  <si>
    <t>주택금융공사MBS2023-34(1-5)</t>
  </si>
  <si>
    <t>71743</t>
  </si>
  <si>
    <t>주택금융공사MBS2023-34(1-6)</t>
  </si>
  <si>
    <t>71744</t>
  </si>
  <si>
    <t>주택금융공사MBS2023-34(1-7)</t>
  </si>
  <si>
    <t>71745</t>
  </si>
  <si>
    <t>주택금융공사MBS2023-34(1-8)</t>
  </si>
  <si>
    <t>71746</t>
  </si>
  <si>
    <t>주택금융공사MBS2023-34(1-9)</t>
  </si>
  <si>
    <t>71748</t>
  </si>
  <si>
    <t>드래곤라인제4차(유)3-1</t>
  </si>
  <si>
    <t>71749</t>
  </si>
  <si>
    <t>드래곤라인제4차(유)3-2</t>
  </si>
  <si>
    <t>71752</t>
  </si>
  <si>
    <t>디비로아제1차(유)1</t>
  </si>
  <si>
    <t>71757</t>
  </si>
  <si>
    <t>국민넘버원제1차(유)3-4</t>
  </si>
  <si>
    <t>71758</t>
  </si>
  <si>
    <t>국민사랑제18차(유)1</t>
  </si>
  <si>
    <t>71762</t>
  </si>
  <si>
    <t>뉴스타반포3제1차(유)1</t>
  </si>
  <si>
    <t>71763</t>
  </si>
  <si>
    <t>국민넘버원제4차(유)3-3</t>
  </si>
  <si>
    <t>71766</t>
  </si>
  <si>
    <t>유플러스파이브지제72차(유)1-1</t>
  </si>
  <si>
    <t>71767</t>
  </si>
  <si>
    <t>유플러스파이브지제72차(유)1-2</t>
  </si>
  <si>
    <t>71768</t>
  </si>
  <si>
    <t>유플러스파이브지제72차(유)1-3</t>
  </si>
  <si>
    <t>71769</t>
  </si>
  <si>
    <t>유플러스파이브지제72차(유)1-4</t>
  </si>
  <si>
    <t>71770</t>
  </si>
  <si>
    <t>유플러스파이브지제72차(유)1-5</t>
  </si>
  <si>
    <t>71771</t>
  </si>
  <si>
    <t>유플러스파이브지제72차(유)1-6</t>
  </si>
  <si>
    <t>71772</t>
  </si>
  <si>
    <t>유플러스파이브지제72차(유)1-7</t>
  </si>
  <si>
    <t>71773</t>
  </si>
  <si>
    <t>유플러스파이브지제72차(유)1-8</t>
  </si>
  <si>
    <t>71774</t>
  </si>
  <si>
    <t>유플러스파이브지제72차(유)1-9</t>
  </si>
  <si>
    <t>71775</t>
  </si>
  <si>
    <t>유플러스파이브지제72차(유)1-10</t>
  </si>
  <si>
    <t>71776</t>
  </si>
  <si>
    <t>유플러스파이브지제72차(유)1-11</t>
  </si>
  <si>
    <t>71777</t>
  </si>
  <si>
    <t>유플러스파이브지제72차(유)1-12</t>
  </si>
  <si>
    <t>71778</t>
  </si>
  <si>
    <t>유플러스파이브지제72차(유)1-13</t>
  </si>
  <si>
    <t>71779</t>
  </si>
  <si>
    <t>유플러스파이브지제72차(유)1-14</t>
  </si>
  <si>
    <t>71780</t>
  </si>
  <si>
    <t>유플러스파이브지제72차(유)1-15</t>
  </si>
  <si>
    <t>71781</t>
  </si>
  <si>
    <t>유플러스파이브지제72차(유)1-16</t>
  </si>
  <si>
    <t>71782</t>
  </si>
  <si>
    <t>유플러스파이브지제72차(유)1-17</t>
  </si>
  <si>
    <t>71783</t>
  </si>
  <si>
    <t>유플러스파이브지제72차(유)1-18</t>
  </si>
  <si>
    <t>71784</t>
  </si>
  <si>
    <t>유플러스파이브지제72차(유)1-19</t>
  </si>
  <si>
    <t>71785</t>
  </si>
  <si>
    <t>월드미디어제1차(유)1</t>
  </si>
  <si>
    <t>71786</t>
  </si>
  <si>
    <t>자이언츠제5차(유)1-2</t>
  </si>
  <si>
    <t>71787</t>
  </si>
  <si>
    <t>리버뷰제4차(유)1-3</t>
  </si>
  <si>
    <t>71789</t>
  </si>
  <si>
    <t>제일사랑제8차(유)1</t>
  </si>
  <si>
    <t>71790</t>
  </si>
  <si>
    <t>쿼드디엘에스제1차(유)1</t>
  </si>
  <si>
    <t>71792</t>
  </si>
  <si>
    <t>국민사랑제19차(유)1</t>
  </si>
  <si>
    <t>71793</t>
  </si>
  <si>
    <t>시그니처제7차(유)2-2</t>
  </si>
  <si>
    <t>71797</t>
  </si>
  <si>
    <t>퍼스트레볼루션</t>
  </si>
  <si>
    <t>71799</t>
  </si>
  <si>
    <t>국민사랑제20차(유)1</t>
  </si>
  <si>
    <t>71800</t>
  </si>
  <si>
    <t>국민챔피온제4차(유)3-3</t>
  </si>
  <si>
    <t>71801</t>
  </si>
  <si>
    <t>원큐제1차(유)3-5</t>
  </si>
  <si>
    <t>71802</t>
  </si>
  <si>
    <t>주택금융공사MBS2023-35(1-1)</t>
  </si>
  <si>
    <t>71803</t>
  </si>
  <si>
    <t>주택금융공사MBS2023-35(1-2)</t>
  </si>
  <si>
    <t>71804</t>
  </si>
  <si>
    <t>주택금융공사MBS2023-35(1-3)</t>
  </si>
  <si>
    <t>71805</t>
  </si>
  <si>
    <t>주택금융공사MBS2023-35(1-4)</t>
  </si>
  <si>
    <t>71806</t>
  </si>
  <si>
    <t>주택금융공사MBS2023-35(1-5)</t>
  </si>
  <si>
    <t>71807</t>
  </si>
  <si>
    <t>주택금융공사MBS2023-35(1-6)</t>
  </si>
  <si>
    <t>71808</t>
  </si>
  <si>
    <t>주택금융공사MBS2023-35(1-7)</t>
  </si>
  <si>
    <t>71809</t>
  </si>
  <si>
    <t>주택금융공사MBS2023-35(1-8)</t>
  </si>
  <si>
    <t>71810</t>
  </si>
  <si>
    <t>주택금융공사MBS2023-35(1-9)</t>
  </si>
  <si>
    <t>71813</t>
  </si>
  <si>
    <t>키스에스에프제22차(유)1</t>
  </si>
  <si>
    <t>71814</t>
  </si>
  <si>
    <t>와이디피제6차(유)1</t>
  </si>
  <si>
    <t>71815</t>
  </si>
  <si>
    <t>와이디피제6차(유)2</t>
  </si>
  <si>
    <t>71816</t>
  </si>
  <si>
    <t>와이디피제6차(유)3</t>
  </si>
  <si>
    <t>71817</t>
  </si>
  <si>
    <t>신한사랑제18차(유)1</t>
  </si>
  <si>
    <t>71819</t>
  </si>
  <si>
    <t>빅포제1차(유)3</t>
  </si>
  <si>
    <t>71823</t>
  </si>
  <si>
    <t>비욘드스카이제5차(유)1</t>
  </si>
  <si>
    <t>71824</t>
  </si>
  <si>
    <t>원큐제2차(유)3-4</t>
  </si>
  <si>
    <t>71825</t>
  </si>
  <si>
    <t>국민챔피온제3차(유)3-2</t>
  </si>
  <si>
    <t>71826</t>
  </si>
  <si>
    <t>골든아일랜드제1차</t>
  </si>
  <si>
    <t>71827</t>
  </si>
  <si>
    <t>국민사랑제20차(유)2</t>
  </si>
  <si>
    <t>71828</t>
  </si>
  <si>
    <t>퍼스트파이브지제72차(유)1-1</t>
  </si>
  <si>
    <t>71829</t>
  </si>
  <si>
    <t>퍼스트파이브지제72차(유)1-2</t>
  </si>
  <si>
    <t>71830</t>
  </si>
  <si>
    <t>퍼스트파이브지제72차(유)1-3</t>
  </si>
  <si>
    <t>71831</t>
  </si>
  <si>
    <t>퍼스트파이브지제72차(유)1-4</t>
  </si>
  <si>
    <t>71832</t>
  </si>
  <si>
    <t>퍼스트파이브지제72차(유)1-5</t>
  </si>
  <si>
    <t>71833</t>
  </si>
  <si>
    <t>퍼스트파이브지제72차(유)1-6</t>
  </si>
  <si>
    <t>71834</t>
  </si>
  <si>
    <t>퍼스트파이브지제72차(유)1-7</t>
  </si>
  <si>
    <t>71835</t>
  </si>
  <si>
    <t>퍼스트파이브지제72차(유)1-8</t>
  </si>
  <si>
    <t>71836</t>
  </si>
  <si>
    <t>퍼스트파이브지제72차(유)1-9</t>
  </si>
  <si>
    <t>71837</t>
  </si>
  <si>
    <t>퍼스트파이브지제72차(유)1-10</t>
  </si>
  <si>
    <t>71838</t>
  </si>
  <si>
    <t>퍼스트파이브지제72차(유)1-11</t>
  </si>
  <si>
    <t>71839</t>
  </si>
  <si>
    <t>퍼스트파이브지제72차(유)1-12</t>
  </si>
  <si>
    <t>71840</t>
  </si>
  <si>
    <t>퍼스트파이브지제72차(유)1-13</t>
  </si>
  <si>
    <t>71841</t>
  </si>
  <si>
    <t>퍼스트파이브지제72차(유)1-14</t>
  </si>
  <si>
    <t>71842</t>
  </si>
  <si>
    <t>퍼스트파이브지제72차(유)1-15</t>
  </si>
  <si>
    <t>71843</t>
  </si>
  <si>
    <t>퍼스트파이브지제72차(유)1-16</t>
  </si>
  <si>
    <t>71844</t>
  </si>
  <si>
    <t>퍼스트파이브지제72차(유)1-17</t>
  </si>
  <si>
    <t>71845</t>
  </si>
  <si>
    <t>퍼스트파이브지제72차(유)1-18</t>
  </si>
  <si>
    <t>71846</t>
  </si>
  <si>
    <t>퍼스트파이브지제72차(유)1-19</t>
  </si>
  <si>
    <t>71847</t>
  </si>
  <si>
    <t>퍼스트파이브지제72차(유)1-20</t>
  </si>
  <si>
    <t>71848</t>
  </si>
  <si>
    <t>퍼스트파이브지제72차(유)1-21</t>
  </si>
  <si>
    <t>71849</t>
  </si>
  <si>
    <t>퍼스트파이브지제72차(유)1-22</t>
  </si>
  <si>
    <t>71850</t>
  </si>
  <si>
    <t>퍼스트파이브지제72차(유)1-23</t>
  </si>
  <si>
    <t>71851</t>
  </si>
  <si>
    <t>퍼스트파이브지제72차(유)1-24</t>
  </si>
  <si>
    <t>71852</t>
  </si>
  <si>
    <t>퍼스트파이브지제72차(유)1-25</t>
  </si>
  <si>
    <t>71853</t>
  </si>
  <si>
    <t>퍼스트파이브지제72차(유)1-26</t>
  </si>
  <si>
    <t>71854</t>
  </si>
  <si>
    <t>퍼스트파이브지제72차(유)1-27</t>
  </si>
  <si>
    <t>71855</t>
  </si>
  <si>
    <t>퍼스트파이브지제72차(유)1-28</t>
  </si>
  <si>
    <t>71856</t>
  </si>
  <si>
    <t>퍼스트파이브지제72차(유)1-29</t>
  </si>
  <si>
    <t>71857</t>
  </si>
  <si>
    <t>퍼스트파이브지제72차(유)1-30</t>
  </si>
  <si>
    <t>71858</t>
  </si>
  <si>
    <t>퍼스트파이브지제72차(유)1-31</t>
  </si>
  <si>
    <t>71859</t>
  </si>
  <si>
    <t>퍼스트파이브지제72차(유)1-32</t>
  </si>
  <si>
    <t>71860</t>
  </si>
  <si>
    <t>엑스퍼트제2차(유)2-2</t>
  </si>
  <si>
    <t>71861</t>
  </si>
  <si>
    <t>하이트리오제1차(유)2</t>
  </si>
  <si>
    <t>71862</t>
  </si>
  <si>
    <t>원큐제8차(유)2-6</t>
  </si>
  <si>
    <t>71864</t>
  </si>
  <si>
    <t>한솔제28차</t>
  </si>
  <si>
    <t>71865</t>
  </si>
  <si>
    <t>비엔케이썸제8차</t>
  </si>
  <si>
    <t>71866</t>
  </si>
  <si>
    <t>국민사랑제19차(유)2</t>
  </si>
  <si>
    <t>71867</t>
  </si>
  <si>
    <t>티월드제94차(유)1-1</t>
  </si>
  <si>
    <t>71868</t>
  </si>
  <si>
    <t>티월드제94차(유)1-2</t>
  </si>
  <si>
    <t>71869</t>
  </si>
  <si>
    <t>티월드제94차(유)1-3</t>
  </si>
  <si>
    <t>71870</t>
  </si>
  <si>
    <t>티월드제94차(유)1-4</t>
  </si>
  <si>
    <t>71871</t>
  </si>
  <si>
    <t>티월드제94차(유)1-5</t>
  </si>
  <si>
    <t>71872</t>
  </si>
  <si>
    <t>티월드제94차(유)1-6</t>
  </si>
  <si>
    <t>71873</t>
  </si>
  <si>
    <t>티월드제94차(유)1-7</t>
  </si>
  <si>
    <t>71874</t>
  </si>
  <si>
    <t>티월드제94차(유)1-8</t>
  </si>
  <si>
    <t>71875</t>
  </si>
  <si>
    <t>티월드제94차(유)1-9</t>
  </si>
  <si>
    <t>71876</t>
  </si>
  <si>
    <t>티월드제94차(유)1-10</t>
  </si>
  <si>
    <t>71877</t>
  </si>
  <si>
    <t>티월드제94차(유)1-11</t>
  </si>
  <si>
    <t>71878</t>
  </si>
  <si>
    <t>티월드제94차(유)1-12</t>
  </si>
  <si>
    <t>71879</t>
  </si>
  <si>
    <t>티월드제94차(유)1-13</t>
  </si>
  <si>
    <t>71880</t>
  </si>
  <si>
    <t>티월드제94차(유)1-14</t>
  </si>
  <si>
    <t>71881</t>
  </si>
  <si>
    <t>티월드제94차(유)1-15</t>
  </si>
  <si>
    <t>71882</t>
  </si>
  <si>
    <t>티월드제94차(유)1-16</t>
  </si>
  <si>
    <t>71883</t>
  </si>
  <si>
    <t>티월드제94차(유)1-17</t>
  </si>
  <si>
    <t>71884</t>
  </si>
  <si>
    <t>티월드제94차(유)1-18</t>
  </si>
  <si>
    <t>71885</t>
  </si>
  <si>
    <t>티월드제94차(유)1-19</t>
  </si>
  <si>
    <t>71886</t>
  </si>
  <si>
    <t>티월드제94차(유)1-20</t>
  </si>
  <si>
    <t>71887</t>
  </si>
  <si>
    <t>티월드제94차(유)1-21</t>
  </si>
  <si>
    <t>71888</t>
  </si>
  <si>
    <t>티월드제94차(유)1-22</t>
  </si>
  <si>
    <t>71889</t>
  </si>
  <si>
    <t>티월드제94차(유)1-23</t>
  </si>
  <si>
    <t>71890</t>
  </si>
  <si>
    <t>티월드제94차(유)1-24</t>
  </si>
  <si>
    <t>71891</t>
  </si>
  <si>
    <t>티월드제94차(유)1-25</t>
  </si>
  <si>
    <t>71892</t>
  </si>
  <si>
    <t>티월드제94차(유)1-26</t>
  </si>
  <si>
    <t>71893</t>
  </si>
  <si>
    <t>티월드제94차(유)1-27</t>
  </si>
  <si>
    <t>71894</t>
  </si>
  <si>
    <t>티월드제94차(유)1-28</t>
  </si>
  <si>
    <t>71897</t>
  </si>
  <si>
    <t>주택금융공사MBS2023-36(1-1)</t>
  </si>
  <si>
    <t>71898</t>
  </si>
  <si>
    <t>주택금융공사MBS2023-36(1-2)</t>
  </si>
  <si>
    <t>71899</t>
  </si>
  <si>
    <t>주택금융공사MBS2023-36(1-3)</t>
  </si>
  <si>
    <t>71900</t>
  </si>
  <si>
    <t>주택금융공사MBS2023-36(1-4)</t>
  </si>
  <si>
    <t>71901</t>
  </si>
  <si>
    <t>주택금융공사MBS2023-36(1-5)</t>
  </si>
  <si>
    <t>71902</t>
  </si>
  <si>
    <t>주택금융공사MBS2023-36(1-6)</t>
  </si>
  <si>
    <t>71903</t>
  </si>
  <si>
    <t>주택금융공사MBS2023-36(1-7)</t>
  </si>
  <si>
    <t>71904</t>
  </si>
  <si>
    <t>주택금융공사MBS2023-36(1-8)</t>
  </si>
  <si>
    <t>71905</t>
  </si>
  <si>
    <t>주택금융공사MBS2023-36(1-9)</t>
  </si>
  <si>
    <t>71907</t>
  </si>
  <si>
    <t>케이비권선(유)1</t>
  </si>
  <si>
    <t>71908</t>
  </si>
  <si>
    <t>와이디피제7차(유)1</t>
  </si>
  <si>
    <t>71909</t>
  </si>
  <si>
    <t>와이디피제7차(유)2</t>
  </si>
  <si>
    <t>71910</t>
  </si>
  <si>
    <t>우리챔피온제2차(유)2-5</t>
  </si>
  <si>
    <t>71911</t>
  </si>
  <si>
    <t>우리사랑제15차(유)1</t>
  </si>
  <si>
    <t>71912</t>
  </si>
  <si>
    <t>에이치와이에너지제1차(유)1</t>
  </si>
  <si>
    <t>71915</t>
  </si>
  <si>
    <t>멀리건제11차(유)2-6</t>
  </si>
  <si>
    <t>71917</t>
  </si>
  <si>
    <t>와이디피제8차(유)1</t>
  </si>
  <si>
    <t>71920</t>
  </si>
  <si>
    <t>슈크림제1차(유)1</t>
  </si>
  <si>
    <t>71922</t>
  </si>
  <si>
    <t>국민사랑제21차(유)1</t>
  </si>
  <si>
    <t>71925</t>
  </si>
  <si>
    <t>국민챔피온제19차(유)2-3</t>
  </si>
  <si>
    <t>71932</t>
  </si>
  <si>
    <t>솔프렌즈제2차(유)2-5</t>
  </si>
  <si>
    <t>71933</t>
  </si>
  <si>
    <t>솔프렌즈제2차(유)2-6</t>
  </si>
  <si>
    <t>71934</t>
  </si>
  <si>
    <t>와이디피제9차(유)1</t>
  </si>
  <si>
    <t>71935</t>
  </si>
  <si>
    <t>와이디피제9차(유)2</t>
  </si>
  <si>
    <t>71936</t>
  </si>
  <si>
    <t>와이디피제9차(유)3</t>
  </si>
  <si>
    <t>71943</t>
  </si>
  <si>
    <t>하나에이아이씨제1차(유)12</t>
  </si>
  <si>
    <t>71944</t>
  </si>
  <si>
    <t>신한챔피온제5차(유)2-2</t>
  </si>
  <si>
    <t>71945</t>
  </si>
  <si>
    <t>신한챔피온제7차(유)2-2</t>
  </si>
  <si>
    <t>71947</t>
  </si>
  <si>
    <t>트레쥬어마운틴제2차(유)1</t>
  </si>
  <si>
    <t>71948</t>
  </si>
  <si>
    <t>디더블유양주제4차(유)2</t>
  </si>
  <si>
    <t>71951</t>
  </si>
  <si>
    <t>신보2024제1차(유)1-1</t>
  </si>
  <si>
    <t>71952</t>
  </si>
  <si>
    <t>신보2024제1차(유)1-2</t>
  </si>
  <si>
    <t>71957</t>
  </si>
  <si>
    <t>알바트로스제26차(유)1</t>
  </si>
  <si>
    <t>71965</t>
  </si>
  <si>
    <t>에이블시빅제1차</t>
  </si>
  <si>
    <t>71969</t>
  </si>
  <si>
    <t>주택금융공사MBS2024-1(1-1)</t>
  </si>
  <si>
    <t>71970</t>
  </si>
  <si>
    <t>주택금융공사MBS2024-1(1-2)</t>
  </si>
  <si>
    <t>71971</t>
  </si>
  <si>
    <t>주택금융공사MBS2024-1(1-3)</t>
  </si>
  <si>
    <t>71972</t>
  </si>
  <si>
    <t>주택금융공사MBS2024-1(1-4)</t>
  </si>
  <si>
    <t>71973</t>
  </si>
  <si>
    <t>주택금융공사MBS2024-1(1-5)</t>
  </si>
  <si>
    <t>71974</t>
  </si>
  <si>
    <t>주택금융공사MBS2024-1(1-6)</t>
  </si>
  <si>
    <t>71975</t>
  </si>
  <si>
    <t>주택금융공사MBS2024-1(1-7)</t>
  </si>
  <si>
    <t>71976</t>
  </si>
  <si>
    <t>주택금융공사MBS2024-1(1-8)</t>
  </si>
  <si>
    <t>71977</t>
  </si>
  <si>
    <t>주택금융공사MBS2024-1(1-9)</t>
  </si>
  <si>
    <t>71980</t>
  </si>
  <si>
    <t>우리사랑제13차(유)2</t>
  </si>
  <si>
    <t>71981</t>
  </si>
  <si>
    <t>신한사랑제18차(유)2</t>
  </si>
  <si>
    <t>71983</t>
  </si>
  <si>
    <t>티월드제95차(유)1-1</t>
  </si>
  <si>
    <t>71984</t>
  </si>
  <si>
    <t>티월드제95차(유)1-2</t>
  </si>
  <si>
    <t>71985</t>
  </si>
  <si>
    <t>티월드제95차(유)1-3</t>
  </si>
  <si>
    <t>71986</t>
  </si>
  <si>
    <t>티월드제95차(유)1-4</t>
  </si>
  <si>
    <t>71987</t>
  </si>
  <si>
    <t>티월드제95차(유)1-5</t>
  </si>
  <si>
    <t>71988</t>
  </si>
  <si>
    <t>티월드제95차(유)1-6</t>
  </si>
  <si>
    <t>71989</t>
  </si>
  <si>
    <t>티월드제95차(유)1-7</t>
  </si>
  <si>
    <t>71990</t>
  </si>
  <si>
    <t>티월드제95차(유)1-8</t>
  </si>
  <si>
    <t>71991</t>
  </si>
  <si>
    <t>티월드제95차(유)1-9</t>
  </si>
  <si>
    <t>71992</t>
  </si>
  <si>
    <t>티월드제95차(유)1-10</t>
  </si>
  <si>
    <t>71993</t>
  </si>
  <si>
    <t>티월드제95차(유)1-11</t>
  </si>
  <si>
    <t>71994</t>
  </si>
  <si>
    <t>티월드제95차(유)1-12</t>
  </si>
  <si>
    <t>71995</t>
  </si>
  <si>
    <t>티월드제95차(유)1-13</t>
  </si>
  <si>
    <t>71996</t>
  </si>
  <si>
    <t>티월드제95차(유)1-14</t>
  </si>
  <si>
    <t>71997</t>
  </si>
  <si>
    <t>티월드제95차(유)1-15</t>
  </si>
  <si>
    <t>71998</t>
  </si>
  <si>
    <t>티월드제95차(유)1-16</t>
  </si>
  <si>
    <t>71999</t>
  </si>
  <si>
    <t>티월드제95차(유)1-17</t>
  </si>
  <si>
    <t>72000</t>
  </si>
  <si>
    <t>티월드제95차(유)1-18</t>
  </si>
  <si>
    <t>72001</t>
  </si>
  <si>
    <t>티월드제95차(유)1-19</t>
  </si>
  <si>
    <t>72002</t>
  </si>
  <si>
    <t>티월드제95차(유)1-20</t>
  </si>
  <si>
    <t>72003</t>
  </si>
  <si>
    <t>티월드제95차(유)1-21</t>
  </si>
  <si>
    <t>72004</t>
  </si>
  <si>
    <t>티월드제95차(유)1-22</t>
  </si>
  <si>
    <t>72005</t>
  </si>
  <si>
    <t>티월드제95차(유)1-23</t>
  </si>
  <si>
    <t>72006</t>
  </si>
  <si>
    <t>티월드제95차(유)1-24</t>
  </si>
  <si>
    <t>72007</t>
  </si>
  <si>
    <t>티월드제95차(유)1-25</t>
  </si>
  <si>
    <t>72008</t>
  </si>
  <si>
    <t>티월드제95차(유)1-26</t>
  </si>
  <si>
    <t>72009</t>
  </si>
  <si>
    <t>티월드제95차(유)1-27</t>
  </si>
  <si>
    <t>72010</t>
  </si>
  <si>
    <t>우리사랑제16차(유)1</t>
  </si>
  <si>
    <t>72012</t>
  </si>
  <si>
    <t>우리챔피온제3차(유)2-3</t>
  </si>
  <si>
    <t>72016</t>
  </si>
  <si>
    <t>주택금융공사MBS2024-2(1-1)</t>
  </si>
  <si>
    <t>72017</t>
  </si>
  <si>
    <t>주택금융공사MBS2024-2(1-2)</t>
  </si>
  <si>
    <t>72018</t>
  </si>
  <si>
    <t>주택금융공사MBS2024-2(1-3)</t>
  </si>
  <si>
    <t>72019</t>
  </si>
  <si>
    <t>주택금융공사MBS2024-2(1-4)</t>
  </si>
  <si>
    <t>72021</t>
  </si>
  <si>
    <t>엠캐피탈제7차(유)1-1</t>
  </si>
  <si>
    <t>72022</t>
  </si>
  <si>
    <t>엠캐피탈제7차(유)1-2</t>
  </si>
  <si>
    <t>72023</t>
  </si>
  <si>
    <t>엠캐피탈제7차(유)1-3</t>
  </si>
  <si>
    <t>72024</t>
  </si>
  <si>
    <t>엠캐피탈제7차(유)1-4</t>
  </si>
  <si>
    <t>72025</t>
  </si>
  <si>
    <t>엠캐피탈제7차(유)1-5</t>
  </si>
  <si>
    <t>72026</t>
  </si>
  <si>
    <t>엠캐피탈제7차(유)1-6</t>
  </si>
  <si>
    <t>72027</t>
  </si>
  <si>
    <t>엠캐피탈제7차(유)1-7</t>
  </si>
  <si>
    <t>72028</t>
  </si>
  <si>
    <t>엠캐피탈제7차(유)1-8</t>
  </si>
  <si>
    <t>72032</t>
  </si>
  <si>
    <t>뉴스타브레인시티5(유)1</t>
  </si>
  <si>
    <t>72033</t>
  </si>
  <si>
    <t>지피프로젝트제1차(유)1</t>
  </si>
  <si>
    <t>72039</t>
  </si>
  <si>
    <t>내셔널리소스제1차</t>
  </si>
  <si>
    <t>72041</t>
  </si>
  <si>
    <t>KB스타리츠</t>
  </si>
  <si>
    <t>72042</t>
  </si>
  <si>
    <t>유플러스파이브지제73차(유)1-1</t>
  </si>
  <si>
    <t>72043</t>
  </si>
  <si>
    <t>유플러스파이브지제73차(유)1-2</t>
  </si>
  <si>
    <t>72044</t>
  </si>
  <si>
    <t>유플러스파이브지제73차(유)1-3</t>
  </si>
  <si>
    <t>72045</t>
  </si>
  <si>
    <t>유플러스파이브지제73차(유)1-4</t>
  </si>
  <si>
    <t>72046</t>
  </si>
  <si>
    <t>유플러스파이브지제73차(유)1-5</t>
  </si>
  <si>
    <t>72047</t>
  </si>
  <si>
    <t>유플러스파이브지제73차(유)1-6</t>
  </si>
  <si>
    <t>72048</t>
  </si>
  <si>
    <t>유플러스파이브지제73차(유)1-7</t>
  </si>
  <si>
    <t>72049</t>
  </si>
  <si>
    <t>유플러스파이브지제73차(유)1-8</t>
  </si>
  <si>
    <t>72050</t>
  </si>
  <si>
    <t>유플러스파이브지제73차(유)1-9</t>
  </si>
  <si>
    <t>72051</t>
  </si>
  <si>
    <t>유플러스파이브지제73차(유)1-10</t>
  </si>
  <si>
    <t>72052</t>
  </si>
  <si>
    <t>유플러스파이브지제73차(유)1-11</t>
  </si>
  <si>
    <t>72053</t>
  </si>
  <si>
    <t>유플러스파이브지제73차(유)1-12</t>
  </si>
  <si>
    <t>72054</t>
  </si>
  <si>
    <t>유플러스파이브지제73차(유)1-13</t>
  </si>
  <si>
    <t>72055</t>
  </si>
  <si>
    <t>유플러스파이브지제73차(유)1-14</t>
  </si>
  <si>
    <t>72056</t>
  </si>
  <si>
    <t>유플러스파이브지제73차(유)1-15</t>
  </si>
  <si>
    <t>72057</t>
  </si>
  <si>
    <t>유플러스파이브지제73차(유)1-16</t>
  </si>
  <si>
    <t>72058</t>
  </si>
  <si>
    <t>유플러스파이브지제73차(유)1-17</t>
  </si>
  <si>
    <t>72059</t>
  </si>
  <si>
    <t>유플러스파이브지제73차(유)1-18</t>
  </si>
  <si>
    <t>72060</t>
  </si>
  <si>
    <t>유플러스파이브지제73차(유)1-19</t>
  </si>
  <si>
    <t>72061</t>
  </si>
  <si>
    <t>더웨일제2차(유)1</t>
  </si>
  <si>
    <t>72063</t>
  </si>
  <si>
    <t>창천제1차(유)1</t>
  </si>
  <si>
    <t>72067</t>
  </si>
  <si>
    <t>주택금융공사MBS2024-3(1-1)</t>
  </si>
  <si>
    <t>72068</t>
  </si>
  <si>
    <t>주택금융공사MBS2024-3(1-2)</t>
  </si>
  <si>
    <t>72069</t>
  </si>
  <si>
    <t>주택금융공사MBS2024-3(1-3)</t>
  </si>
  <si>
    <t>72070</t>
  </si>
  <si>
    <t>주택금융공사MBS2024-3(1-4)</t>
  </si>
  <si>
    <t>72071</t>
  </si>
  <si>
    <t>주택금융공사MBS2024-3(1-5)</t>
  </si>
  <si>
    <t>72072</t>
  </si>
  <si>
    <t>주택금융공사MBS2024-3(1-6)</t>
  </si>
  <si>
    <t>72073</t>
  </si>
  <si>
    <t>주택금융공사MBS2024-3(1-7)</t>
  </si>
  <si>
    <t>72074</t>
  </si>
  <si>
    <t>주택금융공사MBS2024-3(1-8)</t>
  </si>
  <si>
    <t>72075</t>
  </si>
  <si>
    <t>주택금융공사MBS2024-3(1-9)</t>
  </si>
  <si>
    <t>72092</t>
  </si>
  <si>
    <t>케이카캐피탈제4차(유)1-1</t>
  </si>
  <si>
    <t>72093</t>
  </si>
  <si>
    <t>케이카캐피탈제4차(유)1-2</t>
  </si>
  <si>
    <t>72094</t>
  </si>
  <si>
    <t>케이카캐피탈제4차(유)1-3</t>
  </si>
  <si>
    <t>72095</t>
  </si>
  <si>
    <t>케이카캐피탈제4차(유)1-4</t>
  </si>
  <si>
    <t>72096</t>
  </si>
  <si>
    <t>케이카캐피탈제4차(유)1-5</t>
  </si>
  <si>
    <t>72097</t>
  </si>
  <si>
    <t>케이카캐피탈제4차(유)1-6</t>
  </si>
  <si>
    <t>72098</t>
  </si>
  <si>
    <t>케이카캐피탈제4차(유)1-7</t>
  </si>
  <si>
    <t>72099</t>
  </si>
  <si>
    <t>케이카캐피탈제4차(유)1-8</t>
  </si>
  <si>
    <t>72100</t>
  </si>
  <si>
    <t>케이카캐피탈제4차(유)1-9</t>
  </si>
  <si>
    <t>72101</t>
  </si>
  <si>
    <t>국민챔피온제8차(유)3-3</t>
  </si>
  <si>
    <t>72105</t>
  </si>
  <si>
    <t>베스트제9차(유)1-1</t>
  </si>
  <si>
    <t>72106</t>
  </si>
  <si>
    <t>베스트제9차(유)1-2</t>
  </si>
  <si>
    <t>72107</t>
  </si>
  <si>
    <t>베스트제9차(유)1-3</t>
  </si>
  <si>
    <t>72108</t>
  </si>
  <si>
    <t>베스트제9차(유)1-4</t>
  </si>
  <si>
    <t>72109</t>
  </si>
  <si>
    <t>베스트제9차(유)1-5</t>
  </si>
  <si>
    <t>72110</t>
  </si>
  <si>
    <t>베스트제9차(유)1-6</t>
  </si>
  <si>
    <t>72111</t>
  </si>
  <si>
    <t>베스트제9차(유)1-7</t>
  </si>
  <si>
    <t>72112</t>
  </si>
  <si>
    <t>베스트제9차(유)1-8</t>
  </si>
  <si>
    <t>72113</t>
  </si>
  <si>
    <t>베스트제9차(유)1-9</t>
  </si>
  <si>
    <t>72114</t>
  </si>
  <si>
    <t>베스트제9차(유)1-10</t>
  </si>
  <si>
    <t>72115</t>
  </si>
  <si>
    <t>베스트제9차(유)1-11</t>
  </si>
  <si>
    <t>72116</t>
  </si>
  <si>
    <t>베스트제9차(유)1-12</t>
  </si>
  <si>
    <t>72117</t>
  </si>
  <si>
    <t>베스트제9차(유)1-13</t>
  </si>
  <si>
    <t>72118</t>
  </si>
  <si>
    <t>베스트제9차(유)1-14</t>
  </si>
  <si>
    <t>72119</t>
  </si>
  <si>
    <t>베스트제9차(유)1-15</t>
  </si>
  <si>
    <t>72120</t>
  </si>
  <si>
    <t>베스트제9차(유)1-16</t>
  </si>
  <si>
    <t>72121</t>
  </si>
  <si>
    <t>베스트제9차(유)1-17</t>
  </si>
  <si>
    <t>72122</t>
  </si>
  <si>
    <t>베스트제9차(유)1-18</t>
  </si>
  <si>
    <t>72123</t>
  </si>
  <si>
    <t>국민챔피온제9차(유)3-3</t>
  </si>
  <si>
    <t>72124</t>
  </si>
  <si>
    <t>이든파크제1차</t>
  </si>
  <si>
    <t>72128</t>
  </si>
  <si>
    <t>베니스제1차(유)1</t>
  </si>
  <si>
    <t>72130</t>
  </si>
  <si>
    <t>나무크레딧제2차(유)3</t>
  </si>
  <si>
    <t>72131</t>
  </si>
  <si>
    <t>나무크레딧제2차(유)4</t>
  </si>
  <si>
    <t>72135</t>
  </si>
  <si>
    <t>티월드제96차(유)1-1</t>
  </si>
  <si>
    <t>72136</t>
  </si>
  <si>
    <t>티월드제96차(유)1-2</t>
  </si>
  <si>
    <t>72137</t>
  </si>
  <si>
    <t>티월드제96차(유)1-3</t>
  </si>
  <si>
    <t>72138</t>
  </si>
  <si>
    <t>티월드제96차(유)1-4</t>
  </si>
  <si>
    <t>72139</t>
  </si>
  <si>
    <t>티월드제96차(유)1-5</t>
  </si>
  <si>
    <t>72140</t>
  </si>
  <si>
    <t>티월드제96차(유)1-6</t>
  </si>
  <si>
    <t>72141</t>
  </si>
  <si>
    <t>티월드제96차(유)1-7</t>
  </si>
  <si>
    <t>72142</t>
  </si>
  <si>
    <t>티월드제96차(유)1-8</t>
  </si>
  <si>
    <t>72143</t>
  </si>
  <si>
    <t>티월드제96차(유)1-9</t>
  </si>
  <si>
    <t>72144</t>
  </si>
  <si>
    <t>티월드제96차(유)1-10</t>
  </si>
  <si>
    <t>72145</t>
  </si>
  <si>
    <t>티월드제96차(유)1-11</t>
  </si>
  <si>
    <t>72146</t>
  </si>
  <si>
    <t>티월드제96차(유)1-12</t>
  </si>
  <si>
    <t>72147</t>
  </si>
  <si>
    <t>티월드제96차(유)1-13</t>
  </si>
  <si>
    <t>72148</t>
  </si>
  <si>
    <t>티월드제96차(유)1-14</t>
  </si>
  <si>
    <t>72149</t>
  </si>
  <si>
    <t>티월드제96차(유)1-15</t>
  </si>
  <si>
    <t>72150</t>
  </si>
  <si>
    <t>티월드제96차(유)1-16</t>
  </si>
  <si>
    <t>72151</t>
  </si>
  <si>
    <t>티월드제96차(유)1-17</t>
  </si>
  <si>
    <t>72152</t>
  </si>
  <si>
    <t>티월드제96차(유)1-18</t>
  </si>
  <si>
    <t>72153</t>
  </si>
  <si>
    <t>티월드제96차(유)1-19</t>
  </si>
  <si>
    <t>72154</t>
  </si>
  <si>
    <t>티월드제96차(유)1-20</t>
  </si>
  <si>
    <t>72155</t>
  </si>
  <si>
    <t>티월드제96차(유)1-21</t>
  </si>
  <si>
    <t>72156</t>
  </si>
  <si>
    <t>티월드제96차(유)1-22</t>
  </si>
  <si>
    <t>72157</t>
  </si>
  <si>
    <t>티월드제96차(유)1-23</t>
  </si>
  <si>
    <t>72158</t>
  </si>
  <si>
    <t>티월드제96차(유)1-24</t>
  </si>
  <si>
    <t>72159</t>
  </si>
  <si>
    <t>티월드제96차(유)1-25</t>
  </si>
  <si>
    <t>72160</t>
  </si>
  <si>
    <t>티월드제96차(유)1-26</t>
  </si>
  <si>
    <t>72161</t>
  </si>
  <si>
    <t>티월드제96차(유)1-27</t>
  </si>
  <si>
    <t>72164</t>
  </si>
  <si>
    <t>SK아이이테크놀로지</t>
  </si>
  <si>
    <t>72165</t>
  </si>
  <si>
    <t>신한사랑제19차(유)1</t>
  </si>
  <si>
    <t>72166</t>
  </si>
  <si>
    <t>신한챔피온제12차(유)2-4</t>
  </si>
  <si>
    <t>72168</t>
  </si>
  <si>
    <t>알바트로스제27차(유)1-1</t>
  </si>
  <si>
    <t>72169</t>
  </si>
  <si>
    <t>알바트로스제27차(유)1-2</t>
  </si>
  <si>
    <t>72173</t>
  </si>
  <si>
    <t>주택금융공사MBS2024-4(1-1)</t>
  </si>
  <si>
    <t>72174</t>
  </si>
  <si>
    <t>주택금융공사MBS2024-4(1-2)</t>
  </si>
  <si>
    <t>72175</t>
  </si>
  <si>
    <t>주택금융공사MBS2024-4(1-3)</t>
  </si>
  <si>
    <t>72176</t>
  </si>
  <si>
    <t>주택금융공사MBS2024-4(1-4)</t>
  </si>
  <si>
    <t>72182</t>
  </si>
  <si>
    <t>신보2024제2차(유)1-1</t>
  </si>
  <si>
    <t>72183</t>
  </si>
  <si>
    <t>신보2024제2차(유)1-2</t>
  </si>
  <si>
    <t>72188</t>
  </si>
  <si>
    <t>뉴스타공덕제4차</t>
  </si>
  <si>
    <t>72193</t>
  </si>
  <si>
    <t>리치게이트지에스(유)1</t>
  </si>
  <si>
    <t>72194</t>
  </si>
  <si>
    <t>신한챔피온제3차(유)2-3</t>
  </si>
  <si>
    <t>72201</t>
  </si>
  <si>
    <t>증금스타제1차</t>
  </si>
  <si>
    <t>72209</t>
  </si>
  <si>
    <t>나무크레딧제7차(유)2</t>
  </si>
  <si>
    <t>72210</t>
  </si>
  <si>
    <t>나무크레딧제7차(유)3</t>
  </si>
  <si>
    <t>72221</t>
  </si>
  <si>
    <t>빅피크제1차(유)1</t>
  </si>
  <si>
    <t>72222</t>
  </si>
  <si>
    <t>머스트픽제1차(유)1</t>
  </si>
  <si>
    <t>72223</t>
  </si>
  <si>
    <t>머스트픽제1차(유)2</t>
  </si>
  <si>
    <t>72226</t>
  </si>
  <si>
    <t>기은센상동제2차(유)1</t>
  </si>
  <si>
    <t>72227</t>
  </si>
  <si>
    <t>기은센상동제2차(유)2</t>
  </si>
  <si>
    <t>72228</t>
  </si>
  <si>
    <t>에스이디제1차(유)1</t>
  </si>
  <si>
    <t>72229</t>
  </si>
  <si>
    <t>기은센동대문제4차(유)1</t>
  </si>
  <si>
    <t>72230</t>
  </si>
  <si>
    <t>나인세티아(유)1</t>
  </si>
  <si>
    <t>72231</t>
  </si>
  <si>
    <t>하이쌍령제2차(유)1</t>
  </si>
  <si>
    <t>72232</t>
  </si>
  <si>
    <t>에스엘케이제1차(유)1</t>
  </si>
  <si>
    <t>72233</t>
  </si>
  <si>
    <t>플로리스리테일제1차(유)1</t>
  </si>
  <si>
    <t>72235</t>
  </si>
  <si>
    <t>더모스트점봉제1차(유)1</t>
  </si>
  <si>
    <t>72236</t>
  </si>
  <si>
    <t>슈퍼문오렌지(유)1</t>
  </si>
  <si>
    <t>72237</t>
  </si>
  <si>
    <t>더블유제이케이제1차(유)1</t>
  </si>
  <si>
    <t>72238</t>
  </si>
  <si>
    <t>프로젝트샬롯(유)1-1</t>
  </si>
  <si>
    <t>72239</t>
  </si>
  <si>
    <t>프로젝트샬롯(유)1-2</t>
  </si>
  <si>
    <t>72240</t>
  </si>
  <si>
    <t>프로젝트샬롯(유)1-3</t>
  </si>
  <si>
    <t>72241</t>
  </si>
  <si>
    <t>프로젝트샬롯(유)2</t>
  </si>
  <si>
    <t>72242</t>
  </si>
  <si>
    <t>프로젝트샬롯(유)선순위</t>
  </si>
  <si>
    <t>72243</t>
  </si>
  <si>
    <t>프로젝트샬롯(유)중순위</t>
  </si>
  <si>
    <t>72246</t>
  </si>
  <si>
    <t>주택금융공사MBS2024-5(1-1)</t>
  </si>
  <si>
    <t>72247</t>
  </si>
  <si>
    <t>주택금융공사MBS2024-5(1-2)</t>
  </si>
  <si>
    <t>72248</t>
  </si>
  <si>
    <t>주택금융공사MBS2024-5(1-3)</t>
  </si>
  <si>
    <t>72249</t>
  </si>
  <si>
    <t>주택금융공사MBS2024-5(1-4)</t>
  </si>
  <si>
    <t>72250</t>
  </si>
  <si>
    <t>주택금융공사MBS2024-5(1-5)</t>
  </si>
  <si>
    <t>72251</t>
  </si>
  <si>
    <t>주택금융공사MBS2024-5(1-6)</t>
  </si>
  <si>
    <t>72252</t>
  </si>
  <si>
    <t>주택금융공사MBS2024-5(1-7)</t>
  </si>
  <si>
    <t>72253</t>
  </si>
  <si>
    <t>주택금융공사MBS2024-5(1-8)</t>
  </si>
  <si>
    <t>72260</t>
  </si>
  <si>
    <t>하이트리오제1차(유)3</t>
  </si>
  <si>
    <t>72261</t>
  </si>
  <si>
    <t>에프엔피에프포제2차(유)1</t>
  </si>
  <si>
    <t>72263</t>
  </si>
  <si>
    <t>국민챔피온제6차(유)2-4</t>
  </si>
  <si>
    <t>72268</t>
  </si>
  <si>
    <t>블루아이싱제1차</t>
  </si>
  <si>
    <t>72269</t>
  </si>
  <si>
    <t>슈퍼그린에너지제1차(유)1</t>
  </si>
  <si>
    <t>72270</t>
  </si>
  <si>
    <t>슈퍼그린에너지제1차(유)2</t>
  </si>
  <si>
    <t>72277</t>
  </si>
  <si>
    <t>티월드제97차(유)1-1</t>
  </si>
  <si>
    <t>72278</t>
  </si>
  <si>
    <t>티월드제97차(유)1-2</t>
  </si>
  <si>
    <t>72279</t>
  </si>
  <si>
    <t>티월드제97차(유)1-3</t>
  </si>
  <si>
    <t>72280</t>
  </si>
  <si>
    <t>티월드제97차(유)1-4</t>
  </si>
  <si>
    <t>72281</t>
  </si>
  <si>
    <t>티월드제97차(유)1-5</t>
  </si>
  <si>
    <t>72282</t>
  </si>
  <si>
    <t>티월드제97차(유)1-6</t>
  </si>
  <si>
    <t>72283</t>
  </si>
  <si>
    <t>티월드제97차(유)1-7</t>
  </si>
  <si>
    <t>72284</t>
  </si>
  <si>
    <t>티월드제97차(유)1-8</t>
  </si>
  <si>
    <t>72285</t>
  </si>
  <si>
    <t>티월드제97차(유)1-9</t>
  </si>
  <si>
    <t>72286</t>
  </si>
  <si>
    <t>티월드제97차(유)1-10</t>
  </si>
  <si>
    <t>72287</t>
  </si>
  <si>
    <t>티월드제97차(유)1-11</t>
  </si>
  <si>
    <t>72288</t>
  </si>
  <si>
    <t>티월드제97차(유)1-12</t>
  </si>
  <si>
    <t>72289</t>
  </si>
  <si>
    <t>티월드제97차(유)1-13</t>
  </si>
  <si>
    <t>72290</t>
  </si>
  <si>
    <t>티월드제97차(유)1-14</t>
  </si>
  <si>
    <t>72291</t>
  </si>
  <si>
    <t>티월드제97차(유)1-15</t>
  </si>
  <si>
    <t>72292</t>
  </si>
  <si>
    <t>티월드제97차(유)1-16</t>
  </si>
  <si>
    <t>72293</t>
  </si>
  <si>
    <t>티월드제97차(유)1-17</t>
  </si>
  <si>
    <t>72294</t>
  </si>
  <si>
    <t>티월드제97차(유)1-18</t>
  </si>
  <si>
    <t>72295</t>
  </si>
  <si>
    <t>티월드제97차(유)1-19</t>
  </si>
  <si>
    <t>72296</t>
  </si>
  <si>
    <t>티월드제97차(유)1-20</t>
  </si>
  <si>
    <t>72297</t>
  </si>
  <si>
    <t>티월드제97차(유)1-21</t>
  </si>
  <si>
    <t>72298</t>
  </si>
  <si>
    <t>티월드제97차(유)1-22</t>
  </si>
  <si>
    <t>72299</t>
  </si>
  <si>
    <t>티월드제97차(유)1-23</t>
  </si>
  <si>
    <t>72300</t>
  </si>
  <si>
    <t>티월드제97차(유)1-24</t>
  </si>
  <si>
    <t>72301</t>
  </si>
  <si>
    <t>티월드제97차(유)1-25</t>
  </si>
  <si>
    <t>72302</t>
  </si>
  <si>
    <t>티월드제97차(유)1-26</t>
  </si>
  <si>
    <t>72303</t>
  </si>
  <si>
    <t>티월드제97차(유)1-27</t>
  </si>
  <si>
    <t>72304</t>
  </si>
  <si>
    <t>티월드제97차(유)1-28</t>
  </si>
  <si>
    <t>72307</t>
  </si>
  <si>
    <t>퍼스트파이브지제73차(유)1-1</t>
  </si>
  <si>
    <t>72308</t>
  </si>
  <si>
    <t>퍼스트파이브지제73차(유)1-2</t>
  </si>
  <si>
    <t>72309</t>
  </si>
  <si>
    <t>퍼스트파이브지제73차(유)1-3</t>
  </si>
  <si>
    <t>72310</t>
  </si>
  <si>
    <t>퍼스트파이브지제73차(유)1-4</t>
  </si>
  <si>
    <t>72311</t>
  </si>
  <si>
    <t>퍼스트파이브지제73차(유)1-5</t>
  </si>
  <si>
    <t>72312</t>
  </si>
  <si>
    <t>퍼스트파이브지제73차(유)1-6</t>
  </si>
  <si>
    <t>72313</t>
  </si>
  <si>
    <t>퍼스트파이브지제73차(유)1-7</t>
  </si>
  <si>
    <t>72314</t>
  </si>
  <si>
    <t>퍼스트파이브지제73차(유)1-8</t>
  </si>
  <si>
    <t>72315</t>
  </si>
  <si>
    <t>퍼스트파이브지제73차(유)1-9</t>
  </si>
  <si>
    <t>72316</t>
  </si>
  <si>
    <t>퍼스트파이브지제73차(유)1-10</t>
  </si>
  <si>
    <t>72317</t>
  </si>
  <si>
    <t>퍼스트파이브지제73차(유)1-11</t>
  </si>
  <si>
    <t>72318</t>
  </si>
  <si>
    <t>퍼스트파이브지제73차(유)1-12</t>
  </si>
  <si>
    <t>72319</t>
  </si>
  <si>
    <t>퍼스트파이브지제73차(유)1-13</t>
  </si>
  <si>
    <t>72320</t>
  </si>
  <si>
    <t>퍼스트파이브지제73차(유)1-14</t>
  </si>
  <si>
    <t>72321</t>
  </si>
  <si>
    <t>퍼스트파이브지제73차(유)1-15</t>
  </si>
  <si>
    <t>72322</t>
  </si>
  <si>
    <t>퍼스트파이브지제73차(유)1-16</t>
  </si>
  <si>
    <t>72323</t>
  </si>
  <si>
    <t>퍼스트파이브지제73차(유)1-17</t>
  </si>
  <si>
    <t>72324</t>
  </si>
  <si>
    <t>퍼스트파이브지제73차(유)1-18</t>
  </si>
  <si>
    <t>72325</t>
  </si>
  <si>
    <t>퍼스트파이브지제73차(유)1-19</t>
  </si>
  <si>
    <t>72326</t>
  </si>
  <si>
    <t>퍼스트파이브지제73차(유)1-20</t>
  </si>
  <si>
    <t>72327</t>
  </si>
  <si>
    <t>퍼스트파이브지제73차(유)1-21</t>
  </si>
  <si>
    <t>72328</t>
  </si>
  <si>
    <t>퍼스트파이브지제73차(유)1-22</t>
  </si>
  <si>
    <t>72329</t>
  </si>
  <si>
    <t>퍼스트파이브지제73차(유)1-23</t>
  </si>
  <si>
    <t>72330</t>
  </si>
  <si>
    <t>퍼스트파이브지제73차(유)1-24</t>
  </si>
  <si>
    <t>72331</t>
  </si>
  <si>
    <t>퍼스트파이브지제73차(유)1-25</t>
  </si>
  <si>
    <t>72332</t>
  </si>
  <si>
    <t>퍼스트파이브지제73차(유)1-26</t>
  </si>
  <si>
    <t>72333</t>
  </si>
  <si>
    <t>퍼스트파이브지제73차(유)1-27</t>
  </si>
  <si>
    <t>72334</t>
  </si>
  <si>
    <t>퍼스트파이브지제73차(유)1-28</t>
  </si>
  <si>
    <t>72335</t>
  </si>
  <si>
    <t>퍼스트파이브지제73차(유)1-29</t>
  </si>
  <si>
    <t>72336</t>
  </si>
  <si>
    <t>퍼스트파이브지제73차(유)1-30</t>
  </si>
  <si>
    <t>72337</t>
  </si>
  <si>
    <t>퍼스트파이브지제73차(유)1-31</t>
  </si>
  <si>
    <t>72338</t>
  </si>
  <si>
    <t>디비슈퍼그린에너지제2차(유)1-1</t>
  </si>
  <si>
    <t>72339</t>
  </si>
  <si>
    <t>디비슈퍼그린에너지제2차(유)1-2</t>
  </si>
  <si>
    <t>72340</t>
  </si>
  <si>
    <t>디비슈퍼그린에너지제2차(유)1-3</t>
  </si>
  <si>
    <t>72341</t>
  </si>
  <si>
    <t>디비슈퍼그린에너지제2차(유)1-4</t>
  </si>
  <si>
    <t>72342</t>
  </si>
  <si>
    <t>디비슈퍼그린에너지제2차(유)1-5</t>
  </si>
  <si>
    <t>72343</t>
  </si>
  <si>
    <t>디비슈퍼그린에너지제2차(유)1-6</t>
  </si>
  <si>
    <t>72344</t>
  </si>
  <si>
    <t>디비슈퍼그린에너지제2차(유)1-7</t>
  </si>
  <si>
    <t>72348</t>
  </si>
  <si>
    <t>주택금융공사MBS2024-6(1-1)</t>
  </si>
  <si>
    <t>72349</t>
  </si>
  <si>
    <t>주택금융공사MBS2024-6(1-2)</t>
  </si>
  <si>
    <t>72350</t>
  </si>
  <si>
    <t>주택금융공사MBS2024-6(1-3)</t>
  </si>
  <si>
    <t>72351</t>
  </si>
  <si>
    <t>주택금융공사MBS2024-6(1-4)</t>
  </si>
  <si>
    <t>72352</t>
  </si>
  <si>
    <t>주택금융공사MBS2024-6(1-5)</t>
  </si>
  <si>
    <t>72353</t>
  </si>
  <si>
    <t>주택금융공사MBS2024-6(1-6)</t>
  </si>
  <si>
    <t>72354</t>
  </si>
  <si>
    <t>주택금융공사MBS2024-6(1-7)</t>
  </si>
  <si>
    <t>72355</t>
  </si>
  <si>
    <t>주택금융공사MBS2024-6(1-8)</t>
  </si>
  <si>
    <t>72357</t>
  </si>
  <si>
    <t>멀리건제17차(유)2</t>
  </si>
  <si>
    <t>72358</t>
  </si>
  <si>
    <t>국민챔피온제11차(유)2-4</t>
  </si>
  <si>
    <t>72360</t>
  </si>
  <si>
    <t>색동이제26차(유)1</t>
  </si>
  <si>
    <t>72361</t>
  </si>
  <si>
    <t>색동이제26차(유)2</t>
  </si>
  <si>
    <t>72362</t>
  </si>
  <si>
    <t>색동이제26차(유)3</t>
  </si>
  <si>
    <t>72363</t>
  </si>
  <si>
    <t>색동이제26차(유)4</t>
  </si>
  <si>
    <t>72364</t>
  </si>
  <si>
    <t>색동이제26차(유)5</t>
  </si>
  <si>
    <t>72365</t>
  </si>
  <si>
    <t>색동이제26차(유)6</t>
  </si>
  <si>
    <t>72366</t>
  </si>
  <si>
    <t>색동이제26차(유)7</t>
  </si>
  <si>
    <t>72367</t>
  </si>
  <si>
    <t>색동이제26차(유)8</t>
  </si>
  <si>
    <t>72368</t>
  </si>
  <si>
    <t>색동이제26차(유)9</t>
  </si>
  <si>
    <t>72369</t>
  </si>
  <si>
    <t>색동이제26차(유)10</t>
  </si>
  <si>
    <t>72370</t>
  </si>
  <si>
    <t>색동이제26차(유)11</t>
  </si>
  <si>
    <t>72371</t>
  </si>
  <si>
    <t>색동이제26차(유)12</t>
  </si>
  <si>
    <t>72372</t>
  </si>
  <si>
    <t>색동이제26차(유)13</t>
  </si>
  <si>
    <t>72373</t>
  </si>
  <si>
    <t>색동이제26차(유)14</t>
  </si>
  <si>
    <t>72374</t>
  </si>
  <si>
    <t>색동이제26차(유)15</t>
  </si>
  <si>
    <t>72375</t>
  </si>
  <si>
    <t>색동이제26차(유)16</t>
  </si>
  <si>
    <t>72376</t>
  </si>
  <si>
    <t>신보2024제3차(유)1-1</t>
  </si>
  <si>
    <t>72377</t>
  </si>
  <si>
    <t>신보2024제3차(유)1-2</t>
  </si>
  <si>
    <t>72378</t>
  </si>
  <si>
    <t>신보2024제3차(유)1-3</t>
  </si>
  <si>
    <t>72379</t>
  </si>
  <si>
    <t>신보2024제4차(유)1-1</t>
  </si>
  <si>
    <t>72380</t>
  </si>
  <si>
    <t>신보2024제4차(유)1-2</t>
  </si>
  <si>
    <t>72381</t>
  </si>
  <si>
    <t>신보2024제4차(유)1-3</t>
  </si>
  <si>
    <t>72382</t>
  </si>
  <si>
    <t>신보2024제5차(유)1-1</t>
  </si>
  <si>
    <t>72383</t>
  </si>
  <si>
    <t>신보2024제5차(유)1-2</t>
  </si>
  <si>
    <t>72384</t>
  </si>
  <si>
    <t>신보2024제6차(유)1-1</t>
  </si>
  <si>
    <t>72385</t>
  </si>
  <si>
    <t>신보2024제6차(유)1-2</t>
  </si>
  <si>
    <t>72389</t>
  </si>
  <si>
    <t>스펠바인드제13차</t>
  </si>
  <si>
    <t>72414</t>
  </si>
  <si>
    <t>세교제1차(유)1-1</t>
  </si>
  <si>
    <t>72415</t>
  </si>
  <si>
    <t>세교제1차(유)1-2</t>
  </si>
  <si>
    <t>72431</t>
  </si>
  <si>
    <t>롯데캐피탈제4차(유)1-1</t>
  </si>
  <si>
    <t>72432</t>
  </si>
  <si>
    <t>롯데캐피탈제4차(유)1-2</t>
  </si>
  <si>
    <t>72433</t>
  </si>
  <si>
    <t>롯데캐피탈제4차(유)1-3</t>
  </si>
  <si>
    <t>72434</t>
  </si>
  <si>
    <t>롯데캐피탈제4차(유)1-4</t>
  </si>
  <si>
    <t>72435</t>
  </si>
  <si>
    <t>롯데캐피탈제4차(유)1-5</t>
  </si>
  <si>
    <t>72436</t>
  </si>
  <si>
    <t>롯데캐피탈제4차(유)1-6</t>
  </si>
  <si>
    <t>72437</t>
  </si>
  <si>
    <t>롯데캐피탈제4차(유)1-7</t>
  </si>
  <si>
    <t>72438</t>
  </si>
  <si>
    <t>롯데캐피탈제4차(유)1-8</t>
  </si>
  <si>
    <t>72439</t>
  </si>
  <si>
    <t>롯데캐피탈제4차(유)1-9</t>
  </si>
  <si>
    <t>72440</t>
  </si>
  <si>
    <t>롯데캐피탈제4차(유)1-10</t>
  </si>
  <si>
    <t>72441</t>
  </si>
  <si>
    <t>롯데캐피탈제4차(유)1-11</t>
  </si>
  <si>
    <t>72442</t>
  </si>
  <si>
    <t>롯데캐피탈제4차(유)1-12</t>
  </si>
  <si>
    <t>72443</t>
  </si>
  <si>
    <t>롯데캐피탈제4차(유)1-13</t>
  </si>
  <si>
    <t>72444</t>
  </si>
  <si>
    <t>롯데캐피탈제4차(유)1-14</t>
  </si>
  <si>
    <t>72445</t>
  </si>
  <si>
    <t>롯데캐피탈제4차(유)1-15</t>
  </si>
  <si>
    <t>72446</t>
  </si>
  <si>
    <t>롯데캐피탈제4차(유)1-16</t>
  </si>
  <si>
    <t>72447</t>
  </si>
  <si>
    <t>롯데캐피탈제4차(유)1-17</t>
  </si>
  <si>
    <t>72448</t>
  </si>
  <si>
    <t>롯데캐피탈제4차(유)1-18</t>
  </si>
  <si>
    <t>72455</t>
  </si>
  <si>
    <t>케이에프더블유이이공구(유)2</t>
  </si>
  <si>
    <t>72458</t>
  </si>
  <si>
    <t>유플러스파이브지제74차(유)1-1</t>
  </si>
  <si>
    <t>72459</t>
  </si>
  <si>
    <t>유플러스파이브지제74차(유)1-2</t>
  </si>
  <si>
    <t>72460</t>
  </si>
  <si>
    <t>유플러스파이브지제74차(유)1-3</t>
  </si>
  <si>
    <t>72461</t>
  </si>
  <si>
    <t>유플러스파이브지제74차(유)1-4</t>
  </si>
  <si>
    <t>72462</t>
  </si>
  <si>
    <t>유플러스파이브지제74차(유)1-5</t>
  </si>
  <si>
    <t>72463</t>
  </si>
  <si>
    <t>유플러스파이브지제74차(유)1-6</t>
  </si>
  <si>
    <t>72464</t>
  </si>
  <si>
    <t>유플러스파이브지제74차(유)1-7</t>
  </si>
  <si>
    <t>72465</t>
  </si>
  <si>
    <t>유플러스파이브지제74차(유)1-8</t>
  </si>
  <si>
    <t>72466</t>
  </si>
  <si>
    <t>유플러스파이브지제74차(유)1-9</t>
  </si>
  <si>
    <t>72467</t>
  </si>
  <si>
    <t>유플러스파이브지제74차(유)1-10</t>
  </si>
  <si>
    <t>72468</t>
  </si>
  <si>
    <t>유플러스파이브지제74차(유)1-11</t>
  </si>
  <si>
    <t>72469</t>
  </si>
  <si>
    <t>유플러스파이브지제74차(유)1-12</t>
  </si>
  <si>
    <t>72470</t>
  </si>
  <si>
    <t>유플러스파이브지제74차(유)1-13</t>
  </si>
  <si>
    <t>72471</t>
  </si>
  <si>
    <t>유플러스파이브지제74차(유)1-14</t>
  </si>
  <si>
    <t>72472</t>
  </si>
  <si>
    <t>유플러스파이브지제74차(유)1-15</t>
  </si>
  <si>
    <t>72473</t>
  </si>
  <si>
    <t>유플러스파이브지제74차(유)1-16</t>
  </si>
  <si>
    <t>72474</t>
  </si>
  <si>
    <t>유플러스파이브지제74차(유)1-17</t>
  </si>
  <si>
    <t>72475</t>
  </si>
  <si>
    <t>유플러스파이브지제74차(유)1-18</t>
  </si>
  <si>
    <t>72476</t>
  </si>
  <si>
    <t>유플러스파이브지제74차(유)1-19</t>
  </si>
  <si>
    <t>72478</t>
  </si>
  <si>
    <t>뉴스타내덕제2차(유)1</t>
  </si>
  <si>
    <t>72480</t>
  </si>
  <si>
    <t>프리니제1차</t>
  </si>
  <si>
    <t>72481</t>
  </si>
  <si>
    <t>제일사랑제9차(유)1</t>
  </si>
  <si>
    <t>72498</t>
  </si>
  <si>
    <t>와일드랜드제1차</t>
  </si>
  <si>
    <t>72499</t>
  </si>
  <si>
    <t>더플라잉제1차</t>
  </si>
  <si>
    <t>72501</t>
  </si>
  <si>
    <t>엠캐피탈제9차(유)1-1</t>
  </si>
  <si>
    <t>72502</t>
  </si>
  <si>
    <t>엠캐피탈제9차(유)1-2</t>
  </si>
  <si>
    <t>72503</t>
  </si>
  <si>
    <t>엠캐피탈제9차(유)1-3</t>
  </si>
  <si>
    <t>72504</t>
  </si>
  <si>
    <t>엠캐피탈제9차(유)1-4</t>
  </si>
  <si>
    <t>72505</t>
  </si>
  <si>
    <t>엠캐피탈제9차(유)1-5</t>
  </si>
  <si>
    <t>72506</t>
  </si>
  <si>
    <t>엠캐피탈제9차(유)1-6</t>
  </si>
  <si>
    <t>72507</t>
  </si>
  <si>
    <t>엠캐피탈제9차(유)1-7</t>
  </si>
  <si>
    <t>72508</t>
  </si>
  <si>
    <t>엠캐피탈제9차(유)1-8</t>
  </si>
  <si>
    <t>72514</t>
  </si>
  <si>
    <t>이터널중동캐슬제1차</t>
  </si>
  <si>
    <t>72515</t>
  </si>
  <si>
    <t>칼리오페제1차</t>
  </si>
  <si>
    <t>72517</t>
  </si>
  <si>
    <t>국민사랑제20차(유)3</t>
  </si>
  <si>
    <t>72519</t>
  </si>
  <si>
    <t>글로벌베어스제1차(유)2</t>
  </si>
  <si>
    <t>72523</t>
  </si>
  <si>
    <t>티월드제98차(유)1-1</t>
  </si>
  <si>
    <t>72524</t>
  </si>
  <si>
    <t>티월드제98차(유)1-2</t>
  </si>
  <si>
    <t>72525</t>
  </si>
  <si>
    <t>티월드제98차(유)1-3</t>
  </si>
  <si>
    <t>72526</t>
  </si>
  <si>
    <t>티월드제98차(유)1-4</t>
  </si>
  <si>
    <t>72527</t>
  </si>
  <si>
    <t>티월드제98차(유)1-5</t>
  </si>
  <si>
    <t>72528</t>
  </si>
  <si>
    <t>티월드제98차(유)1-6</t>
  </si>
  <si>
    <t>72529</t>
  </si>
  <si>
    <t>티월드제98차(유)1-7</t>
  </si>
  <si>
    <t>72530</t>
  </si>
  <si>
    <t>티월드제98차(유)1-8</t>
  </si>
  <si>
    <t>72531</t>
  </si>
  <si>
    <t>티월드제98차(유)1-9</t>
  </si>
  <si>
    <t>72532</t>
  </si>
  <si>
    <t>티월드제98차(유)1-10</t>
  </si>
  <si>
    <t>72533</t>
  </si>
  <si>
    <t>티월드제98차(유)1-11</t>
  </si>
  <si>
    <t>72534</t>
  </si>
  <si>
    <t>티월드제98차(유)1-12</t>
  </si>
  <si>
    <t>72535</t>
  </si>
  <si>
    <t>티월드제98차(유)1-13</t>
  </si>
  <si>
    <t>72536</t>
  </si>
  <si>
    <t>티월드제98차(유)1-14</t>
  </si>
  <si>
    <t>72537</t>
  </si>
  <si>
    <t>티월드제98차(유)1-15</t>
  </si>
  <si>
    <t>72538</t>
  </si>
  <si>
    <t>티월드제98차(유)1-16</t>
  </si>
  <si>
    <t>72539</t>
  </si>
  <si>
    <t>티월드제98차(유)1-17</t>
  </si>
  <si>
    <t>72540</t>
  </si>
  <si>
    <t>티월드제98차(유)1-18</t>
  </si>
  <si>
    <t>72541</t>
  </si>
  <si>
    <t>티월드제98차(유)1-19</t>
  </si>
  <si>
    <t>72542</t>
  </si>
  <si>
    <t>티월드제98차(유)1-20</t>
  </si>
  <si>
    <t>72543</t>
  </si>
  <si>
    <t>티월드제98차(유)1-21</t>
  </si>
  <si>
    <t>72544</t>
  </si>
  <si>
    <t>티월드제98차(유)1-22</t>
  </si>
  <si>
    <t>72545</t>
  </si>
  <si>
    <t>티월드제98차(유)1-23</t>
  </si>
  <si>
    <t>72546</t>
  </si>
  <si>
    <t>티월드제98차(유)1-24</t>
  </si>
  <si>
    <t>72547</t>
  </si>
  <si>
    <t>티월드제98차(유)1-25</t>
  </si>
  <si>
    <t>72548</t>
  </si>
  <si>
    <t>티월드제98차(유)1-26</t>
  </si>
  <si>
    <t>72549</t>
  </si>
  <si>
    <t>티월드제98차(유)1-27</t>
  </si>
  <si>
    <t>72550</t>
  </si>
  <si>
    <t>뉴스타계양</t>
  </si>
  <si>
    <t>72553</t>
  </si>
  <si>
    <t>주택금융공사MBS2024-7(1-1)</t>
  </si>
  <si>
    <t>72554</t>
  </si>
  <si>
    <t>주택금융공사MBS2024-7(1-2)</t>
  </si>
  <si>
    <t>72555</t>
  </si>
  <si>
    <t>주택금융공사MBS2024-7(1-3)</t>
  </si>
  <si>
    <t>72556</t>
  </si>
  <si>
    <t>주택금융공사MBS2024-7(1-4)</t>
  </si>
  <si>
    <t>72557</t>
  </si>
  <si>
    <t>주택금융공사MBS2024-7(1-5)</t>
  </si>
  <si>
    <t>72558</t>
  </si>
  <si>
    <t>주택금융공사MBS2024-7(1-6)</t>
  </si>
  <si>
    <t>72559</t>
  </si>
  <si>
    <t>주택금융공사MBS2024-7(1-7)</t>
  </si>
  <si>
    <t>72560</t>
  </si>
  <si>
    <t>주택금융공사MBS2024-7(1-8)</t>
  </si>
  <si>
    <t>72562</t>
  </si>
  <si>
    <t>알바트로스제28차(유)1</t>
  </si>
  <si>
    <t>72565</t>
  </si>
  <si>
    <t>퍼스트파이브지제74차(유)1-1</t>
  </si>
  <si>
    <t>72566</t>
  </si>
  <si>
    <t>퍼스트파이브지제74차(유)1-2</t>
  </si>
  <si>
    <t>72567</t>
  </si>
  <si>
    <t>퍼스트파이브지제74차(유)1-3</t>
  </si>
  <si>
    <t>72568</t>
  </si>
  <si>
    <t>퍼스트파이브지제74차(유)1-4</t>
  </si>
  <si>
    <t>72569</t>
  </si>
  <si>
    <t>퍼스트파이브지제74차(유)1-5</t>
  </si>
  <si>
    <t>72570</t>
  </si>
  <si>
    <t>퍼스트파이브지제74차(유)1-6</t>
  </si>
  <si>
    <t>72571</t>
  </si>
  <si>
    <t>퍼스트파이브지제74차(유)1-7</t>
  </si>
  <si>
    <t>72572</t>
  </si>
  <si>
    <t>퍼스트파이브지제74차(유)1-8</t>
  </si>
  <si>
    <t>72573</t>
  </si>
  <si>
    <t>퍼스트파이브지제74차(유)1-9</t>
  </si>
  <si>
    <t>72574</t>
  </si>
  <si>
    <t>퍼스트파이브지제74차(유)1-10</t>
  </si>
  <si>
    <t>72575</t>
  </si>
  <si>
    <t>퍼스트파이브지제74차(유)1-11</t>
  </si>
  <si>
    <t>72576</t>
  </si>
  <si>
    <t>퍼스트파이브지제74차(유)1-12</t>
  </si>
  <si>
    <t>72577</t>
  </si>
  <si>
    <t>퍼스트파이브지제74차(유)1-13</t>
  </si>
  <si>
    <t>72578</t>
  </si>
  <si>
    <t>퍼스트파이브지제74차(유)1-14</t>
  </si>
  <si>
    <t>72579</t>
  </si>
  <si>
    <t>퍼스트파이브지제74차(유)1-15</t>
  </si>
  <si>
    <t>72580</t>
  </si>
  <si>
    <t>퍼스트파이브지제74차(유)1-16</t>
  </si>
  <si>
    <t>72581</t>
  </si>
  <si>
    <t>퍼스트파이브지제74차(유)1-17</t>
  </si>
  <si>
    <t>72582</t>
  </si>
  <si>
    <t>퍼스트파이브지제74차(유)1-18</t>
  </si>
  <si>
    <t>72583</t>
  </si>
  <si>
    <t>퍼스트파이브지제74차(유)1-19</t>
  </si>
  <si>
    <t>72584</t>
  </si>
  <si>
    <t>퍼스트파이브지제74차(유)1-20</t>
  </si>
  <si>
    <t>72585</t>
  </si>
  <si>
    <t>퍼스트파이브지제74차(유)1-21</t>
  </si>
  <si>
    <t>72586</t>
  </si>
  <si>
    <t>퍼스트파이브지제74차(유)1-22</t>
  </si>
  <si>
    <t>72587</t>
  </si>
  <si>
    <t>퍼스트파이브지제74차(유)1-23</t>
  </si>
  <si>
    <t>72588</t>
  </si>
  <si>
    <t>퍼스트파이브지제74차(유)1-24</t>
  </si>
  <si>
    <t>72589</t>
  </si>
  <si>
    <t>퍼스트파이브지제74차(유)1-25</t>
  </si>
  <si>
    <t>72590</t>
  </si>
  <si>
    <t>퍼스트파이브지제74차(유)1-26</t>
  </si>
  <si>
    <t>72591</t>
  </si>
  <si>
    <t>퍼스트파이브지제74차(유)1-27</t>
  </si>
  <si>
    <t>72592</t>
  </si>
  <si>
    <t>퍼스트파이브지제74차(유)1-28</t>
  </si>
  <si>
    <t>72593</t>
  </si>
  <si>
    <t>퍼스트파이브지제74차(유)1-29</t>
  </si>
  <si>
    <t>72594</t>
  </si>
  <si>
    <t>퍼스트파이브지제74차(유)1-30</t>
  </si>
  <si>
    <t>72595</t>
  </si>
  <si>
    <t>퍼스트파이브지제74차(유)1-31</t>
  </si>
  <si>
    <t>72596</t>
  </si>
  <si>
    <t>퍼스트파이브지제74차(유)1-32</t>
  </si>
  <si>
    <t>72600</t>
  </si>
  <si>
    <t>워너비제1차(유)2-2</t>
  </si>
  <si>
    <t>72601</t>
  </si>
  <si>
    <t>풀하우스제1차(유)2-1</t>
  </si>
  <si>
    <t>72602</t>
  </si>
  <si>
    <t>신보2024제7차(유)1-1</t>
  </si>
  <si>
    <t>72603</t>
  </si>
  <si>
    <t>신보2024제7차(유)1-2</t>
  </si>
  <si>
    <t>72604</t>
  </si>
  <si>
    <t>신보2024제7차(유)1-3</t>
  </si>
  <si>
    <t>72605</t>
  </si>
  <si>
    <t>신보2024제7차(유)1-4</t>
  </si>
  <si>
    <t>72606</t>
  </si>
  <si>
    <t>신보2024제8차(유)1-1</t>
  </si>
  <si>
    <t>72607</t>
  </si>
  <si>
    <t>신보2024제8차(유)1-2</t>
  </si>
  <si>
    <t>72608</t>
  </si>
  <si>
    <t>신보2024제9차(유)1-1</t>
  </si>
  <si>
    <t>72609</t>
  </si>
  <si>
    <t>신보2024제9차(유)1-2</t>
  </si>
  <si>
    <t>72612</t>
  </si>
  <si>
    <t>농협챔피온제1차(유)3-2</t>
  </si>
  <si>
    <t>72633</t>
  </si>
  <si>
    <t>올원프렌즈제2차(유)2-3</t>
  </si>
  <si>
    <t>72634</t>
  </si>
  <si>
    <t>올원프렌즈제2차(유)2-4</t>
  </si>
  <si>
    <t>72639</t>
  </si>
  <si>
    <t>슈퍼문골드</t>
  </si>
  <si>
    <t>72641</t>
  </si>
  <si>
    <t>주택금융공사MBS2024-8(1-1)</t>
  </si>
  <si>
    <t>72642</t>
  </si>
  <si>
    <t>주택금융공사MBS2024-8(1-2)</t>
  </si>
  <si>
    <t>72643</t>
  </si>
  <si>
    <t>주택금융공사MBS2024-8(1-3)</t>
  </si>
  <si>
    <t>72644</t>
  </si>
  <si>
    <t>주택금융공사MBS2024-8(1-4)</t>
  </si>
  <si>
    <t>72645</t>
  </si>
  <si>
    <t>주택금융공사MBS2024-8(1-5)</t>
  </si>
  <si>
    <t>72646</t>
  </si>
  <si>
    <t>주택금융공사MBS2024-8(1-6)</t>
  </si>
  <si>
    <t>72647</t>
  </si>
  <si>
    <t>주택금융공사MBS2024-8(1-7)</t>
  </si>
  <si>
    <t>72648</t>
  </si>
  <si>
    <t>주택금융공사MBS2024-8(1-8)</t>
  </si>
  <si>
    <t>72659</t>
  </si>
  <si>
    <t>프리미엄제1차(유)4-2</t>
  </si>
  <si>
    <t>72660</t>
  </si>
  <si>
    <t>농협사랑제3차(유)1</t>
  </si>
  <si>
    <t>72662</t>
  </si>
  <si>
    <t>나무크레딧제1차(유)3</t>
  </si>
  <si>
    <t>72663</t>
  </si>
  <si>
    <t>나무크레딧제1차(유)4</t>
  </si>
  <si>
    <t>72669</t>
  </si>
  <si>
    <t>퍼블릭제1차(유)2-2</t>
  </si>
  <si>
    <t>72674</t>
  </si>
  <si>
    <t>에이블화양육이(유)1</t>
  </si>
  <si>
    <t>72675</t>
  </si>
  <si>
    <t>엘원비엘티제8차(유)1-1</t>
  </si>
  <si>
    <t>72676</t>
  </si>
  <si>
    <t>엘원비엘티제8차(유)1-2</t>
  </si>
  <si>
    <t>72677</t>
  </si>
  <si>
    <t>엘원비엘티제8차(유)1-3</t>
  </si>
  <si>
    <t>72678</t>
  </si>
  <si>
    <t>엘원비엘티제8차(유)1-4</t>
  </si>
  <si>
    <t>72679</t>
  </si>
  <si>
    <t>엘원비엘티제8차(유)1-5</t>
  </si>
  <si>
    <t>72680</t>
  </si>
  <si>
    <t>엘원비엘티제8차(유)1-6</t>
  </si>
  <si>
    <t>72681</t>
  </si>
  <si>
    <t>엘원비엘티제8차(유)1-7</t>
  </si>
  <si>
    <t>72682</t>
  </si>
  <si>
    <t>엘원비엘티제8차(유)1-8</t>
  </si>
  <si>
    <t>72684</t>
  </si>
  <si>
    <t>농협챔피온제2차(유)2-2</t>
  </si>
  <si>
    <t>72689</t>
  </si>
  <si>
    <t>국민챔피온제13차(유)3-4</t>
  </si>
  <si>
    <t>72692</t>
  </si>
  <si>
    <t>빅포제13차(유)3</t>
  </si>
  <si>
    <t>72701</t>
  </si>
  <si>
    <t>시그니처제6차(유)2-3</t>
  </si>
  <si>
    <t>72706</t>
  </si>
  <si>
    <t>프레스티지제4차(유)2-1</t>
  </si>
  <si>
    <t>72707</t>
  </si>
  <si>
    <t>프레스티지제4차(유)2-2</t>
  </si>
  <si>
    <t>72708</t>
  </si>
  <si>
    <t>프레스티지제4차(유)2-3</t>
  </si>
  <si>
    <t>72709</t>
  </si>
  <si>
    <t>주택금융공사MBS2024-9(1-1)</t>
  </si>
  <si>
    <t>72710</t>
  </si>
  <si>
    <t>주택금융공사MBS2024-9(1-2)</t>
  </si>
  <si>
    <t>72711</t>
  </si>
  <si>
    <t>주택금융공사MBS2024-9(1-3)</t>
  </si>
  <si>
    <t>72712</t>
  </si>
  <si>
    <t>주택금융공사MBS2024-9(1-4)</t>
  </si>
  <si>
    <t>72713</t>
  </si>
  <si>
    <t>주택금융공사MBS2024-9(1-5)</t>
  </si>
  <si>
    <t>72714</t>
  </si>
  <si>
    <t>주택금융공사MBS2024-9(1-6)</t>
  </si>
  <si>
    <t>72715</t>
  </si>
  <si>
    <t>주택금융공사MBS2024-9(1-7)</t>
  </si>
  <si>
    <t>72716</t>
  </si>
  <si>
    <t>주택금융공사MBS2024-9(1-8)</t>
  </si>
  <si>
    <t>72722</t>
  </si>
  <si>
    <t>나무크레딧제3차(유)2</t>
  </si>
  <si>
    <t>72723</t>
  </si>
  <si>
    <t>티월드제99차(유)1-1</t>
  </si>
  <si>
    <t>72724</t>
  </si>
  <si>
    <t>티월드제99차(유)1-2</t>
  </si>
  <si>
    <t>72725</t>
  </si>
  <si>
    <t>티월드제99차(유)1-3</t>
  </si>
  <si>
    <t>72726</t>
  </si>
  <si>
    <t>티월드제99차(유)1-4</t>
  </si>
  <si>
    <t>72727</t>
  </si>
  <si>
    <t>티월드제99차(유)1-5</t>
  </si>
  <si>
    <t>72728</t>
  </si>
  <si>
    <t>티월드제99차(유)1-6</t>
  </si>
  <si>
    <t>72729</t>
  </si>
  <si>
    <t>티월드제99차(유)1-7</t>
  </si>
  <si>
    <t>72730</t>
  </si>
  <si>
    <t>티월드제99차(유)1-8</t>
  </si>
  <si>
    <t>72731</t>
  </si>
  <si>
    <t>티월드제99차(유)1-9</t>
  </si>
  <si>
    <t>72732</t>
  </si>
  <si>
    <t>티월드제99차(유)1-10</t>
  </si>
  <si>
    <t>72733</t>
  </si>
  <si>
    <t>티월드제99차(유)1-11</t>
  </si>
  <si>
    <t>72734</t>
  </si>
  <si>
    <t>티월드제99차(유)1-12</t>
  </si>
  <si>
    <t>72735</t>
  </si>
  <si>
    <t>티월드제99차(유)1-13</t>
  </si>
  <si>
    <t>72736</t>
  </si>
  <si>
    <t>티월드제99차(유)1-14</t>
  </si>
  <si>
    <t>72737</t>
  </si>
  <si>
    <t>티월드제99차(유)1-15</t>
  </si>
  <si>
    <t>72738</t>
  </si>
  <si>
    <t>티월드제99차(유)1-16</t>
  </si>
  <si>
    <t>72739</t>
  </si>
  <si>
    <t>티월드제99차(유)1-17</t>
  </si>
  <si>
    <t>72740</t>
  </si>
  <si>
    <t>티월드제99차(유)1-18</t>
  </si>
  <si>
    <t>72741</t>
  </si>
  <si>
    <t>티월드제99차(유)1-19</t>
  </si>
  <si>
    <t>72742</t>
  </si>
  <si>
    <t>티월드제99차(유)1-20</t>
  </si>
  <si>
    <t>72743</t>
  </si>
  <si>
    <t>티월드제99차(유)1-21</t>
  </si>
  <si>
    <t>72744</t>
  </si>
  <si>
    <t>티월드제99차(유)1-22</t>
  </si>
  <si>
    <t>72745</t>
  </si>
  <si>
    <t>티월드제99차(유)1-23</t>
  </si>
  <si>
    <t>72746</t>
  </si>
  <si>
    <t>티월드제99차(유)1-24</t>
  </si>
  <si>
    <t>72747</t>
  </si>
  <si>
    <t>티월드제99차(유)1-25</t>
  </si>
  <si>
    <t>72748</t>
  </si>
  <si>
    <t>티월드제99차(유)1-26</t>
  </si>
  <si>
    <t>72749</t>
  </si>
  <si>
    <t>티월드제99차(유)1-27</t>
  </si>
  <si>
    <t>72759</t>
  </si>
  <si>
    <t>와이디피제3차(유)4</t>
  </si>
  <si>
    <t>72763</t>
  </si>
  <si>
    <t>주택금융공사MBS2024-10(1-1)</t>
  </si>
  <si>
    <t>72764</t>
  </si>
  <si>
    <t>주택금융공사MBS2024-10(1-2)</t>
  </si>
  <si>
    <t>72765</t>
  </si>
  <si>
    <t>주택금융공사MBS2024-10(1-3)</t>
  </si>
  <si>
    <t>72766</t>
  </si>
  <si>
    <t>주택금융공사MBS2024-10(1-4)</t>
  </si>
  <si>
    <t>72776</t>
  </si>
  <si>
    <t>제일사랑제10차(유)1</t>
  </si>
  <si>
    <t>72778</t>
  </si>
  <si>
    <t>하월곡제1차(유)1-1</t>
  </si>
  <si>
    <t>72791</t>
  </si>
  <si>
    <t>신보2024제10차(유)1-1</t>
  </si>
  <si>
    <t>72792</t>
  </si>
  <si>
    <t>신보2024제10차(유)1-2</t>
  </si>
  <si>
    <t>72793</t>
  </si>
  <si>
    <t>신보2024제10차(유)1-3</t>
  </si>
  <si>
    <t>72794</t>
  </si>
  <si>
    <t>신보2024제10차(유)1-4</t>
  </si>
  <si>
    <t>72795</t>
  </si>
  <si>
    <t>신보2024제11차(유)1-1</t>
  </si>
  <si>
    <t>72796</t>
  </si>
  <si>
    <t>신보2024제11차(유)1-2</t>
  </si>
  <si>
    <t>72797</t>
  </si>
  <si>
    <t>신보2024제12차(유)1-1</t>
  </si>
  <si>
    <t>72798</t>
  </si>
  <si>
    <t>신보2024제12차(유)1-2</t>
  </si>
  <si>
    <t>72799</t>
  </si>
  <si>
    <t>하월곡제1차(유)1-2</t>
  </si>
  <si>
    <t>72816</t>
  </si>
  <si>
    <t>와이디피제10차(유)3</t>
  </si>
  <si>
    <t>72817</t>
  </si>
  <si>
    <t>와이디피제10차(유)4</t>
  </si>
  <si>
    <t>72818</t>
  </si>
  <si>
    <t>포르투나제1차(유)1</t>
  </si>
  <si>
    <t>72836</t>
  </si>
  <si>
    <t>유플러스파이브지제75차(유)1-1</t>
  </si>
  <si>
    <t>72837</t>
  </si>
  <si>
    <t>유플러스파이브지제75차(유)1-2</t>
  </si>
  <si>
    <t>72838</t>
  </si>
  <si>
    <t>유플러스파이브지제75차(유)1-3</t>
  </si>
  <si>
    <t>72839</t>
  </si>
  <si>
    <t>유플러스파이브지제75차(유)1-4</t>
  </si>
  <si>
    <t>72840</t>
  </si>
  <si>
    <t>유플러스파이브지제75차(유)1-5</t>
  </si>
  <si>
    <t>72841</t>
  </si>
  <si>
    <t>유플러스파이브지제75차(유)1-6</t>
  </si>
  <si>
    <t>72842</t>
  </si>
  <si>
    <t>유플러스파이브지제75차(유)1-7</t>
  </si>
  <si>
    <t>72843</t>
  </si>
  <si>
    <t>유플러스파이브지제75차(유)1-8</t>
  </si>
  <si>
    <t>72844</t>
  </si>
  <si>
    <t>유플러스파이브지제75차(유)1-9</t>
  </si>
  <si>
    <t>72845</t>
  </si>
  <si>
    <t>유플러스파이브지제75차(유)1-10</t>
  </si>
  <si>
    <t>72846</t>
  </si>
  <si>
    <t>유플러스파이브지제75차(유)1-11</t>
  </si>
  <si>
    <t>72847</t>
  </si>
  <si>
    <t>유플러스파이브지제75차(유)1-12</t>
  </si>
  <si>
    <t>72848</t>
  </si>
  <si>
    <t>유플러스파이브지제75차(유)1-13</t>
  </si>
  <si>
    <t>72849</t>
  </si>
  <si>
    <t>유플러스파이브지제75차(유)1-14</t>
  </si>
  <si>
    <t>72850</t>
  </si>
  <si>
    <t>유플러스파이브지제75차(유)1-15</t>
  </si>
  <si>
    <t>72851</t>
  </si>
  <si>
    <t>유플러스파이브지제75차(유)1-16</t>
  </si>
  <si>
    <t>72852</t>
  </si>
  <si>
    <t>유플러스파이브지제75차(유)1-17</t>
  </si>
  <si>
    <t>72853</t>
  </si>
  <si>
    <t>유플러스파이브지제75차(유)1-18</t>
  </si>
  <si>
    <t>72854</t>
  </si>
  <si>
    <t>유플러스파이브지제75차(유)1-19</t>
  </si>
  <si>
    <t>72862</t>
  </si>
  <si>
    <t>주택금융공사MBS2024-11(1-1)</t>
  </si>
  <si>
    <t>72863</t>
  </si>
  <si>
    <t>주택금융공사MBS2024-11(1-2)</t>
  </si>
  <si>
    <t>72864</t>
  </si>
  <si>
    <t>주택금융공사MBS2024-11(1-3)</t>
  </si>
  <si>
    <t>72865</t>
  </si>
  <si>
    <t>주택금융공사MBS2024-11(1-4)</t>
  </si>
  <si>
    <t>72866</t>
  </si>
  <si>
    <t>주택금융공사MBS2024-11(1-5)</t>
  </si>
  <si>
    <t>72867</t>
  </si>
  <si>
    <t>주택금융공사MBS2024-11(1-6)</t>
  </si>
  <si>
    <t>72868</t>
  </si>
  <si>
    <t>주택금융공사MBS2024-11(1-7)</t>
  </si>
  <si>
    <t>72869</t>
  </si>
  <si>
    <t>주택금융공사MBS2024-11(1-8)</t>
  </si>
  <si>
    <t>72879</t>
  </si>
  <si>
    <t>시그니처제1차(유)2-2</t>
  </si>
  <si>
    <t>72880</t>
  </si>
  <si>
    <t>넘버원제14차(유)2-2</t>
  </si>
  <si>
    <t>72885</t>
  </si>
  <si>
    <t>지아이비프랜드제3차(유)1-1</t>
  </si>
  <si>
    <t>72886</t>
  </si>
  <si>
    <t>지아이비프랜드제3차(유)1-2</t>
  </si>
  <si>
    <t>72887</t>
  </si>
  <si>
    <t>지아이비프랜드제3차(유)1-3</t>
  </si>
  <si>
    <t>72888</t>
  </si>
  <si>
    <t>지아이비프랜드제3차(유)1-4</t>
  </si>
  <si>
    <t>72889</t>
  </si>
  <si>
    <t>지아이비프랜드제3차(유)1-5</t>
  </si>
  <si>
    <t>72890</t>
  </si>
  <si>
    <t>지아이비프랜드제3차(유)1-6</t>
  </si>
  <si>
    <t>72891</t>
  </si>
  <si>
    <t>지아이비프랜드제3차(유)1-7</t>
  </si>
  <si>
    <t>72892</t>
  </si>
  <si>
    <t>지아이비프랜드제3차(유)1-8</t>
  </si>
  <si>
    <t>72893</t>
  </si>
  <si>
    <t>신디제2차(유)1</t>
  </si>
  <si>
    <t>72895</t>
  </si>
  <si>
    <t>신디제2차(유)2</t>
  </si>
  <si>
    <t>72897</t>
  </si>
  <si>
    <t>신한판교아이스퀘어(유)1</t>
  </si>
  <si>
    <t>72905</t>
  </si>
  <si>
    <t>증금스타제2차</t>
  </si>
  <si>
    <t>72908</t>
  </si>
  <si>
    <t>2024기보제1차(유)1-1</t>
  </si>
  <si>
    <t>72909</t>
  </si>
  <si>
    <t>2024기보제1차(유)1-2</t>
  </si>
  <si>
    <t>72910</t>
  </si>
  <si>
    <t>2024기보제1차(유)1-3</t>
  </si>
  <si>
    <t>72911</t>
  </si>
  <si>
    <t>2024기보제1차(유)1-4</t>
  </si>
  <si>
    <t>72913</t>
  </si>
  <si>
    <t>베스트제10차(유)1-1</t>
  </si>
  <si>
    <t>72914</t>
  </si>
  <si>
    <t>베스트제10차(유)1-2</t>
  </si>
  <si>
    <t>72915</t>
  </si>
  <si>
    <t>베스트제10차(유)1-3</t>
  </si>
  <si>
    <t>72916</t>
  </si>
  <si>
    <t>베스트제10차(유)1-4</t>
  </si>
  <si>
    <t>72917</t>
  </si>
  <si>
    <t>베스트제10차(유)1-5</t>
  </si>
  <si>
    <t>72918</t>
  </si>
  <si>
    <t>베스트제10차(유)1-6</t>
  </si>
  <si>
    <t>72919</t>
  </si>
  <si>
    <t>베스트제10차(유)1-7</t>
  </si>
  <si>
    <t>72920</t>
  </si>
  <si>
    <t>베스트제10차(유)1-8</t>
  </si>
  <si>
    <t>72921</t>
  </si>
  <si>
    <t>베스트제10차(유)1-9</t>
  </si>
  <si>
    <t>72922</t>
  </si>
  <si>
    <t>베스트제10차(유)1-10</t>
  </si>
  <si>
    <t>72923</t>
  </si>
  <si>
    <t>베스트제10차(유)1-11</t>
  </si>
  <si>
    <t>72924</t>
  </si>
  <si>
    <t>베스트제10차(유)1-12</t>
  </si>
  <si>
    <t>72949</t>
  </si>
  <si>
    <t>원큐제5차(유)2-5</t>
  </si>
  <si>
    <t>72950</t>
  </si>
  <si>
    <t>원큐제5차(유)2-6</t>
  </si>
  <si>
    <t>73009</t>
  </si>
  <si>
    <t>티월드제100차(유)1-1</t>
  </si>
  <si>
    <t>73010</t>
  </si>
  <si>
    <t>티월드제100차(유)1-2</t>
  </si>
  <si>
    <t>73011</t>
  </si>
  <si>
    <t>티월드제100차(유)1-3</t>
  </si>
  <si>
    <t>73012</t>
  </si>
  <si>
    <t>티월드제100차(유)1-4</t>
  </si>
  <si>
    <t>73013</t>
  </si>
  <si>
    <t>티월드제100차(유)1-5</t>
  </si>
  <si>
    <t>73014</t>
  </si>
  <si>
    <t>티월드제100차(유)1-6</t>
  </si>
  <si>
    <t>73015</t>
  </si>
  <si>
    <t>티월드제100차(유)1-7</t>
  </si>
  <si>
    <t>73016</t>
  </si>
  <si>
    <t>티월드제100차(유)1-8</t>
  </si>
  <si>
    <t>73017</t>
  </si>
  <si>
    <t>티월드제100차(유)1-9</t>
  </si>
  <si>
    <t>73018</t>
  </si>
  <si>
    <t>티월드제100차(유)1-10</t>
  </si>
  <si>
    <t>73019</t>
  </si>
  <si>
    <t>티월드제100차(유)1-11</t>
  </si>
  <si>
    <t>73020</t>
  </si>
  <si>
    <t>티월드제100차(유)1-12</t>
  </si>
  <si>
    <t>73021</t>
  </si>
  <si>
    <t>티월드제100차(유)1-13</t>
  </si>
  <si>
    <t>73022</t>
  </si>
  <si>
    <t>티월드제100차(유)1-14</t>
  </si>
  <si>
    <t>73023</t>
  </si>
  <si>
    <t>티월드제100차(유)1-15</t>
  </si>
  <si>
    <t>73024</t>
  </si>
  <si>
    <t>티월드제100차(유)1-16</t>
  </si>
  <si>
    <t>73025</t>
  </si>
  <si>
    <t>티월드제100차(유)1-17</t>
  </si>
  <si>
    <t>73026</t>
  </si>
  <si>
    <t>티월드제100차(유)1-18</t>
  </si>
  <si>
    <t>73027</t>
  </si>
  <si>
    <t>티월드제100차(유)1-19</t>
  </si>
  <si>
    <t>73028</t>
  </si>
  <si>
    <t>티월드제100차(유)1-20</t>
  </si>
  <si>
    <t>73029</t>
  </si>
  <si>
    <t>티월드제100차(유)1-21</t>
  </si>
  <si>
    <t>73030</t>
  </si>
  <si>
    <t>티월드제100차(유)1-22</t>
  </si>
  <si>
    <t>73031</t>
  </si>
  <si>
    <t>티월드제100차(유)1-23</t>
  </si>
  <si>
    <t>73032</t>
  </si>
  <si>
    <t>티월드제100차(유)1-24</t>
  </si>
  <si>
    <t>73033</t>
  </si>
  <si>
    <t>티월드제100차(유)1-25</t>
  </si>
  <si>
    <t>73034</t>
  </si>
  <si>
    <t>티월드제100차(유)1-26</t>
  </si>
  <si>
    <t>73035</t>
  </si>
  <si>
    <t>티월드제100차(유)1-27</t>
  </si>
  <si>
    <t>73036</t>
  </si>
  <si>
    <t>티월드제100차(유)1-28</t>
  </si>
  <si>
    <t>73041</t>
  </si>
  <si>
    <t>제일사랑제8차(유)2-1</t>
  </si>
  <si>
    <t>73042</t>
  </si>
  <si>
    <t>제일사랑제8차(유)2-2</t>
  </si>
  <si>
    <t>73046</t>
  </si>
  <si>
    <t>주택금융공사MBS2024-12(1-1)</t>
  </si>
  <si>
    <t>73047</t>
  </si>
  <si>
    <t>주택금융공사MBS2024-12(1-2)</t>
  </si>
  <si>
    <t>73048</t>
  </si>
  <si>
    <t>주택금융공사MBS2024-12(1-3)</t>
  </si>
  <si>
    <t>73049</t>
  </si>
  <si>
    <t>주택금융공사MBS2024-12(1-4)</t>
  </si>
  <si>
    <t>73052</t>
  </si>
  <si>
    <t>한국캐피탈제7차유동화(유)1-1</t>
  </si>
  <si>
    <t>73053</t>
  </si>
  <si>
    <t>한국캐피탈제7차유동화(유)1-2</t>
  </si>
  <si>
    <t>73054</t>
  </si>
  <si>
    <t>한국캐피탈제7차유동화(유)1-3</t>
  </si>
  <si>
    <t>73055</t>
  </si>
  <si>
    <t>한국캐피탈제7차유동화(유)1-4</t>
  </si>
  <si>
    <t>73056</t>
  </si>
  <si>
    <t>한국캐피탈제7차유동화(유)1-5</t>
  </si>
  <si>
    <t>73057</t>
  </si>
  <si>
    <t>한국캐피탈제7차유동화(유)1-6</t>
  </si>
  <si>
    <t>73058</t>
  </si>
  <si>
    <t>한국캐피탈제7차유동화(유)1-7</t>
  </si>
  <si>
    <t>73059</t>
  </si>
  <si>
    <t>한국캐피탈제7차유동화(유)1-8</t>
  </si>
  <si>
    <t>73060</t>
  </si>
  <si>
    <t>한국캐피탈제7차유동화(유)1-9</t>
  </si>
  <si>
    <t>73061</t>
  </si>
  <si>
    <t>한국캐피탈제7차유동화(유)1-10</t>
  </si>
  <si>
    <t>73063</t>
  </si>
  <si>
    <t>시그니처제2차(유)2-4</t>
  </si>
  <si>
    <t>73069</t>
  </si>
  <si>
    <t>중진공2024제1차스케일업(유)1-1</t>
  </si>
  <si>
    <t>73070</t>
  </si>
  <si>
    <t>중진공2024제1차스케일업(유)1-2</t>
  </si>
  <si>
    <t>73071</t>
  </si>
  <si>
    <t>중진공2024제1차스케일업(유)2-1</t>
  </si>
  <si>
    <t>73072</t>
  </si>
  <si>
    <t>중진공2024제1차스케일업(유)2-2</t>
  </si>
  <si>
    <t>73073</t>
  </si>
  <si>
    <t>중진공2024제1차스케일업(유)2-3</t>
  </si>
  <si>
    <t>73074</t>
  </si>
  <si>
    <t>중진공2024제1차스케일업(유)3-1</t>
  </si>
  <si>
    <t>73075</t>
  </si>
  <si>
    <t>중진공2024제1차스케일업(유)3-2</t>
  </si>
  <si>
    <t>73076</t>
  </si>
  <si>
    <t>퍼스트파이브지제75차(유)1-1</t>
  </si>
  <si>
    <t>73077</t>
  </si>
  <si>
    <t>퍼스트파이브지제75차(유)1-2</t>
  </si>
  <si>
    <t>73078</t>
  </si>
  <si>
    <t>퍼스트파이브지제75차(유)1-3</t>
  </si>
  <si>
    <t>73079</t>
  </si>
  <si>
    <t>퍼스트파이브지제75차(유)1-4</t>
  </si>
  <si>
    <t>73080</t>
  </si>
  <si>
    <t>퍼스트파이브지제75차(유)1-5</t>
  </si>
  <si>
    <t>73081</t>
  </si>
  <si>
    <t>퍼스트파이브지제75차(유)1-6</t>
  </si>
  <si>
    <t>73082</t>
  </si>
  <si>
    <t>퍼스트파이브지제75차(유)1-7</t>
  </si>
  <si>
    <t>73083</t>
  </si>
  <si>
    <t>퍼스트파이브지제75차(유)1-8</t>
  </si>
  <si>
    <t>73084</t>
  </si>
  <si>
    <t>퍼스트파이브지제75차(유)1-9</t>
  </si>
  <si>
    <t>73085</t>
  </si>
  <si>
    <t>퍼스트파이브지제75차(유)1-10</t>
  </si>
  <si>
    <t>73086</t>
  </si>
  <si>
    <t>퍼스트파이브지제75차(유)1-11</t>
  </si>
  <si>
    <t>73087</t>
  </si>
  <si>
    <t>퍼스트파이브지제75차(유)1-12</t>
  </si>
  <si>
    <t>73088</t>
  </si>
  <si>
    <t>퍼스트파이브지제75차(유)1-13</t>
  </si>
  <si>
    <t>73089</t>
  </si>
  <si>
    <t>퍼스트파이브지제75차(유)1-14</t>
  </si>
  <si>
    <t>73090</t>
  </si>
  <si>
    <t>퍼스트파이브지제75차(유)1-15</t>
  </si>
  <si>
    <t>73091</t>
  </si>
  <si>
    <t>퍼스트파이브지제75차(유)1-16</t>
  </si>
  <si>
    <t>73092</t>
  </si>
  <si>
    <t>퍼스트파이브지제75차(유)1-17</t>
  </si>
  <si>
    <t>73093</t>
  </si>
  <si>
    <t>퍼스트파이브지제75차(유)1-18</t>
  </si>
  <si>
    <t>73094</t>
  </si>
  <si>
    <t>퍼스트파이브지제75차(유)1-19</t>
  </si>
  <si>
    <t>73095</t>
  </si>
  <si>
    <t>퍼스트파이브지제75차(유)1-20</t>
  </si>
  <si>
    <t>73096</t>
  </si>
  <si>
    <t>퍼스트파이브지제75차(유)1-21</t>
  </si>
  <si>
    <t>73097</t>
  </si>
  <si>
    <t>퍼스트파이브지제75차(유)1-22</t>
  </si>
  <si>
    <t>73098</t>
  </si>
  <si>
    <t>퍼스트파이브지제75차(유)1-23</t>
  </si>
  <si>
    <t>73099</t>
  </si>
  <si>
    <t>퍼스트파이브지제75차(유)1-24</t>
  </si>
  <si>
    <t>73100</t>
  </si>
  <si>
    <t>퍼스트파이브지제75차(유)1-25</t>
  </si>
  <si>
    <t>73101</t>
  </si>
  <si>
    <t>퍼스트파이브지제75차(유)1-26</t>
  </si>
  <si>
    <t>73102</t>
  </si>
  <si>
    <t>퍼스트파이브지제75차(유)1-27</t>
  </si>
  <si>
    <t>73103</t>
  </si>
  <si>
    <t>퍼스트파이브지제75차(유)1-28</t>
  </si>
  <si>
    <t>73104</t>
  </si>
  <si>
    <t>퍼스트파이브지제75차(유)1-29</t>
  </si>
  <si>
    <t>73105</t>
  </si>
  <si>
    <t>퍼스트파이브지제75차(유)1-30</t>
  </si>
  <si>
    <t>73106</t>
  </si>
  <si>
    <t>퍼스트파이브지제75차(유)1-31</t>
  </si>
  <si>
    <t>73107</t>
  </si>
  <si>
    <t>신보2024제13차(유)1-1</t>
  </si>
  <si>
    <t>73108</t>
  </si>
  <si>
    <t>신보2024제13차(유)1-2</t>
  </si>
  <si>
    <t>73109</t>
  </si>
  <si>
    <t>신보2024제14차(유)1-1</t>
  </si>
  <si>
    <t>73110</t>
  </si>
  <si>
    <t>신보2024제14차(유)1-2</t>
  </si>
  <si>
    <t>73111</t>
  </si>
  <si>
    <t>자양파이브제3차</t>
  </si>
  <si>
    <t>73113</t>
  </si>
  <si>
    <t>주택금융공사MBS2024-13(1-1)</t>
  </si>
  <si>
    <t>73114</t>
  </si>
  <si>
    <t>주택금융공사MBS2024-13(1-2)</t>
  </si>
  <si>
    <t>73115</t>
  </si>
  <si>
    <t>주택금융공사MBS2024-13(1-3)</t>
  </si>
  <si>
    <t>73116</t>
  </si>
  <si>
    <t>주택금융공사MBS2024-13(1-4)</t>
  </si>
  <si>
    <t>73117</t>
  </si>
  <si>
    <t>주택금융공사MBS2024-13(1-5)</t>
  </si>
  <si>
    <t>73118</t>
  </si>
  <si>
    <t>주택금융공사MBS2024-13(1-6)</t>
  </si>
  <si>
    <t>73119</t>
  </si>
  <si>
    <t>주택금융공사MBS2024-13(1-7)</t>
  </si>
  <si>
    <t>73120</t>
  </si>
  <si>
    <t>주택금융공사MBS2024-13(1-8)</t>
  </si>
  <si>
    <t>73125</t>
  </si>
  <si>
    <t>자양디에스원(유)1</t>
  </si>
  <si>
    <t>73132</t>
  </si>
  <si>
    <t>하나가전제1차</t>
  </si>
  <si>
    <t>73133</t>
  </si>
  <si>
    <t>하나더팩맨제1차(유)1</t>
  </si>
  <si>
    <t>73136</t>
  </si>
  <si>
    <t>하나골프제1차</t>
  </si>
  <si>
    <t>73146</t>
  </si>
  <si>
    <t>지아이비서리풀</t>
  </si>
  <si>
    <t>73152</t>
  </si>
  <si>
    <t>더블트리제1차</t>
  </si>
  <si>
    <t>73153</t>
  </si>
  <si>
    <t>더블트리제3차</t>
  </si>
  <si>
    <t>73154</t>
  </si>
  <si>
    <t>제일사랑제11차(유)1-1</t>
  </si>
  <si>
    <t>73155</t>
  </si>
  <si>
    <t>제일사랑제11차(유)1-2</t>
  </si>
  <si>
    <t>73156</t>
  </si>
  <si>
    <t>국민행복제5차(유)1</t>
  </si>
  <si>
    <t>73158</t>
  </si>
  <si>
    <t>국민챔피온제20차(유)3-3</t>
  </si>
  <si>
    <t>73159</t>
  </si>
  <si>
    <t>와이디피제4차(유)4</t>
  </si>
  <si>
    <t>73160</t>
  </si>
  <si>
    <t>와이디피제4차(유)5</t>
  </si>
  <si>
    <t>73161</t>
  </si>
  <si>
    <t>한솔제35차</t>
  </si>
  <si>
    <t>73163</t>
  </si>
  <si>
    <t>한솔제36차</t>
  </si>
  <si>
    <t>73166</t>
  </si>
  <si>
    <t>기업키움이2024제1차(유)1-1</t>
  </si>
  <si>
    <t>73167</t>
  </si>
  <si>
    <t>기업키움이2024제1차(유)1-2</t>
  </si>
  <si>
    <t>73171</t>
  </si>
  <si>
    <t>나무크레딧제4차(유)2</t>
  </si>
  <si>
    <t>73172</t>
  </si>
  <si>
    <t>나무크레딧제4차(유)3</t>
  </si>
  <si>
    <t>73173</t>
  </si>
  <si>
    <t>국민사랑제11차(유)1</t>
  </si>
  <si>
    <t>73176</t>
  </si>
  <si>
    <t>주택금융공사MBS2024-14(1-1)</t>
  </si>
  <si>
    <t>73177</t>
  </si>
  <si>
    <t>주택금융공사MBS2024-14(1-2)</t>
  </si>
  <si>
    <t>73178</t>
  </si>
  <si>
    <t>주택금융공사MBS2024-14(1-3)</t>
  </si>
  <si>
    <t>73179</t>
  </si>
  <si>
    <t>주택금융공사MBS2024-14(1-4)</t>
  </si>
  <si>
    <t>73180</t>
  </si>
  <si>
    <t>주택금융공사MBS2024-14(1-5)</t>
  </si>
  <si>
    <t>73181</t>
  </si>
  <si>
    <t>주택금융공사MBS2024-14(1-6)</t>
  </si>
  <si>
    <t>73182</t>
  </si>
  <si>
    <t>주택금융공사MBS2024-14(1-7)</t>
  </si>
  <si>
    <t>73183</t>
  </si>
  <si>
    <t>주택금융공사MBS2024-14(1-8)</t>
  </si>
  <si>
    <t>73185</t>
  </si>
  <si>
    <t>제일사랑제11차(유)1-3</t>
  </si>
  <si>
    <t>73186</t>
  </si>
  <si>
    <t>포르투나제2차(유)1-1</t>
  </si>
  <si>
    <t>73187</t>
  </si>
  <si>
    <t>포르투나제2차(유)1-2</t>
  </si>
  <si>
    <t>73188</t>
  </si>
  <si>
    <t>나무크레딧제5차(유)2</t>
  </si>
  <si>
    <t>73189</t>
  </si>
  <si>
    <t>나무크레딧제5차(유)3</t>
  </si>
  <si>
    <t>73190</t>
  </si>
  <si>
    <t>지타플러스제1차(유)1</t>
  </si>
  <si>
    <t>73196</t>
  </si>
  <si>
    <t>커머셜오토제15차(유)1-1</t>
  </si>
  <si>
    <t>73197</t>
  </si>
  <si>
    <t>커머셜오토제15차(유)1-2</t>
  </si>
  <si>
    <t>73198</t>
  </si>
  <si>
    <t>커머셜오토제15차(유)1-3</t>
  </si>
  <si>
    <t>73199</t>
  </si>
  <si>
    <t>커머셜오토제15차(유)1-4</t>
  </si>
  <si>
    <t>73200</t>
  </si>
  <si>
    <t>커머셜오토제15차(유)1-5</t>
  </si>
  <si>
    <t>73201</t>
  </si>
  <si>
    <t>커머셜오토제15차(유)1-6</t>
  </si>
  <si>
    <t>73202</t>
  </si>
  <si>
    <t>커머셜오토제15차(유)1-7</t>
  </si>
  <si>
    <t>73203</t>
  </si>
  <si>
    <t>커머셜오토제15차(유)1-8</t>
  </si>
  <si>
    <t>73204</t>
  </si>
  <si>
    <t>커머셜오토제15차(유)1-9</t>
  </si>
  <si>
    <t>73205</t>
  </si>
  <si>
    <t>커머셜오토제15차(유)1-10</t>
  </si>
  <si>
    <t>73206</t>
  </si>
  <si>
    <t>커머셜오토제15차(유)1-11</t>
  </si>
  <si>
    <t>73207</t>
  </si>
  <si>
    <t>커머셜오토제15차(유)1-12</t>
  </si>
  <si>
    <t>73208</t>
  </si>
  <si>
    <t>커머셜오토제15차(유)1-13</t>
  </si>
  <si>
    <t>73209</t>
  </si>
  <si>
    <t>커머셜오토제15차(유)1-14</t>
  </si>
  <si>
    <t>73210</t>
  </si>
  <si>
    <t>커머셜오토제15차(유)1-15</t>
  </si>
  <si>
    <t>73211</t>
  </si>
  <si>
    <t>커머셜오토제15차(유)1-16</t>
  </si>
  <si>
    <t>73212</t>
  </si>
  <si>
    <t>커머셜오토제15차(유)1-17</t>
  </si>
  <si>
    <t>73213</t>
  </si>
  <si>
    <t>커머셜오토제15차(유)1-18</t>
  </si>
  <si>
    <t>73214</t>
  </si>
  <si>
    <t>커머셜오토제15차(유)1-19</t>
  </si>
  <si>
    <t>73215</t>
  </si>
  <si>
    <t>커머셜오토제15차(유)1-20</t>
  </si>
  <si>
    <t>73216</t>
  </si>
  <si>
    <t>커머셜오토제15차(유)1-21</t>
  </si>
  <si>
    <t>73217</t>
  </si>
  <si>
    <t>커머셜오토제15차(유)1-22</t>
  </si>
  <si>
    <t>73218</t>
  </si>
  <si>
    <t>커머셜오토제15차(유)1-23</t>
  </si>
  <si>
    <t>73219</t>
  </si>
  <si>
    <t>커머셜오토제15차(유)1-24</t>
  </si>
  <si>
    <t>73220</t>
  </si>
  <si>
    <t>커머셜오토제15차(유)1-25</t>
  </si>
  <si>
    <t>73221</t>
  </si>
  <si>
    <t>커머셜오토제15차(유)1-26</t>
  </si>
  <si>
    <t>73222</t>
  </si>
  <si>
    <t>국민넘버원제6차(유)3-4</t>
  </si>
  <si>
    <t>73223</t>
  </si>
  <si>
    <t>국민사랑제11차(유)2</t>
  </si>
  <si>
    <t>73229</t>
  </si>
  <si>
    <t>리브프렌즈제2차(유)2-4</t>
  </si>
  <si>
    <t>73232</t>
  </si>
  <si>
    <t>더퍼스트샤이닝제6차(유)2</t>
  </si>
  <si>
    <t>73233</t>
  </si>
  <si>
    <t>티월드제101차(유)1-1</t>
  </si>
  <si>
    <t>73234</t>
  </si>
  <si>
    <t>티월드제101차(유)1-2</t>
  </si>
  <si>
    <t>73235</t>
  </si>
  <si>
    <t>티월드제101차(유)1-3</t>
  </si>
  <si>
    <t>73236</t>
  </si>
  <si>
    <t>티월드제101차(유)1-4</t>
  </si>
  <si>
    <t>73237</t>
  </si>
  <si>
    <t>티월드제101차(유)1-5</t>
  </si>
  <si>
    <t>73238</t>
  </si>
  <si>
    <t>티월드제101차(유)1-6</t>
  </si>
  <si>
    <t>73239</t>
  </si>
  <si>
    <t>티월드제101차(유)1-7</t>
  </si>
  <si>
    <t>73240</t>
  </si>
  <si>
    <t>티월드제101차(유)1-8</t>
  </si>
  <si>
    <t>73241</t>
  </si>
  <si>
    <t>티월드제101차(유)1-9</t>
  </si>
  <si>
    <t>73242</t>
  </si>
  <si>
    <t>티월드제101차(유)1-10</t>
  </si>
  <si>
    <t>73243</t>
  </si>
  <si>
    <t>티월드제101차(유)1-11</t>
  </si>
  <si>
    <t>73244</t>
  </si>
  <si>
    <t>티월드제101차(유)1-12</t>
  </si>
  <si>
    <t>73245</t>
  </si>
  <si>
    <t>티월드제101차(유)1-13</t>
  </si>
  <si>
    <t>73246</t>
  </si>
  <si>
    <t>티월드제101차(유)1-14</t>
  </si>
  <si>
    <t>73247</t>
  </si>
  <si>
    <t>티월드제101차(유)1-15</t>
  </si>
  <si>
    <t>73248</t>
  </si>
  <si>
    <t>티월드제101차(유)1-16</t>
  </si>
  <si>
    <t>73249</t>
  </si>
  <si>
    <t>티월드제101차(유)1-17</t>
  </si>
  <si>
    <t>73250</t>
  </si>
  <si>
    <t>티월드제101차(유)1-18</t>
  </si>
  <si>
    <t>73251</t>
  </si>
  <si>
    <t>티월드제101차(유)1-19</t>
  </si>
  <si>
    <t>73252</t>
  </si>
  <si>
    <t>티월드제101차(유)1-20</t>
  </si>
  <si>
    <t>73253</t>
  </si>
  <si>
    <t>티월드제101차(유)1-21</t>
  </si>
  <si>
    <t>73254</t>
  </si>
  <si>
    <t>티월드제101차(유)1-22</t>
  </si>
  <si>
    <t>73255</t>
  </si>
  <si>
    <t>티월드제101차(유)1-23</t>
  </si>
  <si>
    <t>73256</t>
  </si>
  <si>
    <t>티월드제101차(유)1-24</t>
  </si>
  <si>
    <t>73257</t>
  </si>
  <si>
    <t>티월드제101차(유)1-25</t>
  </si>
  <si>
    <t>73258</t>
  </si>
  <si>
    <t>티월드제101차(유)1-26</t>
  </si>
  <si>
    <t>73259</t>
  </si>
  <si>
    <t>티월드제101차(유)1-27</t>
  </si>
  <si>
    <t>73260</t>
  </si>
  <si>
    <t>국민넘버원제5차(유)3-4</t>
  </si>
  <si>
    <t>73261</t>
  </si>
  <si>
    <t>신암제1차(유)1-1</t>
  </si>
  <si>
    <t>73262</t>
  </si>
  <si>
    <t>신암제1차(유)1-2</t>
  </si>
  <si>
    <t>73266</t>
  </si>
  <si>
    <t>더웨일제2차(유)2</t>
  </si>
  <si>
    <t>73267</t>
  </si>
  <si>
    <t>더웨일제2차(유)3</t>
  </si>
  <si>
    <t>73269</t>
  </si>
  <si>
    <t>포르투나제4차(유)1</t>
  </si>
  <si>
    <t>73270</t>
  </si>
  <si>
    <t>리브스타제9차</t>
  </si>
  <si>
    <t>73271</t>
  </si>
  <si>
    <t>신디제6차(유)1</t>
  </si>
  <si>
    <t>73272</t>
  </si>
  <si>
    <t>신한챔피온제6차(유)2-2</t>
  </si>
  <si>
    <t>73273</t>
  </si>
  <si>
    <t>리브프렌즈제3차(유)2-2</t>
  </si>
  <si>
    <t>73278</t>
  </si>
  <si>
    <t>주택금융공사MBS2024-15(1-1)</t>
  </si>
  <si>
    <t>73279</t>
  </si>
  <si>
    <t>주택금융공사MBS2024-15(1-2)</t>
  </si>
  <si>
    <t>73280</t>
  </si>
  <si>
    <t>주택금융공사MBS2024-15(1-3)</t>
  </si>
  <si>
    <t>73281</t>
  </si>
  <si>
    <t>주택금융공사MBS2024-15(1-4)</t>
  </si>
  <si>
    <t>73282</t>
  </si>
  <si>
    <t>주택금융공사MBS2024-15(1-5)</t>
  </si>
  <si>
    <t>73283</t>
  </si>
  <si>
    <t>주택금융공사MBS2024-15(1-6)</t>
  </si>
  <si>
    <t>73284</t>
  </si>
  <si>
    <t>주택금융공사MBS2024-15(1-7)</t>
  </si>
  <si>
    <t>73285</t>
  </si>
  <si>
    <t>주택금융공사MBS2024-15(1-8)</t>
  </si>
  <si>
    <t>73296</t>
  </si>
  <si>
    <t>한줄제1차</t>
  </si>
  <si>
    <t>73312</t>
  </si>
  <si>
    <t>신한사랑제20차(유)1</t>
  </si>
  <si>
    <t>73313</t>
  </si>
  <si>
    <t>알바트로스제29차(유)1</t>
  </si>
  <si>
    <t>73317</t>
  </si>
  <si>
    <t>유플러스파이브지제76차(유)1-1</t>
  </si>
  <si>
    <t>73318</t>
  </si>
  <si>
    <t>유플러스파이브지제76차(유)1-2</t>
  </si>
  <si>
    <t>73319</t>
  </si>
  <si>
    <t>유플러스파이브지제76차(유)1-3</t>
  </si>
  <si>
    <t>73320</t>
  </si>
  <si>
    <t>유플러스파이브지제76차(유)1-4</t>
  </si>
  <si>
    <t>73321</t>
  </si>
  <si>
    <t>유플러스파이브지제76차(유)1-5</t>
  </si>
  <si>
    <t>73322</t>
  </si>
  <si>
    <t>유플러스파이브지제76차(유)1-6</t>
  </si>
  <si>
    <t>73323</t>
  </si>
  <si>
    <t>유플러스파이브지제76차(유)1-7</t>
  </si>
  <si>
    <t>73324</t>
  </si>
  <si>
    <t>유플러스파이브지제76차(유)1-8</t>
  </si>
  <si>
    <t>73325</t>
  </si>
  <si>
    <t>유플러스파이브지제76차(유)1-9</t>
  </si>
  <si>
    <t>73326</t>
  </si>
  <si>
    <t>유플러스파이브지제76차(유)1-10</t>
  </si>
  <si>
    <t>73327</t>
  </si>
  <si>
    <t>유플러스파이브지제76차(유)1-11</t>
  </si>
  <si>
    <t>73328</t>
  </si>
  <si>
    <t>유플러스파이브지제76차(유)1-12</t>
  </si>
  <si>
    <t>73329</t>
  </si>
  <si>
    <t>유플러스파이브지제76차(유)1-13</t>
  </si>
  <si>
    <t>73330</t>
  </si>
  <si>
    <t>유플러스파이브지제76차(유)1-14</t>
  </si>
  <si>
    <t>73331</t>
  </si>
  <si>
    <t>유플러스파이브지제76차(유)1-15</t>
  </si>
  <si>
    <t>73332</t>
  </si>
  <si>
    <t>유플러스파이브지제76차(유)1-16</t>
  </si>
  <si>
    <t>73333</t>
  </si>
  <si>
    <t>유플러스파이브지제76차(유)1-17</t>
  </si>
  <si>
    <t>73334</t>
  </si>
  <si>
    <t>유플러스파이브지제76차(유)1-18</t>
  </si>
  <si>
    <t>73335</t>
  </si>
  <si>
    <t>유플러스파이브지제76차(유)1-19</t>
  </si>
  <si>
    <t>73336</t>
  </si>
  <si>
    <t>우리챔피온제1차(유)3-2</t>
  </si>
  <si>
    <t>73338</t>
  </si>
  <si>
    <t>우리사랑제12차(유)4</t>
  </si>
  <si>
    <t>73339</t>
  </si>
  <si>
    <t>우리사랑제16차(유)2</t>
  </si>
  <si>
    <t>73342</t>
  </si>
  <si>
    <t>한솔제38차</t>
  </si>
  <si>
    <t>73343</t>
  </si>
  <si>
    <t>신디제7차(유)2</t>
  </si>
  <si>
    <t>73348</t>
  </si>
  <si>
    <t>국민넘버원제1차(유)4-4</t>
  </si>
  <si>
    <t>73349</t>
  </si>
  <si>
    <t>국민행복제6차(유)1-1</t>
  </si>
  <si>
    <t>73350</t>
  </si>
  <si>
    <t>국민행복제6차(유)1-2</t>
  </si>
  <si>
    <t>73352</t>
  </si>
  <si>
    <t>헤베제1차</t>
  </si>
  <si>
    <t>73355</t>
  </si>
  <si>
    <t>에코파인트리제3차(유)2</t>
  </si>
  <si>
    <t>73357</t>
  </si>
  <si>
    <t>프레스티지제5차(유)2</t>
  </si>
  <si>
    <t>73359</t>
  </si>
  <si>
    <t>국민넘버원제9차(유)3-3</t>
  </si>
  <si>
    <t>73360</t>
  </si>
  <si>
    <t>국민행복제4차(유)1</t>
  </si>
  <si>
    <t>73361</t>
  </si>
  <si>
    <t>우리투자증권</t>
  </si>
  <si>
    <t>73366</t>
  </si>
  <si>
    <t>디더블유엘디제2차(유)1</t>
  </si>
  <si>
    <t>73367</t>
  </si>
  <si>
    <t>신한퍼스트제3차(유)1-4</t>
  </si>
  <si>
    <t>73368</t>
  </si>
  <si>
    <t>신한퍼스트제3차(유)1-5</t>
  </si>
  <si>
    <t>73372</t>
  </si>
  <si>
    <t>주택금융공사MBS2024-16(1-1)</t>
  </si>
  <si>
    <t>73373</t>
  </si>
  <si>
    <t>주택금융공사MBS2024-16(1-2)</t>
  </si>
  <si>
    <t>73374</t>
  </si>
  <si>
    <t>주택금융공사MBS2024-16(1-3)</t>
  </si>
  <si>
    <t>73375</t>
  </si>
  <si>
    <t>주택금융공사MBS2024-16(1-4)</t>
  </si>
  <si>
    <t>73376</t>
  </si>
  <si>
    <t>주택금융공사MBS2024-16(1-5)</t>
  </si>
  <si>
    <t>73377</t>
  </si>
  <si>
    <t>주택금융공사MBS2024-16(1-6)</t>
  </si>
  <si>
    <t>73378</t>
  </si>
  <si>
    <t>주택금융공사MBS2024-16(1-7)</t>
  </si>
  <si>
    <t>73379</t>
  </si>
  <si>
    <t>주택금융공사MBS2024-16(1-8)</t>
  </si>
  <si>
    <t>73383</t>
  </si>
  <si>
    <t>티월드제102차(유)1-1</t>
  </si>
  <si>
    <t>73384</t>
  </si>
  <si>
    <t>티월드제102차(유)1-2</t>
  </si>
  <si>
    <t>73385</t>
  </si>
  <si>
    <t>티월드제102차(유)1-3</t>
  </si>
  <si>
    <t>73386</t>
  </si>
  <si>
    <t>티월드제102차(유)1-4</t>
  </si>
  <si>
    <t>73387</t>
  </si>
  <si>
    <t>티월드제102차(유)1-5</t>
  </si>
  <si>
    <t>73388</t>
  </si>
  <si>
    <t>티월드제102차(유)1-6</t>
  </si>
  <si>
    <t>73389</t>
  </si>
  <si>
    <t>티월드제102차(유)1-7</t>
  </si>
  <si>
    <t>73390</t>
  </si>
  <si>
    <t>티월드제102차(유)1-8</t>
  </si>
  <si>
    <t>73391</t>
  </si>
  <si>
    <t>티월드제102차(유)1-9</t>
  </si>
  <si>
    <t>73392</t>
  </si>
  <si>
    <t>티월드제102차(유)1-10</t>
  </si>
  <si>
    <t>73393</t>
  </si>
  <si>
    <t>티월드제102차(유)1-11</t>
  </si>
  <si>
    <t>73394</t>
  </si>
  <si>
    <t>티월드제102차(유)1-12</t>
  </si>
  <si>
    <t>73395</t>
  </si>
  <si>
    <t>티월드제102차(유)1-13</t>
  </si>
  <si>
    <t>73396</t>
  </si>
  <si>
    <t>티월드제102차(유)1-14</t>
  </si>
  <si>
    <t>73397</t>
  </si>
  <si>
    <t>티월드제102차(유)1-15</t>
  </si>
  <si>
    <t>73398</t>
  </si>
  <si>
    <t>티월드제102차(유)1-16</t>
  </si>
  <si>
    <t>73399</t>
  </si>
  <si>
    <t>티월드제102차(유)1-17</t>
  </si>
  <si>
    <t>73400</t>
  </si>
  <si>
    <t>티월드제102차(유)1-18</t>
  </si>
  <si>
    <t>73401</t>
  </si>
  <si>
    <t>티월드제102차(유)1-19</t>
  </si>
  <si>
    <t>73402</t>
  </si>
  <si>
    <t>티월드제102차(유)1-20</t>
  </si>
  <si>
    <t>73403</t>
  </si>
  <si>
    <t>티월드제102차(유)1-21</t>
  </si>
  <si>
    <t>73404</t>
  </si>
  <si>
    <t>티월드제102차(유)1-22</t>
  </si>
  <si>
    <t>73405</t>
  </si>
  <si>
    <t>티월드제102차(유)1-23</t>
  </si>
  <si>
    <t>73406</t>
  </si>
  <si>
    <t>티월드제102차(유)1-24</t>
  </si>
  <si>
    <t>73407</t>
  </si>
  <si>
    <t>티월드제102차(유)1-25</t>
  </si>
  <si>
    <t>73408</t>
  </si>
  <si>
    <t>티월드제102차(유)1-26</t>
  </si>
  <si>
    <t>73409</t>
  </si>
  <si>
    <t>티월드제102차(유)1-27</t>
  </si>
  <si>
    <t>73412</t>
  </si>
  <si>
    <t>현대오토펀딩ESG제1차(유)1-1</t>
  </si>
  <si>
    <t>73413</t>
  </si>
  <si>
    <t>현대오토펀딩ESG제1차(유)1-2</t>
  </si>
  <si>
    <t>73414</t>
  </si>
  <si>
    <t>현대오토펀딩ESG제1차(유)1-3</t>
  </si>
  <si>
    <t>73415</t>
  </si>
  <si>
    <t>현대오토펀딩ESG제1차(유)1-4</t>
  </si>
  <si>
    <t>73416</t>
  </si>
  <si>
    <t>현대오토펀딩ESG제1차(유)1-5</t>
  </si>
  <si>
    <t>73417</t>
  </si>
  <si>
    <t>현대오토펀딩ESG제1차(유)1-6</t>
  </si>
  <si>
    <t>73418</t>
  </si>
  <si>
    <t>현대오토펀딩ESG제1차(유)1-7</t>
  </si>
  <si>
    <t>73419</t>
  </si>
  <si>
    <t>현대오토펀딩ESG제1차(유)1-8</t>
  </si>
  <si>
    <t>73420</t>
  </si>
  <si>
    <t>현대오토펀딩ESG제1차(유)1-9</t>
  </si>
  <si>
    <t>73421</t>
  </si>
  <si>
    <t>현대오토펀딩ESG제1차(유)1-10</t>
  </si>
  <si>
    <t>73422</t>
  </si>
  <si>
    <t>현대오토펀딩ESG제1차(유)1-11</t>
  </si>
  <si>
    <t>73423</t>
  </si>
  <si>
    <t>현대오토펀딩ESG제1차(유)1-12</t>
  </si>
  <si>
    <t>73424</t>
  </si>
  <si>
    <t>현대오토펀딩ESG제1차(유)1-13</t>
  </si>
  <si>
    <t>73425</t>
  </si>
  <si>
    <t>현대오토펀딩ESG제1차(유)1-14</t>
  </si>
  <si>
    <t>73426</t>
  </si>
  <si>
    <t>현대오토펀딩ESG제1차(유)1-15</t>
  </si>
  <si>
    <t>73427</t>
  </si>
  <si>
    <t>현대오토펀딩ESG제1차(유)1-16</t>
  </si>
  <si>
    <t>73428</t>
  </si>
  <si>
    <t>현대오토펀딩ESG제1차(유)1-17</t>
  </si>
  <si>
    <t>73429</t>
  </si>
  <si>
    <t>현대오토펀딩ESG제1차(유)1-18</t>
  </si>
  <si>
    <t>73430</t>
  </si>
  <si>
    <t>현대오토펀딩ESG제1차(유)1-19</t>
  </si>
  <si>
    <t>73431</t>
  </si>
  <si>
    <t>현대오토펀딩ESG제1차(유)1-20</t>
  </si>
  <si>
    <t>73432</t>
  </si>
  <si>
    <t>현대오토펀딩ESG제1차(유)1-21</t>
  </si>
  <si>
    <t>73433</t>
  </si>
  <si>
    <t>현대오토펀딩ESG제1차(유)1-22</t>
  </si>
  <si>
    <t>73434</t>
  </si>
  <si>
    <t>현대오토펀딩ESG제1차(유)1-23</t>
  </si>
  <si>
    <t>73435</t>
  </si>
  <si>
    <t>현대오토펀딩ESG제1차(유)1-24</t>
  </si>
  <si>
    <t>73436</t>
  </si>
  <si>
    <t>현대오토펀딩ESG제1차(유)1-25</t>
  </si>
  <si>
    <t>73437</t>
  </si>
  <si>
    <t>현대오토펀딩ESG제1차(유)1-26</t>
  </si>
  <si>
    <t>73438</t>
  </si>
  <si>
    <t>현대오토펀딩ESG제1차(유)1-27</t>
  </si>
  <si>
    <t>73439</t>
  </si>
  <si>
    <t>현대오토펀딩ESG제1차(유)1-28</t>
  </si>
  <si>
    <t>73440</t>
  </si>
  <si>
    <t>현대오토펀딩ESG제1차(유)1-29</t>
  </si>
  <si>
    <t>73441</t>
  </si>
  <si>
    <t>현대오토펀딩ESG제1차(유)1-30</t>
  </si>
  <si>
    <t>73442</t>
  </si>
  <si>
    <t>현대오토펀딩ESG제1차(유)1-31</t>
  </si>
  <si>
    <t>73443</t>
  </si>
  <si>
    <t>현대오토펀딩ESG제1차(유)1-32</t>
  </si>
  <si>
    <t>73444</t>
  </si>
  <si>
    <t>현대오토펀딩ESG제1차(유)1-33</t>
  </si>
  <si>
    <t>73445</t>
  </si>
  <si>
    <t>현대오토펀딩ESG제1차(유)1-34</t>
  </si>
  <si>
    <t>73446</t>
  </si>
  <si>
    <t>현대오토펀딩ESG제1차(유)1-35</t>
  </si>
  <si>
    <t>73447</t>
  </si>
  <si>
    <t>현대오토펀딩ESG제1차(유)1-36</t>
  </si>
  <si>
    <t>73448</t>
  </si>
  <si>
    <t>현대오토펀딩ESG제1차(유)1-37</t>
  </si>
  <si>
    <t>73449</t>
  </si>
  <si>
    <t>현대오토펀딩ESG제1차(유)1-38</t>
  </si>
  <si>
    <t>73450</t>
  </si>
  <si>
    <t>현대오토펀딩ESG제1차(유)1-39</t>
  </si>
  <si>
    <t>73451</t>
  </si>
  <si>
    <t>현대오토펀딩ESG제1차(유)1-40</t>
  </si>
  <si>
    <t>73452</t>
  </si>
  <si>
    <t>현대오토펀딩ESG제1차(유)1-41</t>
  </si>
  <si>
    <t>73453</t>
  </si>
  <si>
    <t>우리타임제3차</t>
  </si>
  <si>
    <t>73454</t>
  </si>
  <si>
    <t>오펠리아제1차(유)2-3</t>
  </si>
  <si>
    <t>73455</t>
  </si>
  <si>
    <t>우리사랑제19차(유)1</t>
  </si>
  <si>
    <t>73459</t>
  </si>
  <si>
    <t>나무크레딧제6차(유)2</t>
  </si>
  <si>
    <t>73460</t>
  </si>
  <si>
    <t>나무크레딧제7차(유)4</t>
  </si>
  <si>
    <t>73461</t>
  </si>
  <si>
    <t>키스풍무제1차</t>
  </si>
  <si>
    <t>73463</t>
  </si>
  <si>
    <t>더웨일제3차(유)1</t>
  </si>
  <si>
    <t>73464</t>
  </si>
  <si>
    <t>더웨일제3차(유)2</t>
  </si>
  <si>
    <t>73466</t>
  </si>
  <si>
    <t>메이피제1차(유)2-4</t>
  </si>
  <si>
    <t>73467</t>
  </si>
  <si>
    <t>우리사랑제20차(유)1</t>
  </si>
  <si>
    <t>73469</t>
  </si>
  <si>
    <t>나무크레딧제2차(유)5</t>
  </si>
  <si>
    <t>73470</t>
  </si>
  <si>
    <t>나무크레딧제2차(유)6</t>
  </si>
  <si>
    <t>73471</t>
  </si>
  <si>
    <t>신보2024제15차(유)1-1</t>
  </si>
  <si>
    <t>73472</t>
  </si>
  <si>
    <t>신보2024제15차(유)1-2</t>
  </si>
  <si>
    <t>73473</t>
  </si>
  <si>
    <t>신보2024제16차(유)1-1</t>
  </si>
  <si>
    <t>73474</t>
  </si>
  <si>
    <t>신보2024제16차(유)1-2</t>
  </si>
  <si>
    <t>73475</t>
  </si>
  <si>
    <t>에프엔남천피에프(유)1</t>
  </si>
  <si>
    <t>73479</t>
  </si>
  <si>
    <t>퍼스트파이브지제76차(유)1-1</t>
  </si>
  <si>
    <t>73480</t>
  </si>
  <si>
    <t>퍼스트파이브지제76차(유)1-2</t>
  </si>
  <si>
    <t>73481</t>
  </si>
  <si>
    <t>퍼스트파이브지제76차(유)1-3</t>
  </si>
  <si>
    <t>73482</t>
  </si>
  <si>
    <t>퍼스트파이브지제76차(유)1-4</t>
  </si>
  <si>
    <t>73483</t>
  </si>
  <si>
    <t>퍼스트파이브지제76차(유)1-5</t>
  </si>
  <si>
    <t>73484</t>
  </si>
  <si>
    <t>퍼스트파이브지제76차(유)1-6</t>
  </si>
  <si>
    <t>73485</t>
  </si>
  <si>
    <t>퍼스트파이브지제76차(유)1-7</t>
  </si>
  <si>
    <t>73486</t>
  </si>
  <si>
    <t>퍼스트파이브지제76차(유)1-8</t>
  </si>
  <si>
    <t>73487</t>
  </si>
  <si>
    <t>퍼스트파이브지제76차(유)1-9</t>
  </si>
  <si>
    <t>73488</t>
  </si>
  <si>
    <t>퍼스트파이브지제76차(유)1-10</t>
  </si>
  <si>
    <t>73489</t>
  </si>
  <si>
    <t>퍼스트파이브지제76차(유)1-11</t>
  </si>
  <si>
    <t>73490</t>
  </si>
  <si>
    <t>퍼스트파이브지제76차(유)1-12</t>
  </si>
  <si>
    <t>73491</t>
  </si>
  <si>
    <t>퍼스트파이브지제76차(유)1-13</t>
  </si>
  <si>
    <t>73492</t>
  </si>
  <si>
    <t>퍼스트파이브지제76차(유)1-14</t>
  </si>
  <si>
    <t>73493</t>
  </si>
  <si>
    <t>퍼스트파이브지제76차(유)1-15</t>
  </si>
  <si>
    <t>73494</t>
  </si>
  <si>
    <t>퍼스트파이브지제76차(유)1-16</t>
  </si>
  <si>
    <t>73495</t>
  </si>
  <si>
    <t>퍼스트파이브지제76차(유)1-17</t>
  </si>
  <si>
    <t>73496</t>
  </si>
  <si>
    <t>퍼스트파이브지제76차(유)1-18</t>
  </si>
  <si>
    <t>73497</t>
  </si>
  <si>
    <t>퍼스트파이브지제76차(유)1-19</t>
  </si>
  <si>
    <t>73498</t>
  </si>
  <si>
    <t>퍼스트파이브지제76차(유)1-20</t>
  </si>
  <si>
    <t>73499</t>
  </si>
  <si>
    <t>퍼스트파이브지제76차(유)1-21</t>
  </si>
  <si>
    <t>73500</t>
  </si>
  <si>
    <t>퍼스트파이브지제76차(유)1-22</t>
  </si>
  <si>
    <t>73501</t>
  </si>
  <si>
    <t>퍼스트파이브지제76차(유)1-23</t>
  </si>
  <si>
    <t>73502</t>
  </si>
  <si>
    <t>퍼스트파이브지제76차(유)1-24</t>
  </si>
  <si>
    <t>73503</t>
  </si>
  <si>
    <t>퍼스트파이브지제76차(유)1-25</t>
  </si>
  <si>
    <t>73504</t>
  </si>
  <si>
    <t>퍼스트파이브지제76차(유)1-26</t>
  </si>
  <si>
    <t>73505</t>
  </si>
  <si>
    <t>퍼스트파이브지제76차(유)1-27</t>
  </si>
  <si>
    <t>73506</t>
  </si>
  <si>
    <t>퍼스트파이브지제76차(유)1-28</t>
  </si>
  <si>
    <t>73507</t>
  </si>
  <si>
    <t>퍼스트파이브지제76차(유)1-29</t>
  </si>
  <si>
    <t>73508</t>
  </si>
  <si>
    <t>퍼스트파이브지제76차(유)1-30</t>
  </si>
  <si>
    <t>73509</t>
  </si>
  <si>
    <t>퍼스트파이브지제76차(유)1-31</t>
  </si>
  <si>
    <t>73510</t>
  </si>
  <si>
    <t>퍼스트파이브지제76차(유)1-32</t>
  </si>
  <si>
    <t>73511</t>
  </si>
  <si>
    <t>포르투나제3차(유)1-1</t>
  </si>
  <si>
    <t>73512</t>
  </si>
  <si>
    <t>포르투나제3차(유)1-2</t>
  </si>
  <si>
    <t>73519</t>
  </si>
  <si>
    <t>국민사랑제21차(유)2</t>
  </si>
  <si>
    <t>73520</t>
  </si>
  <si>
    <t>국민행복제4차(유)2</t>
  </si>
  <si>
    <t>73524</t>
  </si>
  <si>
    <t>주택금융공사MBS2024-17(1-1)</t>
  </si>
  <si>
    <t>73525</t>
  </si>
  <si>
    <t>주택금융공사MBS2024-17(1-2)</t>
  </si>
  <si>
    <t>73526</t>
  </si>
  <si>
    <t>주택금융공사MBS2024-17(1-3)</t>
  </si>
  <si>
    <t>73527</t>
  </si>
  <si>
    <t>주택금융공사MBS2024-17(1-4)</t>
  </si>
  <si>
    <t>73528</t>
  </si>
  <si>
    <t>주택금융공사MBS2024-17(1-5)</t>
  </si>
  <si>
    <t>73529</t>
  </si>
  <si>
    <t>주택금융공사MBS2024-17(1-6)</t>
  </si>
  <si>
    <t>73530</t>
  </si>
  <si>
    <t>주택금융공사MBS2024-17(1-7)</t>
  </si>
  <si>
    <t>73531</t>
  </si>
  <si>
    <t>주택금융공사MBS2024-17(1-8)</t>
  </si>
  <si>
    <t>73533</t>
  </si>
  <si>
    <t>국민챔피온제12차(유)4-3</t>
  </si>
  <si>
    <t>73534</t>
  </si>
  <si>
    <t>국민사랑제19차(유)3</t>
  </si>
  <si>
    <t>73539</t>
  </si>
  <si>
    <t>리브스타제10차</t>
  </si>
  <si>
    <t>73544</t>
  </si>
  <si>
    <t>우리챔피온제3차(유)3-2</t>
  </si>
  <si>
    <t>73545</t>
  </si>
  <si>
    <t>우리행복제1차(유)1</t>
  </si>
  <si>
    <t>A0019</t>
  </si>
  <si>
    <t>BNK투자증권(HYBRID/후후)</t>
  </si>
  <si>
    <t>A0354</t>
  </si>
  <si>
    <t>대신증권(RCPS)</t>
  </si>
  <si>
    <t>A0572</t>
  </si>
  <si>
    <t>롯데오토리스(롯데렌탈보증)</t>
  </si>
  <si>
    <t>A0634</t>
  </si>
  <si>
    <t>SK디앤디(에스케이이터닉스연대)</t>
  </si>
  <si>
    <t>A1760</t>
  </si>
  <si>
    <t>NHF제1호공공임대리츠(HUG지급)</t>
  </si>
  <si>
    <t>A1781</t>
  </si>
  <si>
    <t>풀무원(HYBRID/후)</t>
  </si>
  <si>
    <t>A2132</t>
  </si>
  <si>
    <t>KCC건설(자산관리공사지급)</t>
  </si>
  <si>
    <t>A2276</t>
  </si>
  <si>
    <t>에스케이이터닉스(SK디앤디연대)</t>
  </si>
  <si>
    <t>A3062</t>
  </si>
  <si>
    <t>롯데카드(HYBRID/후후)</t>
  </si>
  <si>
    <t>A3157</t>
  </si>
  <si>
    <t>한화모멘텀(한화연대)</t>
  </si>
  <si>
    <t>A3574</t>
  </si>
  <si>
    <t>흥국생명보험(HYBRID/후후)</t>
  </si>
  <si>
    <t>A8683</t>
  </si>
  <si>
    <t>지역난방공사(HYBRID/후후)</t>
  </si>
  <si>
    <t>B0037</t>
  </si>
  <si>
    <t>B0088</t>
  </si>
  <si>
    <t>한화(한화모멘텀연대)</t>
  </si>
  <si>
    <t>B0496</t>
  </si>
  <si>
    <t>한신공영(자산관리공사지급)</t>
  </si>
  <si>
    <t>B1534</t>
  </si>
  <si>
    <t>메리츠캐피탈(HYBRID/후후)</t>
  </si>
  <si>
    <t>B2132</t>
  </si>
  <si>
    <t>KCC건설(담보부)</t>
  </si>
  <si>
    <t>B8497</t>
  </si>
  <si>
    <t>케이비카드(HYBRID/후)</t>
  </si>
  <si>
    <t>C3076</t>
  </si>
  <si>
    <t>SK인천석유화학(HYBRID/후)</t>
  </si>
  <si>
    <t>E0001</t>
  </si>
  <si>
    <t>신한은행(커버드/주금공지급)</t>
  </si>
  <si>
    <t>E2313</t>
  </si>
  <si>
    <t>국민은행(커버드/주금공지급)</t>
  </si>
  <si>
    <t>S0012</t>
  </si>
  <si>
    <t>씨제이대한통운(후)</t>
  </si>
  <si>
    <t>S0353</t>
  </si>
  <si>
    <t>한화투자증권(후)</t>
  </si>
  <si>
    <t>S3001</t>
  </si>
  <si>
    <t>HI증권(후)</t>
  </si>
  <si>
    <t>S3573</t>
  </si>
  <si>
    <t>교보생명(후)</t>
  </si>
  <si>
    <t>채권그룹</t>
  </si>
  <si>
    <t>공사공단채</t>
  </si>
  <si>
    <t>은행채</t>
  </si>
  <si>
    <t>카드채</t>
  </si>
  <si>
    <t>기타금융채</t>
  </si>
  <si>
    <t>회사채</t>
  </si>
  <si>
    <t>은행채AAA</t>
  </si>
  <si>
    <t>공모/무보증AA-</t>
  </si>
  <si>
    <t>공모/무보증A+</t>
  </si>
  <si>
    <t>공모/무보증A0</t>
  </si>
  <si>
    <t>공모/무보증BBB0</t>
  </si>
  <si>
    <t>공모/무보증AA+</t>
  </si>
  <si>
    <t>공모/무보증AA0</t>
  </si>
  <si>
    <t>공모/무보증A-</t>
  </si>
  <si>
    <t>공모/무보증BBB+</t>
  </si>
  <si>
    <t>은행채AA+</t>
  </si>
  <si>
    <t>기타금융채AA-</t>
  </si>
  <si>
    <t>공사/공단채AAA</t>
  </si>
  <si>
    <t>공모/무보증AAA</t>
  </si>
  <si>
    <t>기타금융채A0</t>
  </si>
  <si>
    <t>은행채AAA(중금-이표)</t>
  </si>
  <si>
    <t>기타금융채A+</t>
  </si>
  <si>
    <t>카드채AA+</t>
  </si>
  <si>
    <t>기타금융채AA+</t>
  </si>
  <si>
    <t>카드채AA-</t>
  </si>
  <si>
    <t>기타금융채BBB0</t>
  </si>
  <si>
    <t>은행채AAA(산금-이표)</t>
  </si>
  <si>
    <t>카드채AA0</t>
  </si>
  <si>
    <t>기타금융채A-</t>
  </si>
  <si>
    <t>기타금융채BBB+</t>
  </si>
  <si>
    <t>공사/공단채AA+</t>
  </si>
  <si>
    <t>공사/공단채AA0</t>
  </si>
  <si>
    <t>CRDLIST020000</t>
  </si>
  <si>
    <t>0000E</t>
  </si>
  <si>
    <t>사조오양(신한은행 보증)</t>
  </si>
  <si>
    <t>0000L</t>
  </si>
  <si>
    <t>해태아이스크림(신한은행보증)</t>
  </si>
  <si>
    <t>0000M</t>
  </si>
  <si>
    <t>유경산업(신한은행보증)</t>
  </si>
  <si>
    <t>0000N</t>
  </si>
  <si>
    <t>어프로티움(신한은행보증)</t>
  </si>
  <si>
    <t>0000P</t>
  </si>
  <si>
    <t>테크로스(신한은행보증)</t>
  </si>
  <si>
    <t>0000Q</t>
  </si>
  <si>
    <t>의료법인송은의료재단(보증)</t>
  </si>
  <si>
    <t>0000R</t>
  </si>
  <si>
    <t>위드인천에너지(신한은행보증)</t>
  </si>
  <si>
    <t>0000S</t>
  </si>
  <si>
    <t>미래(신한은행보증)</t>
  </si>
  <si>
    <t>00043</t>
  </si>
  <si>
    <t>대원강업</t>
  </si>
  <si>
    <t>00050</t>
  </si>
  <si>
    <t>가온전선</t>
  </si>
  <si>
    <t>00127</t>
  </si>
  <si>
    <t>부국증권</t>
  </si>
  <si>
    <t>00143</t>
  </si>
  <si>
    <t>세아베스틸지주</t>
  </si>
  <si>
    <t>00175</t>
  </si>
  <si>
    <t>한양증권</t>
  </si>
  <si>
    <t>00180</t>
  </si>
  <si>
    <t>오리온홀딩스</t>
  </si>
  <si>
    <t>00303</t>
  </si>
  <si>
    <t>세아제강지주</t>
  </si>
  <si>
    <t>00307</t>
  </si>
  <si>
    <t>코오롱글로벌</t>
  </si>
  <si>
    <t>00322</t>
  </si>
  <si>
    <t>대원제약</t>
  </si>
  <si>
    <t>00480</t>
  </si>
  <si>
    <t>효성</t>
  </si>
  <si>
    <t>00481</t>
  </si>
  <si>
    <t>롯데알미늄</t>
  </si>
  <si>
    <t>00544</t>
  </si>
  <si>
    <t>현대지에프홀딩스</t>
  </si>
  <si>
    <t>00588</t>
  </si>
  <si>
    <t>대한해운</t>
  </si>
  <si>
    <t>00596</t>
  </si>
  <si>
    <t>동부건설</t>
  </si>
  <si>
    <t>00694</t>
  </si>
  <si>
    <t>흥화</t>
  </si>
  <si>
    <t>00731</t>
  </si>
  <si>
    <t>오뚜기</t>
  </si>
  <si>
    <t>00920</t>
  </si>
  <si>
    <t>무림페이퍼</t>
  </si>
  <si>
    <t>00958</t>
  </si>
  <si>
    <t>무림P&amp;P</t>
  </si>
  <si>
    <t>01005</t>
  </si>
  <si>
    <t>우리종금</t>
  </si>
  <si>
    <t>01014</t>
  </si>
  <si>
    <t>삼성중공업</t>
  </si>
  <si>
    <t>01042</t>
  </si>
  <si>
    <t>한솔피엔에스</t>
  </si>
  <si>
    <t>01116</t>
  </si>
  <si>
    <t>두산건설</t>
  </si>
  <si>
    <t>01265</t>
  </si>
  <si>
    <t>쌍용건설</t>
  </si>
  <si>
    <t>01270</t>
  </si>
  <si>
    <t>리드코프</t>
  </si>
  <si>
    <t>01860</t>
  </si>
  <si>
    <t>파르나스호텔(주)</t>
  </si>
  <si>
    <t>01929</t>
  </si>
  <si>
    <t>롯데역사</t>
  </si>
  <si>
    <t>01991</t>
  </si>
  <si>
    <t>한무쇼핑</t>
  </si>
  <si>
    <t>02000</t>
  </si>
  <si>
    <t>한섬</t>
  </si>
  <si>
    <t>02079</t>
  </si>
  <si>
    <t>한화임팩트</t>
  </si>
  <si>
    <t>02210</t>
  </si>
  <si>
    <t>포스코아이씨티</t>
  </si>
  <si>
    <t>02341</t>
  </si>
  <si>
    <t>유진기업</t>
  </si>
  <si>
    <t>02478</t>
  </si>
  <si>
    <t>호반건설</t>
  </si>
  <si>
    <t>03103</t>
  </si>
  <si>
    <t>롯데지알에스</t>
  </si>
  <si>
    <t>03143</t>
  </si>
  <si>
    <t>신세계인터내셔날</t>
  </si>
  <si>
    <t>03675</t>
  </si>
  <si>
    <t>대한석탄공사</t>
  </si>
  <si>
    <t>03818</t>
  </si>
  <si>
    <t>조선호텔앤리조트</t>
  </si>
  <si>
    <t>03827</t>
  </si>
  <si>
    <t>부산롯데호텔</t>
  </si>
  <si>
    <t>03897</t>
  </si>
  <si>
    <t>공무원연금공단</t>
  </si>
  <si>
    <t>03913</t>
  </si>
  <si>
    <t>한국무역협회</t>
  </si>
  <si>
    <t>04007</t>
  </si>
  <si>
    <t>케이비부동산신탁(주은)</t>
  </si>
  <si>
    <t>04028</t>
  </si>
  <si>
    <t>태경농산</t>
  </si>
  <si>
    <t>04048</t>
  </si>
  <si>
    <t>대한지방행정공제회</t>
  </si>
  <si>
    <t>04059</t>
  </si>
  <si>
    <t>엘에스니꼬동제련</t>
  </si>
  <si>
    <t>04347</t>
  </si>
  <si>
    <t>아워홈</t>
  </si>
  <si>
    <t>04826</t>
  </si>
  <si>
    <t>리딩투자증권</t>
  </si>
  <si>
    <t>04830</t>
  </si>
  <si>
    <t>대한토지신탁</t>
  </si>
  <si>
    <t>04952</t>
  </si>
  <si>
    <t>LG생활건강</t>
  </si>
  <si>
    <t>05533</t>
  </si>
  <si>
    <t>한화오션</t>
  </si>
  <si>
    <t>06674</t>
  </si>
  <si>
    <t>셀트리온</t>
  </si>
  <si>
    <t>06730</t>
  </si>
  <si>
    <t>현대홈쇼핑</t>
  </si>
  <si>
    <t>06752</t>
  </si>
  <si>
    <t>아프로파이낸셜대부</t>
  </si>
  <si>
    <t>06855</t>
  </si>
  <si>
    <t>하이프라자</t>
  </si>
  <si>
    <t>07972</t>
  </si>
  <si>
    <t>서희건설</t>
  </si>
  <si>
    <t>08917</t>
  </si>
  <si>
    <t>우미건설</t>
  </si>
  <si>
    <t>09003</t>
  </si>
  <si>
    <t>LIG넥스원</t>
  </si>
  <si>
    <t>09199</t>
  </si>
  <si>
    <t>한국인삼공사</t>
  </si>
  <si>
    <t>09542</t>
  </si>
  <si>
    <t>LS증권</t>
  </si>
  <si>
    <t>09868</t>
  </si>
  <si>
    <t>한전KDN</t>
  </si>
  <si>
    <t>09903</t>
  </si>
  <si>
    <t>제일건설</t>
  </si>
  <si>
    <t>09923</t>
  </si>
  <si>
    <t>지에스스포츠</t>
  </si>
  <si>
    <t>10748</t>
  </si>
  <si>
    <t>홈플러스</t>
  </si>
  <si>
    <t>11279</t>
  </si>
  <si>
    <t>아모레퍼시픽</t>
  </si>
  <si>
    <t>13039</t>
  </si>
  <si>
    <t>현대리바트</t>
  </si>
  <si>
    <t>13411</t>
  </si>
  <si>
    <t>에이치디프로젝트</t>
  </si>
  <si>
    <t>13419</t>
  </si>
  <si>
    <t>반도건설</t>
  </si>
  <si>
    <t>13539</t>
  </si>
  <si>
    <t>씨제이푸드빌</t>
  </si>
  <si>
    <t>13890</t>
  </si>
  <si>
    <t>군인공제회</t>
  </si>
  <si>
    <t>13979</t>
  </si>
  <si>
    <t>케이프투자증권</t>
  </si>
  <si>
    <t>14953</t>
  </si>
  <si>
    <t>에이캐피탈</t>
  </si>
  <si>
    <t>14957</t>
  </si>
  <si>
    <t>한국장학재단</t>
  </si>
  <si>
    <t>15230</t>
  </si>
  <si>
    <t>웰컴크레디라인</t>
  </si>
  <si>
    <t>16181</t>
  </si>
  <si>
    <t>폴라리스쉬핑</t>
  </si>
  <si>
    <t>16867</t>
  </si>
  <si>
    <t>한국조폐공사</t>
  </si>
  <si>
    <t>17481</t>
  </si>
  <si>
    <t>미래에셋컨설팅</t>
  </si>
  <si>
    <t>18006</t>
  </si>
  <si>
    <t>부영주택</t>
  </si>
  <si>
    <t>18344</t>
  </si>
  <si>
    <t>에스케이네트웍스서비스</t>
  </si>
  <si>
    <t>18984</t>
  </si>
  <si>
    <t>코람코자산신탁</t>
  </si>
  <si>
    <t>19111</t>
  </si>
  <si>
    <t>포천파워</t>
  </si>
  <si>
    <t>40481</t>
  </si>
  <si>
    <t>과학기술인공제회</t>
  </si>
  <si>
    <t>40634</t>
  </si>
  <si>
    <t>SK디앤디</t>
  </si>
  <si>
    <t>42412</t>
  </si>
  <si>
    <t>케이티에스테이트</t>
  </si>
  <si>
    <t>43148</t>
  </si>
  <si>
    <t>포스코기술투자</t>
  </si>
  <si>
    <t>44569</t>
  </si>
  <si>
    <t>신한자산신탁</t>
  </si>
  <si>
    <t>44660</t>
  </si>
  <si>
    <t>코리아신탁</t>
  </si>
  <si>
    <t>45917</t>
  </si>
  <si>
    <t>농심캐피탈</t>
  </si>
  <si>
    <t>46017</t>
  </si>
  <si>
    <t>에이치라인해운</t>
  </si>
  <si>
    <t>48631</t>
  </si>
  <si>
    <t>주택도시보증공사</t>
  </si>
  <si>
    <t>48968</t>
  </si>
  <si>
    <t>엘아이지</t>
  </si>
  <si>
    <t>50466</t>
  </si>
  <si>
    <t>신세계동대구CTC</t>
  </si>
  <si>
    <t>50838</t>
  </si>
  <si>
    <t>에스알</t>
  </si>
  <si>
    <t>51260</t>
  </si>
  <si>
    <t>일동제약</t>
  </si>
  <si>
    <t>51467</t>
  </si>
  <si>
    <t>스튜디오드래곤</t>
  </si>
  <si>
    <t>52887</t>
  </si>
  <si>
    <t>SK해운</t>
  </si>
  <si>
    <t>53095</t>
  </si>
  <si>
    <t>엘지히타치워터솔루션</t>
  </si>
  <si>
    <t>53367</t>
  </si>
  <si>
    <t>오리온</t>
  </si>
  <si>
    <t>55300</t>
  </si>
  <si>
    <t>씨제이포디플렉스</t>
  </si>
  <si>
    <t>55758</t>
  </si>
  <si>
    <t>세메스</t>
  </si>
  <si>
    <t>56025</t>
  </si>
  <si>
    <t>롯데컬처웍스</t>
  </si>
  <si>
    <t>56254</t>
  </si>
  <si>
    <t>효성티앤씨</t>
  </si>
  <si>
    <t>56591</t>
  </si>
  <si>
    <t>신세계디에프</t>
  </si>
  <si>
    <t>57472</t>
  </si>
  <si>
    <t>바디프랜드</t>
  </si>
  <si>
    <t>58236</t>
  </si>
  <si>
    <t>현대엘앤씨</t>
  </si>
  <si>
    <t>58275</t>
  </si>
  <si>
    <t>환경시설관리</t>
  </si>
  <si>
    <t>59021</t>
  </si>
  <si>
    <t>에코비트</t>
  </si>
  <si>
    <t>59081</t>
  </si>
  <si>
    <t>호반산업</t>
  </si>
  <si>
    <t>60658</t>
  </si>
  <si>
    <t>케이카캐피탈</t>
  </si>
  <si>
    <t>63794</t>
  </si>
  <si>
    <t>카카오엔터테인먼트</t>
  </si>
  <si>
    <t>64041</t>
  </si>
  <si>
    <t>에스케이피아이씨글로벌</t>
  </si>
  <si>
    <t>66169</t>
  </si>
  <si>
    <t>에스케이스퀘어</t>
  </si>
  <si>
    <t>67214</t>
  </si>
  <si>
    <t>세라젬</t>
  </si>
  <si>
    <t>68134</t>
  </si>
  <si>
    <t>포스코플로우</t>
  </si>
  <si>
    <t>69630</t>
  </si>
  <si>
    <t>현대그린푸드</t>
  </si>
  <si>
    <t>69833</t>
  </si>
  <si>
    <t>한화컨버전스</t>
  </si>
  <si>
    <t>73195</t>
  </si>
  <si>
    <t>효성티앤에스</t>
  </si>
  <si>
    <t>A0550</t>
  </si>
  <si>
    <t>삼진제약(신한은행보증)</t>
  </si>
  <si>
    <t>A9127</t>
  </si>
  <si>
    <t>지알엠(신한은행보증)</t>
  </si>
  <si>
    <t>KA650</t>
  </si>
  <si>
    <t>에코시티제일차</t>
  </si>
  <si>
    <t>KA874</t>
  </si>
  <si>
    <t>앨버트로스제이차</t>
  </si>
  <si>
    <t>KB402</t>
  </si>
  <si>
    <t>엠피씨율촌2호기</t>
  </si>
  <si>
    <t>KC021</t>
  </si>
  <si>
    <t>포르투나제일차</t>
  </si>
  <si>
    <t>KC098</t>
  </si>
  <si>
    <t>뉴스타디케이일차</t>
  </si>
  <si>
    <t>KC257</t>
  </si>
  <si>
    <t>포트폴리오케이에이치</t>
  </si>
  <si>
    <t>KC268</t>
  </si>
  <si>
    <t>포트폴리오알오케이</t>
  </si>
  <si>
    <t>KC289</t>
  </si>
  <si>
    <t>제이에스드림제일차</t>
  </si>
  <si>
    <t>KC342</t>
  </si>
  <si>
    <t>제이와이제이차</t>
  </si>
  <si>
    <t>KC387</t>
  </si>
  <si>
    <t>엠피씨율촌1호기</t>
  </si>
  <si>
    <t>KC494</t>
  </si>
  <si>
    <t>하이베스트제일차</t>
  </si>
  <si>
    <t>KD045</t>
  </si>
  <si>
    <t>부전마산비티엘</t>
  </si>
  <si>
    <t>KD049</t>
  </si>
  <si>
    <t>신한에스러셀</t>
  </si>
  <si>
    <t>KD194</t>
  </si>
  <si>
    <t>우리한숲제일차</t>
  </si>
  <si>
    <t>KD241</t>
  </si>
  <si>
    <t>하이드림제이차</t>
  </si>
  <si>
    <t>KD342</t>
  </si>
  <si>
    <t>트리니티플러스</t>
  </si>
  <si>
    <t>KD369</t>
  </si>
  <si>
    <t>우리인터내셔널제일차</t>
  </si>
  <si>
    <t>KD399</t>
  </si>
  <si>
    <t>엔젤레스제오차</t>
  </si>
  <si>
    <t>KD400</t>
  </si>
  <si>
    <t>엔젤레스제육차</t>
  </si>
  <si>
    <t>KD401</t>
  </si>
  <si>
    <t>엔젤레스제칠차</t>
  </si>
  <si>
    <t>KD593</t>
  </si>
  <si>
    <t>플레인스워커제십이차</t>
  </si>
  <si>
    <t>KD804</t>
  </si>
  <si>
    <t>케이엘제삼차</t>
  </si>
  <si>
    <t>KD911</t>
  </si>
  <si>
    <t>뉴트리니티진주제일차</t>
  </si>
  <si>
    <t>KE031</t>
  </si>
  <si>
    <t>베스트디지비제일차</t>
  </si>
  <si>
    <t>KE349</t>
  </si>
  <si>
    <t>뉴트리니티진주제이차</t>
  </si>
  <si>
    <t>KE351</t>
  </si>
  <si>
    <t>트루프렌드안동제일차</t>
  </si>
  <si>
    <t>KE378</t>
  </si>
  <si>
    <t>루미제일차</t>
  </si>
  <si>
    <t>KE404</t>
  </si>
  <si>
    <t>불두제일차</t>
  </si>
  <si>
    <t>KE493</t>
  </si>
  <si>
    <t>엘오지제삼차</t>
  </si>
  <si>
    <t>KE672</t>
  </si>
  <si>
    <t>큐브제삼차</t>
  </si>
  <si>
    <t>KE687</t>
  </si>
  <si>
    <t>우리큐에스제일차</t>
  </si>
  <si>
    <t>KE854</t>
  </si>
  <si>
    <t>케이아이에스송산제이차</t>
  </si>
  <si>
    <t>KF062</t>
  </si>
  <si>
    <t>아이비케이지디제이차</t>
  </si>
  <si>
    <t>KF100</t>
  </si>
  <si>
    <t>사우스레이크제일차</t>
  </si>
  <si>
    <t>KF116</t>
  </si>
  <si>
    <t>머스트학익제일차</t>
  </si>
  <si>
    <t>KF122</t>
  </si>
  <si>
    <t>우리디스플레이제이차</t>
  </si>
  <si>
    <t>KF148</t>
  </si>
  <si>
    <t>디아스랜드마크</t>
  </si>
  <si>
    <t>KF149</t>
  </si>
  <si>
    <t>케이비디타워제일차</t>
  </si>
  <si>
    <t>KF150</t>
  </si>
  <si>
    <t>큐브제오차</t>
  </si>
  <si>
    <t>KF152</t>
  </si>
  <si>
    <t>뉴트리니티성본제일차</t>
  </si>
  <si>
    <t>KF221</t>
  </si>
  <si>
    <t>써니솔루션제사차</t>
  </si>
  <si>
    <t>KF231</t>
  </si>
  <si>
    <t>뉴트리니티완주제삼차</t>
  </si>
  <si>
    <t>KF277</t>
  </si>
  <si>
    <t>베스트디지비제이차</t>
  </si>
  <si>
    <t>KF293</t>
  </si>
  <si>
    <t>엔젤레스제십팔차</t>
  </si>
  <si>
    <t>KF297</t>
  </si>
  <si>
    <t>뉴스타혁신제일차</t>
  </si>
  <si>
    <t>KF299</t>
  </si>
  <si>
    <t>우리드림제일차</t>
  </si>
  <si>
    <t>KF343</t>
  </si>
  <si>
    <t>엠씨비에이치제일차</t>
  </si>
  <si>
    <t>KF365</t>
  </si>
  <si>
    <t>제이엠유동화제일차</t>
  </si>
  <si>
    <t>KF389</t>
  </si>
  <si>
    <t>에스리디파인제삼차</t>
  </si>
  <si>
    <t>KF408</t>
  </si>
  <si>
    <t>네오엑소디움제일차</t>
  </si>
  <si>
    <t>KF462</t>
  </si>
  <si>
    <t>케이에스제일차</t>
  </si>
  <si>
    <t>KF498</t>
  </si>
  <si>
    <t>뉴트리니티성본제이차</t>
  </si>
  <si>
    <t>KF499</t>
  </si>
  <si>
    <t>뉴트리니티완주제사차</t>
  </si>
  <si>
    <t>KF505</t>
  </si>
  <si>
    <t>우리에스제일차</t>
  </si>
  <si>
    <t>KF528</t>
  </si>
  <si>
    <t>우리케이제일차</t>
  </si>
  <si>
    <t>KF557</t>
  </si>
  <si>
    <t>우리드림제이차</t>
  </si>
  <si>
    <t>KF558</t>
  </si>
  <si>
    <t>에프엔제주제일차</t>
  </si>
  <si>
    <t>KF608</t>
  </si>
  <si>
    <t>엠스퀘어엠포트제일차</t>
  </si>
  <si>
    <t>KF609</t>
  </si>
  <si>
    <t>하나머티리얼즈제일차</t>
  </si>
  <si>
    <t>KF615</t>
  </si>
  <si>
    <t>엠케이드림제오차</t>
  </si>
  <si>
    <t>KF698</t>
  </si>
  <si>
    <t>파라다이스영종제사차</t>
  </si>
  <si>
    <t>KF710</t>
  </si>
  <si>
    <t>케이브이엠제일차</t>
  </si>
  <si>
    <t>KF738</t>
  </si>
  <si>
    <t>우리디스플레이제삼차</t>
  </si>
  <si>
    <t>KF740</t>
  </si>
  <si>
    <t>티와이제일차</t>
  </si>
  <si>
    <t>KF750</t>
  </si>
  <si>
    <t>파크시티제일차</t>
  </si>
  <si>
    <t>KF780</t>
  </si>
  <si>
    <t>디에스에이아이제이차</t>
  </si>
  <si>
    <t>KF804</t>
  </si>
  <si>
    <t>리치게이트제십차</t>
  </si>
  <si>
    <t>KF815</t>
  </si>
  <si>
    <t>오션베츠제일차</t>
  </si>
  <si>
    <t>KF848</t>
  </si>
  <si>
    <t>리치게이트대명</t>
  </si>
  <si>
    <t>KF868</t>
  </si>
  <si>
    <t>글로벌솔루션제구차</t>
  </si>
  <si>
    <t>KF881</t>
  </si>
  <si>
    <t>퀀텀점프제이차</t>
  </si>
  <si>
    <t>KF917</t>
  </si>
  <si>
    <t>모다케이디비천안제이차</t>
  </si>
  <si>
    <t>KF932</t>
  </si>
  <si>
    <t>마에스트로이알</t>
  </si>
  <si>
    <t>KF934</t>
  </si>
  <si>
    <t>오시리아파크제일차</t>
  </si>
  <si>
    <t>KF953</t>
  </si>
  <si>
    <t>하나에이치인더홀딩스제일차</t>
  </si>
  <si>
    <t>KF987</t>
  </si>
  <si>
    <t>케이비에이치제사차</t>
  </si>
  <si>
    <t>KF995</t>
  </si>
  <si>
    <t>메인스트림제십일차</t>
  </si>
  <si>
    <t>KG011</t>
  </si>
  <si>
    <t>그레이트포레스트제일차</t>
  </si>
  <si>
    <t>KG080</t>
  </si>
  <si>
    <t>에스리디파인제십차</t>
  </si>
  <si>
    <t>KG114</t>
  </si>
  <si>
    <t>지엠더원</t>
  </si>
  <si>
    <t>KG125</t>
  </si>
  <si>
    <t>마에스트로공덕</t>
  </si>
  <si>
    <t>KG126</t>
  </si>
  <si>
    <t>우리공덕제일차</t>
  </si>
  <si>
    <t>KG133</t>
  </si>
  <si>
    <t>그래스랜즈제이차</t>
  </si>
  <si>
    <t>KG135</t>
  </si>
  <si>
    <t>케이비에이치제육차</t>
  </si>
  <si>
    <t>KG153</t>
  </si>
  <si>
    <t>엔에이치현중홀딩스</t>
  </si>
  <si>
    <t>KG164</t>
  </si>
  <si>
    <t>나인벨류제일차</t>
  </si>
  <si>
    <t>KG165</t>
  </si>
  <si>
    <t>범어랜드마크제이차</t>
  </si>
  <si>
    <t>KG181</t>
  </si>
  <si>
    <t>에이에스티제이차</t>
  </si>
  <si>
    <t>KG193</t>
  </si>
  <si>
    <t>에코드림제일차</t>
  </si>
  <si>
    <t>KG195</t>
  </si>
  <si>
    <t>우리에이치더블유제일차</t>
  </si>
  <si>
    <t>KG196</t>
  </si>
  <si>
    <t>글로벌솔루션제십차</t>
  </si>
  <si>
    <t>KG208</t>
  </si>
  <si>
    <t>에이치에스에프제팔차</t>
  </si>
  <si>
    <t>KG213</t>
  </si>
  <si>
    <t>지아이비대명제일차</t>
  </si>
  <si>
    <t>KG221</t>
  </si>
  <si>
    <t>엠디프라임제삼차</t>
  </si>
  <si>
    <t>KG229</t>
  </si>
  <si>
    <t>에스알월드제삼차</t>
  </si>
  <si>
    <t>KG232</t>
  </si>
  <si>
    <t>랜드마크경산제일차</t>
  </si>
  <si>
    <t>KG257</t>
  </si>
  <si>
    <t>기은센구조화제십이차</t>
  </si>
  <si>
    <t>KG272</t>
  </si>
  <si>
    <t>선천제이차</t>
  </si>
  <si>
    <t>KG301</t>
  </si>
  <si>
    <t>씨에스파트너쉽2019의1</t>
  </si>
  <si>
    <t>KG309</t>
  </si>
  <si>
    <t>비엔나로즈</t>
  </si>
  <si>
    <t>KG316</t>
  </si>
  <si>
    <t>아이에스유제일차</t>
  </si>
  <si>
    <t>KG327</t>
  </si>
  <si>
    <t>에이치플러스제일차</t>
  </si>
  <si>
    <t>KG358</t>
  </si>
  <si>
    <t>케이앤제일차주식회사</t>
  </si>
  <si>
    <t>KG364</t>
  </si>
  <si>
    <t>케이플러스제일차</t>
  </si>
  <si>
    <t>KG368</t>
  </si>
  <si>
    <t>지엠뉴욕제일차</t>
  </si>
  <si>
    <t>KG370</t>
  </si>
  <si>
    <t>우리드림제삼차</t>
  </si>
  <si>
    <t>KG374</t>
  </si>
  <si>
    <t>우리에스제이에스제일차</t>
  </si>
  <si>
    <t>KG375</t>
  </si>
  <si>
    <t>에스엘티양주</t>
  </si>
  <si>
    <t>KG378</t>
  </si>
  <si>
    <t>씨에스파트너쉽2019의2</t>
  </si>
  <si>
    <t>KG379</t>
  </si>
  <si>
    <t>씨에스파트너쉽2019의4</t>
  </si>
  <si>
    <t>KG386</t>
  </si>
  <si>
    <t>마린씨티제일차</t>
  </si>
  <si>
    <t>KG391</t>
  </si>
  <si>
    <t>하나씨케이제일차</t>
  </si>
  <si>
    <t>KG394</t>
  </si>
  <si>
    <t>하나포트제일차</t>
  </si>
  <si>
    <t>KG426</t>
  </si>
  <si>
    <t>쥐피아이제십오차</t>
  </si>
  <si>
    <t>KG429</t>
  </si>
  <si>
    <t>케이비리브에이치제일차</t>
  </si>
  <si>
    <t>KG432</t>
  </si>
  <si>
    <t>내셔널리소스제일차</t>
  </si>
  <si>
    <t>KG435</t>
  </si>
  <si>
    <t>우리비케이제이차</t>
  </si>
  <si>
    <t>KG454</t>
  </si>
  <si>
    <t>내셔널리소스제이차</t>
  </si>
  <si>
    <t>KG463</t>
  </si>
  <si>
    <t>카바시크제삼차</t>
  </si>
  <si>
    <t>KG471</t>
  </si>
  <si>
    <t>에스에이치만촌제이차</t>
  </si>
  <si>
    <t>KG478</t>
  </si>
  <si>
    <t>오시리아파크제이차</t>
  </si>
  <si>
    <t>KG480</t>
  </si>
  <si>
    <t>앤디워홀제일차</t>
  </si>
  <si>
    <t>KG483</t>
  </si>
  <si>
    <t>뉴스타춘천제일차</t>
  </si>
  <si>
    <t>KG519</t>
  </si>
  <si>
    <t>디에스에이아이제일차</t>
  </si>
  <si>
    <t>KG521</t>
  </si>
  <si>
    <t>한가람제일차</t>
  </si>
  <si>
    <t>KG530</t>
  </si>
  <si>
    <t>에이아이라데팡스제일차</t>
  </si>
  <si>
    <t>KG534</t>
  </si>
  <si>
    <t>스마트디큐브</t>
  </si>
  <si>
    <t>KG535</t>
  </si>
  <si>
    <t>베스트디지비제삼차</t>
  </si>
  <si>
    <t>KG536</t>
  </si>
  <si>
    <t>마에스트로디큐브</t>
  </si>
  <si>
    <t>KG538</t>
  </si>
  <si>
    <t>KG562</t>
  </si>
  <si>
    <t>하나에이치인더홀딩스제이차</t>
  </si>
  <si>
    <t>KG563</t>
  </si>
  <si>
    <t>케이비에이치하우징제일차</t>
  </si>
  <si>
    <t>KG564</t>
  </si>
  <si>
    <t>케이비이글스제일차</t>
  </si>
  <si>
    <t>KG582</t>
  </si>
  <si>
    <t>리브에이치제일차</t>
  </si>
  <si>
    <t>KG585</t>
  </si>
  <si>
    <t>자양파이브제이차</t>
  </si>
  <si>
    <t>KG587</t>
  </si>
  <si>
    <t>우리에이치더블유씨제일차</t>
  </si>
  <si>
    <t>KG598</t>
  </si>
  <si>
    <t>케이비리브엘제일차</t>
  </si>
  <si>
    <t>KG600</t>
  </si>
  <si>
    <t>쿠퍼타운제일차</t>
  </si>
  <si>
    <t>KG611</t>
  </si>
  <si>
    <t>하나런웨이</t>
  </si>
  <si>
    <t>KG615</t>
  </si>
  <si>
    <t>에스피지제일차</t>
  </si>
  <si>
    <t>KG619</t>
  </si>
  <si>
    <t>마에스트로별내</t>
  </si>
  <si>
    <t>KG659</t>
  </si>
  <si>
    <t>에프엔송도5제일차</t>
  </si>
  <si>
    <t>KG660</t>
  </si>
  <si>
    <t>빅포제십삼차</t>
  </si>
  <si>
    <t>KG678</t>
  </si>
  <si>
    <t>플랜업병점</t>
  </si>
  <si>
    <t>KG688</t>
  </si>
  <si>
    <t>하이트리오제일차</t>
  </si>
  <si>
    <t>KG710</t>
  </si>
  <si>
    <t>뉴스텔라제십차</t>
  </si>
  <si>
    <t>KG714</t>
  </si>
  <si>
    <t>케이아이에스춘천집단2호</t>
  </si>
  <si>
    <t>KG724</t>
  </si>
  <si>
    <t>케이비동인센트럴</t>
  </si>
  <si>
    <t>KG733</t>
  </si>
  <si>
    <t>마에스트로디에스</t>
  </si>
  <si>
    <t>KG740</t>
  </si>
  <si>
    <t>케이비이글스제이차</t>
  </si>
  <si>
    <t>KG751</t>
  </si>
  <si>
    <t>엔에이치지오제일차</t>
  </si>
  <si>
    <t>KG754</t>
  </si>
  <si>
    <t>매그파이에코</t>
  </si>
  <si>
    <t>KG757</t>
  </si>
  <si>
    <t>에프엔삼덕제일차</t>
  </si>
  <si>
    <t>KG758</t>
  </si>
  <si>
    <t>그린파인트리</t>
  </si>
  <si>
    <t>KG760</t>
  </si>
  <si>
    <t>디시티제일차</t>
  </si>
  <si>
    <t>KG763</t>
  </si>
  <si>
    <t>케이비에이치스틸</t>
  </si>
  <si>
    <t>KG783</t>
  </si>
  <si>
    <t>피오타워제일차</t>
  </si>
  <si>
    <t>KG787</t>
  </si>
  <si>
    <t>우리에이치씨제삼차</t>
  </si>
  <si>
    <t>KG792</t>
  </si>
  <si>
    <t>블루엠제육차</t>
  </si>
  <si>
    <t>KG800</t>
  </si>
  <si>
    <t>케이비그레이트베어제일차</t>
  </si>
  <si>
    <t>KG804</t>
  </si>
  <si>
    <t>우리디에스제일차</t>
  </si>
  <si>
    <t>KG810</t>
  </si>
  <si>
    <t>기은센상동제일차</t>
  </si>
  <si>
    <t>KG817</t>
  </si>
  <si>
    <t>우리파크원제일차</t>
  </si>
  <si>
    <t>KG822</t>
  </si>
  <si>
    <t>에스타이거제십차</t>
  </si>
  <si>
    <t>KG826</t>
  </si>
  <si>
    <t>라이언모빌리티제일차</t>
  </si>
  <si>
    <t>KG830</t>
  </si>
  <si>
    <t>청라에너지제일차</t>
  </si>
  <si>
    <t>KG846</t>
  </si>
  <si>
    <t>마이트세운삼구역제이차</t>
  </si>
  <si>
    <t>KG848</t>
  </si>
  <si>
    <t>뉴마레제삼차</t>
  </si>
  <si>
    <t>KG874</t>
  </si>
  <si>
    <t>엠디케이디비제일차</t>
  </si>
  <si>
    <t>KG883</t>
  </si>
  <si>
    <t>케이비케미칼제일차</t>
  </si>
  <si>
    <t>KG884</t>
  </si>
  <si>
    <t>헤라클레스제이십차</t>
  </si>
  <si>
    <t>KG885</t>
  </si>
  <si>
    <t>뉴마레제사차</t>
  </si>
  <si>
    <t>KG889</t>
  </si>
  <si>
    <t>우리에이치씨제사차</t>
  </si>
  <si>
    <t>KG890</t>
  </si>
  <si>
    <t>지아이비포트폴리오에이제삼차</t>
  </si>
  <si>
    <t>KG892</t>
  </si>
  <si>
    <t>엔에이치케미칼제일차</t>
  </si>
  <si>
    <t>KG893</t>
  </si>
  <si>
    <t>비아이티리치제이차</t>
  </si>
  <si>
    <t>KG901</t>
  </si>
  <si>
    <t>우리에스케이알제일차</t>
  </si>
  <si>
    <t>KG904</t>
  </si>
  <si>
    <t>지아이비모빌리티제일차</t>
  </si>
  <si>
    <t>KG905</t>
  </si>
  <si>
    <t>스마트지엠제팔차</t>
  </si>
  <si>
    <t>KG909</t>
  </si>
  <si>
    <t>에이치더블유제일차</t>
  </si>
  <si>
    <t>KG924</t>
  </si>
  <si>
    <t>지아이비마이티제일차</t>
  </si>
  <si>
    <t>KG927</t>
  </si>
  <si>
    <t>올원프렌즈한숲제일차</t>
  </si>
  <si>
    <t>KG930</t>
  </si>
  <si>
    <t>케이에스파트너쉽2020의1</t>
  </si>
  <si>
    <t>KG931</t>
  </si>
  <si>
    <t>KG946</t>
  </si>
  <si>
    <t>케이비서면비스타제일차</t>
  </si>
  <si>
    <t>KG951</t>
  </si>
  <si>
    <t>용산프로젝트제일차</t>
  </si>
  <si>
    <t>KG953</t>
  </si>
  <si>
    <t>에스엘티과천</t>
  </si>
  <si>
    <t>KG960</t>
  </si>
  <si>
    <t>우리에이치케미칼제일차</t>
  </si>
  <si>
    <t>KG964</t>
  </si>
  <si>
    <t>디제이에스에스지제일차</t>
  </si>
  <si>
    <t>KG975</t>
  </si>
  <si>
    <t>에이치이원큐제일차</t>
  </si>
  <si>
    <t>KG977</t>
  </si>
  <si>
    <t>에이치이제일차</t>
  </si>
  <si>
    <t>KG985</t>
  </si>
  <si>
    <t>드래곤힐리치제일차</t>
  </si>
  <si>
    <t>KG991</t>
  </si>
  <si>
    <t>에스이디제일차</t>
  </si>
  <si>
    <t>KG994</t>
  </si>
  <si>
    <t>찬스리테일</t>
  </si>
  <si>
    <t>KG995</t>
  </si>
  <si>
    <t>뉴마레제오차</t>
  </si>
  <si>
    <t>KH004</t>
  </si>
  <si>
    <t>케이비하림제일차</t>
  </si>
  <si>
    <t>KH011</t>
  </si>
  <si>
    <t>이비지에스와이</t>
  </si>
  <si>
    <t>KH017</t>
  </si>
  <si>
    <t>비케이퍼스트제일차</t>
  </si>
  <si>
    <t>KH020</t>
  </si>
  <si>
    <t>플랜업서초제일차</t>
  </si>
  <si>
    <t>KH034</t>
  </si>
  <si>
    <t>마에스트로에어로</t>
  </si>
  <si>
    <t>KH035</t>
  </si>
  <si>
    <t>케이비이글스제삼차</t>
  </si>
  <si>
    <t>KH036</t>
  </si>
  <si>
    <t>광명하안티아모</t>
  </si>
  <si>
    <t>KH040</t>
  </si>
  <si>
    <t>마에스트로와이에스</t>
  </si>
  <si>
    <t>KH048</t>
  </si>
  <si>
    <t>KH052</t>
  </si>
  <si>
    <t>에스브라이트제일차</t>
  </si>
  <si>
    <t>KH053</t>
  </si>
  <si>
    <t>디엘타워제일차</t>
  </si>
  <si>
    <t>KH059</t>
  </si>
  <si>
    <t>알피오산제일차</t>
  </si>
  <si>
    <t>KH060</t>
  </si>
  <si>
    <t>케이비윈체스트제일차</t>
  </si>
  <si>
    <t>KH061</t>
  </si>
  <si>
    <t>더블에스동인</t>
  </si>
  <si>
    <t>KH063</t>
  </si>
  <si>
    <t>티에이제일차</t>
  </si>
  <si>
    <t>KH064</t>
  </si>
  <si>
    <t>에스타이거게임즈</t>
  </si>
  <si>
    <t>KH068</t>
  </si>
  <si>
    <t>케이비동인센트럴제일호</t>
  </si>
  <si>
    <t>KH073</t>
  </si>
  <si>
    <t>비욘드도안제일차</t>
  </si>
  <si>
    <t>KH079</t>
  </si>
  <si>
    <t>버건디제일차</t>
  </si>
  <si>
    <t>KH083</t>
  </si>
  <si>
    <t>더하이스트제십칠차</t>
  </si>
  <si>
    <t>KH087</t>
  </si>
  <si>
    <t>에프엔상동제일차</t>
  </si>
  <si>
    <t>KH089</t>
  </si>
  <si>
    <t>케이비수창제일차</t>
  </si>
  <si>
    <t>KH096</t>
  </si>
  <si>
    <t>KH101</t>
  </si>
  <si>
    <t>에스타이거립</t>
  </si>
  <si>
    <t>KH102</t>
  </si>
  <si>
    <t>에프엔풍동제일차</t>
  </si>
  <si>
    <t>KH111</t>
  </si>
  <si>
    <t>에스타이거케미칼</t>
  </si>
  <si>
    <t>KH113</t>
  </si>
  <si>
    <t>올마이티제일차</t>
  </si>
  <si>
    <t>KH114</t>
  </si>
  <si>
    <t>시노코에스에프제사차</t>
  </si>
  <si>
    <t>KH118</t>
  </si>
  <si>
    <t>드래곤힐리치제이차</t>
  </si>
  <si>
    <t>KH119</t>
  </si>
  <si>
    <t>에스타이거센터원</t>
  </si>
  <si>
    <t>KH120</t>
  </si>
  <si>
    <t>에이치호텔원큐제일차</t>
  </si>
  <si>
    <t>KH121</t>
  </si>
  <si>
    <t>엘이피제사차</t>
  </si>
  <si>
    <t>KH122</t>
  </si>
  <si>
    <t>엘이피제삼차</t>
  </si>
  <si>
    <t>KH123</t>
  </si>
  <si>
    <t>엘이피제이차</t>
  </si>
  <si>
    <t>KH131</t>
  </si>
  <si>
    <t>평택제일차</t>
  </si>
  <si>
    <t>KH132</t>
  </si>
  <si>
    <t>더하이스트제십오차</t>
  </si>
  <si>
    <t>KH133</t>
  </si>
  <si>
    <t>에스브라이트홍대</t>
  </si>
  <si>
    <t>KH135</t>
  </si>
  <si>
    <t>리브에이치제이차</t>
  </si>
  <si>
    <t>KH136</t>
  </si>
  <si>
    <t>엔에이치트리플카제일차</t>
  </si>
  <si>
    <t>KH140</t>
  </si>
  <si>
    <t>브라이트운정</t>
  </si>
  <si>
    <t>KH141</t>
  </si>
  <si>
    <t>우리허브제일차</t>
  </si>
  <si>
    <t>KH145</t>
  </si>
  <si>
    <t>엔에이치자양</t>
  </si>
  <si>
    <t>KH148</t>
  </si>
  <si>
    <t>디피에스제삼차</t>
  </si>
  <si>
    <t>KH150</t>
  </si>
  <si>
    <t>스카이캐슬제일차</t>
  </si>
  <si>
    <t>KH152</t>
  </si>
  <si>
    <t>프레스티지제사차</t>
  </si>
  <si>
    <t>KH163</t>
  </si>
  <si>
    <t>프레스티지제오차</t>
  </si>
  <si>
    <t>KH167</t>
  </si>
  <si>
    <t>위드문엔</t>
  </si>
  <si>
    <t>KH172</t>
  </si>
  <si>
    <t>우리케이제삼차</t>
  </si>
  <si>
    <t>KH173</t>
  </si>
  <si>
    <t>디피에스제이차</t>
  </si>
  <si>
    <t>KH175</t>
  </si>
  <si>
    <t>제이티캐피탈제칠차유동화전문</t>
  </si>
  <si>
    <t>KH177</t>
  </si>
  <si>
    <t>리치게이트학익</t>
  </si>
  <si>
    <t>KH178</t>
  </si>
  <si>
    <t>수원랜드마크제사차</t>
  </si>
  <si>
    <t>KH179</t>
  </si>
  <si>
    <t>에스브라이트천호</t>
  </si>
  <si>
    <t>KH183</t>
  </si>
  <si>
    <t>케이비성내제일차</t>
  </si>
  <si>
    <t>KH184</t>
  </si>
  <si>
    <t>플랜업동인</t>
  </si>
  <si>
    <t>KH185</t>
  </si>
  <si>
    <t>수원랜드마크제오차</t>
  </si>
  <si>
    <t>KH198</t>
  </si>
  <si>
    <t>케이비프라이드제일차</t>
  </si>
  <si>
    <t>KH204</t>
  </si>
  <si>
    <t>비욘드이목제이차</t>
  </si>
  <si>
    <t>KH214</t>
  </si>
  <si>
    <t>우리케이에프제일차</t>
  </si>
  <si>
    <t>KH216</t>
  </si>
  <si>
    <t>비욘드설화제일차</t>
  </si>
  <si>
    <t>KH217</t>
  </si>
  <si>
    <t>더블유엠우리마트제이차</t>
  </si>
  <si>
    <t>KH220</t>
  </si>
  <si>
    <t>에이치색달제이차</t>
  </si>
  <si>
    <t>KH229</t>
  </si>
  <si>
    <t>에프엔라포르타제이차</t>
  </si>
  <si>
    <t>KH231</t>
  </si>
  <si>
    <t>파주로지스프로제일차</t>
  </si>
  <si>
    <t>KH232</t>
  </si>
  <si>
    <t>베이스프로젝트제일차</t>
  </si>
  <si>
    <t>KH237</t>
  </si>
  <si>
    <t>비욘드프로방스제일차</t>
  </si>
  <si>
    <t>KH245</t>
  </si>
  <si>
    <t>에스타이거테크</t>
  </si>
  <si>
    <t>KH247</t>
  </si>
  <si>
    <t>우리티에스제일차</t>
  </si>
  <si>
    <t>KH248</t>
  </si>
  <si>
    <t>비욘드부대제일차</t>
  </si>
  <si>
    <t>KH249</t>
  </si>
  <si>
    <t>비욘드성성제이차</t>
  </si>
  <si>
    <t>KH251</t>
  </si>
  <si>
    <t>주피터제일차</t>
  </si>
  <si>
    <t>KH252</t>
  </si>
  <si>
    <t>케이비랜드스케이프제일차</t>
  </si>
  <si>
    <t>KH253</t>
  </si>
  <si>
    <t>비욘드본리제일차</t>
  </si>
  <si>
    <t>KH257</t>
  </si>
  <si>
    <t>케이시큐제일차</t>
  </si>
  <si>
    <t>KH258</t>
  </si>
  <si>
    <t>갤럭시아원큐제일차</t>
  </si>
  <si>
    <t>KH259</t>
  </si>
  <si>
    <t>더블에스삼양</t>
  </si>
  <si>
    <t>KH260</t>
  </si>
  <si>
    <t>에스브라이트판교</t>
  </si>
  <si>
    <t>KH261</t>
  </si>
  <si>
    <t>에프엔사일제이차</t>
  </si>
  <si>
    <t>KH263</t>
  </si>
  <si>
    <t>페이레터원큐제일차</t>
  </si>
  <si>
    <t>KH264</t>
  </si>
  <si>
    <t>우리에이치스퀘어제일차</t>
  </si>
  <si>
    <t>KH267</t>
  </si>
  <si>
    <t>하나디엘제일차</t>
  </si>
  <si>
    <t>KH268</t>
  </si>
  <si>
    <t>하나터미너스제일차</t>
  </si>
  <si>
    <t>KH271</t>
  </si>
  <si>
    <t>에스케이오피스원큐제일차</t>
  </si>
  <si>
    <t>KH272</t>
  </si>
  <si>
    <t>에스타이거케이</t>
  </si>
  <si>
    <t>KH273</t>
  </si>
  <si>
    <t>리치게이트신설</t>
  </si>
  <si>
    <t>KH274</t>
  </si>
  <si>
    <t>에스타이거에너지</t>
  </si>
  <si>
    <t>KH275</t>
  </si>
  <si>
    <t>클린에너지원큐제일차</t>
  </si>
  <si>
    <t>KH281</t>
  </si>
  <si>
    <t>더블유에스피씨제일차</t>
  </si>
  <si>
    <t>KH284</t>
  </si>
  <si>
    <t>케이비프라이드제이차</t>
  </si>
  <si>
    <t>KH285</t>
  </si>
  <si>
    <t>글로에스본동</t>
  </si>
  <si>
    <t>KH286</t>
  </si>
  <si>
    <t>마에스트로익산</t>
  </si>
  <si>
    <t>KH288</t>
  </si>
  <si>
    <t>프로젝트월산</t>
  </si>
  <si>
    <t>KH294</t>
  </si>
  <si>
    <t>우리엘용산제일차</t>
  </si>
  <si>
    <t>KH297</t>
  </si>
  <si>
    <t>비비큐원큐제일차</t>
  </si>
  <si>
    <t>KH301</t>
  </si>
  <si>
    <t>프로젝트서이천</t>
  </si>
  <si>
    <t>KH302</t>
  </si>
  <si>
    <t>비욘드오빈제일차</t>
  </si>
  <si>
    <t>KH306</t>
  </si>
  <si>
    <t>에이치디비에이제삼차</t>
  </si>
  <si>
    <t>KH307</t>
  </si>
  <si>
    <t>KH308</t>
  </si>
  <si>
    <t>케이디비이에스지제일차</t>
  </si>
  <si>
    <t>KH309</t>
  </si>
  <si>
    <t>더하이스트제십육차</t>
  </si>
  <si>
    <t>KH311</t>
  </si>
  <si>
    <t>오스피셔스제십육차</t>
  </si>
  <si>
    <t>KH315</t>
  </si>
  <si>
    <t>우리에이치씨제오차</t>
  </si>
  <si>
    <t>KH319</t>
  </si>
  <si>
    <t>에스코퍼제일차</t>
  </si>
  <si>
    <t>KH320</t>
  </si>
  <si>
    <t>KH322</t>
  </si>
  <si>
    <t>에스브라이트에너지</t>
  </si>
  <si>
    <t>KH324</t>
  </si>
  <si>
    <t>엠에스자이언트에이치</t>
  </si>
  <si>
    <t>KH328</t>
  </si>
  <si>
    <t>쥐피아이제십칠차</t>
  </si>
  <si>
    <t>KH329</t>
  </si>
  <si>
    <t>케이아이에스대체제십육차</t>
  </si>
  <si>
    <t>KH341</t>
  </si>
  <si>
    <t>뉴스타에이케이제일차</t>
  </si>
  <si>
    <t>KH352</t>
  </si>
  <si>
    <t>뉴마레제팔차</t>
  </si>
  <si>
    <t>KH354</t>
  </si>
  <si>
    <t>KH355</t>
  </si>
  <si>
    <t>엔와이랜드마크제일차</t>
  </si>
  <si>
    <t>KH360</t>
  </si>
  <si>
    <t>뉴스텔라제팔차</t>
  </si>
  <si>
    <t>KH364</t>
  </si>
  <si>
    <t>에이치아이소래제일차</t>
  </si>
  <si>
    <t>KH376</t>
  </si>
  <si>
    <t>비케이퍼스트제삼차</t>
  </si>
  <si>
    <t>KH387</t>
  </si>
  <si>
    <t>에스브라이트익산</t>
  </si>
  <si>
    <t>KH390</t>
  </si>
  <si>
    <t>엔에이치마곡씨피포</t>
  </si>
  <si>
    <t>KH391</t>
  </si>
  <si>
    <t>지아이비마곡</t>
  </si>
  <si>
    <t>KH392</t>
  </si>
  <si>
    <t>케이비원웨스트제일차</t>
  </si>
  <si>
    <t>KH393</t>
  </si>
  <si>
    <t>아이비케이원웨스트제일차</t>
  </si>
  <si>
    <t>KH399</t>
  </si>
  <si>
    <t>기은센대덕제일차</t>
  </si>
  <si>
    <t>KH406</t>
  </si>
  <si>
    <t>글로에스수서제이차</t>
  </si>
  <si>
    <t>KH410</t>
  </si>
  <si>
    <t>에스타이거제주</t>
  </si>
  <si>
    <t>KH414</t>
  </si>
  <si>
    <t>리모네스사보</t>
  </si>
  <si>
    <t>KH415</t>
  </si>
  <si>
    <t>베스트수정제삼차</t>
  </si>
  <si>
    <t>KH424</t>
  </si>
  <si>
    <t>글로에스하남</t>
  </si>
  <si>
    <t>KH428</t>
  </si>
  <si>
    <t>비티비천안옥천</t>
  </si>
  <si>
    <t>KH430</t>
  </si>
  <si>
    <t>스테이밸란디</t>
  </si>
  <si>
    <t>KH432</t>
  </si>
  <si>
    <t>지아이비사하</t>
  </si>
  <si>
    <t>KH434</t>
  </si>
  <si>
    <t>엠에스에이치엠지제일차</t>
  </si>
  <si>
    <t>KH436</t>
  </si>
  <si>
    <t>에스엔프로젝트제일차</t>
  </si>
  <si>
    <t>KH444</t>
  </si>
  <si>
    <t>컨시드제이차</t>
  </si>
  <si>
    <t>KH448</t>
  </si>
  <si>
    <t>제이티망포제일차</t>
  </si>
  <si>
    <t>KH449</t>
  </si>
  <si>
    <t>지아이비문정</t>
  </si>
  <si>
    <t>KH453</t>
  </si>
  <si>
    <t>씨엠더화이트제사차</t>
  </si>
  <si>
    <t>KH454</t>
  </si>
  <si>
    <t>용인송전케이비제일차</t>
  </si>
  <si>
    <t>KH459</t>
  </si>
  <si>
    <t>에스타이거무보</t>
  </si>
  <si>
    <t>KH464</t>
  </si>
  <si>
    <t>KH467</t>
  </si>
  <si>
    <t>티에이치플러스제이차</t>
  </si>
  <si>
    <t>KH468</t>
  </si>
  <si>
    <t>아이티비제이차</t>
  </si>
  <si>
    <t>KH473</t>
  </si>
  <si>
    <t>비욘드구일제이차</t>
  </si>
  <si>
    <t>KH474</t>
  </si>
  <si>
    <t>쥐피아이제십구차</t>
  </si>
  <si>
    <t>KH483</t>
  </si>
  <si>
    <t>더하이스트제십구차</t>
  </si>
  <si>
    <t>KH484</t>
  </si>
  <si>
    <t>비욘드감정제사차</t>
  </si>
  <si>
    <t>KH486</t>
  </si>
  <si>
    <t>비욘드연산제일차</t>
  </si>
  <si>
    <t>KH489</t>
  </si>
  <si>
    <t>우리라데나제일차</t>
  </si>
  <si>
    <t>KH493</t>
  </si>
  <si>
    <t>에스제이제오차</t>
  </si>
  <si>
    <t>KH507</t>
  </si>
  <si>
    <t>케이디비이에스지제이차</t>
  </si>
  <si>
    <t>KH509</t>
  </si>
  <si>
    <t>더하이스트제이십이차</t>
  </si>
  <si>
    <t>KH510</t>
  </si>
  <si>
    <t>디피에스제사차</t>
  </si>
  <si>
    <t>KH514</t>
  </si>
  <si>
    <t>미래파트너쉽제삼차</t>
  </si>
  <si>
    <t>KH523</t>
  </si>
  <si>
    <t>리치게이트계양</t>
  </si>
  <si>
    <t>KH526</t>
  </si>
  <si>
    <t>케이비클라우드</t>
  </si>
  <si>
    <t>KH528</t>
  </si>
  <si>
    <t>넘버원제십삼차</t>
  </si>
  <si>
    <t>KH529</t>
  </si>
  <si>
    <t>브라이트스타제구차</t>
  </si>
  <si>
    <t>KH534</t>
  </si>
  <si>
    <t>KH538</t>
  </si>
  <si>
    <t>베스트디와이제칠차</t>
  </si>
  <si>
    <t>KH539</t>
  </si>
  <si>
    <t>넘버원제십사차</t>
  </si>
  <si>
    <t>KH541</t>
  </si>
  <si>
    <t>와이비알제일차</t>
  </si>
  <si>
    <t>KH546</t>
  </si>
  <si>
    <t>케이디비이에스지제삼차</t>
  </si>
  <si>
    <t>KH553</t>
  </si>
  <si>
    <t>더블에스반구제이차</t>
  </si>
  <si>
    <t>KH554</t>
  </si>
  <si>
    <t>더블에스반구제일차</t>
  </si>
  <si>
    <t>KH558</t>
  </si>
  <si>
    <t>에스브라이트동탄</t>
  </si>
  <si>
    <t>KH559</t>
  </si>
  <si>
    <t>엔에이치엘디제일차</t>
  </si>
  <si>
    <t>KH560</t>
  </si>
  <si>
    <t>엘디원큐제일차</t>
  </si>
  <si>
    <t>KH561</t>
  </si>
  <si>
    <t>우리에이치알제일차</t>
  </si>
  <si>
    <t>KH566</t>
  </si>
  <si>
    <t>우리롯데동탄제일차</t>
  </si>
  <si>
    <t>KH570</t>
  </si>
  <si>
    <t>케이케이씨제이차</t>
  </si>
  <si>
    <t>KH572</t>
  </si>
  <si>
    <t>에스타이거퍼스트</t>
  </si>
  <si>
    <t>KH573</t>
  </si>
  <si>
    <t>에이블엔젤</t>
  </si>
  <si>
    <t>KH574</t>
  </si>
  <si>
    <t>양도큐브제일차</t>
  </si>
  <si>
    <t>KH575</t>
  </si>
  <si>
    <t>훼밀리팜제일차</t>
  </si>
  <si>
    <t>KH578</t>
  </si>
  <si>
    <t>에이치와이케이제십차</t>
  </si>
  <si>
    <t>KH580</t>
  </si>
  <si>
    <t>지아이비알비제일차</t>
  </si>
  <si>
    <t>KH588</t>
  </si>
  <si>
    <t>케이아이에스드림제일차</t>
  </si>
  <si>
    <t>KH596</t>
  </si>
  <si>
    <t>케이아이에스대체제이십삼차</t>
  </si>
  <si>
    <t>KH603</t>
  </si>
  <si>
    <t>지아이비이엠티</t>
  </si>
  <si>
    <t>KH607</t>
  </si>
  <si>
    <t>코스모포레</t>
  </si>
  <si>
    <t>KH609</t>
  </si>
  <si>
    <t>수영망미제일차</t>
  </si>
  <si>
    <t>KH612</t>
  </si>
  <si>
    <t>에스브라이트엘디씨</t>
  </si>
  <si>
    <t>KH619</t>
  </si>
  <si>
    <t>지아이비초월</t>
  </si>
  <si>
    <t>KH622</t>
  </si>
  <si>
    <t>올마이티울산</t>
  </si>
  <si>
    <t>KH623</t>
  </si>
  <si>
    <t>솔리엘</t>
  </si>
  <si>
    <t>KH627</t>
  </si>
  <si>
    <t>리치게이트십정</t>
  </si>
  <si>
    <t>KH630</t>
  </si>
  <si>
    <t>퍼스트제이에이치제일차</t>
  </si>
  <si>
    <t>KH631</t>
  </si>
  <si>
    <t>대구본리제이차</t>
  </si>
  <si>
    <t>KH633</t>
  </si>
  <si>
    <t>압량감마제일차</t>
  </si>
  <si>
    <t>KH634</t>
  </si>
  <si>
    <t>우리에이치씨제육차</t>
  </si>
  <si>
    <t>KH635</t>
  </si>
  <si>
    <t>하나아이지제일차</t>
  </si>
  <si>
    <t>KH636</t>
  </si>
  <si>
    <t>케이아이에스대체제이십오차</t>
  </si>
  <si>
    <t>KH637</t>
  </si>
  <si>
    <t>네오스타제육차</t>
  </si>
  <si>
    <t>KH641</t>
  </si>
  <si>
    <t>그랜드원큐제일차</t>
  </si>
  <si>
    <t>KH645</t>
  </si>
  <si>
    <t>지아이비에스티제이차</t>
  </si>
  <si>
    <t>KH650</t>
  </si>
  <si>
    <t>메이피제일차</t>
  </si>
  <si>
    <t>KH651</t>
  </si>
  <si>
    <t>윈드포스제일차</t>
  </si>
  <si>
    <t>KH656</t>
  </si>
  <si>
    <t>리치맨제팔차</t>
  </si>
  <si>
    <t>KH658</t>
  </si>
  <si>
    <t>에프엔의왕포일제이차</t>
  </si>
  <si>
    <t>KH660</t>
  </si>
  <si>
    <t>통영일차</t>
  </si>
  <si>
    <t>KH664</t>
  </si>
  <si>
    <t>농협타임제일차</t>
  </si>
  <si>
    <t>KH668</t>
  </si>
  <si>
    <t>코스모칼리</t>
  </si>
  <si>
    <t>KH675</t>
  </si>
  <si>
    <t>더미래원큐제일차</t>
  </si>
  <si>
    <t>KH679</t>
  </si>
  <si>
    <t>오펠리아제일차</t>
  </si>
  <si>
    <t>KH680</t>
  </si>
  <si>
    <t>제이엘비스퀘이어</t>
  </si>
  <si>
    <t>KH687</t>
  </si>
  <si>
    <t>KH688</t>
  </si>
  <si>
    <t>케이더블유에이치</t>
  </si>
  <si>
    <t>KH691</t>
  </si>
  <si>
    <t>지에프민제사차</t>
  </si>
  <si>
    <t>KH692</t>
  </si>
  <si>
    <t>지아이비마이티제이차</t>
  </si>
  <si>
    <t>KH694</t>
  </si>
  <si>
    <t>에이치와이케이제십삼차</t>
  </si>
  <si>
    <t>KH696</t>
  </si>
  <si>
    <t>국민챔피온제일차</t>
  </si>
  <si>
    <t>KH697</t>
  </si>
  <si>
    <t>감마스토리제일차</t>
  </si>
  <si>
    <t>KH698</t>
  </si>
  <si>
    <t>트러스트아이비제일차</t>
  </si>
  <si>
    <t>KH699</t>
  </si>
  <si>
    <t>리치게이트원당</t>
  </si>
  <si>
    <t>KH701</t>
  </si>
  <si>
    <t>국민챔피온제이차</t>
  </si>
  <si>
    <t>KH702</t>
  </si>
  <si>
    <t>켄달넘버나인제일차</t>
  </si>
  <si>
    <t>KH705</t>
  </si>
  <si>
    <t>동대구터미널제이차</t>
  </si>
  <si>
    <t>KH707</t>
  </si>
  <si>
    <t>KH708</t>
  </si>
  <si>
    <t>케이아이에스보우라인</t>
  </si>
  <si>
    <t>KH711</t>
  </si>
  <si>
    <t>원큐제일차</t>
  </si>
  <si>
    <t>KH714</t>
  </si>
  <si>
    <t>비욘드여의도제이차</t>
  </si>
  <si>
    <t>KH717</t>
  </si>
  <si>
    <t>원큐제이차</t>
  </si>
  <si>
    <t>KH719</t>
  </si>
  <si>
    <t>제이티운양제일차</t>
  </si>
  <si>
    <t>KH720</t>
  </si>
  <si>
    <t>케이아이에스대체제이십팔차</t>
  </si>
  <si>
    <t>KH722</t>
  </si>
  <si>
    <t>피에프개발제일차</t>
  </si>
  <si>
    <t>KH723</t>
  </si>
  <si>
    <t>에이더블유원큐제일차</t>
  </si>
  <si>
    <t>KH727</t>
  </si>
  <si>
    <t>하나더블에이치원큐제이차</t>
  </si>
  <si>
    <t>KH732</t>
  </si>
  <si>
    <t>KH734</t>
  </si>
  <si>
    <t>에이치색달제일차</t>
  </si>
  <si>
    <t>KH739</t>
  </si>
  <si>
    <t>이터널오빈제일차</t>
  </si>
  <si>
    <t>KH744</t>
  </si>
  <si>
    <t>리치게이트여상</t>
  </si>
  <si>
    <t>KH746</t>
  </si>
  <si>
    <t>리치게이트알파</t>
  </si>
  <si>
    <t>KH748</t>
  </si>
  <si>
    <t>지에프민제육차</t>
  </si>
  <si>
    <t>KH749</t>
  </si>
  <si>
    <t>케이디비브이식스제일차</t>
  </si>
  <si>
    <t>KH753</t>
  </si>
  <si>
    <t>국민챔피온제삼차</t>
  </si>
  <si>
    <t>KH755</t>
  </si>
  <si>
    <t>엑스퍼트제일차</t>
  </si>
  <si>
    <t>KH758</t>
  </si>
  <si>
    <t>이터널연산제삼차</t>
  </si>
  <si>
    <t>KH759</t>
  </si>
  <si>
    <t>국민챔피온제사차</t>
  </si>
  <si>
    <t>KH764</t>
  </si>
  <si>
    <t>카이로스제십삼차</t>
  </si>
  <si>
    <t>KH766</t>
  </si>
  <si>
    <t>비와이케이제삼차</t>
  </si>
  <si>
    <t>KH768</t>
  </si>
  <si>
    <t>중앙에스와이제일차</t>
  </si>
  <si>
    <t>KH770</t>
  </si>
  <si>
    <t>국민챔피온제오차</t>
  </si>
  <si>
    <t>KH774</t>
  </si>
  <si>
    <t>국민챔피온제육차</t>
  </si>
  <si>
    <t>KH777</t>
  </si>
  <si>
    <t>제이티오장제일차</t>
  </si>
  <si>
    <t>KH779</t>
  </si>
  <si>
    <t>이큐디벨롭제팔차</t>
  </si>
  <si>
    <t>KH784</t>
  </si>
  <si>
    <t>찰스턴</t>
  </si>
  <si>
    <t>KH789</t>
  </si>
  <si>
    <t>이제뉴브라더제일차</t>
  </si>
  <si>
    <t>KH791</t>
  </si>
  <si>
    <t>리치게이트자석</t>
  </si>
  <si>
    <t>KH794</t>
  </si>
  <si>
    <t>지아이비신촌</t>
  </si>
  <si>
    <t>KH798</t>
  </si>
  <si>
    <t>마이에스상도</t>
  </si>
  <si>
    <t>KH800</t>
  </si>
  <si>
    <t>카이로스제팔차</t>
  </si>
  <si>
    <t>KH803</t>
  </si>
  <si>
    <t>대구본리제일차</t>
  </si>
  <si>
    <t>KH805</t>
  </si>
  <si>
    <t>가르다제일차</t>
  </si>
  <si>
    <t>KH806</t>
  </si>
  <si>
    <t>리치게이트배곧</t>
  </si>
  <si>
    <t>KH812</t>
  </si>
  <si>
    <t>지아이비성산</t>
  </si>
  <si>
    <t>KH815</t>
  </si>
  <si>
    <t>신한지아이비미래</t>
  </si>
  <si>
    <t>KH816</t>
  </si>
  <si>
    <t>엔에이치용인</t>
  </si>
  <si>
    <t>KH818</t>
  </si>
  <si>
    <t>비욘드감정제일차</t>
  </si>
  <si>
    <t>KH819</t>
  </si>
  <si>
    <t>국민챔피온제칠차</t>
  </si>
  <si>
    <t>KH823</t>
  </si>
  <si>
    <t>엑스퍼트제이차</t>
  </si>
  <si>
    <t>KH824</t>
  </si>
  <si>
    <t>에스퍼스트제일차</t>
  </si>
  <si>
    <t>KH825</t>
  </si>
  <si>
    <t>지아이비풍무</t>
  </si>
  <si>
    <t>KH828</t>
  </si>
  <si>
    <t>KH829</t>
  </si>
  <si>
    <t>KH832</t>
  </si>
  <si>
    <t>한투이천물류제일차</t>
  </si>
  <si>
    <t>KH833</t>
  </si>
  <si>
    <t>KH835</t>
  </si>
  <si>
    <t>에이치아이동항제일차</t>
  </si>
  <si>
    <t>KH840</t>
  </si>
  <si>
    <t>기은센향남제일차</t>
  </si>
  <si>
    <t>KH841</t>
  </si>
  <si>
    <t>지아이비두정</t>
  </si>
  <si>
    <t>KH847</t>
  </si>
  <si>
    <t>증금챔피온제일차</t>
  </si>
  <si>
    <t>KH849</t>
  </si>
  <si>
    <t>리치게이트엔</t>
  </si>
  <si>
    <t>KH850</t>
  </si>
  <si>
    <t>신한지아이비화성</t>
  </si>
  <si>
    <t>KH854</t>
  </si>
  <si>
    <t>키스진우리제일차</t>
  </si>
  <si>
    <t>KH856</t>
  </si>
  <si>
    <t>알피용산제일차</t>
  </si>
  <si>
    <t>KH857</t>
  </si>
  <si>
    <t>엠에스광주제삼차</t>
  </si>
  <si>
    <t>KH858</t>
  </si>
  <si>
    <t>진우리하나제일차</t>
  </si>
  <si>
    <t>KH859</t>
  </si>
  <si>
    <t>케이아이에스대체제칠차</t>
  </si>
  <si>
    <t>KH860</t>
  </si>
  <si>
    <t>미니하나제일차</t>
  </si>
  <si>
    <t>KH861</t>
  </si>
  <si>
    <t>베스트디와이제이십차</t>
  </si>
  <si>
    <t>KH863</t>
  </si>
  <si>
    <t>쥐피아이제이십이차</t>
  </si>
  <si>
    <t>KH865</t>
  </si>
  <si>
    <t>시그니처제일차</t>
  </si>
  <si>
    <t>KH867</t>
  </si>
  <si>
    <t>뉴마레제십팔차</t>
  </si>
  <si>
    <t>KH869</t>
  </si>
  <si>
    <t>토탈커버투게더제일차</t>
  </si>
  <si>
    <t>KH870</t>
  </si>
  <si>
    <t>리치게이트양덕</t>
  </si>
  <si>
    <t>KH872</t>
  </si>
  <si>
    <t>에스타이거진로</t>
  </si>
  <si>
    <t>KH873</t>
  </si>
  <si>
    <t>지아이비가산</t>
  </si>
  <si>
    <t>KH874</t>
  </si>
  <si>
    <t>키스에이에이치제삼차</t>
  </si>
  <si>
    <t>KH875</t>
  </si>
  <si>
    <t>샤인시티제일차</t>
  </si>
  <si>
    <t>KH877</t>
  </si>
  <si>
    <t>지아이비도안</t>
  </si>
  <si>
    <t>KH879</t>
  </si>
  <si>
    <t>디비씨제일차</t>
  </si>
  <si>
    <t>KH881</t>
  </si>
  <si>
    <t>지아이비유천</t>
  </si>
  <si>
    <t>KH882</t>
  </si>
  <si>
    <t>에프엔백암제이차</t>
  </si>
  <si>
    <t>KH883</t>
  </si>
  <si>
    <t>에스엠피구로</t>
  </si>
  <si>
    <t>KH884</t>
  </si>
  <si>
    <t>트루프렌드디벨롭제이차</t>
  </si>
  <si>
    <t>KH886</t>
  </si>
  <si>
    <t>비케이제이투</t>
  </si>
  <si>
    <t>KH887</t>
  </si>
  <si>
    <t>에스엘티뉴욕제일차</t>
  </si>
  <si>
    <t>KH891</t>
  </si>
  <si>
    <t>오션러브제일차</t>
  </si>
  <si>
    <t>KH892</t>
  </si>
  <si>
    <t>트루에이치제육차</t>
  </si>
  <si>
    <t>KH893</t>
  </si>
  <si>
    <t>KH896</t>
  </si>
  <si>
    <t>이터널청주제삼차</t>
  </si>
  <si>
    <t>KH899</t>
  </si>
  <si>
    <t>엔에이치신라제일차</t>
  </si>
  <si>
    <t>KH903</t>
  </si>
  <si>
    <t>알피지금제일차</t>
  </si>
  <si>
    <t>KH904</t>
  </si>
  <si>
    <t>지아이비용문</t>
  </si>
  <si>
    <t>KH906</t>
  </si>
  <si>
    <t>투란도트제일차</t>
  </si>
  <si>
    <t>KH908</t>
  </si>
  <si>
    <t>시그니처제이차</t>
  </si>
  <si>
    <t>KH909</t>
  </si>
  <si>
    <t>엠에스밀레니엄제삼차</t>
  </si>
  <si>
    <t>KH910</t>
  </si>
  <si>
    <t>우리에이치오제일차</t>
  </si>
  <si>
    <t>KH912</t>
  </si>
  <si>
    <t>하나스타로드제일차</t>
  </si>
  <si>
    <t>KH914</t>
  </si>
  <si>
    <t>에스엠원미음제일차</t>
  </si>
  <si>
    <t>KH915</t>
  </si>
  <si>
    <t>비아이에스제일차</t>
  </si>
  <si>
    <t>KH916</t>
  </si>
  <si>
    <t>에이디원제칠차</t>
  </si>
  <si>
    <t>KH922</t>
  </si>
  <si>
    <t>윈팩제일차</t>
  </si>
  <si>
    <t>KH923</t>
  </si>
  <si>
    <t>비욘드캐슬신북제일차</t>
  </si>
  <si>
    <t>KH925</t>
  </si>
  <si>
    <t>엔에이치디에스제일차</t>
  </si>
  <si>
    <t>KH929</t>
  </si>
  <si>
    <t>그레이트왕산제삼차</t>
  </si>
  <si>
    <t>KH933</t>
  </si>
  <si>
    <t>에프엔월계제일차</t>
  </si>
  <si>
    <t>KH935</t>
  </si>
  <si>
    <t>더퍼스트지엠제십일차</t>
  </si>
  <si>
    <t>KH936</t>
  </si>
  <si>
    <t>엔티지씨제사차</t>
  </si>
  <si>
    <t>KH938</t>
  </si>
  <si>
    <t>멀리건제십일차</t>
  </si>
  <si>
    <t>KH940</t>
  </si>
  <si>
    <t>하이컨시제일차</t>
  </si>
  <si>
    <t>KH944</t>
  </si>
  <si>
    <t>워너비제일차</t>
  </si>
  <si>
    <t>KH950</t>
  </si>
  <si>
    <t>오션러브제삼차</t>
  </si>
  <si>
    <t>KH951</t>
  </si>
  <si>
    <t>하나챔피온제일차</t>
  </si>
  <si>
    <t>KH954</t>
  </si>
  <si>
    <t>KH956</t>
  </si>
  <si>
    <t>엘오토월드제이차</t>
  </si>
  <si>
    <t>KH957</t>
  </si>
  <si>
    <t>라트라비아타제일차</t>
  </si>
  <si>
    <t>KH959</t>
  </si>
  <si>
    <t>더블케이에스제오차</t>
  </si>
  <si>
    <t>KH961</t>
  </si>
  <si>
    <t>우리에코제이차</t>
  </si>
  <si>
    <t>KH966</t>
  </si>
  <si>
    <t>지아이비신사</t>
  </si>
  <si>
    <t>KH968</t>
  </si>
  <si>
    <t>에이치에코제일차</t>
  </si>
  <si>
    <t>KH969</t>
  </si>
  <si>
    <t>우리이에스지제일차</t>
  </si>
  <si>
    <t>KH970</t>
  </si>
  <si>
    <t>케이디비이에스지제사차</t>
  </si>
  <si>
    <t>KH971</t>
  </si>
  <si>
    <t>가드디엘제이차</t>
  </si>
  <si>
    <t>KH972</t>
  </si>
  <si>
    <t>우리오시리아제일차</t>
  </si>
  <si>
    <t>KH973</t>
  </si>
  <si>
    <t>지아이비세교</t>
  </si>
  <si>
    <t>KH974</t>
  </si>
  <si>
    <t>케이비그레이트29제일차</t>
  </si>
  <si>
    <t>KH975</t>
  </si>
  <si>
    <t>뉴스타빌리브</t>
  </si>
  <si>
    <t>KH976</t>
  </si>
  <si>
    <t>원큐제오차</t>
  </si>
  <si>
    <t>KH978</t>
  </si>
  <si>
    <t>우리아크로호계제일차</t>
  </si>
  <si>
    <t>KH979</t>
  </si>
  <si>
    <t>와이디에스제일차</t>
  </si>
  <si>
    <t>KH980</t>
  </si>
  <si>
    <t>이큐디벨롭제십일차</t>
  </si>
  <si>
    <t>KH981</t>
  </si>
  <si>
    <t>광양용강제일차</t>
  </si>
  <si>
    <t>KH985</t>
  </si>
  <si>
    <t>올원프렌즈제일차</t>
  </si>
  <si>
    <t>KH986</t>
  </si>
  <si>
    <t>한솔제사차</t>
  </si>
  <si>
    <t>KH987</t>
  </si>
  <si>
    <t>케이뉴스타트제21차</t>
  </si>
  <si>
    <t>KH990</t>
  </si>
  <si>
    <t>자이언츠제일차</t>
  </si>
  <si>
    <t>KH995</t>
  </si>
  <si>
    <t>KH996</t>
  </si>
  <si>
    <t>리브에이치제삼차</t>
  </si>
  <si>
    <t>KH998</t>
  </si>
  <si>
    <t>지아이비경주</t>
  </si>
  <si>
    <t>KI004</t>
  </si>
  <si>
    <t>더퍼스트샤이닝제삼차</t>
  </si>
  <si>
    <t>KI005</t>
  </si>
  <si>
    <t>티와이디제이차</t>
  </si>
  <si>
    <t>KI010</t>
  </si>
  <si>
    <t>에스타이거오일</t>
  </si>
  <si>
    <t>KI014</t>
  </si>
  <si>
    <t>멀리건제십칠차</t>
  </si>
  <si>
    <t>KI018</t>
  </si>
  <si>
    <t>멀리건제십팔차</t>
  </si>
  <si>
    <t>KI020</t>
  </si>
  <si>
    <t>더퍼스트샤이닝제일차</t>
  </si>
  <si>
    <t>KI022</t>
  </si>
  <si>
    <t>지아이비길동</t>
  </si>
  <si>
    <t>KI023</t>
  </si>
  <si>
    <t>케이비엔와이제일차</t>
  </si>
  <si>
    <t>KI025</t>
  </si>
  <si>
    <t>마린에스와이제일차</t>
  </si>
  <si>
    <t>KI026</t>
  </si>
  <si>
    <t>에스퍼스트엘</t>
  </si>
  <si>
    <t>KI027</t>
  </si>
  <si>
    <t>비욘드하색제일차</t>
  </si>
  <si>
    <t>KI028</t>
  </si>
  <si>
    <t>올원프렌즈제이차</t>
  </si>
  <si>
    <t>KI030</t>
  </si>
  <si>
    <t>강남랜드마크제일차</t>
  </si>
  <si>
    <t>KI031</t>
  </si>
  <si>
    <t>강남랜드마크제이차</t>
  </si>
  <si>
    <t>KI032</t>
  </si>
  <si>
    <t>강남랜드마크제삼차</t>
  </si>
  <si>
    <t>KI033</t>
  </si>
  <si>
    <t>듀링제이차</t>
  </si>
  <si>
    <t>KI035</t>
  </si>
  <si>
    <t>에이치하나제일차</t>
  </si>
  <si>
    <t>KI036</t>
  </si>
  <si>
    <t>지아이비제이디</t>
  </si>
  <si>
    <t>KI037</t>
  </si>
  <si>
    <t>국민챔피온제팔차</t>
  </si>
  <si>
    <t>KI040</t>
  </si>
  <si>
    <t>메인스트림제십사차</t>
  </si>
  <si>
    <t>KI043</t>
  </si>
  <si>
    <t>리치게이트신반포</t>
  </si>
  <si>
    <t>KI045</t>
  </si>
  <si>
    <t>지아이비마이티제삼차</t>
  </si>
  <si>
    <t>KI046</t>
  </si>
  <si>
    <t>지아이비사화</t>
  </si>
  <si>
    <t>KI047</t>
  </si>
  <si>
    <t>클린월드제일차</t>
  </si>
  <si>
    <t>KI048</t>
  </si>
  <si>
    <t>하나더블에이치원큐제사차</t>
  </si>
  <si>
    <t>KI049</t>
  </si>
  <si>
    <t>하나더블에이치원큐제오차</t>
  </si>
  <si>
    <t>KI050</t>
  </si>
  <si>
    <t>하나아난티제일차</t>
  </si>
  <si>
    <t>KI051</t>
  </si>
  <si>
    <t>한솔제육차</t>
  </si>
  <si>
    <t>KI056</t>
  </si>
  <si>
    <t>국민챔피온제구차</t>
  </si>
  <si>
    <t>KI058</t>
  </si>
  <si>
    <t>리치게이트강남</t>
  </si>
  <si>
    <t>KI061</t>
  </si>
  <si>
    <t>지아이비신정</t>
  </si>
  <si>
    <t>KI062</t>
  </si>
  <si>
    <t>농협챔피온제일차</t>
  </si>
  <si>
    <t>KI063</t>
  </si>
  <si>
    <t>이터널가락제삼차</t>
  </si>
  <si>
    <t>KI065</t>
  </si>
  <si>
    <t>비욘드송정제일차</t>
  </si>
  <si>
    <t>KI066</t>
  </si>
  <si>
    <t>지아이비마장</t>
  </si>
  <si>
    <t>KI067</t>
  </si>
  <si>
    <t>국민챔피온제십일차</t>
  </si>
  <si>
    <t>KI072</t>
  </si>
  <si>
    <t>슬로우시티제8차</t>
  </si>
  <si>
    <t>KI073</t>
  </si>
  <si>
    <t>이터널에듀제이차</t>
  </si>
  <si>
    <t>KI074</t>
  </si>
  <si>
    <t>신한챔피온제일차</t>
  </si>
  <si>
    <t>KI075</t>
  </si>
  <si>
    <t>비욘드제이알제일차</t>
  </si>
  <si>
    <t>KI076</t>
  </si>
  <si>
    <t>비욘드에어포트제삼차</t>
  </si>
  <si>
    <t>KI079</t>
  </si>
  <si>
    <t>에스타이거에스피</t>
  </si>
  <si>
    <t>KI082</t>
  </si>
  <si>
    <t>리브인엘제일차</t>
  </si>
  <si>
    <t>KI084</t>
  </si>
  <si>
    <t>엘케이에이치제이차</t>
  </si>
  <si>
    <t>KI085</t>
  </si>
  <si>
    <t>엘케이에이치제일차</t>
  </si>
  <si>
    <t>KI086</t>
  </si>
  <si>
    <t>하이브엘제일차</t>
  </si>
  <si>
    <t>KI087</t>
  </si>
  <si>
    <t>KI090</t>
  </si>
  <si>
    <t>오션러브제오차</t>
  </si>
  <si>
    <t>KI095</t>
  </si>
  <si>
    <t>리브프렌즈제일차</t>
  </si>
  <si>
    <t>KI098</t>
  </si>
  <si>
    <t>모다인천제이차</t>
  </si>
  <si>
    <t>KI099</t>
  </si>
  <si>
    <t>비욘드교동제일차</t>
  </si>
  <si>
    <t>KI100</t>
  </si>
  <si>
    <t>KI105</t>
  </si>
  <si>
    <t>KI112</t>
  </si>
  <si>
    <t>이터널부성제일차</t>
  </si>
  <si>
    <t>KI113</t>
  </si>
  <si>
    <t>카드캡틴에이치</t>
  </si>
  <si>
    <t>KI114</t>
  </si>
  <si>
    <t>티앤케이지사글로벌</t>
  </si>
  <si>
    <t>KI115</t>
  </si>
  <si>
    <t>인베스트플러스제칠차</t>
  </si>
  <si>
    <t>KI117</t>
  </si>
  <si>
    <t>알에이제사차</t>
  </si>
  <si>
    <t>KI121</t>
  </si>
  <si>
    <t>지아이비수표</t>
  </si>
  <si>
    <t>KI123</t>
  </si>
  <si>
    <t>올원프렌즈제사차</t>
  </si>
  <si>
    <t>KI124</t>
  </si>
  <si>
    <t>한투대체제사차</t>
  </si>
  <si>
    <t>KI125</t>
  </si>
  <si>
    <t>국민챔피온제십이차</t>
  </si>
  <si>
    <t>KI126</t>
  </si>
  <si>
    <t>지아이비와이디</t>
  </si>
  <si>
    <t>KI127</t>
  </si>
  <si>
    <t>지아이비홈플러스</t>
  </si>
  <si>
    <t>KI128</t>
  </si>
  <si>
    <t>홈플러스하나커넥트</t>
  </si>
  <si>
    <t>KI129</t>
  </si>
  <si>
    <t>한솔제십차</t>
  </si>
  <si>
    <t>KI130</t>
  </si>
  <si>
    <t>아이리스한양제삼차</t>
  </si>
  <si>
    <t>KI132</t>
  </si>
  <si>
    <t>리치게이트강서</t>
  </si>
  <si>
    <t>KI135</t>
  </si>
  <si>
    <t>우리에이치피제일차</t>
  </si>
  <si>
    <t>KI137</t>
  </si>
  <si>
    <t>네오라온</t>
  </si>
  <si>
    <t>KI138</t>
  </si>
  <si>
    <t>네오아이디티</t>
  </si>
  <si>
    <t>KI140</t>
  </si>
  <si>
    <t>국민챔피온제십삼차</t>
  </si>
  <si>
    <t>KI142</t>
  </si>
  <si>
    <t>국민챔피온제십사차</t>
  </si>
  <si>
    <t>KI143</t>
  </si>
  <si>
    <t>한솔제십일차</t>
  </si>
  <si>
    <t>KI145</t>
  </si>
  <si>
    <t>시그니처제육차</t>
  </si>
  <si>
    <t>KI149</t>
  </si>
  <si>
    <t>뉴스타촉진</t>
  </si>
  <si>
    <t>KI150</t>
  </si>
  <si>
    <t>에스타이거비즈온</t>
  </si>
  <si>
    <t>KI151</t>
  </si>
  <si>
    <t>풍무엘제일차</t>
  </si>
  <si>
    <t>KI152</t>
  </si>
  <si>
    <t>한솔제십이차</t>
  </si>
  <si>
    <t>KI153</t>
  </si>
  <si>
    <t>신한사랑제1차</t>
  </si>
  <si>
    <t>KI156</t>
  </si>
  <si>
    <t>에스타이거에이치디</t>
  </si>
  <si>
    <t>KI157</t>
  </si>
  <si>
    <t>큐브로얄제삼차</t>
  </si>
  <si>
    <t>KI162</t>
  </si>
  <si>
    <t>에스타이거에스아이</t>
  </si>
  <si>
    <t>KI163</t>
  </si>
  <si>
    <t>하나에스원큐제일차</t>
  </si>
  <si>
    <t>KI164</t>
  </si>
  <si>
    <t>신한챔피온제이차</t>
  </si>
  <si>
    <t>KI166</t>
  </si>
  <si>
    <t>이터널가야제이차</t>
  </si>
  <si>
    <t>KI167</t>
  </si>
  <si>
    <t>다향오리제이차</t>
  </si>
  <si>
    <t>KI169</t>
  </si>
  <si>
    <t>비욘드운교제일차</t>
  </si>
  <si>
    <t>KI170</t>
  </si>
  <si>
    <t>우리사랑제1차</t>
  </si>
  <si>
    <t>KI172</t>
  </si>
  <si>
    <t>원큐제육차</t>
  </si>
  <si>
    <t>KI178</t>
  </si>
  <si>
    <t>케이디비이에스지제오차</t>
  </si>
  <si>
    <t>KI180</t>
  </si>
  <si>
    <t>키스비케이제육차</t>
  </si>
  <si>
    <t>KI183</t>
  </si>
  <si>
    <t>학산피에프제일차</t>
  </si>
  <si>
    <t>KI184</t>
  </si>
  <si>
    <t>국민챔피온제십오차</t>
  </si>
  <si>
    <t>KI188</t>
  </si>
  <si>
    <t>원큐제칠차</t>
  </si>
  <si>
    <t>KI189</t>
  </si>
  <si>
    <t>뉴스타김포한강제일차</t>
  </si>
  <si>
    <t>KI190</t>
  </si>
  <si>
    <t>더퍼스트샤이닝제육차</t>
  </si>
  <si>
    <t>KI192</t>
  </si>
  <si>
    <t>드래곤하나제일차</t>
  </si>
  <si>
    <t>KI199</t>
  </si>
  <si>
    <t>키스에이에이치제이차</t>
  </si>
  <si>
    <t>KI200</t>
  </si>
  <si>
    <t>파이브애로우</t>
  </si>
  <si>
    <t>KI201</t>
  </si>
  <si>
    <t>내촌하나제일차</t>
  </si>
  <si>
    <t>KI202</t>
  </si>
  <si>
    <t>리치플로우</t>
  </si>
  <si>
    <t>KI203</t>
  </si>
  <si>
    <t>원큐제팔차</t>
  </si>
  <si>
    <t>KI204</t>
  </si>
  <si>
    <t>이터널자형제일차</t>
  </si>
  <si>
    <t>KI207</t>
  </si>
  <si>
    <t>신한챔피온제삼차</t>
  </si>
  <si>
    <t>KI213</t>
  </si>
  <si>
    <t>베스트디와이제팔차</t>
  </si>
  <si>
    <t>KI217</t>
  </si>
  <si>
    <t>하나백사물류전문제일차</t>
  </si>
  <si>
    <t>KI221</t>
  </si>
  <si>
    <t>비엔케이멀티제일차</t>
  </si>
  <si>
    <t>KI222</t>
  </si>
  <si>
    <t>에프엘구산제일차</t>
  </si>
  <si>
    <t>KI224</t>
  </si>
  <si>
    <t>키스플러스제이십차</t>
  </si>
  <si>
    <t>KI225</t>
  </si>
  <si>
    <t>한솔제십삼차</t>
  </si>
  <si>
    <t>KI226</t>
  </si>
  <si>
    <t>KI230</t>
  </si>
  <si>
    <t>국민사랑제3차</t>
  </si>
  <si>
    <t>KI231</t>
  </si>
  <si>
    <t>에스유제일차</t>
  </si>
  <si>
    <t>KI232</t>
  </si>
  <si>
    <t>프리미엄제일차</t>
  </si>
  <si>
    <t>KI234</t>
  </si>
  <si>
    <t>송도더스카이제일차</t>
  </si>
  <si>
    <t>KI236</t>
  </si>
  <si>
    <t>에테청담하나제일차</t>
  </si>
  <si>
    <t>KI238</t>
  </si>
  <si>
    <t>더퍼스트샤이닝제구차</t>
  </si>
  <si>
    <t>KI239</t>
  </si>
  <si>
    <t>더하이스트제이십칠차</t>
  </si>
  <si>
    <t>KI240</t>
  </si>
  <si>
    <t>이터널중동캐슬제일차</t>
  </si>
  <si>
    <t>KI244</t>
  </si>
  <si>
    <t>제이드림제26차</t>
  </si>
  <si>
    <t>KI246</t>
  </si>
  <si>
    <t>신한사랑제3차</t>
  </si>
  <si>
    <t>KI248</t>
  </si>
  <si>
    <t>지아이비남사</t>
  </si>
  <si>
    <t>KI249</t>
  </si>
  <si>
    <t>이엔엠케이디비제일차</t>
  </si>
  <si>
    <t>KI251</t>
  </si>
  <si>
    <t>한솔제십오차</t>
  </si>
  <si>
    <t>KI252</t>
  </si>
  <si>
    <t>에스타이거엘이씨</t>
  </si>
  <si>
    <t>KI254</t>
  </si>
  <si>
    <t>프라퍼티케이디비제일차</t>
  </si>
  <si>
    <t>KI255</t>
  </si>
  <si>
    <t>프리미엄제이차</t>
  </si>
  <si>
    <t>KI256</t>
  </si>
  <si>
    <t>한솔제십육차</t>
  </si>
  <si>
    <t>KI260</t>
  </si>
  <si>
    <t>신한챔피온제오차</t>
  </si>
  <si>
    <t>KI265</t>
  </si>
  <si>
    <t>에이아이에스독일제일차</t>
  </si>
  <si>
    <t>KI269</t>
  </si>
  <si>
    <t>올원프렌즈제육차</t>
  </si>
  <si>
    <t>KI273</t>
  </si>
  <si>
    <t>시그니처제칠차</t>
  </si>
  <si>
    <t>KI274</t>
  </si>
  <si>
    <t>지아이비두월</t>
  </si>
  <si>
    <t>KI278</t>
  </si>
  <si>
    <t>솔프렌즈제일차</t>
  </si>
  <si>
    <t>KI279</t>
  </si>
  <si>
    <t>우리챔피온제일차</t>
  </si>
  <si>
    <t>KI284</t>
  </si>
  <si>
    <t>증산파이브제일차</t>
  </si>
  <si>
    <t>KI287</t>
  </si>
  <si>
    <t>한솔제십팔차</t>
  </si>
  <si>
    <t>KI289</t>
  </si>
  <si>
    <t>그라티아제일차</t>
  </si>
  <si>
    <t>KI290</t>
  </si>
  <si>
    <t>지아이비에스티</t>
  </si>
  <si>
    <t>KI294</t>
  </si>
  <si>
    <t>지에스하나제일차</t>
  </si>
  <si>
    <t>KI299</t>
  </si>
  <si>
    <t>케이디비이에스지제육차</t>
  </si>
  <si>
    <t>KI304</t>
  </si>
  <si>
    <t>제이드림제27차</t>
  </si>
  <si>
    <t>KI308</t>
  </si>
  <si>
    <t>KI309</t>
  </si>
  <si>
    <t>신한챔피온제육차</t>
  </si>
  <si>
    <t>KI310</t>
  </si>
  <si>
    <t>하나플랜트제일차</t>
  </si>
  <si>
    <t>KI313</t>
  </si>
  <si>
    <t>엠디프라임제이차</t>
  </si>
  <si>
    <t>KI316</t>
  </si>
  <si>
    <t>에너빌리티하나제일차</t>
  </si>
  <si>
    <t>KI317</t>
  </si>
  <si>
    <t>제이케이흑석</t>
  </si>
  <si>
    <t>KI322</t>
  </si>
  <si>
    <t>신한챔피온제칠차</t>
  </si>
  <si>
    <t>KI325</t>
  </si>
  <si>
    <t>하나마이크론제삼차</t>
  </si>
  <si>
    <t>KI327</t>
  </si>
  <si>
    <t>차차하나제일차</t>
  </si>
  <si>
    <t>KI331</t>
  </si>
  <si>
    <t>국민챔피온제십육차</t>
  </si>
  <si>
    <t>KI332</t>
  </si>
  <si>
    <t>신한챔피온제팔차</t>
  </si>
  <si>
    <t>KI333</t>
  </si>
  <si>
    <t>리치게이트에이치</t>
  </si>
  <si>
    <t>KI334</t>
  </si>
  <si>
    <t>씨오와이에스자양</t>
  </si>
  <si>
    <t>KI335</t>
  </si>
  <si>
    <t>한솔제이십일차</t>
  </si>
  <si>
    <t>KI339</t>
  </si>
  <si>
    <t>국민챔피온제십칠차</t>
  </si>
  <si>
    <t>KI340</t>
  </si>
  <si>
    <t>신한사랑제7차</t>
  </si>
  <si>
    <t>KI343</t>
  </si>
  <si>
    <t>신한챔피온제구차</t>
  </si>
  <si>
    <t>KI344</t>
  </si>
  <si>
    <t>리브프렌즈제이차</t>
  </si>
  <si>
    <t>KI346</t>
  </si>
  <si>
    <t>국민챔피온제십팔차</t>
  </si>
  <si>
    <t>KI350</t>
  </si>
  <si>
    <t>드래곤타이거</t>
  </si>
  <si>
    <t>KI355</t>
  </si>
  <si>
    <t>국민챔피온제십구차</t>
  </si>
  <si>
    <t>KI356</t>
  </si>
  <si>
    <t>비비엠유동화제일차</t>
  </si>
  <si>
    <t>KI358</t>
  </si>
  <si>
    <t>국민사랑제5차</t>
  </si>
  <si>
    <t>KI359</t>
  </si>
  <si>
    <t>지아이비경안</t>
  </si>
  <si>
    <t>KI361</t>
  </si>
  <si>
    <t>우리사랑제4차</t>
  </si>
  <si>
    <t>KI362</t>
  </si>
  <si>
    <t>스마트와이유제일차</t>
  </si>
  <si>
    <t>KI367</t>
  </si>
  <si>
    <t>안타티카하나제일차</t>
  </si>
  <si>
    <t>KI369</t>
  </si>
  <si>
    <t>국민챔피온제이십차</t>
  </si>
  <si>
    <t>KI370</t>
  </si>
  <si>
    <t>말리부제일차</t>
  </si>
  <si>
    <t>KI371</t>
  </si>
  <si>
    <t>한솔제이십삼차</t>
  </si>
  <si>
    <t>KI372</t>
  </si>
  <si>
    <t>알에이해운대제오차</t>
  </si>
  <si>
    <t>KI373</t>
  </si>
  <si>
    <t>더하이스트제이십구차</t>
  </si>
  <si>
    <t>KI374</t>
  </si>
  <si>
    <t>국민넘버원제일차</t>
  </si>
  <si>
    <t>KI375</t>
  </si>
  <si>
    <t>국민넘버원제이차</t>
  </si>
  <si>
    <t>KI377</t>
  </si>
  <si>
    <t>지아이비해운대</t>
  </si>
  <si>
    <t>KI382</t>
  </si>
  <si>
    <t>비욘드감정제오차</t>
  </si>
  <si>
    <t>KI384</t>
  </si>
  <si>
    <t>국민넘버원제삼차</t>
  </si>
  <si>
    <t>KI386</t>
  </si>
  <si>
    <t>블랙폭스제일차</t>
  </si>
  <si>
    <t>KI387</t>
  </si>
  <si>
    <t>티에스화이트</t>
  </si>
  <si>
    <t>KI388</t>
  </si>
  <si>
    <t>국민넘버원제사차</t>
  </si>
  <si>
    <t>KI395</t>
  </si>
  <si>
    <t>뉴라이징퍼플</t>
  </si>
  <si>
    <t>KI398</t>
  </si>
  <si>
    <t>엔에이치상인천</t>
  </si>
  <si>
    <t>KI399</t>
  </si>
  <si>
    <t>국민사랑제8차</t>
  </si>
  <si>
    <t>KI403</t>
  </si>
  <si>
    <t>빅하우스제십차</t>
  </si>
  <si>
    <t>KI410</t>
  </si>
  <si>
    <t>델타마운틴제일차</t>
  </si>
  <si>
    <t>KI415</t>
  </si>
  <si>
    <t>농협사랑제2차</t>
  </si>
  <si>
    <t>KI416</t>
  </si>
  <si>
    <t>스카이힐제일차</t>
  </si>
  <si>
    <t>KI418</t>
  </si>
  <si>
    <t>에이치씨원큐제이차</t>
  </si>
  <si>
    <t>KI420</t>
  </si>
  <si>
    <t>비욘드가양제일차</t>
  </si>
  <si>
    <t>KI422</t>
  </si>
  <si>
    <t>신한챔피온제십일차</t>
  </si>
  <si>
    <t>KI425</t>
  </si>
  <si>
    <t>엔에이치에코제일차</t>
  </si>
  <si>
    <t>KI426</t>
  </si>
  <si>
    <t>이지플랜트제십차</t>
  </si>
  <si>
    <t>KI428</t>
  </si>
  <si>
    <t>비욘드영종제사차</t>
  </si>
  <si>
    <t>KI429</t>
  </si>
  <si>
    <t>비욘드영종제삼차</t>
  </si>
  <si>
    <t>KI430</t>
  </si>
  <si>
    <t>케이에스엘피제이차</t>
  </si>
  <si>
    <t>KI432</t>
  </si>
  <si>
    <t>피씨씨제일차</t>
  </si>
  <si>
    <t>KI433</t>
  </si>
  <si>
    <t>국민넘버원제오차</t>
  </si>
  <si>
    <t>KI434</t>
  </si>
  <si>
    <t>에이치어드밴스드제일차</t>
  </si>
  <si>
    <t>KI435</t>
  </si>
  <si>
    <t>그레이트평택고덕제일차</t>
  </si>
  <si>
    <t>KI436</t>
  </si>
  <si>
    <t>더하이스트제삼십차</t>
  </si>
  <si>
    <t>KI437</t>
  </si>
  <si>
    <t>국민넘버원제육차</t>
  </si>
  <si>
    <t>KI438</t>
  </si>
  <si>
    <t>더퍼스트샤이닝제십이차</t>
  </si>
  <si>
    <t>KI439</t>
  </si>
  <si>
    <t>미메시스제삼차</t>
  </si>
  <si>
    <t>KI440</t>
  </si>
  <si>
    <t>시그니처제팔차</t>
  </si>
  <si>
    <t>KI441</t>
  </si>
  <si>
    <t>그린바이오제삼차</t>
  </si>
  <si>
    <t>KI442</t>
  </si>
  <si>
    <t>국민넘버원제칠차</t>
  </si>
  <si>
    <t>KI443</t>
  </si>
  <si>
    <t>국민사랑제6차</t>
  </si>
  <si>
    <t>KI444</t>
  </si>
  <si>
    <t>와이에스에스제이차</t>
  </si>
  <si>
    <t>KI445</t>
  </si>
  <si>
    <t>와이클라스제팔차</t>
  </si>
  <si>
    <t>KI446</t>
  </si>
  <si>
    <t>케이에스엘피</t>
  </si>
  <si>
    <t>KI447</t>
  </si>
  <si>
    <t>그레이트울산역제일차</t>
  </si>
  <si>
    <t>KI448</t>
  </si>
  <si>
    <t>그레이트인덕원제일차</t>
  </si>
  <si>
    <t>KI449</t>
  </si>
  <si>
    <t>제일사랑제4차</t>
  </si>
  <si>
    <t>KI450</t>
  </si>
  <si>
    <t>네오파워제삼차</t>
  </si>
  <si>
    <t>KI451</t>
  </si>
  <si>
    <t>알바트로스제십삼차</t>
  </si>
  <si>
    <t>KI452</t>
  </si>
  <si>
    <t>케이비스타글라스비제일차</t>
  </si>
  <si>
    <t>KI453</t>
  </si>
  <si>
    <t>뉴스타원펌2023의일제사차</t>
  </si>
  <si>
    <t>KI454</t>
  </si>
  <si>
    <t>뉴스타원펌2023의일제삼차</t>
  </si>
  <si>
    <t>KI456</t>
  </si>
  <si>
    <t>케이비에스에프제일차</t>
  </si>
  <si>
    <t>KI457</t>
  </si>
  <si>
    <t>뉴라이징레드</t>
  </si>
  <si>
    <t>KI458</t>
  </si>
  <si>
    <t>리브스타제칠차</t>
  </si>
  <si>
    <t>KI459</t>
  </si>
  <si>
    <t>머니빌리지제일차</t>
  </si>
  <si>
    <t>KI460</t>
  </si>
  <si>
    <t>에스피에스제일차</t>
  </si>
  <si>
    <t>KI461</t>
  </si>
  <si>
    <t>지아이비은평</t>
  </si>
  <si>
    <t>KI462</t>
  </si>
  <si>
    <t>안타티카하나제이차</t>
  </si>
  <si>
    <t>KI463</t>
  </si>
  <si>
    <t>엠오산제일차</t>
  </si>
  <si>
    <t>KI464</t>
  </si>
  <si>
    <t>제이온솔루션</t>
  </si>
  <si>
    <t>KI465</t>
  </si>
  <si>
    <t>뉴스타코퍼제일차</t>
  </si>
  <si>
    <t>KI466</t>
  </si>
  <si>
    <t>농협챔피온제이차</t>
  </si>
  <si>
    <t>KI467</t>
  </si>
  <si>
    <t>로테이션제삼차</t>
  </si>
  <si>
    <t>KI468</t>
  </si>
  <si>
    <t>하나디스플레이제이차</t>
  </si>
  <si>
    <t>KI469</t>
  </si>
  <si>
    <t>증금타임제십일차</t>
  </si>
  <si>
    <t>KI470</t>
  </si>
  <si>
    <t>리치게이트에스피엘</t>
  </si>
  <si>
    <t>KI471</t>
  </si>
  <si>
    <t>뉴라이징제이차</t>
  </si>
  <si>
    <t>KI472</t>
  </si>
  <si>
    <t>뉴스타원펌가양</t>
  </si>
  <si>
    <t>KI474</t>
  </si>
  <si>
    <t>케이비스타오포제일차</t>
  </si>
  <si>
    <t>KI475</t>
  </si>
  <si>
    <t>비엔케이멀티제이차</t>
  </si>
  <si>
    <t>KI476</t>
  </si>
  <si>
    <t>비케이프로제오차</t>
  </si>
  <si>
    <t>KI477</t>
  </si>
  <si>
    <t>워터베스트제일차</t>
  </si>
  <si>
    <t>KI478</t>
  </si>
  <si>
    <t>마인드유틸리티</t>
  </si>
  <si>
    <t>KI479</t>
  </si>
  <si>
    <t>컬티베이션제구차</t>
  </si>
  <si>
    <t>KI480</t>
  </si>
  <si>
    <t>뉴라이징제삼차</t>
  </si>
  <si>
    <t>KI481</t>
  </si>
  <si>
    <t>비케이프로제육차</t>
  </si>
  <si>
    <t>KI482</t>
  </si>
  <si>
    <t>비케이프로제사차</t>
  </si>
  <si>
    <t>KI483</t>
  </si>
  <si>
    <t>농협챔피온제삼차</t>
  </si>
  <si>
    <t>KI484</t>
  </si>
  <si>
    <t>세이지우드</t>
  </si>
  <si>
    <t>KI485</t>
  </si>
  <si>
    <t>신한챔피온제십삼차</t>
  </si>
  <si>
    <t>KI486</t>
  </si>
  <si>
    <t>신한사랑제8차</t>
  </si>
  <si>
    <t>KI487</t>
  </si>
  <si>
    <t>신한디스플레이제사차</t>
  </si>
  <si>
    <t>KI488</t>
  </si>
  <si>
    <t>와이케이에이치제이차</t>
  </si>
  <si>
    <t>KI489</t>
  </si>
  <si>
    <t>더퍼스트샤이닝제십삼차</t>
  </si>
  <si>
    <t>KI490</t>
  </si>
  <si>
    <t>시우포에버제일차</t>
  </si>
  <si>
    <t>KI491</t>
  </si>
  <si>
    <t>하나플랜트제이차</t>
  </si>
  <si>
    <t>KI492</t>
  </si>
  <si>
    <t>가라사니제사차</t>
  </si>
  <si>
    <t>KI493</t>
  </si>
  <si>
    <t>에스타이거에이치</t>
  </si>
  <si>
    <t>KI494</t>
  </si>
  <si>
    <t>나무크레딧제일차</t>
  </si>
  <si>
    <t>KI495</t>
  </si>
  <si>
    <t>빅하우스제구차</t>
  </si>
  <si>
    <t>KI496</t>
  </si>
  <si>
    <t>신한사랑제9차</t>
  </si>
  <si>
    <t>KI497</t>
  </si>
  <si>
    <t>뉴스타엔엘제일차</t>
  </si>
  <si>
    <t>KI498</t>
  </si>
  <si>
    <t>신한타임제육차</t>
  </si>
  <si>
    <t>KI499</t>
  </si>
  <si>
    <t>이터널프로스퍼제일차</t>
  </si>
  <si>
    <t>KI500</t>
  </si>
  <si>
    <t>뉴마레제이십이차</t>
  </si>
  <si>
    <t>KI501</t>
  </si>
  <si>
    <t>제이와이제일차</t>
  </si>
  <si>
    <t>KI503</t>
  </si>
  <si>
    <t>신한챔피온제십이차</t>
  </si>
  <si>
    <t>KI504</t>
  </si>
  <si>
    <t>나무크레딧제이차</t>
  </si>
  <si>
    <t>KI505</t>
  </si>
  <si>
    <t>신한사랑제10차</t>
  </si>
  <si>
    <t>KI506</t>
  </si>
  <si>
    <t>알바트로스제십사차</t>
  </si>
  <si>
    <t>KI507</t>
  </si>
  <si>
    <t>비케이프로제칠차</t>
  </si>
  <si>
    <t>KI508</t>
  </si>
  <si>
    <t>신한사랑제11차</t>
  </si>
  <si>
    <t>KI509</t>
  </si>
  <si>
    <t>신한챔피온제십사차</t>
  </si>
  <si>
    <t>KI510</t>
  </si>
  <si>
    <t>엘풍무제이차</t>
  </si>
  <si>
    <t>KI511</t>
  </si>
  <si>
    <t>뉴에스에프제사차</t>
  </si>
  <si>
    <t>KI512</t>
  </si>
  <si>
    <t>신한챔피온제십오차</t>
  </si>
  <si>
    <t>KI513</t>
  </si>
  <si>
    <t>에스타이거로엑스제이차</t>
  </si>
  <si>
    <t>KI514</t>
  </si>
  <si>
    <t>KI515</t>
  </si>
  <si>
    <t>하이메타버스서퍼제십팔차</t>
  </si>
  <si>
    <t>KI516</t>
  </si>
  <si>
    <t>드림리치제일차</t>
  </si>
  <si>
    <t>KI517</t>
  </si>
  <si>
    <t>리치게이트지에스</t>
  </si>
  <si>
    <t>KI518</t>
  </si>
  <si>
    <t>세교테라</t>
  </si>
  <si>
    <t>KI519</t>
  </si>
  <si>
    <t>와이알레드</t>
  </si>
  <si>
    <t>KI520</t>
  </si>
  <si>
    <t>위드지엠제십오차</t>
  </si>
  <si>
    <t>KI521</t>
  </si>
  <si>
    <t>람다레이크제일차</t>
  </si>
  <si>
    <t>KI522</t>
  </si>
  <si>
    <t>부민메트로</t>
  </si>
  <si>
    <t>KI523</t>
  </si>
  <si>
    <t>업라이징골드</t>
  </si>
  <si>
    <t>KI524</t>
  </si>
  <si>
    <t>업라이징블루</t>
  </si>
  <si>
    <t>KI525</t>
  </si>
  <si>
    <t>에스프로젝트디</t>
  </si>
  <si>
    <t>KI526</t>
  </si>
  <si>
    <t>엘원비엘티에스제삼차</t>
  </si>
  <si>
    <t>KI527</t>
  </si>
  <si>
    <t>이터널지케이제일차</t>
  </si>
  <si>
    <t>KI528</t>
  </si>
  <si>
    <t>더하이스트제삼십일차</t>
  </si>
  <si>
    <t>KI529</t>
  </si>
  <si>
    <t>비케이프로제팔차</t>
  </si>
  <si>
    <t>KI530</t>
  </si>
  <si>
    <t>하이쌍령제이차</t>
  </si>
  <si>
    <t>KI531</t>
  </si>
  <si>
    <t>에스타이거에이치엘</t>
  </si>
  <si>
    <t>KI532</t>
  </si>
  <si>
    <t>국민넘버원제팔차</t>
  </si>
  <si>
    <t>KI533</t>
  </si>
  <si>
    <t>알바트로스제십오차</t>
  </si>
  <si>
    <t>KI534</t>
  </si>
  <si>
    <t>타이거즈제이차</t>
  </si>
  <si>
    <t>KI535</t>
  </si>
  <si>
    <t>트루프랜드경산제십차</t>
  </si>
  <si>
    <t>KI536</t>
  </si>
  <si>
    <t>트루프랜드경산제팔차</t>
  </si>
  <si>
    <t>KI537</t>
  </si>
  <si>
    <t>케이비스타구미제일차</t>
  </si>
  <si>
    <t>KI538</t>
  </si>
  <si>
    <t>나무크레딧제삼차</t>
  </si>
  <si>
    <t>KI539</t>
  </si>
  <si>
    <t>스마트플러스제삼차</t>
  </si>
  <si>
    <t>KI540</t>
  </si>
  <si>
    <t>국민넘버원제구차</t>
  </si>
  <si>
    <t>KI541</t>
  </si>
  <si>
    <t>드림리치제이차</t>
  </si>
  <si>
    <t>KI542</t>
  </si>
  <si>
    <t>알바트로스제십육차</t>
  </si>
  <si>
    <t>KI543</t>
  </si>
  <si>
    <t>해피이천제일차</t>
  </si>
  <si>
    <t>KI544</t>
  </si>
  <si>
    <t>가라사니제육차</t>
  </si>
  <si>
    <t>KI545</t>
  </si>
  <si>
    <t>하나프리비아제일차</t>
  </si>
  <si>
    <t>KI546</t>
  </si>
  <si>
    <t>엔에이치에스케이홀딩스</t>
  </si>
  <si>
    <t>KI547</t>
  </si>
  <si>
    <t>리치게이트에스케이</t>
  </si>
  <si>
    <t>KI548</t>
  </si>
  <si>
    <t>아이비케이엠디프라임제이차</t>
  </si>
  <si>
    <t>KI549</t>
  </si>
  <si>
    <t>우리사랑제5차</t>
  </si>
  <si>
    <t>KI550</t>
  </si>
  <si>
    <t>하나슈프림제일차</t>
  </si>
  <si>
    <t>KI551</t>
  </si>
  <si>
    <t>우리사랑제6차</t>
  </si>
  <si>
    <t>KI552</t>
  </si>
  <si>
    <t>제이케이노량진</t>
  </si>
  <si>
    <t>KI553</t>
  </si>
  <si>
    <t>케이더블유팔레스제이차</t>
  </si>
  <si>
    <t>KI554</t>
  </si>
  <si>
    <t>비엔케이강남제일차</t>
  </si>
  <si>
    <t>KI555</t>
  </si>
  <si>
    <t>두산하나제일차</t>
  </si>
  <si>
    <t>KI556</t>
  </si>
  <si>
    <t>우리챔피온제이차</t>
  </si>
  <si>
    <t>KI557</t>
  </si>
  <si>
    <t>우리사랑제7차</t>
  </si>
  <si>
    <t>KI558</t>
  </si>
  <si>
    <t>세이프박스제십삼차</t>
  </si>
  <si>
    <t>KI559</t>
  </si>
  <si>
    <t>우리사랑제8차</t>
  </si>
  <si>
    <t>KI560</t>
  </si>
  <si>
    <t>제이와이제삼차</t>
  </si>
  <si>
    <t>KI561</t>
  </si>
  <si>
    <t>우리사랑제9차</t>
  </si>
  <si>
    <t>KI562</t>
  </si>
  <si>
    <t>국민사랑제9차</t>
  </si>
  <si>
    <t>KI563</t>
  </si>
  <si>
    <t>케이지야음제일차</t>
  </si>
  <si>
    <t>KI564</t>
  </si>
  <si>
    <t>스트롱와이제이제일차</t>
  </si>
  <si>
    <t>KI565</t>
  </si>
  <si>
    <t>에이치엠에스신반포제일차</t>
  </si>
  <si>
    <t>KI566</t>
  </si>
  <si>
    <t>우리케이에프제이차</t>
  </si>
  <si>
    <t>KI567</t>
  </si>
  <si>
    <t>제이에코컴퍼니</t>
  </si>
  <si>
    <t>KI568</t>
  </si>
  <si>
    <t>케이파이브제십차</t>
  </si>
  <si>
    <t>KI569</t>
  </si>
  <si>
    <t>미르원제구차</t>
  </si>
  <si>
    <t>KI570</t>
  </si>
  <si>
    <t>디에이치한남사모</t>
  </si>
  <si>
    <t>KI571</t>
  </si>
  <si>
    <t>하나에이아이씨제일차</t>
  </si>
  <si>
    <t>KI572</t>
  </si>
  <si>
    <t>더하이스트제삼십이차</t>
  </si>
  <si>
    <t>KI573</t>
  </si>
  <si>
    <t>비케이프로제십차</t>
  </si>
  <si>
    <t>KI574</t>
  </si>
  <si>
    <t>비케이프로제십일차</t>
  </si>
  <si>
    <t>KI575</t>
  </si>
  <si>
    <t>센트럴중동제일차</t>
  </si>
  <si>
    <t>KI576</t>
  </si>
  <si>
    <t>하나에이치인더홀딩스제삼차</t>
  </si>
  <si>
    <t>KI577</t>
  </si>
  <si>
    <t>제일사랑제5차</t>
  </si>
  <si>
    <t>KI578</t>
  </si>
  <si>
    <t>이알에스제팔차</t>
  </si>
  <si>
    <t>KI579</t>
  </si>
  <si>
    <t>이알에스제구차</t>
  </si>
  <si>
    <t>KI580</t>
  </si>
  <si>
    <t>농협타임제삼차</t>
  </si>
  <si>
    <t>KI581</t>
  </si>
  <si>
    <t>리브스타제팔차</t>
  </si>
  <si>
    <t>KI582</t>
  </si>
  <si>
    <t>농협챔피온제사차</t>
  </si>
  <si>
    <t>KI583</t>
  </si>
  <si>
    <t>피넛퍼플</t>
  </si>
  <si>
    <t>KI584</t>
  </si>
  <si>
    <t>티제이조이제삼차</t>
  </si>
  <si>
    <t>KI585</t>
  </si>
  <si>
    <t>뉴스타와이피제일차</t>
  </si>
  <si>
    <t>KI586</t>
  </si>
  <si>
    <t>증금챔피온제십차</t>
  </si>
  <si>
    <t>KI587</t>
  </si>
  <si>
    <t>피오니제일차</t>
  </si>
  <si>
    <t>KI588</t>
  </si>
  <si>
    <t>생드니제이차</t>
  </si>
  <si>
    <t>KI589</t>
  </si>
  <si>
    <t>에스타이거엔엠</t>
  </si>
  <si>
    <t>KI590</t>
  </si>
  <si>
    <t>뉴스타김포한강제이차</t>
  </si>
  <si>
    <t>KI591</t>
  </si>
  <si>
    <t>알바트로스제십칠차</t>
  </si>
  <si>
    <t>KI592</t>
  </si>
  <si>
    <t>브라이튼스톤</t>
  </si>
  <si>
    <t>KI593</t>
  </si>
  <si>
    <t>비케이프로제십이차</t>
  </si>
  <si>
    <t>KI594</t>
  </si>
  <si>
    <t>와이케이에이치제삼차</t>
  </si>
  <si>
    <t>KI595</t>
  </si>
  <si>
    <t>비엔케이썸제사차</t>
  </si>
  <si>
    <t>KI596</t>
  </si>
  <si>
    <t>머스트리브제일차</t>
  </si>
  <si>
    <t>KI597</t>
  </si>
  <si>
    <t>캐슈넛블루</t>
  </si>
  <si>
    <t>KI598</t>
  </si>
  <si>
    <t>케이디비이에스지제칠차</t>
  </si>
  <si>
    <t>KI599</t>
  </si>
  <si>
    <t>알바트로스제십팔차</t>
  </si>
  <si>
    <t>KI600</t>
  </si>
  <si>
    <t>에이치세븐제일차</t>
  </si>
  <si>
    <t>KI601</t>
  </si>
  <si>
    <t>한솔제이십사차</t>
  </si>
  <si>
    <t>KI602</t>
  </si>
  <si>
    <t>국민사랑제10차</t>
  </si>
  <si>
    <t>KI603</t>
  </si>
  <si>
    <t>풀하우스제일차</t>
  </si>
  <si>
    <t>KI604</t>
  </si>
  <si>
    <t>국민넘버원제십차</t>
  </si>
  <si>
    <t>KI605</t>
  </si>
  <si>
    <t>엠성내동제일차</t>
  </si>
  <si>
    <t>KI606</t>
  </si>
  <si>
    <t>비욘드감정제육차</t>
  </si>
  <si>
    <t>KI608</t>
  </si>
  <si>
    <t>미메시스제구차</t>
  </si>
  <si>
    <t>KI609</t>
  </si>
  <si>
    <t>슈프림제이십사차유동화전문</t>
  </si>
  <si>
    <t>KI610</t>
  </si>
  <si>
    <t>제일사랑제6차</t>
  </si>
  <si>
    <t>KI611</t>
  </si>
  <si>
    <t>피씨씨제사차</t>
  </si>
  <si>
    <t>KI612</t>
  </si>
  <si>
    <t>우드로즈제일차</t>
  </si>
  <si>
    <t>KI613</t>
  </si>
  <si>
    <t>스토크제팔차</t>
  </si>
  <si>
    <t>KI614</t>
  </si>
  <si>
    <t>모다케이디비천안제사차</t>
  </si>
  <si>
    <t>KI615</t>
  </si>
  <si>
    <t>메릴랜드</t>
  </si>
  <si>
    <t>KI617</t>
  </si>
  <si>
    <t>콜롬비아</t>
  </si>
  <si>
    <t>KI618</t>
  </si>
  <si>
    <t>에스와이스토리제일차</t>
  </si>
  <si>
    <t>KI619</t>
  </si>
  <si>
    <t>한솔제이십오차</t>
  </si>
  <si>
    <t>KI620</t>
  </si>
  <si>
    <t>알바트로스제십구차</t>
  </si>
  <si>
    <t>KI621</t>
  </si>
  <si>
    <t>라온제나제오차</t>
  </si>
  <si>
    <t>KI622</t>
  </si>
  <si>
    <t>비욘드미사제일차</t>
  </si>
  <si>
    <t>KI623</t>
  </si>
  <si>
    <t>비욘드운정제일차</t>
  </si>
  <si>
    <t>KI624</t>
  </si>
  <si>
    <t>국민사랑제11차</t>
  </si>
  <si>
    <t>KI625</t>
  </si>
  <si>
    <t>나무크레딧제오차</t>
  </si>
  <si>
    <t>KI626</t>
  </si>
  <si>
    <t>나무크레딧제사차</t>
  </si>
  <si>
    <t>KI627</t>
  </si>
  <si>
    <t>더하이스트제삼십사차</t>
  </si>
  <si>
    <t>KI628</t>
  </si>
  <si>
    <t>코어와이제이제일차</t>
  </si>
  <si>
    <t>KI629</t>
  </si>
  <si>
    <t>컬티베이션제십차</t>
  </si>
  <si>
    <t>KI630</t>
  </si>
  <si>
    <t>이터널제일차</t>
  </si>
  <si>
    <t>KI631</t>
  </si>
  <si>
    <t>증금타임제십삼차</t>
  </si>
  <si>
    <t>KI632</t>
  </si>
  <si>
    <t>증금타임제십이차</t>
  </si>
  <si>
    <t>KI633</t>
  </si>
  <si>
    <t>굿에스에프제사차</t>
  </si>
  <si>
    <t>KI636</t>
  </si>
  <si>
    <t>에이치씨디제팔차</t>
  </si>
  <si>
    <t>KI637</t>
  </si>
  <si>
    <t>비케이씨에스제육차</t>
  </si>
  <si>
    <t>KI638</t>
  </si>
  <si>
    <t>뉴스타엔디제일차</t>
  </si>
  <si>
    <t>KI639</t>
  </si>
  <si>
    <t>와이케이에이치제사차</t>
  </si>
  <si>
    <t>KI640</t>
  </si>
  <si>
    <t>우리에이치디제일차</t>
  </si>
  <si>
    <t>KI641</t>
  </si>
  <si>
    <t>그레이트신광교제일차</t>
  </si>
  <si>
    <t>KI642</t>
  </si>
  <si>
    <t>더퍼스트샤이닝제십사차</t>
  </si>
  <si>
    <t>KI643</t>
  </si>
  <si>
    <t>라온제나제육차</t>
  </si>
  <si>
    <t>KI644</t>
  </si>
  <si>
    <t>진저레드제일차</t>
  </si>
  <si>
    <t>KI645</t>
  </si>
  <si>
    <t>랜드로드제칠차</t>
  </si>
  <si>
    <t>KI646</t>
  </si>
  <si>
    <t>세이프박스제십사차</t>
  </si>
  <si>
    <t>KI647</t>
  </si>
  <si>
    <t>세이프박스제십오차</t>
  </si>
  <si>
    <t>KI648</t>
  </si>
  <si>
    <t>시그니처제구차</t>
  </si>
  <si>
    <t>KI649</t>
  </si>
  <si>
    <t>쌍령파크제일차</t>
  </si>
  <si>
    <t>KI650</t>
  </si>
  <si>
    <t>에스엘티빌리브제이차</t>
  </si>
  <si>
    <t>KI651</t>
  </si>
  <si>
    <t>퍼블릭제일차</t>
  </si>
  <si>
    <t>KI652</t>
  </si>
  <si>
    <t>한양에스에프제삼차</t>
  </si>
  <si>
    <t>KI653</t>
  </si>
  <si>
    <t>유니버스오산</t>
  </si>
  <si>
    <t>KI655</t>
  </si>
  <si>
    <t>자이언츠제삼차</t>
  </si>
  <si>
    <t>KI656</t>
  </si>
  <si>
    <t>아이언피에프본촌</t>
  </si>
  <si>
    <t>KI657</t>
  </si>
  <si>
    <t>디에스을지로제일차</t>
  </si>
  <si>
    <t>KI658</t>
  </si>
  <si>
    <t>비케이프로제십사차</t>
  </si>
  <si>
    <t>KI659</t>
  </si>
  <si>
    <t>비케이프로제십삼차</t>
  </si>
  <si>
    <t>KI660</t>
  </si>
  <si>
    <t>비케이프로제십오차</t>
  </si>
  <si>
    <t>KI661</t>
  </si>
  <si>
    <t>비케이프로제십육차</t>
  </si>
  <si>
    <t>KI662</t>
  </si>
  <si>
    <t>에스에이치로드제이차</t>
  </si>
  <si>
    <t>KI663</t>
  </si>
  <si>
    <t>여주삼교제일차</t>
  </si>
  <si>
    <t>KI664</t>
  </si>
  <si>
    <t>마인블루제일차</t>
  </si>
  <si>
    <t>KI665</t>
  </si>
  <si>
    <t>우리에스티제일차</t>
  </si>
  <si>
    <t>KI666</t>
  </si>
  <si>
    <t>국민사랑제12차</t>
  </si>
  <si>
    <t>KI667</t>
  </si>
  <si>
    <t>신한사랑제12차</t>
  </si>
  <si>
    <t>KI668</t>
  </si>
  <si>
    <t>신한챔피온제십육차</t>
  </si>
  <si>
    <t>KI669</t>
  </si>
  <si>
    <t>에이디원제팔차</t>
  </si>
  <si>
    <t>KI670</t>
  </si>
  <si>
    <t>암스트롱</t>
  </si>
  <si>
    <t>KI671</t>
  </si>
  <si>
    <t>트루프랜드경산제구차</t>
  </si>
  <si>
    <t>KI672</t>
  </si>
  <si>
    <t>에코파인트리제삼차</t>
  </si>
  <si>
    <t>KI673</t>
  </si>
  <si>
    <t>제일사랑제7차</t>
  </si>
  <si>
    <t>KI674</t>
  </si>
  <si>
    <t>뉴스타에비뉴제일차</t>
  </si>
  <si>
    <t>KI675</t>
  </si>
  <si>
    <t>증금챔피온제십일차</t>
  </si>
  <si>
    <t>KI676</t>
  </si>
  <si>
    <t>증금타임제십사차</t>
  </si>
  <si>
    <t>KI677</t>
  </si>
  <si>
    <t>하나실버제일차</t>
  </si>
  <si>
    <t>KI678</t>
  </si>
  <si>
    <t>키스아이비제삼십차</t>
  </si>
  <si>
    <t>KI679</t>
  </si>
  <si>
    <t>솔프렌즈제이차</t>
  </si>
  <si>
    <t>KI680</t>
  </si>
  <si>
    <t>네추럴에이트제이차</t>
  </si>
  <si>
    <t>KI681</t>
  </si>
  <si>
    <t>리브프렌즈제삼차</t>
  </si>
  <si>
    <t>KI682</t>
  </si>
  <si>
    <t>골든선셋제일차</t>
  </si>
  <si>
    <t>KI683</t>
  </si>
  <si>
    <t>디에스강릉제일차</t>
  </si>
  <si>
    <t>KI684</t>
  </si>
  <si>
    <t>비욘드가양제이차</t>
  </si>
  <si>
    <t>KI685</t>
  </si>
  <si>
    <t>가라사니제오차</t>
  </si>
  <si>
    <t>KI686</t>
  </si>
  <si>
    <t>나무크레딧제육차</t>
  </si>
  <si>
    <t>KI687</t>
  </si>
  <si>
    <t>에스에프트레인제일차</t>
  </si>
  <si>
    <t>KI688</t>
  </si>
  <si>
    <t>오션러브제육차</t>
  </si>
  <si>
    <t>KI689</t>
  </si>
  <si>
    <t>리브라제일차</t>
  </si>
  <si>
    <t>KI690</t>
  </si>
  <si>
    <t>우리하이엔드제일차</t>
  </si>
  <si>
    <t>KI691</t>
  </si>
  <si>
    <t>프라임아이비에스제일차</t>
  </si>
  <si>
    <t>KI692</t>
  </si>
  <si>
    <t>키스이제이제이차</t>
  </si>
  <si>
    <t>KI693</t>
  </si>
  <si>
    <t>로즈힐스제일차</t>
  </si>
  <si>
    <t>KI694</t>
  </si>
  <si>
    <t>가라사니제칠차</t>
  </si>
  <si>
    <t>KI695</t>
  </si>
  <si>
    <t>나무크레딧제칠차</t>
  </si>
  <si>
    <t>KI696</t>
  </si>
  <si>
    <t>증금챔피온제십이차</t>
  </si>
  <si>
    <t>KI697</t>
  </si>
  <si>
    <t>키스이제이제일차</t>
  </si>
  <si>
    <t>KI698</t>
  </si>
  <si>
    <t>에이치와이물산제일차</t>
  </si>
  <si>
    <t>KI699</t>
  </si>
  <si>
    <t>에이치와이서부제일차</t>
  </si>
  <si>
    <t>KI700</t>
  </si>
  <si>
    <t>더현대제일차</t>
  </si>
  <si>
    <t>KI701</t>
  </si>
  <si>
    <t>루미너스양주제일차</t>
  </si>
  <si>
    <t>KI702</t>
  </si>
  <si>
    <t>에스제이황금동제이차</t>
  </si>
  <si>
    <t>KI703</t>
  </si>
  <si>
    <t>에스제이황금동제일차</t>
  </si>
  <si>
    <t>KI704</t>
  </si>
  <si>
    <t>마이트창원상남동제일차</t>
  </si>
  <si>
    <t>KI705</t>
  </si>
  <si>
    <t>에이치와이중앙제일차</t>
  </si>
  <si>
    <t>KI706</t>
  </si>
  <si>
    <t>에이케이원큐제이차</t>
  </si>
  <si>
    <t>KI707</t>
  </si>
  <si>
    <t>키스에스에프제십일차</t>
  </si>
  <si>
    <t>KI708</t>
  </si>
  <si>
    <t>엔티지씨제십일차</t>
  </si>
  <si>
    <t>KI709</t>
  </si>
  <si>
    <t>비엔케이썸제육차</t>
  </si>
  <si>
    <t>KI710</t>
  </si>
  <si>
    <t>신한챔피온제십칠차</t>
  </si>
  <si>
    <t>KI711</t>
  </si>
  <si>
    <t>엠티제이제일차</t>
  </si>
  <si>
    <t>KI712</t>
  </si>
  <si>
    <t>리브스타제구차</t>
  </si>
  <si>
    <t>KI713</t>
  </si>
  <si>
    <t>나무크레딧제팔차</t>
  </si>
  <si>
    <t>KI714</t>
  </si>
  <si>
    <t>비케이프로제십팔차</t>
  </si>
  <si>
    <t>KI715</t>
  </si>
  <si>
    <t>에스타이거엘피디</t>
  </si>
  <si>
    <t>KI716</t>
  </si>
  <si>
    <t>케이비스타봉담제일차</t>
  </si>
  <si>
    <t>KI717</t>
  </si>
  <si>
    <t>하나스파크제일차</t>
  </si>
  <si>
    <t>KI718</t>
  </si>
  <si>
    <t>나무크레딧제구차</t>
  </si>
  <si>
    <t>KI719</t>
  </si>
  <si>
    <t>뉴스타봉담제일차</t>
  </si>
  <si>
    <t>KI720</t>
  </si>
  <si>
    <t>에스엘티괴정</t>
  </si>
  <si>
    <t>KI721</t>
  </si>
  <si>
    <t>엑스티어하나제일차</t>
  </si>
  <si>
    <t>KI723</t>
  </si>
  <si>
    <t>국민사랑제13차</t>
  </si>
  <si>
    <t>KI724</t>
  </si>
  <si>
    <t>신한사랑제13차</t>
  </si>
  <si>
    <t>KI725</t>
  </si>
  <si>
    <t>세마알파</t>
  </si>
  <si>
    <t>KI726</t>
  </si>
  <si>
    <t>우리사랑제10차</t>
  </si>
  <si>
    <t>KI727</t>
  </si>
  <si>
    <t>에스엘티장항중채제일차</t>
  </si>
  <si>
    <t>KI728</t>
  </si>
  <si>
    <t>유쥬르제칠차</t>
  </si>
  <si>
    <t>KI729</t>
  </si>
  <si>
    <t>유쥬르제팔차</t>
  </si>
  <si>
    <t>KI730</t>
  </si>
  <si>
    <t>우리챔피온제삼차</t>
  </si>
  <si>
    <t>KI731</t>
  </si>
  <si>
    <t>하이가든제일차</t>
  </si>
  <si>
    <t>KI732</t>
  </si>
  <si>
    <t>트루계백제일차</t>
  </si>
  <si>
    <t>KI733</t>
  </si>
  <si>
    <t>우리사랑제11차</t>
  </si>
  <si>
    <t>KI734</t>
  </si>
  <si>
    <t>우리타임제일차</t>
  </si>
  <si>
    <t>KI735</t>
  </si>
  <si>
    <t>나무크레딧제십차</t>
  </si>
  <si>
    <t>KI736</t>
  </si>
  <si>
    <t>드림스페어제육차</t>
  </si>
  <si>
    <t>KI737</t>
  </si>
  <si>
    <t>에스솔루션비오</t>
  </si>
  <si>
    <t>KI739</t>
  </si>
  <si>
    <t>제이부르크제십차</t>
  </si>
  <si>
    <t>KI740</t>
  </si>
  <si>
    <t>우리챔피온제사차</t>
  </si>
  <si>
    <t>KI741</t>
  </si>
  <si>
    <t>우리사랑제12차</t>
  </si>
  <si>
    <t>KI742</t>
  </si>
  <si>
    <t>신한사랑제14차</t>
  </si>
  <si>
    <t>KI743</t>
  </si>
  <si>
    <t>와이디피제일차</t>
  </si>
  <si>
    <t>KI744</t>
  </si>
  <si>
    <t>한솔제이십육차</t>
  </si>
  <si>
    <t>KI745</t>
  </si>
  <si>
    <t>퍼펙트드림제사차</t>
  </si>
  <si>
    <t>KI746</t>
  </si>
  <si>
    <t>신한사랑제15차</t>
  </si>
  <si>
    <t>KI747</t>
  </si>
  <si>
    <t>야음이글스제이차</t>
  </si>
  <si>
    <t>KI748</t>
  </si>
  <si>
    <t>야음이글스제일차</t>
  </si>
  <si>
    <t>KI749</t>
  </si>
  <si>
    <t>달보드레제일차</t>
  </si>
  <si>
    <t>KI750</t>
  </si>
  <si>
    <t>우리타임제이차</t>
  </si>
  <si>
    <t>KI751</t>
  </si>
  <si>
    <t>한솔제이십칠차</t>
  </si>
  <si>
    <t>KI752</t>
  </si>
  <si>
    <t>뉴피크타임</t>
  </si>
  <si>
    <t>KI753</t>
  </si>
  <si>
    <t>우리챔피온제오차</t>
  </si>
  <si>
    <t>KI754</t>
  </si>
  <si>
    <t>메타그린제팔차</t>
  </si>
  <si>
    <t>KI755</t>
  </si>
  <si>
    <t>위드지엠제이십일차</t>
  </si>
  <si>
    <t>KI757</t>
  </si>
  <si>
    <t>랜드로드제팔차</t>
  </si>
  <si>
    <t>KI758</t>
  </si>
  <si>
    <t>비욘드운정제이차</t>
  </si>
  <si>
    <t>KI759</t>
  </si>
  <si>
    <t>알바트로스제이십차</t>
  </si>
  <si>
    <t>KI760</t>
  </si>
  <si>
    <t>로테이션제일차</t>
  </si>
  <si>
    <t>KI761</t>
  </si>
  <si>
    <t>에이치씨디제십오차</t>
  </si>
  <si>
    <t>KI762</t>
  </si>
  <si>
    <t>증금타임제십오차</t>
  </si>
  <si>
    <t>KI763</t>
  </si>
  <si>
    <t>알바트로스제이십일차</t>
  </si>
  <si>
    <t>KI764</t>
  </si>
  <si>
    <t>에이치와이중앙제이차</t>
  </si>
  <si>
    <t>KI765</t>
  </si>
  <si>
    <t>국민사랑제14차</t>
  </si>
  <si>
    <t>KI766</t>
  </si>
  <si>
    <t>국민넘버원제십일차</t>
  </si>
  <si>
    <t>KI767</t>
  </si>
  <si>
    <t>스마트오산양산제일차</t>
  </si>
  <si>
    <t>KI768</t>
  </si>
  <si>
    <t>에스제이통영제일차</t>
  </si>
  <si>
    <t>KI769</t>
  </si>
  <si>
    <t>우리미래제일차</t>
  </si>
  <si>
    <t>KI770</t>
  </si>
  <si>
    <t>웨스트수원</t>
  </si>
  <si>
    <t>KI771</t>
  </si>
  <si>
    <t>카스타드제일차</t>
  </si>
  <si>
    <t>KI772</t>
  </si>
  <si>
    <t>뉴플랫제이차</t>
  </si>
  <si>
    <t>KI773</t>
  </si>
  <si>
    <t>도담제일차</t>
  </si>
  <si>
    <t>KI774</t>
  </si>
  <si>
    <t>에스타이거클린</t>
  </si>
  <si>
    <t>KI775</t>
  </si>
  <si>
    <t>에스시네마</t>
  </si>
  <si>
    <t>KI776</t>
  </si>
  <si>
    <t>지아이비포터제이차</t>
  </si>
  <si>
    <t>KI777</t>
  </si>
  <si>
    <t>비욘드스카이제일차</t>
  </si>
  <si>
    <t>KI778</t>
  </si>
  <si>
    <t>에이치세븐제이차</t>
  </si>
  <si>
    <t>KI779</t>
  </si>
  <si>
    <t>비케이프로제십칠차</t>
  </si>
  <si>
    <t>KI780</t>
  </si>
  <si>
    <t>비케이프로제이십차</t>
  </si>
  <si>
    <t>KI781</t>
  </si>
  <si>
    <t>아몬드골드</t>
  </si>
  <si>
    <t>KI782</t>
  </si>
  <si>
    <t>엠제이센트럴제이차</t>
  </si>
  <si>
    <t>KI783</t>
  </si>
  <si>
    <t>드림스페어제구차</t>
  </si>
  <si>
    <t>KI784</t>
  </si>
  <si>
    <t>우리에이치더블유제이차</t>
  </si>
  <si>
    <t>KI785</t>
  </si>
  <si>
    <t>화이트우드제칠차</t>
  </si>
  <si>
    <t>KI786</t>
  </si>
  <si>
    <t>메인스트림제십오차</t>
  </si>
  <si>
    <t>KI787</t>
  </si>
  <si>
    <t>알바트로스제이십이차</t>
  </si>
  <si>
    <t>KI788</t>
  </si>
  <si>
    <t>우리사랑제13차</t>
  </si>
  <si>
    <t>KI789</t>
  </si>
  <si>
    <t>와이디피제이차</t>
  </si>
  <si>
    <t>KI790</t>
  </si>
  <si>
    <t>케이지봉명제일차</t>
  </si>
  <si>
    <t>KI791</t>
  </si>
  <si>
    <t>마인드퍼스트</t>
  </si>
  <si>
    <t>KI792</t>
  </si>
  <si>
    <t>세이프박스제십육차</t>
  </si>
  <si>
    <t>KI793</t>
  </si>
  <si>
    <t>농협챔피온제오차</t>
  </si>
  <si>
    <t>KI794</t>
  </si>
  <si>
    <t>더팩맨제일차</t>
  </si>
  <si>
    <t>KI795</t>
  </si>
  <si>
    <t>에이치와이음성제삼차</t>
  </si>
  <si>
    <t>KI796</t>
  </si>
  <si>
    <t>와이디피제삼차</t>
  </si>
  <si>
    <t>KI797</t>
  </si>
  <si>
    <t>이지플랜트제구차</t>
  </si>
  <si>
    <t>KI798</t>
  </si>
  <si>
    <t>농협타임제사차</t>
  </si>
  <si>
    <t>KI799</t>
  </si>
  <si>
    <t>나인브릿지제일차</t>
  </si>
  <si>
    <t>KI800</t>
  </si>
  <si>
    <t>오퍼스원제육차</t>
  </si>
  <si>
    <t>KI801</t>
  </si>
  <si>
    <t>칼디아제일차</t>
  </si>
  <si>
    <t>KI802</t>
  </si>
  <si>
    <t>씨에스케이구리인창</t>
  </si>
  <si>
    <t>KI803</t>
  </si>
  <si>
    <t>제이드림제28차</t>
  </si>
  <si>
    <t>KI804</t>
  </si>
  <si>
    <t>디아이에프와이</t>
  </si>
  <si>
    <t>KI805</t>
  </si>
  <si>
    <t>시티코어제팔차</t>
  </si>
  <si>
    <t>KI806</t>
  </si>
  <si>
    <t>유진티이피제일차</t>
  </si>
  <si>
    <t>KI807</t>
  </si>
  <si>
    <t>농협챔피온제육차</t>
  </si>
  <si>
    <t>KI808</t>
  </si>
  <si>
    <t>신한사랑제16차</t>
  </si>
  <si>
    <t>KI809</t>
  </si>
  <si>
    <t>비욘드스카이제이차</t>
  </si>
  <si>
    <t>KI810</t>
  </si>
  <si>
    <t>제이와이제오차</t>
  </si>
  <si>
    <t>KI811</t>
  </si>
  <si>
    <t>지에스하나제이차</t>
  </si>
  <si>
    <t>KI812</t>
  </si>
  <si>
    <t>뉴스타시티제이차</t>
  </si>
  <si>
    <t>KI813</t>
  </si>
  <si>
    <t>리버뷰제이차</t>
  </si>
  <si>
    <t>KI814</t>
  </si>
  <si>
    <t>비케이씨에스제오차</t>
  </si>
  <si>
    <t>KI815</t>
  </si>
  <si>
    <t>에스앤에이치그린제일차</t>
  </si>
  <si>
    <t>KI816</t>
  </si>
  <si>
    <t>농협챔피온제칠차</t>
  </si>
  <si>
    <t>KI817</t>
  </si>
  <si>
    <t>해피월드하나제일차</t>
  </si>
  <si>
    <t>KI818</t>
  </si>
  <si>
    <t>세이프박스제십칠차</t>
  </si>
  <si>
    <t>KI819</t>
  </si>
  <si>
    <t>세이프박스제십팔차</t>
  </si>
  <si>
    <t>KI820</t>
  </si>
  <si>
    <t>비엔케이썸제칠차</t>
  </si>
  <si>
    <t>KI821</t>
  </si>
  <si>
    <t>자이언츠제사차</t>
  </si>
  <si>
    <t>KI822</t>
  </si>
  <si>
    <t>와이디피제사차</t>
  </si>
  <si>
    <t>KI823</t>
  </si>
  <si>
    <t>와이디피제오차</t>
  </si>
  <si>
    <t>KI824</t>
  </si>
  <si>
    <t>에이치씨디제구차</t>
  </si>
  <si>
    <t>KI825</t>
  </si>
  <si>
    <t>엠에이이천군량</t>
  </si>
  <si>
    <t>KI826</t>
  </si>
  <si>
    <t>에스솔루션와이디</t>
  </si>
  <si>
    <t>KI827</t>
  </si>
  <si>
    <t>뉴스타노스제일차</t>
  </si>
  <si>
    <t>KI828</t>
  </si>
  <si>
    <t>비케이씨에스제십삼차</t>
  </si>
  <si>
    <t>KI829</t>
  </si>
  <si>
    <t>비케이프로제이십일차</t>
  </si>
  <si>
    <t>KI830</t>
  </si>
  <si>
    <t>슈퍼문레드</t>
  </si>
  <si>
    <t>KI831</t>
  </si>
  <si>
    <t>뉴스타노스제사차</t>
  </si>
  <si>
    <t>KI832</t>
  </si>
  <si>
    <t>국민사랑제15차</t>
  </si>
  <si>
    <t>KI833</t>
  </si>
  <si>
    <t>굿에스에프제팔차</t>
  </si>
  <si>
    <t>KI834</t>
  </si>
  <si>
    <t>국민사랑제16차</t>
  </si>
  <si>
    <t>KI835</t>
  </si>
  <si>
    <t>알바트로스제이십삼차</t>
  </si>
  <si>
    <t>KI836</t>
  </si>
  <si>
    <t>신한챔피온제십팔차</t>
  </si>
  <si>
    <t>KI837</t>
  </si>
  <si>
    <t>에쓰지씨멀티파워제삼차</t>
  </si>
  <si>
    <t>KI838</t>
  </si>
  <si>
    <t>예스맨제이차</t>
  </si>
  <si>
    <t>KI839</t>
  </si>
  <si>
    <t>신한사랑제17차</t>
  </si>
  <si>
    <t>KI840</t>
  </si>
  <si>
    <t>굿에스에프제구차</t>
  </si>
  <si>
    <t>KI841</t>
  </si>
  <si>
    <t>데이터스트림</t>
  </si>
  <si>
    <t>KI842</t>
  </si>
  <si>
    <t>에스씨제일차</t>
  </si>
  <si>
    <t>KI843</t>
  </si>
  <si>
    <t>마운트스페이스</t>
  </si>
  <si>
    <t>KI844</t>
  </si>
  <si>
    <t>해피니스제이차</t>
  </si>
  <si>
    <t>KI845</t>
  </si>
  <si>
    <t>해피니스제일차</t>
  </si>
  <si>
    <t>KI846</t>
  </si>
  <si>
    <t>알바트로스제이십사차</t>
  </si>
  <si>
    <t>KI847</t>
  </si>
  <si>
    <t>우리사랑제14차</t>
  </si>
  <si>
    <t>KI848</t>
  </si>
  <si>
    <t>리브디에스제일차</t>
  </si>
  <si>
    <t>KI849</t>
  </si>
  <si>
    <t>에스솔루션피엠</t>
  </si>
  <si>
    <t>KI850</t>
  </si>
  <si>
    <t>다남컨설팅</t>
  </si>
  <si>
    <t>KI851</t>
  </si>
  <si>
    <t>에스엘티안산제일차</t>
  </si>
  <si>
    <t>KI852</t>
  </si>
  <si>
    <t>리버뷰제삼차</t>
  </si>
  <si>
    <t>KI853</t>
  </si>
  <si>
    <t>안타티카하나제삼차</t>
  </si>
  <si>
    <t>KI854</t>
  </si>
  <si>
    <t>국민사랑제17차</t>
  </si>
  <si>
    <t>KI855</t>
  </si>
  <si>
    <t>비케이씨에스제칠차</t>
  </si>
  <si>
    <t>KI856</t>
  </si>
  <si>
    <t>더퍼스트샤이닝제십칠차</t>
  </si>
  <si>
    <t>KI857</t>
  </si>
  <si>
    <t>동부산테마파크</t>
  </si>
  <si>
    <t>KI858</t>
  </si>
  <si>
    <t>KI860</t>
  </si>
  <si>
    <t>타미케이청라</t>
  </si>
  <si>
    <t>KI861</t>
  </si>
  <si>
    <t>더에이치케이비제일차</t>
  </si>
  <si>
    <t>KI862</t>
  </si>
  <si>
    <t>아이에스유제이차</t>
  </si>
  <si>
    <t>KI863</t>
  </si>
  <si>
    <t>뉴스타원펌2023의일제육차</t>
  </si>
  <si>
    <t>KI864</t>
  </si>
  <si>
    <t>비욘드스카이제삼차</t>
  </si>
  <si>
    <t>KI865</t>
  </si>
  <si>
    <t>아델라컨설팅</t>
  </si>
  <si>
    <t>KI866</t>
  </si>
  <si>
    <t>국민사랑제18차</t>
  </si>
  <si>
    <t>KI867</t>
  </si>
  <si>
    <t>비욘드스카이제사차</t>
  </si>
  <si>
    <t>KI868</t>
  </si>
  <si>
    <t>슈프림제이십육차유동화전문</t>
  </si>
  <si>
    <t>KI869</t>
  </si>
  <si>
    <t>원트러스트제일차</t>
  </si>
  <si>
    <t>KI870</t>
  </si>
  <si>
    <t>라온제나제팔차</t>
  </si>
  <si>
    <t>KI872</t>
  </si>
  <si>
    <t>에이치씨디제오차</t>
  </si>
  <si>
    <t>KI873</t>
  </si>
  <si>
    <t>케이더블유에이치제일차</t>
  </si>
  <si>
    <t>KI874</t>
  </si>
  <si>
    <t>디엘하우스제일차</t>
  </si>
  <si>
    <t>KI875</t>
  </si>
  <si>
    <t>리버뷰제사차</t>
  </si>
  <si>
    <t>KI876</t>
  </si>
  <si>
    <t>비케이씨에스제십이차</t>
  </si>
  <si>
    <t>KI877</t>
  </si>
  <si>
    <t>에이치씨디제십삼차</t>
  </si>
  <si>
    <t>KI878</t>
  </si>
  <si>
    <t>자이언츠제오차</t>
  </si>
  <si>
    <t>KI879</t>
  </si>
  <si>
    <t>비케이프로제이십이차</t>
  </si>
  <si>
    <t>KI880</t>
  </si>
  <si>
    <t>뉴스타팰리스제일차</t>
  </si>
  <si>
    <t>KI881</t>
  </si>
  <si>
    <t>에스퍼스트에이치디</t>
  </si>
  <si>
    <t>KI882</t>
  </si>
  <si>
    <t>알바트로스제이십오차</t>
  </si>
  <si>
    <t>KI883</t>
  </si>
  <si>
    <t>제일사랑제8차</t>
  </si>
  <si>
    <t>KI884</t>
  </si>
  <si>
    <t>국민사랑제19차</t>
  </si>
  <si>
    <t>KI885</t>
  </si>
  <si>
    <t>국민사랑제20차</t>
  </si>
  <si>
    <t>KI886</t>
  </si>
  <si>
    <t>KI887</t>
  </si>
  <si>
    <t>슈퍼문실버</t>
  </si>
  <si>
    <t>KI888</t>
  </si>
  <si>
    <t>신한사랑제18차</t>
  </si>
  <si>
    <t>KI889</t>
  </si>
  <si>
    <t>와이디피제육차</t>
  </si>
  <si>
    <t>KI890</t>
  </si>
  <si>
    <t>비욘드스카이제오차</t>
  </si>
  <si>
    <t>KI891</t>
  </si>
  <si>
    <t>한솔제이십팔차</t>
  </si>
  <si>
    <t>KI892</t>
  </si>
  <si>
    <t>뉴테라제사차</t>
  </si>
  <si>
    <t>KI893</t>
  </si>
  <si>
    <t>제이에이스토리제일차</t>
  </si>
  <si>
    <t>KI894</t>
  </si>
  <si>
    <t>와이디피제칠차</t>
  </si>
  <si>
    <t>KI895</t>
  </si>
  <si>
    <t>우리사랑제15차</t>
  </si>
  <si>
    <t>KI896</t>
  </si>
  <si>
    <t>비엔케이썸제구차</t>
  </si>
  <si>
    <t>KI897</t>
  </si>
  <si>
    <t>차온제일차</t>
  </si>
  <si>
    <t>KI898</t>
  </si>
  <si>
    <t>와이디피제팔차</t>
  </si>
  <si>
    <t>KI899</t>
  </si>
  <si>
    <t>국민사랑제21차</t>
  </si>
  <si>
    <t>KI900</t>
  </si>
  <si>
    <t>슈크림제일차</t>
  </si>
  <si>
    <t>KI901</t>
  </si>
  <si>
    <t>렛미고제일차</t>
  </si>
  <si>
    <t>KI902</t>
  </si>
  <si>
    <t>디알제일차</t>
  </si>
  <si>
    <t>KI903</t>
  </si>
  <si>
    <t>와이디피제구차</t>
  </si>
  <si>
    <t>KI904</t>
  </si>
  <si>
    <t>디알제이차</t>
  </si>
  <si>
    <t>KI905</t>
  </si>
  <si>
    <t>에이치아이골드제사차</t>
  </si>
  <si>
    <t>KI906</t>
  </si>
  <si>
    <t>에이치아이골드제이차</t>
  </si>
  <si>
    <t>KI907</t>
  </si>
  <si>
    <t>한솔제이십구차</t>
  </si>
  <si>
    <t>KI908</t>
  </si>
  <si>
    <t>알바트로스제이십육차</t>
  </si>
  <si>
    <t>KI909</t>
  </si>
  <si>
    <t>한솔제삼십차</t>
  </si>
  <si>
    <t>KI910</t>
  </si>
  <si>
    <t>프로젝트갈매</t>
  </si>
  <si>
    <t>KI911</t>
  </si>
  <si>
    <t>우리사랑제16차</t>
  </si>
  <si>
    <t>KI912</t>
  </si>
  <si>
    <t>뉴스타케이타운제이차</t>
  </si>
  <si>
    <t>KI913</t>
  </si>
  <si>
    <t>국민사랑제22차</t>
  </si>
  <si>
    <t>KI914</t>
  </si>
  <si>
    <t>와이디피제십차</t>
  </si>
  <si>
    <t>KI915</t>
  </si>
  <si>
    <t>미메시스제십차</t>
  </si>
  <si>
    <t>KI916</t>
  </si>
  <si>
    <t>글로리파인</t>
  </si>
  <si>
    <t>KI917</t>
  </si>
  <si>
    <t>더웨일제이차</t>
  </si>
  <si>
    <t>KI918</t>
  </si>
  <si>
    <t>디알제사차</t>
  </si>
  <si>
    <t>KI919</t>
  </si>
  <si>
    <t>피씨씨제육차</t>
  </si>
  <si>
    <t>KI920</t>
  </si>
  <si>
    <t>에이치이원큐제이차</t>
  </si>
  <si>
    <t>KI921</t>
  </si>
  <si>
    <t>블루문제삼차</t>
  </si>
  <si>
    <t>KI922</t>
  </si>
  <si>
    <t>더웨일제일차</t>
  </si>
  <si>
    <t>KI923</t>
  </si>
  <si>
    <t>우리퍼스티어제이차</t>
  </si>
  <si>
    <t>KI924</t>
  </si>
  <si>
    <t>에스드래곤엔엑스</t>
  </si>
  <si>
    <t>KI925</t>
  </si>
  <si>
    <t>한솔제삼십일차</t>
  </si>
  <si>
    <t>KI926</t>
  </si>
  <si>
    <t>더퍼스트샤이닝제십구차</t>
  </si>
  <si>
    <t>KI927</t>
  </si>
  <si>
    <t>더퍼스트샤이닝제십팔차</t>
  </si>
  <si>
    <t>KI928</t>
  </si>
  <si>
    <t>에이치에스디제일차</t>
  </si>
  <si>
    <t>KI929</t>
  </si>
  <si>
    <t>미메시스제십일차</t>
  </si>
  <si>
    <t>KI930</t>
  </si>
  <si>
    <t>우리에이치알제이차</t>
  </si>
  <si>
    <t>KI931</t>
  </si>
  <si>
    <t>로이케이산정</t>
  </si>
  <si>
    <t>KI932</t>
  </si>
  <si>
    <t>알바트로스제이십칠차</t>
  </si>
  <si>
    <t>KI933</t>
  </si>
  <si>
    <t>신한사랑제19차</t>
  </si>
  <si>
    <t>KI934</t>
  </si>
  <si>
    <t>에스에프크리크제삼차</t>
  </si>
  <si>
    <t>KI935</t>
  </si>
  <si>
    <t>키스비케이제십차</t>
  </si>
  <si>
    <t>KI936</t>
  </si>
  <si>
    <t>엘앤에스밸류제일차</t>
  </si>
  <si>
    <t>KI937</t>
  </si>
  <si>
    <t>하이스트에버</t>
  </si>
  <si>
    <t>KI938</t>
  </si>
  <si>
    <t>비엔케이썸제십차</t>
  </si>
  <si>
    <t>KI939</t>
  </si>
  <si>
    <t>엠엔와이제오차</t>
  </si>
  <si>
    <t>KI940</t>
  </si>
  <si>
    <t>뉴스타공덕제사차</t>
  </si>
  <si>
    <t>KI941</t>
  </si>
  <si>
    <t>신한퍼스트제일차</t>
  </si>
  <si>
    <t>KI942</t>
  </si>
  <si>
    <t>케이부투제구차</t>
  </si>
  <si>
    <t>KI943</t>
  </si>
  <si>
    <t>비욘드스카이제육차</t>
  </si>
  <si>
    <t>KI944</t>
  </si>
  <si>
    <t>증금스타제일차</t>
  </si>
  <si>
    <t>KI945</t>
  </si>
  <si>
    <t>더퍼스트샤이닝제이십차</t>
  </si>
  <si>
    <t>KI946</t>
  </si>
  <si>
    <t>로이케이분당</t>
  </si>
  <si>
    <t>KI947</t>
  </si>
  <si>
    <t>에스타이거모빌</t>
  </si>
  <si>
    <t>KI948</t>
  </si>
  <si>
    <t>더웨일제삼차</t>
  </si>
  <si>
    <t>KI949</t>
  </si>
  <si>
    <t>우리큐에스제이차</t>
  </si>
  <si>
    <t>KI950</t>
  </si>
  <si>
    <t>하이드림제삼차</t>
  </si>
  <si>
    <t>KI951</t>
  </si>
  <si>
    <t>국민행복제1차</t>
  </si>
  <si>
    <t>KI952</t>
  </si>
  <si>
    <t>케이비이에스지제일차</t>
  </si>
  <si>
    <t>KI953</t>
  </si>
  <si>
    <t>피엘엔제오차</t>
  </si>
  <si>
    <t>KI954</t>
  </si>
  <si>
    <t>더웨일제사차</t>
  </si>
  <si>
    <t>KI955</t>
  </si>
  <si>
    <t>하이드림제오차</t>
  </si>
  <si>
    <t>KI956</t>
  </si>
  <si>
    <t>그린파인제일차</t>
  </si>
  <si>
    <t>KI957</t>
  </si>
  <si>
    <t>비엔케이썸제십일차</t>
  </si>
  <si>
    <t>KI958</t>
  </si>
  <si>
    <t>메티스제일차</t>
  </si>
  <si>
    <t>KI959</t>
  </si>
  <si>
    <t>아이언신봉제이차</t>
  </si>
  <si>
    <t>KI960</t>
  </si>
  <si>
    <t>리치게이트방배</t>
  </si>
  <si>
    <t>KI961</t>
  </si>
  <si>
    <t>하나마치제이차</t>
  </si>
  <si>
    <t>KI962</t>
  </si>
  <si>
    <t>비케이할리스제일차</t>
  </si>
  <si>
    <t>KI963</t>
  </si>
  <si>
    <t>국민행복제2차</t>
  </si>
  <si>
    <t>KI964</t>
  </si>
  <si>
    <t>케이에스엘씨제일차</t>
  </si>
  <si>
    <t>KI965</t>
  </si>
  <si>
    <t>비욘드스카이제팔차</t>
  </si>
  <si>
    <t>KI966</t>
  </si>
  <si>
    <t>에스퍼스트에이치엘</t>
  </si>
  <si>
    <t>KI967</t>
  </si>
  <si>
    <t>더웨일제오차</t>
  </si>
  <si>
    <t>KI968</t>
  </si>
  <si>
    <t>피엠케이제일차</t>
  </si>
  <si>
    <t>KI969</t>
  </si>
  <si>
    <t>피엠케이제이차</t>
  </si>
  <si>
    <t>KI970</t>
  </si>
  <si>
    <t>피엠케이제삼차</t>
  </si>
  <si>
    <t>KI971</t>
  </si>
  <si>
    <t>에너빌리티하나제이차</t>
  </si>
  <si>
    <t>KI972</t>
  </si>
  <si>
    <t>디엘타워제이차</t>
  </si>
  <si>
    <t>KI973</t>
  </si>
  <si>
    <t>아델라제구차</t>
  </si>
  <si>
    <t>KI974</t>
  </si>
  <si>
    <t>오시리아파크제삼차</t>
  </si>
  <si>
    <t>KI975</t>
  </si>
  <si>
    <t>에이치세븐제삼차</t>
  </si>
  <si>
    <t>KI976</t>
  </si>
  <si>
    <t>티알나인제일차</t>
  </si>
  <si>
    <t>KI977</t>
  </si>
  <si>
    <t>마이스위트홈제일차</t>
  </si>
  <si>
    <t>KI978</t>
  </si>
  <si>
    <t>에스프로젝트더블유</t>
  </si>
  <si>
    <t>KI979</t>
  </si>
  <si>
    <t>비케이씨에스제십오차</t>
  </si>
  <si>
    <t>KI980</t>
  </si>
  <si>
    <t>우리플라즈마제일차</t>
  </si>
  <si>
    <t>KI981</t>
  </si>
  <si>
    <t>불두제삼차</t>
  </si>
  <si>
    <t>KI982</t>
  </si>
  <si>
    <t>불두제이차</t>
  </si>
  <si>
    <t>KI983</t>
  </si>
  <si>
    <t>더웨일제십차</t>
  </si>
  <si>
    <t>KI984</t>
  </si>
  <si>
    <t>제일사랑제9차</t>
  </si>
  <si>
    <t>KI985</t>
  </si>
  <si>
    <t>에스프로젝트뉴월드</t>
  </si>
  <si>
    <t>KI986</t>
  </si>
  <si>
    <t>포인트유니트</t>
  </si>
  <si>
    <t>KI987</t>
  </si>
  <si>
    <t>리치프로신반포15</t>
  </si>
  <si>
    <t>KI988</t>
  </si>
  <si>
    <t>뉴스타엔엘제이차</t>
  </si>
  <si>
    <t>KI989</t>
  </si>
  <si>
    <t>신한퍼스트제이차</t>
  </si>
  <si>
    <t>KI990</t>
  </si>
  <si>
    <t>한솔제삼십이차</t>
  </si>
  <si>
    <t>KI991</t>
  </si>
  <si>
    <t>더웨일제구차</t>
  </si>
  <si>
    <t>KI992</t>
  </si>
  <si>
    <t>비욘드스카이제칠차</t>
  </si>
  <si>
    <t>KI993</t>
  </si>
  <si>
    <t>알바트로스제이십팔차</t>
  </si>
  <si>
    <t>KI994</t>
  </si>
  <si>
    <t>우리사랑제18차</t>
  </si>
  <si>
    <t>KI995</t>
  </si>
  <si>
    <t>케이아이브리드제일차</t>
  </si>
  <si>
    <t>KI996</t>
  </si>
  <si>
    <t>플루아이제일차</t>
  </si>
  <si>
    <t>KI998</t>
  </si>
  <si>
    <t>우리사랑제17차</t>
  </si>
  <si>
    <t>KI999</t>
  </si>
  <si>
    <t>우리챔피온제육차</t>
  </si>
  <si>
    <t>KJ001</t>
  </si>
  <si>
    <t>나인문제일차</t>
  </si>
  <si>
    <t>KJ002</t>
  </si>
  <si>
    <t>뉴스타동천제이차</t>
  </si>
  <si>
    <t>KJ003</t>
  </si>
  <si>
    <t>고덕드림제일차</t>
  </si>
  <si>
    <t>KJ004</t>
  </si>
  <si>
    <t>비욘드스카이제구차</t>
  </si>
  <si>
    <t>KJ005</t>
  </si>
  <si>
    <t>엠제이베스트제일차</t>
  </si>
  <si>
    <t>KJ006</t>
  </si>
  <si>
    <t>금강하나제일차</t>
  </si>
  <si>
    <t>KJ007</t>
  </si>
  <si>
    <t>아이시스제일차</t>
  </si>
  <si>
    <t>KJ008</t>
  </si>
  <si>
    <t>엘원비엘티에스제사차</t>
  </si>
  <si>
    <t>KJ009</t>
  </si>
  <si>
    <t>농협사랑제3차</t>
  </si>
  <si>
    <t>KJ010</t>
  </si>
  <si>
    <t>스위트엘쌍령제일차</t>
  </si>
  <si>
    <t>KJ011</t>
  </si>
  <si>
    <t>우리유진제일차</t>
  </si>
  <si>
    <t>KJ012</t>
  </si>
  <si>
    <t>국민행복제3차</t>
  </si>
  <si>
    <t>KJ013</t>
  </si>
  <si>
    <t>더웨일제육차</t>
  </si>
  <si>
    <t>KJ014</t>
  </si>
  <si>
    <t>농협타임제오차</t>
  </si>
  <si>
    <t>KJ015</t>
  </si>
  <si>
    <t>더웨일제칠차</t>
  </si>
  <si>
    <t>KJ016</t>
  </si>
  <si>
    <t>가라사니제팔차</t>
  </si>
  <si>
    <t>KJ017</t>
  </si>
  <si>
    <t>디알제육차</t>
  </si>
  <si>
    <t>KJ018</t>
  </si>
  <si>
    <t>에스와이파크제일차</t>
  </si>
  <si>
    <t>KJ019</t>
  </si>
  <si>
    <t>우리사랑제19차</t>
  </si>
  <si>
    <t>KJ020</t>
  </si>
  <si>
    <t>라이즈블루</t>
  </si>
  <si>
    <t>KJ021</t>
  </si>
  <si>
    <t>비욘드스카이제십차</t>
  </si>
  <si>
    <t>KJ022</t>
  </si>
  <si>
    <t>엔에이치에스케이앤제일차</t>
  </si>
  <si>
    <t>KJ023</t>
  </si>
  <si>
    <t>엘에스인천제일차</t>
  </si>
  <si>
    <t>KJ024</t>
  </si>
  <si>
    <t>와이케이반포제일차</t>
  </si>
  <si>
    <t>KJ025</t>
  </si>
  <si>
    <t>제일사랑제10차</t>
  </si>
  <si>
    <t>KJ026</t>
  </si>
  <si>
    <t>레드불스제삼차</t>
  </si>
  <si>
    <t>KJ027</t>
  </si>
  <si>
    <t>위드문엔제이차</t>
  </si>
  <si>
    <t>KJ028</t>
  </si>
  <si>
    <t>한솔제삼십삼차</t>
  </si>
  <si>
    <t>KJ029</t>
  </si>
  <si>
    <t>프라임플로우</t>
  </si>
  <si>
    <t>KJ030</t>
  </si>
  <si>
    <t>리치게이트남서울</t>
  </si>
  <si>
    <t>KJ031</t>
  </si>
  <si>
    <t>메타인피니티제칠차</t>
  </si>
  <si>
    <t>KJ032</t>
  </si>
  <si>
    <t>한솔제삼십사차</t>
  </si>
  <si>
    <t>KJ033</t>
  </si>
  <si>
    <t>비욘드스카이제십일차</t>
  </si>
  <si>
    <t>KJ034</t>
  </si>
  <si>
    <t>제이온글로리</t>
  </si>
  <si>
    <t>KJ035</t>
  </si>
  <si>
    <t>다향오리제삼차</t>
  </si>
  <si>
    <t>KJ036</t>
  </si>
  <si>
    <t>더하이스트제삼십육차</t>
  </si>
  <si>
    <t>KJ037</t>
  </si>
  <si>
    <t>더웨일제팔차</t>
  </si>
  <si>
    <t>KJ038</t>
  </si>
  <si>
    <t>신디제일차</t>
  </si>
  <si>
    <t>KJ039</t>
  </si>
  <si>
    <t>컬티베이션십이차</t>
  </si>
  <si>
    <t>KJ040</t>
  </si>
  <si>
    <t>블루베어제이차</t>
  </si>
  <si>
    <t>KJ041</t>
  </si>
  <si>
    <t>디알제십차</t>
  </si>
  <si>
    <t>KJ042</t>
  </si>
  <si>
    <t>신디제이차</t>
  </si>
  <si>
    <t>KJ043</t>
  </si>
  <si>
    <t>뉴스타와이피제이차</t>
  </si>
  <si>
    <t>KJ044</t>
  </si>
  <si>
    <t>증금스타제이차</t>
  </si>
  <si>
    <t>KJ045</t>
  </si>
  <si>
    <t>신디제삼차</t>
  </si>
  <si>
    <t>KJ046</t>
  </si>
  <si>
    <t>퍼펙트드림제구차</t>
  </si>
  <si>
    <t>KJ047</t>
  </si>
  <si>
    <t>하이라이트풀제삼차</t>
  </si>
  <si>
    <t>KJ048</t>
  </si>
  <si>
    <t>하이라이트풀제이차</t>
  </si>
  <si>
    <t>KJ049</t>
  </si>
  <si>
    <t>블루드래곤제육차</t>
  </si>
  <si>
    <t>KJ050</t>
  </si>
  <si>
    <t>트루프렌드노들제일차</t>
  </si>
  <si>
    <t>KJ051</t>
  </si>
  <si>
    <t>케이아이에스대체제삼십차</t>
  </si>
  <si>
    <t>KJ052</t>
  </si>
  <si>
    <t>비케이프로제십구차</t>
  </si>
  <si>
    <t>KJ053</t>
  </si>
  <si>
    <t>국민행복제4차</t>
  </si>
  <si>
    <t>KJ054</t>
  </si>
  <si>
    <t>성수동제일차</t>
  </si>
  <si>
    <t>KJ055</t>
  </si>
  <si>
    <t>신디제사차</t>
  </si>
  <si>
    <t>KJ056</t>
  </si>
  <si>
    <t>뉴한양제일차</t>
  </si>
  <si>
    <t>KJ057</t>
  </si>
  <si>
    <t>케이아이에스카이트제일다시일차</t>
  </si>
  <si>
    <t>KJ058</t>
  </si>
  <si>
    <t>신디제오차</t>
  </si>
  <si>
    <t>KJ059</t>
  </si>
  <si>
    <t>아이시스제이차</t>
  </si>
  <si>
    <t>KJ060</t>
  </si>
  <si>
    <t>라이즈그린</t>
  </si>
  <si>
    <t>KJ061</t>
  </si>
  <si>
    <t>KJ062</t>
  </si>
  <si>
    <t>자양파이브제삼차</t>
  </si>
  <si>
    <t>KJ063</t>
  </si>
  <si>
    <t>에이치디벨류제이차</t>
  </si>
  <si>
    <t>KJ064</t>
  </si>
  <si>
    <t>솔트시티제일차</t>
  </si>
  <si>
    <t>KJ065</t>
  </si>
  <si>
    <t>에스타이거에이치제이차</t>
  </si>
  <si>
    <t>KJ066</t>
  </si>
  <si>
    <t>디에스에어식스제일차</t>
  </si>
  <si>
    <t>KJ067</t>
  </si>
  <si>
    <t>신디제십차</t>
  </si>
  <si>
    <t>KJ068</t>
  </si>
  <si>
    <t>리치게이트앙사나</t>
  </si>
  <si>
    <t>KJ069</t>
  </si>
  <si>
    <t>제이온센터</t>
  </si>
  <si>
    <t>KJ070</t>
  </si>
  <si>
    <t>케이디비첨단전략이에스지제팔차</t>
  </si>
  <si>
    <t>KJ071</t>
  </si>
  <si>
    <t>더블리치제오차</t>
  </si>
  <si>
    <t>KJ072</t>
  </si>
  <si>
    <t>에이치씨디제칠차</t>
  </si>
  <si>
    <t>KJ073</t>
  </si>
  <si>
    <t>우리원제일차</t>
  </si>
  <si>
    <t>KJ074</t>
  </si>
  <si>
    <t>우리에너빌리티제일차</t>
  </si>
  <si>
    <t>KJ075</t>
  </si>
  <si>
    <t>국민행복제5차</t>
  </si>
  <si>
    <t>KJ076</t>
  </si>
  <si>
    <t>제일사랑제11차</t>
  </si>
  <si>
    <t>KJ077</t>
  </si>
  <si>
    <t>한솔제삼십오차</t>
  </si>
  <si>
    <t>KJ078</t>
  </si>
  <si>
    <t>에스와이파크제이차</t>
  </si>
  <si>
    <t>KJ079</t>
  </si>
  <si>
    <t>한솔제삼십육차</t>
  </si>
  <si>
    <t>KJ080</t>
  </si>
  <si>
    <t>비엔케이썸제십칠차</t>
  </si>
  <si>
    <t>KJ081</t>
  </si>
  <si>
    <t>에스케이오피스원큐제이차</t>
  </si>
  <si>
    <t>KJ082</t>
  </si>
  <si>
    <t>에스프로젝트모리츠</t>
  </si>
  <si>
    <t>KJ083</t>
  </si>
  <si>
    <t>에스프로젝트자리츠</t>
  </si>
  <si>
    <t>KJ084</t>
  </si>
  <si>
    <t>클린에너지원큐제이차</t>
  </si>
  <si>
    <t>KJ085</t>
  </si>
  <si>
    <t>골드플라워제일차</t>
  </si>
  <si>
    <t>KJ086</t>
  </si>
  <si>
    <t>포르투나제이차</t>
  </si>
  <si>
    <t>KJ087</t>
  </si>
  <si>
    <t>KJ088</t>
  </si>
  <si>
    <t>와이케이디엠</t>
  </si>
  <si>
    <t>KJ089</t>
  </si>
  <si>
    <t>뉴인포제이차</t>
  </si>
  <si>
    <t>KJ090</t>
  </si>
  <si>
    <t>지타플러스제일차</t>
  </si>
  <si>
    <t>KJ091</t>
  </si>
  <si>
    <t>디엠폴리제일차</t>
  </si>
  <si>
    <t>KJ092</t>
  </si>
  <si>
    <t>에스와이파크제삼차</t>
  </si>
  <si>
    <t>KJ093</t>
  </si>
  <si>
    <t>카오에너지제이차</t>
  </si>
  <si>
    <t>KJ094</t>
  </si>
  <si>
    <t>케이에스에이치씨제이차</t>
  </si>
  <si>
    <t>KJ095</t>
  </si>
  <si>
    <t>신디제구차</t>
  </si>
  <si>
    <t>KJ096</t>
  </si>
  <si>
    <t>뉴스타엔디제이차</t>
  </si>
  <si>
    <t>KJ097</t>
  </si>
  <si>
    <t>피에프개발제사차</t>
  </si>
  <si>
    <t>KJ098</t>
  </si>
  <si>
    <t>농협타임제육차</t>
  </si>
  <si>
    <t>KJ099</t>
  </si>
  <si>
    <t>에스프로젝트엘이씨</t>
  </si>
  <si>
    <t>KJ100</t>
  </si>
  <si>
    <t>신디제육차</t>
  </si>
  <si>
    <t>KJ101</t>
  </si>
  <si>
    <t>포르투나제사차</t>
  </si>
  <si>
    <t>KJ102</t>
  </si>
  <si>
    <t>원트러스트제이차</t>
  </si>
  <si>
    <t>KJ103</t>
  </si>
  <si>
    <t>한솔제삼십칠차</t>
  </si>
  <si>
    <t>KJ104</t>
  </si>
  <si>
    <t>그리니치제사차</t>
  </si>
  <si>
    <t>KJ105</t>
  </si>
  <si>
    <t>엔에이치엘용산</t>
  </si>
  <si>
    <t>KJ106</t>
  </si>
  <si>
    <t>큐브시애틀제일차</t>
  </si>
  <si>
    <t>KJ107</t>
  </si>
  <si>
    <t>엘에스하나제일차</t>
  </si>
  <si>
    <t>KJ108</t>
  </si>
  <si>
    <t>와이케이에스엠</t>
  </si>
  <si>
    <t>KJ109</t>
  </si>
  <si>
    <t>제이케이비제이차</t>
  </si>
  <si>
    <t>KJ110</t>
  </si>
  <si>
    <t>제이케이비제일차</t>
  </si>
  <si>
    <t>KJ111</t>
  </si>
  <si>
    <t>비엔케이썸제십팔차</t>
  </si>
  <si>
    <t>KJ112</t>
  </si>
  <si>
    <t>플랜업구조화제일차</t>
  </si>
  <si>
    <t>KJ113</t>
  </si>
  <si>
    <t>신한사랑제20차</t>
  </si>
  <si>
    <t>KJ114</t>
  </si>
  <si>
    <t>알바트로스제이십구차</t>
  </si>
  <si>
    <t>KJ115</t>
  </si>
  <si>
    <t>파인셀리</t>
  </si>
  <si>
    <t>KJ116</t>
  </si>
  <si>
    <t>뉴스타그린켐제일차</t>
  </si>
  <si>
    <t>KJ117</t>
  </si>
  <si>
    <t>위드문드림</t>
  </si>
  <si>
    <t>KJ118</t>
  </si>
  <si>
    <t>신디제칠차</t>
  </si>
  <si>
    <t>KJ119</t>
  </si>
  <si>
    <t>한솔제삼십팔차</t>
  </si>
  <si>
    <t>KJ120</t>
  </si>
  <si>
    <t>제이온가든</t>
  </si>
  <si>
    <t>KJ121</t>
  </si>
  <si>
    <t>국민행복제6차</t>
  </si>
  <si>
    <t>KJ122</t>
  </si>
  <si>
    <t>더블유엠우리마트제삼차</t>
  </si>
  <si>
    <t>KJ123</t>
  </si>
  <si>
    <t>리스타트제일차</t>
  </si>
  <si>
    <t>KJ124</t>
  </si>
  <si>
    <t>웨이브그린</t>
  </si>
  <si>
    <t>KJ125</t>
  </si>
  <si>
    <t>신디제팔차</t>
  </si>
  <si>
    <t>KJ126</t>
  </si>
  <si>
    <t>뉴스타에비뉴제이차</t>
  </si>
  <si>
    <t>KJ127</t>
  </si>
  <si>
    <t>비욘드스카이제십사차</t>
  </si>
  <si>
    <t>KJ128</t>
  </si>
  <si>
    <t>에스프로젝트에이치앤알</t>
  </si>
  <si>
    <t>KJ129</t>
  </si>
  <si>
    <t>신한퍼스트제삼차</t>
  </si>
  <si>
    <t>KJ130</t>
  </si>
  <si>
    <t>가드디엘제칠차</t>
  </si>
  <si>
    <t>KJ131</t>
  </si>
  <si>
    <t>가온해제칠차</t>
  </si>
  <si>
    <t>KJ132</t>
  </si>
  <si>
    <t>포어에이치피제일차</t>
  </si>
  <si>
    <t>KJ133</t>
  </si>
  <si>
    <t>뉴스타엘씨제일차</t>
  </si>
  <si>
    <t>KJ134</t>
  </si>
  <si>
    <t>키스이제이제팔차</t>
  </si>
  <si>
    <t>KJ135</t>
  </si>
  <si>
    <t>우리사랑제20차</t>
  </si>
  <si>
    <t>KJ136</t>
  </si>
  <si>
    <t>우리타임제삼차</t>
  </si>
  <si>
    <t>KJ137</t>
  </si>
  <si>
    <t>하이드림제칠차</t>
  </si>
  <si>
    <t>KJ138</t>
  </si>
  <si>
    <t>디에이치글로벌제일차</t>
  </si>
  <si>
    <t>KJ139</t>
  </si>
  <si>
    <t>케이에인트제오차</t>
  </si>
  <si>
    <t>KJ140</t>
  </si>
  <si>
    <t>비엔케이썸제십구차</t>
  </si>
  <si>
    <t>KJ141</t>
  </si>
  <si>
    <t>포르투나제삼차</t>
  </si>
  <si>
    <t>KJ142</t>
  </si>
  <si>
    <t>에쓰지씨멀티파워제이차</t>
  </si>
  <si>
    <t>KJ143</t>
  </si>
  <si>
    <t>무비하나제일차</t>
  </si>
  <si>
    <t>KJ144</t>
  </si>
  <si>
    <t>에이치앤비제일차</t>
  </si>
  <si>
    <t>KJ145</t>
  </si>
  <si>
    <t>티아나제일차</t>
  </si>
  <si>
    <t>KJ146</t>
  </si>
  <si>
    <t>리치게이트에이치제이차</t>
  </si>
  <si>
    <t>KJ147</t>
  </si>
  <si>
    <t>티에스알와이일차</t>
  </si>
  <si>
    <t>KJ148</t>
  </si>
  <si>
    <t>리브스타제십차</t>
  </si>
  <si>
    <t>KJ149</t>
  </si>
  <si>
    <t>에코플로라</t>
  </si>
  <si>
    <t>KJ150</t>
  </si>
  <si>
    <t>스페이스레드</t>
  </si>
  <si>
    <t>KJ151</t>
  </si>
  <si>
    <t>아스테이온제일차</t>
  </si>
  <si>
    <t>KJ152</t>
  </si>
  <si>
    <t>에스디비제일차</t>
  </si>
  <si>
    <t>KJ901</t>
  </si>
  <si>
    <t>우리디엘제일차</t>
  </si>
  <si>
    <t>X0064</t>
  </si>
  <si>
    <t>동아쏘시오홀딩스(권면보증)</t>
  </si>
  <si>
    <t>X0134</t>
  </si>
  <si>
    <t>백광산업(신한은행 지급보증)</t>
  </si>
  <si>
    <t>X0210</t>
  </si>
  <si>
    <t>경농(신한은행지급보증)</t>
  </si>
  <si>
    <t>X0238</t>
  </si>
  <si>
    <t>케이씨씨(신한은행 권면보증)</t>
  </si>
  <si>
    <t>X0260</t>
  </si>
  <si>
    <t>조흥(신한은행 보증)</t>
  </si>
  <si>
    <t>X0338</t>
  </si>
  <si>
    <t>제일사료(신한은행 권면보증)</t>
  </si>
  <si>
    <t>X0365</t>
  </si>
  <si>
    <t>미창석유공업(신한은행보증)</t>
  </si>
  <si>
    <t>X0436</t>
  </si>
  <si>
    <t>세방(신한은행 보증)</t>
  </si>
  <si>
    <t>X0451</t>
  </si>
  <si>
    <t>디와이홀딩스(신한은행보증)</t>
  </si>
  <si>
    <t>X0454</t>
  </si>
  <si>
    <t>깨끗한나라(신한은행 보증)</t>
  </si>
  <si>
    <t>X0893</t>
  </si>
  <si>
    <t>한미사이언스(권면보증)</t>
  </si>
  <si>
    <t>X1039</t>
  </si>
  <si>
    <t>중앙일보에스(중앙일보 보증)</t>
  </si>
  <si>
    <t>X1128</t>
  </si>
  <si>
    <t>태림포장(신한은행 보증)</t>
  </si>
  <si>
    <t>X1260</t>
  </si>
  <si>
    <t>애경케미칼(신한은행보증)</t>
  </si>
  <si>
    <t>X1447</t>
  </si>
  <si>
    <t>부방(신한은행 지급보증)</t>
  </si>
  <si>
    <t>X1487</t>
  </si>
  <si>
    <t>벡스인터코퍼레이션(신한보증)</t>
  </si>
  <si>
    <t>X1534</t>
  </si>
  <si>
    <t>X1958</t>
  </si>
  <si>
    <t>한주(신한은행보증)</t>
  </si>
  <si>
    <t>X2065</t>
  </si>
  <si>
    <t>대창스틸(신한은행 보증)</t>
  </si>
  <si>
    <t>X2347</t>
  </si>
  <si>
    <t>디케이씨(신한은행 보증)</t>
  </si>
  <si>
    <t>X2376</t>
  </si>
  <si>
    <t>한국캐피탈(신한은행 보증)</t>
  </si>
  <si>
    <t>X2383</t>
  </si>
  <si>
    <t>파리크라상(신한은행보증)</t>
  </si>
  <si>
    <t>X2676</t>
  </si>
  <si>
    <t>케이이씨(신한은행 보증)</t>
  </si>
  <si>
    <t>X2810</t>
  </si>
  <si>
    <t>동아지질</t>
  </si>
  <si>
    <t>X2890</t>
  </si>
  <si>
    <t>에스에프에이(신한은행보증)</t>
  </si>
  <si>
    <t>X2896</t>
  </si>
  <si>
    <t>에스케이엔펄스(신한은행보증)</t>
  </si>
  <si>
    <t>X2929</t>
  </si>
  <si>
    <t>한국전자금융(지급보증)</t>
  </si>
  <si>
    <t>X3163</t>
  </si>
  <si>
    <t>갈라인터내셔널(신한은행보증)</t>
  </si>
  <si>
    <t>X3421</t>
  </si>
  <si>
    <t>제주대동(대동공업 보증)</t>
  </si>
  <si>
    <t>X3474</t>
  </si>
  <si>
    <t>중앙일보엠앤피(중앙일보보증)</t>
  </si>
  <si>
    <t>X3515</t>
  </si>
  <si>
    <t>현대종합특수강(신한은행 보증)</t>
  </si>
  <si>
    <t>X3525</t>
  </si>
  <si>
    <t>오리온제주용암수(홀딩스보증)</t>
  </si>
  <si>
    <t>X3904</t>
  </si>
  <si>
    <t>한화호텔앤드리조트(신한 보증)</t>
  </si>
  <si>
    <t>X4347</t>
  </si>
  <si>
    <t>아워홈(신한은행보증)</t>
  </si>
  <si>
    <t>X4676</t>
  </si>
  <si>
    <t>보령홀딩스(신한은행보증)</t>
  </si>
  <si>
    <t>X5589</t>
  </si>
  <si>
    <t>씨제이라이브시티(CJENM보증)</t>
  </si>
  <si>
    <t>X5688</t>
  </si>
  <si>
    <t>무림캐피탈(권면보증)</t>
  </si>
  <si>
    <t>X5789</t>
  </si>
  <si>
    <t>소노인터내셔널(신한은행보증)</t>
  </si>
  <si>
    <t>X5883</t>
  </si>
  <si>
    <t>유앤아이대부(연합자산관리보증)</t>
  </si>
  <si>
    <t>X6142</t>
  </si>
  <si>
    <t>대상라이프사이언스(보증)</t>
  </si>
  <si>
    <t>X7662</t>
  </si>
  <si>
    <t>한미약품(지급보증)</t>
  </si>
  <si>
    <t>X7854</t>
  </si>
  <si>
    <t>에이치엘엘중앙(보증)</t>
  </si>
  <si>
    <t>X8031</t>
  </si>
  <si>
    <t>동경(신한은행지급보증)</t>
  </si>
  <si>
    <t>X8140</t>
  </si>
  <si>
    <t>의료법인상운의료재단(보증)</t>
  </si>
  <si>
    <t>X8154</t>
  </si>
  <si>
    <t>의료법인혜명심의료재단(보증)</t>
  </si>
  <si>
    <t>X9023</t>
  </si>
  <si>
    <t>삼천리모터스(삼천리보증)</t>
  </si>
  <si>
    <t>X9181</t>
  </si>
  <si>
    <t>서연이화(신한은행 보증)</t>
  </si>
  <si>
    <t>XX860</t>
  </si>
  <si>
    <t>한국투자캐피탈(권면보증)</t>
  </si>
  <si>
    <t>CRDLIST030000</t>
  </si>
  <si>
    <t>00068</t>
  </si>
  <si>
    <t>LS네트웍스</t>
  </si>
  <si>
    <t>00086</t>
  </si>
  <si>
    <t>건설화학공업</t>
  </si>
  <si>
    <t>00099</t>
  </si>
  <si>
    <t>DB하이텍</t>
  </si>
  <si>
    <t>00106</t>
  </si>
  <si>
    <t>JW중외제약</t>
  </si>
  <si>
    <t>00123</t>
  </si>
  <si>
    <t>동국제강</t>
  </si>
  <si>
    <t>00144</t>
  </si>
  <si>
    <t>대한전선</t>
  </si>
  <si>
    <t>00255</t>
  </si>
  <si>
    <t>KB손해보험</t>
  </si>
  <si>
    <t>00278</t>
  </si>
  <si>
    <t>진흥기업</t>
  </si>
  <si>
    <t>00299</t>
  </si>
  <si>
    <t>금호건설</t>
  </si>
  <si>
    <t>00385</t>
  </si>
  <si>
    <t>보령</t>
  </si>
  <si>
    <t>00443</t>
  </si>
  <si>
    <t>송원산업</t>
  </si>
  <si>
    <t>00516</t>
  </si>
  <si>
    <t>동국산업</t>
  </si>
  <si>
    <t>00518</t>
  </si>
  <si>
    <t>빙그레</t>
  </si>
  <si>
    <t>00595</t>
  </si>
  <si>
    <t>이수화학</t>
  </si>
  <si>
    <t>00640</t>
  </si>
  <si>
    <t>삼성SDI</t>
  </si>
  <si>
    <t>00733</t>
  </si>
  <si>
    <t>푸른상호저축은행</t>
  </si>
  <si>
    <t>00954</t>
  </si>
  <si>
    <t>한국조선해양</t>
  </si>
  <si>
    <t>01006</t>
  </si>
  <si>
    <t>OCI홀딩스</t>
  </si>
  <si>
    <t>01120</t>
  </si>
  <si>
    <t>HMM</t>
  </si>
  <si>
    <t>01193</t>
  </si>
  <si>
    <t>신성이엔지</t>
  </si>
  <si>
    <t>01745</t>
  </si>
  <si>
    <t>한국투자저축은행</t>
  </si>
  <si>
    <t>01829</t>
  </si>
  <si>
    <t>브이티</t>
  </si>
  <si>
    <t>02144</t>
  </si>
  <si>
    <t>중흥건설</t>
  </si>
  <si>
    <t>02335</t>
  </si>
  <si>
    <t>한국종합기술</t>
  </si>
  <si>
    <t>02358</t>
  </si>
  <si>
    <t>모아저축은행</t>
  </si>
  <si>
    <t>02482</t>
  </si>
  <si>
    <t>동부저축은행</t>
  </si>
  <si>
    <t>02976</t>
  </si>
  <si>
    <t>키움예스저축은행</t>
  </si>
  <si>
    <t>03547</t>
  </si>
  <si>
    <t>디비에스은행서울지점</t>
  </si>
  <si>
    <t>03916</t>
  </si>
  <si>
    <t>파라다이스</t>
  </si>
  <si>
    <t>03917</t>
  </si>
  <si>
    <t>서울보증보험</t>
  </si>
  <si>
    <t>03938</t>
  </si>
  <si>
    <t>예금보험공사</t>
  </si>
  <si>
    <t>03968</t>
  </si>
  <si>
    <t>교보자산신탁</t>
  </si>
  <si>
    <t>05751</t>
  </si>
  <si>
    <t>금호피앤비화학</t>
  </si>
  <si>
    <t>06556</t>
  </si>
  <si>
    <t>디앤오</t>
  </si>
  <si>
    <t>07726</t>
  </si>
  <si>
    <t>금호타이어</t>
  </si>
  <si>
    <t>07926</t>
  </si>
  <si>
    <t>이지홀딩스</t>
  </si>
  <si>
    <t>08684</t>
  </si>
  <si>
    <t>한전KPS</t>
  </si>
  <si>
    <t>10252</t>
  </si>
  <si>
    <t>태광관광개발</t>
  </si>
  <si>
    <t>11458</t>
  </si>
  <si>
    <t>한국관광공사</t>
  </si>
  <si>
    <t>11928</t>
  </si>
  <si>
    <t>씨지앤코리아홀딩스</t>
  </si>
  <si>
    <t>12252</t>
  </si>
  <si>
    <t>현대엔지니어링</t>
  </si>
  <si>
    <t>12361</t>
  </si>
  <si>
    <t>예가람저축은행</t>
  </si>
  <si>
    <t>12651</t>
  </si>
  <si>
    <t>고려저축은행</t>
  </si>
  <si>
    <t>12887</t>
  </si>
  <si>
    <t>유신</t>
  </si>
  <si>
    <t>12899</t>
  </si>
  <si>
    <t>포스코강판</t>
  </si>
  <si>
    <t>12982</t>
  </si>
  <si>
    <t>티케이지휴켐스</t>
  </si>
  <si>
    <t>13177</t>
  </si>
  <si>
    <t>일진파워(구 일진에너지)</t>
  </si>
  <si>
    <t>13423</t>
  </si>
  <si>
    <t>중국은행</t>
  </si>
  <si>
    <t>13424</t>
  </si>
  <si>
    <t>중국건설은행</t>
  </si>
  <si>
    <t>13425</t>
  </si>
  <si>
    <t>중국공상은행</t>
  </si>
  <si>
    <t>13450</t>
  </si>
  <si>
    <t>크레디트스위스은행서울지점</t>
  </si>
  <si>
    <t>13517</t>
  </si>
  <si>
    <t>한국비티엘인프라투용자회사</t>
  </si>
  <si>
    <t>13639</t>
  </si>
  <si>
    <t>BMW파이낸셜서비스</t>
  </si>
  <si>
    <t>13843</t>
  </si>
  <si>
    <t>SK오션플랜트</t>
  </si>
  <si>
    <t>14017</t>
  </si>
  <si>
    <t>디비메탈</t>
  </si>
  <si>
    <t>16430</t>
  </si>
  <si>
    <t>한국부동산원(구 한국감정원)</t>
  </si>
  <si>
    <t>17479</t>
  </si>
  <si>
    <t>다올저축은행</t>
  </si>
  <si>
    <t>17649</t>
  </si>
  <si>
    <t>씨지앤율촌전력</t>
  </si>
  <si>
    <t>17650</t>
  </si>
  <si>
    <t>엠피씨대산전력</t>
  </si>
  <si>
    <t>17661</t>
  </si>
  <si>
    <t>대성산업</t>
  </si>
  <si>
    <t>17773</t>
  </si>
  <si>
    <t>노무라금융투자</t>
  </si>
  <si>
    <t>17959</t>
  </si>
  <si>
    <t>한화저축은행</t>
  </si>
  <si>
    <t>18275</t>
  </si>
  <si>
    <t>스마트저축은행</t>
  </si>
  <si>
    <t>40018</t>
  </si>
  <si>
    <t>건설공제조합</t>
  </si>
  <si>
    <t>40390</t>
  </si>
  <si>
    <t>동두천드림파워</t>
  </si>
  <si>
    <t>42409</t>
  </si>
  <si>
    <t>현대스틸산업</t>
  </si>
  <si>
    <t>42747</t>
  </si>
  <si>
    <t>아시아종묘</t>
  </si>
  <si>
    <t>44568</t>
  </si>
  <si>
    <t>도이치파이낸셜</t>
  </si>
  <si>
    <t>44921</t>
  </si>
  <si>
    <t>(주)신세계사이먼</t>
  </si>
  <si>
    <t>45255</t>
  </si>
  <si>
    <t>피에스앤마케팅</t>
  </si>
  <si>
    <t>45548</t>
  </si>
  <si>
    <t>(주)삼천리이에스</t>
  </si>
  <si>
    <t>46710</t>
  </si>
  <si>
    <t>나래에너지서비스</t>
  </si>
  <si>
    <t>47107</t>
  </si>
  <si>
    <t>농협경제지주</t>
  </si>
  <si>
    <t>47361</t>
  </si>
  <si>
    <t>교통은행</t>
  </si>
  <si>
    <t>50598</t>
  </si>
  <si>
    <t>오에스비저축은행</t>
  </si>
  <si>
    <t>52716</t>
  </si>
  <si>
    <t>하나자산신탁</t>
  </si>
  <si>
    <t>54126</t>
  </si>
  <si>
    <t>중흥토건</t>
  </si>
  <si>
    <t>54274</t>
  </si>
  <si>
    <t>화이트코리아</t>
  </si>
  <si>
    <t>55016</t>
  </si>
  <si>
    <t>상호저축은행중앙회</t>
  </si>
  <si>
    <t>56435</t>
  </si>
  <si>
    <t>페퍼저축은행</t>
  </si>
  <si>
    <t>56592</t>
  </si>
  <si>
    <t>키움저축은행</t>
  </si>
  <si>
    <t>56630</t>
  </si>
  <si>
    <t>유안타저축은행</t>
  </si>
  <si>
    <t>56647</t>
  </si>
  <si>
    <t>케이비저축은행</t>
  </si>
  <si>
    <t>56648</t>
  </si>
  <si>
    <t>신한저축은행</t>
  </si>
  <si>
    <t>56671</t>
  </si>
  <si>
    <t>대신저축은행</t>
  </si>
  <si>
    <t>56732</t>
  </si>
  <si>
    <t>오버시차이니스뱅킹코퍼레이션</t>
  </si>
  <si>
    <t>56733</t>
  </si>
  <si>
    <t>엔에이치저축은행</t>
  </si>
  <si>
    <t>56734</t>
  </si>
  <si>
    <t>비엔케이저축은행</t>
  </si>
  <si>
    <t>56816</t>
  </si>
  <si>
    <t>더케이저축은행</t>
  </si>
  <si>
    <t>56840</t>
  </si>
  <si>
    <t>제이티저축은행</t>
  </si>
  <si>
    <t>56922</t>
  </si>
  <si>
    <t>아이비케이저축은행</t>
  </si>
  <si>
    <t>57022</t>
  </si>
  <si>
    <t>하나저축은행</t>
  </si>
  <si>
    <t>57122</t>
  </si>
  <si>
    <t>(주)오케이저축은행</t>
  </si>
  <si>
    <t>58069</t>
  </si>
  <si>
    <t>바로저축은행</t>
  </si>
  <si>
    <t>58313</t>
  </si>
  <si>
    <t>우리금융저축은행</t>
  </si>
  <si>
    <t>58936</t>
  </si>
  <si>
    <t>롯데리츠</t>
  </si>
  <si>
    <t>59182</t>
  </si>
  <si>
    <t>경기평택항만공사</t>
  </si>
  <si>
    <t>59183</t>
  </si>
  <si>
    <t>대신자산신탁</t>
  </si>
  <si>
    <t>59361</t>
  </si>
  <si>
    <t>에스비아이저축은행</t>
  </si>
  <si>
    <t>61676</t>
  </si>
  <si>
    <t>우리자산신탁</t>
  </si>
  <si>
    <t>61760</t>
  </si>
  <si>
    <t>애큐온저축은행</t>
  </si>
  <si>
    <t>61924</t>
  </si>
  <si>
    <t>웰컴캐피탈</t>
  </si>
  <si>
    <t>62703</t>
  </si>
  <si>
    <t>ESR켄달스퀘어리츠</t>
  </si>
  <si>
    <t>63082</t>
  </si>
  <si>
    <t>신영부동산신탁</t>
  </si>
  <si>
    <t>63114</t>
  </si>
  <si>
    <t>한국투자부동산신탁</t>
  </si>
  <si>
    <t>63988</t>
  </si>
  <si>
    <t>한국에스지증권</t>
  </si>
  <si>
    <t>64671</t>
  </si>
  <si>
    <t>웰컴저축은행</t>
  </si>
  <si>
    <t>64756</t>
  </si>
  <si>
    <t>국민행복기금</t>
  </si>
  <si>
    <t>65590</t>
  </si>
  <si>
    <t>카카오뱅크</t>
  </si>
  <si>
    <t>65892</t>
  </si>
  <si>
    <t>자이에스앤디</t>
  </si>
  <si>
    <t>66326</t>
  </si>
  <si>
    <t>내포그린에너지</t>
  </si>
  <si>
    <t>66522</t>
  </si>
  <si>
    <t>JW생명과학</t>
  </si>
  <si>
    <t>67310</t>
  </si>
  <si>
    <t>코람코라이프인프라리츠</t>
  </si>
  <si>
    <t>67345</t>
  </si>
  <si>
    <t>엠앤씨솔루션</t>
  </si>
  <si>
    <t>67634</t>
  </si>
  <si>
    <t>에이치씨엔</t>
  </si>
  <si>
    <t>67854</t>
  </si>
  <si>
    <t>에이치엘엘중앙</t>
  </si>
  <si>
    <t>68140</t>
  </si>
  <si>
    <t>오케이에프앤아이대부</t>
  </si>
  <si>
    <t>69089</t>
  </si>
  <si>
    <t>새만금개발공사</t>
  </si>
  <si>
    <t>69090</t>
  </si>
  <si>
    <t>대화은행(서울지점)</t>
  </si>
  <si>
    <t>70213</t>
  </si>
  <si>
    <t>신한서부티엔디리츠</t>
  </si>
  <si>
    <t>70364</t>
  </si>
  <si>
    <t>에스케이에코엔지니어링</t>
  </si>
  <si>
    <t>70517</t>
  </si>
  <si>
    <t>한화위탁관리부동산투자회사</t>
  </si>
  <si>
    <t>71132</t>
  </si>
  <si>
    <t>위드인천에너지</t>
  </si>
  <si>
    <t>73135</t>
  </si>
  <si>
    <t>한화생명금융서비스</t>
  </si>
  <si>
    <t>73191</t>
  </si>
  <si>
    <t>삼주마리타임</t>
  </si>
  <si>
    <t>공사/공단채정부보증</t>
  </si>
  <si>
    <t>정부보증</t>
  </si>
  <si>
    <t>AAA</t>
  </si>
  <si>
    <t>AA+</t>
  </si>
  <si>
    <t>AA</t>
  </si>
  <si>
    <t>AA-</t>
  </si>
  <si>
    <t>기타</t>
  </si>
  <si>
    <t>AAA(산금-이표)</t>
  </si>
  <si>
    <t>AAA(산금-할인)</t>
  </si>
  <si>
    <t>AAA(중금-이표)</t>
  </si>
  <si>
    <t>AAA(중금-할인)</t>
  </si>
  <si>
    <t>A+</t>
  </si>
  <si>
    <t>A-</t>
  </si>
  <si>
    <t>BBB+</t>
  </si>
  <si>
    <t>BBB</t>
  </si>
  <si>
    <t>BBB-</t>
  </si>
  <si>
    <t>공모/무보증 AAA</t>
  </si>
  <si>
    <t>공모/무보증 AA+</t>
  </si>
  <si>
    <t>공모/무보증 AA</t>
  </si>
  <si>
    <t>공모/무보증 AA-</t>
  </si>
  <si>
    <t>공모/무보증 A+</t>
  </si>
  <si>
    <t>공모/무보증 A</t>
  </si>
  <si>
    <t>공모/무보증 A-</t>
  </si>
  <si>
    <t>공모/무보증 BBB+</t>
  </si>
  <si>
    <t>공모/무보증 BBB</t>
  </si>
  <si>
    <t>공모/무보증 BBB-</t>
  </si>
  <si>
    <t>공모/무보증 BB+</t>
  </si>
  <si>
    <t>공모/무보증 BB</t>
  </si>
  <si>
    <t>공모/무보증 BB-</t>
  </si>
  <si>
    <t>공모/무보증 B</t>
  </si>
  <si>
    <t>공사/공단채</t>
  </si>
  <si>
    <t>공모/무보증</t>
  </si>
  <si>
    <t>공사/공단채AA-</t>
  </si>
  <si>
    <t>은행채AAA(산금-할인)</t>
  </si>
  <si>
    <t>은행채AAA(중금-할인)</t>
  </si>
  <si>
    <t>은행채AA-</t>
  </si>
  <si>
    <t>은행채A+</t>
  </si>
  <si>
    <t>은행채A-</t>
  </si>
  <si>
    <t>카드채AAA</t>
  </si>
  <si>
    <t>카드채A+</t>
  </si>
  <si>
    <t>카드채A-</t>
  </si>
  <si>
    <t>카드채BBB+</t>
  </si>
  <si>
    <t>카드채BBB-</t>
  </si>
  <si>
    <t>기타금융채AAA</t>
  </si>
  <si>
    <t>기타금융채AA0</t>
  </si>
  <si>
    <t>은행채AA0</t>
  </si>
  <si>
    <t>은행채A0</t>
  </si>
  <si>
    <t>카드채A0</t>
  </si>
  <si>
    <t>카드채BBB0</t>
  </si>
  <si>
    <t>기타금융채BBB-</t>
  </si>
  <si>
    <t>공모/무보증BBB-</t>
  </si>
  <si>
    <t>공모/무보증BB+</t>
  </si>
  <si>
    <t>공모/무보증BB0</t>
  </si>
  <si>
    <t>공모/무보증BB-</t>
  </si>
  <si>
    <t>공모/무보증B0</t>
  </si>
  <si>
    <t>KJ153</t>
  </si>
  <si>
    <t>우리행복제1차</t>
  </si>
  <si>
    <t>73542</t>
  </si>
  <si>
    <t>유니버스골드제1차</t>
  </si>
  <si>
    <t>73543</t>
  </si>
  <si>
    <t>유니버스황금제3차</t>
  </si>
  <si>
    <t>73547</t>
  </si>
  <si>
    <t>나무크레딧제8차(유)2</t>
  </si>
  <si>
    <t>73548</t>
  </si>
  <si>
    <t>자크루이다비드(유)2-3</t>
  </si>
  <si>
    <t>ROW</t>
  </si>
  <si>
    <t>Unique Count</t>
  </si>
  <si>
    <t>Select</t>
  </si>
  <si>
    <t>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</si>
</sst>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 "/>
  </numFmts>
  <fonts count="15">
    <font>
      <sz val="10"/>
      <color theme="1"/>
      <name val="돋움"/>
      <family val="2"/>
      <charset val="129"/>
    </font>
    <font>
      <sz val="11"/>
      <color theme="1"/>
      <name val="Calibri"/>
      <family val="2"/>
      <charset val="129"/>
      <scheme val="minor"/>
    </font>
    <font>
      <sz val="8"/>
      <name val="돋움"/>
      <family val="2"/>
      <charset val="129"/>
    </font>
    <font>
      <sz val="9"/>
      <color theme="1"/>
      <name val="돋움"/>
      <family val="2"/>
      <charset val="129"/>
    </font>
    <font>
      <sz val="9"/>
      <color theme="1"/>
      <name val="돋움"/>
      <family val="3"/>
      <charset val="129"/>
    </font>
    <font>
      <sz val="8"/>
      <color theme="1"/>
      <name val="돋움"/>
      <family val="2"/>
      <charset val="129"/>
    </font>
    <font>
      <b/>
      <sz val="8"/>
      <color theme="0"/>
      <name val="돋움"/>
      <family val="3"/>
      <charset val="129"/>
    </font>
    <font>
      <b/>
      <sz val="9"/>
      <color theme="0"/>
      <name val="돋움"/>
      <family val="3"/>
      <charset val="129"/>
    </font>
    <font>
      <b/>
      <sz val="10"/>
      <color theme="0"/>
      <name val="돋움"/>
      <family val="3"/>
      <charset val="129"/>
    </font>
    <font>
      <b/>
      <sz val="8"/>
      <color theme="1" tint="0.249977111117893"/>
      <name val="돋움"/>
      <family val="3"/>
      <charset val="129"/>
    </font>
    <font>
      <b/>
      <sz val="9"/>
      <color theme="1" tint="0.249977111117893"/>
      <name val="돋움"/>
      <family val="3"/>
      <charset val="129"/>
    </font>
    <font>
      <b/>
      <sz val="10"/>
      <color theme="1" tint="0.249977111117893"/>
      <name val="돋움"/>
      <family val="3"/>
      <charset val="129"/>
    </font>
    <font>
      <sz val="11"/>
      <color rgb="FFFF0000"/>
      <name val="Calibri"/>
      <family val="2"/>
      <charset val="129"/>
      <scheme val="minor"/>
    </font>
    <font>
      <b/>
      <sz val="18"/>
      <color theme="0"/>
      <name val="맑은 고딕"/>
      <family val="3"/>
      <charset val="129"/>
    </font>
    <font>
      <b/>
      <sz val="10"/>
      <color theme="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DAE5F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6" fillId="2" borderId="5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8" fillId="2" borderId="11" xfId="0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9" fillId="6" borderId="14" xfId="0" quotePrefix="1" applyFont="1" applyFill="1" applyBorder="1" applyAlignment="1">
      <alignment horizontal="center" vertical="center"/>
    </xf>
    <xf numFmtId="49" fontId="10" fillId="6" borderId="15" xfId="0" applyNumberFormat="1" applyFont="1" applyFill="1" applyBorder="1" applyAlignment="1">
      <alignment horizontal="left" vertical="center"/>
    </xf>
    <xf numFmtId="49" fontId="10" fillId="6" borderId="15" xfId="0" applyNumberFormat="1" applyFont="1" applyFill="1" applyBorder="1">
      <alignment vertical="center"/>
    </xf>
    <xf numFmtId="0" fontId="9" fillId="6" borderId="1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4" fillId="5" borderId="3" xfId="0" applyFont="1" applyFill="1" applyBorder="1">
      <alignment vertical="center"/>
    </xf>
    <xf numFmtId="49" fontId="0" fillId="8" borderId="0" xfId="0" applyNumberFormat="1" applyFill="1">
      <alignment vertical="center"/>
    </xf>
    <xf numFmtId="49" fontId="0" fillId="9" borderId="0" xfId="0" applyNumberFormat="1" applyFill="1">
      <alignment vertical="center"/>
    </xf>
    <xf numFmtId="0" fontId="0" fillId="9" borderId="0" xfId="0" applyFill="1">
      <alignment vertical="center"/>
    </xf>
    <xf numFmtId="164" fontId="11" fillId="6" borderId="3" xfId="0" applyNumberFormat="1" applyFont="1" applyFill="1" applyBorder="1">
      <alignment vertical="center"/>
    </xf>
    <xf numFmtId="164" fontId="11" fillId="6" borderId="4" xfId="0" applyNumberFormat="1" applyFont="1" applyFill="1" applyBorder="1">
      <alignment vertical="center"/>
    </xf>
    <xf numFmtId="164" fontId="0" fillId="0" borderId="3" xfId="0" applyNumberFormat="1" applyBorder="1">
      <alignment vertical="center"/>
    </xf>
    <xf numFmtId="164" fontId="0" fillId="0" borderId="4" xfId="0" applyNumberFormat="1" applyBorder="1">
      <alignment vertical="center"/>
    </xf>
    <xf numFmtId="0" fontId="6" fillId="2" borderId="8" xfId="0" applyFont="1" applyFill="1" applyBorder="1" applyAlignment="1">
      <alignment horizontal="center" vertical="center"/>
    </xf>
    <xf numFmtId="0" fontId="13" fillId="10" borderId="0" xfId="0" applyFont="1" applyFill="1">
      <alignment vertical="center"/>
    </xf>
    <xf numFmtId="0" fontId="13" fillId="10" borderId="0" xfId="0" applyFont="1" applyFill="1" applyAlignment="1">
      <alignment horizontal="center" vertical="center"/>
    </xf>
    <xf numFmtId="0" fontId="0" fillId="11" borderId="0" xfId="0" applyFill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3">
    <cellStyle name="20% - 강조색1" xfId="2" builtinId="30" hidden="1"/>
    <cellStyle name="경고문" xfId="1" builtinId="11" hidden="1"/>
    <cellStyle name="표준" xfId="0" builtinId="0"/>
  </cellStyles>
  <dxfs count="0"/>
  <tableStyles count="0" defaultTableStyle="TableStyleMedium2" defaultPivotStyle="PivotStyleLight16"/>
  <colors>
    <mruColors>
      <color rgb="FFFFFFCC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2.9820000000000002</v>
        <stp/>
        <stp>P</stp>
        <stp>0</stp>
        <stp>IR</stp>
        <stp>BONDAVG01</stp>
        <stp>30년이하(당일)</stp>
        <stp/>
        <stp/>
        <tr r="V13" s="1"/>
      </tp>
      <tp>
        <v>3.0819999999999999</v>
        <stp/>
        <stp>P</stp>
        <stp>0</stp>
        <stp>IR</stp>
        <stp>BONDAVG01</stp>
        <stp>20년이하(당일)</stp>
        <stp/>
        <stp/>
        <tr r="U13" s="1"/>
      </tp>
      <tp>
        <v>3.1019999999999999</v>
        <stp/>
        <stp>P</stp>
        <stp>0</stp>
        <stp>IR</stp>
        <stp>BONDAVG01</stp>
        <stp>15년이하(당일)</stp>
        <stp/>
        <stp/>
        <tr r="T13" s="1"/>
      </tp>
      <tp>
        <v>3.0880000000000001</v>
        <stp/>
        <stp>P</stp>
        <stp>0</stp>
        <stp>IR</stp>
        <stp>BONDAVG01</stp>
        <stp>10년이하(당일)</stp>
        <stp/>
        <stp/>
        <tr r="S13" s="1"/>
      </tp>
      <tp t="s">
        <v/>
        <stp/>
        <stp>P</stp>
        <stp>0</stp>
        <stp>IR</stp>
        <stp>BONDAVGXX860</stp>
        <stp>채권그룹</stp>
        <stp/>
        <stp/>
        <tr r="P6585" s="3"/>
      </tp>
      <tp t="s">
        <v/>
        <stp/>
        <stp>P</stp>
        <stp>0</stp>
        <stp>IR</stp>
        <stp>BONDAVGKI130</stp>
        <stp>채권그룹</stp>
        <stp/>
        <stp/>
        <tr r="P5698" s="3"/>
      </tp>
      <tp t="s">
        <v/>
        <stp/>
        <stp>P</stp>
        <stp>0</stp>
        <stp>IR</stp>
        <stp>BONDAVGKI132</stp>
        <stp>채권그룹</stp>
        <stp/>
        <stp/>
        <tr r="P5699" s="3"/>
      </tp>
      <tp t="s">
        <v/>
        <stp/>
        <stp>P</stp>
        <stp>0</stp>
        <stp>IR</stp>
        <stp>BONDAVGKI135</stp>
        <stp>채권그룹</stp>
        <stp/>
        <stp/>
        <tr r="P5700" s="3"/>
      </tp>
      <tp t="s">
        <v/>
        <stp/>
        <stp>P</stp>
        <stp>0</stp>
        <stp>IR</stp>
        <stp>BONDAVGKI137</stp>
        <stp>채권그룹</stp>
        <stp/>
        <stp/>
        <tr r="P5701" s="3"/>
      </tp>
      <tp t="s">
        <v/>
        <stp/>
        <stp>P</stp>
        <stp>0</stp>
        <stp>IR</stp>
        <stp>BONDAVGKI138</stp>
        <stp>채권그룹</stp>
        <stp/>
        <stp/>
        <tr r="P5702" s="3"/>
      </tp>
      <tp t="s">
        <v/>
        <stp/>
        <stp>P</stp>
        <stp>0</stp>
        <stp>IR</stp>
        <stp>BONDAVGKI121</stp>
        <stp>채권그룹</stp>
        <stp/>
        <stp/>
        <tr r="P5690" s="3"/>
      </tp>
      <tp t="s">
        <v/>
        <stp/>
        <stp>P</stp>
        <stp>0</stp>
        <stp>IR</stp>
        <stp>BONDAVGKI123</stp>
        <stp>채권그룹</stp>
        <stp/>
        <stp/>
        <tr r="P5691" s="3"/>
      </tp>
      <tp t="s">
        <v/>
        <stp/>
        <stp>P</stp>
        <stp>0</stp>
        <stp>IR</stp>
        <stp>BONDAVGKI124</stp>
        <stp>채권그룹</stp>
        <stp/>
        <stp/>
        <tr r="P5692" s="3"/>
      </tp>
      <tp t="s">
        <v/>
        <stp/>
        <stp>P</stp>
        <stp>0</stp>
        <stp>IR</stp>
        <stp>BONDAVGKI125</stp>
        <stp>채권그룹</stp>
        <stp/>
        <stp/>
        <tr r="P5693" s="3"/>
      </tp>
      <tp t="s">
        <v/>
        <stp/>
        <stp>P</stp>
        <stp>0</stp>
        <stp>IR</stp>
        <stp>BONDAVGKI126</stp>
        <stp>채권그룹</stp>
        <stp/>
        <stp/>
        <tr r="P5694" s="3"/>
      </tp>
      <tp t="s">
        <v/>
        <stp/>
        <stp>P</stp>
        <stp>0</stp>
        <stp>IR</stp>
        <stp>BONDAVGKI127</stp>
        <stp>채권그룹</stp>
        <stp/>
        <stp/>
        <tr r="P5695" s="3"/>
      </tp>
      <tp t="s">
        <v/>
        <stp/>
        <stp>P</stp>
        <stp>0</stp>
        <stp>IR</stp>
        <stp>BONDAVGKI128</stp>
        <stp>채권그룹</stp>
        <stp/>
        <stp/>
        <tr r="P5696" s="3"/>
      </tp>
      <tp t="s">
        <v/>
        <stp/>
        <stp>P</stp>
        <stp>0</stp>
        <stp>IR</stp>
        <stp>BONDAVGKI129</stp>
        <stp>채권그룹</stp>
        <stp/>
        <stp/>
        <tr r="P5697" s="3"/>
      </tp>
      <tp t="s">
        <v/>
        <stp/>
        <stp>P</stp>
        <stp>0</stp>
        <stp>IR</stp>
        <stp>BONDAVGKI112</stp>
        <stp>채권그룹</stp>
        <stp/>
        <stp/>
        <tr r="P5685" s="3"/>
      </tp>
      <tp t="s">
        <v/>
        <stp/>
        <stp>P</stp>
        <stp>0</stp>
        <stp>IR</stp>
        <stp>BONDAVGKI113</stp>
        <stp>채권그룹</stp>
        <stp/>
        <stp/>
        <tr r="P5686" s="3"/>
      </tp>
      <tp t="s">
        <v/>
        <stp/>
        <stp>P</stp>
        <stp>0</stp>
        <stp>IR</stp>
        <stp>BONDAVGKI114</stp>
        <stp>채권그룹</stp>
        <stp/>
        <stp/>
        <tr r="P5687" s="3"/>
      </tp>
      <tp t="s">
        <v/>
        <stp/>
        <stp>P</stp>
        <stp>0</stp>
        <stp>IR</stp>
        <stp>BONDAVGKI115</stp>
        <stp>채권그룹</stp>
        <stp/>
        <stp/>
        <tr r="P5688" s="3"/>
      </tp>
      <tp t="s">
        <v/>
        <stp/>
        <stp>P</stp>
        <stp>0</stp>
        <stp>IR</stp>
        <stp>BONDAVGKI117</stp>
        <stp>채권그룹</stp>
        <stp/>
        <stp/>
        <tr r="P5689" s="3"/>
      </tp>
      <tp t="s">
        <v/>
        <stp/>
        <stp>P</stp>
        <stp>0</stp>
        <stp>IR</stp>
        <stp>BONDAVGKI100</stp>
        <stp>채권그룹</stp>
        <stp/>
        <stp/>
        <tr r="P5683" s="3"/>
      </tp>
      <tp t="s">
        <v/>
        <stp/>
        <stp>P</stp>
        <stp>0</stp>
        <stp>IR</stp>
        <stp>BONDAVGKI105</stp>
        <stp>채권그룹</stp>
        <stp/>
        <stp/>
        <tr r="P5684" s="3"/>
      </tp>
      <tp t="s">
        <v/>
        <stp/>
        <stp>P</stp>
        <stp>0</stp>
        <stp>IR</stp>
        <stp>BONDAVGKI170</stp>
        <stp>채권그룹</stp>
        <stp/>
        <stp/>
        <tr r="P5720" s="3"/>
      </tp>
      <tp t="s">
        <v/>
        <stp/>
        <stp>P</stp>
        <stp>0</stp>
        <stp>IR</stp>
        <stp>BONDAVGKI172</stp>
        <stp>채권그룹</stp>
        <stp/>
        <stp/>
        <tr r="P5721" s="3"/>
      </tp>
      <tp t="s">
        <v/>
        <stp/>
        <stp>P</stp>
        <stp>0</stp>
        <stp>IR</stp>
        <stp>BONDAVGKI178</stp>
        <stp>채권그룹</stp>
        <stp/>
        <stp/>
        <tr r="P5722" s="3"/>
      </tp>
      <tp t="s">
        <v/>
        <stp/>
        <stp>P</stp>
        <stp>0</stp>
        <stp>IR</stp>
        <stp>BONDAVGKI162</stp>
        <stp>채권그룹</stp>
        <stp/>
        <stp/>
        <tr r="P5714" s="3"/>
      </tp>
      <tp t="s">
        <v/>
        <stp/>
        <stp>P</stp>
        <stp>0</stp>
        <stp>IR</stp>
        <stp>BONDAVGKI163</stp>
        <stp>채권그룹</stp>
        <stp/>
        <stp/>
        <tr r="P5715" s="3"/>
      </tp>
      <tp t="s">
        <v/>
        <stp/>
        <stp>P</stp>
        <stp>0</stp>
        <stp>IR</stp>
        <stp>BONDAVGKI164</stp>
        <stp>채권그룹</stp>
        <stp/>
        <stp/>
        <tr r="P5716" s="3"/>
      </tp>
      <tp t="s">
        <v/>
        <stp/>
        <stp>P</stp>
        <stp>0</stp>
        <stp>IR</stp>
        <stp>BONDAVGKI166</stp>
        <stp>채권그룹</stp>
        <stp/>
        <stp/>
        <tr r="P5717" s="3"/>
      </tp>
      <tp t="s">
        <v/>
        <stp/>
        <stp>P</stp>
        <stp>0</stp>
        <stp>IR</stp>
        <stp>BONDAVGKI167</stp>
        <stp>채권그룹</stp>
        <stp/>
        <stp/>
        <tr r="P5718" s="3"/>
      </tp>
      <tp t="s">
        <v/>
        <stp/>
        <stp>P</stp>
        <stp>0</stp>
        <stp>IR</stp>
        <stp>BONDAVGKI169</stp>
        <stp>채권그룹</stp>
        <stp/>
        <stp/>
        <tr r="P5719" s="3"/>
      </tp>
      <tp t="s">
        <v/>
        <stp/>
        <stp>P</stp>
        <stp>0</stp>
        <stp>IR</stp>
        <stp>BONDAVGKI150</stp>
        <stp>채권그룹</stp>
        <stp/>
        <stp/>
        <tr r="P5708" s="3"/>
      </tp>
      <tp t="s">
        <v/>
        <stp/>
        <stp>P</stp>
        <stp>0</stp>
        <stp>IR</stp>
        <stp>BONDAVGKI151</stp>
        <stp>채권그룹</stp>
        <stp/>
        <stp/>
        <tr r="P5709" s="3"/>
      </tp>
      <tp t="s">
        <v/>
        <stp/>
        <stp>P</stp>
        <stp>0</stp>
        <stp>IR</stp>
        <stp>BONDAVGKI152</stp>
        <stp>채권그룹</stp>
        <stp/>
        <stp/>
        <tr r="P5710" s="3"/>
      </tp>
      <tp t="s">
        <v/>
        <stp/>
        <stp>P</stp>
        <stp>0</stp>
        <stp>IR</stp>
        <stp>BONDAVGKI153</stp>
        <stp>채권그룹</stp>
        <stp/>
        <stp/>
        <tr r="P5711" s="3"/>
      </tp>
      <tp t="s">
        <v/>
        <stp/>
        <stp>P</stp>
        <stp>0</stp>
        <stp>IR</stp>
        <stp>BONDAVGKI156</stp>
        <stp>채권그룹</stp>
        <stp/>
        <stp/>
        <tr r="P5712" s="3"/>
      </tp>
      <tp t="s">
        <v/>
        <stp/>
        <stp>P</stp>
        <stp>0</stp>
        <stp>IR</stp>
        <stp>BONDAVGKI157</stp>
        <stp>채권그룹</stp>
        <stp/>
        <stp/>
        <tr r="P5713" s="3"/>
      </tp>
      <tp t="s">
        <v/>
        <stp/>
        <stp>P</stp>
        <stp>0</stp>
        <stp>IR</stp>
        <stp>BONDAVGKI140</stp>
        <stp>채권그룹</stp>
        <stp/>
        <stp/>
        <tr r="P5703" s="3"/>
      </tp>
      <tp t="s">
        <v/>
        <stp/>
        <stp>P</stp>
        <stp>0</stp>
        <stp>IR</stp>
        <stp>BONDAVGKI142</stp>
        <stp>채권그룹</stp>
        <stp/>
        <stp/>
        <tr r="P5704" s="3"/>
      </tp>
      <tp t="s">
        <v/>
        <stp/>
        <stp>P</stp>
        <stp>0</stp>
        <stp>IR</stp>
        <stp>BONDAVGKI143</stp>
        <stp>채권그룹</stp>
        <stp/>
        <stp/>
        <tr r="P5705" s="3"/>
      </tp>
      <tp t="s">
        <v/>
        <stp/>
        <stp>P</stp>
        <stp>0</stp>
        <stp>IR</stp>
        <stp>BONDAVGKI145</stp>
        <stp>채권그룹</stp>
        <stp/>
        <stp/>
        <tr r="P5706" s="3"/>
      </tp>
      <tp t="s">
        <v/>
        <stp/>
        <stp>P</stp>
        <stp>0</stp>
        <stp>IR</stp>
        <stp>BONDAVGKI149</stp>
        <stp>채권그룹</stp>
        <stp/>
        <stp/>
        <tr r="P5707" s="3"/>
      </tp>
      <tp t="s">
        <v/>
        <stp/>
        <stp>P</stp>
        <stp>0</stp>
        <stp>IR</stp>
        <stp>BONDAVGKI190</stp>
        <stp>채권그룹</stp>
        <stp/>
        <stp/>
        <tr r="P5728" s="3"/>
      </tp>
      <tp t="s">
        <v/>
        <stp/>
        <stp>P</stp>
        <stp>0</stp>
        <stp>IR</stp>
        <stp>BONDAVGKI192</stp>
        <stp>채권그룹</stp>
        <stp/>
        <stp/>
        <tr r="P5729" s="3"/>
      </tp>
      <tp t="s">
        <v/>
        <stp/>
        <stp>P</stp>
        <stp>0</stp>
        <stp>IR</stp>
        <stp>BONDAVGKI199</stp>
        <stp>채권그룹</stp>
        <stp/>
        <stp/>
        <tr r="P5730" s="3"/>
      </tp>
      <tp t="s">
        <v/>
        <stp/>
        <stp>P</stp>
        <stp>0</stp>
        <stp>IR</stp>
        <stp>BONDAVGKI180</stp>
        <stp>채권그룹</stp>
        <stp/>
        <stp/>
        <tr r="P5723" s="3"/>
      </tp>
      <tp t="s">
        <v/>
        <stp/>
        <stp>P</stp>
        <stp>0</stp>
        <stp>IR</stp>
        <stp>BONDAVGKI183</stp>
        <stp>채권그룹</stp>
        <stp/>
        <stp/>
        <tr r="P5724" s="3"/>
      </tp>
      <tp t="s">
        <v/>
        <stp/>
        <stp>P</stp>
        <stp>0</stp>
        <stp>IR</stp>
        <stp>BONDAVGKI184</stp>
        <stp>채권그룹</stp>
        <stp/>
        <stp/>
        <tr r="P5725" s="3"/>
      </tp>
      <tp t="s">
        <v/>
        <stp/>
        <stp>P</stp>
        <stp>0</stp>
        <stp>IR</stp>
        <stp>BONDAVGKI188</stp>
        <stp>채권그룹</stp>
        <stp/>
        <stp/>
        <tr r="P5726" s="3"/>
      </tp>
      <tp t="s">
        <v/>
        <stp/>
        <stp>P</stp>
        <stp>0</stp>
        <stp>IR</stp>
        <stp>BONDAVGKI189</stp>
        <stp>채권그룹</stp>
        <stp/>
        <stp/>
        <tr r="P5727" s="3"/>
      </tp>
      <tp t="s">
        <v/>
        <stp/>
        <stp>P</stp>
        <stp>0</stp>
        <stp>IR</stp>
        <stp>BONDAVGKI030</stp>
        <stp>채권그룹</stp>
        <stp/>
        <stp/>
        <tr r="P5644" s="3"/>
      </tp>
      <tp t="s">
        <v/>
        <stp/>
        <stp>P</stp>
        <stp>0</stp>
        <stp>IR</stp>
        <stp>BONDAVGKI031</stp>
        <stp>채권그룹</stp>
        <stp/>
        <stp/>
        <tr r="P5645" s="3"/>
      </tp>
      <tp t="s">
        <v/>
        <stp/>
        <stp>P</stp>
        <stp>0</stp>
        <stp>IR</stp>
        <stp>BONDAVGKI032</stp>
        <stp>채권그룹</stp>
        <stp/>
        <stp/>
        <tr r="P5646" s="3"/>
      </tp>
      <tp t="s">
        <v/>
        <stp/>
        <stp>P</stp>
        <stp>0</stp>
        <stp>IR</stp>
        <stp>BONDAVGKI033</stp>
        <stp>채권그룹</stp>
        <stp/>
        <stp/>
        <tr r="P5647" s="3"/>
      </tp>
      <tp t="s">
        <v/>
        <stp/>
        <stp>P</stp>
        <stp>0</stp>
        <stp>IR</stp>
        <stp>BONDAVGKI035</stp>
        <stp>채권그룹</stp>
        <stp/>
        <stp/>
        <tr r="P5648" s="3"/>
      </tp>
      <tp t="s">
        <v/>
        <stp/>
        <stp>P</stp>
        <stp>0</stp>
        <stp>IR</stp>
        <stp>BONDAVGKI036</stp>
        <stp>채권그룹</stp>
        <stp/>
        <stp/>
        <tr r="P5649" s="3"/>
      </tp>
      <tp t="s">
        <v/>
        <stp/>
        <stp>P</stp>
        <stp>0</stp>
        <stp>IR</stp>
        <stp>BONDAVGKI037</stp>
        <stp>채권그룹</stp>
        <stp/>
        <stp/>
        <tr r="P5650" s="3"/>
      </tp>
      <tp t="s">
        <v/>
        <stp/>
        <stp>P</stp>
        <stp>0</stp>
        <stp>IR</stp>
        <stp>BONDAVGKI020</stp>
        <stp>채권그룹</stp>
        <stp/>
        <stp/>
        <tr r="P5637" s="3"/>
      </tp>
      <tp t="s">
        <v/>
        <stp/>
        <stp>P</stp>
        <stp>0</stp>
        <stp>IR</stp>
        <stp>BONDAVGKI022</stp>
        <stp>채권그룹</stp>
        <stp/>
        <stp/>
        <tr r="P5638" s="3"/>
      </tp>
      <tp t="s">
        <v/>
        <stp/>
        <stp>P</stp>
        <stp>0</stp>
        <stp>IR</stp>
        <stp>BONDAVGKI023</stp>
        <stp>채권그룹</stp>
        <stp/>
        <stp/>
        <tr r="P5639" s="3"/>
      </tp>
      <tp t="s">
        <v/>
        <stp/>
        <stp>P</stp>
        <stp>0</stp>
        <stp>IR</stp>
        <stp>BONDAVGKI025</stp>
        <stp>채권그룹</stp>
        <stp/>
        <stp/>
        <tr r="P5640" s="3"/>
      </tp>
      <tp t="s">
        <v/>
        <stp/>
        <stp>P</stp>
        <stp>0</stp>
        <stp>IR</stp>
        <stp>BONDAVGKI026</stp>
        <stp>채권그룹</stp>
        <stp/>
        <stp/>
        <tr r="P5641" s="3"/>
      </tp>
      <tp t="s">
        <v/>
        <stp/>
        <stp>P</stp>
        <stp>0</stp>
        <stp>IR</stp>
        <stp>BONDAVGKI027</stp>
        <stp>채권그룹</stp>
        <stp/>
        <stp/>
        <tr r="P5642" s="3"/>
      </tp>
      <tp t="s">
        <v/>
        <stp/>
        <stp>P</stp>
        <stp>0</stp>
        <stp>IR</stp>
        <stp>BONDAVGKI028</stp>
        <stp>채권그룹</stp>
        <stp/>
        <stp/>
        <tr r="P5643" s="3"/>
      </tp>
      <tp t="s">
        <v/>
        <stp/>
        <stp>P</stp>
        <stp>0</stp>
        <stp>IR</stp>
        <stp>BONDAVGKI010</stp>
        <stp>채권그룹</stp>
        <stp/>
        <stp/>
        <tr r="P5634" s="3"/>
      </tp>
      <tp t="s">
        <v/>
        <stp/>
        <stp>P</stp>
        <stp>0</stp>
        <stp>IR</stp>
        <stp>BONDAVGKI014</stp>
        <stp>채권그룹</stp>
        <stp/>
        <stp/>
        <tr r="P5635" s="3"/>
      </tp>
      <tp t="s">
        <v/>
        <stp/>
        <stp>P</stp>
        <stp>0</stp>
        <stp>IR</stp>
        <stp>BONDAVGKI018</stp>
        <stp>채권그룹</stp>
        <stp/>
        <stp/>
        <tr r="P5636" s="3"/>
      </tp>
      <tp t="s">
        <v/>
        <stp/>
        <stp>P</stp>
        <stp>0</stp>
        <stp>IR</stp>
        <stp>BONDAVGKI004</stp>
        <stp>채권그룹</stp>
        <stp/>
        <stp/>
        <tr r="P5632" s="3"/>
      </tp>
      <tp t="s">
        <v/>
        <stp/>
        <stp>P</stp>
        <stp>0</stp>
        <stp>IR</stp>
        <stp>BONDAVGKI005</stp>
        <stp>채권그룹</stp>
        <stp/>
        <stp/>
        <tr r="P5633" s="3"/>
      </tp>
      <tp t="s">
        <v/>
        <stp/>
        <stp>P</stp>
        <stp>0</stp>
        <stp>IR</stp>
        <stp>BONDAVGKI072</stp>
        <stp>채권그룹</stp>
        <stp/>
        <stp/>
        <tr r="P5668" s="3"/>
      </tp>
      <tp t="s">
        <v/>
        <stp/>
        <stp>P</stp>
        <stp>0</stp>
        <stp>IR</stp>
        <stp>BONDAVGKI073</stp>
        <stp>채권그룹</stp>
        <stp/>
        <stp/>
        <tr r="P5669" s="3"/>
      </tp>
      <tp t="s">
        <v/>
        <stp/>
        <stp>P</stp>
        <stp>0</stp>
        <stp>IR</stp>
        <stp>BONDAVGKI074</stp>
        <stp>채권그룹</stp>
        <stp/>
        <stp/>
        <tr r="P5670" s="3"/>
      </tp>
      <tp t="s">
        <v/>
        <stp/>
        <stp>P</stp>
        <stp>0</stp>
        <stp>IR</stp>
        <stp>BONDAVGKI075</stp>
        <stp>채권그룹</stp>
        <stp/>
        <stp/>
        <tr r="P5671" s="3"/>
      </tp>
      <tp t="s">
        <v/>
        <stp/>
        <stp>P</stp>
        <stp>0</stp>
        <stp>IR</stp>
        <stp>BONDAVGKI076</stp>
        <stp>채권그룹</stp>
        <stp/>
        <stp/>
        <tr r="P5672" s="3"/>
      </tp>
      <tp t="s">
        <v/>
        <stp/>
        <stp>P</stp>
        <stp>0</stp>
        <stp>IR</stp>
        <stp>BONDAVGKI079</stp>
        <stp>채권그룹</stp>
        <stp/>
        <stp/>
        <tr r="P5673" s="3"/>
      </tp>
      <tp t="s">
        <v/>
        <stp/>
        <stp>P</stp>
        <stp>0</stp>
        <stp>IR</stp>
        <stp>BONDAVGKI061</stp>
        <stp>채권그룹</stp>
        <stp/>
        <stp/>
        <tr r="P5662" s="3"/>
      </tp>
      <tp t="s">
        <v/>
        <stp/>
        <stp>P</stp>
        <stp>0</stp>
        <stp>IR</stp>
        <stp>BONDAVGKI062</stp>
        <stp>채권그룹</stp>
        <stp/>
        <stp/>
        <tr r="P5663" s="3"/>
      </tp>
      <tp t="s">
        <v/>
        <stp/>
        <stp>P</stp>
        <stp>0</stp>
        <stp>IR</stp>
        <stp>BONDAVGKI063</stp>
        <stp>채권그룹</stp>
        <stp/>
        <stp/>
        <tr r="P5664" s="3"/>
      </tp>
      <tp t="s">
        <v/>
        <stp/>
        <stp>P</stp>
        <stp>0</stp>
        <stp>IR</stp>
        <stp>BONDAVGKI065</stp>
        <stp>채권그룹</stp>
        <stp/>
        <stp/>
        <tr r="P5665" s="3"/>
      </tp>
      <tp t="s">
        <v/>
        <stp/>
        <stp>P</stp>
        <stp>0</stp>
        <stp>IR</stp>
        <stp>BONDAVGKI066</stp>
        <stp>채권그룹</stp>
        <stp/>
        <stp/>
        <tr r="P5666" s="3"/>
      </tp>
      <tp t="s">
        <v/>
        <stp/>
        <stp>P</stp>
        <stp>0</stp>
        <stp>IR</stp>
        <stp>BONDAVGKI067</stp>
        <stp>채권그룹</stp>
        <stp/>
        <stp/>
        <tr r="P5667" s="3"/>
      </tp>
      <tp t="s">
        <v/>
        <stp/>
        <stp>P</stp>
        <stp>0</stp>
        <stp>IR</stp>
        <stp>BONDAVGKI050</stp>
        <stp>채권그룹</stp>
        <stp/>
        <stp/>
        <tr r="P5658" s="3"/>
      </tp>
      <tp t="s">
        <v/>
        <stp/>
        <stp>P</stp>
        <stp>0</stp>
        <stp>IR</stp>
        <stp>BONDAVGKI051</stp>
        <stp>채권그룹</stp>
        <stp/>
        <stp/>
        <tr r="P5659" s="3"/>
      </tp>
      <tp t="s">
        <v/>
        <stp/>
        <stp>P</stp>
        <stp>0</stp>
        <stp>IR</stp>
        <stp>BONDAVGKI056</stp>
        <stp>채권그룹</stp>
        <stp/>
        <stp/>
        <tr r="P5660" s="3"/>
      </tp>
      <tp t="s">
        <v/>
        <stp/>
        <stp>P</stp>
        <stp>0</stp>
        <stp>IR</stp>
        <stp>BONDAVGKI058</stp>
        <stp>채권그룹</stp>
        <stp/>
        <stp/>
        <tr r="P5661" s="3"/>
      </tp>
      <tp t="s">
        <v/>
        <stp/>
        <stp>P</stp>
        <stp>0</stp>
        <stp>IR</stp>
        <stp>BONDAVGKI040</stp>
        <stp>채권그룹</stp>
        <stp/>
        <stp/>
        <tr r="P5651" s="3"/>
      </tp>
      <tp t="s">
        <v/>
        <stp/>
        <stp>P</stp>
        <stp>0</stp>
        <stp>IR</stp>
        <stp>BONDAVGKI043</stp>
        <stp>채권그룹</stp>
        <stp/>
        <stp/>
        <tr r="P5652" s="3"/>
      </tp>
      <tp t="s">
        <v/>
        <stp/>
        <stp>P</stp>
        <stp>0</stp>
        <stp>IR</stp>
        <stp>BONDAVGKI045</stp>
        <stp>채권그룹</stp>
        <stp/>
        <stp/>
        <tr r="P5653" s="3"/>
      </tp>
      <tp t="s">
        <v/>
        <stp/>
        <stp>P</stp>
        <stp>0</stp>
        <stp>IR</stp>
        <stp>BONDAVGKI046</stp>
        <stp>채권그룹</stp>
        <stp/>
        <stp/>
        <tr r="P5654" s="3"/>
      </tp>
      <tp t="s">
        <v/>
        <stp/>
        <stp>P</stp>
        <stp>0</stp>
        <stp>IR</stp>
        <stp>BONDAVGKI047</stp>
        <stp>채권그룹</stp>
        <stp/>
        <stp/>
        <tr r="P5655" s="3"/>
      </tp>
      <tp t="s">
        <v/>
        <stp/>
        <stp>P</stp>
        <stp>0</stp>
        <stp>IR</stp>
        <stp>BONDAVGKI048</stp>
        <stp>채권그룹</stp>
        <stp/>
        <stp/>
        <tr r="P5656" s="3"/>
      </tp>
      <tp t="s">
        <v/>
        <stp/>
        <stp>P</stp>
        <stp>0</stp>
        <stp>IR</stp>
        <stp>BONDAVGKI049</stp>
        <stp>채권그룹</stp>
        <stp/>
        <stp/>
        <tr r="P5657" s="3"/>
      </tp>
      <tp t="s">
        <v/>
        <stp/>
        <stp>P</stp>
        <stp>0</stp>
        <stp>IR</stp>
        <stp>BONDAVGKI090</stp>
        <stp>채권그룹</stp>
        <stp/>
        <stp/>
        <tr r="P5679" s="3"/>
      </tp>
      <tp t="s">
        <v/>
        <stp/>
        <stp>P</stp>
        <stp>0</stp>
        <stp>IR</stp>
        <stp>BONDAVGKI095</stp>
        <stp>채권그룹</stp>
        <stp/>
        <stp/>
        <tr r="P5680" s="3"/>
      </tp>
      <tp t="s">
        <v/>
        <stp/>
        <stp>P</stp>
        <stp>0</stp>
        <stp>IR</stp>
        <stp>BONDAVGKI098</stp>
        <stp>채권그룹</stp>
        <stp/>
        <stp/>
        <tr r="P5681" s="3"/>
      </tp>
      <tp t="s">
        <v/>
        <stp/>
        <stp>P</stp>
        <stp>0</stp>
        <stp>IR</stp>
        <stp>BONDAVGKI099</stp>
        <stp>채권그룹</stp>
        <stp/>
        <stp/>
        <tr r="P5682" s="3"/>
      </tp>
      <tp t="s">
        <v/>
        <stp/>
        <stp>P</stp>
        <stp>0</stp>
        <stp>IR</stp>
        <stp>BONDAVGKI082</stp>
        <stp>채권그룹</stp>
        <stp/>
        <stp/>
        <tr r="P5674" s="3"/>
      </tp>
      <tp t="s">
        <v/>
        <stp/>
        <stp>P</stp>
        <stp>0</stp>
        <stp>IR</stp>
        <stp>BONDAVGKI084</stp>
        <stp>채권그룹</stp>
        <stp/>
        <stp/>
        <tr r="P5675" s="3"/>
      </tp>
      <tp t="s">
        <v/>
        <stp/>
        <stp>P</stp>
        <stp>0</stp>
        <stp>IR</stp>
        <stp>BONDAVGKI085</stp>
        <stp>채권그룹</stp>
        <stp/>
        <stp/>
        <tr r="P5676" s="3"/>
      </tp>
      <tp t="s">
        <v/>
        <stp/>
        <stp>P</stp>
        <stp>0</stp>
        <stp>IR</stp>
        <stp>BONDAVGKI086</stp>
        <stp>채권그룹</stp>
        <stp/>
        <stp/>
        <tr r="P5677" s="3"/>
      </tp>
      <tp t="s">
        <v/>
        <stp/>
        <stp>P</stp>
        <stp>0</stp>
        <stp>IR</stp>
        <stp>BONDAVGKI087</stp>
        <stp>채권그룹</stp>
        <stp/>
        <stp/>
        <tr r="P5678" s="3"/>
      </tp>
      <tp t="s">
        <v/>
        <stp/>
        <stp>P</stp>
        <stp>0</stp>
        <stp>IR</stp>
        <stp>BONDAVGKI331</stp>
        <stp>채권그룹</stp>
        <stp/>
        <stp/>
        <tr r="P5784" s="3"/>
      </tp>
      <tp t="s">
        <v/>
        <stp/>
        <stp>P</stp>
        <stp>0</stp>
        <stp>IR</stp>
        <stp>BONDAVGKI332</stp>
        <stp>채권그룹</stp>
        <stp/>
        <stp/>
        <tr r="P5785" s="3"/>
      </tp>
      <tp t="s">
        <v/>
        <stp/>
        <stp>P</stp>
        <stp>0</stp>
        <stp>IR</stp>
        <stp>BONDAVGKI333</stp>
        <stp>채권그룹</stp>
        <stp/>
        <stp/>
        <tr r="P5786" s="3"/>
      </tp>
      <tp t="s">
        <v/>
        <stp/>
        <stp>P</stp>
        <stp>0</stp>
        <stp>IR</stp>
        <stp>BONDAVGKI334</stp>
        <stp>채권그룹</stp>
        <stp/>
        <stp/>
        <tr r="P5787" s="3"/>
      </tp>
      <tp t="s">
        <v/>
        <stp/>
        <stp>P</stp>
        <stp>0</stp>
        <stp>IR</stp>
        <stp>BONDAVGKI335</stp>
        <stp>채권그룹</stp>
        <stp/>
        <stp/>
        <tr r="P5788" s="3"/>
      </tp>
      <tp t="s">
        <v/>
        <stp/>
        <stp>P</stp>
        <stp>0</stp>
        <stp>IR</stp>
        <stp>BONDAVGKI339</stp>
        <stp>채권그룹</stp>
        <stp/>
        <stp/>
        <tr r="P5789" s="3"/>
      </tp>
      <tp t="s">
        <v/>
        <stp/>
        <stp>P</stp>
        <stp>0</stp>
        <stp>IR</stp>
        <stp>BONDAVGKI322</stp>
        <stp>채권그룹</stp>
        <stp/>
        <stp/>
        <tr r="P5781" s="3"/>
      </tp>
      <tp t="s">
        <v/>
        <stp/>
        <stp>P</stp>
        <stp>0</stp>
        <stp>IR</stp>
        <stp>BONDAVGKI325</stp>
        <stp>채권그룹</stp>
        <stp/>
        <stp/>
        <tr r="P5782" s="3"/>
      </tp>
      <tp t="s">
        <v/>
        <stp/>
        <stp>P</stp>
        <stp>0</stp>
        <stp>IR</stp>
        <stp>BONDAVGKI327</stp>
        <stp>채권그룹</stp>
        <stp/>
        <stp/>
        <tr r="P5783" s="3"/>
      </tp>
      <tp t="s">
        <v/>
        <stp/>
        <stp>P</stp>
        <stp>0</stp>
        <stp>IR</stp>
        <stp>BONDAVGKI310</stp>
        <stp>채권그룹</stp>
        <stp/>
        <stp/>
        <tr r="P5777" s="3"/>
      </tp>
      <tp t="s">
        <v/>
        <stp/>
        <stp>P</stp>
        <stp>0</stp>
        <stp>IR</stp>
        <stp>BONDAVGKI313</stp>
        <stp>채권그룹</stp>
        <stp/>
        <stp/>
        <tr r="P5778" s="3"/>
      </tp>
      <tp t="s">
        <v/>
        <stp/>
        <stp>P</stp>
        <stp>0</stp>
        <stp>IR</stp>
        <stp>BONDAVGKI316</stp>
        <stp>채권그룹</stp>
        <stp/>
        <stp/>
        <tr r="P5779" s="3"/>
      </tp>
      <tp t="s">
        <v/>
        <stp/>
        <stp>P</stp>
        <stp>0</stp>
        <stp>IR</stp>
        <stp>BONDAVGKI317</stp>
        <stp>채권그룹</stp>
        <stp/>
        <stp/>
        <tr r="P5780" s="3"/>
      </tp>
      <tp t="s">
        <v/>
        <stp/>
        <stp>P</stp>
        <stp>0</stp>
        <stp>IR</stp>
        <stp>BONDAVGKI304</stp>
        <stp>채권그룹</stp>
        <stp/>
        <stp/>
        <tr r="P5774" s="3"/>
      </tp>
      <tp t="s">
        <v/>
        <stp/>
        <stp>P</stp>
        <stp>0</stp>
        <stp>IR</stp>
        <stp>BONDAVGKI308</stp>
        <stp>채권그룹</stp>
        <stp/>
        <stp/>
        <tr r="P5775" s="3"/>
      </tp>
      <tp t="s">
        <v/>
        <stp/>
        <stp>P</stp>
        <stp>0</stp>
        <stp>IR</stp>
        <stp>BONDAVGKI309</stp>
        <stp>채권그룹</stp>
        <stp/>
        <stp/>
        <tr r="P5776" s="3"/>
      </tp>
      <tp t="s">
        <v/>
        <stp/>
        <stp>P</stp>
        <stp>0</stp>
        <stp>IR</stp>
        <stp>BONDAVGKI370</stp>
        <stp>채권그룹</stp>
        <stp/>
        <stp/>
        <tr r="P5803" s="3"/>
      </tp>
      <tp t="s">
        <v/>
        <stp/>
        <stp>P</stp>
        <stp>0</stp>
        <stp>IR</stp>
        <stp>BONDAVGKI371</stp>
        <stp>채권그룹</stp>
        <stp/>
        <stp/>
        <tr r="P5804" s="3"/>
      </tp>
      <tp t="s">
        <v/>
        <stp/>
        <stp>P</stp>
        <stp>0</stp>
        <stp>IR</stp>
        <stp>BONDAVGKI372</stp>
        <stp>채권그룹</stp>
        <stp/>
        <stp/>
        <tr r="P5805" s="3"/>
      </tp>
      <tp t="s">
        <v/>
        <stp/>
        <stp>P</stp>
        <stp>0</stp>
        <stp>IR</stp>
        <stp>BONDAVGKI373</stp>
        <stp>채권그룹</stp>
        <stp/>
        <stp/>
        <tr r="P5806" s="3"/>
      </tp>
      <tp t="s">
        <v/>
        <stp/>
        <stp>P</stp>
        <stp>0</stp>
        <stp>IR</stp>
        <stp>BONDAVGKI374</stp>
        <stp>채권그룹</stp>
        <stp/>
        <stp/>
        <tr r="P5807" s="3"/>
      </tp>
      <tp t="s">
        <v/>
        <stp/>
        <stp>P</stp>
        <stp>0</stp>
        <stp>IR</stp>
        <stp>BONDAVGKI375</stp>
        <stp>채권그룹</stp>
        <stp/>
        <stp/>
        <tr r="P5808" s="3"/>
      </tp>
      <tp t="s">
        <v/>
        <stp/>
        <stp>P</stp>
        <stp>0</stp>
        <stp>IR</stp>
        <stp>BONDAVGKI377</stp>
        <stp>채권그룹</stp>
        <stp/>
        <stp/>
        <tr r="P5809" s="3"/>
      </tp>
      <tp t="s">
        <v/>
        <stp/>
        <stp>P</stp>
        <stp>0</stp>
        <stp>IR</stp>
        <stp>BONDAVGKI361</stp>
        <stp>채권그룹</stp>
        <stp/>
        <stp/>
        <tr r="P5799" s="3"/>
      </tp>
      <tp t="s">
        <v/>
        <stp/>
        <stp>P</stp>
        <stp>0</stp>
        <stp>IR</stp>
        <stp>BONDAVGKI362</stp>
        <stp>채권그룹</stp>
        <stp/>
        <stp/>
        <tr r="P5800" s="3"/>
      </tp>
      <tp t="s">
        <v/>
        <stp/>
        <stp>P</stp>
        <stp>0</stp>
        <stp>IR</stp>
        <stp>BONDAVGKI367</stp>
        <stp>채권그룹</stp>
        <stp/>
        <stp/>
        <tr r="P5801" s="3"/>
      </tp>
      <tp t="s">
        <v/>
        <stp/>
        <stp>P</stp>
        <stp>0</stp>
        <stp>IR</stp>
        <stp>BONDAVGKI369</stp>
        <stp>채권그룹</stp>
        <stp/>
        <stp/>
        <tr r="P5802" s="3"/>
      </tp>
      <tp t="s">
        <v/>
        <stp/>
        <stp>P</stp>
        <stp>0</stp>
        <stp>IR</stp>
        <stp>BONDAVGKI350</stp>
        <stp>채권그룹</stp>
        <stp/>
        <stp/>
        <tr r="P5794" s="3"/>
      </tp>
      <tp t="s">
        <v/>
        <stp/>
        <stp>P</stp>
        <stp>0</stp>
        <stp>IR</stp>
        <stp>BONDAVGKI355</stp>
        <stp>채권그룹</stp>
        <stp/>
        <stp/>
        <tr r="P5795" s="3"/>
      </tp>
      <tp t="s">
        <v/>
        <stp/>
        <stp>P</stp>
        <stp>0</stp>
        <stp>IR</stp>
        <stp>BONDAVGKI356</stp>
        <stp>채권그룹</stp>
        <stp/>
        <stp/>
        <tr r="P5796" s="3"/>
      </tp>
      <tp t="s">
        <v/>
        <stp/>
        <stp>P</stp>
        <stp>0</stp>
        <stp>IR</stp>
        <stp>BONDAVGKI358</stp>
        <stp>채권그룹</stp>
        <stp/>
        <stp/>
        <tr r="P5797" s="3"/>
      </tp>
      <tp t="s">
        <v/>
        <stp/>
        <stp>P</stp>
        <stp>0</stp>
        <stp>IR</stp>
        <stp>BONDAVGKI359</stp>
        <stp>채권그룹</stp>
        <stp/>
        <stp/>
        <tr r="P5798" s="3"/>
      </tp>
      <tp t="s">
        <v/>
        <stp/>
        <stp>P</stp>
        <stp>0</stp>
        <stp>IR</stp>
        <stp>BONDAVGKI340</stp>
        <stp>채권그룹</stp>
        <stp/>
        <stp/>
        <tr r="P5790" s="3"/>
      </tp>
      <tp t="s">
        <v/>
        <stp/>
        <stp>P</stp>
        <stp>0</stp>
        <stp>IR</stp>
        <stp>BONDAVGKI343</stp>
        <stp>채권그룹</stp>
        <stp/>
        <stp/>
        <tr r="P5791" s="3"/>
      </tp>
      <tp t="s">
        <v/>
        <stp/>
        <stp>P</stp>
        <stp>0</stp>
        <stp>IR</stp>
        <stp>BONDAVGKI344</stp>
        <stp>채권그룹</stp>
        <stp/>
        <stp/>
        <tr r="P5792" s="3"/>
      </tp>
      <tp t="s">
        <v/>
        <stp/>
        <stp>P</stp>
        <stp>0</stp>
        <stp>IR</stp>
        <stp>BONDAVGKI346</stp>
        <stp>채권그룹</stp>
        <stp/>
        <stp/>
        <tr r="P5793" s="3"/>
      </tp>
      <tp t="s">
        <v/>
        <stp/>
        <stp>P</stp>
        <stp>0</stp>
        <stp>IR</stp>
        <stp>BONDAVGKI395</stp>
        <stp>채권그룹</stp>
        <stp/>
        <stp/>
        <tr r="P5815" s="3"/>
      </tp>
      <tp t="s">
        <v/>
        <stp/>
        <stp>P</stp>
        <stp>0</stp>
        <stp>IR</stp>
        <stp>BONDAVGKI398</stp>
        <stp>채권그룹</stp>
        <stp/>
        <stp/>
        <tr r="P5816" s="3"/>
      </tp>
      <tp t="s">
        <v/>
        <stp/>
        <stp>P</stp>
        <stp>0</stp>
        <stp>IR</stp>
        <stp>BONDAVGKI399</stp>
        <stp>채권그룹</stp>
        <stp/>
        <stp/>
        <tr r="P5817" s="3"/>
      </tp>
      <tp t="s">
        <v/>
        <stp/>
        <stp>P</stp>
        <stp>0</stp>
        <stp>IR</stp>
        <stp>BONDAVGKI382</stp>
        <stp>채권그룹</stp>
        <stp/>
        <stp/>
        <tr r="P5810" s="3"/>
      </tp>
      <tp t="s">
        <v/>
        <stp/>
        <stp>P</stp>
        <stp>0</stp>
        <stp>IR</stp>
        <stp>BONDAVGKI384</stp>
        <stp>채권그룹</stp>
        <stp/>
        <stp/>
        <tr r="P5811" s="3"/>
      </tp>
      <tp t="s">
        <v/>
        <stp/>
        <stp>P</stp>
        <stp>0</stp>
        <stp>IR</stp>
        <stp>BONDAVGKI386</stp>
        <stp>채권그룹</stp>
        <stp/>
        <stp/>
        <tr r="P5812" s="3"/>
      </tp>
      <tp t="s">
        <v/>
        <stp/>
        <stp>P</stp>
        <stp>0</stp>
        <stp>IR</stp>
        <stp>BONDAVGKI387</stp>
        <stp>채권그룹</stp>
        <stp/>
        <stp/>
        <tr r="P5813" s="3"/>
      </tp>
      <tp t="s">
        <v/>
        <stp/>
        <stp>P</stp>
        <stp>0</stp>
        <stp>IR</stp>
        <stp>BONDAVGKI388</stp>
        <stp>채권그룹</stp>
        <stp/>
        <stp/>
        <tr r="P5814" s="3"/>
      </tp>
      <tp t="s">
        <v/>
        <stp/>
        <stp>P</stp>
        <stp>0</stp>
        <stp>IR</stp>
        <stp>BONDAVGKI230</stp>
        <stp>채권그룹</stp>
        <stp/>
        <stp/>
        <tr r="P5744" s="3"/>
      </tp>
      <tp t="s">
        <v/>
        <stp/>
        <stp>P</stp>
        <stp>0</stp>
        <stp>IR</stp>
        <stp>BONDAVGKI231</stp>
        <stp>채권그룹</stp>
        <stp/>
        <stp/>
        <tr r="P5745" s="3"/>
      </tp>
      <tp t="s">
        <v/>
        <stp/>
        <stp>P</stp>
        <stp>0</stp>
        <stp>IR</stp>
        <stp>BONDAVGKI232</stp>
        <stp>채권그룹</stp>
        <stp/>
        <stp/>
        <tr r="P5746" s="3"/>
      </tp>
      <tp t="s">
        <v/>
        <stp/>
        <stp>P</stp>
        <stp>0</stp>
        <stp>IR</stp>
        <stp>BONDAVGKI234</stp>
        <stp>채권그룹</stp>
        <stp/>
        <stp/>
        <tr r="P5747" s="3"/>
      </tp>
      <tp t="s">
        <v/>
        <stp/>
        <stp>P</stp>
        <stp>0</stp>
        <stp>IR</stp>
        <stp>BONDAVGKI236</stp>
        <stp>채권그룹</stp>
        <stp/>
        <stp/>
        <tr r="P5748" s="3"/>
      </tp>
      <tp t="s">
        <v/>
        <stp/>
        <stp>P</stp>
        <stp>0</stp>
        <stp>IR</stp>
        <stp>BONDAVGKI238</stp>
        <stp>채권그룹</stp>
        <stp/>
        <stp/>
        <tr r="P5749" s="3"/>
      </tp>
      <tp t="s">
        <v/>
        <stp/>
        <stp>P</stp>
        <stp>0</stp>
        <stp>IR</stp>
        <stp>BONDAVGKI239</stp>
        <stp>채권그룹</stp>
        <stp/>
        <stp/>
        <tr r="P5750" s="3"/>
      </tp>
      <tp t="s">
        <v/>
        <stp/>
        <stp>P</stp>
        <stp>0</stp>
        <stp>IR</stp>
        <stp>BONDAVGKI221</stp>
        <stp>채권그룹</stp>
        <stp/>
        <stp/>
        <tr r="P5739" s="3"/>
      </tp>
      <tp t="s">
        <v/>
        <stp/>
        <stp>P</stp>
        <stp>0</stp>
        <stp>IR</stp>
        <stp>BONDAVGKI222</stp>
        <stp>채권그룹</stp>
        <stp/>
        <stp/>
        <tr r="P5740" s="3"/>
      </tp>
      <tp t="s">
        <v/>
        <stp/>
        <stp>P</stp>
        <stp>0</stp>
        <stp>IR</stp>
        <stp>BONDAVGKI224</stp>
        <stp>채권그룹</stp>
        <stp/>
        <stp/>
        <tr r="P5741" s="3"/>
      </tp>
      <tp t="s">
        <v/>
        <stp/>
        <stp>P</stp>
        <stp>0</stp>
        <stp>IR</stp>
        <stp>BONDAVGKI225</stp>
        <stp>채권그룹</stp>
        <stp/>
        <stp/>
        <tr r="P5742" s="3"/>
      </tp>
      <tp t="s">
        <v/>
        <stp/>
        <stp>P</stp>
        <stp>0</stp>
        <stp>IR</stp>
        <stp>BONDAVGKI226</stp>
        <stp>채권그룹</stp>
        <stp/>
        <stp/>
        <tr r="P5743" s="3"/>
      </tp>
      <tp t="s">
        <v/>
        <stp/>
        <stp>P</stp>
        <stp>0</stp>
        <stp>IR</stp>
        <stp>BONDAVGKI213</stp>
        <stp>채권그룹</stp>
        <stp/>
        <stp/>
        <tr r="P5737" s="3"/>
      </tp>
      <tp t="s">
        <v/>
        <stp/>
        <stp>P</stp>
        <stp>0</stp>
        <stp>IR</stp>
        <stp>BONDAVGKI217</stp>
        <stp>채권그룹</stp>
        <stp/>
        <stp/>
        <tr r="P5738" s="3"/>
      </tp>
      <tp t="s">
        <v/>
        <stp/>
        <stp>P</stp>
        <stp>0</stp>
        <stp>IR</stp>
        <stp>BONDAVGKI200</stp>
        <stp>채권그룹</stp>
        <stp/>
        <stp/>
        <tr r="P5731" s="3"/>
      </tp>
      <tp t="s">
        <v/>
        <stp/>
        <stp>P</stp>
        <stp>0</stp>
        <stp>IR</stp>
        <stp>BONDAVGKI201</stp>
        <stp>채권그룹</stp>
        <stp/>
        <stp/>
        <tr r="P5732" s="3"/>
      </tp>
      <tp t="s">
        <v/>
        <stp/>
        <stp>P</stp>
        <stp>0</stp>
        <stp>IR</stp>
        <stp>BONDAVGKI202</stp>
        <stp>채권그룹</stp>
        <stp/>
        <stp/>
        <tr r="P5733" s="3"/>
      </tp>
      <tp t="s">
        <v/>
        <stp/>
        <stp>P</stp>
        <stp>0</stp>
        <stp>IR</stp>
        <stp>BONDAVGKI203</stp>
        <stp>채권그룹</stp>
        <stp/>
        <stp/>
        <tr r="P5734" s="3"/>
      </tp>
      <tp t="s">
        <v/>
        <stp/>
        <stp>P</stp>
        <stp>0</stp>
        <stp>IR</stp>
        <stp>BONDAVGKI204</stp>
        <stp>채권그룹</stp>
        <stp/>
        <stp/>
        <tr r="P5735" s="3"/>
      </tp>
      <tp t="s">
        <v/>
        <stp/>
        <stp>P</stp>
        <stp>0</stp>
        <stp>IR</stp>
        <stp>BONDAVGKI207</stp>
        <stp>채권그룹</stp>
        <stp/>
        <stp/>
        <tr r="P5736" s="3"/>
      </tp>
      <tp t="s">
        <v/>
        <stp/>
        <stp>P</stp>
        <stp>0</stp>
        <stp>IR</stp>
        <stp>BONDAVGKI273</stp>
        <stp>채권그룹</stp>
        <stp/>
        <stp/>
        <tr r="P5764" s="3"/>
      </tp>
      <tp t="s">
        <v/>
        <stp/>
        <stp>P</stp>
        <stp>0</stp>
        <stp>IR</stp>
        <stp>BONDAVGKI274</stp>
        <stp>채권그룹</stp>
        <stp/>
        <stp/>
        <tr r="P5765" s="3"/>
      </tp>
      <tp t="s">
        <v/>
        <stp/>
        <stp>P</stp>
        <stp>0</stp>
        <stp>IR</stp>
        <stp>BONDAVGKI278</stp>
        <stp>채권그룹</stp>
        <stp/>
        <stp/>
        <tr r="P5766" s="3"/>
      </tp>
      <tp t="s">
        <v/>
        <stp/>
        <stp>P</stp>
        <stp>0</stp>
        <stp>IR</stp>
        <stp>BONDAVGKI279</stp>
        <stp>채권그룹</stp>
        <stp/>
        <stp/>
        <tr r="P5767" s="3"/>
      </tp>
      <tp t="s">
        <v/>
        <stp/>
        <stp>P</stp>
        <stp>0</stp>
        <stp>IR</stp>
        <stp>BONDAVGKI260</stp>
        <stp>채권그룹</stp>
        <stp/>
        <stp/>
        <tr r="P5761" s="3"/>
      </tp>
      <tp t="s">
        <v/>
        <stp/>
        <stp>P</stp>
        <stp>0</stp>
        <stp>IR</stp>
        <stp>BONDAVGKI265</stp>
        <stp>채권그룹</stp>
        <stp/>
        <stp/>
        <tr r="P5762" s="3"/>
      </tp>
      <tp t="s">
        <v/>
        <stp/>
        <stp>P</stp>
        <stp>0</stp>
        <stp>IR</stp>
        <stp>BONDAVGKI269</stp>
        <stp>채권그룹</stp>
        <stp/>
        <stp/>
        <tr r="P5763" s="3"/>
      </tp>
      <tp t="s">
        <v/>
        <stp/>
        <stp>P</stp>
        <stp>0</stp>
        <stp>IR</stp>
        <stp>BONDAVGKI251</stp>
        <stp>채권그룹</stp>
        <stp/>
        <stp/>
        <tr r="P5756" s="3"/>
      </tp>
      <tp t="s">
        <v/>
        <stp/>
        <stp>P</stp>
        <stp>0</stp>
        <stp>IR</stp>
        <stp>BONDAVGKI252</stp>
        <stp>채권그룹</stp>
        <stp/>
        <stp/>
        <tr r="P5757" s="3"/>
      </tp>
      <tp t="s">
        <v/>
        <stp/>
        <stp>P</stp>
        <stp>0</stp>
        <stp>IR</stp>
        <stp>BONDAVGKI254</stp>
        <stp>채권그룹</stp>
        <stp/>
        <stp/>
        <tr r="P5758" s="3"/>
      </tp>
      <tp t="s">
        <v/>
        <stp/>
        <stp>P</stp>
        <stp>0</stp>
        <stp>IR</stp>
        <stp>BONDAVGKI255</stp>
        <stp>채권그룹</stp>
        <stp/>
        <stp/>
        <tr r="P5759" s="3"/>
      </tp>
      <tp t="s">
        <v/>
        <stp/>
        <stp>P</stp>
        <stp>0</stp>
        <stp>IR</stp>
        <stp>BONDAVGKI256</stp>
        <stp>채권그룹</stp>
        <stp/>
        <stp/>
        <tr r="P5760" s="3"/>
      </tp>
      <tp t="s">
        <v/>
        <stp/>
        <stp>P</stp>
        <stp>0</stp>
        <stp>IR</stp>
        <stp>BONDAVGKI240</stp>
        <stp>채권그룹</stp>
        <stp/>
        <stp/>
        <tr r="P5751" s="3"/>
      </tp>
      <tp t="s">
        <v/>
        <stp/>
        <stp>P</stp>
        <stp>0</stp>
        <stp>IR</stp>
        <stp>BONDAVGKI244</stp>
        <stp>채권그룹</stp>
        <stp/>
        <stp/>
        <tr r="P5752" s="3"/>
      </tp>
      <tp t="s">
        <v/>
        <stp/>
        <stp>P</stp>
        <stp>0</stp>
        <stp>IR</stp>
        <stp>BONDAVGKI246</stp>
        <stp>채권그룹</stp>
        <stp/>
        <stp/>
        <tr r="P5753" s="3"/>
      </tp>
      <tp t="s">
        <v/>
        <stp/>
        <stp>P</stp>
        <stp>0</stp>
        <stp>IR</stp>
        <stp>BONDAVGKI248</stp>
        <stp>채권그룹</stp>
        <stp/>
        <stp/>
        <tr r="P5754" s="3"/>
      </tp>
      <tp t="s">
        <v/>
        <stp/>
        <stp>P</stp>
        <stp>0</stp>
        <stp>IR</stp>
        <stp>BONDAVGKI249</stp>
        <stp>채권그룹</stp>
        <stp/>
        <stp/>
        <tr r="P5755" s="3"/>
      </tp>
      <tp t="s">
        <v/>
        <stp/>
        <stp>P</stp>
        <stp>0</stp>
        <stp>IR</stp>
        <stp>BONDAVGKI290</stp>
        <stp>채권그룹</stp>
        <stp/>
        <stp/>
        <tr r="P5771" s="3"/>
      </tp>
      <tp t="s">
        <v/>
        <stp/>
        <stp>P</stp>
        <stp>0</stp>
        <stp>IR</stp>
        <stp>BONDAVGKI294</stp>
        <stp>채권그룹</stp>
        <stp/>
        <stp/>
        <tr r="P5772" s="3"/>
      </tp>
      <tp t="s">
        <v/>
        <stp/>
        <stp>P</stp>
        <stp>0</stp>
        <stp>IR</stp>
        <stp>BONDAVGKI299</stp>
        <stp>채권그룹</stp>
        <stp/>
        <stp/>
        <tr r="P5773" s="3"/>
      </tp>
      <tp t="s">
        <v/>
        <stp/>
        <stp>P</stp>
        <stp>0</stp>
        <stp>IR</stp>
        <stp>BONDAVGKI284</stp>
        <stp>채권그룹</stp>
        <stp/>
        <stp/>
        <tr r="P5768" s="3"/>
      </tp>
      <tp t="s">
        <v/>
        <stp/>
        <stp>P</stp>
        <stp>0</stp>
        <stp>IR</stp>
        <stp>BONDAVGKI287</stp>
        <stp>채권그룹</stp>
        <stp/>
        <stp/>
        <tr r="P5769" s="3"/>
      </tp>
      <tp t="s">
        <v/>
        <stp/>
        <stp>P</stp>
        <stp>0</stp>
        <stp>IR</stp>
        <stp>BONDAVGKI289</stp>
        <stp>채권그룹</stp>
        <stp/>
        <stp/>
        <tr r="P5770" s="3"/>
      </tp>
      <tp t="s">
        <v/>
        <stp/>
        <stp>P</stp>
        <stp>0</stp>
        <stp>IR</stp>
        <stp>BONDAVGKI530</stp>
        <stp>채권그룹</stp>
        <stp/>
        <stp/>
        <tr r="P5925" s="3"/>
      </tp>
      <tp t="s">
        <v/>
        <stp/>
        <stp>P</stp>
        <stp>0</stp>
        <stp>IR</stp>
        <stp>BONDAVGKI531</stp>
        <stp>채권그룹</stp>
        <stp/>
        <stp/>
        <tr r="P5926" s="3"/>
      </tp>
      <tp t="s">
        <v/>
        <stp/>
        <stp>P</stp>
        <stp>0</stp>
        <stp>IR</stp>
        <stp>BONDAVGKI532</stp>
        <stp>채권그룹</stp>
        <stp/>
        <stp/>
        <tr r="P5927" s="3"/>
      </tp>
      <tp t="s">
        <v/>
        <stp/>
        <stp>P</stp>
        <stp>0</stp>
        <stp>IR</stp>
        <stp>BONDAVGKI533</stp>
        <stp>채권그룹</stp>
        <stp/>
        <stp/>
        <tr r="P5928" s="3"/>
      </tp>
      <tp t="s">
        <v/>
        <stp/>
        <stp>P</stp>
        <stp>0</stp>
        <stp>IR</stp>
        <stp>BONDAVGKI534</stp>
        <stp>채권그룹</stp>
        <stp/>
        <stp/>
        <tr r="P5929" s="3"/>
      </tp>
      <tp t="s">
        <v/>
        <stp/>
        <stp>P</stp>
        <stp>0</stp>
        <stp>IR</stp>
        <stp>BONDAVGKI535</stp>
        <stp>채권그룹</stp>
        <stp/>
        <stp/>
        <tr r="P5930" s="3"/>
      </tp>
      <tp t="s">
        <v/>
        <stp/>
        <stp>P</stp>
        <stp>0</stp>
        <stp>IR</stp>
        <stp>BONDAVGKI536</stp>
        <stp>채권그룹</stp>
        <stp/>
        <stp/>
        <tr r="P5931" s="3"/>
      </tp>
      <tp t="s">
        <v/>
        <stp/>
        <stp>P</stp>
        <stp>0</stp>
        <stp>IR</stp>
        <stp>BONDAVGKI537</stp>
        <stp>채권그룹</stp>
        <stp/>
        <stp/>
        <tr r="P5932" s="3"/>
      </tp>
      <tp t="s">
        <v/>
        <stp/>
        <stp>P</stp>
        <stp>0</stp>
        <stp>IR</stp>
        <stp>BONDAVGKI538</stp>
        <stp>채권그룹</stp>
        <stp/>
        <stp/>
        <tr r="P5933" s="3"/>
      </tp>
      <tp t="s">
        <v/>
        <stp/>
        <stp>P</stp>
        <stp>0</stp>
        <stp>IR</stp>
        <stp>BONDAVGKI539</stp>
        <stp>채권그룹</stp>
        <stp/>
        <stp/>
        <tr r="P5934" s="3"/>
      </tp>
      <tp t="s">
        <v/>
        <stp/>
        <stp>P</stp>
        <stp>0</stp>
        <stp>IR</stp>
        <stp>BONDAVGKI520</stp>
        <stp>채권그룹</stp>
        <stp/>
        <stp/>
        <tr r="P5915" s="3"/>
      </tp>
      <tp t="s">
        <v/>
        <stp/>
        <stp>P</stp>
        <stp>0</stp>
        <stp>IR</stp>
        <stp>BONDAVGKI521</stp>
        <stp>채권그룹</stp>
        <stp/>
        <stp/>
        <tr r="P5916" s="3"/>
      </tp>
      <tp t="s">
        <v/>
        <stp/>
        <stp>P</stp>
        <stp>0</stp>
        <stp>IR</stp>
        <stp>BONDAVGKI522</stp>
        <stp>채권그룹</stp>
        <stp/>
        <stp/>
        <tr r="P5917" s="3"/>
      </tp>
      <tp t="s">
        <v/>
        <stp/>
        <stp>P</stp>
        <stp>0</stp>
        <stp>IR</stp>
        <stp>BONDAVGKI523</stp>
        <stp>채권그룹</stp>
        <stp/>
        <stp/>
        <tr r="P5918" s="3"/>
      </tp>
      <tp t="s">
        <v/>
        <stp/>
        <stp>P</stp>
        <stp>0</stp>
        <stp>IR</stp>
        <stp>BONDAVGKI524</stp>
        <stp>채권그룹</stp>
        <stp/>
        <stp/>
        <tr r="P5919" s="3"/>
      </tp>
      <tp t="s">
        <v/>
        <stp/>
        <stp>P</stp>
        <stp>0</stp>
        <stp>IR</stp>
        <stp>BONDAVGKI525</stp>
        <stp>채권그룹</stp>
        <stp/>
        <stp/>
        <tr r="P5920" s="3"/>
      </tp>
      <tp t="s">
        <v/>
        <stp/>
        <stp>P</stp>
        <stp>0</stp>
        <stp>IR</stp>
        <stp>BONDAVGKI526</stp>
        <stp>채권그룹</stp>
        <stp/>
        <stp/>
        <tr r="P5921" s="3"/>
      </tp>
      <tp t="s">
        <v/>
        <stp/>
        <stp>P</stp>
        <stp>0</stp>
        <stp>IR</stp>
        <stp>BONDAVGKI527</stp>
        <stp>채권그룹</stp>
        <stp/>
        <stp/>
        <tr r="P5922" s="3"/>
      </tp>
      <tp t="s">
        <v/>
        <stp/>
        <stp>P</stp>
        <stp>0</stp>
        <stp>IR</stp>
        <stp>BONDAVGKI528</stp>
        <stp>채권그룹</stp>
        <stp/>
        <stp/>
        <tr r="P5923" s="3"/>
      </tp>
      <tp t="s">
        <v/>
        <stp/>
        <stp>P</stp>
        <stp>0</stp>
        <stp>IR</stp>
        <stp>BONDAVGKI529</stp>
        <stp>채권그룹</stp>
        <stp/>
        <stp/>
        <tr r="P5924" s="3"/>
      </tp>
      <tp t="s">
        <v/>
        <stp/>
        <stp>P</stp>
        <stp>0</stp>
        <stp>IR</stp>
        <stp>BONDAVGKI510</stp>
        <stp>채권그룹</stp>
        <stp/>
        <stp/>
        <tr r="P5905" s="3"/>
      </tp>
      <tp t="s">
        <v/>
        <stp/>
        <stp>P</stp>
        <stp>0</stp>
        <stp>IR</stp>
        <stp>BONDAVGKI511</stp>
        <stp>채권그룹</stp>
        <stp/>
        <stp/>
        <tr r="P5906" s="3"/>
      </tp>
      <tp t="s">
        <v/>
        <stp/>
        <stp>P</stp>
        <stp>0</stp>
        <stp>IR</stp>
        <stp>BONDAVGKI512</stp>
        <stp>채권그룹</stp>
        <stp/>
        <stp/>
        <tr r="P5907" s="3"/>
      </tp>
      <tp t="s">
        <v/>
        <stp/>
        <stp>P</stp>
        <stp>0</stp>
        <stp>IR</stp>
        <stp>BONDAVGKI513</stp>
        <stp>채권그룹</stp>
        <stp/>
        <stp/>
        <tr r="P5908" s="3"/>
      </tp>
      <tp t="s">
        <v/>
        <stp/>
        <stp>P</stp>
        <stp>0</stp>
        <stp>IR</stp>
        <stp>BONDAVGKI514</stp>
        <stp>채권그룹</stp>
        <stp/>
        <stp/>
        <tr r="P5909" s="3"/>
      </tp>
      <tp t="s">
        <v/>
        <stp/>
        <stp>P</stp>
        <stp>0</stp>
        <stp>IR</stp>
        <stp>BONDAVGKI515</stp>
        <stp>채권그룹</stp>
        <stp/>
        <stp/>
        <tr r="P5910" s="3"/>
      </tp>
      <tp t="s">
        <v/>
        <stp/>
        <stp>P</stp>
        <stp>0</stp>
        <stp>IR</stp>
        <stp>BONDAVGKI516</stp>
        <stp>채권그룹</stp>
        <stp/>
        <stp/>
        <tr r="P5911" s="3"/>
      </tp>
      <tp t="s">
        <v/>
        <stp/>
        <stp>P</stp>
        <stp>0</stp>
        <stp>IR</stp>
        <stp>BONDAVGKI517</stp>
        <stp>채권그룹</stp>
        <stp/>
        <stp/>
        <tr r="P5912" s="3"/>
      </tp>
      <tp t="s">
        <v/>
        <stp/>
        <stp>P</stp>
        <stp>0</stp>
        <stp>IR</stp>
        <stp>BONDAVGKI518</stp>
        <stp>채권그룹</stp>
        <stp/>
        <stp/>
        <tr r="P5913" s="3"/>
      </tp>
      <tp t="s">
        <v/>
        <stp/>
        <stp>P</stp>
        <stp>0</stp>
        <stp>IR</stp>
        <stp>BONDAVGKI519</stp>
        <stp>채권그룹</stp>
        <stp/>
        <stp/>
        <tr r="P5914" s="3"/>
      </tp>
      <tp t="s">
        <v/>
        <stp/>
        <stp>P</stp>
        <stp>0</stp>
        <stp>IR</stp>
        <stp>BONDAVGKI500</stp>
        <stp>채권그룹</stp>
        <stp/>
        <stp/>
        <tr r="P5896" s="3"/>
      </tp>
      <tp t="s">
        <v/>
        <stp/>
        <stp>P</stp>
        <stp>0</stp>
        <stp>IR</stp>
        <stp>BONDAVGKI501</stp>
        <stp>채권그룹</stp>
        <stp/>
        <stp/>
        <tr r="P5897" s="3"/>
      </tp>
      <tp t="s">
        <v/>
        <stp/>
        <stp>P</stp>
        <stp>0</stp>
        <stp>IR</stp>
        <stp>BONDAVGKI503</stp>
        <stp>채권그룹</stp>
        <stp/>
        <stp/>
        <tr r="P5898" s="3"/>
      </tp>
      <tp t="s">
        <v/>
        <stp/>
        <stp>P</stp>
        <stp>0</stp>
        <stp>IR</stp>
        <stp>BONDAVGKI504</stp>
        <stp>채권그룹</stp>
        <stp/>
        <stp/>
        <tr r="P5899" s="3"/>
      </tp>
      <tp t="s">
        <v/>
        <stp/>
        <stp>P</stp>
        <stp>0</stp>
        <stp>IR</stp>
        <stp>BONDAVGKI505</stp>
        <stp>채권그룹</stp>
        <stp/>
        <stp/>
        <tr r="P5900" s="3"/>
      </tp>
      <tp t="s">
        <v/>
        <stp/>
        <stp>P</stp>
        <stp>0</stp>
        <stp>IR</stp>
        <stp>BONDAVGKI506</stp>
        <stp>채권그룹</stp>
        <stp/>
        <stp/>
        <tr r="P5901" s="3"/>
      </tp>
      <tp t="s">
        <v/>
        <stp/>
        <stp>P</stp>
        <stp>0</stp>
        <stp>IR</stp>
        <stp>BONDAVGKI507</stp>
        <stp>채권그룹</stp>
        <stp/>
        <stp/>
        <tr r="P5902" s="3"/>
      </tp>
      <tp t="s">
        <v/>
        <stp/>
        <stp>P</stp>
        <stp>0</stp>
        <stp>IR</stp>
        <stp>BONDAVGKI508</stp>
        <stp>채권그룹</stp>
        <stp/>
        <stp/>
        <tr r="P5903" s="3"/>
      </tp>
      <tp t="s">
        <v/>
        <stp/>
        <stp>P</stp>
        <stp>0</stp>
        <stp>IR</stp>
        <stp>BONDAVGKI509</stp>
        <stp>채권그룹</stp>
        <stp/>
        <stp/>
        <tr r="P5904" s="3"/>
      </tp>
      <tp t="s">
        <v/>
        <stp/>
        <stp>P</stp>
        <stp>0</stp>
        <stp>IR</stp>
        <stp>BONDAVGKI570</stp>
        <stp>채권그룹</stp>
        <stp/>
        <stp/>
        <tr r="P5965" s="3"/>
      </tp>
      <tp t="s">
        <v/>
        <stp/>
        <stp>P</stp>
        <stp>0</stp>
        <stp>IR</stp>
        <stp>BONDAVGKI571</stp>
        <stp>채권그룹</stp>
        <stp/>
        <stp/>
        <tr r="P5966" s="3"/>
      </tp>
      <tp t="s">
        <v/>
        <stp/>
        <stp>P</stp>
        <stp>0</stp>
        <stp>IR</stp>
        <stp>BONDAVGKI572</stp>
        <stp>채권그룹</stp>
        <stp/>
        <stp/>
        <tr r="P5967" s="3"/>
      </tp>
      <tp t="s">
        <v/>
        <stp/>
        <stp>P</stp>
        <stp>0</stp>
        <stp>IR</stp>
        <stp>BONDAVGKI573</stp>
        <stp>채권그룹</stp>
        <stp/>
        <stp/>
        <tr r="P5968" s="3"/>
      </tp>
      <tp t="s">
        <v/>
        <stp/>
        <stp>P</stp>
        <stp>0</stp>
        <stp>IR</stp>
        <stp>BONDAVGKI574</stp>
        <stp>채권그룹</stp>
        <stp/>
        <stp/>
        <tr r="P5969" s="3"/>
      </tp>
      <tp t="s">
        <v/>
        <stp/>
        <stp>P</stp>
        <stp>0</stp>
        <stp>IR</stp>
        <stp>BONDAVGKI575</stp>
        <stp>채권그룹</stp>
        <stp/>
        <stp/>
        <tr r="P5970" s="3"/>
      </tp>
      <tp t="s">
        <v/>
        <stp/>
        <stp>P</stp>
        <stp>0</stp>
        <stp>IR</stp>
        <stp>BONDAVGKI576</stp>
        <stp>채권그룹</stp>
        <stp/>
        <stp/>
        <tr r="P5971" s="3"/>
      </tp>
      <tp t="s">
        <v/>
        <stp/>
        <stp>P</stp>
        <stp>0</stp>
        <stp>IR</stp>
        <stp>BONDAVGKI577</stp>
        <stp>채권그룹</stp>
        <stp/>
        <stp/>
        <tr r="P5972" s="3"/>
      </tp>
      <tp t="s">
        <v/>
        <stp/>
        <stp>P</stp>
        <stp>0</stp>
        <stp>IR</stp>
        <stp>BONDAVGKI578</stp>
        <stp>채권그룹</stp>
        <stp/>
        <stp/>
        <tr r="P5973" s="3"/>
      </tp>
      <tp t="s">
        <v/>
        <stp/>
        <stp>P</stp>
        <stp>0</stp>
        <stp>IR</stp>
        <stp>BONDAVGKI579</stp>
        <stp>채권그룹</stp>
        <stp/>
        <stp/>
        <tr r="P5974" s="3"/>
      </tp>
      <tp t="s">
        <v/>
        <stp/>
        <stp>P</stp>
        <stp>0</stp>
        <stp>IR</stp>
        <stp>BONDAVGKI560</stp>
        <stp>채권그룹</stp>
        <stp/>
        <stp/>
        <tr r="P5955" s="3"/>
      </tp>
      <tp t="s">
        <v/>
        <stp/>
        <stp>P</stp>
        <stp>0</stp>
        <stp>IR</stp>
        <stp>BONDAVGKI561</stp>
        <stp>채권그룹</stp>
        <stp/>
        <stp/>
        <tr r="P5956" s="3"/>
      </tp>
      <tp t="s">
        <v/>
        <stp/>
        <stp>P</stp>
        <stp>0</stp>
        <stp>IR</stp>
        <stp>BONDAVGKI562</stp>
        <stp>채권그룹</stp>
        <stp/>
        <stp/>
        <tr r="P5957" s="3"/>
      </tp>
      <tp t="s">
        <v/>
        <stp/>
        <stp>P</stp>
        <stp>0</stp>
        <stp>IR</stp>
        <stp>BONDAVGKI563</stp>
        <stp>채권그룹</stp>
        <stp/>
        <stp/>
        <tr r="P5958" s="3"/>
      </tp>
      <tp t="s">
        <v/>
        <stp/>
        <stp>P</stp>
        <stp>0</stp>
        <stp>IR</stp>
        <stp>BONDAVGKI564</stp>
        <stp>채권그룹</stp>
        <stp/>
        <stp/>
        <tr r="P5959" s="3"/>
      </tp>
      <tp t="s">
        <v/>
        <stp/>
        <stp>P</stp>
        <stp>0</stp>
        <stp>IR</stp>
        <stp>BONDAVGKI565</stp>
        <stp>채권그룹</stp>
        <stp/>
        <stp/>
        <tr r="P5960" s="3"/>
      </tp>
      <tp t="s">
        <v/>
        <stp/>
        <stp>P</stp>
        <stp>0</stp>
        <stp>IR</stp>
        <stp>BONDAVGKI566</stp>
        <stp>채권그룹</stp>
        <stp/>
        <stp/>
        <tr r="P5961" s="3"/>
      </tp>
      <tp t="s">
        <v/>
        <stp/>
        <stp>P</stp>
        <stp>0</stp>
        <stp>IR</stp>
        <stp>BONDAVGKI567</stp>
        <stp>채권그룹</stp>
        <stp/>
        <stp/>
        <tr r="P5962" s="3"/>
      </tp>
      <tp t="s">
        <v/>
        <stp/>
        <stp>P</stp>
        <stp>0</stp>
        <stp>IR</stp>
        <stp>BONDAVGKI568</stp>
        <stp>채권그룹</stp>
        <stp/>
        <stp/>
        <tr r="P5963" s="3"/>
      </tp>
      <tp t="s">
        <v/>
        <stp/>
        <stp>P</stp>
        <stp>0</stp>
        <stp>IR</stp>
        <stp>BONDAVGKI569</stp>
        <stp>채권그룹</stp>
        <stp/>
        <stp/>
        <tr r="P5964" s="3"/>
      </tp>
      <tp t="s">
        <v/>
        <stp/>
        <stp>P</stp>
        <stp>0</stp>
        <stp>IR</stp>
        <stp>BONDAVGKI550</stp>
        <stp>채권그룹</stp>
        <stp/>
        <stp/>
        <tr r="P5945" s="3"/>
      </tp>
      <tp t="s">
        <v/>
        <stp/>
        <stp>P</stp>
        <stp>0</stp>
        <stp>IR</stp>
        <stp>BONDAVGKI551</stp>
        <stp>채권그룹</stp>
        <stp/>
        <stp/>
        <tr r="P5946" s="3"/>
      </tp>
      <tp t="s">
        <v/>
        <stp/>
        <stp>P</stp>
        <stp>0</stp>
        <stp>IR</stp>
        <stp>BONDAVGKI552</stp>
        <stp>채권그룹</stp>
        <stp/>
        <stp/>
        <tr r="P5947" s="3"/>
      </tp>
      <tp t="s">
        <v/>
        <stp/>
        <stp>P</stp>
        <stp>0</stp>
        <stp>IR</stp>
        <stp>BONDAVGKI553</stp>
        <stp>채권그룹</stp>
        <stp/>
        <stp/>
        <tr r="P5948" s="3"/>
      </tp>
      <tp t="s">
        <v/>
        <stp/>
        <stp>P</stp>
        <stp>0</stp>
        <stp>IR</stp>
        <stp>BONDAVGKI554</stp>
        <stp>채권그룹</stp>
        <stp/>
        <stp/>
        <tr r="P5949" s="3"/>
      </tp>
      <tp t="s">
        <v/>
        <stp/>
        <stp>P</stp>
        <stp>0</stp>
        <stp>IR</stp>
        <stp>BONDAVGKI555</stp>
        <stp>채권그룹</stp>
        <stp/>
        <stp/>
        <tr r="P5950" s="3"/>
      </tp>
      <tp t="s">
        <v/>
        <stp/>
        <stp>P</stp>
        <stp>0</stp>
        <stp>IR</stp>
        <stp>BONDAVGKI556</stp>
        <stp>채권그룹</stp>
        <stp/>
        <stp/>
        <tr r="P5951" s="3"/>
      </tp>
      <tp t="s">
        <v/>
        <stp/>
        <stp>P</stp>
        <stp>0</stp>
        <stp>IR</stp>
        <stp>BONDAVGKI557</stp>
        <stp>채권그룹</stp>
        <stp/>
        <stp/>
        <tr r="P5952" s="3"/>
      </tp>
      <tp t="s">
        <v/>
        <stp/>
        <stp>P</stp>
        <stp>0</stp>
        <stp>IR</stp>
        <stp>BONDAVGKI558</stp>
        <stp>채권그룹</stp>
        <stp/>
        <stp/>
        <tr r="P5953" s="3"/>
      </tp>
      <tp t="s">
        <v/>
        <stp/>
        <stp>P</stp>
        <stp>0</stp>
        <stp>IR</stp>
        <stp>BONDAVGKI559</stp>
        <stp>채권그룹</stp>
        <stp/>
        <stp/>
        <tr r="P5954" s="3"/>
      </tp>
      <tp t="s">
        <v/>
        <stp/>
        <stp>P</stp>
        <stp>0</stp>
        <stp>IR</stp>
        <stp>BONDAVGKI540</stp>
        <stp>채권그룹</stp>
        <stp/>
        <stp/>
        <tr r="P5935" s="3"/>
      </tp>
      <tp t="s">
        <v/>
        <stp/>
        <stp>P</stp>
        <stp>0</stp>
        <stp>IR</stp>
        <stp>BONDAVGKI541</stp>
        <stp>채권그룹</stp>
        <stp/>
        <stp/>
        <tr r="P5936" s="3"/>
      </tp>
      <tp t="s">
        <v/>
        <stp/>
        <stp>P</stp>
        <stp>0</stp>
        <stp>IR</stp>
        <stp>BONDAVGKI542</stp>
        <stp>채권그룹</stp>
        <stp/>
        <stp/>
        <tr r="P5937" s="3"/>
      </tp>
      <tp t="s">
        <v/>
        <stp/>
        <stp>P</stp>
        <stp>0</stp>
        <stp>IR</stp>
        <stp>BONDAVGKI543</stp>
        <stp>채권그룹</stp>
        <stp/>
        <stp/>
        <tr r="P5938" s="3"/>
      </tp>
      <tp t="s">
        <v/>
        <stp/>
        <stp>P</stp>
        <stp>0</stp>
        <stp>IR</stp>
        <stp>BONDAVGKI544</stp>
        <stp>채권그룹</stp>
        <stp/>
        <stp/>
        <tr r="P5939" s="3"/>
      </tp>
      <tp t="s">
        <v/>
        <stp/>
        <stp>P</stp>
        <stp>0</stp>
        <stp>IR</stp>
        <stp>BONDAVGKI545</stp>
        <stp>채권그룹</stp>
        <stp/>
        <stp/>
        <tr r="P5940" s="3"/>
      </tp>
      <tp t="s">
        <v/>
        <stp/>
        <stp>P</stp>
        <stp>0</stp>
        <stp>IR</stp>
        <stp>BONDAVGKI546</stp>
        <stp>채권그룹</stp>
        <stp/>
        <stp/>
        <tr r="P5941" s="3"/>
      </tp>
      <tp t="s">
        <v/>
        <stp/>
        <stp>P</stp>
        <stp>0</stp>
        <stp>IR</stp>
        <stp>BONDAVGKI547</stp>
        <stp>채권그룹</stp>
        <stp/>
        <stp/>
        <tr r="P5942" s="3"/>
      </tp>
      <tp t="s">
        <v/>
        <stp/>
        <stp>P</stp>
        <stp>0</stp>
        <stp>IR</stp>
        <stp>BONDAVGKI548</stp>
        <stp>채권그룹</stp>
        <stp/>
        <stp/>
        <tr r="P5943" s="3"/>
      </tp>
      <tp t="s">
        <v/>
        <stp/>
        <stp>P</stp>
        <stp>0</stp>
        <stp>IR</stp>
        <stp>BONDAVGKI549</stp>
        <stp>채권그룹</stp>
        <stp/>
        <stp/>
        <tr r="P5944" s="3"/>
      </tp>
      <tp t="s">
        <v/>
        <stp/>
        <stp>P</stp>
        <stp>0</stp>
        <stp>IR</stp>
        <stp>BONDAVGKI590</stp>
        <stp>채권그룹</stp>
        <stp/>
        <stp/>
        <tr r="P5985" s="3"/>
      </tp>
      <tp t="s">
        <v/>
        <stp/>
        <stp>P</stp>
        <stp>0</stp>
        <stp>IR</stp>
        <stp>BONDAVGKI591</stp>
        <stp>채권그룹</stp>
        <stp/>
        <stp/>
        <tr r="P5986" s="3"/>
      </tp>
      <tp t="s">
        <v/>
        <stp/>
        <stp>P</stp>
        <stp>0</stp>
        <stp>IR</stp>
        <stp>BONDAVGKI592</stp>
        <stp>채권그룹</stp>
        <stp/>
        <stp/>
        <tr r="P5987" s="3"/>
      </tp>
      <tp t="s">
        <v/>
        <stp/>
        <stp>P</stp>
        <stp>0</stp>
        <stp>IR</stp>
        <stp>BONDAVGKI593</stp>
        <stp>채권그룹</stp>
        <stp/>
        <stp/>
        <tr r="P5988" s="3"/>
      </tp>
      <tp t="s">
        <v/>
        <stp/>
        <stp>P</stp>
        <stp>0</stp>
        <stp>IR</stp>
        <stp>BONDAVGKI594</stp>
        <stp>채권그룹</stp>
        <stp/>
        <stp/>
        <tr r="P5989" s="3"/>
      </tp>
      <tp t="s">
        <v/>
        <stp/>
        <stp>P</stp>
        <stp>0</stp>
        <stp>IR</stp>
        <stp>BONDAVGKI595</stp>
        <stp>채권그룹</stp>
        <stp/>
        <stp/>
        <tr r="P5990" s="3"/>
      </tp>
      <tp t="s">
        <v/>
        <stp/>
        <stp>P</stp>
        <stp>0</stp>
        <stp>IR</stp>
        <stp>BONDAVGKI596</stp>
        <stp>채권그룹</stp>
        <stp/>
        <stp/>
        <tr r="P5991" s="3"/>
      </tp>
      <tp t="s">
        <v/>
        <stp/>
        <stp>P</stp>
        <stp>0</stp>
        <stp>IR</stp>
        <stp>BONDAVGKI597</stp>
        <stp>채권그룹</stp>
        <stp/>
        <stp/>
        <tr r="P5992" s="3"/>
      </tp>
      <tp t="s">
        <v/>
        <stp/>
        <stp>P</stp>
        <stp>0</stp>
        <stp>IR</stp>
        <stp>BONDAVGKI598</stp>
        <stp>채권그룹</stp>
        <stp/>
        <stp/>
        <tr r="P5993" s="3"/>
      </tp>
      <tp t="s">
        <v/>
        <stp/>
        <stp>P</stp>
        <stp>0</stp>
        <stp>IR</stp>
        <stp>BONDAVGKI599</stp>
        <stp>채권그룹</stp>
        <stp/>
        <stp/>
        <tr r="P5994" s="3"/>
      </tp>
      <tp t="s">
        <v/>
        <stp/>
        <stp>P</stp>
        <stp>0</stp>
        <stp>IR</stp>
        <stp>BONDAVGKI580</stp>
        <stp>채권그룹</stp>
        <stp/>
        <stp/>
        <tr r="P5975" s="3"/>
      </tp>
      <tp t="s">
        <v/>
        <stp/>
        <stp>P</stp>
        <stp>0</stp>
        <stp>IR</stp>
        <stp>BONDAVGKI581</stp>
        <stp>채권그룹</stp>
        <stp/>
        <stp/>
        <tr r="P5976" s="3"/>
      </tp>
      <tp t="s">
        <v/>
        <stp/>
        <stp>P</stp>
        <stp>0</stp>
        <stp>IR</stp>
        <stp>BONDAVGKI582</stp>
        <stp>채권그룹</stp>
        <stp/>
        <stp/>
        <tr r="P5977" s="3"/>
      </tp>
      <tp t="s">
        <v/>
        <stp/>
        <stp>P</stp>
        <stp>0</stp>
        <stp>IR</stp>
        <stp>BONDAVGKI583</stp>
        <stp>채권그룹</stp>
        <stp/>
        <stp/>
        <tr r="P5978" s="3"/>
      </tp>
      <tp t="s">
        <v/>
        <stp/>
        <stp>P</stp>
        <stp>0</stp>
        <stp>IR</stp>
        <stp>BONDAVGKI584</stp>
        <stp>채권그룹</stp>
        <stp/>
        <stp/>
        <tr r="P5979" s="3"/>
      </tp>
      <tp t="s">
        <v/>
        <stp/>
        <stp>P</stp>
        <stp>0</stp>
        <stp>IR</stp>
        <stp>BONDAVGKI585</stp>
        <stp>채권그룹</stp>
        <stp/>
        <stp/>
        <tr r="P5980" s="3"/>
      </tp>
      <tp t="s">
        <v/>
        <stp/>
        <stp>P</stp>
        <stp>0</stp>
        <stp>IR</stp>
        <stp>BONDAVGKI586</stp>
        <stp>채권그룹</stp>
        <stp/>
        <stp/>
        <tr r="P5981" s="3"/>
      </tp>
      <tp t="s">
        <v/>
        <stp/>
        <stp>P</stp>
        <stp>0</stp>
        <stp>IR</stp>
        <stp>BONDAVGKI587</stp>
        <stp>채권그룹</stp>
        <stp/>
        <stp/>
        <tr r="P5982" s="3"/>
      </tp>
      <tp t="s">
        <v/>
        <stp/>
        <stp>P</stp>
        <stp>0</stp>
        <stp>IR</stp>
        <stp>BONDAVGKI588</stp>
        <stp>채권그룹</stp>
        <stp/>
        <stp/>
        <tr r="P5983" s="3"/>
      </tp>
      <tp t="s">
        <v/>
        <stp/>
        <stp>P</stp>
        <stp>0</stp>
        <stp>IR</stp>
        <stp>BONDAVGKI589</stp>
        <stp>채권그룹</stp>
        <stp/>
        <stp/>
        <tr r="P5984" s="3"/>
      </tp>
      <tp t="s">
        <v/>
        <stp/>
        <stp>P</stp>
        <stp>0</stp>
        <stp>IR</stp>
        <stp>BONDAVGKI430</stp>
        <stp>채권그룹</stp>
        <stp/>
        <stp/>
        <tr r="P5829" s="3"/>
      </tp>
      <tp t="s">
        <v/>
        <stp/>
        <stp>P</stp>
        <stp>0</stp>
        <stp>IR</stp>
        <stp>BONDAVGKI432</stp>
        <stp>채권그룹</stp>
        <stp/>
        <stp/>
        <tr r="P5830" s="3"/>
      </tp>
      <tp t="s">
        <v/>
        <stp/>
        <stp>P</stp>
        <stp>0</stp>
        <stp>IR</stp>
        <stp>BONDAVGKI433</stp>
        <stp>채권그룹</stp>
        <stp/>
        <stp/>
        <tr r="P5831" s="3"/>
      </tp>
      <tp t="s">
        <v/>
        <stp/>
        <stp>P</stp>
        <stp>0</stp>
        <stp>IR</stp>
        <stp>BONDAVGKI434</stp>
        <stp>채권그룹</stp>
        <stp/>
        <stp/>
        <tr r="P5832" s="3"/>
      </tp>
      <tp t="s">
        <v/>
        <stp/>
        <stp>P</stp>
        <stp>0</stp>
        <stp>IR</stp>
        <stp>BONDAVGKI435</stp>
        <stp>채권그룹</stp>
        <stp/>
        <stp/>
        <tr r="P5833" s="3"/>
      </tp>
      <tp t="s">
        <v/>
        <stp/>
        <stp>P</stp>
        <stp>0</stp>
        <stp>IR</stp>
        <stp>BONDAVGKI436</stp>
        <stp>채권그룹</stp>
        <stp/>
        <stp/>
        <tr r="P5834" s="3"/>
      </tp>
      <tp t="s">
        <v/>
        <stp/>
        <stp>P</stp>
        <stp>0</stp>
        <stp>IR</stp>
        <stp>BONDAVGKI437</stp>
        <stp>채권그룹</stp>
        <stp/>
        <stp/>
        <tr r="P5835" s="3"/>
      </tp>
      <tp t="s">
        <v/>
        <stp/>
        <stp>P</stp>
        <stp>0</stp>
        <stp>IR</stp>
        <stp>BONDAVGKI438</stp>
        <stp>채권그룹</stp>
        <stp/>
        <stp/>
        <tr r="P5836" s="3"/>
      </tp>
      <tp t="s">
        <v/>
        <stp/>
        <stp>P</stp>
        <stp>0</stp>
        <stp>IR</stp>
        <stp>BONDAVGKI439</stp>
        <stp>채권그룹</stp>
        <stp/>
        <stp/>
        <tr r="P5837" s="3"/>
      </tp>
      <tp t="s">
        <v/>
        <stp/>
        <stp>P</stp>
        <stp>0</stp>
        <stp>IR</stp>
        <stp>BONDAVGKI420</stp>
        <stp>채권그룹</stp>
        <stp/>
        <stp/>
        <tr r="P5823" s="3"/>
      </tp>
      <tp t="s">
        <v/>
        <stp/>
        <stp>P</stp>
        <stp>0</stp>
        <stp>IR</stp>
        <stp>BONDAVGKI422</stp>
        <stp>채권그룹</stp>
        <stp/>
        <stp/>
        <tr r="P5824" s="3"/>
      </tp>
      <tp t="s">
        <v/>
        <stp/>
        <stp>P</stp>
        <stp>0</stp>
        <stp>IR</stp>
        <stp>BONDAVGKI425</stp>
        <stp>채권그룹</stp>
        <stp/>
        <stp/>
        <tr r="P5825" s="3"/>
      </tp>
      <tp t="s">
        <v/>
        <stp/>
        <stp>P</stp>
        <stp>0</stp>
        <stp>IR</stp>
        <stp>BONDAVGKI426</stp>
        <stp>채권그룹</stp>
        <stp/>
        <stp/>
        <tr r="P5826" s="3"/>
      </tp>
      <tp t="s">
        <v/>
        <stp/>
        <stp>P</stp>
        <stp>0</stp>
        <stp>IR</stp>
        <stp>BONDAVGKI428</stp>
        <stp>채권그룹</stp>
        <stp/>
        <stp/>
        <tr r="P5827" s="3"/>
      </tp>
      <tp t="s">
        <v/>
        <stp/>
        <stp>P</stp>
        <stp>0</stp>
        <stp>IR</stp>
        <stp>BONDAVGKI429</stp>
        <stp>채권그룹</stp>
        <stp/>
        <stp/>
        <tr r="P5828" s="3"/>
      </tp>
      <tp t="s">
        <v/>
        <stp/>
        <stp>P</stp>
        <stp>0</stp>
        <stp>IR</stp>
        <stp>BONDAVGKI410</stp>
        <stp>채권그룹</stp>
        <stp/>
        <stp/>
        <tr r="P5819" s="3"/>
      </tp>
      <tp t="s">
        <v/>
        <stp/>
        <stp>P</stp>
        <stp>0</stp>
        <stp>IR</stp>
        <stp>BONDAVGKI415</stp>
        <stp>채권그룹</stp>
        <stp/>
        <stp/>
        <tr r="P5820" s="3"/>
      </tp>
      <tp t="s">
        <v/>
        <stp/>
        <stp>P</stp>
        <stp>0</stp>
        <stp>IR</stp>
        <stp>BONDAVGKI416</stp>
        <stp>채권그룹</stp>
        <stp/>
        <stp/>
        <tr r="P5821" s="3"/>
      </tp>
      <tp t="s">
        <v/>
        <stp/>
        <stp>P</stp>
        <stp>0</stp>
        <stp>IR</stp>
        <stp>BONDAVGKI418</stp>
        <stp>채권그룹</stp>
        <stp/>
        <stp/>
        <tr r="P5822" s="3"/>
      </tp>
      <tp t="s">
        <v/>
        <stp/>
        <stp>P</stp>
        <stp>0</stp>
        <stp>IR</stp>
        <stp>BONDAVGKI403</stp>
        <stp>채권그룹</stp>
        <stp/>
        <stp/>
        <tr r="P5818" s="3"/>
      </tp>
      <tp t="s">
        <v/>
        <stp/>
        <stp>P</stp>
        <stp>0</stp>
        <stp>IR</stp>
        <stp>BONDAVGKI470</stp>
        <stp>채권그룹</stp>
        <stp/>
        <stp/>
        <tr r="P5867" s="3"/>
      </tp>
      <tp t="s">
        <v/>
        <stp/>
        <stp>P</stp>
        <stp>0</stp>
        <stp>IR</stp>
        <stp>BONDAVGKI471</stp>
        <stp>채권그룹</stp>
        <stp/>
        <stp/>
        <tr r="P5868" s="3"/>
      </tp>
      <tp t="s">
        <v/>
        <stp/>
        <stp>P</stp>
        <stp>0</stp>
        <stp>IR</stp>
        <stp>BONDAVGKI472</stp>
        <stp>채권그룹</stp>
        <stp/>
        <stp/>
        <tr r="P5869" s="3"/>
      </tp>
      <tp t="s">
        <v/>
        <stp/>
        <stp>P</stp>
        <stp>0</stp>
        <stp>IR</stp>
        <stp>BONDAVGKI474</stp>
        <stp>채권그룹</stp>
        <stp/>
        <stp/>
        <tr r="P5870" s="3"/>
      </tp>
      <tp t="s">
        <v/>
        <stp/>
        <stp>P</stp>
        <stp>0</stp>
        <stp>IR</stp>
        <stp>BONDAVGKI475</stp>
        <stp>채권그룹</stp>
        <stp/>
        <stp/>
        <tr r="P5871" s="3"/>
      </tp>
      <tp t="s">
        <v/>
        <stp/>
        <stp>P</stp>
        <stp>0</stp>
        <stp>IR</stp>
        <stp>BONDAVGKI476</stp>
        <stp>채권그룹</stp>
        <stp/>
        <stp/>
        <tr r="P5872" s="3"/>
      </tp>
      <tp t="s">
        <v/>
        <stp/>
        <stp>P</stp>
        <stp>0</stp>
        <stp>IR</stp>
        <stp>BONDAVGKI477</stp>
        <stp>채권그룹</stp>
        <stp/>
        <stp/>
        <tr r="P5873" s="3"/>
      </tp>
      <tp t="s">
        <v/>
        <stp/>
        <stp>P</stp>
        <stp>0</stp>
        <stp>IR</stp>
        <stp>BONDAVGKI478</stp>
        <stp>채권그룹</stp>
        <stp/>
        <stp/>
        <tr r="P5874" s="3"/>
      </tp>
      <tp t="s">
        <v/>
        <stp/>
        <stp>P</stp>
        <stp>0</stp>
        <stp>IR</stp>
        <stp>BONDAVGKI479</stp>
        <stp>채권그룹</stp>
        <stp/>
        <stp/>
        <tr r="P5875" s="3"/>
      </tp>
      <tp t="s">
        <v/>
        <stp/>
        <stp>P</stp>
        <stp>0</stp>
        <stp>IR</stp>
        <stp>BONDAVGKI460</stp>
        <stp>채권그룹</stp>
        <stp/>
        <stp/>
        <tr r="P5857" s="3"/>
      </tp>
      <tp t="s">
        <v/>
        <stp/>
        <stp>P</stp>
        <stp>0</stp>
        <stp>IR</stp>
        <stp>BONDAVGKI461</stp>
        <stp>채권그룹</stp>
        <stp/>
        <stp/>
        <tr r="P5858" s="3"/>
      </tp>
      <tp t="s">
        <v/>
        <stp/>
        <stp>P</stp>
        <stp>0</stp>
        <stp>IR</stp>
        <stp>BONDAVGKI462</stp>
        <stp>채권그룹</stp>
        <stp/>
        <stp/>
        <tr r="P5859" s="3"/>
      </tp>
      <tp t="s">
        <v/>
        <stp/>
        <stp>P</stp>
        <stp>0</stp>
        <stp>IR</stp>
        <stp>BONDAVGKI463</stp>
        <stp>채권그룹</stp>
        <stp/>
        <stp/>
        <tr r="P5860" s="3"/>
      </tp>
      <tp t="s">
        <v/>
        <stp/>
        <stp>P</stp>
        <stp>0</stp>
        <stp>IR</stp>
        <stp>BONDAVGKI464</stp>
        <stp>채권그룹</stp>
        <stp/>
        <stp/>
        <tr r="P5861" s="3"/>
      </tp>
      <tp t="s">
        <v/>
        <stp/>
        <stp>P</stp>
        <stp>0</stp>
        <stp>IR</stp>
        <stp>BONDAVGKI465</stp>
        <stp>채권그룹</stp>
        <stp/>
        <stp/>
        <tr r="P5862" s="3"/>
      </tp>
      <tp t="s">
        <v/>
        <stp/>
        <stp>P</stp>
        <stp>0</stp>
        <stp>IR</stp>
        <stp>BONDAVGKI466</stp>
        <stp>채권그룹</stp>
        <stp/>
        <stp/>
        <tr r="P5863" s="3"/>
      </tp>
      <tp t="s">
        <v/>
        <stp/>
        <stp>P</stp>
        <stp>0</stp>
        <stp>IR</stp>
        <stp>BONDAVGKI467</stp>
        <stp>채권그룹</stp>
        <stp/>
        <stp/>
        <tr r="P5864" s="3"/>
      </tp>
      <tp t="s">
        <v/>
        <stp/>
        <stp>P</stp>
        <stp>0</stp>
        <stp>IR</stp>
        <stp>BONDAVGKI468</stp>
        <stp>채권그룹</stp>
        <stp/>
        <stp/>
        <tr r="P5865" s="3"/>
      </tp>
      <tp t="s">
        <v/>
        <stp/>
        <stp>P</stp>
        <stp>0</stp>
        <stp>IR</stp>
        <stp>BONDAVGKI469</stp>
        <stp>채권그룹</stp>
        <stp/>
        <stp/>
        <tr r="P5866" s="3"/>
      </tp>
      <tp t="s">
        <v/>
        <stp/>
        <stp>P</stp>
        <stp>0</stp>
        <stp>IR</stp>
        <stp>BONDAVGKI450</stp>
        <stp>채권그룹</stp>
        <stp/>
        <stp/>
        <tr r="P5848" s="3"/>
      </tp>
      <tp t="s">
        <v/>
        <stp/>
        <stp>P</stp>
        <stp>0</stp>
        <stp>IR</stp>
        <stp>BONDAVGKI451</stp>
        <stp>채권그룹</stp>
        <stp/>
        <stp/>
        <tr r="P5849" s="3"/>
      </tp>
      <tp t="s">
        <v/>
        <stp/>
        <stp>P</stp>
        <stp>0</stp>
        <stp>IR</stp>
        <stp>BONDAVGKI452</stp>
        <stp>채권그룹</stp>
        <stp/>
        <stp/>
        <tr r="P5850" s="3"/>
      </tp>
      <tp t="s">
        <v/>
        <stp/>
        <stp>P</stp>
        <stp>0</stp>
        <stp>IR</stp>
        <stp>BONDAVGKI453</stp>
        <stp>채권그룹</stp>
        <stp/>
        <stp/>
        <tr r="P5851" s="3"/>
      </tp>
      <tp t="s">
        <v/>
        <stp/>
        <stp>P</stp>
        <stp>0</stp>
        <stp>IR</stp>
        <stp>BONDAVGKI454</stp>
        <stp>채권그룹</stp>
        <stp/>
        <stp/>
        <tr r="P5852" s="3"/>
      </tp>
      <tp t="s">
        <v/>
        <stp/>
        <stp>P</stp>
        <stp>0</stp>
        <stp>IR</stp>
        <stp>BONDAVGKI456</stp>
        <stp>채권그룹</stp>
        <stp/>
        <stp/>
        <tr r="P5853" s="3"/>
      </tp>
      <tp t="s">
        <v/>
        <stp/>
        <stp>P</stp>
        <stp>0</stp>
        <stp>IR</stp>
        <stp>BONDAVGKI457</stp>
        <stp>채권그룹</stp>
        <stp/>
        <stp/>
        <tr r="P5854" s="3"/>
      </tp>
      <tp t="s">
        <v/>
        <stp/>
        <stp>P</stp>
        <stp>0</stp>
        <stp>IR</stp>
        <stp>BONDAVGKI458</stp>
        <stp>채권그룹</stp>
        <stp/>
        <stp/>
        <tr r="P5855" s="3"/>
      </tp>
      <tp t="s">
        <v/>
        <stp/>
        <stp>P</stp>
        <stp>0</stp>
        <stp>IR</stp>
        <stp>BONDAVGKI459</stp>
        <stp>채권그룹</stp>
        <stp/>
        <stp/>
        <tr r="P5856" s="3"/>
      </tp>
      <tp t="s">
        <v/>
        <stp/>
        <stp>P</stp>
        <stp>0</stp>
        <stp>IR</stp>
        <stp>BONDAVGKI440</stp>
        <stp>채권그룹</stp>
        <stp/>
        <stp/>
        <tr r="P5838" s="3"/>
      </tp>
      <tp t="s">
        <v/>
        <stp/>
        <stp>P</stp>
        <stp>0</stp>
        <stp>IR</stp>
        <stp>BONDAVGKI441</stp>
        <stp>채권그룹</stp>
        <stp/>
        <stp/>
        <tr r="P5839" s="3"/>
      </tp>
      <tp t="s">
        <v/>
        <stp/>
        <stp>P</stp>
        <stp>0</stp>
        <stp>IR</stp>
        <stp>BONDAVGKI442</stp>
        <stp>채권그룹</stp>
        <stp/>
        <stp/>
        <tr r="P5840" s="3"/>
      </tp>
      <tp t="s">
        <v/>
        <stp/>
        <stp>P</stp>
        <stp>0</stp>
        <stp>IR</stp>
        <stp>BONDAVGKI443</stp>
        <stp>채권그룹</stp>
        <stp/>
        <stp/>
        <tr r="P5841" s="3"/>
      </tp>
      <tp t="s">
        <v/>
        <stp/>
        <stp>P</stp>
        <stp>0</stp>
        <stp>IR</stp>
        <stp>BONDAVGKI444</stp>
        <stp>채권그룹</stp>
        <stp/>
        <stp/>
        <tr r="P5842" s="3"/>
      </tp>
      <tp t="s">
        <v/>
        <stp/>
        <stp>P</stp>
        <stp>0</stp>
        <stp>IR</stp>
        <stp>BONDAVGKI445</stp>
        <stp>채권그룹</stp>
        <stp/>
        <stp/>
        <tr r="P5843" s="3"/>
      </tp>
      <tp t="s">
        <v/>
        <stp/>
        <stp>P</stp>
        <stp>0</stp>
        <stp>IR</stp>
        <stp>BONDAVGKI446</stp>
        <stp>채권그룹</stp>
        <stp/>
        <stp/>
        <tr r="P5844" s="3"/>
      </tp>
      <tp t="s">
        <v/>
        <stp/>
        <stp>P</stp>
        <stp>0</stp>
        <stp>IR</stp>
        <stp>BONDAVGKI447</stp>
        <stp>채권그룹</stp>
        <stp/>
        <stp/>
        <tr r="P5845" s="3"/>
      </tp>
      <tp t="s">
        <v/>
        <stp/>
        <stp>P</stp>
        <stp>0</stp>
        <stp>IR</stp>
        <stp>BONDAVGKI448</stp>
        <stp>채권그룹</stp>
        <stp/>
        <stp/>
        <tr r="P5846" s="3"/>
      </tp>
      <tp t="s">
        <v/>
        <stp/>
        <stp>P</stp>
        <stp>0</stp>
        <stp>IR</stp>
        <stp>BONDAVGKI449</stp>
        <stp>채권그룹</stp>
        <stp/>
        <stp/>
        <tr r="P5847" s="3"/>
      </tp>
      <tp t="s">
        <v/>
        <stp/>
        <stp>P</stp>
        <stp>0</stp>
        <stp>IR</stp>
        <stp>BONDAVGKI490</stp>
        <stp>채권그룹</stp>
        <stp/>
        <stp/>
        <tr r="P5886" s="3"/>
      </tp>
      <tp t="s">
        <v/>
        <stp/>
        <stp>P</stp>
        <stp>0</stp>
        <stp>IR</stp>
        <stp>BONDAVGKI491</stp>
        <stp>채권그룹</stp>
        <stp/>
        <stp/>
        <tr r="P5887" s="3"/>
      </tp>
      <tp t="s">
        <v/>
        <stp/>
        <stp>P</stp>
        <stp>0</stp>
        <stp>IR</stp>
        <stp>BONDAVGKI492</stp>
        <stp>채권그룹</stp>
        <stp/>
        <stp/>
        <tr r="P5888" s="3"/>
      </tp>
      <tp t="s">
        <v/>
        <stp/>
        <stp>P</stp>
        <stp>0</stp>
        <stp>IR</stp>
        <stp>BONDAVGKI493</stp>
        <stp>채권그룹</stp>
        <stp/>
        <stp/>
        <tr r="P5889" s="3"/>
      </tp>
      <tp t="s">
        <v/>
        <stp/>
        <stp>P</stp>
        <stp>0</stp>
        <stp>IR</stp>
        <stp>BONDAVGKI494</stp>
        <stp>채권그룹</stp>
        <stp/>
        <stp/>
        <tr r="P5890" s="3"/>
      </tp>
      <tp t="s">
        <v/>
        <stp/>
        <stp>P</stp>
        <stp>0</stp>
        <stp>IR</stp>
        <stp>BONDAVGKI495</stp>
        <stp>채권그룹</stp>
        <stp/>
        <stp/>
        <tr r="P5891" s="3"/>
      </tp>
      <tp t="s">
        <v/>
        <stp/>
        <stp>P</stp>
        <stp>0</stp>
        <stp>IR</stp>
        <stp>BONDAVGKI496</stp>
        <stp>채권그룹</stp>
        <stp/>
        <stp/>
        <tr r="P5892" s="3"/>
      </tp>
      <tp t="s">
        <v/>
        <stp/>
        <stp>P</stp>
        <stp>0</stp>
        <stp>IR</stp>
        <stp>BONDAVGKI497</stp>
        <stp>채권그룹</stp>
        <stp/>
        <stp/>
        <tr r="P5893" s="3"/>
      </tp>
      <tp t="s">
        <v/>
        <stp/>
        <stp>P</stp>
        <stp>0</stp>
        <stp>IR</stp>
        <stp>BONDAVGKI498</stp>
        <stp>채권그룹</stp>
        <stp/>
        <stp/>
        <tr r="P5894" s="3"/>
      </tp>
      <tp t="s">
        <v/>
        <stp/>
        <stp>P</stp>
        <stp>0</stp>
        <stp>IR</stp>
        <stp>BONDAVGKI499</stp>
        <stp>채권그룹</stp>
        <stp/>
        <stp/>
        <tr r="P5895" s="3"/>
      </tp>
      <tp t="s">
        <v/>
        <stp/>
        <stp>P</stp>
        <stp>0</stp>
        <stp>IR</stp>
        <stp>BONDAVGKI480</stp>
        <stp>채권그룹</stp>
        <stp/>
        <stp/>
        <tr r="P5876" s="3"/>
      </tp>
      <tp t="s">
        <v/>
        <stp/>
        <stp>P</stp>
        <stp>0</stp>
        <stp>IR</stp>
        <stp>BONDAVGKI481</stp>
        <stp>채권그룹</stp>
        <stp/>
        <stp/>
        <tr r="P5877" s="3"/>
      </tp>
      <tp t="s">
        <v/>
        <stp/>
        <stp>P</stp>
        <stp>0</stp>
        <stp>IR</stp>
        <stp>BONDAVGKI482</stp>
        <stp>채권그룹</stp>
        <stp/>
        <stp/>
        <tr r="P5878" s="3"/>
      </tp>
      <tp t="s">
        <v/>
        <stp/>
        <stp>P</stp>
        <stp>0</stp>
        <stp>IR</stp>
        <stp>BONDAVGKI483</stp>
        <stp>채권그룹</stp>
        <stp/>
        <stp/>
        <tr r="P5879" s="3"/>
      </tp>
      <tp t="s">
        <v/>
        <stp/>
        <stp>P</stp>
        <stp>0</stp>
        <stp>IR</stp>
        <stp>BONDAVGKI484</stp>
        <stp>채권그룹</stp>
        <stp/>
        <stp/>
        <tr r="P5880" s="3"/>
      </tp>
      <tp t="s">
        <v/>
        <stp/>
        <stp>P</stp>
        <stp>0</stp>
        <stp>IR</stp>
        <stp>BONDAVGKI485</stp>
        <stp>채권그룹</stp>
        <stp/>
        <stp/>
        <tr r="P5881" s="3"/>
      </tp>
      <tp t="s">
        <v/>
        <stp/>
        <stp>P</stp>
        <stp>0</stp>
        <stp>IR</stp>
        <stp>BONDAVGKI486</stp>
        <stp>채권그룹</stp>
        <stp/>
        <stp/>
        <tr r="P5882" s="3"/>
      </tp>
      <tp t="s">
        <v/>
        <stp/>
        <stp>P</stp>
        <stp>0</stp>
        <stp>IR</stp>
        <stp>BONDAVGKI487</stp>
        <stp>채권그룹</stp>
        <stp/>
        <stp/>
        <tr r="P5883" s="3"/>
      </tp>
      <tp t="s">
        <v/>
        <stp/>
        <stp>P</stp>
        <stp>0</stp>
        <stp>IR</stp>
        <stp>BONDAVGKI488</stp>
        <stp>채권그룹</stp>
        <stp/>
        <stp/>
        <tr r="P5884" s="3"/>
      </tp>
      <tp t="s">
        <v/>
        <stp/>
        <stp>P</stp>
        <stp>0</stp>
        <stp>IR</stp>
        <stp>BONDAVGKI489</stp>
        <stp>채권그룹</stp>
        <stp/>
        <stp/>
        <tr r="P5885" s="3"/>
      </tp>
      <tp t="s">
        <v/>
        <stp/>
        <stp>P</stp>
        <stp>0</stp>
        <stp>IR</stp>
        <stp>BONDAVGKI730</stp>
        <stp>채권그룹</stp>
        <stp/>
        <stp/>
        <tr r="P6119" s="3"/>
      </tp>
      <tp t="s">
        <v/>
        <stp/>
        <stp>P</stp>
        <stp>0</stp>
        <stp>IR</stp>
        <stp>BONDAVGKI731</stp>
        <stp>채권그룹</stp>
        <stp/>
        <stp/>
        <tr r="P6120" s="3"/>
      </tp>
      <tp t="s">
        <v/>
        <stp/>
        <stp>P</stp>
        <stp>0</stp>
        <stp>IR</stp>
        <stp>BONDAVGKI732</stp>
        <stp>채권그룹</stp>
        <stp/>
        <stp/>
        <tr r="P6121" s="3"/>
      </tp>
      <tp t="s">
        <v/>
        <stp/>
        <stp>P</stp>
        <stp>0</stp>
        <stp>IR</stp>
        <stp>BONDAVGKI733</stp>
        <stp>채권그룹</stp>
        <stp/>
        <stp/>
        <tr r="P6122" s="3"/>
      </tp>
      <tp t="s">
        <v/>
        <stp/>
        <stp>P</stp>
        <stp>0</stp>
        <stp>IR</stp>
        <stp>BONDAVGKI734</stp>
        <stp>채권그룹</stp>
        <stp/>
        <stp/>
        <tr r="P6123" s="3"/>
      </tp>
      <tp t="s">
        <v/>
        <stp/>
        <stp>P</stp>
        <stp>0</stp>
        <stp>IR</stp>
        <stp>BONDAVGKI735</stp>
        <stp>채권그룹</stp>
        <stp/>
        <stp/>
        <tr r="P6124" s="3"/>
      </tp>
      <tp t="s">
        <v/>
        <stp/>
        <stp>P</stp>
        <stp>0</stp>
        <stp>IR</stp>
        <stp>BONDAVGKI736</stp>
        <stp>채권그룹</stp>
        <stp/>
        <stp/>
        <tr r="P6125" s="3"/>
      </tp>
      <tp t="s">
        <v/>
        <stp/>
        <stp>P</stp>
        <stp>0</stp>
        <stp>IR</stp>
        <stp>BONDAVGKI737</stp>
        <stp>채권그룹</stp>
        <stp/>
        <stp/>
        <tr r="P6126" s="3"/>
      </tp>
      <tp t="s">
        <v/>
        <stp/>
        <stp>P</stp>
        <stp>0</stp>
        <stp>IR</stp>
        <stp>BONDAVGKI739</stp>
        <stp>채권그룹</stp>
        <stp/>
        <stp/>
        <tr r="P6127" s="3"/>
      </tp>
      <tp t="s">
        <v/>
        <stp/>
        <stp>P</stp>
        <stp>0</stp>
        <stp>IR</stp>
        <stp>BONDAVGKI720</stp>
        <stp>채권그룹</stp>
        <stp/>
        <stp/>
        <tr r="P6110" s="3"/>
      </tp>
      <tp t="s">
        <v/>
        <stp/>
        <stp>P</stp>
        <stp>0</stp>
        <stp>IR</stp>
        <stp>BONDAVGKI721</stp>
        <stp>채권그룹</stp>
        <stp/>
        <stp/>
        <tr r="P6111" s="3"/>
      </tp>
      <tp t="s">
        <v/>
        <stp/>
        <stp>P</stp>
        <stp>0</stp>
        <stp>IR</stp>
        <stp>BONDAVGKI723</stp>
        <stp>채권그룹</stp>
        <stp/>
        <stp/>
        <tr r="P6112" s="3"/>
      </tp>
      <tp t="s">
        <v/>
        <stp/>
        <stp>P</stp>
        <stp>0</stp>
        <stp>IR</stp>
        <stp>BONDAVGKI724</stp>
        <stp>채권그룹</stp>
        <stp/>
        <stp/>
        <tr r="P6113" s="3"/>
      </tp>
      <tp t="s">
        <v/>
        <stp/>
        <stp>P</stp>
        <stp>0</stp>
        <stp>IR</stp>
        <stp>BONDAVGKI725</stp>
        <stp>채권그룹</stp>
        <stp/>
        <stp/>
        <tr r="P6114" s="3"/>
      </tp>
      <tp t="s">
        <v/>
        <stp/>
        <stp>P</stp>
        <stp>0</stp>
        <stp>IR</stp>
        <stp>BONDAVGKI726</stp>
        <stp>채권그룹</stp>
        <stp/>
        <stp/>
        <tr r="P6115" s="3"/>
      </tp>
      <tp t="s">
        <v/>
        <stp/>
        <stp>P</stp>
        <stp>0</stp>
        <stp>IR</stp>
        <stp>BONDAVGKI727</stp>
        <stp>채권그룹</stp>
        <stp/>
        <stp/>
        <tr r="P6116" s="3"/>
      </tp>
      <tp t="s">
        <v/>
        <stp/>
        <stp>P</stp>
        <stp>0</stp>
        <stp>IR</stp>
        <stp>BONDAVGKI728</stp>
        <stp>채권그룹</stp>
        <stp/>
        <stp/>
        <tr r="P6117" s="3"/>
      </tp>
      <tp t="s">
        <v/>
        <stp/>
        <stp>P</stp>
        <stp>0</stp>
        <stp>IR</stp>
        <stp>BONDAVGKI729</stp>
        <stp>채권그룹</stp>
        <stp/>
        <stp/>
        <tr r="P6118" s="3"/>
      </tp>
      <tp t="s">
        <v/>
        <stp/>
        <stp>P</stp>
        <stp>0</stp>
        <stp>IR</stp>
        <stp>BONDAVGKI710</stp>
        <stp>채권그룹</stp>
        <stp/>
        <stp/>
        <tr r="P6100" s="3"/>
      </tp>
      <tp t="s">
        <v/>
        <stp/>
        <stp>P</stp>
        <stp>0</stp>
        <stp>IR</stp>
        <stp>BONDAVGKI711</stp>
        <stp>채권그룹</stp>
        <stp/>
        <stp/>
        <tr r="P6101" s="3"/>
      </tp>
      <tp t="s">
        <v/>
        <stp/>
        <stp>P</stp>
        <stp>0</stp>
        <stp>IR</stp>
        <stp>BONDAVGKI712</stp>
        <stp>채권그룹</stp>
        <stp/>
        <stp/>
        <tr r="P6102" s="3"/>
      </tp>
      <tp t="s">
        <v/>
        <stp/>
        <stp>P</stp>
        <stp>0</stp>
        <stp>IR</stp>
        <stp>BONDAVGKI713</stp>
        <stp>채권그룹</stp>
        <stp/>
        <stp/>
        <tr r="P6103" s="3"/>
      </tp>
      <tp t="s">
        <v/>
        <stp/>
        <stp>P</stp>
        <stp>0</stp>
        <stp>IR</stp>
        <stp>BONDAVGKI714</stp>
        <stp>채권그룹</stp>
        <stp/>
        <stp/>
        <tr r="P6104" s="3"/>
      </tp>
      <tp t="s">
        <v/>
        <stp/>
        <stp>P</stp>
        <stp>0</stp>
        <stp>IR</stp>
        <stp>BONDAVGKI715</stp>
        <stp>채권그룹</stp>
        <stp/>
        <stp/>
        <tr r="P6105" s="3"/>
      </tp>
      <tp t="s">
        <v/>
        <stp/>
        <stp>P</stp>
        <stp>0</stp>
        <stp>IR</stp>
        <stp>BONDAVGKI716</stp>
        <stp>채권그룹</stp>
        <stp/>
        <stp/>
        <tr r="P6106" s="3"/>
      </tp>
      <tp t="s">
        <v/>
        <stp/>
        <stp>P</stp>
        <stp>0</stp>
        <stp>IR</stp>
        <stp>BONDAVGKI717</stp>
        <stp>채권그룹</stp>
        <stp/>
        <stp/>
        <tr r="P6107" s="3"/>
      </tp>
      <tp t="s">
        <v/>
        <stp/>
        <stp>P</stp>
        <stp>0</stp>
        <stp>IR</stp>
        <stp>BONDAVGKI718</stp>
        <stp>채권그룹</stp>
        <stp/>
        <stp/>
        <tr r="P6108" s="3"/>
      </tp>
      <tp t="s">
        <v/>
        <stp/>
        <stp>P</stp>
        <stp>0</stp>
        <stp>IR</stp>
        <stp>BONDAVGKI719</stp>
        <stp>채권그룹</stp>
        <stp/>
        <stp/>
        <tr r="P6109" s="3"/>
      </tp>
      <tp t="s">
        <v/>
        <stp/>
        <stp>P</stp>
        <stp>0</stp>
        <stp>IR</stp>
        <stp>BONDAVGKI700</stp>
        <stp>채권그룹</stp>
        <stp/>
        <stp/>
        <tr r="P6090" s="3"/>
      </tp>
      <tp t="s">
        <v/>
        <stp/>
        <stp>P</stp>
        <stp>0</stp>
        <stp>IR</stp>
        <stp>BONDAVGKI701</stp>
        <stp>채권그룹</stp>
        <stp/>
        <stp/>
        <tr r="P6091" s="3"/>
      </tp>
      <tp t="s">
        <v/>
        <stp/>
        <stp>P</stp>
        <stp>0</stp>
        <stp>IR</stp>
        <stp>BONDAVGKI702</stp>
        <stp>채권그룹</stp>
        <stp/>
        <stp/>
        <tr r="P6092" s="3"/>
      </tp>
      <tp t="s">
        <v/>
        <stp/>
        <stp>P</stp>
        <stp>0</stp>
        <stp>IR</stp>
        <stp>BONDAVGKI703</stp>
        <stp>채권그룹</stp>
        <stp/>
        <stp/>
        <tr r="P6093" s="3"/>
      </tp>
      <tp t="s">
        <v/>
        <stp/>
        <stp>P</stp>
        <stp>0</stp>
        <stp>IR</stp>
        <stp>BONDAVGKI704</stp>
        <stp>채권그룹</stp>
        <stp/>
        <stp/>
        <tr r="P6094" s="3"/>
      </tp>
      <tp t="s">
        <v/>
        <stp/>
        <stp>P</stp>
        <stp>0</stp>
        <stp>IR</stp>
        <stp>BONDAVGKI705</stp>
        <stp>채권그룹</stp>
        <stp/>
        <stp/>
        <tr r="P6095" s="3"/>
      </tp>
      <tp t="s">
        <v/>
        <stp/>
        <stp>P</stp>
        <stp>0</stp>
        <stp>IR</stp>
        <stp>BONDAVGKI706</stp>
        <stp>채권그룹</stp>
        <stp/>
        <stp/>
        <tr r="P6096" s="3"/>
      </tp>
      <tp t="s">
        <v/>
        <stp/>
        <stp>P</stp>
        <stp>0</stp>
        <stp>IR</stp>
        <stp>BONDAVGKI707</stp>
        <stp>채권그룹</stp>
        <stp/>
        <stp/>
        <tr r="P6097" s="3"/>
      </tp>
      <tp t="s">
        <v/>
        <stp/>
        <stp>P</stp>
        <stp>0</stp>
        <stp>IR</stp>
        <stp>BONDAVGKI708</stp>
        <stp>채권그룹</stp>
        <stp/>
        <stp/>
        <tr r="P6098" s="3"/>
      </tp>
      <tp t="s">
        <v/>
        <stp/>
        <stp>P</stp>
        <stp>0</stp>
        <stp>IR</stp>
        <stp>BONDAVGKI709</stp>
        <stp>채권그룹</stp>
        <stp/>
        <stp/>
        <tr r="P6099" s="3"/>
      </tp>
      <tp t="s">
        <v/>
        <stp/>
        <stp>P</stp>
        <stp>0</stp>
        <stp>IR</stp>
        <stp>BONDAVGKI770</stp>
        <stp>채권그룹</stp>
        <stp/>
        <stp/>
        <tr r="P6157" s="3"/>
      </tp>
      <tp t="s">
        <v/>
        <stp/>
        <stp>P</stp>
        <stp>0</stp>
        <stp>IR</stp>
        <stp>BONDAVGKI771</stp>
        <stp>채권그룹</stp>
        <stp/>
        <stp/>
        <tr r="P6158" s="3"/>
      </tp>
      <tp t="s">
        <v/>
        <stp/>
        <stp>P</stp>
        <stp>0</stp>
        <stp>IR</stp>
        <stp>BONDAVGKI772</stp>
        <stp>채권그룹</stp>
        <stp/>
        <stp/>
        <tr r="P6159" s="3"/>
      </tp>
      <tp t="s">
        <v/>
        <stp/>
        <stp>P</stp>
        <stp>0</stp>
        <stp>IR</stp>
        <stp>BONDAVGKI773</stp>
        <stp>채권그룹</stp>
        <stp/>
        <stp/>
        <tr r="P6160" s="3"/>
      </tp>
      <tp t="s">
        <v/>
        <stp/>
        <stp>P</stp>
        <stp>0</stp>
        <stp>IR</stp>
        <stp>BONDAVGKI774</stp>
        <stp>채권그룹</stp>
        <stp/>
        <stp/>
        <tr r="P6161" s="3"/>
      </tp>
      <tp t="s">
        <v/>
        <stp/>
        <stp>P</stp>
        <stp>0</stp>
        <stp>IR</stp>
        <stp>BONDAVGKI775</stp>
        <stp>채권그룹</stp>
        <stp/>
        <stp/>
        <tr r="P6162" s="3"/>
      </tp>
      <tp t="s">
        <v/>
        <stp/>
        <stp>P</stp>
        <stp>0</stp>
        <stp>IR</stp>
        <stp>BONDAVGKI776</stp>
        <stp>채권그룹</stp>
        <stp/>
        <stp/>
        <tr r="P6163" s="3"/>
      </tp>
      <tp t="s">
        <v/>
        <stp/>
        <stp>P</stp>
        <stp>0</stp>
        <stp>IR</stp>
        <stp>BONDAVGKI777</stp>
        <stp>채권그룹</stp>
        <stp/>
        <stp/>
        <tr r="P6164" s="3"/>
      </tp>
      <tp t="s">
        <v/>
        <stp/>
        <stp>P</stp>
        <stp>0</stp>
        <stp>IR</stp>
        <stp>BONDAVGKI778</stp>
        <stp>채권그룹</stp>
        <stp/>
        <stp/>
        <tr r="P6165" s="3"/>
      </tp>
      <tp t="s">
        <v/>
        <stp/>
        <stp>P</stp>
        <stp>0</stp>
        <stp>IR</stp>
        <stp>BONDAVGKI779</stp>
        <stp>채권그룹</stp>
        <stp/>
        <stp/>
        <tr r="P6166" s="3"/>
      </tp>
      <tp t="s">
        <v/>
        <stp/>
        <stp>P</stp>
        <stp>0</stp>
        <stp>IR</stp>
        <stp>BONDAVGKI760</stp>
        <stp>채권그룹</stp>
        <stp/>
        <stp/>
        <tr r="P6147" s="3"/>
      </tp>
      <tp t="s">
        <v/>
        <stp/>
        <stp>P</stp>
        <stp>0</stp>
        <stp>IR</stp>
        <stp>BONDAVGKI761</stp>
        <stp>채권그룹</stp>
        <stp/>
        <stp/>
        <tr r="P6148" s="3"/>
      </tp>
      <tp t="s">
        <v/>
        <stp/>
        <stp>P</stp>
        <stp>0</stp>
        <stp>IR</stp>
        <stp>BONDAVGKI762</stp>
        <stp>채권그룹</stp>
        <stp/>
        <stp/>
        <tr r="P6149" s="3"/>
      </tp>
      <tp t="s">
        <v/>
        <stp/>
        <stp>P</stp>
        <stp>0</stp>
        <stp>IR</stp>
        <stp>BONDAVGKI763</stp>
        <stp>채권그룹</stp>
        <stp/>
        <stp/>
        <tr r="P6150" s="3"/>
      </tp>
      <tp t="s">
        <v/>
        <stp/>
        <stp>P</stp>
        <stp>0</stp>
        <stp>IR</stp>
        <stp>BONDAVGKI764</stp>
        <stp>채권그룹</stp>
        <stp/>
        <stp/>
        <tr r="P6151" s="3"/>
      </tp>
      <tp t="s">
        <v/>
        <stp/>
        <stp>P</stp>
        <stp>0</stp>
        <stp>IR</stp>
        <stp>BONDAVGKI765</stp>
        <stp>채권그룹</stp>
        <stp/>
        <stp/>
        <tr r="P6152" s="3"/>
      </tp>
      <tp t="s">
        <v/>
        <stp/>
        <stp>P</stp>
        <stp>0</stp>
        <stp>IR</stp>
        <stp>BONDAVGKI766</stp>
        <stp>채권그룹</stp>
        <stp/>
        <stp/>
        <tr r="P6153" s="3"/>
      </tp>
      <tp t="s">
        <v/>
        <stp/>
        <stp>P</stp>
        <stp>0</stp>
        <stp>IR</stp>
        <stp>BONDAVGKI767</stp>
        <stp>채권그룹</stp>
        <stp/>
        <stp/>
        <tr r="P6154" s="3"/>
      </tp>
      <tp t="s">
        <v/>
        <stp/>
        <stp>P</stp>
        <stp>0</stp>
        <stp>IR</stp>
        <stp>BONDAVGKI768</stp>
        <stp>채권그룹</stp>
        <stp/>
        <stp/>
        <tr r="P6155" s="3"/>
      </tp>
      <tp t="s">
        <v/>
        <stp/>
        <stp>P</stp>
        <stp>0</stp>
        <stp>IR</stp>
        <stp>BONDAVGKI769</stp>
        <stp>채권그룹</stp>
        <stp/>
        <stp/>
        <tr r="P6156" s="3"/>
      </tp>
      <tp t="s">
        <v/>
        <stp/>
        <stp>P</stp>
        <stp>0</stp>
        <stp>IR</stp>
        <stp>BONDAVGKI750</stp>
        <stp>채권그룹</stp>
        <stp/>
        <stp/>
        <tr r="P6138" s="3"/>
      </tp>
      <tp t="s">
        <v/>
        <stp/>
        <stp>P</stp>
        <stp>0</stp>
        <stp>IR</stp>
        <stp>BONDAVGKI751</stp>
        <stp>채권그룹</stp>
        <stp/>
        <stp/>
        <tr r="P6139" s="3"/>
      </tp>
      <tp t="s">
        <v/>
        <stp/>
        <stp>P</stp>
        <stp>0</stp>
        <stp>IR</stp>
        <stp>BONDAVGKI752</stp>
        <stp>채권그룹</stp>
        <stp/>
        <stp/>
        <tr r="P6140" s="3"/>
      </tp>
      <tp t="s">
        <v/>
        <stp/>
        <stp>P</stp>
        <stp>0</stp>
        <stp>IR</stp>
        <stp>BONDAVGKI753</stp>
        <stp>채권그룹</stp>
        <stp/>
        <stp/>
        <tr r="P6141" s="3"/>
      </tp>
      <tp t="s">
        <v/>
        <stp/>
        <stp>P</stp>
        <stp>0</stp>
        <stp>IR</stp>
        <stp>BONDAVGKI754</stp>
        <stp>채권그룹</stp>
        <stp/>
        <stp/>
        <tr r="P6142" s="3"/>
      </tp>
      <tp t="s">
        <v/>
        <stp/>
        <stp>P</stp>
        <stp>0</stp>
        <stp>IR</stp>
        <stp>BONDAVGKI755</stp>
        <stp>채권그룹</stp>
        <stp/>
        <stp/>
        <tr r="P6143" s="3"/>
      </tp>
      <tp t="s">
        <v/>
        <stp/>
        <stp>P</stp>
        <stp>0</stp>
        <stp>IR</stp>
        <stp>BONDAVGKI757</stp>
        <stp>채권그룹</stp>
        <stp/>
        <stp/>
        <tr r="P6144" s="3"/>
      </tp>
      <tp t="s">
        <v/>
        <stp/>
        <stp>P</stp>
        <stp>0</stp>
        <stp>IR</stp>
        <stp>BONDAVGKI758</stp>
        <stp>채권그룹</stp>
        <stp/>
        <stp/>
        <tr r="P6145" s="3"/>
      </tp>
      <tp t="s">
        <v/>
        <stp/>
        <stp>P</stp>
        <stp>0</stp>
        <stp>IR</stp>
        <stp>BONDAVGKI759</stp>
        <stp>채권그룹</stp>
        <stp/>
        <stp/>
        <tr r="P6146" s="3"/>
      </tp>
      <tp t="s">
        <v/>
        <stp/>
        <stp>P</stp>
        <stp>0</stp>
        <stp>IR</stp>
        <stp>BONDAVGKI740</stp>
        <stp>채권그룹</stp>
        <stp/>
        <stp/>
        <tr r="P6128" s="3"/>
      </tp>
      <tp t="s">
        <v/>
        <stp/>
        <stp>P</stp>
        <stp>0</stp>
        <stp>IR</stp>
        <stp>BONDAVGKI741</stp>
        <stp>채권그룹</stp>
        <stp/>
        <stp/>
        <tr r="P6129" s="3"/>
      </tp>
      <tp t="s">
        <v/>
        <stp/>
        <stp>P</stp>
        <stp>0</stp>
        <stp>IR</stp>
        <stp>BONDAVGKI742</stp>
        <stp>채권그룹</stp>
        <stp/>
        <stp/>
        <tr r="P6130" s="3"/>
      </tp>
      <tp t="s">
        <v/>
        <stp/>
        <stp>P</stp>
        <stp>0</stp>
        <stp>IR</stp>
        <stp>BONDAVGKI743</stp>
        <stp>채권그룹</stp>
        <stp/>
        <stp/>
        <tr r="P6131" s="3"/>
      </tp>
      <tp t="s">
        <v/>
        <stp/>
        <stp>P</stp>
        <stp>0</stp>
        <stp>IR</stp>
        <stp>BONDAVGKI744</stp>
        <stp>채권그룹</stp>
        <stp/>
        <stp/>
        <tr r="P6132" s="3"/>
      </tp>
      <tp t="s">
        <v/>
        <stp/>
        <stp>P</stp>
        <stp>0</stp>
        <stp>IR</stp>
        <stp>BONDAVGKI745</stp>
        <stp>채권그룹</stp>
        <stp/>
        <stp/>
        <tr r="P6133" s="3"/>
      </tp>
      <tp t="s">
        <v/>
        <stp/>
        <stp>P</stp>
        <stp>0</stp>
        <stp>IR</stp>
        <stp>BONDAVGKI746</stp>
        <stp>채권그룹</stp>
        <stp/>
        <stp/>
        <tr r="P6134" s="3"/>
      </tp>
      <tp t="s">
        <v/>
        <stp/>
        <stp>P</stp>
        <stp>0</stp>
        <stp>IR</stp>
        <stp>BONDAVGKI747</stp>
        <stp>채권그룹</stp>
        <stp/>
        <stp/>
        <tr r="P6135" s="3"/>
      </tp>
      <tp t="s">
        <v/>
        <stp/>
        <stp>P</stp>
        <stp>0</stp>
        <stp>IR</stp>
        <stp>BONDAVGKI748</stp>
        <stp>채권그룹</stp>
        <stp/>
        <stp/>
        <tr r="P6136" s="3"/>
      </tp>
      <tp t="s">
        <v/>
        <stp/>
        <stp>P</stp>
        <stp>0</stp>
        <stp>IR</stp>
        <stp>BONDAVGKI749</stp>
        <stp>채권그룹</stp>
        <stp/>
        <stp/>
        <tr r="P6137" s="3"/>
      </tp>
      <tp t="s">
        <v/>
        <stp/>
        <stp>P</stp>
        <stp>0</stp>
        <stp>IR</stp>
        <stp>BONDAVGKI790</stp>
        <stp>채권그룹</stp>
        <stp/>
        <stp/>
        <tr r="P6177" s="3"/>
      </tp>
      <tp t="s">
        <v/>
        <stp/>
        <stp>P</stp>
        <stp>0</stp>
        <stp>IR</stp>
        <stp>BONDAVGKI791</stp>
        <stp>채권그룹</stp>
        <stp/>
        <stp/>
        <tr r="P6178" s="3"/>
      </tp>
      <tp t="s">
        <v/>
        <stp/>
        <stp>P</stp>
        <stp>0</stp>
        <stp>IR</stp>
        <stp>BONDAVGKI792</stp>
        <stp>채권그룹</stp>
        <stp/>
        <stp/>
        <tr r="P6179" s="3"/>
      </tp>
      <tp t="s">
        <v/>
        <stp/>
        <stp>P</stp>
        <stp>0</stp>
        <stp>IR</stp>
        <stp>BONDAVGKI793</stp>
        <stp>채권그룹</stp>
        <stp/>
        <stp/>
        <tr r="P6180" s="3"/>
      </tp>
      <tp t="s">
        <v/>
        <stp/>
        <stp>P</stp>
        <stp>0</stp>
        <stp>IR</stp>
        <stp>BONDAVGKI794</stp>
        <stp>채권그룹</stp>
        <stp/>
        <stp/>
        <tr r="P6181" s="3"/>
      </tp>
      <tp t="s">
        <v/>
        <stp/>
        <stp>P</stp>
        <stp>0</stp>
        <stp>IR</stp>
        <stp>BONDAVGKI795</stp>
        <stp>채권그룹</stp>
        <stp/>
        <stp/>
        <tr r="P6182" s="3"/>
      </tp>
      <tp t="s">
        <v/>
        <stp/>
        <stp>P</stp>
        <stp>0</stp>
        <stp>IR</stp>
        <stp>BONDAVGKI796</stp>
        <stp>채권그룹</stp>
        <stp/>
        <stp/>
        <tr r="P6183" s="3"/>
      </tp>
      <tp t="s">
        <v/>
        <stp/>
        <stp>P</stp>
        <stp>0</stp>
        <stp>IR</stp>
        <stp>BONDAVGKI797</stp>
        <stp>채권그룹</stp>
        <stp/>
        <stp/>
        <tr r="P6184" s="3"/>
      </tp>
      <tp t="s">
        <v/>
        <stp/>
        <stp>P</stp>
        <stp>0</stp>
        <stp>IR</stp>
        <stp>BONDAVGKI798</stp>
        <stp>채권그룹</stp>
        <stp/>
        <stp/>
        <tr r="P6185" s="3"/>
      </tp>
      <tp t="s">
        <v/>
        <stp/>
        <stp>P</stp>
        <stp>0</stp>
        <stp>IR</stp>
        <stp>BONDAVGKI799</stp>
        <stp>채권그룹</stp>
        <stp/>
        <stp/>
        <tr r="P6186" s="3"/>
      </tp>
      <tp t="s">
        <v/>
        <stp/>
        <stp>P</stp>
        <stp>0</stp>
        <stp>IR</stp>
        <stp>BONDAVGKI780</stp>
        <stp>채권그룹</stp>
        <stp/>
        <stp/>
        <tr r="P6167" s="3"/>
      </tp>
      <tp t="s">
        <v/>
        <stp/>
        <stp>P</stp>
        <stp>0</stp>
        <stp>IR</stp>
        <stp>BONDAVGKI781</stp>
        <stp>채권그룹</stp>
        <stp/>
        <stp/>
        <tr r="P6168" s="3"/>
      </tp>
      <tp t="s">
        <v/>
        <stp/>
        <stp>P</stp>
        <stp>0</stp>
        <stp>IR</stp>
        <stp>BONDAVGKI782</stp>
        <stp>채권그룹</stp>
        <stp/>
        <stp/>
        <tr r="P6169" s="3"/>
      </tp>
      <tp t="s">
        <v/>
        <stp/>
        <stp>P</stp>
        <stp>0</stp>
        <stp>IR</stp>
        <stp>BONDAVGKI783</stp>
        <stp>채권그룹</stp>
        <stp/>
        <stp/>
        <tr r="P6170" s="3"/>
      </tp>
      <tp t="s">
        <v/>
        <stp/>
        <stp>P</stp>
        <stp>0</stp>
        <stp>IR</stp>
        <stp>BONDAVGKI784</stp>
        <stp>채권그룹</stp>
        <stp/>
        <stp/>
        <tr r="P6171" s="3"/>
      </tp>
      <tp t="s">
        <v/>
        <stp/>
        <stp>P</stp>
        <stp>0</stp>
        <stp>IR</stp>
        <stp>BONDAVGKI785</stp>
        <stp>채권그룹</stp>
        <stp/>
        <stp/>
        <tr r="P6172" s="3"/>
      </tp>
      <tp t="s">
        <v/>
        <stp/>
        <stp>P</stp>
        <stp>0</stp>
        <stp>IR</stp>
        <stp>BONDAVGKI786</stp>
        <stp>채권그룹</stp>
        <stp/>
        <stp/>
        <tr r="P6173" s="3"/>
      </tp>
      <tp t="s">
        <v/>
        <stp/>
        <stp>P</stp>
        <stp>0</stp>
        <stp>IR</stp>
        <stp>BONDAVGKI787</stp>
        <stp>채권그룹</stp>
        <stp/>
        <stp/>
        <tr r="P6174" s="3"/>
      </tp>
      <tp t="s">
        <v/>
        <stp/>
        <stp>P</stp>
        <stp>0</stp>
        <stp>IR</stp>
        <stp>BONDAVGKI788</stp>
        <stp>채권그룹</stp>
        <stp/>
        <stp/>
        <tr r="P6175" s="3"/>
      </tp>
      <tp t="s">
        <v/>
        <stp/>
        <stp>P</stp>
        <stp>0</stp>
        <stp>IR</stp>
        <stp>BONDAVGKI789</stp>
        <stp>채권그룹</stp>
        <stp/>
        <stp/>
        <tr r="P6176" s="3"/>
      </tp>
      <tp t="s">
        <v/>
        <stp/>
        <stp>P</stp>
        <stp>0</stp>
        <stp>IR</stp>
        <stp>BONDAVGKI630</stp>
        <stp>채권그룹</stp>
        <stp/>
        <stp/>
        <tr r="P6023" s="3"/>
      </tp>
      <tp t="s">
        <v/>
        <stp/>
        <stp>P</stp>
        <stp>0</stp>
        <stp>IR</stp>
        <stp>BONDAVGKI631</stp>
        <stp>채권그룹</stp>
        <stp/>
        <stp/>
        <tr r="P6024" s="3"/>
      </tp>
      <tp t="s">
        <v/>
        <stp/>
        <stp>P</stp>
        <stp>0</stp>
        <stp>IR</stp>
        <stp>BONDAVGKI632</stp>
        <stp>채권그룹</stp>
        <stp/>
        <stp/>
        <tr r="P6025" s="3"/>
      </tp>
      <tp t="s">
        <v/>
        <stp/>
        <stp>P</stp>
        <stp>0</stp>
        <stp>IR</stp>
        <stp>BONDAVGKI633</stp>
        <stp>채권그룹</stp>
        <stp/>
        <stp/>
        <tr r="P6026" s="3"/>
      </tp>
      <tp t="s">
        <v/>
        <stp/>
        <stp>P</stp>
        <stp>0</stp>
        <stp>IR</stp>
        <stp>BONDAVGKI636</stp>
        <stp>채권그룹</stp>
        <stp/>
        <stp/>
        <tr r="P6027" s="3"/>
      </tp>
      <tp t="s">
        <v/>
        <stp/>
        <stp>P</stp>
        <stp>0</stp>
        <stp>IR</stp>
        <stp>BONDAVGKI637</stp>
        <stp>채권그룹</stp>
        <stp/>
        <stp/>
        <tr r="P6028" s="3"/>
      </tp>
      <tp t="s">
        <v/>
        <stp/>
        <stp>P</stp>
        <stp>0</stp>
        <stp>IR</stp>
        <stp>BONDAVGKI638</stp>
        <stp>채권그룹</stp>
        <stp/>
        <stp/>
        <tr r="P6029" s="3"/>
      </tp>
      <tp t="s">
        <v/>
        <stp/>
        <stp>P</stp>
        <stp>0</stp>
        <stp>IR</stp>
        <stp>BONDAVGKI639</stp>
        <stp>채권그룹</stp>
        <stp/>
        <stp/>
        <tr r="P6030" s="3"/>
      </tp>
      <tp t="s">
        <v/>
        <stp/>
        <stp>P</stp>
        <stp>0</stp>
        <stp>IR</stp>
        <stp>BONDAVGKI620</stp>
        <stp>채권그룹</stp>
        <stp/>
        <stp/>
        <tr r="P6013" s="3"/>
      </tp>
      <tp t="s">
        <v/>
        <stp/>
        <stp>P</stp>
        <stp>0</stp>
        <stp>IR</stp>
        <stp>BONDAVGKI621</stp>
        <stp>채권그룹</stp>
        <stp/>
        <stp/>
        <tr r="P6014" s="3"/>
      </tp>
      <tp t="s">
        <v/>
        <stp/>
        <stp>P</stp>
        <stp>0</stp>
        <stp>IR</stp>
        <stp>BONDAVGKI622</stp>
        <stp>채권그룹</stp>
        <stp/>
        <stp/>
        <tr r="P6015" s="3"/>
      </tp>
      <tp t="s">
        <v/>
        <stp/>
        <stp>P</stp>
        <stp>0</stp>
        <stp>IR</stp>
        <stp>BONDAVGKI623</stp>
        <stp>채권그룹</stp>
        <stp/>
        <stp/>
        <tr r="P6016" s="3"/>
      </tp>
      <tp t="s">
        <v/>
        <stp/>
        <stp>P</stp>
        <stp>0</stp>
        <stp>IR</stp>
        <stp>BONDAVGKI624</stp>
        <stp>채권그룹</stp>
        <stp/>
        <stp/>
        <tr r="P6017" s="3"/>
      </tp>
      <tp t="s">
        <v/>
        <stp/>
        <stp>P</stp>
        <stp>0</stp>
        <stp>IR</stp>
        <stp>BONDAVGKI625</stp>
        <stp>채권그룹</stp>
        <stp/>
        <stp/>
        <tr r="P6018" s="3"/>
      </tp>
      <tp t="s">
        <v/>
        <stp/>
        <stp>P</stp>
        <stp>0</stp>
        <stp>IR</stp>
        <stp>BONDAVGKI626</stp>
        <stp>채권그룹</stp>
        <stp/>
        <stp/>
        <tr r="P6019" s="3"/>
      </tp>
      <tp t="s">
        <v/>
        <stp/>
        <stp>P</stp>
        <stp>0</stp>
        <stp>IR</stp>
        <stp>BONDAVGKI627</stp>
        <stp>채권그룹</stp>
        <stp/>
        <stp/>
        <tr r="P6020" s="3"/>
      </tp>
      <tp t="s">
        <v/>
        <stp/>
        <stp>P</stp>
        <stp>0</stp>
        <stp>IR</stp>
        <stp>BONDAVGKI628</stp>
        <stp>채권그룹</stp>
        <stp/>
        <stp/>
        <tr r="P6021" s="3"/>
      </tp>
      <tp t="s">
        <v/>
        <stp/>
        <stp>P</stp>
        <stp>0</stp>
        <stp>IR</stp>
        <stp>BONDAVGKI629</stp>
        <stp>채권그룹</stp>
        <stp/>
        <stp/>
        <tr r="P6022" s="3"/>
      </tp>
      <tp t="s">
        <v/>
        <stp/>
        <stp>P</stp>
        <stp>0</stp>
        <stp>IR</stp>
        <stp>BONDAVGKI610</stp>
        <stp>채권그룹</stp>
        <stp/>
        <stp/>
        <tr r="P6004" s="3"/>
      </tp>
      <tp t="s">
        <v/>
        <stp/>
        <stp>P</stp>
        <stp>0</stp>
        <stp>IR</stp>
        <stp>BONDAVGKI611</stp>
        <stp>채권그룹</stp>
        <stp/>
        <stp/>
        <tr r="P6005" s="3"/>
      </tp>
      <tp t="s">
        <v/>
        <stp/>
        <stp>P</stp>
        <stp>0</stp>
        <stp>IR</stp>
        <stp>BONDAVGKI612</stp>
        <stp>채권그룹</stp>
        <stp/>
        <stp/>
        <tr r="P6006" s="3"/>
      </tp>
      <tp t="s">
        <v/>
        <stp/>
        <stp>P</stp>
        <stp>0</stp>
        <stp>IR</stp>
        <stp>BONDAVGKI613</stp>
        <stp>채권그룹</stp>
        <stp/>
        <stp/>
        <tr r="P6007" s="3"/>
      </tp>
      <tp t="s">
        <v/>
        <stp/>
        <stp>P</stp>
        <stp>0</stp>
        <stp>IR</stp>
        <stp>BONDAVGKI614</stp>
        <stp>채권그룹</stp>
        <stp/>
        <stp/>
        <tr r="P6008" s="3"/>
      </tp>
      <tp t="s">
        <v/>
        <stp/>
        <stp>P</stp>
        <stp>0</stp>
        <stp>IR</stp>
        <stp>BONDAVGKI615</stp>
        <stp>채권그룹</stp>
        <stp/>
        <stp/>
        <tr r="P6009" s="3"/>
      </tp>
      <tp t="s">
        <v/>
        <stp/>
        <stp>P</stp>
        <stp>0</stp>
        <stp>IR</stp>
        <stp>BONDAVGKI617</stp>
        <stp>채권그룹</stp>
        <stp/>
        <stp/>
        <tr r="P6010" s="3"/>
      </tp>
      <tp t="s">
        <v/>
        <stp/>
        <stp>P</stp>
        <stp>0</stp>
        <stp>IR</stp>
        <stp>BONDAVGKI618</stp>
        <stp>채권그룹</stp>
        <stp/>
        <stp/>
        <tr r="P6011" s="3"/>
      </tp>
      <tp t="s">
        <v/>
        <stp/>
        <stp>P</stp>
        <stp>0</stp>
        <stp>IR</stp>
        <stp>BONDAVGKI619</stp>
        <stp>채권그룹</stp>
        <stp/>
        <stp/>
        <tr r="P6012" s="3"/>
      </tp>
      <tp t="s">
        <v/>
        <stp/>
        <stp>P</stp>
        <stp>0</stp>
        <stp>IR</stp>
        <stp>BONDAVGKI600</stp>
        <stp>채권그룹</stp>
        <stp/>
        <stp/>
        <tr r="P5995" s="3"/>
      </tp>
      <tp t="s">
        <v/>
        <stp/>
        <stp>P</stp>
        <stp>0</stp>
        <stp>IR</stp>
        <stp>BONDAVGKI601</stp>
        <stp>채권그룹</stp>
        <stp/>
        <stp/>
        <tr r="P5996" s="3"/>
      </tp>
      <tp t="s">
        <v/>
        <stp/>
        <stp>P</stp>
        <stp>0</stp>
        <stp>IR</stp>
        <stp>BONDAVGKI602</stp>
        <stp>채권그룹</stp>
        <stp/>
        <stp/>
        <tr r="P5997" s="3"/>
      </tp>
      <tp t="s">
        <v/>
        <stp/>
        <stp>P</stp>
        <stp>0</stp>
        <stp>IR</stp>
        <stp>BONDAVGKI603</stp>
        <stp>채권그룹</stp>
        <stp/>
        <stp/>
        <tr r="P5998" s="3"/>
      </tp>
      <tp t="s">
        <v/>
        <stp/>
        <stp>P</stp>
        <stp>0</stp>
        <stp>IR</stp>
        <stp>BONDAVGKI604</stp>
        <stp>채권그룹</stp>
        <stp/>
        <stp/>
        <tr r="P5999" s="3"/>
      </tp>
      <tp t="s">
        <v/>
        <stp/>
        <stp>P</stp>
        <stp>0</stp>
        <stp>IR</stp>
        <stp>BONDAVGKI605</stp>
        <stp>채권그룹</stp>
        <stp/>
        <stp/>
        <tr r="P6000" s="3"/>
      </tp>
      <tp t="s">
        <v/>
        <stp/>
        <stp>P</stp>
        <stp>0</stp>
        <stp>IR</stp>
        <stp>BONDAVGKI606</stp>
        <stp>채권그룹</stp>
        <stp/>
        <stp/>
        <tr r="P6001" s="3"/>
      </tp>
      <tp t="s">
        <v/>
        <stp/>
        <stp>P</stp>
        <stp>0</stp>
        <stp>IR</stp>
        <stp>BONDAVGKI608</stp>
        <stp>채권그룹</stp>
        <stp/>
        <stp/>
        <tr r="P6002" s="3"/>
      </tp>
      <tp t="s">
        <v/>
        <stp/>
        <stp>P</stp>
        <stp>0</stp>
        <stp>IR</stp>
        <stp>BONDAVGKI609</stp>
        <stp>채권그룹</stp>
        <stp/>
        <stp/>
        <tr r="P6003" s="3"/>
      </tp>
      <tp t="s">
        <v/>
        <stp/>
        <stp>P</stp>
        <stp>0</stp>
        <stp>IR</stp>
        <stp>BONDAVGKI670</stp>
        <stp>채권그룹</stp>
        <stp/>
        <stp/>
        <tr r="P6060" s="3"/>
      </tp>
      <tp t="s">
        <v/>
        <stp/>
        <stp>P</stp>
        <stp>0</stp>
        <stp>IR</stp>
        <stp>BONDAVGKI671</stp>
        <stp>채권그룹</stp>
        <stp/>
        <stp/>
        <tr r="P6061" s="3"/>
      </tp>
      <tp t="s">
        <v/>
        <stp/>
        <stp>P</stp>
        <stp>0</stp>
        <stp>IR</stp>
        <stp>BONDAVGKI672</stp>
        <stp>채권그룹</stp>
        <stp/>
        <stp/>
        <tr r="P6062" s="3"/>
      </tp>
      <tp t="s">
        <v/>
        <stp/>
        <stp>P</stp>
        <stp>0</stp>
        <stp>IR</stp>
        <stp>BONDAVGKI673</stp>
        <stp>채권그룹</stp>
        <stp/>
        <stp/>
        <tr r="P6063" s="3"/>
      </tp>
      <tp t="s">
        <v/>
        <stp/>
        <stp>P</stp>
        <stp>0</stp>
        <stp>IR</stp>
        <stp>BONDAVGKI674</stp>
        <stp>채권그룹</stp>
        <stp/>
        <stp/>
        <tr r="P6064" s="3"/>
      </tp>
      <tp t="s">
        <v/>
        <stp/>
        <stp>P</stp>
        <stp>0</stp>
        <stp>IR</stp>
        <stp>BONDAVGKI675</stp>
        <stp>채권그룹</stp>
        <stp/>
        <stp/>
        <tr r="P6065" s="3"/>
      </tp>
      <tp t="s">
        <v/>
        <stp/>
        <stp>P</stp>
        <stp>0</stp>
        <stp>IR</stp>
        <stp>BONDAVGKI676</stp>
        <stp>채권그룹</stp>
        <stp/>
        <stp/>
        <tr r="P6066" s="3"/>
      </tp>
      <tp t="s">
        <v/>
        <stp/>
        <stp>P</stp>
        <stp>0</stp>
        <stp>IR</stp>
        <stp>BONDAVGKI677</stp>
        <stp>채권그룹</stp>
        <stp/>
        <stp/>
        <tr r="P6067" s="3"/>
      </tp>
      <tp t="s">
        <v/>
        <stp/>
        <stp>P</stp>
        <stp>0</stp>
        <stp>IR</stp>
        <stp>BONDAVGKI678</stp>
        <stp>채권그룹</stp>
        <stp/>
        <stp/>
        <tr r="P6068" s="3"/>
      </tp>
      <tp t="s">
        <v/>
        <stp/>
        <stp>P</stp>
        <stp>0</stp>
        <stp>IR</stp>
        <stp>BONDAVGKI679</stp>
        <stp>채권그룹</stp>
        <stp/>
        <stp/>
        <tr r="P6069" s="3"/>
      </tp>
      <tp t="s">
        <v/>
        <stp/>
        <stp>P</stp>
        <stp>0</stp>
        <stp>IR</stp>
        <stp>BONDAVGKI660</stp>
        <stp>채권그룹</stp>
        <stp/>
        <stp/>
        <tr r="P6050" s="3"/>
      </tp>
      <tp t="s">
        <v/>
        <stp/>
        <stp>P</stp>
        <stp>0</stp>
        <stp>IR</stp>
        <stp>BONDAVGKI661</stp>
        <stp>채권그룹</stp>
        <stp/>
        <stp/>
        <tr r="P6051" s="3"/>
      </tp>
      <tp t="s">
        <v/>
        <stp/>
        <stp>P</stp>
        <stp>0</stp>
        <stp>IR</stp>
        <stp>BONDAVGKI662</stp>
        <stp>채권그룹</stp>
        <stp/>
        <stp/>
        <tr r="P6052" s="3"/>
      </tp>
      <tp t="s">
        <v/>
        <stp/>
        <stp>P</stp>
        <stp>0</stp>
        <stp>IR</stp>
        <stp>BONDAVGKI663</stp>
        <stp>채권그룹</stp>
        <stp/>
        <stp/>
        <tr r="P6053" s="3"/>
      </tp>
      <tp t="s">
        <v/>
        <stp/>
        <stp>P</stp>
        <stp>0</stp>
        <stp>IR</stp>
        <stp>BONDAVGKI664</stp>
        <stp>채권그룹</stp>
        <stp/>
        <stp/>
        <tr r="P6054" s="3"/>
      </tp>
      <tp t="s">
        <v/>
        <stp/>
        <stp>P</stp>
        <stp>0</stp>
        <stp>IR</stp>
        <stp>BONDAVGKI665</stp>
        <stp>채권그룹</stp>
        <stp/>
        <stp/>
        <tr r="P6055" s="3"/>
      </tp>
      <tp t="s">
        <v/>
        <stp/>
        <stp>P</stp>
        <stp>0</stp>
        <stp>IR</stp>
        <stp>BONDAVGKI666</stp>
        <stp>채권그룹</stp>
        <stp/>
        <stp/>
        <tr r="P6056" s="3"/>
      </tp>
      <tp t="s">
        <v/>
        <stp/>
        <stp>P</stp>
        <stp>0</stp>
        <stp>IR</stp>
        <stp>BONDAVGKI667</stp>
        <stp>채권그룹</stp>
        <stp/>
        <stp/>
        <tr r="P6057" s="3"/>
      </tp>
      <tp t="s">
        <v/>
        <stp/>
        <stp>P</stp>
        <stp>0</stp>
        <stp>IR</stp>
        <stp>BONDAVGKI668</stp>
        <stp>채권그룹</stp>
        <stp/>
        <stp/>
        <tr r="P6058" s="3"/>
      </tp>
      <tp t="s">
        <v/>
        <stp/>
        <stp>P</stp>
        <stp>0</stp>
        <stp>IR</stp>
        <stp>BONDAVGKI669</stp>
        <stp>채권그룹</stp>
        <stp/>
        <stp/>
        <tr r="P6059" s="3"/>
      </tp>
      <tp t="s">
        <v/>
        <stp/>
        <stp>P</stp>
        <stp>0</stp>
        <stp>IR</stp>
        <stp>BONDAVGKI650</stp>
        <stp>채권그룹</stp>
        <stp/>
        <stp/>
        <tr r="P6041" s="3"/>
      </tp>
      <tp t="s">
        <v/>
        <stp/>
        <stp>P</stp>
        <stp>0</stp>
        <stp>IR</stp>
        <stp>BONDAVGKI651</stp>
        <stp>채권그룹</stp>
        <stp/>
        <stp/>
        <tr r="P6042" s="3"/>
      </tp>
      <tp t="s">
        <v/>
        <stp/>
        <stp>P</stp>
        <stp>0</stp>
        <stp>IR</stp>
        <stp>BONDAVGKI652</stp>
        <stp>채권그룹</stp>
        <stp/>
        <stp/>
        <tr r="P6043" s="3"/>
      </tp>
      <tp t="s">
        <v/>
        <stp/>
        <stp>P</stp>
        <stp>0</stp>
        <stp>IR</stp>
        <stp>BONDAVGKI653</stp>
        <stp>채권그룹</stp>
        <stp/>
        <stp/>
        <tr r="P6044" s="3"/>
      </tp>
      <tp t="s">
        <v/>
        <stp/>
        <stp>P</stp>
        <stp>0</stp>
        <stp>IR</stp>
        <stp>BONDAVGKI655</stp>
        <stp>채권그룹</stp>
        <stp/>
        <stp/>
        <tr r="P6045" s="3"/>
      </tp>
      <tp t="s">
        <v/>
        <stp/>
        <stp>P</stp>
        <stp>0</stp>
        <stp>IR</stp>
        <stp>BONDAVGKI656</stp>
        <stp>채권그룹</stp>
        <stp/>
        <stp/>
        <tr r="P6046" s="3"/>
      </tp>
      <tp t="s">
        <v/>
        <stp/>
        <stp>P</stp>
        <stp>0</stp>
        <stp>IR</stp>
        <stp>BONDAVGKI657</stp>
        <stp>채권그룹</stp>
        <stp/>
        <stp/>
        <tr r="P6047" s="3"/>
      </tp>
      <tp t="s">
        <v/>
        <stp/>
        <stp>P</stp>
        <stp>0</stp>
        <stp>IR</stp>
        <stp>BONDAVGKI658</stp>
        <stp>채권그룹</stp>
        <stp/>
        <stp/>
        <tr r="P6048" s="3"/>
      </tp>
      <tp t="s">
        <v/>
        <stp/>
        <stp>P</stp>
        <stp>0</stp>
        <stp>IR</stp>
        <stp>BONDAVGKI659</stp>
        <stp>채권그룹</stp>
        <stp/>
        <stp/>
        <tr r="P6049" s="3"/>
      </tp>
      <tp t="s">
        <v/>
        <stp/>
        <stp>P</stp>
        <stp>0</stp>
        <stp>IR</stp>
        <stp>BONDAVGKI640</stp>
        <stp>채권그룹</stp>
        <stp/>
        <stp/>
        <tr r="P6031" s="3"/>
      </tp>
      <tp t="s">
        <v/>
        <stp/>
        <stp>P</stp>
        <stp>0</stp>
        <stp>IR</stp>
        <stp>BONDAVGKI641</stp>
        <stp>채권그룹</stp>
        <stp/>
        <stp/>
        <tr r="P6032" s="3"/>
      </tp>
      <tp t="s">
        <v/>
        <stp/>
        <stp>P</stp>
        <stp>0</stp>
        <stp>IR</stp>
        <stp>BONDAVGKI642</stp>
        <stp>채권그룹</stp>
        <stp/>
        <stp/>
        <tr r="P6033" s="3"/>
      </tp>
      <tp t="s">
        <v/>
        <stp/>
        <stp>P</stp>
        <stp>0</stp>
        <stp>IR</stp>
        <stp>BONDAVGKI643</stp>
        <stp>채권그룹</stp>
        <stp/>
        <stp/>
        <tr r="P6034" s="3"/>
      </tp>
      <tp t="s">
        <v/>
        <stp/>
        <stp>P</stp>
        <stp>0</stp>
        <stp>IR</stp>
        <stp>BONDAVGKI644</stp>
        <stp>채권그룹</stp>
        <stp/>
        <stp/>
        <tr r="P6035" s="3"/>
      </tp>
      <tp t="s">
        <v/>
        <stp/>
        <stp>P</stp>
        <stp>0</stp>
        <stp>IR</stp>
        <stp>BONDAVGKI645</stp>
        <stp>채권그룹</stp>
        <stp/>
        <stp/>
        <tr r="P6036" s="3"/>
      </tp>
      <tp t="s">
        <v/>
        <stp/>
        <stp>P</stp>
        <stp>0</stp>
        <stp>IR</stp>
        <stp>BONDAVGKI646</stp>
        <stp>채권그룹</stp>
        <stp/>
        <stp/>
        <tr r="P6037" s="3"/>
      </tp>
      <tp t="s">
        <v/>
        <stp/>
        <stp>P</stp>
        <stp>0</stp>
        <stp>IR</stp>
        <stp>BONDAVGKI647</stp>
        <stp>채권그룹</stp>
        <stp/>
        <stp/>
        <tr r="P6038" s="3"/>
      </tp>
      <tp t="s">
        <v/>
        <stp/>
        <stp>P</stp>
        <stp>0</stp>
        <stp>IR</stp>
        <stp>BONDAVGKI648</stp>
        <stp>채권그룹</stp>
        <stp/>
        <stp/>
        <tr r="P6039" s="3"/>
      </tp>
      <tp t="s">
        <v/>
        <stp/>
        <stp>P</stp>
        <stp>0</stp>
        <stp>IR</stp>
        <stp>BONDAVGKI649</stp>
        <stp>채권그룹</stp>
        <stp/>
        <stp/>
        <tr r="P6040" s="3"/>
      </tp>
      <tp t="s">
        <v/>
        <stp/>
        <stp>P</stp>
        <stp>0</stp>
        <stp>IR</stp>
        <stp>BONDAVGKI690</stp>
        <stp>채권그룹</stp>
        <stp/>
        <stp/>
        <tr r="P6080" s="3"/>
      </tp>
      <tp t="s">
        <v/>
        <stp/>
        <stp>P</stp>
        <stp>0</stp>
        <stp>IR</stp>
        <stp>BONDAVGKI691</stp>
        <stp>채권그룹</stp>
        <stp/>
        <stp/>
        <tr r="P6081" s="3"/>
      </tp>
      <tp t="s">
        <v/>
        <stp/>
        <stp>P</stp>
        <stp>0</stp>
        <stp>IR</stp>
        <stp>BONDAVGKI692</stp>
        <stp>채권그룹</stp>
        <stp/>
        <stp/>
        <tr r="P6082" s="3"/>
      </tp>
      <tp t="s">
        <v/>
        <stp/>
        <stp>P</stp>
        <stp>0</stp>
        <stp>IR</stp>
        <stp>BONDAVGKI693</stp>
        <stp>채권그룹</stp>
        <stp/>
        <stp/>
        <tr r="P6083" s="3"/>
      </tp>
      <tp t="s">
        <v/>
        <stp/>
        <stp>P</stp>
        <stp>0</stp>
        <stp>IR</stp>
        <stp>BONDAVGKI694</stp>
        <stp>채권그룹</stp>
        <stp/>
        <stp/>
        <tr r="P6084" s="3"/>
      </tp>
      <tp t="s">
        <v/>
        <stp/>
        <stp>P</stp>
        <stp>0</stp>
        <stp>IR</stp>
        <stp>BONDAVGKI695</stp>
        <stp>채권그룹</stp>
        <stp/>
        <stp/>
        <tr r="P6085" s="3"/>
      </tp>
      <tp t="s">
        <v/>
        <stp/>
        <stp>P</stp>
        <stp>0</stp>
        <stp>IR</stp>
        <stp>BONDAVGKI696</stp>
        <stp>채권그룹</stp>
        <stp/>
        <stp/>
        <tr r="P6086" s="3"/>
      </tp>
      <tp t="s">
        <v/>
        <stp/>
        <stp>P</stp>
        <stp>0</stp>
        <stp>IR</stp>
        <stp>BONDAVGKI697</stp>
        <stp>채권그룹</stp>
        <stp/>
        <stp/>
        <tr r="P6087" s="3"/>
      </tp>
      <tp t="s">
        <v/>
        <stp/>
        <stp>P</stp>
        <stp>0</stp>
        <stp>IR</stp>
        <stp>BONDAVGKI698</stp>
        <stp>채권그룹</stp>
        <stp/>
        <stp/>
        <tr r="P6088" s="3"/>
      </tp>
      <tp t="s">
        <v/>
        <stp/>
        <stp>P</stp>
        <stp>0</stp>
        <stp>IR</stp>
        <stp>BONDAVGKI699</stp>
        <stp>채권그룹</stp>
        <stp/>
        <stp/>
        <tr r="P6089" s="3"/>
      </tp>
      <tp t="s">
        <v/>
        <stp/>
        <stp>P</stp>
        <stp>0</stp>
        <stp>IR</stp>
        <stp>BONDAVGKI680</stp>
        <stp>채권그룹</stp>
        <stp/>
        <stp/>
        <tr r="P6070" s="3"/>
      </tp>
      <tp t="s">
        <v/>
        <stp/>
        <stp>P</stp>
        <stp>0</stp>
        <stp>IR</stp>
        <stp>BONDAVGKI681</stp>
        <stp>채권그룹</stp>
        <stp/>
        <stp/>
        <tr r="P6071" s="3"/>
      </tp>
      <tp t="s">
        <v/>
        <stp/>
        <stp>P</stp>
        <stp>0</stp>
        <stp>IR</stp>
        <stp>BONDAVGKI682</stp>
        <stp>채권그룹</stp>
        <stp/>
        <stp/>
        <tr r="P6072" s="3"/>
      </tp>
      <tp t="s">
        <v/>
        <stp/>
        <stp>P</stp>
        <stp>0</stp>
        <stp>IR</stp>
        <stp>BONDAVGKI683</stp>
        <stp>채권그룹</stp>
        <stp/>
        <stp/>
        <tr r="P6073" s="3"/>
      </tp>
      <tp t="s">
        <v/>
        <stp/>
        <stp>P</stp>
        <stp>0</stp>
        <stp>IR</stp>
        <stp>BONDAVGKI684</stp>
        <stp>채권그룹</stp>
        <stp/>
        <stp/>
        <tr r="P6074" s="3"/>
      </tp>
      <tp t="s">
        <v/>
        <stp/>
        <stp>P</stp>
        <stp>0</stp>
        <stp>IR</stp>
        <stp>BONDAVGKI685</stp>
        <stp>채권그룹</stp>
        <stp/>
        <stp/>
        <tr r="P6075" s="3"/>
      </tp>
      <tp t="s">
        <v/>
        <stp/>
        <stp>P</stp>
        <stp>0</stp>
        <stp>IR</stp>
        <stp>BONDAVGKI686</stp>
        <stp>채권그룹</stp>
        <stp/>
        <stp/>
        <tr r="P6076" s="3"/>
      </tp>
      <tp t="s">
        <v/>
        <stp/>
        <stp>P</stp>
        <stp>0</stp>
        <stp>IR</stp>
        <stp>BONDAVGKI687</stp>
        <stp>채권그룹</stp>
        <stp/>
        <stp/>
        <tr r="P6077" s="3"/>
      </tp>
      <tp t="s">
        <v/>
        <stp/>
        <stp>P</stp>
        <stp>0</stp>
        <stp>IR</stp>
        <stp>BONDAVGKI688</stp>
        <stp>채권그룹</stp>
        <stp/>
        <stp/>
        <tr r="P6078" s="3"/>
      </tp>
      <tp t="s">
        <v/>
        <stp/>
        <stp>P</stp>
        <stp>0</stp>
        <stp>IR</stp>
        <stp>BONDAVGKI689</stp>
        <stp>채권그룹</stp>
        <stp/>
        <stp/>
        <tr r="P6079" s="3"/>
      </tp>
      <tp t="s">
        <v/>
        <stp/>
        <stp>P</stp>
        <stp>0</stp>
        <stp>IR</stp>
        <stp>BONDAVGKI930</stp>
        <stp>채권그룹</stp>
        <stp/>
        <stp/>
        <tr r="P6315" s="3"/>
      </tp>
      <tp t="s">
        <v/>
        <stp/>
        <stp>P</stp>
        <stp>0</stp>
        <stp>IR</stp>
        <stp>BONDAVGKI931</stp>
        <stp>채권그룹</stp>
        <stp/>
        <stp/>
        <tr r="P6316" s="3"/>
      </tp>
      <tp t="s">
        <v/>
        <stp/>
        <stp>P</stp>
        <stp>0</stp>
        <stp>IR</stp>
        <stp>BONDAVGKI932</stp>
        <stp>채권그룹</stp>
        <stp/>
        <stp/>
        <tr r="P6317" s="3"/>
      </tp>
      <tp t="s">
        <v/>
        <stp/>
        <stp>P</stp>
        <stp>0</stp>
        <stp>IR</stp>
        <stp>BONDAVGKI933</stp>
        <stp>채권그룹</stp>
        <stp/>
        <stp/>
        <tr r="P6318" s="3"/>
      </tp>
      <tp t="s">
        <v/>
        <stp/>
        <stp>P</stp>
        <stp>0</stp>
        <stp>IR</stp>
        <stp>BONDAVGKI934</stp>
        <stp>채권그룹</stp>
        <stp/>
        <stp/>
        <tr r="P6319" s="3"/>
      </tp>
      <tp t="s">
        <v/>
        <stp/>
        <stp>P</stp>
        <stp>0</stp>
        <stp>IR</stp>
        <stp>BONDAVGKI935</stp>
        <stp>채권그룹</stp>
        <stp/>
        <stp/>
        <tr r="P6320" s="3"/>
      </tp>
      <tp t="s">
        <v/>
        <stp/>
        <stp>P</stp>
        <stp>0</stp>
        <stp>IR</stp>
        <stp>BONDAVGKI936</stp>
        <stp>채권그룹</stp>
        <stp/>
        <stp/>
        <tr r="P6321" s="3"/>
      </tp>
      <tp t="s">
        <v/>
        <stp/>
        <stp>P</stp>
        <stp>0</stp>
        <stp>IR</stp>
        <stp>BONDAVGKI937</stp>
        <stp>채권그룹</stp>
        <stp/>
        <stp/>
        <tr r="P6322" s="3"/>
      </tp>
      <tp t="s">
        <v/>
        <stp/>
        <stp>P</stp>
        <stp>0</stp>
        <stp>IR</stp>
        <stp>BONDAVGKI938</stp>
        <stp>채권그룹</stp>
        <stp/>
        <stp/>
        <tr r="P6323" s="3"/>
      </tp>
      <tp t="s">
        <v/>
        <stp/>
        <stp>P</stp>
        <stp>0</stp>
        <stp>IR</stp>
        <stp>BONDAVGKI939</stp>
        <stp>채권그룹</stp>
        <stp/>
        <stp/>
        <tr r="P6324" s="3"/>
      </tp>
      <tp t="s">
        <v/>
        <stp/>
        <stp>P</stp>
        <stp>0</stp>
        <stp>IR</stp>
        <stp>BONDAVGKI920</stp>
        <stp>채권그룹</stp>
        <stp/>
        <stp/>
        <tr r="P6305" s="3"/>
      </tp>
      <tp t="s">
        <v/>
        <stp/>
        <stp>P</stp>
        <stp>0</stp>
        <stp>IR</stp>
        <stp>BONDAVGKI921</stp>
        <stp>채권그룹</stp>
        <stp/>
        <stp/>
        <tr r="P6306" s="3"/>
      </tp>
      <tp t="s">
        <v/>
        <stp/>
        <stp>P</stp>
        <stp>0</stp>
        <stp>IR</stp>
        <stp>BONDAVGKI922</stp>
        <stp>채권그룹</stp>
        <stp/>
        <stp/>
        <tr r="P6307" s="3"/>
      </tp>
      <tp t="s">
        <v/>
        <stp/>
        <stp>P</stp>
        <stp>0</stp>
        <stp>IR</stp>
        <stp>BONDAVGKI923</stp>
        <stp>채권그룹</stp>
        <stp/>
        <stp/>
        <tr r="P6308" s="3"/>
      </tp>
      <tp t="s">
        <v/>
        <stp/>
        <stp>P</stp>
        <stp>0</stp>
        <stp>IR</stp>
        <stp>BONDAVGKI924</stp>
        <stp>채권그룹</stp>
        <stp/>
        <stp/>
        <tr r="P6309" s="3"/>
      </tp>
      <tp t="s">
        <v/>
        <stp/>
        <stp>P</stp>
        <stp>0</stp>
        <stp>IR</stp>
        <stp>BONDAVGKI925</stp>
        <stp>채권그룹</stp>
        <stp/>
        <stp/>
        <tr r="P6310" s="3"/>
      </tp>
      <tp t="s">
        <v/>
        <stp/>
        <stp>P</stp>
        <stp>0</stp>
        <stp>IR</stp>
        <stp>BONDAVGKI926</stp>
        <stp>채권그룹</stp>
        <stp/>
        <stp/>
        <tr r="P6311" s="3"/>
      </tp>
      <tp t="s">
        <v/>
        <stp/>
        <stp>P</stp>
        <stp>0</stp>
        <stp>IR</stp>
        <stp>BONDAVGKI927</stp>
        <stp>채권그룹</stp>
        <stp/>
        <stp/>
        <tr r="P6312" s="3"/>
      </tp>
      <tp t="s">
        <v/>
        <stp/>
        <stp>P</stp>
        <stp>0</stp>
        <stp>IR</stp>
        <stp>BONDAVGKI928</stp>
        <stp>채권그룹</stp>
        <stp/>
        <stp/>
        <tr r="P6313" s="3"/>
      </tp>
      <tp t="s">
        <v/>
        <stp/>
        <stp>P</stp>
        <stp>0</stp>
        <stp>IR</stp>
        <stp>BONDAVGKI929</stp>
        <stp>채권그룹</stp>
        <stp/>
        <stp/>
        <tr r="P6314" s="3"/>
      </tp>
      <tp t="s">
        <v/>
        <stp/>
        <stp>P</stp>
        <stp>0</stp>
        <stp>IR</stp>
        <stp>BONDAVGKI910</stp>
        <stp>채권그룹</stp>
        <stp/>
        <stp/>
        <tr r="P6295" s="3"/>
      </tp>
      <tp t="s">
        <v/>
        <stp/>
        <stp>P</stp>
        <stp>0</stp>
        <stp>IR</stp>
        <stp>BONDAVGKI911</stp>
        <stp>채권그룹</stp>
        <stp/>
        <stp/>
        <tr r="P6296" s="3"/>
      </tp>
      <tp t="s">
        <v/>
        <stp/>
        <stp>P</stp>
        <stp>0</stp>
        <stp>IR</stp>
        <stp>BONDAVGKI912</stp>
        <stp>채권그룹</stp>
        <stp/>
        <stp/>
        <tr r="P6297" s="3"/>
      </tp>
      <tp t="s">
        <v/>
        <stp/>
        <stp>P</stp>
        <stp>0</stp>
        <stp>IR</stp>
        <stp>BONDAVGKI913</stp>
        <stp>채권그룹</stp>
        <stp/>
        <stp/>
        <tr r="P6298" s="3"/>
      </tp>
      <tp t="s">
        <v/>
        <stp/>
        <stp>P</stp>
        <stp>0</stp>
        <stp>IR</stp>
        <stp>BONDAVGKI914</stp>
        <stp>채권그룹</stp>
        <stp/>
        <stp/>
        <tr r="P6299" s="3"/>
      </tp>
      <tp t="s">
        <v/>
        <stp/>
        <stp>P</stp>
        <stp>0</stp>
        <stp>IR</stp>
        <stp>BONDAVGKI915</stp>
        <stp>채권그룹</stp>
        <stp/>
        <stp/>
        <tr r="P6300" s="3"/>
      </tp>
      <tp t="s">
        <v/>
        <stp/>
        <stp>P</stp>
        <stp>0</stp>
        <stp>IR</stp>
        <stp>BONDAVGKI916</stp>
        <stp>채권그룹</stp>
        <stp/>
        <stp/>
        <tr r="P6301" s="3"/>
      </tp>
      <tp t="s">
        <v/>
        <stp/>
        <stp>P</stp>
        <stp>0</stp>
        <stp>IR</stp>
        <stp>BONDAVGKI917</stp>
        <stp>채권그룹</stp>
        <stp/>
        <stp/>
        <tr r="P6302" s="3"/>
      </tp>
      <tp t="s">
        <v/>
        <stp/>
        <stp>P</stp>
        <stp>0</stp>
        <stp>IR</stp>
        <stp>BONDAVGKI918</stp>
        <stp>채권그룹</stp>
        <stp/>
        <stp/>
        <tr r="P6303" s="3"/>
      </tp>
      <tp t="s">
        <v/>
        <stp/>
        <stp>P</stp>
        <stp>0</stp>
        <stp>IR</stp>
        <stp>BONDAVGKI919</stp>
        <stp>채권그룹</stp>
        <stp/>
        <stp/>
        <tr r="P6304" s="3"/>
      </tp>
      <tp t="s">
        <v/>
        <stp/>
        <stp>P</stp>
        <stp>0</stp>
        <stp>IR</stp>
        <stp>BONDAVGKI900</stp>
        <stp>채권그룹</stp>
        <stp/>
        <stp/>
        <tr r="P6285" s="3"/>
      </tp>
      <tp t="s">
        <v/>
        <stp/>
        <stp>P</stp>
        <stp>0</stp>
        <stp>IR</stp>
        <stp>BONDAVGKI901</stp>
        <stp>채권그룹</stp>
        <stp/>
        <stp/>
        <tr r="P6286" s="3"/>
      </tp>
      <tp t="s">
        <v/>
        <stp/>
        <stp>P</stp>
        <stp>0</stp>
        <stp>IR</stp>
        <stp>BONDAVGKI902</stp>
        <stp>채권그룹</stp>
        <stp/>
        <stp/>
        <tr r="P6287" s="3"/>
      </tp>
      <tp t="s">
        <v/>
        <stp/>
        <stp>P</stp>
        <stp>0</stp>
        <stp>IR</stp>
        <stp>BONDAVGKI903</stp>
        <stp>채권그룹</stp>
        <stp/>
        <stp/>
        <tr r="P6288" s="3"/>
      </tp>
      <tp t="s">
        <v/>
        <stp/>
        <stp>P</stp>
        <stp>0</stp>
        <stp>IR</stp>
        <stp>BONDAVGKI904</stp>
        <stp>채권그룹</stp>
        <stp/>
        <stp/>
        <tr r="P6289" s="3"/>
      </tp>
      <tp t="s">
        <v/>
        <stp/>
        <stp>P</stp>
        <stp>0</stp>
        <stp>IR</stp>
        <stp>BONDAVGKI905</stp>
        <stp>채권그룹</stp>
        <stp/>
        <stp/>
        <tr r="P6290" s="3"/>
      </tp>
      <tp t="s">
        <v/>
        <stp/>
        <stp>P</stp>
        <stp>0</stp>
        <stp>IR</stp>
        <stp>BONDAVGKI906</stp>
        <stp>채권그룹</stp>
        <stp/>
        <stp/>
        <tr r="P6291" s="3"/>
      </tp>
      <tp t="s">
        <v/>
        <stp/>
        <stp>P</stp>
        <stp>0</stp>
        <stp>IR</stp>
        <stp>BONDAVGKI907</stp>
        <stp>채권그룹</stp>
        <stp/>
        <stp/>
        <tr r="P6292" s="3"/>
      </tp>
      <tp t="s">
        <v/>
        <stp/>
        <stp>P</stp>
        <stp>0</stp>
        <stp>IR</stp>
        <stp>BONDAVGKI908</stp>
        <stp>채권그룹</stp>
        <stp/>
        <stp/>
        <tr r="P6293" s="3"/>
      </tp>
      <tp t="s">
        <v/>
        <stp/>
        <stp>P</stp>
        <stp>0</stp>
        <stp>IR</stp>
        <stp>BONDAVGKI909</stp>
        <stp>채권그룹</stp>
        <stp/>
        <stp/>
        <tr r="P6294" s="3"/>
      </tp>
      <tp t="s">
        <v/>
        <stp/>
        <stp>P</stp>
        <stp>0</stp>
        <stp>IR</stp>
        <stp>BONDAVGKI970</stp>
        <stp>채권그룹</stp>
        <stp/>
        <stp/>
        <tr r="P6355" s="3"/>
      </tp>
      <tp t="s">
        <v/>
        <stp/>
        <stp>P</stp>
        <stp>0</stp>
        <stp>IR</stp>
        <stp>BONDAVGKI971</stp>
        <stp>채권그룹</stp>
        <stp/>
        <stp/>
        <tr r="P6356" s="3"/>
      </tp>
      <tp t="s">
        <v/>
        <stp/>
        <stp>P</stp>
        <stp>0</stp>
        <stp>IR</stp>
        <stp>BONDAVGKI972</stp>
        <stp>채권그룹</stp>
        <stp/>
        <stp/>
        <tr r="P6357" s="3"/>
      </tp>
      <tp t="s">
        <v/>
        <stp/>
        <stp>P</stp>
        <stp>0</stp>
        <stp>IR</stp>
        <stp>BONDAVGKI973</stp>
        <stp>채권그룹</stp>
        <stp/>
        <stp/>
        <tr r="P6358" s="3"/>
      </tp>
      <tp t="s">
        <v/>
        <stp/>
        <stp>P</stp>
        <stp>0</stp>
        <stp>IR</stp>
        <stp>BONDAVGKI974</stp>
        <stp>채권그룹</stp>
        <stp/>
        <stp/>
        <tr r="P6359" s="3"/>
      </tp>
      <tp t="s">
        <v/>
        <stp/>
        <stp>P</stp>
        <stp>0</stp>
        <stp>IR</stp>
        <stp>BONDAVGKI975</stp>
        <stp>채권그룹</stp>
        <stp/>
        <stp/>
        <tr r="P6360" s="3"/>
      </tp>
      <tp t="s">
        <v/>
        <stp/>
        <stp>P</stp>
        <stp>0</stp>
        <stp>IR</stp>
        <stp>BONDAVGKI976</stp>
        <stp>채권그룹</stp>
        <stp/>
        <stp/>
        <tr r="P6361" s="3"/>
      </tp>
      <tp t="s">
        <v/>
        <stp/>
        <stp>P</stp>
        <stp>0</stp>
        <stp>IR</stp>
        <stp>BONDAVGKI977</stp>
        <stp>채권그룹</stp>
        <stp/>
        <stp/>
        <tr r="P6362" s="3"/>
      </tp>
      <tp t="s">
        <v/>
        <stp/>
        <stp>P</stp>
        <stp>0</stp>
        <stp>IR</stp>
        <stp>BONDAVGKI978</stp>
        <stp>채권그룹</stp>
        <stp/>
        <stp/>
        <tr r="P6363" s="3"/>
      </tp>
      <tp t="s">
        <v/>
        <stp/>
        <stp>P</stp>
        <stp>0</stp>
        <stp>IR</stp>
        <stp>BONDAVGKI979</stp>
        <stp>채권그룹</stp>
        <stp/>
        <stp/>
        <tr r="P6364" s="3"/>
      </tp>
      <tp t="s">
        <v/>
        <stp/>
        <stp>P</stp>
        <stp>0</stp>
        <stp>IR</stp>
        <stp>BONDAVGKI960</stp>
        <stp>채권그룹</stp>
        <stp/>
        <stp/>
        <tr r="P6345" s="3"/>
      </tp>
      <tp t="s">
        <v/>
        <stp/>
        <stp>P</stp>
        <stp>0</stp>
        <stp>IR</stp>
        <stp>BONDAVGKI961</stp>
        <stp>채권그룹</stp>
        <stp/>
        <stp/>
        <tr r="P6346" s="3"/>
      </tp>
      <tp t="s">
        <v/>
        <stp/>
        <stp>P</stp>
        <stp>0</stp>
        <stp>IR</stp>
        <stp>BONDAVGKI962</stp>
        <stp>채권그룹</stp>
        <stp/>
        <stp/>
        <tr r="P6347" s="3"/>
      </tp>
      <tp t="s">
        <v/>
        <stp/>
        <stp>P</stp>
        <stp>0</stp>
        <stp>IR</stp>
        <stp>BONDAVGKI963</stp>
        <stp>채권그룹</stp>
        <stp/>
        <stp/>
        <tr r="P6348" s="3"/>
      </tp>
      <tp t="s">
        <v/>
        <stp/>
        <stp>P</stp>
        <stp>0</stp>
        <stp>IR</stp>
        <stp>BONDAVGKI964</stp>
        <stp>채권그룹</stp>
        <stp/>
        <stp/>
        <tr r="P6349" s="3"/>
      </tp>
      <tp t="s">
        <v/>
        <stp/>
        <stp>P</stp>
        <stp>0</stp>
        <stp>IR</stp>
        <stp>BONDAVGKI965</stp>
        <stp>채권그룹</stp>
        <stp/>
        <stp/>
        <tr r="P6350" s="3"/>
      </tp>
      <tp t="s">
        <v/>
        <stp/>
        <stp>P</stp>
        <stp>0</stp>
        <stp>IR</stp>
        <stp>BONDAVGKI966</stp>
        <stp>채권그룹</stp>
        <stp/>
        <stp/>
        <tr r="P6351" s="3"/>
      </tp>
      <tp t="s">
        <v/>
        <stp/>
        <stp>P</stp>
        <stp>0</stp>
        <stp>IR</stp>
        <stp>BONDAVGKI967</stp>
        <stp>채권그룹</stp>
        <stp/>
        <stp/>
        <tr r="P6352" s="3"/>
      </tp>
      <tp t="s">
        <v/>
        <stp/>
        <stp>P</stp>
        <stp>0</stp>
        <stp>IR</stp>
        <stp>BONDAVGKI968</stp>
        <stp>채권그룹</stp>
        <stp/>
        <stp/>
        <tr r="P6353" s="3"/>
      </tp>
      <tp t="s">
        <v/>
        <stp/>
        <stp>P</stp>
        <stp>0</stp>
        <stp>IR</stp>
        <stp>BONDAVGKI969</stp>
        <stp>채권그룹</stp>
        <stp/>
        <stp/>
        <tr r="P6354" s="3"/>
      </tp>
      <tp t="s">
        <v/>
        <stp/>
        <stp>P</stp>
        <stp>0</stp>
        <stp>IR</stp>
        <stp>BONDAVGKI950</stp>
        <stp>채권그룹</stp>
        <stp/>
        <stp/>
        <tr r="P6335" s="3"/>
      </tp>
      <tp t="s">
        <v/>
        <stp/>
        <stp>P</stp>
        <stp>0</stp>
        <stp>IR</stp>
        <stp>BONDAVGKI951</stp>
        <stp>채권그룹</stp>
        <stp/>
        <stp/>
        <tr r="P6336" s="3"/>
      </tp>
      <tp t="s">
        <v/>
        <stp/>
        <stp>P</stp>
        <stp>0</stp>
        <stp>IR</stp>
        <stp>BONDAVGKI952</stp>
        <stp>채권그룹</stp>
        <stp/>
        <stp/>
        <tr r="P6337" s="3"/>
      </tp>
      <tp t="s">
        <v/>
        <stp/>
        <stp>P</stp>
        <stp>0</stp>
        <stp>IR</stp>
        <stp>BONDAVGKI953</stp>
        <stp>채권그룹</stp>
        <stp/>
        <stp/>
        <tr r="P6338" s="3"/>
      </tp>
      <tp t="s">
        <v/>
        <stp/>
        <stp>P</stp>
        <stp>0</stp>
        <stp>IR</stp>
        <stp>BONDAVGKI954</stp>
        <stp>채권그룹</stp>
        <stp/>
        <stp/>
        <tr r="P6339" s="3"/>
      </tp>
      <tp t="s">
        <v/>
        <stp/>
        <stp>P</stp>
        <stp>0</stp>
        <stp>IR</stp>
        <stp>BONDAVGKI955</stp>
        <stp>채권그룹</stp>
        <stp/>
        <stp/>
        <tr r="P6340" s="3"/>
      </tp>
      <tp t="s">
        <v/>
        <stp/>
        <stp>P</stp>
        <stp>0</stp>
        <stp>IR</stp>
        <stp>BONDAVGKI956</stp>
        <stp>채권그룹</stp>
        <stp/>
        <stp/>
        <tr r="P6341" s="3"/>
      </tp>
      <tp t="s">
        <v/>
        <stp/>
        <stp>P</stp>
        <stp>0</stp>
        <stp>IR</stp>
        <stp>BONDAVGKI957</stp>
        <stp>채권그룹</stp>
        <stp/>
        <stp/>
        <tr r="P6342" s="3"/>
      </tp>
      <tp t="s">
        <v/>
        <stp/>
        <stp>P</stp>
        <stp>0</stp>
        <stp>IR</stp>
        <stp>BONDAVGKI958</stp>
        <stp>채권그룹</stp>
        <stp/>
        <stp/>
        <tr r="P6343" s="3"/>
      </tp>
      <tp t="s">
        <v/>
        <stp/>
        <stp>P</stp>
        <stp>0</stp>
        <stp>IR</stp>
        <stp>BONDAVGKI959</stp>
        <stp>채권그룹</stp>
        <stp/>
        <stp/>
        <tr r="P6344" s="3"/>
      </tp>
      <tp t="s">
        <v/>
        <stp/>
        <stp>P</stp>
        <stp>0</stp>
        <stp>IR</stp>
        <stp>BONDAVGKI940</stp>
        <stp>채권그룹</stp>
        <stp/>
        <stp/>
        <tr r="P6325" s="3"/>
      </tp>
      <tp t="s">
        <v/>
        <stp/>
        <stp>P</stp>
        <stp>0</stp>
        <stp>IR</stp>
        <stp>BONDAVGKI941</stp>
        <stp>채권그룹</stp>
        <stp/>
        <stp/>
        <tr r="P6326" s="3"/>
      </tp>
      <tp t="s">
        <v/>
        <stp/>
        <stp>P</stp>
        <stp>0</stp>
        <stp>IR</stp>
        <stp>BONDAVGKI942</stp>
        <stp>채권그룹</stp>
        <stp/>
        <stp/>
        <tr r="P6327" s="3"/>
      </tp>
      <tp t="s">
        <v/>
        <stp/>
        <stp>P</stp>
        <stp>0</stp>
        <stp>IR</stp>
        <stp>BONDAVGKI943</stp>
        <stp>채권그룹</stp>
        <stp/>
        <stp/>
        <tr r="P6328" s="3"/>
      </tp>
      <tp t="s">
        <v/>
        <stp/>
        <stp>P</stp>
        <stp>0</stp>
        <stp>IR</stp>
        <stp>BONDAVGKI944</stp>
        <stp>채권그룹</stp>
        <stp/>
        <stp/>
        <tr r="P6329" s="3"/>
      </tp>
      <tp t="s">
        <v/>
        <stp/>
        <stp>P</stp>
        <stp>0</stp>
        <stp>IR</stp>
        <stp>BONDAVGKI945</stp>
        <stp>채권그룹</stp>
        <stp/>
        <stp/>
        <tr r="P6330" s="3"/>
      </tp>
      <tp t="s">
        <v/>
        <stp/>
        <stp>P</stp>
        <stp>0</stp>
        <stp>IR</stp>
        <stp>BONDAVGKI946</stp>
        <stp>채권그룹</stp>
        <stp/>
        <stp/>
        <tr r="P6331" s="3"/>
      </tp>
      <tp t="s">
        <v/>
        <stp/>
        <stp>P</stp>
        <stp>0</stp>
        <stp>IR</stp>
        <stp>BONDAVGKI947</stp>
        <stp>채권그룹</stp>
        <stp/>
        <stp/>
        <tr r="P6332" s="3"/>
      </tp>
      <tp t="s">
        <v/>
        <stp/>
        <stp>P</stp>
        <stp>0</stp>
        <stp>IR</stp>
        <stp>BONDAVGKI948</stp>
        <stp>채권그룹</stp>
        <stp/>
        <stp/>
        <tr r="P6333" s="3"/>
      </tp>
      <tp t="s">
        <v/>
        <stp/>
        <stp>P</stp>
        <stp>0</stp>
        <stp>IR</stp>
        <stp>BONDAVGKI949</stp>
        <stp>채권그룹</stp>
        <stp/>
        <stp/>
        <tr r="P6334" s="3"/>
      </tp>
      <tp t="s">
        <v/>
        <stp/>
        <stp>P</stp>
        <stp>0</stp>
        <stp>IR</stp>
        <stp>BONDAVGKI990</stp>
        <stp>채권그룹</stp>
        <stp/>
        <stp/>
        <tr r="P6375" s="3"/>
      </tp>
      <tp t="s">
        <v/>
        <stp/>
        <stp>P</stp>
        <stp>0</stp>
        <stp>IR</stp>
        <stp>BONDAVGKI991</stp>
        <stp>채권그룹</stp>
        <stp/>
        <stp/>
        <tr r="P6376" s="3"/>
      </tp>
      <tp t="s">
        <v/>
        <stp/>
        <stp>P</stp>
        <stp>0</stp>
        <stp>IR</stp>
        <stp>BONDAVGKI992</stp>
        <stp>채권그룹</stp>
        <stp/>
        <stp/>
        <tr r="P6377" s="3"/>
      </tp>
      <tp t="s">
        <v/>
        <stp/>
        <stp>P</stp>
        <stp>0</stp>
        <stp>IR</stp>
        <stp>BONDAVGKI993</stp>
        <stp>채권그룹</stp>
        <stp/>
        <stp/>
        <tr r="P6378" s="3"/>
      </tp>
      <tp t="s">
        <v/>
        <stp/>
        <stp>P</stp>
        <stp>0</stp>
        <stp>IR</stp>
        <stp>BONDAVGKI994</stp>
        <stp>채권그룹</stp>
        <stp/>
        <stp/>
        <tr r="P6379" s="3"/>
      </tp>
      <tp t="s">
        <v/>
        <stp/>
        <stp>P</stp>
        <stp>0</stp>
        <stp>IR</stp>
        <stp>BONDAVGKI995</stp>
        <stp>채권그룹</stp>
        <stp/>
        <stp/>
        <tr r="P6380" s="3"/>
      </tp>
      <tp t="s">
        <v/>
        <stp/>
        <stp>P</stp>
        <stp>0</stp>
        <stp>IR</stp>
        <stp>BONDAVGKI996</stp>
        <stp>채권그룹</stp>
        <stp/>
        <stp/>
        <tr r="P6381" s="3"/>
      </tp>
      <tp t="s">
        <v/>
        <stp/>
        <stp>P</stp>
        <stp>0</stp>
        <stp>IR</stp>
        <stp>BONDAVGKI998</stp>
        <stp>채권그룹</stp>
        <stp/>
        <stp/>
        <tr r="P6382" s="3"/>
      </tp>
      <tp t="s">
        <v/>
        <stp/>
        <stp>P</stp>
        <stp>0</stp>
        <stp>IR</stp>
        <stp>BONDAVGKI999</stp>
        <stp>채권그룹</stp>
        <stp/>
        <stp/>
        <tr r="P6383" s="3"/>
      </tp>
      <tp t="s">
        <v/>
        <stp/>
        <stp>P</stp>
        <stp>0</stp>
        <stp>IR</stp>
        <stp>BONDAVGKI980</stp>
        <stp>채권그룹</stp>
        <stp/>
        <stp/>
        <tr r="P6365" s="3"/>
      </tp>
      <tp t="s">
        <v/>
        <stp/>
        <stp>P</stp>
        <stp>0</stp>
        <stp>IR</stp>
        <stp>BONDAVGKI981</stp>
        <stp>채권그룹</stp>
        <stp/>
        <stp/>
        <tr r="P6366" s="3"/>
      </tp>
      <tp t="s">
        <v/>
        <stp/>
        <stp>P</stp>
        <stp>0</stp>
        <stp>IR</stp>
        <stp>BONDAVGKI982</stp>
        <stp>채권그룹</stp>
        <stp/>
        <stp/>
        <tr r="P6367" s="3"/>
      </tp>
      <tp t="s">
        <v/>
        <stp/>
        <stp>P</stp>
        <stp>0</stp>
        <stp>IR</stp>
        <stp>BONDAVGKI983</stp>
        <stp>채권그룹</stp>
        <stp/>
        <stp/>
        <tr r="P6368" s="3"/>
      </tp>
      <tp t="s">
        <v/>
        <stp/>
        <stp>P</stp>
        <stp>0</stp>
        <stp>IR</stp>
        <stp>BONDAVGKI984</stp>
        <stp>채권그룹</stp>
        <stp/>
        <stp/>
        <tr r="P6369" s="3"/>
      </tp>
      <tp t="s">
        <v/>
        <stp/>
        <stp>P</stp>
        <stp>0</stp>
        <stp>IR</stp>
        <stp>BONDAVGKI985</stp>
        <stp>채권그룹</stp>
        <stp/>
        <stp/>
        <tr r="P6370" s="3"/>
      </tp>
      <tp t="s">
        <v/>
        <stp/>
        <stp>P</stp>
        <stp>0</stp>
        <stp>IR</stp>
        <stp>BONDAVGKI986</stp>
        <stp>채권그룹</stp>
        <stp/>
        <stp/>
        <tr r="P6371" s="3"/>
      </tp>
      <tp t="s">
        <v/>
        <stp/>
        <stp>P</stp>
        <stp>0</stp>
        <stp>IR</stp>
        <stp>BONDAVGKI987</stp>
        <stp>채권그룹</stp>
        <stp/>
        <stp/>
        <tr r="P6372" s="3"/>
      </tp>
      <tp t="s">
        <v/>
        <stp/>
        <stp>P</stp>
        <stp>0</stp>
        <stp>IR</stp>
        <stp>BONDAVGKI988</stp>
        <stp>채권그룹</stp>
        <stp/>
        <stp/>
        <tr r="P6373" s="3"/>
      </tp>
      <tp t="s">
        <v/>
        <stp/>
        <stp>P</stp>
        <stp>0</stp>
        <stp>IR</stp>
        <stp>BONDAVGKI989</stp>
        <stp>채권그룹</stp>
        <stp/>
        <stp/>
        <tr r="P6374" s="3"/>
      </tp>
      <tp t="s">
        <v/>
        <stp/>
        <stp>P</stp>
        <stp>0</stp>
        <stp>IR</stp>
        <stp>BONDAVGKI830</stp>
        <stp>채권그룹</stp>
        <stp/>
        <stp/>
        <tr r="P6217" s="3"/>
      </tp>
      <tp t="s">
        <v/>
        <stp/>
        <stp>P</stp>
        <stp>0</stp>
        <stp>IR</stp>
        <stp>BONDAVGKI831</stp>
        <stp>채권그룹</stp>
        <stp/>
        <stp/>
        <tr r="P6218" s="3"/>
      </tp>
      <tp t="s">
        <v/>
        <stp/>
        <stp>P</stp>
        <stp>0</stp>
        <stp>IR</stp>
        <stp>BONDAVGKI832</stp>
        <stp>채권그룹</stp>
        <stp/>
        <stp/>
        <tr r="P6219" s="3"/>
      </tp>
      <tp t="s">
        <v/>
        <stp/>
        <stp>P</stp>
        <stp>0</stp>
        <stp>IR</stp>
        <stp>BONDAVGKI833</stp>
        <stp>채권그룹</stp>
        <stp/>
        <stp/>
        <tr r="P6220" s="3"/>
      </tp>
      <tp t="s">
        <v/>
        <stp/>
        <stp>P</stp>
        <stp>0</stp>
        <stp>IR</stp>
        <stp>BONDAVGKI834</stp>
        <stp>채권그룹</stp>
        <stp/>
        <stp/>
        <tr r="P6221" s="3"/>
      </tp>
      <tp t="s">
        <v/>
        <stp/>
        <stp>P</stp>
        <stp>0</stp>
        <stp>IR</stp>
        <stp>BONDAVGKI835</stp>
        <stp>채권그룹</stp>
        <stp/>
        <stp/>
        <tr r="P6222" s="3"/>
      </tp>
      <tp t="s">
        <v/>
        <stp/>
        <stp>P</stp>
        <stp>0</stp>
        <stp>IR</stp>
        <stp>BONDAVGKI836</stp>
        <stp>채권그룹</stp>
        <stp/>
        <stp/>
        <tr r="P6223" s="3"/>
      </tp>
      <tp t="s">
        <v/>
        <stp/>
        <stp>P</stp>
        <stp>0</stp>
        <stp>IR</stp>
        <stp>BONDAVGKI837</stp>
        <stp>채권그룹</stp>
        <stp/>
        <stp/>
        <tr r="P6224" s="3"/>
      </tp>
      <tp t="s">
        <v/>
        <stp/>
        <stp>P</stp>
        <stp>0</stp>
        <stp>IR</stp>
        <stp>BONDAVGKI838</stp>
        <stp>채권그룹</stp>
        <stp/>
        <stp/>
        <tr r="P6225" s="3"/>
      </tp>
      <tp t="s">
        <v/>
        <stp/>
        <stp>P</stp>
        <stp>0</stp>
        <stp>IR</stp>
        <stp>BONDAVGKI839</stp>
        <stp>채권그룹</stp>
        <stp/>
        <stp/>
        <tr r="P6226" s="3"/>
      </tp>
      <tp t="s">
        <v/>
        <stp/>
        <stp>P</stp>
        <stp>0</stp>
        <stp>IR</stp>
        <stp>BONDAVGKI820</stp>
        <stp>채권그룹</stp>
        <stp/>
        <stp/>
        <tr r="P6207" s="3"/>
      </tp>
      <tp t="s">
        <v/>
        <stp/>
        <stp>P</stp>
        <stp>0</stp>
        <stp>IR</stp>
        <stp>BONDAVGKI821</stp>
        <stp>채권그룹</stp>
        <stp/>
        <stp/>
        <tr r="P6208" s="3"/>
      </tp>
      <tp t="s">
        <v/>
        <stp/>
        <stp>P</stp>
        <stp>0</stp>
        <stp>IR</stp>
        <stp>BONDAVGKI822</stp>
        <stp>채권그룹</stp>
        <stp/>
        <stp/>
        <tr r="P6209" s="3"/>
      </tp>
      <tp t="s">
        <v/>
        <stp/>
        <stp>P</stp>
        <stp>0</stp>
        <stp>IR</stp>
        <stp>BONDAVGKI823</stp>
        <stp>채권그룹</stp>
        <stp/>
        <stp/>
        <tr r="P6210" s="3"/>
      </tp>
      <tp t="s">
        <v/>
        <stp/>
        <stp>P</stp>
        <stp>0</stp>
        <stp>IR</stp>
        <stp>BONDAVGKI824</stp>
        <stp>채권그룹</stp>
        <stp/>
        <stp/>
        <tr r="P6211" s="3"/>
      </tp>
      <tp t="s">
        <v/>
        <stp/>
        <stp>P</stp>
        <stp>0</stp>
        <stp>IR</stp>
        <stp>BONDAVGKI825</stp>
        <stp>채권그룹</stp>
        <stp/>
        <stp/>
        <tr r="P6212" s="3"/>
      </tp>
      <tp t="s">
        <v/>
        <stp/>
        <stp>P</stp>
        <stp>0</stp>
        <stp>IR</stp>
        <stp>BONDAVGKI826</stp>
        <stp>채권그룹</stp>
        <stp/>
        <stp/>
        <tr r="P6213" s="3"/>
      </tp>
      <tp t="s">
        <v/>
        <stp/>
        <stp>P</stp>
        <stp>0</stp>
        <stp>IR</stp>
        <stp>BONDAVGKI827</stp>
        <stp>채권그룹</stp>
        <stp/>
        <stp/>
        <tr r="P6214" s="3"/>
      </tp>
      <tp t="s">
        <v/>
        <stp/>
        <stp>P</stp>
        <stp>0</stp>
        <stp>IR</stp>
        <stp>BONDAVGKI828</stp>
        <stp>채권그룹</stp>
        <stp/>
        <stp/>
        <tr r="P6215" s="3"/>
      </tp>
      <tp t="s">
        <v/>
        <stp/>
        <stp>P</stp>
        <stp>0</stp>
        <stp>IR</stp>
        <stp>BONDAVGKI829</stp>
        <stp>채권그룹</stp>
        <stp/>
        <stp/>
        <tr r="P6216" s="3"/>
      </tp>
      <tp t="s">
        <v/>
        <stp/>
        <stp>P</stp>
        <stp>0</stp>
        <stp>IR</stp>
        <stp>BONDAVGKI810</stp>
        <stp>채권그룹</stp>
        <stp/>
        <stp/>
        <tr r="P6197" s="3"/>
      </tp>
      <tp t="s">
        <v/>
        <stp/>
        <stp>P</stp>
        <stp>0</stp>
        <stp>IR</stp>
        <stp>BONDAVGKI811</stp>
        <stp>채권그룹</stp>
        <stp/>
        <stp/>
        <tr r="P6198" s="3"/>
      </tp>
      <tp t="s">
        <v/>
        <stp/>
        <stp>P</stp>
        <stp>0</stp>
        <stp>IR</stp>
        <stp>BONDAVGKI812</stp>
        <stp>채권그룹</stp>
        <stp/>
        <stp/>
        <tr r="P6199" s="3"/>
      </tp>
      <tp t="s">
        <v/>
        <stp/>
        <stp>P</stp>
        <stp>0</stp>
        <stp>IR</stp>
        <stp>BONDAVGKI813</stp>
        <stp>채권그룹</stp>
        <stp/>
        <stp/>
        <tr r="P6200" s="3"/>
      </tp>
      <tp t="s">
        <v/>
        <stp/>
        <stp>P</stp>
        <stp>0</stp>
        <stp>IR</stp>
        <stp>BONDAVGKI814</stp>
        <stp>채권그룹</stp>
        <stp/>
        <stp/>
        <tr r="P6201" s="3"/>
      </tp>
      <tp t="s">
        <v/>
        <stp/>
        <stp>P</stp>
        <stp>0</stp>
        <stp>IR</stp>
        <stp>BONDAVGKI815</stp>
        <stp>채권그룹</stp>
        <stp/>
        <stp/>
        <tr r="P6202" s="3"/>
      </tp>
      <tp t="s">
        <v/>
        <stp/>
        <stp>P</stp>
        <stp>0</stp>
        <stp>IR</stp>
        <stp>BONDAVGKI816</stp>
        <stp>채권그룹</stp>
        <stp/>
        <stp/>
        <tr r="P6203" s="3"/>
      </tp>
      <tp t="s">
        <v/>
        <stp/>
        <stp>P</stp>
        <stp>0</stp>
        <stp>IR</stp>
        <stp>BONDAVGKI817</stp>
        <stp>채권그룹</stp>
        <stp/>
        <stp/>
        <tr r="P6204" s="3"/>
      </tp>
      <tp t="s">
        <v/>
        <stp/>
        <stp>P</stp>
        <stp>0</stp>
        <stp>IR</stp>
        <stp>BONDAVGKI818</stp>
        <stp>채권그룹</stp>
        <stp/>
        <stp/>
        <tr r="P6205" s="3"/>
      </tp>
      <tp t="s">
        <v/>
        <stp/>
        <stp>P</stp>
        <stp>0</stp>
        <stp>IR</stp>
        <stp>BONDAVGKI819</stp>
        <stp>채권그룹</stp>
        <stp/>
        <stp/>
        <tr r="P6206" s="3"/>
      </tp>
      <tp t="s">
        <v/>
        <stp/>
        <stp>P</stp>
        <stp>0</stp>
        <stp>IR</stp>
        <stp>BONDAVGKI800</stp>
        <stp>채권그룹</stp>
        <stp/>
        <stp/>
        <tr r="P6187" s="3"/>
      </tp>
      <tp t="s">
        <v/>
        <stp/>
        <stp>P</stp>
        <stp>0</stp>
        <stp>IR</stp>
        <stp>BONDAVGKI801</stp>
        <stp>채권그룹</stp>
        <stp/>
        <stp/>
        <tr r="P6188" s="3"/>
      </tp>
      <tp t="s">
        <v/>
        <stp/>
        <stp>P</stp>
        <stp>0</stp>
        <stp>IR</stp>
        <stp>BONDAVGKI802</stp>
        <stp>채권그룹</stp>
        <stp/>
        <stp/>
        <tr r="P6189" s="3"/>
      </tp>
      <tp t="s">
        <v/>
        <stp/>
        <stp>P</stp>
        <stp>0</stp>
        <stp>IR</stp>
        <stp>BONDAVGKI803</stp>
        <stp>채권그룹</stp>
        <stp/>
        <stp/>
        <tr r="P6190" s="3"/>
      </tp>
      <tp t="s">
        <v/>
        <stp/>
        <stp>P</stp>
        <stp>0</stp>
        <stp>IR</stp>
        <stp>BONDAVGKI804</stp>
        <stp>채권그룹</stp>
        <stp/>
        <stp/>
        <tr r="P6191" s="3"/>
      </tp>
      <tp t="s">
        <v/>
        <stp/>
        <stp>P</stp>
        <stp>0</stp>
        <stp>IR</stp>
        <stp>BONDAVGKI805</stp>
        <stp>채권그룹</stp>
        <stp/>
        <stp/>
        <tr r="P6192" s="3"/>
      </tp>
      <tp t="s">
        <v/>
        <stp/>
        <stp>P</stp>
        <stp>0</stp>
        <stp>IR</stp>
        <stp>BONDAVGKI806</stp>
        <stp>채권그룹</stp>
        <stp/>
        <stp/>
        <tr r="P6193" s="3"/>
      </tp>
      <tp t="s">
        <v/>
        <stp/>
        <stp>P</stp>
        <stp>0</stp>
        <stp>IR</stp>
        <stp>BONDAVGKI807</stp>
        <stp>채권그룹</stp>
        <stp/>
        <stp/>
        <tr r="P6194" s="3"/>
      </tp>
      <tp t="s">
        <v/>
        <stp/>
        <stp>P</stp>
        <stp>0</stp>
        <stp>IR</stp>
        <stp>BONDAVGKI808</stp>
        <stp>채권그룹</stp>
        <stp/>
        <stp/>
        <tr r="P6195" s="3"/>
      </tp>
      <tp t="s">
        <v/>
        <stp/>
        <stp>P</stp>
        <stp>0</stp>
        <stp>IR</stp>
        <stp>BONDAVGKI809</stp>
        <stp>채권그룹</stp>
        <stp/>
        <stp/>
        <tr r="P6196" s="3"/>
      </tp>
      <tp t="s">
        <v/>
        <stp/>
        <stp>P</stp>
        <stp>0</stp>
        <stp>IR</stp>
        <stp>BONDAVGKI870</stp>
        <stp>채권그룹</stp>
        <stp/>
        <stp/>
        <tr r="P6256" s="3"/>
      </tp>
      <tp t="s">
        <v/>
        <stp/>
        <stp>P</stp>
        <stp>0</stp>
        <stp>IR</stp>
        <stp>BONDAVGKI872</stp>
        <stp>채권그룹</stp>
        <stp/>
        <stp/>
        <tr r="P6257" s="3"/>
      </tp>
      <tp t="s">
        <v/>
        <stp/>
        <stp>P</stp>
        <stp>0</stp>
        <stp>IR</stp>
        <stp>BONDAVGKI873</stp>
        <stp>채권그룹</stp>
        <stp/>
        <stp/>
        <tr r="P6258" s="3"/>
      </tp>
      <tp t="s">
        <v/>
        <stp/>
        <stp>P</stp>
        <stp>0</stp>
        <stp>IR</stp>
        <stp>BONDAVGKI874</stp>
        <stp>채권그룹</stp>
        <stp/>
        <stp/>
        <tr r="P6259" s="3"/>
      </tp>
      <tp t="s">
        <v/>
        <stp/>
        <stp>P</stp>
        <stp>0</stp>
        <stp>IR</stp>
        <stp>BONDAVGKI875</stp>
        <stp>채권그룹</stp>
        <stp/>
        <stp/>
        <tr r="P6260" s="3"/>
      </tp>
      <tp t="s">
        <v/>
        <stp/>
        <stp>P</stp>
        <stp>0</stp>
        <stp>IR</stp>
        <stp>BONDAVGKI876</stp>
        <stp>채권그룹</stp>
        <stp/>
        <stp/>
        <tr r="P6261" s="3"/>
      </tp>
      <tp t="s">
        <v/>
        <stp/>
        <stp>P</stp>
        <stp>0</stp>
        <stp>IR</stp>
        <stp>BONDAVGKI877</stp>
        <stp>채권그룹</stp>
        <stp/>
        <stp/>
        <tr r="P6262" s="3"/>
      </tp>
      <tp t="s">
        <v/>
        <stp/>
        <stp>P</stp>
        <stp>0</stp>
        <stp>IR</stp>
        <stp>BONDAVGKI878</stp>
        <stp>채권그룹</stp>
        <stp/>
        <stp/>
        <tr r="P6263" s="3"/>
      </tp>
      <tp t="s">
        <v/>
        <stp/>
        <stp>P</stp>
        <stp>0</stp>
        <stp>IR</stp>
        <stp>BONDAVGKI879</stp>
        <stp>채권그룹</stp>
        <stp/>
        <stp/>
        <tr r="P6264" s="3"/>
      </tp>
      <tp t="s">
        <v/>
        <stp/>
        <stp>P</stp>
        <stp>0</stp>
        <stp>IR</stp>
        <stp>BONDAVGKI860</stp>
        <stp>채권그룹</stp>
        <stp/>
        <stp/>
        <tr r="P6246" s="3"/>
      </tp>
      <tp t="s">
        <v/>
        <stp/>
        <stp>P</stp>
        <stp>0</stp>
        <stp>IR</stp>
        <stp>BONDAVGKI861</stp>
        <stp>채권그룹</stp>
        <stp/>
        <stp/>
        <tr r="P6247" s="3"/>
      </tp>
      <tp t="s">
        <v/>
        <stp/>
        <stp>P</stp>
        <stp>0</stp>
        <stp>IR</stp>
        <stp>BONDAVGKI862</stp>
        <stp>채권그룹</stp>
        <stp/>
        <stp/>
        <tr r="P6248" s="3"/>
      </tp>
      <tp t="s">
        <v/>
        <stp/>
        <stp>P</stp>
        <stp>0</stp>
        <stp>IR</stp>
        <stp>BONDAVGKI863</stp>
        <stp>채권그룹</stp>
        <stp/>
        <stp/>
        <tr r="P6249" s="3"/>
      </tp>
      <tp t="s">
        <v/>
        <stp/>
        <stp>P</stp>
        <stp>0</stp>
        <stp>IR</stp>
        <stp>BONDAVGKI864</stp>
        <stp>채권그룹</stp>
        <stp/>
        <stp/>
        <tr r="P6250" s="3"/>
      </tp>
      <tp t="s">
        <v/>
        <stp/>
        <stp>P</stp>
        <stp>0</stp>
        <stp>IR</stp>
        <stp>BONDAVGKI865</stp>
        <stp>채권그룹</stp>
        <stp/>
        <stp/>
        <tr r="P6251" s="3"/>
      </tp>
      <tp t="s">
        <v/>
        <stp/>
        <stp>P</stp>
        <stp>0</stp>
        <stp>IR</stp>
        <stp>BONDAVGKI866</stp>
        <stp>채권그룹</stp>
        <stp/>
        <stp/>
        <tr r="P6252" s="3"/>
      </tp>
      <tp t="s">
        <v/>
        <stp/>
        <stp>P</stp>
        <stp>0</stp>
        <stp>IR</stp>
        <stp>BONDAVGKI867</stp>
        <stp>채권그룹</stp>
        <stp/>
        <stp/>
        <tr r="P6253" s="3"/>
      </tp>
      <tp t="s">
        <v/>
        <stp/>
        <stp>P</stp>
        <stp>0</stp>
        <stp>IR</stp>
        <stp>BONDAVGKI868</stp>
        <stp>채권그룹</stp>
        <stp/>
        <stp/>
        <tr r="P6254" s="3"/>
      </tp>
      <tp t="s">
        <v/>
        <stp/>
        <stp>P</stp>
        <stp>0</stp>
        <stp>IR</stp>
        <stp>BONDAVGKI869</stp>
        <stp>채권그룹</stp>
        <stp/>
        <stp/>
        <tr r="P6255" s="3"/>
      </tp>
      <tp t="s">
        <v/>
        <stp/>
        <stp>P</stp>
        <stp>0</stp>
        <stp>IR</stp>
        <stp>BONDAVGKI850</stp>
        <stp>채권그룹</stp>
        <stp/>
        <stp/>
        <tr r="P6237" s="3"/>
      </tp>
      <tp t="s">
        <v/>
        <stp/>
        <stp>P</stp>
        <stp>0</stp>
        <stp>IR</stp>
        <stp>BONDAVGKI851</stp>
        <stp>채권그룹</stp>
        <stp/>
        <stp/>
        <tr r="P6238" s="3"/>
      </tp>
      <tp t="s">
        <v/>
        <stp/>
        <stp>P</stp>
        <stp>0</stp>
        <stp>IR</stp>
        <stp>BONDAVGKI852</stp>
        <stp>채권그룹</stp>
        <stp/>
        <stp/>
        <tr r="P6239" s="3"/>
      </tp>
      <tp t="s">
        <v/>
        <stp/>
        <stp>P</stp>
        <stp>0</stp>
        <stp>IR</stp>
        <stp>BONDAVGKI853</stp>
        <stp>채권그룹</stp>
        <stp/>
        <stp/>
        <tr r="P6240" s="3"/>
      </tp>
      <tp t="s">
        <v/>
        <stp/>
        <stp>P</stp>
        <stp>0</stp>
        <stp>IR</stp>
        <stp>BONDAVGKI854</stp>
        <stp>채권그룹</stp>
        <stp/>
        <stp/>
        <tr r="P6241" s="3"/>
      </tp>
      <tp t="s">
        <v/>
        <stp/>
        <stp>P</stp>
        <stp>0</stp>
        <stp>IR</stp>
        <stp>BONDAVGKI855</stp>
        <stp>채권그룹</stp>
        <stp/>
        <stp/>
        <tr r="P6242" s="3"/>
      </tp>
      <tp t="s">
        <v/>
        <stp/>
        <stp>P</stp>
        <stp>0</stp>
        <stp>IR</stp>
        <stp>BONDAVGKI856</stp>
        <stp>채권그룹</stp>
        <stp/>
        <stp/>
        <tr r="P6243" s="3"/>
      </tp>
      <tp t="s">
        <v/>
        <stp/>
        <stp>P</stp>
        <stp>0</stp>
        <stp>IR</stp>
        <stp>BONDAVGKI857</stp>
        <stp>채권그룹</stp>
        <stp/>
        <stp/>
        <tr r="P6244" s="3"/>
      </tp>
      <tp t="s">
        <v/>
        <stp/>
        <stp>P</stp>
        <stp>0</stp>
        <stp>IR</stp>
        <stp>BONDAVGKI858</stp>
        <stp>채권그룹</stp>
        <stp/>
        <stp/>
        <tr r="P6245" s="3"/>
      </tp>
      <tp t="s">
        <v/>
        <stp/>
        <stp>P</stp>
        <stp>0</stp>
        <stp>IR</stp>
        <stp>BONDAVGKI840</stp>
        <stp>채권그룹</stp>
        <stp/>
        <stp/>
        <tr r="P6227" s="3"/>
      </tp>
      <tp t="s">
        <v/>
        <stp/>
        <stp>P</stp>
        <stp>0</stp>
        <stp>IR</stp>
        <stp>BONDAVGKI841</stp>
        <stp>채권그룹</stp>
        <stp/>
        <stp/>
        <tr r="P6228" s="3"/>
      </tp>
      <tp t="s">
        <v/>
        <stp/>
        <stp>P</stp>
        <stp>0</stp>
        <stp>IR</stp>
        <stp>BONDAVGKI842</stp>
        <stp>채권그룹</stp>
        <stp/>
        <stp/>
        <tr r="P6229" s="3"/>
      </tp>
      <tp t="s">
        <v/>
        <stp/>
        <stp>P</stp>
        <stp>0</stp>
        <stp>IR</stp>
        <stp>BONDAVGKI843</stp>
        <stp>채권그룹</stp>
        <stp/>
        <stp/>
        <tr r="P6230" s="3"/>
      </tp>
      <tp t="s">
        <v/>
        <stp/>
        <stp>P</stp>
        <stp>0</stp>
        <stp>IR</stp>
        <stp>BONDAVGKI844</stp>
        <stp>채권그룹</stp>
        <stp/>
        <stp/>
        <tr r="P6231" s="3"/>
      </tp>
      <tp t="s">
        <v/>
        <stp/>
        <stp>P</stp>
        <stp>0</stp>
        <stp>IR</stp>
        <stp>BONDAVGKI845</stp>
        <stp>채권그룹</stp>
        <stp/>
        <stp/>
        <tr r="P6232" s="3"/>
      </tp>
      <tp t="s">
        <v/>
        <stp/>
        <stp>P</stp>
        <stp>0</stp>
        <stp>IR</stp>
        <stp>BONDAVGKI846</stp>
        <stp>채권그룹</stp>
        <stp/>
        <stp/>
        <tr r="P6233" s="3"/>
      </tp>
      <tp t="s">
        <v/>
        <stp/>
        <stp>P</stp>
        <stp>0</stp>
        <stp>IR</stp>
        <stp>BONDAVGKI847</stp>
        <stp>채권그룹</stp>
        <stp/>
        <stp/>
        <tr r="P6234" s="3"/>
      </tp>
      <tp t="s">
        <v/>
        <stp/>
        <stp>P</stp>
        <stp>0</stp>
        <stp>IR</stp>
        <stp>BONDAVGKI848</stp>
        <stp>채권그룹</stp>
        <stp/>
        <stp/>
        <tr r="P6235" s="3"/>
      </tp>
      <tp t="s">
        <v/>
        <stp/>
        <stp>P</stp>
        <stp>0</stp>
        <stp>IR</stp>
        <stp>BONDAVGKI849</stp>
        <stp>채권그룹</stp>
        <stp/>
        <stp/>
        <tr r="P6236" s="3"/>
      </tp>
      <tp t="s">
        <v/>
        <stp/>
        <stp>P</stp>
        <stp>0</stp>
        <stp>IR</stp>
        <stp>BONDAVGKI890</stp>
        <stp>채권그룹</stp>
        <stp/>
        <stp/>
        <tr r="P6275" s="3"/>
      </tp>
      <tp t="s">
        <v/>
        <stp/>
        <stp>P</stp>
        <stp>0</stp>
        <stp>IR</stp>
        <stp>BONDAVGKI891</stp>
        <stp>채권그룹</stp>
        <stp/>
        <stp/>
        <tr r="P6276" s="3"/>
      </tp>
      <tp t="s">
        <v/>
        <stp/>
        <stp>P</stp>
        <stp>0</stp>
        <stp>IR</stp>
        <stp>BONDAVGKI892</stp>
        <stp>채권그룹</stp>
        <stp/>
        <stp/>
        <tr r="P6277" s="3"/>
      </tp>
      <tp t="s">
        <v/>
        <stp/>
        <stp>P</stp>
        <stp>0</stp>
        <stp>IR</stp>
        <stp>BONDAVGKI893</stp>
        <stp>채권그룹</stp>
        <stp/>
        <stp/>
        <tr r="P6278" s="3"/>
      </tp>
      <tp t="s">
        <v/>
        <stp/>
        <stp>P</stp>
        <stp>0</stp>
        <stp>IR</stp>
        <stp>BONDAVGKI894</stp>
        <stp>채권그룹</stp>
        <stp/>
        <stp/>
        <tr r="P6279" s="3"/>
      </tp>
      <tp t="s">
        <v/>
        <stp/>
        <stp>P</stp>
        <stp>0</stp>
        <stp>IR</stp>
        <stp>BONDAVGKI895</stp>
        <stp>채권그룹</stp>
        <stp/>
        <stp/>
        <tr r="P6280" s="3"/>
      </tp>
      <tp t="s">
        <v/>
        <stp/>
        <stp>P</stp>
        <stp>0</stp>
        <stp>IR</stp>
        <stp>BONDAVGKI896</stp>
        <stp>채권그룹</stp>
        <stp/>
        <stp/>
        <tr r="P6281" s="3"/>
      </tp>
      <tp t="s">
        <v/>
        <stp/>
        <stp>P</stp>
        <stp>0</stp>
        <stp>IR</stp>
        <stp>BONDAVGKI897</stp>
        <stp>채권그룹</stp>
        <stp/>
        <stp/>
        <tr r="P6282" s="3"/>
      </tp>
      <tp t="s">
        <v/>
        <stp/>
        <stp>P</stp>
        <stp>0</stp>
        <stp>IR</stp>
        <stp>BONDAVGKI898</stp>
        <stp>채권그룹</stp>
        <stp/>
        <stp/>
        <tr r="P6283" s="3"/>
      </tp>
      <tp t="s">
        <v/>
        <stp/>
        <stp>P</stp>
        <stp>0</stp>
        <stp>IR</stp>
        <stp>BONDAVGKI899</stp>
        <stp>채권그룹</stp>
        <stp/>
        <stp/>
        <tr r="P6284" s="3"/>
      </tp>
      <tp t="s">
        <v/>
        <stp/>
        <stp>P</stp>
        <stp>0</stp>
        <stp>IR</stp>
        <stp>BONDAVGKI880</stp>
        <stp>채권그룹</stp>
        <stp/>
        <stp/>
        <tr r="P6265" s="3"/>
      </tp>
      <tp t="s">
        <v/>
        <stp/>
        <stp>P</stp>
        <stp>0</stp>
        <stp>IR</stp>
        <stp>BONDAVGKI881</stp>
        <stp>채권그룹</stp>
        <stp/>
        <stp/>
        <tr r="P6266" s="3"/>
      </tp>
      <tp t="s">
        <v/>
        <stp/>
        <stp>P</stp>
        <stp>0</stp>
        <stp>IR</stp>
        <stp>BONDAVGKI882</stp>
        <stp>채권그룹</stp>
        <stp/>
        <stp/>
        <tr r="P6267" s="3"/>
      </tp>
      <tp t="s">
        <v/>
        <stp/>
        <stp>P</stp>
        <stp>0</stp>
        <stp>IR</stp>
        <stp>BONDAVGKI883</stp>
        <stp>채권그룹</stp>
        <stp/>
        <stp/>
        <tr r="P6268" s="3"/>
      </tp>
      <tp t="s">
        <v/>
        <stp/>
        <stp>P</stp>
        <stp>0</stp>
        <stp>IR</stp>
        <stp>BONDAVGKI884</stp>
        <stp>채권그룹</stp>
        <stp/>
        <stp/>
        <tr r="P6269" s="3"/>
      </tp>
      <tp t="s">
        <v/>
        <stp/>
        <stp>P</stp>
        <stp>0</stp>
        <stp>IR</stp>
        <stp>BONDAVGKI885</stp>
        <stp>채권그룹</stp>
        <stp/>
        <stp/>
        <tr r="P6270" s="3"/>
      </tp>
      <tp t="s">
        <v/>
        <stp/>
        <stp>P</stp>
        <stp>0</stp>
        <stp>IR</stp>
        <stp>BONDAVGKI886</stp>
        <stp>채권그룹</stp>
        <stp/>
        <stp/>
        <tr r="P6271" s="3"/>
      </tp>
      <tp t="s">
        <v/>
        <stp/>
        <stp>P</stp>
        <stp>0</stp>
        <stp>IR</stp>
        <stp>BONDAVGKI887</stp>
        <stp>채권그룹</stp>
        <stp/>
        <stp/>
        <tr r="P6272" s="3"/>
      </tp>
      <tp t="s">
        <v/>
        <stp/>
        <stp>P</stp>
        <stp>0</stp>
        <stp>IR</stp>
        <stp>BONDAVGKI888</stp>
        <stp>채권그룹</stp>
        <stp/>
        <stp/>
        <tr r="P6273" s="3"/>
      </tp>
      <tp t="s">
        <v/>
        <stp/>
        <stp>P</stp>
        <stp>0</stp>
        <stp>IR</stp>
        <stp>BONDAVGKI889</stp>
        <stp>채권그룹</stp>
        <stp/>
        <stp/>
        <tr r="P6274" s="3"/>
      </tp>
      <tp t="s">
        <v/>
        <stp/>
        <stp>P</stp>
        <stp>0</stp>
        <stp>IR</stp>
        <stp>BONDAVGKH131</stp>
        <stp>채권그룹</stp>
        <stp/>
        <stp/>
        <tr r="P5319" s="3"/>
      </tp>
      <tp t="s">
        <v/>
        <stp/>
        <stp>P</stp>
        <stp>0</stp>
        <stp>IR</stp>
        <stp>BONDAVGKH132</stp>
        <stp>채권그룹</stp>
        <stp/>
        <stp/>
        <tr r="P5320" s="3"/>
      </tp>
      <tp t="s">
        <v/>
        <stp/>
        <stp>P</stp>
        <stp>0</stp>
        <stp>IR</stp>
        <stp>BONDAVGKH133</stp>
        <stp>채권그룹</stp>
        <stp/>
        <stp/>
        <tr r="P5321" s="3"/>
      </tp>
      <tp t="s">
        <v/>
        <stp/>
        <stp>P</stp>
        <stp>0</stp>
        <stp>IR</stp>
        <stp>BONDAVGKH135</stp>
        <stp>채권그룹</stp>
        <stp/>
        <stp/>
        <tr r="P5322" s="3"/>
      </tp>
      <tp t="s">
        <v/>
        <stp/>
        <stp>P</stp>
        <stp>0</stp>
        <stp>IR</stp>
        <stp>BONDAVGKH136</stp>
        <stp>채권그룹</stp>
        <stp/>
        <stp/>
        <tr r="P5323" s="3"/>
      </tp>
      <tp t="s">
        <v/>
        <stp/>
        <stp>P</stp>
        <stp>0</stp>
        <stp>IR</stp>
        <stp>BONDAVGKH120</stp>
        <stp>채권그룹</stp>
        <stp/>
        <stp/>
        <tr r="P5315" s="3"/>
      </tp>
      <tp t="s">
        <v/>
        <stp/>
        <stp>P</stp>
        <stp>0</stp>
        <stp>IR</stp>
        <stp>BONDAVGKH121</stp>
        <stp>채권그룹</stp>
        <stp/>
        <stp/>
        <tr r="P5316" s="3"/>
      </tp>
      <tp t="s">
        <v/>
        <stp/>
        <stp>P</stp>
        <stp>0</stp>
        <stp>IR</stp>
        <stp>BONDAVGKH122</stp>
        <stp>채권그룹</stp>
        <stp/>
        <stp/>
        <tr r="P5317" s="3"/>
      </tp>
      <tp t="s">
        <v/>
        <stp/>
        <stp>P</stp>
        <stp>0</stp>
        <stp>IR</stp>
        <stp>BONDAVGKH123</stp>
        <stp>채권그룹</stp>
        <stp/>
        <stp/>
        <tr r="P5318" s="3"/>
      </tp>
      <tp t="s">
        <v/>
        <stp/>
        <stp>P</stp>
        <stp>0</stp>
        <stp>IR</stp>
        <stp>BONDAVGKH111</stp>
        <stp>채권그룹</stp>
        <stp/>
        <stp/>
        <tr r="P5310" s="3"/>
      </tp>
      <tp t="s">
        <v/>
        <stp/>
        <stp>P</stp>
        <stp>0</stp>
        <stp>IR</stp>
        <stp>BONDAVGKH113</stp>
        <stp>채권그룹</stp>
        <stp/>
        <stp/>
        <tr r="P5311" s="3"/>
      </tp>
      <tp t="s">
        <v/>
        <stp/>
        <stp>P</stp>
        <stp>0</stp>
        <stp>IR</stp>
        <stp>BONDAVGKH114</stp>
        <stp>채권그룹</stp>
        <stp/>
        <stp/>
        <tr r="P5312" s="3"/>
      </tp>
      <tp t="s">
        <v/>
        <stp/>
        <stp>P</stp>
        <stp>0</stp>
        <stp>IR</stp>
        <stp>BONDAVGKH118</stp>
        <stp>채권그룹</stp>
        <stp/>
        <stp/>
        <tr r="P5313" s="3"/>
      </tp>
      <tp t="s">
        <v/>
        <stp/>
        <stp>P</stp>
        <stp>0</stp>
        <stp>IR</stp>
        <stp>BONDAVGKH119</stp>
        <stp>채권그룹</stp>
        <stp/>
        <stp/>
        <tr r="P5314" s="3"/>
      </tp>
      <tp t="s">
        <v/>
        <stp/>
        <stp>P</stp>
        <stp>0</stp>
        <stp>IR</stp>
        <stp>BONDAVGKH101</stp>
        <stp>채권그룹</stp>
        <stp/>
        <stp/>
        <tr r="P5308" s="3"/>
      </tp>
      <tp t="s">
        <v/>
        <stp/>
        <stp>P</stp>
        <stp>0</stp>
        <stp>IR</stp>
        <stp>BONDAVGKH102</stp>
        <stp>채권그룹</stp>
        <stp/>
        <stp/>
        <tr r="P5309" s="3"/>
      </tp>
      <tp t="s">
        <v/>
        <stp/>
        <stp>P</stp>
        <stp>0</stp>
        <stp>IR</stp>
        <stp>BONDAVGKH172</stp>
        <stp>채권그룹</stp>
        <stp/>
        <stp/>
        <tr r="P5332" s="3"/>
      </tp>
      <tp t="s">
        <v/>
        <stp/>
        <stp>P</stp>
        <stp>0</stp>
        <stp>IR</stp>
        <stp>BONDAVGKH173</stp>
        <stp>채권그룹</stp>
        <stp/>
        <stp/>
        <tr r="P5333" s="3"/>
      </tp>
      <tp t="s">
        <v/>
        <stp/>
        <stp>P</stp>
        <stp>0</stp>
        <stp>IR</stp>
        <stp>BONDAVGKH175</stp>
        <stp>채권그룹</stp>
        <stp/>
        <stp/>
        <tr r="P5334" s="3"/>
      </tp>
      <tp t="s">
        <v/>
        <stp/>
        <stp>P</stp>
        <stp>0</stp>
        <stp>IR</stp>
        <stp>BONDAVGKH177</stp>
        <stp>채권그룹</stp>
        <stp/>
        <stp/>
        <tr r="P5335" s="3"/>
      </tp>
      <tp t="s">
        <v/>
        <stp/>
        <stp>P</stp>
        <stp>0</stp>
        <stp>IR</stp>
        <stp>BONDAVGKH178</stp>
        <stp>채권그룹</stp>
        <stp/>
        <stp/>
        <tr r="P5336" s="3"/>
      </tp>
      <tp t="s">
        <v/>
        <stp/>
        <stp>P</stp>
        <stp>0</stp>
        <stp>IR</stp>
        <stp>BONDAVGKH179</stp>
        <stp>채권그룹</stp>
        <stp/>
        <stp/>
        <tr r="P5337" s="3"/>
      </tp>
      <tp t="s">
        <v/>
        <stp/>
        <stp>P</stp>
        <stp>0</stp>
        <stp>IR</stp>
        <stp>BONDAVGKH163</stp>
        <stp>채권그룹</stp>
        <stp/>
        <stp/>
        <tr r="P5330" s="3"/>
      </tp>
      <tp t="s">
        <v/>
        <stp/>
        <stp>P</stp>
        <stp>0</stp>
        <stp>IR</stp>
        <stp>BONDAVGKH167</stp>
        <stp>채권그룹</stp>
        <stp/>
        <stp/>
        <tr r="P5331" s="3"/>
      </tp>
      <tp t="s">
        <v/>
        <stp/>
        <stp>P</stp>
        <stp>0</stp>
        <stp>IR</stp>
        <stp>BONDAVGKH150</stp>
        <stp>채권그룹</stp>
        <stp/>
        <stp/>
        <tr r="P5328" s="3"/>
      </tp>
      <tp t="s">
        <v/>
        <stp/>
        <stp>P</stp>
        <stp>0</stp>
        <stp>IR</stp>
        <stp>BONDAVGKH152</stp>
        <stp>채권그룹</stp>
        <stp/>
        <stp/>
        <tr r="P5329" s="3"/>
      </tp>
      <tp t="s">
        <v/>
        <stp/>
        <stp>P</stp>
        <stp>0</stp>
        <stp>IR</stp>
        <stp>BONDAVGKH140</stp>
        <stp>채권그룹</stp>
        <stp/>
        <stp/>
        <tr r="P5324" s="3"/>
      </tp>
      <tp t="s">
        <v/>
        <stp/>
        <stp>P</stp>
        <stp>0</stp>
        <stp>IR</stp>
        <stp>BONDAVGKH141</stp>
        <stp>채권그룹</stp>
        <stp/>
        <stp/>
        <tr r="P5325" s="3"/>
      </tp>
      <tp t="s">
        <v/>
        <stp/>
        <stp>P</stp>
        <stp>0</stp>
        <stp>IR</stp>
        <stp>BONDAVGKH145</stp>
        <stp>채권그룹</stp>
        <stp/>
        <stp/>
        <tr r="P5326" s="3"/>
      </tp>
      <tp t="s">
        <v/>
        <stp/>
        <stp>P</stp>
        <stp>0</stp>
        <stp>IR</stp>
        <stp>BONDAVGKH148</stp>
        <stp>채권그룹</stp>
        <stp/>
        <stp/>
        <tr r="P5327" s="3"/>
      </tp>
      <tp t="s">
        <v/>
        <stp/>
        <stp>P</stp>
        <stp>0</stp>
        <stp>IR</stp>
        <stp>BONDAVGKH198</stp>
        <stp>채권그룹</stp>
        <stp/>
        <stp/>
        <tr r="P5341" s="3"/>
      </tp>
      <tp t="s">
        <v/>
        <stp/>
        <stp>P</stp>
        <stp>0</stp>
        <stp>IR</stp>
        <stp>BONDAVGKH183</stp>
        <stp>채권그룹</stp>
        <stp/>
        <stp/>
        <tr r="P5338" s="3"/>
      </tp>
      <tp t="s">
        <v/>
        <stp/>
        <stp>P</stp>
        <stp>0</stp>
        <stp>IR</stp>
        <stp>BONDAVGKH184</stp>
        <stp>채권그룹</stp>
        <stp/>
        <stp/>
        <tr r="P5339" s="3"/>
      </tp>
      <tp t="s">
        <v/>
        <stp/>
        <stp>P</stp>
        <stp>0</stp>
        <stp>IR</stp>
        <stp>BONDAVGKH185</stp>
        <stp>채권그룹</stp>
        <stp/>
        <stp/>
        <tr r="P5340" s="3"/>
      </tp>
      <tp t="s">
        <v/>
        <stp/>
        <stp>P</stp>
        <stp>0</stp>
        <stp>IR</stp>
        <stp>BONDAVGKH034</stp>
        <stp>채권그룹</stp>
        <stp/>
        <stp/>
        <tr r="P5289" s="3"/>
      </tp>
      <tp t="s">
        <v/>
        <stp/>
        <stp>P</stp>
        <stp>0</stp>
        <stp>IR</stp>
        <stp>BONDAVGKH035</stp>
        <stp>채권그룹</stp>
        <stp/>
        <stp/>
        <tr r="P5290" s="3"/>
      </tp>
      <tp t="s">
        <v/>
        <stp/>
        <stp>P</stp>
        <stp>0</stp>
        <stp>IR</stp>
        <stp>BONDAVGKH036</stp>
        <stp>채권그룹</stp>
        <stp/>
        <stp/>
        <tr r="P5291" s="3"/>
      </tp>
      <tp t="s">
        <v/>
        <stp/>
        <stp>P</stp>
        <stp>0</stp>
        <stp>IR</stp>
        <stp>BONDAVGKH020</stp>
        <stp>채권그룹</stp>
        <stp/>
        <stp/>
        <tr r="P5288" s="3"/>
      </tp>
      <tp t="s">
        <v/>
        <stp/>
        <stp>P</stp>
        <stp>0</stp>
        <stp>IR</stp>
        <stp>BONDAVGKH011</stp>
        <stp>채권그룹</stp>
        <stp/>
        <stp/>
        <tr r="P5286" s="3"/>
      </tp>
      <tp t="s">
        <v/>
        <stp/>
        <stp>P</stp>
        <stp>0</stp>
        <stp>IR</stp>
        <stp>BONDAVGKH017</stp>
        <stp>채권그룹</stp>
        <stp/>
        <stp/>
        <tr r="P5287" s="3"/>
      </tp>
      <tp t="s">
        <v/>
        <stp/>
        <stp>P</stp>
        <stp>0</stp>
        <stp>IR</stp>
        <stp>BONDAVGKH004</stp>
        <stp>채권그룹</stp>
        <stp/>
        <stp/>
        <tr r="P5285" s="3"/>
      </tp>
      <tp t="s">
        <v/>
        <stp/>
        <stp>P</stp>
        <stp>0</stp>
        <stp>IR</stp>
        <stp>BONDAVGKH073</stp>
        <stp>채권그룹</stp>
        <stp/>
        <stp/>
        <tr r="P5302" s="3"/>
      </tp>
      <tp t="s">
        <v/>
        <stp/>
        <stp>P</stp>
        <stp>0</stp>
        <stp>IR</stp>
        <stp>BONDAVGKH079</stp>
        <stp>채권그룹</stp>
        <stp/>
        <stp/>
        <tr r="P5303" s="3"/>
      </tp>
      <tp t="s">
        <v/>
        <stp/>
        <stp>P</stp>
        <stp>0</stp>
        <stp>IR</stp>
        <stp>BONDAVGKH060</stp>
        <stp>채권그룹</stp>
        <stp/>
        <stp/>
        <tr r="P5297" s="3"/>
      </tp>
      <tp t="s">
        <v/>
        <stp/>
        <stp>P</stp>
        <stp>0</stp>
        <stp>IR</stp>
        <stp>BONDAVGKH061</stp>
        <stp>채권그룹</stp>
        <stp/>
        <stp/>
        <tr r="P5298" s="3"/>
      </tp>
      <tp t="s">
        <v/>
        <stp/>
        <stp>P</stp>
        <stp>0</stp>
        <stp>IR</stp>
        <stp>BONDAVGKH063</stp>
        <stp>채권그룹</stp>
        <stp/>
        <stp/>
        <tr r="P5299" s="3"/>
      </tp>
      <tp t="s">
        <v/>
        <stp/>
        <stp>P</stp>
        <stp>0</stp>
        <stp>IR</stp>
        <stp>BONDAVGKH064</stp>
        <stp>채권그룹</stp>
        <stp/>
        <stp/>
        <tr r="P5300" s="3"/>
      </tp>
      <tp t="s">
        <v/>
        <stp/>
        <stp>P</stp>
        <stp>0</stp>
        <stp>IR</stp>
        <stp>BONDAVGKH068</stp>
        <stp>채권그룹</stp>
        <stp/>
        <stp/>
        <tr r="P5301" s="3"/>
      </tp>
      <tp t="s">
        <v/>
        <stp/>
        <stp>P</stp>
        <stp>0</stp>
        <stp>IR</stp>
        <stp>BONDAVGKH052</stp>
        <stp>채권그룹</stp>
        <stp/>
        <stp/>
        <tr r="P5294" s="3"/>
      </tp>
      <tp t="s">
        <v/>
        <stp/>
        <stp>P</stp>
        <stp>0</stp>
        <stp>IR</stp>
        <stp>BONDAVGKH053</stp>
        <stp>채권그룹</stp>
        <stp/>
        <stp/>
        <tr r="P5295" s="3"/>
      </tp>
      <tp t="s">
        <v/>
        <stp/>
        <stp>P</stp>
        <stp>0</stp>
        <stp>IR</stp>
        <stp>BONDAVGKH059</stp>
        <stp>채권그룹</stp>
        <stp/>
        <stp/>
        <tr r="P5296" s="3"/>
      </tp>
      <tp t="s">
        <v/>
        <stp/>
        <stp>P</stp>
        <stp>0</stp>
        <stp>IR</stp>
        <stp>BONDAVGKH040</stp>
        <stp>채권그룹</stp>
        <stp/>
        <stp/>
        <tr r="P5292" s="3"/>
      </tp>
      <tp t="s">
        <v/>
        <stp/>
        <stp>P</stp>
        <stp>0</stp>
        <stp>IR</stp>
        <stp>BONDAVGKH048</stp>
        <stp>채권그룹</stp>
        <stp/>
        <stp/>
        <tr r="P5293" s="3"/>
      </tp>
      <tp t="s">
        <v/>
        <stp/>
        <stp>P</stp>
        <stp>0</stp>
        <stp>IR</stp>
        <stp>BONDAVGKH096</stp>
        <stp>채권그룹</stp>
        <stp/>
        <stp/>
        <tr r="P5307" s="3"/>
      </tp>
      <tp t="s">
        <v/>
        <stp/>
        <stp>P</stp>
        <stp>0</stp>
        <stp>IR</stp>
        <stp>BONDAVGKH083</stp>
        <stp>채권그룹</stp>
        <stp/>
        <stp/>
        <tr r="P5304" s="3"/>
      </tp>
      <tp t="s">
        <v/>
        <stp/>
        <stp>P</stp>
        <stp>0</stp>
        <stp>IR</stp>
        <stp>BONDAVGKH087</stp>
        <stp>채권그룹</stp>
        <stp/>
        <stp/>
        <tr r="P5305" s="3"/>
      </tp>
      <tp t="s">
        <v/>
        <stp/>
        <stp>P</stp>
        <stp>0</stp>
        <stp>IR</stp>
        <stp>BONDAVGKH089</stp>
        <stp>채권그룹</stp>
        <stp/>
        <stp/>
        <tr r="P5306" s="3"/>
      </tp>
      <tp t="s">
        <v/>
        <stp/>
        <stp>P</stp>
        <stp>0</stp>
        <stp>IR</stp>
        <stp>BONDAVGKH320</stp>
        <stp>채권그룹</stp>
        <stp/>
        <stp/>
        <tr r="P5388" s="3"/>
      </tp>
      <tp t="s">
        <v/>
        <stp/>
        <stp>P</stp>
        <stp>0</stp>
        <stp>IR</stp>
        <stp>BONDAVGKH322</stp>
        <stp>채권그룹</stp>
        <stp/>
        <stp/>
        <tr r="P5389" s="3"/>
      </tp>
      <tp t="s">
        <v/>
        <stp/>
        <stp>P</stp>
        <stp>0</stp>
        <stp>IR</stp>
        <stp>BONDAVGKH324</stp>
        <stp>채권그룹</stp>
        <stp/>
        <stp/>
        <tr r="P5390" s="3"/>
      </tp>
      <tp t="s">
        <v/>
        <stp/>
        <stp>P</stp>
        <stp>0</stp>
        <stp>IR</stp>
        <stp>BONDAVGKH328</stp>
        <stp>채권그룹</stp>
        <stp/>
        <stp/>
        <tr r="P5391" s="3"/>
      </tp>
      <tp t="s">
        <v/>
        <stp/>
        <stp>P</stp>
        <stp>0</stp>
        <stp>IR</stp>
        <stp>BONDAVGKH329</stp>
        <stp>채권그룹</stp>
        <stp/>
        <stp/>
        <tr r="P5392" s="3"/>
      </tp>
      <tp t="s">
        <v/>
        <stp/>
        <stp>P</stp>
        <stp>0</stp>
        <stp>IR</stp>
        <stp>BONDAVGKH311</stp>
        <stp>채권그룹</stp>
        <stp/>
        <stp/>
        <tr r="P5385" s="3"/>
      </tp>
      <tp t="s">
        <v/>
        <stp/>
        <stp>P</stp>
        <stp>0</stp>
        <stp>IR</stp>
        <stp>BONDAVGKH315</stp>
        <stp>채권그룹</stp>
        <stp/>
        <stp/>
        <tr r="P5386" s="3"/>
      </tp>
      <tp t="s">
        <v/>
        <stp/>
        <stp>P</stp>
        <stp>0</stp>
        <stp>IR</stp>
        <stp>BONDAVGKH319</stp>
        <stp>채권그룹</stp>
        <stp/>
        <stp/>
        <tr r="P5387" s="3"/>
      </tp>
      <tp t="s">
        <v/>
        <stp/>
        <stp>P</stp>
        <stp>0</stp>
        <stp>IR</stp>
        <stp>BONDAVGKH301</stp>
        <stp>채권그룹</stp>
        <stp/>
        <stp/>
        <tr r="P5379" s="3"/>
      </tp>
      <tp t="s">
        <v/>
        <stp/>
        <stp>P</stp>
        <stp>0</stp>
        <stp>IR</stp>
        <stp>BONDAVGKH302</stp>
        <stp>채권그룹</stp>
        <stp/>
        <stp/>
        <tr r="P5380" s="3"/>
      </tp>
      <tp t="s">
        <v/>
        <stp/>
        <stp>P</stp>
        <stp>0</stp>
        <stp>IR</stp>
        <stp>BONDAVGKH306</stp>
        <stp>채권그룹</stp>
        <stp/>
        <stp/>
        <tr r="P5381" s="3"/>
      </tp>
      <tp t="s">
        <v/>
        <stp/>
        <stp>P</stp>
        <stp>0</stp>
        <stp>IR</stp>
        <stp>BONDAVGKH307</stp>
        <stp>채권그룹</stp>
        <stp/>
        <stp/>
        <tr r="P5382" s="3"/>
      </tp>
      <tp t="s">
        <v/>
        <stp/>
        <stp>P</stp>
        <stp>0</stp>
        <stp>IR</stp>
        <stp>BONDAVGKH308</stp>
        <stp>채권그룹</stp>
        <stp/>
        <stp/>
        <tr r="P5383" s="3"/>
      </tp>
      <tp t="s">
        <v/>
        <stp/>
        <stp>P</stp>
        <stp>0</stp>
        <stp>IR</stp>
        <stp>BONDAVGKH309</stp>
        <stp>채권그룹</stp>
        <stp/>
        <stp/>
        <tr r="P5384" s="3"/>
      </tp>
      <tp t="s">
        <v/>
        <stp/>
        <stp>P</stp>
        <stp>0</stp>
        <stp>IR</stp>
        <stp>BONDAVGKH376</stp>
        <stp>채권그룹</stp>
        <stp/>
        <stp/>
        <tr r="P5399" s="3"/>
      </tp>
      <tp t="s">
        <v/>
        <stp/>
        <stp>P</stp>
        <stp>0</stp>
        <stp>IR</stp>
        <stp>BONDAVGKH360</stp>
        <stp>채권그룹</stp>
        <stp/>
        <stp/>
        <tr r="P5397" s="3"/>
      </tp>
      <tp t="s">
        <v/>
        <stp/>
        <stp>P</stp>
        <stp>0</stp>
        <stp>IR</stp>
        <stp>BONDAVGKH364</stp>
        <stp>채권그룹</stp>
        <stp/>
        <stp/>
        <tr r="P5398" s="3"/>
      </tp>
      <tp t="s">
        <v/>
        <stp/>
        <stp>P</stp>
        <stp>0</stp>
        <stp>IR</stp>
        <stp>BONDAVGKH352</stp>
        <stp>채권그룹</stp>
        <stp/>
        <stp/>
        <tr r="P5394" s="3"/>
      </tp>
      <tp t="s">
        <v/>
        <stp/>
        <stp>P</stp>
        <stp>0</stp>
        <stp>IR</stp>
        <stp>BONDAVGKH354</stp>
        <stp>채권그룹</stp>
        <stp/>
        <stp/>
        <tr r="P5395" s="3"/>
      </tp>
      <tp t="s">
        <v/>
        <stp/>
        <stp>P</stp>
        <stp>0</stp>
        <stp>IR</stp>
        <stp>BONDAVGKH355</stp>
        <stp>채권그룹</stp>
        <stp/>
        <stp/>
        <tr r="P5396" s="3"/>
      </tp>
      <tp t="s">
        <v/>
        <stp/>
        <stp>P</stp>
        <stp>0</stp>
        <stp>IR</stp>
        <stp>BONDAVGKH341</stp>
        <stp>채권그룹</stp>
        <stp/>
        <stp/>
        <tr r="P5393" s="3"/>
      </tp>
      <tp t="s">
        <v/>
        <stp/>
        <stp>P</stp>
        <stp>0</stp>
        <stp>IR</stp>
        <stp>BONDAVGKH390</stp>
        <stp>채권그룹</stp>
        <stp/>
        <stp/>
        <tr r="P5401" s="3"/>
      </tp>
      <tp t="s">
        <v/>
        <stp/>
        <stp>P</stp>
        <stp>0</stp>
        <stp>IR</stp>
        <stp>BONDAVGKH391</stp>
        <stp>채권그룹</stp>
        <stp/>
        <stp/>
        <tr r="P5402" s="3"/>
      </tp>
      <tp t="s">
        <v/>
        <stp/>
        <stp>P</stp>
        <stp>0</stp>
        <stp>IR</stp>
        <stp>BONDAVGKH392</stp>
        <stp>채권그룹</stp>
        <stp/>
        <stp/>
        <tr r="P5403" s="3"/>
      </tp>
      <tp t="s">
        <v/>
        <stp/>
        <stp>P</stp>
        <stp>0</stp>
        <stp>IR</stp>
        <stp>BONDAVGKH393</stp>
        <stp>채권그룹</stp>
        <stp/>
        <stp/>
        <tr r="P5404" s="3"/>
      </tp>
      <tp t="s">
        <v/>
        <stp/>
        <stp>P</stp>
        <stp>0</stp>
        <stp>IR</stp>
        <stp>BONDAVGKH399</stp>
        <stp>채권그룹</stp>
        <stp/>
        <stp/>
        <tr r="P5405" s="3"/>
      </tp>
      <tp t="s">
        <v/>
        <stp/>
        <stp>P</stp>
        <stp>0</stp>
        <stp>IR</stp>
        <stp>BONDAVGKH387</stp>
        <stp>채권그룹</stp>
        <stp/>
        <stp/>
        <tr r="P5400" s="3"/>
      </tp>
      <tp t="s">
        <v/>
        <stp/>
        <stp>P</stp>
        <stp>0</stp>
        <stp>IR</stp>
        <stp>BONDAVGKH231</stp>
        <stp>채권그룹</stp>
        <stp/>
        <stp/>
        <tr r="P5348" s="3"/>
      </tp>
      <tp t="s">
        <v/>
        <stp/>
        <stp>P</stp>
        <stp>0</stp>
        <stp>IR</stp>
        <stp>BONDAVGKH232</stp>
        <stp>채권그룹</stp>
        <stp/>
        <stp/>
        <tr r="P5349" s="3"/>
      </tp>
      <tp t="s">
        <v/>
        <stp/>
        <stp>P</stp>
        <stp>0</stp>
        <stp>IR</stp>
        <stp>BONDAVGKH237</stp>
        <stp>채권그룹</stp>
        <stp/>
        <stp/>
        <tr r="P5350" s="3"/>
      </tp>
      <tp t="s">
        <v/>
        <stp/>
        <stp>P</stp>
        <stp>0</stp>
        <stp>IR</stp>
        <stp>BONDAVGKH220</stp>
        <stp>채권그룹</stp>
        <stp/>
        <stp/>
        <tr r="P5346" s="3"/>
      </tp>
      <tp t="s">
        <v/>
        <stp/>
        <stp>P</stp>
        <stp>0</stp>
        <stp>IR</stp>
        <stp>BONDAVGKH229</stp>
        <stp>채권그룹</stp>
        <stp/>
        <stp/>
        <tr r="P5347" s="3"/>
      </tp>
      <tp t="s">
        <v/>
        <stp/>
        <stp>P</stp>
        <stp>0</stp>
        <stp>IR</stp>
        <stp>BONDAVGKH214</stp>
        <stp>채권그룹</stp>
        <stp/>
        <stp/>
        <tr r="P5343" s="3"/>
      </tp>
      <tp t="s">
        <v/>
        <stp/>
        <stp>P</stp>
        <stp>0</stp>
        <stp>IR</stp>
        <stp>BONDAVGKH216</stp>
        <stp>채권그룹</stp>
        <stp/>
        <stp/>
        <tr r="P5344" s="3"/>
      </tp>
      <tp t="s">
        <v/>
        <stp/>
        <stp>P</stp>
        <stp>0</stp>
        <stp>IR</stp>
        <stp>BONDAVGKH217</stp>
        <stp>채권그룹</stp>
        <stp/>
        <stp/>
        <tr r="P5345" s="3"/>
      </tp>
      <tp t="s">
        <v/>
        <stp/>
        <stp>P</stp>
        <stp>0</stp>
        <stp>IR</stp>
        <stp>BONDAVGKH204</stp>
        <stp>채권그룹</stp>
        <stp/>
        <stp/>
        <tr r="P5342" s="3"/>
      </tp>
      <tp t="s">
        <v/>
        <stp/>
        <stp>P</stp>
        <stp>0</stp>
        <stp>IR</stp>
        <stp>BONDAVGKH271</stp>
        <stp>채권그룹</stp>
        <stp/>
        <stp/>
        <tr r="P5367" s="3"/>
      </tp>
      <tp t="s">
        <v/>
        <stp/>
        <stp>P</stp>
        <stp>0</stp>
        <stp>IR</stp>
        <stp>BONDAVGKH272</stp>
        <stp>채권그룹</stp>
        <stp/>
        <stp/>
        <tr r="P5368" s="3"/>
      </tp>
      <tp t="s">
        <v/>
        <stp/>
        <stp>P</stp>
        <stp>0</stp>
        <stp>IR</stp>
        <stp>BONDAVGKH273</stp>
        <stp>채권그룹</stp>
        <stp/>
        <stp/>
        <tr r="P5369" s="3"/>
      </tp>
      <tp t="s">
        <v/>
        <stp/>
        <stp>P</stp>
        <stp>0</stp>
        <stp>IR</stp>
        <stp>BONDAVGKH274</stp>
        <stp>채권그룹</stp>
        <stp/>
        <stp/>
        <tr r="P5370" s="3"/>
      </tp>
      <tp t="s">
        <v/>
        <stp/>
        <stp>P</stp>
        <stp>0</stp>
        <stp>IR</stp>
        <stp>BONDAVGKH275</stp>
        <stp>채권그룹</stp>
        <stp/>
        <stp/>
        <tr r="P5371" s="3"/>
      </tp>
      <tp t="s">
        <v/>
        <stp/>
        <stp>P</stp>
        <stp>0</stp>
        <stp>IR</stp>
        <stp>BONDAVGKH260</stp>
        <stp>채권그룹</stp>
        <stp/>
        <stp/>
        <tr r="P5361" s="3"/>
      </tp>
      <tp t="s">
        <v/>
        <stp/>
        <stp>P</stp>
        <stp>0</stp>
        <stp>IR</stp>
        <stp>BONDAVGKH261</stp>
        <stp>채권그룹</stp>
        <stp/>
        <stp/>
        <tr r="P5362" s="3"/>
      </tp>
      <tp t="s">
        <v/>
        <stp/>
        <stp>P</stp>
        <stp>0</stp>
        <stp>IR</stp>
        <stp>BONDAVGKH263</stp>
        <stp>채권그룹</stp>
        <stp/>
        <stp/>
        <tr r="P5363" s="3"/>
      </tp>
      <tp t="s">
        <v/>
        <stp/>
        <stp>P</stp>
        <stp>0</stp>
        <stp>IR</stp>
        <stp>BONDAVGKH264</stp>
        <stp>채권그룹</stp>
        <stp/>
        <stp/>
        <tr r="P5364" s="3"/>
      </tp>
      <tp t="s">
        <v/>
        <stp/>
        <stp>P</stp>
        <stp>0</stp>
        <stp>IR</stp>
        <stp>BONDAVGKH267</stp>
        <stp>채권그룹</stp>
        <stp/>
        <stp/>
        <tr r="P5365" s="3"/>
      </tp>
      <tp t="s">
        <v/>
        <stp/>
        <stp>P</stp>
        <stp>0</stp>
        <stp>IR</stp>
        <stp>BONDAVGKH268</stp>
        <stp>채권그룹</stp>
        <stp/>
        <stp/>
        <tr r="P5366" s="3"/>
      </tp>
      <tp t="s">
        <v/>
        <stp/>
        <stp>P</stp>
        <stp>0</stp>
        <stp>IR</stp>
        <stp>BONDAVGKH251</stp>
        <stp>채권그룹</stp>
        <stp/>
        <stp/>
        <tr r="P5355" s="3"/>
      </tp>
      <tp t="s">
        <v/>
        <stp/>
        <stp>P</stp>
        <stp>0</stp>
        <stp>IR</stp>
        <stp>BONDAVGKH252</stp>
        <stp>채권그룹</stp>
        <stp/>
        <stp/>
        <tr r="P5356" s="3"/>
      </tp>
      <tp t="s">
        <v/>
        <stp/>
        <stp>P</stp>
        <stp>0</stp>
        <stp>IR</stp>
        <stp>BONDAVGKH253</stp>
        <stp>채권그룹</stp>
        <stp/>
        <stp/>
        <tr r="P5357" s="3"/>
      </tp>
      <tp t="s">
        <v/>
        <stp/>
        <stp>P</stp>
        <stp>0</stp>
        <stp>IR</stp>
        <stp>BONDAVGKH257</stp>
        <stp>채권그룹</stp>
        <stp/>
        <stp/>
        <tr r="P5358" s="3"/>
      </tp>
      <tp t="s">
        <v/>
        <stp/>
        <stp>P</stp>
        <stp>0</stp>
        <stp>IR</stp>
        <stp>BONDAVGKH258</stp>
        <stp>채권그룹</stp>
        <stp/>
        <stp/>
        <tr r="P5359" s="3"/>
      </tp>
      <tp t="s">
        <v/>
        <stp/>
        <stp>P</stp>
        <stp>0</stp>
        <stp>IR</stp>
        <stp>BONDAVGKH259</stp>
        <stp>채권그룹</stp>
        <stp/>
        <stp/>
        <tr r="P5360" s="3"/>
      </tp>
      <tp t="s">
        <v/>
        <stp/>
        <stp>P</stp>
        <stp>0</stp>
        <stp>IR</stp>
        <stp>BONDAVGKH245</stp>
        <stp>채권그룹</stp>
        <stp/>
        <stp/>
        <tr r="P5351" s="3"/>
      </tp>
      <tp t="s">
        <v/>
        <stp/>
        <stp>P</stp>
        <stp>0</stp>
        <stp>IR</stp>
        <stp>BONDAVGKH247</stp>
        <stp>채권그룹</stp>
        <stp/>
        <stp/>
        <tr r="P5352" s="3"/>
      </tp>
      <tp t="s">
        <v/>
        <stp/>
        <stp>P</stp>
        <stp>0</stp>
        <stp>IR</stp>
        <stp>BONDAVGKH248</stp>
        <stp>채권그룹</stp>
        <stp/>
        <stp/>
        <tr r="P5353" s="3"/>
      </tp>
      <tp t="s">
        <v/>
        <stp/>
        <stp>P</stp>
        <stp>0</stp>
        <stp>IR</stp>
        <stp>BONDAVGKH249</stp>
        <stp>채권그룹</stp>
        <stp/>
        <stp/>
        <tr r="P5354" s="3"/>
      </tp>
      <tp t="s">
        <v/>
        <stp/>
        <stp>P</stp>
        <stp>0</stp>
        <stp>IR</stp>
        <stp>BONDAVGKH294</stp>
        <stp>채권그룹</stp>
        <stp/>
        <stp/>
        <tr r="P5377" s="3"/>
      </tp>
      <tp t="s">
        <v/>
        <stp/>
        <stp>P</stp>
        <stp>0</stp>
        <stp>IR</stp>
        <stp>BONDAVGKH297</stp>
        <stp>채권그룹</stp>
        <stp/>
        <stp/>
        <tr r="P5378" s="3"/>
      </tp>
      <tp t="s">
        <v/>
        <stp/>
        <stp>P</stp>
        <stp>0</stp>
        <stp>IR</stp>
        <stp>BONDAVGKH281</stp>
        <stp>채권그룹</stp>
        <stp/>
        <stp/>
        <tr r="P5372" s="3"/>
      </tp>
      <tp t="s">
        <v/>
        <stp/>
        <stp>P</stp>
        <stp>0</stp>
        <stp>IR</stp>
        <stp>BONDAVGKH284</stp>
        <stp>채권그룹</stp>
        <stp/>
        <stp/>
        <tr r="P5373" s="3"/>
      </tp>
      <tp t="s">
        <v/>
        <stp/>
        <stp>P</stp>
        <stp>0</stp>
        <stp>IR</stp>
        <stp>BONDAVGKH285</stp>
        <stp>채권그룹</stp>
        <stp/>
        <stp/>
        <tr r="P5374" s="3"/>
      </tp>
      <tp t="s">
        <v/>
        <stp/>
        <stp>P</stp>
        <stp>0</stp>
        <stp>IR</stp>
        <stp>BONDAVGKH286</stp>
        <stp>채권그룹</stp>
        <stp/>
        <stp/>
        <tr r="P5375" s="3"/>
      </tp>
      <tp t="s">
        <v/>
        <stp/>
        <stp>P</stp>
        <stp>0</stp>
        <stp>IR</stp>
        <stp>BONDAVGKH288</stp>
        <stp>채권그룹</stp>
        <stp/>
        <stp/>
        <tr r="P5376" s="3"/>
      </tp>
      <tp t="s">
        <v/>
        <stp/>
        <stp>P</stp>
        <stp>0</stp>
        <stp>IR</stp>
        <stp>BONDAVGKH534</stp>
        <stp>채권그룹</stp>
        <stp/>
        <stp/>
        <tr r="P5440" s="3"/>
      </tp>
      <tp t="s">
        <v/>
        <stp/>
        <stp>P</stp>
        <stp>0</stp>
        <stp>IR</stp>
        <stp>BONDAVGKH538</stp>
        <stp>채권그룹</stp>
        <stp/>
        <stp/>
        <tr r="P5441" s="3"/>
      </tp>
      <tp t="s">
        <v/>
        <stp/>
        <stp>P</stp>
        <stp>0</stp>
        <stp>IR</stp>
        <stp>BONDAVGKH539</stp>
        <stp>채권그룹</stp>
        <stp/>
        <stp/>
        <tr r="P5442" s="3"/>
      </tp>
      <tp t="s">
        <v/>
        <stp/>
        <stp>P</stp>
        <stp>0</stp>
        <stp>IR</stp>
        <stp>BONDAVGKH523</stp>
        <stp>채권그룹</stp>
        <stp/>
        <stp/>
        <tr r="P5436" s="3"/>
      </tp>
      <tp t="s">
        <v/>
        <stp/>
        <stp>P</stp>
        <stp>0</stp>
        <stp>IR</stp>
        <stp>BONDAVGKH526</stp>
        <stp>채권그룹</stp>
        <stp/>
        <stp/>
        <tr r="P5437" s="3"/>
      </tp>
      <tp t="s">
        <v/>
        <stp/>
        <stp>P</stp>
        <stp>0</stp>
        <stp>IR</stp>
        <stp>BONDAVGKH528</stp>
        <stp>채권그룹</stp>
        <stp/>
        <stp/>
        <tr r="P5438" s="3"/>
      </tp>
      <tp t="s">
        <v/>
        <stp/>
        <stp>P</stp>
        <stp>0</stp>
        <stp>IR</stp>
        <stp>BONDAVGKH529</stp>
        <stp>채권그룹</stp>
        <stp/>
        <stp/>
        <tr r="P5439" s="3"/>
      </tp>
      <tp t="s">
        <v/>
        <stp/>
        <stp>P</stp>
        <stp>0</stp>
        <stp>IR</stp>
        <stp>BONDAVGKH510</stp>
        <stp>채권그룹</stp>
        <stp/>
        <stp/>
        <tr r="P5434" s="3"/>
      </tp>
      <tp t="s">
        <v/>
        <stp/>
        <stp>P</stp>
        <stp>0</stp>
        <stp>IR</stp>
        <stp>BONDAVGKH514</stp>
        <stp>채권그룹</stp>
        <stp/>
        <stp/>
        <tr r="P5435" s="3"/>
      </tp>
      <tp t="s">
        <v/>
        <stp/>
        <stp>P</stp>
        <stp>0</stp>
        <stp>IR</stp>
        <stp>BONDAVGKH507</stp>
        <stp>채권그룹</stp>
        <stp/>
        <stp/>
        <tr r="P5432" s="3"/>
      </tp>
      <tp t="s">
        <v/>
        <stp/>
        <stp>P</stp>
        <stp>0</stp>
        <stp>IR</stp>
        <stp>BONDAVGKH509</stp>
        <stp>채권그룹</stp>
        <stp/>
        <stp/>
        <tr r="P5433" s="3"/>
      </tp>
      <tp t="s">
        <v/>
        <stp/>
        <stp>P</stp>
        <stp>0</stp>
        <stp>IR</stp>
        <stp>BONDAVGKH570</stp>
        <stp>채권그룹</stp>
        <stp/>
        <stp/>
        <tr r="P5452" s="3"/>
      </tp>
      <tp t="s">
        <v/>
        <stp/>
        <stp>P</stp>
        <stp>0</stp>
        <stp>IR</stp>
        <stp>BONDAVGKH572</stp>
        <stp>채권그룹</stp>
        <stp/>
        <stp/>
        <tr r="P5453" s="3"/>
      </tp>
      <tp t="s">
        <v/>
        <stp/>
        <stp>P</stp>
        <stp>0</stp>
        <stp>IR</stp>
        <stp>BONDAVGKH573</stp>
        <stp>채권그룹</stp>
        <stp/>
        <stp/>
        <tr r="P5454" s="3"/>
      </tp>
      <tp t="s">
        <v/>
        <stp/>
        <stp>P</stp>
        <stp>0</stp>
        <stp>IR</stp>
        <stp>BONDAVGKH574</stp>
        <stp>채권그룹</stp>
        <stp/>
        <stp/>
        <tr r="P5455" s="3"/>
      </tp>
      <tp t="s">
        <v/>
        <stp/>
        <stp>P</stp>
        <stp>0</stp>
        <stp>IR</stp>
        <stp>BONDAVGKH575</stp>
        <stp>채권그룹</stp>
        <stp/>
        <stp/>
        <tr r="P5456" s="3"/>
      </tp>
      <tp t="s">
        <v/>
        <stp/>
        <stp>P</stp>
        <stp>0</stp>
        <stp>IR</stp>
        <stp>BONDAVGKH578</stp>
        <stp>채권그룹</stp>
        <stp/>
        <stp/>
        <tr r="P5457" s="3"/>
      </tp>
      <tp t="s">
        <v/>
        <stp/>
        <stp>P</stp>
        <stp>0</stp>
        <stp>IR</stp>
        <stp>BONDAVGKH560</stp>
        <stp>채권그룹</stp>
        <stp/>
        <stp/>
        <tr r="P5449" s="3"/>
      </tp>
      <tp t="s">
        <v/>
        <stp/>
        <stp>P</stp>
        <stp>0</stp>
        <stp>IR</stp>
        <stp>BONDAVGKH561</stp>
        <stp>채권그룹</stp>
        <stp/>
        <stp/>
        <tr r="P5450" s="3"/>
      </tp>
      <tp t="s">
        <v/>
        <stp/>
        <stp>P</stp>
        <stp>0</stp>
        <stp>IR</stp>
        <stp>BONDAVGKH566</stp>
        <stp>채권그룹</stp>
        <stp/>
        <stp/>
        <tr r="P5451" s="3"/>
      </tp>
      <tp t="s">
        <v/>
        <stp/>
        <stp>P</stp>
        <stp>0</stp>
        <stp>IR</stp>
        <stp>BONDAVGKH553</stp>
        <stp>채권그룹</stp>
        <stp/>
        <stp/>
        <tr r="P5445" s="3"/>
      </tp>
      <tp t="s">
        <v/>
        <stp/>
        <stp>P</stp>
        <stp>0</stp>
        <stp>IR</stp>
        <stp>BONDAVGKH554</stp>
        <stp>채권그룹</stp>
        <stp/>
        <stp/>
        <tr r="P5446" s="3"/>
      </tp>
      <tp t="s">
        <v/>
        <stp/>
        <stp>P</stp>
        <stp>0</stp>
        <stp>IR</stp>
        <stp>BONDAVGKH558</stp>
        <stp>채권그룹</stp>
        <stp/>
        <stp/>
        <tr r="P5447" s="3"/>
      </tp>
      <tp t="s">
        <v/>
        <stp/>
        <stp>P</stp>
        <stp>0</stp>
        <stp>IR</stp>
        <stp>BONDAVGKH559</stp>
        <stp>채권그룹</stp>
        <stp/>
        <stp/>
        <tr r="P5448" s="3"/>
      </tp>
      <tp t="s">
        <v/>
        <stp/>
        <stp>P</stp>
        <stp>0</stp>
        <stp>IR</stp>
        <stp>BONDAVGKH541</stp>
        <stp>채권그룹</stp>
        <stp/>
        <stp/>
        <tr r="P5443" s="3"/>
      </tp>
      <tp t="s">
        <v/>
        <stp/>
        <stp>P</stp>
        <stp>0</stp>
        <stp>IR</stp>
        <stp>BONDAVGKH546</stp>
        <stp>채권그룹</stp>
        <stp/>
        <stp/>
        <tr r="P5444" s="3"/>
      </tp>
      <tp t="s">
        <v/>
        <stp/>
        <stp>P</stp>
        <stp>0</stp>
        <stp>IR</stp>
        <stp>BONDAVGKH596</stp>
        <stp>채권그룹</stp>
        <stp/>
        <stp/>
        <tr r="P5460" s="3"/>
      </tp>
      <tp t="s">
        <v/>
        <stp/>
        <stp>P</stp>
        <stp>0</stp>
        <stp>IR</stp>
        <stp>BONDAVGKH580</stp>
        <stp>채권그룹</stp>
        <stp/>
        <stp/>
        <tr r="P5458" s="3"/>
      </tp>
      <tp t="s">
        <v/>
        <stp/>
        <stp>P</stp>
        <stp>0</stp>
        <stp>IR</stp>
        <stp>BONDAVGKH588</stp>
        <stp>채권그룹</stp>
        <stp/>
        <stp/>
        <tr r="P5459" s="3"/>
      </tp>
      <tp t="s">
        <v/>
        <stp/>
        <stp>P</stp>
        <stp>0</stp>
        <stp>IR</stp>
        <stp>BONDAVGKH430</stp>
        <stp>채권그룹</stp>
        <stp/>
        <stp/>
        <tr r="P5412" s="3"/>
      </tp>
      <tp t="s">
        <v/>
        <stp/>
        <stp>P</stp>
        <stp>0</stp>
        <stp>IR</stp>
        <stp>BONDAVGKH432</stp>
        <stp>채권그룹</stp>
        <stp/>
        <stp/>
        <tr r="P5413" s="3"/>
      </tp>
      <tp t="s">
        <v/>
        <stp/>
        <stp>P</stp>
        <stp>0</stp>
        <stp>IR</stp>
        <stp>BONDAVGKH434</stp>
        <stp>채권그룹</stp>
        <stp/>
        <stp/>
        <tr r="P5414" s="3"/>
      </tp>
      <tp t="s">
        <v/>
        <stp/>
        <stp>P</stp>
        <stp>0</stp>
        <stp>IR</stp>
        <stp>BONDAVGKH436</stp>
        <stp>채권그룹</stp>
        <stp/>
        <stp/>
        <tr r="P5415" s="3"/>
      </tp>
      <tp t="s">
        <v/>
        <stp/>
        <stp>P</stp>
        <stp>0</stp>
        <stp>IR</stp>
        <stp>BONDAVGKH424</stp>
        <stp>채권그룹</stp>
        <stp/>
        <stp/>
        <tr r="P5410" s="3"/>
      </tp>
      <tp t="s">
        <v/>
        <stp/>
        <stp>P</stp>
        <stp>0</stp>
        <stp>IR</stp>
        <stp>BONDAVGKH428</stp>
        <stp>채권그룹</stp>
        <stp/>
        <stp/>
        <tr r="P5411" s="3"/>
      </tp>
      <tp t="s">
        <v/>
        <stp/>
        <stp>P</stp>
        <stp>0</stp>
        <stp>IR</stp>
        <stp>BONDAVGKH410</stp>
        <stp>채권그룹</stp>
        <stp/>
        <stp/>
        <tr r="P5407" s="3"/>
      </tp>
      <tp t="s">
        <v/>
        <stp/>
        <stp>P</stp>
        <stp>0</stp>
        <stp>IR</stp>
        <stp>BONDAVGKH414</stp>
        <stp>채권그룹</stp>
        <stp/>
        <stp/>
        <tr r="P5408" s="3"/>
      </tp>
      <tp t="s">
        <v/>
        <stp/>
        <stp>P</stp>
        <stp>0</stp>
        <stp>IR</stp>
        <stp>BONDAVGKH415</stp>
        <stp>채권그룹</stp>
        <stp/>
        <stp/>
        <tr r="P5409" s="3"/>
      </tp>
      <tp t="s">
        <v/>
        <stp/>
        <stp>P</stp>
        <stp>0</stp>
        <stp>IR</stp>
        <stp>BONDAVGKH406</stp>
        <stp>채권그룹</stp>
        <stp/>
        <stp/>
        <tr r="P5406" s="3"/>
      </tp>
      <tp t="s">
        <v/>
        <stp/>
        <stp>P</stp>
        <stp>0</stp>
        <stp>IR</stp>
        <stp>BONDAVGKH473</stp>
        <stp>채권그룹</stp>
        <stp/>
        <stp/>
        <tr r="P5425" s="3"/>
      </tp>
      <tp t="s">
        <v/>
        <stp/>
        <stp>P</stp>
        <stp>0</stp>
        <stp>IR</stp>
        <stp>BONDAVGKH474</stp>
        <stp>채권그룹</stp>
        <stp/>
        <stp/>
        <tr r="P5426" s="3"/>
      </tp>
      <tp t="s">
        <v/>
        <stp/>
        <stp>P</stp>
        <stp>0</stp>
        <stp>IR</stp>
        <stp>BONDAVGKH464</stp>
        <stp>채권그룹</stp>
        <stp/>
        <stp/>
        <tr r="P5422" s="3"/>
      </tp>
      <tp t="s">
        <v/>
        <stp/>
        <stp>P</stp>
        <stp>0</stp>
        <stp>IR</stp>
        <stp>BONDAVGKH467</stp>
        <stp>채권그룹</stp>
        <stp/>
        <stp/>
        <tr r="P5423" s="3"/>
      </tp>
      <tp t="s">
        <v/>
        <stp/>
        <stp>P</stp>
        <stp>0</stp>
        <stp>IR</stp>
        <stp>BONDAVGKH468</stp>
        <stp>채권그룹</stp>
        <stp/>
        <stp/>
        <tr r="P5424" s="3"/>
      </tp>
      <tp t="s">
        <v/>
        <stp/>
        <stp>P</stp>
        <stp>0</stp>
        <stp>IR</stp>
        <stp>BONDAVGKH453</stp>
        <stp>채권그룹</stp>
        <stp/>
        <stp/>
        <tr r="P5419" s="3"/>
      </tp>
      <tp t="s">
        <v/>
        <stp/>
        <stp>P</stp>
        <stp>0</stp>
        <stp>IR</stp>
        <stp>BONDAVGKH454</stp>
        <stp>채권그룹</stp>
        <stp/>
        <stp/>
        <tr r="P5420" s="3"/>
      </tp>
      <tp t="s">
        <v/>
        <stp/>
        <stp>P</stp>
        <stp>0</stp>
        <stp>IR</stp>
        <stp>BONDAVGKH459</stp>
        <stp>채권그룹</stp>
        <stp/>
        <stp/>
        <tr r="P5421" s="3"/>
      </tp>
      <tp t="s">
        <v/>
        <stp/>
        <stp>P</stp>
        <stp>0</stp>
        <stp>IR</stp>
        <stp>BONDAVGKH444</stp>
        <stp>채권그룹</stp>
        <stp/>
        <stp/>
        <tr r="P5416" s="3"/>
      </tp>
      <tp t="s">
        <v/>
        <stp/>
        <stp>P</stp>
        <stp>0</stp>
        <stp>IR</stp>
        <stp>BONDAVGKH448</stp>
        <stp>채권그룹</stp>
        <stp/>
        <stp/>
        <tr r="P5417" s="3"/>
      </tp>
      <tp t="s">
        <v/>
        <stp/>
        <stp>P</stp>
        <stp>0</stp>
        <stp>IR</stp>
        <stp>BONDAVGKH449</stp>
        <stp>채권그룹</stp>
        <stp/>
        <stp/>
        <tr r="P5418" s="3"/>
      </tp>
      <tp t="s">
        <v/>
        <stp/>
        <stp>P</stp>
        <stp>0</stp>
        <stp>IR</stp>
        <stp>BONDAVGKH493</stp>
        <stp>채권그룹</stp>
        <stp/>
        <stp/>
        <tr r="P5431" s="3"/>
      </tp>
      <tp t="s">
        <v/>
        <stp/>
        <stp>P</stp>
        <stp>0</stp>
        <stp>IR</stp>
        <stp>BONDAVGKH483</stp>
        <stp>채권그룹</stp>
        <stp/>
        <stp/>
        <tr r="P5427" s="3"/>
      </tp>
      <tp t="s">
        <v/>
        <stp/>
        <stp>P</stp>
        <stp>0</stp>
        <stp>IR</stp>
        <stp>BONDAVGKH484</stp>
        <stp>채권그룹</stp>
        <stp/>
        <stp/>
        <tr r="P5428" s="3"/>
      </tp>
      <tp t="s">
        <v/>
        <stp/>
        <stp>P</stp>
        <stp>0</stp>
        <stp>IR</stp>
        <stp>BONDAVGKH486</stp>
        <stp>채권그룹</stp>
        <stp/>
        <stp/>
        <tr r="P5429" s="3"/>
      </tp>
      <tp t="s">
        <v/>
        <stp/>
        <stp>P</stp>
        <stp>0</stp>
        <stp>IR</stp>
        <stp>BONDAVGKH489</stp>
        <stp>채권그룹</stp>
        <stp/>
        <stp/>
        <tr r="P5430" s="3"/>
      </tp>
      <tp t="s">
        <v/>
        <stp/>
        <stp>P</stp>
        <stp>0</stp>
        <stp>IR</stp>
        <stp>BONDAVGKH732</stp>
        <stp>채권그룹</stp>
        <stp/>
        <stp/>
        <tr r="P5510" s="3"/>
      </tp>
      <tp t="s">
        <v/>
        <stp/>
        <stp>P</stp>
        <stp>0</stp>
        <stp>IR</stp>
        <stp>BONDAVGKH734</stp>
        <stp>채권그룹</stp>
        <stp/>
        <stp/>
        <tr r="P5511" s="3"/>
      </tp>
      <tp t="s">
        <v/>
        <stp/>
        <stp>P</stp>
        <stp>0</stp>
        <stp>IR</stp>
        <stp>BONDAVGKH739</stp>
        <stp>채권그룹</stp>
        <stp/>
        <stp/>
        <tr r="P5512" s="3"/>
      </tp>
      <tp t="s">
        <v/>
        <stp/>
        <stp>P</stp>
        <stp>0</stp>
        <stp>IR</stp>
        <stp>BONDAVGKH720</stp>
        <stp>채권그룹</stp>
        <stp/>
        <stp/>
        <tr r="P5506" s="3"/>
      </tp>
      <tp t="s">
        <v/>
        <stp/>
        <stp>P</stp>
        <stp>0</stp>
        <stp>IR</stp>
        <stp>BONDAVGKH722</stp>
        <stp>채권그룹</stp>
        <stp/>
        <stp/>
        <tr r="P5507" s="3"/>
      </tp>
      <tp t="s">
        <v/>
        <stp/>
        <stp>P</stp>
        <stp>0</stp>
        <stp>IR</stp>
        <stp>BONDAVGKH723</stp>
        <stp>채권그룹</stp>
        <stp/>
        <stp/>
        <tr r="P5508" s="3"/>
      </tp>
      <tp t="s">
        <v/>
        <stp/>
        <stp>P</stp>
        <stp>0</stp>
        <stp>IR</stp>
        <stp>BONDAVGKH727</stp>
        <stp>채권그룹</stp>
        <stp/>
        <stp/>
        <tr r="P5509" s="3"/>
      </tp>
      <tp t="s">
        <v/>
        <stp/>
        <stp>P</stp>
        <stp>0</stp>
        <stp>IR</stp>
        <stp>BONDAVGKH711</stp>
        <stp>채권그룹</stp>
        <stp/>
        <stp/>
        <tr r="P5502" s="3"/>
      </tp>
      <tp t="s">
        <v/>
        <stp/>
        <stp>P</stp>
        <stp>0</stp>
        <stp>IR</stp>
        <stp>BONDAVGKH714</stp>
        <stp>채권그룹</stp>
        <stp/>
        <stp/>
        <tr r="P5503" s="3"/>
      </tp>
      <tp t="s">
        <v/>
        <stp/>
        <stp>P</stp>
        <stp>0</stp>
        <stp>IR</stp>
        <stp>BONDAVGKH717</stp>
        <stp>채권그룹</stp>
        <stp/>
        <stp/>
        <tr r="P5504" s="3"/>
      </tp>
      <tp t="s">
        <v/>
        <stp/>
        <stp>P</stp>
        <stp>0</stp>
        <stp>IR</stp>
        <stp>BONDAVGKH719</stp>
        <stp>채권그룹</stp>
        <stp/>
        <stp/>
        <tr r="P5505" s="3"/>
      </tp>
      <tp t="s">
        <v/>
        <stp/>
        <stp>P</stp>
        <stp>0</stp>
        <stp>IR</stp>
        <stp>BONDAVGKH701</stp>
        <stp>채권그룹</stp>
        <stp/>
        <stp/>
        <tr r="P5497" s="3"/>
      </tp>
      <tp t="s">
        <v/>
        <stp/>
        <stp>P</stp>
        <stp>0</stp>
        <stp>IR</stp>
        <stp>BONDAVGKH702</stp>
        <stp>채권그룹</stp>
        <stp/>
        <stp/>
        <tr r="P5498" s="3"/>
      </tp>
      <tp t="s">
        <v/>
        <stp/>
        <stp>P</stp>
        <stp>0</stp>
        <stp>IR</stp>
        <stp>BONDAVGKH705</stp>
        <stp>채권그룹</stp>
        <stp/>
        <stp/>
        <tr r="P5499" s="3"/>
      </tp>
      <tp t="s">
        <v/>
        <stp/>
        <stp>P</stp>
        <stp>0</stp>
        <stp>IR</stp>
        <stp>BONDAVGKH707</stp>
        <stp>채권그룹</stp>
        <stp/>
        <stp/>
        <tr r="P5500" s="3"/>
      </tp>
      <tp t="s">
        <v/>
        <stp/>
        <stp>P</stp>
        <stp>0</stp>
        <stp>IR</stp>
        <stp>BONDAVGKH708</stp>
        <stp>채권그룹</stp>
        <stp/>
        <stp/>
        <tr r="P5501" s="3"/>
      </tp>
      <tp t="s">
        <v/>
        <stp/>
        <stp>P</stp>
        <stp>0</stp>
        <stp>IR</stp>
        <stp>BONDAVGKH770</stp>
        <stp>채권그룹</stp>
        <stp/>
        <stp/>
        <tr r="P5524" s="3"/>
      </tp>
      <tp t="s">
        <v/>
        <stp/>
        <stp>P</stp>
        <stp>0</stp>
        <stp>IR</stp>
        <stp>BONDAVGKH774</stp>
        <stp>채권그룹</stp>
        <stp/>
        <stp/>
        <tr r="P5525" s="3"/>
      </tp>
      <tp t="s">
        <v/>
        <stp/>
        <stp>P</stp>
        <stp>0</stp>
        <stp>IR</stp>
        <stp>BONDAVGKH777</stp>
        <stp>채권그룹</stp>
        <stp/>
        <stp/>
        <tr r="P5526" s="3"/>
      </tp>
      <tp t="s">
        <v/>
        <stp/>
        <stp>P</stp>
        <stp>0</stp>
        <stp>IR</stp>
        <stp>BONDAVGKH779</stp>
        <stp>채권그룹</stp>
        <stp/>
        <stp/>
        <tr r="P5527" s="3"/>
      </tp>
      <tp t="s">
        <v/>
        <stp/>
        <stp>P</stp>
        <stp>0</stp>
        <stp>IR</stp>
        <stp>BONDAVGKH764</stp>
        <stp>채권그룹</stp>
        <stp/>
        <stp/>
        <tr r="P5521" s="3"/>
      </tp>
      <tp t="s">
        <v/>
        <stp/>
        <stp>P</stp>
        <stp>0</stp>
        <stp>IR</stp>
        <stp>BONDAVGKH766</stp>
        <stp>채권그룹</stp>
        <stp/>
        <stp/>
        <tr r="P5522" s="3"/>
      </tp>
      <tp t="s">
        <v/>
        <stp/>
        <stp>P</stp>
        <stp>0</stp>
        <stp>IR</stp>
        <stp>BONDAVGKH768</stp>
        <stp>채권그룹</stp>
        <stp/>
        <stp/>
        <tr r="P5523" s="3"/>
      </tp>
      <tp t="s">
        <v/>
        <stp/>
        <stp>P</stp>
        <stp>0</stp>
        <stp>IR</stp>
        <stp>BONDAVGKH753</stp>
        <stp>채권그룹</stp>
        <stp/>
        <stp/>
        <tr r="P5517" s="3"/>
      </tp>
      <tp t="s">
        <v/>
        <stp/>
        <stp>P</stp>
        <stp>0</stp>
        <stp>IR</stp>
        <stp>BONDAVGKH755</stp>
        <stp>채권그룹</stp>
        <stp/>
        <stp/>
        <tr r="P5518" s="3"/>
      </tp>
      <tp t="s">
        <v/>
        <stp/>
        <stp>P</stp>
        <stp>0</stp>
        <stp>IR</stp>
        <stp>BONDAVGKH758</stp>
        <stp>채권그룹</stp>
        <stp/>
        <stp/>
        <tr r="P5519" s="3"/>
      </tp>
      <tp t="s">
        <v/>
        <stp/>
        <stp>P</stp>
        <stp>0</stp>
        <stp>IR</stp>
        <stp>BONDAVGKH759</stp>
        <stp>채권그룹</stp>
        <stp/>
        <stp/>
        <tr r="P5520" s="3"/>
      </tp>
      <tp t="s">
        <v/>
        <stp/>
        <stp>P</stp>
        <stp>0</stp>
        <stp>IR</stp>
        <stp>BONDAVGKH744</stp>
        <stp>채권그룹</stp>
        <stp/>
        <stp/>
        <tr r="P5513" s="3"/>
      </tp>
      <tp t="s">
        <v/>
        <stp/>
        <stp>P</stp>
        <stp>0</stp>
        <stp>IR</stp>
        <stp>BONDAVGKH746</stp>
        <stp>채권그룹</stp>
        <stp/>
        <stp/>
        <tr r="P5514" s="3"/>
      </tp>
      <tp t="s">
        <v/>
        <stp/>
        <stp>P</stp>
        <stp>0</stp>
        <stp>IR</stp>
        <stp>BONDAVGKH748</stp>
        <stp>채권그룹</stp>
        <stp/>
        <stp/>
        <tr r="P5515" s="3"/>
      </tp>
      <tp t="s">
        <v/>
        <stp/>
        <stp>P</stp>
        <stp>0</stp>
        <stp>IR</stp>
        <stp>BONDAVGKH749</stp>
        <stp>채권그룹</stp>
        <stp/>
        <stp/>
        <tr r="P5516" s="3"/>
      </tp>
      <tp t="s">
        <v/>
        <stp/>
        <stp>P</stp>
        <stp>0</stp>
        <stp>IR</stp>
        <stp>BONDAVGKH791</stp>
        <stp>채권그룹</stp>
        <stp/>
        <stp/>
        <tr r="P5530" s="3"/>
      </tp>
      <tp t="s">
        <v/>
        <stp/>
        <stp>P</stp>
        <stp>0</stp>
        <stp>IR</stp>
        <stp>BONDAVGKH794</stp>
        <stp>채권그룹</stp>
        <stp/>
        <stp/>
        <tr r="P5531" s="3"/>
      </tp>
      <tp t="s">
        <v/>
        <stp/>
        <stp>P</stp>
        <stp>0</stp>
        <stp>IR</stp>
        <stp>BONDAVGKH798</stp>
        <stp>채권그룹</stp>
        <stp/>
        <stp/>
        <tr r="P5532" s="3"/>
      </tp>
      <tp t="s">
        <v/>
        <stp/>
        <stp>P</stp>
        <stp>0</stp>
        <stp>IR</stp>
        <stp>BONDAVGKH784</stp>
        <stp>채권그룹</stp>
        <stp/>
        <stp/>
        <tr r="P5528" s="3"/>
      </tp>
      <tp t="s">
        <v/>
        <stp/>
        <stp>P</stp>
        <stp>0</stp>
        <stp>IR</stp>
        <stp>BONDAVGKH789</stp>
        <stp>채권그룹</stp>
        <stp/>
        <stp/>
        <tr r="P5529" s="3"/>
      </tp>
      <tp t="s">
        <v/>
        <stp/>
        <stp>P</stp>
        <stp>0</stp>
        <stp>IR</stp>
        <stp>BONDAVGKH630</stp>
        <stp>채권그룹</stp>
        <stp/>
        <stp/>
        <tr r="P5469" s="3"/>
      </tp>
      <tp t="s">
        <v/>
        <stp/>
        <stp>P</stp>
        <stp>0</stp>
        <stp>IR</stp>
        <stp>BONDAVGKH631</stp>
        <stp>채권그룹</stp>
        <stp/>
        <stp/>
        <tr r="P5470" s="3"/>
      </tp>
      <tp t="s">
        <v/>
        <stp/>
        <stp>P</stp>
        <stp>0</stp>
        <stp>IR</stp>
        <stp>BONDAVGKH633</stp>
        <stp>채권그룹</stp>
        <stp/>
        <stp/>
        <tr r="P5471" s="3"/>
      </tp>
      <tp t="s">
        <v/>
        <stp/>
        <stp>P</stp>
        <stp>0</stp>
        <stp>IR</stp>
        <stp>BONDAVGKH634</stp>
        <stp>채권그룹</stp>
        <stp/>
        <stp/>
        <tr r="P5472" s="3"/>
      </tp>
      <tp t="s">
        <v/>
        <stp/>
        <stp>P</stp>
        <stp>0</stp>
        <stp>IR</stp>
        <stp>BONDAVGKH635</stp>
        <stp>채권그룹</stp>
        <stp/>
        <stp/>
        <tr r="P5473" s="3"/>
      </tp>
      <tp t="s">
        <v/>
        <stp/>
        <stp>P</stp>
        <stp>0</stp>
        <stp>IR</stp>
        <stp>BONDAVGKH636</stp>
        <stp>채권그룹</stp>
        <stp/>
        <stp/>
        <tr r="P5474" s="3"/>
      </tp>
      <tp t="s">
        <v/>
        <stp/>
        <stp>P</stp>
        <stp>0</stp>
        <stp>IR</stp>
        <stp>BONDAVGKH637</stp>
        <stp>채권그룹</stp>
        <stp/>
        <stp/>
        <tr r="P5475" s="3"/>
      </tp>
      <tp t="s">
        <v/>
        <stp/>
        <stp>P</stp>
        <stp>0</stp>
        <stp>IR</stp>
        <stp>BONDAVGKH622</stp>
        <stp>채권그룹</stp>
        <stp/>
        <stp/>
        <tr r="P5466" s="3"/>
      </tp>
      <tp t="s">
        <v/>
        <stp/>
        <stp>P</stp>
        <stp>0</stp>
        <stp>IR</stp>
        <stp>BONDAVGKH623</stp>
        <stp>채권그룹</stp>
        <stp/>
        <stp/>
        <tr r="P5467" s="3"/>
      </tp>
      <tp t="s">
        <v/>
        <stp/>
        <stp>P</stp>
        <stp>0</stp>
        <stp>IR</stp>
        <stp>BONDAVGKH627</stp>
        <stp>채권그룹</stp>
        <stp/>
        <stp/>
        <tr r="P5468" s="3"/>
      </tp>
      <tp t="s">
        <v/>
        <stp/>
        <stp>P</stp>
        <stp>0</stp>
        <stp>IR</stp>
        <stp>BONDAVGKH612</stp>
        <stp>채권그룹</stp>
        <stp/>
        <stp/>
        <tr r="P5464" s="3"/>
      </tp>
      <tp t="s">
        <v/>
        <stp/>
        <stp>P</stp>
        <stp>0</stp>
        <stp>IR</stp>
        <stp>BONDAVGKH619</stp>
        <stp>채권그룹</stp>
        <stp/>
        <stp/>
        <tr r="P5465" s="3"/>
      </tp>
      <tp t="s">
        <v/>
        <stp/>
        <stp>P</stp>
        <stp>0</stp>
        <stp>IR</stp>
        <stp>BONDAVGKH603</stp>
        <stp>채권그룹</stp>
        <stp/>
        <stp/>
        <tr r="P5461" s="3"/>
      </tp>
      <tp t="s">
        <v/>
        <stp/>
        <stp>P</stp>
        <stp>0</stp>
        <stp>IR</stp>
        <stp>BONDAVGKH607</stp>
        <stp>채권그룹</stp>
        <stp/>
        <stp/>
        <tr r="P5462" s="3"/>
      </tp>
      <tp t="s">
        <v/>
        <stp/>
        <stp>P</stp>
        <stp>0</stp>
        <stp>IR</stp>
        <stp>BONDAVGKH609</stp>
        <stp>채권그룹</stp>
        <stp/>
        <stp/>
        <tr r="P5463" s="3"/>
      </tp>
      <tp t="s">
        <v/>
        <stp/>
        <stp>P</stp>
        <stp>0</stp>
        <stp>IR</stp>
        <stp>BONDAVGKH675</stp>
        <stp>채권그룹</stp>
        <stp/>
        <stp/>
        <tr r="P5485" s="3"/>
      </tp>
      <tp t="s">
        <v/>
        <stp/>
        <stp>P</stp>
        <stp>0</stp>
        <stp>IR</stp>
        <stp>BONDAVGKH679</stp>
        <stp>채권그룹</stp>
        <stp/>
        <stp/>
        <tr r="P5486" s="3"/>
      </tp>
      <tp t="s">
        <v/>
        <stp/>
        <stp>P</stp>
        <stp>0</stp>
        <stp>IR</stp>
        <stp>BONDAVGKH660</stp>
        <stp>채권그룹</stp>
        <stp/>
        <stp/>
        <tr r="P5482" s="3"/>
      </tp>
      <tp t="s">
        <v/>
        <stp/>
        <stp>P</stp>
        <stp>0</stp>
        <stp>IR</stp>
        <stp>BONDAVGKH664</stp>
        <stp>채권그룹</stp>
        <stp/>
        <stp/>
        <tr r="P5483" s="3"/>
      </tp>
      <tp t="s">
        <v/>
        <stp/>
        <stp>P</stp>
        <stp>0</stp>
        <stp>IR</stp>
        <stp>BONDAVGKH668</stp>
        <stp>채권그룹</stp>
        <stp/>
        <stp/>
        <tr r="P5484" s="3"/>
      </tp>
      <tp t="s">
        <v/>
        <stp/>
        <stp>P</stp>
        <stp>0</stp>
        <stp>IR</stp>
        <stp>BONDAVGKH650</stp>
        <stp>채권그룹</stp>
        <stp/>
        <stp/>
        <tr r="P5478" s="3"/>
      </tp>
      <tp t="s">
        <v/>
        <stp/>
        <stp>P</stp>
        <stp>0</stp>
        <stp>IR</stp>
        <stp>BONDAVGKH651</stp>
        <stp>채권그룹</stp>
        <stp/>
        <stp/>
        <tr r="P5479" s="3"/>
      </tp>
      <tp t="s">
        <v/>
        <stp/>
        <stp>P</stp>
        <stp>0</stp>
        <stp>IR</stp>
        <stp>BONDAVGKH656</stp>
        <stp>채권그룹</stp>
        <stp/>
        <stp/>
        <tr r="P5480" s="3"/>
      </tp>
      <tp t="s">
        <v/>
        <stp/>
        <stp>P</stp>
        <stp>0</stp>
        <stp>IR</stp>
        <stp>BONDAVGKH658</stp>
        <stp>채권그룹</stp>
        <stp/>
        <stp/>
        <tr r="P5481" s="3"/>
      </tp>
      <tp t="s">
        <v/>
        <stp/>
        <stp>P</stp>
        <stp>0</stp>
        <stp>IR</stp>
        <stp>BONDAVGKH641</stp>
        <stp>채권그룹</stp>
        <stp/>
        <stp/>
        <tr r="P5476" s="3"/>
      </tp>
      <tp t="s">
        <v/>
        <stp/>
        <stp>P</stp>
        <stp>0</stp>
        <stp>IR</stp>
        <stp>BONDAVGKH645</stp>
        <stp>채권그룹</stp>
        <stp/>
        <stp/>
        <tr r="P5477" s="3"/>
      </tp>
      <tp t="s">
        <v/>
        <stp/>
        <stp>P</stp>
        <stp>0</stp>
        <stp>IR</stp>
        <stp>BONDAVGKH691</stp>
        <stp>채권그룹</stp>
        <stp/>
        <stp/>
        <tr r="P5490" s="3"/>
      </tp>
      <tp t="s">
        <v/>
        <stp/>
        <stp>P</stp>
        <stp>0</stp>
        <stp>IR</stp>
        <stp>BONDAVGKH692</stp>
        <stp>채권그룹</stp>
        <stp/>
        <stp/>
        <tr r="P5491" s="3"/>
      </tp>
      <tp t="s">
        <v/>
        <stp/>
        <stp>P</stp>
        <stp>0</stp>
        <stp>IR</stp>
        <stp>BONDAVGKH694</stp>
        <stp>채권그룹</stp>
        <stp/>
        <stp/>
        <tr r="P5492" s="3"/>
      </tp>
      <tp t="s">
        <v/>
        <stp/>
        <stp>P</stp>
        <stp>0</stp>
        <stp>IR</stp>
        <stp>BONDAVGKH696</stp>
        <stp>채권그룹</stp>
        <stp/>
        <stp/>
        <tr r="P5493" s="3"/>
      </tp>
      <tp t="s">
        <v/>
        <stp/>
        <stp>P</stp>
        <stp>0</stp>
        <stp>IR</stp>
        <stp>BONDAVGKH697</stp>
        <stp>채권그룹</stp>
        <stp/>
        <stp/>
        <tr r="P5494" s="3"/>
      </tp>
      <tp t="s">
        <v/>
        <stp/>
        <stp>P</stp>
        <stp>0</stp>
        <stp>IR</stp>
        <stp>BONDAVGKH698</stp>
        <stp>채권그룹</stp>
        <stp/>
        <stp/>
        <tr r="P5495" s="3"/>
      </tp>
      <tp t="s">
        <v/>
        <stp/>
        <stp>P</stp>
        <stp>0</stp>
        <stp>IR</stp>
        <stp>BONDAVGKH699</stp>
        <stp>채권그룹</stp>
        <stp/>
        <stp/>
        <tr r="P5496" s="3"/>
      </tp>
      <tp t="s">
        <v/>
        <stp/>
        <stp>P</stp>
        <stp>0</stp>
        <stp>IR</stp>
        <stp>BONDAVGKH680</stp>
        <stp>채권그룹</stp>
        <stp/>
        <stp/>
        <tr r="P5487" s="3"/>
      </tp>
      <tp t="s">
        <v/>
        <stp/>
        <stp>P</stp>
        <stp>0</stp>
        <stp>IR</stp>
        <stp>BONDAVGKH687</stp>
        <stp>채권그룹</stp>
        <stp/>
        <stp/>
        <tr r="P5488" s="3"/>
      </tp>
      <tp t="s">
        <v/>
        <stp/>
        <stp>P</stp>
        <stp>0</stp>
        <stp>IR</stp>
        <stp>BONDAVGKH688</stp>
        <stp>채권그룹</stp>
        <stp/>
        <stp/>
        <tr r="P5489" s="3"/>
      </tp>
      <tp t="s">
        <v/>
        <stp/>
        <stp>P</stp>
        <stp>0</stp>
        <stp>IR</stp>
        <stp>BONDAVGKH933</stp>
        <stp>채권그룹</stp>
        <stp/>
        <stp/>
        <tr r="P5598" s="3"/>
      </tp>
      <tp t="s">
        <v/>
        <stp/>
        <stp>P</stp>
        <stp>0</stp>
        <stp>IR</stp>
        <stp>BONDAVGKH935</stp>
        <stp>채권그룹</stp>
        <stp/>
        <stp/>
        <tr r="P5599" s="3"/>
      </tp>
      <tp t="s">
        <v/>
        <stp/>
        <stp>P</stp>
        <stp>0</stp>
        <stp>IR</stp>
        <stp>BONDAVGKH936</stp>
        <stp>채권그룹</stp>
        <stp/>
        <stp/>
        <tr r="P5600" s="3"/>
      </tp>
      <tp t="s">
        <v/>
        <stp/>
        <stp>P</stp>
        <stp>0</stp>
        <stp>IR</stp>
        <stp>BONDAVGKH938</stp>
        <stp>채권그룹</stp>
        <stp/>
        <stp/>
        <tr r="P5601" s="3"/>
      </tp>
      <tp t="s">
        <v/>
        <stp/>
        <stp>P</stp>
        <stp>0</stp>
        <stp>IR</stp>
        <stp>BONDAVGKH922</stp>
        <stp>채권그룹</stp>
        <stp/>
        <stp/>
        <tr r="P5594" s="3"/>
      </tp>
      <tp t="s">
        <v/>
        <stp/>
        <stp>P</stp>
        <stp>0</stp>
        <stp>IR</stp>
        <stp>BONDAVGKH923</stp>
        <stp>채권그룹</stp>
        <stp/>
        <stp/>
        <tr r="P5595" s="3"/>
      </tp>
      <tp t="s">
        <v/>
        <stp/>
        <stp>P</stp>
        <stp>0</stp>
        <stp>IR</stp>
        <stp>BONDAVGKH925</stp>
        <stp>채권그룹</stp>
        <stp/>
        <stp/>
        <tr r="P5596" s="3"/>
      </tp>
      <tp t="s">
        <v/>
        <stp/>
        <stp>P</stp>
        <stp>0</stp>
        <stp>IR</stp>
        <stp>BONDAVGKH929</stp>
        <stp>채권그룹</stp>
        <stp/>
        <stp/>
        <tr r="P5597" s="3"/>
      </tp>
      <tp t="s">
        <v/>
        <stp/>
        <stp>P</stp>
        <stp>0</stp>
        <stp>IR</stp>
        <stp>BONDAVGKH910</stp>
        <stp>채권그룹</stp>
        <stp/>
        <stp/>
        <tr r="P5589" s="3"/>
      </tp>
      <tp t="s">
        <v/>
        <stp/>
        <stp>P</stp>
        <stp>0</stp>
        <stp>IR</stp>
        <stp>BONDAVGKH912</stp>
        <stp>채권그룹</stp>
        <stp/>
        <stp/>
        <tr r="P5590" s="3"/>
      </tp>
      <tp t="s">
        <v/>
        <stp/>
        <stp>P</stp>
        <stp>0</stp>
        <stp>IR</stp>
        <stp>BONDAVGKH914</stp>
        <stp>채권그룹</stp>
        <stp/>
        <stp/>
        <tr r="P5591" s="3"/>
      </tp>
      <tp t="s">
        <v/>
        <stp/>
        <stp>P</stp>
        <stp>0</stp>
        <stp>IR</stp>
        <stp>BONDAVGKH915</stp>
        <stp>채권그룹</stp>
        <stp/>
        <stp/>
        <tr r="P5592" s="3"/>
      </tp>
      <tp t="s">
        <v/>
        <stp/>
        <stp>P</stp>
        <stp>0</stp>
        <stp>IR</stp>
        <stp>BONDAVGKH916</stp>
        <stp>채권그룹</stp>
        <stp/>
        <stp/>
        <tr r="P5593" s="3"/>
      </tp>
      <tp t="s">
        <v/>
        <stp/>
        <stp>P</stp>
        <stp>0</stp>
        <stp>IR</stp>
        <stp>BONDAVGKH903</stp>
        <stp>채권그룹</stp>
        <stp/>
        <stp/>
        <tr r="P5584" s="3"/>
      </tp>
      <tp t="s">
        <v/>
        <stp/>
        <stp>P</stp>
        <stp>0</stp>
        <stp>IR</stp>
        <stp>BONDAVGKH904</stp>
        <stp>채권그룹</stp>
        <stp/>
        <stp/>
        <tr r="P5585" s="3"/>
      </tp>
      <tp t="s">
        <v/>
        <stp/>
        <stp>P</stp>
        <stp>0</stp>
        <stp>IR</stp>
        <stp>BONDAVGKH906</stp>
        <stp>채권그룹</stp>
        <stp/>
        <stp/>
        <tr r="P5586" s="3"/>
      </tp>
      <tp t="s">
        <v/>
        <stp/>
        <stp>P</stp>
        <stp>0</stp>
        <stp>IR</stp>
        <stp>BONDAVGKH908</stp>
        <stp>채권그룹</stp>
        <stp/>
        <stp/>
        <tr r="P5587" s="3"/>
      </tp>
      <tp t="s">
        <v/>
        <stp/>
        <stp>P</stp>
        <stp>0</stp>
        <stp>IR</stp>
        <stp>BONDAVGKH909</stp>
        <stp>채권그룹</stp>
        <stp/>
        <stp/>
        <tr r="P5588" s="3"/>
      </tp>
      <tp t="s">
        <v/>
        <stp/>
        <stp>P</stp>
        <stp>0</stp>
        <stp>IR</stp>
        <stp>BONDAVGKH970</stp>
        <stp>채권그룹</stp>
        <stp/>
        <stp/>
        <tr r="P5614" s="3"/>
      </tp>
      <tp t="s">
        <v/>
        <stp/>
        <stp>P</stp>
        <stp>0</stp>
        <stp>IR</stp>
        <stp>BONDAVGKH971</stp>
        <stp>채권그룹</stp>
        <stp/>
        <stp/>
        <tr r="P5615" s="3"/>
      </tp>
      <tp t="s">
        <v/>
        <stp/>
        <stp>P</stp>
        <stp>0</stp>
        <stp>IR</stp>
        <stp>BONDAVGKH972</stp>
        <stp>채권그룹</stp>
        <stp/>
        <stp/>
        <tr r="P5616" s="3"/>
      </tp>
      <tp t="s">
        <v/>
        <stp/>
        <stp>P</stp>
        <stp>0</stp>
        <stp>IR</stp>
        <stp>BONDAVGKH973</stp>
        <stp>채권그룹</stp>
        <stp/>
        <stp/>
        <tr r="P5617" s="3"/>
      </tp>
      <tp t="s">
        <v/>
        <stp/>
        <stp>P</stp>
        <stp>0</stp>
        <stp>IR</stp>
        <stp>BONDAVGKH974</stp>
        <stp>채권그룹</stp>
        <stp/>
        <stp/>
        <tr r="P5618" s="3"/>
      </tp>
      <tp t="s">
        <v/>
        <stp/>
        <stp>P</stp>
        <stp>0</stp>
        <stp>IR</stp>
        <stp>BONDAVGKH975</stp>
        <stp>채권그룹</stp>
        <stp/>
        <stp/>
        <tr r="P5619" s="3"/>
      </tp>
      <tp t="s">
        <v/>
        <stp/>
        <stp>P</stp>
        <stp>0</stp>
        <stp>IR</stp>
        <stp>BONDAVGKH976</stp>
        <stp>채권그룹</stp>
        <stp/>
        <stp/>
        <tr r="P5620" s="3"/>
      </tp>
      <tp t="s">
        <v/>
        <stp/>
        <stp>P</stp>
        <stp>0</stp>
        <stp>IR</stp>
        <stp>BONDAVGKH978</stp>
        <stp>채권그룹</stp>
        <stp/>
        <stp/>
        <tr r="P5621" s="3"/>
      </tp>
      <tp t="s">
        <v/>
        <stp/>
        <stp>P</stp>
        <stp>0</stp>
        <stp>IR</stp>
        <stp>BONDAVGKH979</stp>
        <stp>채권그룹</stp>
        <stp/>
        <stp/>
        <tr r="P5622" s="3"/>
      </tp>
      <tp t="s">
        <v/>
        <stp/>
        <stp>P</stp>
        <stp>0</stp>
        <stp>IR</stp>
        <stp>BONDAVGKH961</stp>
        <stp>채권그룹</stp>
        <stp/>
        <stp/>
        <tr r="P5610" s="3"/>
      </tp>
      <tp t="s">
        <v/>
        <stp/>
        <stp>P</stp>
        <stp>0</stp>
        <stp>IR</stp>
        <stp>BONDAVGKH966</stp>
        <stp>채권그룹</stp>
        <stp/>
        <stp/>
        <tr r="P5611" s="3"/>
      </tp>
      <tp t="s">
        <v/>
        <stp/>
        <stp>P</stp>
        <stp>0</stp>
        <stp>IR</stp>
        <stp>BONDAVGKH968</stp>
        <stp>채권그룹</stp>
        <stp/>
        <stp/>
        <tr r="P5612" s="3"/>
      </tp>
      <tp t="s">
        <v/>
        <stp/>
        <stp>P</stp>
        <stp>0</stp>
        <stp>IR</stp>
        <stp>BONDAVGKH969</stp>
        <stp>채권그룹</stp>
        <stp/>
        <stp/>
        <tr r="P5613" s="3"/>
      </tp>
      <tp t="s">
        <v/>
        <stp/>
        <stp>P</stp>
        <stp>0</stp>
        <stp>IR</stp>
        <stp>BONDAVGKH950</stp>
        <stp>채권그룹</stp>
        <stp/>
        <stp/>
        <tr r="P5604" s="3"/>
      </tp>
      <tp t="s">
        <v/>
        <stp/>
        <stp>P</stp>
        <stp>0</stp>
        <stp>IR</stp>
        <stp>BONDAVGKH951</stp>
        <stp>채권그룹</stp>
        <stp/>
        <stp/>
        <tr r="P5605" s="3"/>
      </tp>
      <tp t="s">
        <v/>
        <stp/>
        <stp>P</stp>
        <stp>0</stp>
        <stp>IR</stp>
        <stp>BONDAVGKH954</stp>
        <stp>채권그룹</stp>
        <stp/>
        <stp/>
        <tr r="P5606" s="3"/>
      </tp>
      <tp t="s">
        <v/>
        <stp/>
        <stp>P</stp>
        <stp>0</stp>
        <stp>IR</stp>
        <stp>BONDAVGKH956</stp>
        <stp>채권그룹</stp>
        <stp/>
        <stp/>
        <tr r="P5607" s="3"/>
      </tp>
      <tp t="s">
        <v/>
        <stp/>
        <stp>P</stp>
        <stp>0</stp>
        <stp>IR</stp>
        <stp>BONDAVGKH957</stp>
        <stp>채권그룹</stp>
        <stp/>
        <stp/>
        <tr r="P5608" s="3"/>
      </tp>
      <tp t="s">
        <v/>
        <stp/>
        <stp>P</stp>
        <stp>0</stp>
        <stp>IR</stp>
        <stp>BONDAVGKH959</stp>
        <stp>채권그룹</stp>
        <stp/>
        <stp/>
        <tr r="P5609" s="3"/>
      </tp>
      <tp t="s">
        <v/>
        <stp/>
        <stp>P</stp>
        <stp>0</stp>
        <stp>IR</stp>
        <stp>BONDAVGKH940</stp>
        <stp>채권그룹</stp>
        <stp/>
        <stp/>
        <tr r="P5602" s="3"/>
      </tp>
      <tp t="s">
        <v/>
        <stp/>
        <stp>P</stp>
        <stp>0</stp>
        <stp>IR</stp>
        <stp>BONDAVGKH944</stp>
        <stp>채권그룹</stp>
        <stp/>
        <stp/>
        <tr r="P5603" s="3"/>
      </tp>
      <tp t="s">
        <v/>
        <stp/>
        <stp>P</stp>
        <stp>0</stp>
        <stp>IR</stp>
        <stp>BONDAVGKH990</stp>
        <stp>채권그룹</stp>
        <stp/>
        <stp/>
        <tr r="P5628" s="3"/>
      </tp>
      <tp t="s">
        <v/>
        <stp/>
        <stp>P</stp>
        <stp>0</stp>
        <stp>IR</stp>
        <stp>BONDAVGKH995</stp>
        <stp>채권그룹</stp>
        <stp/>
        <stp/>
        <tr r="P5629" s="3"/>
      </tp>
      <tp t="s">
        <v/>
        <stp/>
        <stp>P</stp>
        <stp>0</stp>
        <stp>IR</stp>
        <stp>BONDAVGKH996</stp>
        <stp>채권그룹</stp>
        <stp/>
        <stp/>
        <tr r="P5630" s="3"/>
      </tp>
      <tp t="s">
        <v/>
        <stp/>
        <stp>P</stp>
        <stp>0</stp>
        <stp>IR</stp>
        <stp>BONDAVGKH998</stp>
        <stp>채권그룹</stp>
        <stp/>
        <stp/>
        <tr r="P5631" s="3"/>
      </tp>
      <tp t="s">
        <v/>
        <stp/>
        <stp>P</stp>
        <stp>0</stp>
        <stp>IR</stp>
        <stp>BONDAVGKH980</stp>
        <stp>채권그룹</stp>
        <stp/>
        <stp/>
        <tr r="P5623" s="3"/>
      </tp>
      <tp t="s">
        <v/>
        <stp/>
        <stp>P</stp>
        <stp>0</stp>
        <stp>IR</stp>
        <stp>BONDAVGKH981</stp>
        <stp>채권그룹</stp>
        <stp/>
        <stp/>
        <tr r="P5624" s="3"/>
      </tp>
      <tp t="s">
        <v/>
        <stp/>
        <stp>P</stp>
        <stp>0</stp>
        <stp>IR</stp>
        <stp>BONDAVGKH985</stp>
        <stp>채권그룹</stp>
        <stp/>
        <stp/>
        <tr r="P5625" s="3"/>
      </tp>
      <tp t="s">
        <v/>
        <stp/>
        <stp>P</stp>
        <stp>0</stp>
        <stp>IR</stp>
        <stp>BONDAVGKH986</stp>
        <stp>채권그룹</stp>
        <stp/>
        <stp/>
        <tr r="P5626" s="3"/>
      </tp>
      <tp t="s">
        <v/>
        <stp/>
        <stp>P</stp>
        <stp>0</stp>
        <stp>IR</stp>
        <stp>BONDAVGKH987</stp>
        <stp>채권그룹</stp>
        <stp/>
        <stp/>
        <tr r="P5627" s="3"/>
      </tp>
      <tp t="s">
        <v/>
        <stp/>
        <stp>P</stp>
        <stp>0</stp>
        <stp>IR</stp>
        <stp>BONDAVGKH832</stp>
        <stp>채권그룹</stp>
        <stp/>
        <stp/>
        <tr r="P5547" s="3"/>
      </tp>
      <tp t="s">
        <v/>
        <stp/>
        <stp>P</stp>
        <stp>0</stp>
        <stp>IR</stp>
        <stp>BONDAVGKH833</stp>
        <stp>채권그룹</stp>
        <stp/>
        <stp/>
        <tr r="P5548" s="3"/>
      </tp>
      <tp t="s">
        <v/>
        <stp/>
        <stp>P</stp>
        <stp>0</stp>
        <stp>IR</stp>
        <stp>BONDAVGKH835</stp>
        <stp>채권그룹</stp>
        <stp/>
        <stp/>
        <tr r="P5549" s="3"/>
      </tp>
      <tp t="s">
        <v/>
        <stp/>
        <stp>P</stp>
        <stp>0</stp>
        <stp>IR</stp>
        <stp>BONDAVGKH823</stp>
        <stp>채권그룹</stp>
        <stp/>
        <stp/>
        <tr r="P5542" s="3"/>
      </tp>
      <tp t="s">
        <v/>
        <stp/>
        <stp>P</stp>
        <stp>0</stp>
        <stp>IR</stp>
        <stp>BONDAVGKH824</stp>
        <stp>채권그룹</stp>
        <stp/>
        <stp/>
        <tr r="P5543" s="3"/>
      </tp>
      <tp t="s">
        <v/>
        <stp/>
        <stp>P</stp>
        <stp>0</stp>
        <stp>IR</stp>
        <stp>BONDAVGKH825</stp>
        <stp>채권그룹</stp>
        <stp/>
        <stp/>
        <tr r="P5544" s="3"/>
      </tp>
      <tp t="s">
        <v/>
        <stp/>
        <stp>P</stp>
        <stp>0</stp>
        <stp>IR</stp>
        <stp>BONDAVGKH828</stp>
        <stp>채권그룹</stp>
        <stp/>
        <stp/>
        <tr r="P5545" s="3"/>
      </tp>
      <tp t="s">
        <v/>
        <stp/>
        <stp>P</stp>
        <stp>0</stp>
        <stp>IR</stp>
        <stp>BONDAVGKH829</stp>
        <stp>채권그룹</stp>
        <stp/>
        <stp/>
        <tr r="P5546" s="3"/>
      </tp>
      <tp t="s">
        <v/>
        <stp/>
        <stp>P</stp>
        <stp>0</stp>
        <stp>IR</stp>
        <stp>BONDAVGKH812</stp>
        <stp>채권그룹</stp>
        <stp/>
        <stp/>
        <tr r="P5537" s="3"/>
      </tp>
      <tp t="s">
        <v/>
        <stp/>
        <stp>P</stp>
        <stp>0</stp>
        <stp>IR</stp>
        <stp>BONDAVGKH815</stp>
        <stp>채권그룹</stp>
        <stp/>
        <stp/>
        <tr r="P5538" s="3"/>
      </tp>
      <tp t="s">
        <v/>
        <stp/>
        <stp>P</stp>
        <stp>0</stp>
        <stp>IR</stp>
        <stp>BONDAVGKH816</stp>
        <stp>채권그룹</stp>
        <stp/>
        <stp/>
        <tr r="P5539" s="3"/>
      </tp>
      <tp t="s">
        <v/>
        <stp/>
        <stp>P</stp>
        <stp>0</stp>
        <stp>IR</stp>
        <stp>BONDAVGKH818</stp>
        <stp>채권그룹</stp>
        <stp/>
        <stp/>
        <tr r="P5540" s="3"/>
      </tp>
      <tp t="s">
        <v/>
        <stp/>
        <stp>P</stp>
        <stp>0</stp>
        <stp>IR</stp>
        <stp>BONDAVGKH819</stp>
        <stp>채권그룹</stp>
        <stp/>
        <stp/>
        <tr r="P5541" s="3"/>
      </tp>
      <tp t="s">
        <v/>
        <stp/>
        <stp>P</stp>
        <stp>0</stp>
        <stp>IR</stp>
        <stp>BONDAVGKH800</stp>
        <stp>채권그룹</stp>
        <stp/>
        <stp/>
        <tr r="P5533" s="3"/>
      </tp>
      <tp t="s">
        <v/>
        <stp/>
        <stp>P</stp>
        <stp>0</stp>
        <stp>IR</stp>
        <stp>BONDAVGKH803</stp>
        <stp>채권그룹</stp>
        <stp/>
        <stp/>
        <tr r="P5534" s="3"/>
      </tp>
      <tp t="s">
        <v/>
        <stp/>
        <stp>P</stp>
        <stp>0</stp>
        <stp>IR</stp>
        <stp>BONDAVGKH805</stp>
        <stp>채권그룹</stp>
        <stp/>
        <stp/>
        <tr r="P5535" s="3"/>
      </tp>
      <tp t="s">
        <v/>
        <stp/>
        <stp>P</stp>
        <stp>0</stp>
        <stp>IR</stp>
        <stp>BONDAVGKH806</stp>
        <stp>채권그룹</stp>
        <stp/>
        <stp/>
        <tr r="P5536" s="3"/>
      </tp>
      <tp t="s">
        <v/>
        <stp/>
        <stp>P</stp>
        <stp>0</stp>
        <stp>IR</stp>
        <stp>BONDAVGKH870</stp>
        <stp>채권그룹</stp>
        <stp/>
        <stp/>
        <tr r="P5566" s="3"/>
      </tp>
      <tp t="s">
        <v/>
        <stp/>
        <stp>P</stp>
        <stp>0</stp>
        <stp>IR</stp>
        <stp>BONDAVGKH872</stp>
        <stp>채권그룹</stp>
        <stp/>
        <stp/>
        <tr r="P5567" s="3"/>
      </tp>
      <tp t="s">
        <v/>
        <stp/>
        <stp>P</stp>
        <stp>0</stp>
        <stp>IR</stp>
        <stp>BONDAVGKH873</stp>
        <stp>채권그룹</stp>
        <stp/>
        <stp/>
        <tr r="P5568" s="3"/>
      </tp>
      <tp t="s">
        <v/>
        <stp/>
        <stp>P</stp>
        <stp>0</stp>
        <stp>IR</stp>
        <stp>BONDAVGKH874</stp>
        <stp>채권그룹</stp>
        <stp/>
        <stp/>
        <tr r="P5569" s="3"/>
      </tp>
      <tp t="s">
        <v/>
        <stp/>
        <stp>P</stp>
        <stp>0</stp>
        <stp>IR</stp>
        <stp>BONDAVGKH875</stp>
        <stp>채권그룹</stp>
        <stp/>
        <stp/>
        <tr r="P5570" s="3"/>
      </tp>
      <tp t="s">
        <v/>
        <stp/>
        <stp>P</stp>
        <stp>0</stp>
        <stp>IR</stp>
        <stp>BONDAVGKH877</stp>
        <stp>채권그룹</stp>
        <stp/>
        <stp/>
        <tr r="P5571" s="3"/>
      </tp>
      <tp t="s">
        <v/>
        <stp/>
        <stp>P</stp>
        <stp>0</stp>
        <stp>IR</stp>
        <stp>BONDAVGKH879</stp>
        <stp>채권그룹</stp>
        <stp/>
        <stp/>
        <tr r="P5572" s="3"/>
      </tp>
      <tp t="s">
        <v/>
        <stp/>
        <stp>P</stp>
        <stp>0</stp>
        <stp>IR</stp>
        <stp>BONDAVGKH860</stp>
        <stp>채권그룹</stp>
        <stp/>
        <stp/>
        <tr r="P5560" s="3"/>
      </tp>
      <tp t="s">
        <v/>
        <stp/>
        <stp>P</stp>
        <stp>0</stp>
        <stp>IR</stp>
        <stp>BONDAVGKH861</stp>
        <stp>채권그룹</stp>
        <stp/>
        <stp/>
        <tr r="P5561" s="3"/>
      </tp>
      <tp t="s">
        <v/>
        <stp/>
        <stp>P</stp>
        <stp>0</stp>
        <stp>IR</stp>
        <stp>BONDAVGKH863</stp>
        <stp>채권그룹</stp>
        <stp/>
        <stp/>
        <tr r="P5562" s="3"/>
      </tp>
      <tp t="s">
        <v/>
        <stp/>
        <stp>P</stp>
        <stp>0</stp>
        <stp>IR</stp>
        <stp>BONDAVGKH865</stp>
        <stp>채권그룹</stp>
        <stp/>
        <stp/>
        <tr r="P5563" s="3"/>
      </tp>
      <tp t="s">
        <v/>
        <stp/>
        <stp>P</stp>
        <stp>0</stp>
        <stp>IR</stp>
        <stp>BONDAVGKH867</stp>
        <stp>채권그룹</stp>
        <stp/>
        <stp/>
        <tr r="P5564" s="3"/>
      </tp>
      <tp t="s">
        <v/>
        <stp/>
        <stp>P</stp>
        <stp>0</stp>
        <stp>IR</stp>
        <stp>BONDAVGKH869</stp>
        <stp>채권그룹</stp>
        <stp/>
        <stp/>
        <tr r="P5565" s="3"/>
      </tp>
      <tp t="s">
        <v/>
        <stp/>
        <stp>P</stp>
        <stp>0</stp>
        <stp>IR</stp>
        <stp>BONDAVGKH850</stp>
        <stp>채권그룹</stp>
        <stp/>
        <stp/>
        <tr r="P5554" s="3"/>
      </tp>
      <tp t="s">
        <v/>
        <stp/>
        <stp>P</stp>
        <stp>0</stp>
        <stp>IR</stp>
        <stp>BONDAVGKH854</stp>
        <stp>채권그룹</stp>
        <stp/>
        <stp/>
        <tr r="P5555" s="3"/>
      </tp>
      <tp t="s">
        <v/>
        <stp/>
        <stp>P</stp>
        <stp>0</stp>
        <stp>IR</stp>
        <stp>BONDAVGKH856</stp>
        <stp>채권그룹</stp>
        <stp/>
        <stp/>
        <tr r="P5556" s="3"/>
      </tp>
      <tp t="s">
        <v/>
        <stp/>
        <stp>P</stp>
        <stp>0</stp>
        <stp>IR</stp>
        <stp>BONDAVGKH857</stp>
        <stp>채권그룹</stp>
        <stp/>
        <stp/>
        <tr r="P5557" s="3"/>
      </tp>
      <tp t="s">
        <v/>
        <stp/>
        <stp>P</stp>
        <stp>0</stp>
        <stp>IR</stp>
        <stp>BONDAVGKH858</stp>
        <stp>채권그룹</stp>
        <stp/>
        <stp/>
        <tr r="P5558" s="3"/>
      </tp>
      <tp t="s">
        <v/>
        <stp/>
        <stp>P</stp>
        <stp>0</stp>
        <stp>IR</stp>
        <stp>BONDAVGKH859</stp>
        <stp>채권그룹</stp>
        <stp/>
        <stp/>
        <tr r="P5559" s="3"/>
      </tp>
      <tp t="s">
        <v/>
        <stp/>
        <stp>P</stp>
        <stp>0</stp>
        <stp>IR</stp>
        <stp>BONDAVGKH840</stp>
        <stp>채권그룹</stp>
        <stp/>
        <stp/>
        <tr r="P5550" s="3"/>
      </tp>
      <tp t="s">
        <v/>
        <stp/>
        <stp>P</stp>
        <stp>0</stp>
        <stp>IR</stp>
        <stp>BONDAVGKH841</stp>
        <stp>채권그룹</stp>
        <stp/>
        <stp/>
        <tr r="P5551" s="3"/>
      </tp>
      <tp t="s">
        <v/>
        <stp/>
        <stp>P</stp>
        <stp>0</stp>
        <stp>IR</stp>
        <stp>BONDAVGKH847</stp>
        <stp>채권그룹</stp>
        <stp/>
        <stp/>
        <tr r="P5552" s="3"/>
      </tp>
      <tp t="s">
        <v/>
        <stp/>
        <stp>P</stp>
        <stp>0</stp>
        <stp>IR</stp>
        <stp>BONDAVGKH849</stp>
        <stp>채권그룹</stp>
        <stp/>
        <stp/>
        <tr r="P5553" s="3"/>
      </tp>
      <tp t="s">
        <v/>
        <stp/>
        <stp>P</stp>
        <stp>0</stp>
        <stp>IR</stp>
        <stp>BONDAVGKH891</stp>
        <stp>채권그룹</stp>
        <stp/>
        <stp/>
        <tr r="P5579" s="3"/>
      </tp>
      <tp t="s">
        <v/>
        <stp/>
        <stp>P</stp>
        <stp>0</stp>
        <stp>IR</stp>
        <stp>BONDAVGKH892</stp>
        <stp>채권그룹</stp>
        <stp/>
        <stp/>
        <tr r="P5580" s="3"/>
      </tp>
      <tp t="s">
        <v/>
        <stp/>
        <stp>P</stp>
        <stp>0</stp>
        <stp>IR</stp>
        <stp>BONDAVGKH893</stp>
        <stp>채권그룹</stp>
        <stp/>
        <stp/>
        <tr r="P5581" s="3"/>
      </tp>
      <tp t="s">
        <v/>
        <stp/>
        <stp>P</stp>
        <stp>0</stp>
        <stp>IR</stp>
        <stp>BONDAVGKH896</stp>
        <stp>채권그룹</stp>
        <stp/>
        <stp/>
        <tr r="P5582" s="3"/>
      </tp>
      <tp t="s">
        <v/>
        <stp/>
        <stp>P</stp>
        <stp>0</stp>
        <stp>IR</stp>
        <stp>BONDAVGKH899</stp>
        <stp>채권그룹</stp>
        <stp/>
        <stp/>
        <tr r="P5583" s="3"/>
      </tp>
      <tp t="s">
        <v/>
        <stp/>
        <stp>P</stp>
        <stp>0</stp>
        <stp>IR</stp>
        <stp>BONDAVGKH881</stp>
        <stp>채권그룹</stp>
        <stp/>
        <stp/>
        <tr r="P5573" s="3"/>
      </tp>
      <tp t="s">
        <v/>
        <stp/>
        <stp>P</stp>
        <stp>0</stp>
        <stp>IR</stp>
        <stp>BONDAVGKH882</stp>
        <stp>채권그룹</stp>
        <stp/>
        <stp/>
        <tr r="P5574" s="3"/>
      </tp>
      <tp t="s">
        <v/>
        <stp/>
        <stp>P</stp>
        <stp>0</stp>
        <stp>IR</stp>
        <stp>BONDAVGKH883</stp>
        <stp>채권그룹</stp>
        <stp/>
        <stp/>
        <tr r="P5575" s="3"/>
      </tp>
      <tp t="s">
        <v/>
        <stp/>
        <stp>P</stp>
        <stp>0</stp>
        <stp>IR</stp>
        <stp>BONDAVGKH884</stp>
        <stp>채권그룹</stp>
        <stp/>
        <stp/>
        <tr r="P5576" s="3"/>
      </tp>
      <tp t="s">
        <v/>
        <stp/>
        <stp>P</stp>
        <stp>0</stp>
        <stp>IR</stp>
        <stp>BONDAVGKH886</stp>
        <stp>채권그룹</stp>
        <stp/>
        <stp/>
        <tr r="P5577" s="3"/>
      </tp>
      <tp t="s">
        <v/>
        <stp/>
        <stp>P</stp>
        <stp>0</stp>
        <stp>IR</stp>
        <stp>BONDAVGKH887</stp>
        <stp>채권그룹</stp>
        <stp/>
        <stp/>
        <tr r="P5578" s="3"/>
      </tp>
      <tp t="s">
        <v/>
        <stp/>
        <stp>P</stp>
        <stp>0</stp>
        <stp>IR</stp>
        <stp>BONDAVGKJ130</stp>
        <stp>채권그룹</stp>
        <stp/>
        <stp/>
        <tr r="P6513" s="3"/>
      </tp>
      <tp t="s">
        <v/>
        <stp/>
        <stp>P</stp>
        <stp>0</stp>
        <stp>IR</stp>
        <stp>BONDAVGKJ131</stp>
        <stp>채권그룹</stp>
        <stp/>
        <stp/>
        <tr r="P6514" s="3"/>
      </tp>
      <tp t="s">
        <v/>
        <stp/>
        <stp>P</stp>
        <stp>0</stp>
        <stp>IR</stp>
        <stp>BONDAVGKJ132</stp>
        <stp>채권그룹</stp>
        <stp/>
        <stp/>
        <tr r="P6515" s="3"/>
      </tp>
      <tp t="s">
        <v/>
        <stp/>
        <stp>P</stp>
        <stp>0</stp>
        <stp>IR</stp>
        <stp>BONDAVGKJ133</stp>
        <stp>채권그룹</stp>
        <stp/>
        <stp/>
        <tr r="P6516" s="3"/>
      </tp>
      <tp t="s">
        <v/>
        <stp/>
        <stp>P</stp>
        <stp>0</stp>
        <stp>IR</stp>
        <stp>BONDAVGKJ134</stp>
        <stp>채권그룹</stp>
        <stp/>
        <stp/>
        <tr r="P6517" s="3"/>
      </tp>
      <tp t="s">
        <v/>
        <stp/>
        <stp>P</stp>
        <stp>0</stp>
        <stp>IR</stp>
        <stp>BONDAVGKJ135</stp>
        <stp>채권그룹</stp>
        <stp/>
        <stp/>
        <tr r="P6518" s="3"/>
      </tp>
      <tp t="s">
        <v/>
        <stp/>
        <stp>P</stp>
        <stp>0</stp>
        <stp>IR</stp>
        <stp>BONDAVGKJ136</stp>
        <stp>채권그룹</stp>
        <stp/>
        <stp/>
        <tr r="P6519" s="3"/>
      </tp>
      <tp t="s">
        <v/>
        <stp/>
        <stp>P</stp>
        <stp>0</stp>
        <stp>IR</stp>
        <stp>BONDAVGKJ137</stp>
        <stp>채권그룹</stp>
        <stp/>
        <stp/>
        <tr r="P6520" s="3"/>
      </tp>
      <tp t="s">
        <v/>
        <stp/>
        <stp>P</stp>
        <stp>0</stp>
        <stp>IR</stp>
        <stp>BONDAVGKJ138</stp>
        <stp>채권그룹</stp>
        <stp/>
        <stp/>
        <tr r="P6521" s="3"/>
      </tp>
      <tp t="s">
        <v/>
        <stp/>
        <stp>P</stp>
        <stp>0</stp>
        <stp>IR</stp>
        <stp>BONDAVGKJ139</stp>
        <stp>채권그룹</stp>
        <stp/>
        <stp/>
        <tr r="P6522" s="3"/>
      </tp>
      <tp t="s">
        <v/>
        <stp/>
        <stp>P</stp>
        <stp>0</stp>
        <stp>IR</stp>
        <stp>BONDAVGKJ120</stp>
        <stp>채권그룹</stp>
        <stp/>
        <stp/>
        <tr r="P6503" s="3"/>
      </tp>
      <tp t="s">
        <v/>
        <stp/>
        <stp>P</stp>
        <stp>0</stp>
        <stp>IR</stp>
        <stp>BONDAVGKJ121</stp>
        <stp>채권그룹</stp>
        <stp/>
        <stp/>
        <tr r="P6504" s="3"/>
      </tp>
      <tp t="s">
        <v/>
        <stp/>
        <stp>P</stp>
        <stp>0</stp>
        <stp>IR</stp>
        <stp>BONDAVGKJ122</stp>
        <stp>채권그룹</stp>
        <stp/>
        <stp/>
        <tr r="P6505" s="3"/>
      </tp>
      <tp t="s">
        <v/>
        <stp/>
        <stp>P</stp>
        <stp>0</stp>
        <stp>IR</stp>
        <stp>BONDAVGKJ123</stp>
        <stp>채권그룹</stp>
        <stp/>
        <stp/>
        <tr r="P6506" s="3"/>
      </tp>
      <tp t="s">
        <v/>
        <stp/>
        <stp>P</stp>
        <stp>0</stp>
        <stp>IR</stp>
        <stp>BONDAVGKJ124</stp>
        <stp>채권그룹</stp>
        <stp/>
        <stp/>
        <tr r="P6507" s="3"/>
      </tp>
      <tp t="s">
        <v/>
        <stp/>
        <stp>P</stp>
        <stp>0</stp>
        <stp>IR</stp>
        <stp>BONDAVGKJ125</stp>
        <stp>채권그룹</stp>
        <stp/>
        <stp/>
        <tr r="P6508" s="3"/>
      </tp>
      <tp t="s">
        <v/>
        <stp/>
        <stp>P</stp>
        <stp>0</stp>
        <stp>IR</stp>
        <stp>BONDAVGKJ126</stp>
        <stp>채권그룹</stp>
        <stp/>
        <stp/>
        <tr r="P6509" s="3"/>
      </tp>
      <tp t="s">
        <v/>
        <stp/>
        <stp>P</stp>
        <stp>0</stp>
        <stp>IR</stp>
        <stp>BONDAVGKJ127</stp>
        <stp>채권그룹</stp>
        <stp/>
        <stp/>
        <tr r="P6510" s="3"/>
      </tp>
      <tp t="s">
        <v/>
        <stp/>
        <stp>P</stp>
        <stp>0</stp>
        <stp>IR</stp>
        <stp>BONDAVGKJ128</stp>
        <stp>채권그룹</stp>
        <stp/>
        <stp/>
        <tr r="P6511" s="3"/>
      </tp>
      <tp t="s">
        <v/>
        <stp/>
        <stp>P</stp>
        <stp>0</stp>
        <stp>IR</stp>
        <stp>BONDAVGKJ129</stp>
        <stp>채권그룹</stp>
        <stp/>
        <stp/>
        <tr r="P6512" s="3"/>
      </tp>
      <tp t="s">
        <v/>
        <stp/>
        <stp>P</stp>
        <stp>0</stp>
        <stp>IR</stp>
        <stp>BONDAVGKJ110</stp>
        <stp>채권그룹</stp>
        <stp/>
        <stp/>
        <tr r="P6493" s="3"/>
      </tp>
      <tp t="s">
        <v/>
        <stp/>
        <stp>P</stp>
        <stp>0</stp>
        <stp>IR</stp>
        <stp>BONDAVGKJ111</stp>
        <stp>채권그룹</stp>
        <stp/>
        <stp/>
        <tr r="P6494" s="3"/>
      </tp>
      <tp t="s">
        <v/>
        <stp/>
        <stp>P</stp>
        <stp>0</stp>
        <stp>IR</stp>
        <stp>BONDAVGKJ112</stp>
        <stp>채권그룹</stp>
        <stp/>
        <stp/>
        <tr r="P6495" s="3"/>
      </tp>
      <tp t="s">
        <v/>
        <stp/>
        <stp>P</stp>
        <stp>0</stp>
        <stp>IR</stp>
        <stp>BONDAVGKJ113</stp>
        <stp>채권그룹</stp>
        <stp/>
        <stp/>
        <tr r="P6496" s="3"/>
      </tp>
      <tp t="s">
        <v/>
        <stp/>
        <stp>P</stp>
        <stp>0</stp>
        <stp>IR</stp>
        <stp>BONDAVGKJ114</stp>
        <stp>채권그룹</stp>
        <stp/>
        <stp/>
        <tr r="P6497" s="3"/>
      </tp>
      <tp t="s">
        <v/>
        <stp/>
        <stp>P</stp>
        <stp>0</stp>
        <stp>IR</stp>
        <stp>BONDAVGKJ115</stp>
        <stp>채권그룹</stp>
        <stp/>
        <stp/>
        <tr r="P6498" s="3"/>
      </tp>
      <tp t="s">
        <v/>
        <stp/>
        <stp>P</stp>
        <stp>0</stp>
        <stp>IR</stp>
        <stp>BONDAVGKJ116</stp>
        <stp>채권그룹</stp>
        <stp/>
        <stp/>
        <tr r="P6499" s="3"/>
      </tp>
      <tp t="s">
        <v/>
        <stp/>
        <stp>P</stp>
        <stp>0</stp>
        <stp>IR</stp>
        <stp>BONDAVGKJ117</stp>
        <stp>채권그룹</stp>
        <stp/>
        <stp/>
        <tr r="P6500" s="3"/>
      </tp>
      <tp t="s">
        <v/>
        <stp/>
        <stp>P</stp>
        <stp>0</stp>
        <stp>IR</stp>
        <stp>BONDAVGKJ118</stp>
        <stp>채권그룹</stp>
        <stp/>
        <stp/>
        <tr r="P6501" s="3"/>
      </tp>
      <tp t="s">
        <v/>
        <stp/>
        <stp>P</stp>
        <stp>0</stp>
        <stp>IR</stp>
        <stp>BONDAVGKJ119</stp>
        <stp>채권그룹</stp>
        <stp/>
        <stp/>
        <tr r="P6502" s="3"/>
      </tp>
      <tp t="s">
        <v/>
        <stp/>
        <stp>P</stp>
        <stp>0</stp>
        <stp>IR</stp>
        <stp>BONDAVGKJ100</stp>
        <stp>채권그룹</stp>
        <stp/>
        <stp/>
        <tr r="P6483" s="3"/>
      </tp>
      <tp t="s">
        <v/>
        <stp/>
        <stp>P</stp>
        <stp>0</stp>
        <stp>IR</stp>
        <stp>BONDAVGKJ101</stp>
        <stp>채권그룹</stp>
        <stp/>
        <stp/>
        <tr r="P6484" s="3"/>
      </tp>
      <tp t="s">
        <v/>
        <stp/>
        <stp>P</stp>
        <stp>0</stp>
        <stp>IR</stp>
        <stp>BONDAVGKJ102</stp>
        <stp>채권그룹</stp>
        <stp/>
        <stp/>
        <tr r="P6485" s="3"/>
      </tp>
      <tp t="s">
        <v/>
        <stp/>
        <stp>P</stp>
        <stp>0</stp>
        <stp>IR</stp>
        <stp>BONDAVGKJ103</stp>
        <stp>채권그룹</stp>
        <stp/>
        <stp/>
        <tr r="P6486" s="3"/>
      </tp>
      <tp t="s">
        <v/>
        <stp/>
        <stp>P</stp>
        <stp>0</stp>
        <stp>IR</stp>
        <stp>BONDAVGKJ104</stp>
        <stp>채권그룹</stp>
        <stp/>
        <stp/>
        <tr r="P6487" s="3"/>
      </tp>
      <tp t="s">
        <v/>
        <stp/>
        <stp>P</stp>
        <stp>0</stp>
        <stp>IR</stp>
        <stp>BONDAVGKJ105</stp>
        <stp>채권그룹</stp>
        <stp/>
        <stp/>
        <tr r="P6488" s="3"/>
      </tp>
      <tp t="s">
        <v/>
        <stp/>
        <stp>P</stp>
        <stp>0</stp>
        <stp>IR</stp>
        <stp>BONDAVGKJ106</stp>
        <stp>채권그룹</stp>
        <stp/>
        <stp/>
        <tr r="P6489" s="3"/>
      </tp>
      <tp t="s">
        <v/>
        <stp/>
        <stp>P</stp>
        <stp>0</stp>
        <stp>IR</stp>
        <stp>BONDAVGKJ107</stp>
        <stp>채권그룹</stp>
        <stp/>
        <stp/>
        <tr r="P6490" s="3"/>
      </tp>
      <tp t="s">
        <v/>
        <stp/>
        <stp>P</stp>
        <stp>0</stp>
        <stp>IR</stp>
        <stp>BONDAVGKJ108</stp>
        <stp>채권그룹</stp>
        <stp/>
        <stp/>
        <tr r="P6491" s="3"/>
      </tp>
      <tp t="s">
        <v/>
        <stp/>
        <stp>P</stp>
        <stp>0</stp>
        <stp>IR</stp>
        <stp>BONDAVGKJ109</stp>
        <stp>채권그룹</stp>
        <stp/>
        <stp/>
        <tr r="P6492" s="3"/>
      </tp>
      <tp t="s">
        <v/>
        <stp/>
        <stp>P</stp>
        <stp>0</stp>
        <stp>IR</stp>
        <stp>BONDAVGKJ150</stp>
        <stp>채권그룹</stp>
        <stp/>
        <stp/>
        <tr r="P6533" s="3"/>
      </tp>
      <tp t="s">
        <v/>
        <stp/>
        <stp>P</stp>
        <stp>0</stp>
        <stp>IR</stp>
        <stp>BONDAVGKJ151</stp>
        <stp>채권그룹</stp>
        <stp/>
        <stp/>
        <tr r="P6534" s="3"/>
      </tp>
      <tp t="s">
        <v/>
        <stp/>
        <stp>P</stp>
        <stp>0</stp>
        <stp>IR</stp>
        <stp>BONDAVGKJ152</stp>
        <stp>채권그룹</stp>
        <stp/>
        <stp/>
        <tr r="P6535" s="3"/>
      </tp>
      <tp t="s">
        <v/>
        <stp/>
        <stp>P</stp>
        <stp>0</stp>
        <stp>IR</stp>
        <stp>BONDAVGKJ153</stp>
        <stp>채권그룹</stp>
        <stp/>
        <stp/>
        <tr r="P6536" s="3"/>
      </tp>
      <tp t="s">
        <v/>
        <stp/>
        <stp>P</stp>
        <stp>0</stp>
        <stp>IR</stp>
        <stp>BONDAVGKJ140</stp>
        <stp>채권그룹</stp>
        <stp/>
        <stp/>
        <tr r="P6523" s="3"/>
      </tp>
      <tp t="s">
        <v/>
        <stp/>
        <stp>P</stp>
        <stp>0</stp>
        <stp>IR</stp>
        <stp>BONDAVGKJ141</stp>
        <stp>채권그룹</stp>
        <stp/>
        <stp/>
        <tr r="P6524" s="3"/>
      </tp>
      <tp t="s">
        <v/>
        <stp/>
        <stp>P</stp>
        <stp>0</stp>
        <stp>IR</stp>
        <stp>BONDAVGKJ142</stp>
        <stp>채권그룹</stp>
        <stp/>
        <stp/>
        <tr r="P6525" s="3"/>
      </tp>
      <tp t="s">
        <v/>
        <stp/>
        <stp>P</stp>
        <stp>0</stp>
        <stp>IR</stp>
        <stp>BONDAVGKJ143</stp>
        <stp>채권그룹</stp>
        <stp/>
        <stp/>
        <tr r="P6526" s="3"/>
      </tp>
      <tp t="s">
        <v/>
        <stp/>
        <stp>P</stp>
        <stp>0</stp>
        <stp>IR</stp>
        <stp>BONDAVGKJ144</stp>
        <stp>채권그룹</stp>
        <stp/>
        <stp/>
        <tr r="P6527" s="3"/>
      </tp>
      <tp t="s">
        <v/>
        <stp/>
        <stp>P</stp>
        <stp>0</stp>
        <stp>IR</stp>
        <stp>BONDAVGKJ145</stp>
        <stp>채권그룹</stp>
        <stp/>
        <stp/>
        <tr r="P6528" s="3"/>
      </tp>
      <tp t="s">
        <v/>
        <stp/>
        <stp>P</stp>
        <stp>0</stp>
        <stp>IR</stp>
        <stp>BONDAVGKJ146</stp>
        <stp>채권그룹</stp>
        <stp/>
        <stp/>
        <tr r="P6529" s="3"/>
      </tp>
      <tp t="s">
        <v/>
        <stp/>
        <stp>P</stp>
        <stp>0</stp>
        <stp>IR</stp>
        <stp>BONDAVGKJ147</stp>
        <stp>채권그룹</stp>
        <stp/>
        <stp/>
        <tr r="P6530" s="3"/>
      </tp>
      <tp t="s">
        <v/>
        <stp/>
        <stp>P</stp>
        <stp>0</stp>
        <stp>IR</stp>
        <stp>BONDAVGKJ148</stp>
        <stp>채권그룹</stp>
        <stp/>
        <stp/>
        <tr r="P6531" s="3"/>
      </tp>
      <tp t="s">
        <v/>
        <stp/>
        <stp>P</stp>
        <stp>0</stp>
        <stp>IR</stp>
        <stp>BONDAVGKJ149</stp>
        <stp>채권그룹</stp>
        <stp/>
        <stp/>
        <tr r="P6532" s="3"/>
      </tp>
      <tp t="s">
        <v/>
        <stp/>
        <stp>P</stp>
        <stp>0</stp>
        <stp>IR</stp>
        <stp>BONDAVGKJ030</stp>
        <stp>채권그룹</stp>
        <stp/>
        <stp/>
        <tr r="P6413" s="3"/>
      </tp>
      <tp t="s">
        <v/>
        <stp/>
        <stp>P</stp>
        <stp>0</stp>
        <stp>IR</stp>
        <stp>BONDAVGKJ031</stp>
        <stp>채권그룹</stp>
        <stp/>
        <stp/>
        <tr r="P6414" s="3"/>
      </tp>
      <tp t="s">
        <v/>
        <stp/>
        <stp>P</stp>
        <stp>0</stp>
        <stp>IR</stp>
        <stp>BONDAVGKJ032</stp>
        <stp>채권그룹</stp>
        <stp/>
        <stp/>
        <tr r="P6415" s="3"/>
      </tp>
      <tp t="s">
        <v/>
        <stp/>
        <stp>P</stp>
        <stp>0</stp>
        <stp>IR</stp>
        <stp>BONDAVGKJ033</stp>
        <stp>채권그룹</stp>
        <stp/>
        <stp/>
        <tr r="P6416" s="3"/>
      </tp>
      <tp t="s">
        <v/>
        <stp/>
        <stp>P</stp>
        <stp>0</stp>
        <stp>IR</stp>
        <stp>BONDAVGKJ034</stp>
        <stp>채권그룹</stp>
        <stp/>
        <stp/>
        <tr r="P6417" s="3"/>
      </tp>
      <tp t="s">
        <v/>
        <stp/>
        <stp>P</stp>
        <stp>0</stp>
        <stp>IR</stp>
        <stp>BONDAVGKJ035</stp>
        <stp>채권그룹</stp>
        <stp/>
        <stp/>
        <tr r="P6418" s="3"/>
      </tp>
      <tp t="s">
        <v/>
        <stp/>
        <stp>P</stp>
        <stp>0</stp>
        <stp>IR</stp>
        <stp>BONDAVGKJ036</stp>
        <stp>채권그룹</stp>
        <stp/>
        <stp/>
        <tr r="P6419" s="3"/>
      </tp>
      <tp t="s">
        <v/>
        <stp/>
        <stp>P</stp>
        <stp>0</stp>
        <stp>IR</stp>
        <stp>BONDAVGKJ037</stp>
        <stp>채권그룹</stp>
        <stp/>
        <stp/>
        <tr r="P6420" s="3"/>
      </tp>
      <tp t="s">
        <v/>
        <stp/>
        <stp>P</stp>
        <stp>0</stp>
        <stp>IR</stp>
        <stp>BONDAVGKJ038</stp>
        <stp>채권그룹</stp>
        <stp/>
        <stp/>
        <tr r="P6421" s="3"/>
      </tp>
      <tp t="s">
        <v/>
        <stp/>
        <stp>P</stp>
        <stp>0</stp>
        <stp>IR</stp>
        <stp>BONDAVGKJ039</stp>
        <stp>채권그룹</stp>
        <stp/>
        <stp/>
        <tr r="P6422" s="3"/>
      </tp>
      <tp t="s">
        <v/>
        <stp/>
        <stp>P</stp>
        <stp>0</stp>
        <stp>IR</stp>
        <stp>BONDAVGKJ020</stp>
        <stp>채권그룹</stp>
        <stp/>
        <stp/>
        <tr r="P6403" s="3"/>
      </tp>
      <tp t="s">
        <v/>
        <stp/>
        <stp>P</stp>
        <stp>0</stp>
        <stp>IR</stp>
        <stp>BONDAVGKJ021</stp>
        <stp>채권그룹</stp>
        <stp/>
        <stp/>
        <tr r="P6404" s="3"/>
      </tp>
      <tp t="s">
        <v/>
        <stp/>
        <stp>P</stp>
        <stp>0</stp>
        <stp>IR</stp>
        <stp>BONDAVGKJ022</stp>
        <stp>채권그룹</stp>
        <stp/>
        <stp/>
        <tr r="P6405" s="3"/>
      </tp>
      <tp t="s">
        <v/>
        <stp/>
        <stp>P</stp>
        <stp>0</stp>
        <stp>IR</stp>
        <stp>BONDAVGKJ023</stp>
        <stp>채권그룹</stp>
        <stp/>
        <stp/>
        <tr r="P6406" s="3"/>
      </tp>
      <tp t="s">
        <v/>
        <stp/>
        <stp>P</stp>
        <stp>0</stp>
        <stp>IR</stp>
        <stp>BONDAVGKJ024</stp>
        <stp>채권그룹</stp>
        <stp/>
        <stp/>
        <tr r="P6407" s="3"/>
      </tp>
      <tp t="s">
        <v/>
        <stp/>
        <stp>P</stp>
        <stp>0</stp>
        <stp>IR</stp>
        <stp>BONDAVGKJ025</stp>
        <stp>채권그룹</stp>
        <stp/>
        <stp/>
        <tr r="P6408" s="3"/>
      </tp>
      <tp t="s">
        <v/>
        <stp/>
        <stp>P</stp>
        <stp>0</stp>
        <stp>IR</stp>
        <stp>BONDAVGKJ026</stp>
        <stp>채권그룹</stp>
        <stp/>
        <stp/>
        <tr r="P6409" s="3"/>
      </tp>
      <tp t="s">
        <v/>
        <stp/>
        <stp>P</stp>
        <stp>0</stp>
        <stp>IR</stp>
        <stp>BONDAVGKJ027</stp>
        <stp>채권그룹</stp>
        <stp/>
        <stp/>
        <tr r="P6410" s="3"/>
      </tp>
      <tp t="s">
        <v/>
        <stp/>
        <stp>P</stp>
        <stp>0</stp>
        <stp>IR</stp>
        <stp>BONDAVGKJ028</stp>
        <stp>채권그룹</stp>
        <stp/>
        <stp/>
        <tr r="P6411" s="3"/>
      </tp>
      <tp t="s">
        <v/>
        <stp/>
        <stp>P</stp>
        <stp>0</stp>
        <stp>IR</stp>
        <stp>BONDAVGKJ029</stp>
        <stp>채권그룹</stp>
        <stp/>
        <stp/>
        <tr r="P6412" s="3"/>
      </tp>
      <tp t="s">
        <v/>
        <stp/>
        <stp>P</stp>
        <stp>0</stp>
        <stp>IR</stp>
        <stp>BONDAVGKJ010</stp>
        <stp>채권그룹</stp>
        <stp/>
        <stp/>
        <tr r="P6393" s="3"/>
      </tp>
      <tp t="s">
        <v/>
        <stp/>
        <stp>P</stp>
        <stp>0</stp>
        <stp>IR</stp>
        <stp>BONDAVGKJ011</stp>
        <stp>채권그룹</stp>
        <stp/>
        <stp/>
        <tr r="P6394" s="3"/>
      </tp>
      <tp t="s">
        <v/>
        <stp/>
        <stp>P</stp>
        <stp>0</stp>
        <stp>IR</stp>
        <stp>BONDAVGKJ012</stp>
        <stp>채권그룹</stp>
        <stp/>
        <stp/>
        <tr r="P6395" s="3"/>
      </tp>
      <tp t="s">
        <v/>
        <stp/>
        <stp>P</stp>
        <stp>0</stp>
        <stp>IR</stp>
        <stp>BONDAVGKJ013</stp>
        <stp>채권그룹</stp>
        <stp/>
        <stp/>
        <tr r="P6396" s="3"/>
      </tp>
      <tp t="s">
        <v/>
        <stp/>
        <stp>P</stp>
        <stp>0</stp>
        <stp>IR</stp>
        <stp>BONDAVGKJ014</stp>
        <stp>채권그룹</stp>
        <stp/>
        <stp/>
        <tr r="P6397" s="3"/>
      </tp>
      <tp t="s">
        <v/>
        <stp/>
        <stp>P</stp>
        <stp>0</stp>
        <stp>IR</stp>
        <stp>BONDAVGKJ015</stp>
        <stp>채권그룹</stp>
        <stp/>
        <stp/>
        <tr r="P6398" s="3"/>
      </tp>
      <tp t="s">
        <v/>
        <stp/>
        <stp>P</stp>
        <stp>0</stp>
        <stp>IR</stp>
        <stp>BONDAVGKJ016</stp>
        <stp>채권그룹</stp>
        <stp/>
        <stp/>
        <tr r="P6399" s="3"/>
      </tp>
      <tp t="s">
        <v/>
        <stp/>
        <stp>P</stp>
        <stp>0</stp>
        <stp>IR</stp>
        <stp>BONDAVGKJ017</stp>
        <stp>채권그룹</stp>
        <stp/>
        <stp/>
        <tr r="P6400" s="3"/>
      </tp>
      <tp t="s">
        <v/>
        <stp/>
        <stp>P</stp>
        <stp>0</stp>
        <stp>IR</stp>
        <stp>BONDAVGKJ018</stp>
        <stp>채권그룹</stp>
        <stp/>
        <stp/>
        <tr r="P6401" s="3"/>
      </tp>
      <tp t="s">
        <v/>
        <stp/>
        <stp>P</stp>
        <stp>0</stp>
        <stp>IR</stp>
        <stp>BONDAVGKJ019</stp>
        <stp>채권그룹</stp>
        <stp/>
        <stp/>
        <tr r="P6402" s="3"/>
      </tp>
      <tp t="s">
        <v/>
        <stp/>
        <stp>P</stp>
        <stp>0</stp>
        <stp>IR</stp>
        <stp>BONDAVGKJ001</stp>
        <stp>채권그룹</stp>
        <stp/>
        <stp/>
        <tr r="P6384" s="3"/>
      </tp>
      <tp t="s">
        <v/>
        <stp/>
        <stp>P</stp>
        <stp>0</stp>
        <stp>IR</stp>
        <stp>BONDAVGKJ002</stp>
        <stp>채권그룹</stp>
        <stp/>
        <stp/>
        <tr r="P6385" s="3"/>
      </tp>
      <tp t="s">
        <v/>
        <stp/>
        <stp>P</stp>
        <stp>0</stp>
        <stp>IR</stp>
        <stp>BONDAVGKJ003</stp>
        <stp>채권그룹</stp>
        <stp/>
        <stp/>
        <tr r="P6386" s="3"/>
      </tp>
      <tp t="s">
        <v/>
        <stp/>
        <stp>P</stp>
        <stp>0</stp>
        <stp>IR</stp>
        <stp>BONDAVGKJ004</stp>
        <stp>채권그룹</stp>
        <stp/>
        <stp/>
        <tr r="P6387" s="3"/>
      </tp>
      <tp t="s">
        <v/>
        <stp/>
        <stp>P</stp>
        <stp>0</stp>
        <stp>IR</stp>
        <stp>BONDAVGKJ005</stp>
        <stp>채권그룹</stp>
        <stp/>
        <stp/>
        <tr r="P6388" s="3"/>
      </tp>
      <tp t="s">
        <v/>
        <stp/>
        <stp>P</stp>
        <stp>0</stp>
        <stp>IR</stp>
        <stp>BONDAVGKJ006</stp>
        <stp>채권그룹</stp>
        <stp/>
        <stp/>
        <tr r="P6389" s="3"/>
      </tp>
      <tp t="s">
        <v/>
        <stp/>
        <stp>P</stp>
        <stp>0</stp>
        <stp>IR</stp>
        <stp>BONDAVGKJ007</stp>
        <stp>채권그룹</stp>
        <stp/>
        <stp/>
        <tr r="P6390" s="3"/>
      </tp>
      <tp t="s">
        <v/>
        <stp/>
        <stp>P</stp>
        <stp>0</stp>
        <stp>IR</stp>
        <stp>BONDAVGKJ008</stp>
        <stp>채권그룹</stp>
        <stp/>
        <stp/>
        <tr r="P6391" s="3"/>
      </tp>
      <tp t="s">
        <v/>
        <stp/>
        <stp>P</stp>
        <stp>0</stp>
        <stp>IR</stp>
        <stp>BONDAVGKJ009</stp>
        <stp>채권그룹</stp>
        <stp/>
        <stp/>
        <tr r="P6392" s="3"/>
      </tp>
      <tp t="s">
        <v/>
        <stp/>
        <stp>P</stp>
        <stp>0</stp>
        <stp>IR</stp>
        <stp>BONDAVGKJ070</stp>
        <stp>채권그룹</stp>
        <stp/>
        <stp/>
        <tr r="P6453" s="3"/>
      </tp>
      <tp t="s">
        <v/>
        <stp/>
        <stp>P</stp>
        <stp>0</stp>
        <stp>IR</stp>
        <stp>BONDAVGKJ071</stp>
        <stp>채권그룹</stp>
        <stp/>
        <stp/>
        <tr r="P6454" s="3"/>
      </tp>
      <tp t="s">
        <v/>
        <stp/>
        <stp>P</stp>
        <stp>0</stp>
        <stp>IR</stp>
        <stp>BONDAVGKJ072</stp>
        <stp>채권그룹</stp>
        <stp/>
        <stp/>
        <tr r="P6455" s="3"/>
      </tp>
      <tp t="s">
        <v/>
        <stp/>
        <stp>P</stp>
        <stp>0</stp>
        <stp>IR</stp>
        <stp>BONDAVGKJ073</stp>
        <stp>채권그룹</stp>
        <stp/>
        <stp/>
        <tr r="P6456" s="3"/>
      </tp>
      <tp t="s">
        <v/>
        <stp/>
        <stp>P</stp>
        <stp>0</stp>
        <stp>IR</stp>
        <stp>BONDAVGKJ074</stp>
        <stp>채권그룹</stp>
        <stp/>
        <stp/>
        <tr r="P6457" s="3"/>
      </tp>
      <tp t="s">
        <v/>
        <stp/>
        <stp>P</stp>
        <stp>0</stp>
        <stp>IR</stp>
        <stp>BONDAVGKJ075</stp>
        <stp>채권그룹</stp>
        <stp/>
        <stp/>
        <tr r="P6458" s="3"/>
      </tp>
      <tp t="s">
        <v/>
        <stp/>
        <stp>P</stp>
        <stp>0</stp>
        <stp>IR</stp>
        <stp>BONDAVGKJ076</stp>
        <stp>채권그룹</stp>
        <stp/>
        <stp/>
        <tr r="P6459" s="3"/>
      </tp>
      <tp t="s">
        <v/>
        <stp/>
        <stp>P</stp>
        <stp>0</stp>
        <stp>IR</stp>
        <stp>BONDAVGKJ077</stp>
        <stp>채권그룹</stp>
        <stp/>
        <stp/>
        <tr r="P6460" s="3"/>
      </tp>
      <tp t="s">
        <v/>
        <stp/>
        <stp>P</stp>
        <stp>0</stp>
        <stp>IR</stp>
        <stp>BONDAVGKJ078</stp>
        <stp>채권그룹</stp>
        <stp/>
        <stp/>
        <tr r="P6461" s="3"/>
      </tp>
      <tp t="s">
        <v/>
        <stp/>
        <stp>P</stp>
        <stp>0</stp>
        <stp>IR</stp>
        <stp>BONDAVGKJ079</stp>
        <stp>채권그룹</stp>
        <stp/>
        <stp/>
        <tr r="P6462" s="3"/>
      </tp>
      <tp t="s">
        <v/>
        <stp/>
        <stp>P</stp>
        <stp>0</stp>
        <stp>IR</stp>
        <stp>BONDAVGKJ060</stp>
        <stp>채권그룹</stp>
        <stp/>
        <stp/>
        <tr r="P6443" s="3"/>
      </tp>
      <tp t="s">
        <v/>
        <stp/>
        <stp>P</stp>
        <stp>0</stp>
        <stp>IR</stp>
        <stp>BONDAVGKJ061</stp>
        <stp>채권그룹</stp>
        <stp/>
        <stp/>
        <tr r="P6444" s="3"/>
      </tp>
      <tp t="s">
        <v/>
        <stp/>
        <stp>P</stp>
        <stp>0</stp>
        <stp>IR</stp>
        <stp>BONDAVGKJ062</stp>
        <stp>채권그룹</stp>
        <stp/>
        <stp/>
        <tr r="P6445" s="3"/>
      </tp>
      <tp t="s">
        <v/>
        <stp/>
        <stp>P</stp>
        <stp>0</stp>
        <stp>IR</stp>
        <stp>BONDAVGKJ063</stp>
        <stp>채권그룹</stp>
        <stp/>
        <stp/>
        <tr r="P6446" s="3"/>
      </tp>
      <tp t="s">
        <v/>
        <stp/>
        <stp>P</stp>
        <stp>0</stp>
        <stp>IR</stp>
        <stp>BONDAVGKJ064</stp>
        <stp>채권그룹</stp>
        <stp/>
        <stp/>
        <tr r="P6447" s="3"/>
      </tp>
      <tp t="s">
        <v/>
        <stp/>
        <stp>P</stp>
        <stp>0</stp>
        <stp>IR</stp>
        <stp>BONDAVGKJ065</stp>
        <stp>채권그룹</stp>
        <stp/>
        <stp/>
        <tr r="P6448" s="3"/>
      </tp>
      <tp t="s">
        <v/>
        <stp/>
        <stp>P</stp>
        <stp>0</stp>
        <stp>IR</stp>
        <stp>BONDAVGKJ066</stp>
        <stp>채권그룹</stp>
        <stp/>
        <stp/>
        <tr r="P6449" s="3"/>
      </tp>
      <tp t="s">
        <v/>
        <stp/>
        <stp>P</stp>
        <stp>0</stp>
        <stp>IR</stp>
        <stp>BONDAVGKJ067</stp>
        <stp>채권그룹</stp>
        <stp/>
        <stp/>
        <tr r="P6450" s="3"/>
      </tp>
      <tp t="s">
        <v/>
        <stp/>
        <stp>P</stp>
        <stp>0</stp>
        <stp>IR</stp>
        <stp>BONDAVGKJ068</stp>
        <stp>채권그룹</stp>
        <stp/>
        <stp/>
        <tr r="P6451" s="3"/>
      </tp>
      <tp t="s">
        <v/>
        <stp/>
        <stp>P</stp>
        <stp>0</stp>
        <stp>IR</stp>
        <stp>BONDAVGKJ069</stp>
        <stp>채권그룹</stp>
        <stp/>
        <stp/>
        <tr r="P6452" s="3"/>
      </tp>
      <tp t="s">
        <v/>
        <stp/>
        <stp>P</stp>
        <stp>0</stp>
        <stp>IR</stp>
        <stp>BONDAVGKJ050</stp>
        <stp>채권그룹</stp>
        <stp/>
        <stp/>
        <tr r="P6433" s="3"/>
      </tp>
      <tp t="s">
        <v/>
        <stp/>
        <stp>P</stp>
        <stp>0</stp>
        <stp>IR</stp>
        <stp>BONDAVGKJ051</stp>
        <stp>채권그룹</stp>
        <stp/>
        <stp/>
        <tr r="P6434" s="3"/>
      </tp>
      <tp t="s">
        <v/>
        <stp/>
        <stp>P</stp>
        <stp>0</stp>
        <stp>IR</stp>
        <stp>BONDAVGKJ052</stp>
        <stp>채권그룹</stp>
        <stp/>
        <stp/>
        <tr r="P6435" s="3"/>
      </tp>
      <tp t="s">
        <v/>
        <stp/>
        <stp>P</stp>
        <stp>0</stp>
        <stp>IR</stp>
        <stp>BONDAVGKJ053</stp>
        <stp>채권그룹</stp>
        <stp/>
        <stp/>
        <tr r="P6436" s="3"/>
      </tp>
      <tp t="s">
        <v/>
        <stp/>
        <stp>P</stp>
        <stp>0</stp>
        <stp>IR</stp>
        <stp>BONDAVGKJ054</stp>
        <stp>채권그룹</stp>
        <stp/>
        <stp/>
        <tr r="P6437" s="3"/>
      </tp>
      <tp t="s">
        <v/>
        <stp/>
        <stp>P</stp>
        <stp>0</stp>
        <stp>IR</stp>
        <stp>BONDAVGKJ055</stp>
        <stp>채권그룹</stp>
        <stp/>
        <stp/>
        <tr r="P6438" s="3"/>
      </tp>
      <tp t="s">
        <v/>
        <stp/>
        <stp>P</stp>
        <stp>0</stp>
        <stp>IR</stp>
        <stp>BONDAVGKJ056</stp>
        <stp>채권그룹</stp>
        <stp/>
        <stp/>
        <tr r="P6439" s="3"/>
      </tp>
      <tp t="s">
        <v/>
        <stp/>
        <stp>P</stp>
        <stp>0</stp>
        <stp>IR</stp>
        <stp>BONDAVGKJ057</stp>
        <stp>채권그룹</stp>
        <stp/>
        <stp/>
        <tr r="P6440" s="3"/>
      </tp>
      <tp t="s">
        <v/>
        <stp/>
        <stp>P</stp>
        <stp>0</stp>
        <stp>IR</stp>
        <stp>BONDAVGKJ058</stp>
        <stp>채권그룹</stp>
        <stp/>
        <stp/>
        <tr r="P6441" s="3"/>
      </tp>
      <tp t="s">
        <v/>
        <stp/>
        <stp>P</stp>
        <stp>0</stp>
        <stp>IR</stp>
        <stp>BONDAVGKJ059</stp>
        <stp>채권그룹</stp>
        <stp/>
        <stp/>
        <tr r="P6442" s="3"/>
      </tp>
      <tp t="s">
        <v/>
        <stp/>
        <stp>P</stp>
        <stp>0</stp>
        <stp>IR</stp>
        <stp>BONDAVGKJ040</stp>
        <stp>채권그룹</stp>
        <stp/>
        <stp/>
        <tr r="P6423" s="3"/>
      </tp>
      <tp t="s">
        <v/>
        <stp/>
        <stp>P</stp>
        <stp>0</stp>
        <stp>IR</stp>
        <stp>BONDAVGKJ041</stp>
        <stp>채권그룹</stp>
        <stp/>
        <stp/>
        <tr r="P6424" s="3"/>
      </tp>
      <tp t="s">
        <v/>
        <stp/>
        <stp>P</stp>
        <stp>0</stp>
        <stp>IR</stp>
        <stp>BONDAVGKJ042</stp>
        <stp>채권그룹</stp>
        <stp/>
        <stp/>
        <tr r="P6425" s="3"/>
      </tp>
      <tp t="s">
        <v/>
        <stp/>
        <stp>P</stp>
        <stp>0</stp>
        <stp>IR</stp>
        <stp>BONDAVGKJ043</stp>
        <stp>채권그룹</stp>
        <stp/>
        <stp/>
        <tr r="P6426" s="3"/>
      </tp>
      <tp t="s">
        <v/>
        <stp/>
        <stp>P</stp>
        <stp>0</stp>
        <stp>IR</stp>
        <stp>BONDAVGKJ044</stp>
        <stp>채권그룹</stp>
        <stp/>
        <stp/>
        <tr r="P6427" s="3"/>
      </tp>
      <tp t="s">
        <v/>
        <stp/>
        <stp>P</stp>
        <stp>0</stp>
        <stp>IR</stp>
        <stp>BONDAVGKJ045</stp>
        <stp>채권그룹</stp>
        <stp/>
        <stp/>
        <tr r="P6428" s="3"/>
      </tp>
      <tp t="s">
        <v/>
        <stp/>
        <stp>P</stp>
        <stp>0</stp>
        <stp>IR</stp>
        <stp>BONDAVGKJ046</stp>
        <stp>채권그룹</stp>
        <stp/>
        <stp/>
        <tr r="P6429" s="3"/>
      </tp>
      <tp t="s">
        <v/>
        <stp/>
        <stp>P</stp>
        <stp>0</stp>
        <stp>IR</stp>
        <stp>BONDAVGKJ047</stp>
        <stp>채권그룹</stp>
        <stp/>
        <stp/>
        <tr r="P6430" s="3"/>
      </tp>
      <tp t="s">
        <v/>
        <stp/>
        <stp>P</stp>
        <stp>0</stp>
        <stp>IR</stp>
        <stp>BONDAVGKJ048</stp>
        <stp>채권그룹</stp>
        <stp/>
        <stp/>
        <tr r="P6431" s="3"/>
      </tp>
      <tp t="s">
        <v/>
        <stp/>
        <stp>P</stp>
        <stp>0</stp>
        <stp>IR</stp>
        <stp>BONDAVGKJ049</stp>
        <stp>채권그룹</stp>
        <stp/>
        <stp/>
        <tr r="P6432" s="3"/>
      </tp>
      <tp t="s">
        <v/>
        <stp/>
        <stp>P</stp>
        <stp>0</stp>
        <stp>IR</stp>
        <stp>BONDAVGKJ090</stp>
        <stp>채권그룹</stp>
        <stp/>
        <stp/>
        <tr r="P6473" s="3"/>
      </tp>
      <tp t="s">
        <v/>
        <stp/>
        <stp>P</stp>
        <stp>0</stp>
        <stp>IR</stp>
        <stp>BONDAVGKJ091</stp>
        <stp>채권그룹</stp>
        <stp/>
        <stp/>
        <tr r="P6474" s="3"/>
      </tp>
      <tp t="s">
        <v/>
        <stp/>
        <stp>P</stp>
        <stp>0</stp>
        <stp>IR</stp>
        <stp>BONDAVGKJ092</stp>
        <stp>채권그룹</stp>
        <stp/>
        <stp/>
        <tr r="P6475" s="3"/>
      </tp>
      <tp t="s">
        <v/>
        <stp/>
        <stp>P</stp>
        <stp>0</stp>
        <stp>IR</stp>
        <stp>BONDAVGKJ093</stp>
        <stp>채권그룹</stp>
        <stp/>
        <stp/>
        <tr r="P6476" s="3"/>
      </tp>
      <tp t="s">
        <v/>
        <stp/>
        <stp>P</stp>
        <stp>0</stp>
        <stp>IR</stp>
        <stp>BONDAVGKJ094</stp>
        <stp>채권그룹</stp>
        <stp/>
        <stp/>
        <tr r="P6477" s="3"/>
      </tp>
      <tp t="s">
        <v/>
        <stp/>
        <stp>P</stp>
        <stp>0</stp>
        <stp>IR</stp>
        <stp>BONDAVGKJ095</stp>
        <stp>채권그룹</stp>
        <stp/>
        <stp/>
        <tr r="P6478" s="3"/>
      </tp>
      <tp t="s">
        <v/>
        <stp/>
        <stp>P</stp>
        <stp>0</stp>
        <stp>IR</stp>
        <stp>BONDAVGKJ096</stp>
        <stp>채권그룹</stp>
        <stp/>
        <stp/>
        <tr r="P6479" s="3"/>
      </tp>
      <tp t="s">
        <v/>
        <stp/>
        <stp>P</stp>
        <stp>0</stp>
        <stp>IR</stp>
        <stp>BONDAVGKJ097</stp>
        <stp>채권그룹</stp>
        <stp/>
        <stp/>
        <tr r="P6480" s="3"/>
      </tp>
      <tp t="s">
        <v/>
        <stp/>
        <stp>P</stp>
        <stp>0</stp>
        <stp>IR</stp>
        <stp>BONDAVGKJ098</stp>
        <stp>채권그룹</stp>
        <stp/>
        <stp/>
        <tr r="P6481" s="3"/>
      </tp>
      <tp t="s">
        <v/>
        <stp/>
        <stp>P</stp>
        <stp>0</stp>
        <stp>IR</stp>
        <stp>BONDAVGKJ099</stp>
        <stp>채권그룹</stp>
        <stp/>
        <stp/>
        <tr r="P6482" s="3"/>
      </tp>
      <tp t="s">
        <v/>
        <stp/>
        <stp>P</stp>
        <stp>0</stp>
        <stp>IR</stp>
        <stp>BONDAVGKJ080</stp>
        <stp>채권그룹</stp>
        <stp/>
        <stp/>
        <tr r="P6463" s="3"/>
      </tp>
      <tp t="s">
        <v/>
        <stp/>
        <stp>P</stp>
        <stp>0</stp>
        <stp>IR</stp>
        <stp>BONDAVGKJ081</stp>
        <stp>채권그룹</stp>
        <stp/>
        <stp/>
        <tr r="P6464" s="3"/>
      </tp>
      <tp t="s">
        <v/>
        <stp/>
        <stp>P</stp>
        <stp>0</stp>
        <stp>IR</stp>
        <stp>BONDAVGKJ082</stp>
        <stp>채권그룹</stp>
        <stp/>
        <stp/>
        <tr r="P6465" s="3"/>
      </tp>
      <tp t="s">
        <v/>
        <stp/>
        <stp>P</stp>
        <stp>0</stp>
        <stp>IR</stp>
        <stp>BONDAVGKJ083</stp>
        <stp>채권그룹</stp>
        <stp/>
        <stp/>
        <tr r="P6466" s="3"/>
      </tp>
      <tp t="s">
        <v/>
        <stp/>
        <stp>P</stp>
        <stp>0</stp>
        <stp>IR</stp>
        <stp>BONDAVGKJ084</stp>
        <stp>채권그룹</stp>
        <stp/>
        <stp/>
        <tr r="P6467" s="3"/>
      </tp>
      <tp t="s">
        <v/>
        <stp/>
        <stp>P</stp>
        <stp>0</stp>
        <stp>IR</stp>
        <stp>BONDAVGKJ085</stp>
        <stp>채권그룹</stp>
        <stp/>
        <stp/>
        <tr r="P6468" s="3"/>
      </tp>
      <tp t="s">
        <v/>
        <stp/>
        <stp>P</stp>
        <stp>0</stp>
        <stp>IR</stp>
        <stp>BONDAVGKJ086</stp>
        <stp>채권그룹</stp>
        <stp/>
        <stp/>
        <tr r="P6469" s="3"/>
      </tp>
      <tp t="s">
        <v/>
        <stp/>
        <stp>P</stp>
        <stp>0</stp>
        <stp>IR</stp>
        <stp>BONDAVGKJ087</stp>
        <stp>채권그룹</stp>
        <stp/>
        <stp/>
        <tr r="P6470" s="3"/>
      </tp>
      <tp t="s">
        <v/>
        <stp/>
        <stp>P</stp>
        <stp>0</stp>
        <stp>IR</stp>
        <stp>BONDAVGKJ088</stp>
        <stp>채권그룹</stp>
        <stp/>
        <stp/>
        <tr r="P6471" s="3"/>
      </tp>
      <tp t="s">
        <v/>
        <stp/>
        <stp>P</stp>
        <stp>0</stp>
        <stp>IR</stp>
        <stp>BONDAVGKJ089</stp>
        <stp>채권그룹</stp>
        <stp/>
        <stp/>
        <tr r="P6472" s="3"/>
      </tp>
      <tp t="s">
        <v/>
        <stp/>
        <stp>P</stp>
        <stp>0</stp>
        <stp>IR</stp>
        <stp>BONDAVGKJ901</stp>
        <stp>채권그룹</stp>
        <stp/>
        <stp/>
        <tr r="P6537" s="3"/>
      </tp>
      <tp t="s">
        <v/>
        <stp/>
        <stp>P</stp>
        <stp>0</stp>
        <stp>IR</stp>
        <stp>BONDAVGKE031</stp>
        <stp>채권그룹</stp>
        <stp/>
        <stp/>
        <tr r="P5113" s="3"/>
      </tp>
      <tp t="s">
        <v/>
        <stp/>
        <stp>P</stp>
        <stp>0</stp>
        <stp>IR</stp>
        <stp>BONDAVGKE378</stp>
        <stp>채권그룹</stp>
        <stp/>
        <stp/>
        <tr r="P5116" s="3"/>
      </tp>
      <tp t="s">
        <v/>
        <stp/>
        <stp>P</stp>
        <stp>0</stp>
        <stp>IR</stp>
        <stp>BONDAVGKE351</stp>
        <stp>채권그룹</stp>
        <stp/>
        <stp/>
        <tr r="P5115" s="3"/>
      </tp>
      <tp t="s">
        <v/>
        <stp/>
        <stp>P</stp>
        <stp>0</stp>
        <stp>IR</stp>
        <stp>BONDAVGKE349</stp>
        <stp>채권그룹</stp>
        <stp/>
        <stp/>
        <tr r="P5114" s="3"/>
      </tp>
      <tp t="s">
        <v/>
        <stp/>
        <stp>P</stp>
        <stp>0</stp>
        <stp>IR</stp>
        <stp>BONDAVGKE404</stp>
        <stp>채권그룹</stp>
        <stp/>
        <stp/>
        <tr r="P5117" s="3"/>
      </tp>
      <tp t="s">
        <v/>
        <stp/>
        <stp>P</stp>
        <stp>0</stp>
        <stp>IR</stp>
        <stp>BONDAVGKE493</stp>
        <stp>채권그룹</stp>
        <stp/>
        <stp/>
        <tr r="P5118" s="3"/>
      </tp>
      <tp t="s">
        <v/>
        <stp/>
        <stp>P</stp>
        <stp>0</stp>
        <stp>IR</stp>
        <stp>BONDAVGKE672</stp>
        <stp>채권그룹</stp>
        <stp/>
        <stp/>
        <tr r="P5119" s="3"/>
      </tp>
      <tp t="s">
        <v/>
        <stp/>
        <stp>P</stp>
        <stp>0</stp>
        <stp>IR</stp>
        <stp>BONDAVGKE687</stp>
        <stp>채권그룹</stp>
        <stp/>
        <stp/>
        <tr r="P5120" s="3"/>
      </tp>
      <tp t="s">
        <v/>
        <stp/>
        <stp>P</stp>
        <stp>0</stp>
        <stp>IR</stp>
        <stp>BONDAVGKE854</stp>
        <stp>채권그룹</stp>
        <stp/>
        <stp/>
        <tr r="P5121" s="3"/>
      </tp>
      <tp t="s">
        <v/>
        <stp/>
        <stp>P</stp>
        <stp>0</stp>
        <stp>IR</stp>
        <stp>BONDAVGKD194</stp>
        <stp>채권그룹</stp>
        <stp/>
        <stp/>
        <tr r="P5103" s="3"/>
      </tp>
      <tp t="s">
        <v/>
        <stp/>
        <stp>P</stp>
        <stp>0</stp>
        <stp>IR</stp>
        <stp>BONDAVGKD045</stp>
        <stp>채권그룹</stp>
        <stp/>
        <stp/>
        <tr r="P5101" s="3"/>
      </tp>
      <tp t="s">
        <v/>
        <stp/>
        <stp>P</stp>
        <stp>0</stp>
        <stp>IR</stp>
        <stp>BONDAVGKD049</stp>
        <stp>채권그룹</stp>
        <stp/>
        <stp/>
        <tr r="P5102" s="3"/>
      </tp>
      <tp t="s">
        <v/>
        <stp/>
        <stp>P</stp>
        <stp>0</stp>
        <stp>IR</stp>
        <stp>BONDAVGKD369</stp>
        <stp>채권그룹</stp>
        <stp/>
        <stp/>
        <tr r="P5106" s="3"/>
      </tp>
      <tp t="s">
        <v/>
        <stp/>
        <stp>P</stp>
        <stp>0</stp>
        <stp>IR</stp>
        <stp>BONDAVGKD342</stp>
        <stp>채권그룹</stp>
        <stp/>
        <stp/>
        <tr r="P5105" s="3"/>
      </tp>
      <tp t="s">
        <v/>
        <stp/>
        <stp>P</stp>
        <stp>0</stp>
        <stp>IR</stp>
        <stp>BONDAVGKD399</stp>
        <stp>채권그룹</stp>
        <stp/>
        <stp/>
        <tr r="P5107" s="3"/>
      </tp>
      <tp t="s">
        <v/>
        <stp/>
        <stp>P</stp>
        <stp>0</stp>
        <stp>IR</stp>
        <stp>BONDAVGKD241</stp>
        <stp>채권그룹</stp>
        <stp/>
        <stp/>
        <tr r="P5104" s="3"/>
      </tp>
      <tp t="s">
        <v/>
        <stp/>
        <stp>P</stp>
        <stp>0</stp>
        <stp>IR</stp>
        <stp>BONDAVGKD593</stp>
        <stp>채권그룹</stp>
        <stp/>
        <stp/>
        <tr r="P5110" s="3"/>
      </tp>
      <tp t="s">
        <v/>
        <stp/>
        <stp>P</stp>
        <stp>0</stp>
        <stp>IR</stp>
        <stp>BONDAVGKD400</stp>
        <stp>채권그룹</stp>
        <stp/>
        <stp/>
        <tr r="P5108" s="3"/>
      </tp>
      <tp t="s">
        <v/>
        <stp/>
        <stp>P</stp>
        <stp>0</stp>
        <stp>IR</stp>
        <stp>BONDAVGKD401</stp>
        <stp>채권그룹</stp>
        <stp/>
        <stp/>
        <tr r="P5109" s="3"/>
      </tp>
      <tp t="s">
        <v/>
        <stp/>
        <stp>P</stp>
        <stp>0</stp>
        <stp>IR</stp>
        <stp>BONDAVGKD911</stp>
        <stp>채권그룹</stp>
        <stp/>
        <stp/>
        <tr r="P5112" s="3"/>
      </tp>
      <tp t="s">
        <v/>
        <stp/>
        <stp>P</stp>
        <stp>0</stp>
        <stp>IR</stp>
        <stp>BONDAVGKD804</stp>
        <stp>채권그룹</stp>
        <stp/>
        <stp/>
        <tr r="P5111" s="3"/>
      </tp>
      <tp t="s">
        <v/>
        <stp/>
        <stp>P</stp>
        <stp>0</stp>
        <stp>IR</stp>
        <stp>BONDAVGKG133</stp>
        <stp>채권그룹</stp>
        <stp/>
        <stp/>
        <tr r="P5172" s="3"/>
      </tp>
      <tp t="s">
        <v/>
        <stp/>
        <stp>P</stp>
        <stp>0</stp>
        <stp>IR</stp>
        <stp>BONDAVGKG135</stp>
        <stp>채권그룹</stp>
        <stp/>
        <stp/>
        <tr r="P5173" s="3"/>
      </tp>
      <tp t="s">
        <v/>
        <stp/>
        <stp>P</stp>
        <stp>0</stp>
        <stp>IR</stp>
        <stp>BONDAVGKG125</stp>
        <stp>채권그룹</stp>
        <stp/>
        <stp/>
        <tr r="P5170" s="3"/>
      </tp>
      <tp t="s">
        <v/>
        <stp/>
        <stp>P</stp>
        <stp>0</stp>
        <stp>IR</stp>
        <stp>BONDAVGKG126</stp>
        <stp>채권그룹</stp>
        <stp/>
        <stp/>
        <tr r="P5171" s="3"/>
      </tp>
      <tp t="s">
        <v/>
        <stp/>
        <stp>P</stp>
        <stp>0</stp>
        <stp>IR</stp>
        <stp>BONDAVGKG114</stp>
        <stp>채권그룹</stp>
        <stp/>
        <stp/>
        <tr r="P5169" s="3"/>
      </tp>
      <tp t="s">
        <v/>
        <stp/>
        <stp>P</stp>
        <stp>0</stp>
        <stp>IR</stp>
        <stp>BONDAVGKG164</stp>
        <stp>채권그룹</stp>
        <stp/>
        <stp/>
        <tr r="P5175" s="3"/>
      </tp>
      <tp t="s">
        <v/>
        <stp/>
        <stp>P</stp>
        <stp>0</stp>
        <stp>IR</stp>
        <stp>BONDAVGKG165</stp>
        <stp>채권그룹</stp>
        <stp/>
        <stp/>
        <tr r="P5176" s="3"/>
      </tp>
      <tp t="s">
        <v/>
        <stp/>
        <stp>P</stp>
        <stp>0</stp>
        <stp>IR</stp>
        <stp>BONDAVGKG153</stp>
        <stp>채권그룹</stp>
        <stp/>
        <stp/>
        <tr r="P5174" s="3"/>
      </tp>
      <tp t="s">
        <v/>
        <stp/>
        <stp>P</stp>
        <stp>0</stp>
        <stp>IR</stp>
        <stp>BONDAVGKG193</stp>
        <stp>채권그룹</stp>
        <stp/>
        <stp/>
        <tr r="P5178" s="3"/>
      </tp>
      <tp t="s">
        <v/>
        <stp/>
        <stp>P</stp>
        <stp>0</stp>
        <stp>IR</stp>
        <stp>BONDAVGKG195</stp>
        <stp>채권그룹</stp>
        <stp/>
        <stp/>
        <tr r="P5179" s="3"/>
      </tp>
      <tp t="s">
        <v/>
        <stp/>
        <stp>P</stp>
        <stp>0</stp>
        <stp>IR</stp>
        <stp>BONDAVGKG196</stp>
        <stp>채권그룹</stp>
        <stp/>
        <stp/>
        <tr r="P5180" s="3"/>
      </tp>
      <tp t="s">
        <v/>
        <stp/>
        <stp>P</stp>
        <stp>0</stp>
        <stp>IR</stp>
        <stp>BONDAVGKG181</stp>
        <stp>채권그룹</stp>
        <stp/>
        <stp/>
        <tr r="P5177" s="3"/>
      </tp>
      <tp t="s">
        <v/>
        <stp/>
        <stp>P</stp>
        <stp>0</stp>
        <stp>IR</stp>
        <stp>BONDAVGKG011</stp>
        <stp>채권그룹</stp>
        <stp/>
        <stp/>
        <tr r="P5167" s="3"/>
      </tp>
      <tp t="s">
        <v/>
        <stp/>
        <stp>P</stp>
        <stp>0</stp>
        <stp>IR</stp>
        <stp>BONDAVGKG080</stp>
        <stp>채권그룹</stp>
        <stp/>
        <stp/>
        <tr r="P5168" s="3"/>
      </tp>
      <tp t="s">
        <v/>
        <stp/>
        <stp>P</stp>
        <stp>0</stp>
        <stp>IR</stp>
        <stp>BONDAVGKG327</stp>
        <stp>채권그룹</stp>
        <stp/>
        <stp/>
        <tr r="P5191" s="3"/>
      </tp>
      <tp t="s">
        <v/>
        <stp/>
        <stp>P</stp>
        <stp>0</stp>
        <stp>IR</stp>
        <stp>BONDAVGKG316</stp>
        <stp>채권그룹</stp>
        <stp/>
        <stp/>
        <tr r="P5190" s="3"/>
      </tp>
      <tp t="s">
        <v/>
        <stp/>
        <stp>P</stp>
        <stp>0</stp>
        <stp>IR</stp>
        <stp>BONDAVGKG301</stp>
        <stp>채권그룹</stp>
        <stp/>
        <stp/>
        <tr r="P5188" s="3"/>
      </tp>
      <tp t="s">
        <v/>
        <stp/>
        <stp>P</stp>
        <stp>0</stp>
        <stp>IR</stp>
        <stp>BONDAVGKG309</stp>
        <stp>채권그룹</stp>
        <stp/>
        <stp/>
        <tr r="P5189" s="3"/>
      </tp>
      <tp t="s">
        <v/>
        <stp/>
        <stp>P</stp>
        <stp>0</stp>
        <stp>IR</stp>
        <stp>BONDAVGKG370</stp>
        <stp>채권그룹</stp>
        <stp/>
        <stp/>
        <tr r="P5195" s="3"/>
      </tp>
      <tp t="s">
        <v/>
        <stp/>
        <stp>P</stp>
        <stp>0</stp>
        <stp>IR</stp>
        <stp>BONDAVGKG374</stp>
        <stp>채권그룹</stp>
        <stp/>
        <stp/>
        <tr r="P5196" s="3"/>
      </tp>
      <tp t="s">
        <v/>
        <stp/>
        <stp>P</stp>
        <stp>0</stp>
        <stp>IR</stp>
        <stp>BONDAVGKG375</stp>
        <stp>채권그룹</stp>
        <stp/>
        <stp/>
        <tr r="P5197" s="3"/>
      </tp>
      <tp t="s">
        <v/>
        <stp/>
        <stp>P</stp>
        <stp>0</stp>
        <stp>IR</stp>
        <stp>BONDAVGKG378</stp>
        <stp>채권그룹</stp>
        <stp/>
        <stp/>
        <tr r="P5198" s="3"/>
      </tp>
      <tp t="s">
        <v/>
        <stp/>
        <stp>P</stp>
        <stp>0</stp>
        <stp>IR</stp>
        <stp>BONDAVGKG379</stp>
        <stp>채권그룹</stp>
        <stp/>
        <stp/>
        <tr r="P5199" s="3"/>
      </tp>
      <tp t="s">
        <v/>
        <stp/>
        <stp>P</stp>
        <stp>0</stp>
        <stp>IR</stp>
        <stp>BONDAVGKG364</stp>
        <stp>채권그룹</stp>
        <stp/>
        <stp/>
        <tr r="P5193" s="3"/>
      </tp>
      <tp t="s">
        <v/>
        <stp/>
        <stp>P</stp>
        <stp>0</stp>
        <stp>IR</stp>
        <stp>BONDAVGKG368</stp>
        <stp>채권그룹</stp>
        <stp/>
        <stp/>
        <tr r="P5194" s="3"/>
      </tp>
      <tp t="s">
        <v/>
        <stp/>
        <stp>P</stp>
        <stp>0</stp>
        <stp>IR</stp>
        <stp>BONDAVGKG358</stp>
        <stp>채권그룹</stp>
        <stp/>
        <stp/>
        <tr r="P5192" s="3"/>
      </tp>
      <tp t="s">
        <v/>
        <stp/>
        <stp>P</stp>
        <stp>0</stp>
        <stp>IR</stp>
        <stp>BONDAVGKG391</stp>
        <stp>채권그룹</stp>
        <stp/>
        <stp/>
        <tr r="P5201" s="3"/>
      </tp>
      <tp t="s">
        <v/>
        <stp/>
        <stp>P</stp>
        <stp>0</stp>
        <stp>IR</stp>
        <stp>BONDAVGKG394</stp>
        <stp>채권그룹</stp>
        <stp/>
        <stp/>
        <tr r="P5202" s="3"/>
      </tp>
      <tp t="s">
        <v/>
        <stp/>
        <stp>P</stp>
        <stp>0</stp>
        <stp>IR</stp>
        <stp>BONDAVGKG386</stp>
        <stp>채권그룹</stp>
        <stp/>
        <stp/>
        <tr r="P5200" s="3"/>
      </tp>
      <tp t="s">
        <v/>
        <stp/>
        <stp>P</stp>
        <stp>0</stp>
        <stp>IR</stp>
        <stp>BONDAVGKG232</stp>
        <stp>채권그룹</stp>
        <stp/>
        <stp/>
        <tr r="P5185" s="3"/>
      </tp>
      <tp t="s">
        <v/>
        <stp/>
        <stp>P</stp>
        <stp>0</stp>
        <stp>IR</stp>
        <stp>BONDAVGKG221</stp>
        <stp>채권그룹</stp>
        <stp/>
        <stp/>
        <tr r="P5183" s="3"/>
      </tp>
      <tp t="s">
        <v/>
        <stp/>
        <stp>P</stp>
        <stp>0</stp>
        <stp>IR</stp>
        <stp>BONDAVGKG229</stp>
        <stp>채권그룹</stp>
        <stp/>
        <stp/>
        <tr r="P5184" s="3"/>
      </tp>
      <tp t="s">
        <v/>
        <stp/>
        <stp>P</stp>
        <stp>0</stp>
        <stp>IR</stp>
        <stp>BONDAVGKG213</stp>
        <stp>채권그룹</stp>
        <stp/>
        <stp/>
        <tr r="P5182" s="3"/>
      </tp>
      <tp t="s">
        <v/>
        <stp/>
        <stp>P</stp>
        <stp>0</stp>
        <stp>IR</stp>
        <stp>BONDAVGKG208</stp>
        <stp>채권그룹</stp>
        <stp/>
        <stp/>
        <tr r="P5181" s="3"/>
      </tp>
      <tp t="s">
        <v/>
        <stp/>
        <stp>P</stp>
        <stp>0</stp>
        <stp>IR</stp>
        <stp>BONDAVGKG272</stp>
        <stp>채권그룹</stp>
        <stp/>
        <stp/>
        <tr r="P5187" s="3"/>
      </tp>
      <tp t="s">
        <v/>
        <stp/>
        <stp>P</stp>
        <stp>0</stp>
        <stp>IR</stp>
        <stp>BONDAVGKG257</stp>
        <stp>채권그룹</stp>
        <stp/>
        <stp/>
        <tr r="P5186" s="3"/>
      </tp>
      <tp t="s">
        <v/>
        <stp/>
        <stp>P</stp>
        <stp>0</stp>
        <stp>IR</stp>
        <stp>BONDAVGKG530</stp>
        <stp>채권그룹</stp>
        <stp/>
        <stp/>
        <tr r="P5215" s="3"/>
      </tp>
      <tp t="s">
        <v/>
        <stp/>
        <stp>P</stp>
        <stp>0</stp>
        <stp>IR</stp>
        <stp>BONDAVGKG534</stp>
        <stp>채권그룹</stp>
        <stp/>
        <stp/>
        <tr r="P5216" s="3"/>
      </tp>
      <tp t="s">
        <v/>
        <stp/>
        <stp>P</stp>
        <stp>0</stp>
        <stp>IR</stp>
        <stp>BONDAVGKG535</stp>
        <stp>채권그룹</stp>
        <stp/>
        <stp/>
        <tr r="P5217" s="3"/>
      </tp>
      <tp t="s">
        <v/>
        <stp/>
        <stp>P</stp>
        <stp>0</stp>
        <stp>IR</stp>
        <stp>BONDAVGKG536</stp>
        <stp>채권그룹</stp>
        <stp/>
        <stp/>
        <tr r="P5218" s="3"/>
      </tp>
      <tp t="s">
        <v/>
        <stp/>
        <stp>P</stp>
        <stp>0</stp>
        <stp>IR</stp>
        <stp>BONDAVGKG538</stp>
        <stp>채권그룹</stp>
        <stp/>
        <stp/>
        <tr r="P5219" s="3"/>
      </tp>
      <tp t="s">
        <v/>
        <stp/>
        <stp>P</stp>
        <stp>0</stp>
        <stp>IR</stp>
        <stp>BONDAVGKG521</stp>
        <stp>채권그룹</stp>
        <stp/>
        <stp/>
        <tr r="P5214" s="3"/>
      </tp>
      <tp t="s">
        <v/>
        <stp/>
        <stp>P</stp>
        <stp>0</stp>
        <stp>IR</stp>
        <stp>BONDAVGKG519</stp>
        <stp>채권그룹</stp>
        <stp/>
        <stp/>
        <tr r="P5213" s="3"/>
      </tp>
      <tp t="s">
        <v/>
        <stp/>
        <stp>P</stp>
        <stp>0</stp>
        <stp>IR</stp>
        <stp>BONDAVGKG562</stp>
        <stp>채권그룹</stp>
        <stp/>
        <stp/>
        <tr r="P5220" s="3"/>
      </tp>
      <tp t="s">
        <v/>
        <stp/>
        <stp>P</stp>
        <stp>0</stp>
        <stp>IR</stp>
        <stp>BONDAVGKG563</stp>
        <stp>채권그룹</stp>
        <stp/>
        <stp/>
        <tr r="P5221" s="3"/>
      </tp>
      <tp t="s">
        <v/>
        <stp/>
        <stp>P</stp>
        <stp>0</stp>
        <stp>IR</stp>
        <stp>BONDAVGKG564</stp>
        <stp>채권그룹</stp>
        <stp/>
        <stp/>
        <tr r="P5222" s="3"/>
      </tp>
      <tp t="s">
        <v/>
        <stp/>
        <stp>P</stp>
        <stp>0</stp>
        <stp>IR</stp>
        <stp>BONDAVGKG598</stp>
        <stp>채권그룹</stp>
        <stp/>
        <stp/>
        <tr r="P5226" s="3"/>
      </tp>
      <tp t="s">
        <v/>
        <stp/>
        <stp>P</stp>
        <stp>0</stp>
        <stp>IR</stp>
        <stp>BONDAVGKG582</stp>
        <stp>채권그룹</stp>
        <stp/>
        <stp/>
        <tr r="P5223" s="3"/>
      </tp>
      <tp t="s">
        <v/>
        <stp/>
        <stp>P</stp>
        <stp>0</stp>
        <stp>IR</stp>
        <stp>BONDAVGKG585</stp>
        <stp>채권그룹</stp>
        <stp/>
        <stp/>
        <tr r="P5224" s="3"/>
      </tp>
      <tp t="s">
        <v/>
        <stp/>
        <stp>P</stp>
        <stp>0</stp>
        <stp>IR</stp>
        <stp>BONDAVGKG587</stp>
        <stp>채권그룹</stp>
        <stp/>
        <stp/>
        <tr r="P5225" s="3"/>
      </tp>
      <tp t="s">
        <v/>
        <stp/>
        <stp>P</stp>
        <stp>0</stp>
        <stp>IR</stp>
        <stp>BONDAVGKG432</stp>
        <stp>채권그룹</stp>
        <stp/>
        <stp/>
        <tr r="P5205" s="3"/>
      </tp>
      <tp t="s">
        <v/>
        <stp/>
        <stp>P</stp>
        <stp>0</stp>
        <stp>IR</stp>
        <stp>BONDAVGKG435</stp>
        <stp>채권그룹</stp>
        <stp/>
        <stp/>
        <tr r="P5206" s="3"/>
      </tp>
      <tp t="s">
        <v/>
        <stp/>
        <stp>P</stp>
        <stp>0</stp>
        <stp>IR</stp>
        <stp>BONDAVGKG426</stp>
        <stp>채권그룹</stp>
        <stp/>
        <stp/>
        <tr r="P5203" s="3"/>
      </tp>
      <tp t="s">
        <v/>
        <stp/>
        <stp>P</stp>
        <stp>0</stp>
        <stp>IR</stp>
        <stp>BONDAVGKG429</stp>
        <stp>채권그룹</stp>
        <stp/>
        <stp/>
        <tr r="P5204" s="3"/>
      </tp>
      <tp t="s">
        <v/>
        <stp/>
        <stp>P</stp>
        <stp>0</stp>
        <stp>IR</stp>
        <stp>BONDAVGKG471</stp>
        <stp>채권그룹</stp>
        <stp/>
        <stp/>
        <tr r="P5209" s="3"/>
      </tp>
      <tp t="s">
        <v/>
        <stp/>
        <stp>P</stp>
        <stp>0</stp>
        <stp>IR</stp>
        <stp>BONDAVGKG478</stp>
        <stp>채권그룹</stp>
        <stp/>
        <stp/>
        <tr r="P5210" s="3"/>
      </tp>
      <tp t="s">
        <v/>
        <stp/>
        <stp>P</stp>
        <stp>0</stp>
        <stp>IR</stp>
        <stp>BONDAVGKG463</stp>
        <stp>채권그룹</stp>
        <stp/>
        <stp/>
        <tr r="P5208" s="3"/>
      </tp>
      <tp t="s">
        <v/>
        <stp/>
        <stp>P</stp>
        <stp>0</stp>
        <stp>IR</stp>
        <stp>BONDAVGKG454</stp>
        <stp>채권그룹</stp>
        <stp/>
        <stp/>
        <tr r="P5207" s="3"/>
      </tp>
      <tp t="s">
        <v/>
        <stp/>
        <stp>P</stp>
        <stp>0</stp>
        <stp>IR</stp>
        <stp>BONDAVGKG480</stp>
        <stp>채권그룹</stp>
        <stp/>
        <stp/>
        <tr r="P5211" s="3"/>
      </tp>
      <tp t="s">
        <v/>
        <stp/>
        <stp>P</stp>
        <stp>0</stp>
        <stp>IR</stp>
        <stp>BONDAVGKG483</stp>
        <stp>채권그룹</stp>
        <stp/>
        <stp/>
        <tr r="P5212" s="3"/>
      </tp>
      <tp t="s">
        <v/>
        <stp/>
        <stp>P</stp>
        <stp>0</stp>
        <stp>IR</stp>
        <stp>BONDAVGKG733</stp>
        <stp>채권그룹</stp>
        <stp/>
        <stp/>
        <tr r="P5238" s="3"/>
      </tp>
      <tp t="s">
        <v/>
        <stp/>
        <stp>P</stp>
        <stp>0</stp>
        <stp>IR</stp>
        <stp>BONDAVGKG724</stp>
        <stp>채권그룹</stp>
        <stp/>
        <stp/>
        <tr r="P5237" s="3"/>
      </tp>
      <tp t="s">
        <v/>
        <stp/>
        <stp>P</stp>
        <stp>0</stp>
        <stp>IR</stp>
        <stp>BONDAVGKG710</stp>
        <stp>채권그룹</stp>
        <stp/>
        <stp/>
        <tr r="P5235" s="3"/>
      </tp>
      <tp t="s">
        <v/>
        <stp/>
        <stp>P</stp>
        <stp>0</stp>
        <stp>IR</stp>
        <stp>BONDAVGKG714</stp>
        <stp>채권그룹</stp>
        <stp/>
        <stp/>
        <tr r="P5236" s="3"/>
      </tp>
      <tp t="s">
        <v/>
        <stp/>
        <stp>P</stp>
        <stp>0</stp>
        <stp>IR</stp>
        <stp>BONDAVGKG760</stp>
        <stp>채권그룹</stp>
        <stp/>
        <stp/>
        <tr r="P5244" s="3"/>
      </tp>
      <tp t="s">
        <v/>
        <stp/>
        <stp>P</stp>
        <stp>0</stp>
        <stp>IR</stp>
        <stp>BONDAVGKG763</stp>
        <stp>채권그룹</stp>
        <stp/>
        <stp/>
        <tr r="P5245" s="3"/>
      </tp>
      <tp t="s">
        <v/>
        <stp/>
        <stp>P</stp>
        <stp>0</stp>
        <stp>IR</stp>
        <stp>BONDAVGKG751</stp>
        <stp>채권그룹</stp>
        <stp/>
        <stp/>
        <tr r="P5240" s="3"/>
      </tp>
      <tp t="s">
        <v/>
        <stp/>
        <stp>P</stp>
        <stp>0</stp>
        <stp>IR</stp>
        <stp>BONDAVGKG754</stp>
        <stp>채권그룹</stp>
        <stp/>
        <stp/>
        <tr r="P5241" s="3"/>
      </tp>
      <tp t="s">
        <v/>
        <stp/>
        <stp>P</stp>
        <stp>0</stp>
        <stp>IR</stp>
        <stp>BONDAVGKG757</stp>
        <stp>채권그룹</stp>
        <stp/>
        <stp/>
        <tr r="P5242" s="3"/>
      </tp>
      <tp t="s">
        <v/>
        <stp/>
        <stp>P</stp>
        <stp>0</stp>
        <stp>IR</stp>
        <stp>BONDAVGKG758</stp>
        <stp>채권그룹</stp>
        <stp/>
        <stp/>
        <tr r="P5243" s="3"/>
      </tp>
      <tp t="s">
        <v/>
        <stp/>
        <stp>P</stp>
        <stp>0</stp>
        <stp>IR</stp>
        <stp>BONDAVGKG740</stp>
        <stp>채권그룹</stp>
        <stp/>
        <stp/>
        <tr r="P5239" s="3"/>
      </tp>
      <tp t="s">
        <v/>
        <stp/>
        <stp>P</stp>
        <stp>0</stp>
        <stp>IR</stp>
        <stp>BONDAVGKG792</stp>
        <stp>채권그룹</stp>
        <stp/>
        <stp/>
        <tr r="P5248" s="3"/>
      </tp>
      <tp t="s">
        <v/>
        <stp/>
        <stp>P</stp>
        <stp>0</stp>
        <stp>IR</stp>
        <stp>BONDAVGKG783</stp>
        <stp>채권그룹</stp>
        <stp/>
        <stp/>
        <tr r="P5246" s="3"/>
      </tp>
      <tp t="s">
        <v/>
        <stp/>
        <stp>P</stp>
        <stp>0</stp>
        <stp>IR</stp>
        <stp>BONDAVGKG787</stp>
        <stp>채권그룹</stp>
        <stp/>
        <stp/>
        <tr r="P5247" s="3"/>
      </tp>
      <tp t="s">
        <v/>
        <stp/>
        <stp>P</stp>
        <stp>0</stp>
        <stp>IR</stp>
        <stp>BONDAVGKG611</stp>
        <stp>채권그룹</stp>
        <stp/>
        <stp/>
        <tr r="P5228" s="3"/>
      </tp>
      <tp t="s">
        <v/>
        <stp/>
        <stp>P</stp>
        <stp>0</stp>
        <stp>IR</stp>
        <stp>BONDAVGKG615</stp>
        <stp>채권그룹</stp>
        <stp/>
        <stp/>
        <tr r="P5229" s="3"/>
      </tp>
      <tp t="s">
        <v/>
        <stp/>
        <stp>P</stp>
        <stp>0</stp>
        <stp>IR</stp>
        <stp>BONDAVGKG619</stp>
        <stp>채권그룹</stp>
        <stp/>
        <stp/>
        <tr r="P5230" s="3"/>
      </tp>
      <tp t="s">
        <v/>
        <stp/>
        <stp>P</stp>
        <stp>0</stp>
        <stp>IR</stp>
        <stp>BONDAVGKG600</stp>
        <stp>채권그룹</stp>
        <stp/>
        <stp/>
        <tr r="P5227" s="3"/>
      </tp>
      <tp t="s">
        <v/>
        <stp/>
        <stp>P</stp>
        <stp>0</stp>
        <stp>IR</stp>
        <stp>BONDAVGKG678</stp>
        <stp>채권그룹</stp>
        <stp/>
        <stp/>
        <tr r="P5233" s="3"/>
      </tp>
      <tp t="s">
        <v/>
        <stp/>
        <stp>P</stp>
        <stp>0</stp>
        <stp>IR</stp>
        <stp>BONDAVGKG660</stp>
        <stp>채권그룹</stp>
        <stp/>
        <stp/>
        <tr r="P5232" s="3"/>
      </tp>
      <tp t="s">
        <v/>
        <stp/>
        <stp>P</stp>
        <stp>0</stp>
        <stp>IR</stp>
        <stp>BONDAVGKG659</stp>
        <stp>채권그룹</stp>
        <stp/>
        <stp/>
        <tr r="P5231" s="3"/>
      </tp>
      <tp t="s">
        <v/>
        <stp/>
        <stp>P</stp>
        <stp>0</stp>
        <stp>IR</stp>
        <stp>BONDAVGKG688</stp>
        <stp>채권그룹</stp>
        <stp/>
        <stp/>
        <tr r="P5234" s="3"/>
      </tp>
      <tp t="s">
        <v/>
        <stp/>
        <stp>P</stp>
        <stp>0</stp>
        <stp>IR</stp>
        <stp>BONDAVGKG930</stp>
        <stp>채권그룹</stp>
        <stp/>
        <stp/>
        <tr r="P5272" s="3"/>
      </tp>
      <tp t="s">
        <v/>
        <stp/>
        <stp>P</stp>
        <stp>0</stp>
        <stp>IR</stp>
        <stp>BONDAVGKG931</stp>
        <stp>채권그룹</stp>
        <stp/>
        <stp/>
        <tr r="P5273" s="3"/>
      </tp>
      <tp t="s">
        <v/>
        <stp/>
        <stp>P</stp>
        <stp>0</stp>
        <stp>IR</stp>
        <stp>BONDAVGKG924</stp>
        <stp>채권그룹</stp>
        <stp/>
        <stp/>
        <tr r="P5270" s="3"/>
      </tp>
      <tp t="s">
        <v/>
        <stp/>
        <stp>P</stp>
        <stp>0</stp>
        <stp>IR</stp>
        <stp>BONDAVGKG927</stp>
        <stp>채권그룹</stp>
        <stp/>
        <stp/>
        <tr r="P5271" s="3"/>
      </tp>
      <tp t="s">
        <v/>
        <stp/>
        <stp>P</stp>
        <stp>0</stp>
        <stp>IR</stp>
        <stp>BONDAVGKG901</stp>
        <stp>채권그룹</stp>
        <stp/>
        <stp/>
        <tr r="P5266" s="3"/>
      </tp>
      <tp t="s">
        <v/>
        <stp/>
        <stp>P</stp>
        <stp>0</stp>
        <stp>IR</stp>
        <stp>BONDAVGKG904</stp>
        <stp>채권그룹</stp>
        <stp/>
        <stp/>
        <tr r="P5267" s="3"/>
      </tp>
      <tp t="s">
        <v/>
        <stp/>
        <stp>P</stp>
        <stp>0</stp>
        <stp>IR</stp>
        <stp>BONDAVGKG905</stp>
        <stp>채권그룹</stp>
        <stp/>
        <stp/>
        <tr r="P5268" s="3"/>
      </tp>
      <tp t="s">
        <v/>
        <stp/>
        <stp>P</stp>
        <stp>0</stp>
        <stp>IR</stp>
        <stp>BONDAVGKG909</stp>
        <stp>채권그룹</stp>
        <stp/>
        <stp/>
        <tr r="P5269" s="3"/>
      </tp>
      <tp t="s">
        <v/>
        <stp/>
        <stp>P</stp>
        <stp>0</stp>
        <stp>IR</stp>
        <stp>BONDAVGKG975</stp>
        <stp>채권그룹</stp>
        <stp/>
        <stp/>
        <tr r="P5279" s="3"/>
      </tp>
      <tp t="s">
        <v/>
        <stp/>
        <stp>P</stp>
        <stp>0</stp>
        <stp>IR</stp>
        <stp>BONDAVGKG977</stp>
        <stp>채권그룹</stp>
        <stp/>
        <stp/>
        <tr r="P5280" s="3"/>
      </tp>
      <tp t="s">
        <v/>
        <stp/>
        <stp>P</stp>
        <stp>0</stp>
        <stp>IR</stp>
        <stp>BONDAVGKG960</stp>
        <stp>채권그룹</stp>
        <stp/>
        <stp/>
        <tr r="P5277" s="3"/>
      </tp>
      <tp t="s">
        <v/>
        <stp/>
        <stp>P</stp>
        <stp>0</stp>
        <stp>IR</stp>
        <stp>BONDAVGKG964</stp>
        <stp>채권그룹</stp>
        <stp/>
        <stp/>
        <tr r="P5278" s="3"/>
      </tp>
      <tp t="s">
        <v/>
        <stp/>
        <stp>P</stp>
        <stp>0</stp>
        <stp>IR</stp>
        <stp>BONDAVGKG951</stp>
        <stp>채권그룹</stp>
        <stp/>
        <stp/>
        <tr r="P5275" s="3"/>
      </tp>
      <tp t="s">
        <v/>
        <stp/>
        <stp>P</stp>
        <stp>0</stp>
        <stp>IR</stp>
        <stp>BONDAVGKG953</stp>
        <stp>채권그룹</stp>
        <stp/>
        <stp/>
        <tr r="P5276" s="3"/>
      </tp>
      <tp t="s">
        <v/>
        <stp/>
        <stp>P</stp>
        <stp>0</stp>
        <stp>IR</stp>
        <stp>BONDAVGKG946</stp>
        <stp>채권그룹</stp>
        <stp/>
        <stp/>
        <tr r="P5274" s="3"/>
      </tp>
      <tp t="s">
        <v/>
        <stp/>
        <stp>P</stp>
        <stp>0</stp>
        <stp>IR</stp>
        <stp>BONDAVGKG991</stp>
        <stp>채권그룹</stp>
        <stp/>
        <stp/>
        <tr r="P5282" s="3"/>
      </tp>
      <tp t="s">
        <v/>
        <stp/>
        <stp>P</stp>
        <stp>0</stp>
        <stp>IR</stp>
        <stp>BONDAVGKG994</stp>
        <stp>채권그룹</stp>
        <stp/>
        <stp/>
        <tr r="P5283" s="3"/>
      </tp>
      <tp t="s">
        <v/>
        <stp/>
        <stp>P</stp>
        <stp>0</stp>
        <stp>IR</stp>
        <stp>BONDAVGKG995</stp>
        <stp>채권그룹</stp>
        <stp/>
        <stp/>
        <tr r="P5284" s="3"/>
      </tp>
      <tp t="s">
        <v/>
        <stp/>
        <stp>P</stp>
        <stp>0</stp>
        <stp>IR</stp>
        <stp>BONDAVGKG985</stp>
        <stp>채권그룹</stp>
        <stp/>
        <stp/>
        <tr r="P5281" s="3"/>
      </tp>
      <tp t="s">
        <v/>
        <stp/>
        <stp>P</stp>
        <stp>0</stp>
        <stp>IR</stp>
        <stp>BONDAVGKG830</stp>
        <stp>채권그룹</stp>
        <stp/>
        <stp/>
        <tr r="P5255" s="3"/>
      </tp>
      <tp t="s">
        <v/>
        <stp/>
        <stp>P</stp>
        <stp>0</stp>
        <stp>IR</stp>
        <stp>BONDAVGKG822</stp>
        <stp>채권그룹</stp>
        <stp/>
        <stp/>
        <tr r="P5253" s="3"/>
      </tp>
      <tp t="s">
        <v/>
        <stp/>
        <stp>P</stp>
        <stp>0</stp>
        <stp>IR</stp>
        <stp>BONDAVGKG826</stp>
        <stp>채권그룹</stp>
        <stp/>
        <stp/>
        <tr r="P5254" s="3"/>
      </tp>
      <tp t="s">
        <v/>
        <stp/>
        <stp>P</stp>
        <stp>0</stp>
        <stp>IR</stp>
        <stp>BONDAVGKG810</stp>
        <stp>채권그룹</stp>
        <stp/>
        <stp/>
        <tr r="P5251" s="3"/>
      </tp>
      <tp t="s">
        <v/>
        <stp/>
        <stp>P</stp>
        <stp>0</stp>
        <stp>IR</stp>
        <stp>BONDAVGKG817</stp>
        <stp>채권그룹</stp>
        <stp/>
        <stp/>
        <tr r="P5252" s="3"/>
      </tp>
      <tp t="s">
        <v/>
        <stp/>
        <stp>P</stp>
        <stp>0</stp>
        <stp>IR</stp>
        <stp>BONDAVGKG800</stp>
        <stp>채권그룹</stp>
        <stp/>
        <stp/>
        <tr r="P5249" s="3"/>
      </tp>
      <tp t="s">
        <v/>
        <stp/>
        <stp>P</stp>
        <stp>0</stp>
        <stp>IR</stp>
        <stp>BONDAVGKG804</stp>
        <stp>채권그룹</stp>
        <stp/>
        <stp/>
        <tr r="P5250" s="3"/>
      </tp>
      <tp t="s">
        <v/>
        <stp/>
        <stp>P</stp>
        <stp>0</stp>
        <stp>IR</stp>
        <stp>BONDAVGKG874</stp>
        <stp>채권그룹</stp>
        <stp/>
        <stp/>
        <tr r="P5258" s="3"/>
      </tp>
      <tp t="s">
        <v/>
        <stp/>
        <stp>P</stp>
        <stp>0</stp>
        <stp>IR</stp>
        <stp>BONDAVGKG846</stp>
        <stp>채권그룹</stp>
        <stp/>
        <stp/>
        <tr r="P5256" s="3"/>
      </tp>
      <tp t="s">
        <v/>
        <stp/>
        <stp>P</stp>
        <stp>0</stp>
        <stp>IR</stp>
        <stp>BONDAVGKG848</stp>
        <stp>채권그룹</stp>
        <stp/>
        <stp/>
        <tr r="P5257" s="3"/>
      </tp>
      <tp t="s">
        <v/>
        <stp/>
        <stp>P</stp>
        <stp>0</stp>
        <stp>IR</stp>
        <stp>BONDAVGKG890</stp>
        <stp>채권그룹</stp>
        <stp/>
        <stp/>
        <tr r="P5263" s="3"/>
      </tp>
      <tp t="s">
        <v/>
        <stp/>
        <stp>P</stp>
        <stp>0</stp>
        <stp>IR</stp>
        <stp>BONDAVGKG892</stp>
        <stp>채권그룹</stp>
        <stp/>
        <stp/>
        <tr r="P5264" s="3"/>
      </tp>
      <tp t="s">
        <v/>
        <stp/>
        <stp>P</stp>
        <stp>0</stp>
        <stp>IR</stp>
        <stp>BONDAVGKG893</stp>
        <stp>채권그룹</stp>
        <stp/>
        <stp/>
        <tr r="P5265" s="3"/>
      </tp>
      <tp t="s">
        <v/>
        <stp/>
        <stp>P</stp>
        <stp>0</stp>
        <stp>IR</stp>
        <stp>BONDAVGKG883</stp>
        <stp>채권그룹</stp>
        <stp/>
        <stp/>
        <tr r="P5259" s="3"/>
      </tp>
      <tp t="s">
        <v/>
        <stp/>
        <stp>P</stp>
        <stp>0</stp>
        <stp>IR</stp>
        <stp>BONDAVGKG884</stp>
        <stp>채권그룹</stp>
        <stp/>
        <stp/>
        <tr r="P5260" s="3"/>
      </tp>
      <tp t="s">
        <v/>
        <stp/>
        <stp>P</stp>
        <stp>0</stp>
        <stp>IR</stp>
        <stp>BONDAVGKG885</stp>
        <stp>채권그룹</stp>
        <stp/>
        <stp/>
        <tr r="P5261" s="3"/>
      </tp>
      <tp t="s">
        <v/>
        <stp/>
        <stp>P</stp>
        <stp>0</stp>
        <stp>IR</stp>
        <stp>BONDAVGKG889</stp>
        <stp>채권그룹</stp>
        <stp/>
        <stp/>
        <tr r="P5262" s="3"/>
      </tp>
      <tp t="s">
        <v/>
        <stp/>
        <stp>P</stp>
        <stp>0</stp>
        <stp>IR</stp>
        <stp>BONDAVGKF122</stp>
        <stp>채권그룹</stp>
        <stp/>
        <stp/>
        <tr r="P5125" s="3"/>
      </tp>
      <tp t="s">
        <v/>
        <stp/>
        <stp>P</stp>
        <stp>0</stp>
        <stp>IR</stp>
        <stp>BONDAVGKF116</stp>
        <stp>채권그룹</stp>
        <stp/>
        <stp/>
        <tr r="P5124" s="3"/>
      </tp>
      <tp t="s">
        <v/>
        <stp/>
        <stp>P</stp>
        <stp>0</stp>
        <stp>IR</stp>
        <stp>BONDAVGKF100</stp>
        <stp>채권그룹</stp>
        <stp/>
        <stp/>
        <tr r="P5123" s="3"/>
      </tp>
      <tp t="s">
        <v/>
        <stp/>
        <stp>P</stp>
        <stp>0</stp>
        <stp>IR</stp>
        <stp>BONDAVGKF150</stp>
        <stp>채권그룹</stp>
        <stp/>
        <stp/>
        <tr r="P5128" s="3"/>
      </tp>
      <tp t="s">
        <v/>
        <stp/>
        <stp>P</stp>
        <stp>0</stp>
        <stp>IR</stp>
        <stp>BONDAVGKF152</stp>
        <stp>채권그룹</stp>
        <stp/>
        <stp/>
        <tr r="P5129" s="3"/>
      </tp>
      <tp t="s">
        <v/>
        <stp/>
        <stp>P</stp>
        <stp>0</stp>
        <stp>IR</stp>
        <stp>BONDAVGKF148</stp>
        <stp>채권그룹</stp>
        <stp/>
        <stp/>
        <tr r="P5126" s="3"/>
      </tp>
      <tp t="s">
        <v/>
        <stp/>
        <stp>P</stp>
        <stp>0</stp>
        <stp>IR</stp>
        <stp>BONDAVGKF149</stp>
        <stp>채권그룹</stp>
        <stp/>
        <stp/>
        <tr r="P5127" s="3"/>
      </tp>
      <tp t="s">
        <v/>
        <stp/>
        <stp>P</stp>
        <stp>0</stp>
        <stp>IR</stp>
        <stp>BONDAVGKF062</stp>
        <stp>채권그룹</stp>
        <stp/>
        <stp/>
        <tr r="P5122" s="3"/>
      </tp>
      <tp t="s">
        <v/>
        <stp/>
        <stp>P</stp>
        <stp>0</stp>
        <stp>IR</stp>
        <stp>BONDAVGKF365</stp>
        <stp>채권그룹</stp>
        <stp/>
        <stp/>
        <tr r="P5137" s="3"/>
      </tp>
      <tp t="s">
        <v/>
        <stp/>
        <stp>P</stp>
        <stp>0</stp>
        <stp>IR</stp>
        <stp>BONDAVGKF343</stp>
        <stp>채권그룹</stp>
        <stp/>
        <stp/>
        <tr r="P5136" s="3"/>
      </tp>
      <tp t="s">
        <v/>
        <stp/>
        <stp>P</stp>
        <stp>0</stp>
        <stp>IR</stp>
        <stp>BONDAVGKF389</stp>
        <stp>채권그룹</stp>
        <stp/>
        <stp/>
        <tr r="P5138" s="3"/>
      </tp>
      <tp t="s">
        <v/>
        <stp/>
        <stp>P</stp>
        <stp>0</stp>
        <stp>IR</stp>
        <stp>BONDAVGKF231</stp>
        <stp>채권그룹</stp>
        <stp/>
        <stp/>
        <tr r="P5131" s="3"/>
      </tp>
      <tp t="s">
        <v/>
        <stp/>
        <stp>P</stp>
        <stp>0</stp>
        <stp>IR</stp>
        <stp>BONDAVGKF221</stp>
        <stp>채권그룹</stp>
        <stp/>
        <stp/>
        <tr r="P5130" s="3"/>
      </tp>
      <tp t="s">
        <v/>
        <stp/>
        <stp>P</stp>
        <stp>0</stp>
        <stp>IR</stp>
        <stp>BONDAVGKF277</stp>
        <stp>채권그룹</stp>
        <stp/>
        <stp/>
        <tr r="P5132" s="3"/>
      </tp>
      <tp t="s">
        <v/>
        <stp/>
        <stp>P</stp>
        <stp>0</stp>
        <stp>IR</stp>
        <stp>BONDAVGKF293</stp>
        <stp>채권그룹</stp>
        <stp/>
        <stp/>
        <tr r="P5133" s="3"/>
      </tp>
      <tp t="s">
        <v/>
        <stp/>
        <stp>P</stp>
        <stp>0</stp>
        <stp>IR</stp>
        <stp>BONDAVGKF297</stp>
        <stp>채권그룹</stp>
        <stp/>
        <stp/>
        <tr r="P5134" s="3"/>
      </tp>
      <tp t="s">
        <v/>
        <stp/>
        <stp>P</stp>
        <stp>0</stp>
        <stp>IR</stp>
        <stp>BONDAVGKF299</stp>
        <stp>채권그룹</stp>
        <stp/>
        <stp/>
        <tr r="P5135" s="3"/>
      </tp>
      <tp t="s">
        <v/>
        <stp/>
        <stp>P</stp>
        <stp>0</stp>
        <stp>IR</stp>
        <stp>BONDAVGKF528</stp>
        <stp>채권그룹</stp>
        <stp/>
        <stp/>
        <tr r="P5144" s="3"/>
      </tp>
      <tp t="s">
        <v/>
        <stp/>
        <stp>P</stp>
        <stp>0</stp>
        <stp>IR</stp>
        <stp>BONDAVGKF505</stp>
        <stp>채권그룹</stp>
        <stp/>
        <stp/>
        <tr r="P5143" s="3"/>
      </tp>
      <tp t="s">
        <v/>
        <stp/>
        <stp>P</stp>
        <stp>0</stp>
        <stp>IR</stp>
        <stp>BONDAVGKF557</stp>
        <stp>채권그룹</stp>
        <stp/>
        <stp/>
        <tr r="P5145" s="3"/>
      </tp>
      <tp t="s">
        <v/>
        <stp/>
        <stp>P</stp>
        <stp>0</stp>
        <stp>IR</stp>
        <stp>BONDAVGKF558</stp>
        <stp>채권그룹</stp>
        <stp/>
        <stp/>
        <tr r="P5146" s="3"/>
      </tp>
      <tp t="s">
        <v/>
        <stp/>
        <stp>P</stp>
        <stp>0</stp>
        <stp>IR</stp>
        <stp>BONDAVGKF408</stp>
        <stp>채권그룹</stp>
        <stp/>
        <stp/>
        <tr r="P5139" s="3"/>
      </tp>
      <tp t="s">
        <v/>
        <stp/>
        <stp>P</stp>
        <stp>0</stp>
        <stp>IR</stp>
        <stp>BONDAVGKF462</stp>
        <stp>채권그룹</stp>
        <stp/>
        <stp/>
        <tr r="P5140" s="3"/>
      </tp>
      <tp t="s">
        <v/>
        <stp/>
        <stp>P</stp>
        <stp>0</stp>
        <stp>IR</stp>
        <stp>BONDAVGKF498</stp>
        <stp>채권그룹</stp>
        <stp/>
        <stp/>
        <tr r="P5141" s="3"/>
      </tp>
      <tp t="s">
        <v/>
        <stp/>
        <stp>P</stp>
        <stp>0</stp>
        <stp>IR</stp>
        <stp>BONDAVGKF499</stp>
        <stp>채권그룹</stp>
        <stp/>
        <stp/>
        <tr r="P5142" s="3"/>
      </tp>
      <tp t="s">
        <v/>
        <stp/>
        <stp>P</stp>
        <stp>0</stp>
        <stp>IR</stp>
        <stp>BONDAVGKF738</stp>
        <stp>채권그룹</stp>
        <stp/>
        <stp/>
        <tr r="P5152" s="3"/>
      </tp>
      <tp t="s">
        <v/>
        <stp/>
        <stp>P</stp>
        <stp>0</stp>
        <stp>IR</stp>
        <stp>BONDAVGKF710</stp>
        <stp>채권그룹</stp>
        <stp/>
        <stp/>
        <tr r="P5151" s="3"/>
      </tp>
      <tp t="s">
        <v/>
        <stp/>
        <stp>P</stp>
        <stp>0</stp>
        <stp>IR</stp>
        <stp>BONDAVGKF750</stp>
        <stp>채권그룹</stp>
        <stp/>
        <stp/>
        <tr r="P5154" s="3"/>
      </tp>
      <tp t="s">
        <v/>
        <stp/>
        <stp>P</stp>
        <stp>0</stp>
        <stp>IR</stp>
        <stp>BONDAVGKF740</stp>
        <stp>채권그룹</stp>
        <stp/>
        <stp/>
        <tr r="P5153" s="3"/>
      </tp>
      <tp t="s">
        <v/>
        <stp/>
        <stp>P</stp>
        <stp>0</stp>
        <stp>IR</stp>
        <stp>BONDAVGKF780</stp>
        <stp>채권그룹</stp>
        <stp/>
        <stp/>
        <tr r="P5155" s="3"/>
      </tp>
      <tp t="s">
        <v/>
        <stp/>
        <stp>P</stp>
        <stp>0</stp>
        <stp>IR</stp>
        <stp>BONDAVGKF615</stp>
        <stp>채권그룹</stp>
        <stp/>
        <stp/>
        <tr r="P5149" s="3"/>
      </tp>
      <tp t="s">
        <v/>
        <stp/>
        <stp>P</stp>
        <stp>0</stp>
        <stp>IR</stp>
        <stp>BONDAVGKF608</stp>
        <stp>채권그룹</stp>
        <stp/>
        <stp/>
        <tr r="P5147" s="3"/>
      </tp>
      <tp t="s">
        <v/>
        <stp/>
        <stp>P</stp>
        <stp>0</stp>
        <stp>IR</stp>
        <stp>BONDAVGKF609</stp>
        <stp>채권그룹</stp>
        <stp/>
        <stp/>
        <tr r="P5148" s="3"/>
      </tp>
      <tp t="s">
        <v/>
        <stp/>
        <stp>P</stp>
        <stp>0</stp>
        <stp>IR</stp>
        <stp>BONDAVGKF698</stp>
        <stp>채권그룹</stp>
        <stp/>
        <stp/>
        <tr r="P5150" s="3"/>
      </tp>
      <tp t="s">
        <v/>
        <stp/>
        <stp>P</stp>
        <stp>0</stp>
        <stp>IR</stp>
        <stp>BONDAVGKF932</stp>
        <stp>채권그룹</stp>
        <stp/>
        <stp/>
        <tr r="P5162" s="3"/>
      </tp>
      <tp t="s">
        <v/>
        <stp/>
        <stp>P</stp>
        <stp>0</stp>
        <stp>IR</stp>
        <stp>BONDAVGKF934</stp>
        <stp>채권그룹</stp>
        <stp/>
        <stp/>
        <tr r="P5163" s="3"/>
      </tp>
      <tp t="s">
        <v/>
        <stp/>
        <stp>P</stp>
        <stp>0</stp>
        <stp>IR</stp>
        <stp>BONDAVGKF917</stp>
        <stp>채권그룹</stp>
        <stp/>
        <stp/>
        <tr r="P5161" s="3"/>
      </tp>
      <tp t="s">
        <v/>
        <stp/>
        <stp>P</stp>
        <stp>0</stp>
        <stp>IR</stp>
        <stp>BONDAVGKF953</stp>
        <stp>채권그룹</stp>
        <stp/>
        <stp/>
        <tr r="P5164" s="3"/>
      </tp>
      <tp t="s">
        <v/>
        <stp/>
        <stp>P</stp>
        <stp>0</stp>
        <stp>IR</stp>
        <stp>BONDAVGKF995</stp>
        <stp>채권그룹</stp>
        <stp/>
        <stp/>
        <tr r="P5166" s="3"/>
      </tp>
      <tp t="s">
        <v/>
        <stp/>
        <stp>P</stp>
        <stp>0</stp>
        <stp>IR</stp>
        <stp>BONDAVGKF987</stp>
        <stp>채권그룹</stp>
        <stp/>
        <stp/>
        <tr r="P5165" s="3"/>
      </tp>
      <tp t="s">
        <v/>
        <stp/>
        <stp>P</stp>
        <stp>0</stp>
        <stp>IR</stp>
        <stp>BONDAVGKF815</stp>
        <stp>채권그룹</stp>
        <stp/>
        <stp/>
        <tr r="P5157" s="3"/>
      </tp>
      <tp t="s">
        <v/>
        <stp/>
        <stp>P</stp>
        <stp>0</stp>
        <stp>IR</stp>
        <stp>BONDAVGKF804</stp>
        <stp>채권그룹</stp>
        <stp/>
        <stp/>
        <tr r="P5156" s="3"/>
      </tp>
      <tp t="s">
        <v/>
        <stp/>
        <stp>P</stp>
        <stp>0</stp>
        <stp>IR</stp>
        <stp>BONDAVGKF868</stp>
        <stp>채권그룹</stp>
        <stp/>
        <stp/>
        <tr r="P5159" s="3"/>
      </tp>
      <tp t="s">
        <v/>
        <stp/>
        <stp>P</stp>
        <stp>0</stp>
        <stp>IR</stp>
        <stp>BONDAVGKF848</stp>
        <stp>채권그룹</stp>
        <stp/>
        <stp/>
        <tr r="P5158" s="3"/>
      </tp>
      <tp t="s">
        <v/>
        <stp/>
        <stp>P</stp>
        <stp>0</stp>
        <stp>IR</stp>
        <stp>BONDAVGKF881</stp>
        <stp>채권그룹</stp>
        <stp/>
        <stp/>
        <tr r="P5160" s="3"/>
      </tp>
      <tp>
        <v>0</v>
        <stp/>
        <stp>T</stp>
        <stp>x1.73Pv1</stp>
        <stp>618</stp>
        <stp>271146</stp>
        <tr r="A7" s="3"/>
      </tp>
      <tp>
        <v>0</v>
        <stp/>
        <stp>T</stp>
        <stp>x3.73Pv1</stp>
        <stp>620</stp>
        <stp>271146</stp>
        <tr r="C7" s="3"/>
      </tp>
      <tp>
        <v>0</v>
        <stp/>
        <stp>T</stp>
        <stp>x2.73Pv1</stp>
        <stp>619</stp>
        <stp>271146</stp>
        <tr r="E7" s="3"/>
      </tp>
      <tp t="s">
        <v/>
        <stp/>
        <stp>P</stp>
        <stp>0</stp>
        <stp>IR</stp>
        <stp>BONDAVGKA650</stp>
        <stp>채권그룹</stp>
        <stp/>
        <stp/>
        <tr r="P5090" s="3"/>
      </tp>
      <tp t="s">
        <v/>
        <stp/>
        <stp>P</stp>
        <stp>0</stp>
        <stp>IR</stp>
        <stp>BONDAVGKA874</stp>
        <stp>채권그룹</stp>
        <stp/>
        <stp/>
        <tr r="P5091" s="3"/>
      </tp>
      <tp t="s">
        <v/>
        <stp/>
        <stp>P</stp>
        <stp>0</stp>
        <stp>IR</stp>
        <stp>BONDAVGKC021</stp>
        <stp>채권그룹</stp>
        <stp/>
        <stp/>
        <tr r="P5093" s="3"/>
      </tp>
      <tp t="s">
        <v/>
        <stp/>
        <stp>P</stp>
        <stp>0</stp>
        <stp>IR</stp>
        <stp>BONDAVGKC098</stp>
        <stp>채권그룹</stp>
        <stp/>
        <stp/>
        <tr r="P5094" s="3"/>
      </tp>
      <tp t="s">
        <v/>
        <stp/>
        <stp>P</stp>
        <stp>0</stp>
        <stp>IR</stp>
        <stp>BONDAVGKC342</stp>
        <stp>채권그룹</stp>
        <stp/>
        <stp/>
        <tr r="P5098" s="3"/>
      </tp>
      <tp t="s">
        <v/>
        <stp/>
        <stp>P</stp>
        <stp>0</stp>
        <stp>IR</stp>
        <stp>BONDAVGKC387</stp>
        <stp>채권그룹</stp>
        <stp/>
        <stp/>
        <tr r="P5099" s="3"/>
      </tp>
      <tp t="s">
        <v/>
        <stp/>
        <stp>P</stp>
        <stp>0</stp>
        <stp>IR</stp>
        <stp>BONDAVGKC268</stp>
        <stp>채권그룹</stp>
        <stp/>
        <stp/>
        <tr r="P5096" s="3"/>
      </tp>
      <tp t="s">
        <v/>
        <stp/>
        <stp>P</stp>
        <stp>0</stp>
        <stp>IR</stp>
        <stp>BONDAVGKC257</stp>
        <stp>채권그룹</stp>
        <stp/>
        <stp/>
        <tr r="P5095" s="3"/>
      </tp>
      <tp t="s">
        <v/>
        <stp/>
        <stp>P</stp>
        <stp>0</stp>
        <stp>IR</stp>
        <stp>BONDAVGKC289</stp>
        <stp>채권그룹</stp>
        <stp/>
        <stp/>
        <tr r="P5097" s="3"/>
      </tp>
      <tp t="s">
        <v/>
        <stp/>
        <stp>P</stp>
        <stp>0</stp>
        <stp>IR</stp>
        <stp>BONDAVGKC494</stp>
        <stp>채권그룹</stp>
        <stp/>
        <stp/>
        <tr r="P5100" s="3"/>
      </tp>
      <tp t="s">
        <v/>
        <stp/>
        <stp>P</stp>
        <stp>0</stp>
        <stp>IR</stp>
        <stp>BONDAVGKB402</stp>
        <stp>채권그룹</stp>
        <stp/>
        <stp/>
        <tr r="P5092" s="3"/>
      </tp>
      <tp>
        <v>4.4530000000000003</v>
        <stp/>
        <stp>P</stp>
        <stp>0</stp>
        <stp>IR</stp>
        <stp>BONDAVG45790</stp>
        <stp>4년이하(당일)</stp>
        <stp/>
        <stp/>
        <tr r="P302" s="1"/>
      </tp>
      <tp>
        <v>4.085</v>
        <stp/>
        <stp>P</stp>
        <stp>0</stp>
        <stp>IR</stp>
        <stp>BONDAVG15699</stp>
        <stp>5년이하(당일)</stp>
        <stp/>
        <stp/>
        <tr r="Q261" s="1"/>
      </tp>
      <tp>
        <v>4.891</v>
        <stp/>
        <stp>P</stp>
        <stp>0</stp>
        <stp>IR</stp>
        <stp>BONDAVG65484</stp>
        <stp>7년이하(당일)</stp>
        <stp/>
        <stp/>
        <tr r="R357" s="1"/>
      </tp>
      <tp>
        <v>3.2629999999999999</v>
        <stp/>
        <stp>P</stp>
        <stp>0</stp>
        <stp>IR</stp>
        <stp>BONDAVG05773</stp>
        <stp>4년이하(당일)</stp>
        <stp/>
        <stp/>
        <tr r="P200" s="1"/>
      </tp>
      <tp>
        <v>3.2050000000000001</v>
        <stp/>
        <stp>P</stp>
        <stp>0</stp>
        <stp>IR</stp>
        <stp>BONDAVG15678</stp>
        <stp>5년이하(당일)</stp>
        <stp/>
        <stp/>
        <tr r="Q260" s="1"/>
      </tp>
      <tp>
        <v>4.7539999999999996</v>
        <stp/>
        <stp>P</stp>
        <stp>0</stp>
        <stp>IR</stp>
        <stp>BONDAVG55766</stp>
        <stp>4년이하(당일)</stp>
        <stp/>
        <stp/>
        <tr r="P329" s="1"/>
      </tp>
      <tp>
        <v>5.2709999999999999</v>
        <stp/>
        <stp>P</stp>
        <stp>0</stp>
        <stp>IR</stp>
        <stp>BONDAVG65452</stp>
        <stp>7년이하(당일)</stp>
        <stp/>
        <stp/>
        <tr r="R356" s="1"/>
      </tp>
      <tp>
        <v>3.6360000000000001</v>
        <stp/>
        <stp>P</stp>
        <stp>0</stp>
        <stp>IR</stp>
        <stp>BONDAVG15653</stp>
        <stp>5년이하(당일)</stp>
        <stp/>
        <stp/>
        <tr r="Q259" s="1"/>
      </tp>
      <tp>
        <v>5.6440000000000001</v>
        <stp/>
        <stp>P</stp>
        <stp>0</stp>
        <stp>IR</stp>
        <stp>BONDAVG65154</stp>
        <stp>2년이하(당일)</stp>
        <stp/>
        <stp/>
        <tr r="M354" s="1"/>
      </tp>
      <tp>
        <v>7.7569999999999997</v>
        <stp/>
        <stp>P</stp>
        <stp>0</stp>
        <stp>IR</stp>
        <stp>BONDAVG05740</stp>
        <stp>4년이하(당일)</stp>
        <stp/>
        <stp/>
        <tr r="P199" s="1"/>
      </tp>
      <tp>
        <v>3.2679999999999998</v>
        <stp/>
        <stp>P</stp>
        <stp>0</stp>
        <stp>IR</stp>
        <stp>BONDAVG05248</stp>
        <stp>1년이하(당일)</stp>
        <stp/>
        <stp/>
        <tr r="K194" s="1"/>
      </tp>
      <tp>
        <v>3.383</v>
        <stp/>
        <stp>P</stp>
        <stp>0</stp>
        <stp>IR</stp>
        <stp>BONDAVG65214</stp>
        <stp>1년이하(당일)</stp>
        <stp/>
        <stp/>
        <tr r="K355" s="1"/>
      </tp>
      <tp>
        <v>4.5810000000000004</v>
        <stp/>
        <stp>P</stp>
        <stp>0</stp>
        <stp>IR</stp>
        <stp>BONDAVG45790</stp>
        <stp>5년이하(당일)</stp>
        <stp/>
        <stp/>
        <tr r="Q302" s="1"/>
      </tp>
      <tp>
        <v>5.9130000000000003</v>
        <stp/>
        <stp>P</stp>
        <stp>0</stp>
        <stp>IR</stp>
        <stp>BONDAVG55395</stp>
        <stp>1년이하(당일)</stp>
        <stp/>
        <stp/>
        <tr r="K327" s="1"/>
      </tp>
      <tp>
        <v>3.843</v>
        <stp/>
        <stp>P</stp>
        <stp>0</stp>
        <stp>IR</stp>
        <stp>BONDAVG15699</stp>
        <stp>4년이하(당일)</stp>
        <stp/>
        <stp/>
        <tr r="P261" s="1"/>
      </tp>
      <tp>
        <v>3.274</v>
        <stp/>
        <stp>P</stp>
        <stp>0</stp>
        <stp>IR</stp>
        <stp>BONDAVG05773</stp>
        <stp>5년이하(당일)</stp>
        <stp/>
        <stp/>
        <tr r="Q200" s="1"/>
      </tp>
      <tp>
        <v>3.1869999999999998</v>
        <stp/>
        <stp>P</stp>
        <stp>0</stp>
        <stp>IR</stp>
        <stp>BONDAVG15678</stp>
        <stp>4년이하(당일)</stp>
        <stp/>
        <stp/>
        <tr r="P260" s="1"/>
      </tp>
      <tp>
        <v>5.0209999999999999</v>
        <stp/>
        <stp>P</stp>
        <stp>0</stp>
        <stp>IR</stp>
        <stp>BONDAVG55766</stp>
        <stp>5년이하(당일)</stp>
        <stp/>
        <stp/>
        <tr r="Q329" s="1"/>
      </tp>
      <tp>
        <v>3.7440000000000002</v>
        <stp/>
        <stp>P</stp>
        <stp>0</stp>
        <stp>IR</stp>
        <stp>BONDAVG05361</stp>
        <stp>1년이하(당일)</stp>
        <stp/>
        <stp/>
        <tr r="K195" s="1"/>
      </tp>
      <tp>
        <v>3.59</v>
        <stp/>
        <stp>P</stp>
        <stp>0</stp>
        <stp>IR</stp>
        <stp>BONDAVG15653</stp>
        <stp>4년이하(당일)</stp>
        <stp/>
        <stp/>
        <tr r="P259" s="1"/>
      </tp>
      <tp>
        <v>5.9749999999999996</v>
        <stp/>
        <stp>P</stp>
        <stp>0</stp>
        <stp>IR</stp>
        <stp>BONDAVG65154</stp>
        <stp>3년이하(당일)</stp>
        <stp/>
        <stp/>
        <tr r="O354" s="1"/>
      </tp>
      <tp>
        <v>7.8609999999999998</v>
        <stp/>
        <stp>P</stp>
        <stp>0</stp>
        <stp>IR</stp>
        <stp>BONDAVG05740</stp>
        <stp>5년이하(당일)</stp>
        <stp/>
        <stp/>
        <tr r="Q199" s="1"/>
      </tp>
      <tp>
        <v>3.8639999999999999</v>
        <stp/>
        <stp>P</stp>
        <stp>0</stp>
        <stp>IR</stp>
        <stp>BONDAVG55545</stp>
        <stp>7년이하(당일)</stp>
        <stp/>
        <stp/>
        <tr r="R328" s="1"/>
      </tp>
      <tp>
        <v>3.3639999999999999</v>
        <stp/>
        <stp>P</stp>
        <stp>0</stp>
        <stp>IR</stp>
        <stp>BONDAVG05536</stp>
        <stp>7년이하(당일)</stp>
        <stp/>
        <stp/>
        <tr r="R197" s="1"/>
      </tp>
      <tp>
        <v>3.3029999999999999</v>
        <stp/>
        <stp>P</stp>
        <stp>0</stp>
        <stp>IR</stp>
        <stp>BONDAVG05537</stp>
        <stp>7년이하(당일)</stp>
        <stp/>
        <stp/>
        <tr r="R198" s="1"/>
      </tp>
      <tp>
        <v>4.923</v>
        <stp/>
        <stp>P</stp>
        <stp>0</stp>
        <stp>IR</stp>
        <stp>BONDAVG05534</stp>
        <stp>7년이하(당일)</stp>
        <stp/>
        <stp/>
        <tr r="R196" s="1"/>
      </tp>
      <tp>
        <v>6.1509999999999998</v>
        <stp/>
        <stp>P</stp>
        <stp>0</stp>
        <stp>IR</stp>
        <stp>BONDAVG55395</stp>
        <stp>2년이하(당일)</stp>
        <stp/>
        <stp/>
        <tr r="M327" s="1"/>
      </tp>
      <tp>
        <v>4.3330000000000002</v>
        <stp/>
        <stp>P</stp>
        <stp>0</stp>
        <stp>IR</stp>
        <stp>BONDAVG15699</stp>
        <stp>7년이하(당일)</stp>
        <stp/>
        <stp/>
        <tr r="R261" s="1"/>
      </tp>
      <tp>
        <v>4.6630000000000003</v>
        <stp/>
        <stp>P</stp>
        <stp>0</stp>
        <stp>IR</stp>
        <stp>BONDAVG65484</stp>
        <stp>5년이하(당일)</stp>
        <stp/>
        <stp/>
        <tr r="Q357" s="1"/>
      </tp>
      <tp>
        <v>3.2210000000000001</v>
        <stp/>
        <stp>P</stp>
        <stp>0</stp>
        <stp>IR</stp>
        <stp>BONDAVG15678</stp>
        <stp>7년이하(당일)</stp>
        <stp/>
        <stp/>
        <tr r="R260" s="1"/>
      </tp>
      <tp>
        <v>3.8479999999999999</v>
        <stp/>
        <stp>P</stp>
        <stp>0</stp>
        <stp>IR</stp>
        <stp>BONDAVG05361</stp>
        <stp>2년이하(당일)</stp>
        <stp/>
        <stp/>
        <tr r="M195" s="1"/>
      </tp>
      <tp>
        <v>5.01</v>
        <stp/>
        <stp>P</stp>
        <stp>0</stp>
        <stp>IR</stp>
        <stp>BONDAVG65452</stp>
        <stp>5년이하(당일)</stp>
        <stp/>
        <stp/>
        <tr r="Q356" s="1"/>
      </tp>
      <tp>
        <v>3.7269999999999999</v>
        <stp/>
        <stp>P</stp>
        <stp>0</stp>
        <stp>IR</stp>
        <stp>BONDAVG15653</stp>
        <stp>7년이하(당일)</stp>
        <stp/>
        <stp/>
        <tr r="R259" s="1"/>
      </tp>
      <tp>
        <v>3.5270000000000001</v>
        <stp/>
        <stp>P</stp>
        <stp>0</stp>
        <stp>IR</stp>
        <stp>BONDAVG55545</stp>
        <stp>4년이하(당일)</stp>
        <stp/>
        <stp/>
        <tr r="P328" s="1"/>
      </tp>
      <tp>
        <v>3.3159999999999998</v>
        <stp/>
        <stp>P</stp>
        <stp>0</stp>
        <stp>IR</stp>
        <stp>BONDAVG05248</stp>
        <stp>3년이하(당일)</stp>
        <stp/>
        <stp/>
        <tr r="O194" s="1"/>
      </tp>
      <tp>
        <v>3.2679999999999998</v>
        <stp/>
        <stp>P</stp>
        <stp>0</stp>
        <stp>IR</stp>
        <stp>BONDAVG05536</stp>
        <stp>4년이하(당일)</stp>
        <stp/>
        <stp/>
        <tr r="P197" s="1"/>
      </tp>
      <tp>
        <v>3.266</v>
        <stp/>
        <stp>P</stp>
        <stp>0</stp>
        <stp>IR</stp>
        <stp>BONDAVG05537</stp>
        <stp>4년이하(당일)</stp>
        <stp/>
        <stp/>
        <tr r="P198" s="1"/>
      </tp>
      <tp>
        <v>4.34</v>
        <stp/>
        <stp>P</stp>
        <stp>0</stp>
        <stp>IR</stp>
        <stp>BONDAVG05534</stp>
        <stp>4년이하(당일)</stp>
        <stp/>
        <stp/>
        <tr r="P196" s="1"/>
      </tp>
      <tp>
        <v>3.2930000000000001</v>
        <stp/>
        <stp>P</stp>
        <stp>0</stp>
        <stp>IR</stp>
        <stp>BONDAVG65214</stp>
        <stp>3년이하(당일)</stp>
        <stp/>
        <stp/>
        <tr r="O355" s="1"/>
      </tp>
      <tp>
        <v>4.8099999999999996</v>
        <stp/>
        <stp>P</stp>
        <stp>0</stp>
        <stp>IR</stp>
        <stp>BONDAVG45790</stp>
        <stp>7년이하(당일)</stp>
        <stp/>
        <stp/>
        <tr r="R302" s="1"/>
      </tp>
      <tp>
        <v>6.407</v>
        <stp/>
        <stp>P</stp>
        <stp>0</stp>
        <stp>IR</stp>
        <stp>BONDAVG55395</stp>
        <stp>3년이하(당일)</stp>
        <stp/>
        <stp/>
        <tr r="O327" s="1"/>
      </tp>
      <tp>
        <v>4.4240000000000004</v>
        <stp/>
        <stp>P</stp>
        <stp>0</stp>
        <stp>IR</stp>
        <stp>BONDAVG65484</stp>
        <stp>4년이하(당일)</stp>
        <stp/>
        <stp/>
        <tr r="P357" s="1"/>
      </tp>
      <tp>
        <v>3.3759999999999999</v>
        <stp/>
        <stp>P</stp>
        <stp>0</stp>
        <stp>IR</stp>
        <stp>BONDAVG05773</stp>
        <stp>7년이하(당일)</stp>
        <stp/>
        <stp/>
        <tr r="R200" s="1"/>
      </tp>
      <tp>
        <v>5.2610000000000001</v>
        <stp/>
        <stp>P</stp>
        <stp>0</stp>
        <stp>IR</stp>
        <stp>BONDAVG55766</stp>
        <stp>7년이하(당일)</stp>
        <stp/>
        <stp/>
        <tr r="R329" s="1"/>
      </tp>
      <tp>
        <v>4.0750000000000002</v>
        <stp/>
        <stp>P</stp>
        <stp>0</stp>
        <stp>IR</stp>
        <stp>BONDAVG05361</stp>
        <stp>3년이하(당일)</stp>
        <stp/>
        <stp/>
        <tr r="O195" s="1"/>
      </tp>
      <tp>
        <v>4.6929999999999996</v>
        <stp/>
        <stp>P</stp>
        <stp>0</stp>
        <stp>IR</stp>
        <stp>BONDAVG65452</stp>
        <stp>4년이하(당일)</stp>
        <stp/>
        <stp/>
        <tr r="P356" s="1"/>
      </tp>
      <tp>
        <v>5.3689999999999998</v>
        <stp/>
        <stp>P</stp>
        <stp>0</stp>
        <stp>IR</stp>
        <stp>BONDAVG65154</stp>
        <stp>1년이하(당일)</stp>
        <stp/>
        <stp/>
        <tr r="K354" s="1"/>
      </tp>
      <tp>
        <v>7.9790000000000001</v>
        <stp/>
        <stp>P</stp>
        <stp>0</stp>
        <stp>IR</stp>
        <stp>BONDAVG05740</stp>
        <stp>7년이하(당일)</stp>
        <stp/>
        <stp/>
        <tr r="R199" s="1"/>
      </tp>
      <tp>
        <v>3.621</v>
        <stp/>
        <stp>P</stp>
        <stp>0</stp>
        <stp>IR</stp>
        <stp>BONDAVG55545</stp>
        <stp>5년이하(당일)</stp>
        <stp/>
        <stp/>
        <tr r="Q328" s="1"/>
      </tp>
      <tp>
        <v>3.29</v>
        <stp/>
        <stp>P</stp>
        <stp>0</stp>
        <stp>IR</stp>
        <stp>BONDAVG05248</stp>
        <stp>2년이하(당일)</stp>
        <stp/>
        <stp/>
        <tr r="M194" s="1"/>
      </tp>
      <tp>
        <v>3.294</v>
        <stp/>
        <stp>P</stp>
        <stp>0</stp>
        <stp>IR</stp>
        <stp>BONDAVG05536</stp>
        <stp>5년이하(당일)</stp>
        <stp/>
        <stp/>
        <tr r="Q197" s="1"/>
      </tp>
      <tp>
        <v>3.2679999999999998</v>
        <stp/>
        <stp>P</stp>
        <stp>0</stp>
        <stp>IR</stp>
        <stp>BONDAVG05537</stp>
        <stp>5년이하(당일)</stp>
        <stp/>
        <stp/>
        <tr r="Q198" s="1"/>
      </tp>
      <tp>
        <v>4.6280000000000001</v>
        <stp/>
        <stp>P</stp>
        <stp>0</stp>
        <stp>IR</stp>
        <stp>BONDAVG05534</stp>
        <stp>5년이하(당일)</stp>
        <stp/>
        <stp/>
        <tr r="Q196" s="1"/>
      </tp>
      <tp>
        <v>3.3130000000000002</v>
        <stp/>
        <stp>P</stp>
        <stp>0</stp>
        <stp>IR</stp>
        <stp>BONDAVG65214</stp>
        <stp>2년이하(당일)</stp>
        <stp/>
        <stp/>
        <tr r="M355" s="1"/>
      </tp>
      <tp>
        <v>6.8120000000000003</v>
        <stp/>
        <stp>P</stp>
        <stp>0</stp>
        <stp>IR</stp>
        <stp>BONDAVG55395</stp>
        <stp>4년이하(당일)</stp>
        <stp/>
        <stp/>
        <tr r="P327" s="1"/>
      </tp>
      <tp>
        <v>3.3149999999999999</v>
        <stp/>
        <stp>P</stp>
        <stp>0</stp>
        <stp>IR</stp>
        <stp>BONDAVG15699</stp>
        <stp>1년이하(당일)</stp>
        <stp/>
        <stp/>
        <tr r="K261" s="1"/>
      </tp>
      <tp>
        <v>4.1500000000000004</v>
        <stp/>
        <stp>P</stp>
        <stp>0</stp>
        <stp>IR</stp>
        <stp>BONDAVG65484</stp>
        <stp>3년이하(당일)</stp>
        <stp/>
        <stp/>
        <tr r="O357" s="1"/>
      </tp>
      <tp>
        <v>3.2879999999999998</v>
        <stp/>
        <stp>P</stp>
        <stp>0</stp>
        <stp>IR</stp>
        <stp>BONDAVG15678</stp>
        <stp>1년이하(당일)</stp>
        <stp/>
        <stp/>
        <tr r="K260" s="1"/>
      </tp>
      <tp>
        <v>4.4580000000000002</v>
        <stp/>
        <stp>P</stp>
        <stp>0</stp>
        <stp>IR</stp>
        <stp>BONDAVG05361</stp>
        <stp>4년이하(당일)</stp>
        <stp/>
        <stp/>
        <tr r="P195" s="1"/>
      </tp>
      <tp>
        <v>4.3330000000000002</v>
        <stp/>
        <stp>P</stp>
        <stp>0</stp>
        <stp>IR</stp>
        <stp>BONDAVG65452</stp>
        <stp>3년이하(당일)</stp>
        <stp/>
        <stp/>
        <tr r="O356" s="1"/>
      </tp>
      <tp>
        <v>3.49</v>
        <stp/>
        <stp>P</stp>
        <stp>0</stp>
        <stp>IR</stp>
        <stp>BONDAVG15653</stp>
        <stp>1년이하(당일)</stp>
        <stp/>
        <stp/>
        <tr r="K259" s="1"/>
      </tp>
      <tp>
        <v>3.4289999999999998</v>
        <stp/>
        <stp>P</stp>
        <stp>0</stp>
        <stp>IR</stp>
        <stp>BONDAVG55545</stp>
        <stp>2년이하(당일)</stp>
        <stp/>
        <stp/>
        <tr r="M328" s="1"/>
      </tp>
      <tp>
        <v>3.3490000000000002</v>
        <stp/>
        <stp>P</stp>
        <stp>0</stp>
        <stp>IR</stp>
        <stp>BONDAVG05248</stp>
        <stp>5년이하(당일)</stp>
        <stp/>
        <stp/>
        <tr r="Q194" s="1"/>
      </tp>
      <tp>
        <v>3.25</v>
        <stp/>
        <stp>P</stp>
        <stp>0</stp>
        <stp>IR</stp>
        <stp>BONDAVG05536</stp>
        <stp>2년이하(당일)</stp>
        <stp/>
        <stp/>
        <tr r="M197" s="1"/>
      </tp>
      <tp>
        <v>3.266</v>
        <stp/>
        <stp>P</stp>
        <stp>0</stp>
        <stp>IR</stp>
        <stp>BONDAVG05537</stp>
        <stp>2년이하(당일)</stp>
        <stp/>
        <stp/>
        <tr r="M198" s="1"/>
      </tp>
      <tp>
        <v>3.8159999999999998</v>
        <stp/>
        <stp>P</stp>
        <stp>0</stp>
        <stp>IR</stp>
        <stp>BONDAVG05534</stp>
        <stp>2년이하(당일)</stp>
        <stp/>
        <stp/>
        <tr r="M196" s="1"/>
      </tp>
      <tp>
        <v>3.3170000000000002</v>
        <stp/>
        <stp>P</stp>
        <stp>0</stp>
        <stp>IR</stp>
        <stp>BONDAVG65214</stp>
        <stp>5년이하(당일)</stp>
        <stp/>
        <stp/>
        <tr r="Q355" s="1"/>
      </tp>
      <tp>
        <v>4.1130000000000004</v>
        <stp/>
        <stp>P</stp>
        <stp>0</stp>
        <stp>IR</stp>
        <stp>BONDAVG45790</stp>
        <stp>1년이하(당일)</stp>
        <stp/>
        <stp/>
        <tr r="K302" s="1"/>
      </tp>
      <tp>
        <v>7.1989999999999998</v>
        <stp/>
        <stp>P</stp>
        <stp>0</stp>
        <stp>IR</stp>
        <stp>BONDAVG55395</stp>
        <stp>5년이하(당일)</stp>
        <stp/>
        <stp/>
        <tr r="Q327" s="1"/>
      </tp>
      <tp>
        <v>4.0359999999999996</v>
        <stp/>
        <stp>P</stp>
        <stp>0</stp>
        <stp>IR</stp>
        <stp>BONDAVG65484</stp>
        <stp>2년이하(당일)</stp>
        <stp/>
        <stp/>
        <tr r="M357" s="1"/>
      </tp>
      <tp>
        <v>3.2509999999999999</v>
        <stp/>
        <stp>P</stp>
        <stp>0</stp>
        <stp>IR</stp>
        <stp>BONDAVG05773</stp>
        <stp>1년이하(당일)</stp>
        <stp/>
        <stp/>
        <tr r="K200" s="1"/>
      </tp>
      <tp>
        <v>4.0739999999999998</v>
        <stp/>
        <stp>P</stp>
        <stp>0</stp>
        <stp>IR</stp>
        <stp>BONDAVG55766</stp>
        <stp>1년이하(당일)</stp>
        <stp/>
        <stp/>
        <tr r="K329" s="1"/>
      </tp>
      <tp>
        <v>4.7530000000000001</v>
        <stp/>
        <stp>P</stp>
        <stp>0</stp>
        <stp>IR</stp>
        <stp>BONDAVG05361</stp>
        <stp>5년이하(당일)</stp>
        <stp/>
        <stp/>
        <tr r="Q195" s="1"/>
      </tp>
      <tp>
        <v>4.133</v>
        <stp/>
        <stp>P</stp>
        <stp>0</stp>
        <stp>IR</stp>
        <stp>BONDAVG65452</stp>
        <stp>2년이하(당일)</stp>
        <stp/>
        <stp/>
        <tr r="M356" s="1"/>
      </tp>
      <tp>
        <v>7.016</v>
        <stp/>
        <stp>P</stp>
        <stp>0</stp>
        <stp>IR</stp>
        <stp>BONDAVG65154</stp>
        <stp>7년이하(당일)</stp>
        <stp/>
        <stp/>
        <tr r="R354" s="1"/>
      </tp>
      <tp>
        <v>6.1059999999999999</v>
        <stp/>
        <stp>P</stp>
        <stp>0</stp>
        <stp>IR</stp>
        <stp>BONDAVG05740</stp>
        <stp>1년이하(당일)</stp>
        <stp/>
        <stp/>
        <tr r="K199" s="1"/>
      </tp>
      <tp>
        <v>3.4929999999999999</v>
        <stp/>
        <stp>P</stp>
        <stp>0</stp>
        <stp>IR</stp>
        <stp>BONDAVG55545</stp>
        <stp>3년이하(당일)</stp>
        <stp/>
        <stp/>
        <tr r="O328" s="1"/>
      </tp>
      <tp>
        <v>3.3220000000000001</v>
        <stp/>
        <stp>P</stp>
        <stp>0</stp>
        <stp>IR</stp>
        <stp>BONDAVG05248</stp>
        <stp>4년이하(당일)</stp>
        <stp/>
        <stp/>
        <tr r="P194" s="1"/>
      </tp>
      <tp>
        <v>3.258</v>
        <stp/>
        <stp>P</stp>
        <stp>0</stp>
        <stp>IR</stp>
        <stp>BONDAVG05536</stp>
        <stp>3년이하(당일)</stp>
        <stp/>
        <stp/>
        <tr r="O197" s="1"/>
      </tp>
      <tp>
        <v>3.2679999999999998</v>
        <stp/>
        <stp>P</stp>
        <stp>0</stp>
        <stp>IR</stp>
        <stp>BONDAVG05537</stp>
        <stp>3년이하(당일)</stp>
        <stp/>
        <stp/>
        <tr r="O198" s="1"/>
      </tp>
      <tp>
        <v>3.9929999999999999</v>
        <stp/>
        <stp>P</stp>
        <stp>0</stp>
        <stp>IR</stp>
        <stp>BONDAVG05534</stp>
        <stp>3년이하(당일)</stp>
        <stp/>
        <stp/>
        <tr r="O196" s="1"/>
      </tp>
      <tp>
        <v>3.306</v>
        <stp/>
        <stp>P</stp>
        <stp>0</stp>
        <stp>IR</stp>
        <stp>BONDAVG65214</stp>
        <stp>4년이하(당일)</stp>
        <stp/>
        <stp/>
        <tr r="P355" s="1"/>
      </tp>
      <tp>
        <v>4.1929999999999996</v>
        <stp/>
        <stp>P</stp>
        <stp>0</stp>
        <stp>IR</stp>
        <stp>BONDAVG45790</stp>
        <stp>2년이하(당일)</stp>
        <stp/>
        <stp/>
        <tr r="M302" s="1"/>
      </tp>
      <tp>
        <v>3.544</v>
        <stp/>
        <stp>P</stp>
        <stp>0</stp>
        <stp>IR</stp>
        <stp>BONDAVG15699</stp>
        <stp>3년이하(당일)</stp>
        <stp/>
        <stp/>
        <tr r="O261" s="1"/>
      </tp>
      <tp>
        <v>3.9169999999999998</v>
        <stp/>
        <stp>P</stp>
        <stp>0</stp>
        <stp>IR</stp>
        <stp>BONDAVG65484</stp>
        <stp>1년이하(당일)</stp>
        <stp/>
        <stp/>
        <tr r="K357" s="1"/>
      </tp>
      <tp>
        <v>3.23</v>
        <stp/>
        <stp>P</stp>
        <stp>0</stp>
        <stp>IR</stp>
        <stp>BONDAVG05773</stp>
        <stp>2년이하(당일)</stp>
        <stp/>
        <stp/>
        <tr r="M200" s="1"/>
      </tp>
      <tp>
        <v>3.1819999999999999</v>
        <stp/>
        <stp>P</stp>
        <stp>0</stp>
        <stp>IR</stp>
        <stp>BONDAVG15678</stp>
        <stp>3년이하(당일)</stp>
        <stp/>
        <stp/>
        <tr r="O260" s="1"/>
      </tp>
      <tp>
        <v>4.194</v>
        <stp/>
        <stp>P</stp>
        <stp>0</stp>
        <stp>IR</stp>
        <stp>BONDAVG55766</stp>
        <stp>2년이하(당일)</stp>
        <stp/>
        <stp/>
        <tr r="M329" s="1"/>
      </tp>
      <tp>
        <v>3.9319999999999999</v>
        <stp/>
        <stp>P</stp>
        <stp>0</stp>
        <stp>IR</stp>
        <stp>BONDAVG65452</stp>
        <stp>1년이하(당일)</stp>
        <stp/>
        <stp/>
        <tr r="K356" s="1"/>
      </tp>
      <tp>
        <v>3.58</v>
        <stp/>
        <stp>P</stp>
        <stp>0</stp>
        <stp>IR</stp>
        <stp>BONDAVG15653</stp>
        <stp>3년이하(당일)</stp>
        <stp/>
        <stp/>
        <tr r="O259" s="1"/>
      </tp>
      <tp>
        <v>6.4160000000000004</v>
        <stp/>
        <stp>P</stp>
        <stp>0</stp>
        <stp>IR</stp>
        <stp>BONDAVG65154</stp>
        <stp>4년이하(당일)</stp>
        <stp/>
        <stp/>
        <tr r="P354" s="1"/>
      </tp>
      <tp>
        <v>6.77</v>
        <stp/>
        <stp>P</stp>
        <stp>0</stp>
        <stp>IR</stp>
        <stp>BONDAVG05740</stp>
        <stp>2년이하(당일)</stp>
        <stp/>
        <stp/>
        <tr r="M199" s="1"/>
      </tp>
      <tp>
        <v>3.4790000000000001</v>
        <stp/>
        <stp>P</stp>
        <stp>0</stp>
        <stp>IR</stp>
        <stp>BONDAVG05248</stp>
        <stp>7년이하(당일)</stp>
        <stp/>
        <stp/>
        <tr r="R194" s="1"/>
      </tp>
      <tp>
        <v>3.3340000000000001</v>
        <stp/>
        <stp>P</stp>
        <stp>0</stp>
        <stp>IR</stp>
        <stp>BONDAVG65214</stp>
        <stp>7년이하(당일)</stp>
        <stp/>
        <stp/>
        <tr r="R355" s="1"/>
      </tp>
      <tp>
        <v>4.2770000000000001</v>
        <stp/>
        <stp>P</stp>
        <stp>0</stp>
        <stp>IR</stp>
        <stp>BONDAVG45790</stp>
        <stp>3년이하(당일)</stp>
        <stp/>
        <stp/>
        <tr r="O302" s="1"/>
      </tp>
      <tp>
        <v>7.3819999999999997</v>
        <stp/>
        <stp>P</stp>
        <stp>0</stp>
        <stp>IR</stp>
        <stp>BONDAVG55395</stp>
        <stp>7년이하(당일)</stp>
        <stp/>
        <stp/>
        <tr r="R327" s="1"/>
      </tp>
      <tp>
        <v>3.4329999999999998</v>
        <stp/>
        <stp>P</stp>
        <stp>0</stp>
        <stp>IR</stp>
        <stp>BONDAVG15699</stp>
        <stp>2년이하(당일)</stp>
        <stp/>
        <stp/>
        <tr r="M261" s="1"/>
      </tp>
      <tp>
        <v>3.258</v>
        <stp/>
        <stp>P</stp>
        <stp>0</stp>
        <stp>IR</stp>
        <stp>BONDAVG05773</stp>
        <stp>3년이하(당일)</stp>
        <stp/>
        <stp/>
        <tr r="O200" s="1"/>
      </tp>
      <tp>
        <v>3.2109999999999999</v>
        <stp/>
        <stp>P</stp>
        <stp>0</stp>
        <stp>IR</stp>
        <stp>BONDAVG15678</stp>
        <stp>2년이하(당일)</stp>
        <stp/>
        <stp/>
        <tr r="M260" s="1"/>
      </tp>
      <tp>
        <v>4.4000000000000004</v>
        <stp/>
        <stp>P</stp>
        <stp>0</stp>
        <stp>IR</stp>
        <stp>BONDAVG55766</stp>
        <stp>3년이하(당일)</stp>
        <stp/>
        <stp/>
        <tr r="O329" s="1"/>
      </tp>
      <tp>
        <v>4.9980000000000002</v>
        <stp/>
        <stp>P</stp>
        <stp>0</stp>
        <stp>IR</stp>
        <stp>BONDAVG05361</stp>
        <stp>7년이하(당일)</stp>
        <stp/>
        <stp/>
        <tr r="R195" s="1"/>
      </tp>
      <tp>
        <v>3.5379999999999998</v>
        <stp/>
        <stp>P</stp>
        <stp>0</stp>
        <stp>IR</stp>
        <stp>BONDAVG15653</stp>
        <stp>2년이하(당일)</stp>
        <stp/>
        <stp/>
        <tr r="M259" s="1"/>
      </tp>
      <tp>
        <v>6.84</v>
        <stp/>
        <stp>P</stp>
        <stp>0</stp>
        <stp>IR</stp>
        <stp>BONDAVG65154</stp>
        <stp>5년이하(당일)</stp>
        <stp/>
        <stp/>
        <tr r="Q354" s="1"/>
      </tp>
      <tp>
        <v>7.532</v>
        <stp/>
        <stp>P</stp>
        <stp>0</stp>
        <stp>IR</stp>
        <stp>BONDAVG05740</stp>
        <stp>3년이하(당일)</stp>
        <stp/>
        <stp/>
        <tr r="O199" s="1"/>
      </tp>
      <tp>
        <v>3.3809999999999998</v>
        <stp/>
        <stp>P</stp>
        <stp>0</stp>
        <stp>IR</stp>
        <stp>BONDAVG55545</stp>
        <stp>1년이하(당일)</stp>
        <stp/>
        <stp/>
        <tr r="K328" s="1"/>
      </tp>
      <tp>
        <v>3.2879999999999998</v>
        <stp/>
        <stp>P</stp>
        <stp>0</stp>
        <stp>IR</stp>
        <stp>BONDAVG05536</stp>
        <stp>1년이하(당일)</stp>
        <stp/>
        <stp/>
        <tr r="K197" s="1"/>
      </tp>
      <tp>
        <v>3.2770000000000001</v>
        <stp/>
        <stp>P</stp>
        <stp>0</stp>
        <stp>IR</stp>
        <stp>BONDAVG05537</stp>
        <stp>1년이하(당일)</stp>
        <stp/>
        <stp/>
        <tr r="K198" s="1"/>
      </tp>
      <tp>
        <v>3.7469999999999999</v>
        <stp/>
        <stp>P</stp>
        <stp>0</stp>
        <stp>IR</stp>
        <stp>BONDAVG05534</stp>
        <stp>1년이하(당일)</stp>
        <stp/>
        <stp/>
        <tr r="K196" s="1"/>
      </tp>
      <tp>
        <v>3.7519999999999998</v>
        <stp/>
        <stp>P</stp>
        <stp>0</stp>
        <stp>IR</stp>
        <stp>BONDAVG45790</stp>
        <stp>3월이하(당일)</stp>
        <stp/>
        <stp/>
        <tr r="H302" s="1"/>
      </tp>
      <tp>
        <v>3.3660000000000001</v>
        <stp/>
        <stp>P</stp>
        <stp>0</stp>
        <stp>IR</stp>
        <stp>BONDAVG05773</stp>
        <stp>3월이하(당일)</stp>
        <stp/>
        <stp/>
        <tr r="H200" s="1"/>
      </tp>
      <tp>
        <v>3.9430000000000001</v>
        <stp/>
        <stp>P</stp>
        <stp>0</stp>
        <stp>IR</stp>
        <stp>BONDAVG55766</stp>
        <stp>3월이하(당일)</stp>
        <stp/>
        <stp/>
        <tr r="H329" s="1"/>
      </tp>
      <tp>
        <v>4.7939999999999996</v>
        <stp/>
        <stp>P</stp>
        <stp>0</stp>
        <stp>IR</stp>
        <stp>BONDAVG05740</stp>
        <stp>3월이하(당일)</stp>
        <stp/>
        <stp/>
        <tr r="H199" s="1"/>
      </tp>
      <tp>
        <v>3.3769999999999998</v>
        <stp/>
        <stp>P</stp>
        <stp>0</stp>
        <stp>IR</stp>
        <stp>BONDAVG05248</stp>
        <stp>6월이하(당일)</stp>
        <stp/>
        <stp/>
        <tr r="I194" s="1"/>
      </tp>
      <tp>
        <v>3.4950000000000001</v>
        <stp/>
        <stp>P</stp>
        <stp>0</stp>
        <stp>IR</stp>
        <stp>BONDAVG65214</stp>
        <stp>6월이하(당일)</stp>
        <stp/>
        <stp/>
        <tr r="I355" s="1"/>
      </tp>
      <tp>
        <v>5.6269999999999998</v>
        <stp/>
        <stp>P</stp>
        <stp>0</stp>
        <stp>IR</stp>
        <stp>BONDAVG55395</stp>
        <stp>6월이하(당일)</stp>
        <stp/>
        <stp/>
        <tr r="I327" s="1"/>
      </tp>
      <tp>
        <v>3.2210000000000001</v>
        <stp/>
        <stp>P</stp>
        <stp>0</stp>
        <stp>IR</stp>
        <stp>BONDAVG15699</stp>
        <stp>3월이하(당일)</stp>
        <stp/>
        <stp/>
        <tr r="H261" s="1"/>
      </tp>
      <tp>
        <v>3.4129999999999998</v>
        <stp/>
        <stp>P</stp>
        <stp>0</stp>
        <stp>IR</stp>
        <stp>BONDAVG15678</stp>
        <stp>3월이하(당일)</stp>
        <stp/>
        <stp/>
        <tr r="H260" s="1"/>
      </tp>
      <tp>
        <v>3.6819999999999999</v>
        <stp/>
        <stp>P</stp>
        <stp>0</stp>
        <stp>IR</stp>
        <stp>BONDAVG05361</stp>
        <stp>6월이하(당일)</stp>
        <stp/>
        <stp/>
        <tr r="I195" s="1"/>
      </tp>
      <tp>
        <v>3.56</v>
        <stp/>
        <stp>P</stp>
        <stp>0</stp>
        <stp>IR</stp>
        <stp>BONDAVG15653</stp>
        <stp>3월이하(당일)</stp>
        <stp/>
        <stp/>
        <tr r="H259" s="1"/>
      </tp>
      <tp>
        <v>3.476</v>
        <stp/>
        <stp>P</stp>
        <stp>0</stp>
        <stp>IR</stp>
        <stp>BONDAVG55545</stp>
        <stp>3월이하(당일)</stp>
        <stp/>
        <stp/>
        <tr r="H328" s="1"/>
      </tp>
      <tp>
        <v>3.4169999999999998</v>
        <stp/>
        <stp>P</stp>
        <stp>0</stp>
        <stp>IR</stp>
        <stp>BONDAVG05536</stp>
        <stp>3월이하(당일)</stp>
        <stp/>
        <stp/>
        <tr r="H197" s="1"/>
      </tp>
      <tp>
        <v>3.391</v>
        <stp/>
        <stp>P</stp>
        <stp>0</stp>
        <stp>IR</stp>
        <stp>BONDAVG05537</stp>
        <stp>3월이하(당일)</stp>
        <stp/>
        <stp/>
        <tr r="H198" s="1"/>
      </tp>
      <tp>
        <v>3.6549999999999998</v>
        <stp/>
        <stp>P</stp>
        <stp>0</stp>
        <stp>IR</stp>
        <stp>BONDAVG05534</stp>
        <stp>3월이하(당일)</stp>
        <stp/>
        <stp/>
        <tr r="H196" s="1"/>
      </tp>
      <tp>
        <v>3.8260000000000001</v>
        <stp/>
        <stp>P</stp>
        <stp>0</stp>
        <stp>IR</stp>
        <stp>BONDAVG65484</stp>
        <stp>3월이하(당일)</stp>
        <stp/>
        <stp/>
        <tr r="H357" s="1"/>
      </tp>
      <tp>
        <v>3.7330000000000001</v>
        <stp/>
        <stp>P</stp>
        <stp>0</stp>
        <stp>IR</stp>
        <stp>BONDAVG65452</stp>
        <stp>3월이하(당일)</stp>
        <stp/>
        <stp/>
        <tr r="H356" s="1"/>
      </tp>
      <tp>
        <v>4.9009999999999998</v>
        <stp/>
        <stp>P</stp>
        <stp>0</stp>
        <stp>IR</stp>
        <stp>BONDAVG65154</stp>
        <stp>6월이하(당일)</stp>
        <stp/>
        <stp/>
        <tr r="I354" s="1"/>
      </tp>
      <tp>
        <v>5.4790000000000001</v>
        <stp/>
        <stp>P</stp>
        <stp>0</stp>
        <stp>IR</stp>
        <stp>BONDAVG55395</stp>
        <stp>3월이하(당일)</stp>
        <stp/>
        <stp/>
        <tr r="H327" s="1"/>
      </tp>
      <tp>
        <v>3.2770000000000001</v>
        <stp/>
        <stp>P</stp>
        <stp>0</stp>
        <stp>IR</stp>
        <stp>BONDAVG15699</stp>
        <stp>6월이하(당일)</stp>
        <stp/>
        <stp/>
        <tr r="I261" s="1"/>
      </tp>
      <tp>
        <v>3.4049999999999998</v>
        <stp/>
        <stp>P</stp>
        <stp>0</stp>
        <stp>IR</stp>
        <stp>BONDAVG15678</stp>
        <stp>6월이하(당일)</stp>
        <stp/>
        <stp/>
        <tr r="I260" s="1"/>
      </tp>
      <tp>
        <v>3.6110000000000002</v>
        <stp/>
        <stp>P</stp>
        <stp>0</stp>
        <stp>IR</stp>
        <stp>BONDAVG05361</stp>
        <stp>3월이하(당일)</stp>
        <stp/>
        <stp/>
        <tr r="H195" s="1"/>
      </tp>
      <tp>
        <v>3.5649999999999999</v>
        <stp/>
        <stp>P</stp>
        <stp>0</stp>
        <stp>IR</stp>
        <stp>BONDAVG15653</stp>
        <stp>6월이하(당일)</stp>
        <stp/>
        <stp/>
        <tr r="I259" s="1"/>
      </tp>
      <tp>
        <v>4.0229999999999997</v>
        <stp/>
        <stp>P</stp>
        <stp>0</stp>
        <stp>IR</stp>
        <stp>BONDAVG45790</stp>
        <stp>6월이하(당일)</stp>
        <stp/>
        <stp/>
        <tr r="I302" s="1"/>
      </tp>
      <tp>
        <v>3.355</v>
        <stp/>
        <stp>P</stp>
        <stp>0</stp>
        <stp>IR</stp>
        <stp>BONDAVG05773</stp>
        <stp>6월이하(당일)</stp>
        <stp/>
        <stp/>
        <tr r="I200" s="1"/>
      </tp>
      <tp>
        <v>4.0229999999999997</v>
        <stp/>
        <stp>P</stp>
        <stp>0</stp>
        <stp>IR</stp>
        <stp>BONDAVG55766</stp>
        <stp>6월이하(당일)</stp>
        <stp/>
        <stp/>
        <tr r="I329" s="1"/>
      </tp>
      <tp>
        <v>5.327</v>
        <stp/>
        <stp>P</stp>
        <stp>0</stp>
        <stp>IR</stp>
        <stp>BONDAVG05740</stp>
        <stp>6월이하(당일)</stp>
        <stp/>
        <stp/>
        <tr r="I199" s="1"/>
      </tp>
      <tp>
        <v>3.3849999999999998</v>
        <stp/>
        <stp>P</stp>
        <stp>0</stp>
        <stp>IR</stp>
        <stp>BONDAVG05248</stp>
        <stp>3월이하(당일)</stp>
        <stp/>
        <stp/>
        <tr r="H194" s="1"/>
      </tp>
      <tp>
        <v>3.5030000000000001</v>
        <stp/>
        <stp>P</stp>
        <stp>0</stp>
        <stp>IR</stp>
        <stp>BONDAVG65214</stp>
        <stp>3월이하(당일)</stp>
        <stp/>
        <stp/>
        <tr r="H355" s="1"/>
      </tp>
      <tp>
        <v>3.8879999999999999</v>
        <stp/>
        <stp>P</stp>
        <stp>0</stp>
        <stp>IR</stp>
        <stp>BONDAVG65484</stp>
        <stp>6월이하(당일)</stp>
        <stp/>
        <stp/>
        <tr r="I357" s="1"/>
      </tp>
      <tp>
        <v>3.831</v>
        <stp/>
        <stp>P</stp>
        <stp>0</stp>
        <stp>IR</stp>
        <stp>BONDAVG65452</stp>
        <stp>6월이하(당일)</stp>
        <stp/>
        <stp/>
        <tr r="I356" s="1"/>
      </tp>
      <tp>
        <v>4.5880000000000001</v>
        <stp/>
        <stp>P</stp>
        <stp>0</stp>
        <stp>IR</stp>
        <stp>BONDAVG65154</stp>
        <stp>3월이하(당일)</stp>
        <stp/>
        <stp/>
        <tr r="H354" s="1"/>
      </tp>
      <tp>
        <v>3.4750000000000001</v>
        <stp/>
        <stp>P</stp>
        <stp>0</stp>
        <stp>IR</stp>
        <stp>BONDAVG55545</stp>
        <stp>6월이하(당일)</stp>
        <stp/>
        <stp/>
        <tr r="I328" s="1"/>
      </tp>
      <tp>
        <v>3.4039999999999999</v>
        <stp/>
        <stp>P</stp>
        <stp>0</stp>
        <stp>IR</stp>
        <stp>BONDAVG05536</stp>
        <stp>6월이하(당일)</stp>
        <stp/>
        <stp/>
        <tr r="I197" s="1"/>
      </tp>
      <tp>
        <v>3.3809999999999998</v>
        <stp/>
        <stp>P</stp>
        <stp>0</stp>
        <stp>IR</stp>
        <stp>BONDAVG05537</stp>
        <stp>6월이하(당일)</stp>
        <stp/>
        <stp/>
        <tr r="I198" s="1"/>
      </tp>
      <tp>
        <v>3.7250000000000001</v>
        <stp/>
        <stp>P</stp>
        <stp>0</stp>
        <stp>IR</stp>
        <stp>BONDAVG05534</stp>
        <stp>6월이하(당일)</stp>
        <stp/>
        <stp/>
        <tr r="I196" s="1"/>
      </tp>
      <tp>
        <v>3.411</v>
        <stp/>
        <stp>P</stp>
        <stp>0</stp>
        <stp>IR</stp>
        <stp>BONDAVG55545</stp>
        <stp>9월이하(당일)</stp>
        <stp/>
        <stp/>
        <tr r="J328" s="1"/>
      </tp>
      <tp>
        <v>3.3380000000000001</v>
        <stp/>
        <stp>P</stp>
        <stp>0</stp>
        <stp>IR</stp>
        <stp>BONDAVG05536</stp>
        <stp>9월이하(당일)</stp>
        <stp/>
        <stp/>
        <tr r="J197" s="1"/>
      </tp>
      <tp>
        <v>3.319</v>
        <stp/>
        <stp>P</stp>
        <stp>0</stp>
        <stp>IR</stp>
        <stp>BONDAVG05537</stp>
        <stp>9월이하(당일)</stp>
        <stp/>
        <stp/>
        <tr r="J198" s="1"/>
      </tp>
      <tp>
        <v>3.7330000000000001</v>
        <stp/>
        <stp>P</stp>
        <stp>0</stp>
        <stp>IR</stp>
        <stp>BONDAVG05534</stp>
        <stp>9월이하(당일)</stp>
        <stp/>
        <stp/>
        <tr r="J196" s="1"/>
      </tp>
      <tp>
        <v>3.8980000000000001</v>
        <stp/>
        <stp>P</stp>
        <stp>0</stp>
        <stp>IR</stp>
        <stp>BONDAVG65484</stp>
        <stp>9월이하(당일)</stp>
        <stp/>
        <stp/>
        <tr r="J357" s="1"/>
      </tp>
      <tp>
        <v>3.8769999999999998</v>
        <stp/>
        <stp>P</stp>
        <stp>0</stp>
        <stp>IR</stp>
        <stp>BONDAVG65452</stp>
        <stp>9월이하(당일)</stp>
        <stp/>
        <stp/>
        <tr r="J356" s="1"/>
      </tp>
      <tp>
        <v>4.0839999999999996</v>
        <stp/>
        <stp>P</stp>
        <stp>0</stp>
        <stp>IR</stp>
        <stp>BONDAVG45790</stp>
        <stp>9월이하(당일)</stp>
        <stp/>
        <stp/>
        <tr r="J302" s="1"/>
      </tp>
      <tp>
        <v>3.2919999999999998</v>
        <stp/>
        <stp>P</stp>
        <stp>0</stp>
        <stp>IR</stp>
        <stp>BONDAVG05773</stp>
        <stp>9월이하(당일)</stp>
        <stp/>
        <stp/>
        <tr r="J200" s="1"/>
      </tp>
      <tp>
        <v>4.0439999999999996</v>
        <stp/>
        <stp>P</stp>
        <stp>0</stp>
        <stp>IR</stp>
        <stp>BONDAVG55766</stp>
        <stp>9월이하(당일)</stp>
        <stp/>
        <stp/>
        <tr r="J329" s="1"/>
      </tp>
      <tp>
        <v>5.7709999999999999</v>
        <stp/>
        <stp>P</stp>
        <stp>0</stp>
        <stp>IR</stp>
        <stp>BONDAVG05740</stp>
        <stp>9월이하(당일)</stp>
        <stp/>
        <stp/>
        <tr r="J199" s="1"/>
      </tp>
      <tp>
        <v>3.2930000000000001</v>
        <stp/>
        <stp>P</stp>
        <stp>0</stp>
        <stp>IR</stp>
        <stp>BONDAVG15699</stp>
        <stp>9월이하(당일)</stp>
        <stp/>
        <stp/>
        <tr r="J261" s="1"/>
      </tp>
      <tp>
        <v>3.3180000000000001</v>
        <stp/>
        <stp>P</stp>
        <stp>0</stp>
        <stp>IR</stp>
        <stp>BONDAVG15678</stp>
        <stp>9월이하(당일)</stp>
        <stp/>
        <stp/>
        <tr r="J260" s="1"/>
      </tp>
      <tp>
        <v>3.5150000000000001</v>
        <stp/>
        <stp>P</stp>
        <stp>0</stp>
        <stp>IR</stp>
        <stp>BONDAVG15653</stp>
        <stp>9월이하(당일)</stp>
        <stp/>
        <stp/>
        <tr r="J259" s="1"/>
      </tp>
      <tp>
        <v>5.1319999999999997</v>
        <stp/>
        <stp>P</stp>
        <stp>0</stp>
        <stp>IR</stp>
        <stp>BONDAVG65154</stp>
        <stp>9월이하(당일)</stp>
        <stp/>
        <stp/>
        <tr r="J354" s="1"/>
      </tp>
      <tp>
        <v>5.7329999999999997</v>
        <stp/>
        <stp>P</stp>
        <stp>0</stp>
        <stp>IR</stp>
        <stp>BONDAVG55395</stp>
        <stp>9월이하(당일)</stp>
        <stp/>
        <stp/>
        <tr r="J327" s="1"/>
      </tp>
      <tp>
        <v>3.71</v>
        <stp/>
        <stp>P</stp>
        <stp>0</stp>
        <stp>IR</stp>
        <stp>BONDAVG05361</stp>
        <stp>9월이하(당일)</stp>
        <stp/>
        <stp/>
        <tr r="J195" s="1"/>
      </tp>
      <tp>
        <v>3.3079999999999998</v>
        <stp/>
        <stp>P</stp>
        <stp>0</stp>
        <stp>IR</stp>
        <stp>BONDAVG05248</stp>
        <stp>9월이하(당일)</stp>
        <stp/>
        <stp/>
        <tr r="J194" s="1"/>
      </tp>
      <tp>
        <v>3.4119999999999999</v>
        <stp/>
        <stp>P</stp>
        <stp>0</stp>
        <stp>IR</stp>
        <stp>BONDAVG65214</stp>
        <stp>9월이하(당일)</stp>
        <stp/>
        <stp/>
        <tr r="J355" s="1"/>
      </tp>
      <tp>
        <v>3.5339999999999998</v>
        <stp/>
        <stp>P</stp>
        <stp>0</stp>
        <stp>IR</stp>
        <stp>BONDAVG04484</stp>
        <stp>7년이하(당일)</stp>
        <stp/>
        <stp/>
        <tr r="R188" s="1"/>
      </tp>
      <tp>
        <v>3.31</v>
        <stp/>
        <stp>P</stp>
        <stp>0</stp>
        <stp>IR</stp>
        <stp>BONDAVG04067</stp>
        <stp>3년이하(당일)</stp>
        <stp/>
        <stp/>
        <tr r="O179" s="1"/>
      </tp>
      <tp>
        <v>3.6360000000000001</v>
        <stp/>
        <stp>P</stp>
        <stp>0</stp>
        <stp>IR</stp>
        <stp>BONDAVG44051</stp>
        <stp>3년이하(당일)</stp>
        <stp/>
        <stp/>
        <tr r="O300" s="1"/>
      </tp>
      <tp>
        <v>7.6689999999999996</v>
        <stp/>
        <stp>P</stp>
        <stp>0</stp>
        <stp>IR</stp>
        <stp>BONDAVG04053</stp>
        <stp>3년이하(당일)</stp>
        <stp/>
        <stp/>
        <tr r="O178" s="1"/>
      </tp>
      <tp>
        <v>4.7030000000000003</v>
        <stp/>
        <stp>P</stp>
        <stp>0</stp>
        <stp>IR</stp>
        <stp>BONDAVG64755</stp>
        <stp>4년이하(당일)</stp>
        <stp/>
        <stp/>
        <tr r="P353" s="1"/>
      </tp>
      <tp>
        <v>3.2909999999999999</v>
        <stp/>
        <stp>P</stp>
        <stp>0</stp>
        <stp>IR</stp>
        <stp>BONDAVG04130</stp>
        <stp>2년이하(당일)</stp>
        <stp/>
        <stp/>
        <tr r="M181" s="1"/>
      </tp>
      <tp>
        <v>3.5379999999999998</v>
        <stp/>
        <stp>P</stp>
        <stp>0</stp>
        <stp>IR</stp>
        <stp>BONDAVG04139</stp>
        <stp>2년이하(당일)</stp>
        <stp/>
        <stp/>
        <tr r="M182" s="1"/>
      </tp>
      <tp>
        <v>3.2610000000000001</v>
        <stp/>
        <stp>P</stp>
        <stp>0</stp>
        <stp>IR</stp>
        <stp>BONDAVG14727</stp>
        <stp>4년이하(당일)</stp>
        <stp/>
        <stp/>
        <tr r="P258" s="1"/>
      </tp>
      <tp>
        <v>3.3639999999999999</v>
        <stp/>
        <stp>P</stp>
        <stp>0</stp>
        <stp>IR</stp>
        <stp>BONDAVG04227</stp>
        <stp>1년이하(당일)</stp>
        <stp/>
        <stp/>
        <tr r="K184" s="1"/>
      </tp>
      <tp>
        <v>4.0119999999999996</v>
        <stp/>
        <stp>P</stp>
        <stp>0</stp>
        <stp>IR</stp>
        <stp>BONDAVG14723</stp>
        <stp>4년이하(당일)</stp>
        <stp/>
        <stp/>
        <tr r="P257" s="1"/>
      </tp>
      <tp>
        <v>3.9670000000000001</v>
        <stp/>
        <stp>P</stp>
        <stp>0</stp>
        <stp>IR</stp>
        <stp>BONDAVG04223</stp>
        <stp>1년이하(당일)</stp>
        <stp/>
        <stp/>
        <tr r="K183" s="1"/>
      </tp>
      <tp>
        <v>3.294</v>
        <stp/>
        <stp>P</stp>
        <stp>0</stp>
        <stp>IR</stp>
        <stp>BONDAVG04021</stp>
        <stp>3년이하(당일)</stp>
        <stp/>
        <stp/>
        <tr r="O177" s="1"/>
      </tp>
      <tp>
        <v>3.5179999999999998</v>
        <stp/>
        <stp>P</stp>
        <stp>0</stp>
        <stp>IR</stp>
        <stp>BONDAVG04016</stp>
        <stp>3년이하(당일)</stp>
        <stp/>
        <stp/>
        <tr r="O175" s="1"/>
      </tp>
      <tp>
        <v>3.3580000000000001</v>
        <stp/>
        <stp>P</stp>
        <stp>0</stp>
        <stp>IR</stp>
        <stp>BONDAVG54217</stp>
        <stp>1년이하(당일)</stp>
        <stp/>
        <stp/>
        <tr r="K325" s="1"/>
      </tp>
      <tp>
        <v>3.9830000000000001</v>
        <stp/>
        <stp>P</stp>
        <stp>0</stp>
        <stp>IR</stp>
        <stp>BONDAVG04011</stp>
        <stp>3년이하(당일)</stp>
        <stp/>
        <stp/>
        <tr r="O174" s="1"/>
      </tp>
      <tp>
        <v>3.1880000000000002</v>
        <stp/>
        <stp>P</stp>
        <stp>0</stp>
        <stp>IR</stp>
        <stp>BONDAVG04019</stp>
        <stp>3년이하(당일)</stp>
        <stp/>
        <stp/>
        <tr r="O176" s="1"/>
      </tp>
      <tp>
        <v>4.008</v>
        <stp/>
        <stp>P</stp>
        <stp>0</stp>
        <stp>IR</stp>
        <stp>BONDAVG04107</stp>
        <stp>2년이하(당일)</stp>
        <stp/>
        <stp/>
        <tr r="M180" s="1"/>
      </tp>
      <tp>
        <v>3.32</v>
        <stp/>
        <stp>P</stp>
        <stp>0</stp>
        <stp>IR</stp>
        <stp>BONDAVG04004</stp>
        <stp>3년이하(당일)</stp>
        <stp/>
        <stp/>
        <tr r="O173" s="1"/>
      </tp>
      <tp>
        <v>3.6419999999999999</v>
        <stp/>
        <stp>P</stp>
        <stp>0</stp>
        <stp>IR</stp>
        <stp>BONDAVG64605</stp>
        <stp>5년이하(당일)</stp>
        <stp/>
        <stp/>
        <tr r="Q352" s="1"/>
      </tp>
      <tp>
        <v>3.7389999999999999</v>
        <stp/>
        <stp>P</stp>
        <stp>0</stp>
        <stp>IR</stp>
        <stp>BONDAVG04376</stp>
        <stp>1년이하(당일)</stp>
        <stp/>
        <stp/>
        <tr r="K187" s="1"/>
      </tp>
      <tp>
        <v>3.3410000000000002</v>
        <stp/>
        <stp>P</stp>
        <stp>0</stp>
        <stp>IR</stp>
        <stp>BONDAVG04067</stp>
        <stp>2년이하(당일)</stp>
        <stp/>
        <stp/>
        <tr r="M179" s="1"/>
      </tp>
      <tp>
        <v>3.4929999999999999</v>
        <stp/>
        <stp>P</stp>
        <stp>0</stp>
        <stp>IR</stp>
        <stp>BONDAVG04364</stp>
        <stp>1년이하(당일)</stp>
        <stp/>
        <stp/>
        <tr r="K186" s="1"/>
      </tp>
      <tp>
        <v>3.54</v>
        <stp/>
        <stp>P</stp>
        <stp>0</stp>
        <stp>IR</stp>
        <stp>BONDAVG44051</stp>
        <stp>2년이하(당일)</stp>
        <stp/>
        <stp/>
        <tr r="M300" s="1"/>
      </tp>
      <tp>
        <v>7.0339999999999998</v>
        <stp/>
        <stp>P</stp>
        <stp>0</stp>
        <stp>IR</stp>
        <stp>BONDAVG04053</stp>
        <stp>2년이하(당일)</stp>
        <stp/>
        <stp/>
        <tr r="M178" s="1"/>
      </tp>
      <tp>
        <v>4.9669999999999996</v>
        <stp/>
        <stp>P</stp>
        <stp>0</stp>
        <stp>IR</stp>
        <stp>BONDAVG64755</stp>
        <stp>5년이하(당일)</stp>
        <stp/>
        <stp/>
        <tr r="Q353" s="1"/>
      </tp>
      <tp>
        <v>3.5489999999999999</v>
        <stp/>
        <stp>P</stp>
        <stp>0</stp>
        <stp>IR</stp>
        <stp>BONDAVG64349</stp>
        <stp>1년이하(당일)</stp>
        <stp/>
        <stp/>
        <tr r="K351" s="1"/>
      </tp>
      <tp>
        <v>3.2650000000000001</v>
        <stp/>
        <stp>P</stp>
        <stp>0</stp>
        <stp>IR</stp>
        <stp>BONDAVG04130</stp>
        <stp>3년이하(당일)</stp>
        <stp/>
        <stp/>
        <tr r="O181" s="1"/>
      </tp>
      <tp>
        <v>3.581</v>
        <stp/>
        <stp>P</stp>
        <stp>0</stp>
        <stp>IR</stp>
        <stp>BONDAVG04139</stp>
        <stp>3년이하(당일)</stp>
        <stp/>
        <stp/>
        <tr r="O182" s="1"/>
      </tp>
      <tp>
        <v>3.282</v>
        <stp/>
        <stp>P</stp>
        <stp>0</stp>
        <stp>IR</stp>
        <stp>BONDAVG14727</stp>
        <stp>5년이하(당일)</stp>
        <stp/>
        <stp/>
        <tr r="Q258" s="1"/>
      </tp>
      <tp>
        <v>3.2919999999999998</v>
        <stp/>
        <stp>P</stp>
        <stp>0</stp>
        <stp>IR</stp>
        <stp>BONDAVG04324</stp>
        <stp>1년이하(당일)</stp>
        <stp/>
        <stp/>
        <tr r="K185" s="1"/>
      </tp>
      <tp>
        <v>4.1769999999999996</v>
        <stp/>
        <stp>P</stp>
        <stp>0</stp>
        <stp>IR</stp>
        <stp>BONDAVG14723</stp>
        <stp>5년이하(당일)</stp>
        <stp/>
        <stp/>
        <tr r="Q257" s="1"/>
      </tp>
      <tp>
        <v>3.3290000000000002</v>
        <stp/>
        <stp>P</stp>
        <stp>0</stp>
        <stp>IR</stp>
        <stp>BONDAVG04021</stp>
        <stp>2년이하(당일)</stp>
        <stp/>
        <stp/>
        <tr r="M177" s="1"/>
      </tp>
      <tp>
        <v>3.5779999999999998</v>
        <stp/>
        <stp>P</stp>
        <stp>0</stp>
        <stp>IR</stp>
        <stp>BONDAVG04016</stp>
        <stp>2년이하(당일)</stp>
        <stp/>
        <stp/>
        <tr r="M175" s="1"/>
      </tp>
      <tp>
        <v>3.85</v>
        <stp/>
        <stp>P</stp>
        <stp>0</stp>
        <stp>IR</stp>
        <stp>BONDAVG04011</stp>
        <stp>2년이하(당일)</stp>
        <stp/>
        <stp/>
        <tr r="M174" s="1"/>
      </tp>
      <tp>
        <v>3.2160000000000002</v>
        <stp/>
        <stp>P</stp>
        <stp>0</stp>
        <stp>IR</stp>
        <stp>BONDAVG04019</stp>
        <stp>2년이하(당일)</stp>
        <stp/>
        <stp/>
        <tr r="M176" s="1"/>
      </tp>
      <tp>
        <v>4.1139999999999999</v>
        <stp/>
        <stp>P</stp>
        <stp>0</stp>
        <stp>IR</stp>
        <stp>BONDAVG04107</stp>
        <stp>3년이하(당일)</stp>
        <stp/>
        <stp/>
        <tr r="O180" s="1"/>
      </tp>
      <tp>
        <v>3.359</v>
        <stp/>
        <stp>P</stp>
        <stp>0</stp>
        <stp>IR</stp>
        <stp>BONDAVG04004</stp>
        <stp>2년이하(당일)</stp>
        <stp/>
        <stp/>
        <tr r="M173" s="1"/>
      </tp>
      <tp>
        <v>3.6110000000000002</v>
        <stp/>
        <stp>P</stp>
        <stp>0</stp>
        <stp>IR</stp>
        <stp>BONDAVG64605</stp>
        <stp>4년이하(당일)</stp>
        <stp/>
        <stp/>
        <tr r="P352" s="1"/>
      </tp>
      <tp>
        <v>3.3570000000000002</v>
        <stp/>
        <stp>P</stp>
        <stp>0</stp>
        <stp>IR</stp>
        <stp>BONDAVG04484</stp>
        <stp>5년이하(당일)</stp>
        <stp/>
        <stp/>
        <tr r="Q188" s="1"/>
      </tp>
      <tp>
        <v>3.8260000000000001</v>
        <stp/>
        <stp>P</stp>
        <stp>0</stp>
        <stp>IR</stp>
        <stp>BONDAVG04376</stp>
        <stp>2년이하(당일)</stp>
        <stp/>
        <stp/>
        <tr r="M187" s="1"/>
      </tp>
      <tp>
        <v>3.3679999999999999</v>
        <stp/>
        <stp>P</stp>
        <stp>0</stp>
        <stp>IR</stp>
        <stp>BONDAVG04067</stp>
        <stp>1년이하(당일)</stp>
        <stp/>
        <stp/>
        <tr r="K179" s="1"/>
      </tp>
      <tp>
        <v>3.544</v>
        <stp/>
        <stp>P</stp>
        <stp>0</stp>
        <stp>IR</stp>
        <stp>BONDAVG04364</stp>
        <stp>2년이하(당일)</stp>
        <stp/>
        <stp/>
        <tr r="M186" s="1"/>
      </tp>
      <tp>
        <v>3.4529999999999998</v>
        <stp/>
        <stp>P</stp>
        <stp>0</stp>
        <stp>IR</stp>
        <stp>BONDAVG44051</stp>
        <stp>1년이하(당일)</stp>
        <stp/>
        <stp/>
        <tr r="K300" s="1"/>
      </tp>
      <tp>
        <v>5.8650000000000002</v>
        <stp/>
        <stp>P</stp>
        <stp>0</stp>
        <stp>IR</stp>
        <stp>BONDAVG04053</stp>
        <stp>1년이하(당일)</stp>
        <stp/>
        <stp/>
        <tr r="K178" s="1"/>
      </tp>
      <tp>
        <v>3.5710000000000002</v>
        <stp/>
        <stp>P</stp>
        <stp>0</stp>
        <stp>IR</stp>
        <stp>BONDAVG64349</stp>
        <stp>2년이하(당일)</stp>
        <stp/>
        <stp/>
        <tr r="M351" s="1"/>
      </tp>
      <tp>
        <v>3.4860000000000002</v>
        <stp/>
        <stp>P</stp>
        <stp>0</stp>
        <stp>IR</stp>
        <stp>BONDAVG04227</stp>
        <stp>3년이하(당일)</stp>
        <stp/>
        <stp/>
        <tr r="O184" s="1"/>
      </tp>
      <tp>
        <v>3.2250000000000001</v>
        <stp/>
        <stp>P</stp>
        <stp>0</stp>
        <stp>IR</stp>
        <stp>BONDAVG04324</stp>
        <stp>2년이하(당일)</stp>
        <stp/>
        <stp/>
        <tr r="M185" s="1"/>
      </tp>
      <tp>
        <v>4.3689999999999998</v>
        <stp/>
        <stp>P</stp>
        <stp>0</stp>
        <stp>IR</stp>
        <stp>BONDAVG04223</stp>
        <stp>3년이하(당일)</stp>
        <stp/>
        <stp/>
        <tr r="O183" s="1"/>
      </tp>
      <tp>
        <v>3.3540000000000001</v>
        <stp/>
        <stp>P</stp>
        <stp>0</stp>
        <stp>IR</stp>
        <stp>BONDAVG04021</stp>
        <stp>1년이하(당일)</stp>
        <stp/>
        <stp/>
        <tr r="K177" s="1"/>
      </tp>
      <tp>
        <v>3.524</v>
        <stp/>
        <stp>P</stp>
        <stp>0</stp>
        <stp>IR</stp>
        <stp>BONDAVG04016</stp>
        <stp>1년이하(당일)</stp>
        <stp/>
        <stp/>
        <tr r="K175" s="1"/>
      </tp>
      <tp>
        <v>3.4169999999999998</v>
        <stp/>
        <stp>P</stp>
        <stp>0</stp>
        <stp>IR</stp>
        <stp>BONDAVG54217</stp>
        <stp>3년이하(당일)</stp>
        <stp/>
        <stp/>
        <tr r="O325" s="1"/>
      </tp>
      <tp>
        <v>3.76</v>
        <stp/>
        <stp>P</stp>
        <stp>0</stp>
        <stp>IR</stp>
        <stp>BONDAVG04011</stp>
        <stp>1년이하(당일)</stp>
        <stp/>
        <stp/>
        <tr r="K174" s="1"/>
      </tp>
      <tp>
        <v>3.2850000000000001</v>
        <stp/>
        <stp>P</stp>
        <stp>0</stp>
        <stp>IR</stp>
        <stp>BONDAVG04019</stp>
        <stp>1년이하(당일)</stp>
        <stp/>
        <stp/>
        <tr r="K176" s="1"/>
      </tp>
      <tp>
        <v>3.379</v>
        <stp/>
        <stp>P</stp>
        <stp>0</stp>
        <stp>IR</stp>
        <stp>BONDAVG04004</stp>
        <stp>1년이하(당일)</stp>
        <stp/>
        <stp/>
        <tr r="K173" s="1"/>
      </tp>
      <tp>
        <v>3.6869999999999998</v>
        <stp/>
        <stp>P</stp>
        <stp>0</stp>
        <stp>IR</stp>
        <stp>BONDAVG64605</stp>
        <stp>7년이하(당일)</stp>
        <stp/>
        <stp/>
        <tr r="R352" s="1"/>
      </tp>
      <tp>
        <v>3.3239999999999998</v>
        <stp/>
        <stp>P</stp>
        <stp>0</stp>
        <stp>IR</stp>
        <stp>BONDAVG04484</stp>
        <stp>4년이하(당일)</stp>
        <stp/>
        <stp/>
        <tr r="P188" s="1"/>
      </tp>
      <tp>
        <v>3.782</v>
        <stp/>
        <stp>P</stp>
        <stp>0</stp>
        <stp>IR</stp>
        <stp>BONDAVG04376</stp>
        <stp>3년이하(당일)</stp>
        <stp/>
        <stp/>
        <tr r="O187" s="1"/>
      </tp>
      <tp>
        <v>3.5950000000000002</v>
        <stp/>
        <stp>P</stp>
        <stp>0</stp>
        <stp>IR</stp>
        <stp>BONDAVG04364</stp>
        <stp>3년이하(당일)</stp>
        <stp/>
        <stp/>
        <tr r="O186" s="1"/>
      </tp>
      <tp>
        <v>5.1260000000000003</v>
        <stp/>
        <stp>P</stp>
        <stp>0</stp>
        <stp>IR</stp>
        <stp>BONDAVG64755</stp>
        <stp>7년이하(당일)</stp>
        <stp/>
        <stp/>
        <tr r="R353" s="1"/>
      </tp>
      <tp>
        <v>3.5590000000000002</v>
        <stp/>
        <stp>P</stp>
        <stp>0</stp>
        <stp>IR</stp>
        <stp>BONDAVG64349</stp>
        <stp>3년이하(당일)</stp>
        <stp/>
        <stp/>
        <tr r="O351" s="1"/>
      </tp>
      <tp>
        <v>3.34</v>
        <stp/>
        <stp>P</stp>
        <stp>0</stp>
        <stp>IR</stp>
        <stp>BONDAVG04130</stp>
        <stp>1년이하(당일)</stp>
        <stp/>
        <stp/>
        <tr r="K181" s="1"/>
      </tp>
      <tp>
        <v>3.4940000000000002</v>
        <stp/>
        <stp>P</stp>
        <stp>0</stp>
        <stp>IR</stp>
        <stp>BONDAVG04139</stp>
        <stp>1년이하(당일)</stp>
        <stp/>
        <stp/>
        <tr r="K182" s="1"/>
      </tp>
      <tp>
        <v>3.2890000000000001</v>
        <stp/>
        <stp>P</stp>
        <stp>0</stp>
        <stp>IR</stp>
        <stp>BONDAVG14727</stp>
        <stp>7년이하(당일)</stp>
        <stp/>
        <stp/>
        <tr r="R258" s="1"/>
      </tp>
      <tp>
        <v>3.4209999999999998</v>
        <stp/>
        <stp>P</stp>
        <stp>0</stp>
        <stp>IR</stp>
        <stp>BONDAVG04227</stp>
        <stp>2년이하(당일)</stp>
        <stp/>
        <stp/>
        <tr r="M184" s="1"/>
      </tp>
      <tp>
        <v>3.1930000000000001</v>
        <stp/>
        <stp>P</stp>
        <stp>0</stp>
        <stp>IR</stp>
        <stp>BONDAVG04324</stp>
        <stp>3년이하(당일)</stp>
        <stp/>
        <stp/>
        <tr r="O185" s="1"/>
      </tp>
      <tp>
        <v>4.4109999999999996</v>
        <stp/>
        <stp>P</stp>
        <stp>0</stp>
        <stp>IR</stp>
        <stp>BONDAVG14723</stp>
        <stp>7년이하(당일)</stp>
        <stp/>
        <stp/>
        <tr r="R257" s="1"/>
      </tp>
      <tp>
        <v>4.1719999999999997</v>
        <stp/>
        <stp>P</stp>
        <stp>0</stp>
        <stp>IR</stp>
        <stp>BONDAVG04223</stp>
        <stp>2년이하(당일)</stp>
        <stp/>
        <stp/>
        <tr r="M183" s="1"/>
      </tp>
      <tp>
        <v>3.391</v>
        <stp/>
        <stp>P</stp>
        <stp>0</stp>
        <stp>IR</stp>
        <stp>BONDAVG54217</stp>
        <stp>2년이하(당일)</stp>
        <stp/>
        <stp/>
        <tr r="M325" s="1"/>
      </tp>
      <tp>
        <v>3.9089999999999998</v>
        <stp/>
        <stp>P</stp>
        <stp>0</stp>
        <stp>IR</stp>
        <stp>BONDAVG04107</stp>
        <stp>1년이하(당일)</stp>
        <stp/>
        <stp/>
        <tr r="K180" s="1"/>
      </tp>
      <tp>
        <v>3.3170000000000002</v>
        <stp/>
        <stp>P</stp>
        <stp>0</stp>
        <stp>IR</stp>
        <stp>BONDAVG04484</stp>
        <stp>3년이하(당일)</stp>
        <stp/>
        <stp/>
        <tr r="O188" s="1"/>
      </tp>
      <tp>
        <v>3.8090000000000002</v>
        <stp/>
        <stp>P</stp>
        <stp>0</stp>
        <stp>IR</stp>
        <stp>BONDAVG04376</stp>
        <stp>4년이하(당일)</stp>
        <stp/>
        <stp/>
        <tr r="P187" s="1"/>
      </tp>
      <tp>
        <v>3.3980000000000001</v>
        <stp/>
        <stp>P</stp>
        <stp>0</stp>
        <stp>IR</stp>
        <stp>BONDAVG04067</stp>
        <stp>7년이하(당일)</stp>
        <stp/>
        <stp/>
        <tr r="R179" s="1"/>
      </tp>
      <tp>
        <v>3.625</v>
        <stp/>
        <stp>P</stp>
        <stp>0</stp>
        <stp>IR</stp>
        <stp>BONDAVG04364</stp>
        <stp>4년이하(당일)</stp>
        <stp/>
        <stp/>
        <tr r="P186" s="1"/>
      </tp>
      <tp>
        <v>3.956</v>
        <stp/>
        <stp>P</stp>
        <stp>0</stp>
        <stp>IR</stp>
        <stp>BONDAVG44051</stp>
        <stp>7년이하(당일)</stp>
        <stp/>
        <stp/>
        <tr r="R300" s="1"/>
      </tp>
      <tp>
        <v>8.0939999999999994</v>
        <stp/>
        <stp>P</stp>
        <stp>0</stp>
        <stp>IR</stp>
        <stp>BONDAVG04053</stp>
        <stp>7년이하(당일)</stp>
        <stp/>
        <stp/>
        <tr r="R178" s="1"/>
      </tp>
      <tp>
        <v>3.5710000000000002</v>
        <stp/>
        <stp>P</stp>
        <stp>0</stp>
        <stp>IR</stp>
        <stp>BONDAVG64349</stp>
        <stp>4년이하(당일)</stp>
        <stp/>
        <stp/>
        <tr r="P351" s="1"/>
      </tp>
      <tp>
        <v>3.597</v>
        <stp/>
        <stp>P</stp>
        <stp>0</stp>
        <stp>IR</stp>
        <stp>BONDAVG04227</stp>
        <stp>5년이하(당일)</stp>
        <stp/>
        <stp/>
        <tr r="Q184" s="1"/>
      </tp>
      <tp>
        <v>3.2</v>
        <stp/>
        <stp>P</stp>
        <stp>0</stp>
        <stp>IR</stp>
        <stp>BONDAVG04324</stp>
        <stp>4년이하(당일)</stp>
        <stp/>
        <stp/>
        <tr r="P185" s="1"/>
      </tp>
      <tp>
        <v>4.931</v>
        <stp/>
        <stp>P</stp>
        <stp>0</stp>
        <stp>IR</stp>
        <stp>BONDAVG04223</stp>
        <stp>5년이하(당일)</stp>
        <stp/>
        <stp/>
        <tr r="Q183" s="1"/>
      </tp>
      <tp>
        <v>3.3780000000000001</v>
        <stp/>
        <stp>P</stp>
        <stp>0</stp>
        <stp>IR</stp>
        <stp>BONDAVG04021</stp>
        <stp>7년이하(당일)</stp>
        <stp/>
        <stp/>
        <tr r="R177" s="1"/>
      </tp>
      <tp>
        <v>4.1310000000000002</v>
        <stp/>
        <stp>P</stp>
        <stp>0</stp>
        <stp>IR</stp>
        <stp>BONDAVG04016</stp>
        <stp>7년이하(당일)</stp>
        <stp/>
        <stp/>
        <tr r="R175" s="1"/>
      </tp>
      <tp>
        <v>3.4420000000000002</v>
        <stp/>
        <stp>P</stp>
        <stp>0</stp>
        <stp>IR</stp>
        <stp>BONDAVG54217</stp>
        <stp>5년이하(당일)</stp>
        <stp/>
        <stp/>
        <tr r="Q325" s="1"/>
      </tp>
      <tp>
        <v>4.8010000000000002</v>
        <stp/>
        <stp>P</stp>
        <stp>0</stp>
        <stp>IR</stp>
        <stp>BONDAVG04011</stp>
        <stp>7년이하(당일)</stp>
        <stp/>
        <stp/>
        <tr r="R174" s="1"/>
      </tp>
      <tp>
        <v>3.2229999999999999</v>
        <stp/>
        <stp>P</stp>
        <stp>0</stp>
        <stp>IR</stp>
        <stp>BONDAVG04019</stp>
        <stp>7년이하(당일)</stp>
        <stp/>
        <stp/>
        <tr r="R176" s="1"/>
      </tp>
      <tp>
        <v>3.4279999999999999</v>
        <stp/>
        <stp>P</stp>
        <stp>0</stp>
        <stp>IR</stp>
        <stp>BONDAVG04004</stp>
        <stp>7년이하(당일)</stp>
        <stp/>
        <stp/>
        <tr r="R173" s="1"/>
      </tp>
      <tp>
        <v>3.5049999999999999</v>
        <stp/>
        <stp>P</stp>
        <stp>0</stp>
        <stp>IR</stp>
        <stp>BONDAVG64605</stp>
        <stp>1년이하(당일)</stp>
        <stp/>
        <stp/>
        <tr r="K352" s="1"/>
      </tp>
      <tp>
        <v>3.298</v>
        <stp/>
        <stp>P</stp>
        <stp>0</stp>
        <stp>IR</stp>
        <stp>BONDAVG04484</stp>
        <stp>2년이하(당일)</stp>
        <stp/>
        <stp/>
        <tr r="M188" s="1"/>
      </tp>
      <tp>
        <v>3.9380000000000002</v>
        <stp/>
        <stp>P</stp>
        <stp>0</stp>
        <stp>IR</stp>
        <stp>BONDAVG04376</stp>
        <stp>5년이하(당일)</stp>
        <stp/>
        <stp/>
        <tr r="Q187" s="1"/>
      </tp>
      <tp>
        <v>3.7170000000000001</v>
        <stp/>
        <stp>P</stp>
        <stp>0</stp>
        <stp>IR</stp>
        <stp>BONDAVG04364</stp>
        <stp>5년이하(당일)</stp>
        <stp/>
        <stp/>
        <tr r="Q186" s="1"/>
      </tp>
      <tp>
        <v>3.9729999999999999</v>
        <stp/>
        <stp>P</stp>
        <stp>0</stp>
        <stp>IR</stp>
        <stp>BONDAVG64755</stp>
        <stp>1년이하(당일)</stp>
        <stp/>
        <stp/>
        <tr r="K353" s="1"/>
      </tp>
      <tp>
        <v>3.5990000000000002</v>
        <stp/>
        <stp>P</stp>
        <stp>0</stp>
        <stp>IR</stp>
        <stp>BONDAVG64349</stp>
        <stp>5년이하(당일)</stp>
        <stp/>
        <stp/>
        <tr r="Q351" s="1"/>
      </tp>
      <tp>
        <v>3.351</v>
        <stp/>
        <stp>P</stp>
        <stp>0</stp>
        <stp>IR</stp>
        <stp>BONDAVG04130</stp>
        <stp>7년이하(당일)</stp>
        <stp/>
        <stp/>
        <tr r="R181" s="1"/>
      </tp>
      <tp>
        <v>3.968</v>
        <stp/>
        <stp>P</stp>
        <stp>0</stp>
        <stp>IR</stp>
        <stp>BONDAVG04139</stp>
        <stp>7년이하(당일)</stp>
        <stp/>
        <stp/>
        <tr r="R182" s="1"/>
      </tp>
      <tp>
        <v>3.335</v>
        <stp/>
        <stp>P</stp>
        <stp>0</stp>
        <stp>IR</stp>
        <stp>BONDAVG14727</stp>
        <stp>1년이하(당일)</stp>
        <stp/>
        <stp/>
        <tr r="K258" s="1"/>
      </tp>
      <tp>
        <v>3.5070000000000001</v>
        <stp/>
        <stp>P</stp>
        <stp>0</stp>
        <stp>IR</stp>
        <stp>BONDAVG04227</stp>
        <stp>4년이하(당일)</stp>
        <stp/>
        <stp/>
        <tr r="P184" s="1"/>
      </tp>
      <tp>
        <v>3.2160000000000002</v>
        <stp/>
        <stp>P</stp>
        <stp>0</stp>
        <stp>IR</stp>
        <stp>BONDAVG04324</stp>
        <stp>5년이하(당일)</stp>
        <stp/>
        <stp/>
        <tr r="Q185" s="1"/>
      </tp>
      <tp>
        <v>3.5209999999999999</v>
        <stp/>
        <stp>P</stp>
        <stp>0</stp>
        <stp>IR</stp>
        <stp>BONDAVG14723</stp>
        <stp>1년이하(당일)</stp>
        <stp/>
        <stp/>
        <tr r="K257" s="1"/>
      </tp>
      <tp>
        <v>4.6840000000000002</v>
        <stp/>
        <stp>P</stp>
        <stp>0</stp>
        <stp>IR</stp>
        <stp>BONDAVG04223</stp>
        <stp>4년이하(당일)</stp>
        <stp/>
        <stp/>
        <tr r="P183" s="1"/>
      </tp>
      <tp>
        <v>3.4220000000000002</v>
        <stp/>
        <stp>P</stp>
        <stp>0</stp>
        <stp>IR</stp>
        <stp>BONDAVG54217</stp>
        <stp>4년이하(당일)</stp>
        <stp/>
        <stp/>
        <tr r="P325" s="1"/>
      </tp>
      <tp>
        <v>4.8280000000000003</v>
        <stp/>
        <stp>P</stp>
        <stp>0</stp>
        <stp>IR</stp>
        <stp>BONDAVG04107</stp>
        <stp>7년이하(당일)</stp>
        <stp/>
        <stp/>
        <tr r="R180" s="1"/>
      </tp>
      <tp>
        <v>3.27</v>
        <stp/>
        <stp>P</stp>
        <stp>0</stp>
        <stp>IR</stp>
        <stp>BONDAVG04484</stp>
        <stp>1년이하(당일)</stp>
        <stp/>
        <stp/>
        <tr r="K188" s="1"/>
      </tp>
      <tp>
        <v>3.3679999999999999</v>
        <stp/>
        <stp>P</stp>
        <stp>0</stp>
        <stp>IR</stp>
        <stp>BONDAVG04067</stp>
        <stp>5년이하(당일)</stp>
        <stp/>
        <stp/>
        <tr r="Q179" s="1"/>
      </tp>
      <tp>
        <v>3.7589999999999999</v>
        <stp/>
        <stp>P</stp>
        <stp>0</stp>
        <stp>IR</stp>
        <stp>BONDAVG44051</stp>
        <stp>5년이하(당일)</stp>
        <stp/>
        <stp/>
        <tr r="Q300" s="1"/>
      </tp>
      <tp>
        <v>7.9909999999999997</v>
        <stp/>
        <stp>P</stp>
        <stp>0</stp>
        <stp>IR</stp>
        <stp>BONDAVG04053</stp>
        <stp>5년이하(당일)</stp>
        <stp/>
        <stp/>
        <tr r="Q178" s="1"/>
      </tp>
      <tp>
        <v>4.1050000000000004</v>
        <stp/>
        <stp>P</stp>
        <stp>0</stp>
        <stp>IR</stp>
        <stp>BONDAVG64755</stp>
        <stp>2년이하(당일)</stp>
        <stp/>
        <stp/>
        <tr r="M353" s="1"/>
      </tp>
      <tp>
        <v>3.2829999999999999</v>
        <stp/>
        <stp>P</stp>
        <stp>0</stp>
        <stp>IR</stp>
        <stp>BONDAVG04130</stp>
        <stp>4년이하(당일)</stp>
        <stp/>
        <stp/>
        <tr r="P181" s="1"/>
      </tp>
      <tp>
        <v>3.617</v>
        <stp/>
        <stp>P</stp>
        <stp>0</stp>
        <stp>IR</stp>
        <stp>BONDAVG04139</stp>
        <stp>4년이하(당일)</stp>
        <stp/>
        <stp/>
        <tr r="P182" s="1"/>
      </tp>
      <tp>
        <v>3.2730000000000001</v>
        <stp/>
        <stp>P</stp>
        <stp>0</stp>
        <stp>IR</stp>
        <stp>BONDAVG14727</stp>
        <stp>2년이하(당일)</stp>
        <stp/>
        <stp/>
        <tr r="M258" s="1"/>
      </tp>
      <tp>
        <v>3.855</v>
        <stp/>
        <stp>P</stp>
        <stp>0</stp>
        <stp>IR</stp>
        <stp>BONDAVG04227</stp>
        <stp>7년이하(당일)</stp>
        <stp/>
        <stp/>
        <tr r="R184" s="1"/>
      </tp>
      <tp>
        <v>3.609</v>
        <stp/>
        <stp>P</stp>
        <stp>0</stp>
        <stp>IR</stp>
        <stp>BONDAVG14723</stp>
        <stp>2년이하(당일)</stp>
        <stp/>
        <stp/>
        <tr r="M257" s="1"/>
      </tp>
      <tp>
        <v>5.1680000000000001</v>
        <stp/>
        <stp>P</stp>
        <stp>0</stp>
        <stp>IR</stp>
        <stp>BONDAVG04223</stp>
        <stp>7년이하(당일)</stp>
        <stp/>
        <stp/>
        <tr r="R183" s="1"/>
      </tp>
      <tp>
        <v>3.3450000000000002</v>
        <stp/>
        <stp>P</stp>
        <stp>0</stp>
        <stp>IR</stp>
        <stp>BONDAVG04021</stp>
        <stp>5년이하(당일)</stp>
        <stp/>
        <stp/>
        <tr r="Q177" s="1"/>
      </tp>
      <tp>
        <v>3.645</v>
        <stp/>
        <stp>P</stp>
        <stp>0</stp>
        <stp>IR</stp>
        <stp>BONDAVG04016</stp>
        <stp>5년이하(당일)</stp>
        <stp/>
        <stp/>
        <tr r="Q175" s="1"/>
      </tp>
      <tp>
        <v>3.5910000000000002</v>
        <stp/>
        <stp>P</stp>
        <stp>0</stp>
        <stp>IR</stp>
        <stp>BONDAVG54217</stp>
        <stp>7년이하(당일)</stp>
        <stp/>
        <stp/>
        <tr r="R325" s="1"/>
      </tp>
      <tp>
        <v>4.5609999999999999</v>
        <stp/>
        <stp>P</stp>
        <stp>0</stp>
        <stp>IR</stp>
        <stp>BONDAVG04011</stp>
        <stp>5년이하(당일)</stp>
        <stp/>
        <stp/>
        <tr r="Q174" s="1"/>
      </tp>
      <tp>
        <v>3.21</v>
        <stp/>
        <stp>P</stp>
        <stp>0</stp>
        <stp>IR</stp>
        <stp>BONDAVG04019</stp>
        <stp>5년이하(당일)</stp>
        <stp/>
        <stp/>
        <tr r="Q176" s="1"/>
      </tp>
      <tp>
        <v>4.4329999999999998</v>
        <stp/>
        <stp>P</stp>
        <stp>0</stp>
        <stp>IR</stp>
        <stp>BONDAVG04107</stp>
        <stp>4년이하(당일)</stp>
        <stp/>
        <stp/>
        <tr r="P180" s="1"/>
      </tp>
      <tp>
        <v>3.3889999999999998</v>
        <stp/>
        <stp>P</stp>
        <stp>0</stp>
        <stp>IR</stp>
        <stp>BONDAVG04004</stp>
        <stp>5년이하(당일)</stp>
        <stp/>
        <stp/>
        <tr r="Q173" s="1"/>
      </tp>
      <tp>
        <v>3.5939999999999999</v>
        <stp/>
        <stp>P</stp>
        <stp>0</stp>
        <stp>IR</stp>
        <stp>BONDAVG64605</stp>
        <stp>3년이하(당일)</stp>
        <stp/>
        <stp/>
        <tr r="O352" s="1"/>
      </tp>
      <tp>
        <v>4.4130000000000003</v>
        <stp/>
        <stp>P</stp>
        <stp>0</stp>
        <stp>IR</stp>
        <stp>BONDAVG04376</stp>
        <stp>7년이하(당일)</stp>
        <stp/>
        <stp/>
        <tr r="R187" s="1"/>
      </tp>
      <tp>
        <v>3.3380000000000001</v>
        <stp/>
        <stp>P</stp>
        <stp>0</stp>
        <stp>IR</stp>
        <stp>BONDAVG04067</stp>
        <stp>4년이하(당일)</stp>
        <stp/>
        <stp/>
        <tr r="P179" s="1"/>
      </tp>
      <tp>
        <v>3.9580000000000002</v>
        <stp/>
        <stp>P</stp>
        <stp>0</stp>
        <stp>IR</stp>
        <stp>BONDAVG04364</stp>
        <stp>7년이하(당일)</stp>
        <stp/>
        <stp/>
        <tr r="R186" s="1"/>
      </tp>
      <tp>
        <v>3.702</v>
        <stp/>
        <stp>P</stp>
        <stp>0</stp>
        <stp>IR</stp>
        <stp>BONDAVG44051</stp>
        <stp>4년이하(당일)</stp>
        <stp/>
        <stp/>
        <tr r="P300" s="1"/>
      </tp>
      <tp>
        <v>7.89</v>
        <stp/>
        <stp>P</stp>
        <stp>0</stp>
        <stp>IR</stp>
        <stp>BONDAVG04053</stp>
        <stp>4년이하(당일)</stp>
        <stp/>
        <stp/>
        <tr r="P178" s="1"/>
      </tp>
      <tp>
        <v>4.3609999999999998</v>
        <stp/>
        <stp>P</stp>
        <stp>0</stp>
        <stp>IR</stp>
        <stp>BONDAVG64755</stp>
        <stp>3년이하(당일)</stp>
        <stp/>
        <stp/>
        <tr r="O353" s="1"/>
      </tp>
      <tp>
        <v>3.6360000000000001</v>
        <stp/>
        <stp>P</stp>
        <stp>0</stp>
        <stp>IR</stp>
        <stp>BONDAVG64349</stp>
        <stp>7년이하(당일)</stp>
        <stp/>
        <stp/>
        <tr r="R351" s="1"/>
      </tp>
      <tp>
        <v>3.3170000000000002</v>
        <stp/>
        <stp>P</stp>
        <stp>0</stp>
        <stp>IR</stp>
        <stp>BONDAVG04130</stp>
        <stp>5년이하(당일)</stp>
        <stp/>
        <stp/>
        <tr r="Q181" s="1"/>
      </tp>
      <tp>
        <v>3.7210000000000001</v>
        <stp/>
        <stp>P</stp>
        <stp>0</stp>
        <stp>IR</stp>
        <stp>BONDAVG04139</stp>
        <stp>5년이하(당일)</stp>
        <stp/>
        <stp/>
        <tr r="Q182" s="1"/>
      </tp>
      <tp>
        <v>3.2530000000000001</v>
        <stp/>
        <stp>P</stp>
        <stp>0</stp>
        <stp>IR</stp>
        <stp>BONDAVG14727</stp>
        <stp>3년이하(당일)</stp>
        <stp/>
        <stp/>
        <tr r="O258" s="1"/>
      </tp>
      <tp>
        <v>3.2280000000000002</v>
        <stp/>
        <stp>P</stp>
        <stp>0</stp>
        <stp>IR</stp>
        <stp>BONDAVG04324</stp>
        <stp>7년이하(당일)</stp>
        <stp/>
        <stp/>
        <tr r="R185" s="1"/>
      </tp>
      <tp>
        <v>3.706</v>
        <stp/>
        <stp>P</stp>
        <stp>0</stp>
        <stp>IR</stp>
        <stp>BONDAVG14723</stp>
        <stp>3년이하(당일)</stp>
        <stp/>
        <stp/>
        <tr r="O257" s="1"/>
      </tp>
      <tp>
        <v>3.3159999999999998</v>
        <stp/>
        <stp>P</stp>
        <stp>0</stp>
        <stp>IR</stp>
        <stp>BONDAVG04021</stp>
        <stp>4년이하(당일)</stp>
        <stp/>
        <stp/>
        <tr r="P177" s="1"/>
      </tp>
      <tp>
        <v>3.5310000000000001</v>
        <stp/>
        <stp>P</stp>
        <stp>0</stp>
        <stp>IR</stp>
        <stp>BONDAVG04016</stp>
        <stp>4년이하(당일)</stp>
        <stp/>
        <stp/>
        <tr r="P175" s="1"/>
      </tp>
      <tp>
        <v>4.3029999999999999</v>
        <stp/>
        <stp>P</stp>
        <stp>0</stp>
        <stp>IR</stp>
        <stp>BONDAVG04011</stp>
        <stp>4년이하(당일)</stp>
        <stp/>
        <stp/>
        <tr r="P174" s="1"/>
      </tp>
      <tp>
        <v>3.194</v>
        <stp/>
        <stp>P</stp>
        <stp>0</stp>
        <stp>IR</stp>
        <stp>BONDAVG04019</stp>
        <stp>4년이하(당일)</stp>
        <stp/>
        <stp/>
        <tr r="P176" s="1"/>
      </tp>
      <tp>
        <v>4.6159999999999997</v>
        <stp/>
        <stp>P</stp>
        <stp>0</stp>
        <stp>IR</stp>
        <stp>BONDAVG04107</stp>
        <stp>5년이하(당일)</stp>
        <stp/>
        <stp/>
        <tr r="Q180" s="1"/>
      </tp>
      <tp>
        <v>3.3530000000000002</v>
        <stp/>
        <stp>P</stp>
        <stp>0</stp>
        <stp>IR</stp>
        <stp>BONDAVG04004</stp>
        <stp>4년이하(당일)</stp>
        <stp/>
        <stp/>
        <tr r="P173" s="1"/>
      </tp>
      <tp>
        <v>3.5529999999999999</v>
        <stp/>
        <stp>P</stp>
        <stp>0</stp>
        <stp>IR</stp>
        <stp>BONDAVG64605</stp>
        <stp>2년이하(당일)</stp>
        <stp/>
        <stp/>
        <tr r="M352" s="1"/>
      </tp>
      <tp>
        <v>3.2829999999999999</v>
        <stp/>
        <stp>P</stp>
        <stp>0</stp>
        <stp>IR</stp>
        <stp>BONDAVG04998</stp>
        <stp>2년이하(당일)</stp>
        <stp/>
        <stp/>
        <tr r="M193" s="1"/>
      </tp>
      <tp>
        <v>3.6469999999999998</v>
        <stp/>
        <stp>P</stp>
        <stp>0</stp>
        <stp>IR</stp>
        <stp>BONDAVG54872</stp>
        <stp>3년이하(당일)</stp>
        <stp/>
        <stp/>
        <tr r="O326" s="1"/>
      </tp>
      <tp>
        <v>3.601</v>
        <stp/>
        <stp>P</stp>
        <stp>0</stp>
        <stp>IR</stp>
        <stp>BONDAVG04971</stp>
        <stp>2년이하(당일)</stp>
        <stp/>
        <stp/>
        <tr r="M192" s="1"/>
      </tp>
      <tp>
        <v>3.1709999999999998</v>
        <stp/>
        <stp>P</stp>
        <stp>0</stp>
        <stp>IR</stp>
        <stp>BONDAVG14957</stp>
        <stp>2년이하(당일)</stp>
        <stp/>
        <stp/>
        <tr r="M372" s="1"/>
      </tp>
      <tp>
        <v>3.4550000000000001</v>
        <stp/>
        <stp>P</stp>
        <stp>0</stp>
        <stp>IR</stp>
        <stp>BONDAVG04934</stp>
        <stp>2년이하(당일)</stp>
        <stp/>
        <stp/>
        <tr r="M191" s="1"/>
      </tp>
      <tp>
        <v>3.3780000000000001</v>
        <stp/>
        <stp>P</stp>
        <stp>0</stp>
        <stp>IR</stp>
        <stp>BONDAVG04932</stp>
        <stp>2년이하(당일)</stp>
        <stp/>
        <stp/>
        <tr r="M190" s="1"/>
      </tp>
      <tp>
        <v>4.0730000000000004</v>
        <stp/>
        <stp>P</stp>
        <stp>0</stp>
        <stp>IR</stp>
        <stp>BONDAVG44919</stp>
        <stp>2년이하(당일)</stp>
        <stp/>
        <stp/>
        <tr r="M301" s="1"/>
      </tp>
      <tp>
        <v>3.379</v>
        <stp/>
        <stp>P</stp>
        <stp>0</stp>
        <stp>IR</stp>
        <stp>BONDAVG04908</stp>
        <stp>2년이하(당일)</stp>
        <stp/>
        <stp/>
        <tr r="M189" s="1"/>
      </tp>
      <tp>
        <v>3.3010000000000002</v>
        <stp/>
        <stp>P</stp>
        <stp>0</stp>
        <stp>IR</stp>
        <stp>BONDAVG04998</stp>
        <stp>3년이하(당일)</stp>
        <stp/>
        <stp/>
        <tr r="O193" s="1"/>
      </tp>
      <tp>
        <v>3.5960000000000001</v>
        <stp/>
        <stp>P</stp>
        <stp>0</stp>
        <stp>IR</stp>
        <stp>BONDAVG54872</stp>
        <stp>2년이하(당일)</stp>
        <stp/>
        <stp/>
        <tr r="M326" s="1"/>
      </tp>
      <tp>
        <v>3.694</v>
        <stp/>
        <stp>P</stp>
        <stp>0</stp>
        <stp>IR</stp>
        <stp>BONDAVG04971</stp>
        <stp>3년이하(당일)</stp>
        <stp/>
        <stp/>
        <tr r="O192" s="1"/>
      </tp>
      <tp>
        <v>3.1230000000000002</v>
        <stp/>
        <stp>P</stp>
        <stp>0</stp>
        <stp>IR</stp>
        <stp>BONDAVG14957</stp>
        <stp>3년이하(당일)</stp>
        <stp/>
        <stp/>
        <tr r="O372" s="1"/>
      </tp>
      <tp>
        <v>3.4969999999999999</v>
        <stp/>
        <stp>P</stp>
        <stp>0</stp>
        <stp>IR</stp>
        <stp>BONDAVG04934</stp>
        <stp>3년이하(당일)</stp>
        <stp/>
        <stp/>
        <tr r="O191" s="1"/>
      </tp>
      <tp>
        <v>3.3450000000000002</v>
        <stp/>
        <stp>P</stp>
        <stp>0</stp>
        <stp>IR</stp>
        <stp>BONDAVG04932</stp>
        <stp>3년이하(당일)</stp>
        <stp/>
        <stp/>
        <tr r="O190" s="1"/>
      </tp>
      <tp>
        <v>4.3630000000000004</v>
        <stp/>
        <stp>P</stp>
        <stp>0</stp>
        <stp>IR</stp>
        <stp>BONDAVG44919</stp>
        <stp>3년이하(당일)</stp>
        <stp/>
        <stp/>
        <tr r="O301" s="1"/>
      </tp>
      <tp>
        <v>3.3570000000000002</v>
        <stp/>
        <stp>P</stp>
        <stp>0</stp>
        <stp>IR</stp>
        <stp>BONDAVG04908</stp>
        <stp>3년이하(당일)</stp>
        <stp/>
        <stp/>
        <tr r="O189" s="1"/>
      </tp>
      <tp>
        <v>3.5059999999999998</v>
        <stp/>
        <stp>P</stp>
        <stp>0</stp>
        <stp>IR</stp>
        <stp>BONDAVG54872</stp>
        <stp>1년이하(당일)</stp>
        <stp/>
        <stp/>
        <tr r="K326" s="1"/>
      </tp>
      <tp>
        <v>3.2610000000000001</v>
        <stp/>
        <stp>P</stp>
        <stp>0</stp>
        <stp>IR</stp>
        <stp>BONDAVG04998</stp>
        <stp>1년이하(당일)</stp>
        <stp/>
        <stp/>
        <tr r="K193" s="1"/>
      </tp>
      <tp>
        <v>3.5070000000000001</v>
        <stp/>
        <stp>P</stp>
        <stp>0</stp>
        <stp>IR</stp>
        <stp>BONDAVG04971</stp>
        <stp>1년이하(당일)</stp>
        <stp/>
        <stp/>
        <tr r="K192" s="1"/>
      </tp>
      <tp>
        <v>3.2320000000000002</v>
        <stp/>
        <stp>P</stp>
        <stp>0</stp>
        <stp>IR</stp>
        <stp>BONDAVG14957</stp>
        <stp>1년이하(당일)</stp>
        <stp/>
        <stp/>
        <tr r="K372" s="1"/>
      </tp>
      <tp>
        <v>3.4220000000000002</v>
        <stp/>
        <stp>P</stp>
        <stp>0</stp>
        <stp>IR</stp>
        <stp>BONDAVG04934</stp>
        <stp>1년이하(당일)</stp>
        <stp/>
        <stp/>
        <tr r="K191" s="1"/>
      </tp>
      <tp>
        <v>3.3969999999999998</v>
        <stp/>
        <stp>P</stp>
        <stp>0</stp>
        <stp>IR</stp>
        <stp>BONDAVG04932</stp>
        <stp>1년이하(당일)</stp>
        <stp/>
        <stp/>
        <tr r="K190" s="1"/>
      </tp>
      <tp>
        <v>3.8919999999999999</v>
        <stp/>
        <stp>P</stp>
        <stp>0</stp>
        <stp>IR</stp>
        <stp>BONDAVG44919</stp>
        <stp>1년이하(당일)</stp>
        <stp/>
        <stp/>
        <tr r="K301" s="1"/>
      </tp>
      <tp>
        <v>3.399</v>
        <stp/>
        <stp>P</stp>
        <stp>0</stp>
        <stp>IR</stp>
        <stp>BONDAVG04908</stp>
        <stp>1년이하(당일)</stp>
        <stp/>
        <stp/>
        <tr r="K189" s="1"/>
      </tp>
      <tp>
        <v>4.4039999999999999</v>
        <stp/>
        <stp>P</stp>
        <stp>0</stp>
        <stp>IR</stp>
        <stp>BONDAVG54872</stp>
        <stp>7년이하(당일)</stp>
        <stp/>
        <stp/>
        <tr r="R326" s="1"/>
      </tp>
      <tp>
        <v>3.4350000000000001</v>
        <stp/>
        <stp>P</stp>
        <stp>0</stp>
        <stp>IR</stp>
        <stp>BONDAVG04998</stp>
        <stp>7년이하(당일)</stp>
        <stp/>
        <stp/>
        <tr r="R193" s="1"/>
      </tp>
      <tp>
        <v>4.274</v>
        <stp/>
        <stp>P</stp>
        <stp>0</stp>
        <stp>IR</stp>
        <stp>BONDAVG04971</stp>
        <stp>7년이하(당일)</stp>
        <stp/>
        <stp/>
        <tr r="R192" s="1"/>
      </tp>
      <tp>
        <v>3.1869999999999998</v>
        <stp/>
        <stp>P</stp>
        <stp>0</stp>
        <stp>IR</stp>
        <stp>BONDAVG14957</stp>
        <stp>7년이하(당일)</stp>
        <stp/>
        <stp/>
        <tr r="R372" s="1"/>
      </tp>
      <tp>
        <v>3.6339999999999999</v>
        <stp/>
        <stp>P</stp>
        <stp>0</stp>
        <stp>IR</stp>
        <stp>BONDAVG04934</stp>
        <stp>7년이하(당일)</stp>
        <stp/>
        <stp/>
        <tr r="R191" s="1"/>
      </tp>
      <tp>
        <v>3.4540000000000002</v>
        <stp/>
        <stp>P</stp>
        <stp>0</stp>
        <stp>IR</stp>
        <stp>BONDAVG04932</stp>
        <stp>7년이하(당일)</stp>
        <stp/>
        <stp/>
        <tr r="R190" s="1"/>
      </tp>
      <tp>
        <v>5.3710000000000004</v>
        <stp/>
        <stp>P</stp>
        <stp>0</stp>
        <stp>IR</stp>
        <stp>BONDAVG44919</stp>
        <stp>7년이하(당일)</stp>
        <stp/>
        <stp/>
        <tr r="R301" s="1"/>
      </tp>
      <tp>
        <v>3.4630000000000001</v>
        <stp/>
        <stp>P</stp>
        <stp>0</stp>
        <stp>IR</stp>
        <stp>BONDAVG04908</stp>
        <stp>7년이하(당일)</stp>
        <stp/>
        <stp/>
        <tr r="R189" s="1"/>
      </tp>
      <tp>
        <v>3.3029999999999999</v>
        <stp/>
        <stp>P</stp>
        <stp>0</stp>
        <stp>IR</stp>
        <stp>BONDAVG04998</stp>
        <stp>4년이하(당일)</stp>
        <stp/>
        <stp/>
        <tr r="P193" s="1"/>
      </tp>
      <tp>
        <v>4.1769999999999996</v>
        <stp/>
        <stp>P</stp>
        <stp>0</stp>
        <stp>IR</stp>
        <stp>BONDAVG54872</stp>
        <stp>5년이하(당일)</stp>
        <stp/>
        <stp/>
        <tr r="Q326" s="1"/>
      </tp>
      <tp>
        <v>3.944</v>
        <stp/>
        <stp>P</stp>
        <stp>0</stp>
        <stp>IR</stp>
        <stp>BONDAVG04971</stp>
        <stp>4년이하(당일)</stp>
        <stp/>
        <stp/>
        <tr r="P192" s="1"/>
      </tp>
      <tp>
        <v>3.1360000000000001</v>
        <stp/>
        <stp>P</stp>
        <stp>0</stp>
        <stp>IR</stp>
        <stp>BONDAVG14957</stp>
        <stp>4년이하(당일)</stp>
        <stp/>
        <stp/>
        <tr r="P372" s="1"/>
      </tp>
      <tp>
        <v>3.5089999999999999</v>
        <stp/>
        <stp>P</stp>
        <stp>0</stp>
        <stp>IR</stp>
        <stp>BONDAVG04934</stp>
        <stp>4년이하(당일)</stp>
        <stp/>
        <stp/>
        <tr r="P191" s="1"/>
      </tp>
      <tp>
        <v>3.375</v>
        <stp/>
        <stp>P</stp>
        <stp>0</stp>
        <stp>IR</stp>
        <stp>BONDAVG04932</stp>
        <stp>4년이하(당일)</stp>
        <stp/>
        <stp/>
        <tr r="P190" s="1"/>
      </tp>
      <tp>
        <v>4.7530000000000001</v>
        <stp/>
        <stp>P</stp>
        <stp>0</stp>
        <stp>IR</stp>
        <stp>BONDAVG44919</stp>
        <stp>4년이하(당일)</stp>
        <stp/>
        <stp/>
        <tr r="P301" s="1"/>
      </tp>
      <tp>
        <v>3.395</v>
        <stp/>
        <stp>P</stp>
        <stp>0</stp>
        <stp>IR</stp>
        <stp>BONDAVG04908</stp>
        <stp>4년이하(당일)</stp>
        <stp/>
        <stp/>
        <tr r="P189" s="1"/>
      </tp>
      <tp>
        <v>3.3170000000000002</v>
        <stp/>
        <stp>P</stp>
        <stp>0</stp>
        <stp>IR</stp>
        <stp>BONDAVG04998</stp>
        <stp>5년이하(당일)</stp>
        <stp/>
        <stp/>
        <tr r="Q193" s="1"/>
      </tp>
      <tp>
        <v>3.9390000000000001</v>
        <stp/>
        <stp>P</stp>
        <stp>0</stp>
        <stp>IR</stp>
        <stp>BONDAVG54872</stp>
        <stp>4년이하(당일)</stp>
        <stp/>
        <stp/>
        <tr r="P326" s="1"/>
      </tp>
      <tp>
        <v>4.0529999999999999</v>
        <stp/>
        <stp>P</stp>
        <stp>0</stp>
        <stp>IR</stp>
        <stp>BONDAVG04971</stp>
        <stp>5년이하(당일)</stp>
        <stp/>
        <stp/>
        <tr r="Q192" s="1"/>
      </tp>
      <tp>
        <v>3.17</v>
        <stp/>
        <stp>P</stp>
        <stp>0</stp>
        <stp>IR</stp>
        <stp>BONDAVG14957</stp>
        <stp>5년이하(당일)</stp>
        <stp/>
        <stp/>
        <tr r="Q372" s="1"/>
      </tp>
      <tp>
        <v>3.544</v>
        <stp/>
        <stp>P</stp>
        <stp>0</stp>
        <stp>IR</stp>
        <stp>BONDAVG04934</stp>
        <stp>5년이하(당일)</stp>
        <stp/>
        <stp/>
        <tr r="Q191" s="1"/>
      </tp>
      <tp>
        <v>3.4169999999999998</v>
        <stp/>
        <stp>P</stp>
        <stp>0</stp>
        <stp>IR</stp>
        <stp>BONDAVG04932</stp>
        <stp>5년이하(당일)</stp>
        <stp/>
        <stp/>
        <tr r="Q190" s="1"/>
      </tp>
      <tp>
        <v>5.1100000000000003</v>
        <stp/>
        <stp>P</stp>
        <stp>0</stp>
        <stp>IR</stp>
        <stp>BONDAVG44919</stp>
        <stp>5년이하(당일)</stp>
        <stp/>
        <stp/>
        <tr r="Q301" s="1"/>
      </tp>
      <tp>
        <v>3.431</v>
        <stp/>
        <stp>P</stp>
        <stp>0</stp>
        <stp>IR</stp>
        <stp>BONDAVG04908</stp>
        <stp>5년이하(당일)</stp>
        <stp/>
        <stp/>
        <tr r="Q189" s="1"/>
      </tp>
      <tp>
        <v>3.8220000000000001</v>
        <stp/>
        <stp>P</stp>
        <stp>0</stp>
        <stp>IR</stp>
        <stp>BONDAVG64755</stp>
        <stp>3월이하(당일)</stp>
        <stp/>
        <stp/>
        <tr r="H353" s="1"/>
      </tp>
      <tp>
        <v>3.45</v>
        <stp/>
        <stp>P</stp>
        <stp>0</stp>
        <stp>IR</stp>
        <stp>BONDAVG14727</stp>
        <stp>3월이하(당일)</stp>
        <stp/>
        <stp/>
        <tr r="H258" s="1"/>
      </tp>
      <tp>
        <v>3.4660000000000002</v>
        <stp/>
        <stp>P</stp>
        <stp>0</stp>
        <stp>IR</stp>
        <stp>BONDAVG04227</stp>
        <stp>6월이하(당일)</stp>
        <stp/>
        <stp/>
        <tr r="I184" s="1"/>
      </tp>
      <tp>
        <v>3.4580000000000002</v>
        <stp/>
        <stp>P</stp>
        <stp>0</stp>
        <stp>IR</stp>
        <stp>BONDAVG14723</stp>
        <stp>3월이하(당일)</stp>
        <stp/>
        <stp/>
        <tr r="H257" s="1"/>
      </tp>
      <tp>
        <v>3.8919999999999999</v>
        <stp/>
        <stp>P</stp>
        <stp>0</stp>
        <stp>IR</stp>
        <stp>BONDAVG04223</stp>
        <stp>6월이하(당일)</stp>
        <stp/>
        <stp/>
        <tr r="I183" s="1"/>
      </tp>
      <tp>
        <v>3.4529999999999998</v>
        <stp/>
        <stp>P</stp>
        <stp>0</stp>
        <stp>IR</stp>
        <stp>BONDAVG54217</stp>
        <stp>6월이하(당일)</stp>
        <stp/>
        <stp/>
        <tr r="I325" s="1"/>
      </tp>
      <tp>
        <v>3.6619999999999999</v>
        <stp/>
        <stp>P</stp>
        <stp>0</stp>
        <stp>IR</stp>
        <stp>BONDAVG04376</stp>
        <stp>6월이하(당일)</stp>
        <stp/>
        <stp/>
        <tr r="I187" s="1"/>
      </tp>
      <tp>
        <v>3.5910000000000002</v>
        <stp/>
        <stp>P</stp>
        <stp>0</stp>
        <stp>IR</stp>
        <stp>BONDAVG04364</stp>
        <stp>6월이하(당일)</stp>
        <stp/>
        <stp/>
        <tr r="I186" s="1"/>
      </tp>
      <tp>
        <v>3.6219999999999999</v>
        <stp/>
        <stp>P</stp>
        <stp>0</stp>
        <stp>IR</stp>
        <stp>BONDAVG64349</stp>
        <stp>6월이하(당일)</stp>
        <stp/>
        <stp/>
        <tr r="I351" s="1"/>
      </tp>
      <tp>
        <v>3.4039999999999999</v>
        <stp/>
        <stp>P</stp>
        <stp>0</stp>
        <stp>IR</stp>
        <stp>BONDAVG04324</stp>
        <stp>6월이하(당일)</stp>
        <stp/>
        <stp/>
        <tr r="I185" s="1"/>
      </tp>
      <tp>
        <v>3.5579999999999998</v>
        <stp/>
        <stp>P</stp>
        <stp>0</stp>
        <stp>IR</stp>
        <stp>BONDAVG64605</stp>
        <stp>3월이하(당일)</stp>
        <stp/>
        <stp/>
        <tr r="H352" s="1"/>
      </tp>
      <tp>
        <v>3.4769999999999999</v>
        <stp/>
        <stp>P</stp>
        <stp>0</stp>
        <stp>IR</stp>
        <stp>BONDAVG04067</stp>
        <stp>6월이하(당일)</stp>
        <stp/>
        <stp/>
        <tr r="I179" s="1"/>
      </tp>
      <tp>
        <v>3.53</v>
        <stp/>
        <stp>P</stp>
        <stp>0</stp>
        <stp>IR</stp>
        <stp>BONDAVG44051</stp>
        <stp>6월이하(당일)</stp>
        <stp/>
        <stp/>
        <tr r="I300" s="1"/>
      </tp>
      <tp>
        <v>5.1890000000000001</v>
        <stp/>
        <stp>P</stp>
        <stp>0</stp>
        <stp>IR</stp>
        <stp>BONDAVG04053</stp>
        <stp>6월이하(당일)</stp>
        <stp/>
        <stp/>
        <tr r="I178" s="1"/>
      </tp>
      <tp>
        <v>3.464</v>
        <stp/>
        <stp>P</stp>
        <stp>0</stp>
        <stp>IR</stp>
        <stp>BONDAVG04021</stp>
        <stp>6월이하(당일)</stp>
        <stp/>
        <stp/>
        <tr r="I177" s="1"/>
      </tp>
      <tp>
        <v>3.5</v>
        <stp/>
        <stp>P</stp>
        <stp>0</stp>
        <stp>IR</stp>
        <stp>BONDAVG04016</stp>
        <stp>6월이하(당일)</stp>
        <stp/>
        <stp/>
        <tr r="I175" s="1"/>
      </tp>
      <tp>
        <v>3.72</v>
        <stp/>
        <stp>P</stp>
        <stp>0</stp>
        <stp>IR</stp>
        <stp>BONDAVG04011</stp>
        <stp>6월이하(당일)</stp>
        <stp/>
        <stp/>
        <tr r="I174" s="1"/>
      </tp>
      <tp>
        <v>3.3980000000000001</v>
        <stp/>
        <stp>P</stp>
        <stp>0</stp>
        <stp>IR</stp>
        <stp>BONDAVG04019</stp>
        <stp>6월이하(당일)</stp>
        <stp/>
        <stp/>
        <tr r="I176" s="1"/>
      </tp>
      <tp>
        <v>3.4910000000000001</v>
        <stp/>
        <stp>P</stp>
        <stp>0</stp>
        <stp>IR</stp>
        <stp>BONDAVG04004</stp>
        <stp>6월이하(당일)</stp>
        <stp/>
        <stp/>
        <tr r="I173" s="1"/>
      </tp>
      <tp>
        <v>3.3759999999999999</v>
        <stp/>
        <stp>P</stp>
        <stp>0</stp>
        <stp>IR</stp>
        <stp>BONDAVG04484</stp>
        <stp>3월이하(당일)</stp>
        <stp/>
        <stp/>
        <tr r="H188" s="1"/>
      </tp>
      <tp>
        <v>3.4460000000000002</v>
        <stp/>
        <stp>P</stp>
        <stp>0</stp>
        <stp>IR</stp>
        <stp>BONDAVG04130</stp>
        <stp>6월이하(당일)</stp>
        <stp/>
        <stp/>
        <tr r="I181" s="1"/>
      </tp>
      <tp>
        <v>3.5880000000000001</v>
        <stp/>
        <stp>P</stp>
        <stp>0</stp>
        <stp>IR</stp>
        <stp>BONDAVG04139</stp>
        <stp>6월이하(당일)</stp>
        <stp/>
        <stp/>
        <tr r="I182" s="1"/>
      </tp>
      <tp>
        <v>3.86</v>
        <stp/>
        <stp>P</stp>
        <stp>0</stp>
        <stp>IR</stp>
        <stp>BONDAVG04107</stp>
        <stp>6월이하(당일)</stp>
        <stp/>
        <stp/>
        <tr r="I180" s="1"/>
      </tp>
      <tp>
        <v>3.3039999999999998</v>
        <stp/>
        <stp>P</stp>
        <stp>0</stp>
        <stp>IR</stp>
        <stp>BONDAVG04998</stp>
        <stp>9월이하(당일)</stp>
        <stp/>
        <stp/>
        <tr r="J193" s="1"/>
      </tp>
      <tp>
        <v>3.6629999999999998</v>
        <stp/>
        <stp>P</stp>
        <stp>0</stp>
        <stp>IR</stp>
        <stp>BONDAVG04376</stp>
        <stp>3월이하(당일)</stp>
        <stp/>
        <stp/>
        <tr r="H187" s="1"/>
      </tp>
      <tp>
        <v>3.4910000000000001</v>
        <stp/>
        <stp>P</stp>
        <stp>0</stp>
        <stp>IR</stp>
        <stp>BONDAVG04971</stp>
        <stp>9월이하(당일)</stp>
        <stp/>
        <stp/>
        <tr r="J192" s="1"/>
      </tp>
      <tp>
        <v>3.59</v>
        <stp/>
        <stp>P</stp>
        <stp>0</stp>
        <stp>IR</stp>
        <stp>BONDAVG04364</stp>
        <stp>3월이하(당일)</stp>
        <stp/>
        <stp/>
        <tr r="H186" s="1"/>
      </tp>
      <tp>
        <v>3.2709999999999999</v>
        <stp/>
        <stp>P</stp>
        <stp>0</stp>
        <stp>IR</stp>
        <stp>BONDAVG14957</stp>
        <stp>9월이하(당일)</stp>
        <stp/>
        <stp/>
        <tr r="J372" s="1"/>
      </tp>
      <tp>
        <v>3.556</v>
        <stp/>
        <stp>P</stp>
        <stp>0</stp>
        <stp>IR</stp>
        <stp>BONDAVG64349</stp>
        <stp>3월이하(당일)</stp>
        <stp/>
        <stp/>
        <tr r="H351" s="1"/>
      </tp>
      <tp>
        <v>3.45</v>
        <stp/>
        <stp>P</stp>
        <stp>0</stp>
        <stp>IR</stp>
        <stp>BONDAVG04934</stp>
        <stp>9월이하(당일)</stp>
        <stp/>
        <stp/>
        <tr r="J191" s="1"/>
      </tp>
      <tp>
        <v>3.4329999999999998</v>
        <stp/>
        <stp>P</stp>
        <stp>0</stp>
        <stp>IR</stp>
        <stp>BONDAVG04932</stp>
        <stp>9월이하(당일)</stp>
        <stp/>
        <stp/>
        <tr r="J190" s="1"/>
      </tp>
      <tp>
        <v>3.4169999999999998</v>
        <stp/>
        <stp>P</stp>
        <stp>0</stp>
        <stp>IR</stp>
        <stp>BONDAVG04324</stp>
        <stp>3월이하(당일)</stp>
        <stp/>
        <stp/>
        <tr r="H185" s="1"/>
      </tp>
      <tp>
        <v>3.847</v>
        <stp/>
        <stp>P</stp>
        <stp>0</stp>
        <stp>IR</stp>
        <stp>BONDAVG44919</stp>
        <stp>9월이하(당일)</stp>
        <stp/>
        <stp/>
        <tr r="J301" s="1"/>
      </tp>
      <tp>
        <v>3.589</v>
        <stp/>
        <stp>P</stp>
        <stp>0</stp>
        <stp>IR</stp>
        <stp>BONDAVG64605</stp>
        <stp>6월이하(당일)</stp>
        <stp/>
        <stp/>
        <tr r="I352" s="1"/>
      </tp>
      <tp>
        <v>3.4359999999999999</v>
        <stp/>
        <stp>P</stp>
        <stp>0</stp>
        <stp>IR</stp>
        <stp>BONDAVG04908</stp>
        <stp>9월이하(당일)</stp>
        <stp/>
        <stp/>
        <tr r="J189" s="1"/>
      </tp>
      <tp>
        <v>3.5009999999999999</v>
        <stp/>
        <stp>P</stp>
        <stp>0</stp>
        <stp>IR</stp>
        <stp>BONDAVG54872</stp>
        <stp>9월이하(당일)</stp>
        <stp/>
        <stp/>
        <tr r="J326" s="1"/>
      </tp>
      <tp>
        <v>3.9119999999999999</v>
        <stp/>
        <stp>P</stp>
        <stp>0</stp>
        <stp>IR</stp>
        <stp>BONDAVG64755</stp>
        <stp>6월이하(당일)</stp>
        <stp/>
        <stp/>
        <tr r="I353" s="1"/>
      </tp>
      <tp>
        <v>3.4420000000000002</v>
        <stp/>
        <stp>P</stp>
        <stp>0</stp>
        <stp>IR</stp>
        <stp>BONDAVG14727</stp>
        <stp>6월이하(당일)</stp>
        <stp/>
        <stp/>
        <tr r="I258" s="1"/>
      </tp>
      <tp>
        <v>3.4609999999999999</v>
        <stp/>
        <stp>P</stp>
        <stp>0</stp>
        <stp>IR</stp>
        <stp>BONDAVG04227</stp>
        <stp>3월이하(당일)</stp>
        <stp/>
        <stp/>
        <tr r="H184" s="1"/>
      </tp>
      <tp>
        <v>3.5030000000000001</v>
        <stp/>
        <stp>P</stp>
        <stp>0</stp>
        <stp>IR</stp>
        <stp>BONDAVG14723</stp>
        <stp>6월이하(당일)</stp>
        <stp/>
        <stp/>
        <tr r="I257" s="1"/>
      </tp>
      <tp>
        <v>3.8130000000000002</v>
        <stp/>
        <stp>P</stp>
        <stp>0</stp>
        <stp>IR</stp>
        <stp>BONDAVG04223</stp>
        <stp>3월이하(당일)</stp>
        <stp/>
        <stp/>
        <tr r="H183" s="1"/>
      </tp>
      <tp>
        <v>3.4550000000000001</v>
        <stp/>
        <stp>P</stp>
        <stp>0</stp>
        <stp>IR</stp>
        <stp>BONDAVG54217</stp>
        <stp>3월이하(당일)</stp>
        <stp/>
        <stp/>
        <tr r="H325" s="1"/>
      </tp>
      <tp>
        <v>3.371</v>
        <stp/>
        <stp>P</stp>
        <stp>0</stp>
        <stp>IR</stp>
        <stp>BONDAVG04484</stp>
        <stp>6월이하(당일)</stp>
        <stp/>
        <stp/>
        <tr r="I188" s="1"/>
      </tp>
      <tp>
        <v>3.4580000000000002</v>
        <stp/>
        <stp>P</stp>
        <stp>0</stp>
        <stp>IR</stp>
        <stp>BONDAVG04130</stp>
        <stp>3월이하(당일)</stp>
        <stp/>
        <stp/>
        <tr r="H181" s="1"/>
      </tp>
      <tp>
        <v>3.5910000000000002</v>
        <stp/>
        <stp>P</stp>
        <stp>0</stp>
        <stp>IR</stp>
        <stp>BONDAVG04139</stp>
        <stp>3월이하(당일)</stp>
        <stp/>
        <stp/>
        <tr r="H182" s="1"/>
      </tp>
      <tp>
        <v>3.7730000000000001</v>
        <stp/>
        <stp>P</stp>
        <stp>0</stp>
        <stp>IR</stp>
        <stp>BONDAVG04107</stp>
        <stp>3월이하(당일)</stp>
        <stp/>
        <stp/>
        <tr r="H180" s="1"/>
      </tp>
      <tp>
        <v>3.4569999999999999</v>
        <stp/>
        <stp>P</stp>
        <stp>0</stp>
        <stp>IR</stp>
        <stp>BONDAVG04067</stp>
        <stp>3월이하(당일)</stp>
        <stp/>
        <stp/>
        <tr r="H179" s="1"/>
      </tp>
      <tp>
        <v>3.4740000000000002</v>
        <stp/>
        <stp>P</stp>
        <stp>0</stp>
        <stp>IR</stp>
        <stp>BONDAVG44051</stp>
        <stp>3월이하(당일)</stp>
        <stp/>
        <stp/>
        <tr r="H300" s="1"/>
      </tp>
      <tp>
        <v>4.6749999999999998</v>
        <stp/>
        <stp>P</stp>
        <stp>0</stp>
        <stp>IR</stp>
        <stp>BONDAVG04053</stp>
        <stp>3월이하(당일)</stp>
        <stp/>
        <stp/>
        <tr r="H178" s="1"/>
      </tp>
      <tp>
        <v>3.4470000000000001</v>
        <stp/>
        <stp>P</stp>
        <stp>0</stp>
        <stp>IR</stp>
        <stp>BONDAVG04021</stp>
        <stp>3월이하(당일)</stp>
        <stp/>
        <stp/>
        <tr r="H177" s="1"/>
      </tp>
      <tp>
        <v>3.5169999999999999</v>
        <stp/>
        <stp>P</stp>
        <stp>0</stp>
        <stp>IR</stp>
        <stp>BONDAVG04016</stp>
        <stp>3월이하(당일)</stp>
        <stp/>
        <stp/>
        <tr r="H175" s="1"/>
      </tp>
      <tp>
        <v>3.6539999999999999</v>
        <stp/>
        <stp>P</stp>
        <stp>0</stp>
        <stp>IR</stp>
        <stp>BONDAVG04011</stp>
        <stp>3월이하(당일)</stp>
        <stp/>
        <stp/>
        <tr r="H174" s="1"/>
      </tp>
      <tp>
        <v>3.411</v>
        <stp/>
        <stp>P</stp>
        <stp>0</stp>
        <stp>IR</stp>
        <stp>BONDAVG04019</stp>
        <stp>3월이하(당일)</stp>
        <stp/>
        <stp/>
        <tr r="H176" s="1"/>
      </tp>
      <tp>
        <v>3.4750000000000001</v>
        <stp/>
        <stp>P</stp>
        <stp>0</stp>
        <stp>IR</stp>
        <stp>BONDAVG04004</stp>
        <stp>3월이하(당일)</stp>
        <stp/>
        <stp/>
        <tr r="H173" s="1"/>
      </tp>
      <tp>
        <v>3.3029999999999999</v>
        <stp/>
        <stp>P</stp>
        <stp>0</stp>
        <stp>IR</stp>
        <stp>BONDAVG04484</stp>
        <stp>9월이하(당일)</stp>
        <stp/>
        <stp/>
        <tr r="J188" s="1"/>
      </tp>
      <tp>
        <v>3.4950000000000001</v>
        <stp/>
        <stp>P</stp>
        <stp>0</stp>
        <stp>IR</stp>
        <stp>BONDAVG54872</stp>
        <stp>6월이하(당일)</stp>
        <stp/>
        <stp/>
        <tr r="I326" s="1"/>
      </tp>
      <tp>
        <v>3.9489999999999998</v>
        <stp/>
        <stp>P</stp>
        <stp>0</stp>
        <stp>IR</stp>
        <stp>BONDAVG64755</stp>
        <stp>9월이하(당일)</stp>
        <stp/>
        <stp/>
        <tr r="J353" s="1"/>
      </tp>
      <tp>
        <v>3.36</v>
        <stp/>
        <stp>P</stp>
        <stp>0</stp>
        <stp>IR</stp>
        <stp>BONDAVG14727</stp>
        <stp>9월이하(당일)</stp>
        <stp/>
        <stp/>
        <tr r="J258" s="1"/>
      </tp>
      <tp>
        <v>3.508</v>
        <stp/>
        <stp>P</stp>
        <stp>0</stp>
        <stp>IR</stp>
        <stp>BONDAVG14723</stp>
        <stp>9월이하(당일)</stp>
        <stp/>
        <stp/>
        <tr r="J257" s="1"/>
      </tp>
      <tp>
        <v>3.375</v>
        <stp/>
        <stp>P</stp>
        <stp>0</stp>
        <stp>IR</stp>
        <stp>BONDAVG04998</stp>
        <stp>6월이하(당일)</stp>
        <stp/>
        <stp/>
        <tr r="I193" s="1"/>
      </tp>
      <tp>
        <v>3.4830000000000001</v>
        <stp/>
        <stp>P</stp>
        <stp>0</stp>
        <stp>IR</stp>
        <stp>BONDAVG04971</stp>
        <stp>6월이하(당일)</stp>
        <stp/>
        <stp/>
        <tr r="I192" s="1"/>
      </tp>
      <tp>
        <v>3.3679999999999999</v>
        <stp/>
        <stp>P</stp>
        <stp>0</stp>
        <stp>IR</stp>
        <stp>BONDAVG14957</stp>
        <stp>6월이하(당일)</stp>
        <stp/>
        <stp/>
        <tr r="I372" s="1"/>
      </tp>
      <tp>
        <v>3.5129999999999999</v>
        <stp/>
        <stp>P</stp>
        <stp>0</stp>
        <stp>IR</stp>
        <stp>BONDAVG04934</stp>
        <stp>6월이하(당일)</stp>
        <stp/>
        <stp/>
        <tr r="I191" s="1"/>
      </tp>
      <tp>
        <v>3.504</v>
        <stp/>
        <stp>P</stp>
        <stp>0</stp>
        <stp>IR</stp>
        <stp>BONDAVG04932</stp>
        <stp>6월이하(당일)</stp>
        <stp/>
        <stp/>
        <tr r="I190" s="1"/>
      </tp>
      <tp>
        <v>3.8010000000000002</v>
        <stp/>
        <stp>P</stp>
        <stp>0</stp>
        <stp>IR</stp>
        <stp>BONDAVG44919</stp>
        <stp>6월이하(당일)</stp>
        <stp/>
        <stp/>
        <tr r="I301" s="1"/>
      </tp>
      <tp>
        <v>3.5230000000000001</v>
        <stp/>
        <stp>P</stp>
        <stp>0</stp>
        <stp>IR</stp>
        <stp>BONDAVG64605</stp>
        <stp>9월이하(당일)</stp>
        <stp/>
        <stp/>
        <tr r="J352" s="1"/>
      </tp>
      <tp>
        <v>3.5089999999999999</v>
        <stp/>
        <stp>P</stp>
        <stp>0</stp>
        <stp>IR</stp>
        <stp>BONDAVG04908</stp>
        <stp>6월이하(당일)</stp>
        <stp/>
        <stp/>
        <tr r="I189" s="1"/>
      </tp>
      <tp>
        <v>3.367</v>
        <stp/>
        <stp>P</stp>
        <stp>0</stp>
        <stp>IR</stp>
        <stp>BONDAVG04130</stp>
        <stp>9월이하(당일)</stp>
        <stp/>
        <stp/>
        <tr r="J181" s="1"/>
      </tp>
      <tp>
        <v>3.524</v>
        <stp/>
        <stp>P</stp>
        <stp>0</stp>
        <stp>IR</stp>
        <stp>BONDAVG04139</stp>
        <stp>9월이하(당일)</stp>
        <stp/>
        <stp/>
        <tr r="J182" s="1"/>
      </tp>
      <tp>
        <v>3.879</v>
        <stp/>
        <stp>P</stp>
        <stp>0</stp>
        <stp>IR</stp>
        <stp>BONDAVG04107</stp>
        <stp>9월이하(당일)</stp>
        <stp/>
        <stp/>
        <tr r="J180" s="1"/>
      </tp>
      <tp>
        <v>3.4039999999999999</v>
        <stp/>
        <stp>P</stp>
        <stp>0</stp>
        <stp>IR</stp>
        <stp>BONDAVG04067</stp>
        <stp>9월이하(당일)</stp>
        <stp/>
        <stp/>
        <tr r="J179" s="1"/>
      </tp>
      <tp>
        <v>3.4830000000000001</v>
        <stp/>
        <stp>P</stp>
        <stp>0</stp>
        <stp>IR</stp>
        <stp>BONDAVG44051</stp>
        <stp>9월이하(당일)</stp>
        <stp/>
        <stp/>
        <tr r="J300" s="1"/>
      </tp>
      <tp>
        <v>5.5970000000000004</v>
        <stp/>
        <stp>P</stp>
        <stp>0</stp>
        <stp>IR</stp>
        <stp>BONDAVG04053</stp>
        <stp>9월이하(당일)</stp>
        <stp/>
        <stp/>
        <tr r="J178" s="1"/>
      </tp>
      <tp>
        <v>3.391</v>
        <stp/>
        <stp>P</stp>
        <stp>0</stp>
        <stp>IR</stp>
        <stp>BONDAVG04021</stp>
        <stp>9월이하(당일)</stp>
        <stp/>
        <stp/>
        <tr r="J177" s="1"/>
      </tp>
      <tp>
        <v>3.484</v>
        <stp/>
        <stp>P</stp>
        <stp>0</stp>
        <stp>IR</stp>
        <stp>BONDAVG04016</stp>
        <stp>9월이하(당일)</stp>
        <stp/>
        <stp/>
        <tr r="J175" s="1"/>
      </tp>
      <tp>
        <v>3.7389999999999999</v>
        <stp/>
        <stp>P</stp>
        <stp>0</stp>
        <stp>IR</stp>
        <stp>BONDAVG04011</stp>
        <stp>9월이하(당일)</stp>
        <stp/>
        <stp/>
        <tr r="J174" s="1"/>
      </tp>
      <tp>
        <v>3.3119999999999998</v>
        <stp/>
        <stp>P</stp>
        <stp>0</stp>
        <stp>IR</stp>
        <stp>BONDAVG04019</stp>
        <stp>9월이하(당일)</stp>
        <stp/>
        <stp/>
        <tr r="J176" s="1"/>
      </tp>
      <tp>
        <v>3.419</v>
        <stp/>
        <stp>P</stp>
        <stp>0</stp>
        <stp>IR</stp>
        <stp>BONDAVG04004</stp>
        <stp>9월이하(당일)</stp>
        <stp/>
        <stp/>
        <tr r="J173" s="1"/>
      </tp>
      <tp>
        <v>3.3860000000000001</v>
        <stp/>
        <stp>P</stp>
        <stp>0</stp>
        <stp>IR</stp>
        <stp>BONDAVG04998</stp>
        <stp>3월이하(당일)</stp>
        <stp/>
        <stp/>
        <tr r="H193" s="1"/>
      </tp>
      <tp>
        <v>3.657</v>
        <stp/>
        <stp>P</stp>
        <stp>0</stp>
        <stp>IR</stp>
        <stp>BONDAVG04376</stp>
        <stp>9월이하(당일)</stp>
        <stp/>
        <stp/>
        <tr r="J187" s="1"/>
      </tp>
      <tp>
        <v>3.43</v>
        <stp/>
        <stp>P</stp>
        <stp>0</stp>
        <stp>IR</stp>
        <stp>BONDAVG04971</stp>
        <stp>3월이하(당일)</stp>
        <stp/>
        <stp/>
        <tr r="H192" s="1"/>
      </tp>
      <tp>
        <v>3.5259999999999998</v>
        <stp/>
        <stp>P</stp>
        <stp>0</stp>
        <stp>IR</stp>
        <stp>BONDAVG04364</stp>
        <stp>9월이하(당일)</stp>
        <stp/>
        <stp/>
        <tr r="J186" s="1"/>
      </tp>
      <tp>
        <v>3.4209999999999998</v>
        <stp/>
        <stp>P</stp>
        <stp>0</stp>
        <stp>IR</stp>
        <stp>BONDAVG14957</stp>
        <stp>3월이하(당일)</stp>
        <stp/>
        <stp/>
        <tr r="H372" s="1"/>
      </tp>
      <tp>
        <v>3.5779999999999998</v>
        <stp/>
        <stp>P</stp>
        <stp>0</stp>
        <stp>IR</stp>
        <stp>BONDAVG64349</stp>
        <stp>9월이하(당일)</stp>
        <stp/>
        <stp/>
        <tr r="J351" s="1"/>
      </tp>
      <tp>
        <v>3.516</v>
        <stp/>
        <stp>P</stp>
        <stp>0</stp>
        <stp>IR</stp>
        <stp>BONDAVG04934</stp>
        <stp>3월이하(당일)</stp>
        <stp/>
        <stp/>
        <tr r="H191" s="1"/>
      </tp>
      <tp>
        <v>3.488</v>
        <stp/>
        <stp>P</stp>
        <stp>0</stp>
        <stp>IR</stp>
        <stp>BONDAVG04932</stp>
        <stp>3월이하(당일)</stp>
        <stp/>
        <stp/>
        <tr r="H190" s="1"/>
      </tp>
      <tp>
        <v>3.319</v>
        <stp/>
        <stp>P</stp>
        <stp>0</stp>
        <stp>IR</stp>
        <stp>BONDAVG04324</stp>
        <stp>9월이하(당일)</stp>
        <stp/>
        <stp/>
        <tr r="J185" s="1"/>
      </tp>
      <tp>
        <v>3.7029999999999998</v>
        <stp/>
        <stp>P</stp>
        <stp>0</stp>
        <stp>IR</stp>
        <stp>BONDAVG44919</stp>
        <stp>3월이하(당일)</stp>
        <stp/>
        <stp/>
        <tr r="H301" s="1"/>
      </tp>
      <tp>
        <v>3.49</v>
        <stp/>
        <stp>P</stp>
        <stp>0</stp>
        <stp>IR</stp>
        <stp>BONDAVG04908</stp>
        <stp>3월이하(당일)</stp>
        <stp/>
        <stp/>
        <tr r="H189" s="1"/>
      </tp>
      <tp>
        <v>3.4409999999999998</v>
        <stp/>
        <stp>P</stp>
        <stp>0</stp>
        <stp>IR</stp>
        <stp>BONDAVG54872</stp>
        <stp>3월이하(당일)</stp>
        <stp/>
        <stp/>
        <tr r="H326" s="1"/>
      </tp>
      <tp>
        <v>3.3969999999999998</v>
        <stp/>
        <stp>P</stp>
        <stp>0</stp>
        <stp>IR</stp>
        <stp>BONDAVG04227</stp>
        <stp>9월이하(당일)</stp>
        <stp/>
        <stp/>
        <tr r="J184" s="1"/>
      </tp>
      <tp>
        <v>3.9359999999999999</v>
        <stp/>
        <stp>P</stp>
        <stp>0</stp>
        <stp>IR</stp>
        <stp>BONDAVG04223</stp>
        <stp>9월이하(당일)</stp>
        <stp/>
        <stp/>
        <tr r="J183" s="1"/>
      </tp>
      <tp>
        <v>3.3929999999999998</v>
        <stp/>
        <stp>P</stp>
        <stp>0</stp>
        <stp>IR</stp>
        <stp>BONDAVG54217</stp>
        <stp>9월이하(당일)</stp>
        <stp/>
        <stp/>
        <tr r="J325" s="1"/>
      </tp>
      <tp t="s">
        <v/>
        <stp/>
        <stp>P</stp>
        <stp>0</stp>
        <stp>IR</stp>
        <stp>BONDAVG</stp>
        <stp>채권그룹</stp>
        <stp/>
        <stp/>
        <tr r="F443" s="1"/>
        <tr r="F435" s="1"/>
        <tr r="F482" s="1"/>
        <tr r="F405" s="1"/>
        <tr r="F458" s="1"/>
        <tr r="F490" s="1"/>
        <tr r="F507" s="1"/>
        <tr r="F447" s="1"/>
        <tr r="F480" s="1"/>
        <tr r="F380" s="1"/>
        <tr r="F505" s="1"/>
        <tr r="F434" s="1"/>
        <tr r="F379" s="1"/>
        <tr r="F423" s="1"/>
        <tr r="F459" s="1"/>
        <tr r="F498" s="1"/>
        <tr r="F403" s="1"/>
        <tr r="F446" s="1"/>
        <tr r="F475" s="1"/>
        <tr r="F499" s="1"/>
        <tr r="F481" s="1"/>
        <tr r="F463" s="1"/>
        <tr r="F489" s="1"/>
        <tr r="F509" s="1"/>
        <tr r="F502" s="1"/>
        <tr r="F464" s="1"/>
        <tr r="F497" s="1"/>
        <tr r="F418" s="1"/>
        <tr r="F412" s="1"/>
        <tr r="F504" s="1"/>
        <tr r="F407" s="1"/>
        <tr r="F389" s="1"/>
        <tr r="F420" s="1"/>
        <tr r="F433" s="1"/>
        <tr r="F493" s="1"/>
        <tr r="F425" s="1"/>
        <tr r="F440" s="1"/>
        <tr r="F437" s="1"/>
        <tr r="F394" s="1"/>
        <tr r="F452" s="1"/>
        <tr r="F376" s="1"/>
        <tr r="F436" s="1"/>
        <tr r="F392" s="1"/>
        <tr r="F485" s="1"/>
        <tr r="F397" s="1"/>
        <tr r="F486" s="1"/>
        <tr r="F469" s="1"/>
        <tr r="F511" s="1"/>
        <tr r="F462" s="1"/>
        <tr r="F460" s="1"/>
        <tr r="F377" s="1"/>
        <tr r="F406" s="1"/>
        <tr r="F375" s="1"/>
        <tr r="F421" s="1"/>
        <tr r="F494" s="1"/>
        <tr r="F473" s="1"/>
        <tr r="F448" s="1"/>
        <tr r="F426" s="1"/>
        <tr r="F474" s="1"/>
        <tr r="F450" s="1"/>
        <tr r="F476" s="1"/>
        <tr r="F427" s="1"/>
        <tr r="F431" s="1"/>
        <tr r="F487" s="1"/>
        <tr r="F388" s="1"/>
        <tr r="F395" s="1"/>
        <tr r="F413" s="1"/>
        <tr r="F455" s="1"/>
        <tr r="F386" s="1"/>
        <tr r="F479" s="1"/>
        <tr r="F484" s="1"/>
        <tr r="F449" s="1"/>
        <tr r="F419" s="1"/>
        <tr r="F381" s="1"/>
        <tr r="F422" s="1"/>
        <tr r="F445" s="1"/>
        <tr r="F496" s="1"/>
        <tr r="F398" s="1"/>
        <tr r="F506" s="1"/>
        <tr r="F451" s="1"/>
        <tr r="F424" s="1"/>
        <tr r="F382" s="1"/>
        <tr r="F428" s="1"/>
        <tr r="F513" s="1"/>
        <tr r="F396" s="1"/>
        <tr r="F483" s="1"/>
        <tr r="F503" s="1"/>
        <tr r="F467" s="1"/>
        <tr r="F408" s="1"/>
        <tr r="F417" s="1"/>
        <tr r="F387" s="1"/>
        <tr r="F429" s="1"/>
        <tr r="F457" s="1"/>
        <tr r="F399" s="1"/>
        <tr r="F500" s="1"/>
        <tr r="F454" s="1"/>
        <tr r="F470" s="1"/>
        <tr r="F402" s="1"/>
        <tr r="F512" s="1"/>
        <tr r="F441" s="1"/>
        <tr r="F501" s="1"/>
        <tr r="F393" s="1"/>
        <tr r="F410" s="1"/>
        <tr r="F400" s="1"/>
        <tr r="F385" s="1"/>
        <tr r="F439" s="1"/>
        <tr r="F409" s="1"/>
        <tr r="F415" s="1"/>
        <tr r="F495" s="1"/>
        <tr r="F416" s="1"/>
        <tr r="F404" s="1"/>
        <tr r="F456" s="1"/>
        <tr r="F438" s="1"/>
        <tr r="F401" s="1"/>
        <tr r="F491" s="1"/>
        <tr r="F472" s="1"/>
        <tr r="F374" s="1"/>
        <tr r="F488" s="1"/>
        <tr r="F453" s="1"/>
        <tr r="F411" s="1"/>
        <tr r="F432" s="1"/>
        <tr r="F444" s="1"/>
        <tr r="F477" s="1"/>
        <tr r="F442" s="1"/>
        <tr r="F391" s="1"/>
        <tr r="F390" s="1"/>
        <tr r="F468" s="1"/>
        <tr r="F471" s="1"/>
        <tr r="F414" s="1"/>
        <tr r="F508" s="1"/>
        <tr r="F465" s="1"/>
        <tr r="F466" s="1"/>
        <tr r="F461" s="1"/>
        <tr r="F378" s="1"/>
        <tr r="F430" s="1"/>
        <tr r="F383" s="1"/>
        <tr r="F492" s="1"/>
        <tr r="F510" s="1"/>
        <tr r="F478" s="1"/>
        <tr r="F384" s="1"/>
      </tp>
      <tp>
        <v>3.8740000000000001</v>
        <stp/>
        <stp>P</stp>
        <stp>0</stp>
        <stp>IR</stp>
        <stp>BONDAVG67084</stp>
        <stp>3년이하(당일)</stp>
        <stp/>
        <stp/>
        <tr r="O363" s="1"/>
      </tp>
      <tp>
        <v>3.5710000000000002</v>
        <stp/>
        <stp>P</stp>
        <stp>0</stp>
        <stp>IR</stp>
        <stp>BONDAVG07267</stp>
        <stp>1년이하(당일)</stp>
        <stp/>
        <stp/>
        <tr r="K211" s="1"/>
      </tp>
      <tp>
        <v>4.5640000000000001</v>
        <stp/>
        <stp>P</stp>
        <stp>0</stp>
        <stp>IR</stp>
        <stp>BONDAVG17445</stp>
        <stp>7년이하(당일)</stp>
        <stp/>
        <stp/>
        <tr r="R264" s="1"/>
      </tp>
      <tp>
        <v>5.2279999999999998</v>
        <stp/>
        <stp>P</stp>
        <stp>0</stp>
        <stp>IR</stp>
        <stp>BONDAVG67631</stp>
        <stp>5년이하(당일)</stp>
        <stp/>
        <stp/>
        <tr r="Q364" s="1"/>
      </tp>
      <tp>
        <v>3.496</v>
        <stp/>
        <stp>P</stp>
        <stp>0</stp>
        <stp>IR</stp>
        <stp>BONDAVG17733</stp>
        <stp>4년이하(당일)</stp>
        <stp/>
        <stp/>
        <tr r="P267" s="1"/>
      </tp>
      <tp>
        <v>4.8109999999999999</v>
        <stp/>
        <stp>P</stp>
        <stp>0</stp>
        <stp>IR</stp>
        <stp>BONDAVG47436</stp>
        <stp>7년이하(당일)</stp>
        <stp/>
        <stp/>
        <tr r="R312" s="1"/>
      </tp>
      <tp>
        <v>5.8520000000000003</v>
        <stp/>
        <stp>P</stp>
        <stp>0</stp>
        <stp>IR</stp>
        <stp>BONDAVG57020</stp>
        <stp>3년이하(당일)</stp>
        <stp/>
        <stp/>
        <tr r="O338" s="1"/>
      </tp>
      <tp>
        <v>4.3029999999999999</v>
        <stp/>
        <stp>P</stp>
        <stp>0</stp>
        <stp>IR</stp>
        <stp>BONDAVG47104</stp>
        <stp>2년이하(당일)</stp>
        <stp/>
        <stp/>
        <tr r="M310" s="1"/>
      </tp>
      <tp>
        <v>3.7629999999999999</v>
        <stp/>
        <stp>P</stp>
        <stp>0</stp>
        <stp>IR</stp>
        <stp>BONDAVG67084</stp>
        <stp>2년이하(당일)</stp>
        <stp/>
        <stp/>
        <tr r="M363" s="1"/>
      </tp>
      <tp>
        <v>3.7360000000000002</v>
        <stp/>
        <stp>P</stp>
        <stp>0</stp>
        <stp>IR</stp>
        <stp>BONDAVG17577</stp>
        <stp>7년이하(당일)</stp>
        <stp/>
        <stp/>
        <tr r="R266" s="1"/>
      </tp>
      <tp>
        <v>4.7990000000000004</v>
        <stp/>
        <stp>P</stp>
        <stp>0</stp>
        <stp>IR</stp>
        <stp>BONDAVG67631</stp>
        <stp>4년이하(당일)</stp>
        <stp/>
        <stp/>
        <tr r="P364" s="1"/>
      </tp>
      <tp>
        <v>3.5019999999999998</v>
        <stp/>
        <stp>P</stp>
        <stp>0</stp>
        <stp>IR</stp>
        <stp>BONDAVG17733</stp>
        <stp>5년이하(당일)</stp>
        <stp/>
        <stp/>
        <tr r="Q267" s="1"/>
      </tp>
      <tp>
        <v>5.6150000000000002</v>
        <stp/>
        <stp>P</stp>
        <stp>0</stp>
        <stp>IR</stp>
        <stp>BONDAVG57020</stp>
        <stp>2년이하(당일)</stp>
        <stp/>
        <stp/>
        <tr r="M338" s="1"/>
      </tp>
      <tp>
        <v>3.5960000000000001</v>
        <stp/>
        <stp>P</stp>
        <stp>0</stp>
        <stp>IR</stp>
        <stp>BONDAVG47315</stp>
        <stp>1년이하(당일)</stp>
        <stp/>
        <stp/>
        <tr r="K311" s="1"/>
      </tp>
      <tp>
        <v>5.1130000000000004</v>
        <stp/>
        <stp>P</stp>
        <stp>0</stp>
        <stp>IR</stp>
        <stp>BONDAVG17519</stp>
        <stp>7년이하(당일)</stp>
        <stp/>
        <stp/>
        <tr r="R265" s="1"/>
      </tp>
      <tp>
        <v>4.4980000000000002</v>
        <stp/>
        <stp>P</stp>
        <stp>0</stp>
        <stp>IR</stp>
        <stp>BONDAVG47104</stp>
        <stp>3년이하(당일)</stp>
        <stp/>
        <stp/>
        <tr r="O310" s="1"/>
      </tp>
      <tp>
        <v>3.645</v>
        <stp/>
        <stp>P</stp>
        <stp>0</stp>
        <stp>IR</stp>
        <stp>BONDAVG67084</stp>
        <stp>1년이하(당일)</stp>
        <stp/>
        <stp/>
        <tr r="K363" s="1"/>
      </tp>
      <tp>
        <v>3.6709999999999998</v>
        <stp/>
        <stp>P</stp>
        <stp>0</stp>
        <stp>IR</stp>
        <stp>BONDAVG17577</stp>
        <stp>4년이하(당일)</stp>
        <stp/>
        <stp/>
        <tr r="P266" s="1"/>
      </tp>
      <tp>
        <v>3.7029999999999998</v>
        <stp/>
        <stp>P</stp>
        <stp>0</stp>
        <stp>IR</stp>
        <stp>BONDAVG07267</stp>
        <stp>3년이하(당일)</stp>
        <stp/>
        <stp/>
        <tr r="O211" s="1"/>
      </tp>
      <tp>
        <v>4.3209999999999997</v>
        <stp/>
        <stp>P</stp>
        <stp>0</stp>
        <stp>IR</stp>
        <stp>BONDAVG17445</stp>
        <stp>5년이하(당일)</stp>
        <stp/>
        <stp/>
        <tr r="Q264" s="1"/>
      </tp>
      <tp>
        <v>5.407</v>
        <stp/>
        <stp>P</stp>
        <stp>0</stp>
        <stp>IR</stp>
        <stp>BONDAVG67631</stp>
        <stp>7년이하(당일)</stp>
        <stp/>
        <stp/>
        <tr r="R364" s="1"/>
      </tp>
      <tp>
        <v>4.5510000000000002</v>
        <stp/>
        <stp>P</stp>
        <stp>0</stp>
        <stp>IR</stp>
        <stp>BONDAVG47436</stp>
        <stp>5년이하(당일)</stp>
        <stp/>
        <stp/>
        <tr r="Q312" s="1"/>
      </tp>
      <tp>
        <v>5.3410000000000002</v>
        <stp/>
        <stp>P</stp>
        <stp>0</stp>
        <stp>IR</stp>
        <stp>BONDAVG57020</stp>
        <stp>1년이하(당일)</stp>
        <stp/>
        <stp/>
        <tr r="K338" s="1"/>
      </tp>
      <tp>
        <v>3.661</v>
        <stp/>
        <stp>P</stp>
        <stp>0</stp>
        <stp>IR</stp>
        <stp>BONDAVG47315</stp>
        <stp>2년이하(당일)</stp>
        <stp/>
        <stp/>
        <tr r="M311" s="1"/>
      </tp>
      <tp>
        <v>4.556</v>
        <stp/>
        <stp>P</stp>
        <stp>0</stp>
        <stp>IR</stp>
        <stp>BONDAVG17519</stp>
        <stp>4년이하(당일)</stp>
        <stp/>
        <stp/>
        <tr r="P265" s="1"/>
      </tp>
      <tp>
        <v>3.6989999999999998</v>
        <stp/>
        <stp>P</stp>
        <stp>0</stp>
        <stp>IR</stp>
        <stp>BONDAVG17577</stp>
        <stp>5년이하(당일)</stp>
        <stp/>
        <stp/>
        <tr r="Q266" s="1"/>
      </tp>
      <tp>
        <v>3.6440000000000001</v>
        <stp/>
        <stp>P</stp>
        <stp>0</stp>
        <stp>IR</stp>
        <stp>BONDAVG07267</stp>
        <stp>2년이하(당일)</stp>
        <stp/>
        <stp/>
        <tr r="M211" s="1"/>
      </tp>
      <tp>
        <v>4.0739999999999998</v>
        <stp/>
        <stp>P</stp>
        <stp>0</stp>
        <stp>IR</stp>
        <stp>BONDAVG17445</stp>
        <stp>4년이하(당일)</stp>
        <stp/>
        <stp/>
        <tr r="P264" s="1"/>
      </tp>
      <tp>
        <v>3.6659999999999999</v>
        <stp/>
        <stp>P</stp>
        <stp>0</stp>
        <stp>IR</stp>
        <stp>BONDAVG17733</stp>
        <stp>7년이하(당일)</stp>
        <stp/>
        <stp/>
        <tr r="R267" s="1"/>
      </tp>
      <tp>
        <v>4.2380000000000004</v>
        <stp/>
        <stp>P</stp>
        <stp>0</stp>
        <stp>IR</stp>
        <stp>BONDAVG47436</stp>
        <stp>4년이하(당일)</stp>
        <stp/>
        <stp/>
        <tr r="P312" s="1"/>
      </tp>
      <tp>
        <v>3.8010000000000002</v>
        <stp/>
        <stp>P</stp>
        <stp>0</stp>
        <stp>IR</stp>
        <stp>BONDAVG47315</stp>
        <stp>3년이하(당일)</stp>
        <stp/>
        <stp/>
        <tr r="O311" s="1"/>
      </tp>
      <tp>
        <v>4.8689999999999998</v>
        <stp/>
        <stp>P</stp>
        <stp>0</stp>
        <stp>IR</stp>
        <stp>BONDAVG17519</stp>
        <stp>5년이하(당일)</stp>
        <stp/>
        <stp/>
        <tr r="Q265" s="1"/>
      </tp>
      <tp>
        <v>4.0119999999999996</v>
        <stp/>
        <stp>P</stp>
        <stp>0</stp>
        <stp>IR</stp>
        <stp>BONDAVG47104</stp>
        <stp>1년이하(당일)</stp>
        <stp/>
        <stp/>
        <tr r="K310" s="1"/>
      </tp>
      <tp>
        <v>4.6429999999999998</v>
        <stp/>
        <stp>P</stp>
        <stp>0</stp>
        <stp>IR</stp>
        <stp>BONDAVG67084</stp>
        <stp>7년이하(당일)</stp>
        <stp/>
        <stp/>
        <tr r="R363" s="1"/>
      </tp>
      <tp>
        <v>3.6709999999999998</v>
        <stp/>
        <stp>P</stp>
        <stp>0</stp>
        <stp>IR</stp>
        <stp>BONDAVG17577</stp>
        <stp>2년이하(당일)</stp>
        <stp/>
        <stp/>
        <tr r="M266" s="1"/>
      </tp>
      <tp>
        <v>3.7989999999999999</v>
        <stp/>
        <stp>P</stp>
        <stp>0</stp>
        <stp>IR</stp>
        <stp>BONDAVG07267</stp>
        <stp>5년이하(당일)</stp>
        <stp/>
        <stp/>
        <tr r="Q211" s="1"/>
      </tp>
      <tp>
        <v>3.8069999999999999</v>
        <stp/>
        <stp>P</stp>
        <stp>0</stp>
        <stp>IR</stp>
        <stp>BONDAVG17445</stp>
        <stp>3년이하(당일)</stp>
        <stp/>
        <stp/>
        <tr r="O264" s="1"/>
      </tp>
      <tp>
        <v>3.956</v>
        <stp/>
        <stp>P</stp>
        <stp>0</stp>
        <stp>IR</stp>
        <stp>BONDAVG67631</stp>
        <stp>1년이하(당일)</stp>
        <stp/>
        <stp/>
        <tr r="K364" s="1"/>
      </tp>
      <tp>
        <v>3.835</v>
        <stp/>
        <stp>P</stp>
        <stp>0</stp>
        <stp>IR</stp>
        <stp>BONDAVG47436</stp>
        <stp>3년이하(당일)</stp>
        <stp/>
        <stp/>
        <tr r="O312" s="1"/>
      </tp>
      <tp>
        <v>6.125</v>
        <stp/>
        <stp>P</stp>
        <stp>0</stp>
        <stp>IR</stp>
        <stp>BONDAVG57020</stp>
        <stp>7년이하(당일)</stp>
        <stp/>
        <stp/>
        <tr r="R338" s="1"/>
      </tp>
      <tp>
        <v>3.8380000000000001</v>
        <stp/>
        <stp>P</stp>
        <stp>0</stp>
        <stp>IR</stp>
        <stp>BONDAVG47315</stp>
        <stp>4년이하(당일)</stp>
        <stp/>
        <stp/>
        <tr r="P311" s="1"/>
      </tp>
      <tp>
        <v>4.09</v>
        <stp/>
        <stp>P</stp>
        <stp>0</stp>
        <stp>IR</stp>
        <stp>BONDAVG17519</stp>
        <stp>2년이하(당일)</stp>
        <stp/>
        <stp/>
        <tr r="M265" s="1"/>
      </tp>
      <tp>
        <v>3.6589999999999998</v>
        <stp/>
        <stp>P</stp>
        <stp>0</stp>
        <stp>IR</stp>
        <stp>BONDAVG17577</stp>
        <stp>3년이하(당일)</stp>
        <stp/>
        <stp/>
        <tr r="O266" s="1"/>
      </tp>
      <tp>
        <v>3.7149999999999999</v>
        <stp/>
        <stp>P</stp>
        <stp>0</stp>
        <stp>IR</stp>
        <stp>BONDAVG07267</stp>
        <stp>4년이하(당일)</stp>
        <stp/>
        <stp/>
        <tr r="P211" s="1"/>
      </tp>
      <tp>
        <v>3.6829999999999998</v>
        <stp/>
        <stp>P</stp>
        <stp>0</stp>
        <stp>IR</stp>
        <stp>BONDAVG17445</stp>
        <stp>2년이하(당일)</stp>
        <stp/>
        <stp/>
        <tr r="M264" s="1"/>
      </tp>
      <tp>
        <v>3.4249999999999998</v>
        <stp/>
        <stp>P</stp>
        <stp>0</stp>
        <stp>IR</stp>
        <stp>BONDAVG17733</stp>
        <stp>1년이하(당일)</stp>
        <stp/>
        <stp/>
        <tr r="K267" s="1"/>
      </tp>
      <tp>
        <v>3.72</v>
        <stp/>
        <stp>P</stp>
        <stp>0</stp>
        <stp>IR</stp>
        <stp>BONDAVG47436</stp>
        <stp>2년이하(당일)</stp>
        <stp/>
        <stp/>
        <tr r="M312" s="1"/>
      </tp>
      <tp>
        <v>3.9689999999999999</v>
        <stp/>
        <stp>P</stp>
        <stp>0</stp>
        <stp>IR</stp>
        <stp>BONDAVG47315</stp>
        <stp>5년이하(당일)</stp>
        <stp/>
        <stp/>
        <tr r="Q311" s="1"/>
      </tp>
      <tp>
        <v>4.2009999999999996</v>
        <stp/>
        <stp>P</stp>
        <stp>0</stp>
        <stp>IR</stp>
        <stp>BONDAVG17519</stp>
        <stp>3년이하(당일)</stp>
        <stp/>
        <stp/>
        <tr r="O265" s="1"/>
      </tp>
      <tp>
        <v>5.407</v>
        <stp/>
        <stp>P</stp>
        <stp>0</stp>
        <stp>IR</stp>
        <stp>BONDAVG47104</stp>
        <stp>7년이하(당일)</stp>
        <stp/>
        <stp/>
        <tr r="R310" s="1"/>
      </tp>
      <tp>
        <v>4.415</v>
        <stp/>
        <stp>P</stp>
        <stp>0</stp>
        <stp>IR</stp>
        <stp>BONDAVG67084</stp>
        <stp>5년이하(당일)</stp>
        <stp/>
        <stp/>
        <tr r="Q363" s="1"/>
      </tp>
      <tp>
        <v>4.0460000000000003</v>
        <stp/>
        <stp>P</stp>
        <stp>0</stp>
        <stp>IR</stp>
        <stp>BONDAVG07267</stp>
        <stp>7년이하(당일)</stp>
        <stp/>
        <stp/>
        <tr r="R211" s="1"/>
      </tp>
      <tp>
        <v>3.5819999999999999</v>
        <stp/>
        <stp>P</stp>
        <stp>0</stp>
        <stp>IR</stp>
        <stp>BONDAVG17445</stp>
        <stp>1년이하(당일)</stp>
        <stp/>
        <stp/>
        <tr r="K264" s="1"/>
      </tp>
      <tp>
        <v>4.3710000000000004</v>
        <stp/>
        <stp>P</stp>
        <stp>0</stp>
        <stp>IR</stp>
        <stp>BONDAVG67631</stp>
        <stp>3년이하(당일)</stp>
        <stp/>
        <stp/>
        <tr r="O364" s="1"/>
      </tp>
      <tp>
        <v>3.4569999999999999</v>
        <stp/>
        <stp>P</stp>
        <stp>0</stp>
        <stp>IR</stp>
        <stp>BONDAVG17733</stp>
        <stp>2년이하(당일)</stp>
        <stp/>
        <stp/>
        <tr r="M267" s="1"/>
      </tp>
      <tp>
        <v>3.5840000000000001</v>
        <stp/>
        <stp>P</stp>
        <stp>0</stp>
        <stp>IR</stp>
        <stp>BONDAVG47436</stp>
        <stp>1년이하(당일)</stp>
        <stp/>
        <stp/>
        <tr r="K312" s="1"/>
      </tp>
      <tp>
        <v>6.0419999999999998</v>
        <stp/>
        <stp>P</stp>
        <stp>0</stp>
        <stp>IR</stp>
        <stp>BONDAVG57020</stp>
        <stp>5년이하(당일)</stp>
        <stp/>
        <stp/>
        <tr r="Q338" s="1"/>
      </tp>
      <tp>
        <v>4.8499999999999996</v>
        <stp/>
        <stp>P</stp>
        <stp>0</stp>
        <stp>IR</stp>
        <stp>BONDAVG47104</stp>
        <stp>4년이하(당일)</stp>
        <stp/>
        <stp/>
        <tr r="P310" s="1"/>
      </tp>
      <tp>
        <v>4.173</v>
        <stp/>
        <stp>P</stp>
        <stp>0</stp>
        <stp>IR</stp>
        <stp>BONDAVG67084</stp>
        <stp>4년이하(당일)</stp>
        <stp/>
        <stp/>
        <tr r="P363" s="1"/>
      </tp>
      <tp>
        <v>3.649</v>
        <stp/>
        <stp>P</stp>
        <stp>0</stp>
        <stp>IR</stp>
        <stp>BONDAVG17577</stp>
        <stp>1년이하(당일)</stp>
        <stp/>
        <stp/>
        <tr r="K266" s="1"/>
      </tp>
      <tp>
        <v>4.0659999999999998</v>
        <stp/>
        <stp>P</stp>
        <stp>0</stp>
        <stp>IR</stp>
        <stp>BONDAVG67631</stp>
        <stp>2년이하(당일)</stp>
        <stp/>
        <stp/>
        <tr r="M364" s="1"/>
      </tp>
      <tp>
        <v>3.4849999999999999</v>
        <stp/>
        <stp>P</stp>
        <stp>0</stp>
        <stp>IR</stp>
        <stp>BONDAVG17733</stp>
        <stp>3년이하(당일)</stp>
        <stp/>
        <stp/>
        <tr r="O267" s="1"/>
      </tp>
      <tp>
        <v>5.9550000000000001</v>
        <stp/>
        <stp>P</stp>
        <stp>0</stp>
        <stp>IR</stp>
        <stp>BONDAVG57020</stp>
        <stp>4년이하(당일)</stp>
        <stp/>
        <stp/>
        <tr r="P338" s="1"/>
      </tp>
      <tp>
        <v>4.2050000000000001</v>
        <stp/>
        <stp>P</stp>
        <stp>0</stp>
        <stp>IR</stp>
        <stp>BONDAVG47315</stp>
        <stp>7년이하(당일)</stp>
        <stp/>
        <stp/>
        <tr r="R311" s="1"/>
      </tp>
      <tp>
        <v>3.9710000000000001</v>
        <stp/>
        <stp>P</stp>
        <stp>0</stp>
        <stp>IR</stp>
        <stp>BONDAVG17519</stp>
        <stp>1년이하(당일)</stp>
        <stp/>
        <stp/>
        <tr r="K265" s="1"/>
      </tp>
      <tp>
        <v>5.1639999999999997</v>
        <stp/>
        <stp>P</stp>
        <stp>0</stp>
        <stp>IR</stp>
        <stp>BONDAVG47104</stp>
        <stp>5년이하(당일)</stp>
        <stp/>
        <stp/>
        <tr r="Q310" s="1"/>
      </tp>
      <tp>
        <v>3.5190000000000001</v>
        <stp/>
        <stp>P</stp>
        <stp>0</stp>
        <stp>IR</stp>
        <stp>BONDAVG07935</stp>
        <stp>2년이하(당일)</stp>
        <stp/>
        <stp/>
        <tr r="M212" s="1"/>
      </tp>
      <tp>
        <v>6.2759999999999998</v>
        <stp/>
        <stp>P</stp>
        <stp>0</stp>
        <stp>IR</stp>
        <stp>BONDAVG67813</stp>
        <stp>3년이하(당일)</stp>
        <stp/>
        <stp/>
        <tr r="O365" s="1"/>
      </tp>
      <tp>
        <v>3.5670000000000002</v>
        <stp/>
        <stp>P</stp>
        <stp>0</stp>
        <stp>IR</stp>
        <stp>BONDAVG07935</stp>
        <stp>3년이하(당일)</stp>
        <stp/>
        <stp/>
        <tr r="O212" s="1"/>
      </tp>
      <tp>
        <v>5.9710000000000001</v>
        <stp/>
        <stp>P</stp>
        <stp>0</stp>
        <stp>IR</stp>
        <stp>BONDAVG67813</stp>
        <stp>2년이하(당일)</stp>
        <stp/>
        <stp/>
        <tr r="M365" s="1"/>
      </tp>
      <tp>
        <v>5.83</v>
        <stp/>
        <stp>P</stp>
        <stp>0</stp>
        <stp>IR</stp>
        <stp>BONDAVG67813</stp>
        <stp>1년이하(당일)</stp>
        <stp/>
        <stp/>
        <tr r="K365" s="1"/>
      </tp>
      <tp>
        <v>3.4580000000000002</v>
        <stp/>
        <stp>P</stp>
        <stp>0</stp>
        <stp>IR</stp>
        <stp>BONDAVG07935</stp>
        <stp>1년이하(당일)</stp>
        <stp/>
        <stp/>
        <tr r="K212" s="1"/>
      </tp>
      <tp>
        <v>7.3120000000000003</v>
        <stp/>
        <stp>P</stp>
        <stp>0</stp>
        <stp>IR</stp>
        <stp>BONDAVG67813</stp>
        <stp>7년이하(당일)</stp>
        <stp/>
        <stp/>
        <tr r="R365" s="1"/>
      </tp>
      <tp>
        <v>3.8809999999999998</v>
        <stp/>
        <stp>P</stp>
        <stp>0</stp>
        <stp>IR</stp>
        <stp>BONDAVG07935</stp>
        <stp>7년이하(당일)</stp>
        <stp/>
        <stp/>
        <tr r="R212" s="1"/>
      </tp>
      <tp>
        <v>3.5859999999999999</v>
        <stp/>
        <stp>P</stp>
        <stp>0</stp>
        <stp>IR</stp>
        <stp>BONDAVG07935</stp>
        <stp>4년이하(당일)</stp>
        <stp/>
        <stp/>
        <tr r="P212" s="1"/>
      </tp>
      <tp>
        <v>7.133</v>
        <stp/>
        <stp>P</stp>
        <stp>0</stp>
        <stp>IR</stp>
        <stp>BONDAVG67813</stp>
        <stp>5년이하(당일)</stp>
        <stp/>
        <stp/>
        <tr r="Q365" s="1"/>
      </tp>
      <tp>
        <v>3.6429999999999998</v>
        <stp/>
        <stp>P</stp>
        <stp>0</stp>
        <stp>IR</stp>
        <stp>BONDAVG07935</stp>
        <stp>5년이하(당일)</stp>
        <stp/>
        <stp/>
        <tr r="Q212" s="1"/>
      </tp>
      <tp>
        <v>6.7039999999999997</v>
        <stp/>
        <stp>P</stp>
        <stp>0</stp>
        <stp>IR</stp>
        <stp>BONDAVG67813</stp>
        <stp>4년이하(당일)</stp>
        <stp/>
        <stp/>
        <tr r="P365" s="1"/>
      </tp>
      <tp>
        <v>3.63</v>
        <stp/>
        <stp>P</stp>
        <stp>0</stp>
        <stp>IR</stp>
        <stp>BONDAVG07267</stp>
        <stp>6월이하(당일)</stp>
        <stp/>
        <stp/>
        <tr r="I211" s="1"/>
      </tp>
      <tp>
        <v>3.516</v>
        <stp/>
        <stp>P</stp>
        <stp>0</stp>
        <stp>IR</stp>
        <stp>BONDAVG17733</stp>
        <stp>3월이하(당일)</stp>
        <stp/>
        <stp/>
        <tr r="H267" s="1"/>
      </tp>
      <tp>
        <v>3.7970000000000002</v>
        <stp/>
        <stp>P</stp>
        <stp>0</stp>
        <stp>IR</stp>
        <stp>BONDAVG67631</stp>
        <stp>3월이하(당일)</stp>
        <stp/>
        <stp/>
        <tr r="H364" s="1"/>
      </tp>
      <tp>
        <v>3.673</v>
        <stp/>
        <stp>P</stp>
        <stp>0</stp>
        <stp>IR</stp>
        <stp>BONDAVG47315</stp>
        <stp>6월이하(당일)</stp>
        <stp/>
        <stp/>
        <tr r="I311" s="1"/>
      </tp>
      <tp>
        <v>3.6070000000000002</v>
        <stp/>
        <stp>P</stp>
        <stp>0</stp>
        <stp>IR</stp>
        <stp>BONDAVG67084</stp>
        <stp>6월이하(당일)</stp>
        <stp/>
        <stp/>
        <tr r="I363" s="1"/>
      </tp>
      <tp>
        <v>3.6560000000000001</v>
        <stp/>
        <stp>P</stp>
        <stp>0</stp>
        <stp>IR</stp>
        <stp>BONDAVG17577</stp>
        <stp>3월이하(당일)</stp>
        <stp/>
        <stp/>
        <tr r="H266" s="1"/>
      </tp>
      <tp>
        <v>5.2839999999999998</v>
        <stp/>
        <stp>P</stp>
        <stp>0</stp>
        <stp>IR</stp>
        <stp>BONDAVG57020</stp>
        <stp>6월이하(당일)</stp>
        <stp/>
        <stp/>
        <tr r="I338" s="1"/>
      </tp>
      <tp>
        <v>3.859</v>
        <stp/>
        <stp>P</stp>
        <stp>0</stp>
        <stp>IR</stp>
        <stp>BONDAVG17519</stp>
        <stp>3월이하(당일)</stp>
        <stp/>
        <stp/>
        <tr r="H265" s="1"/>
      </tp>
      <tp>
        <v>3.4710000000000001</v>
        <stp/>
        <stp>P</stp>
        <stp>0</stp>
        <stp>IR</stp>
        <stp>BONDAVG17445</stp>
        <stp>3월이하(당일)</stp>
        <stp/>
        <stp/>
        <tr r="H264" s="1"/>
      </tp>
      <tp>
        <v>3.4590000000000001</v>
        <stp/>
        <stp>P</stp>
        <stp>0</stp>
        <stp>IR</stp>
        <stp>BONDAVG47436</stp>
        <stp>3월이하(당일)</stp>
        <stp/>
        <stp/>
        <tr r="H312" s="1"/>
      </tp>
      <tp>
        <v>3.9430000000000001</v>
        <stp/>
        <stp>P</stp>
        <stp>0</stp>
        <stp>IR</stp>
        <stp>BONDAVG47104</stp>
        <stp>6월이하(당일)</stp>
        <stp/>
        <stp/>
        <tr r="I310" s="1"/>
      </tp>
      <tp>
        <v>3.9</v>
        <stp/>
        <stp>P</stp>
        <stp>0</stp>
        <stp>IR</stp>
        <stp>BONDAVG67631</stp>
        <stp>6월이하(당일)</stp>
        <stp/>
        <stp/>
        <tr r="I364" s="1"/>
      </tp>
      <tp>
        <v>3.4830000000000001</v>
        <stp/>
        <stp>P</stp>
        <stp>0</stp>
        <stp>IR</stp>
        <stp>BONDAVG07935</stp>
        <stp>9월이하(당일)</stp>
        <stp/>
        <stp/>
        <tr r="J212" s="1"/>
      </tp>
      <tp>
        <v>3.67</v>
        <stp/>
        <stp>P</stp>
        <stp>0</stp>
        <stp>IR</stp>
        <stp>BONDAVG47315</stp>
        <stp>3월이하(당일)</stp>
        <stp/>
        <stp/>
        <tr r="H311" s="1"/>
      </tp>
      <tp>
        <v>3.633</v>
        <stp/>
        <stp>P</stp>
        <stp>0</stp>
        <stp>IR</stp>
        <stp>BONDAVG07267</stp>
        <stp>3월이하(당일)</stp>
        <stp/>
        <stp/>
        <tr r="H211" s="1"/>
      </tp>
      <tp>
        <v>3.5150000000000001</v>
        <stp/>
        <stp>P</stp>
        <stp>0</stp>
        <stp>IR</stp>
        <stp>BONDAVG17733</stp>
        <stp>6월이하(당일)</stp>
        <stp/>
        <stp/>
        <tr r="I267" s="1"/>
      </tp>
      <tp>
        <v>5.7939999999999996</v>
        <stp/>
        <stp>P</stp>
        <stp>0</stp>
        <stp>IR</stp>
        <stp>BONDAVG67813</stp>
        <stp>9월이하(당일)</stp>
        <stp/>
        <stp/>
        <tr r="J365" s="1"/>
      </tp>
      <tp>
        <v>3.5369999999999999</v>
        <stp/>
        <stp>P</stp>
        <stp>0</stp>
        <stp>IR</stp>
        <stp>BONDAVG17445</stp>
        <stp>6월이하(당일)</stp>
        <stp/>
        <stp/>
        <tr r="I264" s="1"/>
      </tp>
      <tp>
        <v>3.5350000000000001</v>
        <stp/>
        <stp>P</stp>
        <stp>0</stp>
        <stp>IR</stp>
        <stp>BONDAVG47436</stp>
        <stp>6월이하(당일)</stp>
        <stp/>
        <stp/>
        <tr r="I312" s="1"/>
      </tp>
      <tp>
        <v>3.843</v>
        <stp/>
        <stp>P</stp>
        <stp>0</stp>
        <stp>IR</stp>
        <stp>BONDAVG47104</stp>
        <stp>3월이하(당일)</stp>
        <stp/>
        <stp/>
        <tr r="H310" s="1"/>
      </tp>
      <tp>
        <v>3.5510000000000002</v>
        <stp/>
        <stp>P</stp>
        <stp>0</stp>
        <stp>IR</stp>
        <stp>BONDAVG67084</stp>
        <stp>3월이하(당일)</stp>
        <stp/>
        <stp/>
        <tr r="H363" s="1"/>
      </tp>
      <tp>
        <v>3.722</v>
        <stp/>
        <stp>P</stp>
        <stp>0</stp>
        <stp>IR</stp>
        <stp>BONDAVG17577</stp>
        <stp>6월이하(당일)</stp>
        <stp/>
        <stp/>
        <tr r="I266" s="1"/>
      </tp>
      <tp>
        <v>4.8849999999999998</v>
        <stp/>
        <stp>P</stp>
        <stp>0</stp>
        <stp>IR</stp>
        <stp>BONDAVG57020</stp>
        <stp>3월이하(당일)</stp>
        <stp/>
        <stp/>
        <tr r="H338" s="1"/>
      </tp>
      <tp>
        <v>3.9279999999999999</v>
        <stp/>
        <stp>P</stp>
        <stp>0</stp>
        <stp>IR</stp>
        <stp>BONDAVG17519</stp>
        <stp>6월이하(당일)</stp>
        <stp/>
        <stp/>
        <tr r="I265" s="1"/>
      </tp>
      <tp>
        <v>3.6779999999999999</v>
        <stp/>
        <stp>P</stp>
        <stp>0</stp>
        <stp>IR</stp>
        <stp>BONDAVG17577</stp>
        <stp>9월이하(당일)</stp>
        <stp/>
        <stp/>
        <tr r="J266" s="1"/>
      </tp>
      <tp>
        <v>3.9460000000000002</v>
        <stp/>
        <stp>P</stp>
        <stp>0</stp>
        <stp>IR</stp>
        <stp>BONDAVG17519</stp>
        <stp>9월이하(당일)</stp>
        <stp/>
        <stp/>
        <tr r="J265" s="1"/>
      </tp>
      <tp>
        <v>3.556</v>
        <stp/>
        <stp>P</stp>
        <stp>0</stp>
        <stp>IR</stp>
        <stp>BONDAVG17445</stp>
        <stp>9월이하(당일)</stp>
        <stp/>
        <stp/>
        <tr r="J264" s="1"/>
      </tp>
      <tp>
        <v>3.5590000000000002</v>
        <stp/>
        <stp>P</stp>
        <stp>0</stp>
        <stp>IR</stp>
        <stp>BONDAVG47436</stp>
        <stp>9월이하(당일)</stp>
        <stp/>
        <stp/>
        <tr r="J312" s="1"/>
      </tp>
      <tp>
        <v>3.4580000000000002</v>
        <stp/>
        <stp>P</stp>
        <stp>0</stp>
        <stp>IR</stp>
        <stp>BONDAVG17733</stp>
        <stp>9월이하(당일)</stp>
        <stp/>
        <stp/>
        <tr r="J267" s="1"/>
      </tp>
      <tp>
        <v>5.7560000000000002</v>
        <stp/>
        <stp>P</stp>
        <stp>0</stp>
        <stp>IR</stp>
        <stp>BONDAVG67813</stp>
        <stp>6월이하(당일)</stp>
        <stp/>
        <stp/>
        <tr r="I365" s="1"/>
      </tp>
      <tp>
        <v>3.93</v>
        <stp/>
        <stp>P</stp>
        <stp>0</stp>
        <stp>IR</stp>
        <stp>BONDAVG67631</stp>
        <stp>9월이하(당일)</stp>
        <stp/>
        <stp/>
        <tr r="J364" s="1"/>
      </tp>
      <tp>
        <v>3.5449999999999999</v>
        <stp/>
        <stp>P</stp>
        <stp>0</stp>
        <stp>IR</stp>
        <stp>BONDAVG07935</stp>
        <stp>6월이하(당일)</stp>
        <stp/>
        <stp/>
        <tr r="I212" s="1"/>
      </tp>
      <tp>
        <v>3.9830000000000001</v>
        <stp/>
        <stp>P</stp>
        <stp>0</stp>
        <stp>IR</stp>
        <stp>BONDAVG47104</stp>
        <stp>9월이하(당일)</stp>
        <stp/>
        <stp/>
        <tr r="J310" s="1"/>
      </tp>
      <tp>
        <v>3.6230000000000002</v>
        <stp/>
        <stp>P</stp>
        <stp>0</stp>
        <stp>IR</stp>
        <stp>BONDAVG67084</stp>
        <stp>9월이하(당일)</stp>
        <stp/>
        <stp/>
        <tr r="J363" s="1"/>
      </tp>
      <tp>
        <v>5.3220000000000001</v>
        <stp/>
        <stp>P</stp>
        <stp>0</stp>
        <stp>IR</stp>
        <stp>BONDAVG57020</stp>
        <stp>9월이하(당일)</stp>
        <stp/>
        <stp/>
        <tr r="J338" s="1"/>
      </tp>
      <tp>
        <v>3.5449999999999999</v>
        <stp/>
        <stp>P</stp>
        <stp>0</stp>
        <stp>IR</stp>
        <stp>BONDAVG07935</stp>
        <stp>3월이하(당일)</stp>
        <stp/>
        <stp/>
        <tr r="H212" s="1"/>
      </tp>
      <tp>
        <v>3.6190000000000002</v>
        <stp/>
        <stp>P</stp>
        <stp>0</stp>
        <stp>IR</stp>
        <stp>BONDAVG47315</stp>
        <stp>9월이하(당일)</stp>
        <stp/>
        <stp/>
        <tr r="J311" s="1"/>
      </tp>
      <tp>
        <v>3.5880000000000001</v>
        <stp/>
        <stp>P</stp>
        <stp>0</stp>
        <stp>IR</stp>
        <stp>BONDAVG07267</stp>
        <stp>9월이하(당일)</stp>
        <stp/>
        <stp/>
        <tr r="J211" s="1"/>
      </tp>
      <tp>
        <v>5.649</v>
        <stp/>
        <stp>P</stp>
        <stp>0</stp>
        <stp>IR</stp>
        <stp>BONDAVG67813</stp>
        <stp>3월이하(당일)</stp>
        <stp/>
        <stp/>
        <tr r="H365" s="1"/>
      </tp>
      <tp>
        <v>3.2309999999999999</v>
        <stp/>
        <stp>P</stp>
        <stp>0</stp>
        <stp>IR</stp>
        <stp>BONDAVG56490</stp>
        <stp>7년이하(당일)</stp>
        <stp/>
        <stp/>
        <tr r="R335" s="1"/>
      </tp>
      <tp>
        <v>3.25</v>
        <stp/>
        <stp>P</stp>
        <stp>0</stp>
        <stp>IR</stp>
        <stp>BONDAVG06181</stp>
        <stp>2년이하(당일)</stp>
        <stp/>
        <stp/>
        <tr r="M201" s="1"/>
      </tp>
      <tp>
        <v>3.6520000000000001</v>
        <stp/>
        <stp>P</stp>
        <stp>0</stp>
        <stp>IR</stp>
        <stp>BONDAVG16280</stp>
        <stp>1년이하(당일)</stp>
        <stp/>
        <stp/>
        <tr r="K263" s="1"/>
      </tp>
      <tp>
        <v>5.5060000000000002</v>
        <stp/>
        <stp>P</stp>
        <stp>0</stp>
        <stp>IR</stp>
        <stp>BONDAVG66688</stp>
        <stp>5년이하(당일)</stp>
        <stp/>
        <stp/>
        <tr r="Q360" s="1"/>
      </tp>
      <tp>
        <v>3.4319999999999999</v>
        <stp/>
        <stp>P</stp>
        <stp>0</stp>
        <stp>IR</stp>
        <stp>BONDAVG16253</stp>
        <stp>1년이하(당일)</stp>
        <stp/>
        <stp/>
        <tr r="K262" s="1"/>
      </tp>
      <tp>
        <v>3.4089999999999998</v>
        <stp/>
        <stp>P</stp>
        <stp>0</stp>
        <stp>IR</stp>
        <stp>BONDAVG06753</stp>
        <stp>4년이하(당일)</stp>
        <stp/>
        <stp/>
        <tr r="P209" s="1"/>
      </tp>
      <tp>
        <v>3.7519999999999998</v>
        <stp/>
        <stp>P</stp>
        <stp>0</stp>
        <stp>IR</stp>
        <stp>BONDAVG66755</stp>
        <stp>4년이하(당일)</stp>
        <stp/>
        <stp/>
        <tr r="P362" s="1"/>
      </tp>
      <tp>
        <v>3.8159999999999998</v>
        <stp/>
        <stp>P</stp>
        <stp>0</stp>
        <stp>IR</stp>
        <stp>BONDAVG46443</stp>
        <stp>7년이하(당일)</stp>
        <stp/>
        <stp/>
        <tr r="R307" s="1"/>
      </tp>
      <tp>
        <v>3.3109999999999999</v>
        <stp/>
        <stp>P</stp>
        <stp>0</stp>
        <stp>IR</stp>
        <stp>BONDAVG66748</stp>
        <stp>4년이하(당일)</stp>
        <stp/>
        <stp/>
        <tr r="P361" s="1"/>
      </tp>
      <tp>
        <v>3.746</v>
        <stp/>
        <stp>P</stp>
        <stp>0</stp>
        <stp>IR</stp>
        <stp>BONDAVG06235</stp>
        <stp>1년이하(당일)</stp>
        <stp/>
        <stp/>
        <tr r="K203" s="1"/>
      </tp>
      <tp>
        <v>3.3639999999999999</v>
        <stp/>
        <stp>P</stp>
        <stp>0</stp>
        <stp>IR</stp>
        <stp>BONDAVG06432</stp>
        <stp>7년이하(당일)</stp>
        <stp/>
        <stp/>
        <tr r="R204" s="1"/>
      </tp>
      <tp>
        <v>4.5380000000000003</v>
        <stp/>
        <stp>P</stp>
        <stp>0</stp>
        <stp>IR</stp>
        <stp>BONDAVG56437</stp>
        <stp>7년이하(당일)</stp>
        <stp/>
        <stp/>
        <tr r="R334" s="1"/>
      </tp>
      <tp>
        <v>5.1959999999999997</v>
        <stp/>
        <stp>P</stp>
        <stp>0</stp>
        <stp>IR</stp>
        <stp>BONDAVG56434</stp>
        <stp>7년이하(당일)</stp>
        <stp/>
        <stp/>
        <tr r="R333" s="1"/>
      </tp>
      <tp>
        <v>4.798</v>
        <stp/>
        <stp>P</stp>
        <stp>0</stp>
        <stp>IR</stp>
        <stp>BONDAVG46226</stp>
        <stp>1년이하(당일)</stp>
        <stp/>
        <stp/>
        <tr r="K305" s="1"/>
      </tp>
      <tp>
        <v>3.484</v>
        <stp/>
        <stp>P</stp>
        <stp>0</stp>
        <stp>IR</stp>
        <stp>BONDAVG46225</stp>
        <stp>1년이하(당일)</stp>
        <stp/>
        <stp/>
        <tr r="K304" s="1"/>
      </tp>
      <tp>
        <v>4.532</v>
        <stp/>
        <stp>P</stp>
        <stp>0</stp>
        <stp>IR</stp>
        <stp>BONDAVG56610</stp>
        <stp>5년이하(당일)</stp>
        <stp/>
        <stp/>
        <tr r="Q337" s="1"/>
      </tp>
      <tp>
        <v>3.3940000000000001</v>
        <stp/>
        <stp>P</stp>
        <stp>0</stp>
        <stp>IR</stp>
        <stp>BONDAVG06212</stp>
        <stp>1년이하(당일)</stp>
        <stp/>
        <stp/>
        <tr r="K202" s="1"/>
      </tp>
      <tp>
        <v>4.085</v>
        <stp/>
        <stp>P</stp>
        <stp>0</stp>
        <stp>IR</stp>
        <stp>BONDAVG56217</stp>
        <stp>1년이하(당일)</stp>
        <stp/>
        <stp/>
        <tr r="K332" s="1"/>
      </tp>
      <tp>
        <v>3.9569999999999999</v>
        <stp/>
        <stp>P</stp>
        <stp>0</stp>
        <stp>IR</stp>
        <stp>BONDAVG56216</stp>
        <stp>1년이하(당일)</stp>
        <stp/>
        <stp/>
        <tr r="K331" s="1"/>
      </tp>
      <tp>
        <v>3.4809999999999999</v>
        <stp/>
        <stp>P</stp>
        <stp>0</stp>
        <stp>IR</stp>
        <stp>BONDAVG46015</stp>
        <stp>3년이하(당일)</stp>
        <stp/>
        <stp/>
        <tr r="O303" s="1"/>
      </tp>
      <tp>
        <v>3.702</v>
        <stp/>
        <stp>P</stp>
        <stp>0</stp>
        <stp>IR</stp>
        <stp>BONDAVG46415</stp>
        <stp>7년이하(당일)</stp>
        <stp/>
        <stp/>
        <tr r="R306" s="1"/>
      </tp>
      <tp>
        <v>3.5539999999999998</v>
        <stp/>
        <stp>P</stp>
        <stp>0</stp>
        <stp>IR</stp>
        <stp>BONDAVG56601</stp>
        <stp>5년이하(당일)</stp>
        <stp/>
        <stp/>
        <tr r="Q336" s="1"/>
      </tp>
      <tp>
        <v>5.8259999999999996</v>
        <stp/>
        <stp>P</stp>
        <stp>0</stp>
        <stp>IR</stp>
        <stp>BONDAVG56200</stp>
        <stp>1년이하(당일)</stp>
        <stp/>
        <stp/>
        <tr r="K330" s="1"/>
      </tp>
      <tp>
        <v>3.4590000000000001</v>
        <stp/>
        <stp>P</stp>
        <stp>0</stp>
        <stp>IR</stp>
        <stp>BONDAVG66104</stp>
        <stp>2년이하(당일)</stp>
        <stp/>
        <stp/>
        <tr r="M358" s="1"/>
      </tp>
      <tp>
        <v>3.258</v>
        <stp/>
        <stp>P</stp>
        <stp>0</stp>
        <stp>IR</stp>
        <stp>BONDAVG06181</stp>
        <stp>3년이하(당일)</stp>
        <stp/>
        <stp/>
        <tr r="O201" s="1"/>
      </tp>
      <tp>
        <v>5.077</v>
        <stp/>
        <stp>P</stp>
        <stp>0</stp>
        <stp>IR</stp>
        <stp>BONDAVG66688</stp>
        <stp>4년이하(당일)</stp>
        <stp/>
        <stp/>
        <tr r="P360" s="1"/>
      </tp>
      <tp>
        <v>3.4590000000000001</v>
        <stp/>
        <stp>P</stp>
        <stp>0</stp>
        <stp>IR</stp>
        <stp>BONDAVG06572</stp>
        <stp>7년이하(당일)</stp>
        <stp/>
        <stp/>
        <tr r="R208" s="1"/>
      </tp>
      <tp>
        <v>3.4449999999999998</v>
        <stp/>
        <stp>P</stp>
        <stp>0</stp>
        <stp>IR</stp>
        <stp>BONDAVG06753</stp>
        <stp>5년이하(당일)</stp>
        <stp/>
        <stp/>
        <tr r="Q209" s="1"/>
      </tp>
      <tp>
        <v>3.8420000000000001</v>
        <stp/>
        <stp>P</stp>
        <stp>0</stp>
        <stp>IR</stp>
        <stp>BONDAVG66755</stp>
        <stp>5년이하(당일)</stp>
        <stp/>
        <stp/>
        <tr r="Q362" s="1"/>
      </tp>
      <tp>
        <v>3.3079999999999998</v>
        <stp/>
        <stp>P</stp>
        <stp>0</stp>
        <stp>IR</stp>
        <stp>BONDAVG66748</stp>
        <stp>5년이하(당일)</stp>
        <stp/>
        <stp/>
        <tr r="Q361" s="1"/>
      </tp>
      <tp>
        <v>3.798</v>
        <stp/>
        <stp>P</stp>
        <stp>0</stp>
        <stp>IR</stp>
        <stp>BONDAVG06535</stp>
        <stp>7년이하(당일)</stp>
        <stp/>
        <stp/>
        <tr r="R207" s="1"/>
      </tp>
      <tp>
        <v>3.3639999999999999</v>
        <stp/>
        <stp>P</stp>
        <stp>0</stp>
        <stp>IR</stp>
        <stp>BONDAVG06531</stp>
        <stp>7년이하(당일)</stp>
        <stp/>
        <stp/>
        <tr r="R206" s="1"/>
      </tp>
      <tp>
        <v>4.0880000000000001</v>
        <stp/>
        <stp>P</stp>
        <stp>0</stp>
        <stp>IR</stp>
        <stp>BONDAVG66525</stp>
        <stp>7년이하(당일)</stp>
        <stp/>
        <stp/>
        <tr r="R359" s="1"/>
      </tp>
      <tp>
        <v>4.3010000000000002</v>
        <stp/>
        <stp>P</stp>
        <stp>0</stp>
        <stp>IR</stp>
        <stp>BONDAVG56610</stp>
        <stp>4년이하(당일)</stp>
        <stp/>
        <stp/>
        <tr r="P337" s="1"/>
      </tp>
      <tp>
        <v>3.4359999999999999</v>
        <stp/>
        <stp>P</stp>
        <stp>0</stp>
        <stp>IR</stp>
        <stp>BONDAVG46015</stp>
        <stp>2년이하(당일)</stp>
        <stp/>
        <stp/>
        <tr r="M303" s="1"/>
      </tp>
      <tp>
        <v>3.5059999999999998</v>
        <stp/>
        <stp>P</stp>
        <stp>0</stp>
        <stp>IR</stp>
        <stp>BONDAVG56601</stp>
        <stp>4년이하(당일)</stp>
        <stp/>
        <stp/>
        <tr r="P336" s="1"/>
      </tp>
      <tp>
        <v>3.59</v>
        <stp/>
        <stp>P</stp>
        <stp>0</stp>
        <stp>IR</stp>
        <stp>BONDAVG66104</stp>
        <stp>3년이하(당일)</stp>
        <stp/>
        <stp/>
        <tr r="O358" s="1"/>
      </tp>
      <tp>
        <v>3.3639999999999999</v>
        <stp/>
        <stp>P</stp>
        <stp>0</stp>
        <stp>IR</stp>
        <stp>BONDAVG06508</stp>
        <stp>7년이하(당일)</stp>
        <stp/>
        <stp/>
        <tr r="R205" s="1"/>
      </tp>
      <tp>
        <v>3.2149999999999999</v>
        <stp/>
        <stp>P</stp>
        <stp>0</stp>
        <stp>IR</stp>
        <stp>BONDAVG56490</stp>
        <stp>5년이하(당일)</stp>
        <stp/>
        <stp/>
        <tr r="Q335" s="1"/>
      </tp>
      <tp>
        <v>3.8980000000000001</v>
        <stp/>
        <stp>P</stp>
        <stp>0</stp>
        <stp>IR</stp>
        <stp>BONDAVG16280</stp>
        <stp>3년이하(당일)</stp>
        <stp/>
        <stp/>
        <tr r="O263" s="1"/>
      </tp>
      <tp>
        <v>5.6849999999999996</v>
        <stp/>
        <stp>P</stp>
        <stp>0</stp>
        <stp>IR</stp>
        <stp>BONDAVG66688</stp>
        <stp>7년이하(당일)</stp>
        <stp/>
        <stp/>
        <tr r="R360" s="1"/>
      </tp>
      <tp>
        <v>3.335</v>
        <stp/>
        <stp>P</stp>
        <stp>0</stp>
        <stp>IR</stp>
        <stp>BONDAVG06572</stp>
        <stp>4년이하(당일)</stp>
        <stp/>
        <stp/>
        <tr r="P208" s="1"/>
      </tp>
      <tp>
        <v>3.4710000000000001</v>
        <stp/>
        <stp>P</stp>
        <stp>0</stp>
        <stp>IR</stp>
        <stp>BONDAVG16253</stp>
        <stp>3년이하(당일)</stp>
        <stp/>
        <stp/>
        <tr r="O262" s="1"/>
      </tp>
      <tp>
        <v>3.64</v>
        <stp/>
        <stp>P</stp>
        <stp>0</stp>
        <stp>IR</stp>
        <stp>BONDAVG46443</stp>
        <stp>5년이하(당일)</stp>
        <stp/>
        <stp/>
        <tr r="Q307" s="1"/>
      </tp>
      <tp>
        <v>4.0620000000000003</v>
        <stp/>
        <stp>P</stp>
        <stp>0</stp>
        <stp>IR</stp>
        <stp>BONDAVG06235</stp>
        <stp>3년이하(당일)</stp>
        <stp/>
        <stp/>
        <tr r="O203" s="1"/>
      </tp>
      <tp>
        <v>3.472</v>
        <stp/>
        <stp>P</stp>
        <stp>0</stp>
        <stp>IR</stp>
        <stp>BONDAVG06535</stp>
        <stp>4년이하(당일)</stp>
        <stp/>
        <stp/>
        <tr r="P207" s="1"/>
      </tp>
      <tp>
        <v>3.294</v>
        <stp/>
        <stp>P</stp>
        <stp>0</stp>
        <stp>IR</stp>
        <stp>BONDAVG06432</stp>
        <stp>5년이하(당일)</stp>
        <stp/>
        <stp/>
        <tr r="Q204" s="1"/>
      </tp>
      <tp>
        <v>4.306</v>
        <stp/>
        <stp>P</stp>
        <stp>0</stp>
        <stp>IR</stp>
        <stp>BONDAVG56437</stp>
        <stp>5년이하(당일)</stp>
        <stp/>
        <stp/>
        <tr r="Q334" s="1"/>
      </tp>
      <tp>
        <v>3.2679999999999998</v>
        <stp/>
        <stp>P</stp>
        <stp>0</stp>
        <stp>IR</stp>
        <stp>BONDAVG06531</stp>
        <stp>4년이하(당일)</stp>
        <stp/>
        <stp/>
        <tr r="P206" s="1"/>
      </tp>
      <tp>
        <v>5.0199999999999996</v>
        <stp/>
        <stp>P</stp>
        <stp>0</stp>
        <stp>IR</stp>
        <stp>BONDAVG56434</stp>
        <stp>5년이하(당일)</stp>
        <stp/>
        <stp/>
        <tr r="Q333" s="1"/>
      </tp>
      <tp>
        <v>5.2359999999999998</v>
        <stp/>
        <stp>P</stp>
        <stp>0</stp>
        <stp>IR</stp>
        <stp>BONDAVG46226</stp>
        <stp>3년이하(당일)</stp>
        <stp/>
        <stp/>
        <tr r="O305" s="1"/>
      </tp>
      <tp>
        <v>3.7349999999999999</v>
        <stp/>
        <stp>P</stp>
        <stp>0</stp>
        <stp>IR</stp>
        <stp>BONDAVG66525</stp>
        <stp>4년이하(당일)</stp>
        <stp/>
        <stp/>
        <tr r="P359" s="1"/>
      </tp>
      <tp>
        <v>3.47</v>
        <stp/>
        <stp>P</stp>
        <stp>0</stp>
        <stp>IR</stp>
        <stp>BONDAVG46225</stp>
        <stp>3년이하(당일)</stp>
        <stp/>
        <stp/>
        <tr r="O304" s="1"/>
      </tp>
      <tp>
        <v>4.7530000000000001</v>
        <stp/>
        <stp>P</stp>
        <stp>0</stp>
        <stp>IR</stp>
        <stp>BONDAVG56610</stp>
        <stp>7년이하(당일)</stp>
        <stp/>
        <stp/>
        <tr r="R337" s="1"/>
      </tp>
      <tp>
        <v>3.468</v>
        <stp/>
        <stp>P</stp>
        <stp>0</stp>
        <stp>IR</stp>
        <stp>BONDAVG06212</stp>
        <stp>3년이하(당일)</stp>
        <stp/>
        <stp/>
        <tr r="O202" s="1"/>
      </tp>
      <tp>
        <v>4.274</v>
        <stp/>
        <stp>P</stp>
        <stp>0</stp>
        <stp>IR</stp>
        <stp>BONDAVG56217</stp>
        <stp>3년이하(당일)</stp>
        <stp/>
        <stp/>
        <tr r="O332" s="1"/>
      </tp>
      <tp>
        <v>4.2649999999999997</v>
        <stp/>
        <stp>P</stp>
        <stp>0</stp>
        <stp>IR</stp>
        <stp>BONDAVG56216</stp>
        <stp>3년이하(당일)</stp>
        <stp/>
        <stp/>
        <tr r="O331" s="1"/>
      </tp>
      <tp>
        <v>3.3929999999999998</v>
        <stp/>
        <stp>P</stp>
        <stp>0</stp>
        <stp>IR</stp>
        <stp>BONDAVG46015</stp>
        <stp>1년이하(당일)</stp>
        <stp/>
        <stp/>
        <tr r="K303" s="1"/>
      </tp>
      <tp>
        <v>3.5019999999999998</v>
        <stp/>
        <stp>P</stp>
        <stp>0</stp>
        <stp>IR</stp>
        <stp>BONDAVG46415</stp>
        <stp>5년이하(당일)</stp>
        <stp/>
        <stp/>
        <tr r="Q306" s="1"/>
      </tp>
      <tp>
        <v>3.5910000000000002</v>
        <stp/>
        <stp>P</stp>
        <stp>0</stp>
        <stp>IR</stp>
        <stp>BONDAVG56601</stp>
        <stp>7년이하(당일)</stp>
        <stp/>
        <stp/>
        <tr r="R336" s="1"/>
      </tp>
      <tp>
        <v>7.383</v>
        <stp/>
        <stp>P</stp>
        <stp>0</stp>
        <stp>IR</stp>
        <stp>BONDAVG56200</stp>
        <stp>3년이하(당일)</stp>
        <stp/>
        <stp/>
        <tr r="O330" s="1"/>
      </tp>
      <tp>
        <v>3.2679999999999998</v>
        <stp/>
        <stp>P</stp>
        <stp>0</stp>
        <stp>IR</stp>
        <stp>BONDAVG06508</stp>
        <stp>4년이하(당일)</stp>
        <stp/>
        <stp/>
        <tr r="P205" s="1"/>
      </tp>
      <tp>
        <v>3.1989999999999998</v>
        <stp/>
        <stp>P</stp>
        <stp>0</stp>
        <stp>IR</stp>
        <stp>BONDAVG56490</stp>
        <stp>4년이하(당일)</stp>
        <stp/>
        <stp/>
        <tr r="P335" s="1"/>
      </tp>
      <tp>
        <v>3.2879999999999998</v>
        <stp/>
        <stp>P</stp>
        <stp>0</stp>
        <stp>IR</stp>
        <stp>BONDAVG06181</stp>
        <stp>1년이하(당일)</stp>
        <stp/>
        <stp/>
        <tr r="K201" s="1"/>
      </tp>
      <tp>
        <v>3.746</v>
        <stp/>
        <stp>P</stp>
        <stp>0</stp>
        <stp>IR</stp>
        <stp>BONDAVG16280</stp>
        <stp>2년이하(당일)</stp>
        <stp/>
        <stp/>
        <tr r="M263" s="1"/>
      </tp>
      <tp>
        <v>3.3679999999999999</v>
        <stp/>
        <stp>P</stp>
        <stp>0</stp>
        <stp>IR</stp>
        <stp>BONDAVG06572</stp>
        <stp>5년이하(당일)</stp>
        <stp/>
        <stp/>
        <tr r="Q208" s="1"/>
      </tp>
      <tp>
        <v>3.448</v>
        <stp/>
        <stp>P</stp>
        <stp>0</stp>
        <stp>IR</stp>
        <stp>BONDAVG16253</stp>
        <stp>2년이하(당일)</stp>
        <stp/>
        <stp/>
        <tr r="M262" s="1"/>
      </tp>
      <tp>
        <v>3.58</v>
        <stp/>
        <stp>P</stp>
        <stp>0</stp>
        <stp>IR</stp>
        <stp>BONDAVG06753</stp>
        <stp>7년이하(당일)</stp>
        <stp/>
        <stp/>
        <tr r="R209" s="1"/>
      </tp>
      <tp>
        <v>4.0880000000000001</v>
        <stp/>
        <stp>P</stp>
        <stp>0</stp>
        <stp>IR</stp>
        <stp>BONDAVG66755</stp>
        <stp>7년이하(당일)</stp>
        <stp/>
        <stp/>
        <tr r="R362" s="1"/>
      </tp>
      <tp>
        <v>3.577</v>
        <stp/>
        <stp>P</stp>
        <stp>0</stp>
        <stp>IR</stp>
        <stp>BONDAVG46443</stp>
        <stp>4년이하(당일)</stp>
        <stp/>
        <stp/>
        <tr r="P307" s="1"/>
      </tp>
      <tp>
        <v>3.4209999999999998</v>
        <stp/>
        <stp>P</stp>
        <stp>0</stp>
        <stp>IR</stp>
        <stp>BONDAVG66748</stp>
        <stp>7년이하(당일)</stp>
        <stp/>
        <stp/>
        <tr r="R361" s="1"/>
      </tp>
      <tp>
        <v>3.8239999999999998</v>
        <stp/>
        <stp>P</stp>
        <stp>0</stp>
        <stp>IR</stp>
        <stp>BONDAVG06235</stp>
        <stp>2년이하(당일)</stp>
        <stp/>
        <stp/>
        <tr r="M203" s="1"/>
      </tp>
      <tp>
        <v>3.5659999999999998</v>
        <stp/>
        <stp>P</stp>
        <stp>0</stp>
        <stp>IR</stp>
        <stp>BONDAVG06535</stp>
        <stp>5년이하(당일)</stp>
        <stp/>
        <stp/>
        <tr r="Q207" s="1"/>
      </tp>
      <tp>
        <v>3.2679999999999998</v>
        <stp/>
        <stp>P</stp>
        <stp>0</stp>
        <stp>IR</stp>
        <stp>BONDAVG06432</stp>
        <stp>4년이하(당일)</stp>
        <stp/>
        <stp/>
        <tr r="P204" s="1"/>
      </tp>
      <tp>
        <v>4.0940000000000003</v>
        <stp/>
        <stp>P</stp>
        <stp>0</stp>
        <stp>IR</stp>
        <stp>BONDAVG56437</stp>
        <stp>4년이하(당일)</stp>
        <stp/>
        <stp/>
        <tr r="P334" s="1"/>
      </tp>
      <tp>
        <v>3.294</v>
        <stp/>
        <stp>P</stp>
        <stp>0</stp>
        <stp>IR</stp>
        <stp>BONDAVG06531</stp>
        <stp>5년이하(당일)</stp>
        <stp/>
        <stp/>
        <tr r="Q206" s="1"/>
      </tp>
      <tp>
        <v>4.5960000000000001</v>
        <stp/>
        <stp>P</stp>
        <stp>0</stp>
        <stp>IR</stp>
        <stp>BONDAVG56434</stp>
        <stp>4년이하(당일)</stp>
        <stp/>
        <stp/>
        <tr r="P333" s="1"/>
      </tp>
      <tp>
        <v>5.0869999999999997</v>
        <stp/>
        <stp>P</stp>
        <stp>0</stp>
        <stp>IR</stp>
        <stp>BONDAVG46226</stp>
        <stp>2년이하(당일)</stp>
        <stp/>
        <stp/>
        <tr r="M305" s="1"/>
      </tp>
      <tp>
        <v>3.839</v>
        <stp/>
        <stp>P</stp>
        <stp>0</stp>
        <stp>IR</stp>
        <stp>BONDAVG66525</stp>
        <stp>5년이하(당일)</stp>
        <stp/>
        <stp/>
        <tr r="Q359" s="1"/>
      </tp>
      <tp>
        <v>3.5369999999999999</v>
        <stp/>
        <stp>P</stp>
        <stp>0</stp>
        <stp>IR</stp>
        <stp>BONDAVG46225</stp>
        <stp>2년이하(당일)</stp>
        <stp/>
        <stp/>
        <tr r="M304" s="1"/>
      </tp>
      <tp>
        <v>3.4329999999999998</v>
        <stp/>
        <stp>P</stp>
        <stp>0</stp>
        <stp>IR</stp>
        <stp>BONDAVG06212</stp>
        <stp>2년이하(당일)</stp>
        <stp/>
        <stp/>
        <tr r="M202" s="1"/>
      </tp>
      <tp>
        <v>4.181</v>
        <stp/>
        <stp>P</stp>
        <stp>0</stp>
        <stp>IR</stp>
        <stp>BONDAVG56217</stp>
        <stp>2년이하(당일)</stp>
        <stp/>
        <stp/>
        <tr r="M332" s="1"/>
      </tp>
      <tp>
        <v>4.0629999999999997</v>
        <stp/>
        <stp>P</stp>
        <stp>0</stp>
        <stp>IR</stp>
        <stp>BONDAVG56216</stp>
        <stp>2년이하(당일)</stp>
        <stp/>
        <stp/>
        <tr r="M331" s="1"/>
      </tp>
      <tp>
        <v>3.452</v>
        <stp/>
        <stp>P</stp>
        <stp>0</stp>
        <stp>IR</stp>
        <stp>BONDAVG46415</stp>
        <stp>4년이하(당일)</stp>
        <stp/>
        <stp/>
        <tr r="P306" s="1"/>
      </tp>
      <tp>
        <v>6.7480000000000002</v>
        <stp/>
        <stp>P</stp>
        <stp>0</stp>
        <stp>IR</stp>
        <stp>BONDAVG56200</stp>
        <stp>2년이하(당일)</stp>
        <stp/>
        <stp/>
        <tr r="M330" s="1"/>
      </tp>
      <tp>
        <v>3.3570000000000002</v>
        <stp/>
        <stp>P</stp>
        <stp>0</stp>
        <stp>IR</stp>
        <stp>BONDAVG66104</stp>
        <stp>1년이하(당일)</stp>
        <stp/>
        <stp/>
        <tr r="K358" s="1"/>
      </tp>
      <tp>
        <v>3.294</v>
        <stp/>
        <stp>P</stp>
        <stp>0</stp>
        <stp>IR</stp>
        <stp>BONDAVG06508</stp>
        <stp>5년이하(당일)</stp>
        <stp/>
        <stp/>
        <tr r="Q205" s="1"/>
      </tp>
      <tp>
        <v>3.1930000000000001</v>
        <stp/>
        <stp>P</stp>
        <stp>0</stp>
        <stp>IR</stp>
        <stp>BONDAVG56490</stp>
        <stp>3년이하(당일)</stp>
        <stp/>
        <stp/>
        <tr r="O335" s="1"/>
      </tp>
      <tp>
        <v>4.58</v>
        <stp/>
        <stp>P</stp>
        <stp>0</stp>
        <stp>IR</stp>
        <stp>BONDAVG16280</stp>
        <stp>5년이하(당일)</stp>
        <stp/>
        <stp/>
        <tr r="Q263" s="1"/>
      </tp>
      <tp>
        <v>4.2569999999999997</v>
        <stp/>
        <stp>P</stp>
        <stp>0</stp>
        <stp>IR</stp>
        <stp>BONDAVG66688</stp>
        <stp>1년이하(당일)</stp>
        <stp/>
        <stp/>
        <tr r="K360" s="1"/>
      </tp>
      <tp>
        <v>3.31</v>
        <stp/>
        <stp>P</stp>
        <stp>0</stp>
        <stp>IR</stp>
        <stp>BONDAVG06572</stp>
        <stp>2년이하(당일)</stp>
        <stp/>
        <stp/>
        <tr r="M208" s="1"/>
      </tp>
      <tp>
        <v>3.5419999999999998</v>
        <stp/>
        <stp>P</stp>
        <stp>0</stp>
        <stp>IR</stp>
        <stp>BONDAVG16253</stp>
        <stp>5년이하(당일)</stp>
        <stp/>
        <stp/>
        <tr r="Q262" s="1"/>
      </tp>
      <tp>
        <v>3.5550000000000002</v>
        <stp/>
        <stp>P</stp>
        <stp>0</stp>
        <stp>IR</stp>
        <stp>BONDAVG46443</stp>
        <stp>3년이하(당일)</stp>
        <stp/>
        <stp/>
        <tr r="O307" s="1"/>
      </tp>
      <tp>
        <v>4.7489999999999997</v>
        <stp/>
        <stp>P</stp>
        <stp>0</stp>
        <stp>IR</stp>
        <stp>BONDAVG06235</stp>
        <stp>5년이하(당일)</stp>
        <stp/>
        <stp/>
        <tr r="Q203" s="1"/>
      </tp>
      <tp>
        <v>3.4140000000000001</v>
        <stp/>
        <stp>P</stp>
        <stp>0</stp>
        <stp>IR</stp>
        <stp>BONDAVG06535</stp>
        <stp>2년이하(당일)</stp>
        <stp/>
        <stp/>
        <tr r="M207" s="1"/>
      </tp>
      <tp>
        <v>3.258</v>
        <stp/>
        <stp>P</stp>
        <stp>0</stp>
        <stp>IR</stp>
        <stp>BONDAVG06432</stp>
        <stp>3년이하(당일)</stp>
        <stp/>
        <stp/>
        <tr r="O204" s="1"/>
      </tp>
      <tp>
        <v>3.8490000000000002</v>
        <stp/>
        <stp>P</stp>
        <stp>0</stp>
        <stp>IR</stp>
        <stp>BONDAVG56437</stp>
        <stp>3년이하(당일)</stp>
        <stp/>
        <stp/>
        <tr r="O334" s="1"/>
      </tp>
      <tp>
        <v>3.25</v>
        <stp/>
        <stp>P</stp>
        <stp>0</stp>
        <stp>IR</stp>
        <stp>BONDAVG06531</stp>
        <stp>2년이하(당일)</stp>
        <stp/>
        <stp/>
        <tr r="M206" s="1"/>
      </tp>
      <tp>
        <v>4.165</v>
        <stp/>
        <stp>P</stp>
        <stp>0</stp>
        <stp>IR</stp>
        <stp>BONDAVG56434</stp>
        <stp>3년이하(당일)</stp>
        <stp/>
        <stp/>
        <tr r="O333" s="1"/>
      </tp>
      <tp>
        <v>6.0350000000000001</v>
        <stp/>
        <stp>P</stp>
        <stp>0</stp>
        <stp>IR</stp>
        <stp>BONDAVG46226</stp>
        <stp>5년이하(당일)</stp>
        <stp/>
        <stp/>
        <tr r="Q305" s="1"/>
      </tp>
      <tp>
        <v>3.585</v>
        <stp/>
        <stp>P</stp>
        <stp>0</stp>
        <stp>IR</stp>
        <stp>BONDAVG66525</stp>
        <stp>2년이하(당일)</stp>
        <stp/>
        <stp/>
        <tr r="M359" s="1"/>
      </tp>
      <tp>
        <v>3.6080000000000001</v>
        <stp/>
        <stp>P</stp>
        <stp>0</stp>
        <stp>IR</stp>
        <stp>BONDAVG46225</stp>
        <stp>5년이하(당일)</stp>
        <stp/>
        <stp/>
        <tr r="Q304" s="1"/>
      </tp>
      <tp>
        <v>3.6429999999999998</v>
        <stp/>
        <stp>P</stp>
        <stp>0</stp>
        <stp>IR</stp>
        <stp>BONDAVG56610</stp>
        <stp>1년이하(당일)</stp>
        <stp/>
        <stp/>
        <tr r="K337" s="1"/>
      </tp>
      <tp>
        <v>3.5539999999999998</v>
        <stp/>
        <stp>P</stp>
        <stp>0</stp>
        <stp>IR</stp>
        <stp>BONDAVG06212</stp>
        <stp>5년이하(당일)</stp>
        <stp/>
        <stp/>
        <tr r="Q202" s="1"/>
      </tp>
      <tp>
        <v>4.5960000000000001</v>
        <stp/>
        <stp>P</stp>
        <stp>0</stp>
        <stp>IR</stp>
        <stp>BONDAVG56217</stp>
        <stp>5년이하(당일)</stp>
        <stp/>
        <stp/>
        <tr r="Q332" s="1"/>
      </tp>
      <tp>
        <v>4.7880000000000003</v>
        <stp/>
        <stp>P</stp>
        <stp>0</stp>
        <stp>IR</stp>
        <stp>BONDAVG56216</stp>
        <stp>5년이하(당일)</stp>
        <stp/>
        <stp/>
        <tr r="Q331" s="1"/>
      </tp>
      <tp>
        <v>3.7610000000000001</v>
        <stp/>
        <stp>P</stp>
        <stp>0</stp>
        <stp>IR</stp>
        <stp>BONDAVG46015</stp>
        <stp>7년이하(당일)</stp>
        <stp/>
        <stp/>
        <tr r="R303" s="1"/>
      </tp>
      <tp>
        <v>3.4289999999999998</v>
        <stp/>
        <stp>P</stp>
        <stp>0</stp>
        <stp>IR</stp>
        <stp>BONDAVG46415</stp>
        <stp>3년이하(당일)</stp>
        <stp/>
        <stp/>
        <tr r="O306" s="1"/>
      </tp>
      <tp>
        <v>3.4489999999999998</v>
        <stp/>
        <stp>P</stp>
        <stp>0</stp>
        <stp>IR</stp>
        <stp>BONDAVG56601</stp>
        <stp>1년이하(당일)</stp>
        <stp/>
        <stp/>
        <tr r="K336" s="1"/>
      </tp>
      <tp>
        <v>7.7590000000000003</v>
        <stp/>
        <stp>P</stp>
        <stp>0</stp>
        <stp>IR</stp>
        <stp>BONDAVG56200</stp>
        <stp>5년이하(당일)</stp>
        <stp/>
        <stp/>
        <tr r="Q330" s="1"/>
      </tp>
      <tp>
        <v>3.25</v>
        <stp/>
        <stp>P</stp>
        <stp>0</stp>
        <stp>IR</stp>
        <stp>BONDAVG06508</stp>
        <stp>2년이하(당일)</stp>
        <stp/>
        <stp/>
        <tr r="M205" s="1"/>
      </tp>
      <tp>
        <v>3.222</v>
        <stp/>
        <stp>P</stp>
        <stp>0</stp>
        <stp>IR</stp>
        <stp>BONDAVG56490</stp>
        <stp>2년이하(당일)</stp>
        <stp/>
        <stp/>
        <tr r="M335" s="1"/>
      </tp>
      <tp>
        <v>3.3639999999999999</v>
        <stp/>
        <stp>P</stp>
        <stp>0</stp>
        <stp>IR</stp>
        <stp>BONDAVG06181</stp>
        <stp>7년이하(당일)</stp>
        <stp/>
        <stp/>
        <tr r="R201" s="1"/>
      </tp>
      <tp>
        <v>4.2469999999999999</v>
        <stp/>
        <stp>P</stp>
        <stp>0</stp>
        <stp>IR</stp>
        <stp>BONDAVG16280</stp>
        <stp>4년이하(당일)</stp>
        <stp/>
        <stp/>
        <tr r="P263" s="1"/>
      </tp>
      <tp>
        <v>3.3380000000000001</v>
        <stp/>
        <stp>P</stp>
        <stp>0</stp>
        <stp>IR</stp>
        <stp>BONDAVG06572</stp>
        <stp>3년이하(당일)</stp>
        <stp/>
        <stp/>
        <tr r="O208" s="1"/>
      </tp>
      <tp>
        <v>3.5</v>
        <stp/>
        <stp>P</stp>
        <stp>0</stp>
        <stp>IR</stp>
        <stp>BONDAVG16253</stp>
        <stp>4년이하(당일)</stp>
        <stp/>
        <stp/>
        <tr r="P262" s="1"/>
      </tp>
      <tp>
        <v>3.335</v>
        <stp/>
        <stp>P</stp>
        <stp>0</stp>
        <stp>IR</stp>
        <stp>BONDAVG06753</stp>
        <stp>1년이하(당일)</stp>
        <stp/>
        <stp/>
        <tr r="K209" s="1"/>
      </tp>
      <tp>
        <v>3.6419999999999999</v>
        <stp/>
        <stp>P</stp>
        <stp>0</stp>
        <stp>IR</stp>
        <stp>BONDAVG66755</stp>
        <stp>1년이하(당일)</stp>
        <stp/>
        <stp/>
        <tr r="K362" s="1"/>
      </tp>
      <tp>
        <v>3.49</v>
        <stp/>
        <stp>P</stp>
        <stp>0</stp>
        <stp>IR</stp>
        <stp>BONDAVG46443</stp>
        <stp>2년이하(당일)</stp>
        <stp/>
        <stp/>
        <tr r="M307" s="1"/>
      </tp>
      <tp>
        <v>3.2530000000000001</v>
        <stp/>
        <stp>P</stp>
        <stp>0</stp>
        <stp>IR</stp>
        <stp>BONDAVG66748</stp>
        <stp>1년이하(당일)</stp>
        <stp/>
        <stp/>
        <tr r="K361" s="1"/>
      </tp>
      <tp>
        <v>4.4260000000000002</v>
        <stp/>
        <stp>P</stp>
        <stp>0</stp>
        <stp>IR</stp>
        <stp>BONDAVG06235</stp>
        <stp>4년이하(당일)</stp>
        <stp/>
        <stp/>
        <tr r="P203" s="1"/>
      </tp>
      <tp>
        <v>3.456</v>
        <stp/>
        <stp>P</stp>
        <stp>0</stp>
        <stp>IR</stp>
        <stp>BONDAVG06535</stp>
        <stp>3년이하(당일)</stp>
        <stp/>
        <stp/>
        <tr r="O207" s="1"/>
      </tp>
      <tp>
        <v>3.25</v>
        <stp/>
        <stp>P</stp>
        <stp>0</stp>
        <stp>IR</stp>
        <stp>BONDAVG06432</stp>
        <stp>2년이하(당일)</stp>
        <stp/>
        <stp/>
        <tr r="M204" s="1"/>
      </tp>
      <tp>
        <v>3.8109999999999999</v>
        <stp/>
        <stp>P</stp>
        <stp>0</stp>
        <stp>IR</stp>
        <stp>BONDAVG56437</stp>
        <stp>2년이하(당일)</stp>
        <stp/>
        <stp/>
        <tr r="M334" s="1"/>
      </tp>
      <tp>
        <v>3.258</v>
        <stp/>
        <stp>P</stp>
        <stp>0</stp>
        <stp>IR</stp>
        <stp>BONDAVG06531</stp>
        <stp>3년이하(당일)</stp>
        <stp/>
        <stp/>
        <tr r="O206" s="1"/>
      </tp>
      <tp>
        <v>3.9790000000000001</v>
        <stp/>
        <stp>P</stp>
        <stp>0</stp>
        <stp>IR</stp>
        <stp>BONDAVG56434</stp>
        <stp>2년이하(당일)</stp>
        <stp/>
        <stp/>
        <tr r="M333" s="1"/>
      </tp>
      <tp>
        <v>5.6479999999999997</v>
        <stp/>
        <stp>P</stp>
        <stp>0</stp>
        <stp>IR</stp>
        <stp>BONDAVG46226</stp>
        <stp>4년이하(당일)</stp>
        <stp/>
        <stp/>
        <tr r="P305" s="1"/>
      </tp>
      <tp>
        <v>3.64</v>
        <stp/>
        <stp>P</stp>
        <stp>0</stp>
        <stp>IR</stp>
        <stp>BONDAVG66525</stp>
        <stp>3년이하(당일)</stp>
        <stp/>
        <stp/>
        <tr r="O359" s="1"/>
      </tp>
      <tp>
        <v>3.4820000000000002</v>
        <stp/>
        <stp>P</stp>
        <stp>0</stp>
        <stp>IR</stp>
        <stp>BONDAVG46225</stp>
        <stp>4년이하(당일)</stp>
        <stp/>
        <stp/>
        <tr r="P304" s="1"/>
      </tp>
      <tp>
        <v>3.4780000000000002</v>
        <stp/>
        <stp>P</stp>
        <stp>0</stp>
        <stp>IR</stp>
        <stp>BONDAVG06212</stp>
        <stp>4년이하(당일)</stp>
        <stp/>
        <stp/>
        <tr r="P202" s="1"/>
      </tp>
      <tp>
        <v>4.4950000000000001</v>
        <stp/>
        <stp>P</stp>
        <stp>0</stp>
        <stp>IR</stp>
        <stp>BONDAVG56217</stp>
        <stp>4년이하(당일)</stp>
        <stp/>
        <stp/>
        <tr r="P332" s="1"/>
      </tp>
      <tp>
        <v>4.593</v>
        <stp/>
        <stp>P</stp>
        <stp>0</stp>
        <stp>IR</stp>
        <stp>BONDAVG56216</stp>
        <stp>4년이하(당일)</stp>
        <stp/>
        <stp/>
        <tr r="P331" s="1"/>
      </tp>
      <tp>
        <v>3.4009999999999998</v>
        <stp/>
        <stp>P</stp>
        <stp>0</stp>
        <stp>IR</stp>
        <stp>BONDAVG46415</stp>
        <stp>2년이하(당일)</stp>
        <stp/>
        <stp/>
        <tr r="M306" s="1"/>
      </tp>
      <tp>
        <v>7.6319999999999997</v>
        <stp/>
        <stp>P</stp>
        <stp>0</stp>
        <stp>IR</stp>
        <stp>BONDAVG56200</stp>
        <stp>4년이하(당일)</stp>
        <stp/>
        <stp/>
        <tr r="P330" s="1"/>
      </tp>
      <tp>
        <v>4.3780000000000001</v>
        <stp/>
        <stp>P</stp>
        <stp>0</stp>
        <stp>IR</stp>
        <stp>BONDAVG66104</stp>
        <stp>7년이하(당일)</stp>
        <stp/>
        <stp/>
        <tr r="R358" s="1"/>
      </tp>
      <tp>
        <v>3.258</v>
        <stp/>
        <stp>P</stp>
        <stp>0</stp>
        <stp>IR</stp>
        <stp>BONDAVG06508</stp>
        <stp>3년이하(당일)</stp>
        <stp/>
        <stp/>
        <tr r="O205" s="1"/>
      </tp>
      <tp>
        <v>3.2949999999999999</v>
        <stp/>
        <stp>P</stp>
        <stp>0</stp>
        <stp>IR</stp>
        <stp>BONDAVG56490</stp>
        <stp>1년이하(당일)</stp>
        <stp/>
        <stp/>
        <tr r="K335" s="1"/>
      </tp>
      <tp>
        <v>3.2679999999999998</v>
        <stp/>
        <stp>P</stp>
        <stp>0</stp>
        <stp>IR</stp>
        <stp>BONDAVG06181</stp>
        <stp>4년이하(당일)</stp>
        <stp/>
        <stp/>
        <tr r="P201" s="1"/>
      </tp>
      <tp>
        <v>4.8310000000000004</v>
        <stp/>
        <stp>P</stp>
        <stp>0</stp>
        <stp>IR</stp>
        <stp>BONDAVG16280</stp>
        <stp>7년이하(당일)</stp>
        <stp/>
        <stp/>
        <tr r="R263" s="1"/>
      </tp>
      <tp>
        <v>4.6479999999999997</v>
        <stp/>
        <stp>P</stp>
        <stp>0</stp>
        <stp>IR</stp>
        <stp>BONDAVG66688</stp>
        <stp>3년이하(당일)</stp>
        <stp/>
        <stp/>
        <tr r="O360" s="1"/>
      </tp>
      <tp>
        <v>3.585</v>
        <stp/>
        <stp>P</stp>
        <stp>0</stp>
        <stp>IR</stp>
        <stp>BONDAVG16253</stp>
        <stp>7년이하(당일)</stp>
        <stp/>
        <stp/>
        <tr r="R262" s="1"/>
      </tp>
      <tp>
        <v>3.3839999999999999</v>
        <stp/>
        <stp>P</stp>
        <stp>0</stp>
        <stp>IR</stp>
        <stp>BONDAVG06753</stp>
        <stp>2년이하(당일)</stp>
        <stp/>
        <stp/>
        <tr r="M209" s="1"/>
      </tp>
      <tp>
        <v>3.69</v>
        <stp/>
        <stp>P</stp>
        <stp>0</stp>
        <stp>IR</stp>
        <stp>BONDAVG66755</stp>
        <stp>2년이하(당일)</stp>
        <stp/>
        <stp/>
        <tr r="M362" s="1"/>
      </tp>
      <tp>
        <v>3.4430000000000001</v>
        <stp/>
        <stp>P</stp>
        <stp>0</stp>
        <stp>IR</stp>
        <stp>BONDAVG46443</stp>
        <stp>1년이하(당일)</stp>
        <stp/>
        <stp/>
        <tr r="K307" s="1"/>
      </tp>
      <tp>
        <v>3.2839999999999998</v>
        <stp/>
        <stp>P</stp>
        <stp>0</stp>
        <stp>IR</stp>
        <stp>BONDAVG66748</stp>
        <stp>2년이하(당일)</stp>
        <stp/>
        <stp/>
        <tr r="M361" s="1"/>
      </tp>
      <tp>
        <v>4.9889999999999999</v>
        <stp/>
        <stp>P</stp>
        <stp>0</stp>
        <stp>IR</stp>
        <stp>BONDAVG06235</stp>
        <stp>7년이하(당일)</stp>
        <stp/>
        <stp/>
        <tr r="R203" s="1"/>
      </tp>
      <tp>
        <v>3.2879999999999998</v>
        <stp/>
        <stp>P</stp>
        <stp>0</stp>
        <stp>IR</stp>
        <stp>BONDAVG06432</stp>
        <stp>1년이하(당일)</stp>
        <stp/>
        <stp/>
        <tr r="K204" s="1"/>
      </tp>
      <tp>
        <v>3.665</v>
        <stp/>
        <stp>P</stp>
        <stp>0</stp>
        <stp>IR</stp>
        <stp>BONDAVG56437</stp>
        <stp>1년이하(당일)</stp>
        <stp/>
        <stp/>
        <tr r="K334" s="1"/>
      </tp>
      <tp>
        <v>3.859</v>
        <stp/>
        <stp>P</stp>
        <stp>0</stp>
        <stp>IR</stp>
        <stp>BONDAVG56434</stp>
        <stp>1년이하(당일)</stp>
        <stp/>
        <stp/>
        <tr r="K333" s="1"/>
      </tp>
      <tp>
        <v>6.218</v>
        <stp/>
        <stp>P</stp>
        <stp>0</stp>
        <stp>IR</stp>
        <stp>BONDAVG46226</stp>
        <stp>7년이하(당일)</stp>
        <stp/>
        <stp/>
        <tr r="R305" s="1"/>
      </tp>
      <tp>
        <v>4.0019999999999998</v>
        <stp/>
        <stp>P</stp>
        <stp>0</stp>
        <stp>IR</stp>
        <stp>BONDAVG46225</stp>
        <stp>7년이하(당일)</stp>
        <stp/>
        <stp/>
        <tr r="R304" s="1"/>
      </tp>
      <tp>
        <v>4.0229999999999997</v>
        <stp/>
        <stp>P</stp>
        <stp>0</stp>
        <stp>IR</stp>
        <stp>BONDAVG56610</stp>
        <stp>3년이하(당일)</stp>
        <stp/>
        <stp/>
        <tr r="O337" s="1"/>
      </tp>
      <tp>
        <v>3.8140000000000001</v>
        <stp/>
        <stp>P</stp>
        <stp>0</stp>
        <stp>IR</stp>
        <stp>BONDAVG06212</stp>
        <stp>7년이하(당일)</stp>
        <stp/>
        <stp/>
        <tr r="R202" s="1"/>
      </tp>
      <tp>
        <v>4.819</v>
        <stp/>
        <stp>P</stp>
        <stp>0</stp>
        <stp>IR</stp>
        <stp>BONDAVG56217</stp>
        <stp>7년이하(당일)</stp>
        <stp/>
        <stp/>
        <tr r="R332" s="1"/>
      </tp>
      <tp>
        <v>5.0330000000000004</v>
        <stp/>
        <stp>P</stp>
        <stp>0</stp>
        <stp>IR</stp>
        <stp>BONDAVG56216</stp>
        <stp>7년이하(당일)</stp>
        <stp/>
        <stp/>
        <tr r="R331" s="1"/>
      </tp>
      <tp>
        <v>3.5150000000000001</v>
        <stp/>
        <stp>P</stp>
        <stp>0</stp>
        <stp>IR</stp>
        <stp>BONDAVG46015</stp>
        <stp>5년이하(당일)</stp>
        <stp/>
        <stp/>
        <tr r="Q303" s="1"/>
      </tp>
      <tp>
        <v>3.3479999999999999</v>
        <stp/>
        <stp>P</stp>
        <stp>0</stp>
        <stp>IR</stp>
        <stp>BONDAVG46415</stp>
        <stp>1년이하(당일)</stp>
        <stp/>
        <stp/>
        <tr r="K306" s="1"/>
      </tp>
      <tp>
        <v>3.4590000000000001</v>
        <stp/>
        <stp>P</stp>
        <stp>0</stp>
        <stp>IR</stp>
        <stp>BONDAVG56601</stp>
        <stp>3년이하(당일)</stp>
        <stp/>
        <stp/>
        <tr r="O336" s="1"/>
      </tp>
      <tp>
        <v>7.8719999999999999</v>
        <stp/>
        <stp>P</stp>
        <stp>0</stp>
        <stp>IR</stp>
        <stp>BONDAVG56200</stp>
        <stp>7년이하(당일)</stp>
        <stp/>
        <stp/>
        <tr r="R330" s="1"/>
      </tp>
      <tp>
        <v>3.887</v>
        <stp/>
        <stp>P</stp>
        <stp>0</stp>
        <stp>IR</stp>
        <stp>BONDAVG66104</stp>
        <stp>4년이하(당일)</stp>
        <stp/>
        <stp/>
        <tr r="P358" s="1"/>
      </tp>
      <tp>
        <v>3.294</v>
        <stp/>
        <stp>P</stp>
        <stp>0</stp>
        <stp>IR</stp>
        <stp>BONDAVG06181</stp>
        <stp>5년이하(당일)</stp>
        <stp/>
        <stp/>
        <tr r="Q201" s="1"/>
      </tp>
      <tp>
        <v>4.3620000000000001</v>
        <stp/>
        <stp>P</stp>
        <stp>0</stp>
        <stp>IR</stp>
        <stp>BONDAVG66688</stp>
        <stp>2년이하(당일)</stp>
        <stp/>
        <stp/>
        <tr r="M360" s="1"/>
      </tp>
      <tp>
        <v>3.2829999999999999</v>
        <stp/>
        <stp>P</stp>
        <stp>0</stp>
        <stp>IR</stp>
        <stp>BONDAVG06572</stp>
        <stp>1년이하(당일)</stp>
        <stp/>
        <stp/>
        <tr r="K208" s="1"/>
      </tp>
      <tp>
        <v>3.4060000000000001</v>
        <stp/>
        <stp>P</stp>
        <stp>0</stp>
        <stp>IR</stp>
        <stp>BONDAVG06753</stp>
        <stp>3년이하(당일)</stp>
        <stp/>
        <stp/>
        <tr r="O209" s="1"/>
      </tp>
      <tp>
        <v>3.7330000000000001</v>
        <stp/>
        <stp>P</stp>
        <stp>0</stp>
        <stp>IR</stp>
        <stp>BONDAVG66755</stp>
        <stp>3년이하(당일)</stp>
        <stp/>
        <stp/>
        <tr r="O362" s="1"/>
      </tp>
      <tp>
        <v>3.3069999999999999</v>
        <stp/>
        <stp>P</stp>
        <stp>0</stp>
        <stp>IR</stp>
        <stp>BONDAVG66748</stp>
        <stp>3년이하(당일)</stp>
        <stp/>
        <stp/>
        <tr r="O361" s="1"/>
      </tp>
      <tp>
        <v>3.371</v>
        <stp/>
        <stp>P</stp>
        <stp>0</stp>
        <stp>IR</stp>
        <stp>BONDAVG06535</stp>
        <stp>1년이하(당일)</stp>
        <stp/>
        <stp/>
        <tr r="K207" s="1"/>
      </tp>
      <tp>
        <v>3.2879999999999998</v>
        <stp/>
        <stp>P</stp>
        <stp>0</stp>
        <stp>IR</stp>
        <stp>BONDAVG06531</stp>
        <stp>1년이하(당일)</stp>
        <stp/>
        <stp/>
        <tr r="K206" s="1"/>
      </tp>
      <tp>
        <v>3.5329999999999999</v>
        <stp/>
        <stp>P</stp>
        <stp>0</stp>
        <stp>IR</stp>
        <stp>BONDAVG66525</stp>
        <stp>1년이하(당일)</stp>
        <stp/>
        <stp/>
        <tr r="K359" s="1"/>
      </tp>
      <tp>
        <v>3.7549999999999999</v>
        <stp/>
        <stp>P</stp>
        <stp>0</stp>
        <stp>IR</stp>
        <stp>BONDAVG56610</stp>
        <stp>2년이하(당일)</stp>
        <stp/>
        <stp/>
        <tr r="M337" s="1"/>
      </tp>
      <tp>
        <v>3.4950000000000001</v>
        <stp/>
        <stp>P</stp>
        <stp>0</stp>
        <stp>IR</stp>
        <stp>BONDAVG46015</stp>
        <stp>4년이하(당일)</stp>
        <stp/>
        <stp/>
        <tr r="P303" s="1"/>
      </tp>
      <tp>
        <v>3.4710000000000001</v>
        <stp/>
        <stp>P</stp>
        <stp>0</stp>
        <stp>IR</stp>
        <stp>BONDAVG56601</stp>
        <stp>2년이하(당일)</stp>
        <stp/>
        <stp/>
        <tr r="M336" s="1"/>
      </tp>
      <tp>
        <v>4.1280000000000001</v>
        <stp/>
        <stp>P</stp>
        <stp>0</stp>
        <stp>IR</stp>
        <stp>BONDAVG66104</stp>
        <stp>5년이하(당일)</stp>
        <stp/>
        <stp/>
        <tr r="Q358" s="1"/>
      </tp>
      <tp>
        <v>3.2879999999999998</v>
        <stp/>
        <stp>P</stp>
        <stp>0</stp>
        <stp>IR</stp>
        <stp>BONDAVG06508</stp>
        <stp>1년이하(당일)</stp>
        <stp/>
        <stp/>
        <tr r="K205" s="1"/>
      </tp>
      <tp>
        <v>3.6840000000000002</v>
        <stp/>
        <stp>P</stp>
        <stp>0</stp>
        <stp>IR</stp>
        <stp>BONDAVG06989</stp>
        <stp>2년이하(당일)</stp>
        <stp/>
        <stp/>
        <tr r="M210" s="1"/>
      </tp>
      <tp>
        <v>5.2679999999999998</v>
        <stp/>
        <stp>P</stp>
        <stp>0</stp>
        <stp>IR</stp>
        <stp>BONDAVG46860</stp>
        <stp>3년이하(당일)</stp>
        <stp/>
        <stp/>
        <tr r="O309" s="1"/>
      </tp>
      <tp>
        <v>3.677</v>
        <stp/>
        <stp>P</stp>
        <stp>0</stp>
        <stp>IR</stp>
        <stp>BONDAVG46852</stp>
        <stp>3년이하(당일)</stp>
        <stp/>
        <stp/>
        <tr r="O308" s="1"/>
      </tp>
      <tp>
        <v>3.7549999999999999</v>
        <stp/>
        <stp>P</stp>
        <stp>0</stp>
        <stp>IR</stp>
        <stp>BONDAVG06989</stp>
        <stp>3년이하(당일)</stp>
        <stp/>
        <stp/>
        <tr r="O210" s="1"/>
      </tp>
      <tp>
        <v>5.1989999999999998</v>
        <stp/>
        <stp>P</stp>
        <stp>0</stp>
        <stp>IR</stp>
        <stp>BONDAVG46860</stp>
        <stp>2년이하(당일)</stp>
        <stp/>
        <stp/>
        <tr r="M309" s="1"/>
      </tp>
      <tp>
        <v>3.6150000000000002</v>
        <stp/>
        <stp>P</stp>
        <stp>0</stp>
        <stp>IR</stp>
        <stp>BONDAVG46852</stp>
        <stp>2년이하(당일)</stp>
        <stp/>
        <stp/>
        <tr r="M308" s="1"/>
      </tp>
      <tp>
        <v>5.0819999999999999</v>
        <stp/>
        <stp>P</stp>
        <stp>0</stp>
        <stp>IR</stp>
        <stp>BONDAVG46860</stp>
        <stp>1년이하(당일)</stp>
        <stp/>
        <stp/>
        <tr r="K309" s="1"/>
      </tp>
      <tp>
        <v>3.528</v>
        <stp/>
        <stp>P</stp>
        <stp>0</stp>
        <stp>IR</stp>
        <stp>BONDAVG46852</stp>
        <stp>1년이하(당일)</stp>
        <stp/>
        <stp/>
        <tr r="K308" s="1"/>
      </tp>
      <tp>
        <v>3.597</v>
        <stp/>
        <stp>P</stp>
        <stp>0</stp>
        <stp>IR</stp>
        <stp>BONDAVG06989</stp>
        <stp>1년이하(당일)</stp>
        <stp/>
        <stp/>
        <tr r="K210" s="1"/>
      </tp>
      <tp>
        <v>5.4870000000000001</v>
        <stp/>
        <stp>P</stp>
        <stp>0</stp>
        <stp>IR</stp>
        <stp>BONDAVG46860</stp>
        <stp>7년이하(당일)</stp>
        <stp/>
        <stp/>
        <tr r="R309" s="1"/>
      </tp>
      <tp>
        <v>3.9119999999999999</v>
        <stp/>
        <stp>P</stp>
        <stp>0</stp>
        <stp>IR</stp>
        <stp>BONDAVG46852</stp>
        <stp>7년이하(당일)</stp>
        <stp/>
        <stp/>
        <tr r="R308" s="1"/>
      </tp>
      <tp>
        <v>4.5179999999999998</v>
        <stp/>
        <stp>P</stp>
        <stp>0</stp>
        <stp>IR</stp>
        <stp>BONDAVG06989</stp>
        <stp>7년이하(당일)</stp>
        <stp/>
        <stp/>
        <tr r="R210" s="1"/>
      </tp>
      <tp>
        <v>4.056</v>
        <stp/>
        <stp>P</stp>
        <stp>0</stp>
        <stp>IR</stp>
        <stp>BONDAVG06989</stp>
        <stp>4년이하(당일)</stp>
        <stp/>
        <stp/>
        <tr r="P210" s="1"/>
      </tp>
      <tp>
        <v>5.3849999999999998</v>
        <stp/>
        <stp>P</stp>
        <stp>0</stp>
        <stp>IR</stp>
        <stp>BONDAVG46860</stp>
        <stp>5년이하(당일)</stp>
        <stp/>
        <stp/>
        <tr r="Q309" s="1"/>
      </tp>
      <tp>
        <v>3.7530000000000001</v>
        <stp/>
        <stp>P</stp>
        <stp>0</stp>
        <stp>IR</stp>
        <stp>BONDAVG46852</stp>
        <stp>5년이하(당일)</stp>
        <stp/>
        <stp/>
        <tr r="Q308" s="1"/>
      </tp>
      <tp>
        <v>4.2910000000000004</v>
        <stp/>
        <stp>P</stp>
        <stp>0</stp>
        <stp>IR</stp>
        <stp>BONDAVG06989</stp>
        <stp>5년이하(당일)</stp>
        <stp/>
        <stp/>
        <tr r="Q210" s="1"/>
      </tp>
      <tp>
        <v>5.3079999999999998</v>
        <stp/>
        <stp>P</stp>
        <stp>0</stp>
        <stp>IR</stp>
        <stp>BONDAVG46860</stp>
        <stp>4년이하(당일)</stp>
        <stp/>
        <stp/>
        <tr r="P309" s="1"/>
      </tp>
      <tp>
        <v>3.6890000000000001</v>
        <stp/>
        <stp>P</stp>
        <stp>0</stp>
        <stp>IR</stp>
        <stp>BONDAVG46852</stp>
        <stp>4년이하(당일)</stp>
        <stp/>
        <stp/>
        <tr r="P308" s="1"/>
      </tp>
      <tp>
        <v>3.6190000000000002</v>
        <stp/>
        <stp>P</stp>
        <stp>0</stp>
        <stp>IR</stp>
        <stp>BONDAVG16280</stp>
        <stp>6월이하(당일)</stp>
        <stp/>
        <stp/>
        <tr r="I263" s="1"/>
      </tp>
      <tp>
        <v>3.5129999999999999</v>
        <stp/>
        <stp>P</stp>
        <stp>0</stp>
        <stp>IR</stp>
        <stp>BONDAVG16253</stp>
        <stp>6월이하(당일)</stp>
        <stp/>
        <stp/>
        <tr r="I262" s="1"/>
      </tp>
      <tp>
        <v>3.4420000000000002</v>
        <stp/>
        <stp>P</stp>
        <stp>0</stp>
        <stp>IR</stp>
        <stp>BONDAVG06753</stp>
        <stp>3월이하(당일)</stp>
        <stp/>
        <stp/>
        <tr r="H209" s="1"/>
      </tp>
      <tp>
        <v>3.7250000000000001</v>
        <stp/>
        <stp>P</stp>
        <stp>0</stp>
        <stp>IR</stp>
        <stp>BONDAVG66755</stp>
        <stp>3월이하(당일)</stp>
        <stp/>
        <stp/>
        <tr r="H362" s="1"/>
      </tp>
      <tp>
        <v>3.3679999999999999</v>
        <stp/>
        <stp>P</stp>
        <stp>0</stp>
        <stp>IR</stp>
        <stp>BONDAVG66748</stp>
        <stp>3월이하(당일)</stp>
        <stp/>
        <stp/>
        <tr r="H361" s="1"/>
      </tp>
      <tp>
        <v>3.722</v>
        <stp/>
        <stp>P</stp>
        <stp>0</stp>
        <stp>IR</stp>
        <stp>BONDAVG06235</stp>
        <stp>6월이하(당일)</stp>
        <stp/>
        <stp/>
        <tr r="I203" s="1"/>
      </tp>
      <tp>
        <v>4.577</v>
        <stp/>
        <stp>P</stp>
        <stp>0</stp>
        <stp>IR</stp>
        <stp>BONDAVG46226</stp>
        <stp>6월이하(당일)</stp>
        <stp/>
        <stp/>
        <tr r="I305" s="1"/>
      </tp>
      <tp>
        <v>3.4820000000000002</v>
        <stp/>
        <stp>P</stp>
        <stp>0</stp>
        <stp>IR</stp>
        <stp>BONDAVG46225</stp>
        <stp>6월이하(당일)</stp>
        <stp/>
        <stp/>
        <tr r="I304" s="1"/>
      </tp>
      <tp>
        <v>3.488</v>
        <stp/>
        <stp>P</stp>
        <stp>0</stp>
        <stp>IR</stp>
        <stp>BONDAVG06212</stp>
        <stp>6월이하(당일)</stp>
        <stp/>
        <stp/>
        <tr r="I202" s="1"/>
      </tp>
      <tp>
        <v>4.0430000000000001</v>
        <stp/>
        <stp>P</stp>
        <stp>0</stp>
        <stp>IR</stp>
        <stp>BONDAVG56217</stp>
        <stp>6월이하(당일)</stp>
        <stp/>
        <stp/>
        <tr r="I332" s="1"/>
      </tp>
      <tp>
        <v>3.8889999999999998</v>
        <stp/>
        <stp>P</stp>
        <stp>0</stp>
        <stp>IR</stp>
        <stp>BONDAVG56216</stp>
        <stp>6월이하(당일)</stp>
        <stp/>
        <stp/>
        <tr r="I331" s="1"/>
      </tp>
      <tp>
        <v>5.3959999999999999</v>
        <stp/>
        <stp>P</stp>
        <stp>0</stp>
        <stp>IR</stp>
        <stp>BONDAVG56200</stp>
        <stp>6월이하(당일)</stp>
        <stp/>
        <stp/>
        <tr r="I330" s="1"/>
      </tp>
      <tp>
        <v>4.0359999999999996</v>
        <stp/>
        <stp>P</stp>
        <stp>0</stp>
        <stp>IR</stp>
        <stp>BONDAVG66688</stp>
        <stp>3월이하(당일)</stp>
        <stp/>
        <stp/>
        <tr r="H360" s="1"/>
      </tp>
      <tp>
        <v>3.5409999999999999</v>
        <stp/>
        <stp>P</stp>
        <stp>0</stp>
        <stp>IR</stp>
        <stp>BONDAVG56610</stp>
        <stp>3월이하(당일)</stp>
        <stp/>
        <stp/>
        <tr r="H337" s="1"/>
      </tp>
      <tp>
        <v>3.456</v>
        <stp/>
        <stp>P</stp>
        <stp>0</stp>
        <stp>IR</stp>
        <stp>BONDAVG56601</stp>
        <stp>3월이하(당일)</stp>
        <stp/>
        <stp/>
        <tr r="H336" s="1"/>
      </tp>
      <tp>
        <v>3.3879999999999999</v>
        <stp/>
        <stp>P</stp>
        <stp>0</stp>
        <stp>IR</stp>
        <stp>BONDAVG06572</stp>
        <stp>3월이하(당일)</stp>
        <stp/>
        <stp/>
        <tr r="H208" s="1"/>
      </tp>
      <tp>
        <v>3.4689999999999999</v>
        <stp/>
        <stp>P</stp>
        <stp>0</stp>
        <stp>IR</stp>
        <stp>BONDAVG06535</stp>
        <stp>3월이하(당일)</stp>
        <stp/>
        <stp/>
        <tr r="H207" s="1"/>
      </tp>
      <tp>
        <v>3.4169999999999998</v>
        <stp/>
        <stp>P</stp>
        <stp>0</stp>
        <stp>IR</stp>
        <stp>BONDAVG06531</stp>
        <stp>3월이하(당일)</stp>
        <stp/>
        <stp/>
        <tr r="H206" s="1"/>
      </tp>
      <tp>
        <v>3.6379999999999999</v>
        <stp/>
        <stp>P</stp>
        <stp>0</stp>
        <stp>IR</stp>
        <stp>BONDAVG66525</stp>
        <stp>3월이하(당일)</stp>
        <stp/>
        <stp/>
        <tr r="H359" s="1"/>
      </tp>
      <tp>
        <v>3.4860000000000002</v>
        <stp/>
        <stp>P</stp>
        <stp>0</stp>
        <stp>IR</stp>
        <stp>BONDAVG46015</stp>
        <stp>6월이하(당일)</stp>
        <stp/>
        <stp/>
        <tr r="I303" s="1"/>
      </tp>
      <tp>
        <v>3.4169999999999998</v>
        <stp/>
        <stp>P</stp>
        <stp>0</stp>
        <stp>IR</stp>
        <stp>BONDAVG06508</stp>
        <stp>3월이하(당일)</stp>
        <stp/>
        <stp/>
        <tr r="H205" s="1"/>
      </tp>
      <tp>
        <v>3.4180000000000001</v>
        <stp/>
        <stp>P</stp>
        <stp>0</stp>
        <stp>IR</stp>
        <stp>BONDAVG56490</stp>
        <stp>3월이하(당일)</stp>
        <stp/>
        <stp/>
        <tr r="H335" s="1"/>
      </tp>
      <tp>
        <v>3.4039999999999999</v>
        <stp/>
        <stp>P</stp>
        <stp>0</stp>
        <stp>IR</stp>
        <stp>BONDAVG06181</stp>
        <stp>6월이하(당일)</stp>
        <stp/>
        <stp/>
        <tr r="I201" s="1"/>
      </tp>
      <tp>
        <v>3.5409999999999999</v>
        <stp/>
        <stp>P</stp>
        <stp>0</stp>
        <stp>IR</stp>
        <stp>BONDAVG46443</stp>
        <stp>3월이하(당일)</stp>
        <stp/>
        <stp/>
        <tr r="H307" s="1"/>
      </tp>
      <tp>
        <v>3.4169999999999998</v>
        <stp/>
        <stp>P</stp>
        <stp>0</stp>
        <stp>IR</stp>
        <stp>BONDAVG06432</stp>
        <stp>3월이하(당일)</stp>
        <stp/>
        <stp/>
        <tr r="H204" s="1"/>
      </tp>
      <tp>
        <v>3.597</v>
        <stp/>
        <stp>P</stp>
        <stp>0</stp>
        <stp>IR</stp>
        <stp>BONDAVG56437</stp>
        <stp>3월이하(당일)</stp>
        <stp/>
        <stp/>
        <tr r="H334" s="1"/>
      </tp>
      <tp>
        <v>3.6680000000000001</v>
        <stp/>
        <stp>P</stp>
        <stp>0</stp>
        <stp>IR</stp>
        <stp>BONDAVG56434</stp>
        <stp>3월이하(당일)</stp>
        <stp/>
        <stp/>
        <tr r="H333" s="1"/>
      </tp>
      <tp>
        <v>3.46</v>
        <stp/>
        <stp>P</stp>
        <stp>0</stp>
        <stp>IR</stp>
        <stp>BONDAVG46415</stp>
        <stp>3월이하(당일)</stp>
        <stp/>
        <stp/>
        <tr r="H306" s="1"/>
      </tp>
      <tp>
        <v>3.3479999999999999</v>
        <stp/>
        <stp>P</stp>
        <stp>0</stp>
        <stp>IR</stp>
        <stp>BONDAVG66104</stp>
        <stp>6월이하(당일)</stp>
        <stp/>
        <stp/>
        <tr r="I358" s="1"/>
      </tp>
      <tp>
        <v>4.1539999999999999</v>
        <stp/>
        <stp>P</stp>
        <stp>0</stp>
        <stp>IR</stp>
        <stp>BONDAVG66688</stp>
        <stp>6월이하(당일)</stp>
        <stp/>
        <stp/>
        <tr r="I360" s="1"/>
      </tp>
      <tp>
        <v>3.5830000000000002</v>
        <stp/>
        <stp>P</stp>
        <stp>0</stp>
        <stp>IR</stp>
        <stp>BONDAVG06989</stp>
        <stp>9월이하(당일)</stp>
        <stp/>
        <stp/>
        <tr r="J210" s="1"/>
      </tp>
      <tp>
        <v>3.6040000000000001</v>
        <stp/>
        <stp>P</stp>
        <stp>0</stp>
        <stp>IR</stp>
        <stp>BONDAVG56610</stp>
        <stp>6월이하(당일)</stp>
        <stp/>
        <stp/>
        <tr r="I337" s="1"/>
      </tp>
      <tp>
        <v>3.5219999999999998</v>
        <stp/>
        <stp>P</stp>
        <stp>0</stp>
        <stp>IR</stp>
        <stp>BONDAVG56601</stp>
        <stp>6월이하(당일)</stp>
        <stp/>
        <stp/>
        <tr r="I336" s="1"/>
      </tp>
      <tp>
        <v>3.5470000000000002</v>
        <stp/>
        <stp>P</stp>
        <stp>0</stp>
        <stp>IR</stp>
        <stp>BONDAVG16280</stp>
        <stp>3월이하(당일)</stp>
        <stp/>
        <stp/>
        <tr r="H263" s="1"/>
      </tp>
      <tp>
        <v>4.984</v>
        <stp/>
        <stp>P</stp>
        <stp>0</stp>
        <stp>IR</stp>
        <stp>BONDAVG46860</stp>
        <stp>9월이하(당일)</stp>
        <stp/>
        <stp/>
        <tr r="J309" s="1"/>
      </tp>
      <tp>
        <v>3.54</v>
        <stp/>
        <stp>P</stp>
        <stp>0</stp>
        <stp>IR</stp>
        <stp>BONDAVG46852</stp>
        <stp>9월이하(당일)</stp>
        <stp/>
        <stp/>
        <tr r="J308" s="1"/>
      </tp>
      <tp>
        <v>3.4769999999999999</v>
        <stp/>
        <stp>P</stp>
        <stp>0</stp>
        <stp>IR</stp>
        <stp>BONDAVG16253</stp>
        <stp>3월이하(당일)</stp>
        <stp/>
        <stp/>
        <tr r="H262" s="1"/>
      </tp>
      <tp>
        <v>3.4420000000000002</v>
        <stp/>
        <stp>P</stp>
        <stp>0</stp>
        <stp>IR</stp>
        <stp>BONDAVG06753</stp>
        <stp>6월이하(당일)</stp>
        <stp/>
        <stp/>
        <tr r="I209" s="1"/>
      </tp>
      <tp>
        <v>3.7229999999999999</v>
        <stp/>
        <stp>P</stp>
        <stp>0</stp>
        <stp>IR</stp>
        <stp>BONDAVG66755</stp>
        <stp>6월이하(당일)</stp>
        <stp/>
        <stp/>
        <tr r="I362" s="1"/>
      </tp>
      <tp>
        <v>3.355</v>
        <stp/>
        <stp>P</stp>
        <stp>0</stp>
        <stp>IR</stp>
        <stp>BONDAVG66748</stp>
        <stp>6월이하(당일)</stp>
        <stp/>
        <stp/>
        <tr r="I361" s="1"/>
      </tp>
      <tp>
        <v>3.6779999999999999</v>
        <stp/>
        <stp>P</stp>
        <stp>0</stp>
        <stp>IR</stp>
        <stp>BONDAVG06235</stp>
        <stp>3월이하(당일)</stp>
        <stp/>
        <stp/>
        <tr r="H203" s="1"/>
      </tp>
      <tp>
        <v>4.407</v>
        <stp/>
        <stp>P</stp>
        <stp>0</stp>
        <stp>IR</stp>
        <stp>BONDAVG46226</stp>
        <stp>3월이하(당일)</stp>
        <stp/>
        <stp/>
        <tr r="H305" s="1"/>
      </tp>
      <tp>
        <v>3.4990000000000001</v>
        <stp/>
        <stp>P</stp>
        <stp>0</stp>
        <stp>IR</stp>
        <stp>BONDAVG46225</stp>
        <stp>3월이하(당일)</stp>
        <stp/>
        <stp/>
        <tr r="H304" s="1"/>
      </tp>
      <tp>
        <v>3.4950000000000001</v>
        <stp/>
        <stp>P</stp>
        <stp>0</stp>
        <stp>IR</stp>
        <stp>BONDAVG06212</stp>
        <stp>3월이하(당일)</stp>
        <stp/>
        <stp/>
        <tr r="H202" s="1"/>
      </tp>
      <tp>
        <v>3.9980000000000002</v>
        <stp/>
        <stp>P</stp>
        <stp>0</stp>
        <stp>IR</stp>
        <stp>BONDAVG56217</stp>
        <stp>3월이하(당일)</stp>
        <stp/>
        <stp/>
        <tr r="H332" s="1"/>
      </tp>
      <tp>
        <v>3.819</v>
        <stp/>
        <stp>P</stp>
        <stp>0</stp>
        <stp>IR</stp>
        <stp>BONDAVG56216</stp>
        <stp>3월이하(당일)</stp>
        <stp/>
        <stp/>
        <tr r="H331" s="1"/>
      </tp>
      <tp>
        <v>4.9779999999999998</v>
        <stp/>
        <stp>P</stp>
        <stp>0</stp>
        <stp>IR</stp>
        <stp>BONDAVG56200</stp>
        <stp>3월이하(당일)</stp>
        <stp/>
        <stp/>
        <tr r="H330" s="1"/>
      </tp>
      <tp>
        <v>3.4079999999999999</v>
        <stp/>
        <stp>P</stp>
        <stp>0</stp>
        <stp>IR</stp>
        <stp>BONDAVG56490</stp>
        <stp>6월이하(당일)</stp>
        <stp/>
        <stp/>
        <tr r="I335" s="1"/>
      </tp>
      <tp>
        <v>3.4169999999999998</v>
        <stp/>
        <stp>P</stp>
        <stp>0</stp>
        <stp>IR</stp>
        <stp>BONDAVG06181</stp>
        <stp>3월이하(당일)</stp>
        <stp/>
        <stp/>
        <tr r="H201" s="1"/>
      </tp>
      <tp>
        <v>3.54</v>
        <stp/>
        <stp>P</stp>
        <stp>0</stp>
        <stp>IR</stp>
        <stp>BONDAVG46443</stp>
        <stp>6월이하(당일)</stp>
        <stp/>
        <stp/>
        <tr r="I307" s="1"/>
      </tp>
      <tp>
        <v>3.4039999999999999</v>
        <stp/>
        <stp>P</stp>
        <stp>0</stp>
        <stp>IR</stp>
        <stp>BONDAVG06432</stp>
        <stp>6월이하(당일)</stp>
        <stp/>
        <stp/>
        <tr r="I204" s="1"/>
      </tp>
      <tp>
        <v>3.6419999999999999</v>
        <stp/>
        <stp>P</stp>
        <stp>0</stp>
        <stp>IR</stp>
        <stp>BONDAVG56437</stp>
        <stp>6월이하(당일)</stp>
        <stp/>
        <stp/>
        <tr r="I334" s="1"/>
      </tp>
      <tp>
        <v>3.7709999999999999</v>
        <stp/>
        <stp>P</stp>
        <stp>0</stp>
        <stp>IR</stp>
        <stp>BONDAVG56434</stp>
        <stp>6월이하(당일)</stp>
        <stp/>
        <stp/>
        <tr r="I333" s="1"/>
      </tp>
      <tp>
        <v>3.4550000000000001</v>
        <stp/>
        <stp>P</stp>
        <stp>0</stp>
        <stp>IR</stp>
        <stp>BONDAVG46415</stp>
        <stp>6월이하(당일)</stp>
        <stp/>
        <stp/>
        <tr r="I306" s="1"/>
      </tp>
      <tp>
        <v>3.3260000000000001</v>
        <stp/>
        <stp>P</stp>
        <stp>0</stp>
        <stp>IR</stp>
        <stp>BONDAVG66104</stp>
        <stp>3월이하(당일)</stp>
        <stp/>
        <stp/>
        <tr r="H358" s="1"/>
      </tp>
      <tp>
        <v>3.3809999999999998</v>
        <stp/>
        <stp>P</stp>
        <stp>0</stp>
        <stp>IR</stp>
        <stp>BONDAVG06572</stp>
        <stp>6월이하(당일)</stp>
        <stp/>
        <stp/>
        <tr r="I208" s="1"/>
      </tp>
      <tp>
        <v>3.4660000000000002</v>
        <stp/>
        <stp>P</stp>
        <stp>0</stp>
        <stp>IR</stp>
        <stp>BONDAVG06535</stp>
        <stp>6월이하(당일)</stp>
        <stp/>
        <stp/>
        <tr r="I207" s="1"/>
      </tp>
      <tp>
        <v>3.4039999999999999</v>
        <stp/>
        <stp>P</stp>
        <stp>0</stp>
        <stp>IR</stp>
        <stp>BONDAVG06531</stp>
        <stp>6월이하(당일)</stp>
        <stp/>
        <stp/>
        <tr r="I206" s="1"/>
      </tp>
      <tp>
        <v>3.6309999999999998</v>
        <stp/>
        <stp>P</stp>
        <stp>0</stp>
        <stp>IR</stp>
        <stp>BONDAVG66525</stp>
        <stp>6월이하(당일)</stp>
        <stp/>
        <stp/>
        <tr r="I359" s="1"/>
      </tp>
      <tp>
        <v>3.4860000000000002</v>
        <stp/>
        <stp>P</stp>
        <stp>0</stp>
        <stp>IR</stp>
        <stp>BONDAVG46015</stp>
        <stp>3월이하(당일)</stp>
        <stp/>
        <stp/>
        <tr r="H303" s="1"/>
      </tp>
      <tp>
        <v>3.4039999999999999</v>
        <stp/>
        <stp>P</stp>
        <stp>0</stp>
        <stp>IR</stp>
        <stp>BONDAVG06508</stp>
        <stp>6월이하(당일)</stp>
        <stp/>
        <stp/>
        <tr r="I205" s="1"/>
      </tp>
      <tp>
        <v>3.3149999999999999</v>
        <stp/>
        <stp>P</stp>
        <stp>0</stp>
        <stp>IR</stp>
        <stp>BONDAVG06572</stp>
        <stp>9월이하(당일)</stp>
        <stp/>
        <stp/>
        <tr r="J208" s="1"/>
      </tp>
      <tp>
        <v>3.4020000000000001</v>
        <stp/>
        <stp>P</stp>
        <stp>0</stp>
        <stp>IR</stp>
        <stp>BONDAVG06535</stp>
        <stp>9월이하(당일)</stp>
        <stp/>
        <stp/>
        <tr r="J207" s="1"/>
      </tp>
      <tp>
        <v>3.3380000000000001</v>
        <stp/>
        <stp>P</stp>
        <stp>0</stp>
        <stp>IR</stp>
        <stp>BONDAVG06531</stp>
        <stp>9월이하(당일)</stp>
        <stp/>
        <stp/>
        <tr r="J206" s="1"/>
      </tp>
      <tp>
        <v>3.5680000000000001</v>
        <stp/>
        <stp>P</stp>
        <stp>0</stp>
        <stp>IR</stp>
        <stp>BONDAVG66525</stp>
        <stp>9월이하(당일)</stp>
        <stp/>
        <stp/>
        <tr r="J359" s="1"/>
      </tp>
      <tp>
        <v>3.3380000000000001</v>
        <stp/>
        <stp>P</stp>
        <stp>0</stp>
        <stp>IR</stp>
        <stp>BONDAVG06508</stp>
        <stp>9월이하(당일)</stp>
        <stp/>
        <stp/>
        <tr r="J205" s="1"/>
      </tp>
      <tp>
        <v>3.323</v>
        <stp/>
        <stp>P</stp>
        <stp>0</stp>
        <stp>IR</stp>
        <stp>BONDAVG56490</stp>
        <stp>9월이하(당일)</stp>
        <stp/>
        <stp/>
        <tr r="J335" s="1"/>
      </tp>
      <tp>
        <v>3.4769999999999999</v>
        <stp/>
        <stp>P</stp>
        <stp>0</stp>
        <stp>IR</stp>
        <stp>BONDAVG46443</stp>
        <stp>9월이하(당일)</stp>
        <stp/>
        <stp/>
        <tr r="J307" s="1"/>
      </tp>
      <tp>
        <v>3.3380000000000001</v>
        <stp/>
        <stp>P</stp>
        <stp>0</stp>
        <stp>IR</stp>
        <stp>BONDAVG06432</stp>
        <stp>9월이하(당일)</stp>
        <stp/>
        <stp/>
        <tr r="J204" s="1"/>
      </tp>
      <tp>
        <v>3.6509999999999998</v>
        <stp/>
        <stp>P</stp>
        <stp>0</stp>
        <stp>IR</stp>
        <stp>BONDAVG56437</stp>
        <stp>9월이하(당일)</stp>
        <stp/>
        <stp/>
        <tr r="J334" s="1"/>
      </tp>
      <tp>
        <v>3.8119999999999998</v>
        <stp/>
        <stp>P</stp>
        <stp>0</stp>
        <stp>IR</stp>
        <stp>BONDAVG56434</stp>
        <stp>9월이하(당일)</stp>
        <stp/>
        <stp/>
        <tr r="J333" s="1"/>
      </tp>
      <tp>
        <v>3.383</v>
        <stp/>
        <stp>P</stp>
        <stp>0</stp>
        <stp>IR</stp>
        <stp>BONDAVG46415</stp>
        <stp>9월이하(당일)</stp>
        <stp/>
        <stp/>
        <tr r="J306" s="1"/>
      </tp>
      <tp>
        <v>4.8550000000000004</v>
        <stp/>
        <stp>P</stp>
        <stp>0</stp>
        <stp>IR</stp>
        <stp>BONDAVG46860</stp>
        <stp>6월이하(당일)</stp>
        <stp/>
        <stp/>
        <tr r="I309" s="1"/>
      </tp>
      <tp>
        <v>3.5880000000000001</v>
        <stp/>
        <stp>P</stp>
        <stp>0</stp>
        <stp>IR</stp>
        <stp>BONDAVG46852</stp>
        <stp>6월이하(당일)</stp>
        <stp/>
        <stp/>
        <tr r="I308" s="1"/>
      </tp>
      <tp>
        <v>3.367</v>
        <stp/>
        <stp>P</stp>
        <stp>0</stp>
        <stp>IR</stp>
        <stp>BONDAVG06753</stp>
        <stp>9월이하(당일)</stp>
        <stp/>
        <stp/>
        <tr r="J209" s="1"/>
      </tp>
      <tp>
        <v>3.6659999999999999</v>
        <stp/>
        <stp>P</stp>
        <stp>0</stp>
        <stp>IR</stp>
        <stp>BONDAVG66755</stp>
        <stp>9월이하(당일)</stp>
        <stp/>
        <stp/>
        <tr r="J362" s="1"/>
      </tp>
      <tp>
        <v>3.286</v>
        <stp/>
        <stp>P</stp>
        <stp>0</stp>
        <stp>IR</stp>
        <stp>BONDAVG66748</stp>
        <stp>9월이하(당일)</stp>
        <stp/>
        <stp/>
        <tr r="J361" s="1"/>
      </tp>
      <tp>
        <v>4.2060000000000004</v>
        <stp/>
        <stp>P</stp>
        <stp>0</stp>
        <stp>IR</stp>
        <stp>BONDAVG66688</stp>
        <stp>9월이하(당일)</stp>
        <stp/>
        <stp/>
        <tr r="J360" s="1"/>
      </tp>
      <tp>
        <v>3.5760000000000001</v>
        <stp/>
        <stp>P</stp>
        <stp>0</stp>
        <stp>IR</stp>
        <stp>BONDAVG06989</stp>
        <stp>6월이하(당일)</stp>
        <stp/>
        <stp/>
        <tr r="I210" s="1"/>
      </tp>
      <tp>
        <v>3.6179999999999999</v>
        <stp/>
        <stp>P</stp>
        <stp>0</stp>
        <stp>IR</stp>
        <stp>BONDAVG56610</stp>
        <stp>9월이하(당일)</stp>
        <stp/>
        <stp/>
        <tr r="J337" s="1"/>
      </tp>
      <tp>
        <v>3.4780000000000002</v>
        <stp/>
        <stp>P</stp>
        <stp>0</stp>
        <stp>IR</stp>
        <stp>BONDAVG56601</stp>
        <stp>9월이하(당일)</stp>
        <stp/>
        <stp/>
        <tr r="J336" s="1"/>
      </tp>
      <tp>
        <v>3.3380000000000001</v>
        <stp/>
        <stp>P</stp>
        <stp>0</stp>
        <stp>IR</stp>
        <stp>BONDAVG06181</stp>
        <stp>9월이하(당일)</stp>
        <stp/>
        <stp/>
        <tr r="J201" s="1"/>
      </tp>
      <tp>
        <v>3.3479999999999999</v>
        <stp/>
        <stp>P</stp>
        <stp>0</stp>
        <stp>IR</stp>
        <stp>BONDAVG66104</stp>
        <stp>9월이하(당일)</stp>
        <stp/>
        <stp/>
        <tr r="J358" s="1"/>
      </tp>
      <tp>
        <v>3.423</v>
        <stp/>
        <stp>P</stp>
        <stp>0</stp>
        <stp>IR</stp>
        <stp>BONDAVG46015</stp>
        <stp>9월이하(당일)</stp>
        <stp/>
        <stp/>
        <tr r="J303" s="1"/>
      </tp>
      <tp>
        <v>3.5110000000000001</v>
        <stp/>
        <stp>P</stp>
        <stp>0</stp>
        <stp>IR</stp>
        <stp>BONDAVG06989</stp>
        <stp>3월이하(당일)</stp>
        <stp/>
        <stp/>
        <tr r="H210" s="1"/>
      </tp>
      <tp>
        <v>3.6269999999999998</v>
        <stp/>
        <stp>P</stp>
        <stp>0</stp>
        <stp>IR</stp>
        <stp>BONDAVG16280</stp>
        <stp>9월이하(당일)</stp>
        <stp/>
        <stp/>
        <tr r="J263" s="1"/>
      </tp>
      <tp>
        <v>4.5350000000000001</v>
        <stp/>
        <stp>P</stp>
        <stp>0</stp>
        <stp>IR</stp>
        <stp>BONDAVG46860</stp>
        <stp>3월이하(당일)</stp>
        <stp/>
        <stp/>
        <tr r="H309" s="1"/>
      </tp>
      <tp>
        <v>3.5910000000000002</v>
        <stp/>
        <stp>P</stp>
        <stp>0</stp>
        <stp>IR</stp>
        <stp>BONDAVG46852</stp>
        <stp>3월이하(당일)</stp>
        <stp/>
        <stp/>
        <tr r="H308" s="1"/>
      </tp>
      <tp>
        <v>3.4580000000000002</v>
        <stp/>
        <stp>P</stp>
        <stp>0</stp>
        <stp>IR</stp>
        <stp>BONDAVG16253</stp>
        <stp>9월이하(당일)</stp>
        <stp/>
        <stp/>
        <tr r="J262" s="1"/>
      </tp>
      <tp>
        <v>3.7280000000000002</v>
        <stp/>
        <stp>P</stp>
        <stp>0</stp>
        <stp>IR</stp>
        <stp>BONDAVG06235</stp>
        <stp>9월이하(당일)</stp>
        <stp/>
        <stp/>
        <tr r="J203" s="1"/>
      </tp>
      <tp>
        <v>4.6509999999999998</v>
        <stp/>
        <stp>P</stp>
        <stp>0</stp>
        <stp>IR</stp>
        <stp>BONDAVG46226</stp>
        <stp>9월이하(당일)</stp>
        <stp/>
        <stp/>
        <tr r="J305" s="1"/>
      </tp>
      <tp>
        <v>3.4460000000000002</v>
        <stp/>
        <stp>P</stp>
        <stp>0</stp>
        <stp>IR</stp>
        <stp>BONDAVG46225</stp>
        <stp>9월이하(당일)</stp>
        <stp/>
        <stp/>
        <tr r="J304" s="1"/>
      </tp>
      <tp>
        <v>3.4239999999999999</v>
        <stp/>
        <stp>P</stp>
        <stp>0</stp>
        <stp>IR</stp>
        <stp>BONDAVG06212</stp>
        <stp>9월이하(당일)</stp>
        <stp/>
        <stp/>
        <tr r="J202" s="1"/>
      </tp>
      <tp>
        <v>4.0609999999999999</v>
        <stp/>
        <stp>P</stp>
        <stp>0</stp>
        <stp>IR</stp>
        <stp>BONDAVG56217</stp>
        <stp>9월이하(당일)</stp>
        <stp/>
        <stp/>
        <tr r="J332" s="1"/>
      </tp>
      <tp>
        <v>3.923</v>
        <stp/>
        <stp>P</stp>
        <stp>0</stp>
        <stp>IR</stp>
        <stp>BONDAVG56216</stp>
        <stp>9월이하(당일)</stp>
        <stp/>
        <stp/>
        <tr r="J331" s="1"/>
      </tp>
      <tp>
        <v>5.641</v>
        <stp/>
        <stp>P</stp>
        <stp>0</stp>
        <stp>IR</stp>
        <stp>BONDAVG56200</stp>
        <stp>9월이하(당일)</stp>
        <stp/>
        <stp/>
        <tr r="J330" s="1"/>
      </tp>
      <tp>
        <v>3.3330000000000002</v>
        <stp/>
        <stp>P</stp>
        <stp>0</stp>
        <stp>IR</stp>
        <stp>BONDAVG01095</stp>
        <stp>1.5년이하(당일)</stp>
        <stp/>
        <stp/>
        <tr r="L84" s="1"/>
      </tp>
      <tp>
        <v>3.367</v>
        <stp/>
        <stp>P</stp>
        <stp>0</stp>
        <stp>IR</stp>
        <stp>BONDAVG01095</stp>
        <stp>2.5년이하(당일)</stp>
        <stp/>
        <stp/>
        <tr r="N84" s="1"/>
      </tp>
      <tp>
        <v>3.2440000000000002</v>
        <stp/>
        <stp>P</stp>
        <stp>0</stp>
        <stp>IR</stp>
        <stp>BONDAVG56490</stp>
        <stp>1.5년이하(당일)</stp>
        <stp/>
        <stp/>
        <tr r="L335" s="1"/>
      </tp>
      <tp>
        <v>3.202</v>
        <stp/>
        <stp>P</stp>
        <stp>0</stp>
        <stp>IR</stp>
        <stp>BONDAVG56490</stp>
        <stp>2.5년이하(당일)</stp>
        <stp/>
        <stp/>
        <tr r="N335" s="1"/>
      </tp>
      <tp>
        <v>3.6320000000000001</v>
        <stp/>
        <stp>P</stp>
        <stp>0</stp>
        <stp>IR</stp>
        <stp>BONDAVG01794</stp>
        <stp>2.5년이하(당일)</stp>
        <stp/>
        <stp/>
        <tr r="N104" s="1"/>
      </tp>
      <tp>
        <v>3.5550000000000002</v>
        <stp/>
        <stp>P</stp>
        <stp>0</stp>
        <stp>IR</stp>
        <stp>BONDAVG01794</stp>
        <stp>1.5년이하(당일)</stp>
        <stp/>
        <stp/>
        <tr r="L104" s="1"/>
      </tp>
      <tp>
        <v>3.3290000000000002</v>
        <stp/>
        <stp>P</stp>
        <stp>0</stp>
        <stp>IR</stp>
        <stp>BONDAVG00494</stp>
        <stp>1.5년이하(당일)</stp>
        <stp/>
        <stp/>
        <tr r="L56" s="1"/>
      </tp>
      <tp>
        <v>3.4750000000000001</v>
        <stp/>
        <stp>P</stp>
        <stp>0</stp>
        <stp>IR</stp>
        <stp>BONDAVG00594</stp>
        <stp>1.5년이하(당일)</stp>
        <stp/>
        <stp/>
        <tr r="L65" s="1"/>
      </tp>
      <tp>
        <v>3.52</v>
        <stp/>
        <stp>P</stp>
        <stp>0</stp>
        <stp>IR</stp>
        <stp>BONDAVG00594</stp>
        <stp>2.5년이하(당일)</stp>
        <stp/>
        <stp/>
        <tr r="N65" s="1"/>
      </tp>
      <tp>
        <v>3.2669999999999999</v>
        <stp/>
        <stp>P</stp>
        <stp>0</stp>
        <stp>IR</stp>
        <stp>BONDAVG00494</stp>
        <stp>2.5년이하(당일)</stp>
        <stp/>
        <stp/>
        <tr r="N56" s="1"/>
      </tp>
      <tp>
        <v>3.2570000000000001</v>
        <stp/>
        <stp>P</stp>
        <stp>0</stp>
        <stp>IR</stp>
        <stp>BONDAVG10095</stp>
        <stp>1.5년이하(당일)</stp>
        <stp/>
        <stp/>
        <tr r="L223" s="1"/>
      </tp>
      <tp>
        <v>3.2120000000000002</v>
        <stp/>
        <stp>P</stp>
        <stp>0</stp>
        <stp>IR</stp>
        <stp>BONDAVG10095</stp>
        <stp>2.5년이하(당일)</stp>
        <stp/>
        <stp/>
        <tr r="N223" s="1"/>
      </tp>
      <tp>
        <v>4.218</v>
        <stp/>
        <stp>P</stp>
        <stp>0</stp>
        <stp>IR</stp>
        <stp>BONDAVG45790</stp>
        <stp>2.5년이하(당일)</stp>
        <stp/>
        <stp/>
        <tr r="N302" s="1"/>
      </tp>
      <tp>
        <v>4.1760000000000002</v>
        <stp/>
        <stp>P</stp>
        <stp>0</stp>
        <stp>IR</stp>
        <stp>BONDAVG45790</stp>
        <stp>1.5년이하(당일)</stp>
        <stp/>
        <stp/>
        <tr r="L302" s="1"/>
      </tp>
      <tp>
        <v>3.7429999999999999</v>
        <stp/>
        <stp>P</stp>
        <stp>0</stp>
        <stp>IR</stp>
        <stp>BONDAVG09197</stp>
        <stp>1.5년이하(당일)</stp>
        <stp/>
        <stp/>
        <tr r="L219" s="1"/>
      </tp>
      <tp>
        <v>3.8679999999999999</v>
        <stp/>
        <stp>P</stp>
        <stp>0</stp>
        <stp>IR</stp>
        <stp>BONDAVG09197</stp>
        <stp>2.5년이하(당일)</stp>
        <stp/>
        <stp/>
        <tr r="N219" s="1"/>
      </tp>
      <tp>
        <v>3.45</v>
        <stp/>
        <stp>P</stp>
        <stp>0</stp>
        <stp>IR</stp>
        <stp>BONDAVG18796</stp>
        <stp>2.5년이하(당일)</stp>
        <stp/>
        <stp/>
        <tr r="N275" s="1"/>
      </tp>
      <tp>
        <v>3.448</v>
        <stp/>
        <stp>P</stp>
        <stp>0</stp>
        <stp>IR</stp>
        <stp>BONDAVG18796</stp>
        <stp>1.5년이하(당일)</stp>
        <stp/>
        <stp/>
        <tr r="L275" s="1"/>
      </tp>
      <tp>
        <v>3.532</v>
        <stp/>
        <stp>P</stp>
        <stp>0</stp>
        <stp>IR</stp>
        <stp>BONDAVG18497</stp>
        <stp>1.5년이하(당일)</stp>
        <stp/>
        <stp/>
        <tr r="L271" s="1"/>
      </tp>
      <tp>
        <v>3.4590000000000001</v>
        <stp/>
        <stp>P</stp>
        <stp>0</stp>
        <stp>IR</stp>
        <stp>BONDAVG18497</stp>
        <stp>2.5년이하(당일)</stp>
        <stp/>
        <stp/>
        <tr r="N271" s="1"/>
      </tp>
      <tp>
        <v>3.427</v>
        <stp/>
        <stp>P</stp>
        <stp>0</stp>
        <stp>IR</stp>
        <stp>BONDAVG03896</stp>
        <stp>1.5년이하(당일)</stp>
        <stp/>
        <stp/>
        <tr r="L162" s="1"/>
      </tp>
      <tp>
        <v>3.472</v>
        <stp/>
        <stp>P</stp>
        <stp>0</stp>
        <stp>IR</stp>
        <stp>BONDAVG03896</stp>
        <stp>2.5년이하(당일)</stp>
        <stp/>
        <stp/>
        <tr r="N162" s="1"/>
      </tp>
      <tp>
        <v>3.6269999999999998</v>
        <stp/>
        <stp>P</stp>
        <stp>0</stp>
        <stp>IR</stp>
        <stp>BONDAVG02196</stp>
        <stp>1.5년이하(당일)</stp>
        <stp/>
        <stp/>
        <tr r="L110" s="1"/>
      </tp>
      <tp>
        <v>3.573</v>
        <stp/>
        <stp>P</stp>
        <stp>0</stp>
        <stp>IR</stp>
        <stp>BONDAVG02196</stp>
        <stp>2.5년이하(당일)</stp>
        <stp/>
        <stp/>
        <tr r="N110" s="1"/>
      </tp>
      <tp>
        <v>3.306</v>
        <stp/>
        <stp>P</stp>
        <stp>0</stp>
        <stp>IR</stp>
        <stp>BONDAVG40495</stp>
        <stp>1.5년이하(당일)</stp>
        <stp/>
        <stp/>
        <tr r="L287" s="1"/>
      </tp>
      <tp>
        <v>3.3079999999999998</v>
        <stp/>
        <stp>P</stp>
        <stp>0</stp>
        <stp>IR</stp>
        <stp>BONDAVG40495</stp>
        <stp>2.5년이하(당일)</stp>
        <stp/>
        <stp/>
        <tr r="N287" s="1"/>
      </tp>
      <tp>
        <v>4.2450000000000001</v>
        <stp/>
        <stp>P</stp>
        <stp>0</stp>
        <stp>IR</stp>
        <stp>BONDAVG02590</stp>
        <stp>1.5년이하(당일)</stp>
        <stp/>
        <stp/>
        <tr r="L119" s="1"/>
      </tp>
      <tp>
        <v>4.6210000000000004</v>
        <stp/>
        <stp>P</stp>
        <stp>0</stp>
        <stp>IR</stp>
        <stp>BONDAVG02590</stp>
        <stp>2.5년이하(당일)</stp>
        <stp/>
        <stp/>
        <tr r="N119" s="1"/>
      </tp>
      <tp>
        <v>6.2569999999999997</v>
        <stp/>
        <stp>P</stp>
        <stp>0</stp>
        <stp>IR</stp>
        <stp>BONDAVG55395</stp>
        <stp>2.5년이하(당일)</stp>
        <stp/>
        <stp/>
        <tr r="N327" s="1"/>
      </tp>
      <tp>
        <v>6.0780000000000003</v>
        <stp/>
        <stp>P</stp>
        <stp>0</stp>
        <stp>IR</stp>
        <stp>BONDAVG55395</stp>
        <stp>1.5년이하(당일)</stp>
        <stp/>
        <stp/>
        <tr r="L327" s="1"/>
      </tp>
      <tp>
        <v>3.6720000000000002</v>
        <stp/>
        <stp>P</stp>
        <stp>0</stp>
        <stp>IR</stp>
        <stp>BONDAVG00499</stp>
        <stp>1.5년이하(당일)</stp>
        <stp/>
        <stp/>
        <tr r="L57" s="1"/>
      </tp>
      <tp>
        <v>3.7810000000000001</v>
        <stp/>
        <stp>P</stp>
        <stp>0</stp>
        <stp>IR</stp>
        <stp>BONDAVG00499</stp>
        <stp>2.5년이하(당일)</stp>
        <stp/>
        <stp/>
        <tr r="N57" s="1"/>
      </tp>
      <tp>
        <v>3.4769999999999999</v>
        <stp/>
        <stp>P</stp>
        <stp>0</stp>
        <stp>IR</stp>
        <stp>BONDAVG13099</stp>
        <stp>1.5년이하(당일)</stp>
        <stp/>
        <stp/>
        <tr r="L245" s="1"/>
      </tp>
      <tp>
        <v>3.5110000000000001</v>
        <stp/>
        <stp>P</stp>
        <stp>0</stp>
        <stp>IR</stp>
        <stp>BONDAVG13099</stp>
        <stp>2.5년이하(당일)</stp>
        <stp/>
        <stp/>
        <tr r="N245" s="1"/>
      </tp>
      <tp>
        <v>3.4449999999999998</v>
        <stp/>
        <stp>P</stp>
        <stp>0</stp>
        <stp>IR</stp>
        <stp>BONDAVG12699</stp>
        <stp>2.5년이하(당일)</stp>
        <stp/>
        <stp/>
        <tr r="N242" s="1"/>
      </tp>
      <tp>
        <v>3.4089999999999998</v>
        <stp/>
        <stp>P</stp>
        <stp>0</stp>
        <stp>IR</stp>
        <stp>BONDAVG12699</stp>
        <stp>1.5년이하(당일)</stp>
        <stp/>
        <stp/>
        <tr r="L242" s="1"/>
      </tp>
      <tp>
        <v>3.5</v>
        <stp/>
        <stp>P</stp>
        <stp>0</stp>
        <stp>IR</stp>
        <stp>BONDAVG15699</stp>
        <stp>2.5년이하(당일)</stp>
        <stp/>
        <stp/>
        <tr r="N261" s="1"/>
      </tp>
      <tp>
        <v>3.3860000000000001</v>
        <stp/>
        <stp>P</stp>
        <stp>0</stp>
        <stp>IR</stp>
        <stp>BONDAVG15699</stp>
        <stp>1.5년이하(당일)</stp>
        <stp/>
        <stp/>
        <tr r="L261" s="1"/>
      </tp>
      <tp>
        <v>3.2829999999999999</v>
        <stp/>
        <stp>P</stp>
        <stp>0</stp>
        <stp>IR</stp>
        <stp>BONDAVG04998</stp>
        <stp>1.5년이하(당일)</stp>
        <stp/>
        <stp/>
        <tr r="L193" s="1"/>
      </tp>
      <tp>
        <v>3.2989999999999999</v>
        <stp/>
        <stp>P</stp>
        <stp>0</stp>
        <stp>IR</stp>
        <stp>BONDAVG04998</stp>
        <stp>2.5년이하(당일)</stp>
        <stp/>
        <stp/>
        <tr r="N193" s="1"/>
      </tp>
      <tp>
        <v>3.9649999999999999</v>
        <stp/>
        <stp>P</stp>
        <stp>0</stp>
        <stp>IR</stp>
        <stp>BONDAVG01794</stp>
        <stp>4년이하(당일)</stp>
        <stp/>
        <stp/>
        <tr r="P104" s="1"/>
      </tp>
      <tp>
        <v>3.37</v>
        <stp/>
        <stp>P</stp>
        <stp>0</stp>
        <stp>IR</stp>
        <stp>BONDAVG01095</stp>
        <stp>3년이하(당일)</stp>
        <stp/>
        <stp/>
        <tr r="O84" s="1"/>
      </tp>
      <tp>
        <v>3.3969999999999998</v>
        <stp/>
        <stp>P</stp>
        <stp>0</stp>
        <stp>IR</stp>
        <stp>BONDAVG11686</stp>
        <stp>5년이하(당일)</stp>
        <stp/>
        <stp/>
        <tr r="Q228" s="1"/>
      </tp>
      <tp>
        <v>4.2939999999999996</v>
        <stp/>
        <stp>P</stp>
        <stp>0</stp>
        <stp>IR</stp>
        <stp>BONDAVG01482</stp>
        <stp>7년이하(당일)</stp>
        <stp/>
        <stp/>
        <tr r="R96" s="1"/>
      </tp>
      <tp>
        <v>3.3759999999999999</v>
        <stp/>
        <stp>P</stp>
        <stp>0</stp>
        <stp>IR</stp>
        <stp>BONDAVG01683</stp>
        <stp>5년이하(당일)</stp>
        <stp/>
        <stp/>
        <tr r="Q101" s="1"/>
      </tp>
      <tp>
        <v>4.6890000000000001</v>
        <stp/>
        <stp>P</stp>
        <stp>0</stp>
        <stp>IR</stp>
        <stp>BONDAVG01780</stp>
        <stp>4년이하(당일)</stp>
        <stp/>
        <stp/>
        <tr r="P103" s="1"/>
      </tp>
      <tp>
        <v>3.9020000000000001</v>
        <stp/>
        <stp>P</stp>
        <stp>0</stp>
        <stp>IR</stp>
        <stp>BONDAVG01176</stp>
        <stp>2년이하(당일)</stp>
        <stp/>
        <stp/>
        <tr r="M88" s="1"/>
      </tp>
      <tp>
        <v>4.2149999999999999</v>
        <stp/>
        <stp>P</stp>
        <stp>0</stp>
        <stp>IR</stp>
        <stp>BONDAVG01671</stp>
        <stp>5년이하(당일)</stp>
        <stp/>
        <stp/>
        <tr r="Q100" s="1"/>
      </tp>
      <tp>
        <v>3.601</v>
        <stp/>
        <stp>P</stp>
        <stp>0</stp>
        <stp>IR</stp>
        <stp>BONDAVG01178</stp>
        <stp>2년이하(당일)</stp>
        <stp/>
        <stp/>
        <tr r="M89" s="1"/>
      </tp>
      <tp>
        <v>4.1150000000000002</v>
        <stp/>
        <stp>P</stp>
        <stp>0</stp>
        <stp>IR</stp>
        <stp>BONDAVG01179</stp>
        <stp>2년이하(당일)</stp>
        <stp/>
        <stp/>
        <tr r="M90" s="1"/>
      </tp>
      <tp>
        <v>8.2539999999999996</v>
        <stp/>
        <stp>P</stp>
        <stp>0</stp>
        <stp>IR</stp>
        <stp>BONDAVG01479</stp>
        <stp>7년이하(당일)</stp>
        <stp/>
        <stp/>
        <tr r="R95" s="1"/>
      </tp>
      <tp>
        <v>3.2650000000000001</v>
        <stp/>
        <stp>P</stp>
        <stp>0</stp>
        <stp>IR</stp>
        <stp>BONDAVG01767</stp>
        <stp>4년이하(당일)</stp>
        <stp/>
        <stp/>
        <tr r="P102" s="1"/>
      </tp>
      <tp>
        <v>3.294</v>
        <stp/>
        <stp>P</stp>
        <stp>0</stp>
        <stp>IR</stp>
        <stp>BONDAVG61461</stp>
        <stp>7년이하(당일)</stp>
        <stp/>
        <stp/>
        <tr r="R345" s="1"/>
      </tp>
      <tp>
        <v>4.1219999999999999</v>
        <stp/>
        <stp>P</stp>
        <stp>0</stp>
        <stp>IR</stp>
        <stp>BONDAVG01263</stp>
        <stp>1년이하(당일)</stp>
        <stp/>
        <stp/>
        <tr r="K93" s="1"/>
      </tp>
      <tp>
        <v>4.3380000000000001</v>
        <stp/>
        <stp>P</stp>
        <stp>0</stp>
        <stp>IR</stp>
        <stp>BONDAVG01468</stp>
        <stp>7년이하(당일)</stp>
        <stp/>
        <stp/>
        <tr r="R94" s="1"/>
      </tp>
      <tp>
        <v>3.5390000000000001</v>
        <stp/>
        <stp>P</stp>
        <stp>0</stp>
        <stp>IR</stp>
        <stp>BONDAVG11456</stp>
        <stp>7년이하(당일)</stp>
        <stp/>
        <stp/>
        <tr r="R227" s="1"/>
      </tp>
      <tp>
        <v>7.2910000000000004</v>
        <stp/>
        <stp>P</stp>
        <stp>0</stp>
        <stp>IR</stp>
        <stp>BONDAVG51254</stp>
        <stp>1년이하(당일)</stp>
        <stp/>
        <stp/>
        <tr r="K315" s="1"/>
      </tp>
      <tp>
        <v>3.7759999999999998</v>
        <stp/>
        <stp>P</stp>
        <stp>0</stp>
        <stp>IR</stp>
        <stp>BONDAVG41440</stp>
        <stp>7년이하(당일)</stp>
        <stp/>
        <stp/>
        <tr r="R291" s="1"/>
      </tp>
      <tp>
        <v>3.4430000000000001</v>
        <stp/>
        <stp>P</stp>
        <stp>0</stp>
        <stp>IR</stp>
        <stp>BONDAVG01245</stp>
        <stp>1년이하(당일)</stp>
        <stp/>
        <stp/>
        <tr r="K92" s="1"/>
      </tp>
      <tp>
        <v>3.6219999999999999</v>
        <stp/>
        <stp>P</stp>
        <stp>0</stp>
        <stp>IR</stp>
        <stp>BONDAVG01636</stp>
        <stp>5년이하(당일)</stp>
        <stp/>
        <stp/>
        <tr r="Q99" s="1"/>
      </tp>
      <tp>
        <v>4.2859999999999996</v>
        <stp/>
        <stp>P</stp>
        <stp>0</stp>
        <stp>IR</stp>
        <stp>BONDAVG41132</stp>
        <stp>2년이하(당일)</stp>
        <stp/>
        <stp/>
        <tr r="M289" s="1"/>
      </tp>
      <tp>
        <v>3.2879999999999998</v>
        <stp/>
        <stp>P</stp>
        <stp>0</stp>
        <stp>IR</stp>
        <stp>BONDAVG01233</stp>
        <stp>1년이하(당일)</stp>
        <stp/>
        <stp/>
        <tr r="K91" s="1"/>
      </tp>
      <tp>
        <v>3.48</v>
        <stp/>
        <stp>P</stp>
        <stp>0</stp>
        <stp>IR</stp>
        <stp>BONDAVG01121</stp>
        <stp>2년이하(당일)</stp>
        <stp/>
        <stp/>
        <tr r="M87" s="1"/>
      </tp>
      <tp>
        <v>3.7810000000000001</v>
        <stp/>
        <stp>P</stp>
        <stp>0</stp>
        <stp>IR</stp>
        <stp>BONDAVG01117</stp>
        <stp>2년이하(당일)</stp>
        <stp/>
        <stp/>
        <tr r="M86" s="1"/>
      </tp>
      <tp>
        <v>3.3929999999999998</v>
        <stp/>
        <stp>P</stp>
        <stp>0</stp>
        <stp>IR</stp>
        <stp>BONDAVG01012</stp>
        <stp>3년이하(당일)</stp>
        <stp/>
        <stp/>
        <tr r="O83" s="1"/>
      </tp>
      <tp>
        <v>3.282</v>
        <stp/>
        <stp>P</stp>
        <stp>0</stp>
        <stp>IR</stp>
        <stp>BONDAVG11118</stp>
        <stp>2년이하(당일)</stp>
        <stp/>
        <stp/>
        <tr r="M226" s="1"/>
      </tp>
      <tp>
        <v>3.2970000000000002</v>
        <stp/>
        <stp>P</stp>
        <stp>0</stp>
        <stp>IR</stp>
        <stp>BONDAVG01107</stp>
        <stp>2년이하(당일)</stp>
        <stp/>
        <stp/>
        <tr r="M85" s="1"/>
      </tp>
      <tp>
        <v>4.1449999999999996</v>
        <stp/>
        <stp>P</stp>
        <stp>0</stp>
        <stp>IR</stp>
        <stp>BONDAVG01794</stp>
        <stp>5년이하(당일)</stp>
        <stp/>
        <stp/>
        <tr r="Q104" s="1"/>
      </tp>
      <tp>
        <v>3.3439999999999999</v>
        <stp/>
        <stp>P</stp>
        <stp>0</stp>
        <stp>IR</stp>
        <stp>BONDAVG01095</stp>
        <stp>2년이하(당일)</stp>
        <stp/>
        <stp/>
        <tr r="M84" s="1"/>
      </tp>
      <tp>
        <v>3.3660000000000001</v>
        <stp/>
        <stp>P</stp>
        <stp>0</stp>
        <stp>IR</stp>
        <stp>BONDAVG11686</stp>
        <stp>4년이하(당일)</stp>
        <stp/>
        <stp/>
        <tr r="P228" s="1"/>
      </tp>
      <tp>
        <v>3.3260000000000001</v>
        <stp/>
        <stp>P</stp>
        <stp>0</stp>
        <stp>IR</stp>
        <stp>BONDAVG01683</stp>
        <stp>4년이하(당일)</stp>
        <stp/>
        <stp/>
        <tr r="P101" s="1"/>
      </tp>
      <tp>
        <v>5.0030000000000001</v>
        <stp/>
        <stp>P</stp>
        <stp>0</stp>
        <stp>IR</stp>
        <stp>BONDAVG01780</stp>
        <stp>5년이하(당일)</stp>
        <stp/>
        <stp/>
        <tr r="Q103" s="1"/>
      </tp>
      <tp>
        <v>4.1319999999999997</v>
        <stp/>
        <stp>P</stp>
        <stp>0</stp>
        <stp>IR</stp>
        <stp>BONDAVG01176</stp>
        <stp>3년이하(당일)</stp>
        <stp/>
        <stp/>
        <tr r="O88" s="1"/>
      </tp>
      <tp>
        <v>3.351</v>
        <stp/>
        <stp>P</stp>
        <stp>0</stp>
        <stp>IR</stp>
        <stp>BONDAVG01576</stp>
        <stp>7년이하(당일)</stp>
        <stp/>
        <stp/>
        <tr r="R98" s="1"/>
      </tp>
      <tp>
        <v>3.9929999999999999</v>
        <stp/>
        <stp>P</stp>
        <stp>0</stp>
        <stp>IR</stp>
        <stp>BONDAVG01671</stp>
        <stp>4년이하(당일)</stp>
        <stp/>
        <stp/>
        <tr r="P100" s="1"/>
      </tp>
      <tp>
        <v>3.6520000000000001</v>
        <stp/>
        <stp>P</stp>
        <stp>0</stp>
        <stp>IR</stp>
        <stp>BONDAVG01178</stp>
        <stp>3년이하(당일)</stp>
        <stp/>
        <stp/>
        <tr r="O89" s="1"/>
      </tp>
      <tp>
        <v>4.2380000000000004</v>
        <stp/>
        <stp>P</stp>
        <stp>0</stp>
        <stp>IR</stp>
        <stp>BONDAVG01179</stp>
        <stp>3년이하(당일)</stp>
        <stp/>
        <stp/>
        <tr r="O90" s="1"/>
      </tp>
      <tp>
        <v>3.266</v>
        <stp/>
        <stp>P</stp>
        <stp>0</stp>
        <stp>IR</stp>
        <stp>BONDAVG01767</stp>
        <stp>5년이하(당일)</stp>
        <stp/>
        <stp/>
        <tr r="Q102" s="1"/>
      </tp>
      <tp>
        <v>3.8069999999999999</v>
        <stp/>
        <stp>P</stp>
        <stp>0</stp>
        <stp>IR</stp>
        <stp>BONDAVG41365</stp>
        <stp>1년이하(당일)</stp>
        <stp/>
        <stp/>
        <tr r="K290" s="1"/>
      </tp>
      <tp>
        <v>3.242</v>
        <stp/>
        <stp>P</stp>
        <stp>0</stp>
        <stp>IR</stp>
        <stp>BONDAVG41543</stp>
        <stp>7년이하(당일)</stp>
        <stp/>
        <stp/>
        <tr r="R293" s="1"/>
      </tp>
      <tp>
        <v>4.0960000000000001</v>
        <stp/>
        <stp>P</stp>
        <stp>0</stp>
        <stp>IR</stp>
        <stp>BONDAVG01536</stp>
        <stp>7년이하(당일)</stp>
        <stp/>
        <stp/>
        <tr r="R97" s="1"/>
      </tp>
      <tp>
        <v>3.5739999999999998</v>
        <stp/>
        <stp>P</stp>
        <stp>0</stp>
        <stp>IR</stp>
        <stp>BONDAVG01636</stp>
        <stp>4년이하(당일)</stp>
        <stp/>
        <stp/>
        <tr r="P99" s="1"/>
      </tp>
      <tp>
        <v>4.4219999999999997</v>
        <stp/>
        <stp>P</stp>
        <stp>0</stp>
        <stp>IR</stp>
        <stp>BONDAVG41132</stp>
        <stp>3년이하(당일)</stp>
        <stp/>
        <stp/>
        <tr r="O289" s="1"/>
      </tp>
      <tp>
        <v>5.1760000000000002</v>
        <stp/>
        <stp>P</stp>
        <stp>0</stp>
        <stp>IR</stp>
        <stp>BONDAVG41534</stp>
        <stp>7년이하(당일)</stp>
        <stp/>
        <stp/>
        <tr r="R292" s="1"/>
      </tp>
      <tp>
        <v>3.5289999999999999</v>
        <stp/>
        <stp>P</stp>
        <stp>0</stp>
        <stp>IR</stp>
        <stp>BONDAVG01121</stp>
        <stp>3년이하(당일)</stp>
        <stp/>
        <stp/>
        <tr r="O87" s="1"/>
      </tp>
      <tp>
        <v>3.8210000000000002</v>
        <stp/>
        <stp>P</stp>
        <stp>0</stp>
        <stp>IR</stp>
        <stp>BONDAVG01117</stp>
        <stp>3년이하(당일)</stp>
        <stp/>
        <stp/>
        <tr r="O86" s="1"/>
      </tp>
      <tp>
        <v>3.3570000000000002</v>
        <stp/>
        <stp>P</stp>
        <stp>0</stp>
        <stp>IR</stp>
        <stp>BONDAVG01012</stp>
        <stp>2년이하(당일)</stp>
        <stp/>
        <stp/>
        <tr r="M83" s="1"/>
      </tp>
      <tp>
        <v>3.2989999999999999</v>
        <stp/>
        <stp>P</stp>
        <stp>0</stp>
        <stp>IR</stp>
        <stp>BONDAVG11118</stp>
        <stp>3년이하(당일)</stp>
        <stp/>
        <stp/>
        <tr r="O226" s="1"/>
      </tp>
      <tp>
        <v>3.3330000000000002</v>
        <stp/>
        <stp>P</stp>
        <stp>0</stp>
        <stp>IR</stp>
        <stp>BONDAVG01107</stp>
        <stp>3년이하(당일)</stp>
        <stp/>
        <stp/>
        <tr r="O85" s="1"/>
      </tp>
      <tp>
        <v>3.3130000000000002</v>
        <stp/>
        <stp>P</stp>
        <stp>0</stp>
        <stp>IR</stp>
        <stp>BONDAVG01095</stp>
        <stp>1년이하(당일)</stp>
        <stp/>
        <stp/>
        <tr r="K84" s="1"/>
      </tp>
      <tp>
        <v>3.4350000000000001</v>
        <stp/>
        <stp>P</stp>
        <stp>0</stp>
        <stp>IR</stp>
        <stp>BONDAVG11686</stp>
        <stp>7년이하(당일)</stp>
        <stp/>
        <stp/>
        <tr r="R228" s="1"/>
      </tp>
      <tp>
        <v>4.0730000000000004</v>
        <stp/>
        <stp>P</stp>
        <stp>0</stp>
        <stp>IR</stp>
        <stp>BONDAVG01482</stp>
        <stp>5년이하(당일)</stp>
        <stp/>
        <stp/>
        <tr r="Q96" s="1"/>
      </tp>
      <tp>
        <v>3.5070000000000001</v>
        <stp/>
        <stp>P</stp>
        <stp>0</stp>
        <stp>IR</stp>
        <stp>BONDAVG01683</stp>
        <stp>7년이하(당일)</stp>
        <stp/>
        <stp/>
        <tr r="R101" s="1"/>
      </tp>
      <tp>
        <v>3.3140000000000001</v>
        <stp/>
        <stp>P</stp>
        <stp>0</stp>
        <stp>IR</stp>
        <stp>BONDAVG01576</stp>
        <stp>4년이하(당일)</stp>
        <stp/>
        <stp/>
        <tr r="P98" s="1"/>
      </tp>
      <tp>
        <v>4.4630000000000001</v>
        <stp/>
        <stp>P</stp>
        <stp>0</stp>
        <stp>IR</stp>
        <stp>BONDAVG01671</stp>
        <stp>7년이하(당일)</stp>
        <stp/>
        <stp/>
        <tr r="R100" s="1"/>
      </tp>
      <tp>
        <v>8.1370000000000005</v>
        <stp/>
        <stp>P</stp>
        <stp>0</stp>
        <stp>IR</stp>
        <stp>BONDAVG01479</stp>
        <stp>5년이하(당일)</stp>
        <stp/>
        <stp/>
        <tr r="Q95" s="1"/>
      </tp>
      <tp>
        <v>3.282</v>
        <stp/>
        <stp>P</stp>
        <stp>0</stp>
        <stp>IR</stp>
        <stp>BONDAVG61461</stp>
        <stp>5년이하(당일)</stp>
        <stp/>
        <stp/>
        <tr r="Q345" s="1"/>
      </tp>
      <tp>
        <v>4.383</v>
        <stp/>
        <stp>P</stp>
        <stp>0</stp>
        <stp>IR</stp>
        <stp>BONDAVG01263</stp>
        <stp>3년이하(당일)</stp>
        <stp/>
        <stp/>
        <tr r="O93" s="1"/>
      </tp>
      <tp>
        <v>3.919</v>
        <stp/>
        <stp>P</stp>
        <stp>0</stp>
        <stp>IR</stp>
        <stp>BONDAVG41365</stp>
        <stp>2년이하(당일)</stp>
        <stp/>
        <stp/>
        <tr r="M290" s="1"/>
      </tp>
      <tp>
        <v>4.1269999999999998</v>
        <stp/>
        <stp>P</stp>
        <stp>0</stp>
        <stp>IR</stp>
        <stp>BONDAVG01468</stp>
        <stp>5년이하(당일)</stp>
        <stp/>
        <stp/>
        <tr r="Q94" s="1"/>
      </tp>
      <tp>
        <v>3.399</v>
        <stp/>
        <stp>P</stp>
        <stp>0</stp>
        <stp>IR</stp>
        <stp>BONDAVG11456</stp>
        <stp>5년이하(당일)</stp>
        <stp/>
        <stp/>
        <tr r="Q227" s="1"/>
      </tp>
      <tp>
        <v>8.89</v>
        <stp/>
        <stp>P</stp>
        <stp>0</stp>
        <stp>IR</stp>
        <stp>BONDAVG51254</stp>
        <stp>3년이하(당일)</stp>
        <stp/>
        <stp/>
        <tr r="O315" s="1"/>
      </tp>
      <tp>
        <v>3.21</v>
        <stp/>
        <stp>P</stp>
        <stp>0</stp>
        <stp>IR</stp>
        <stp>BONDAVG41543</stp>
        <stp>4년이하(당일)</stp>
        <stp/>
        <stp/>
        <tr r="P293" s="1"/>
      </tp>
      <tp>
        <v>3.544</v>
        <stp/>
        <stp>P</stp>
        <stp>0</stp>
        <stp>IR</stp>
        <stp>BONDAVG41440</stp>
        <stp>5년이하(당일)</stp>
        <stp/>
        <stp/>
        <tr r="Q291" s="1"/>
      </tp>
      <tp>
        <v>3.5579999999999998</v>
        <stp/>
        <stp>P</stp>
        <stp>0</stp>
        <stp>IR</stp>
        <stp>BONDAVG01245</stp>
        <stp>3년이하(당일)</stp>
        <stp/>
        <stp/>
        <tr r="O92" s="1"/>
      </tp>
      <tp>
        <v>3.74</v>
        <stp/>
        <stp>P</stp>
        <stp>0</stp>
        <stp>IR</stp>
        <stp>BONDAVG01536</stp>
        <stp>4년이하(당일)</stp>
        <stp/>
        <stp/>
        <tr r="P97" s="1"/>
      </tp>
      <tp>
        <v>3.7509999999999999</v>
        <stp/>
        <stp>P</stp>
        <stp>0</stp>
        <stp>IR</stp>
        <stp>BONDAVG01636</stp>
        <stp>7년이하(당일)</stp>
        <stp/>
        <stp/>
        <tr r="R99" s="1"/>
      </tp>
      <tp>
        <v>3.3490000000000002</v>
        <stp/>
        <stp>P</stp>
        <stp>0</stp>
        <stp>IR</stp>
        <stp>BONDAVG01233</stp>
        <stp>3년이하(당일)</stp>
        <stp/>
        <stp/>
        <tr r="O91" s="1"/>
      </tp>
      <tp>
        <v>4.8689999999999998</v>
        <stp/>
        <stp>P</stp>
        <stp>0</stp>
        <stp>IR</stp>
        <stp>BONDAVG41534</stp>
        <stp>4년이하(당일)</stp>
        <stp/>
        <stp/>
        <tr r="P292" s="1"/>
      </tp>
      <tp>
        <v>3.3279999999999998</v>
        <stp/>
        <stp>P</stp>
        <stp>0</stp>
        <stp>IR</stp>
        <stp>BONDAVG01012</stp>
        <stp>1년이하(당일)</stp>
        <stp/>
        <stp/>
        <tr r="K83" s="1"/>
      </tp>
      <tp>
        <v>4.3659999999999997</v>
        <stp/>
        <stp>P</stp>
        <stp>0</stp>
        <stp>IR</stp>
        <stp>BONDAVG01794</stp>
        <stp>7년이하(당일)</stp>
        <stp/>
        <stp/>
        <tr r="R104" s="1"/>
      </tp>
      <tp>
        <v>3.895</v>
        <stp/>
        <stp>P</stp>
        <stp>0</stp>
        <stp>IR</stp>
        <stp>BONDAVG01482</stp>
        <stp>4년이하(당일)</stp>
        <stp/>
        <stp/>
        <tr r="P96" s="1"/>
      </tp>
      <tp>
        <v>5.2460000000000004</v>
        <stp/>
        <stp>P</stp>
        <stp>0</stp>
        <stp>IR</stp>
        <stp>BONDAVG01780</stp>
        <stp>7년이하(당일)</stp>
        <stp/>
        <stp/>
        <tr r="R103" s="1"/>
      </tp>
      <tp>
        <v>3.802</v>
        <stp/>
        <stp>P</stp>
        <stp>0</stp>
        <stp>IR</stp>
        <stp>BONDAVG01176</stp>
        <stp>1년이하(당일)</stp>
        <stp/>
        <stp/>
        <tr r="K88" s="1"/>
      </tp>
      <tp>
        <v>3.3380000000000001</v>
        <stp/>
        <stp>P</stp>
        <stp>0</stp>
        <stp>IR</stp>
        <stp>BONDAVG01576</stp>
        <stp>5년이하(당일)</stp>
        <stp/>
        <stp/>
        <tr r="Q98" s="1"/>
      </tp>
      <tp>
        <v>3.5110000000000001</v>
        <stp/>
        <stp>P</stp>
        <stp>0</stp>
        <stp>IR</stp>
        <stp>BONDAVG01178</stp>
        <stp>1년이하(당일)</stp>
        <stp/>
        <stp/>
        <tr r="K89" s="1"/>
      </tp>
      <tp>
        <v>3.8980000000000001</v>
        <stp/>
        <stp>P</stp>
        <stp>0</stp>
        <stp>IR</stp>
        <stp>BONDAVG01179</stp>
        <stp>1년이하(당일)</stp>
        <stp/>
        <stp/>
        <tr r="K90" s="1"/>
      </tp>
      <tp>
        <v>8.0079999999999991</v>
        <stp/>
        <stp>P</stp>
        <stp>0</stp>
        <stp>IR</stp>
        <stp>BONDAVG01479</stp>
        <stp>4년이하(당일)</stp>
        <stp/>
        <stp/>
        <tr r="P95" s="1"/>
      </tp>
      <tp>
        <v>3.2770000000000001</v>
        <stp/>
        <stp>P</stp>
        <stp>0</stp>
        <stp>IR</stp>
        <stp>BONDAVG01767</stp>
        <stp>7년이하(당일)</stp>
        <stp/>
        <stp/>
        <tr r="R102" s="1"/>
      </tp>
      <tp>
        <v>3.266</v>
        <stp/>
        <stp>P</stp>
        <stp>0</stp>
        <stp>IR</stp>
        <stp>BONDAVG61461</stp>
        <stp>4년이하(당일)</stp>
        <stp/>
        <stp/>
        <tr r="P345" s="1"/>
      </tp>
      <tp>
        <v>4.2430000000000003</v>
        <stp/>
        <stp>P</stp>
        <stp>0</stp>
        <stp>IR</stp>
        <stp>BONDAVG01263</stp>
        <stp>2년이하(당일)</stp>
        <stp/>
        <stp/>
        <tr r="M93" s="1"/>
      </tp>
      <tp>
        <v>4.1059999999999999</v>
        <stp/>
        <stp>P</stp>
        <stp>0</stp>
        <stp>IR</stp>
        <stp>BONDAVG41365</stp>
        <stp>3년이하(당일)</stp>
        <stp/>
        <stp/>
        <tr r="O290" s="1"/>
      </tp>
      <tp>
        <v>4.0389999999999997</v>
        <stp/>
        <stp>P</stp>
        <stp>0</stp>
        <stp>IR</stp>
        <stp>BONDAVG01468</stp>
        <stp>4년이하(당일)</stp>
        <stp/>
        <stp/>
        <tr r="P94" s="1"/>
      </tp>
      <tp>
        <v>3.379</v>
        <stp/>
        <stp>P</stp>
        <stp>0</stp>
        <stp>IR</stp>
        <stp>BONDAVG11456</stp>
        <stp>4년이하(당일)</stp>
        <stp/>
        <stp/>
        <tr r="P227" s="1"/>
      </tp>
      <tp>
        <v>8.0429999999999993</v>
        <stp/>
        <stp>P</stp>
        <stp>0</stp>
        <stp>IR</stp>
        <stp>BONDAVG51254</stp>
        <stp>2년이하(당일)</stp>
        <stp/>
        <stp/>
        <tr r="M315" s="1"/>
      </tp>
      <tp>
        <v>3.2269999999999999</v>
        <stp/>
        <stp>P</stp>
        <stp>0</stp>
        <stp>IR</stp>
        <stp>BONDAVG41543</stp>
        <stp>5년이하(당일)</stp>
        <stp/>
        <stp/>
        <tr r="Q293" s="1"/>
      </tp>
      <tp>
        <v>3.4670000000000001</v>
        <stp/>
        <stp>P</stp>
        <stp>0</stp>
        <stp>IR</stp>
        <stp>BONDAVG41440</stp>
        <stp>4년이하(당일)</stp>
        <stp/>
        <stp/>
        <tr r="P291" s="1"/>
      </tp>
      <tp>
        <v>3.5009999999999999</v>
        <stp/>
        <stp>P</stp>
        <stp>0</stp>
        <stp>IR</stp>
        <stp>BONDAVG01245</stp>
        <stp>2년이하(당일)</stp>
        <stp/>
        <stp/>
        <tr r="M92" s="1"/>
      </tp>
      <tp>
        <v>3.8490000000000002</v>
        <stp/>
        <stp>P</stp>
        <stp>0</stp>
        <stp>IR</stp>
        <stp>BONDAVG01536</stp>
        <stp>5년이하(당일)</stp>
        <stp/>
        <stp/>
        <tr r="Q97" s="1"/>
      </tp>
      <tp>
        <v>4.2389999999999999</v>
        <stp/>
        <stp>P</stp>
        <stp>0</stp>
        <stp>IR</stp>
        <stp>BONDAVG41132</stp>
        <stp>1년이하(당일)</stp>
        <stp/>
        <stp/>
        <tr r="K289" s="1"/>
      </tp>
      <tp>
        <v>3.327</v>
        <stp/>
        <stp>P</stp>
        <stp>0</stp>
        <stp>IR</stp>
        <stp>BONDAVG01233</stp>
        <stp>2년이하(당일)</stp>
        <stp/>
        <stp/>
        <tr r="M91" s="1"/>
      </tp>
      <tp>
        <v>4.9610000000000003</v>
        <stp/>
        <stp>P</stp>
        <stp>0</stp>
        <stp>IR</stp>
        <stp>BONDAVG41534</stp>
        <stp>5년이하(당일)</stp>
        <stp/>
        <stp/>
        <tr r="Q292" s="1"/>
      </tp>
      <tp>
        <v>3.4390000000000001</v>
        <stp/>
        <stp>P</stp>
        <stp>0</stp>
        <stp>IR</stp>
        <stp>BONDAVG01121</stp>
        <stp>1년이하(당일)</stp>
        <stp/>
        <stp/>
        <tr r="K87" s="1"/>
      </tp>
      <tp>
        <v>3.633</v>
        <stp/>
        <stp>P</stp>
        <stp>0</stp>
        <stp>IR</stp>
        <stp>BONDAVG01117</stp>
        <stp>1년이하(당일)</stp>
        <stp/>
        <stp/>
        <tr r="K86" s="1"/>
      </tp>
      <tp>
        <v>3.2989999999999999</v>
        <stp/>
        <stp>P</stp>
        <stp>0</stp>
        <stp>IR</stp>
        <stp>BONDAVG11118</stp>
        <stp>1년이하(당일)</stp>
        <stp/>
        <stp/>
        <tr r="K226" s="1"/>
      </tp>
      <tp>
        <v>3.266</v>
        <stp/>
        <stp>P</stp>
        <stp>0</stp>
        <stp>IR</stp>
        <stp>BONDAVG01107</stp>
        <stp>1년이하(당일)</stp>
        <stp/>
        <stp/>
        <tr r="K85" s="1"/>
      </tp>
      <tp>
        <v>3.4529999999999998</v>
        <stp/>
        <stp>P</stp>
        <stp>0</stp>
        <stp>IR</stp>
        <stp>BONDAVG01095</stp>
        <stp>7년이하(당일)</stp>
        <stp/>
        <stp/>
        <tr r="R84" s="1"/>
      </tp>
      <tp>
        <v>3.3780000000000001</v>
        <stp/>
        <stp>P</stp>
        <stp>0</stp>
        <stp>IR</stp>
        <stp>BONDAVG11686</stp>
        <stp>1년이하(당일)</stp>
        <stp/>
        <stp/>
        <tr r="K228" s="1"/>
      </tp>
      <tp>
        <v>3.5910000000000002</v>
        <stp/>
        <stp>P</stp>
        <stp>0</stp>
        <stp>IR</stp>
        <stp>BONDAVG01482</stp>
        <stp>3년이하(당일)</stp>
        <stp/>
        <stp/>
        <tr r="O96" s="1"/>
      </tp>
      <tp>
        <v>3.411</v>
        <stp/>
        <stp>P</stp>
        <stp>0</stp>
        <stp>IR</stp>
        <stp>BONDAVG01683</stp>
        <stp>1년이하(당일)</stp>
        <stp/>
        <stp/>
        <tr r="K101" s="1"/>
      </tp>
      <tp>
        <v>3.327</v>
        <stp/>
        <stp>P</stp>
        <stp>0</stp>
        <stp>IR</stp>
        <stp>BONDAVG01576</stp>
        <stp>2년이하(당일)</stp>
        <stp/>
        <stp/>
        <tr r="M98" s="1"/>
      </tp>
      <tp>
        <v>3.49</v>
        <stp/>
        <stp>P</stp>
        <stp>0</stp>
        <stp>IR</stp>
        <stp>BONDAVG01671</stp>
        <stp>1년이하(당일)</stp>
        <stp/>
        <stp/>
        <tr r="K100" s="1"/>
      </tp>
      <tp>
        <v>7.718</v>
        <stp/>
        <stp>P</stp>
        <stp>0</stp>
        <stp>IR</stp>
        <stp>BONDAVG01479</stp>
        <stp>3년이하(당일)</stp>
        <stp/>
        <stp/>
        <tr r="O95" s="1"/>
      </tp>
      <tp>
        <v>3.2589999999999999</v>
        <stp/>
        <stp>P</stp>
        <stp>0</stp>
        <stp>IR</stp>
        <stp>BONDAVG61461</stp>
        <stp>3년이하(당일)</stp>
        <stp/>
        <stp/>
        <tr r="O345" s="1"/>
      </tp>
      <tp>
        <v>5.0599999999999996</v>
        <stp/>
        <stp>P</stp>
        <stp>0</stp>
        <stp>IR</stp>
        <stp>BONDAVG01263</stp>
        <stp>5년이하(당일)</stp>
        <stp/>
        <stp/>
        <tr r="Q93" s="1"/>
      </tp>
      <tp>
        <v>4.4980000000000002</v>
        <stp/>
        <stp>P</stp>
        <stp>0</stp>
        <stp>IR</stp>
        <stp>BONDAVG41365</stp>
        <stp>4년이하(당일)</stp>
        <stp/>
        <stp/>
        <tr r="P290" s="1"/>
      </tp>
      <tp>
        <v>3.7829999999999999</v>
        <stp/>
        <stp>P</stp>
        <stp>0</stp>
        <stp>IR</stp>
        <stp>BONDAVG01468</stp>
        <stp>3년이하(당일)</stp>
        <stp/>
        <stp/>
        <tr r="O94" s="1"/>
      </tp>
      <tp>
        <v>3.375</v>
        <stp/>
        <stp>P</stp>
        <stp>0</stp>
        <stp>IR</stp>
        <stp>BONDAVG11456</stp>
        <stp>3년이하(당일)</stp>
        <stp/>
        <stp/>
        <tr r="O227" s="1"/>
      </tp>
      <tp>
        <v>9.3989999999999991</v>
        <stp/>
        <stp>P</stp>
        <stp>0</stp>
        <stp>IR</stp>
        <stp>BONDAVG51254</stp>
        <stp>5년이하(당일)</stp>
        <stp/>
        <stp/>
        <tr r="Q315" s="1"/>
      </tp>
      <tp>
        <v>3.234</v>
        <stp/>
        <stp>P</stp>
        <stp>0</stp>
        <stp>IR</stp>
        <stp>BONDAVG41543</stp>
        <stp>2년이하(당일)</stp>
        <stp/>
        <stp/>
        <tr r="M293" s="1"/>
      </tp>
      <tp>
        <v>3.427</v>
        <stp/>
        <stp>P</stp>
        <stp>0</stp>
        <stp>IR</stp>
        <stp>BONDAVG41440</stp>
        <stp>3년이하(당일)</stp>
        <stp/>
        <stp/>
        <tr r="O291" s="1"/>
      </tp>
      <tp>
        <v>3.649</v>
        <stp/>
        <stp>P</stp>
        <stp>0</stp>
        <stp>IR</stp>
        <stp>BONDAVG01245</stp>
        <stp>5년이하(당일)</stp>
        <stp/>
        <stp/>
        <tr r="Q92" s="1"/>
      </tp>
      <tp>
        <v>3.6269999999999998</v>
        <stp/>
        <stp>P</stp>
        <stp>0</stp>
        <stp>IR</stp>
        <stp>BONDAVG01536</stp>
        <stp>2년이하(당일)</stp>
        <stp/>
        <stp/>
        <tr r="M97" s="1"/>
      </tp>
      <tp>
        <v>3.47</v>
        <stp/>
        <stp>P</stp>
        <stp>0</stp>
        <stp>IR</stp>
        <stp>BONDAVG01636</stp>
        <stp>1년이하(당일)</stp>
        <stp/>
        <stp/>
        <tr r="K99" s="1"/>
      </tp>
      <tp>
        <v>3.383</v>
        <stp/>
        <stp>P</stp>
        <stp>0</stp>
        <stp>IR</stp>
        <stp>BONDAVG01233</stp>
        <stp>5년이하(당일)</stp>
        <stp/>
        <stp/>
        <tr r="Q91" s="1"/>
      </tp>
      <tp>
        <v>4.609</v>
        <stp/>
        <stp>P</stp>
        <stp>0</stp>
        <stp>IR</stp>
        <stp>BONDAVG41534</stp>
        <stp>2년이하(당일)</stp>
        <stp/>
        <stp/>
        <tr r="M292" s="1"/>
      </tp>
      <tp>
        <v>3.7250000000000001</v>
        <stp/>
        <stp>P</stp>
        <stp>0</stp>
        <stp>IR</stp>
        <stp>BONDAVG01012</stp>
        <stp>7년이하(당일)</stp>
        <stp/>
        <stp/>
        <tr r="R83" s="1"/>
      </tp>
      <tp>
        <v>3.5019999999999998</v>
        <stp/>
        <stp>P</stp>
        <stp>0</stp>
        <stp>IR</stp>
        <stp>BONDAVG01794</stp>
        <stp>1년이하(당일)</stp>
        <stp/>
        <stp/>
        <tr r="K104" s="1"/>
      </tp>
      <tp>
        <v>3.53</v>
        <stp/>
        <stp>P</stp>
        <stp>0</stp>
        <stp>IR</stp>
        <stp>BONDAVG01482</stp>
        <stp>2년이하(당일)</stp>
        <stp/>
        <stp/>
        <tr r="M96" s="1"/>
      </tp>
      <tp>
        <v>3.9790000000000001</v>
        <stp/>
        <stp>P</stp>
        <stp>0</stp>
        <stp>IR</stp>
        <stp>BONDAVG01780</stp>
        <stp>1년이하(당일)</stp>
        <stp/>
        <stp/>
        <tr r="K103" s="1"/>
      </tp>
      <tp>
        <v>5.1340000000000003</v>
        <stp/>
        <stp>P</stp>
        <stp>0</stp>
        <stp>IR</stp>
        <stp>BONDAVG01176</stp>
        <stp>7년이하(당일)</stp>
        <stp/>
        <stp/>
        <tr r="R88" s="1"/>
      </tp>
      <tp>
        <v>3.294</v>
        <stp/>
        <stp>P</stp>
        <stp>0</stp>
        <stp>IR</stp>
        <stp>BONDAVG01576</stp>
        <stp>3년이하(당일)</stp>
        <stp/>
        <stp/>
        <tr r="O98" s="1"/>
      </tp>
      <tp>
        <v>4.351</v>
        <stp/>
        <stp>P</stp>
        <stp>0</stp>
        <stp>IR</stp>
        <stp>BONDAVG01178</stp>
        <stp>7년이하(당일)</stp>
        <stp/>
        <stp/>
        <tr r="R89" s="1"/>
      </tp>
      <tp>
        <v>4.8899999999999997</v>
        <stp/>
        <stp>P</stp>
        <stp>0</stp>
        <stp>IR</stp>
        <stp>BONDAVG01179</stp>
        <stp>7년이하(당일)</stp>
        <stp/>
        <stp/>
        <tr r="R90" s="1"/>
      </tp>
      <tp>
        <v>7.1879999999999997</v>
        <stp/>
        <stp>P</stp>
        <stp>0</stp>
        <stp>IR</stp>
        <stp>BONDAVG01479</stp>
        <stp>2년이하(당일)</stp>
        <stp/>
        <stp/>
        <tr r="M95" s="1"/>
      </tp>
      <tp>
        <v>3.2730000000000001</v>
        <stp/>
        <stp>P</stp>
        <stp>0</stp>
        <stp>IR</stp>
        <stp>BONDAVG01767</stp>
        <stp>1년이하(당일)</stp>
        <stp/>
        <stp/>
        <tr r="K102" s="1"/>
      </tp>
      <tp>
        <v>3.286</v>
        <stp/>
        <stp>P</stp>
        <stp>0</stp>
        <stp>IR</stp>
        <stp>BONDAVG61461</stp>
        <stp>2년이하(당일)</stp>
        <stp/>
        <stp/>
        <tr r="M345" s="1"/>
      </tp>
      <tp>
        <v>4.7430000000000003</v>
        <stp/>
        <stp>P</stp>
        <stp>0</stp>
        <stp>IR</stp>
        <stp>BONDAVG01263</stp>
        <stp>4년이하(당일)</stp>
        <stp/>
        <stp/>
        <tr r="P93" s="1"/>
      </tp>
      <tp>
        <v>4.8280000000000003</v>
        <stp/>
        <stp>P</stp>
        <stp>0</stp>
        <stp>IR</stp>
        <stp>BONDAVG41365</stp>
        <stp>5년이하(당일)</stp>
        <stp/>
        <stp/>
        <tr r="Q290" s="1"/>
      </tp>
      <tp>
        <v>3.67</v>
        <stp/>
        <stp>P</stp>
        <stp>0</stp>
        <stp>IR</stp>
        <stp>BONDAVG01468</stp>
        <stp>2년이하(당일)</stp>
        <stp/>
        <stp/>
        <tr r="M94" s="1"/>
      </tp>
      <tp>
        <v>3.355</v>
        <stp/>
        <stp>P</stp>
        <stp>0</stp>
        <stp>IR</stp>
        <stp>BONDAVG11456</stp>
        <stp>2년이하(당일)</stp>
        <stp/>
        <stp/>
        <tr r="M227" s="1"/>
      </tp>
      <tp>
        <v>9.2149999999999999</v>
        <stp/>
        <stp>P</stp>
        <stp>0</stp>
        <stp>IR</stp>
        <stp>BONDAVG51254</stp>
        <stp>4년이하(당일)</stp>
        <stp/>
        <stp/>
        <tr r="P315" s="1"/>
      </tp>
      <tp>
        <v>3.2029999999999998</v>
        <stp/>
        <stp>P</stp>
        <stp>0</stp>
        <stp>IR</stp>
        <stp>BONDAVG41543</stp>
        <stp>3년이하(당일)</stp>
        <stp/>
        <stp/>
        <tr r="O293" s="1"/>
      </tp>
      <tp>
        <v>3.3849999999999998</v>
        <stp/>
        <stp>P</stp>
        <stp>0</stp>
        <stp>IR</stp>
        <stp>BONDAVG41440</stp>
        <stp>2년이하(당일)</stp>
        <stp/>
        <stp/>
        <tr r="M291" s="1"/>
      </tp>
      <tp>
        <v>3.597</v>
        <stp/>
        <stp>P</stp>
        <stp>0</stp>
        <stp>IR</stp>
        <stp>BONDAVG01245</stp>
        <stp>4년이하(당일)</stp>
        <stp/>
        <stp/>
        <tr r="P92" s="1"/>
      </tp>
      <tp>
        <v>3.71</v>
        <stp/>
        <stp>P</stp>
        <stp>0</stp>
        <stp>IR</stp>
        <stp>BONDAVG01536</stp>
        <stp>3년이하(당일)</stp>
        <stp/>
        <stp/>
        <tr r="O97" s="1"/>
      </tp>
      <tp>
        <v>4.9740000000000002</v>
        <stp/>
        <stp>P</stp>
        <stp>0</stp>
        <stp>IR</stp>
        <stp>BONDAVG41132</stp>
        <stp>7년이하(당일)</stp>
        <stp/>
        <stp/>
        <tr r="R289" s="1"/>
      </tp>
      <tp>
        <v>3.3570000000000002</v>
        <stp/>
        <stp>P</stp>
        <stp>0</stp>
        <stp>IR</stp>
        <stp>BONDAVG01233</stp>
        <stp>4년이하(당일)</stp>
        <stp/>
        <stp/>
        <tr r="P91" s="1"/>
      </tp>
      <tp>
        <v>4.7030000000000003</v>
        <stp/>
        <stp>P</stp>
        <stp>0</stp>
        <stp>IR</stp>
        <stp>BONDAVG41534</stp>
        <stp>3년이하(당일)</stp>
        <stp/>
        <stp/>
        <tr r="O292" s="1"/>
      </tp>
      <tp>
        <v>3.8980000000000001</v>
        <stp/>
        <stp>P</stp>
        <stp>0</stp>
        <stp>IR</stp>
        <stp>BONDAVG01121</stp>
        <stp>7년이하(당일)</stp>
        <stp/>
        <stp/>
        <tr r="R87" s="1"/>
      </tp>
      <tp>
        <v>3.9119999999999999</v>
        <stp/>
        <stp>P</stp>
        <stp>0</stp>
        <stp>IR</stp>
        <stp>BONDAVG01117</stp>
        <stp>7년이하(당일)</stp>
        <stp/>
        <stp/>
        <tr r="R86" s="1"/>
      </tp>
      <tp>
        <v>3.448</v>
        <stp/>
        <stp>P</stp>
        <stp>0</stp>
        <stp>IR</stp>
        <stp>BONDAVG11118</stp>
        <stp>7년이하(당일)</stp>
        <stp/>
        <stp/>
        <tr r="R226" s="1"/>
      </tp>
      <tp>
        <v>3.5680000000000001</v>
        <stp/>
        <stp>P</stp>
        <stp>0</stp>
        <stp>IR</stp>
        <stp>BONDAVG01107</stp>
        <stp>7년이하(당일)</stp>
        <stp/>
        <stp/>
        <tr r="R85" s="1"/>
      </tp>
      <tp>
        <v>3.5859999999999999</v>
        <stp/>
        <stp>P</stp>
        <stp>0</stp>
        <stp>IR</stp>
        <stp>BONDAVG01794</stp>
        <stp>2년이하(당일)</stp>
        <stp/>
        <stp/>
        <tr r="M104" s="1"/>
      </tp>
      <tp>
        <v>3.3879999999999999</v>
        <stp/>
        <stp>P</stp>
        <stp>0</stp>
        <stp>IR</stp>
        <stp>BONDAVG01095</stp>
        <stp>5년이하(당일)</stp>
        <stp/>
        <stp/>
        <tr r="Q84" s="1"/>
      </tp>
      <tp>
        <v>3.3330000000000002</v>
        <stp/>
        <stp>P</stp>
        <stp>0</stp>
        <stp>IR</stp>
        <stp>BONDAVG11686</stp>
        <stp>3년이하(당일)</stp>
        <stp/>
        <stp/>
        <tr r="O228" s="1"/>
      </tp>
      <tp>
        <v>3.4710000000000001</v>
        <stp/>
        <stp>P</stp>
        <stp>0</stp>
        <stp>IR</stp>
        <stp>BONDAVG01482</stp>
        <stp>1년이하(당일)</stp>
        <stp/>
        <stp/>
        <tr r="K96" s="1"/>
      </tp>
      <tp>
        <v>3.3220000000000001</v>
        <stp/>
        <stp>P</stp>
        <stp>0</stp>
        <stp>IR</stp>
        <stp>BONDAVG01683</stp>
        <stp>3년이하(당일)</stp>
        <stp/>
        <stp/>
        <tr r="O101" s="1"/>
      </tp>
      <tp>
        <v>4.1989999999999998</v>
        <stp/>
        <stp>P</stp>
        <stp>0</stp>
        <stp>IR</stp>
        <stp>BONDAVG01780</stp>
        <stp>2년이하(당일)</stp>
        <stp/>
        <stp/>
        <tr r="M103" s="1"/>
      </tp>
      <tp>
        <v>4.5469999999999997</v>
        <stp/>
        <stp>P</stp>
        <stp>0</stp>
        <stp>IR</stp>
        <stp>BONDAVG01176</stp>
        <stp>4년이하(당일)</stp>
        <stp/>
        <stp/>
        <tr r="P88" s="1"/>
      </tp>
      <tp>
        <v>3.6890000000000001</v>
        <stp/>
        <stp>P</stp>
        <stp>0</stp>
        <stp>IR</stp>
        <stp>BONDAVG01671</stp>
        <stp>3년이하(당일)</stp>
        <stp/>
        <stp/>
        <tr r="O100" s="1"/>
      </tp>
      <tp>
        <v>3.9159999999999999</v>
        <stp/>
        <stp>P</stp>
        <stp>0</stp>
        <stp>IR</stp>
        <stp>BONDAVG01178</stp>
        <stp>4년이하(당일)</stp>
        <stp/>
        <stp/>
        <tr r="P89" s="1"/>
      </tp>
      <tp>
        <v>4.4710000000000001</v>
        <stp/>
        <stp>P</stp>
        <stp>0</stp>
        <stp>IR</stp>
        <stp>BONDAVG01179</stp>
        <stp>4년이하(당일)</stp>
        <stp/>
        <stp/>
        <tr r="P90" s="1"/>
      </tp>
      <tp>
        <v>6.76</v>
        <stp/>
        <stp>P</stp>
        <stp>0</stp>
        <stp>IR</stp>
        <stp>BONDAVG01479</stp>
        <stp>1년이하(당일)</stp>
        <stp/>
        <stp/>
        <tr r="K95" s="1"/>
      </tp>
      <tp>
        <v>3.262</v>
        <stp/>
        <stp>P</stp>
        <stp>0</stp>
        <stp>IR</stp>
        <stp>BONDAVG01767</stp>
        <stp>2년이하(당일)</stp>
        <stp/>
        <stp/>
        <tr r="M102" s="1"/>
      </tp>
      <tp>
        <v>3.3450000000000002</v>
        <stp/>
        <stp>P</stp>
        <stp>0</stp>
        <stp>IR</stp>
        <stp>BONDAVG61461</stp>
        <stp>1년이하(당일)</stp>
        <stp/>
        <stp/>
        <tr r="K345" s="1"/>
      </tp>
      <tp>
        <v>5.3109999999999999</v>
        <stp/>
        <stp>P</stp>
        <stp>0</stp>
        <stp>IR</stp>
        <stp>BONDAVG01263</stp>
        <stp>7년이하(당일)</stp>
        <stp/>
        <stp/>
        <tr r="R93" s="1"/>
      </tp>
      <tp>
        <v>3.5630000000000002</v>
        <stp/>
        <stp>P</stp>
        <stp>0</stp>
        <stp>IR</stp>
        <stp>BONDAVG01468</stp>
        <stp>1년이하(당일)</stp>
        <stp/>
        <stp/>
        <tr r="K94" s="1"/>
      </tp>
      <tp>
        <v>3.327</v>
        <stp/>
        <stp>P</stp>
        <stp>0</stp>
        <stp>IR</stp>
        <stp>BONDAVG11456</stp>
        <stp>1년이하(당일)</stp>
        <stp/>
        <stp/>
        <tr r="K227" s="1"/>
      </tp>
      <tp>
        <v>9.5380000000000003</v>
        <stp/>
        <stp>P</stp>
        <stp>0</stp>
        <stp>IR</stp>
        <stp>BONDAVG51254</stp>
        <stp>7년이하(당일)</stp>
        <stp/>
        <stp/>
        <tr r="R315" s="1"/>
      </tp>
      <tp>
        <v>3.351</v>
        <stp/>
        <stp>P</stp>
        <stp>0</stp>
        <stp>IR</stp>
        <stp>BONDAVG41440</stp>
        <stp>1년이하(당일)</stp>
        <stp/>
        <stp/>
        <tr r="K291" s="1"/>
      </tp>
      <tp>
        <v>3.903</v>
        <stp/>
        <stp>P</stp>
        <stp>0</stp>
        <stp>IR</stp>
        <stp>BONDAVG01245</stp>
        <stp>7년이하(당일)</stp>
        <stp/>
        <stp/>
        <tr r="R92" s="1"/>
      </tp>
      <tp>
        <v>3.5619999999999998</v>
        <stp/>
        <stp>P</stp>
        <stp>0</stp>
        <stp>IR</stp>
        <stp>BONDAVG01636</stp>
        <stp>3년이하(당일)</stp>
        <stp/>
        <stp/>
        <tr r="O99" s="1"/>
      </tp>
      <tp>
        <v>4.6079999999999997</v>
        <stp/>
        <stp>P</stp>
        <stp>0</stp>
        <stp>IR</stp>
        <stp>BONDAVG41132</stp>
        <stp>4년이하(당일)</stp>
        <stp/>
        <stp/>
        <tr r="P289" s="1"/>
      </tp>
      <tp>
        <v>3.5209999999999999</v>
        <stp/>
        <stp>P</stp>
        <stp>0</stp>
        <stp>IR</stp>
        <stp>BONDAVG01233</stp>
        <stp>7년이하(당일)</stp>
        <stp/>
        <stp/>
        <tr r="R91" s="1"/>
      </tp>
      <tp>
        <v>3.56</v>
        <stp/>
        <stp>P</stp>
        <stp>0</stp>
        <stp>IR</stp>
        <stp>BONDAVG01121</stp>
        <stp>4년이하(당일)</stp>
        <stp/>
        <stp/>
        <tr r="P87" s="1"/>
      </tp>
      <tp>
        <v>3.8239999999999998</v>
        <stp/>
        <stp>P</stp>
        <stp>0</stp>
        <stp>IR</stp>
        <stp>BONDAVG01117</stp>
        <stp>4년이하(당일)</stp>
        <stp/>
        <stp/>
        <tr r="P86" s="1"/>
      </tp>
      <tp>
        <v>3.4969999999999999</v>
        <stp/>
        <stp>P</stp>
        <stp>0</stp>
        <stp>IR</stp>
        <stp>BONDAVG01012</stp>
        <stp>5년이하(당일)</stp>
        <stp/>
        <stp/>
        <tr r="Q83" s="1"/>
      </tp>
      <tp>
        <v>3.3079999999999998</v>
        <stp/>
        <stp>P</stp>
        <stp>0</stp>
        <stp>IR</stp>
        <stp>BONDAVG11118</stp>
        <stp>4년이하(당일)</stp>
        <stp/>
        <stp/>
        <tr r="P226" s="1"/>
      </tp>
      <tp>
        <v>3.339</v>
        <stp/>
        <stp>P</stp>
        <stp>0</stp>
        <stp>IR</stp>
        <stp>BONDAVG01107</stp>
        <stp>4년이하(당일)</stp>
        <stp/>
        <stp/>
        <tr r="P85" s="1"/>
      </tp>
      <tp>
        <v>3.6459999999999999</v>
        <stp/>
        <stp>P</stp>
        <stp>0</stp>
        <stp>IR</stp>
        <stp>BONDAVG01794</stp>
        <stp>3년이하(당일)</stp>
        <stp/>
        <stp/>
        <tr r="O104" s="1"/>
      </tp>
      <tp>
        <v>3.3730000000000002</v>
        <stp/>
        <stp>P</stp>
        <stp>0</stp>
        <stp>IR</stp>
        <stp>BONDAVG01095</stp>
        <stp>4년이하(당일)</stp>
        <stp/>
        <stp/>
        <tr r="P84" s="1"/>
      </tp>
      <tp>
        <v>3.363</v>
        <stp/>
        <stp>P</stp>
        <stp>0</stp>
        <stp>IR</stp>
        <stp>BONDAVG11686</stp>
        <stp>2년이하(당일)</stp>
        <stp/>
        <stp/>
        <tr r="M228" s="1"/>
      </tp>
      <tp>
        <v>3.3730000000000002</v>
        <stp/>
        <stp>P</stp>
        <stp>0</stp>
        <stp>IR</stp>
        <stp>BONDAVG01683</stp>
        <stp>2년이하(당일)</stp>
        <stp/>
        <stp/>
        <tr r="M101" s="1"/>
      </tp>
      <tp>
        <v>4.3550000000000004</v>
        <stp/>
        <stp>P</stp>
        <stp>0</stp>
        <stp>IR</stp>
        <stp>BONDAVG01780</stp>
        <stp>3년이하(당일)</stp>
        <stp/>
        <stp/>
        <tr r="O103" s="1"/>
      </tp>
      <tp>
        <v>4.8890000000000002</v>
        <stp/>
        <stp>P</stp>
        <stp>0</stp>
        <stp>IR</stp>
        <stp>BONDAVG01176</stp>
        <stp>5년이하(당일)</stp>
        <stp/>
        <stp/>
        <tr r="Q88" s="1"/>
      </tp>
      <tp>
        <v>3.371</v>
        <stp/>
        <stp>P</stp>
        <stp>0</stp>
        <stp>IR</stp>
        <stp>BONDAVG01576</stp>
        <stp>1년이하(당일)</stp>
        <stp/>
        <stp/>
        <tr r="K98" s="1"/>
      </tp>
      <tp>
        <v>3.613</v>
        <stp/>
        <stp>P</stp>
        <stp>0</stp>
        <stp>IR</stp>
        <stp>BONDAVG01671</stp>
        <stp>2년이하(당일)</stp>
        <stp/>
        <stp/>
        <tr r="M100" s="1"/>
      </tp>
      <tp>
        <v>4.1230000000000002</v>
        <stp/>
        <stp>P</stp>
        <stp>0</stp>
        <stp>IR</stp>
        <stp>BONDAVG01178</stp>
        <stp>5년이하(당일)</stp>
        <stp/>
        <stp/>
        <tr r="Q89" s="1"/>
      </tp>
      <tp>
        <v>4.6689999999999996</v>
        <stp/>
        <stp>P</stp>
        <stp>0</stp>
        <stp>IR</stp>
        <stp>BONDAVG01179</stp>
        <stp>5년이하(당일)</stp>
        <stp/>
        <stp/>
        <tr r="Q90" s="1"/>
      </tp>
      <tp>
        <v>3.2650000000000001</v>
        <stp/>
        <stp>P</stp>
        <stp>0</stp>
        <stp>IR</stp>
        <stp>BONDAVG01767</stp>
        <stp>3년이하(당일)</stp>
        <stp/>
        <stp/>
        <tr r="O102" s="1"/>
      </tp>
      <tp>
        <v>5.0739999999999998</v>
        <stp/>
        <stp>P</stp>
        <stp>0</stp>
        <stp>IR</stp>
        <stp>BONDAVG41365</stp>
        <stp>7년이하(당일)</stp>
        <stp/>
        <stp/>
        <tr r="R290" s="1"/>
      </tp>
      <tp>
        <v>3.302</v>
        <stp/>
        <stp>P</stp>
        <stp>0</stp>
        <stp>IR</stp>
        <stp>BONDAVG41543</stp>
        <stp>1년이하(당일)</stp>
        <stp/>
        <stp/>
        <tr r="K293" s="1"/>
      </tp>
      <tp>
        <v>3.5459999999999998</v>
        <stp/>
        <stp>P</stp>
        <stp>0</stp>
        <stp>IR</stp>
        <stp>BONDAVG01536</stp>
        <stp>1년이하(당일)</stp>
        <stp/>
        <stp/>
        <tr r="K97" s="1"/>
      </tp>
      <tp>
        <v>3.5110000000000001</v>
        <stp/>
        <stp>P</stp>
        <stp>0</stp>
        <stp>IR</stp>
        <stp>BONDAVG01636</stp>
        <stp>2년이하(당일)</stp>
        <stp/>
        <stp/>
        <tr r="M99" s="1"/>
      </tp>
      <tp>
        <v>4.7489999999999997</v>
        <stp/>
        <stp>P</stp>
        <stp>0</stp>
        <stp>IR</stp>
        <stp>BONDAVG41132</stp>
        <stp>5년이하(당일)</stp>
        <stp/>
        <stp/>
        <tr r="Q289" s="1"/>
      </tp>
      <tp>
        <v>4.5490000000000004</v>
        <stp/>
        <stp>P</stp>
        <stp>0</stp>
        <stp>IR</stp>
        <stp>BONDAVG41534</stp>
        <stp>1년이하(당일)</stp>
        <stp/>
        <stp/>
        <tr r="K292" s="1"/>
      </tp>
      <tp>
        <v>3.6539999999999999</v>
        <stp/>
        <stp>P</stp>
        <stp>0</stp>
        <stp>IR</stp>
        <stp>BONDAVG01121</stp>
        <stp>5년이하(당일)</stp>
        <stp/>
        <stp/>
        <tr r="Q87" s="1"/>
      </tp>
      <tp>
        <v>3.8359999999999999</v>
        <stp/>
        <stp>P</stp>
        <stp>0</stp>
        <stp>IR</stp>
        <stp>BONDAVG01117</stp>
        <stp>5년이하(당일)</stp>
        <stp/>
        <stp/>
        <tr r="Q86" s="1"/>
      </tp>
      <tp>
        <v>3.415</v>
        <stp/>
        <stp>P</stp>
        <stp>0</stp>
        <stp>IR</stp>
        <stp>BONDAVG01012</stp>
        <stp>4년이하(당일)</stp>
        <stp/>
        <stp/>
        <tr r="P83" s="1"/>
      </tp>
      <tp>
        <v>3.3260000000000001</v>
        <stp/>
        <stp>P</stp>
        <stp>0</stp>
        <stp>IR</stp>
        <stp>BONDAVG11118</stp>
        <stp>5년이하(당일)</stp>
        <stp/>
        <stp/>
        <tr r="Q226" s="1"/>
      </tp>
      <tp>
        <v>3.3639999999999999</v>
        <stp/>
        <stp>P</stp>
        <stp>0</stp>
        <stp>IR</stp>
        <stp>BONDAVG01107</stp>
        <stp>5년이하(당일)</stp>
        <stp/>
        <stp/>
        <tr r="Q85" s="1"/>
      </tp>
      <tp>
        <v>3.62</v>
        <stp/>
        <stp>P</stp>
        <stp>0</stp>
        <stp>IR</stp>
        <stp>BONDAVG11987</stp>
        <stp>2년이하(당일)</stp>
        <stp/>
        <stp/>
        <tr r="M233" s="1"/>
      </tp>
      <tp>
        <v>5.649</v>
        <stp/>
        <stp>P</stp>
        <stp>0</stp>
        <stp>IR</stp>
        <stp>BONDAVG11884</stp>
        <stp>3년이하(당일)</stp>
        <stp/>
        <stp/>
        <tr r="O230" s="1"/>
      </tp>
      <tp>
        <v>3.5880000000000001</v>
        <stp/>
        <stp>P</stp>
        <stp>0</stp>
        <stp>IR</stp>
        <stp>BONDAVG01980</stp>
        <stp>2년이하(당일)</stp>
        <stp/>
        <stp/>
        <tr r="M107" s="1"/>
      </tp>
      <tp>
        <v>4.0330000000000004</v>
        <stp/>
        <stp>P</stp>
        <stp>0</stp>
        <stp>IR</stp>
        <stp>BONDAVG01888</stp>
        <stp>3년이하(당일)</stp>
        <stp/>
        <stp/>
        <tr r="O106" s="1"/>
      </tp>
      <tp>
        <v>3.6349999999999998</v>
        <stp/>
        <stp>P</stp>
        <stp>0</stp>
        <stp>IR</stp>
        <stp>BONDAVG41970</stp>
        <stp>2년이하(당일)</stp>
        <stp/>
        <stp/>
        <tr r="M294" s="1"/>
      </tp>
      <tp>
        <v>3.3479999999999999</v>
        <stp/>
        <stp>P</stp>
        <stp>0</stp>
        <stp>IR</stp>
        <stp>BONDAVG01867</stp>
        <stp>3년이하(당일)</stp>
        <stp/>
        <stp/>
        <tr r="O105" s="1"/>
      </tp>
      <tp>
        <v>3.448</v>
        <stp/>
        <stp>P</stp>
        <stp>0</stp>
        <stp>IR</stp>
        <stp>BONDAVG11959</stp>
        <stp>2년이하(당일)</stp>
        <stp/>
        <stp/>
        <tr r="M232" s="1"/>
      </tp>
      <tp>
        <v>5.1130000000000004</v>
        <stp/>
        <stp>P</stp>
        <stp>0</stp>
        <stp>IR</stp>
        <stp>BONDAVG11919</stp>
        <stp>2년이하(당일)</stp>
        <stp/>
        <stp/>
        <tr r="M231" s="1"/>
      </tp>
      <tp>
        <v>3.258</v>
        <stp/>
        <stp>P</stp>
        <stp>0</stp>
        <stp>IR</stp>
        <stp>BONDAVG11802</stp>
        <stp>3년이하(당일)</stp>
        <stp/>
        <stp/>
        <tr r="O229" s="1"/>
      </tp>
      <tp>
        <v>3.58</v>
        <stp/>
        <stp>P</stp>
        <stp>0</stp>
        <stp>IR</stp>
        <stp>BONDAVG11987</stp>
        <stp>3년이하(당일)</stp>
        <stp/>
        <stp/>
        <tr r="O233" s="1"/>
      </tp>
      <tp>
        <v>5.5739999999999998</v>
        <stp/>
        <stp>P</stp>
        <stp>0</stp>
        <stp>IR</stp>
        <stp>BONDAVG11884</stp>
        <stp>2년이하(당일)</stp>
        <stp/>
        <stp/>
        <tr r="M230" s="1"/>
      </tp>
      <tp>
        <v>3.5419999999999998</v>
        <stp/>
        <stp>P</stp>
        <stp>0</stp>
        <stp>IR</stp>
        <stp>BONDAVG01980</stp>
        <stp>3년이하(당일)</stp>
        <stp/>
        <stp/>
        <tr r="O107" s="1"/>
      </tp>
      <tp>
        <v>3.8730000000000002</v>
        <stp/>
        <stp>P</stp>
        <stp>0</stp>
        <stp>IR</stp>
        <stp>BONDAVG01888</stp>
        <stp>2년이하(당일)</stp>
        <stp/>
        <stp/>
        <tr r="M106" s="1"/>
      </tp>
      <tp>
        <v>3.6890000000000001</v>
        <stp/>
        <stp>P</stp>
        <stp>0</stp>
        <stp>IR</stp>
        <stp>BONDAVG41970</stp>
        <stp>3년이하(당일)</stp>
        <stp/>
        <stp/>
        <tr r="O294" s="1"/>
      </tp>
      <tp>
        <v>3.3069999999999999</v>
        <stp/>
        <stp>P</stp>
        <stp>0</stp>
        <stp>IR</stp>
        <stp>BONDAVG01867</stp>
        <stp>2년이하(당일)</stp>
        <stp/>
        <stp/>
        <tr r="M105" s="1"/>
      </tp>
      <tp>
        <v>3.4809999999999999</v>
        <stp/>
        <stp>P</stp>
        <stp>0</stp>
        <stp>IR</stp>
        <stp>BONDAVG11959</stp>
        <stp>3년이하(당일)</stp>
        <stp/>
        <stp/>
        <tr r="O232" s="1"/>
      </tp>
      <tp>
        <v>5.835</v>
        <stp/>
        <stp>P</stp>
        <stp>0</stp>
        <stp>IR</stp>
        <stp>BONDAVG11919</stp>
        <stp>3년이하(당일)</stp>
        <stp/>
        <stp/>
        <tr r="O231" s="1"/>
      </tp>
      <tp>
        <v>3.266</v>
        <stp/>
        <stp>P</stp>
        <stp>0</stp>
        <stp>IR</stp>
        <stp>BONDAVG11802</stp>
        <stp>2년이하(당일)</stp>
        <stp/>
        <stp/>
        <tr r="M229" s="1"/>
      </tp>
      <tp>
        <v>5.4</v>
        <stp/>
        <stp>P</stp>
        <stp>0</stp>
        <stp>IR</stp>
        <stp>BONDAVG11884</stp>
        <stp>1년이하(당일)</stp>
        <stp/>
        <stp/>
        <tr r="K230" s="1"/>
      </tp>
      <tp>
        <v>3.774</v>
        <stp/>
        <stp>P</stp>
        <stp>0</stp>
        <stp>IR</stp>
        <stp>BONDAVG01888</stp>
        <stp>1년이하(당일)</stp>
        <stp/>
        <stp/>
        <tr r="K106" s="1"/>
      </tp>
      <tp>
        <v>3.278</v>
        <stp/>
        <stp>P</stp>
        <stp>0</stp>
        <stp>IR</stp>
        <stp>BONDAVG01867</stp>
        <stp>1년이하(당일)</stp>
        <stp/>
        <stp/>
        <tr r="K105" s="1"/>
      </tp>
      <tp>
        <v>3.323</v>
        <stp/>
        <stp>P</stp>
        <stp>0</stp>
        <stp>IR</stp>
        <stp>BONDAVG11802</stp>
        <stp>1년이하(당일)</stp>
        <stp/>
        <stp/>
        <tr r="K229" s="1"/>
      </tp>
      <tp>
        <v>3.593</v>
        <stp/>
        <stp>P</stp>
        <stp>0</stp>
        <stp>IR</stp>
        <stp>BONDAVG11987</stp>
        <stp>1년이하(당일)</stp>
        <stp/>
        <stp/>
        <tr r="K233" s="1"/>
      </tp>
      <tp>
        <v>3.536</v>
        <stp/>
        <stp>P</stp>
        <stp>0</stp>
        <stp>IR</stp>
        <stp>BONDAVG01980</stp>
        <stp>1년이하(당일)</stp>
        <stp/>
        <stp/>
        <tr r="K107" s="1"/>
      </tp>
      <tp>
        <v>3.5409999999999999</v>
        <stp/>
        <stp>P</stp>
        <stp>0</stp>
        <stp>IR</stp>
        <stp>BONDAVG41970</stp>
        <stp>1년이하(당일)</stp>
        <stp/>
        <stp/>
        <tr r="K294" s="1"/>
      </tp>
      <tp>
        <v>3.4119999999999999</v>
        <stp/>
        <stp>P</stp>
        <stp>0</stp>
        <stp>IR</stp>
        <stp>BONDAVG11959</stp>
        <stp>1년이하(당일)</stp>
        <stp/>
        <stp/>
        <tr r="K232" s="1"/>
      </tp>
      <tp>
        <v>4.4539999999999997</v>
        <stp/>
        <stp>P</stp>
        <stp>0</stp>
        <stp>IR</stp>
        <stp>BONDAVG11919</stp>
        <stp>1년이하(당일)</stp>
        <stp/>
        <stp/>
        <tr r="K231" s="1"/>
      </tp>
      <tp>
        <v>5.9269999999999996</v>
        <stp/>
        <stp>P</stp>
        <stp>0</stp>
        <stp>IR</stp>
        <stp>BONDAVG11884</stp>
        <stp>7년이하(당일)</stp>
        <stp/>
        <stp/>
        <tr r="R230" s="1"/>
      </tp>
      <tp>
        <v>4.4009999999999998</v>
        <stp/>
        <stp>P</stp>
        <stp>0</stp>
        <stp>IR</stp>
        <stp>BONDAVG01888</stp>
        <stp>7년이하(당일)</stp>
        <stp/>
        <stp/>
        <tr r="R106" s="1"/>
      </tp>
      <tp>
        <v>3.6349999999999998</v>
        <stp/>
        <stp>P</stp>
        <stp>0</stp>
        <stp>IR</stp>
        <stp>BONDAVG01867</stp>
        <stp>7년이하(당일)</stp>
        <stp/>
        <stp/>
        <tr r="R105" s="1"/>
      </tp>
      <tp>
        <v>3.3290000000000002</v>
        <stp/>
        <stp>P</stp>
        <stp>0</stp>
        <stp>IR</stp>
        <stp>BONDAVG11802</stp>
        <stp>7년이하(당일)</stp>
        <stp/>
        <stp/>
        <tr r="R229" s="1"/>
      </tp>
      <tp>
        <v>4.1959999999999997</v>
        <stp/>
        <stp>P</stp>
        <stp>0</stp>
        <stp>IR</stp>
        <stp>BONDAVG11987</stp>
        <stp>7년이하(당일)</stp>
        <stp/>
        <stp/>
        <tr r="R233" s="1"/>
      </tp>
      <tp>
        <v>4.1399999999999997</v>
        <stp/>
        <stp>P</stp>
        <stp>0</stp>
        <stp>IR</stp>
        <stp>BONDAVG01980</stp>
        <stp>7년이하(당일)</stp>
        <stp/>
        <stp/>
        <tr r="R107" s="1"/>
      </tp>
      <tp>
        <v>4.4800000000000004</v>
        <stp/>
        <stp>P</stp>
        <stp>0</stp>
        <stp>IR</stp>
        <stp>BONDAVG41970</stp>
        <stp>7년이하(당일)</stp>
        <stp/>
        <stp/>
        <tr r="R294" s="1"/>
      </tp>
      <tp>
        <v>3.6859999999999999</v>
        <stp/>
        <stp>P</stp>
        <stp>0</stp>
        <stp>IR</stp>
        <stp>BONDAVG11959</stp>
        <stp>7년이하(당일)</stp>
        <stp/>
        <stp/>
        <tr r="R232" s="1"/>
      </tp>
      <tp>
        <v>6.3570000000000002</v>
        <stp/>
        <stp>P</stp>
        <stp>0</stp>
        <stp>IR</stp>
        <stp>BONDAVG11919</stp>
        <stp>7년이하(당일)</stp>
        <stp/>
        <stp/>
        <tr r="R231" s="1"/>
      </tp>
      <tp>
        <v>3.59</v>
        <stp/>
        <stp>P</stp>
        <stp>0</stp>
        <stp>IR</stp>
        <stp>BONDAVG11987</stp>
        <stp>4년이하(당일)</stp>
        <stp/>
        <stp/>
        <tr r="P233" s="1"/>
      </tp>
      <tp>
        <v>5.8310000000000004</v>
        <stp/>
        <stp>P</stp>
        <stp>0</stp>
        <stp>IR</stp>
        <stp>BONDAVG11884</stp>
        <stp>5년이하(당일)</stp>
        <stp/>
        <stp/>
        <tr r="Q230" s="1"/>
      </tp>
      <tp>
        <v>3.5579999999999998</v>
        <stp/>
        <stp>P</stp>
        <stp>0</stp>
        <stp>IR</stp>
        <stp>BONDAVG01980</stp>
        <stp>4년이하(당일)</stp>
        <stp/>
        <stp/>
        <tr r="P107" s="1"/>
      </tp>
      <tp>
        <v>4.1909999999999998</v>
        <stp/>
        <stp>P</stp>
        <stp>0</stp>
        <stp>IR</stp>
        <stp>BONDAVG01888</stp>
        <stp>5년이하(당일)</stp>
        <stp/>
        <stp/>
        <tr r="Q106" s="1"/>
      </tp>
      <tp>
        <v>4.0170000000000003</v>
        <stp/>
        <stp>P</stp>
        <stp>0</stp>
        <stp>IR</stp>
        <stp>BONDAVG41970</stp>
        <stp>4년이하(당일)</stp>
        <stp/>
        <stp/>
        <tr r="P294" s="1"/>
      </tp>
      <tp>
        <v>3.379</v>
        <stp/>
        <stp>P</stp>
        <stp>0</stp>
        <stp>IR</stp>
        <stp>BONDAVG01867</stp>
        <stp>5년이하(당일)</stp>
        <stp/>
        <stp/>
        <tr r="Q105" s="1"/>
      </tp>
      <tp>
        <v>3.4870000000000001</v>
        <stp/>
        <stp>P</stp>
        <stp>0</stp>
        <stp>IR</stp>
        <stp>BONDAVG11959</stp>
        <stp>4년이하(당일)</stp>
        <stp/>
        <stp/>
        <tr r="P232" s="1"/>
      </tp>
      <tp>
        <v>6.1539999999999999</v>
        <stp/>
        <stp>P</stp>
        <stp>0</stp>
        <stp>IR</stp>
        <stp>BONDAVG11919</stp>
        <stp>4년이하(당일)</stp>
        <stp/>
        <stp/>
        <tr r="P231" s="1"/>
      </tp>
      <tp>
        <v>3.3109999999999999</v>
        <stp/>
        <stp>P</stp>
        <stp>0</stp>
        <stp>IR</stp>
        <stp>BONDAVG11802</stp>
        <stp>5년이하(당일)</stp>
        <stp/>
        <stp/>
        <tr r="Q229" s="1"/>
      </tp>
      <tp>
        <v>3.706</v>
        <stp/>
        <stp>P</stp>
        <stp>0</stp>
        <stp>IR</stp>
        <stp>BONDAVG11987</stp>
        <stp>5년이하(당일)</stp>
        <stp/>
        <stp/>
        <tr r="Q233" s="1"/>
      </tp>
      <tp>
        <v>5.726</v>
        <stp/>
        <stp>P</stp>
        <stp>0</stp>
        <stp>IR</stp>
        <stp>BONDAVG11884</stp>
        <stp>4년이하(당일)</stp>
        <stp/>
        <stp/>
        <tr r="P230" s="1"/>
      </tp>
      <tp>
        <v>3.67</v>
        <stp/>
        <stp>P</stp>
        <stp>0</stp>
        <stp>IR</stp>
        <stp>BONDAVG01980</stp>
        <stp>5년이하(당일)</stp>
        <stp/>
        <stp/>
        <tr r="Q107" s="1"/>
      </tp>
      <tp>
        <v>4.0449999999999999</v>
        <stp/>
        <stp>P</stp>
        <stp>0</stp>
        <stp>IR</stp>
        <stp>BONDAVG01888</stp>
        <stp>4년이하(당일)</stp>
        <stp/>
        <stp/>
        <tr r="P106" s="1"/>
      </tp>
      <tp>
        <v>4.2539999999999996</v>
        <stp/>
        <stp>P</stp>
        <stp>0</stp>
        <stp>IR</stp>
        <stp>BONDAVG41970</stp>
        <stp>5년이하(당일)</stp>
        <stp/>
        <stp/>
        <tr r="Q294" s="1"/>
      </tp>
      <tp>
        <v>3.3450000000000002</v>
        <stp/>
        <stp>P</stp>
        <stp>0</stp>
        <stp>IR</stp>
        <stp>BONDAVG01867</stp>
        <stp>4년이하(당일)</stp>
        <stp/>
        <stp/>
        <tr r="P105" s="1"/>
      </tp>
      <tp>
        <v>3.5209999999999999</v>
        <stp/>
        <stp>P</stp>
        <stp>0</stp>
        <stp>IR</stp>
        <stp>BONDAVG11959</stp>
        <stp>5년이하(당일)</stp>
        <stp/>
        <stp/>
        <tr r="Q232" s="1"/>
      </tp>
      <tp>
        <v>6.258</v>
        <stp/>
        <stp>P</stp>
        <stp>0</stp>
        <stp>IR</stp>
        <stp>BONDAVG11919</stp>
        <stp>5년이하(당일)</stp>
        <stp/>
        <stp/>
        <tr r="Q231" s="1"/>
      </tp>
      <tp>
        <v>3.2869999999999999</v>
        <stp/>
        <stp>P</stp>
        <stp>0</stp>
        <stp>IR</stp>
        <stp>BONDAVG11802</stp>
        <stp>4년이하(당일)</stp>
        <stp/>
        <stp/>
        <tr r="P229" s="1"/>
      </tp>
      <tp>
        <v>3.4510000000000001</v>
        <stp/>
        <stp>P</stp>
        <stp>0</stp>
        <stp>IR</stp>
        <stp>BONDAVG01794</stp>
        <stp>3월이하(당일)</stp>
        <stp/>
        <stp/>
        <tr r="H104" s="1"/>
      </tp>
      <tp>
        <v>3.8140000000000001</v>
        <stp/>
        <stp>P</stp>
        <stp>0</stp>
        <stp>IR</stp>
        <stp>BONDAVG01780</stp>
        <stp>3월이하(당일)</stp>
        <stp/>
        <stp/>
        <tr r="H103" s="1"/>
      </tp>
      <tp>
        <v>3.3959999999999999</v>
        <stp/>
        <stp>P</stp>
        <stp>0</stp>
        <stp>IR</stp>
        <stp>BONDAVG01767</stp>
        <stp>3월이하(당일)</stp>
        <stp/>
        <stp/>
        <tr r="H102" s="1"/>
      </tp>
      <tp>
        <v>4.0510000000000002</v>
        <stp/>
        <stp>P</stp>
        <stp>0</stp>
        <stp>IR</stp>
        <stp>BONDAVG01263</stp>
        <stp>6월이하(당일)</stp>
        <stp/>
        <stp/>
        <tr r="I93" s="1"/>
      </tp>
      <tp>
        <v>6.69</v>
        <stp/>
        <stp>P</stp>
        <stp>0</stp>
        <stp>IR</stp>
        <stp>BONDAVG51254</stp>
        <stp>6월이하(당일)</stp>
        <stp/>
        <stp/>
        <tr r="I315" s="1"/>
      </tp>
      <tp>
        <v>3.5249999999999999</v>
        <stp/>
        <stp>P</stp>
        <stp>0</stp>
        <stp>IR</stp>
        <stp>BONDAVG01245</stp>
        <stp>6월이하(당일)</stp>
        <stp/>
        <stp/>
        <tr r="I92" s="1"/>
      </tp>
      <tp>
        <v>3.3980000000000001</v>
        <stp/>
        <stp>P</stp>
        <stp>0</stp>
        <stp>IR</stp>
        <stp>BONDAVG01233</stp>
        <stp>6월이하(당일)</stp>
        <stp/>
        <stp/>
        <tr r="I91" s="1"/>
      </tp>
      <tp>
        <v>3.468</v>
        <stp/>
        <stp>P</stp>
        <stp>0</stp>
        <stp>IR</stp>
        <stp>BONDAVG11686</stp>
        <stp>3월이하(당일)</stp>
        <stp/>
        <stp/>
        <tr r="H228" s="1"/>
      </tp>
      <tp>
        <v>3.4950000000000001</v>
        <stp/>
        <stp>P</stp>
        <stp>0</stp>
        <stp>IR</stp>
        <stp>BONDAVG01683</stp>
        <stp>3월이하(당일)</stp>
        <stp/>
        <stp/>
        <tr r="H101" s="1"/>
      </tp>
      <tp>
        <v>3.3959999999999999</v>
        <stp/>
        <stp>P</stp>
        <stp>0</stp>
        <stp>IR</stp>
        <stp>BONDAVG01671</stp>
        <stp>3월이하(당일)</stp>
        <stp/>
        <stp/>
        <tr r="H100" s="1"/>
      </tp>
      <tp>
        <v>3.7679999999999998</v>
        <stp/>
        <stp>P</stp>
        <stp>0</stp>
        <stp>IR</stp>
        <stp>BONDAVG41365</stp>
        <stp>6월이하(당일)</stp>
        <stp/>
        <stp/>
        <tr r="I290" s="1"/>
      </tp>
      <tp>
        <v>3.5760000000000001</v>
        <stp/>
        <stp>P</stp>
        <stp>0</stp>
        <stp>IR</stp>
        <stp>BONDAVG01636</stp>
        <stp>3월이하(당일)</stp>
        <stp/>
        <stp/>
        <tr r="H99" s="1"/>
      </tp>
      <tp>
        <v>3.411</v>
        <stp/>
        <stp>P</stp>
        <stp>0</stp>
        <stp>IR</stp>
        <stp>BONDAVG01095</stp>
        <stp>6월이하(당일)</stp>
        <stp/>
        <stp/>
        <tr r="I84" s="1"/>
      </tp>
      <tp>
        <v>3.4750000000000001</v>
        <stp/>
        <stp>P</stp>
        <stp>0</stp>
        <stp>IR</stp>
        <stp>BONDAVG01576</stp>
        <stp>3월이하(당일)</stp>
        <stp/>
        <stp/>
        <tr r="H98" s="1"/>
      </tp>
      <tp>
        <v>3.4289999999999998</v>
        <stp/>
        <stp>P</stp>
        <stp>0</stp>
        <stp>IR</stp>
        <stp>BONDAVG41543</stp>
        <stp>3월이하(당일)</stp>
        <stp/>
        <stp/>
        <tr r="H293" s="1"/>
      </tp>
      <tp>
        <v>3.597</v>
        <stp/>
        <stp>P</stp>
        <stp>0</stp>
        <stp>IR</stp>
        <stp>BONDAVG01536</stp>
        <stp>3월이하(당일)</stp>
        <stp/>
        <stp/>
        <tr r="H97" s="1"/>
      </tp>
      <tp>
        <v>4.1609999999999996</v>
        <stp/>
        <stp>P</stp>
        <stp>0</stp>
        <stp>IR</stp>
        <stp>BONDAVG41534</stp>
        <stp>3월이하(당일)</stp>
        <stp/>
        <stp/>
        <tr r="H292" s="1"/>
      </tp>
      <tp>
        <v>3.43</v>
        <stp/>
        <stp>P</stp>
        <stp>0</stp>
        <stp>IR</stp>
        <stp>BONDAVG01012</stp>
        <stp>6월이하(당일)</stp>
        <stp/>
        <stp/>
        <tr r="I83" s="1"/>
      </tp>
      <tp>
        <v>3.415</v>
        <stp/>
        <stp>P</stp>
        <stp>0</stp>
        <stp>IR</stp>
        <stp>BONDAVG01482</stp>
        <stp>3월이하(당일)</stp>
        <stp/>
        <stp/>
        <tr r="H96" s="1"/>
      </tp>
      <tp>
        <v>3.75</v>
        <stp/>
        <stp>P</stp>
        <stp>0</stp>
        <stp>IR</stp>
        <stp>BONDAVG01176</stp>
        <stp>6월이하(당일)</stp>
        <stp/>
        <stp/>
        <tr r="I88" s="1"/>
      </tp>
      <tp>
        <v>3.4849999999999999</v>
        <stp/>
        <stp>P</stp>
        <stp>0</stp>
        <stp>IR</stp>
        <stp>BONDAVG01178</stp>
        <stp>6월이하(당일)</stp>
        <stp/>
        <stp/>
        <tr r="I89" s="1"/>
      </tp>
      <tp>
        <v>3.8290000000000002</v>
        <stp/>
        <stp>P</stp>
        <stp>0</stp>
        <stp>IR</stp>
        <stp>BONDAVG01179</stp>
        <stp>6월이하(당일)</stp>
        <stp/>
        <stp/>
        <tr r="I90" s="1"/>
      </tp>
      <tp>
        <v>5.47</v>
        <stp/>
        <stp>P</stp>
        <stp>0</stp>
        <stp>IR</stp>
        <stp>BONDAVG01479</stp>
        <stp>3월이하(당일)</stp>
        <stp/>
        <stp/>
        <tr r="H95" s="1"/>
      </tp>
      <tp>
        <v>3.46</v>
        <stp/>
        <stp>P</stp>
        <stp>0</stp>
        <stp>IR</stp>
        <stp>BONDAVG61461</stp>
        <stp>3월이하(당일)</stp>
        <stp/>
        <stp/>
        <tr r="H345" s="1"/>
      </tp>
      <tp>
        <v>3.4689999999999999</v>
        <stp/>
        <stp>P</stp>
        <stp>0</stp>
        <stp>IR</stp>
        <stp>BONDAVG01468</stp>
        <stp>3월이하(당일)</stp>
        <stp/>
        <stp/>
        <tr r="H94" s="1"/>
      </tp>
      <tp>
        <v>3.4449999999999998</v>
        <stp/>
        <stp>P</stp>
        <stp>0</stp>
        <stp>IR</stp>
        <stp>BONDAVG11456</stp>
        <stp>3월이하(당일)</stp>
        <stp/>
        <stp/>
        <tr r="H227" s="1"/>
      </tp>
      <tp>
        <v>3.4460000000000002</v>
        <stp/>
        <stp>P</stp>
        <stp>0</stp>
        <stp>IR</stp>
        <stp>BONDAVG41440</stp>
        <stp>3월이하(당일)</stp>
        <stp/>
        <stp/>
        <tr r="H291" s="1"/>
      </tp>
      <tp>
        <v>4.1440000000000001</v>
        <stp/>
        <stp>P</stp>
        <stp>0</stp>
        <stp>IR</stp>
        <stp>BONDAVG41132</stp>
        <stp>6월이하(당일)</stp>
        <stp/>
        <stp/>
        <tr r="I289" s="1"/>
      </tp>
      <tp>
        <v>3.5249999999999999</v>
        <stp/>
        <stp>P</stp>
        <stp>0</stp>
        <stp>IR</stp>
        <stp>BONDAVG01121</stp>
        <stp>6월이하(당일)</stp>
        <stp/>
        <stp/>
        <tr r="I87" s="1"/>
      </tp>
      <tp>
        <v>3.6850000000000001</v>
        <stp/>
        <stp>P</stp>
        <stp>0</stp>
        <stp>IR</stp>
        <stp>BONDAVG01117</stp>
        <stp>6월이하(당일)</stp>
        <stp/>
        <stp/>
        <tr r="I86" s="1"/>
      </tp>
      <tp>
        <v>3.4089999999999998</v>
        <stp/>
        <stp>P</stp>
        <stp>0</stp>
        <stp>IR</stp>
        <stp>BONDAVG11118</stp>
        <stp>6월이하(당일)</stp>
        <stp/>
        <stp/>
        <tr r="I226" s="1"/>
      </tp>
      <tp>
        <v>3.371</v>
        <stp/>
        <stp>P</stp>
        <stp>0</stp>
        <stp>IR</stp>
        <stp>BONDAVG01107</stp>
        <stp>6월이하(당일)</stp>
        <stp/>
        <stp/>
        <tr r="I85" s="1"/>
      </tp>
      <tp>
        <v>3.548</v>
        <stp/>
        <stp>P</stp>
        <stp>0</stp>
        <stp>IR</stp>
        <stp>BONDAVG11987</stp>
        <stp>9월이하(당일)</stp>
        <stp/>
        <stp/>
        <tr r="J233" s="1"/>
      </tp>
      <tp>
        <v>3.4860000000000002</v>
        <stp/>
        <stp>P</stp>
        <stp>0</stp>
        <stp>IR</stp>
        <stp>BONDAVG11686</stp>
        <stp>6월이하(당일)</stp>
        <stp/>
        <stp/>
        <tr r="I228" s="1"/>
      </tp>
      <tp>
        <v>3.472</v>
        <stp/>
        <stp>P</stp>
        <stp>0</stp>
        <stp>IR</stp>
        <stp>BONDAVG01683</stp>
        <stp>6월이하(당일)</stp>
        <stp/>
        <stp/>
        <tr r="I101" s="1"/>
      </tp>
      <tp>
        <v>3.4980000000000002</v>
        <stp/>
        <stp>P</stp>
        <stp>0</stp>
        <stp>IR</stp>
        <stp>BONDAVG01980</stp>
        <stp>9월이하(당일)</stp>
        <stp/>
        <stp/>
        <tr r="J107" s="1"/>
      </tp>
      <tp>
        <v>3.5270000000000001</v>
        <stp/>
        <stp>P</stp>
        <stp>0</stp>
        <stp>IR</stp>
        <stp>BONDAVG41970</stp>
        <stp>9월이하(당일)</stp>
        <stp/>
        <stp/>
        <tr r="J294" s="1"/>
      </tp>
      <tp>
        <v>3.452</v>
        <stp/>
        <stp>P</stp>
        <stp>0</stp>
        <stp>IR</stp>
        <stp>BONDAVG01671</stp>
        <stp>6월이하(당일)</stp>
        <stp/>
        <stp/>
        <tr r="I100" s="1"/>
      </tp>
      <tp>
        <v>3.694</v>
        <stp/>
        <stp>P</stp>
        <stp>0</stp>
        <stp>IR</stp>
        <stp>BONDAVG41365</stp>
        <stp>3월이하(당일)</stp>
        <stp/>
        <stp/>
        <tr r="H290" s="1"/>
      </tp>
      <tp>
        <v>3.4449999999999998</v>
        <stp/>
        <stp>P</stp>
        <stp>0</stp>
        <stp>IR</stp>
        <stp>BONDAVG11959</stp>
        <stp>9월이하(당일)</stp>
        <stp/>
        <stp/>
        <tr r="J232" s="1"/>
      </tp>
      <tp>
        <v>3.5710000000000002</v>
        <stp/>
        <stp>P</stp>
        <stp>0</stp>
        <stp>IR</stp>
        <stp>BONDAVG01636</stp>
        <stp>6월이하(당일)</stp>
        <stp/>
        <stp/>
        <tr r="I99" s="1"/>
      </tp>
      <tp>
        <v>4.3440000000000003</v>
        <stp/>
        <stp>P</stp>
        <stp>0</stp>
        <stp>IR</stp>
        <stp>BONDAVG11919</stp>
        <stp>9월이하(당일)</stp>
        <stp/>
        <stp/>
        <tr r="J231" s="1"/>
      </tp>
      <tp>
        <v>3.4929999999999999</v>
        <stp/>
        <stp>P</stp>
        <stp>0</stp>
        <stp>IR</stp>
        <stp>BONDAVG01794</stp>
        <stp>6월이하(당일)</stp>
        <stp/>
        <stp/>
        <tr r="I104" s="1"/>
      </tp>
      <tp>
        <v>5.306</v>
        <stp/>
        <stp>P</stp>
        <stp>0</stp>
        <stp>IR</stp>
        <stp>BONDAVG11884</stp>
        <stp>9월이하(당일)</stp>
        <stp/>
        <stp/>
        <tr r="J230" s="1"/>
      </tp>
      <tp>
        <v>3.9020000000000001</v>
        <stp/>
        <stp>P</stp>
        <stp>0</stp>
        <stp>IR</stp>
        <stp>BONDAVG01780</stp>
        <stp>6월이하(당일)</stp>
        <stp/>
        <stp/>
        <tr r="I103" s="1"/>
      </tp>
      <tp>
        <v>3.758</v>
        <stp/>
        <stp>P</stp>
        <stp>0</stp>
        <stp>IR</stp>
        <stp>BONDAVG01888</stp>
        <stp>9월이하(당일)</stp>
        <stp/>
        <stp/>
        <tr r="J106" s="1"/>
      </tp>
      <tp>
        <v>3.3839999999999999</v>
        <stp/>
        <stp>P</stp>
        <stp>0</stp>
        <stp>IR</stp>
        <stp>BONDAVG01767</stp>
        <stp>6월이하(당일)</stp>
        <stp/>
        <stp/>
        <tr r="I102" s="1"/>
      </tp>
      <tp>
        <v>3.3159999999999998</v>
        <stp/>
        <stp>P</stp>
        <stp>0</stp>
        <stp>IR</stp>
        <stp>BONDAVG01867</stp>
        <stp>9월이하(당일)</stp>
        <stp/>
        <stp/>
        <tr r="J105" s="1"/>
      </tp>
      <tp>
        <v>3.9830000000000001</v>
        <stp/>
        <stp>P</stp>
        <stp>0</stp>
        <stp>IR</stp>
        <stp>BONDAVG01263</stp>
        <stp>3월이하(당일)</stp>
        <stp/>
        <stp/>
        <tr r="H93" s="1"/>
      </tp>
      <tp>
        <v>5.9459999999999997</v>
        <stp/>
        <stp>P</stp>
        <stp>0</stp>
        <stp>IR</stp>
        <stp>BONDAVG51254</stp>
        <stp>3월이하(당일)</stp>
        <stp/>
        <stp/>
        <tr r="H315" s="1"/>
      </tp>
      <tp>
        <v>3.5249999999999999</v>
        <stp/>
        <stp>P</stp>
        <stp>0</stp>
        <stp>IR</stp>
        <stp>BONDAVG01245</stp>
        <stp>3월이하(당일)</stp>
        <stp/>
        <stp/>
        <tr r="H92" s="1"/>
      </tp>
      <tp>
        <v>3.4009999999999998</v>
        <stp/>
        <stp>P</stp>
        <stp>0</stp>
        <stp>IR</stp>
        <stp>BONDAVG01233</stp>
        <stp>3월이하(당일)</stp>
        <stp/>
        <stp/>
        <tr r="H91" s="1"/>
      </tp>
      <tp>
        <v>3.3439999999999999</v>
        <stp/>
        <stp>P</stp>
        <stp>0</stp>
        <stp>IR</stp>
        <stp>BONDAVG11802</stp>
        <stp>9월이하(당일)</stp>
        <stp/>
        <stp/>
        <tr r="J229" s="1"/>
      </tp>
      <tp>
        <v>3.456</v>
        <stp/>
        <stp>P</stp>
        <stp>0</stp>
        <stp>IR</stp>
        <stp>BONDAVG01482</stp>
        <stp>6월이하(당일)</stp>
        <stp/>
        <stp/>
        <tr r="I96" s="1"/>
      </tp>
      <tp>
        <v>3.6789999999999998</v>
        <stp/>
        <stp>P</stp>
        <stp>0</stp>
        <stp>IR</stp>
        <stp>BONDAVG01176</stp>
        <stp>3월이하(당일)</stp>
        <stp/>
        <stp/>
        <tr r="H88" s="1"/>
      </tp>
      <tp>
        <v>3.4449999999999998</v>
        <stp/>
        <stp>P</stp>
        <stp>0</stp>
        <stp>IR</stp>
        <stp>BONDAVG01178</stp>
        <stp>3월이하(당일)</stp>
        <stp/>
        <stp/>
        <tr r="H89" s="1"/>
      </tp>
      <tp>
        <v>3.766</v>
        <stp/>
        <stp>P</stp>
        <stp>0</stp>
        <stp>IR</stp>
        <stp>BONDAVG01179</stp>
        <stp>3월이하(당일)</stp>
        <stp/>
        <stp/>
        <tr r="H90" s="1"/>
      </tp>
      <tp>
        <v>6.0149999999999997</v>
        <stp/>
        <stp>P</stp>
        <stp>0</stp>
        <stp>IR</stp>
        <stp>BONDAVG01479</stp>
        <stp>6월이하(당일)</stp>
        <stp/>
        <stp/>
        <tr r="I95" s="1"/>
      </tp>
      <tp>
        <v>3.452</v>
        <stp/>
        <stp>P</stp>
        <stp>0</stp>
        <stp>IR</stp>
        <stp>BONDAVG61461</stp>
        <stp>6월이하(당일)</stp>
        <stp/>
        <stp/>
        <tr r="I345" s="1"/>
      </tp>
      <tp>
        <v>3.532</v>
        <stp/>
        <stp>P</stp>
        <stp>0</stp>
        <stp>IR</stp>
        <stp>BONDAVG01468</stp>
        <stp>6월이하(당일)</stp>
        <stp/>
        <stp/>
        <tr r="I94" s="1"/>
      </tp>
      <tp>
        <v>3.4369999999999998</v>
        <stp/>
        <stp>P</stp>
        <stp>0</stp>
        <stp>IR</stp>
        <stp>BONDAVG11456</stp>
        <stp>6월이하(당일)</stp>
        <stp/>
        <stp/>
        <tr r="I227" s="1"/>
      </tp>
      <tp>
        <v>3.45</v>
        <stp/>
        <stp>P</stp>
        <stp>0</stp>
        <stp>IR</stp>
        <stp>BONDAVG41440</stp>
        <stp>6월이하(당일)</stp>
        <stp/>
        <stp/>
        <tr r="I291" s="1"/>
      </tp>
      <tp>
        <v>3.8690000000000002</v>
        <stp/>
        <stp>P</stp>
        <stp>0</stp>
        <stp>IR</stp>
        <stp>BONDAVG41132</stp>
        <stp>3월이하(당일)</stp>
        <stp/>
        <stp/>
        <tr r="H289" s="1"/>
      </tp>
      <tp>
        <v>3.5310000000000001</v>
        <stp/>
        <stp>P</stp>
        <stp>0</stp>
        <stp>IR</stp>
        <stp>BONDAVG01121</stp>
        <stp>3월이하(당일)</stp>
        <stp/>
        <stp/>
        <tr r="H87" s="1"/>
      </tp>
      <tp>
        <v>3.681</v>
        <stp/>
        <stp>P</stp>
        <stp>0</stp>
        <stp>IR</stp>
        <stp>BONDAVG01117</stp>
        <stp>3월이하(당일)</stp>
        <stp/>
        <stp/>
        <tr r="H86" s="1"/>
      </tp>
      <tp>
        <v>3.419</v>
        <stp/>
        <stp>P</stp>
        <stp>0</stp>
        <stp>IR</stp>
        <stp>BONDAVG11118</stp>
        <stp>3월이하(당일)</stp>
        <stp/>
        <stp/>
        <tr r="H226" s="1"/>
      </tp>
      <tp>
        <v>3.3780000000000001</v>
        <stp/>
        <stp>P</stp>
        <stp>0</stp>
        <stp>IR</stp>
        <stp>BONDAVG01107</stp>
        <stp>3월이하(당일)</stp>
        <stp/>
        <stp/>
        <tr r="H85" s="1"/>
      </tp>
      <tp>
        <v>3.4159999999999999</v>
        <stp/>
        <stp>P</stp>
        <stp>0</stp>
        <stp>IR</stp>
        <stp>BONDAVG01095</stp>
        <stp>3월이하(당일)</stp>
        <stp/>
        <stp/>
        <tr r="H84" s="1"/>
      </tp>
      <tp>
        <v>3.4729999999999999</v>
        <stp/>
        <stp>P</stp>
        <stp>0</stp>
        <stp>IR</stp>
        <stp>BONDAVG01576</stp>
        <stp>6월이하(당일)</stp>
        <stp/>
        <stp/>
        <tr r="I98" s="1"/>
      </tp>
      <tp>
        <v>3.415</v>
        <stp/>
        <stp>P</stp>
        <stp>0</stp>
        <stp>IR</stp>
        <stp>BONDAVG41543</stp>
        <stp>6월이하(당일)</stp>
        <stp/>
        <stp/>
        <tr r="I293" s="1"/>
      </tp>
      <tp>
        <v>3.5910000000000002</v>
        <stp/>
        <stp>P</stp>
        <stp>0</stp>
        <stp>IR</stp>
        <stp>BONDAVG01536</stp>
        <stp>6월이하(당일)</stp>
        <stp/>
        <stp/>
        <tr r="I97" s="1"/>
      </tp>
      <tp>
        <v>4.4329999999999998</v>
        <stp/>
        <stp>P</stp>
        <stp>0</stp>
        <stp>IR</stp>
        <stp>BONDAVG41534</stp>
        <stp>6월이하(당일)</stp>
        <stp/>
        <stp/>
        <tr r="I292" s="1"/>
      </tp>
      <tp>
        <v>3.4359999999999999</v>
        <stp/>
        <stp>P</stp>
        <stp>0</stp>
        <stp>IR</stp>
        <stp>BONDAVG01012</stp>
        <stp>3월이하(당일)</stp>
        <stp/>
        <stp/>
        <tr r="H83" s="1"/>
      </tp>
      <tp>
        <v>3.3929999999999998</v>
        <stp/>
        <stp>P</stp>
        <stp>0</stp>
        <stp>IR</stp>
        <stp>BONDAVG01576</stp>
        <stp>9월이하(당일)</stp>
        <stp/>
        <stp/>
        <tr r="J98" s="1"/>
      </tp>
      <tp>
        <v>3.33</v>
        <stp/>
        <stp>P</stp>
        <stp>0</stp>
        <stp>IR</stp>
        <stp>BONDAVG41543</stp>
        <stp>9월이하(당일)</stp>
        <stp/>
        <stp/>
        <tr r="J293" s="1"/>
      </tp>
      <tp>
        <v>3.55</v>
        <stp/>
        <stp>P</stp>
        <stp>0</stp>
        <stp>IR</stp>
        <stp>BONDAVG01536</stp>
        <stp>9월이하(당일)</stp>
        <stp/>
        <stp/>
        <tr r="J97" s="1"/>
      </tp>
      <tp>
        <v>4.5110000000000001</v>
        <stp/>
        <stp>P</stp>
        <stp>0</stp>
        <stp>IR</stp>
        <stp>BONDAVG41534</stp>
        <stp>9월이하(당일)</stp>
        <stp/>
        <stp/>
        <tr r="J292" s="1"/>
      </tp>
      <tp>
        <v>3.4609999999999999</v>
        <stp/>
        <stp>P</stp>
        <stp>0</stp>
        <stp>IR</stp>
        <stp>BONDAVG01482</stp>
        <stp>9월이하(당일)</stp>
        <stp/>
        <stp/>
        <tr r="J96" s="1"/>
      </tp>
      <tp>
        <v>6.56</v>
        <stp/>
        <stp>P</stp>
        <stp>0</stp>
        <stp>IR</stp>
        <stp>BONDAVG01479</stp>
        <stp>9월이하(당일)</stp>
        <stp/>
        <stp/>
        <tr r="J95" s="1"/>
      </tp>
      <tp>
        <v>3.3690000000000002</v>
        <stp/>
        <stp>P</stp>
        <stp>0</stp>
        <stp>IR</stp>
        <stp>BONDAVG61461</stp>
        <stp>9월이하(당일)</stp>
        <stp/>
        <stp/>
        <tr r="J345" s="1"/>
      </tp>
      <tp>
        <v>3.5449999999999999</v>
        <stp/>
        <stp>P</stp>
        <stp>0</stp>
        <stp>IR</stp>
        <stp>BONDAVG01468</stp>
        <stp>9월이하(당일)</stp>
        <stp/>
        <stp/>
        <tr r="J94" s="1"/>
      </tp>
      <tp>
        <v>3.3660000000000001</v>
        <stp/>
        <stp>P</stp>
        <stp>0</stp>
        <stp>IR</stp>
        <stp>BONDAVG11456</stp>
        <stp>9월이하(당일)</stp>
        <stp/>
        <stp/>
        <tr r="J227" s="1"/>
      </tp>
      <tp>
        <v>3.383</v>
        <stp/>
        <stp>P</stp>
        <stp>0</stp>
        <stp>IR</stp>
        <stp>BONDAVG41440</stp>
        <stp>9월이하(당일)</stp>
        <stp/>
        <stp/>
        <tr r="J291" s="1"/>
      </tp>
      <tp>
        <v>3.4980000000000002</v>
        <stp/>
        <stp>P</stp>
        <stp>0</stp>
        <stp>IR</stp>
        <stp>BONDAVG01794</stp>
        <stp>9월이하(당일)</stp>
        <stp/>
        <stp/>
        <tr r="J104" s="1"/>
      </tp>
      <tp>
        <v>5.1859999999999999</v>
        <stp/>
        <stp>P</stp>
        <stp>0</stp>
        <stp>IR</stp>
        <stp>BONDAVG11884</stp>
        <stp>6월이하(당일)</stp>
        <stp/>
        <stp/>
        <tr r="I230" s="1"/>
      </tp>
      <tp>
        <v>3.9460000000000002</v>
        <stp/>
        <stp>P</stp>
        <stp>0</stp>
        <stp>IR</stp>
        <stp>BONDAVG01780</stp>
        <stp>9월이하(당일)</stp>
        <stp/>
        <stp/>
        <tr r="J103" s="1"/>
      </tp>
      <tp>
        <v>3.7749999999999999</v>
        <stp/>
        <stp>P</stp>
        <stp>0</stp>
        <stp>IR</stp>
        <stp>BONDAVG01888</stp>
        <stp>6월이하(당일)</stp>
        <stp/>
        <stp/>
        <tr r="I106" s="1"/>
      </tp>
      <tp>
        <v>3.3210000000000002</v>
        <stp/>
        <stp>P</stp>
        <stp>0</stp>
        <stp>IR</stp>
        <stp>BONDAVG01767</stp>
        <stp>9월이하(당일)</stp>
        <stp/>
        <stp/>
        <tr r="J102" s="1"/>
      </tp>
      <tp>
        <v>3.383</v>
        <stp/>
        <stp>P</stp>
        <stp>0</stp>
        <stp>IR</stp>
        <stp>BONDAVG01867</stp>
        <stp>6월이하(당일)</stp>
        <stp/>
        <stp/>
        <tr r="I105" s="1"/>
      </tp>
      <tp>
        <v>3.43</v>
        <stp/>
        <stp>P</stp>
        <stp>0</stp>
        <stp>IR</stp>
        <stp>BONDAVG11802</stp>
        <stp>6월이하(당일)</stp>
        <stp/>
        <stp/>
        <tr r="I229" s="1"/>
      </tp>
      <tp>
        <v>3.5619999999999998</v>
        <stp/>
        <stp>P</stp>
        <stp>0</stp>
        <stp>IR</stp>
        <stp>BONDAVG11987</stp>
        <stp>6월이하(당일)</stp>
        <stp/>
        <stp/>
        <tr r="I233" s="1"/>
      </tp>
      <tp>
        <v>3.4129999999999998</v>
        <stp/>
        <stp>P</stp>
        <stp>0</stp>
        <stp>IR</stp>
        <stp>BONDAVG11686</stp>
        <stp>9월이하(당일)</stp>
        <stp/>
        <stp/>
        <tr r="J228" s="1"/>
      </tp>
      <tp>
        <v>3.42</v>
        <stp/>
        <stp>P</stp>
        <stp>0</stp>
        <stp>IR</stp>
        <stp>BONDAVG01683</stp>
        <stp>9월이하(당일)</stp>
        <stp/>
        <stp/>
        <tr r="J101" s="1"/>
      </tp>
      <tp>
        <v>3.5129999999999999</v>
        <stp/>
        <stp>P</stp>
        <stp>0</stp>
        <stp>IR</stp>
        <stp>BONDAVG01980</stp>
        <stp>6월이하(당일)</stp>
        <stp/>
        <stp/>
        <tr r="I107" s="1"/>
      </tp>
      <tp>
        <v>3.524</v>
        <stp/>
        <stp>P</stp>
        <stp>0</stp>
        <stp>IR</stp>
        <stp>BONDAVG41970</stp>
        <stp>6월이하(당일)</stp>
        <stp/>
        <stp/>
        <tr r="I294" s="1"/>
      </tp>
      <tp>
        <v>3.468</v>
        <stp/>
        <stp>P</stp>
        <stp>0</stp>
        <stp>IR</stp>
        <stp>BONDAVG01671</stp>
        <stp>9월이하(당일)</stp>
        <stp/>
        <stp/>
        <tr r="J100" s="1"/>
      </tp>
      <tp>
        <v>3.5049999999999999</v>
        <stp/>
        <stp>P</stp>
        <stp>0</stp>
        <stp>IR</stp>
        <stp>BONDAVG11959</stp>
        <stp>6월이하(당일)</stp>
        <stp/>
        <stp/>
        <tr r="I232" s="1"/>
      </tp>
      <tp>
        <v>3.5059999999999998</v>
        <stp/>
        <stp>P</stp>
        <stp>0</stp>
        <stp>IR</stp>
        <stp>BONDAVG01636</stp>
        <stp>9월이하(당일)</stp>
        <stp/>
        <stp/>
        <tr r="J99" s="1"/>
      </tp>
      <tp>
        <v>4.085</v>
        <stp/>
        <stp>P</stp>
        <stp>0</stp>
        <stp>IR</stp>
        <stp>BONDAVG11919</stp>
        <stp>6월이하(당일)</stp>
        <stp/>
        <stp/>
        <tr r="I231" s="1"/>
      </tp>
      <tp>
        <v>3.778</v>
        <stp/>
        <stp>P</stp>
        <stp>0</stp>
        <stp>IR</stp>
        <stp>BONDAVG01176</stp>
        <stp>9월이하(당일)</stp>
        <stp/>
        <stp/>
        <tr r="J88" s="1"/>
      </tp>
      <tp>
        <v>3.4940000000000002</v>
        <stp/>
        <stp>P</stp>
        <stp>0</stp>
        <stp>IR</stp>
        <stp>BONDAVG01178</stp>
        <stp>9월이하(당일)</stp>
        <stp/>
        <stp/>
        <tr r="J89" s="1"/>
      </tp>
      <tp>
        <v>3.843</v>
        <stp/>
        <stp>P</stp>
        <stp>0</stp>
        <stp>IR</stp>
        <stp>BONDAVG01179</stp>
        <stp>9월이하(당일)</stp>
        <stp/>
        <stp/>
        <tr r="J90" s="1"/>
      </tp>
      <tp>
        <v>4.2130000000000001</v>
        <stp/>
        <stp>P</stp>
        <stp>0</stp>
        <stp>IR</stp>
        <stp>BONDAVG41132</stp>
        <stp>9월이하(당일)</stp>
        <stp/>
        <stp/>
        <tr r="J289" s="1"/>
      </tp>
      <tp>
        <v>3.4630000000000001</v>
        <stp/>
        <stp>P</stp>
        <stp>0</stp>
        <stp>IR</stp>
        <stp>BONDAVG01121</stp>
        <stp>9월이하(당일)</stp>
        <stp/>
        <stp/>
        <tr r="J87" s="1"/>
      </tp>
      <tp>
        <v>3.6320000000000001</v>
        <stp/>
        <stp>P</stp>
        <stp>0</stp>
        <stp>IR</stp>
        <stp>BONDAVG01117</stp>
        <stp>9월이하(당일)</stp>
        <stp/>
        <stp/>
        <tr r="J86" s="1"/>
      </tp>
      <tp>
        <v>3.3460000000000001</v>
        <stp/>
        <stp>P</stp>
        <stp>0</stp>
        <stp>IR</stp>
        <stp>BONDAVG11118</stp>
        <stp>9월이하(당일)</stp>
        <stp/>
        <stp/>
        <tr r="J226" s="1"/>
      </tp>
      <tp>
        <v>3.3039999999999998</v>
        <stp/>
        <stp>P</stp>
        <stp>0</stp>
        <stp>IR</stp>
        <stp>BONDAVG01107</stp>
        <stp>9월이하(당일)</stp>
        <stp/>
        <stp/>
        <tr r="J85" s="1"/>
      </tp>
      <tp>
        <v>3.3479999999999999</v>
        <stp/>
        <stp>P</stp>
        <stp>0</stp>
        <stp>IR</stp>
        <stp>BONDAVG01095</stp>
        <stp>9월이하(당일)</stp>
        <stp/>
        <stp/>
        <tr r="J84" s="1"/>
      </tp>
      <tp>
        <v>3.3639999999999999</v>
        <stp/>
        <stp>P</stp>
        <stp>0</stp>
        <stp>IR</stp>
        <stp>BONDAVG01012</stp>
        <stp>9월이하(당일)</stp>
        <stp/>
        <stp/>
        <tr r="J83" s="1"/>
      </tp>
      <tp>
        <v>3.5609999999999999</v>
        <stp/>
        <stp>P</stp>
        <stp>0</stp>
        <stp>IR</stp>
        <stp>BONDAVG11987</stp>
        <stp>3월이하(당일)</stp>
        <stp/>
        <stp/>
        <tr r="H233" s="1"/>
      </tp>
      <tp>
        <v>3.5249999999999999</v>
        <stp/>
        <stp>P</stp>
        <stp>0</stp>
        <stp>IR</stp>
        <stp>BONDAVG01980</stp>
        <stp>3월이하(당일)</stp>
        <stp/>
        <stp/>
        <tr r="H107" s="1"/>
      </tp>
      <tp>
        <v>3.46</v>
        <stp/>
        <stp>P</stp>
        <stp>0</stp>
        <stp>IR</stp>
        <stp>BONDAVG41970</stp>
        <stp>3월이하(당일)</stp>
        <stp/>
        <stp/>
        <tr r="H294" s="1"/>
      </tp>
      <tp>
        <v>3.7879999999999998</v>
        <stp/>
        <stp>P</stp>
        <stp>0</stp>
        <stp>IR</stp>
        <stp>BONDAVG41365</stp>
        <stp>9월이하(당일)</stp>
        <stp/>
        <stp/>
        <tr r="J290" s="1"/>
      </tp>
      <tp>
        <v>3.508</v>
        <stp/>
        <stp>P</stp>
        <stp>0</stp>
        <stp>IR</stp>
        <stp>BONDAVG11959</stp>
        <stp>3월이하(당일)</stp>
        <stp/>
        <stp/>
        <tr r="H232" s="1"/>
      </tp>
      <tp>
        <v>3.7330000000000001</v>
        <stp/>
        <stp>P</stp>
        <stp>0</stp>
        <stp>IR</stp>
        <stp>BONDAVG11919</stp>
        <stp>3월이하(당일)</stp>
        <stp/>
        <stp/>
        <tr r="H231" s="1"/>
      </tp>
      <tp>
        <v>4.87</v>
        <stp/>
        <stp>P</stp>
        <stp>0</stp>
        <stp>IR</stp>
        <stp>BONDAVG11884</stp>
        <stp>3월이하(당일)</stp>
        <stp/>
        <stp/>
        <tr r="H230" s="1"/>
      </tp>
      <tp>
        <v>3.7610000000000001</v>
        <stp/>
        <stp>P</stp>
        <stp>0</stp>
        <stp>IR</stp>
        <stp>BONDAVG01888</stp>
        <stp>3월이하(당일)</stp>
        <stp/>
        <stp/>
        <tr r="H106" s="1"/>
      </tp>
      <tp>
        <v>3.39</v>
        <stp/>
        <stp>P</stp>
        <stp>0</stp>
        <stp>IR</stp>
        <stp>BONDAVG01867</stp>
        <stp>3월이하(당일)</stp>
        <stp/>
        <stp/>
        <tr r="H105" s="1"/>
      </tp>
      <tp>
        <v>4.077</v>
        <stp/>
        <stp>P</stp>
        <stp>0</stp>
        <stp>IR</stp>
        <stp>BONDAVG01263</stp>
        <stp>9월이하(당일)</stp>
        <stp/>
        <stp/>
        <tr r="J93" s="1"/>
      </tp>
      <tp>
        <v>7.11</v>
        <stp/>
        <stp>P</stp>
        <stp>0</stp>
        <stp>IR</stp>
        <stp>BONDAVG51254</stp>
        <stp>9월이하(당일)</stp>
        <stp/>
        <stp/>
        <tr r="J315" s="1"/>
      </tp>
      <tp>
        <v>3.4790000000000001</v>
        <stp/>
        <stp>P</stp>
        <stp>0</stp>
        <stp>IR</stp>
        <stp>BONDAVG01245</stp>
        <stp>9월이하(당일)</stp>
        <stp/>
        <stp/>
        <tr r="J92" s="1"/>
      </tp>
      <tp>
        <v>3.3239999999999998</v>
        <stp/>
        <stp>P</stp>
        <stp>0</stp>
        <stp>IR</stp>
        <stp>BONDAVG01233</stp>
        <stp>9월이하(당일)</stp>
        <stp/>
        <stp/>
        <tr r="J91" s="1"/>
      </tp>
      <tp>
        <v>3.44</v>
        <stp/>
        <stp>P</stp>
        <stp>0</stp>
        <stp>IR</stp>
        <stp>BONDAVG11802</stp>
        <stp>3월이하(당일)</stp>
        <stp/>
        <stp/>
        <tr r="H229" s="1"/>
      </tp>
      <tp>
        <v>3.5489999999999999</v>
        <stp/>
        <stp>P</stp>
        <stp>0</stp>
        <stp>IR</stp>
        <stp>BONDAVG13784</stp>
        <stp>2.5년이하(당일)</stp>
        <stp/>
        <stp/>
        <tr r="N251" s="1"/>
      </tp>
      <tp>
        <v>3.5030000000000001</v>
        <stp/>
        <stp>P</stp>
        <stp>0</stp>
        <stp>IR</stp>
        <stp>BONDAVG13784</stp>
        <stp>1.5년이하(당일)</stp>
        <stp/>
        <stp/>
        <tr r="L251" s="1"/>
      </tp>
      <tp>
        <v>5.5090000000000003</v>
        <stp/>
        <stp>P</stp>
        <stp>0</stp>
        <stp>IR</stp>
        <stp>BONDAVG11884</stp>
        <stp>1.5년이하(당일)</stp>
        <stp/>
        <stp/>
        <tr r="L230" s="1"/>
      </tp>
      <tp>
        <v>5.5970000000000004</v>
        <stp/>
        <stp>P</stp>
        <stp>0</stp>
        <stp>IR</stp>
        <stp>BONDAVG11884</stp>
        <stp>2.5년이하(당일)</stp>
        <stp/>
        <stp/>
        <tr r="N230" s="1"/>
      </tp>
      <tp>
        <v>3.657</v>
        <stp/>
        <stp>P</stp>
        <stp>0</stp>
        <stp>IR</stp>
        <stp>BONDAVG13785</stp>
        <stp>2.5년이하(당일)</stp>
        <stp/>
        <stp/>
        <tr r="N252" s="1"/>
      </tp>
      <tp>
        <v>3.6309999999999998</v>
        <stp/>
        <stp>P</stp>
        <stp>0</stp>
        <stp>IR</stp>
        <stp>BONDAVG13785</stp>
        <stp>1.5년이하(당일)</stp>
        <stp/>
        <stp/>
        <tr r="L252" s="1"/>
      </tp>
      <tp>
        <v>4.3099999999999996</v>
        <stp/>
        <stp>P</stp>
        <stp>0</stp>
        <stp>IR</stp>
        <stp>BONDAVG62382</stp>
        <stp>2.5년이하(당일)</stp>
        <stp/>
        <stp/>
        <tr r="N346" s="1"/>
      </tp>
      <tp>
        <v>4.1769999999999996</v>
        <stp/>
        <stp>P</stp>
        <stp>0</stp>
        <stp>IR</stp>
        <stp>BONDAVG62382</stp>
        <stp>1.5년이하(당일)</stp>
        <stp/>
        <stp/>
        <tr r="L346" s="1"/>
      </tp>
      <tp>
        <v>3.29</v>
        <stp/>
        <stp>P</stp>
        <stp>0</stp>
        <stp>IR</stp>
        <stp>BONDAVG04484</stp>
        <stp>1.5년이하(당일)</stp>
        <stp/>
        <stp/>
        <tr r="L188" s="1"/>
      </tp>
      <tp>
        <v>3.3180000000000001</v>
        <stp/>
        <stp>P</stp>
        <stp>0</stp>
        <stp>IR</stp>
        <stp>BONDAVG04484</stp>
        <stp>2.5년이하(당일)</stp>
        <stp/>
        <stp/>
        <tr r="N188" s="1"/>
      </tp>
      <tp>
        <v>3.3069999999999999</v>
        <stp/>
        <stp>P</stp>
        <stp>0</stp>
        <stp>IR</stp>
        <stp>BONDAVG09587</stp>
        <stp>1.5년이하(당일)</stp>
        <stp/>
        <stp/>
        <tr r="L220" s="1"/>
      </tp>
      <tp>
        <v>3.2679999999999998</v>
        <stp/>
        <stp>P</stp>
        <stp>0</stp>
        <stp>IR</stp>
        <stp>BONDAVG09587</stp>
        <stp>2.5년이하(당일)</stp>
        <stp/>
        <stp/>
        <tr r="N220" s="1"/>
      </tp>
      <tp>
        <v>4.7329999999999997</v>
        <stp/>
        <stp>P</stp>
        <stp>0</stp>
        <stp>IR</stp>
        <stp>BONDAVG03787</stp>
        <stp>2.5년이하(당일)</stp>
        <stp/>
        <stp/>
        <tr r="N154" s="1"/>
      </tp>
      <tp>
        <v>3.7959999999999998</v>
        <stp/>
        <stp>P</stp>
        <stp>0</stp>
        <stp>IR</stp>
        <stp>BONDAVG03787</stp>
        <stp>1.5년이하(당일)</stp>
        <stp/>
        <stp/>
        <tr r="L154" s="1"/>
      </tp>
      <tp>
        <v>3.3540000000000001</v>
        <stp/>
        <stp>P</stp>
        <stp>0</stp>
        <stp>IR</stp>
        <stp>BONDAVG13986</stp>
        <stp>1.5년이하(당일)</stp>
        <stp/>
        <stp/>
        <tr r="L255" s="1"/>
      </tp>
      <tp>
        <v>3.3559999999999999</v>
        <stp/>
        <stp>P</stp>
        <stp>0</stp>
        <stp>IR</stp>
        <stp>BONDAVG13986</stp>
        <stp>2.5년이하(당일)</stp>
        <stp/>
        <stp/>
        <tr r="N255" s="1"/>
      </tp>
      <tp>
        <v>3.3460000000000001</v>
        <stp/>
        <stp>P</stp>
        <stp>0</stp>
        <stp>IR</stp>
        <stp>BONDAVG11686</stp>
        <stp>2.5년이하(당일)</stp>
        <stp/>
        <stp/>
        <tr r="N228" s="1"/>
      </tp>
      <tp>
        <v>3.3570000000000002</v>
        <stp/>
        <stp>P</stp>
        <stp>0</stp>
        <stp>IR</stp>
        <stp>BONDAVG11686</stp>
        <stp>1.5년이하(당일)</stp>
        <stp/>
        <stp/>
        <tr r="L228" s="1"/>
      </tp>
      <tp>
        <v>3.657</v>
        <stp/>
        <stp>P</stp>
        <stp>0</stp>
        <stp>IR</stp>
        <stp>BONDAVG11987</stp>
        <stp>1.5년이하(당일)</stp>
        <stp/>
        <stp/>
        <tr r="L233" s="1"/>
      </tp>
      <tp>
        <v>3.6080000000000001</v>
        <stp/>
        <stp>P</stp>
        <stp>0</stp>
        <stp>IR</stp>
        <stp>BONDAVG11987</stp>
        <stp>2.5년이하(당일)</stp>
        <stp/>
        <stp/>
        <tr r="N233" s="1"/>
      </tp>
      <tp>
        <v>3.2850000000000001</v>
        <stp/>
        <stp>P</stp>
        <stp>0</stp>
        <stp>IR</stp>
        <stp>BONDAVG63087</stp>
        <stp>1.5년이하(당일)</stp>
        <stp/>
        <stp/>
        <tr r="L348" s="1"/>
      </tp>
      <tp>
        <v>3.335</v>
        <stp/>
        <stp>P</stp>
        <stp>0</stp>
        <stp>IR</stp>
        <stp>BONDAVG63087</stp>
        <stp>2.5년이하(당일)</stp>
        <stp/>
        <stp/>
        <tr r="N348" s="1"/>
      </tp>
      <tp>
        <v>3.266</v>
        <stp/>
        <stp>P</stp>
        <stp>0</stp>
        <stp>IR</stp>
        <stp>BONDAVG06181</stp>
        <stp>1.5년이하(당일)</stp>
        <stp/>
        <stp/>
        <tr r="L201" s="1"/>
      </tp>
      <tp>
        <v>3.8239999999999998</v>
        <stp/>
        <stp>P</stp>
        <stp>0</stp>
        <stp>IR</stp>
        <stp>BONDAVG16280</stp>
        <stp>2.5년이하(당일)</stp>
        <stp/>
        <stp/>
        <tr r="N263" s="1"/>
      </tp>
      <tp>
        <v>3.2610000000000001</v>
        <stp/>
        <stp>P</stp>
        <stp>0</stp>
        <stp>IR</stp>
        <stp>BONDAVG06181</stp>
        <stp>2.5년이하(당일)</stp>
        <stp/>
        <stp/>
        <tr r="N201" s="1"/>
      </tp>
      <tp>
        <v>3.7210000000000001</v>
        <stp/>
        <stp>P</stp>
        <stp>0</stp>
        <stp>IR</stp>
        <stp>BONDAVG16280</stp>
        <stp>1.5년이하(당일)</stp>
        <stp/>
        <stp/>
        <tr r="L263" s="1"/>
      </tp>
      <tp>
        <v>4.2789999999999999</v>
        <stp/>
        <stp>P</stp>
        <stp>0</stp>
        <stp>IR</stp>
        <stp>BONDAVG01780</stp>
        <stp>2.5년이하(당일)</stp>
        <stp/>
        <stp/>
        <tr r="N103" s="1"/>
      </tp>
      <tp>
        <v>4.1059999999999999</v>
        <stp/>
        <stp>P</stp>
        <stp>0</stp>
        <stp>IR</stp>
        <stp>BONDAVG01780</stp>
        <stp>1.5년이하(당일)</stp>
        <stp/>
        <stp/>
        <tr r="L103" s="1"/>
      </tp>
      <tp>
        <v>3.6080000000000001</v>
        <stp/>
        <stp>P</stp>
        <stp>0</stp>
        <stp>IR</stp>
        <stp>BONDAVG01980</stp>
        <stp>1.5년이하(당일)</stp>
        <stp/>
        <stp/>
        <tr r="L107" s="1"/>
      </tp>
      <tp>
        <v>3.5619999999999998</v>
        <stp/>
        <stp>P</stp>
        <stp>0</stp>
        <stp>IR</stp>
        <stp>BONDAVG01980</stp>
        <stp>2.5년이하(당일)</stp>
        <stp/>
        <stp/>
        <tr r="N107" s="1"/>
      </tp>
      <tp>
        <v>3.54</v>
        <stp/>
        <stp>P</stp>
        <stp>0</stp>
        <stp>IR</stp>
        <stp>BONDAVG00680</stp>
        <stp>2.5년이하(당일)</stp>
        <stp/>
        <stp/>
        <tr r="N72" s="1"/>
      </tp>
      <tp>
        <v>3.492</v>
        <stp/>
        <stp>P</stp>
        <stp>0</stp>
        <stp>IR</stp>
        <stp>BONDAVG00680</stp>
        <stp>1.5년이하(당일)</stp>
        <stp/>
        <stp/>
        <tr r="L72" s="1"/>
      </tp>
      <tp>
        <v>3.1789999999999998</v>
        <stp/>
        <stp>P</stp>
        <stp>0</stp>
        <stp>IR</stp>
        <stp>BONDAVG08683</stp>
        <stp>2.5년이하(당일)</stp>
        <stp/>
        <stp/>
        <tr r="N215" s="1"/>
      </tp>
      <tp>
        <v>3.23</v>
        <stp/>
        <stp>P</stp>
        <stp>0</stp>
        <stp>IR</stp>
        <stp>BONDAVG08683</stp>
        <stp>1.5년이하(당일)</stp>
        <stp/>
        <stp/>
        <tr r="L215" s="1"/>
      </tp>
      <tp>
        <v>3.347</v>
        <stp/>
        <stp>P</stp>
        <stp>0</stp>
        <stp>IR</stp>
        <stp>BONDAVG01683</stp>
        <stp>2.5년이하(당일)</stp>
        <stp/>
        <stp/>
        <tr r="N101" s="1"/>
      </tp>
      <tp>
        <v>3.41</v>
        <stp/>
        <stp>P</stp>
        <stp>0</stp>
        <stp>IR</stp>
        <stp>BONDAVG01683</stp>
        <stp>1.5년이하(당일)</stp>
        <stp/>
        <stp/>
        <tr r="L101" s="1"/>
      </tp>
      <tp>
        <v>3.5579999999999998</v>
        <stp/>
        <stp>P</stp>
        <stp>0</stp>
        <stp>IR</stp>
        <stp>BONDAVG00983</stp>
        <stp>1.5년이하(당일)</stp>
        <stp/>
        <stp/>
        <tr r="L82" s="1"/>
      </tp>
      <tp>
        <v>3.6429999999999998</v>
        <stp/>
        <stp>P</stp>
        <stp>0</stp>
        <stp>IR</stp>
        <stp>BONDAVG00983</stp>
        <stp>2.5년이하(당일)</stp>
        <stp/>
        <stp/>
        <tr r="N82" s="1"/>
      </tp>
      <tp>
        <v>3.32</v>
        <stp/>
        <stp>P</stp>
        <stp>0</stp>
        <stp>IR</stp>
        <stp>BONDAVG02882</stp>
        <stp>1.5년이하(당일)</stp>
        <stp/>
        <stp/>
        <tr r="L121" s="1"/>
      </tp>
      <tp>
        <v>3.3109999999999999</v>
        <stp/>
        <stp>P</stp>
        <stp>0</stp>
        <stp>IR</stp>
        <stp>BONDAVG02882</stp>
        <stp>2.5년이하(당일)</stp>
        <stp/>
        <stp/>
        <tr r="N121" s="1"/>
      </tp>
      <tp>
        <v>3.5110000000000001</v>
        <stp/>
        <stp>P</stp>
        <stp>0</stp>
        <stp>IR</stp>
        <stp>BONDAVG01482</stp>
        <stp>1.5년이하(당일)</stp>
        <stp/>
        <stp/>
        <tr r="L96" s="1"/>
      </tp>
      <tp>
        <v>3.5640000000000001</v>
        <stp/>
        <stp>P</stp>
        <stp>0</stp>
        <stp>IR</stp>
        <stp>BONDAVG01482</stp>
        <stp>2.5년이하(당일)</stp>
        <stp/>
        <stp/>
        <tr r="N96" s="1"/>
      </tp>
      <tp>
        <v>4.3949999999999996</v>
        <stp/>
        <stp>P</stp>
        <stp>0</stp>
        <stp>IR</stp>
        <stp>BONDAVG00082</stp>
        <stp>1.5년이하(당일)</stp>
        <stp/>
        <stp/>
        <tr r="L26" s="1"/>
      </tp>
      <tp>
        <v>4.5419999999999998</v>
        <stp/>
        <stp>P</stp>
        <stp>0</stp>
        <stp>IR</stp>
        <stp>BONDAVG00082</stp>
        <stp>2.5년이하(당일)</stp>
        <stp/>
        <stp/>
        <tr r="N26" s="1"/>
      </tp>
      <tp>
        <v>3.7160000000000002</v>
        <stp/>
        <stp>P</stp>
        <stp>0</stp>
        <stp>IR</stp>
        <stp>BONDAVG67084</stp>
        <stp>1.5년이하(당일)</stp>
        <stp/>
        <stp/>
        <tr r="L363" s="1"/>
      </tp>
      <tp>
        <v>3.83</v>
        <stp/>
        <stp>P</stp>
        <stp>0</stp>
        <stp>IR</stp>
        <stp>BONDAVG67084</stp>
        <stp>2.5년이하(당일)</stp>
        <stp/>
        <stp/>
        <tr r="N363" s="1"/>
      </tp>
      <tp>
        <v>3.99</v>
        <stp/>
        <stp>P</stp>
        <stp>0</stp>
        <stp>IR</stp>
        <stp>BONDAVG65484</stp>
        <stp>1.5년이하(당일)</stp>
        <stp/>
        <stp/>
        <tr r="L357" s="1"/>
      </tp>
      <tp>
        <v>4.117</v>
        <stp/>
        <stp>P</stp>
        <stp>0</stp>
        <stp>IR</stp>
        <stp>BONDAVG65484</stp>
        <stp>2.5년이하(당일)</stp>
        <stp/>
        <stp/>
        <tr r="N357" s="1"/>
      </tp>
      <tp>
        <v>4.4749999999999996</v>
        <stp/>
        <stp>P</stp>
        <stp>0</stp>
        <stp>IR</stp>
        <stp>BONDAVG66688</stp>
        <stp>2.5년이하(당일)</stp>
        <stp/>
        <stp/>
        <tr r="N360" s="1"/>
      </tp>
      <tp>
        <v>4.3940000000000001</v>
        <stp/>
        <stp>P</stp>
        <stp>0</stp>
        <stp>IR</stp>
        <stp>BONDAVG66688</stp>
        <stp>1.5년이하(당일)</stp>
        <stp/>
        <stp/>
        <tr r="L360" s="1"/>
      </tp>
      <tp>
        <v>3.3570000000000002</v>
        <stp/>
        <stp>P</stp>
        <stp>0</stp>
        <stp>IR</stp>
        <stp>BONDAVG13988</stp>
        <stp>1.5년이하(당일)</stp>
        <stp/>
        <stp/>
        <tr r="L256" s="1"/>
      </tp>
      <tp>
        <v>3.3420000000000001</v>
        <stp/>
        <stp>P</stp>
        <stp>0</stp>
        <stp>IR</stp>
        <stp>BONDAVG13988</stp>
        <stp>2.5년이하(당일)</stp>
        <stp/>
        <stp/>
        <tr r="N256" s="1"/>
      </tp>
      <tp>
        <v>3.653</v>
        <stp/>
        <stp>P</stp>
        <stp>0</stp>
        <stp>IR</stp>
        <stp>BONDAVG06989</stp>
        <stp>1.5년이하(당일)</stp>
        <stp/>
        <stp/>
        <tr r="L210" s="1"/>
      </tp>
      <tp>
        <v>3.7229999999999999</v>
        <stp/>
        <stp>P</stp>
        <stp>0</stp>
        <stp>IR</stp>
        <stp>BONDAVG06989</stp>
        <stp>2.5년이하(당일)</stp>
        <stp/>
        <stp/>
        <tr r="N210" s="1"/>
      </tp>
      <tp>
        <v>3.54</v>
        <stp/>
        <stp>P</stp>
        <stp>0</stp>
        <stp>IR</stp>
        <stp>BONDAVG02988</stp>
        <stp>1.5년이하(당일)</stp>
        <stp/>
        <stp/>
        <tr r="L125" s="1"/>
      </tp>
      <tp>
        <v>3.4689999999999999</v>
        <stp/>
        <stp>P</stp>
        <stp>0</stp>
        <stp>IR</stp>
        <stp>BONDAVG02988</stp>
        <stp>2.5년이하(당일)</stp>
        <stp/>
        <stp/>
        <tr r="N125" s="1"/>
      </tp>
      <tp>
        <v>3.8140000000000001</v>
        <stp/>
        <stp>P</stp>
        <stp>0</stp>
        <stp>IR</stp>
        <stp>BONDAVG01888</stp>
        <stp>1.5년이하(당일)</stp>
        <stp/>
        <stp/>
        <tr r="L106" s="1"/>
      </tp>
      <tp>
        <v>3.9630000000000001</v>
        <stp/>
        <stp>P</stp>
        <stp>0</stp>
        <stp>IR</stp>
        <stp>BONDAVG01888</stp>
        <stp>2.5년이하(당일)</stp>
        <stp/>
        <stp/>
        <tr r="N106" s="1"/>
      </tp>
      <tp>
        <v>3.589</v>
        <stp/>
        <stp>P</stp>
        <stp>0</stp>
        <stp>IR</stp>
        <stp>BONDAVG00088</stp>
        <stp>1.5년이하(당일)</stp>
        <stp/>
        <stp/>
        <tr r="L27" s="1"/>
      </tp>
      <tp>
        <v>4.2290000000000001</v>
        <stp/>
        <stp>P</stp>
        <stp>0</stp>
        <stp>IR</stp>
        <stp>BONDAVG00188</stp>
        <stp>1.5년이하(당일)</stp>
        <stp/>
        <stp/>
        <tr r="L36" s="1"/>
      </tp>
      <tp>
        <v>4.423</v>
        <stp/>
        <stp>P</stp>
        <stp>0</stp>
        <stp>IR</stp>
        <stp>BONDAVG00188</stp>
        <stp>2.5년이하(당일)</stp>
        <stp/>
        <stp/>
        <tr r="N36" s="1"/>
      </tp>
      <tp>
        <v>3.6949999999999998</v>
        <stp/>
        <stp>P</stp>
        <stp>0</stp>
        <stp>IR</stp>
        <stp>BONDAVG00088</stp>
        <stp>2.5년이하(당일)</stp>
        <stp/>
        <stp/>
        <tr r="N27" s="1"/>
      </tp>
      <tp>
        <v>3.448</v>
        <stp/>
        <stp>P</stp>
        <stp>0</stp>
        <stp>IR</stp>
        <stp>BONDAVG00494</stp>
        <stp>7년이하(당일)</stp>
        <stp/>
        <stp/>
        <tr r="R56" s="1"/>
      </tp>
      <tp>
        <v>3.1989999999999998</v>
        <stp/>
        <stp>P</stp>
        <stp>0</stp>
        <stp>IR</stp>
        <stp>BONDAVG10095</stp>
        <stp>3년이하(당일)</stp>
        <stp/>
        <stp/>
        <tr r="O223" s="1"/>
      </tp>
      <tp>
        <v>3.4420000000000002</v>
        <stp/>
        <stp>P</stp>
        <stp>0</stp>
        <stp>IR</stp>
        <stp>BONDAVG40495</stp>
        <stp>7년이하(당일)</stp>
        <stp/>
        <stp/>
        <tr r="R287" s="1"/>
      </tp>
      <tp>
        <v>4.056</v>
        <stp/>
        <stp>P</stp>
        <stp>0</stp>
        <stp>IR</stp>
        <stp>BONDAVG00499</stp>
        <stp>7년이하(당일)</stp>
        <stp/>
        <stp/>
        <tr r="R57" s="1"/>
      </tp>
      <tp>
        <v>4.5810000000000004</v>
        <stp/>
        <stp>P</stp>
        <stp>0</stp>
        <stp>IR</stp>
        <stp>BONDAVG00082</stp>
        <stp>3년이하(당일)</stp>
        <stp/>
        <stp/>
        <tr r="O26" s="1"/>
      </tp>
      <tp>
        <v>3.613</v>
        <stp/>
        <stp>P</stp>
        <stp>0</stp>
        <stp>IR</stp>
        <stp>BONDAVG00680</stp>
        <stp>5년이하(당일)</stp>
        <stp/>
        <stp/>
        <tr r="Q72" s="1"/>
      </tp>
      <tp>
        <v>3.7269999999999999</v>
        <stp/>
        <stp>P</stp>
        <stp>0</stp>
        <stp>IR</stp>
        <stp>BONDAVG00088</stp>
        <stp>3년이하(당일)</stp>
        <stp/>
        <stp/>
        <tr r="O27" s="1"/>
      </tp>
      <tp>
        <v>4.3040000000000003</v>
        <stp/>
        <stp>P</stp>
        <stp>0</stp>
        <stp>IR</stp>
        <stp>BONDAVG00188</stp>
        <stp>2년이하(당일)</stp>
        <stp/>
        <stp/>
        <tr r="M36" s="1"/>
      </tp>
      <tp>
        <v>3.431</v>
        <stp/>
        <stp>P</stp>
        <stp>0</stp>
        <stp>IR</stp>
        <stp>BONDAVG40772</stp>
        <stp>4년이하(당일)</stp>
        <stp/>
        <stp/>
        <tr r="P288" s="1"/>
      </tp>
      <tp>
        <v>3.5710000000000002</v>
        <stp/>
        <stp>P</stp>
        <stp>0</stp>
        <stp>IR</stp>
        <stp>BONDAVG00174</stp>
        <stp>2년이하(당일)</stp>
        <stp/>
        <stp/>
        <tr r="M34" s="1"/>
      </tp>
      <tp>
        <v>3.6320000000000001</v>
        <stp/>
        <stp>P</stp>
        <stp>0</stp>
        <stp>IR</stp>
        <stp>BONDAVG00072</stp>
        <stp>3년이하(당일)</stp>
        <stp/>
        <stp/>
        <tr r="O25" s="1"/>
      </tp>
      <tp>
        <v>5.4470000000000001</v>
        <stp/>
        <stp>P</stp>
        <stp>0</stp>
        <stp>IR</stp>
        <stp>BONDAVG00471</stp>
        <stp>7년이하(당일)</stp>
        <stp/>
        <stp/>
        <tr r="R55" s="1"/>
      </tp>
      <tp>
        <v>3.355</v>
        <stp/>
        <stp>P</stp>
        <stp>0</stp>
        <stp>IR</stp>
        <stp>BONDAVG60279</stp>
        <stp>1년이하(당일)</stp>
        <stp/>
        <stp/>
        <tr r="K342" s="1"/>
      </tp>
      <tp>
        <v>4.1529999999999996</v>
        <stp/>
        <stp>P</stp>
        <stp>0</stp>
        <stp>IR</stp>
        <stp>BONDAVG00179</stp>
        <stp>2년이하(당일)</stp>
        <stp/>
        <stp/>
        <tr r="M35" s="1"/>
      </tp>
      <tp>
        <v>3.3359999999999999</v>
        <stp/>
        <stp>P</stp>
        <stp>0</stp>
        <stp>IR</stp>
        <stp>BONDAVG00066</stp>
        <stp>3년이하(당일)</stp>
        <stp/>
        <stp/>
        <tr r="O24" s="1"/>
      </tp>
      <tp>
        <v>4.8449999999999998</v>
        <stp/>
        <stp>P</stp>
        <stp>0</stp>
        <stp>IR</stp>
        <stp>BONDAVG10766</stp>
        <stp>4년이하(당일)</stp>
        <stp/>
        <stp/>
        <tr r="P225" s="1"/>
      </tp>
      <tp>
        <v>4.149</v>
        <stp/>
        <stp>P</stp>
        <stp>0</stp>
        <stp>IR</stp>
        <stp>BONDAVG00064</stp>
        <stp>3년이하(당일)</stp>
        <stp/>
        <stp/>
        <tr r="O23" s="1"/>
      </tp>
      <tp>
        <v>3.7429999999999999</v>
        <stp/>
        <stp>P</stp>
        <stp>0</stp>
        <stp>IR</stp>
        <stp>BONDAVG00163</stp>
        <stp>2년이하(당일)</stp>
        <stp/>
        <stp/>
        <tr r="M32" s="1"/>
      </tp>
      <tp>
        <v>3.3559999999999999</v>
        <stp/>
        <stp>P</stp>
        <stp>0</stp>
        <stp>IR</stp>
        <stp>BONDAVG00168</stp>
        <stp>2년이하(당일)</stp>
        <stp/>
        <stp/>
        <tr r="M33" s="1"/>
      </tp>
      <tp>
        <v>3.5939999999999999</v>
        <stp/>
        <stp>P</stp>
        <stp>0</stp>
        <stp>IR</stp>
        <stp>BONDAVG00469</stp>
        <stp>7년이하(당일)</stp>
        <stp/>
        <stp/>
        <tr r="R54" s="1"/>
      </tp>
      <tp>
        <v>4.343</v>
        <stp/>
        <stp>P</stp>
        <stp>0</stp>
        <stp>IR</stp>
        <stp>BONDAVG00769</stp>
        <stp>4년이하(당일)</stp>
        <stp/>
        <stp/>
        <tr r="P75" s="1"/>
      </tp>
      <tp>
        <v>5.0049999999999999</v>
        <stp/>
        <stp>P</stp>
        <stp>0</stp>
        <stp>IR</stp>
        <stp>BONDAVG00456</stp>
        <stp>7년이하(당일)</stp>
        <stp/>
        <stp/>
        <tr r="R53" s="1"/>
      </tp>
      <tp>
        <v>3.8330000000000002</v>
        <stp/>
        <stp>P</stp>
        <stp>0</stp>
        <stp>IR</stp>
        <stp>BONDAVG00150</stp>
        <stp>2년이하(당일)</stp>
        <stp/>
        <stp/>
        <tr r="M31" s="1"/>
      </tp>
      <tp>
        <v>3.9609999999999999</v>
        <stp/>
        <stp>P</stp>
        <stp>0</stp>
        <stp>IR</stp>
        <stp>BONDAVG10747</stp>
        <stp>4년이하(당일)</stp>
        <stp/>
        <stp/>
        <tr r="P224" s="1"/>
      </tp>
      <tp>
        <v>5.4109999999999996</v>
        <stp/>
        <stp>P</stp>
        <stp>0</stp>
        <stp>IR</stp>
        <stp>BONDAVG00636</stp>
        <stp>5년이하(당일)</stp>
        <stp/>
        <stp/>
        <tr r="Q71" s="1"/>
      </tp>
      <tp>
        <v>5.4379999999999997</v>
        <stp/>
        <stp>P</stp>
        <stp>0</stp>
        <stp>IR</stp>
        <stp>BONDAVG00734</stp>
        <stp>4년이하(당일)</stp>
        <stp/>
        <stp/>
        <tr r="P74" s="1"/>
      </tp>
      <tp>
        <v>3.6219999999999999</v>
        <stp/>
        <stp>P</stp>
        <stp>0</stp>
        <stp>IR</stp>
        <stp>BONDAVG00235</stp>
        <stp>1년이하(당일)</stp>
        <stp/>
        <stp/>
        <tr r="K38" s="1"/>
      </tp>
      <tp>
        <v>3.88</v>
        <stp/>
        <stp>P</stp>
        <stp>0</stp>
        <stp>IR</stp>
        <stp>BONDAVG00232</stp>
        <stp>1년이하(당일)</stp>
        <stp/>
        <stp/>
        <tr r="K37" s="1"/>
      </tp>
      <tp>
        <v>3.556</v>
        <stp/>
        <stp>P</stp>
        <stp>0</stp>
        <stp>IR</stp>
        <stp>BONDAVG00238</stp>
        <stp>1년이하(당일)</stp>
        <stp/>
        <stp/>
        <tr r="K39" s="1"/>
      </tp>
      <tp>
        <v>4.17</v>
        <stp/>
        <stp>P</stp>
        <stp>0</stp>
        <stp>IR</stp>
        <stp>BONDAVG00626</stp>
        <stp>5년이하(당일)</stp>
        <stp/>
        <stp/>
        <tr r="Q69" s="1"/>
      </tp>
      <tp>
        <v>3.427</v>
        <stp/>
        <stp>P</stp>
        <stp>0</stp>
        <stp>IR</stp>
        <stp>BONDAVG00027</stp>
        <stp>3년이하(당일)</stp>
        <stp/>
        <stp/>
        <tr r="O22" s="1"/>
      </tp>
      <tp>
        <v>3.9449999999999998</v>
        <stp/>
        <stp>P</stp>
        <stp>0</stp>
        <stp>IR</stp>
        <stp>BONDAVG00125</stp>
        <stp>2년이하(당일)</stp>
        <stp/>
        <stp/>
        <tr r="M30" s="1"/>
      </tp>
      <tp>
        <v>3.4289999999999998</v>
        <stp/>
        <stp>P</stp>
        <stp>0</stp>
        <stp>IR</stp>
        <stp>BONDAVG00622</stp>
        <stp>5년이하(당일)</stp>
        <stp/>
        <stp/>
        <tr r="Q68" s="1"/>
      </tp>
      <tp>
        <v>4.1139999999999999</v>
        <stp/>
        <stp>P</stp>
        <stp>0</stp>
        <stp>IR</stp>
        <stp>BONDAVG00021</stp>
        <stp>3년이하(당일)</stp>
        <stp/>
        <stp/>
        <tr r="O21" s="1"/>
      </tp>
      <tp>
        <v>5.88</v>
        <stp/>
        <stp>P</stp>
        <stp>0</stp>
        <stp>IR</stp>
        <stp>BONDAVG70126</stp>
        <stp>2년이하(당일)</stp>
        <stp/>
        <stp/>
        <tr r="M368" s="1"/>
      </tp>
      <tp>
        <v>4.1779999999999999</v>
        <stp/>
        <stp>P</stp>
        <stp>0</stp>
        <stp>IR</stp>
        <stp>BONDAVG00628</stp>
        <stp>5년이하(당일)</stp>
        <stp/>
        <stp/>
        <tr r="Q70" s="1"/>
      </tp>
      <tp>
        <v>3.5790000000000002</v>
        <stp/>
        <stp>P</stp>
        <stp>0</stp>
        <stp>IR</stp>
        <stp>BONDAVG00417</stp>
        <stp>7년이하(당일)</stp>
        <stp/>
        <stp/>
        <tr r="R52" s="1"/>
      </tp>
      <tp>
        <v>4.2220000000000004</v>
        <stp/>
        <stp>P</stp>
        <stp>0</stp>
        <stp>IR</stp>
        <stp>BONDAVG00014</stp>
        <stp>3년이하(당일)</stp>
        <stp/>
        <stp/>
        <tr r="O19" s="1"/>
      </tp>
      <tp>
        <v>4.9859999999999998</v>
        <stp/>
        <stp>P</stp>
        <stp>0</stp>
        <stp>IR</stp>
        <stp>BONDAVG00015</stp>
        <stp>3년이하(당일)</stp>
        <stp/>
        <stp/>
        <tr r="O20" s="1"/>
      </tp>
      <tp>
        <v>3.3759999999999999</v>
        <stp/>
        <stp>P</stp>
        <stp>0</stp>
        <stp>IR</stp>
        <stp>BONDAVG00012</stp>
        <stp>3년이하(당일)</stp>
        <stp/>
        <stp/>
        <tr r="O18" s="1"/>
      </tp>
      <tp>
        <v>3.5139999999999998</v>
        <stp/>
        <stp>P</stp>
        <stp>0</stp>
        <stp>IR</stp>
        <stp>BONDAVG00112</stp>
        <stp>2년이하(당일)</stp>
        <stp/>
        <stp/>
        <tr r="M29" s="1"/>
      </tp>
      <tp>
        <v>4.3019999999999996</v>
        <stp/>
        <stp>P</stp>
        <stp>0</stp>
        <stp>IR</stp>
        <stp>BONDAVG00612</stp>
        <stp>5년이하(당일)</stp>
        <stp/>
        <stp/>
        <tr r="Q67" s="1"/>
      </tp>
      <tp>
        <v>3.2679999999999998</v>
        <stp/>
        <stp>P</stp>
        <stp>0</stp>
        <stp>IR</stp>
        <stp>BONDAVG00011</stp>
        <stp>3년이하(당일)</stp>
        <stp/>
        <stp/>
        <tr r="O17" s="1"/>
      </tp>
      <tp>
        <v>3.8180000000000001</v>
        <stp/>
        <stp>P</stp>
        <stp>0</stp>
        <stp>IR</stp>
        <stp>BONDAVG40015</stp>
        <stp>3년이하(당일)</stp>
        <stp/>
        <stp/>
        <tr r="O285" s="1"/>
      </tp>
      <tp>
        <v>3.6629999999999998</v>
        <stp/>
        <stp>P</stp>
        <stp>0</stp>
        <stp>IR</stp>
        <stp>BONDAVG70119</stp>
        <stp>2년이하(당일)</stp>
        <stp/>
        <stp/>
        <tr r="M367" s="1"/>
      </tp>
      <tp>
        <v>3.8540000000000001</v>
        <stp/>
        <stp>P</stp>
        <stp>0</stp>
        <stp>IR</stp>
        <stp>BONDAVG40019</stp>
        <stp>3년이하(당일)</stp>
        <stp/>
        <stp/>
        <tr r="O286" s="1"/>
      </tp>
      <tp>
        <v>3.44</v>
        <stp/>
        <stp>P</stp>
        <stp>0</stp>
        <stp>IR</stp>
        <stp>BONDAVG00007</stp>
        <stp>3년이하(당일)</stp>
        <stp/>
        <stp/>
        <tr r="O15" s="1"/>
      </tp>
      <tp>
        <v>3.3839999999999999</v>
        <stp/>
        <stp>P</stp>
        <stp>0</stp>
        <stp>IR</stp>
        <stp>BONDAVG00707</stp>
        <stp>4년이하(당일)</stp>
        <stp/>
        <stp/>
        <tr r="P73" s="1"/>
      </tp>
      <tp>
        <v>3.38</v>
        <stp/>
        <stp>P</stp>
        <stp>0</stp>
        <stp>IR</stp>
        <stp>BONDAVG00104</stp>
        <stp>2년이하(당일)</stp>
        <stp/>
        <stp/>
        <tr r="M28" s="1"/>
      </tp>
      <tp>
        <v>3.5640000000000001</v>
        <stp/>
        <stp>P</stp>
        <stp>0</stp>
        <stp>IR</stp>
        <stp>BONDAVG00604</stp>
        <stp>5년이하(당일)</stp>
        <stp/>
        <stp/>
        <tr r="Q66" s="1"/>
      </tp>
      <tp>
        <v>3.6110000000000002</v>
        <stp/>
        <stp>P</stp>
        <stp>0</stp>
        <stp>IR</stp>
        <stp>BONDAVG00405</stp>
        <stp>7년이하(당일)</stp>
        <stp/>
        <stp/>
        <tr r="R51" s="1"/>
      </tp>
      <tp>
        <v>3.5649999999999999</v>
        <stp/>
        <stp>P</stp>
        <stp>0</stp>
        <stp>IR</stp>
        <stp>BONDAVG00402</stp>
        <stp>7년이하(당일)</stp>
        <stp/>
        <stp/>
        <tr r="R50" s="1"/>
      </tp>
      <tp>
        <v>3.2509999999999999</v>
        <stp/>
        <stp>P</stp>
        <stp>0</stp>
        <stp>IR</stp>
        <stp>BONDAVG00001</stp>
        <stp>3년이하(당일)</stp>
        <stp/>
        <stp/>
        <tr r="O14" s="1"/>
      </tp>
      <tp>
        <v>3.6589999999999998</v>
        <stp/>
        <stp>P</stp>
        <stp>0</stp>
        <stp>IR</stp>
        <stp>BONDAVG00008</stp>
        <stp>3년이하(당일)</stp>
        <stp/>
        <stp/>
        <tr r="O16" s="1"/>
      </tp>
      <tp>
        <v>3.7890000000000001</v>
        <stp/>
        <stp>P</stp>
        <stp>0</stp>
        <stp>IR</stp>
        <stp>BONDAVG00594</stp>
        <stp>7년이하(당일)</stp>
        <stp/>
        <stp/>
        <tr r="R65" s="1"/>
      </tp>
      <tp>
        <v>3.2360000000000002</v>
        <stp/>
        <stp>P</stp>
        <stp>0</stp>
        <stp>IR</stp>
        <stp>BONDAVG10095</stp>
        <stp>2년이하(당일)</stp>
        <stp/>
        <stp/>
        <tr r="M223" s="1"/>
      </tp>
      <tp>
        <v>4.4710000000000001</v>
        <stp/>
        <stp>P</stp>
        <stp>0</stp>
        <stp>IR</stp>
        <stp>BONDAVG00082</stp>
        <stp>2년이하(당일)</stp>
        <stp/>
        <stp/>
        <tr r="M26" s="1"/>
      </tp>
      <tp>
        <v>3.5739999999999998</v>
        <stp/>
        <stp>P</stp>
        <stp>0</stp>
        <stp>IR</stp>
        <stp>BONDAVG00680</stp>
        <stp>4년이하(당일)</stp>
        <stp/>
        <stp/>
        <tr r="P72" s="1"/>
      </tp>
      <tp>
        <v>3.6280000000000001</v>
        <stp/>
        <stp>P</stp>
        <stp>0</stp>
        <stp>IR</stp>
        <stp>BONDAVG00088</stp>
        <stp>2년이하(당일)</stp>
        <stp/>
        <stp/>
        <tr r="M27" s="1"/>
      </tp>
      <tp>
        <v>4.5650000000000004</v>
        <stp/>
        <stp>P</stp>
        <stp>0</stp>
        <stp>IR</stp>
        <stp>BONDAVG00188</stp>
        <stp>3년이하(당일)</stp>
        <stp/>
        <stp/>
        <tr r="O36" s="1"/>
      </tp>
      <tp>
        <v>3.4849999999999999</v>
        <stp/>
        <stp>P</stp>
        <stp>0</stp>
        <stp>IR</stp>
        <stp>BONDAVG40772</stp>
        <stp>5년이하(당일)</stp>
        <stp/>
        <stp/>
        <tr r="Q288" s="1"/>
      </tp>
      <tp>
        <v>5.915</v>
        <stp/>
        <stp>P</stp>
        <stp>0</stp>
        <stp>IR</stp>
        <stp>BONDAVG50572</stp>
        <stp>7년이하(당일)</stp>
        <stp/>
        <stp/>
        <tr r="R313" s="1"/>
      </tp>
      <tp>
        <v>3.6259999999999999</v>
        <stp/>
        <stp>P</stp>
        <stp>0</stp>
        <stp>IR</stp>
        <stp>BONDAVG00174</stp>
        <stp>3년이하(당일)</stp>
        <stp/>
        <stp/>
        <tr r="O34" s="1"/>
      </tp>
      <tp>
        <v>3.585</v>
        <stp/>
        <stp>P</stp>
        <stp>0</stp>
        <stp>IR</stp>
        <stp>BONDAVG00072</stp>
        <stp>2년이하(당일)</stp>
        <stp/>
        <stp/>
        <tr r="M25" s="1"/>
      </tp>
      <tp>
        <v>4.5229999999999997</v>
        <stp/>
        <stp>P</stp>
        <stp>0</stp>
        <stp>IR</stp>
        <stp>BONDAVG00179</stp>
        <stp>3년이하(당일)</stp>
        <stp/>
        <stp/>
        <tr r="O35" s="1"/>
      </tp>
      <tp>
        <v>3.3210000000000002</v>
        <stp/>
        <stp>P</stp>
        <stp>0</stp>
        <stp>IR</stp>
        <stp>BONDAVG00066</stp>
        <stp>2년이하(당일)</stp>
        <stp/>
        <stp/>
        <tr r="M24" s="1"/>
      </tp>
      <tp>
        <v>3.323</v>
        <stp/>
        <stp>P</stp>
        <stp>0</stp>
        <stp>IR</stp>
        <stp>BONDAVG00367</stp>
        <stp>1년이하(당일)</stp>
        <stp/>
        <stp/>
        <tr r="K49" s="1"/>
      </tp>
      <tp>
        <v>5.2519999999999998</v>
        <stp/>
        <stp>P</stp>
        <stp>0</stp>
        <stp>IR</stp>
        <stp>BONDAVG10766</stp>
        <stp>5년이하(당일)</stp>
        <stp/>
        <stp/>
        <tr r="Q225" s="1"/>
      </tp>
      <tp>
        <v>3.8849999999999998</v>
        <stp/>
        <stp>P</stp>
        <stp>0</stp>
        <stp>IR</stp>
        <stp>BONDAVG00064</stp>
        <stp>2년이하(당일)</stp>
        <stp/>
        <stp/>
        <tr r="M23" s="1"/>
      </tp>
      <tp>
        <v>3.9140000000000001</v>
        <stp/>
        <stp>P</stp>
        <stp>0</stp>
        <stp>IR</stp>
        <stp>BONDAVG00163</stp>
        <stp>3년이하(당일)</stp>
        <stp/>
        <stp/>
        <tr r="O32" s="1"/>
      </tp>
      <tp>
        <v>4.3630000000000004</v>
        <stp/>
        <stp>P</stp>
        <stp>0</stp>
        <stp>IR</stp>
        <stp>BONDAVG00561</stp>
        <stp>7년이하(당일)</stp>
        <stp/>
        <stp/>
        <tr r="R64" s="1"/>
      </tp>
      <tp>
        <v>3.4079999999999999</v>
        <stp/>
        <stp>P</stp>
        <stp>0</stp>
        <stp>IR</stp>
        <stp>BONDAVG00168</stp>
        <stp>3년이하(당일)</stp>
        <stp/>
        <stp/>
        <tr r="O33" s="1"/>
      </tp>
      <tp>
        <v>4.585</v>
        <stp/>
        <stp>P</stp>
        <stp>0</stp>
        <stp>IR</stp>
        <stp>BONDAVG00769</stp>
        <stp>5년이하(당일)</stp>
        <stp/>
        <stp/>
        <tr r="Q75" s="1"/>
      </tp>
      <tp>
        <v>3.6389999999999998</v>
        <stp/>
        <stp>P</stp>
        <stp>0</stp>
        <stp>IR</stp>
        <stp>BONDAVG00354</stp>
        <stp>1년이하(당일)</stp>
        <stp/>
        <stp/>
        <tr r="K48" s="1"/>
      </tp>
      <tp>
        <v>3.7109999999999999</v>
        <stp/>
        <stp>P</stp>
        <stp>0</stp>
        <stp>IR</stp>
        <stp>BONDAVG00353</stp>
        <stp>1년이하(당일)</stp>
        <stp/>
        <stp/>
        <tr r="K47" s="1"/>
      </tp>
      <tp>
        <v>3.8969999999999998</v>
        <stp/>
        <stp>P</stp>
        <stp>0</stp>
        <stp>IR</stp>
        <stp>BONDAVG00150</stp>
        <stp>3년이하(당일)</stp>
        <stp/>
        <stp/>
        <tr r="O31" s="1"/>
      </tp>
      <tp>
        <v>3.4489999999999998</v>
        <stp/>
        <stp>P</stp>
        <stp>0</stp>
        <stp>IR</stp>
        <stp>BONDAVG60359</stp>
        <stp>1년이하(당일)</stp>
        <stp/>
        <stp/>
        <tr r="K343" s="1"/>
      </tp>
      <tp>
        <v>4.1420000000000003</v>
        <stp/>
        <stp>P</stp>
        <stp>0</stp>
        <stp>IR</stp>
        <stp>BONDAVG10747</stp>
        <stp>5년이하(당일)</stp>
        <stp/>
        <stp/>
        <tr r="Q224" s="1"/>
      </tp>
      <tp>
        <v>3.5640000000000001</v>
        <stp/>
        <stp>P</stp>
        <stp>0</stp>
        <stp>IR</stp>
        <stp>BONDAVG00347</stp>
        <stp>1년이하(당일)</stp>
        <stp/>
        <stp/>
        <tr r="K45" s="1"/>
      </tp>
      <tp>
        <v>3.3889999999999998</v>
        <stp/>
        <stp>P</stp>
        <stp>0</stp>
        <stp>IR</stp>
        <stp>BONDAVG00345</stp>
        <stp>1년이하(당일)</stp>
        <stp/>
        <stp/>
        <tr r="K44" s="1"/>
      </tp>
      <tp>
        <v>4.0789999999999997</v>
        <stp/>
        <stp>P</stp>
        <stp>0</stp>
        <stp>IR</stp>
        <stp>BONDAVG00341</stp>
        <stp>1년이하(당일)</stp>
        <stp/>
        <stp/>
        <tr r="K43" s="1"/>
      </tp>
      <tp>
        <v>3.7360000000000002</v>
        <stp/>
        <stp>P</stp>
        <stp>0</stp>
        <stp>IR</stp>
        <stp>BONDAVG00349</stp>
        <stp>1년이하(당일)</stp>
        <stp/>
        <stp/>
        <tr r="K46" s="1"/>
      </tp>
      <tp>
        <v>5.1130000000000004</v>
        <stp/>
        <stp>P</stp>
        <stp>0</stp>
        <stp>IR</stp>
        <stp>BONDAVG00636</stp>
        <stp>4년이하(당일)</stp>
        <stp/>
        <stp/>
        <tr r="P71" s="1"/>
      </tp>
      <tp>
        <v>4.5049999999999999</v>
        <stp/>
        <stp>P</stp>
        <stp>0</stp>
        <stp>IR</stp>
        <stp>BONDAVG00334</stp>
        <stp>1년이하(당일)</stp>
        <stp/>
        <stp/>
        <tr r="K41" s="1"/>
      </tp>
      <tp>
        <v>5.8419999999999996</v>
        <stp/>
        <stp>P</stp>
        <stp>0</stp>
        <stp>IR</stp>
        <stp>BONDAVG00734</stp>
        <stp>5년이하(당일)</stp>
        <stp/>
        <stp/>
        <tr r="Q74" s="1"/>
      </tp>
      <tp>
        <v>3.6259999999999999</v>
        <stp/>
        <stp>P</stp>
        <stp>0</stp>
        <stp>IR</stp>
        <stp>BONDAVG00530</stp>
        <stp>7년이하(당일)</stp>
        <stp/>
        <stp/>
        <tr r="R62" s="1"/>
      </tp>
      <tp>
        <v>4.3360000000000003</v>
        <stp/>
        <stp>P</stp>
        <stp>0</stp>
        <stp>IR</stp>
        <stp>BONDAVG00338</stp>
        <stp>1년이하(당일)</stp>
        <stp/>
        <stp/>
        <tr r="K42" s="1"/>
      </tp>
      <tp>
        <v>3.577</v>
        <stp/>
        <stp>P</stp>
        <stp>0</stp>
        <stp>IR</stp>
        <stp>BONDAVG00538</stp>
        <stp>7년이하(당일)</stp>
        <stp/>
        <stp/>
        <tr r="R63" s="1"/>
      </tp>
      <tp>
        <v>3.9710000000000001</v>
        <stp/>
        <stp>P</stp>
        <stp>0</stp>
        <stp>IR</stp>
        <stp>BONDAVG00626</stp>
        <stp>4년이하(당일)</stp>
        <stp/>
        <stp/>
        <tr r="P69" s="1"/>
      </tp>
      <tp>
        <v>3.395</v>
        <stp/>
        <stp>P</stp>
        <stp>0</stp>
        <stp>IR</stp>
        <stp>BONDAVG00027</stp>
        <stp>2년이하(당일)</stp>
        <stp/>
        <stp/>
        <tr r="M22" s="1"/>
      </tp>
      <tp>
        <v>3.4630000000000001</v>
        <stp/>
        <stp>P</stp>
        <stp>0</stp>
        <stp>IR</stp>
        <stp>BONDAVG00527</stp>
        <stp>7년이하(당일)</stp>
        <stp/>
        <stp/>
        <tr r="R60" s="1"/>
      </tp>
      <tp>
        <v>4.0609999999999999</v>
        <stp/>
        <stp>P</stp>
        <stp>0</stp>
        <stp>IR</stp>
        <stp>BONDAVG00125</stp>
        <stp>3년이하(당일)</stp>
        <stp/>
        <stp/>
        <tr r="O30" s="1"/>
      </tp>
      <tp>
        <v>3.3679999999999999</v>
        <stp/>
        <stp>P</stp>
        <stp>0</stp>
        <stp>IR</stp>
        <stp>BONDAVG00622</stp>
        <stp>4년이하(당일)</stp>
        <stp/>
        <stp/>
        <tr r="P68" s="1"/>
      </tp>
      <tp>
        <v>3.6520000000000001</v>
        <stp/>
        <stp>P</stp>
        <stp>0</stp>
        <stp>IR</stp>
        <stp>BONDAVG00323</stp>
        <stp>1년이하(당일)</stp>
        <stp/>
        <stp/>
        <tr r="K40" s="1"/>
      </tp>
      <tp>
        <v>4.0030000000000001</v>
        <stp/>
        <stp>P</stp>
        <stp>0</stp>
        <stp>IR</stp>
        <stp>BONDAVG00021</stp>
        <stp>2년이하(당일)</stp>
        <stp/>
        <stp/>
        <tr r="M21" s="1"/>
      </tp>
      <tp>
        <v>6.1849999999999996</v>
        <stp/>
        <stp>P</stp>
        <stp>0</stp>
        <stp>IR</stp>
        <stp>BONDAVG70126</stp>
        <stp>3년이하(당일)</stp>
        <stp/>
        <stp/>
        <tr r="O368" s="1"/>
      </tp>
      <tp>
        <v>3.4609999999999999</v>
        <stp/>
        <stp>P</stp>
        <stp>0</stp>
        <stp>IR</stp>
        <stp>BONDAVG00528</stp>
        <stp>7년이하(당일)</stp>
        <stp/>
        <stp/>
        <tr r="R61" s="1"/>
      </tp>
      <tp>
        <v>3.9889999999999999</v>
        <stp/>
        <stp>P</stp>
        <stp>0</stp>
        <stp>IR</stp>
        <stp>BONDAVG00628</stp>
        <stp>4년이하(당일)</stp>
        <stp/>
        <stp/>
        <tr r="P70" s="1"/>
      </tp>
      <tp>
        <v>4.0090000000000003</v>
        <stp/>
        <stp>P</stp>
        <stp>0</stp>
        <stp>IR</stp>
        <stp>BONDAVG00014</stp>
        <stp>2년이하(당일)</stp>
        <stp/>
        <stp/>
        <tr r="M19" s="1"/>
      </tp>
      <tp>
        <v>4.4820000000000002</v>
        <stp/>
        <stp>P</stp>
        <stp>0</stp>
        <stp>IR</stp>
        <stp>BONDAVG00015</stp>
        <stp>2년이하(당일)</stp>
        <stp/>
        <stp/>
        <tr r="M20" s="1"/>
      </tp>
      <tp>
        <v>3.34</v>
        <stp/>
        <stp>P</stp>
        <stp>0</stp>
        <stp>IR</stp>
        <stp>BONDAVG00012</stp>
        <stp>2년이하(당일)</stp>
        <stp/>
        <stp/>
        <tr r="M18" s="1"/>
      </tp>
      <tp>
        <v>3.5990000000000002</v>
        <stp/>
        <stp>P</stp>
        <stp>0</stp>
        <stp>IR</stp>
        <stp>BONDAVG00112</stp>
        <stp>3년이하(당일)</stp>
        <stp/>
        <stp/>
        <tr r="O29" s="1"/>
      </tp>
      <tp>
        <v>4.1550000000000002</v>
        <stp/>
        <stp>P</stp>
        <stp>0</stp>
        <stp>IR</stp>
        <stp>BONDAVG00612</stp>
        <stp>4년이하(당일)</stp>
        <stp/>
        <stp/>
        <tr r="P67" s="1"/>
      </tp>
      <tp>
        <v>3.3090000000000002</v>
        <stp/>
        <stp>P</stp>
        <stp>0</stp>
        <stp>IR</stp>
        <stp>BONDAVG00011</stp>
        <stp>2년이하(당일)</stp>
        <stp/>
        <stp/>
        <tr r="M17" s="1"/>
      </tp>
      <tp>
        <v>3.6970000000000001</v>
        <stp/>
        <stp>P</stp>
        <stp>0</stp>
        <stp>IR</stp>
        <stp>BONDAVG40015</stp>
        <stp>2년이하(당일)</stp>
        <stp/>
        <stp/>
        <tr r="M285" s="1"/>
      </tp>
      <tp>
        <v>3.6669999999999998</v>
        <stp/>
        <stp>P</stp>
        <stp>0</stp>
        <stp>IR</stp>
        <stp>BONDAVG70119</stp>
        <stp>3년이하(당일)</stp>
        <stp/>
        <stp/>
        <tr r="O367" s="1"/>
      </tp>
      <tp>
        <v>3.7429999999999999</v>
        <stp/>
        <stp>P</stp>
        <stp>0</stp>
        <stp>IR</stp>
        <stp>BONDAVG40019</stp>
        <stp>2년이하(당일)</stp>
        <stp/>
        <stp/>
        <tr r="M286" s="1"/>
      </tp>
      <tp>
        <v>3.4</v>
        <stp/>
        <stp>P</stp>
        <stp>0</stp>
        <stp>IR</stp>
        <stp>BONDAVG00007</stp>
        <stp>2년이하(당일)</stp>
        <stp/>
        <stp/>
        <tr r="M15" s="1"/>
      </tp>
      <tp>
        <v>3.4550000000000001</v>
        <stp/>
        <stp>P</stp>
        <stp>0</stp>
        <stp>IR</stp>
        <stp>BONDAVG00707</stp>
        <stp>5년이하(당일)</stp>
        <stp/>
        <stp/>
        <tr r="Q73" s="1"/>
      </tp>
      <tp>
        <v>3.4169999999999998</v>
        <stp/>
        <stp>P</stp>
        <stp>0</stp>
        <stp>IR</stp>
        <stp>BONDAVG00104</stp>
        <stp>3년이하(당일)</stp>
        <stp/>
        <stp/>
        <tr r="O28" s="1"/>
      </tp>
      <tp>
        <v>3.4969999999999999</v>
        <stp/>
        <stp>P</stp>
        <stp>0</stp>
        <stp>IR</stp>
        <stp>BONDAVG00604</stp>
        <stp>4년이하(당일)</stp>
        <stp/>
        <stp/>
        <tr r="P66" s="1"/>
      </tp>
      <tp>
        <v>3.2919999999999998</v>
        <stp/>
        <stp>P</stp>
        <stp>0</stp>
        <stp>IR</stp>
        <stp>BONDAVG00001</stp>
        <stp>2년이하(당일)</stp>
        <stp/>
        <stp/>
        <tr r="M14" s="1"/>
      </tp>
      <tp>
        <v>3.5739999999999998</v>
        <stp/>
        <stp>P</stp>
        <stp>0</stp>
        <stp>IR</stp>
        <stp>BONDAVG00008</stp>
        <stp>2년이하(당일)</stp>
        <stp/>
        <stp/>
        <tr r="M16" s="1"/>
      </tp>
      <tp>
        <v>3.4420000000000002</v>
        <stp/>
        <stp>P</stp>
        <stp>0</stp>
        <stp>IR</stp>
        <stp>BONDAVG00508</stp>
        <stp>7년이하(당일)</stp>
        <stp/>
        <stp/>
        <tr r="R58" s="1"/>
      </tp>
      <tp>
        <v>5.5709999999999997</v>
        <stp/>
        <stp>P</stp>
        <stp>0</stp>
        <stp>IR</stp>
        <stp>BONDAVG00509</stp>
        <stp>7년이하(당일)</stp>
        <stp/>
        <stp/>
        <tr r="R59" s="1"/>
      </tp>
      <tp>
        <v>3.2909999999999999</v>
        <stp/>
        <stp>P</stp>
        <stp>0</stp>
        <stp>IR</stp>
        <stp>BONDAVG00494</stp>
        <stp>5년이하(당일)</stp>
        <stp/>
        <stp/>
        <tr r="Q56" s="1"/>
      </tp>
      <tp>
        <v>3.58</v>
        <stp/>
        <stp>P</stp>
        <stp>0</stp>
        <stp>IR</stp>
        <stp>BONDAVG00594</stp>
        <stp>4년이하(당일)</stp>
        <stp/>
        <stp/>
        <tr r="P65" s="1"/>
      </tp>
      <tp>
        <v>3.3069999999999999</v>
        <stp/>
        <stp>P</stp>
        <stp>0</stp>
        <stp>IR</stp>
        <stp>BONDAVG10095</stp>
        <stp>1년이하(당일)</stp>
        <stp/>
        <stp/>
        <tr r="K223" s="1"/>
      </tp>
      <tp>
        <v>3.33</v>
        <stp/>
        <stp>P</stp>
        <stp>0</stp>
        <stp>IR</stp>
        <stp>BONDAVG40495</stp>
        <stp>5년이하(당일)</stp>
        <stp/>
        <stp/>
        <tr r="Q287" s="1"/>
      </tp>
      <tp>
        <v>3.8719999999999999</v>
        <stp/>
        <stp>P</stp>
        <stp>0</stp>
        <stp>IR</stp>
        <stp>BONDAVG00499</stp>
        <stp>5년이하(당일)</stp>
        <stp/>
        <stp/>
        <tr r="Q57" s="1"/>
      </tp>
      <tp>
        <v>4.3179999999999996</v>
        <stp/>
        <stp>P</stp>
        <stp>0</stp>
        <stp>IR</stp>
        <stp>BONDAVG00082</stp>
        <stp>1년이하(당일)</stp>
        <stp/>
        <stp/>
        <tr r="K26" s="1"/>
      </tp>
      <tp>
        <v>3.7709999999999999</v>
        <stp/>
        <stp>P</stp>
        <stp>0</stp>
        <stp>IR</stp>
        <stp>BONDAVG00680</stp>
        <stp>7년이하(당일)</stp>
        <stp/>
        <stp/>
        <tr r="R72" s="1"/>
      </tp>
      <tp>
        <v>3.5219999999999998</v>
        <stp/>
        <stp>P</stp>
        <stp>0</stp>
        <stp>IR</stp>
        <stp>BONDAVG00088</stp>
        <stp>1년이하(당일)</stp>
        <stp/>
        <stp/>
        <tr r="K27" s="1"/>
      </tp>
      <tp>
        <v>5.7460000000000004</v>
        <stp/>
        <stp>P</stp>
        <stp>0</stp>
        <stp>IR</stp>
        <stp>BONDAVG50572</stp>
        <stp>4년이하(당일)</stp>
        <stp/>
        <stp/>
        <tr r="P313" s="1"/>
      </tp>
      <tp>
        <v>3.496</v>
        <stp/>
        <stp>P</stp>
        <stp>0</stp>
        <stp>IR</stp>
        <stp>BONDAVG00072</stp>
        <stp>1년이하(당일)</stp>
        <stp/>
        <stp/>
        <tr r="K25" s="1"/>
      </tp>
      <tp>
        <v>5.3479999999999999</v>
        <stp/>
        <stp>P</stp>
        <stp>0</stp>
        <stp>IR</stp>
        <stp>BONDAVG00471</stp>
        <stp>5년이하(당일)</stp>
        <stp/>
        <stp/>
        <tr r="Q55" s="1"/>
      </tp>
      <tp>
        <v>3.2559999999999998</v>
        <stp/>
        <stp>P</stp>
        <stp>0</stp>
        <stp>IR</stp>
        <stp>BONDAVG60279</stp>
        <stp>3년이하(당일)</stp>
        <stp/>
        <stp/>
        <tr r="O342" s="1"/>
      </tp>
      <tp>
        <v>3.2919999999999998</v>
        <stp/>
        <stp>P</stp>
        <stp>0</stp>
        <stp>IR</stp>
        <stp>BONDAVG00066</stp>
        <stp>1년이하(당일)</stp>
        <stp/>
        <stp/>
        <tr r="K24" s="1"/>
      </tp>
      <tp>
        <v>3.363</v>
        <stp/>
        <stp>P</stp>
        <stp>0</stp>
        <stp>IR</stp>
        <stp>BONDAVG00367</stp>
        <stp>2년이하(당일)</stp>
        <stp/>
        <stp/>
        <tr r="M49" s="1"/>
      </tp>
      <tp>
        <v>3.8140000000000001</v>
        <stp/>
        <stp>P</stp>
        <stp>0</stp>
        <stp>IR</stp>
        <stp>BONDAVG00064</stp>
        <stp>1년이하(당일)</stp>
        <stp/>
        <stp/>
        <tr r="K23" s="1"/>
      </tp>
      <tp>
        <v>3.8730000000000002</v>
        <stp/>
        <stp>P</stp>
        <stp>0</stp>
        <stp>IR</stp>
        <stp>BONDAVG00561</stp>
        <stp>4년이하(당일)</stp>
        <stp/>
        <stp/>
        <tr r="P64" s="1"/>
      </tp>
      <tp>
        <v>3.4740000000000002</v>
        <stp/>
        <stp>P</stp>
        <stp>0</stp>
        <stp>IR</stp>
        <stp>BONDAVG00469</stp>
        <stp>5년이하(당일)</stp>
        <stp/>
        <stp/>
        <tr r="Q54" s="1"/>
      </tp>
      <tp>
        <v>4.7610000000000001</v>
        <stp/>
        <stp>P</stp>
        <stp>0</stp>
        <stp>IR</stp>
        <stp>BONDAVG00456</stp>
        <stp>5년이하(당일)</stp>
        <stp/>
        <stp/>
        <tr r="Q53" s="1"/>
      </tp>
      <tp>
        <v>3.6859999999999999</v>
        <stp/>
        <stp>P</stp>
        <stp>0</stp>
        <stp>IR</stp>
        <stp>BONDAVG00354</stp>
        <stp>2년이하(당일)</stp>
        <stp/>
        <stp/>
        <tr r="M48" s="1"/>
      </tp>
      <tp>
        <v>3.827</v>
        <stp/>
        <stp>P</stp>
        <stp>0</stp>
        <stp>IR</stp>
        <stp>BONDAVG00353</stp>
        <stp>2년이하(당일)</stp>
        <stp/>
        <stp/>
        <tr r="M47" s="1"/>
      </tp>
      <tp>
        <v>3.472</v>
        <stp/>
        <stp>P</stp>
        <stp>0</stp>
        <stp>IR</stp>
        <stp>BONDAVG60359</stp>
        <stp>2년이하(당일)</stp>
        <stp/>
        <stp/>
        <tr r="M343" s="1"/>
      </tp>
      <tp>
        <v>3.6349999999999998</v>
        <stp/>
        <stp>P</stp>
        <stp>0</stp>
        <stp>IR</stp>
        <stp>BONDAVG00347</stp>
        <stp>2년이하(당일)</stp>
        <stp/>
        <stp/>
        <tr r="M45" s="1"/>
      </tp>
      <tp>
        <v>3.4249999999999998</v>
        <stp/>
        <stp>P</stp>
        <stp>0</stp>
        <stp>IR</stp>
        <stp>BONDAVG00345</stp>
        <stp>2년이하(당일)</stp>
        <stp/>
        <stp/>
        <tr r="M44" s="1"/>
      </tp>
      <tp>
        <v>4.3250000000000002</v>
        <stp/>
        <stp>P</stp>
        <stp>0</stp>
        <stp>IR</stp>
        <stp>BONDAVG00341</stp>
        <stp>2년이하(당일)</stp>
        <stp/>
        <stp/>
        <tr r="M43" s="1"/>
      </tp>
      <tp>
        <v>3.827</v>
        <stp/>
        <stp>P</stp>
        <stp>0</stp>
        <stp>IR</stp>
        <stp>BONDAVG00349</stp>
        <stp>2년이하(당일)</stp>
        <stp/>
        <stp/>
        <tr r="M46" s="1"/>
      </tp>
      <tp>
        <v>5.6639999999999997</v>
        <stp/>
        <stp>P</stp>
        <stp>0</stp>
        <stp>IR</stp>
        <stp>BONDAVG00636</stp>
        <stp>7년이하(당일)</stp>
        <stp/>
        <stp/>
        <tr r="R71" s="1"/>
      </tp>
      <tp>
        <v>4.9109999999999996</v>
        <stp/>
        <stp>P</stp>
        <stp>0</stp>
        <stp>IR</stp>
        <stp>BONDAVG00334</stp>
        <stp>2년이하(당일)</stp>
        <stp/>
        <stp/>
        <tr r="M41" s="1"/>
      </tp>
      <tp>
        <v>3.806</v>
        <stp/>
        <stp>P</stp>
        <stp>0</stp>
        <stp>IR</stp>
        <stp>BONDAVG00235</stp>
        <stp>3년이하(당일)</stp>
        <stp/>
        <stp/>
        <tr r="O38" s="1"/>
      </tp>
      <tp>
        <v>4.9939999999999998</v>
        <stp/>
        <stp>P</stp>
        <stp>0</stp>
        <stp>IR</stp>
        <stp>BONDAVG00232</stp>
        <stp>3년이하(당일)</stp>
        <stp/>
        <stp/>
        <tr r="O37" s="1"/>
      </tp>
      <tp>
        <v>3.4550000000000001</v>
        <stp/>
        <stp>P</stp>
        <stp>0</stp>
        <stp>IR</stp>
        <stp>BONDAVG00530</stp>
        <stp>4년이하(당일)</stp>
        <stp/>
        <stp/>
        <tr r="P62" s="1"/>
      </tp>
      <tp>
        <v>3.7080000000000002</v>
        <stp/>
        <stp>P</stp>
        <stp>0</stp>
        <stp>IR</stp>
        <stp>BONDAVG00238</stp>
        <stp>3년이하(당일)</stp>
        <stp/>
        <stp/>
        <tr r="O39" s="1"/>
      </tp>
      <tp>
        <v>4.5419999999999998</v>
        <stp/>
        <stp>P</stp>
        <stp>0</stp>
        <stp>IR</stp>
        <stp>BONDAVG00338</stp>
        <stp>2년이하(당일)</stp>
        <stp/>
        <stp/>
        <tr r="M42" s="1"/>
      </tp>
      <tp>
        <v>3.4119999999999999</v>
        <stp/>
        <stp>P</stp>
        <stp>0</stp>
        <stp>IR</stp>
        <stp>BONDAVG00538</stp>
        <stp>4년이하(당일)</stp>
        <stp/>
        <stp/>
        <tr r="P63" s="1"/>
      </tp>
      <tp>
        <v>4.4039999999999999</v>
        <stp/>
        <stp>P</stp>
        <stp>0</stp>
        <stp>IR</stp>
        <stp>BONDAVG00626</stp>
        <stp>7년이하(당일)</stp>
        <stp/>
        <stp/>
        <tr r="R69" s="1"/>
      </tp>
      <tp>
        <v>3.3620000000000001</v>
        <stp/>
        <stp>P</stp>
        <stp>0</stp>
        <stp>IR</stp>
        <stp>BONDAVG00027</stp>
        <stp>1년이하(당일)</stp>
        <stp/>
        <stp/>
        <tr r="K22" s="1"/>
      </tp>
      <tp>
        <v>3.2869999999999999</v>
        <stp/>
        <stp>P</stp>
        <stp>0</stp>
        <stp>IR</stp>
        <stp>BONDAVG00527</stp>
        <stp>4년이하(당일)</stp>
        <stp/>
        <stp/>
        <tr r="P60" s="1"/>
      </tp>
      <tp>
        <v>3.5630000000000002</v>
        <stp/>
        <stp>P</stp>
        <stp>0</stp>
        <stp>IR</stp>
        <stp>BONDAVG00622</stp>
        <stp>7년이하(당일)</stp>
        <stp/>
        <stp/>
        <tr r="R68" s="1"/>
      </tp>
      <tp>
        <v>3.706</v>
        <stp/>
        <stp>P</stp>
        <stp>0</stp>
        <stp>IR</stp>
        <stp>BONDAVG00323</stp>
        <stp>2년이하(당일)</stp>
        <stp/>
        <stp/>
        <tr r="M40" s="1"/>
      </tp>
      <tp>
        <v>3.8849999999999998</v>
        <stp/>
        <stp>P</stp>
        <stp>0</stp>
        <stp>IR</stp>
        <stp>BONDAVG00021</stp>
        <stp>1년이하(당일)</stp>
        <stp/>
        <stp/>
        <tr r="K21" s="1"/>
      </tp>
      <tp>
        <v>3.286</v>
        <stp/>
        <stp>P</stp>
        <stp>0</stp>
        <stp>IR</stp>
        <stp>BONDAVG00528</stp>
        <stp>4년이하(당일)</stp>
        <stp/>
        <stp/>
        <tr r="P61" s="1"/>
      </tp>
      <tp>
        <v>4.4189999999999996</v>
        <stp/>
        <stp>P</stp>
        <stp>0</stp>
        <stp>IR</stp>
        <stp>BONDAVG00628</stp>
        <stp>7년이하(당일)</stp>
        <stp/>
        <stp/>
        <tr r="R70" s="1"/>
      </tp>
      <tp>
        <v>3.42</v>
        <stp/>
        <stp>P</stp>
        <stp>0</stp>
        <stp>IR</stp>
        <stp>BONDAVG00417</stp>
        <stp>5년이하(당일)</stp>
        <stp/>
        <stp/>
        <tr r="Q52" s="1"/>
      </tp>
      <tp>
        <v>3.8610000000000002</v>
        <stp/>
        <stp>P</stp>
        <stp>0</stp>
        <stp>IR</stp>
        <stp>BONDAVG00014</stp>
        <stp>1년이하(당일)</stp>
        <stp/>
        <stp/>
        <tr r="K19" s="1"/>
      </tp>
      <tp>
        <v>4.202</v>
        <stp/>
        <stp>P</stp>
        <stp>0</stp>
        <stp>IR</stp>
        <stp>BONDAVG00015</stp>
        <stp>1년이하(당일)</stp>
        <stp/>
        <stp/>
        <tr r="K20" s="1"/>
      </tp>
      <tp>
        <v>3.3010000000000002</v>
        <stp/>
        <stp>P</stp>
        <stp>0</stp>
        <stp>IR</stp>
        <stp>BONDAVG00012</stp>
        <stp>1년이하(당일)</stp>
        <stp/>
        <stp/>
        <tr r="K18" s="1"/>
      </tp>
      <tp>
        <v>4.5289999999999999</v>
        <stp/>
        <stp>P</stp>
        <stp>0</stp>
        <stp>IR</stp>
        <stp>BONDAVG00612</stp>
        <stp>7년이하(당일)</stp>
        <stp/>
        <stp/>
        <tr r="R67" s="1"/>
      </tp>
      <tp>
        <v>3.38</v>
        <stp/>
        <stp>P</stp>
        <stp>0</stp>
        <stp>IR</stp>
        <stp>BONDAVG00011</stp>
        <stp>1년이하(당일)</stp>
        <stp/>
        <stp/>
        <tr r="K17" s="1"/>
      </tp>
      <tp>
        <v>3.6120000000000001</v>
        <stp/>
        <stp>P</stp>
        <stp>0</stp>
        <stp>IR</stp>
        <stp>BONDAVG40015</stp>
        <stp>1년이하(당일)</stp>
        <stp/>
        <stp/>
        <tr r="K285" s="1"/>
      </tp>
      <tp>
        <v>3.625</v>
        <stp/>
        <stp>P</stp>
        <stp>0</stp>
        <stp>IR</stp>
        <stp>BONDAVG40019</stp>
        <stp>1년이하(당일)</stp>
        <stp/>
        <stp/>
        <tr r="K286" s="1"/>
      </tp>
      <tp>
        <v>3.3580000000000001</v>
        <stp/>
        <stp>P</stp>
        <stp>0</stp>
        <stp>IR</stp>
        <stp>BONDAVG00007</stp>
        <stp>1년이하(당일)</stp>
        <stp/>
        <stp/>
        <tr r="K15" s="1"/>
      </tp>
      <tp>
        <v>3.7509999999999999</v>
        <stp/>
        <stp>P</stp>
        <stp>0</stp>
        <stp>IR</stp>
        <stp>BONDAVG00604</stp>
        <stp>7년이하(당일)</stp>
        <stp/>
        <stp/>
        <tr r="R66" s="1"/>
      </tp>
      <tp>
        <v>3.4279999999999999</v>
        <stp/>
        <stp>P</stp>
        <stp>0</stp>
        <stp>IR</stp>
        <stp>BONDAVG00405</stp>
        <stp>5년이하(당일)</stp>
        <stp/>
        <stp/>
        <tr r="Q51" s="1"/>
      </tp>
      <tp>
        <v>3.4129999999999998</v>
        <stp/>
        <stp>P</stp>
        <stp>0</stp>
        <stp>IR</stp>
        <stp>BONDAVG00402</stp>
        <stp>5년이하(당일)</stp>
        <stp/>
        <stp/>
        <tr r="Q50" s="1"/>
      </tp>
      <tp>
        <v>3.363</v>
        <stp/>
        <stp>P</stp>
        <stp>0</stp>
        <stp>IR</stp>
        <stp>BONDAVG00001</stp>
        <stp>1년이하(당일)</stp>
        <stp/>
        <stp/>
        <tr r="K14" s="1"/>
      </tp>
      <tp>
        <v>3.4889999999999999</v>
        <stp/>
        <stp>P</stp>
        <stp>0</stp>
        <stp>IR</stp>
        <stp>BONDAVG00008</stp>
        <stp>1년이하(당일)</stp>
        <stp/>
        <stp/>
        <tr r="K16" s="1"/>
      </tp>
      <tp>
        <v>3.3109999999999999</v>
        <stp/>
        <stp>P</stp>
        <stp>0</stp>
        <stp>IR</stp>
        <stp>BONDAVG00508</stp>
        <stp>4년이하(당일)</stp>
        <stp/>
        <stp/>
        <tr r="P58" s="1"/>
      </tp>
      <tp>
        <v>4.9930000000000003</v>
        <stp/>
        <stp>P</stp>
        <stp>0</stp>
        <stp>IR</stp>
        <stp>BONDAVG00509</stp>
        <stp>4년이하(당일)</stp>
        <stp/>
        <stp/>
        <tr r="P59" s="1"/>
      </tp>
      <tp>
        <v>3.2679999999999998</v>
        <stp/>
        <stp>P</stp>
        <stp>0</stp>
        <stp>IR</stp>
        <stp>BONDAVG00494</stp>
        <stp>4년이하(당일)</stp>
        <stp/>
        <stp/>
        <tr r="P56" s="1"/>
      </tp>
      <tp>
        <v>3.645</v>
        <stp/>
        <stp>P</stp>
        <stp>0</stp>
        <stp>IR</stp>
        <stp>BONDAVG00594</stp>
        <stp>5년이하(당일)</stp>
        <stp/>
        <stp/>
        <tr r="Q65" s="1"/>
      </tp>
      <tp>
        <v>3.3140000000000001</v>
        <stp/>
        <stp>P</stp>
        <stp>0</stp>
        <stp>IR</stp>
        <stp>BONDAVG40495</stp>
        <stp>4년이하(당일)</stp>
        <stp/>
        <stp/>
        <tr r="P287" s="1"/>
      </tp>
      <tp>
        <v>3.82</v>
        <stp/>
        <stp>P</stp>
        <stp>0</stp>
        <stp>IR</stp>
        <stp>BONDAVG00499</stp>
        <stp>4년이하(당일)</stp>
        <stp/>
        <stp/>
        <tr r="P57" s="1"/>
      </tp>
      <tp>
        <v>4.1289999999999996</v>
        <stp/>
        <stp>P</stp>
        <stp>0</stp>
        <stp>IR</stp>
        <stp>BONDAVG00188</stp>
        <stp>1년이하(당일)</stp>
        <stp/>
        <stp/>
        <tr r="K36" s="1"/>
      </tp>
      <tp>
        <v>3.64</v>
        <stp/>
        <stp>P</stp>
        <stp>0</stp>
        <stp>IR</stp>
        <stp>BONDAVG40772</stp>
        <stp>7년이하(당일)</stp>
        <stp/>
        <stp/>
        <tr r="R288" s="1"/>
      </tp>
      <tp>
        <v>5.8289999999999997</v>
        <stp/>
        <stp>P</stp>
        <stp>0</stp>
        <stp>IR</stp>
        <stp>BONDAVG50572</stp>
        <stp>5년이하(당일)</stp>
        <stp/>
        <stp/>
        <tr r="Q313" s="1"/>
      </tp>
      <tp>
        <v>3.5209999999999999</v>
        <stp/>
        <stp>P</stp>
        <stp>0</stp>
        <stp>IR</stp>
        <stp>BONDAVG00174</stp>
        <stp>1년이하(당일)</stp>
        <stp/>
        <stp/>
        <tr r="K34" s="1"/>
      </tp>
      <tp>
        <v>5.2279999999999998</v>
        <stp/>
        <stp>P</stp>
        <stp>0</stp>
        <stp>IR</stp>
        <stp>BONDAVG00471</stp>
        <stp>4년이하(당일)</stp>
        <stp/>
        <stp/>
        <tr r="P55" s="1"/>
      </tp>
      <tp>
        <v>3.2930000000000001</v>
        <stp/>
        <stp>P</stp>
        <stp>0</stp>
        <stp>IR</stp>
        <stp>BONDAVG60279</stp>
        <stp>2년이하(당일)</stp>
        <stp/>
        <stp/>
        <tr r="M342" s="1"/>
      </tp>
      <tp>
        <v>3.9969999999999999</v>
        <stp/>
        <stp>P</stp>
        <stp>0</stp>
        <stp>IR</stp>
        <stp>BONDAVG00179</stp>
        <stp>1년이하(당일)</stp>
        <stp/>
        <stp/>
        <tr r="K35" s="1"/>
      </tp>
      <tp>
        <v>3.4159999999999999</v>
        <stp/>
        <stp>P</stp>
        <stp>0</stp>
        <stp>IR</stp>
        <stp>BONDAVG00367</stp>
        <stp>3년이하(당일)</stp>
        <stp/>
        <stp/>
        <tr r="O49" s="1"/>
      </tp>
      <tp>
        <v>5.4340000000000002</v>
        <stp/>
        <stp>P</stp>
        <stp>0</stp>
        <stp>IR</stp>
        <stp>BONDAVG10766</stp>
        <stp>7년이하(당일)</stp>
        <stp/>
        <stp/>
        <tr r="R225" s="1"/>
      </tp>
      <tp>
        <v>3.6150000000000002</v>
        <stp/>
        <stp>P</stp>
        <stp>0</stp>
        <stp>IR</stp>
        <stp>BONDAVG00163</stp>
        <stp>1년이하(당일)</stp>
        <stp/>
        <stp/>
        <tr r="K32" s="1"/>
      </tp>
      <tp>
        <v>4.1150000000000002</v>
        <stp/>
        <stp>P</stp>
        <stp>0</stp>
        <stp>IR</stp>
        <stp>BONDAVG00561</stp>
        <stp>5년이하(당일)</stp>
        <stp/>
        <stp/>
        <tr r="Q64" s="1"/>
      </tp>
      <tp>
        <v>3.323</v>
        <stp/>
        <stp>P</stp>
        <stp>0</stp>
        <stp>IR</stp>
        <stp>BONDAVG00168</stp>
        <stp>1년이하(당일)</stp>
        <stp/>
        <stp/>
        <tr r="K33" s="1"/>
      </tp>
      <tp>
        <v>3.427</v>
        <stp/>
        <stp>P</stp>
        <stp>0</stp>
        <stp>IR</stp>
        <stp>BONDAVG00469</stp>
        <stp>4년이하(당일)</stp>
        <stp/>
        <stp/>
        <tr r="P54" s="1"/>
      </tp>
      <tp>
        <v>4.8129999999999997</v>
        <stp/>
        <stp>P</stp>
        <stp>0</stp>
        <stp>IR</stp>
        <stp>BONDAVG00769</stp>
        <stp>7년이하(당일)</stp>
        <stp/>
        <stp/>
        <tr r="R75" s="1"/>
      </tp>
      <tp>
        <v>4.4649999999999999</v>
        <stp/>
        <stp>P</stp>
        <stp>0</stp>
        <stp>IR</stp>
        <stp>BONDAVG00456</stp>
        <stp>4년이하(당일)</stp>
        <stp/>
        <stp/>
        <tr r="P53" s="1"/>
      </tp>
      <tp>
        <v>3.782</v>
        <stp/>
        <stp>P</stp>
        <stp>0</stp>
        <stp>IR</stp>
        <stp>BONDAVG00354</stp>
        <stp>3년이하(당일)</stp>
        <stp/>
        <stp/>
        <tr r="O48" s="1"/>
      </tp>
      <tp>
        <v>3.94</v>
        <stp/>
        <stp>P</stp>
        <stp>0</stp>
        <stp>IR</stp>
        <stp>BONDAVG00353</stp>
        <stp>3년이하(당일)</stp>
        <stp/>
        <stp/>
        <tr r="O47" s="1"/>
      </tp>
      <tp>
        <v>3.7679999999999998</v>
        <stp/>
        <stp>P</stp>
        <stp>0</stp>
        <stp>IR</stp>
        <stp>BONDAVG00150</stp>
        <stp>1년이하(당일)</stp>
        <stp/>
        <stp/>
        <tr r="K31" s="1"/>
      </tp>
      <tp>
        <v>3.51</v>
        <stp/>
        <stp>P</stp>
        <stp>0</stp>
        <stp>IR</stp>
        <stp>BONDAVG60359</stp>
        <stp>3년이하(당일)</stp>
        <stp/>
        <stp/>
        <tr r="O343" s="1"/>
      </tp>
      <tp>
        <v>4.383</v>
        <stp/>
        <stp>P</stp>
        <stp>0</stp>
        <stp>IR</stp>
        <stp>BONDAVG10747</stp>
        <stp>7년이하(당일)</stp>
        <stp/>
        <stp/>
        <tr r="R224" s="1"/>
      </tp>
      <tp>
        <v>3.8140000000000001</v>
        <stp/>
        <stp>P</stp>
        <stp>0</stp>
        <stp>IR</stp>
        <stp>BONDAVG00347</stp>
        <stp>3년이하(당일)</stp>
        <stp/>
        <stp/>
        <tr r="O45" s="1"/>
      </tp>
      <tp>
        <v>3.4630000000000001</v>
        <stp/>
        <stp>P</stp>
        <stp>0</stp>
        <stp>IR</stp>
        <stp>BONDAVG00345</stp>
        <stp>3년이하(당일)</stp>
        <stp/>
        <stp/>
        <tr r="O44" s="1"/>
      </tp>
      <tp>
        <v>4.4649999999999999</v>
        <stp/>
        <stp>P</stp>
        <stp>0</stp>
        <stp>IR</stp>
        <stp>BONDAVG00341</stp>
        <stp>3년이하(당일)</stp>
        <stp/>
        <stp/>
        <tr r="O43" s="1"/>
      </tp>
      <tp>
        <v>3.91</v>
        <stp/>
        <stp>P</stp>
        <stp>0</stp>
        <stp>IR</stp>
        <stp>BONDAVG00349</stp>
        <stp>3년이하(당일)</stp>
        <stp/>
        <stp/>
        <tr r="O46" s="1"/>
      </tp>
      <tp>
        <v>5.1319999999999997</v>
        <stp/>
        <stp>P</stp>
        <stp>0</stp>
        <stp>IR</stp>
        <stp>BONDAVG00334</stp>
        <stp>3년이하(당일)</stp>
        <stp/>
        <stp/>
        <tr r="O41" s="1"/>
      </tp>
      <tp>
        <v>6.024</v>
        <stp/>
        <stp>P</stp>
        <stp>0</stp>
        <stp>IR</stp>
        <stp>BONDAVG00734</stp>
        <stp>7년이하(당일)</stp>
        <stp/>
        <stp/>
        <tr r="R74" s="1"/>
      </tp>
      <tp>
        <v>3.69</v>
        <stp/>
        <stp>P</stp>
        <stp>0</stp>
        <stp>IR</stp>
        <stp>BONDAVG00235</stp>
        <stp>2년이하(당일)</stp>
        <stp/>
        <stp/>
        <tr r="M38" s="1"/>
      </tp>
      <tp>
        <v>4.2060000000000004</v>
        <stp/>
        <stp>P</stp>
        <stp>0</stp>
        <stp>IR</stp>
        <stp>BONDAVG00232</stp>
        <stp>2년이하(당일)</stp>
        <stp/>
        <stp/>
        <tr r="M37" s="1"/>
      </tp>
      <tp>
        <v>3.4950000000000001</v>
        <stp/>
        <stp>P</stp>
        <stp>0</stp>
        <stp>IR</stp>
        <stp>BONDAVG00530</stp>
        <stp>5년이하(당일)</stp>
        <stp/>
        <stp/>
        <tr r="Q62" s="1"/>
      </tp>
      <tp>
        <v>3.6139999999999999</v>
        <stp/>
        <stp>P</stp>
        <stp>0</stp>
        <stp>IR</stp>
        <stp>BONDAVG00238</stp>
        <stp>2년이하(당일)</stp>
        <stp/>
        <stp/>
        <tr r="M39" s="1"/>
      </tp>
      <tp>
        <v>4.9980000000000002</v>
        <stp/>
        <stp>P</stp>
        <stp>0</stp>
        <stp>IR</stp>
        <stp>BONDAVG00338</stp>
        <stp>3년이하(당일)</stp>
        <stp/>
        <stp/>
        <tr r="O42" s="1"/>
      </tp>
      <tp>
        <v>3.448</v>
        <stp/>
        <stp>P</stp>
        <stp>0</stp>
        <stp>IR</stp>
        <stp>BONDAVG00538</stp>
        <stp>5년이하(당일)</stp>
        <stp/>
        <stp/>
        <tr r="Q63" s="1"/>
      </tp>
      <tp>
        <v>3.31</v>
        <stp/>
        <stp>P</stp>
        <stp>0</stp>
        <stp>IR</stp>
        <stp>BONDAVG00527</stp>
        <stp>5년이하(당일)</stp>
        <stp/>
        <stp/>
        <tr r="Q60" s="1"/>
      </tp>
      <tp>
        <v>3.8519999999999999</v>
        <stp/>
        <stp>P</stp>
        <stp>0</stp>
        <stp>IR</stp>
        <stp>BONDAVG00125</stp>
        <stp>1년이하(당일)</stp>
        <stp/>
        <stp/>
        <tr r="K30" s="1"/>
      </tp>
      <tp>
        <v>3.7679999999999998</v>
        <stp/>
        <stp>P</stp>
        <stp>0</stp>
        <stp>IR</stp>
        <stp>BONDAVG00323</stp>
        <stp>3년이하(당일)</stp>
        <stp/>
        <stp/>
        <tr r="O40" s="1"/>
      </tp>
      <tp>
        <v>5.7380000000000004</v>
        <stp/>
        <stp>P</stp>
        <stp>0</stp>
        <stp>IR</stp>
        <stp>BONDAVG70126</stp>
        <stp>1년이하(당일)</stp>
        <stp/>
        <stp/>
        <tr r="K368" s="1"/>
      </tp>
      <tp>
        <v>3.3090000000000002</v>
        <stp/>
        <stp>P</stp>
        <stp>0</stp>
        <stp>IR</stp>
        <stp>BONDAVG00528</stp>
        <stp>5년이하(당일)</stp>
        <stp/>
        <stp/>
        <tr r="Q61" s="1"/>
      </tp>
      <tp>
        <v>3.3889999999999998</v>
        <stp/>
        <stp>P</stp>
        <stp>0</stp>
        <stp>IR</stp>
        <stp>BONDAVG00417</stp>
        <stp>4년이하(당일)</stp>
        <stp/>
        <stp/>
        <tr r="P52" s="1"/>
      </tp>
      <tp>
        <v>3.45</v>
        <stp/>
        <stp>P</stp>
        <stp>0</stp>
        <stp>IR</stp>
        <stp>BONDAVG00112</stp>
        <stp>1년이하(당일)</stp>
        <stp/>
        <stp/>
        <tr r="K29" s="1"/>
      </tp>
      <tp>
        <v>3.5539999999999998</v>
        <stp/>
        <stp>P</stp>
        <stp>0</stp>
        <stp>IR</stp>
        <stp>BONDAVG70119</stp>
        <stp>1년이하(당일)</stp>
        <stp/>
        <stp/>
        <tr r="K367" s="1"/>
      </tp>
      <tp>
        <v>3.6139999999999999</v>
        <stp/>
        <stp>P</stp>
        <stp>0</stp>
        <stp>IR</stp>
        <stp>BONDAVG00707</stp>
        <stp>7년이하(당일)</stp>
        <stp/>
        <stp/>
        <tr r="R73" s="1"/>
      </tp>
      <tp>
        <v>3.347</v>
        <stp/>
        <stp>P</stp>
        <stp>0</stp>
        <stp>IR</stp>
        <stp>BONDAVG00104</stp>
        <stp>1년이하(당일)</stp>
        <stp/>
        <stp/>
        <tr r="K28" s="1"/>
      </tp>
      <tp>
        <v>3.4079999999999999</v>
        <stp/>
        <stp>P</stp>
        <stp>0</stp>
        <stp>IR</stp>
        <stp>BONDAVG00405</stp>
        <stp>4년이하(당일)</stp>
        <stp/>
        <stp/>
        <tr r="P51" s="1"/>
      </tp>
      <tp>
        <v>3.3889999999999998</v>
        <stp/>
        <stp>P</stp>
        <stp>0</stp>
        <stp>IR</stp>
        <stp>BONDAVG00402</stp>
        <stp>4년이하(당일)</stp>
        <stp/>
        <stp/>
        <tr r="P50" s="1"/>
      </tp>
      <tp>
        <v>3.3119999999999998</v>
        <stp/>
        <stp>P</stp>
        <stp>0</stp>
        <stp>IR</stp>
        <stp>BONDAVG00508</stp>
        <stp>5년이하(당일)</stp>
        <stp/>
        <stp/>
        <tr r="Q58" s="1"/>
      </tp>
      <tp>
        <v>5.31</v>
        <stp/>
        <stp>P</stp>
        <stp>0</stp>
        <stp>IR</stp>
        <stp>BONDAVG00509</stp>
        <stp>5년이하(당일)</stp>
        <stp/>
        <stp/>
        <tr r="Q59" s="1"/>
      </tp>
      <tp>
        <v>3.2509999999999999</v>
        <stp/>
        <stp>P</stp>
        <stp>0</stp>
        <stp>IR</stp>
        <stp>BONDAVG00494</stp>
        <stp>3년이하(당일)</stp>
        <stp/>
        <stp/>
        <tr r="O56" s="1"/>
      </tp>
      <tp>
        <v>3.4910000000000001</v>
        <stp/>
        <stp>P</stp>
        <stp>0</stp>
        <stp>IR</stp>
        <stp>BONDAVG00594</stp>
        <stp>2년이하(당일)</stp>
        <stp/>
        <stp/>
        <tr r="M65" s="1"/>
      </tp>
      <tp>
        <v>3.234</v>
        <stp/>
        <stp>P</stp>
        <stp>0</stp>
        <stp>IR</stp>
        <stp>BONDAVG10095</stp>
        <stp>7년이하(당일)</stp>
        <stp/>
        <stp/>
        <tr r="R223" s="1"/>
      </tp>
      <tp>
        <v>3.3090000000000002</v>
        <stp/>
        <stp>P</stp>
        <stp>0</stp>
        <stp>IR</stp>
        <stp>BONDAVG40495</stp>
        <stp>3년이하(당일)</stp>
        <stp/>
        <stp/>
        <tr r="O287" s="1"/>
      </tp>
      <tp>
        <v>3.8039999999999998</v>
        <stp/>
        <stp>P</stp>
        <stp>0</stp>
        <stp>IR</stp>
        <stp>BONDAVG00499</stp>
        <stp>3년이하(당일)</stp>
        <stp/>
        <stp/>
        <tr r="O57" s="1"/>
      </tp>
      <tp>
        <v>5.3310000000000004</v>
        <stp/>
        <stp>P</stp>
        <stp>0</stp>
        <stp>IR</stp>
        <stp>BONDAVG00082</stp>
        <stp>7년이하(당일)</stp>
        <stp/>
        <stp/>
        <tr r="R26" s="1"/>
      </tp>
      <tp>
        <v>3.44</v>
        <stp/>
        <stp>P</stp>
        <stp>0</stp>
        <stp>IR</stp>
        <stp>BONDAVG00680</stp>
        <stp>1년이하(당일)</stp>
        <stp/>
        <stp/>
        <tr r="K72" s="1"/>
      </tp>
      <tp>
        <v>4.4279999999999999</v>
        <stp/>
        <stp>P</stp>
        <stp>0</stp>
        <stp>IR</stp>
        <stp>BONDAVG00088</stp>
        <stp>7년이하(당일)</stp>
        <stp/>
        <stp/>
        <tr r="R27" s="1"/>
      </tp>
      <tp>
        <v>5.5039999999999996</v>
        <stp/>
        <stp>P</stp>
        <stp>0</stp>
        <stp>IR</stp>
        <stp>BONDAVG50572</stp>
        <stp>2년이하(당일)</stp>
        <stp/>
        <stp/>
        <tr r="M313" s="1"/>
      </tp>
      <tp>
        <v>3.8410000000000002</v>
        <stp/>
        <stp>P</stp>
        <stp>0</stp>
        <stp>IR</stp>
        <stp>BONDAVG00072</stp>
        <stp>7년이하(당일)</stp>
        <stp/>
        <stp/>
        <tr r="R25" s="1"/>
      </tp>
      <tp>
        <v>5.0049999999999999</v>
        <stp/>
        <stp>P</stp>
        <stp>0</stp>
        <stp>IR</stp>
        <stp>BONDAVG00471</stp>
        <stp>3년이하(당일)</stp>
        <stp/>
        <stp/>
        <tr r="O55" s="1"/>
      </tp>
      <tp>
        <v>3.2749999999999999</v>
        <stp/>
        <stp>P</stp>
        <stp>0</stp>
        <stp>IR</stp>
        <stp>BONDAVG60279</stp>
        <stp>5년이하(당일)</stp>
        <stp/>
        <stp/>
        <tr r="Q342" s="1"/>
      </tp>
      <tp>
        <v>3.4510000000000001</v>
        <stp/>
        <stp>P</stp>
        <stp>0</stp>
        <stp>IR</stp>
        <stp>BONDAVG00066</stp>
        <stp>7년이하(당일)</stp>
        <stp/>
        <stp/>
        <tr r="R24" s="1"/>
      </tp>
      <tp>
        <v>3.4249999999999998</v>
        <stp/>
        <stp>P</stp>
        <stp>0</stp>
        <stp>IR</stp>
        <stp>BONDAVG00367</stp>
        <stp>4년이하(당일)</stp>
        <stp/>
        <stp/>
        <tr r="P49" s="1"/>
      </tp>
      <tp>
        <v>5.1070000000000002</v>
        <stp/>
        <stp>P</stp>
        <stp>0</stp>
        <stp>IR</stp>
        <stp>BONDAVG00064</stp>
        <stp>7년이하(당일)</stp>
        <stp/>
        <stp/>
        <tr r="R23" s="1"/>
      </tp>
      <tp>
        <v>3.4630000000000001</v>
        <stp/>
        <stp>P</stp>
        <stp>0</stp>
        <stp>IR</stp>
        <stp>BONDAVG00561</stp>
        <stp>2년이하(당일)</stp>
        <stp/>
        <stp/>
        <tr r="M64" s="1"/>
      </tp>
      <tp>
        <v>3.411</v>
        <stp/>
        <stp>P</stp>
        <stp>0</stp>
        <stp>IR</stp>
        <stp>BONDAVG00469</stp>
        <stp>3년이하(당일)</stp>
        <stp/>
        <stp/>
        <tr r="O54" s="1"/>
      </tp>
      <tp>
        <v>4.1070000000000002</v>
        <stp/>
        <stp>P</stp>
        <stp>0</stp>
        <stp>IR</stp>
        <stp>BONDAVG00456</stp>
        <stp>3년이하(당일)</stp>
        <stp/>
        <stp/>
        <tr r="O53" s="1"/>
      </tp>
      <tp>
        <v>3.8250000000000002</v>
        <stp/>
        <stp>P</stp>
        <stp>0</stp>
        <stp>IR</stp>
        <stp>BONDAVG00354</stp>
        <stp>4년이하(당일)</stp>
        <stp/>
        <stp/>
        <tr r="P48" s="1"/>
      </tp>
      <tp>
        <v>4.0069999999999997</v>
        <stp/>
        <stp>P</stp>
        <stp>0</stp>
        <stp>IR</stp>
        <stp>BONDAVG00353</stp>
        <stp>4년이하(당일)</stp>
        <stp/>
        <stp/>
        <tr r="P47" s="1"/>
      </tp>
      <tp>
        <v>3.5619999999999998</v>
        <stp/>
        <stp>P</stp>
        <stp>0</stp>
        <stp>IR</stp>
        <stp>BONDAVG60359</stp>
        <stp>4년이하(당일)</stp>
        <stp/>
        <stp/>
        <tr r="P343" s="1"/>
      </tp>
      <tp>
        <v>3.8919999999999999</v>
        <stp/>
        <stp>P</stp>
        <stp>0</stp>
        <stp>IR</stp>
        <stp>BONDAVG00347</stp>
        <stp>4년이하(당일)</stp>
        <stp/>
        <stp/>
        <tr r="P45" s="1"/>
      </tp>
      <tp>
        <v>3.4740000000000002</v>
        <stp/>
        <stp>P</stp>
        <stp>0</stp>
        <stp>IR</stp>
        <stp>BONDAVG00345</stp>
        <stp>4년이하(당일)</stp>
        <stp/>
        <stp/>
        <tr r="P44" s="1"/>
      </tp>
      <tp>
        <v>4.8010000000000002</v>
        <stp/>
        <stp>P</stp>
        <stp>0</stp>
        <stp>IR</stp>
        <stp>BONDAVG00341</stp>
        <stp>4년이하(당일)</stp>
        <stp/>
        <stp/>
        <tr r="P43" s="1"/>
      </tp>
      <tp>
        <v>4.2779999999999996</v>
        <stp/>
        <stp>P</stp>
        <stp>0</stp>
        <stp>IR</stp>
        <stp>BONDAVG00349</stp>
        <stp>4년이하(당일)</stp>
        <stp/>
        <stp/>
        <tr r="P46" s="1"/>
      </tp>
      <tp>
        <v>4.59</v>
        <stp/>
        <stp>P</stp>
        <stp>0</stp>
        <stp>IR</stp>
        <stp>BONDAVG00636</stp>
        <stp>1년이하(당일)</stp>
        <stp/>
        <stp/>
        <tr r="K71" s="1"/>
      </tp>
      <tp>
        <v>5.5279999999999996</v>
        <stp/>
        <stp>P</stp>
        <stp>0</stp>
        <stp>IR</stp>
        <stp>BONDAVG00334</stp>
        <stp>4년이하(당일)</stp>
        <stp/>
        <stp/>
        <tr r="P41" s="1"/>
      </tp>
      <tp>
        <v>4.4630000000000001</v>
        <stp/>
        <stp>P</stp>
        <stp>0</stp>
        <stp>IR</stp>
        <stp>BONDAVG00235</stp>
        <stp>5년이하(당일)</stp>
        <stp/>
        <stp/>
        <tr r="Q38" s="1"/>
      </tp>
      <tp>
        <v>5.3869999999999996</v>
        <stp/>
        <stp>P</stp>
        <stp>0</stp>
        <stp>IR</stp>
        <stp>BONDAVG00232</stp>
        <stp>5년이하(당일)</stp>
        <stp/>
        <stp/>
        <tr r="Q37" s="1"/>
      </tp>
      <tp>
        <v>3.4089999999999998</v>
        <stp/>
        <stp>P</stp>
        <stp>0</stp>
        <stp>IR</stp>
        <stp>BONDAVG00530</stp>
        <stp>2년이하(당일)</stp>
        <stp/>
        <stp/>
        <tr r="M62" s="1"/>
      </tp>
      <tp>
        <v>3.9039999999999999</v>
        <stp/>
        <stp>P</stp>
        <stp>0</stp>
        <stp>IR</stp>
        <stp>BONDAVG00238</stp>
        <stp>5년이하(당일)</stp>
        <stp/>
        <stp/>
        <tr r="Q39" s="1"/>
      </tp>
      <tp>
        <v>5.4260000000000002</v>
        <stp/>
        <stp>P</stp>
        <stp>0</stp>
        <stp>IR</stp>
        <stp>BONDAVG00338</stp>
        <stp>4년이하(당일)</stp>
        <stp/>
        <stp/>
        <tr r="P42" s="1"/>
      </tp>
      <tp>
        <v>3.3769999999999998</v>
        <stp/>
        <stp>P</stp>
        <stp>0</stp>
        <stp>IR</stp>
        <stp>BONDAVG00538</stp>
        <stp>2년이하(당일)</stp>
        <stp/>
        <stp/>
        <tr r="M63" s="1"/>
      </tp>
      <tp>
        <v>3.4209999999999998</v>
        <stp/>
        <stp>P</stp>
        <stp>0</stp>
        <stp>IR</stp>
        <stp>BONDAVG00626</stp>
        <stp>1년이하(당일)</stp>
        <stp/>
        <stp/>
        <tr r="K69" s="1"/>
      </tp>
      <tp>
        <v>3.5939999999999999</v>
        <stp/>
        <stp>P</stp>
        <stp>0</stp>
        <stp>IR</stp>
        <stp>BONDAVG00027</stp>
        <stp>7년이하(당일)</stp>
        <stp/>
        <stp/>
        <tr r="R22" s="1"/>
      </tp>
      <tp>
        <v>3.3079999999999998</v>
        <stp/>
        <stp>P</stp>
        <stp>0</stp>
        <stp>IR</stp>
        <stp>BONDAVG00527</stp>
        <stp>2년이하(당일)</stp>
        <stp/>
        <stp/>
        <tr r="M60" s="1"/>
      </tp>
      <tp>
        <v>3.4420000000000002</v>
        <stp/>
        <stp>P</stp>
        <stp>0</stp>
        <stp>IR</stp>
        <stp>BONDAVG00622</stp>
        <stp>1년이하(당일)</stp>
        <stp/>
        <stp/>
        <tr r="K68" s="1"/>
      </tp>
      <tp>
        <v>4.1660000000000004</v>
        <stp/>
        <stp>P</stp>
        <stp>0</stp>
        <stp>IR</stp>
        <stp>BONDAVG00323</stp>
        <stp>4년이하(당일)</stp>
        <stp/>
        <stp/>
        <tr r="P40" s="1"/>
      </tp>
      <tp>
        <v>4.9029999999999996</v>
        <stp/>
        <stp>P</stp>
        <stp>0</stp>
        <stp>IR</stp>
        <stp>BONDAVG00021</stp>
        <stp>7년이하(당일)</stp>
        <stp/>
        <stp/>
        <tr r="R21" s="1"/>
      </tp>
      <tp>
        <v>3.3069999999999999</v>
        <stp/>
        <stp>P</stp>
        <stp>0</stp>
        <stp>IR</stp>
        <stp>BONDAVG00528</stp>
        <stp>2년이하(당일)</stp>
        <stp/>
        <stp/>
        <tr r="M61" s="1"/>
      </tp>
      <tp>
        <v>3.4929999999999999</v>
        <stp/>
        <stp>P</stp>
        <stp>0</stp>
        <stp>IR</stp>
        <stp>BONDAVG00628</stp>
        <stp>1년이하(당일)</stp>
        <stp/>
        <stp/>
        <tr r="K70" s="1"/>
      </tp>
      <tp>
        <v>3.379</v>
        <stp/>
        <stp>P</stp>
        <stp>0</stp>
        <stp>IR</stp>
        <stp>BONDAVG00417</stp>
        <stp>3년이하(당일)</stp>
        <stp/>
        <stp/>
        <tr r="O52" s="1"/>
      </tp>
      <tp>
        <v>5.1559999999999997</v>
        <stp/>
        <stp>P</stp>
        <stp>0</stp>
        <stp>IR</stp>
        <stp>BONDAVG00014</stp>
        <stp>7년이하(당일)</stp>
        <stp/>
        <stp/>
        <tr r="R19" s="1"/>
      </tp>
      <tp>
        <v>5.476</v>
        <stp/>
        <stp>P</stp>
        <stp>0</stp>
        <stp>IR</stp>
        <stp>BONDAVG00015</stp>
        <stp>7년이하(당일)</stp>
        <stp/>
        <stp/>
        <tr r="R20" s="1"/>
      </tp>
      <tp>
        <v>3.6680000000000001</v>
        <stp/>
        <stp>P</stp>
        <stp>0</stp>
        <stp>IR</stp>
        <stp>BONDAVG00012</stp>
        <stp>7년이하(당일)</stp>
        <stp/>
        <stp/>
        <tr r="R18" s="1"/>
      </tp>
      <tp>
        <v>3.617</v>
        <stp/>
        <stp>P</stp>
        <stp>0</stp>
        <stp>IR</stp>
        <stp>BONDAVG00612</stp>
        <stp>1년이하(당일)</stp>
        <stp/>
        <stp/>
        <tr r="K67" s="1"/>
      </tp>
      <tp>
        <v>3.464</v>
        <stp/>
        <stp>P</stp>
        <stp>0</stp>
        <stp>IR</stp>
        <stp>BONDAVG00011</stp>
        <stp>7년이하(당일)</stp>
        <stp/>
        <stp/>
        <tr r="R17" s="1"/>
      </tp>
      <tp>
        <v>4.5469999999999997</v>
        <stp/>
        <stp>P</stp>
        <stp>0</stp>
        <stp>IR</stp>
        <stp>BONDAVG40015</stp>
        <stp>7년이하(당일)</stp>
        <stp/>
        <stp/>
        <tr r="R285" s="1"/>
      </tp>
      <tp>
        <v>4.6429999999999998</v>
        <stp/>
        <stp>P</stp>
        <stp>0</stp>
        <stp>IR</stp>
        <stp>BONDAVG40019</stp>
        <stp>7년이하(당일)</stp>
        <stp/>
        <stp/>
        <tr r="R286" s="1"/>
      </tp>
      <tp>
        <v>3.8109999999999999</v>
        <stp/>
        <stp>P</stp>
        <stp>0</stp>
        <stp>IR</stp>
        <stp>BONDAVG00007</stp>
        <stp>7년이하(당일)</stp>
        <stp/>
        <stp/>
        <tr r="R15" s="1"/>
      </tp>
      <tp>
        <v>3.3889999999999998</v>
        <stp/>
        <stp>P</stp>
        <stp>0</stp>
        <stp>IR</stp>
        <stp>BONDAVG00604</stp>
        <stp>1년이하(당일)</stp>
        <stp/>
        <stp/>
        <tr r="K66" s="1"/>
      </tp>
      <tp>
        <v>3.403</v>
        <stp/>
        <stp>P</stp>
        <stp>0</stp>
        <stp>IR</stp>
        <stp>BONDAVG00405</stp>
        <stp>3년이하(당일)</stp>
        <stp/>
        <stp/>
        <tr r="O51" s="1"/>
      </tp>
      <tp>
        <v>3.3849999999999998</v>
        <stp/>
        <stp>P</stp>
        <stp>0</stp>
        <stp>IR</stp>
        <stp>BONDAVG00402</stp>
        <stp>3년이하(당일)</stp>
        <stp/>
        <stp/>
        <tr r="O50" s="1"/>
      </tp>
      <tp>
        <v>3.448</v>
        <stp/>
        <stp>P</stp>
        <stp>0</stp>
        <stp>IR</stp>
        <stp>BONDAVG00001</stp>
        <stp>7년이하(당일)</stp>
        <stp/>
        <stp/>
        <tr r="R14" s="1"/>
      </tp>
      <tp>
        <v>4.4429999999999996</v>
        <stp/>
        <stp>P</stp>
        <stp>0</stp>
        <stp>IR</stp>
        <stp>BONDAVG00008</stp>
        <stp>7년이하(당일)</stp>
        <stp/>
        <stp/>
        <tr r="R16" s="1"/>
      </tp>
      <tp>
        <v>3.2839999999999998</v>
        <stp/>
        <stp>P</stp>
        <stp>0</stp>
        <stp>IR</stp>
        <stp>BONDAVG00508</stp>
        <stp>2년이하(당일)</stp>
        <stp/>
        <stp/>
        <tr r="M58" s="1"/>
      </tp>
      <tp>
        <v>4.423</v>
        <stp/>
        <stp>P</stp>
        <stp>0</stp>
        <stp>IR</stp>
        <stp>BONDAVG00509</stp>
        <stp>2년이하(당일)</stp>
        <stp/>
        <stp/>
        <tr r="M59" s="1"/>
      </tp>
      <tp>
        <v>3.2919999999999998</v>
        <stp/>
        <stp>P</stp>
        <stp>0</stp>
        <stp>IR</stp>
        <stp>BONDAVG00494</stp>
        <stp>2년이하(당일)</stp>
        <stp/>
        <stp/>
        <tr r="M56" s="1"/>
      </tp>
      <tp>
        <v>3.5369999999999999</v>
        <stp/>
        <stp>P</stp>
        <stp>0</stp>
        <stp>IR</stp>
        <stp>BONDAVG00594</stp>
        <stp>3년이하(당일)</stp>
        <stp/>
        <stp/>
        <tr r="O65" s="1"/>
      </tp>
      <tp>
        <v>3.3010000000000002</v>
        <stp/>
        <stp>P</stp>
        <stp>0</stp>
        <stp>IR</stp>
        <stp>BONDAVG40495</stp>
        <stp>2년이하(당일)</stp>
        <stp/>
        <stp/>
        <tr r="M287" s="1"/>
      </tp>
      <tp>
        <v>3.7410000000000001</v>
        <stp/>
        <stp>P</stp>
        <stp>0</stp>
        <stp>IR</stp>
        <stp>BONDAVG00499</stp>
        <stp>2년이하(당일)</stp>
        <stp/>
        <stp/>
        <tr r="M57" s="1"/>
      </tp>
      <tp>
        <v>5.6059999999999999</v>
        <stp/>
        <stp>P</stp>
        <stp>0</stp>
        <stp>IR</stp>
        <stp>BONDAVG00188</stp>
        <stp>7년이하(당일)</stp>
        <stp/>
        <stp/>
        <tr r="R36" s="1"/>
      </tp>
      <tp>
        <v>3.3580000000000001</v>
        <stp/>
        <stp>P</stp>
        <stp>0</stp>
        <stp>IR</stp>
        <stp>BONDAVG40772</stp>
        <stp>1년이하(당일)</stp>
        <stp/>
        <stp/>
        <tr r="K288" s="1"/>
      </tp>
      <tp>
        <v>5.6660000000000004</v>
        <stp/>
        <stp>P</stp>
        <stp>0</stp>
        <stp>IR</stp>
        <stp>BONDAVG50572</stp>
        <stp>3년이하(당일)</stp>
        <stp/>
        <stp/>
        <tr r="O313" s="1"/>
      </tp>
      <tp>
        <v>3.8959999999999999</v>
        <stp/>
        <stp>P</stp>
        <stp>0</stp>
        <stp>IR</stp>
        <stp>BONDAVG00174</stp>
        <stp>7년이하(당일)</stp>
        <stp/>
        <stp/>
        <tr r="R34" s="1"/>
      </tp>
      <tp>
        <v>4.3310000000000004</v>
        <stp/>
        <stp>P</stp>
        <stp>0</stp>
        <stp>IR</stp>
        <stp>BONDAVG00471</stp>
        <stp>2년이하(당일)</stp>
        <stp/>
        <stp/>
        <tr r="M55" s="1"/>
      </tp>
      <tp>
        <v>3.2610000000000001</v>
        <stp/>
        <stp>P</stp>
        <stp>0</stp>
        <stp>IR</stp>
        <stp>BONDAVG60279</stp>
        <stp>4년이하(당일)</stp>
        <stp/>
        <stp/>
        <tr r="P342" s="1"/>
      </tp>
      <tp>
        <v>5.5149999999999997</v>
        <stp/>
        <stp>P</stp>
        <stp>0</stp>
        <stp>IR</stp>
        <stp>BONDAVG00179</stp>
        <stp>7년이하(당일)</stp>
        <stp/>
        <stp/>
        <tr r="R35" s="1"/>
      </tp>
      <tp>
        <v>3.4860000000000002</v>
        <stp/>
        <stp>P</stp>
        <stp>0</stp>
        <stp>IR</stp>
        <stp>BONDAVG00367</stp>
        <stp>5년이하(당일)</stp>
        <stp/>
        <stp/>
        <tr r="Q49" s="1"/>
      </tp>
      <tp>
        <v>3.99</v>
        <stp/>
        <stp>P</stp>
        <stp>0</stp>
        <stp>IR</stp>
        <stp>BONDAVG10766</stp>
        <stp>1년이하(당일)</stp>
        <stp/>
        <stp/>
        <tr r="K225" s="1"/>
      </tp>
      <tp>
        <v>4.7030000000000003</v>
        <stp/>
        <stp>P</stp>
        <stp>0</stp>
        <stp>IR</stp>
        <stp>BONDAVG00163</stp>
        <stp>7년이하(당일)</stp>
        <stp/>
        <stp/>
        <tr r="R32" s="1"/>
      </tp>
      <tp>
        <v>3.5739999999999998</v>
        <stp/>
        <stp>P</stp>
        <stp>0</stp>
        <stp>IR</stp>
        <stp>BONDAVG00561</stp>
        <stp>3년이하(당일)</stp>
        <stp/>
        <stp/>
        <tr r="O64" s="1"/>
      </tp>
      <tp>
        <v>3.746</v>
        <stp/>
        <stp>P</stp>
        <stp>0</stp>
        <stp>IR</stp>
        <stp>BONDAVG00168</stp>
        <stp>7년이하(당일)</stp>
        <stp/>
        <stp/>
        <tr r="R33" s="1"/>
      </tp>
      <tp>
        <v>3.38</v>
        <stp/>
        <stp>P</stp>
        <stp>0</stp>
        <stp>IR</stp>
        <stp>BONDAVG00469</stp>
        <stp>2년이하(당일)</stp>
        <stp/>
        <stp/>
        <tr r="M54" s="1"/>
      </tp>
      <tp>
        <v>3.6920000000000002</v>
        <stp/>
        <stp>P</stp>
        <stp>0</stp>
        <stp>IR</stp>
        <stp>BONDAVG00769</stp>
        <stp>1년이하(당일)</stp>
        <stp/>
        <stp/>
        <tr r="K75" s="1"/>
      </tp>
      <tp>
        <v>3.895</v>
        <stp/>
        <stp>P</stp>
        <stp>0</stp>
        <stp>IR</stp>
        <stp>BONDAVG00456</stp>
        <stp>2년이하(당일)</stp>
        <stp/>
        <stp/>
        <tr r="M53" s="1"/>
      </tp>
      <tp>
        <v>3.9089999999999998</v>
        <stp/>
        <stp>P</stp>
        <stp>0</stp>
        <stp>IR</stp>
        <stp>BONDAVG00354</stp>
        <stp>5년이하(당일)</stp>
        <stp/>
        <stp/>
        <tr r="Q48" s="1"/>
      </tp>
      <tp>
        <v>4.109</v>
        <stp/>
        <stp>P</stp>
        <stp>0</stp>
        <stp>IR</stp>
        <stp>BONDAVG00353</stp>
        <stp>5년이하(당일)</stp>
        <stp/>
        <stp/>
        <tr r="Q47" s="1"/>
      </tp>
      <tp>
        <v>4.2779999999999996</v>
        <stp/>
        <stp>P</stp>
        <stp>0</stp>
        <stp>IR</stp>
        <stp>BONDAVG00150</stp>
        <stp>7년이하(당일)</stp>
        <stp/>
        <stp/>
        <tr r="R31" s="1"/>
      </tp>
      <tp>
        <v>3.657</v>
        <stp/>
        <stp>P</stp>
        <stp>0</stp>
        <stp>IR</stp>
        <stp>BONDAVG60359</stp>
        <stp>5년이하(당일)</stp>
        <stp/>
        <stp/>
        <tr r="Q343" s="1"/>
      </tp>
      <tp>
        <v>3.5289999999999999</v>
        <stp/>
        <stp>P</stp>
        <stp>0</stp>
        <stp>IR</stp>
        <stp>BONDAVG10747</stp>
        <stp>1년이하(당일)</stp>
        <stp/>
        <stp/>
        <tr r="K224" s="1"/>
      </tp>
      <tp>
        <v>3.992</v>
        <stp/>
        <stp>P</stp>
        <stp>0</stp>
        <stp>IR</stp>
        <stp>BONDAVG00347</stp>
        <stp>5년이하(당일)</stp>
        <stp/>
        <stp/>
        <tr r="Q45" s="1"/>
      </tp>
      <tp>
        <v>3.4980000000000002</v>
        <stp/>
        <stp>P</stp>
        <stp>0</stp>
        <stp>IR</stp>
        <stp>BONDAVG00345</stp>
        <stp>5년이하(당일)</stp>
        <stp/>
        <stp/>
        <tr r="Q44" s="1"/>
      </tp>
      <tp>
        <v>5.1040000000000001</v>
        <stp/>
        <stp>P</stp>
        <stp>0</stp>
        <stp>IR</stp>
        <stp>BONDAVG00341</stp>
        <stp>5년이하(당일)</stp>
        <stp/>
        <stp/>
        <tr r="Q43" s="1"/>
      </tp>
      <tp>
        <v>4.359</v>
        <stp/>
        <stp>P</stp>
        <stp>0</stp>
        <stp>IR</stp>
        <stp>BONDAVG00349</stp>
        <stp>5년이하(당일)</stp>
        <stp/>
        <stp/>
        <tr r="Q46" s="1"/>
      </tp>
      <tp>
        <v>5.9320000000000004</v>
        <stp/>
        <stp>P</stp>
        <stp>0</stp>
        <stp>IR</stp>
        <stp>BONDAVG00334</stp>
        <stp>5년이하(당일)</stp>
        <stp/>
        <stp/>
        <tr r="Q41" s="1"/>
      </tp>
      <tp>
        <v>4.5209999999999999</v>
        <stp/>
        <stp>P</stp>
        <stp>0</stp>
        <stp>IR</stp>
        <stp>BONDAVG00734</stp>
        <stp>1년이하(당일)</stp>
        <stp/>
        <stp/>
        <tr r="K74" s="1"/>
      </tp>
      <tp>
        <v>4.1689999999999996</v>
        <stp/>
        <stp>P</stp>
        <stp>0</stp>
        <stp>IR</stp>
        <stp>BONDAVG00235</stp>
        <stp>4년이하(당일)</stp>
        <stp/>
        <stp/>
        <tr r="P38" s="1"/>
      </tp>
      <tp>
        <v>5.2489999999999997</v>
        <stp/>
        <stp>P</stp>
        <stp>0</stp>
        <stp>IR</stp>
        <stp>BONDAVG00232</stp>
        <stp>4년이하(당일)</stp>
        <stp/>
        <stp/>
        <tr r="P37" s="1"/>
      </tp>
      <tp>
        <v>3.4319999999999999</v>
        <stp/>
        <stp>P</stp>
        <stp>0</stp>
        <stp>IR</stp>
        <stp>BONDAVG00530</stp>
        <stp>3년이하(당일)</stp>
        <stp/>
        <stp/>
        <tr r="O62" s="1"/>
      </tp>
      <tp>
        <v>3.74</v>
        <stp/>
        <stp>P</stp>
        <stp>0</stp>
        <stp>IR</stp>
        <stp>BONDAVG00238</stp>
        <stp>4년이하(당일)</stp>
        <stp/>
        <stp/>
        <tr r="P39" s="1"/>
      </tp>
      <tp>
        <v>5.8550000000000004</v>
        <stp/>
        <stp>P</stp>
        <stp>0</stp>
        <stp>IR</stp>
        <stp>BONDAVG00338</stp>
        <stp>5년이하(당일)</stp>
        <stp/>
        <stp/>
        <tr r="Q42" s="1"/>
      </tp>
      <tp>
        <v>3.407</v>
        <stp/>
        <stp>P</stp>
        <stp>0</stp>
        <stp>IR</stp>
        <stp>BONDAVG00538</stp>
        <stp>3년이하(당일)</stp>
        <stp/>
        <stp/>
        <tr r="O63" s="1"/>
      </tp>
      <tp>
        <v>3.2679999999999998</v>
        <stp/>
        <stp>P</stp>
        <stp>0</stp>
        <stp>IR</stp>
        <stp>BONDAVG00527</stp>
        <stp>3년이하(당일)</stp>
        <stp/>
        <stp/>
        <tr r="O60" s="1"/>
      </tp>
      <tp>
        <v>4.8150000000000004</v>
        <stp/>
        <stp>P</stp>
        <stp>0</stp>
        <stp>IR</stp>
        <stp>BONDAVG00125</stp>
        <stp>7년이하(당일)</stp>
        <stp/>
        <stp/>
        <tr r="R30" s="1"/>
      </tp>
      <tp>
        <v>4.4790000000000001</v>
        <stp/>
        <stp>P</stp>
        <stp>0</stp>
        <stp>IR</stp>
        <stp>BONDAVG00323</stp>
        <stp>5년이하(당일)</stp>
        <stp/>
        <stp/>
        <tr r="Q40" s="1"/>
      </tp>
      <tp>
        <v>7.165</v>
        <stp/>
        <stp>P</stp>
        <stp>0</stp>
        <stp>IR</stp>
        <stp>BONDAVG70126</stp>
        <stp>7년이하(당일)</stp>
        <stp/>
        <stp/>
        <tr r="R368" s="1"/>
      </tp>
      <tp>
        <v>3.266</v>
        <stp/>
        <stp>P</stp>
        <stp>0</stp>
        <stp>IR</stp>
        <stp>BONDAVG00528</stp>
        <stp>3년이하(당일)</stp>
        <stp/>
        <stp/>
        <tr r="O61" s="1"/>
      </tp>
      <tp>
        <v>3.3530000000000002</v>
        <stp/>
        <stp>P</stp>
        <stp>0</stp>
        <stp>IR</stp>
        <stp>BONDAVG00417</stp>
        <stp>2년이하(당일)</stp>
        <stp/>
        <stp/>
        <tr r="M52" s="1"/>
      </tp>
      <tp>
        <v>3.9380000000000002</v>
        <stp/>
        <stp>P</stp>
        <stp>0</stp>
        <stp>IR</stp>
        <stp>BONDAVG00112</stp>
        <stp>7년이하(당일)</stp>
        <stp/>
        <stp/>
        <tr r="R29" s="1"/>
      </tp>
      <tp>
        <v>4.4050000000000002</v>
        <stp/>
        <stp>P</stp>
        <stp>0</stp>
        <stp>IR</stp>
        <stp>BONDAVG70119</stp>
        <stp>7년이하(당일)</stp>
        <stp/>
        <stp/>
        <tr r="R367" s="1"/>
      </tp>
      <tp>
        <v>3.3069999999999999</v>
        <stp/>
        <stp>P</stp>
        <stp>0</stp>
        <stp>IR</stp>
        <stp>BONDAVG00707</stp>
        <stp>1년이하(당일)</stp>
        <stp/>
        <stp/>
        <tr r="K73" s="1"/>
      </tp>
      <tp>
        <v>3.73</v>
        <stp/>
        <stp>P</stp>
        <stp>0</stp>
        <stp>IR</stp>
        <stp>BONDAVG00104</stp>
        <stp>7년이하(당일)</stp>
        <stp/>
        <stp/>
        <tr r="R28" s="1"/>
      </tp>
      <tp>
        <v>3.38</v>
        <stp/>
        <stp>P</stp>
        <stp>0</stp>
        <stp>IR</stp>
        <stp>BONDAVG00405</stp>
        <stp>2년이하(당일)</stp>
        <stp/>
        <stp/>
        <tr r="M51" s="1"/>
      </tp>
      <tp>
        <v>3.367</v>
        <stp/>
        <stp>P</stp>
        <stp>0</stp>
        <stp>IR</stp>
        <stp>BONDAVG00402</stp>
        <stp>2년이하(당일)</stp>
        <stp/>
        <stp/>
        <tr r="M50" s="1"/>
      </tp>
      <tp>
        <v>3.3029999999999999</v>
        <stp/>
        <stp>P</stp>
        <stp>0</stp>
        <stp>IR</stp>
        <stp>BONDAVG00508</stp>
        <stp>3년이하(당일)</stp>
        <stp/>
        <stp/>
        <tr r="O58" s="1"/>
      </tp>
      <tp>
        <v>4.633</v>
        <stp/>
        <stp>P</stp>
        <stp>0</stp>
        <stp>IR</stp>
        <stp>BONDAVG00509</stp>
        <stp>3년이하(당일)</stp>
        <stp/>
        <stp/>
        <tr r="O59" s="1"/>
      </tp>
      <tp>
        <v>3.363</v>
        <stp/>
        <stp>P</stp>
        <stp>0</stp>
        <stp>IR</stp>
        <stp>BONDAVG00494</stp>
        <stp>1년이하(당일)</stp>
        <stp/>
        <stp/>
        <tr r="K56" s="1"/>
      </tp>
      <tp>
        <v>3.2170000000000001</v>
        <stp/>
        <stp>P</stp>
        <stp>0</stp>
        <stp>IR</stp>
        <stp>BONDAVG10095</stp>
        <stp>5년이하(당일)</stp>
        <stp/>
        <stp/>
        <tr r="Q223" s="1"/>
      </tp>
      <tp>
        <v>3.3079999999999998</v>
        <stp/>
        <stp>P</stp>
        <stp>0</stp>
        <stp>IR</stp>
        <stp>BONDAVG40495</stp>
        <stp>1년이하(당일)</stp>
        <stp/>
        <stp/>
        <tr r="K287" s="1"/>
      </tp>
      <tp>
        <v>3.613</v>
        <stp/>
        <stp>P</stp>
        <stp>0</stp>
        <stp>IR</stp>
        <stp>BONDAVG00499</stp>
        <stp>1년이하(당일)</stp>
        <stp/>
        <stp/>
        <tr r="K57" s="1"/>
      </tp>
      <tp>
        <v>5.1029999999999998</v>
        <stp/>
        <stp>P</stp>
        <stp>0</stp>
        <stp>IR</stp>
        <stp>BONDAVG00082</stp>
        <stp>5년이하(당일)</stp>
        <stp/>
        <stp/>
        <tr r="Q26" s="1"/>
      </tp>
      <tp>
        <v>3.5430000000000001</v>
        <stp/>
        <stp>P</stp>
        <stp>0</stp>
        <stp>IR</stp>
        <stp>BONDAVG00680</stp>
        <stp>3년이하(당일)</stp>
        <stp/>
        <stp/>
        <tr r="O72" s="1"/>
      </tp>
      <tp>
        <v>4.1859999999999999</v>
        <stp/>
        <stp>P</stp>
        <stp>0</stp>
        <stp>IR</stp>
        <stp>BONDAVG00088</stp>
        <stp>5년이하(당일)</stp>
        <stp/>
        <stp/>
        <tr r="Q27" s="1"/>
      </tp>
      <tp>
        <v>5.0060000000000002</v>
        <stp/>
        <stp>P</stp>
        <stp>0</stp>
        <stp>IR</stp>
        <stp>BONDAVG00188</stp>
        <stp>4년이하(당일)</stp>
        <stp/>
        <stp/>
        <tr r="P36" s="1"/>
      </tp>
      <tp>
        <v>3.3809999999999998</v>
        <stp/>
        <stp>P</stp>
        <stp>0</stp>
        <stp>IR</stp>
        <stp>BONDAVG40772</stp>
        <stp>2년이하(당일)</stp>
        <stp/>
        <stp/>
        <tr r="M288" s="1"/>
      </tp>
      <tp>
        <v>3.645</v>
        <stp/>
        <stp>P</stp>
        <stp>0</stp>
        <stp>IR</stp>
        <stp>BONDAVG00174</stp>
        <stp>4년이하(당일)</stp>
        <stp/>
        <stp/>
        <tr r="P34" s="1"/>
      </tp>
      <tp>
        <v>3.7229999999999999</v>
        <stp/>
        <stp>P</stp>
        <stp>0</stp>
        <stp>IR</stp>
        <stp>BONDAVG00072</stp>
        <stp>5년이하(당일)</stp>
        <stp/>
        <stp/>
        <tr r="Q25" s="1"/>
      </tp>
      <tp>
        <v>4</v>
        <stp/>
        <stp>P</stp>
        <stp>0</stp>
        <stp>IR</stp>
        <stp>BONDAVG00471</stp>
        <stp>1년이하(당일)</stp>
        <stp/>
        <stp/>
        <tr r="K55" s="1"/>
      </tp>
      <tp>
        <v>3.2839999999999998</v>
        <stp/>
        <stp>P</stp>
        <stp>0</stp>
        <stp>IR</stp>
        <stp>BONDAVG60279</stp>
        <stp>7년이하(당일)</stp>
        <stp/>
        <stp/>
        <tr r="R342" s="1"/>
      </tp>
      <tp>
        <v>4.9379999999999997</v>
        <stp/>
        <stp>P</stp>
        <stp>0</stp>
        <stp>IR</stp>
        <stp>BONDAVG00179</stp>
        <stp>4년이하(당일)</stp>
        <stp/>
        <stp/>
        <tr r="P35" s="1"/>
      </tp>
      <tp>
        <v>3.35</v>
        <stp/>
        <stp>P</stp>
        <stp>0</stp>
        <stp>IR</stp>
        <stp>BONDAVG00066</stp>
        <stp>5년이하(당일)</stp>
        <stp/>
        <stp/>
        <tr r="Q24" s="1"/>
      </tp>
      <tp>
        <v>4.0810000000000004</v>
        <stp/>
        <stp>P</stp>
        <stp>0</stp>
        <stp>IR</stp>
        <stp>BONDAVG10766</stp>
        <stp>2년이하(당일)</stp>
        <stp/>
        <stp/>
        <tr r="M225" s="1"/>
      </tp>
      <tp>
        <v>4.8840000000000003</v>
        <stp/>
        <stp>P</stp>
        <stp>0</stp>
        <stp>IR</stp>
        <stp>BONDAVG00064</stp>
        <stp>5년이하(당일)</stp>
        <stp/>
        <stp/>
        <tr r="Q23" s="1"/>
      </tp>
      <tp>
        <v>4.2130000000000001</v>
        <stp/>
        <stp>P</stp>
        <stp>0</stp>
        <stp>IR</stp>
        <stp>BONDAVG00163</stp>
        <stp>4년이하(당일)</stp>
        <stp/>
        <stp/>
        <tr r="P32" s="1"/>
      </tp>
      <tp>
        <v>3.4369999999999998</v>
        <stp/>
        <stp>P</stp>
        <stp>0</stp>
        <stp>IR</stp>
        <stp>BONDAVG00168</stp>
        <stp>4년이하(당일)</stp>
        <stp/>
        <stp/>
        <tr r="P33" s="1"/>
      </tp>
      <tp>
        <v>3.343</v>
        <stp/>
        <stp>P</stp>
        <stp>0</stp>
        <stp>IR</stp>
        <stp>BONDAVG00469</stp>
        <stp>1년이하(당일)</stp>
        <stp/>
        <stp/>
        <tr r="K54" s="1"/>
      </tp>
      <tp>
        <v>3.8740000000000001</v>
        <stp/>
        <stp>P</stp>
        <stp>0</stp>
        <stp>IR</stp>
        <stp>BONDAVG00769</stp>
        <stp>2년이하(당일)</stp>
        <stp/>
        <stp/>
        <tr r="M75" s="1"/>
      </tp>
      <tp>
        <v>3.7919999999999998</v>
        <stp/>
        <stp>P</stp>
        <stp>0</stp>
        <stp>IR</stp>
        <stp>BONDAVG00456</stp>
        <stp>1년이하(당일)</stp>
        <stp/>
        <stp/>
        <tr r="K53" s="1"/>
      </tp>
      <tp>
        <v>3.9249999999999998</v>
        <stp/>
        <stp>P</stp>
        <stp>0</stp>
        <stp>IR</stp>
        <stp>BONDAVG00150</stp>
        <stp>4년이하(당일)</stp>
        <stp/>
        <stp/>
        <tr r="P31" s="1"/>
      </tp>
      <tp>
        <v>3.625</v>
        <stp/>
        <stp>P</stp>
        <stp>0</stp>
        <stp>IR</stp>
        <stp>BONDAVG10747</stp>
        <stp>2년이하(당일)</stp>
        <stp/>
        <stp/>
        <tr r="M224" s="1"/>
      </tp>
      <tp>
        <v>4.8019999999999996</v>
        <stp/>
        <stp>P</stp>
        <stp>0</stp>
        <stp>IR</stp>
        <stp>BONDAVG00636</stp>
        <stp>3년이하(당일)</stp>
        <stp/>
        <stp/>
        <tr r="O71" s="1"/>
      </tp>
      <tp>
        <v>4.6970000000000001</v>
        <stp/>
        <stp>P</stp>
        <stp>0</stp>
        <stp>IR</stp>
        <stp>BONDAVG00734</stp>
        <stp>2년이하(당일)</stp>
        <stp/>
        <stp/>
        <tr r="M74" s="1"/>
      </tp>
      <tp>
        <v>4.7060000000000004</v>
        <stp/>
        <stp>P</stp>
        <stp>0</stp>
        <stp>IR</stp>
        <stp>BONDAVG00235</stp>
        <stp>7년이하(당일)</stp>
        <stp/>
        <stp/>
        <tr r="R38" s="1"/>
      </tp>
      <tp>
        <v>5.4889999999999999</v>
        <stp/>
        <stp>P</stp>
        <stp>0</stp>
        <stp>IR</stp>
        <stp>BONDAVG00232</stp>
        <stp>7년이하(당일)</stp>
        <stp/>
        <stp/>
        <tr r="R37" s="1"/>
      </tp>
      <tp>
        <v>4.133</v>
        <stp/>
        <stp>P</stp>
        <stp>0</stp>
        <stp>IR</stp>
        <stp>BONDAVG00238</stp>
        <stp>7년이하(당일)</stp>
        <stp/>
        <stp/>
        <tr r="R39" s="1"/>
      </tp>
      <tp>
        <v>3.601</v>
        <stp/>
        <stp>P</stp>
        <stp>0</stp>
        <stp>IR</stp>
        <stp>BONDAVG00626</stp>
        <stp>3년이하(당일)</stp>
        <stp/>
        <stp/>
        <tr r="O69" s="1"/>
      </tp>
      <tp>
        <v>3.4670000000000001</v>
        <stp/>
        <stp>P</stp>
        <stp>0</stp>
        <stp>IR</stp>
        <stp>BONDAVG00027</stp>
        <stp>5년이하(당일)</stp>
        <stp/>
        <stp/>
        <tr r="Q22" s="1"/>
      </tp>
      <tp>
        <v>4.4329999999999998</v>
        <stp/>
        <stp>P</stp>
        <stp>0</stp>
        <stp>IR</stp>
        <stp>BONDAVG00125</stp>
        <stp>4년이하(당일)</stp>
        <stp/>
        <stp/>
        <tr r="P30" s="1"/>
      </tp>
      <tp>
        <v>3.3650000000000002</v>
        <stp/>
        <stp>P</stp>
        <stp>0</stp>
        <stp>IR</stp>
        <stp>BONDAVG00622</stp>
        <stp>3년이하(당일)</stp>
        <stp/>
        <stp/>
        <tr r="O68" s="1"/>
      </tp>
      <tp>
        <v>4.6550000000000002</v>
        <stp/>
        <stp>P</stp>
        <stp>0</stp>
        <stp>IR</stp>
        <stp>BONDAVG00021</stp>
        <stp>5년이하(당일)</stp>
        <stp/>
        <stp/>
        <tr r="Q21" s="1"/>
      </tp>
      <tp>
        <v>6.5789999999999997</v>
        <stp/>
        <stp>P</stp>
        <stp>0</stp>
        <stp>IR</stp>
        <stp>BONDAVG70126</stp>
        <stp>4년이하(당일)</stp>
        <stp/>
        <stp/>
        <tr r="P368" s="1"/>
      </tp>
      <tp>
        <v>3.6920000000000002</v>
        <stp/>
        <stp>P</stp>
        <stp>0</stp>
        <stp>IR</stp>
        <stp>BONDAVG00628</stp>
        <stp>3년이하(당일)</stp>
        <stp/>
        <stp/>
        <tr r="O70" s="1"/>
      </tp>
      <tp>
        <v>3.3239999999999998</v>
        <stp/>
        <stp>P</stp>
        <stp>0</stp>
        <stp>IR</stp>
        <stp>BONDAVG00417</stp>
        <stp>1년이하(당일)</stp>
        <stp/>
        <stp/>
        <tr r="K52" s="1"/>
      </tp>
      <tp>
        <v>4.9130000000000003</v>
        <stp/>
        <stp>P</stp>
        <stp>0</stp>
        <stp>IR</stp>
        <stp>BONDAVG00014</stp>
        <stp>5년이하(당일)</stp>
        <stp/>
        <stp/>
        <tr r="Q19" s="1"/>
      </tp>
      <tp>
        <v>5.3570000000000002</v>
        <stp/>
        <stp>P</stp>
        <stp>0</stp>
        <stp>IR</stp>
        <stp>BONDAVG00015</stp>
        <stp>5년이하(당일)</stp>
        <stp/>
        <stp/>
        <tr r="Q20" s="1"/>
      </tp>
      <tp>
        <v>3.4420000000000002</v>
        <stp/>
        <stp>P</stp>
        <stp>0</stp>
        <stp>IR</stp>
        <stp>BONDAVG00012</stp>
        <stp>5년이하(당일)</stp>
        <stp/>
        <stp/>
        <tr r="Q18" s="1"/>
      </tp>
      <tp>
        <v>3.633</v>
        <stp/>
        <stp>P</stp>
        <stp>0</stp>
        <stp>IR</stp>
        <stp>BONDAVG00112</stp>
        <stp>4년이하(당일)</stp>
        <stp/>
        <stp/>
        <tr r="P29" s="1"/>
      </tp>
      <tp>
        <v>3.89</v>
        <stp/>
        <stp>P</stp>
        <stp>0</stp>
        <stp>IR</stp>
        <stp>BONDAVG00612</stp>
        <stp>3년이하(당일)</stp>
        <stp/>
        <stp/>
        <tr r="O67" s="1"/>
      </tp>
      <tp>
        <v>3.3090000000000002</v>
        <stp/>
        <stp>P</stp>
        <stp>0</stp>
        <stp>IR</stp>
        <stp>BONDAVG00011</stp>
        <stp>5년이하(당일)</stp>
        <stp/>
        <stp/>
        <tr r="Q17" s="1"/>
      </tp>
      <tp>
        <v>4.3360000000000003</v>
        <stp/>
        <stp>P</stp>
        <stp>0</stp>
        <stp>IR</stp>
        <stp>BONDAVG40015</stp>
        <stp>5년이하(당일)</stp>
        <stp/>
        <stp/>
        <tr r="Q285" s="1"/>
      </tp>
      <tp>
        <v>3.9159999999999999</v>
        <stp/>
        <stp>P</stp>
        <stp>0</stp>
        <stp>IR</stp>
        <stp>BONDAVG70119</stp>
        <stp>4년이하(당일)</stp>
        <stp/>
        <stp/>
        <tr r="P367" s="1"/>
      </tp>
      <tp>
        <v>4.3949999999999996</v>
        <stp/>
        <stp>P</stp>
        <stp>0</stp>
        <stp>IR</stp>
        <stp>BONDAVG40019</stp>
        <stp>5년이하(당일)</stp>
        <stp/>
        <stp/>
        <tr r="Q286" s="1"/>
      </tp>
      <tp>
        <v>3.5710000000000002</v>
        <stp/>
        <stp>P</stp>
        <stp>0</stp>
        <stp>IR</stp>
        <stp>BONDAVG00007</stp>
        <stp>5년이하(당일)</stp>
        <stp/>
        <stp/>
        <tr r="Q15" s="1"/>
      </tp>
      <tp>
        <v>3.3340000000000001</v>
        <stp/>
        <stp>P</stp>
        <stp>0</stp>
        <stp>IR</stp>
        <stp>BONDAVG00707</stp>
        <stp>2년이하(당일)</stp>
        <stp/>
        <stp/>
        <tr r="M73" s="1"/>
      </tp>
      <tp>
        <v>3.4489999999999998</v>
        <stp/>
        <stp>P</stp>
        <stp>0</stp>
        <stp>IR</stp>
        <stp>BONDAVG00104</stp>
        <stp>4년이하(당일)</stp>
        <stp/>
        <stp/>
        <tr r="P28" s="1"/>
      </tp>
      <tp>
        <v>3.4750000000000001</v>
        <stp/>
        <stp>P</stp>
        <stp>0</stp>
        <stp>IR</stp>
        <stp>BONDAVG00604</stp>
        <stp>3년이하(당일)</stp>
        <stp/>
        <stp/>
        <tr r="O66" s="1"/>
      </tp>
      <tp>
        <v>3.3519999999999999</v>
        <stp/>
        <stp>P</stp>
        <stp>0</stp>
        <stp>IR</stp>
        <stp>BONDAVG00405</stp>
        <stp>1년이하(당일)</stp>
        <stp/>
        <stp/>
        <tr r="K51" s="1"/>
      </tp>
      <tp>
        <v>3.3450000000000002</v>
        <stp/>
        <stp>P</stp>
        <stp>0</stp>
        <stp>IR</stp>
        <stp>BONDAVG00402</stp>
        <stp>1년이하(당일)</stp>
        <stp/>
        <stp/>
        <tr r="K50" s="1"/>
      </tp>
      <tp>
        <v>3.2909999999999999</v>
        <stp/>
        <stp>P</stp>
        <stp>0</stp>
        <stp>IR</stp>
        <stp>BONDAVG00001</stp>
        <stp>5년이하(당일)</stp>
        <stp/>
        <stp/>
        <tr r="Q14" s="1"/>
      </tp>
      <tp>
        <v>4.2080000000000002</v>
        <stp/>
        <stp>P</stp>
        <stp>0</stp>
        <stp>IR</stp>
        <stp>BONDAVG00008</stp>
        <stp>5년이하(당일)</stp>
        <stp/>
        <stp/>
        <tr r="Q16" s="1"/>
      </tp>
      <tp>
        <v>3.4529999999999998</v>
        <stp/>
        <stp>P</stp>
        <stp>0</stp>
        <stp>IR</stp>
        <stp>BONDAVG00594</stp>
        <stp>1년이하(당일)</stp>
        <stp/>
        <stp/>
        <tr r="K65" s="1"/>
      </tp>
      <tp>
        <v>3.2050000000000001</v>
        <stp/>
        <stp>P</stp>
        <stp>0</stp>
        <stp>IR</stp>
        <stp>BONDAVG10095</stp>
        <stp>4년이하(당일)</stp>
        <stp/>
        <stp/>
        <tr r="P223" s="1"/>
      </tp>
      <tp>
        <v>4.8339999999999996</v>
        <stp/>
        <stp>P</stp>
        <stp>0</stp>
        <stp>IR</stp>
        <stp>BONDAVG00082</stp>
        <stp>4년이하(당일)</stp>
        <stp/>
        <stp/>
        <tr r="P26" s="1"/>
      </tp>
      <tp>
        <v>3.5009999999999999</v>
        <stp/>
        <stp>P</stp>
        <stp>0</stp>
        <stp>IR</stp>
        <stp>BONDAVG00680</stp>
        <stp>2년이하(당일)</stp>
        <stp/>
        <stp/>
        <tr r="M72" s="1"/>
      </tp>
      <tp>
        <v>4.0209999999999999</v>
        <stp/>
        <stp>P</stp>
        <stp>0</stp>
        <stp>IR</stp>
        <stp>BONDAVG00088</stp>
        <stp>4년이하(당일)</stp>
        <stp/>
        <stp/>
        <tr r="P27" s="1"/>
      </tp>
      <tp>
        <v>5.43</v>
        <stp/>
        <stp>P</stp>
        <stp>0</stp>
        <stp>IR</stp>
        <stp>BONDAVG00188</stp>
        <stp>5년이하(당일)</stp>
        <stp/>
        <stp/>
        <tr r="Q36" s="1"/>
      </tp>
      <tp>
        <v>3.4220000000000002</v>
        <stp/>
        <stp>P</stp>
        <stp>0</stp>
        <stp>IR</stp>
        <stp>BONDAVG40772</stp>
        <stp>3년이하(당일)</stp>
        <stp/>
        <stp/>
        <tr r="O288" s="1"/>
      </tp>
      <tp>
        <v>5.3070000000000004</v>
        <stp/>
        <stp>P</stp>
        <stp>0</stp>
        <stp>IR</stp>
        <stp>BONDAVG50572</stp>
        <stp>1년이하(당일)</stp>
        <stp/>
        <stp/>
        <tr r="K313" s="1"/>
      </tp>
      <tp>
        <v>3.706</v>
        <stp/>
        <stp>P</stp>
        <stp>0</stp>
        <stp>IR</stp>
        <stp>BONDAVG00174</stp>
        <stp>5년이하(당일)</stp>
        <stp/>
        <stp/>
        <tr r="Q34" s="1"/>
      </tp>
      <tp>
        <v>3.6379999999999999</v>
        <stp/>
        <stp>P</stp>
        <stp>0</stp>
        <stp>IR</stp>
        <stp>BONDAVG00072</stp>
        <stp>4년이하(당일)</stp>
        <stp/>
        <stp/>
        <tr r="P25" s="1"/>
      </tp>
      <tp>
        <v>5.3319999999999999</v>
        <stp/>
        <stp>P</stp>
        <stp>0</stp>
        <stp>IR</stp>
        <stp>BONDAVG00179</stp>
        <stp>5년이하(당일)</stp>
        <stp/>
        <stp/>
        <tr r="Q35" s="1"/>
      </tp>
      <tp>
        <v>3.3380000000000001</v>
        <stp/>
        <stp>P</stp>
        <stp>0</stp>
        <stp>IR</stp>
        <stp>BONDAVG00066</stp>
        <stp>4년이하(당일)</stp>
        <stp/>
        <stp/>
        <tr r="P24" s="1"/>
      </tp>
      <tp>
        <v>3.7149999999999999</v>
        <stp/>
        <stp>P</stp>
        <stp>0</stp>
        <stp>IR</stp>
        <stp>BONDAVG00367</stp>
        <stp>7년이하(당일)</stp>
        <stp/>
        <stp/>
        <tr r="R49" s="1"/>
      </tp>
      <tp>
        <v>4.4240000000000004</v>
        <stp/>
        <stp>P</stp>
        <stp>0</stp>
        <stp>IR</stp>
        <stp>BONDAVG10766</stp>
        <stp>3년이하(당일)</stp>
        <stp/>
        <stp/>
        <tr r="O225" s="1"/>
      </tp>
      <tp>
        <v>4.5439999999999996</v>
        <stp/>
        <stp>P</stp>
        <stp>0</stp>
        <stp>IR</stp>
        <stp>BONDAVG00064</stp>
        <stp>4년이하(당일)</stp>
        <stp/>
        <stp/>
        <tr r="P23" s="1"/>
      </tp>
      <tp>
        <v>4.4550000000000001</v>
        <stp/>
        <stp>P</stp>
        <stp>0</stp>
        <stp>IR</stp>
        <stp>BONDAVG00163</stp>
        <stp>5년이하(당일)</stp>
        <stp/>
        <stp/>
        <tr r="Q32" s="1"/>
      </tp>
      <tp>
        <v>3.3450000000000002</v>
        <stp/>
        <stp>P</stp>
        <stp>0</stp>
        <stp>IR</stp>
        <stp>BONDAVG00561</stp>
        <stp>1년이하(당일)</stp>
        <stp/>
        <stp/>
        <tr r="K64" s="1"/>
      </tp>
      <tp>
        <v>3.5289999999999999</v>
        <stp/>
        <stp>P</stp>
        <stp>0</stp>
        <stp>IR</stp>
        <stp>BONDAVG00168</stp>
        <stp>5년이하(당일)</stp>
        <stp/>
        <stp/>
        <tr r="Q33" s="1"/>
      </tp>
      <tp>
        <v>4.069</v>
        <stp/>
        <stp>P</stp>
        <stp>0</stp>
        <stp>IR</stp>
        <stp>BONDAVG00769</stp>
        <stp>3년이하(당일)</stp>
        <stp/>
        <stp/>
        <tr r="O75" s="1"/>
      </tp>
      <tp>
        <v>4.0960000000000001</v>
        <stp/>
        <stp>P</stp>
        <stp>0</stp>
        <stp>IR</stp>
        <stp>BONDAVG00354</stp>
        <stp>7년이하(당일)</stp>
        <stp/>
        <stp/>
        <tr r="R48" s="1"/>
      </tp>
      <tp>
        <v>4.3600000000000003</v>
        <stp/>
        <stp>P</stp>
        <stp>0</stp>
        <stp>IR</stp>
        <stp>BONDAVG00353</stp>
        <stp>7년이하(당일)</stp>
        <stp/>
        <stp/>
        <tr r="R47" s="1"/>
      </tp>
      <tp>
        <v>4.0220000000000002</v>
        <stp/>
        <stp>P</stp>
        <stp>0</stp>
        <stp>IR</stp>
        <stp>BONDAVG00150</stp>
        <stp>5년이하(당일)</stp>
        <stp/>
        <stp/>
        <tr r="Q31" s="1"/>
      </tp>
      <tp>
        <v>3.8940000000000001</v>
        <stp/>
        <stp>P</stp>
        <stp>0</stp>
        <stp>IR</stp>
        <stp>BONDAVG60359</stp>
        <stp>7년이하(당일)</stp>
        <stp/>
        <stp/>
        <tr r="R343" s="1"/>
      </tp>
      <tp>
        <v>3.6930000000000001</v>
        <stp/>
        <stp>P</stp>
        <stp>0</stp>
        <stp>IR</stp>
        <stp>BONDAVG10747</stp>
        <stp>3년이하(당일)</stp>
        <stp/>
        <stp/>
        <tr r="O224" s="1"/>
      </tp>
      <tp>
        <v>4.2409999999999997</v>
        <stp/>
        <stp>P</stp>
        <stp>0</stp>
        <stp>IR</stp>
        <stp>BONDAVG00347</stp>
        <stp>7년이하(당일)</stp>
        <stp/>
        <stp/>
        <tr r="R45" s="1"/>
      </tp>
      <tp>
        <v>3.6309999999999998</v>
        <stp/>
        <stp>P</stp>
        <stp>0</stp>
        <stp>IR</stp>
        <stp>BONDAVG00345</stp>
        <stp>7년이하(당일)</stp>
        <stp/>
        <stp/>
        <tr r="R44" s="1"/>
      </tp>
      <tp>
        <v>5.3479999999999999</v>
        <stp/>
        <stp>P</stp>
        <stp>0</stp>
        <stp>IR</stp>
        <stp>BONDAVG00341</stp>
        <stp>7년이하(당일)</stp>
        <stp/>
        <stp/>
        <tr r="R43" s="1"/>
      </tp>
      <tp>
        <v>4.5629999999999997</v>
        <stp/>
        <stp>P</stp>
        <stp>0</stp>
        <stp>IR</stp>
        <stp>BONDAVG00349</stp>
        <stp>7년이하(당일)</stp>
        <stp/>
        <stp/>
        <tr r="R46" s="1"/>
      </tp>
      <tp>
        <v>4.7619999999999996</v>
        <stp/>
        <stp>P</stp>
        <stp>0</stp>
        <stp>IR</stp>
        <stp>BONDAVG00636</stp>
        <stp>2년이하(당일)</stp>
        <stp/>
        <stp/>
        <tr r="M71" s="1"/>
      </tp>
      <tp>
        <v>6.1079999999999997</v>
        <stp/>
        <stp>P</stp>
        <stp>0</stp>
        <stp>IR</stp>
        <stp>BONDAVG00334</stp>
        <stp>7년이하(당일)</stp>
        <stp/>
        <stp/>
        <tr r="R41" s="1"/>
      </tp>
      <tp>
        <v>5.0220000000000002</v>
        <stp/>
        <stp>P</stp>
        <stp>0</stp>
        <stp>IR</stp>
        <stp>BONDAVG00734</stp>
        <stp>3년이하(당일)</stp>
        <stp/>
        <stp/>
        <tr r="O74" s="1"/>
      </tp>
      <tp>
        <v>3.3769999999999998</v>
        <stp/>
        <stp>P</stp>
        <stp>0</stp>
        <stp>IR</stp>
        <stp>BONDAVG00530</stp>
        <stp>1년이하(당일)</stp>
        <stp/>
        <stp/>
        <tr r="K62" s="1"/>
      </tp>
      <tp>
        <v>6.0339999999999998</v>
        <stp/>
        <stp>P</stp>
        <stp>0</stp>
        <stp>IR</stp>
        <stp>BONDAVG00338</stp>
        <stp>7년이하(당일)</stp>
        <stp/>
        <stp/>
        <tr r="R42" s="1"/>
      </tp>
      <tp>
        <v>3.3490000000000002</v>
        <stp/>
        <stp>P</stp>
        <stp>0</stp>
        <stp>IR</stp>
        <stp>BONDAVG00538</stp>
        <stp>1년이하(당일)</stp>
        <stp/>
        <stp/>
        <tr r="K63" s="1"/>
      </tp>
      <tp>
        <v>3.4809999999999999</v>
        <stp/>
        <stp>P</stp>
        <stp>0</stp>
        <stp>IR</stp>
        <stp>BONDAVG00626</stp>
        <stp>2년이하(당일)</stp>
        <stp/>
        <stp/>
        <tr r="M69" s="1"/>
      </tp>
      <tp>
        <v>3.4340000000000002</v>
        <stp/>
        <stp>P</stp>
        <stp>0</stp>
        <stp>IR</stp>
        <stp>BONDAVG00027</stp>
        <stp>4년이하(당일)</stp>
        <stp/>
        <stp/>
        <tr r="P22" s="1"/>
      </tp>
      <tp>
        <v>3.3769999999999998</v>
        <stp/>
        <stp>P</stp>
        <stp>0</stp>
        <stp>IR</stp>
        <stp>BONDAVG00527</stp>
        <stp>1년이하(당일)</stp>
        <stp/>
        <stp/>
        <tr r="K60" s="1"/>
      </tp>
      <tp>
        <v>4.625</v>
        <stp/>
        <stp>P</stp>
        <stp>0</stp>
        <stp>IR</stp>
        <stp>BONDAVG00125</stp>
        <stp>5년이하(당일)</stp>
        <stp/>
        <stp/>
        <tr r="Q30" s="1"/>
      </tp>
      <tp>
        <v>3.4079999999999999</v>
        <stp/>
        <stp>P</stp>
        <stp>0</stp>
        <stp>IR</stp>
        <stp>BONDAVG00622</stp>
        <stp>2년이하(당일)</stp>
        <stp/>
        <stp/>
        <tr r="M68" s="1"/>
      </tp>
      <tp>
        <v>4.7229999999999999</v>
        <stp/>
        <stp>P</stp>
        <stp>0</stp>
        <stp>IR</stp>
        <stp>BONDAVG00323</stp>
        <stp>7년이하(당일)</stp>
        <stp/>
        <stp/>
        <tr r="R40" s="1"/>
      </tp>
      <tp>
        <v>4.4130000000000003</v>
        <stp/>
        <stp>P</stp>
        <stp>0</stp>
        <stp>IR</stp>
        <stp>BONDAVG00021</stp>
        <stp>4년이하(당일)</stp>
        <stp/>
        <stp/>
        <tr r="P21" s="1"/>
      </tp>
      <tp>
        <v>6.9829999999999997</v>
        <stp/>
        <stp>P</stp>
        <stp>0</stp>
        <stp>IR</stp>
        <stp>BONDAVG70126</stp>
        <stp>5년이하(당일)</stp>
        <stp/>
        <stp/>
        <tr r="Q368" s="1"/>
      </tp>
      <tp>
        <v>3.375</v>
        <stp/>
        <stp>P</stp>
        <stp>0</stp>
        <stp>IR</stp>
        <stp>BONDAVG00528</stp>
        <stp>1년이하(당일)</stp>
        <stp/>
        <stp/>
        <tr r="K61" s="1"/>
      </tp>
      <tp>
        <v>3.5760000000000001</v>
        <stp/>
        <stp>P</stp>
        <stp>0</stp>
        <stp>IR</stp>
        <stp>BONDAVG00628</stp>
        <stp>2년이하(당일)</stp>
        <stp/>
        <stp/>
        <tr r="M70" s="1"/>
      </tp>
      <tp>
        <v>4.5810000000000004</v>
        <stp/>
        <stp>P</stp>
        <stp>0</stp>
        <stp>IR</stp>
        <stp>BONDAVG00014</stp>
        <stp>4년이하(당일)</stp>
        <stp/>
        <stp/>
        <tr r="P19" s="1"/>
      </tp>
      <tp>
        <v>5.2290000000000001</v>
        <stp/>
        <stp>P</stp>
        <stp>0</stp>
        <stp>IR</stp>
        <stp>BONDAVG00015</stp>
        <stp>4년이하(당일)</stp>
        <stp/>
        <stp/>
        <tr r="P20" s="1"/>
      </tp>
      <tp>
        <v>3.3919999999999999</v>
        <stp/>
        <stp>P</stp>
        <stp>0</stp>
        <stp>IR</stp>
        <stp>BONDAVG00012</stp>
        <stp>4년이하(당일)</stp>
        <stp/>
        <stp/>
        <tr r="P18" s="1"/>
      </tp>
      <tp>
        <v>3.7210000000000001</v>
        <stp/>
        <stp>P</stp>
        <stp>0</stp>
        <stp>IR</stp>
        <stp>BONDAVG00112</stp>
        <stp>5년이하(당일)</stp>
        <stp/>
        <stp/>
        <tr r="Q29" s="1"/>
      </tp>
      <tp>
        <v>3.774</v>
        <stp/>
        <stp>P</stp>
        <stp>0</stp>
        <stp>IR</stp>
        <stp>BONDAVG00612</stp>
        <stp>2년이하(당일)</stp>
        <stp/>
        <stp/>
        <tr r="M67" s="1"/>
      </tp>
      <tp>
        <v>3.286</v>
        <stp/>
        <stp>P</stp>
        <stp>0</stp>
        <stp>IR</stp>
        <stp>BONDAVG00011</stp>
        <stp>4년이하(당일)</stp>
        <stp/>
        <stp/>
        <tr r="P17" s="1"/>
      </tp>
      <tp>
        <v>4.1269999999999998</v>
        <stp/>
        <stp>P</stp>
        <stp>0</stp>
        <stp>IR</stp>
        <stp>BONDAVG40015</stp>
        <stp>4년이하(당일)</stp>
        <stp/>
        <stp/>
        <tr r="P285" s="1"/>
      </tp>
      <tp>
        <v>4.1609999999999996</v>
        <stp/>
        <stp>P</stp>
        <stp>0</stp>
        <stp>IR</stp>
        <stp>BONDAVG70119</stp>
        <stp>5년이하(당일)</stp>
        <stp/>
        <stp/>
        <tr r="Q367" s="1"/>
      </tp>
      <tp>
        <v>4.1529999999999996</v>
        <stp/>
        <stp>P</stp>
        <stp>0</stp>
        <stp>IR</stp>
        <stp>BONDAVG40019</stp>
        <stp>4년이하(당일)</stp>
        <stp/>
        <stp/>
        <tr r="P286" s="1"/>
      </tp>
      <tp>
        <v>3.4849999999999999</v>
        <stp/>
        <stp>P</stp>
        <stp>0</stp>
        <stp>IR</stp>
        <stp>BONDAVG00007</stp>
        <stp>4년이하(당일)</stp>
        <stp/>
        <stp/>
        <tr r="P15" s="1"/>
      </tp>
      <tp>
        <v>3.367</v>
        <stp/>
        <stp>P</stp>
        <stp>0</stp>
        <stp>IR</stp>
        <stp>BONDAVG00707</stp>
        <stp>3년이하(당일)</stp>
        <stp/>
        <stp/>
        <tr r="O73" s="1"/>
      </tp>
      <tp>
        <v>3.516</v>
        <stp/>
        <stp>P</stp>
        <stp>0</stp>
        <stp>IR</stp>
        <stp>BONDAVG00104</stp>
        <stp>5년이하(당일)</stp>
        <stp/>
        <stp/>
        <tr r="Q28" s="1"/>
      </tp>
      <tp>
        <v>3.4289999999999998</v>
        <stp/>
        <stp>P</stp>
        <stp>0</stp>
        <stp>IR</stp>
        <stp>BONDAVG00604</stp>
        <stp>2년이하(당일)</stp>
        <stp/>
        <stp/>
        <tr r="M66" s="1"/>
      </tp>
      <tp>
        <v>3.2679999999999998</v>
        <stp/>
        <stp>P</stp>
        <stp>0</stp>
        <stp>IR</stp>
        <stp>BONDAVG00001</stp>
        <stp>4년이하(당일)</stp>
        <stp/>
        <stp/>
        <tr r="P14" s="1"/>
      </tp>
      <tp>
        <v>3.9660000000000002</v>
        <stp/>
        <stp>P</stp>
        <stp>0</stp>
        <stp>IR</stp>
        <stp>BONDAVG00008</stp>
        <stp>4년이하(당일)</stp>
        <stp/>
        <stp/>
        <tr r="P16" s="1"/>
      </tp>
      <tp>
        <v>3.2679999999999998</v>
        <stp/>
        <stp>P</stp>
        <stp>0</stp>
        <stp>IR</stp>
        <stp>BONDAVG00508</stp>
        <stp>1년이하(당일)</stp>
        <stp/>
        <stp/>
        <tr r="K58" s="1"/>
      </tp>
      <tp>
        <v>4.0519999999999996</v>
        <stp/>
        <stp>P</stp>
        <stp>0</stp>
        <stp>IR</stp>
        <stp>BONDAVG00509</stp>
        <stp>1년이하(당일)</stp>
        <stp/>
        <stp/>
        <tr r="K59" s="1"/>
      </tp>
      <tp>
        <v>3.6080000000000001</v>
        <stp/>
        <stp>P</stp>
        <stp>0</stp>
        <stp>IR</stp>
        <stp>BONDAVG00983</stp>
        <stp>2년이하(당일)</stp>
        <stp/>
        <stp/>
        <tr r="M82" s="1"/>
      </tp>
      <tp>
        <v>3.5750000000000002</v>
        <stp/>
        <stp>P</stp>
        <stp>0</stp>
        <stp>IR</stp>
        <stp>BONDAVG00877</stp>
        <stp>3년이하(당일)</stp>
        <stp/>
        <stp/>
        <tr r="O81" s="1"/>
      </tp>
      <tp>
        <v>3.3519999999999999</v>
        <stp/>
        <stp>P</stp>
        <stp>0</stp>
        <stp>IR</stp>
        <stp>BONDAVG50879</stp>
        <stp>3년이하(당일)</stp>
        <stp/>
        <stp/>
        <tr r="O314" s="1"/>
      </tp>
      <tp>
        <v>3.504</v>
        <stp/>
        <stp>P</stp>
        <stp>0</stp>
        <stp>IR</stp>
        <stp>BONDAVG00867</stp>
        <stp>3년이하(당일)</stp>
        <stp/>
        <stp/>
        <tr r="O80" s="1"/>
      </tp>
      <tp>
        <v>7.2949999999999999</v>
        <stp/>
        <stp>P</stp>
        <stp>0</stp>
        <stp>IR</stp>
        <stp>BONDAVG60866</stp>
        <stp>3년이하(당일)</stp>
        <stp/>
        <stp/>
        <tr r="O344" s="1"/>
      </tp>
      <tp>
        <v>3.7639999999999998</v>
        <stp/>
        <stp>P</stp>
        <stp>0</stp>
        <stp>IR</stp>
        <stp>BONDAVG00856</stp>
        <stp>3년이하(당일)</stp>
        <stp/>
        <stp/>
        <tr r="O79" s="1"/>
      </tp>
      <tp>
        <v>4.0049999999999999</v>
        <stp/>
        <stp>P</stp>
        <stp>0</stp>
        <stp>IR</stp>
        <stp>BONDAVG00849</stp>
        <stp>3년이하(당일)</stp>
        <stp/>
        <stp/>
        <tr r="O78" s="1"/>
      </tp>
      <tp>
        <v>3.5859999999999999</v>
        <stp/>
        <stp>P</stp>
        <stp>0</stp>
        <stp>IR</stp>
        <stp>BONDAVG00834</stp>
        <stp>3년이하(당일)</stp>
        <stp/>
        <stp/>
        <tr r="O77" s="1"/>
      </tp>
      <tp>
        <v>3.5539999999999998</v>
        <stp/>
        <stp>P</stp>
        <stp>0</stp>
        <stp>IR</stp>
        <stp>BONDAVG00827</stp>
        <stp>3년이하(당일)</stp>
        <stp/>
        <stp/>
        <tr r="O76" s="1"/>
      </tp>
      <tp>
        <v>3.6709999999999998</v>
        <stp/>
        <stp>P</stp>
        <stp>0</stp>
        <stp>IR</stp>
        <stp>BONDAVG00983</stp>
        <stp>3년이하(당일)</stp>
        <stp/>
        <stp/>
        <tr r="O82" s="1"/>
      </tp>
      <tp>
        <v>3.48</v>
        <stp/>
        <stp>P</stp>
        <stp>0</stp>
        <stp>IR</stp>
        <stp>BONDAVG00877</stp>
        <stp>2년이하(당일)</stp>
        <stp/>
        <stp/>
        <tr r="M81" s="1"/>
      </tp>
      <tp>
        <v>3.3780000000000001</v>
        <stp/>
        <stp>P</stp>
        <stp>0</stp>
        <stp>IR</stp>
        <stp>BONDAVG50879</stp>
        <stp>2년이하(당일)</stp>
        <stp/>
        <stp/>
        <tr r="M314" s="1"/>
      </tp>
      <tp>
        <v>3.4369999999999998</v>
        <stp/>
        <stp>P</stp>
        <stp>0</stp>
        <stp>IR</stp>
        <stp>BONDAVG00867</stp>
        <stp>2년이하(당일)</stp>
        <stp/>
        <stp/>
        <tr r="M80" s="1"/>
      </tp>
      <tp>
        <v>6.601</v>
        <stp/>
        <stp>P</stp>
        <stp>0</stp>
        <stp>IR</stp>
        <stp>BONDAVG60866</stp>
        <stp>2년이하(당일)</stp>
        <stp/>
        <stp/>
        <tr r="M344" s="1"/>
      </tp>
      <tp>
        <v>3.677</v>
        <stp/>
        <stp>P</stp>
        <stp>0</stp>
        <stp>IR</stp>
        <stp>BONDAVG00856</stp>
        <stp>2년이하(당일)</stp>
        <stp/>
        <stp/>
        <tr r="M79" s="1"/>
      </tp>
      <tp>
        <v>3.859</v>
        <stp/>
        <stp>P</stp>
        <stp>0</stp>
        <stp>IR</stp>
        <stp>BONDAVG00849</stp>
        <stp>2년이하(당일)</stp>
        <stp/>
        <stp/>
        <tr r="M78" s="1"/>
      </tp>
      <tp>
        <v>3.4489999999999998</v>
        <stp/>
        <stp>P</stp>
        <stp>0</stp>
        <stp>IR</stp>
        <stp>BONDAVG00834</stp>
        <stp>2년이하(당일)</stp>
        <stp/>
        <stp/>
        <tr r="M77" s="1"/>
      </tp>
      <tp>
        <v>3.6019999999999999</v>
        <stp/>
        <stp>P</stp>
        <stp>0</stp>
        <stp>IR</stp>
        <stp>BONDAVG00827</stp>
        <stp>2년이하(당일)</stp>
        <stp/>
        <stp/>
        <tr r="M76" s="1"/>
      </tp>
      <tp>
        <v>3.4409999999999998</v>
        <stp/>
        <stp>P</stp>
        <stp>0</stp>
        <stp>IR</stp>
        <stp>BONDAVG00877</stp>
        <stp>1년이하(당일)</stp>
        <stp/>
        <stp/>
        <tr r="K81" s="1"/>
      </tp>
      <tp>
        <v>3.3969999999999998</v>
        <stp/>
        <stp>P</stp>
        <stp>0</stp>
        <stp>IR</stp>
        <stp>BONDAVG50879</stp>
        <stp>1년이하(당일)</stp>
        <stp/>
        <stp/>
        <tr r="K314" s="1"/>
      </tp>
      <tp>
        <v>3.3879999999999999</v>
        <stp/>
        <stp>P</stp>
        <stp>0</stp>
        <stp>IR</stp>
        <stp>BONDAVG00867</stp>
        <stp>1년이하(당일)</stp>
        <stp/>
        <stp/>
        <tr r="K80" s="1"/>
      </tp>
      <tp>
        <v>5.8109999999999999</v>
        <stp/>
        <stp>P</stp>
        <stp>0</stp>
        <stp>IR</stp>
        <stp>BONDAVG60866</stp>
        <stp>1년이하(당일)</stp>
        <stp/>
        <stp/>
        <tr r="K344" s="1"/>
      </tp>
      <tp>
        <v>3.6240000000000001</v>
        <stp/>
        <stp>P</stp>
        <stp>0</stp>
        <stp>IR</stp>
        <stp>BONDAVG00856</stp>
        <stp>1년이하(당일)</stp>
        <stp/>
        <stp/>
        <tr r="K79" s="1"/>
      </tp>
      <tp>
        <v>3.7290000000000001</v>
        <stp/>
        <stp>P</stp>
        <stp>0</stp>
        <stp>IR</stp>
        <stp>BONDAVG00849</stp>
        <stp>1년이하(당일)</stp>
        <stp/>
        <stp/>
        <tr r="K78" s="1"/>
      </tp>
      <tp>
        <v>3.4009999999999998</v>
        <stp/>
        <stp>P</stp>
        <stp>0</stp>
        <stp>IR</stp>
        <stp>BONDAVG00834</stp>
        <stp>1년이하(당일)</stp>
        <stp/>
        <stp/>
        <tr r="K77" s="1"/>
      </tp>
      <tp>
        <v>3.556</v>
        <stp/>
        <stp>P</stp>
        <stp>0</stp>
        <stp>IR</stp>
        <stp>BONDAVG00827</stp>
        <stp>1년이하(당일)</stp>
        <stp/>
        <stp/>
        <tr r="K76" s="1"/>
      </tp>
      <tp>
        <v>3.5059999999999998</v>
        <stp/>
        <stp>P</stp>
        <stp>0</stp>
        <stp>IR</stp>
        <stp>BONDAVG00983</stp>
        <stp>1년이하(당일)</stp>
        <stp/>
        <stp/>
        <tr r="K82" s="1"/>
      </tp>
      <tp>
        <v>4.0179999999999998</v>
        <stp/>
        <stp>P</stp>
        <stp>0</stp>
        <stp>IR</stp>
        <stp>BONDAVG00877</stp>
        <stp>7년이하(당일)</stp>
        <stp/>
        <stp/>
        <tr r="R81" s="1"/>
      </tp>
      <tp>
        <v>3.4540000000000002</v>
        <stp/>
        <stp>P</stp>
        <stp>0</stp>
        <stp>IR</stp>
        <stp>BONDAVG50879</stp>
        <stp>7년이하(당일)</stp>
        <stp/>
        <stp/>
        <tr r="R314" s="1"/>
      </tp>
      <tp>
        <v>3.7970000000000002</v>
        <stp/>
        <stp>P</stp>
        <stp>0</stp>
        <stp>IR</stp>
        <stp>BONDAVG00867</stp>
        <stp>7년이하(당일)</stp>
        <stp/>
        <stp/>
        <tr r="R80" s="1"/>
      </tp>
      <tp>
        <v>7.7190000000000003</v>
        <stp/>
        <stp>P</stp>
        <stp>0</stp>
        <stp>IR</stp>
        <stp>BONDAVG60866</stp>
        <stp>7년이하(당일)</stp>
        <stp/>
        <stp/>
        <tr r="R344" s="1"/>
      </tp>
      <tp>
        <v>4.1500000000000004</v>
        <stp/>
        <stp>P</stp>
        <stp>0</stp>
        <stp>IR</stp>
        <stp>BONDAVG00856</stp>
        <stp>7년이하(당일)</stp>
        <stp/>
        <stp/>
        <tr r="R79" s="1"/>
      </tp>
      <tp>
        <v>5.0460000000000003</v>
        <stp/>
        <stp>P</stp>
        <stp>0</stp>
        <stp>IR</stp>
        <stp>BONDAVG00849</stp>
        <stp>7년이하(당일)</stp>
        <stp/>
        <stp/>
        <tr r="R78" s="1"/>
      </tp>
      <tp>
        <v>3.9279999999999999</v>
        <stp/>
        <stp>P</stp>
        <stp>0</stp>
        <stp>IR</stp>
        <stp>BONDAVG00834</stp>
        <stp>7년이하(당일)</stp>
        <stp/>
        <stp/>
        <tr r="R77" s="1"/>
      </tp>
      <tp>
        <v>4.181</v>
        <stp/>
        <stp>P</stp>
        <stp>0</stp>
        <stp>IR</stp>
        <stp>BONDAVG00827</stp>
        <stp>7년이하(당일)</stp>
        <stp/>
        <stp/>
        <tr r="R76" s="1"/>
      </tp>
      <tp>
        <v>4.1429999999999998</v>
        <stp/>
        <stp>P</stp>
        <stp>0</stp>
        <stp>IR</stp>
        <stp>BONDAVG00983</stp>
        <stp>7년이하(당일)</stp>
        <stp/>
        <stp/>
        <tr r="R82" s="1"/>
      </tp>
      <tp>
        <v>3.7469999999999999</v>
        <stp/>
        <stp>P</stp>
        <stp>0</stp>
        <stp>IR</stp>
        <stp>BONDAVG00983</stp>
        <stp>4년이하(당일)</stp>
        <stp/>
        <stp/>
        <tr r="P82" s="1"/>
      </tp>
      <tp>
        <v>3.7789999999999999</v>
        <stp/>
        <stp>P</stp>
        <stp>0</stp>
        <stp>IR</stp>
        <stp>BONDAVG00877</stp>
        <stp>5년이하(당일)</stp>
        <stp/>
        <stp/>
        <tr r="Q81" s="1"/>
      </tp>
      <tp>
        <v>3.419</v>
        <stp/>
        <stp>P</stp>
        <stp>0</stp>
        <stp>IR</stp>
        <stp>BONDAVG50879</stp>
        <stp>5년이하(당일)</stp>
        <stp/>
        <stp/>
        <tr r="Q314" s="1"/>
      </tp>
      <tp>
        <v>3.6259999999999999</v>
        <stp/>
        <stp>P</stp>
        <stp>0</stp>
        <stp>IR</stp>
        <stp>BONDAVG00867</stp>
        <stp>5년이하(당일)</stp>
        <stp/>
        <stp/>
        <tr r="Q80" s="1"/>
      </tp>
      <tp>
        <v>7.6230000000000002</v>
        <stp/>
        <stp>P</stp>
        <stp>0</stp>
        <stp>IR</stp>
        <stp>BONDAVG60866</stp>
        <stp>5년이하(당일)</stp>
        <stp/>
        <stp/>
        <tr r="Q344" s="1"/>
      </tp>
      <tp>
        <v>3.927</v>
        <stp/>
        <stp>P</stp>
        <stp>0</stp>
        <stp>IR</stp>
        <stp>BONDAVG00856</stp>
        <stp>5년이하(당일)</stp>
        <stp/>
        <stp/>
        <tr r="Q79" s="1"/>
      </tp>
      <tp>
        <v>4.87</v>
        <stp/>
        <stp>P</stp>
        <stp>0</stp>
        <stp>IR</stp>
        <stp>BONDAVG00849</stp>
        <stp>5년이하(당일)</stp>
        <stp/>
        <stp/>
        <tr r="Q78" s="1"/>
      </tp>
      <tp>
        <v>3.6890000000000001</v>
        <stp/>
        <stp>P</stp>
        <stp>0</stp>
        <stp>IR</stp>
        <stp>BONDAVG00834</stp>
        <stp>5년이하(당일)</stp>
        <stp/>
        <stp/>
        <tr r="Q77" s="1"/>
      </tp>
      <tp>
        <v>3.698</v>
        <stp/>
        <stp>P</stp>
        <stp>0</stp>
        <stp>IR</stp>
        <stp>BONDAVG00827</stp>
        <stp>5년이하(당일)</stp>
        <stp/>
        <stp/>
        <tr r="Q76" s="1"/>
      </tp>
      <tp>
        <v>3.8809999999999998</v>
        <stp/>
        <stp>P</stp>
        <stp>0</stp>
        <stp>IR</stp>
        <stp>BONDAVG00983</stp>
        <stp>5년이하(당일)</stp>
        <stp/>
        <stp/>
        <tr r="Q82" s="1"/>
      </tp>
      <tp>
        <v>3.6749999999999998</v>
        <stp/>
        <stp>P</stp>
        <stp>0</stp>
        <stp>IR</stp>
        <stp>BONDAVG00877</stp>
        <stp>4년이하(당일)</stp>
        <stp/>
        <stp/>
        <tr r="P81" s="1"/>
      </tp>
      <tp>
        <v>3.3849999999999998</v>
        <stp/>
        <stp>P</stp>
        <stp>0</stp>
        <stp>IR</stp>
        <stp>BONDAVG50879</stp>
        <stp>4년이하(당일)</stp>
        <stp/>
        <stp/>
        <tr r="P314" s="1"/>
      </tp>
      <tp>
        <v>3.548</v>
        <stp/>
        <stp>P</stp>
        <stp>0</stp>
        <stp>IR</stp>
        <stp>BONDAVG00867</stp>
        <stp>4년이하(당일)</stp>
        <stp/>
        <stp/>
        <tr r="P80" s="1"/>
      </tp>
      <tp>
        <v>7.5170000000000003</v>
        <stp/>
        <stp>P</stp>
        <stp>0</stp>
        <stp>IR</stp>
        <stp>BONDAVG60866</stp>
        <stp>4년이하(당일)</stp>
        <stp/>
        <stp/>
        <tr r="P344" s="1"/>
      </tp>
      <tp>
        <v>3.8380000000000001</v>
        <stp/>
        <stp>P</stp>
        <stp>0</stp>
        <stp>IR</stp>
        <stp>BONDAVG00856</stp>
        <stp>4년이하(당일)</stp>
        <stp/>
        <stp/>
        <tr r="P79" s="1"/>
      </tp>
      <tp>
        <v>4.4459999999999997</v>
        <stp/>
        <stp>P</stp>
        <stp>0</stp>
        <stp>IR</stp>
        <stp>BONDAVG00849</stp>
        <stp>4년이하(당일)</stp>
        <stp/>
        <stp/>
        <tr r="P78" s="1"/>
      </tp>
      <tp>
        <v>3.6019999999999999</v>
        <stp/>
        <stp>P</stp>
        <stp>0</stp>
        <stp>IR</stp>
        <stp>BONDAVG00834</stp>
        <stp>4년이하(당일)</stp>
        <stp/>
        <stp/>
        <tr r="P77" s="1"/>
      </tp>
      <tp>
        <v>3.5720000000000001</v>
        <stp/>
        <stp>P</stp>
        <stp>0</stp>
        <stp>IR</stp>
        <stp>BONDAVG00827</stp>
        <stp>4년이하(당일)</stp>
        <stp/>
        <stp/>
        <tr r="P76" s="1"/>
      </tp>
      <tp>
        <v>3.4510000000000001</v>
        <stp/>
        <stp>P</stp>
        <stp>0</stp>
        <stp>IR</stp>
        <stp>BONDAVG40772</stp>
        <stp>3월이하(당일)</stp>
        <stp/>
        <stp/>
        <tr r="H288" s="1"/>
      </tp>
      <tp>
        <v>3.4620000000000002</v>
        <stp/>
        <stp>P</stp>
        <stp>0</stp>
        <stp>IR</stp>
        <stp>BONDAVG60279</stp>
        <stp>6월이하(당일)</stp>
        <stp/>
        <stp/>
        <tr r="I342" s="1"/>
      </tp>
      <tp>
        <v>3.839</v>
        <stp/>
        <stp>P</stp>
        <stp>0</stp>
        <stp>IR</stp>
        <stp>BONDAVG10766</stp>
        <stp>3월이하(당일)</stp>
        <stp/>
        <stp/>
        <tr r="H225" s="1"/>
      </tp>
      <tp>
        <v>3.6030000000000002</v>
        <stp/>
        <stp>P</stp>
        <stp>0</stp>
        <stp>IR</stp>
        <stp>BONDAVG00769</stp>
        <stp>3월이하(당일)</stp>
        <stp/>
        <stp/>
        <tr r="H75" s="1"/>
      </tp>
      <tp>
        <v>3.4550000000000001</v>
        <stp/>
        <stp>P</stp>
        <stp>0</stp>
        <stp>IR</stp>
        <stp>BONDAVG10747</stp>
        <stp>3월이하(당일)</stp>
        <stp/>
        <stp/>
        <tr r="H224" s="1"/>
      </tp>
      <tp>
        <v>4.306</v>
        <stp/>
        <stp>P</stp>
        <stp>0</stp>
        <stp>IR</stp>
        <stp>BONDAVG00734</stp>
        <stp>3월이하(당일)</stp>
        <stp/>
        <stp/>
        <tr r="H74" s="1"/>
      </tp>
      <tp>
        <v>3.5910000000000002</v>
        <stp/>
        <stp>P</stp>
        <stp>0</stp>
        <stp>IR</stp>
        <stp>BONDAVG00235</stp>
        <stp>6월이하(당일)</stp>
        <stp/>
        <stp/>
        <tr r="I38" s="1"/>
      </tp>
      <tp>
        <v>3.8069999999999999</v>
        <stp/>
        <stp>P</stp>
        <stp>0</stp>
        <stp>IR</stp>
        <stp>BONDAVG00232</stp>
        <stp>6월이하(당일)</stp>
        <stp/>
        <stp/>
        <tr r="I37" s="1"/>
      </tp>
      <tp>
        <v>3.6379999999999999</v>
        <stp/>
        <stp>P</stp>
        <stp>0</stp>
        <stp>IR</stp>
        <stp>BONDAVG00238</stp>
        <stp>6월이하(당일)</stp>
        <stp/>
        <stp/>
        <tr r="I39" s="1"/>
      </tp>
      <tp>
        <v>3.411</v>
        <stp/>
        <stp>P</stp>
        <stp>0</stp>
        <stp>IR</stp>
        <stp>BONDAVG00707</stp>
        <stp>3월이하(당일)</stp>
        <stp/>
        <stp/>
        <tr r="H73" s="1"/>
      </tp>
      <tp>
        <v>3.51</v>
        <stp/>
        <stp>P</stp>
        <stp>0</stp>
        <stp>IR</stp>
        <stp>BONDAVG00680</stp>
        <stp>3월이하(당일)</stp>
        <stp/>
        <stp/>
        <tr r="H72" s="1"/>
      </tp>
      <tp>
        <v>3.4209999999999998</v>
        <stp/>
        <stp>P</stp>
        <stp>0</stp>
        <stp>IR</stp>
        <stp>BONDAVG00367</stp>
        <stp>6월이하(당일)</stp>
        <stp/>
        <stp/>
        <tr r="I49" s="1"/>
      </tp>
      <tp>
        <v>3.718</v>
        <stp/>
        <stp>P</stp>
        <stp>0</stp>
        <stp>IR</stp>
        <stp>BONDAVG00354</stp>
        <stp>6월이하(당일)</stp>
        <stp/>
        <stp/>
        <tr r="I48" s="1"/>
      </tp>
      <tp>
        <v>3.7909999999999999</v>
        <stp/>
        <stp>P</stp>
        <stp>0</stp>
        <stp>IR</stp>
        <stp>BONDAVG00353</stp>
        <stp>6월이하(당일)</stp>
        <stp/>
        <stp/>
        <tr r="I47" s="1"/>
      </tp>
      <tp>
        <v>3.5430000000000001</v>
        <stp/>
        <stp>P</stp>
        <stp>0</stp>
        <stp>IR</stp>
        <stp>BONDAVG60359</stp>
        <stp>6월이하(당일)</stp>
        <stp/>
        <stp/>
        <tr r="I343" s="1"/>
      </tp>
      <tp>
        <v>3.64</v>
        <stp/>
        <stp>P</stp>
        <stp>0</stp>
        <stp>IR</stp>
        <stp>BONDAVG00347</stp>
        <stp>6월이하(당일)</stp>
        <stp/>
        <stp/>
        <tr r="I45" s="1"/>
      </tp>
      <tp>
        <v>3.4870000000000001</v>
        <stp/>
        <stp>P</stp>
        <stp>0</stp>
        <stp>IR</stp>
        <stp>BONDAVG00345</stp>
        <stp>6월이하(당일)</stp>
        <stp/>
        <stp/>
        <tr r="I44" s="1"/>
      </tp>
      <tp>
        <v>3.968</v>
        <stp/>
        <stp>P</stp>
        <stp>0</stp>
        <stp>IR</stp>
        <stp>BONDAVG00341</stp>
        <stp>6월이하(당일)</stp>
        <stp/>
        <stp/>
        <tr r="I43" s="1"/>
      </tp>
      <tp>
        <v>3.7170000000000001</v>
        <stp/>
        <stp>P</stp>
        <stp>0</stp>
        <stp>IR</stp>
        <stp>BONDAVG00349</stp>
        <stp>6월이하(당일)</stp>
        <stp/>
        <stp/>
        <tr r="I46" s="1"/>
      </tp>
      <tp>
        <v>4.3540000000000001</v>
        <stp/>
        <stp>P</stp>
        <stp>0</stp>
        <stp>IR</stp>
        <stp>BONDAVG00636</stp>
        <stp>3월이하(당일)</stp>
        <stp/>
        <stp/>
        <tr r="H71" s="1"/>
      </tp>
      <tp>
        <v>4.3920000000000003</v>
        <stp/>
        <stp>P</stp>
        <stp>0</stp>
        <stp>IR</stp>
        <stp>BONDAVG00334</stp>
        <stp>6월이하(당일)</stp>
        <stp/>
        <stp/>
        <tr r="I41" s="1"/>
      </tp>
      <tp>
        <v>4.2720000000000002</v>
        <stp/>
        <stp>P</stp>
        <stp>0</stp>
        <stp>IR</stp>
        <stp>BONDAVG00338</stp>
        <stp>6월이하(당일)</stp>
        <stp/>
        <stp/>
        <tr r="I42" s="1"/>
      </tp>
      <tp>
        <v>3.371</v>
        <stp/>
        <stp>P</stp>
        <stp>0</stp>
        <stp>IR</stp>
        <stp>BONDAVG00626</stp>
        <stp>3월이하(당일)</stp>
        <stp/>
        <stp/>
        <tr r="H69" s="1"/>
      </tp>
      <tp>
        <v>3.5</v>
        <stp/>
        <stp>P</stp>
        <stp>0</stp>
        <stp>IR</stp>
        <stp>BONDAVG00622</stp>
        <stp>3월이하(당일)</stp>
        <stp/>
        <stp/>
        <tr r="H68" s="1"/>
      </tp>
      <tp>
        <v>3.617</v>
        <stp/>
        <stp>P</stp>
        <stp>0</stp>
        <stp>IR</stp>
        <stp>BONDAVG00323</stp>
        <stp>6월이하(당일)</stp>
        <stp/>
        <stp/>
        <tr r="I40" s="1"/>
      </tp>
      <tp>
        <v>3.41</v>
        <stp/>
        <stp>P</stp>
        <stp>0</stp>
        <stp>IR</stp>
        <stp>BONDAVG00628</stp>
        <stp>3월이하(당일)</stp>
        <stp/>
        <stp/>
        <tr r="H70" s="1"/>
      </tp>
      <tp>
        <v>3.5449999999999999</v>
        <stp/>
        <stp>P</stp>
        <stp>0</stp>
        <stp>IR</stp>
        <stp>BONDAVG00612</stp>
        <stp>3월이하(당일)</stp>
        <stp/>
        <stp/>
        <tr r="H67" s="1"/>
      </tp>
      <tp>
        <v>3.4849999999999999</v>
        <stp/>
        <stp>P</stp>
        <stp>0</stp>
        <stp>IR</stp>
        <stp>BONDAVG00604</stp>
        <stp>3월이하(당일)</stp>
        <stp/>
        <stp/>
        <tr r="H66" s="1"/>
      </tp>
      <tp>
        <v>3.55</v>
        <stp/>
        <stp>P</stp>
        <stp>0</stp>
        <stp>IR</stp>
        <stp>BONDAVG00594</stp>
        <stp>3월이하(당일)</stp>
        <stp/>
        <stp/>
        <tr r="H65" s="1"/>
      </tp>
      <tp>
        <v>3.415</v>
        <stp/>
        <stp>P</stp>
        <stp>0</stp>
        <stp>IR</stp>
        <stp>BONDAVG10095</stp>
        <stp>6월이하(당일)</stp>
        <stp/>
        <stp/>
        <tr r="I223" s="1"/>
      </tp>
      <tp>
        <v>4.3099999999999996</v>
        <stp/>
        <stp>P</stp>
        <stp>0</stp>
        <stp>IR</stp>
        <stp>BONDAVG00082</stp>
        <stp>6월이하(당일)</stp>
        <stp/>
        <stp/>
        <tr r="I26" s="1"/>
      </tp>
      <tp>
        <v>3.496</v>
        <stp/>
        <stp>P</stp>
        <stp>0</stp>
        <stp>IR</stp>
        <stp>BONDAVG00088</stp>
        <stp>6월이하(당일)</stp>
        <stp/>
        <stp/>
        <tr r="I27" s="1"/>
      </tp>
      <tp>
        <v>4.702</v>
        <stp/>
        <stp>P</stp>
        <stp>0</stp>
        <stp>IR</stp>
        <stp>BONDAVG50572</stp>
        <stp>3월이하(당일)</stp>
        <stp/>
        <stp/>
        <tr r="H313" s="1"/>
      </tp>
      <tp>
        <v>3.5779999999999998</v>
        <stp/>
        <stp>P</stp>
        <stp>0</stp>
        <stp>IR</stp>
        <stp>BONDAVG00072</stp>
        <stp>6월이하(당일)</stp>
        <stp/>
        <stp/>
        <tr r="I25" s="1"/>
      </tp>
      <tp>
        <v>3.3929999999999998</v>
        <stp/>
        <stp>P</stp>
        <stp>0</stp>
        <stp>IR</stp>
        <stp>BONDAVG00066</stp>
        <stp>6월이하(당일)</stp>
        <stp/>
        <stp/>
        <tr r="I24" s="1"/>
      </tp>
      <tp>
        <v>3.7879999999999998</v>
        <stp/>
        <stp>P</stp>
        <stp>0</stp>
        <stp>IR</stp>
        <stp>BONDAVG00064</stp>
        <stp>6월이하(당일)</stp>
        <stp/>
        <stp/>
        <tr r="I23" s="1"/>
      </tp>
      <tp>
        <v>3.2509999999999999</v>
        <stp/>
        <stp>P</stp>
        <stp>0</stp>
        <stp>IR</stp>
        <stp>BONDAVG00561</stp>
        <stp>3월이하(당일)</stp>
        <stp/>
        <stp/>
        <tr r="H64" s="1"/>
      </tp>
      <tp>
        <v>3.4660000000000002</v>
        <stp/>
        <stp>P</stp>
        <stp>0</stp>
        <stp>IR</stp>
        <stp>BONDAVG00530</stp>
        <stp>3월이하(당일)</stp>
        <stp/>
        <stp/>
        <tr r="H62" s="1"/>
      </tp>
      <tp>
        <v>3.4550000000000001</v>
        <stp/>
        <stp>P</stp>
        <stp>0</stp>
        <stp>IR</stp>
        <stp>BONDAVG00538</stp>
        <stp>3월이하(당일)</stp>
        <stp/>
        <stp/>
        <tr r="H63" s="1"/>
      </tp>
      <tp>
        <v>3.4580000000000002</v>
        <stp/>
        <stp>P</stp>
        <stp>0</stp>
        <stp>IR</stp>
        <stp>BONDAVG00027</stp>
        <stp>6월이하(당일)</stp>
        <stp/>
        <stp/>
        <tr r="I22" s="1"/>
      </tp>
      <tp>
        <v>3.4980000000000002</v>
        <stp/>
        <stp>P</stp>
        <stp>0</stp>
        <stp>IR</stp>
        <stp>BONDAVG00527</stp>
        <stp>3월이하(당일)</stp>
        <stp/>
        <stp/>
        <tr r="H60" s="1"/>
      </tp>
      <tp>
        <v>3.847</v>
        <stp/>
        <stp>P</stp>
        <stp>0</stp>
        <stp>IR</stp>
        <stp>BONDAVG00021</stp>
        <stp>6월이하(당일)</stp>
        <stp/>
        <stp/>
        <tr r="I21" s="1"/>
      </tp>
      <tp>
        <v>3.4980000000000002</v>
        <stp/>
        <stp>P</stp>
        <stp>0</stp>
        <stp>IR</stp>
        <stp>BONDAVG00528</stp>
        <stp>3월이하(당일)</stp>
        <stp/>
        <stp/>
        <tr r="H61" s="1"/>
      </tp>
      <tp>
        <v>3.8050000000000002</v>
        <stp/>
        <stp>P</stp>
        <stp>0</stp>
        <stp>IR</stp>
        <stp>BONDAVG00014</stp>
        <stp>6월이하(당일)</stp>
        <stp/>
        <stp/>
        <tr r="I19" s="1"/>
      </tp>
      <tp>
        <v>4.0289999999999999</v>
        <stp/>
        <stp>P</stp>
        <stp>0</stp>
        <stp>IR</stp>
        <stp>BONDAVG00015</stp>
        <stp>6월이하(당일)</stp>
        <stp/>
        <stp/>
        <tr r="I20" s="1"/>
      </tp>
      <tp>
        <v>3.3980000000000001</v>
        <stp/>
        <stp>P</stp>
        <stp>0</stp>
        <stp>IR</stp>
        <stp>BONDAVG00012</stp>
        <stp>6월이하(당일)</stp>
        <stp/>
        <stp/>
        <tr r="I18" s="1"/>
      </tp>
      <tp>
        <v>3.4710000000000001</v>
        <stp/>
        <stp>P</stp>
        <stp>0</stp>
        <stp>IR</stp>
        <stp>BONDAVG00011</stp>
        <stp>6월이하(당일)</stp>
        <stp/>
        <stp/>
        <tr r="I17" s="1"/>
      </tp>
      <tp>
        <v>3.5910000000000002</v>
        <stp/>
        <stp>P</stp>
        <stp>0</stp>
        <stp>IR</stp>
        <stp>BONDAVG40015</stp>
        <stp>6월이하(당일)</stp>
        <stp/>
        <stp/>
        <tr r="I285" s="1"/>
      </tp>
      <tp>
        <v>3.5870000000000002</v>
        <stp/>
        <stp>P</stp>
        <stp>0</stp>
        <stp>IR</stp>
        <stp>BONDAVG40019</stp>
        <stp>6월이하(당일)</stp>
        <stp/>
        <stp/>
        <tr r="I286" s="1"/>
      </tp>
      <tp>
        <v>3.45</v>
        <stp/>
        <stp>P</stp>
        <stp>0</stp>
        <stp>IR</stp>
        <stp>BONDAVG00007</stp>
        <stp>6월이하(당일)</stp>
        <stp/>
        <stp/>
        <tr r="I15" s="1"/>
      </tp>
      <tp>
        <v>3.4569999999999999</v>
        <stp/>
        <stp>P</stp>
        <stp>0</stp>
        <stp>IR</stp>
        <stp>BONDAVG00001</stp>
        <stp>6월이하(당일)</stp>
        <stp/>
        <stp/>
        <tr r="I14" s="1"/>
      </tp>
      <tp>
        <v>3.4780000000000002</v>
        <stp/>
        <stp>P</stp>
        <stp>0</stp>
        <stp>IR</stp>
        <stp>BONDAVG00008</stp>
        <stp>6월이하(당일)</stp>
        <stp/>
        <stp/>
        <tr r="I16" s="1"/>
      </tp>
      <tp>
        <v>3.3849999999999998</v>
        <stp/>
        <stp>P</stp>
        <stp>0</stp>
        <stp>IR</stp>
        <stp>BONDAVG00508</stp>
        <stp>3월이하(당일)</stp>
        <stp/>
        <stp/>
        <tr r="H58" s="1"/>
      </tp>
      <tp>
        <v>3.9129999999999998</v>
        <stp/>
        <stp>P</stp>
        <stp>0</stp>
        <stp>IR</stp>
        <stp>BONDAVG00509</stp>
        <stp>3월이하(당일)</stp>
        <stp/>
        <stp/>
        <tr r="H59" s="1"/>
      </tp>
      <tp>
        <v>3.4830000000000001</v>
        <stp/>
        <stp>P</stp>
        <stp>0</stp>
        <stp>IR</stp>
        <stp>BONDAVG00494</stp>
        <stp>3월이하(당일)</stp>
        <stp/>
        <stp/>
        <tr r="H56" s="1"/>
      </tp>
      <tp>
        <v>3.423</v>
        <stp/>
        <stp>P</stp>
        <stp>0</stp>
        <stp>IR</stp>
        <stp>BONDAVG40495</stp>
        <stp>3월이하(당일)</stp>
        <stp/>
        <stp/>
        <tr r="H287" s="1"/>
      </tp>
      <tp>
        <v>3.6579999999999999</v>
        <stp/>
        <stp>P</stp>
        <stp>0</stp>
        <stp>IR</stp>
        <stp>BONDAVG00499</stp>
        <stp>3월이하(당일)</stp>
        <stp/>
        <stp/>
        <tr r="H57" s="1"/>
      </tp>
      <tp>
        <v>4.0410000000000004</v>
        <stp/>
        <stp>P</stp>
        <stp>0</stp>
        <stp>IR</stp>
        <stp>BONDAVG00188</stp>
        <stp>6월이하(당일)</stp>
        <stp/>
        <stp/>
        <tr r="I36" s="1"/>
      </tp>
      <tp>
        <v>3.6030000000000002</v>
        <stp/>
        <stp>P</stp>
        <stp>0</stp>
        <stp>IR</stp>
        <stp>BONDAVG00174</stp>
        <stp>6월이하(당일)</stp>
        <stp/>
        <stp/>
        <tr r="I34" s="1"/>
      </tp>
      <tp>
        <v>3.5449999999999999</v>
        <stp/>
        <stp>P</stp>
        <stp>0</stp>
        <stp>IR</stp>
        <stp>BONDAVG00471</stp>
        <stp>3월이하(당일)</stp>
        <stp/>
        <stp/>
        <tr r="H55" s="1"/>
      </tp>
      <tp>
        <v>3.9119999999999999</v>
        <stp/>
        <stp>P</stp>
        <stp>0</stp>
        <stp>IR</stp>
        <stp>BONDAVG00179</stp>
        <stp>6월이하(당일)</stp>
        <stp/>
        <stp/>
        <tr r="I35" s="1"/>
      </tp>
      <tp>
        <v>3.577</v>
        <stp/>
        <stp>P</stp>
        <stp>0</stp>
        <stp>IR</stp>
        <stp>BONDAVG00163</stp>
        <stp>6월이하(당일)</stp>
        <stp/>
        <stp/>
        <tr r="I32" s="1"/>
      </tp>
      <tp>
        <v>3.4209999999999998</v>
        <stp/>
        <stp>P</stp>
        <stp>0</stp>
        <stp>IR</stp>
        <stp>BONDAVG00168</stp>
        <stp>6월이하(당일)</stp>
        <stp/>
        <stp/>
        <tr r="I33" s="1"/>
      </tp>
      <tp>
        <v>3.45</v>
        <stp/>
        <stp>P</stp>
        <stp>0</stp>
        <stp>IR</stp>
        <stp>BONDAVG00469</stp>
        <stp>3월이하(당일)</stp>
        <stp/>
        <stp/>
        <tr r="H54" s="1"/>
      </tp>
      <tp>
        <v>3.6640000000000001</v>
        <stp/>
        <stp>P</stp>
        <stp>0</stp>
        <stp>IR</stp>
        <stp>BONDAVG00456</stp>
        <stp>3월이하(당일)</stp>
        <stp/>
        <stp/>
        <tr r="H53" s="1"/>
      </tp>
      <tp>
        <v>3.82</v>
        <stp/>
        <stp>P</stp>
        <stp>0</stp>
        <stp>IR</stp>
        <stp>BONDAVG00150</stp>
        <stp>6월이하(당일)</stp>
        <stp/>
        <stp/>
        <tr r="I31" s="1"/>
      </tp>
      <tp>
        <v>3.855</v>
        <stp/>
        <stp>P</stp>
        <stp>0</stp>
        <stp>IR</stp>
        <stp>BONDAVG00125</stp>
        <stp>6월이하(당일)</stp>
        <stp/>
        <stp/>
        <tr r="I30" s="1"/>
      </tp>
      <tp>
        <v>5.399</v>
        <stp/>
        <stp>P</stp>
        <stp>0</stp>
        <stp>IR</stp>
        <stp>BONDAVG70126</stp>
        <stp>6월이하(당일)</stp>
        <stp/>
        <stp/>
        <tr r="I368" s="1"/>
      </tp>
      <tp>
        <v>3.423</v>
        <stp/>
        <stp>P</stp>
        <stp>0</stp>
        <stp>IR</stp>
        <stp>BONDAVG00417</stp>
        <stp>3월이하(당일)</stp>
        <stp/>
        <stp/>
        <tr r="H52" s="1"/>
      </tp>
      <tp>
        <v>3.544</v>
        <stp/>
        <stp>P</stp>
        <stp>0</stp>
        <stp>IR</stp>
        <stp>BONDAVG00112</stp>
        <stp>6월이하(당일)</stp>
        <stp/>
        <stp/>
        <tr r="I29" s="1"/>
      </tp>
      <tp>
        <v>3.5089999999999999</v>
        <stp/>
        <stp>P</stp>
        <stp>0</stp>
        <stp>IR</stp>
        <stp>BONDAVG70119</stp>
        <stp>6월이하(당일)</stp>
        <stp/>
        <stp/>
        <tr r="I367" s="1"/>
      </tp>
      <tp>
        <v>3.444</v>
        <stp/>
        <stp>P</stp>
        <stp>0</stp>
        <stp>IR</stp>
        <stp>BONDAVG00104</stp>
        <stp>6월이하(당일)</stp>
        <stp/>
        <stp/>
        <tr r="I28" s="1"/>
      </tp>
      <tp>
        <v>3.4529999999999998</v>
        <stp/>
        <stp>P</stp>
        <stp>0</stp>
        <stp>IR</stp>
        <stp>BONDAVG00405</stp>
        <stp>3월이하(당일)</stp>
        <stp/>
        <stp/>
        <tr r="H51" s="1"/>
      </tp>
      <tp>
        <v>3.4609999999999999</v>
        <stp/>
        <stp>P</stp>
        <stp>0</stp>
        <stp>IR</stp>
        <stp>BONDAVG00402</stp>
        <stp>3월이하(당일)</stp>
        <stp/>
        <stp/>
        <tr r="H50" s="1"/>
      </tp>
      <tp>
        <v>3.5329999999999999</v>
        <stp/>
        <stp>P</stp>
        <stp>0</stp>
        <stp>IR</stp>
        <stp>BONDAVG00983</stp>
        <stp>9월이하(당일)</stp>
        <stp/>
        <stp/>
        <tr r="J82" s="1"/>
      </tp>
      <tp>
        <v>3.5110000000000001</v>
        <stp/>
        <stp>P</stp>
        <stp>0</stp>
        <stp>IR</stp>
        <stp>BONDAVG00680</stp>
        <stp>6월이하(당일)</stp>
        <stp/>
        <stp/>
        <tr r="I72" s="1"/>
      </tp>
      <tp>
        <v>3.4180000000000001</v>
        <stp/>
        <stp>P</stp>
        <stp>0</stp>
        <stp>IR</stp>
        <stp>BONDAVG00367</stp>
        <stp>3월이하(당일)</stp>
        <stp/>
        <stp/>
        <tr r="H49" s="1"/>
      </tp>
      <tp>
        <v>3.69</v>
        <stp/>
        <stp>P</stp>
        <stp>0</stp>
        <stp>IR</stp>
        <stp>BONDAVG00354</stp>
        <stp>3월이하(당일)</stp>
        <stp/>
        <stp/>
        <tr r="H48" s="1"/>
      </tp>
      <tp>
        <v>3.77</v>
        <stp/>
        <stp>P</stp>
        <stp>0</stp>
        <stp>IR</stp>
        <stp>BONDAVG00353</stp>
        <stp>3월이하(당일)</stp>
        <stp/>
        <stp/>
        <tr r="H47" s="1"/>
      </tp>
      <tp>
        <v>3.5449999999999999</v>
        <stp/>
        <stp>P</stp>
        <stp>0</stp>
        <stp>IR</stp>
        <stp>BONDAVG60359</stp>
        <stp>3월이하(당일)</stp>
        <stp/>
        <stp/>
        <tr r="H343" s="1"/>
      </tp>
      <tp>
        <v>3.6360000000000001</v>
        <stp/>
        <stp>P</stp>
        <stp>0</stp>
        <stp>IR</stp>
        <stp>BONDAVG00347</stp>
        <stp>3월이하(당일)</stp>
        <stp/>
        <stp/>
        <tr r="H45" s="1"/>
      </tp>
      <tp>
        <v>3.4860000000000002</v>
        <stp/>
        <stp>P</stp>
        <stp>0</stp>
        <stp>IR</stp>
        <stp>BONDAVG00345</stp>
        <stp>3월이하(당일)</stp>
        <stp/>
        <stp/>
        <tr r="H44" s="1"/>
      </tp>
      <tp>
        <v>3.9009999999999998</v>
        <stp/>
        <stp>P</stp>
        <stp>0</stp>
        <stp>IR</stp>
        <stp>BONDAVG00341</stp>
        <stp>3월이하(당일)</stp>
        <stp/>
        <stp/>
        <tr r="H43" s="1"/>
      </tp>
      <tp>
        <v>3.6059999999999999</v>
        <stp/>
        <stp>P</stp>
        <stp>0</stp>
        <stp>IR</stp>
        <stp>BONDAVG00349</stp>
        <stp>3월이하(당일)</stp>
        <stp/>
        <stp/>
        <tr r="H46" s="1"/>
      </tp>
      <tp>
        <v>4.4029999999999996</v>
        <stp/>
        <stp>P</stp>
        <stp>0</stp>
        <stp>IR</stp>
        <stp>BONDAVG00636</stp>
        <stp>6월이하(당일)</stp>
        <stp/>
        <stp/>
        <tr r="I71" s="1"/>
      </tp>
      <tp>
        <v>4.2759999999999998</v>
        <stp/>
        <stp>P</stp>
        <stp>0</stp>
        <stp>IR</stp>
        <stp>BONDAVG00334</stp>
        <stp>3월이하(당일)</stp>
        <stp/>
        <stp/>
        <tr r="H41" s="1"/>
      </tp>
      <tp>
        <v>4.165</v>
        <stp/>
        <stp>P</stp>
        <stp>0</stp>
        <stp>IR</stp>
        <stp>BONDAVG00338</stp>
        <stp>3월이하(당일)</stp>
        <stp/>
        <stp/>
        <tr r="H42" s="1"/>
      </tp>
      <tp>
        <v>3.41</v>
        <stp/>
        <stp>P</stp>
        <stp>0</stp>
        <stp>IR</stp>
        <stp>BONDAVG00626</stp>
        <stp>6월이하(당일)</stp>
        <stp/>
        <stp/>
        <tr r="I69" s="1"/>
      </tp>
      <tp>
        <v>3.4750000000000001</v>
        <stp/>
        <stp>P</stp>
        <stp>0</stp>
        <stp>IR</stp>
        <stp>BONDAVG00622</stp>
        <stp>6월이하(당일)</stp>
        <stp/>
        <stp/>
        <tr r="I68" s="1"/>
      </tp>
      <tp>
        <v>3.544</v>
        <stp/>
        <stp>P</stp>
        <stp>0</stp>
        <stp>IR</stp>
        <stp>BONDAVG00323</stp>
        <stp>3월이하(당일)</stp>
        <stp/>
        <stp/>
        <tr r="H40" s="1"/>
      </tp>
      <tp>
        <v>3.4750000000000001</v>
        <stp/>
        <stp>P</stp>
        <stp>0</stp>
        <stp>IR</stp>
        <stp>BONDAVG00628</stp>
        <stp>6월이하(당일)</stp>
        <stp/>
        <stp/>
        <tr r="I70" s="1"/>
      </tp>
      <tp>
        <v>3.5870000000000002</v>
        <stp/>
        <stp>P</stp>
        <stp>0</stp>
        <stp>IR</stp>
        <stp>BONDAVG00612</stp>
        <stp>6월이하(당일)</stp>
        <stp/>
        <stp/>
        <tr r="I67" s="1"/>
      </tp>
      <tp>
        <v>3.4780000000000002</v>
        <stp/>
        <stp>P</stp>
        <stp>0</stp>
        <stp>IR</stp>
        <stp>BONDAVG00604</stp>
        <stp>6월이하(당일)</stp>
        <stp/>
        <stp/>
        <tr r="I66" s="1"/>
      </tp>
      <tp>
        <v>3.4449999999999998</v>
        <stp/>
        <stp>P</stp>
        <stp>0</stp>
        <stp>IR</stp>
        <stp>BONDAVG40772</stp>
        <stp>6월이하(당일)</stp>
        <stp/>
        <stp/>
        <tr r="I288" s="1"/>
      </tp>
      <tp>
        <v>3.4689999999999999</v>
        <stp/>
        <stp>P</stp>
        <stp>0</stp>
        <stp>IR</stp>
        <stp>BONDAVG00877</stp>
        <stp>9월이하(당일)</stp>
        <stp/>
        <stp/>
        <tr r="J81" s="1"/>
      </tp>
      <tp>
        <v>3.4710000000000001</v>
        <stp/>
        <stp>P</stp>
        <stp>0</stp>
        <stp>IR</stp>
        <stp>BONDAVG60279</stp>
        <stp>3월이하(당일)</stp>
        <stp/>
        <stp/>
        <tr r="H342" s="1"/>
      </tp>
      <tp>
        <v>3.4380000000000002</v>
        <stp/>
        <stp>P</stp>
        <stp>0</stp>
        <stp>IR</stp>
        <stp>BONDAVG50879</stp>
        <stp>9월이하(당일)</stp>
        <stp/>
        <stp/>
        <tr r="J314" s="1"/>
      </tp>
      <tp>
        <v>3.415</v>
        <stp/>
        <stp>P</stp>
        <stp>0</stp>
        <stp>IR</stp>
        <stp>BONDAVG00867</stp>
        <stp>9월이하(당일)</stp>
        <stp/>
        <stp/>
        <tr r="J80" s="1"/>
      </tp>
      <tp>
        <v>3.9319999999999999</v>
        <stp/>
        <stp>P</stp>
        <stp>0</stp>
        <stp>IR</stp>
        <stp>BONDAVG10766</stp>
        <stp>6월이하(당일)</stp>
        <stp/>
        <stp/>
        <tr r="I225" s="1"/>
      </tp>
      <tp>
        <v>5.5960000000000001</v>
        <stp/>
        <stp>P</stp>
        <stp>0</stp>
        <stp>IR</stp>
        <stp>BONDAVG60866</stp>
        <stp>9월이하(당일)</stp>
        <stp/>
        <stp/>
        <tr r="J344" s="1"/>
      </tp>
      <tp>
        <v>3.665</v>
        <stp/>
        <stp>P</stp>
        <stp>0</stp>
        <stp>IR</stp>
        <stp>BONDAVG00769</stp>
        <stp>6월이하(당일)</stp>
        <stp/>
        <stp/>
        <tr r="I75" s="1"/>
      </tp>
      <tp>
        <v>3.6440000000000001</v>
        <stp/>
        <stp>P</stp>
        <stp>0</stp>
        <stp>IR</stp>
        <stp>BONDAVG00856</stp>
        <stp>9월이하(당일)</stp>
        <stp/>
        <stp/>
        <tr r="J79" s="1"/>
      </tp>
      <tp>
        <v>3.4929999999999999</v>
        <stp/>
        <stp>P</stp>
        <stp>0</stp>
        <stp>IR</stp>
        <stp>BONDAVG10747</stp>
        <stp>6월이하(당일)</stp>
        <stp/>
        <stp/>
        <tr r="I224" s="1"/>
      </tp>
      <tp>
        <v>3.6920000000000002</v>
        <stp/>
        <stp>P</stp>
        <stp>0</stp>
        <stp>IR</stp>
        <stp>BONDAVG00849</stp>
        <stp>9월이하(당일)</stp>
        <stp/>
        <stp/>
        <tr r="J78" s="1"/>
      </tp>
      <tp>
        <v>4.4080000000000004</v>
        <stp/>
        <stp>P</stp>
        <stp>0</stp>
        <stp>IR</stp>
        <stp>BONDAVG00734</stp>
        <stp>6월이하(당일)</stp>
        <stp/>
        <stp/>
        <tr r="I74" s="1"/>
      </tp>
      <tp>
        <v>3.4289999999999998</v>
        <stp/>
        <stp>P</stp>
        <stp>0</stp>
        <stp>IR</stp>
        <stp>BONDAVG00834</stp>
        <stp>9월이하(당일)</stp>
        <stp/>
        <stp/>
        <tr r="J77" s="1"/>
      </tp>
      <tp>
        <v>3.5230000000000001</v>
        <stp/>
        <stp>P</stp>
        <stp>0</stp>
        <stp>IR</stp>
        <stp>BONDAVG00235</stp>
        <stp>3월이하(당일)</stp>
        <stp/>
        <stp/>
        <tr r="H38" s="1"/>
      </tp>
      <tp>
        <v>3.5750000000000002</v>
        <stp/>
        <stp>P</stp>
        <stp>0</stp>
        <stp>IR</stp>
        <stp>BONDAVG00232</stp>
        <stp>3월이하(당일)</stp>
        <stp/>
        <stp/>
        <tr r="H37" s="1"/>
      </tp>
      <tp>
        <v>3.63</v>
        <stp/>
        <stp>P</stp>
        <stp>0</stp>
        <stp>IR</stp>
        <stp>BONDAVG00238</stp>
        <stp>3월이하(당일)</stp>
        <stp/>
        <stp/>
        <tr r="H39" s="1"/>
      </tp>
      <tp>
        <v>3.508</v>
        <stp/>
        <stp>P</stp>
        <stp>0</stp>
        <stp>IR</stp>
        <stp>BONDAVG00827</stp>
        <stp>9월이하(당일)</stp>
        <stp/>
        <stp/>
        <tr r="J76" s="1"/>
      </tp>
      <tp>
        <v>3.4079999999999999</v>
        <stp/>
        <stp>P</stp>
        <stp>0</stp>
        <stp>IR</stp>
        <stp>BONDAVG00707</stp>
        <stp>6월이하(당일)</stp>
        <stp/>
        <stp/>
        <tr r="I73" s="1"/>
      </tp>
      <tp>
        <v>3.4569999999999999</v>
        <stp/>
        <stp>P</stp>
        <stp>0</stp>
        <stp>IR</stp>
        <stp>BONDAVG00494</stp>
        <stp>6월이하(당일)</stp>
        <stp/>
        <stp/>
        <tr r="I56" s="1"/>
      </tp>
      <tp>
        <v>3.415</v>
        <stp/>
        <stp>P</stp>
        <stp>0</stp>
        <stp>IR</stp>
        <stp>BONDAVG40495</stp>
        <stp>6월이하(당일)</stp>
        <stp/>
        <stp/>
        <tr r="I287" s="1"/>
      </tp>
      <tp>
        <v>3.6680000000000001</v>
        <stp/>
        <stp>P</stp>
        <stp>0</stp>
        <stp>IR</stp>
        <stp>BONDAVG00499</stp>
        <stp>6월이하(당일)</stp>
        <stp/>
        <stp/>
        <tr r="I57" s="1"/>
      </tp>
      <tp>
        <v>3.9380000000000002</v>
        <stp/>
        <stp>P</stp>
        <stp>0</stp>
        <stp>IR</stp>
        <stp>BONDAVG00188</stp>
        <stp>3월이하(당일)</stp>
        <stp/>
        <stp/>
        <tr r="H36" s="1"/>
      </tp>
      <tp>
        <v>3.6</v>
        <stp/>
        <stp>P</stp>
        <stp>0</stp>
        <stp>IR</stp>
        <stp>BONDAVG00174</stp>
        <stp>3월이하(당일)</stp>
        <stp/>
        <stp/>
        <tr r="H34" s="1"/>
      </tp>
      <tp>
        <v>3.7869999999999999</v>
        <stp/>
        <stp>P</stp>
        <stp>0</stp>
        <stp>IR</stp>
        <stp>BONDAVG00471</stp>
        <stp>6월이하(당일)</stp>
        <stp/>
        <stp/>
        <tr r="I55" s="1"/>
      </tp>
      <tp>
        <v>3.8239999999999998</v>
        <stp/>
        <stp>P</stp>
        <stp>0</stp>
        <stp>IR</stp>
        <stp>BONDAVG00179</stp>
        <stp>3월이하(당일)</stp>
        <stp/>
        <stp/>
        <tr r="H35" s="1"/>
      </tp>
      <tp>
        <v>3.5209999999999999</v>
        <stp/>
        <stp>P</stp>
        <stp>0</stp>
        <stp>IR</stp>
        <stp>BONDAVG00163</stp>
        <stp>3월이하(당일)</stp>
        <stp/>
        <stp/>
        <tr r="H32" s="1"/>
      </tp>
      <tp>
        <v>3.427</v>
        <stp/>
        <stp>P</stp>
        <stp>0</stp>
        <stp>IR</stp>
        <stp>BONDAVG00168</stp>
        <stp>3월이하(당일)</stp>
        <stp/>
        <stp/>
        <tr r="H33" s="1"/>
      </tp>
      <tp>
        <v>3.4430000000000001</v>
        <stp/>
        <stp>P</stp>
        <stp>0</stp>
        <stp>IR</stp>
        <stp>BONDAVG00469</stp>
        <stp>6월이하(당일)</stp>
        <stp/>
        <stp/>
        <tr r="I54" s="1"/>
      </tp>
      <tp>
        <v>3.734</v>
        <stp/>
        <stp>P</stp>
        <stp>0</stp>
        <stp>IR</stp>
        <stp>BONDAVG00456</stp>
        <stp>6월이하(당일)</stp>
        <stp/>
        <stp/>
        <tr r="I53" s="1"/>
      </tp>
      <tp>
        <v>3.8250000000000002</v>
        <stp/>
        <stp>P</stp>
        <stp>0</stp>
        <stp>IR</stp>
        <stp>BONDAVG00150</stp>
        <stp>3월이하(당일)</stp>
        <stp/>
        <stp/>
        <tr r="H31" s="1"/>
      </tp>
      <tp>
        <v>3.7839999999999998</v>
        <stp/>
        <stp>P</stp>
        <stp>0</stp>
        <stp>IR</stp>
        <stp>BONDAVG00125</stp>
        <stp>3월이하(당일)</stp>
        <stp/>
        <stp/>
        <tr r="H30" s="1"/>
      </tp>
      <tp>
        <v>5.28</v>
        <stp/>
        <stp>P</stp>
        <stp>0</stp>
        <stp>IR</stp>
        <stp>BONDAVG70126</stp>
        <stp>3월이하(당일)</stp>
        <stp/>
        <stp/>
        <tr r="H368" s="1"/>
      </tp>
      <tp>
        <v>3.42</v>
        <stp/>
        <stp>P</stp>
        <stp>0</stp>
        <stp>IR</stp>
        <stp>BONDAVG00417</stp>
        <stp>6월이하(당일)</stp>
        <stp/>
        <stp/>
        <tr r="I52" s="1"/>
      </tp>
      <tp>
        <v>3.5310000000000001</v>
        <stp/>
        <stp>P</stp>
        <stp>0</stp>
        <stp>IR</stp>
        <stp>BONDAVG00112</stp>
        <stp>3월이하(당일)</stp>
        <stp/>
        <stp/>
        <tr r="H29" s="1"/>
      </tp>
      <tp>
        <v>3.4510000000000001</v>
        <stp/>
        <stp>P</stp>
        <stp>0</stp>
        <stp>IR</stp>
        <stp>BONDAVG70119</stp>
        <stp>3월이하(당일)</stp>
        <stp/>
        <stp/>
        <tr r="H367" s="1"/>
      </tp>
      <tp>
        <v>3.45</v>
        <stp/>
        <stp>P</stp>
        <stp>0</stp>
        <stp>IR</stp>
        <stp>BONDAVG00104</stp>
        <stp>3월이하(당일)</stp>
        <stp/>
        <stp/>
        <tr r="H28" s="1"/>
      </tp>
      <tp>
        <v>3.45</v>
        <stp/>
        <stp>P</stp>
        <stp>0</stp>
        <stp>IR</stp>
        <stp>BONDAVG00405</stp>
        <stp>6월이하(당일)</stp>
        <stp/>
        <stp/>
        <tr r="I51" s="1"/>
      </tp>
      <tp>
        <v>3.456</v>
        <stp/>
        <stp>P</stp>
        <stp>0</stp>
        <stp>IR</stp>
        <stp>BONDAVG00402</stp>
        <stp>6월이하(당일)</stp>
        <stp/>
        <stp/>
        <tr r="I50" s="1"/>
      </tp>
      <tp>
        <v>3.5470000000000002</v>
        <stp/>
        <stp>P</stp>
        <stp>0</stp>
        <stp>IR</stp>
        <stp>BONDAVG00594</stp>
        <stp>6월이하(당일)</stp>
        <stp/>
        <stp/>
        <tr r="I65" s="1"/>
      </tp>
      <tp>
        <v>3.4279999999999999</v>
        <stp/>
        <stp>P</stp>
        <stp>0</stp>
        <stp>IR</stp>
        <stp>BONDAVG10095</stp>
        <stp>3월이하(당일)</stp>
        <stp/>
        <stp/>
        <tr r="H223" s="1"/>
      </tp>
      <tp>
        <v>4.2329999999999997</v>
        <stp/>
        <stp>P</stp>
        <stp>0</stp>
        <stp>IR</stp>
        <stp>BONDAVG00082</stp>
        <stp>3월이하(당일)</stp>
        <stp/>
        <stp/>
        <tr r="H26" s="1"/>
      </tp>
      <tp>
        <v>3.456</v>
        <stp/>
        <stp>P</stp>
        <stp>0</stp>
        <stp>IR</stp>
        <stp>BONDAVG00088</stp>
        <stp>3월이하(당일)</stp>
        <stp/>
        <stp/>
        <tr r="H27" s="1"/>
      </tp>
      <tp>
        <v>5.0970000000000004</v>
        <stp/>
        <stp>P</stp>
        <stp>0</stp>
        <stp>IR</stp>
        <stp>BONDAVG50572</stp>
        <stp>6월이하(당일)</stp>
        <stp/>
        <stp/>
        <tr r="I313" s="1"/>
      </tp>
      <tp>
        <v>3.585</v>
        <stp/>
        <stp>P</stp>
        <stp>0</stp>
        <stp>IR</stp>
        <stp>BONDAVG00072</stp>
        <stp>3월이하(당일)</stp>
        <stp/>
        <stp/>
        <tr r="H25" s="1"/>
      </tp>
      <tp>
        <v>3.4</v>
        <stp/>
        <stp>P</stp>
        <stp>0</stp>
        <stp>IR</stp>
        <stp>BONDAVG00066</stp>
        <stp>3월이하(당일)</stp>
        <stp/>
        <stp/>
        <tr r="H24" s="1"/>
      </tp>
      <tp>
        <v>3.7559999999999998</v>
        <stp/>
        <stp>P</stp>
        <stp>0</stp>
        <stp>IR</stp>
        <stp>BONDAVG00064</stp>
        <stp>3월이하(당일)</stp>
        <stp/>
        <stp/>
        <tr r="H23" s="1"/>
      </tp>
      <tp>
        <v>3.3069999999999999</v>
        <stp/>
        <stp>P</stp>
        <stp>0</stp>
        <stp>IR</stp>
        <stp>BONDAVG00561</stp>
        <stp>6월이하(당일)</stp>
        <stp/>
        <stp/>
        <tr r="I64" s="1"/>
      </tp>
      <tp>
        <v>3.4710000000000001</v>
        <stp/>
        <stp>P</stp>
        <stp>0</stp>
        <stp>IR</stp>
        <stp>BONDAVG00530</stp>
        <stp>6월이하(당일)</stp>
        <stp/>
        <stp/>
        <tr r="I62" s="1"/>
      </tp>
      <tp>
        <v>3.452</v>
        <stp/>
        <stp>P</stp>
        <stp>0</stp>
        <stp>IR</stp>
        <stp>BONDAVG00538</stp>
        <stp>6월이하(당일)</stp>
        <stp/>
        <stp/>
        <tr r="I63" s="1"/>
      </tp>
      <tp>
        <v>3.464</v>
        <stp/>
        <stp>P</stp>
        <stp>0</stp>
        <stp>IR</stp>
        <stp>BONDAVG00027</stp>
        <stp>3월이하(당일)</stp>
        <stp/>
        <stp/>
        <tr r="H22" s="1"/>
      </tp>
      <tp>
        <v>3.47</v>
        <stp/>
        <stp>P</stp>
        <stp>0</stp>
        <stp>IR</stp>
        <stp>BONDAVG00527</stp>
        <stp>6월이하(당일)</stp>
        <stp/>
        <stp/>
        <tr r="I60" s="1"/>
      </tp>
      <tp>
        <v>3.7909999999999999</v>
        <stp/>
        <stp>P</stp>
        <stp>0</stp>
        <stp>IR</stp>
        <stp>BONDAVG00021</stp>
        <stp>3월이하(당일)</stp>
        <stp/>
        <stp/>
        <tr r="H21" s="1"/>
      </tp>
      <tp>
        <v>3.47</v>
        <stp/>
        <stp>P</stp>
        <stp>0</stp>
        <stp>IR</stp>
        <stp>BONDAVG00528</stp>
        <stp>6월이하(당일)</stp>
        <stp/>
        <stp/>
        <tr r="I61" s="1"/>
      </tp>
      <tp>
        <v>3.7229999999999999</v>
        <stp/>
        <stp>P</stp>
        <stp>0</stp>
        <stp>IR</stp>
        <stp>BONDAVG00014</stp>
        <stp>3월이하(당일)</stp>
        <stp/>
        <stp/>
        <tr r="H19" s="1"/>
      </tp>
      <tp>
        <v>3.5459999999999998</v>
        <stp/>
        <stp>P</stp>
        <stp>0</stp>
        <stp>IR</stp>
        <stp>BONDAVG00015</stp>
        <stp>3월이하(당일)</stp>
        <stp/>
        <stp/>
        <tr r="H20" s="1"/>
      </tp>
      <tp>
        <v>3.4</v>
        <stp/>
        <stp>P</stp>
        <stp>0</stp>
        <stp>IR</stp>
        <stp>BONDAVG00012</stp>
        <stp>3월이하(당일)</stp>
        <stp/>
        <stp/>
        <tr r="H18" s="1"/>
      </tp>
      <tp>
        <v>3.4950000000000001</v>
        <stp/>
        <stp>P</stp>
        <stp>0</stp>
        <stp>IR</stp>
        <stp>BONDAVG00011</stp>
        <stp>3월이하(당일)</stp>
        <stp/>
        <stp/>
        <tr r="H17" s="1"/>
      </tp>
      <tp>
        <v>3.536</v>
        <stp/>
        <stp>P</stp>
        <stp>0</stp>
        <stp>IR</stp>
        <stp>BONDAVG40015</stp>
        <stp>3월이하(당일)</stp>
        <stp/>
        <stp/>
        <tr r="H285" s="1"/>
      </tp>
      <tp>
        <v>3.5310000000000001</v>
        <stp/>
        <stp>P</stp>
        <stp>0</stp>
        <stp>IR</stp>
        <stp>BONDAVG40019</stp>
        <stp>3월이하(당일)</stp>
        <stp/>
        <stp/>
        <tr r="H286" s="1"/>
      </tp>
      <tp>
        <v>3.4510000000000001</v>
        <stp/>
        <stp>P</stp>
        <stp>0</stp>
        <stp>IR</stp>
        <stp>BONDAVG00007</stp>
        <stp>3월이하(당일)</stp>
        <stp/>
        <stp/>
        <tr r="H15" s="1"/>
      </tp>
      <tp>
        <v>3.4830000000000001</v>
        <stp/>
        <stp>P</stp>
        <stp>0</stp>
        <stp>IR</stp>
        <stp>BONDAVG00001</stp>
        <stp>3월이하(당일)</stp>
        <stp/>
        <stp/>
        <tr r="H14" s="1"/>
      </tp>
      <tp>
        <v>3.423</v>
        <stp/>
        <stp>P</stp>
        <stp>0</stp>
        <stp>IR</stp>
        <stp>BONDAVG00008</stp>
        <stp>3월이하(당일)</stp>
        <stp/>
        <stp/>
        <tr r="H16" s="1"/>
      </tp>
      <tp>
        <v>3.3780000000000001</v>
        <stp/>
        <stp>P</stp>
        <stp>0</stp>
        <stp>IR</stp>
        <stp>BONDAVG00508</stp>
        <stp>6월이하(당일)</stp>
        <stp/>
        <stp/>
        <tr r="I58" s="1"/>
      </tp>
      <tp>
        <v>3.9910000000000001</v>
        <stp/>
        <stp>P</stp>
        <stp>0</stp>
        <stp>IR</stp>
        <stp>BONDAVG00509</stp>
        <stp>6월이하(당일)</stp>
        <stp/>
        <stp/>
        <tr r="I59" s="1"/>
      </tp>
      <tp>
        <v>3.4830000000000001</v>
        <stp/>
        <stp>P</stp>
        <stp>0</stp>
        <stp>IR</stp>
        <stp>BONDAVG00594</stp>
        <stp>9월이하(당일)</stp>
        <stp/>
        <stp/>
        <tr r="J65" s="1"/>
      </tp>
      <tp>
        <v>5.21</v>
        <stp/>
        <stp>P</stp>
        <stp>0</stp>
        <stp>IR</stp>
        <stp>BONDAVG50572</stp>
        <stp>9월이하(당일)</stp>
        <stp/>
        <stp/>
        <tr r="J313" s="1"/>
      </tp>
      <tp>
        <v>3.323</v>
        <stp/>
        <stp>P</stp>
        <stp>0</stp>
        <stp>IR</stp>
        <stp>BONDAVG00561</stp>
        <stp>9월이하(당일)</stp>
        <stp/>
        <stp/>
        <tr r="J64" s="1"/>
      </tp>
      <tp>
        <v>3.4079999999999999</v>
        <stp/>
        <stp>P</stp>
        <stp>0</stp>
        <stp>IR</stp>
        <stp>BONDAVG00530</stp>
        <stp>9월이하(당일)</stp>
        <stp/>
        <stp/>
        <tr r="J62" s="1"/>
      </tp>
      <tp>
        <v>3.3860000000000001</v>
        <stp/>
        <stp>P</stp>
        <stp>0</stp>
        <stp>IR</stp>
        <stp>BONDAVG00538</stp>
        <stp>9월이하(당일)</stp>
        <stp/>
        <stp/>
        <tr r="J63" s="1"/>
      </tp>
      <tp>
        <v>3.4009999999999998</v>
        <stp/>
        <stp>P</stp>
        <stp>0</stp>
        <stp>IR</stp>
        <stp>BONDAVG00527</stp>
        <stp>9월이하(당일)</stp>
        <stp/>
        <stp/>
        <tr r="J60" s="1"/>
      </tp>
      <tp>
        <v>3.4009999999999998</v>
        <stp/>
        <stp>P</stp>
        <stp>0</stp>
        <stp>IR</stp>
        <stp>BONDAVG00528</stp>
        <stp>9월이하(당일)</stp>
        <stp/>
        <stp/>
        <tr r="J61" s="1"/>
      </tp>
      <tp>
        <v>3.31</v>
        <stp/>
        <stp>P</stp>
        <stp>0</stp>
        <stp>IR</stp>
        <stp>BONDAVG00508</stp>
        <stp>9월이하(당일)</stp>
        <stp/>
        <stp/>
        <tr r="J58" s="1"/>
      </tp>
      <tp>
        <v>4.0069999999999997</v>
        <stp/>
        <stp>P</stp>
        <stp>0</stp>
        <stp>IR</stp>
        <stp>BONDAVG00509</stp>
        <stp>9월이하(당일)</stp>
        <stp/>
        <stp/>
        <tr r="J59" s="1"/>
      </tp>
      <tp>
        <v>3.3889999999999998</v>
        <stp/>
        <stp>P</stp>
        <stp>0</stp>
        <stp>IR</stp>
        <stp>BONDAVG00494</stp>
        <stp>9월이하(당일)</stp>
        <stp/>
        <stp/>
        <tr r="J56" s="1"/>
      </tp>
      <tp>
        <v>3.3540000000000001</v>
        <stp/>
        <stp>P</stp>
        <stp>0</stp>
        <stp>IR</stp>
        <stp>BONDAVG40495</stp>
        <stp>9월이하(당일)</stp>
        <stp/>
        <stp/>
        <tr r="J287" s="1"/>
      </tp>
      <tp>
        <v>3.609</v>
        <stp/>
        <stp>P</stp>
        <stp>0</stp>
        <stp>IR</stp>
        <stp>BONDAVG00499</stp>
        <stp>9월이하(당일)</stp>
        <stp/>
        <stp/>
        <tr r="J57" s="1"/>
      </tp>
      <tp>
        <v>3.9359999999999999</v>
        <stp/>
        <stp>P</stp>
        <stp>0</stp>
        <stp>IR</stp>
        <stp>BONDAVG00471</stp>
        <stp>9월이하(당일)</stp>
        <stp/>
        <stp/>
        <tr r="J55" s="1"/>
      </tp>
      <tp>
        <v>3.3780000000000001</v>
        <stp/>
        <stp>P</stp>
        <stp>0</stp>
        <stp>IR</stp>
        <stp>BONDAVG00469</stp>
        <stp>9월이하(당일)</stp>
        <stp/>
        <stp/>
        <tr r="J54" s="1"/>
      </tp>
      <tp>
        <v>3.758</v>
        <stp/>
        <stp>P</stp>
        <stp>0</stp>
        <stp>IR</stp>
        <stp>BONDAVG00456</stp>
        <stp>9월이하(당일)</stp>
        <stp/>
        <stp/>
        <tr r="J53" s="1"/>
      </tp>
      <tp>
        <v>3.36</v>
        <stp/>
        <stp>P</stp>
        <stp>0</stp>
        <stp>IR</stp>
        <stp>BONDAVG00417</stp>
        <stp>9월이하(당일)</stp>
        <stp/>
        <stp/>
        <tr r="J52" s="1"/>
      </tp>
      <tp>
        <v>3.3889999999999998</v>
        <stp/>
        <stp>P</stp>
        <stp>0</stp>
        <stp>IR</stp>
        <stp>BONDAVG00405</stp>
        <stp>9월이하(당일)</stp>
        <stp/>
        <stp/>
        <tr r="J51" s="1"/>
      </tp>
      <tp>
        <v>3.3889999999999998</v>
        <stp/>
        <stp>P</stp>
        <stp>0</stp>
        <stp>IR</stp>
        <stp>BONDAVG00402</stp>
        <stp>9월이하(당일)</stp>
        <stp/>
        <stp/>
        <tr r="J50" s="1"/>
      </tp>
      <tp>
        <v>3.3919999999999999</v>
        <stp/>
        <stp>P</stp>
        <stp>0</stp>
        <stp>IR</stp>
        <stp>BONDAVG40772</stp>
        <stp>9월이하(당일)</stp>
        <stp/>
        <stp/>
        <tr r="J288" s="1"/>
      </tp>
      <tp>
        <v>3.528</v>
        <stp/>
        <stp>P</stp>
        <stp>0</stp>
        <stp>IR</stp>
        <stp>BONDAVG00877</stp>
        <stp>6월이하(당일)</stp>
        <stp/>
        <stp/>
        <tr r="I81" s="1"/>
      </tp>
      <tp>
        <v>3.5110000000000001</v>
        <stp/>
        <stp>P</stp>
        <stp>0</stp>
        <stp>IR</stp>
        <stp>BONDAVG50879</stp>
        <stp>6월이하(당일)</stp>
        <stp/>
        <stp/>
        <tr r="I314" s="1"/>
      </tp>
      <tp>
        <v>3.47</v>
        <stp/>
        <stp>P</stp>
        <stp>0</stp>
        <stp>IR</stp>
        <stp>BONDAVG00867</stp>
        <stp>6월이하(당일)</stp>
        <stp/>
        <stp/>
        <tr r="I80" s="1"/>
      </tp>
      <tp>
        <v>3.9630000000000001</v>
        <stp/>
        <stp>P</stp>
        <stp>0</stp>
        <stp>IR</stp>
        <stp>BONDAVG10766</stp>
        <stp>9월이하(당일)</stp>
        <stp/>
        <stp/>
        <tr r="J225" s="1"/>
      </tp>
      <tp>
        <v>5.1970000000000001</v>
        <stp/>
        <stp>P</stp>
        <stp>0</stp>
        <stp>IR</stp>
        <stp>BONDAVG60866</stp>
        <stp>6월이하(당일)</stp>
        <stp/>
        <stp/>
        <tr r="I344" s="1"/>
      </tp>
      <tp>
        <v>3.6749999999999998</v>
        <stp/>
        <stp>P</stp>
        <stp>0</stp>
        <stp>IR</stp>
        <stp>BONDAVG00769</stp>
        <stp>9월이하(당일)</stp>
        <stp/>
        <stp/>
        <tr r="J75" s="1"/>
      </tp>
      <tp>
        <v>3.7</v>
        <stp/>
        <stp>P</stp>
        <stp>0</stp>
        <stp>IR</stp>
        <stp>BONDAVG00856</stp>
        <stp>6월이하(당일)</stp>
        <stp/>
        <stp/>
        <tr r="I79" s="1"/>
      </tp>
      <tp>
        <v>3.5059999999999998</v>
        <stp/>
        <stp>P</stp>
        <stp>0</stp>
        <stp>IR</stp>
        <stp>BONDAVG10747</stp>
        <stp>9월이하(당일)</stp>
        <stp/>
        <stp/>
        <tr r="J224" s="1"/>
      </tp>
      <tp>
        <v>3.661</v>
        <stp/>
        <stp>P</stp>
        <stp>0</stp>
        <stp>IR</stp>
        <stp>BONDAVG00849</stp>
        <stp>6월이하(당일)</stp>
        <stp/>
        <stp/>
        <tr r="I78" s="1"/>
      </tp>
      <tp>
        <v>4.4660000000000002</v>
        <stp/>
        <stp>P</stp>
        <stp>0</stp>
        <stp>IR</stp>
        <stp>BONDAVG00734</stp>
        <stp>9월이하(당일)</stp>
        <stp/>
        <stp/>
        <tr r="J74" s="1"/>
      </tp>
      <tp>
        <v>3.4849999999999999</v>
        <stp/>
        <stp>P</stp>
        <stp>0</stp>
        <stp>IR</stp>
        <stp>BONDAVG00834</stp>
        <stp>6월이하(당일)</stp>
        <stp/>
        <stp/>
        <tr r="I77" s="1"/>
      </tp>
      <tp>
        <v>3.5190000000000001</v>
        <stp/>
        <stp>P</stp>
        <stp>0</stp>
        <stp>IR</stp>
        <stp>BONDAVG00827</stp>
        <stp>6월이하(당일)</stp>
        <stp/>
        <stp/>
        <tr r="I76" s="1"/>
      </tp>
      <tp>
        <v>3.3450000000000002</v>
        <stp/>
        <stp>P</stp>
        <stp>0</stp>
        <stp>IR</stp>
        <stp>BONDAVG00707</stp>
        <stp>9월이하(당일)</stp>
        <stp/>
        <stp/>
        <tr r="J73" s="1"/>
      </tp>
      <tp>
        <v>3.5950000000000002</v>
        <stp/>
        <stp>P</stp>
        <stp>0</stp>
        <stp>IR</stp>
        <stp>BONDAVG00983</stp>
        <stp>6월이하(당일)</stp>
        <stp/>
        <stp/>
        <tr r="I82" s="1"/>
      </tp>
      <tp>
        <v>3.4620000000000002</v>
        <stp/>
        <stp>P</stp>
        <stp>0</stp>
        <stp>IR</stp>
        <stp>BONDAVG00680</stp>
        <stp>9월이하(당일)</stp>
        <stp/>
        <stp/>
        <tr r="J72" s="1"/>
      </tp>
      <tp>
        <v>4.4779999999999998</v>
        <stp/>
        <stp>P</stp>
        <stp>0</stp>
        <stp>IR</stp>
        <stp>BONDAVG00636</stp>
        <stp>9월이하(당일)</stp>
        <stp/>
        <stp/>
        <tr r="J71" s="1"/>
      </tp>
      <tp>
        <v>3.4089999999999998</v>
        <stp/>
        <stp>P</stp>
        <stp>0</stp>
        <stp>IR</stp>
        <stp>BONDAVG00626</stp>
        <stp>9월이하(당일)</stp>
        <stp/>
        <stp/>
        <tr r="J69" s="1"/>
      </tp>
      <tp>
        <v>3.4390000000000001</v>
        <stp/>
        <stp>P</stp>
        <stp>0</stp>
        <stp>IR</stp>
        <stp>BONDAVG00622</stp>
        <stp>9월이하(당일)</stp>
        <stp/>
        <stp/>
        <tr r="J68" s="1"/>
      </tp>
      <tp>
        <v>3.48</v>
        <stp/>
        <stp>P</stp>
        <stp>0</stp>
        <stp>IR</stp>
        <stp>BONDAVG00628</stp>
        <stp>9월이하(당일)</stp>
        <stp/>
        <stp/>
        <tr r="J70" s="1"/>
      </tp>
      <tp>
        <v>3.5950000000000002</v>
        <stp/>
        <stp>P</stp>
        <stp>0</stp>
        <stp>IR</stp>
        <stp>BONDAVG00612</stp>
        <stp>9월이하(당일)</stp>
        <stp/>
        <stp/>
        <tr r="J67" s="1"/>
      </tp>
      <tp>
        <v>3.4159999999999999</v>
        <stp/>
        <stp>P</stp>
        <stp>0</stp>
        <stp>IR</stp>
        <stp>BONDAVG00604</stp>
        <stp>9월이하(당일)</stp>
        <stp/>
        <stp/>
        <tr r="J66" s="1"/>
      </tp>
      <tp>
        <v>4.0819999999999999</v>
        <stp/>
        <stp>P</stp>
        <stp>0</stp>
        <stp>IR</stp>
        <stp>BONDAVG00188</stp>
        <stp>9월이하(당일)</stp>
        <stp/>
        <stp/>
        <tr r="J36" s="1"/>
      </tp>
      <tp>
        <v>3.544</v>
        <stp/>
        <stp>P</stp>
        <stp>0</stp>
        <stp>IR</stp>
        <stp>BONDAVG00174</stp>
        <stp>9월이하(당일)</stp>
        <stp/>
        <stp/>
        <tr r="J34" s="1"/>
      </tp>
      <tp>
        <v>3.956</v>
        <stp/>
        <stp>P</stp>
        <stp>0</stp>
        <stp>IR</stp>
        <stp>BONDAVG00179</stp>
        <stp>9월이하(당일)</stp>
        <stp/>
        <stp/>
        <tr r="J35" s="1"/>
      </tp>
      <tp>
        <v>3.593</v>
        <stp/>
        <stp>P</stp>
        <stp>0</stp>
        <stp>IR</stp>
        <stp>BONDAVG00163</stp>
        <stp>9월이하(당일)</stp>
        <stp/>
        <stp/>
        <tr r="J32" s="1"/>
      </tp>
      <tp>
        <v>3.3570000000000002</v>
        <stp/>
        <stp>P</stp>
        <stp>0</stp>
        <stp>IR</stp>
        <stp>BONDAVG00168</stp>
        <stp>9월이하(당일)</stp>
        <stp/>
        <stp/>
        <tr r="J33" s="1"/>
      </tp>
      <tp>
        <v>3.786</v>
        <stp/>
        <stp>P</stp>
        <stp>0</stp>
        <stp>IR</stp>
        <stp>BONDAVG00150</stp>
        <stp>9월이하(당일)</stp>
        <stp/>
        <stp/>
        <tr r="J31" s="1"/>
      </tp>
      <tp>
        <v>3.8780000000000001</v>
        <stp/>
        <stp>P</stp>
        <stp>0</stp>
        <stp>IR</stp>
        <stp>BONDAVG00125</stp>
        <stp>9월이하(당일)</stp>
        <stp/>
        <stp/>
        <tr r="J30" s="1"/>
      </tp>
      <tp>
        <v>5.56</v>
        <stp/>
        <stp>P</stp>
        <stp>0</stp>
        <stp>IR</stp>
        <stp>BONDAVG70126</stp>
        <stp>9월이하(당일)</stp>
        <stp/>
        <stp/>
        <tr r="J368" s="1"/>
      </tp>
      <tp>
        <v>3.4820000000000002</v>
        <stp/>
        <stp>P</stp>
        <stp>0</stp>
        <stp>IR</stp>
        <stp>BONDAVG00112</stp>
        <stp>9월이하(당일)</stp>
        <stp/>
        <stp/>
        <tr r="J29" s="1"/>
      </tp>
      <tp>
        <v>3.5409999999999999</v>
        <stp/>
        <stp>P</stp>
        <stp>0</stp>
        <stp>IR</stp>
        <stp>BONDAVG70119</stp>
        <stp>9월이하(당일)</stp>
        <stp/>
        <stp/>
        <tr r="J367" s="1"/>
      </tp>
      <tp>
        <v>3.3809999999999998</v>
        <stp/>
        <stp>P</stp>
        <stp>0</stp>
        <stp>IR</stp>
        <stp>BONDAVG00104</stp>
        <stp>9월이하(당일)</stp>
        <stp/>
        <stp/>
        <tr r="J28" s="1"/>
      </tp>
      <tp>
        <v>3.3330000000000002</v>
        <stp/>
        <stp>P</stp>
        <stp>0</stp>
        <stp>IR</stp>
        <stp>BONDAVG10095</stp>
        <stp>9월이하(당일)</stp>
        <stp/>
        <stp/>
        <tr r="J223" s="1"/>
      </tp>
      <tp>
        <v>4.3230000000000004</v>
        <stp/>
        <stp>P</stp>
        <stp>0</stp>
        <stp>IR</stp>
        <stp>BONDAVG00082</stp>
        <stp>9월이하(당일)</stp>
        <stp/>
        <stp/>
        <tr r="J26" s="1"/>
      </tp>
      <tp>
        <v>3.5110000000000001</v>
        <stp/>
        <stp>P</stp>
        <stp>0</stp>
        <stp>IR</stp>
        <stp>BONDAVG00088</stp>
        <stp>9월이하(당일)</stp>
        <stp/>
        <stp/>
        <tr r="J27" s="1"/>
      </tp>
      <tp>
        <v>3.5230000000000001</v>
        <stp/>
        <stp>P</stp>
        <stp>0</stp>
        <stp>IR</stp>
        <stp>BONDAVG00072</stp>
        <stp>9월이하(당일)</stp>
        <stp/>
        <stp/>
        <tr r="J25" s="1"/>
      </tp>
      <tp>
        <v>3.3279999999999998</v>
        <stp/>
        <stp>P</stp>
        <stp>0</stp>
        <stp>IR</stp>
        <stp>BONDAVG00066</stp>
        <stp>9월이하(당일)</stp>
        <stp/>
        <stp/>
        <tr r="J24" s="1"/>
      </tp>
      <tp>
        <v>3.7930000000000001</v>
        <stp/>
        <stp>P</stp>
        <stp>0</stp>
        <stp>IR</stp>
        <stp>BONDAVG00064</stp>
        <stp>9월이하(당일)</stp>
        <stp/>
        <stp/>
        <tr r="J23" s="1"/>
      </tp>
      <tp>
        <v>3.395</v>
        <stp/>
        <stp>P</stp>
        <stp>0</stp>
        <stp>IR</stp>
        <stp>BONDAVG00027</stp>
        <stp>9월이하(당일)</stp>
        <stp/>
        <stp/>
        <tr r="J22" s="1"/>
      </tp>
      <tp>
        <v>3.863</v>
        <stp/>
        <stp>P</stp>
        <stp>0</stp>
        <stp>IR</stp>
        <stp>BONDAVG00021</stp>
        <stp>9월이하(당일)</stp>
        <stp/>
        <stp/>
        <tr r="J21" s="1"/>
      </tp>
      <tp>
        <v>3.831</v>
        <stp/>
        <stp>P</stp>
        <stp>0</stp>
        <stp>IR</stp>
        <stp>BONDAVG00014</stp>
        <stp>9월이하(당일)</stp>
        <stp/>
        <stp/>
        <tr r="J19" s="1"/>
      </tp>
      <tp>
        <v>4.1689999999999996</v>
        <stp/>
        <stp>P</stp>
        <stp>0</stp>
        <stp>IR</stp>
        <stp>BONDAVG00015</stp>
        <stp>9월이하(당일)</stp>
        <stp/>
        <stp/>
        <tr r="J20" s="1"/>
      </tp>
      <tp>
        <v>3.3330000000000002</v>
        <stp/>
        <stp>P</stp>
        <stp>0</stp>
        <stp>IR</stp>
        <stp>BONDAVG00012</stp>
        <stp>9월이하(당일)</stp>
        <stp/>
        <stp/>
        <tr r="J18" s="1"/>
      </tp>
      <tp>
        <v>3.4049999999999998</v>
        <stp/>
        <stp>P</stp>
        <stp>0</stp>
        <stp>IR</stp>
        <stp>BONDAVG00011</stp>
        <stp>9월이하(당일)</stp>
        <stp/>
        <stp/>
        <tr r="J17" s="1"/>
      </tp>
      <tp>
        <v>3.5979999999999999</v>
        <stp/>
        <stp>P</stp>
        <stp>0</stp>
        <stp>IR</stp>
        <stp>BONDAVG40015</stp>
        <stp>9월이하(당일)</stp>
        <stp/>
        <stp/>
        <tr r="J285" s="1"/>
      </tp>
      <tp>
        <v>3.6030000000000002</v>
        <stp/>
        <stp>P</stp>
        <stp>0</stp>
        <stp>IR</stp>
        <stp>BONDAVG40019</stp>
        <stp>9월이하(당일)</stp>
        <stp/>
        <stp/>
        <tr r="J286" s="1"/>
      </tp>
      <tp>
        <v>3.3879999999999999</v>
        <stp/>
        <stp>P</stp>
        <stp>0</stp>
        <stp>IR</stp>
        <stp>BONDAVG00007</stp>
        <stp>9월이하(당일)</stp>
        <stp/>
        <stp/>
        <tr r="J15" s="1"/>
      </tp>
      <tp>
        <v>3.3889999999999998</v>
        <stp/>
        <stp>P</stp>
        <stp>0</stp>
        <stp>IR</stp>
        <stp>BONDAVG00001</stp>
        <stp>9월이하(당일)</stp>
        <stp/>
        <stp/>
        <tr r="J14" s="1"/>
      </tp>
      <tp>
        <v>3.4809999999999999</v>
        <stp/>
        <stp>P</stp>
        <stp>0</stp>
        <stp>IR</stp>
        <stp>BONDAVG00008</stp>
        <stp>9월이하(당일)</stp>
        <stp/>
        <stp/>
        <tr r="J16" s="1"/>
      </tp>
      <tp>
        <v>3.5710000000000002</v>
        <stp/>
        <stp>P</stp>
        <stp>0</stp>
        <stp>IR</stp>
        <stp>BONDAVG00983</stp>
        <stp>3월이하(당일)</stp>
        <stp/>
        <stp/>
        <tr r="H82" s="1"/>
      </tp>
      <tp>
        <v>3.3580000000000001</v>
        <stp/>
        <stp>P</stp>
        <stp>0</stp>
        <stp>IR</stp>
        <stp>BONDAVG00367</stp>
        <stp>9월이하(당일)</stp>
        <stp/>
        <stp/>
        <tr r="J49" s="1"/>
      </tp>
      <tp>
        <v>3.6640000000000001</v>
        <stp/>
        <stp>P</stp>
        <stp>0</stp>
        <stp>IR</stp>
        <stp>BONDAVG00354</stp>
        <stp>9월이하(당일)</stp>
        <stp/>
        <stp/>
        <tr r="J48" s="1"/>
      </tp>
      <tp>
        <v>3.734</v>
        <stp/>
        <stp>P</stp>
        <stp>0</stp>
        <stp>IR</stp>
        <stp>BONDAVG00353</stp>
        <stp>9월이하(당일)</stp>
        <stp/>
        <stp/>
        <tr r="J47" s="1"/>
      </tp>
      <tp>
        <v>3.4790000000000001</v>
        <stp/>
        <stp>P</stp>
        <stp>0</stp>
        <stp>IR</stp>
        <stp>BONDAVG60359</stp>
        <stp>9월이하(당일)</stp>
        <stp/>
        <stp/>
        <tr r="J343" s="1"/>
      </tp>
      <tp>
        <v>3.5830000000000002</v>
        <stp/>
        <stp>P</stp>
        <stp>0</stp>
        <stp>IR</stp>
        <stp>BONDAVG00347</stp>
        <stp>9월이하(당일)</stp>
        <stp/>
        <stp/>
        <tr r="J45" s="1"/>
      </tp>
      <tp>
        <v>3.4279999999999999</v>
        <stp/>
        <stp>P</stp>
        <stp>0</stp>
        <stp>IR</stp>
        <stp>BONDAVG00345</stp>
        <stp>9월이하(당일)</stp>
        <stp/>
        <stp/>
        <tr r="J44" s="1"/>
      </tp>
      <tp>
        <v>4.0170000000000003</v>
        <stp/>
        <stp>P</stp>
        <stp>0</stp>
        <stp>IR</stp>
        <stp>BONDAVG00341</stp>
        <stp>9월이하(당일)</stp>
        <stp/>
        <stp/>
        <tr r="J43" s="1"/>
      </tp>
      <tp>
        <v>3.7210000000000001</v>
        <stp/>
        <stp>P</stp>
        <stp>0</stp>
        <stp>IR</stp>
        <stp>BONDAVG00349</stp>
        <stp>9월이하(당일)</stp>
        <stp/>
        <stp/>
        <tr r="J46" s="1"/>
      </tp>
      <tp>
        <v>4.4459999999999997</v>
        <stp/>
        <stp>P</stp>
        <stp>0</stp>
        <stp>IR</stp>
        <stp>BONDAVG00334</stp>
        <stp>9월이하(당일)</stp>
        <stp/>
        <stp/>
        <tr r="J41" s="1"/>
      </tp>
      <tp>
        <v>4.3099999999999996</v>
        <stp/>
        <stp>P</stp>
        <stp>0</stp>
        <stp>IR</stp>
        <stp>BONDAVG00338</stp>
        <stp>9월이하(당일)</stp>
        <stp/>
        <stp/>
        <tr r="J42" s="1"/>
      </tp>
      <tp>
        <v>3.6309999999999998</v>
        <stp/>
        <stp>P</stp>
        <stp>0</stp>
        <stp>IR</stp>
        <stp>BONDAVG00323</stp>
        <stp>9월이하(당일)</stp>
        <stp/>
        <stp/>
        <tr r="J40" s="1"/>
      </tp>
      <tp>
        <v>3.5249999999999999</v>
        <stp/>
        <stp>P</stp>
        <stp>0</stp>
        <stp>IR</stp>
        <stp>BONDAVG00877</stp>
        <stp>3월이하(당일)</stp>
        <stp/>
        <stp/>
        <tr r="H81" s="1"/>
      </tp>
      <tp>
        <v>3.383</v>
        <stp/>
        <stp>P</stp>
        <stp>0</stp>
        <stp>IR</stp>
        <stp>BONDAVG60279</stp>
        <stp>9월이하(당일)</stp>
        <stp/>
        <stp/>
        <tr r="J342" s="1"/>
      </tp>
      <tp>
        <v>3.4929999999999999</v>
        <stp/>
        <stp>P</stp>
        <stp>0</stp>
        <stp>IR</stp>
        <stp>BONDAVG50879</stp>
        <stp>3월이하(당일)</stp>
        <stp/>
        <stp/>
        <tr r="H314" s="1"/>
      </tp>
      <tp>
        <v>3.468</v>
        <stp/>
        <stp>P</stp>
        <stp>0</stp>
        <stp>IR</stp>
        <stp>BONDAVG00867</stp>
        <stp>3월이하(당일)</stp>
        <stp/>
        <stp/>
        <tr r="H80" s="1"/>
      </tp>
      <tp>
        <v>4.702</v>
        <stp/>
        <stp>P</stp>
        <stp>0</stp>
        <stp>IR</stp>
        <stp>BONDAVG60866</stp>
        <stp>3월이하(당일)</stp>
        <stp/>
        <stp/>
        <tr r="H344" s="1"/>
      </tp>
      <tp>
        <v>3.6709999999999998</v>
        <stp/>
        <stp>P</stp>
        <stp>0</stp>
        <stp>IR</stp>
        <stp>BONDAVG00856</stp>
        <stp>3월이하(당일)</stp>
        <stp/>
        <stp/>
        <tr r="H79" s="1"/>
      </tp>
      <tp>
        <v>3.5680000000000001</v>
        <stp/>
        <stp>P</stp>
        <stp>0</stp>
        <stp>IR</stp>
        <stp>BONDAVG00849</stp>
        <stp>3월이하(당일)</stp>
        <stp/>
        <stp/>
        <tr r="H78" s="1"/>
      </tp>
      <tp>
        <v>3.4860000000000002</v>
        <stp/>
        <stp>P</stp>
        <stp>0</stp>
        <stp>IR</stp>
        <stp>BONDAVG00834</stp>
        <stp>3월이하(당일)</stp>
        <stp/>
        <stp/>
        <tr r="H77" s="1"/>
      </tp>
      <tp>
        <v>3.6030000000000002</v>
        <stp/>
        <stp>P</stp>
        <stp>0</stp>
        <stp>IR</stp>
        <stp>BONDAVG00235</stp>
        <stp>9월이하(당일)</stp>
        <stp/>
        <stp/>
        <tr r="J38" s="1"/>
      </tp>
      <tp>
        <v>3.83</v>
        <stp/>
        <stp>P</stp>
        <stp>0</stp>
        <stp>IR</stp>
        <stp>BONDAVG00232</stp>
        <stp>9월이하(당일)</stp>
        <stp/>
        <stp/>
        <tr r="J37" s="1"/>
      </tp>
      <tp>
        <v>3.5760000000000001</v>
        <stp/>
        <stp>P</stp>
        <stp>0</stp>
        <stp>IR</stp>
        <stp>BONDAVG00238</stp>
        <stp>9월이하(당일)</stp>
        <stp/>
        <stp/>
        <tr r="J39" s="1"/>
      </tp>
      <tp>
        <v>3.532</v>
        <stp/>
        <stp>P</stp>
        <stp>0</stp>
        <stp>IR</stp>
        <stp>BONDAVG00827</stp>
        <stp>3월이하(당일)</stp>
        <stp/>
        <stp/>
        <tr r="H76" s="1"/>
      </tp>
      <tp>
        <v>3.5209999999999999</v>
        <stp/>
        <stp>P</stp>
        <stp>0</stp>
        <stp>IR</stp>
        <stp>BONDAVG13099</stp>
        <stp>3년이하(당일)</stp>
        <stp/>
        <stp/>
        <tr r="O245" s="1"/>
      </tp>
      <tp>
        <v>5.2530000000000001</v>
        <stp/>
        <stp>P</stp>
        <stp>0</stp>
        <stp>IR</stp>
        <stp>BONDAVG03787</stp>
        <stp>4년이하(당일)</stp>
        <stp/>
        <stp/>
        <tr r="P154" s="1"/>
      </tp>
      <tp>
        <v>4.0529999999999999</v>
        <stp/>
        <stp>P</stp>
        <stp>0</stp>
        <stp>IR</stp>
        <stp>BONDAVG13785</stp>
        <stp>4년이하(당일)</stp>
        <stp/>
        <stp/>
        <tr r="P252" s="1"/>
      </tp>
      <tp>
        <v>3.8969999999999998</v>
        <stp/>
        <stp>P</stp>
        <stp>0</stp>
        <stp>IR</stp>
        <stp>BONDAVG13784</stp>
        <stp>4년이하(당일)</stp>
        <stp/>
        <stp/>
        <tr r="P251" s="1"/>
      </tp>
      <tp>
        <v>3.3479999999999999</v>
        <stp/>
        <stp>P</stp>
        <stp>0</stp>
        <stp>IR</stp>
        <stp>BONDAVG63087</stp>
        <stp>3년이하(당일)</stp>
        <stp/>
        <stp/>
        <tr r="O348" s="1"/>
      </tp>
      <tp>
        <v>3.2410000000000001</v>
        <stp/>
        <stp>P</stp>
        <stp>0</stp>
        <stp>IR</stp>
        <stp>BONDAVG03776</stp>
        <stp>4년이하(당일)</stp>
        <stp/>
        <stp/>
        <tr r="P153" s="1"/>
      </tp>
      <tp>
        <v>3.4529999999999998</v>
        <stp/>
        <stp>P</stp>
        <stp>0</stp>
        <stp>IR</stp>
        <stp>BONDAVG63270</stp>
        <stp>1년이하(당일)</stp>
        <stp/>
        <stp/>
        <tr r="K349" s="1"/>
      </tp>
      <tp>
        <v>3.63</v>
        <stp/>
        <stp>P</stp>
        <stp>0</stp>
        <stp>IR</stp>
        <stp>BONDAVG03075</stp>
        <stp>3년이하(당일)</stp>
        <stp/>
        <stp/>
        <tr r="O132" s="1"/>
      </tp>
      <tp>
        <v>4.0469999999999997</v>
        <stp/>
        <stp>P</stp>
        <stp>0</stp>
        <stp>IR</stp>
        <stp>BONDAVG43076</stp>
        <stp>3년이하(당일)</stp>
        <stp/>
        <stp/>
        <tr r="O298" s="1"/>
      </tp>
      <tp>
        <v>3.4569999999999999</v>
        <stp/>
        <stp>P</stp>
        <stp>0</stp>
        <stp>IR</stp>
        <stp>BONDAVG03271</stp>
        <stp>1년이하(당일)</stp>
        <stp/>
        <stp/>
        <tr r="K140" s="1"/>
      </tp>
      <tp>
        <v>3.3029999999999999</v>
        <stp/>
        <stp>P</stp>
        <stp>0</stp>
        <stp>IR</stp>
        <stp>BONDAVG03264</stp>
        <stp>1년이하(당일)</stp>
        <stp/>
        <stp/>
        <tr r="K139" s="1"/>
      </tp>
      <tp>
        <v>3.7250000000000001</v>
        <stp/>
        <stp>P</stp>
        <stp>0</stp>
        <stp>IR</stp>
        <stp>BONDAVG03062</stp>
        <stp>3년이하(당일)</stp>
        <stp/>
        <stp/>
        <tr r="O131" s="1"/>
      </tp>
      <tp>
        <v>3.4369999999999998</v>
        <stp/>
        <stp>P</stp>
        <stp>0</stp>
        <stp>IR</stp>
        <stp>BONDAVG13163</stp>
        <stp>2년이하(당일)</stp>
        <stp/>
        <stp/>
        <tr r="M246" s="1"/>
      </tp>
      <tp>
        <v>3.746</v>
        <stp/>
        <stp>P</stp>
        <stp>0</stp>
        <stp>IR</stp>
        <stp>BONDAVG03061</stp>
        <stp>3년이하(당일)</stp>
        <stp/>
        <stp/>
        <tr r="O130" s="1"/>
      </tp>
      <tp>
        <v>3.4790000000000001</v>
        <stp/>
        <stp>P</stp>
        <stp>0</stp>
        <stp>IR</stp>
        <stp>BONDAVG53169</stp>
        <stp>2년이하(당일)</stp>
        <stp/>
        <stp/>
        <tr r="M321" s="1"/>
      </tp>
      <tp>
        <v>4.0380000000000003</v>
        <stp/>
        <stp>P</stp>
        <stp>0</stp>
        <stp>IR</stp>
        <stp>BONDAVG13768</stp>
        <stp>4년이하(당일)</stp>
        <stp/>
        <stp/>
        <tr r="P250" s="1"/>
      </tp>
      <tp>
        <v>4.1769999999999996</v>
        <stp/>
        <stp>P</stp>
        <stp>0</stp>
        <stp>IR</stp>
        <stp>BONDAVG03757</stp>
        <stp>4년이하(당일)</stp>
        <stp/>
        <stp/>
        <tr r="P152" s="1"/>
      </tp>
      <tp>
        <v>3.8959999999999999</v>
        <stp/>
        <stp>P</stp>
        <stp>0</stp>
        <stp>IR</stp>
        <stp>BONDAVG03654</stp>
        <stp>5년이하(당일)</stp>
        <stp/>
        <stp/>
        <tr r="Q150" s="1"/>
      </tp>
      <tp>
        <v>7.0730000000000004</v>
        <stp/>
        <stp>P</stp>
        <stp>0</stp>
        <stp>IR</stp>
        <stp>BONDAVG03152</stp>
        <stp>2년이하(당일)</stp>
        <stp/>
        <stp/>
        <tr r="M137" s="1"/>
      </tp>
      <tp>
        <v>3.5760000000000001</v>
        <stp/>
        <stp>P</stp>
        <stp>0</stp>
        <stp>IR</stp>
        <stp>BONDAVG03144</stp>
        <stp>2년이하(당일)</stp>
        <stp/>
        <stp/>
        <tr r="M136" s="1"/>
      </tp>
      <tp>
        <v>3.5339999999999998</v>
        <stp/>
        <stp>P</stp>
        <stp>0</stp>
        <stp>IR</stp>
        <stp>BONDAVG03243</stp>
        <stp>1년이하(당일)</stp>
        <stp/>
        <stp/>
        <tr r="K138" s="1"/>
      </tp>
      <tp>
        <v>3.7029999999999998</v>
        <stp/>
        <stp>P</stp>
        <stp>0</stp>
        <stp>IR</stp>
        <stp>BONDAVG03049</stp>
        <stp>3년이하(당일)</stp>
        <stp/>
        <stp/>
        <tr r="O129" s="1"/>
      </tp>
      <tp>
        <v>3.5179999999999998</v>
        <stp/>
        <stp>P</stp>
        <stp>0</stp>
        <stp>IR</stp>
        <stp>BONDAVG03132</stp>
        <stp>2년이하(당일)</stp>
        <stp/>
        <stp/>
        <tr r="M135" s="1"/>
      </tp>
      <tp>
        <v>3.2490000000000001</v>
        <stp/>
        <stp>P</stp>
        <stp>0</stp>
        <stp>IR</stp>
        <stp>BONDAVG03432</stp>
        <stp>7년이하(당일)</stp>
        <stp/>
        <stp/>
        <tr r="R147" s="1"/>
      </tp>
      <tp>
        <v>3.3330000000000002</v>
        <stp/>
        <stp>P</stp>
        <stp>0</stp>
        <stp>IR</stp>
        <stp>BONDAVG03430</stp>
        <stp>7년이하(당일)</stp>
        <stp/>
        <stp/>
        <tr r="R146" s="1"/>
      </tp>
      <tp>
        <v>5.5190000000000001</v>
        <stp/>
        <stp>P</stp>
        <stp>0</stp>
        <stp>IR</stp>
        <stp>BONDAVG13422</stp>
        <stp>7년이하(당일)</stp>
        <stp/>
        <stp/>
        <tr r="R248" s="1"/>
      </tp>
      <tp>
        <v>3.2290000000000001</v>
        <stp/>
        <stp>P</stp>
        <stp>0</stp>
        <stp>IR</stp>
        <stp>BONDAVG03020</stp>
        <stp>3년이하(당일)</stp>
        <stp/>
        <stp/>
        <tr r="O127" s="1"/>
      </tp>
      <tp>
        <v>6.4480000000000004</v>
        <stp/>
        <stp>P</stp>
        <stp>0</stp>
        <stp>IR</stp>
        <stp>BONDAVG03021</stp>
        <stp>3년이하(당일)</stp>
        <stp/>
        <stp/>
        <tr r="O128" s="1"/>
      </tp>
      <tp>
        <v>4.375</v>
        <stp/>
        <stp>P</stp>
        <stp>0</stp>
        <stp>IR</stp>
        <stp>BONDAVG13029</stp>
        <stp>3년이하(당일)</stp>
        <stp/>
        <stp/>
        <tr r="O244" s="1"/>
      </tp>
      <tp>
        <v>3.6579999999999999</v>
        <stp/>
        <stp>P</stp>
        <stp>0</stp>
        <stp>IR</stp>
        <stp>BONDAVG03713</stp>
        <stp>4년이하(당일)</stp>
        <stp/>
        <stp/>
        <tr r="P151" s="1"/>
      </tp>
      <tp>
        <v>7.3070000000000004</v>
        <stp/>
        <stp>P</stp>
        <stp>0</stp>
        <stp>IR</stp>
        <stp>BONDAVG03004</stp>
        <stp>3년이하(당일)</stp>
        <stp/>
        <stp/>
        <tr r="O126" s="1"/>
      </tp>
      <tp>
        <v>3.98</v>
        <stp/>
        <stp>P</stp>
        <stp>0</stp>
        <stp>IR</stp>
        <stp>BONDAVG03404</stp>
        <stp>7년이하(당일)</stp>
        <stp/>
        <stp/>
        <tr r="R145" s="1"/>
      </tp>
      <tp>
        <v>3.1890000000000001</v>
        <stp/>
        <stp>P</stp>
        <stp>0</stp>
        <stp>IR</stp>
        <stp>BONDAVG03602</stp>
        <stp>5년이하(당일)</stp>
        <stp/>
        <stp/>
        <tr r="Q149" s="1"/>
      </tp>
      <tp>
        <v>4.0940000000000003</v>
        <stp/>
        <stp>P</stp>
        <stp>0</stp>
        <stp>IR</stp>
        <stp>BONDAVG03100</stp>
        <stp>2년이하(당일)</stp>
        <stp/>
        <stp/>
        <tr r="M133" s="1"/>
      </tp>
      <tp>
        <v>3.786</v>
        <stp/>
        <stp>P</stp>
        <stp>0</stp>
        <stp>IR</stp>
        <stp>BONDAVG03101</stp>
        <stp>2년이하(당일)</stp>
        <stp/>
        <stp/>
        <tr r="M134" s="1"/>
      </tp>
      <tp>
        <v>3.3330000000000002</v>
        <stp/>
        <stp>P</stp>
        <stp>0</stp>
        <stp>IR</stp>
        <stp>BONDAVG03401</stp>
        <stp>7년이하(당일)</stp>
        <stp/>
        <stp/>
        <tr r="R144" s="1"/>
      </tp>
      <tp>
        <v>3.964</v>
        <stp/>
        <stp>P</stp>
        <stp>0</stp>
        <stp>IR</stp>
        <stp>BONDAVG43208</stp>
        <stp>1년이하(당일)</stp>
        <stp/>
        <stp/>
        <tr r="K299" s="1"/>
      </tp>
      <tp>
        <v>3.4940000000000002</v>
        <stp/>
        <stp>P</stp>
        <stp>0</stp>
        <stp>IR</stp>
        <stp>BONDAVG13099</stp>
        <stp>2년이하(당일)</stp>
        <stp/>
        <stp/>
        <tr r="M245" s="1"/>
      </tp>
      <tp>
        <v>5.3529999999999998</v>
        <stp/>
        <stp>P</stp>
        <stp>0</stp>
        <stp>IR</stp>
        <stp>BONDAVG03787</stp>
        <stp>5년이하(당일)</stp>
        <stp/>
        <stp/>
        <tr r="Q154" s="1"/>
      </tp>
      <tp>
        <v>4.3860000000000001</v>
        <stp/>
        <stp>P</stp>
        <stp>0</stp>
        <stp>IR</stp>
        <stp>BONDAVG13785</stp>
        <stp>5년이하(당일)</stp>
        <stp/>
        <stp/>
        <tr r="Q252" s="1"/>
      </tp>
      <tp>
        <v>4.117</v>
        <stp/>
        <stp>P</stp>
        <stp>0</stp>
        <stp>IR</stp>
        <stp>BONDAVG13784</stp>
        <stp>5년이하(당일)</stp>
        <stp/>
        <stp/>
        <tr r="Q251" s="1"/>
      </tp>
      <tp>
        <v>3.3010000000000002</v>
        <stp/>
        <stp>P</stp>
        <stp>0</stp>
        <stp>IR</stp>
        <stp>BONDAVG63087</stp>
        <stp>2년이하(당일)</stp>
        <stp/>
        <stp/>
        <tr r="M348" s="1"/>
      </tp>
      <tp>
        <v>3.26</v>
        <stp/>
        <stp>P</stp>
        <stp>0</stp>
        <stp>IR</stp>
        <stp>BONDAVG03776</stp>
        <stp>5년이하(당일)</stp>
        <stp/>
        <stp/>
        <tr r="Q153" s="1"/>
      </tp>
      <tp>
        <v>3.5910000000000002</v>
        <stp/>
        <stp>P</stp>
        <stp>0</stp>
        <stp>IR</stp>
        <stp>BONDAVG03075</stp>
        <stp>2년이하(당일)</stp>
        <stp/>
        <stp/>
        <tr r="M132" s="1"/>
      </tp>
      <tp>
        <v>3.774</v>
        <stp/>
        <stp>P</stp>
        <stp>0</stp>
        <stp>IR</stp>
        <stp>BONDAVG43076</stp>
        <stp>2년이하(당일)</stp>
        <stp/>
        <stp/>
        <tr r="M298" s="1"/>
      </tp>
      <tp>
        <v>3.2519999999999998</v>
        <stp/>
        <stp>P</stp>
        <stp>0</stp>
        <stp>IR</stp>
        <stp>BONDAVG03378</stp>
        <stp>1년이하(당일)</stp>
        <stp/>
        <stp/>
        <tr r="K143" s="1"/>
      </tp>
      <tp>
        <v>3.5640000000000001</v>
        <stp/>
        <stp>P</stp>
        <stp>0</stp>
        <stp>IR</stp>
        <stp>BONDAVG03366</stp>
        <stp>1년이하(당일)</stp>
        <stp/>
        <stp/>
        <tr r="K142" s="1"/>
      </tp>
      <tp>
        <v>5.0590000000000002</v>
        <stp/>
        <stp>P</stp>
        <stp>0</stp>
        <stp>IR</stp>
        <stp>BONDAVG53563</stp>
        <stp>7년이하(당일)</stp>
        <stp/>
        <stp/>
        <tr r="R323" s="1"/>
      </tp>
      <tp>
        <v>3.988</v>
        <stp/>
        <stp>P</stp>
        <stp>0</stp>
        <stp>IR</stp>
        <stp>BONDAVG73361</stp>
        <stp>1년이하(당일)</stp>
        <stp/>
        <stp/>
        <tr r="K371" s="1"/>
      </tp>
      <tp>
        <v>3.782</v>
        <stp/>
        <stp>P</stp>
        <stp>0</stp>
        <stp>IR</stp>
        <stp>BONDAVG03062</stp>
        <stp>2년이하(당일)</stp>
        <stp/>
        <stp/>
        <tr r="M131" s="1"/>
      </tp>
      <tp>
        <v>3.4780000000000002</v>
        <stp/>
        <stp>P</stp>
        <stp>0</stp>
        <stp>IR</stp>
        <stp>BONDAVG13163</stp>
        <stp>3년이하(당일)</stp>
        <stp/>
        <stp/>
        <tr r="O246" s="1"/>
      </tp>
      <tp>
        <v>3.3319999999999999</v>
        <stp/>
        <stp>P</stp>
        <stp>0</stp>
        <stp>IR</stp>
        <stp>BONDAVG03363</stp>
        <stp>1년이하(당일)</stp>
        <stp/>
        <stp/>
        <tr r="K141" s="1"/>
      </tp>
      <tp>
        <v>3.7109999999999999</v>
        <stp/>
        <stp>P</stp>
        <stp>0</stp>
        <stp>IR</stp>
        <stp>BONDAVG03061</stp>
        <stp>2년이하(당일)</stp>
        <stp/>
        <stp/>
        <tr r="M130" s="1"/>
      </tp>
      <tp>
        <v>3.5190000000000001</v>
        <stp/>
        <stp>P</stp>
        <stp>0</stp>
        <stp>IR</stp>
        <stp>BONDAVG53169</stp>
        <stp>3년이하(당일)</stp>
        <stp/>
        <stp/>
        <tr r="O321" s="1"/>
      </tp>
      <tp>
        <v>4.29</v>
        <stp/>
        <stp>P</stp>
        <stp>0</stp>
        <stp>IR</stp>
        <stp>BONDAVG13768</stp>
        <stp>5년이하(당일)</stp>
        <stp/>
        <stp/>
        <tr r="Q250" s="1"/>
      </tp>
      <tp>
        <v>4.3869999999999996</v>
        <stp/>
        <stp>P</stp>
        <stp>0</stp>
        <stp>IR</stp>
        <stp>BONDAVG03757</stp>
        <stp>5년이하(당일)</stp>
        <stp/>
        <stp/>
        <tr r="Q152" s="1"/>
      </tp>
      <tp>
        <v>3.819</v>
        <stp/>
        <stp>P</stp>
        <stp>0</stp>
        <stp>IR</stp>
        <stp>BONDAVG03654</stp>
        <stp>4년이하(당일)</stp>
        <stp/>
        <stp/>
        <tr r="P150" s="1"/>
      </tp>
      <tp>
        <v>3.3410000000000002</v>
        <stp/>
        <stp>P</stp>
        <stp>0</stp>
        <stp>IR</stp>
        <stp>BONDAVG53551</stp>
        <stp>7년이하(당일)</stp>
        <stp/>
        <stp/>
        <tr r="R322" s="1"/>
      </tp>
      <tp>
        <v>7.2850000000000001</v>
        <stp/>
        <stp>P</stp>
        <stp>0</stp>
        <stp>IR</stp>
        <stp>BONDAVG03152</stp>
        <stp>3년이하(당일)</stp>
        <stp/>
        <stp/>
        <tr r="O137" s="1"/>
      </tp>
      <tp>
        <v>3.6539999999999999</v>
        <stp/>
        <stp>P</stp>
        <stp>0</stp>
        <stp>IR</stp>
        <stp>BONDAVG03144</stp>
        <stp>3년이하(당일)</stp>
        <stp/>
        <stp/>
        <tr r="O136" s="1"/>
      </tp>
      <tp>
        <v>3.661</v>
        <stp/>
        <stp>P</stp>
        <stp>0</stp>
        <stp>IR</stp>
        <stp>BONDAVG03049</stp>
        <stp>2년이하(당일)</stp>
        <stp/>
        <stp/>
        <tr r="M129" s="1"/>
      </tp>
      <tp>
        <v>3.452</v>
        <stp/>
        <stp>P</stp>
        <stp>0</stp>
        <stp>IR</stp>
        <stp>BONDAVG03132</stp>
        <stp>3년이하(당일)</stp>
        <stp/>
        <stp/>
        <tr r="O135" s="1"/>
      </tp>
      <tp>
        <v>3.2949999999999999</v>
        <stp/>
        <stp>P</stp>
        <stp>0</stp>
        <stp>IR</stp>
        <stp>BONDAVG13327</stp>
        <stp>1년이하(당일)</stp>
        <stp/>
        <stp/>
        <tr r="K247" s="1"/>
      </tp>
      <tp>
        <v>3.2629999999999999</v>
        <stp/>
        <stp>P</stp>
        <stp>0</stp>
        <stp>IR</stp>
        <stp>BONDAVG03523</stp>
        <stp>7년이하(당일)</stp>
        <stp/>
        <stp/>
        <tr r="R148" s="1"/>
      </tp>
      <tp>
        <v>3.2229999999999999</v>
        <stp/>
        <stp>P</stp>
        <stp>0</stp>
        <stp>IR</stp>
        <stp>BONDAVG03020</stp>
        <stp>2년이하(당일)</stp>
        <stp/>
        <stp/>
        <tr r="M127" s="1"/>
      </tp>
      <tp>
        <v>6.258</v>
        <stp/>
        <stp>P</stp>
        <stp>0</stp>
        <stp>IR</stp>
        <stp>BONDAVG03021</stp>
        <stp>2년이하(당일)</stp>
        <stp/>
        <stp/>
        <tr r="M128" s="1"/>
      </tp>
      <tp>
        <v>4.0739999999999998</v>
        <stp/>
        <stp>P</stp>
        <stp>0</stp>
        <stp>IR</stp>
        <stp>BONDAVG13029</stp>
        <stp>2년이하(당일)</stp>
        <stp/>
        <stp/>
        <tr r="M244" s="1"/>
      </tp>
      <tp>
        <v>3.7749999999999999</v>
        <stp/>
        <stp>P</stp>
        <stp>0</stp>
        <stp>IR</stp>
        <stp>BONDAVG03713</stp>
        <stp>5년이하(당일)</stp>
        <stp/>
        <stp/>
        <tr r="Q151" s="1"/>
      </tp>
      <tp>
        <v>6.601</v>
        <stp/>
        <stp>P</stp>
        <stp>0</stp>
        <stp>IR</stp>
        <stp>BONDAVG03004</stp>
        <stp>2년이하(당일)</stp>
        <stp/>
        <stp/>
        <tr r="M126" s="1"/>
      </tp>
      <tp>
        <v>3.1739999999999999</v>
        <stp/>
        <stp>P</stp>
        <stp>0</stp>
        <stp>IR</stp>
        <stp>BONDAVG03602</stp>
        <stp>4년이하(당일)</stp>
        <stp/>
        <stp/>
        <tr r="P149" s="1"/>
      </tp>
      <tp>
        <v>4.43</v>
        <stp/>
        <stp>P</stp>
        <stp>0</stp>
        <stp>IR</stp>
        <stp>BONDAVG03100</stp>
        <stp>3년이하(당일)</stp>
        <stp/>
        <stp/>
        <tr r="O133" s="1"/>
      </tp>
      <tp>
        <v>3.9289999999999998</v>
        <stp/>
        <stp>P</stp>
        <stp>0</stp>
        <stp>IR</stp>
        <stp>BONDAVG03101</stp>
        <stp>3년이하(당일)</stp>
        <stp/>
        <stp/>
        <tr r="O134" s="1"/>
      </tp>
      <tp>
        <v>3.423</v>
        <stp/>
        <stp>P</stp>
        <stp>0</stp>
        <stp>IR</stp>
        <stp>BONDAVG13509</stp>
        <stp>7년이하(당일)</stp>
        <stp/>
        <stp/>
        <tr r="R249" s="1"/>
      </tp>
      <tp>
        <v>3.4569999999999999</v>
        <stp/>
        <stp>P</stp>
        <stp>0</stp>
        <stp>IR</stp>
        <stp>BONDAVG13099</stp>
        <stp>1년이하(당일)</stp>
        <stp/>
        <stp/>
        <tr r="K245" s="1"/>
      </tp>
      <tp>
        <v>3.26</v>
        <stp/>
        <stp>P</stp>
        <stp>0</stp>
        <stp>IR</stp>
        <stp>BONDAVG63087</stp>
        <stp>1년이하(당일)</stp>
        <stp/>
        <stp/>
        <tr r="K348" s="1"/>
      </tp>
      <tp>
        <v>3.5760000000000001</v>
        <stp/>
        <stp>P</stp>
        <stp>0</stp>
        <stp>IR</stp>
        <stp>BONDAVG63270</stp>
        <stp>3년이하(당일)</stp>
        <stp/>
        <stp/>
        <tr r="O349" s="1"/>
      </tp>
      <tp>
        <v>3.5379999999999998</v>
        <stp/>
        <stp>P</stp>
        <stp>0</stp>
        <stp>IR</stp>
        <stp>BONDAVG03075</stp>
        <stp>1년이하(당일)</stp>
        <stp/>
        <stp/>
        <tr r="K132" s="1"/>
      </tp>
      <tp>
        <v>3.66</v>
        <stp/>
        <stp>P</stp>
        <stp>0</stp>
        <stp>IR</stp>
        <stp>BONDAVG43076</stp>
        <stp>1년이하(당일)</stp>
        <stp/>
        <stp/>
        <tr r="K298" s="1"/>
      </tp>
      <tp>
        <v>3.431</v>
        <stp/>
        <stp>P</stp>
        <stp>0</stp>
        <stp>IR</stp>
        <stp>BONDAVG03271</stp>
        <stp>3년이하(당일)</stp>
        <stp/>
        <stp/>
        <tr r="O140" s="1"/>
      </tp>
      <tp>
        <v>3.2469999999999999</v>
        <stp/>
        <stp>P</stp>
        <stp>0</stp>
        <stp>IR</stp>
        <stp>BONDAVG03378</stp>
        <stp>2년이하(당일)</stp>
        <stp/>
        <stp/>
        <tr r="M143" s="1"/>
      </tp>
      <tp>
        <v>3.621</v>
        <stp/>
        <stp>P</stp>
        <stp>0</stp>
        <stp>IR</stp>
        <stp>BONDAVG03366</stp>
        <stp>2년이하(당일)</stp>
        <stp/>
        <stp/>
        <tr r="M142" s="1"/>
      </tp>
      <tp>
        <v>4.4749999999999996</v>
        <stp/>
        <stp>P</stp>
        <stp>0</stp>
        <stp>IR</stp>
        <stp>BONDAVG53563</stp>
        <stp>4년이하(당일)</stp>
        <stp/>
        <stp/>
        <tr r="P323" s="1"/>
      </tp>
      <tp>
        <v>4.2469999999999999</v>
        <stp/>
        <stp>P</stp>
        <stp>0</stp>
        <stp>IR</stp>
        <stp>BONDAVG73361</stp>
        <stp>2년이하(당일)</stp>
        <stp/>
        <stp/>
        <tr r="M371" s="1"/>
      </tp>
      <tp>
        <v>3.339</v>
        <stp/>
        <stp>P</stp>
        <stp>0</stp>
        <stp>IR</stp>
        <stp>BONDAVG03264</stp>
        <stp>3년이하(당일)</stp>
        <stp/>
        <stp/>
        <tr r="O139" s="1"/>
      </tp>
      <tp>
        <v>3.706</v>
        <stp/>
        <stp>P</stp>
        <stp>0</stp>
        <stp>IR</stp>
        <stp>BONDAVG03062</stp>
        <stp>1년이하(당일)</stp>
        <stp/>
        <stp/>
        <tr r="K131" s="1"/>
      </tp>
      <tp>
        <v>3.375</v>
        <stp/>
        <stp>P</stp>
        <stp>0</stp>
        <stp>IR</stp>
        <stp>BONDAVG03363</stp>
        <stp>2년이하(당일)</stp>
        <stp/>
        <stp/>
        <tr r="M141" s="1"/>
      </tp>
      <tp>
        <v>3.67</v>
        <stp/>
        <stp>P</stp>
        <stp>0</stp>
        <stp>IR</stp>
        <stp>BONDAVG03061</stp>
        <stp>1년이하(당일)</stp>
        <stp/>
        <stp/>
        <tr r="K130" s="1"/>
      </tp>
      <tp>
        <v>4.0380000000000003</v>
        <stp/>
        <stp>P</stp>
        <stp>0</stp>
        <stp>IR</stp>
        <stp>BONDAVG03654</stp>
        <stp>7년이하(당일)</stp>
        <stp/>
        <stp/>
        <tr r="R150" s="1"/>
      </tp>
      <tp>
        <v>3.3130000000000002</v>
        <stp/>
        <stp>P</stp>
        <stp>0</stp>
        <stp>IR</stp>
        <stp>BONDAVG53551</stp>
        <stp>4년이하(당일)</stp>
        <stp/>
        <stp/>
        <tr r="P322" s="1"/>
      </tp>
      <tp>
        <v>3.7130000000000001</v>
        <stp/>
        <stp>P</stp>
        <stp>0</stp>
        <stp>IR</stp>
        <stp>BONDAVG03243</stp>
        <stp>3년이하(당일)</stp>
        <stp/>
        <stp/>
        <tr r="O138" s="1"/>
      </tp>
      <tp>
        <v>3.5920000000000001</v>
        <stp/>
        <stp>P</stp>
        <stp>0</stp>
        <stp>IR</stp>
        <stp>BONDAVG03049</stp>
        <stp>1년이하(당일)</stp>
        <stp/>
        <stp/>
        <tr r="K129" s="1"/>
      </tp>
      <tp>
        <v>3.238</v>
        <stp/>
        <stp>P</stp>
        <stp>0</stp>
        <stp>IR</stp>
        <stp>BONDAVG03432</stp>
        <stp>5년이하(당일)</stp>
        <stp/>
        <stp/>
        <tr r="Q147" s="1"/>
      </tp>
      <tp>
        <v>3.173</v>
        <stp/>
        <stp>P</stp>
        <stp>0</stp>
        <stp>IR</stp>
        <stp>BONDAVG03430</stp>
        <stp>5년이하(당일)</stp>
        <stp/>
        <stp/>
        <tr r="Q146" s="1"/>
      </tp>
      <tp>
        <v>3.226</v>
        <stp/>
        <stp>P</stp>
        <stp>0</stp>
        <stp>IR</stp>
        <stp>BONDAVG13327</stp>
        <stp>2년이하(당일)</stp>
        <stp/>
        <stp/>
        <tr r="M247" s="1"/>
      </tp>
      <tp>
        <v>3.234</v>
        <stp/>
        <stp>P</stp>
        <stp>0</stp>
        <stp>IR</stp>
        <stp>BONDAVG03523</stp>
        <stp>4년이하(당일)</stp>
        <stp/>
        <stp/>
        <tr r="P148" s="1"/>
      </tp>
      <tp>
        <v>5.2789999999999999</v>
        <stp/>
        <stp>P</stp>
        <stp>0</stp>
        <stp>IR</stp>
        <stp>BONDAVG13422</stp>
        <stp>5년이하(당일)</stp>
        <stp/>
        <stp/>
        <tr r="Q248" s="1"/>
      </tp>
      <tp>
        <v>3.2370000000000001</v>
        <stp/>
        <stp>P</stp>
        <stp>0</stp>
        <stp>IR</stp>
        <stp>BONDAVG03020</stp>
        <stp>1년이하(당일)</stp>
        <stp/>
        <stp/>
        <tr r="K127" s="1"/>
      </tp>
      <tp>
        <v>5.9790000000000001</v>
        <stp/>
        <stp>P</stp>
        <stp>0</stp>
        <stp>IR</stp>
        <stp>BONDAVG03021</stp>
        <stp>1년이하(당일)</stp>
        <stp/>
        <stp/>
        <tr r="K128" s="1"/>
      </tp>
      <tp>
        <v>3.9390000000000001</v>
        <stp/>
        <stp>P</stp>
        <stp>0</stp>
        <stp>IR</stp>
        <stp>BONDAVG13029</stp>
        <stp>1년이하(당일)</stp>
        <stp/>
        <stp/>
        <tr r="K244" s="1"/>
      </tp>
      <tp>
        <v>5.4160000000000004</v>
        <stp/>
        <stp>P</stp>
        <stp>0</stp>
        <stp>IR</stp>
        <stp>BONDAVG03004</stp>
        <stp>1년이하(당일)</stp>
        <stp/>
        <stp/>
        <tr r="K126" s="1"/>
      </tp>
      <tp>
        <v>3.589</v>
        <stp/>
        <stp>P</stp>
        <stp>0</stp>
        <stp>IR</stp>
        <stp>BONDAVG03404</stp>
        <stp>5년이하(당일)</stp>
        <stp/>
        <stp/>
        <tr r="Q145" s="1"/>
      </tp>
      <tp>
        <v>3.2290000000000001</v>
        <stp/>
        <stp>P</stp>
        <stp>0</stp>
        <stp>IR</stp>
        <stp>BONDAVG03602</stp>
        <stp>7년이하(당일)</stp>
        <stp/>
        <stp/>
        <tr r="R149" s="1"/>
      </tp>
      <tp>
        <v>3.173</v>
        <stp/>
        <stp>P</stp>
        <stp>0</stp>
        <stp>IR</stp>
        <stp>BONDAVG03401</stp>
        <stp>5년이하(당일)</stp>
        <stp/>
        <stp/>
        <tr r="Q144" s="1"/>
      </tp>
      <tp>
        <v>5.5659999999999998</v>
        <stp/>
        <stp>P</stp>
        <stp>0</stp>
        <stp>IR</stp>
        <stp>BONDAVG43208</stp>
        <stp>3년이하(당일)</stp>
        <stp/>
        <stp/>
        <tr r="O299" s="1"/>
      </tp>
      <tp>
        <v>3.3530000000000002</v>
        <stp/>
        <stp>P</stp>
        <stp>0</stp>
        <stp>IR</stp>
        <stp>BONDAVG13509</stp>
        <stp>4년이하(당일)</stp>
        <stp/>
        <stp/>
        <tr r="P249" s="1"/>
      </tp>
      <tp>
        <v>5.476</v>
        <stp/>
        <stp>P</stp>
        <stp>0</stp>
        <stp>IR</stp>
        <stp>BONDAVG03787</stp>
        <stp>7년이하(당일)</stp>
        <stp/>
        <stp/>
        <tr r="R154" s="1"/>
      </tp>
      <tp>
        <v>4.6369999999999996</v>
        <stp/>
        <stp>P</stp>
        <stp>0</stp>
        <stp>IR</stp>
        <stp>BONDAVG13785</stp>
        <stp>7년이하(당일)</stp>
        <stp/>
        <stp/>
        <tr r="R252" s="1"/>
      </tp>
      <tp>
        <v>4.351</v>
        <stp/>
        <stp>P</stp>
        <stp>0</stp>
        <stp>IR</stp>
        <stp>BONDAVG13784</stp>
        <stp>7년이하(당일)</stp>
        <stp/>
        <stp/>
        <tr r="R251" s="1"/>
      </tp>
      <tp>
        <v>3.278</v>
        <stp/>
        <stp>P</stp>
        <stp>0</stp>
        <stp>IR</stp>
        <stp>BONDAVG03776</stp>
        <stp>7년이하(당일)</stp>
        <stp/>
        <stp/>
        <tr r="R153" s="1"/>
      </tp>
      <tp>
        <v>3.4870000000000001</v>
        <stp/>
        <stp>P</stp>
        <stp>0</stp>
        <stp>IR</stp>
        <stp>BONDAVG63270</stp>
        <stp>2년이하(당일)</stp>
        <stp/>
        <stp/>
        <tr r="M349" s="1"/>
      </tp>
      <tp>
        <v>3.5059999999999998</v>
        <stp/>
        <stp>P</stp>
        <stp>0</stp>
        <stp>IR</stp>
        <stp>BONDAVG03271</stp>
        <stp>2년이하(당일)</stp>
        <stp/>
        <stp/>
        <tr r="M140" s="1"/>
      </tp>
      <tp>
        <v>3.2959999999999998</v>
        <stp/>
        <stp>P</stp>
        <stp>0</stp>
        <stp>IR</stp>
        <stp>BONDAVG03378</stp>
        <stp>3년이하(당일)</stp>
        <stp/>
        <stp/>
        <tr r="O143" s="1"/>
      </tp>
      <tp>
        <v>3.577</v>
        <stp/>
        <stp>P</stp>
        <stp>0</stp>
        <stp>IR</stp>
        <stp>BONDAVG03366</stp>
        <stp>3년이하(당일)</stp>
        <stp/>
        <stp/>
        <tr r="O142" s="1"/>
      </tp>
      <tp>
        <v>4.8079999999999998</v>
        <stp/>
        <stp>P</stp>
        <stp>0</stp>
        <stp>IR</stp>
        <stp>BONDAVG53563</stp>
        <stp>5년이하(당일)</stp>
        <stp/>
        <stp/>
        <tr r="Q323" s="1"/>
      </tp>
      <tp>
        <v>4.391</v>
        <stp/>
        <stp>P</stp>
        <stp>0</stp>
        <stp>IR</stp>
        <stp>BONDAVG73361</stp>
        <stp>3년이하(당일)</stp>
        <stp/>
        <stp/>
        <tr r="O371" s="1"/>
      </tp>
      <tp>
        <v>3.3220000000000001</v>
        <stp/>
        <stp>P</stp>
        <stp>0</stp>
        <stp>IR</stp>
        <stp>BONDAVG03264</stp>
        <stp>2년이하(당일)</stp>
        <stp/>
        <stp/>
        <tr r="M139" s="1"/>
      </tp>
      <tp>
        <v>3.3959999999999999</v>
        <stp/>
        <stp>P</stp>
        <stp>0</stp>
        <stp>IR</stp>
        <stp>BONDAVG13163</stp>
        <stp>1년이하(당일)</stp>
        <stp/>
        <stp/>
        <tr r="K246" s="1"/>
      </tp>
      <tp>
        <v>3.415</v>
        <stp/>
        <stp>P</stp>
        <stp>0</stp>
        <stp>IR</stp>
        <stp>BONDAVG03363</stp>
        <stp>3년이하(당일)</stp>
        <stp/>
        <stp/>
        <tr r="O141" s="1"/>
      </tp>
      <tp>
        <v>3.4489999999999998</v>
        <stp/>
        <stp>P</stp>
        <stp>0</stp>
        <stp>IR</stp>
        <stp>BONDAVG53169</stp>
        <stp>1년이하(당일)</stp>
        <stp/>
        <stp/>
        <tr r="K321" s="1"/>
      </tp>
      <tp>
        <v>4.5250000000000004</v>
        <stp/>
        <stp>P</stp>
        <stp>0</stp>
        <stp>IR</stp>
        <stp>BONDAVG13768</stp>
        <stp>7년이하(당일)</stp>
        <stp/>
        <stp/>
        <tr r="R250" s="1"/>
      </tp>
      <tp>
        <v>4.6559999999999997</v>
        <stp/>
        <stp>P</stp>
        <stp>0</stp>
        <stp>IR</stp>
        <stp>BONDAVG03757</stp>
        <stp>7년이하(당일)</stp>
        <stp/>
        <stp/>
        <tr r="R152" s="1"/>
      </tp>
      <tp>
        <v>3.33</v>
        <stp/>
        <stp>P</stp>
        <stp>0</stp>
        <stp>IR</stp>
        <stp>BONDAVG53551</stp>
        <stp>5년이하(당일)</stp>
        <stp/>
        <stp/>
        <tr r="Q322" s="1"/>
      </tp>
      <tp>
        <v>6.63</v>
        <stp/>
        <stp>P</stp>
        <stp>0</stp>
        <stp>IR</stp>
        <stp>BONDAVG03152</stp>
        <stp>1년이하(당일)</stp>
        <stp/>
        <stp/>
        <tr r="K137" s="1"/>
      </tp>
      <tp>
        <v>3.4980000000000002</v>
        <stp/>
        <stp>P</stp>
        <stp>0</stp>
        <stp>IR</stp>
        <stp>BONDAVG03144</stp>
        <stp>1년이하(당일)</stp>
        <stp/>
        <stp/>
        <tr r="K136" s="1"/>
      </tp>
      <tp>
        <v>3.6280000000000001</v>
        <stp/>
        <stp>P</stp>
        <stp>0</stp>
        <stp>IR</stp>
        <stp>BONDAVG03243</stp>
        <stp>2년이하(당일)</stp>
        <stp/>
        <stp/>
        <tr r="M138" s="1"/>
      </tp>
      <tp>
        <v>3.4670000000000001</v>
        <stp/>
        <stp>P</stp>
        <stp>0</stp>
        <stp>IR</stp>
        <stp>BONDAVG03132</stp>
        <stp>1년이하(당일)</stp>
        <stp/>
        <stp/>
        <tr r="K135" s="1"/>
      </tp>
      <tp>
        <v>3.2210000000000001</v>
        <stp/>
        <stp>P</stp>
        <stp>0</stp>
        <stp>IR</stp>
        <stp>BONDAVG03432</stp>
        <stp>4년이하(당일)</stp>
        <stp/>
        <stp/>
        <tr r="P147" s="1"/>
      </tp>
      <tp>
        <v>3.1349999999999998</v>
        <stp/>
        <stp>P</stp>
        <stp>0</stp>
        <stp>IR</stp>
        <stp>BONDAVG03430</stp>
        <stp>4년이하(당일)</stp>
        <stp/>
        <stp/>
        <tr r="P146" s="1"/>
      </tp>
      <tp>
        <v>3.194</v>
        <stp/>
        <stp>P</stp>
        <stp>0</stp>
        <stp>IR</stp>
        <stp>BONDAVG13327</stp>
        <stp>3년이하(당일)</stp>
        <stp/>
        <stp/>
        <tr r="O247" s="1"/>
      </tp>
      <tp>
        <v>3.2490000000000001</v>
        <stp/>
        <stp>P</stp>
        <stp>0</stp>
        <stp>IR</stp>
        <stp>BONDAVG03523</stp>
        <stp>5년이하(당일)</stp>
        <stp/>
        <stp/>
        <tr r="Q148" s="1"/>
      </tp>
      <tp>
        <v>4.9279999999999999</v>
        <stp/>
        <stp>P</stp>
        <stp>0</stp>
        <stp>IR</stp>
        <stp>BONDAVG13422</stp>
        <stp>4년이하(당일)</stp>
        <stp/>
        <stp/>
        <tr r="P248" s="1"/>
      </tp>
      <tp>
        <v>4.2480000000000002</v>
        <stp/>
        <stp>P</stp>
        <stp>0</stp>
        <stp>IR</stp>
        <stp>BONDAVG03713</stp>
        <stp>7년이하(당일)</stp>
        <stp/>
        <stp/>
        <tr r="R151" s="1"/>
      </tp>
      <tp>
        <v>3.4790000000000001</v>
        <stp/>
        <stp>P</stp>
        <stp>0</stp>
        <stp>IR</stp>
        <stp>BONDAVG03404</stp>
        <stp>4년이하(당일)</stp>
        <stp/>
        <stp/>
        <tr r="P145" s="1"/>
      </tp>
      <tp>
        <v>3.9369999999999998</v>
        <stp/>
        <stp>P</stp>
        <stp>0</stp>
        <stp>IR</stp>
        <stp>BONDAVG03100</stp>
        <stp>1년이하(당일)</stp>
        <stp/>
        <stp/>
        <tr r="K133" s="1"/>
      </tp>
      <tp>
        <v>3.6419999999999999</v>
        <stp/>
        <stp>P</stp>
        <stp>0</stp>
        <stp>IR</stp>
        <stp>BONDAVG03101</stp>
        <stp>1년이하(당일)</stp>
        <stp/>
        <stp/>
        <tr r="K134" s="1"/>
      </tp>
      <tp>
        <v>3.1349999999999998</v>
        <stp/>
        <stp>P</stp>
        <stp>0</stp>
        <stp>IR</stp>
        <stp>BONDAVG03401</stp>
        <stp>4년이하(당일)</stp>
        <stp/>
        <stp/>
        <tr r="P144" s="1"/>
      </tp>
      <tp>
        <v>4.7679999999999998</v>
        <stp/>
        <stp>P</stp>
        <stp>0</stp>
        <stp>IR</stp>
        <stp>BONDAVG43208</stp>
        <stp>2년이하(당일)</stp>
        <stp/>
        <stp/>
        <tr r="M299" s="1"/>
      </tp>
      <tp>
        <v>3.387</v>
        <stp/>
        <stp>P</stp>
        <stp>0</stp>
        <stp>IR</stp>
        <stp>BONDAVG13509</stp>
        <stp>5년이하(당일)</stp>
        <stp/>
        <stp/>
        <tr r="Q249" s="1"/>
      </tp>
      <tp>
        <v>3.907</v>
        <stp/>
        <stp>P</stp>
        <stp>0</stp>
        <stp>IR</stp>
        <stp>BONDAVG13099</stp>
        <stp>7년이하(당일)</stp>
        <stp/>
        <stp/>
        <tr r="R245" s="1"/>
      </tp>
      <tp>
        <v>3.488</v>
        <stp/>
        <stp>P</stp>
        <stp>0</stp>
        <stp>IR</stp>
        <stp>BONDAVG63087</stp>
        <stp>7년이하(당일)</stp>
        <stp/>
        <stp/>
        <tr r="R348" s="1"/>
      </tp>
      <tp>
        <v>3.6789999999999998</v>
        <stp/>
        <stp>P</stp>
        <stp>0</stp>
        <stp>IR</stp>
        <stp>BONDAVG63270</stp>
        <stp>5년이하(당일)</stp>
        <stp/>
        <stp/>
        <tr r="Q349" s="1"/>
      </tp>
      <tp>
        <v>3.8490000000000002</v>
        <stp/>
        <stp>P</stp>
        <stp>0</stp>
        <stp>IR</stp>
        <stp>BONDAVG03075</stp>
        <stp>7년이하(당일)</stp>
        <stp/>
        <stp/>
        <tr r="R132" s="1"/>
      </tp>
      <tp>
        <v>4.8659999999999997</v>
        <stp/>
        <stp>P</stp>
        <stp>0</stp>
        <stp>IR</stp>
        <stp>BONDAVG43076</stp>
        <stp>7년이하(당일)</stp>
        <stp/>
        <stp/>
        <tr r="R298" s="1"/>
      </tp>
      <tp>
        <v>3.4289999999999998</v>
        <stp/>
        <stp>P</stp>
        <stp>0</stp>
        <stp>IR</stp>
        <stp>BONDAVG03271</stp>
        <stp>5년이하(당일)</stp>
        <stp/>
        <stp/>
        <tr r="Q140" s="1"/>
      </tp>
      <tp>
        <v>3.3029999999999999</v>
        <stp/>
        <stp>P</stp>
        <stp>0</stp>
        <stp>IR</stp>
        <stp>BONDAVG03378</stp>
        <stp>4년이하(당일)</stp>
        <stp/>
        <stp/>
        <tr r="P143" s="1"/>
      </tp>
      <tp>
        <v>3.593</v>
        <stp/>
        <stp>P</stp>
        <stp>0</stp>
        <stp>IR</stp>
        <stp>BONDAVG03366</stp>
        <stp>4년이하(당일)</stp>
        <stp/>
        <stp/>
        <tr r="P142" s="1"/>
      </tp>
      <tp>
        <v>3.927</v>
        <stp/>
        <stp>P</stp>
        <stp>0</stp>
        <stp>IR</stp>
        <stp>BONDAVG53563</stp>
        <stp>2년이하(당일)</stp>
        <stp/>
        <stp/>
        <tr r="M323" s="1"/>
      </tp>
      <tp>
        <v>4.6710000000000003</v>
        <stp/>
        <stp>P</stp>
        <stp>0</stp>
        <stp>IR</stp>
        <stp>BONDAVG73361</stp>
        <stp>4년이하(당일)</stp>
        <stp/>
        <stp/>
        <tr r="P371" s="1"/>
      </tp>
      <tp>
        <v>3.3490000000000002</v>
        <stp/>
        <stp>P</stp>
        <stp>0</stp>
        <stp>IR</stp>
        <stp>BONDAVG03264</stp>
        <stp>5년이하(당일)</stp>
        <stp/>
        <stp/>
        <tr r="Q139" s="1"/>
      </tp>
      <tp>
        <v>4.2919999999999998</v>
        <stp/>
        <stp>P</stp>
        <stp>0</stp>
        <stp>IR</stp>
        <stp>BONDAVG03062</stp>
        <stp>7년이하(당일)</stp>
        <stp/>
        <stp/>
        <tr r="R131" s="1"/>
      </tp>
      <tp>
        <v>3.4159999999999999</v>
        <stp/>
        <stp>P</stp>
        <stp>0</stp>
        <stp>IR</stp>
        <stp>BONDAVG03363</stp>
        <stp>4년이하(당일)</stp>
        <stp/>
        <stp/>
        <tr r="P141" s="1"/>
      </tp>
      <tp>
        <v>4.1660000000000004</v>
        <stp/>
        <stp>P</stp>
        <stp>0</stp>
        <stp>IR</stp>
        <stp>BONDAVG03061</stp>
        <stp>7년이하(당일)</stp>
        <stp/>
        <stp/>
        <tr r="R130" s="1"/>
      </tp>
      <tp>
        <v>3.6859999999999999</v>
        <stp/>
        <stp>P</stp>
        <stp>0</stp>
        <stp>IR</stp>
        <stp>BONDAVG03654</stp>
        <stp>1년이하(당일)</stp>
        <stp/>
        <stp/>
        <tr r="K150" s="1"/>
      </tp>
      <tp>
        <v>3.3239999999999998</v>
        <stp/>
        <stp>P</stp>
        <stp>0</stp>
        <stp>IR</stp>
        <stp>BONDAVG53551</stp>
        <stp>2년이하(당일)</stp>
        <stp/>
        <stp/>
        <tr r="M322" s="1"/>
      </tp>
      <tp>
        <v>4.1639999999999997</v>
        <stp/>
        <stp>P</stp>
        <stp>0</stp>
        <stp>IR</stp>
        <stp>BONDAVG03243</stp>
        <stp>5년이하(당일)</stp>
        <stp/>
        <stp/>
        <tr r="Q138" s="1"/>
      </tp>
      <tp>
        <v>3.952</v>
        <stp/>
        <stp>P</stp>
        <stp>0</stp>
        <stp>IR</stp>
        <stp>BONDAVG03049</stp>
        <stp>7년이하(당일)</stp>
        <stp/>
        <stp/>
        <tr r="R129" s="1"/>
      </tp>
      <tp>
        <v>3.2160000000000002</v>
        <stp/>
        <stp>P</stp>
        <stp>0</stp>
        <stp>IR</stp>
        <stp>BONDAVG03432</stp>
        <stp>3년이하(당일)</stp>
        <stp/>
        <stp/>
        <tr r="O147" s="1"/>
      </tp>
      <tp>
        <v>3.133</v>
        <stp/>
        <stp>P</stp>
        <stp>0</stp>
        <stp>IR</stp>
        <stp>BONDAVG03430</stp>
        <stp>3년이하(당일)</stp>
        <stp/>
        <stp/>
        <tr r="O146" s="1"/>
      </tp>
      <tp>
        <v>3.2010000000000001</v>
        <stp/>
        <stp>P</stp>
        <stp>0</stp>
        <stp>IR</stp>
        <stp>BONDAVG13327</stp>
        <stp>4년이하(당일)</stp>
        <stp/>
        <stp/>
        <tr r="P247" s="1"/>
      </tp>
      <tp>
        <v>3.2629999999999999</v>
        <stp/>
        <stp>P</stp>
        <stp>0</stp>
        <stp>IR</stp>
        <stp>BONDAVG03523</stp>
        <stp>2년이하(당일)</stp>
        <stp/>
        <stp/>
        <tr r="M148" s="1"/>
      </tp>
      <tp>
        <v>4.5170000000000003</v>
        <stp/>
        <stp>P</stp>
        <stp>0</stp>
        <stp>IR</stp>
        <stp>BONDAVG13422</stp>
        <stp>3년이하(당일)</stp>
        <stp/>
        <stp/>
        <tr r="O248" s="1"/>
      </tp>
      <tp>
        <v>3.2829999999999999</v>
        <stp/>
        <stp>P</stp>
        <stp>0</stp>
        <stp>IR</stp>
        <stp>BONDAVG03020</stp>
        <stp>7년이하(당일)</stp>
        <stp/>
        <stp/>
        <tr r="R127" s="1"/>
      </tp>
      <tp>
        <v>7.3860000000000001</v>
        <stp/>
        <stp>P</stp>
        <stp>0</stp>
        <stp>IR</stp>
        <stp>BONDAVG03021</stp>
        <stp>7년이하(당일)</stp>
        <stp/>
        <stp/>
        <tr r="R128" s="1"/>
      </tp>
      <tp>
        <v>5.4160000000000004</v>
        <stp/>
        <stp>P</stp>
        <stp>0</stp>
        <stp>IR</stp>
        <stp>BONDAVG13029</stp>
        <stp>7년이하(당일)</stp>
        <stp/>
        <stp/>
        <tr r="R244" s="1"/>
      </tp>
      <tp>
        <v>7.73</v>
        <stp/>
        <stp>P</stp>
        <stp>0</stp>
        <stp>IR</stp>
        <stp>BONDAVG03004</stp>
        <stp>7년이하(당일)</stp>
        <stp/>
        <stp/>
        <tr r="R126" s="1"/>
      </tp>
      <tp>
        <v>3.4849999999999999</v>
        <stp/>
        <stp>P</stp>
        <stp>0</stp>
        <stp>IR</stp>
        <stp>BONDAVG03404</stp>
        <stp>3년이하(당일)</stp>
        <stp/>
        <stp/>
        <tr r="O145" s="1"/>
      </tp>
      <tp>
        <v>3.274</v>
        <stp/>
        <stp>P</stp>
        <stp>0</stp>
        <stp>IR</stp>
        <stp>BONDAVG03602</stp>
        <stp>1년이하(당일)</stp>
        <stp/>
        <stp/>
        <tr r="K149" s="1"/>
      </tp>
      <tp>
        <v>3.133</v>
        <stp/>
        <stp>P</stp>
        <stp>0</stp>
        <stp>IR</stp>
        <stp>BONDAVG03401</stp>
        <stp>3년이하(당일)</stp>
        <stp/>
        <stp/>
        <tr r="O144" s="1"/>
      </tp>
      <tp>
        <v>5.8929999999999998</v>
        <stp/>
        <stp>P</stp>
        <stp>0</stp>
        <stp>IR</stp>
        <stp>BONDAVG43208</stp>
        <stp>5년이하(당일)</stp>
        <stp/>
        <stp/>
        <tr r="Q299" s="1"/>
      </tp>
      <tp>
        <v>3.351</v>
        <stp/>
        <stp>P</stp>
        <stp>0</stp>
        <stp>IR</stp>
        <stp>BONDAVG13509</stp>
        <stp>2년이하(당일)</stp>
        <stp/>
        <stp/>
        <tr r="M249" s="1"/>
      </tp>
      <tp>
        <v>3.7080000000000002</v>
        <stp/>
        <stp>P</stp>
        <stp>0</stp>
        <stp>IR</stp>
        <stp>BONDAVG03787</stp>
        <stp>1년이하(당일)</stp>
        <stp/>
        <stp/>
        <tr r="K154" s="1"/>
      </tp>
      <tp>
        <v>3.5550000000000002</v>
        <stp/>
        <stp>P</stp>
        <stp>0</stp>
        <stp>IR</stp>
        <stp>BONDAVG13785</stp>
        <stp>1년이하(당일)</stp>
        <stp/>
        <stp/>
        <tr r="K252" s="1"/>
      </tp>
      <tp>
        <v>3.4670000000000001</v>
        <stp/>
        <stp>P</stp>
        <stp>0</stp>
        <stp>IR</stp>
        <stp>BONDAVG13784</stp>
        <stp>1년이하(당일)</stp>
        <stp/>
        <stp/>
        <tr r="K251" s="1"/>
      </tp>
      <tp>
        <v>3.3279999999999998</v>
        <stp/>
        <stp>P</stp>
        <stp>0</stp>
        <stp>IR</stp>
        <stp>BONDAVG03776</stp>
        <stp>1년이하(당일)</stp>
        <stp/>
        <stp/>
        <tr r="K153" s="1"/>
      </tp>
      <tp>
        <v>3.597</v>
        <stp/>
        <stp>P</stp>
        <stp>0</stp>
        <stp>IR</stp>
        <stp>BONDAVG63270</stp>
        <stp>4년이하(당일)</stp>
        <stp/>
        <stp/>
        <tr r="P349" s="1"/>
      </tp>
      <tp>
        <v>3.4089999999999998</v>
        <stp/>
        <stp>P</stp>
        <stp>0</stp>
        <stp>IR</stp>
        <stp>BONDAVG03271</stp>
        <stp>4년이하(당일)</stp>
        <stp/>
        <stp/>
        <tr r="P140" s="1"/>
      </tp>
      <tp>
        <v>3.3170000000000002</v>
        <stp/>
        <stp>P</stp>
        <stp>0</stp>
        <stp>IR</stp>
        <stp>BONDAVG03378</stp>
        <stp>5년이하(당일)</stp>
        <stp/>
        <stp/>
        <tr r="Q143" s="1"/>
      </tp>
      <tp>
        <v>3.7309999999999999</v>
        <stp/>
        <stp>P</stp>
        <stp>0</stp>
        <stp>IR</stp>
        <stp>BONDAVG03366</stp>
        <stp>5년이하(당일)</stp>
        <stp/>
        <stp/>
        <tr r="Q142" s="1"/>
      </tp>
      <tp>
        <v>4.1219999999999999</v>
        <stp/>
        <stp>P</stp>
        <stp>0</stp>
        <stp>IR</stp>
        <stp>BONDAVG53563</stp>
        <stp>3년이하(당일)</stp>
        <stp/>
        <stp/>
        <tr r="O323" s="1"/>
      </tp>
      <tp>
        <v>4.9020000000000001</v>
        <stp/>
        <stp>P</stp>
        <stp>0</stp>
        <stp>IR</stp>
        <stp>BONDAVG73361</stp>
        <stp>5년이하(당일)</stp>
        <stp/>
        <stp/>
        <tr r="Q371" s="1"/>
      </tp>
      <tp>
        <v>3.3410000000000002</v>
        <stp/>
        <stp>P</stp>
        <stp>0</stp>
        <stp>IR</stp>
        <stp>BONDAVG03264</stp>
        <stp>4년이하(당일)</stp>
        <stp/>
        <stp/>
        <tr r="P139" s="1"/>
      </tp>
      <tp>
        <v>3.83</v>
        <stp/>
        <stp>P</stp>
        <stp>0</stp>
        <stp>IR</stp>
        <stp>BONDAVG13163</stp>
        <stp>7년이하(당일)</stp>
        <stp/>
        <stp/>
        <tr r="R246" s="1"/>
      </tp>
      <tp>
        <v>3.42</v>
        <stp/>
        <stp>P</stp>
        <stp>0</stp>
        <stp>IR</stp>
        <stp>BONDAVG03363</stp>
        <stp>5년이하(당일)</stp>
        <stp/>
        <stp/>
        <tr r="Q141" s="1"/>
      </tp>
      <tp>
        <v>3.8119999999999998</v>
        <stp/>
        <stp>P</stp>
        <stp>0</stp>
        <stp>IR</stp>
        <stp>BONDAVG53169</stp>
        <stp>7년이하(당일)</stp>
        <stp/>
        <stp/>
        <tr r="R321" s="1"/>
      </tp>
      <tp>
        <v>3.5739999999999998</v>
        <stp/>
        <stp>P</stp>
        <stp>0</stp>
        <stp>IR</stp>
        <stp>BONDAVG13768</stp>
        <stp>1년이하(당일)</stp>
        <stp/>
        <stp/>
        <tr r="K250" s="1"/>
      </tp>
      <tp>
        <v>3.7069999999999999</v>
        <stp/>
        <stp>P</stp>
        <stp>0</stp>
        <stp>IR</stp>
        <stp>BONDAVG03757</stp>
        <stp>1년이하(당일)</stp>
        <stp/>
        <stp/>
        <tr r="K152" s="1"/>
      </tp>
      <tp>
        <v>3.3029999999999999</v>
        <stp/>
        <stp>P</stp>
        <stp>0</stp>
        <stp>IR</stp>
        <stp>BONDAVG53551</stp>
        <stp>3년이하(당일)</stp>
        <stp/>
        <stp/>
        <tr r="O322" s="1"/>
      </tp>
      <tp>
        <v>7.6360000000000001</v>
        <stp/>
        <stp>P</stp>
        <stp>0</stp>
        <stp>IR</stp>
        <stp>BONDAVG03152</stp>
        <stp>7년이하(당일)</stp>
        <stp/>
        <stp/>
        <tr r="R137" s="1"/>
      </tp>
      <tp>
        <v>4.4829999999999997</v>
        <stp/>
        <stp>P</stp>
        <stp>0</stp>
        <stp>IR</stp>
        <stp>BONDAVG03144</stp>
        <stp>7년이하(당일)</stp>
        <stp/>
        <stp/>
        <tr r="R136" s="1"/>
      </tp>
      <tp>
        <v>3.95</v>
        <stp/>
        <stp>P</stp>
        <stp>0</stp>
        <stp>IR</stp>
        <stp>BONDAVG03243</stp>
        <stp>4년이하(당일)</stp>
        <stp/>
        <stp/>
        <tr r="P138" s="1"/>
      </tp>
      <tp>
        <v>3.859</v>
        <stp/>
        <stp>P</stp>
        <stp>0</stp>
        <stp>IR</stp>
        <stp>BONDAVG03132</stp>
        <stp>7년이하(당일)</stp>
        <stp/>
        <stp/>
        <tr r="R135" s="1"/>
      </tp>
      <tp>
        <v>3.2429999999999999</v>
        <stp/>
        <stp>P</stp>
        <stp>0</stp>
        <stp>IR</stp>
        <stp>BONDAVG03432</stp>
        <stp>2년이하(당일)</stp>
        <stp/>
        <stp/>
        <tr r="M147" s="1"/>
      </tp>
      <tp>
        <v>3.2480000000000002</v>
        <stp/>
        <stp>P</stp>
        <stp>0</stp>
        <stp>IR</stp>
        <stp>BONDAVG03430</stp>
        <stp>2년이하(당일)</stp>
        <stp/>
        <stp/>
        <tr r="M146" s="1"/>
      </tp>
      <tp>
        <v>3.2170000000000001</v>
        <stp/>
        <stp>P</stp>
        <stp>0</stp>
        <stp>IR</stp>
        <stp>BONDAVG13327</stp>
        <stp>5년이하(당일)</stp>
        <stp/>
        <stp/>
        <tr r="Q247" s="1"/>
      </tp>
      <tp>
        <v>3.2320000000000002</v>
        <stp/>
        <stp>P</stp>
        <stp>0</stp>
        <stp>IR</stp>
        <stp>BONDAVG03523</stp>
        <stp>3년이하(당일)</stp>
        <stp/>
        <stp/>
        <tr r="O148" s="1"/>
      </tp>
      <tp>
        <v>4.3239999999999998</v>
        <stp/>
        <stp>P</stp>
        <stp>0</stp>
        <stp>IR</stp>
        <stp>BONDAVG13422</stp>
        <stp>2년이하(당일)</stp>
        <stp/>
        <stp/>
        <tr r="M248" s="1"/>
      </tp>
      <tp>
        <v>3.6429999999999998</v>
        <stp/>
        <stp>P</stp>
        <stp>0</stp>
        <stp>IR</stp>
        <stp>BONDAVG03713</stp>
        <stp>1년이하(당일)</stp>
        <stp/>
        <stp/>
        <tr r="K151" s="1"/>
      </tp>
      <tp>
        <v>3.55</v>
        <stp/>
        <stp>P</stp>
        <stp>0</stp>
        <stp>IR</stp>
        <stp>BONDAVG03404</stp>
        <stp>2년이하(당일)</stp>
        <stp/>
        <stp/>
        <tr r="M145" s="1"/>
      </tp>
      <tp>
        <v>5.2880000000000003</v>
        <stp/>
        <stp>P</stp>
        <stp>0</stp>
        <stp>IR</stp>
        <stp>BONDAVG03100</stp>
        <stp>7년이하(당일)</stp>
        <stp/>
        <stp/>
        <tr r="R133" s="1"/>
      </tp>
      <tp>
        <v>4.3230000000000004</v>
        <stp/>
        <stp>P</stp>
        <stp>0</stp>
        <stp>IR</stp>
        <stp>BONDAVG03101</stp>
        <stp>7년이하(당일)</stp>
        <stp/>
        <stp/>
        <tr r="R134" s="1"/>
      </tp>
      <tp>
        <v>3.2480000000000002</v>
        <stp/>
        <stp>P</stp>
        <stp>0</stp>
        <stp>IR</stp>
        <stp>BONDAVG03401</stp>
        <stp>2년이하(당일)</stp>
        <stp/>
        <stp/>
        <tr r="M144" s="1"/>
      </tp>
      <tp>
        <v>5.7720000000000002</v>
        <stp/>
        <stp>P</stp>
        <stp>0</stp>
        <stp>IR</stp>
        <stp>BONDAVG43208</stp>
        <stp>4년이하(당일)</stp>
        <stp/>
        <stp/>
        <tr r="P299" s="1"/>
      </tp>
      <tp>
        <v>3.3250000000000002</v>
        <stp/>
        <stp>P</stp>
        <stp>0</stp>
        <stp>IR</stp>
        <stp>BONDAVG13509</stp>
        <stp>3년이하(당일)</stp>
        <stp/>
        <stp/>
        <tr r="O249" s="1"/>
      </tp>
      <tp>
        <v>3.6549999999999998</v>
        <stp/>
        <stp>P</stp>
        <stp>0</stp>
        <stp>IR</stp>
        <stp>BONDAVG13099</stp>
        <stp>5년이하(당일)</stp>
        <stp/>
        <stp/>
        <tr r="Q245" s="1"/>
      </tp>
      <tp>
        <v>4.141</v>
        <stp/>
        <stp>P</stp>
        <stp>0</stp>
        <stp>IR</stp>
        <stp>BONDAVG03787</stp>
        <stp>2년이하(당일)</stp>
        <stp/>
        <stp/>
        <tr r="M154" s="1"/>
      </tp>
      <tp>
        <v>3.653</v>
        <stp/>
        <stp>P</stp>
        <stp>0</stp>
        <stp>IR</stp>
        <stp>BONDAVG13785</stp>
        <stp>2년이하(당일)</stp>
        <stp/>
        <stp/>
        <tr r="M252" s="1"/>
      </tp>
      <tp>
        <v>3.5289999999999999</v>
        <stp/>
        <stp>P</stp>
        <stp>0</stp>
        <stp>IR</stp>
        <stp>BONDAVG13784</stp>
        <stp>2년이하(당일)</stp>
        <stp/>
        <stp/>
        <tr r="M251" s="1"/>
      </tp>
      <tp>
        <v>3.38</v>
        <stp/>
        <stp>P</stp>
        <stp>0</stp>
        <stp>IR</stp>
        <stp>BONDAVG63087</stp>
        <stp>5년이하(당일)</stp>
        <stp/>
        <stp/>
        <tr r="Q348" s="1"/>
      </tp>
      <tp>
        <v>3.2589999999999999</v>
        <stp/>
        <stp>P</stp>
        <stp>0</stp>
        <stp>IR</stp>
        <stp>BONDAVG03776</stp>
        <stp>2년이하(당일)</stp>
        <stp/>
        <stp/>
        <tr r="M153" s="1"/>
      </tp>
      <tp>
        <v>3.911</v>
        <stp/>
        <stp>P</stp>
        <stp>0</stp>
        <stp>IR</stp>
        <stp>BONDAVG63270</stp>
        <stp>7년이하(당일)</stp>
        <stp/>
        <stp/>
        <tr r="R349" s="1"/>
      </tp>
      <tp>
        <v>3.7050000000000001</v>
        <stp/>
        <stp>P</stp>
        <stp>0</stp>
        <stp>IR</stp>
        <stp>BONDAVG03075</stp>
        <stp>5년이하(당일)</stp>
        <stp/>
        <stp/>
        <tr r="Q132" s="1"/>
      </tp>
      <tp>
        <v>4.6260000000000003</v>
        <stp/>
        <stp>P</stp>
        <stp>0</stp>
        <stp>IR</stp>
        <stp>BONDAVG43076</stp>
        <stp>5년이하(당일)</stp>
        <stp/>
        <stp/>
        <tr r="Q298" s="1"/>
      </tp>
      <tp>
        <v>3.8290000000000002</v>
        <stp/>
        <stp>P</stp>
        <stp>0</stp>
        <stp>IR</stp>
        <stp>BONDAVG03271</stp>
        <stp>7년이하(당일)</stp>
        <stp/>
        <stp/>
        <tr r="R140" s="1"/>
      </tp>
      <tp>
        <v>3.488</v>
        <stp/>
        <stp>P</stp>
        <stp>0</stp>
        <stp>IR</stp>
        <stp>BONDAVG03264</stp>
        <stp>7년이하(당일)</stp>
        <stp/>
        <stp/>
        <tr r="R139" s="1"/>
      </tp>
      <tp>
        <v>3.8340000000000001</v>
        <stp/>
        <stp>P</stp>
        <stp>0</stp>
        <stp>IR</stp>
        <stp>BONDAVG03062</stp>
        <stp>5년이하(당일)</stp>
        <stp/>
        <stp/>
        <tr r="Q131" s="1"/>
      </tp>
      <tp>
        <v>3.508</v>
        <stp/>
        <stp>P</stp>
        <stp>0</stp>
        <stp>IR</stp>
        <stp>BONDAVG13163</stp>
        <stp>4년이하(당일)</stp>
        <stp/>
        <stp/>
        <tr r="P246" s="1"/>
      </tp>
      <tp>
        <v>3.9039999999999999</v>
        <stp/>
        <stp>P</stp>
        <stp>0</stp>
        <stp>IR</stp>
        <stp>BONDAVG03061</stp>
        <stp>5년이하(당일)</stp>
        <stp/>
        <stp/>
        <tr r="Q130" s="1"/>
      </tp>
      <tp>
        <v>3.5350000000000001</v>
        <stp/>
        <stp>P</stp>
        <stp>0</stp>
        <stp>IR</stp>
        <stp>BONDAVG53169</stp>
        <stp>4년이하(당일)</stp>
        <stp/>
        <stp/>
        <tr r="P321" s="1"/>
      </tp>
      <tp>
        <v>3.6219999999999999</v>
        <stp/>
        <stp>P</stp>
        <stp>0</stp>
        <stp>IR</stp>
        <stp>BONDAVG13768</stp>
        <stp>2년이하(당일)</stp>
        <stp/>
        <stp/>
        <tr r="M250" s="1"/>
      </tp>
      <tp>
        <v>3.8820000000000001</v>
        <stp/>
        <stp>P</stp>
        <stp>0</stp>
        <stp>IR</stp>
        <stp>BONDAVG03757</stp>
        <stp>2년이하(당일)</stp>
        <stp/>
        <stp/>
        <tr r="M152" s="1"/>
      </tp>
      <tp>
        <v>3.7839999999999998</v>
        <stp/>
        <stp>P</stp>
        <stp>0</stp>
        <stp>IR</stp>
        <stp>BONDAVG03654</stp>
        <stp>3년이하(당일)</stp>
        <stp/>
        <stp/>
        <tr r="O150" s="1"/>
      </tp>
      <tp>
        <v>7.3490000000000002</v>
        <stp/>
        <stp>P</stp>
        <stp>0</stp>
        <stp>IR</stp>
        <stp>BONDAVG03152</stp>
        <stp>4년이하(당일)</stp>
        <stp/>
        <stp/>
        <tr r="P137" s="1"/>
      </tp>
      <tp>
        <v>3.976</v>
        <stp/>
        <stp>P</stp>
        <stp>0</stp>
        <stp>IR</stp>
        <stp>BONDAVG03144</stp>
        <stp>4년이하(당일)</stp>
        <stp/>
        <stp/>
        <tr r="P136" s="1"/>
      </tp>
      <tp>
        <v>4.4240000000000004</v>
        <stp/>
        <stp>P</stp>
        <stp>0</stp>
        <stp>IR</stp>
        <stp>BONDAVG03243</stp>
        <stp>7년이하(당일)</stp>
        <stp/>
        <stp/>
        <tr r="R138" s="1"/>
      </tp>
      <tp>
        <v>3.7829999999999999</v>
        <stp/>
        <stp>P</stp>
        <stp>0</stp>
        <stp>IR</stp>
        <stp>BONDAVG03049</stp>
        <stp>5년이하(당일)</stp>
        <stp/>
        <stp/>
        <tr r="Q129" s="1"/>
      </tp>
      <tp>
        <v>3.4319999999999999</v>
        <stp/>
        <stp>P</stp>
        <stp>0</stp>
        <stp>IR</stp>
        <stp>BONDAVG03132</stp>
        <stp>4년이하(당일)</stp>
        <stp/>
        <stp/>
        <tr r="P135" s="1"/>
      </tp>
      <tp>
        <v>3.3130000000000002</v>
        <stp/>
        <stp>P</stp>
        <stp>0</stp>
        <stp>IR</stp>
        <stp>BONDAVG03432</stp>
        <stp>1년이하(당일)</stp>
        <stp/>
        <stp/>
        <tr r="K147" s="1"/>
      </tp>
      <tp>
        <v>3.3359999999999999</v>
        <stp/>
        <stp>P</stp>
        <stp>0</stp>
        <stp>IR</stp>
        <stp>BONDAVG03430</stp>
        <stp>1년이하(당일)</stp>
        <stp/>
        <stp/>
        <tr r="K146" s="1"/>
      </tp>
      <tp>
        <v>4.0739999999999998</v>
        <stp/>
        <stp>P</stp>
        <stp>0</stp>
        <stp>IR</stp>
        <stp>BONDAVG13422</stp>
        <stp>1년이하(당일)</stp>
        <stp/>
        <stp/>
        <tr r="K248" s="1"/>
      </tp>
      <tp>
        <v>3.2349999999999999</v>
        <stp/>
        <stp>P</stp>
        <stp>0</stp>
        <stp>IR</stp>
        <stp>BONDAVG03020</stp>
        <stp>5년이하(당일)</stp>
        <stp/>
        <stp/>
        <tr r="Q127" s="1"/>
      </tp>
      <tp>
        <v>7.125</v>
        <stp/>
        <stp>P</stp>
        <stp>0</stp>
        <stp>IR</stp>
        <stp>BONDAVG03021</stp>
        <stp>5년이하(당일)</stp>
        <stp/>
        <stp/>
        <tr r="Q128" s="1"/>
      </tp>
      <tp>
        <v>5.24</v>
        <stp/>
        <stp>P</stp>
        <stp>0</stp>
        <stp>IR</stp>
        <stp>BONDAVG13029</stp>
        <stp>5년이하(당일)</stp>
        <stp/>
        <stp/>
        <tr r="Q244" s="1"/>
      </tp>
      <tp>
        <v>3.7149999999999999</v>
        <stp/>
        <stp>P</stp>
        <stp>0</stp>
        <stp>IR</stp>
        <stp>BONDAVG03713</stp>
        <stp>2년이하(당일)</stp>
        <stp/>
        <stp/>
        <tr r="M151" s="1"/>
      </tp>
      <tp>
        <v>7.6269999999999998</v>
        <stp/>
        <stp>P</stp>
        <stp>0</stp>
        <stp>IR</stp>
        <stp>BONDAVG03004</stp>
        <stp>5년이하(당일)</stp>
        <stp/>
        <stp/>
        <tr r="Q126" s="1"/>
      </tp>
      <tp>
        <v>3.4950000000000001</v>
        <stp/>
        <stp>P</stp>
        <stp>0</stp>
        <stp>IR</stp>
        <stp>BONDAVG03404</stp>
        <stp>1년이하(당일)</stp>
        <stp/>
        <stp/>
        <tr r="K145" s="1"/>
      </tp>
      <tp>
        <v>3.1579999999999999</v>
        <stp/>
        <stp>P</stp>
        <stp>0</stp>
        <stp>IR</stp>
        <stp>BONDAVG03602</stp>
        <stp>3년이하(당일)</stp>
        <stp/>
        <stp/>
        <tr r="O149" s="1"/>
      </tp>
      <tp>
        <v>4.766</v>
        <stp/>
        <stp>P</stp>
        <stp>0</stp>
        <stp>IR</stp>
        <stp>BONDAVG03100</stp>
        <stp>4년이하(당일)</stp>
        <stp/>
        <stp/>
        <tr r="P133" s="1"/>
      </tp>
      <tp>
        <v>4.0149999999999997</v>
        <stp/>
        <stp>P</stp>
        <stp>0</stp>
        <stp>IR</stp>
        <stp>BONDAVG03101</stp>
        <stp>4년이하(당일)</stp>
        <stp/>
        <stp/>
        <tr r="P134" s="1"/>
      </tp>
      <tp>
        <v>3.3359999999999999</v>
        <stp/>
        <stp>P</stp>
        <stp>0</stp>
        <stp>IR</stp>
        <stp>BONDAVG03401</stp>
        <stp>1년이하(당일)</stp>
        <stp/>
        <stp/>
        <tr r="K144" s="1"/>
      </tp>
      <tp>
        <v>5.9829999999999997</v>
        <stp/>
        <stp>P</stp>
        <stp>0</stp>
        <stp>IR</stp>
        <stp>BONDAVG43208</stp>
        <stp>7년이하(당일)</stp>
        <stp/>
        <stp/>
        <tr r="R299" s="1"/>
      </tp>
      <tp>
        <v>3.5550000000000002</v>
        <stp/>
        <stp>P</stp>
        <stp>0</stp>
        <stp>IR</stp>
        <stp>BONDAVG13099</stp>
        <stp>4년이하(당일)</stp>
        <stp/>
        <stp/>
        <tr r="P245" s="1"/>
      </tp>
      <tp>
        <v>5.0350000000000001</v>
        <stp/>
        <stp>P</stp>
        <stp>0</stp>
        <stp>IR</stp>
        <stp>BONDAVG03787</stp>
        <stp>3년이하(당일)</stp>
        <stp/>
        <stp/>
        <tr r="O154" s="1"/>
      </tp>
      <tp>
        <v>3.6549999999999998</v>
        <stp/>
        <stp>P</stp>
        <stp>0</stp>
        <stp>IR</stp>
        <stp>BONDAVG13785</stp>
        <stp>3년이하(당일)</stp>
        <stp/>
        <stp/>
        <tr r="O252" s="1"/>
      </tp>
      <tp>
        <v>3.5630000000000002</v>
        <stp/>
        <stp>P</stp>
        <stp>0</stp>
        <stp>IR</stp>
        <stp>BONDAVG13784</stp>
        <stp>3년이하(당일)</stp>
        <stp/>
        <stp/>
        <tr r="O251" s="1"/>
      </tp>
      <tp>
        <v>3.3540000000000001</v>
        <stp/>
        <stp>P</stp>
        <stp>0</stp>
        <stp>IR</stp>
        <stp>BONDAVG63087</stp>
        <stp>4년이하(당일)</stp>
        <stp/>
        <stp/>
        <tr r="P348" s="1"/>
      </tp>
      <tp>
        <v>3.2309999999999999</v>
        <stp/>
        <stp>P</stp>
        <stp>0</stp>
        <stp>IR</stp>
        <stp>BONDAVG03776</stp>
        <stp>3년이하(당일)</stp>
        <stp/>
        <stp/>
        <tr r="O153" s="1"/>
      </tp>
      <tp>
        <v>3.645</v>
        <stp/>
        <stp>P</stp>
        <stp>0</stp>
        <stp>IR</stp>
        <stp>BONDAVG03075</stp>
        <stp>4년이하(당일)</stp>
        <stp/>
        <stp/>
        <tr r="P132" s="1"/>
      </tp>
      <tp>
        <v>4.3719999999999999</v>
        <stp/>
        <stp>P</stp>
        <stp>0</stp>
        <stp>IR</stp>
        <stp>BONDAVG43076</stp>
        <stp>4년이하(당일)</stp>
        <stp/>
        <stp/>
        <tr r="P298" s="1"/>
      </tp>
      <tp>
        <v>3.3969999999999998</v>
        <stp/>
        <stp>P</stp>
        <stp>0</stp>
        <stp>IR</stp>
        <stp>BONDAVG03378</stp>
        <stp>7년이하(당일)</stp>
        <stp/>
        <stp/>
        <tr r="R143" s="1"/>
      </tp>
      <tp>
        <v>4.2080000000000002</v>
        <stp/>
        <stp>P</stp>
        <stp>0</stp>
        <stp>IR</stp>
        <stp>BONDAVG03366</stp>
        <stp>7년이하(당일)</stp>
        <stp/>
        <stp/>
        <tr r="R142" s="1"/>
      </tp>
      <tp>
        <v>3.7530000000000001</v>
        <stp/>
        <stp>P</stp>
        <stp>0</stp>
        <stp>IR</stp>
        <stp>BONDAVG53563</stp>
        <stp>1년이하(당일)</stp>
        <stp/>
        <stp/>
        <tr r="K323" s="1"/>
      </tp>
      <tp>
        <v>5.125</v>
        <stp/>
        <stp>P</stp>
        <stp>0</stp>
        <stp>IR</stp>
        <stp>BONDAVG73361</stp>
        <stp>7년이하(당일)</stp>
        <stp/>
        <stp/>
        <tr r="R371" s="1"/>
      </tp>
      <tp>
        <v>3.7370000000000001</v>
        <stp/>
        <stp>P</stp>
        <stp>0</stp>
        <stp>IR</stp>
        <stp>BONDAVG03062</stp>
        <stp>4년이하(당일)</stp>
        <stp/>
        <stp/>
        <tr r="P131" s="1"/>
      </tp>
      <tp>
        <v>3.5990000000000002</v>
        <stp/>
        <stp>P</stp>
        <stp>0</stp>
        <stp>IR</stp>
        <stp>BONDAVG13163</stp>
        <stp>5년이하(당일)</stp>
        <stp/>
        <stp/>
        <tr r="Q246" s="1"/>
      </tp>
      <tp>
        <v>3.5529999999999999</v>
        <stp/>
        <stp>P</stp>
        <stp>0</stp>
        <stp>IR</stp>
        <stp>BONDAVG03363</stp>
        <stp>7년이하(당일)</stp>
        <stp/>
        <stp/>
        <tr r="R141" s="1"/>
      </tp>
      <tp>
        <v>3.7869999999999999</v>
        <stp/>
        <stp>P</stp>
        <stp>0</stp>
        <stp>IR</stp>
        <stp>BONDAVG03061</stp>
        <stp>4년이하(당일)</stp>
        <stp/>
        <stp/>
        <tr r="P130" s="1"/>
      </tp>
      <tp>
        <v>3.6139999999999999</v>
        <stp/>
        <stp>P</stp>
        <stp>0</stp>
        <stp>IR</stp>
        <stp>BONDAVG53169</stp>
        <stp>5년이하(당일)</stp>
        <stp/>
        <stp/>
        <tr r="Q321" s="1"/>
      </tp>
      <tp>
        <v>3.7320000000000002</v>
        <stp/>
        <stp>P</stp>
        <stp>0</stp>
        <stp>IR</stp>
        <stp>BONDAVG13768</stp>
        <stp>3년이하(당일)</stp>
        <stp/>
        <stp/>
        <tr r="O250" s="1"/>
      </tp>
      <tp>
        <v>3.9209999999999998</v>
        <stp/>
        <stp>P</stp>
        <stp>0</stp>
        <stp>IR</stp>
        <stp>BONDAVG03757</stp>
        <stp>3년이하(당일)</stp>
        <stp/>
        <stp/>
        <tr r="O152" s="1"/>
      </tp>
      <tp>
        <v>3.7280000000000002</v>
        <stp/>
        <stp>P</stp>
        <stp>0</stp>
        <stp>IR</stp>
        <stp>BONDAVG03654</stp>
        <stp>2년이하(당일)</stp>
        <stp/>
        <stp/>
        <tr r="M150" s="1"/>
      </tp>
      <tp>
        <v>3.3879999999999999</v>
        <stp/>
        <stp>P</stp>
        <stp>0</stp>
        <stp>IR</stp>
        <stp>BONDAVG53551</stp>
        <stp>1년이하(당일)</stp>
        <stp/>
        <stp/>
        <tr r="K322" s="1"/>
      </tp>
      <tp>
        <v>7.4660000000000002</v>
        <stp/>
        <stp>P</stp>
        <stp>0</stp>
        <stp>IR</stp>
        <stp>BONDAVG03152</stp>
        <stp>5년이하(당일)</stp>
        <stp/>
        <stp/>
        <tr r="Q137" s="1"/>
      </tp>
      <tp>
        <v>4.2300000000000004</v>
        <stp/>
        <stp>P</stp>
        <stp>0</stp>
        <stp>IR</stp>
        <stp>BONDAVG03144</stp>
        <stp>5년이하(당일)</stp>
        <stp/>
        <stp/>
        <tr r="Q136" s="1"/>
      </tp>
      <tp>
        <v>3.7290000000000001</v>
        <stp/>
        <stp>P</stp>
        <stp>0</stp>
        <stp>IR</stp>
        <stp>BONDAVG03049</stp>
        <stp>4년이하(당일)</stp>
        <stp/>
        <stp/>
        <tr r="P129" s="1"/>
      </tp>
      <tp>
        <v>3.464</v>
        <stp/>
        <stp>P</stp>
        <stp>0</stp>
        <stp>IR</stp>
        <stp>BONDAVG03132</stp>
        <stp>5년이하(당일)</stp>
        <stp/>
        <stp/>
        <tr r="Q135" s="1"/>
      </tp>
      <tp>
        <v>3.2290000000000001</v>
        <stp/>
        <stp>P</stp>
        <stp>0</stp>
        <stp>IR</stp>
        <stp>BONDAVG13327</stp>
        <stp>7년이하(당일)</stp>
        <stp/>
        <stp/>
        <tr r="R247" s="1"/>
      </tp>
      <tp>
        <v>3.335</v>
        <stp/>
        <stp>P</stp>
        <stp>0</stp>
        <stp>IR</stp>
        <stp>BONDAVG03523</stp>
        <stp>1년이하(당일)</stp>
        <stp/>
        <stp/>
        <tr r="K148" s="1"/>
      </tp>
      <tp>
        <v>3.2290000000000001</v>
        <stp/>
        <stp>P</stp>
        <stp>0</stp>
        <stp>IR</stp>
        <stp>BONDAVG03020</stp>
        <stp>4년이하(당일)</stp>
        <stp/>
        <stp/>
        <tr r="P127" s="1"/>
      </tp>
      <tp>
        <v>6.8079999999999998</v>
        <stp/>
        <stp>P</stp>
        <stp>0</stp>
        <stp>IR</stp>
        <stp>BONDAVG03021</stp>
        <stp>4년이하(당일)</stp>
        <stp/>
        <stp/>
        <tr r="P128" s="1"/>
      </tp>
      <tp>
        <v>4.8159999999999998</v>
        <stp/>
        <stp>P</stp>
        <stp>0</stp>
        <stp>IR</stp>
        <stp>BONDAVG13029</stp>
        <stp>4년이하(당일)</stp>
        <stp/>
        <stp/>
        <tr r="P244" s="1"/>
      </tp>
      <tp>
        <v>3.641</v>
        <stp/>
        <stp>P</stp>
        <stp>0</stp>
        <stp>IR</stp>
        <stp>BONDAVG03713</stp>
        <stp>3년이하(당일)</stp>
        <stp/>
        <stp/>
        <tr r="O151" s="1"/>
      </tp>
      <tp>
        <v>7.524</v>
        <stp/>
        <stp>P</stp>
        <stp>0</stp>
        <stp>IR</stp>
        <stp>BONDAVG03004</stp>
        <stp>4년이하(당일)</stp>
        <stp/>
        <stp/>
        <tr r="P126" s="1"/>
      </tp>
      <tp>
        <v>3.1960000000000002</v>
        <stp/>
        <stp>P</stp>
        <stp>0</stp>
        <stp>IR</stp>
        <stp>BONDAVG03602</stp>
        <stp>2년이하(당일)</stp>
        <stp/>
        <stp/>
        <tr r="M149" s="1"/>
      </tp>
      <tp>
        <v>5.0439999999999996</v>
        <stp/>
        <stp>P</stp>
        <stp>0</stp>
        <stp>IR</stp>
        <stp>BONDAVG03100</stp>
        <stp>5년이하(당일)</stp>
        <stp/>
        <stp/>
        <tr r="Q133" s="1"/>
      </tp>
      <tp>
        <v>4.1289999999999996</v>
        <stp/>
        <stp>P</stp>
        <stp>0</stp>
        <stp>IR</stp>
        <stp>BONDAVG03101</stp>
        <stp>5년이하(당일)</stp>
        <stp/>
        <stp/>
        <tr r="Q134" s="1"/>
      </tp>
      <tp>
        <v>3.3610000000000002</v>
        <stp/>
        <stp>P</stp>
        <stp>0</stp>
        <stp>IR</stp>
        <stp>BONDAVG13509</stp>
        <stp>1년이하(당일)</stp>
        <stp/>
        <stp/>
        <tr r="K249" s="1"/>
      </tp>
      <tp>
        <v>3.5059999999999998</v>
        <stp/>
        <stp>P</stp>
        <stp>0</stp>
        <stp>IR</stp>
        <stp>BONDAVG03896</stp>
        <stp>3년이하(당일)</stp>
        <stp/>
        <stp/>
        <tr r="O162" s="1"/>
      </tp>
      <tp>
        <v>3.35</v>
        <stp/>
        <stp>P</stp>
        <stp>0</stp>
        <stp>IR</stp>
        <stp>BONDAVG13986</stp>
        <stp>2년이하(당일)</stp>
        <stp/>
        <stp/>
        <tr r="M255" s="1"/>
      </tp>
      <tp>
        <v>3.3540000000000001</v>
        <stp/>
        <stp>P</stp>
        <stp>0</stp>
        <stp>IR</stp>
        <stp>BONDAVG13988</stp>
        <stp>2년이하(당일)</stp>
        <stp/>
        <stp/>
        <tr r="M256" s="1"/>
      </tp>
      <tp>
        <v>3.7029999999999998</v>
        <stp/>
        <stp>P</stp>
        <stp>0</stp>
        <stp>IR</stp>
        <stp>BONDAVG03864</stp>
        <stp>3년이하(당일)</stp>
        <stp/>
        <stp/>
        <tr r="O160" s="1"/>
      </tp>
      <tp>
        <v>6.2649999999999997</v>
        <stp/>
        <stp>P</stp>
        <stp>0</stp>
        <stp>IR</stp>
        <stp>BONDAVG03865</stp>
        <stp>3년이하(당일)</stp>
        <stp/>
        <stp/>
        <tr r="O161" s="1"/>
      </tp>
      <tp>
        <v>3.4329999999999998</v>
        <stp/>
        <stp>P</stp>
        <stp>0</stp>
        <stp>IR</stp>
        <stp>BONDAVG03962</stp>
        <stp>2년이하(당일)</stp>
        <stp/>
        <stp/>
        <tr r="M172" s="1"/>
      </tp>
      <tp>
        <v>3.7080000000000002</v>
        <stp/>
        <stp>P</stp>
        <stp>0</stp>
        <stp>IR</stp>
        <stp>BONDAVG53966</stp>
        <stp>2년이하(당일)</stp>
        <stp/>
        <stp/>
        <tr r="M324" s="1"/>
      </tp>
      <tp>
        <v>3.3719999999999999</v>
        <stp/>
        <stp>P</stp>
        <stp>0</stp>
        <stp>IR</stp>
        <stp>BONDAVG03954</stp>
        <stp>2년이하(당일)</stp>
        <stp/>
        <stp/>
        <tr r="M171" s="1"/>
      </tp>
      <tp>
        <v>3.2919999999999998</v>
        <stp/>
        <stp>P</stp>
        <stp>0</stp>
        <stp>IR</stp>
        <stp>BONDAVG03946</stp>
        <stp>2년이하(당일)</stp>
        <stp/>
        <stp/>
        <tr r="M170" s="1"/>
      </tp>
      <tp>
        <v>3.58</v>
        <stp/>
        <stp>P</stp>
        <stp>0</stp>
        <stp>IR</stp>
        <stp>BONDAVG13844</stp>
        <stp>3년이하(당일)</stp>
        <stp/>
        <stp/>
        <tr r="O254" s="1"/>
      </tp>
      <tp>
        <v>6.7060000000000004</v>
        <stp/>
        <stp>P</stp>
        <stp>0</stp>
        <stp>IR</stp>
        <stp>BONDAVG03840</stp>
        <stp>3년이하(당일)</stp>
        <stp/>
        <stp/>
        <tr r="O159" s="1"/>
      </tp>
      <tp>
        <v>3.2629999999999999</v>
        <stp/>
        <stp>P</stp>
        <stp>0</stp>
        <stp>IR</stp>
        <stp>BONDAVG03936</stp>
        <stp>2년이하(당일)</stp>
        <stp/>
        <stp/>
        <tr r="M168" s="1"/>
      </tp>
      <tp>
        <v>6.6050000000000004</v>
        <stp/>
        <stp>P</stp>
        <stp>0</stp>
        <stp>IR</stp>
        <stp>BONDAVG03837</stp>
        <stp>3년이하(당일)</stp>
        <stp/>
        <stp/>
        <tr r="O157" s="1"/>
      </tp>
      <tp>
        <v>3.2810000000000001</v>
        <stp/>
        <stp>P</stp>
        <stp>0</stp>
        <stp>IR</stp>
        <stp>BONDAVG03937</stp>
        <stp>2년이하(당일)</stp>
        <stp/>
        <stp/>
        <tr r="M169" s="1"/>
      </tp>
      <tp>
        <v>3.1930000000000001</v>
        <stp/>
        <stp>P</stp>
        <stp>0</stp>
        <stp>IR</stp>
        <stp>BONDAVG03934</stp>
        <stp>2년이하(당일)</stp>
        <stp/>
        <stp/>
        <tr r="M167" s="1"/>
      </tp>
      <tp>
        <v>3.1749999999999998</v>
        <stp/>
        <stp>P</stp>
        <stp>0</stp>
        <stp>IR</stp>
        <stp>BONDAVG03938</stp>
        <stp>2년이하(당일)</stp>
        <stp/>
        <stp/>
        <tr r="M373" s="1"/>
      </tp>
      <tp>
        <v>6.0720000000000001</v>
        <stp/>
        <stp>P</stp>
        <stp>0</stp>
        <stp>IR</stp>
        <stp>BONDAVG03839</stp>
        <stp>3년이하(당일)</stp>
        <stp/>
        <stp/>
        <tr r="O158" s="1"/>
      </tp>
      <tp>
        <v>3.4380000000000002</v>
        <stp/>
        <stp>P</stp>
        <stp>0</stp>
        <stp>IR</stp>
        <stp>BONDAVG03826</stp>
        <stp>3년이하(당일)</stp>
        <stp/>
        <stp/>
        <tr r="O155" s="1"/>
      </tp>
      <tp>
        <v>4.6449999999999996</v>
        <stp/>
        <stp>P</stp>
        <stp>0</stp>
        <stp>IR</stp>
        <stp>BONDAVG13827</stp>
        <stp>3년이하(당일)</stp>
        <stp/>
        <stp/>
        <tr r="O253" s="1"/>
      </tp>
      <tp>
        <v>4.0490000000000004</v>
        <stp/>
        <stp>P</stp>
        <stp>0</stp>
        <stp>IR</stp>
        <stp>BONDAVG03922</stp>
        <stp>2년이하(당일)</stp>
        <stp/>
        <stp/>
        <tr r="M166" s="1"/>
      </tp>
      <tp>
        <v>3.214</v>
        <stp/>
        <stp>P</stp>
        <stp>0</stp>
        <stp>IR</stp>
        <stp>BONDAVG03920</stp>
        <stp>2년이하(당일)</stp>
        <stp/>
        <stp/>
        <tr r="M165" s="1"/>
      </tp>
      <tp>
        <v>3.9060000000000001</v>
        <stp/>
        <stp>P</stp>
        <stp>0</stp>
        <stp>IR</stp>
        <stp>BONDAVG03829</stp>
        <stp>3년이하(당일)</stp>
        <stp/>
        <stp/>
        <tr r="O156" s="1"/>
      </tp>
      <tp>
        <v>3.3439999999999999</v>
        <stp/>
        <stp>P</stp>
        <stp>0</stp>
        <stp>IR</stp>
        <stp>BONDAVG03914</stp>
        <stp>2년이하(당일)</stp>
        <stp/>
        <stp/>
        <tr r="M164" s="1"/>
      </tp>
      <tp>
        <v>3.855</v>
        <stp/>
        <stp>P</stp>
        <stp>0</stp>
        <stp>IR</stp>
        <stp>BONDAVG03904</stp>
        <stp>2년이하(당일)</stp>
        <stp/>
        <stp/>
        <tr r="M163" s="1"/>
      </tp>
      <tp>
        <v>3.6909999999999998</v>
        <stp/>
        <stp>P</stp>
        <stp>0</stp>
        <stp>IR</stp>
        <stp>BONDAVG63805</stp>
        <stp>3년이하(당일)</stp>
        <stp/>
        <stp/>
        <tr r="O350" s="1"/>
      </tp>
      <tp>
        <v>3.4430000000000001</v>
        <stp/>
        <stp>P</stp>
        <stp>0</stp>
        <stp>IR</stp>
        <stp>BONDAVG03896</stp>
        <stp>2년이하(당일)</stp>
        <stp/>
        <stp/>
        <tr r="M162" s="1"/>
      </tp>
      <tp>
        <v>3.3610000000000002</v>
        <stp/>
        <stp>P</stp>
        <stp>0</stp>
        <stp>IR</stp>
        <stp>BONDAVG13986</stp>
        <stp>3년이하(당일)</stp>
        <stp/>
        <stp/>
        <tr r="O255" s="1"/>
      </tp>
      <tp>
        <v>3.331</v>
        <stp/>
        <stp>P</stp>
        <stp>0</stp>
        <stp>IR</stp>
        <stp>BONDAVG13988</stp>
        <stp>3년이하(당일)</stp>
        <stp/>
        <stp/>
        <tr r="O256" s="1"/>
      </tp>
      <tp>
        <v>3.6320000000000001</v>
        <stp/>
        <stp>P</stp>
        <stp>0</stp>
        <stp>IR</stp>
        <stp>BONDAVG03864</stp>
        <stp>2년이하(당일)</stp>
        <stp/>
        <stp/>
        <tr r="M160" s="1"/>
      </tp>
      <tp>
        <v>6.0830000000000002</v>
        <stp/>
        <stp>P</stp>
        <stp>0</stp>
        <stp>IR</stp>
        <stp>BONDAVG03865</stp>
        <stp>2년이하(당일)</stp>
        <stp/>
        <stp/>
        <tr r="M161" s="1"/>
      </tp>
      <tp>
        <v>3.4590000000000001</v>
        <stp/>
        <stp>P</stp>
        <stp>0</stp>
        <stp>IR</stp>
        <stp>BONDAVG03962</stp>
        <stp>3년이하(당일)</stp>
        <stp/>
        <stp/>
        <tr r="O172" s="1"/>
      </tp>
      <tp>
        <v>3.7770000000000001</v>
        <stp/>
        <stp>P</stp>
        <stp>0</stp>
        <stp>IR</stp>
        <stp>BONDAVG53966</stp>
        <stp>3년이하(당일)</stp>
        <stp/>
        <stp/>
        <tr r="O324" s="1"/>
      </tp>
      <tp>
        <v>3.4079999999999999</v>
        <stp/>
        <stp>P</stp>
        <stp>0</stp>
        <stp>IR</stp>
        <stp>BONDAVG03954</stp>
        <stp>3년이하(당일)</stp>
        <stp/>
        <stp/>
        <tr r="O171" s="1"/>
      </tp>
      <tp>
        <v>3.2509999999999999</v>
        <stp/>
        <stp>P</stp>
        <stp>0</stp>
        <stp>IR</stp>
        <stp>BONDAVG03946</stp>
        <stp>3년이하(당일)</stp>
        <stp/>
        <stp/>
        <tr r="O170" s="1"/>
      </tp>
      <tp>
        <v>3.6139999999999999</v>
        <stp/>
        <stp>P</stp>
        <stp>0</stp>
        <stp>IR</stp>
        <stp>BONDAVG13844</stp>
        <stp>2년이하(당일)</stp>
        <stp/>
        <stp/>
        <tr r="M254" s="1"/>
      </tp>
      <tp>
        <v>6.5030000000000001</v>
        <stp/>
        <stp>P</stp>
        <stp>0</stp>
        <stp>IR</stp>
        <stp>BONDAVG03840</stp>
        <stp>2년이하(당일)</stp>
        <stp/>
        <stp/>
        <tr r="M159" s="1"/>
      </tp>
      <tp>
        <v>3.238</v>
        <stp/>
        <stp>P</stp>
        <stp>0</stp>
        <stp>IR</stp>
        <stp>BONDAVG03936</stp>
        <stp>3년이하(당일)</stp>
        <stp/>
        <stp/>
        <tr r="O168" s="1"/>
      </tp>
      <tp>
        <v>6.274</v>
        <stp/>
        <stp>P</stp>
        <stp>0</stp>
        <stp>IR</stp>
        <stp>BONDAVG03837</stp>
        <stp>2년이하(당일)</stp>
        <stp/>
        <stp/>
        <tr r="M157" s="1"/>
      </tp>
      <tp>
        <v>3.254</v>
        <stp/>
        <stp>P</stp>
        <stp>0</stp>
        <stp>IR</stp>
        <stp>BONDAVG03937</stp>
        <stp>3년이하(당일)</stp>
        <stp/>
        <stp/>
        <tr r="O169" s="1"/>
      </tp>
      <tp>
        <v>3.157</v>
        <stp/>
        <stp>P</stp>
        <stp>0</stp>
        <stp>IR</stp>
        <stp>BONDAVG03934</stp>
        <stp>3년이하(당일)</stp>
        <stp/>
        <stp/>
        <tr r="O167" s="1"/>
      </tp>
      <tp>
        <v>3.121</v>
        <stp/>
        <stp>P</stp>
        <stp>0</stp>
        <stp>IR</stp>
        <stp>BONDAVG03938</stp>
        <stp>3년이하(당일)</stp>
        <stp/>
        <stp/>
        <tr r="O373" s="1"/>
      </tp>
      <tp>
        <v>5.9039999999999999</v>
        <stp/>
        <stp>P</stp>
        <stp>0</stp>
        <stp>IR</stp>
        <stp>BONDAVG03839</stp>
        <stp>2년이하(당일)</stp>
        <stp/>
        <stp/>
        <tr r="M158" s="1"/>
      </tp>
      <tp>
        <v>3.3980000000000001</v>
        <stp/>
        <stp>P</stp>
        <stp>0</stp>
        <stp>IR</stp>
        <stp>BONDAVG03826</stp>
        <stp>2년이하(당일)</stp>
        <stp/>
        <stp/>
        <tr r="M155" s="1"/>
      </tp>
      <tp>
        <v>4.2830000000000004</v>
        <stp/>
        <stp>P</stp>
        <stp>0</stp>
        <stp>IR</stp>
        <stp>BONDAVG13827</stp>
        <stp>2년이하(당일)</stp>
        <stp/>
        <stp/>
        <tr r="M253" s="1"/>
      </tp>
      <tp>
        <v>4.2549999999999999</v>
        <stp/>
        <stp>P</stp>
        <stp>0</stp>
        <stp>IR</stp>
        <stp>BONDAVG03922</stp>
        <stp>3년이하(당일)</stp>
        <stp/>
        <stp/>
        <tr r="O166" s="1"/>
      </tp>
      <tp>
        <v>3.1760000000000002</v>
        <stp/>
        <stp>P</stp>
        <stp>0</stp>
        <stp>IR</stp>
        <stp>BONDAVG03920</stp>
        <stp>3년이하(당일)</stp>
        <stp/>
        <stp/>
        <tr r="O165" s="1"/>
      </tp>
      <tp>
        <v>3.7570000000000001</v>
        <stp/>
        <stp>P</stp>
        <stp>0</stp>
        <stp>IR</stp>
        <stp>BONDAVG03829</stp>
        <stp>2년이하(당일)</stp>
        <stp/>
        <stp/>
        <tr r="M156" s="1"/>
      </tp>
      <tp>
        <v>3.3889999999999998</v>
        <stp/>
        <stp>P</stp>
        <stp>0</stp>
        <stp>IR</stp>
        <stp>BONDAVG03914</stp>
        <stp>3년이하(당일)</stp>
        <stp/>
        <stp/>
        <tr r="O164" s="1"/>
      </tp>
      <tp>
        <v>4.1710000000000003</v>
        <stp/>
        <stp>P</stp>
        <stp>0</stp>
        <stp>IR</stp>
        <stp>BONDAVG03904</stp>
        <stp>3년이하(당일)</stp>
        <stp/>
        <stp/>
        <tr r="O163" s="1"/>
      </tp>
      <tp>
        <v>3.649</v>
        <stp/>
        <stp>P</stp>
        <stp>0</stp>
        <stp>IR</stp>
        <stp>BONDAVG63805</stp>
        <stp>2년이하(당일)</stp>
        <stp/>
        <stp/>
        <tr r="M350" s="1"/>
      </tp>
      <tp>
        <v>3.3969999999999998</v>
        <stp/>
        <stp>P</stp>
        <stp>0</stp>
        <stp>IR</stp>
        <stp>BONDAVG03896</stp>
        <stp>1년이하(당일)</stp>
        <stp/>
        <stp/>
        <tr r="K162" s="1"/>
      </tp>
      <tp>
        <v>3.5449999999999999</v>
        <stp/>
        <stp>P</stp>
        <stp>0</stp>
        <stp>IR</stp>
        <stp>BONDAVG03864</stp>
        <stp>1년이하(당일)</stp>
        <stp/>
        <stp/>
        <tr r="K160" s="1"/>
      </tp>
      <tp>
        <v>5.4980000000000002</v>
        <stp/>
        <stp>P</stp>
        <stp>0</stp>
        <stp>IR</stp>
        <stp>BONDAVG03865</stp>
        <stp>1년이하(당일)</stp>
        <stp/>
        <stp/>
        <tr r="K161" s="1"/>
      </tp>
      <tp>
        <v>3.5630000000000002</v>
        <stp/>
        <stp>P</stp>
        <stp>0</stp>
        <stp>IR</stp>
        <stp>BONDAVG13844</stp>
        <stp>1년이하(당일)</stp>
        <stp/>
        <stp/>
        <tr r="K254" s="1"/>
      </tp>
      <tp>
        <v>6.048</v>
        <stp/>
        <stp>P</stp>
        <stp>0</stp>
        <stp>IR</stp>
        <stp>BONDAVG03840</stp>
        <stp>1년이하(당일)</stp>
        <stp/>
        <stp/>
        <tr r="K159" s="1"/>
      </tp>
      <tp>
        <v>6.0990000000000002</v>
        <stp/>
        <stp>P</stp>
        <stp>0</stp>
        <stp>IR</stp>
        <stp>BONDAVG03837</stp>
        <stp>1년이하(당일)</stp>
        <stp/>
        <stp/>
        <tr r="K157" s="1"/>
      </tp>
      <tp>
        <v>5.75</v>
        <stp/>
        <stp>P</stp>
        <stp>0</stp>
        <stp>IR</stp>
        <stp>BONDAVG03839</stp>
        <stp>1년이하(당일)</stp>
        <stp/>
        <stp/>
        <tr r="K158" s="1"/>
      </tp>
      <tp>
        <v>3.3559999999999999</v>
        <stp/>
        <stp>P</stp>
        <stp>0</stp>
        <stp>IR</stp>
        <stp>BONDAVG03826</stp>
        <stp>1년이하(당일)</stp>
        <stp/>
        <stp/>
        <tr r="K155" s="1"/>
      </tp>
      <tp>
        <v>4.117</v>
        <stp/>
        <stp>P</stp>
        <stp>0</stp>
        <stp>IR</stp>
        <stp>BONDAVG13827</stp>
        <stp>1년이하(당일)</stp>
        <stp/>
        <stp/>
        <tr r="K253" s="1"/>
      </tp>
      <tp>
        <v>3.6379999999999999</v>
        <stp/>
        <stp>P</stp>
        <stp>0</stp>
        <stp>IR</stp>
        <stp>BONDAVG03829</stp>
        <stp>1년이하(당일)</stp>
        <stp/>
        <stp/>
        <tr r="K156" s="1"/>
      </tp>
      <tp>
        <v>3.5590000000000002</v>
        <stp/>
        <stp>P</stp>
        <stp>0</stp>
        <stp>IR</stp>
        <stp>BONDAVG63805</stp>
        <stp>1년이하(당일)</stp>
        <stp/>
        <stp/>
        <tr r="K350" s="1"/>
      </tp>
      <tp>
        <v>3.351</v>
        <stp/>
        <stp>P</stp>
        <stp>0</stp>
        <stp>IR</stp>
        <stp>BONDAVG13986</stp>
        <stp>1년이하(당일)</stp>
        <stp/>
        <stp/>
        <tr r="K255" s="1"/>
      </tp>
      <tp>
        <v>3.3769999999999998</v>
        <stp/>
        <stp>P</stp>
        <stp>0</stp>
        <stp>IR</stp>
        <stp>BONDAVG13988</stp>
        <stp>1년이하(당일)</stp>
        <stp/>
        <stp/>
        <tr r="K256" s="1"/>
      </tp>
      <tp>
        <v>3.4</v>
        <stp/>
        <stp>P</stp>
        <stp>0</stp>
        <stp>IR</stp>
        <stp>BONDAVG03962</stp>
        <stp>1년이하(당일)</stp>
        <stp/>
        <stp/>
        <tr r="K172" s="1"/>
      </tp>
      <tp>
        <v>3.593</v>
        <stp/>
        <stp>P</stp>
        <stp>0</stp>
        <stp>IR</stp>
        <stp>BONDAVG53966</stp>
        <stp>1년이하(당일)</stp>
        <stp/>
        <stp/>
        <tr r="K324" s="1"/>
      </tp>
      <tp>
        <v>3.3420000000000001</v>
        <stp/>
        <stp>P</stp>
        <stp>0</stp>
        <stp>IR</stp>
        <stp>BONDAVG03954</stp>
        <stp>1년이하(당일)</stp>
        <stp/>
        <stp/>
        <tr r="K171" s="1"/>
      </tp>
      <tp>
        <v>3.363</v>
        <stp/>
        <stp>P</stp>
        <stp>0</stp>
        <stp>IR</stp>
        <stp>BONDAVG03946</stp>
        <stp>1년이하(당일)</stp>
        <stp/>
        <stp/>
        <tr r="K170" s="1"/>
      </tp>
      <tp>
        <v>3.331</v>
        <stp/>
        <stp>P</stp>
        <stp>0</stp>
        <stp>IR</stp>
        <stp>BONDAVG03936</stp>
        <stp>1년이하(당일)</stp>
        <stp/>
        <stp/>
        <tr r="K168" s="1"/>
      </tp>
      <tp>
        <v>3.35</v>
        <stp/>
        <stp>P</stp>
        <stp>0</stp>
        <stp>IR</stp>
        <stp>BONDAVG03937</stp>
        <stp>1년이하(당일)</stp>
        <stp/>
        <stp/>
        <tr r="K169" s="1"/>
      </tp>
      <tp>
        <v>3.2690000000000001</v>
        <stp/>
        <stp>P</stp>
        <stp>0</stp>
        <stp>IR</stp>
        <stp>BONDAVG03934</stp>
        <stp>1년이하(당일)</stp>
        <stp/>
        <stp/>
        <tr r="K167" s="1"/>
      </tp>
      <tp>
        <v>3.2280000000000002</v>
        <stp/>
        <stp>P</stp>
        <stp>0</stp>
        <stp>IR</stp>
        <stp>BONDAVG03938</stp>
        <stp>1년이하(당일)</stp>
        <stp/>
        <stp/>
        <tr r="K373" s="1"/>
      </tp>
      <tp>
        <v>3.944</v>
        <stp/>
        <stp>P</stp>
        <stp>0</stp>
        <stp>IR</stp>
        <stp>BONDAVG03922</stp>
        <stp>1년이하(당일)</stp>
        <stp/>
        <stp/>
        <tr r="K166" s="1"/>
      </tp>
      <tp>
        <v>3.28</v>
        <stp/>
        <stp>P</stp>
        <stp>0</stp>
        <stp>IR</stp>
        <stp>BONDAVG03920</stp>
        <stp>1년이하(당일)</stp>
        <stp/>
        <stp/>
        <tr r="K165" s="1"/>
      </tp>
      <tp>
        <v>3.32</v>
        <stp/>
        <stp>P</stp>
        <stp>0</stp>
        <stp>IR</stp>
        <stp>BONDAVG03914</stp>
        <stp>1년이하(당일)</stp>
        <stp/>
        <stp/>
        <tr r="K164" s="1"/>
      </tp>
      <tp>
        <v>3.6749999999999998</v>
        <stp/>
        <stp>P</stp>
        <stp>0</stp>
        <stp>IR</stp>
        <stp>BONDAVG03904</stp>
        <stp>1년이하(당일)</stp>
        <stp/>
        <stp/>
        <tr r="K163" s="1"/>
      </tp>
      <tp>
        <v>3.7370000000000001</v>
        <stp/>
        <stp>P</stp>
        <stp>0</stp>
        <stp>IR</stp>
        <stp>BONDAVG03896</stp>
        <stp>7년이하(당일)</stp>
        <stp/>
        <stp/>
        <tr r="R162" s="1"/>
      </tp>
      <tp>
        <v>4.5460000000000003</v>
        <stp/>
        <stp>P</stp>
        <stp>0</stp>
        <stp>IR</stp>
        <stp>BONDAVG03864</stp>
        <stp>7년이하(당일)</stp>
        <stp/>
        <stp/>
        <tr r="R160" s="1"/>
      </tp>
      <tp>
        <v>7.1779999999999999</v>
        <stp/>
        <stp>P</stp>
        <stp>0</stp>
        <stp>IR</stp>
        <stp>BONDAVG03865</stp>
        <stp>7년이하(당일)</stp>
        <stp/>
        <stp/>
        <tr r="R161" s="1"/>
      </tp>
      <tp>
        <v>4.1820000000000004</v>
        <stp/>
        <stp>P</stp>
        <stp>0</stp>
        <stp>IR</stp>
        <stp>BONDAVG13844</stp>
        <stp>7년이하(당일)</stp>
        <stp/>
        <stp/>
        <tr r="R254" s="1"/>
      </tp>
      <tp>
        <v>7.0430000000000001</v>
        <stp/>
        <stp>P</stp>
        <stp>0</stp>
        <stp>IR</stp>
        <stp>BONDAVG03840</stp>
        <stp>7년이하(당일)</stp>
        <stp/>
        <stp/>
        <tr r="R159" s="1"/>
      </tp>
      <tp>
        <v>7.6459999999999999</v>
        <stp/>
        <stp>P</stp>
        <stp>0</stp>
        <stp>IR</stp>
        <stp>BONDAVG03837</stp>
        <stp>7년이하(당일)</stp>
        <stp/>
        <stp/>
        <tr r="R157" s="1"/>
      </tp>
      <tp>
        <v>6.3319999999999999</v>
        <stp/>
        <stp>P</stp>
        <stp>0</stp>
        <stp>IR</stp>
        <stp>BONDAVG03839</stp>
        <stp>7년이하(당일)</stp>
        <stp/>
        <stp/>
        <tr r="R158" s="1"/>
      </tp>
      <tp>
        <v>3.657</v>
        <stp/>
        <stp>P</stp>
        <stp>0</stp>
        <stp>IR</stp>
        <stp>BONDAVG03826</stp>
        <stp>7년이하(당일)</stp>
        <stp/>
        <stp/>
        <tr r="R155" s="1"/>
      </tp>
      <tp>
        <v>5.6920000000000002</v>
        <stp/>
        <stp>P</stp>
        <stp>0</stp>
        <stp>IR</stp>
        <stp>BONDAVG13827</stp>
        <stp>7년이하(당일)</stp>
        <stp/>
        <stp/>
        <tr r="R253" s="1"/>
      </tp>
      <tp>
        <v>4.6349999999999998</v>
        <stp/>
        <stp>P</stp>
        <stp>0</stp>
        <stp>IR</stp>
        <stp>BONDAVG03829</stp>
        <stp>7년이하(당일)</stp>
        <stp/>
        <stp/>
        <tr r="R156" s="1"/>
      </tp>
      <tp>
        <v>4.0620000000000003</v>
        <stp/>
        <stp>P</stp>
        <stp>0</stp>
        <stp>IR</stp>
        <stp>BONDAVG63805</stp>
        <stp>7년이하(당일)</stp>
        <stp/>
        <stp/>
        <tr r="R350" s="1"/>
      </tp>
      <tp>
        <v>3.47</v>
        <stp/>
        <stp>P</stp>
        <stp>0</stp>
        <stp>IR</stp>
        <stp>BONDAVG13986</stp>
        <stp>7년이하(당일)</stp>
        <stp/>
        <stp/>
        <tr r="R255" s="1"/>
      </tp>
      <tp>
        <v>3.4209999999999998</v>
        <stp/>
        <stp>P</stp>
        <stp>0</stp>
        <stp>IR</stp>
        <stp>BONDAVG13988</stp>
        <stp>7년이하(당일)</stp>
        <stp/>
        <stp/>
        <tr r="R256" s="1"/>
      </tp>
      <tp>
        <v>3.806</v>
        <stp/>
        <stp>P</stp>
        <stp>0</stp>
        <stp>IR</stp>
        <stp>BONDAVG03962</stp>
        <stp>7년이하(당일)</stp>
        <stp/>
        <stp/>
        <tr r="R172" s="1"/>
      </tp>
      <tp>
        <v>4.5529999999999999</v>
        <stp/>
        <stp>P</stp>
        <stp>0</stp>
        <stp>IR</stp>
        <stp>BONDAVG53966</stp>
        <stp>7년이하(당일)</stp>
        <stp/>
        <stp/>
        <tr r="R324" s="1"/>
      </tp>
      <tp>
        <v>3.5590000000000002</v>
        <stp/>
        <stp>P</stp>
        <stp>0</stp>
        <stp>IR</stp>
        <stp>BONDAVG03954</stp>
        <stp>7년이하(당일)</stp>
        <stp/>
        <stp/>
        <tr r="R171" s="1"/>
      </tp>
      <tp>
        <v>3.448</v>
        <stp/>
        <stp>P</stp>
        <stp>0</stp>
        <stp>IR</stp>
        <stp>BONDAVG03946</stp>
        <stp>7년이하(당일)</stp>
        <stp/>
        <stp/>
        <tr r="R170" s="1"/>
      </tp>
      <tp>
        <v>3.294</v>
        <stp/>
        <stp>P</stp>
        <stp>0</stp>
        <stp>IR</stp>
        <stp>BONDAVG03936</stp>
        <stp>7년이하(당일)</stp>
        <stp/>
        <stp/>
        <tr r="R168" s="1"/>
      </tp>
      <tp>
        <v>3.298</v>
        <stp/>
        <stp>P</stp>
        <stp>0</stp>
        <stp>IR</stp>
        <stp>BONDAVG03937</stp>
        <stp>7년이하(당일)</stp>
        <stp/>
        <stp/>
        <tr r="R169" s="1"/>
      </tp>
      <tp>
        <v>3.2029999999999998</v>
        <stp/>
        <stp>P</stp>
        <stp>0</stp>
        <stp>IR</stp>
        <stp>BONDAVG03934</stp>
        <stp>7년이하(당일)</stp>
        <stp/>
        <stp/>
        <tr r="R167" s="1"/>
      </tp>
      <tp>
        <v>3.1819999999999999</v>
        <stp/>
        <stp>P</stp>
        <stp>0</stp>
        <stp>IR</stp>
        <stp>BONDAVG03938</stp>
        <stp>7년이하(당일)</stp>
        <stp/>
        <stp/>
        <tr r="R373" s="1"/>
      </tp>
      <tp>
        <v>5.1040000000000001</v>
        <stp/>
        <stp>P</stp>
        <stp>0</stp>
        <stp>IR</stp>
        <stp>BONDAVG03922</stp>
        <stp>7년이하(당일)</stp>
        <stp/>
        <stp/>
        <tr r="R166" s="1"/>
      </tp>
      <tp>
        <v>3.2040000000000002</v>
        <stp/>
        <stp>P</stp>
        <stp>0</stp>
        <stp>IR</stp>
        <stp>BONDAVG03920</stp>
        <stp>7년이하(당일)</stp>
        <stp/>
        <stp/>
        <tr r="R165" s="1"/>
      </tp>
      <tp>
        <v>3.444</v>
        <stp/>
        <stp>P</stp>
        <stp>0</stp>
        <stp>IR</stp>
        <stp>BONDAVG03914</stp>
        <stp>7년이하(당일)</stp>
        <stp/>
        <stp/>
        <tr r="R164" s="1"/>
      </tp>
      <tp>
        <v>5.2069999999999999</v>
        <stp/>
        <stp>P</stp>
        <stp>0</stp>
        <stp>IR</stp>
        <stp>BONDAVG03904</stp>
        <stp>7년이하(당일)</stp>
        <stp/>
        <stp/>
        <tr r="R163" s="1"/>
      </tp>
      <tp>
        <v>3.5779999999999998</v>
        <stp/>
        <stp>P</stp>
        <stp>0</stp>
        <stp>IR</stp>
        <stp>BONDAVG03896</stp>
        <stp>5년이하(당일)</stp>
        <stp/>
        <stp/>
        <tr r="Q162" s="1"/>
      </tp>
      <tp>
        <v>3.37</v>
        <stp/>
        <stp>P</stp>
        <stp>0</stp>
        <stp>IR</stp>
        <stp>BONDAVG13986</stp>
        <stp>4년이하(당일)</stp>
        <stp/>
        <stp/>
        <tr r="P255" s="1"/>
      </tp>
      <tp>
        <v>3.3570000000000002</v>
        <stp/>
        <stp>P</stp>
        <stp>0</stp>
        <stp>IR</stp>
        <stp>BONDAVG13988</stp>
        <stp>4년이하(당일)</stp>
        <stp/>
        <stp/>
        <tr r="P256" s="1"/>
      </tp>
      <tp>
        <v>4.3029999999999999</v>
        <stp/>
        <stp>P</stp>
        <stp>0</stp>
        <stp>IR</stp>
        <stp>BONDAVG03864</stp>
        <stp>5년이하(당일)</stp>
        <stp/>
        <stp/>
        <tr r="Q160" s="1"/>
      </tp>
      <tp>
        <v>7.0049999999999999</v>
        <stp/>
        <stp>P</stp>
        <stp>0</stp>
        <stp>IR</stp>
        <stp>BONDAVG03865</stp>
        <stp>5년이하(당일)</stp>
        <stp/>
        <stp/>
        <tr r="Q161" s="1"/>
      </tp>
      <tp>
        <v>3.4769999999999999</v>
        <stp/>
        <stp>P</stp>
        <stp>0</stp>
        <stp>IR</stp>
        <stp>BONDAVG03962</stp>
        <stp>4년이하(당일)</stp>
        <stp/>
        <stp/>
        <tr r="P172" s="1"/>
      </tp>
      <tp>
        <v>4.0659999999999998</v>
        <stp/>
        <stp>P</stp>
        <stp>0</stp>
        <stp>IR</stp>
        <stp>BONDAVG53966</stp>
        <stp>4년이하(당일)</stp>
        <stp/>
        <stp/>
        <tr r="P324" s="1"/>
      </tp>
      <tp>
        <v>3.415</v>
        <stp/>
        <stp>P</stp>
        <stp>0</stp>
        <stp>IR</stp>
        <stp>BONDAVG03954</stp>
        <stp>4년이하(당일)</stp>
        <stp/>
        <stp/>
        <tr r="P171" s="1"/>
      </tp>
      <tp>
        <v>3.2679999999999998</v>
        <stp/>
        <stp>P</stp>
        <stp>0</stp>
        <stp>IR</stp>
        <stp>BONDAVG03946</stp>
        <stp>4년이하(당일)</stp>
        <stp/>
        <stp/>
        <tr r="P170" s="1"/>
      </tp>
      <tp>
        <v>3.706</v>
        <stp/>
        <stp>P</stp>
        <stp>0</stp>
        <stp>IR</stp>
        <stp>BONDAVG13844</stp>
        <stp>5년이하(당일)</stp>
        <stp/>
        <stp/>
        <tr r="Q254" s="1"/>
      </tp>
      <tp>
        <v>6.8860000000000001</v>
        <stp/>
        <stp>P</stp>
        <stp>0</stp>
        <stp>IR</stp>
        <stp>BONDAVG03840</stp>
        <stp>5년이하(당일)</stp>
        <stp/>
        <stp/>
        <tr r="Q159" s="1"/>
      </tp>
      <tp>
        <v>3.2480000000000002</v>
        <stp/>
        <stp>P</stp>
        <stp>0</stp>
        <stp>IR</stp>
        <stp>BONDAVG03936</stp>
        <stp>4년이하(당일)</stp>
        <stp/>
        <stp/>
        <tr r="P168" s="1"/>
      </tp>
      <tp>
        <v>7.47</v>
        <stp/>
        <stp>P</stp>
        <stp>0</stp>
        <stp>IR</stp>
        <stp>BONDAVG03837</stp>
        <stp>5년이하(당일)</stp>
        <stp/>
        <stp/>
        <tr r="Q157" s="1"/>
      </tp>
      <tp>
        <v>3.2629999999999999</v>
        <stp/>
        <stp>P</stp>
        <stp>0</stp>
        <stp>IR</stp>
        <stp>BONDAVG03937</stp>
        <stp>4년이하(당일)</stp>
        <stp/>
        <stp/>
        <tr r="P169" s="1"/>
      </tp>
      <tp>
        <v>3.1720000000000002</v>
        <stp/>
        <stp>P</stp>
        <stp>0</stp>
        <stp>IR</stp>
        <stp>BONDAVG03934</stp>
        <stp>4년이하(당일)</stp>
        <stp/>
        <stp/>
        <tr r="P167" s="1"/>
      </tp>
      <tp>
        <v>3.1280000000000001</v>
        <stp/>
        <stp>P</stp>
        <stp>0</stp>
        <stp>IR</stp>
        <stp>BONDAVG03938</stp>
        <stp>4년이하(당일)</stp>
        <stp/>
        <stp/>
        <tr r="P373" s="1"/>
      </tp>
      <tp>
        <v>6.2510000000000003</v>
        <stp/>
        <stp>P</stp>
        <stp>0</stp>
        <stp>IR</stp>
        <stp>BONDAVG03839</stp>
        <stp>5년이하(당일)</stp>
        <stp/>
        <stp/>
        <tr r="Q158" s="1"/>
      </tp>
      <tp>
        <v>3.4510000000000001</v>
        <stp/>
        <stp>P</stp>
        <stp>0</stp>
        <stp>IR</stp>
        <stp>BONDAVG03826</stp>
        <stp>5년이하(당일)</stp>
        <stp/>
        <stp/>
        <tr r="Q155" s="1"/>
      </tp>
      <tp>
        <v>5.5090000000000003</v>
        <stp/>
        <stp>P</stp>
        <stp>0</stp>
        <stp>IR</stp>
        <stp>BONDAVG13827</stp>
        <stp>5년이하(당일)</stp>
        <stp/>
        <stp/>
        <tr r="Q253" s="1"/>
      </tp>
      <tp>
        <v>4.5890000000000004</v>
        <stp/>
        <stp>P</stp>
        <stp>0</stp>
        <stp>IR</stp>
        <stp>BONDAVG03922</stp>
        <stp>4년이하(당일)</stp>
        <stp/>
        <stp/>
        <tr r="P166" s="1"/>
      </tp>
      <tp>
        <v>3.1829999999999998</v>
        <stp/>
        <stp>P</stp>
        <stp>0</stp>
        <stp>IR</stp>
        <stp>BONDAVG03920</stp>
        <stp>4년이하(당일)</stp>
        <stp/>
        <stp/>
        <tr r="P165" s="1"/>
      </tp>
      <tp>
        <v>4.4139999999999997</v>
        <stp/>
        <stp>P</stp>
        <stp>0</stp>
        <stp>IR</stp>
        <stp>BONDAVG03829</stp>
        <stp>5년이하(당일)</stp>
        <stp/>
        <stp/>
        <tr r="Q156" s="1"/>
      </tp>
      <tp>
        <v>3.3889999999999998</v>
        <stp/>
        <stp>P</stp>
        <stp>0</stp>
        <stp>IR</stp>
        <stp>BONDAVG03914</stp>
        <stp>4년이하(당일)</stp>
        <stp/>
        <stp/>
        <tr r="P164" s="1"/>
      </tp>
      <tp>
        <v>4.5990000000000002</v>
        <stp/>
        <stp>P</stp>
        <stp>0</stp>
        <stp>IR</stp>
        <stp>BONDAVG03904</stp>
        <stp>4년이하(당일)</stp>
        <stp/>
        <stp/>
        <tr r="P163" s="1"/>
      </tp>
      <tp>
        <v>3.8090000000000002</v>
        <stp/>
        <stp>P</stp>
        <stp>0</stp>
        <stp>IR</stp>
        <stp>BONDAVG63805</stp>
        <stp>5년이하(당일)</stp>
        <stp/>
        <stp/>
        <tr r="Q350" s="1"/>
      </tp>
      <tp>
        <v>3.5190000000000001</v>
        <stp/>
        <stp>P</stp>
        <stp>0</stp>
        <stp>IR</stp>
        <stp>BONDAVG03896</stp>
        <stp>4년이하(당일)</stp>
        <stp/>
        <stp/>
        <tr r="P162" s="1"/>
      </tp>
      <tp>
        <v>3.3879999999999999</v>
        <stp/>
        <stp>P</stp>
        <stp>0</stp>
        <stp>IR</stp>
        <stp>BONDAVG13986</stp>
        <stp>5년이하(당일)</stp>
        <stp/>
        <stp/>
        <tr r="Q255" s="1"/>
      </tp>
      <tp>
        <v>3.387</v>
        <stp/>
        <stp>P</stp>
        <stp>0</stp>
        <stp>IR</stp>
        <stp>BONDAVG13988</stp>
        <stp>5년이하(당일)</stp>
        <stp/>
        <stp/>
        <tr r="Q256" s="1"/>
      </tp>
      <tp>
        <v>4.0289999999999999</v>
        <stp/>
        <stp>P</stp>
        <stp>0</stp>
        <stp>IR</stp>
        <stp>BONDAVG03864</stp>
        <stp>4년이하(당일)</stp>
        <stp/>
        <stp/>
        <tr r="P160" s="1"/>
      </tp>
      <tp>
        <v>6.6059999999999999</v>
        <stp/>
        <stp>P</stp>
        <stp>0</stp>
        <stp>IR</stp>
        <stp>BONDAVG03865</stp>
        <stp>4년이하(당일)</stp>
        <stp/>
        <stp/>
        <tr r="P161" s="1"/>
      </tp>
      <tp>
        <v>3.5670000000000002</v>
        <stp/>
        <stp>P</stp>
        <stp>0</stp>
        <stp>IR</stp>
        <stp>BONDAVG03962</stp>
        <stp>5년이하(당일)</stp>
        <stp/>
        <stp/>
        <tr r="Q172" s="1"/>
      </tp>
      <tp>
        <v>4.3150000000000004</v>
        <stp/>
        <stp>P</stp>
        <stp>0</stp>
        <stp>IR</stp>
        <stp>BONDAVG53966</stp>
        <stp>5년이하(당일)</stp>
        <stp/>
        <stp/>
        <tr r="Q324" s="1"/>
      </tp>
      <tp>
        <v>3.431</v>
        <stp/>
        <stp>P</stp>
        <stp>0</stp>
        <stp>IR</stp>
        <stp>BONDAVG03954</stp>
        <stp>5년이하(당일)</stp>
        <stp/>
        <stp/>
        <tr r="Q171" s="1"/>
      </tp>
      <tp>
        <v>3.2909999999999999</v>
        <stp/>
        <stp>P</stp>
        <stp>0</stp>
        <stp>IR</stp>
        <stp>BONDAVG03946</stp>
        <stp>5년이하(당일)</stp>
        <stp/>
        <stp/>
        <tr r="Q170" s="1"/>
      </tp>
      <tp>
        <v>3.5880000000000001</v>
        <stp/>
        <stp>P</stp>
        <stp>0</stp>
        <stp>IR</stp>
        <stp>BONDAVG13844</stp>
        <stp>4년이하(당일)</stp>
        <stp/>
        <stp/>
        <tr r="P254" s="1"/>
      </tp>
      <tp>
        <v>6.7610000000000001</v>
        <stp/>
        <stp>P</stp>
        <stp>0</stp>
        <stp>IR</stp>
        <stp>BONDAVG03840</stp>
        <stp>4년이하(당일)</stp>
        <stp/>
        <stp/>
        <tr r="P159" s="1"/>
      </tp>
      <tp>
        <v>3.2719999999999998</v>
        <stp/>
        <stp>P</stp>
        <stp>0</stp>
        <stp>IR</stp>
        <stp>BONDAVG03936</stp>
        <stp>5년이하(당일)</stp>
        <stp/>
        <stp/>
        <tr r="Q168" s="1"/>
      </tp>
      <tp>
        <v>7.0460000000000003</v>
        <stp/>
        <stp>P</stp>
        <stp>0</stp>
        <stp>IR</stp>
        <stp>BONDAVG03837</stp>
        <stp>4년이하(당일)</stp>
        <stp/>
        <stp/>
        <tr r="P157" s="1"/>
      </tp>
      <tp>
        <v>3.2770000000000001</v>
        <stp/>
        <stp>P</stp>
        <stp>0</stp>
        <stp>IR</stp>
        <stp>BONDAVG03937</stp>
        <stp>5년이하(당일)</stp>
        <stp/>
        <stp/>
        <tr r="Q169" s="1"/>
      </tp>
      <tp>
        <v>3.19</v>
        <stp/>
        <stp>P</stp>
        <stp>0</stp>
        <stp>IR</stp>
        <stp>BONDAVG03934</stp>
        <stp>5년이하(당일)</stp>
        <stp/>
        <stp/>
        <tr r="Q167" s="1"/>
      </tp>
      <tp>
        <v>3.17</v>
        <stp/>
        <stp>P</stp>
        <stp>0</stp>
        <stp>IR</stp>
        <stp>BONDAVG03938</stp>
        <stp>5년이하(당일)</stp>
        <stp/>
        <stp/>
        <tr r="Q373" s="1"/>
      </tp>
      <tp>
        <v>6.1719999999999997</v>
        <stp/>
        <stp>P</stp>
        <stp>0</stp>
        <stp>IR</stp>
        <stp>BONDAVG03839</stp>
        <stp>4년이하(당일)</stp>
        <stp/>
        <stp/>
        <tr r="P158" s="1"/>
      </tp>
      <tp>
        <v>3.4449999999999998</v>
        <stp/>
        <stp>P</stp>
        <stp>0</stp>
        <stp>IR</stp>
        <stp>BONDAVG03826</stp>
        <stp>4년이하(당일)</stp>
        <stp/>
        <stp/>
        <tr r="P155" s="1"/>
      </tp>
      <tp>
        <v>5.0960000000000001</v>
        <stp/>
        <stp>P</stp>
        <stp>0</stp>
        <stp>IR</stp>
        <stp>BONDAVG13827</stp>
        <stp>4년이하(당일)</stp>
        <stp/>
        <stp/>
        <tr r="P253" s="1"/>
      </tp>
      <tp>
        <v>4.8659999999999997</v>
        <stp/>
        <stp>P</stp>
        <stp>0</stp>
        <stp>IR</stp>
        <stp>BONDAVG03922</stp>
        <stp>5년이하(당일)</stp>
        <stp/>
        <stp/>
        <tr r="Q166" s="1"/>
      </tp>
      <tp>
        <v>3.2</v>
        <stp/>
        <stp>P</stp>
        <stp>0</stp>
        <stp>IR</stp>
        <stp>BONDAVG03920</stp>
        <stp>5년이하(당일)</stp>
        <stp/>
        <stp/>
        <tr r="Q165" s="1"/>
      </tp>
      <tp>
        <v>4.1840000000000002</v>
        <stp/>
        <stp>P</stp>
        <stp>0</stp>
        <stp>IR</stp>
        <stp>BONDAVG03829</stp>
        <stp>4년이하(당일)</stp>
        <stp/>
        <stp/>
        <tr r="P156" s="1"/>
      </tp>
      <tp>
        <v>3.3839999999999999</v>
        <stp/>
        <stp>P</stp>
        <stp>0</stp>
        <stp>IR</stp>
        <stp>BONDAVG03914</stp>
        <stp>5년이하(당일)</stp>
        <stp/>
        <stp/>
        <tr r="Q164" s="1"/>
      </tp>
      <tp>
        <v>5.0279999999999996</v>
        <stp/>
        <stp>P</stp>
        <stp>0</stp>
        <stp>IR</stp>
        <stp>BONDAVG03904</stp>
        <stp>5년이하(당일)</stp>
        <stp/>
        <stp/>
        <tr r="Q163" s="1"/>
      </tp>
      <tp>
        <v>3.7029999999999998</v>
        <stp/>
        <stp>P</stp>
        <stp>0</stp>
        <stp>IR</stp>
        <stp>BONDAVG63805</stp>
        <stp>4년이하(당일)</stp>
        <stp/>
        <stp/>
        <tr r="P350" s="1"/>
      </tp>
      <tp>
        <v>3.3069999999999999</v>
        <stp/>
        <stp>P</stp>
        <stp>0</stp>
        <stp>IR</stp>
        <stp>BONDAVG03787</stp>
        <stp>3월이하(당일)</stp>
        <stp/>
        <stp/>
        <tr r="H154" s="1"/>
      </tp>
      <tp>
        <v>3.4369999999999998</v>
        <stp/>
        <stp>P</stp>
        <stp>0</stp>
        <stp>IR</stp>
        <stp>BONDAVG13785</stp>
        <stp>3월이하(당일)</stp>
        <stp/>
        <stp/>
        <tr r="H252" s="1"/>
      </tp>
      <tp>
        <v>3.3959999999999999</v>
        <stp/>
        <stp>P</stp>
        <stp>0</stp>
        <stp>IR</stp>
        <stp>BONDAVG13784</stp>
        <stp>3월이하(당일)</stp>
        <stp/>
        <stp/>
        <tr r="H251" s="1"/>
      </tp>
      <tp>
        <v>3.45</v>
        <stp/>
        <stp>P</stp>
        <stp>0</stp>
        <stp>IR</stp>
        <stp>BONDAVG03776</stp>
        <stp>3월이하(당일)</stp>
        <stp/>
        <stp/>
        <tr r="H153" s="1"/>
      </tp>
      <tp>
        <v>3.548</v>
        <stp/>
        <stp>P</stp>
        <stp>0</stp>
        <stp>IR</stp>
        <stp>BONDAVG63270</stp>
        <stp>6월이하(당일)</stp>
        <stp/>
        <stp/>
        <tr r="I349" s="1"/>
      </tp>
      <tp>
        <v>3.4660000000000002</v>
        <stp/>
        <stp>P</stp>
        <stp>0</stp>
        <stp>IR</stp>
        <stp>BONDAVG03271</stp>
        <stp>6월이하(당일)</stp>
        <stp/>
        <stp/>
        <tr r="I140" s="1"/>
      </tp>
      <tp>
        <v>3.4079999999999999</v>
        <stp/>
        <stp>P</stp>
        <stp>0</stp>
        <stp>IR</stp>
        <stp>BONDAVG03264</stp>
        <stp>6월이하(당일)</stp>
        <stp/>
        <stp/>
        <tr r="I139" s="1"/>
      </tp>
      <tp>
        <v>3.48</v>
        <stp/>
        <stp>P</stp>
        <stp>0</stp>
        <stp>IR</stp>
        <stp>BONDAVG13768</stp>
        <stp>3월이하(당일)</stp>
        <stp/>
        <stp/>
        <tr r="H250" s="1"/>
      </tp>
      <tp>
        <v>3.6</v>
        <stp/>
        <stp>P</stp>
        <stp>0</stp>
        <stp>IR</stp>
        <stp>BONDAVG03757</stp>
        <stp>3월이하(당일)</stp>
        <stp/>
        <stp/>
        <tr r="H152" s="1"/>
      </tp>
      <tp>
        <v>3.5070000000000001</v>
        <stp/>
        <stp>P</stp>
        <stp>0</stp>
        <stp>IR</stp>
        <stp>BONDAVG03243</stp>
        <stp>6월이하(당일)</stp>
        <stp/>
        <stp/>
        <tr r="I138" s="1"/>
      </tp>
      <tp>
        <v>3.597</v>
        <stp/>
        <stp>P</stp>
        <stp>0</stp>
        <stp>IR</stp>
        <stp>BONDAVG03713</stp>
        <stp>3월이하(당일)</stp>
        <stp/>
        <stp/>
        <tr r="H151" s="1"/>
      </tp>
      <tp>
        <v>3.528</v>
        <stp/>
        <stp>P</stp>
        <stp>0</stp>
        <stp>IR</stp>
        <stp>BONDAVG43208</stp>
        <stp>6월이하(당일)</stp>
        <stp/>
        <stp/>
        <tr r="I299" s="1"/>
      </tp>
      <tp>
        <v>3.355</v>
        <stp/>
        <stp>P</stp>
        <stp>0</stp>
        <stp>IR</stp>
        <stp>BONDAVG03378</stp>
        <stp>6월이하(당일)</stp>
        <stp/>
        <stp/>
        <tr r="I143" s="1"/>
      </tp>
      <tp>
        <v>3.5270000000000001</v>
        <stp/>
        <stp>P</stp>
        <stp>0</stp>
        <stp>IR</stp>
        <stp>BONDAVG03366</stp>
        <stp>6월이하(당일)</stp>
        <stp/>
        <stp/>
        <tr r="I142" s="1"/>
      </tp>
      <tp>
        <v>3.9540000000000002</v>
        <stp/>
        <stp>P</stp>
        <stp>0</stp>
        <stp>IR</stp>
        <stp>BONDAVG73361</stp>
        <stp>6월이하(당일)</stp>
        <stp/>
        <stp/>
        <tr r="I371" s="1"/>
      </tp>
      <tp>
        <v>3.43</v>
        <stp/>
        <stp>P</stp>
        <stp>0</stp>
        <stp>IR</stp>
        <stp>BONDAVG03363</stp>
        <stp>6월이하(당일)</stp>
        <stp/>
        <stp/>
        <tr r="I141" s="1"/>
      </tp>
      <tp>
        <v>3.7879999999999998</v>
        <stp/>
        <stp>P</stp>
        <stp>0</stp>
        <stp>IR</stp>
        <stp>BONDAVG03654</stp>
        <stp>3월이하(당일)</stp>
        <stp/>
        <stp/>
        <tr r="H150" s="1"/>
      </tp>
      <tp>
        <v>3.4079999999999999</v>
        <stp/>
        <stp>P</stp>
        <stp>0</stp>
        <stp>IR</stp>
        <stp>BONDAVG13327</stp>
        <stp>6월이하(당일)</stp>
        <stp/>
        <stp/>
        <tr r="I247" s="1"/>
      </tp>
      <tp>
        <v>3.3980000000000001</v>
        <stp/>
        <stp>P</stp>
        <stp>0</stp>
        <stp>IR</stp>
        <stp>BONDAVG03602</stp>
        <stp>3월이하(당일)</stp>
        <stp/>
        <stp/>
        <tr r="H149" s="1"/>
      </tp>
      <tp>
        <v>3.5539999999999998</v>
        <stp/>
        <stp>P</stp>
        <stp>0</stp>
        <stp>IR</stp>
        <stp>BONDAVG13099</stp>
        <stp>6월이하(당일)</stp>
        <stp/>
        <stp/>
        <tr r="I245" s="1"/>
      </tp>
      <tp>
        <v>3.3660000000000001</v>
        <stp/>
        <stp>P</stp>
        <stp>0</stp>
        <stp>IR</stp>
        <stp>BONDAVG63087</stp>
        <stp>6월이하(당일)</stp>
        <stp/>
        <stp/>
        <tr r="I348" s="1"/>
      </tp>
      <tp>
        <v>3.6259999999999999</v>
        <stp/>
        <stp>P</stp>
        <stp>0</stp>
        <stp>IR</stp>
        <stp>BONDAVG03075</stp>
        <stp>6월이하(당일)</stp>
        <stp/>
        <stp/>
        <tr r="I132" s="1"/>
      </tp>
      <tp>
        <v>3.6309999999999998</v>
        <stp/>
        <stp>P</stp>
        <stp>0</stp>
        <stp>IR</stp>
        <stp>BONDAVG43076</stp>
        <stp>6월이하(당일)</stp>
        <stp/>
        <stp/>
        <tr r="I298" s="1"/>
      </tp>
      <tp>
        <v>3.6349999999999998</v>
        <stp/>
        <stp>P</stp>
        <stp>0</stp>
        <stp>IR</stp>
        <stp>BONDAVG53563</stp>
        <stp>3월이하(당일)</stp>
        <stp/>
        <stp/>
        <tr r="H323" s="1"/>
      </tp>
      <tp>
        <v>3.6579999999999999</v>
        <stp/>
        <stp>P</stp>
        <stp>0</stp>
        <stp>IR</stp>
        <stp>BONDAVG03062</stp>
        <stp>6월이하(당일)</stp>
        <stp/>
        <stp/>
        <tr r="I131" s="1"/>
      </tp>
      <tp>
        <v>3.71</v>
        <stp/>
        <stp>P</stp>
        <stp>0</stp>
        <stp>IR</stp>
        <stp>BONDAVG03061</stp>
        <stp>6월이하(당일)</stp>
        <stp/>
        <stp/>
        <tr r="I130" s="1"/>
      </tp>
      <tp>
        <v>3.5</v>
        <stp/>
        <stp>P</stp>
        <stp>0</stp>
        <stp>IR</stp>
        <stp>BONDAVG53551</stp>
        <stp>3월이하(당일)</stp>
        <stp/>
        <stp/>
        <tr r="H322" s="1"/>
      </tp>
      <tp>
        <v>3.645</v>
        <stp/>
        <stp>P</stp>
        <stp>0</stp>
        <stp>IR</stp>
        <stp>BONDAVG03049</stp>
        <stp>6월이하(당일)</stp>
        <stp/>
        <stp/>
        <tr r="I129" s="1"/>
      </tp>
      <tp>
        <v>3.4529999999999998</v>
        <stp/>
        <stp>P</stp>
        <stp>0</stp>
        <stp>IR</stp>
        <stp>BONDAVG03523</stp>
        <stp>3월이하(당일)</stp>
        <stp/>
        <stp/>
        <tr r="H148" s="1"/>
      </tp>
      <tp>
        <v>3.347</v>
        <stp/>
        <stp>P</stp>
        <stp>0</stp>
        <stp>IR</stp>
        <stp>BONDAVG03020</stp>
        <stp>6월이하(당일)</stp>
        <stp/>
        <stp/>
        <tr r="I127" s="1"/>
      </tp>
      <tp>
        <v>5.8979999999999997</v>
        <stp/>
        <stp>P</stp>
        <stp>0</stp>
        <stp>IR</stp>
        <stp>BONDAVG03021</stp>
        <stp>6월이하(당일)</stp>
        <stp/>
        <stp/>
        <tr r="I128" s="1"/>
      </tp>
      <tp>
        <v>3.851</v>
        <stp/>
        <stp>P</stp>
        <stp>0</stp>
        <stp>IR</stp>
        <stp>BONDAVG13029</stp>
        <stp>6월이하(당일)</stp>
        <stp/>
        <stp/>
        <tr r="I244" s="1"/>
      </tp>
      <tp>
        <v>4.9349999999999996</v>
        <stp/>
        <stp>P</stp>
        <stp>0</stp>
        <stp>IR</stp>
        <stp>BONDAVG03004</stp>
        <stp>6월이하(당일)</stp>
        <stp/>
        <stp/>
        <tr r="I126" s="1"/>
      </tp>
      <tp>
        <v>3.4580000000000002</v>
        <stp/>
        <stp>P</stp>
        <stp>0</stp>
        <stp>IR</stp>
        <stp>BONDAVG13509</stp>
        <stp>3월이하(당일)</stp>
        <stp/>
        <stp/>
        <tr r="H249" s="1"/>
      </tp>
      <tp>
        <v>3.4860000000000002</v>
        <stp/>
        <stp>P</stp>
        <stp>0</stp>
        <stp>IR</stp>
        <stp>BONDAVG13163</stp>
        <stp>6월이하(당일)</stp>
        <stp/>
        <stp/>
        <tr r="I246" s="1"/>
      </tp>
      <tp>
        <v>3.5449999999999999</v>
        <stp/>
        <stp>P</stp>
        <stp>0</stp>
        <stp>IR</stp>
        <stp>BONDAVG53169</stp>
        <stp>6월이하(당일)</stp>
        <stp/>
        <stp/>
        <tr r="I321" s="1"/>
      </tp>
      <tp>
        <v>6.3209999999999997</v>
        <stp/>
        <stp>P</stp>
        <stp>0</stp>
        <stp>IR</stp>
        <stp>BONDAVG03152</stp>
        <stp>6월이하(당일)</stp>
        <stp/>
        <stp/>
        <tr r="I137" s="1"/>
      </tp>
      <tp>
        <v>3.4860000000000002</v>
        <stp/>
        <stp>P</stp>
        <stp>0</stp>
        <stp>IR</stp>
        <stp>BONDAVG03144</stp>
        <stp>6월이하(당일)</stp>
        <stp/>
        <stp/>
        <tr r="I136" s="1"/>
      </tp>
      <tp>
        <v>3.476</v>
        <stp/>
        <stp>P</stp>
        <stp>0</stp>
        <stp>IR</stp>
        <stp>BONDAVG03132</stp>
        <stp>6월이하(당일)</stp>
        <stp/>
        <stp/>
        <tr r="I135" s="1"/>
      </tp>
      <tp>
        <v>3.4350000000000001</v>
        <stp/>
        <stp>P</stp>
        <stp>0</stp>
        <stp>IR</stp>
        <stp>BONDAVG03432</stp>
        <stp>3월이하(당일)</stp>
        <stp/>
        <stp/>
        <tr r="H147" s="1"/>
      </tp>
      <tp>
        <v>3.4649999999999999</v>
        <stp/>
        <stp>P</stp>
        <stp>0</stp>
        <stp>IR</stp>
        <stp>BONDAVG03430</stp>
        <stp>3월이하(당일)</stp>
        <stp/>
        <stp/>
        <tr r="H146" s="1"/>
      </tp>
      <tp>
        <v>3.9689999999999999</v>
        <stp/>
        <stp>P</stp>
        <stp>0</stp>
        <stp>IR</stp>
        <stp>BONDAVG13422</stp>
        <stp>3월이하(당일)</stp>
        <stp/>
        <stp/>
        <tr r="H248" s="1"/>
      </tp>
      <tp>
        <v>3.5110000000000001</v>
        <stp/>
        <stp>P</stp>
        <stp>0</stp>
        <stp>IR</stp>
        <stp>BONDAVG03404</stp>
        <stp>3월이하(당일)</stp>
        <stp/>
        <stp/>
        <tr r="H145" s="1"/>
      </tp>
      <tp>
        <v>3.8519999999999999</v>
        <stp/>
        <stp>P</stp>
        <stp>0</stp>
        <stp>IR</stp>
        <stp>BONDAVG03100</stp>
        <stp>6월이하(당일)</stp>
        <stp/>
        <stp/>
        <tr r="I133" s="1"/>
      </tp>
      <tp>
        <v>3.69</v>
        <stp/>
        <stp>P</stp>
        <stp>0</stp>
        <stp>IR</stp>
        <stp>BONDAVG03101</stp>
        <stp>6월이하(당일)</stp>
        <stp/>
        <stp/>
        <tr r="I134" s="1"/>
      </tp>
      <tp>
        <v>3.4649999999999999</v>
        <stp/>
        <stp>P</stp>
        <stp>0</stp>
        <stp>IR</stp>
        <stp>BONDAVG03401</stp>
        <stp>3월이하(당일)</stp>
        <stp/>
        <stp/>
        <tr r="H144" s="1"/>
      </tp>
      <tp>
        <v>3.3889999999999998</v>
        <stp/>
        <stp>P</stp>
        <stp>0</stp>
        <stp>IR</stp>
        <stp>BONDAVG13986</stp>
        <stp>9월이하(당일)</stp>
        <stp/>
        <stp/>
        <tr r="J255" s="1"/>
      </tp>
      <tp>
        <v>3.411</v>
        <stp/>
        <stp>P</stp>
        <stp>0</stp>
        <stp>IR</stp>
        <stp>BONDAVG13988</stp>
        <stp>9월이하(당일)</stp>
        <stp/>
        <stp/>
        <tr r="J256" s="1"/>
      </tp>
      <tp>
        <v>3.367</v>
        <stp/>
        <stp>P</stp>
        <stp>0</stp>
        <stp>IR</stp>
        <stp>BONDAVG03378</stp>
        <stp>3월이하(당일)</stp>
        <stp/>
        <stp/>
        <tr r="H143" s="1"/>
      </tp>
      <tp>
        <v>3.5369999999999999</v>
        <stp/>
        <stp>P</stp>
        <stp>0</stp>
        <stp>IR</stp>
        <stp>BONDAVG03366</stp>
        <stp>3월이하(당일)</stp>
        <stp/>
        <stp/>
        <tr r="H142" s="1"/>
      </tp>
      <tp>
        <v>3.891</v>
        <stp/>
        <stp>P</stp>
        <stp>0</stp>
        <stp>IR</stp>
        <stp>BONDAVG73361</stp>
        <stp>3월이하(당일)</stp>
        <stp/>
        <stp/>
        <tr r="H371" s="1"/>
      </tp>
      <tp>
        <v>3.4329999999999998</v>
        <stp/>
        <stp>P</stp>
        <stp>0</stp>
        <stp>IR</stp>
        <stp>BONDAVG03962</stp>
        <stp>9월이하(당일)</stp>
        <stp/>
        <stp/>
        <tr r="J172" s="1"/>
      </tp>
      <tp>
        <v>3.4329999999999998</v>
        <stp/>
        <stp>P</stp>
        <stp>0</stp>
        <stp>IR</stp>
        <stp>BONDAVG03363</stp>
        <stp>3월이하(당일)</stp>
        <stp/>
        <stp/>
        <tr r="H141" s="1"/>
      </tp>
      <tp>
        <v>3.5830000000000002</v>
        <stp/>
        <stp>P</stp>
        <stp>0</stp>
        <stp>IR</stp>
        <stp>BONDAVG53966</stp>
        <stp>9월이하(당일)</stp>
        <stp/>
        <stp/>
        <tr r="J324" s="1"/>
      </tp>
      <tp>
        <v>3.7829999999999999</v>
        <stp/>
        <stp>P</stp>
        <stp>0</stp>
        <stp>IR</stp>
        <stp>BONDAVG03654</stp>
        <stp>6월이하(당일)</stp>
        <stp/>
        <stp/>
        <tr r="I150" s="1"/>
      </tp>
      <tp>
        <v>3.3719999999999999</v>
        <stp/>
        <stp>P</stp>
        <stp>0</stp>
        <stp>IR</stp>
        <stp>BONDAVG03954</stp>
        <stp>9월이하(당일)</stp>
        <stp/>
        <stp/>
        <tr r="J171" s="1"/>
      </tp>
      <tp>
        <v>3.3889999999999998</v>
        <stp/>
        <stp>P</stp>
        <stp>0</stp>
        <stp>IR</stp>
        <stp>BONDAVG03946</stp>
        <stp>9월이하(당일)</stp>
        <stp/>
        <stp/>
        <tr r="J170" s="1"/>
      </tp>
      <tp>
        <v>3.359</v>
        <stp/>
        <stp>P</stp>
        <stp>0</stp>
        <stp>IR</stp>
        <stp>BONDAVG03936</stp>
        <stp>9월이하(당일)</stp>
        <stp/>
        <stp/>
        <tr r="J168" s="1"/>
      </tp>
      <tp>
        <v>3.367</v>
        <stp/>
        <stp>P</stp>
        <stp>0</stp>
        <stp>IR</stp>
        <stp>BONDAVG03937</stp>
        <stp>9월이하(당일)</stp>
        <stp/>
        <stp/>
        <tr r="J169" s="1"/>
      </tp>
      <tp>
        <v>3.2989999999999999</v>
        <stp/>
        <stp>P</stp>
        <stp>0</stp>
        <stp>IR</stp>
        <stp>BONDAVG03934</stp>
        <stp>9월이하(당일)</stp>
        <stp/>
        <stp/>
        <tr r="J167" s="1"/>
      </tp>
      <tp>
        <v>3.2719999999999998</v>
        <stp/>
        <stp>P</stp>
        <stp>0</stp>
        <stp>IR</stp>
        <stp>BONDAVG03938</stp>
        <stp>9월이하(당일)</stp>
        <stp/>
        <stp/>
        <tr r="J373" s="1"/>
      </tp>
      <tp>
        <v>3.4180000000000001</v>
        <stp/>
        <stp>P</stp>
        <stp>0</stp>
        <stp>IR</stp>
        <stp>BONDAVG13327</stp>
        <stp>3월이하(당일)</stp>
        <stp/>
        <stp/>
        <tr r="H247" s="1"/>
      </tp>
      <tp>
        <v>3.9209999999999998</v>
        <stp/>
        <stp>P</stp>
        <stp>0</stp>
        <stp>IR</stp>
        <stp>BONDAVG03922</stp>
        <stp>9월이하(당일)</stp>
        <stp/>
        <stp/>
        <tr r="J166" s="1"/>
      </tp>
      <tp>
        <v>3.3069999999999999</v>
        <stp/>
        <stp>P</stp>
        <stp>0</stp>
        <stp>IR</stp>
        <stp>BONDAVG03920</stp>
        <stp>9월이하(당일)</stp>
        <stp/>
        <stp/>
        <tr r="J165" s="1"/>
      </tp>
      <tp>
        <v>3.3639999999999999</v>
        <stp/>
        <stp>P</stp>
        <stp>0</stp>
        <stp>IR</stp>
        <stp>BONDAVG03914</stp>
        <stp>9월이하(당일)</stp>
        <stp/>
        <stp/>
        <tr r="J164" s="1"/>
      </tp>
      <tp>
        <v>3.649</v>
        <stp/>
        <stp>P</stp>
        <stp>0</stp>
        <stp>IR</stp>
        <stp>BONDAVG03904</stp>
        <stp>9월이하(당일)</stp>
        <stp/>
        <stp/>
        <tr r="J163" s="1"/>
      </tp>
      <tp>
        <v>3.39</v>
        <stp/>
        <stp>P</stp>
        <stp>0</stp>
        <stp>IR</stp>
        <stp>BONDAVG03602</stp>
        <stp>6월이하(당일)</stp>
        <stp/>
        <stp/>
        <tr r="I149" s="1"/>
      </tp>
      <tp>
        <v>3.431</v>
        <stp/>
        <stp>P</stp>
        <stp>0</stp>
        <stp>IR</stp>
        <stp>BONDAVG03896</stp>
        <stp>9월이하(당일)</stp>
        <stp/>
        <stp/>
        <tr r="J162" s="1"/>
      </tp>
      <tp>
        <v>3.585</v>
        <stp/>
        <stp>P</stp>
        <stp>0</stp>
        <stp>IR</stp>
        <stp>BONDAVG03787</stp>
        <stp>6월이하(당일)</stp>
        <stp/>
        <stp/>
        <tr r="I154" s="1"/>
      </tp>
      <tp>
        <v>3.5110000000000001</v>
        <stp/>
        <stp>P</stp>
        <stp>0</stp>
        <stp>IR</stp>
        <stp>BONDAVG13785</stp>
        <stp>6월이하(당일)</stp>
        <stp/>
        <stp/>
        <tr r="I252" s="1"/>
      </tp>
      <tp>
        <v>3.4449999999999998</v>
        <stp/>
        <stp>P</stp>
        <stp>0</stp>
        <stp>IR</stp>
        <stp>BONDAVG13784</stp>
        <stp>6월이하(당일)</stp>
        <stp/>
        <stp/>
        <tr r="I251" s="1"/>
      </tp>
      <tp>
        <v>3.4420000000000002</v>
        <stp/>
        <stp>P</stp>
        <stp>0</stp>
        <stp>IR</stp>
        <stp>BONDAVG03776</stp>
        <stp>6월이하(당일)</stp>
        <stp/>
        <stp/>
        <tr r="I153" s="1"/>
      </tp>
      <tp>
        <v>3.5539999999999998</v>
        <stp/>
        <stp>P</stp>
        <stp>0</stp>
        <stp>IR</stp>
        <stp>BONDAVG63270</stp>
        <stp>3월이하(당일)</stp>
        <stp/>
        <stp/>
        <tr r="H349" s="1"/>
      </tp>
      <tp>
        <v>3.4820000000000002</v>
        <stp/>
        <stp>P</stp>
        <stp>0</stp>
        <stp>IR</stp>
        <stp>BONDAVG03271</stp>
        <stp>3월이하(당일)</stp>
        <stp/>
        <stp/>
        <tr r="H140" s="1"/>
      </tp>
      <tp>
        <v>3.411</v>
        <stp/>
        <stp>P</stp>
        <stp>0</stp>
        <stp>IR</stp>
        <stp>BONDAVG03264</stp>
        <stp>3월이하(당일)</stp>
        <stp/>
        <stp/>
        <tr r="H139" s="1"/>
      </tp>
      <tp>
        <v>3.5310000000000001</v>
        <stp/>
        <stp>P</stp>
        <stp>0</stp>
        <stp>IR</stp>
        <stp>BONDAVG03864</stp>
        <stp>9월이하(당일)</stp>
        <stp/>
        <stp/>
        <tr r="J160" s="1"/>
      </tp>
      <tp>
        <v>5.3780000000000001</v>
        <stp/>
        <stp>P</stp>
        <stp>0</stp>
        <stp>IR</stp>
        <stp>BONDAVG03865</stp>
        <stp>9월이하(당일)</stp>
        <stp/>
        <stp/>
        <tr r="J161" s="1"/>
      </tp>
      <tp>
        <v>3.57</v>
        <stp/>
        <stp>P</stp>
        <stp>0</stp>
        <stp>IR</stp>
        <stp>BONDAVG13768</stp>
        <stp>6월이하(당일)</stp>
        <stp/>
        <stp/>
        <tr r="I250" s="1"/>
      </tp>
      <tp>
        <v>3.6579999999999999</v>
        <stp/>
        <stp>P</stp>
        <stp>0</stp>
        <stp>IR</stp>
        <stp>BONDAVG03757</stp>
        <stp>6월이하(당일)</stp>
        <stp/>
        <stp/>
        <tr r="I152" s="1"/>
      </tp>
      <tp>
        <v>3.5209999999999999</v>
        <stp/>
        <stp>P</stp>
        <stp>0</stp>
        <stp>IR</stp>
        <stp>BONDAVG13844</stp>
        <stp>9월이하(당일)</stp>
        <stp/>
        <stp/>
        <tr r="J254" s="1"/>
      </tp>
      <tp>
        <v>3.4489999999999998</v>
        <stp/>
        <stp>P</stp>
        <stp>0</stp>
        <stp>IR</stp>
        <stp>BONDAVG03243</stp>
        <stp>3월이하(당일)</stp>
        <stp/>
        <stp/>
        <tr r="H138" s="1"/>
      </tp>
      <tp>
        <v>5.9820000000000002</v>
        <stp/>
        <stp>P</stp>
        <stp>0</stp>
        <stp>IR</stp>
        <stp>BONDAVG03840</stp>
        <stp>9월이하(당일)</stp>
        <stp/>
        <stp/>
        <tr r="J159" s="1"/>
      </tp>
      <tp>
        <v>6.0519999999999996</v>
        <stp/>
        <stp>P</stp>
        <stp>0</stp>
        <stp>IR</stp>
        <stp>BONDAVG03837</stp>
        <stp>9월이하(당일)</stp>
        <stp/>
        <stp/>
        <tr r="J157" s="1"/>
      </tp>
      <tp>
        <v>5.6749999999999998</v>
        <stp/>
        <stp>P</stp>
        <stp>0</stp>
        <stp>IR</stp>
        <stp>BONDAVG03839</stp>
        <stp>9월이하(당일)</stp>
        <stp/>
        <stp/>
        <tr r="J158" s="1"/>
      </tp>
      <tp>
        <v>3.3889999999999998</v>
        <stp/>
        <stp>P</stp>
        <stp>0</stp>
        <stp>IR</stp>
        <stp>BONDAVG03826</stp>
        <stp>9월이하(당일)</stp>
        <stp/>
        <stp/>
        <tr r="J155" s="1"/>
      </tp>
      <tp>
        <v>4.0759999999999996</v>
        <stp/>
        <stp>P</stp>
        <stp>0</stp>
        <stp>IR</stp>
        <stp>BONDAVG13827</stp>
        <stp>9월이하(당일)</stp>
        <stp/>
        <stp/>
        <tr r="J253" s="1"/>
      </tp>
      <tp>
        <v>3.6179999999999999</v>
        <stp/>
        <stp>P</stp>
        <stp>0</stp>
        <stp>IR</stp>
        <stp>BONDAVG03829</stp>
        <stp>9월이하(당일)</stp>
        <stp/>
        <stp/>
        <tr r="J156" s="1"/>
      </tp>
      <tp>
        <v>3.5939999999999999</v>
        <stp/>
        <stp>P</stp>
        <stp>0</stp>
        <stp>IR</stp>
        <stp>BONDAVG03713</stp>
        <stp>6월이하(당일)</stp>
        <stp/>
        <stp/>
        <tr r="I151" s="1"/>
      </tp>
      <tp>
        <v>3.593</v>
        <stp/>
        <stp>P</stp>
        <stp>0</stp>
        <stp>IR</stp>
        <stp>BONDAVG63805</stp>
        <stp>9월이하(당일)</stp>
        <stp/>
        <stp/>
        <tr r="J350" s="1"/>
      </tp>
      <tp>
        <v>3.1909999999999998</v>
        <stp/>
        <stp>P</stp>
        <stp>0</stp>
        <stp>IR</stp>
        <stp>BONDAVG43208</stp>
        <stp>3월이하(당일)</stp>
        <stp/>
        <stp/>
        <tr r="H299" s="1"/>
      </tp>
      <tp>
        <v>3.4860000000000002</v>
        <stp/>
        <stp>P</stp>
        <stp>0</stp>
        <stp>IR</stp>
        <stp>BONDAVG13163</stp>
        <stp>3월이하(당일)</stp>
        <stp/>
        <stp/>
        <tr r="H246" s="1"/>
      </tp>
      <tp>
        <v>3.5409999999999999</v>
        <stp/>
        <stp>P</stp>
        <stp>0</stp>
        <stp>IR</stp>
        <stp>BONDAVG53169</stp>
        <stp>3월이하(당일)</stp>
        <stp/>
        <stp/>
        <tr r="H321" s="1"/>
      </tp>
      <tp>
        <v>5.758</v>
        <stp/>
        <stp>P</stp>
        <stp>0</stp>
        <stp>IR</stp>
        <stp>BONDAVG03152</stp>
        <stp>3월이하(당일)</stp>
        <stp/>
        <stp/>
        <tr r="H137" s="1"/>
      </tp>
      <tp>
        <v>3.4409999999999998</v>
        <stp/>
        <stp>P</stp>
        <stp>0</stp>
        <stp>IR</stp>
        <stp>BONDAVG03144</stp>
        <stp>3월이하(당일)</stp>
        <stp/>
        <stp/>
        <tr r="H136" s="1"/>
      </tp>
      <tp>
        <v>3.49</v>
        <stp/>
        <stp>P</stp>
        <stp>0</stp>
        <stp>IR</stp>
        <stp>BONDAVG03132</stp>
        <stp>3월이하(당일)</stp>
        <stp/>
        <stp/>
        <tr r="H135" s="1"/>
      </tp>
      <tp>
        <v>3.423</v>
        <stp/>
        <stp>P</stp>
        <stp>0</stp>
        <stp>IR</stp>
        <stp>BONDAVG03432</stp>
        <stp>6월이하(당일)</stp>
        <stp/>
        <stp/>
        <tr r="I147" s="1"/>
      </tp>
      <tp>
        <v>3.431</v>
        <stp/>
        <stp>P</stp>
        <stp>0</stp>
        <stp>IR</stp>
        <stp>BONDAVG03430</stp>
        <stp>6월이하(당일)</stp>
        <stp/>
        <stp/>
        <tr r="I146" s="1"/>
      </tp>
      <tp>
        <v>4.0380000000000003</v>
        <stp/>
        <stp>P</stp>
        <stp>0</stp>
        <stp>IR</stp>
        <stp>BONDAVG13422</stp>
        <stp>6월이하(당일)</stp>
        <stp/>
        <stp/>
        <tr r="I248" s="1"/>
      </tp>
      <tp>
        <v>3.4929999999999999</v>
        <stp/>
        <stp>P</stp>
        <stp>0</stp>
        <stp>IR</stp>
        <stp>BONDAVG03404</stp>
        <stp>6월이하(당일)</stp>
        <stp/>
        <stp/>
        <tr r="I145" s="1"/>
      </tp>
      <tp>
        <v>3.7789999999999999</v>
        <stp/>
        <stp>P</stp>
        <stp>0</stp>
        <stp>IR</stp>
        <stp>BONDAVG03100</stp>
        <stp>3월이하(당일)</stp>
        <stp/>
        <stp/>
        <tr r="H133" s="1"/>
      </tp>
      <tp>
        <v>3.6459999999999999</v>
        <stp/>
        <stp>P</stp>
        <stp>0</stp>
        <stp>IR</stp>
        <stp>BONDAVG03101</stp>
        <stp>3월이하(당일)</stp>
        <stp/>
        <stp/>
        <tr r="H134" s="1"/>
      </tp>
      <tp>
        <v>3.431</v>
        <stp/>
        <stp>P</stp>
        <stp>0</stp>
        <stp>IR</stp>
        <stp>BONDAVG03401</stp>
        <stp>6월이하(당일)</stp>
        <stp/>
        <stp/>
        <tr r="I144" s="1"/>
      </tp>
      <tp>
        <v>3.5419999999999998</v>
        <stp/>
        <stp>P</stp>
        <stp>0</stp>
        <stp>IR</stp>
        <stp>BONDAVG13099</stp>
        <stp>3월이하(당일)</stp>
        <stp/>
        <stp/>
        <tr r="H245" s="1"/>
      </tp>
      <tp>
        <v>3.371</v>
        <stp/>
        <stp>P</stp>
        <stp>0</stp>
        <stp>IR</stp>
        <stp>BONDAVG63087</stp>
        <stp>3월이하(당일)</stp>
        <stp/>
        <stp/>
        <tr r="H348" s="1"/>
      </tp>
      <tp>
        <v>3.6080000000000001</v>
        <stp/>
        <stp>P</stp>
        <stp>0</stp>
        <stp>IR</stp>
        <stp>BONDAVG03075</stp>
        <stp>3월이하(당일)</stp>
        <stp/>
        <stp/>
        <tr r="H132" s="1"/>
      </tp>
      <tp>
        <v>3.5659999999999998</v>
        <stp/>
        <stp>P</stp>
        <stp>0</stp>
        <stp>IR</stp>
        <stp>BONDAVG43076</stp>
        <stp>3월이하(당일)</stp>
        <stp/>
        <stp/>
        <tr r="H298" s="1"/>
      </tp>
      <tp>
        <v>3.7090000000000001</v>
        <stp/>
        <stp>P</stp>
        <stp>0</stp>
        <stp>IR</stp>
        <stp>BONDAVG53563</stp>
        <stp>6월이하(당일)</stp>
        <stp/>
        <stp/>
        <tr r="I323" s="1"/>
      </tp>
      <tp>
        <v>3.661</v>
        <stp/>
        <stp>P</stp>
        <stp>0</stp>
        <stp>IR</stp>
        <stp>BONDAVG03062</stp>
        <stp>3월이하(당일)</stp>
        <stp/>
        <stp/>
        <tr r="H131" s="1"/>
      </tp>
      <tp>
        <v>3.706</v>
        <stp/>
        <stp>P</stp>
        <stp>0</stp>
        <stp>IR</stp>
        <stp>BONDAVG03061</stp>
        <stp>3월이하(당일)</stp>
        <stp/>
        <stp/>
        <tr r="H130" s="1"/>
      </tp>
      <tp>
        <v>3.488</v>
        <stp/>
        <stp>P</stp>
        <stp>0</stp>
        <stp>IR</stp>
        <stp>BONDAVG53551</stp>
        <stp>6월이하(당일)</stp>
        <stp/>
        <stp/>
        <tr r="I322" s="1"/>
      </tp>
      <tp>
        <v>3.6429999999999998</v>
        <stp/>
        <stp>P</stp>
        <stp>0</stp>
        <stp>IR</stp>
        <stp>BONDAVG03049</stp>
        <stp>3월이하(당일)</stp>
        <stp/>
        <stp/>
        <tr r="H129" s="1"/>
      </tp>
      <tp>
        <v>3.4449999999999998</v>
        <stp/>
        <stp>P</stp>
        <stp>0</stp>
        <stp>IR</stp>
        <stp>BONDAVG03523</stp>
        <stp>6월이하(당일)</stp>
        <stp/>
        <stp/>
        <tr r="I148" s="1"/>
      </tp>
      <tp>
        <v>3.359</v>
        <stp/>
        <stp>P</stp>
        <stp>0</stp>
        <stp>IR</stp>
        <stp>BONDAVG03020</stp>
        <stp>3월이하(당일)</stp>
        <stp/>
        <stp/>
        <tr r="H127" s="1"/>
      </tp>
      <tp>
        <v>5.83</v>
        <stp/>
        <stp>P</stp>
        <stp>0</stp>
        <stp>IR</stp>
        <stp>BONDAVG03021</stp>
        <stp>3월이하(당일)</stp>
        <stp/>
        <stp/>
        <tr r="H128" s="1"/>
      </tp>
      <tp>
        <v>3.778</v>
        <stp/>
        <stp>P</stp>
        <stp>0</stp>
        <stp>IR</stp>
        <stp>BONDAVG13029</stp>
        <stp>3월이하(당일)</stp>
        <stp/>
        <stp/>
        <tr r="H244" s="1"/>
      </tp>
      <tp>
        <v>4.5970000000000004</v>
        <stp/>
        <stp>P</stp>
        <stp>0</stp>
        <stp>IR</stp>
        <stp>BONDAVG03004</stp>
        <stp>3월이하(당일)</stp>
        <stp/>
        <stp/>
        <tr r="H126" s="1"/>
      </tp>
      <tp>
        <v>3.476</v>
        <stp/>
        <stp>P</stp>
        <stp>0</stp>
        <stp>IR</stp>
        <stp>BONDAVG13509</stp>
        <stp>6월이하(당일)</stp>
        <stp/>
        <stp/>
        <tr r="I249" s="1"/>
      </tp>
      <tp>
        <v>3.7280000000000002</v>
        <stp/>
        <stp>P</stp>
        <stp>0</stp>
        <stp>IR</stp>
        <stp>BONDAVG53563</stp>
        <stp>9월이하(당일)</stp>
        <stp/>
        <stp/>
        <tr r="J323" s="1"/>
      </tp>
      <tp>
        <v>3.4060000000000001</v>
        <stp/>
        <stp>P</stp>
        <stp>0</stp>
        <stp>IR</stp>
        <stp>BONDAVG53551</stp>
        <stp>9월이하(당일)</stp>
        <stp/>
        <stp/>
        <tr r="J322" s="1"/>
      </tp>
      <tp>
        <v>3.3620000000000001</v>
        <stp/>
        <stp>P</stp>
        <stp>0</stp>
        <stp>IR</stp>
        <stp>BONDAVG03523</stp>
        <stp>9월이하(당일)</stp>
        <stp/>
        <stp/>
        <tr r="J148" s="1"/>
      </tp>
      <tp>
        <v>3.403</v>
        <stp/>
        <stp>P</stp>
        <stp>0</stp>
        <stp>IR</stp>
        <stp>BONDAVG13509</stp>
        <stp>9월이하(당일)</stp>
        <stp/>
        <stp/>
        <tr r="J249" s="1"/>
      </tp>
      <tp>
        <v>3.3370000000000002</v>
        <stp/>
        <stp>P</stp>
        <stp>0</stp>
        <stp>IR</stp>
        <stp>BONDAVG03432</stp>
        <stp>9월이하(당일)</stp>
        <stp/>
        <stp/>
        <tr r="J147" s="1"/>
      </tp>
      <tp>
        <v>3.3610000000000002</v>
        <stp/>
        <stp>P</stp>
        <stp>0</stp>
        <stp>IR</stp>
        <stp>BONDAVG03430</stp>
        <stp>9월이하(당일)</stp>
        <stp/>
        <stp/>
        <tr r="J146" s="1"/>
      </tp>
      <tp>
        <v>4.048</v>
        <stp/>
        <stp>P</stp>
        <stp>0</stp>
        <stp>IR</stp>
        <stp>BONDAVG13422</stp>
        <stp>9월이하(당일)</stp>
        <stp/>
        <stp/>
        <tr r="J248" s="1"/>
      </tp>
      <tp>
        <v>3.4550000000000001</v>
        <stp/>
        <stp>P</stp>
        <stp>0</stp>
        <stp>IR</stp>
        <stp>BONDAVG03404</stp>
        <stp>9월이하(당일)</stp>
        <stp/>
        <stp/>
        <tr r="J145" s="1"/>
      </tp>
      <tp>
        <v>3.3610000000000002</v>
        <stp/>
        <stp>P</stp>
        <stp>0</stp>
        <stp>IR</stp>
        <stp>BONDAVG03401</stp>
        <stp>9월이하(당일)</stp>
        <stp/>
        <stp/>
        <tr r="J144" s="1"/>
      </tp>
      <tp>
        <v>3.4929999999999999</v>
        <stp/>
        <stp>P</stp>
        <stp>0</stp>
        <stp>IR</stp>
        <stp>BONDAVG03896</stp>
        <stp>6월이하(당일)</stp>
        <stp/>
        <stp/>
        <tr r="I162" s="1"/>
      </tp>
      <tp>
        <v>3.657</v>
        <stp/>
        <stp>P</stp>
        <stp>0</stp>
        <stp>IR</stp>
        <stp>BONDAVG03787</stp>
        <stp>9월이하(당일)</stp>
        <stp/>
        <stp/>
        <tr r="J154" s="1"/>
      </tp>
      <tp>
        <v>3.53</v>
        <stp/>
        <stp>P</stp>
        <stp>0</stp>
        <stp>IR</stp>
        <stp>BONDAVG13785</stp>
        <stp>9월이하(당일)</stp>
        <stp/>
        <stp/>
        <tr r="J252" s="1"/>
      </tp>
      <tp>
        <v>3.4529999999999998</v>
        <stp/>
        <stp>P</stp>
        <stp>0</stp>
        <stp>IR</stp>
        <stp>BONDAVG13784</stp>
        <stp>9월이하(당일)</stp>
        <stp/>
        <stp/>
        <tr r="J251" s="1"/>
      </tp>
      <tp>
        <v>3.3570000000000002</v>
        <stp/>
        <stp>P</stp>
        <stp>0</stp>
        <stp>IR</stp>
        <stp>BONDAVG03776</stp>
        <stp>9월이하(당일)</stp>
        <stp/>
        <stp/>
        <tr r="J153" s="1"/>
      </tp>
      <tp>
        <v>3.5209999999999999</v>
        <stp/>
        <stp>P</stp>
        <stp>0</stp>
        <stp>IR</stp>
        <stp>BONDAVG03864</stp>
        <stp>6월이하(당일)</stp>
        <stp/>
        <stp/>
        <tr r="I160" s="1"/>
      </tp>
      <tp>
        <v>5.2469999999999999</v>
        <stp/>
        <stp>P</stp>
        <stp>0</stp>
        <stp>IR</stp>
        <stp>BONDAVG03865</stp>
        <stp>6월이하(당일)</stp>
        <stp/>
        <stp/>
        <tr r="I161" s="1"/>
      </tp>
      <tp>
        <v>3.5710000000000002</v>
        <stp/>
        <stp>P</stp>
        <stp>0</stp>
        <stp>IR</stp>
        <stp>BONDAVG13768</stp>
        <stp>9월이하(당일)</stp>
        <stp/>
        <stp/>
        <tr r="J250" s="1"/>
      </tp>
      <tp>
        <v>3.6760000000000002</v>
        <stp/>
        <stp>P</stp>
        <stp>0</stp>
        <stp>IR</stp>
        <stp>BONDAVG03757</stp>
        <stp>9월이하(당일)</stp>
        <stp/>
        <stp/>
        <tr r="J152" s="1"/>
      </tp>
      <tp>
        <v>3.5249999999999999</v>
        <stp/>
        <stp>P</stp>
        <stp>0</stp>
        <stp>IR</stp>
        <stp>BONDAVG13844</stp>
        <stp>6월이하(당일)</stp>
        <stp/>
        <stp/>
        <tr r="I254" s="1"/>
      </tp>
      <tp>
        <v>5.798</v>
        <stp/>
        <stp>P</stp>
        <stp>0</stp>
        <stp>IR</stp>
        <stp>BONDAVG03840</stp>
        <stp>6월이하(당일)</stp>
        <stp/>
        <stp/>
        <tr r="I159" s="1"/>
      </tp>
      <tp>
        <v>6.0110000000000001</v>
        <stp/>
        <stp>P</stp>
        <stp>0</stp>
        <stp>IR</stp>
        <stp>BONDAVG03837</stp>
        <stp>6월이하(당일)</stp>
        <stp/>
        <stp/>
        <tr r="I157" s="1"/>
      </tp>
      <tp>
        <v>5.5519999999999996</v>
        <stp/>
        <stp>P</stp>
        <stp>0</stp>
        <stp>IR</stp>
        <stp>BONDAVG03839</stp>
        <stp>6월이하(당일)</stp>
        <stp/>
        <stp/>
        <tr r="I158" s="1"/>
      </tp>
      <tp>
        <v>3.4550000000000001</v>
        <stp/>
        <stp>P</stp>
        <stp>0</stp>
        <stp>IR</stp>
        <stp>BONDAVG03826</stp>
        <stp>6월이하(당일)</stp>
        <stp/>
        <stp/>
        <tr r="I155" s="1"/>
      </tp>
      <tp>
        <v>4.032</v>
        <stp/>
        <stp>P</stp>
        <stp>0</stp>
        <stp>IR</stp>
        <stp>BONDAVG13827</stp>
        <stp>6월이하(당일)</stp>
        <stp/>
        <stp/>
        <tr r="I253" s="1"/>
      </tp>
      <tp>
        <v>3.6040000000000001</v>
        <stp/>
        <stp>P</stp>
        <stp>0</stp>
        <stp>IR</stp>
        <stp>BONDAVG03829</stp>
        <stp>6월이하(당일)</stp>
        <stp/>
        <stp/>
        <tr r="I156" s="1"/>
      </tp>
      <tp>
        <v>3.5910000000000002</v>
        <stp/>
        <stp>P</stp>
        <stp>0</stp>
        <stp>IR</stp>
        <stp>BONDAVG03713</stp>
        <stp>9월이하(당일)</stp>
        <stp/>
        <stp/>
        <tr r="J151" s="1"/>
      </tp>
      <tp>
        <v>3.6480000000000001</v>
        <stp/>
        <stp>P</stp>
        <stp>0</stp>
        <stp>IR</stp>
        <stp>BONDAVG63805</stp>
        <stp>6월이하(당일)</stp>
        <stp/>
        <stp/>
        <tr r="I350" s="1"/>
      </tp>
      <tp>
        <v>3.4510000000000001</v>
        <stp/>
        <stp>P</stp>
        <stp>0</stp>
        <stp>IR</stp>
        <stp>BONDAVG13986</stp>
        <stp>6월이하(당일)</stp>
        <stp/>
        <stp/>
        <tr r="I255" s="1"/>
      </tp>
      <tp>
        <v>3.484</v>
        <stp/>
        <stp>P</stp>
        <stp>0</stp>
        <stp>IR</stp>
        <stp>BONDAVG13988</stp>
        <stp>6월이하(당일)</stp>
        <stp/>
        <stp/>
        <tr r="I256" s="1"/>
      </tp>
      <tp>
        <v>3.4830000000000001</v>
        <stp/>
        <stp>P</stp>
        <stp>0</stp>
        <stp>IR</stp>
        <stp>BONDAVG03962</stp>
        <stp>6월이하(당일)</stp>
        <stp/>
        <stp/>
        <tr r="I172" s="1"/>
      </tp>
      <tp>
        <v>3.577</v>
        <stp/>
        <stp>P</stp>
        <stp>0</stp>
        <stp>IR</stp>
        <stp>BONDAVG53966</stp>
        <stp>6월이하(당일)</stp>
        <stp/>
        <stp/>
        <tr r="I324" s="1"/>
      </tp>
      <tp>
        <v>3.718</v>
        <stp/>
        <stp>P</stp>
        <stp>0</stp>
        <stp>IR</stp>
        <stp>BONDAVG03654</stp>
        <stp>9월이하(당일)</stp>
        <stp/>
        <stp/>
        <tr r="J150" s="1"/>
      </tp>
      <tp>
        <v>3.4329999999999998</v>
        <stp/>
        <stp>P</stp>
        <stp>0</stp>
        <stp>IR</stp>
        <stp>BONDAVG03954</stp>
        <stp>6월이하(당일)</stp>
        <stp/>
        <stp/>
        <tr r="I171" s="1"/>
      </tp>
      <tp>
        <v>3.4569999999999999</v>
        <stp/>
        <stp>P</stp>
        <stp>0</stp>
        <stp>IR</stp>
        <stp>BONDAVG03946</stp>
        <stp>6월이하(당일)</stp>
        <stp/>
        <stp/>
        <tr r="I170" s="1"/>
      </tp>
      <tp>
        <v>3.444</v>
        <stp/>
        <stp>P</stp>
        <stp>0</stp>
        <stp>IR</stp>
        <stp>BONDAVG03936</stp>
        <stp>6월이하(당일)</stp>
        <stp/>
        <stp/>
        <tr r="I168" s="1"/>
      </tp>
      <tp>
        <v>3.4569999999999999</v>
        <stp/>
        <stp>P</stp>
        <stp>0</stp>
        <stp>IR</stp>
        <stp>BONDAVG03937</stp>
        <stp>6월이하(당일)</stp>
        <stp/>
        <stp/>
        <tr r="I169" s="1"/>
      </tp>
      <tp>
        <v>3.3839999999999999</v>
        <stp/>
        <stp>P</stp>
        <stp>0</stp>
        <stp>IR</stp>
        <stp>BONDAVG03934</stp>
        <stp>6월이하(당일)</stp>
        <stp/>
        <stp/>
        <tr r="I167" s="1"/>
      </tp>
      <tp>
        <v>3.371</v>
        <stp/>
        <stp>P</stp>
        <stp>0</stp>
        <stp>IR</stp>
        <stp>BONDAVG03938</stp>
        <stp>6월이하(당일)</stp>
        <stp/>
        <stp/>
        <tr r="I373" s="1"/>
      </tp>
      <tp>
        <v>3.8980000000000001</v>
        <stp/>
        <stp>P</stp>
        <stp>0</stp>
        <stp>IR</stp>
        <stp>BONDAVG03922</stp>
        <stp>6월이하(당일)</stp>
        <stp/>
        <stp/>
        <tr r="I166" s="1"/>
      </tp>
      <tp>
        <v>3.3860000000000001</v>
        <stp/>
        <stp>P</stp>
        <stp>0</stp>
        <stp>IR</stp>
        <stp>BONDAVG03920</stp>
        <stp>6월이하(당일)</stp>
        <stp/>
        <stp/>
        <tr r="I165" s="1"/>
      </tp>
      <tp>
        <v>3.4329999999999998</v>
        <stp/>
        <stp>P</stp>
        <stp>0</stp>
        <stp>IR</stp>
        <stp>BONDAVG03914</stp>
        <stp>6월이하(당일)</stp>
        <stp/>
        <stp/>
        <tr r="I164" s="1"/>
      </tp>
      <tp>
        <v>3.6120000000000001</v>
        <stp/>
        <stp>P</stp>
        <stp>0</stp>
        <stp>IR</stp>
        <stp>BONDAVG03904</stp>
        <stp>6월이하(당일)</stp>
        <stp/>
        <stp/>
        <tr r="I163" s="1"/>
      </tp>
      <tp>
        <v>3.3029999999999999</v>
        <stp/>
        <stp>P</stp>
        <stp>0</stp>
        <stp>IR</stp>
        <stp>BONDAVG03602</stp>
        <stp>9월이하(당일)</stp>
        <stp/>
        <stp/>
        <tr r="J149" s="1"/>
      </tp>
      <tp>
        <v>3.4289999999999998</v>
        <stp/>
        <stp>P</stp>
        <stp>0</stp>
        <stp>IR</stp>
        <stp>BONDAVG13163</stp>
        <stp>9월이하(당일)</stp>
        <stp/>
        <stp/>
        <tr r="J246" s="1"/>
      </tp>
      <tp>
        <v>3.4830000000000001</v>
        <stp/>
        <stp>P</stp>
        <stp>0</stp>
        <stp>IR</stp>
        <stp>BONDAVG53169</stp>
        <stp>9월이하(당일)</stp>
        <stp/>
        <stp/>
        <tr r="J321" s="1"/>
      </tp>
      <tp>
        <v>6.5209999999999999</v>
        <stp/>
        <stp>P</stp>
        <stp>0</stp>
        <stp>IR</stp>
        <stp>BONDAVG03152</stp>
        <stp>9월이하(당일)</stp>
        <stp/>
        <stp/>
        <tr r="J137" s="1"/>
      </tp>
      <tp>
        <v>3.49</v>
        <stp/>
        <stp>P</stp>
        <stp>0</stp>
        <stp>IR</stp>
        <stp>BONDAVG03144</stp>
        <stp>9월이하(당일)</stp>
        <stp/>
        <stp/>
        <tr r="J136" s="1"/>
      </tp>
      <tp>
        <v>3.4359999999999999</v>
        <stp/>
        <stp>P</stp>
        <stp>0</stp>
        <stp>IR</stp>
        <stp>BONDAVG03132</stp>
        <stp>9월이하(당일)</stp>
        <stp/>
        <stp/>
        <tr r="J135" s="1"/>
      </tp>
      <tp>
        <v>3.8860000000000001</v>
        <stp/>
        <stp>P</stp>
        <stp>0</stp>
        <stp>IR</stp>
        <stp>BONDAVG03100</stp>
        <stp>9월이하(당일)</stp>
        <stp/>
        <stp/>
        <tr r="J133" s="1"/>
      </tp>
      <tp>
        <v>3.6469999999999998</v>
        <stp/>
        <stp>P</stp>
        <stp>0</stp>
        <stp>IR</stp>
        <stp>BONDAVG03101</stp>
        <stp>9월이하(당일)</stp>
        <stp/>
        <stp/>
        <tr r="J134" s="1"/>
      </tp>
      <tp>
        <v>3.49</v>
        <stp/>
        <stp>P</stp>
        <stp>0</stp>
        <stp>IR</stp>
        <stp>BONDAVG13099</stp>
        <stp>9월이하(당일)</stp>
        <stp/>
        <stp/>
        <tr r="J245" s="1"/>
      </tp>
      <tp>
        <v>3.3</v>
        <stp/>
        <stp>P</stp>
        <stp>0</stp>
        <stp>IR</stp>
        <stp>BONDAVG63087</stp>
        <stp>9월이하(당일)</stp>
        <stp/>
        <stp/>
        <tr r="J348" s="1"/>
      </tp>
      <tp>
        <v>3.5670000000000002</v>
        <stp/>
        <stp>P</stp>
        <stp>0</stp>
        <stp>IR</stp>
        <stp>BONDAVG03075</stp>
        <stp>9월이하(당일)</stp>
        <stp/>
        <stp/>
        <tr r="J132" s="1"/>
      </tp>
      <tp>
        <v>3.645</v>
        <stp/>
        <stp>P</stp>
        <stp>0</stp>
        <stp>IR</stp>
        <stp>BONDAVG43076</stp>
        <stp>9월이하(당일)</stp>
        <stp/>
        <stp/>
        <tr r="J298" s="1"/>
      </tp>
      <tp>
        <v>3.6549999999999998</v>
        <stp/>
        <stp>P</stp>
        <stp>0</stp>
        <stp>IR</stp>
        <stp>BONDAVG03062</stp>
        <stp>9월이하(당일)</stp>
        <stp/>
        <stp/>
        <tr r="J131" s="1"/>
      </tp>
      <tp>
        <v>3.6859999999999999</v>
        <stp/>
        <stp>P</stp>
        <stp>0</stp>
        <stp>IR</stp>
        <stp>BONDAVG03061</stp>
        <stp>9월이하(당일)</stp>
        <stp/>
        <stp/>
        <tr r="J130" s="1"/>
      </tp>
      <tp>
        <v>3.6019999999999999</v>
        <stp/>
        <stp>P</stp>
        <stp>0</stp>
        <stp>IR</stp>
        <stp>BONDAVG03049</stp>
        <stp>9월이하(당일)</stp>
        <stp/>
        <stp/>
        <tr r="J129" s="1"/>
      </tp>
      <tp>
        <v>3.282</v>
        <stp/>
        <stp>P</stp>
        <stp>0</stp>
        <stp>IR</stp>
        <stp>BONDAVG03020</stp>
        <stp>9월이하(당일)</stp>
        <stp/>
        <stp/>
        <tr r="J127" s="1"/>
      </tp>
      <tp>
        <v>5.9240000000000004</v>
        <stp/>
        <stp>P</stp>
        <stp>0</stp>
        <stp>IR</stp>
        <stp>BONDAVG03021</stp>
        <stp>9월이하(당일)</stp>
        <stp/>
        <stp/>
        <tr r="J128" s="1"/>
      </tp>
      <tp>
        <v>3.8919999999999999</v>
        <stp/>
        <stp>P</stp>
        <stp>0</stp>
        <stp>IR</stp>
        <stp>BONDAVG13029</stp>
        <stp>9월이하(당일)</stp>
        <stp/>
        <stp/>
        <tr r="J244" s="1"/>
      </tp>
      <tp>
        <v>5.2430000000000003</v>
        <stp/>
        <stp>P</stp>
        <stp>0</stp>
        <stp>IR</stp>
        <stp>BONDAVG03004</stp>
        <stp>9월이하(당일)</stp>
        <stp/>
        <stp/>
        <tr r="J126" s="1"/>
      </tp>
      <tp>
        <v>3.4620000000000002</v>
        <stp/>
        <stp>P</stp>
        <stp>0</stp>
        <stp>IR</stp>
        <stp>BONDAVG13986</stp>
        <stp>3월이하(당일)</stp>
        <stp/>
        <stp/>
        <tr r="H255" s="1"/>
      </tp>
      <tp>
        <v>3.4670000000000001</v>
        <stp/>
        <stp>P</stp>
        <stp>0</stp>
        <stp>IR</stp>
        <stp>BONDAVG13988</stp>
        <stp>3월이하(당일)</stp>
        <stp/>
        <stp/>
        <tr r="H256" s="1"/>
      </tp>
      <tp>
        <v>3.2930000000000001</v>
        <stp/>
        <stp>P</stp>
        <stp>0</stp>
        <stp>IR</stp>
        <stp>BONDAVG03378</stp>
        <stp>9월이하(당일)</stp>
        <stp/>
        <stp/>
        <tr r="J143" s="1"/>
      </tp>
      <tp>
        <v>3.5169999999999999</v>
        <stp/>
        <stp>P</stp>
        <stp>0</stp>
        <stp>IR</stp>
        <stp>BONDAVG03366</stp>
        <stp>9월이하(당일)</stp>
        <stp/>
        <stp/>
        <tr r="J142" s="1"/>
      </tp>
      <tp>
        <v>3.968</v>
        <stp/>
        <stp>P</stp>
        <stp>0</stp>
        <stp>IR</stp>
        <stp>BONDAVG73361</stp>
        <stp>9월이하(당일)</stp>
        <stp/>
        <stp/>
        <tr r="J371" s="1"/>
      </tp>
      <tp>
        <v>3.4860000000000002</v>
        <stp/>
        <stp>P</stp>
        <stp>0</stp>
        <stp>IR</stp>
        <stp>BONDAVG03962</stp>
        <stp>3월이하(당일)</stp>
        <stp/>
        <stp/>
        <tr r="H172" s="1"/>
      </tp>
      <tp>
        <v>3.3650000000000002</v>
        <stp/>
        <stp>P</stp>
        <stp>0</stp>
        <stp>IR</stp>
        <stp>BONDAVG03363</stp>
        <stp>9월이하(당일)</stp>
        <stp/>
        <stp/>
        <tr r="J141" s="1"/>
      </tp>
      <tp>
        <v>3.5249999999999999</v>
        <stp/>
        <stp>P</stp>
        <stp>0</stp>
        <stp>IR</stp>
        <stp>BONDAVG53966</stp>
        <stp>3월이하(당일)</stp>
        <stp/>
        <stp/>
        <tr r="H324" s="1"/>
      </tp>
      <tp>
        <v>3.44</v>
        <stp/>
        <stp>P</stp>
        <stp>0</stp>
        <stp>IR</stp>
        <stp>BONDAVG03954</stp>
        <stp>3월이하(당일)</stp>
        <stp/>
        <stp/>
        <tr r="H171" s="1"/>
      </tp>
      <tp>
        <v>3.4830000000000001</v>
        <stp/>
        <stp>P</stp>
        <stp>0</stp>
        <stp>IR</stp>
        <stp>BONDAVG03946</stp>
        <stp>3월이하(당일)</stp>
        <stp/>
        <stp/>
        <tr r="H170" s="1"/>
      </tp>
      <tp>
        <v>3.452</v>
        <stp/>
        <stp>P</stp>
        <stp>0</stp>
        <stp>IR</stp>
        <stp>BONDAVG03936</stp>
        <stp>3월이하(당일)</stp>
        <stp/>
        <stp/>
        <tr r="H168" s="1"/>
      </tp>
      <tp>
        <v>3.4630000000000001</v>
        <stp/>
        <stp>P</stp>
        <stp>0</stp>
        <stp>IR</stp>
        <stp>BONDAVG03937</stp>
        <stp>3월이하(당일)</stp>
        <stp/>
        <stp/>
        <tr r="H169" s="1"/>
      </tp>
      <tp>
        <v>3.395</v>
        <stp/>
        <stp>P</stp>
        <stp>0</stp>
        <stp>IR</stp>
        <stp>BONDAVG03934</stp>
        <stp>3월이하(당일)</stp>
        <stp/>
        <stp/>
        <tr r="H167" s="1"/>
      </tp>
      <tp>
        <v>3.4249999999999998</v>
        <stp/>
        <stp>P</stp>
        <stp>0</stp>
        <stp>IR</stp>
        <stp>BONDAVG03938</stp>
        <stp>3월이하(당일)</stp>
        <stp/>
        <stp/>
        <tr r="H373" s="1"/>
      </tp>
      <tp>
        <v>3.323</v>
        <stp/>
        <stp>P</stp>
        <stp>0</stp>
        <stp>IR</stp>
        <stp>BONDAVG13327</stp>
        <stp>9월이하(당일)</stp>
        <stp/>
        <stp/>
        <tr r="J247" s="1"/>
      </tp>
      <tp>
        <v>3.823</v>
        <stp/>
        <stp>P</stp>
        <stp>0</stp>
        <stp>IR</stp>
        <stp>BONDAVG03922</stp>
        <stp>3월이하(당일)</stp>
        <stp/>
        <stp/>
        <tr r="H166" s="1"/>
      </tp>
      <tp>
        <v>3.3940000000000001</v>
        <stp/>
        <stp>P</stp>
        <stp>0</stp>
        <stp>IR</stp>
        <stp>BONDAVG03920</stp>
        <stp>3월이하(당일)</stp>
        <stp/>
        <stp/>
        <tr r="H165" s="1"/>
      </tp>
      <tp>
        <v>3.4380000000000002</v>
        <stp/>
        <stp>P</stp>
        <stp>0</stp>
        <stp>IR</stp>
        <stp>BONDAVG03914</stp>
        <stp>3월이하(당일)</stp>
        <stp/>
        <stp/>
        <tr r="H164" s="1"/>
      </tp>
      <tp>
        <v>3.504</v>
        <stp/>
        <stp>P</stp>
        <stp>0</stp>
        <stp>IR</stp>
        <stp>BONDAVG03904</stp>
        <stp>3월이하(당일)</stp>
        <stp/>
        <stp/>
        <tr r="H163" s="1"/>
      </tp>
      <tp>
        <v>3.4980000000000002</v>
        <stp/>
        <stp>P</stp>
        <stp>0</stp>
        <stp>IR</stp>
        <stp>BONDAVG03896</stp>
        <stp>3월이하(당일)</stp>
        <stp/>
        <stp/>
        <tr r="H162" s="1"/>
      </tp>
      <tp>
        <v>3.4860000000000002</v>
        <stp/>
        <stp>P</stp>
        <stp>0</stp>
        <stp>IR</stp>
        <stp>BONDAVG63270</stp>
        <stp>9월이하(당일)</stp>
        <stp/>
        <stp/>
        <tr r="J349" s="1"/>
      </tp>
      <tp>
        <v>3.4260000000000002</v>
        <stp/>
        <stp>P</stp>
        <stp>0</stp>
        <stp>IR</stp>
        <stp>BONDAVG03271</stp>
        <stp>9월이하(당일)</stp>
        <stp/>
        <stp/>
        <tr r="J140" s="1"/>
      </tp>
      <tp>
        <v>3.343</v>
        <stp/>
        <stp>P</stp>
        <stp>0</stp>
        <stp>IR</stp>
        <stp>BONDAVG03264</stp>
        <stp>9월이하(당일)</stp>
        <stp/>
        <stp/>
        <tr r="J139" s="1"/>
      </tp>
      <tp>
        <v>3.468</v>
        <stp/>
        <stp>P</stp>
        <stp>0</stp>
        <stp>IR</stp>
        <stp>BONDAVG03864</stp>
        <stp>3월이하(당일)</stp>
        <stp/>
        <stp/>
        <tr r="H160" s="1"/>
      </tp>
      <tp>
        <v>5.1269999999999998</v>
        <stp/>
        <stp>P</stp>
        <stp>0</stp>
        <stp>IR</stp>
        <stp>BONDAVG03865</stp>
        <stp>3월이하(당일)</stp>
        <stp/>
        <stp/>
        <tr r="H161" s="1"/>
      </tp>
      <tp>
        <v>3.532</v>
        <stp/>
        <stp>P</stp>
        <stp>0</stp>
        <stp>IR</stp>
        <stp>BONDAVG13844</stp>
        <stp>3월이하(당일)</stp>
        <stp/>
        <stp/>
        <tr r="H254" s="1"/>
      </tp>
      <tp>
        <v>3.5169999999999999</v>
        <stp/>
        <stp>P</stp>
        <stp>0</stp>
        <stp>IR</stp>
        <stp>BONDAVG03243</stp>
        <stp>9월이하(당일)</stp>
        <stp/>
        <stp/>
        <tr r="J138" s="1"/>
      </tp>
      <tp>
        <v>5.2110000000000003</v>
        <stp/>
        <stp>P</stp>
        <stp>0</stp>
        <stp>IR</stp>
        <stp>BONDAVG03840</stp>
        <stp>3월이하(당일)</stp>
        <stp/>
        <stp/>
        <tr r="H159" s="1"/>
      </tp>
      <tp>
        <v>5.9080000000000004</v>
        <stp/>
        <stp>P</stp>
        <stp>0</stp>
        <stp>IR</stp>
        <stp>BONDAVG03837</stp>
        <stp>3월이하(당일)</stp>
        <stp/>
        <stp/>
        <tr r="H157" s="1"/>
      </tp>
      <tp>
        <v>5.1349999999999998</v>
        <stp/>
        <stp>P</stp>
        <stp>0</stp>
        <stp>IR</stp>
        <stp>BONDAVG03839</stp>
        <stp>3월이하(당일)</stp>
        <stp/>
        <stp/>
        <tr r="H158" s="1"/>
      </tp>
      <tp>
        <v>3.44</v>
        <stp/>
        <stp>P</stp>
        <stp>0</stp>
        <stp>IR</stp>
        <stp>BONDAVG03826</stp>
        <stp>3월이하(당일)</stp>
        <stp/>
        <stp/>
        <tr r="H155" s="1"/>
      </tp>
      <tp>
        <v>3.944</v>
        <stp/>
        <stp>P</stp>
        <stp>0</stp>
        <stp>IR</stp>
        <stp>BONDAVG13827</stp>
        <stp>3월이하(당일)</stp>
        <stp/>
        <stp/>
        <tr r="H253" s="1"/>
      </tp>
      <tp>
        <v>3.5409999999999999</v>
        <stp/>
        <stp>P</stp>
        <stp>0</stp>
        <stp>IR</stp>
        <stp>BONDAVG03829</stp>
        <stp>3월이하(당일)</stp>
        <stp/>
        <stp/>
        <tr r="H156" s="1"/>
      </tp>
      <tp>
        <v>3.645</v>
        <stp/>
        <stp>P</stp>
        <stp>0</stp>
        <stp>IR</stp>
        <stp>BONDAVG63805</stp>
        <stp>3월이하(당일)</stp>
        <stp/>
        <stp/>
        <tr r="H350" s="1"/>
      </tp>
      <tp>
        <v>3.8740000000000001</v>
        <stp/>
        <stp>P</stp>
        <stp>0</stp>
        <stp>IR</stp>
        <stp>BONDAVG43208</stp>
        <stp>9월이하(당일)</stp>
        <stp/>
        <stp/>
        <tr r="J299" s="1"/>
      </tp>
      <tp>
        <v>3.5990000000000002</v>
        <stp/>
        <stp>P</stp>
        <stp>0</stp>
        <stp>IR</stp>
        <stp>BONDAVG02196</stp>
        <stp>2년이하(당일)</stp>
        <stp/>
        <stp/>
        <tr r="M110" s="1"/>
      </tp>
      <tp>
        <v>3.508</v>
        <stp/>
        <stp>P</stp>
        <stp>0</stp>
        <stp>IR</stp>
        <stp>BONDAVG12699</stp>
        <stp>5년이하(당일)</stp>
        <stp/>
        <stp/>
        <tr r="Q242" s="1"/>
      </tp>
      <tp>
        <v>4.4950000000000001</v>
        <stp/>
        <stp>P</stp>
        <stp>0</stp>
        <stp>IR</stp>
        <stp>BONDAVG52666</stp>
        <stp>5년이하(당일)</stp>
        <stp/>
        <stp/>
        <tr r="Q317" s="1"/>
      </tp>
      <tp>
        <v>3.8460000000000001</v>
        <stp/>
        <stp>P</stp>
        <stp>0</stp>
        <stp>IR</stp>
        <stp>BONDAVG72164</stp>
        <stp>2년이하(당일)</stp>
        <stp/>
        <stp/>
        <tr r="M370" s="1"/>
      </tp>
      <tp>
        <v>3.3439999999999999</v>
        <stp/>
        <stp>P</stp>
        <stp>0</stp>
        <stp>IR</stp>
        <stp>BONDAVG12160</stp>
        <stp>2년이하(당일)</stp>
        <stp/>
        <stp/>
        <tr r="M234" s="1"/>
      </tp>
      <tp>
        <v>4.9050000000000002</v>
        <stp/>
        <stp>P</stp>
        <stp>0</stp>
        <stp>IR</stp>
        <stp>BONDAVG12468</stp>
        <stp>7년이하(당일)</stp>
        <stp/>
        <stp/>
        <tr r="R239" s="1"/>
      </tp>
      <tp>
        <v>3.6320000000000001</v>
        <stp/>
        <stp>P</stp>
        <stp>0</stp>
        <stp>IR</stp>
        <stp>BONDAVG62757</stp>
        <stp>4년이하(당일)</stp>
        <stp/>
        <stp/>
        <tr r="P347" s="1"/>
      </tp>
      <tp>
        <v>6.4660000000000002</v>
        <stp/>
        <stp>P</stp>
        <stp>0</stp>
        <stp>IR</stp>
        <stp>BONDAVG72041</stp>
        <stp>3년이하(당일)</stp>
        <stp/>
        <stp/>
        <tr r="O369" s="1"/>
      </tp>
      <tp>
        <v>3.3290000000000002</v>
        <stp/>
        <stp>P</stp>
        <stp>0</stp>
        <stp>IR</stp>
        <stp>BONDAVG12242</stp>
        <stp>1년이하(당일)</stp>
        <stp/>
        <stp/>
        <tr r="K235" s="1"/>
      </tp>
      <tp>
        <v>3.5369999999999999</v>
        <stp/>
        <stp>P</stp>
        <stp>0</stp>
        <stp>IR</stp>
        <stp>BONDAVG42147</stp>
        <stp>2년이하(당일)</stp>
        <stp/>
        <stp/>
        <tr r="M295" s="1"/>
      </tp>
      <tp>
        <v>5.4290000000000003</v>
        <stp/>
        <stp>P</stp>
        <stp>0</stp>
        <stp>IR</stp>
        <stp>BONDAVG02132</stp>
        <stp>2년이하(당일)</stp>
        <stp/>
        <stp/>
        <tr r="M109" s="1"/>
      </tp>
      <tp>
        <v>5.133</v>
        <stp/>
        <stp>P</stp>
        <stp>0</stp>
        <stp>IR</stp>
        <stp>BONDAVG12432</stp>
        <stp>7년이하(당일)</stp>
        <stp/>
        <stp/>
        <tr r="R238" s="1"/>
      </tp>
      <tp>
        <v>3.4569999999999999</v>
        <stp/>
        <stp>P</stp>
        <stp>0</stp>
        <stp>IR</stp>
        <stp>BONDAVG02124</stp>
        <stp>2년이하(당일)</stp>
        <stp/>
        <stp/>
        <tr r="M108" s="1"/>
      </tp>
      <tp>
        <v>3.4590000000000001</v>
        <stp/>
        <stp>P</stp>
        <stp>0</stp>
        <stp>IR</stp>
        <stp>BONDAVG12425</stp>
        <stp>7년이하(당일)</stp>
        <stp/>
        <stp/>
        <tr r="R237" s="1"/>
      </tp>
      <tp>
        <v>3.5339999999999998</v>
        <stp/>
        <stp>P</stp>
        <stp>0</stp>
        <stp>IR</stp>
        <stp>BONDAVG12715</stp>
        <stp>4년이하(당일)</stp>
        <stp/>
        <stp/>
        <tr r="P243" s="1"/>
      </tp>
      <tp>
        <v>4.9550000000000001</v>
        <stp/>
        <stp>P</stp>
        <stp>0</stp>
        <stp>IR</stp>
        <stp>BONDAVG42411</stp>
        <stp>7년이하(당일)</stp>
        <stp/>
        <stp/>
        <tr r="R296" s="1"/>
      </tp>
      <tp>
        <v>3.3580000000000001</v>
        <stp/>
        <stp>P</stp>
        <stp>0</stp>
        <stp>IR</stp>
        <stp>BONDAVG02411</stp>
        <stp>7년이하(당일)</stp>
        <stp/>
        <stp/>
        <tr r="R116" s="1"/>
      </tp>
      <tp>
        <v>3.26</v>
        <stp/>
        <stp>P</stp>
        <stp>0</stp>
        <stp>IR</stp>
        <stp>BONDAVG12600</stp>
        <stp>5년이하(당일)</stp>
        <stp/>
        <stp/>
        <tr r="Q241" s="1"/>
      </tp>
      <tp>
        <v>3.5539999999999998</v>
        <stp/>
        <stp>P</stp>
        <stp>0</stp>
        <stp>IR</stp>
        <stp>BONDAVG02196</stp>
        <stp>3년이하(당일)</stp>
        <stp/>
        <stp/>
        <tr r="O110" s="1"/>
      </tp>
      <tp>
        <v>5.7789999999999999</v>
        <stp/>
        <stp>P</stp>
        <stp>0</stp>
        <stp>IR</stp>
        <stp>BONDAVG02590</stp>
        <stp>7년이하(당일)</stp>
        <stp/>
        <stp/>
        <tr r="R119" s="1"/>
      </tp>
      <tp>
        <v>3.4620000000000002</v>
        <stp/>
        <stp>P</stp>
        <stp>0</stp>
        <stp>IR</stp>
        <stp>BONDAVG12699</stp>
        <stp>4년이하(당일)</stp>
        <stp/>
        <stp/>
        <tr r="P242" s="1"/>
      </tp>
      <tp>
        <v>4.0990000000000002</v>
        <stp/>
        <stp>P</stp>
        <stp>0</stp>
        <stp>IR</stp>
        <stp>BONDAVG62382</stp>
        <stp>1년이하(당일)</stp>
        <stp/>
        <stp/>
        <tr r="K346" s="1"/>
      </tp>
      <tp>
        <v>5.1710000000000003</v>
        <stp/>
        <stp>P</stp>
        <stp>0</stp>
        <stp>IR</stp>
        <stp>BONDAVG02376</stp>
        <stp>1년이하(당일)</stp>
        <stp/>
        <stp/>
        <tr r="K114" s="1"/>
      </tp>
      <tp>
        <v>3.55</v>
        <stp/>
        <stp>P</stp>
        <stp>0</stp>
        <stp>IR</stp>
        <stp>BONDAVG02378</stp>
        <stp>1년이하(당일)</stp>
        <stp/>
        <stp/>
        <tr r="K115" s="1"/>
      </tp>
      <tp>
        <v>3.278</v>
        <stp/>
        <stp>P</stp>
        <stp>0</stp>
        <stp>IR</stp>
        <stp>BONDAVG12366</stp>
        <stp>1년이하(당일)</stp>
        <stp/>
        <stp/>
        <tr r="K236" s="1"/>
      </tp>
      <tp>
        <v>4.226</v>
        <stp/>
        <stp>P</stp>
        <stp>0</stp>
        <stp>IR</stp>
        <stp>BONDAVG52666</stp>
        <stp>4년이하(당일)</stp>
        <stp/>
        <stp/>
        <tr r="P317" s="1"/>
      </tp>
      <tp>
        <v>3.9990000000000001</v>
        <stp/>
        <stp>P</stp>
        <stp>0</stp>
        <stp>IR</stp>
        <stp>BONDAVG72164</stp>
        <stp>3년이하(당일)</stp>
        <stp/>
        <stp/>
        <tr r="O370" s="1"/>
      </tp>
      <tp>
        <v>3.3740000000000001</v>
        <stp/>
        <stp>P</stp>
        <stp>0</stp>
        <stp>IR</stp>
        <stp>BONDAVG12160</stp>
        <stp>3년이하(당일)</stp>
        <stp/>
        <stp/>
        <tr r="O234" s="1"/>
      </tp>
      <tp>
        <v>3.5329999999999999</v>
        <stp/>
        <stp>P</stp>
        <stp>0</stp>
        <stp>IR</stp>
        <stp>BONDAVG02353</stp>
        <stp>1년이하(당일)</stp>
        <stp/>
        <stp/>
        <tr r="K112" s="1"/>
      </tp>
      <tp>
        <v>3.6659999999999999</v>
        <stp/>
        <stp>P</stp>
        <stp>0</stp>
        <stp>IR</stp>
        <stp>BONDAVG62757</stp>
        <stp>5년이하(당일)</stp>
        <stp/>
        <stp/>
        <tr r="Q347" s="1"/>
      </tp>
      <tp>
        <v>3.6440000000000001</v>
        <stp/>
        <stp>P</stp>
        <stp>0</stp>
        <stp>IR</stp>
        <stp>BONDAVG02359</stp>
        <stp>1년이하(당일)</stp>
        <stp/>
        <stp/>
        <tr r="K113" s="1"/>
      </tp>
      <tp>
        <v>6.1749999999999998</v>
        <stp/>
        <stp>P</stp>
        <stp>0</stp>
        <stp>IR</stp>
        <stp>BONDAVG72041</stp>
        <stp>2년이하(당일)</stp>
        <stp/>
        <stp/>
        <tr r="M369" s="1"/>
      </tp>
      <tp>
        <v>3.419</v>
        <stp/>
        <stp>P</stp>
        <stp>0</stp>
        <stp>IR</stp>
        <stp>BONDAVG12544</stp>
        <stp>7년이하(당일)</stp>
        <stp/>
        <stp/>
        <tr r="R240" s="1"/>
      </tp>
      <tp>
        <v>3.47</v>
        <stp/>
        <stp>P</stp>
        <stp>0</stp>
        <stp>IR</stp>
        <stp>BONDAVG42147</stp>
        <stp>3년이하(당일)</stp>
        <stp/>
        <stp/>
        <tr r="O295" s="1"/>
      </tp>
      <tp>
        <v>5.5720000000000001</v>
        <stp/>
        <stp>P</stp>
        <stp>0</stp>
        <stp>IR</stp>
        <stp>BONDAVG02132</stp>
        <stp>3년이하(당일)</stp>
        <stp/>
        <stp/>
        <tr r="O109" s="1"/>
      </tp>
      <tp>
        <v>3.5070000000000001</v>
        <stp/>
        <stp>P</stp>
        <stp>0</stp>
        <stp>IR</stp>
        <stp>BONDAVG02124</stp>
        <stp>3년이하(당일)</stp>
        <stp/>
        <stp/>
        <tr r="O108" s="1"/>
      </tp>
      <tp>
        <v>3.6320000000000001</v>
        <stp/>
        <stp>P</stp>
        <stp>0</stp>
        <stp>IR</stp>
        <stp>BONDAVG12715</stp>
        <stp>5년이하(당일)</stp>
        <stp/>
        <stp/>
        <tr r="Q243" s="1"/>
      </tp>
      <tp>
        <v>3.21</v>
        <stp/>
        <stp>P</stp>
        <stp>0</stp>
        <stp>IR</stp>
        <stp>BONDAVG52517</stp>
        <stp>7년이하(당일)</stp>
        <stp/>
        <stp/>
        <tr r="R316" s="1"/>
      </tp>
      <tp>
        <v>3.363</v>
        <stp/>
        <stp>P</stp>
        <stp>0</stp>
        <stp>IR</stp>
        <stp>BONDAVG02313</stp>
        <stp>1년이하(당일)</stp>
        <stp/>
        <stp/>
        <tr r="K111" s="1"/>
      </tp>
      <tp>
        <v>4.6139999999999999</v>
        <stp/>
        <stp>P</stp>
        <stp>0</stp>
        <stp>IR</stp>
        <stp>BONDAVG02510</stp>
        <stp>7년이하(당일)</stp>
        <stp/>
        <stp/>
        <tr r="R118" s="1"/>
      </tp>
      <tp>
        <v>3.2410000000000001</v>
        <stp/>
        <stp>P</stp>
        <stp>0</stp>
        <stp>IR</stp>
        <stp>BONDAVG12600</stp>
        <stp>4년이하(당일)</stp>
        <stp/>
        <stp/>
        <tr r="P241" s="1"/>
      </tp>
      <tp>
        <v>4.8209999999999997</v>
        <stp/>
        <stp>P</stp>
        <stp>0</stp>
        <stp>IR</stp>
        <stp>BONDAVG02508</stp>
        <stp>7년이하(당일)</stp>
        <stp/>
        <stp/>
        <tr r="R117" s="1"/>
      </tp>
      <tp>
        <v>5.1929999999999996</v>
        <stp/>
        <stp>P</stp>
        <stp>0</stp>
        <stp>IR</stp>
        <stp>BONDAVG02590</stp>
        <stp>4년이하(당일)</stp>
        <stp/>
        <stp/>
        <tr r="P119" s="1"/>
      </tp>
      <tp>
        <v>3.6640000000000001</v>
        <stp/>
        <stp>P</stp>
        <stp>0</stp>
        <stp>IR</stp>
        <stp>BONDAVG12699</stp>
        <stp>7년이하(당일)</stp>
        <stp/>
        <stp/>
        <tr r="R242" s="1"/>
      </tp>
      <tp>
        <v>4.218</v>
        <stp/>
        <stp>P</stp>
        <stp>0</stp>
        <stp>IR</stp>
        <stp>BONDAVG62382</stp>
        <stp>2년이하(당일)</stp>
        <stp/>
        <stp/>
        <tr r="M346" s="1"/>
      </tp>
      <tp>
        <v>5.319</v>
        <stp/>
        <stp>P</stp>
        <stp>0</stp>
        <stp>IR</stp>
        <stp>BONDAVG02376</stp>
        <stp>2년이하(당일)</stp>
        <stp/>
        <stp/>
        <tr r="M114" s="1"/>
      </tp>
      <tp>
        <v>3.5990000000000002</v>
        <stp/>
        <stp>P</stp>
        <stp>0</stp>
        <stp>IR</stp>
        <stp>BONDAVG02378</stp>
        <stp>2년이하(당일)</stp>
        <stp/>
        <stp/>
        <tr r="M115" s="1"/>
      </tp>
      <tp>
        <v>3.3140000000000001</v>
        <stp/>
        <stp>P</stp>
        <stp>0</stp>
        <stp>IR</stp>
        <stp>BONDAVG12366</stp>
        <stp>2년이하(당일)</stp>
        <stp/>
        <stp/>
        <tr r="M236" s="1"/>
      </tp>
      <tp>
        <v>4.806</v>
        <stp/>
        <stp>P</stp>
        <stp>0</stp>
        <stp>IR</stp>
        <stp>BONDAVG52666</stp>
        <stp>7년이하(당일)</stp>
        <stp/>
        <stp/>
        <tr r="R317" s="1"/>
      </tp>
      <tp>
        <v>4.6609999999999996</v>
        <stp/>
        <stp>P</stp>
        <stp>0</stp>
        <stp>IR</stp>
        <stp>BONDAVG12468</stp>
        <stp>5년이하(당일)</stp>
        <stp/>
        <stp/>
        <tr r="Q239" s="1"/>
      </tp>
      <tp>
        <v>3.577</v>
        <stp/>
        <stp>P</stp>
        <stp>0</stp>
        <stp>IR</stp>
        <stp>BONDAVG02353</stp>
        <stp>2년이하(당일)</stp>
        <stp/>
        <stp/>
        <tr r="M112" s="1"/>
      </tp>
      <tp>
        <v>3.7480000000000002</v>
        <stp/>
        <stp>P</stp>
        <stp>0</stp>
        <stp>IR</stp>
        <stp>BONDAVG02359</stp>
        <stp>2년이하(당일)</stp>
        <stp/>
        <stp/>
        <tr r="M113" s="1"/>
      </tp>
      <tp>
        <v>5.9359999999999999</v>
        <stp/>
        <stp>P</stp>
        <stp>0</stp>
        <stp>IR</stp>
        <stp>BONDAVG72041</stp>
        <stp>1년이하(당일)</stp>
        <stp/>
        <stp/>
        <tr r="K369" s="1"/>
      </tp>
      <tp>
        <v>3.3420000000000001</v>
        <stp/>
        <stp>P</stp>
        <stp>0</stp>
        <stp>IR</stp>
        <stp>BONDAVG12544</stp>
        <stp>4년이하(당일)</stp>
        <stp/>
        <stp/>
        <tr r="P240" s="1"/>
      </tp>
      <tp>
        <v>3.395</v>
        <stp/>
        <stp>P</stp>
        <stp>0</stp>
        <stp>IR</stp>
        <stp>BONDAVG12242</stp>
        <stp>3년이하(당일)</stp>
        <stp/>
        <stp/>
        <tr r="O235" s="1"/>
      </tp>
      <tp>
        <v>4.8879999999999999</v>
        <stp/>
        <stp>P</stp>
        <stp>0</stp>
        <stp>IR</stp>
        <stp>BONDAVG12432</stp>
        <stp>5년이하(당일)</stp>
        <stp/>
        <stp/>
        <tr r="Q238" s="1"/>
      </tp>
      <tp>
        <v>3.4279999999999999</v>
        <stp/>
        <stp>P</stp>
        <stp>0</stp>
        <stp>IR</stp>
        <stp>BONDAVG12425</stp>
        <stp>5년이하(당일)</stp>
        <stp/>
        <stp/>
        <tr r="Q237" s="1"/>
      </tp>
      <tp>
        <v>4.7249999999999996</v>
        <stp/>
        <stp>P</stp>
        <stp>0</stp>
        <stp>IR</stp>
        <stp>BONDAVG42411</stp>
        <stp>5년이하(당일)</stp>
        <stp/>
        <stp/>
        <tr r="Q296" s="1"/>
      </tp>
      <tp>
        <v>3.1890000000000001</v>
        <stp/>
        <stp>P</stp>
        <stp>0</stp>
        <stp>IR</stp>
        <stp>BONDAVG52517</stp>
        <stp>4년이하(당일)</stp>
        <stp/>
        <stp/>
        <tr r="P316" s="1"/>
      </tp>
      <tp>
        <v>3.2919999999999998</v>
        <stp/>
        <stp>P</stp>
        <stp>0</stp>
        <stp>IR</stp>
        <stp>BONDAVG02313</stp>
        <stp>2년이하(당일)</stp>
        <stp/>
        <stp/>
        <tr r="M111" s="1"/>
      </tp>
      <tp>
        <v>4.1870000000000003</v>
        <stp/>
        <stp>P</stp>
        <stp>0</stp>
        <stp>IR</stp>
        <stp>BONDAVG02510</stp>
        <stp>4년이하(당일)</stp>
        <stp/>
        <stp/>
        <tr r="P118" s="1"/>
      </tp>
      <tp>
        <v>3.18</v>
        <stp/>
        <stp>P</stp>
        <stp>0</stp>
        <stp>IR</stp>
        <stp>BONDAVG02411</stp>
        <stp>5년이하(당일)</stp>
        <stp/>
        <stp/>
        <tr r="Q116" s="1"/>
      </tp>
      <tp>
        <v>3.2690000000000001</v>
        <stp/>
        <stp>P</stp>
        <stp>0</stp>
        <stp>IR</stp>
        <stp>BONDAVG12600</stp>
        <stp>7년이하(당일)</stp>
        <stp/>
        <stp/>
        <tr r="R241" s="1"/>
      </tp>
      <tp>
        <v>4.2279999999999998</v>
        <stp/>
        <stp>P</stp>
        <stp>0</stp>
        <stp>IR</stp>
        <stp>BONDAVG02508</stp>
        <stp>4년이하(당일)</stp>
        <stp/>
        <stp/>
        <tr r="P117" s="1"/>
      </tp>
      <tp>
        <v>3.5510000000000002</v>
        <stp/>
        <stp>P</stp>
        <stp>0</stp>
        <stp>IR</stp>
        <stp>BONDAVG02196</stp>
        <stp>1년이하(당일)</stp>
        <stp/>
        <stp/>
        <tr r="K110" s="1"/>
      </tp>
      <tp>
        <v>5.5970000000000004</v>
        <stp/>
        <stp>P</stp>
        <stp>0</stp>
        <stp>IR</stp>
        <stp>BONDAVG02590</stp>
        <stp>5년이하(당일)</stp>
        <stp/>
        <stp/>
        <tr r="Q119" s="1"/>
      </tp>
      <tp>
        <v>4.3550000000000004</v>
        <stp/>
        <stp>P</stp>
        <stp>0</stp>
        <stp>IR</stp>
        <stp>BONDAVG62382</stp>
        <stp>3년이하(당일)</stp>
        <stp/>
        <stp/>
        <tr r="O346" s="1"/>
      </tp>
      <tp>
        <v>5.4119999999999999</v>
        <stp/>
        <stp>P</stp>
        <stp>0</stp>
        <stp>IR</stp>
        <stp>BONDAVG02376</stp>
        <stp>3년이하(당일)</stp>
        <stp/>
        <stp/>
        <tr r="O114" s="1"/>
      </tp>
      <tp>
        <v>3.5630000000000002</v>
        <stp/>
        <stp>P</stp>
        <stp>0</stp>
        <stp>IR</stp>
        <stp>BONDAVG02378</stp>
        <stp>3년이하(당일)</stp>
        <stp/>
        <stp/>
        <tr r="O115" s="1"/>
      </tp>
      <tp>
        <v>3.335</v>
        <stp/>
        <stp>P</stp>
        <stp>0</stp>
        <stp>IR</stp>
        <stp>BONDAVG12366</stp>
        <stp>3년이하(당일)</stp>
        <stp/>
        <stp/>
        <tr r="O236" s="1"/>
      </tp>
      <tp>
        <v>3.73</v>
        <stp/>
        <stp>P</stp>
        <stp>0</stp>
        <stp>IR</stp>
        <stp>BONDAVG72164</stp>
        <stp>1년이하(당일)</stp>
        <stp/>
        <stp/>
        <tr r="K370" s="1"/>
      </tp>
      <tp>
        <v>3.3109999999999999</v>
        <stp/>
        <stp>P</stp>
        <stp>0</stp>
        <stp>IR</stp>
        <stp>BONDAVG12160</stp>
        <stp>1년이하(당일)</stp>
        <stp/>
        <stp/>
        <tr r="K234" s="1"/>
      </tp>
      <tp>
        <v>4.3650000000000002</v>
        <stp/>
        <stp>P</stp>
        <stp>0</stp>
        <stp>IR</stp>
        <stp>BONDAVG12468</stp>
        <stp>4년이하(당일)</stp>
        <stp/>
        <stp/>
        <tr r="P239" s="1"/>
      </tp>
      <tp>
        <v>3.649</v>
        <stp/>
        <stp>P</stp>
        <stp>0</stp>
        <stp>IR</stp>
        <stp>BONDAVG02353</stp>
        <stp>3년이하(당일)</stp>
        <stp/>
        <stp/>
        <tr r="O112" s="1"/>
      </tp>
      <tp>
        <v>3.7</v>
        <stp/>
        <stp>P</stp>
        <stp>0</stp>
        <stp>IR</stp>
        <stp>BONDAVG62757</stp>
        <stp>7년이하(당일)</stp>
        <stp/>
        <stp/>
        <tr r="R347" s="1"/>
      </tp>
      <tp>
        <v>3.9620000000000002</v>
        <stp/>
        <stp>P</stp>
        <stp>0</stp>
        <stp>IR</stp>
        <stp>BONDAVG02359</stp>
        <stp>3년이하(당일)</stp>
        <stp/>
        <stp/>
        <tr r="O113" s="1"/>
      </tp>
      <tp>
        <v>3.379</v>
        <stp/>
        <stp>P</stp>
        <stp>0</stp>
        <stp>IR</stp>
        <stp>BONDAVG12544</stp>
        <stp>5년이하(당일)</stp>
        <stp/>
        <stp/>
        <tr r="Q240" s="1"/>
      </tp>
      <tp>
        <v>3.3620000000000001</v>
        <stp/>
        <stp>P</stp>
        <stp>0</stp>
        <stp>IR</stp>
        <stp>BONDAVG12242</stp>
        <stp>2년이하(당일)</stp>
        <stp/>
        <stp/>
        <tr r="M235" s="1"/>
      </tp>
      <tp>
        <v>3.484</v>
        <stp/>
        <stp>P</stp>
        <stp>0</stp>
        <stp>IR</stp>
        <stp>BONDAVG42147</stp>
        <stp>1년이하(당일)</stp>
        <stp/>
        <stp/>
        <tr r="K295" s="1"/>
      </tp>
      <tp>
        <v>4.931</v>
        <stp/>
        <stp>P</stp>
        <stp>0</stp>
        <stp>IR</stp>
        <stp>BONDAVG02132</stp>
        <stp>1년이하(당일)</stp>
        <stp/>
        <stp/>
        <tr r="K109" s="1"/>
      </tp>
      <tp>
        <v>4.593</v>
        <stp/>
        <stp>P</stp>
        <stp>0</stp>
        <stp>IR</stp>
        <stp>BONDAVG12432</stp>
        <stp>4년이하(당일)</stp>
        <stp/>
        <stp/>
        <tr r="P238" s="1"/>
      </tp>
      <tp>
        <v>3.4180000000000001</v>
        <stp/>
        <stp>P</stp>
        <stp>0</stp>
        <stp>IR</stp>
        <stp>BONDAVG02124</stp>
        <stp>1년이하(당일)</stp>
        <stp/>
        <stp/>
        <tr r="K108" s="1"/>
      </tp>
      <tp>
        <v>3.3839999999999999</v>
        <stp/>
        <stp>P</stp>
        <stp>0</stp>
        <stp>IR</stp>
        <stp>BONDAVG12425</stp>
        <stp>4년이하(당일)</stp>
        <stp/>
        <stp/>
        <tr r="P237" s="1"/>
      </tp>
      <tp>
        <v>3.895</v>
        <stp/>
        <stp>P</stp>
        <stp>0</stp>
        <stp>IR</stp>
        <stp>BONDAVG12715</stp>
        <stp>7년이하(당일)</stp>
        <stp/>
        <stp/>
        <tr r="R243" s="1"/>
      </tp>
      <tp>
        <v>4.5789999999999997</v>
        <stp/>
        <stp>P</stp>
        <stp>0</stp>
        <stp>IR</stp>
        <stp>BONDAVG42411</stp>
        <stp>4년이하(당일)</stp>
        <stp/>
        <stp/>
        <tr r="P296" s="1"/>
      </tp>
      <tp>
        <v>3.2069999999999999</v>
        <stp/>
        <stp>P</stp>
        <stp>0</stp>
        <stp>IR</stp>
        <stp>BONDAVG52517</stp>
        <stp>5년이하(당일)</stp>
        <stp/>
        <stp/>
        <tr r="Q316" s="1"/>
      </tp>
      <tp>
        <v>3.2509999999999999</v>
        <stp/>
        <stp>P</stp>
        <stp>0</stp>
        <stp>IR</stp>
        <stp>BONDAVG02313</stp>
        <stp>3년이하(당일)</stp>
        <stp/>
        <stp/>
        <tr r="O111" s="1"/>
      </tp>
      <tp>
        <v>4.3970000000000002</v>
        <stp/>
        <stp>P</stp>
        <stp>0</stp>
        <stp>IR</stp>
        <stp>BONDAVG02510</stp>
        <stp>5년이하(당일)</stp>
        <stp/>
        <stp/>
        <tr r="Q118" s="1"/>
      </tp>
      <tp>
        <v>3.14</v>
        <stp/>
        <stp>P</stp>
        <stp>0</stp>
        <stp>IR</stp>
        <stp>BONDAVG02411</stp>
        <stp>4년이하(당일)</stp>
        <stp/>
        <stp/>
        <tr r="P116" s="1"/>
      </tp>
      <tp>
        <v>4.5609999999999999</v>
        <stp/>
        <stp>P</stp>
        <stp>0</stp>
        <stp>IR</stp>
        <stp>BONDAVG02508</stp>
        <stp>5년이하(당일)</stp>
        <stp/>
        <stp/>
        <tr r="Q117" s="1"/>
      </tp>
      <tp>
        <v>4.5599999999999996</v>
        <stp/>
        <stp>P</stp>
        <stp>0</stp>
        <stp>IR</stp>
        <stp>BONDAVG02590</stp>
        <stp>2년이하(당일)</stp>
        <stp/>
        <stp/>
        <tr r="M119" s="1"/>
      </tp>
      <tp>
        <v>3.383</v>
        <stp/>
        <stp>P</stp>
        <stp>0</stp>
        <stp>IR</stp>
        <stp>BONDAVG12699</stp>
        <stp>1년이하(당일)</stp>
        <stp/>
        <stp/>
        <tr r="K242" s="1"/>
      </tp>
      <tp>
        <v>4.6390000000000002</v>
        <stp/>
        <stp>P</stp>
        <stp>0</stp>
        <stp>IR</stp>
        <stp>BONDAVG62382</stp>
        <stp>4년이하(당일)</stp>
        <stp/>
        <stp/>
        <tr r="P346" s="1"/>
      </tp>
      <tp>
        <v>5.476</v>
        <stp/>
        <stp>P</stp>
        <stp>0</stp>
        <stp>IR</stp>
        <stp>BONDAVG02376</stp>
        <stp>4년이하(당일)</stp>
        <stp/>
        <stp/>
        <tr r="P114" s="1"/>
      </tp>
      <tp>
        <v>3.5760000000000001</v>
        <stp/>
        <stp>P</stp>
        <stp>0</stp>
        <stp>IR</stp>
        <stp>BONDAVG02378</stp>
        <stp>4년이하(당일)</stp>
        <stp/>
        <stp/>
        <tr r="P115" s="1"/>
      </tp>
      <tp>
        <v>3.3359999999999999</v>
        <stp/>
        <stp>P</stp>
        <stp>0</stp>
        <stp>IR</stp>
        <stp>BONDAVG12366</stp>
        <stp>4년이하(당일)</stp>
        <stp/>
        <stp/>
        <tr r="P236" s="1"/>
      </tp>
      <tp>
        <v>3.645</v>
        <stp/>
        <stp>P</stp>
        <stp>0</stp>
        <stp>IR</stp>
        <stp>BONDAVG52666</stp>
        <stp>1년이하(당일)</stp>
        <stp/>
        <stp/>
        <tr r="K317" s="1"/>
      </tp>
      <tp>
        <v>4.0069999999999997</v>
        <stp/>
        <stp>P</stp>
        <stp>0</stp>
        <stp>IR</stp>
        <stp>BONDAVG12468</stp>
        <stp>3년이하(당일)</stp>
        <stp/>
        <stp/>
        <tr r="O239" s="1"/>
      </tp>
      <tp>
        <v>3.673</v>
        <stp/>
        <stp>P</stp>
        <stp>0</stp>
        <stp>IR</stp>
        <stp>BONDAVG02353</stp>
        <stp>4년이하(당일)</stp>
        <stp/>
        <stp/>
        <tr r="P112" s="1"/>
      </tp>
      <tp>
        <v>4.3250000000000002</v>
        <stp/>
        <stp>P</stp>
        <stp>0</stp>
        <stp>IR</stp>
        <stp>BONDAVG02359</stp>
        <stp>4년이하(당일)</stp>
        <stp/>
        <stp/>
        <tr r="P113" s="1"/>
      </tp>
      <tp>
        <v>7.5019999999999998</v>
        <stp/>
        <stp>P</stp>
        <stp>0</stp>
        <stp>IR</stp>
        <stp>BONDAVG72041</stp>
        <stp>7년이하(당일)</stp>
        <stp/>
        <stp/>
        <tr r="R369" s="1"/>
      </tp>
      <tp>
        <v>3.3180000000000001</v>
        <stp/>
        <stp>P</stp>
        <stp>0</stp>
        <stp>IR</stp>
        <stp>BONDAVG12544</stp>
        <stp>2년이하(당일)</stp>
        <stp/>
        <stp/>
        <tr r="M240" s="1"/>
      </tp>
      <tp>
        <v>3.391</v>
        <stp/>
        <stp>P</stp>
        <stp>0</stp>
        <stp>IR</stp>
        <stp>BONDAVG12242</stp>
        <stp>5년이하(당일)</stp>
        <stp/>
        <stp/>
        <tr r="Q235" s="1"/>
      </tp>
      <tp>
        <v>4.22</v>
        <stp/>
        <stp>P</stp>
        <stp>0</stp>
        <stp>IR</stp>
        <stp>BONDAVG12432</stp>
        <stp>3년이하(당일)</stp>
        <stp/>
        <stp/>
        <tr r="O238" s="1"/>
      </tp>
      <tp>
        <v>3.36</v>
        <stp/>
        <stp>P</stp>
        <stp>0</stp>
        <stp>IR</stp>
        <stp>BONDAVG12425</stp>
        <stp>3년이하(당일)</stp>
        <stp/>
        <stp/>
        <tr r="O237" s="1"/>
      </tp>
      <tp>
        <v>4.3010000000000002</v>
        <stp/>
        <stp>P</stp>
        <stp>0</stp>
        <stp>IR</stp>
        <stp>BONDAVG42411</stp>
        <stp>3년이하(당일)</stp>
        <stp/>
        <stp/>
        <tr r="O296" s="1"/>
      </tp>
      <tp>
        <v>3.2189999999999999</v>
        <stp/>
        <stp>P</stp>
        <stp>0</stp>
        <stp>IR</stp>
        <stp>BONDAVG52517</stp>
        <stp>2년이하(당일)</stp>
        <stp/>
        <stp/>
        <tr r="M316" s="1"/>
      </tp>
      <tp>
        <v>3.2679999999999998</v>
        <stp/>
        <stp>P</stp>
        <stp>0</stp>
        <stp>IR</stp>
        <stp>BONDAVG02313</stp>
        <stp>4년이하(당일)</stp>
        <stp/>
        <stp/>
        <tr r="P111" s="1"/>
      </tp>
      <tp>
        <v>3.7789999999999999</v>
        <stp/>
        <stp>P</stp>
        <stp>0</stp>
        <stp>IR</stp>
        <stp>BONDAVG02510</stp>
        <stp>2년이하(당일)</stp>
        <stp/>
        <stp/>
        <tr r="M118" s="1"/>
      </tp>
      <tp>
        <v>3.133</v>
        <stp/>
        <stp>P</stp>
        <stp>0</stp>
        <stp>IR</stp>
        <stp>BONDAVG02411</stp>
        <stp>3년이하(당일)</stp>
        <stp/>
        <stp/>
        <tr r="O116" s="1"/>
      </tp>
      <tp>
        <v>3.33</v>
        <stp/>
        <stp>P</stp>
        <stp>0</stp>
        <stp>IR</stp>
        <stp>BONDAVG12600</stp>
        <stp>1년이하(당일)</stp>
        <stp/>
        <stp/>
        <tr r="K241" s="1"/>
      </tp>
      <tp>
        <v>3.7789999999999999</v>
        <stp/>
        <stp>P</stp>
        <stp>0</stp>
        <stp>IR</stp>
        <stp>BONDAVG02508</stp>
        <stp>2년이하(당일)</stp>
        <stp/>
        <stp/>
        <tr r="M117" s="1"/>
      </tp>
      <tp>
        <v>4.1710000000000003</v>
        <stp/>
        <stp>P</stp>
        <stp>0</stp>
        <stp>IR</stp>
        <stp>BONDAVG02196</stp>
        <stp>7년이하(당일)</stp>
        <stp/>
        <stp/>
        <tr r="R110" s="1"/>
      </tp>
      <tp>
        <v>4.7889999999999997</v>
        <stp/>
        <stp>P</stp>
        <stp>0</stp>
        <stp>IR</stp>
        <stp>BONDAVG02590</stp>
        <stp>3년이하(당일)</stp>
        <stp/>
        <stp/>
        <tr r="O119" s="1"/>
      </tp>
      <tp>
        <v>4.883</v>
        <stp/>
        <stp>P</stp>
        <stp>0</stp>
        <stp>IR</stp>
        <stp>BONDAVG62382</stp>
        <stp>5년이하(당일)</stp>
        <stp/>
        <stp/>
        <tr r="Q346" s="1"/>
      </tp>
      <tp>
        <v>5.5750000000000002</v>
        <stp/>
        <stp>P</stp>
        <stp>0</stp>
        <stp>IR</stp>
        <stp>BONDAVG02376</stp>
        <stp>5년이하(당일)</stp>
        <stp/>
        <stp/>
        <tr r="Q114" s="1"/>
      </tp>
      <tp>
        <v>3.6930000000000001</v>
        <stp/>
        <stp>P</stp>
        <stp>0</stp>
        <stp>IR</stp>
        <stp>BONDAVG02378</stp>
        <stp>5년이하(당일)</stp>
        <stp/>
        <stp/>
        <tr r="Q115" s="1"/>
      </tp>
      <tp>
        <v>3.3460000000000001</v>
        <stp/>
        <stp>P</stp>
        <stp>0</stp>
        <stp>IR</stp>
        <stp>BONDAVG12366</stp>
        <stp>5년이하(당일)</stp>
        <stp/>
        <stp/>
        <tr r="Q236" s="1"/>
      </tp>
      <tp>
        <v>4.9640000000000004</v>
        <stp/>
        <stp>P</stp>
        <stp>0</stp>
        <stp>IR</stp>
        <stp>BONDAVG72164</stp>
        <stp>7년이하(당일)</stp>
        <stp/>
        <stp/>
        <tr r="R370" s="1"/>
      </tp>
      <tp>
        <v>3.6960000000000002</v>
        <stp/>
        <stp>P</stp>
        <stp>0</stp>
        <stp>IR</stp>
        <stp>BONDAVG12160</stp>
        <stp>7년이하(당일)</stp>
        <stp/>
        <stp/>
        <tr r="R234" s="1"/>
      </tp>
      <tp>
        <v>3.7829999999999999</v>
        <stp/>
        <stp>P</stp>
        <stp>0</stp>
        <stp>IR</stp>
        <stp>BONDAVG12468</stp>
        <stp>2년이하(당일)</stp>
        <stp/>
        <stp/>
        <tr r="M239" s="1"/>
      </tp>
      <tp>
        <v>3.7320000000000002</v>
        <stp/>
        <stp>P</stp>
        <stp>0</stp>
        <stp>IR</stp>
        <stp>BONDAVG02353</stp>
        <stp>5년이하(당일)</stp>
        <stp/>
        <stp/>
        <tr r="Q112" s="1"/>
      </tp>
      <tp>
        <v>3.5630000000000002</v>
        <stp/>
        <stp>P</stp>
        <stp>0</stp>
        <stp>IR</stp>
        <stp>BONDAVG62757</stp>
        <stp>1년이하(당일)</stp>
        <stp/>
        <stp/>
        <tr r="K347" s="1"/>
      </tp>
      <tp>
        <v>4.5979999999999999</v>
        <stp/>
        <stp>P</stp>
        <stp>0</stp>
        <stp>IR</stp>
        <stp>BONDAVG02359</stp>
        <stp>5년이하(당일)</stp>
        <stp/>
        <stp/>
        <tr r="Q113" s="1"/>
      </tp>
      <tp>
        <v>3.2959999999999998</v>
        <stp/>
        <stp>P</stp>
        <stp>0</stp>
        <stp>IR</stp>
        <stp>BONDAVG12544</stp>
        <stp>3년이하(당일)</stp>
        <stp/>
        <stp/>
        <tr r="O240" s="1"/>
      </tp>
      <tp>
        <v>3.3959999999999999</v>
        <stp/>
        <stp>P</stp>
        <stp>0</stp>
        <stp>IR</stp>
        <stp>BONDAVG12242</stp>
        <stp>4년이하(당일)</stp>
        <stp/>
        <stp/>
        <tr r="P235" s="1"/>
      </tp>
      <tp>
        <v>4.0019999999999998</v>
        <stp/>
        <stp>P</stp>
        <stp>0</stp>
        <stp>IR</stp>
        <stp>BONDAVG42147</stp>
        <stp>7년이하(당일)</stp>
        <stp/>
        <stp/>
        <tr r="R295" s="1"/>
      </tp>
      <tp>
        <v>6.516</v>
        <stp/>
        <stp>P</stp>
        <stp>0</stp>
        <stp>IR</stp>
        <stp>BONDAVG02132</stp>
        <stp>7년이하(당일)</stp>
        <stp/>
        <stp/>
        <tr r="R109" s="1"/>
      </tp>
      <tp>
        <v>3.9129999999999998</v>
        <stp/>
        <stp>P</stp>
        <stp>0</stp>
        <stp>IR</stp>
        <stp>BONDAVG12432</stp>
        <stp>2년이하(당일)</stp>
        <stp/>
        <stp/>
        <tr r="M238" s="1"/>
      </tp>
      <tp>
        <v>3.8559999999999999</v>
        <stp/>
        <stp>P</stp>
        <stp>0</stp>
        <stp>IR</stp>
        <stp>BONDAVG02124</stp>
        <stp>7년이하(당일)</stp>
        <stp/>
        <stp/>
        <tr r="R108" s="1"/>
      </tp>
      <tp>
        <v>3.3809999999999998</v>
        <stp/>
        <stp>P</stp>
        <stp>0</stp>
        <stp>IR</stp>
        <stp>BONDAVG12425</stp>
        <stp>2년이하(당일)</stp>
        <stp/>
        <stp/>
        <tr r="M237" s="1"/>
      </tp>
      <tp>
        <v>3.3079999999999998</v>
        <stp/>
        <stp>P</stp>
        <stp>0</stp>
        <stp>IR</stp>
        <stp>BONDAVG12715</stp>
        <stp>1년이하(당일)</stp>
        <stp/>
        <stp/>
        <tr r="K243" s="1"/>
      </tp>
      <tp>
        <v>4.194</v>
        <stp/>
        <stp>P</stp>
        <stp>0</stp>
        <stp>IR</stp>
        <stp>BONDAVG42411</stp>
        <stp>2년이하(당일)</stp>
        <stp/>
        <stp/>
        <tr r="M296" s="1"/>
      </tp>
      <tp>
        <v>3.1829999999999998</v>
        <stp/>
        <stp>P</stp>
        <stp>0</stp>
        <stp>IR</stp>
        <stp>BONDAVG52517</stp>
        <stp>3년이하(당일)</stp>
        <stp/>
        <stp/>
        <tr r="O316" s="1"/>
      </tp>
      <tp>
        <v>3.2909999999999999</v>
        <stp/>
        <stp>P</stp>
        <stp>0</stp>
        <stp>IR</stp>
        <stp>BONDAVG02313</stp>
        <stp>5년이하(당일)</stp>
        <stp/>
        <stp/>
        <tr r="Q111" s="1"/>
      </tp>
      <tp>
        <v>3.9350000000000001</v>
        <stp/>
        <stp>P</stp>
        <stp>0</stp>
        <stp>IR</stp>
        <stp>BONDAVG02510</stp>
        <stp>3년이하(당일)</stp>
        <stp/>
        <stp/>
        <tr r="O118" s="1"/>
      </tp>
      <tp>
        <v>3.2480000000000002</v>
        <stp/>
        <stp>P</stp>
        <stp>0</stp>
        <stp>IR</stp>
        <stp>BONDAVG02411</stp>
        <stp>2년이하(당일)</stp>
        <stp/>
        <stp/>
        <tr r="M116" s="1"/>
      </tp>
      <tp>
        <v>3.8450000000000002</v>
        <stp/>
        <stp>P</stp>
        <stp>0</stp>
        <stp>IR</stp>
        <stp>BONDAVG02508</stp>
        <stp>3년이하(당일)</stp>
        <stp/>
        <stp/>
        <tr r="O117" s="1"/>
      </tp>
      <tp>
        <v>3.573</v>
        <stp/>
        <stp>P</stp>
        <stp>0</stp>
        <stp>IR</stp>
        <stp>BONDAVG02196</stp>
        <stp>4년이하(당일)</stp>
        <stp/>
        <stp/>
        <tr r="P110" s="1"/>
      </tp>
      <tp>
        <v>3.4550000000000001</v>
        <stp/>
        <stp>P</stp>
        <stp>0</stp>
        <stp>IR</stp>
        <stp>BONDAVG12699</stp>
        <stp>3년이하(당일)</stp>
        <stp/>
        <stp/>
        <tr r="O242" s="1"/>
      </tp>
      <tp>
        <v>3.9039999999999999</v>
        <stp/>
        <stp>P</stp>
        <stp>0</stp>
        <stp>IR</stp>
        <stp>BONDAVG52666</stp>
        <stp>3년이하(당일)</stp>
        <stp/>
        <stp/>
        <tr r="O317" s="1"/>
      </tp>
      <tp>
        <v>4.37</v>
        <stp/>
        <stp>P</stp>
        <stp>0</stp>
        <stp>IR</stp>
        <stp>BONDAVG72164</stp>
        <stp>4년이하(당일)</stp>
        <stp/>
        <stp/>
        <tr r="P370" s="1"/>
      </tp>
      <tp>
        <v>3.3980000000000001</v>
        <stp/>
        <stp>P</stp>
        <stp>0</stp>
        <stp>IR</stp>
        <stp>BONDAVG12160</stp>
        <stp>4년이하(당일)</stp>
        <stp/>
        <stp/>
        <tr r="P234" s="1"/>
      </tp>
      <tp>
        <v>3.6840000000000002</v>
        <stp/>
        <stp>P</stp>
        <stp>0</stp>
        <stp>IR</stp>
        <stp>BONDAVG12468</stp>
        <stp>1년이하(당일)</stp>
        <stp/>
        <stp/>
        <tr r="K239" s="1"/>
      </tp>
      <tp>
        <v>3.5830000000000002</v>
        <stp/>
        <stp>P</stp>
        <stp>0</stp>
        <stp>IR</stp>
        <stp>BONDAVG62757</stp>
        <stp>2년이하(당일)</stp>
        <stp/>
        <stp/>
        <tr r="M347" s="1"/>
      </tp>
      <tp>
        <v>7.3230000000000004</v>
        <stp/>
        <stp>P</stp>
        <stp>0</stp>
        <stp>IR</stp>
        <stp>BONDAVG72041</stp>
        <stp>5년이하(당일)</stp>
        <stp/>
        <stp/>
        <tr r="Q369" s="1"/>
      </tp>
      <tp>
        <v>3.4420000000000002</v>
        <stp/>
        <stp>P</stp>
        <stp>0</stp>
        <stp>IR</stp>
        <stp>BONDAVG12242</stp>
        <stp>7년이하(당일)</stp>
        <stp/>
        <stp/>
        <tr r="R235" s="1"/>
      </tp>
      <tp>
        <v>3.4820000000000002</v>
        <stp/>
        <stp>P</stp>
        <stp>0</stp>
        <stp>IR</stp>
        <stp>BONDAVG42147</stp>
        <stp>4년이하(당일)</stp>
        <stp/>
        <stp/>
        <tr r="P295" s="1"/>
      </tp>
      <tp>
        <v>5.9429999999999996</v>
        <stp/>
        <stp>P</stp>
        <stp>0</stp>
        <stp>IR</stp>
        <stp>BONDAVG02132</stp>
        <stp>4년이하(당일)</stp>
        <stp/>
        <stp/>
        <tr r="P109" s="1"/>
      </tp>
      <tp>
        <v>3.8090000000000002</v>
        <stp/>
        <stp>P</stp>
        <stp>0</stp>
        <stp>IR</stp>
        <stp>BONDAVG12432</stp>
        <stp>1년이하(당일)</stp>
        <stp/>
        <stp/>
        <tr r="K238" s="1"/>
      </tp>
      <tp>
        <v>3.5270000000000001</v>
        <stp/>
        <stp>P</stp>
        <stp>0</stp>
        <stp>IR</stp>
        <stp>BONDAVG02124</stp>
        <stp>4년이하(당일)</stp>
        <stp/>
        <stp/>
        <tr r="P108" s="1"/>
      </tp>
      <tp>
        <v>3.3969999999999998</v>
        <stp/>
        <stp>P</stp>
        <stp>0</stp>
        <stp>IR</stp>
        <stp>BONDAVG12425</stp>
        <stp>1년이하(당일)</stp>
        <stp/>
        <stp/>
        <tr r="K237" s="1"/>
      </tp>
      <tp>
        <v>3.3690000000000002</v>
        <stp/>
        <stp>P</stp>
        <stp>0</stp>
        <stp>IR</stp>
        <stp>BONDAVG12715</stp>
        <stp>2년이하(당일)</stp>
        <stp/>
        <stp/>
        <tr r="M243" s="1"/>
      </tp>
      <tp>
        <v>4.1680000000000001</v>
        <stp/>
        <stp>P</stp>
        <stp>0</stp>
        <stp>IR</stp>
        <stp>BONDAVG42411</stp>
        <stp>1년이하(당일)</stp>
        <stp/>
        <stp/>
        <tr r="K296" s="1"/>
      </tp>
      <tp>
        <v>3.3359999999999999</v>
        <stp/>
        <stp>P</stp>
        <stp>0</stp>
        <stp>IR</stp>
        <stp>BONDAVG02411</stp>
        <stp>1년이하(당일)</stp>
        <stp/>
        <stp/>
        <tr r="K116" s="1"/>
      </tp>
      <tp>
        <v>3.2309999999999999</v>
        <stp/>
        <stp>P</stp>
        <stp>0</stp>
        <stp>IR</stp>
        <stp>BONDAVG12600</stp>
        <stp>3년이하(당일)</stp>
        <stp/>
        <stp/>
        <tr r="O241" s="1"/>
      </tp>
      <tp>
        <v>3.7</v>
        <stp/>
        <stp>P</stp>
        <stp>0</stp>
        <stp>IR</stp>
        <stp>BONDAVG02196</stp>
        <stp>5년이하(당일)</stp>
        <stp/>
        <stp/>
        <tr r="Q110" s="1"/>
      </tp>
      <tp>
        <v>4.165</v>
        <stp/>
        <stp>P</stp>
        <stp>0</stp>
        <stp>IR</stp>
        <stp>BONDAVG02590</stp>
        <stp>1년이하(당일)</stp>
        <stp/>
        <stp/>
        <tr r="K119" s="1"/>
      </tp>
      <tp>
        <v>3.4209999999999998</v>
        <stp/>
        <stp>P</stp>
        <stp>0</stp>
        <stp>IR</stp>
        <stp>BONDAVG12699</stp>
        <stp>2년이하(당일)</stp>
        <stp/>
        <stp/>
        <tr r="M242" s="1"/>
      </tp>
      <tp>
        <v>5.1280000000000001</v>
        <stp/>
        <stp>P</stp>
        <stp>0</stp>
        <stp>IR</stp>
        <stp>BONDAVG62382</stp>
        <stp>7년이하(당일)</stp>
        <stp/>
        <stp/>
        <tr r="R346" s="1"/>
      </tp>
      <tp>
        <v>5.6719999999999997</v>
        <stp/>
        <stp>P</stp>
        <stp>0</stp>
        <stp>IR</stp>
        <stp>BONDAVG02376</stp>
        <stp>7년이하(당일)</stp>
        <stp/>
        <stp/>
        <tr r="R114" s="1"/>
      </tp>
      <tp>
        <v>4.1660000000000004</v>
        <stp/>
        <stp>P</stp>
        <stp>0</stp>
        <stp>IR</stp>
        <stp>BONDAVG02378</stp>
        <stp>7년이하(당일)</stp>
        <stp/>
        <stp/>
        <tr r="R115" s="1"/>
      </tp>
      <tp>
        <v>3.496</v>
        <stp/>
        <stp>P</stp>
        <stp>0</stp>
        <stp>IR</stp>
        <stp>BONDAVG12366</stp>
        <stp>7년이하(당일)</stp>
        <stp/>
        <stp/>
        <tr r="R236" s="1"/>
      </tp>
      <tp>
        <v>3.7410000000000001</v>
        <stp/>
        <stp>P</stp>
        <stp>0</stp>
        <stp>IR</stp>
        <stp>BONDAVG52666</stp>
        <stp>2년이하(당일)</stp>
        <stp/>
        <stp/>
        <tr r="M317" s="1"/>
      </tp>
      <tp>
        <v>4.7130000000000001</v>
        <stp/>
        <stp>P</stp>
        <stp>0</stp>
        <stp>IR</stp>
        <stp>BONDAVG72164</stp>
        <stp>5년이하(당일)</stp>
        <stp/>
        <stp/>
        <tr r="Q370" s="1"/>
      </tp>
      <tp>
        <v>3.472</v>
        <stp/>
        <stp>P</stp>
        <stp>0</stp>
        <stp>IR</stp>
        <stp>BONDAVG12160</stp>
        <stp>5년이하(당일)</stp>
        <stp/>
        <stp/>
        <tr r="Q234" s="1"/>
      </tp>
      <tp>
        <v>3.9449999999999998</v>
        <stp/>
        <stp>P</stp>
        <stp>0</stp>
        <stp>IR</stp>
        <stp>BONDAVG02353</stp>
        <stp>7년이하(당일)</stp>
        <stp/>
        <stp/>
        <tr r="R112" s="1"/>
      </tp>
      <tp>
        <v>3.5920000000000001</v>
        <stp/>
        <stp>P</stp>
        <stp>0</stp>
        <stp>IR</stp>
        <stp>BONDAVG62757</stp>
        <stp>3년이하(당일)</stp>
        <stp/>
        <stp/>
        <tr r="O347" s="1"/>
      </tp>
      <tp>
        <v>4.843</v>
        <stp/>
        <stp>P</stp>
        <stp>0</stp>
        <stp>IR</stp>
        <stp>BONDAVG02359</stp>
        <stp>7년이하(당일)</stp>
        <stp/>
        <stp/>
        <tr r="R113" s="1"/>
      </tp>
      <tp>
        <v>6.8940000000000001</v>
        <stp/>
        <stp>P</stp>
        <stp>0</stp>
        <stp>IR</stp>
        <stp>BONDAVG72041</stp>
        <stp>4년이하(당일)</stp>
        <stp/>
        <stp/>
        <tr r="P369" s="1"/>
      </tp>
      <tp>
        <v>3.339</v>
        <stp/>
        <stp>P</stp>
        <stp>0</stp>
        <stp>IR</stp>
        <stp>BONDAVG12544</stp>
        <stp>1년이하(당일)</stp>
        <stp/>
        <stp/>
        <tr r="K240" s="1"/>
      </tp>
      <tp>
        <v>3.6080000000000001</v>
        <stp/>
        <stp>P</stp>
        <stp>0</stp>
        <stp>IR</stp>
        <stp>BONDAVG42147</stp>
        <stp>5년이하(당일)</stp>
        <stp/>
        <stp/>
        <tr r="Q295" s="1"/>
      </tp>
      <tp>
        <v>6.343</v>
        <stp/>
        <stp>P</stp>
        <stp>0</stp>
        <stp>IR</stp>
        <stp>BONDAVG02132</stp>
        <stp>5년이하(당일)</stp>
        <stp/>
        <stp/>
        <tr r="Q109" s="1"/>
      </tp>
      <tp>
        <v>3.5819999999999999</v>
        <stp/>
        <stp>P</stp>
        <stp>0</stp>
        <stp>IR</stp>
        <stp>BONDAVG02124</stp>
        <stp>5년이하(당일)</stp>
        <stp/>
        <stp/>
        <tr r="Q108" s="1"/>
      </tp>
      <tp>
        <v>3.5070000000000001</v>
        <stp/>
        <stp>P</stp>
        <stp>0</stp>
        <stp>IR</stp>
        <stp>BONDAVG12715</stp>
        <stp>3년이하(당일)</stp>
        <stp/>
        <stp/>
        <tr r="O243" s="1"/>
      </tp>
      <tp>
        <v>3.2850000000000001</v>
        <stp/>
        <stp>P</stp>
        <stp>0</stp>
        <stp>IR</stp>
        <stp>BONDAVG52517</stp>
        <stp>1년이하(당일)</stp>
        <stp/>
        <stp/>
        <tr r="K316" s="1"/>
      </tp>
      <tp>
        <v>3.448</v>
        <stp/>
        <stp>P</stp>
        <stp>0</stp>
        <stp>IR</stp>
        <stp>BONDAVG02313</stp>
        <stp>7년이하(당일)</stp>
        <stp/>
        <stp/>
        <tr r="R111" s="1"/>
      </tp>
      <tp>
        <v>3.6549999999999998</v>
        <stp/>
        <stp>P</stp>
        <stp>0</stp>
        <stp>IR</stp>
        <stp>BONDAVG02510</stp>
        <stp>1년이하(당일)</stp>
        <stp/>
        <stp/>
        <tr r="K118" s="1"/>
      </tp>
      <tp>
        <v>3.2650000000000001</v>
        <stp/>
        <stp>P</stp>
        <stp>0</stp>
        <stp>IR</stp>
        <stp>BONDAVG12600</stp>
        <stp>2년이하(당일)</stp>
        <stp/>
        <stp/>
        <tr r="M241" s="1"/>
      </tp>
      <tp>
        <v>3.7069999999999999</v>
        <stp/>
        <stp>P</stp>
        <stp>0</stp>
        <stp>IR</stp>
        <stp>BONDAVG02508</stp>
        <stp>1년이하(당일)</stp>
        <stp/>
        <stp/>
        <tr r="K117" s="1"/>
      </tp>
      <tp>
        <v>3.319</v>
        <stp/>
        <stp>P</stp>
        <stp>0</stp>
        <stp>IR</stp>
        <stp>BONDAVG02882</stp>
        <stp>3년이하(당일)</stp>
        <stp/>
        <stp/>
        <tr r="O121" s="1"/>
      </tp>
      <tp>
        <v>3.5139999999999998</v>
        <stp/>
        <stp>P</stp>
        <stp>0</stp>
        <stp>IR</stp>
        <stp>BONDAVG02988</stp>
        <stp>2년이하(당일)</stp>
        <stp/>
        <stp/>
        <tr r="M125" s="1"/>
      </tp>
      <tp>
        <v>3.5059999999999998</v>
        <stp/>
        <stp>P</stp>
        <stp>0</stp>
        <stp>IR</stp>
        <stp>BONDAVG02978</stp>
        <stp>2년이하(당일)</stp>
        <stp/>
        <stp/>
        <tr r="M124" s="1"/>
      </tp>
      <tp>
        <v>4.5170000000000003</v>
        <stp/>
        <stp>P</stp>
        <stp>0</stp>
        <stp>IR</stp>
        <stp>BONDAVG02969</stp>
        <stp>2년이하(당일)</stp>
        <stp/>
        <stp/>
        <tr r="M123" s="1"/>
      </tp>
      <tp>
        <v>3.5840000000000001</v>
        <stp/>
        <stp>P</stp>
        <stp>0</stp>
        <stp>IR</stp>
        <stp>BONDAVG42953</stp>
        <stp>2년이하(당일)</stp>
        <stp/>
        <stp/>
        <tr r="M297" s="1"/>
      </tp>
      <tp>
        <v>3.7879999999999998</v>
        <stp/>
        <stp>P</stp>
        <stp>0</stp>
        <stp>IR</stp>
        <stp>BONDAVG52933</stp>
        <stp>2년이하(당일)</stp>
        <stp/>
        <stp/>
        <tr r="M320" s="1"/>
      </tp>
      <tp>
        <v>3.6619999999999999</v>
        <stp/>
        <stp>P</stp>
        <stp>0</stp>
        <stp>IR</stp>
        <stp>BONDAVG52932</stp>
        <stp>2년이하(당일)</stp>
        <stp/>
        <stp/>
        <tr r="M319" s="1"/>
      </tp>
      <tp>
        <v>3.89</v>
        <stp/>
        <stp>P</stp>
        <stp>0</stp>
        <stp>IR</stp>
        <stp>BONDAVG52931</stp>
        <stp>2년이하(당일)</stp>
        <stp/>
        <stp/>
        <tr r="M318" s="1"/>
      </tp>
      <tp>
        <v>3.4359999999999999</v>
        <stp/>
        <stp>P</stp>
        <stp>0</stp>
        <stp>IR</stp>
        <stp>BONDAVG02826</stp>
        <stp>3년이하(당일)</stp>
        <stp/>
        <stp/>
        <tr r="O120" s="1"/>
      </tp>
      <tp>
        <v>3.6629999999999998</v>
        <stp/>
        <stp>P</stp>
        <stp>0</stp>
        <stp>IR</stp>
        <stp>BONDAVG02927</stp>
        <stp>2년이하(당일)</stp>
        <stp/>
        <stp/>
        <tr r="M122" s="1"/>
      </tp>
      <tp>
        <v>3.3140000000000001</v>
        <stp/>
        <stp>P</stp>
        <stp>0</stp>
        <stp>IR</stp>
        <stp>BONDAVG02882</stp>
        <stp>2년이하(당일)</stp>
        <stp/>
        <stp/>
        <tr r="M121" s="1"/>
      </tp>
      <tp>
        <v>3.4460000000000002</v>
        <stp/>
        <stp>P</stp>
        <stp>0</stp>
        <stp>IR</stp>
        <stp>BONDAVG02988</stp>
        <stp>3년이하(당일)</stp>
        <stp/>
        <stp/>
        <tr r="O125" s="1"/>
      </tp>
      <tp>
        <v>3.431</v>
        <stp/>
        <stp>P</stp>
        <stp>0</stp>
        <stp>IR</stp>
        <stp>BONDAVG02978</stp>
        <stp>3년이하(당일)</stp>
        <stp/>
        <stp/>
        <tr r="O124" s="1"/>
      </tp>
      <tp>
        <v>4.5179999999999998</v>
        <stp/>
        <stp>P</stp>
        <stp>0</stp>
        <stp>IR</stp>
        <stp>BONDAVG02969</stp>
        <stp>3년이하(당일)</stp>
        <stp/>
        <stp/>
        <tr r="O123" s="1"/>
      </tp>
      <tp>
        <v>3.6880000000000002</v>
        <stp/>
        <stp>P</stp>
        <stp>0</stp>
        <stp>IR</stp>
        <stp>BONDAVG42953</stp>
        <stp>3년이하(당일)</stp>
        <stp/>
        <stp/>
        <tr r="O297" s="1"/>
      </tp>
      <tp>
        <v>3.931</v>
        <stp/>
        <stp>P</stp>
        <stp>0</stp>
        <stp>IR</stp>
        <stp>BONDAVG52933</stp>
        <stp>3년이하(당일)</stp>
        <stp/>
        <stp/>
        <tr r="O320" s="1"/>
      </tp>
      <tp>
        <v>3.839</v>
        <stp/>
        <stp>P</stp>
        <stp>0</stp>
        <stp>IR</stp>
        <stp>BONDAVG52932</stp>
        <stp>3년이하(당일)</stp>
        <stp/>
        <stp/>
        <tr r="O319" s="1"/>
      </tp>
      <tp>
        <v>3.9849999999999999</v>
        <stp/>
        <stp>P</stp>
        <stp>0</stp>
        <stp>IR</stp>
        <stp>BONDAVG52931</stp>
        <stp>3년이하(당일)</stp>
        <stp/>
        <stp/>
        <tr r="O318" s="1"/>
      </tp>
      <tp>
        <v>3.3969999999999998</v>
        <stp/>
        <stp>P</stp>
        <stp>0</stp>
        <stp>IR</stp>
        <stp>BONDAVG02826</stp>
        <stp>2년이하(당일)</stp>
        <stp/>
        <stp/>
        <tr r="M120" s="1"/>
      </tp>
      <tp>
        <v>3.7410000000000001</v>
        <stp/>
        <stp>P</stp>
        <stp>0</stp>
        <stp>IR</stp>
        <stp>BONDAVG02927</stp>
        <stp>3년이하(당일)</stp>
        <stp/>
        <stp/>
        <tr r="O122" s="1"/>
      </tp>
      <tp>
        <v>3.3220000000000001</v>
        <stp/>
        <stp>P</stp>
        <stp>0</stp>
        <stp>IR</stp>
        <stp>BONDAVG02882</stp>
        <stp>1년이하(당일)</stp>
        <stp/>
        <stp/>
        <tr r="K121" s="1"/>
      </tp>
      <tp>
        <v>3.3580000000000001</v>
        <stp/>
        <stp>P</stp>
        <stp>0</stp>
        <stp>IR</stp>
        <stp>BONDAVG02826</stp>
        <stp>1년이하(당일)</stp>
        <stp/>
        <stp/>
        <tr r="K120" s="1"/>
      </tp>
      <tp>
        <v>3.4649999999999999</v>
        <stp/>
        <stp>P</stp>
        <stp>0</stp>
        <stp>IR</stp>
        <stp>BONDAVG02988</stp>
        <stp>1년이하(당일)</stp>
        <stp/>
        <stp/>
        <tr r="K125" s="1"/>
      </tp>
      <tp>
        <v>3.4569999999999999</v>
        <stp/>
        <stp>P</stp>
        <stp>0</stp>
        <stp>IR</stp>
        <stp>BONDAVG02978</stp>
        <stp>1년이하(당일)</stp>
        <stp/>
        <stp/>
        <tr r="K124" s="1"/>
      </tp>
      <tp>
        <v>4.4610000000000003</v>
        <stp/>
        <stp>P</stp>
        <stp>0</stp>
        <stp>IR</stp>
        <stp>BONDAVG02969</stp>
        <stp>1년이하(당일)</stp>
        <stp/>
        <stp/>
        <tr r="K123" s="1"/>
      </tp>
      <tp>
        <v>3.5070000000000001</v>
        <stp/>
        <stp>P</stp>
        <stp>0</stp>
        <stp>IR</stp>
        <stp>BONDAVG42953</stp>
        <stp>1년이하(당일)</stp>
        <stp/>
        <stp/>
        <tr r="K297" s="1"/>
      </tp>
      <tp>
        <v>3.7250000000000001</v>
        <stp/>
        <stp>P</stp>
        <stp>0</stp>
        <stp>IR</stp>
        <stp>BONDAVG52933</stp>
        <stp>1년이하(당일)</stp>
        <stp/>
        <stp/>
        <tr r="K320" s="1"/>
      </tp>
      <tp>
        <v>3.6019999999999999</v>
        <stp/>
        <stp>P</stp>
        <stp>0</stp>
        <stp>IR</stp>
        <stp>BONDAVG52932</stp>
        <stp>1년이하(당일)</stp>
        <stp/>
        <stp/>
        <tr r="K319" s="1"/>
      </tp>
      <tp>
        <v>3.802</v>
        <stp/>
        <stp>P</stp>
        <stp>0</stp>
        <stp>IR</stp>
        <stp>BONDAVG52931</stp>
        <stp>1년이하(당일)</stp>
        <stp/>
        <stp/>
        <tr r="K318" s="1"/>
      </tp>
      <tp>
        <v>3.5870000000000002</v>
        <stp/>
        <stp>P</stp>
        <stp>0</stp>
        <stp>IR</stp>
        <stp>BONDAVG02927</stp>
        <stp>1년이하(당일)</stp>
        <stp/>
        <stp/>
        <tr r="K122" s="1"/>
      </tp>
      <tp>
        <v>3.4470000000000001</v>
        <stp/>
        <stp>P</stp>
        <stp>0</stp>
        <stp>IR</stp>
        <stp>BONDAVG02882</stp>
        <stp>7년이하(당일)</stp>
        <stp/>
        <stp/>
        <tr r="R121" s="1"/>
      </tp>
      <tp>
        <v>3.726</v>
        <stp/>
        <stp>P</stp>
        <stp>0</stp>
        <stp>IR</stp>
        <stp>BONDAVG02826</stp>
        <stp>7년이하(당일)</stp>
        <stp/>
        <stp/>
        <tr r="R120" s="1"/>
      </tp>
      <tp>
        <v>3.8540000000000001</v>
        <stp/>
        <stp>P</stp>
        <stp>0</stp>
        <stp>IR</stp>
        <stp>BONDAVG02988</stp>
        <stp>7년이하(당일)</stp>
        <stp/>
        <stp/>
        <tr r="R125" s="1"/>
      </tp>
      <tp>
        <v>3.8290000000000002</v>
        <stp/>
        <stp>P</stp>
        <stp>0</stp>
        <stp>IR</stp>
        <stp>BONDAVG02978</stp>
        <stp>7년이하(당일)</stp>
        <stp/>
        <stp/>
        <tr r="R124" s="1"/>
      </tp>
      <tp>
        <v>4.9960000000000004</v>
        <stp/>
        <stp>P</stp>
        <stp>0</stp>
        <stp>IR</stp>
        <stp>BONDAVG02969</stp>
        <stp>7년이하(당일)</stp>
        <stp/>
        <stp/>
        <tr r="R123" s="1"/>
      </tp>
      <tp>
        <v>3.956</v>
        <stp/>
        <stp>P</stp>
        <stp>0</stp>
        <stp>IR</stp>
        <stp>BONDAVG42953</stp>
        <stp>7년이하(당일)</stp>
        <stp/>
        <stp/>
        <tr r="R297" s="1"/>
      </tp>
      <tp>
        <v>4.9009999999999998</v>
        <stp/>
        <stp>P</stp>
        <stp>0</stp>
        <stp>IR</stp>
        <stp>BONDAVG52933</stp>
        <stp>7년이하(당일)</stp>
        <stp/>
        <stp/>
        <tr r="R320" s="1"/>
      </tp>
      <tp>
        <v>4.7229999999999999</v>
        <stp/>
        <stp>P</stp>
        <stp>0</stp>
        <stp>IR</stp>
        <stp>BONDAVG52932</stp>
        <stp>7년이하(당일)</stp>
        <stp/>
        <stp/>
        <tr r="R319" s="1"/>
      </tp>
      <tp>
        <v>4.7990000000000004</v>
        <stp/>
        <stp>P</stp>
        <stp>0</stp>
        <stp>IR</stp>
        <stp>BONDAVG52931</stp>
        <stp>7년이하(당일)</stp>
        <stp/>
        <stp/>
        <tr r="R318" s="1"/>
      </tp>
      <tp>
        <v>4.4610000000000003</v>
        <stp/>
        <stp>P</stp>
        <stp>0</stp>
        <stp>IR</stp>
        <stp>BONDAVG02927</stp>
        <stp>7년이하(당일)</stp>
        <stp/>
        <stp/>
        <tr r="R122" s="1"/>
      </tp>
      <tp>
        <v>3.379</v>
        <stp/>
        <stp>P</stp>
        <stp>0</stp>
        <stp>IR</stp>
        <stp>BONDAVG02882</stp>
        <stp>5년이하(당일)</stp>
        <stp/>
        <stp/>
        <tr r="Q121" s="1"/>
      </tp>
      <tp>
        <v>3.4249999999999998</v>
        <stp/>
        <stp>P</stp>
        <stp>0</stp>
        <stp>IR</stp>
        <stp>BONDAVG02988</stp>
        <stp>4년이하(당일)</stp>
        <stp/>
        <stp/>
        <tr r="P125" s="1"/>
      </tp>
      <tp>
        <v>3.4089999999999998</v>
        <stp/>
        <stp>P</stp>
        <stp>0</stp>
        <stp>IR</stp>
        <stp>BONDAVG02978</stp>
        <stp>4년이하(당일)</stp>
        <stp/>
        <stp/>
        <tr r="P124" s="1"/>
      </tp>
      <tp>
        <v>4.6319999999999997</v>
        <stp/>
        <stp>P</stp>
        <stp>0</stp>
        <stp>IR</stp>
        <stp>BONDAVG02969</stp>
        <stp>4년이하(당일)</stp>
        <stp/>
        <stp/>
        <tr r="P123" s="1"/>
      </tp>
      <tp>
        <v>3.7469999999999999</v>
        <stp/>
        <stp>P</stp>
        <stp>0</stp>
        <stp>IR</stp>
        <stp>BONDAVG42953</stp>
        <stp>4년이하(당일)</stp>
        <stp/>
        <stp/>
        <tr r="P297" s="1"/>
      </tp>
      <tp>
        <v>4.2750000000000004</v>
        <stp/>
        <stp>P</stp>
        <stp>0</stp>
        <stp>IR</stp>
        <stp>BONDAVG52933</stp>
        <stp>4년이하(당일)</stp>
        <stp/>
        <stp/>
        <tr r="P320" s="1"/>
      </tp>
      <tp>
        <v>4.173</v>
        <stp/>
        <stp>P</stp>
        <stp>0</stp>
        <stp>IR</stp>
        <stp>BONDAVG52932</stp>
        <stp>4년이하(당일)</stp>
        <stp/>
        <stp/>
        <tr r="P319" s="1"/>
      </tp>
      <tp>
        <v>4.319</v>
        <stp/>
        <stp>P</stp>
        <stp>0</stp>
        <stp>IR</stp>
        <stp>BONDAVG52931</stp>
        <stp>4년이하(당일)</stp>
        <stp/>
        <stp/>
        <tr r="P318" s="1"/>
      </tp>
      <tp>
        <v>3.5840000000000001</v>
        <stp/>
        <stp>P</stp>
        <stp>0</stp>
        <stp>IR</stp>
        <stp>BONDAVG02826</stp>
        <stp>5년이하(당일)</stp>
        <stp/>
        <stp/>
        <tr r="Q120" s="1"/>
      </tp>
      <tp>
        <v>3.984</v>
        <stp/>
        <stp>P</stp>
        <stp>0</stp>
        <stp>IR</stp>
        <stp>BONDAVG02927</stp>
        <stp>4년이하(당일)</stp>
        <stp/>
        <stp/>
        <tr r="P122" s="1"/>
      </tp>
      <tp>
        <v>3.343</v>
        <stp/>
        <stp>P</stp>
        <stp>0</stp>
        <stp>IR</stp>
        <stp>BONDAVG02882</stp>
        <stp>4년이하(당일)</stp>
        <stp/>
        <stp/>
        <tr r="P121" s="1"/>
      </tp>
      <tp>
        <v>3.4489999999999998</v>
        <stp/>
        <stp>P</stp>
        <stp>0</stp>
        <stp>IR</stp>
        <stp>BONDAVG02988</stp>
        <stp>5년이하(당일)</stp>
        <stp/>
        <stp/>
        <tr r="Q125" s="1"/>
      </tp>
      <tp>
        <v>3.4289999999999998</v>
        <stp/>
        <stp>P</stp>
        <stp>0</stp>
        <stp>IR</stp>
        <stp>BONDAVG02978</stp>
        <stp>5년이하(당일)</stp>
        <stp/>
        <stp/>
        <tr r="Q124" s="1"/>
      </tp>
      <tp>
        <v>4.75</v>
        <stp/>
        <stp>P</stp>
        <stp>0</stp>
        <stp>IR</stp>
        <stp>BONDAVG02969</stp>
        <stp>5년이하(당일)</stp>
        <stp/>
        <stp/>
        <tr r="Q123" s="1"/>
      </tp>
      <tp>
        <v>3.81</v>
        <stp/>
        <stp>P</stp>
        <stp>0</stp>
        <stp>IR</stp>
        <stp>BONDAVG42953</stp>
        <stp>5년이하(당일)</stp>
        <stp/>
        <stp/>
        <tr r="Q297" s="1"/>
      </tp>
      <tp>
        <v>4.5529999999999999</v>
        <stp/>
        <stp>P</stp>
        <stp>0</stp>
        <stp>IR</stp>
        <stp>BONDAVG52933</stp>
        <stp>5년이하(당일)</stp>
        <stp/>
        <stp/>
        <tr r="Q320" s="1"/>
      </tp>
      <tp>
        <v>4.4450000000000003</v>
        <stp/>
        <stp>P</stp>
        <stp>0</stp>
        <stp>IR</stp>
        <stp>BONDAVG52932</stp>
        <stp>5년이하(당일)</stp>
        <stp/>
        <stp/>
        <tr r="Q319" s="1"/>
      </tp>
      <tp>
        <v>4.5389999999999997</v>
        <stp/>
        <stp>P</stp>
        <stp>0</stp>
        <stp>IR</stp>
        <stp>BONDAVG52931</stp>
        <stp>5년이하(당일)</stp>
        <stp/>
        <stp/>
        <tr r="Q318" s="1"/>
      </tp>
      <tp>
        <v>3.48</v>
        <stp/>
        <stp>P</stp>
        <stp>0</stp>
        <stp>IR</stp>
        <stp>BONDAVG02826</stp>
        <stp>4년이하(당일)</stp>
        <stp/>
        <stp/>
        <tr r="P120" s="1"/>
      </tp>
      <tp>
        <v>4.2050000000000001</v>
        <stp/>
        <stp>P</stp>
        <stp>0</stp>
        <stp>IR</stp>
        <stp>BONDAVG02927</stp>
        <stp>5년이하(당일)</stp>
        <stp/>
        <stp/>
        <tr r="Q122" s="1"/>
      </tp>
      <tp>
        <v>3.6019999999999999</v>
        <stp/>
        <stp>P</stp>
        <stp>0</stp>
        <stp>IR</stp>
        <stp>BONDAVG62757</stp>
        <stp>3월이하(당일)</stp>
        <stp/>
        <stp/>
        <tr r="H347" s="1"/>
      </tp>
      <tp>
        <v>3.43</v>
        <stp/>
        <stp>P</stp>
        <stp>0</stp>
        <stp>IR</stp>
        <stp>BONDAVG12242</stp>
        <stp>6월이하(당일)</stp>
        <stp/>
        <stp/>
        <tr r="I235" s="1"/>
      </tp>
      <tp>
        <v>3.415</v>
        <stp/>
        <stp>P</stp>
        <stp>0</stp>
        <stp>IR</stp>
        <stp>BONDAVG12715</stp>
        <stp>3월이하(당일)</stp>
        <stp/>
        <stp/>
        <tr r="H243" s="1"/>
      </tp>
      <tp>
        <v>3.488</v>
        <stp/>
        <stp>P</stp>
        <stp>0</stp>
        <stp>IR</stp>
        <stp>BONDAVG12699</stp>
        <stp>3월이하(당일)</stp>
        <stp/>
        <stp/>
        <tr r="H242" s="1"/>
      </tp>
      <tp>
        <v>4.0759999999999996</v>
        <stp/>
        <stp>P</stp>
        <stp>0</stp>
        <stp>IR</stp>
        <stp>BONDAVG62382</stp>
        <stp>6월이하(당일)</stp>
        <stp/>
        <stp/>
        <tr r="I346" s="1"/>
      </tp>
      <tp>
        <v>4.9560000000000004</v>
        <stp/>
        <stp>P</stp>
        <stp>0</stp>
        <stp>IR</stp>
        <stp>BONDAVG02376</stp>
        <stp>6월이하(당일)</stp>
        <stp/>
        <stp/>
        <tr r="I114" s="1"/>
      </tp>
      <tp>
        <v>3.5139999999999998</v>
        <stp/>
        <stp>P</stp>
        <stp>0</stp>
        <stp>IR</stp>
        <stp>BONDAVG02378</stp>
        <stp>6월이하(당일)</stp>
        <stp/>
        <stp/>
        <tr r="I115" s="1"/>
      </tp>
      <tp>
        <v>3.3759999999999999</v>
        <stp/>
        <stp>P</stp>
        <stp>0</stp>
        <stp>IR</stp>
        <stp>BONDAVG12366</stp>
        <stp>6월이하(당일)</stp>
        <stp/>
        <stp/>
        <tr r="I236" s="1"/>
      </tp>
      <tp>
        <v>3.544</v>
        <stp/>
        <stp>P</stp>
        <stp>0</stp>
        <stp>IR</stp>
        <stp>BONDAVG52666</stp>
        <stp>3월이하(당일)</stp>
        <stp/>
        <stp/>
        <tr r="H317" s="1"/>
      </tp>
      <tp>
        <v>3.61</v>
        <stp/>
        <stp>P</stp>
        <stp>0</stp>
        <stp>IR</stp>
        <stp>BONDAVG02353</stp>
        <stp>6월이하(당일)</stp>
        <stp/>
        <stp/>
        <tr r="I112" s="1"/>
      </tp>
      <tp>
        <v>3.5819999999999999</v>
        <stp/>
        <stp>P</stp>
        <stp>0</stp>
        <stp>IR</stp>
        <stp>BONDAVG02359</stp>
        <stp>6월이하(당일)</stp>
        <stp/>
        <stp/>
        <tr r="I113" s="1"/>
      </tp>
      <tp>
        <v>3.4569999999999999</v>
        <stp/>
        <stp>P</stp>
        <stp>0</stp>
        <stp>IR</stp>
        <stp>BONDAVG02313</stp>
        <stp>6월이하(당일)</stp>
        <stp/>
        <stp/>
        <tr r="I111" s="1"/>
      </tp>
      <tp>
        <v>3.45</v>
        <stp/>
        <stp>P</stp>
        <stp>0</stp>
        <stp>IR</stp>
        <stp>BONDAVG12600</stp>
        <stp>3월이하(당일)</stp>
        <stp/>
        <stp/>
        <tr r="H241" s="1"/>
      </tp>
      <tp>
        <v>3.9670000000000001</v>
        <stp/>
        <stp>P</stp>
        <stp>0</stp>
        <stp>IR</stp>
        <stp>BONDAVG02590</stp>
        <stp>3월이하(당일)</stp>
        <stp/>
        <stp/>
        <tr r="H119" s="1"/>
      </tp>
      <tp>
        <v>5.9029999999999996</v>
        <stp/>
        <stp>P</stp>
        <stp>0</stp>
        <stp>IR</stp>
        <stp>BONDAVG72041</stp>
        <stp>6월이하(당일)</stp>
        <stp/>
        <stp/>
        <tr r="I369" s="1"/>
      </tp>
      <tp>
        <v>3.4420000000000002</v>
        <stp/>
        <stp>P</stp>
        <stp>0</stp>
        <stp>IR</stp>
        <stp>BONDAVG12544</stp>
        <stp>3월이하(당일)</stp>
        <stp/>
        <stp/>
        <tr r="H240" s="1"/>
      </tp>
      <tp>
        <v>3.3980000000000001</v>
        <stp/>
        <stp>P</stp>
        <stp>0</stp>
        <stp>IR</stp>
        <stp>BONDAVG52517</stp>
        <stp>3월이하(당일)</stp>
        <stp/>
        <stp/>
        <tr r="H316" s="1"/>
      </tp>
      <tp>
        <v>3.5680000000000001</v>
        <stp/>
        <stp>P</stp>
        <stp>0</stp>
        <stp>IR</stp>
        <stp>BONDAVG02510</stp>
        <stp>3월이하(당일)</stp>
        <stp/>
        <stp/>
        <tr r="H118" s="1"/>
      </tp>
      <tp>
        <v>3.6560000000000001</v>
        <stp/>
        <stp>P</stp>
        <stp>0</stp>
        <stp>IR</stp>
        <stp>BONDAVG02508</stp>
        <stp>3월이하(당일)</stp>
        <stp/>
        <stp/>
        <tr r="H117" s="1"/>
      </tp>
      <tp>
        <v>3.52</v>
        <stp/>
        <stp>P</stp>
        <stp>0</stp>
        <stp>IR</stp>
        <stp>BONDAVG02196</stp>
        <stp>6월이하(당일)</stp>
        <stp/>
        <stp/>
        <tr r="I110" s="1"/>
      </tp>
      <tp>
        <v>3.6859999999999999</v>
        <stp/>
        <stp>P</stp>
        <stp>0</stp>
        <stp>IR</stp>
        <stp>BONDAVG72164</stp>
        <stp>6월이하(당일)</stp>
        <stp/>
        <stp/>
        <tr r="I370" s="1"/>
      </tp>
      <tp>
        <v>3.4049999999999998</v>
        <stp/>
        <stp>P</stp>
        <stp>0</stp>
        <stp>IR</stp>
        <stp>BONDAVG12160</stp>
        <stp>6월이하(당일)</stp>
        <stp/>
        <stp/>
        <tr r="I234" s="1"/>
      </tp>
      <tp>
        <v>3.5539999999999998</v>
        <stp/>
        <stp>P</stp>
        <stp>0</stp>
        <stp>IR</stp>
        <stp>BONDAVG12468</stp>
        <stp>3월이하(당일)</stp>
        <stp/>
        <stp/>
        <tr r="H239" s="1"/>
      </tp>
      <tp>
        <v>3.4820000000000002</v>
        <stp/>
        <stp>P</stp>
        <stp>0</stp>
        <stp>IR</stp>
        <stp>BONDAVG42147</stp>
        <stp>6월이하(당일)</stp>
        <stp/>
        <stp/>
        <tr r="I295" s="1"/>
      </tp>
      <tp>
        <v>4.7149999999999999</v>
        <stp/>
        <stp>P</stp>
        <stp>0</stp>
        <stp>IR</stp>
        <stp>BONDAVG02132</stp>
        <stp>6월이하(당일)</stp>
        <stp/>
        <stp/>
        <tr r="I109" s="1"/>
      </tp>
      <tp>
        <v>3.6760000000000002</v>
        <stp/>
        <stp>P</stp>
        <stp>0</stp>
        <stp>IR</stp>
        <stp>BONDAVG12432</stp>
        <stp>3월이하(당일)</stp>
        <stp/>
        <stp/>
        <tr r="H238" s="1"/>
      </tp>
      <tp>
        <v>3.5150000000000001</v>
        <stp/>
        <stp>P</stp>
        <stp>0</stp>
        <stp>IR</stp>
        <stp>BONDAVG02124</stp>
        <stp>6월이하(당일)</stp>
        <stp/>
        <stp/>
        <tr r="I108" s="1"/>
      </tp>
      <tp>
        <v>3.484</v>
        <stp/>
        <stp>P</stp>
        <stp>0</stp>
        <stp>IR</stp>
        <stp>BONDAVG12425</stp>
        <stp>3월이하(당일)</stp>
        <stp/>
        <stp/>
        <tr r="H237" s="1"/>
      </tp>
      <tp>
        <v>3.806</v>
        <stp/>
        <stp>P</stp>
        <stp>0</stp>
        <stp>IR</stp>
        <stp>BONDAVG42411</stp>
        <stp>3월이하(당일)</stp>
        <stp/>
        <stp/>
        <tr r="H296" s="1"/>
      </tp>
      <tp>
        <v>3.4649999999999999</v>
        <stp/>
        <stp>P</stp>
        <stp>0</stp>
        <stp>IR</stp>
        <stp>BONDAVG02411</stp>
        <stp>3월이하(당일)</stp>
        <stp/>
        <stp/>
        <tr r="H116" s="1"/>
      </tp>
      <tp>
        <v>3.4830000000000001</v>
        <stp/>
        <stp>P</stp>
        <stp>0</stp>
        <stp>IR</stp>
        <stp>BONDAVG12699</stp>
        <stp>6월이하(당일)</stp>
        <stp/>
        <stp/>
        <tr r="I242" s="1"/>
      </tp>
      <tp>
        <v>4.0190000000000001</v>
        <stp/>
        <stp>P</stp>
        <stp>0</stp>
        <stp>IR</stp>
        <stp>BONDAVG62382</stp>
        <stp>3월이하(당일)</stp>
        <stp/>
        <stp/>
        <tr r="H346" s="1"/>
      </tp>
      <tp>
        <v>3.4359999999999999</v>
        <stp/>
        <stp>P</stp>
        <stp>0</stp>
        <stp>IR</stp>
        <stp>BONDAVG02988</stp>
        <stp>9월이하(당일)</stp>
        <stp/>
        <stp/>
        <tr r="J125" s="1"/>
      </tp>
      <tp>
        <v>4.6360000000000001</v>
        <stp/>
        <stp>P</stp>
        <stp>0</stp>
        <stp>IR</stp>
        <stp>BONDAVG02376</stp>
        <stp>3월이하(당일)</stp>
        <stp/>
        <stp/>
        <tr r="H114" s="1"/>
      </tp>
      <tp>
        <v>3.5259999999999998</v>
        <stp/>
        <stp>P</stp>
        <stp>0</stp>
        <stp>IR</stp>
        <stp>BONDAVG02378</stp>
        <stp>3월이하(당일)</stp>
        <stp/>
        <stp/>
        <tr r="H115" s="1"/>
      </tp>
      <tp>
        <v>3.4260000000000002</v>
        <stp/>
        <stp>P</stp>
        <stp>0</stp>
        <stp>IR</stp>
        <stp>BONDAVG02978</stp>
        <stp>9월이하(당일)</stp>
        <stp/>
        <stp/>
        <tr r="J124" s="1"/>
      </tp>
      <tp>
        <v>3.3839999999999999</v>
        <stp/>
        <stp>P</stp>
        <stp>0</stp>
        <stp>IR</stp>
        <stp>BONDAVG12366</stp>
        <stp>3월이하(당일)</stp>
        <stp/>
        <stp/>
        <tr r="H236" s="1"/>
      </tp>
      <tp>
        <v>3.6120000000000001</v>
        <stp/>
        <stp>P</stp>
        <stp>0</stp>
        <stp>IR</stp>
        <stp>BONDAVG52666</stp>
        <stp>6월이하(당일)</stp>
        <stp/>
        <stp/>
        <tr r="I317" s="1"/>
      </tp>
      <tp>
        <v>4.4050000000000002</v>
        <stp/>
        <stp>P</stp>
        <stp>0</stp>
        <stp>IR</stp>
        <stp>BONDAVG02969</stp>
        <stp>9월이하(당일)</stp>
        <stp/>
        <stp/>
        <tr r="J123" s="1"/>
      </tp>
      <tp>
        <v>3.556</v>
        <stp/>
        <stp>P</stp>
        <stp>0</stp>
        <stp>IR</stp>
        <stp>BONDAVG42953</stp>
        <stp>9월이하(당일)</stp>
        <stp/>
        <stp/>
        <tr r="J297" s="1"/>
      </tp>
      <tp>
        <v>3.613</v>
        <stp/>
        <stp>P</stp>
        <stp>0</stp>
        <stp>IR</stp>
        <stp>BONDAVG02353</stp>
        <stp>3월이하(당일)</stp>
        <stp/>
        <stp/>
        <tr r="H112" s="1"/>
      </tp>
      <tp>
        <v>3.5110000000000001</v>
        <stp/>
        <stp>P</stp>
        <stp>0</stp>
        <stp>IR</stp>
        <stp>BONDAVG02359</stp>
        <stp>3월이하(당일)</stp>
        <stp/>
        <stp/>
        <tr r="H113" s="1"/>
      </tp>
      <tp>
        <v>3.706</v>
        <stp/>
        <stp>P</stp>
        <stp>0</stp>
        <stp>IR</stp>
        <stp>BONDAVG52933</stp>
        <stp>9월이하(당일)</stp>
        <stp/>
        <stp/>
        <tr r="J320" s="1"/>
      </tp>
      <tp>
        <v>3.589</v>
        <stp/>
        <stp>P</stp>
        <stp>0</stp>
        <stp>IR</stp>
        <stp>BONDAVG52932</stp>
        <stp>9월이하(당일)</stp>
        <stp/>
        <stp/>
        <tr r="J319" s="1"/>
      </tp>
      <tp>
        <v>3.7810000000000001</v>
        <stp/>
        <stp>P</stp>
        <stp>0</stp>
        <stp>IR</stp>
        <stp>BONDAVG52931</stp>
        <stp>9월이하(당일)</stp>
        <stp/>
        <stp/>
        <tr r="J318" s="1"/>
      </tp>
      <tp>
        <v>3.5750000000000002</v>
        <stp/>
        <stp>P</stp>
        <stp>0</stp>
        <stp>IR</stp>
        <stp>BONDAVG02927</stp>
        <stp>9월이하(당일)</stp>
        <stp/>
        <stp/>
        <tr r="J122" s="1"/>
      </tp>
      <tp>
        <v>3.4830000000000001</v>
        <stp/>
        <stp>P</stp>
        <stp>0</stp>
        <stp>IR</stp>
        <stp>BONDAVG02313</stp>
        <stp>3월이하(당일)</stp>
        <stp/>
        <stp/>
        <tr r="H111" s="1"/>
      </tp>
      <tp>
        <v>3.44</v>
        <stp/>
        <stp>P</stp>
        <stp>0</stp>
        <stp>IR</stp>
        <stp>BONDAVG12600</stp>
        <stp>6월이하(당일)</stp>
        <stp/>
        <stp/>
        <tr r="I241" s="1"/>
      </tp>
      <tp>
        <v>3.3620000000000001</v>
        <stp/>
        <stp>P</stp>
        <stp>0</stp>
        <stp>IR</stp>
        <stp>BONDAVG02882</stp>
        <stp>9월이하(당일)</stp>
        <stp/>
        <stp/>
        <tr r="J121" s="1"/>
      </tp>
      <tp>
        <v>3.6379999999999999</v>
        <stp/>
        <stp>P</stp>
        <stp>0</stp>
        <stp>IR</stp>
        <stp>BONDAVG62757</stp>
        <stp>6월이하(당일)</stp>
        <stp/>
        <stp/>
        <tr r="I347" s="1"/>
      </tp>
      <tp>
        <v>3.4329999999999998</v>
        <stp/>
        <stp>P</stp>
        <stp>0</stp>
        <stp>IR</stp>
        <stp>BONDAVG12242</stp>
        <stp>3월이하(당일)</stp>
        <stp/>
        <stp/>
        <tr r="H235" s="1"/>
      </tp>
      <tp>
        <v>3.3959999999999999</v>
        <stp/>
        <stp>P</stp>
        <stp>0</stp>
        <stp>IR</stp>
        <stp>BONDAVG02826</stp>
        <stp>9월이하(당일)</stp>
        <stp/>
        <stp/>
        <tr r="J120" s="1"/>
      </tp>
      <tp>
        <v>3.42</v>
        <stp/>
        <stp>P</stp>
        <stp>0</stp>
        <stp>IR</stp>
        <stp>BONDAVG12715</stp>
        <stp>6월이하(당일)</stp>
        <stp/>
        <stp/>
        <tr r="I243" s="1"/>
      </tp>
      <tp>
        <v>3.5329999999999999</v>
        <stp/>
        <stp>P</stp>
        <stp>0</stp>
        <stp>IR</stp>
        <stp>BONDAVG02196</stp>
        <stp>3월이하(당일)</stp>
        <stp/>
        <stp/>
        <tr r="H110" s="1"/>
      </tp>
      <tp>
        <v>3.6120000000000001</v>
        <stp/>
        <stp>P</stp>
        <stp>0</stp>
        <stp>IR</stp>
        <stp>BONDAVG72164</stp>
        <stp>3월이하(당일)</stp>
        <stp/>
        <stp/>
        <tr r="H370" s="1"/>
      </tp>
      <tp>
        <v>3.4060000000000001</v>
        <stp/>
        <stp>P</stp>
        <stp>0</stp>
        <stp>IR</stp>
        <stp>BONDAVG12160</stp>
        <stp>3월이하(당일)</stp>
        <stp/>
        <stp/>
        <tr r="H234" s="1"/>
      </tp>
      <tp>
        <v>3.6240000000000001</v>
        <stp/>
        <stp>P</stp>
        <stp>0</stp>
        <stp>IR</stp>
        <stp>BONDAVG12468</stp>
        <stp>6월이하(당일)</stp>
        <stp/>
        <stp/>
        <tr r="I239" s="1"/>
      </tp>
      <tp>
        <v>3.4990000000000001</v>
        <stp/>
        <stp>P</stp>
        <stp>0</stp>
        <stp>IR</stp>
        <stp>BONDAVG42147</stp>
        <stp>3월이하(당일)</stp>
        <stp/>
        <stp/>
        <tr r="H295" s="1"/>
      </tp>
      <tp>
        <v>4.6189999999999998</v>
        <stp/>
        <stp>P</stp>
        <stp>0</stp>
        <stp>IR</stp>
        <stp>BONDAVG02132</stp>
        <stp>3월이하(당일)</stp>
        <stp/>
        <stp/>
        <tr r="H109" s="1"/>
      </tp>
      <tp>
        <v>3.7469999999999999</v>
        <stp/>
        <stp>P</stp>
        <stp>0</stp>
        <stp>IR</stp>
        <stp>BONDAVG12432</stp>
        <stp>6월이하(당일)</stp>
        <stp/>
        <stp/>
        <tr r="I238" s="1"/>
      </tp>
      <tp>
        <v>3.52</v>
        <stp/>
        <stp>P</stp>
        <stp>0</stp>
        <stp>IR</stp>
        <stp>BONDAVG02124</stp>
        <stp>3월이하(당일)</stp>
        <stp/>
        <stp/>
        <tr r="H108" s="1"/>
      </tp>
      <tp>
        <v>3.5110000000000001</v>
        <stp/>
        <stp>P</stp>
        <stp>0</stp>
        <stp>IR</stp>
        <stp>BONDAVG12425</stp>
        <stp>6월이하(당일)</stp>
        <stp/>
        <stp/>
        <tr r="I237" s="1"/>
      </tp>
      <tp>
        <v>4.0759999999999996</v>
        <stp/>
        <stp>P</stp>
        <stp>0</stp>
        <stp>IR</stp>
        <stp>BONDAVG42411</stp>
        <stp>6월이하(당일)</stp>
        <stp/>
        <stp/>
        <tr r="I296" s="1"/>
      </tp>
      <tp>
        <v>3.431</v>
        <stp/>
        <stp>P</stp>
        <stp>0</stp>
        <stp>IR</stp>
        <stp>BONDAVG02411</stp>
        <stp>6월이하(당일)</stp>
        <stp/>
        <stp/>
        <tr r="I116" s="1"/>
      </tp>
      <tp>
        <v>4.0620000000000003</v>
        <stp/>
        <stp>P</stp>
        <stp>0</stp>
        <stp>IR</stp>
        <stp>BONDAVG02590</stp>
        <stp>6월이하(당일)</stp>
        <stp/>
        <stp/>
        <tr r="I119" s="1"/>
      </tp>
      <tp>
        <v>5.8659999999999997</v>
        <stp/>
        <stp>P</stp>
        <stp>0</stp>
        <stp>IR</stp>
        <stp>BONDAVG72041</stp>
        <stp>3월이하(당일)</stp>
        <stp/>
        <stp/>
        <tr r="H369" s="1"/>
      </tp>
      <tp>
        <v>3.4540000000000002</v>
        <stp/>
        <stp>P</stp>
        <stp>0</stp>
        <stp>IR</stp>
        <stp>BONDAVG12544</stp>
        <stp>6월이하(당일)</stp>
        <stp/>
        <stp/>
        <tr r="I240" s="1"/>
      </tp>
      <tp>
        <v>3.3889999999999998</v>
        <stp/>
        <stp>P</stp>
        <stp>0</stp>
        <stp>IR</stp>
        <stp>BONDAVG52517</stp>
        <stp>6월이하(당일)</stp>
        <stp/>
        <stp/>
        <tr r="I316" s="1"/>
      </tp>
      <tp>
        <v>3.613</v>
        <stp/>
        <stp>P</stp>
        <stp>0</stp>
        <stp>IR</stp>
        <stp>BONDAVG02510</stp>
        <stp>6월이하(당일)</stp>
        <stp/>
        <stp/>
        <tr r="I118" s="1"/>
      </tp>
      <tp>
        <v>3.69</v>
        <stp/>
        <stp>P</stp>
        <stp>0</stp>
        <stp>IR</stp>
        <stp>BONDAVG02508</stp>
        <stp>6월이하(당일)</stp>
        <stp/>
        <stp/>
        <tr r="I117" s="1"/>
      </tp>
      <tp>
        <v>4.1289999999999996</v>
        <stp/>
        <stp>P</stp>
        <stp>0</stp>
        <stp>IR</stp>
        <stp>BONDAVG02590</stp>
        <stp>9월이하(당일)</stp>
        <stp/>
        <stp/>
        <tr r="J119" s="1"/>
      </tp>
      <tp>
        <v>3.383</v>
        <stp/>
        <stp>P</stp>
        <stp>0</stp>
        <stp>IR</stp>
        <stp>BONDAVG12544</stp>
        <stp>9월이하(당일)</stp>
        <stp/>
        <stp/>
        <tr r="J240" s="1"/>
      </tp>
      <tp>
        <v>3.3119999999999998</v>
        <stp/>
        <stp>P</stp>
        <stp>0</stp>
        <stp>IR</stp>
        <stp>BONDAVG52517</stp>
        <stp>9월이하(당일)</stp>
        <stp/>
        <stp/>
        <tr r="J316" s="1"/>
      </tp>
      <tp>
        <v>3.625</v>
        <stp/>
        <stp>P</stp>
        <stp>0</stp>
        <stp>IR</stp>
        <stp>BONDAVG02510</stp>
        <stp>9월이하(당일)</stp>
        <stp/>
        <stp/>
        <tr r="J118" s="1"/>
      </tp>
      <tp>
        <v>3.6880000000000002</v>
        <stp/>
        <stp>P</stp>
        <stp>0</stp>
        <stp>IR</stp>
        <stp>BONDAVG02508</stp>
        <stp>9월이하(당일)</stp>
        <stp/>
        <stp/>
        <tr r="J117" s="1"/>
      </tp>
      <tp>
        <v>3.653</v>
        <stp/>
        <stp>P</stp>
        <stp>0</stp>
        <stp>IR</stp>
        <stp>BONDAVG12468</stp>
        <stp>9월이하(당일)</stp>
        <stp/>
        <stp/>
        <tr r="J239" s="1"/>
      </tp>
      <tp>
        <v>3.7749999999999999</v>
        <stp/>
        <stp>P</stp>
        <stp>0</stp>
        <stp>IR</stp>
        <stp>BONDAVG12432</stp>
        <stp>9월이하(당일)</stp>
        <stp/>
        <stp/>
        <tr r="J238" s="1"/>
      </tp>
      <tp>
        <v>3.4380000000000002</v>
        <stp/>
        <stp>P</stp>
        <stp>0</stp>
        <stp>IR</stp>
        <stp>BONDAVG12425</stp>
        <stp>9월이하(당일)</stp>
        <stp/>
        <stp/>
        <tr r="J237" s="1"/>
      </tp>
      <tp>
        <v>4.1479999999999997</v>
        <stp/>
        <stp>P</stp>
        <stp>0</stp>
        <stp>IR</stp>
        <stp>BONDAVG42411</stp>
        <stp>9월이하(당일)</stp>
        <stp/>
        <stp/>
        <tr r="J296" s="1"/>
      </tp>
      <tp>
        <v>3.3610000000000002</v>
        <stp/>
        <stp>P</stp>
        <stp>0</stp>
        <stp>IR</stp>
        <stp>BONDAVG02411</stp>
        <stp>9월이하(당일)</stp>
        <stp/>
        <stp/>
        <tr r="J116" s="1"/>
      </tp>
      <tp>
        <v>3.4249999999999998</v>
        <stp/>
        <stp>P</stp>
        <stp>0</stp>
        <stp>IR</stp>
        <stp>BONDAVG02882</stp>
        <stp>6월이하(당일)</stp>
        <stp/>
        <stp/>
        <tr r="I121" s="1"/>
      </tp>
      <tp>
        <v>3.5779999999999998</v>
        <stp/>
        <stp>P</stp>
        <stp>0</stp>
        <stp>IR</stp>
        <stp>BONDAVG62757</stp>
        <stp>9월이하(당일)</stp>
        <stp/>
        <stp/>
        <tr r="J347" s="1"/>
      </tp>
      <tp>
        <v>3.4630000000000001</v>
        <stp/>
        <stp>P</stp>
        <stp>0</stp>
        <stp>IR</stp>
        <stp>BONDAVG02826</stp>
        <stp>6월이하(당일)</stp>
        <stp/>
        <stp/>
        <tr r="I120" s="1"/>
      </tp>
      <tp>
        <v>3.34</v>
        <stp/>
        <stp>P</stp>
        <stp>0</stp>
        <stp>IR</stp>
        <stp>BONDAVG12715</stp>
        <stp>9월이하(당일)</stp>
        <stp/>
        <stp/>
        <tr r="J243" s="1"/>
      </tp>
      <tp>
        <v>3.4180000000000001</v>
        <stp/>
        <stp>P</stp>
        <stp>0</stp>
        <stp>IR</stp>
        <stp>BONDAVG12699</stp>
        <stp>9월이하(당일)</stp>
        <stp/>
        <stp/>
        <tr r="J242" s="1"/>
      </tp>
      <tp>
        <v>3.476</v>
        <stp/>
        <stp>P</stp>
        <stp>0</stp>
        <stp>IR</stp>
        <stp>BONDAVG02988</stp>
        <stp>6월이하(당일)</stp>
        <stp/>
        <stp/>
        <tr r="I125" s="1"/>
      </tp>
      <tp>
        <v>3.4660000000000002</v>
        <stp/>
        <stp>P</stp>
        <stp>0</stp>
        <stp>IR</stp>
        <stp>BONDAVG02978</stp>
        <stp>6월이하(당일)</stp>
        <stp/>
        <stp/>
        <tr r="I124" s="1"/>
      </tp>
      <tp>
        <v>3.6280000000000001</v>
        <stp/>
        <stp>P</stp>
        <stp>0</stp>
        <stp>IR</stp>
        <stp>BONDAVG52666</stp>
        <stp>9월이하(당일)</stp>
        <stp/>
        <stp/>
        <tr r="J317" s="1"/>
      </tp>
      <tp>
        <v>4.3239999999999998</v>
        <stp/>
        <stp>P</stp>
        <stp>0</stp>
        <stp>IR</stp>
        <stp>BONDAVG02969</stp>
        <stp>6월이하(당일)</stp>
        <stp/>
        <stp/>
        <tr r="I123" s="1"/>
      </tp>
      <tp>
        <v>3.6120000000000001</v>
        <stp/>
        <stp>P</stp>
        <stp>0</stp>
        <stp>IR</stp>
        <stp>BONDAVG42953</stp>
        <stp>6월이하(당일)</stp>
        <stp/>
        <stp/>
        <tr r="I297" s="1"/>
      </tp>
      <tp>
        <v>3.6829999999999998</v>
        <stp/>
        <stp>P</stp>
        <stp>0</stp>
        <stp>IR</stp>
        <stp>BONDAVG52933</stp>
        <stp>6월이하(당일)</stp>
        <stp/>
        <stp/>
        <tr r="I320" s="1"/>
      </tp>
      <tp>
        <v>3.593</v>
        <stp/>
        <stp>P</stp>
        <stp>0</stp>
        <stp>IR</stp>
        <stp>BONDAVG52932</stp>
        <stp>6월이하(당일)</stp>
        <stp/>
        <stp/>
        <tr r="I319" s="1"/>
      </tp>
      <tp>
        <v>3.762</v>
        <stp/>
        <stp>P</stp>
        <stp>0</stp>
        <stp>IR</stp>
        <stp>BONDAVG52931</stp>
        <stp>6월이하(당일)</stp>
        <stp/>
        <stp/>
        <tr r="I318" s="1"/>
      </tp>
      <tp>
        <v>3.57</v>
        <stp/>
        <stp>P</stp>
        <stp>0</stp>
        <stp>IR</stp>
        <stp>BONDAVG02927</stp>
        <stp>6월이하(당일)</stp>
        <stp/>
        <stp/>
        <tr r="I122" s="1"/>
      </tp>
      <tp>
        <v>3.3570000000000002</v>
        <stp/>
        <stp>P</stp>
        <stp>0</stp>
        <stp>IR</stp>
        <stp>BONDAVG12600</stp>
        <stp>9월이하(당일)</stp>
        <stp/>
        <stp/>
        <tr r="J241" s="1"/>
      </tp>
      <tp>
        <v>3.5110000000000001</v>
        <stp/>
        <stp>P</stp>
        <stp>0</stp>
        <stp>IR</stp>
        <stp>BONDAVG02196</stp>
        <stp>9월이하(당일)</stp>
        <stp/>
        <stp/>
        <tr r="J110" s="1"/>
      </tp>
      <tp>
        <v>3.7050000000000001</v>
        <stp/>
        <stp>P</stp>
        <stp>0</stp>
        <stp>IR</stp>
        <stp>BONDAVG72164</stp>
        <stp>9월이하(당일)</stp>
        <stp/>
        <stp/>
        <tr r="J370" s="1"/>
      </tp>
      <tp>
        <v>3.343</v>
        <stp/>
        <stp>P</stp>
        <stp>0</stp>
        <stp>IR</stp>
        <stp>BONDAVG12160</stp>
        <stp>9월이하(당일)</stp>
        <stp/>
        <stp/>
        <tr r="J234" s="1"/>
      </tp>
      <tp>
        <v>3.4460000000000002</v>
        <stp/>
        <stp>P</stp>
        <stp>0</stp>
        <stp>IR</stp>
        <stp>BONDAVG42147</stp>
        <stp>9월이하(당일)</stp>
        <stp/>
        <stp/>
        <tr r="J295" s="1"/>
      </tp>
      <tp>
        <v>4.7839999999999998</v>
        <stp/>
        <stp>P</stp>
        <stp>0</stp>
        <stp>IR</stp>
        <stp>BONDAVG02132</stp>
        <stp>9월이하(당일)</stp>
        <stp/>
        <stp/>
        <tr r="J109" s="1"/>
      </tp>
      <tp>
        <v>3.4510000000000001</v>
        <stp/>
        <stp>P</stp>
        <stp>0</stp>
        <stp>IR</stp>
        <stp>BONDAVG02124</stp>
        <stp>9월이하(당일)</stp>
        <stp/>
        <stp/>
        <tr r="J108" s="1"/>
      </tp>
      <tp>
        <v>5.9139999999999997</v>
        <stp/>
        <stp>P</stp>
        <stp>0</stp>
        <stp>IR</stp>
        <stp>BONDAVG72041</stp>
        <stp>9월이하(당일)</stp>
        <stp/>
        <stp/>
        <tr r="J369" s="1"/>
      </tp>
      <tp>
        <v>4.0860000000000003</v>
        <stp/>
        <stp>P</stp>
        <stp>0</stp>
        <stp>IR</stp>
        <stp>BONDAVG62382</stp>
        <stp>9월이하(당일)</stp>
        <stp/>
        <stp/>
        <tr r="J346" s="1"/>
      </tp>
      <tp>
        <v>3.492</v>
        <stp/>
        <stp>P</stp>
        <stp>0</stp>
        <stp>IR</stp>
        <stp>BONDAVG02988</stp>
        <stp>3월이하(당일)</stp>
        <stp/>
        <stp/>
        <tr r="H125" s="1"/>
      </tp>
      <tp>
        <v>5.0880000000000001</v>
        <stp/>
        <stp>P</stp>
        <stp>0</stp>
        <stp>IR</stp>
        <stp>BONDAVG02376</stp>
        <stp>9월이하(당일)</stp>
        <stp/>
        <stp/>
        <tr r="J114" s="1"/>
      </tp>
      <tp>
        <v>3.504</v>
        <stp/>
        <stp>P</stp>
        <stp>0</stp>
        <stp>IR</stp>
        <stp>BONDAVG02378</stp>
        <stp>9월이하(당일)</stp>
        <stp/>
        <stp/>
        <tr r="J115" s="1"/>
      </tp>
      <tp>
        <v>3.4820000000000002</v>
        <stp/>
        <stp>P</stp>
        <stp>0</stp>
        <stp>IR</stp>
        <stp>BONDAVG02978</stp>
        <stp>3월이하(당일)</stp>
        <stp/>
        <stp/>
        <tr r="H124" s="1"/>
      </tp>
      <tp>
        <v>3.3119999999999998</v>
        <stp/>
        <stp>P</stp>
        <stp>0</stp>
        <stp>IR</stp>
        <stp>BONDAVG12366</stp>
        <stp>9월이하(당일)</stp>
        <stp/>
        <stp/>
        <tr r="J236" s="1"/>
      </tp>
      <tp>
        <v>4.0540000000000003</v>
        <stp/>
        <stp>P</stp>
        <stp>0</stp>
        <stp>IR</stp>
        <stp>BONDAVG02969</stp>
        <stp>3월이하(당일)</stp>
        <stp/>
        <stp/>
        <tr r="H123" s="1"/>
      </tp>
      <tp>
        <v>3.6230000000000002</v>
        <stp/>
        <stp>P</stp>
        <stp>0</stp>
        <stp>IR</stp>
        <stp>BONDAVG42953</stp>
        <stp>3월이하(당일)</stp>
        <stp/>
        <stp/>
        <tr r="H297" s="1"/>
      </tp>
      <tp>
        <v>3.5640000000000001</v>
        <stp/>
        <stp>P</stp>
        <stp>0</stp>
        <stp>IR</stp>
        <stp>BONDAVG02353</stp>
        <stp>9월이하(당일)</stp>
        <stp/>
        <stp/>
        <tr r="J112" s="1"/>
      </tp>
      <tp>
        <v>3.61</v>
        <stp/>
        <stp>P</stp>
        <stp>0</stp>
        <stp>IR</stp>
        <stp>BONDAVG02359</stp>
        <stp>9월이하(당일)</stp>
        <stp/>
        <stp/>
        <tr r="J113" s="1"/>
      </tp>
      <tp>
        <v>3.6040000000000001</v>
        <stp/>
        <stp>P</stp>
        <stp>0</stp>
        <stp>IR</stp>
        <stp>BONDAVG52933</stp>
        <stp>3월이하(당일)</stp>
        <stp/>
        <stp/>
        <tr r="H320" s="1"/>
      </tp>
      <tp>
        <v>3.5489999999999999</v>
        <stp/>
        <stp>P</stp>
        <stp>0</stp>
        <stp>IR</stp>
        <stp>BONDAVG52932</stp>
        <stp>3월이하(당일)</stp>
        <stp/>
        <stp/>
        <tr r="H319" s="1"/>
      </tp>
      <tp>
        <v>3.6880000000000002</v>
        <stp/>
        <stp>P</stp>
        <stp>0</stp>
        <stp>IR</stp>
        <stp>BONDAVG52931</stp>
        <stp>3월이하(당일)</stp>
        <stp/>
        <stp/>
        <tr r="H318" s="1"/>
      </tp>
      <tp>
        <v>3.53</v>
        <stp/>
        <stp>P</stp>
        <stp>0</stp>
        <stp>IR</stp>
        <stp>BONDAVG02927</stp>
        <stp>3월이하(당일)</stp>
        <stp/>
        <stp/>
        <tr r="H122" s="1"/>
      </tp>
      <tp>
        <v>3.3889999999999998</v>
        <stp/>
        <stp>P</stp>
        <stp>0</stp>
        <stp>IR</stp>
        <stp>BONDAVG02313</stp>
        <stp>9월이하(당일)</stp>
        <stp/>
        <stp/>
        <tr r="J111" s="1"/>
      </tp>
      <tp>
        <v>3.4350000000000001</v>
        <stp/>
        <stp>P</stp>
        <stp>0</stp>
        <stp>IR</stp>
        <stp>BONDAVG02882</stp>
        <stp>3월이하(당일)</stp>
        <stp/>
        <stp/>
        <tr r="H121" s="1"/>
      </tp>
      <tp>
        <v>3.3650000000000002</v>
        <stp/>
        <stp>P</stp>
        <stp>0</stp>
        <stp>IR</stp>
        <stp>BONDAVG12242</stp>
        <stp>9월이하(당일)</stp>
        <stp/>
        <stp/>
        <tr r="J235" s="1"/>
      </tp>
      <tp>
        <v>3.47</v>
        <stp/>
        <stp>P</stp>
        <stp>0</stp>
        <stp>IR</stp>
        <stp>BONDAVG02826</stp>
        <stp>3월이하(당일)</stp>
        <stp/>
        <stp/>
        <tr r="H120" s="1"/>
      </tp>
      <tp>
        <v>3.5110000000000001</v>
        <stp/>
        <stp>P</stp>
        <stp>0</stp>
        <stp>IR</stp>
        <stp>BONDAVG44051</stp>
        <stp>1.5년이하(당일)</stp>
        <stp/>
        <stp/>
        <tr r="L300" s="1"/>
      </tp>
      <tp>
        <v>3.6150000000000002</v>
        <stp/>
        <stp>P</stp>
        <stp>0</stp>
        <stp>IR</stp>
        <stp>BONDAVG44051</stp>
        <stp>2.5년이하(당일)</stp>
        <stp/>
        <stp/>
        <tr r="N300" s="1"/>
      </tp>
      <tp>
        <v>3.7629999999999999</v>
        <stp/>
        <stp>P</stp>
        <stp>0</stp>
        <stp>IR</stp>
        <stp>BONDAVG03654</stp>
        <stp>2.5년이하(당일)</stp>
        <stp/>
        <stp/>
        <tr r="N150" s="1"/>
      </tp>
      <tp>
        <v>3.3460000000000001</v>
        <stp/>
        <stp>P</stp>
        <stp>0</stp>
        <stp>IR</stp>
        <stp>BONDAVG53551</stp>
        <stp>1.5년이하(당일)</stp>
        <stp/>
        <stp/>
        <tr r="L322" s="1"/>
      </tp>
      <tp>
        <v>3.7069999999999999</v>
        <stp/>
        <stp>P</stp>
        <stp>0</stp>
        <stp>IR</stp>
        <stp>BONDAVG03654</stp>
        <stp>1.5년이하(당일)</stp>
        <stp/>
        <stp/>
        <tr r="L150" s="1"/>
      </tp>
      <tp>
        <v>3.3079999999999998</v>
        <stp/>
        <stp>P</stp>
        <stp>0</stp>
        <stp>IR</stp>
        <stp>BONDAVG53551</stp>
        <stp>2.5년이하(당일)</stp>
        <stp/>
        <stp/>
        <tr r="N322" s="1"/>
      </tp>
      <tp>
        <v>3.3559999999999999</v>
        <stp/>
        <stp>P</stp>
        <stp>0</stp>
        <stp>IR</stp>
        <stp>BONDAVG03954</stp>
        <stp>1.5년이하(당일)</stp>
        <stp/>
        <stp/>
        <tr r="L171" s="1"/>
      </tp>
      <tp>
        <v>3.4</v>
        <stp/>
        <stp>P</stp>
        <stp>0</stp>
        <stp>IR</stp>
        <stp>BONDAVG03954</stp>
        <stp>2.5년이하(당일)</stp>
        <stp/>
        <stp/>
        <tr r="N171" s="1"/>
      </tp>
      <tp>
        <v>3.746</v>
        <stp/>
        <stp>P</stp>
        <stp>0</stp>
        <stp>IR</stp>
        <stp>BONDAVG00354</stp>
        <stp>2.5년이하(당일)</stp>
        <stp/>
        <stp/>
        <tr r="N48" s="1"/>
      </tp>
      <tp>
        <v>3.6669999999999998</v>
        <stp/>
        <stp>P</stp>
        <stp>0</stp>
        <stp>IR</stp>
        <stp>BONDAVG00354</stp>
        <stp>1.5년이하(당일)</stp>
        <stp/>
        <stp/>
        <tr r="L48" s="1"/>
      </tp>
      <tp>
        <v>4.0369999999999999</v>
        <stp/>
        <stp>P</stp>
        <stp>0</stp>
        <stp>IR</stp>
        <stp>BONDAVG65452</stp>
        <stp>1.5년이하(당일)</stp>
        <stp/>
        <stp/>
        <tr r="L356" s="1"/>
      </tp>
      <tp>
        <v>4.2270000000000003</v>
        <stp/>
        <stp>P</stp>
        <stp>0</stp>
        <stp>IR</stp>
        <stp>BONDAVG65452</stp>
        <stp>2.5년이하(당일)</stp>
        <stp/>
        <stp/>
        <tr r="N356" s="1"/>
      </tp>
      <tp>
        <v>3.9239999999999999</v>
        <stp/>
        <stp>P</stp>
        <stp>0</stp>
        <stp>IR</stp>
        <stp>BONDAVG03757</stp>
        <stp>2.5년이하(당일)</stp>
        <stp/>
        <stp/>
        <tr r="N152" s="1"/>
      </tp>
      <tp>
        <v>3.831</v>
        <stp/>
        <stp>P</stp>
        <stp>0</stp>
        <stp>IR</stp>
        <stp>BONDAVG03757</stp>
        <stp>1.5년이하(당일)</stp>
        <stp/>
        <stp/>
        <tr r="L152" s="1"/>
      </tp>
      <tp>
        <v>3.5569999999999999</v>
        <stp/>
        <stp>P</stp>
        <stp>0</stp>
        <stp>IR</stp>
        <stp>BONDAVG42953</stp>
        <stp>1.5년이하(당일)</stp>
        <stp/>
        <stp/>
        <tr r="L297" s="1"/>
      </tp>
      <tp>
        <v>3.67</v>
        <stp/>
        <stp>P</stp>
        <stp>0</stp>
        <stp>IR</stp>
        <stp>BONDAVG42953</stp>
        <stp>2.5년이하(당일)</stp>
        <stp/>
        <stp/>
        <tr r="N297" s="1"/>
      </tp>
      <tp>
        <v>3.3479999999999999</v>
        <stp/>
        <stp>P</stp>
        <stp>0</stp>
        <stp>IR</stp>
        <stp>BONDAVG11456</stp>
        <stp>1.5년이하(당일)</stp>
        <stp/>
        <stp/>
        <tr r="L227" s="1"/>
      </tp>
      <tp>
        <v>3.3730000000000002</v>
        <stp/>
        <stp>P</stp>
        <stp>0</stp>
        <stp>IR</stp>
        <stp>BONDAVG11456</stp>
        <stp>2.5년이하(당일)</stp>
        <stp/>
        <stp/>
        <tr r="N227" s="1"/>
      </tp>
      <tp>
        <v>3.8519999999999999</v>
        <stp/>
        <stp>P</stp>
        <stp>0</stp>
        <stp>IR</stp>
        <stp>BONDAVG00456</stp>
        <stp>1.5년이하(당일)</stp>
        <stp/>
        <stp/>
        <tr r="L53" s="1"/>
      </tp>
      <tp>
        <v>4.0010000000000003</v>
        <stp/>
        <stp>P</stp>
        <stp>0</stp>
        <stp>IR</stp>
        <stp>BONDAVG00456</stp>
        <stp>2.5년이하(당일)</stp>
        <stp/>
        <stp/>
        <tr r="N53" s="1"/>
      </tp>
      <tp>
        <v>3.649</v>
        <stp/>
        <stp>P</stp>
        <stp>0</stp>
        <stp>IR</stp>
        <stp>BONDAVG00856</stp>
        <stp>1.5년이하(당일)</stp>
        <stp/>
        <stp/>
        <tr r="L79" s="1"/>
      </tp>
      <tp>
        <v>3.7229999999999999</v>
        <stp/>
        <stp>P</stp>
        <stp>0</stp>
        <stp>IR</stp>
        <stp>BONDAVG00856</stp>
        <stp>2.5년이하(당일)</stp>
        <stp/>
        <stp/>
        <tr r="N79" s="1"/>
      </tp>
      <tp>
        <v>3.59</v>
        <stp/>
        <stp>P</stp>
        <stp>0</stp>
        <stp>IR</stp>
        <stp>BONDAVG46852</stp>
        <stp>1.5년이하(당일)</stp>
        <stp/>
        <stp/>
        <tr r="L308" s="1"/>
      </tp>
      <tp>
        <v>3.649</v>
        <stp/>
        <stp>P</stp>
        <stp>0</stp>
        <stp>IR</stp>
        <stp>BONDAVG46852</stp>
        <stp>2.5년이하(당일)</stp>
        <stp/>
        <stp/>
        <tr r="N308" s="1"/>
      </tp>
      <tp>
        <v>3.1960000000000002</v>
        <stp/>
        <stp>P</stp>
        <stp>0</stp>
        <stp>IR</stp>
        <stp>BONDAVG14957</stp>
        <stp>1.5년이하(당일)</stp>
        <stp/>
        <stp/>
        <tr r="L372" s="1"/>
      </tp>
      <tp>
        <v>3.1520000000000001</v>
        <stp/>
        <stp>P</stp>
        <stp>0</stp>
        <stp>IR</stp>
        <stp>BONDAVG14957</stp>
        <stp>2.5년이하(당일)</stp>
        <stp/>
        <stp/>
        <tr r="N372" s="1"/>
      </tp>
      <tp>
        <v>3.5840000000000001</v>
        <stp/>
        <stp>P</stp>
        <stp>0</stp>
        <stp>IR</stp>
        <stp>BONDAVG62757</stp>
        <stp>2.5년이하(당일)</stp>
        <stp/>
        <stp/>
        <tr r="N347" s="1"/>
      </tp>
      <tp>
        <v>3.5840000000000001</v>
        <stp/>
        <stp>P</stp>
        <stp>0</stp>
        <stp>IR</stp>
        <stp>BONDAVG62757</stp>
        <stp>1.5년이하(당일)</stp>
        <stp/>
        <stp/>
        <tr r="L347" s="1"/>
      </tp>
      <tp>
        <v>8.532</v>
        <stp/>
        <stp>P</stp>
        <stp>0</stp>
        <stp>IR</stp>
        <stp>BONDAVG51254</stp>
        <stp>2.5년이하(당일)</stp>
        <stp/>
        <stp/>
        <tr r="N315" s="1"/>
      </tp>
      <tp>
        <v>7.8120000000000003</v>
        <stp/>
        <stp>P</stp>
        <stp>0</stp>
        <stp>IR</stp>
        <stp>BONDAVG51254</stp>
        <stp>1.5년이하(당일)</stp>
        <stp/>
        <stp/>
        <tr r="L315" s="1"/>
      </tp>
      <tp>
        <v>3.802</v>
        <stp/>
        <stp>P</stp>
        <stp>0</stp>
        <stp>IR</stp>
        <stp>BONDAVG00150</stp>
        <stp>1.5년이하(당일)</stp>
        <stp/>
        <stp/>
        <tr r="L31" s="1"/>
      </tp>
      <tp>
        <v>3.871</v>
        <stp/>
        <stp>P</stp>
        <stp>0</stp>
        <stp>IR</stp>
        <stp>BONDAVG00150</stp>
        <stp>2.5년이하(당일)</stp>
        <stp/>
        <stp/>
        <tr r="N31" s="1"/>
      </tp>
      <tp>
        <v>3.6240000000000001</v>
        <stp/>
        <stp>P</stp>
        <stp>0</stp>
        <stp>IR</stp>
        <stp>BONDAVG02353</stp>
        <stp>2.5년이하(당일)</stp>
        <stp/>
        <stp/>
        <tr r="N112" s="1"/>
      </tp>
      <tp>
        <v>3.5539999999999998</v>
        <stp/>
        <stp>P</stp>
        <stp>0</stp>
        <stp>IR</stp>
        <stp>BONDAVG02353</stp>
        <stp>1.5년이하(당일)</stp>
        <stp/>
        <stp/>
        <tr r="L112" s="1"/>
      </tp>
      <tp>
        <v>3.9039999999999999</v>
        <stp/>
        <stp>P</stp>
        <stp>0</stp>
        <stp>IR</stp>
        <stp>BONDAVG00353</stp>
        <stp>2.5년이하(당일)</stp>
        <stp/>
        <stp/>
        <tr r="N47" s="1"/>
      </tp>
      <tp>
        <v>3.774</v>
        <stp/>
        <stp>P</stp>
        <stp>0</stp>
        <stp>IR</stp>
        <stp>BONDAVG00353</stp>
        <stp>1.5년이하(당일)</stp>
        <stp/>
        <stp/>
        <tr r="L47" s="1"/>
      </tp>
      <tp>
        <v>3.407</v>
        <stp/>
        <stp>P</stp>
        <stp>0</stp>
        <stp>IR</stp>
        <stp>BONDAVG06753</stp>
        <stp>2.5년이하(당일)</stp>
        <stp/>
        <stp/>
        <tr r="N209" s="1"/>
      </tp>
      <tp>
        <v>3.7210000000000001</v>
        <stp/>
        <stp>P</stp>
        <stp>0</stp>
        <stp>IR</stp>
        <stp>BONDAVG66755</stp>
        <stp>2.5년이하(당일)</stp>
        <stp/>
        <stp/>
        <tr r="N362" s="1"/>
      </tp>
      <tp>
        <v>3.3740000000000001</v>
        <stp/>
        <stp>P</stp>
        <stp>0</stp>
        <stp>IR</stp>
        <stp>BONDAVG06753</stp>
        <stp>1.5년이하(당일)</stp>
        <stp/>
        <stp/>
        <tr r="L209" s="1"/>
      </tp>
      <tp>
        <v>3.67</v>
        <stp/>
        <stp>P</stp>
        <stp>0</stp>
        <stp>IR</stp>
        <stp>BONDAVG66755</stp>
        <stp>1.5년이하(당일)</stp>
        <stp/>
        <stp/>
        <tr r="L362" s="1"/>
      </tp>
      <tp>
        <v>4.2169999999999996</v>
        <stp/>
        <stp>P</stp>
        <stp>0</stp>
        <stp>IR</stp>
        <stp>BONDAVG64755</stp>
        <stp>2.5년이하(당일)</stp>
        <stp/>
        <stp/>
        <tr r="N353" s="1"/>
      </tp>
      <tp>
        <v>4.0460000000000003</v>
        <stp/>
        <stp>P</stp>
        <stp>0</stp>
        <stp>IR</stp>
        <stp>BONDAVG64755</stp>
        <stp>1.5년이하(당일)</stp>
        <stp/>
        <stp/>
        <tr r="L353" s="1"/>
      </tp>
      <tp>
        <v>6.4009999999999998</v>
        <stp/>
        <stp>P</stp>
        <stp>0</stp>
        <stp>IR</stp>
        <stp>BONDAVG04053</stp>
        <stp>1.5년이하(당일)</stp>
        <stp/>
        <stp/>
        <tr r="L178" s="1"/>
      </tp>
      <tp>
        <v>7.4180000000000001</v>
        <stp/>
        <stp>P</stp>
        <stp>0</stp>
        <stp>IR</stp>
        <stp>BONDAVG04053</stp>
        <stp>2.5년이하(당일)</stp>
        <stp/>
        <stp/>
        <tr r="N178" s="1"/>
      </tp>
      <tp>
        <v>6.7350000000000003</v>
        <stp/>
        <stp>P</stp>
        <stp>0</stp>
        <stp>IR</stp>
        <stp>BONDAVG03152</stp>
        <stp>1.5년이하(당일)</stp>
        <stp/>
        <stp/>
        <tr r="L137" s="1"/>
      </tp>
      <tp>
        <v>7.2160000000000002</v>
        <stp/>
        <stp>P</stp>
        <stp>0</stp>
        <stp>IR</stp>
        <stp>BONDAVG03152</stp>
        <stp>2.5년이하(당일)</stp>
        <stp/>
        <stp/>
        <tr r="N137" s="1"/>
      </tp>
      <tp>
        <v>3.4460000000000002</v>
        <stp/>
        <stp>P</stp>
        <stp>0</stp>
        <stp>IR</stp>
        <stp>BONDAVG16253</stp>
        <stp>2.5년이하(당일)</stp>
        <stp/>
        <stp/>
        <tr r="N262" s="1"/>
      </tp>
      <tp>
        <v>3.444</v>
        <stp/>
        <stp>P</stp>
        <stp>0</stp>
        <stp>IR</stp>
        <stp>BONDAVG16253</stp>
        <stp>1.5년이하(당일)</stp>
        <stp/>
        <stp/>
        <tr r="L262" s="1"/>
      </tp>
      <tp>
        <v>3.569</v>
        <stp/>
        <stp>P</stp>
        <stp>0</stp>
        <stp>IR</stp>
        <stp>BONDAVG15653</stp>
        <stp>2.5년이하(당일)</stp>
        <stp/>
        <stp/>
        <tr r="N259" s="1"/>
      </tp>
      <tp>
        <v>3.5190000000000001</v>
        <stp/>
        <stp>P</stp>
        <stp>0</stp>
        <stp>IR</stp>
        <stp>BONDAVG15653</stp>
        <stp>1.5년이하(당일)</stp>
        <stp/>
        <stp/>
        <tr r="L259" s="1"/>
      </tp>
      <tp>
        <v>5.569</v>
        <stp/>
        <stp>P</stp>
        <stp>0</stp>
        <stp>IR</stp>
        <stp>BONDAVG65154</stp>
        <stp>1.5년이하(당일)</stp>
        <stp/>
        <stp/>
        <tr r="L354" s="1"/>
      </tp>
      <tp>
        <v>5.7930000000000001</v>
        <stp/>
        <stp>P</stp>
        <stp>0</stp>
        <stp>IR</stp>
        <stp>BONDAVG65154</stp>
        <stp>2.5년이하(당일)</stp>
        <stp/>
        <stp/>
        <tr r="N354" s="1"/>
      </tp>
      <tp>
        <v>3.5019999999999998</v>
        <stp/>
        <stp>P</stp>
        <stp>0</stp>
        <stp>IR</stp>
        <stp>BONDAVG60359</stp>
        <stp>2.5년이하(당일)</stp>
        <stp/>
        <stp/>
        <tr r="N343" s="1"/>
      </tp>
      <tp>
        <v>3.4670000000000001</v>
        <stp/>
        <stp>P</stp>
        <stp>0</stp>
        <stp>IR</stp>
        <stp>BONDAVG60359</stp>
        <stp>1.5년이하(당일)</stp>
        <stp/>
        <stp/>
        <tr r="L343" s="1"/>
      </tp>
      <tp>
        <v>3.8530000000000002</v>
        <stp/>
        <stp>P</stp>
        <stp>0</stp>
        <stp>IR</stp>
        <stp>BONDAVG02359</stp>
        <stp>2.5년이하(당일)</stp>
        <stp/>
        <stp/>
        <tr r="N113" s="1"/>
      </tp>
      <tp>
        <v>3.7050000000000001</v>
        <stp/>
        <stp>P</stp>
        <stp>0</stp>
        <stp>IR</stp>
        <stp>BONDAVG02359</stp>
        <stp>1.5년이하(당일)</stp>
        <stp/>
        <stp/>
        <tr r="L113" s="1"/>
      </tp>
      <tp>
        <v>3.4350000000000001</v>
        <stp/>
        <stp>P</stp>
        <stp>0</stp>
        <stp>IR</stp>
        <stp>BONDAVG11959</stp>
        <stp>1.5년이하(당일)</stp>
        <stp/>
        <stp/>
        <tr r="L232" s="1"/>
      </tp>
      <tp>
        <v>3.472</v>
        <stp/>
        <stp>P</stp>
        <stp>0</stp>
        <stp>IR</stp>
        <stp>BONDAVG11959</stp>
        <stp>2.5년이하(당일)</stp>
        <stp/>
        <stp/>
        <tr r="N232" s="1"/>
      </tp>
      <tp>
        <v>3.629</v>
        <stp/>
        <stp>P</stp>
        <stp>0</stp>
        <stp>IR</stp>
        <stp>BONDAVG13844</stp>
        <stp>1.5년이하(당일)</stp>
        <stp/>
        <stp/>
        <tr r="L254" s="1"/>
      </tp>
      <tp>
        <v>3.6019999999999999</v>
        <stp/>
        <stp>P</stp>
        <stp>0</stp>
        <stp>IR</stp>
        <stp>BONDAVG13844</stp>
        <stp>2.5년이하(당일)</stp>
        <stp/>
        <stp/>
        <tr r="N254" s="1"/>
      </tp>
      <tp>
        <v>3.3180000000000001</v>
        <stp/>
        <stp>P</stp>
        <stp>0</stp>
        <stp>IR</stp>
        <stp>BONDAVG12544</stp>
        <stp>1.5년이하(당일)</stp>
        <stp/>
        <stp/>
        <tr r="L240" s="1"/>
      </tp>
      <tp>
        <v>3.3039999999999998</v>
        <stp/>
        <stp>P</stp>
        <stp>0</stp>
        <stp>IR</stp>
        <stp>BONDAVG12544</stp>
        <stp>2.5년이하(당일)</stp>
        <stp/>
        <stp/>
        <tr r="N240" s="1"/>
      </tp>
      <tp>
        <v>3.536</v>
        <stp/>
        <stp>P</stp>
        <stp>0</stp>
        <stp>IR</stp>
        <stp>BONDAVG01245</stp>
        <stp>2.5년이하(당일)</stp>
        <stp/>
        <stp/>
        <tr r="N92" s="1"/>
      </tp>
      <tp>
        <v>3.4769999999999999</v>
        <stp/>
        <stp>P</stp>
        <stp>0</stp>
        <stp>IR</stp>
        <stp>BONDAVG01245</stp>
        <stp>1.5년이하(당일)</stp>
        <stp/>
        <stp/>
        <tr r="L92" s="1"/>
      </tp>
      <tp>
        <v>3.4550000000000001</v>
        <stp/>
        <stp>P</stp>
        <stp>0</stp>
        <stp>IR</stp>
        <stp>BONDAVG00345</stp>
        <stp>2.5년이하(당일)</stp>
        <stp/>
        <stp/>
        <tr r="N44" s="1"/>
      </tp>
      <tp>
        <v>3.4159999999999999</v>
        <stp/>
        <stp>P</stp>
        <stp>0</stp>
        <stp>IR</stp>
        <stp>BONDAVG00345</stp>
        <stp>1.5년이하(당일)</stp>
        <stp/>
        <stp/>
        <tr r="L44" s="1"/>
      </tp>
      <tp>
        <v>3.3290000000000002</v>
        <stp/>
        <stp>P</stp>
        <stp>0</stp>
        <stp>IR</stp>
        <stp>BONDAVG19845</stp>
        <stp>1.5년이하(당일)</stp>
        <stp/>
        <stp/>
        <tr r="L284" s="1"/>
      </tp>
      <tp>
        <v>3.2669999999999999</v>
        <stp/>
        <stp>P</stp>
        <stp>0</stp>
        <stp>IR</stp>
        <stp>BONDAVG19845</stp>
        <stp>2.5년이하(당일)</stp>
        <stp/>
        <stp/>
        <tr r="N284" s="1"/>
      </tp>
      <tp>
        <v>3.5409999999999999</v>
        <stp/>
        <stp>P</stp>
        <stp>0</stp>
        <stp>IR</stp>
        <stp>BONDAVG03144</stp>
        <stp>1.5년이하(당일)</stp>
        <stp/>
        <stp/>
        <tr r="L136" s="1"/>
      </tp>
      <tp>
        <v>3.6320000000000001</v>
        <stp/>
        <stp>P</stp>
        <stp>0</stp>
        <stp>IR</stp>
        <stp>BONDAVG03144</stp>
        <stp>2.5년이하(당일)</stp>
        <stp/>
        <stp/>
        <tr r="N136" s="1"/>
      </tp>
      <tp>
        <v>3.3690000000000002</v>
        <stp/>
        <stp>P</stp>
        <stp>0</stp>
        <stp>IR</stp>
        <stp>BONDAVG41440</stp>
        <stp>1.5년이하(당일)</stp>
        <stp/>
        <stp/>
        <tr r="L291" s="1"/>
      </tp>
      <tp>
        <v>3.4129999999999998</v>
        <stp/>
        <stp>P</stp>
        <stp>0</stp>
        <stp>IR</stp>
        <stp>BONDAVG41440</stp>
        <stp>2.5년이하(당일)</stp>
        <stp/>
        <stp/>
        <tr r="N291" s="1"/>
      </tp>
      <tp>
        <v>3.6440000000000001</v>
        <stp/>
        <stp>P</stp>
        <stp>0</stp>
        <stp>IR</stp>
        <stp>BONDAVG17445</stp>
        <stp>1.5년이하(당일)</stp>
        <stp/>
        <stp/>
        <tr r="L264" s="1"/>
      </tp>
      <tp>
        <v>3.7570000000000001</v>
        <stp/>
        <stp>P</stp>
        <stp>0</stp>
        <stp>IR</stp>
        <stp>BONDAVG17445</stp>
        <stp>2.5년이하(당일)</stp>
        <stp/>
        <stp/>
        <tr r="N264" s="1"/>
      </tp>
      <tp>
        <v>3.5329999999999999</v>
        <stp/>
        <stp>P</stp>
        <stp>0</stp>
        <stp>IR</stp>
        <stp>BONDAVG19746</stp>
        <stp>2.5년이하(당일)</stp>
        <stp/>
        <stp/>
        <tr r="N281" s="1"/>
      </tp>
      <tp>
        <v>3.4809999999999999</v>
        <stp/>
        <stp>P</stp>
        <stp>0</stp>
        <stp>IR</stp>
        <stp>BONDAVG19746</stp>
        <stp>1.5년이하(당일)</stp>
        <stp/>
        <stp/>
        <tr r="L281" s="1"/>
      </tp>
      <tp>
        <v>3.2530000000000001</v>
        <stp/>
        <stp>P</stp>
        <stp>0</stp>
        <stp>IR</stp>
        <stp>BONDAVG41543</stp>
        <stp>1.5년이하(당일)</stp>
        <stp/>
        <stp/>
        <tr r="L293" s="1"/>
      </tp>
      <tp>
        <v>3.214</v>
        <stp/>
        <stp>P</stp>
        <stp>0</stp>
        <stp>IR</stp>
        <stp>BONDAVG41543</stp>
        <stp>2.5년이하(당일)</stp>
        <stp/>
        <stp/>
        <tr r="N293" s="1"/>
      </tp>
      <tp>
        <v>3.6840000000000002</v>
        <stp/>
        <stp>P</stp>
        <stp>0</stp>
        <stp>IR</stp>
        <stp>BONDAVG00347</stp>
        <stp>2.5년이하(당일)</stp>
        <stp/>
        <stp/>
        <tr r="N45" s="1"/>
      </tp>
      <tp>
        <v>3.6070000000000002</v>
        <stp/>
        <stp>P</stp>
        <stp>0</stp>
        <stp>IR</stp>
        <stp>BONDAVG00347</stp>
        <stp>1.5년이하(당일)</stp>
        <stp/>
        <stp/>
        <tr r="L45" s="1"/>
      </tp>
      <tp>
        <v>3.4750000000000001</v>
        <stp/>
        <stp>P</stp>
        <stp>0</stp>
        <stp>IR</stp>
        <stp>BONDAVG46443</stp>
        <stp>1.5년이하(당일)</stp>
        <stp/>
        <stp/>
        <tr r="L307" s="1"/>
      </tp>
      <tp>
        <v>3.532</v>
        <stp/>
        <stp>P</stp>
        <stp>0</stp>
        <stp>IR</stp>
        <stp>BONDAVG46443</stp>
        <stp>2.5년이하(당일)</stp>
        <stp/>
        <stp/>
        <tr r="N307" s="1"/>
      </tp>
      <tp>
        <v>3.3290000000000002</v>
        <stp/>
        <stp>P</stp>
        <stp>0</stp>
        <stp>IR</stp>
        <stp>BONDAVG03946</stp>
        <stp>1.5년이하(당일)</stp>
        <stp/>
        <stp/>
        <tr r="L170" s="1"/>
      </tp>
      <tp>
        <v>3.2669999999999999</v>
        <stp/>
        <stp>P</stp>
        <stp>0</stp>
        <stp>IR</stp>
        <stp>BONDAVG03946</stp>
        <stp>2.5년이하(당일)</stp>
        <stp/>
        <stp/>
        <tr r="N170" s="1"/>
      </tp>
      <tp>
        <v>6.1219999999999999</v>
        <stp/>
        <stp>P</stp>
        <stp>0</stp>
        <stp>IR</stp>
        <stp>BONDAVG72041</stp>
        <stp>1.5년이하(당일)</stp>
        <stp/>
        <stp/>
        <tr r="L369" s="1"/>
      </tp>
      <tp>
        <v>6.2919999999999998</v>
        <stp/>
        <stp>P</stp>
        <stp>0</stp>
        <stp>IR</stp>
        <stp>BONDAVG72041</stp>
        <stp>2.5년이하(당일)</stp>
        <stp/>
        <stp/>
        <tr r="N369" s="1"/>
      </tp>
      <tp>
        <v>3.6680000000000001</v>
        <stp/>
        <stp>P</stp>
        <stp>0</stp>
        <stp>IR</stp>
        <stp>BONDAVG10747</stp>
        <stp>2.5년이하(당일)</stp>
        <stp/>
        <stp/>
        <tr r="N224" s="1"/>
      </tp>
      <tp>
        <v>3.5960000000000001</v>
        <stp/>
        <stp>P</stp>
        <stp>0</stp>
        <stp>IR</stp>
        <stp>BONDAVG10747</stp>
        <stp>1.5년이하(당일)</stp>
        <stp/>
        <stp/>
        <tr r="L224" s="1"/>
      </tp>
      <tp>
        <v>4.8360000000000003</v>
        <stp/>
        <stp>P</stp>
        <stp>0</stp>
        <stp>IR</stp>
        <stp>BONDAVG18540</stp>
        <stp>1.5년이하(당일)</stp>
        <stp/>
        <stp/>
        <tr r="L273" s="1"/>
      </tp>
      <tp>
        <v>5.1020000000000003</v>
        <stp/>
        <stp>P</stp>
        <stp>0</stp>
        <stp>IR</stp>
        <stp>BONDAVG18540</stp>
        <stp>2.5년이하(당일)</stp>
        <stp/>
        <stp/>
        <tr r="N273" s="1"/>
      </tp>
      <tp>
        <v>4.399</v>
        <stp/>
        <stp>P</stp>
        <stp>0</stp>
        <stp>IR</stp>
        <stp>BONDAVG00341</stp>
        <stp>2.5년이하(당일)</stp>
        <stp/>
        <stp/>
        <tr r="N43" s="1"/>
      </tp>
      <tp>
        <v>4.2569999999999997</v>
        <stp/>
        <stp>P</stp>
        <stp>0</stp>
        <stp>IR</stp>
        <stp>BONDAVG00341</stp>
        <stp>1.5년이하(당일)</stp>
        <stp/>
        <stp/>
        <tr r="L43" s="1"/>
      </tp>
      <tp>
        <v>6.133</v>
        <stp/>
        <stp>P</stp>
        <stp>0</stp>
        <stp>IR</stp>
        <stp>BONDAVG03840</stp>
        <stp>1.5년이하(당일)</stp>
        <stp/>
        <stp/>
        <tr r="L159" s="1"/>
      </tp>
      <tp>
        <v>6.6479999999999997</v>
        <stp/>
        <stp>P</stp>
        <stp>0</stp>
        <stp>IR</stp>
        <stp>BONDAVG03840</stp>
        <stp>2.5년이하(당일)</stp>
        <stp/>
        <stp/>
        <tr r="N159" s="1"/>
      </tp>
      <tp>
        <v>7.2590000000000003</v>
        <stp/>
        <stp>P</stp>
        <stp>0</stp>
        <stp>IR</stp>
        <stp>BONDAVG05740</stp>
        <stp>2.5년이하(당일)</stp>
        <stp/>
        <stp/>
        <tr r="N199" s="1"/>
      </tp>
      <tp>
        <v>3.4039999999999999</v>
        <stp/>
        <stp>P</stp>
        <stp>0</stp>
        <stp>IR</stp>
        <stp>BONDAVG55545</stp>
        <stp>1.5년이하(당일)</stp>
        <stp/>
        <stp/>
        <tr r="L328" s="1"/>
      </tp>
      <tp>
        <v>3.456</v>
        <stp/>
        <stp>P</stp>
        <stp>0</stp>
        <stp>IR</stp>
        <stp>BONDAVG55545</stp>
        <stp>2.5년이하(당일)</stp>
        <stp/>
        <stp/>
        <tr r="N328" s="1"/>
      </tp>
      <tp>
        <v>6.34</v>
        <stp/>
        <stp>P</stp>
        <stp>0</stp>
        <stp>IR</stp>
        <stp>BONDAVG05740</stp>
        <stp>1.5년이하(당일)</stp>
        <stp/>
        <stp/>
        <tr r="L199" s="1"/>
      </tp>
      <tp>
        <v>3.6859999999999999</v>
        <stp/>
        <stp>P</stp>
        <stp>0</stp>
        <stp>IR</stp>
        <stp>BONDAVG03243</stp>
        <stp>2.5년이하(당일)</stp>
        <stp/>
        <stp/>
        <tr r="N138" s="1"/>
      </tp>
      <tp>
        <v>3.5910000000000002</v>
        <stp/>
        <stp>P</stp>
        <stp>0</stp>
        <stp>IR</stp>
        <stp>BONDAVG03243</stp>
        <stp>1.5년이하(당일)</stp>
        <stp/>
        <stp/>
        <tr r="L138" s="1"/>
      </tp>
      <tp>
        <v>3.3860000000000001</v>
        <stp/>
        <stp>P</stp>
        <stp>0</stp>
        <stp>IR</stp>
        <stp>BONDAVG12242</stp>
        <stp>2.5년이하(당일)</stp>
        <stp/>
        <stp/>
        <tr r="N235" s="1"/>
      </tp>
      <tp>
        <v>3.5649999999999999</v>
        <stp/>
        <stp>P</stp>
        <stp>0</stp>
        <stp>IR</stp>
        <stp>BONDAVG42147</stp>
        <stp>1.5년이하(당일)</stp>
        <stp/>
        <stp/>
        <tr r="L295" s="1"/>
      </tp>
      <tp>
        <v>3.3479999999999999</v>
        <stp/>
        <stp>P</stp>
        <stp>0</stp>
        <stp>IR</stp>
        <stp>BONDAVG12242</stp>
        <stp>1.5년이하(당일)</stp>
        <stp/>
        <stp/>
        <tr r="L235" s="1"/>
      </tp>
      <tp>
        <v>3.488</v>
        <stp/>
        <stp>P</stp>
        <stp>0</stp>
        <stp>IR</stp>
        <stp>BONDAVG42147</stp>
        <stp>2.5년이하(당일)</stp>
        <stp/>
        <stp/>
        <tr r="N295" s="1"/>
      </tp>
      <tp>
        <v>3.5539999999999998</v>
        <stp/>
        <stp>P</stp>
        <stp>0</stp>
        <stp>IR</stp>
        <stp>BONDAVG64349</stp>
        <stp>2.5년이하(당일)</stp>
        <stp/>
        <stp/>
        <tr r="N351" s="1"/>
      </tp>
      <tp>
        <v>3.5550000000000002</v>
        <stp/>
        <stp>P</stp>
        <stp>0</stp>
        <stp>IR</stp>
        <stp>BONDAVG64349</stp>
        <stp>1.5년이하(당일)</stp>
        <stp/>
        <stp/>
        <tr r="L351" s="1"/>
      </tp>
      <tp>
        <v>3.3010000000000002</v>
        <stp/>
        <stp>P</stp>
        <stp>0</stp>
        <stp>IR</stp>
        <stp>BONDAVG66748</stp>
        <stp>2.5년이하(당일)</stp>
        <stp/>
        <stp/>
        <tr r="N361" s="1"/>
      </tp>
      <tp>
        <v>3.2770000000000001</v>
        <stp/>
        <stp>P</stp>
        <stp>0</stp>
        <stp>IR</stp>
        <stp>BONDAVG66748</stp>
        <stp>1.5년이하(당일)</stp>
        <stp/>
        <stp/>
        <tr r="L361" s="1"/>
      </tp>
      <tp>
        <v>3.6339999999999999</v>
        <stp/>
        <stp>P</stp>
        <stp>0</stp>
        <stp>IR</stp>
        <stp>BONDAVG03049</stp>
        <stp>1.5년이하(당일)</stp>
        <stp/>
        <stp/>
        <tr r="L129" s="1"/>
      </tp>
      <tp>
        <v>3.6890000000000001</v>
        <stp/>
        <stp>P</stp>
        <stp>0</stp>
        <stp>IR</stp>
        <stp>BONDAVG03049</stp>
        <stp>2.5년이하(당일)</stp>
        <stp/>
        <stp/>
        <tr r="N129" s="1"/>
      </tp>
      <tp>
        <v>3.9020000000000001</v>
        <stp/>
        <stp>P</stp>
        <stp>0</stp>
        <stp>IR</stp>
        <stp>BONDAVG00349</stp>
        <stp>2.5년이하(당일)</stp>
        <stp/>
        <stp/>
        <tr r="N46" s="1"/>
      </tp>
      <tp>
        <v>3.7810000000000001</v>
        <stp/>
        <stp>P</stp>
        <stp>0</stp>
        <stp>IR</stp>
        <stp>BONDAVG00349</stp>
        <stp>1.5년이하(당일)</stp>
        <stp/>
        <stp/>
        <tr r="L46" s="1"/>
      </tp>
      <tp>
        <v>3.8140000000000001</v>
        <stp/>
        <stp>P</stp>
        <stp>0</stp>
        <stp>IR</stp>
        <stp>BONDAVG00849</stp>
        <stp>1.5년이하(당일)</stp>
        <stp/>
        <stp/>
        <tr r="L78" s="1"/>
      </tp>
      <tp>
        <v>3.9129999999999998</v>
        <stp/>
        <stp>P</stp>
        <stp>0</stp>
        <stp>IR</stp>
        <stp>BONDAVG00849</stp>
        <stp>2.5년이하(당일)</stp>
        <stp/>
        <stp/>
        <tr r="N78" s="1"/>
      </tp>
      <tp>
        <v>3.3090000000000002</v>
        <stp/>
        <stp>P</stp>
        <stp>0</stp>
        <stp>IR</stp>
        <stp>BONDAVG05248</stp>
        <stp>2.5년이하(당일)</stp>
        <stp/>
        <stp/>
        <tr r="N194" s="1"/>
      </tp>
      <tp>
        <v>3.2839999999999998</v>
        <stp/>
        <stp>P</stp>
        <stp>0</stp>
        <stp>IR</stp>
        <stp>BONDAVG05248</stp>
        <stp>1.5년이하(당일)</stp>
        <stp/>
        <stp/>
        <tr r="L194" s="1"/>
      </tp>
      <tp>
        <v>3.569</v>
        <stp/>
        <stp>P</stp>
        <stp>0</stp>
        <stp>IR</stp>
        <stp>BONDAVG03075</stp>
        <stp>1.5년이하(당일)</stp>
        <stp/>
        <stp/>
        <tr r="L132" s="1"/>
      </tp>
      <tp>
        <v>3.6190000000000002</v>
        <stp/>
        <stp>P</stp>
        <stp>0</stp>
        <stp>IR</stp>
        <stp>BONDAVG03075</stp>
        <stp>2.5년이하(당일)</stp>
        <stp/>
        <stp/>
        <tr r="N132" s="1"/>
      </tp>
      <tp>
        <v>3.6</v>
        <stp/>
        <stp>P</stp>
        <stp>0</stp>
        <stp>IR</stp>
        <stp>BONDAVG41970</stp>
        <stp>1.5년이하(당일)</stp>
        <stp/>
        <stp/>
        <tr r="L294" s="1"/>
      </tp>
      <tp>
        <v>3.6760000000000002</v>
        <stp/>
        <stp>P</stp>
        <stp>0</stp>
        <stp>IR</stp>
        <stp>BONDAVG41970</stp>
        <stp>2.5년이하(당일)</stp>
        <stp/>
        <stp/>
        <tr r="N294" s="1"/>
      </tp>
      <tp>
        <v>3.5510000000000002</v>
        <stp/>
        <stp>P</stp>
        <stp>0</stp>
        <stp>IR</stp>
        <stp>BONDAVG00174</stp>
        <stp>1.5년이하(당일)</stp>
        <stp/>
        <stp/>
        <tr r="L34" s="1"/>
      </tp>
      <tp>
        <v>3.5979999999999999</v>
        <stp/>
        <stp>P</stp>
        <stp>0</stp>
        <stp>IR</stp>
        <stp>BONDAVG00174</stp>
        <stp>2.5년이하(당일)</stp>
        <stp/>
        <stp/>
        <tr r="N34" s="1"/>
      </tp>
      <tp>
        <v>5.4210000000000003</v>
        <stp/>
        <stp>P</stp>
        <stp>0</stp>
        <stp>IR</stp>
        <stp>BONDAVG50572</stp>
        <stp>1.5년이하(당일)</stp>
        <stp/>
        <stp/>
        <tr r="L313" s="1"/>
      </tp>
      <tp>
        <v>5.5759999999999996</v>
        <stp/>
        <stp>P</stp>
        <stp>0</stp>
        <stp>IR</stp>
        <stp>BONDAVG50572</stp>
        <stp>2.5년이하(당일)</stp>
        <stp/>
        <stp/>
        <tr r="N313" s="1"/>
      </tp>
      <tp>
        <v>3.4620000000000002</v>
        <stp/>
        <stp>P</stp>
        <stp>0</stp>
        <stp>IR</stp>
        <stp>BONDAVG00877</stp>
        <stp>1.5년이하(당일)</stp>
        <stp/>
        <stp/>
        <tr r="L81" s="1"/>
      </tp>
      <tp>
        <v>3.528</v>
        <stp/>
        <stp>P</stp>
        <stp>0</stp>
        <stp>IR</stp>
        <stp>BONDAVG00877</stp>
        <stp>2.5년이하(당일)</stp>
        <stp/>
        <stp/>
        <tr r="N81" s="1"/>
      </tp>
      <tp>
        <v>3.5609999999999999</v>
        <stp/>
        <stp>P</stp>
        <stp>0</stp>
        <stp>IR</stp>
        <stp>BONDAVG54872</stp>
        <stp>1.5년이하(당일)</stp>
        <stp/>
        <stp/>
        <tr r="L326" s="1"/>
      </tp>
      <tp>
        <v>3.6429999999999998</v>
        <stp/>
        <stp>P</stp>
        <stp>0</stp>
        <stp>IR</stp>
        <stp>BONDAVG54872</stp>
        <stp>2.5년이하(당일)</stp>
        <stp/>
        <stp/>
        <tr r="N326" s="1"/>
      </tp>
      <tp>
        <v>3.24</v>
        <stp/>
        <stp>P</stp>
        <stp>0</stp>
        <stp>IR</stp>
        <stp>BONDAVG03776</stp>
        <stp>2.5년이하(당일)</stp>
        <stp/>
        <stp/>
        <tr r="N153" s="1"/>
      </tp>
      <tp>
        <v>3.2810000000000001</v>
        <stp/>
        <stp>P</stp>
        <stp>0</stp>
        <stp>IR</stp>
        <stp>BONDAVG03776</stp>
        <stp>1.5년이하(당일)</stp>
        <stp/>
        <stp/>
        <tr r="L153" s="1"/>
      </tp>
      <tp>
        <v>3.5369999999999999</v>
        <stp/>
        <stp>P</stp>
        <stp>0</stp>
        <stp>IR</stp>
        <stp>BONDAVG63270</stp>
        <stp>2.5년이하(당일)</stp>
        <stp/>
        <stp/>
        <tr r="N349" s="1"/>
      </tp>
      <tp>
        <v>3.4670000000000001</v>
        <stp/>
        <stp>P</stp>
        <stp>0</stp>
        <stp>IR</stp>
        <stp>BONDAVG63270</stp>
        <stp>1.5년이하(당일)</stp>
        <stp/>
        <stp/>
        <tr r="L349" s="1"/>
      </tp>
      <tp>
        <v>5.3550000000000004</v>
        <stp/>
        <stp>P</stp>
        <stp>0</stp>
        <stp>IR</stp>
        <stp>BONDAVG02376</stp>
        <stp>2.5년이하(당일)</stp>
        <stp/>
        <stp/>
        <tr r="N114" s="1"/>
      </tp>
      <tp>
        <v>5.27</v>
        <stp/>
        <stp>P</stp>
        <stp>0</stp>
        <stp>IR</stp>
        <stp>BONDAVG02376</stp>
        <stp>1.5년이하(당일)</stp>
        <stp/>
        <stp/>
        <tr r="L114" s="1"/>
      </tp>
      <tp>
        <v>3.3380000000000001</v>
        <stp/>
        <stp>P</stp>
        <stp>0</stp>
        <stp>IR</stp>
        <stp>BONDAVG01576</stp>
        <stp>1.5년이하(당일)</stp>
        <stp/>
        <stp/>
        <tr r="L98" s="1"/>
      </tp>
      <tp>
        <v>3.3010000000000002</v>
        <stp/>
        <stp>P</stp>
        <stp>0</stp>
        <stp>IR</stp>
        <stp>BONDAVG01576</stp>
        <stp>2.5년이하(당일)</stp>
        <stp/>
        <stp/>
        <tr r="N98" s="1"/>
      </tp>
      <tp>
        <v>3.8679999999999999</v>
        <stp/>
        <stp>P</stp>
        <stp>0</stp>
        <stp>IR</stp>
        <stp>BONDAVG01176</stp>
        <stp>1.5년이하(당일)</stp>
        <stp/>
        <stp/>
        <tr r="L88" s="1"/>
      </tp>
      <tp>
        <v>4.0049999999999999</v>
        <stp/>
        <stp>P</stp>
        <stp>0</stp>
        <stp>IR</stp>
        <stp>BONDAVG01176</stp>
        <stp>2.5년이하(당일)</stp>
        <stp/>
        <stp/>
        <tr r="N88" s="1"/>
      </tp>
      <tp>
        <v>3.4119999999999999</v>
        <stp/>
        <stp>P</stp>
        <stp>0</stp>
        <stp>IR</stp>
        <stp>BONDAVG40772</stp>
        <stp>2.5년이하(당일)</stp>
        <stp/>
        <stp/>
        <tr r="N288" s="1"/>
      </tp>
      <tp>
        <v>3.367</v>
        <stp/>
        <stp>P</stp>
        <stp>0</stp>
        <stp>IR</stp>
        <stp>BONDAVG40772</stp>
        <stp>1.5년이하(당일)</stp>
        <stp/>
        <stp/>
        <tr r="L288" s="1"/>
      </tp>
      <tp>
        <v>3.6549999999999998</v>
        <stp/>
        <stp>P</stp>
        <stp>0</stp>
        <stp>IR</stp>
        <stp>BONDAVG17577</stp>
        <stp>1.5년이하(당일)</stp>
        <stp/>
        <stp/>
        <tr r="L266" s="1"/>
      </tp>
      <tp>
        <v>3.6539999999999999</v>
        <stp/>
        <stp>P</stp>
        <stp>0</stp>
        <stp>IR</stp>
        <stp>BONDAVG17577</stp>
        <stp>2.5년이하(당일)</stp>
        <stp/>
        <stp/>
        <tr r="N266" s="1"/>
      </tp>
      <tp>
        <v>3.806</v>
        <stp/>
        <stp>P</stp>
        <stp>0</stp>
        <stp>IR</stp>
        <stp>BONDAVG04376</stp>
        <stp>2.5년이하(당일)</stp>
        <stp/>
        <stp/>
        <tr r="N187" s="1"/>
      </tp>
      <tp>
        <v>3.8340000000000001</v>
        <stp/>
        <stp>P</stp>
        <stp>0</stp>
        <stp>IR</stp>
        <stp>BONDAVG04376</stp>
        <stp>1.5년이하(당일)</stp>
        <stp/>
        <stp/>
        <tr r="L187" s="1"/>
      </tp>
      <tp>
        <v>3.7250000000000001</v>
        <stp/>
        <stp>P</stp>
        <stp>0</stp>
        <stp>IR</stp>
        <stp>BONDAVG19070</stp>
        <stp>1.5년이하(당일)</stp>
        <stp/>
        <stp/>
        <tr r="L277" s="1"/>
      </tp>
      <tp>
        <v>3.6739999999999999</v>
        <stp/>
        <stp>P</stp>
        <stp>0</stp>
        <stp>IR</stp>
        <stp>BONDAVG19070</stp>
        <stp>2.5년이하(당일)</stp>
        <stp/>
        <stp/>
        <tr r="N277" s="1"/>
      </tp>
      <tp>
        <v>3.4590000000000001</v>
        <stp/>
        <stp>P</stp>
        <stp>0</stp>
        <stp>IR</stp>
        <stp>BONDAVG03271</stp>
        <stp>2.5년이하(당일)</stp>
        <stp/>
        <stp/>
        <tr r="N140" s="1"/>
      </tp>
      <tp>
        <v>3.532</v>
        <stp/>
        <stp>P</stp>
        <stp>0</stp>
        <stp>IR</stp>
        <stp>BONDAVG03271</stp>
        <stp>1.5년이하(당일)</stp>
        <stp/>
        <stp/>
        <tr r="L140" s="1"/>
      </tp>
      <tp>
        <v>3.645</v>
        <stp/>
        <stp>P</stp>
        <stp>0</stp>
        <stp>IR</stp>
        <stp>BONDAVG01671</stp>
        <stp>2.5년이하(당일)</stp>
        <stp/>
        <stp/>
        <tr r="N100" s="1"/>
      </tp>
      <tp>
        <v>3.5609999999999999</v>
        <stp/>
        <stp>P</stp>
        <stp>0</stp>
        <stp>IR</stp>
        <stp>BONDAVG01671</stp>
        <stp>1.5년이하(당일)</stp>
        <stp/>
        <stp/>
        <tr r="L100" s="1"/>
      </tp>
      <tp>
        <v>4.149</v>
        <stp/>
        <stp>P</stp>
        <stp>0</stp>
        <stp>IR</stp>
        <stp>BONDAVG00471</stp>
        <stp>1.5년이하(당일)</stp>
        <stp/>
        <stp/>
        <tr r="L55" s="1"/>
      </tp>
      <tp>
        <v>4.74</v>
        <stp/>
        <stp>P</stp>
        <stp>0</stp>
        <stp>IR</stp>
        <stp>BONDAVG00471</stp>
        <stp>2.5년이하(당일)</stp>
        <stp/>
        <stp/>
        <tr r="N55" s="1"/>
      </tp>
      <tp>
        <v>3.5659999999999998</v>
        <stp/>
        <stp>P</stp>
        <stp>0</stp>
        <stp>IR</stp>
        <stp>BONDAVG04971</stp>
        <stp>1.5년이하(당일)</stp>
        <stp/>
        <stp/>
        <tr r="L192" s="1"/>
      </tp>
      <tp>
        <v>3.6629999999999998</v>
        <stp/>
        <stp>P</stp>
        <stp>0</stp>
        <stp>IR</stp>
        <stp>BONDAVG04971</stp>
        <stp>2.5년이하(당일)</stp>
        <stp/>
        <stp/>
        <tr r="N192" s="1"/>
      </tp>
      <tp>
        <v>3.3260000000000001</v>
        <stp/>
        <stp>P</stp>
        <stp>0</stp>
        <stp>IR</stp>
        <stp>BONDAVG08573</stp>
        <stp>1.5년이하(당일)</stp>
        <stp/>
        <stp/>
        <tr r="L214" s="1"/>
      </tp>
      <tp>
        <v>3.9689999999999999</v>
        <stp/>
        <stp>P</stp>
        <stp>0</stp>
        <stp>IR</stp>
        <stp>BONDAVG58676</stp>
        <stp>2.5년이하(당일)</stp>
        <stp/>
        <stp/>
        <tr r="N340" s="1"/>
      </tp>
      <tp>
        <v>3.306</v>
        <stp/>
        <stp>P</stp>
        <stp>0</stp>
        <stp>IR</stp>
        <stp>BONDAVG08573</stp>
        <stp>2.5년이하(당일)</stp>
        <stp/>
        <stp/>
        <tr r="N214" s="1"/>
      </tp>
      <tp>
        <v>3.7650000000000001</v>
        <stp/>
        <stp>P</stp>
        <stp>0</stp>
        <stp>IR</stp>
        <stp>BONDAVG58676</stp>
        <stp>1.5년이하(당일)</stp>
        <stp/>
        <stp/>
        <tr r="L340" s="1"/>
      </tp>
      <tp>
        <v>3.2530000000000001</v>
        <stp/>
        <stp>P</stp>
        <stp>0</stp>
        <stp>IR</stp>
        <stp>BONDAVG05773</stp>
        <stp>2.5년이하(당일)</stp>
        <stp/>
        <stp/>
        <tr r="N200" s="1"/>
      </tp>
      <tp>
        <v>3.2429999999999999</v>
        <stp/>
        <stp>P</stp>
        <stp>0</stp>
        <stp>IR</stp>
        <stp>BONDAVG05773</stp>
        <stp>1.5년이하(당일)</stp>
        <stp/>
        <stp/>
        <tr r="L200" s="1"/>
      </tp>
      <tp>
        <v>3.2530000000000001</v>
        <stp/>
        <stp>P</stp>
        <stp>0</stp>
        <stp>IR</stp>
        <stp>BONDAVG08572</stp>
        <stp>1.5년이하(당일)</stp>
        <stp/>
        <stp/>
        <tr r="L213" s="1"/>
      </tp>
      <tp>
        <v>3.2080000000000002</v>
        <stp/>
        <stp>P</stp>
        <stp>0</stp>
        <stp>IR</stp>
        <stp>BONDAVG08572</stp>
        <stp>2.5년이하(당일)</stp>
        <stp/>
        <stp/>
        <tr r="N213" s="1"/>
      </tp>
      <tp>
        <v>3.7309999999999999</v>
        <stp/>
        <stp>P</stp>
        <stp>0</stp>
        <stp>IR</stp>
        <stp>BONDAVG43076</stp>
        <stp>1.5년이하(당일)</stp>
        <stp/>
        <stp/>
        <tr r="L298" s="1"/>
      </tp>
      <tp>
        <v>3.9169999999999998</v>
        <stp/>
        <stp>P</stp>
        <stp>0</stp>
        <stp>IR</stp>
        <stp>BONDAVG43076</stp>
        <stp>2.5년이하(당일)</stp>
        <stp/>
        <stp/>
        <tr r="N298" s="1"/>
      </tp>
      <tp>
        <v>3.5419999999999998</v>
        <stp/>
        <stp>P</stp>
        <stp>0</stp>
        <stp>IR</stp>
        <stp>BONDAVG00072</stp>
        <stp>1.5년이하(당일)</stp>
        <stp/>
        <stp/>
        <tr r="L25" s="1"/>
      </tp>
      <tp>
        <v>3.6150000000000002</v>
        <stp/>
        <stp>P</stp>
        <stp>0</stp>
        <stp>IR</stp>
        <stp>BONDAVG00072</stp>
        <stp>2.5년이하(당일)</stp>
        <stp/>
        <stp/>
        <tr r="N25" s="1"/>
      </tp>
      <tp>
        <v>3.3010000000000002</v>
        <stp/>
        <stp>P</stp>
        <stp>0</stp>
        <stp>IR</stp>
        <stp>BONDAVG06572</stp>
        <stp>1.5년이하(당일)</stp>
        <stp/>
        <stp/>
        <tr r="L208" s="1"/>
      </tp>
      <tp>
        <v>3.3340000000000001</v>
        <stp/>
        <stp>P</stp>
        <stp>0</stp>
        <stp>IR</stp>
        <stp>BONDAVG06572</stp>
        <stp>2.5년이하(당일)</stp>
        <stp/>
        <stp/>
        <tr r="N208" s="1"/>
      </tp>
      <tp>
        <v>3.3759999999999999</v>
        <stp/>
        <stp>P</stp>
        <stp>0</stp>
        <stp>IR</stp>
        <stp>BONDAVG50879</stp>
        <stp>1.5년이하(당일)</stp>
        <stp/>
        <stp/>
        <tr r="L314" s="1"/>
      </tp>
      <tp>
        <v>3.359</v>
        <stp/>
        <stp>P</stp>
        <stp>0</stp>
        <stp>IR</stp>
        <stp>BONDAVG50879</stp>
        <stp>2.5년이하(당일)</stp>
        <stp/>
        <stp/>
        <tr r="N314" s="1"/>
      </tp>
      <tp>
        <v>3.2690000000000001</v>
        <stp/>
        <stp>P</stp>
        <stp>0</stp>
        <stp>IR</stp>
        <stp>BONDAVG60279</stp>
        <stp>2.5년이하(당일)</stp>
        <stp/>
        <stp/>
        <tr r="N342" s="1"/>
      </tp>
      <tp>
        <v>3.3069999999999999</v>
        <stp/>
        <stp>P</stp>
        <stp>0</stp>
        <stp>IR</stp>
        <stp>BONDAVG60279</stp>
        <stp>1.5년이하(당일)</stp>
        <stp/>
        <stp/>
        <tr r="L342" s="1"/>
      </tp>
      <tp>
        <v>6.899</v>
        <stp/>
        <stp>P</stp>
        <stp>0</stp>
        <stp>IR</stp>
        <stp>BONDAVG01479</stp>
        <stp>1.5년이하(당일)</stp>
        <stp/>
        <stp/>
        <tr r="L95" s="1"/>
      </tp>
      <tp>
        <v>7.452</v>
        <stp/>
        <stp>P</stp>
        <stp>0</stp>
        <stp>IR</stp>
        <stp>BONDAVG01479</stp>
        <stp>2.5년이하(당일)</stp>
        <stp/>
        <stp/>
        <tr r="N95" s="1"/>
      </tp>
      <tp>
        <v>3.988</v>
        <stp/>
        <stp>P</stp>
        <stp>0</stp>
        <stp>IR</stp>
        <stp>BONDAVG01179</stp>
        <stp>1.5년이하(당일)</stp>
        <stp/>
        <stp/>
        <tr r="L90" s="1"/>
      </tp>
      <tp>
        <v>4.1900000000000004</v>
        <stp/>
        <stp>P</stp>
        <stp>0</stp>
        <stp>IR</stp>
        <stp>BONDAVG01179</stp>
        <stp>2.5년이하(당일)</stp>
        <stp/>
        <stp/>
        <tr r="N90" s="1"/>
      </tp>
      <tp>
        <v>4.0819999999999999</v>
        <stp/>
        <stp>P</stp>
        <stp>0</stp>
        <stp>IR</stp>
        <stp>BONDAVG00179</stp>
        <stp>1.5년이하(당일)</stp>
        <stp/>
        <stp/>
        <tr r="L35" s="1"/>
      </tp>
      <tp>
        <v>4.3449999999999998</v>
        <stp/>
        <stp>P</stp>
        <stp>0</stp>
        <stp>IR</stp>
        <stp>BONDAVG00179</stp>
        <stp>2.5년이하(당일)</stp>
        <stp/>
        <stp/>
        <tr r="N35" s="1"/>
      </tp>
      <tp>
        <v>3.1909999999999998</v>
        <stp/>
        <stp>P</stp>
        <stp>0</stp>
        <stp>IR</stp>
        <stp>BONDAVG15678</stp>
        <stp>2.5년이하(당일)</stp>
        <stp/>
        <stp/>
        <tr r="N260" s="1"/>
      </tp>
      <tp>
        <v>3.24</v>
        <stp/>
        <stp>P</stp>
        <stp>0</stp>
        <stp>IR</stp>
        <stp>BONDAVG15678</stp>
        <stp>1.5년이하(당일)</stp>
        <stp/>
        <stp/>
        <tr r="L260" s="1"/>
      </tp>
      <tp>
        <v>3.2749999999999999</v>
        <stp/>
        <stp>P</stp>
        <stp>0</stp>
        <stp>IR</stp>
        <stp>BONDAVG03378</stp>
        <stp>2.5년이하(당일)</stp>
        <stp/>
        <stp/>
        <tr r="N143" s="1"/>
      </tp>
      <tp>
        <v>3.25</v>
        <stp/>
        <stp>P</stp>
        <stp>0</stp>
        <stp>IR</stp>
        <stp>BONDAVG03378</stp>
        <stp>1.5년이하(당일)</stp>
        <stp/>
        <stp/>
        <tr r="L143" s="1"/>
      </tp>
      <tp>
        <v>3.5819999999999999</v>
        <stp/>
        <stp>P</stp>
        <stp>0</stp>
        <stp>IR</stp>
        <stp>BONDAVG02378</stp>
        <stp>2.5년이하(당일)</stp>
        <stp/>
        <stp/>
        <tr r="N115" s="1"/>
      </tp>
      <tp>
        <v>3.6150000000000002</v>
        <stp/>
        <stp>P</stp>
        <stp>0</stp>
        <stp>IR</stp>
        <stp>BONDAVG02378</stp>
        <stp>1.5년이하(당일)</stp>
        <stp/>
        <stp/>
        <tr r="L115" s="1"/>
      </tp>
      <tp>
        <v>3.532</v>
        <stp/>
        <stp>P</stp>
        <stp>0</stp>
        <stp>IR</stp>
        <stp>BONDAVG02978</stp>
        <stp>1.5년이하(당일)</stp>
        <stp/>
        <stp/>
        <tr r="L124" s="1"/>
      </tp>
      <tp>
        <v>3.4590000000000001</v>
        <stp/>
        <stp>P</stp>
        <stp>0</stp>
        <stp>IR</stp>
        <stp>BONDAVG02978</stp>
        <stp>2.5년이하(당일)</stp>
        <stp/>
        <stp/>
        <tr r="N124" s="1"/>
      </tp>
      <tp>
        <v>3.5670000000000002</v>
        <stp/>
        <stp>P</stp>
        <stp>0</stp>
        <stp>IR</stp>
        <stp>BONDAVG01178</stp>
        <stp>1.5년이하(당일)</stp>
        <stp/>
        <stp/>
        <tr r="L89" s="1"/>
      </tp>
      <tp>
        <v>3.6419999999999999</v>
        <stp/>
        <stp>P</stp>
        <stp>0</stp>
        <stp>IR</stp>
        <stp>BONDAVG01178</stp>
        <stp>2.5년이하(당일)</stp>
        <stp/>
        <stp/>
        <tr r="N89" s="1"/>
      </tp>
      <tp>
        <v>5.7809999999999997</v>
        <stp/>
        <stp>P</stp>
        <stp>0</stp>
        <stp>IR</stp>
        <stp>BONDAVG03865</stp>
        <stp>1.5년이하(당일)</stp>
        <stp/>
        <stp/>
        <tr r="L161" s="1"/>
      </tp>
      <tp>
        <v>6.165</v>
        <stp/>
        <stp>P</stp>
        <stp>0</stp>
        <stp>IR</stp>
        <stp>BONDAVG03865</stp>
        <stp>2.5년이하(당일)</stp>
        <stp/>
        <stp/>
        <tr r="N161" s="1"/>
      </tp>
      <tp>
        <v>3.3410000000000002</v>
        <stp/>
        <stp>P</stp>
        <stp>0</stp>
        <stp>IR</stp>
        <stp>BONDAVG19765</stp>
        <stp>2.5년이하(당일)</stp>
        <stp/>
        <stp/>
        <tr r="N282" s="1"/>
      </tp>
      <tp>
        <v>3.3090000000000002</v>
        <stp/>
        <stp>P</stp>
        <stp>0</stp>
        <stp>IR</stp>
        <stp>BONDAVG19765</stp>
        <stp>1.5년이하(당일)</stp>
        <stp/>
        <stp/>
        <tr r="L282" s="1"/>
      </tp>
      <tp>
        <v>3.3370000000000002</v>
        <stp/>
        <stp>P</stp>
        <stp>0</stp>
        <stp>IR</stp>
        <stp>BONDAVG03264</stp>
        <stp>2.5년이하(당일)</stp>
        <stp/>
        <stp/>
        <tr r="N139" s="1"/>
      </tp>
      <tp>
        <v>3.3170000000000002</v>
        <stp/>
        <stp>P</stp>
        <stp>0</stp>
        <stp>IR</stp>
        <stp>BONDAVG03264</stp>
        <stp>1.5년이하(당일)</stp>
        <stp/>
        <stp/>
        <tr r="L139" s="1"/>
      </tp>
      <tp>
        <v>3.6030000000000002</v>
        <stp/>
        <stp>P</stp>
        <stp>0</stp>
        <stp>IR</stp>
        <stp>BONDAVG03864</stp>
        <stp>1.5년이하(당일)</stp>
        <stp/>
        <stp/>
        <tr r="L160" s="1"/>
      </tp>
      <tp>
        <v>3.68</v>
        <stp/>
        <stp>P</stp>
        <stp>0</stp>
        <stp>IR</stp>
        <stp>BONDAVG03864</stp>
        <stp>2.5년이하(당일)</stp>
        <stp/>
        <stp/>
        <tr r="N160" s="1"/>
      </tp>
      <tp>
        <v>3.8559999999999999</v>
        <stp/>
        <stp>P</stp>
        <stp>0</stp>
        <stp>IR</stp>
        <stp>BONDAVG00064</stp>
        <stp>1.5년이하(당일)</stp>
        <stp/>
        <stp/>
        <tr r="L23" s="1"/>
      </tp>
      <tp>
        <v>3.9809999999999999</v>
        <stp/>
        <stp>P</stp>
        <stp>0</stp>
        <stp>IR</stp>
        <stp>BONDAVG00064</stp>
        <stp>2.5년이하(당일)</stp>
        <stp/>
        <stp/>
        <tr r="N23" s="1"/>
      </tp>
      <tp>
        <v>5.165</v>
        <stp/>
        <stp>P</stp>
        <stp>0</stp>
        <stp>IR</stp>
        <stp>BONDAVG46860</stp>
        <stp>1.5년이하(당일)</stp>
        <stp/>
        <stp/>
        <tr r="L309" s="1"/>
      </tp>
      <tp>
        <v>5.2210000000000001</v>
        <stp/>
        <stp>P</stp>
        <stp>0</stp>
        <stp>IR</stp>
        <stp>BONDAVG46860</stp>
        <stp>2.5년이하(당일)</stp>
        <stp/>
        <stp/>
        <tr r="N309" s="1"/>
      </tp>
      <tp>
        <v>3.5760000000000001</v>
        <stp/>
        <stp>P</stp>
        <stp>0</stp>
        <stp>IR</stp>
        <stp>BONDAVG04364</stp>
        <stp>2.5년이하(당일)</stp>
        <stp/>
        <stp/>
        <tr r="N186" s="1"/>
      </tp>
      <tp>
        <v>3.5139999999999998</v>
        <stp/>
        <stp>P</stp>
        <stp>0</stp>
        <stp>IR</stp>
        <stp>BONDAVG04364</stp>
        <stp>1.5년이하(당일)</stp>
        <stp/>
        <stp/>
        <tr r="L186" s="1"/>
      </tp>
      <tp>
        <v>3.3359999999999999</v>
        <stp/>
        <stp>P</stp>
        <stp>0</stp>
        <stp>IR</stp>
        <stp>BONDAVG12366</stp>
        <stp>2.5년이하(당일)</stp>
        <stp/>
        <stp/>
        <tr r="N236" s="1"/>
      </tp>
      <tp>
        <v>3.3039999999999998</v>
        <stp/>
        <stp>P</stp>
        <stp>0</stp>
        <stp>IR</stp>
        <stp>BONDAVG12366</stp>
        <stp>1.5년이하(당일)</stp>
        <stp/>
        <stp/>
        <tr r="L236" s="1"/>
      </tp>
      <tp>
        <v>3.2650000000000001</v>
        <stp/>
        <stp>P</stp>
        <stp>0</stp>
        <stp>IR</stp>
        <stp>BONDAVG01767</stp>
        <stp>2.5년이하(당일)</stp>
        <stp/>
        <stp/>
        <tr r="N102" s="1"/>
      </tp>
      <tp>
        <v>3.3</v>
        <stp/>
        <stp>P</stp>
        <stp>0</stp>
        <stp>IR</stp>
        <stp>BONDAVG61461</stp>
        <stp>1.5년이하(당일)</stp>
        <stp/>
        <stp/>
        <tr r="L345" s="1"/>
      </tp>
      <tp>
        <v>3.2679999999999998</v>
        <stp/>
        <stp>P</stp>
        <stp>0</stp>
        <stp>IR</stp>
        <stp>BONDAVG01767</stp>
        <stp>1.5년이하(당일)</stp>
        <stp/>
        <stp/>
        <tr r="L102" s="1"/>
      </tp>
      <tp>
        <v>3.2679999999999998</v>
        <stp/>
        <stp>P</stp>
        <stp>0</stp>
        <stp>IR</stp>
        <stp>BONDAVG61461</stp>
        <stp>2.5년이하(당일)</stp>
        <stp/>
        <stp/>
        <tr r="N345" s="1"/>
      </tp>
      <tp>
        <v>3.29</v>
        <stp/>
        <stp>P</stp>
        <stp>0</stp>
        <stp>IR</stp>
        <stp>BONDAVG01867</stp>
        <stp>1.5년이하(당일)</stp>
        <stp/>
        <stp/>
        <tr r="L105" s="1"/>
      </tp>
      <tp>
        <v>3.3330000000000002</v>
        <stp/>
        <stp>P</stp>
        <stp>0</stp>
        <stp>IR</stp>
        <stp>BONDAVG01867</stp>
        <stp>2.5년이하(당일)</stp>
        <stp/>
        <stp/>
        <tr r="N105" s="1"/>
      </tp>
      <tp>
        <v>4.2510000000000003</v>
        <stp/>
        <stp>P</stp>
        <stp>0</stp>
        <stp>IR</stp>
        <stp>BONDAVG10766</stp>
        <stp>2.5년이하(당일)</stp>
        <stp/>
        <stp/>
        <tr r="N225" s="1"/>
      </tp>
      <tp>
        <v>4.0519999999999996</v>
        <stp/>
        <stp>P</stp>
        <stp>0</stp>
        <stp>IR</stp>
        <stp>BONDAVG10766</stp>
        <stp>1.5년이하(당일)</stp>
        <stp/>
        <stp/>
        <tr r="L225" s="1"/>
      </tp>
      <tp>
        <v>3.3879999999999999</v>
        <stp/>
        <stp>P</stp>
        <stp>0</stp>
        <stp>IR</stp>
        <stp>BONDAVG00367</stp>
        <stp>2.5년이하(당일)</stp>
        <stp/>
        <stp/>
        <tr r="N49" s="1"/>
      </tp>
      <tp>
        <v>3.343</v>
        <stp/>
        <stp>P</stp>
        <stp>0</stp>
        <stp>IR</stp>
        <stp>BONDAVG00367</stp>
        <stp>1.5년이하(당일)</stp>
        <stp/>
        <stp/>
        <tr r="L49" s="1"/>
      </tp>
      <tp>
        <v>3.4239999999999999</v>
        <stp/>
        <stp>P</stp>
        <stp>0</stp>
        <stp>IR</stp>
        <stp>BONDAVG00867</stp>
        <stp>1.5년이하(당일)</stp>
        <stp/>
        <stp/>
        <tr r="L80" s="1"/>
      </tp>
      <tp>
        <v>3.4910000000000001</v>
        <stp/>
        <stp>P</stp>
        <stp>0</stp>
        <stp>IR</stp>
        <stp>BONDAVG00867</stp>
        <stp>2.5년이하(당일)</stp>
        <stp/>
        <stp/>
        <tr r="N80" s="1"/>
      </tp>
      <tp>
        <v>3.681</v>
        <stp/>
        <stp>P</stp>
        <stp>0</stp>
        <stp>IR</stp>
        <stp>BONDAVG07267</stp>
        <stp>2.5년이하(당일)</stp>
        <stp/>
        <stp/>
        <tr r="N211" s="1"/>
      </tp>
      <tp>
        <v>3.597</v>
        <stp/>
        <stp>P</stp>
        <stp>0</stp>
        <stp>IR</stp>
        <stp>BONDAVG07267</stp>
        <stp>1.5년이하(당일)</stp>
        <stp/>
        <stp/>
        <tr r="L211" s="1"/>
      </tp>
      <tp>
        <v>3.3450000000000002</v>
        <stp/>
        <stp>P</stp>
        <stp>0</stp>
        <stp>IR</stp>
        <stp>BONDAVG04067</stp>
        <stp>1.5년이하(당일)</stp>
        <stp/>
        <stp/>
        <tr r="L179" s="1"/>
      </tp>
      <tp>
        <v>3.3220000000000001</v>
        <stp/>
        <stp>P</stp>
        <stp>0</stp>
        <stp>IR</stp>
        <stp>BONDAVG04067</stp>
        <stp>2.5년이하(당일)</stp>
        <stp/>
        <stp/>
        <tr r="N179" s="1"/>
      </tp>
      <tp>
        <v>3.5390000000000001</v>
        <stp/>
        <stp>P</stp>
        <stp>0</stp>
        <stp>IR</stp>
        <stp>BONDAVG18667</stp>
        <stp>2.5년이하(당일)</stp>
        <stp/>
        <stp/>
        <tr r="N274" s="1"/>
      </tp>
      <tp>
        <v>3.4780000000000002</v>
        <stp/>
        <stp>P</stp>
        <stp>0</stp>
        <stp>IR</stp>
        <stp>BONDAVG18667</stp>
        <stp>1.5년이하(당일)</stp>
        <stp/>
        <stp/>
        <tr r="L274" s="1"/>
      </tp>
      <tp>
        <v>3.831</v>
        <stp/>
        <stp>P</stp>
        <stp>0</stp>
        <stp>IR</stp>
        <stp>BONDAVG53563</stp>
        <stp>1.5년이하(당일)</stp>
        <stp/>
        <stp/>
        <tr r="L323" s="1"/>
      </tp>
      <tp>
        <v>4.0119999999999996</v>
        <stp/>
        <stp>P</stp>
        <stp>0</stp>
        <stp>IR</stp>
        <stp>BONDAVG53563</stp>
        <stp>2.5년이하(당일)</stp>
        <stp/>
        <stp/>
        <tr r="N323" s="1"/>
      </tp>
      <tp>
        <v>3.597</v>
        <stp/>
        <stp>P</stp>
        <stp>0</stp>
        <stp>IR</stp>
        <stp>BONDAVG03366</stp>
        <stp>2.5년이하(당일)</stp>
        <stp/>
        <stp/>
        <tr r="N142" s="1"/>
      </tp>
      <tp>
        <v>4.335</v>
        <stp/>
        <stp>P</stp>
        <stp>0</stp>
        <stp>IR</stp>
        <stp>BONDAVG73361</stp>
        <stp>2.5년이하(당일)</stp>
        <stp/>
        <stp/>
        <tr r="N371" s="1"/>
      </tp>
      <tp>
        <v>3.637</v>
        <stp/>
        <stp>P</stp>
        <stp>0</stp>
        <stp>IR</stp>
        <stp>BONDAVG03366</stp>
        <stp>1.5년이하(당일)</stp>
        <stp/>
        <stp/>
        <tr r="L142" s="1"/>
      </tp>
      <tp>
        <v>4.1079999999999997</v>
        <stp/>
        <stp>P</stp>
        <stp>0</stp>
        <stp>IR</stp>
        <stp>BONDAVG73361</stp>
        <stp>1.5년이하(당일)</stp>
        <stp/>
        <stp/>
        <tr r="L371" s="1"/>
      </tp>
      <tp>
        <v>3.3119999999999998</v>
        <stp/>
        <stp>P</stp>
        <stp>0</stp>
        <stp>IR</stp>
        <stp>BONDAVG00066</stp>
        <stp>1.5년이하(당일)</stp>
        <stp/>
        <stp/>
        <tr r="L24" s="1"/>
      </tp>
      <tp>
        <v>3.339</v>
        <stp/>
        <stp>P</stp>
        <stp>0</stp>
        <stp>IR</stp>
        <stp>BONDAVG00066</stp>
        <stp>2.5년이하(당일)</stp>
        <stp/>
        <stp/>
        <tr r="N24" s="1"/>
      </tp>
      <tp>
        <v>3.6920000000000002</v>
        <stp/>
        <stp>P</stp>
        <stp>0</stp>
        <stp>IR</stp>
        <stp>BONDAVG03061</stp>
        <stp>1.5년이하(당일)</stp>
        <stp/>
        <stp/>
        <tr r="L130" s="1"/>
      </tp>
      <tp>
        <v>3.7360000000000002</v>
        <stp/>
        <stp>P</stp>
        <stp>0</stp>
        <stp>IR</stp>
        <stp>BONDAVG03061</stp>
        <stp>2.5년이하(당일)</stp>
        <stp/>
        <stp/>
        <tr r="N130" s="1"/>
      </tp>
      <tp>
        <v>3.327</v>
        <stp/>
        <stp>P</stp>
        <stp>0</stp>
        <stp>IR</stp>
        <stp>BONDAVG12160</stp>
        <stp>1.5년이하(당일)</stp>
        <stp/>
        <stp/>
        <tr r="L234" s="1"/>
      </tp>
      <tp>
        <v>3.3610000000000002</v>
        <stp/>
        <stp>P</stp>
        <stp>0</stp>
        <stp>IR</stp>
        <stp>BONDAVG12160</stp>
        <stp>2.5년이하(당일)</stp>
        <stp/>
        <stp/>
        <tr r="N234" s="1"/>
      </tp>
      <tp>
        <v>4.0110000000000001</v>
        <stp/>
        <stp>P</stp>
        <stp>0</stp>
        <stp>IR</stp>
        <stp>BONDAVG41365</stp>
        <stp>2.5년이하(당일)</stp>
        <stp/>
        <stp/>
        <tr r="N290" s="1"/>
      </tp>
      <tp>
        <v>3.871</v>
        <stp/>
        <stp>P</stp>
        <stp>0</stp>
        <stp>IR</stp>
        <stp>BONDAVG41365</stp>
        <stp>1.5년이하(당일)</stp>
        <stp/>
        <stp/>
        <tr r="L290" s="1"/>
      </tp>
      <tp>
        <v>3.4159999999999999</v>
        <stp/>
        <stp>P</stp>
        <stp>0</stp>
        <stp>IR</stp>
        <stp>BONDAVG00561</stp>
        <stp>1.5년이하(당일)</stp>
        <stp/>
        <stp/>
        <tr r="L64" s="1"/>
      </tp>
      <tp>
        <v>3.53</v>
        <stp/>
        <stp>P</stp>
        <stp>0</stp>
        <stp>IR</stp>
        <stp>BONDAVG00561</stp>
        <stp>2.5년이하(당일)</stp>
        <stp/>
        <stp/>
        <tr r="N64" s="1"/>
      </tp>
      <tp>
        <v>3.9529999999999998</v>
        <stp/>
        <stp>P</stp>
        <stp>0</stp>
        <stp>IR</stp>
        <stp>BONDAVG05361</stp>
        <stp>2.5년이하(당일)</stp>
        <stp/>
        <stp/>
        <tr r="N195" s="1"/>
      </tp>
      <tp>
        <v>3.8050000000000002</v>
        <stp/>
        <stp>P</stp>
        <stp>0</stp>
        <stp>IR</stp>
        <stp>BONDAVG05361</stp>
        <stp>1.5년이하(당일)</stp>
        <stp/>
        <stp/>
        <tr r="L195" s="1"/>
      </tp>
      <tp>
        <v>6.09</v>
        <stp/>
        <stp>P</stp>
        <stp>0</stp>
        <stp>IR</stp>
        <stp>BONDAVG60866</stp>
        <stp>1.5년이하(당일)</stp>
        <stp/>
        <stp/>
        <tr r="L344" s="1"/>
      </tp>
      <tp>
        <v>7.02</v>
        <stp/>
        <stp>P</stp>
        <stp>0</stp>
        <stp>IR</stp>
        <stp>BONDAVG60866</stp>
        <stp>2.5년이하(당일)</stp>
        <stp/>
        <stp/>
        <tr r="N344" s="1"/>
      </tp>
      <tp>
        <v>3.4049999999999998</v>
        <stp/>
        <stp>P</stp>
        <stp>0</stp>
        <stp>IR</stp>
        <stp>BONDAVG03363</stp>
        <stp>2.5년이하(당일)</stp>
        <stp/>
        <stp/>
        <tr r="N141" s="1"/>
      </tp>
      <tp>
        <v>3.36</v>
        <stp/>
        <stp>P</stp>
        <stp>0</stp>
        <stp>IR</stp>
        <stp>BONDAVG03363</stp>
        <stp>1.5년이하(당일)</stp>
        <stp/>
        <stp/>
        <tr r="L141" s="1"/>
      </tp>
      <tp>
        <v>3.6709999999999998</v>
        <stp/>
        <stp>P</stp>
        <stp>0</stp>
        <stp>IR</stp>
        <stp>BONDAVG53966</stp>
        <stp>1.5년이하(당일)</stp>
        <stp/>
        <stp/>
        <tr r="L324" s="1"/>
      </tp>
      <tp>
        <v>3.7639999999999998</v>
        <stp/>
        <stp>P</stp>
        <stp>0</stp>
        <stp>IR</stp>
        <stp>BONDAVG53966</stp>
        <stp>2.5년이하(당일)</stp>
        <stp/>
        <stp/>
        <tr r="N324" s="1"/>
      </tp>
      <tp>
        <v>3.8479999999999999</v>
        <stp/>
        <stp>P</stp>
        <stp>0</stp>
        <stp>IR</stp>
        <stp>BONDAVG52666</stp>
        <stp>2.5년이하(당일)</stp>
        <stp/>
        <stp/>
        <tr r="N317" s="1"/>
      </tp>
      <tp>
        <v>3.7029999999999998</v>
        <stp/>
        <stp>P</stp>
        <stp>0</stp>
        <stp>IR</stp>
        <stp>BONDAVG52666</stp>
        <stp>1.5년이하(당일)</stp>
        <stp/>
        <stp/>
        <tr r="L317" s="1"/>
      </tp>
      <tp>
        <v>3.802</v>
        <stp/>
        <stp>P</stp>
        <stp>0</stp>
        <stp>IR</stp>
        <stp>BONDAVG72164</stp>
        <stp>1.5년이하(당일)</stp>
        <stp/>
        <stp/>
        <tr r="L370" s="1"/>
      </tp>
      <tp>
        <v>3.9220000000000002</v>
        <stp/>
        <stp>P</stp>
        <stp>0</stp>
        <stp>IR</stp>
        <stp>BONDAVG72164</stp>
        <stp>2.5년이하(당일)</stp>
        <stp/>
        <stp/>
        <tr r="N370" s="1"/>
      </tp>
      <tp>
        <v>4.327</v>
        <stp/>
        <stp>P</stp>
        <stp>0</stp>
        <stp>IR</stp>
        <stp>BONDAVG01263</stp>
        <stp>2.5년이하(당일)</stp>
        <stp/>
        <stp/>
        <tr r="N93" s="1"/>
      </tp>
      <tp>
        <v>4.1970000000000001</v>
        <stp/>
        <stp>P</stp>
        <stp>0</stp>
        <stp>IR</stp>
        <stp>BONDAVG01263</stp>
        <stp>1.5년이하(당일)</stp>
        <stp/>
        <stp/>
        <tr r="L93" s="1"/>
      </tp>
      <tp>
        <v>3.6960000000000002</v>
        <stp/>
        <stp>P</stp>
        <stp>0</stp>
        <stp>IR</stp>
        <stp>BONDAVG00163</stp>
        <stp>1.5년이하(당일)</stp>
        <stp/>
        <stp/>
        <tr r="L32" s="1"/>
      </tp>
      <tp>
        <v>3.87</v>
        <stp/>
        <stp>P</stp>
        <stp>0</stp>
        <stp>IR</stp>
        <stp>BONDAVG00163</stp>
        <stp>2.5년이하(당일)</stp>
        <stp/>
        <stp/>
        <tr r="N32" s="1"/>
      </tp>
      <tp>
        <v>4.2939999999999996</v>
        <stp/>
        <stp>P</stp>
        <stp>0</stp>
        <stp>IR</stp>
        <stp>BONDAVG55766</stp>
        <stp>2.5년이하(당일)</stp>
        <stp/>
        <stp/>
        <tr r="N329" s="1"/>
      </tp>
      <tp>
        <v>4.1479999999999997</v>
        <stp/>
        <stp>P</stp>
        <stp>0</stp>
        <stp>IR</stp>
        <stp>BONDAVG55766</stp>
        <stp>1.5년이하(당일)</stp>
        <stp/>
        <stp/>
        <tr r="L329" s="1"/>
      </tp>
      <tp>
        <v>3.7949999999999999</v>
        <stp/>
        <stp>P</stp>
        <stp>0</stp>
        <stp>IR</stp>
        <stp>BONDAVG03062</stp>
        <stp>1.5년이하(당일)</stp>
        <stp/>
        <stp/>
        <tr r="L131" s="1"/>
      </tp>
      <tp>
        <v>3.4169999999999998</v>
        <stp/>
        <stp>P</stp>
        <stp>0</stp>
        <stp>IR</stp>
        <stp>BONDAVG13163</stp>
        <stp>1.5년이하(당일)</stp>
        <stp/>
        <stp/>
        <tr r="L246" s="1"/>
      </tp>
      <tp>
        <v>3.4620000000000002</v>
        <stp/>
        <stp>P</stp>
        <stp>0</stp>
        <stp>IR</stp>
        <stp>BONDAVG13163</stp>
        <stp>2.5년이하(당일)</stp>
        <stp/>
        <stp/>
        <tr r="N246" s="1"/>
      </tp>
      <tp>
        <v>3.75</v>
        <stp/>
        <stp>P</stp>
        <stp>0</stp>
        <stp>IR</stp>
        <stp>BONDAVG03062</stp>
        <stp>2.5년이하(당일)</stp>
        <stp/>
        <stp/>
        <tr r="N131" s="1"/>
      </tp>
      <tp>
        <v>3.4220000000000002</v>
        <stp/>
        <stp>P</stp>
        <stp>0</stp>
        <stp>IR</stp>
        <stp>BONDAVG03962</stp>
        <stp>1.5년이하(당일)</stp>
        <stp/>
        <stp/>
        <tr r="L172" s="1"/>
      </tp>
      <tp>
        <v>3.4489999999999998</v>
        <stp/>
        <stp>P</stp>
        <stp>0</stp>
        <stp>IR</stp>
        <stp>BONDAVG03962</stp>
        <stp>2.5년이하(당일)</stp>
        <stp/>
        <stp/>
        <tr r="N172" s="1"/>
      </tp>
      <tp>
        <v>3.464</v>
        <stp/>
        <stp>P</stp>
        <stp>0</stp>
        <stp>IR</stp>
        <stp>BONDAVG53169</stp>
        <stp>1.5년이하(당일)</stp>
        <stp/>
        <stp/>
        <tr r="L321" s="1"/>
      </tp>
      <tp>
        <v>3.5030000000000001</v>
        <stp/>
        <stp>P</stp>
        <stp>0</stp>
        <stp>IR</stp>
        <stp>BONDAVG53169</stp>
        <stp>2.5년이하(당일)</stp>
        <stp/>
        <stp/>
        <tr r="N321" s="1"/>
      </tp>
      <tp>
        <v>3.6379999999999999</v>
        <stp/>
        <stp>P</stp>
        <stp>0</stp>
        <stp>IR</stp>
        <stp>BONDAVG13768</stp>
        <stp>2.5년이하(당일)</stp>
        <stp/>
        <stp/>
        <tr r="N250" s="1"/>
      </tp>
      <tp>
        <v>3.593</v>
        <stp/>
        <stp>P</stp>
        <stp>0</stp>
        <stp>IR</stp>
        <stp>BONDAVG13768</stp>
        <stp>1.5년이하(당일)</stp>
        <stp/>
        <stp/>
        <tr r="L250" s="1"/>
      </tp>
      <tp>
        <v>3.74</v>
        <stp/>
        <stp>P</stp>
        <stp>0</stp>
        <stp>IR</stp>
        <stp>BONDAVG12468</stp>
        <stp>1.5년이하(당일)</stp>
        <stp/>
        <stp/>
        <tr r="L239" s="1"/>
      </tp>
      <tp>
        <v>3.8959999999999999</v>
        <stp/>
        <stp>P</stp>
        <stp>0</stp>
        <stp>IR</stp>
        <stp>BONDAVG12468</stp>
        <stp>2.5년이하(당일)</stp>
        <stp/>
        <stp/>
        <tr r="N239" s="1"/>
      </tp>
      <tp>
        <v>4.524</v>
        <stp/>
        <stp>P</stp>
        <stp>0</stp>
        <stp>IR</stp>
        <stp>BONDAVG02969</stp>
        <stp>1.5년이하(당일)</stp>
        <stp/>
        <stp/>
        <tr r="L123" s="1"/>
      </tp>
      <tp>
        <v>4.5110000000000001</v>
        <stp/>
        <stp>P</stp>
        <stp>0</stp>
        <stp>IR</stp>
        <stp>BONDAVG02969</stp>
        <stp>2.5년이하(당일)</stp>
        <stp/>
        <stp/>
        <tr r="N123" s="1"/>
      </tp>
      <tp>
        <v>3.3639999999999999</v>
        <stp/>
        <stp>P</stp>
        <stp>0</stp>
        <stp>IR</stp>
        <stp>BONDAVG00469</stp>
        <stp>1.5년이하(당일)</stp>
        <stp/>
        <stp/>
        <tr r="L54" s="1"/>
      </tp>
      <tp>
        <v>3.992</v>
        <stp/>
        <stp>P</stp>
        <stp>0</stp>
        <stp>IR</stp>
        <stp>BONDAVG00769</stp>
        <stp>2.5년이하(당일)</stp>
        <stp/>
        <stp/>
        <tr r="N75" s="1"/>
      </tp>
      <tp>
        <v>3.403</v>
        <stp/>
        <stp>P</stp>
        <stp>0</stp>
        <stp>IR</stp>
        <stp>BONDAVG00469</stp>
        <stp>2.5년이하(당일)</stp>
        <stp/>
        <stp/>
        <tr r="N54" s="1"/>
      </tp>
      <tp>
        <v>3.7730000000000001</v>
        <stp/>
        <stp>P</stp>
        <stp>0</stp>
        <stp>IR</stp>
        <stp>BONDAVG00769</stp>
        <stp>1.5년이하(당일)</stp>
        <stp/>
        <stp/>
        <tr r="L75" s="1"/>
      </tp>
      <tp>
        <v>3.72</v>
        <stp/>
        <stp>P</stp>
        <stp>0</stp>
        <stp>IR</stp>
        <stp>BONDAVG18869</stp>
        <stp>1.5년이하(당일)</stp>
        <stp/>
        <stp/>
        <tr r="L276" s="1"/>
      </tp>
      <tp>
        <v>3.782</v>
        <stp/>
        <stp>P</stp>
        <stp>0</stp>
        <stp>IR</stp>
        <stp>BONDAVG18869</stp>
        <stp>2.5년이하(당일)</stp>
        <stp/>
        <stp/>
        <tr r="N276" s="1"/>
      </tp>
      <tp>
        <v>3.6259999999999999</v>
        <stp/>
        <stp>P</stp>
        <stp>0</stp>
        <stp>IR</stp>
        <stp>BONDAVG01468</stp>
        <stp>1.5년이하(당일)</stp>
        <stp/>
        <stp/>
        <tr r="L94" s="1"/>
      </tp>
      <tp>
        <v>3.7320000000000002</v>
        <stp/>
        <stp>P</stp>
        <stp>0</stp>
        <stp>IR</stp>
        <stp>BONDAVG01468</stp>
        <stp>2.5년이하(당일)</stp>
        <stp/>
        <stp/>
        <tr r="N94" s="1"/>
      </tp>
      <tp>
        <v>3.3340000000000001</v>
        <stp/>
        <stp>P</stp>
        <stp>0</stp>
        <stp>IR</stp>
        <stp>BONDAVG00168</stp>
        <stp>1.5년이하(당일)</stp>
        <stp/>
        <stp/>
        <tr r="L33" s="1"/>
      </tp>
      <tp>
        <v>3.3860000000000001</v>
        <stp/>
        <stp>P</stp>
        <stp>0</stp>
        <stp>IR</stp>
        <stp>BONDAVG00168</stp>
        <stp>2.5년이하(당일)</stp>
        <stp/>
        <stp/>
        <tr r="N33" s="1"/>
      </tp>
      <tp>
        <v>3.6989999999999998</v>
        <stp/>
        <stp>P</stp>
        <stp>0</stp>
        <stp>IR</stp>
        <stp>BONDAVG09915</stp>
        <stp>1.5년이하(당일)</stp>
        <stp/>
        <stp/>
        <tr r="L221" s="1"/>
      </tp>
      <tp>
        <v>3.7749999999999999</v>
        <stp/>
        <stp>P</stp>
        <stp>0</stp>
        <stp>IR</stp>
        <stp>BONDAVG09915</stp>
        <stp>2.5년이하(당일)</stp>
        <stp/>
        <stp/>
        <tr r="N221" s="1"/>
      </tp>
      <tp>
        <v>3.3140000000000001</v>
        <stp/>
        <stp>P</stp>
        <stp>0</stp>
        <stp>IR</stp>
        <stp>BONDAVG58210</stp>
        <stp>2.5년이하(당일)</stp>
        <stp/>
        <stp/>
        <tr r="N339" s="1"/>
      </tp>
      <tp>
        <v>3.298</v>
        <stp/>
        <stp>P</stp>
        <stp>0</stp>
        <stp>IR</stp>
        <stp>BONDAVG58210</stp>
        <stp>1.5년이하(당일)</stp>
        <stp/>
        <stp/>
        <tr r="L339" s="1"/>
      </tp>
      <tp>
        <v>4.2169999999999996</v>
        <stp/>
        <stp>P</stp>
        <stp>0</stp>
        <stp>IR</stp>
        <stp>BONDAVG42411</stp>
        <stp>1.5년이하(당일)</stp>
        <stp/>
        <stp/>
        <tr r="L296" s="1"/>
      </tp>
      <tp>
        <v>4.2300000000000004</v>
        <stp/>
        <stp>P</stp>
        <stp>0</stp>
        <stp>IR</stp>
        <stp>BONDAVG42411</stp>
        <stp>2.5년이하(당일)</stp>
        <stp/>
        <stp/>
        <tr r="N296" s="1"/>
      </tp>
      <tp>
        <v>4.3019999999999996</v>
        <stp/>
        <stp>P</stp>
        <stp>0</stp>
        <stp>IR</stp>
        <stp>BONDAVG00015</stp>
        <stp>1.5년이하(당일)</stp>
        <stp/>
        <stp/>
        <tr r="L20" s="1"/>
      </tp>
      <tp>
        <v>4.867</v>
        <stp/>
        <stp>P</stp>
        <stp>0</stp>
        <stp>IR</stp>
        <stp>BONDAVG00015</stp>
        <stp>2.5년이하(당일)</stp>
        <stp/>
        <stp/>
        <tr r="N20" s="1"/>
      </tp>
      <tp>
        <v>5.9</v>
        <stp/>
        <stp>P</stp>
        <stp>0</stp>
        <stp>IR</stp>
        <stp>BONDAVG67813</stp>
        <stp>1.5년이하(당일)</stp>
        <stp/>
        <stp/>
        <tr r="L365" s="1"/>
      </tp>
      <tp>
        <v>6.1020000000000003</v>
        <stp/>
        <stp>P</stp>
        <stp>0</stp>
        <stp>IR</stp>
        <stp>BONDAVG67813</stp>
        <stp>2.5년이하(당일)</stp>
        <stp/>
        <stp/>
        <tr r="N365" s="1"/>
      </tp>
      <tp>
        <v>3.847</v>
        <stp/>
        <stp>P</stp>
        <stp>0</stp>
        <stp>IR</stp>
        <stp>BONDAVG56610</stp>
        <stp>2.5년이하(당일)</stp>
        <stp/>
        <stp/>
        <tr r="N337" s="1"/>
      </tp>
      <tp>
        <v>3.7080000000000002</v>
        <stp/>
        <stp>P</stp>
        <stp>0</stp>
        <stp>IR</stp>
        <stp>BONDAVG56610</stp>
        <stp>1.5년이하(당일)</stp>
        <stp/>
        <stp/>
        <tr r="L337" s="1"/>
      </tp>
      <tp>
        <v>3.3420000000000001</v>
        <stp/>
        <stp>P</stp>
        <stp>0</stp>
        <stp>IR</stp>
        <stp>BONDAVG03914</stp>
        <stp>1.5년이하(당일)</stp>
        <stp/>
        <stp/>
        <tr r="L164" s="1"/>
      </tp>
      <tp>
        <v>3.3690000000000002</v>
        <stp/>
        <stp>P</stp>
        <stp>0</stp>
        <stp>IR</stp>
        <stp>BONDAVG03914</stp>
        <stp>2.5년이하(당일)</stp>
        <stp/>
        <stp/>
        <tr r="N164" s="1"/>
      </tp>
      <tp>
        <v>3.45</v>
        <stp/>
        <stp>P</stp>
        <stp>0</stp>
        <stp>IR</stp>
        <stp>BONDAVG12715</stp>
        <stp>2.5년이하(당일)</stp>
        <stp/>
        <stp/>
        <tr r="N243" s="1"/>
      </tp>
      <tp>
        <v>3.359</v>
        <stp/>
        <stp>P</stp>
        <stp>0</stp>
        <stp>IR</stp>
        <stp>BONDAVG12715</stp>
        <stp>1.5년이하(당일)</stp>
        <stp/>
        <stp/>
        <tr r="L243" s="1"/>
      </tp>
      <tp>
        <v>3.9409999999999998</v>
        <stp/>
        <stp>P</stp>
        <stp>0</stp>
        <stp>IR</stp>
        <stp>BONDAVG00014</stp>
        <stp>1.5년이하(당일)</stp>
        <stp/>
        <stp/>
        <tr r="L19" s="1"/>
      </tp>
      <tp>
        <v>4.1310000000000002</v>
        <stp/>
        <stp>P</stp>
        <stp>0</stp>
        <stp>IR</stp>
        <stp>BONDAVG00014</stp>
        <stp>2.5년이하(당일)</stp>
        <stp/>
        <stp/>
        <tr r="N19" s="1"/>
      </tp>
      <tp>
        <v>3.6920000000000002</v>
        <stp/>
        <stp>P</stp>
        <stp>0</stp>
        <stp>IR</stp>
        <stp>BONDAVG01117</stp>
        <stp>1.5년이하(당일)</stp>
        <stp/>
        <stp/>
        <tr r="L86" s="1"/>
      </tp>
      <tp>
        <v>3.8119999999999998</v>
        <stp/>
        <stp>P</stp>
        <stp>0</stp>
        <stp>IR</stp>
        <stp>BONDAVG01117</stp>
        <stp>2.5년이하(당일)</stp>
        <stp/>
        <stp/>
        <tr r="N86" s="1"/>
      </tp>
      <tp>
        <v>3.3420000000000001</v>
        <stp/>
        <stp>P</stp>
        <stp>0</stp>
        <stp>IR</stp>
        <stp>BONDAVG00417</stp>
        <stp>1.5년이하(당일)</stp>
        <stp/>
        <stp/>
        <tr r="L52" s="1"/>
      </tp>
      <tp>
        <v>3.375</v>
        <stp/>
        <stp>P</stp>
        <stp>0</stp>
        <stp>IR</stp>
        <stp>BONDAVG00417</stp>
        <stp>2.5년이하(당일)</stp>
        <stp/>
        <stp/>
        <tr r="N52" s="1"/>
      </tp>
      <tp>
        <v>3.5960000000000001</v>
        <stp/>
        <stp>P</stp>
        <stp>0</stp>
        <stp>IR</stp>
        <stp>BONDAVG04016</stp>
        <stp>1.5년이하(당일)</stp>
        <stp/>
        <stp/>
        <tr r="L175" s="1"/>
      </tp>
      <tp>
        <v>3.5430000000000001</v>
        <stp/>
        <stp>P</stp>
        <stp>0</stp>
        <stp>IR</stp>
        <stp>BONDAVG04016</stp>
        <stp>2.5년이하(당일)</stp>
        <stp/>
        <stp/>
        <tr r="N175" s="1"/>
      </tp>
      <tp>
        <v>3.3029999999999999</v>
        <stp/>
        <stp>P</stp>
        <stp>0</stp>
        <stp>IR</stp>
        <stp>BONDAVG02411</stp>
        <stp>1.5년이하(당일)</stp>
        <stp/>
        <stp/>
        <tr r="L116" s="1"/>
      </tp>
      <tp>
        <v>3.1819999999999999</v>
        <stp/>
        <stp>P</stp>
        <stp>0</stp>
        <stp>IR</stp>
        <stp>BONDAVG02411</stp>
        <stp>2.5년이하(당일)</stp>
        <stp/>
        <stp/>
        <tr r="N116" s="1"/>
      </tp>
      <tp>
        <v>3.347</v>
        <stp/>
        <stp>P</stp>
        <stp>0</stp>
        <stp>IR</stp>
        <stp>BONDAVG00011</stp>
        <stp>1.5년이하(당일)</stp>
        <stp/>
        <stp/>
        <tr r="L17" s="1"/>
      </tp>
      <tp>
        <v>3.6659999999999999</v>
        <stp/>
        <stp>P</stp>
        <stp>0</stp>
        <stp>IR</stp>
        <stp>BONDAVG40015</stp>
        <stp>1.5년이하(당일)</stp>
        <stp/>
        <stp/>
        <tr r="L285" s="1"/>
      </tp>
      <tp>
        <v>3.2850000000000001</v>
        <stp/>
        <stp>P</stp>
        <stp>0</stp>
        <stp>IR</stp>
        <stp>BONDAVG00011</stp>
        <stp>2.5년이하(당일)</stp>
        <stp/>
        <stp/>
        <tr r="N17" s="1"/>
      </tp>
      <tp>
        <v>3.7850000000000001</v>
        <stp/>
        <stp>P</stp>
        <stp>0</stp>
        <stp>IR</stp>
        <stp>BONDAVG40015</stp>
        <stp>2.5년이하(당일)</stp>
        <stp/>
        <stp/>
        <tr r="N285" s="1"/>
      </tp>
      <tp>
        <v>3.7429999999999999</v>
        <stp/>
        <stp>P</stp>
        <stp>0</stp>
        <stp>IR</stp>
        <stp>BONDAVG47315</stp>
        <stp>2.5년이하(당일)</stp>
        <stp/>
        <stp/>
        <tr r="N311" s="1"/>
      </tp>
      <tp>
        <v>3.6219999999999999</v>
        <stp/>
        <stp>P</stp>
        <stp>0</stp>
        <stp>IR</stp>
        <stp>BONDAVG47315</stp>
        <stp>1.5년이하(당일)</stp>
        <stp/>
        <stp/>
        <tr r="L311" s="1"/>
      </tp>
      <tp>
        <v>3.3839999999999999</v>
        <stp/>
        <stp>P</stp>
        <stp>0</stp>
        <stp>IR</stp>
        <stp>BONDAVG46415</stp>
        <stp>1.5년이하(당일)</stp>
        <stp/>
        <stp/>
        <tr r="L306" s="1"/>
      </tp>
      <tp>
        <v>3.4169999999999998</v>
        <stp/>
        <stp>P</stp>
        <stp>0</stp>
        <stp>IR</stp>
        <stp>BONDAVG46415</stp>
        <stp>2.5년이하(당일)</stp>
        <stp/>
        <stp/>
        <tr r="N306" s="1"/>
      </tp>
      <tp>
        <v>3.4140000000000001</v>
        <stp/>
        <stp>P</stp>
        <stp>0</stp>
        <stp>IR</stp>
        <stp>BONDAVG46015</stp>
        <stp>1.5년이하(당일)</stp>
        <stp/>
        <stp/>
        <tr r="L303" s="1"/>
      </tp>
      <tp>
        <v>3.4630000000000001</v>
        <stp/>
        <stp>P</stp>
        <stp>0</stp>
        <stp>IR</stp>
        <stp>BONDAVG46015</stp>
        <stp>2.5년이하(당일)</stp>
        <stp/>
        <stp/>
        <tr r="N303" s="1"/>
      </tp>
      <tp>
        <v>3.8159999999999998</v>
        <stp/>
        <stp>P</stp>
        <stp>0</stp>
        <stp>IR</stp>
        <stp>BONDAVG04011</stp>
        <stp>1.5년이하(당일)</stp>
        <stp/>
        <stp/>
        <tr r="L174" s="1"/>
      </tp>
      <tp>
        <v>3.9380000000000002</v>
        <stp/>
        <stp>P</stp>
        <stp>0</stp>
        <stp>IR</stp>
        <stp>BONDAVG04011</stp>
        <stp>2.5년이하(당일)</stp>
        <stp/>
        <stp/>
        <tr r="N174" s="1"/>
      </tp>
      <tp>
        <v>3.74</v>
        <stp/>
        <stp>P</stp>
        <stp>0</stp>
        <stp>IR</stp>
        <stp>BONDAVG02510</stp>
        <stp>1.5년이하(당일)</stp>
        <stp/>
        <stp/>
        <tr r="L118" s="1"/>
      </tp>
      <tp>
        <v>3.8919999999999999</v>
        <stp/>
        <stp>P</stp>
        <stp>0</stp>
        <stp>IR</stp>
        <stp>BONDAVG02510</stp>
        <stp>2.5년이하(당일)</stp>
        <stp/>
        <stp/>
        <tr r="N118" s="1"/>
      </tp>
      <tp>
        <v>3.6720000000000002</v>
        <stp/>
        <stp>P</stp>
        <stp>0</stp>
        <stp>IR</stp>
        <stp>BONDAVG03713</stp>
        <stp>2.5년이하(당일)</stp>
        <stp/>
        <stp/>
        <tr r="N151" s="1"/>
      </tp>
      <tp>
        <v>3.7240000000000002</v>
        <stp/>
        <stp>P</stp>
        <stp>0</stp>
        <stp>IR</stp>
        <stp>BONDAVG03713</stp>
        <stp>1.5년이하(당일)</stp>
        <stp/>
        <stp/>
        <tr r="L151" s="1"/>
      </tp>
      <tp>
        <v>3.2669999999999999</v>
        <stp/>
        <stp>P</stp>
        <stp>0</stp>
        <stp>IR</stp>
        <stp>BONDAVG02313</stp>
        <stp>2.5년이하(당일)</stp>
        <stp/>
        <stp/>
        <tr r="N111" s="1"/>
      </tp>
      <tp>
        <v>3.3290000000000002</v>
        <stp/>
        <stp>P</stp>
        <stp>0</stp>
        <stp>IR</stp>
        <stp>BONDAVG02313</stp>
        <stp>1.5년이하(당일)</stp>
        <stp/>
        <stp/>
        <tr r="L111" s="1"/>
      </tp>
      <tp>
        <v>4.1529999999999996</v>
        <stp/>
        <stp>P</stp>
        <stp>0</stp>
        <stp>IR</stp>
        <stp>BONDAVG56216</stp>
        <stp>2.5년이하(당일)</stp>
        <stp/>
        <stp/>
        <tr r="N331" s="1"/>
      </tp>
      <tp>
        <v>4.0199999999999996</v>
        <stp/>
        <stp>P</stp>
        <stp>0</stp>
        <stp>IR</stp>
        <stp>BONDAVG56216</stp>
        <stp>1.5년이하(당일)</stp>
        <stp/>
        <stp/>
        <tr r="L331" s="1"/>
      </tp>
      <tp>
        <v>3.2330000000000001</v>
        <stp/>
        <stp>P</stp>
        <stp>0</stp>
        <stp>IR</stp>
        <stp>BONDAVG52517</stp>
        <stp>1.5년이하(당일)</stp>
        <stp/>
        <stp/>
        <tr r="L316" s="1"/>
      </tp>
      <tp>
        <v>3.1920000000000002</v>
        <stp/>
        <stp>P</stp>
        <stp>0</stp>
        <stp>IR</stp>
        <stp>BONDAVG52517</stp>
        <stp>2.5년이하(당일)</stp>
        <stp/>
        <stp/>
        <tr r="N316" s="1"/>
      </tp>
      <tp>
        <v>3.343</v>
        <stp/>
        <stp>P</stp>
        <stp>0</stp>
        <stp>IR</stp>
        <stp>BONDAVG01012</stp>
        <stp>1.5년이하(당일)</stp>
        <stp/>
        <stp/>
        <tr r="L83" s="1"/>
      </tp>
      <tp>
        <v>3.3809999999999998</v>
        <stp/>
        <stp>P</stp>
        <stp>0</stp>
        <stp>IR</stp>
        <stp>BONDAVG01012</stp>
        <stp>2.5년이하(당일)</stp>
        <stp/>
        <stp/>
        <tr r="N83" s="1"/>
      </tp>
      <tp>
        <v>3.85</v>
        <stp/>
        <stp>P</stp>
        <stp>0</stp>
        <stp>IR</stp>
        <stp>BONDAVG00612</stp>
        <stp>2.5년이하(당일)</stp>
        <stp/>
        <stp/>
        <tr r="N67" s="1"/>
      </tp>
      <tp>
        <v>3.6709999999999998</v>
        <stp/>
        <stp>P</stp>
        <stp>0</stp>
        <stp>IR</stp>
        <stp>BONDAVG00612</stp>
        <stp>1.5년이하(당일)</stp>
        <stp/>
        <stp/>
        <tr r="L67" s="1"/>
      </tp>
      <tp>
        <v>3.319</v>
        <stp/>
        <stp>P</stp>
        <stp>0</stp>
        <stp>IR</stp>
        <stp>BONDAVG00012</stp>
        <stp>1.5년이하(당일)</stp>
        <stp/>
        <stp/>
        <tr r="L18" s="1"/>
      </tp>
      <tp>
        <v>3.4729999999999999</v>
        <stp/>
        <stp>P</stp>
        <stp>0</stp>
        <stp>IR</stp>
        <stp>BONDAVG00112</stp>
        <stp>1.5년이하(당일)</stp>
        <stp/>
        <stp/>
        <tr r="L29" s="1"/>
      </tp>
      <tp>
        <v>3.5790000000000002</v>
        <stp/>
        <stp>P</stp>
        <stp>0</stp>
        <stp>IR</stp>
        <stp>BONDAVG00112</stp>
        <stp>2.5년이하(당일)</stp>
        <stp/>
        <stp/>
        <tr r="N29" s="1"/>
      </tp>
      <tp>
        <v>3.3610000000000002</v>
        <stp/>
        <stp>P</stp>
        <stp>0</stp>
        <stp>IR</stp>
        <stp>BONDAVG00012</stp>
        <stp>2.5년이하(당일)</stp>
        <stp/>
        <stp/>
        <tr r="N18" s="1"/>
      </tp>
      <tp>
        <v>3.4620000000000002</v>
        <stp/>
        <stp>P</stp>
        <stp>0</stp>
        <stp>IR</stp>
        <stp>BONDAVG06212</stp>
        <stp>2.5년이하(당일)</stp>
        <stp/>
        <stp/>
        <tr r="N202" s="1"/>
      </tp>
      <tp>
        <v>4.2370000000000001</v>
        <stp/>
        <stp>P</stp>
        <stp>0</stp>
        <stp>IR</stp>
        <stp>BONDAVG56217</stp>
        <stp>2.5년이하(당일)</stp>
        <stp/>
        <stp/>
        <tr r="N332" s="1"/>
      </tp>
      <tp>
        <v>3.4119999999999999</v>
        <stp/>
        <stp>P</stp>
        <stp>0</stp>
        <stp>IR</stp>
        <stp>BONDAVG06212</stp>
        <stp>1.5년이하(당일)</stp>
        <stp/>
        <stp/>
        <tr r="L202" s="1"/>
      </tp>
      <tp>
        <v>4.1399999999999997</v>
        <stp/>
        <stp>P</stp>
        <stp>0</stp>
        <stp>IR</stp>
        <stp>BONDAVG56217</stp>
        <stp>1.5년이하(당일)</stp>
        <stp/>
        <stp/>
        <tr r="L332" s="1"/>
      </tp>
      <tp>
        <v>3.3010000000000002</v>
        <stp/>
        <stp>P</stp>
        <stp>0</stp>
        <stp>IR</stp>
        <stp>BONDAVG65214</stp>
        <stp>2.5년이하(당일)</stp>
        <stp/>
        <stp/>
        <tr r="N355" s="1"/>
      </tp>
      <tp>
        <v>3.335</v>
        <stp/>
        <stp>P</stp>
        <stp>0</stp>
        <stp>IR</stp>
        <stp>BONDAVG65214</stp>
        <stp>1.5년이하(당일)</stp>
        <stp/>
        <stp/>
        <tr r="L355" s="1"/>
      </tp>
      <tp>
        <v>3.4129999999999998</v>
        <stp/>
        <stp>P</stp>
        <stp>0</stp>
        <stp>IR</stp>
        <stp>BONDAVG54217</stp>
        <stp>2.5년이하(당일)</stp>
        <stp/>
        <stp/>
        <tr r="N325" s="1"/>
      </tp>
      <tp>
        <v>3.379</v>
        <stp/>
        <stp>P</stp>
        <stp>0</stp>
        <stp>IR</stp>
        <stp>BONDAVG54217</stp>
        <stp>1.5년이하(당일)</stp>
        <stp/>
        <stp/>
        <tr r="L325" s="1"/>
      </tp>
      <tp>
        <v>3.6960000000000002</v>
        <stp/>
        <stp>P</stp>
        <stp>0</stp>
        <stp>IR</stp>
        <stp>BONDAVG40019</stp>
        <stp>1.5년이하(당일)</stp>
        <stp/>
        <stp/>
        <tr r="L286" s="1"/>
      </tp>
      <tp>
        <v>3.81</v>
        <stp/>
        <stp>P</stp>
        <stp>0</stp>
        <stp>IR</stp>
        <stp>BONDAVG40019</stp>
        <stp>2.5년이하(당일)</stp>
        <stp/>
        <stp/>
        <tr r="N286" s="1"/>
      </tp>
      <tp>
        <v>3.9769999999999999</v>
        <stp/>
        <stp>P</stp>
        <stp>0</stp>
        <stp>IR</stp>
        <stp>BONDAVG44919</stp>
        <stp>1.5년이하(당일)</stp>
        <stp/>
        <stp/>
        <tr r="L301" s="1"/>
      </tp>
      <tp>
        <v>4.1970000000000001</v>
        <stp/>
        <stp>P</stp>
        <stp>0</stp>
        <stp>IR</stp>
        <stp>BONDAVG44919</stp>
        <stp>2.5년이하(당일)</stp>
        <stp/>
        <stp/>
        <tr r="N301" s="1"/>
      </tp>
      <tp>
        <v>3.6339999999999999</v>
        <stp/>
        <stp>P</stp>
        <stp>0</stp>
        <stp>IR</stp>
        <stp>BONDAVG70119</stp>
        <stp>1.5년이하(당일)</stp>
        <stp/>
        <stp/>
        <tr r="L367" s="1"/>
      </tp>
      <tp>
        <v>3.6629999999999998</v>
        <stp/>
        <stp>P</stp>
        <stp>0</stp>
        <stp>IR</stp>
        <stp>BONDAVG70119</stp>
        <stp>2.5년이하(당일)</stp>
        <stp/>
        <stp/>
        <tr r="N367" s="1"/>
      </tp>
      <tp>
        <v>3.2930000000000001</v>
        <stp/>
        <stp>P</stp>
        <stp>0</stp>
        <stp>IR</stp>
        <stp>BONDAVG11118</stp>
        <stp>1.5년이하(당일)</stp>
        <stp/>
        <stp/>
        <tr r="L226" s="1"/>
      </tp>
      <tp>
        <v>3.2959999999999998</v>
        <stp/>
        <stp>P</stp>
        <stp>0</stp>
        <stp>IR</stp>
        <stp>BONDAVG11118</stp>
        <stp>2.5년이하(당일)</stp>
        <stp/>
        <stp/>
        <tr r="N226" s="1"/>
      </tp>
      <tp>
        <v>3.238</v>
        <stp/>
        <stp>P</stp>
        <stp>0</stp>
        <stp>IR</stp>
        <stp>BONDAVG04019</stp>
        <stp>1.5년이하(당일)</stp>
        <stp/>
        <stp/>
        <tr r="L176" s="1"/>
      </tp>
      <tp>
        <v>3.1989999999999998</v>
        <stp/>
        <stp>P</stp>
        <stp>0</stp>
        <stp>IR</stp>
        <stp>BONDAVG04019</stp>
        <stp>2.5년이하(당일)</stp>
        <stp/>
        <stp/>
        <tr r="N176" s="1"/>
      </tp>
      <tp>
        <v>3.3580000000000001</v>
        <stp/>
        <stp>P</stp>
        <stp>0</stp>
        <stp>IR</stp>
        <stp>BONDAVG18519</stp>
        <stp>1.5년이하(당일)</stp>
        <stp/>
        <stp/>
        <tr r="L272" s="1"/>
      </tp>
      <tp>
        <v>3.3540000000000001</v>
        <stp/>
        <stp>P</stp>
        <stp>0</stp>
        <stp>IR</stp>
        <stp>BONDAVG18519</stp>
        <stp>2.5년이하(당일)</stp>
        <stp/>
        <stp/>
        <tr r="N272" s="1"/>
      </tp>
      <tp>
        <v>3.226</v>
        <stp/>
        <stp>P</stp>
        <stp>0</stp>
        <stp>IR</stp>
        <stp>BONDAVG08918</stp>
        <stp>1.5년이하(당일)</stp>
        <stp/>
        <stp/>
        <tr r="L217" s="1"/>
      </tp>
      <tp>
        <v>3.1779999999999999</v>
        <stp/>
        <stp>P</stp>
        <stp>0</stp>
        <stp>IR</stp>
        <stp>BONDAVG08918</stp>
        <stp>2.5년이하(당일)</stp>
        <stp/>
        <stp/>
        <tr r="N217" s="1"/>
      </tp>
      <tp>
        <v>4.8719999999999999</v>
        <stp/>
        <stp>P</stp>
        <stp>0</stp>
        <stp>IR</stp>
        <stp>BONDAVG11919</stp>
        <stp>1.5년이하(당일)</stp>
        <stp/>
        <stp/>
        <tr r="L231" s="1"/>
      </tp>
      <tp>
        <v>5.5670000000000002</v>
        <stp/>
        <stp>P</stp>
        <stp>0</stp>
        <stp>IR</stp>
        <stp>BONDAVG11919</stp>
        <stp>2.5년이하(당일)</stp>
        <stp/>
        <stp/>
        <tr r="N231" s="1"/>
      </tp>
      <tp>
        <v>4.0469999999999997</v>
        <stp/>
        <stp>P</stp>
        <stp>0</stp>
        <stp>IR</stp>
        <stp>BONDAVG17519</stp>
        <stp>1.5년이하(당일)</stp>
        <stp/>
        <stp/>
        <tr r="L265" s="1"/>
      </tp>
      <tp>
        <v>4.1479999999999997</v>
        <stp/>
        <stp>P</stp>
        <stp>0</stp>
        <stp>IR</stp>
        <stp>BONDAVG17519</stp>
        <stp>2.5년이하(당일)</stp>
        <stp/>
        <stp/>
        <tr r="N265" s="1"/>
      </tp>
      <tp>
        <v>3.7839999999999998</v>
        <stp/>
        <stp>P</stp>
        <stp>0</stp>
        <stp>IR</stp>
        <stp>BONDAVG09197</stp>
        <stp>2년이하(당일)</stp>
        <stp/>
        <stp/>
        <tr r="M219" s="1"/>
      </tp>
      <tp>
        <v>3.6429999999999998</v>
        <stp/>
        <stp>P</stp>
        <stp>0</stp>
        <stp>IR</stp>
        <stp>BONDAVG19070</stp>
        <stp>3년이하(당일)</stp>
        <stp/>
        <stp/>
        <tr r="O277" s="1"/>
      </tp>
      <tp>
        <v>3.34</v>
        <stp/>
        <stp>P</stp>
        <stp>0</stp>
        <stp>IR</stp>
        <stp>BONDAVG19765</stp>
        <stp>4년이하(당일)</stp>
        <stp/>
        <stp/>
        <tr r="P282" s="1"/>
      </tp>
      <tp>
        <v>3.5950000000000002</v>
        <stp/>
        <stp>P</stp>
        <stp>0</stp>
        <stp>IR</stp>
        <stp>BONDAVG19746</stp>
        <stp>4년이하(당일)</stp>
        <stp/>
        <stp/>
        <tr r="P281" s="1"/>
      </tp>
      <tp>
        <v>3.468</v>
        <stp/>
        <stp>P</stp>
        <stp>0</stp>
        <stp>IR</stp>
        <stp>BONDAVG09006</stp>
        <stp>3년이하(당일)</stp>
        <stp/>
        <stp/>
        <tr r="O218" s="1"/>
      </tp>
      <tp>
        <v>6.6029999999999998</v>
        <stp/>
        <stp>P</stp>
        <stp>0</stp>
        <stp>IR</stp>
        <stp>BONDAVG19605</stp>
        <stp>5년이하(당일)</stp>
        <stp/>
        <stp/>
        <tr r="Q280" s="1"/>
      </tp>
      <tp>
        <v>3.9060000000000001</v>
        <stp/>
        <stp>P</stp>
        <stp>0</stp>
        <stp>IR</stp>
        <stp>BONDAVG09197</stp>
        <stp>3년이하(당일)</stp>
        <stp/>
        <stp/>
        <tr r="O219" s="1"/>
      </tp>
      <tp>
        <v>3.2879999999999998</v>
        <stp/>
        <stp>P</stp>
        <stp>0</stp>
        <stp>IR</stp>
        <stp>BONDAVG09587</stp>
        <stp>7년이하(당일)</stp>
        <stp/>
        <stp/>
        <tr r="R220" s="1"/>
      </tp>
      <tp>
        <v>3.7170000000000001</v>
        <stp/>
        <stp>P</stp>
        <stp>0</stp>
        <stp>IR</stp>
        <stp>BONDAVG19070</stp>
        <stp>2년이하(당일)</stp>
        <stp/>
        <stp/>
        <tr r="M277" s="1"/>
      </tp>
      <tp>
        <v>3.3250000000000002</v>
        <stp/>
        <stp>P</stp>
        <stp>0</stp>
        <stp>IR</stp>
        <stp>BONDAVG19765</stp>
        <stp>5년이하(당일)</stp>
        <stp/>
        <stp/>
        <tr r="Q282" s="1"/>
      </tp>
      <tp>
        <v>3.726</v>
        <stp/>
        <stp>P</stp>
        <stp>0</stp>
        <stp>IR</stp>
        <stp>BONDAVG19746</stp>
        <stp>5년이하(당일)</stp>
        <stp/>
        <stp/>
        <tr r="Q281" s="1"/>
      </tp>
      <tp>
        <v>6.2670000000000003</v>
        <stp/>
        <stp>P</stp>
        <stp>0</stp>
        <stp>IR</stp>
        <stp>BONDAVG59534</stp>
        <stp>7년이하(당일)</stp>
        <stp/>
        <stp/>
        <tr r="R341" s="1"/>
      </tp>
      <tp>
        <v>3.3690000000000002</v>
        <stp/>
        <stp>P</stp>
        <stp>0</stp>
        <stp>IR</stp>
        <stp>BONDAVG19327</stp>
        <stp>1년이하(당일)</stp>
        <stp/>
        <stp/>
        <tr r="K279" s="1"/>
      </tp>
      <tp>
        <v>3.4329999999999998</v>
        <stp/>
        <stp>P</stp>
        <stp>0</stp>
        <stp>IR</stp>
        <stp>BONDAVG09006</stp>
        <stp>2년이하(당일)</stp>
        <stp/>
        <stp/>
        <tr r="M218" s="1"/>
      </tp>
      <tp>
        <v>3.573</v>
        <stp/>
        <stp>P</stp>
        <stp>0</stp>
        <stp>IR</stp>
        <stp>BONDAVG69301</stp>
        <stp>1년이하(당일)</stp>
        <stp/>
        <stp/>
        <tr r="K366" s="1"/>
      </tp>
      <tp>
        <v>3.4750000000000001</v>
        <stp/>
        <stp>P</stp>
        <stp>0</stp>
        <stp>IR</stp>
        <stp>BONDAVG19305</stp>
        <stp>1년이하(당일)</stp>
        <stp/>
        <stp/>
        <tr r="K278" s="1"/>
      </tp>
      <tp>
        <v>6.3620000000000001</v>
        <stp/>
        <stp>P</stp>
        <stp>0</stp>
        <stp>IR</stp>
        <stp>BONDAVG19605</stp>
        <stp>4년이하(당일)</stp>
        <stp/>
        <stp/>
        <tr r="P280" s="1"/>
      </tp>
      <tp>
        <v>3.2589999999999999</v>
        <stp/>
        <stp>P</stp>
        <stp>0</stp>
        <stp>IR</stp>
        <stp>BONDAVG09587</stp>
        <stp>4년이하(당일)</stp>
        <stp/>
        <stp/>
        <tr r="P220" s="1"/>
      </tp>
      <tp>
        <v>3.645</v>
        <stp/>
        <stp>P</stp>
        <stp>0</stp>
        <stp>IR</stp>
        <stp>BONDAVG19070</stp>
        <stp>1년이하(당일)</stp>
        <stp/>
        <stp/>
        <tr r="K277" s="1"/>
      </tp>
      <tp>
        <v>6.0439999999999996</v>
        <stp/>
        <stp>P</stp>
        <stp>0</stp>
        <stp>IR</stp>
        <stp>BONDAVG59534</stp>
        <stp>4년이하(당일)</stp>
        <stp/>
        <stp/>
        <tr r="P341" s="1"/>
      </tp>
      <tp>
        <v>3.3010000000000002</v>
        <stp/>
        <stp>P</stp>
        <stp>0</stp>
        <stp>IR</stp>
        <stp>BONDAVG19327</stp>
        <stp>2년이하(당일)</stp>
        <stp/>
        <stp/>
        <tr r="M279" s="1"/>
      </tp>
      <tp>
        <v>3.4</v>
        <stp/>
        <stp>P</stp>
        <stp>0</stp>
        <stp>IR</stp>
        <stp>BONDAVG09006</stp>
        <stp>1년이하(당일)</stp>
        <stp/>
        <stp/>
        <tr r="K218" s="1"/>
      </tp>
      <tp>
        <v>3.5790000000000002</v>
        <stp/>
        <stp>P</stp>
        <stp>0</stp>
        <stp>IR</stp>
        <stp>BONDAVG69301</stp>
        <stp>2년이하(당일)</stp>
        <stp/>
        <stp/>
        <tr r="M366" s="1"/>
      </tp>
      <tp>
        <v>3.5419999999999998</v>
        <stp/>
        <stp>P</stp>
        <stp>0</stp>
        <stp>IR</stp>
        <stp>BONDAVG19305</stp>
        <stp>2년이하(당일)</stp>
        <stp/>
        <stp/>
        <tr r="M278" s="1"/>
      </tp>
      <tp>
        <v>6.8230000000000004</v>
        <stp/>
        <stp>P</stp>
        <stp>0</stp>
        <stp>IR</stp>
        <stp>BONDAVG19605</stp>
        <stp>7년이하(당일)</stp>
        <stp/>
        <stp/>
        <tr r="R280" s="1"/>
      </tp>
      <tp>
        <v>3.6629999999999998</v>
        <stp/>
        <stp>P</stp>
        <stp>0</stp>
        <stp>IR</stp>
        <stp>BONDAVG09197</stp>
        <stp>1년이하(당일)</stp>
        <stp/>
        <stp/>
        <tr r="K219" s="1"/>
      </tp>
      <tp>
        <v>3.2749999999999999</v>
        <stp/>
        <stp>P</stp>
        <stp>0</stp>
        <stp>IR</stp>
        <stp>BONDAVG09587</stp>
        <stp>5년이하(당일)</stp>
        <stp/>
        <stp/>
        <tr r="Q220" s="1"/>
      </tp>
      <tp>
        <v>3.5209999999999999</v>
        <stp/>
        <stp>P</stp>
        <stp>0</stp>
        <stp>IR</stp>
        <stp>BONDAVG19765</stp>
        <stp>7년이하(당일)</stp>
        <stp/>
        <stp/>
        <tr r="R282" s="1"/>
      </tp>
      <tp>
        <v>3.976</v>
        <stp/>
        <stp>P</stp>
        <stp>0</stp>
        <stp>IR</stp>
        <stp>BONDAVG19746</stp>
        <stp>7년이하(당일)</stp>
        <stp/>
        <stp/>
        <tr r="R281" s="1"/>
      </tp>
      <tp>
        <v>6.1660000000000004</v>
        <stp/>
        <stp>P</stp>
        <stp>0</stp>
        <stp>IR</stp>
        <stp>BONDAVG59534</stp>
        <stp>5년이하(당일)</stp>
        <stp/>
        <stp/>
        <tr r="Q341" s="1"/>
      </tp>
      <tp>
        <v>3.2629999999999999</v>
        <stp/>
        <stp>P</stp>
        <stp>0</stp>
        <stp>IR</stp>
        <stp>BONDAVG19327</stp>
        <stp>3년이하(당일)</stp>
        <stp/>
        <stp/>
        <tr r="O279" s="1"/>
      </tp>
      <tp>
        <v>3.5739999999999998</v>
        <stp/>
        <stp>P</stp>
        <stp>0</stp>
        <stp>IR</stp>
        <stp>BONDAVG69301</stp>
        <stp>3년이하(당일)</stp>
        <stp/>
        <stp/>
        <tr r="O366" s="1"/>
      </tp>
      <tp>
        <v>3.573</v>
        <stp/>
        <stp>P</stp>
        <stp>0</stp>
        <stp>IR</stp>
        <stp>BONDAVG19305</stp>
        <stp>3년이하(당일)</stp>
        <stp/>
        <stp/>
        <tr r="O278" s="1"/>
      </tp>
      <tp>
        <v>3.2879999999999998</v>
        <stp/>
        <stp>P</stp>
        <stp>0</stp>
        <stp>IR</stp>
        <stp>BONDAVG09587</stp>
        <stp>2년이하(당일)</stp>
        <stp/>
        <stp/>
        <tr r="M220" s="1"/>
      </tp>
      <tp>
        <v>4.2450000000000001</v>
        <stp/>
        <stp>P</stp>
        <stp>0</stp>
        <stp>IR</stp>
        <stp>BONDAVG19070</stp>
        <stp>7년이하(당일)</stp>
        <stp/>
        <stp/>
        <tr r="R277" s="1"/>
      </tp>
      <tp>
        <v>4.8559999999999999</v>
        <stp/>
        <stp>P</stp>
        <stp>0</stp>
        <stp>IR</stp>
        <stp>BONDAVG59534</stp>
        <stp>2년이하(당일)</stp>
        <stp/>
        <stp/>
        <tr r="M341" s="1"/>
      </tp>
      <tp>
        <v>3.2810000000000001</v>
        <stp/>
        <stp>P</stp>
        <stp>0</stp>
        <stp>IR</stp>
        <stp>BONDAVG19327</stp>
        <stp>4년이하(당일)</stp>
        <stp/>
        <stp/>
        <tr r="P279" s="1"/>
      </tp>
      <tp>
        <v>3.6840000000000002</v>
        <stp/>
        <stp>P</stp>
        <stp>0</stp>
        <stp>IR</stp>
        <stp>BONDAVG09006</stp>
        <stp>7년이하(당일)</stp>
        <stp/>
        <stp/>
        <tr r="R218" s="1"/>
      </tp>
      <tp>
        <v>3.601</v>
        <stp/>
        <stp>P</stp>
        <stp>0</stp>
        <stp>IR</stp>
        <stp>BONDAVG69301</stp>
        <stp>4년이하(당일)</stp>
        <stp/>
        <stp/>
        <tr r="P366" s="1"/>
      </tp>
      <tp>
        <v>3.589</v>
        <stp/>
        <stp>P</stp>
        <stp>0</stp>
        <stp>IR</stp>
        <stp>BONDAVG19305</stp>
        <stp>4년이하(당일)</stp>
        <stp/>
        <stp/>
        <tr r="P278" s="1"/>
      </tp>
      <tp>
        <v>4.8949999999999996</v>
        <stp/>
        <stp>P</stp>
        <stp>0</stp>
        <stp>IR</stp>
        <stp>BONDAVG19605</stp>
        <stp>1년이하(당일)</stp>
        <stp/>
        <stp/>
        <tr r="K280" s="1"/>
      </tp>
      <tp>
        <v>4.5439999999999996</v>
        <stp/>
        <stp>P</stp>
        <stp>0</stp>
        <stp>IR</stp>
        <stp>BONDAVG09197</stp>
        <stp>7년이하(당일)</stp>
        <stp/>
        <stp/>
        <tr r="R219" s="1"/>
      </tp>
      <tp>
        <v>3.258</v>
        <stp/>
        <stp>P</stp>
        <stp>0</stp>
        <stp>IR</stp>
        <stp>BONDAVG09587</stp>
        <stp>3년이하(당일)</stp>
        <stp/>
        <stp/>
        <tr r="O220" s="1"/>
      </tp>
      <tp>
        <v>3.2879999999999998</v>
        <stp/>
        <stp>P</stp>
        <stp>0</stp>
        <stp>IR</stp>
        <stp>BONDAVG19765</stp>
        <stp>1년이하(당일)</stp>
        <stp/>
        <stp/>
        <tr r="K282" s="1"/>
      </tp>
      <tp>
        <v>3.456</v>
        <stp/>
        <stp>P</stp>
        <stp>0</stp>
        <stp>IR</stp>
        <stp>BONDAVG19746</stp>
        <stp>1년이하(당일)</stp>
        <stp/>
        <stp/>
        <tr r="K281" s="1"/>
      </tp>
      <tp>
        <v>5.8220000000000001</v>
        <stp/>
        <stp>P</stp>
        <stp>0</stp>
        <stp>IR</stp>
        <stp>BONDAVG59534</stp>
        <stp>3년이하(당일)</stp>
        <stp/>
        <stp/>
        <tr r="O341" s="1"/>
      </tp>
      <tp>
        <v>3.3029999999999999</v>
        <stp/>
        <stp>P</stp>
        <stp>0</stp>
        <stp>IR</stp>
        <stp>BONDAVG19327</stp>
        <stp>5년이하(당일)</stp>
        <stp/>
        <stp/>
        <tr r="Q279" s="1"/>
      </tp>
      <tp>
        <v>3.645</v>
        <stp/>
        <stp>P</stp>
        <stp>0</stp>
        <stp>IR</stp>
        <stp>BONDAVG69301</stp>
        <stp>5년이하(당일)</stp>
        <stp/>
        <stp/>
        <tr r="Q366" s="1"/>
      </tp>
      <tp>
        <v>3.6280000000000001</v>
        <stp/>
        <stp>P</stp>
        <stp>0</stp>
        <stp>IR</stp>
        <stp>BONDAVG19305</stp>
        <stp>5년이하(당일)</stp>
        <stp/>
        <stp/>
        <tr r="Q278" s="1"/>
      </tp>
      <tp>
        <v>4.1559999999999997</v>
        <stp/>
        <stp>P</stp>
        <stp>0</stp>
        <stp>IR</stp>
        <stp>BONDAVG09197</stp>
        <stp>4년이하(당일)</stp>
        <stp/>
        <stp/>
        <tr r="P219" s="1"/>
      </tp>
      <tp>
        <v>3.7669999999999999</v>
        <stp/>
        <stp>P</stp>
        <stp>0</stp>
        <stp>IR</stp>
        <stp>BONDAVG19070</stp>
        <stp>5년이하(당일)</stp>
        <stp/>
        <stp/>
        <tr r="Q277" s="1"/>
      </tp>
      <tp>
        <v>3.3210000000000002</v>
        <stp/>
        <stp>P</stp>
        <stp>0</stp>
        <stp>IR</stp>
        <stp>BONDAVG19765</stp>
        <stp>2년이하(당일)</stp>
        <stp/>
        <stp/>
        <tr r="M282" s="1"/>
      </tp>
      <tp>
        <v>3.504</v>
        <stp/>
        <stp>P</stp>
        <stp>0</stp>
        <stp>IR</stp>
        <stp>BONDAVG19746</stp>
        <stp>2년이하(당일)</stp>
        <stp/>
        <stp/>
        <tr r="M281" s="1"/>
      </tp>
      <tp>
        <v>3.5249999999999999</v>
        <stp/>
        <stp>P</stp>
        <stp>0</stp>
        <stp>IR</stp>
        <stp>BONDAVG09006</stp>
        <stp>5년이하(당일)</stp>
        <stp/>
        <stp/>
        <tr r="Q218" s="1"/>
      </tp>
      <tp>
        <v>6.1139999999999999</v>
        <stp/>
        <stp>P</stp>
        <stp>0</stp>
        <stp>IR</stp>
        <stp>BONDAVG19605</stp>
        <stp>3년이하(당일)</stp>
        <stp/>
        <stp/>
        <tr r="O280" s="1"/>
      </tp>
      <tp>
        <v>4.2969999999999997</v>
        <stp/>
        <stp>P</stp>
        <stp>0</stp>
        <stp>IR</stp>
        <stp>BONDAVG09197</stp>
        <stp>5년이하(당일)</stp>
        <stp/>
        <stp/>
        <tr r="Q219" s="1"/>
      </tp>
      <tp>
        <v>3.359</v>
        <stp/>
        <stp>P</stp>
        <stp>0</stp>
        <stp>IR</stp>
        <stp>BONDAVG09587</stp>
        <stp>1년이하(당일)</stp>
        <stp/>
        <stp/>
        <tr r="K220" s="1"/>
      </tp>
      <tp>
        <v>3.6560000000000001</v>
        <stp/>
        <stp>P</stp>
        <stp>0</stp>
        <stp>IR</stp>
        <stp>BONDAVG19070</stp>
        <stp>4년이하(당일)</stp>
        <stp/>
        <stp/>
        <tr r="P277" s="1"/>
      </tp>
      <tp>
        <v>3.3410000000000002</v>
        <stp/>
        <stp>P</stp>
        <stp>0</stp>
        <stp>IR</stp>
        <stp>BONDAVG19765</stp>
        <stp>3년이하(당일)</stp>
        <stp/>
        <stp/>
        <tr r="O282" s="1"/>
      </tp>
      <tp>
        <v>3.5630000000000002</v>
        <stp/>
        <stp>P</stp>
        <stp>0</stp>
        <stp>IR</stp>
        <stp>BONDAVG19746</stp>
        <stp>3년이하(당일)</stp>
        <stp/>
        <stp/>
        <tr r="O281" s="1"/>
      </tp>
      <tp>
        <v>4.4409999999999998</v>
        <stp/>
        <stp>P</stp>
        <stp>0</stp>
        <stp>IR</stp>
        <stp>BONDAVG59534</stp>
        <stp>1년이하(당일)</stp>
        <stp/>
        <stp/>
        <tr r="K341" s="1"/>
      </tp>
      <tp>
        <v>3.4529999999999998</v>
        <stp/>
        <stp>P</stp>
        <stp>0</stp>
        <stp>IR</stp>
        <stp>BONDAVG19327</stp>
        <stp>7년이하(당일)</stp>
        <stp/>
        <stp/>
        <tr r="R279" s="1"/>
      </tp>
      <tp>
        <v>3.4790000000000001</v>
        <stp/>
        <stp>P</stp>
        <stp>0</stp>
        <stp>IR</stp>
        <stp>BONDAVG09006</stp>
        <stp>4년이하(당일)</stp>
        <stp/>
        <stp/>
        <tr r="P218" s="1"/>
      </tp>
      <tp>
        <v>3.6829999999999998</v>
        <stp/>
        <stp>P</stp>
        <stp>0</stp>
        <stp>IR</stp>
        <stp>BONDAVG69301</stp>
        <stp>7년이하(당일)</stp>
        <stp/>
        <stp/>
        <tr r="R366" s="1"/>
      </tp>
      <tp>
        <v>3.6680000000000001</v>
        <stp/>
        <stp>P</stp>
        <stp>0</stp>
        <stp>IR</stp>
        <stp>BONDAVG19305</stp>
        <stp>7년이하(당일)</stp>
        <stp/>
        <stp/>
        <tr r="R278" s="1"/>
      </tp>
      <tp>
        <v>5.2770000000000001</v>
        <stp/>
        <stp>P</stp>
        <stp>0</stp>
        <stp>IR</stp>
        <stp>BONDAVG19605</stp>
        <stp>2년이하(당일)</stp>
        <stp/>
        <stp/>
        <tr r="M280" s="1"/>
      </tp>
      <tp>
        <v>3.2509999999999999</v>
        <stp/>
        <stp>P</stp>
        <stp>0</stp>
        <stp>IR</stp>
        <stp>BONDAVG19845</stp>
        <stp>3년이하(당일)</stp>
        <stp/>
        <stp/>
        <tr r="O284" s="1"/>
      </tp>
      <tp>
        <v>3.6970000000000001</v>
        <stp/>
        <stp>P</stp>
        <stp>0</stp>
        <stp>IR</stp>
        <stp>BONDAVG19832</stp>
        <stp>3년이하(당일)</stp>
        <stp/>
        <stp/>
        <tr r="O283" s="1"/>
      </tp>
      <tp>
        <v>3.6720000000000002</v>
        <stp/>
        <stp>P</stp>
        <stp>0</stp>
        <stp>IR</stp>
        <stp>BONDAVG09924</stp>
        <stp>2년이하(당일)</stp>
        <stp/>
        <stp/>
        <tr r="M222" s="1"/>
      </tp>
      <tp>
        <v>3.7250000000000001</v>
        <stp/>
        <stp>P</stp>
        <stp>0</stp>
        <stp>IR</stp>
        <stp>BONDAVG09915</stp>
        <stp>2년이하(당일)</stp>
        <stp/>
        <stp/>
        <tr r="M221" s="1"/>
      </tp>
      <tp>
        <v>3.2919999999999998</v>
        <stp/>
        <stp>P</stp>
        <stp>0</stp>
        <stp>IR</stp>
        <stp>BONDAVG19845</stp>
        <stp>2년이하(당일)</stp>
        <stp/>
        <stp/>
        <tr r="M284" s="1"/>
      </tp>
      <tp>
        <v>3.5449999999999999</v>
        <stp/>
        <stp>P</stp>
        <stp>0</stp>
        <stp>IR</stp>
        <stp>BONDAVG19832</stp>
        <stp>2년이하(당일)</stp>
        <stp/>
        <stp/>
        <tr r="M283" s="1"/>
      </tp>
      <tp>
        <v>3.762</v>
        <stp/>
        <stp>P</stp>
        <stp>0</stp>
        <stp>IR</stp>
        <stp>BONDAVG09924</stp>
        <stp>3년이하(당일)</stp>
        <stp/>
        <stp/>
        <tr r="O222" s="1"/>
      </tp>
      <tp>
        <v>3.8340000000000001</v>
        <stp/>
        <stp>P</stp>
        <stp>0</stp>
        <stp>IR</stp>
        <stp>BONDAVG09915</stp>
        <stp>3년이하(당일)</stp>
        <stp/>
        <stp/>
        <tr r="O221" s="1"/>
      </tp>
      <tp>
        <v>3.363</v>
        <stp/>
        <stp>P</stp>
        <stp>0</stp>
        <stp>IR</stp>
        <stp>BONDAVG19845</stp>
        <stp>1년이하(당일)</stp>
        <stp/>
        <stp/>
        <tr r="K284" s="1"/>
      </tp>
      <tp>
        <v>3.4689999999999999</v>
        <stp/>
        <stp>P</stp>
        <stp>0</stp>
        <stp>IR</stp>
        <stp>BONDAVG19832</stp>
        <stp>1년이하(당일)</stp>
        <stp/>
        <stp/>
        <tr r="K283" s="1"/>
      </tp>
      <tp>
        <v>3.5569999999999999</v>
        <stp/>
        <stp>P</stp>
        <stp>0</stp>
        <stp>IR</stp>
        <stp>BONDAVG09924</stp>
        <stp>1년이하(당일)</stp>
        <stp/>
        <stp/>
        <tr r="K222" s="1"/>
      </tp>
      <tp>
        <v>3.6339999999999999</v>
        <stp/>
        <stp>P</stp>
        <stp>0</stp>
        <stp>IR</stp>
        <stp>BONDAVG09915</stp>
        <stp>1년이하(당일)</stp>
        <stp/>
        <stp/>
        <tr r="K221" s="1"/>
      </tp>
      <tp>
        <v>3.448</v>
        <stp/>
        <stp>P</stp>
        <stp>0</stp>
        <stp>IR</stp>
        <stp>BONDAVG19845</stp>
        <stp>7년이하(당일)</stp>
        <stp/>
        <stp/>
        <tr r="R284" s="1"/>
      </tp>
      <tp>
        <v>4.2210000000000001</v>
        <stp/>
        <stp>P</stp>
        <stp>0</stp>
        <stp>IR</stp>
        <stp>BONDAVG19832</stp>
        <stp>7년이하(당일)</stp>
        <stp/>
        <stp/>
        <tr r="R283" s="1"/>
      </tp>
      <tp>
        <v>4.3979999999999997</v>
        <stp/>
        <stp>P</stp>
        <stp>0</stp>
        <stp>IR</stp>
        <stp>BONDAVG09924</stp>
        <stp>7년이하(당일)</stp>
        <stp/>
        <stp/>
        <tr r="R222" s="1"/>
      </tp>
      <tp>
        <v>4.665</v>
        <stp/>
        <stp>P</stp>
        <stp>0</stp>
        <stp>IR</stp>
        <stp>BONDAVG09915</stp>
        <stp>7년이하(당일)</stp>
        <stp/>
        <stp/>
        <tr r="R221" s="1"/>
      </tp>
      <tp>
        <v>3.2909999999999999</v>
        <stp/>
        <stp>P</stp>
        <stp>0</stp>
        <stp>IR</stp>
        <stp>BONDAVG19845</stp>
        <stp>5년이하(당일)</stp>
        <stp/>
        <stp/>
        <tr r="Q284" s="1"/>
      </tp>
      <tp>
        <v>4.0510000000000002</v>
        <stp/>
        <stp>P</stp>
        <stp>0</stp>
        <stp>IR</stp>
        <stp>BONDAVG19832</stp>
        <stp>5년이하(당일)</stp>
        <stp/>
        <stp/>
        <tr r="Q283" s="1"/>
      </tp>
      <tp>
        <v>4.0190000000000001</v>
        <stp/>
        <stp>P</stp>
        <stp>0</stp>
        <stp>IR</stp>
        <stp>BONDAVG09924</stp>
        <stp>4년이하(당일)</stp>
        <stp/>
        <stp/>
        <tr r="P222" s="1"/>
      </tp>
      <tp>
        <v>4.1470000000000002</v>
        <stp/>
        <stp>P</stp>
        <stp>0</stp>
        <stp>IR</stp>
        <stp>BONDAVG09915</stp>
        <stp>4년이하(당일)</stp>
        <stp/>
        <stp/>
        <tr r="P221" s="1"/>
      </tp>
      <tp>
        <v>3.2679999999999998</v>
        <stp/>
        <stp>P</stp>
        <stp>0</stp>
        <stp>IR</stp>
        <stp>BONDAVG19845</stp>
        <stp>4년이하(당일)</stp>
        <stp/>
        <stp/>
        <tr r="P284" s="1"/>
      </tp>
      <tp>
        <v>3.9420000000000002</v>
        <stp/>
        <stp>P</stp>
        <stp>0</stp>
        <stp>IR</stp>
        <stp>BONDAVG19832</stp>
        <stp>4년이하(당일)</stp>
        <stp/>
        <stp/>
        <tr r="P283" s="1"/>
      </tp>
      <tp>
        <v>4.17</v>
        <stp/>
        <stp>P</stp>
        <stp>0</stp>
        <stp>IR</stp>
        <stp>BONDAVG09924</stp>
        <stp>5년이하(당일)</stp>
        <stp/>
        <stp/>
        <tr r="Q222" s="1"/>
      </tp>
      <tp>
        <v>4.4219999999999997</v>
        <stp/>
        <stp>P</stp>
        <stp>0</stp>
        <stp>IR</stp>
        <stp>BONDAVG09915</stp>
        <stp>5년이하(당일)</stp>
        <stp/>
        <stp/>
        <tr r="Q221" s="1"/>
      </tp>
      <tp t="s">
        <v/>
        <stp/>
        <stp>P</stp>
        <stp>0</stp>
        <stp>IR</stp>
        <stp>BONDAVG</stp>
        <stp>10년이하(당일)</stp>
        <stp/>
        <stp/>
        <tr r="S443" s="1"/>
        <tr r="S435" s="1"/>
        <tr r="S482" s="1"/>
        <tr r="S405" s="1"/>
        <tr r="S458" s="1"/>
        <tr r="S490" s="1"/>
        <tr r="S507" s="1"/>
        <tr r="S447" s="1"/>
        <tr r="S480" s="1"/>
        <tr r="S380" s="1"/>
        <tr r="S505" s="1"/>
        <tr r="S434" s="1"/>
        <tr r="S379" s="1"/>
        <tr r="S423" s="1"/>
        <tr r="S459" s="1"/>
        <tr r="S498" s="1"/>
        <tr r="S403" s="1"/>
        <tr r="S446" s="1"/>
        <tr r="S475" s="1"/>
        <tr r="S499" s="1"/>
        <tr r="S481" s="1"/>
        <tr r="S463" s="1"/>
        <tr r="S489" s="1"/>
        <tr r="S509" s="1"/>
        <tr r="S502" s="1"/>
        <tr r="S464" s="1"/>
        <tr r="S497" s="1"/>
        <tr r="S418" s="1"/>
        <tr r="S412" s="1"/>
        <tr r="S504" s="1"/>
        <tr r="S407" s="1"/>
        <tr r="S389" s="1"/>
        <tr r="S420" s="1"/>
        <tr r="S433" s="1"/>
        <tr r="S493" s="1"/>
        <tr r="S425" s="1"/>
        <tr r="S440" s="1"/>
        <tr r="S437" s="1"/>
        <tr r="S394" s="1"/>
        <tr r="S452" s="1"/>
        <tr r="S376" s="1"/>
        <tr r="S436" s="1"/>
        <tr r="S392" s="1"/>
        <tr r="S485" s="1"/>
        <tr r="S397" s="1"/>
        <tr r="S486" s="1"/>
        <tr r="S469" s="1"/>
        <tr r="S511" s="1"/>
        <tr r="S462" s="1"/>
        <tr r="S460" s="1"/>
        <tr r="S377" s="1"/>
        <tr r="S406" s="1"/>
        <tr r="S375" s="1"/>
        <tr r="S421" s="1"/>
        <tr r="S494" s="1"/>
        <tr r="S473" s="1"/>
        <tr r="S448" s="1"/>
        <tr r="S426" s="1"/>
        <tr r="S474" s="1"/>
        <tr r="S450" s="1"/>
        <tr r="S476" s="1"/>
        <tr r="S427" s="1"/>
        <tr r="S431" s="1"/>
        <tr r="S487" s="1"/>
        <tr r="S388" s="1"/>
        <tr r="S395" s="1"/>
        <tr r="S413" s="1"/>
        <tr r="S455" s="1"/>
        <tr r="S386" s="1"/>
        <tr r="S479" s="1"/>
        <tr r="S484" s="1"/>
        <tr r="S449" s="1"/>
        <tr r="S419" s="1"/>
        <tr r="S381" s="1"/>
        <tr r="S422" s="1"/>
        <tr r="S445" s="1"/>
        <tr r="S496" s="1"/>
        <tr r="S398" s="1"/>
        <tr r="S506" s="1"/>
        <tr r="S451" s="1"/>
        <tr r="S424" s="1"/>
        <tr r="S382" s="1"/>
        <tr r="S428" s="1"/>
        <tr r="S513" s="1"/>
        <tr r="S396" s="1"/>
        <tr r="S483" s="1"/>
        <tr r="S503" s="1"/>
        <tr r="S467" s="1"/>
        <tr r="S408" s="1"/>
        <tr r="S417" s="1"/>
        <tr r="S387" s="1"/>
        <tr r="S429" s="1"/>
        <tr r="S457" s="1"/>
        <tr r="S399" s="1"/>
        <tr r="S500" s="1"/>
        <tr r="S454" s="1"/>
        <tr r="S470" s="1"/>
        <tr r="S402" s="1"/>
        <tr r="S512" s="1"/>
        <tr r="S441" s="1"/>
        <tr r="S501" s="1"/>
        <tr r="S393" s="1"/>
        <tr r="S410" s="1"/>
        <tr r="S400" s="1"/>
        <tr r="S385" s="1"/>
        <tr r="S439" s="1"/>
        <tr r="S409" s="1"/>
        <tr r="S415" s="1"/>
        <tr r="S495" s="1"/>
        <tr r="S416" s="1"/>
        <tr r="S404" s="1"/>
        <tr r="S456" s="1"/>
        <tr r="S438" s="1"/>
        <tr r="S401" s="1"/>
        <tr r="S491" s="1"/>
        <tr r="S472" s="1"/>
        <tr r="S374" s="1"/>
        <tr r="S488" s="1"/>
        <tr r="S453" s="1"/>
        <tr r="S411" s="1"/>
        <tr r="S432" s="1"/>
        <tr r="S444" s="1"/>
        <tr r="S477" s="1"/>
        <tr r="S442" s="1"/>
        <tr r="S391" s="1"/>
        <tr r="S390" s="1"/>
        <tr r="S468" s="1"/>
        <tr r="S471" s="1"/>
        <tr r="S414" s="1"/>
        <tr r="S508" s="1"/>
        <tr r="S465" s="1"/>
        <tr r="S466" s="1"/>
        <tr r="S461" s="1"/>
        <tr r="S378" s="1"/>
        <tr r="S430" s="1"/>
        <tr r="S383" s="1"/>
        <tr r="S492" s="1"/>
        <tr r="S510" s="1"/>
        <tr r="S478" s="1"/>
        <tr r="S384" s="1"/>
      </tp>
      <tp t="s">
        <v/>
        <stp/>
        <stp>P</stp>
        <stp>0</stp>
        <stp>IR</stp>
        <stp>BONDAVG</stp>
        <stp>15년이하(당일)</stp>
        <stp/>
        <stp/>
        <tr r="T443" s="1"/>
        <tr r="T435" s="1"/>
        <tr r="T482" s="1"/>
        <tr r="T405" s="1"/>
        <tr r="T458" s="1"/>
        <tr r="T490" s="1"/>
        <tr r="T507" s="1"/>
        <tr r="T447" s="1"/>
        <tr r="T480" s="1"/>
        <tr r="T380" s="1"/>
        <tr r="T505" s="1"/>
        <tr r="T434" s="1"/>
        <tr r="T379" s="1"/>
        <tr r="T423" s="1"/>
        <tr r="T459" s="1"/>
        <tr r="T498" s="1"/>
        <tr r="T403" s="1"/>
        <tr r="T446" s="1"/>
        <tr r="T475" s="1"/>
        <tr r="T499" s="1"/>
        <tr r="T481" s="1"/>
        <tr r="T463" s="1"/>
        <tr r="T489" s="1"/>
        <tr r="T509" s="1"/>
        <tr r="T502" s="1"/>
        <tr r="T464" s="1"/>
        <tr r="T497" s="1"/>
        <tr r="T418" s="1"/>
        <tr r="T412" s="1"/>
        <tr r="T504" s="1"/>
        <tr r="T407" s="1"/>
        <tr r="T389" s="1"/>
        <tr r="T420" s="1"/>
        <tr r="T433" s="1"/>
        <tr r="T493" s="1"/>
        <tr r="T425" s="1"/>
        <tr r="T440" s="1"/>
        <tr r="T437" s="1"/>
        <tr r="T394" s="1"/>
        <tr r="T452" s="1"/>
        <tr r="T376" s="1"/>
        <tr r="T436" s="1"/>
        <tr r="T392" s="1"/>
        <tr r="T485" s="1"/>
        <tr r="T397" s="1"/>
        <tr r="T486" s="1"/>
        <tr r="T469" s="1"/>
        <tr r="T511" s="1"/>
        <tr r="T462" s="1"/>
        <tr r="T460" s="1"/>
        <tr r="T377" s="1"/>
        <tr r="T406" s="1"/>
        <tr r="T375" s="1"/>
        <tr r="T421" s="1"/>
        <tr r="T494" s="1"/>
        <tr r="T473" s="1"/>
        <tr r="T448" s="1"/>
        <tr r="T426" s="1"/>
        <tr r="T474" s="1"/>
        <tr r="T450" s="1"/>
        <tr r="T476" s="1"/>
        <tr r="T427" s="1"/>
        <tr r="T431" s="1"/>
        <tr r="T487" s="1"/>
        <tr r="T388" s="1"/>
        <tr r="T395" s="1"/>
        <tr r="T413" s="1"/>
        <tr r="T455" s="1"/>
        <tr r="T386" s="1"/>
        <tr r="T479" s="1"/>
        <tr r="T484" s="1"/>
        <tr r="T449" s="1"/>
        <tr r="T419" s="1"/>
        <tr r="T381" s="1"/>
        <tr r="T422" s="1"/>
        <tr r="T445" s="1"/>
        <tr r="T496" s="1"/>
        <tr r="T398" s="1"/>
        <tr r="T506" s="1"/>
        <tr r="T451" s="1"/>
        <tr r="T424" s="1"/>
        <tr r="T382" s="1"/>
        <tr r="T428" s="1"/>
        <tr r="T513" s="1"/>
        <tr r="T396" s="1"/>
        <tr r="T483" s="1"/>
        <tr r="T503" s="1"/>
        <tr r="T467" s="1"/>
        <tr r="T408" s="1"/>
        <tr r="T417" s="1"/>
        <tr r="T387" s="1"/>
        <tr r="T429" s="1"/>
        <tr r="T457" s="1"/>
        <tr r="T399" s="1"/>
        <tr r="T500" s="1"/>
        <tr r="T454" s="1"/>
        <tr r="T470" s="1"/>
        <tr r="T402" s="1"/>
        <tr r="T512" s="1"/>
        <tr r="T441" s="1"/>
        <tr r="T501" s="1"/>
        <tr r="T393" s="1"/>
        <tr r="T410" s="1"/>
        <tr r="T400" s="1"/>
        <tr r="T385" s="1"/>
        <tr r="T439" s="1"/>
        <tr r="T409" s="1"/>
        <tr r="T415" s="1"/>
        <tr r="T495" s="1"/>
        <tr r="T416" s="1"/>
        <tr r="T404" s="1"/>
        <tr r="T456" s="1"/>
        <tr r="T438" s="1"/>
        <tr r="T401" s="1"/>
        <tr r="T491" s="1"/>
        <tr r="T472" s="1"/>
        <tr r="T374" s="1"/>
        <tr r="T488" s="1"/>
        <tr r="T453" s="1"/>
        <tr r="T411" s="1"/>
        <tr r="T432" s="1"/>
        <tr r="T444" s="1"/>
        <tr r="T477" s="1"/>
        <tr r="T442" s="1"/>
        <tr r="T391" s="1"/>
        <tr r="T390" s="1"/>
        <tr r="T468" s="1"/>
        <tr r="T471" s="1"/>
        <tr r="T414" s="1"/>
        <tr r="T508" s="1"/>
        <tr r="T465" s="1"/>
        <tr r="T466" s="1"/>
        <tr r="T461" s="1"/>
        <tr r="T378" s="1"/>
        <tr r="T430" s="1"/>
        <tr r="T383" s="1"/>
        <tr r="T492" s="1"/>
        <tr r="T510" s="1"/>
        <tr r="T478" s="1"/>
        <tr r="T384" s="1"/>
      </tp>
      <tp>
        <v>3.3940000000000001</v>
        <stp/>
        <stp>P</stp>
        <stp>0</stp>
        <stp>IR</stp>
        <stp>BONDAVG19765</stp>
        <stp>3월이하(당일)</stp>
        <stp/>
        <stp/>
        <tr r="H282" s="1"/>
      </tp>
      <tp>
        <v>3.54</v>
        <stp/>
        <stp>P</stp>
        <stp>0</stp>
        <stp>IR</stp>
        <stp>BONDAVG19746</stp>
        <stp>3월이하(당일)</stp>
        <stp/>
        <stp/>
        <tr r="H281" s="1"/>
      </tp>
      <tp>
        <v>3.4620000000000002</v>
        <stp/>
        <stp>P</stp>
        <stp>0</stp>
        <stp>IR</stp>
        <stp>BONDAVG19327</stp>
        <stp>6월이하(당일)</stp>
        <stp/>
        <stp/>
        <tr r="I279" s="1"/>
      </tp>
      <tp>
        <v>3.649</v>
        <stp/>
        <stp>P</stp>
        <stp>0</stp>
        <stp>IR</stp>
        <stp>BONDAVG69301</stp>
        <stp>6월이하(당일)</stp>
        <stp/>
        <stp/>
        <tr r="I366" s="1"/>
      </tp>
      <tp>
        <v>3.5710000000000002</v>
        <stp/>
        <stp>P</stp>
        <stp>0</stp>
        <stp>IR</stp>
        <stp>BONDAVG19305</stp>
        <stp>6월이하(당일)</stp>
        <stp/>
        <stp/>
        <tr r="I278" s="1"/>
      </tp>
      <tp>
        <v>4.6159999999999997</v>
        <stp/>
        <stp>P</stp>
        <stp>0</stp>
        <stp>IR</stp>
        <stp>BONDAVG19605</stp>
        <stp>3월이하(당일)</stp>
        <stp/>
        <stp/>
        <tr r="H280" s="1"/>
      </tp>
      <tp>
        <v>3.468</v>
        <stp/>
        <stp>P</stp>
        <stp>0</stp>
        <stp>IR</stp>
        <stp>BONDAVG09587</stp>
        <stp>3월이하(당일)</stp>
        <stp/>
        <stp/>
        <tr r="H220" s="1"/>
      </tp>
      <tp>
        <v>3.5950000000000002</v>
        <stp/>
        <stp>P</stp>
        <stp>0</stp>
        <stp>IR</stp>
        <stp>BONDAVG19070</stp>
        <stp>6월이하(당일)</stp>
        <stp/>
        <stp/>
        <tr r="I277" s="1"/>
      </tp>
      <tp>
        <v>3.8490000000000002</v>
        <stp/>
        <stp>P</stp>
        <stp>0</stp>
        <stp>IR</stp>
        <stp>BONDAVG59534</stp>
        <stp>3월이하(당일)</stp>
        <stp/>
        <stp/>
        <tr r="H341" s="1"/>
      </tp>
      <tp>
        <v>3.496</v>
        <stp/>
        <stp>P</stp>
        <stp>0</stp>
        <stp>IR</stp>
        <stp>BONDAVG09006</stp>
        <stp>6월이하(당일)</stp>
        <stp/>
        <stp/>
        <tr r="I218" s="1"/>
      </tp>
      <tp>
        <v>3.6379999999999999</v>
        <stp/>
        <stp>P</stp>
        <stp>0</stp>
        <stp>IR</stp>
        <stp>BONDAVG09197</stp>
        <stp>6월이하(당일)</stp>
        <stp/>
        <stp/>
        <tr r="I219" s="1"/>
      </tp>
      <tp>
        <v>3.488</v>
        <stp/>
        <stp>P</stp>
        <stp>0</stp>
        <stp>IR</stp>
        <stp>BONDAVG19327</stp>
        <stp>3월이하(당일)</stp>
        <stp/>
        <stp/>
        <tr r="H279" s="1"/>
      </tp>
      <tp>
        <v>3.5379999999999998</v>
        <stp/>
        <stp>P</stp>
        <stp>0</stp>
        <stp>IR</stp>
        <stp>BONDAVG09924</stp>
        <stp>9월이하(당일)</stp>
        <stp/>
        <stp/>
        <tr r="J222" s="1"/>
      </tp>
      <tp>
        <v>3.6120000000000001</v>
        <stp/>
        <stp>P</stp>
        <stp>0</stp>
        <stp>IR</stp>
        <stp>BONDAVG09915</stp>
        <stp>9월이하(당일)</stp>
        <stp/>
        <stp/>
        <tr r="J221" s="1"/>
      </tp>
      <tp>
        <v>3.617</v>
        <stp/>
        <stp>P</stp>
        <stp>0</stp>
        <stp>IR</stp>
        <stp>BONDAVG69301</stp>
        <stp>3월이하(당일)</stp>
        <stp/>
        <stp/>
        <tr r="H366" s="1"/>
      </tp>
      <tp>
        <v>3.54</v>
        <stp/>
        <stp>P</stp>
        <stp>0</stp>
        <stp>IR</stp>
        <stp>BONDAVG19305</stp>
        <stp>3월이하(당일)</stp>
        <stp/>
        <stp/>
        <tr r="H278" s="1"/>
      </tp>
      <tp>
        <v>4.6900000000000004</v>
        <stp/>
        <stp>P</stp>
        <stp>0</stp>
        <stp>IR</stp>
        <stp>BONDAVG19605</stp>
        <stp>6월이하(당일)</stp>
        <stp/>
        <stp/>
        <tr r="I280" s="1"/>
      </tp>
      <tp>
        <v>3.39</v>
        <stp/>
        <stp>P</stp>
        <stp>0</stp>
        <stp>IR</stp>
        <stp>BONDAVG19765</stp>
        <stp>6월이하(당일)</stp>
        <stp/>
        <stp/>
        <tr r="I282" s="1"/>
      </tp>
      <tp>
        <v>3.536</v>
        <stp/>
        <stp>P</stp>
        <stp>0</stp>
        <stp>IR</stp>
        <stp>BONDAVG19746</stp>
        <stp>6월이하(당일)</stp>
        <stp/>
        <stp/>
        <tr r="I281" s="1"/>
      </tp>
      <tp>
        <v>3.3889999999999998</v>
        <stp/>
        <stp>P</stp>
        <stp>0</stp>
        <stp>IR</stp>
        <stp>BONDAVG19845</stp>
        <stp>9월이하(당일)</stp>
        <stp/>
        <stp/>
        <tr r="J284" s="1"/>
      </tp>
      <tp>
        <v>3.4609999999999999</v>
        <stp/>
        <stp>P</stp>
        <stp>0</stp>
        <stp>IR</stp>
        <stp>BONDAVG19832</stp>
        <stp>9월이하(당일)</stp>
        <stp/>
        <stp/>
        <tr r="J283" s="1"/>
      </tp>
      <tp>
        <v>3.585</v>
        <stp/>
        <stp>P</stp>
        <stp>0</stp>
        <stp>IR</stp>
        <stp>BONDAVG09197</stp>
        <stp>3월이하(당일)</stp>
        <stp/>
        <stp/>
        <tr r="H219" s="1"/>
      </tp>
      <tp>
        <v>3.46</v>
        <stp/>
        <stp>P</stp>
        <stp>0</stp>
        <stp>IR</stp>
        <stp>BONDAVG09587</stp>
        <stp>6월이하(당일)</stp>
        <stp/>
        <stp/>
        <tr r="I220" s="1"/>
      </tp>
      <tp>
        <v>3.5979999999999999</v>
        <stp/>
        <stp>P</stp>
        <stp>0</stp>
        <stp>IR</stp>
        <stp>BONDAVG19070</stp>
        <stp>3월이하(당일)</stp>
        <stp/>
        <stp/>
        <tr r="H277" s="1"/>
      </tp>
      <tp>
        <v>4.1920000000000002</v>
        <stp/>
        <stp>P</stp>
        <stp>0</stp>
        <stp>IR</stp>
        <stp>BONDAVG59534</stp>
        <stp>6월이하(당일)</stp>
        <stp/>
        <stp/>
        <tr r="I341" s="1"/>
      </tp>
      <tp>
        <v>3.5</v>
        <stp/>
        <stp>P</stp>
        <stp>0</stp>
        <stp>IR</stp>
        <stp>BONDAVG09006</stp>
        <stp>3월이하(당일)</stp>
        <stp/>
        <stp/>
        <tr r="H218" s="1"/>
      </tp>
      <tp>
        <v>3.3780000000000001</v>
        <stp/>
        <stp>P</stp>
        <stp>0</stp>
        <stp>IR</stp>
        <stp>BONDAVG09587</stp>
        <stp>9월이하(당일)</stp>
        <stp/>
        <stp/>
        <tr r="J220" s="1"/>
      </tp>
      <tp>
        <v>4.3869999999999996</v>
        <stp/>
        <stp>P</stp>
        <stp>0</stp>
        <stp>IR</stp>
        <stp>BONDAVG59534</stp>
        <stp>9월이하(당일)</stp>
        <stp/>
        <stp/>
        <tr r="J341" s="1"/>
      </tp>
      <tp>
        <v>3.3279999999999998</v>
        <stp/>
        <stp>P</stp>
        <stp>0</stp>
        <stp>IR</stp>
        <stp>BONDAVG19765</stp>
        <stp>9월이하(당일)</stp>
        <stp/>
        <stp/>
        <tr r="J282" s="1"/>
      </tp>
      <tp>
        <v>3.476</v>
        <stp/>
        <stp>P</stp>
        <stp>0</stp>
        <stp>IR</stp>
        <stp>BONDAVG19746</stp>
        <stp>9월이하(당일)</stp>
        <stp/>
        <stp/>
        <tr r="J281" s="1"/>
      </tp>
      <tp>
        <v>3.4569999999999999</v>
        <stp/>
        <stp>P</stp>
        <stp>0</stp>
        <stp>IR</stp>
        <stp>BONDAVG19845</stp>
        <stp>6월이하(당일)</stp>
        <stp/>
        <stp/>
        <tr r="I284" s="1"/>
      </tp>
      <tp>
        <v>3.4569999999999999</v>
        <stp/>
        <stp>P</stp>
        <stp>0</stp>
        <stp>IR</stp>
        <stp>BONDAVG19832</stp>
        <stp>6월이하(당일)</stp>
        <stp/>
        <stp/>
        <tr r="I283" s="1"/>
      </tp>
      <tp>
        <v>3.5289999999999999</v>
        <stp/>
        <stp>P</stp>
        <stp>0</stp>
        <stp>IR</stp>
        <stp>BONDAVG09924</stp>
        <stp>6월이하(당일)</stp>
        <stp/>
        <stp/>
        <tr r="I222" s="1"/>
      </tp>
      <tp>
        <v>3.6</v>
        <stp/>
        <stp>P</stp>
        <stp>0</stp>
        <stp>IR</stp>
        <stp>BONDAVG09915</stp>
        <stp>6월이하(당일)</stp>
        <stp/>
        <stp/>
        <tr r="I221" s="1"/>
      </tp>
      <tp>
        <v>4.7279999999999998</v>
        <stp/>
        <stp>P</stp>
        <stp>0</stp>
        <stp>IR</stp>
        <stp>BONDAVG19605</stp>
        <stp>9월이하(당일)</stp>
        <stp/>
        <stp/>
        <tr r="J280" s="1"/>
      </tp>
      <tp>
        <v>3.6480000000000001</v>
        <stp/>
        <stp>P</stp>
        <stp>0</stp>
        <stp>IR</stp>
        <stp>BONDAVG09197</stp>
        <stp>9월이하(당일)</stp>
        <stp/>
        <stp/>
        <tr r="J219" s="1"/>
      </tp>
      <tp>
        <v>3.59</v>
        <stp/>
        <stp>P</stp>
        <stp>0</stp>
        <stp>IR</stp>
        <stp>BONDAVG19070</stp>
        <stp>9월이하(당일)</stp>
        <stp/>
        <stp/>
        <tr r="J277" s="1"/>
      </tp>
      <tp>
        <v>3.4319999999999999</v>
        <stp/>
        <stp>P</stp>
        <stp>0</stp>
        <stp>IR</stp>
        <stp>BONDAVG09006</stp>
        <stp>9월이하(당일)</stp>
        <stp/>
        <stp/>
        <tr r="J218" s="1"/>
      </tp>
      <tp>
        <v>3.3940000000000001</v>
        <stp/>
        <stp>P</stp>
        <stp>0</stp>
        <stp>IR</stp>
        <stp>BONDAVG19327</stp>
        <stp>9월이하(당일)</stp>
        <stp/>
        <stp/>
        <tr r="J279" s="1"/>
      </tp>
      <tp>
        <v>3.496</v>
        <stp/>
        <stp>P</stp>
        <stp>0</stp>
        <stp>IR</stp>
        <stp>BONDAVG09924</stp>
        <stp>3월이하(당일)</stp>
        <stp/>
        <stp/>
        <tr r="H222" s="1"/>
      </tp>
      <tp>
        <v>3.5259999999999998</v>
        <stp/>
        <stp>P</stp>
        <stp>0</stp>
        <stp>IR</stp>
        <stp>BONDAVG09915</stp>
        <stp>3월이하(당일)</stp>
        <stp/>
        <stp/>
        <tr r="H221" s="1"/>
      </tp>
      <tp>
        <v>3.5990000000000002</v>
        <stp/>
        <stp>P</stp>
        <stp>0</stp>
        <stp>IR</stp>
        <stp>BONDAVG69301</stp>
        <stp>9월이하(당일)</stp>
        <stp/>
        <stp/>
        <tr r="J366" s="1"/>
      </tp>
      <tp>
        <v>3.5110000000000001</v>
        <stp/>
        <stp>P</stp>
        <stp>0</stp>
        <stp>IR</stp>
        <stp>BONDAVG19305</stp>
        <stp>9월이하(당일)</stp>
        <stp/>
        <stp/>
        <tr r="J278" s="1"/>
      </tp>
      <tp>
        <v>3.4830000000000001</v>
        <stp/>
        <stp>P</stp>
        <stp>0</stp>
        <stp>IR</stp>
        <stp>BONDAVG19845</stp>
        <stp>3월이하(당일)</stp>
        <stp/>
        <stp/>
        <tr r="H284" s="1"/>
      </tp>
      <tp>
        <v>3.4060000000000001</v>
        <stp/>
        <stp>P</stp>
        <stp>0</stp>
        <stp>IR</stp>
        <stp>BONDAVG19832</stp>
        <stp>3월이하(당일)</stp>
        <stp/>
        <stp/>
        <tr r="H283" s="1"/>
      </tp>
      <tp>
        <v>3.4809999999999999</v>
        <stp/>
        <stp>P</stp>
        <stp>0</stp>
        <stp>IR</stp>
        <stp>BONDAVG18404</stp>
        <stp>1.5년이하(당일)</stp>
        <stp/>
        <stp/>
        <tr r="L270" s="1"/>
      </tp>
      <tp>
        <v>3.5350000000000001</v>
        <stp/>
        <stp>P</stp>
        <stp>0</stp>
        <stp>IR</stp>
        <stp>BONDAVG18404</stp>
        <stp>2.5년이하(당일)</stp>
        <stp/>
        <stp/>
        <tr r="N270" s="1"/>
      </tp>
      <tp>
        <v>5.5990000000000002</v>
        <stp/>
        <stp>P</stp>
        <stp>0</stp>
        <stp>IR</stp>
        <stp>BONDAVG08805</stp>
        <stp>1.5년이하(당일)</stp>
        <stp/>
        <stp/>
        <tr r="L216" s="1"/>
      </tp>
      <tp>
        <v>5.8230000000000004</v>
        <stp/>
        <stp>P</stp>
        <stp>0</stp>
        <stp>IR</stp>
        <stp>BONDAVG08805</stp>
        <stp>2.5년이하(당일)</stp>
        <stp/>
        <stp/>
        <tr r="N216" s="1"/>
      </tp>
      <tp>
        <v>3.3679999999999999</v>
        <stp/>
        <stp>P</stp>
        <stp>0</stp>
        <stp>IR</stp>
        <stp>BONDAVG00405</stp>
        <stp>1.5년이하(당일)</stp>
        <stp/>
        <stp/>
        <tr r="L51" s="1"/>
      </tp>
      <tp>
        <v>3.3980000000000001</v>
        <stp/>
        <stp>P</stp>
        <stp>0</stp>
        <stp>IR</stp>
        <stp>BONDAVG00405</stp>
        <stp>2.5년이하(당일)</stp>
        <stp/>
        <stp/>
        <tr r="N51" s="1"/>
      </tp>
      <tp>
        <v>7.1390000000000002</v>
        <stp/>
        <stp>P</stp>
        <stp>0</stp>
        <stp>IR</stp>
        <stp>BONDAVG56200</stp>
        <stp>2.5년이하(당일)</stp>
        <stp/>
        <stp/>
        <tr r="N330" s="1"/>
      </tp>
      <tp>
        <v>6.3449999999999998</v>
        <stp/>
        <stp>P</stp>
        <stp>0</stp>
        <stp>IR</stp>
        <stp>BONDAVG56200</stp>
        <stp>1.5년이하(당일)</stp>
        <stp/>
        <stp/>
        <tr r="L330" s="1"/>
      </tp>
      <tp>
        <v>5.61</v>
        <stp/>
        <stp>P</stp>
        <stp>0</stp>
        <stp>IR</stp>
        <stp>BONDAVG19605</stp>
        <stp>2.5년이하(당일)</stp>
        <stp/>
        <stp/>
        <tr r="N280" s="1"/>
      </tp>
      <tp>
        <v>5.0599999999999996</v>
        <stp/>
        <stp>P</stp>
        <stp>0</stp>
        <stp>IR</stp>
        <stp>BONDAVG19605</stp>
        <stp>1.5년이하(당일)</stp>
        <stp/>
        <stp/>
        <tr r="L280" s="1"/>
      </tp>
      <tp>
        <v>3.5590000000000002</v>
        <stp/>
        <stp>P</stp>
        <stp>0</stp>
        <stp>IR</stp>
        <stp>BONDAVG19305</stp>
        <stp>2.5년이하(당일)</stp>
        <stp/>
        <stp/>
        <tr r="N278" s="1"/>
      </tp>
      <tp>
        <v>3.5139999999999998</v>
        <stp/>
        <stp>P</stp>
        <stp>0</stp>
        <stp>IR</stp>
        <stp>BONDAVG19305</stp>
        <stp>1.5년이하(당일)</stp>
        <stp/>
        <stp/>
        <tr r="L278" s="1"/>
      </tp>
      <tp>
        <v>3.581</v>
        <stp/>
        <stp>P</stp>
        <stp>0</stp>
        <stp>IR</stp>
        <stp>BONDAVG03404</stp>
        <stp>1.5년이하(당일)</stp>
        <stp/>
        <stp/>
        <tr r="L145" s="1"/>
      </tp>
      <tp>
        <v>3.4990000000000001</v>
        <stp/>
        <stp>P</stp>
        <stp>0</stp>
        <stp>IR</stp>
        <stp>BONDAVG03404</stp>
        <stp>2.5년이하(당일)</stp>
        <stp/>
        <stp/>
        <tr r="N145" s="1"/>
      </tp>
      <tp>
        <v>5.9720000000000004</v>
        <stp/>
        <stp>P</stp>
        <stp>0</stp>
        <stp>IR</stp>
        <stp>BONDAVG03004</stp>
        <stp>1.5년이하(당일)</stp>
        <stp/>
        <stp/>
        <tr r="L126" s="1"/>
      </tp>
      <tp>
        <v>7.0369999999999999</v>
        <stp/>
        <stp>P</stp>
        <stp>0</stp>
        <stp>IR</stp>
        <stp>BONDAVG03004</stp>
        <stp>2.5년이하(당일)</stp>
        <stp/>
        <stp/>
        <tr r="N126" s="1"/>
      </tp>
      <tp>
        <v>3.79</v>
        <stp/>
        <stp>P</stp>
        <stp>0</stp>
        <stp>IR</stp>
        <stp>BONDAVG03904</stp>
        <stp>1.5년이하(당일)</stp>
        <stp/>
        <stp/>
        <tr r="L163" s="1"/>
      </tp>
      <tp>
        <v>3.9969999999999999</v>
        <stp/>
        <stp>P</stp>
        <stp>0</stp>
        <stp>IR</stp>
        <stp>BONDAVG03904</stp>
        <stp>2.5년이하(당일)</stp>
        <stp/>
        <stp/>
        <tr r="N163" s="1"/>
      </tp>
      <tp>
        <v>3.4540000000000002</v>
        <stp/>
        <stp>P</stp>
        <stp>0</stp>
        <stp>IR</stp>
        <stp>BONDAVG00604</stp>
        <stp>2.5년이하(당일)</stp>
        <stp/>
        <stp/>
        <tr r="N66" s="1"/>
      </tp>
      <tp>
        <v>3.4079999999999999</v>
        <stp/>
        <stp>P</stp>
        <stp>0</stp>
        <stp>IR</stp>
        <stp>BONDAVG00604</stp>
        <stp>1.5년이하(당일)</stp>
        <stp/>
        <stp/>
        <tr r="L66" s="1"/>
      </tp>
      <tp>
        <v>3.363</v>
        <stp/>
        <stp>P</stp>
        <stp>0</stp>
        <stp>IR</stp>
        <stp>BONDAVG00104</stp>
        <stp>1.5년이하(당일)</stp>
        <stp/>
        <stp/>
        <tr r="L28" s="1"/>
      </tp>
      <tp>
        <v>3.4009999999999998</v>
        <stp/>
        <stp>P</stp>
        <stp>0</stp>
        <stp>IR</stp>
        <stp>BONDAVG00104</stp>
        <stp>2.5년이하(당일)</stp>
        <stp/>
        <stp/>
        <tr r="N28" s="1"/>
      </tp>
      <tp>
        <v>3.4540000000000002</v>
        <stp/>
        <stp>P</stp>
        <stp>0</stp>
        <stp>IR</stp>
        <stp>BONDAVG56601</stp>
        <stp>2.5년이하(당일)</stp>
        <stp/>
        <stp/>
        <tr r="N336" s="1"/>
      </tp>
      <tp>
        <v>3.4550000000000001</v>
        <stp/>
        <stp>P</stp>
        <stp>0</stp>
        <stp>IR</stp>
        <stp>BONDAVG56601</stp>
        <stp>1.5년이하(당일)</stp>
        <stp/>
        <stp/>
        <tr r="L336" s="1"/>
      </tp>
      <tp>
        <v>3.3580000000000001</v>
        <stp/>
        <stp>P</stp>
        <stp>0</stp>
        <stp>IR</stp>
        <stp>BONDAVG04004</stp>
        <stp>1.5년이하(당일)</stp>
        <stp/>
        <stp/>
        <tr r="L173" s="1"/>
      </tp>
      <tp>
        <v>3.3359999999999999</v>
        <stp/>
        <stp>P</stp>
        <stp>0</stp>
        <stp>IR</stp>
        <stp>BONDAVG04004</stp>
        <stp>2.5년이하(당일)</stp>
        <stp/>
        <stp/>
        <tr r="N173" s="1"/>
      </tp>
      <tp>
        <v>3.5670000000000002</v>
        <stp/>
        <stp>P</stp>
        <stp>0</stp>
        <stp>IR</stp>
        <stp>BONDAVG69301</stp>
        <stp>2.5년이하(당일)</stp>
        <stp/>
        <stp/>
        <tr r="N366" s="1"/>
      </tp>
      <tp>
        <v>3.58</v>
        <stp/>
        <stp>P</stp>
        <stp>0</stp>
        <stp>IR</stp>
        <stp>BONDAVG69301</stp>
        <stp>1.5년이하(당일)</stp>
        <stp/>
        <stp/>
        <tr r="L366" s="1"/>
      </tp>
      <tp>
        <v>3.2810000000000001</v>
        <stp/>
        <stp>P</stp>
        <stp>0</stp>
        <stp>IR</stp>
        <stp>BONDAVG01107</stp>
        <stp>1.5년이하(당일)</stp>
        <stp/>
        <stp/>
        <tr r="L85" s="1"/>
      </tp>
      <tp>
        <v>3.32</v>
        <stp/>
        <stp>P</stp>
        <stp>0</stp>
        <stp>IR</stp>
        <stp>BONDAVG01107</stp>
        <stp>2.5년이하(당일)</stp>
        <stp/>
        <stp/>
        <tr r="N85" s="1"/>
      </tp>
      <tp>
        <v>3.3580000000000001</v>
        <stp/>
        <stp>P</stp>
        <stp>0</stp>
        <stp>IR</stp>
        <stp>BONDAVG00707</stp>
        <stp>2.5년이하(당일)</stp>
        <stp/>
        <stp/>
        <tr r="N73" s="1"/>
      </tp>
      <tp>
        <v>3.3220000000000001</v>
        <stp/>
        <stp>P</stp>
        <stp>0</stp>
        <stp>IR</stp>
        <stp>BONDAVG00707</stp>
        <stp>1.5년이하(당일)</stp>
        <stp/>
        <stp/>
        <tr r="L73" s="1"/>
      </tp>
      <tp>
        <v>3.38</v>
        <stp/>
        <stp>P</stp>
        <stp>0</stp>
        <stp>IR</stp>
        <stp>BONDAVG00007</stp>
        <stp>1.5년이하(당일)</stp>
        <stp/>
        <stp/>
        <tr r="L15" s="1"/>
      </tp>
      <tp>
        <v>3.4239999999999999</v>
        <stp/>
        <stp>P</stp>
        <stp>0</stp>
        <stp>IR</stp>
        <stp>BONDAVG00007</stp>
        <stp>2.5년이하(당일)</stp>
        <stp/>
        <stp/>
        <tr r="N15" s="1"/>
      </tp>
      <tp>
        <v>3.968</v>
        <stp/>
        <stp>P</stp>
        <stp>0</stp>
        <stp>IR</stp>
        <stp>BONDAVG04107</stp>
        <stp>1.5년이하(당일)</stp>
        <stp/>
        <stp/>
        <tr r="L180" s="1"/>
      </tp>
      <tp>
        <v>4.0810000000000004</v>
        <stp/>
        <stp>P</stp>
        <stp>0</stp>
        <stp>IR</stp>
        <stp>BONDAVG04107</stp>
        <stp>2.5년이하(당일)</stp>
        <stp/>
        <stp/>
        <tr r="N180" s="1"/>
      </tp>
      <tp>
        <v>3.4239999999999999</v>
        <stp/>
        <stp>P</stp>
        <stp>0</stp>
        <stp>IR</stp>
        <stp>BONDAVG09006</stp>
        <stp>1.5년이하(당일)</stp>
        <stp/>
        <stp/>
        <tr r="L218" s="1"/>
      </tp>
      <tp>
        <v>3.4590000000000001</v>
        <stp/>
        <stp>P</stp>
        <stp>0</stp>
        <stp>IR</stp>
        <stp>BONDAVG09006</stp>
        <stp>2.5년이하(당일)</stp>
        <stp/>
        <stp/>
        <tr r="N218" s="1"/>
      </tp>
      <tp>
        <v>3.3029999999999999</v>
        <stp/>
        <stp>P</stp>
        <stp>0</stp>
        <stp>IR</stp>
        <stp>BONDAVG03401</stp>
        <stp>1.5년이하(당일)</stp>
        <stp/>
        <stp/>
        <tr r="L144" s="1"/>
      </tp>
      <tp>
        <v>3.1819999999999999</v>
        <stp/>
        <stp>P</stp>
        <stp>0</stp>
        <stp>IR</stp>
        <stp>BONDAVG03401</stp>
        <stp>2.5년이하(당일)</stp>
        <stp/>
        <stp/>
        <tr r="N144" s="1"/>
      </tp>
      <tp>
        <v>3.7309999999999999</v>
        <stp/>
        <stp>P</stp>
        <stp>0</stp>
        <stp>IR</stp>
        <stp>BONDAVG03101</stp>
        <stp>1.5년이하(당일)</stp>
        <stp/>
        <stp/>
        <tr r="L134" s="1"/>
      </tp>
      <tp>
        <v>3.883</v>
        <stp/>
        <stp>P</stp>
        <stp>0</stp>
        <stp>IR</stp>
        <stp>BONDAVG03101</stp>
        <stp>2.5년이하(당일)</stp>
        <stp/>
        <stp/>
        <tr r="N134" s="1"/>
      </tp>
      <tp>
        <v>3.2429999999999999</v>
        <stp/>
        <stp>P</stp>
        <stp>0</stp>
        <stp>IR</stp>
        <stp>BONDAVG12600</stp>
        <stp>2.5년이하(당일)</stp>
        <stp/>
        <stp/>
        <tr r="N241" s="1"/>
      </tp>
      <tp>
        <v>3.2829999999999999</v>
        <stp/>
        <stp>P</stp>
        <stp>0</stp>
        <stp>IR</stp>
        <stp>BONDAVG12600</stp>
        <stp>1.5년이하(당일)</stp>
        <stp/>
        <stp/>
        <tr r="L241" s="1"/>
      </tp>
      <tp>
        <v>3.3290000000000002</v>
        <stp/>
        <stp>P</stp>
        <stp>0</stp>
        <stp>IR</stp>
        <stp>BONDAVG00001</stp>
        <stp>1.5년이하(당일)</stp>
        <stp/>
        <stp/>
        <tr r="L14" s="1"/>
      </tp>
      <tp>
        <v>3.2669999999999999</v>
        <stp/>
        <stp>P</stp>
        <stp>0</stp>
        <stp>IR</stp>
        <stp>BONDAVG00001</stp>
        <stp>2.5년이하(당일)</stp>
        <stp/>
        <stp/>
        <tr r="N14" s="1"/>
      </tp>
      <tp>
        <v>4.0060000000000002</v>
        <stp/>
        <stp>P</stp>
        <stp>0</stp>
        <stp>IR</stp>
        <stp>BONDAVG03100</stp>
        <stp>1.5년이하(당일)</stp>
        <stp/>
        <stp/>
        <tr r="L133" s="1"/>
      </tp>
      <tp>
        <v>4.2679999999999998</v>
        <stp/>
        <stp>P</stp>
        <stp>0</stp>
        <stp>IR</stp>
        <stp>BONDAVG03100</stp>
        <stp>2.5년이하(당일)</stp>
        <stp/>
        <stp/>
        <tr r="N133" s="1"/>
      </tp>
      <tp>
        <v>4.0759999999999996</v>
        <stp/>
        <stp>P</stp>
        <stp>0</stp>
        <stp>IR</stp>
        <stp>BONDAVG47104</stp>
        <stp>1.5년이하(당일)</stp>
        <stp/>
        <stp/>
        <tr r="L310" s="1"/>
      </tp>
      <tp>
        <v>4.3810000000000002</v>
        <stp/>
        <stp>P</stp>
        <stp>0</stp>
        <stp>IR</stp>
        <stp>BONDAVG47104</stp>
        <stp>2.5년이하(당일)</stp>
        <stp/>
        <stp/>
        <tr r="N310" s="1"/>
      </tp>
      <tp>
        <v>3.5779999999999998</v>
        <stp/>
        <stp>P</stp>
        <stp>0</stp>
        <stp>IR</stp>
        <stp>BONDAVG63805</stp>
        <stp>1.5년이하(당일)</stp>
        <stp/>
        <stp/>
        <tr r="L350" s="1"/>
      </tp>
      <tp>
        <v>3.68</v>
        <stp/>
        <stp>P</stp>
        <stp>0</stp>
        <stp>IR</stp>
        <stp>BONDAVG63805</stp>
        <stp>2.5년이하(당일)</stp>
        <stp/>
        <stp/>
        <tr r="N350" s="1"/>
      </tp>
      <tp>
        <v>3.2749999999999999</v>
        <stp/>
        <stp>P</stp>
        <stp>0</stp>
        <stp>IR</stp>
        <stp>BONDAVG11802</stp>
        <stp>1.5년이하(당일)</stp>
        <stp/>
        <stp/>
        <tr r="L229" s="1"/>
      </tp>
      <tp>
        <v>3.2610000000000001</v>
        <stp/>
        <stp>P</stp>
        <stp>0</stp>
        <stp>IR</stp>
        <stp>BONDAVG11802</stp>
        <stp>2.5년이하(당일)</stp>
        <stp/>
        <stp/>
        <tr r="N229" s="1"/>
      </tp>
      <tp>
        <v>3.5649999999999999</v>
        <stp/>
        <stp>P</stp>
        <stp>0</stp>
        <stp>IR</stp>
        <stp>BONDAVG64605</stp>
        <stp>2.5년이하(당일)</stp>
        <stp/>
        <stp/>
        <tr r="N352" s="1"/>
      </tp>
      <tp>
        <v>3.5249999999999999</v>
        <stp/>
        <stp>P</stp>
        <stp>0</stp>
        <stp>IR</stp>
        <stp>BONDAVG64605</stp>
        <stp>1.5년이하(당일)</stp>
        <stp/>
        <stp/>
        <tr r="L352" s="1"/>
      </tp>
      <tp>
        <v>3.4350000000000001</v>
        <stp/>
        <stp>P</stp>
        <stp>0</stp>
        <stp>IR</stp>
        <stp>BONDAVG18403</stp>
        <stp>1.5년이하(당일)</stp>
        <stp/>
        <stp/>
        <tr r="L269" s="1"/>
      </tp>
      <tp>
        <v>3.484</v>
        <stp/>
        <stp>P</stp>
        <stp>0</stp>
        <stp>IR</stp>
        <stp>BONDAVG18403</stp>
        <stp>2.5년이하(당일)</stp>
        <stp/>
        <stp/>
        <tr r="N269" s="1"/>
      </tp>
      <tp>
        <v>3.173</v>
        <stp/>
        <stp>P</stp>
        <stp>0</stp>
        <stp>IR</stp>
        <stp>BONDAVG03602</stp>
        <stp>2.5년이하(당일)</stp>
        <stp/>
        <stp/>
        <tr r="N149" s="1"/>
      </tp>
      <tp>
        <v>3.2229999999999999</v>
        <stp/>
        <stp>P</stp>
        <stp>0</stp>
        <stp>IR</stp>
        <stp>BONDAVG03602</stp>
        <stp>1.5년이하(당일)</stp>
        <stp/>
        <stp/>
        <tr r="L149" s="1"/>
      </tp>
      <tp>
        <v>3.355</v>
        <stp/>
        <stp>P</stp>
        <stp>0</stp>
        <stp>IR</stp>
        <stp>BONDAVG00402</stp>
        <stp>1.5년이하(당일)</stp>
        <stp/>
        <stp/>
        <tr r="L50" s="1"/>
      </tp>
      <tp>
        <v>3.3849999999999998</v>
        <stp/>
        <stp>P</stp>
        <stp>0</stp>
        <stp>IR</stp>
        <stp>BONDAVG00402</stp>
        <stp>2.5년이하(당일)</stp>
        <stp/>
        <stp/>
        <tr r="N50" s="1"/>
      </tp>
      <tp>
        <v>3.4249999999999998</v>
        <stp/>
        <stp>P</stp>
        <stp>0</stp>
        <stp>IR</stp>
        <stp>BONDAVG66104</stp>
        <stp>1.5년이하(당일)</stp>
        <stp/>
        <stp/>
        <tr r="L358" s="1"/>
      </tp>
      <tp>
        <v>3.5529999999999999</v>
        <stp/>
        <stp>P</stp>
        <stp>0</stp>
        <stp>IR</stp>
        <stp>BONDAVG66104</stp>
        <stp>2.5년이하(당일)</stp>
        <stp/>
        <stp/>
        <tr r="N358" s="1"/>
      </tp>
      <tp>
        <v>5.306</v>
        <stp/>
        <stp>P</stp>
        <stp>0</stp>
        <stp>IR</stp>
        <stp>BONDAVG43208</stp>
        <stp>2.5년이하(당일)</stp>
        <stp/>
        <stp/>
        <tr r="N299" s="1"/>
      </tp>
      <tp>
        <v>4.3689999999999998</v>
        <stp/>
        <stp>P</stp>
        <stp>0</stp>
        <stp>IR</stp>
        <stp>BONDAVG43208</stp>
        <stp>1.5년이하(당일)</stp>
        <stp/>
        <stp/>
        <tr r="L299" s="1"/>
      </tp>
      <tp>
        <v>4.1269999999999998</v>
        <stp/>
        <stp>P</stp>
        <stp>0</stp>
        <stp>IR</stp>
        <stp>BONDAVG00509</stp>
        <stp>1.5년이하(당일)</stp>
        <stp/>
        <stp/>
        <tr r="L59" s="1"/>
      </tp>
      <tp>
        <v>4.5270000000000001</v>
        <stp/>
        <stp>P</stp>
        <stp>0</stp>
        <stp>IR</stp>
        <stp>BONDAVG00509</stp>
        <stp>2.5년이하(당일)</stp>
        <stp/>
        <stp/>
        <tr r="N59" s="1"/>
      </tp>
      <tp>
        <v>3.3460000000000001</v>
        <stp/>
        <stp>P</stp>
        <stp>0</stp>
        <stp>IR</stp>
        <stp>BONDAVG13509</stp>
        <stp>1.5년이하(당일)</stp>
        <stp/>
        <stp/>
        <tr r="L249" s="1"/>
      </tp>
      <tp>
        <v>3.3370000000000002</v>
        <stp/>
        <stp>P</stp>
        <stp>0</stp>
        <stp>IR</stp>
        <stp>BONDAVG13509</stp>
        <stp>2.5년이하(당일)</stp>
        <stp/>
        <stp/>
        <tr r="N249" s="1"/>
      </tp>
      <tp>
        <v>3.7389999999999999</v>
        <stp/>
        <stp>P</stp>
        <stp>0</stp>
        <stp>IR</stp>
        <stp>BONDAVG02508</stp>
        <stp>1.5년이하(당일)</stp>
        <stp/>
        <stp/>
        <tr r="L117" s="1"/>
      </tp>
      <tp>
        <v>3.794</v>
        <stp/>
        <stp>P</stp>
        <stp>0</stp>
        <stp>IR</stp>
        <stp>BONDAVG02508</stp>
        <stp>2.5년이하(당일)</stp>
        <stp/>
        <stp/>
        <tr r="N117" s="1"/>
      </tp>
      <tp>
        <v>3.282</v>
        <stp/>
        <stp>P</stp>
        <stp>0</stp>
        <stp>IR</stp>
        <stp>BONDAVG00508</stp>
        <stp>1.5년이하(당일)</stp>
        <stp/>
        <stp/>
        <tr r="L58" s="1"/>
      </tp>
      <tp>
        <v>3.31</v>
        <stp/>
        <stp>P</stp>
        <stp>0</stp>
        <stp>IR</stp>
        <stp>BONDAVG00508</stp>
        <stp>2.5년이하(당일)</stp>
        <stp/>
        <stp/>
        <tr r="N58" s="1"/>
      </tp>
      <tp>
        <v>3.54</v>
        <stp/>
        <stp>P</stp>
        <stp>0</stp>
        <stp>IR</stp>
        <stp>BONDAVG00008</stp>
        <stp>1.5년이하(당일)</stp>
        <stp/>
        <stp/>
        <tr r="L16" s="1"/>
      </tp>
      <tp>
        <v>3.6019999999999999</v>
        <stp/>
        <stp>P</stp>
        <stp>0</stp>
        <stp>IR</stp>
        <stp>BONDAVG00008</stp>
        <stp>2.5년이하(당일)</stp>
        <stp/>
        <stp/>
        <tr r="N16" s="1"/>
      </tp>
      <tp>
        <v>3.266</v>
        <stp/>
        <stp>P</stp>
        <stp>0</stp>
        <stp>IR</stp>
        <stp>BONDAVG06508</stp>
        <stp>1.5년이하(당일)</stp>
        <stp/>
        <stp/>
        <tr r="L205" s="1"/>
      </tp>
      <tp>
        <v>3.2610000000000001</v>
        <stp/>
        <stp>P</stp>
        <stp>0</stp>
        <stp>IR</stp>
        <stp>BONDAVG06508</stp>
        <stp>2.5년이하(당일)</stp>
        <stp/>
        <stp/>
        <tr r="N205" s="1"/>
      </tp>
      <tp>
        <v>3.375</v>
        <stp/>
        <stp>P</stp>
        <stp>0</stp>
        <stp>IR</stp>
        <stp>BONDAVG04908</stp>
        <stp>1.5년이하(당일)</stp>
        <stp/>
        <stp/>
        <tr r="L189" s="1"/>
      </tp>
      <tp>
        <v>3.3660000000000001</v>
        <stp/>
        <stp>P</stp>
        <stp>0</stp>
        <stp>IR</stp>
        <stp>BONDAVG04908</stp>
        <stp>2.5년이하(당일)</stp>
        <stp/>
        <stp/>
        <tr r="N189" s="1"/>
      </tp>
      <tp>
        <v>3.8290000000000002</v>
        <stp/>
        <stp>P</stp>
        <stp>0</stp>
        <stp>IR</stp>
        <stp>BONDAVG18497</stp>
        <stp>7년이하(당일)</stp>
        <stp/>
        <stp/>
        <tr r="R271" s="1"/>
      </tp>
      <tp>
        <v>3.508</v>
        <stp/>
        <stp>P</stp>
        <stp>0</stp>
        <stp>IR</stp>
        <stp>BONDAVG18796</stp>
        <stp>4년이하(당일)</stp>
        <stp/>
        <stp/>
        <tr r="P275" s="1"/>
      </tp>
      <tp>
        <v>3.1960000000000002</v>
        <stp/>
        <stp>P</stp>
        <stp>0</stp>
        <stp>IR</stp>
        <stp>BONDAVG08683</stp>
        <stp>5년이하(당일)</stp>
        <stp/>
        <stp/>
        <tr r="Q215" s="1"/>
      </tp>
      <tp>
        <v>4.9059999999999997</v>
        <stp/>
        <stp>P</stp>
        <stp>0</stp>
        <stp>IR</stp>
        <stp>BONDAVG58676</stp>
        <stp>5년이하(당일)</stp>
        <stp/>
        <stp/>
        <tr r="Q340" s="1"/>
      </tp>
      <tp>
        <v>3.7589999999999999</v>
        <stp/>
        <stp>P</stp>
        <stp>0</stp>
        <stp>IR</stp>
        <stp>BONDAVG18667</stp>
        <stp>5년이하(당일)</stp>
        <stp/>
        <stp/>
        <tr r="Q274" s="1"/>
      </tp>
      <tp>
        <v>4.3710000000000004</v>
        <stp/>
        <stp>P</stp>
        <stp>0</stp>
        <stp>IR</stp>
        <stp>BONDAVG18034</stp>
        <stp>3년이하(당일)</stp>
        <stp/>
        <stp/>
        <tr r="O268" s="1"/>
      </tp>
      <tp>
        <v>3.3010000000000002</v>
        <stp/>
        <stp>P</stp>
        <stp>0</stp>
        <stp>IR</stp>
        <stp>BONDAVG58210</stp>
        <stp>1년이하(당일)</stp>
        <stp/>
        <stp/>
        <tr r="K339" s="1"/>
      </tp>
      <tp>
        <v>3.948</v>
        <stp/>
        <stp>P</stp>
        <stp>0</stp>
        <stp>IR</stp>
        <stp>BONDAVG18404</stp>
        <stp>7년이하(당일)</stp>
        <stp/>
        <stp/>
        <tr r="R270" s="1"/>
      </tp>
      <tp>
        <v>3.702</v>
        <stp/>
        <stp>P</stp>
        <stp>0</stp>
        <stp>IR</stp>
        <stp>BONDAVG18403</stp>
        <stp>7년이하(당일)</stp>
        <stp/>
        <stp/>
        <tr r="R269" s="1"/>
      </tp>
      <tp>
        <v>3.5510000000000002</v>
        <stp/>
        <stp>P</stp>
        <stp>0</stp>
        <stp>IR</stp>
        <stp>BONDAVG18796</stp>
        <stp>5년이하(당일)</stp>
        <stp/>
        <stp/>
        <tr r="Q275" s="1"/>
      </tp>
      <tp>
        <v>3.1749999999999998</v>
        <stp/>
        <stp>P</stp>
        <stp>0</stp>
        <stp>IR</stp>
        <stp>BONDAVG08683</stp>
        <stp>4년이하(당일)</stp>
        <stp/>
        <stp/>
        <tr r="P215" s="1"/>
      </tp>
      <tp>
        <v>3.2360000000000002</v>
        <stp/>
        <stp>P</stp>
        <stp>0</stp>
        <stp>IR</stp>
        <stp>BONDAVG08572</stp>
        <stp>7년이하(당일)</stp>
        <stp/>
        <stp/>
        <tr r="R213" s="1"/>
      </tp>
      <tp>
        <v>3.4660000000000002</v>
        <stp/>
        <stp>P</stp>
        <stp>0</stp>
        <stp>IR</stp>
        <stp>BONDAVG08573</stp>
        <stp>7년이하(당일)</stp>
        <stp/>
        <stp/>
        <tr r="R214" s="1"/>
      </tp>
      <tp>
        <v>4.5739999999999998</v>
        <stp/>
        <stp>P</stp>
        <stp>0</stp>
        <stp>IR</stp>
        <stp>BONDAVG58676</stp>
        <stp>4년이하(당일)</stp>
        <stp/>
        <stp/>
        <tr r="P340" s="1"/>
      </tp>
      <tp>
        <v>3.6230000000000002</v>
        <stp/>
        <stp>P</stp>
        <stp>0</stp>
        <stp>IR</stp>
        <stp>BONDAVG18667</stp>
        <stp>4년이하(당일)</stp>
        <stp/>
        <stp/>
        <tr r="P274" s="1"/>
      </tp>
      <tp>
        <v>6.0890000000000004</v>
        <stp/>
        <stp>P</stp>
        <stp>0</stp>
        <stp>IR</stp>
        <stp>BONDAVG18540</stp>
        <stp>7년이하(당일)</stp>
        <stp/>
        <stp/>
        <tr r="R273" s="1"/>
      </tp>
      <tp>
        <v>4.2869999999999999</v>
        <stp/>
        <stp>P</stp>
        <stp>0</stp>
        <stp>IR</stp>
        <stp>BONDAVG18034</stp>
        <stp>2년이하(당일)</stp>
        <stp/>
        <stp/>
        <tr r="M268" s="1"/>
      </tp>
      <tp>
        <v>3.512</v>
        <stp/>
        <stp>P</stp>
        <stp>0</stp>
        <stp>IR</stp>
        <stp>BONDAVG18519</stp>
        <stp>7년이하(당일)</stp>
        <stp/>
        <stp/>
        <tr r="R272" s="1"/>
      </tp>
      <tp>
        <v>3.4289999999999998</v>
        <stp/>
        <stp>P</stp>
        <stp>0</stp>
        <stp>IR</stp>
        <stp>BONDAVG18497</stp>
        <stp>5년이하(당일)</stp>
        <stp/>
        <stp/>
        <tr r="Q271" s="1"/>
      </tp>
      <tp>
        <v>3.214</v>
        <stp/>
        <stp>P</stp>
        <stp>0</stp>
        <stp>IR</stp>
        <stp>BONDAVG08683</stp>
        <stp>7년이하(당일)</stp>
        <stp/>
        <stp/>
        <tr r="R215" s="1"/>
      </tp>
      <tp>
        <v>3.206</v>
        <stp/>
        <stp>P</stp>
        <stp>0</stp>
        <stp>IR</stp>
        <stp>BONDAVG08572</stp>
        <stp>4년이하(당일)</stp>
        <stp/>
        <stp/>
        <tr r="P213" s="1"/>
      </tp>
      <tp>
        <v>3.3420000000000001</v>
        <stp/>
        <stp>P</stp>
        <stp>0</stp>
        <stp>IR</stp>
        <stp>BONDAVG08573</stp>
        <stp>4년이하(당일)</stp>
        <stp/>
        <stp/>
        <tr r="P214" s="1"/>
      </tp>
      <tp>
        <v>5.1459999999999999</v>
        <stp/>
        <stp>P</stp>
        <stp>0</stp>
        <stp>IR</stp>
        <stp>BONDAVG58676</stp>
        <stp>7년이하(당일)</stp>
        <stp/>
        <stp/>
        <tr r="R340" s="1"/>
      </tp>
      <tp>
        <v>3.996</v>
        <stp/>
        <stp>P</stp>
        <stp>0</stp>
        <stp>IR</stp>
        <stp>BONDAVG18667</stp>
        <stp>7년이하(당일)</stp>
        <stp/>
        <stp/>
        <tr r="R274" s="1"/>
      </tp>
      <tp>
        <v>5.5049999999999999</v>
        <stp/>
        <stp>P</stp>
        <stp>0</stp>
        <stp>IR</stp>
        <stp>BONDAVG18540</stp>
        <stp>4년이하(당일)</stp>
        <stp/>
        <stp/>
        <tr r="P273" s="1"/>
      </tp>
      <tp>
        <v>4.226</v>
        <stp/>
        <stp>P</stp>
        <stp>0</stp>
        <stp>IR</stp>
        <stp>BONDAVG18034</stp>
        <stp>1년이하(당일)</stp>
        <stp/>
        <stp/>
        <tr r="K268" s="1"/>
      </tp>
      <tp>
        <v>3.3239999999999998</v>
        <stp/>
        <stp>P</stp>
        <stp>0</stp>
        <stp>IR</stp>
        <stp>BONDAVG58210</stp>
        <stp>3년이하(당일)</stp>
        <stp/>
        <stp/>
        <tr r="O339" s="1"/>
      </tp>
      <tp>
        <v>3.3820000000000001</v>
        <stp/>
        <stp>P</stp>
        <stp>0</stp>
        <stp>IR</stp>
        <stp>BONDAVG18519</stp>
        <stp>4년이하(당일)</stp>
        <stp/>
        <stp/>
        <tr r="P272" s="1"/>
      </tp>
      <tp>
        <v>3.7130000000000001</v>
        <stp/>
        <stp>P</stp>
        <stp>0</stp>
        <stp>IR</stp>
        <stp>BONDAVG18404</stp>
        <stp>5년이하(당일)</stp>
        <stp/>
        <stp/>
        <tr r="Q270" s="1"/>
      </tp>
      <tp>
        <v>3.5449999999999999</v>
        <stp/>
        <stp>P</stp>
        <stp>0</stp>
        <stp>IR</stp>
        <stp>BONDAVG18403</stp>
        <stp>5년이하(당일)</stp>
        <stp/>
        <stp/>
        <tr r="Q269" s="1"/>
      </tp>
      <tp>
        <v>3.4089999999999998</v>
        <stp/>
        <stp>P</stp>
        <stp>0</stp>
        <stp>IR</stp>
        <stp>BONDAVG18497</stp>
        <stp>4년이하(당일)</stp>
        <stp/>
        <stp/>
        <tr r="P271" s="1"/>
      </tp>
      <tp>
        <v>3.65</v>
        <stp/>
        <stp>P</stp>
        <stp>0</stp>
        <stp>IR</stp>
        <stp>BONDAVG18796</stp>
        <stp>7년이하(당일)</stp>
        <stp/>
        <stp/>
        <tr r="R275" s="1"/>
      </tp>
      <tp>
        <v>3.222</v>
        <stp/>
        <stp>P</stp>
        <stp>0</stp>
        <stp>IR</stp>
        <stp>BONDAVG08572</stp>
        <stp>5년이하(당일)</stp>
        <stp/>
        <stp/>
        <tr r="Q213" s="1"/>
      </tp>
      <tp>
        <v>3.39</v>
        <stp/>
        <stp>P</stp>
        <stp>0</stp>
        <stp>IR</stp>
        <stp>BONDAVG08573</stp>
        <stp>5년이하(당일)</stp>
        <stp/>
        <stp/>
        <tr r="Q214" s="1"/>
      </tp>
      <tp>
        <v>5.8380000000000001</v>
        <stp/>
        <stp>P</stp>
        <stp>0</stp>
        <stp>IR</stp>
        <stp>BONDAVG18540</stp>
        <stp>5년이하(당일)</stp>
        <stp/>
        <stp/>
        <tr r="Q273" s="1"/>
      </tp>
      <tp>
        <v>3.2850000000000001</v>
        <stp/>
        <stp>P</stp>
        <stp>0</stp>
        <stp>IR</stp>
        <stp>BONDAVG58210</stp>
        <stp>2년이하(당일)</stp>
        <stp/>
        <stp/>
        <tr r="M339" s="1"/>
      </tp>
      <tp>
        <v>3.4159999999999999</v>
        <stp/>
        <stp>P</stp>
        <stp>0</stp>
        <stp>IR</stp>
        <stp>BONDAVG18519</stp>
        <stp>5년이하(당일)</stp>
        <stp/>
        <stp/>
        <tr r="Q272" s="1"/>
      </tp>
      <tp>
        <v>3.5950000000000002</v>
        <stp/>
        <stp>P</stp>
        <stp>0</stp>
        <stp>IR</stp>
        <stp>BONDAVG18404</stp>
        <stp>4년이하(당일)</stp>
        <stp/>
        <stp/>
        <tr r="P270" s="1"/>
      </tp>
      <tp>
        <v>3.496</v>
        <stp/>
        <stp>P</stp>
        <stp>0</stp>
        <stp>IR</stp>
        <stp>BONDAVG18403</stp>
        <stp>4년이하(당일)</stp>
        <stp/>
        <stp/>
        <tr r="P269" s="1"/>
      </tp>
      <tp>
        <v>3.431</v>
        <stp/>
        <stp>P</stp>
        <stp>0</stp>
        <stp>IR</stp>
        <stp>BONDAVG18497</stp>
        <stp>3년이하(당일)</stp>
        <stp/>
        <stp/>
        <tr r="O271" s="1"/>
      </tp>
      <tp>
        <v>3.2770000000000001</v>
        <stp/>
        <stp>P</stp>
        <stp>0</stp>
        <stp>IR</stp>
        <stp>BONDAVG08683</stp>
        <stp>1년이하(당일)</stp>
        <stp/>
        <stp/>
        <tr r="K215" s="1"/>
      </tp>
      <tp>
        <v>3.2280000000000002</v>
        <stp/>
        <stp>P</stp>
        <stp>0</stp>
        <stp>IR</stp>
        <stp>BONDAVG08572</stp>
        <stp>2년이하(당일)</stp>
        <stp/>
        <stp/>
        <tr r="M213" s="1"/>
      </tp>
      <tp>
        <v>3.327</v>
        <stp/>
        <stp>P</stp>
        <stp>0</stp>
        <stp>IR</stp>
        <stp>BONDAVG08573</stp>
        <stp>2년이하(당일)</stp>
        <stp/>
        <stp/>
        <tr r="M214" s="1"/>
      </tp>
      <tp>
        <v>3.706</v>
        <stp/>
        <stp>P</stp>
        <stp>0</stp>
        <stp>IR</stp>
        <stp>BONDAVG58676</stp>
        <stp>1년이하(당일)</stp>
        <stp/>
        <stp/>
        <tr r="K340" s="1"/>
      </tp>
      <tp>
        <v>3.448</v>
        <stp/>
        <stp>P</stp>
        <stp>0</stp>
        <stp>IR</stp>
        <stp>BONDAVG18667</stp>
        <stp>1년이하(당일)</stp>
        <stp/>
        <stp/>
        <tr r="K274" s="1"/>
      </tp>
      <tp>
        <v>5.0670000000000002</v>
        <stp/>
        <stp>P</stp>
        <stp>0</stp>
        <stp>IR</stp>
        <stp>BONDAVG18540</stp>
        <stp>2년이하(당일)</stp>
        <stp/>
        <stp/>
        <tr r="M273" s="1"/>
      </tp>
      <tp>
        <v>4.9829999999999997</v>
        <stp/>
        <stp>P</stp>
        <stp>0</stp>
        <stp>IR</stp>
        <stp>BONDAVG18034</stp>
        <stp>7년이하(당일)</stp>
        <stp/>
        <stp/>
        <tr r="R268" s="1"/>
      </tp>
      <tp>
        <v>3.3620000000000001</v>
        <stp/>
        <stp>P</stp>
        <stp>0</stp>
        <stp>IR</stp>
        <stp>BONDAVG58210</stp>
        <stp>5년이하(당일)</stp>
        <stp/>
        <stp/>
        <tr r="Q339" s="1"/>
      </tp>
      <tp>
        <v>3.3490000000000002</v>
        <stp/>
        <stp>P</stp>
        <stp>0</stp>
        <stp>IR</stp>
        <stp>BONDAVG18519</stp>
        <stp>2년이하(당일)</stp>
        <stp/>
        <stp/>
        <tr r="M272" s="1"/>
      </tp>
      <tp>
        <v>3.5529999999999999</v>
        <stp/>
        <stp>P</stp>
        <stp>0</stp>
        <stp>IR</stp>
        <stp>BONDAVG18404</stp>
        <stp>3년이하(당일)</stp>
        <stp/>
        <stp/>
        <tr r="O270" s="1"/>
      </tp>
      <tp>
        <v>3.492</v>
        <stp/>
        <stp>P</stp>
        <stp>0</stp>
        <stp>IR</stp>
        <stp>BONDAVG18403</stp>
        <stp>3년이하(당일)</stp>
        <stp/>
        <stp/>
        <tr r="O269" s="1"/>
      </tp>
      <tp>
        <v>3.5059999999999998</v>
        <stp/>
        <stp>P</stp>
        <stp>0</stp>
        <stp>IR</stp>
        <stp>BONDAVG18497</stp>
        <stp>2년이하(당일)</stp>
        <stp/>
        <stp/>
        <tr r="M271" s="1"/>
      </tp>
      <tp>
        <v>3.4390000000000001</v>
        <stp/>
        <stp>P</stp>
        <stp>0</stp>
        <stp>IR</stp>
        <stp>BONDAVG18796</stp>
        <stp>1년이하(당일)</stp>
        <stp/>
        <stp/>
        <tr r="K275" s="1"/>
      </tp>
      <tp>
        <v>3.1930000000000001</v>
        <stp/>
        <stp>P</stp>
        <stp>0</stp>
        <stp>IR</stp>
        <stp>BONDAVG08572</stp>
        <stp>3년이하(당일)</stp>
        <stp/>
        <stp/>
        <tr r="O213" s="1"/>
      </tp>
      <tp>
        <v>3.302</v>
        <stp/>
        <stp>P</stp>
        <stp>0</stp>
        <stp>IR</stp>
        <stp>BONDAVG08573</stp>
        <stp>3년이하(당일)</stp>
        <stp/>
        <stp/>
        <tr r="O214" s="1"/>
      </tp>
      <tp>
        <v>5.157</v>
        <stp/>
        <stp>P</stp>
        <stp>0</stp>
        <stp>IR</stp>
        <stp>BONDAVG18540</stp>
        <stp>3년이하(당일)</stp>
        <stp/>
        <stp/>
        <tr r="O273" s="1"/>
      </tp>
      <tp>
        <v>3.3410000000000002</v>
        <stp/>
        <stp>P</stp>
        <stp>0</stp>
        <stp>IR</stp>
        <stp>BONDAVG58210</stp>
        <stp>4년이하(당일)</stp>
        <stp/>
        <stp/>
        <tr r="P339" s="1"/>
      </tp>
      <tp>
        <v>3.3559999999999999</v>
        <stp/>
        <stp>P</stp>
        <stp>0</stp>
        <stp>IR</stp>
        <stp>BONDAVG18519</stp>
        <stp>3년이하(당일)</stp>
        <stp/>
        <stp/>
        <tr r="O272" s="1"/>
      </tp>
      <tp>
        <v>3.5070000000000001</v>
        <stp/>
        <stp>P</stp>
        <stp>0</stp>
        <stp>IR</stp>
        <stp>BONDAVG18404</stp>
        <stp>2년이하(당일)</stp>
        <stp/>
        <stp/>
        <tr r="M270" s="1"/>
      </tp>
      <tp>
        <v>3.448</v>
        <stp/>
        <stp>P</stp>
        <stp>0</stp>
        <stp>IR</stp>
        <stp>BONDAVG18403</stp>
        <stp>2년이하(당일)</stp>
        <stp/>
        <stp/>
        <tr r="M269" s="1"/>
      </tp>
      <tp>
        <v>3.4569999999999999</v>
        <stp/>
        <stp>P</stp>
        <stp>0</stp>
        <stp>IR</stp>
        <stp>BONDAVG18497</stp>
        <stp>1년이하(당일)</stp>
        <stp/>
        <stp/>
        <tr r="K271" s="1"/>
      </tp>
      <tp>
        <v>3.4460000000000002</v>
        <stp/>
        <stp>P</stp>
        <stp>0</stp>
        <stp>IR</stp>
        <stp>BONDAVG18796</stp>
        <stp>2년이하(당일)</stp>
        <stp/>
        <stp/>
        <tr r="M275" s="1"/>
      </tp>
      <tp>
        <v>3.1589999999999998</v>
        <stp/>
        <stp>P</stp>
        <stp>0</stp>
        <stp>IR</stp>
        <stp>BONDAVG08683</stp>
        <stp>3년이하(당일)</stp>
        <stp/>
        <stp/>
        <tr r="O215" s="1"/>
      </tp>
      <tp>
        <v>4.1040000000000001</v>
        <stp/>
        <stp>P</stp>
        <stp>0</stp>
        <stp>IR</stp>
        <stp>BONDAVG58676</stp>
        <stp>3년이하(당일)</stp>
        <stp/>
        <stp/>
        <tr r="O340" s="1"/>
      </tp>
      <tp>
        <v>3.5720000000000001</v>
        <stp/>
        <stp>P</stp>
        <stp>0</stp>
        <stp>IR</stp>
        <stp>BONDAVG18667</stp>
        <stp>3년이하(당일)</stp>
        <stp/>
        <stp/>
        <tr r="O274" s="1"/>
      </tp>
      <tp>
        <v>4.7510000000000003</v>
        <stp/>
        <stp>P</stp>
        <stp>0</stp>
        <stp>IR</stp>
        <stp>BONDAVG18034</stp>
        <stp>5년이하(당일)</stp>
        <stp/>
        <stp/>
        <tr r="Q268" s="1"/>
      </tp>
      <tp>
        <v>3.45</v>
        <stp/>
        <stp>P</stp>
        <stp>0</stp>
        <stp>IR</stp>
        <stp>BONDAVG58210</stp>
        <stp>7년이하(당일)</stp>
        <stp/>
        <stp/>
        <tr r="R339" s="1"/>
      </tp>
      <tp>
        <v>3.4580000000000002</v>
        <stp/>
        <stp>P</stp>
        <stp>0</stp>
        <stp>IR</stp>
        <stp>BONDAVG18404</stp>
        <stp>1년이하(당일)</stp>
        <stp/>
        <stp/>
        <tr r="K270" s="1"/>
      </tp>
      <tp>
        <v>3.423</v>
        <stp/>
        <stp>P</stp>
        <stp>0</stp>
        <stp>IR</stp>
        <stp>BONDAVG18403</stp>
        <stp>1년이하(당일)</stp>
        <stp/>
        <stp/>
        <tr r="K269" s="1"/>
      </tp>
      <tp>
        <v>3.4510000000000001</v>
        <stp/>
        <stp>P</stp>
        <stp>0</stp>
        <stp>IR</stp>
        <stp>BONDAVG18796</stp>
        <stp>3년이하(당일)</stp>
        <stp/>
        <stp/>
        <tr r="O275" s="1"/>
      </tp>
      <tp>
        <v>3.2010000000000001</v>
        <stp/>
        <stp>P</stp>
        <stp>0</stp>
        <stp>IR</stp>
        <stp>BONDAVG08683</stp>
        <stp>2년이하(당일)</stp>
        <stp/>
        <stp/>
        <tr r="M215" s="1"/>
      </tp>
      <tp>
        <v>3.3010000000000002</v>
        <stp/>
        <stp>P</stp>
        <stp>0</stp>
        <stp>IR</stp>
        <stp>BONDAVG08572</stp>
        <stp>1년이하(당일)</stp>
        <stp/>
        <stp/>
        <tr r="K213" s="1"/>
      </tp>
      <tp>
        <v>3.3460000000000001</v>
        <stp/>
        <stp>P</stp>
        <stp>0</stp>
        <stp>IR</stp>
        <stp>BONDAVG08573</stp>
        <stp>1년이하(당일)</stp>
        <stp/>
        <stp/>
        <tr r="K214" s="1"/>
      </tp>
      <tp>
        <v>3.839</v>
        <stp/>
        <stp>P</stp>
        <stp>0</stp>
        <stp>IR</stp>
        <stp>BONDAVG58676</stp>
        <stp>2년이하(당일)</stp>
        <stp/>
        <stp/>
        <tr r="M340" s="1"/>
      </tp>
      <tp>
        <v>3.5070000000000001</v>
        <stp/>
        <stp>P</stp>
        <stp>0</stp>
        <stp>IR</stp>
        <stp>BONDAVG18667</stp>
        <stp>2년이하(당일)</stp>
        <stp/>
        <stp/>
        <tr r="M274" s="1"/>
      </tp>
      <tp>
        <v>4.6760000000000002</v>
        <stp/>
        <stp>P</stp>
        <stp>0</stp>
        <stp>IR</stp>
        <stp>BONDAVG18540</stp>
        <stp>1년이하(당일)</stp>
        <stp/>
        <stp/>
        <tr r="K273" s="1"/>
      </tp>
      <tp>
        <v>4.6079999999999997</v>
        <stp/>
        <stp>P</stp>
        <stp>0</stp>
        <stp>IR</stp>
        <stp>BONDAVG18034</stp>
        <stp>4년이하(당일)</stp>
        <stp/>
        <stp/>
        <tr r="P268" s="1"/>
      </tp>
      <tp>
        <v>3.3580000000000001</v>
        <stp/>
        <stp>P</stp>
        <stp>0</stp>
        <stp>IR</stp>
        <stp>BONDAVG18519</stp>
        <stp>1년이하(당일)</stp>
        <stp/>
        <stp/>
        <tr r="K272" s="1"/>
      </tp>
      <tp>
        <v>3.82</v>
        <stp/>
        <stp>P</stp>
        <stp>0</stp>
        <stp>IR</stp>
        <stp>BONDAVG18869</stp>
        <stp>3년이하(당일)</stp>
        <stp/>
        <stp/>
        <tr r="O276" s="1"/>
      </tp>
      <tp>
        <v>3.198</v>
        <stp/>
        <stp>P</stp>
        <stp>0</stp>
        <stp>IR</stp>
        <stp>BONDAVG08918</stp>
        <stp>2년이하(당일)</stp>
        <stp/>
        <stp/>
        <tr r="M217" s="1"/>
      </tp>
      <tp>
        <v>6.0049999999999999</v>
        <stp/>
        <stp>P</stp>
        <stp>0</stp>
        <stp>IR</stp>
        <stp>BONDAVG08805</stp>
        <stp>3년이하(당일)</stp>
        <stp/>
        <stp/>
        <tr r="O216" s="1"/>
      </tp>
      <tp>
        <v>3.7389999999999999</v>
        <stp/>
        <stp>P</stp>
        <stp>0</stp>
        <stp>IR</stp>
        <stp>BONDAVG18869</stp>
        <stp>2년이하(당일)</stp>
        <stp/>
        <stp/>
        <tr r="M276" s="1"/>
      </tp>
      <tp>
        <v>3.1640000000000001</v>
        <stp/>
        <stp>P</stp>
        <stp>0</stp>
        <stp>IR</stp>
        <stp>BONDAVG08918</stp>
        <stp>3년이하(당일)</stp>
        <stp/>
        <stp/>
        <tr r="O217" s="1"/>
      </tp>
      <tp>
        <v>5.6740000000000004</v>
        <stp/>
        <stp>P</stp>
        <stp>0</stp>
        <stp>IR</stp>
        <stp>BONDAVG08805</stp>
        <stp>2년이하(당일)</stp>
        <stp/>
        <stp/>
        <tr r="M216" s="1"/>
      </tp>
      <tp>
        <v>3.6619999999999999</v>
        <stp/>
        <stp>P</stp>
        <stp>0</stp>
        <stp>IR</stp>
        <stp>BONDAVG18869</stp>
        <stp>1년이하(당일)</stp>
        <stp/>
        <stp/>
        <tr r="K276" s="1"/>
      </tp>
      <tp>
        <v>5.4989999999999997</v>
        <stp/>
        <stp>P</stp>
        <stp>0</stp>
        <stp>IR</stp>
        <stp>BONDAVG08805</stp>
        <stp>1년이하(당일)</stp>
        <stp/>
        <stp/>
        <tr r="K216" s="1"/>
      </tp>
      <tp>
        <v>3.278</v>
        <stp/>
        <stp>P</stp>
        <stp>0</stp>
        <stp>IR</stp>
        <stp>BONDAVG08918</stp>
        <stp>1년이하(당일)</stp>
        <stp/>
        <stp/>
        <tr r="K217" s="1"/>
      </tp>
      <tp>
        <v>4.2190000000000003</v>
        <stp/>
        <stp>P</stp>
        <stp>0</stp>
        <stp>IR</stp>
        <stp>BONDAVG18869</stp>
        <stp>7년이하(당일)</stp>
        <stp/>
        <stp/>
        <tr r="R276" s="1"/>
      </tp>
      <tp>
        <v>7.0460000000000003</v>
        <stp/>
        <stp>P</stp>
        <stp>0</stp>
        <stp>IR</stp>
        <stp>BONDAVG08805</stp>
        <stp>7년이하(당일)</stp>
        <stp/>
        <stp/>
        <tr r="R216" s="1"/>
      </tp>
      <tp>
        <v>3.238</v>
        <stp/>
        <stp>P</stp>
        <stp>0</stp>
        <stp>IR</stp>
        <stp>BONDAVG08918</stp>
        <stp>7년이하(당일)</stp>
        <stp/>
        <stp/>
        <tr r="R217" s="1"/>
      </tp>
      <tp>
        <v>4.0259999999999998</v>
        <stp/>
        <stp>P</stp>
        <stp>0</stp>
        <stp>IR</stp>
        <stp>BONDAVG18869</stp>
        <stp>5년이하(당일)</stp>
        <stp/>
        <stp/>
        <tr r="Q276" s="1"/>
      </tp>
      <tp>
        <v>3.1840000000000002</v>
        <stp/>
        <stp>P</stp>
        <stp>0</stp>
        <stp>IR</stp>
        <stp>BONDAVG08918</stp>
        <stp>4년이하(당일)</stp>
        <stp/>
        <stp/>
        <tr r="P217" s="1"/>
      </tp>
      <tp>
        <v>6.87</v>
        <stp/>
        <stp>P</stp>
        <stp>0</stp>
        <stp>IR</stp>
        <stp>BONDAVG08805</stp>
        <stp>5년이하(당일)</stp>
        <stp/>
        <stp/>
        <tr r="Q216" s="1"/>
      </tp>
      <tp>
        <v>3.911</v>
        <stp/>
        <stp>P</stp>
        <stp>0</stp>
        <stp>IR</stp>
        <stp>BONDAVG18869</stp>
        <stp>4년이하(당일)</stp>
        <stp/>
        <stp/>
        <tr r="P276" s="1"/>
      </tp>
      <tp>
        <v>3.2120000000000002</v>
        <stp/>
        <stp>P</stp>
        <stp>0</stp>
        <stp>IR</stp>
        <stp>BONDAVG08918</stp>
        <stp>5년이하(당일)</stp>
        <stp/>
        <stp/>
        <tr r="Q217" s="1"/>
      </tp>
      <tp>
        <v>6.4459999999999997</v>
        <stp/>
        <stp>P</stp>
        <stp>0</stp>
        <stp>IR</stp>
        <stp>BONDAVG08805</stp>
        <stp>4년이하(당일)</stp>
        <stp/>
        <stp/>
        <tr r="P216" s="1"/>
      </tp>
      <tp>
        <v>3.536</v>
        <stp/>
        <stp>P</stp>
        <stp>0</stp>
        <stp>IR</stp>
        <stp>BONDAVG18796</stp>
        <stp>3월이하(당일)</stp>
        <stp/>
        <stp/>
        <tr r="H275" s="1"/>
      </tp>
      <tp>
        <v>3.4089999999999998</v>
        <stp/>
        <stp>P</stp>
        <stp>0</stp>
        <stp>IR</stp>
        <stp>BONDAVG58210</stp>
        <stp>6월이하(당일)</stp>
        <stp/>
        <stp/>
        <tr r="I339" s="1"/>
      </tp>
      <tp>
        <v>3.4</v>
        <stp/>
        <stp>P</stp>
        <stp>0</stp>
        <stp>IR</stp>
        <stp>BONDAVG08683</stp>
        <stp>3월이하(당일)</stp>
        <stp/>
        <stp/>
        <tr r="H215" s="1"/>
      </tp>
      <tp>
        <v>3.5790000000000002</v>
        <stp/>
        <stp>P</stp>
        <stp>0</stp>
        <stp>IR</stp>
        <stp>BONDAVG58676</stp>
        <stp>3월이하(당일)</stp>
        <stp/>
        <stp/>
        <tr r="H340" s="1"/>
      </tp>
      <tp>
        <v>3.5409999999999999</v>
        <stp/>
        <stp>P</stp>
        <stp>0</stp>
        <stp>IR</stp>
        <stp>BONDAVG18667</stp>
        <stp>3월이하(당일)</stp>
        <stp/>
        <stp/>
        <tr r="H274" s="1"/>
      </tp>
      <tp>
        <v>3.4260000000000002</v>
        <stp/>
        <stp>P</stp>
        <stp>0</stp>
        <stp>IR</stp>
        <stp>BONDAVG08572</stp>
        <stp>3월이하(당일)</stp>
        <stp/>
        <stp/>
        <tr r="H213" s="1"/>
      </tp>
      <tp>
        <v>3.4350000000000001</v>
        <stp/>
        <stp>P</stp>
        <stp>0</stp>
        <stp>IR</stp>
        <stp>BONDAVG08573</stp>
        <stp>3월이하(당일)</stp>
        <stp/>
        <stp/>
        <tr r="H214" s="1"/>
      </tp>
      <tp>
        <v>4.4009999999999998</v>
        <stp/>
        <stp>P</stp>
        <stp>0</stp>
        <stp>IR</stp>
        <stp>BONDAVG18540</stp>
        <stp>3월이하(당일)</stp>
        <stp/>
        <stp/>
        <tr r="H273" s="1"/>
      </tp>
      <tp>
        <v>4.1230000000000002</v>
        <stp/>
        <stp>P</stp>
        <stp>0</stp>
        <stp>IR</stp>
        <stp>BONDAVG18034</stp>
        <stp>6월이하(당일)</stp>
        <stp/>
        <stp/>
        <tr r="I268" s="1"/>
      </tp>
      <tp>
        <v>3.476</v>
        <stp/>
        <stp>P</stp>
        <stp>0</stp>
        <stp>IR</stp>
        <stp>BONDAVG18519</stp>
        <stp>3월이하(당일)</stp>
        <stp/>
        <stp/>
        <tr r="H272" s="1"/>
      </tp>
      <tp>
        <v>3.4820000000000002</v>
        <stp/>
        <stp>P</stp>
        <stp>0</stp>
        <stp>IR</stp>
        <stp>BONDAVG18497</stp>
        <stp>3월이하(당일)</stp>
        <stp/>
        <stp/>
        <tr r="H271" s="1"/>
      </tp>
      <tp>
        <v>3.5379999999999998</v>
        <stp/>
        <stp>P</stp>
        <stp>0</stp>
        <stp>IR</stp>
        <stp>BONDAVG18404</stp>
        <stp>3월이하(당일)</stp>
        <stp/>
        <stp/>
        <tr r="H270" s="1"/>
      </tp>
      <tp>
        <v>3.5059999999999998</v>
        <stp/>
        <stp>P</stp>
        <stp>0</stp>
        <stp>IR</stp>
        <stp>BONDAVG18403</stp>
        <stp>3월이하(당일)</stp>
        <stp/>
        <stp/>
        <tr r="H269" s="1"/>
      </tp>
      <tp>
        <v>3.39</v>
        <stp/>
        <stp>P</stp>
        <stp>0</stp>
        <stp>IR</stp>
        <stp>BONDAVG08683</stp>
        <stp>6월이하(당일)</stp>
        <stp/>
        <stp/>
        <tr r="I215" s="1"/>
      </tp>
      <tp>
        <v>3.665</v>
        <stp/>
        <stp>P</stp>
        <stp>0</stp>
        <stp>IR</stp>
        <stp>BONDAVG58676</stp>
        <stp>6월이하(당일)</stp>
        <stp/>
        <stp/>
        <tr r="I340" s="1"/>
      </tp>
      <tp>
        <v>3.5430000000000001</v>
        <stp/>
        <stp>P</stp>
        <stp>0</stp>
        <stp>IR</stp>
        <stp>BONDAVG18667</stp>
        <stp>6월이하(당일)</stp>
        <stp/>
        <stp/>
        <tr r="I274" s="1"/>
      </tp>
      <tp>
        <v>3.3050000000000002</v>
        <stp/>
        <stp>P</stp>
        <stp>0</stp>
        <stp>IR</stp>
        <stp>BONDAVG08918</stp>
        <stp>9월이하(당일)</stp>
        <stp/>
        <stp/>
        <tr r="J217" s="1"/>
      </tp>
      <tp>
        <v>3.5350000000000001</v>
        <stp/>
        <stp>P</stp>
        <stp>0</stp>
        <stp>IR</stp>
        <stp>BONDAVG18796</stp>
        <stp>6월이하(당일)</stp>
        <stp/>
        <stp/>
        <tr r="I275" s="1"/>
      </tp>
      <tp>
        <v>3.68</v>
        <stp/>
        <stp>P</stp>
        <stp>0</stp>
        <stp>IR</stp>
        <stp>BONDAVG18869</stp>
        <stp>9월이하(당일)</stp>
        <stp/>
        <stp/>
        <tr r="J276" s="1"/>
      </tp>
      <tp>
        <v>3.4220000000000002</v>
        <stp/>
        <stp>P</stp>
        <stp>0</stp>
        <stp>IR</stp>
        <stp>BONDAVG58210</stp>
        <stp>3월이하(당일)</stp>
        <stp/>
        <stp/>
        <tr r="H339" s="1"/>
      </tp>
      <tp>
        <v>5.452</v>
        <stp/>
        <stp>P</stp>
        <stp>0</stp>
        <stp>IR</stp>
        <stp>BONDAVG08805</stp>
        <stp>9월이하(당일)</stp>
        <stp/>
        <stp/>
        <tr r="J216" s="1"/>
      </tp>
      <tp>
        <v>3.4660000000000002</v>
        <stp/>
        <stp>P</stp>
        <stp>0</stp>
        <stp>IR</stp>
        <stp>BONDAVG18497</stp>
        <stp>6월이하(당일)</stp>
        <stp/>
        <stp/>
        <tr r="I271" s="1"/>
      </tp>
      <tp>
        <v>3.5329999999999999</v>
        <stp/>
        <stp>P</stp>
        <stp>0</stp>
        <stp>IR</stp>
        <stp>BONDAVG18404</stp>
        <stp>6월이하(당일)</stp>
        <stp/>
        <stp/>
        <tr r="I270" s="1"/>
      </tp>
      <tp>
        <v>3.5049999999999999</v>
        <stp/>
        <stp>P</stp>
        <stp>0</stp>
        <stp>IR</stp>
        <stp>BONDAVG18403</stp>
        <stp>6월이하(당일)</stp>
        <stp/>
        <stp/>
        <tr r="I269" s="1"/>
      </tp>
      <tp>
        <v>3.4129999999999998</v>
        <stp/>
        <stp>P</stp>
        <stp>0</stp>
        <stp>IR</stp>
        <stp>BONDAVG08572</stp>
        <stp>6월이하(당일)</stp>
        <stp/>
        <stp/>
        <tr r="I213" s="1"/>
      </tp>
      <tp>
        <v>3.4510000000000001</v>
        <stp/>
        <stp>P</stp>
        <stp>0</stp>
        <stp>IR</stp>
        <stp>BONDAVG08573</stp>
        <stp>6월이하(당일)</stp>
        <stp/>
        <stp/>
        <tr r="I214" s="1"/>
      </tp>
      <tp>
        <v>4.5190000000000001</v>
        <stp/>
        <stp>P</stp>
        <stp>0</stp>
        <stp>IR</stp>
        <stp>BONDAVG18540</stp>
        <stp>6월이하(당일)</stp>
        <stp/>
        <stp/>
        <tr r="I273" s="1"/>
      </tp>
      <tp>
        <v>3.8540000000000001</v>
        <stp/>
        <stp>P</stp>
        <stp>0</stp>
        <stp>IR</stp>
        <stp>BONDAVG18034</stp>
        <stp>3월이하(당일)</stp>
        <stp/>
        <stp/>
        <tr r="H268" s="1"/>
      </tp>
      <tp>
        <v>3.4620000000000002</v>
        <stp/>
        <stp>P</stp>
        <stp>0</stp>
        <stp>IR</stp>
        <stp>BONDAVG18519</stp>
        <stp>6월이하(당일)</stp>
        <stp/>
        <stp/>
        <tr r="I272" s="1"/>
      </tp>
      <tp>
        <v>3.3279999999999998</v>
        <stp/>
        <stp>P</stp>
        <stp>0</stp>
        <stp>IR</stp>
        <stp>BONDAVG08572</stp>
        <stp>9월이하(당일)</stp>
        <stp/>
        <stp/>
        <tr r="J213" s="1"/>
      </tp>
      <tp>
        <v>3.3740000000000001</v>
        <stp/>
        <stp>P</stp>
        <stp>0</stp>
        <stp>IR</stp>
        <stp>BONDAVG08573</stp>
        <stp>9월이하(당일)</stp>
        <stp/>
        <stp/>
        <tr r="J214" s="1"/>
      </tp>
      <tp>
        <v>4.5910000000000002</v>
        <stp/>
        <stp>P</stp>
        <stp>0</stp>
        <stp>IR</stp>
        <stp>BONDAVG18540</stp>
        <stp>9월이하(당일)</stp>
        <stp/>
        <stp/>
        <tr r="J273" s="1"/>
      </tp>
      <tp>
        <v>3.399</v>
        <stp/>
        <stp>P</stp>
        <stp>0</stp>
        <stp>IR</stp>
        <stp>BONDAVG18519</stp>
        <stp>9월이하(당일)</stp>
        <stp/>
        <stp/>
        <tr r="J272" s="1"/>
      </tp>
      <tp>
        <v>3.4260000000000002</v>
        <stp/>
        <stp>P</stp>
        <stp>0</stp>
        <stp>IR</stp>
        <stp>BONDAVG18497</stp>
        <stp>9월이하(당일)</stp>
        <stp/>
        <stp/>
        <tr r="J271" s="1"/>
      </tp>
      <tp>
        <v>3.4729999999999999</v>
        <stp/>
        <stp>P</stp>
        <stp>0</stp>
        <stp>IR</stp>
        <stp>BONDAVG18404</stp>
        <stp>9월이하(당일)</stp>
        <stp/>
        <stp/>
        <tr r="J270" s="1"/>
      </tp>
      <tp>
        <v>3.4550000000000001</v>
        <stp/>
        <stp>P</stp>
        <stp>0</stp>
        <stp>IR</stp>
        <stp>BONDAVG18403</stp>
        <stp>9월이하(당일)</stp>
        <stp/>
        <stp/>
        <tr r="J269" s="1"/>
      </tp>
      <tp>
        <v>3.4780000000000002</v>
        <stp/>
        <stp>P</stp>
        <stp>0</stp>
        <stp>IR</stp>
        <stp>BONDAVG18796</stp>
        <stp>9월이하(당일)</stp>
        <stp/>
        <stp/>
        <tr r="J275" s="1"/>
      </tp>
      <tp>
        <v>3.718</v>
        <stp/>
        <stp>P</stp>
        <stp>0</stp>
        <stp>IR</stp>
        <stp>BONDAVG18869</stp>
        <stp>6월이하(당일)</stp>
        <stp/>
        <stp/>
        <tr r="I276" s="1"/>
      </tp>
      <tp>
        <v>5.4109999999999996</v>
        <stp/>
        <stp>P</stp>
        <stp>0</stp>
        <stp>IR</stp>
        <stp>BONDAVG08805</stp>
        <stp>6월이하(당일)</stp>
        <stp/>
        <stp/>
        <tr r="I216" s="1"/>
      </tp>
      <tp>
        <v>3.3050000000000002</v>
        <stp/>
        <stp>P</stp>
        <stp>0</stp>
        <stp>IR</stp>
        <stp>BONDAVG08683</stp>
        <stp>9월이하(당일)</stp>
        <stp/>
        <stp/>
        <tr r="J215" s="1"/>
      </tp>
      <tp>
        <v>3.681</v>
        <stp/>
        <stp>P</stp>
        <stp>0</stp>
        <stp>IR</stp>
        <stp>BONDAVG58676</stp>
        <stp>9월이하(당일)</stp>
        <stp/>
        <stp/>
        <tr r="J340" s="1"/>
      </tp>
      <tp>
        <v>3.4790000000000001</v>
        <stp/>
        <stp>P</stp>
        <stp>0</stp>
        <stp>IR</stp>
        <stp>BONDAVG18667</stp>
        <stp>9월이하(당일)</stp>
        <stp/>
        <stp/>
        <tr r="J274" s="1"/>
      </tp>
      <tp>
        <v>3.3919999999999999</v>
        <stp/>
        <stp>P</stp>
        <stp>0</stp>
        <stp>IR</stp>
        <stp>BONDAVG08918</stp>
        <stp>6월이하(당일)</stp>
        <stp/>
        <stp/>
        <tr r="I217" s="1"/>
      </tp>
      <tp>
        <v>4.1989999999999998</v>
        <stp/>
        <stp>P</stp>
        <stp>0</stp>
        <stp>IR</stp>
        <stp>BONDAVG18034</stp>
        <stp>9월이하(당일)</stp>
        <stp/>
        <stp/>
        <tr r="J268" s="1"/>
      </tp>
      <tp>
        <v>3.3959999999999999</v>
        <stp/>
        <stp>P</stp>
        <stp>0</stp>
        <stp>IR</stp>
        <stp>BONDAVG08918</stp>
        <stp>3월이하(당일)</stp>
        <stp/>
        <stp/>
        <tr r="H217" s="1"/>
      </tp>
      <tp>
        <v>3.7130000000000001</v>
        <stp/>
        <stp>P</stp>
        <stp>0</stp>
        <stp>IR</stp>
        <stp>BONDAVG18869</stp>
        <stp>3월이하(당일)</stp>
        <stp/>
        <stp/>
        <tr r="H276" s="1"/>
      </tp>
      <tp>
        <v>3.3450000000000002</v>
        <stp/>
        <stp>P</stp>
        <stp>0</stp>
        <stp>IR</stp>
        <stp>BONDAVG58210</stp>
        <stp>9월이하(당일)</stp>
        <stp/>
        <stp/>
        <tr r="J339" s="1"/>
      </tp>
      <tp>
        <v>5.3079999999999998</v>
        <stp/>
        <stp>P</stp>
        <stp>0</stp>
        <stp>IR</stp>
        <stp>BONDAVG08805</stp>
        <stp>3월이하(당일)</stp>
        <stp/>
        <stp/>
        <tr r="H216" s="1"/>
      </tp>
      <tp>
        <v>4.2889999999999997</v>
        <stp/>
        <stp>P</stp>
        <stp>0</stp>
        <stp>IR</stp>
        <stp>BONDAVG18034</stp>
        <stp>1.5년이하(당일)</stp>
        <stp/>
        <stp/>
        <tr r="L268" s="1"/>
      </tp>
      <tp>
        <v>4.34</v>
        <stp/>
        <stp>P</stp>
        <stp>0</stp>
        <stp>IR</stp>
        <stp>BONDAVG18034</stp>
        <stp>2.5년이하(당일)</stp>
        <stp/>
        <stp/>
        <tr r="N268" s="1"/>
      </tp>
      <tp>
        <v>3.7559999999999998</v>
        <stp/>
        <stp>P</stp>
        <stp>0</stp>
        <stp>IR</stp>
        <stp>BONDAVG00235</stp>
        <stp>2.5년이하(당일)</stp>
        <stp/>
        <stp/>
        <tr r="N38" s="1"/>
      </tp>
      <tp>
        <v>3.6629999999999998</v>
        <stp/>
        <stp>P</stp>
        <stp>0</stp>
        <stp>IR</stp>
        <stp>BONDAVG00235</stp>
        <stp>1.5년이하(당일)</stp>
        <stp/>
        <stp/>
        <tr r="L38" s="1"/>
      </tp>
      <tp>
        <v>3.4910000000000001</v>
        <stp/>
        <stp>P</stp>
        <stp>0</stp>
        <stp>IR</stp>
        <stp>BONDAVG07935</stp>
        <stp>1.5년이하(당일)</stp>
        <stp/>
        <stp/>
        <tr r="L212" s="1"/>
      </tp>
      <tp>
        <v>3.5470000000000002</v>
        <stp/>
        <stp>P</stp>
        <stp>0</stp>
        <stp>IR</stp>
        <stp>BONDAVG07935</stp>
        <stp>2.5년이하(당일)</stp>
        <stp/>
        <stp/>
        <tr r="N212" s="1"/>
      </tp>
      <tp>
        <v>3.3919999999999999</v>
        <stp/>
        <stp>P</stp>
        <stp>0</stp>
        <stp>IR</stp>
        <stp>BONDAVG06535</stp>
        <stp>1.5년이하(당일)</stp>
        <stp/>
        <stp/>
        <tr r="L207" s="1"/>
      </tp>
      <tp>
        <v>3.4430000000000001</v>
        <stp/>
        <stp>P</stp>
        <stp>0</stp>
        <stp>IR</stp>
        <stp>BONDAVG06535</stp>
        <stp>2.5년이하(당일)</stp>
        <stp/>
        <stp/>
        <tr r="N207" s="1"/>
      </tp>
      <tp>
        <v>3.9359999999999999</v>
        <stp/>
        <stp>P</stp>
        <stp>0</stp>
        <stp>IR</stp>
        <stp>BONDAVG06235</stp>
        <stp>2.5년이하(당일)</stp>
        <stp/>
        <stp/>
        <tr r="N203" s="1"/>
      </tp>
      <tp>
        <v>3.7930000000000001</v>
        <stp/>
        <stp>P</stp>
        <stp>0</stp>
        <stp>IR</stp>
        <stp>BONDAVG06235</stp>
        <stp>1.5년이하(당일)</stp>
        <stp/>
        <stp/>
        <tr r="L203" s="1"/>
      </tp>
      <tp>
        <v>3.218</v>
        <stp/>
        <stp>P</stp>
        <stp>0</stp>
        <stp>IR</stp>
        <stp>BONDAVG03934</stp>
        <stp>1.5년이하(당일)</stp>
        <stp/>
        <stp/>
        <tr r="L167" s="1"/>
      </tp>
      <tp>
        <v>3.1720000000000002</v>
        <stp/>
        <stp>P</stp>
        <stp>0</stp>
        <stp>IR</stp>
        <stp>BONDAVG03934</stp>
        <stp>2.5년이하(당일)</stp>
        <stp/>
        <stp/>
        <tr r="N167" s="1"/>
      </tp>
      <tp>
        <v>3.8540000000000001</v>
        <stp/>
        <stp>P</stp>
        <stp>0</stp>
        <stp>IR</stp>
        <stp>BONDAVG52931</stp>
        <stp>1.5년이하(당일)</stp>
        <stp/>
        <stp/>
        <tr r="L318" s="1"/>
      </tp>
      <tp>
        <v>3.9689999999999999</v>
        <stp/>
        <stp>P</stp>
        <stp>0</stp>
        <stp>IR</stp>
        <stp>BONDAVG52931</stp>
        <stp>2.5년이하(당일)</stp>
        <stp/>
        <stp/>
        <tr r="N318" s="1"/>
      </tp>
      <tp>
        <v>4.8520000000000003</v>
        <stp/>
        <stp>P</stp>
        <stp>0</stp>
        <stp>IR</stp>
        <stp>BONDAVG00734</stp>
        <stp>2.5년이하(당일)</stp>
        <stp/>
        <stp/>
        <tr r="N74" s="1"/>
      </tp>
      <tp>
        <v>4.66</v>
        <stp/>
        <stp>P</stp>
        <stp>0</stp>
        <stp>IR</stp>
        <stp>BONDAVG00734</stp>
        <stp>1.5년이하(당일)</stp>
        <stp/>
        <stp/>
        <tr r="L74" s="1"/>
      </tp>
      <tp>
        <v>5.016</v>
        <stp/>
        <stp>P</stp>
        <stp>0</stp>
        <stp>IR</stp>
        <stp>BONDAVG00334</stp>
        <stp>2.5년이하(당일)</stp>
        <stp/>
        <stp/>
        <tr r="N41" s="1"/>
      </tp>
      <tp>
        <v>4.8250000000000002</v>
        <stp/>
        <stp>P</stp>
        <stp>0</stp>
        <stp>IR</stp>
        <stp>BONDAVG00334</stp>
        <stp>1.5년이하(당일)</stp>
        <stp/>
        <stp/>
        <tr r="L41" s="1"/>
      </tp>
      <tp>
        <v>3.4260000000000002</v>
        <stp/>
        <stp>P</stp>
        <stp>0</stp>
        <stp>IR</stp>
        <stp>BONDAVG00834</stp>
        <stp>1.5년이하(당일)</stp>
        <stp/>
        <stp/>
        <tr r="L77" s="1"/>
      </tp>
      <tp>
        <v>3.5110000000000001</v>
        <stp/>
        <stp>P</stp>
        <stp>0</stp>
        <stp>IR</stp>
        <stp>BONDAVG00834</stp>
        <stp>2.5년이하(당일)</stp>
        <stp/>
        <stp/>
        <tr r="N77" s="1"/>
      </tp>
      <tp>
        <v>3.7890000000000001</v>
        <stp/>
        <stp>P</stp>
        <stp>0</stp>
        <stp>IR</stp>
        <stp>BONDAVG05534</stp>
        <stp>1.5년이하(당일)</stp>
        <stp/>
        <stp/>
        <tr r="L196" s="1"/>
      </tp>
      <tp>
        <v>3.8959999999999999</v>
        <stp/>
        <stp>P</stp>
        <stp>0</stp>
        <stp>IR</stp>
        <stp>BONDAVG05534</stp>
        <stp>2.5년이하(당일)</stp>
        <stp/>
        <stp/>
        <tr r="N196" s="1"/>
      </tp>
      <tp>
        <v>3.44</v>
        <stp/>
        <stp>P</stp>
        <stp>0</stp>
        <stp>IR</stp>
        <stp>BONDAVG04934</stp>
        <stp>1.5년이하(당일)</stp>
        <stp/>
        <stp/>
        <tr r="L191" s="1"/>
      </tp>
      <tp>
        <v>3.4849999999999999</v>
        <stp/>
        <stp>P</stp>
        <stp>0</stp>
        <stp>IR</stp>
        <stp>BONDAVG04934</stp>
        <stp>2.5년이하(당일)</stp>
        <stp/>
        <stp/>
        <tr r="N191" s="1"/>
      </tp>
      <tp>
        <v>6.1989999999999998</v>
        <stp/>
        <stp>P</stp>
        <stp>0</stp>
        <stp>IR</stp>
        <stp>BONDAVG03837</stp>
        <stp>1.5년이하(당일)</stp>
        <stp/>
        <stp/>
        <tr r="L157" s="1"/>
      </tp>
      <tp>
        <v>3.3029999999999999</v>
        <stp/>
        <stp>P</stp>
        <stp>0</stp>
        <stp>IR</stp>
        <stp>BONDAVG03937</stp>
        <stp>1.5년이하(당일)</stp>
        <stp/>
        <stp/>
        <tr r="L169" s="1"/>
      </tp>
      <tp>
        <v>3.2650000000000001</v>
        <stp/>
        <stp>P</stp>
        <stp>0</stp>
        <stp>IR</stp>
        <stp>BONDAVG03937</stp>
        <stp>2.5년이하(당일)</stp>
        <stp/>
        <stp/>
        <tr r="N169" s="1"/>
      </tp>
      <tp>
        <v>6.423</v>
        <stp/>
        <stp>P</stp>
        <stp>0</stp>
        <stp>IR</stp>
        <stp>BONDAVG03837</stp>
        <stp>2.5년이하(당일)</stp>
        <stp/>
        <stp/>
        <tr r="N157" s="1"/>
      </tp>
      <tp>
        <v>3.6379999999999999</v>
        <stp/>
        <stp>P</stp>
        <stp>0</stp>
        <stp>IR</stp>
        <stp>BONDAVG52932</stp>
        <stp>1.5년이하(당일)</stp>
        <stp/>
        <stp/>
        <tr r="L319" s="1"/>
      </tp>
      <tp>
        <v>3.7829999999999999</v>
        <stp/>
        <stp>P</stp>
        <stp>0</stp>
        <stp>IR</stp>
        <stp>BONDAVG52932</stp>
        <stp>2.5년이하(당일)</stp>
        <stp/>
        <stp/>
        <tr r="N319" s="1"/>
      </tp>
      <tp>
        <v>4.1970000000000001</v>
        <stp/>
        <stp>P</stp>
        <stp>0</stp>
        <stp>IR</stp>
        <stp>BONDAVG67631</stp>
        <stp>2.5년이하(당일)</stp>
        <stp/>
        <stp/>
        <tr r="N364" s="1"/>
      </tp>
      <tp>
        <v>4.03</v>
        <stp/>
        <stp>P</stp>
        <stp>0</stp>
        <stp>IR</stp>
        <stp>BONDAVG67631</stp>
        <stp>1.5년이하(당일)</stp>
        <stp/>
        <stp/>
        <tr r="L364" s="1"/>
      </tp>
      <tp>
        <v>3.2730000000000001</v>
        <stp/>
        <stp>P</stp>
        <stp>0</stp>
        <stp>IR</stp>
        <stp>BONDAVG05537</stp>
        <stp>1.5년이하(당일)</stp>
        <stp/>
        <stp/>
        <tr r="L198" s="1"/>
      </tp>
      <tp>
        <v>3.2690000000000001</v>
        <stp/>
        <stp>P</stp>
        <stp>0</stp>
        <stp>IR</stp>
        <stp>BONDAVG05537</stp>
        <stp>2.5년이하(당일)</stp>
        <stp/>
        <stp/>
        <tr r="N198" s="1"/>
      </tp>
      <tp>
        <v>3.2829999999999999</v>
        <stp/>
        <stp>P</stp>
        <stp>0</stp>
        <stp>IR</stp>
        <stp>BONDAVG03936</stp>
        <stp>1.5년이하(당일)</stp>
        <stp/>
        <stp/>
        <tr r="L168" s="1"/>
      </tp>
      <tp>
        <v>3.25</v>
        <stp/>
        <stp>P</stp>
        <stp>0</stp>
        <stp>IR</stp>
        <stp>BONDAVG03936</stp>
        <stp>2.5년이하(당일)</stp>
        <stp/>
        <stp/>
        <tr r="N168" s="1"/>
      </tp>
      <tp>
        <v>3.7650000000000001</v>
        <stp/>
        <stp>P</stp>
        <stp>0</stp>
        <stp>IR</stp>
        <stp>BONDAVG52933</stp>
        <stp>1.5년이하(당일)</stp>
        <stp/>
        <stp/>
        <tr r="L320" s="1"/>
      </tp>
      <tp>
        <v>3.8660000000000001</v>
        <stp/>
        <stp>P</stp>
        <stp>0</stp>
        <stp>IR</stp>
        <stp>BONDAVG52933</stp>
        <stp>2.5년이하(당일)</stp>
        <stp/>
        <stp/>
        <tr r="N320" s="1"/>
      </tp>
      <tp>
        <v>3.5510000000000002</v>
        <stp/>
        <stp>P</stp>
        <stp>0</stp>
        <stp>IR</stp>
        <stp>BONDAVG01536</stp>
        <stp>1.5년이하(당일)</stp>
        <stp/>
        <stp/>
        <tr r="L97" s="1"/>
      </tp>
      <tp>
        <v>3.5379999999999998</v>
        <stp/>
        <stp>P</stp>
        <stp>0</stp>
        <stp>IR</stp>
        <stp>BONDAVG01636</stp>
        <stp>2.5년이하(당일)</stp>
        <stp/>
        <stp/>
        <tr r="N99" s="1"/>
      </tp>
      <tp>
        <v>3.6619999999999999</v>
        <stp/>
        <stp>P</stp>
        <stp>0</stp>
        <stp>IR</stp>
        <stp>BONDAVG01536</stp>
        <stp>2.5년이하(당일)</stp>
        <stp/>
        <stp/>
        <tr r="N97" s="1"/>
      </tp>
      <tp>
        <v>3.4980000000000002</v>
        <stp/>
        <stp>P</stp>
        <stp>0</stp>
        <stp>IR</stp>
        <stp>BONDAVG01636</stp>
        <stp>1.5년이하(당일)</stp>
        <stp/>
        <stp/>
        <tr r="L99" s="1"/>
      </tp>
      <tp>
        <v>4.2969999999999997</v>
        <stp/>
        <stp>P</stp>
        <stp>0</stp>
        <stp>IR</stp>
        <stp>BONDAVG41132</stp>
        <stp>1.5년이하(당일)</stp>
        <stp/>
        <stp/>
        <tr r="L289" s="1"/>
      </tp>
      <tp>
        <v>4.3380000000000001</v>
        <stp/>
        <stp>P</stp>
        <stp>0</stp>
        <stp>IR</stp>
        <stp>BONDAVG41132</stp>
        <stp>2.5년이하(당일)</stp>
        <stp/>
        <stp/>
        <tr r="N289" s="1"/>
      </tp>
      <tp>
        <v>4.7670000000000003</v>
        <stp/>
        <stp>P</stp>
        <stp>0</stp>
        <stp>IR</stp>
        <stp>BONDAVG00636</stp>
        <stp>2.5년이하(당일)</stp>
        <stp/>
        <stp/>
        <tr r="N71" s="1"/>
      </tp>
      <tp>
        <v>4.6790000000000003</v>
        <stp/>
        <stp>P</stp>
        <stp>0</stp>
        <stp>IR</stp>
        <stp>BONDAVG00636</stp>
        <stp>1.5년이하(당일)</stp>
        <stp/>
        <stp/>
        <tr r="L71" s="1"/>
      </tp>
      <tp>
        <v>3.266</v>
        <stp/>
        <stp>P</stp>
        <stp>0</stp>
        <stp>IR</stp>
        <stp>BONDAVG05536</stp>
        <stp>1.5년이하(당일)</stp>
        <stp/>
        <stp/>
        <tr r="L197" s="1"/>
      </tp>
      <tp>
        <v>3.2610000000000001</v>
        <stp/>
        <stp>P</stp>
        <stp>0</stp>
        <stp>IR</stp>
        <stp>BONDAVG05536</stp>
        <stp>2.5년이하(당일)</stp>
        <stp/>
        <stp/>
        <tr r="N197" s="1"/>
      </tp>
      <tp>
        <v>4.6070000000000002</v>
        <stp/>
        <stp>P</stp>
        <stp>0</stp>
        <stp>IR</stp>
        <stp>BONDAVG59534</stp>
        <stp>1.5년이하(당일)</stp>
        <stp/>
        <stp/>
        <tr r="L341" s="1"/>
      </tp>
      <tp>
        <v>5.5350000000000001</v>
        <stp/>
        <stp>P</stp>
        <stp>0</stp>
        <stp>IR</stp>
        <stp>BONDAVG59534</stp>
        <stp>2.5년이하(당일)</stp>
        <stp/>
        <stp/>
        <tr r="N341" s="1"/>
      </tp>
      <tp>
        <v>3.9340000000000002</v>
        <stp/>
        <stp>P</stp>
        <stp>0</stp>
        <stp>IR</stp>
        <stp>BONDAVG56434</stp>
        <stp>1.5년이하(당일)</stp>
        <stp/>
        <stp/>
        <tr r="L333" s="1"/>
      </tp>
      <tp>
        <v>3.266</v>
        <stp/>
        <stp>P</stp>
        <stp>0</stp>
        <stp>IR</stp>
        <stp>BONDAVG06531</stp>
        <stp>1.5년이하(당일)</stp>
        <stp/>
        <stp/>
        <tr r="L206" s="1"/>
      </tp>
      <tp>
        <v>3.2610000000000001</v>
        <stp/>
        <stp>P</stp>
        <stp>0</stp>
        <stp>IR</stp>
        <stp>BONDAVG06531</stp>
        <stp>2.5년이하(당일)</stp>
        <stp/>
        <stp/>
        <tr r="N206" s="1"/>
      </tp>
      <tp>
        <v>4.0629999999999997</v>
        <stp/>
        <stp>P</stp>
        <stp>0</stp>
        <stp>IR</stp>
        <stp>BONDAVG56434</stp>
        <stp>2.5년이하(당일)</stp>
        <stp/>
        <stp/>
        <tr r="N333" s="1"/>
      </tp>
      <tp>
        <v>3.3029999999999999</v>
        <stp/>
        <stp>P</stp>
        <stp>0</stp>
        <stp>IR</stp>
        <stp>BONDAVG03430</stp>
        <stp>1.5년이하(당일)</stp>
        <stp/>
        <stp/>
        <tr r="L146" s="1"/>
      </tp>
      <tp>
        <v>3.1819999999999999</v>
        <stp/>
        <stp>P</stp>
        <stp>0</stp>
        <stp>IR</stp>
        <stp>BONDAVG03430</stp>
        <stp>2.5년이하(당일)</stp>
        <stp/>
        <stp/>
        <tr r="N146" s="1"/>
      </tp>
      <tp>
        <v>4.6020000000000003</v>
        <stp/>
        <stp>P</stp>
        <stp>0</stp>
        <stp>IR</stp>
        <stp>BONDAVG41534</stp>
        <stp>1.5년이하(당일)</stp>
        <stp/>
        <stp/>
        <tr r="L292" s="1"/>
      </tp>
      <tp>
        <v>4.6440000000000001</v>
        <stp/>
        <stp>P</stp>
        <stp>0</stp>
        <stp>IR</stp>
        <stp>BONDAVG41534</stp>
        <stp>2.5년이하(당일)</stp>
        <stp/>
        <stp/>
        <tr r="N292" s="1"/>
      </tp>
      <tp>
        <v>3.3980000000000001</v>
        <stp/>
        <stp>P</stp>
        <stp>0</stp>
        <stp>IR</stp>
        <stp>BONDAVG00530</stp>
        <stp>1.5년이하(당일)</stp>
        <stp/>
        <stp/>
        <tr r="L62" s="1"/>
      </tp>
      <tp>
        <v>3.43</v>
        <stp/>
        <stp>P</stp>
        <stp>0</stp>
        <stp>IR</stp>
        <stp>BONDAVG00530</stp>
        <stp>2.5년이하(당일)</stp>
        <stp/>
        <stp/>
        <tr r="N62" s="1"/>
      </tp>
      <tp>
        <v>3.3029999999999999</v>
        <stp/>
        <stp>P</stp>
        <stp>0</stp>
        <stp>IR</stp>
        <stp>BONDAVG04130</stp>
        <stp>1.5년이하(당일)</stp>
        <stp/>
        <stp/>
        <tr r="L181" s="1"/>
      </tp>
      <tp>
        <v>3.274</v>
        <stp/>
        <stp>P</stp>
        <stp>0</stp>
        <stp>IR</stp>
        <stp>BONDAVG04130</stp>
        <stp>2.5년이하(당일)</stp>
        <stp/>
        <stp/>
        <tr r="N181" s="1"/>
      </tp>
      <tp>
        <v>3.5179999999999998</v>
        <stp/>
        <stp>P</stp>
        <stp>0</stp>
        <stp>IR</stp>
        <stp>BONDAVG19832</stp>
        <stp>1.5년이하(당일)</stp>
        <stp/>
        <stp/>
        <tr r="L283" s="1"/>
      </tp>
      <tp>
        <v>3.6549999999999998</v>
        <stp/>
        <stp>P</stp>
        <stp>0</stp>
        <stp>IR</stp>
        <stp>BONDAVG19832</stp>
        <stp>2.5년이하(당일)</stp>
        <stp/>
        <stp/>
        <tr r="N283" s="1"/>
      </tp>
      <tp>
        <v>3.87</v>
        <stp/>
        <stp>P</stp>
        <stp>0</stp>
        <stp>IR</stp>
        <stp>BONDAVG12432</stp>
        <stp>1.5년이하(당일)</stp>
        <stp/>
        <stp/>
        <tr r="L238" s="1"/>
      </tp>
      <tp>
        <v>4.0709999999999997</v>
        <stp/>
        <stp>P</stp>
        <stp>0</stp>
        <stp>IR</stp>
        <stp>BONDAVG12432</stp>
        <stp>2.5년이하(당일)</stp>
        <stp/>
        <stp/>
        <tr r="N238" s="1"/>
      </tp>
      <tp>
        <v>3.3420000000000001</v>
        <stp/>
        <stp>P</stp>
        <stp>0</stp>
        <stp>IR</stp>
        <stp>BONDAVG01233</stp>
        <stp>2.5년이하(당일)</stp>
        <stp/>
        <stp/>
        <tr r="N91" s="1"/>
      </tp>
      <tp>
        <v>3.3239999999999998</v>
        <stp/>
        <stp>P</stp>
        <stp>0</stp>
        <stp>IR</stp>
        <stp>BONDAVG01233</stp>
        <stp>1.5년이하(당일)</stp>
        <stp/>
        <stp/>
        <tr r="L91" s="1"/>
      </tp>
      <tp>
        <v>3.2639999999999998</v>
        <stp/>
        <stp>P</stp>
        <stp>0</stp>
        <stp>IR</stp>
        <stp>BONDAVG03432</stp>
        <stp>1.5년이하(당일)</stp>
        <stp/>
        <stp/>
        <tr r="L147" s="1"/>
      </tp>
      <tp>
        <v>3.2229999999999999</v>
        <stp/>
        <stp>P</stp>
        <stp>0</stp>
        <stp>IR</stp>
        <stp>BONDAVG03432</stp>
        <stp>2.5년이하(당일)</stp>
        <stp/>
        <stp/>
        <tr r="N147" s="1"/>
      </tp>
      <tp>
        <v>3.5419999999999998</v>
        <stp/>
        <stp>P</stp>
        <stp>0</stp>
        <stp>IR</stp>
        <stp>BONDAVG03132</stp>
        <stp>1.5년이하(당일)</stp>
        <stp/>
        <stp/>
        <tr r="L135" s="1"/>
      </tp>
      <tp>
        <v>3.4780000000000002</v>
        <stp/>
        <stp>P</stp>
        <stp>0</stp>
        <stp>IR</stp>
        <stp>BONDAVG03132</stp>
        <stp>2.5년이하(당일)</stp>
        <stp/>
        <stp/>
        <tr r="N135" s="1"/>
      </tp>
      <tp>
        <v>5.29</v>
        <stp/>
        <stp>P</stp>
        <stp>0</stp>
        <stp>IR</stp>
        <stp>BONDAVG02132</stp>
        <stp>1.5년이하(당일)</stp>
        <stp/>
        <stp/>
        <tr r="L109" s="1"/>
      </tp>
      <tp>
        <v>5.5110000000000001</v>
        <stp/>
        <stp>P</stp>
        <stp>0</stp>
        <stp>IR</stp>
        <stp>BONDAVG02132</stp>
        <stp>2.5년이하(당일)</stp>
        <stp/>
        <stp/>
        <tr r="N109" s="1"/>
      </tp>
      <tp>
        <v>4.7590000000000003</v>
        <stp/>
        <stp>P</stp>
        <stp>0</stp>
        <stp>IR</stp>
        <stp>BONDAVG00232</stp>
        <stp>2.5년이하(당일)</stp>
        <stp/>
        <stp/>
        <tr r="N37" s="1"/>
      </tp>
      <tp>
        <v>3.9319999999999999</v>
        <stp/>
        <stp>P</stp>
        <stp>0</stp>
        <stp>IR</stp>
        <stp>BONDAVG00232</stp>
        <stp>1.5년이하(당일)</stp>
        <stp/>
        <stp/>
        <tr r="L37" s="1"/>
      </tp>
      <tp>
        <v>3.48</v>
        <stp/>
        <stp>P</stp>
        <stp>0</stp>
        <stp>IR</stp>
        <stp>BONDAVG17733</stp>
        <stp>2.5년이하(당일)</stp>
        <stp/>
        <stp/>
        <tr r="N267" s="1"/>
      </tp>
      <tp>
        <v>3.6459999999999999</v>
        <stp/>
        <stp>P</stp>
        <stp>0</stp>
        <stp>IR</stp>
        <stp>BONDAVG47436</stp>
        <stp>1.5년이하(당일)</stp>
        <stp/>
        <stp/>
        <tr r="L312" s="1"/>
      </tp>
      <tp>
        <v>3.444</v>
        <stp/>
        <stp>P</stp>
        <stp>0</stp>
        <stp>IR</stp>
        <stp>BONDAVG17733</stp>
        <stp>1.5년이하(당일)</stp>
        <stp/>
        <stp/>
        <tr r="L267" s="1"/>
      </tp>
      <tp>
        <v>3.7410000000000001</v>
        <stp/>
        <stp>P</stp>
        <stp>0</stp>
        <stp>IR</stp>
        <stp>BONDAVG47436</stp>
        <stp>2.5년이하(당일)</stp>
        <stp/>
        <stp/>
        <tr r="N312" s="1"/>
      </tp>
      <tp>
        <v>3.266</v>
        <stp/>
        <stp>P</stp>
        <stp>0</stp>
        <stp>IR</stp>
        <stp>BONDAVG06432</stp>
        <stp>1.5년이하(당일)</stp>
        <stp/>
        <stp/>
        <tr r="L204" s="1"/>
      </tp>
      <tp>
        <v>3.742</v>
        <stp/>
        <stp>P</stp>
        <stp>0</stp>
        <stp>IR</stp>
        <stp>BONDAVG56437</stp>
        <stp>1.5년이하(당일)</stp>
        <stp/>
        <stp/>
        <tr r="L334" s="1"/>
      </tp>
      <tp>
        <v>3.2610000000000001</v>
        <stp/>
        <stp>P</stp>
        <stp>0</stp>
        <stp>IR</stp>
        <stp>BONDAVG06432</stp>
        <stp>2.5년이하(당일)</stp>
        <stp/>
        <stp/>
        <tr r="N204" s="1"/>
      </tp>
      <tp>
        <v>3.847</v>
        <stp/>
        <stp>P</stp>
        <stp>0</stp>
        <stp>IR</stp>
        <stp>BONDAVG56437</stp>
        <stp>2.5년이하(당일)</stp>
        <stp/>
        <stp/>
        <tr r="N334" s="1"/>
      </tp>
      <tp>
        <v>3.3780000000000001</v>
        <stp/>
        <stp>P</stp>
        <stp>0</stp>
        <stp>IR</stp>
        <stp>BONDAVG04932</stp>
        <stp>1.5년이하(당일)</stp>
        <stp/>
        <stp/>
        <tr r="L190" s="1"/>
      </tp>
      <tp>
        <v>3.3540000000000001</v>
        <stp/>
        <stp>P</stp>
        <stp>0</stp>
        <stp>IR</stp>
        <stp>BONDAVG04932</stp>
        <stp>2.5년이하(당일)</stp>
        <stp/>
        <stp/>
        <tr r="N190" s="1"/>
      </tp>
      <tp>
        <v>5.8360000000000003</v>
        <stp/>
        <stp>P</stp>
        <stp>0</stp>
        <stp>IR</stp>
        <stp>BONDAVG03839</stp>
        <stp>1.5년이하(당일)</stp>
        <stp/>
        <stp/>
        <tr r="L158" s="1"/>
      </tp>
      <tp>
        <v>5.9880000000000004</v>
        <stp/>
        <stp>P</stp>
        <stp>0</stp>
        <stp>IR</stp>
        <stp>BONDAVG03839</stp>
        <stp>2.5년이하(당일)</stp>
        <stp/>
        <stp/>
        <tr r="N158" s="1"/>
      </tp>
      <tp>
        <v>3.5209999999999999</v>
        <stp/>
        <stp>P</stp>
        <stp>0</stp>
        <stp>IR</stp>
        <stp>BONDAVG04139</stp>
        <stp>1.5년이하(당일)</stp>
        <stp/>
        <stp/>
        <tr r="L182" s="1"/>
      </tp>
      <tp>
        <v>3.5630000000000002</v>
        <stp/>
        <stp>P</stp>
        <stp>0</stp>
        <stp>IR</stp>
        <stp>BONDAVG04139</stp>
        <stp>2.5년이하(당일)</stp>
        <stp/>
        <stp/>
        <tr r="N182" s="1"/>
      </tp>
      <tp>
        <v>3.198</v>
        <stp/>
        <stp>P</stp>
        <stp>0</stp>
        <stp>IR</stp>
        <stp>BONDAVG03938</stp>
        <stp>1.5년이하(당일)</stp>
        <stp/>
        <stp/>
        <tr r="L373" s="1"/>
      </tp>
      <tp>
        <v>3.1520000000000001</v>
        <stp/>
        <stp>P</stp>
        <stp>0</stp>
        <stp>IR</stp>
        <stp>BONDAVG03938</stp>
        <stp>2.5년이하(당일)</stp>
        <stp/>
        <stp/>
        <tr r="N373" s="1"/>
      </tp>
      <tp>
        <v>3.367</v>
        <stp/>
        <stp>P</stp>
        <stp>0</stp>
        <stp>IR</stp>
        <stp>BONDAVG00538</stp>
        <stp>1.5년이하(당일)</stp>
        <stp/>
        <stp/>
        <tr r="L63" s="1"/>
      </tp>
      <tp>
        <v>3.4009999999999998</v>
        <stp/>
        <stp>P</stp>
        <stp>0</stp>
        <stp>IR</stp>
        <stp>BONDAVG00538</stp>
        <stp>2.5년이하(당일)</stp>
        <stp/>
        <stp/>
        <tr r="N63" s="1"/>
      </tp>
      <tp>
        <v>4.7640000000000002</v>
        <stp/>
        <stp>P</stp>
        <stp>0</stp>
        <stp>IR</stp>
        <stp>BONDAVG00338</stp>
        <stp>2.5년이하(당일)</stp>
        <stp/>
        <stp/>
        <tr r="N42" s="1"/>
      </tp>
      <tp>
        <v>3.6480000000000001</v>
        <stp/>
        <stp>P</stp>
        <stp>0</stp>
        <stp>IR</stp>
        <stp>BONDAVG00238</stp>
        <stp>2.5년이하(당일)</stp>
        <stp/>
        <stp/>
        <tr r="N39" s="1"/>
      </tp>
      <tp>
        <v>3.5870000000000002</v>
        <stp/>
        <stp>P</stp>
        <stp>0</stp>
        <stp>IR</stp>
        <stp>BONDAVG00238</stp>
        <stp>1.5년이하(당일)</stp>
        <stp/>
        <stp/>
        <tr r="L39" s="1"/>
      </tp>
      <tp>
        <v>4.4509999999999996</v>
        <stp/>
        <stp>P</stp>
        <stp>0</stp>
        <stp>IR</stp>
        <stp>BONDAVG00338</stp>
        <stp>1.5년이하(당일)</stp>
        <stp/>
        <stp/>
        <tr r="L42" s="1"/>
      </tp>
      <tp t="s">
        <v/>
        <stp/>
        <stp>P</stp>
        <stp>0</stp>
        <stp>IR</stp>
        <stp>BONDAVG</stp>
        <stp>30년이하(당일)</stp>
        <stp/>
        <stp/>
        <tr r="V443" s="1"/>
        <tr r="V435" s="1"/>
        <tr r="V482" s="1"/>
        <tr r="V405" s="1"/>
        <tr r="V458" s="1"/>
        <tr r="V490" s="1"/>
        <tr r="V507" s="1"/>
        <tr r="V447" s="1"/>
        <tr r="V480" s="1"/>
        <tr r="V380" s="1"/>
        <tr r="V505" s="1"/>
        <tr r="V434" s="1"/>
        <tr r="V379" s="1"/>
        <tr r="V423" s="1"/>
        <tr r="V459" s="1"/>
        <tr r="V498" s="1"/>
        <tr r="V403" s="1"/>
        <tr r="V446" s="1"/>
        <tr r="V475" s="1"/>
        <tr r="V499" s="1"/>
        <tr r="V481" s="1"/>
        <tr r="V463" s="1"/>
        <tr r="V489" s="1"/>
        <tr r="V509" s="1"/>
        <tr r="V502" s="1"/>
        <tr r="V464" s="1"/>
        <tr r="V497" s="1"/>
        <tr r="V418" s="1"/>
        <tr r="V412" s="1"/>
        <tr r="V504" s="1"/>
        <tr r="V407" s="1"/>
        <tr r="V389" s="1"/>
        <tr r="V420" s="1"/>
        <tr r="V433" s="1"/>
        <tr r="V493" s="1"/>
        <tr r="V425" s="1"/>
        <tr r="V440" s="1"/>
        <tr r="V437" s="1"/>
        <tr r="V394" s="1"/>
        <tr r="V452" s="1"/>
        <tr r="V376" s="1"/>
        <tr r="V436" s="1"/>
        <tr r="V392" s="1"/>
        <tr r="V485" s="1"/>
        <tr r="V397" s="1"/>
        <tr r="V486" s="1"/>
        <tr r="V469" s="1"/>
        <tr r="V511" s="1"/>
        <tr r="V462" s="1"/>
        <tr r="V460" s="1"/>
        <tr r="V377" s="1"/>
        <tr r="V406" s="1"/>
        <tr r="V375" s="1"/>
        <tr r="V421" s="1"/>
        <tr r="V494" s="1"/>
        <tr r="V473" s="1"/>
        <tr r="V448" s="1"/>
        <tr r="V426" s="1"/>
        <tr r="V474" s="1"/>
        <tr r="V450" s="1"/>
        <tr r="V476" s="1"/>
        <tr r="V427" s="1"/>
        <tr r="V431" s="1"/>
        <tr r="V487" s="1"/>
        <tr r="V388" s="1"/>
        <tr r="V395" s="1"/>
        <tr r="V413" s="1"/>
        <tr r="V455" s="1"/>
        <tr r="V386" s="1"/>
        <tr r="V479" s="1"/>
        <tr r="V484" s="1"/>
        <tr r="V449" s="1"/>
        <tr r="V419" s="1"/>
        <tr r="V381" s="1"/>
        <tr r="V422" s="1"/>
        <tr r="V445" s="1"/>
        <tr r="V496" s="1"/>
        <tr r="V398" s="1"/>
        <tr r="V506" s="1"/>
        <tr r="V451" s="1"/>
        <tr r="V424" s="1"/>
        <tr r="V382" s="1"/>
        <tr r="V428" s="1"/>
        <tr r="V513" s="1"/>
        <tr r="V396" s="1"/>
        <tr r="V483" s="1"/>
        <tr r="V503" s="1"/>
        <tr r="V467" s="1"/>
        <tr r="V408" s="1"/>
        <tr r="V417" s="1"/>
        <tr r="V387" s="1"/>
        <tr r="V429" s="1"/>
        <tr r="V457" s="1"/>
        <tr r="V399" s="1"/>
        <tr r="V500" s="1"/>
        <tr r="V454" s="1"/>
        <tr r="V470" s="1"/>
        <tr r="V402" s="1"/>
        <tr r="V512" s="1"/>
        <tr r="V441" s="1"/>
        <tr r="V501" s="1"/>
        <tr r="V393" s="1"/>
        <tr r="V410" s="1"/>
        <tr r="V400" s="1"/>
        <tr r="V385" s="1"/>
        <tr r="V439" s="1"/>
        <tr r="V409" s="1"/>
        <tr r="V415" s="1"/>
        <tr r="V495" s="1"/>
        <tr r="V416" s="1"/>
        <tr r="V404" s="1"/>
        <tr r="V456" s="1"/>
        <tr r="V438" s="1"/>
        <tr r="V401" s="1"/>
        <tr r="V491" s="1"/>
        <tr r="V472" s="1"/>
        <tr r="V374" s="1"/>
        <tr r="V488" s="1"/>
        <tr r="V453" s="1"/>
        <tr r="V411" s="1"/>
        <tr r="V432" s="1"/>
        <tr r="V444" s="1"/>
        <tr r="V477" s="1"/>
        <tr r="V442" s="1"/>
        <tr r="V391" s="1"/>
        <tr r="V390" s="1"/>
        <tr r="V468" s="1"/>
        <tr r="V471" s="1"/>
        <tr r="V414" s="1"/>
        <tr r="V508" s="1"/>
        <tr r="V465" s="1"/>
        <tr r="V466" s="1"/>
        <tr r="V461" s="1"/>
        <tr r="V378" s="1"/>
        <tr r="V430" s="1"/>
        <tr r="V383" s="1"/>
        <tr r="V492" s="1"/>
        <tr r="V510" s="1"/>
        <tr r="V478" s="1"/>
        <tr r="V384" s="1"/>
      </tp>
      <tp>
        <v>3.91</v>
        <stp/>
        <stp>P</stp>
        <stp>0</stp>
        <stp>IR</stp>
        <stp>BONDAVG00125</stp>
        <stp>1.5년이하(당일)</stp>
        <stp/>
        <stp/>
        <tr r="L30" s="1"/>
      </tp>
      <tp>
        <v>4.0209999999999999</v>
        <stp/>
        <stp>P</stp>
        <stp>0</stp>
        <stp>IR</stp>
        <stp>BONDAVG00125</stp>
        <stp>2.5년이하(당일)</stp>
        <stp/>
        <stp/>
        <tr r="N30" s="1"/>
      </tp>
      <tp>
        <v>5.452</v>
        <stp/>
        <stp>P</stp>
        <stp>0</stp>
        <stp>IR</stp>
        <stp>BONDAVG57020</stp>
        <stp>1.5년이하(당일)</stp>
        <stp/>
        <stp/>
        <tr r="L338" s="1"/>
      </tp>
      <tp>
        <v>5.7569999999999997</v>
        <stp/>
        <stp>P</stp>
        <stp>0</stp>
        <stp>IR</stp>
        <stp>BONDAVG57020</stp>
        <stp>2.5년이하(당일)</stp>
        <stp/>
        <stp/>
        <tr r="N338" s="1"/>
      </tp>
      <tp>
        <v>3.633</v>
        <stp/>
        <stp>P</stp>
        <stp>0</stp>
        <stp>IR</stp>
        <stp>BONDAVG09924</stp>
        <stp>1.5년이하(당일)</stp>
        <stp/>
        <stp/>
        <tr r="L222" s="1"/>
      </tp>
      <tp>
        <v>3.7349999999999999</v>
        <stp/>
        <stp>P</stp>
        <stp>0</stp>
        <stp>IR</stp>
        <stp>BONDAVG09924</stp>
        <stp>2.5년이하(당일)</stp>
        <stp/>
        <stp/>
        <tr r="N222" s="1"/>
      </tp>
      <tp>
        <v>3.3740000000000001</v>
        <stp/>
        <stp>P</stp>
        <stp>0</stp>
        <stp>IR</stp>
        <stp>BONDAVG12425</stp>
        <stp>1.5년이하(당일)</stp>
        <stp/>
        <stp/>
        <tr r="L237" s="1"/>
      </tp>
      <tp>
        <v>3.3610000000000002</v>
        <stp/>
        <stp>P</stp>
        <stp>0</stp>
        <stp>IR</stp>
        <stp>BONDAVG12425</stp>
        <stp>2.5년이하(당일)</stp>
        <stp/>
        <stp/>
        <tr r="N237" s="1"/>
      </tp>
      <tp>
        <v>3.4380000000000002</v>
        <stp/>
        <stp>P</stp>
        <stp>0</stp>
        <stp>IR</stp>
        <stp>BONDAVG02124</stp>
        <stp>1.5년이하(당일)</stp>
        <stp/>
        <stp/>
        <tr r="L108" s="1"/>
      </tp>
      <tp>
        <v>3.4910000000000001</v>
        <stp/>
        <stp>P</stp>
        <stp>0</stp>
        <stp>IR</stp>
        <stp>BONDAVG02124</stp>
        <stp>2.5년이하(당일)</stp>
        <stp/>
        <stp/>
        <tr r="N108" s="1"/>
      </tp>
      <tp>
        <v>3.2050000000000001</v>
        <stp/>
        <stp>P</stp>
        <stp>0</stp>
        <stp>IR</stp>
        <stp>BONDAVG04324</stp>
        <stp>2.5년이하(당일)</stp>
        <stp/>
        <stp/>
        <tr r="N185" s="1"/>
      </tp>
      <tp>
        <v>3.2450000000000001</v>
        <stp/>
        <stp>P</stp>
        <stp>0</stp>
        <stp>IR</stp>
        <stp>BONDAVG04324</stp>
        <stp>1.5년이하(당일)</stp>
        <stp/>
        <stp/>
        <tr r="L185" s="1"/>
      </tp>
      <tp>
        <v>3.6349999999999998</v>
        <stp/>
        <stp>P</stp>
        <stp>0</stp>
        <stp>IR</stp>
        <stp>BONDAVG02927</stp>
        <stp>1.5년이하(당일)</stp>
        <stp/>
        <stp/>
        <tr r="L122" s="1"/>
      </tp>
      <tp>
        <v>3.722</v>
        <stp/>
        <stp>P</stp>
        <stp>0</stp>
        <stp>IR</stp>
        <stp>BONDAVG02927</stp>
        <stp>2.5년이하(당일)</stp>
        <stp/>
        <stp/>
        <tr r="N122" s="1"/>
      </tp>
      <tp>
        <v>3.343</v>
        <stp/>
        <stp>P</stp>
        <stp>0</stp>
        <stp>IR</stp>
        <stp>BONDAVG00527</stp>
        <stp>1.5년이하(당일)</stp>
        <stp/>
        <stp/>
        <tr r="L60" s="1"/>
      </tp>
      <tp>
        <v>3.2839999999999998</v>
        <stp/>
        <stp>P</stp>
        <stp>0</stp>
        <stp>IR</stp>
        <stp>BONDAVG00527</stp>
        <stp>2.5년이하(당일)</stp>
        <stp/>
        <stp/>
        <tr r="N60" s="1"/>
      </tp>
      <tp>
        <v>3.3860000000000001</v>
        <stp/>
        <stp>P</stp>
        <stp>0</stp>
        <stp>IR</stp>
        <stp>BONDAVG00027</stp>
        <stp>1.5년이하(당일)</stp>
        <stp/>
        <stp/>
        <tr r="L22" s="1"/>
      </tp>
      <tp>
        <v>3.42</v>
        <stp/>
        <stp>P</stp>
        <stp>0</stp>
        <stp>IR</stp>
        <stp>BONDAVG00027</stp>
        <stp>2.5년이하(당일)</stp>
        <stp/>
        <stp/>
        <tr r="N22" s="1"/>
      </tp>
      <tp>
        <v>3.6240000000000001</v>
        <stp/>
        <stp>P</stp>
        <stp>0</stp>
        <stp>IR</stp>
        <stp>BONDAVG00827</stp>
        <stp>1.5년이하(당일)</stp>
        <stp/>
        <stp/>
        <tr r="L76" s="1"/>
      </tp>
      <tp>
        <v>3.5779999999999998</v>
        <stp/>
        <stp>P</stp>
        <stp>0</stp>
        <stp>IR</stp>
        <stp>BONDAVG00827</stp>
        <stp>2.5년이하(당일)</stp>
        <stp/>
        <stp/>
        <tr r="N76" s="1"/>
      </tp>
      <tp>
        <v>3.4569999999999999</v>
        <stp/>
        <stp>P</stp>
        <stp>0</stp>
        <stp>IR</stp>
        <stp>BONDAVG04227</stp>
        <stp>2.5년이하(당일)</stp>
        <stp/>
        <stp/>
        <tr r="N184" s="1"/>
      </tp>
      <tp>
        <v>3.3959999999999999</v>
        <stp/>
        <stp>P</stp>
        <stp>0</stp>
        <stp>IR</stp>
        <stp>BONDAVG04227</stp>
        <stp>1.5년이하(당일)</stp>
        <stp/>
        <stp/>
        <tr r="L184" s="1"/>
      </tp>
      <tp>
        <v>3.278</v>
        <stp/>
        <stp>P</stp>
        <stp>0</stp>
        <stp>IR</stp>
        <stp>BONDAVG19327</stp>
        <stp>2.5년이하(당일)</stp>
        <stp/>
        <stp/>
        <tr r="N279" s="1"/>
      </tp>
      <tp>
        <v>3.3370000000000002</v>
        <stp/>
        <stp>P</stp>
        <stp>0</stp>
        <stp>IR</stp>
        <stp>BONDAVG19327</stp>
        <stp>1.5년이하(당일)</stp>
        <stp/>
        <stp/>
        <tr r="L279" s="1"/>
      </tp>
      <tp>
        <v>3.206</v>
        <stp/>
        <stp>P</stp>
        <stp>0</stp>
        <stp>IR</stp>
        <stp>BONDAVG13327</stp>
        <stp>2.5년이하(당일)</stp>
        <stp/>
        <stp/>
        <tr r="N247" s="1"/>
      </tp>
      <tp>
        <v>3.2469999999999999</v>
        <stp/>
        <stp>P</stp>
        <stp>0</stp>
        <stp>IR</stp>
        <stp>BONDAVG13327</stp>
        <stp>1.5년이하(당일)</stp>
        <stp/>
        <stp/>
        <tr r="L247" s="1"/>
      </tp>
      <tp>
        <v>3.379</v>
        <stp/>
        <stp>P</stp>
        <stp>0</stp>
        <stp>IR</stp>
        <stp>BONDAVG03826</stp>
        <stp>1.5년이하(당일)</stp>
        <stp/>
        <stp/>
        <tr r="L155" s="1"/>
      </tp>
      <tp>
        <v>4.2119999999999997</v>
        <stp/>
        <stp>P</stp>
        <stp>0</stp>
        <stp>IR</stp>
        <stp>BONDAVG13827</stp>
        <stp>1.5년이하(당일)</stp>
        <stp/>
        <stp/>
        <tr r="L253" s="1"/>
      </tp>
      <tp>
        <v>3.423</v>
        <stp/>
        <stp>P</stp>
        <stp>0</stp>
        <stp>IR</stp>
        <stp>BONDAVG03826</stp>
        <stp>2.5년이하(당일)</stp>
        <stp/>
        <stp/>
        <tr r="N155" s="1"/>
      </tp>
      <tp>
        <v>4.4630000000000001</v>
        <stp/>
        <stp>P</stp>
        <stp>0</stp>
        <stp>IR</stp>
        <stp>BONDAVG13827</stp>
        <stp>2.5년이하(당일)</stp>
        <stp/>
        <stp/>
        <tr r="N253" s="1"/>
      </tp>
      <tp>
        <v>3.387</v>
        <stp/>
        <stp>P</stp>
        <stp>0</stp>
        <stp>IR</stp>
        <stp>BONDAVG02826</stp>
        <stp>1.5년이하(당일)</stp>
        <stp/>
        <stp/>
        <tr r="L120" s="1"/>
      </tp>
      <tp>
        <v>3.4220000000000002</v>
        <stp/>
        <stp>P</stp>
        <stp>0</stp>
        <stp>IR</stp>
        <stp>BONDAVG02826</stp>
        <stp>2.5년이하(당일)</stp>
        <stp/>
        <stp/>
        <tr r="N120" s="1"/>
      </tp>
      <tp>
        <v>3.552</v>
        <stp/>
        <stp>P</stp>
        <stp>0</stp>
        <stp>IR</stp>
        <stp>BONDAVG00626</stp>
        <stp>2.5년이하(당일)</stp>
        <stp/>
        <stp/>
        <tr r="N69" s="1"/>
      </tp>
      <tp>
        <v>3.46</v>
        <stp/>
        <stp>P</stp>
        <stp>0</stp>
        <stp>IR</stp>
        <stp>BONDAVG00626</stp>
        <stp>1.5년이하(당일)</stp>
        <stp/>
        <stp/>
        <tr r="L69" s="1"/>
      </tp>
      <tp>
        <v>3.2559999999999998</v>
        <stp/>
        <stp>P</stp>
        <stp>0</stp>
        <stp>IR</stp>
        <stp>BONDAVG14727</stp>
        <stp>2.5년이하(당일)</stp>
        <stp/>
        <stp/>
        <tr r="N258" s="1"/>
      </tp>
      <tp>
        <v>3.2919999999999998</v>
        <stp/>
        <stp>P</stp>
        <stp>0</stp>
        <stp>IR</stp>
        <stp>BONDAVG14727</stp>
        <stp>1.5년이하(당일)</stp>
        <stp/>
        <stp/>
        <tr r="L258" s="1"/>
      </tp>
      <tp>
        <v>6.2119999999999997</v>
        <stp/>
        <stp>P</stp>
        <stp>0</stp>
        <stp>IR</stp>
        <stp>BONDAVG03021</stp>
        <stp>1.5년이하(당일)</stp>
        <stp/>
        <stp/>
        <tr r="L128" s="1"/>
      </tp>
      <tp>
        <v>6.3419999999999996</v>
        <stp/>
        <stp>P</stp>
        <stp>0</stp>
        <stp>IR</stp>
        <stp>BONDAVG03021</stp>
        <stp>2.5년이하(당일)</stp>
        <stp/>
        <stp/>
        <tr r="N128" s="1"/>
      </tp>
      <tp>
        <v>3.46</v>
        <stp/>
        <stp>P</stp>
        <stp>0</stp>
        <stp>IR</stp>
        <stp>BONDAVG01121</stp>
        <stp>1.5년이하(당일)</stp>
        <stp/>
        <stp/>
        <tr r="L87" s="1"/>
      </tp>
      <tp>
        <v>3.5059999999999998</v>
        <stp/>
        <stp>P</stp>
        <stp>0</stp>
        <stp>IR</stp>
        <stp>BONDAVG01121</stp>
        <stp>2.5년이하(당일)</stp>
        <stp/>
        <stp/>
        <tr r="N87" s="1"/>
      </tp>
      <tp>
        <v>3.956</v>
        <stp/>
        <stp>P</stp>
        <stp>0</stp>
        <stp>IR</stp>
        <stp>BONDAVG00021</stp>
        <stp>1.5년이하(당일)</stp>
        <stp/>
        <stp/>
        <tr r="L21" s="1"/>
      </tp>
      <tp>
        <v>5.8470000000000004</v>
        <stp/>
        <stp>P</stp>
        <stp>0</stp>
        <stp>IR</stp>
        <stp>BONDAVG70126</stp>
        <stp>1.5년이하(당일)</stp>
        <stp/>
        <stp/>
        <tr r="L368" s="1"/>
      </tp>
      <tp>
        <v>6.02</v>
        <stp/>
        <stp>P</stp>
        <stp>0</stp>
        <stp>IR</stp>
        <stp>BONDAVG70126</stp>
        <stp>2.5년이하(당일)</stp>
        <stp/>
        <stp/>
        <tr r="N368" s="1"/>
      </tp>
      <tp>
        <v>4.07</v>
        <stp/>
        <stp>P</stp>
        <stp>0</stp>
        <stp>IR</stp>
        <stp>BONDAVG00021</stp>
        <stp>2.5년이하(당일)</stp>
        <stp/>
        <stp/>
        <tr r="N21" s="1"/>
      </tp>
      <tp>
        <v>3.488</v>
        <stp/>
        <stp>P</stp>
        <stp>0</stp>
        <stp>IR</stp>
        <stp>BONDAVG46225</stp>
        <stp>2.5년이하(당일)</stp>
        <stp/>
        <stp/>
        <tr r="N304" s="1"/>
      </tp>
      <tp>
        <v>3.5649999999999999</v>
        <stp/>
        <stp>P</stp>
        <stp>0</stp>
        <stp>IR</stp>
        <stp>BONDAVG46225</stp>
        <stp>1.5년이하(당일)</stp>
        <stp/>
        <stp/>
        <tr r="L304" s="1"/>
      </tp>
      <tp>
        <v>3.3330000000000002</v>
        <stp/>
        <stp>P</stp>
        <stp>0</stp>
        <stp>IR</stp>
        <stp>BONDAVG04021</stp>
        <stp>1.5년이하(당일)</stp>
        <stp/>
        <stp/>
        <tr r="L177" s="1"/>
      </tp>
      <tp>
        <v>3.3069999999999999</v>
        <stp/>
        <stp>P</stp>
        <stp>0</stp>
        <stp>IR</stp>
        <stp>BONDAVG04021</stp>
        <stp>2.5년이하(당일)</stp>
        <stp/>
        <stp/>
        <tr r="N177" s="1"/>
      </tp>
      <tp>
        <v>3.2320000000000002</v>
        <stp/>
        <stp>P</stp>
        <stp>0</stp>
        <stp>IR</stp>
        <stp>BONDAVG03020</stp>
        <stp>1.5년이하(당일)</stp>
        <stp/>
        <stp/>
        <tr r="L127" s="1"/>
      </tp>
      <tp>
        <v>3.23</v>
        <stp/>
        <stp>P</stp>
        <stp>0</stp>
        <stp>IR</stp>
        <stp>BONDAVG03020</stp>
        <stp>2.5년이하(당일)</stp>
        <stp/>
        <stp/>
        <tr r="N127" s="1"/>
      </tp>
      <tp>
        <v>3.2280000000000002</v>
        <stp/>
        <stp>P</stp>
        <stp>0</stp>
        <stp>IR</stp>
        <stp>BONDAVG03920</stp>
        <stp>1.5년이하(당일)</stp>
        <stp/>
        <stp/>
        <tr r="L165" s="1"/>
      </tp>
      <tp>
        <v>3.1869999999999998</v>
        <stp/>
        <stp>P</stp>
        <stp>0</stp>
        <stp>IR</stp>
        <stp>BONDAVG03920</stp>
        <stp>2.5년이하(당일)</stp>
        <stp/>
        <stp/>
        <tr r="N165" s="1"/>
      </tp>
      <tp>
        <v>4.2089999999999996</v>
        <stp/>
        <stp>P</stp>
        <stp>0</stp>
        <stp>IR</stp>
        <stp>BONDAVG13422</stp>
        <stp>1.5년이하(당일)</stp>
        <stp/>
        <stp/>
        <tr r="L248" s="1"/>
      </tp>
      <tp>
        <v>3.2829999999999999</v>
        <stp/>
        <stp>P</stp>
        <stp>0</stp>
        <stp>IR</stp>
        <stp>BONDAVG03523</stp>
        <stp>1.5년이하(당일)</stp>
        <stp/>
        <stp/>
        <tr r="L148" s="1"/>
      </tp>
      <tp>
        <v>3.2410000000000001</v>
        <stp/>
        <stp>P</stp>
        <stp>0</stp>
        <stp>IR</stp>
        <stp>BONDAVG03523</stp>
        <stp>2.5년이하(당일)</stp>
        <stp/>
        <stp/>
        <tr r="N148" s="1"/>
      </tp>
      <tp>
        <v>4.4039999999999999</v>
        <stp/>
        <stp>P</stp>
        <stp>0</stp>
        <stp>IR</stp>
        <stp>BONDAVG13422</stp>
        <stp>2.5년이하(당일)</stp>
        <stp/>
        <stp/>
        <tr r="N248" s="1"/>
      </tp>
      <tp>
        <v>3.7130000000000001</v>
        <stp/>
        <stp>P</stp>
        <stp>0</stp>
        <stp>IR</stp>
        <stp>BONDAVG00323</stp>
        <stp>2.5년이하(당일)</stp>
        <stp/>
        <stp/>
        <tr r="N40" s="1"/>
      </tp>
      <tp>
        <v>3.681</v>
        <stp/>
        <stp>P</stp>
        <stp>0</stp>
        <stp>IR</stp>
        <stp>BONDAVG00323</stp>
        <stp>1.5년이하(당일)</stp>
        <stp/>
        <stp/>
        <tr r="L40" s="1"/>
      </tp>
      <tp>
        <v>3.5609999999999999</v>
        <stp/>
        <stp>P</stp>
        <stp>0</stp>
        <stp>IR</stp>
        <stp>BONDAVG66525</stp>
        <stp>1.5년이하(당일)</stp>
        <stp/>
        <stp/>
        <tr r="L359" s="1"/>
      </tp>
      <tp>
        <v>3.6179999999999999</v>
        <stp/>
        <stp>P</stp>
        <stp>0</stp>
        <stp>IR</stp>
        <stp>BONDAVG66525</stp>
        <stp>2.5년이하(당일)</stp>
        <stp/>
        <stp/>
        <tr r="N359" s="1"/>
      </tp>
      <tp>
        <v>4.2679999999999998</v>
        <stp/>
        <stp>P</stp>
        <stp>0</stp>
        <stp>IR</stp>
        <stp>BONDAVG04223</stp>
        <stp>2.5년이하(당일)</stp>
        <stp/>
        <stp/>
        <tr r="N183" s="1"/>
      </tp>
      <tp>
        <v>4.0549999999999997</v>
        <stp/>
        <stp>P</stp>
        <stp>0</stp>
        <stp>IR</stp>
        <stp>BONDAVG04223</stp>
        <stp>1.5년이하(당일)</stp>
        <stp/>
        <stp/>
        <tr r="L183" s="1"/>
      </tp>
      <tp>
        <v>4.0030000000000001</v>
        <stp/>
        <stp>P</stp>
        <stp>0</stp>
        <stp>IR</stp>
        <stp>BONDAVG03922</stp>
        <stp>1.5년이하(당일)</stp>
        <stp/>
        <stp/>
        <tr r="L166" s="1"/>
      </tp>
      <tp>
        <v>4.1479999999999997</v>
        <stp/>
        <stp>P</stp>
        <stp>0</stp>
        <stp>IR</stp>
        <stp>BONDAVG03922</stp>
        <stp>2.5년이하(당일)</stp>
        <stp/>
        <stp/>
        <tr r="N166" s="1"/>
      </tp>
      <tp>
        <v>3.3860000000000001</v>
        <stp/>
        <stp>P</stp>
        <stp>0</stp>
        <stp>IR</stp>
        <stp>BONDAVG00622</stp>
        <stp>2.5년이하(당일)</stp>
        <stp/>
        <stp/>
        <tr r="N68" s="1"/>
      </tp>
      <tp>
        <v>3.4470000000000001</v>
        <stp/>
        <stp>P</stp>
        <stp>0</stp>
        <stp>IR</stp>
        <stp>BONDAVG00622</stp>
        <stp>1.5년이하(당일)</stp>
        <stp/>
        <stp/>
        <tr r="L68" s="1"/>
      </tp>
      <tp>
        <v>5.0990000000000002</v>
        <stp/>
        <stp>P</stp>
        <stp>0</stp>
        <stp>IR</stp>
        <stp>BONDAVG46226</stp>
        <stp>2.5년이하(당일)</stp>
        <stp/>
        <stp/>
        <tr r="N305" s="1"/>
      </tp>
      <tp>
        <v>5.0110000000000001</v>
        <stp/>
        <stp>P</stp>
        <stp>0</stp>
        <stp>IR</stp>
        <stp>BONDAVG46226</stp>
        <stp>1.5년이하(당일)</stp>
        <stp/>
        <stp/>
        <tr r="L305" s="1"/>
      </tp>
      <tp>
        <v>3.6869999999999998</v>
        <stp/>
        <stp>P</stp>
        <stp>0</stp>
        <stp>IR</stp>
        <stp>BONDAVG14723</stp>
        <stp>2.5년이하(당일)</stp>
        <stp/>
        <stp/>
        <tr r="N257" s="1"/>
      </tp>
      <tp>
        <v>3.5760000000000001</v>
        <stp/>
        <stp>P</stp>
        <stp>0</stp>
        <stp>IR</stp>
        <stp>BONDAVG14723</stp>
        <stp>1.5년이하(당일)</stp>
        <stp/>
        <stp/>
        <tr r="L257" s="1"/>
      </tp>
      <tp>
        <v>3.7029999999999998</v>
        <stp/>
        <stp>P</stp>
        <stp>0</stp>
        <stp>IR</stp>
        <stp>BONDAVG03829</stp>
        <stp>1.5년이하(당일)</stp>
        <stp/>
        <stp/>
        <tr r="L156" s="1"/>
      </tp>
      <tp>
        <v>3.855</v>
        <stp/>
        <stp>P</stp>
        <stp>0</stp>
        <stp>IR</stp>
        <stp>BONDAVG03829</stp>
        <stp>2.5년이하(당일)</stp>
        <stp/>
        <stp/>
        <tr r="N156" s="1"/>
      </tp>
      <tp>
        <v>4.0190000000000001</v>
        <stp/>
        <stp>P</stp>
        <stp>0</stp>
        <stp>IR</stp>
        <stp>BONDAVG13029</stp>
        <stp>1.5년이하(당일)</stp>
        <stp/>
        <stp/>
        <tr r="L244" s="1"/>
      </tp>
      <tp>
        <v>4.1929999999999996</v>
        <stp/>
        <stp>P</stp>
        <stp>0</stp>
        <stp>IR</stp>
        <stp>BONDAVG13029</stp>
        <stp>2.5년이하(당일)</stp>
        <stp/>
        <stp/>
        <tr r="N244" s="1"/>
      </tp>
      <tp>
        <v>3.3410000000000002</v>
        <stp/>
        <stp>P</stp>
        <stp>0</stp>
        <stp>IR</stp>
        <stp>BONDAVG00528</stp>
        <stp>1.5년이하(당일)</stp>
        <stp/>
        <stp/>
        <tr r="L61" s="1"/>
      </tp>
      <tp>
        <v>3.6680000000000001</v>
        <stp/>
        <stp>P</stp>
        <stp>0</stp>
        <stp>IR</stp>
        <stp>BONDAVG00628</stp>
        <stp>2.5년이하(당일)</stp>
        <stp/>
        <stp/>
        <tr r="N70" s="1"/>
      </tp>
      <tp>
        <v>3.282</v>
        <stp/>
        <stp>P</stp>
        <stp>0</stp>
        <stp>IR</stp>
        <stp>BONDAVG00528</stp>
        <stp>2.5년이하(당일)</stp>
        <stp/>
        <stp/>
        <tr r="N61" s="1"/>
      </tp>
      <tp>
        <v>3.5409999999999999</v>
        <stp/>
        <stp>P</stp>
        <stp>0</stp>
        <stp>IR</stp>
        <stp>BONDAVG00628</stp>
        <stp>1.5년이하(당일)</stp>
        <stp/>
        <stp/>
        <tr r="L70" s="1"/>
      </tp>
      <tp t="s">
        <v/>
        <stp/>
        <stp>P</stp>
        <stp>0</stp>
        <stp>IR</stp>
        <stp>BONDAVG</stp>
        <stp>20년이하(당일)</stp>
        <stp/>
        <stp/>
        <tr r="U443" s="1"/>
        <tr r="U435" s="1"/>
        <tr r="U482" s="1"/>
        <tr r="U405" s="1"/>
        <tr r="U458" s="1"/>
        <tr r="U490" s="1"/>
        <tr r="U507" s="1"/>
        <tr r="U447" s="1"/>
        <tr r="U480" s="1"/>
        <tr r="U380" s="1"/>
        <tr r="U505" s="1"/>
        <tr r="U434" s="1"/>
        <tr r="U379" s="1"/>
        <tr r="U423" s="1"/>
        <tr r="U459" s="1"/>
        <tr r="U498" s="1"/>
        <tr r="U403" s="1"/>
        <tr r="U446" s="1"/>
        <tr r="U475" s="1"/>
        <tr r="U499" s="1"/>
        <tr r="U481" s="1"/>
        <tr r="U463" s="1"/>
        <tr r="U489" s="1"/>
        <tr r="U509" s="1"/>
        <tr r="U502" s="1"/>
        <tr r="U464" s="1"/>
        <tr r="U497" s="1"/>
        <tr r="U418" s="1"/>
        <tr r="U412" s="1"/>
        <tr r="U504" s="1"/>
        <tr r="U407" s="1"/>
        <tr r="U389" s="1"/>
        <tr r="U420" s="1"/>
        <tr r="U433" s="1"/>
        <tr r="U493" s="1"/>
        <tr r="U425" s="1"/>
        <tr r="U440" s="1"/>
        <tr r="U437" s="1"/>
        <tr r="U394" s="1"/>
        <tr r="U452" s="1"/>
        <tr r="U376" s="1"/>
        <tr r="U436" s="1"/>
        <tr r="U392" s="1"/>
        <tr r="U485" s="1"/>
        <tr r="U397" s="1"/>
        <tr r="U486" s="1"/>
        <tr r="U469" s="1"/>
        <tr r="U511" s="1"/>
        <tr r="U462" s="1"/>
        <tr r="U460" s="1"/>
        <tr r="U377" s="1"/>
        <tr r="U406" s="1"/>
        <tr r="U375" s="1"/>
        <tr r="U421" s="1"/>
        <tr r="U494" s="1"/>
        <tr r="U473" s="1"/>
        <tr r="U448" s="1"/>
        <tr r="U426" s="1"/>
        <tr r="U474" s="1"/>
        <tr r="U450" s="1"/>
        <tr r="U476" s="1"/>
        <tr r="U427" s="1"/>
        <tr r="U431" s="1"/>
        <tr r="U487" s="1"/>
        <tr r="U388" s="1"/>
        <tr r="U395" s="1"/>
        <tr r="U413" s="1"/>
        <tr r="U455" s="1"/>
        <tr r="U386" s="1"/>
        <tr r="U479" s="1"/>
        <tr r="U484" s="1"/>
        <tr r="U449" s="1"/>
        <tr r="U419" s="1"/>
        <tr r="U381" s="1"/>
        <tr r="U422" s="1"/>
        <tr r="U445" s="1"/>
        <tr r="U496" s="1"/>
        <tr r="U398" s="1"/>
        <tr r="U506" s="1"/>
        <tr r="U451" s="1"/>
        <tr r="U424" s="1"/>
        <tr r="U382" s="1"/>
        <tr r="U428" s="1"/>
        <tr r="U513" s="1"/>
        <tr r="U396" s="1"/>
        <tr r="U483" s="1"/>
        <tr r="U503" s="1"/>
        <tr r="U467" s="1"/>
        <tr r="U408" s="1"/>
        <tr r="U417" s="1"/>
        <tr r="U387" s="1"/>
        <tr r="U429" s="1"/>
        <tr r="U457" s="1"/>
        <tr r="U399" s="1"/>
        <tr r="U500" s="1"/>
        <tr r="U454" s="1"/>
        <tr r="U470" s="1"/>
        <tr r="U402" s="1"/>
        <tr r="U512" s="1"/>
        <tr r="U441" s="1"/>
        <tr r="U501" s="1"/>
        <tr r="U393" s="1"/>
        <tr r="U410" s="1"/>
        <tr r="U400" s="1"/>
        <tr r="U385" s="1"/>
        <tr r="U439" s="1"/>
        <tr r="U409" s="1"/>
        <tr r="U415" s="1"/>
        <tr r="U495" s="1"/>
        <tr r="U416" s="1"/>
        <tr r="U404" s="1"/>
        <tr r="U456" s="1"/>
        <tr r="U438" s="1"/>
        <tr r="U401" s="1"/>
        <tr r="U491" s="1"/>
        <tr r="U472" s="1"/>
        <tr r="U374" s="1"/>
        <tr r="U488" s="1"/>
        <tr r="U453" s="1"/>
        <tr r="U411" s="1"/>
        <tr r="U432" s="1"/>
        <tr r="U444" s="1"/>
        <tr r="U477" s="1"/>
        <tr r="U442" s="1"/>
        <tr r="U391" s="1"/>
        <tr r="U390" s="1"/>
        <tr r="U468" s="1"/>
        <tr r="U471" s="1"/>
        <tr r="U414" s="1"/>
        <tr r="U508" s="1"/>
        <tr r="U465" s="1"/>
        <tr r="U466" s="1"/>
        <tr r="U461" s="1"/>
        <tr r="U378" s="1"/>
        <tr r="U430" s="1"/>
        <tr r="U383" s="1"/>
        <tr r="U492" s="1"/>
        <tr r="U510" s="1"/>
        <tr r="U478" s="1"/>
        <tr r="U384" s="1"/>
      </tp>
      <tp>
        <v>4.3879999999999999</v>
        <stp/>
        <stp>P</stp>
        <stp>0</stp>
        <stp>IR</stp>
        <stp>BONDAVG03896</stp>
        <stp>10년이하(당일)</stp>
        <stp/>
        <stp/>
        <tr r="S162" s="1"/>
      </tp>
      <tp>
        <v>6.2220000000000004</v>
        <stp/>
        <stp>P</stp>
        <stp>0</stp>
        <stp>IR</stp>
        <stp>BONDAVG11884</stp>
        <stp>10년이하(당일)</stp>
        <stp/>
        <stp/>
        <tr r="S230" s="1"/>
      </tp>
      <tp>
        <v>3.7440000000000002</v>
        <stp/>
        <stp>P</stp>
        <stp>0</stp>
        <stp>IR</stp>
        <stp>BONDAVG02882</stp>
        <stp>10년이하(당일)</stp>
        <stp/>
        <stp/>
        <tr r="S121" s="1"/>
      </tp>
      <tp>
        <v>5.2140000000000004</v>
        <stp/>
        <stp>P</stp>
        <stp>0</stp>
        <stp>IR</stp>
        <stp>BONDAVG01888</stp>
        <stp>10년이하(당일)</stp>
        <stp/>
        <stp/>
        <tr r="S106" s="1"/>
      </tp>
      <tp>
        <v>6.44</v>
        <stp/>
        <stp>P</stp>
        <stp>0</stp>
        <stp>IR</stp>
        <stp>BONDAVG11884</stp>
        <stp>15년이하(당일)</stp>
        <stp/>
        <stp/>
        <tr r="T230" s="1"/>
      </tp>
      <tp>
        <v>3.9940000000000002</v>
        <stp/>
        <stp>P</stp>
        <stp>0</stp>
        <stp>IR</stp>
        <stp>BONDAVG02882</stp>
        <stp>15년이하(당일)</stp>
        <stp/>
        <stp/>
        <tr r="T121" s="1"/>
      </tp>
      <tp>
        <v>5.8250000000000002</v>
        <stp/>
        <stp>P</stp>
        <stp>0</stp>
        <stp>IR</stp>
        <stp>BONDAVG01888</stp>
        <stp>15년이하(당일)</stp>
        <stp/>
        <stp/>
        <tr r="T106" s="1"/>
      </tp>
      <tp>
        <v>4.9039999999999999</v>
        <stp/>
        <stp>P</stp>
        <stp>0</stp>
        <stp>IR</stp>
        <stp>BONDAVG03896</stp>
        <stp>15년이하(당일)</stp>
        <stp/>
        <stp/>
        <tr r="T162" s="1"/>
      </tp>
      <tp>
        <v>3.8130000000000002</v>
        <stp/>
        <stp>P</stp>
        <stp>0</stp>
        <stp>IR</stp>
        <stp>BONDAVG19845</stp>
        <stp>15년이하(당일)</stp>
        <stp/>
        <stp/>
        <tr r="T284" s="1"/>
      </tp>
      <tp>
        <v>5.2160000000000002</v>
        <stp/>
        <stp>P</stp>
        <stp>0</stp>
        <stp>IR</stp>
        <stp>BONDAVG13844</stp>
        <stp>15년이하(당일)</stp>
        <stp/>
        <stp/>
        <tr r="T254" s="1"/>
      </tp>
      <tp>
        <v>7.9640000000000004</v>
        <stp/>
        <stp>P</stp>
        <stp>0</stp>
        <stp>IR</stp>
        <stp>BONDAVG67813</stp>
        <stp>10년이하(당일)</stp>
        <stp/>
        <stp/>
        <tr r="S365" s="1"/>
      </tp>
      <tp>
        <v>7.4690000000000003</v>
        <stp/>
        <stp>P</stp>
        <stp>0</stp>
        <stp>IR</stp>
        <stp>BONDAVG03840</stp>
        <stp>15년이하(당일)</stp>
        <stp/>
        <stp/>
        <tr r="T159" s="1"/>
      </tp>
      <tp>
        <v>6.0739999999999998</v>
        <stp/>
        <stp>P</stp>
        <stp>0</stp>
        <stp>IR</stp>
        <stp>BONDAVG00849</stp>
        <stp>15년이하(당일)</stp>
        <stp/>
        <stp/>
        <tr r="T78" s="1"/>
      </tp>
      <tp>
        <v>5.5679999999999996</v>
        <stp/>
        <stp>P</stp>
        <stp>0</stp>
        <stp>IR</stp>
        <stp>BONDAVG00856</stp>
        <stp>15년이하(당일)</stp>
        <stp/>
        <stp/>
        <tr r="T79" s="1"/>
      </tp>
      <tp>
        <v>5.0919999999999996</v>
        <stp/>
        <stp>P</stp>
        <stp>0</stp>
        <stp>IR</stp>
        <stp>BONDAVG46852</stp>
        <stp>15년이하(당일)</stp>
        <stp/>
        <stp/>
        <tr r="T308" s="1"/>
      </tp>
      <tp>
        <v>7.6849999999999996</v>
        <stp/>
        <stp>P</stp>
        <stp>0</stp>
        <stp>IR</stp>
        <stp>BONDAVG08805</stp>
        <stp>10년이하(당일)</stp>
        <stp/>
        <stp/>
        <tr r="S216" s="1"/>
      </tp>
      <tp>
        <v>3.3519999999999999</v>
        <stp/>
        <stp>P</stp>
        <stp>0</stp>
        <stp>IR</stp>
        <stp>BONDAVG11802</stp>
        <stp>10년이하(당일)</stp>
        <stp/>
        <stp/>
        <tr r="S229" s="1"/>
      </tp>
      <tp>
        <v>4.8959999999999999</v>
        <stp/>
        <stp>P</stp>
        <stp>0</stp>
        <stp>IR</stp>
        <stp>BONDAVG63805</stp>
        <stp>10년이하(당일)</stp>
        <stp/>
        <stp/>
        <tr r="S350" s="1"/>
      </tp>
      <tp>
        <v>4.9770000000000003</v>
        <stp/>
        <stp>P</stp>
        <stp>0</stp>
        <stp>IR</stp>
        <stp>BONDAVG00867</stp>
        <stp>15년이하(당일)</stp>
        <stp/>
        <stp/>
        <tr r="T80" s="1"/>
      </tp>
      <tp>
        <v>5.0599999999999996</v>
        <stp/>
        <stp>P</stp>
        <stp>0</stp>
        <stp>IR</stp>
        <stp>BONDAVG01867</stp>
        <stp>15년이하(당일)</stp>
        <stp/>
        <stp/>
        <tr r="T105" s="1"/>
      </tp>
      <tp>
        <v>8.2850000000000001</v>
        <stp/>
        <stp>P</stp>
        <stp>0</stp>
        <stp>IR</stp>
        <stp>BONDAVG03837</stp>
        <stp>10년이하(당일)</stp>
        <stp/>
        <stp/>
        <tr r="S157" s="1"/>
      </tp>
      <tp>
        <v>4.74</v>
        <stp/>
        <stp>P</stp>
        <stp>0</stp>
        <stp>IR</stp>
        <stp>BONDAVG00834</stp>
        <stp>10년이하(당일)</stp>
        <stp/>
        <stp/>
        <tr r="S77" s="1"/>
      </tp>
      <tp>
        <v>5.681</v>
        <stp/>
        <stp>P</stp>
        <stp>0</stp>
        <stp>IR</stp>
        <stp>BONDAVG03864</stp>
        <stp>15년이하(당일)</stp>
        <stp/>
        <stp/>
        <tr r="T160" s="1"/>
      </tp>
      <tp>
        <v>5.9969999999999999</v>
        <stp/>
        <stp>P</stp>
        <stp>0</stp>
        <stp>IR</stp>
        <stp>BONDAVG46860</stp>
        <stp>15년이하(당일)</stp>
        <stp/>
        <stp/>
        <tr r="T309" s="1"/>
      </tp>
      <tp>
        <v>8.1829999999999998</v>
        <stp/>
        <stp>P</stp>
        <stp>0</stp>
        <stp>IR</stp>
        <stp>BONDAVG03865</stp>
        <stp>15년이하(당일)</stp>
        <stp/>
        <stp/>
        <tr r="T161" s="1"/>
      </tp>
      <tp>
        <v>4.8879999999999999</v>
        <stp/>
        <stp>P</stp>
        <stp>0</stp>
        <stp>IR</stp>
        <stp>BONDAVG19832</stp>
        <stp>10년이하(당일)</stp>
        <stp/>
        <stp/>
        <tr r="S283" s="1"/>
      </tp>
      <tp>
        <v>8.3979999999999997</v>
        <stp/>
        <stp>P</stp>
        <stp>0</stp>
        <stp>IR</stp>
        <stp>BONDAVG60866</stp>
        <stp>15년이하(당일)</stp>
        <stp/>
        <stp/>
        <tr r="T344" s="1"/>
      </tp>
      <tp>
        <v>5.3920000000000003</v>
        <stp/>
        <stp>P</stp>
        <stp>0</stp>
        <stp>IR</stp>
        <stp>BONDAVG18869</stp>
        <stp>15년이하(당일)</stp>
        <stp/>
        <stp/>
        <tr r="T276" s="1"/>
      </tp>
      <tp>
        <v>6.6029999999999998</v>
        <stp/>
        <stp>P</stp>
        <stp>0</stp>
        <stp>IR</stp>
        <stp>BONDAVG03839</stp>
        <stp>10년이하(당일)</stp>
        <stp/>
        <stp/>
        <tr r="S158" s="1"/>
      </tp>
      <tp>
        <v>4.1529999999999996</v>
        <stp/>
        <stp>P</stp>
        <stp>0</stp>
        <stp>IR</stp>
        <stp>BONDAVG02826</stp>
        <stp>10년이하(당일)</stp>
        <stp/>
        <stp/>
        <tr r="S120" s="1"/>
      </tp>
      <tp>
        <v>4.4809999999999999</v>
        <stp/>
        <stp>P</stp>
        <stp>0</stp>
        <stp>IR</stp>
        <stp>BONDAVG03826</stp>
        <stp>10년이하(당일)</stp>
        <stp/>
        <stp/>
        <tr r="S155" s="1"/>
      </tp>
      <tp>
        <v>6.3529999999999998</v>
        <stp/>
        <stp>P</stp>
        <stp>0</stp>
        <stp>IR</stp>
        <stp>BONDAVG13827</stp>
        <stp>10년이하(당일)</stp>
        <stp/>
        <stp/>
        <tr r="S253" s="1"/>
      </tp>
      <tp>
        <v>4.78</v>
        <stp/>
        <stp>P</stp>
        <stp>0</stp>
        <stp>IR</stp>
        <stp>BONDAVG00827</stp>
        <stp>10년이하(당일)</stp>
        <stp/>
        <stp/>
        <tr r="S76" s="1"/>
      </tp>
      <tp>
        <v>5.3</v>
        <stp/>
        <stp>P</stp>
        <stp>0</stp>
        <stp>IR</stp>
        <stp>BONDAVG00877</stp>
        <stp>15년이하(당일)</stp>
        <stp/>
        <stp/>
        <tr r="T81" s="1"/>
      </tp>
      <tp>
        <v>5.5359999999999996</v>
        <stp/>
        <stp>P</stp>
        <stp>0</stp>
        <stp>IR</stp>
        <stp>BONDAVG54872</stp>
        <stp>15년이하(당일)</stp>
        <stp/>
        <stp/>
        <tr r="T326" s="1"/>
      </tp>
      <tp>
        <v>3.5569999999999999</v>
        <stp/>
        <stp>P</stp>
        <stp>0</stp>
        <stp>IR</stp>
        <stp>BONDAVG50879</stp>
        <stp>15년이하(당일)</stp>
        <stp/>
        <stp/>
        <tr r="T314" s="1"/>
      </tp>
      <tp>
        <v>5.2969999999999997</v>
        <stp/>
        <stp>P</stp>
        <stp>0</stp>
        <stp>IR</stp>
        <stp>BONDAVG03829</stp>
        <stp>10년이하(당일)</stp>
        <stp/>
        <stp/>
        <tr r="S156" s="1"/>
      </tp>
      <tp>
        <v>4.97</v>
        <stp/>
        <stp>P</stp>
        <stp>0</stp>
        <stp>IR</stp>
        <stp>BONDAVG00856</stp>
        <stp>10년이하(당일)</stp>
        <stp/>
        <stp/>
        <tr r="S79" s="1"/>
      </tp>
      <tp>
        <v>4.5730000000000004</v>
        <stp/>
        <stp>P</stp>
        <stp>0</stp>
        <stp>IR</stp>
        <stp>BONDAVG46852</stp>
        <stp>10년이하(당일)</stp>
        <stp/>
        <stp/>
        <tr r="S308" s="1"/>
      </tp>
      <tp>
        <v>8.0739999999999998</v>
        <stp/>
        <stp>P</stp>
        <stp>0</stp>
        <stp>IR</stp>
        <stp>BONDAVG08805</stp>
        <stp>15년이하(당일)</stp>
        <stp/>
        <stp/>
        <tr r="T216" s="1"/>
      </tp>
      <tp>
        <v>3.3580000000000001</v>
        <stp/>
        <stp>P</stp>
        <stp>0</stp>
        <stp>IR</stp>
        <stp>BONDAVG11802</stp>
        <stp>15년이하(당일)</stp>
        <stp/>
        <stp/>
        <tr r="T229" s="1"/>
      </tp>
      <tp>
        <v>5.524</v>
        <stp/>
        <stp>P</stp>
        <stp>0</stp>
        <stp>IR</stp>
        <stp>BONDAVG63805</stp>
        <stp>15년이하(당일)</stp>
        <stp/>
        <stp/>
        <tr r="T350" s="1"/>
      </tp>
      <tp>
        <v>3.6850000000000001</v>
        <stp/>
        <stp>P</stp>
        <stp>0</stp>
        <stp>IR</stp>
        <stp>BONDAVG19845</stp>
        <stp>10년이하(당일)</stp>
        <stp/>
        <stp/>
        <tr r="S284" s="1"/>
      </tp>
      <tp>
        <v>4.7839999999999998</v>
        <stp/>
        <stp>P</stp>
        <stp>0</stp>
        <stp>IR</stp>
        <stp>BONDAVG13844</stp>
        <stp>10년이하(당일)</stp>
        <stp/>
        <stp/>
        <tr r="S254" s="1"/>
      </tp>
      <tp>
        <v>8.3559999999999999</v>
        <stp/>
        <stp>P</stp>
        <stp>0</stp>
        <stp>IR</stp>
        <stp>BONDAVG67813</stp>
        <stp>15년이하(당일)</stp>
        <stp/>
        <stp/>
        <tr r="T365" s="1"/>
      </tp>
      <tp>
        <v>7.38</v>
        <stp/>
        <stp>P</stp>
        <stp>0</stp>
        <stp>IR</stp>
        <stp>BONDAVG03840</stp>
        <stp>10년이하(당일)</stp>
        <stp/>
        <stp/>
        <tr r="S159" s="1"/>
      </tp>
      <tp>
        <v>5.6849999999999996</v>
        <stp/>
        <stp>P</stp>
        <stp>0</stp>
        <stp>IR</stp>
        <stp>BONDAVG00849</stp>
        <stp>10년이하(당일)</stp>
        <stp/>
        <stp/>
        <tr r="S78" s="1"/>
      </tp>
      <tp>
        <v>4.4420000000000002</v>
        <stp/>
        <stp>P</stp>
        <stp>0</stp>
        <stp>IR</stp>
        <stp>BONDAVG02826</stp>
        <stp>15년이하(당일)</stp>
        <stp/>
        <stp/>
        <tr r="T120" s="1"/>
      </tp>
      <tp>
        <v>5.069</v>
        <stp/>
        <stp>P</stp>
        <stp>0</stp>
        <stp>IR</stp>
        <stp>BONDAVG03826</stp>
        <stp>15년이하(당일)</stp>
        <stp/>
        <stp/>
        <tr r="T155" s="1"/>
      </tp>
      <tp>
        <v>6.7640000000000002</v>
        <stp/>
        <stp>P</stp>
        <stp>0</stp>
        <stp>IR</stp>
        <stp>BONDAVG13827</stp>
        <stp>15년이하(당일)</stp>
        <stp/>
        <stp/>
        <tr r="T253" s="1"/>
      </tp>
      <tp>
        <v>5.2270000000000003</v>
        <stp/>
        <stp>P</stp>
        <stp>0</stp>
        <stp>IR</stp>
        <stp>BONDAVG00827</stp>
        <stp>15년이하(당일)</stp>
        <stp/>
        <stp/>
        <tr r="T76" s="1"/>
      </tp>
      <tp>
        <v>4.7590000000000003</v>
        <stp/>
        <stp>P</stp>
        <stp>0</stp>
        <stp>IR</stp>
        <stp>BONDAVG00877</stp>
        <stp>10년이하(당일)</stp>
        <stp/>
        <stp/>
        <tr r="S81" s="1"/>
      </tp>
      <tp>
        <v>5.0709999999999997</v>
        <stp/>
        <stp>P</stp>
        <stp>0</stp>
        <stp>IR</stp>
        <stp>BONDAVG54872</stp>
        <stp>10년이하(당일)</stp>
        <stp/>
        <stp/>
        <tr r="S326" s="1"/>
      </tp>
      <tp>
        <v>3.52</v>
        <stp/>
        <stp>P</stp>
        <stp>0</stp>
        <stp>IR</stp>
        <stp>BONDAVG50879</stp>
        <stp>10년이하(당일)</stp>
        <stp/>
        <stp/>
        <tr r="S314" s="1"/>
      </tp>
      <tp>
        <v>5.7889999999999997</v>
        <stp/>
        <stp>P</stp>
        <stp>0</stp>
        <stp>IR</stp>
        <stp>BONDAVG03829</stp>
        <stp>15년이하(당일)</stp>
        <stp/>
        <stp/>
        <tr r="T156" s="1"/>
      </tp>
      <tp>
        <v>4.4569999999999999</v>
        <stp/>
        <stp>P</stp>
        <stp>0</stp>
        <stp>IR</stp>
        <stp>BONDAVG00867</stp>
        <stp>10년이하(당일)</stp>
        <stp/>
        <stp/>
        <tr r="S80" s="1"/>
      </tp>
      <tp>
        <v>4.4539999999999997</v>
        <stp/>
        <stp>P</stp>
        <stp>0</stp>
        <stp>IR</stp>
        <stp>BONDAVG01867</stp>
        <stp>10년이하(당일)</stp>
        <stp/>
        <stp/>
        <tr r="S105" s="1"/>
      </tp>
      <tp>
        <v>8.6739999999999995</v>
        <stp/>
        <stp>P</stp>
        <stp>0</stp>
        <stp>IR</stp>
        <stp>BONDAVG03837</stp>
        <stp>15년이하(당일)</stp>
        <stp/>
        <stp/>
        <tr r="T157" s="1"/>
      </tp>
      <tp>
        <v>5.3479999999999999</v>
        <stp/>
        <stp>P</stp>
        <stp>0</stp>
        <stp>IR</stp>
        <stp>BONDAVG00834</stp>
        <stp>15년이하(당일)</stp>
        <stp/>
        <stp/>
        <tr r="T77" s="1"/>
      </tp>
      <tp>
        <v>5.2210000000000001</v>
        <stp/>
        <stp>P</stp>
        <stp>0</stp>
        <stp>IR</stp>
        <stp>BONDAVG03864</stp>
        <stp>10년이하(당일)</stp>
        <stp/>
        <stp/>
        <tr r="S160" s="1"/>
      </tp>
      <tp>
        <v>5.7850000000000001</v>
        <stp/>
        <stp>P</stp>
        <stp>0</stp>
        <stp>IR</stp>
        <stp>BONDAVG46860</stp>
        <stp>10년이하(당일)</stp>
        <stp/>
        <stp/>
        <tr r="S309" s="1"/>
      </tp>
      <tp>
        <v>7.8310000000000004</v>
        <stp/>
        <stp>P</stp>
        <stp>0</stp>
        <stp>IR</stp>
        <stp>BONDAVG03865</stp>
        <stp>10년이하(당일)</stp>
        <stp/>
        <stp/>
        <tr r="S161" s="1"/>
      </tp>
      <tp>
        <v>5.2480000000000002</v>
        <stp/>
        <stp>P</stp>
        <stp>0</stp>
        <stp>IR</stp>
        <stp>BONDAVG19832</stp>
        <stp>15년이하(당일)</stp>
        <stp/>
        <stp/>
        <tr r="T283" s="1"/>
      </tp>
      <tp>
        <v>8.0990000000000002</v>
        <stp/>
        <stp>P</stp>
        <stp>0</stp>
        <stp>IR</stp>
        <stp>BONDAVG60866</stp>
        <stp>10년이하(당일)</stp>
        <stp/>
        <stp/>
        <tr r="S344" s="1"/>
      </tp>
      <tp>
        <v>4.883</v>
        <stp/>
        <stp>P</stp>
        <stp>0</stp>
        <stp>IR</stp>
        <stp>BONDAVG18869</stp>
        <stp>10년이하(당일)</stp>
        <stp/>
        <stp/>
        <tr r="S276" s="1"/>
      </tp>
      <tp>
        <v>6.8310000000000004</v>
        <stp/>
        <stp>P</stp>
        <stp>0</stp>
        <stp>IR</stp>
        <stp>BONDAVG03839</stp>
        <stp>15년이하(당일)</stp>
        <stp/>
        <stp/>
        <tr r="T158" s="1"/>
      </tp>
      <tp>
        <v>3.1059999999999999</v>
        <stp/>
        <stp>P</stp>
        <stp>0</stp>
        <stp>IR</stp>
        <stp>BONDAVG01</stp>
        <stp>9월이하(당일)</stp>
        <stp/>
        <stp/>
        <tr r="J13" s="1"/>
      </tp>
      <tp>
        <v>3.2160000000000002</v>
        <stp/>
        <stp>P</stp>
        <stp>0</stp>
        <stp>IR</stp>
        <stp>BONDAVG01</stp>
        <stp>6월이하(당일)</stp>
        <stp/>
        <stp/>
        <tr r="I13" s="1"/>
      </tp>
      <tp>
        <v>3.3530000000000002</v>
        <stp/>
        <stp>P</stp>
        <stp>0</stp>
        <stp>IR</stp>
        <stp>BONDAVG01</stp>
        <stp>3월이하(당일)</stp>
        <stp/>
        <stp/>
        <tr r="H13" s="1"/>
      </tp>
      <tp>
        <v>3.0510000000000002</v>
        <stp/>
        <stp>P</stp>
        <stp>0</stp>
        <stp>IR</stp>
        <stp>BONDAVG01</stp>
        <stp>1년이하(당일)</stp>
        <stp/>
        <stp/>
        <tr r="K13" s="1"/>
      </tp>
      <tp>
        <v>2.9550000000000001</v>
        <stp/>
        <stp>P</stp>
        <stp>0</stp>
        <stp>IR</stp>
        <stp>BONDAVG01</stp>
        <stp>3년이하(당일)</stp>
        <stp/>
        <stp/>
        <tr r="O13" s="1"/>
      </tp>
      <tp>
        <v>3.0680000000000001</v>
        <stp/>
        <stp>P</stp>
        <stp>0</stp>
        <stp>IR</stp>
        <stp>BONDAVG01</stp>
        <stp>2년이하(당일)</stp>
        <stp/>
        <stp/>
        <tr r="M13" s="1"/>
      </tp>
      <tp>
        <v>3.012</v>
        <stp/>
        <stp>P</stp>
        <stp>0</stp>
        <stp>IR</stp>
        <stp>BONDAVG01</stp>
        <stp>5년이하(당일)</stp>
        <stp/>
        <stp/>
        <tr r="Q13" s="1"/>
      </tp>
      <tp>
        <v>3</v>
        <stp/>
        <stp>P</stp>
        <stp>0</stp>
        <stp>IR</stp>
        <stp>BONDAVG01</stp>
        <stp>4년이하(당일)</stp>
        <stp/>
        <stp/>
        <tr r="P13" s="1"/>
      </tp>
      <tp>
        <v>3.0819999999999999</v>
        <stp/>
        <stp>P</stp>
        <stp>0</stp>
        <stp>IR</stp>
        <stp>BONDAVG01</stp>
        <stp>7년이하(당일)</stp>
        <stp/>
        <stp/>
        <tr r="R13" s="1"/>
      </tp>
      <tp>
        <v>3.8610000000000002</v>
        <stp/>
        <stp>P</stp>
        <stp>0</stp>
        <stp>IR</stp>
        <stp>BONDAVG04998</stp>
        <stp>10년이하(당일)</stp>
        <stp/>
        <stp/>
        <tr r="S193" s="1"/>
      </tp>
      <tp>
        <v>4.7869999999999999</v>
        <stp/>
        <stp>P</stp>
        <stp>0</stp>
        <stp>IR</stp>
        <stp>BONDAVG11987</stp>
        <stp>10년이하(당일)</stp>
        <stp/>
        <stp/>
        <tr r="S233" s="1"/>
      </tp>
      <tp>
        <v>3.7879999999999998</v>
        <stp/>
        <stp>P</stp>
        <stp>0</stp>
        <stp>IR</stp>
        <stp>BONDAVG13986</stp>
        <stp>10년이하(당일)</stp>
        <stp/>
        <stp/>
        <tr r="S255" s="1"/>
      </tp>
      <tp>
        <v>4.9690000000000003</v>
        <stp/>
        <stp>P</stp>
        <stp>0</stp>
        <stp>IR</stp>
        <stp>BONDAVG00983</stp>
        <stp>10년이하(당일)</stp>
        <stp/>
        <stp/>
        <tr r="S82" s="1"/>
      </tp>
      <tp>
        <v>4.7370000000000001</v>
        <stp/>
        <stp>P</stp>
        <stp>0</stp>
        <stp>IR</stp>
        <stp>BONDAVG01980</stp>
        <stp>10년이하(당일)</stp>
        <stp/>
        <stp/>
        <tr r="S107" s="1"/>
      </tp>
      <tp>
        <v>4.468</v>
        <stp/>
        <stp>P</stp>
        <stp>0</stp>
        <stp>IR</stp>
        <stp>BONDAVG02988</stp>
        <stp>10년이하(당일)</stp>
        <stp/>
        <stp/>
        <tr r="S125" s="1"/>
      </tp>
      <tp>
        <v>3.488</v>
        <stp/>
        <stp>P</stp>
        <stp>0</stp>
        <stp>IR</stp>
        <stp>BONDAVG13988</stp>
        <stp>10년이하(당일)</stp>
        <stp/>
        <stp/>
        <tr r="S256" s="1"/>
      </tp>
      <tp>
        <v>5.1849999999999996</v>
        <stp/>
        <stp>P</stp>
        <stp>0</stp>
        <stp>IR</stp>
        <stp>BONDAVG06989</stp>
        <stp>10년이하(당일)</stp>
        <stp/>
        <stp/>
        <tr r="S210" s="1"/>
      </tp>
      <tp>
        <v>5.22</v>
        <stp/>
        <stp>P</stp>
        <stp>0</stp>
        <stp>IR</stp>
        <stp>BONDAVG11987</stp>
        <stp>15년이하(당일)</stp>
        <stp/>
        <stp/>
        <tr r="T233" s="1"/>
      </tp>
      <tp>
        <v>4.0510000000000002</v>
        <stp/>
        <stp>P</stp>
        <stp>0</stp>
        <stp>IR</stp>
        <stp>BONDAVG13986</stp>
        <stp>15년이하(당일)</stp>
        <stp/>
        <stp/>
        <tr r="T255" s="1"/>
      </tp>
      <tp>
        <v>5.5979999999999999</v>
        <stp/>
        <stp>P</stp>
        <stp>0</stp>
        <stp>IR</stp>
        <stp>BONDAVG00983</stp>
        <stp>15년이하(당일)</stp>
        <stp/>
        <stp/>
        <tr r="T82" s="1"/>
      </tp>
      <tp>
        <v>5.15</v>
        <stp/>
        <stp>P</stp>
        <stp>0</stp>
        <stp>IR</stp>
        <stp>BONDAVG01980</stp>
        <stp>15년이하(당일)</stp>
        <stp/>
        <stp/>
        <tr r="T107" s="1"/>
      </tp>
      <tp>
        <v>4.883</v>
        <stp/>
        <stp>P</stp>
        <stp>0</stp>
        <stp>IR</stp>
        <stp>BONDAVG02988</stp>
        <stp>15년이하(당일)</stp>
        <stp/>
        <stp/>
        <tr r="T125" s="1"/>
      </tp>
      <tp>
        <v>3.5169999999999999</v>
        <stp/>
        <stp>P</stp>
        <stp>0</stp>
        <stp>IR</stp>
        <stp>BONDAVG13988</stp>
        <stp>15년이하(당일)</stp>
        <stp/>
        <stp/>
        <tr r="T256" s="1"/>
      </tp>
      <tp>
        <v>5.6440000000000001</v>
        <stp/>
        <stp>P</stp>
        <stp>0</stp>
        <stp>IR</stp>
        <stp>BONDAVG06989</stp>
        <stp>15년이하(당일)</stp>
        <stp/>
        <stp/>
        <tr r="T210" s="1"/>
      </tp>
      <tp>
        <v>4.1369999999999996</v>
        <stp/>
        <stp>P</stp>
        <stp>0</stp>
        <stp>IR</stp>
        <stp>BONDAVG04998</stp>
        <stp>15년이하(당일)</stp>
        <stp/>
        <stp/>
        <tr r="T193" s="1"/>
      </tp>
      <tp>
        <v>3.8130000000000002</v>
        <stp/>
        <stp>P</stp>
        <stp>0</stp>
        <stp>IR</stp>
        <stp>BONDAVG03946</stp>
        <stp>15년이하(당일)</stp>
        <stp/>
        <stp/>
        <tr r="T170" s="1"/>
      </tp>
      <tp>
        <v>3.746</v>
        <stp/>
        <stp>P</stp>
        <stp>0</stp>
        <stp>IR</stp>
        <stp>BONDAVG03914</stp>
        <stp>10년이하(당일)</stp>
        <stp/>
        <stp/>
        <tr r="S164" s="1"/>
      </tp>
      <tp>
        <v>5.3540000000000001</v>
        <stp/>
        <stp>P</stp>
        <stp>0</stp>
        <stp>IR</stp>
        <stp>BONDAVG09915</stp>
        <stp>10년이하(당일)</stp>
        <stp/>
        <stp/>
        <tr r="S221" s="1"/>
      </tp>
      <tp>
        <v>6.04</v>
        <stp/>
        <stp>P</stp>
        <stp>0</stp>
        <stp>IR</stp>
        <stp>BONDAVG44919</stp>
        <stp>10년이하(당일)</stp>
        <stp/>
        <stp/>
        <tr r="S301" s="1"/>
      </tp>
      <tp>
        <v>3.2690000000000001</v>
        <stp/>
        <stp>P</stp>
        <stp>0</stp>
        <stp>IR</stp>
        <stp>BONDAVG08918</stp>
        <stp>10년이하(당일)</stp>
        <stp/>
        <stp/>
        <tr r="S217" s="1"/>
      </tp>
      <tp>
        <v>6.702</v>
        <stp/>
        <stp>P</stp>
        <stp>0</stp>
        <stp>IR</stp>
        <stp>BONDAVG11919</stp>
        <stp>10년이하(당일)</stp>
        <stp/>
        <stp/>
        <tr r="S231" s="1"/>
      </tp>
      <tp>
        <v>3.2069999999999999</v>
        <stp/>
        <stp>P</stp>
        <stp>0</stp>
        <stp>IR</stp>
        <stp>BONDAVG14957</stp>
        <stp>15년이하(당일)</stp>
        <stp/>
        <stp/>
        <tr r="T372" s="1"/>
      </tp>
      <tp>
        <v>4.6669999999999998</v>
        <stp/>
        <stp>P</stp>
        <stp>0</stp>
        <stp>IR</stp>
        <stp>BONDAVG42953</stp>
        <stp>15년이하(당일)</stp>
        <stp/>
        <stp/>
        <tr r="T297" s="1"/>
      </tp>
      <tp>
        <v>5.859</v>
        <stp/>
        <stp>P</stp>
        <stp>0</stp>
        <stp>IR</stp>
        <stp>BONDAVG03904</stp>
        <stp>10년이하(당일)</stp>
        <stp/>
        <stp/>
        <tr r="S163" s="1"/>
      </tp>
      <tp>
        <v>4.6539999999999999</v>
        <stp/>
        <stp>P</stp>
        <stp>0</stp>
        <stp>IR</stp>
        <stp>BONDAVG03954</stp>
        <stp>15년이하(당일)</stp>
        <stp/>
        <stp/>
        <tr r="T171" s="1"/>
      </tp>
      <tp>
        <v>4.8689999999999998</v>
        <stp/>
        <stp>P</stp>
        <stp>0</stp>
        <stp>IR</stp>
        <stp>BONDAVG11959</stp>
        <stp>15년이하(당일)</stp>
        <stp/>
        <stp/>
        <tr r="T232" s="1"/>
      </tp>
      <tp>
        <v>3.5259999999999998</v>
        <stp/>
        <stp>P</stp>
        <stp>0</stp>
        <stp>IR</stp>
        <stp>BONDAVG04908</stp>
        <stp>10년이하(당일)</stp>
        <stp/>
        <stp/>
        <tr r="S189" s="1"/>
      </tp>
      <tp>
        <v>5.5910000000000002</v>
        <stp/>
        <stp>P</stp>
        <stp>0</stp>
        <stp>IR</stp>
        <stp>BONDAVG52933</stp>
        <stp>10년이하(당일)</stp>
        <stp/>
        <stp/>
        <tr r="S320" s="1"/>
      </tp>
      <tp>
        <v>3.3260000000000001</v>
        <stp/>
        <stp>P</stp>
        <stp>0</stp>
        <stp>IR</stp>
        <stp>BONDAVG03936</stp>
        <stp>10년이하(당일)</stp>
        <stp/>
        <stp/>
        <tr r="S168" s="1"/>
      </tp>
      <tp>
        <v>5.4169999999999998</v>
        <stp/>
        <stp>P</stp>
        <stp>0</stp>
        <stp>IR</stp>
        <stp>BONDAVG52932</stp>
        <stp>10년이하(당일)</stp>
        <stp/>
        <stp/>
        <tr r="S319" s="1"/>
      </tp>
      <tp>
        <v>3.33</v>
        <stp/>
        <stp>P</stp>
        <stp>0</stp>
        <stp>IR</stp>
        <stp>BONDAVG03937</stp>
        <stp>10년이하(당일)</stp>
        <stp/>
        <stp/>
        <tr r="S169" s="1"/>
      </tp>
      <tp>
        <v>5.476</v>
        <stp/>
        <stp>P</stp>
        <stp>0</stp>
        <stp>IR</stp>
        <stp>BONDAVG52931</stp>
        <stp>10년이하(당일)</stp>
        <stp/>
        <stp/>
        <tr r="S318" s="1"/>
      </tp>
      <tp>
        <v>3.2309999999999999</v>
        <stp/>
        <stp>P</stp>
        <stp>0</stp>
        <stp>IR</stp>
        <stp>BONDAVG03934</stp>
        <stp>10년이하(당일)</stp>
        <stp/>
        <stp/>
        <tr r="S167" s="1"/>
      </tp>
      <tp>
        <v>4.125</v>
        <stp/>
        <stp>P</stp>
        <stp>0</stp>
        <stp>IR</stp>
        <stp>BONDAVG04934</stp>
        <stp>10년이하(당일)</stp>
        <stp/>
        <stp/>
        <tr r="S191" s="1"/>
      </tp>
      <tp>
        <v>4.617</v>
        <stp/>
        <stp>P</stp>
        <stp>0</stp>
        <stp>IR</stp>
        <stp>BONDAVG07935</stp>
        <stp>10년이하(당일)</stp>
        <stp/>
        <stp/>
        <tr r="S212" s="1"/>
      </tp>
      <tp>
        <v>5.25</v>
        <stp/>
        <stp>P</stp>
        <stp>0</stp>
        <stp>IR</stp>
        <stp>BONDAVG03962</stp>
        <stp>15년이하(당일)</stp>
        <stp/>
        <stp/>
        <tr r="T172" s="1"/>
      </tp>
      <tp>
        <v>3.5209999999999999</v>
        <stp/>
        <stp>P</stp>
        <stp>0</stp>
        <stp>IR</stp>
        <stp>BONDAVG04932</stp>
        <stp>10년이하(당일)</stp>
        <stp/>
        <stp/>
        <tr r="S190" s="1"/>
      </tp>
      <tp>
        <v>5.6980000000000004</v>
        <stp/>
        <stp>P</stp>
        <stp>0</stp>
        <stp>IR</stp>
        <stp>BONDAVG53966</stp>
        <stp>15년이하(당일)</stp>
        <stp/>
        <stp/>
        <tr r="T324" s="1"/>
      </tp>
      <tp>
        <v>3.21</v>
        <stp/>
        <stp>P</stp>
        <stp>0</stp>
        <stp>IR</stp>
        <stp>BONDAVG03938</stp>
        <stp>10년이하(당일)</stp>
        <stp/>
        <stp/>
        <tr r="S373" s="1"/>
      </tp>
      <tp>
        <v>5.7309999999999999</v>
        <stp/>
        <stp>P</stp>
        <stp>0</stp>
        <stp>IR</stp>
        <stp>BONDAVG02969</stp>
        <stp>15년이하(당일)</stp>
        <stp/>
        <stp/>
        <tr r="T123" s="1"/>
      </tp>
      <tp>
        <v>5.1349999999999998</v>
        <stp/>
        <stp>P</stp>
        <stp>0</stp>
        <stp>IR</stp>
        <stp>BONDAVG02927</stp>
        <stp>10년이하(당일)</stp>
        <stp/>
        <stp/>
        <tr r="S122" s="1"/>
      </tp>
      <tp>
        <v>5.0650000000000004</v>
        <stp/>
        <stp>P</stp>
        <stp>0</stp>
        <stp>IR</stp>
        <stp>BONDAVG09924</stp>
        <stp>10년이하(당일)</stp>
        <stp/>
        <stp/>
        <tr r="S222" s="1"/>
      </tp>
      <tp>
        <v>5.6749999999999998</v>
        <stp/>
        <stp>P</stp>
        <stp>0</stp>
        <stp>IR</stp>
        <stp>BONDAVG41970</stp>
        <stp>15년이하(당일)</stp>
        <stp/>
        <stp/>
        <tr r="T294" s="1"/>
      </tp>
      <tp>
        <v>5.7839999999999998</v>
        <stp/>
        <stp>P</stp>
        <stp>0</stp>
        <stp>IR</stp>
        <stp>BONDAVG03922</stp>
        <stp>10년이하(당일)</stp>
        <stp/>
        <stp/>
        <tr r="S166" s="1"/>
      </tp>
      <tp>
        <v>3.23</v>
        <stp/>
        <stp>P</stp>
        <stp>0</stp>
        <stp>IR</stp>
        <stp>BONDAVG03920</stp>
        <stp>10년이하(당일)</stp>
        <stp/>
        <stp/>
        <tr r="S165" s="1"/>
      </tp>
      <tp>
        <v>5.343</v>
        <stp/>
        <stp>P</stp>
        <stp>0</stp>
        <stp>IR</stp>
        <stp>BONDAVG04971</stp>
        <stp>15년이하(당일)</stp>
        <stp/>
        <stp/>
        <tr r="T192" s="1"/>
      </tp>
      <tp>
        <v>4.8449999999999998</v>
        <stp/>
        <stp>P</stp>
        <stp>0</stp>
        <stp>IR</stp>
        <stp>BONDAVG02978</stp>
        <stp>15년이하(당일)</stp>
        <stp/>
        <stp/>
        <tr r="T124" s="1"/>
      </tp>
      <tp>
        <v>3.206</v>
        <stp/>
        <stp>P</stp>
        <stp>0</stp>
        <stp>IR</stp>
        <stp>BONDAVG14957</stp>
        <stp>10년이하(당일)</stp>
        <stp/>
        <stp/>
        <tr r="S372" s="1"/>
      </tp>
      <tp>
        <v>4.38</v>
        <stp/>
        <stp>P</stp>
        <stp>0</stp>
        <stp>IR</stp>
        <stp>BONDAVG42953</stp>
        <stp>10년이하(당일)</stp>
        <stp/>
        <stp/>
        <tr r="S297" s="1"/>
      </tp>
      <tp>
        <v>6.2510000000000003</v>
        <stp/>
        <stp>P</stp>
        <stp>0</stp>
        <stp>IR</stp>
        <stp>BONDAVG03904</stp>
        <stp>15년이하(당일)</stp>
        <stp/>
        <stp/>
        <tr r="T163" s="1"/>
      </tp>
      <tp>
        <v>4.1399999999999997</v>
        <stp/>
        <stp>P</stp>
        <stp>0</stp>
        <stp>IR</stp>
        <stp>BONDAVG03954</stp>
        <stp>10년이하(당일)</stp>
        <stp/>
        <stp/>
        <tr r="S171" s="1"/>
      </tp>
      <tp>
        <v>4.3479999999999999</v>
        <stp/>
        <stp>P</stp>
        <stp>0</stp>
        <stp>IR</stp>
        <stp>BONDAVG11959</stp>
        <stp>10년이하(당일)</stp>
        <stp/>
        <stp/>
        <tr r="S232" s="1"/>
      </tp>
      <tp>
        <v>3.5569999999999999</v>
        <stp/>
        <stp>P</stp>
        <stp>0</stp>
        <stp>IR</stp>
        <stp>BONDAVG04908</stp>
        <stp>15년이하(당일)</stp>
        <stp/>
        <stp/>
        <tr r="T189" s="1"/>
      </tp>
      <tp>
        <v>3.6850000000000001</v>
        <stp/>
        <stp>P</stp>
        <stp>0</stp>
        <stp>IR</stp>
        <stp>BONDAVG03946</stp>
        <stp>10년이하(당일)</stp>
        <stp/>
        <stp/>
        <tr r="S170" s="1"/>
      </tp>
      <tp>
        <v>4.0250000000000004</v>
        <stp/>
        <stp>P</stp>
        <stp>0</stp>
        <stp>IR</stp>
        <stp>BONDAVG03914</stp>
        <stp>15년이하(당일)</stp>
        <stp/>
        <stp/>
        <tr r="T164" s="1"/>
      </tp>
      <tp>
        <v>5.76</v>
        <stp/>
        <stp>P</stp>
        <stp>0</stp>
        <stp>IR</stp>
        <stp>BONDAVG09915</stp>
        <stp>15년이하(당일)</stp>
        <stp/>
        <stp/>
        <tr r="T221" s="1"/>
      </tp>
      <tp>
        <v>6.444</v>
        <stp/>
        <stp>P</stp>
        <stp>0</stp>
        <stp>IR</stp>
        <stp>BONDAVG44919</stp>
        <stp>15년이하(당일)</stp>
        <stp/>
        <stp/>
        <tr r="T301" s="1"/>
      </tp>
      <tp>
        <v>3.2829999999999999</v>
        <stp/>
        <stp>P</stp>
        <stp>0</stp>
        <stp>IR</stp>
        <stp>BONDAVG08918</stp>
        <stp>15년이하(당일)</stp>
        <stp/>
        <stp/>
        <tr r="T217" s="1"/>
      </tp>
      <tp>
        <v>7.1740000000000004</v>
        <stp/>
        <stp>P</stp>
        <stp>0</stp>
        <stp>IR</stp>
        <stp>BONDAVG11919</stp>
        <stp>15년이하(당일)</stp>
        <stp/>
        <stp/>
        <tr r="T231" s="1"/>
      </tp>
      <tp>
        <v>5.6029999999999998</v>
        <stp/>
        <stp>P</stp>
        <stp>0</stp>
        <stp>IR</stp>
        <stp>BONDAVG02927</stp>
        <stp>15년이하(당일)</stp>
        <stp/>
        <stp/>
        <tr r="T122" s="1"/>
      </tp>
      <tp>
        <v>5.4859999999999998</v>
        <stp/>
        <stp>P</stp>
        <stp>0</stp>
        <stp>IR</stp>
        <stp>BONDAVG09924</stp>
        <stp>15년이하(당일)</stp>
        <stp/>
        <stp/>
        <tr r="T222" s="1"/>
      </tp>
      <tp>
        <v>5.15</v>
        <stp/>
        <stp>P</stp>
        <stp>0</stp>
        <stp>IR</stp>
        <stp>BONDAVG41970</stp>
        <stp>10년이하(당일)</stp>
        <stp/>
        <stp/>
        <tr r="S294" s="1"/>
      </tp>
      <tp>
        <v>6.157</v>
        <stp/>
        <stp>P</stp>
        <stp>0</stp>
        <stp>IR</stp>
        <stp>BONDAVG03922</stp>
        <stp>15년이하(당일)</stp>
        <stp/>
        <stp/>
        <tr r="T166" s="1"/>
      </tp>
      <tp>
        <v>3.214</v>
        <stp/>
        <stp>P</stp>
        <stp>0</stp>
        <stp>IR</stp>
        <stp>BONDAVG03920</stp>
        <stp>15년이하(당일)</stp>
        <stp/>
        <stp/>
        <tr r="T165" s="1"/>
      </tp>
      <tp>
        <v>4.9409999999999998</v>
        <stp/>
        <stp>P</stp>
        <stp>0</stp>
        <stp>IR</stp>
        <stp>BONDAVG04971</stp>
        <stp>10년이하(당일)</stp>
        <stp/>
        <stp/>
        <tr r="S192" s="1"/>
      </tp>
      <tp>
        <v>4.4329999999999998</v>
        <stp/>
        <stp>P</stp>
        <stp>0</stp>
        <stp>IR</stp>
        <stp>BONDAVG02978</stp>
        <stp>10년이하(당일)</stp>
        <stp/>
        <stp/>
        <tr r="S124" s="1"/>
      </tp>
      <tp>
        <v>6.0170000000000003</v>
        <stp/>
        <stp>P</stp>
        <stp>0</stp>
        <stp>IR</stp>
        <stp>BONDAVG52933</stp>
        <stp>15년이하(당일)</stp>
        <stp/>
        <stp/>
        <tr r="T320" s="1"/>
      </tp>
      <tp>
        <v>3.3450000000000002</v>
        <stp/>
        <stp>P</stp>
        <stp>0</stp>
        <stp>IR</stp>
        <stp>BONDAVG03936</stp>
        <stp>15년이하(당일)</stp>
        <stp/>
        <stp/>
        <tr r="T168" s="1"/>
      </tp>
      <tp>
        <v>5.8470000000000004</v>
        <stp/>
        <stp>P</stp>
        <stp>0</stp>
        <stp>IR</stp>
        <stp>BONDAVG52932</stp>
        <stp>15년이하(당일)</stp>
        <stp/>
        <stp/>
        <tr r="T319" s="1"/>
      </tp>
      <tp>
        <v>3.351</v>
        <stp/>
        <stp>P</stp>
        <stp>0</stp>
        <stp>IR</stp>
        <stp>BONDAVG03937</stp>
        <stp>15년이하(당일)</stp>
        <stp/>
        <stp/>
        <tr r="T169" s="1"/>
      </tp>
      <tp>
        <v>5.8040000000000003</v>
        <stp/>
        <stp>P</stp>
        <stp>0</stp>
        <stp>IR</stp>
        <stp>BONDAVG52931</stp>
        <stp>15년이하(당일)</stp>
        <stp/>
        <stp/>
        <tr r="T318" s="1"/>
      </tp>
      <tp>
        <v>3.2589999999999999</v>
        <stp/>
        <stp>P</stp>
        <stp>0</stp>
        <stp>IR</stp>
        <stp>BONDAVG03934</stp>
        <stp>15년이하(당일)</stp>
        <stp/>
        <stp/>
        <tr r="T167" s="1"/>
      </tp>
      <tp>
        <v>4.4770000000000003</v>
        <stp/>
        <stp>P</stp>
        <stp>0</stp>
        <stp>IR</stp>
        <stp>BONDAVG04934</stp>
        <stp>15년이하(당일)</stp>
        <stp/>
        <stp/>
        <tr r="T191" s="1"/>
      </tp>
      <tp>
        <v>5.15</v>
        <stp/>
        <stp>P</stp>
        <stp>0</stp>
        <stp>IR</stp>
        <stp>BONDAVG07935</stp>
        <stp>15년이하(당일)</stp>
        <stp/>
        <stp/>
        <tr r="T212" s="1"/>
      </tp>
      <tp>
        <v>4.6289999999999996</v>
        <stp/>
        <stp>P</stp>
        <stp>0</stp>
        <stp>IR</stp>
        <stp>BONDAVG03962</stp>
        <stp>10년이하(당일)</stp>
        <stp/>
        <stp/>
        <tr r="S172" s="1"/>
      </tp>
      <tp>
        <v>3.5720000000000001</v>
        <stp/>
        <stp>P</stp>
        <stp>0</stp>
        <stp>IR</stp>
        <stp>BONDAVG04932</stp>
        <stp>15년이하(당일)</stp>
        <stp/>
        <stp/>
        <tr r="T190" s="1"/>
      </tp>
      <tp>
        <v>5.22</v>
        <stp/>
        <stp>P</stp>
        <stp>0</stp>
        <stp>IR</stp>
        <stp>BONDAVG53966</stp>
        <stp>10년이하(당일)</stp>
        <stp/>
        <stp/>
        <tr r="S324" s="1"/>
      </tp>
      <tp>
        <v>3.2280000000000002</v>
        <stp/>
        <stp>P</stp>
        <stp>0</stp>
        <stp>IR</stp>
        <stp>BONDAVG03938</stp>
        <stp>15년이하(당일)</stp>
        <stp/>
        <stp/>
        <tr r="T373" s="1"/>
      </tp>
      <tp>
        <v>5.4560000000000004</v>
        <stp/>
        <stp>P</stp>
        <stp>0</stp>
        <stp>IR</stp>
        <stp>BONDAVG02969</stp>
        <stp>10년이하(당일)</stp>
        <stp/>
        <stp/>
        <tr r="S123" s="1"/>
      </tp>
      <tp t="s">
        <v/>
        <stp/>
        <stp>P</stp>
        <stp>0</stp>
        <stp>IR</stp>
        <stp>BONDAVG03896</stp>
        <stp>30년이하(당일)</stp>
        <stp/>
        <stp/>
        <tr r="V162" s="1"/>
      </tp>
      <tp>
        <v>4.2939999999999996</v>
        <stp/>
        <stp>P</stp>
        <stp>0</stp>
        <stp>IR</stp>
        <stp>BONDAVG04998</stp>
        <stp>20년이하(당일)</stp>
        <stp/>
        <stp/>
        <tr r="U193" s="1"/>
      </tp>
      <tp>
        <v>5.423</v>
        <stp/>
        <stp>P</stp>
        <stp>0</stp>
        <stp>IR</stp>
        <stp>BONDAVG11987</stp>
        <stp>20년이하(당일)</stp>
        <stp/>
        <stp/>
        <tr r="U233" s="1"/>
      </tp>
      <tp>
        <v>4.2119999999999997</v>
        <stp/>
        <stp>P</stp>
        <stp>0</stp>
        <stp>IR</stp>
        <stp>BONDAVG13986</stp>
        <stp>20년이하(당일)</stp>
        <stp/>
        <stp/>
        <tr r="U255" s="1"/>
      </tp>
      <tp t="s">
        <v/>
        <stp/>
        <stp>P</stp>
        <stp>0</stp>
        <stp>IR</stp>
        <stp>BONDAVG11884</stp>
        <stp>30년이하(당일)</stp>
        <stp/>
        <stp/>
        <tr r="V230" s="1"/>
      </tp>
      <tp t="s">
        <v/>
        <stp/>
        <stp>P</stp>
        <stp>0</stp>
        <stp>IR</stp>
        <stp>BONDAVG02882</stp>
        <stp>30년이하(당일)</stp>
        <stp/>
        <stp/>
        <tr r="V121" s="1"/>
      </tp>
      <tp>
        <v>5.85</v>
        <stp/>
        <stp>P</stp>
        <stp>0</stp>
        <stp>IR</stp>
        <stp>BONDAVG00983</stp>
        <stp>20년이하(당일)</stp>
        <stp/>
        <stp/>
        <tr r="U82" s="1"/>
      </tp>
      <tp>
        <v>5.3769999999999998</v>
        <stp/>
        <stp>P</stp>
        <stp>0</stp>
        <stp>IR</stp>
        <stp>BONDAVG01980</stp>
        <stp>20년이하(당일)</stp>
        <stp/>
        <stp/>
        <tr r="U107" s="1"/>
      </tp>
      <tp t="s">
        <v/>
        <stp/>
        <stp>P</stp>
        <stp>0</stp>
        <stp>IR</stp>
        <stp>BONDAVG01888</stp>
        <stp>30년이하(당일)</stp>
        <stp/>
        <stp/>
        <tr r="V106" s="1"/>
      </tp>
      <tp>
        <v>5.0979999999999999</v>
        <stp/>
        <stp>P</stp>
        <stp>0</stp>
        <stp>IR</stp>
        <stp>BONDAVG02988</stp>
        <stp>20년이하(당일)</stp>
        <stp/>
        <stp/>
        <tr r="U125" s="1"/>
      </tp>
      <tp>
        <v>3.552</v>
        <stp/>
        <stp>P</stp>
        <stp>0</stp>
        <stp>IR</stp>
        <stp>BONDAVG13988</stp>
        <stp>20년이하(당일)</stp>
        <stp/>
        <stp/>
        <tr r="U256" s="1"/>
      </tp>
      <tp>
        <v>5.9189999999999996</v>
        <stp/>
        <stp>P</stp>
        <stp>0</stp>
        <stp>IR</stp>
        <stp>BONDAVG06989</stp>
        <stp>20년이하(당일)</stp>
        <stp/>
        <stp/>
        <tr r="U210" s="1"/>
      </tp>
      <tp>
        <v>4.194</v>
        <stp/>
        <stp>P</stp>
        <stp>0</stp>
        <stp>IR</stp>
        <stp>BONDAVG03914</stp>
        <stp>20년이하(당일)</stp>
        <stp/>
        <stp/>
        <tr r="U164" s="1"/>
      </tp>
      <tp>
        <v>6.0069999999999997</v>
        <stp/>
        <stp>P</stp>
        <stp>0</stp>
        <stp>IR</stp>
        <stp>BONDAVG09915</stp>
        <stp>20년이하(당일)</stp>
        <stp/>
        <stp/>
        <tr r="U221" s="1"/>
      </tp>
      <tp t="s">
        <v/>
        <stp/>
        <stp>P</stp>
        <stp>0</stp>
        <stp>IR</stp>
        <stp>BONDAVG67813</stp>
        <stp>30년이하(당일)</stp>
        <stp/>
        <stp/>
        <tr r="V365" s="1"/>
      </tp>
      <tp>
        <v>6.6689999999999996</v>
        <stp/>
        <stp>P</stp>
        <stp>0</stp>
        <stp>IR</stp>
        <stp>BONDAVG44919</stp>
        <stp>20년이하(당일)</stp>
        <stp/>
        <stp/>
        <tr r="U301" s="1"/>
      </tp>
      <tp>
        <v>3.27</v>
        <stp/>
        <stp>P</stp>
        <stp>0</stp>
        <stp>IR</stp>
        <stp>BONDAVG08918</stp>
        <stp>20년이하(당일)</stp>
        <stp/>
        <stp/>
        <tr r="U217" s="1"/>
      </tp>
      <tp>
        <v>7.4930000000000003</v>
        <stp/>
        <stp>P</stp>
        <stp>0</stp>
        <stp>IR</stp>
        <stp>BONDAVG11919</stp>
        <stp>20년이하(당일)</stp>
        <stp/>
        <stp/>
        <tr r="U231" s="1"/>
      </tp>
      <tp>
        <v>6.57</v>
        <stp/>
        <stp>P</stp>
        <stp>0</stp>
        <stp>IR</stp>
        <stp>BONDAVG03904</stp>
        <stp>20년이하(당일)</stp>
        <stp/>
        <stp/>
        <tr r="U163" s="1"/>
      </tp>
      <tp t="s">
        <v/>
        <stp/>
        <stp>P</stp>
        <stp>0</stp>
        <stp>IR</stp>
        <stp>BONDAVG08805</stp>
        <stp>30년이하(당일)</stp>
        <stp/>
        <stp/>
        <tr r="V216" s="1"/>
      </tp>
      <tp>
        <v>3.347</v>
        <stp/>
        <stp>P</stp>
        <stp>0</stp>
        <stp>IR</stp>
        <stp>BONDAVG11802</stp>
        <stp>30년이하(당일)</stp>
        <stp/>
        <stp/>
        <tr r="V229" s="1"/>
      </tp>
      <tp t="s">
        <v/>
        <stp/>
        <stp>P</stp>
        <stp>0</stp>
        <stp>IR</stp>
        <stp>BONDAVG63805</stp>
        <stp>30년이하(당일)</stp>
        <stp/>
        <stp/>
        <tr r="V350" s="1"/>
      </tp>
      <tp>
        <v>3.59</v>
        <stp/>
        <stp>P</stp>
        <stp>0</stp>
        <stp>IR</stp>
        <stp>BONDAVG04908</stp>
        <stp>20년이하(당일)</stp>
        <stp/>
        <stp/>
        <tr r="U189" s="1"/>
      </tp>
      <tp>
        <v>6.29</v>
        <stp/>
        <stp>P</stp>
        <stp>0</stp>
        <stp>IR</stp>
        <stp>BONDAVG52933</stp>
        <stp>20년이하(당일)</stp>
        <stp/>
        <stp/>
        <tr r="U320" s="1"/>
      </tp>
      <tp>
        <v>3.33</v>
        <stp/>
        <stp>P</stp>
        <stp>0</stp>
        <stp>IR</stp>
        <stp>BONDAVG03936</stp>
        <stp>20년이하(당일)</stp>
        <stp/>
        <stp/>
        <tr r="U168" s="1"/>
      </tp>
      <tp>
        <v>6.12</v>
        <stp/>
        <stp>P</stp>
        <stp>0</stp>
        <stp>IR</stp>
        <stp>BONDAVG52932</stp>
        <stp>20년이하(당일)</stp>
        <stp/>
        <stp/>
        <tr r="U319" s="1"/>
      </tp>
      <tp t="s">
        <v/>
        <stp/>
        <stp>P</stp>
        <stp>0</stp>
        <stp>IR</stp>
        <stp>BONDAVG03837</stp>
        <stp>30년이하(당일)</stp>
        <stp/>
        <stp/>
        <tr r="V157" s="1"/>
      </tp>
      <tp>
        <v>3.3370000000000002</v>
        <stp/>
        <stp>P</stp>
        <stp>0</stp>
        <stp>IR</stp>
        <stp>BONDAVG03937</stp>
        <stp>20년이하(당일)</stp>
        <stp/>
        <stp/>
        <tr r="U169" s="1"/>
      </tp>
      <tp t="s">
        <v/>
        <stp/>
        <stp>P</stp>
        <stp>0</stp>
        <stp>IR</stp>
        <stp>BONDAVG00834</stp>
        <stp>30년이하(당일)</stp>
        <stp/>
        <stp/>
        <tr r="V77" s="1"/>
      </tp>
      <tp>
        <v>6.1029999999999998</v>
        <stp/>
        <stp>P</stp>
        <stp>0</stp>
        <stp>IR</stp>
        <stp>BONDAVG52931</stp>
        <stp>20년이하(당일)</stp>
        <stp/>
        <stp/>
        <tr r="U318" s="1"/>
      </tp>
      <tp>
        <v>3.25</v>
        <stp/>
        <stp>P</stp>
        <stp>0</stp>
        <stp>IR</stp>
        <stp>BONDAVG03934</stp>
        <stp>20년이하(당일)</stp>
        <stp/>
        <stp/>
        <tr r="U167" s="1"/>
      </tp>
      <tp>
        <v>4.67</v>
        <stp/>
        <stp>P</stp>
        <stp>0</stp>
        <stp>IR</stp>
        <stp>BONDAVG04934</stp>
        <stp>20년이하(당일)</stp>
        <stp/>
        <stp/>
        <tr r="U191" s="1"/>
      </tp>
      <tp>
        <v>5.3730000000000002</v>
        <stp/>
        <stp>P</stp>
        <stp>0</stp>
        <stp>IR</stp>
        <stp>BONDAVG07935</stp>
        <stp>20년이하(당일)</stp>
        <stp/>
        <stp/>
        <tr r="U212" s="1"/>
      </tp>
      <tp>
        <v>3.59</v>
        <stp/>
        <stp>P</stp>
        <stp>0</stp>
        <stp>IR</stp>
        <stp>BONDAVG04932</stp>
        <stp>20년이하(당일)</stp>
        <stp/>
        <stp/>
        <tr r="U190" s="1"/>
      </tp>
      <tp t="s">
        <v/>
        <stp/>
        <stp>P</stp>
        <stp>0</stp>
        <stp>IR</stp>
        <stp>BONDAVG19832</stp>
        <stp>30년이하(당일)</stp>
        <stp/>
        <stp/>
        <tr r="V283" s="1"/>
      </tp>
      <tp>
        <v>3.2029999999999998</v>
        <stp/>
        <stp>P</stp>
        <stp>0</stp>
        <stp>IR</stp>
        <stp>BONDAVG03938</stp>
        <stp>20년이하(당일)</stp>
        <stp/>
        <stp/>
        <tr r="U373" s="1"/>
      </tp>
      <tp t="s">
        <v/>
        <stp/>
        <stp>P</stp>
        <stp>0</stp>
        <stp>IR</stp>
        <stp>BONDAVG03839</stp>
        <stp>30년이하(당일)</stp>
        <stp/>
        <stp/>
        <tr r="V158" s="1"/>
      </tp>
      <tp t="s">
        <v/>
        <stp/>
        <stp>P</stp>
        <stp>0</stp>
        <stp>IR</stp>
        <stp>BONDAVG02826</stp>
        <stp>30년이하(당일)</stp>
        <stp/>
        <stp/>
        <tr r="V120" s="1"/>
      </tp>
      <tp t="s">
        <v/>
        <stp/>
        <stp>P</stp>
        <stp>0</stp>
        <stp>IR</stp>
        <stp>BONDAVG03826</stp>
        <stp>30년이하(당일)</stp>
        <stp/>
        <stp/>
        <tr r="V155" s="1"/>
      </tp>
      <tp t="s">
        <v/>
        <stp/>
        <stp>P</stp>
        <stp>0</stp>
        <stp>IR</stp>
        <stp>BONDAVG13827</stp>
        <stp>30년이하(당일)</stp>
        <stp/>
        <stp/>
        <tr r="V253" s="1"/>
      </tp>
      <tp t="s">
        <v/>
        <stp/>
        <stp>P</stp>
        <stp>0</stp>
        <stp>IR</stp>
        <stp>BONDAVG00827</stp>
        <stp>30년이하(당일)</stp>
        <stp/>
        <stp/>
        <tr r="V76" s="1"/>
      </tp>
      <tp>
        <v>5.8780000000000001</v>
        <stp/>
        <stp>P</stp>
        <stp>0</stp>
        <stp>IR</stp>
        <stp>BONDAVG02927</stp>
        <stp>20년이하(당일)</stp>
        <stp/>
        <stp/>
        <tr r="U122" s="1"/>
      </tp>
      <tp>
        <v>5.76</v>
        <stp/>
        <stp>P</stp>
        <stp>0</stp>
        <stp>IR</stp>
        <stp>BONDAVG09924</stp>
        <stp>20년이하(당일)</stp>
        <stp/>
        <stp/>
        <tr r="U222" s="1"/>
      </tp>
      <tp>
        <v>6.43</v>
        <stp/>
        <stp>P</stp>
        <stp>0</stp>
        <stp>IR</stp>
        <stp>BONDAVG03922</stp>
        <stp>20년이하(당일)</stp>
        <stp/>
        <stp/>
        <tr r="U166" s="1"/>
      </tp>
      <tp>
        <v>3.173</v>
        <stp/>
        <stp>P</stp>
        <stp>0</stp>
        <stp>IR</stp>
        <stp>BONDAVG03920</stp>
        <stp>20년이하(당일)</stp>
        <stp/>
        <stp/>
        <tr r="U165" s="1"/>
      </tp>
      <tp t="s">
        <v/>
        <stp/>
        <stp>P</stp>
        <stp>0</stp>
        <stp>IR</stp>
        <stp>BONDAVG03829</stp>
        <stp>30년이하(당일)</stp>
        <stp/>
        <stp/>
        <tr r="V156" s="1"/>
      </tp>
      <tp t="s">
        <v/>
        <stp/>
        <stp>P</stp>
        <stp>0</stp>
        <stp>IR</stp>
        <stp>BONDAVG00856</stp>
        <stp>30년이하(당일)</stp>
        <stp/>
        <stp/>
        <tr r="V79" s="1"/>
      </tp>
      <tp>
        <v>3.2</v>
        <stp/>
        <stp>P</stp>
        <stp>0</stp>
        <stp>IR</stp>
        <stp>BONDAVG14957</stp>
        <stp>20년이하(당일)</stp>
        <stp/>
        <stp/>
        <tr r="U372" s="1"/>
      </tp>
      <tp t="s">
        <v/>
        <stp/>
        <stp>P</stp>
        <stp>0</stp>
        <stp>IR</stp>
        <stp>BONDAVG46852</stp>
        <stp>30년이하(당일)</stp>
        <stp/>
        <stp/>
        <tr r="V308" s="1"/>
      </tp>
      <tp>
        <v>4.8360000000000003</v>
        <stp/>
        <stp>P</stp>
        <stp>0</stp>
        <stp>IR</stp>
        <stp>BONDAVG42953</stp>
        <stp>20년이하(당일)</stp>
        <stp/>
        <stp/>
        <tr r="U297" s="1"/>
      </tp>
      <tp>
        <v>4.8819999999999997</v>
        <stp/>
        <stp>P</stp>
        <stp>0</stp>
        <stp>IR</stp>
        <stp>BONDAVG03954</stp>
        <stp>20년이하(당일)</stp>
        <stp/>
        <stp/>
        <tr r="U171" s="1"/>
      </tp>
      <tp>
        <v>5.0629999999999997</v>
        <stp/>
        <stp>P</stp>
        <stp>0</stp>
        <stp>IR</stp>
        <stp>BONDAVG11959</stp>
        <stp>20년이하(당일)</stp>
        <stp/>
        <stp/>
        <tr r="U232" s="1"/>
      </tp>
      <tp>
        <v>3.8719999999999999</v>
        <stp/>
        <stp>P</stp>
        <stp>0</stp>
        <stp>IR</stp>
        <stp>BONDAVG03946</stp>
        <stp>20년이하(당일)</stp>
        <stp/>
        <stp/>
        <tr r="U170" s="1"/>
      </tp>
      <tp t="s">
        <v/>
        <stp/>
        <stp>P</stp>
        <stp>0</stp>
        <stp>IR</stp>
        <stp>BONDAVG19845</stp>
        <stp>30년이하(당일)</stp>
        <stp/>
        <stp/>
        <tr r="V284" s="1"/>
      </tp>
      <tp t="s">
        <v/>
        <stp/>
        <stp>P</stp>
        <stp>0</stp>
        <stp>IR</stp>
        <stp>BONDAVG13844</stp>
        <stp>30년이하(당일)</stp>
        <stp/>
        <stp/>
        <tr r="V254" s="1"/>
      </tp>
      <tp t="s">
        <v/>
        <stp/>
        <stp>P</stp>
        <stp>0</stp>
        <stp>IR</stp>
        <stp>BONDAVG03840</stp>
        <stp>30년이하(당일)</stp>
        <stp/>
        <stp/>
        <tr r="V159" s="1"/>
      </tp>
      <tp t="s">
        <v/>
        <stp/>
        <stp>P</stp>
        <stp>0</stp>
        <stp>IR</stp>
        <stp>BONDAVG00849</stp>
        <stp>30년이하(당일)</stp>
        <stp/>
        <stp/>
        <tr r="V78" s="1"/>
      </tp>
      <tp t="s">
        <v/>
        <stp/>
        <stp>P</stp>
        <stp>0</stp>
        <stp>IR</stp>
        <stp>BONDAVG00877</stp>
        <stp>30년이하(당일)</stp>
        <stp/>
        <stp/>
        <tr r="V81" s="1"/>
      </tp>
      <tp t="s">
        <v/>
        <stp/>
        <stp>P</stp>
        <stp>0</stp>
        <stp>IR</stp>
        <stp>BONDAVG54872</stp>
        <stp>30년이하(당일)</stp>
        <stp/>
        <stp/>
        <tr r="V326" s="1"/>
      </tp>
      <tp>
        <v>5.9470000000000001</v>
        <stp/>
        <stp>P</stp>
        <stp>0</stp>
        <stp>IR</stp>
        <stp>BONDAVG41970</stp>
        <stp>20년이하(당일)</stp>
        <stp/>
        <stp/>
        <tr r="U294" s="1"/>
      </tp>
      <tp>
        <v>5.6180000000000003</v>
        <stp/>
        <stp>P</stp>
        <stp>0</stp>
        <stp>IR</stp>
        <stp>BONDAVG04971</stp>
        <stp>20년이하(당일)</stp>
        <stp/>
        <stp/>
        <tr r="U192" s="1"/>
      </tp>
      <tp t="s">
        <v/>
        <stp/>
        <stp>P</stp>
        <stp>0</stp>
        <stp>IR</stp>
        <stp>BONDAVG50879</stp>
        <stp>30년이하(당일)</stp>
        <stp/>
        <stp/>
        <tr r="V314" s="1"/>
      </tp>
      <tp>
        <v>5.0590000000000002</v>
        <stp/>
        <stp>P</stp>
        <stp>0</stp>
        <stp>IR</stp>
        <stp>BONDAVG02978</stp>
        <stp>20년이하(당일)</stp>
        <stp/>
        <stp/>
        <tr r="U124" s="1"/>
      </tp>
      <tp t="s">
        <v/>
        <stp/>
        <stp>P</stp>
        <stp>0</stp>
        <stp>IR</stp>
        <stp>BONDAVG00867</stp>
        <stp>30년이하(당일)</stp>
        <stp/>
        <stp/>
        <tr r="V80" s="1"/>
      </tp>
      <tp t="s">
        <v/>
        <stp/>
        <stp>P</stp>
        <stp>0</stp>
        <stp>IR</stp>
        <stp>BONDAVG01867</stp>
        <stp>30년이하(당일)</stp>
        <stp/>
        <stp/>
        <tr r="V105" s="1"/>
      </tp>
      <tp t="s">
        <v/>
        <stp/>
        <stp>P</stp>
        <stp>0</stp>
        <stp>IR</stp>
        <stp>BONDAVG03864</stp>
        <stp>30년이하(당일)</stp>
        <stp/>
        <stp/>
        <tr r="V160" s="1"/>
      </tp>
      <tp t="s">
        <v/>
        <stp/>
        <stp>P</stp>
        <stp>0</stp>
        <stp>IR</stp>
        <stp>BONDAVG46860</stp>
        <stp>30년이하(당일)</stp>
        <stp/>
        <stp/>
        <tr r="V309" s="1"/>
      </tp>
      <tp t="s">
        <v/>
        <stp/>
        <stp>P</stp>
        <stp>0</stp>
        <stp>IR</stp>
        <stp>BONDAVG03865</stp>
        <stp>30년이하(당일)</stp>
        <stp/>
        <stp/>
        <tr r="V161" s="1"/>
      </tp>
      <tp>
        <v>5.5019999999999998</v>
        <stp/>
        <stp>P</stp>
        <stp>0</stp>
        <stp>IR</stp>
        <stp>BONDAVG03962</stp>
        <stp>20년이하(당일)</stp>
        <stp/>
        <stp/>
        <tr r="U172" s="1"/>
      </tp>
      <tp>
        <v>5.97</v>
        <stp/>
        <stp>P</stp>
        <stp>0</stp>
        <stp>IR</stp>
        <stp>BONDAVG53966</stp>
        <stp>20년이하(당일)</stp>
        <stp/>
        <stp/>
        <tr r="U324" s="1"/>
      </tp>
      <tp t="s">
        <v/>
        <stp/>
        <stp>P</stp>
        <stp>0</stp>
        <stp>IR</stp>
        <stp>BONDAVG60866</stp>
        <stp>30년이하(당일)</stp>
        <stp/>
        <stp/>
        <tr r="V344" s="1"/>
      </tp>
      <tp t="s">
        <v/>
        <stp/>
        <stp>P</stp>
        <stp>0</stp>
        <stp>IR</stp>
        <stp>BONDAVG18869</stp>
        <stp>30년이하(당일)</stp>
        <stp/>
        <stp/>
        <tr r="V276" s="1"/>
      </tp>
      <tp>
        <v>5.8789999999999996</v>
        <stp/>
        <stp>P</stp>
        <stp>0</stp>
        <stp>IR</stp>
        <stp>BONDAVG02969</stp>
        <stp>20년이하(당일)</stp>
        <stp/>
        <stp/>
        <tr r="U123" s="1"/>
      </tp>
      <tp>
        <v>5.0979999999999999</v>
        <stp/>
        <stp>P</stp>
        <stp>0</stp>
        <stp>IR</stp>
        <stp>BONDAVG03896</stp>
        <stp>20년이하(당일)</stp>
        <stp/>
        <stp/>
        <tr r="U162" s="1"/>
      </tp>
      <tp t="s">
        <v/>
        <stp/>
        <stp>P</stp>
        <stp>0</stp>
        <stp>IR</stp>
        <stp>BONDAVG04998</stp>
        <stp>30년이하(당일)</stp>
        <stp/>
        <stp/>
        <tr r="V193" s="1"/>
      </tp>
      <tp t="s">
        <v/>
        <stp/>
        <stp>P</stp>
        <stp>0</stp>
        <stp>IR</stp>
        <stp>BONDAVG11987</stp>
        <stp>30년이하(당일)</stp>
        <stp/>
        <stp/>
        <tr r="V233" s="1"/>
      </tp>
      <tp t="s">
        <v/>
        <stp/>
        <stp>P</stp>
        <stp>0</stp>
        <stp>IR</stp>
        <stp>BONDAVG13986</stp>
        <stp>30년이하(당일)</stp>
        <stp/>
        <stp/>
        <tr r="V255" s="1"/>
      </tp>
      <tp>
        <v>6.5549999999999997</v>
        <stp/>
        <stp>P</stp>
        <stp>0</stp>
        <stp>IR</stp>
        <stp>BONDAVG11884</stp>
        <stp>20년이하(당일)</stp>
        <stp/>
        <stp/>
        <tr r="U230" s="1"/>
      </tp>
      <tp>
        <v>4.1550000000000002</v>
        <stp/>
        <stp>P</stp>
        <stp>0</stp>
        <stp>IR</stp>
        <stp>BONDAVG02882</stp>
        <stp>20년이하(당일)</stp>
        <stp/>
        <stp/>
        <tr r="U121" s="1"/>
      </tp>
      <tp t="s">
        <v/>
        <stp/>
        <stp>P</stp>
        <stp>0</stp>
        <stp>IR</stp>
        <stp>BONDAVG00983</stp>
        <stp>30년이하(당일)</stp>
        <stp/>
        <stp/>
        <tr r="V82" s="1"/>
      </tp>
      <tp t="s">
        <v/>
        <stp/>
        <stp>P</stp>
        <stp>0</stp>
        <stp>IR</stp>
        <stp>BONDAVG01980</stp>
        <stp>30년이하(당일)</stp>
        <stp/>
        <stp/>
        <tr r="V107" s="1"/>
      </tp>
      <tp>
        <v>6.077</v>
        <stp/>
        <stp>P</stp>
        <stp>0</stp>
        <stp>IR</stp>
        <stp>BONDAVG01888</stp>
        <stp>20년이하(당일)</stp>
        <stp/>
        <stp/>
        <tr r="U106" s="1"/>
      </tp>
      <tp t="s">
        <v/>
        <stp/>
        <stp>P</stp>
        <stp>0</stp>
        <stp>IR</stp>
        <stp>BONDAVG02988</stp>
        <stp>30년이하(당일)</stp>
        <stp/>
        <stp/>
        <tr r="V125" s="1"/>
      </tp>
      <tp t="s">
        <v/>
        <stp/>
        <stp>P</stp>
        <stp>0</stp>
        <stp>IR</stp>
        <stp>BONDAVG13988</stp>
        <stp>30년이하(당일)</stp>
        <stp/>
        <stp/>
        <tr r="V256" s="1"/>
      </tp>
      <tp t="s">
        <v/>
        <stp/>
        <stp>P</stp>
        <stp>0</stp>
        <stp>IR</stp>
        <stp>BONDAVG06989</stp>
        <stp>30년이하(당일)</stp>
        <stp/>
        <stp/>
        <tr r="V210" s="1"/>
      </tp>
      <tp t="s">
        <v/>
        <stp/>
        <stp>P</stp>
        <stp>0</stp>
        <stp>IR</stp>
        <stp>BONDAVG03914</stp>
        <stp>30년이하(당일)</stp>
        <stp/>
        <stp/>
        <tr r="V164" s="1"/>
      </tp>
      <tp t="s">
        <v/>
        <stp/>
        <stp>P</stp>
        <stp>0</stp>
        <stp>IR</stp>
        <stp>BONDAVG09915</stp>
        <stp>30년이하(당일)</stp>
        <stp/>
        <stp/>
        <tr r="V221" s="1"/>
      </tp>
      <tp>
        <v>8.6750000000000007</v>
        <stp/>
        <stp>P</stp>
        <stp>0</stp>
        <stp>IR</stp>
        <stp>BONDAVG67813</stp>
        <stp>20년이하(당일)</stp>
        <stp/>
        <stp/>
        <tr r="U365" s="1"/>
      </tp>
      <tp t="s">
        <v/>
        <stp/>
        <stp>P</stp>
        <stp>0</stp>
        <stp>IR</stp>
        <stp>BONDAVG44919</stp>
        <stp>30년이하(당일)</stp>
        <stp/>
        <stp/>
        <tr r="V301" s="1"/>
      </tp>
      <tp>
        <v>3.2719999999999998</v>
        <stp/>
        <stp>P</stp>
        <stp>0</stp>
        <stp>IR</stp>
        <stp>BONDAVG08918</stp>
        <stp>30년이하(당일)</stp>
        <stp/>
        <stp/>
        <tr r="V217" s="1"/>
      </tp>
      <tp t="s">
        <v/>
        <stp/>
        <stp>P</stp>
        <stp>0</stp>
        <stp>IR</stp>
        <stp>BONDAVG11919</stp>
        <stp>30년이하(당일)</stp>
        <stp/>
        <stp/>
        <tr r="V231" s="1"/>
      </tp>
      <tp t="s">
        <v/>
        <stp/>
        <stp>P</stp>
        <stp>0</stp>
        <stp>IR</stp>
        <stp>BONDAVG03904</stp>
        <stp>30년이하(당일)</stp>
        <stp/>
        <stp/>
        <tr r="V163" s="1"/>
      </tp>
      <tp>
        <v>8.3689999999999998</v>
        <stp/>
        <stp>P</stp>
        <stp>0</stp>
        <stp>IR</stp>
        <stp>BONDAVG08805</stp>
        <stp>20년이하(당일)</stp>
        <stp/>
        <stp/>
        <tr r="U216" s="1"/>
      </tp>
      <tp>
        <v>3.35</v>
        <stp/>
        <stp>P</stp>
        <stp>0</stp>
        <stp>IR</stp>
        <stp>BONDAVG11802</stp>
        <stp>20년이하(당일)</stp>
        <stp/>
        <stp/>
        <tr r="U229" s="1"/>
      </tp>
      <tp>
        <v>5.7690000000000001</v>
        <stp/>
        <stp>P</stp>
        <stp>0</stp>
        <stp>IR</stp>
        <stp>BONDAVG63805</stp>
        <stp>20년이하(당일)</stp>
        <stp/>
        <stp/>
        <tr r="U350" s="1"/>
      </tp>
      <tp t="s">
        <v/>
        <stp/>
        <stp>P</stp>
        <stp>0</stp>
        <stp>IR</stp>
        <stp>BONDAVG04908</stp>
        <stp>30년이하(당일)</stp>
        <stp/>
        <stp/>
        <tr r="V189" s="1"/>
      </tp>
      <tp t="s">
        <v/>
        <stp/>
        <stp>P</stp>
        <stp>0</stp>
        <stp>IR</stp>
        <stp>BONDAVG52933</stp>
        <stp>30년이하(당일)</stp>
        <stp/>
        <stp/>
        <tr r="V320" s="1"/>
      </tp>
      <tp>
        <v>3.339</v>
        <stp/>
        <stp>P</stp>
        <stp>0</stp>
        <stp>IR</stp>
        <stp>BONDAVG03936</stp>
        <stp>30년이하(당일)</stp>
        <stp/>
        <stp/>
        <tr r="V168" s="1"/>
      </tp>
      <tp t="s">
        <v/>
        <stp/>
        <stp>P</stp>
        <stp>0</stp>
        <stp>IR</stp>
        <stp>BONDAVG52932</stp>
        <stp>30년이하(당일)</stp>
        <stp/>
        <stp/>
        <tr r="V319" s="1"/>
      </tp>
      <tp>
        <v>8.9689999999999994</v>
        <stp/>
        <stp>P</stp>
        <stp>0</stp>
        <stp>IR</stp>
        <stp>BONDAVG03837</stp>
        <stp>20년이하(당일)</stp>
        <stp/>
        <stp/>
        <tr r="U157" s="1"/>
      </tp>
      <tp>
        <v>3.3490000000000002</v>
        <stp/>
        <stp>P</stp>
        <stp>0</stp>
        <stp>IR</stp>
        <stp>BONDAVG03937</stp>
        <stp>30년이하(당일)</stp>
        <stp/>
        <stp/>
        <tr r="V169" s="1"/>
      </tp>
      <tp>
        <v>5.6</v>
        <stp/>
        <stp>P</stp>
        <stp>0</stp>
        <stp>IR</stp>
        <stp>BONDAVG00834</stp>
        <stp>20년이하(당일)</stp>
        <stp/>
        <stp/>
        <tr r="U77" s="1"/>
      </tp>
      <tp t="s">
        <v/>
        <stp/>
        <stp>P</stp>
        <stp>0</stp>
        <stp>IR</stp>
        <stp>BONDAVG52931</stp>
        <stp>30년이하(당일)</stp>
        <stp/>
        <stp/>
        <tr r="V318" s="1"/>
      </tp>
      <tp>
        <v>3.254</v>
        <stp/>
        <stp>P</stp>
        <stp>0</stp>
        <stp>IR</stp>
        <stp>BONDAVG03934</stp>
        <stp>30년이하(당일)</stp>
        <stp/>
        <stp/>
        <tr r="V167" s="1"/>
      </tp>
      <tp t="s">
        <v/>
        <stp/>
        <stp>P</stp>
        <stp>0</stp>
        <stp>IR</stp>
        <stp>BONDAVG04934</stp>
        <stp>30년이하(당일)</stp>
        <stp/>
        <stp/>
        <tr r="V191" s="1"/>
      </tp>
      <tp t="s">
        <v/>
        <stp/>
        <stp>P</stp>
        <stp>0</stp>
        <stp>IR</stp>
        <stp>BONDAVG07935</stp>
        <stp>30년이하(당일)</stp>
        <stp/>
        <stp/>
        <tr r="V212" s="1"/>
      </tp>
      <tp t="s">
        <v/>
        <stp/>
        <stp>P</stp>
        <stp>0</stp>
        <stp>IR</stp>
        <stp>BONDAVG04932</stp>
        <stp>30년이하(당일)</stp>
        <stp/>
        <stp/>
        <tr r="V190" s="1"/>
      </tp>
      <tp>
        <v>5.5229999999999997</v>
        <stp/>
        <stp>P</stp>
        <stp>0</stp>
        <stp>IR</stp>
        <stp>BONDAVG19832</stp>
        <stp>20년이하(당일)</stp>
        <stp/>
        <stp/>
        <tr r="U283" s="1"/>
      </tp>
      <tp t="s">
        <v/>
        <stp/>
        <stp>P</stp>
        <stp>0</stp>
        <stp>IR</stp>
        <stp>BONDAVG03938</stp>
        <stp>30년이하(당일)</stp>
        <stp/>
        <stp/>
        <tr r="V373" s="1"/>
      </tp>
      <tp>
        <v>6.9569999999999999</v>
        <stp/>
        <stp>P</stp>
        <stp>0</stp>
        <stp>IR</stp>
        <stp>BONDAVG03839</stp>
        <stp>20년이하(당일)</stp>
        <stp/>
        <stp/>
        <tr r="U158" s="1"/>
      </tp>
      <tp>
        <v>4.6059999999999999</v>
        <stp/>
        <stp>P</stp>
        <stp>0</stp>
        <stp>IR</stp>
        <stp>BONDAVG02826</stp>
        <stp>20년이하(당일)</stp>
        <stp/>
        <stp/>
        <tr r="U120" s="1"/>
      </tp>
      <tp>
        <v>5.3209999999999997</v>
        <stp/>
        <stp>P</stp>
        <stp>0</stp>
        <stp>IR</stp>
        <stp>BONDAVG03826</stp>
        <stp>20년이하(당일)</stp>
        <stp/>
        <stp/>
        <tr r="U155" s="1"/>
      </tp>
      <tp>
        <v>7.0590000000000002</v>
        <stp/>
        <stp>P</stp>
        <stp>0</stp>
        <stp>IR</stp>
        <stp>BONDAVG13827</stp>
        <stp>20년이하(당일)</stp>
        <stp/>
        <stp/>
        <tr r="U253" s="1"/>
      </tp>
      <tp>
        <v>5.4450000000000003</v>
        <stp/>
        <stp>P</stp>
        <stp>0</stp>
        <stp>IR</stp>
        <stp>BONDAVG00827</stp>
        <stp>20년이하(당일)</stp>
        <stp/>
        <stp/>
        <tr r="U76" s="1"/>
      </tp>
      <tp t="s">
        <v/>
        <stp/>
        <stp>P</stp>
        <stp>0</stp>
        <stp>IR</stp>
        <stp>BONDAVG02927</stp>
        <stp>30년이하(당일)</stp>
        <stp/>
        <stp/>
        <tr r="V122" s="1"/>
      </tp>
      <tp t="s">
        <v/>
        <stp/>
        <stp>P</stp>
        <stp>0</stp>
        <stp>IR</stp>
        <stp>BONDAVG09924</stp>
        <stp>30년이하(당일)</stp>
        <stp/>
        <stp/>
        <tr r="V222" s="1"/>
      </tp>
      <tp t="s">
        <v/>
        <stp/>
        <stp>P</stp>
        <stp>0</stp>
        <stp>IR</stp>
        <stp>BONDAVG03922</stp>
        <stp>30년이하(당일)</stp>
        <stp/>
        <stp/>
        <tr r="V166" s="1"/>
      </tp>
      <tp>
        <v>3.1669999999999998</v>
        <stp/>
        <stp>P</stp>
        <stp>0</stp>
        <stp>IR</stp>
        <stp>BONDAVG03920</stp>
        <stp>30년이하(당일)</stp>
        <stp/>
        <stp/>
        <tr r="V165" s="1"/>
      </tp>
      <tp>
        <v>6.0410000000000004</v>
        <stp/>
        <stp>P</stp>
        <stp>0</stp>
        <stp>IR</stp>
        <stp>BONDAVG03829</stp>
        <stp>20년이하(당일)</stp>
        <stp/>
        <stp/>
        <tr r="U156" s="1"/>
      </tp>
      <tp>
        <v>5.82</v>
        <stp/>
        <stp>P</stp>
        <stp>0</stp>
        <stp>IR</stp>
        <stp>BONDAVG00856</stp>
        <stp>20년이하(당일)</stp>
        <stp/>
        <stp/>
        <tr r="U79" s="1"/>
      </tp>
      <tp>
        <v>1.794</v>
        <stp/>
        <stp>P</stp>
        <stp>0</stp>
        <stp>IR</stp>
        <stp>BONDAVG14957</stp>
        <stp>30년이하(당일)</stp>
        <stp/>
        <stp/>
        <tr r="V372" s="1"/>
      </tp>
      <tp>
        <v>5.2850000000000001</v>
        <stp/>
        <stp>P</stp>
        <stp>0</stp>
        <stp>IR</stp>
        <stp>BONDAVG46852</stp>
        <stp>20년이하(당일)</stp>
        <stp/>
        <stp/>
        <tr r="U308" s="1"/>
      </tp>
      <tp t="s">
        <v/>
        <stp/>
        <stp>P</stp>
        <stp>0</stp>
        <stp>IR</stp>
        <stp>BONDAVG42953</stp>
        <stp>30년이하(당일)</stp>
        <stp/>
        <stp/>
        <tr r="V297" s="1"/>
      </tp>
      <tp t="s">
        <v/>
        <stp/>
        <stp>P</stp>
        <stp>0</stp>
        <stp>IR</stp>
        <stp>BONDAVG03954</stp>
        <stp>30년이하(당일)</stp>
        <stp/>
        <stp/>
        <tr r="V171" s="1"/>
      </tp>
      <tp t="s">
        <v/>
        <stp/>
        <stp>P</stp>
        <stp>0</stp>
        <stp>IR</stp>
        <stp>BONDAVG11959</stp>
        <stp>30년이하(당일)</stp>
        <stp/>
        <stp/>
        <tr r="V232" s="1"/>
      </tp>
      <tp t="s">
        <v/>
        <stp/>
        <stp>P</stp>
        <stp>0</stp>
        <stp>IR</stp>
        <stp>BONDAVG03946</stp>
        <stp>30년이하(당일)</stp>
        <stp/>
        <stp/>
        <tr r="V170" s="1"/>
      </tp>
      <tp>
        <v>3.8719999999999999</v>
        <stp/>
        <stp>P</stp>
        <stp>0</stp>
        <stp>IR</stp>
        <stp>BONDAVG19845</stp>
        <stp>20년이하(당일)</stp>
        <stp/>
        <stp/>
        <tr r="U284" s="1"/>
      </tp>
      <tp>
        <v>5.4370000000000003</v>
        <stp/>
        <stp>P</stp>
        <stp>0</stp>
        <stp>IR</stp>
        <stp>BONDAVG13844</stp>
        <stp>20년이하(당일)</stp>
        <stp/>
        <stp/>
        <tr r="U254" s="1"/>
      </tp>
      <tp>
        <v>7.9050000000000002</v>
        <stp/>
        <stp>P</stp>
        <stp>0</stp>
        <stp>IR</stp>
        <stp>BONDAVG03840</stp>
        <stp>20년이하(당일)</stp>
        <stp/>
        <stp/>
        <tr r="U159" s="1"/>
      </tp>
      <tp>
        <v>6.3689999999999998</v>
        <stp/>
        <stp>P</stp>
        <stp>0</stp>
        <stp>IR</stp>
        <stp>BONDAVG00849</stp>
        <stp>20년이하(당일)</stp>
        <stp/>
        <stp/>
        <tr r="U78" s="1"/>
      </tp>
      <tp>
        <v>5.5270000000000001</v>
        <stp/>
        <stp>P</stp>
        <stp>0</stp>
        <stp>IR</stp>
        <stp>BONDAVG00877</stp>
        <stp>20년이하(당일)</stp>
        <stp/>
        <stp/>
        <tr r="U81" s="1"/>
      </tp>
      <tp>
        <v>5.8079999999999998</v>
        <stp/>
        <stp>P</stp>
        <stp>0</stp>
        <stp>IR</stp>
        <stp>BONDAVG54872</stp>
        <stp>20년이하(당일)</stp>
        <stp/>
        <stp/>
        <tr r="U326" s="1"/>
      </tp>
      <tp t="s">
        <v/>
        <stp/>
        <stp>P</stp>
        <stp>0</stp>
        <stp>IR</stp>
        <stp>BONDAVG41970</stp>
        <stp>30년이하(당일)</stp>
        <stp/>
        <stp/>
        <tr r="V294" s="1"/>
      </tp>
      <tp t="s">
        <v/>
        <stp/>
        <stp>P</stp>
        <stp>0</stp>
        <stp>IR</stp>
        <stp>BONDAVG04971</stp>
        <stp>30년이하(당일)</stp>
        <stp/>
        <stp/>
        <tr r="V192" s="1"/>
      </tp>
      <tp>
        <v>3.585</v>
        <stp/>
        <stp>P</stp>
        <stp>0</stp>
        <stp>IR</stp>
        <stp>BONDAVG50879</stp>
        <stp>20년이하(당일)</stp>
        <stp/>
        <stp/>
        <tr r="U314" s="1"/>
      </tp>
      <tp t="s">
        <v/>
        <stp/>
        <stp>P</stp>
        <stp>0</stp>
        <stp>IR</stp>
        <stp>BONDAVG02978</stp>
        <stp>30년이하(당일)</stp>
        <stp/>
        <stp/>
        <tr r="V124" s="1"/>
      </tp>
      <tp>
        <v>5.17</v>
        <stp/>
        <stp>P</stp>
        <stp>0</stp>
        <stp>IR</stp>
        <stp>BONDAVG00867</stp>
        <stp>20년이하(당일)</stp>
        <stp/>
        <stp/>
        <tr r="U80" s="1"/>
      </tp>
      <tp>
        <v>5.31</v>
        <stp/>
        <stp>P</stp>
        <stp>0</stp>
        <stp>IR</stp>
        <stp>BONDAVG01867</stp>
        <stp>20년이하(당일)</stp>
        <stp/>
        <stp/>
        <tr r="U105" s="1"/>
      </tp>
      <tp>
        <v>5.9530000000000003</v>
        <stp/>
        <stp>P</stp>
        <stp>0</stp>
        <stp>IR</stp>
        <stp>BONDAVG03864</stp>
        <stp>20년이하(당일)</stp>
        <stp/>
        <stp/>
        <tr r="U160" s="1"/>
      </tp>
      <tp>
        <v>6.117</v>
        <stp/>
        <stp>P</stp>
        <stp>0</stp>
        <stp>IR</stp>
        <stp>BONDAVG46860</stp>
        <stp>20년이하(당일)</stp>
        <stp/>
        <stp/>
        <tr r="U309" s="1"/>
      </tp>
      <tp>
        <v>8.5050000000000008</v>
        <stp/>
        <stp>P</stp>
        <stp>0</stp>
        <stp>IR</stp>
        <stp>BONDAVG03865</stp>
        <stp>20년이하(당일)</stp>
        <stp/>
        <stp/>
        <tr r="U161" s="1"/>
      </tp>
      <tp t="s">
        <v/>
        <stp/>
        <stp>P</stp>
        <stp>0</stp>
        <stp>IR</stp>
        <stp>BONDAVG03962</stp>
        <stp>30년이하(당일)</stp>
        <stp/>
        <stp/>
        <tr r="V172" s="1"/>
      </tp>
      <tp t="s">
        <v/>
        <stp/>
        <stp>P</stp>
        <stp>0</stp>
        <stp>IR</stp>
        <stp>BONDAVG53966</stp>
        <stp>30년이하(당일)</stp>
        <stp/>
        <stp/>
        <tr r="V324" s="1"/>
      </tp>
      <tp>
        <v>8.7439999999999998</v>
        <stp/>
        <stp>P</stp>
        <stp>0</stp>
        <stp>IR</stp>
        <stp>BONDAVG60866</stp>
        <stp>20년이하(당일)</stp>
        <stp/>
        <stp/>
        <tr r="U344" s="1"/>
      </tp>
      <tp>
        <v>5.5830000000000002</v>
        <stp/>
        <stp>P</stp>
        <stp>0</stp>
        <stp>IR</stp>
        <stp>BONDAVG18869</stp>
        <stp>20년이하(당일)</stp>
        <stp/>
        <stp/>
        <tr r="U276" s="1"/>
      </tp>
      <tp t="s">
        <v/>
        <stp/>
        <stp>P</stp>
        <stp>0</stp>
        <stp>IR</stp>
        <stp>BONDAVG02969</stp>
        <stp>30년이하(당일)</stp>
        <stp/>
        <stp/>
        <tr r="V123" s="1"/>
      </tp>
      <tp>
        <v>3.2570000000000001</v>
        <stp/>
        <stp>P</stp>
        <stp>0</stp>
        <stp>IR</stp>
        <stp>BONDAVG10095</stp>
        <stp>10년이하(당일)</stp>
        <stp/>
        <stp/>
        <tr r="S223" s="1"/>
      </tp>
      <tp>
        <v>3.778</v>
        <stp/>
        <stp>P</stp>
        <stp>0</stp>
        <stp>IR</stp>
        <stp>BONDAVG01095</stp>
        <stp>10년이하(당일)</stp>
        <stp/>
        <stp/>
        <tr r="S84" s="1"/>
      </tp>
      <tp>
        <v>8.6839999999999993</v>
        <stp/>
        <stp>P</stp>
        <stp>0</stp>
        <stp>IR</stp>
        <stp>BONDAVG55395</stp>
        <stp>20년이하(당일)</stp>
        <stp/>
        <stp/>
        <tr r="U327" s="1"/>
      </tp>
      <tp>
        <v>4.7300000000000004</v>
        <stp/>
        <stp>P</stp>
        <stp>0</stp>
        <stp>IR</stp>
        <stp>BONDAVG13099</stp>
        <stp>10년이하(당일)</stp>
        <stp/>
        <stp/>
        <tr r="S245" s="1"/>
      </tp>
      <tp>
        <v>6.5179999999999998</v>
        <stp/>
        <stp>P</stp>
        <stp>0</stp>
        <stp>IR</stp>
        <stp>BONDAVG62382</stp>
        <stp>20년이하(당일)</stp>
        <stp/>
        <stp/>
        <tr r="U346" s="1"/>
      </tp>
      <tp>
        <v>5.9980000000000002</v>
        <stp/>
        <stp>P</stp>
        <stp>0</stp>
        <stp>IR</stp>
        <stp>BONDAVG00082</stp>
        <stp>10년이하(당일)</stp>
        <stp/>
        <stp/>
        <tr r="S26" s="1"/>
      </tp>
      <tp>
        <v>5.29</v>
        <stp/>
        <stp>P</stp>
        <stp>0</stp>
        <stp>IR</stp>
        <stp>BONDAVG67084</stp>
        <stp>10년이하(당일)</stp>
        <stp/>
        <stp/>
        <tr r="S363" s="1"/>
      </tp>
      <tp>
        <v>4.1269999999999998</v>
        <stp/>
        <stp>P</stp>
        <stp>0</stp>
        <stp>IR</stp>
        <stp>BONDAVG63087</stp>
        <stp>10년이하(당일)</stp>
        <stp/>
        <stp/>
        <tr r="S348" s="1"/>
      </tp>
      <tp t="s">
        <v/>
        <stp/>
        <stp>P</stp>
        <stp>0</stp>
        <stp>IR</stp>
        <stp>BONDAVG16280</stp>
        <stp>30년이하(당일)</stp>
        <stp/>
        <stp/>
        <tr r="V263" s="1"/>
      </tp>
      <tp>
        <v>5.09</v>
        <stp/>
        <stp>P</stp>
        <stp>0</stp>
        <stp>IR</stp>
        <stp>BONDAVG00088</stp>
        <stp>10년이하(당일)</stp>
        <stp/>
        <stp/>
        <tr r="S27" s="1"/>
      </tp>
      <tp>
        <v>6.4610000000000003</v>
        <stp/>
        <stp>P</stp>
        <stp>0</stp>
        <stp>IR</stp>
        <stp>BONDAVG00082</stp>
        <stp>15년이하(당일)</stp>
        <stp/>
        <stp/>
        <tr r="T26" s="1"/>
      </tp>
      <tp>
        <v>5.7590000000000003</v>
        <stp/>
        <stp>P</stp>
        <stp>0</stp>
        <stp>IR</stp>
        <stp>BONDAVG67084</stp>
        <stp>15년이하(당일)</stp>
        <stp/>
        <stp/>
        <tr r="T363" s="1"/>
      </tp>
      <tp>
        <v>4.6420000000000003</v>
        <stp/>
        <stp>P</stp>
        <stp>0</stp>
        <stp>IR</stp>
        <stp>BONDAVG63087</stp>
        <stp>15년이하(당일)</stp>
        <stp/>
        <stp/>
        <tr r="T348" s="1"/>
      </tp>
      <tp>
        <v>5.5460000000000003</v>
        <stp/>
        <stp>P</stp>
        <stp>0</stp>
        <stp>IR</stp>
        <stp>BONDAVG00088</stp>
        <stp>15년이하(당일)</stp>
        <stp/>
        <stp/>
        <tr r="T27" s="1"/>
      </tp>
      <tp>
        <v>3.266</v>
        <stp/>
        <stp>P</stp>
        <stp>0</stp>
        <stp>IR</stp>
        <stp>BONDAVG10095</stp>
        <stp>15년이하(당일)</stp>
        <stp/>
        <stp/>
        <tr r="T223" s="1"/>
      </tp>
      <tp>
        <v>4.2640000000000002</v>
        <stp/>
        <stp>P</stp>
        <stp>0</stp>
        <stp>IR</stp>
        <stp>BONDAVG01095</stp>
        <stp>15년이하(당일)</stp>
        <stp/>
        <stp/>
        <tr r="T84" s="1"/>
      </tp>
      <tp>
        <v>5.3819999999999997</v>
        <stp/>
        <stp>P</stp>
        <stp>0</stp>
        <stp>IR</stp>
        <stp>BONDAVG13099</stp>
        <stp>15년이하(당일)</stp>
        <stp/>
        <stp/>
        <tr r="T245" s="1"/>
      </tp>
      <tp>
        <v>8.5459999999999994</v>
        <stp/>
        <stp>P</stp>
        <stp>0</stp>
        <stp>IR</stp>
        <stp>BONDAVG72041</stp>
        <stp>15년이하(당일)</stp>
        <stp/>
        <stp/>
        <tr r="T369" s="1"/>
      </tp>
      <tp>
        <v>4.7249999999999996</v>
        <stp/>
        <stp>P</stp>
        <stp>0</stp>
        <stp>IR</stp>
        <stp>BONDAVG04016</stp>
        <stp>10년이하(당일)</stp>
        <stp/>
        <stp/>
        <tr r="S175" s="1"/>
      </tp>
      <tp>
        <v>5.859</v>
        <stp/>
        <stp>P</stp>
        <stp>0</stp>
        <stp>IR</stp>
        <stp>BONDAVG00014</stp>
        <stp>10년이하(당일)</stp>
        <stp/>
        <stp/>
        <tr r="S19" s="1"/>
      </tp>
      <tp t="s">
        <v/>
        <stp/>
        <stp>P</stp>
        <stp>0</stp>
        <stp>IR</stp>
        <stp>BONDAVG58210</stp>
        <stp>30년이하(당일)</stp>
        <stp/>
        <stp/>
        <tr r="V339" s="1"/>
      </tp>
      <tp>
        <v>5.8559999999999999</v>
        <stp/>
        <stp>P</stp>
        <stp>0</stp>
        <stp>IR</stp>
        <stp>BONDAVG00015</stp>
        <stp>10년이하(당일)</stp>
        <stp/>
        <stp/>
        <tr r="S20" s="1"/>
      </tp>
      <tp>
        <v>4.4800000000000004</v>
        <stp/>
        <stp>P</stp>
        <stp>0</stp>
        <stp>IR</stp>
        <stp>BONDAVG00012</stp>
        <stp>10년이하(당일)</stp>
        <stp/>
        <stp/>
        <tr r="S18" s="1"/>
      </tp>
      <tp>
        <v>4.5469999999999997</v>
        <stp/>
        <stp>P</stp>
        <stp>0</stp>
        <stp>IR</stp>
        <stp>BONDAVG01012</stp>
        <stp>10년이하(당일)</stp>
        <stp/>
        <stp/>
        <tr r="S83" s="1"/>
      </tp>
      <tp t="s">
        <v/>
        <stp/>
        <stp>P</stp>
        <stp>0</stp>
        <stp>IR</stp>
        <stp>BONDAVG54217</stp>
        <stp>30년이하(당일)</stp>
        <stp/>
        <stp/>
        <tr r="V325" s="1"/>
      </tp>
      <tp>
        <v>3.3980000000000001</v>
        <stp/>
        <stp>P</stp>
        <stp>0</stp>
        <stp>IR</stp>
        <stp>BONDAVG65214</stp>
        <stp>30년이하(당일)</stp>
        <stp/>
        <stp/>
        <tr r="V355" s="1"/>
      </tp>
      <tp t="s">
        <v/>
        <stp/>
        <stp>P</stp>
        <stp>0</stp>
        <stp>IR</stp>
        <stp>BONDAVG06212</stp>
        <stp>30년이하(당일)</stp>
        <stp/>
        <stp/>
        <tr r="V202" s="1"/>
      </tp>
      <tp t="s">
        <v/>
        <stp/>
        <stp>P</stp>
        <stp>0</stp>
        <stp>IR</stp>
        <stp>BONDAVG56217</stp>
        <stp>30년이하(당일)</stp>
        <stp/>
        <stp/>
        <tr r="V332" s="1"/>
      </tp>
      <tp>
        <v>3.8719999999999999</v>
        <stp/>
        <stp>P</stp>
        <stp>0</stp>
        <stp>IR</stp>
        <stp>BONDAVG02313</stp>
        <stp>20년이하(당일)</stp>
        <stp/>
        <stp/>
        <tr r="U111" s="1"/>
      </tp>
      <tp t="s">
        <v/>
        <stp/>
        <stp>P</stp>
        <stp>0</stp>
        <stp>IR</stp>
        <stp>BONDAVG56216</stp>
        <stp>30년이하(당일)</stp>
        <stp/>
        <stp/>
        <tr r="V331" s="1"/>
      </tp>
      <tp>
        <v>3.6989999999999998</v>
        <stp/>
        <stp>P</stp>
        <stp>0</stp>
        <stp>IR</stp>
        <stp>BONDAVG00011</stp>
        <stp>10년이하(당일)</stp>
        <stp/>
        <stp/>
        <tr r="S17" s="1"/>
      </tp>
      <tp>
        <v>5.1950000000000003</v>
        <stp/>
        <stp>P</stp>
        <stp>0</stp>
        <stp>IR</stp>
        <stp>BONDAVG40015</stp>
        <stp>10년이하(당일)</stp>
        <stp/>
        <stp/>
        <tr r="S285" s="1"/>
      </tp>
      <tp>
        <v>5.4870000000000001</v>
        <stp/>
        <stp>P</stp>
        <stp>0</stp>
        <stp>IR</stp>
        <stp>BONDAVG04011</stp>
        <stp>10년이하(당일)</stp>
        <stp/>
        <stp/>
        <tr r="S174" s="1"/>
      </tp>
      <tp>
        <v>4.58</v>
        <stp/>
        <stp>P</stp>
        <stp>0</stp>
        <stp>IR</stp>
        <stp>BONDAVG46015</stp>
        <stp>10년이하(당일)</stp>
        <stp/>
        <stp/>
        <tr r="S303" s="1"/>
      </tp>
      <tp>
        <v>5.7869999999999999</v>
        <stp/>
        <stp>P</stp>
        <stp>0</stp>
        <stp>IR</stp>
        <stp>BONDAVG47315</stp>
        <stp>20년이하(당일)</stp>
        <stp/>
        <stp/>
        <tr r="U311" s="1"/>
      </tp>
      <tp>
        <v>5.29</v>
        <stp/>
        <stp>P</stp>
        <stp>0</stp>
        <stp>IR</stp>
        <stp>BONDAVG40019</stp>
        <stp>10년이하(당일)</stp>
        <stp/>
        <stp/>
        <tr r="S286" s="1"/>
      </tp>
      <tp>
        <v>5.1340000000000003</v>
        <stp/>
        <stp>P</stp>
        <stp>0</stp>
        <stp>IR</stp>
        <stp>BONDAVG03049</stp>
        <stp>15년이하(당일)</stp>
        <stp/>
        <stp/>
        <tr r="T129" s="1"/>
      </tp>
      <tp>
        <v>3.2519999999999998</v>
        <stp/>
        <stp>P</stp>
        <stp>0</stp>
        <stp>IR</stp>
        <stp>BONDAVG04019</stp>
        <stp>10년이하(당일)</stp>
        <stp/>
        <stp/>
        <tr r="S176" s="1"/>
      </tp>
      <tp>
        <v>4.3380000000000001</v>
        <stp/>
        <stp>P</stp>
        <stp>0</stp>
        <stp>IR</stp>
        <stp>BONDAVG09006</stp>
        <stp>10년이하(당일)</stp>
        <stp/>
        <stp/>
        <tr r="S218" s="1"/>
      </tp>
      <tp>
        <v>3.8420000000000001</v>
        <stp/>
        <stp>P</stp>
        <stp>0</stp>
        <stp>IR</stp>
        <stp>BONDAVG69301</stp>
        <stp>20년이하(당일)</stp>
        <stp/>
        <stp/>
        <tr r="U366" s="1"/>
      </tp>
      <tp>
        <v>4.6340000000000003</v>
        <stp/>
        <stp>P</stp>
        <stp>0</stp>
        <stp>IR</stp>
        <stp>BONDAVG00007</stp>
        <stp>10년이하(당일)</stp>
        <stp/>
        <stp/>
        <tr r="S15" s="1"/>
      </tp>
      <tp>
        <v>3.82</v>
        <stp/>
        <stp>P</stp>
        <stp>0</stp>
        <stp>IR</stp>
        <stp>BONDAVG19305</stp>
        <stp>20년이하(당일)</stp>
        <stp/>
        <stp/>
        <tr r="U278" s="1"/>
      </tp>
      <tp>
        <v>8.1</v>
        <stp/>
        <stp>P</stp>
        <stp>0</stp>
        <stp>IR</stp>
        <stp>BONDAVG03004</stp>
        <stp>10년이하(당일)</stp>
        <stp/>
        <stp/>
        <tr r="S126" s="1"/>
      </tp>
      <tp>
        <v>3.4980000000000002</v>
        <stp/>
        <stp>P</stp>
        <stp>0</stp>
        <stp>IR</stp>
        <stp>BONDAVG04004</stp>
        <stp>10년이하(당일)</stp>
        <stp/>
        <stp/>
        <tr r="S173" s="1"/>
      </tp>
      <tp>
        <v>5.3289999999999997</v>
        <stp/>
        <stp>P</stp>
        <stp>0</stp>
        <stp>IR</stp>
        <stp>BONDAVG44051</stp>
        <stp>15년이하(당일)</stp>
        <stp/>
        <stp/>
        <tr r="T300" s="1"/>
      </tp>
      <tp t="s">
        <v/>
        <stp/>
        <stp>P</stp>
        <stp>0</stp>
        <stp>IR</stp>
        <stp>BONDAVG56200</stp>
        <stp>30년이하(당일)</stp>
        <stp/>
        <stp/>
        <tr r="V330" s="1"/>
      </tp>
      <tp>
        <v>8.734</v>
        <stp/>
        <stp>P</stp>
        <stp>0</stp>
        <stp>IR</stp>
        <stp>BONDAVG04053</stp>
        <stp>15년이하(당일)</stp>
        <stp/>
        <stp/>
        <tr r="T178" s="1"/>
      </tp>
      <tp>
        <v>3.6850000000000001</v>
        <stp/>
        <stp>P</stp>
        <stp>0</stp>
        <stp>IR</stp>
        <stp>BONDAVG00001</stp>
        <stp>10년이하(당일)</stp>
        <stp/>
        <stp/>
        <tr r="S14" s="1"/>
      </tp>
      <tp t="s">
        <v/>
        <stp/>
        <stp>P</stp>
        <stp>0</stp>
        <stp>IR</stp>
        <stp>BONDAVG43208</stp>
        <stp>30년이하(당일)</stp>
        <stp/>
        <stp/>
        <tr r="V299" s="1"/>
      </tp>
      <tp>
        <v>5.1100000000000003</v>
        <stp/>
        <stp>P</stp>
        <stp>0</stp>
        <stp>IR</stp>
        <stp>BONDAVG00008</stp>
        <stp>10년이하(당일)</stp>
        <stp/>
        <stp/>
        <tr r="S16" s="1"/>
      </tp>
      <tp>
        <v>4.4640000000000004</v>
        <stp/>
        <stp>P</stp>
        <stp>0</stp>
        <stp>IR</stp>
        <stp>BONDAVG00066</stp>
        <stp>15년이하(당일)</stp>
        <stp/>
        <stp/>
        <tr r="T24" s="1"/>
      </tp>
      <tp>
        <v>3.492</v>
        <stp/>
        <stp>P</stp>
        <stp>0</stp>
        <stp>IR</stp>
        <stp>BONDAVG04067</stp>
        <stp>15년이하(당일)</stp>
        <stp/>
        <stp/>
        <tr r="T179" s="1"/>
      </tp>
      <tp>
        <v>6.3010000000000002</v>
        <stp/>
        <stp>P</stp>
        <stp>0</stp>
        <stp>IR</stp>
        <stp>BONDAVG00064</stp>
        <stp>15년이하(당일)</stp>
        <stp/>
        <stp/>
        <tr r="T23" s="1"/>
      </tp>
      <tp>
        <v>7.3979999999999997</v>
        <stp/>
        <stp>P</stp>
        <stp>0</stp>
        <stp>IR</stp>
        <stp>BONDAVG00334</stp>
        <stp>20년이하(당일)</stp>
        <stp/>
        <stp/>
        <tr r="U41" s="1"/>
      </tp>
      <tp>
        <v>5.3849999999999998</v>
        <stp/>
        <stp>P</stp>
        <stp>0</stp>
        <stp>IR</stp>
        <stp>BONDAVG18034</stp>
        <stp>10년이하(당일)</stp>
        <stp/>
        <stp/>
        <tr r="S268" s="1"/>
      </tp>
      <tp t="s">
        <v/>
        <stp/>
        <stp>P</stp>
        <stp>0</stp>
        <stp>IR</stp>
        <stp>BONDAVG00235</stp>
        <stp>30년이하(당일)</stp>
        <stp/>
        <stp/>
        <tr r="V38" s="1"/>
      </tp>
      <tp t="s">
        <v/>
        <stp/>
        <stp>P</stp>
        <stp>0</stp>
        <stp>IR</stp>
        <stp>BONDAVG06235</stp>
        <stp>30년이하(당일)</stp>
        <stp/>
        <stp/>
        <tr r="V203" s="1"/>
      </tp>
      <tp t="s">
        <v/>
        <stp/>
        <stp>P</stp>
        <stp>0</stp>
        <stp>IR</stp>
        <stp>BONDAVG00232</stp>
        <stp>30년이하(당일)</stp>
        <stp/>
        <stp/>
        <tr r="V37" s="1"/>
      </tp>
      <tp>
        <v>5.3070000000000004</v>
        <stp/>
        <stp>P</stp>
        <stp>0</stp>
        <stp>IR</stp>
        <stp>BONDAVG03062</stp>
        <stp>15년이하(당일)</stp>
        <stp/>
        <stp/>
        <tr r="T131" s="1"/>
      </tp>
      <tp t="s">
        <v/>
        <stp/>
        <stp>P</stp>
        <stp>0</stp>
        <stp>IR</stp>
        <stp>BONDAVG01233</stp>
        <stp>30년이하(당일)</stp>
        <stp/>
        <stp/>
        <tr r="V91" s="1"/>
      </tp>
      <tp>
        <v>5.5880000000000001</v>
        <stp/>
        <stp>P</stp>
        <stp>0</stp>
        <stp>IR</stp>
        <stp>BONDAVG03061</stp>
        <stp>15년이하(당일)</stp>
        <stp/>
        <stp/>
        <tr r="T130" s="1"/>
      </tp>
      <tp t="s">
        <v/>
        <stp/>
        <stp>P</stp>
        <stp>0</stp>
        <stp>IR</stp>
        <stp>BONDAVG00238</stp>
        <stp>30년이하(당일)</stp>
        <stp/>
        <stp/>
        <tr r="V39" s="1"/>
      </tp>
      <tp>
        <v>7.3970000000000002</v>
        <stp/>
        <stp>P</stp>
        <stp>0</stp>
        <stp>IR</stp>
        <stp>BONDAVG00338</stp>
        <stp>20년이하(당일)</stp>
        <stp/>
        <stp/>
        <tr r="U42" s="1"/>
      </tp>
      <tp>
        <v>3.8780000000000001</v>
        <stp/>
        <stp>P</stp>
        <stp>0</stp>
        <stp>IR</stp>
        <stp>BONDAVG19327</stp>
        <stp>20년이하(당일)</stp>
        <stp/>
        <stp/>
        <tr r="U279" s="1"/>
      </tp>
      <tp>
        <v>3.26</v>
        <stp/>
        <stp>P</stp>
        <stp>0</stp>
        <stp>IR</stp>
        <stp>BONDAVG13327</stp>
        <stp>20년이하(당일)</stp>
        <stp/>
        <stp/>
        <tr r="U247" s="1"/>
      </tp>
      <tp>
        <v>4.0110000000000001</v>
        <stp/>
        <stp>P</stp>
        <stp>0</stp>
        <stp>IR</stp>
        <stp>BONDAVG00027</stp>
        <stp>10년이하(당일)</stp>
        <stp/>
        <stp/>
        <tr r="S22" s="1"/>
      </tp>
      <tp t="s">
        <v/>
        <stp/>
        <stp>P</stp>
        <stp>0</stp>
        <stp>IR</stp>
        <stp>BONDAVG04227</stp>
        <stp>30년이하(당일)</stp>
        <stp/>
        <stp/>
        <tr r="V184" s="1"/>
      </tp>
      <tp>
        <v>3.2589999999999999</v>
        <stp/>
        <stp>P</stp>
        <stp>0</stp>
        <stp>IR</stp>
        <stp>BONDAVG04324</stp>
        <stp>20년이하(당일)</stp>
        <stp/>
        <stp/>
        <tr r="U185" s="1"/>
      </tp>
      <tp>
        <v>4.9690000000000003</v>
        <stp/>
        <stp>P</stp>
        <stp>0</stp>
        <stp>IR</stp>
        <stp>BONDAVG03075</stp>
        <stp>15년이하(당일)</stp>
        <stp/>
        <stp/>
        <tr r="T132" s="1"/>
      </tp>
      <tp>
        <v>6.4139999999999997</v>
        <stp/>
        <stp>P</stp>
        <stp>0</stp>
        <stp>IR</stp>
        <stp>BONDAVG57020</stp>
        <stp>10년이하(당일)</stp>
        <stp/>
        <stp/>
        <tr r="S338" s="1"/>
      </tp>
      <tp>
        <v>5.1829999999999998</v>
        <stp/>
        <stp>P</stp>
        <stp>0</stp>
        <stp>IR</stp>
        <stp>BONDAVG00072</stp>
        <stp>15년이하(당일)</stp>
        <stp/>
        <stp/>
        <tr r="T25" s="1"/>
      </tp>
      <tp>
        <v>6.0179999999999998</v>
        <stp/>
        <stp>P</stp>
        <stp>0</stp>
        <stp>IR</stp>
        <stp>BONDAVG43076</stp>
        <stp>15년이하(당일)</stp>
        <stp/>
        <stp/>
        <tr r="T298" s="1"/>
      </tp>
      <tp t="s">
        <v/>
        <stp/>
        <stp>P</stp>
        <stp>0</stp>
        <stp>IR</stp>
        <stp>BONDAVG46226</stp>
        <stp>30년이하(당일)</stp>
        <stp/>
        <stp/>
        <tr r="V305" s="1"/>
      </tp>
      <tp>
        <v>6.12</v>
        <stp/>
        <stp>P</stp>
        <stp>0</stp>
        <stp>IR</stp>
        <stp>BONDAVG00323</stp>
        <stp>20년이하(당일)</stp>
        <stp/>
        <stp/>
        <tr r="U40" s="1"/>
      </tp>
      <tp t="s">
        <v/>
        <stp/>
        <stp>P</stp>
        <stp>0</stp>
        <stp>IR</stp>
        <stp>BONDAVG04223</stp>
        <stp>30년이하(당일)</stp>
        <stp/>
        <stp/>
        <tr r="V183" s="1"/>
      </tp>
      <tp>
        <v>3.5489999999999999</v>
        <stp/>
        <stp>P</stp>
        <stp>0</stp>
        <stp>IR</stp>
        <stp>BONDAVG03020</stp>
        <stp>10년이하(당일)</stp>
        <stp/>
        <stp/>
        <tr r="S127" s="1"/>
      </tp>
      <tp>
        <v>5.2830000000000004</v>
        <stp/>
        <stp>P</stp>
        <stp>0</stp>
        <stp>IR</stp>
        <stp>BONDAVG19070</stp>
        <stp>15년이하(당일)</stp>
        <stp/>
        <stp/>
        <tr r="T277" s="1"/>
      </tp>
      <tp>
        <v>5.55</v>
        <stp/>
        <stp>P</stp>
        <stp>0</stp>
        <stp>IR</stp>
        <stp>BONDAVG00021</stp>
        <stp>10년이하(당일)</stp>
        <stp/>
        <stp/>
        <tr r="S21" s="1"/>
      </tp>
      <tp>
        <v>8.0549999999999997</v>
        <stp/>
        <stp>P</stp>
        <stp>0</stp>
        <stp>IR</stp>
        <stp>BONDAVG03021</stp>
        <stp>10년이하(당일)</stp>
        <stp/>
        <stp/>
        <tr r="S128" s="1"/>
      </tp>
      <tp>
        <v>3.44</v>
        <stp/>
        <stp>P</stp>
        <stp>0</stp>
        <stp>IR</stp>
        <stp>BONDAVG04021</stp>
        <stp>10년이하(당일)</stp>
        <stp/>
        <stp/>
        <tr r="S177" s="1"/>
      </tp>
      <tp t="s">
        <v/>
        <stp/>
        <stp>P</stp>
        <stp>0</stp>
        <stp>IR</stp>
        <stp>BONDAVG46225</stp>
        <stp>30년이하(당일)</stp>
        <stp/>
        <stp/>
        <tr r="V304" s="1"/>
      </tp>
      <tp>
        <v>6.0549999999999997</v>
        <stp/>
        <stp>P</stp>
        <stp>0</stp>
        <stp>IR</stp>
        <stp>BONDAVG13029</stp>
        <stp>10년이하(당일)</stp>
        <stp/>
        <stp/>
        <tr r="S244" s="1"/>
      </tp>
      <tp>
        <v>4.8490000000000002</v>
        <stp/>
        <stp>P</stp>
        <stp>0</stp>
        <stp>IR</stp>
        <stp>BONDAVG09006</stp>
        <stp>15년이하(당일)</stp>
        <stp/>
        <stp/>
        <tr r="T218" s="1"/>
      </tp>
      <tp>
        <v>5.2649999999999997</v>
        <stp/>
        <stp>P</stp>
        <stp>0</stp>
        <stp>IR</stp>
        <stp>BONDAVG00007</stp>
        <stp>15년이하(당일)</stp>
        <stp/>
        <stp/>
        <tr r="T15" s="1"/>
      </tp>
      <tp>
        <v>5.7569999999999997</v>
        <stp/>
        <stp>P</stp>
        <stp>0</stp>
        <stp>IR</stp>
        <stp>BONDAVG00354</stp>
        <stp>20년이하(당일)</stp>
        <stp/>
        <stp/>
        <tr r="U48" s="1"/>
      </tp>
      <tp>
        <v>8.2989999999999995</v>
        <stp/>
        <stp>P</stp>
        <stp>0</stp>
        <stp>IR</stp>
        <stp>BONDAVG03004</stp>
        <stp>15년이하(당일)</stp>
        <stp/>
        <stp/>
        <tr r="T126" s="1"/>
      </tp>
      <tp>
        <v>3.5369999999999999</v>
        <stp/>
        <stp>P</stp>
        <stp>0</stp>
        <stp>IR</stp>
        <stp>BONDAVG04004</stp>
        <stp>15년이하(당일)</stp>
        <stp/>
        <stp/>
        <tr r="T173" s="1"/>
      </tp>
      <tp>
        <v>4.7539999999999996</v>
        <stp/>
        <stp>P</stp>
        <stp>0</stp>
        <stp>IR</stp>
        <stp>BONDAVG44051</stp>
        <stp>10년이하(당일)</stp>
        <stp/>
        <stp/>
        <tr r="S300" s="1"/>
      </tp>
      <tp t="s">
        <v/>
        <stp/>
        <stp>P</stp>
        <stp>0</stp>
        <stp>IR</stp>
        <stp>BONDAVG16253</stp>
        <stp>30년이하(당일)</stp>
        <stp/>
        <stp/>
        <tr r="V262" s="1"/>
      </tp>
      <tp>
        <v>6.07</v>
        <stp/>
        <stp>P</stp>
        <stp>0</stp>
        <stp>IR</stp>
        <stp>BONDAVG00353</stp>
        <stp>20년이하(당일)</stp>
        <stp/>
        <stp/>
        <tr r="U47" s="1"/>
      </tp>
      <tp>
        <v>5.44</v>
        <stp/>
        <stp>P</stp>
        <stp>0</stp>
        <stp>IR</stp>
        <stp>BONDAVG02353</stp>
        <stp>20년이하(당일)</stp>
        <stp/>
        <stp/>
        <tr r="U112" s="1"/>
      </tp>
      <tp>
        <v>8.4640000000000004</v>
        <stp/>
        <stp>P</stp>
        <stp>0</stp>
        <stp>IR</stp>
        <stp>BONDAVG04053</stp>
        <stp>10년이하(당일)</stp>
        <stp/>
        <stp/>
        <tr r="S178" s="1"/>
      </tp>
      <tp>
        <v>3.8130000000000002</v>
        <stp/>
        <stp>P</stp>
        <stp>0</stp>
        <stp>IR</stp>
        <stp>BONDAVG00001</stp>
        <stp>15년이하(당일)</stp>
        <stp/>
        <stp/>
        <tr r="T14" s="1"/>
      </tp>
      <tp t="s">
        <v/>
        <stp/>
        <stp>P</stp>
        <stp>0</stp>
        <stp>IR</stp>
        <stp>BONDAVG51254</stp>
        <stp>30년이하(당일)</stp>
        <stp/>
        <stp/>
        <tr r="V315" s="1"/>
      </tp>
      <tp>
        <v>5.6040000000000001</v>
        <stp/>
        <stp>P</stp>
        <stp>0</stp>
        <stp>IR</stp>
        <stp>BONDAVG60359</stp>
        <stp>20년이하(당일)</stp>
        <stp/>
        <stp/>
        <tr r="U343" s="1"/>
      </tp>
      <tp>
        <v>5.5860000000000003</v>
        <stp/>
        <stp>P</stp>
        <stp>0</stp>
        <stp>IR</stp>
        <stp>BONDAVG00008</stp>
        <stp>15년이하(당일)</stp>
        <stp/>
        <stp/>
        <tr r="T16" s="1"/>
      </tp>
      <tp>
        <v>6.1989999999999998</v>
        <stp/>
        <stp>P</stp>
        <stp>0</stp>
        <stp>IR</stp>
        <stp>BONDAVG02359</stp>
        <stp>20년이하(당일)</stp>
        <stp/>
        <stp/>
        <tr r="U113" s="1"/>
      </tp>
      <tp>
        <v>8.1539999999999999</v>
        <stp/>
        <stp>P</stp>
        <stp>0</stp>
        <stp>IR</stp>
        <stp>BONDAVG72041</stp>
        <stp>10년이하(당일)</stp>
        <stp/>
        <stp/>
        <tr r="S369" s="1"/>
      </tp>
      <tp>
        <v>5.1449999999999996</v>
        <stp/>
        <stp>P</stp>
        <stp>0</stp>
        <stp>IR</stp>
        <stp>BONDAVG04016</stp>
        <stp>15년이하(당일)</stp>
        <stp/>
        <stp/>
        <tr r="T175" s="1"/>
      </tp>
      <tp>
        <v>5.9720000000000004</v>
        <stp/>
        <stp>P</stp>
        <stp>0</stp>
        <stp>IR</stp>
        <stp>BONDAVG00347</stp>
        <stp>20년이하(당일)</stp>
        <stp/>
        <stp/>
        <tr r="U45" s="1"/>
      </tp>
      <tp>
        <v>6.2720000000000002</v>
        <stp/>
        <stp>P</stp>
        <stp>0</stp>
        <stp>IR</stp>
        <stp>BONDAVG00014</stp>
        <stp>15년이하(당일)</stp>
        <stp/>
        <stp/>
        <tr r="T19" s="1"/>
      </tp>
      <tp>
        <v>6.1079999999999997</v>
        <stp/>
        <stp>P</stp>
        <stp>0</stp>
        <stp>IR</stp>
        <stp>BONDAVG00015</stp>
        <stp>15년이하(당일)</stp>
        <stp/>
        <stp/>
        <tr r="T20" s="1"/>
      </tp>
      <tp>
        <v>4.4960000000000004</v>
        <stp/>
        <stp>P</stp>
        <stp>0</stp>
        <stp>IR</stp>
        <stp>BONDAVG00345</stp>
        <stp>20년이하(당일)</stp>
        <stp/>
        <stp/>
        <tr r="U44" s="1"/>
      </tp>
      <tp t="s">
        <v/>
        <stp/>
        <stp>P</stp>
        <stp>0</stp>
        <stp>IR</stp>
        <stp>BONDAVG01245</stp>
        <stp>30년이하(당일)</stp>
        <stp/>
        <stp/>
        <tr r="V92" s="1"/>
      </tp>
      <tp>
        <v>5.0880000000000001</v>
        <stp/>
        <stp>P</stp>
        <stp>0</stp>
        <stp>IR</stp>
        <stp>BONDAVG00012</stp>
        <stp>15년이하(당일)</stp>
        <stp/>
        <stp/>
        <tr r="T18" s="1"/>
      </tp>
      <tp>
        <v>5.15</v>
        <stp/>
        <stp>P</stp>
        <stp>0</stp>
        <stp>IR</stp>
        <stp>BONDAVG01012</stp>
        <stp>15년이하(당일)</stp>
        <stp/>
        <stp/>
        <tr r="T83" s="1"/>
      </tp>
      <tp t="s">
        <v/>
        <stp/>
        <stp>P</stp>
        <stp>0</stp>
        <stp>IR</stp>
        <stp>BONDAVG12242</stp>
        <stp>30년이하(당일)</stp>
        <stp/>
        <stp/>
        <tr r="V235" s="1"/>
      </tp>
      <tp t="s">
        <v/>
        <stp/>
        <stp>P</stp>
        <stp>0</stp>
        <stp>IR</stp>
        <stp>BONDAVG03243</stp>
        <stp>30년이하(당일)</stp>
        <stp/>
        <stp/>
        <tr r="V138" s="1"/>
      </tp>
      <tp>
        <v>3.847</v>
        <stp/>
        <stp>P</stp>
        <stp>0</stp>
        <stp>IR</stp>
        <stp>BONDAVG00011</stp>
        <stp>15년이하(당일)</stp>
        <stp/>
        <stp/>
        <tr r="T17" s="1"/>
      </tp>
      <tp>
        <v>6.665</v>
        <stp/>
        <stp>P</stp>
        <stp>0</stp>
        <stp>IR</stp>
        <stp>BONDAVG00341</stp>
        <stp>20년이하(당일)</stp>
        <stp/>
        <stp/>
        <tr r="U43" s="1"/>
      </tp>
      <tp>
        <v>5.6459999999999999</v>
        <stp/>
        <stp>P</stp>
        <stp>0</stp>
        <stp>IR</stp>
        <stp>BONDAVG40015</stp>
        <stp>15년이하(당일)</stp>
        <stp/>
        <stp/>
        <tr r="T285" s="1"/>
      </tp>
      <tp>
        <v>5.8440000000000003</v>
        <stp/>
        <stp>P</stp>
        <stp>0</stp>
        <stp>IR</stp>
        <stp>BONDAVG04011</stp>
        <stp>15년이하(당일)</stp>
        <stp/>
        <stp/>
        <tr r="T174" s="1"/>
      </tp>
      <tp>
        <v>5.1950000000000003</v>
        <stp/>
        <stp>P</stp>
        <stp>0</stp>
        <stp>IR</stp>
        <stp>BONDAVG46015</stp>
        <stp>15년이하(당일)</stp>
        <stp/>
        <stp/>
        <tr r="T303" s="1"/>
      </tp>
      <tp>
        <v>3.8010000000000002</v>
        <stp/>
        <stp>P</stp>
        <stp>0</stp>
        <stp>IR</stp>
        <stp>BONDAVG64349</stp>
        <stp>20년이하(당일)</stp>
        <stp/>
        <stp/>
        <tr r="U351" s="1"/>
      </tp>
      <tp>
        <v>5.7590000000000003</v>
        <stp/>
        <stp>P</stp>
        <stp>0</stp>
        <stp>IR</stp>
        <stp>BONDAVG40019</stp>
        <stp>15년이하(당일)</stp>
        <stp/>
        <stp/>
        <tr r="T286" s="1"/>
      </tp>
      <tp t="s">
        <v/>
        <stp/>
        <stp>P</stp>
        <stp>0</stp>
        <stp>IR</stp>
        <stp>BONDAVG05248</stp>
        <stp>30년이하(당일)</stp>
        <stp/>
        <stp/>
        <tr r="V194" s="1"/>
      </tp>
      <tp>
        <v>5.64</v>
        <stp/>
        <stp>P</stp>
        <stp>0</stp>
        <stp>IR</stp>
        <stp>BONDAVG00349</stp>
        <stp>20년이하(당일)</stp>
        <stp/>
        <stp/>
        <tr r="U46" s="1"/>
      </tp>
      <tp>
        <v>4.6120000000000001</v>
        <stp/>
        <stp>P</stp>
        <stp>0</stp>
        <stp>IR</stp>
        <stp>BONDAVG03049</stp>
        <stp>10년이하(당일)</stp>
        <stp/>
        <stp/>
        <tr r="S129" s="1"/>
      </tp>
      <tp>
        <v>3.258</v>
        <stp/>
        <stp>P</stp>
        <stp>0</stp>
        <stp>IR</stp>
        <stp>BONDAVG04019</stp>
        <stp>15년이하(당일)</stp>
        <stp/>
        <stp/>
        <tr r="T176" s="1"/>
      </tp>
      <tp>
        <v>6.3040000000000003</v>
        <stp/>
        <stp>P</stp>
        <stp>0</stp>
        <stp>IR</stp>
        <stp>BONDAVG02376</stp>
        <stp>20년이하(당일)</stp>
        <stp/>
        <stp/>
        <tr r="U114" s="1"/>
      </tp>
      <tp t="s">
        <v/>
        <stp/>
        <stp>P</stp>
        <stp>0</stp>
        <stp>IR</stp>
        <stp>BONDAVG63270</stp>
        <stp>30년이하(당일)</stp>
        <stp/>
        <stp/>
        <tr r="V349" s="1"/>
      </tp>
      <tp>
        <v>5.6790000000000003</v>
        <stp/>
        <stp>P</stp>
        <stp>0</stp>
        <stp>IR</stp>
        <stp>BONDAVG04376</stp>
        <stp>20년이하(당일)</stp>
        <stp/>
        <stp/>
        <tr r="U187" s="1"/>
      </tp>
      <tp>
        <v>4.3170000000000002</v>
        <stp/>
        <stp>P</stp>
        <stp>0</stp>
        <stp>IR</stp>
        <stp>BONDAVG00027</stp>
        <stp>15년이하(당일)</stp>
        <stp/>
        <stp/>
        <tr r="T22" s="1"/>
      </tp>
      <tp>
        <v>4.468</v>
        <stp/>
        <stp>P</stp>
        <stp>0</stp>
        <stp>IR</stp>
        <stp>BONDAVG03075</stp>
        <stp>10년이하(당일)</stp>
        <stp/>
        <stp/>
        <tr r="S132" s="1"/>
      </tp>
      <tp>
        <v>6.6429999999999998</v>
        <stp/>
        <stp>P</stp>
        <stp>0</stp>
        <stp>IR</stp>
        <stp>BONDAVG57020</stp>
        <stp>15년이하(당일)</stp>
        <stp/>
        <stp/>
        <tr r="T338" s="1"/>
      </tp>
      <tp>
        <v>4.5720000000000001</v>
        <stp/>
        <stp>P</stp>
        <stp>0</stp>
        <stp>IR</stp>
        <stp>BONDAVG00072</stp>
        <stp>10년이하(당일)</stp>
        <stp/>
        <stp/>
        <tr r="S25" s="1"/>
      </tp>
      <tp>
        <v>5.5430000000000001</v>
        <stp/>
        <stp>P</stp>
        <stp>0</stp>
        <stp>IR</stp>
        <stp>BONDAVG43076</stp>
        <stp>10년이하(당일)</stp>
        <stp/>
        <stp/>
        <tr r="S298" s="1"/>
      </tp>
      <tp>
        <v>3.7890000000000001</v>
        <stp/>
        <stp>P</stp>
        <stp>0</stp>
        <stp>IR</stp>
        <stp>BONDAVG03020</stp>
        <stp>15년이하(당일)</stp>
        <stp/>
        <stp/>
        <tr r="T127" s="1"/>
      </tp>
      <tp>
        <v>4.8369999999999997</v>
        <stp/>
        <stp>P</stp>
        <stp>0</stp>
        <stp>IR</stp>
        <stp>BONDAVG19070</stp>
        <stp>10년이하(당일)</stp>
        <stp/>
        <stp/>
        <tr r="S277" s="1"/>
      </tp>
      <tp>
        <v>6.0190000000000001</v>
        <stp/>
        <stp>P</stp>
        <stp>0</stp>
        <stp>IR</stp>
        <stp>BONDAVG00021</stp>
        <stp>15년이하(당일)</stp>
        <stp/>
        <stp/>
        <tr r="T21" s="1"/>
      </tp>
      <tp>
        <v>8.4589999999999996</v>
        <stp/>
        <stp>P</stp>
        <stp>0</stp>
        <stp>IR</stp>
        <stp>BONDAVG03021</stp>
        <stp>15년이하(당일)</stp>
        <stp/>
        <stp/>
        <tr r="T128" s="1"/>
      </tp>
      <tp t="s">
        <v/>
        <stp/>
        <stp>P</stp>
        <stp>0</stp>
        <stp>IR</stp>
        <stp>BONDAVG03271</stp>
        <stp>30년이하(당일)</stp>
        <stp/>
        <stp/>
        <tr r="V140" s="1"/>
      </tp>
      <tp>
        <v>3.46</v>
        <stp/>
        <stp>P</stp>
        <stp>0</stp>
        <stp>IR</stp>
        <stp>BONDAVG04021</stp>
        <stp>15년이하(당일)</stp>
        <stp/>
        <stp/>
        <tr r="T177" s="1"/>
      </tp>
      <tp>
        <v>3.2989999999999999</v>
        <stp/>
        <stp>P</stp>
        <stp>0</stp>
        <stp>IR</stp>
        <stp>BONDAVG60279</stp>
        <stp>30년이하(당일)</stp>
        <stp/>
        <stp/>
        <tr r="V342" s="1"/>
      </tp>
      <tp>
        <v>5.4139999999999997</v>
        <stp/>
        <stp>P</stp>
        <stp>0</stp>
        <stp>IR</stp>
        <stp>BONDAVG02378</stp>
        <stp>20년이하(당일)</stp>
        <stp/>
        <stp/>
        <tr r="U115" s="1"/>
      </tp>
      <tp>
        <v>4.0330000000000004</v>
        <stp/>
        <stp>P</stp>
        <stp>0</stp>
        <stp>IR</stp>
        <stp>BONDAVG03378</stp>
        <stp>20년이하(당일)</stp>
        <stp/>
        <stp/>
        <tr r="U143" s="1"/>
      </tp>
      <tp>
        <v>6.444</v>
        <stp/>
        <stp>P</stp>
        <stp>0</stp>
        <stp>IR</stp>
        <stp>BONDAVG13029</stp>
        <stp>15년이하(당일)</stp>
        <stp/>
        <stp/>
        <tr r="T244" s="1"/>
      </tp>
      <tp>
        <v>4.0380000000000003</v>
        <stp/>
        <stp>P</stp>
        <stp>0</stp>
        <stp>IR</stp>
        <stp>BONDAVG00066</stp>
        <stp>10년이하(당일)</stp>
        <stp/>
        <stp/>
        <tr r="S24" s="1"/>
      </tp>
      <tp>
        <v>5.4169999999999998</v>
        <stp/>
        <stp>P</stp>
        <stp>0</stp>
        <stp>IR</stp>
        <stp>BONDAVG03366</stp>
        <stp>20년이하(당일)</stp>
        <stp/>
        <stp/>
        <tr r="U142" s="1"/>
      </tp>
      <tp>
        <v>6.5810000000000004</v>
        <stp/>
        <stp>P</stp>
        <stp>0</stp>
        <stp>IR</stp>
        <stp>BONDAVG73361</stp>
        <stp>20년이하(당일)</stp>
        <stp/>
        <stp/>
        <tr r="U371" s="1"/>
      </tp>
      <tp>
        <v>5.3319999999999999</v>
        <stp/>
        <stp>P</stp>
        <stp>0</stp>
        <stp>IR</stp>
        <stp>BONDAVG00367</stp>
        <stp>20년이하(당일)</stp>
        <stp/>
        <stp/>
        <tr r="U49" s="1"/>
      </tp>
      <tp>
        <v>4.3849999999999998</v>
        <stp/>
        <stp>P</stp>
        <stp>0</stp>
        <stp>IR</stp>
        <stp>BONDAVG12366</stp>
        <stp>20년이하(당일)</stp>
        <stp/>
        <stp/>
        <tr r="U236" s="1"/>
      </tp>
      <tp>
        <v>3.4609999999999999</v>
        <stp/>
        <stp>P</stp>
        <stp>0</stp>
        <stp>IR</stp>
        <stp>BONDAVG04067</stp>
        <stp>10년이하(당일)</stp>
        <stp/>
        <stp/>
        <tr r="S179" s="1"/>
      </tp>
      <tp t="s">
        <v/>
        <stp/>
        <stp>P</stp>
        <stp>0</stp>
        <stp>IR</stp>
        <stp>BONDAVG07267</stp>
        <stp>30년이하(당일)</stp>
        <stp/>
        <stp/>
        <tr r="V211" s="1"/>
      </tp>
      <tp>
        <v>5.79</v>
        <stp/>
        <stp>P</stp>
        <stp>0</stp>
        <stp>IR</stp>
        <stp>BONDAVG00064</stp>
        <stp>10년이하(당일)</stp>
        <stp/>
        <stp/>
        <tr r="S23" s="1"/>
      </tp>
      <tp t="s">
        <v/>
        <stp/>
        <stp>P</stp>
        <stp>0</stp>
        <stp>IR</stp>
        <stp>BONDAVG03264</stp>
        <stp>30년이하(당일)</stp>
        <stp/>
        <stp/>
        <tr r="V139" s="1"/>
      </tp>
      <tp>
        <v>5.6520000000000001</v>
        <stp/>
        <stp>P</stp>
        <stp>0</stp>
        <stp>IR</stp>
        <stp>BONDAVG04364</stp>
        <stp>20년이하(당일)</stp>
        <stp/>
        <stp/>
        <tr r="U186" s="1"/>
      </tp>
      <tp>
        <v>5.6260000000000003</v>
        <stp/>
        <stp>P</stp>
        <stp>0</stp>
        <stp>IR</stp>
        <stp>BONDAVG18034</stp>
        <stp>15년이하(당일)</stp>
        <stp/>
        <stp/>
        <tr r="T268" s="1"/>
      </tp>
      <tp>
        <v>4.8849999999999998</v>
        <stp/>
        <stp>P</stp>
        <stp>0</stp>
        <stp>IR</stp>
        <stp>BONDAVG03062</stp>
        <stp>10년이하(당일)</stp>
        <stp/>
        <stp/>
        <tr r="S131" s="1"/>
      </tp>
      <tp t="s">
        <v/>
        <stp/>
        <stp>P</stp>
        <stp>0</stp>
        <stp>IR</stp>
        <stp>BONDAVG01263</stp>
        <stp>30년이하(당일)</stp>
        <stp/>
        <stp/>
        <tr r="V93" s="1"/>
      </tp>
      <tp>
        <v>4.6500000000000004</v>
        <stp/>
        <stp>P</stp>
        <stp>0</stp>
        <stp>IR</stp>
        <stp>BONDAVG03363</stp>
        <stp>20년이하(당일)</stp>
        <stp/>
        <stp/>
        <tr r="U141" s="1"/>
      </tp>
      <tp>
        <v>6.4349999999999996</v>
        <stp/>
        <stp>P</stp>
        <stp>0</stp>
        <stp>IR</stp>
        <stp>BONDAVG41365</stp>
        <stp>20년이하(당일)</stp>
        <stp/>
        <stp/>
        <tr r="U290" s="1"/>
      </tp>
      <tp>
        <v>4.9820000000000002</v>
        <stp/>
        <stp>P</stp>
        <stp>0</stp>
        <stp>IR</stp>
        <stp>BONDAVG03061</stp>
        <stp>10년이하(당일)</stp>
        <stp/>
        <stp/>
        <tr r="S130" s="1"/>
      </tp>
      <tp>
        <v>6.3390000000000004</v>
        <stp/>
        <stp>P</stp>
        <stp>0</stp>
        <stp>IR</stp>
        <stp>BONDAVG05361</stp>
        <stp>20년이하(당일)</stp>
        <stp/>
        <stp/>
        <tr r="U195" s="1"/>
      </tp>
      <tp>
        <v>4.7530000000000001</v>
        <stp/>
        <stp>P</stp>
        <stp>0</stp>
        <stp>IR</stp>
        <stp>BONDAVG02196</stp>
        <stp>10년이하(당일)</stp>
        <stp/>
        <stp/>
        <tr r="S110" s="1"/>
      </tp>
      <tp>
        <v>5.2110000000000003</v>
        <stp/>
        <stp>P</stp>
        <stp>0</stp>
        <stp>IR</stp>
        <stp>BONDAVG09197</stp>
        <stp>10년이하(당일)</stp>
        <stp/>
        <stp/>
        <tr r="S219" s="1"/>
      </tp>
      <tp t="s">
        <v/>
        <stp/>
        <stp>P</stp>
        <stp>0</stp>
        <stp>IR</stp>
        <stp>BONDAVG55395</stp>
        <stp>30년이하(당일)</stp>
        <stp/>
        <stp/>
        <tr r="V327" s="1"/>
      </tp>
      <tp t="s">
        <v/>
        <stp/>
        <stp>P</stp>
        <stp>0</stp>
        <stp>IR</stp>
        <stp>BONDAVG62382</stp>
        <stp>30년이하(당일)</stp>
        <stp/>
        <stp/>
        <tr r="V346" s="1"/>
      </tp>
      <tp>
        <v>3.6150000000000002</v>
        <stp/>
        <stp>P</stp>
        <stp>0</stp>
        <stp>IR</stp>
        <stp>BONDAVG06181</stp>
        <stp>10년이하(당일)</stp>
        <stp/>
        <stp/>
        <tr r="S201" s="1"/>
      </tp>
      <tp>
        <v>6.1870000000000003</v>
        <stp/>
        <stp>P</stp>
        <stp>0</stp>
        <stp>IR</stp>
        <stp>BONDAVG16280</stp>
        <stp>20년이하(당일)</stp>
        <stp/>
        <stp/>
        <tr r="U263" s="1"/>
      </tp>
      <tp>
        <v>6.2450000000000001</v>
        <stp/>
        <stp>P</stp>
        <stp>0</stp>
        <stp>IR</stp>
        <stp>BONDAVG00188</stp>
        <stp>10년이하(당일)</stp>
        <stp/>
        <stp/>
        <tr r="S36" s="1"/>
      </tp>
      <tp>
        <v>3.839</v>
        <stp/>
        <stp>P</stp>
        <stp>0</stp>
        <stp>IR</stp>
        <stp>BONDAVG06181</stp>
        <stp>15년이하(당일)</stp>
        <stp/>
        <stp/>
        <tr r="T201" s="1"/>
      </tp>
      <tp>
        <v>6.6340000000000003</v>
        <stp/>
        <stp>P</stp>
        <stp>0</stp>
        <stp>IR</stp>
        <stp>BONDAVG00188</stp>
        <stp>15년이하(당일)</stp>
        <stp/>
        <stp/>
        <tr r="T36" s="1"/>
      </tp>
      <tp>
        <v>5.1520000000000001</v>
        <stp/>
        <stp>P</stp>
        <stp>0</stp>
        <stp>IR</stp>
        <stp>BONDAVG02196</stp>
        <stp>15년이하(당일)</stp>
        <stp/>
        <stp/>
        <tr r="T110" s="1"/>
      </tp>
      <tp>
        <v>5.6680000000000001</v>
        <stp/>
        <stp>P</stp>
        <stp>0</stp>
        <stp>IR</stp>
        <stp>BONDAVG09197</stp>
        <stp>15년이하(당일)</stp>
        <stp/>
        <stp/>
        <tr r="T219" s="1"/>
      </tp>
      <tp>
        <v>4.5049999999999999</v>
        <stp/>
        <stp>P</stp>
        <stp>0</stp>
        <stp>IR</stp>
        <stp>BONDAVG01117</stp>
        <stp>10년이하(당일)</stp>
        <stp/>
        <stp/>
        <tr r="S86" s="1"/>
      </tp>
      <tp>
        <v>5.6429999999999998</v>
        <stp/>
        <stp>P</stp>
        <stp>0</stp>
        <stp>IR</stp>
        <stp>BONDAVG03144</stp>
        <stp>15년이하(당일)</stp>
        <stp/>
        <stp/>
        <tr r="T136" s="1"/>
      </tp>
      <tp>
        <v>4.1289999999999996</v>
        <stp/>
        <stp>P</stp>
        <stp>0</stp>
        <stp>IR</stp>
        <stp>BONDAVG58210</stp>
        <stp>20년이하(당일)</stp>
        <stp/>
        <stp/>
        <tr r="U339" s="1"/>
      </tp>
      <tp>
        <v>4.7619999999999996</v>
        <stp/>
        <stp>P</stp>
        <stp>0</stp>
        <stp>IR</stp>
        <stp>BONDAVG00112</stp>
        <stp>10년이하(당일)</stp>
        <stp/>
        <stp/>
        <tr r="S29" s="1"/>
      </tp>
      <tp>
        <v>4.9539999999999997</v>
        <stp/>
        <stp>P</stp>
        <stp>0</stp>
        <stp>IR</stp>
        <stp>BONDAVG54217</stp>
        <stp>20년이하(당일)</stp>
        <stp/>
        <stp/>
        <tr r="U325" s="1"/>
      </tp>
      <tp>
        <v>3.3940000000000001</v>
        <stp/>
        <stp>P</stp>
        <stp>0</stp>
        <stp>IR</stp>
        <stp>BONDAVG65214</stp>
        <stp>20년이하(당일)</stp>
        <stp/>
        <stp/>
        <tr r="U355" s="1"/>
      </tp>
      <tp>
        <v>5.5359999999999996</v>
        <stp/>
        <stp>P</stp>
        <stp>0</stp>
        <stp>IR</stp>
        <stp>BONDAVG06212</stp>
        <stp>20년이하(당일)</stp>
        <stp/>
        <stp/>
        <tr r="U202" s="1"/>
      </tp>
      <tp>
        <v>6.1630000000000003</v>
        <stp/>
        <stp>P</stp>
        <stp>0</stp>
        <stp>IR</stp>
        <stp>BONDAVG56217</stp>
        <stp>20년이하(당일)</stp>
        <stp/>
        <stp/>
        <tr r="U332" s="1"/>
      </tp>
      <tp t="s">
        <v/>
        <stp/>
        <stp>P</stp>
        <stp>0</stp>
        <stp>IR</stp>
        <stp>BONDAVG02313</stp>
        <stp>30년이하(당일)</stp>
        <stp/>
        <stp/>
        <tr r="V111" s="1"/>
      </tp>
      <tp>
        <v>5.0030000000000001</v>
        <stp/>
        <stp>P</stp>
        <stp>0</stp>
        <stp>IR</stp>
        <stp>BONDAVG42147</stp>
        <stp>15년이하(당일)</stp>
        <stp/>
        <stp/>
        <tr r="T295" s="1"/>
      </tp>
      <tp>
        <v>6.3689999999999998</v>
        <stp/>
        <stp>P</stp>
        <stp>0</stp>
        <stp>IR</stp>
        <stp>BONDAVG56216</stp>
        <stp>20년이하(당일)</stp>
        <stp/>
        <stp/>
        <tr r="U331" s="1"/>
      </tp>
      <tp t="s">
        <v/>
        <stp/>
        <stp>P</stp>
        <stp>0</stp>
        <stp>IR</stp>
        <stp>BONDAVG47315</stp>
        <stp>30년이하(당일)</stp>
        <stp/>
        <stp/>
        <tr r="V311" s="1"/>
      </tp>
      <tp>
        <v>5.0670000000000002</v>
        <stp/>
        <stp>P</stp>
        <stp>0</stp>
        <stp>IR</stp>
        <stp>BONDAVG70119</stp>
        <stp>10년이하(당일)</stp>
        <stp/>
        <stp/>
        <tr r="S367" s="1"/>
      </tp>
      <tp>
        <v>3.714</v>
        <stp/>
        <stp>P</stp>
        <stp>0</stp>
        <stp>IR</stp>
        <stp>BONDAVG11118</stp>
        <stp>10년이하(당일)</stp>
        <stp/>
        <stp/>
        <tr r="S226" s="1"/>
      </tp>
      <tp t="s">
        <v/>
        <stp/>
        <stp>P</stp>
        <stp>0</stp>
        <stp>IR</stp>
        <stp>BONDAVG69301</stp>
        <stp>30년이하(당일)</stp>
        <stp/>
        <stp/>
        <tr r="V366" s="1"/>
      </tp>
      <tp>
        <v>4.3150000000000004</v>
        <stp/>
        <stp>P</stp>
        <stp>0</stp>
        <stp>IR</stp>
        <stp>BONDAVG01107</stp>
        <stp>10년이하(당일)</stp>
        <stp/>
        <stp/>
        <tr r="S85" s="1"/>
      </tp>
      <tp>
        <v>5.5140000000000002</v>
        <stp/>
        <stp>P</stp>
        <stp>0</stp>
        <stp>IR</stp>
        <stp>BONDAVG04107</stp>
        <stp>10년이하(당일)</stp>
        <stp/>
        <stp/>
        <tr r="S180" s="1"/>
      </tp>
      <tp t="s">
        <v/>
        <stp/>
        <stp>P</stp>
        <stp>0</stp>
        <stp>IR</stp>
        <stp>BONDAVG19305</stp>
        <stp>30년이하(당일)</stp>
        <stp/>
        <stp/>
        <tr r="V278" s="1"/>
      </tp>
      <tp>
        <v>4.548</v>
        <stp/>
        <stp>P</stp>
        <stp>0</stp>
        <stp>IR</stp>
        <stp>BONDAVG00104</stp>
        <stp>10년이하(당일)</stp>
        <stp/>
        <stp/>
        <tr r="S28" s="1"/>
      </tp>
      <tp>
        <v>8.859</v>
        <stp/>
        <stp>P</stp>
        <stp>0</stp>
        <stp>IR</stp>
        <stp>BONDAVG56200</stp>
        <stp>20년이하(당일)</stp>
        <stp/>
        <stp/>
        <tr r="U330" s="1"/>
      </tp>
      <tp>
        <v>8.2439999999999998</v>
        <stp/>
        <stp>P</stp>
        <stp>0</stp>
        <stp>IR</stp>
        <stp>BONDAVG03152</stp>
        <stp>15년이하(당일)</stp>
        <stp/>
        <stp/>
        <tr r="T137" s="1"/>
      </tp>
      <tp>
        <v>7.7439999999999998</v>
        <stp/>
        <stp>P</stp>
        <stp>0</stp>
        <stp>IR</stp>
        <stp>BONDAVG65154</stp>
        <stp>15년이하(당일)</stp>
        <stp/>
        <stp/>
        <tr r="T354" s="1"/>
      </tp>
      <tp>
        <v>5.0549999999999997</v>
        <stp/>
        <stp>P</stp>
        <stp>0</stp>
        <stp>IR</stp>
        <stp>BONDAVG66104</stp>
        <stp>10년이하(당일)</stp>
        <stp/>
        <stp/>
        <tr r="S358" s="1"/>
      </tp>
      <tp>
        <v>5.75</v>
        <stp/>
        <stp>P</stp>
        <stp>0</stp>
        <stp>IR</stp>
        <stp>BONDAVG00150</stp>
        <stp>15년이하(당일)</stp>
        <stp/>
        <stp/>
        <tr r="T31" s="1"/>
      </tp>
      <tp>
        <v>5.9740000000000002</v>
        <stp/>
        <stp>P</stp>
        <stp>0</stp>
        <stp>IR</stp>
        <stp>BONDAVG03100</stp>
        <stp>10년이하(당일)</stp>
        <stp/>
        <stp/>
        <tr r="S133" s="1"/>
      </tp>
      <tp>
        <v>6.093</v>
        <stp/>
        <stp>P</stp>
        <stp>0</stp>
        <stp>IR</stp>
        <stp>BONDAVG47104</stp>
        <stp>10년이하(당일)</stp>
        <stp/>
        <stp/>
        <tr r="S310" s="1"/>
      </tp>
      <tp>
        <v>5.1609999999999996</v>
        <stp/>
        <stp>P</stp>
        <stp>0</stp>
        <stp>IR</stp>
        <stp>BONDAVG03101</stp>
        <stp>10년이하(당일)</stp>
        <stp/>
        <stp/>
        <tr r="S134" s="1"/>
      </tp>
      <tp>
        <v>6.9749999999999996</v>
        <stp/>
        <stp>P</stp>
        <stp>0</stp>
        <stp>IR</stp>
        <stp>BONDAVG43208</stp>
        <stp>20년이하(당일)</stp>
        <stp/>
        <stp/>
        <tr r="U299" s="1"/>
      </tp>
      <tp>
        <v>5.3789999999999996</v>
        <stp/>
        <stp>P</stp>
        <stp>0</stp>
        <stp>IR</stp>
        <stp>BONDAVG41132</stp>
        <stp>10년이하(당일)</stp>
        <stp/>
        <stp/>
        <tr r="S289" s="1"/>
      </tp>
      <tp t="s">
        <v/>
        <stp/>
        <stp>P</stp>
        <stp>0</stp>
        <stp>IR</stp>
        <stp>BONDAVG00334</stp>
        <stp>30년이하(당일)</stp>
        <stp/>
        <stp/>
        <tr r="V41" s="1"/>
      </tp>
      <tp>
        <v>6.0449999999999999</v>
        <stp/>
        <stp>P</stp>
        <stp>0</stp>
        <stp>IR</stp>
        <stp>BONDAVG00235</stp>
        <stp>20년이하(당일)</stp>
        <stp/>
        <stp/>
        <tr r="U38" s="1"/>
      </tp>
      <tp>
        <v>6.3529999999999998</v>
        <stp/>
        <stp>P</stp>
        <stp>0</stp>
        <stp>IR</stp>
        <stp>BONDAVG06235</stp>
        <stp>20년이하(당일)</stp>
        <stp/>
        <stp/>
        <tr r="U203" s="1"/>
      </tp>
      <tp>
        <v>6.5380000000000003</v>
        <stp/>
        <stp>P</stp>
        <stp>0</stp>
        <stp>IR</stp>
        <stp>BONDAVG00232</stp>
        <stp>20년이하(당일)</stp>
        <stp/>
        <stp/>
        <tr r="U37" s="1"/>
      </tp>
      <tp>
        <v>7.1779999999999999</v>
        <stp/>
        <stp>P</stp>
        <stp>0</stp>
        <stp>IR</stp>
        <stp>BONDAVG02132</stp>
        <stp>10년이하(당일)</stp>
        <stp/>
        <stp/>
        <tr r="S109" s="1"/>
      </tp>
      <tp>
        <v>4.4660000000000002</v>
        <stp/>
        <stp>P</stp>
        <stp>0</stp>
        <stp>IR</stp>
        <stp>BONDAVG03132</stp>
        <stp>10년이하(당일)</stp>
        <stp/>
        <stp/>
        <tr r="S135" s="1"/>
      </tp>
      <tp>
        <v>5.2729999999999997</v>
        <stp/>
        <stp>P</stp>
        <stp>0</stp>
        <stp>IR</stp>
        <stp>BONDAVG13163</stp>
        <stp>15년이하(당일)</stp>
        <stp/>
        <stp/>
        <tr r="T246" s="1"/>
      </tp>
      <tp>
        <v>5.819</v>
        <stp/>
        <stp>P</stp>
        <stp>0</stp>
        <stp>IR</stp>
        <stp>BONDAVG00163</stp>
        <stp>15년이하(당일)</stp>
        <stp/>
        <stp/>
        <tr r="T32" s="1"/>
      </tp>
      <tp>
        <v>4.391</v>
        <stp/>
        <stp>P</stp>
        <stp>0</stp>
        <stp>IR</stp>
        <stp>BONDAVG01233</stp>
        <stp>20년이하(당일)</stp>
        <stp/>
        <stp/>
        <tr r="U91" s="1"/>
      </tp>
      <tp>
        <v>6.0469999999999997</v>
        <stp/>
        <stp>P</stp>
        <stp>0</stp>
        <stp>IR</stp>
        <stp>BONDAVG72164</stp>
        <stp>15년이하(당일)</stp>
        <stp/>
        <stp/>
        <tr r="T370" s="1"/>
      </tp>
      <tp>
        <v>3.3839999999999999</v>
        <stp/>
        <stp>P</stp>
        <stp>0</stp>
        <stp>IR</stp>
        <stp>BONDAVG04130</stp>
        <stp>10년이하(당일)</stp>
        <stp/>
        <stp/>
        <tr r="S181" s="1"/>
      </tp>
      <tp>
        <v>5.125</v>
        <stp/>
        <stp>P</stp>
        <stp>0</stp>
        <stp>IR</stp>
        <stp>BONDAVG12160</stp>
        <stp>15년이하(당일)</stp>
        <stp/>
        <stp/>
        <tr r="T234" s="1"/>
      </tp>
      <tp>
        <v>5.2510000000000003</v>
        <stp/>
        <stp>P</stp>
        <stp>0</stp>
        <stp>IR</stp>
        <stp>BONDAVG53169</stp>
        <stp>15년이하(당일)</stp>
        <stp/>
        <stp/>
        <tr r="T321" s="1"/>
      </tp>
      <tp>
        <v>5.1779999999999999</v>
        <stp/>
        <stp>P</stp>
        <stp>0</stp>
        <stp>IR</stp>
        <stp>BONDAVG00168</stp>
        <stp>15년이하(당일)</stp>
        <stp/>
        <stp/>
        <tr r="T33" s="1"/>
      </tp>
      <tp>
        <v>5.83</v>
        <stp/>
        <stp>P</stp>
        <stp>0</stp>
        <stp>IR</stp>
        <stp>BONDAVG00238</stp>
        <stp>20년이하(당일)</stp>
        <stp/>
        <stp/>
        <tr r="U39" s="1"/>
      </tp>
      <tp t="s">
        <v/>
        <stp/>
        <stp>P</stp>
        <stp>0</stp>
        <stp>IR</stp>
        <stp>BONDAVG00338</stp>
        <stp>30년이하(당일)</stp>
        <stp/>
        <stp/>
        <tr r="V42" s="1"/>
      </tp>
      <tp>
        <v>4.79</v>
        <stp/>
        <stp>P</stp>
        <stp>0</stp>
        <stp>IR</stp>
        <stp>BONDAVG04139</stp>
        <stp>10년이하(당일)</stp>
        <stp/>
        <stp/>
        <tr r="S182" s="1"/>
      </tp>
      <tp t="s">
        <v/>
        <stp/>
        <stp>P</stp>
        <stp>0</stp>
        <stp>IR</stp>
        <stp>BONDAVG19327</stp>
        <stp>30년이하(당일)</stp>
        <stp/>
        <stp/>
        <tr r="V279" s="1"/>
      </tp>
      <tp>
        <v>6.2649999999999997</v>
        <stp/>
        <stp>P</stp>
        <stp>0</stp>
        <stp>IR</stp>
        <stp>BONDAVG01176</stp>
        <stp>15년이하(당일)</stp>
        <stp/>
        <stp/>
        <tr r="T88" s="1"/>
      </tp>
      <tp>
        <v>3.2570000000000001</v>
        <stp/>
        <stp>P</stp>
        <stp>0</stp>
        <stp>IR</stp>
        <stp>BONDAVG13327</stp>
        <stp>30년이하(당일)</stp>
        <stp/>
        <stp/>
        <tr r="V247" s="1"/>
      </tp>
      <tp>
        <v>5.56</v>
        <stp/>
        <stp>P</stp>
        <stp>0</stp>
        <stp>IR</stp>
        <stp>BONDAVG04227</stp>
        <stp>20년이하(당일)</stp>
        <stp/>
        <stp/>
        <tr r="U184" s="1"/>
      </tp>
      <tp>
        <v>5.2930000000000001</v>
        <stp/>
        <stp>P</stp>
        <stp>0</stp>
        <stp>IR</stp>
        <stp>BONDAVG00174</stp>
        <stp>15년이하(당일)</stp>
        <stp/>
        <stp/>
        <tr r="T34" s="1"/>
      </tp>
      <tp>
        <v>4.6870000000000003</v>
        <stp/>
        <stp>P</stp>
        <stp>0</stp>
        <stp>IR</stp>
        <stp>BONDAVG02124</stp>
        <stp>10년이하(당일)</stp>
        <stp/>
        <stp/>
        <tr r="S108" s="1"/>
      </tp>
      <tp>
        <v>3.2549999999999999</v>
        <stp/>
        <stp>P</stp>
        <stp>0</stp>
        <stp>IR</stp>
        <stp>BONDAVG04324</stp>
        <stp>30년이하(당일)</stp>
        <stp/>
        <stp/>
        <tr r="V185" s="1"/>
      </tp>
      <tp>
        <v>5.5010000000000003</v>
        <stp/>
        <stp>P</stp>
        <stp>0</stp>
        <stp>IR</stp>
        <stp>BONDAVG00125</stp>
        <stp>10년이하(당일)</stp>
        <stp/>
        <stp/>
        <tr r="S30" s="1"/>
      </tp>
      <tp>
        <v>7.5880000000000001</v>
        <stp/>
        <stp>P</stp>
        <stp>0</stp>
        <stp>IR</stp>
        <stp>BONDAVG46226</stp>
        <stp>20년이하(당일)</stp>
        <stp/>
        <stp/>
        <tr r="U305" s="1"/>
      </tp>
      <tp t="s">
        <v/>
        <stp/>
        <stp>P</stp>
        <stp>0</stp>
        <stp>IR</stp>
        <stp>BONDAVG00323</stp>
        <stp>30년이하(당일)</stp>
        <stp/>
        <stp/>
        <tr r="V40" s="1"/>
      </tp>
      <tp>
        <v>6.4880000000000004</v>
        <stp/>
        <stp>P</stp>
        <stp>0</stp>
        <stp>IR</stp>
        <stp>BONDAVG04223</stp>
        <stp>20년이하(당일)</stp>
        <stp/>
        <stp/>
        <tr r="U183" s="1"/>
      </tp>
      <tp>
        <v>7.827</v>
        <stp/>
        <stp>P</stp>
        <stp>0</stp>
        <stp>IR</stp>
        <stp>BONDAVG70126</stp>
        <stp>10년이하(당일)</stp>
        <stp/>
        <stp/>
        <tr r="S368" s="1"/>
      </tp>
      <tp>
        <v>4.72</v>
        <stp/>
        <stp>P</stp>
        <stp>0</stp>
        <stp>IR</stp>
        <stp>BONDAVG01121</stp>
        <stp>10년이하(당일)</stp>
        <stp/>
        <stp/>
        <tr r="S87" s="1"/>
      </tp>
      <tp>
        <v>5.2069999999999999</v>
        <stp/>
        <stp>P</stp>
        <stp>0</stp>
        <stp>IR</stp>
        <stp>BONDAVG46225</stp>
        <stp>20년이하(당일)</stp>
        <stp/>
        <stp/>
        <tr r="U304" s="1"/>
      </tp>
      <tp>
        <v>5.4610000000000003</v>
        <stp/>
        <stp>P</stp>
        <stp>0</stp>
        <stp>IR</stp>
        <stp>BONDAVG01178</stp>
        <stp>15년이하(당일)</stp>
        <stp/>
        <stp/>
        <tr r="T89" s="1"/>
      </tp>
      <tp>
        <v>6.5540000000000003</v>
        <stp/>
        <stp>P</stp>
        <stp>0</stp>
        <stp>IR</stp>
        <stp>BONDAVG00179</stp>
        <stp>15년이하(당일)</stp>
        <stp/>
        <stp/>
        <tr r="T35" s="1"/>
      </tp>
      <tp>
        <v>6.0090000000000003</v>
        <stp/>
        <stp>P</stp>
        <stp>0</stp>
        <stp>IR</stp>
        <stp>BONDAVG01179</stp>
        <stp>15년이하(당일)</stp>
        <stp/>
        <stp/>
        <tr r="T90" s="1"/>
      </tp>
      <tp>
        <v>4.92</v>
        <stp/>
        <stp>P</stp>
        <stp>0</stp>
        <stp>IR</stp>
        <stp>BONDAVG01107</stp>
        <stp>15년이하(당일)</stp>
        <stp/>
        <stp/>
        <tr r="T85" s="1"/>
      </tp>
      <tp>
        <v>5.859</v>
        <stp/>
        <stp>P</stp>
        <stp>0</stp>
        <stp>IR</stp>
        <stp>BONDAVG04107</stp>
        <stp>15년이하(당일)</stp>
        <stp/>
        <stp/>
        <tr r="T180" s="1"/>
      </tp>
      <tp>
        <v>5.1749999999999998</v>
        <stp/>
        <stp>P</stp>
        <stp>0</stp>
        <stp>IR</stp>
        <stp>BONDAVG00104</stp>
        <stp>15년이하(당일)</stp>
        <stp/>
        <stp/>
        <tr r="T28" s="1"/>
      </tp>
      <tp t="s">
        <v/>
        <stp/>
        <stp>P</stp>
        <stp>0</stp>
        <stp>IR</stp>
        <stp>BONDAVG00354</stp>
        <stp>30년이하(당일)</stp>
        <stp/>
        <stp/>
        <tr r="V48" s="1"/>
      </tp>
      <tp>
        <v>8.0310000000000006</v>
        <stp/>
        <stp>P</stp>
        <stp>0</stp>
        <stp>IR</stp>
        <stp>BONDAVG03152</stp>
        <stp>10년이하(당일)</stp>
        <stp/>
        <stp/>
        <tr r="S137" s="1"/>
      </tp>
      <tp>
        <v>7.3550000000000004</v>
        <stp/>
        <stp>P</stp>
        <stp>0</stp>
        <stp>IR</stp>
        <stp>BONDAVG65154</stp>
        <stp>10년이하(당일)</stp>
        <stp/>
        <stp/>
        <tr r="S354" s="1"/>
      </tp>
      <tp>
        <v>3.7589999999999999</v>
        <stp/>
        <stp>P</stp>
        <stp>0</stp>
        <stp>IR</stp>
        <stp>BONDAVG16253</stp>
        <stp>20년이하(당일)</stp>
        <stp/>
        <stp/>
        <tr r="U262" s="1"/>
      </tp>
      <tp>
        <v>5.5910000000000002</v>
        <stp/>
        <stp>P</stp>
        <stp>0</stp>
        <stp>IR</stp>
        <stp>BONDAVG66104</stp>
        <stp>15년이하(당일)</stp>
        <stp/>
        <stp/>
        <tr r="T358" s="1"/>
      </tp>
      <tp t="s">
        <v/>
        <stp/>
        <stp>P</stp>
        <stp>0</stp>
        <stp>IR</stp>
        <stp>BONDAVG00353</stp>
        <stp>30년이하(당일)</stp>
        <stp/>
        <stp/>
        <tr r="V47" s="1"/>
      </tp>
      <tp t="s">
        <v/>
        <stp/>
        <stp>P</stp>
        <stp>0</stp>
        <stp>IR</stp>
        <stp>BONDAVG02353</stp>
        <stp>30년이하(당일)</stp>
        <stp/>
        <stp/>
        <tr r="V112" s="1"/>
      </tp>
      <tp>
        <v>5.1040000000000001</v>
        <stp/>
        <stp>P</stp>
        <stp>0</stp>
        <stp>IR</stp>
        <stp>BONDAVG00150</stp>
        <stp>10년이하(당일)</stp>
        <stp/>
        <stp/>
        <tr r="S31" s="1"/>
      </tp>
      <tp>
        <v>6.3819999999999997</v>
        <stp/>
        <stp>P</stp>
        <stp>0</stp>
        <stp>IR</stp>
        <stp>BONDAVG03100</stp>
        <stp>15년이하(당일)</stp>
        <stp/>
        <stp/>
        <tr r="T133" s="1"/>
      </tp>
      <tp>
        <v>6.5259999999999998</v>
        <stp/>
        <stp>P</stp>
        <stp>0</stp>
        <stp>IR</stp>
        <stp>BONDAVG47104</stp>
        <stp>15년이하(당일)</stp>
        <stp/>
        <stp/>
        <tr r="T310" s="1"/>
      </tp>
      <tp>
        <v>10.669</v>
        <stp/>
        <stp>P</stp>
        <stp>0</stp>
        <stp>IR</stp>
        <stp>BONDAVG51254</stp>
        <stp>20년이하(당일)</stp>
        <stp/>
        <stp/>
        <tr r="U315" s="1"/>
      </tp>
      <tp>
        <v>5.7930000000000001</v>
        <stp/>
        <stp>P</stp>
        <stp>0</stp>
        <stp>IR</stp>
        <stp>BONDAVG03101</stp>
        <stp>15년이하(당일)</stp>
        <stp/>
        <stp/>
        <tr r="T134" s="1"/>
      </tp>
      <tp t="s">
        <v/>
        <stp/>
        <stp>P</stp>
        <stp>0</stp>
        <stp>IR</stp>
        <stp>BONDAVG60359</stp>
        <stp>30년이하(당일)</stp>
        <stp/>
        <stp/>
        <tr r="V343" s="1"/>
      </tp>
      <tp t="s">
        <v/>
        <stp/>
        <stp>P</stp>
        <stp>0</stp>
        <stp>IR</stp>
        <stp>BONDAVG02359</stp>
        <stp>30년이하(당일)</stp>
        <stp/>
        <stp/>
        <tr r="V113" s="1"/>
      </tp>
      <tp t="s">
        <v/>
        <stp/>
        <stp>P</stp>
        <stp>0</stp>
        <stp>IR</stp>
        <stp>BONDAVG00347</stp>
        <stp>30년이하(당일)</stp>
        <stp/>
        <stp/>
        <tr r="V45" s="1"/>
      </tp>
      <tp>
        <v>4.9039999999999999</v>
        <stp/>
        <stp>P</stp>
        <stp>0</stp>
        <stp>IR</stp>
        <stp>BONDAVG01117</stp>
        <stp>15년이하(당일)</stp>
        <stp/>
        <stp/>
        <tr r="T86" s="1"/>
      </tp>
      <tp>
        <v>5.1580000000000004</v>
        <stp/>
        <stp>P</stp>
        <stp>0</stp>
        <stp>IR</stp>
        <stp>BONDAVG03144</stp>
        <stp>10년이하(당일)</stp>
        <stp/>
        <stp/>
        <tr r="S136" s="1"/>
      </tp>
      <tp t="s">
        <v/>
        <stp/>
        <stp>P</stp>
        <stp>0</stp>
        <stp>IR</stp>
        <stp>BONDAVG00345</stp>
        <stp>30년이하(당일)</stp>
        <stp/>
        <stp/>
        <tr r="V44" s="1"/>
      </tp>
      <tp>
        <v>5.6449999999999996</v>
        <stp/>
        <stp>P</stp>
        <stp>0</stp>
        <stp>IR</stp>
        <stp>BONDAVG01245</stp>
        <stp>20년이하(당일)</stp>
        <stp/>
        <stp/>
        <tr r="U92" s="1"/>
      </tp>
      <tp>
        <v>5.38</v>
        <stp/>
        <stp>P</stp>
        <stp>0</stp>
        <stp>IR</stp>
        <stp>BONDAVG00112</stp>
        <stp>15년이하(당일)</stp>
        <stp/>
        <stp/>
        <tr r="T29" s="1"/>
      </tp>
      <tp>
        <v>4.444</v>
        <stp/>
        <stp>P</stp>
        <stp>0</stp>
        <stp>IR</stp>
        <stp>BONDAVG12242</stp>
        <stp>20년이하(당일)</stp>
        <stp/>
        <stp/>
        <tr r="U235" s="1"/>
      </tp>
      <tp>
        <v>4.5819999999999999</v>
        <stp/>
        <stp>P</stp>
        <stp>0</stp>
        <stp>IR</stp>
        <stp>BONDAVG42147</stp>
        <stp>10년이하(당일)</stp>
        <stp/>
        <stp/>
        <tr r="S295" s="1"/>
      </tp>
      <tp>
        <v>5.859</v>
        <stp/>
        <stp>P</stp>
        <stp>0</stp>
        <stp>IR</stp>
        <stp>BONDAVG03243</stp>
        <stp>20년이하(당일)</stp>
        <stp/>
        <stp/>
        <tr r="U138" s="1"/>
      </tp>
      <tp t="s">
        <v/>
        <stp/>
        <stp>P</stp>
        <stp>0</stp>
        <stp>IR</stp>
        <stp>BONDAVG00341</stp>
        <stp>30년이하(당일)</stp>
        <stp/>
        <stp/>
        <tr r="V43" s="1"/>
      </tp>
      <tp>
        <v>5.5229999999999997</v>
        <stp/>
        <stp>P</stp>
        <stp>0</stp>
        <stp>IR</stp>
        <stp>BONDAVG70119</stp>
        <stp>15년이하(당일)</stp>
        <stp/>
        <stp/>
        <tr r="T367" s="1"/>
      </tp>
      <tp t="s">
        <v/>
        <stp/>
        <stp>P</stp>
        <stp>0</stp>
        <stp>IR</stp>
        <stp>BONDAVG64349</stp>
        <stp>30년이하(당일)</stp>
        <stp/>
        <stp/>
        <tr r="V351" s="1"/>
      </tp>
      <tp>
        <v>4.3559999999999999</v>
        <stp/>
        <stp>P</stp>
        <stp>0</stp>
        <stp>IR</stp>
        <stp>BONDAVG05248</stp>
        <stp>20년이하(당일)</stp>
        <stp/>
        <stp/>
        <tr r="U194" s="1"/>
      </tp>
      <tp t="s">
        <v/>
        <stp/>
        <stp>P</stp>
        <stp>0</stp>
        <stp>IR</stp>
        <stp>BONDAVG00349</stp>
        <stp>30년이하(당일)</stp>
        <stp/>
        <stp/>
        <tr r="V46" s="1"/>
      </tp>
      <tp>
        <v>3.9540000000000002</v>
        <stp/>
        <stp>P</stp>
        <stp>0</stp>
        <stp>IR</stp>
        <stp>BONDAVG11118</stp>
        <stp>15년이하(당일)</stp>
        <stp/>
        <stp/>
        <tr r="T226" s="1"/>
      </tp>
      <tp>
        <v>5.819</v>
        <stp/>
        <stp>P</stp>
        <stp>0</stp>
        <stp>IR</stp>
        <stp>BONDAVG01176</stp>
        <stp>10년이하(당일)</stp>
        <stp/>
        <stp/>
        <tr r="S88" s="1"/>
      </tp>
      <tp t="s">
        <v/>
        <stp/>
        <stp>P</stp>
        <stp>0</stp>
        <stp>IR</stp>
        <stp>BONDAVG02376</stp>
        <stp>30년이하(당일)</stp>
        <stp/>
        <stp/>
        <tr r="V114" s="1"/>
      </tp>
      <tp>
        <v>5.5970000000000004</v>
        <stp/>
        <stp>P</stp>
        <stp>0</stp>
        <stp>IR</stp>
        <stp>BONDAVG63270</stp>
        <stp>20년이하(당일)</stp>
        <stp/>
        <stp/>
        <tr r="U349" s="1"/>
      </tp>
      <tp t="s">
        <v/>
        <stp/>
        <stp>P</stp>
        <stp>0</stp>
        <stp>IR</stp>
        <stp>BONDAVG04376</stp>
        <stp>30년이하(당일)</stp>
        <stp/>
        <stp/>
        <tr r="V187" s="1"/>
      </tp>
      <tp>
        <v>4.6989999999999998</v>
        <stp/>
        <stp>P</stp>
        <stp>0</stp>
        <stp>IR</stp>
        <stp>BONDAVG00174</stp>
        <stp>10년이하(당일)</stp>
        <stp/>
        <stp/>
        <tr r="S34" s="1"/>
      </tp>
      <tp>
        <v>5.335</v>
        <stp/>
        <stp>P</stp>
        <stp>0</stp>
        <stp>IR</stp>
        <stp>BONDAVG02124</stp>
        <stp>15년이하(당일)</stp>
        <stp/>
        <stp/>
        <tr r="T108" s="1"/>
      </tp>
      <tp>
        <v>5.89</v>
        <stp/>
        <stp>P</stp>
        <stp>0</stp>
        <stp>IR</stp>
        <stp>BONDAVG00125</stp>
        <stp>15년이하(당일)</stp>
        <stp/>
        <stp/>
        <tr r="T30" s="1"/>
      </tp>
      <tp>
        <v>8.1449999999999996</v>
        <stp/>
        <stp>P</stp>
        <stp>0</stp>
        <stp>IR</stp>
        <stp>BONDAVG70126</stp>
        <stp>15년이하(당일)</stp>
        <stp/>
        <stp/>
        <tr r="T368" s="1"/>
      </tp>
      <tp>
        <v>5.3579999999999997</v>
        <stp/>
        <stp>P</stp>
        <stp>0</stp>
        <stp>IR</stp>
        <stp>BONDAVG01121</stp>
        <stp>15년이하(당일)</stp>
        <stp/>
        <stp/>
        <tr r="T87" s="1"/>
      </tp>
      <tp>
        <v>5.0590000000000002</v>
        <stp/>
        <stp>P</stp>
        <stp>0</stp>
        <stp>IR</stp>
        <stp>BONDAVG03271</stp>
        <stp>20년이하(당일)</stp>
        <stp/>
        <stp/>
        <tr r="U140" s="1"/>
      </tp>
      <tp>
        <v>3.302</v>
        <stp/>
        <stp>P</stp>
        <stp>0</stp>
        <stp>IR</stp>
        <stp>BONDAVG60279</stp>
        <stp>20년이하(당일)</stp>
        <stp/>
        <stp/>
        <tr r="U342" s="1"/>
      </tp>
      <tp>
        <v>5.0179999999999998</v>
        <stp/>
        <stp>P</stp>
        <stp>0</stp>
        <stp>IR</stp>
        <stp>BONDAVG01178</stp>
        <stp>10년이하(당일)</stp>
        <stp/>
        <stp/>
        <tr r="S89" s="1"/>
      </tp>
      <tp t="s">
        <v/>
        <stp/>
        <stp>P</stp>
        <stp>0</stp>
        <stp>IR</stp>
        <stp>BONDAVG02378</stp>
        <stp>30년이하(당일)</stp>
        <stp/>
        <stp/>
        <tr r="V115" s="1"/>
      </tp>
      <tp t="s">
        <v/>
        <stp/>
        <stp>P</stp>
        <stp>0</stp>
        <stp>IR</stp>
        <stp>BONDAVG03378</stp>
        <stp>30년이하(당일)</stp>
        <stp/>
        <stp/>
        <tr r="V143" s="1"/>
      </tp>
      <tp>
        <v>6.1760000000000002</v>
        <stp/>
        <stp>P</stp>
        <stp>0</stp>
        <stp>IR</stp>
        <stp>BONDAVG00179</stp>
        <stp>10년이하(당일)</stp>
        <stp/>
        <stp/>
        <tr r="S35" s="1"/>
      </tp>
      <tp>
        <v>5.5469999999999997</v>
        <stp/>
        <stp>P</stp>
        <stp>0</stp>
        <stp>IR</stp>
        <stp>BONDAVG01179</stp>
        <stp>10년이하(당일)</stp>
        <stp/>
        <stp/>
        <tr r="S90" s="1"/>
      </tp>
      <tp>
        <v>5.6289999999999996</v>
        <stp/>
        <stp>P</stp>
        <stp>0</stp>
        <stp>IR</stp>
        <stp>BONDAVG41132</stp>
        <stp>15년이하(당일)</stp>
        <stp/>
        <stp/>
        <tr r="T289" s="1"/>
      </tp>
      <tp t="s">
        <v/>
        <stp/>
        <stp>P</stp>
        <stp>0</stp>
        <stp>IR</stp>
        <stp>BONDAVG03366</stp>
        <stp>30년이하(당일)</stp>
        <stp/>
        <stp/>
        <tr r="V142" s="1"/>
      </tp>
      <tp t="s">
        <v/>
        <stp/>
        <stp>P</stp>
        <stp>0</stp>
        <stp>IR</stp>
        <stp>BONDAVG73361</stp>
        <stp>30년이하(당일)</stp>
        <stp/>
        <stp/>
        <tr r="V371" s="1"/>
      </tp>
      <tp t="s">
        <v/>
        <stp/>
        <stp>P</stp>
        <stp>0</stp>
        <stp>IR</stp>
        <stp>BONDAVG00367</stp>
        <stp>30년이하(당일)</stp>
        <stp/>
        <stp/>
        <tr r="V49" s="1"/>
      </tp>
      <tp t="s">
        <v/>
        <stp/>
        <stp>P</stp>
        <stp>0</stp>
        <stp>IR</stp>
        <stp>BONDAVG12366</stp>
        <stp>30년이하(당일)</stp>
        <stp/>
        <stp/>
        <tr r="V236" s="1"/>
      </tp>
      <tp>
        <v>5.74</v>
        <stp/>
        <stp>P</stp>
        <stp>0</stp>
        <stp>IR</stp>
        <stp>BONDAVG07267</stp>
        <stp>20년이하(당일)</stp>
        <stp/>
        <stp/>
        <tr r="U211" s="1"/>
      </tp>
      <tp>
        <v>4.3949999999999996</v>
        <stp/>
        <stp>P</stp>
        <stp>0</stp>
        <stp>IR</stp>
        <stp>BONDAVG03264</stp>
        <stp>20년이하(당일)</stp>
        <stp/>
        <stp/>
        <tr r="U139" s="1"/>
      </tp>
      <tp t="s">
        <v/>
        <stp/>
        <stp>P</stp>
        <stp>0</stp>
        <stp>IR</stp>
        <stp>BONDAVG04364</stp>
        <stp>30년이하(당일)</stp>
        <stp/>
        <stp/>
        <tr r="V186" s="1"/>
      </tp>
      <tp>
        <v>7.4630000000000001</v>
        <stp/>
        <stp>P</stp>
        <stp>0</stp>
        <stp>IR</stp>
        <stp>BONDAVG02132</stp>
        <stp>15년이하(당일)</stp>
        <stp/>
        <stp/>
        <tr r="T109" s="1"/>
      </tp>
      <tp>
        <v>4.883</v>
        <stp/>
        <stp>P</stp>
        <stp>0</stp>
        <stp>IR</stp>
        <stp>BONDAVG03132</stp>
        <stp>15년이하(당일)</stp>
        <stp/>
        <stp/>
        <tr r="T135" s="1"/>
      </tp>
      <tp>
        <v>4.6500000000000004</v>
        <stp/>
        <stp>P</stp>
        <stp>0</stp>
        <stp>IR</stp>
        <stp>BONDAVG13163</stp>
        <stp>10년이하(당일)</stp>
        <stp/>
        <stp/>
        <tr r="S246" s="1"/>
      </tp>
      <tp>
        <v>5.35</v>
        <stp/>
        <stp>P</stp>
        <stp>0</stp>
        <stp>IR</stp>
        <stp>BONDAVG00163</stp>
        <stp>10년이하(당일)</stp>
        <stp/>
        <stp/>
        <tr r="S32" s="1"/>
      </tp>
      <tp>
        <v>6.6189999999999998</v>
        <stp/>
        <stp>P</stp>
        <stp>0</stp>
        <stp>IR</stp>
        <stp>BONDAVG01263</stp>
        <stp>20년이하(당일)</stp>
        <stp/>
        <stp/>
        <tr r="U93" s="1"/>
      </tp>
      <tp>
        <v>5.6449999999999996</v>
        <stp/>
        <stp>P</stp>
        <stp>0</stp>
        <stp>IR</stp>
        <stp>BONDAVG72164</stp>
        <stp>10년이하(당일)</stp>
        <stp/>
        <stp/>
        <tr r="S370" s="1"/>
      </tp>
      <tp t="s">
        <v/>
        <stp/>
        <stp>P</stp>
        <stp>0</stp>
        <stp>IR</stp>
        <stp>BONDAVG03363</stp>
        <stp>30년이하(당일)</stp>
        <stp/>
        <stp/>
        <tr r="V141" s="1"/>
      </tp>
      <tp>
        <v>3.4049999999999998</v>
        <stp/>
        <stp>P</stp>
        <stp>0</stp>
        <stp>IR</stp>
        <stp>BONDAVG04130</stp>
        <stp>15년이하(당일)</stp>
        <stp/>
        <stp/>
        <tr r="T181" s="1"/>
      </tp>
      <tp t="s">
        <v/>
        <stp/>
        <stp>P</stp>
        <stp>0</stp>
        <stp>IR</stp>
        <stp>BONDAVG41365</stp>
        <stp>30년이하(당일)</stp>
        <stp/>
        <stp/>
        <tr r="V290" s="1"/>
      </tp>
      <tp>
        <v>4.5190000000000001</v>
        <stp/>
        <stp>P</stp>
        <stp>0</stp>
        <stp>IR</stp>
        <stp>BONDAVG12160</stp>
        <stp>10년이하(당일)</stp>
        <stp/>
        <stp/>
        <tr r="S234" s="1"/>
      </tp>
      <tp t="s">
        <v/>
        <stp/>
        <stp>P</stp>
        <stp>0</stp>
        <stp>IR</stp>
        <stp>BONDAVG05361</stp>
        <stp>30년이하(당일)</stp>
        <stp/>
        <stp/>
        <tr r="V195" s="1"/>
      </tp>
      <tp>
        <v>4.6340000000000003</v>
        <stp/>
        <stp>P</stp>
        <stp>0</stp>
        <stp>IR</stp>
        <stp>BONDAVG53169</stp>
        <stp>10년이하(당일)</stp>
        <stp/>
        <stp/>
        <tr r="S321" s="1"/>
      </tp>
      <tp>
        <v>4.5650000000000004</v>
        <stp/>
        <stp>P</stp>
        <stp>0</stp>
        <stp>IR</stp>
        <stp>BONDAVG00168</stp>
        <stp>10년이하(당일)</stp>
        <stp/>
        <stp/>
        <tr r="S33" s="1"/>
      </tp>
      <tp>
        <v>5.4279999999999999</v>
        <stp/>
        <stp>P</stp>
        <stp>0</stp>
        <stp>IR</stp>
        <stp>BONDAVG04139</stp>
        <stp>15년이하(당일)</stp>
        <stp/>
        <stp/>
        <tr r="T182" s="1"/>
      </tp>
      <tp>
        <v>5.3760000000000003</v>
        <stp/>
        <stp>P</stp>
        <stp>0</stp>
        <stp>IR</stp>
        <stp>BONDAVG02196</stp>
        <stp>20년이하(당일)</stp>
        <stp/>
        <stp/>
        <tr r="U110" s="1"/>
      </tp>
      <tp>
        <v>5.94</v>
        <stp/>
        <stp>P</stp>
        <stp>0</stp>
        <stp>IR</stp>
        <stp>BONDAVG09197</stp>
        <stp>20년이하(당일)</stp>
        <stp/>
        <stp/>
        <tr r="U219" s="1"/>
      </tp>
      <tp>
        <v>3.2480000000000002</v>
        <stp/>
        <stp>P</stp>
        <stp>0</stp>
        <stp>IR</stp>
        <stp>BONDAVG10095</stp>
        <stp>30년이하(당일)</stp>
        <stp/>
        <stp/>
        <tr r="V223" s="1"/>
      </tp>
      <tp t="s">
        <v/>
        <stp/>
        <stp>P</stp>
        <stp>0</stp>
        <stp>IR</stp>
        <stp>BONDAVG01095</stp>
        <stp>30년이하(당일)</stp>
        <stp/>
        <stp/>
        <tr r="V84" s="1"/>
      </tp>
      <tp t="s">
        <v/>
        <stp/>
        <stp>P</stp>
        <stp>0</stp>
        <stp>IR</stp>
        <stp>BONDAVG13099</stp>
        <stp>30년이하(당일)</stp>
        <stp/>
        <stp/>
        <tr r="V245" s="1"/>
      </tp>
      <tp t="s">
        <v/>
        <stp/>
        <stp>P</stp>
        <stp>0</stp>
        <stp>IR</stp>
        <stp>BONDAVG00082</stp>
        <stp>30년이하(당일)</stp>
        <stp/>
        <stp/>
        <tr r="V26" s="1"/>
      </tp>
      <tp t="s">
        <v/>
        <stp/>
        <stp>P</stp>
        <stp>0</stp>
        <stp>IR</stp>
        <stp>BONDAVG67084</stp>
        <stp>30년이하(당일)</stp>
        <stp/>
        <stp/>
        <tr r="V363" s="1"/>
      </tp>
      <tp t="s">
        <v/>
        <stp/>
        <stp>P</stp>
        <stp>0</stp>
        <stp>IR</stp>
        <stp>BONDAVG63087</stp>
        <stp>30년이하(당일)</stp>
        <stp/>
        <stp/>
        <tr r="V348" s="1"/>
      </tp>
      <tp>
        <v>3.9460000000000002</v>
        <stp/>
        <stp>P</stp>
        <stp>0</stp>
        <stp>IR</stp>
        <stp>BONDAVG06181</stp>
        <stp>20년이하(당일)</stp>
        <stp/>
        <stp/>
        <tr r="U201" s="1"/>
      </tp>
      <tp>
        <v>5.5119999999999996</v>
        <stp/>
        <stp>P</stp>
        <stp>0</stp>
        <stp>IR</stp>
        <stp>BONDAVG16280</stp>
        <stp>10년이하(당일)</stp>
        <stp/>
        <stp/>
        <tr r="S263" s="1"/>
      </tp>
      <tp t="s">
        <v/>
        <stp/>
        <stp>P</stp>
        <stp>0</stp>
        <stp>IR</stp>
        <stp>BONDAVG00088</stp>
        <stp>30년이하(당일)</stp>
        <stp/>
        <stp/>
        <tr r="V27" s="1"/>
      </tp>
      <tp>
        <v>6.9290000000000003</v>
        <stp/>
        <stp>P</stp>
        <stp>0</stp>
        <stp>IR</stp>
        <stp>BONDAVG00188</stp>
        <stp>20년이하(당일)</stp>
        <stp/>
        <stp/>
        <tr r="U36" s="1"/>
      </tp>
      <tp>
        <v>5.9139999999999997</v>
        <stp/>
        <stp>P</stp>
        <stp>0</stp>
        <stp>IR</stp>
        <stp>BONDAVG16280</stp>
        <stp>15년이하(당일)</stp>
        <stp/>
        <stp/>
        <tr r="T263" s="1"/>
      </tp>
      <tp t="s">
        <v/>
        <stp/>
        <stp>P</stp>
        <stp>0</stp>
        <stp>IR</stp>
        <stp>BONDAVG04016</stp>
        <stp>30년이하(당일)</stp>
        <stp/>
        <stp/>
        <tr r="V175" s="1"/>
      </tp>
      <tp>
        <v>5.0730000000000004</v>
        <stp/>
        <stp>P</stp>
        <stp>0</stp>
        <stp>IR</stp>
        <stp>BONDAVG01117</stp>
        <stp>20년이하(당일)</stp>
        <stp/>
        <stp/>
        <tr r="U86" s="1"/>
      </tp>
      <tp t="s">
        <v/>
        <stp/>
        <stp>P</stp>
        <stp>0</stp>
        <stp>IR</stp>
        <stp>BONDAVG00014</stp>
        <stp>30년이하(당일)</stp>
        <stp/>
        <stp/>
        <tr r="V19" s="1"/>
      </tp>
      <tp>
        <v>3.7280000000000002</v>
        <stp/>
        <stp>P</stp>
        <stp>0</stp>
        <stp>IR</stp>
        <stp>BONDAVG58210</stp>
        <stp>10년이하(당일)</stp>
        <stp/>
        <stp/>
        <tr r="S339" s="1"/>
      </tp>
      <tp t="s">
        <v/>
        <stp/>
        <stp>P</stp>
        <stp>0</stp>
        <stp>IR</stp>
        <stp>BONDAVG00015</stp>
        <stp>30년이하(당일)</stp>
        <stp/>
        <stp/>
        <tr r="V20" s="1"/>
      </tp>
      <tp>
        <v>5.3949999999999996</v>
        <stp/>
        <stp>P</stp>
        <stp>0</stp>
        <stp>IR</stp>
        <stp>BONDAVG01245</stp>
        <stp>15년이하(당일)</stp>
        <stp/>
        <stp/>
        <tr r="T92" s="1"/>
      </tp>
      <tp t="s">
        <v/>
        <stp/>
        <stp>P</stp>
        <stp>0</stp>
        <stp>IR</stp>
        <stp>BONDAVG00012</stp>
        <stp>30년이하(당일)</stp>
        <stp/>
        <stp/>
        <tr r="V18" s="1"/>
      </tp>
      <tp>
        <v>5.6319999999999997</v>
        <stp/>
        <stp>P</stp>
        <stp>0</stp>
        <stp>IR</stp>
        <stp>BONDAVG00112</stp>
        <stp>20년이하(당일)</stp>
        <stp/>
        <stp/>
        <tr r="U29" s="1"/>
      </tp>
      <tp t="s">
        <v/>
        <stp/>
        <stp>P</stp>
        <stp>0</stp>
        <stp>IR</stp>
        <stp>BONDAVG01012</stp>
        <stp>30년이하(당일)</stp>
        <stp/>
        <stp/>
        <tr r="V83" s="1"/>
      </tp>
      <tp>
        <v>4.2519999999999998</v>
        <stp/>
        <stp>P</stp>
        <stp>0</stp>
        <stp>IR</stp>
        <stp>BONDAVG54217</stp>
        <stp>10년이하(당일)</stp>
        <stp/>
        <stp/>
        <tr r="S325" s="1"/>
      </tp>
      <tp>
        <v>3.3719999999999999</v>
        <stp/>
        <stp>P</stp>
        <stp>0</stp>
        <stp>IR</stp>
        <stp>BONDAVG65214</stp>
        <stp>10년이하(당일)</stp>
        <stp/>
        <stp/>
        <tr r="S355" s="1"/>
      </tp>
      <tp>
        <v>4.6429999999999998</v>
        <stp/>
        <stp>P</stp>
        <stp>0</stp>
        <stp>IR</stp>
        <stp>BONDAVG06212</stp>
        <stp>10년이하(당일)</stp>
        <stp/>
        <stp/>
        <tr r="S202" s="1"/>
      </tp>
      <tp>
        <v>5.5060000000000002</v>
        <stp/>
        <stp>P</stp>
        <stp>0</stp>
        <stp>IR</stp>
        <stp>BONDAVG56217</stp>
        <stp>10년이하(당일)</stp>
        <stp/>
        <stp/>
        <tr r="S332" s="1"/>
      </tp>
      <tp>
        <v>4.2450000000000001</v>
        <stp/>
        <stp>P</stp>
        <stp>0</stp>
        <stp>IR</stp>
        <stp>BONDAVG12242</stp>
        <stp>15년이하(당일)</stp>
        <stp/>
        <stp/>
        <tr r="T235" s="1"/>
      </tp>
      <tp>
        <v>5.5869999999999997</v>
        <stp/>
        <stp>P</stp>
        <stp>0</stp>
        <stp>IR</stp>
        <stp>BONDAVG03243</stp>
        <stp>15년이하(당일)</stp>
        <stp/>
        <stp/>
        <tr r="T138" s="1"/>
      </tp>
      <tp>
        <v>5.7160000000000002</v>
        <stp/>
        <stp>P</stp>
        <stp>0</stp>
        <stp>IR</stp>
        <stp>BONDAVG56216</stp>
        <stp>10년이하(당일)</stp>
        <stp/>
        <stp/>
        <tr r="S331" s="1"/>
      </tp>
      <tp t="s">
        <v/>
        <stp/>
        <stp>P</stp>
        <stp>0</stp>
        <stp>IR</stp>
        <stp>BONDAVG00011</stp>
        <stp>30년이하(당일)</stp>
        <stp/>
        <stp/>
        <tr r="V17" s="1"/>
      </tp>
      <tp t="s">
        <v/>
        <stp/>
        <stp>P</stp>
        <stp>0</stp>
        <stp>IR</stp>
        <stp>BONDAVG40015</stp>
        <stp>30년이하(당일)</stp>
        <stp/>
        <stp/>
        <tr r="V285" s="1"/>
      </tp>
      <tp t="s">
        <v/>
        <stp/>
        <stp>P</stp>
        <stp>0</stp>
        <stp>IR</stp>
        <stp>BONDAVG04011</stp>
        <stp>30년이하(당일)</stp>
        <stp/>
        <stp/>
        <tr r="V174" s="1"/>
      </tp>
      <tp t="s">
        <v/>
        <stp/>
        <stp>P</stp>
        <stp>0</stp>
        <stp>IR</stp>
        <stp>BONDAVG46015</stp>
        <stp>30년이하(당일)</stp>
        <stp/>
        <stp/>
        <tr r="V303" s="1"/>
      </tp>
      <tp>
        <v>5.7949999999999999</v>
        <stp/>
        <stp>P</stp>
        <stp>0</stp>
        <stp>IR</stp>
        <stp>BONDAVG70119</stp>
        <stp>20년이하(당일)</stp>
        <stp/>
        <stp/>
        <tr r="U367" s="1"/>
      </tp>
      <tp t="s">
        <v/>
        <stp/>
        <stp>P</stp>
        <stp>0</stp>
        <stp>IR</stp>
        <stp>BONDAVG40019</stp>
        <stp>30년이하(당일)</stp>
        <stp/>
        <stp/>
        <tr r="V286" s="1"/>
      </tp>
      <tp>
        <v>4.1870000000000003</v>
        <stp/>
        <stp>P</stp>
        <stp>0</stp>
        <stp>IR</stp>
        <stp>BONDAVG05248</stp>
        <stp>15년이하(당일)</stp>
        <stp/>
        <stp/>
        <tr r="T194" s="1"/>
      </tp>
      <tp>
        <v>4.1150000000000002</v>
        <stp/>
        <stp>P</stp>
        <stp>0</stp>
        <stp>IR</stp>
        <stp>BONDAVG11118</stp>
        <stp>20년이하(당일)</stp>
        <stp/>
        <stp/>
        <tr r="U226" s="1"/>
      </tp>
      <tp>
        <v>3.2469999999999999</v>
        <stp/>
        <stp>P</stp>
        <stp>0</stp>
        <stp>IR</stp>
        <stp>BONDAVG04019</stp>
        <stp>30년이하(당일)</stp>
        <stp/>
        <stp/>
        <tr r="V176" s="1"/>
      </tp>
      <tp t="s">
        <v/>
        <stp/>
        <stp>P</stp>
        <stp>0</stp>
        <stp>IR</stp>
        <stp>BONDAVG09006</stp>
        <stp>30년이하(당일)</stp>
        <stp/>
        <stp/>
        <tr r="V218" s="1"/>
      </tp>
      <tp t="s">
        <v/>
        <stp/>
        <stp>P</stp>
        <stp>0</stp>
        <stp>IR</stp>
        <stp>BONDAVG00007</stp>
        <stp>30년이하(당일)</stp>
        <stp/>
        <stp/>
        <tr r="V15" s="1"/>
      </tp>
      <tp>
        <v>5.1719999999999997</v>
        <stp/>
        <stp>P</stp>
        <stp>0</stp>
        <stp>IR</stp>
        <stp>BONDAVG01107</stp>
        <stp>20년이하(당일)</stp>
        <stp/>
        <stp/>
        <tr r="U85" s="1"/>
      </tp>
      <tp>
        <v>6.1449999999999996</v>
        <stp/>
        <stp>P</stp>
        <stp>0</stp>
        <stp>IR</stp>
        <stp>BONDAVG04107</stp>
        <stp>20년이하(당일)</stp>
        <stp/>
        <stp/>
        <tr r="U180" s="1"/>
      </tp>
      <tp>
        <v>5.4269999999999996</v>
        <stp/>
        <stp>P</stp>
        <stp>0</stp>
        <stp>IR</stp>
        <stp>BONDAVG00104</stp>
        <stp>20년이하(당일)</stp>
        <stp/>
        <stp/>
        <tr r="U28" s="1"/>
      </tp>
      <tp t="s">
        <v/>
        <stp/>
        <stp>P</stp>
        <stp>0</stp>
        <stp>IR</stp>
        <stp>BONDAVG03004</stp>
        <stp>30년이하(당일)</stp>
        <stp/>
        <stp/>
        <tr r="V126" s="1"/>
      </tp>
      <tp t="s">
        <v/>
        <stp/>
        <stp>P</stp>
        <stp>0</stp>
        <stp>IR</stp>
        <stp>BONDAVG04004</stp>
        <stp>30년이하(당일)</stp>
        <stp/>
        <stp/>
        <tr r="V173" s="1"/>
      </tp>
      <tp>
        <v>8.2430000000000003</v>
        <stp/>
        <stp>P</stp>
        <stp>0</stp>
        <stp>IR</stp>
        <stp>BONDAVG56200</stp>
        <stp>10년이하(당일)</stp>
        <stp/>
        <stp/>
        <tr r="S330" s="1"/>
      </tp>
      <tp>
        <v>3.7130000000000001</v>
        <stp/>
        <stp>P</stp>
        <stp>0</stp>
        <stp>IR</stp>
        <stp>BONDAVG16253</stp>
        <stp>15년이하(당일)</stp>
        <stp/>
        <stp/>
        <tr r="T262" s="1"/>
      </tp>
      <tp>
        <v>5.8630000000000004</v>
        <stp/>
        <stp>P</stp>
        <stp>0</stp>
        <stp>IR</stp>
        <stp>BONDAVG66104</stp>
        <stp>20년이하(당일)</stp>
        <stp/>
        <stp/>
        <tr r="U358" s="1"/>
      </tp>
      <tp>
        <v>6.6550000000000002</v>
        <stp/>
        <stp>P</stp>
        <stp>0</stp>
        <stp>IR</stp>
        <stp>BONDAVG03100</stp>
        <stp>20년이하(당일)</stp>
        <stp/>
        <stp/>
        <tr r="U133" s="1"/>
      </tp>
      <tp>
        <v>6.7990000000000004</v>
        <stp/>
        <stp>P</stp>
        <stp>0</stp>
        <stp>IR</stp>
        <stp>BONDAVG47104</stp>
        <stp>20년이하(당일)</stp>
        <stp/>
        <stp/>
        <tr r="U310" s="1"/>
      </tp>
      <tp t="s">
        <v/>
        <stp/>
        <stp>P</stp>
        <stp>0</stp>
        <stp>IR</stp>
        <stp>BONDAVG00001</stp>
        <stp>30년이하(당일)</stp>
        <stp/>
        <stp/>
        <tr r="V14" s="1"/>
      </tp>
      <tp>
        <v>10.323</v>
        <stp/>
        <stp>P</stp>
        <stp>0</stp>
        <stp>IR</stp>
        <stp>BONDAVG51254</stp>
        <stp>15년이하(당일)</stp>
        <stp/>
        <stp/>
        <tr r="T315" s="1"/>
      </tp>
      <tp>
        <v>6.0540000000000003</v>
        <stp/>
        <stp>P</stp>
        <stp>0</stp>
        <stp>IR</stp>
        <stp>BONDAVG03101</stp>
        <stp>20년이하(당일)</stp>
        <stp/>
        <stp/>
        <tr r="U134" s="1"/>
      </tp>
      <tp>
        <v>6.3129999999999997</v>
        <stp/>
        <stp>P</stp>
        <stp>0</stp>
        <stp>IR</stp>
        <stp>BONDAVG43208</stp>
        <stp>10년이하(당일)</stp>
        <stp/>
        <stp/>
        <tr r="S299" s="1"/>
      </tp>
      <tp t="s">
        <v/>
        <stp/>
        <stp>P</stp>
        <stp>0</stp>
        <stp>IR</stp>
        <stp>BONDAVG00008</stp>
        <stp>30년이하(당일)</stp>
        <stp/>
        <stp/>
        <tr r="V16" s="1"/>
      </tp>
      <tp>
        <v>5.8</v>
        <stp/>
        <stp>P</stp>
        <stp>0</stp>
        <stp>IR</stp>
        <stp>BONDAVG41132</stp>
        <stp>20년이하(당일)</stp>
        <stp/>
        <stp/>
        <tr r="U289" s="1"/>
      </tp>
      <tp>
        <v>5.4880000000000004</v>
        <stp/>
        <stp>P</stp>
        <stp>0</stp>
        <stp>IR</stp>
        <stp>BONDAVG07267</stp>
        <stp>15년이하(당일)</stp>
        <stp/>
        <stp/>
        <tr r="T211" s="1"/>
      </tp>
      <tp>
        <v>4.2240000000000002</v>
        <stp/>
        <stp>P</stp>
        <stp>0</stp>
        <stp>IR</stp>
        <stp>BONDAVG03264</stp>
        <stp>15년이하(당일)</stp>
        <stp/>
        <stp/>
        <tr r="T139" s="1"/>
      </tp>
      <tp t="s">
        <v/>
        <stp/>
        <stp>P</stp>
        <stp>0</stp>
        <stp>IR</stp>
        <stp>BONDAVG18034</stp>
        <stp>30년이하(당일)</stp>
        <stp/>
        <stp/>
        <tr r="V268" s="1"/>
      </tp>
      <tp>
        <v>5.3920000000000003</v>
        <stp/>
        <stp>P</stp>
        <stp>0</stp>
        <stp>IR</stp>
        <stp>BONDAVG00235</stp>
        <stp>10년이하(당일)</stp>
        <stp/>
        <stp/>
        <tr r="S38" s="1"/>
      </tp>
      <tp>
        <v>5.6589999999999998</v>
        <stp/>
        <stp>P</stp>
        <stp>0</stp>
        <stp>IR</stp>
        <stp>BONDAVG06235</stp>
        <stp>10년이하(당일)</stp>
        <stp/>
        <stp/>
        <tr r="S203" s="1"/>
      </tp>
      <tp>
        <v>5.8330000000000002</v>
        <stp/>
        <stp>P</stp>
        <stp>0</stp>
        <stp>IR</stp>
        <stp>BONDAVG00232</stp>
        <stp>10년이하(당일)</stp>
        <stp/>
        <stp/>
        <tr r="S37" s="1"/>
      </tp>
      <tp>
        <v>7.7850000000000001</v>
        <stp/>
        <stp>P</stp>
        <stp>0</stp>
        <stp>IR</stp>
        <stp>BONDAVG02132</stp>
        <stp>20년이하(당일)</stp>
        <stp/>
        <stp/>
        <tr r="U109" s="1"/>
      </tp>
      <tp>
        <v>5.0949999999999998</v>
        <stp/>
        <stp>P</stp>
        <stp>0</stp>
        <stp>IR</stp>
        <stp>BONDAVG03132</stp>
        <stp>20년이하(당일)</stp>
        <stp/>
        <stp/>
        <tr r="U135" s="1"/>
      </tp>
      <tp>
        <v>3.9609999999999999</v>
        <stp/>
        <stp>P</stp>
        <stp>0</stp>
        <stp>IR</stp>
        <stp>BONDAVG01233</stp>
        <stp>10년이하(당일)</stp>
        <stp/>
        <stp/>
        <tr r="S91" s="1"/>
      </tp>
      <tp>
        <v>6.3739999999999997</v>
        <stp/>
        <stp>P</stp>
        <stp>0</stp>
        <stp>IR</stp>
        <stp>BONDAVG01263</stp>
        <stp>15년이하(당일)</stp>
        <stp/>
        <stp/>
        <tr r="T93" s="1"/>
      </tp>
      <tp>
        <v>3.4009999999999998</v>
        <stp/>
        <stp>P</stp>
        <stp>0</stp>
        <stp>IR</stp>
        <stp>BONDAVG04130</stp>
        <stp>20년이하(당일)</stp>
        <stp/>
        <stp/>
        <tr r="U181" s="1"/>
      </tp>
      <tp>
        <v>4.9550000000000001</v>
        <stp/>
        <stp>P</stp>
        <stp>0</stp>
        <stp>IR</stp>
        <stp>BONDAVG00238</stp>
        <stp>10년이하(당일)</stp>
        <stp/>
        <stp/>
        <tr r="S39" s="1"/>
      </tp>
      <tp>
        <v>5.6769999999999996</v>
        <stp/>
        <stp>P</stp>
        <stp>0</stp>
        <stp>IR</stp>
        <stp>BONDAVG04139</stp>
        <stp>20년이하(당일)</stp>
        <stp/>
        <stp/>
        <tr r="U182" s="1"/>
      </tp>
      <tp>
        <v>5.3449999999999998</v>
        <stp/>
        <stp>P</stp>
        <stp>0</stp>
        <stp>IR</stp>
        <stp>BONDAVG63270</stp>
        <stp>15년이하(당일)</stp>
        <stp/>
        <stp/>
        <tr r="T349" s="1"/>
      </tp>
      <tp t="s">
        <v/>
        <stp/>
        <stp>P</stp>
        <stp>0</stp>
        <stp>IR</stp>
        <stp>BONDAVG00027</stp>
        <stp>30년이하(당일)</stp>
        <stp/>
        <stp/>
        <tr r="V22" s="1"/>
      </tp>
      <tp>
        <v>4.6950000000000003</v>
        <stp/>
        <stp>P</stp>
        <stp>0</stp>
        <stp>IR</stp>
        <stp>BONDAVG04227</stp>
        <stp>10년이하(당일)</stp>
        <stp/>
        <stp/>
        <tr r="S184" s="1"/>
      </tp>
      <tp>
        <v>5.5869999999999997</v>
        <stp/>
        <stp>P</stp>
        <stp>0</stp>
        <stp>IR</stp>
        <stp>BONDAVG02124</stp>
        <stp>20년이하(당일)</stp>
        <stp/>
        <stp/>
        <tr r="U108" s="1"/>
      </tp>
      <tp>
        <v>6.1660000000000004</v>
        <stp/>
        <stp>P</stp>
        <stp>0</stp>
        <stp>IR</stp>
        <stp>BONDAVG00125</stp>
        <stp>20년이하(당일)</stp>
        <stp/>
        <stp/>
        <tr r="U30" s="1"/>
      </tp>
      <tp t="s">
        <v/>
        <stp/>
        <stp>P</stp>
        <stp>0</stp>
        <stp>IR</stp>
        <stp>BONDAVG57020</stp>
        <stp>30년이하(당일)</stp>
        <stp/>
        <stp/>
        <tr r="V338" s="1"/>
      </tp>
      <tp>
        <v>6.88</v>
        <stp/>
        <stp>P</stp>
        <stp>0</stp>
        <stp>IR</stp>
        <stp>BONDAVG46226</stp>
        <stp>10년이하(당일)</stp>
        <stp/>
        <stp/>
        <tr r="S305" s="1"/>
      </tp>
      <tp>
        <v>5.8540000000000001</v>
        <stp/>
        <stp>P</stp>
        <stp>0</stp>
        <stp>IR</stp>
        <stp>BONDAVG04223</stp>
        <stp>10년이하(당일)</stp>
        <stp/>
        <stp/>
        <tr r="S183" s="1"/>
      </tp>
      <tp t="s">
        <v/>
        <stp/>
        <stp>P</stp>
        <stp>0</stp>
        <stp>IR</stp>
        <stp>BONDAVG03020</stp>
        <stp>30년이하(당일)</stp>
        <stp/>
        <stp/>
        <tr r="V127" s="1"/>
      </tp>
      <tp t="s">
        <v/>
        <stp/>
        <stp>P</stp>
        <stp>0</stp>
        <stp>IR</stp>
        <stp>BONDAVG00021</stp>
        <stp>30년이하(당일)</stp>
        <stp/>
        <stp/>
        <tr r="V21" s="1"/>
      </tp>
      <tp>
        <v>8.4640000000000004</v>
        <stp/>
        <stp>P</stp>
        <stp>0</stp>
        <stp>IR</stp>
        <stp>BONDAVG70126</stp>
        <stp>20년이하(당일)</stp>
        <stp/>
        <stp/>
        <tr r="U368" s="1"/>
      </tp>
      <tp>
        <v>5.61</v>
        <stp/>
        <stp>P</stp>
        <stp>0</stp>
        <stp>IR</stp>
        <stp>BONDAVG01121</stp>
        <stp>20년이하(당일)</stp>
        <stp/>
        <stp/>
        <tr r="U87" s="1"/>
      </tp>
      <tp t="s">
        <v/>
        <stp/>
        <stp>P</stp>
        <stp>0</stp>
        <stp>IR</stp>
        <stp>BONDAVG03021</stp>
        <stp>30년이하(당일)</stp>
        <stp/>
        <stp/>
        <tr r="V128" s="1"/>
      </tp>
      <tp>
        <v>4.8449999999999998</v>
        <stp/>
        <stp>P</stp>
        <stp>0</stp>
        <stp>IR</stp>
        <stp>BONDAVG03271</stp>
        <stp>15년이하(당일)</stp>
        <stp/>
        <stp/>
        <tr r="T140" s="1"/>
      </tp>
      <tp t="s">
        <v/>
        <stp/>
        <stp>P</stp>
        <stp>0</stp>
        <stp>IR</stp>
        <stp>BONDAVG04021</stp>
        <stp>30년이하(당일)</stp>
        <stp/>
        <stp/>
        <tr r="V177" s="1"/>
      </tp>
      <tp>
        <v>4.5819999999999999</v>
        <stp/>
        <stp>P</stp>
        <stp>0</stp>
        <stp>IR</stp>
        <stp>BONDAVG46225</stp>
        <stp>10년이하(당일)</stp>
        <stp/>
        <stp/>
        <tr r="S304" s="1"/>
      </tp>
      <tp>
        <v>3.3170000000000002</v>
        <stp/>
        <stp>P</stp>
        <stp>0</stp>
        <stp>IR</stp>
        <stp>BONDAVG60279</stp>
        <stp>15년이하(당일)</stp>
        <stp/>
        <stp/>
        <tr r="T342" s="1"/>
      </tp>
      <tp t="s">
        <v/>
        <stp/>
        <stp>P</stp>
        <stp>0</stp>
        <stp>IR</stp>
        <stp>BONDAVG13029</stp>
        <stp>30년이하(당일)</stp>
        <stp/>
        <stp/>
        <tr r="V244" s="1"/>
      </tp>
      <tp t="s">
        <v/>
        <stp/>
        <stp>P</stp>
        <stp>0</stp>
        <stp>IR</stp>
        <stp>BONDAVG44051</stp>
        <stp>30년이하(당일)</stp>
        <stp/>
        <stp/>
        <tr r="V300" s="1"/>
      </tp>
      <tp>
        <v>8.5459999999999994</v>
        <stp/>
        <stp>P</stp>
        <stp>0</stp>
        <stp>IR</stp>
        <stp>BONDAVG56200</stp>
        <stp>15년이하(당일)</stp>
        <stp/>
        <stp/>
        <tr r="T330" s="1"/>
      </tp>
      <tp>
        <v>8.6280000000000001</v>
        <stp/>
        <stp>P</stp>
        <stp>0</stp>
        <stp>IR</stp>
        <stp>BONDAVG03152</stp>
        <stp>20년이하(당일)</stp>
        <stp/>
        <stp/>
        <tr r="U137" s="1"/>
      </tp>
      <tp>
        <v>8.0389999999999997</v>
        <stp/>
        <stp>P</stp>
        <stp>0</stp>
        <stp>IR</stp>
        <stp>BONDAVG65154</stp>
        <stp>20년이하(당일)</stp>
        <stp/>
        <stp/>
        <tr r="U354" s="1"/>
      </tp>
      <tp>
        <v>3.6619999999999999</v>
        <stp/>
        <stp>P</stp>
        <stp>0</stp>
        <stp>IR</stp>
        <stp>BONDAVG16253</stp>
        <stp>10년이하(당일)</stp>
        <stp/>
        <stp/>
        <tr r="S262" s="1"/>
      </tp>
      <tp t="s">
        <v/>
        <stp/>
        <stp>P</stp>
        <stp>0</stp>
        <stp>IR</stp>
        <stp>BONDAVG04053</stp>
        <stp>30년이하(당일)</stp>
        <stp/>
        <stp/>
        <tr r="V178" s="1"/>
      </tp>
      <tp>
        <v>6.0019999999999998</v>
        <stp/>
        <stp>P</stp>
        <stp>0</stp>
        <stp>IR</stp>
        <stp>BONDAVG00150</stp>
        <stp>20년이하(당일)</stp>
        <stp/>
        <stp/>
        <tr r="U31" s="1"/>
      </tp>
      <tp>
        <v>9.9610000000000003</v>
        <stp/>
        <stp>P</stp>
        <stp>0</stp>
        <stp>IR</stp>
        <stp>BONDAVG51254</stp>
        <stp>10년이하(당일)</stp>
        <stp/>
        <stp/>
        <tr r="S315" s="1"/>
      </tp>
      <tp>
        <v>6.657</v>
        <stp/>
        <stp>P</stp>
        <stp>0</stp>
        <stp>IR</stp>
        <stp>BONDAVG43208</stp>
        <stp>15년이하(당일)</stp>
        <stp/>
        <stp/>
        <tr r="T299" s="1"/>
      </tp>
      <tp t="s">
        <v/>
        <stp/>
        <stp>P</stp>
        <stp>0</stp>
        <stp>IR</stp>
        <stp>BONDAVG72041</stp>
        <stp>30년이하(당일)</stp>
        <stp/>
        <stp/>
        <tr r="V369" s="1"/>
      </tp>
      <tp>
        <v>5.9180000000000001</v>
        <stp/>
        <stp>P</stp>
        <stp>0</stp>
        <stp>IR</stp>
        <stp>BONDAVG03144</stp>
        <stp>20년이하(당일)</stp>
        <stp/>
        <stp/>
        <tr r="U136" s="1"/>
      </tp>
      <tp>
        <v>3.968</v>
        <stp/>
        <stp>P</stp>
        <stp>0</stp>
        <stp>IR</stp>
        <stp>BONDAVG58210</stp>
        <stp>15년이하(당일)</stp>
        <stp/>
        <stp/>
        <tr r="T339" s="1"/>
      </tp>
      <tp>
        <v>4.7350000000000003</v>
        <stp/>
        <stp>P</stp>
        <stp>0</stp>
        <stp>IR</stp>
        <stp>BONDAVG01245</stp>
        <stp>10년이하(당일)</stp>
        <stp/>
        <stp/>
        <tr r="S92" s="1"/>
      </tp>
      <tp>
        <v>4.76</v>
        <stp/>
        <stp>P</stp>
        <stp>0</stp>
        <stp>IR</stp>
        <stp>BONDAVG54217</stp>
        <stp>15년이하(당일)</stp>
        <stp/>
        <stp/>
        <tr r="T325" s="1"/>
      </tp>
      <tp>
        <v>3.4009999999999998</v>
        <stp/>
        <stp>P</stp>
        <stp>0</stp>
        <stp>IR</stp>
        <stp>BONDAVG65214</stp>
        <stp>15년이하(당일)</stp>
        <stp/>
        <stp/>
        <tr r="T355" s="1"/>
      </tp>
      <tp>
        <v>5.2839999999999998</v>
        <stp/>
        <stp>P</stp>
        <stp>0</stp>
        <stp>IR</stp>
        <stp>BONDAVG06212</stp>
        <stp>15년이하(당일)</stp>
        <stp/>
        <stp/>
        <tr r="T202" s="1"/>
      </tp>
      <tp>
        <v>5.8890000000000002</v>
        <stp/>
        <stp>P</stp>
        <stp>0</stp>
        <stp>IR</stp>
        <stp>BONDAVG56217</stp>
        <stp>15년이하(당일)</stp>
        <stp/>
        <stp/>
        <tr r="T332" s="1"/>
      </tp>
      <tp>
        <v>3.7919999999999998</v>
        <stp/>
        <stp>P</stp>
        <stp>0</stp>
        <stp>IR</stp>
        <stp>BONDAVG12242</stp>
        <stp>10년이하(당일)</stp>
        <stp/>
        <stp/>
        <tr r="S235" s="1"/>
      </tp>
      <tp>
        <v>5.2069999999999999</v>
        <stp/>
        <stp>P</stp>
        <stp>0</stp>
        <stp>IR</stp>
        <stp>BONDAVG42147</stp>
        <stp>20년이하(당일)</stp>
        <stp/>
        <stp/>
        <tr r="U295" s="1"/>
      </tp>
      <tp>
        <v>5.1020000000000003</v>
        <stp/>
        <stp>P</stp>
        <stp>0</stp>
        <stp>IR</stp>
        <stp>BONDAVG03243</stp>
        <stp>10년이하(당일)</stp>
        <stp/>
        <stp/>
        <tr r="S138" s="1"/>
      </tp>
      <tp>
        <v>6.1239999999999997</v>
        <stp/>
        <stp>P</stp>
        <stp>0</stp>
        <stp>IR</stp>
        <stp>BONDAVG56216</stp>
        <stp>15년이하(당일)</stp>
        <stp/>
        <stp/>
        <tr r="T331" s="1"/>
      </tp>
      <tp>
        <v>3.8929999999999998</v>
        <stp/>
        <stp>P</stp>
        <stp>0</stp>
        <stp>IR</stp>
        <stp>BONDAVG05248</stp>
        <stp>10년이하(당일)</stp>
        <stp/>
        <stp/>
        <tr r="S194" s="1"/>
      </tp>
      <tp t="s">
        <v/>
        <stp/>
        <stp>P</stp>
        <stp>0</stp>
        <stp>IR</stp>
        <stp>BONDAVG03049</stp>
        <stp>30년이하(당일)</stp>
        <stp/>
        <stp/>
        <tr r="V129" s="1"/>
      </tp>
      <tp>
        <v>6.54</v>
        <stp/>
        <stp>P</stp>
        <stp>0</stp>
        <stp>IR</stp>
        <stp>BONDAVG01176</stp>
        <stp>20년이하(당일)</stp>
        <stp/>
        <stp/>
        <tr r="U88" s="1"/>
      </tp>
      <tp>
        <v>4.734</v>
        <stp/>
        <stp>P</stp>
        <stp>0</stp>
        <stp>IR</stp>
        <stp>BONDAVG63270</stp>
        <stp>10년이하(당일)</stp>
        <stp/>
        <stp/>
        <tr r="S349" s="1"/>
      </tp>
      <tp>
        <v>5.3079999999999998</v>
        <stp/>
        <stp>P</stp>
        <stp>0</stp>
        <stp>IR</stp>
        <stp>BONDAVG04227</stp>
        <stp>15년이하(당일)</stp>
        <stp/>
        <stp/>
        <tr r="T184" s="1"/>
      </tp>
      <tp>
        <v>5.5449999999999999</v>
        <stp/>
        <stp>P</stp>
        <stp>0</stp>
        <stp>IR</stp>
        <stp>BONDAVG00174</stp>
        <stp>20년이하(당일)</stp>
        <stp/>
        <stp/>
        <tr r="U34" s="1"/>
      </tp>
      <tp t="s">
        <v/>
        <stp/>
        <stp>P</stp>
        <stp>0</stp>
        <stp>IR</stp>
        <stp>BONDAVG03075</stp>
        <stp>30년이하(당일)</stp>
        <stp/>
        <stp/>
        <tr r="V132" s="1"/>
      </tp>
      <tp t="s">
        <v/>
        <stp/>
        <stp>P</stp>
        <stp>0</stp>
        <stp>IR</stp>
        <stp>BONDAVG00072</stp>
        <stp>30년이하(당일)</stp>
        <stp/>
        <stp/>
        <tr r="V25" s="1"/>
      </tp>
      <tp t="s">
        <v/>
        <stp/>
        <stp>P</stp>
        <stp>0</stp>
        <stp>IR</stp>
        <stp>BONDAVG43076</stp>
        <stp>30년이하(당일)</stp>
        <stp/>
        <stp/>
        <tr r="V298" s="1"/>
      </tp>
      <tp>
        <v>7.2679999999999998</v>
        <stp/>
        <stp>P</stp>
        <stp>0</stp>
        <stp>IR</stp>
        <stp>BONDAVG46226</stp>
        <stp>15년이하(당일)</stp>
        <stp/>
        <stp/>
        <tr r="T305" s="1"/>
      </tp>
      <tp>
        <v>6.2140000000000004</v>
        <stp/>
        <stp>P</stp>
        <stp>0</stp>
        <stp>IR</stp>
        <stp>BONDAVG04223</stp>
        <stp>15년이하(당일)</stp>
        <stp/>
        <stp/>
        <tr r="T183" s="1"/>
      </tp>
      <tp t="s">
        <v/>
        <stp/>
        <stp>P</stp>
        <stp>0</stp>
        <stp>IR</stp>
        <stp>BONDAVG19070</stp>
        <stp>30년이하(당일)</stp>
        <stp/>
        <stp/>
        <tr r="V277" s="1"/>
      </tp>
      <tp>
        <v>4.4329999999999998</v>
        <stp/>
        <stp>P</stp>
        <stp>0</stp>
        <stp>IR</stp>
        <stp>BONDAVG03271</stp>
        <stp>10년이하(당일)</stp>
        <stp/>
        <stp/>
        <tr r="S140" s="1"/>
      </tp>
      <tp>
        <v>5.0030000000000001</v>
        <stp/>
        <stp>P</stp>
        <stp>0</stp>
        <stp>IR</stp>
        <stp>BONDAVG46225</stp>
        <stp>15년이하(당일)</stp>
        <stp/>
        <stp/>
        <tr r="T304" s="1"/>
      </tp>
      <tp>
        <v>3.3069999999999999</v>
        <stp/>
        <stp>P</stp>
        <stp>0</stp>
        <stp>IR</stp>
        <stp>BONDAVG60279</stp>
        <stp>10년이하(당일)</stp>
        <stp/>
        <stp/>
        <tr r="S342" s="1"/>
      </tp>
      <tp>
        <v>5.7329999999999997</v>
        <stp/>
        <stp>P</stp>
        <stp>0</stp>
        <stp>IR</stp>
        <stp>BONDAVG01178</stp>
        <stp>20년이하(당일)</stp>
        <stp/>
        <stp/>
        <tr r="U89" s="1"/>
      </tp>
      <tp>
        <v>6.8490000000000002</v>
        <stp/>
        <stp>P</stp>
        <stp>0</stp>
        <stp>IR</stp>
        <stp>BONDAVG00179</stp>
        <stp>20년이하(당일)</stp>
        <stp/>
        <stp/>
        <tr r="U35" s="1"/>
      </tp>
      <tp>
        <v>6.2610000000000001</v>
        <stp/>
        <stp>P</stp>
        <stp>0</stp>
        <stp>IR</stp>
        <stp>BONDAVG01179</stp>
        <stp>20년이하(당일)</stp>
        <stp/>
        <stp/>
        <tr r="U90" s="1"/>
      </tp>
      <tp t="s">
        <v/>
        <stp/>
        <stp>P</stp>
        <stp>0</stp>
        <stp>IR</stp>
        <stp>BONDAVG00066</stp>
        <stp>30년이하(당일)</stp>
        <stp/>
        <stp/>
        <tr r="V24" s="1"/>
      </tp>
      <tp t="s">
        <v/>
        <stp/>
        <stp>P</stp>
        <stp>0</stp>
        <stp>IR</stp>
        <stp>BONDAVG04067</stp>
        <stp>30년이하(당일)</stp>
        <stp/>
        <stp/>
        <tr r="V179" s="1"/>
      </tp>
      <tp>
        <v>4.8689999999999998</v>
        <stp/>
        <stp>P</stp>
        <stp>0</stp>
        <stp>IR</stp>
        <stp>BONDAVG07267</stp>
        <stp>10년이하(당일)</stp>
        <stp/>
        <stp/>
        <tr r="S211" s="1"/>
      </tp>
      <tp t="s">
        <v/>
        <stp/>
        <stp>P</stp>
        <stp>0</stp>
        <stp>IR</stp>
        <stp>BONDAVG00064</stp>
        <stp>30년이하(당일)</stp>
        <stp/>
        <stp/>
        <tr r="V23" s="1"/>
      </tp>
      <tp>
        <v>3.9580000000000002</v>
        <stp/>
        <stp>P</stp>
        <stp>0</stp>
        <stp>IR</stp>
        <stp>BONDAVG03264</stp>
        <stp>10년이하(당일)</stp>
        <stp/>
        <stp/>
        <tr r="S139" s="1"/>
      </tp>
      <tp>
        <v>5.7720000000000002</v>
        <stp/>
        <stp>P</stp>
        <stp>0</stp>
        <stp>IR</stp>
        <stp>BONDAVG00235</stp>
        <stp>15년이하(당일)</stp>
        <stp/>
        <stp/>
        <tr r="T38" s="1"/>
      </tp>
      <tp>
        <v>6.0789999999999997</v>
        <stp/>
        <stp>P</stp>
        <stp>0</stp>
        <stp>IR</stp>
        <stp>BONDAVG06235</stp>
        <stp>15년이하(당일)</stp>
        <stp/>
        <stp/>
        <tr r="T203" s="1"/>
      </tp>
      <tp>
        <v>6.2220000000000004</v>
        <stp/>
        <stp>P</stp>
        <stp>0</stp>
        <stp>IR</stp>
        <stp>BONDAVG00232</stp>
        <stp>15년이하(당일)</stp>
        <stp/>
        <stp/>
        <tr r="T37" s="1"/>
      </tp>
      <tp t="s">
        <v/>
        <stp/>
        <stp>P</stp>
        <stp>0</stp>
        <stp>IR</stp>
        <stp>BONDAVG03062</stp>
        <stp>30년이하(당일)</stp>
        <stp/>
        <stp/>
        <tr r="V131" s="1"/>
      </tp>
      <tp>
        <v>5.5250000000000004</v>
        <stp/>
        <stp>P</stp>
        <stp>0</stp>
        <stp>IR</stp>
        <stp>BONDAVG13163</stp>
        <stp>20년이하(당일)</stp>
        <stp/>
        <stp/>
        <tr r="U246" s="1"/>
      </tp>
      <tp>
        <v>6.0709999999999997</v>
        <stp/>
        <stp>P</stp>
        <stp>0</stp>
        <stp>IR</stp>
        <stp>BONDAVG00163</stp>
        <stp>20년이하(당일)</stp>
        <stp/>
        <stp/>
        <tr r="U32" s="1"/>
      </tp>
      <tp>
        <v>4.2249999999999996</v>
        <stp/>
        <stp>P</stp>
        <stp>0</stp>
        <stp>IR</stp>
        <stp>BONDAVG01233</stp>
        <stp>15년이하(당일)</stp>
        <stp/>
        <stp/>
        <tr r="T91" s="1"/>
      </tp>
      <tp>
        <v>5.97</v>
        <stp/>
        <stp>P</stp>
        <stp>0</stp>
        <stp>IR</stp>
        <stp>BONDAVG01263</stp>
        <stp>10년이하(당일)</stp>
        <stp/>
        <stp/>
        <tr r="S93" s="1"/>
      </tp>
      <tp>
        <v>6.32</v>
        <stp/>
        <stp>P</stp>
        <stp>0</stp>
        <stp>IR</stp>
        <stp>BONDAVG72164</stp>
        <stp>20년이하(당일)</stp>
        <stp/>
        <stp/>
        <tr r="U370" s="1"/>
      </tp>
      <tp>
        <v>5.3769999999999998</v>
        <stp/>
        <stp>P</stp>
        <stp>0</stp>
        <stp>IR</stp>
        <stp>BONDAVG12160</stp>
        <stp>20년이하(당일)</stp>
        <stp/>
        <stp/>
        <tr r="U234" s="1"/>
      </tp>
      <tp t="s">
        <v/>
        <stp/>
        <stp>P</stp>
        <stp>0</stp>
        <stp>IR</stp>
        <stp>BONDAVG03061</stp>
        <stp>30년이하(당일)</stp>
        <stp/>
        <stp/>
        <tr r="V130" s="1"/>
      </tp>
      <tp>
        <v>5.5030000000000001</v>
        <stp/>
        <stp>P</stp>
        <stp>0</stp>
        <stp>IR</stp>
        <stp>BONDAVG53169</stp>
        <stp>20년이하(당일)</stp>
        <stp/>
        <stp/>
        <tr r="U321" s="1"/>
      </tp>
      <tp>
        <v>5.43</v>
        <stp/>
        <stp>P</stp>
        <stp>0</stp>
        <stp>IR</stp>
        <stp>BONDAVG00168</stp>
        <stp>20년이하(당일)</stp>
        <stp/>
        <stp/>
        <tr r="U33" s="1"/>
      </tp>
      <tp>
        <v>5.5780000000000003</v>
        <stp/>
        <stp>P</stp>
        <stp>0</stp>
        <stp>IR</stp>
        <stp>BONDAVG00238</stp>
        <stp>15년이하(당일)</stp>
        <stp/>
        <stp/>
        <tr r="T39" s="1"/>
      </tp>
      <tp t="s">
        <v/>
        <stp/>
        <stp>P</stp>
        <stp>0</stp>
        <stp>IR</stp>
        <stp>BONDAVG02196</stp>
        <stp>30년이하(당일)</stp>
        <stp/>
        <stp/>
        <tr r="V110" s="1"/>
      </tp>
      <tp t="s">
        <v/>
        <stp/>
        <stp>P</stp>
        <stp>0</stp>
        <stp>IR</stp>
        <stp>BONDAVG09197</stp>
        <stp>30년이하(당일)</stp>
        <stp/>
        <stp/>
        <tr r="V219" s="1"/>
      </tp>
      <tp>
        <v>3.2570000000000001</v>
        <stp/>
        <stp>P</stp>
        <stp>0</stp>
        <stp>IR</stp>
        <stp>BONDAVG10095</stp>
        <stp>20년이하(당일)</stp>
        <stp/>
        <stp/>
        <tr r="U223" s="1"/>
      </tp>
      <tp>
        <v>4.4630000000000001</v>
        <stp/>
        <stp>P</stp>
        <stp>0</stp>
        <stp>IR</stp>
        <stp>BONDAVG01095</stp>
        <stp>20년이하(당일)</stp>
        <stp/>
        <stp/>
        <tr r="U84" s="1"/>
      </tp>
      <tp>
        <v>8.0440000000000005</v>
        <stp/>
        <stp>P</stp>
        <stp>0</stp>
        <stp>IR</stp>
        <stp>BONDAVG55395</stp>
        <stp>10년이하(당일)</stp>
        <stp/>
        <stp/>
        <tr r="S327" s="1"/>
      </tp>
      <tp>
        <v>5.6340000000000003</v>
        <stp/>
        <stp>P</stp>
        <stp>0</stp>
        <stp>IR</stp>
        <stp>BONDAVG13099</stp>
        <stp>20년이하(당일)</stp>
        <stp/>
        <stp/>
        <tr r="U245" s="1"/>
      </tp>
      <tp>
        <v>5.79</v>
        <stp/>
        <stp>P</stp>
        <stp>0</stp>
        <stp>IR</stp>
        <stp>BONDAVG62382</stp>
        <stp>10년이하(당일)</stp>
        <stp/>
        <stp/>
        <tr r="S346" s="1"/>
      </tp>
      <tp>
        <v>6.7329999999999997</v>
        <stp/>
        <stp>P</stp>
        <stp>0</stp>
        <stp>IR</stp>
        <stp>BONDAVG00082</stp>
        <stp>20년이하(당일)</stp>
        <stp/>
        <stp/>
        <tr r="U26" s="1"/>
      </tp>
      <tp>
        <v>6.0110000000000001</v>
        <stp/>
        <stp>P</stp>
        <stp>0</stp>
        <stp>IR</stp>
        <stp>BONDAVG67084</stp>
        <stp>20년이하(당일)</stp>
        <stp/>
        <stp/>
        <tr r="U363" s="1"/>
      </tp>
      <tp>
        <v>4.835</v>
        <stp/>
        <stp>P</stp>
        <stp>0</stp>
        <stp>IR</stp>
        <stp>BONDAVG63087</stp>
        <stp>20년이하(당일)</stp>
        <stp/>
        <stp/>
        <tr r="U348" s="1"/>
      </tp>
      <tp t="s">
        <v/>
        <stp/>
        <stp>P</stp>
        <stp>0</stp>
        <stp>IR</stp>
        <stp>BONDAVG06181</stp>
        <stp>30년이하(당일)</stp>
        <stp/>
        <stp/>
        <tr r="V201" s="1"/>
      </tp>
      <tp>
        <v>5.8179999999999996</v>
        <stp/>
        <stp>P</stp>
        <stp>0</stp>
        <stp>IR</stp>
        <stp>BONDAVG00088</stp>
        <stp>20년이하(당일)</stp>
        <stp/>
        <stp/>
        <tr r="U27" s="1"/>
      </tp>
      <tp t="s">
        <v/>
        <stp/>
        <stp>P</stp>
        <stp>0</stp>
        <stp>IR</stp>
        <stp>BONDAVG00188</stp>
        <stp>30년이하(당일)</stp>
        <stp/>
        <stp/>
        <tr r="V36" s="1"/>
      </tp>
      <tp>
        <v>6.2460000000000004</v>
        <stp/>
        <stp>P</stp>
        <stp>0</stp>
        <stp>IR</stp>
        <stp>BONDAVG62382</stp>
        <stp>15년이하(당일)</stp>
        <stp/>
        <stp/>
        <tr r="T346" s="1"/>
      </tp>
      <tp>
        <v>8.3620000000000001</v>
        <stp/>
        <stp>P</stp>
        <stp>0</stp>
        <stp>IR</stp>
        <stp>BONDAVG55395</stp>
        <stp>15년이하(당일)</stp>
        <stp/>
        <stp/>
        <tr r="T327" s="1"/>
      </tp>
      <tp>
        <v>5.3659999999999997</v>
        <stp/>
        <stp>P</stp>
        <stp>0</stp>
        <stp>IR</stp>
        <stp>BONDAVG04016</stp>
        <stp>20년이하(당일)</stp>
        <stp/>
        <stp/>
        <tr r="U175" s="1"/>
      </tp>
      <tp>
        <v>5.72</v>
        <stp/>
        <stp>P</stp>
        <stp>0</stp>
        <stp>IR</stp>
        <stp>BONDAVG00347</stp>
        <stp>15년이하(당일)</stp>
        <stp/>
        <stp/>
        <tr r="T45" s="1"/>
      </tp>
      <tp t="s">
        <v/>
        <stp/>
        <stp>P</stp>
        <stp>0</stp>
        <stp>IR</stp>
        <stp>BONDAVG01117</stp>
        <stp>30년이하(당일)</stp>
        <stp/>
        <stp/>
        <tr r="V86" s="1"/>
      </tp>
      <tp>
        <v>6.5449999999999999</v>
        <stp/>
        <stp>P</stp>
        <stp>0</stp>
        <stp>IR</stp>
        <stp>BONDAVG00014</stp>
        <stp>20년이하(당일)</stp>
        <stp/>
        <stp/>
        <tr r="U19" s="1"/>
      </tp>
      <tp>
        <v>6.4550000000000001</v>
        <stp/>
        <stp>P</stp>
        <stp>0</stp>
        <stp>IR</stp>
        <stp>BONDAVG00015</stp>
        <stp>20년이하(당일)</stp>
        <stp/>
        <stp/>
        <tr r="U20" s="1"/>
      </tp>
      <tp>
        <v>4.327</v>
        <stp/>
        <stp>P</stp>
        <stp>0</stp>
        <stp>IR</stp>
        <stp>BONDAVG00345</stp>
        <stp>15년이하(당일)</stp>
        <stp/>
        <stp/>
        <tr r="T44" s="1"/>
      </tp>
      <tp>
        <v>5.34</v>
        <stp/>
        <stp>P</stp>
        <stp>0</stp>
        <stp>IR</stp>
        <stp>BONDAVG00012</stp>
        <stp>20년이하(당일)</stp>
        <stp/>
        <stp/>
        <tr r="U18" s="1"/>
      </tp>
      <tp t="s">
        <v/>
        <stp/>
        <stp>P</stp>
        <stp>0</stp>
        <stp>IR</stp>
        <stp>BONDAVG00112</stp>
        <stp>30년이하(당일)</stp>
        <stp/>
        <stp/>
        <tr r="V29" s="1"/>
      </tp>
      <tp>
        <v>5.4020000000000001</v>
        <stp/>
        <stp>P</stp>
        <stp>0</stp>
        <stp>IR</stp>
        <stp>BONDAVG01012</stp>
        <stp>20년이하(당일)</stp>
        <stp/>
        <stp/>
        <tr r="U83" s="1"/>
      </tp>
      <tp>
        <v>3.6850000000000001</v>
        <stp/>
        <stp>P</stp>
        <stp>0</stp>
        <stp>IR</stp>
        <stp>BONDAVG02313</stp>
        <stp>10년이하(당일)</stp>
        <stp/>
        <stp/>
        <tr r="S111" s="1"/>
      </tp>
      <tp>
        <v>3.8969999999999998</v>
        <stp/>
        <stp>P</stp>
        <stp>0</stp>
        <stp>IR</stp>
        <stp>BONDAVG00011</stp>
        <stp>20년이하(당일)</stp>
        <stp/>
        <stp/>
        <tr r="U17" s="1"/>
      </tp>
      <tp>
        <v>6.3920000000000003</v>
        <stp/>
        <stp>P</stp>
        <stp>0</stp>
        <stp>IR</stp>
        <stp>BONDAVG00341</stp>
        <stp>15년이하(당일)</stp>
        <stp/>
        <stp/>
        <tr r="T43" s="1"/>
      </tp>
      <tp>
        <v>5.9180000000000001</v>
        <stp/>
        <stp>P</stp>
        <stp>0</stp>
        <stp>IR</stp>
        <stp>BONDAVG40015</stp>
        <stp>20년이하(당일)</stp>
        <stp/>
        <stp/>
        <tr r="U285" s="1"/>
      </tp>
      <tp>
        <v>6.12</v>
        <stp/>
        <stp>P</stp>
        <stp>0</stp>
        <stp>IR</stp>
        <stp>BONDAVG04011</stp>
        <stp>20년이하(당일)</stp>
        <stp/>
        <stp/>
        <tr r="U174" s="1"/>
      </tp>
      <tp>
        <v>5.4470000000000001</v>
        <stp/>
        <stp>P</stp>
        <stp>0</stp>
        <stp>IR</stp>
        <stp>BONDAVG46015</stp>
        <stp>20년이하(당일)</stp>
        <stp/>
        <stp/>
        <tr r="U303" s="1"/>
      </tp>
      <tp>
        <v>4.9969999999999999</v>
        <stp/>
        <stp>P</stp>
        <stp>0</stp>
        <stp>IR</stp>
        <stp>BONDAVG47315</stp>
        <stp>10년이하(당일)</stp>
        <stp/>
        <stp/>
        <tr r="S311" s="1"/>
      </tp>
      <tp t="s">
        <v/>
        <stp/>
        <stp>P</stp>
        <stp>0</stp>
        <stp>IR</stp>
        <stp>BONDAVG70119</stp>
        <stp>30년이하(당일)</stp>
        <stp/>
        <stp/>
        <tr r="V367" s="1"/>
      </tp>
      <tp>
        <v>3.774</v>
        <stp/>
        <stp>P</stp>
        <stp>0</stp>
        <stp>IR</stp>
        <stp>BONDAVG64349</stp>
        <stp>15년이하(당일)</stp>
        <stp/>
        <stp/>
        <tr r="T351" s="1"/>
      </tp>
      <tp>
        <v>6.0110000000000001</v>
        <stp/>
        <stp>P</stp>
        <stp>0</stp>
        <stp>IR</stp>
        <stp>BONDAVG40019</stp>
        <stp>20년이하(당일)</stp>
        <stp/>
        <stp/>
        <tr r="U286" s="1"/>
      </tp>
      <tp>
        <v>5.3209999999999997</v>
        <stp/>
        <stp>P</stp>
        <stp>0</stp>
        <stp>IR</stp>
        <stp>BONDAVG00349</stp>
        <stp>15년이하(당일)</stp>
        <stp/>
        <stp/>
        <tr r="T46" s="1"/>
      </tp>
      <tp t="s">
        <v/>
        <stp/>
        <stp>P</stp>
        <stp>0</stp>
        <stp>IR</stp>
        <stp>BONDAVG11118</stp>
        <stp>30년이하(당일)</stp>
        <stp/>
        <stp/>
        <tr r="V226" s="1"/>
      </tp>
      <tp>
        <v>3.2530000000000001</v>
        <stp/>
        <stp>P</stp>
        <stp>0</stp>
        <stp>IR</stp>
        <stp>BONDAVG04019</stp>
        <stp>20년이하(당일)</stp>
        <stp/>
        <stp/>
        <tr r="U176" s="1"/>
      </tp>
      <tp>
        <v>5.0430000000000001</v>
        <stp/>
        <stp>P</stp>
        <stp>0</stp>
        <stp>IR</stp>
        <stp>BONDAVG09006</stp>
        <stp>20년이하(당일)</stp>
        <stp/>
        <stp/>
        <tr r="U218" s="1"/>
      </tp>
      <tp>
        <v>3.7589999999999999</v>
        <stp/>
        <stp>P</stp>
        <stp>0</stp>
        <stp>IR</stp>
        <stp>BONDAVG69301</stp>
        <stp>10년이하(당일)</stp>
        <stp/>
        <stp/>
        <tr r="S366" s="1"/>
      </tp>
      <tp>
        <v>5.5170000000000003</v>
        <stp/>
        <stp>P</stp>
        <stp>0</stp>
        <stp>IR</stp>
        <stp>BONDAVG00007</stp>
        <stp>20년이하(당일)</stp>
        <stp/>
        <stp/>
        <tr r="U15" s="1"/>
      </tp>
      <tp t="s">
        <v/>
        <stp/>
        <stp>P</stp>
        <stp>0</stp>
        <stp>IR</stp>
        <stp>BONDAVG01107</stp>
        <stp>30년이하(당일)</stp>
        <stp/>
        <stp/>
        <tr r="V85" s="1"/>
      </tp>
      <tp t="s">
        <v/>
        <stp/>
        <stp>P</stp>
        <stp>0</stp>
        <stp>IR</stp>
        <stp>BONDAVG04107</stp>
        <stp>30년이하(당일)</stp>
        <stp/>
        <stp/>
        <tr r="V180" s="1"/>
      </tp>
      <tp>
        <v>3.7389999999999999</v>
        <stp/>
        <stp>P</stp>
        <stp>0</stp>
        <stp>IR</stp>
        <stp>BONDAVG19305</stp>
        <stp>10년이하(당일)</stp>
        <stp/>
        <stp/>
        <tr r="S278" s="1"/>
      </tp>
      <tp t="s">
        <v/>
        <stp/>
        <stp>P</stp>
        <stp>0</stp>
        <stp>IR</stp>
        <stp>BONDAVG00104</stp>
        <stp>30년이하(당일)</stp>
        <stp/>
        <stp/>
        <tr r="V28" s="1"/>
      </tp>
      <tp>
        <v>5.5049999999999999</v>
        <stp/>
        <stp>P</stp>
        <stp>0</stp>
        <stp>IR</stp>
        <stp>BONDAVG00354</stp>
        <stp>15년이하(당일)</stp>
        <stp/>
        <stp/>
        <tr r="T48" s="1"/>
      </tp>
      <tp>
        <v>8.6370000000000005</v>
        <stp/>
        <stp>P</stp>
        <stp>0</stp>
        <stp>IR</stp>
        <stp>BONDAVG03004</stp>
        <stp>20년이하(당일)</stp>
        <stp/>
        <stp/>
        <tr r="U126" s="1"/>
      </tp>
      <tp>
        <v>3.5619999999999998</v>
        <stp/>
        <stp>P</stp>
        <stp>0</stp>
        <stp>IR</stp>
        <stp>BONDAVG04004</stp>
        <stp>20년이하(당일)</stp>
        <stp/>
        <stp/>
        <tr r="U173" s="1"/>
      </tp>
      <tp t="s">
        <v/>
        <stp/>
        <stp>P</stp>
        <stp>0</stp>
        <stp>IR</stp>
        <stp>BONDAVG66104</stp>
        <stp>30년이하(당일)</stp>
        <stp/>
        <stp/>
        <tr r="V358" s="1"/>
      </tp>
      <tp>
        <v>5.8179999999999996</v>
        <stp/>
        <stp>P</stp>
        <stp>0</stp>
        <stp>IR</stp>
        <stp>BONDAVG00353</stp>
        <stp>15년이하(당일)</stp>
        <stp/>
        <stp/>
        <tr r="T47" s="1"/>
      </tp>
      <tp>
        <v>5.1849999999999996</v>
        <stp/>
        <stp>P</stp>
        <stp>0</stp>
        <stp>IR</stp>
        <stp>BONDAVG02353</stp>
        <stp>15년이하(당일)</stp>
        <stp/>
        <stp/>
        <tr r="T112" s="1"/>
      </tp>
      <tp t="s">
        <v/>
        <stp/>
        <stp>P</stp>
        <stp>0</stp>
        <stp>IR</stp>
        <stp>BONDAVG03100</stp>
        <stp>30년이하(당일)</stp>
        <stp/>
        <stp/>
        <tr r="V133" s="1"/>
      </tp>
      <tp t="s">
        <v/>
        <stp/>
        <stp>P</stp>
        <stp>0</stp>
        <stp>IR</stp>
        <stp>BONDAVG47104</stp>
        <stp>30년이하(당일)</stp>
        <stp/>
        <stp/>
        <tr r="V310" s="1"/>
      </tp>
      <tp>
        <v>3.8719999999999999</v>
        <stp/>
        <stp>P</stp>
        <stp>0</stp>
        <stp>IR</stp>
        <stp>BONDAVG00001</stp>
        <stp>20년이하(당일)</stp>
        <stp/>
        <stp/>
        <tr r="U14" s="1"/>
      </tp>
      <tp t="s">
        <v/>
        <stp/>
        <stp>P</stp>
        <stp>0</stp>
        <stp>IR</stp>
        <stp>BONDAVG03101</stp>
        <stp>30년이하(당일)</stp>
        <stp/>
        <stp/>
        <tr r="V134" s="1"/>
      </tp>
      <tp>
        <v>5.3520000000000003</v>
        <stp/>
        <stp>P</stp>
        <stp>0</stp>
        <stp>IR</stp>
        <stp>BONDAVG60359</stp>
        <stp>15년이하(당일)</stp>
        <stp/>
        <stp/>
        <tr r="T343" s="1"/>
      </tp>
      <tp>
        <v>5.8579999999999997</v>
        <stp/>
        <stp>P</stp>
        <stp>0</stp>
        <stp>IR</stp>
        <stp>BONDAVG00008</stp>
        <stp>20년이하(당일)</stp>
        <stp/>
        <stp/>
        <tr r="U16" s="1"/>
      </tp>
      <tp>
        <v>5.9539999999999997</v>
        <stp/>
        <stp>P</stp>
        <stp>0</stp>
        <stp>IR</stp>
        <stp>BONDAVG02359</stp>
        <stp>15년이하(당일)</stp>
        <stp/>
        <stp/>
        <tr r="T113" s="1"/>
      </tp>
      <tp t="s">
        <v/>
        <stp/>
        <stp>P</stp>
        <stp>0</stp>
        <stp>IR</stp>
        <stp>BONDAVG41132</stp>
        <stp>30년이하(당일)</stp>
        <stp/>
        <stp/>
        <tr r="V289" s="1"/>
      </tp>
      <tp>
        <v>5.21</v>
        <stp/>
        <stp>P</stp>
        <stp>0</stp>
        <stp>IR</stp>
        <stp>BONDAVG03366</stp>
        <stp>15년이하(당일)</stp>
        <stp/>
        <stp/>
        <tr r="T142" s="1"/>
      </tp>
      <tp>
        <v>6.3289999999999997</v>
        <stp/>
        <stp>P</stp>
        <stp>0</stp>
        <stp>IR</stp>
        <stp>BONDAVG73361</stp>
        <stp>15년이하(당일)</stp>
        <stp/>
        <stp/>
        <tr r="T371" s="1"/>
      </tp>
      <tp>
        <v>5.1029999999999998</v>
        <stp/>
        <stp>P</stp>
        <stp>0</stp>
        <stp>IR</stp>
        <stp>BONDAVG00367</stp>
        <stp>15년이하(당일)</stp>
        <stp/>
        <stp/>
        <tr r="T49" s="1"/>
      </tp>
      <tp>
        <v>4.1920000000000002</v>
        <stp/>
        <stp>P</stp>
        <stp>0</stp>
        <stp>IR</stp>
        <stp>BONDAVG12366</stp>
        <stp>15년이하(당일)</stp>
        <stp/>
        <stp/>
        <tr r="T236" s="1"/>
      </tp>
      <tp>
        <v>6.77</v>
        <stp/>
        <stp>P</stp>
        <stp>0</stp>
        <stp>IR</stp>
        <stp>BONDAVG00334</stp>
        <stp>10년이하(당일)</stp>
        <stp/>
        <stp/>
        <tr r="S41" s="1"/>
      </tp>
      <tp>
        <v>5.4</v>
        <stp/>
        <stp>P</stp>
        <stp>0</stp>
        <stp>IR</stp>
        <stp>BONDAVG04364</stp>
        <stp>15년이하(당일)</stp>
        <stp/>
        <stp/>
        <tr r="T186" s="1"/>
      </tp>
      <tp>
        <v>5.8019999999999996</v>
        <stp/>
        <stp>P</stp>
        <stp>0</stp>
        <stp>IR</stp>
        <stp>BONDAVG18034</stp>
        <stp>20년이하(당일)</stp>
        <stp/>
        <stp/>
        <tr r="U268" s="1"/>
      </tp>
      <tp t="s">
        <v/>
        <stp/>
        <stp>P</stp>
        <stp>0</stp>
        <stp>IR</stp>
        <stp>BONDAVG02132</stp>
        <stp>30년이하(당일)</stp>
        <stp/>
        <stp/>
        <tr r="V109" s="1"/>
      </tp>
      <tp t="s">
        <v/>
        <stp/>
        <stp>P</stp>
        <stp>0</stp>
        <stp>IR</stp>
        <stp>BONDAVG03132</stp>
        <stp>30년이하(당일)</stp>
        <stp/>
        <stp/>
        <tr r="V135" s="1"/>
      </tp>
      <tp>
        <v>4.4470000000000001</v>
        <stp/>
        <stp>P</stp>
        <stp>0</stp>
        <stp>IR</stp>
        <stp>BONDAVG03363</stp>
        <stp>15년이하(당일)</stp>
        <stp/>
        <stp/>
        <tr r="T141" s="1"/>
      </tp>
      <tp>
        <v>3.4079999999999999</v>
        <stp/>
        <stp>P</stp>
        <stp>0</stp>
        <stp>IR</stp>
        <stp>BONDAVG04130</stp>
        <stp>30년이하(당일)</stp>
        <stp/>
        <stp/>
        <tr r="V181" s="1"/>
      </tp>
      <tp>
        <v>6.1619999999999999</v>
        <stp/>
        <stp>P</stp>
        <stp>0</stp>
        <stp>IR</stp>
        <stp>BONDAVG41365</stp>
        <stp>15년이하(당일)</stp>
        <stp/>
        <stp/>
        <tr r="T290" s="1"/>
      </tp>
      <tp>
        <v>6.0940000000000003</v>
        <stp/>
        <stp>P</stp>
        <stp>0</stp>
        <stp>IR</stp>
        <stp>BONDAVG05361</stp>
        <stp>15년이하(당일)</stp>
        <stp/>
        <stp/>
        <tr r="T195" s="1"/>
      </tp>
      <tp>
        <v>6.6859999999999999</v>
        <stp/>
        <stp>P</stp>
        <stp>0</stp>
        <stp>IR</stp>
        <stp>BONDAVG00338</stp>
        <stp>10년이하(당일)</stp>
        <stp/>
        <stp/>
        <tr r="S42" s="1"/>
      </tp>
      <tp t="s">
        <v/>
        <stp/>
        <stp>P</stp>
        <stp>0</stp>
        <stp>IR</stp>
        <stp>BONDAVG04139</stp>
        <stp>30년이하(당일)</stp>
        <stp/>
        <stp/>
        <tr r="V182" s="1"/>
      </tp>
      <tp>
        <v>3.69</v>
        <stp/>
        <stp>P</stp>
        <stp>0</stp>
        <stp>IR</stp>
        <stp>BONDAVG19327</stp>
        <stp>10년이하(당일)</stp>
        <stp/>
        <stp/>
        <tr r="S279" s="1"/>
      </tp>
      <tp>
        <v>6.2050000000000001</v>
        <stp/>
        <stp>P</stp>
        <stp>0</stp>
        <stp>IR</stp>
        <stp>BONDAVG02376</stp>
        <stp>15년이하(당일)</stp>
        <stp/>
        <stp/>
        <tr r="T114" s="1"/>
      </tp>
      <tp>
        <v>3.2589999999999999</v>
        <stp/>
        <stp>P</stp>
        <stp>0</stp>
        <stp>IR</stp>
        <stp>BONDAVG13327</stp>
        <stp>10년이하(당일)</stp>
        <stp/>
        <stp/>
        <tr r="S247" s="1"/>
      </tp>
      <tp>
        <v>5.4589999999999996</v>
        <stp/>
        <stp>P</stp>
        <stp>0</stp>
        <stp>IR</stp>
        <stp>BONDAVG04376</stp>
        <stp>15년이하(당일)</stp>
        <stp/>
        <stp/>
        <tr r="T187" s="1"/>
      </tp>
      <tp>
        <v>4.4859999999999998</v>
        <stp/>
        <stp>P</stp>
        <stp>0</stp>
        <stp>IR</stp>
        <stp>BONDAVG00027</stp>
        <stp>20년이하(당일)</stp>
        <stp/>
        <stp/>
        <tr r="U22" s="1"/>
      </tp>
      <tp t="s">
        <v/>
        <stp/>
        <stp>P</stp>
        <stp>0</stp>
        <stp>IR</stp>
        <stp>BONDAVG02124</stp>
        <stp>30년이하(당일)</stp>
        <stp/>
        <stp/>
        <tr r="V108" s="1"/>
      </tp>
      <tp>
        <v>3.258</v>
        <stp/>
        <stp>P</stp>
        <stp>0</stp>
        <stp>IR</stp>
        <stp>BONDAVG04324</stp>
        <stp>10년이하(당일)</stp>
        <stp/>
        <stp/>
        <tr r="S185" s="1"/>
      </tp>
      <tp t="s">
        <v/>
        <stp/>
        <stp>P</stp>
        <stp>0</stp>
        <stp>IR</stp>
        <stp>BONDAVG00125</stp>
        <stp>30년이하(당일)</stp>
        <stp/>
        <stp/>
        <tr r="V30" s="1"/>
      </tp>
      <tp>
        <v>6.7729999999999997</v>
        <stp/>
        <stp>P</stp>
        <stp>0</stp>
        <stp>IR</stp>
        <stp>BONDAVG57020</stp>
        <stp>20년이하(당일)</stp>
        <stp/>
        <stp/>
        <tr r="U338" s="1"/>
      </tp>
      <tp>
        <v>5.4089999999999998</v>
        <stp/>
        <stp>P</stp>
        <stp>0</stp>
        <stp>IR</stp>
        <stp>BONDAVG00323</stp>
        <stp>10년이하(당일)</stp>
        <stp/>
        <stp/>
        <tr r="S40" s="1"/>
      </tp>
      <tp>
        <v>3.9449999999999998</v>
        <stp/>
        <stp>P</stp>
        <stp>0</stp>
        <stp>IR</stp>
        <stp>BONDAVG03020</stp>
        <stp>20년이하(당일)</stp>
        <stp/>
        <stp/>
        <tr r="U127" s="1"/>
      </tp>
      <tp>
        <v>6.2709999999999999</v>
        <stp/>
        <stp>P</stp>
        <stp>0</stp>
        <stp>IR</stp>
        <stp>BONDAVG00021</stp>
        <stp>20년이하(당일)</stp>
        <stp/>
        <stp/>
        <tr r="U21" s="1"/>
      </tp>
      <tp t="s">
        <v/>
        <stp/>
        <stp>P</stp>
        <stp>0</stp>
        <stp>IR</stp>
        <stp>BONDAVG70126</stp>
        <stp>30년이하(당일)</stp>
        <stp/>
        <stp/>
        <tr r="V368" s="1"/>
      </tp>
      <tp t="s">
        <v/>
        <stp/>
        <stp>P</stp>
        <stp>0</stp>
        <stp>IR</stp>
        <stp>BONDAVG01121</stp>
        <stp>30년이하(당일)</stp>
        <stp/>
        <stp/>
        <tr r="V87" s="1"/>
      </tp>
      <tp>
        <v>8.7040000000000006</v>
        <stp/>
        <stp>P</stp>
        <stp>0</stp>
        <stp>IR</stp>
        <stp>BONDAVG03021</stp>
        <stp>20년이하(당일)</stp>
        <stp/>
        <stp/>
        <tr r="U128" s="1"/>
      </tp>
      <tp>
        <v>3.5019999999999998</v>
        <stp/>
        <stp>P</stp>
        <stp>0</stp>
        <stp>IR</stp>
        <stp>BONDAVG04021</stp>
        <stp>20년이하(당일)</stp>
        <stp/>
        <stp/>
        <tr r="U177" s="1"/>
      </tp>
      <tp>
        <v>5.1859999999999999</v>
        <stp/>
        <stp>P</stp>
        <stp>0</stp>
        <stp>IR</stp>
        <stp>BONDAVG02378</stp>
        <stp>15년이하(당일)</stp>
        <stp/>
        <stp/>
        <tr r="T115" s="1"/>
      </tp>
      <tp>
        <v>3.887</v>
        <stp/>
        <stp>P</stp>
        <stp>0</stp>
        <stp>IR</stp>
        <stp>BONDAVG03378</stp>
        <stp>15년이하(당일)</stp>
        <stp/>
        <stp/>
        <tr r="T143" s="1"/>
      </tp>
      <tp>
        <v>6.7389999999999999</v>
        <stp/>
        <stp>P</stp>
        <stp>0</stp>
        <stp>IR</stp>
        <stp>BONDAVG13029</stp>
        <stp>20년이하(당일)</stp>
        <stp/>
        <stp/>
        <tr r="U244" s="1"/>
      </tp>
      <tp>
        <v>3.8130000000000002</v>
        <stp/>
        <stp>P</stp>
        <stp>0</stp>
        <stp>IR</stp>
        <stp>BONDAVG69301</stp>
        <stp>15년이하(당일)</stp>
        <stp/>
        <stp/>
        <tr r="T366" s="1"/>
      </tp>
      <tp>
        <v>3.7879999999999998</v>
        <stp/>
        <stp>P</stp>
        <stp>0</stp>
        <stp>IR</stp>
        <stp>BONDAVG19305</stp>
        <stp>15년이하(당일)</stp>
        <stp/>
        <stp/>
        <tr r="T278" s="1"/>
      </tp>
      <tp>
        <v>4.9169999999999998</v>
        <stp/>
        <stp>P</stp>
        <stp>0</stp>
        <stp>IR</stp>
        <stp>BONDAVG00354</stp>
        <stp>10년이하(당일)</stp>
        <stp/>
        <stp/>
        <tr r="S48" s="1"/>
      </tp>
      <tp>
        <v>5.5869999999999997</v>
        <stp/>
        <stp>P</stp>
        <stp>0</stp>
        <stp>IR</stp>
        <stp>BONDAVG44051</stp>
        <stp>20년이하(당일)</stp>
        <stp/>
        <stp/>
        <tr r="U300" s="1"/>
      </tp>
      <tp t="s">
        <v/>
        <stp/>
        <stp>P</stp>
        <stp>0</stp>
        <stp>IR</stp>
        <stp>BONDAVG03152</stp>
        <stp>30년이하(당일)</stp>
        <stp/>
        <stp/>
        <tr r="V137" s="1"/>
      </tp>
      <tp t="s">
        <v/>
        <stp/>
        <stp>P</stp>
        <stp>0</stp>
        <stp>IR</stp>
        <stp>BONDAVG65154</stp>
        <stp>30년이하(당일)</stp>
        <stp/>
        <stp/>
        <tr r="V354" s="1"/>
      </tp>
      <tp>
        <v>5.1849999999999996</v>
        <stp/>
        <stp>P</stp>
        <stp>0</stp>
        <stp>IR</stp>
        <stp>BONDAVG00353</stp>
        <stp>10년이하(당일)</stp>
        <stp/>
        <stp/>
        <tr r="S47" s="1"/>
      </tp>
      <tp>
        <v>4.6050000000000004</v>
        <stp/>
        <stp>P</stp>
        <stp>0</stp>
        <stp>IR</stp>
        <stp>BONDAVG02353</stp>
        <stp>10년이하(당일)</stp>
        <stp/>
        <stp/>
        <tr r="S112" s="1"/>
      </tp>
      <tp>
        <v>9.0660000000000007</v>
        <stp/>
        <stp>P</stp>
        <stp>0</stp>
        <stp>IR</stp>
        <stp>BONDAVG04053</stp>
        <stp>20년이하(당일)</stp>
        <stp/>
        <stp/>
        <tr r="U178" s="1"/>
      </tp>
      <tp t="s">
        <v/>
        <stp/>
        <stp>P</stp>
        <stp>0</stp>
        <stp>IR</stp>
        <stp>BONDAVG00150</stp>
        <stp>30년이하(당일)</stp>
        <stp/>
        <stp/>
        <tr r="V31" s="1"/>
      </tp>
      <tp>
        <v>4.7160000000000002</v>
        <stp/>
        <stp>P</stp>
        <stp>0</stp>
        <stp>IR</stp>
        <stp>BONDAVG60359</stp>
        <stp>10년이하(당일)</stp>
        <stp/>
        <stp/>
        <tr r="S343" s="1"/>
      </tp>
      <tp>
        <v>5.5259999999999998</v>
        <stp/>
        <stp>P</stp>
        <stp>0</stp>
        <stp>IR</stp>
        <stp>BONDAVG02359</stp>
        <stp>10년이하(당일)</stp>
        <stp/>
        <stp/>
        <tr r="S113" s="1"/>
      </tp>
      <tp>
        <v>8.8650000000000002</v>
        <stp/>
        <stp>P</stp>
        <stp>0</stp>
        <stp>IR</stp>
        <stp>BONDAVG72041</stp>
        <stp>20년이하(당일)</stp>
        <stp/>
        <stp/>
        <tr r="U369" s="1"/>
      </tp>
      <tp>
        <v>5.0640000000000001</v>
        <stp/>
        <stp>P</stp>
        <stp>0</stp>
        <stp>IR</stp>
        <stp>BONDAVG00347</stp>
        <stp>10년이하(당일)</stp>
        <stp/>
        <stp/>
        <tr r="S45" s="1"/>
      </tp>
      <tp t="s">
        <v/>
        <stp/>
        <stp>P</stp>
        <stp>0</stp>
        <stp>IR</stp>
        <stp>BONDAVG03144</stp>
        <stp>30년이하(당일)</stp>
        <stp/>
        <stp/>
        <tr r="V136" s="1"/>
      </tp>
      <tp>
        <v>4.0449999999999999</v>
        <stp/>
        <stp>P</stp>
        <stp>0</stp>
        <stp>IR</stp>
        <stp>BONDAVG00345</stp>
        <stp>10년이하(당일)</stp>
        <stp/>
        <stp/>
        <tr r="S44" s="1"/>
      </tp>
      <tp>
        <v>3.8130000000000002</v>
        <stp/>
        <stp>P</stp>
        <stp>0</stp>
        <stp>IR</stp>
        <stp>BONDAVG02313</stp>
        <stp>15년이하(당일)</stp>
        <stp/>
        <stp/>
        <tr r="T111" s="1"/>
      </tp>
      <tp t="s">
        <v/>
        <stp/>
        <stp>P</stp>
        <stp>0</stp>
        <stp>IR</stp>
        <stp>BONDAVG42147</stp>
        <stp>30년이하(당일)</stp>
        <stp/>
        <stp/>
        <tr r="V295" s="1"/>
      </tp>
      <tp>
        <v>6.0339999999999998</v>
        <stp/>
        <stp>P</stp>
        <stp>0</stp>
        <stp>IR</stp>
        <stp>BONDAVG00341</stp>
        <stp>10년이하(당일)</stp>
        <stp/>
        <stp/>
        <tr r="S43" s="1"/>
      </tp>
      <tp>
        <v>5.57</v>
        <stp/>
        <stp>P</stp>
        <stp>0</stp>
        <stp>IR</stp>
        <stp>BONDAVG47315</stp>
        <stp>15년이하(당일)</stp>
        <stp/>
        <stp/>
        <tr r="T311" s="1"/>
      </tp>
      <tp>
        <v>3.7189999999999999</v>
        <stp/>
        <stp>P</stp>
        <stp>0</stp>
        <stp>IR</stp>
        <stp>BONDAVG64349</stp>
        <stp>10년이하(당일)</stp>
        <stp/>
        <stp/>
        <tr r="S351" s="1"/>
      </tp>
      <tp>
        <v>5.0609999999999999</v>
        <stp/>
        <stp>P</stp>
        <stp>0</stp>
        <stp>IR</stp>
        <stp>BONDAVG00349</stp>
        <stp>10년이하(당일)</stp>
        <stp/>
        <stp/>
        <tr r="S46" s="1"/>
      </tp>
      <tp>
        <v>5.3280000000000003</v>
        <stp/>
        <stp>P</stp>
        <stp>0</stp>
        <stp>IR</stp>
        <stp>BONDAVG03049</stp>
        <stp>20년이하(당일)</stp>
        <stp/>
        <stp/>
        <tr r="U129" s="1"/>
      </tp>
      <tp>
        <v>3.8220000000000001</v>
        <stp/>
        <stp>P</stp>
        <stp>0</stp>
        <stp>IR</stp>
        <stp>BONDAVG19327</stp>
        <stp>15년이하(당일)</stp>
        <stp/>
        <stp/>
        <tr r="T279" s="1"/>
      </tp>
      <tp t="s">
        <v/>
        <stp/>
        <stp>P</stp>
        <stp>0</stp>
        <stp>IR</stp>
        <stp>BONDAVG01176</stp>
        <stp>30년이하(당일)</stp>
        <stp/>
        <stp/>
        <tr r="V88" s="1"/>
      </tp>
      <tp>
        <v>5.968</v>
        <stp/>
        <stp>P</stp>
        <stp>0</stp>
        <stp>IR</stp>
        <stp>BONDAVG02376</stp>
        <stp>10년이하(당일)</stp>
        <stp/>
        <stp/>
        <tr r="S114" s="1"/>
      </tp>
      <tp>
        <v>3.2679999999999998</v>
        <stp/>
        <stp>P</stp>
        <stp>0</stp>
        <stp>IR</stp>
        <stp>BONDAVG13327</stp>
        <stp>15년이하(당일)</stp>
        <stp/>
        <stp/>
        <tr r="T247" s="1"/>
      </tp>
      <tp>
        <v>5.0110000000000001</v>
        <stp/>
        <stp>P</stp>
        <stp>0</stp>
        <stp>IR</stp>
        <stp>BONDAVG04376</stp>
        <stp>10년이하(당일)</stp>
        <stp/>
        <stp/>
        <tr r="S187" s="1"/>
      </tp>
      <tp t="s">
        <v/>
        <stp/>
        <stp>P</stp>
        <stp>0</stp>
        <stp>IR</stp>
        <stp>BONDAVG00174</stp>
        <stp>30년이하(당일)</stp>
        <stp/>
        <stp/>
        <tr r="V34" s="1"/>
      </tp>
      <tp>
        <v>3.2669999999999999</v>
        <stp/>
        <stp>P</stp>
        <stp>0</stp>
        <stp>IR</stp>
        <stp>BONDAVG04324</stp>
        <stp>15년이하(당일)</stp>
        <stp/>
        <stp/>
        <tr r="T185" s="1"/>
      </tp>
      <tp>
        <v>5.1630000000000003</v>
        <stp/>
        <stp>P</stp>
        <stp>0</stp>
        <stp>IR</stp>
        <stp>BONDAVG03075</stp>
        <stp>20년이하(당일)</stp>
        <stp/>
        <stp/>
        <tr r="U132" s="1"/>
      </tp>
      <tp>
        <v>5.4349999999999996</v>
        <stp/>
        <stp>P</stp>
        <stp>0</stp>
        <stp>IR</stp>
        <stp>BONDAVG00072</stp>
        <stp>20년이하(당일)</stp>
        <stp/>
        <stp/>
        <tr r="U25" s="1"/>
      </tp>
      <tp>
        <v>6.29</v>
        <stp/>
        <stp>P</stp>
        <stp>0</stp>
        <stp>IR</stp>
        <stp>BONDAVG43076</stp>
        <stp>20년이하(당일)</stp>
        <stp/>
        <stp/>
        <tr r="U298" s="1"/>
      </tp>
      <tp>
        <v>5.8470000000000004</v>
        <stp/>
        <stp>P</stp>
        <stp>0</stp>
        <stp>IR</stp>
        <stp>BONDAVG00323</stp>
        <stp>15년이하(당일)</stp>
        <stp/>
        <stp/>
        <tr r="T40" s="1"/>
      </tp>
      <tp>
        <v>5.4969999999999999</v>
        <stp/>
        <stp>P</stp>
        <stp>0</stp>
        <stp>IR</stp>
        <stp>BONDAVG19070</stp>
        <stp>20년이하(당일)</stp>
        <stp/>
        <stp/>
        <tr r="U277" s="1"/>
      </tp>
      <tp t="s">
        <v/>
        <stp/>
        <stp>P</stp>
        <stp>0</stp>
        <stp>IR</stp>
        <stp>BONDAVG01178</stp>
        <stp>30년이하(당일)</stp>
        <stp/>
        <stp/>
        <tr r="V89" s="1"/>
      </tp>
      <tp>
        <v>4.766</v>
        <stp/>
        <stp>P</stp>
        <stp>0</stp>
        <stp>IR</stp>
        <stp>BONDAVG02378</stp>
        <stp>10년이하(당일)</stp>
        <stp/>
        <stp/>
        <tr r="S115" s="1"/>
      </tp>
      <tp>
        <v>3.6579999999999999</v>
        <stp/>
        <stp>P</stp>
        <stp>0</stp>
        <stp>IR</stp>
        <stp>BONDAVG03378</stp>
        <stp>10년이하(당일)</stp>
        <stp/>
        <stp/>
        <tr r="S143" s="1"/>
      </tp>
      <tp t="s">
        <v/>
        <stp/>
        <stp>P</stp>
        <stp>0</stp>
        <stp>IR</stp>
        <stp>BONDAVG00179</stp>
        <stp>30년이하(당일)</stp>
        <stp/>
        <stp/>
        <tr r="V35" s="1"/>
      </tp>
      <tp t="s">
        <v/>
        <stp/>
        <stp>P</stp>
        <stp>0</stp>
        <stp>IR</stp>
        <stp>BONDAVG01179</stp>
        <stp>30년이하(당일)</stp>
        <stp/>
        <stp/>
        <tr r="V90" s="1"/>
      </tp>
      <tp>
        <v>4.6580000000000004</v>
        <stp/>
        <stp>P</stp>
        <stp>0</stp>
        <stp>IR</stp>
        <stp>BONDAVG00066</stp>
        <stp>20년이하(당일)</stp>
        <stp/>
        <stp/>
        <tr r="U24" s="1"/>
      </tp>
      <tp>
        <v>4.7969999999999997</v>
        <stp/>
        <stp>P</stp>
        <stp>0</stp>
        <stp>IR</stp>
        <stp>BONDAVG03366</stp>
        <stp>10년이하(당일)</stp>
        <stp/>
        <stp/>
        <tr r="S142" s="1"/>
      </tp>
      <tp>
        <v>5.7869999999999999</v>
        <stp/>
        <stp>P</stp>
        <stp>0</stp>
        <stp>IR</stp>
        <stp>BONDAVG73361</stp>
        <stp>10년이하(당일)</stp>
        <stp/>
        <stp/>
        <tr r="S371" s="1"/>
      </tp>
      <tp>
        <v>4.5220000000000002</v>
        <stp/>
        <stp>P</stp>
        <stp>0</stp>
        <stp>IR</stp>
        <stp>BONDAVG00367</stp>
        <stp>10년이하(당일)</stp>
        <stp/>
        <stp/>
        <tr r="S49" s="1"/>
      </tp>
      <tp>
        <v>3.887</v>
        <stp/>
        <stp>P</stp>
        <stp>0</stp>
        <stp>IR</stp>
        <stp>BONDAVG12366</stp>
        <stp>10년이하(당일)</stp>
        <stp/>
        <stp/>
        <tr r="S236" s="1"/>
      </tp>
      <tp>
        <v>3.5230000000000001</v>
        <stp/>
        <stp>P</stp>
        <stp>0</stp>
        <stp>IR</stp>
        <stp>BONDAVG04067</stp>
        <stp>20년이하(당일)</stp>
        <stp/>
        <stp/>
        <tr r="U179" s="1"/>
      </tp>
      <tp>
        <v>6.585</v>
        <stp/>
        <stp>P</stp>
        <stp>0</stp>
        <stp>IR</stp>
        <stp>BONDAVG00064</stp>
        <stp>20년이하(당일)</stp>
        <stp/>
        <stp/>
        <tr r="U23" s="1"/>
      </tp>
      <tp>
        <v>7.0830000000000002</v>
        <stp/>
        <stp>P</stp>
        <stp>0</stp>
        <stp>IR</stp>
        <stp>BONDAVG00334</stp>
        <stp>15년이하(당일)</stp>
        <stp/>
        <stp/>
        <tr r="T41" s="1"/>
      </tp>
      <tp>
        <v>4.78</v>
        <stp/>
        <stp>P</stp>
        <stp>0</stp>
        <stp>IR</stp>
        <stp>BONDAVG04364</stp>
        <stp>10년이하(당일)</stp>
        <stp/>
        <stp/>
        <tr r="S186" s="1"/>
      </tp>
      <tp>
        <v>5.5220000000000002</v>
        <stp/>
        <stp>P</stp>
        <stp>0</stp>
        <stp>IR</stp>
        <stp>BONDAVG03062</stp>
        <stp>20년이하(당일)</stp>
        <stp/>
        <stp/>
        <tr r="U131" s="1"/>
      </tp>
      <tp t="s">
        <v/>
        <stp/>
        <stp>P</stp>
        <stp>0</stp>
        <stp>IR</stp>
        <stp>BONDAVG13163</stp>
        <stp>30년이하(당일)</stp>
        <stp/>
        <stp/>
        <tr r="V246" s="1"/>
      </tp>
      <tp t="s">
        <v/>
        <stp/>
        <stp>P</stp>
        <stp>0</stp>
        <stp>IR</stp>
        <stp>BONDAVG00163</stp>
        <stp>30년이하(당일)</stp>
        <stp/>
        <stp/>
        <tr r="V32" s="1"/>
      </tp>
      <tp t="s">
        <v/>
        <stp/>
        <stp>P</stp>
        <stp>0</stp>
        <stp>IR</stp>
        <stp>BONDAVG72164</stp>
        <stp>30년이하(당일)</stp>
        <stp/>
        <stp/>
        <tr r="V370" s="1"/>
      </tp>
      <tp>
        <v>4.008</v>
        <stp/>
        <stp>P</stp>
        <stp>0</stp>
        <stp>IR</stp>
        <stp>BONDAVG03363</stp>
        <stp>10년이하(당일)</stp>
        <stp/>
        <stp/>
        <tr r="S141" s="1"/>
      </tp>
      <tp>
        <v>5.7709999999999999</v>
        <stp/>
        <stp>P</stp>
        <stp>0</stp>
        <stp>IR</stp>
        <stp>BONDAVG41365</stp>
        <stp>10년이하(당일)</stp>
        <stp/>
        <stp/>
        <tr r="S290" s="1"/>
      </tp>
      <tp t="s">
        <v/>
        <stp/>
        <stp>P</stp>
        <stp>0</stp>
        <stp>IR</stp>
        <stp>BONDAVG12160</stp>
        <stp>30년이하(당일)</stp>
        <stp/>
        <stp/>
        <tr r="V234" s="1"/>
      </tp>
      <tp>
        <v>5.84</v>
        <stp/>
        <stp>P</stp>
        <stp>0</stp>
        <stp>IR</stp>
        <stp>BONDAVG03061</stp>
        <stp>20년이하(당일)</stp>
        <stp/>
        <stp/>
        <tr r="U130" s="1"/>
      </tp>
      <tp>
        <v>5.681</v>
        <stp/>
        <stp>P</stp>
        <stp>0</stp>
        <stp>IR</stp>
        <stp>BONDAVG05361</stp>
        <stp>10년이하(당일)</stp>
        <stp/>
        <stp/>
        <tr r="S195" s="1"/>
      </tp>
      <tp t="s">
        <v/>
        <stp/>
        <stp>P</stp>
        <stp>0</stp>
        <stp>IR</stp>
        <stp>BONDAVG53169</stp>
        <stp>30년이하(당일)</stp>
        <stp/>
        <stp/>
        <tr r="V321" s="1"/>
      </tp>
      <tp t="s">
        <v/>
        <stp/>
        <stp>P</stp>
        <stp>0</stp>
        <stp>IR</stp>
        <stp>BONDAVG00168</stp>
        <stp>30년이하(당일)</stp>
        <stp/>
        <stp/>
        <tr r="V33" s="1"/>
      </tp>
      <tp>
        <v>7.0780000000000003</v>
        <stp/>
        <stp>P</stp>
        <stp>0</stp>
        <stp>IR</stp>
        <stp>BONDAVG00338</stp>
        <stp>15년이하(당일)</stp>
        <stp/>
        <stp/>
        <tr r="T42" s="1"/>
      </tp>
      <tp>
        <v>4.4329999999999998</v>
        <stp/>
        <stp>P</stp>
        <stp>0</stp>
        <stp>IR</stp>
        <stp>BONDAVG18497</stp>
        <stp>10년이하(당일)</stp>
        <stp/>
        <stp/>
        <tr r="S271" s="1"/>
      </tp>
      <tp>
        <v>4.3600000000000003</v>
        <stp/>
        <stp>P</stp>
        <stp>0</stp>
        <stp>IR</stp>
        <stp>BONDAVG18796</stp>
        <stp>20년이하(당일)</stp>
        <stp/>
        <stp/>
        <tr r="U275" s="1"/>
      </tp>
      <tp>
        <v>3.6850000000000001</v>
        <stp/>
        <stp>P</stp>
        <stp>0</stp>
        <stp>IR</stp>
        <stp>BONDAVG00494</stp>
        <stp>10년이하(당일)</stp>
        <stp/>
        <stp/>
        <tr r="S56" s="1"/>
      </tp>
      <tp>
        <v>5.7649999999999997</v>
        <stp/>
        <stp>P</stp>
        <stp>0</stp>
        <stp>IR</stp>
        <stp>BONDAVG01794</stp>
        <stp>20년이하(당일)</stp>
        <stp/>
        <stp/>
        <tr r="U104" s="1"/>
      </tp>
      <tp>
        <v>5.6369999999999996</v>
        <stp/>
        <stp>P</stp>
        <stp>0</stp>
        <stp>IR</stp>
        <stp>BONDAVG45790</stp>
        <stp>20년이하(당일)</stp>
        <stp/>
        <stp/>
        <tr r="U302" s="1"/>
      </tp>
      <tp>
        <v>3.2589999999999999</v>
        <stp/>
        <stp>P</stp>
        <stp>0</stp>
        <stp>IR</stp>
        <stp>BONDAVG56490</stp>
        <stp>10년이하(당일)</stp>
        <stp/>
        <stp/>
        <tr r="S335" s="1"/>
      </tp>
      <tp>
        <v>3.7309999999999999</v>
        <stp/>
        <stp>P</stp>
        <stp>0</stp>
        <stp>IR</stp>
        <stp>BONDAVG40495</stp>
        <stp>10년이하(당일)</stp>
        <stp/>
        <stp/>
        <tr r="S287" s="1"/>
      </tp>
      <tp t="s">
        <v/>
        <stp/>
        <stp>P</stp>
        <stp>0</stp>
        <stp>IR</stp>
        <stp>BONDAVG12699</stp>
        <stp>30년이하(당일)</stp>
        <stp/>
        <stp/>
        <tr r="V242" s="1"/>
      </tp>
      <tp t="s">
        <v/>
        <stp/>
        <stp>P</stp>
        <stp>0</stp>
        <stp>IR</stp>
        <stp>BONDAVG15699</stp>
        <stp>30년이하(당일)</stp>
        <stp/>
        <stp/>
        <tr r="V261" s="1"/>
      </tp>
      <tp>
        <v>4.6440000000000001</v>
        <stp/>
        <stp>P</stp>
        <stp>0</stp>
        <stp>IR</stp>
        <stp>BONDAVG00499</stp>
        <stp>10년이하(당일)</stp>
        <stp/>
        <stp/>
        <tr r="S57" s="1"/>
      </tp>
      <tp t="s">
        <v/>
        <stp/>
        <stp>P</stp>
        <stp>0</stp>
        <stp>IR</stp>
        <stp>BONDAVG11686</stp>
        <stp>30년이하(당일)</stp>
        <stp/>
        <stp/>
        <tr r="V228" s="1"/>
      </tp>
      <tp>
        <v>6.5259999999999998</v>
        <stp/>
        <stp>P</stp>
        <stp>0</stp>
        <stp>IR</stp>
        <stp>BONDAVG03787</stp>
        <stp>20년이하(당일)</stp>
        <stp/>
        <stp/>
        <tr r="U154" s="1"/>
      </tp>
      <tp>
        <v>5.9930000000000003</v>
        <stp/>
        <stp>P</stp>
        <stp>0</stp>
        <stp>IR</stp>
        <stp>BONDAVG13785</stp>
        <stp>20년이하(당일)</stp>
        <stp/>
        <stp/>
        <tr r="U252" s="1"/>
      </tp>
      <tp>
        <v>4.0190000000000001</v>
        <stp/>
        <stp>P</stp>
        <stp>0</stp>
        <stp>IR</stp>
        <stp>BONDAVG04484</stp>
        <stp>10년이하(당일)</stp>
        <stp/>
        <stp/>
        <tr r="S188" s="1"/>
      </tp>
      <tp>
        <v>5.8</v>
        <stp/>
        <stp>P</stp>
        <stp>0</stp>
        <stp>IR</stp>
        <stp>BONDAVG13784</stp>
        <stp>20년이하(당일)</stp>
        <stp/>
        <stp/>
        <tr r="U251" s="1"/>
      </tp>
      <tp>
        <v>4.9640000000000004</v>
        <stp/>
        <stp>P</stp>
        <stp>0</stp>
        <stp>IR</stp>
        <stp>BONDAVG01482</stp>
        <stp>10년이하(당일)</stp>
        <stp/>
        <stp/>
        <tr r="S96" s="1"/>
      </tp>
      <tp>
        <v>5.5579999999999998</v>
        <stp/>
        <stp>P</stp>
        <stp>0</stp>
        <stp>IR</stp>
        <stp>BONDAVG65484</stp>
        <stp>10년이하(당일)</stp>
        <stp/>
        <stp/>
        <tr r="S357" s="1"/>
      </tp>
      <tp>
        <v>3.2639999999999998</v>
        <stp/>
        <stp>P</stp>
        <stp>0</stp>
        <stp>IR</stp>
        <stp>BONDAVG08683</stp>
        <stp>30년이하(당일)</stp>
        <stp/>
        <stp/>
        <tr r="V215" s="1"/>
      </tp>
      <tp t="s">
        <v/>
        <stp/>
        <stp>P</stp>
        <stp>0</stp>
        <stp>IR</stp>
        <stp>BONDAVG01683</stp>
        <stp>30년이하(당일)</stp>
        <stp/>
        <stp/>
        <tr r="V101" s="1"/>
      </tp>
      <tp t="s">
        <v/>
        <stp/>
        <stp>P</stp>
        <stp>0</stp>
        <stp>IR</stp>
        <stp>BONDAVG00680</stp>
        <stp>30년이하(당일)</stp>
        <stp/>
        <stp/>
        <tr r="V72" s="1"/>
      </tp>
      <tp>
        <v>6.6079999999999997</v>
        <stp/>
        <stp>P</stp>
        <stp>0</stp>
        <stp>IR</stp>
        <stp>BONDAVG01780</stp>
        <stp>20년이하(당일)</stp>
        <stp/>
        <stp/>
        <tr r="U103" s="1"/>
      </tp>
      <tp t="s">
        <v/>
        <stp/>
        <stp>P</stp>
        <stp>0</stp>
        <stp>IR</stp>
        <stp>BONDAVG66688</stp>
        <stp>30년이하(당일)</stp>
        <stp/>
        <stp/>
        <tr r="V360" s="1"/>
      </tp>
      <tp>
        <v>4.407</v>
        <stp/>
        <stp>P</stp>
        <stp>0</stp>
        <stp>IR</stp>
        <stp>BONDAVG04484</stp>
        <stp>15년이하(당일)</stp>
        <stp/>
        <stp/>
        <tr r="T188" s="1"/>
      </tp>
      <tp>
        <v>5.4249999999999998</v>
        <stp/>
        <stp>P</stp>
        <stp>0</stp>
        <stp>IR</stp>
        <stp>BONDAVG01482</stp>
        <stp>15년이하(당일)</stp>
        <stp/>
        <stp/>
        <tr r="T96" s="1"/>
      </tp>
      <tp>
        <v>6.0229999999999997</v>
        <stp/>
        <stp>P</stp>
        <stp>0</stp>
        <stp>IR</stp>
        <stp>BONDAVG65484</stp>
        <stp>15년이하(당일)</stp>
        <stp/>
        <stp/>
        <tr r="T357" s="1"/>
      </tp>
      <tp>
        <v>4.8449999999999998</v>
        <stp/>
        <stp>P</stp>
        <stp>0</stp>
        <stp>IR</stp>
        <stp>BONDAVG18497</stp>
        <stp>15년이하(당일)</stp>
        <stp/>
        <stp/>
        <tr r="T271" s="1"/>
      </tp>
      <tp>
        <v>3.8130000000000002</v>
        <stp/>
        <stp>P</stp>
        <stp>0</stp>
        <stp>IR</stp>
        <stp>BONDAVG00494</stp>
        <stp>15년이하(당일)</stp>
        <stp/>
        <stp/>
        <tr r="T56" s="1"/>
      </tp>
      <tp>
        <v>3.2559999999999998</v>
        <stp/>
        <stp>P</stp>
        <stp>0</stp>
        <stp>IR</stp>
        <stp>BONDAVG56490</stp>
        <stp>15년이하(당일)</stp>
        <stp/>
        <stp/>
        <tr r="T335" s="1"/>
      </tp>
      <tp>
        <v>3.9609999999999999</v>
        <stp/>
        <stp>P</stp>
        <stp>0</stp>
        <stp>IR</stp>
        <stp>BONDAVG40495</stp>
        <stp>15년이하(당일)</stp>
        <stp/>
        <stp/>
        <tr r="T287" s="1"/>
      </tp>
      <tp>
        <v>5.1529999999999996</v>
        <stp/>
        <stp>P</stp>
        <stp>0</stp>
        <stp>IR</stp>
        <stp>BONDAVG00499</stp>
        <stp>15년이하(당일)</stp>
        <stp/>
        <stp/>
        <tr r="T57" s="1"/>
      </tp>
      <tp>
        <v>4.1870000000000003</v>
        <stp/>
        <stp>P</stp>
        <stp>0</stp>
        <stp>IR</stp>
        <stp>BONDAVG00417</stp>
        <stp>10년이하(당일)</stp>
        <stp/>
        <stp/>
        <tr r="S52" s="1"/>
      </tp>
      <tp>
        <v>4.9790000000000001</v>
        <stp/>
        <stp>P</stp>
        <stp>0</stp>
        <stp>IR</stp>
        <stp>BONDAVG46443</stp>
        <stp>15년이하(당일)</stp>
        <stp/>
        <stp/>
        <tr r="T307" s="1"/>
      </tp>
      <tp>
        <v>5.2149999999999999</v>
        <stp/>
        <stp>P</stp>
        <stp>0</stp>
        <stp>IR</stp>
        <stp>BONDAVG41440</stp>
        <stp>15년이하(당일)</stp>
        <stp/>
        <stp/>
        <tr r="T291" s="1"/>
      </tp>
      <tp>
        <v>5.6</v>
        <stp/>
        <stp>P</stp>
        <stp>0</stp>
        <stp>IR</stp>
        <stp>BONDAVG12715</stp>
        <stp>20년이하(당일)</stp>
        <stp/>
        <stp/>
        <tr r="U243" s="1"/>
      </tp>
      <tp>
        <v>5.5940000000000003</v>
        <stp/>
        <stp>P</stp>
        <stp>0</stp>
        <stp>IR</stp>
        <stp>BONDAVG17445</stp>
        <stp>15년이하(당일)</stp>
        <stp/>
        <stp/>
        <tr r="T264" s="1"/>
      </tp>
      <tp>
        <v>5.3639999999999999</v>
        <stp/>
        <stp>P</stp>
        <stp>0</stp>
        <stp>IR</stp>
        <stp>BONDAVG42411</stp>
        <stp>10년이하(당일)</stp>
        <stp/>
        <stp/>
        <tr r="S296" s="1"/>
      </tp>
      <tp t="s">
        <v/>
        <stp/>
        <stp>P</stp>
        <stp>0</stp>
        <stp>IR</stp>
        <stp>BONDAVG56610</stp>
        <stp>30년이하(당일)</stp>
        <stp/>
        <stp/>
        <tr r="V337" s="1"/>
      </tp>
      <tp t="s">
        <v/>
        <stp/>
        <stp>P</stp>
        <stp>0</stp>
        <stp>IR</stp>
        <stp>BONDAVG00612</stp>
        <stp>30년이하(당일)</stp>
        <stp/>
        <stp/>
        <tr r="V67" s="1"/>
      </tp>
      <tp>
        <v>5.4969999999999999</v>
        <stp/>
        <stp>P</stp>
        <stp>0</stp>
        <stp>IR</stp>
        <stp>BONDAVG03713</stp>
        <stp>20년이하(당일)</stp>
        <stp/>
        <stp/>
        <tr r="U151" s="1"/>
      </tp>
      <tp>
        <v>3.6120000000000001</v>
        <stp/>
        <stp>P</stp>
        <stp>0</stp>
        <stp>IR</stp>
        <stp>BONDAVG02411</stp>
        <stp>10년이하(당일)</stp>
        <stp/>
        <stp/>
        <tr r="S116" s="1"/>
      </tp>
      <tp>
        <v>4.5430000000000001</v>
        <stp/>
        <stp>P</stp>
        <stp>0</stp>
        <stp>IR</stp>
        <stp>BONDAVG46415</stp>
        <stp>10년이하(당일)</stp>
        <stp/>
        <stp/>
        <tr r="S306" s="1"/>
      </tp>
      <tp>
        <v>6.0839999999999996</v>
        <stp/>
        <stp>P</stp>
        <stp>0</stp>
        <stp>IR</stp>
        <stp>BONDAVG00456</stp>
        <stp>15년이하(당일)</stp>
        <stp/>
        <stp/>
        <tr r="T53" s="1"/>
      </tp>
      <tp>
        <v>4.9850000000000003</v>
        <stp/>
        <stp>P</stp>
        <stp>0</stp>
        <stp>IR</stp>
        <stp>BONDAVG00707</stp>
        <stp>20년이하(당일)</stp>
        <stp/>
        <stp/>
        <tr r="U73" s="1"/>
      </tp>
      <tp>
        <v>4.2770000000000001</v>
        <stp/>
        <stp>P</stp>
        <stp>0</stp>
        <stp>IR</stp>
        <stp>BONDAVG11456</stp>
        <stp>15년이하(당일)</stp>
        <stp/>
        <stp/>
        <tr r="T227" s="1"/>
      </tp>
      <tp t="s">
        <v/>
        <stp/>
        <stp>P</stp>
        <stp>0</stp>
        <stp>IR</stp>
        <stp>BONDAVG19605</stp>
        <stp>30년이하(당일)</stp>
        <stp/>
        <stp/>
        <tr r="V280" s="1"/>
      </tp>
      <tp t="s">
        <v/>
        <stp/>
        <stp>P</stp>
        <stp>0</stp>
        <stp>IR</stp>
        <stp>BONDAVG00604</stp>
        <stp>30년이하(당일)</stp>
        <stp/>
        <stp/>
        <tr r="V66" s="1"/>
      </tp>
      <tp>
        <v>4.5629999999999997</v>
        <stp/>
        <stp>P</stp>
        <stp>0</stp>
        <stp>IR</stp>
        <stp>BONDAVG03404</stp>
        <stp>10년이하(당일)</stp>
        <stp/>
        <stp/>
        <tr r="S145" s="1"/>
      </tp>
      <tp>
        <v>6.3440000000000003</v>
        <stp/>
        <stp>P</stp>
        <stp>0</stp>
        <stp>IR</stp>
        <stp>BONDAVG65452</stp>
        <stp>15년이하(당일)</stp>
        <stp/>
        <stp/>
        <tr r="T356" s="1"/>
      </tp>
      <tp t="s">
        <v/>
        <stp/>
        <stp>P</stp>
        <stp>0</stp>
        <stp>IR</stp>
        <stp>BONDAVG56601</stp>
        <stp>30년이하(당일)</stp>
        <stp/>
        <stp/>
        <tr r="V336" s="1"/>
      </tp>
      <tp>
        <v>4.569</v>
        <stp/>
        <stp>P</stp>
        <stp>0</stp>
        <stp>IR</stp>
        <stp>BONDAVG18404</stp>
        <stp>10년이하(당일)</stp>
        <stp/>
        <stp/>
        <tr r="S270" s="1"/>
      </tp>
      <tp>
        <v>4.1769999999999996</v>
        <stp/>
        <stp>P</stp>
        <stp>0</stp>
        <stp>IR</stp>
        <stp>BONDAVG00405</stp>
        <stp>10년이하(당일)</stp>
        <stp/>
        <stp/>
        <tr r="S51" s="1"/>
      </tp>
      <tp>
        <v>4.218</v>
        <stp/>
        <stp>P</stp>
        <stp>0</stp>
        <stp>IR</stp>
        <stp>BONDAVG18403</stp>
        <stp>10년이하(당일)</stp>
        <stp/>
        <stp/>
        <tr r="S269" s="1"/>
      </tp>
      <tp>
        <v>4.0430000000000001</v>
        <stp/>
        <stp>P</stp>
        <stp>0</stp>
        <stp>IR</stp>
        <stp>BONDAVG00402</stp>
        <stp>10년이하(당일)</stp>
        <stp/>
        <stp/>
        <tr r="S50" s="1"/>
      </tp>
      <tp>
        <v>3.2789999999999999</v>
        <stp/>
        <stp>P</stp>
        <stp>0</stp>
        <stp>IR</stp>
        <stp>BONDAVG03602</stp>
        <stp>30년이하(당일)</stp>
        <stp/>
        <stp/>
        <tr r="V149" s="1"/>
      </tp>
      <tp t="s">
        <v/>
        <stp/>
        <stp>P</stp>
        <stp>0</stp>
        <stp>IR</stp>
        <stp>BONDAVG64605</stp>
        <stp>30년이하(당일)</stp>
        <stp/>
        <stp/>
        <tr r="V352" s="1"/>
      </tp>
      <tp>
        <v>3.2919999999999998</v>
        <stp/>
        <stp>P</stp>
        <stp>0</stp>
        <stp>IR</stp>
        <stp>BONDAVG12600</stp>
        <stp>30년이하(당일)</stp>
        <stp/>
        <stp/>
        <tr r="V241" s="1"/>
      </tp>
      <tp>
        <v>3.5859999999999999</v>
        <stp/>
        <stp>P</stp>
        <stp>0</stp>
        <stp>IR</stp>
        <stp>BONDAVG03401</stp>
        <stp>10년이하(당일)</stp>
        <stp/>
        <stp/>
        <tr r="S144" s="1"/>
      </tp>
      <tp t="s">
        <v/>
        <stp/>
        <stp>P</stp>
        <stp>0</stp>
        <stp>IR</stp>
        <stp>BONDAVG00636</stp>
        <stp>30년이하(당일)</stp>
        <stp/>
        <stp/>
        <tr r="V71" s="1"/>
      </tp>
      <tp t="s">
        <v/>
        <stp/>
        <stp>P</stp>
        <stp>0</stp>
        <stp>IR</stp>
        <stp>BONDAVG01636</stp>
        <stp>30년이하(당일)</stp>
        <stp/>
        <stp/>
        <tr r="V99" s="1"/>
      </tp>
      <tp>
        <v>3.343</v>
        <stp/>
        <stp>P</stp>
        <stp>0</stp>
        <stp>IR</stp>
        <stp>BONDAVG61461</stp>
        <stp>15년이하(당일)</stp>
        <stp/>
        <stp/>
        <tr r="T345" s="1"/>
      </tp>
      <tp t="s">
        <v/>
        <stp/>
        <stp>P</stp>
        <stp>0</stp>
        <stp>IR</stp>
        <stp>BONDAVG67631</stp>
        <stp>30년이하(당일)</stp>
        <stp/>
        <stp/>
        <tr r="V364" s="1"/>
      </tp>
      <tp>
        <v>7.383</v>
        <stp/>
        <stp>P</stp>
        <stp>0</stp>
        <stp>IR</stp>
        <stp>BONDAVG00734</stp>
        <stp>20년이하(당일)</stp>
        <stp/>
        <stp/>
        <tr r="U74" s="1"/>
      </tp>
      <tp>
        <v>3.2770000000000001</v>
        <stp/>
        <stp>P</stp>
        <stp>0</stp>
        <stp>IR</stp>
        <stp>BONDAVG03432</stp>
        <stp>10년이하(당일)</stp>
        <stp/>
        <stp/>
        <tr r="S147" s="1"/>
      </tp>
      <tp>
        <v>3.6150000000000002</v>
        <stp/>
        <stp>P</stp>
        <stp>0</stp>
        <stp>IR</stp>
        <stp>BONDAVG06432</stp>
        <stp>10년이하(당일)</stp>
        <stp/>
        <stp/>
        <tr r="S204" s="1"/>
      </tp>
      <tp>
        <v>5.2</v>
        <stp/>
        <stp>P</stp>
        <stp>0</stp>
        <stp>IR</stp>
        <stp>BONDAVG56437</stp>
        <stp>10년이하(당일)</stp>
        <stp/>
        <stp/>
        <tr r="S334" s="1"/>
      </tp>
      <tp>
        <v>5.0350000000000001</v>
        <stp/>
        <stp>P</stp>
        <stp>0</stp>
        <stp>IR</stp>
        <stp>BONDAVG17733</stp>
        <stp>20년이하(당일)</stp>
        <stp/>
        <stp/>
        <tr r="U267" s="1"/>
      </tp>
      <tp>
        <v>5.5060000000000002</v>
        <stp/>
        <stp>P</stp>
        <stp>0</stp>
        <stp>IR</stp>
        <stp>BONDAVG47436</stp>
        <stp>10년이하(당일)</stp>
        <stp/>
        <stp/>
        <tr r="S312" s="1"/>
      </tp>
      <tp>
        <v>5.8159999999999998</v>
        <stp/>
        <stp>P</stp>
        <stp>0</stp>
        <stp>IR</stp>
        <stp>BONDAVG12432</stp>
        <stp>10년이하(당일)</stp>
        <stp/>
        <stp/>
        <tr r="S238" s="1"/>
      </tp>
      <tp>
        <v>3.5859999999999999</v>
        <stp/>
        <stp>P</stp>
        <stp>0</stp>
        <stp>IR</stp>
        <stp>BONDAVG03430</stp>
        <stp>10년이하(당일)</stp>
        <stp/>
        <stp/>
        <tr r="S146" s="1"/>
      </tp>
      <tp>
        <v>5.835</v>
        <stp/>
        <stp>P</stp>
        <stp>0</stp>
        <stp>IR</stp>
        <stp>BONDAVG56434</stp>
        <stp>10년이하(당일)</stp>
        <stp/>
        <stp/>
        <tr r="S333" s="1"/>
      </tp>
      <tp>
        <v>5.4089999999999998</v>
        <stp/>
        <stp>P</stp>
        <stp>0</stp>
        <stp>IR</stp>
        <stp>BONDAVG01468</stp>
        <stp>15년이하(당일)</stp>
        <stp/>
        <stp/>
        <tr r="T94" s="1"/>
      </tp>
      <tp>
        <v>4.3070000000000004</v>
        <stp/>
        <stp>P</stp>
        <stp>0</stp>
        <stp>IR</stp>
        <stp>BONDAVG00469</stp>
        <stp>15년이하(당일)</stp>
        <stp/>
        <stp/>
        <tr r="T54" s="1"/>
      </tp>
      <tp>
        <v>6.0039999999999996</v>
        <stp/>
        <stp>P</stp>
        <stp>0</stp>
        <stp>IR</stp>
        <stp>BONDAVG12468</stp>
        <stp>15년이하(당일)</stp>
        <stp/>
        <stp/>
        <tr r="T239" s="1"/>
      </tp>
      <tp t="s">
        <v/>
        <stp/>
        <stp>P</stp>
        <stp>0</stp>
        <stp>IR</stp>
        <stp>BONDAVG00626</stp>
        <stp>30년이하(당일)</stp>
        <stp/>
        <stp/>
        <tr r="V69" s="1"/>
      </tp>
      <tp>
        <v>3.3130000000000002</v>
        <stp/>
        <stp>P</stp>
        <stp>0</stp>
        <stp>IR</stp>
        <stp>BONDAVG14727</stp>
        <stp>20년이하(당일)</stp>
        <stp/>
        <stp/>
        <tr r="U258" s="1"/>
      </tp>
      <tp>
        <v>3.528</v>
        <stp/>
        <stp>P</stp>
        <stp>0</stp>
        <stp>IR</stp>
        <stp>BONDAVG12425</stp>
        <stp>10년이하(당일)</stp>
        <stp/>
        <stp/>
        <tr r="S237" s="1"/>
      </tp>
      <tp t="s">
        <v/>
        <stp/>
        <stp>P</stp>
        <stp>0</stp>
        <stp>IR</stp>
        <stp>BONDAVG00622</stp>
        <stp>30년이하(당일)</stp>
        <stp/>
        <stp/>
        <tr r="V68" s="1"/>
      </tp>
      <tp>
        <v>5.8179999999999996</v>
        <stp/>
        <stp>P</stp>
        <stp>0</stp>
        <stp>IR</stp>
        <stp>BONDAVG14723</stp>
        <stp>20년이하(당일)</stp>
        <stp/>
        <stp/>
        <tr r="U257" s="1"/>
      </tp>
      <tp>
        <v>6.2060000000000004</v>
        <stp/>
        <stp>P</stp>
        <stp>0</stp>
        <stp>IR</stp>
        <stp>BONDAVG13422</stp>
        <stp>10년이하(당일)</stp>
        <stp/>
        <stp/>
        <tr r="S248" s="1"/>
      </tp>
      <tp>
        <v>6.1070000000000002</v>
        <stp/>
        <stp>P</stp>
        <stp>0</stp>
        <stp>IR</stp>
        <stp>BONDAVG00471</stp>
        <stp>15년이하(당일)</stp>
        <stp/>
        <stp/>
        <tr r="T55" s="1"/>
      </tp>
      <tp t="s">
        <v/>
        <stp/>
        <stp>P</stp>
        <stp>0</stp>
        <stp>IR</stp>
        <stp>BONDAVG00628</stp>
        <stp>30년이하(당일)</stp>
        <stp/>
        <stp/>
        <tr r="V70" s="1"/>
      </tp>
      <tp>
        <v>8.6660000000000004</v>
        <stp/>
        <stp>P</stp>
        <stp>0</stp>
        <stp>IR</stp>
        <stp>BONDAVG01479</stp>
        <stp>15년이하(당일)</stp>
        <stp/>
        <stp/>
        <tr r="T95" s="1"/>
      </tp>
      <tp>
        <v>5.6890000000000001</v>
        <stp/>
        <stp>P</stp>
        <stp>0</stp>
        <stp>IR</stp>
        <stp>BONDAVG00456</stp>
        <stp>10년이하(당일)</stp>
        <stp/>
        <stp/>
        <tr r="S53" s="1"/>
      </tp>
      <tp>
        <v>3.9590000000000001</v>
        <stp/>
        <stp>P</stp>
        <stp>0</stp>
        <stp>IR</stp>
        <stp>BONDAVG11456</stp>
        <stp>10년이하(당일)</stp>
        <stp/>
        <stp/>
        <tr r="S227" s="1"/>
      </tp>
      <tp>
        <v>6.21</v>
        <stp/>
        <stp>P</stp>
        <stp>0</stp>
        <stp>IR</stp>
        <stp>BONDAVG03757</stp>
        <stp>20년이하(당일)</stp>
        <stp/>
        <stp/>
        <tr r="U152" s="1"/>
      </tp>
      <tp>
        <v>4.9690000000000003</v>
        <stp/>
        <stp>P</stp>
        <stp>0</stp>
        <stp>IR</stp>
        <stp>BONDAVG03404</stp>
        <stp>15년이하(당일)</stp>
        <stp/>
        <stp/>
        <tr r="T145" s="1"/>
      </tp>
      <tp t="s">
        <v/>
        <stp/>
        <stp>P</stp>
        <stp>0</stp>
        <stp>IR</stp>
        <stp>BONDAVG03654</stp>
        <stp>30년이하(당일)</stp>
        <stp/>
        <stp/>
        <tr r="V150" s="1"/>
      </tp>
      <tp>
        <v>5.94</v>
        <stp/>
        <stp>P</stp>
        <stp>0</stp>
        <stp>IR</stp>
        <stp>BONDAVG65452</stp>
        <stp>10년이하(당일)</stp>
        <stp/>
        <stp/>
        <tr r="S356" s="1"/>
      </tp>
      <tp>
        <v>5.1429999999999998</v>
        <stp/>
        <stp>P</stp>
        <stp>0</stp>
        <stp>IR</stp>
        <stp>BONDAVG18404</stp>
        <stp>15년이하(당일)</stp>
        <stp/>
        <stp/>
        <tr r="T270" s="1"/>
      </tp>
      <tp>
        <v>4.7329999999999997</v>
        <stp/>
        <stp>P</stp>
        <stp>0</stp>
        <stp>IR</stp>
        <stp>BONDAVG00405</stp>
        <stp>15년이하(당일)</stp>
        <stp/>
        <stp/>
        <tr r="T51" s="1"/>
      </tp>
      <tp>
        <v>4.6470000000000002</v>
        <stp/>
        <stp>P</stp>
        <stp>0</stp>
        <stp>IR</stp>
        <stp>BONDAVG18403</stp>
        <stp>15년이하(당일)</stp>
        <stp/>
        <stp/>
        <tr r="T269" s="1"/>
      </tp>
      <tp>
        <v>4.3840000000000003</v>
        <stp/>
        <stp>P</stp>
        <stp>0</stp>
        <stp>IR</stp>
        <stp>BONDAVG00402</stp>
        <stp>15년이하(당일)</stp>
        <stp/>
        <stp/>
        <tr r="T50" s="1"/>
      </tp>
      <tp t="s">
        <v/>
        <stp/>
        <stp>P</stp>
        <stp>0</stp>
        <stp>IR</stp>
        <stp>BONDAVG15653</stp>
        <stp>30년이하(당일)</stp>
        <stp/>
        <stp/>
        <tr r="V259" s="1"/>
      </tp>
      <tp>
        <v>6.42</v>
        <stp/>
        <stp>P</stp>
        <stp>0</stp>
        <stp>IR</stp>
        <stp>BONDAVG64755</stp>
        <stp>20년이하(당일)</stp>
        <stp/>
        <stp/>
        <tr r="U353" s="1"/>
      </tp>
      <tp>
        <v>4.8449999999999998</v>
        <stp/>
        <stp>P</stp>
        <stp>0</stp>
        <stp>IR</stp>
        <stp>BONDAVG06753</stp>
        <stp>20년이하(당일)</stp>
        <stp/>
        <stp/>
        <tr r="U209" s="1"/>
      </tp>
      <tp>
        <v>5.7670000000000003</v>
        <stp/>
        <stp>P</stp>
        <stp>0</stp>
        <stp>IR</stp>
        <stp>BONDAVG66755</stp>
        <stp>20년이하(당일)</stp>
        <stp/>
        <stp/>
        <tr r="U362" s="1"/>
      </tp>
      <tp>
        <v>3.8519999999999999</v>
        <stp/>
        <stp>P</stp>
        <stp>0</stp>
        <stp>IR</stp>
        <stp>BONDAVG62757</stp>
        <stp>20년이하(당일)</stp>
        <stp/>
        <stp/>
        <tr r="U347" s="1"/>
      </tp>
      <tp>
        <v>3.6949999999999998</v>
        <stp/>
        <stp>P</stp>
        <stp>0</stp>
        <stp>IR</stp>
        <stp>BONDAVG03401</stp>
        <stp>15년이하(당일)</stp>
        <stp/>
        <stp/>
        <tr r="T144" s="1"/>
      </tp>
      <tp>
        <v>6.0659999999999998</v>
        <stp/>
        <stp>P</stp>
        <stp>0</stp>
        <stp>IR</stp>
        <stp>BONDAVG10747</stp>
        <stp>20년이하(당일)</stp>
        <stp/>
        <stp/>
        <tr r="U224" s="1"/>
      </tp>
      <tp>
        <v>5.6849999999999996</v>
        <stp/>
        <stp>P</stp>
        <stp>0</stp>
        <stp>IR</stp>
        <stp>BONDAVG19746</stp>
        <stp>20년이하(당일)</stp>
        <stp/>
        <stp/>
        <tr r="U281" s="1"/>
      </tp>
      <tp>
        <v>4.6619999999999999</v>
        <stp/>
        <stp>P</stp>
        <stp>0</stp>
        <stp>IR</stp>
        <stp>BONDAVG00417</stp>
        <stp>15년이하(당일)</stp>
        <stp/>
        <stp/>
        <tr r="T52" s="1"/>
      </tp>
      <tp>
        <v>4.468</v>
        <stp/>
        <stp>P</stp>
        <stp>0</stp>
        <stp>IR</stp>
        <stp>BONDAVG46443</stp>
        <stp>10년이하(당일)</stp>
        <stp/>
        <stp/>
        <tr r="S307" s="1"/>
      </tp>
      <tp>
        <v>4.5970000000000004</v>
        <stp/>
        <stp>P</stp>
        <stp>0</stp>
        <stp>IR</stp>
        <stp>BONDAVG41440</stp>
        <stp>10년이하(당일)</stp>
        <stp/>
        <stp/>
        <tr r="S291" s="1"/>
      </tp>
      <tp>
        <v>5.2510000000000003</v>
        <stp/>
        <stp>P</stp>
        <stp>0</stp>
        <stp>IR</stp>
        <stp>BONDAVG17445</stp>
        <stp>10년이하(당일)</stp>
        <stp/>
        <stp/>
        <tr r="S264" s="1"/>
      </tp>
      <tp>
        <v>5.6180000000000003</v>
        <stp/>
        <stp>P</stp>
        <stp>0</stp>
        <stp>IR</stp>
        <stp>BONDAVG42411</stp>
        <stp>15년이하(당일)</stp>
        <stp/>
        <stp/>
        <tr r="T296" s="1"/>
      </tp>
      <tp>
        <v>9.02</v>
        <stp/>
        <stp>P</stp>
        <stp>0</stp>
        <stp>IR</stp>
        <stp>BONDAVG05740</stp>
        <stp>20년이하(당일)</stp>
        <stp/>
        <stp/>
        <tr r="U199" s="1"/>
      </tp>
      <tp>
        <v>3.722</v>
        <stp/>
        <stp>P</stp>
        <stp>0</stp>
        <stp>IR</stp>
        <stp>BONDAVG02411</stp>
        <stp>15년이하(당일)</stp>
        <stp/>
        <stp/>
        <tr r="T116" s="1"/>
      </tp>
      <tp>
        <v>5.13</v>
        <stp/>
        <stp>P</stp>
        <stp>0</stp>
        <stp>IR</stp>
        <stp>BONDAVG46415</stp>
        <stp>15년이하(당일)</stp>
        <stp/>
        <stp/>
        <tr r="T306" s="1"/>
      </tp>
      <tp>
        <v>4.2960000000000003</v>
        <stp/>
        <stp>P</stp>
        <stp>0</stp>
        <stp>IR</stp>
        <stp>BONDAVG66748</stp>
        <stp>20년이하(당일)</stp>
        <stp/>
        <stp/>
        <tr r="U361" s="1"/>
      </tp>
      <tp>
        <v>4.9820000000000002</v>
        <stp/>
        <stp>P</stp>
        <stp>0</stp>
        <stp>IR</stp>
        <stp>BONDAVG40772</stp>
        <stp>20년이하(당일)</stp>
        <stp/>
        <stp/>
        <tr r="U288" s="1"/>
      </tp>
      <tp>
        <v>3.31</v>
        <stp/>
        <stp>P</stp>
        <stp>0</stp>
        <stp>IR</stp>
        <stp>BONDAVG03776</stp>
        <stp>20년이하(당일)</stp>
        <stp/>
        <stp/>
        <tr r="U153" s="1"/>
      </tp>
      <tp>
        <v>3.5529999999999999</v>
        <stp/>
        <stp>P</stp>
        <stp>0</stp>
        <stp>IR</stp>
        <stp>BONDAVG12425</stp>
        <stp>15년이하(당일)</stp>
        <stp/>
        <stp/>
        <tr r="T237" s="1"/>
      </tp>
      <tp t="s">
        <v/>
        <stp/>
        <stp>P</stp>
        <stp>0</stp>
        <stp>IR</stp>
        <stp>BONDAVG58676</stp>
        <stp>30년이하(당일)</stp>
        <stp/>
        <stp/>
        <tr r="V340" s="1"/>
      </tp>
      <tp>
        <v>6.6420000000000003</v>
        <stp/>
        <stp>P</stp>
        <stp>0</stp>
        <stp>IR</stp>
        <stp>BONDAVG13422</stp>
        <stp>15년이하(당일)</stp>
        <stp/>
        <stp/>
        <tr r="T248" s="1"/>
      </tp>
      <tp>
        <v>4.01</v>
        <stp/>
        <stp>P</stp>
        <stp>0</stp>
        <stp>IR</stp>
        <stp>BONDAVG05773</stp>
        <stp>20년이하(당일)</stp>
        <stp/>
        <stp/>
        <tr r="U200" s="1"/>
      </tp>
      <tp>
        <v>5.952</v>
        <stp/>
        <stp>P</stp>
        <stp>0</stp>
        <stp>IR</stp>
        <stp>BONDAVG00471</stp>
        <stp>10년이하(당일)</stp>
        <stp/>
        <stp/>
        <tr r="S55" s="1"/>
      </tp>
      <tp t="s">
        <v/>
        <stp/>
        <stp>P</stp>
        <stp>0</stp>
        <stp>IR</stp>
        <stp>BONDAVG01671</stp>
        <stp>30년이하(당일)</stp>
        <stp/>
        <stp/>
        <tr r="V100" s="1"/>
      </tp>
      <tp>
        <v>8.6679999999999993</v>
        <stp/>
        <stp>P</stp>
        <stp>0</stp>
        <stp>IR</stp>
        <stp>BONDAVG01479</stp>
        <stp>10년이하(당일)</stp>
        <stp/>
        <stp/>
        <tr r="S95" s="1"/>
      </tp>
      <tp>
        <v>3.22</v>
        <stp/>
        <stp>P</stp>
        <stp>0</stp>
        <stp>IR</stp>
        <stp>BONDAVG15678</stp>
        <stp>30년이하(당일)</stp>
        <stp/>
        <stp/>
        <tr r="V260" s="1"/>
      </tp>
      <tp t="s">
        <v/>
        <stp/>
        <stp>P</stp>
        <stp>0</stp>
        <stp>IR</stp>
        <stp>BONDAVG18667</stp>
        <stp>30년이하(당일)</stp>
        <stp/>
        <stp/>
        <tr r="V274" s="1"/>
      </tp>
      <tp>
        <v>6.8250000000000002</v>
        <stp/>
        <stp>P</stp>
        <stp>0</stp>
        <stp>IR</stp>
        <stp>BONDAVG10766</stp>
        <stp>20년이하(당일)</stp>
        <stp/>
        <stp/>
        <tr r="U225" s="1"/>
      </tp>
      <tp>
        <v>3.7869999999999999</v>
        <stp/>
        <stp>P</stp>
        <stp>0</stp>
        <stp>IR</stp>
        <stp>BONDAVG01767</stp>
        <stp>20년이하(당일)</stp>
        <stp/>
        <stp/>
        <tr r="U102" s="1"/>
      </tp>
      <tp>
        <v>3.3220000000000001</v>
        <stp/>
        <stp>P</stp>
        <stp>0</stp>
        <stp>IR</stp>
        <stp>BONDAVG61461</stp>
        <stp>10년이하(당일)</stp>
        <stp/>
        <stp/>
        <tr r="S345" s="1"/>
      </tp>
      <tp>
        <v>4.7130000000000001</v>
        <stp/>
        <stp>P</stp>
        <stp>0</stp>
        <stp>IR</stp>
        <stp>BONDAVG19765</stp>
        <stp>20년이하(당일)</stp>
        <stp/>
        <stp/>
        <tr r="U282" s="1"/>
      </tp>
      <tp>
        <v>3.2879999999999998</v>
        <stp/>
        <stp>P</stp>
        <stp>0</stp>
        <stp>IR</stp>
        <stp>BONDAVG03432</stp>
        <stp>15년이하(당일)</stp>
        <stp/>
        <stp/>
        <tr r="T147" s="1"/>
      </tp>
      <tp>
        <v>3.839</v>
        <stp/>
        <stp>P</stp>
        <stp>0</stp>
        <stp>IR</stp>
        <stp>BONDAVG06432</stp>
        <stp>15년이하(당일)</stp>
        <stp/>
        <stp/>
        <tr r="T204" s="1"/>
      </tp>
      <tp>
        <v>5.6529999999999996</v>
        <stp/>
        <stp>P</stp>
        <stp>0</stp>
        <stp>IR</stp>
        <stp>BONDAVG56437</stp>
        <stp>15년이하(당일)</stp>
        <stp/>
        <stp/>
        <tr r="T334" s="1"/>
      </tp>
      <tp>
        <v>5.907</v>
        <stp/>
        <stp>P</stp>
        <stp>0</stp>
        <stp>IR</stp>
        <stp>BONDAVG47436</stp>
        <stp>15년이하(당일)</stp>
        <stp/>
        <stp/>
        <tr r="T312" s="1"/>
      </tp>
      <tp>
        <v>6.2439999999999998</v>
        <stp/>
        <stp>P</stp>
        <stp>0</stp>
        <stp>IR</stp>
        <stp>BONDAVG12432</stp>
        <stp>15년이하(당일)</stp>
        <stp/>
        <stp/>
        <tr r="T238" s="1"/>
      </tp>
      <tp t="s">
        <v/>
        <stp/>
        <stp>P</stp>
        <stp>0</stp>
        <stp>IR</stp>
        <stp>BONDAVG52666</stp>
        <stp>30년이하(당일)</stp>
        <stp/>
        <stp/>
        <tr r="V317" s="1"/>
      </tp>
      <tp>
        <v>6.625</v>
        <stp/>
        <stp>P</stp>
        <stp>0</stp>
        <stp>IR</stp>
        <stp>BONDAVG55766</stp>
        <stp>20년이하(당일)</stp>
        <stp/>
        <stp/>
        <tr r="U329" s="1"/>
      </tp>
      <tp>
        <v>3.7130000000000001</v>
        <stp/>
        <stp>P</stp>
        <stp>0</stp>
        <stp>IR</stp>
        <stp>BONDAVG03430</stp>
        <stp>15년이하(당일)</stp>
        <stp/>
        <stp/>
        <tr r="T146" s="1"/>
      </tp>
      <tp>
        <v>6.2240000000000002</v>
        <stp/>
        <stp>P</stp>
        <stp>0</stp>
        <stp>IR</stp>
        <stp>BONDAVG56434</stp>
        <stp>15년이하(당일)</stp>
        <stp/>
        <stp/>
        <tr r="T333" s="1"/>
      </tp>
      <tp>
        <v>5</v>
        <stp/>
        <stp>P</stp>
        <stp>0</stp>
        <stp>IR</stp>
        <stp>BONDAVG01468</stp>
        <stp>10년이하(당일)</stp>
        <stp/>
        <stp/>
        <tr r="S94" s="1"/>
      </tp>
      <tp>
        <v>4.0110000000000001</v>
        <stp/>
        <stp>P</stp>
        <stp>0</stp>
        <stp>IR</stp>
        <stp>BONDAVG00469</stp>
        <stp>10년이하(당일)</stp>
        <stp/>
        <stp/>
        <tr r="S54" s="1"/>
      </tp>
      <tp>
        <v>6.2309999999999999</v>
        <stp/>
        <stp>P</stp>
        <stp>0</stp>
        <stp>IR</stp>
        <stp>BONDAVG00769</stp>
        <stp>20년이하(당일)</stp>
        <stp/>
        <stp/>
        <tr r="U75" s="1"/>
      </tp>
      <tp>
        <v>5.5890000000000004</v>
        <stp/>
        <stp>P</stp>
        <stp>0</stp>
        <stp>IR</stp>
        <stp>BONDAVG12468</stp>
        <stp>10년이하(당일)</stp>
        <stp/>
        <stp/>
        <tr r="S239" s="1"/>
      </tp>
      <tp>
        <v>5.9560000000000004</v>
        <stp/>
        <stp>P</stp>
        <stp>0</stp>
        <stp>IR</stp>
        <stp>BONDAVG13768</stp>
        <stp>20년이하(당일)</stp>
        <stp/>
        <stp/>
        <tr r="U250" s="1"/>
      </tp>
      <tp t="s">
        <v/>
        <stp/>
        <stp>P</stp>
        <stp>0</stp>
        <stp>IR</stp>
        <stp>BONDAVG18796</stp>
        <stp>30년이하(당일)</stp>
        <stp/>
        <stp/>
        <tr r="V275" s="1"/>
      </tp>
      <tp>
        <v>4.2149999999999999</v>
        <stp/>
        <stp>P</stp>
        <stp>0</stp>
        <stp>IR</stp>
        <stp>BONDAVG00594</stp>
        <stp>10년이하(당일)</stp>
        <stp/>
        <stp/>
        <tr r="S65" s="1"/>
      </tp>
      <tp t="s">
        <v/>
        <stp/>
        <stp>P</stp>
        <stp>0</stp>
        <stp>IR</stp>
        <stp>BONDAVG01794</stp>
        <stp>30년이하(당일)</stp>
        <stp/>
        <stp/>
        <tr r="V104" s="1"/>
      </tp>
      <tp t="s">
        <v/>
        <stp/>
        <stp>P</stp>
        <stp>0</stp>
        <stp>IR</stp>
        <stp>BONDAVG45790</stp>
        <stp>30년이하(당일)</stp>
        <stp/>
        <stp/>
        <tr r="V302" s="1"/>
      </tp>
      <tp>
        <v>6.4409999999999998</v>
        <stp/>
        <stp>P</stp>
        <stp>0</stp>
        <stp>IR</stp>
        <stp>BONDAVG02590</stp>
        <stp>10년이하(당일)</stp>
        <stp/>
        <stp/>
        <tr r="S119" s="1"/>
      </tp>
      <tp>
        <v>5.0179999999999998</v>
        <stp/>
        <stp>P</stp>
        <stp>0</stp>
        <stp>IR</stp>
        <stp>BONDAVG12699</stp>
        <stp>20년이하(당일)</stp>
        <stp/>
        <stp/>
        <tr r="U242" s="1"/>
      </tp>
      <tp>
        <v>5.7009999999999996</v>
        <stp/>
        <stp>P</stp>
        <stp>0</stp>
        <stp>IR</stp>
        <stp>BONDAVG15699</stp>
        <stp>20년이하(당일)</stp>
        <stp/>
        <stp/>
        <tr r="U261" s="1"/>
      </tp>
      <tp>
        <v>3.3239999999999998</v>
        <stp/>
        <stp>P</stp>
        <stp>0</stp>
        <stp>IR</stp>
        <stp>BONDAVG09587</stp>
        <stp>10년이하(당일)</stp>
        <stp/>
        <stp/>
        <tr r="S220" s="1"/>
      </tp>
      <tp>
        <v>3.5670000000000002</v>
        <stp/>
        <stp>P</stp>
        <stp>0</stp>
        <stp>IR</stp>
        <stp>BONDAVG11686</stp>
        <stp>20년이하(당일)</stp>
        <stp/>
        <stp/>
        <tr r="U228" s="1"/>
      </tp>
      <tp t="s">
        <v/>
        <stp/>
        <stp>P</stp>
        <stp>0</stp>
        <stp>IR</stp>
        <stp>BONDAVG03787</stp>
        <stp>30년이하(당일)</stp>
        <stp/>
        <stp/>
        <tr r="V154" s="1"/>
      </tp>
      <tp t="s">
        <v/>
        <stp/>
        <stp>P</stp>
        <stp>0</stp>
        <stp>IR</stp>
        <stp>BONDAVG13785</stp>
        <stp>30년이하(당일)</stp>
        <stp/>
        <stp/>
        <tr r="V252" s="1"/>
      </tp>
      <tp t="s">
        <v/>
        <stp/>
        <stp>P</stp>
        <stp>0</stp>
        <stp>IR</stp>
        <stp>BONDAVG13784</stp>
        <stp>30년이하(당일)</stp>
        <stp/>
        <stp/>
        <tr r="V251" s="1"/>
      </tp>
      <tp>
        <v>3.262</v>
        <stp/>
        <stp>P</stp>
        <stp>0</stp>
        <stp>IR</stp>
        <stp>BONDAVG08683</stp>
        <stp>20년이하(당일)</stp>
        <stp/>
        <stp/>
        <tr r="U215" s="1"/>
      </tp>
      <tp>
        <v>4.0149999999999997</v>
        <stp/>
        <stp>P</stp>
        <stp>0</stp>
        <stp>IR</stp>
        <stp>BONDAVG01683</stp>
        <stp>20년이하(당일)</stp>
        <stp/>
        <stp/>
        <tr r="U101" s="1"/>
      </tp>
      <tp>
        <v>5.0949999999999998</v>
        <stp/>
        <stp>P</stp>
        <stp>0</stp>
        <stp>IR</stp>
        <stp>BONDAVG00680</stp>
        <stp>20년이하(당일)</stp>
        <stp/>
        <stp/>
        <tr r="U72" s="1"/>
      </tp>
      <tp t="s">
        <v/>
        <stp/>
        <stp>P</stp>
        <stp>0</stp>
        <stp>IR</stp>
        <stp>BONDAVG01780</stp>
        <stp>30년이하(당일)</stp>
        <stp/>
        <stp/>
        <tr r="V103" s="1"/>
      </tp>
      <tp>
        <v>7.048</v>
        <stp/>
        <stp>P</stp>
        <stp>0</stp>
        <stp>IR</stp>
        <stp>BONDAVG66688</stp>
        <stp>20년이하(당일)</stp>
        <stp/>
        <stp/>
        <tr r="U360" s="1"/>
      </tp>
      <tp>
        <v>3.3319999999999999</v>
        <stp/>
        <stp>P</stp>
        <stp>0</stp>
        <stp>IR</stp>
        <stp>BONDAVG09587</stp>
        <stp>15년이하(당일)</stp>
        <stp/>
        <stp/>
        <tr r="T220" s="1"/>
      </tp>
      <tp>
        <v>4.5069999999999997</v>
        <stp/>
        <stp>P</stp>
        <stp>0</stp>
        <stp>IR</stp>
        <stp>BONDAVG00594</stp>
        <stp>15년이하(당일)</stp>
        <stp/>
        <stp/>
        <tr r="T65" s="1"/>
      </tp>
      <tp>
        <v>6.8029999999999999</v>
        <stp/>
        <stp>P</stp>
        <stp>0</stp>
        <stp>IR</stp>
        <stp>BONDAVG02590</stp>
        <stp>15년이하(당일)</stp>
        <stp/>
        <stp/>
        <tr r="T119" s="1"/>
      </tp>
      <tp>
        <v>3.2879999999999998</v>
        <stp/>
        <stp>P</stp>
        <stp>0</stp>
        <stp>IR</stp>
        <stp>BONDAVG41543</stp>
        <stp>15년이하(당일)</stp>
        <stp/>
        <stp/>
        <tr r="T293" s="1"/>
      </tp>
      <tp t="s">
        <v/>
        <stp/>
        <stp>P</stp>
        <stp>0</stp>
        <stp>IR</stp>
        <stp>BONDAVG12715</stp>
        <stp>30년이하(당일)</stp>
        <stp/>
        <stp/>
        <tr r="V243" s="1"/>
      </tp>
      <tp>
        <v>3.5169999999999999</v>
        <stp/>
        <stp>P</stp>
        <stp>0</stp>
        <stp>IR</stp>
        <stp>BONDAVG12544</stp>
        <stp>15년이하(당일)</stp>
        <stp/>
        <stp/>
        <tr r="T240" s="1"/>
      </tp>
      <tp>
        <v>6.141</v>
        <stp/>
        <stp>P</stp>
        <stp>0</stp>
        <stp>IR</stp>
        <stp>BONDAVG56610</stp>
        <stp>20년이하(당일)</stp>
        <stp/>
        <stp/>
        <tr r="U337" s="1"/>
      </tp>
      <tp>
        <v>5.9</v>
        <stp/>
        <stp>P</stp>
        <stp>0</stp>
        <stp>IR</stp>
        <stp>BONDAVG00612</stp>
        <stp>20년이하(당일)</stp>
        <stp/>
        <stp/>
        <tr r="U67" s="1"/>
      </tp>
      <tp>
        <v>3.2370000000000001</v>
        <stp/>
        <stp>P</stp>
        <stp>0</stp>
        <stp>IR</stp>
        <stp>BONDAVG52517</stp>
        <stp>10년이하(당일)</stp>
        <stp/>
        <stp/>
        <tr r="S316" s="1"/>
      </tp>
      <tp t="s">
        <v/>
        <stp/>
        <stp>P</stp>
        <stp>0</stp>
        <stp>IR</stp>
        <stp>BONDAVG03713</stp>
        <stp>30년이하(당일)</stp>
        <stp/>
        <stp/>
        <tr r="V151" s="1"/>
      </tp>
      <tp>
        <v>5.2809999999999997</v>
        <stp/>
        <stp>P</stp>
        <stp>0</stp>
        <stp>IR</stp>
        <stp>BONDAVG02510</stp>
        <stp>10년이하(당일)</stp>
        <stp/>
        <stp/>
        <tr r="S118" s="1"/>
      </tp>
      <tp>
        <v>5.3159999999999998</v>
        <stp/>
        <stp>P</stp>
        <stp>0</stp>
        <stp>IR</stp>
        <stp>BONDAVG55545</stp>
        <stp>15년이하(당일)</stp>
        <stp/>
        <stp/>
        <tr r="T328" s="1"/>
      </tp>
      <tp>
        <v>7.1719999999999997</v>
        <stp/>
        <stp>P</stp>
        <stp>0</stp>
        <stp>IR</stp>
        <stp>BONDAVG18540</stp>
        <stp>15년이하(당일)</stp>
        <stp/>
        <stp/>
        <tr r="T273" s="1"/>
      </tp>
      <tp>
        <v>3.7989999999999999</v>
        <stp/>
        <stp>P</stp>
        <stp>0</stp>
        <stp>IR</stp>
        <stp>BONDAVG18519</stp>
        <stp>10년이하(당일)</stp>
        <stp/>
        <stp/>
        <tr r="S272" s="1"/>
      </tp>
      <tp>
        <v>5.7990000000000004</v>
        <stp/>
        <stp>P</stp>
        <stp>0</stp>
        <stp>IR</stp>
        <stp>BONDAVG17519</stp>
        <stp>10년이하(당일)</stp>
        <stp/>
        <stp/>
        <tr r="S265" s="1"/>
      </tp>
      <tp t="s">
        <v/>
        <stp/>
        <stp>P</stp>
        <stp>0</stp>
        <stp>IR</stp>
        <stp>BONDAVG00707</stp>
        <stp>30년이하(당일)</stp>
        <stp/>
        <stp/>
        <tr r="V73" s="1"/>
      </tp>
      <tp>
        <v>8.1579999999999995</v>
        <stp/>
        <stp>P</stp>
        <stp>0</stp>
        <stp>IR</stp>
        <stp>BONDAVG19605</stp>
        <stp>20년이하(당일)</stp>
        <stp/>
        <stp/>
        <tr r="U280" s="1"/>
      </tp>
      <tp>
        <v>5.4269999999999996</v>
        <stp/>
        <stp>P</stp>
        <stp>0</stp>
        <stp>IR</stp>
        <stp>BONDAVG00604</stp>
        <stp>20년이하(당일)</stp>
        <stp/>
        <stp/>
        <tr r="U66" s="1"/>
      </tp>
      <tp>
        <v>3.3860000000000001</v>
        <stp/>
        <stp>P</stp>
        <stp>0</stp>
        <stp>IR</stp>
        <stp>BONDAVG53551</stp>
        <stp>15년이하(당일)</stp>
        <stp/>
        <stp/>
        <tr r="T322" s="1"/>
      </tp>
      <tp>
        <v>3.7559999999999998</v>
        <stp/>
        <stp>P</stp>
        <stp>0</stp>
        <stp>IR</stp>
        <stp>BONDAVG56601</stp>
        <stp>20년이하(당일)</stp>
        <stp/>
        <stp/>
        <tr r="U336" s="1"/>
      </tp>
      <tp>
        <v>3.2730000000000001</v>
        <stp/>
        <stp>P</stp>
        <stp>0</stp>
        <stp>IR</stp>
        <stp>BONDAVG03602</stp>
        <stp>20년이하(당일)</stp>
        <stp/>
        <stp/>
        <tr r="U149" s="1"/>
      </tp>
      <tp>
        <v>3.84</v>
        <stp/>
        <stp>P</stp>
        <stp>0</stp>
        <stp>IR</stp>
        <stp>BONDAVG64605</stp>
        <stp>20년이하(당일)</stp>
        <stp/>
        <stp/>
        <tr r="U352" s="1"/>
      </tp>
      <tp>
        <v>3.2869999999999999</v>
        <stp/>
        <stp>P</stp>
        <stp>0</stp>
        <stp>IR</stp>
        <stp>BONDAVG12600</stp>
        <stp>20년이하(당일)</stp>
        <stp/>
        <stp/>
        <tr r="U241" s="1"/>
      </tp>
      <tp>
        <v>3.855</v>
        <stp/>
        <stp>P</stp>
        <stp>0</stp>
        <stp>IR</stp>
        <stp>BONDAVG00508</stp>
        <stp>10년이하(당일)</stp>
        <stp/>
        <stp/>
        <tr r="S58" s="1"/>
      </tp>
      <tp>
        <v>5.5410000000000004</v>
        <stp/>
        <stp>P</stp>
        <stp>0</stp>
        <stp>IR</stp>
        <stp>BONDAVG02508</stp>
        <stp>10년이하(당일)</stp>
        <stp/>
        <stp/>
        <tr r="S117" s="1"/>
      </tp>
      <tp>
        <v>3.49</v>
        <stp/>
        <stp>P</stp>
        <stp>0</stp>
        <stp>IR</stp>
        <stp>BONDAVG13509</stp>
        <stp>10년이하(당일)</stp>
        <stp/>
        <stp/>
        <tr r="S249" s="1"/>
      </tp>
      <tp>
        <v>3.6150000000000002</v>
        <stp/>
        <stp>P</stp>
        <stp>0</stp>
        <stp>IR</stp>
        <stp>BONDAVG06508</stp>
        <stp>10년이하(당일)</stp>
        <stp/>
        <stp/>
        <tr r="S205" s="1"/>
      </tp>
      <tp>
        <v>6.24</v>
        <stp/>
        <stp>P</stp>
        <stp>0</stp>
        <stp>IR</stp>
        <stp>BONDAVG00509</stp>
        <stp>10년이하(당일)</stp>
        <stp/>
        <stp/>
        <tr r="S59" s="1"/>
      </tp>
      <tp>
        <v>7.02</v>
        <stp/>
        <stp>P</stp>
        <stp>0</stp>
        <stp>IR</stp>
        <stp>BONDAVG00636</stp>
        <stp>20년이하(당일)</stp>
        <stp/>
        <stp/>
        <tr r="U71" s="1"/>
      </tp>
      <tp>
        <v>4.9059999999999997</v>
        <stp/>
        <stp>P</stp>
        <stp>0</stp>
        <stp>IR</stp>
        <stp>BONDAVG01536</stp>
        <stp>10년이하(당일)</stp>
        <stp/>
        <stp/>
        <tr r="S97" s="1"/>
      </tp>
      <tp>
        <v>4.6459999999999999</v>
        <stp/>
        <stp>P</stp>
        <stp>0</stp>
        <stp>IR</stp>
        <stp>BONDAVG01636</stp>
        <stp>20년이하(당일)</stp>
        <stp/>
        <stp/>
        <tr r="U99" s="1"/>
      </tp>
      <tp>
        <v>6.1420000000000003</v>
        <stp/>
        <stp>P</stp>
        <stp>0</stp>
        <stp>IR</stp>
        <stp>BONDAVG53563</stp>
        <stp>15년이하(당일)</stp>
        <stp/>
        <stp/>
        <tr r="T323" s="1"/>
      </tp>
      <tp>
        <v>3.6150000000000002</v>
        <stp/>
        <stp>P</stp>
        <stp>0</stp>
        <stp>IR</stp>
        <stp>BONDAVG05536</stp>
        <stp>10년이하(당일)</stp>
        <stp/>
        <stp/>
        <tr r="S197" s="1"/>
      </tp>
      <tp>
        <v>3.3889999999999998</v>
        <stp/>
        <stp>P</stp>
        <stp>0</stp>
        <stp>IR</stp>
        <stp>BONDAVG05537</stp>
        <stp>10년이하(당일)</stp>
        <stp/>
        <stp/>
        <tr r="S198" s="1"/>
      </tp>
      <tp>
        <v>6.77</v>
        <stp/>
        <stp>P</stp>
        <stp>0</stp>
        <stp>IR</stp>
        <stp>BONDAVG67631</stp>
        <stp>20년이하(당일)</stp>
        <stp/>
        <stp/>
        <tr r="U364" s="1"/>
      </tp>
      <tp t="s">
        <v/>
        <stp/>
        <stp>P</stp>
        <stp>0</stp>
        <stp>IR</stp>
        <stp>BONDAVG00734</stp>
        <stp>30년이하(당일)</stp>
        <stp/>
        <stp/>
        <tr r="V74" s="1"/>
      </tp>
      <tp>
        <v>5.609</v>
        <stp/>
        <stp>P</stp>
        <stp>0</stp>
        <stp>IR</stp>
        <stp>BONDAVG05534</stp>
        <stp>10년이하(당일)</stp>
        <stp/>
        <stp/>
        <tr r="S196" s="1"/>
      </tp>
      <tp>
        <v>4.6189999999999998</v>
        <stp/>
        <stp>P</stp>
        <stp>0</stp>
        <stp>IR</stp>
        <stp>BONDAVG06535</stp>
        <stp>10년이하(당일)</stp>
        <stp/>
        <stp/>
        <tr r="S207" s="1"/>
      </tp>
      <tp t="s">
        <v/>
        <stp/>
        <stp>P</stp>
        <stp>0</stp>
        <stp>IR</stp>
        <stp>BONDAVG17733</stp>
        <stp>30년이하(당일)</stp>
        <stp/>
        <stp/>
        <tr r="V267" s="1"/>
      </tp>
      <tp>
        <v>4.1429999999999998</v>
        <stp/>
        <stp>P</stp>
        <stp>0</stp>
        <stp>IR</stp>
        <stp>BONDAVG00530</stp>
        <stp>10년이하(당일)</stp>
        <stp/>
        <stp/>
        <tr r="S62" s="1"/>
      </tp>
      <tp>
        <v>5.5670000000000002</v>
        <stp/>
        <stp>P</stp>
        <stp>0</stp>
        <stp>IR</stp>
        <stp>BONDAVG41534</stp>
        <stp>10년이하(당일)</stp>
        <stp/>
        <stp/>
        <tr r="S292" s="1"/>
      </tp>
      <tp>
        <v>6.6520000000000001</v>
        <stp/>
        <stp>P</stp>
        <stp>0</stp>
        <stp>IR</stp>
        <stp>BONDAVG59534</stp>
        <stp>10년이하(당일)</stp>
        <stp/>
        <stp/>
        <tr r="S341" s="1"/>
      </tp>
      <tp>
        <v>5.4790000000000001</v>
        <stp/>
        <stp>P</stp>
        <stp>0</stp>
        <stp>IR</stp>
        <stp>BONDAVG00561</stp>
        <stp>15년이하(당일)</stp>
        <stp/>
        <stp/>
        <tr r="T64" s="1"/>
      </tp>
      <tp>
        <v>3.6150000000000002</v>
        <stp/>
        <stp>P</stp>
        <stp>0</stp>
        <stp>IR</stp>
        <stp>BONDAVG06531</stp>
        <stp>10년이하(당일)</stp>
        <stp/>
        <stp/>
        <tr r="S206" s="1"/>
      </tp>
      <tp>
        <v>3.996</v>
        <stp/>
        <stp>P</stp>
        <stp>0</stp>
        <stp>IR</stp>
        <stp>BONDAVG00538</stp>
        <stp>10년이하(당일)</stp>
        <stp/>
        <stp/>
        <tr r="S63" s="1"/>
      </tp>
      <tp>
        <v>5.8250000000000002</v>
        <stp/>
        <stp>P</stp>
        <stp>0</stp>
        <stp>IR</stp>
        <stp>BONDAVG00626</stp>
        <stp>20년이하(당일)</stp>
        <stp/>
        <stp/>
        <tr r="U69" s="1"/>
      </tp>
      <tp>
        <v>3.4220000000000002</v>
        <stp/>
        <stp>P</stp>
        <stp>0</stp>
        <stp>IR</stp>
        <stp>BONDAVG01576</stp>
        <stp>15년이하(당일)</stp>
        <stp/>
        <stp/>
        <tr r="T98" s="1"/>
      </tp>
      <tp>
        <v>3.3220000000000001</v>
        <stp/>
        <stp>P</stp>
        <stp>0</stp>
        <stp>IR</stp>
        <stp>BONDAVG14727</stp>
        <stp>30년이하(당일)</stp>
        <stp/>
        <stp/>
        <tr r="V258" s="1"/>
      </tp>
      <tp>
        <v>3.8740000000000001</v>
        <stp/>
        <stp>P</stp>
        <stp>0</stp>
        <stp>IR</stp>
        <stp>BONDAVG17577</stp>
        <stp>15년이하(당일)</stp>
        <stp/>
        <stp/>
        <tr r="T266" s="1"/>
      </tp>
      <tp>
        <v>3.6989999999999998</v>
        <stp/>
        <stp>P</stp>
        <stp>0</stp>
        <stp>IR</stp>
        <stp>BONDAVG00527</stp>
        <stp>10년이하(당일)</stp>
        <stp/>
        <stp/>
        <tr r="S60" s="1"/>
      </tp>
      <tp>
        <v>6.4290000000000003</v>
        <stp/>
        <stp>P</stp>
        <stp>0</stp>
        <stp>IR</stp>
        <stp>BONDAVG50572</stp>
        <stp>15년이하(당일)</stp>
        <stp/>
        <stp/>
        <tr r="T313" s="1"/>
      </tp>
      <tp>
        <v>3.2829999999999999</v>
        <stp/>
        <stp>P</stp>
        <stp>0</stp>
        <stp>IR</stp>
        <stp>BONDAVG08572</stp>
        <stp>15년이하(당일)</stp>
        <stp/>
        <stp/>
        <tr r="T213" s="1"/>
      </tp>
      <tp>
        <v>4.1050000000000004</v>
        <stp/>
        <stp>P</stp>
        <stp>0</stp>
        <stp>IR</stp>
        <stp>BONDAVG00622</stp>
        <stp>20년이하(당일)</stp>
        <stp/>
        <stp/>
        <tr r="U68" s="1"/>
      </tp>
      <tp t="s">
        <v/>
        <stp/>
        <stp>P</stp>
        <stp>0</stp>
        <stp>IR</stp>
        <stp>BONDAVG14723</stp>
        <stp>30년이하(당일)</stp>
        <stp/>
        <stp/>
        <tr r="V257" s="1"/>
      </tp>
      <tp>
        <v>4.2519999999999998</v>
        <stp/>
        <stp>P</stp>
        <stp>0</stp>
        <stp>IR</stp>
        <stp>BONDAVG06572</stp>
        <stp>15년이하(당일)</stp>
        <stp/>
        <stp/>
        <tr r="T208" s="1"/>
      </tp>
      <tp>
        <v>3.5630000000000002</v>
        <stp/>
        <stp>P</stp>
        <stp>0</stp>
        <stp>IR</stp>
        <stp>BONDAVG08573</stp>
        <stp>15년이하(당일)</stp>
        <stp/>
        <stp/>
        <tr r="T214" s="1"/>
      </tp>
      <tp>
        <v>3.2930000000000001</v>
        <stp/>
        <stp>P</stp>
        <stp>0</stp>
        <stp>IR</stp>
        <stp>BONDAVG03523</stp>
        <stp>10년이하(당일)</stp>
        <stp/>
        <stp/>
        <tr r="S148" s="1"/>
      </tp>
      <tp>
        <v>4.91</v>
        <stp/>
        <stp>P</stp>
        <stp>0</stp>
        <stp>IR</stp>
        <stp>BONDAVG66525</stp>
        <stp>10년이하(당일)</stp>
        <stp/>
        <stp/>
        <tr r="S359" s="1"/>
      </tp>
      <tp>
        <v>3.698</v>
        <stp/>
        <stp>P</stp>
        <stp>0</stp>
        <stp>IR</stp>
        <stp>BONDAVG00528</stp>
        <stp>10년이하(당일)</stp>
        <stp/>
        <stp/>
        <tr r="S61" s="1"/>
      </tp>
      <tp>
        <v>5.835</v>
        <stp/>
        <stp>P</stp>
        <stp>0</stp>
        <stp>IR</stp>
        <stp>BONDAVG00628</stp>
        <stp>20년이하(당일)</stp>
        <stp/>
        <stp/>
        <tr r="U70" s="1"/>
      </tp>
      <tp t="s">
        <v/>
        <stp/>
        <stp>P</stp>
        <stp>0</stp>
        <stp>IR</stp>
        <stp>BONDAVG03757</stp>
        <stp>30년이하(당일)</stp>
        <stp/>
        <stp/>
        <tr r="V152" s="1"/>
      </tp>
      <tp>
        <v>5.35</v>
        <stp/>
        <stp>P</stp>
        <stp>0</stp>
        <stp>IR</stp>
        <stp>BONDAVG03654</stp>
        <stp>20년이하(당일)</stp>
        <stp/>
        <stp/>
        <tr r="U150" s="1"/>
      </tp>
      <tp>
        <v>3.3740000000000001</v>
        <stp/>
        <stp>P</stp>
        <stp>0</stp>
        <stp>IR</stp>
        <stp>BONDAVG53551</stp>
        <stp>10년이하(당일)</stp>
        <stp/>
        <stp/>
        <tr r="S322" s="1"/>
      </tp>
      <tp>
        <v>4.9429999999999996</v>
        <stp/>
        <stp>P</stp>
        <stp>0</stp>
        <stp>IR</stp>
        <stp>BONDAVG15653</stp>
        <stp>20년이하(당일)</stp>
        <stp/>
        <stp/>
        <tr r="U259" s="1"/>
      </tp>
      <tp t="s">
        <v/>
        <stp/>
        <stp>P</stp>
        <stp>0</stp>
        <stp>IR</stp>
        <stp>BONDAVG64755</stp>
        <stp>30년이하(당일)</stp>
        <stp/>
        <stp/>
        <tr r="V353" s="1"/>
      </tp>
      <tp t="s">
        <v/>
        <stp/>
        <stp>P</stp>
        <stp>0</stp>
        <stp>IR</stp>
        <stp>BONDAVG06753</stp>
        <stp>30년이하(당일)</stp>
        <stp/>
        <stp/>
        <tr r="V209" s="1"/>
      </tp>
      <tp t="s">
        <v/>
        <stp/>
        <stp>P</stp>
        <stp>0</stp>
        <stp>IR</stp>
        <stp>BONDAVG66755</stp>
        <stp>30년이하(당일)</stp>
        <stp/>
        <stp/>
        <tr r="V362" s="1"/>
      </tp>
      <tp t="s">
        <v/>
        <stp/>
        <stp>P</stp>
        <stp>0</stp>
        <stp>IR</stp>
        <stp>BONDAVG62757</stp>
        <stp>30년이하(당일)</stp>
        <stp/>
        <stp/>
        <tr r="V347" s="1"/>
      </tp>
      <tp>
        <v>4.1269999999999998</v>
        <stp/>
        <stp>P</stp>
        <stp>0</stp>
        <stp>IR</stp>
        <stp>BONDAVG00508</stp>
        <stp>15년이하(당일)</stp>
        <stp/>
        <stp/>
        <tr r="T58" s="1"/>
      </tp>
      <tp>
        <v>5.9740000000000002</v>
        <stp/>
        <stp>P</stp>
        <stp>0</stp>
        <stp>IR</stp>
        <stp>BONDAVG02508</stp>
        <stp>15년이하(당일)</stp>
        <stp/>
        <stp/>
        <tr r="T117" s="1"/>
      </tp>
      <tp>
        <v>3.52</v>
        <stp/>
        <stp>P</stp>
        <stp>0</stp>
        <stp>IR</stp>
        <stp>BONDAVG13509</stp>
        <stp>15년이하(당일)</stp>
        <stp/>
        <stp/>
        <tr r="T249" s="1"/>
      </tp>
      <tp>
        <v>3.839</v>
        <stp/>
        <stp>P</stp>
        <stp>0</stp>
        <stp>IR</stp>
        <stp>BONDAVG06508</stp>
        <stp>15년이하(당일)</stp>
        <stp/>
        <stp/>
        <tr r="T205" s="1"/>
      </tp>
      <tp>
        <v>6.6440000000000001</v>
        <stp/>
        <stp>P</stp>
        <stp>0</stp>
        <stp>IR</stp>
        <stp>BONDAVG00509</stp>
        <stp>15년이하(당일)</stp>
        <stp/>
        <stp/>
        <tr r="T59" s="1"/>
      </tp>
      <tp t="s">
        <v/>
        <stp/>
        <stp>P</stp>
        <stp>0</stp>
        <stp>IR</stp>
        <stp>BONDAVG10747</stp>
        <stp>30년이하(당일)</stp>
        <stp/>
        <stp/>
        <tr r="V224" s="1"/>
      </tp>
      <tp t="s">
        <v/>
        <stp/>
        <stp>P</stp>
        <stp>0</stp>
        <stp>IR</stp>
        <stp>BONDAVG19746</stp>
        <stp>30년이하(당일)</stp>
        <stp/>
        <stp/>
        <tr r="V281" s="1"/>
      </tp>
      <tp>
        <v>3.2719999999999998</v>
        <stp/>
        <stp>P</stp>
        <stp>0</stp>
        <stp>IR</stp>
        <stp>BONDAVG41543</stp>
        <stp>10년이하(당일)</stp>
        <stp/>
        <stp/>
        <tr r="S293" s="1"/>
      </tp>
      <tp>
        <v>3.4860000000000002</v>
        <stp/>
        <stp>P</stp>
        <stp>0</stp>
        <stp>IR</stp>
        <stp>BONDAVG12544</stp>
        <stp>10년이하(당일)</stp>
        <stp/>
        <stp/>
        <tr r="S240" s="1"/>
      </tp>
      <tp>
        <v>3.2490000000000001</v>
        <stp/>
        <stp>P</stp>
        <stp>0</stp>
        <stp>IR</stp>
        <stp>BONDAVG52517</stp>
        <stp>15년이하(당일)</stp>
        <stp/>
        <stp/>
        <tr r="T316" s="1"/>
      </tp>
      <tp>
        <v>5.7309999999999999</v>
        <stp/>
        <stp>P</stp>
        <stp>0</stp>
        <stp>IR</stp>
        <stp>BONDAVG02510</stp>
        <stp>15년이하(당일)</stp>
        <stp/>
        <stp/>
        <tr r="T118" s="1"/>
      </tp>
      <tp t="s">
        <v/>
        <stp/>
        <stp>P</stp>
        <stp>0</stp>
        <stp>IR</stp>
        <stp>BONDAVG05740</stp>
        <stp>30년이하(당일)</stp>
        <stp/>
        <stp/>
        <tr r="V199" s="1"/>
      </tp>
      <tp>
        <v>4.6760000000000002</v>
        <stp/>
        <stp>P</stp>
        <stp>0</stp>
        <stp>IR</stp>
        <stp>BONDAVG55545</stp>
        <stp>10년이하(당일)</stp>
        <stp/>
        <stp/>
        <tr r="S328" s="1"/>
      </tp>
      <tp>
        <v>6.77</v>
        <stp/>
        <stp>P</stp>
        <stp>0</stp>
        <stp>IR</stp>
        <stp>BONDAVG18540</stp>
        <stp>10년이하(당일)</stp>
        <stp/>
        <stp/>
        <tr r="S273" s="1"/>
      </tp>
      <tp t="s">
        <v/>
        <stp/>
        <stp>P</stp>
        <stp>0</stp>
        <stp>IR</stp>
        <stp>BONDAVG66748</stp>
        <stp>30년이하(당일)</stp>
        <stp/>
        <stp/>
        <tr r="V361" s="1"/>
      </tp>
      <tp>
        <v>4.0540000000000003</v>
        <stp/>
        <stp>P</stp>
        <stp>0</stp>
        <stp>IR</stp>
        <stp>BONDAVG18519</stp>
        <stp>15년이하(당일)</stp>
        <stp/>
        <stp/>
        <tr r="T272" s="1"/>
      </tp>
      <tp>
        <v>6.2119999999999997</v>
        <stp/>
        <stp>P</stp>
        <stp>0</stp>
        <stp>IR</stp>
        <stp>BONDAVG17519</stp>
        <stp>15년이하(당일)</stp>
        <stp/>
        <stp/>
        <tr r="T265" s="1"/>
      </tp>
      <tp t="s">
        <v/>
        <stp/>
        <stp>P</stp>
        <stp>0</stp>
        <stp>IR</stp>
        <stp>BONDAVG40772</stp>
        <stp>30년이하(당일)</stp>
        <stp/>
        <stp/>
        <tr r="V288" s="1"/>
      </tp>
      <tp>
        <v>3.403</v>
        <stp/>
        <stp>P</stp>
        <stp>0</stp>
        <stp>IR</stp>
        <stp>BONDAVG01576</stp>
        <stp>10년이하(당일)</stp>
        <stp/>
        <stp/>
        <tr r="S98" s="1"/>
      </tp>
      <tp>
        <v>3.3140000000000001</v>
        <stp/>
        <stp>P</stp>
        <stp>0</stp>
        <stp>IR</stp>
        <stp>BONDAVG03776</stp>
        <stp>30년이하(당일)</stp>
        <stp/>
        <stp/>
        <tr r="V153" s="1"/>
      </tp>
      <tp>
        <v>3.819</v>
        <stp/>
        <stp>P</stp>
        <stp>0</stp>
        <stp>IR</stp>
        <stp>BONDAVG17577</stp>
        <stp>10년이하(당일)</stp>
        <stp/>
        <stp/>
        <tr r="S266" s="1"/>
      </tp>
      <tp>
        <v>3.84</v>
        <stp/>
        <stp>P</stp>
        <stp>0</stp>
        <stp>IR</stp>
        <stp>BONDAVG00527</stp>
        <stp>15년이하(당일)</stp>
        <stp/>
        <stp/>
        <tr r="T60" s="1"/>
      </tp>
      <tp>
        <v>6.2039999999999997</v>
        <stp/>
        <stp>P</stp>
        <stp>0</stp>
        <stp>IR</stp>
        <stp>BONDAVG50572</stp>
        <stp>10년이하(당일)</stp>
        <stp/>
        <stp/>
        <tr r="S313" s="1"/>
      </tp>
      <tp>
        <v>3.2669999999999999</v>
        <stp/>
        <stp>P</stp>
        <stp>0</stp>
        <stp>IR</stp>
        <stp>BONDAVG08572</stp>
        <stp>10년이하(당일)</stp>
        <stp/>
        <stp/>
        <tr r="S213" s="1"/>
      </tp>
      <tp>
        <v>3.8889999999999998</v>
        <stp/>
        <stp>P</stp>
        <stp>0</stp>
        <stp>IR</stp>
        <stp>BONDAVG06572</stp>
        <stp>10년이하(당일)</stp>
        <stp/>
        <stp/>
        <tr r="S208" s="1"/>
      </tp>
      <tp>
        <v>3.5350000000000001</v>
        <stp/>
        <stp>P</stp>
        <stp>0</stp>
        <stp>IR</stp>
        <stp>BONDAVG08573</stp>
        <stp>10년이하(당일)</stp>
        <stp/>
        <stp/>
        <tr r="S214" s="1"/>
      </tp>
      <tp>
        <v>6.5730000000000004</v>
        <stp/>
        <stp>P</stp>
        <stp>0</stp>
        <stp>IR</stp>
        <stp>BONDAVG58676</stp>
        <stp>20년이하(당일)</stp>
        <stp/>
        <stp/>
        <tr r="U340" s="1"/>
      </tp>
      <tp>
        <v>3.3159999999999998</v>
        <stp/>
        <stp>P</stp>
        <stp>0</stp>
        <stp>IR</stp>
        <stp>BONDAVG03523</stp>
        <stp>15년이하(당일)</stp>
        <stp/>
        <stp/>
        <tr r="T148" s="1"/>
      </tp>
      <tp t="s">
        <v/>
        <stp/>
        <stp>P</stp>
        <stp>0</stp>
        <stp>IR</stp>
        <stp>BONDAVG05773</stp>
        <stp>30년이하(당일)</stp>
        <stp/>
        <stp/>
        <tr r="V200" s="1"/>
      </tp>
      <tp>
        <v>5.5750000000000002</v>
        <stp/>
        <stp>P</stp>
        <stp>0</stp>
        <stp>IR</stp>
        <stp>BONDAVG66525</stp>
        <stp>15년이하(당일)</stp>
        <stp/>
        <stp/>
        <tr r="T359" s="1"/>
      </tp>
      <tp>
        <v>5.8310000000000004</v>
        <stp/>
        <stp>P</stp>
        <stp>0</stp>
        <stp>IR</stp>
        <stp>BONDAVG01671</stp>
        <stp>20년이하(당일)</stp>
        <stp/>
        <stp/>
        <tr r="U100" s="1"/>
      </tp>
      <tp>
        <v>3.84</v>
        <stp/>
        <stp>P</stp>
        <stp>0</stp>
        <stp>IR</stp>
        <stp>BONDAVG00528</stp>
        <stp>15년이하(당일)</stp>
        <stp/>
        <stp/>
        <tr r="T61" s="1"/>
      </tp>
      <tp>
        <v>3.2170000000000001</v>
        <stp/>
        <stp>P</stp>
        <stp>0</stp>
        <stp>IR</stp>
        <stp>BONDAVG15678</stp>
        <stp>20년이하(당일)</stp>
        <stp/>
        <stp/>
        <tr r="U260" s="1"/>
      </tp>
      <tp>
        <v>5.6550000000000002</v>
        <stp/>
        <stp>P</stp>
        <stp>0</stp>
        <stp>IR</stp>
        <stp>BONDAVG18667</stp>
        <stp>20년이하(당일)</stp>
        <stp/>
        <stp/>
        <tr r="U274" s="1"/>
      </tp>
      <tp>
        <v>5.5339999999999998</v>
        <stp/>
        <stp>P</stp>
        <stp>0</stp>
        <stp>IR</stp>
        <stp>BONDAVG01536</stp>
        <stp>15년이하(당일)</stp>
        <stp/>
        <stp/>
        <tr r="T97" s="1"/>
      </tp>
      <tp>
        <v>5.74</v>
        <stp/>
        <stp>P</stp>
        <stp>0</stp>
        <stp>IR</stp>
        <stp>BONDAVG53563</stp>
        <stp>10년이하(당일)</stp>
        <stp/>
        <stp/>
        <tr r="S323" s="1"/>
      </tp>
      <tp>
        <v>3.839</v>
        <stp/>
        <stp>P</stp>
        <stp>0</stp>
        <stp>IR</stp>
        <stp>BONDAVG05536</stp>
        <stp>15년이하(당일)</stp>
        <stp/>
        <stp/>
        <tr r="T197" s="1"/>
      </tp>
      <tp t="s">
        <v/>
        <stp/>
        <stp>P</stp>
        <stp>0</stp>
        <stp>IR</stp>
        <stp>BONDAVG10766</stp>
        <stp>30년이하(당일)</stp>
        <stp/>
        <stp/>
        <tr r="V225" s="1"/>
      </tp>
      <tp t="s">
        <v/>
        <stp/>
        <stp>P</stp>
        <stp>0</stp>
        <stp>IR</stp>
        <stp>BONDAVG01767</stp>
        <stp>30년이하(당일)</stp>
        <stp/>
        <stp/>
        <tr r="V102" s="1"/>
      </tp>
      <tp>
        <v>3.5830000000000002</v>
        <stp/>
        <stp>P</stp>
        <stp>0</stp>
        <stp>IR</stp>
        <stp>BONDAVG05537</stp>
        <stp>15년이하(당일)</stp>
        <stp/>
        <stp/>
        <tr r="T198" s="1"/>
      </tp>
      <tp t="s">
        <v/>
        <stp/>
        <stp>P</stp>
        <stp>0</stp>
        <stp>IR</stp>
        <stp>BONDAVG19765</stp>
        <stp>30년이하(당일)</stp>
        <stp/>
        <stp/>
        <tr r="V282" s="1"/>
      </tp>
      <tp>
        <v>6.0510000000000002</v>
        <stp/>
        <stp>P</stp>
        <stp>0</stp>
        <stp>IR</stp>
        <stp>BONDAVG05534</stp>
        <stp>15년이하(당일)</stp>
        <stp/>
        <stp/>
        <tr r="T196" s="1"/>
      </tp>
      <tp>
        <v>5.2380000000000004</v>
        <stp/>
        <stp>P</stp>
        <stp>0</stp>
        <stp>IR</stp>
        <stp>BONDAVG06535</stp>
        <stp>15년이하(당일)</stp>
        <stp/>
        <stp/>
        <tr r="T207" s="1"/>
      </tp>
      <tp>
        <v>6.2080000000000002</v>
        <stp/>
        <stp>P</stp>
        <stp>0</stp>
        <stp>IR</stp>
        <stp>BONDAVG52666</stp>
        <stp>20년이하(당일)</stp>
        <stp/>
        <stp/>
        <tr r="U317" s="1"/>
      </tp>
      <tp t="s">
        <v/>
        <stp/>
        <stp>P</stp>
        <stp>0</stp>
        <stp>IR</stp>
        <stp>BONDAVG55766</stp>
        <stp>30년이하(당일)</stp>
        <stp/>
        <stp/>
        <tr r="V329" s="1"/>
      </tp>
      <tp>
        <v>4.5519999999999996</v>
        <stp/>
        <stp>P</stp>
        <stp>0</stp>
        <stp>IR</stp>
        <stp>BONDAVG00530</stp>
        <stp>15년이하(당일)</stp>
        <stp/>
        <stp/>
        <tr r="T62" s="1"/>
      </tp>
      <tp>
        <v>5.798</v>
        <stp/>
        <stp>P</stp>
        <stp>0</stp>
        <stp>IR</stp>
        <stp>BONDAVG41534</stp>
        <stp>15년이하(당일)</stp>
        <stp/>
        <stp/>
        <tr r="T292" s="1"/>
      </tp>
      <tp>
        <v>7.1029999999999998</v>
        <stp/>
        <stp>P</stp>
        <stp>0</stp>
        <stp>IR</stp>
        <stp>BONDAVG59534</stp>
        <stp>15년이하(당일)</stp>
        <stp/>
        <stp/>
        <tr r="T341" s="1"/>
      </tp>
      <tp>
        <v>5.01</v>
        <stp/>
        <stp>P</stp>
        <stp>0</stp>
        <stp>IR</stp>
        <stp>BONDAVG00561</stp>
        <stp>10년이하(당일)</stp>
        <stp/>
        <stp/>
        <tr r="S64" s="1"/>
      </tp>
      <tp>
        <v>3.839</v>
        <stp/>
        <stp>P</stp>
        <stp>0</stp>
        <stp>IR</stp>
        <stp>BONDAVG06531</stp>
        <stp>15년이하(당일)</stp>
        <stp/>
        <stp/>
        <tr r="T206" s="1"/>
      </tp>
      <tp>
        <v>4.2750000000000004</v>
        <stp/>
        <stp>P</stp>
        <stp>0</stp>
        <stp>IR</stp>
        <stp>BONDAVG00538</stp>
        <stp>15년이하(당일)</stp>
        <stp/>
        <stp/>
        <tr r="T63" s="1"/>
      </tp>
      <tp t="s">
        <v/>
        <stp/>
        <stp>P</stp>
        <stp>0</stp>
        <stp>IR</stp>
        <stp>BONDAVG00769</stp>
        <stp>30년이하(당일)</stp>
        <stp/>
        <stp/>
        <tr r="V75" s="1"/>
      </tp>
      <tp t="s">
        <v/>
        <stp/>
        <stp>P</stp>
        <stp>0</stp>
        <stp>IR</stp>
        <stp>BONDAVG13768</stp>
        <stp>30년이하(당일)</stp>
        <stp/>
        <stp/>
        <tr r="V250" s="1"/>
      </tp>
      <tp t="s">
        <v/>
        <stp/>
        <stp>P</stp>
        <stp>0</stp>
        <stp>IR</stp>
        <stp>BONDAVG18497</stp>
        <stp>30년이하(당일)</stp>
        <stp/>
        <stp/>
        <tr r="V271" s="1"/>
      </tp>
      <tp t="s">
        <v/>
        <stp/>
        <stp>P</stp>
        <stp>0</stp>
        <stp>IR</stp>
        <stp>BONDAVG00494</stp>
        <stp>30년이하(당일)</stp>
        <stp/>
        <stp/>
        <tr r="V56" s="1"/>
      </tp>
      <tp>
        <v>4.6710000000000003</v>
        <stp/>
        <stp>P</stp>
        <stp>0</stp>
        <stp>IR</stp>
        <stp>BONDAVG00594</stp>
        <stp>20년이하(당일)</stp>
        <stp/>
        <stp/>
        <tr r="U65" s="1"/>
      </tp>
      <tp>
        <v>3.24</v>
        <stp/>
        <stp>P</stp>
        <stp>0</stp>
        <stp>IR</stp>
        <stp>BONDAVG56490</stp>
        <stp>30년이하(당일)</stp>
        <stp/>
        <stp/>
        <tr r="V335" s="1"/>
      </tp>
      <tp>
        <v>7.125</v>
        <stp/>
        <stp>P</stp>
        <stp>0</stp>
        <stp>IR</stp>
        <stp>BONDAVG02590</stp>
        <stp>20년이하(당일)</stp>
        <stp/>
        <stp/>
        <tr r="U119" s="1"/>
      </tp>
      <tp t="s">
        <v/>
        <stp/>
        <stp>P</stp>
        <stp>0</stp>
        <stp>IR</stp>
        <stp>BONDAVG40495</stp>
        <stp>30년이하(당일)</stp>
        <stp/>
        <stp/>
        <tr r="V287" s="1"/>
      </tp>
      <tp>
        <v>4.3179999999999996</v>
        <stp/>
        <stp>P</stp>
        <stp>0</stp>
        <stp>IR</stp>
        <stp>BONDAVG12699</stp>
        <stp>10년이하(당일)</stp>
        <stp/>
        <stp/>
        <tr r="S242" s="1"/>
      </tp>
      <tp>
        <v>4.9800000000000004</v>
        <stp/>
        <stp>P</stp>
        <stp>0</stp>
        <stp>IR</stp>
        <stp>BONDAVG15699</stp>
        <stp>10년이하(당일)</stp>
        <stp/>
        <stp/>
        <tr r="S261" s="1"/>
      </tp>
      <tp t="s">
        <v/>
        <stp/>
        <stp>P</stp>
        <stp>0</stp>
        <stp>IR</stp>
        <stp>BONDAVG00499</stp>
        <stp>30년이하(당일)</stp>
        <stp/>
        <stp/>
        <tr r="V57" s="1"/>
      </tp>
      <tp>
        <v>3.3340000000000001</v>
        <stp/>
        <stp>P</stp>
        <stp>0</stp>
        <stp>IR</stp>
        <stp>BONDAVG09587</stp>
        <stp>20년이하(당일)</stp>
        <stp/>
        <stp/>
        <tr r="U220" s="1"/>
      </tp>
      <tp>
        <v>3.5019999999999998</v>
        <stp/>
        <stp>P</stp>
        <stp>0</stp>
        <stp>IR</stp>
        <stp>BONDAVG11686</stp>
        <stp>10년이하(당일)</stp>
        <stp/>
        <stp/>
        <tr r="S228" s="1"/>
      </tp>
      <tp t="s">
        <v/>
        <stp/>
        <stp>P</stp>
        <stp>0</stp>
        <stp>IR</stp>
        <stp>BONDAVG04484</stp>
        <stp>30년이하(당일)</stp>
        <stp/>
        <stp/>
        <tr r="V188" s="1"/>
      </tp>
      <tp t="s">
        <v/>
        <stp/>
        <stp>P</stp>
        <stp>0</stp>
        <stp>IR</stp>
        <stp>BONDAVG01482</stp>
        <stp>30년이하(당일)</stp>
        <stp/>
        <stp/>
        <tr r="V96" s="1"/>
      </tp>
      <tp t="s">
        <v/>
        <stp/>
        <stp>P</stp>
        <stp>0</stp>
        <stp>IR</stp>
        <stp>BONDAVG65484</stp>
        <stp>30년이하(당일)</stp>
        <stp/>
        <stp/>
        <tr r="V357" s="1"/>
      </tp>
      <tp>
        <v>3.2519999999999998</v>
        <stp/>
        <stp>P</stp>
        <stp>0</stp>
        <stp>IR</stp>
        <stp>BONDAVG08683</stp>
        <stp>10년이하(당일)</stp>
        <stp/>
        <stp/>
        <tr r="S215" s="1"/>
      </tp>
      <tp>
        <v>3.7370000000000001</v>
        <stp/>
        <stp>P</stp>
        <stp>0</stp>
        <stp>IR</stp>
        <stp>BONDAVG01683</stp>
        <stp>10년이하(당일)</stp>
        <stp/>
        <stp/>
        <tr r="S101" s="1"/>
      </tp>
      <tp>
        <v>4.4020000000000001</v>
        <stp/>
        <stp>P</stp>
        <stp>0</stp>
        <stp>IR</stp>
        <stp>BONDAVG00680</stp>
        <stp>10년이하(당일)</stp>
        <stp/>
        <stp/>
        <tr r="S72" s="1"/>
      </tp>
      <tp>
        <v>6.3360000000000003</v>
        <stp/>
        <stp>P</stp>
        <stp>0</stp>
        <stp>IR</stp>
        <stp>BONDAVG66688</stp>
        <stp>10년이하(당일)</stp>
        <stp/>
        <stp/>
        <tr r="S360" s="1"/>
      </tp>
      <tp>
        <v>3.53</v>
        <stp/>
        <stp>P</stp>
        <stp>0</stp>
        <stp>IR</stp>
        <stp>BONDAVG11686</stp>
        <stp>15년이하(당일)</stp>
        <stp/>
        <stp/>
        <tr r="T228" s="1"/>
      </tp>
      <tp>
        <v>3.2709999999999999</v>
        <stp/>
        <stp>P</stp>
        <stp>0</stp>
        <stp>IR</stp>
        <stp>BONDAVG08683</stp>
        <stp>15년이하(당일)</stp>
        <stp/>
        <stp/>
        <tr r="T215" s="1"/>
      </tp>
      <tp>
        <v>3.9129999999999998</v>
        <stp/>
        <stp>P</stp>
        <stp>0</stp>
        <stp>IR</stp>
        <stp>BONDAVG01683</stp>
        <stp>15년이하(당일)</stp>
        <stp/>
        <stp/>
        <tr r="T101" s="1"/>
      </tp>
      <tp>
        <v>4.9020000000000001</v>
        <stp/>
        <stp>P</stp>
        <stp>0</stp>
        <stp>IR</stp>
        <stp>BONDAVG00680</stp>
        <stp>15년이하(당일)</stp>
        <stp/>
        <stp/>
        <tr r="T72" s="1"/>
      </tp>
      <tp>
        <v>6.7279999999999998</v>
        <stp/>
        <stp>P</stp>
        <stp>0</stp>
        <stp>IR</stp>
        <stp>BONDAVG66688</stp>
        <stp>15년이하(당일)</stp>
        <stp/>
        <stp/>
        <tr r="T360" s="1"/>
      </tp>
      <tp>
        <v>4.8239999999999998</v>
        <stp/>
        <stp>P</stp>
        <stp>0</stp>
        <stp>IR</stp>
        <stp>BONDAVG12699</stp>
        <stp>15년이하(당일)</stp>
        <stp/>
        <stp/>
        <tr r="T242" s="1"/>
      </tp>
      <tp>
        <v>5.4489999999999998</v>
        <stp/>
        <stp>P</stp>
        <stp>0</stp>
        <stp>IR</stp>
        <stp>BONDAVG15699</stp>
        <stp>15년이하(당일)</stp>
        <stp/>
        <stp/>
        <tr r="T261" s="1"/>
      </tp>
      <tp t="s">
        <v/>
        <stp/>
        <stp>P</stp>
        <stp>0</stp>
        <stp>IR</stp>
        <stp>BONDAVG00417</stp>
        <stp>30년이하(당일)</stp>
        <stp/>
        <stp/>
        <tr r="V52" s="1"/>
      </tp>
      <tp t="s">
        <v/>
        <stp/>
        <stp>P</stp>
        <stp>0</stp>
        <stp>IR</stp>
        <stp>BONDAVG42411</stp>
        <stp>30년이하(당일)</stp>
        <stp/>
        <stp/>
        <tr r="V296" s="1"/>
      </tp>
      <tp>
        <v>5.415</v>
        <stp/>
        <stp>P</stp>
        <stp>0</stp>
        <stp>IR</stp>
        <stp>BONDAVG56610</stp>
        <stp>10년이하(당일)</stp>
        <stp/>
        <stp/>
        <tr r="S337" s="1"/>
      </tp>
      <tp>
        <v>5.1959999999999997</v>
        <stp/>
        <stp>P</stp>
        <stp>0</stp>
        <stp>IR</stp>
        <stp>BONDAVG00612</stp>
        <stp>10년이하(당일)</stp>
        <stp/>
        <stp/>
        <tr r="S67" s="1"/>
      </tp>
      <tp>
        <v>3.21</v>
        <stp/>
        <stp>P</stp>
        <stp>0</stp>
        <stp>IR</stp>
        <stp>BONDAVG52517</stp>
        <stp>20년이하(당일)</stp>
        <stp/>
        <stp/>
        <tr r="U316" s="1"/>
      </tp>
      <tp>
        <v>6.0049999999999999</v>
        <stp/>
        <stp>P</stp>
        <stp>0</stp>
        <stp>IR</stp>
        <stp>BONDAVG02510</stp>
        <stp>20년이하(당일)</stp>
        <stp/>
        <stp/>
        <tr r="U118" s="1"/>
      </tp>
      <tp t="s">
        <v/>
        <stp/>
        <stp>P</stp>
        <stp>0</stp>
        <stp>IR</stp>
        <stp>BONDAVG02411</stp>
        <stp>30년이하(당일)</stp>
        <stp/>
        <stp/>
        <tr r="V116" s="1"/>
      </tp>
      <tp t="s">
        <v/>
        <stp/>
        <stp>P</stp>
        <stp>0</stp>
        <stp>IR</stp>
        <stp>BONDAVG46415</stp>
        <stp>30년이하(당일)</stp>
        <stp/>
        <stp/>
        <tr r="V306" s="1"/>
      </tp>
      <tp>
        <v>4.2149999999999999</v>
        <stp/>
        <stp>P</stp>
        <stp>0</stp>
        <stp>IR</stp>
        <stp>BONDAVG18519</stp>
        <stp>20년이하(당일)</stp>
        <stp/>
        <stp/>
        <tr r="U272" s="1"/>
      </tp>
      <tp>
        <v>6.4880000000000004</v>
        <stp/>
        <stp>P</stp>
        <stp>0</stp>
        <stp>IR</stp>
        <stp>BONDAVG17519</stp>
        <stp>20년이하(당일)</stp>
        <stp/>
        <stp/>
        <tr r="U265" s="1"/>
      </tp>
      <tp>
        <v>7.4249999999999998</v>
        <stp/>
        <stp>P</stp>
        <stp>0</stp>
        <stp>IR</stp>
        <stp>BONDAVG19605</stp>
        <stp>10년이하(당일)</stp>
        <stp/>
        <stp/>
        <tr r="S280" s="1"/>
      </tp>
      <tp>
        <v>4.5670000000000002</v>
        <stp/>
        <stp>P</stp>
        <stp>0</stp>
        <stp>IR</stp>
        <stp>BONDAVG00604</stp>
        <stp>10년이하(당일)</stp>
        <stp/>
        <stp/>
        <tr r="S66" s="1"/>
      </tp>
      <tp t="s">
        <v/>
        <stp/>
        <stp>P</stp>
        <stp>0</stp>
        <stp>IR</stp>
        <stp>BONDAVG03404</stp>
        <stp>30년이하(당일)</stp>
        <stp/>
        <stp/>
        <tr r="V145" s="1"/>
      </tp>
      <tp>
        <v>5.1349999999999998</v>
        <stp/>
        <stp>P</stp>
        <stp>0</stp>
        <stp>IR</stp>
        <stp>BONDAVG03654</stp>
        <stp>15년이하(당일)</stp>
        <stp/>
        <stp/>
        <tr r="T150" s="1"/>
      </tp>
      <tp>
        <v>3.6739999999999999</v>
        <stp/>
        <stp>P</stp>
        <stp>0</stp>
        <stp>IR</stp>
        <stp>BONDAVG56601</stp>
        <stp>10년이하(당일)</stp>
        <stp/>
        <stp/>
        <tr r="S336" s="1"/>
      </tp>
      <tp t="s">
        <v/>
        <stp/>
        <stp>P</stp>
        <stp>0</stp>
        <stp>IR</stp>
        <stp>BONDAVG18404</stp>
        <stp>30년이하(당일)</stp>
        <stp/>
        <stp/>
        <tr r="V270" s="1"/>
      </tp>
      <tp t="s">
        <v/>
        <stp/>
        <stp>P</stp>
        <stp>0</stp>
        <stp>IR</stp>
        <stp>BONDAVG00405</stp>
        <stp>30년이하(당일)</stp>
        <stp/>
        <stp/>
        <tr r="V51" s="1"/>
      </tp>
      <tp t="s">
        <v/>
        <stp/>
        <stp>P</stp>
        <stp>0</stp>
        <stp>IR</stp>
        <stp>BONDAVG18403</stp>
        <stp>30년이하(당일)</stp>
        <stp/>
        <stp/>
        <tr r="V269" s="1"/>
      </tp>
      <tp t="s">
        <v/>
        <stp/>
        <stp>P</stp>
        <stp>0</stp>
        <stp>IR</stp>
        <stp>BONDAVG00402</stp>
        <stp>30년이하(당일)</stp>
        <stp/>
        <stp/>
        <tr r="V50" s="1"/>
      </tp>
      <tp>
        <v>3.262</v>
        <stp/>
        <stp>P</stp>
        <stp>0</stp>
        <stp>IR</stp>
        <stp>BONDAVG03602</stp>
        <stp>10년이하(당일)</stp>
        <stp/>
        <stp/>
        <tr r="S149" s="1"/>
      </tp>
      <tp>
        <v>4.7489999999999997</v>
        <stp/>
        <stp>P</stp>
        <stp>0</stp>
        <stp>IR</stp>
        <stp>BONDAVG15653</stp>
        <stp>15년이하(당일)</stp>
        <stp/>
        <stp/>
        <tr r="T259" s="1"/>
      </tp>
      <tp>
        <v>3.7589999999999999</v>
        <stp/>
        <stp>P</stp>
        <stp>0</stp>
        <stp>IR</stp>
        <stp>BONDAVG64605</stp>
        <stp>10년이하(당일)</stp>
        <stp/>
        <stp/>
        <tr r="S352" s="1"/>
      </tp>
      <tp>
        <v>3.286</v>
        <stp/>
        <stp>P</stp>
        <stp>0</stp>
        <stp>IR</stp>
        <stp>BONDAVG12600</stp>
        <stp>10년이하(당일)</stp>
        <stp/>
        <stp/>
        <tr r="S241" s="1"/>
      </tp>
      <tp t="s">
        <v/>
        <stp/>
        <stp>P</stp>
        <stp>0</stp>
        <stp>IR</stp>
        <stp>BONDAVG03401</stp>
        <stp>30년이하(당일)</stp>
        <stp/>
        <stp/>
        <tr r="V144" s="1"/>
      </tp>
      <tp>
        <v>4.2910000000000004</v>
        <stp/>
        <stp>P</stp>
        <stp>0</stp>
        <stp>IR</stp>
        <stp>BONDAVG00508</stp>
        <stp>20년이하(당일)</stp>
        <stp/>
        <stp/>
        <tr r="U58" s="1"/>
      </tp>
      <tp>
        <v>6.2480000000000002</v>
        <stp/>
        <stp>P</stp>
        <stp>0</stp>
        <stp>IR</stp>
        <stp>BONDAVG02508</stp>
        <stp>20년이하(당일)</stp>
        <stp/>
        <stp/>
        <tr r="U117" s="1"/>
      </tp>
      <tp>
        <v>3.5539999999999998</v>
        <stp/>
        <stp>P</stp>
        <stp>0</stp>
        <stp>IR</stp>
        <stp>BONDAVG13509</stp>
        <stp>20년이하(당일)</stp>
        <stp/>
        <stp/>
        <tr r="U249" s="1"/>
      </tp>
      <tp>
        <v>3.9460000000000002</v>
        <stp/>
        <stp>P</stp>
        <stp>0</stp>
        <stp>IR</stp>
        <stp>BONDAVG06508</stp>
        <stp>20년이하(당일)</stp>
        <stp/>
        <stp/>
        <tr r="U205" s="1"/>
      </tp>
      <tp>
        <v>6.8890000000000002</v>
        <stp/>
        <stp>P</stp>
        <stp>0</stp>
        <stp>IR</stp>
        <stp>BONDAVG00509</stp>
        <stp>20년이하(당일)</stp>
        <stp/>
        <stp/>
        <tr r="U59" s="1"/>
      </tp>
      <tp>
        <v>5.4130000000000003</v>
        <stp/>
        <stp>P</stp>
        <stp>0</stp>
        <stp>IR</stp>
        <stp>BONDAVG18667</stp>
        <stp>15년이하(당일)</stp>
        <stp/>
        <stp/>
        <tr r="T274" s="1"/>
      </tp>
      <tp>
        <v>6.3470000000000004</v>
        <stp/>
        <stp>P</stp>
        <stp>0</stp>
        <stp>IR</stp>
        <stp>BONDAVG00636</stp>
        <stp>10년이하(당일)</stp>
        <stp/>
        <stp/>
        <tr r="S71" s="1"/>
      </tp>
      <tp>
        <v>5.7789999999999999</v>
        <stp/>
        <stp>P</stp>
        <stp>0</stp>
        <stp>IR</stp>
        <stp>BONDAVG01536</stp>
        <stp>20년이하(당일)</stp>
        <stp/>
        <stp/>
        <tr r="U97" s="1"/>
      </tp>
      <tp>
        <v>4.18</v>
        <stp/>
        <stp>P</stp>
        <stp>0</stp>
        <stp>IR</stp>
        <stp>BONDAVG01636</stp>
        <stp>10년이하(당일)</stp>
        <stp/>
        <stp/>
        <tr r="S99" s="1"/>
      </tp>
      <tp>
        <v>3.9460000000000002</v>
        <stp/>
        <stp>P</stp>
        <stp>0</stp>
        <stp>IR</stp>
        <stp>BONDAVG05536</stp>
        <stp>20년이하(당일)</stp>
        <stp/>
        <stp/>
        <tr r="U197" s="1"/>
      </tp>
      <tp>
        <v>3.6869999999999998</v>
        <stp/>
        <stp>P</stp>
        <stp>0</stp>
        <stp>IR</stp>
        <stp>BONDAVG05537</stp>
        <stp>20년이하(당일)</stp>
        <stp/>
        <stp/>
        <tr r="U198" s="1"/>
      </tp>
      <tp>
        <v>6.0590000000000002</v>
        <stp/>
        <stp>P</stp>
        <stp>0</stp>
        <stp>IR</stp>
        <stp>BONDAVG67631</stp>
        <stp>10년이하(당일)</stp>
        <stp/>
        <stp/>
        <tr r="S364" s="1"/>
      </tp>
      <tp>
        <v>6.3230000000000004</v>
        <stp/>
        <stp>P</stp>
        <stp>0</stp>
        <stp>IR</stp>
        <stp>BONDAVG05534</stp>
        <stp>20년이하(당일)</stp>
        <stp/>
        <stp/>
        <tr r="U196" s="1"/>
      </tp>
      <tp>
        <v>5.49</v>
        <stp/>
        <stp>P</stp>
        <stp>0</stp>
        <stp>IR</stp>
        <stp>BONDAVG06535</stp>
        <stp>20년이하(당일)</stp>
        <stp/>
        <stp/>
        <tr r="U207" s="1"/>
      </tp>
      <tp>
        <v>3.2770000000000001</v>
        <stp/>
        <stp>P</stp>
        <stp>0</stp>
        <stp>IR</stp>
        <stp>BONDAVG03432</stp>
        <stp>30년이하(당일)</stp>
        <stp/>
        <stp/>
        <tr r="V147" s="1"/>
      </tp>
      <tp t="s">
        <v/>
        <stp/>
        <stp>P</stp>
        <stp>0</stp>
        <stp>IR</stp>
        <stp>BONDAVG06432</stp>
        <stp>30년이하(당일)</stp>
        <stp/>
        <stp/>
        <tr r="V204" s="1"/>
      </tp>
      <tp t="s">
        <v/>
        <stp/>
        <stp>P</stp>
        <stp>0</stp>
        <stp>IR</stp>
        <stp>BONDAVG56437</stp>
        <stp>30년이하(당일)</stp>
        <stp/>
        <stp/>
        <tr r="V334" s="1"/>
      </tp>
      <tp t="s">
        <v/>
        <stp/>
        <stp>P</stp>
        <stp>0</stp>
        <stp>IR</stp>
        <stp>BONDAVG47436</stp>
        <stp>30년이하(당일)</stp>
        <stp/>
        <stp/>
        <tr r="V312" s="1"/>
      </tp>
      <tp t="s">
        <v/>
        <stp/>
        <stp>P</stp>
        <stp>0</stp>
        <stp>IR</stp>
        <stp>BONDAVG12432</stp>
        <stp>30년이하(당일)</stp>
        <stp/>
        <stp/>
        <tr r="V238" s="1"/>
      </tp>
      <tp>
        <v>5.9240000000000004</v>
        <stp/>
        <stp>P</stp>
        <stp>0</stp>
        <stp>IR</stp>
        <stp>BONDAVG52666</stp>
        <stp>15년이하(당일)</stp>
        <stp/>
        <stp/>
        <tr r="T317" s="1"/>
      </tp>
      <tp>
        <v>4.7450000000000001</v>
        <stp/>
        <stp>P</stp>
        <stp>0</stp>
        <stp>IR</stp>
        <stp>BONDAVG00530</stp>
        <stp>20년이하(당일)</stp>
        <stp/>
        <stp/>
        <tr r="U62" s="1"/>
      </tp>
      <tp>
        <v>5.9619999999999997</v>
        <stp/>
        <stp>P</stp>
        <stp>0</stp>
        <stp>IR</stp>
        <stp>BONDAVG41534</stp>
        <stp>20년이하(당일)</stp>
        <stp/>
        <stp/>
        <tr r="U292" s="1"/>
      </tp>
      <tp t="s">
        <v/>
        <stp/>
        <stp>P</stp>
        <stp>0</stp>
        <stp>IR</stp>
        <stp>BONDAVG03430</stp>
        <stp>30년이하(당일)</stp>
        <stp/>
        <stp/>
        <tr r="V146" s="1"/>
      </tp>
      <tp>
        <v>7.4489999999999998</v>
        <stp/>
        <stp>P</stp>
        <stp>0</stp>
        <stp>IR</stp>
        <stp>BONDAVG59534</stp>
        <stp>20년이하(당일)</stp>
        <stp/>
        <stp/>
        <tr r="U341" s="1"/>
      </tp>
      <tp>
        <v>3.9460000000000002</v>
        <stp/>
        <stp>P</stp>
        <stp>0</stp>
        <stp>IR</stp>
        <stp>BONDAVG06531</stp>
        <stp>20년이하(당일)</stp>
        <stp/>
        <stp/>
        <tr r="U206" s="1"/>
      </tp>
      <tp t="s">
        <v/>
        <stp/>
        <stp>P</stp>
        <stp>0</stp>
        <stp>IR</stp>
        <stp>BONDAVG56434</stp>
        <stp>30년이하(당일)</stp>
        <stp/>
        <stp/>
        <tr r="V333" s="1"/>
      </tp>
      <tp>
        <v>4.4359999999999999</v>
        <stp/>
        <stp>P</stp>
        <stp>0</stp>
        <stp>IR</stp>
        <stp>BONDAVG00538</stp>
        <stp>20년이하(당일)</stp>
        <stp/>
        <stp/>
        <tr r="U63" s="1"/>
      </tp>
      <tp>
        <v>5.0750000000000002</v>
        <stp/>
        <stp>P</stp>
        <stp>0</stp>
        <stp>IR</stp>
        <stp>BONDAVG00626</stp>
        <stp>10년이하(당일)</stp>
        <stp/>
        <stp/>
        <tr r="S69" s="1"/>
      </tp>
      <tp>
        <v>3.8969999999999998</v>
        <stp/>
        <stp>P</stp>
        <stp>0</stp>
        <stp>IR</stp>
        <stp>BONDAVG00527</stp>
        <stp>20년이하(당일)</stp>
        <stp/>
        <stp/>
        <tr r="U60" s="1"/>
      </tp>
      <tp t="s">
        <v/>
        <stp/>
        <stp>P</stp>
        <stp>0</stp>
        <stp>IR</stp>
        <stp>BONDAVG12425</stp>
        <stp>30년이하(당일)</stp>
        <stp/>
        <stp/>
        <tr r="V237" s="1"/>
      </tp>
      <tp>
        <v>3.81</v>
        <stp/>
        <stp>P</stp>
        <stp>0</stp>
        <stp>IR</stp>
        <stp>BONDAVG00622</stp>
        <stp>10년이하(당일)</stp>
        <stp/>
        <stp/>
        <tr r="S68" s="1"/>
      </tp>
      <tp>
        <v>6.2889999999999997</v>
        <stp/>
        <stp>P</stp>
        <stp>0</stp>
        <stp>IR</stp>
        <stp>BONDAVG58676</stp>
        <stp>15년이하(당일)</stp>
        <stp/>
        <stp/>
        <tr r="T340" s="1"/>
      </tp>
      <tp>
        <v>3.298</v>
        <stp/>
        <stp>P</stp>
        <stp>0</stp>
        <stp>IR</stp>
        <stp>BONDAVG03523</stp>
        <stp>20년이하(당일)</stp>
        <stp/>
        <stp/>
        <tr r="U148" s="1"/>
      </tp>
      <tp t="s">
        <v/>
        <stp/>
        <stp>P</stp>
        <stp>0</stp>
        <stp>IR</stp>
        <stp>BONDAVG13422</stp>
        <stp>30년이하(당일)</stp>
        <stp/>
        <stp/>
        <tr r="V248" s="1"/>
      </tp>
      <tp>
        <v>5.827</v>
        <stp/>
        <stp>P</stp>
        <stp>0</stp>
        <stp>IR</stp>
        <stp>BONDAVG66525</stp>
        <stp>20년이하(당일)</stp>
        <stp/>
        <stp/>
        <tr r="U359" s="1"/>
      </tp>
      <tp>
        <v>5.5789999999999997</v>
        <stp/>
        <stp>P</stp>
        <stp>0</stp>
        <stp>IR</stp>
        <stp>BONDAVG01671</stp>
        <stp>15년이하(당일)</stp>
        <stp/>
        <stp/>
        <tr r="T100" s="1"/>
      </tp>
      <tp>
        <v>3.8959999999999999</v>
        <stp/>
        <stp>P</stp>
        <stp>0</stp>
        <stp>IR</stp>
        <stp>BONDAVG00528</stp>
        <stp>20년이하(당일)</stp>
        <stp/>
        <stp/>
        <tr r="U61" s="1"/>
      </tp>
      <tp>
        <v>5.0960000000000001</v>
        <stp/>
        <stp>P</stp>
        <stp>0</stp>
        <stp>IR</stp>
        <stp>BONDAVG00628</stp>
        <stp>10년이하(당일)</stp>
        <stp/>
        <stp/>
        <tr r="S70" s="1"/>
      </tp>
      <tp>
        <v>3.2410000000000001</v>
        <stp/>
        <stp>P</stp>
        <stp>0</stp>
        <stp>IR</stp>
        <stp>BONDAVG15678</stp>
        <stp>15년이하(당일)</stp>
        <stp/>
        <stp/>
        <tr r="T260" s="1"/>
      </tp>
      <tp t="s">
        <v/>
        <stp/>
        <stp>P</stp>
        <stp>0</stp>
        <stp>IR</stp>
        <stp>BONDAVG00456</stp>
        <stp>30년이하(당일)</stp>
        <stp/>
        <stp/>
        <tr r="V53" s="1"/>
      </tp>
      <tp t="s">
        <v/>
        <stp/>
        <stp>P</stp>
        <stp>0</stp>
        <stp>IR</stp>
        <stp>BONDAVG11456</stp>
        <stp>30년이하(당일)</stp>
        <stp/>
        <stp/>
        <tr r="V227" s="1"/>
      </tp>
      <tp>
        <v>7.8860000000000001</v>
        <stp/>
        <stp>P</stp>
        <stp>0</stp>
        <stp>IR</stp>
        <stp>BONDAVG19605</stp>
        <stp>15년이하(당일)</stp>
        <stp/>
        <stp/>
        <tr r="T280" s="1"/>
      </tp>
      <tp>
        <v>5.1749999999999998</v>
        <stp/>
        <stp>P</stp>
        <stp>0</stp>
        <stp>IR</stp>
        <stp>BONDAVG00604</stp>
        <stp>15년이하(당일)</stp>
        <stp/>
        <stp/>
        <tr r="T66" s="1"/>
      </tp>
      <tp>
        <v>4.625</v>
        <stp/>
        <stp>P</stp>
        <stp>0</stp>
        <stp>IR</stp>
        <stp>BONDAVG03654</stp>
        <stp>10년이하(당일)</stp>
        <stp/>
        <stp/>
        <tr r="S150" s="1"/>
      </tp>
      <tp>
        <v>3.3719999999999999</v>
        <stp/>
        <stp>P</stp>
        <stp>0</stp>
        <stp>IR</stp>
        <stp>BONDAVG53551</stp>
        <stp>20년이하(당일)</stp>
        <stp/>
        <stp/>
        <tr r="U322" s="1"/>
      </tp>
      <tp t="s">
        <v/>
        <stp/>
        <stp>P</stp>
        <stp>0</stp>
        <stp>IR</stp>
        <stp>BONDAVG65452</stp>
        <stp>30년이하(당일)</stp>
        <stp/>
        <stp/>
        <tr r="V356" s="1"/>
      </tp>
      <tp>
        <v>3.7290000000000001</v>
        <stp/>
        <stp>P</stp>
        <stp>0</stp>
        <stp>IR</stp>
        <stp>BONDAVG56601</stp>
        <stp>15년이하(당일)</stp>
        <stp/>
        <stp/>
        <tr r="T336" s="1"/>
      </tp>
      <tp>
        <v>3.286</v>
        <stp/>
        <stp>P</stp>
        <stp>0</stp>
        <stp>IR</stp>
        <stp>BONDAVG03602</stp>
        <stp>15년이하(당일)</stp>
        <stp/>
        <stp/>
        <tr r="T149" s="1"/>
      </tp>
      <tp>
        <v>4.2869999999999999</v>
        <stp/>
        <stp>P</stp>
        <stp>0</stp>
        <stp>IR</stp>
        <stp>BONDAVG15653</stp>
        <stp>10년이하(당일)</stp>
        <stp/>
        <stp/>
        <tr r="S259" s="1"/>
      </tp>
      <tp>
        <v>3.823</v>
        <stp/>
        <stp>P</stp>
        <stp>0</stp>
        <stp>IR</stp>
        <stp>BONDAVG64605</stp>
        <stp>15년이하(당일)</stp>
        <stp/>
        <stp/>
        <tr r="T352" s="1"/>
      </tp>
      <tp>
        <v>3.3029999999999999</v>
        <stp/>
        <stp>P</stp>
        <stp>0</stp>
        <stp>IR</stp>
        <stp>BONDAVG12600</stp>
        <stp>15년이하(당일)</stp>
        <stp/>
        <stp/>
        <tr r="T241" s="1"/>
      </tp>
      <tp>
        <v>3.274</v>
        <stp/>
        <stp>P</stp>
        <stp>0</stp>
        <stp>IR</stp>
        <stp>BONDAVG41543</stp>
        <stp>20년이하(당일)</stp>
        <stp/>
        <stp/>
        <tr r="U293" s="1"/>
      </tp>
      <tp t="s">
        <v/>
        <stp/>
        <stp>P</stp>
        <stp>0</stp>
        <stp>IR</stp>
        <stp>BONDAVG46443</stp>
        <stp>30년이하(당일)</stp>
        <stp/>
        <stp/>
        <tr r="V307" s="1"/>
      </tp>
      <tp t="s">
        <v/>
        <stp/>
        <stp>P</stp>
        <stp>0</stp>
        <stp>IR</stp>
        <stp>BONDAVG41440</stp>
        <stp>30년이하(당일)</stp>
        <stp/>
        <stp/>
        <tr r="V291" s="1"/>
      </tp>
      <tp t="s">
        <v/>
        <stp/>
        <stp>P</stp>
        <stp>0</stp>
        <stp>IR</stp>
        <stp>BONDAVG17445</stp>
        <stp>30년이하(당일)</stp>
        <stp/>
        <stp/>
        <tr r="V264" s="1"/>
      </tp>
      <tp>
        <v>3.55</v>
        <stp/>
        <stp>P</stp>
        <stp>0</stp>
        <stp>IR</stp>
        <stp>BONDAVG12544</stp>
        <stp>20년이하(당일)</stp>
        <stp/>
        <stp/>
        <tr r="U240" s="1"/>
      </tp>
      <tp>
        <v>5.8890000000000002</v>
        <stp/>
        <stp>P</stp>
        <stp>0</stp>
        <stp>IR</stp>
        <stp>BONDAVG56610</stp>
        <stp>15년이하(당일)</stp>
        <stp/>
        <stp/>
        <tr r="T337" s="1"/>
      </tp>
      <tp>
        <v>5.6260000000000003</v>
        <stp/>
        <stp>P</stp>
        <stp>0</stp>
        <stp>IR</stp>
        <stp>BONDAVG00612</stp>
        <stp>15년이하(당일)</stp>
        <stp/>
        <stp/>
        <tr r="T67" s="1"/>
      </tp>
      <tp>
        <v>5.5679999999999996</v>
        <stp/>
        <stp>P</stp>
        <stp>0</stp>
        <stp>IR</stp>
        <stp>BONDAVG55545</stp>
        <stp>20년이하(당일)</stp>
        <stp/>
        <stp/>
        <tr r="U328" s="1"/>
      </tp>
      <tp>
        <v>7.4450000000000003</v>
        <stp/>
        <stp>P</stp>
        <stp>0</stp>
        <stp>IR</stp>
        <stp>BONDAVG18540</stp>
        <stp>20년이하(당일)</stp>
        <stp/>
        <stp/>
        <tr r="U273" s="1"/>
      </tp>
      <tp>
        <v>5.5510000000000002</v>
        <stp/>
        <stp>P</stp>
        <stp>0</stp>
        <stp>IR</stp>
        <stp>BONDAVG00626</stp>
        <stp>15년이하(당일)</stp>
        <stp/>
        <stp/>
        <tr r="T69" s="1"/>
      </tp>
      <tp>
        <v>3.415</v>
        <stp/>
        <stp>P</stp>
        <stp>0</stp>
        <stp>IR</stp>
        <stp>BONDAVG01576</stp>
        <stp>20년이하(당일)</stp>
        <stp/>
        <stp/>
        <tr r="U98" s="1"/>
      </tp>
      <tp>
        <v>3.9009999999999998</v>
        <stp/>
        <stp>P</stp>
        <stp>0</stp>
        <stp>IR</stp>
        <stp>BONDAVG17577</stp>
        <stp>20년이하(당일)</stp>
        <stp/>
        <stp/>
        <tr r="U266" s="1"/>
      </tp>
      <tp>
        <v>6.5279999999999996</v>
        <stp/>
        <stp>P</stp>
        <stp>0</stp>
        <stp>IR</stp>
        <stp>BONDAVG50572</stp>
        <stp>20년이하(당일)</stp>
        <stp/>
        <stp/>
        <tr r="U313" s="1"/>
      </tp>
      <tp>
        <v>3.27</v>
        <stp/>
        <stp>P</stp>
        <stp>0</stp>
        <stp>IR</stp>
        <stp>BONDAVG08572</stp>
        <stp>20년이하(당일)</stp>
        <stp/>
        <stp/>
        <tr r="U213" s="1"/>
      </tp>
      <tp>
        <v>3.9830000000000001</v>
        <stp/>
        <stp>P</stp>
        <stp>0</stp>
        <stp>IR</stp>
        <stp>BONDAVG00622</stp>
        <stp>15년이하(당일)</stp>
        <stp/>
        <stp/>
        <tr r="T68" s="1"/>
      </tp>
      <tp>
        <v>4.4279999999999999</v>
        <stp/>
        <stp>P</stp>
        <stp>0</stp>
        <stp>IR</stp>
        <stp>BONDAVG06572</stp>
        <stp>20년이하(당일)</stp>
        <stp/>
        <stp/>
        <tr r="U208" s="1"/>
      </tp>
      <tp>
        <v>3.597</v>
        <stp/>
        <stp>P</stp>
        <stp>0</stp>
        <stp>IR</stp>
        <stp>BONDAVG08573</stp>
        <stp>20년이하(당일)</stp>
        <stp/>
        <stp/>
        <tr r="U214" s="1"/>
      </tp>
      <tp>
        <v>5.8289999999999997</v>
        <stp/>
        <stp>P</stp>
        <stp>0</stp>
        <stp>IR</stp>
        <stp>BONDAVG58676</stp>
        <stp>10년이하(당일)</stp>
        <stp/>
        <stp/>
        <tr r="S340" s="1"/>
      </tp>
      <tp t="s">
        <v/>
        <stp/>
        <stp>P</stp>
        <stp>0</stp>
        <stp>IR</stp>
        <stp>BONDAVG00471</stp>
        <stp>30년이하(당일)</stp>
        <stp/>
        <stp/>
        <tr r="V55" s="1"/>
      </tp>
      <tp>
        <v>5.1100000000000003</v>
        <stp/>
        <stp>P</stp>
        <stp>0</stp>
        <stp>IR</stp>
        <stp>BONDAVG01671</stp>
        <stp>10년이하(당일)</stp>
        <stp/>
        <stp/>
        <tr r="S100" s="1"/>
      </tp>
      <tp>
        <v>5.5609999999999999</v>
        <stp/>
        <stp>P</stp>
        <stp>0</stp>
        <stp>IR</stp>
        <stp>BONDAVG00628</stp>
        <stp>15년이하(당일)</stp>
        <stp/>
        <stp/>
        <tr r="T70" s="1"/>
      </tp>
      <tp t="s">
        <v/>
        <stp/>
        <stp>P</stp>
        <stp>0</stp>
        <stp>IR</stp>
        <stp>BONDAVG01479</stp>
        <stp>30년이하(당일)</stp>
        <stp/>
        <stp/>
        <tr r="V95" s="1"/>
      </tp>
      <tp>
        <v>3.242</v>
        <stp/>
        <stp>P</stp>
        <stp>0</stp>
        <stp>IR</stp>
        <stp>BONDAVG15678</stp>
        <stp>10년이하(당일)</stp>
        <stp/>
        <stp/>
        <tr r="S260" s="1"/>
      </tp>
      <tp>
        <v>4.8049999999999997</v>
        <stp/>
        <stp>P</stp>
        <stp>0</stp>
        <stp>IR</stp>
        <stp>BONDAVG18667</stp>
        <stp>10년이하(당일)</stp>
        <stp/>
        <stp/>
        <tr r="S274" s="1"/>
      </tp>
      <tp>
        <v>6.7469999999999999</v>
        <stp/>
        <stp>P</stp>
        <stp>0</stp>
        <stp>IR</stp>
        <stp>BONDAVG00636</stp>
        <stp>15년이하(당일)</stp>
        <stp/>
        <stp/>
        <tr r="T71" s="1"/>
      </tp>
      <tp>
        <v>4.4800000000000004</v>
        <stp/>
        <stp>P</stp>
        <stp>0</stp>
        <stp>IR</stp>
        <stp>BONDAVG01636</stp>
        <stp>15년이하(당일)</stp>
        <stp/>
        <stp/>
        <tr r="T99" s="1"/>
      </tp>
      <tp>
        <v>6.415</v>
        <stp/>
        <stp>P</stp>
        <stp>0</stp>
        <stp>IR</stp>
        <stp>BONDAVG53563</stp>
        <stp>20년이하(당일)</stp>
        <stp/>
        <stp/>
        <tr r="U323" s="1"/>
      </tp>
      <tp>
        <v>3.3319999999999999</v>
        <stp/>
        <stp>P</stp>
        <stp>0</stp>
        <stp>IR</stp>
        <stp>BONDAVG61461</stp>
        <stp>30년이하(당일)</stp>
        <stp/>
        <stp/>
        <tr r="V345" s="1"/>
      </tp>
      <tp>
        <v>6.4509999999999996</v>
        <stp/>
        <stp>P</stp>
        <stp>0</stp>
        <stp>IR</stp>
        <stp>BONDAVG67631</stp>
        <stp>15년이하(당일)</stp>
        <stp/>
        <stp/>
        <tr r="T364" s="1"/>
      </tp>
      <tp>
        <v>5.5019999999999998</v>
        <stp/>
        <stp>P</stp>
        <stp>0</stp>
        <stp>IR</stp>
        <stp>BONDAVG52666</stp>
        <stp>10년이하(당일)</stp>
        <stp/>
        <stp/>
        <tr r="S317" s="1"/>
      </tp>
      <tp>
        <v>5.7309999999999999</v>
        <stp/>
        <stp>P</stp>
        <stp>0</stp>
        <stp>IR</stp>
        <stp>BONDAVG00561</stp>
        <stp>20년이하(당일)</stp>
        <stp/>
        <stp/>
        <tr r="U64" s="1"/>
      </tp>
      <tp t="s">
        <v/>
        <stp/>
        <stp>P</stp>
        <stp>0</stp>
        <stp>IR</stp>
        <stp>BONDAVG01468</stp>
        <stp>30년이하(당일)</stp>
        <stp/>
        <stp/>
        <tr r="V94" s="1"/>
      </tp>
      <tp t="s">
        <v/>
        <stp/>
        <stp>P</stp>
        <stp>0</stp>
        <stp>IR</stp>
        <stp>BONDAVG00469</stp>
        <stp>30년이하(당일)</stp>
        <stp/>
        <stp/>
        <tr r="V54" s="1"/>
      </tp>
      <tp t="s">
        <v/>
        <stp/>
        <stp>P</stp>
        <stp>0</stp>
        <stp>IR</stp>
        <stp>BONDAVG12468</stp>
        <stp>30년이하(당일)</stp>
        <stp/>
        <stp/>
        <tr r="V239" s="1"/>
      </tp>
      <tp>
        <v>5.0590000000000002</v>
        <stp/>
        <stp>P</stp>
        <stp>0</stp>
        <stp>IR</stp>
        <stp>BONDAVG18497</stp>
        <stp>20년이하(당일)</stp>
        <stp/>
        <stp/>
        <tr r="U271" s="1"/>
      </tp>
      <tp>
        <v>3.9390000000000001</v>
        <stp/>
        <stp>P</stp>
        <stp>0</stp>
        <stp>IR</stp>
        <stp>BONDAVG18796</stp>
        <stp>10년이하(당일)</stp>
        <stp/>
        <stp/>
        <tr r="S275" s="1"/>
      </tp>
      <tp>
        <v>3.8719999999999999</v>
        <stp/>
        <stp>P</stp>
        <stp>0</stp>
        <stp>IR</stp>
        <stp>BONDAVG00494</stp>
        <stp>20년이하(당일)</stp>
        <stp/>
        <stp/>
        <tr r="U56" s="1"/>
      </tp>
      <tp t="s">
        <v/>
        <stp/>
        <stp>P</stp>
        <stp>0</stp>
        <stp>IR</stp>
        <stp>BONDAVG00594</stp>
        <stp>30년이하(당일)</stp>
        <stp/>
        <stp/>
        <tr r="V65" s="1"/>
      </tp>
      <tp>
        <v>5.0330000000000004</v>
        <stp/>
        <stp>P</stp>
        <stp>0</stp>
        <stp>IR</stp>
        <stp>BONDAVG01794</stp>
        <stp>10년이하(당일)</stp>
        <stp/>
        <stp/>
        <tr r="S104" s="1"/>
      </tp>
      <tp>
        <v>5.218</v>
        <stp/>
        <stp>P</stp>
        <stp>0</stp>
        <stp>IR</stp>
        <stp>BONDAVG45790</stp>
        <stp>10년이하(당일)</stp>
        <stp/>
        <stp/>
        <tr r="S302" s="1"/>
      </tp>
      <tp>
        <v>3.2490000000000001</v>
        <stp/>
        <stp>P</stp>
        <stp>0</stp>
        <stp>IR</stp>
        <stp>BONDAVG56490</stp>
        <stp>20년이하(당일)</stp>
        <stp/>
        <stp/>
        <tr r="U335" s="1"/>
      </tp>
      <tp t="s">
        <v/>
        <stp/>
        <stp>P</stp>
        <stp>0</stp>
        <stp>IR</stp>
        <stp>BONDAVG02590</stp>
        <stp>30년이하(당일)</stp>
        <stp/>
        <stp/>
        <tr r="V119" s="1"/>
      </tp>
      <tp>
        <v>4.1219999999999999</v>
        <stp/>
        <stp>P</stp>
        <stp>0</stp>
        <stp>IR</stp>
        <stp>BONDAVG40495</stp>
        <stp>20년이하(당일)</stp>
        <stp/>
        <stp/>
        <tr r="U287" s="1"/>
      </tp>
      <tp>
        <v>5.4050000000000002</v>
        <stp/>
        <stp>P</stp>
        <stp>0</stp>
        <stp>IR</stp>
        <stp>BONDAVG00499</stp>
        <stp>20년이하(당일)</stp>
        <stp/>
        <stp/>
        <tr r="U57" s="1"/>
      </tp>
      <tp>
        <v>3.3239999999999998</v>
        <stp/>
        <stp>P</stp>
        <stp>0</stp>
        <stp>IR</stp>
        <stp>BONDAVG09587</stp>
        <stp>30년이하(당일)</stp>
        <stp/>
        <stp/>
        <tr r="V220" s="1"/>
      </tp>
      <tp>
        <v>5.82</v>
        <stp/>
        <stp>P</stp>
        <stp>0</stp>
        <stp>IR</stp>
        <stp>BONDAVG03787</stp>
        <stp>10년이하(당일)</stp>
        <stp/>
        <stp/>
        <tr r="S154" s="1"/>
      </tp>
      <tp>
        <v>5.3170000000000002</v>
        <stp/>
        <stp>P</stp>
        <stp>0</stp>
        <stp>IR</stp>
        <stp>BONDAVG13785</stp>
        <stp>10년이하(당일)</stp>
        <stp/>
        <stp/>
        <tr r="S252" s="1"/>
      </tp>
      <tp>
        <v>4.5999999999999996</v>
        <stp/>
        <stp>P</stp>
        <stp>0</stp>
        <stp>IR</stp>
        <stp>BONDAVG04484</stp>
        <stp>20년이하(당일)</stp>
        <stp/>
        <stp/>
        <tr r="U188" s="1"/>
      </tp>
      <tp>
        <v>5.0209999999999999</v>
        <stp/>
        <stp>P</stp>
        <stp>0</stp>
        <stp>IR</stp>
        <stp>BONDAVG13784</stp>
        <stp>10년이하(당일)</stp>
        <stp/>
        <stp/>
        <tr r="S251" s="1"/>
      </tp>
      <tp>
        <v>5.6970000000000001</v>
        <stp/>
        <stp>P</stp>
        <stp>0</stp>
        <stp>IR</stp>
        <stp>BONDAVG01482</stp>
        <stp>20년이하(당일)</stp>
        <stp/>
        <stp/>
        <tr r="U96" s="1"/>
      </tp>
      <tp>
        <v>6.2949999999999999</v>
        <stp/>
        <stp>P</stp>
        <stp>0</stp>
        <stp>IR</stp>
        <stp>BONDAVG65484</stp>
        <stp>20년이하(당일)</stp>
        <stp/>
        <stp/>
        <tr r="U357" s="1"/>
      </tp>
      <tp>
        <v>5.9219999999999997</v>
        <stp/>
        <stp>P</stp>
        <stp>0</stp>
        <stp>IR</stp>
        <stp>BONDAVG01780</stp>
        <stp>10년이하(당일)</stp>
        <stp/>
        <stp/>
        <tr r="S103" s="1"/>
      </tp>
      <tp>
        <v>6.1959999999999997</v>
        <stp/>
        <stp>P</stp>
        <stp>0</stp>
        <stp>IR</stp>
        <stp>BONDAVG03787</stp>
        <stp>15년이하(당일)</stp>
        <stp/>
        <stp/>
        <tr r="T154" s="1"/>
      </tp>
      <tp>
        <v>5.7190000000000003</v>
        <stp/>
        <stp>P</stp>
        <stp>0</stp>
        <stp>IR</stp>
        <stp>BONDAVG13785</stp>
        <stp>15년이하(당일)</stp>
        <stp/>
        <stp/>
        <tr r="T252" s="1"/>
      </tp>
      <tp>
        <v>5.5279999999999996</v>
        <stp/>
        <stp>P</stp>
        <stp>0</stp>
        <stp>IR</stp>
        <stp>BONDAVG13784</stp>
        <stp>15년이하(당일)</stp>
        <stp/>
        <stp/>
        <tr r="T251" s="1"/>
      </tp>
      <tp>
        <v>6.3319999999999999</v>
        <stp/>
        <stp>P</stp>
        <stp>0</stp>
        <stp>IR</stp>
        <stp>BONDAVG01780</stp>
        <stp>15년이하(당일)</stp>
        <stp/>
        <stp/>
        <tr r="T103" s="1"/>
      </tp>
      <tp>
        <v>4.1989999999999998</v>
        <stp/>
        <stp>P</stp>
        <stp>0</stp>
        <stp>IR</stp>
        <stp>BONDAVG18796</stp>
        <stp>15년이하(당일)</stp>
        <stp/>
        <stp/>
        <tr r="T275" s="1"/>
      </tp>
      <tp>
        <v>5.4859999999999998</v>
        <stp/>
        <stp>P</stp>
        <stp>0</stp>
        <stp>IR</stp>
        <stp>BONDAVG01794</stp>
        <stp>15년이하(당일)</stp>
        <stp/>
        <stp/>
        <tr r="T104" s="1"/>
      </tp>
      <tp>
        <v>5.431</v>
        <stp/>
        <stp>P</stp>
        <stp>0</stp>
        <stp>IR</stp>
        <stp>BONDAVG45790</stp>
        <stp>15년이하(당일)</stp>
        <stp/>
        <stp/>
        <tr r="T302" s="1"/>
      </tp>
      <tp>
        <v>5.7839999999999998</v>
        <stp/>
        <stp>P</stp>
        <stp>0</stp>
        <stp>IR</stp>
        <stp>BONDAVG10747</stp>
        <stp>15년이하(당일)</stp>
        <stp/>
        <stp/>
        <tr r="T224" s="1"/>
      </tp>
      <tp>
        <v>5.4329999999999998</v>
        <stp/>
        <stp>P</stp>
        <stp>0</stp>
        <stp>IR</stp>
        <stp>BONDAVG19746</stp>
        <stp>15년이하(당일)</stp>
        <stp/>
        <stp/>
        <tr r="T281" s="1"/>
      </tp>
      <tp>
        <v>4.8550000000000004</v>
        <stp/>
        <stp>P</stp>
        <stp>0</stp>
        <stp>IR</stp>
        <stp>BONDAVG00417</stp>
        <stp>20년이하(당일)</stp>
        <stp/>
        <stp/>
        <tr r="U52" s="1"/>
      </tp>
      <tp>
        <v>4.7350000000000003</v>
        <stp/>
        <stp>P</stp>
        <stp>0</stp>
        <stp>IR</stp>
        <stp>BONDAVG12715</stp>
        <stp>10년이하(당일)</stp>
        <stp/>
        <stp/>
        <tr r="S243" s="1"/>
      </tp>
      <tp>
        <v>5.7850000000000001</v>
        <stp/>
        <stp>P</stp>
        <stp>0</stp>
        <stp>IR</stp>
        <stp>BONDAVG42411</stp>
        <stp>20년이하(당일)</stp>
        <stp/>
        <stp/>
        <tr r="U296" s="1"/>
      </tp>
      <tp>
        <v>3.2170000000000001</v>
        <stp/>
        <stp>P</stp>
        <stp>0</stp>
        <stp>IR</stp>
        <stp>BONDAVG52517</stp>
        <stp>30년이하(당일)</stp>
        <stp/>
        <stp/>
        <tr r="V316" s="1"/>
      </tp>
      <tp>
        <v>4.8369999999999997</v>
        <stp/>
        <stp>P</stp>
        <stp>0</stp>
        <stp>IR</stp>
        <stp>BONDAVG03713</stp>
        <stp>10년이하(당일)</stp>
        <stp/>
        <stp/>
        <tr r="S151" s="1"/>
      </tp>
      <tp t="s">
        <v/>
        <stp/>
        <stp>P</stp>
        <stp>0</stp>
        <stp>IR</stp>
        <stp>BONDAVG02510</stp>
        <stp>30년이하(당일)</stp>
        <stp/>
        <stp/>
        <tr r="V118" s="1"/>
      </tp>
      <tp>
        <v>8.6920000000000002</v>
        <stp/>
        <stp>P</stp>
        <stp>0</stp>
        <stp>IR</stp>
        <stp>BONDAVG05740</stp>
        <stp>15년이하(당일)</stp>
        <stp/>
        <stp/>
        <tr r="T199" s="1"/>
      </tp>
      <tp>
        <v>3.7949999999999999</v>
        <stp/>
        <stp>P</stp>
        <stp>0</stp>
        <stp>IR</stp>
        <stp>BONDAVG02411</stp>
        <stp>20년이하(당일)</stp>
        <stp/>
        <stp/>
        <tr r="U116" s="1"/>
      </tp>
      <tp>
        <v>5.3819999999999997</v>
        <stp/>
        <stp>P</stp>
        <stp>0</stp>
        <stp>IR</stp>
        <stp>BONDAVG46415</stp>
        <stp>20년이하(당일)</stp>
        <stp/>
        <stp/>
        <tr r="U306" s="1"/>
      </tp>
      <tp>
        <v>4.13</v>
        <stp/>
        <stp>P</stp>
        <stp>0</stp>
        <stp>IR</stp>
        <stp>BONDAVG66748</stp>
        <stp>15년이하(당일)</stp>
        <stp/>
        <stp/>
        <tr r="T361" s="1"/>
      </tp>
      <tp t="s">
        <v/>
        <stp/>
        <stp>P</stp>
        <stp>0</stp>
        <stp>IR</stp>
        <stp>BONDAVG18519</stp>
        <stp>30년이하(당일)</stp>
        <stp/>
        <stp/>
        <tr r="V272" s="1"/>
      </tp>
      <tp t="s">
        <v/>
        <stp/>
        <stp>P</stp>
        <stp>0</stp>
        <stp>IR</stp>
        <stp>BONDAVG17519</stp>
        <stp>30년이하(당일)</stp>
        <stp/>
        <stp/>
        <tr r="V265" s="1"/>
      </tp>
      <tp>
        <v>4.2729999999999997</v>
        <stp/>
        <stp>P</stp>
        <stp>0</stp>
        <stp>IR</stp>
        <stp>BONDAVG00707</stp>
        <stp>10년이하(당일)</stp>
        <stp/>
        <stp/>
        <tr r="S73" s="1"/>
      </tp>
      <tp>
        <v>5.9379999999999997</v>
        <stp/>
        <stp>P</stp>
        <stp>0</stp>
        <stp>IR</stp>
        <stp>BONDAVG03757</stp>
        <stp>15년이하(당일)</stp>
        <stp/>
        <stp/>
        <tr r="T152" s="1"/>
      </tp>
      <tp>
        <v>5.17</v>
        <stp/>
        <stp>P</stp>
        <stp>0</stp>
        <stp>IR</stp>
        <stp>BONDAVG03404</stp>
        <stp>20년이하(당일)</stp>
        <stp/>
        <stp/>
        <tr r="U145" s="1"/>
      </tp>
      <tp>
        <v>5.3949999999999996</v>
        <stp/>
        <stp>P</stp>
        <stp>0</stp>
        <stp>IR</stp>
        <stp>BONDAVG18404</stp>
        <stp>20년이하(당일)</stp>
        <stp/>
        <stp/>
        <tr r="U270" s="1"/>
      </tp>
      <tp>
        <v>4.9850000000000003</v>
        <stp/>
        <stp>P</stp>
        <stp>0</stp>
        <stp>IR</stp>
        <stp>BONDAVG00405</stp>
        <stp>20년이하(당일)</stp>
        <stp/>
        <stp/>
        <tr r="U51" s="1"/>
      </tp>
      <tp>
        <v>4.8419999999999996</v>
        <stp/>
        <stp>P</stp>
        <stp>0</stp>
        <stp>IR</stp>
        <stp>BONDAVG18403</stp>
        <stp>20년이하(당일)</stp>
        <stp/>
        <stp/>
        <tr r="U269" s="1"/>
      </tp>
      <tp>
        <v>4.5780000000000003</v>
        <stp/>
        <stp>P</stp>
        <stp>0</stp>
        <stp>IR</stp>
        <stp>BONDAVG00402</stp>
        <stp>20년이하(당일)</stp>
        <stp/>
        <stp/>
        <tr r="U50" s="1"/>
      </tp>
      <tp>
        <v>6.101</v>
        <stp/>
        <stp>P</stp>
        <stp>0</stp>
        <stp>IR</stp>
        <stp>BONDAVG64755</stp>
        <stp>15년이하(당일)</stp>
        <stp/>
        <stp/>
        <tr r="T353" s="1"/>
      </tp>
      <tp>
        <v>4.6520000000000001</v>
        <stp/>
        <stp>P</stp>
        <stp>0</stp>
        <stp>IR</stp>
        <stp>BONDAVG06753</stp>
        <stp>15년이하(당일)</stp>
        <stp/>
        <stp/>
        <tr r="T209" s="1"/>
      </tp>
      <tp>
        <v>5.5149999999999997</v>
        <stp/>
        <stp>P</stp>
        <stp>0</stp>
        <stp>IR</stp>
        <stp>BONDAVG66755</stp>
        <stp>15년이하(당일)</stp>
        <stp/>
        <stp/>
        <tr r="T362" s="1"/>
      </tp>
      <tp>
        <v>3.81</v>
        <stp/>
        <stp>P</stp>
        <stp>0</stp>
        <stp>IR</stp>
        <stp>BONDAVG62757</stp>
        <stp>15년이하(당일)</stp>
        <stp/>
        <stp/>
        <tr r="T347" s="1"/>
      </tp>
      <tp>
        <v>3.7610000000000001</v>
        <stp/>
        <stp>P</stp>
        <stp>0</stp>
        <stp>IR</stp>
        <stp>BONDAVG03401</stp>
        <stp>20년이하(당일)</stp>
        <stp/>
        <stp/>
        <tr r="U144" s="1"/>
      </tp>
      <tp t="s">
        <v/>
        <stp/>
        <stp>P</stp>
        <stp>0</stp>
        <stp>IR</stp>
        <stp>BONDAVG00508</stp>
        <stp>30년이하(당일)</stp>
        <stp/>
        <stp/>
        <tr r="V58" s="1"/>
      </tp>
      <tp t="s">
        <v/>
        <stp/>
        <stp>P</stp>
        <stp>0</stp>
        <stp>IR</stp>
        <stp>BONDAVG02508</stp>
        <stp>30년이하(당일)</stp>
        <stp/>
        <stp/>
        <tr r="V117" s="1"/>
      </tp>
      <tp t="s">
        <v/>
        <stp/>
        <stp>P</stp>
        <stp>0</stp>
        <stp>IR</stp>
        <stp>BONDAVG13509</stp>
        <stp>30년이하(당일)</stp>
        <stp/>
        <stp/>
        <tr r="V249" s="1"/>
      </tp>
      <tp t="s">
        <v/>
        <stp/>
        <stp>P</stp>
        <stp>0</stp>
        <stp>IR</stp>
        <stp>BONDAVG06508</stp>
        <stp>30년이하(당일)</stp>
        <stp/>
        <stp/>
        <tr r="V205" s="1"/>
      </tp>
      <tp t="s">
        <v/>
        <stp/>
        <stp>P</stp>
        <stp>0</stp>
        <stp>IR</stp>
        <stp>BONDAVG00509</stp>
        <stp>30년이하(당일)</stp>
        <stp/>
        <stp/>
        <tr r="V59" s="1"/>
      </tp>
      <tp t="s">
        <v/>
        <stp/>
        <stp>P</stp>
        <stp>0</stp>
        <stp>IR</stp>
        <stp>BONDAVG01536</stp>
        <stp>30년이하(당일)</stp>
        <stp/>
        <stp/>
        <tr r="V97" s="1"/>
      </tp>
      <tp t="s">
        <v/>
        <stp/>
        <stp>P</stp>
        <stp>0</stp>
        <stp>IR</stp>
        <stp>BONDAVG05536</stp>
        <stp>30년이하(당일)</stp>
        <stp/>
        <stp/>
        <tr r="V197" s="1"/>
      </tp>
      <tp>
        <v>6.5060000000000002</v>
        <stp/>
        <stp>P</stp>
        <stp>0</stp>
        <stp>IR</stp>
        <stp>BONDAVG10766</stp>
        <stp>15년이하(당일)</stp>
        <stp/>
        <stp/>
        <tr r="T225" s="1"/>
      </tp>
      <tp>
        <v>3.6110000000000002</v>
        <stp/>
        <stp>P</stp>
        <stp>0</stp>
        <stp>IR</stp>
        <stp>BONDAVG01767</stp>
        <stp>15년이하(당일)</stp>
        <stp/>
        <stp/>
        <tr r="T102" s="1"/>
      </tp>
      <tp t="s">
        <v/>
        <stp/>
        <stp>P</stp>
        <stp>0</stp>
        <stp>IR</stp>
        <stp>BONDAVG05537</stp>
        <stp>30년이하(당일)</stp>
        <stp/>
        <stp/>
        <tr r="V198" s="1"/>
      </tp>
      <tp>
        <v>4.5190000000000001</v>
        <stp/>
        <stp>P</stp>
        <stp>0</stp>
        <stp>IR</stp>
        <stp>BONDAVG19765</stp>
        <stp>15년이하(당일)</stp>
        <stp/>
        <stp/>
        <tr r="T282" s="1"/>
      </tp>
      <tp>
        <v>6.6859999999999999</v>
        <stp/>
        <stp>P</stp>
        <stp>0</stp>
        <stp>IR</stp>
        <stp>BONDAVG00734</stp>
        <stp>10년이하(당일)</stp>
        <stp/>
        <stp/>
        <tr r="S74" s="1"/>
      </tp>
      <tp t="s">
        <v/>
        <stp/>
        <stp>P</stp>
        <stp>0</stp>
        <stp>IR</stp>
        <stp>BONDAVG05534</stp>
        <stp>30년이하(당일)</stp>
        <stp/>
        <stp/>
        <tr r="V196" s="1"/>
      </tp>
      <tp t="s">
        <v/>
        <stp/>
        <stp>P</stp>
        <stp>0</stp>
        <stp>IR</stp>
        <stp>BONDAVG06535</stp>
        <stp>30년이하(당일)</stp>
        <stp/>
        <stp/>
        <tr r="V207" s="1"/>
      </tp>
      <tp>
        <v>3.2770000000000001</v>
        <stp/>
        <stp>P</stp>
        <stp>0</stp>
        <stp>IR</stp>
        <stp>BONDAVG03432</stp>
        <stp>20년이하(당일)</stp>
        <stp/>
        <stp/>
        <tr r="U147" s="1"/>
      </tp>
      <tp>
        <v>3.9460000000000002</v>
        <stp/>
        <stp>P</stp>
        <stp>0</stp>
        <stp>IR</stp>
        <stp>BONDAVG06432</stp>
        <stp>20년이하(당일)</stp>
        <stp/>
        <stp/>
        <tr r="U204" s="1"/>
      </tp>
      <tp>
        <v>5.9279999999999999</v>
        <stp/>
        <stp>P</stp>
        <stp>0</stp>
        <stp>IR</stp>
        <stp>BONDAVG56437</stp>
        <stp>20년이하(당일)</stp>
        <stp/>
        <stp/>
        <tr r="U334" s="1"/>
      </tp>
      <tp>
        <v>4.3230000000000004</v>
        <stp/>
        <stp>P</stp>
        <stp>0</stp>
        <stp>IR</stp>
        <stp>BONDAVG17733</stp>
        <stp>10년이하(당일)</stp>
        <stp/>
        <stp/>
        <tr r="S267" s="1"/>
      </tp>
      <tp>
        <v>6.1829999999999998</v>
        <stp/>
        <stp>P</stp>
        <stp>0</stp>
        <stp>IR</stp>
        <stp>BONDAVG47436</stp>
        <stp>20년이하(당일)</stp>
        <stp/>
        <stp/>
        <tr r="U312" s="1"/>
      </tp>
      <tp>
        <v>6.4889999999999999</v>
        <stp/>
        <stp>P</stp>
        <stp>0</stp>
        <stp>IR</stp>
        <stp>BONDAVG12432</stp>
        <stp>20년이하(당일)</stp>
        <stp/>
        <stp/>
        <tr r="U238" s="1"/>
      </tp>
      <tp>
        <v>6.3520000000000003</v>
        <stp/>
        <stp>P</stp>
        <stp>0</stp>
        <stp>IR</stp>
        <stp>BONDAVG55766</stp>
        <stp>15년이하(당일)</stp>
        <stp/>
        <stp/>
        <tr r="T329" s="1"/>
      </tp>
      <tp t="s">
        <v/>
        <stp/>
        <stp>P</stp>
        <stp>0</stp>
        <stp>IR</stp>
        <stp>BONDAVG00530</stp>
        <stp>30년이하(당일)</stp>
        <stp/>
        <stp/>
        <tr r="V62" s="1"/>
      </tp>
      <tp t="s">
        <v/>
        <stp/>
        <stp>P</stp>
        <stp>0</stp>
        <stp>IR</stp>
        <stp>BONDAVG41534</stp>
        <stp>30년이하(당일)</stp>
        <stp/>
        <stp/>
        <tr r="V292" s="1"/>
      </tp>
      <tp>
        <v>3.7610000000000001</v>
        <stp/>
        <stp>P</stp>
        <stp>0</stp>
        <stp>IR</stp>
        <stp>BONDAVG03430</stp>
        <stp>20년이하(당일)</stp>
        <stp/>
        <stp/>
        <tr r="U146" s="1"/>
      </tp>
      <tp t="s">
        <v/>
        <stp/>
        <stp>P</stp>
        <stp>0</stp>
        <stp>IR</stp>
        <stp>BONDAVG59534</stp>
        <stp>30년이하(당일)</stp>
        <stp/>
        <stp/>
        <tr r="V341" s="1"/>
      </tp>
      <tp t="s">
        <v/>
        <stp/>
        <stp>P</stp>
        <stp>0</stp>
        <stp>IR</stp>
        <stp>BONDAVG06531</stp>
        <stp>30년이하(당일)</stp>
        <stp/>
        <stp/>
        <tr r="V206" s="1"/>
      </tp>
      <tp>
        <v>6.5190000000000001</v>
        <stp/>
        <stp>P</stp>
        <stp>0</stp>
        <stp>IR</stp>
        <stp>BONDAVG56434</stp>
        <stp>20년이하(당일)</stp>
        <stp/>
        <stp/>
        <tr r="U333" s="1"/>
      </tp>
      <tp t="s">
        <v/>
        <stp/>
        <stp>P</stp>
        <stp>0</stp>
        <stp>IR</stp>
        <stp>BONDAVG00538</stp>
        <stp>30년이하(당일)</stp>
        <stp/>
        <stp/>
        <tr r="V63" s="1"/>
      </tp>
      <tp>
        <v>5.9560000000000004</v>
        <stp/>
        <stp>P</stp>
        <stp>0</stp>
        <stp>IR</stp>
        <stp>BONDAVG00769</stp>
        <stp>15년이하(당일)</stp>
        <stp/>
        <stp/>
        <tr r="T75" s="1"/>
      </tp>
      <tp>
        <v>5.6840000000000002</v>
        <stp/>
        <stp>P</stp>
        <stp>0</stp>
        <stp>IR</stp>
        <stp>BONDAVG13768</stp>
        <stp>15년이하(당일)</stp>
        <stp/>
        <stp/>
        <tr r="T250" s="1"/>
      </tp>
      <tp>
        <v>4.7770000000000001</v>
        <stp/>
        <stp>P</stp>
        <stp>0</stp>
        <stp>IR</stp>
        <stp>BONDAVG40772</stp>
        <stp>15년이하(당일)</stp>
        <stp/>
        <stp/>
        <tr r="T288" s="1"/>
      </tp>
      <tp>
        <v>3.3260000000000001</v>
        <stp/>
        <stp>P</stp>
        <stp>0</stp>
        <stp>IR</stp>
        <stp>BONDAVG03776</stp>
        <stp>15년이하(당일)</stp>
        <stp/>
        <stp/>
        <tr r="T153" s="1"/>
      </tp>
      <tp>
        <v>3.3119999999999998</v>
        <stp/>
        <stp>P</stp>
        <stp>0</stp>
        <stp>IR</stp>
        <stp>BONDAVG14727</stp>
        <stp>10년이하(당일)</stp>
        <stp/>
        <stp/>
        <tr r="S258" s="1"/>
      </tp>
      <tp t="s">
        <v/>
        <stp/>
        <stp>P</stp>
        <stp>0</stp>
        <stp>IR</stp>
        <stp>BONDAVG00527</stp>
        <stp>30년이하(당일)</stp>
        <stp/>
        <stp/>
        <tr r="V60" s="1"/>
      </tp>
      <tp>
        <v>3.597</v>
        <stp/>
        <stp>P</stp>
        <stp>0</stp>
        <stp>IR</stp>
        <stp>BONDAVG12425</stp>
        <stp>20년이하(당일)</stp>
        <stp/>
        <stp/>
        <tr r="U237" s="1"/>
      </tp>
      <tp>
        <v>5.0780000000000003</v>
        <stp/>
        <stp>P</stp>
        <stp>0</stp>
        <stp>IR</stp>
        <stp>BONDAVG14723</stp>
        <stp>10년이하(당일)</stp>
        <stp/>
        <stp/>
        <tr r="S257" s="1"/>
      </tp>
      <tp>
        <v>3.3069999999999999</v>
        <stp/>
        <stp>P</stp>
        <stp>0</stp>
        <stp>IR</stp>
        <stp>BONDAVG03523</stp>
        <stp>30년이하(당일)</stp>
        <stp/>
        <stp/>
        <tr r="V148" s="1"/>
      </tp>
      <tp>
        <v>6.9180000000000001</v>
        <stp/>
        <stp>P</stp>
        <stp>0</stp>
        <stp>IR</stp>
        <stp>BONDAVG13422</stp>
        <stp>20년이하(당일)</stp>
        <stp/>
        <stp/>
        <tr r="U248" s="1"/>
      </tp>
      <tp>
        <v>3.8460000000000001</v>
        <stp/>
        <stp>P</stp>
        <stp>0</stp>
        <stp>IR</stp>
        <stp>BONDAVG05773</stp>
        <stp>15년이하(당일)</stp>
        <stp/>
        <stp/>
        <tr r="T200" s="1"/>
      </tp>
      <tp t="s">
        <v/>
        <stp/>
        <stp>P</stp>
        <stp>0</stp>
        <stp>IR</stp>
        <stp>BONDAVG66525</stp>
        <stp>30년이하(당일)</stp>
        <stp/>
        <stp/>
        <tr r="V359" s="1"/>
      </tp>
      <tp t="s">
        <v/>
        <stp/>
        <stp>P</stp>
        <stp>0</stp>
        <stp>IR</stp>
        <stp>BONDAVG00528</stp>
        <stp>30년이하(당일)</stp>
        <stp/>
        <stp/>
        <tr r="V61" s="1"/>
      </tp>
      <tp>
        <v>6.3289999999999997</v>
        <stp/>
        <stp>P</stp>
        <stp>0</stp>
        <stp>IR</stp>
        <stp>BONDAVG00456</stp>
        <stp>20년이하(당일)</stp>
        <stp/>
        <stp/>
        <tr r="U53" s="1"/>
      </tp>
      <tp>
        <v>4.7919999999999998</v>
        <stp/>
        <stp>P</stp>
        <stp>0</stp>
        <stp>IR</stp>
        <stp>BONDAVG00707</stp>
        <stp>15년이하(당일)</stp>
        <stp/>
        <stp/>
        <tr r="T73" s="1"/>
      </tp>
      <tp>
        <v>4.444</v>
        <stp/>
        <stp>P</stp>
        <stp>0</stp>
        <stp>IR</stp>
        <stp>BONDAVG11456</stp>
        <stp>20년이하(당일)</stp>
        <stp/>
        <stp/>
        <tr r="U227" s="1"/>
      </tp>
      <tp>
        <v>5.3860000000000001</v>
        <stp/>
        <stp>P</stp>
        <stp>0</stp>
        <stp>IR</stp>
        <stp>BONDAVG03757</stp>
        <stp>10년이하(당일)</stp>
        <stp/>
        <stp/>
        <tr r="S152" s="1"/>
      </tp>
      <tp>
        <v>3.379</v>
        <stp/>
        <stp>P</stp>
        <stp>0</stp>
        <stp>IR</stp>
        <stp>BONDAVG53551</stp>
        <stp>30년이하(당일)</stp>
        <stp/>
        <stp/>
        <tr r="V322" s="1"/>
      </tp>
      <tp>
        <v>6.5890000000000004</v>
        <stp/>
        <stp>P</stp>
        <stp>0</stp>
        <stp>IR</stp>
        <stp>BONDAVG65452</stp>
        <stp>20년이하(당일)</stp>
        <stp/>
        <stp/>
        <tr r="U356" s="1"/>
      </tp>
      <tp>
        <v>5.7880000000000003</v>
        <stp/>
        <stp>P</stp>
        <stp>0</stp>
        <stp>IR</stp>
        <stp>BONDAVG64755</stp>
        <stp>10년이하(당일)</stp>
        <stp/>
        <stp/>
        <tr r="S353" s="1"/>
      </tp>
      <tp>
        <v>4.1559999999999997</v>
        <stp/>
        <stp>P</stp>
        <stp>0</stp>
        <stp>IR</stp>
        <stp>BONDAVG06753</stp>
        <stp>10년이하(당일)</stp>
        <stp/>
        <stp/>
        <tr r="S209" s="1"/>
      </tp>
      <tp>
        <v>4.9000000000000004</v>
        <stp/>
        <stp>P</stp>
        <stp>0</stp>
        <stp>IR</stp>
        <stp>BONDAVG66755</stp>
        <stp>10년이하(당일)</stp>
        <stp/>
        <stp/>
        <tr r="S362" s="1"/>
      </tp>
      <tp>
        <v>3.77</v>
        <stp/>
        <stp>P</stp>
        <stp>0</stp>
        <stp>IR</stp>
        <stp>BONDAVG62757</stp>
        <stp>10년이하(당일)</stp>
        <stp/>
        <stp/>
        <tr r="S347" s="1"/>
      </tp>
      <tp>
        <v>5.1550000000000002</v>
        <stp/>
        <stp>P</stp>
        <stp>0</stp>
        <stp>IR</stp>
        <stp>BONDAVG10747</stp>
        <stp>10년이하(당일)</stp>
        <stp/>
        <stp/>
        <tr r="S224" s="1"/>
      </tp>
      <tp>
        <v>4.8019999999999996</v>
        <stp/>
        <stp>P</stp>
        <stp>0</stp>
        <stp>IR</stp>
        <stp>BONDAVG19746</stp>
        <stp>10년이하(당일)</stp>
        <stp/>
        <stp/>
        <tr r="S281" s="1"/>
      </tp>
      <tp>
        <v>3.278</v>
        <stp/>
        <stp>P</stp>
        <stp>0</stp>
        <stp>IR</stp>
        <stp>BONDAVG41543</stp>
        <stp>30년이하(당일)</stp>
        <stp/>
        <stp/>
        <tr r="V293" s="1"/>
      </tp>
      <tp>
        <v>5.173</v>
        <stp/>
        <stp>P</stp>
        <stp>0</stp>
        <stp>IR</stp>
        <stp>BONDAVG46443</stp>
        <stp>20년이하(당일)</stp>
        <stp/>
        <stp/>
        <tr r="U307" s="1"/>
      </tp>
      <tp>
        <v>5.4669999999999996</v>
        <stp/>
        <stp>P</stp>
        <stp>0</stp>
        <stp>IR</stp>
        <stp>BONDAVG41440</stp>
        <stp>20년이하(당일)</stp>
        <stp/>
        <stp/>
        <tr r="U291" s="1"/>
      </tp>
      <tp>
        <v>5.3479999999999999</v>
        <stp/>
        <stp>P</stp>
        <stp>0</stp>
        <stp>IR</stp>
        <stp>BONDAVG12715</stp>
        <stp>15년이하(당일)</stp>
        <stp/>
        <stp/>
        <tr r="T243" s="1"/>
      </tp>
      <tp>
        <v>5.87</v>
        <stp/>
        <stp>P</stp>
        <stp>0</stp>
        <stp>IR</stp>
        <stp>BONDAVG17445</stp>
        <stp>20년이하(당일)</stp>
        <stp/>
        <stp/>
        <tr r="U264" s="1"/>
      </tp>
      <tp t="s">
        <v/>
        <stp/>
        <stp>P</stp>
        <stp>0</stp>
        <stp>IR</stp>
        <stp>BONDAVG12544</stp>
        <stp>30년이하(당일)</stp>
        <stp/>
        <stp/>
        <tr r="V240" s="1"/>
      </tp>
      <tp>
        <v>5.2830000000000004</v>
        <stp/>
        <stp>P</stp>
        <stp>0</stp>
        <stp>IR</stp>
        <stp>BONDAVG03713</stp>
        <stp>15년이하(당일)</stp>
        <stp/>
        <stp/>
        <tr r="T151" s="1"/>
      </tp>
      <tp>
        <v>8.34</v>
        <stp/>
        <stp>P</stp>
        <stp>0</stp>
        <stp>IR</stp>
        <stp>BONDAVG05740</stp>
        <stp>10년이하(당일)</stp>
        <stp/>
        <stp/>
        <tr r="S199" s="1"/>
      </tp>
      <tp t="s">
        <v/>
        <stp/>
        <stp>P</stp>
        <stp>0</stp>
        <stp>IR</stp>
        <stp>BONDAVG55545</stp>
        <stp>30년이하(당일)</stp>
        <stp/>
        <stp/>
        <tr r="V328" s="1"/>
      </tp>
      <tp t="s">
        <v/>
        <stp/>
        <stp>P</stp>
        <stp>0</stp>
        <stp>IR</stp>
        <stp>BONDAVG18540</stp>
        <stp>30년이하(당일)</stp>
        <stp/>
        <stp/>
        <tr r="V273" s="1"/>
      </tp>
      <tp>
        <v>3.8450000000000002</v>
        <stp/>
        <stp>P</stp>
        <stp>0</stp>
        <stp>IR</stp>
        <stp>BONDAVG66748</stp>
        <stp>10년이하(당일)</stp>
        <stp/>
        <stp/>
        <tr r="S361" s="1"/>
      </tp>
      <tp>
        <v>4.2859999999999996</v>
        <stp/>
        <stp>P</stp>
        <stp>0</stp>
        <stp>IR</stp>
        <stp>BONDAVG40772</stp>
        <stp>10년이하(당일)</stp>
        <stp/>
        <stp/>
        <tr r="S288" s="1"/>
      </tp>
      <tp>
        <v>3.407</v>
        <stp/>
        <stp>P</stp>
        <stp>0</stp>
        <stp>IR</stp>
        <stp>BONDAVG01576</stp>
        <stp>30년이하(당일)</stp>
        <stp/>
        <stp/>
        <tr r="V98" s="1"/>
      </tp>
      <tp>
        <v>3.3090000000000002</v>
        <stp/>
        <stp>P</stp>
        <stp>0</stp>
        <stp>IR</stp>
        <stp>BONDAVG03776</stp>
        <stp>10년이하(당일)</stp>
        <stp/>
        <stp/>
        <tr r="S153" s="1"/>
      </tp>
      <tp>
        <v>3.3330000000000002</v>
        <stp/>
        <stp>P</stp>
        <stp>0</stp>
        <stp>IR</stp>
        <stp>BONDAVG14727</stp>
        <stp>15년이하(당일)</stp>
        <stp/>
        <stp/>
        <tr r="T258" s="1"/>
      </tp>
      <tp t="s">
        <v/>
        <stp/>
        <stp>P</stp>
        <stp>0</stp>
        <stp>IR</stp>
        <stp>BONDAVG17577</stp>
        <stp>30년이하(당일)</stp>
        <stp/>
        <stp/>
        <tr r="V266" s="1"/>
      </tp>
      <tp t="s">
        <v/>
        <stp/>
        <stp>P</stp>
        <stp>0</stp>
        <stp>IR</stp>
        <stp>BONDAVG50572</stp>
        <stp>30년이하(당일)</stp>
        <stp/>
        <stp/>
        <tr r="V313" s="1"/>
      </tp>
      <tp>
        <v>3.2770000000000001</v>
        <stp/>
        <stp>P</stp>
        <stp>0</stp>
        <stp>IR</stp>
        <stp>BONDAVG08572</stp>
        <stp>30년이하(당일)</stp>
        <stp/>
        <stp/>
        <tr r="V213" s="1"/>
      </tp>
      <tp>
        <v>5.5460000000000003</v>
        <stp/>
        <stp>P</stp>
        <stp>0</stp>
        <stp>IR</stp>
        <stp>BONDAVG14723</stp>
        <stp>15년이하(당일)</stp>
        <stp/>
        <stp/>
        <tr r="T257" s="1"/>
      </tp>
      <tp t="s">
        <v/>
        <stp/>
        <stp>P</stp>
        <stp>0</stp>
        <stp>IR</stp>
        <stp>BONDAVG06572</stp>
        <stp>30년이하(당일)</stp>
        <stp/>
        <stp/>
        <tr r="V208" s="1"/>
      </tp>
      <tp t="s">
        <v/>
        <stp/>
        <stp>P</stp>
        <stp>0</stp>
        <stp>IR</stp>
        <stp>BONDAVG08573</stp>
        <stp>30년이하(당일)</stp>
        <stp/>
        <stp/>
        <tr r="V214" s="1"/>
      </tp>
      <tp>
        <v>3.6379999999999999</v>
        <stp/>
        <stp>P</stp>
        <stp>0</stp>
        <stp>IR</stp>
        <stp>BONDAVG05773</stp>
        <stp>10년이하(당일)</stp>
        <stp/>
        <stp/>
        <tr r="S200" s="1"/>
      </tp>
      <tp>
        <v>6.4480000000000004</v>
        <stp/>
        <stp>P</stp>
        <stp>0</stp>
        <stp>IR</stp>
        <stp>BONDAVG00471</stp>
        <stp>20년이하(당일)</stp>
        <stp/>
        <stp/>
        <tr r="U55" s="1"/>
      </tp>
      <tp>
        <v>8.9689999999999994</v>
        <stp/>
        <stp>P</stp>
        <stp>0</stp>
        <stp>IR</stp>
        <stp>BONDAVG01479</stp>
        <stp>20년이하(당일)</stp>
        <stp/>
        <stp/>
        <tr r="U95" s="1"/>
      </tp>
      <tp t="s">
        <v/>
        <stp/>
        <stp>P</stp>
        <stp>0</stp>
        <stp>IR</stp>
        <stp>BONDAVG53563</stp>
        <stp>30년이하(당일)</stp>
        <stp/>
        <stp/>
        <tr r="V323" s="1"/>
      </tp>
      <tp>
        <v>6.0960000000000001</v>
        <stp/>
        <stp>P</stp>
        <stp>0</stp>
        <stp>IR</stp>
        <stp>BONDAVG10766</stp>
        <stp>10년이하(당일)</stp>
        <stp/>
        <stp/>
        <tr r="S225" s="1"/>
      </tp>
      <tp>
        <v>3.4119999999999999</v>
        <stp/>
        <stp>P</stp>
        <stp>0</stp>
        <stp>IR</stp>
        <stp>BONDAVG01767</stp>
        <stp>10년이하(당일)</stp>
        <stp/>
        <stp/>
        <tr r="S102" s="1"/>
      </tp>
      <tp>
        <v>3.323</v>
        <stp/>
        <stp>P</stp>
        <stp>0</stp>
        <stp>IR</stp>
        <stp>BONDAVG61461</stp>
        <stp>20년이하(당일)</stp>
        <stp/>
        <stp/>
        <tr r="U345" s="1"/>
      </tp>
      <tp>
        <v>4.0670000000000002</v>
        <stp/>
        <stp>P</stp>
        <stp>0</stp>
        <stp>IR</stp>
        <stp>BONDAVG19765</stp>
        <stp>10년이하(당일)</stp>
        <stp/>
        <stp/>
        <tr r="S282" s="1"/>
      </tp>
      <tp>
        <v>7.0629999999999997</v>
        <stp/>
        <stp>P</stp>
        <stp>0</stp>
        <stp>IR</stp>
        <stp>BONDAVG00734</stp>
        <stp>15년이하(당일)</stp>
        <stp/>
        <stp/>
        <tr r="T74" s="1"/>
      </tp>
      <tp>
        <v>4.8419999999999996</v>
        <stp/>
        <stp>P</stp>
        <stp>0</stp>
        <stp>IR</stp>
        <stp>BONDAVG17733</stp>
        <stp>15년이하(당일)</stp>
        <stp/>
        <stp/>
        <tr r="T267" s="1"/>
      </tp>
      <tp>
        <v>5.944</v>
        <stp/>
        <stp>P</stp>
        <stp>0</stp>
        <stp>IR</stp>
        <stp>BONDAVG55766</stp>
        <stp>10년이하(당일)</stp>
        <stp/>
        <stp/>
        <tr r="S329" s="1"/>
      </tp>
      <tp t="s">
        <v/>
        <stp/>
        <stp>P</stp>
        <stp>0</stp>
        <stp>IR</stp>
        <stp>BONDAVG00561</stp>
        <stp>30년이하(당일)</stp>
        <stp/>
        <stp/>
        <tr r="V64" s="1"/>
      </tp>
      <tp>
        <v>5.6609999999999996</v>
        <stp/>
        <stp>P</stp>
        <stp>0</stp>
        <stp>IR</stp>
        <stp>BONDAVG01468</stp>
        <stp>20년이하(당일)</stp>
        <stp/>
        <stp/>
        <tr r="U94" s="1"/>
      </tp>
      <tp>
        <v>4.476</v>
        <stp/>
        <stp>P</stp>
        <stp>0</stp>
        <stp>IR</stp>
        <stp>BONDAVG00469</stp>
        <stp>20년이하(당일)</stp>
        <stp/>
        <stp/>
        <tr r="U54" s="1"/>
      </tp>
      <tp>
        <v>5.48</v>
        <stp/>
        <stp>P</stp>
        <stp>0</stp>
        <stp>IR</stp>
        <stp>BONDAVG00769</stp>
        <stp>10년이하(당일)</stp>
        <stp/>
        <stp/>
        <tr r="S75" s="1"/>
      </tp>
      <tp>
        <v>6.2489999999999997</v>
        <stp/>
        <stp>P</stp>
        <stp>0</stp>
        <stp>IR</stp>
        <stp>BONDAVG12468</stp>
        <stp>20년이하(당일)</stp>
        <stp/>
        <stp/>
        <tr r="U239" s="1"/>
      </tp>
      <tp>
        <v>5.1920000000000002</v>
        <stp/>
        <stp>P</stp>
        <stp>0</stp>
        <stp>IR</stp>
        <stp>BONDAVG13768</stp>
        <stp>10년이하(당일)</stp>
        <stp/>
        <stp/>
        <tr r="S250" s="1"/>
      </tp>
      <tp t="s">
        <v/>
        <stp/>
        <stp>P</stp>
        <stp>0</stp>
        <stp>IR</stp>
        <stp>BONDAVG69138</stp>
        <stp>채권그룹</stp>
        <stp/>
        <stp/>
        <tr r="P2128" s="3"/>
      </tp>
      <tp t="s">
        <v/>
        <stp/>
        <stp>P</stp>
        <stp>0</stp>
        <stp>IR</stp>
        <stp>BONDAVG69135</stp>
        <stp>채권그룹</stp>
        <stp/>
        <stp/>
        <tr r="P2125" s="3"/>
      </tp>
      <tp t="s">
        <v/>
        <stp/>
        <stp>P</stp>
        <stp>0</stp>
        <stp>IR</stp>
        <stp>BONDAVG69134</stp>
        <stp>채권그룹</stp>
        <stp/>
        <stp/>
        <tr r="P2124" s="3"/>
      </tp>
      <tp t="s">
        <v/>
        <stp/>
        <stp>P</stp>
        <stp>0</stp>
        <stp>IR</stp>
        <stp>BONDAVG69137</stp>
        <stp>채권그룹</stp>
        <stp/>
        <stp/>
        <tr r="P2127" s="3"/>
      </tp>
      <tp t="s">
        <v/>
        <stp/>
        <stp>P</stp>
        <stp>0</stp>
        <stp>IR</stp>
        <stp>BONDAVG69136</stp>
        <stp>채권그룹</stp>
        <stp/>
        <stp/>
        <tr r="P2126" s="3"/>
      </tp>
      <tp t="s">
        <v/>
        <stp/>
        <stp>P</stp>
        <stp>0</stp>
        <stp>IR</stp>
        <stp>BONDAVG69131</stp>
        <stp>채권그룹</stp>
        <stp/>
        <stp/>
        <tr r="P2121" s="3"/>
      </tp>
      <tp t="s">
        <v/>
        <stp/>
        <stp>P</stp>
        <stp>0</stp>
        <stp>IR</stp>
        <stp>BONDAVG69130</stp>
        <stp>채권그룹</stp>
        <stp/>
        <stp/>
        <tr r="P2120" s="3"/>
      </tp>
      <tp t="s">
        <v/>
        <stp/>
        <stp>P</stp>
        <stp>0</stp>
        <stp>IR</stp>
        <stp>BONDAVG69133</stp>
        <stp>채권그룹</stp>
        <stp/>
        <stp/>
        <tr r="P2123" s="3"/>
      </tp>
      <tp t="s">
        <v/>
        <stp/>
        <stp>P</stp>
        <stp>0</stp>
        <stp>IR</stp>
        <stp>BONDAVG69132</stp>
        <stp>채권그룹</stp>
        <stp/>
        <stp/>
        <tr r="P2122" s="3"/>
      </tp>
      <tp t="s">
        <v/>
        <stp/>
        <stp>P</stp>
        <stp>0</stp>
        <stp>IR</stp>
        <stp>BONDAVGA9127</stp>
        <stp>채권그룹</stp>
        <stp/>
        <stp/>
        <tr r="P5089" s="3"/>
      </tp>
      <tp t="s">
        <v/>
        <stp/>
        <stp>P</stp>
        <stp>0</stp>
        <stp>IR</stp>
        <stp>BONDAVG69129</stp>
        <stp>채권그룹</stp>
        <stp/>
        <stp/>
        <tr r="P2119" s="3"/>
      </tp>
      <tp t="s">
        <v/>
        <stp/>
        <stp>P</stp>
        <stp>0</stp>
        <stp>IR</stp>
        <stp>BONDAVG69128</stp>
        <stp>채권그룹</stp>
        <stp/>
        <stp/>
        <tr r="P2118" s="3"/>
      </tp>
      <tp t="s">
        <v/>
        <stp/>
        <stp>P</stp>
        <stp>0</stp>
        <stp>IR</stp>
        <stp>BONDAVG69125</stp>
        <stp>채권그룹</stp>
        <stp/>
        <stp/>
        <tr r="P2115" s="3"/>
      </tp>
      <tp t="s">
        <v/>
        <stp/>
        <stp>P</stp>
        <stp>0</stp>
        <stp>IR</stp>
        <stp>BONDAVG69124</stp>
        <stp>채권그룹</stp>
        <stp/>
        <stp/>
        <tr r="P2114" s="3"/>
      </tp>
      <tp t="s">
        <v/>
        <stp/>
        <stp>P</stp>
        <stp>0</stp>
        <stp>IR</stp>
        <stp>BONDAVG69127</stp>
        <stp>채권그룹</stp>
        <stp/>
        <stp/>
        <tr r="P2117" s="3"/>
      </tp>
      <tp t="s">
        <v/>
        <stp/>
        <stp>P</stp>
        <stp>0</stp>
        <stp>IR</stp>
        <stp>BONDAVG69126</stp>
        <stp>채권그룹</stp>
        <stp/>
        <stp/>
        <tr r="P2116" s="3"/>
      </tp>
      <tp t="s">
        <v/>
        <stp/>
        <stp>P</stp>
        <stp>0</stp>
        <stp>IR</stp>
        <stp>BONDAVG19126</stp>
        <stp>채권그룹</stp>
        <stp/>
        <stp/>
        <tr r="P381" s="3"/>
      </tp>
      <tp t="s">
        <v xml:space="preserve"> </v>
        <stp/>
        <stp>P</stp>
        <stp>0</stp>
        <stp>IR</stp>
        <stp>BONDAVG19111</stp>
        <stp>채권그룹</stp>
        <stp/>
        <stp/>
        <tr r="P5002" s="3"/>
      </tp>
      <tp t="s">
        <v/>
        <stp/>
        <stp>P</stp>
        <stp>0</stp>
        <stp>IR</stp>
        <stp>BONDAVG69174</stp>
        <stp>채권그룹</stp>
        <stp/>
        <stp/>
        <tr r="P2140" s="3"/>
      </tp>
      <tp t="s">
        <v/>
        <stp/>
        <stp>P</stp>
        <stp>0</stp>
        <stp>IR</stp>
        <stp>BONDAVG69171</stp>
        <stp>채권그룹</stp>
        <stp/>
        <stp/>
        <tr r="P2137" s="3"/>
      </tp>
      <tp t="s">
        <v/>
        <stp/>
        <stp>P</stp>
        <stp>0</stp>
        <stp>IR</stp>
        <stp>BONDAVG69170</stp>
        <stp>채권그룹</stp>
        <stp/>
        <stp/>
        <tr r="P2136" s="3"/>
      </tp>
      <tp t="s">
        <v/>
        <stp/>
        <stp>P</stp>
        <stp>0</stp>
        <stp>IR</stp>
        <stp>BONDAVG69173</stp>
        <stp>채권그룹</stp>
        <stp/>
        <stp/>
        <tr r="P2139" s="3"/>
      </tp>
      <tp t="s">
        <v/>
        <stp/>
        <stp>P</stp>
        <stp>0</stp>
        <stp>IR</stp>
        <stp>BONDAVG69172</stp>
        <stp>채권그룹</stp>
        <stp/>
        <stp/>
        <tr r="P2138" s="3"/>
      </tp>
      <tp t="s">
        <v/>
        <stp/>
        <stp>P</stp>
        <stp>0</stp>
        <stp>IR</stp>
        <stp>BONDAVG69169</stp>
        <stp>채권그룹</stp>
        <stp/>
        <stp/>
        <tr r="P2135" s="3"/>
      </tp>
      <tp t="s">
        <v/>
        <stp/>
        <stp>P</stp>
        <stp>0</stp>
        <stp>IR</stp>
        <stp>BONDAVG69168</stp>
        <stp>채권그룹</stp>
        <stp/>
        <stp/>
        <tr r="P2134" s="3"/>
      </tp>
      <tp t="s">
        <v/>
        <stp/>
        <stp>P</stp>
        <stp>0</stp>
        <stp>IR</stp>
        <stp>BONDAVG59169</stp>
        <stp>채권그룹</stp>
        <stp/>
        <stp/>
        <tr r="P951" s="3"/>
      </tp>
      <tp t="s">
        <v/>
        <stp/>
        <stp>P</stp>
        <stp>0</stp>
        <stp>IR</stp>
        <stp>BONDAVG69165</stp>
        <stp>채권그룹</stp>
        <stp/>
        <stp/>
        <tr r="P2131" s="3"/>
      </tp>
      <tp t="s">
        <v/>
        <stp/>
        <stp>P</stp>
        <stp>0</stp>
        <stp>IR</stp>
        <stp>BONDAVG69164</stp>
        <stp>채권그룹</stp>
        <stp/>
        <stp/>
        <tr r="P2130" s="3"/>
      </tp>
      <tp t="s">
        <v/>
        <stp/>
        <stp>P</stp>
        <stp>0</stp>
        <stp>IR</stp>
        <stp>BONDAVG69167</stp>
        <stp>채권그룹</stp>
        <stp/>
        <stp/>
        <tr r="P2133" s="3"/>
      </tp>
      <tp t="s">
        <v/>
        <stp/>
        <stp>P</stp>
        <stp>0</stp>
        <stp>IR</stp>
        <stp>BONDAVG69166</stp>
        <stp>채권그룹</stp>
        <stp/>
        <stp/>
        <tr r="P2132" s="3"/>
      </tp>
      <tp t="s">
        <v/>
        <stp/>
        <stp>P</stp>
        <stp>0</stp>
        <stp>IR</stp>
        <stp>BONDAVG69163</stp>
        <stp>채권그룹</stp>
        <stp/>
        <stp/>
        <tr r="P2129" s="3"/>
      </tp>
      <tp t="s">
        <v/>
        <stp/>
        <stp>P</stp>
        <stp>0</stp>
        <stp>IR</stp>
        <stp>BONDAVGA9190</stp>
        <stp>채권그룹</stp>
        <stp/>
        <stp/>
        <tr r="P4640" s="3"/>
      </tp>
      <tp t="s">
        <v/>
        <stp/>
        <stp>P</stp>
        <stp>0</stp>
        <stp>IR</stp>
        <stp>BONDAVG09199</stp>
        <stp>채권그룹</stp>
        <stp/>
        <stp/>
        <tr r="P4943" s="3"/>
      </tp>
      <tp t="s">
        <v>공모/무보증A+</v>
        <stp/>
        <stp>P</stp>
        <stp>0</stp>
        <stp>IR</stp>
        <stp>BONDAVG09197</stp>
        <stp>채권그룹</stp>
        <stp/>
        <stp/>
        <tr r="F219" s="1"/>
        <tr r="P283" s="3"/>
      </tp>
      <tp t="s">
        <v/>
        <stp/>
        <stp>P</stp>
        <stp>0</stp>
        <stp>IR</stp>
        <stp>BONDAVGX9181</stp>
        <stp>채권그룹</stp>
        <stp/>
        <stp/>
        <tr r="P6584" s="3"/>
      </tp>
      <tp t="s">
        <v/>
        <stp/>
        <stp>P</stp>
        <stp>0</stp>
        <stp>IR</stp>
        <stp>BONDAVG59182</stp>
        <stp>채권그룹</stp>
        <stp/>
        <stp/>
        <tr r="P6838" s="3"/>
      </tp>
      <tp t="s">
        <v/>
        <stp/>
        <stp>P</stp>
        <stp>0</stp>
        <stp>IR</stp>
        <stp>BONDAVG59183</stp>
        <stp>채권그룹</stp>
        <stp/>
        <stp/>
        <tr r="P6839" s="3"/>
      </tp>
      <tp t="s">
        <v/>
        <stp/>
        <stp>P</stp>
        <stp>0</stp>
        <stp>IR</stp>
        <stp>BONDAVG69038</stp>
        <stp>채권그룹</stp>
        <stp/>
        <stp/>
        <tr r="P2105" s="3"/>
      </tp>
      <tp t="s">
        <v/>
        <stp/>
        <stp>P</stp>
        <stp>0</stp>
        <stp>IR</stp>
        <stp>BONDAVG69035</stp>
        <stp>채권그룹</stp>
        <stp/>
        <stp/>
        <tr r="P2102" s="3"/>
      </tp>
      <tp t="s">
        <v/>
        <stp/>
        <stp>P</stp>
        <stp>0</stp>
        <stp>IR</stp>
        <stp>BONDAVG69034</stp>
        <stp>채권그룹</stp>
        <stp/>
        <stp/>
        <tr r="P2101" s="3"/>
      </tp>
      <tp t="s">
        <v/>
        <stp/>
        <stp>P</stp>
        <stp>0</stp>
        <stp>IR</stp>
        <stp>BONDAVG59034</stp>
        <stp>채권그룹</stp>
        <stp/>
        <stp/>
        <tr r="P950" s="3"/>
      </tp>
      <tp t="s">
        <v/>
        <stp/>
        <stp>P</stp>
        <stp>0</stp>
        <stp>IR</stp>
        <stp>BONDAVG69037</stp>
        <stp>채권그룹</stp>
        <stp/>
        <stp/>
        <tr r="P2104" s="3"/>
      </tp>
      <tp t="s">
        <v/>
        <stp/>
        <stp>P</stp>
        <stp>0</stp>
        <stp>IR</stp>
        <stp>BONDAVG69036</stp>
        <stp>채권그룹</stp>
        <stp/>
        <stp/>
        <tr r="P2103" s="3"/>
      </tp>
      <tp t="s">
        <v/>
        <stp/>
        <stp>P</stp>
        <stp>0</stp>
        <stp>IR</stp>
        <stp>BONDAVG69031</stp>
        <stp>채권그룹</stp>
        <stp/>
        <stp/>
        <tr r="P2098" s="3"/>
      </tp>
      <tp t="s">
        <v/>
        <stp/>
        <stp>P</stp>
        <stp>0</stp>
        <stp>IR</stp>
        <stp>BONDAVG69030</stp>
        <stp>채권그룹</stp>
        <stp/>
        <stp/>
        <tr r="P2097" s="3"/>
      </tp>
      <tp t="s">
        <v/>
        <stp/>
        <stp>P</stp>
        <stp>0</stp>
        <stp>IR</stp>
        <stp>BONDAVG69033</stp>
        <stp>채권그룹</stp>
        <stp/>
        <stp/>
        <tr r="P2100" s="3"/>
      </tp>
      <tp t="s">
        <v/>
        <stp/>
        <stp>P</stp>
        <stp>0</stp>
        <stp>IR</stp>
        <stp>BONDAVG69032</stp>
        <stp>채권그룹</stp>
        <stp/>
        <stp/>
        <tr r="P2099" s="3"/>
      </tp>
      <tp t="s">
        <v/>
        <stp/>
        <stp>P</stp>
        <stp>0</stp>
        <stp>IR</stp>
        <stp>BONDAVGX9023</stp>
        <stp>채권그룹</stp>
        <stp/>
        <stp/>
        <tr r="P6583" s="3"/>
      </tp>
      <tp t="s">
        <v/>
        <stp/>
        <stp>P</stp>
        <stp>0</stp>
        <stp>IR</stp>
        <stp>BONDAVG69029</stp>
        <stp>채권그룹</stp>
        <stp/>
        <stp/>
        <tr r="P2096" s="3"/>
      </tp>
      <tp t="s">
        <v/>
        <stp/>
        <stp>P</stp>
        <stp>0</stp>
        <stp>IR</stp>
        <stp>BONDAVG69028</stp>
        <stp>채권그룹</stp>
        <stp/>
        <stp/>
        <tr r="P2095" s="3"/>
      </tp>
      <tp t="s">
        <v/>
        <stp/>
        <stp>P</stp>
        <stp>0</stp>
        <stp>IR</stp>
        <stp>BONDAVG69027</stp>
        <stp>채권그룹</stp>
        <stp/>
        <stp/>
        <tr r="P2094" s="3"/>
      </tp>
      <tp t="s">
        <v/>
        <stp/>
        <stp>P</stp>
        <stp>0</stp>
        <stp>IR</stp>
        <stp>BONDAVG69026</stp>
        <stp>채권그룹</stp>
        <stp/>
        <stp/>
        <tr r="P2093" s="3"/>
      </tp>
      <tp t="s">
        <v xml:space="preserve"> </v>
        <stp/>
        <stp>P</stp>
        <stp>0</stp>
        <stp>IR</stp>
        <stp>BONDAVG59021</stp>
        <stp>채권그룹</stp>
        <stp/>
        <stp/>
        <tr r="P5063" s="3"/>
      </tp>
      <tp t="s">
        <v/>
        <stp/>
        <stp>P</stp>
        <stp>0</stp>
        <stp>IR</stp>
        <stp>BONDAVG69017</stp>
        <stp>채권그룹</stp>
        <stp/>
        <stp/>
        <tr r="P2092" s="3"/>
      </tp>
      <tp t="s">
        <v xml:space="preserve"> </v>
        <stp/>
        <stp>P</stp>
        <stp>0</stp>
        <stp>IR</stp>
        <stp>BONDAVG09003</stp>
        <stp>채권그룹</stp>
        <stp/>
        <stp/>
        <tr r="P4941" s="3"/>
      </tp>
      <tp t="s">
        <v>공모/무보증AA0</v>
        <stp/>
        <stp>P</stp>
        <stp>0</stp>
        <stp>IR</stp>
        <stp>BONDAVG09006</stp>
        <stp>채권그룹</stp>
        <stp/>
        <stp/>
        <tr r="F218" s="1"/>
        <tr r="P282" s="3"/>
      </tp>
      <tp t="s">
        <v>기타금융채AA-</v>
        <stp/>
        <stp>P</stp>
        <stp>0</stp>
        <stp>IR</stp>
        <stp>BONDAVG19070</stp>
        <stp>채권그룹</stp>
        <stp/>
        <stp/>
        <tr r="F277" s="1"/>
        <tr r="P380" s="3"/>
      </tp>
      <tp t="s">
        <v/>
        <stp/>
        <stp>P</stp>
        <stp>0</stp>
        <stp>IR</stp>
        <stp>BONDAVG69068</stp>
        <stp>채권그룹</stp>
        <stp/>
        <stp/>
        <tr r="P2106" s="3"/>
      </tp>
      <tp t="s">
        <v/>
        <stp/>
        <stp>P</stp>
        <stp>0</stp>
        <stp>IR</stp>
        <stp>BONDAVG69090</stp>
        <stp>채권그룹</stp>
        <stp/>
        <stp/>
        <tr r="P6873" s="3"/>
      </tp>
      <tp t="s">
        <v/>
        <stp/>
        <stp>P</stp>
        <stp>0</stp>
        <stp>IR</stp>
        <stp>BONDAVGA9084</stp>
        <stp>채권그룹</stp>
        <stp/>
        <stp/>
        <tr r="P4639" s="3"/>
      </tp>
      <tp t="s">
        <v/>
        <stp/>
        <stp>P</stp>
        <stp>0</stp>
        <stp>IR</stp>
        <stp>BONDAVG69089</stp>
        <stp>채권그룹</stp>
        <stp/>
        <stp/>
        <tr r="P6872" s="3"/>
      </tp>
      <tp t="s">
        <v/>
        <stp/>
        <stp>P</stp>
        <stp>0</stp>
        <stp>IR</stp>
        <stp>BONDAVG69085</stp>
        <stp>채권그룹</stp>
        <stp/>
        <stp/>
        <tr r="P2112" s="3"/>
      </tp>
      <tp t="s">
        <v/>
        <stp/>
        <stp>P</stp>
        <stp>0</stp>
        <stp>IR</stp>
        <stp>BONDAVG69084</stp>
        <stp>채권그룹</stp>
        <stp/>
        <stp/>
        <tr r="P2111" s="3"/>
      </tp>
      <tp t="s">
        <v/>
        <stp/>
        <stp>P</stp>
        <stp>0</stp>
        <stp>IR</stp>
        <stp>BONDAVG69086</stp>
        <stp>채권그룹</stp>
        <stp/>
        <stp/>
        <tr r="P2113" s="3"/>
      </tp>
      <tp t="s">
        <v/>
        <stp/>
        <stp>P</stp>
        <stp>0</stp>
        <stp>IR</stp>
        <stp>BONDAVG69081</stp>
        <stp>채권그룹</stp>
        <stp/>
        <stp/>
        <tr r="P2108" s="3"/>
      </tp>
      <tp t="s">
        <v/>
        <stp/>
        <stp>P</stp>
        <stp>0</stp>
        <stp>IR</stp>
        <stp>BONDAVG69080</stp>
        <stp>채권그룹</stp>
        <stp/>
        <stp/>
        <tr r="P2107" s="3"/>
      </tp>
      <tp t="s">
        <v/>
        <stp/>
        <stp>P</stp>
        <stp>0</stp>
        <stp>IR</stp>
        <stp>BONDAVG69083</stp>
        <stp>채권그룹</stp>
        <stp/>
        <stp/>
        <tr r="P2110" s="3"/>
      </tp>
      <tp t="s">
        <v/>
        <stp/>
        <stp>P</stp>
        <stp>0</stp>
        <stp>IR</stp>
        <stp>BONDAVG59081</stp>
        <stp>채권그룹</stp>
        <stp/>
        <stp/>
        <tr r="P5064" s="3"/>
      </tp>
      <tp t="s">
        <v/>
        <stp/>
        <stp>P</stp>
        <stp>0</stp>
        <stp>IR</stp>
        <stp>BONDAVG69082</stp>
        <stp>채권그룹</stp>
        <stp/>
        <stp/>
        <tr r="P2109" s="3"/>
      </tp>
      <tp t="s">
        <v/>
        <stp/>
        <stp>P</stp>
        <stp>0</stp>
        <stp>IR</stp>
        <stp>BONDAVGB9327</stp>
        <stp>채권그룹</stp>
        <stp/>
        <stp/>
        <tr r="P4666" s="3"/>
      </tp>
      <tp t="s">
        <v/>
        <stp/>
        <stp>P</stp>
        <stp>0</stp>
        <stp>IR</stp>
        <stp>BONDAVGC9327</stp>
        <stp>채권그룹</stp>
        <stp/>
        <stp/>
        <tr r="P4677" s="3"/>
      </tp>
      <tp t="s">
        <v/>
        <stp/>
        <stp>P</stp>
        <stp>0</stp>
        <stp>IR</stp>
        <stp>BONDAVG69328</stp>
        <stp>채권그룹</stp>
        <stp/>
        <stp/>
        <tr r="P2156" s="3"/>
      </tp>
      <tp t="s">
        <v/>
        <stp/>
        <stp>P</stp>
        <stp>0</stp>
        <stp>IR</stp>
        <stp>BONDAVG69325</stp>
        <stp>채권그룹</stp>
        <stp/>
        <stp/>
        <tr r="P2153" s="3"/>
      </tp>
      <tp t="s">
        <v/>
        <stp/>
        <stp>P</stp>
        <stp>0</stp>
        <stp>IR</stp>
        <stp>BONDAVG49326</stp>
        <stp>채권그룹</stp>
        <stp/>
        <stp/>
        <tr r="P631" s="3"/>
      </tp>
      <tp t="s">
        <v/>
        <stp/>
        <stp>P</stp>
        <stp>0</stp>
        <stp>IR</stp>
        <stp>BONDAVG69324</stp>
        <stp>채권그룹</stp>
        <stp/>
        <stp/>
        <tr r="P2152" s="3"/>
      </tp>
      <tp t="s">
        <v/>
        <stp/>
        <stp>P</stp>
        <stp>0</stp>
        <stp>IR</stp>
        <stp>BONDAVG49325</stp>
        <stp>채권그룹</stp>
        <stp/>
        <stp/>
        <tr r="P630" s="3"/>
      </tp>
      <tp t="s">
        <v/>
        <stp/>
        <stp>P</stp>
        <stp>0</stp>
        <stp>IR</stp>
        <stp>BONDAVG69327</stp>
        <stp>채권그룹</stp>
        <stp/>
        <stp/>
        <tr r="P2155" s="3"/>
      </tp>
      <tp t="s">
        <v/>
        <stp/>
        <stp>P</stp>
        <stp>0</stp>
        <stp>IR</stp>
        <stp>BONDAVG49324</stp>
        <stp>채권그룹</stp>
        <stp/>
        <stp/>
        <tr r="P629" s="3"/>
      </tp>
      <tp t="s">
        <v/>
        <stp/>
        <stp>P</stp>
        <stp>0</stp>
        <stp>IR</stp>
        <stp>BONDAVG69326</stp>
        <stp>채권그룹</stp>
        <stp/>
        <stp/>
        <tr r="P2154" s="3"/>
      </tp>
      <tp t="s">
        <v/>
        <stp/>
        <stp>P</stp>
        <stp>0</stp>
        <stp>IR</stp>
        <stp>BONDAVG69321</stp>
        <stp>채권그룹</stp>
        <stp/>
        <stp/>
        <tr r="P2149" s="3"/>
      </tp>
      <tp t="s">
        <v>은행채AAA</v>
        <stp/>
        <stp>P</stp>
        <stp>0</stp>
        <stp>IR</stp>
        <stp>BONDAVG19327</stp>
        <stp>채권그룹</stp>
        <stp/>
        <stp/>
        <tr r="F279" s="1"/>
        <tr r="P383" s="3"/>
      </tp>
      <tp t="s">
        <v/>
        <stp/>
        <stp>P</stp>
        <stp>0</stp>
        <stp>IR</stp>
        <stp>BONDAVG69320</stp>
        <stp>채권그룹</stp>
        <stp/>
        <stp/>
        <tr r="P2148" s="3"/>
      </tp>
      <tp t="s">
        <v/>
        <stp/>
        <stp>P</stp>
        <stp>0</stp>
        <stp>IR</stp>
        <stp>BONDAVG69323</stp>
        <stp>채권그룹</stp>
        <stp/>
        <stp/>
        <tr r="P2151" s="3"/>
      </tp>
      <tp t="s">
        <v/>
        <stp/>
        <stp>P</stp>
        <stp>0</stp>
        <stp>IR</stp>
        <stp>BONDAVG69322</stp>
        <stp>채권그룹</stp>
        <stp/>
        <stp/>
        <tr r="P2150" s="3"/>
      </tp>
      <tp t="s">
        <v/>
        <stp/>
        <stp>P</stp>
        <stp>0</stp>
        <stp>IR</stp>
        <stp>BONDAVG69319</stp>
        <stp>채권그룹</stp>
        <stp/>
        <stp/>
        <tr r="P2147" s="3"/>
      </tp>
      <tp t="s">
        <v/>
        <stp/>
        <stp>P</stp>
        <stp>0</stp>
        <stp>IR</stp>
        <stp>BONDAVG69318</stp>
        <stp>채권그룹</stp>
        <stp/>
        <stp/>
        <tr r="P2146" s="3"/>
      </tp>
      <tp t="s">
        <v/>
        <stp/>
        <stp>P</stp>
        <stp>0</stp>
        <stp>IR</stp>
        <stp>BONDAVG69317</stp>
        <stp>채권그룹</stp>
        <stp/>
        <stp/>
        <tr r="P2145" s="3"/>
      </tp>
      <tp t="s">
        <v/>
        <stp/>
        <stp>P</stp>
        <stp>0</stp>
        <stp>IR</stp>
        <stp>BONDAVGA9300</stp>
        <stp>채권그룹</stp>
        <stp/>
        <stp/>
        <tr r="P4641" s="3"/>
      </tp>
      <tp t="s">
        <v>공사/공단채AA0</v>
        <stp/>
        <stp>P</stp>
        <stp>0</stp>
        <stp>IR</stp>
        <stp>BONDAVG69301</stp>
        <stp>채권그룹</stp>
        <stp/>
        <stp/>
        <tr r="F366" s="1"/>
        <tr r="P2144" s="3"/>
      </tp>
      <tp t="s">
        <v>공사/공단채AA0</v>
        <stp/>
        <stp>P</stp>
        <stp>0</stp>
        <stp>IR</stp>
        <stp>BONDAVG19305</stp>
        <stp>채권그룹</stp>
        <stp/>
        <stp/>
        <tr r="F278" s="1"/>
        <tr r="P382" s="3"/>
      </tp>
      <tp t="s">
        <v/>
        <stp/>
        <stp>P</stp>
        <stp>0</stp>
        <stp>IR</stp>
        <stp>BONDAVG69375</stp>
        <stp>채권그룹</stp>
        <stp/>
        <stp/>
        <tr r="P2175" s="3"/>
      </tp>
      <tp t="s">
        <v/>
        <stp/>
        <stp>P</stp>
        <stp>0</stp>
        <stp>IR</stp>
        <stp>BONDAVG69374</stp>
        <stp>채권그룹</stp>
        <stp/>
        <stp/>
        <tr r="P2174" s="3"/>
      </tp>
      <tp t="s">
        <v/>
        <stp/>
        <stp>P</stp>
        <stp>0</stp>
        <stp>IR</stp>
        <stp>BONDAVG69377</stp>
        <stp>채권그룹</stp>
        <stp/>
        <stp/>
        <tr r="P2177" s="3"/>
      </tp>
      <tp t="s">
        <v/>
        <stp/>
        <stp>P</stp>
        <stp>0</stp>
        <stp>IR</stp>
        <stp>BONDAVG69376</stp>
        <stp>채권그룹</stp>
        <stp/>
        <stp/>
        <tr r="P2176" s="3"/>
      </tp>
      <tp t="s">
        <v/>
        <stp/>
        <stp>P</stp>
        <stp>0</stp>
        <stp>IR</stp>
        <stp>BONDAVG69371</stp>
        <stp>채권그룹</stp>
        <stp/>
        <stp/>
        <tr r="P2171" s="3"/>
      </tp>
      <tp t="s">
        <v/>
        <stp/>
        <stp>P</stp>
        <stp>0</stp>
        <stp>IR</stp>
        <stp>BONDAVG69370</stp>
        <stp>채권그룹</stp>
        <stp/>
        <stp/>
        <tr r="P2170" s="3"/>
      </tp>
      <tp t="s">
        <v/>
        <stp/>
        <stp>P</stp>
        <stp>0</stp>
        <stp>IR</stp>
        <stp>BONDAVG69373</stp>
        <stp>채권그룹</stp>
        <stp/>
        <stp/>
        <tr r="P2173" s="3"/>
      </tp>
      <tp t="s">
        <v/>
        <stp/>
        <stp>P</stp>
        <stp>0</stp>
        <stp>IR</stp>
        <stp>BONDAVG59371</stp>
        <stp>채권그룹</stp>
        <stp/>
        <stp/>
        <tr r="P967" s="3"/>
      </tp>
      <tp t="s">
        <v/>
        <stp/>
        <stp>P</stp>
        <stp>0</stp>
        <stp>IR</stp>
        <stp>BONDAVG69372</stp>
        <stp>채권그룹</stp>
        <stp/>
        <stp/>
        <tr r="P2172" s="3"/>
      </tp>
      <tp t="s">
        <v/>
        <stp/>
        <stp>P</stp>
        <stp>0</stp>
        <stp>IR</stp>
        <stp>BONDAVG69369</stp>
        <stp>채권그룹</stp>
        <stp/>
        <stp/>
        <tr r="P2169" s="3"/>
      </tp>
      <tp t="s">
        <v/>
        <stp/>
        <stp>P</stp>
        <stp>0</stp>
        <stp>IR</stp>
        <stp>BONDAVG69368</stp>
        <stp>채권그룹</stp>
        <stp/>
        <stp/>
        <tr r="P2168" s="3"/>
      </tp>
      <tp t="s">
        <v/>
        <stp/>
        <stp>P</stp>
        <stp>0</stp>
        <stp>IR</stp>
        <stp>BONDAVG59369</stp>
        <stp>채권그룹</stp>
        <stp/>
        <stp/>
        <tr r="P966" s="3"/>
      </tp>
      <tp t="s">
        <v/>
        <stp/>
        <stp>P</stp>
        <stp>0</stp>
        <stp>IR</stp>
        <stp>BONDAVG69365</stp>
        <stp>채권그룹</stp>
        <stp/>
        <stp/>
        <tr r="P2165" s="3"/>
      </tp>
      <tp t="s">
        <v/>
        <stp/>
        <stp>P</stp>
        <stp>0</stp>
        <stp>IR</stp>
        <stp>BONDAVG69364</stp>
        <stp>채권그룹</stp>
        <stp/>
        <stp/>
        <tr r="P2164" s="3"/>
      </tp>
      <tp t="s">
        <v/>
        <stp/>
        <stp>P</stp>
        <stp>0</stp>
        <stp>IR</stp>
        <stp>BONDAVG69367</stp>
        <stp>채권그룹</stp>
        <stp/>
        <stp/>
        <tr r="P2167" s="3"/>
      </tp>
      <tp t="s">
        <v/>
        <stp/>
        <stp>P</stp>
        <stp>0</stp>
        <stp>IR</stp>
        <stp>BONDAVG69366</stp>
        <stp>채권그룹</stp>
        <stp/>
        <stp/>
        <tr r="P2166" s="3"/>
      </tp>
      <tp t="s">
        <v/>
        <stp/>
        <stp>P</stp>
        <stp>0</stp>
        <stp>IR</stp>
        <stp>BONDAVG69361</stp>
        <stp>채권그룹</stp>
        <stp/>
        <stp/>
        <tr r="P2161" s="3"/>
      </tp>
      <tp t="s">
        <v/>
        <stp/>
        <stp>P</stp>
        <stp>0</stp>
        <stp>IR</stp>
        <stp>BONDAVG69360</stp>
        <stp>채권그룹</stp>
        <stp/>
        <stp/>
        <tr r="P2160" s="3"/>
      </tp>
      <tp t="s">
        <v/>
        <stp/>
        <stp>P</stp>
        <stp>0</stp>
        <stp>IR</stp>
        <stp>BONDAVG19364</stp>
        <stp>채권그룹</stp>
        <stp/>
        <stp/>
        <tr r="P384" s="3"/>
      </tp>
      <tp t="s">
        <v/>
        <stp/>
        <stp>P</stp>
        <stp>0</stp>
        <stp>IR</stp>
        <stp>BONDAVG69363</stp>
        <stp>채권그룹</stp>
        <stp/>
        <stp/>
        <tr r="P2163" s="3"/>
      </tp>
      <tp t="s">
        <v/>
        <stp/>
        <stp>P</stp>
        <stp>0</stp>
        <stp>IR</stp>
        <stp>BONDAVG59361</stp>
        <stp>채권그룹</stp>
        <stp/>
        <stp/>
        <tr r="P6840" s="3"/>
      </tp>
      <tp t="s">
        <v/>
        <stp/>
        <stp>P</stp>
        <stp>0</stp>
        <stp>IR</stp>
        <stp>BONDAVG69362</stp>
        <stp>채권그룹</stp>
        <stp/>
        <stp/>
        <tr r="P2162" s="3"/>
      </tp>
      <tp t="s">
        <v/>
        <stp/>
        <stp>P</stp>
        <stp>0</stp>
        <stp>IR</stp>
        <stp>BONDAVG69359</stp>
        <stp>채권그룹</stp>
        <stp/>
        <stp/>
        <tr r="P2159" s="3"/>
      </tp>
      <tp t="s">
        <v/>
        <stp/>
        <stp>P</stp>
        <stp>0</stp>
        <stp>IR</stp>
        <stp>BONDAVG69358</stp>
        <stp>채권그룹</stp>
        <stp/>
        <stp/>
        <tr r="P2158" s="3"/>
      </tp>
      <tp t="s">
        <v/>
        <stp/>
        <stp>P</stp>
        <stp>0</stp>
        <stp>IR</stp>
        <stp>BONDAVG59358</stp>
        <stp>채권그룹</stp>
        <stp/>
        <stp/>
        <tr r="P965" s="3"/>
      </tp>
      <tp t="s">
        <v/>
        <stp/>
        <stp>P</stp>
        <stp>0</stp>
        <stp>IR</stp>
        <stp>BONDAVG49358</stp>
        <stp>채권그룹</stp>
        <stp/>
        <stp/>
        <tr r="P632" s="3"/>
      </tp>
      <tp t="s">
        <v/>
        <stp/>
        <stp>P</stp>
        <stp>0</stp>
        <stp>IR</stp>
        <stp>BONDAVG59356</stp>
        <stp>채권그룹</stp>
        <stp/>
        <stp/>
        <tr r="P963" s="3"/>
      </tp>
      <tp t="s">
        <v/>
        <stp/>
        <stp>P</stp>
        <stp>0</stp>
        <stp>IR</stp>
        <stp>BONDAVG59357</stp>
        <stp>채권그룹</stp>
        <stp/>
        <stp/>
        <tr r="P964" s="3"/>
      </tp>
      <tp t="s">
        <v/>
        <stp/>
        <stp>P</stp>
        <stp>0</stp>
        <stp>IR</stp>
        <stp>BONDAVG59354</stp>
        <stp>채권그룹</stp>
        <stp/>
        <stp/>
        <tr r="P961" s="3"/>
      </tp>
      <tp t="s">
        <v/>
        <stp/>
        <stp>P</stp>
        <stp>0</stp>
        <stp>IR</stp>
        <stp>BONDAVG69357</stp>
        <stp>채권그룹</stp>
        <stp/>
        <stp/>
        <tr r="P2157" s="3"/>
      </tp>
      <tp t="s">
        <v/>
        <stp/>
        <stp>P</stp>
        <stp>0</stp>
        <stp>IR</stp>
        <stp>BONDAVG59355</stp>
        <stp>채권그룹</stp>
        <stp/>
        <stp/>
        <tr r="P962" s="3"/>
      </tp>
      <tp t="s">
        <v/>
        <stp/>
        <stp>P</stp>
        <stp>0</stp>
        <stp>IR</stp>
        <stp>BONDAVG69399</stp>
        <stp>채권그룹</stp>
        <stp/>
        <stp/>
        <tr r="P2184" s="3"/>
      </tp>
      <tp t="s">
        <v/>
        <stp/>
        <stp>P</stp>
        <stp>0</stp>
        <stp>IR</stp>
        <stp>BONDAVG69398</stp>
        <stp>채권그룹</stp>
        <stp/>
        <stp/>
        <tr r="P2183" s="3"/>
      </tp>
      <tp t="s">
        <v/>
        <stp/>
        <stp>P</stp>
        <stp>0</stp>
        <stp>IR</stp>
        <stp>BONDAVG69395</stp>
        <stp>채권그룹</stp>
        <stp/>
        <stp/>
        <tr r="P2180" s="3"/>
      </tp>
      <tp t="s">
        <v/>
        <stp/>
        <stp>P</stp>
        <stp>0</stp>
        <stp>IR</stp>
        <stp>BONDAVG69394</stp>
        <stp>채권그룹</stp>
        <stp/>
        <stp/>
        <tr r="P2179" s="3"/>
      </tp>
      <tp t="s">
        <v/>
        <stp/>
        <stp>P</stp>
        <stp>0</stp>
        <stp>IR</stp>
        <stp>BONDAVG69397</stp>
        <stp>채권그룹</stp>
        <stp/>
        <stp/>
        <tr r="P2182" s="3"/>
      </tp>
      <tp t="s">
        <v/>
        <stp/>
        <stp>P</stp>
        <stp>0</stp>
        <stp>IR</stp>
        <stp>BONDAVG69396</stp>
        <stp>채권그룹</stp>
        <stp/>
        <stp/>
        <tr r="P2181" s="3"/>
      </tp>
      <tp t="s">
        <v/>
        <stp/>
        <stp>P</stp>
        <stp>0</stp>
        <stp>IR</stp>
        <stp>BONDAVG69393</stp>
        <stp>채권그룹</stp>
        <stp/>
        <stp/>
        <tr r="P2178" s="3"/>
      </tp>
      <tp t="s">
        <v/>
        <stp/>
        <stp>P</stp>
        <stp>0</stp>
        <stp>IR</stp>
        <stp>BONDAVG59222</stp>
        <stp>채권그룹</stp>
        <stp/>
        <stp/>
        <tr r="P953" s="3"/>
      </tp>
      <tp t="s">
        <v/>
        <stp/>
        <stp>P</stp>
        <stp>0</stp>
        <stp>IR</stp>
        <stp>BONDAVG59223</stp>
        <stp>채권그룹</stp>
        <stp/>
        <stp/>
        <tr r="P954" s="3"/>
      </tp>
      <tp t="s">
        <v/>
        <stp/>
        <stp>P</stp>
        <stp>0</stp>
        <stp>IR</stp>
        <stp>BONDAVG59221</stp>
        <stp>채권그룹</stp>
        <stp/>
        <stp/>
        <tr r="P952" s="3"/>
      </tp>
      <tp t="s">
        <v/>
        <stp/>
        <stp>P</stp>
        <stp>0</stp>
        <stp>IR</stp>
        <stp>BONDAVG69209</stp>
        <stp>채권그룹</stp>
        <stp/>
        <stp/>
        <tr r="P2141" s="3"/>
      </tp>
      <tp t="s">
        <v/>
        <stp/>
        <stp>P</stp>
        <stp>0</stp>
        <stp>IR</stp>
        <stp>BONDAVG59272</stp>
        <stp>채권그룹</stp>
        <stp/>
        <stp/>
        <tr r="P960" s="3"/>
      </tp>
      <tp t="s">
        <v/>
        <stp/>
        <stp>P</stp>
        <stp>0</stp>
        <stp>IR</stp>
        <stp>BONDAVG69267</stp>
        <stp>채권그룹</stp>
        <stp/>
        <stp/>
        <tr r="P2143" s="3"/>
      </tp>
      <tp t="s">
        <v/>
        <stp/>
        <stp>P</stp>
        <stp>0</stp>
        <stp>IR</stp>
        <stp>BONDAVG69266</stp>
        <stp>채권그룹</stp>
        <stp/>
        <stp/>
        <tr r="P2142" s="3"/>
      </tp>
      <tp t="s">
        <v/>
        <stp/>
        <stp>P</stp>
        <stp>0</stp>
        <stp>IR</stp>
        <stp>BONDAVG59258</stp>
        <stp>채권그룹</stp>
        <stp/>
        <stp/>
        <tr r="P959" s="3"/>
      </tp>
      <tp t="s">
        <v/>
        <stp/>
        <stp>P</stp>
        <stp>0</stp>
        <stp>IR</stp>
        <stp>BONDAVG59256</stp>
        <stp>채권그룹</stp>
        <stp/>
        <stp/>
        <tr r="P957" s="3"/>
      </tp>
      <tp t="s">
        <v/>
        <stp/>
        <stp>P</stp>
        <stp>0</stp>
        <stp>IR</stp>
        <stp>BONDAVG59257</stp>
        <stp>채권그룹</stp>
        <stp/>
        <stp/>
        <tr r="P958" s="3"/>
      </tp>
      <tp t="s">
        <v/>
        <stp/>
        <stp>P</stp>
        <stp>0</stp>
        <stp>IR</stp>
        <stp>BONDAVG59254</stp>
        <stp>채권그룹</stp>
        <stp/>
        <stp/>
        <tr r="P955" s="3"/>
      </tp>
      <tp t="s">
        <v/>
        <stp/>
        <stp>P</stp>
        <stp>0</stp>
        <stp>IR</stp>
        <stp>BONDAVG59255</stp>
        <stp>채권그룹</stp>
        <stp/>
        <stp/>
        <tr r="P956" s="3"/>
      </tp>
      <tp t="s">
        <v/>
        <stp/>
        <stp>P</stp>
        <stp>0</stp>
        <stp>IR</stp>
        <stp>BONDAVG69535</stp>
        <stp>채권그룹</stp>
        <stp/>
        <stp/>
        <tr r="P2207" s="3"/>
      </tp>
      <tp t="s">
        <v/>
        <stp/>
        <stp>P</stp>
        <stp>0</stp>
        <stp>IR</stp>
        <stp>BONDAVG69534</stp>
        <stp>채권그룹</stp>
        <stp/>
        <stp/>
        <tr r="P2206" s="3"/>
      </tp>
      <tp t="s">
        <v>공모/무보증BBB0</v>
        <stp/>
        <stp>P</stp>
        <stp>0</stp>
        <stp>IR</stp>
        <stp>BONDAVG59534</stp>
        <stp>채권그룹</stp>
        <stp/>
        <stp/>
        <tr r="F341" s="1"/>
        <tr r="P991" s="3"/>
      </tp>
      <tp t="s">
        <v/>
        <stp/>
        <stp>P</stp>
        <stp>0</stp>
        <stp>IR</stp>
        <stp>BONDAVG49533</stp>
        <stp>채권그룹</stp>
        <stp/>
        <stp/>
        <tr r="P636" s="3"/>
      </tp>
      <tp t="s">
        <v/>
        <stp/>
        <stp>P</stp>
        <stp>0</stp>
        <stp>IR</stp>
        <stp>BONDAVG69531</stp>
        <stp>채권그룹</stp>
        <stp/>
        <stp/>
        <tr r="P2203" s="3"/>
      </tp>
      <tp t="s">
        <v/>
        <stp/>
        <stp>P</stp>
        <stp>0</stp>
        <stp>IR</stp>
        <stp>BONDAVG49532</stp>
        <stp>채권그룹</stp>
        <stp/>
        <stp/>
        <tr r="P635" s="3"/>
      </tp>
      <tp t="s">
        <v/>
        <stp/>
        <stp>P</stp>
        <stp>0</stp>
        <stp>IR</stp>
        <stp>BONDAVG49531</stp>
        <stp>채권그룹</stp>
        <stp/>
        <stp/>
        <tr r="P634" s="3"/>
      </tp>
      <tp t="s">
        <v/>
        <stp/>
        <stp>P</stp>
        <stp>0</stp>
        <stp>IR</stp>
        <stp>BONDAVG69533</stp>
        <stp>채권그룹</stp>
        <stp/>
        <stp/>
        <tr r="P2205" s="3"/>
      </tp>
      <tp t="s">
        <v/>
        <stp/>
        <stp>P</stp>
        <stp>0</stp>
        <stp>IR</stp>
        <stp>BONDAVG69532</stp>
        <stp>채권그룹</stp>
        <stp/>
        <stp/>
        <tr r="P2204" s="3"/>
      </tp>
      <tp t="s">
        <v/>
        <stp/>
        <stp>P</stp>
        <stp>0</stp>
        <stp>IR</stp>
        <stp>BONDAVG69521</stp>
        <stp>채권그룹</stp>
        <stp/>
        <stp/>
        <tr r="P2202" s="3"/>
      </tp>
      <tp t="s">
        <v/>
        <stp/>
        <stp>P</stp>
        <stp>0</stp>
        <stp>IR</stp>
        <stp>BONDAVG59520</stp>
        <stp>채권그룹</stp>
        <stp/>
        <stp/>
        <tr r="P990" s="3"/>
      </tp>
      <tp t="s">
        <v/>
        <stp/>
        <stp>P</stp>
        <stp>0</stp>
        <stp>IR</stp>
        <stp>BONDAVG59519</stp>
        <stp>채권그룹</stp>
        <stp/>
        <stp/>
        <tr r="P989" s="3"/>
      </tp>
      <tp t="s">
        <v/>
        <stp/>
        <stp>P</stp>
        <stp>0</stp>
        <stp>IR</stp>
        <stp>BONDAVG59511</stp>
        <stp>채권그룹</stp>
        <stp/>
        <stp/>
        <tr r="P988" s="3"/>
      </tp>
      <tp t="s">
        <v/>
        <stp/>
        <stp>P</stp>
        <stp>0</stp>
        <stp>IR</stp>
        <stp>BONDAVG69579</stp>
        <stp>채권그룹</stp>
        <stp/>
        <stp/>
        <tr r="P2220" s="3"/>
      </tp>
      <tp t="s">
        <v/>
        <stp/>
        <stp>P</stp>
        <stp>0</stp>
        <stp>IR</stp>
        <stp>BONDAVG69578</stp>
        <stp>채권그룹</stp>
        <stp/>
        <stp/>
        <tr r="P2219" s="3"/>
      </tp>
      <tp t="s">
        <v/>
        <stp/>
        <stp>P</stp>
        <stp>0</stp>
        <stp>IR</stp>
        <stp>BONDAVG69575</stp>
        <stp>채권그룹</stp>
        <stp/>
        <stp/>
        <tr r="P2216" s="3"/>
      </tp>
      <tp t="s">
        <v/>
        <stp/>
        <stp>P</stp>
        <stp>0</stp>
        <stp>IR</stp>
        <stp>BONDAVG69574</stp>
        <stp>채권그룹</stp>
        <stp/>
        <stp/>
        <tr r="P2215" s="3"/>
      </tp>
      <tp t="s">
        <v/>
        <stp/>
        <stp>P</stp>
        <stp>0</stp>
        <stp>IR</stp>
        <stp>BONDAVG69577</stp>
        <stp>채권그룹</stp>
        <stp/>
        <stp/>
        <tr r="P2218" s="3"/>
      </tp>
      <tp t="s">
        <v/>
        <stp/>
        <stp>P</stp>
        <stp>0</stp>
        <stp>IR</stp>
        <stp>BONDAVG69576</stp>
        <stp>채권그룹</stp>
        <stp/>
        <stp/>
        <tr r="P2217" s="3"/>
      </tp>
      <tp t="s">
        <v/>
        <stp/>
        <stp>P</stp>
        <stp>0</stp>
        <stp>IR</stp>
        <stp>BONDAVG69573</stp>
        <stp>채권그룹</stp>
        <stp/>
        <stp/>
        <tr r="P2214" s="3"/>
      </tp>
      <tp t="s">
        <v/>
        <stp/>
        <stp>P</stp>
        <stp>0</stp>
        <stp>IR</stp>
        <stp>BONDAVG69555</stp>
        <stp>채권그룹</stp>
        <stp/>
        <stp/>
        <tr r="P2211" s="3"/>
      </tp>
      <tp t="s">
        <v/>
        <stp/>
        <stp>P</stp>
        <stp>0</stp>
        <stp>IR</stp>
        <stp>BONDAVG69554</stp>
        <stp>채권그룹</stp>
        <stp/>
        <stp/>
        <tr r="P2210" s="3"/>
      </tp>
      <tp t="s">
        <v/>
        <stp/>
        <stp>P</stp>
        <stp>0</stp>
        <stp>IR</stp>
        <stp>BONDAVG69557</stp>
        <stp>채권그룹</stp>
        <stp/>
        <stp/>
        <tr r="P2213" s="3"/>
      </tp>
      <tp t="s">
        <v/>
        <stp/>
        <stp>P</stp>
        <stp>0</stp>
        <stp>IR</stp>
        <stp>BONDAVG69556</stp>
        <stp>채권그룹</stp>
        <stp/>
        <stp/>
        <tr r="P2212" s="3"/>
      </tp>
      <tp t="s">
        <v xml:space="preserve"> </v>
        <stp/>
        <stp>P</stp>
        <stp>0</stp>
        <stp>IR</stp>
        <stp>BONDAVG09542</stp>
        <stp>채권그룹</stp>
        <stp/>
        <stp/>
        <tr r="P4944" s="3"/>
      </tp>
      <tp t="s">
        <v/>
        <stp/>
        <stp>P</stp>
        <stp>0</stp>
        <stp>IR</stp>
        <stp>BONDAVG69547</stp>
        <stp>채권그룹</stp>
        <stp/>
        <stp/>
        <tr r="P2209" s="3"/>
      </tp>
      <tp t="s">
        <v/>
        <stp/>
        <stp>P</stp>
        <stp>0</stp>
        <stp>IR</stp>
        <stp>BONDAVG69540</stp>
        <stp>채권그룹</stp>
        <stp/>
        <stp/>
        <tr r="P2208" s="3"/>
      </tp>
      <tp t="s">
        <v/>
        <stp/>
        <stp>P</stp>
        <stp>0</stp>
        <stp>IR</stp>
        <stp>BONDAVG69599</stp>
        <stp>채권그룹</stp>
        <stp/>
        <stp/>
        <tr r="P2240" s="3"/>
      </tp>
      <tp t="s">
        <v/>
        <stp/>
        <stp>P</stp>
        <stp>0</stp>
        <stp>IR</stp>
        <stp>BONDAVG69598</stp>
        <stp>채권그룹</stp>
        <stp/>
        <stp/>
        <tr r="P2239" s="3"/>
      </tp>
      <tp t="s">
        <v/>
        <stp/>
        <stp>P</stp>
        <stp>0</stp>
        <stp>IR</stp>
        <stp>BONDAVG69595</stp>
        <stp>채권그룹</stp>
        <stp/>
        <stp/>
        <tr r="P2236" s="3"/>
      </tp>
      <tp t="s">
        <v/>
        <stp/>
        <stp>P</stp>
        <stp>0</stp>
        <stp>IR</stp>
        <stp>BONDAVG69594</stp>
        <stp>채권그룹</stp>
        <stp/>
        <stp/>
        <tr r="P2235" s="3"/>
      </tp>
      <tp t="s">
        <v/>
        <stp/>
        <stp>P</stp>
        <stp>0</stp>
        <stp>IR</stp>
        <stp>BONDAVG19590</stp>
        <stp>채권그룹</stp>
        <stp/>
        <stp/>
        <tr r="P385" s="3"/>
      </tp>
      <tp t="s">
        <v/>
        <stp/>
        <stp>P</stp>
        <stp>0</stp>
        <stp>IR</stp>
        <stp>BONDAVG69597</stp>
        <stp>채권그룹</stp>
        <stp/>
        <stp/>
        <tr r="P2238" s="3"/>
      </tp>
      <tp t="s">
        <v/>
        <stp/>
        <stp>P</stp>
        <stp>0</stp>
        <stp>IR</stp>
        <stp>BONDAVG69596</stp>
        <stp>채권그룹</stp>
        <stp/>
        <stp/>
        <tr r="P2237" s="3"/>
      </tp>
      <tp t="s">
        <v/>
        <stp/>
        <stp>P</stp>
        <stp>0</stp>
        <stp>IR</stp>
        <stp>BONDAVG69591</stp>
        <stp>채권그룹</stp>
        <stp/>
        <stp/>
        <tr r="P2232" s="3"/>
      </tp>
      <tp t="s">
        <v/>
        <stp/>
        <stp>P</stp>
        <stp>0</stp>
        <stp>IR</stp>
        <stp>BONDAVG69590</stp>
        <stp>채권그룹</stp>
        <stp/>
        <stp/>
        <tr r="P2231" s="3"/>
      </tp>
      <tp t="s">
        <v/>
        <stp/>
        <stp>P</stp>
        <stp>0</stp>
        <stp>IR</stp>
        <stp>BONDAVG69593</stp>
        <stp>채권그룹</stp>
        <stp/>
        <stp/>
        <tr r="P2234" s="3"/>
      </tp>
      <tp t="s">
        <v/>
        <stp/>
        <stp>P</stp>
        <stp>0</stp>
        <stp>IR</stp>
        <stp>BONDAVG69592</stp>
        <stp>채권그룹</stp>
        <stp/>
        <stp/>
        <tr r="P2233" s="3"/>
      </tp>
      <tp t="s">
        <v/>
        <stp/>
        <stp>P</stp>
        <stp>0</stp>
        <stp>IR</stp>
        <stp>BONDAVG69589</stp>
        <stp>채권그룹</stp>
        <stp/>
        <stp/>
        <tr r="P2230" s="3"/>
      </tp>
      <tp t="s">
        <v/>
        <stp/>
        <stp>P</stp>
        <stp>0</stp>
        <stp>IR</stp>
        <stp>BONDAVG69588</stp>
        <stp>채권그룹</stp>
        <stp/>
        <stp/>
        <tr r="P2229" s="3"/>
      </tp>
      <tp t="s">
        <v/>
        <stp/>
        <stp>P</stp>
        <stp>0</stp>
        <stp>IR</stp>
        <stp>BONDAVG69585</stp>
        <stp>채권그룹</stp>
        <stp/>
        <stp/>
        <tr r="P2226" s="3"/>
      </tp>
      <tp t="s">
        <v/>
        <stp/>
        <stp>P</stp>
        <stp>0</stp>
        <stp>IR</stp>
        <stp>BONDAVG69584</stp>
        <stp>채권그룹</stp>
        <stp/>
        <stp/>
        <tr r="P2225" s="3"/>
      </tp>
      <tp t="s">
        <v/>
        <stp/>
        <stp>P</stp>
        <stp>0</stp>
        <stp>IR</stp>
        <stp>BONDAVG69587</stp>
        <stp>채권그룹</stp>
        <stp/>
        <stp/>
        <tr r="P2228" s="3"/>
      </tp>
      <tp t="s">
        <v/>
        <stp/>
        <stp>P</stp>
        <stp>0</stp>
        <stp>IR</stp>
        <stp>BONDAVG69586</stp>
        <stp>채권그룹</stp>
        <stp/>
        <stp/>
        <tr r="P2227" s="3"/>
      </tp>
      <tp t="s">
        <v>공사/공단채AAA</v>
        <stp/>
        <stp>P</stp>
        <stp>0</stp>
        <stp>IR</stp>
        <stp>BONDAVG09587</stp>
        <stp>채권그룹</stp>
        <stp/>
        <stp/>
        <tr r="F220" s="1"/>
        <tr r="P285" s="3"/>
      </tp>
      <tp t="s">
        <v/>
        <stp/>
        <stp>P</stp>
        <stp>0</stp>
        <stp>IR</stp>
        <stp>BONDAVG69581</stp>
        <stp>채권그룹</stp>
        <stp/>
        <stp/>
        <tr r="P2222" s="3"/>
      </tp>
      <tp t="s">
        <v/>
        <stp/>
        <stp>P</stp>
        <stp>0</stp>
        <stp>IR</stp>
        <stp>BONDAVG69580</stp>
        <stp>채권그룹</stp>
        <stp/>
        <stp/>
        <tr r="P2221" s="3"/>
      </tp>
      <tp t="s">
        <v/>
        <stp/>
        <stp>P</stp>
        <stp>0</stp>
        <stp>IR</stp>
        <stp>BONDAVG69583</stp>
        <stp>채권그룹</stp>
        <stp/>
        <stp/>
        <tr r="P2224" s="3"/>
      </tp>
      <tp t="s">
        <v/>
        <stp/>
        <stp>P</stp>
        <stp>0</stp>
        <stp>IR</stp>
        <stp>BONDAVG69582</stp>
        <stp>채권그룹</stp>
        <stp/>
        <stp/>
        <tr r="P2223" s="3"/>
      </tp>
      <tp t="s">
        <v/>
        <stp/>
        <stp>P</stp>
        <stp>0</stp>
        <stp>IR</stp>
        <stp>BONDAVG69426</stp>
        <stp>채권그룹</stp>
        <stp/>
        <stp/>
        <tr r="P2190" s="3"/>
      </tp>
      <tp t="s">
        <v/>
        <stp/>
        <stp>P</stp>
        <stp>0</stp>
        <stp>IR</stp>
        <stp>BONDAVG59422</stp>
        <stp>채권그룹</stp>
        <stp/>
        <stp/>
        <tr r="P986" s="3"/>
      </tp>
      <tp t="s">
        <v/>
        <stp/>
        <stp>P</stp>
        <stp>0</stp>
        <stp>IR</stp>
        <stp>BONDAVG59423</stp>
        <stp>채권그룹</stp>
        <stp/>
        <stp/>
        <tr r="P987" s="3"/>
      </tp>
      <tp t="s">
        <v/>
        <stp/>
        <stp>P</stp>
        <stp>0</stp>
        <stp>IR</stp>
        <stp>BONDAVG59420</stp>
        <stp>채권그룹</stp>
        <stp/>
        <stp/>
        <tr r="P984" s="3"/>
      </tp>
      <tp t="s">
        <v/>
        <stp/>
        <stp>P</stp>
        <stp>0</stp>
        <stp>IR</stp>
        <stp>BONDAVG59421</stp>
        <stp>채권그룹</stp>
        <stp/>
        <stp/>
        <tr r="P985" s="3"/>
      </tp>
      <tp t="s">
        <v/>
        <stp/>
        <stp>P</stp>
        <stp>0</stp>
        <stp>IR</stp>
        <stp>BONDAVG59418</stp>
        <stp>채권그룹</stp>
        <stp/>
        <stp/>
        <tr r="P982" s="3"/>
      </tp>
      <tp t="s">
        <v/>
        <stp/>
        <stp>P</stp>
        <stp>0</stp>
        <stp>IR</stp>
        <stp>BONDAVG49418</stp>
        <stp>채권그룹</stp>
        <stp/>
        <stp/>
        <tr r="P633" s="3"/>
      </tp>
      <tp t="s">
        <v/>
        <stp/>
        <stp>P</stp>
        <stp>0</stp>
        <stp>IR</stp>
        <stp>BONDAVG59419</stp>
        <stp>채권그룹</stp>
        <stp/>
        <stp/>
        <tr r="P983" s="3"/>
      </tp>
      <tp t="s">
        <v/>
        <stp/>
        <stp>P</stp>
        <stp>0</stp>
        <stp>IR</stp>
        <stp>BONDAVG59417</stp>
        <stp>채권그룹</stp>
        <stp/>
        <stp/>
        <tr r="P981" s="3"/>
      </tp>
      <tp t="s">
        <v/>
        <stp/>
        <stp>P</stp>
        <stp>0</stp>
        <stp>IR</stp>
        <stp>BONDAVG59414</stp>
        <stp>채권그룹</stp>
        <stp/>
        <stp/>
        <tr r="P980" s="3"/>
      </tp>
      <tp t="s">
        <v/>
        <stp/>
        <stp>P</stp>
        <stp>0</stp>
        <stp>IR</stp>
        <stp>BONDAVG59412</stp>
        <stp>채권그룹</stp>
        <stp/>
        <stp/>
        <tr r="P978" s="3"/>
      </tp>
      <tp t="s">
        <v/>
        <stp/>
        <stp>P</stp>
        <stp>0</stp>
        <stp>IR</stp>
        <stp>BONDAVG59413</stp>
        <stp>채권그룹</stp>
        <stp/>
        <stp/>
        <tr r="P979" s="3"/>
      </tp>
      <tp t="s">
        <v/>
        <stp/>
        <stp>P</stp>
        <stp>0</stp>
        <stp>IR</stp>
        <stp>BONDAVG59410</stp>
        <stp>채권그룹</stp>
        <stp/>
        <stp/>
        <tr r="P976" s="3"/>
      </tp>
      <tp t="s">
        <v/>
        <stp/>
        <stp>P</stp>
        <stp>0</stp>
        <stp>IR</stp>
        <stp>BONDAVG59411</stp>
        <stp>채권그룹</stp>
        <stp/>
        <stp/>
        <tr r="P977" s="3"/>
      </tp>
      <tp t="s">
        <v/>
        <stp/>
        <stp>P</stp>
        <stp>0</stp>
        <stp>IR</stp>
        <stp>BONDAVG59408</stp>
        <stp>채권그룹</stp>
        <stp/>
        <stp/>
        <tr r="P974" s="3"/>
      </tp>
      <tp t="s">
        <v/>
        <stp/>
        <stp>P</stp>
        <stp>0</stp>
        <stp>IR</stp>
        <stp>BONDAVG59409</stp>
        <stp>채권그룹</stp>
        <stp/>
        <stp/>
        <tr r="P975" s="3"/>
      </tp>
      <tp t="s">
        <v/>
        <stp/>
        <stp>P</stp>
        <stp>0</stp>
        <stp>IR</stp>
        <stp>BONDAVG59406</stp>
        <stp>채권그룹</stp>
        <stp/>
        <stp/>
        <tr r="P972" s="3"/>
      </tp>
      <tp t="s">
        <v/>
        <stp/>
        <stp>P</stp>
        <stp>0</stp>
        <stp>IR</stp>
        <stp>BONDAVG59407</stp>
        <stp>채권그룹</stp>
        <stp/>
        <stp/>
        <tr r="P973" s="3"/>
      </tp>
      <tp t="s">
        <v/>
        <stp/>
        <stp>P</stp>
        <stp>0</stp>
        <stp>IR</stp>
        <stp>BONDAVG69404</stp>
        <stp>채권그룹</stp>
        <stp/>
        <stp/>
        <tr r="P2189" s="3"/>
      </tp>
      <tp t="s">
        <v/>
        <stp/>
        <stp>P</stp>
        <stp>0</stp>
        <stp>IR</stp>
        <stp>BONDAVG59404</stp>
        <stp>채권그룹</stp>
        <stp/>
        <stp/>
        <tr r="P970" s="3"/>
      </tp>
      <tp t="s">
        <v/>
        <stp/>
        <stp>P</stp>
        <stp>0</stp>
        <stp>IR</stp>
        <stp>BONDAVG59405</stp>
        <stp>채권그룹</stp>
        <stp/>
        <stp/>
        <tr r="P971" s="3"/>
      </tp>
      <tp t="s">
        <v/>
        <stp/>
        <stp>P</stp>
        <stp>0</stp>
        <stp>IR</stp>
        <stp>BONDAVG59402</stp>
        <stp>채권그룹</stp>
        <stp/>
        <stp/>
        <tr r="P968" s="3"/>
      </tp>
      <tp t="s">
        <v/>
        <stp/>
        <stp>P</stp>
        <stp>0</stp>
        <stp>IR</stp>
        <stp>BONDAVG69401</stp>
        <stp>채권그룹</stp>
        <stp/>
        <stp/>
        <tr r="P2186" s="3"/>
      </tp>
      <tp t="s">
        <v/>
        <stp/>
        <stp>P</stp>
        <stp>0</stp>
        <stp>IR</stp>
        <stp>BONDAVG59403</stp>
        <stp>채권그룹</stp>
        <stp/>
        <stp/>
        <tr r="P969" s="3"/>
      </tp>
      <tp t="s">
        <v/>
        <stp/>
        <stp>P</stp>
        <stp>0</stp>
        <stp>IR</stp>
        <stp>BONDAVG69400</stp>
        <stp>채권그룹</stp>
        <stp/>
        <stp/>
        <tr r="P2185" s="3"/>
      </tp>
      <tp t="s">
        <v/>
        <stp/>
        <stp>P</stp>
        <stp>0</stp>
        <stp>IR</stp>
        <stp>BONDAVG69403</stp>
        <stp>채권그룹</stp>
        <stp/>
        <stp/>
        <tr r="P2188" s="3"/>
      </tp>
      <tp t="s">
        <v/>
        <stp/>
        <stp>P</stp>
        <stp>0</stp>
        <stp>IR</stp>
        <stp>BONDAVG09404</stp>
        <stp>채권그룹</stp>
        <stp/>
        <stp/>
        <tr r="P284" s="3"/>
      </tp>
      <tp t="s">
        <v/>
        <stp/>
        <stp>P</stp>
        <stp>0</stp>
        <stp>IR</stp>
        <stp>BONDAVG69402</stp>
        <stp>채권그룹</stp>
        <stp/>
        <stp/>
        <tr r="P2187" s="3"/>
      </tp>
      <tp t="s">
        <v/>
        <stp/>
        <stp>P</stp>
        <stp>0</stp>
        <stp>IR</stp>
        <stp>BONDAVG69491</stp>
        <stp>채권그룹</stp>
        <stp/>
        <stp/>
        <tr r="P2199" s="3"/>
      </tp>
      <tp t="s">
        <v/>
        <stp/>
        <stp>P</stp>
        <stp>0</stp>
        <stp>IR</stp>
        <stp>BONDAVG69490</stp>
        <stp>채권그룹</stp>
        <stp/>
        <stp/>
        <tr r="P2198" s="3"/>
      </tp>
      <tp t="s">
        <v/>
        <stp/>
        <stp>P</stp>
        <stp>0</stp>
        <stp>IR</stp>
        <stp>BONDAVG69493</stp>
        <stp>채권그룹</stp>
        <stp/>
        <stp/>
        <tr r="P2201" s="3"/>
      </tp>
      <tp t="s">
        <v/>
        <stp/>
        <stp>P</stp>
        <stp>0</stp>
        <stp>IR</stp>
        <stp>BONDAVG69492</stp>
        <stp>채권그룹</stp>
        <stp/>
        <stp/>
        <tr r="P2200" s="3"/>
      </tp>
      <tp t="s">
        <v/>
        <stp/>
        <stp>P</stp>
        <stp>0</stp>
        <stp>IR</stp>
        <stp>BONDAVG69489</stp>
        <stp>채권그룹</stp>
        <stp/>
        <stp/>
        <tr r="P2197" s="3"/>
      </tp>
      <tp t="s">
        <v/>
        <stp/>
        <stp>P</stp>
        <stp>0</stp>
        <stp>IR</stp>
        <stp>BONDAVG69488</stp>
        <stp>채권그룹</stp>
        <stp/>
        <stp/>
        <tr r="P2196" s="3"/>
      </tp>
      <tp t="s">
        <v/>
        <stp/>
        <stp>P</stp>
        <stp>0</stp>
        <stp>IR</stp>
        <stp>BONDAVG69485</stp>
        <stp>채권그룹</stp>
        <stp/>
        <stp/>
        <tr r="P2193" s="3"/>
      </tp>
      <tp t="s">
        <v/>
        <stp/>
        <stp>P</stp>
        <stp>0</stp>
        <stp>IR</stp>
        <stp>BONDAVG69484</stp>
        <stp>채권그룹</stp>
        <stp/>
        <stp/>
        <tr r="P2192" s="3"/>
      </tp>
      <tp t="s">
        <v/>
        <stp/>
        <stp>P</stp>
        <stp>0</stp>
        <stp>IR</stp>
        <stp>BONDAVG69487</stp>
        <stp>채권그룹</stp>
        <stp/>
        <stp/>
        <tr r="P2195" s="3"/>
      </tp>
      <tp t="s">
        <v/>
        <stp/>
        <stp>P</stp>
        <stp>0</stp>
        <stp>IR</stp>
        <stp>BONDAVG69486</stp>
        <stp>채권그룹</stp>
        <stp/>
        <stp/>
        <tr r="P2194" s="3"/>
      </tp>
      <tp t="s">
        <v/>
        <stp/>
        <stp>P</stp>
        <stp>0</stp>
        <stp>IR</stp>
        <stp>BONDAVG69483</stp>
        <stp>채권그룹</stp>
        <stp/>
        <stp/>
        <tr r="P2191" s="3"/>
      </tp>
      <tp t="s">
        <v/>
        <stp/>
        <stp>P</stp>
        <stp>0</stp>
        <stp>IR</stp>
        <stp>BONDAVG69739</stp>
        <stp>채권그룹</stp>
        <stp/>
        <stp/>
        <tr r="P2287" s="3"/>
      </tp>
      <tp t="s">
        <v/>
        <stp/>
        <stp>P</stp>
        <stp>0</stp>
        <stp>IR</stp>
        <stp>BONDAVG69738</stp>
        <stp>채권그룹</stp>
        <stp/>
        <stp/>
        <tr r="P2286" s="3"/>
      </tp>
      <tp t="s">
        <v/>
        <stp/>
        <stp>P</stp>
        <stp>0</stp>
        <stp>IR</stp>
        <stp>BONDAVG69735</stp>
        <stp>채권그룹</stp>
        <stp/>
        <stp/>
        <tr r="P2283" s="3"/>
      </tp>
      <tp t="s">
        <v/>
        <stp/>
        <stp>P</stp>
        <stp>0</stp>
        <stp>IR</stp>
        <stp>BONDAVG69734</stp>
        <stp>채권그룹</stp>
        <stp/>
        <stp/>
        <tr r="P2282" s="3"/>
      </tp>
      <tp t="s">
        <v/>
        <stp/>
        <stp>P</stp>
        <stp>0</stp>
        <stp>IR</stp>
        <stp>BONDAVG69737</stp>
        <stp>채권그룹</stp>
        <stp/>
        <stp/>
        <tr r="P2285" s="3"/>
      </tp>
      <tp t="s">
        <v/>
        <stp/>
        <stp>P</stp>
        <stp>0</stp>
        <stp>IR</stp>
        <stp>BONDAVG69736</stp>
        <stp>채권그룹</stp>
        <stp/>
        <stp/>
        <tr r="P2284" s="3"/>
      </tp>
      <tp t="s">
        <v/>
        <stp/>
        <stp>P</stp>
        <stp>0</stp>
        <stp>IR</stp>
        <stp>BONDAVG69731</stp>
        <stp>채권그룹</stp>
        <stp/>
        <stp/>
        <tr r="P2279" s="3"/>
      </tp>
      <tp t="s">
        <v/>
        <stp/>
        <stp>P</stp>
        <stp>0</stp>
        <stp>IR</stp>
        <stp>BONDAVG69730</stp>
        <stp>채권그룹</stp>
        <stp/>
        <stp/>
        <tr r="P2278" s="3"/>
      </tp>
      <tp t="s">
        <v/>
        <stp/>
        <stp>P</stp>
        <stp>0</stp>
        <stp>IR</stp>
        <stp>BONDAVG49731</stp>
        <stp>채권그룹</stp>
        <stp/>
        <stp/>
        <tr r="P637" s="3"/>
      </tp>
      <tp t="s">
        <v/>
        <stp/>
        <stp>P</stp>
        <stp>0</stp>
        <stp>IR</stp>
        <stp>BONDAVG69733</stp>
        <stp>채권그룹</stp>
        <stp/>
        <stp/>
        <tr r="P2281" s="3"/>
      </tp>
      <tp t="s">
        <v/>
        <stp/>
        <stp>P</stp>
        <stp>0</stp>
        <stp>IR</stp>
        <stp>BONDAVG69732</stp>
        <stp>채권그룹</stp>
        <stp/>
        <stp/>
        <tr r="P2280" s="3"/>
      </tp>
      <tp t="s">
        <v/>
        <stp/>
        <stp>P</stp>
        <stp>0</stp>
        <stp>IR</stp>
        <stp>BONDAVG69724</stp>
        <stp>채권그룹</stp>
        <stp/>
        <stp/>
        <tr r="P2277" s="3"/>
      </tp>
      <tp t="s">
        <v/>
        <stp/>
        <stp>P</stp>
        <stp>0</stp>
        <stp>IR</stp>
        <stp>BONDAVG69722</stp>
        <stp>채권그룹</stp>
        <stp/>
        <stp/>
        <tr r="P2276" s="3"/>
      </tp>
      <tp t="s">
        <v/>
        <stp/>
        <stp>P</stp>
        <stp>0</stp>
        <stp>IR</stp>
        <stp>BONDAVG69710</stp>
        <stp>채권그룹</stp>
        <stp/>
        <stp/>
        <tr r="P2275" s="3"/>
      </tp>
      <tp t="s">
        <v/>
        <stp/>
        <stp>P</stp>
        <stp>0</stp>
        <stp>IR</stp>
        <stp>BONDAVG69778</stp>
        <stp>채권그룹</stp>
        <stp/>
        <stp/>
        <tr r="P2308" s="3"/>
      </tp>
      <tp t="s">
        <v/>
        <stp/>
        <stp>P</stp>
        <stp>0</stp>
        <stp>IR</stp>
        <stp>BONDAVG69761</stp>
        <stp>채권그룹</stp>
        <stp/>
        <stp/>
        <tr r="P2305" s="3"/>
      </tp>
      <tp t="s">
        <v/>
        <stp/>
        <stp>P</stp>
        <stp>0</stp>
        <stp>IR</stp>
        <stp>BONDAVG69760</stp>
        <stp>채권그룹</stp>
        <stp/>
        <stp/>
        <tr r="P2304" s="3"/>
      </tp>
      <tp t="s">
        <v/>
        <stp/>
        <stp>P</stp>
        <stp>0</stp>
        <stp>IR</stp>
        <stp>BONDAVG69763</stp>
        <stp>채권그룹</stp>
        <stp/>
        <stp/>
        <tr r="P2307" s="3"/>
      </tp>
      <tp t="s">
        <v>공모/무보증AA0</v>
        <stp/>
        <stp>P</stp>
        <stp>0</stp>
        <stp>IR</stp>
        <stp>BONDAVG19765</stp>
        <stp>채권그룹</stp>
        <stp/>
        <stp/>
        <tr r="F282" s="1"/>
        <tr r="P390" s="3"/>
      </tp>
      <tp t="s">
        <v/>
        <stp/>
        <stp>P</stp>
        <stp>0</stp>
        <stp>IR</stp>
        <stp>BONDAVG69762</stp>
        <stp>채권그룹</stp>
        <stp/>
        <stp/>
        <tr r="P2306" s="3"/>
      </tp>
      <tp t="s">
        <v/>
        <stp/>
        <stp>P</stp>
        <stp>0</stp>
        <stp>IR</stp>
        <stp>BONDAVG69758</stp>
        <stp>채권그룹</stp>
        <stp/>
        <stp/>
        <tr r="P2303" s="3"/>
      </tp>
      <tp t="s">
        <v/>
        <stp/>
        <stp>P</stp>
        <stp>0</stp>
        <stp>IR</stp>
        <stp>BONDAVG69755</stp>
        <stp>채권그룹</stp>
        <stp/>
        <stp/>
        <tr r="P2301" s="3"/>
      </tp>
      <tp t="s">
        <v/>
        <stp/>
        <stp>P</stp>
        <stp>0</stp>
        <stp>IR</stp>
        <stp>BONDAVG69756</stp>
        <stp>채권그룹</stp>
        <stp/>
        <stp/>
        <tr r="P2302" s="3"/>
      </tp>
      <tp t="s">
        <v/>
        <stp/>
        <stp>P</stp>
        <stp>0</stp>
        <stp>IR</stp>
        <stp>BONDAVG69751</stp>
        <stp>채권그룹</stp>
        <stp/>
        <stp/>
        <tr r="P2299" s="3"/>
      </tp>
      <tp t="s">
        <v/>
        <stp/>
        <stp>P</stp>
        <stp>0</stp>
        <stp>IR</stp>
        <stp>BONDAVG69750</stp>
        <stp>채권그룹</stp>
        <stp/>
        <stp/>
        <tr r="P2298" s="3"/>
      </tp>
      <tp t="s">
        <v/>
        <stp/>
        <stp>P</stp>
        <stp>0</stp>
        <stp>IR</stp>
        <stp>BONDAVG69752</stp>
        <stp>채권그룹</stp>
        <stp/>
        <stp/>
        <tr r="P2300" s="3"/>
      </tp>
      <tp t="s">
        <v/>
        <stp/>
        <stp>P</stp>
        <stp>0</stp>
        <stp>IR</stp>
        <stp>BONDAVG69749</stp>
        <stp>채권그룹</stp>
        <stp/>
        <stp/>
        <tr r="P2297" s="3"/>
      </tp>
      <tp t="s">
        <v/>
        <stp/>
        <stp>P</stp>
        <stp>0</stp>
        <stp>IR</stp>
        <stp>BONDAVG69748</stp>
        <stp>채권그룹</stp>
        <stp/>
        <stp/>
        <tr r="P2296" s="3"/>
      </tp>
      <tp t="s">
        <v/>
        <stp/>
        <stp>P</stp>
        <stp>0</stp>
        <stp>IR</stp>
        <stp>BONDAVG69745</stp>
        <stp>채권그룹</stp>
        <stp/>
        <stp/>
        <tr r="P2293" s="3"/>
      </tp>
      <tp t="s">
        <v/>
        <stp/>
        <stp>P</stp>
        <stp>0</stp>
        <stp>IR</stp>
        <stp>BONDAVG19743</stp>
        <stp>채권그룹</stp>
        <stp/>
        <stp/>
        <tr r="P388" s="3"/>
      </tp>
      <tp t="s">
        <v/>
        <stp/>
        <stp>P</stp>
        <stp>0</stp>
        <stp>IR</stp>
        <stp>BONDAVG69744</stp>
        <stp>채권그룹</stp>
        <stp/>
        <stp/>
        <tr r="P2292" s="3"/>
      </tp>
      <tp t="s">
        <v/>
        <stp/>
        <stp>P</stp>
        <stp>0</stp>
        <stp>IR</stp>
        <stp>BONDAVG59744</stp>
        <stp>채권그룹</stp>
        <stp/>
        <stp/>
        <tr r="P992" s="3"/>
      </tp>
      <tp t="s">
        <v/>
        <stp/>
        <stp>P</stp>
        <stp>0</stp>
        <stp>IR</stp>
        <stp>BONDAVG69747</stp>
        <stp>채권그룹</stp>
        <stp/>
        <stp/>
        <tr r="P2295" s="3"/>
      </tp>
      <tp t="s">
        <v/>
        <stp/>
        <stp>P</stp>
        <stp>0</stp>
        <stp>IR</stp>
        <stp>BONDAVG69746</stp>
        <stp>채권그룹</stp>
        <stp/>
        <stp/>
        <tr r="P2294" s="3"/>
      </tp>
      <tp t="s">
        <v>공모/무보증AA-</v>
        <stp/>
        <stp>P</stp>
        <stp>0</stp>
        <stp>IR</stp>
        <stp>BONDAVG19746</stp>
        <stp>채권그룹</stp>
        <stp/>
        <stp/>
        <tr r="F281" s="1"/>
        <tr r="P389" s="3"/>
      </tp>
      <tp t="s">
        <v/>
        <stp/>
        <stp>P</stp>
        <stp>0</stp>
        <stp>IR</stp>
        <stp>BONDAVG69741</stp>
        <stp>채권그룹</stp>
        <stp/>
        <stp/>
        <tr r="P2289" s="3"/>
      </tp>
      <tp t="s">
        <v/>
        <stp/>
        <stp>P</stp>
        <stp>0</stp>
        <stp>IR</stp>
        <stp>BONDAVG69740</stp>
        <stp>채권그룹</stp>
        <stp/>
        <stp/>
        <tr r="P2288" s="3"/>
      </tp>
      <tp t="s">
        <v/>
        <stp/>
        <stp>P</stp>
        <stp>0</stp>
        <stp>IR</stp>
        <stp>BONDAVG69743</stp>
        <stp>채권그룹</stp>
        <stp/>
        <stp/>
        <tr r="P2291" s="3"/>
      </tp>
      <tp t="s">
        <v/>
        <stp/>
        <stp>P</stp>
        <stp>0</stp>
        <stp>IR</stp>
        <stp>BONDAVG69742</stp>
        <stp>채권그룹</stp>
        <stp/>
        <stp/>
        <tr r="P2290" s="3"/>
      </tp>
      <tp t="s">
        <v/>
        <stp/>
        <stp>P</stp>
        <stp>0</stp>
        <stp>IR</stp>
        <stp>BONDAVG69799</stp>
        <stp>채권그룹</stp>
        <stp/>
        <stp/>
        <tr r="P2317" s="3"/>
      </tp>
      <tp t="s">
        <v/>
        <stp/>
        <stp>P</stp>
        <stp>0</stp>
        <stp>IR</stp>
        <stp>BONDAVG69798</stp>
        <stp>채권그룹</stp>
        <stp/>
        <stp/>
        <tr r="P2316" s="3"/>
      </tp>
      <tp t="s">
        <v/>
        <stp/>
        <stp>P</stp>
        <stp>0</stp>
        <stp>IR</stp>
        <stp>BONDAVG69795</stp>
        <stp>채권그룹</stp>
        <stp/>
        <stp/>
        <tr r="P2313" s="3"/>
      </tp>
      <tp t="s">
        <v/>
        <stp/>
        <stp>P</stp>
        <stp>0</stp>
        <stp>IR</stp>
        <stp>BONDAVG69794</stp>
        <stp>채권그룹</stp>
        <stp/>
        <stp/>
        <tr r="P2312" s="3"/>
      </tp>
      <tp t="s">
        <v/>
        <stp/>
        <stp>P</stp>
        <stp>0</stp>
        <stp>IR</stp>
        <stp>BONDAVG69797</stp>
        <stp>채권그룹</stp>
        <stp/>
        <stp/>
        <tr r="P2315" s="3"/>
      </tp>
      <tp t="s">
        <v/>
        <stp/>
        <stp>P</stp>
        <stp>0</stp>
        <stp>IR</stp>
        <stp>BONDAVG69796</stp>
        <stp>채권그룹</stp>
        <stp/>
        <stp/>
        <tr r="P2314" s="3"/>
      </tp>
      <tp t="s">
        <v/>
        <stp/>
        <stp>P</stp>
        <stp>0</stp>
        <stp>IR</stp>
        <stp>BONDAVG69791</stp>
        <stp>채권그룹</stp>
        <stp/>
        <stp/>
        <tr r="P2309" s="3"/>
      </tp>
      <tp t="s">
        <v/>
        <stp/>
        <stp>P</stp>
        <stp>0</stp>
        <stp>IR</stp>
        <stp>BONDAVG69793</stp>
        <stp>채권그룹</stp>
        <stp/>
        <stp/>
        <tr r="P2311" s="3"/>
      </tp>
      <tp t="s">
        <v/>
        <stp/>
        <stp>P</stp>
        <stp>0</stp>
        <stp>IR</stp>
        <stp>BONDAVG69792</stp>
        <stp>채권그룹</stp>
        <stp/>
        <stp/>
        <tr r="P2310" s="3"/>
      </tp>
      <tp t="s">
        <v/>
        <stp/>
        <stp>P</stp>
        <stp>0</stp>
        <stp>IR</stp>
        <stp>BONDAVG19785</stp>
        <stp>채권그룹</stp>
        <stp/>
        <stp/>
        <tr r="P391" s="3"/>
      </tp>
      <tp t="s">
        <v/>
        <stp/>
        <stp>P</stp>
        <stp>0</stp>
        <stp>IR</stp>
        <stp>BONDAVG69630</stp>
        <stp>채권그룹</stp>
        <stp/>
        <stp/>
        <tr r="P5083" s="3"/>
      </tp>
      <tp t="s">
        <v/>
        <stp/>
        <stp>P</stp>
        <stp>0</stp>
        <stp>IR</stp>
        <stp>BONDAVG69633</stp>
        <stp>채권그룹</stp>
        <stp/>
        <stp/>
        <tr r="P2257" s="3"/>
      </tp>
      <tp t="s">
        <v/>
        <stp/>
        <stp>P</stp>
        <stp>0</stp>
        <stp>IR</stp>
        <stp>BONDAVG69632</stp>
        <stp>채권그룹</stp>
        <stp/>
        <stp/>
        <tr r="P2256" s="3"/>
      </tp>
      <tp t="s">
        <v/>
        <stp/>
        <stp>P</stp>
        <stp>0</stp>
        <stp>IR</stp>
        <stp>BONDAVG69628</stp>
        <stp>채권그룹</stp>
        <stp/>
        <stp/>
        <tr r="P2255" s="3"/>
      </tp>
      <tp t="s">
        <v/>
        <stp/>
        <stp>P</stp>
        <stp>0</stp>
        <stp>IR</stp>
        <stp>BONDAVG69625</stp>
        <stp>채권그룹</stp>
        <stp/>
        <stp/>
        <tr r="P2252" s="3"/>
      </tp>
      <tp t="s">
        <v/>
        <stp/>
        <stp>P</stp>
        <stp>0</stp>
        <stp>IR</stp>
        <stp>BONDAVG69624</stp>
        <stp>채권그룹</stp>
        <stp/>
        <stp/>
        <tr r="P2251" s="3"/>
      </tp>
      <tp t="s">
        <v/>
        <stp/>
        <stp>P</stp>
        <stp>0</stp>
        <stp>IR</stp>
        <stp>BONDAVG69627</stp>
        <stp>채권그룹</stp>
        <stp/>
        <stp/>
        <tr r="P2254" s="3"/>
      </tp>
      <tp t="s">
        <v/>
        <stp/>
        <stp>P</stp>
        <stp>0</stp>
        <stp>IR</stp>
        <stp>BONDAVG69626</stp>
        <stp>채권그룹</stp>
        <stp/>
        <stp/>
        <tr r="P2253" s="3"/>
      </tp>
      <tp t="s">
        <v/>
        <stp/>
        <stp>P</stp>
        <stp>0</stp>
        <stp>IR</stp>
        <stp>BONDAVG69621</stp>
        <stp>채권그룹</stp>
        <stp/>
        <stp/>
        <tr r="P2248" s="3"/>
      </tp>
      <tp t="s">
        <v/>
        <stp/>
        <stp>P</stp>
        <stp>0</stp>
        <stp>IR</stp>
        <stp>BONDAVG69620</stp>
        <stp>채권그룹</stp>
        <stp/>
        <stp/>
        <tr r="P2247" s="3"/>
      </tp>
      <tp t="s">
        <v/>
        <stp/>
        <stp>P</stp>
        <stp>0</stp>
        <stp>IR</stp>
        <stp>BONDAVG69623</stp>
        <stp>채권그룹</stp>
        <stp/>
        <stp/>
        <tr r="P2250" s="3"/>
      </tp>
      <tp t="s">
        <v/>
        <stp/>
        <stp>P</stp>
        <stp>0</stp>
        <stp>IR</stp>
        <stp>BONDAVG69622</stp>
        <stp>채권그룹</stp>
        <stp/>
        <stp/>
        <tr r="P2249" s="3"/>
      </tp>
      <tp t="s">
        <v/>
        <stp/>
        <stp>P</stp>
        <stp>0</stp>
        <stp>IR</stp>
        <stp>BONDAVG69618</stp>
        <stp>채권그룹</stp>
        <stp/>
        <stp/>
        <tr r="P2246" s="3"/>
      </tp>
      <tp t="s">
        <v/>
        <stp/>
        <stp>P</stp>
        <stp>0</stp>
        <stp>IR</stp>
        <stp>BONDAVG69614</stp>
        <stp>채권그룹</stp>
        <stp/>
        <stp/>
        <tr r="P2245" s="3"/>
      </tp>
      <tp t="s">
        <v/>
        <stp/>
        <stp>P</stp>
        <stp>0</stp>
        <stp>IR</stp>
        <stp>BONDAVG69611</stp>
        <stp>채권그룹</stp>
        <stp/>
        <stp/>
        <tr r="P2244" s="3"/>
      </tp>
      <tp t="s">
        <v/>
        <stp/>
        <stp>P</stp>
        <stp>0</stp>
        <stp>IR</stp>
        <stp>BONDAVG69608</stp>
        <stp>채권그룹</stp>
        <stp/>
        <stp/>
        <tr r="P2243" s="3"/>
      </tp>
      <tp t="s">
        <v/>
        <stp/>
        <stp>P</stp>
        <stp>0</stp>
        <stp>IR</stp>
        <stp>BONDAVG69605</stp>
        <stp>채권그룹</stp>
        <stp/>
        <stp/>
        <tr r="P2242" s="3"/>
      </tp>
      <tp t="s">
        <v>공모/무보증A+</v>
        <stp/>
        <stp>P</stp>
        <stp>0</stp>
        <stp>IR</stp>
        <stp>BONDAVG19605</stp>
        <stp>채권그룹</stp>
        <stp/>
        <stp/>
        <tr r="F280" s="1"/>
        <tr r="P386" s="3"/>
      </tp>
      <tp t="s">
        <v/>
        <stp/>
        <stp>P</stp>
        <stp>0</stp>
        <stp>IR</stp>
        <stp>BONDAVG69602</stp>
        <stp>채권그룹</stp>
        <stp/>
        <stp/>
        <tr r="P2241" s="3"/>
      </tp>
      <tp t="s">
        <v/>
        <stp/>
        <stp>P</stp>
        <stp>0</stp>
        <stp>IR</stp>
        <stp>BONDAVG69672</stp>
        <stp>채권그룹</stp>
        <stp/>
        <stp/>
        <tr r="P2274" s="3"/>
      </tp>
      <tp t="s">
        <v/>
        <stp/>
        <stp>P</stp>
        <stp>0</stp>
        <stp>IR</stp>
        <stp>BONDAVG69665</stp>
        <stp>채권그룹</stp>
        <stp/>
        <stp/>
        <tr r="P2271" s="3"/>
      </tp>
      <tp t="s">
        <v/>
        <stp/>
        <stp>P</stp>
        <stp>0</stp>
        <stp>IR</stp>
        <stp>BONDAVG69664</stp>
        <stp>채권그룹</stp>
        <stp/>
        <stp/>
        <tr r="P2270" s="3"/>
      </tp>
      <tp t="s">
        <v/>
        <stp/>
        <stp>P</stp>
        <stp>0</stp>
        <stp>IR</stp>
        <stp>BONDAVG69667</stp>
        <stp>채권그룹</stp>
        <stp/>
        <stp/>
        <tr r="P2273" s="3"/>
      </tp>
      <tp t="s">
        <v/>
        <stp/>
        <stp>P</stp>
        <stp>0</stp>
        <stp>IR</stp>
        <stp>BONDAVG69666</stp>
        <stp>채권그룹</stp>
        <stp/>
        <stp/>
        <tr r="P2272" s="3"/>
      </tp>
      <tp t="s">
        <v/>
        <stp/>
        <stp>P</stp>
        <stp>0</stp>
        <stp>IR</stp>
        <stp>BONDAVG69661</stp>
        <stp>채권그룹</stp>
        <stp/>
        <stp/>
        <tr r="P2267" s="3"/>
      </tp>
      <tp t="s">
        <v/>
        <stp/>
        <stp>P</stp>
        <stp>0</stp>
        <stp>IR</stp>
        <stp>BONDAVG69663</stp>
        <stp>채권그룹</stp>
        <stp/>
        <stp/>
        <tr r="P2269" s="3"/>
      </tp>
      <tp t="s">
        <v/>
        <stp/>
        <stp>P</stp>
        <stp>0</stp>
        <stp>IR</stp>
        <stp>BONDAVG69662</stp>
        <stp>채권그룹</stp>
        <stp/>
        <stp/>
        <tr r="P2268" s="3"/>
      </tp>
      <tp t="s">
        <v/>
        <stp/>
        <stp>P</stp>
        <stp>0</stp>
        <stp>IR</stp>
        <stp>BONDAVG69651</stp>
        <stp>채권그룹</stp>
        <stp/>
        <stp/>
        <tr r="P2265" s="3"/>
      </tp>
      <tp t="s">
        <v/>
        <stp/>
        <stp>P</stp>
        <stp>0</stp>
        <stp>IR</stp>
        <stp>BONDAVG69650</stp>
        <stp>채권그룹</stp>
        <stp/>
        <stp/>
        <tr r="P2264" s="3"/>
      </tp>
      <tp t="s">
        <v/>
        <stp/>
        <stp>P</stp>
        <stp>0</stp>
        <stp>IR</stp>
        <stp>BONDAVG69652</stp>
        <stp>채권그룹</stp>
        <stp/>
        <stp/>
        <tr r="P2266" s="3"/>
      </tp>
      <tp t="s">
        <v/>
        <stp/>
        <stp>P</stp>
        <stp>0</stp>
        <stp>IR</stp>
        <stp>BONDAVG69649</stp>
        <stp>채권그룹</stp>
        <stp/>
        <stp/>
        <tr r="P2263" s="3"/>
      </tp>
      <tp t="s">
        <v/>
        <stp/>
        <stp>P</stp>
        <stp>0</stp>
        <stp>IR</stp>
        <stp>BONDAVG69648</stp>
        <stp>채권그룹</stp>
        <stp/>
        <stp/>
        <tr r="P2262" s="3"/>
      </tp>
      <tp t="s">
        <v/>
        <stp/>
        <stp>P</stp>
        <stp>0</stp>
        <stp>IR</stp>
        <stp>BONDAVG69645</stp>
        <stp>채권그룹</stp>
        <stp/>
        <stp/>
        <tr r="P2259" s="3"/>
      </tp>
      <tp t="s">
        <v/>
        <stp/>
        <stp>P</stp>
        <stp>0</stp>
        <stp>IR</stp>
        <stp>BONDAVG69644</stp>
        <stp>채권그룹</stp>
        <stp/>
        <stp/>
        <tr r="P2258" s="3"/>
      </tp>
      <tp t="s">
        <v/>
        <stp/>
        <stp>P</stp>
        <stp>0</stp>
        <stp>IR</stp>
        <stp>BONDAVG69647</stp>
        <stp>채권그룹</stp>
        <stp/>
        <stp/>
        <tr r="P2261" s="3"/>
      </tp>
      <tp t="s">
        <v/>
        <stp/>
        <stp>P</stp>
        <stp>0</stp>
        <stp>IR</stp>
        <stp>BONDAVG69646</stp>
        <stp>채권그룹</stp>
        <stp/>
        <stp/>
        <tr r="P2260" s="3"/>
      </tp>
      <tp t="s">
        <v/>
        <stp/>
        <stp>P</stp>
        <stp>0</stp>
        <stp>IR</stp>
        <stp>BONDAVG19689</stp>
        <stp>채권그룹</stp>
        <stp/>
        <stp/>
        <tr r="P387" s="3"/>
      </tp>
      <tp t="s">
        <v/>
        <stp/>
        <stp>P</stp>
        <stp>0</stp>
        <stp>IR</stp>
        <stp>BONDAVG69938</stp>
        <stp>채권그룹</stp>
        <stp/>
        <stp/>
        <tr r="P2405" s="3"/>
      </tp>
      <tp t="s">
        <v/>
        <stp/>
        <stp>P</stp>
        <stp>0</stp>
        <stp>IR</stp>
        <stp>BONDAVG59939</stp>
        <stp>채권그룹</stp>
        <stp/>
        <stp/>
        <tr r="P1002" s="3"/>
      </tp>
      <tp t="s">
        <v/>
        <stp/>
        <stp>P</stp>
        <stp>0</stp>
        <stp>IR</stp>
        <stp>BONDAVG69935</stp>
        <stp>채권그룹</stp>
        <stp/>
        <stp/>
        <tr r="P2402" s="3"/>
      </tp>
      <tp t="s">
        <v/>
        <stp/>
        <stp>P</stp>
        <stp>0</stp>
        <stp>IR</stp>
        <stp>BONDAVG69934</stp>
        <stp>채권그룹</stp>
        <stp/>
        <stp/>
        <tr r="P2401" s="3"/>
      </tp>
      <tp t="s">
        <v/>
        <stp/>
        <stp>P</stp>
        <stp>0</stp>
        <stp>IR</stp>
        <stp>BONDAVG49935</stp>
        <stp>채권그룹</stp>
        <stp/>
        <stp/>
        <tr r="P642" s="3"/>
      </tp>
      <tp t="s">
        <v/>
        <stp/>
        <stp>P</stp>
        <stp>0</stp>
        <stp>IR</stp>
        <stp>BONDAVG69937</stp>
        <stp>채권그룹</stp>
        <stp/>
        <stp/>
        <tr r="P2404" s="3"/>
      </tp>
      <tp t="s">
        <v/>
        <stp/>
        <stp>P</stp>
        <stp>0</stp>
        <stp>IR</stp>
        <stp>BONDAVG49934</stp>
        <stp>채권그룹</stp>
        <stp/>
        <stp/>
        <tr r="P641" s="3"/>
      </tp>
      <tp t="s">
        <v/>
        <stp/>
        <stp>P</stp>
        <stp>0</stp>
        <stp>IR</stp>
        <stp>BONDAVG69936</stp>
        <stp>채권그룹</stp>
        <stp/>
        <stp/>
        <tr r="P2403" s="3"/>
      </tp>
      <tp t="s">
        <v/>
        <stp/>
        <stp>P</stp>
        <stp>0</stp>
        <stp>IR</stp>
        <stp>BONDAVG69931</stp>
        <stp>채권그룹</stp>
        <stp/>
        <stp/>
        <tr r="P2398" s="3"/>
      </tp>
      <tp t="s">
        <v/>
        <stp/>
        <stp>P</stp>
        <stp>0</stp>
        <stp>IR</stp>
        <stp>BONDAVG69930</stp>
        <stp>채권그룹</stp>
        <stp/>
        <stp/>
        <tr r="P2397" s="3"/>
      </tp>
      <tp t="s">
        <v/>
        <stp/>
        <stp>P</stp>
        <stp>0</stp>
        <stp>IR</stp>
        <stp>BONDAVG69933</stp>
        <stp>채권그룹</stp>
        <stp/>
        <stp/>
        <tr r="P2400" s="3"/>
      </tp>
      <tp t="s">
        <v/>
        <stp/>
        <stp>P</stp>
        <stp>0</stp>
        <stp>IR</stp>
        <stp>BONDAVG69932</stp>
        <stp>채권그룹</stp>
        <stp/>
        <stp/>
        <tr r="P2399" s="3"/>
      </tp>
      <tp t="s">
        <v/>
        <stp/>
        <stp>P</stp>
        <stp>0</stp>
        <stp>IR</stp>
        <stp>BONDAVG69929</stp>
        <stp>채권그룹</stp>
        <stp/>
        <stp/>
        <tr r="P2396" s="3"/>
      </tp>
      <tp t="s">
        <v/>
        <stp/>
        <stp>P</stp>
        <stp>0</stp>
        <stp>IR</stp>
        <stp>BONDAVG69928</stp>
        <stp>채권그룹</stp>
        <stp/>
        <stp/>
        <tr r="P2395" s="3"/>
      </tp>
      <tp t="s">
        <v/>
        <stp/>
        <stp>P</stp>
        <stp>0</stp>
        <stp>IR</stp>
        <stp>BONDAVG09923</stp>
        <stp>채권그룹</stp>
        <stp/>
        <stp/>
        <tr r="P4949" s="3"/>
      </tp>
      <tp t="s">
        <v/>
        <stp/>
        <stp>P</stp>
        <stp>0</stp>
        <stp>IR</stp>
        <stp>BONDAVG69925</stp>
        <stp>채권그룹</stp>
        <stp/>
        <stp/>
        <tr r="P2392" s="3"/>
      </tp>
      <tp t="s">
        <v/>
        <stp/>
        <stp>P</stp>
        <stp>0</stp>
        <stp>IR</stp>
        <stp>BONDAVG69924</stp>
        <stp>채권그룹</stp>
        <stp/>
        <stp/>
        <tr r="P2391" s="3"/>
      </tp>
      <tp t="s">
        <v/>
        <stp/>
        <stp>P</stp>
        <stp>0</stp>
        <stp>IR</stp>
        <stp>BONDAVG59924</stp>
        <stp>채권그룹</stp>
        <stp/>
        <stp/>
        <tr r="P1000" s="3"/>
      </tp>
      <tp t="s">
        <v/>
        <stp/>
        <stp>P</stp>
        <stp>0</stp>
        <stp>IR</stp>
        <stp>BONDAVG69927</stp>
        <stp>채권그룹</stp>
        <stp/>
        <stp/>
        <tr r="P2394" s="3"/>
      </tp>
      <tp t="s">
        <v/>
        <stp/>
        <stp>P</stp>
        <stp>0</stp>
        <stp>IR</stp>
        <stp>BONDAVG49924</stp>
        <stp>채권그룹</stp>
        <stp/>
        <stp/>
        <tr r="P640" s="3"/>
      </tp>
      <tp t="s">
        <v/>
        <stp/>
        <stp>P</stp>
        <stp>0</stp>
        <stp>IR</stp>
        <stp>BONDAVG59925</stp>
        <stp>채권그룹</stp>
        <stp/>
        <stp/>
        <tr r="P1001" s="3"/>
      </tp>
      <tp t="s">
        <v/>
        <stp/>
        <stp>P</stp>
        <stp>0</stp>
        <stp>IR</stp>
        <stp>BONDAVG69926</stp>
        <stp>채권그룹</stp>
        <stp/>
        <stp/>
        <tr r="P2393" s="3"/>
      </tp>
      <tp t="s">
        <v/>
        <stp/>
        <stp>P</stp>
        <stp>0</stp>
        <stp>IR</stp>
        <stp>BONDAVG69921</stp>
        <stp>채권그룹</stp>
        <stp/>
        <stp/>
        <tr r="P2388" s="3"/>
      </tp>
      <tp t="s">
        <v/>
        <stp/>
        <stp>P</stp>
        <stp>0</stp>
        <stp>IR</stp>
        <stp>BONDAVG69920</stp>
        <stp>채권그룹</stp>
        <stp/>
        <stp/>
        <tr r="P2387" s="3"/>
      </tp>
      <tp t="s">
        <v/>
        <stp/>
        <stp>P</stp>
        <stp>0</stp>
        <stp>IR</stp>
        <stp>BONDAVG69923</stp>
        <stp>채권그룹</stp>
        <stp/>
        <stp/>
        <tr r="P2390" s="3"/>
      </tp>
      <tp t="s">
        <v>공모/무보증A+</v>
        <stp/>
        <stp>P</stp>
        <stp>0</stp>
        <stp>IR</stp>
        <stp>BONDAVG09924</stp>
        <stp>채권그룹</stp>
        <stp/>
        <stp/>
        <tr r="F222" s="1"/>
        <tr r="P287" s="3"/>
      </tp>
      <tp t="s">
        <v/>
        <stp/>
        <stp>P</stp>
        <stp>0</stp>
        <stp>IR</stp>
        <stp>BONDAVG69922</stp>
        <stp>채권그룹</stp>
        <stp/>
        <stp/>
        <tr r="P2389" s="3"/>
      </tp>
      <tp t="s">
        <v/>
        <stp/>
        <stp>P</stp>
        <stp>0</stp>
        <stp>IR</stp>
        <stp>BONDAVG69919</stp>
        <stp>채권그룹</stp>
        <stp/>
        <stp/>
        <tr r="P2386" s="3"/>
      </tp>
      <tp t="s">
        <v/>
        <stp/>
        <stp>P</stp>
        <stp>0</stp>
        <stp>IR</stp>
        <stp>BONDAVG69918</stp>
        <stp>채권그룹</stp>
        <stp/>
        <stp/>
        <tr r="P2385" s="3"/>
      </tp>
      <tp t="s">
        <v/>
        <stp/>
        <stp>P</stp>
        <stp>0</stp>
        <stp>IR</stp>
        <stp>BONDAVG69917</stp>
        <stp>채권그룹</stp>
        <stp/>
        <stp/>
        <tr r="P2384" s="3"/>
      </tp>
      <tp t="s">
        <v/>
        <stp/>
        <stp>P</stp>
        <stp>0</stp>
        <stp>IR</stp>
        <stp>BONDAVG69916</stp>
        <stp>채권그룹</stp>
        <stp/>
        <stp/>
        <tr r="P2383" s="3"/>
      </tp>
      <tp t="s">
        <v/>
        <stp/>
        <stp>P</stp>
        <stp>0</stp>
        <stp>IR</stp>
        <stp>BONDAVG59913</stp>
        <stp>채권그룹</stp>
        <stp/>
        <stp/>
        <tr r="P999" s="3"/>
      </tp>
      <tp t="s">
        <v>공모/무보증A0</v>
        <stp/>
        <stp>P</stp>
        <stp>0</stp>
        <stp>IR</stp>
        <stp>BONDAVG09915</stp>
        <stp>채권그룹</stp>
        <stp/>
        <stp/>
        <tr r="F221" s="1"/>
        <tr r="P286" s="3"/>
      </tp>
      <tp t="s">
        <v/>
        <stp/>
        <stp>P</stp>
        <stp>0</stp>
        <stp>IR</stp>
        <stp>BONDAVG09903</stp>
        <stp>채권그룹</stp>
        <stp/>
        <stp/>
        <tr r="P4947" s="3"/>
      </tp>
      <tp t="s">
        <v/>
        <stp/>
        <stp>P</stp>
        <stp>0</stp>
        <stp>IR</stp>
        <stp>BONDAVG69905</stp>
        <stp>채권그룹</stp>
        <stp/>
        <stp/>
        <tr r="P2381" s="3"/>
      </tp>
      <tp t="s">
        <v/>
        <stp/>
        <stp>P</stp>
        <stp>0</stp>
        <stp>IR</stp>
        <stp>BONDAVG69904</stp>
        <stp>채권그룹</stp>
        <stp/>
        <stp/>
        <tr r="P2380" s="3"/>
      </tp>
      <tp t="s">
        <v/>
        <stp/>
        <stp>P</stp>
        <stp>0</stp>
        <stp>IR</stp>
        <stp>BONDAVG69906</stp>
        <stp>채권그룹</stp>
        <stp/>
        <stp/>
        <tr r="P2382" s="3"/>
      </tp>
      <tp t="s">
        <v/>
        <stp/>
        <stp>P</stp>
        <stp>0</stp>
        <stp>IR</stp>
        <stp>BONDAVG69901</stp>
        <stp>채권그룹</stp>
        <stp/>
        <stp/>
        <tr r="P2377" s="3"/>
      </tp>
      <tp t="s">
        <v/>
        <stp/>
        <stp>P</stp>
        <stp>0</stp>
        <stp>IR</stp>
        <stp>BONDAVG69900</stp>
        <stp>채권그룹</stp>
        <stp/>
        <stp/>
        <tr r="P2376" s="3"/>
      </tp>
      <tp t="s">
        <v/>
        <stp/>
        <stp>P</stp>
        <stp>0</stp>
        <stp>IR</stp>
        <stp>BONDAVG69903</stp>
        <stp>채권그룹</stp>
        <stp/>
        <stp/>
        <tr r="P2379" s="3"/>
      </tp>
      <tp t="s">
        <v/>
        <stp/>
        <stp>P</stp>
        <stp>0</stp>
        <stp>IR</stp>
        <stp>BONDAVG69902</stp>
        <stp>채권그룹</stp>
        <stp/>
        <stp/>
        <tr r="P2378" s="3"/>
      </tp>
      <tp t="s">
        <v/>
        <stp/>
        <stp>P</stp>
        <stp>0</stp>
        <stp>IR</stp>
        <stp>BONDAVG69979</stp>
        <stp>채권그룹</stp>
        <stp/>
        <stp/>
        <tr r="P2440" s="3"/>
      </tp>
      <tp t="s">
        <v/>
        <stp/>
        <stp>P</stp>
        <stp>0</stp>
        <stp>IR</stp>
        <stp>BONDAVG69978</stp>
        <stp>채권그룹</stp>
        <stp/>
        <stp/>
        <tr r="P2439" s="3"/>
      </tp>
      <tp t="s">
        <v/>
        <stp/>
        <stp>P</stp>
        <stp>0</stp>
        <stp>IR</stp>
        <stp>BONDAVG69975</stp>
        <stp>채권그룹</stp>
        <stp/>
        <stp/>
        <tr r="P2436" s="3"/>
      </tp>
      <tp t="s">
        <v/>
        <stp/>
        <stp>P</stp>
        <stp>0</stp>
        <stp>IR</stp>
        <stp>BONDAVG69974</stp>
        <stp>채권그룹</stp>
        <stp/>
        <stp/>
        <tr r="P2435" s="3"/>
      </tp>
      <tp t="s">
        <v/>
        <stp/>
        <stp>P</stp>
        <stp>0</stp>
        <stp>IR</stp>
        <stp>BONDAVG69977</stp>
        <stp>채권그룹</stp>
        <stp/>
        <stp/>
        <tr r="P2438" s="3"/>
      </tp>
      <tp t="s">
        <v/>
        <stp/>
        <stp>P</stp>
        <stp>0</stp>
        <stp>IR</stp>
        <stp>BONDAVG69976</stp>
        <stp>채권그룹</stp>
        <stp/>
        <stp/>
        <tr r="P2437" s="3"/>
      </tp>
      <tp t="s">
        <v/>
        <stp/>
        <stp>P</stp>
        <stp>0</stp>
        <stp>IR</stp>
        <stp>BONDAVG69971</stp>
        <stp>채권그룹</stp>
        <stp/>
        <stp/>
        <tr r="P2434" s="3"/>
      </tp>
      <tp t="s">
        <v/>
        <stp/>
        <stp>P</stp>
        <stp>0</stp>
        <stp>IR</stp>
        <stp>BONDAVG69970</stp>
        <stp>채권그룹</stp>
        <stp/>
        <stp/>
        <tr r="P2433" s="3"/>
      </tp>
      <tp t="s">
        <v/>
        <stp/>
        <stp>P</stp>
        <stp>0</stp>
        <stp>IR</stp>
        <stp>BONDAVG69969</stp>
        <stp>채권그룹</stp>
        <stp/>
        <stp/>
        <tr r="P2432" s="3"/>
      </tp>
      <tp t="s">
        <v/>
        <stp/>
        <stp>P</stp>
        <stp>0</stp>
        <stp>IR</stp>
        <stp>BONDAVG69968</stp>
        <stp>채권그룹</stp>
        <stp/>
        <stp/>
        <tr r="P2431" s="3"/>
      </tp>
      <tp t="s">
        <v/>
        <stp/>
        <stp>P</stp>
        <stp>0</stp>
        <stp>IR</stp>
        <stp>BONDAVG69965</stp>
        <stp>채권그룹</stp>
        <stp/>
        <stp/>
        <tr r="P2428" s="3"/>
      </tp>
      <tp t="s">
        <v/>
        <stp/>
        <stp>P</stp>
        <stp>0</stp>
        <stp>IR</stp>
        <stp>BONDAVG69964</stp>
        <stp>채권그룹</stp>
        <stp/>
        <stp/>
        <tr r="P2427" s="3"/>
      </tp>
      <tp t="s">
        <v/>
        <stp/>
        <stp>P</stp>
        <stp>0</stp>
        <stp>IR</stp>
        <stp>BONDAVG69967</stp>
        <stp>채권그룹</stp>
        <stp/>
        <stp/>
        <tr r="P2430" s="3"/>
      </tp>
      <tp t="s">
        <v/>
        <stp/>
        <stp>P</stp>
        <stp>0</stp>
        <stp>IR</stp>
        <stp>BONDAVG69966</stp>
        <stp>채권그룹</stp>
        <stp/>
        <stp/>
        <tr r="P2429" s="3"/>
      </tp>
      <tp t="s">
        <v/>
        <stp/>
        <stp>P</stp>
        <stp>0</stp>
        <stp>IR</stp>
        <stp>BONDAVG69961</stp>
        <stp>채권그룹</stp>
        <stp/>
        <stp/>
        <tr r="P2424" s="3"/>
      </tp>
      <tp t="s">
        <v/>
        <stp/>
        <stp>P</stp>
        <stp>0</stp>
        <stp>IR</stp>
        <stp>BONDAVG69960</stp>
        <stp>채권그룹</stp>
        <stp/>
        <stp/>
        <tr r="P2423" s="3"/>
      </tp>
      <tp t="s">
        <v/>
        <stp/>
        <stp>P</stp>
        <stp>0</stp>
        <stp>IR</stp>
        <stp>BONDAVG69963</stp>
        <stp>채권그룹</stp>
        <stp/>
        <stp/>
        <tr r="P2426" s="3"/>
      </tp>
      <tp t="s">
        <v/>
        <stp/>
        <stp>P</stp>
        <stp>0</stp>
        <stp>IR</stp>
        <stp>BONDAVG69962</stp>
        <stp>채권그룹</stp>
        <stp/>
        <stp/>
        <tr r="P2425" s="3"/>
      </tp>
      <tp t="s">
        <v/>
        <stp/>
        <stp>P</stp>
        <stp>0</stp>
        <stp>IR</stp>
        <stp>BONDAVG69959</stp>
        <stp>채권그룹</stp>
        <stp/>
        <stp/>
        <tr r="P2422" s="3"/>
      </tp>
      <tp t="s">
        <v/>
        <stp/>
        <stp>P</stp>
        <stp>0</stp>
        <stp>IR</stp>
        <stp>BONDAVG69958</stp>
        <stp>채권그룹</stp>
        <stp/>
        <stp/>
        <tr r="P2421" s="3"/>
      </tp>
      <tp t="s">
        <v/>
        <stp/>
        <stp>P</stp>
        <stp>0</stp>
        <stp>IR</stp>
        <stp>BONDAVG69955</stp>
        <stp>채권그룹</stp>
        <stp/>
        <stp/>
        <tr r="P2418" s="3"/>
      </tp>
      <tp t="s">
        <v/>
        <stp/>
        <stp>P</stp>
        <stp>0</stp>
        <stp>IR</stp>
        <stp>BONDAVG69954</stp>
        <stp>채권그룹</stp>
        <stp/>
        <stp/>
        <tr r="P2417" s="3"/>
      </tp>
      <tp t="s">
        <v/>
        <stp/>
        <stp>P</stp>
        <stp>0</stp>
        <stp>IR</stp>
        <stp>BONDAVG69957</stp>
        <stp>채권그룹</stp>
        <stp/>
        <stp/>
        <tr r="P2420" s="3"/>
      </tp>
      <tp t="s">
        <v/>
        <stp/>
        <stp>P</stp>
        <stp>0</stp>
        <stp>IR</stp>
        <stp>BONDAVG69956</stp>
        <stp>채권그룹</stp>
        <stp/>
        <stp/>
        <tr r="P2419" s="3"/>
      </tp>
      <tp t="s">
        <v/>
        <stp/>
        <stp>P</stp>
        <stp>0</stp>
        <stp>IR</stp>
        <stp>BONDAVG69951</stp>
        <stp>채권그룹</stp>
        <stp/>
        <stp/>
        <tr r="P2414" s="3"/>
      </tp>
      <tp t="s">
        <v/>
        <stp/>
        <stp>P</stp>
        <stp>0</stp>
        <stp>IR</stp>
        <stp>BONDAVG69950</stp>
        <stp>채권그룹</stp>
        <stp/>
        <stp/>
        <tr r="P2413" s="3"/>
      </tp>
      <tp t="s">
        <v/>
        <stp/>
        <stp>P</stp>
        <stp>0</stp>
        <stp>IR</stp>
        <stp>BONDAVG69953</stp>
        <stp>채권그룹</stp>
        <stp/>
        <stp/>
        <tr r="P2416" s="3"/>
      </tp>
      <tp t="s">
        <v/>
        <stp/>
        <stp>P</stp>
        <stp>0</stp>
        <stp>IR</stp>
        <stp>BONDAVG69952</stp>
        <stp>채권그룹</stp>
        <stp/>
        <stp/>
        <tr r="P2415" s="3"/>
      </tp>
      <tp t="s">
        <v/>
        <stp/>
        <stp>P</stp>
        <stp>0</stp>
        <stp>IR</stp>
        <stp>BONDAVG69949</stp>
        <stp>채권그룹</stp>
        <stp/>
        <stp/>
        <tr r="P2412" s="3"/>
      </tp>
      <tp t="s">
        <v/>
        <stp/>
        <stp>P</stp>
        <stp>0</stp>
        <stp>IR</stp>
        <stp>BONDAVG69948</stp>
        <stp>채권그룹</stp>
        <stp/>
        <stp/>
        <tr r="P2411" s="3"/>
      </tp>
      <tp t="s">
        <v/>
        <stp/>
        <stp>P</stp>
        <stp>0</stp>
        <stp>IR</stp>
        <stp>BONDAVG69945</stp>
        <stp>채권그룹</stp>
        <stp/>
        <stp/>
        <tr r="P2408" s="3"/>
      </tp>
      <tp t="s">
        <v/>
        <stp/>
        <stp>P</stp>
        <stp>0</stp>
        <stp>IR</stp>
        <stp>BONDAVG69944</stp>
        <stp>채권그룹</stp>
        <stp/>
        <stp/>
        <tr r="P2407" s="3"/>
      </tp>
      <tp t="s">
        <v/>
        <stp/>
        <stp>P</stp>
        <stp>0</stp>
        <stp>IR</stp>
        <stp>BONDAVG69947</stp>
        <stp>채권그룹</stp>
        <stp/>
        <stp/>
        <tr r="P2410" s="3"/>
      </tp>
      <tp t="s">
        <v/>
        <stp/>
        <stp>P</stp>
        <stp>0</stp>
        <stp>IR</stp>
        <stp>BONDAVG69946</stp>
        <stp>채권그룹</stp>
        <stp/>
        <stp/>
        <tr r="P2409" s="3"/>
      </tp>
      <tp t="s">
        <v/>
        <stp/>
        <stp>P</stp>
        <stp>0</stp>
        <stp>IR</stp>
        <stp>BONDAVG59942</stp>
        <stp>채권그룹</stp>
        <stp/>
        <stp/>
        <tr r="P1005" s="3"/>
      </tp>
      <tp t="s">
        <v/>
        <stp/>
        <stp>P</stp>
        <stp>0</stp>
        <stp>IR</stp>
        <stp>BONDAVG59943</stp>
        <stp>채권그룹</stp>
        <stp/>
        <stp/>
        <tr r="P1006" s="3"/>
      </tp>
      <tp t="s">
        <v/>
        <stp/>
        <stp>P</stp>
        <stp>0</stp>
        <stp>IR</stp>
        <stp>BONDAVG49941</stp>
        <stp>채권그룹</stp>
        <stp/>
        <stp/>
        <tr r="P643" s="3"/>
      </tp>
      <tp t="s">
        <v/>
        <stp/>
        <stp>P</stp>
        <stp>0</stp>
        <stp>IR</stp>
        <stp>BONDAVG59940</stp>
        <stp>채권그룹</stp>
        <stp/>
        <stp/>
        <tr r="P1003" s="3"/>
      </tp>
      <tp t="s">
        <v/>
        <stp/>
        <stp>P</stp>
        <stp>0</stp>
        <stp>IR</stp>
        <stp>BONDAVG69943</stp>
        <stp>채권그룹</stp>
        <stp/>
        <stp/>
        <tr r="P2406" s="3"/>
      </tp>
      <tp t="s">
        <v/>
        <stp/>
        <stp>P</stp>
        <stp>0</stp>
        <stp>IR</stp>
        <stp>BONDAVG59941</stp>
        <stp>채권그룹</stp>
        <stp/>
        <stp/>
        <tr r="P1004" s="3"/>
      </tp>
      <tp t="s">
        <v/>
        <stp/>
        <stp>P</stp>
        <stp>0</stp>
        <stp>IR</stp>
        <stp>BONDAVG69999</stp>
        <stp>채권그룹</stp>
        <stp/>
        <stp/>
        <tr r="P2444" s="3"/>
      </tp>
      <tp t="s">
        <v/>
        <stp/>
        <stp>P</stp>
        <stp>0</stp>
        <stp>IR</stp>
        <stp>BONDAVG69998</stp>
        <stp>채권그룹</stp>
        <stp/>
        <stp/>
        <tr r="P2443" s="3"/>
      </tp>
      <tp t="s">
        <v/>
        <stp/>
        <stp>P</stp>
        <stp>0</stp>
        <stp>IR</stp>
        <stp>BONDAVG69997</stp>
        <stp>채권그룹</stp>
        <stp/>
        <stp/>
        <tr r="P2442" s="3"/>
      </tp>
      <tp t="s">
        <v/>
        <stp/>
        <stp>P</stp>
        <stp>0</stp>
        <stp>IR</stp>
        <stp>BONDAVG69981</stp>
        <stp>채권그룹</stp>
        <stp/>
        <stp/>
        <tr r="P2441" s="3"/>
      </tp>
      <tp t="s">
        <v>공모/무보증A+</v>
        <stp/>
        <stp>P</stp>
        <stp>0</stp>
        <stp>IR</stp>
        <stp>BONDAVG19832</stp>
        <stp>채권그룹</stp>
        <stp/>
        <stp/>
        <tr r="F283" s="1"/>
        <tr r="P392" s="3"/>
      </tp>
      <tp t="s">
        <v/>
        <stp/>
        <stp>P</stp>
        <stp>0</stp>
        <stp>IR</stp>
        <stp>BONDAVG69835</stp>
        <stp>채권그룹</stp>
        <stp/>
        <stp/>
        <tr r="P2337" s="3"/>
      </tp>
      <tp t="s">
        <v/>
        <stp/>
        <stp>P</stp>
        <stp>0</stp>
        <stp>IR</stp>
        <stp>BONDAVG69833</stp>
        <stp>채권그룹</stp>
        <stp/>
        <stp/>
        <tr r="P5084" s="3"/>
      </tp>
      <tp t="s">
        <v/>
        <stp/>
        <stp>P</stp>
        <stp>0</stp>
        <stp>IR</stp>
        <stp>BONDAVG69832</stp>
        <stp>채권그룹</stp>
        <stp/>
        <stp/>
        <tr r="P2336" s="3"/>
      </tp>
      <tp t="s">
        <v/>
        <stp/>
        <stp>P</stp>
        <stp>0</stp>
        <stp>IR</stp>
        <stp>BONDAVG69828</stp>
        <stp>채권그룹</stp>
        <stp/>
        <stp/>
        <tr r="P2335" s="3"/>
      </tp>
      <tp t="s">
        <v/>
        <stp/>
        <stp>P</stp>
        <stp>0</stp>
        <stp>IR</stp>
        <stp>BONDAVG69825</stp>
        <stp>채권그룹</stp>
        <stp/>
        <stp/>
        <tr r="P2332" s="3"/>
      </tp>
      <tp t="s">
        <v/>
        <stp/>
        <stp>P</stp>
        <stp>0</stp>
        <stp>IR</stp>
        <stp>BONDAVG69824</stp>
        <stp>채권그룹</stp>
        <stp/>
        <stp/>
        <tr r="P2331" s="3"/>
      </tp>
      <tp t="s">
        <v/>
        <stp/>
        <stp>P</stp>
        <stp>0</stp>
        <stp>IR</stp>
        <stp>BONDAVG69827</stp>
        <stp>채권그룹</stp>
        <stp/>
        <stp/>
        <tr r="P2334" s="3"/>
      </tp>
      <tp t="s">
        <v/>
        <stp/>
        <stp>P</stp>
        <stp>0</stp>
        <stp>IR</stp>
        <stp>BONDAVG69826</stp>
        <stp>채권그룹</stp>
        <stp/>
        <stp/>
        <tr r="P2333" s="3"/>
      </tp>
      <tp t="s">
        <v/>
        <stp/>
        <stp>P</stp>
        <stp>0</stp>
        <stp>IR</stp>
        <stp>BONDAVG69821</stp>
        <stp>채권그룹</stp>
        <stp/>
        <stp/>
        <tr r="P2328" s="3"/>
      </tp>
      <tp t="s">
        <v/>
        <stp/>
        <stp>P</stp>
        <stp>0</stp>
        <stp>IR</stp>
        <stp>BONDAVG69820</stp>
        <stp>채권그룹</stp>
        <stp/>
        <stp/>
        <tr r="P2327" s="3"/>
      </tp>
      <tp t="s">
        <v/>
        <stp/>
        <stp>P</stp>
        <stp>0</stp>
        <stp>IR</stp>
        <stp>BONDAVG69823</stp>
        <stp>채권그룹</stp>
        <stp/>
        <stp/>
        <tr r="P2330" s="3"/>
      </tp>
      <tp t="s">
        <v/>
        <stp/>
        <stp>P</stp>
        <stp>0</stp>
        <stp>IR</stp>
        <stp>BONDAVG69822</stp>
        <stp>채권그룹</stp>
        <stp/>
        <stp/>
        <tr r="P2329" s="3"/>
      </tp>
      <tp t="s">
        <v/>
        <stp/>
        <stp>P</stp>
        <stp>0</stp>
        <stp>IR</stp>
        <stp>BONDAVG69819</stp>
        <stp>채권그룹</stp>
        <stp/>
        <stp/>
        <tr r="P2326" s="3"/>
      </tp>
      <tp t="s">
        <v/>
        <stp/>
        <stp>P</stp>
        <stp>0</stp>
        <stp>IR</stp>
        <stp>BONDAVG49809</stp>
        <stp>채권그룹</stp>
        <stp/>
        <stp/>
        <tr r="P638" s="3"/>
      </tp>
      <tp t="s">
        <v/>
        <stp/>
        <stp>P</stp>
        <stp>0</stp>
        <stp>IR</stp>
        <stp>BONDAVG69805</stp>
        <stp>채권그룹</stp>
        <stp/>
        <stp/>
        <tr r="P2323" s="3"/>
      </tp>
      <tp t="s">
        <v/>
        <stp/>
        <stp>P</stp>
        <stp>0</stp>
        <stp>IR</stp>
        <stp>BONDAVG69804</stp>
        <stp>채권그룹</stp>
        <stp/>
        <stp/>
        <tr r="P2322" s="3"/>
      </tp>
      <tp t="s">
        <v/>
        <stp/>
        <stp>P</stp>
        <stp>0</stp>
        <stp>IR</stp>
        <stp>BONDAVG69807</stp>
        <stp>채권그룹</stp>
        <stp/>
        <stp/>
        <tr r="P2325" s="3"/>
      </tp>
      <tp t="s">
        <v/>
        <stp/>
        <stp>P</stp>
        <stp>0</stp>
        <stp>IR</stp>
        <stp>BONDAVG69806</stp>
        <stp>채권그룹</stp>
        <stp/>
        <stp/>
        <tr r="P2324" s="3"/>
      </tp>
      <tp t="s">
        <v/>
        <stp/>
        <stp>P</stp>
        <stp>0</stp>
        <stp>IR</stp>
        <stp>BONDAVG69801</stp>
        <stp>채권그룹</stp>
        <stp/>
        <stp/>
        <tr r="P2319" s="3"/>
      </tp>
      <tp t="s">
        <v/>
        <stp/>
        <stp>P</stp>
        <stp>0</stp>
        <stp>IR</stp>
        <stp>BONDAVG69800</stp>
        <stp>채권그룹</stp>
        <stp/>
        <stp/>
        <tr r="P2318" s="3"/>
      </tp>
      <tp t="s">
        <v/>
        <stp/>
        <stp>P</stp>
        <stp>0</stp>
        <stp>IR</stp>
        <stp>BONDAVG69803</stp>
        <stp>채권그룹</stp>
        <stp/>
        <stp/>
        <tr r="P2321" s="3"/>
      </tp>
      <tp t="s">
        <v/>
        <stp/>
        <stp>P</stp>
        <stp>0</stp>
        <stp>IR</stp>
        <stp>BONDAVG69802</stp>
        <stp>채권그룹</stp>
        <stp/>
        <stp/>
        <tr r="P2320" s="3"/>
      </tp>
      <tp t="s">
        <v/>
        <stp/>
        <stp>P</stp>
        <stp>0</stp>
        <stp>IR</stp>
        <stp>BONDAVG69879</stp>
        <stp>채권그룹</stp>
        <stp/>
        <stp/>
        <tr r="P2355" s="3"/>
      </tp>
      <tp t="s">
        <v/>
        <stp/>
        <stp>P</stp>
        <stp>0</stp>
        <stp>IR</stp>
        <stp>BONDAVG69878</stp>
        <stp>채권그룹</stp>
        <stp/>
        <stp/>
        <tr r="P2354" s="3"/>
      </tp>
      <tp t="s">
        <v/>
        <stp/>
        <stp>P</stp>
        <stp>0</stp>
        <stp>IR</stp>
        <stp>BONDAVG69875</stp>
        <stp>채권그룹</stp>
        <stp/>
        <stp/>
        <tr r="P2351" s="3"/>
      </tp>
      <tp t="s">
        <v/>
        <stp/>
        <stp>P</stp>
        <stp>0</stp>
        <stp>IR</stp>
        <stp>BONDAVG69874</stp>
        <stp>채권그룹</stp>
        <stp/>
        <stp/>
        <tr r="P2350" s="3"/>
      </tp>
      <tp t="s">
        <v/>
        <stp/>
        <stp>P</stp>
        <stp>0</stp>
        <stp>IR</stp>
        <stp>BONDAVG69877</stp>
        <stp>채권그룹</stp>
        <stp/>
        <stp/>
        <tr r="P2353" s="3"/>
      </tp>
      <tp t="s">
        <v/>
        <stp/>
        <stp>P</stp>
        <stp>0</stp>
        <stp>IR</stp>
        <stp>BONDAVG69876</stp>
        <stp>채권그룹</stp>
        <stp/>
        <stp/>
        <tr r="P2352" s="3"/>
      </tp>
      <tp t="s">
        <v/>
        <stp/>
        <stp>P</stp>
        <stp>0</stp>
        <stp>IR</stp>
        <stp>BONDAVG09868</stp>
        <stp>채권그룹</stp>
        <stp/>
        <stp/>
        <tr r="P4946" s="3"/>
      </tp>
      <tp t="s">
        <v/>
        <stp/>
        <stp>P</stp>
        <stp>0</stp>
        <stp>IR</stp>
        <stp>BONDAVG69869</stp>
        <stp>채권그룹</stp>
        <stp/>
        <stp/>
        <tr r="P2349" s="3"/>
      </tp>
      <tp t="s">
        <v/>
        <stp/>
        <stp>P</stp>
        <stp>0</stp>
        <stp>IR</stp>
        <stp>BONDAVG69865</stp>
        <stp>채권그룹</stp>
        <stp/>
        <stp/>
        <tr r="P2348" s="3"/>
      </tp>
      <tp t="s">
        <v/>
        <stp/>
        <stp>P</stp>
        <stp>0</stp>
        <stp>IR</stp>
        <stp>BONDAVG69861</stp>
        <stp>채권그룹</stp>
        <stp/>
        <stp/>
        <tr r="P2347" s="3"/>
      </tp>
      <tp t="s">
        <v/>
        <stp/>
        <stp>P</stp>
        <stp>0</stp>
        <stp>IR</stp>
        <stp>BONDAVG69860</stp>
        <stp>채권그룹</stp>
        <stp/>
        <stp/>
        <tr r="P2346" s="3"/>
      </tp>
      <tp t="s">
        <v/>
        <stp/>
        <stp>P</stp>
        <stp>0</stp>
        <stp>IR</stp>
        <stp>BONDAVG69859</stp>
        <stp>채권그룹</stp>
        <stp/>
        <stp/>
        <tr r="P2345" s="3"/>
      </tp>
      <tp t="s">
        <v/>
        <stp/>
        <stp>P</stp>
        <stp>0</stp>
        <stp>IR</stp>
        <stp>BONDAVG69858</stp>
        <stp>채권그룹</stp>
        <stp/>
        <stp/>
        <tr r="P2344" s="3"/>
      </tp>
      <tp t="s">
        <v/>
        <stp/>
        <stp>P</stp>
        <stp>0</stp>
        <stp>IR</stp>
        <stp>BONDAVG69854</stp>
        <stp>채권그룹</stp>
        <stp/>
        <stp/>
        <tr r="P2342" s="3"/>
      </tp>
      <tp t="s">
        <v/>
        <stp/>
        <stp>P</stp>
        <stp>0</stp>
        <stp>IR</stp>
        <stp>BONDAVG69856</stp>
        <stp>채권그룹</stp>
        <stp/>
        <stp/>
        <tr r="P2343" s="3"/>
      </tp>
      <tp t="s">
        <v/>
        <stp/>
        <stp>P</stp>
        <stp>0</stp>
        <stp>IR</stp>
        <stp>BONDAVG59852</stp>
        <stp>채권그룹</stp>
        <stp/>
        <stp/>
        <tr r="P998" s="3"/>
      </tp>
      <tp t="s">
        <v/>
        <stp/>
        <stp>P</stp>
        <stp>0</stp>
        <stp>IR</stp>
        <stp>BONDAVG69851</stp>
        <stp>채권그룹</stp>
        <stp/>
        <stp/>
        <tr r="P2341" s="3"/>
      </tp>
      <tp t="s">
        <v/>
        <stp/>
        <stp>P</stp>
        <stp>0</stp>
        <stp>IR</stp>
        <stp>BONDAVG69850</stp>
        <stp>채권그룹</stp>
        <stp/>
        <stp/>
        <tr r="P2340" s="3"/>
      </tp>
      <tp t="s">
        <v/>
        <stp/>
        <stp>P</stp>
        <stp>0</stp>
        <stp>IR</stp>
        <stp>BONDAVG59850</stp>
        <stp>채권그룹</stp>
        <stp/>
        <stp/>
        <tr r="P996" s="3"/>
      </tp>
      <tp t="s">
        <v/>
        <stp/>
        <stp>P</stp>
        <stp>0</stp>
        <stp>IR</stp>
        <stp>BONDAVG59851</stp>
        <stp>채권그룹</stp>
        <stp/>
        <stp/>
        <tr r="P997" s="3"/>
      </tp>
      <tp t="s">
        <v/>
        <stp/>
        <stp>P</stp>
        <stp>0</stp>
        <stp>IR</stp>
        <stp>BONDAVGC9845</stp>
        <stp>채권그룹</stp>
        <stp/>
        <stp/>
        <tr r="P4678" s="3"/>
      </tp>
      <tp t="s">
        <v/>
        <stp/>
        <stp>P</stp>
        <stp>0</stp>
        <stp>IR</stp>
        <stp>BONDAVGA9845</stp>
        <stp>채권그룹</stp>
        <stp/>
        <stp/>
        <tr r="P4642" s="3"/>
      </tp>
      <tp t="s">
        <v/>
        <stp/>
        <stp>P</stp>
        <stp>0</stp>
        <stp>IR</stp>
        <stp>BONDAVGS9844</stp>
        <stp>채권그룹</stp>
        <stp/>
        <stp/>
        <tr r="P4726" s="3"/>
      </tp>
      <tp t="s">
        <v/>
        <stp/>
        <stp>P</stp>
        <stp>0</stp>
        <stp>IR</stp>
        <stp>BONDAVG59848</stp>
        <stp>채권그룹</stp>
        <stp/>
        <stp/>
        <tr r="P994" s="3"/>
      </tp>
      <tp t="s">
        <v/>
        <stp/>
        <stp>P</stp>
        <stp>0</stp>
        <stp>IR</stp>
        <stp>BONDAVG59849</stp>
        <stp>채권그룹</stp>
        <stp/>
        <stp/>
        <tr r="P995" s="3"/>
      </tp>
      <tp t="s">
        <v/>
        <stp/>
        <stp>P</stp>
        <stp>0</stp>
        <stp>IR</stp>
        <stp>BONDAVG69845</stp>
        <stp>채권그룹</stp>
        <stp/>
        <stp/>
        <tr r="P2338" s="3"/>
      </tp>
      <tp t="s">
        <v/>
        <stp/>
        <stp>P</stp>
        <stp>0</stp>
        <stp>IR</stp>
        <stp>BONDAVG19840</stp>
        <stp>채권그룹</stp>
        <stp/>
        <stp/>
        <tr r="P393" s="3"/>
      </tp>
      <tp t="s">
        <v/>
        <stp/>
        <stp>P</stp>
        <stp>0</stp>
        <stp>IR</stp>
        <stp>BONDAVG59844</stp>
        <stp>채권그룹</stp>
        <stp/>
        <stp/>
        <tr r="P993" s="3"/>
      </tp>
      <tp t="s">
        <v/>
        <stp/>
        <stp>P</stp>
        <stp>0</stp>
        <stp>IR</stp>
        <stp>BONDAVG69846</stp>
        <stp>채권그룹</stp>
        <stp/>
        <stp/>
        <tr r="P2339" s="3"/>
      </tp>
      <tp t="s">
        <v>은행채AAA</v>
        <stp/>
        <stp>P</stp>
        <stp>0</stp>
        <stp>IR</stp>
        <stp>BONDAVG19845</stp>
        <stp>채권그룹</stp>
        <stp/>
        <stp/>
        <tr r="F284" s="1"/>
        <tr r="P394" s="3"/>
      </tp>
      <tp t="s">
        <v/>
        <stp/>
        <stp>P</stp>
        <stp>0</stp>
        <stp>IR</stp>
        <stp>BONDAVG69899</stp>
        <stp>채권그룹</stp>
        <stp/>
        <stp/>
        <tr r="P2375" s="3"/>
      </tp>
      <tp t="s">
        <v/>
        <stp/>
        <stp>P</stp>
        <stp>0</stp>
        <stp>IR</stp>
        <stp>BONDAVG69898</stp>
        <stp>채권그룹</stp>
        <stp/>
        <stp/>
        <tr r="P2374" s="3"/>
      </tp>
      <tp t="s">
        <v/>
        <stp/>
        <stp>P</stp>
        <stp>0</stp>
        <stp>IR</stp>
        <stp>BONDAVG49898</stp>
        <stp>채권그룹</stp>
        <stp/>
        <stp/>
        <tr r="P639" s="3"/>
      </tp>
      <tp t="s">
        <v/>
        <stp/>
        <stp>P</stp>
        <stp>0</stp>
        <stp>IR</stp>
        <stp>BONDAVG69895</stp>
        <stp>채권그룹</stp>
        <stp/>
        <stp/>
        <tr r="P2371" s="3"/>
      </tp>
      <tp t="s">
        <v/>
        <stp/>
        <stp>P</stp>
        <stp>0</stp>
        <stp>IR</stp>
        <stp>BONDAVG69894</stp>
        <stp>채권그룹</stp>
        <stp/>
        <stp/>
        <tr r="P2370" s="3"/>
      </tp>
      <tp t="s">
        <v/>
        <stp/>
        <stp>P</stp>
        <stp>0</stp>
        <stp>IR</stp>
        <stp>BONDAVG69897</stp>
        <stp>채권그룹</stp>
        <stp/>
        <stp/>
        <tr r="P2373" s="3"/>
      </tp>
      <tp t="s">
        <v/>
        <stp/>
        <stp>P</stp>
        <stp>0</stp>
        <stp>IR</stp>
        <stp>BONDAVG69896</stp>
        <stp>채권그룹</stp>
        <stp/>
        <stp/>
        <tr r="P2372" s="3"/>
      </tp>
      <tp t="s">
        <v/>
        <stp/>
        <stp>P</stp>
        <stp>0</stp>
        <stp>IR</stp>
        <stp>BONDAVG69891</stp>
        <stp>채권그룹</stp>
        <stp/>
        <stp/>
        <tr r="P2367" s="3"/>
      </tp>
      <tp t="s">
        <v/>
        <stp/>
        <stp>P</stp>
        <stp>0</stp>
        <stp>IR</stp>
        <stp>BONDAVG69890</stp>
        <stp>채권그룹</stp>
        <stp/>
        <stp/>
        <tr r="P2366" s="3"/>
      </tp>
      <tp t="s">
        <v/>
        <stp/>
        <stp>P</stp>
        <stp>0</stp>
        <stp>IR</stp>
        <stp>BONDAVG69893</stp>
        <stp>채권그룹</stp>
        <stp/>
        <stp/>
        <tr r="P2369" s="3"/>
      </tp>
      <tp t="s">
        <v/>
        <stp/>
        <stp>P</stp>
        <stp>0</stp>
        <stp>IR</stp>
        <stp>BONDAVG19895</stp>
        <stp>채권그룹</stp>
        <stp/>
        <stp/>
        <tr r="P395" s="3"/>
      </tp>
      <tp t="s">
        <v/>
        <stp/>
        <stp>P</stp>
        <stp>0</stp>
        <stp>IR</stp>
        <stp>BONDAVG69892</stp>
        <stp>채권그룹</stp>
        <stp/>
        <stp/>
        <tr r="P2368" s="3"/>
      </tp>
      <tp t="s">
        <v/>
        <stp/>
        <stp>P</stp>
        <stp>0</stp>
        <stp>IR</stp>
        <stp>BONDAVG69889</stp>
        <stp>채권그룹</stp>
        <stp/>
        <stp/>
        <tr r="P2365" s="3"/>
      </tp>
      <tp t="s">
        <v/>
        <stp/>
        <stp>P</stp>
        <stp>0</stp>
        <stp>IR</stp>
        <stp>BONDAVG69888</stp>
        <stp>채권그룹</stp>
        <stp/>
        <stp/>
        <tr r="P2364" s="3"/>
      </tp>
      <tp t="s">
        <v/>
        <stp/>
        <stp>P</stp>
        <stp>0</stp>
        <stp>IR</stp>
        <stp>BONDAVG69885</stp>
        <stp>채권그룹</stp>
        <stp/>
        <stp/>
        <tr r="P2361" s="3"/>
      </tp>
      <tp t="s">
        <v/>
        <stp/>
        <stp>P</stp>
        <stp>0</stp>
        <stp>IR</stp>
        <stp>BONDAVG69884</stp>
        <stp>채권그룹</stp>
        <stp/>
        <stp/>
        <tr r="P2360" s="3"/>
      </tp>
      <tp t="s">
        <v/>
        <stp/>
        <stp>P</stp>
        <stp>0</stp>
        <stp>IR</stp>
        <stp>BONDAVG69887</stp>
        <stp>채권그룹</stp>
        <stp/>
        <stp/>
        <tr r="P2363" s="3"/>
      </tp>
      <tp t="s">
        <v/>
        <stp/>
        <stp>P</stp>
        <stp>0</stp>
        <stp>IR</stp>
        <stp>BONDAVG69886</stp>
        <stp>채권그룹</stp>
        <stp/>
        <stp/>
        <tr r="P2362" s="3"/>
      </tp>
      <tp t="s">
        <v/>
        <stp/>
        <stp>P</stp>
        <stp>0</stp>
        <stp>IR</stp>
        <stp>BONDAVG69881</stp>
        <stp>채권그룹</stp>
        <stp/>
        <stp/>
        <tr r="P2357" s="3"/>
      </tp>
      <tp t="s">
        <v/>
        <stp/>
        <stp>P</stp>
        <stp>0</stp>
        <stp>IR</stp>
        <stp>BONDAVG69880</stp>
        <stp>채권그룹</stp>
        <stp/>
        <stp/>
        <tr r="P2356" s="3"/>
      </tp>
      <tp t="s">
        <v/>
        <stp/>
        <stp>P</stp>
        <stp>0</stp>
        <stp>IR</stp>
        <stp>BONDAVG69883</stp>
        <stp>채권그룹</stp>
        <stp/>
        <stp/>
        <tr r="P2359" s="3"/>
      </tp>
      <tp t="s">
        <v/>
        <stp/>
        <stp>P</stp>
        <stp>0</stp>
        <stp>IR</stp>
        <stp>BONDAVG69882</stp>
        <stp>채권그룹</stp>
        <stp/>
        <stp/>
        <tr r="P2358" s="3"/>
      </tp>
      <tp t="s">
        <v/>
        <stp/>
        <stp>P</stp>
        <stp>0</stp>
        <stp>IR</stp>
        <stp>BONDAVG58138</stp>
        <stp>채권그룹</stp>
        <stp/>
        <stp/>
        <tr r="P907" s="3"/>
      </tp>
      <tp t="s">
        <v/>
        <stp/>
        <stp>P</stp>
        <stp>0</stp>
        <stp>IR</stp>
        <stp>BONDAVG58139</stp>
        <stp>채권그룹</stp>
        <stp/>
        <stp/>
        <tr r="P908" s="3"/>
      </tp>
      <tp t="s">
        <v/>
        <stp/>
        <stp>P</stp>
        <stp>0</stp>
        <stp>IR</stp>
        <stp>BONDAVG58136</stp>
        <stp>채권그룹</stp>
        <stp/>
        <stp/>
        <tr r="P905" s="3"/>
      </tp>
      <tp t="s">
        <v/>
        <stp/>
        <stp>P</stp>
        <stp>0</stp>
        <stp>IR</stp>
        <stp>BONDAVG58137</stp>
        <stp>채권그룹</stp>
        <stp/>
        <stp/>
        <tr r="P906" s="3"/>
      </tp>
      <tp t="s">
        <v/>
        <stp/>
        <stp>P</stp>
        <stp>0</stp>
        <stp>IR</stp>
        <stp>BONDAVG68134</stp>
        <stp>채권그룹</stp>
        <stp/>
        <stp/>
        <tr r="P5082" s="3"/>
      </tp>
      <tp t="s">
        <v/>
        <stp/>
        <stp>P</stp>
        <stp>0</stp>
        <stp>IR</stp>
        <stp>BONDAVG58135</stp>
        <stp>채권그룹</stp>
        <stp/>
        <stp/>
        <tr r="P904" s="3"/>
      </tp>
      <tp t="s">
        <v/>
        <stp/>
        <stp>P</stp>
        <stp>0</stp>
        <stp>IR</stp>
        <stp>BONDAVG48127</stp>
        <stp>채권그룹</stp>
        <stp/>
        <stp/>
        <tr r="P578" s="3"/>
      </tp>
      <tp t="s">
        <v/>
        <stp/>
        <stp>P</stp>
        <stp>0</stp>
        <stp>IR</stp>
        <stp>BONDAVG48126</stp>
        <stp>채권그룹</stp>
        <stp/>
        <stp/>
        <tr r="P577" s="3"/>
      </tp>
      <tp t="s">
        <v/>
        <stp/>
        <stp>P</stp>
        <stp>0</stp>
        <stp>IR</stp>
        <stp>BONDAVG48125</stp>
        <stp>채권그룹</stp>
        <stp/>
        <stp/>
        <tr r="P576" s="3"/>
      </tp>
      <tp t="s">
        <v/>
        <stp/>
        <stp>P</stp>
        <stp>0</stp>
        <stp>IR</stp>
        <stp>BONDAVG68118</stp>
        <stp>채권그룹</stp>
        <stp/>
        <stp/>
        <tr r="P1927" s="3"/>
      </tp>
      <tp t="s">
        <v/>
        <stp/>
        <stp>P</stp>
        <stp>0</stp>
        <stp>IR</stp>
        <stp>BONDAVG68179</stp>
        <stp>채권그룹</stp>
        <stp/>
        <stp/>
        <tr r="P1932" s="3"/>
      </tp>
      <tp t="s">
        <v/>
        <stp/>
        <stp>P</stp>
        <stp>0</stp>
        <stp>IR</stp>
        <stp>BONDAVG68178</stp>
        <stp>채권그룹</stp>
        <stp/>
        <stp/>
        <tr r="P1931" s="3"/>
      </tp>
      <tp t="s">
        <v/>
        <stp/>
        <stp>P</stp>
        <stp>0</stp>
        <stp>IR</stp>
        <stp>BONDAVG68177</stp>
        <stp>채권그룹</stp>
        <stp/>
        <stp/>
        <tr r="P1930" s="3"/>
      </tp>
      <tp t="s">
        <v/>
        <stp/>
        <stp>P</stp>
        <stp>0</stp>
        <stp>IR</stp>
        <stp>BONDAVG48170</stp>
        <stp>채권그룹</stp>
        <stp/>
        <stp/>
        <tr r="P581" s="3"/>
      </tp>
      <tp t="s">
        <v/>
        <stp/>
        <stp>P</stp>
        <stp>0</stp>
        <stp>IR</stp>
        <stp>BONDAVG48169</stp>
        <stp>채권그룹</stp>
        <stp/>
        <stp/>
        <tr r="P580" s="3"/>
      </tp>
      <tp t="s">
        <v/>
        <stp/>
        <stp>P</stp>
        <stp>0</stp>
        <stp>IR</stp>
        <stp>BONDAVG48168</stp>
        <stp>채권그룹</stp>
        <stp/>
        <stp/>
        <tr r="P579" s="3"/>
      </tp>
      <tp t="s">
        <v/>
        <stp/>
        <stp>P</stp>
        <stp>0</stp>
        <stp>IR</stp>
        <stp>BONDAVGX8154</stp>
        <stp>채권그룹</stp>
        <stp/>
        <stp/>
        <tr r="P6582" s="3"/>
      </tp>
      <tp t="s">
        <v/>
        <stp/>
        <stp>P</stp>
        <stp>0</stp>
        <stp>IR</stp>
        <stp>BONDAVG08154</stp>
        <stp>채권그룹</stp>
        <stp/>
        <stp/>
        <tr r="P271" s="3"/>
      </tp>
      <tp t="s">
        <v/>
        <stp/>
        <stp>P</stp>
        <stp>0</stp>
        <stp>IR</stp>
        <stp>BONDAVGX8140</stp>
        <stp>채권그룹</stp>
        <stp/>
        <stp/>
        <tr r="P6581" s="3"/>
      </tp>
      <tp t="s">
        <v/>
        <stp/>
        <stp>P</stp>
        <stp>0</stp>
        <stp>IR</stp>
        <stp>BONDAVG68148</stp>
        <stp>채권그룹</stp>
        <stp/>
        <stp/>
        <tr r="P1929" s="3"/>
      </tp>
      <tp t="s">
        <v/>
        <stp/>
        <stp>P</stp>
        <stp>0</stp>
        <stp>IR</stp>
        <stp>BONDAVG18142</stp>
        <stp>채권그룹</stp>
        <stp/>
        <stp/>
        <tr r="P364" s="3"/>
      </tp>
      <tp t="s">
        <v/>
        <stp/>
        <stp>P</stp>
        <stp>0</stp>
        <stp>IR</stp>
        <stp>BONDAVG68147</stp>
        <stp>채권그룹</stp>
        <stp/>
        <stp/>
        <tr r="P1928" s="3"/>
      </tp>
      <tp t="s">
        <v/>
        <stp/>
        <stp>P</stp>
        <stp>0</stp>
        <stp>IR</stp>
        <stp>BONDAVG68140</stp>
        <stp>채권그룹</stp>
        <stp/>
        <stp/>
        <tr r="P6871" s="3"/>
      </tp>
      <tp t="s">
        <v/>
        <stp/>
        <stp>P</stp>
        <stp>0</stp>
        <stp>IR</stp>
        <stp>BONDAVG68189</stp>
        <stp>채권그룹</stp>
        <stp/>
        <stp/>
        <tr r="P1942" s="3"/>
      </tp>
      <tp t="s">
        <v/>
        <stp/>
        <stp>P</stp>
        <stp>0</stp>
        <stp>IR</stp>
        <stp>BONDAVG68188</stp>
        <stp>채권그룹</stp>
        <stp/>
        <stp/>
        <tr r="P1941" s="3"/>
      </tp>
      <tp t="s">
        <v/>
        <stp/>
        <stp>P</stp>
        <stp>0</stp>
        <stp>IR</stp>
        <stp>BONDAVG68185</stp>
        <stp>채권그룹</stp>
        <stp/>
        <stp/>
        <tr r="P1938" s="3"/>
      </tp>
      <tp t="s">
        <v/>
        <stp/>
        <stp>P</stp>
        <stp>0</stp>
        <stp>IR</stp>
        <stp>BONDAVG68184</stp>
        <stp>채권그룹</stp>
        <stp/>
        <stp/>
        <tr r="P1937" s="3"/>
      </tp>
      <tp t="s">
        <v/>
        <stp/>
        <stp>P</stp>
        <stp>0</stp>
        <stp>IR</stp>
        <stp>BONDAVG68187</stp>
        <stp>채권그룹</stp>
        <stp/>
        <stp/>
        <tr r="P1940" s="3"/>
      </tp>
      <tp t="s">
        <v/>
        <stp/>
        <stp>P</stp>
        <stp>0</stp>
        <stp>IR</stp>
        <stp>BONDAVG68186</stp>
        <stp>채권그룹</stp>
        <stp/>
        <stp/>
        <tr r="P1939" s="3"/>
      </tp>
      <tp t="s">
        <v/>
        <stp/>
        <stp>P</stp>
        <stp>0</stp>
        <stp>IR</stp>
        <stp>BONDAVG68181</stp>
        <stp>채권그룹</stp>
        <stp/>
        <stp/>
        <tr r="P1934" s="3"/>
      </tp>
      <tp t="s">
        <v/>
        <stp/>
        <stp>P</stp>
        <stp>0</stp>
        <stp>IR</stp>
        <stp>BONDAVG68180</stp>
        <stp>채권그룹</stp>
        <stp/>
        <stp/>
        <tr r="P1933" s="3"/>
      </tp>
      <tp t="s">
        <v/>
        <stp/>
        <stp>P</stp>
        <stp>0</stp>
        <stp>IR</stp>
        <stp>BONDAVG68183</stp>
        <stp>채권그룹</stp>
        <stp/>
        <stp/>
        <tr r="P1936" s="3"/>
      </tp>
      <tp t="s">
        <v/>
        <stp/>
        <stp>P</stp>
        <stp>0</stp>
        <stp>IR</stp>
        <stp>BONDAVG68182</stp>
        <stp>채권그룹</stp>
        <stp/>
        <stp/>
        <tr r="P1935" s="3"/>
      </tp>
      <tp t="s">
        <v/>
        <stp/>
        <stp>P</stp>
        <stp>0</stp>
        <stp>IR</stp>
        <stp>BONDAVGX8031</stp>
        <stp>채권그룹</stp>
        <stp/>
        <stp/>
        <tr r="P6580" s="3"/>
      </tp>
      <tp t="s">
        <v>기타금융채A+</v>
        <stp/>
        <stp>P</stp>
        <stp>0</stp>
        <stp>IR</stp>
        <stp>BONDAVG18034</stp>
        <stp>채권그룹</stp>
        <stp/>
        <stp/>
        <tr r="F268" s="1"/>
        <tr r="P363" s="3"/>
      </tp>
      <tp t="s">
        <v/>
        <stp/>
        <stp>P</stp>
        <stp>0</stp>
        <stp>IR</stp>
        <stp>BONDAVG68026</stp>
        <stp>채권그룹</stp>
        <stp/>
        <stp/>
        <tr r="P1912" s="3"/>
      </tp>
      <tp t="s">
        <v/>
        <stp/>
        <stp>P</stp>
        <stp>0</stp>
        <stp>IR</stp>
        <stp>BONDAVG68011</stp>
        <stp>채권그룹</stp>
        <stp/>
        <stp/>
        <tr r="P1909" s="3"/>
      </tp>
      <tp t="s">
        <v/>
        <stp/>
        <stp>P</stp>
        <stp>0</stp>
        <stp>IR</stp>
        <stp>BONDAVG68010</stp>
        <stp>채권그룹</stp>
        <stp/>
        <stp/>
        <tr r="P1908" s="3"/>
      </tp>
      <tp t="s">
        <v/>
        <stp/>
        <stp>P</stp>
        <stp>0</stp>
        <stp>IR</stp>
        <stp>BONDAVG68013</stp>
        <stp>채권그룹</stp>
        <stp/>
        <stp/>
        <tr r="P1911" s="3"/>
      </tp>
      <tp t="s">
        <v/>
        <stp/>
        <stp>P</stp>
        <stp>0</stp>
        <stp>IR</stp>
        <stp>BONDAVG68012</stp>
        <stp>채권그룹</stp>
        <stp/>
        <stp/>
        <tr r="P1910" s="3"/>
      </tp>
      <tp t="s">
        <v/>
        <stp/>
        <stp>P</stp>
        <stp>0</stp>
        <stp>IR</stp>
        <stp>BONDAVG68009</stp>
        <stp>채권그룹</stp>
        <stp/>
        <stp/>
        <tr r="P1907" s="3"/>
      </tp>
      <tp t="s">
        <v/>
        <stp/>
        <stp>P</stp>
        <stp>0</stp>
        <stp>IR</stp>
        <stp>BONDAVG68008</stp>
        <stp>채권그룹</stp>
        <stp/>
        <stp/>
        <tr r="P1906" s="3"/>
      </tp>
      <tp t="s">
        <v/>
        <stp/>
        <stp>P</stp>
        <stp>0</stp>
        <stp>IR</stp>
        <stp>BONDAVG68007</stp>
        <stp>채권그룹</stp>
        <stp/>
        <stp/>
        <tr r="P1905" s="3"/>
      </tp>
      <tp t="s">
        <v/>
        <stp/>
        <stp>P</stp>
        <stp>0</stp>
        <stp>IR</stp>
        <stp>BONDAVG68006</stp>
        <stp>채권그룹</stp>
        <stp/>
        <stp/>
        <tr r="P1904" s="3"/>
      </tp>
      <tp t="s">
        <v/>
        <stp/>
        <stp>P</stp>
        <stp>0</stp>
        <stp>IR</stp>
        <stp>BONDAVG18006</stp>
        <stp>채권그룹</stp>
        <stp/>
        <stp/>
        <tr r="P4993" s="3"/>
      </tp>
      <tp t="s">
        <v/>
        <stp/>
        <stp>P</stp>
        <stp>0</stp>
        <stp>IR</stp>
        <stp>BONDAVG68074</stp>
        <stp>채권그룹</stp>
        <stp/>
        <stp/>
        <tr r="P1926" s="3"/>
      </tp>
      <tp t="s">
        <v/>
        <stp/>
        <stp>P</stp>
        <stp>0</stp>
        <stp>IR</stp>
        <stp>BONDAVG68071</stp>
        <stp>채권그룹</stp>
        <stp/>
        <stp/>
        <tr r="P1923" s="3"/>
      </tp>
      <tp t="s">
        <v/>
        <stp/>
        <stp>P</stp>
        <stp>0</stp>
        <stp>IR</stp>
        <stp>BONDAVG68070</stp>
        <stp>채권그룹</stp>
        <stp/>
        <stp/>
        <tr r="P1922" s="3"/>
      </tp>
      <tp t="s">
        <v/>
        <stp/>
        <stp>P</stp>
        <stp>0</stp>
        <stp>IR</stp>
        <stp>BONDAVG68073</stp>
        <stp>채권그룹</stp>
        <stp/>
        <stp/>
        <tr r="P1925" s="3"/>
      </tp>
      <tp t="s">
        <v/>
        <stp/>
        <stp>P</stp>
        <stp>0</stp>
        <stp>IR</stp>
        <stp>BONDAVG68072</stp>
        <stp>채권그룹</stp>
        <stp/>
        <stp/>
        <tr r="P1924" s="3"/>
      </tp>
      <tp t="s">
        <v/>
        <stp/>
        <stp>P</stp>
        <stp>0</stp>
        <stp>IR</stp>
        <stp>BONDAVG68069</stp>
        <stp>채권그룹</stp>
        <stp/>
        <stp/>
        <tr r="P1921" s="3"/>
      </tp>
      <tp t="s">
        <v/>
        <stp/>
        <stp>P</stp>
        <stp>0</stp>
        <stp>IR</stp>
        <stp>BONDAVG68068</stp>
        <stp>채권그룹</stp>
        <stp/>
        <stp/>
        <tr r="P1920" s="3"/>
      </tp>
      <tp t="s">
        <v/>
        <stp/>
        <stp>P</stp>
        <stp>0</stp>
        <stp>IR</stp>
        <stp>BONDAVG58069</stp>
        <stp>채권그룹</stp>
        <stp/>
        <stp/>
        <tr r="P6832" s="3"/>
      </tp>
      <tp t="s">
        <v/>
        <stp/>
        <stp>P</stp>
        <stp>0</stp>
        <stp>IR</stp>
        <stp>BONDAVG68065</stp>
        <stp>채권그룹</stp>
        <stp/>
        <stp/>
        <tr r="P1917" s="3"/>
      </tp>
      <tp t="s">
        <v/>
        <stp/>
        <stp>P</stp>
        <stp>0</stp>
        <stp>IR</stp>
        <stp>BONDAVG68064</stp>
        <stp>채권그룹</stp>
        <stp/>
        <stp/>
        <tr r="P1916" s="3"/>
      </tp>
      <tp t="s">
        <v/>
        <stp/>
        <stp>P</stp>
        <stp>0</stp>
        <stp>IR</stp>
        <stp>BONDAVG68067</stp>
        <stp>채권그룹</stp>
        <stp/>
        <stp/>
        <tr r="P1919" s="3"/>
      </tp>
      <tp t="s">
        <v/>
        <stp/>
        <stp>P</stp>
        <stp>0</stp>
        <stp>IR</stp>
        <stp>BONDAVG68066</stp>
        <stp>채권그룹</stp>
        <stp/>
        <stp/>
        <tr r="P1918" s="3"/>
      </tp>
      <tp t="s">
        <v/>
        <stp/>
        <stp>P</stp>
        <stp>0</stp>
        <stp>IR</stp>
        <stp>BONDAVG58062</stp>
        <stp>채권그룹</stp>
        <stp/>
        <stp/>
        <tr r="P902" s="3"/>
      </tp>
      <tp t="s">
        <v/>
        <stp/>
        <stp>P</stp>
        <stp>0</stp>
        <stp>IR</stp>
        <stp>BONDAVG68063</stp>
        <stp>채권그룹</stp>
        <stp/>
        <stp/>
        <tr r="P1915" s="3"/>
      </tp>
      <tp t="s">
        <v/>
        <stp/>
        <stp>P</stp>
        <stp>0</stp>
        <stp>IR</stp>
        <stp>BONDAVG48055</stp>
        <stp>채권그룹</stp>
        <stp/>
        <stp/>
        <tr r="P572" s="3"/>
      </tp>
      <tp t="s">
        <v/>
        <stp/>
        <stp>P</stp>
        <stp>0</stp>
        <stp>IR</stp>
        <stp>BONDAVG48054</stp>
        <stp>채권그룹</stp>
        <stp/>
        <stp/>
        <tr r="P571" s="3"/>
      </tp>
      <tp t="s">
        <v/>
        <stp/>
        <stp>P</stp>
        <stp>0</stp>
        <stp>IR</stp>
        <stp>BONDAVG48053</stp>
        <stp>채권그룹</stp>
        <stp/>
        <stp/>
        <tr r="P570" s="3"/>
      </tp>
      <tp t="s">
        <v/>
        <stp/>
        <stp>P</stp>
        <stp>0</stp>
        <stp>IR</stp>
        <stp>BONDAVG68041</stp>
        <stp>채권그룹</stp>
        <stp/>
        <stp/>
        <tr r="P1914" s="3"/>
      </tp>
      <tp t="s">
        <v/>
        <stp/>
        <stp>P</stp>
        <stp>0</stp>
        <stp>IR</stp>
        <stp>BONDAVG68040</stp>
        <stp>채권그룹</stp>
        <stp/>
        <stp/>
        <tr r="P1913" s="3"/>
      </tp>
      <tp t="s">
        <v/>
        <stp/>
        <stp>P</stp>
        <stp>0</stp>
        <stp>IR</stp>
        <stp>BONDAVG58096</stp>
        <stp>채권그룹</stp>
        <stp/>
        <stp/>
        <tr r="P903" s="3"/>
      </tp>
      <tp t="s">
        <v/>
        <stp/>
        <stp>P</stp>
        <stp>0</stp>
        <stp>IR</stp>
        <stp>BONDAVG48082</stp>
        <stp>채권그룹</stp>
        <stp/>
        <stp/>
        <tr r="P575" s="3"/>
      </tp>
      <tp t="s">
        <v/>
        <stp/>
        <stp>P</stp>
        <stp>0</stp>
        <stp>IR</stp>
        <stp>BONDAVG48081</stp>
        <stp>채권그룹</stp>
        <stp/>
        <stp/>
        <tr r="P574" s="3"/>
      </tp>
      <tp t="s">
        <v/>
        <stp/>
        <stp>P</stp>
        <stp>0</stp>
        <stp>IR</stp>
        <stp>BONDAVG48080</stp>
        <stp>채권그룹</stp>
        <stp/>
        <stp/>
        <tr r="P573" s="3"/>
      </tp>
      <tp t="s">
        <v/>
        <stp/>
        <stp>P</stp>
        <stp>0</stp>
        <stp>IR</stp>
        <stp>BONDAVG68330</stp>
        <stp>채권그룹</stp>
        <stp/>
        <stp/>
        <tr r="P1978" s="3"/>
      </tp>
      <tp t="s">
        <v/>
        <stp/>
        <stp>P</stp>
        <stp>0</stp>
        <stp>IR</stp>
        <stp>BONDAVG68322</stp>
        <stp>채권그룹</stp>
        <stp/>
        <stp/>
        <tr r="P1977" s="3"/>
      </tp>
      <tp t="s">
        <v/>
        <stp/>
        <stp>P</stp>
        <stp>0</stp>
        <stp>IR</stp>
        <stp>BONDAVG68311</stp>
        <stp>채권그룹</stp>
        <stp/>
        <stp/>
        <tr r="P1975" s="3"/>
      </tp>
      <tp t="s">
        <v/>
        <stp/>
        <stp>P</stp>
        <stp>0</stp>
        <stp>IR</stp>
        <stp>BONDAVG58313</stp>
        <stp>채권그룹</stp>
        <stp/>
        <stp/>
        <tr r="P6835" s="3"/>
      </tp>
      <tp t="s">
        <v/>
        <stp/>
        <stp>P</stp>
        <stp>0</stp>
        <stp>IR</stp>
        <stp>BONDAVG68310</stp>
        <stp>채권그룹</stp>
        <stp/>
        <stp/>
        <tr r="P1974" s="3"/>
      </tp>
      <tp t="s">
        <v/>
        <stp/>
        <stp>P</stp>
        <stp>0</stp>
        <stp>IR</stp>
        <stp>BONDAVG68312</stp>
        <stp>채권그룹</stp>
        <stp/>
        <stp/>
        <tr r="P1976" s="3"/>
      </tp>
      <tp t="s">
        <v/>
        <stp/>
        <stp>P</stp>
        <stp>0</stp>
        <stp>IR</stp>
        <stp>BONDAVG68309</stp>
        <stp>채권그룹</stp>
        <stp/>
        <stp/>
        <tr r="P1973" s="3"/>
      </tp>
      <tp t="s">
        <v/>
        <stp/>
        <stp>P</stp>
        <stp>0</stp>
        <stp>IR</stp>
        <stp>BONDAVG68308</stp>
        <stp>채권그룹</stp>
        <stp/>
        <stp/>
        <tr r="P1972" s="3"/>
      </tp>
      <tp t="s">
        <v/>
        <stp/>
        <stp>P</stp>
        <stp>0</stp>
        <stp>IR</stp>
        <stp>BONDAVG68305</stp>
        <stp>채권그룹</stp>
        <stp/>
        <stp/>
        <tr r="P1969" s="3"/>
      </tp>
      <tp t="s">
        <v/>
        <stp/>
        <stp>P</stp>
        <stp>0</stp>
        <stp>IR</stp>
        <stp>BONDAVG68304</stp>
        <stp>채권그룹</stp>
        <stp/>
        <stp/>
        <tr r="P1968" s="3"/>
      </tp>
      <tp t="s">
        <v/>
        <stp/>
        <stp>P</stp>
        <stp>0</stp>
        <stp>IR</stp>
        <stp>BONDAVG68307</stp>
        <stp>채권그룹</stp>
        <stp/>
        <stp/>
        <tr r="P1971" s="3"/>
      </tp>
      <tp t="s">
        <v/>
        <stp/>
        <stp>P</stp>
        <stp>0</stp>
        <stp>IR</stp>
        <stp>BONDAVG68306</stp>
        <stp>채권그룹</stp>
        <stp/>
        <stp/>
        <tr r="P1970" s="3"/>
      </tp>
      <tp t="s">
        <v/>
        <stp/>
        <stp>P</stp>
        <stp>0</stp>
        <stp>IR</stp>
        <stp>BONDAVG68301</stp>
        <stp>채권그룹</stp>
        <stp/>
        <stp/>
        <tr r="P1965" s="3"/>
      </tp>
      <tp t="s">
        <v/>
        <stp/>
        <stp>P</stp>
        <stp>0</stp>
        <stp>IR</stp>
        <stp>BONDAVG68300</stp>
        <stp>채권그룹</stp>
        <stp/>
        <stp/>
        <tr r="P1964" s="3"/>
      </tp>
      <tp t="s">
        <v/>
        <stp/>
        <stp>P</stp>
        <stp>0</stp>
        <stp>IR</stp>
        <stp>BONDAVG68303</stp>
        <stp>채권그룹</stp>
        <stp/>
        <stp/>
        <tr r="P1967" s="3"/>
      </tp>
      <tp t="s">
        <v/>
        <stp/>
        <stp>P</stp>
        <stp>0</stp>
        <stp>IR</stp>
        <stp>BONDAVG08304</stp>
        <stp>채권그룹</stp>
        <stp/>
        <stp/>
        <tr r="P272" s="3"/>
      </tp>
      <tp t="s">
        <v/>
        <stp/>
        <stp>P</stp>
        <stp>0</stp>
        <stp>IR</stp>
        <stp>BONDAVG68302</stp>
        <stp>채권그룹</stp>
        <stp/>
        <stp/>
        <tr r="P1966" s="3"/>
      </tp>
      <tp t="s">
        <v/>
        <stp/>
        <stp>P</stp>
        <stp>0</stp>
        <stp>IR</stp>
        <stp>BONDAVG58362</stp>
        <stp>채권그룹</stp>
        <stp/>
        <stp/>
        <tr r="P931" s="3"/>
      </tp>
      <tp t="s">
        <v/>
        <stp/>
        <stp>P</stp>
        <stp>0</stp>
        <stp>IR</stp>
        <stp>BONDAVG58363</stp>
        <stp>채권그룹</stp>
        <stp/>
        <stp/>
        <tr r="P932" s="3"/>
      </tp>
      <tp t="s">
        <v/>
        <stp/>
        <stp>P</stp>
        <stp>0</stp>
        <stp>IR</stp>
        <stp>BONDAVG58360</stp>
        <stp>채권그룹</stp>
        <stp/>
        <stp/>
        <tr r="P929" s="3"/>
      </tp>
      <tp t="s">
        <v/>
        <stp/>
        <stp>P</stp>
        <stp>0</stp>
        <stp>IR</stp>
        <stp>BONDAVG58361</stp>
        <stp>채권그룹</stp>
        <stp/>
        <stp/>
        <tr r="P930" s="3"/>
      </tp>
      <tp t="s">
        <v/>
        <stp/>
        <stp>P</stp>
        <stp>0</stp>
        <stp>IR</stp>
        <stp>BONDAVG58358</stp>
        <stp>채권그룹</stp>
        <stp/>
        <stp/>
        <tr r="P927" s="3"/>
      </tp>
      <tp t="s">
        <v/>
        <stp/>
        <stp>P</stp>
        <stp>0</stp>
        <stp>IR</stp>
        <stp>BONDAVG58359</stp>
        <stp>채권그룹</stp>
        <stp/>
        <stp/>
        <tr r="P928" s="3"/>
      </tp>
      <tp t="s">
        <v/>
        <stp/>
        <stp>P</stp>
        <stp>0</stp>
        <stp>IR</stp>
        <stp>BONDAVG58356</stp>
        <stp>채권그룹</stp>
        <stp/>
        <stp/>
        <tr r="P925" s="3"/>
      </tp>
      <tp t="s">
        <v/>
        <stp/>
        <stp>P</stp>
        <stp>0</stp>
        <stp>IR</stp>
        <stp>BONDAVG58357</stp>
        <stp>채권그룹</stp>
        <stp/>
        <stp/>
        <tr r="P926" s="3"/>
      </tp>
      <tp t="s">
        <v/>
        <stp/>
        <stp>P</stp>
        <stp>0</stp>
        <stp>IR</stp>
        <stp>BONDAVG48355</stp>
        <stp>채권그룹</stp>
        <stp/>
        <stp/>
        <tr r="P588" s="3"/>
      </tp>
      <tp t="s">
        <v/>
        <stp/>
        <stp>P</stp>
        <stp>0</stp>
        <stp>IR</stp>
        <stp>BONDAVG58354</stp>
        <stp>채권그룹</stp>
        <stp/>
        <stp/>
        <tr r="P923" s="3"/>
      </tp>
      <tp t="s">
        <v/>
        <stp/>
        <stp>P</stp>
        <stp>0</stp>
        <stp>IR</stp>
        <stp>BONDAVG48354</stp>
        <stp>채권그룹</stp>
        <stp/>
        <stp/>
        <tr r="P587" s="3"/>
      </tp>
      <tp t="s">
        <v/>
        <stp/>
        <stp>P</stp>
        <stp>0</stp>
        <stp>IR</stp>
        <stp>BONDAVG58355</stp>
        <stp>채권그룹</stp>
        <stp/>
        <stp/>
        <tr r="P924" s="3"/>
      </tp>
      <tp t="s">
        <v/>
        <stp/>
        <stp>P</stp>
        <stp>0</stp>
        <stp>IR</stp>
        <stp>BONDAVG48353</stp>
        <stp>채권그룹</stp>
        <stp/>
        <stp/>
        <tr r="P586" s="3"/>
      </tp>
      <tp t="s">
        <v/>
        <stp/>
        <stp>P</stp>
        <stp>0</stp>
        <stp>IR</stp>
        <stp>BONDAVG58352</stp>
        <stp>채권그룹</stp>
        <stp/>
        <stp/>
        <tr r="P921" s="3"/>
      </tp>
      <tp t="s">
        <v/>
        <stp/>
        <stp>P</stp>
        <stp>0</stp>
        <stp>IR</stp>
        <stp>BONDAVG58353</stp>
        <stp>채권그룹</stp>
        <stp/>
        <stp/>
        <tr r="P922" s="3"/>
      </tp>
      <tp t="s">
        <v/>
        <stp/>
        <stp>P</stp>
        <stp>0</stp>
        <stp>IR</stp>
        <stp>BONDAVG58350</stp>
        <stp>채권그룹</stp>
        <stp/>
        <stp/>
        <tr r="P919" s="3"/>
      </tp>
      <tp t="s">
        <v/>
        <stp/>
        <stp>P</stp>
        <stp>0</stp>
        <stp>IR</stp>
        <stp>BONDAVG58351</stp>
        <stp>채권그룹</stp>
        <stp/>
        <stp/>
        <tr r="P920" s="3"/>
      </tp>
      <tp t="s">
        <v/>
        <stp/>
        <stp>P</stp>
        <stp>0</stp>
        <stp>IR</stp>
        <stp>BONDAVG58348</stp>
        <stp>채권그룹</stp>
        <stp/>
        <stp/>
        <tr r="P917" s="3"/>
      </tp>
      <tp t="s">
        <v/>
        <stp/>
        <stp>P</stp>
        <stp>0</stp>
        <stp>IR</stp>
        <stp>BONDAVG58349</stp>
        <stp>채권그룹</stp>
        <stp/>
        <stp/>
        <tr r="P918" s="3"/>
      </tp>
      <tp t="s">
        <v/>
        <stp/>
        <stp>P</stp>
        <stp>0</stp>
        <stp>IR</stp>
        <stp>BONDAVG58346</stp>
        <stp>채권그룹</stp>
        <stp/>
        <stp/>
        <tr r="P915" s="3"/>
      </tp>
      <tp t="s">
        <v/>
        <stp/>
        <stp>P</stp>
        <stp>0</stp>
        <stp>IR</stp>
        <stp>BONDAVG58347</stp>
        <stp>채권그룹</stp>
        <stp/>
        <stp/>
        <tr r="P916" s="3"/>
      </tp>
      <tp t="s">
        <v/>
        <stp/>
        <stp>P</stp>
        <stp>0</stp>
        <stp>IR</stp>
        <stp>BONDAVG48345</stp>
        <stp>채권그룹</stp>
        <stp/>
        <stp/>
        <tr r="P585" s="3"/>
      </tp>
      <tp t="s">
        <v/>
        <stp/>
        <stp>P</stp>
        <stp>0</stp>
        <stp>IR</stp>
        <stp>BONDAVG48344</stp>
        <stp>채권그룹</stp>
        <stp/>
        <stp/>
        <tr r="P584" s="3"/>
      </tp>
      <tp t="s">
        <v/>
        <stp/>
        <stp>P</stp>
        <stp>0</stp>
        <stp>IR</stp>
        <stp>BONDAVG58345</stp>
        <stp>채권그룹</stp>
        <stp/>
        <stp/>
        <tr r="P914" s="3"/>
      </tp>
      <tp t="s">
        <v/>
        <stp/>
        <stp>P</stp>
        <stp>0</stp>
        <stp>IR</stp>
        <stp>BONDAVG48343</stp>
        <stp>채권그룹</stp>
        <stp/>
        <stp/>
        <tr r="P583" s="3"/>
      </tp>
      <tp t="s">
        <v/>
        <stp/>
        <stp>P</stp>
        <stp>0</stp>
        <stp>IR</stp>
        <stp>BONDAVG18344</stp>
        <stp>채권그룹</stp>
        <stp/>
        <stp/>
        <tr r="P4994" s="3"/>
      </tp>
      <tp t="s">
        <v/>
        <stp/>
        <stp>P</stp>
        <stp>0</stp>
        <stp>IR</stp>
        <stp>BONDAVG48399</stp>
        <stp>채권그룹</stp>
        <stp/>
        <stp/>
        <tr r="P591" s="3"/>
      </tp>
      <tp t="s">
        <v/>
        <stp/>
        <stp>P</stp>
        <stp>0</stp>
        <stp>IR</stp>
        <stp>BONDAVG48398</stp>
        <stp>채권그룹</stp>
        <stp/>
        <stp/>
        <tr r="P590" s="3"/>
      </tp>
      <tp t="s">
        <v/>
        <stp/>
        <stp>P</stp>
        <stp>0</stp>
        <stp>IR</stp>
        <stp>BONDAVG48397</stp>
        <stp>채권그룹</stp>
        <stp/>
        <stp/>
        <tr r="P589" s="3"/>
      </tp>
      <tp t="s">
        <v/>
        <stp/>
        <stp>P</stp>
        <stp>0</stp>
        <stp>IR</stp>
        <stp>BONDAVG58236</stp>
        <stp>채권그룹</stp>
        <stp/>
        <stp/>
        <tr r="P5060" s="3"/>
      </tp>
      <tp t="s">
        <v/>
        <stp/>
        <stp>P</stp>
        <stp>0</stp>
        <stp>IR</stp>
        <stp>BONDAVG68228</stp>
        <stp>채권그룹</stp>
        <stp/>
        <stp/>
        <tr r="P1958" s="3"/>
      </tp>
      <tp t="s">
        <v/>
        <stp/>
        <stp>P</stp>
        <stp>0</stp>
        <stp>IR</stp>
        <stp>BONDAVG68225</stp>
        <stp>채권그룹</stp>
        <stp/>
        <stp/>
        <tr r="P1955" s="3"/>
      </tp>
      <tp t="s">
        <v/>
        <stp/>
        <stp>P</stp>
        <stp>0</stp>
        <stp>IR</stp>
        <stp>BONDAVG68224</stp>
        <stp>채권그룹</stp>
        <stp/>
        <stp/>
        <tr r="P1954" s="3"/>
      </tp>
      <tp t="s">
        <v/>
        <stp/>
        <stp>P</stp>
        <stp>0</stp>
        <stp>IR</stp>
        <stp>BONDAVG68227</stp>
        <stp>채권그룹</stp>
        <stp/>
        <stp/>
        <tr r="P1957" s="3"/>
      </tp>
      <tp t="s">
        <v/>
        <stp/>
        <stp>P</stp>
        <stp>0</stp>
        <stp>IR</stp>
        <stp>BONDAVG68226</stp>
        <stp>채권그룹</stp>
        <stp/>
        <stp/>
        <tr r="P1956" s="3"/>
      </tp>
      <tp t="s">
        <v/>
        <stp/>
        <stp>P</stp>
        <stp>0</stp>
        <stp>IR</stp>
        <stp>BONDAVG68221</stp>
        <stp>채권그룹</stp>
        <stp/>
        <stp/>
        <tr r="P1951" s="3"/>
      </tp>
      <tp t="s">
        <v/>
        <stp/>
        <stp>P</stp>
        <stp>0</stp>
        <stp>IR</stp>
        <stp>BONDAVG68220</stp>
        <stp>채권그룹</stp>
        <stp/>
        <stp/>
        <tr r="P1950" s="3"/>
      </tp>
      <tp t="s">
        <v/>
        <stp/>
        <stp>P</stp>
        <stp>0</stp>
        <stp>IR</stp>
        <stp>BONDAVG68223</stp>
        <stp>채권그룹</stp>
        <stp/>
        <stp/>
        <tr r="P1953" s="3"/>
      </tp>
      <tp t="s">
        <v/>
        <stp/>
        <stp>P</stp>
        <stp>0</stp>
        <stp>IR</stp>
        <stp>BONDAVG68222</stp>
        <stp>채권그룹</stp>
        <stp/>
        <stp/>
        <tr r="P1952" s="3"/>
      </tp>
      <tp t="s">
        <v/>
        <stp/>
        <stp>P</stp>
        <stp>0</stp>
        <stp>IR</stp>
        <stp>BONDAVGA8210</stp>
        <stp>채권그룹</stp>
        <stp/>
        <stp/>
        <tr r="P4631" s="3"/>
      </tp>
      <tp t="s">
        <v/>
        <stp/>
        <stp>P</stp>
        <stp>0</stp>
        <stp>IR</stp>
        <stp>BONDAVG68219</stp>
        <stp>채권그룹</stp>
        <stp/>
        <stp/>
        <tr r="P1949" s="3"/>
      </tp>
      <tp t="s">
        <v/>
        <stp/>
        <stp>P</stp>
        <stp>0</stp>
        <stp>IR</stp>
        <stp>BONDAVG68218</stp>
        <stp>채권그룹</stp>
        <stp/>
        <stp/>
        <tr r="P1948" s="3"/>
      </tp>
      <tp t="s">
        <v/>
        <stp/>
        <stp>P</stp>
        <stp>0</stp>
        <stp>IR</stp>
        <stp>BONDAVG68215</stp>
        <stp>채권그룹</stp>
        <stp/>
        <stp/>
        <tr r="P1945" s="3"/>
      </tp>
      <tp t="s">
        <v/>
        <stp/>
        <stp>P</stp>
        <stp>0</stp>
        <stp>IR</stp>
        <stp>BONDAVG68214</stp>
        <stp>채권그룹</stp>
        <stp/>
        <stp/>
        <tr r="P1944" s="3"/>
      </tp>
      <tp t="s">
        <v/>
        <stp/>
        <stp>P</stp>
        <stp>0</stp>
        <stp>IR</stp>
        <stp>BONDAVG68217</stp>
        <stp>채권그룹</stp>
        <stp/>
        <stp/>
        <tr r="P1947" s="3"/>
      </tp>
      <tp t="s">
        <v/>
        <stp/>
        <stp>P</stp>
        <stp>0</stp>
        <stp>IR</stp>
        <stp>BONDAVG68216</stp>
        <stp>채권그룹</stp>
        <stp/>
        <stp/>
        <tr r="P1946" s="3"/>
      </tp>
      <tp t="s">
        <v>공모/무보증AAA</v>
        <stp/>
        <stp>P</stp>
        <stp>0</stp>
        <stp>IR</stp>
        <stp>BONDAVG58210</stp>
        <stp>채권그룹</stp>
        <stp/>
        <stp/>
        <tr r="F339" s="1"/>
        <tr r="P909" s="3"/>
      </tp>
      <tp t="s">
        <v/>
        <stp/>
        <stp>P</stp>
        <stp>0</stp>
        <stp>IR</stp>
        <stp>BONDAVG68213</stp>
        <stp>채권그룹</stp>
        <stp/>
        <stp/>
        <tr r="P1943" s="3"/>
      </tp>
      <tp t="s">
        <v/>
        <stp/>
        <stp>P</stp>
        <stp>0</stp>
        <stp>IR</stp>
        <stp>BONDAVG58275</stp>
        <stp>채권그룹</stp>
        <stp/>
        <stp/>
        <tr r="P5061" s="3"/>
      </tp>
      <tp t="s">
        <v/>
        <stp/>
        <stp>P</stp>
        <stp>0</stp>
        <stp>IR</stp>
        <stp>BONDAVG68270</stp>
        <stp>채권그룹</stp>
        <stp/>
        <stp/>
        <tr r="P1962" s="3"/>
      </tp>
      <tp t="s">
        <v/>
        <stp/>
        <stp>P</stp>
        <stp>0</stp>
        <stp>IR</stp>
        <stp>BONDAVG18275</stp>
        <stp>채권그룹</stp>
        <stp/>
        <stp/>
        <tr r="P6768" s="3"/>
      </tp>
      <tp t="s">
        <v/>
        <stp/>
        <stp>P</stp>
        <stp>0</stp>
        <stp>IR</stp>
        <stp>BONDAVG58262</stp>
        <stp>채권그룹</stp>
        <stp/>
        <stp/>
        <tr r="P913" s="3"/>
      </tp>
      <tp t="s">
        <v/>
        <stp/>
        <stp>P</stp>
        <stp>0</stp>
        <stp>IR</stp>
        <stp>BONDAVG68263</stp>
        <stp>채권그룹</stp>
        <stp/>
        <stp/>
        <tr r="P1961" s="3"/>
      </tp>
      <tp t="s">
        <v/>
        <stp/>
        <stp>P</stp>
        <stp>0</stp>
        <stp>IR</stp>
        <stp>BONDAVG58256</stp>
        <stp>채권그룹</stp>
        <stp/>
        <stp/>
        <tr r="P911" s="3"/>
      </tp>
      <tp t="s">
        <v/>
        <stp/>
        <stp>P</stp>
        <stp>0</stp>
        <stp>IR</stp>
        <stp>BONDAVG58257</stp>
        <stp>채권그룹</stp>
        <stp/>
        <stp/>
        <tr r="P912" s="3"/>
      </tp>
      <tp t="s">
        <v/>
        <stp/>
        <stp>P</stp>
        <stp>0</stp>
        <stp>IR</stp>
        <stp>BONDAVG68257</stp>
        <stp>채권그룹</stp>
        <stp/>
        <stp/>
        <tr r="P1960" s="3"/>
      </tp>
      <tp t="s">
        <v/>
        <stp/>
        <stp>P</stp>
        <stp>0</stp>
        <stp>IR</stp>
        <stp>BONDAVG58255</stp>
        <stp>채권그룹</stp>
        <stp/>
        <stp/>
        <tr r="P910" s="3"/>
      </tp>
      <tp t="s">
        <v/>
        <stp/>
        <stp>P</stp>
        <stp>0</stp>
        <stp>IR</stp>
        <stp>BONDAVG68248</stp>
        <stp>채권그룹</stp>
        <stp/>
        <stp/>
        <tr r="P1959" s="3"/>
      </tp>
      <tp t="s">
        <v/>
        <stp/>
        <stp>P</stp>
        <stp>0</stp>
        <stp>IR</stp>
        <stp>BONDAVG68299</stp>
        <stp>채권그룹</stp>
        <stp/>
        <stp/>
        <tr r="P1963" s="3"/>
      </tp>
      <tp t="s">
        <v/>
        <stp/>
        <stp>P</stp>
        <stp>0</stp>
        <stp>IR</stp>
        <stp>BONDAVG48292</stp>
        <stp>채권그룹</stp>
        <stp/>
        <stp/>
        <tr r="P582" s="3"/>
      </tp>
      <tp t="s">
        <v/>
        <stp/>
        <stp>P</stp>
        <stp>0</stp>
        <stp>IR</stp>
        <stp>BONDAVG68525</stp>
        <stp>채권그룹</stp>
        <stp/>
        <stp/>
        <tr r="P2017" s="3"/>
      </tp>
      <tp t="s">
        <v/>
        <stp/>
        <stp>P</stp>
        <stp>0</stp>
        <stp>IR</stp>
        <stp>BONDAVGA8519</stp>
        <stp>채권그룹</stp>
        <stp/>
        <stp/>
        <tr r="P4632" s="3"/>
      </tp>
      <tp t="s">
        <v>공모/무보증AAA</v>
        <stp/>
        <stp>P</stp>
        <stp>0</stp>
        <stp>IR</stp>
        <stp>BONDAVG18519</stp>
        <stp>채권그룹</stp>
        <stp/>
        <stp/>
        <tr r="F272" s="1"/>
        <tr r="P368" s="3"/>
      </tp>
      <tp t="s">
        <v/>
        <stp/>
        <stp>P</stp>
        <stp>0</stp>
        <stp>IR</stp>
        <stp>BONDAVG68504</stp>
        <stp>채권그룹</stp>
        <stp/>
        <stp/>
        <tr r="P2016" s="3"/>
      </tp>
      <tp t="s">
        <v/>
        <stp/>
        <stp>P</stp>
        <stp>0</stp>
        <stp>IR</stp>
        <stp>BONDAVG68501</stp>
        <stp>채권그룹</stp>
        <stp/>
        <stp/>
        <tr r="P2013" s="3"/>
      </tp>
      <tp t="s">
        <v/>
        <stp/>
        <stp>P</stp>
        <stp>0</stp>
        <stp>IR</stp>
        <stp>BONDAVG68500</stp>
        <stp>채권그룹</stp>
        <stp/>
        <stp/>
        <tr r="P2012" s="3"/>
      </tp>
      <tp t="s">
        <v/>
        <stp/>
        <stp>P</stp>
        <stp>0</stp>
        <stp>IR</stp>
        <stp>BONDAVG68503</stp>
        <stp>채권그룹</stp>
        <stp/>
        <stp/>
        <tr r="P2015" s="3"/>
      </tp>
      <tp t="s">
        <v/>
        <stp/>
        <stp>P</stp>
        <stp>0</stp>
        <stp>IR</stp>
        <stp>BONDAVG68502</stp>
        <stp>채권그룹</stp>
        <stp/>
        <stp/>
        <tr r="P2014" s="3"/>
      </tp>
      <tp t="s">
        <v>공사/공단채AA+</v>
        <stp/>
        <stp>P</stp>
        <stp>0</stp>
        <stp>IR</stp>
        <stp>BONDAVG08573</stp>
        <stp>채권그룹</stp>
        <stp/>
        <stp/>
        <tr r="F214" s="1"/>
        <tr r="P277" s="3"/>
      </tp>
      <tp t="s">
        <v>공사/공단채AAA</v>
        <stp/>
        <stp>P</stp>
        <stp>0</stp>
        <stp>IR</stp>
        <stp>BONDAVG08572</stp>
        <stp>채권그룹</stp>
        <stp/>
        <stp/>
        <tr r="F213" s="1"/>
        <tr r="P276" s="3"/>
      </tp>
      <tp t="s">
        <v/>
        <stp/>
        <stp>P</stp>
        <stp>0</stp>
        <stp>IR</stp>
        <stp>BONDAVG08575</stp>
        <stp>채권그룹</stp>
        <stp/>
        <stp/>
        <tr r="P278" s="3"/>
      </tp>
      <tp t="s">
        <v/>
        <stp/>
        <stp>P</stp>
        <stp>0</stp>
        <stp>IR</stp>
        <stp>BONDAVG18568</stp>
        <stp>채권그룹</stp>
        <stp/>
        <stp/>
        <tr r="P370" s="3"/>
      </tp>
      <tp t="s">
        <v/>
        <stp/>
        <stp>P</stp>
        <stp>0</stp>
        <stp>IR</stp>
        <stp>BONDAVG68555</stp>
        <stp>채권그룹</stp>
        <stp/>
        <stp/>
        <tr r="P2023" s="3"/>
      </tp>
      <tp t="s">
        <v/>
        <stp/>
        <stp>P</stp>
        <stp>0</stp>
        <stp>IR</stp>
        <stp>BONDAVG68554</stp>
        <stp>채권그룹</stp>
        <stp/>
        <stp/>
        <tr r="P2022" s="3"/>
      </tp>
      <tp t="s">
        <v/>
        <stp/>
        <stp>P</stp>
        <stp>0</stp>
        <stp>IR</stp>
        <stp>BONDAVG68557</stp>
        <stp>채권그룹</stp>
        <stp/>
        <stp/>
        <tr r="P2025" s="3"/>
      </tp>
      <tp t="s">
        <v/>
        <stp/>
        <stp>P</stp>
        <stp>0</stp>
        <stp>IR</stp>
        <stp>BONDAVG68556</stp>
        <stp>채권그룹</stp>
        <stp/>
        <stp/>
        <tr r="P2024" s="3"/>
      </tp>
      <tp t="s">
        <v/>
        <stp/>
        <stp>P</stp>
        <stp>0</stp>
        <stp>IR</stp>
        <stp>BONDAVG68551</stp>
        <stp>채권그룹</stp>
        <stp/>
        <stp/>
        <tr r="P2019" s="3"/>
      </tp>
      <tp t="s">
        <v/>
        <stp/>
        <stp>P</stp>
        <stp>0</stp>
        <stp>IR</stp>
        <stp>BONDAVG68550</stp>
        <stp>채권그룹</stp>
        <stp/>
        <stp/>
        <tr r="P2018" s="3"/>
      </tp>
      <tp t="s">
        <v/>
        <stp/>
        <stp>P</stp>
        <stp>0</stp>
        <stp>IR</stp>
        <stp>BONDAVG68553</stp>
        <stp>채권그룹</stp>
        <stp/>
        <stp/>
        <tr r="P2021" s="3"/>
      </tp>
      <tp t="s">
        <v/>
        <stp/>
        <stp>P</stp>
        <stp>0</stp>
        <stp>IR</stp>
        <stp>BONDAVG68552</stp>
        <stp>채권그룹</stp>
        <stp/>
        <stp/>
        <tr r="P2020" s="3"/>
      </tp>
      <tp t="s">
        <v/>
        <stp/>
        <stp>P</stp>
        <stp>0</stp>
        <stp>IR</stp>
        <stp>BONDAVG08541</stp>
        <stp>채권그룹</stp>
        <stp/>
        <stp/>
        <tr r="P275" s="3"/>
      </tp>
      <tp t="s">
        <v>공모/무보증A0</v>
        <stp/>
        <stp>P</stp>
        <stp>0</stp>
        <stp>IR</stp>
        <stp>BONDAVG18540</stp>
        <stp>채권그룹</stp>
        <stp/>
        <stp/>
        <tr r="F273" s="1"/>
        <tr r="P369" s="3"/>
      </tp>
      <tp t="s">
        <v/>
        <stp/>
        <stp>P</stp>
        <stp>0</stp>
        <stp>IR</stp>
        <stp>BONDAVG68588</stp>
        <stp>채권그룹</stp>
        <stp/>
        <stp/>
        <tr r="P2026" s="3"/>
      </tp>
      <tp t="s">
        <v/>
        <stp/>
        <stp>P</stp>
        <stp>0</stp>
        <stp>IR</stp>
        <stp>BONDAVG68425</stp>
        <stp>채권그룹</stp>
        <stp/>
        <stp/>
        <tr r="P1995" s="3"/>
      </tp>
      <tp t="s">
        <v/>
        <stp/>
        <stp>P</stp>
        <stp>0</stp>
        <stp>IR</stp>
        <stp>BONDAVG68424</stp>
        <stp>채권그룹</stp>
        <stp/>
        <stp/>
        <tr r="P1994" s="3"/>
      </tp>
      <tp t="s">
        <v/>
        <stp/>
        <stp>P</stp>
        <stp>0</stp>
        <stp>IR</stp>
        <stp>BONDAVG08425</stp>
        <stp>채권그룹</stp>
        <stp/>
        <stp/>
        <tr r="P273" s="3"/>
      </tp>
      <tp t="s">
        <v/>
        <stp/>
        <stp>P</stp>
        <stp>0</stp>
        <stp>IR</stp>
        <stp>BONDAVG68415</stp>
        <stp>채권그룹</stp>
        <stp/>
        <stp/>
        <tr r="P1991" s="3"/>
      </tp>
      <tp t="s">
        <v/>
        <stp/>
        <stp>P</stp>
        <stp>0</stp>
        <stp>IR</stp>
        <stp>BONDAVG68414</stp>
        <stp>채권그룹</stp>
        <stp/>
        <stp/>
        <tr r="P1990" s="3"/>
      </tp>
      <tp t="s">
        <v/>
        <stp/>
        <stp>P</stp>
        <stp>0</stp>
        <stp>IR</stp>
        <stp>BONDAVG68417</stp>
        <stp>채권그룹</stp>
        <stp/>
        <stp/>
        <tr r="P1993" s="3"/>
      </tp>
      <tp t="s">
        <v/>
        <stp/>
        <stp>P</stp>
        <stp>0</stp>
        <stp>IR</stp>
        <stp>BONDAVG48414</stp>
        <stp>채권그룹</stp>
        <stp/>
        <stp/>
        <tr r="P606" s="3"/>
      </tp>
      <tp t="s">
        <v/>
        <stp/>
        <stp>P</stp>
        <stp>0</stp>
        <stp>IR</stp>
        <stp>BONDAVG68416</stp>
        <stp>채권그룹</stp>
        <stp/>
        <stp/>
        <tr r="P1992" s="3"/>
      </tp>
      <tp t="s">
        <v/>
        <stp/>
        <stp>P</stp>
        <stp>0</stp>
        <stp>IR</stp>
        <stp>BONDAVG48413</stp>
        <stp>채권그룹</stp>
        <stp/>
        <stp/>
        <tr r="P605" s="3"/>
      </tp>
      <tp t="s">
        <v/>
        <stp/>
        <stp>P</stp>
        <stp>0</stp>
        <stp>IR</stp>
        <stp>BONDAVG68411</stp>
        <stp>채권그룹</stp>
        <stp/>
        <stp/>
        <tr r="P1987" s="3"/>
      </tp>
      <tp t="s">
        <v/>
        <stp/>
        <stp>P</stp>
        <stp>0</stp>
        <stp>IR</stp>
        <stp>BONDAVG48412</stp>
        <stp>채권그룹</stp>
        <stp/>
        <stp/>
        <tr r="P604" s="3"/>
      </tp>
      <tp t="s">
        <v/>
        <stp/>
        <stp>P</stp>
        <stp>0</stp>
        <stp>IR</stp>
        <stp>BONDAVG68410</stp>
        <stp>채권그룹</stp>
        <stp/>
        <stp/>
        <tr r="P1986" s="3"/>
      </tp>
      <tp t="s">
        <v/>
        <stp/>
        <stp>P</stp>
        <stp>0</stp>
        <stp>IR</stp>
        <stp>BONDAVG48411</stp>
        <stp>채권그룹</stp>
        <stp/>
        <stp/>
        <tr r="P603" s="3"/>
      </tp>
      <tp t="s">
        <v/>
        <stp/>
        <stp>P</stp>
        <stp>0</stp>
        <stp>IR</stp>
        <stp>BONDAVG68413</stp>
        <stp>채권그룹</stp>
        <stp/>
        <stp/>
        <tr r="P1989" s="3"/>
      </tp>
      <tp t="s">
        <v/>
        <stp/>
        <stp>P</stp>
        <stp>0</stp>
        <stp>IR</stp>
        <stp>BONDAVG48410</stp>
        <stp>채권그룹</stp>
        <stp/>
        <stp/>
        <tr r="P602" s="3"/>
      </tp>
      <tp t="s">
        <v/>
        <stp/>
        <stp>P</stp>
        <stp>0</stp>
        <stp>IR</stp>
        <stp>BONDAVG68412</stp>
        <stp>채권그룹</stp>
        <stp/>
        <stp/>
        <tr r="P1988" s="3"/>
      </tp>
      <tp t="s">
        <v/>
        <stp/>
        <stp>P</stp>
        <stp>0</stp>
        <stp>IR</stp>
        <stp>BONDAVG68409</stp>
        <stp>채권그룹</stp>
        <stp/>
        <stp/>
        <tr r="P1985" s="3"/>
      </tp>
      <tp t="s">
        <v/>
        <stp/>
        <stp>P</stp>
        <stp>0</stp>
        <stp>IR</stp>
        <stp>BONDAVG68408</stp>
        <stp>채권그룹</stp>
        <stp/>
        <stp/>
        <tr r="P1984" s="3"/>
      </tp>
      <tp t="s">
        <v/>
        <stp/>
        <stp>P</stp>
        <stp>0</stp>
        <stp>IR</stp>
        <stp>BONDAVG48409</stp>
        <stp>채권그룹</stp>
        <stp/>
        <stp/>
        <tr r="P601" s="3"/>
      </tp>
      <tp t="s">
        <v/>
        <stp/>
        <stp>P</stp>
        <stp>0</stp>
        <stp>IR</stp>
        <stp>BONDAVG48408</stp>
        <stp>채권그룹</stp>
        <stp/>
        <stp/>
        <tr r="P600" s="3"/>
      </tp>
      <tp t="s">
        <v/>
        <stp/>
        <stp>P</stp>
        <stp>0</stp>
        <stp>IR</stp>
        <stp>BONDAVG48407</stp>
        <stp>채권그룹</stp>
        <stp/>
        <stp/>
        <tr r="P599" s="3"/>
      </tp>
      <tp t="s">
        <v/>
        <stp/>
        <stp>P</stp>
        <stp>0</stp>
        <stp>IR</stp>
        <stp>BONDAVG68405</stp>
        <stp>채권그룹</stp>
        <stp/>
        <stp/>
        <tr r="P1981" s="3"/>
      </tp>
      <tp t="s">
        <v>공모/무보증AA0</v>
        <stp/>
        <stp>P</stp>
        <stp>0</stp>
        <stp>IR</stp>
        <stp>BONDAVG18403</stp>
        <stp>채권그룹</stp>
        <stp/>
        <stp/>
        <tr r="F269" s="1"/>
        <tr r="P365" s="3"/>
      </tp>
      <tp t="s">
        <v/>
        <stp/>
        <stp>P</stp>
        <stp>0</stp>
        <stp>IR</stp>
        <stp>BONDAVG48406</stp>
        <stp>채권그룹</stp>
        <stp/>
        <stp/>
        <tr r="P598" s="3"/>
      </tp>
      <tp t="s">
        <v/>
        <stp/>
        <stp>P</stp>
        <stp>0</stp>
        <stp>IR</stp>
        <stp>BONDAVG68404</stp>
        <stp>채권그룹</stp>
        <stp/>
        <stp/>
        <tr r="P1980" s="3"/>
      </tp>
      <tp t="s">
        <v/>
        <stp/>
        <stp>P</stp>
        <stp>0</stp>
        <stp>IR</stp>
        <stp>BONDAVG48405</stp>
        <stp>채권그룹</stp>
        <stp/>
        <stp/>
        <tr r="P597" s="3"/>
      </tp>
      <tp t="s">
        <v/>
        <stp/>
        <stp>P</stp>
        <stp>0</stp>
        <stp>IR</stp>
        <stp>BONDAVG68407</stp>
        <stp>채권그룹</stp>
        <stp/>
        <stp/>
        <tr r="P1983" s="3"/>
      </tp>
      <tp t="s">
        <v/>
        <stp/>
        <stp>P</stp>
        <stp>0</stp>
        <stp>IR</stp>
        <stp>BONDAVG48404</stp>
        <stp>채권그룹</stp>
        <stp/>
        <stp/>
        <tr r="P596" s="3"/>
      </tp>
      <tp t="s">
        <v/>
        <stp/>
        <stp>P</stp>
        <stp>0</stp>
        <stp>IR</stp>
        <stp>BONDAVG68406</stp>
        <stp>채권그룹</stp>
        <stp/>
        <stp/>
        <tr r="P1982" s="3"/>
      </tp>
      <tp t="s">
        <v/>
        <stp/>
        <stp>P</stp>
        <stp>0</stp>
        <stp>IR</stp>
        <stp>BONDAVG48403</stp>
        <stp>채권그룹</stp>
        <stp/>
        <stp/>
        <tr r="P595" s="3"/>
      </tp>
      <tp t="s">
        <v/>
        <stp/>
        <stp>P</stp>
        <stp>0</stp>
        <stp>IR</stp>
        <stp>BONDAVG48402</stp>
        <stp>채권그룹</stp>
        <stp/>
        <stp/>
        <tr r="P594" s="3"/>
      </tp>
      <tp t="s">
        <v>공모/무보증AA-</v>
        <stp/>
        <stp>P</stp>
        <stp>0</stp>
        <stp>IR</stp>
        <stp>BONDAVG18404</stp>
        <stp>채권그룹</stp>
        <stp/>
        <stp/>
        <tr r="F270" s="1"/>
        <tr r="P366" s="3"/>
      </tp>
      <tp t="s">
        <v/>
        <stp/>
        <stp>P</stp>
        <stp>0</stp>
        <stp>IR</stp>
        <stp>BONDAVG48401</stp>
        <stp>채권그룹</stp>
        <stp/>
        <stp/>
        <tr r="P593" s="3"/>
      </tp>
      <tp t="s">
        <v/>
        <stp/>
        <stp>P</stp>
        <stp>0</stp>
        <stp>IR</stp>
        <stp>BONDAVG68403</stp>
        <stp>채권그룹</stp>
        <stp/>
        <stp/>
        <tr r="P1979" s="3"/>
      </tp>
      <tp t="s">
        <v/>
        <stp/>
        <stp>P</stp>
        <stp>0</stp>
        <stp>IR</stp>
        <stp>BONDAVG48400</stp>
        <stp>채권그룹</stp>
        <stp/>
        <stp/>
        <tr r="P592" s="3"/>
      </tp>
      <tp t="s">
        <v/>
        <stp/>
        <stp>P</stp>
        <stp>0</stp>
        <stp>IR</stp>
        <stp>BONDAVG68479</stp>
        <stp>채권그룹</stp>
        <stp/>
        <stp/>
        <tr r="P2010" s="3"/>
      </tp>
      <tp t="s">
        <v/>
        <stp/>
        <stp>P</stp>
        <stp>0</stp>
        <stp>IR</stp>
        <stp>BONDAVG68478</stp>
        <stp>채권그룹</stp>
        <stp/>
        <stp/>
        <tr r="P2009" s="3"/>
      </tp>
      <tp t="s">
        <v/>
        <stp/>
        <stp>P</stp>
        <stp>0</stp>
        <stp>IR</stp>
        <stp>BONDAVG68475</stp>
        <stp>채권그룹</stp>
        <stp/>
        <stp/>
        <tr r="P2006" s="3"/>
      </tp>
      <tp t="s">
        <v/>
        <stp/>
        <stp>P</stp>
        <stp>0</stp>
        <stp>IR</stp>
        <stp>BONDAVG68474</stp>
        <stp>채권그룹</stp>
        <stp/>
        <stp/>
        <tr r="P2005" s="3"/>
      </tp>
      <tp t="s">
        <v/>
        <stp/>
        <stp>P</stp>
        <stp>0</stp>
        <stp>IR</stp>
        <stp>BONDAVG68477</stp>
        <stp>채권그룹</stp>
        <stp/>
        <stp/>
        <tr r="P2008" s="3"/>
      </tp>
      <tp t="s">
        <v/>
        <stp/>
        <stp>P</stp>
        <stp>0</stp>
        <stp>IR</stp>
        <stp>BONDAVG68476</stp>
        <stp>채권그룹</stp>
        <stp/>
        <stp/>
        <tr r="P2007" s="3"/>
      </tp>
      <tp t="s">
        <v/>
        <stp/>
        <stp>P</stp>
        <stp>0</stp>
        <stp>IR</stp>
        <stp>BONDAVG68471</stp>
        <stp>채권그룹</stp>
        <stp/>
        <stp/>
        <tr r="P2002" s="3"/>
      </tp>
      <tp t="s">
        <v/>
        <stp/>
        <stp>P</stp>
        <stp>0</stp>
        <stp>IR</stp>
        <stp>BONDAVG68470</stp>
        <stp>채권그룹</stp>
        <stp/>
        <stp/>
        <tr r="P2001" s="3"/>
      </tp>
      <tp t="s">
        <v/>
        <stp/>
        <stp>P</stp>
        <stp>0</stp>
        <stp>IR</stp>
        <stp>BONDAVG68473</stp>
        <stp>채권그룹</stp>
        <stp/>
        <stp/>
        <tr r="P2004" s="3"/>
      </tp>
      <tp t="s">
        <v/>
        <stp/>
        <stp>P</stp>
        <stp>0</stp>
        <stp>IR</stp>
        <stp>BONDAVG68472</stp>
        <stp>채권그룹</stp>
        <stp/>
        <stp/>
        <tr r="P2003" s="3"/>
      </tp>
      <tp t="s">
        <v/>
        <stp/>
        <stp>P</stp>
        <stp>0</stp>
        <stp>IR</stp>
        <stp>BONDAVG68469</stp>
        <stp>채권그룹</stp>
        <stp/>
        <stp/>
        <tr r="P2000" s="3"/>
      </tp>
      <tp t="s">
        <v/>
        <stp/>
        <stp>P</stp>
        <stp>0</stp>
        <stp>IR</stp>
        <stp>BONDAVG68468</stp>
        <stp>채권그룹</stp>
        <stp/>
        <stp/>
        <tr r="P1999" s="3"/>
      </tp>
      <tp t="s">
        <v/>
        <stp/>
        <stp>P</stp>
        <stp>0</stp>
        <stp>IR</stp>
        <stp>BONDAVG48468</stp>
        <stp>채권그룹</stp>
        <stp/>
        <stp/>
        <tr r="P621" s="3"/>
      </tp>
      <tp t="s">
        <v/>
        <stp/>
        <stp>P</stp>
        <stp>0</stp>
        <stp>IR</stp>
        <stp>BONDAVG48467</stp>
        <stp>채권그룹</stp>
        <stp/>
        <stp/>
        <tr r="P620" s="3"/>
      </tp>
      <tp t="s">
        <v/>
        <stp/>
        <stp>P</stp>
        <stp>0</stp>
        <stp>IR</stp>
        <stp>BONDAVG58466</stp>
        <stp>채권그룹</stp>
        <stp/>
        <stp/>
        <tr r="P937" s="3"/>
      </tp>
      <tp t="s">
        <v/>
        <stp/>
        <stp>P</stp>
        <stp>0</stp>
        <stp>IR</stp>
        <stp>BONDAVG68465</stp>
        <stp>채권그룹</stp>
        <stp/>
        <stp/>
        <tr r="P1996" s="3"/>
      </tp>
      <tp t="s">
        <v/>
        <stp/>
        <stp>P</stp>
        <stp>0</stp>
        <stp>IR</stp>
        <stp>BONDAVG48466</stp>
        <stp>채권그룹</stp>
        <stp/>
        <stp/>
        <tr r="P619" s="3"/>
      </tp>
      <tp t="s">
        <v/>
        <stp/>
        <stp>P</stp>
        <stp>0</stp>
        <stp>IR</stp>
        <stp>BONDAVG48465</stp>
        <stp>채권그룹</stp>
        <stp/>
        <stp/>
        <tr r="P618" s="3"/>
      </tp>
      <tp t="s">
        <v/>
        <stp/>
        <stp>P</stp>
        <stp>0</stp>
        <stp>IR</stp>
        <stp>BONDAVG58464</stp>
        <stp>채권그룹</stp>
        <stp/>
        <stp/>
        <tr r="P935" s="3"/>
      </tp>
      <tp t="s">
        <v/>
        <stp/>
        <stp>P</stp>
        <stp>0</stp>
        <stp>IR</stp>
        <stp>BONDAVG68467</stp>
        <stp>채권그룹</stp>
        <stp/>
        <stp/>
        <tr r="P1998" s="3"/>
      </tp>
      <tp t="s">
        <v/>
        <stp/>
        <stp>P</stp>
        <stp>0</stp>
        <stp>IR</stp>
        <stp>BONDAVG48464</stp>
        <stp>채권그룹</stp>
        <stp/>
        <stp/>
        <tr r="P617" s="3"/>
      </tp>
      <tp t="s">
        <v/>
        <stp/>
        <stp>P</stp>
        <stp>0</stp>
        <stp>IR</stp>
        <stp>BONDAVG58465</stp>
        <stp>채권그룹</stp>
        <stp/>
        <stp/>
        <tr r="P936" s="3"/>
      </tp>
      <tp t="s">
        <v/>
        <stp/>
        <stp>P</stp>
        <stp>0</stp>
        <stp>IR</stp>
        <stp>BONDAVG68466</stp>
        <stp>채권그룹</stp>
        <stp/>
        <stp/>
        <tr r="P1997" s="3"/>
      </tp>
      <tp t="s">
        <v/>
        <stp/>
        <stp>P</stp>
        <stp>0</stp>
        <stp>IR</stp>
        <stp>BONDAVG48463</stp>
        <stp>채권그룹</stp>
        <stp/>
        <stp/>
        <tr r="P616" s="3"/>
      </tp>
      <tp t="s">
        <v/>
        <stp/>
        <stp>P</stp>
        <stp>0</stp>
        <stp>IR</stp>
        <stp>BONDAVG58462</stp>
        <stp>채권그룹</stp>
        <stp/>
        <stp/>
        <tr r="P933" s="3"/>
      </tp>
      <tp t="s">
        <v/>
        <stp/>
        <stp>P</stp>
        <stp>0</stp>
        <stp>IR</stp>
        <stp>BONDAVG48462</stp>
        <stp>채권그룹</stp>
        <stp/>
        <stp/>
        <tr r="P615" s="3"/>
      </tp>
      <tp t="s">
        <v/>
        <stp/>
        <stp>P</stp>
        <stp>0</stp>
        <stp>IR</stp>
        <stp>BONDAVG58463</stp>
        <stp>채권그룹</stp>
        <stp/>
        <stp/>
        <tr r="P934" s="3"/>
      </tp>
      <tp t="s">
        <v/>
        <stp/>
        <stp>P</stp>
        <stp>0</stp>
        <stp>IR</stp>
        <stp>BONDAVG48461</stp>
        <stp>채권그룹</stp>
        <stp/>
        <stp/>
        <tr r="P614" s="3"/>
      </tp>
      <tp t="s">
        <v/>
        <stp/>
        <stp>P</stp>
        <stp>0</stp>
        <stp>IR</stp>
        <stp>BONDAVG48460</stp>
        <stp>채권그룹</stp>
        <stp/>
        <stp/>
        <tr r="P613" s="3"/>
      </tp>
      <tp t="s">
        <v/>
        <stp/>
        <stp>P</stp>
        <stp>0</stp>
        <stp>IR</stp>
        <stp>BONDAVG48459</stp>
        <stp>채권그룹</stp>
        <stp/>
        <stp/>
        <tr r="P612" s="3"/>
      </tp>
      <tp t="s">
        <v/>
        <stp/>
        <stp>P</stp>
        <stp>0</stp>
        <stp>IR</stp>
        <stp>BONDAVG48458</stp>
        <stp>채권그룹</stp>
        <stp/>
        <stp/>
        <tr r="P611" s="3"/>
      </tp>
      <tp t="s">
        <v/>
        <stp/>
        <stp>P</stp>
        <stp>0</stp>
        <stp>IR</stp>
        <stp>BONDAVG48457</stp>
        <stp>채권그룹</stp>
        <stp/>
        <stp/>
        <tr r="P610" s="3"/>
      </tp>
      <tp t="s">
        <v/>
        <stp/>
        <stp>P</stp>
        <stp>0</stp>
        <stp>IR</stp>
        <stp>BONDAVG48456</stp>
        <stp>채권그룹</stp>
        <stp/>
        <stp/>
        <tr r="P609" s="3"/>
      </tp>
      <tp t="s">
        <v/>
        <stp/>
        <stp>P</stp>
        <stp>0</stp>
        <stp>IR</stp>
        <stp>BONDAVG08451</stp>
        <stp>채권그룹</stp>
        <stp/>
        <stp/>
        <tr r="P274" s="3"/>
      </tp>
      <tp t="s">
        <v/>
        <stp/>
        <stp>P</stp>
        <stp>0</stp>
        <stp>IR</stp>
        <stp>BONDAVG48455</stp>
        <stp>채권그룹</stp>
        <stp/>
        <stp/>
        <tr r="P608" s="3"/>
      </tp>
      <tp t="s">
        <v/>
        <stp/>
        <stp>P</stp>
        <stp>0</stp>
        <stp>IR</stp>
        <stp>BONDAVG48452</stp>
        <stp>채권그룹</stp>
        <stp/>
        <stp/>
        <tr r="P607" s="3"/>
      </tp>
      <tp t="s">
        <v/>
        <stp/>
        <stp>P</stp>
        <stp>0</stp>
        <stp>IR</stp>
        <stp>BONDAVGB8497</stp>
        <stp>채권그룹</stp>
        <stp/>
        <stp/>
        <tr r="P4665" s="3"/>
      </tp>
      <tp t="s">
        <v/>
        <stp/>
        <stp>P</stp>
        <stp>0</stp>
        <stp>IR</stp>
        <stp>BONDAVG68499</stp>
        <stp>채권그룹</stp>
        <stp/>
        <stp/>
        <tr r="P2011" s="3"/>
      </tp>
      <tp t="s">
        <v>카드채AA+</v>
        <stp/>
        <stp>P</stp>
        <stp>0</stp>
        <stp>IR</stp>
        <stp>BONDAVG18497</stp>
        <stp>채권그룹</stp>
        <stp/>
        <stp/>
        <tr r="F271" s="1"/>
        <tr r="P367" s="3"/>
      </tp>
      <tp t="s">
        <v/>
        <stp/>
        <stp>P</stp>
        <stp>0</stp>
        <stp>IR</stp>
        <stp>BONDAVG18731</stp>
        <stp>채권그룹</stp>
        <stp/>
        <stp/>
        <tr r="P374" s="3"/>
      </tp>
      <tp t="s">
        <v/>
        <stp/>
        <stp>P</stp>
        <stp>0</stp>
        <stp>IR</stp>
        <stp>BONDAVG48709</stp>
        <stp>채권그룹</stp>
        <stp/>
        <stp/>
        <tr r="P625" s="3"/>
      </tp>
      <tp t="s">
        <v/>
        <stp/>
        <stp>P</stp>
        <stp>0</stp>
        <stp>IR</stp>
        <stp>BONDAVG18703</stp>
        <stp>채권그룹</stp>
        <stp/>
        <stp/>
        <tr r="P373" s="3"/>
      </tp>
      <tp t="s">
        <v/>
        <stp/>
        <stp>P</stp>
        <stp>0</stp>
        <stp>IR</stp>
        <stp>BONDAVG68707</stp>
        <stp>채권그룹</stp>
        <stp/>
        <stp/>
        <tr r="P2039" s="3"/>
      </tp>
      <tp t="s">
        <v/>
        <stp/>
        <stp>P</stp>
        <stp>0</stp>
        <stp>IR</stp>
        <stp>BONDAVG68774</stp>
        <stp>채권그룹</stp>
        <stp/>
        <stp/>
        <tr r="P2047" s="3"/>
      </tp>
      <tp t="s">
        <v/>
        <stp/>
        <stp>P</stp>
        <stp>0</stp>
        <stp>IR</stp>
        <stp>BONDAVG68771</stp>
        <stp>채권그룹</stp>
        <stp/>
        <stp/>
        <tr r="P2044" s="3"/>
      </tp>
      <tp t="s">
        <v/>
        <stp/>
        <stp>P</stp>
        <stp>0</stp>
        <stp>IR</stp>
        <stp>BONDAVG68770</stp>
        <stp>채권그룹</stp>
        <stp/>
        <stp/>
        <tr r="P2043" s="3"/>
      </tp>
      <tp t="s">
        <v/>
        <stp/>
        <stp>P</stp>
        <stp>0</stp>
        <stp>IR</stp>
        <stp>BONDAVG68773</stp>
        <stp>채권그룹</stp>
        <stp/>
        <stp/>
        <tr r="P2046" s="3"/>
      </tp>
      <tp t="s">
        <v/>
        <stp/>
        <stp>P</stp>
        <stp>0</stp>
        <stp>IR</stp>
        <stp>BONDAVG68772</stp>
        <stp>채권그룹</stp>
        <stp/>
        <stp/>
        <tr r="P2045" s="3"/>
      </tp>
      <tp t="s">
        <v/>
        <stp/>
        <stp>P</stp>
        <stp>0</stp>
        <stp>IR</stp>
        <stp>BONDAVG68769</stp>
        <stp>채권그룹</stp>
        <stp/>
        <stp/>
        <tr r="P2042" s="3"/>
      </tp>
      <tp t="s">
        <v/>
        <stp/>
        <stp>P</stp>
        <stp>0</stp>
        <stp>IR</stp>
        <stp>BONDAVG68768</stp>
        <stp>채권그룹</stp>
        <stp/>
        <stp/>
        <tr r="P2041" s="3"/>
      </tp>
      <tp t="s">
        <v/>
        <stp/>
        <stp>P</stp>
        <stp>0</stp>
        <stp>IR</stp>
        <stp>BONDAVG68767</stp>
        <stp>채권그룹</stp>
        <stp/>
        <stp/>
        <tr r="P2040" s="3"/>
      </tp>
      <tp t="s">
        <v/>
        <stp/>
        <stp>P</stp>
        <stp>0</stp>
        <stp>IR</stp>
        <stp>BONDAVG58744</stp>
        <stp>채권그룹</stp>
        <stp/>
        <stp/>
        <tr r="P946" s="3"/>
      </tp>
      <tp t="s">
        <v/>
        <stp/>
        <stp>P</stp>
        <stp>0</stp>
        <stp>IR</stp>
        <stp>BONDAVG58742</stp>
        <stp>채권그룹</stp>
        <stp/>
        <stp/>
        <tr r="P944" s="3"/>
      </tp>
      <tp t="s">
        <v/>
        <stp/>
        <stp>P</stp>
        <stp>0</stp>
        <stp>IR</stp>
        <stp>BONDAVG58743</stp>
        <stp>채권그룹</stp>
        <stp/>
        <stp/>
        <tr r="P945" s="3"/>
      </tp>
      <tp t="s">
        <v/>
        <stp/>
        <stp>P</stp>
        <stp>0</stp>
        <stp>IR</stp>
        <stp>BONDAVGA8796</stp>
        <stp>채권그룹</stp>
        <stp/>
        <stp/>
        <tr r="P4635" s="3"/>
      </tp>
      <tp t="s">
        <v/>
        <stp/>
        <stp>P</stp>
        <stp>0</stp>
        <stp>IR</stp>
        <stp>BONDAVG58798</stp>
        <stp>채권그룹</stp>
        <stp/>
        <stp/>
        <tr r="P949" s="3"/>
      </tp>
      <tp t="s">
        <v>공모/무보증AAA</v>
        <stp/>
        <stp>P</stp>
        <stp>0</stp>
        <stp>IR</stp>
        <stp>BONDAVG18796</stp>
        <stp>채권그룹</stp>
        <stp/>
        <stp/>
        <tr r="F275" s="1"/>
        <tr r="P376" s="3"/>
      </tp>
      <tp t="s">
        <v/>
        <stp/>
        <stp>P</stp>
        <stp>0</stp>
        <stp>IR</stp>
        <stp>BONDAVG18788</stp>
        <stp>채권그룹</stp>
        <stp/>
        <stp/>
        <tr r="P375" s="3"/>
      </tp>
      <tp t="s">
        <v/>
        <stp/>
        <stp>P</stp>
        <stp>0</stp>
        <stp>IR</stp>
        <stp>BONDAVG58783</stp>
        <stp>채권그룹</stp>
        <stp/>
        <stp/>
        <tr r="P948" s="3"/>
      </tp>
      <tp t="s">
        <v/>
        <stp/>
        <stp>P</stp>
        <stp>0</stp>
        <stp>IR</stp>
        <stp>BONDAVG58781</stp>
        <stp>채권그룹</stp>
        <stp/>
        <stp/>
        <tr r="P947" s="3"/>
      </tp>
      <tp t="s">
        <v/>
        <stp/>
        <stp>P</stp>
        <stp>0</stp>
        <stp>IR</stp>
        <stp>BONDAVGA8637</stp>
        <stp>채권그룹</stp>
        <stp/>
        <stp/>
        <tr r="P4633" s="3"/>
      </tp>
      <tp t="s">
        <v/>
        <stp/>
        <stp>P</stp>
        <stp>0</stp>
        <stp>IR</stp>
        <stp>BONDAVG48631</stp>
        <stp>채권그룹</stp>
        <stp/>
        <stp/>
        <tr r="P5026" s="3"/>
      </tp>
      <tp t="s">
        <v/>
        <stp/>
        <stp>P</stp>
        <stp>0</stp>
        <stp>IR</stp>
        <stp>BONDAVG58620</stp>
        <stp>채권그룹</stp>
        <stp/>
        <stp/>
        <tr r="P941" s="3"/>
      </tp>
      <tp t="s">
        <v/>
        <stp/>
        <stp>P</stp>
        <stp>0</stp>
        <stp>IR</stp>
        <stp>BONDAVG58621</stp>
        <stp>채권그룹</stp>
        <stp/>
        <stp/>
        <tr r="P942" s="3"/>
      </tp>
      <tp t="s">
        <v/>
        <stp/>
        <stp>P</stp>
        <stp>0</stp>
        <stp>IR</stp>
        <stp>BONDAVG58618</stp>
        <stp>채권그룹</stp>
        <stp/>
        <stp/>
        <tr r="P939" s="3"/>
      </tp>
      <tp t="s">
        <v/>
        <stp/>
        <stp>P</stp>
        <stp>0</stp>
        <stp>IR</stp>
        <stp>BONDAVG58619</stp>
        <stp>채권그룹</stp>
        <stp/>
        <stp/>
        <tr r="P940" s="3"/>
      </tp>
      <tp t="s">
        <v/>
        <stp/>
        <stp>P</stp>
        <stp>0</stp>
        <stp>IR</stp>
        <stp>BONDAVG58617</stp>
        <stp>채권그룹</stp>
        <stp/>
        <stp/>
        <tr r="P938" s="3"/>
      </tp>
      <tp t="s">
        <v>공모/무보증A0</v>
        <stp/>
        <stp>P</stp>
        <stp>0</stp>
        <stp>IR</stp>
        <stp>BONDAVG58676</stp>
        <stp>채권그룹</stp>
        <stp/>
        <stp/>
        <tr r="F340" s="1"/>
        <tr r="P943" s="3"/>
      </tp>
      <tp t="s">
        <v/>
        <stp/>
        <stp>P</stp>
        <stp>0</stp>
        <stp>IR</stp>
        <stp>BONDAVG18663</stp>
        <stp>채권그룹</stp>
        <stp/>
        <stp/>
        <tr r="P371" s="3"/>
      </tp>
      <tp t="s">
        <v>공모/무보증AA-</v>
        <stp/>
        <stp>P</stp>
        <stp>0</stp>
        <stp>IR</stp>
        <stp>BONDAVG18667</stp>
        <stp>채권그룹</stp>
        <stp/>
        <stp/>
        <tr r="F274" s="1"/>
        <tr r="P372" s="3"/>
      </tp>
      <tp t="s">
        <v/>
        <stp/>
        <stp>P</stp>
        <stp>0</stp>
        <stp>IR</stp>
        <stp>BONDAVG48657</stp>
        <stp>채권그룹</stp>
        <stp/>
        <stp/>
        <tr r="P624" s="3"/>
      </tp>
      <tp t="s">
        <v/>
        <stp/>
        <stp>P</stp>
        <stp>0</stp>
        <stp>IR</stp>
        <stp>BONDAVG48656</stp>
        <stp>채권그룹</stp>
        <stp/>
        <stp/>
        <tr r="P623" s="3"/>
      </tp>
      <tp t="s">
        <v/>
        <stp/>
        <stp>P</stp>
        <stp>0</stp>
        <stp>IR</stp>
        <stp>BONDAVG48655</stp>
        <stp>채권그룹</stp>
        <stp/>
        <stp/>
        <tr r="P622" s="3"/>
      </tp>
      <tp t="s">
        <v/>
        <stp/>
        <stp>P</stp>
        <stp>0</stp>
        <stp>IR</stp>
        <stp>BONDAVG68691</stp>
        <stp>채권그룹</stp>
        <stp/>
        <stp/>
        <tr r="P2037" s="3"/>
      </tp>
      <tp t="s">
        <v/>
        <stp/>
        <stp>P</stp>
        <stp>0</stp>
        <stp>IR</stp>
        <stp>BONDAVG68690</stp>
        <stp>채권그룹</stp>
        <stp/>
        <stp/>
        <tr r="P2036" s="3"/>
      </tp>
      <tp t="s">
        <v/>
        <stp/>
        <stp>P</stp>
        <stp>0</stp>
        <stp>IR</stp>
        <stp>BONDAVG68692</stp>
        <stp>채권그룹</stp>
        <stp/>
        <stp/>
        <tr r="P2038" s="3"/>
      </tp>
      <tp t="s">
        <v/>
        <stp/>
        <stp>P</stp>
        <stp>0</stp>
        <stp>IR</stp>
        <stp>BONDAVGA8683</stp>
        <stp>채권그룹</stp>
        <stp/>
        <stp/>
        <tr r="P4634" s="3"/>
      </tp>
      <tp t="s">
        <v/>
        <stp/>
        <stp>P</stp>
        <stp>0</stp>
        <stp>IR</stp>
        <stp>BONDAVG68689</stp>
        <stp>채권그룹</stp>
        <stp/>
        <stp/>
        <tr r="P2035" s="3"/>
      </tp>
      <tp t="s">
        <v/>
        <stp/>
        <stp>P</stp>
        <stp>0</stp>
        <stp>IR</stp>
        <stp>BONDAVG68688</stp>
        <stp>채권그룹</stp>
        <stp/>
        <stp/>
        <tr r="P2034" s="3"/>
      </tp>
      <tp t="s">
        <v>공사/공단채AAA</v>
        <stp/>
        <stp>P</stp>
        <stp>0</stp>
        <stp>IR</stp>
        <stp>BONDAVG08683</stp>
        <stp>채권그룹</stp>
        <stp/>
        <stp/>
        <tr r="F215" s="1"/>
        <tr r="P279" s="3"/>
      </tp>
      <tp t="s">
        <v/>
        <stp/>
        <stp>P</stp>
        <stp>0</stp>
        <stp>IR</stp>
        <stp>BONDAVG68685</stp>
        <stp>채권그룹</stp>
        <stp/>
        <stp/>
        <tr r="P2031" s="3"/>
      </tp>
      <tp t="s">
        <v/>
        <stp/>
        <stp>P</stp>
        <stp>0</stp>
        <stp>IR</stp>
        <stp>BONDAVG68684</stp>
        <stp>채권그룹</stp>
        <stp/>
        <stp/>
        <tr r="P2030" s="3"/>
      </tp>
      <tp t="s">
        <v/>
        <stp/>
        <stp>P</stp>
        <stp>0</stp>
        <stp>IR</stp>
        <stp>BONDAVG68687</stp>
        <stp>채권그룹</stp>
        <stp/>
        <stp/>
        <tr r="P2033" s="3"/>
      </tp>
      <tp t="s">
        <v/>
        <stp/>
        <stp>P</stp>
        <stp>0</stp>
        <stp>IR</stp>
        <stp>BONDAVG68686</stp>
        <stp>채권그룹</stp>
        <stp/>
        <stp/>
        <tr r="P2032" s="3"/>
      </tp>
      <tp t="s">
        <v/>
        <stp/>
        <stp>P</stp>
        <stp>0</stp>
        <stp>IR</stp>
        <stp>BONDAVG68681</stp>
        <stp>채권그룹</stp>
        <stp/>
        <stp/>
        <tr r="P2027" s="3"/>
      </tp>
      <tp t="s">
        <v/>
        <stp/>
        <stp>P</stp>
        <stp>0</stp>
        <stp>IR</stp>
        <stp>BONDAVG68683</stp>
        <stp>채권그룹</stp>
        <stp/>
        <stp/>
        <tr r="P2029" s="3"/>
      </tp>
      <tp t="s">
        <v/>
        <stp/>
        <stp>P</stp>
        <stp>0</stp>
        <stp>IR</stp>
        <stp>BONDAVG08684</stp>
        <stp>채권그룹</stp>
        <stp/>
        <stp/>
        <tr r="P6719" s="3"/>
      </tp>
      <tp t="s">
        <v/>
        <stp/>
        <stp>P</stp>
        <stp>0</stp>
        <stp>IR</stp>
        <stp>BONDAVG68682</stp>
        <stp>채권그룹</stp>
        <stp/>
        <stp/>
        <tr r="P2028" s="3"/>
      </tp>
      <tp t="s">
        <v/>
        <stp/>
        <stp>P</stp>
        <stp>0</stp>
        <stp>IR</stp>
        <stp>BONDAVGA8936</stp>
        <stp>채권그룹</stp>
        <stp/>
        <stp/>
        <tr r="P4638" s="3"/>
      </tp>
      <tp t="s">
        <v xml:space="preserve"> </v>
        <stp/>
        <stp>P</stp>
        <stp>0</stp>
        <stp>IR</stp>
        <stp>BONDAVG58936</stp>
        <stp>채권그룹</stp>
        <stp/>
        <stp/>
        <tr r="P6836" s="3"/>
      </tp>
      <tp t="s">
        <v/>
        <stp/>
        <stp>P</stp>
        <stp>0</stp>
        <stp>IR</stp>
        <stp>BONDAVG68928</stp>
        <stp>채권그룹</stp>
        <stp/>
        <stp/>
        <tr r="P2067" s="3"/>
      </tp>
      <tp t="s">
        <v/>
        <stp/>
        <stp>P</stp>
        <stp>0</stp>
        <stp>IR</stp>
        <stp>BONDAVG68925</stp>
        <stp>채권그룹</stp>
        <stp/>
        <stp/>
        <tr r="P2064" s="3"/>
      </tp>
      <tp t="s">
        <v/>
        <stp/>
        <stp>P</stp>
        <stp>0</stp>
        <stp>IR</stp>
        <stp>BONDAVG68927</stp>
        <stp>채권그룹</stp>
        <stp/>
        <stp/>
        <tr r="P2066" s="3"/>
      </tp>
      <tp t="s">
        <v/>
        <stp/>
        <stp>P</stp>
        <stp>0</stp>
        <stp>IR</stp>
        <stp>BONDAVG68926</stp>
        <stp>채권그룹</stp>
        <stp/>
        <stp/>
        <tr r="P2065" s="3"/>
      </tp>
      <tp t="s">
        <v/>
        <stp/>
        <stp>P</stp>
        <stp>0</stp>
        <stp>IR</stp>
        <stp>BONDAVG68921</stp>
        <stp>채권그룹</stp>
        <stp/>
        <stp/>
        <tr r="P2062" s="3"/>
      </tp>
      <tp t="s">
        <v/>
        <stp/>
        <stp>P</stp>
        <stp>0</stp>
        <stp>IR</stp>
        <stp>BONDAVG68920</stp>
        <stp>채권그룹</stp>
        <stp/>
        <stp/>
        <tr r="P2061" s="3"/>
      </tp>
      <tp t="s">
        <v/>
        <stp/>
        <stp>P</stp>
        <stp>0</stp>
        <stp>IR</stp>
        <stp>BONDAVG68922</stp>
        <stp>채권그룹</stp>
        <stp/>
        <stp/>
        <tr r="P2063" s="3"/>
      </tp>
      <tp t="s">
        <v>공사/공단채AAA</v>
        <stp/>
        <stp>P</stp>
        <stp>0</stp>
        <stp>IR</stp>
        <stp>BONDAVG08918</stp>
        <stp>채권그룹</stp>
        <stp/>
        <stp/>
        <tr r="F217" s="1"/>
        <tr r="P281" s="3"/>
      </tp>
      <tp t="s">
        <v/>
        <stp/>
        <stp>P</stp>
        <stp>0</stp>
        <stp>IR</stp>
        <stp>BONDAVG68919</stp>
        <stp>채권그룹</stp>
        <stp/>
        <stp/>
        <tr r="P2060" s="3"/>
      </tp>
      <tp t="s">
        <v/>
        <stp/>
        <stp>P</stp>
        <stp>0</stp>
        <stp>IR</stp>
        <stp>BONDAVG68918</stp>
        <stp>채권그룹</stp>
        <stp/>
        <stp/>
        <tr r="P2059" s="3"/>
      </tp>
      <tp t="s">
        <v/>
        <stp/>
        <stp>P</stp>
        <stp>0</stp>
        <stp>IR</stp>
        <stp>BONDAVG68915</stp>
        <stp>채권그룹</stp>
        <stp/>
        <stp/>
        <tr r="P2056" s="3"/>
      </tp>
      <tp t="s">
        <v/>
        <stp/>
        <stp>P</stp>
        <stp>0</stp>
        <stp>IR</stp>
        <stp>BONDAVG68917</stp>
        <stp>채권그룹</stp>
        <stp/>
        <stp/>
        <tr r="P2058" s="3"/>
      </tp>
      <tp t="s">
        <v/>
        <stp/>
        <stp>P</stp>
        <stp>0</stp>
        <stp>IR</stp>
        <stp>BONDAVG68916</stp>
        <stp>채권그룹</stp>
        <stp/>
        <stp/>
        <tr r="P2057" s="3"/>
      </tp>
      <tp t="s">
        <v/>
        <stp/>
        <stp>P</stp>
        <stp>0</stp>
        <stp>IR</stp>
        <stp>BONDAVG08917</stp>
        <stp>채권그룹</stp>
        <stp/>
        <stp/>
        <tr r="P4939" s="3"/>
      </tp>
      <tp t="s">
        <v/>
        <stp/>
        <stp>P</stp>
        <stp>0</stp>
        <stp>IR</stp>
        <stp>BONDAVG68904</stp>
        <stp>채권그룹</stp>
        <stp/>
        <stp/>
        <tr r="P2055" s="3"/>
      </tp>
      <tp t="s">
        <v/>
        <stp/>
        <stp>P</stp>
        <stp>0</stp>
        <stp>IR</stp>
        <stp>BONDAVG68903</stp>
        <stp>채권그룹</stp>
        <stp/>
        <stp/>
        <tr r="P2054" s="3"/>
      </tp>
      <tp t="s">
        <v/>
        <stp/>
        <stp>P</stp>
        <stp>0</stp>
        <stp>IR</stp>
        <stp>BONDAVG68979</stp>
        <stp>채권그룹</stp>
        <stp/>
        <stp/>
        <tr r="P2087" s="3"/>
      </tp>
      <tp t="s">
        <v/>
        <stp/>
        <stp>P</stp>
        <stp>0</stp>
        <stp>IR</stp>
        <stp>BONDAVG68978</stp>
        <stp>채권그룹</stp>
        <stp/>
        <stp/>
        <tr r="P2086" s="3"/>
      </tp>
      <tp t="s">
        <v/>
        <stp/>
        <stp>P</stp>
        <stp>0</stp>
        <stp>IR</stp>
        <stp>BONDAVG68975</stp>
        <stp>채권그룹</stp>
        <stp/>
        <stp/>
        <tr r="P2083" s="3"/>
      </tp>
      <tp t="s">
        <v/>
        <stp/>
        <stp>P</stp>
        <stp>0</stp>
        <stp>IR</stp>
        <stp>BONDAVG68974</stp>
        <stp>채권그룹</stp>
        <stp/>
        <stp/>
        <tr r="P2082" s="3"/>
      </tp>
      <tp t="s">
        <v/>
        <stp/>
        <stp>P</stp>
        <stp>0</stp>
        <stp>IR</stp>
        <stp>BONDAVG68977</stp>
        <stp>채권그룹</stp>
        <stp/>
        <stp/>
        <tr r="P2085" s="3"/>
      </tp>
      <tp t="s">
        <v/>
        <stp/>
        <stp>P</stp>
        <stp>0</stp>
        <stp>IR</stp>
        <stp>BONDAVG68976</stp>
        <stp>채권그룹</stp>
        <stp/>
        <stp/>
        <tr r="P2084" s="3"/>
      </tp>
      <tp t="s">
        <v/>
        <stp/>
        <stp>P</stp>
        <stp>0</stp>
        <stp>IR</stp>
        <stp>BONDAVG68973</stp>
        <stp>채권그룹</stp>
        <stp/>
        <stp/>
        <tr r="P2081" s="3"/>
      </tp>
      <tp t="s">
        <v/>
        <stp/>
        <stp>P</stp>
        <stp>0</stp>
        <stp>IR</stp>
        <stp>BONDAVG68972</stp>
        <stp>채권그룹</stp>
        <stp/>
        <stp/>
        <tr r="P2080" s="3"/>
      </tp>
      <tp t="s">
        <v/>
        <stp/>
        <stp>P</stp>
        <stp>0</stp>
        <stp>IR</stp>
        <stp>BONDAVG48968</stp>
        <stp>채권그룹</stp>
        <stp/>
        <stp/>
        <tr r="P5027" s="3"/>
      </tp>
      <tp t="s">
        <v/>
        <stp/>
        <stp>P</stp>
        <stp>0</stp>
        <stp>IR</stp>
        <stp>BONDAVG68955</stp>
        <stp>채권그룹</stp>
        <stp/>
        <stp/>
        <tr r="P2077" s="3"/>
      </tp>
      <tp t="s">
        <v/>
        <stp/>
        <stp>P</stp>
        <stp>0</stp>
        <stp>IR</stp>
        <stp>BONDAVG68954</stp>
        <stp>채권그룹</stp>
        <stp/>
        <stp/>
        <tr r="P2076" s="3"/>
      </tp>
      <tp t="s">
        <v/>
        <stp/>
        <stp>P</stp>
        <stp>0</stp>
        <stp>IR</stp>
        <stp>BONDAVG68957</stp>
        <stp>채권그룹</stp>
        <stp/>
        <stp/>
        <tr r="P2079" s="3"/>
      </tp>
      <tp t="s">
        <v/>
        <stp/>
        <stp>P</stp>
        <stp>0</stp>
        <stp>IR</stp>
        <stp>BONDAVG68956</stp>
        <stp>채권그룹</stp>
        <stp/>
        <stp/>
        <tr r="P2078" s="3"/>
      </tp>
      <tp t="s">
        <v/>
        <stp/>
        <stp>P</stp>
        <stp>0</stp>
        <stp>IR</stp>
        <stp>BONDAVG68951</stp>
        <stp>채권그룹</stp>
        <stp/>
        <stp/>
        <tr r="P2073" s="3"/>
      </tp>
      <tp t="s">
        <v/>
        <stp/>
        <stp>P</stp>
        <stp>0</stp>
        <stp>IR</stp>
        <stp>BONDAVG68950</stp>
        <stp>채권그룹</stp>
        <stp/>
        <stp/>
        <tr r="P2072" s="3"/>
      </tp>
      <tp t="s">
        <v/>
        <stp/>
        <stp>P</stp>
        <stp>0</stp>
        <stp>IR</stp>
        <stp>BONDAVG68953</stp>
        <stp>채권그룹</stp>
        <stp/>
        <stp/>
        <tr r="P2075" s="3"/>
      </tp>
      <tp t="s">
        <v/>
        <stp/>
        <stp>P</stp>
        <stp>0</stp>
        <stp>IR</stp>
        <stp>BONDAVG68952</stp>
        <stp>채권그룹</stp>
        <stp/>
        <stp/>
        <tr r="P2074" s="3"/>
      </tp>
      <tp t="s">
        <v/>
        <stp/>
        <stp>P</stp>
        <stp>0</stp>
        <stp>IR</stp>
        <stp>BONDAVG68949</stp>
        <stp>채권그룹</stp>
        <stp/>
        <stp/>
        <tr r="P2071" s="3"/>
      </tp>
      <tp t="s">
        <v/>
        <stp/>
        <stp>P</stp>
        <stp>0</stp>
        <stp>IR</stp>
        <stp>BONDAVG68948</stp>
        <stp>채권그룹</stp>
        <stp/>
        <stp/>
        <tr r="P2070" s="3"/>
      </tp>
      <tp t="s">
        <v/>
        <stp/>
        <stp>P</stp>
        <stp>0</stp>
        <stp>IR</stp>
        <stp>BONDAVG68947</stp>
        <stp>채권그룹</stp>
        <stp/>
        <stp/>
        <tr r="P2069" s="3"/>
      </tp>
      <tp t="s">
        <v/>
        <stp/>
        <stp>P</stp>
        <stp>0</stp>
        <stp>IR</stp>
        <stp>BONDAVG68946</stp>
        <stp>채권그룹</stp>
        <stp/>
        <stp/>
        <tr r="P2068" s="3"/>
      </tp>
      <tp t="s">
        <v/>
        <stp/>
        <stp>P</stp>
        <stp>0</stp>
        <stp>IR</stp>
        <stp>BONDAVG68981</stp>
        <stp>채권그룹</stp>
        <stp/>
        <stp/>
        <tr r="P2089" s="3"/>
      </tp>
      <tp t="s">
        <v/>
        <stp/>
        <stp>P</stp>
        <stp>0</stp>
        <stp>IR</stp>
        <stp>BONDAVG68980</stp>
        <stp>채권그룹</stp>
        <stp/>
        <stp/>
        <tr r="P2088" s="3"/>
      </tp>
      <tp t="s">
        <v/>
        <stp/>
        <stp>P</stp>
        <stp>0</stp>
        <stp>IR</stp>
        <stp>BONDAVG18984</stp>
        <stp>채권그룹</stp>
        <stp/>
        <stp/>
        <tr r="P5000" s="3"/>
      </tp>
      <tp t="s">
        <v/>
        <stp/>
        <stp>P</stp>
        <stp>0</stp>
        <stp>IR</stp>
        <stp>BONDAVG68983</stp>
        <stp>채권그룹</stp>
        <stp/>
        <stp/>
        <tr r="P2091" s="3"/>
      </tp>
      <tp t="s">
        <v/>
        <stp/>
        <stp>P</stp>
        <stp>0</stp>
        <stp>IR</stp>
        <stp>BONDAVG68982</stp>
        <stp>채권그룹</stp>
        <stp/>
        <stp/>
        <tr r="P2090" s="3"/>
      </tp>
      <tp t="s">
        <v/>
        <stp/>
        <stp>P</stp>
        <stp>0</stp>
        <stp>IR</stp>
        <stp>BONDAVG68835</stp>
        <stp>채권그룹</stp>
        <stp/>
        <stp/>
        <tr r="P2048" s="3"/>
      </tp>
      <tp t="s">
        <v/>
        <stp/>
        <stp>P</stp>
        <stp>0</stp>
        <stp>IR</stp>
        <stp>BONDAVG68836</stp>
        <stp>채권그룹</stp>
        <stp/>
        <stp/>
        <tr r="P2049" s="3"/>
      </tp>
      <tp t="s">
        <v/>
        <stp/>
        <stp>P</stp>
        <stp>0</stp>
        <stp>IR</stp>
        <stp>BONDAVGA8805</stp>
        <stp>채권그룹</stp>
        <stp/>
        <stp/>
        <tr r="P4636" s="3"/>
      </tp>
      <tp t="s">
        <v/>
        <stp/>
        <stp>P</stp>
        <stp>0</stp>
        <stp>IR</stp>
        <stp>BONDAVGS8805</stp>
        <stp>채권그룹</stp>
        <stp/>
        <stp/>
        <tr r="P4725" s="3"/>
      </tp>
      <tp t="s">
        <v>공모/무보증A-</v>
        <stp/>
        <stp>P</stp>
        <stp>0</stp>
        <stp>IR</stp>
        <stp>BONDAVG08805</stp>
        <stp>채권그룹</stp>
        <stp/>
        <stp/>
        <tr r="F216" s="1"/>
        <tr r="P280" s="3"/>
      </tp>
      <tp t="s">
        <v/>
        <stp/>
        <stp>P</stp>
        <stp>0</stp>
        <stp>IR</stp>
        <stp>BONDAVG48879</stp>
        <stp>채권그룹</stp>
        <stp/>
        <stp/>
        <tr r="P627" s="3"/>
      </tp>
      <tp t="s">
        <v/>
        <stp/>
        <stp>P</stp>
        <stp>0</stp>
        <stp>IR</stp>
        <stp>BONDAVG48878</stp>
        <stp>채권그룹</stp>
        <stp/>
        <stp/>
        <tr r="P626" s="3"/>
      </tp>
      <tp t="s">
        <v/>
        <stp/>
        <stp>P</stp>
        <stp>0</stp>
        <stp>IR</stp>
        <stp>BONDAVG68871</stp>
        <stp>채권그룹</stp>
        <stp/>
        <stp/>
        <tr r="P2052" s="3"/>
      </tp>
      <tp t="s">
        <v/>
        <stp/>
        <stp>P</stp>
        <stp>0</stp>
        <stp>IR</stp>
        <stp>BONDAVG68872</stp>
        <stp>채권그룹</stp>
        <stp/>
        <stp/>
        <tr r="P2053" s="3"/>
      </tp>
      <tp t="s">
        <v/>
        <stp/>
        <stp>P</stp>
        <stp>0</stp>
        <stp>IR</stp>
        <stp>BONDAVGA8869</stp>
        <stp>채권그룹</stp>
        <stp/>
        <stp/>
        <tr r="P4637" s="3"/>
      </tp>
      <tp t="s">
        <v>공모/무보증AA0</v>
        <stp/>
        <stp>P</stp>
        <stp>0</stp>
        <stp>IR</stp>
        <stp>BONDAVG18869</stp>
        <stp>채권그룹</stp>
        <stp/>
        <stp/>
        <tr r="F276" s="1"/>
        <tr r="P379" s="3"/>
      </tp>
      <tp t="s">
        <v/>
        <stp/>
        <stp>P</stp>
        <stp>0</stp>
        <stp>IR</stp>
        <stp>BONDAVG68866</stp>
        <stp>채권그룹</stp>
        <stp/>
        <stp/>
        <tr r="P2051" s="3"/>
      </tp>
      <tp t="s">
        <v/>
        <stp/>
        <stp>P</stp>
        <stp>0</stp>
        <stp>IR</stp>
        <stp>BONDAVG18867</stp>
        <stp>채권그룹</stp>
        <stp/>
        <stp/>
        <tr r="P378" s="3"/>
      </tp>
      <tp t="s">
        <v/>
        <stp/>
        <stp>P</stp>
        <stp>0</stp>
        <stp>IR</stp>
        <stp>BONDAVG68850</stp>
        <stp>채권그룹</stp>
        <stp/>
        <stp/>
        <tr r="P2050" s="3"/>
      </tp>
      <tp t="s">
        <v/>
        <stp/>
        <stp>P</stp>
        <stp>0</stp>
        <stp>IR</stp>
        <stp>BONDAVG18854</stp>
        <stp>채권그룹</stp>
        <stp/>
        <stp/>
        <tr r="P377" s="3"/>
      </tp>
      <tp t="s">
        <v/>
        <stp/>
        <stp>P</stp>
        <stp>0</stp>
        <stp>IR</stp>
        <stp>BONDAVG48880</stp>
        <stp>채권그룹</stp>
        <stp/>
        <stp/>
        <tr r="P628" s="3"/>
      </tp>
      <tp t="s">
        <v/>
        <stp/>
        <stp>P</stp>
        <stp>0</stp>
        <stp>IR</stp>
        <stp>BONDAVG</stp>
        <stp>1.5년이하(당일)</stp>
        <stp/>
        <stp/>
        <tr r="L443" s="1"/>
        <tr r="L435" s="1"/>
        <tr r="L482" s="1"/>
        <tr r="L405" s="1"/>
        <tr r="L458" s="1"/>
        <tr r="L490" s="1"/>
        <tr r="L507" s="1"/>
        <tr r="L447" s="1"/>
        <tr r="L480" s="1"/>
        <tr r="L380" s="1"/>
        <tr r="L505" s="1"/>
        <tr r="L434" s="1"/>
        <tr r="L379" s="1"/>
        <tr r="L423" s="1"/>
        <tr r="L459" s="1"/>
        <tr r="L498" s="1"/>
        <tr r="L403" s="1"/>
        <tr r="L446" s="1"/>
        <tr r="L475" s="1"/>
        <tr r="L499" s="1"/>
        <tr r="L481" s="1"/>
        <tr r="L463" s="1"/>
        <tr r="L489" s="1"/>
        <tr r="L509" s="1"/>
        <tr r="L502" s="1"/>
        <tr r="L464" s="1"/>
        <tr r="L497" s="1"/>
        <tr r="L418" s="1"/>
        <tr r="L412" s="1"/>
        <tr r="L504" s="1"/>
        <tr r="L407" s="1"/>
        <tr r="L389" s="1"/>
        <tr r="L420" s="1"/>
        <tr r="L433" s="1"/>
        <tr r="L493" s="1"/>
        <tr r="L425" s="1"/>
        <tr r="L440" s="1"/>
        <tr r="L437" s="1"/>
        <tr r="L394" s="1"/>
        <tr r="L452" s="1"/>
        <tr r="L376" s="1"/>
        <tr r="L436" s="1"/>
        <tr r="L392" s="1"/>
        <tr r="L485" s="1"/>
        <tr r="L397" s="1"/>
        <tr r="L486" s="1"/>
        <tr r="L469" s="1"/>
        <tr r="L511" s="1"/>
        <tr r="L462" s="1"/>
        <tr r="L460" s="1"/>
        <tr r="L377" s="1"/>
        <tr r="L406" s="1"/>
        <tr r="L375" s="1"/>
        <tr r="L421" s="1"/>
        <tr r="L494" s="1"/>
        <tr r="L473" s="1"/>
        <tr r="L448" s="1"/>
        <tr r="L426" s="1"/>
        <tr r="L474" s="1"/>
        <tr r="L450" s="1"/>
        <tr r="L476" s="1"/>
        <tr r="L427" s="1"/>
        <tr r="L431" s="1"/>
        <tr r="L487" s="1"/>
        <tr r="L388" s="1"/>
        <tr r="L395" s="1"/>
        <tr r="L413" s="1"/>
        <tr r="L455" s="1"/>
        <tr r="L386" s="1"/>
        <tr r="L479" s="1"/>
        <tr r="L484" s="1"/>
        <tr r="L449" s="1"/>
        <tr r="L419" s="1"/>
        <tr r="L381" s="1"/>
        <tr r="L422" s="1"/>
        <tr r="L445" s="1"/>
        <tr r="L496" s="1"/>
        <tr r="L398" s="1"/>
        <tr r="L506" s="1"/>
        <tr r="L451" s="1"/>
        <tr r="L424" s="1"/>
        <tr r="L382" s="1"/>
        <tr r="L428" s="1"/>
        <tr r="L513" s="1"/>
        <tr r="L396" s="1"/>
        <tr r="L483" s="1"/>
        <tr r="L503" s="1"/>
        <tr r="L467" s="1"/>
        <tr r="L408" s="1"/>
        <tr r="L417" s="1"/>
        <tr r="L387" s="1"/>
        <tr r="L429" s="1"/>
        <tr r="L457" s="1"/>
        <tr r="L399" s="1"/>
        <tr r="L500" s="1"/>
        <tr r="L454" s="1"/>
        <tr r="L470" s="1"/>
        <tr r="L402" s="1"/>
        <tr r="L512" s="1"/>
        <tr r="L441" s="1"/>
        <tr r="L501" s="1"/>
        <tr r="L393" s="1"/>
        <tr r="L410" s="1"/>
        <tr r="L400" s="1"/>
        <tr r="L385" s="1"/>
        <tr r="L439" s="1"/>
        <tr r="L409" s="1"/>
        <tr r="L415" s="1"/>
        <tr r="L495" s="1"/>
        <tr r="L416" s="1"/>
        <tr r="L404" s="1"/>
        <tr r="L456" s="1"/>
        <tr r="L438" s="1"/>
        <tr r="L401" s="1"/>
        <tr r="L491" s="1"/>
        <tr r="L472" s="1"/>
        <tr r="L374" s="1"/>
        <tr r="L488" s="1"/>
        <tr r="L453" s="1"/>
        <tr r="L411" s="1"/>
        <tr r="L432" s="1"/>
        <tr r="L444" s="1"/>
        <tr r="L477" s="1"/>
        <tr r="L442" s="1"/>
        <tr r="L391" s="1"/>
        <tr r="L390" s="1"/>
        <tr r="L468" s="1"/>
        <tr r="L471" s="1"/>
        <tr r="L414" s="1"/>
        <tr r="L508" s="1"/>
        <tr r="L465" s="1"/>
        <tr r="L466" s="1"/>
        <tr r="L461" s="1"/>
        <tr r="L378" s="1"/>
        <tr r="L430" s="1"/>
        <tr r="L383" s="1"/>
        <tr r="L492" s="1"/>
        <tr r="L510" s="1"/>
        <tr r="L478" s="1"/>
        <tr r="L384" s="1"/>
      </tp>
      <tp t="s">
        <v/>
        <stp/>
        <stp>P</stp>
        <stp>0</stp>
        <stp>IR</stp>
        <stp>BONDAVG</stp>
        <stp>2.5년이하(당일)</stp>
        <stp/>
        <stp/>
        <tr r="N443" s="1"/>
        <tr r="N435" s="1"/>
        <tr r="N482" s="1"/>
        <tr r="N405" s="1"/>
        <tr r="N458" s="1"/>
        <tr r="N490" s="1"/>
        <tr r="N507" s="1"/>
        <tr r="N447" s="1"/>
        <tr r="N480" s="1"/>
        <tr r="N380" s="1"/>
        <tr r="N505" s="1"/>
        <tr r="N434" s="1"/>
        <tr r="N379" s="1"/>
        <tr r="N423" s="1"/>
        <tr r="N459" s="1"/>
        <tr r="N498" s="1"/>
        <tr r="N403" s="1"/>
        <tr r="N446" s="1"/>
        <tr r="N475" s="1"/>
        <tr r="N499" s="1"/>
        <tr r="N481" s="1"/>
        <tr r="N463" s="1"/>
        <tr r="N489" s="1"/>
        <tr r="N509" s="1"/>
        <tr r="N502" s="1"/>
        <tr r="N464" s="1"/>
        <tr r="N497" s="1"/>
        <tr r="N418" s="1"/>
        <tr r="N412" s="1"/>
        <tr r="N504" s="1"/>
        <tr r="N407" s="1"/>
        <tr r="N389" s="1"/>
        <tr r="N420" s="1"/>
        <tr r="N433" s="1"/>
        <tr r="N493" s="1"/>
        <tr r="N425" s="1"/>
        <tr r="N440" s="1"/>
        <tr r="N437" s="1"/>
        <tr r="N394" s="1"/>
        <tr r="N452" s="1"/>
        <tr r="N376" s="1"/>
        <tr r="N436" s="1"/>
        <tr r="N392" s="1"/>
        <tr r="N485" s="1"/>
        <tr r="N397" s="1"/>
        <tr r="N486" s="1"/>
        <tr r="N469" s="1"/>
        <tr r="N511" s="1"/>
        <tr r="N462" s="1"/>
        <tr r="N460" s="1"/>
        <tr r="N377" s="1"/>
        <tr r="N406" s="1"/>
        <tr r="N375" s="1"/>
        <tr r="N421" s="1"/>
        <tr r="N494" s="1"/>
        <tr r="N473" s="1"/>
        <tr r="N448" s="1"/>
        <tr r="N426" s="1"/>
        <tr r="N474" s="1"/>
        <tr r="N450" s="1"/>
        <tr r="N476" s="1"/>
        <tr r="N427" s="1"/>
        <tr r="N431" s="1"/>
        <tr r="N487" s="1"/>
        <tr r="N388" s="1"/>
        <tr r="N395" s="1"/>
        <tr r="N413" s="1"/>
        <tr r="N455" s="1"/>
        <tr r="N386" s="1"/>
        <tr r="N479" s="1"/>
        <tr r="N484" s="1"/>
        <tr r="N449" s="1"/>
        <tr r="N419" s="1"/>
        <tr r="N381" s="1"/>
        <tr r="N422" s="1"/>
        <tr r="N445" s="1"/>
        <tr r="N496" s="1"/>
        <tr r="N398" s="1"/>
        <tr r="N506" s="1"/>
        <tr r="N451" s="1"/>
        <tr r="N424" s="1"/>
        <tr r="N382" s="1"/>
        <tr r="N428" s="1"/>
        <tr r="N513" s="1"/>
        <tr r="N396" s="1"/>
        <tr r="N483" s="1"/>
        <tr r="N503" s="1"/>
        <tr r="N467" s="1"/>
        <tr r="N408" s="1"/>
        <tr r="N417" s="1"/>
        <tr r="N387" s="1"/>
        <tr r="N429" s="1"/>
        <tr r="N457" s="1"/>
        <tr r="N399" s="1"/>
        <tr r="N500" s="1"/>
        <tr r="N454" s="1"/>
        <tr r="N470" s="1"/>
        <tr r="N402" s="1"/>
        <tr r="N512" s="1"/>
        <tr r="N441" s="1"/>
        <tr r="N501" s="1"/>
        <tr r="N393" s="1"/>
        <tr r="N410" s="1"/>
        <tr r="N400" s="1"/>
        <tr r="N385" s="1"/>
        <tr r="N439" s="1"/>
        <tr r="N409" s="1"/>
        <tr r="N415" s="1"/>
        <tr r="N495" s="1"/>
        <tr r="N416" s="1"/>
        <tr r="N404" s="1"/>
        <tr r="N456" s="1"/>
        <tr r="N438" s="1"/>
        <tr r="N401" s="1"/>
        <tr r="N491" s="1"/>
        <tr r="N472" s="1"/>
        <tr r="N374" s="1"/>
        <tr r="N488" s="1"/>
        <tr r="N453" s="1"/>
        <tr r="N411" s="1"/>
        <tr r="N432" s="1"/>
        <tr r="N444" s="1"/>
        <tr r="N477" s="1"/>
        <tr r="N442" s="1"/>
        <tr r="N391" s="1"/>
        <tr r="N390" s="1"/>
        <tr r="N468" s="1"/>
        <tr r="N471" s="1"/>
        <tr r="N414" s="1"/>
        <tr r="N508" s="1"/>
        <tr r="N465" s="1"/>
        <tr r="N466" s="1"/>
        <tr r="N461" s="1"/>
        <tr r="N378" s="1"/>
        <tr r="N430" s="1"/>
        <tr r="N383" s="1"/>
        <tr r="N492" s="1"/>
        <tr r="N510" s="1"/>
        <tr r="N478" s="1"/>
        <tr r="N384" s="1"/>
      </tp>
      <tp t="s">
        <v/>
        <stp/>
        <stp>P</stp>
        <stp>0</stp>
        <stp>IR</stp>
        <stp>BONDAVG65121</stp>
        <stp>채권그룹</stp>
        <stp/>
        <stp/>
        <tr r="P1467" s="3"/>
      </tp>
      <tp t="s">
        <v/>
        <stp/>
        <stp>P</stp>
        <stp>0</stp>
        <stp>IR</stp>
        <stp>BONDAVG65120</stp>
        <stp>채권그룹</stp>
        <stp/>
        <stp/>
        <tr r="P1466" s="3"/>
      </tp>
      <tp t="s">
        <v/>
        <stp/>
        <stp>P</stp>
        <stp>0</stp>
        <stp>IR</stp>
        <stp>BONDAVG65123</stp>
        <stp>채권그룹</stp>
        <stp/>
        <stp/>
        <tr r="P1469" s="3"/>
      </tp>
      <tp t="s">
        <v/>
        <stp/>
        <stp>P</stp>
        <stp>0</stp>
        <stp>IR</stp>
        <stp>BONDAVG65122</stp>
        <stp>채권그룹</stp>
        <stp/>
        <stp/>
        <tr r="P1468" s="3"/>
      </tp>
      <tp t="s">
        <v/>
        <stp/>
        <stp>P</stp>
        <stp>0</stp>
        <stp>IR</stp>
        <stp>BONDAVG65119</stp>
        <stp>채권그룹</stp>
        <stp/>
        <stp/>
        <tr r="P1465" s="3"/>
      </tp>
      <tp t="s">
        <v/>
        <stp/>
        <stp>P</stp>
        <stp>0</stp>
        <stp>IR</stp>
        <stp>BONDAVG65179</stp>
        <stp>채권그룹</stp>
        <stp/>
        <stp/>
        <tr r="P1478" s="3"/>
      </tp>
      <tp t="s">
        <v/>
        <stp/>
        <stp>P</stp>
        <stp>0</stp>
        <stp>IR</stp>
        <stp>BONDAVG65178</stp>
        <stp>채권그룹</stp>
        <stp/>
        <stp/>
        <tr r="P1477" s="3"/>
      </tp>
      <tp t="s">
        <v/>
        <stp/>
        <stp>P</stp>
        <stp>0</stp>
        <stp>IR</stp>
        <stp>BONDAVG65175</stp>
        <stp>채권그룹</stp>
        <stp/>
        <stp/>
        <tr r="P1474" s="3"/>
      </tp>
      <tp t="s">
        <v/>
        <stp/>
        <stp>P</stp>
        <stp>0</stp>
        <stp>IR</stp>
        <stp>BONDAVG65174</stp>
        <stp>채권그룹</stp>
        <stp/>
        <stp/>
        <tr r="P1473" s="3"/>
      </tp>
      <tp t="s">
        <v/>
        <stp/>
        <stp>P</stp>
        <stp>0</stp>
        <stp>IR</stp>
        <stp>BONDAVG65177</stp>
        <stp>채권그룹</stp>
        <stp/>
        <stp/>
        <tr r="P1476" s="3"/>
      </tp>
      <tp t="s">
        <v/>
        <stp/>
        <stp>P</stp>
        <stp>0</stp>
        <stp>IR</stp>
        <stp>BONDAVG65176</stp>
        <stp>채권그룹</stp>
        <stp/>
        <stp/>
        <tr r="P1475" s="3"/>
      </tp>
      <tp t="s">
        <v>공모/무보증A-</v>
        <stp/>
        <stp>P</stp>
        <stp>0</stp>
        <stp>IR</stp>
        <stp>BONDAVG65154</stp>
        <stp>채권그룹</stp>
        <stp/>
        <stp/>
        <tr r="F354" s="1"/>
        <tr r="P1471" s="3"/>
      </tp>
      <tp t="s">
        <v/>
        <stp/>
        <stp>P</stp>
        <stp>0</stp>
        <stp>IR</stp>
        <stp>BONDAVG65156</stp>
        <stp>채권그룹</stp>
        <stp/>
        <stp/>
        <tr r="P1472" s="3"/>
      </tp>
      <tp t="s">
        <v/>
        <stp/>
        <stp>P</stp>
        <stp>0</stp>
        <stp>IR</stp>
        <stp>BONDAVG65149</stp>
        <stp>채권그룹</stp>
        <stp/>
        <stp/>
        <tr r="P1470" s="3"/>
      </tp>
      <tp t="s">
        <v/>
        <stp/>
        <stp>P</stp>
        <stp>0</stp>
        <stp>IR</stp>
        <stp>BONDAVG65199</stp>
        <stp>채권그룹</stp>
        <stp/>
        <stp/>
        <tr r="P1480" s="3"/>
      </tp>
      <tp t="s">
        <v/>
        <stp/>
        <stp>P</stp>
        <stp>0</stp>
        <stp>IR</stp>
        <stp>BONDAVG15187</stp>
        <stp>채권그룹</stp>
        <stp/>
        <stp/>
        <tr r="P342" s="3"/>
      </tp>
      <tp t="s">
        <v/>
        <stp/>
        <stp>P</stp>
        <stp>0</stp>
        <stp>IR</stp>
        <stp>BONDAVG65180</stp>
        <stp>채권그룹</stp>
        <stp/>
        <stp/>
        <tr r="P1479" s="3"/>
      </tp>
      <tp t="s">
        <v/>
        <stp/>
        <stp>P</stp>
        <stp>0</stp>
        <stp>IR</stp>
        <stp>BONDAVG65039</stp>
        <stp>채권그룹</stp>
        <stp/>
        <stp/>
        <tr r="P1463" s="3"/>
      </tp>
      <tp t="s">
        <v/>
        <stp/>
        <stp>P</stp>
        <stp>0</stp>
        <stp>IR</stp>
        <stp>BONDAVG65038</stp>
        <stp>채권그룹</stp>
        <stp/>
        <stp/>
        <tr r="P1462" s="3"/>
      </tp>
      <tp t="s">
        <v/>
        <stp/>
        <stp>P</stp>
        <stp>0</stp>
        <stp>IR</stp>
        <stp>BONDAVG55016</stp>
        <stp>채권그룹</stp>
        <stp/>
        <stp/>
        <tr r="P6814" s="3"/>
      </tp>
      <tp t="s">
        <v/>
        <stp/>
        <stp>P</stp>
        <stp>0</stp>
        <stp>IR</stp>
        <stp>BONDAVG15002</stp>
        <stp>채권그룹</stp>
        <stp/>
        <stp/>
        <tr r="P341" s="3"/>
      </tp>
      <tp t="s">
        <v/>
        <stp/>
        <stp>P</stp>
        <stp>0</stp>
        <stp>IR</stp>
        <stp>BONDAVG65003</stp>
        <stp>채권그룹</stp>
        <stp/>
        <stp/>
        <tr r="P1461" s="3"/>
      </tp>
      <tp t="s">
        <v/>
        <stp/>
        <stp>P</stp>
        <stp>0</stp>
        <stp>IR</stp>
        <stp>BONDAVG65040</stp>
        <stp>채권그룹</stp>
        <stp/>
        <stp/>
        <tr r="P1464" s="3"/>
      </tp>
      <tp t="s">
        <v/>
        <stp/>
        <stp>P</stp>
        <stp>0</stp>
        <stp>IR</stp>
        <stp>BONDAVG15335</stp>
        <stp>채권그룹</stp>
        <stp/>
        <stp/>
        <tr r="P344" s="3"/>
      </tp>
      <tp t="s">
        <v/>
        <stp/>
        <stp>P</stp>
        <stp>0</stp>
        <stp>IR</stp>
        <stp>BONDAVG15325</stp>
        <stp>채권그룹</stp>
        <stp/>
        <stp/>
        <tr r="P343" s="3"/>
      </tp>
      <tp t="s">
        <v/>
        <stp/>
        <stp>P</stp>
        <stp>0</stp>
        <stp>IR</stp>
        <stp>BONDAVG55318</stp>
        <stp>채권그룹</stp>
        <stp/>
        <stp/>
        <tr r="P790" s="3"/>
      </tp>
      <tp t="s">
        <v/>
        <stp/>
        <stp>P</stp>
        <stp>0</stp>
        <stp>IR</stp>
        <stp>BONDAVG55319</stp>
        <stp>채권그룹</stp>
        <stp/>
        <stp/>
        <tr r="P791" s="3"/>
      </tp>
      <tp t="s">
        <v/>
        <stp/>
        <stp>P</stp>
        <stp>0</stp>
        <stp>IR</stp>
        <stp>BONDAVG55316</stp>
        <stp>채권그룹</stp>
        <stp/>
        <stp/>
        <tr r="P788" s="3"/>
      </tp>
      <tp t="s">
        <v/>
        <stp/>
        <stp>P</stp>
        <stp>0</stp>
        <stp>IR</stp>
        <stp>BONDAVG55317</stp>
        <stp>채권그룹</stp>
        <stp/>
        <stp/>
        <tr r="P789" s="3"/>
      </tp>
      <tp t="s">
        <v/>
        <stp/>
        <stp>P</stp>
        <stp>0</stp>
        <stp>IR</stp>
        <stp>BONDAVG55300</stp>
        <stp>채권그룹</stp>
        <stp/>
        <stp/>
        <tr r="P5048" s="3"/>
      </tp>
      <tp t="s">
        <v>공모/무보증A0</v>
        <stp/>
        <stp>P</stp>
        <stp>0</stp>
        <stp>IR</stp>
        <stp>BONDAVG05361</stp>
        <stp>채권그룹</stp>
        <stp/>
        <stp/>
        <tr r="F195" s="1"/>
        <tr r="P250" s="3"/>
      </tp>
      <tp t="s">
        <v/>
        <stp/>
        <stp>P</stp>
        <stp>0</stp>
        <stp>IR</stp>
        <stp>BONDAVG65399</stp>
        <stp>채권그룹</stp>
        <stp/>
        <stp/>
        <tr r="P1503" s="3"/>
      </tp>
      <tp t="s">
        <v/>
        <stp/>
        <stp>P</stp>
        <stp>0</stp>
        <stp>IR</stp>
        <stp>BONDAVG65398</stp>
        <stp>채권그룹</stp>
        <stp/>
        <stp/>
        <tr r="P1502" s="3"/>
      </tp>
      <tp t="s">
        <v/>
        <stp/>
        <stp>P</stp>
        <stp>0</stp>
        <stp>IR</stp>
        <stp>BONDAVG65395</stp>
        <stp>채권그룹</stp>
        <stp/>
        <stp/>
        <tr r="P1499" s="3"/>
      </tp>
      <tp t="s">
        <v/>
        <stp/>
        <stp>P</stp>
        <stp>0</stp>
        <stp>IR</stp>
        <stp>BONDAVG65397</stp>
        <stp>채권그룹</stp>
        <stp/>
        <stp/>
        <tr r="P1501" s="3"/>
      </tp>
      <tp t="s">
        <v>공모/무보증A-</v>
        <stp/>
        <stp>P</stp>
        <stp>0</stp>
        <stp>IR</stp>
        <stp>BONDAVG55395</stp>
        <stp>채권그룹</stp>
        <stp/>
        <stp/>
        <tr r="F327" s="1"/>
        <tr r="P792" s="3"/>
      </tp>
      <tp t="s">
        <v/>
        <stp/>
        <stp>P</stp>
        <stp>0</stp>
        <stp>IR</stp>
        <stp>BONDAVG65396</stp>
        <stp>채권그룹</stp>
        <stp/>
        <stp/>
        <tr r="P1500" s="3"/>
      </tp>
      <tp t="s">
        <v/>
        <stp/>
        <stp>P</stp>
        <stp>0</stp>
        <stp>IR</stp>
        <stp>BONDAVG15230</stp>
        <stp>채권그룹</stp>
        <stp/>
        <stp/>
        <tr r="P4985" s="3"/>
      </tp>
      <tp t="s">
        <v/>
        <stp/>
        <stp>P</stp>
        <stp>0</stp>
        <stp>IR</stp>
        <stp>BONDAVG65224</stp>
        <stp>채권그룹</stp>
        <stp/>
        <stp/>
        <tr r="P1482" s="3"/>
      </tp>
      <tp t="s">
        <v>공사/공단채AAA</v>
        <stp/>
        <stp>P</stp>
        <stp>0</stp>
        <stp>IR</stp>
        <stp>BONDAVG65214</stp>
        <stp>채권그룹</stp>
        <stp/>
        <stp/>
        <tr r="F355" s="1"/>
        <tr r="P1481" s="3"/>
      </tp>
      <tp t="s">
        <v/>
        <stp/>
        <stp>P</stp>
        <stp>0</stp>
        <stp>IR</stp>
        <stp>BONDAVG55208</stp>
        <stp>채권그룹</stp>
        <stp/>
        <stp/>
        <tr r="P785" s="3"/>
      </tp>
      <tp t="s">
        <v/>
        <stp/>
        <stp>P</stp>
        <stp>0</stp>
        <stp>IR</stp>
        <stp>BONDAVG55206</stp>
        <stp>채권그룹</stp>
        <stp/>
        <stp/>
        <tr r="P783" s="3"/>
      </tp>
      <tp t="s">
        <v/>
        <stp/>
        <stp>P</stp>
        <stp>0</stp>
        <stp>IR</stp>
        <stp>BONDAVG55207</stp>
        <stp>채권그룹</stp>
        <stp/>
        <stp/>
        <tr r="P784" s="3"/>
      </tp>
      <tp t="s">
        <v/>
        <stp/>
        <stp>P</stp>
        <stp>0</stp>
        <stp>IR</stp>
        <stp>BONDAVG55205</stp>
        <stp>채권그룹</stp>
        <stp/>
        <stp/>
        <tr r="P782" s="3"/>
      </tp>
      <tp t="s">
        <v/>
        <stp/>
        <stp>P</stp>
        <stp>0</stp>
        <stp>IR</stp>
        <stp>BONDAVG65279</stp>
        <stp>채권그룹</stp>
        <stp/>
        <stp/>
        <tr r="P1493" s="3"/>
      </tp>
      <tp t="s">
        <v/>
        <stp/>
        <stp>P</stp>
        <stp>0</stp>
        <stp>IR</stp>
        <stp>BONDAVG65278</stp>
        <stp>채권그룹</stp>
        <stp/>
        <stp/>
        <tr r="P1492" s="3"/>
      </tp>
      <tp t="s">
        <v/>
        <stp/>
        <stp>P</stp>
        <stp>0</stp>
        <stp>IR</stp>
        <stp>BONDAVG65275</stp>
        <stp>채권그룹</stp>
        <stp/>
        <stp/>
        <tr r="P1489" s="3"/>
      </tp>
      <tp t="s">
        <v/>
        <stp/>
        <stp>P</stp>
        <stp>0</stp>
        <stp>IR</stp>
        <stp>BONDAVG65274</stp>
        <stp>채권그룹</stp>
        <stp/>
        <stp/>
        <tr r="P1488" s="3"/>
      </tp>
      <tp t="s">
        <v/>
        <stp/>
        <stp>P</stp>
        <stp>0</stp>
        <stp>IR</stp>
        <stp>BONDAVG65277</stp>
        <stp>채권그룹</stp>
        <stp/>
        <stp/>
        <tr r="P1491" s="3"/>
      </tp>
      <tp t="s">
        <v/>
        <stp/>
        <stp>P</stp>
        <stp>0</stp>
        <stp>IR</stp>
        <stp>BONDAVG65276</stp>
        <stp>채권그룹</stp>
        <stp/>
        <stp/>
        <tr r="P1490" s="3"/>
      </tp>
      <tp t="s">
        <v/>
        <stp/>
        <stp>P</stp>
        <stp>0</stp>
        <stp>IR</stp>
        <stp>BONDAVG65273</stp>
        <stp>채권그룹</stp>
        <stp/>
        <stp/>
        <tr r="P1487" s="3"/>
      </tp>
      <tp t="s">
        <v/>
        <stp/>
        <stp>P</stp>
        <stp>0</stp>
        <stp>IR</stp>
        <stp>BONDAVG65272</stp>
        <stp>채권그룹</stp>
        <stp/>
        <stp/>
        <tr r="P1486" s="3"/>
      </tp>
      <tp t="s">
        <v/>
        <stp/>
        <stp>P</stp>
        <stp>0</stp>
        <stp>IR</stp>
        <stp>BONDAVG45255</stp>
        <stp>채권그룹</stp>
        <stp/>
        <stp/>
        <tr r="P6795" s="3"/>
      </tp>
      <tp t="s">
        <v>공모/무보증AA+</v>
        <stp/>
        <stp>P</stp>
        <stp>0</stp>
        <stp>IR</stp>
        <stp>BONDAVG05248</stp>
        <stp>채권그룹</stp>
        <stp/>
        <stp/>
        <tr r="F194" s="1"/>
        <tr r="P249" s="3"/>
      </tp>
      <tp t="s">
        <v/>
        <stp/>
        <stp>P</stp>
        <stp>0</stp>
        <stp>IR</stp>
        <stp>BONDAVG65245</stp>
        <stp>채권그룹</stp>
        <stp/>
        <stp/>
        <tr r="P1483" s="3"/>
      </tp>
      <tp t="s">
        <v/>
        <stp/>
        <stp>P</stp>
        <stp>0</stp>
        <stp>IR</stp>
        <stp>BONDAVG55244</stp>
        <stp>채권그룹</stp>
        <stp/>
        <stp/>
        <tr r="P787" s="3"/>
      </tp>
      <tp t="s">
        <v/>
        <stp/>
        <stp>P</stp>
        <stp>0</stp>
        <stp>IR</stp>
        <stp>BONDAVG65247</stp>
        <stp>채권그룹</stp>
        <stp/>
        <stp/>
        <tr r="P1485" s="3"/>
      </tp>
      <tp t="s">
        <v/>
        <stp/>
        <stp>P</stp>
        <stp>0</stp>
        <stp>IR</stp>
        <stp>BONDAVG65246</stp>
        <stp>채권그룹</stp>
        <stp/>
        <stp/>
        <tr r="P1484" s="3"/>
      </tp>
      <tp t="s">
        <v/>
        <stp/>
        <stp>P</stp>
        <stp>0</stp>
        <stp>IR</stp>
        <stp>BONDAVG55242</stp>
        <stp>채권그룹</stp>
        <stp/>
        <stp/>
        <tr r="P786" s="3"/>
      </tp>
      <tp t="s">
        <v/>
        <stp/>
        <stp>P</stp>
        <stp>0</stp>
        <stp>IR</stp>
        <stp>BONDAVG65291</stp>
        <stp>채권그룹</stp>
        <stp/>
        <stp/>
        <tr r="P1498" s="3"/>
      </tp>
      <tp t="s">
        <v/>
        <stp/>
        <stp>P</stp>
        <stp>0</stp>
        <stp>IR</stp>
        <stp>BONDAVG65281</stp>
        <stp>채권그룹</stp>
        <stp/>
        <stp/>
        <tr r="P1495" s="3"/>
      </tp>
      <tp t="s">
        <v/>
        <stp/>
        <stp>P</stp>
        <stp>0</stp>
        <stp>IR</stp>
        <stp>BONDAVG65280</stp>
        <stp>채권그룹</stp>
        <stp/>
        <stp/>
        <tr r="P1494" s="3"/>
      </tp>
      <tp t="s">
        <v/>
        <stp/>
        <stp>P</stp>
        <stp>0</stp>
        <stp>IR</stp>
        <stp>BONDAVG65283</stp>
        <stp>채권그룹</stp>
        <stp/>
        <stp/>
        <tr r="P1497" s="3"/>
      </tp>
      <tp t="s">
        <v/>
        <stp/>
        <stp>P</stp>
        <stp>0</stp>
        <stp>IR</stp>
        <stp>BONDAVG65282</stp>
        <stp>채권그룹</stp>
        <stp/>
        <stp/>
        <tr r="P1496" s="3"/>
      </tp>
      <tp t="s">
        <v xml:space="preserve"> </v>
        <stp/>
        <stp>P</stp>
        <stp>0</stp>
        <stp>IR</stp>
        <stp>BONDAVG05533</stp>
        <stp>채권그룹</stp>
        <stp/>
        <stp/>
        <tr r="P4919" s="3"/>
      </tp>
      <tp t="s">
        <v>공모/무보증AAA</v>
        <stp/>
        <stp>P</stp>
        <stp>0</stp>
        <stp>IR</stp>
        <stp>BONDAVG05537</stp>
        <stp>채권그룹</stp>
        <stp/>
        <stp/>
        <tr r="F198" s="1"/>
        <tr r="P253" s="3"/>
      </tp>
      <tp t="s">
        <v>공모/무보증AAA</v>
        <stp/>
        <stp>P</stp>
        <stp>0</stp>
        <stp>IR</stp>
        <stp>BONDAVG05536</stp>
        <stp>채권그룹</stp>
        <stp/>
        <stp/>
        <tr r="F197" s="1"/>
        <tr r="P252" s="3"/>
      </tp>
      <tp t="s">
        <v>공모/무보증A0</v>
        <stp/>
        <stp>P</stp>
        <stp>0</stp>
        <stp>IR</stp>
        <stp>BONDAVG05534</stp>
        <stp>채권그룹</stp>
        <stp/>
        <stp/>
        <tr r="F196" s="1"/>
        <tr r="P251" s="3"/>
      </tp>
      <tp t="s">
        <v/>
        <stp/>
        <stp>P</stp>
        <stp>0</stp>
        <stp>IR</stp>
        <stp>BONDAVG65525</stp>
        <stp>채권그룹</stp>
        <stp/>
        <stp/>
        <tr r="P1522" s="3"/>
      </tp>
      <tp t="s">
        <v/>
        <stp/>
        <stp>P</stp>
        <stp>0</stp>
        <stp>IR</stp>
        <stp>BONDAVG65524</stp>
        <stp>채권그룹</stp>
        <stp/>
        <stp/>
        <tr r="P1521" s="3"/>
      </tp>
      <tp t="s">
        <v/>
        <stp/>
        <stp>P</stp>
        <stp>0</stp>
        <stp>IR</stp>
        <stp>BONDAVG65521</stp>
        <stp>채권그룹</stp>
        <stp/>
        <stp/>
        <tr r="P1518" s="3"/>
      </tp>
      <tp t="s">
        <v/>
        <stp/>
        <stp>P</stp>
        <stp>0</stp>
        <stp>IR</stp>
        <stp>BONDAVG65520</stp>
        <stp>채권그룹</stp>
        <stp/>
        <stp/>
        <tr r="P1517" s="3"/>
      </tp>
      <tp t="s">
        <v/>
        <stp/>
        <stp>P</stp>
        <stp>0</stp>
        <stp>IR</stp>
        <stp>BONDAVG65523</stp>
        <stp>채권그룹</stp>
        <stp/>
        <stp/>
        <tr r="P1520" s="3"/>
      </tp>
      <tp t="s">
        <v/>
        <stp/>
        <stp>P</stp>
        <stp>0</stp>
        <stp>IR</stp>
        <stp>BONDAVG65522</stp>
        <stp>채권그룹</stp>
        <stp/>
        <stp/>
        <tr r="P1519" s="3"/>
      </tp>
      <tp t="s">
        <v/>
        <stp/>
        <stp>P</stp>
        <stp>0</stp>
        <stp>IR</stp>
        <stp>BONDAVG65519</stp>
        <stp>채권그룹</stp>
        <stp/>
        <stp/>
        <tr r="P1516" s="3"/>
      </tp>
      <tp t="s">
        <v/>
        <stp/>
        <stp>P</stp>
        <stp>0</stp>
        <stp>IR</stp>
        <stp>BONDAVGA5501</stp>
        <stp>채권그룹</stp>
        <stp/>
        <stp/>
        <tr r="P4617" s="3"/>
      </tp>
      <tp t="s">
        <v/>
        <stp/>
        <stp>P</stp>
        <stp>0</stp>
        <stp>IR</stp>
        <stp>BONDAVG65561</stp>
        <stp>채권그룹</stp>
        <stp/>
        <stp/>
        <tr r="P1525" s="3"/>
      </tp>
      <tp t="s">
        <v/>
        <stp/>
        <stp>P</stp>
        <stp>0</stp>
        <stp>IR</stp>
        <stp>BONDAVG65560</stp>
        <stp>채권그룹</stp>
        <stp/>
        <stp/>
        <tr r="P1524" s="3"/>
      </tp>
      <tp t="s">
        <v/>
        <stp/>
        <stp>P</stp>
        <stp>0</stp>
        <stp>IR</stp>
        <stp>BONDAVG65563</stp>
        <stp>채권그룹</stp>
        <stp/>
        <stp/>
        <tr r="P1527" s="3"/>
      </tp>
      <tp t="s">
        <v/>
        <stp/>
        <stp>P</stp>
        <stp>0</stp>
        <stp>IR</stp>
        <stp>BONDAVG65562</stp>
        <stp>채권그룹</stp>
        <stp/>
        <stp/>
        <tr r="P1526" s="3"/>
      </tp>
      <tp t="s">
        <v/>
        <stp/>
        <stp>P</stp>
        <stp>0</stp>
        <stp>IR</stp>
        <stp>BONDAVG65559</stp>
        <stp>채권그룹</stp>
        <stp/>
        <stp/>
        <tr r="P1523" s="3"/>
      </tp>
      <tp t="s">
        <v/>
        <stp/>
        <stp>P</stp>
        <stp>0</stp>
        <stp>IR</stp>
        <stp>BONDAVG45548</stp>
        <stp>채권그룹</stp>
        <stp/>
        <stp/>
        <tr r="P6798" s="3"/>
      </tp>
      <tp t="s">
        <v>공모/무보증AA-</v>
        <stp/>
        <stp>P</stp>
        <stp>0</stp>
        <stp>IR</stp>
        <stp>BONDAVG55545</stp>
        <stp>채권그룹</stp>
        <stp/>
        <stp/>
        <tr r="F328" s="1"/>
        <tr r="P799" s="3"/>
      </tp>
      <tp t="s">
        <v/>
        <stp/>
        <stp>P</stp>
        <stp>0</stp>
        <stp>IR</stp>
        <stp>BONDAVG65590</stp>
        <stp>채권그룹</stp>
        <stp/>
        <stp/>
        <tr r="P6858" s="3"/>
      </tp>
      <tp t="s">
        <v/>
        <stp/>
        <stp>P</stp>
        <stp>0</stp>
        <stp>IR</stp>
        <stp>BONDAVGX5589</stp>
        <stp>채권그룹</stp>
        <stp/>
        <stp/>
        <tr r="P6573" s="3"/>
      </tp>
      <tp t="s">
        <v/>
        <stp/>
        <stp>P</stp>
        <stp>0</stp>
        <stp>IR</stp>
        <stp>BONDAVG65587</stp>
        <stp>채권그룹</stp>
        <stp/>
        <stp/>
        <tr r="P1528" s="3"/>
      </tp>
      <tp t="s">
        <v/>
        <stp/>
        <stp>P</stp>
        <stp>0</stp>
        <stp>IR</stp>
        <stp>BONDAVG65434</stp>
        <stp>채권그룹</stp>
        <stp/>
        <stp/>
        <tr r="P1508" s="3"/>
      </tp>
      <tp t="s">
        <v/>
        <stp/>
        <stp>P</stp>
        <stp>0</stp>
        <stp>IR</stp>
        <stp>BONDAVG55434</stp>
        <stp>채권그룹</stp>
        <stp/>
        <stp/>
        <tr r="P797" s="3"/>
      </tp>
      <tp t="s">
        <v/>
        <stp/>
        <stp>P</stp>
        <stp>0</stp>
        <stp>IR</stp>
        <stp>BONDAVG65433</stp>
        <stp>채권그룹</stp>
        <stp/>
        <stp/>
        <tr r="P1507" s="3"/>
      </tp>
      <tp t="s">
        <v/>
        <stp/>
        <stp>P</stp>
        <stp>0</stp>
        <stp>IR</stp>
        <stp>BONDAVGD5405</stp>
        <stp>채권그룹</stp>
        <stp/>
        <stp/>
        <tr r="P4684" s="3"/>
      </tp>
      <tp t="s">
        <v/>
        <stp/>
        <stp>P</stp>
        <stp>0</stp>
        <stp>IR</stp>
        <stp>BONDAVGB5405</stp>
        <stp>채권그룹</stp>
        <stp/>
        <stp/>
        <tr r="P4661" s="3"/>
      </tp>
      <tp t="s">
        <v/>
        <stp/>
        <stp>P</stp>
        <stp>0</stp>
        <stp>IR</stp>
        <stp>BONDAVGB5406</stp>
        <stp>채권그룹</stp>
        <stp/>
        <stp/>
        <tr r="P4662" s="3"/>
      </tp>
      <tp t="s">
        <v xml:space="preserve"> </v>
        <stp/>
        <stp>P</stp>
        <stp>0</stp>
        <stp>IR</stp>
        <stp>BONDAVG45406</stp>
        <stp>채권그룹</stp>
        <stp/>
        <stp/>
        <tr r="P519" s="3"/>
      </tp>
      <tp t="s">
        <v xml:space="preserve"> </v>
        <stp/>
        <stp>P</stp>
        <stp>0</stp>
        <stp>IR</stp>
        <stp>BONDAVG45405</stp>
        <stp>채권그룹</stp>
        <stp/>
        <stp/>
        <tr r="P518" s="3"/>
      </tp>
      <tp t="s">
        <v/>
        <stp/>
        <stp>P</stp>
        <stp>0</stp>
        <stp>IR</stp>
        <stp>BONDAVG55402</stp>
        <stp>채권그룹</stp>
        <stp/>
        <stp/>
        <tr r="P795" s="3"/>
      </tp>
      <tp t="s">
        <v/>
        <stp/>
        <stp>P</stp>
        <stp>0</stp>
        <stp>IR</stp>
        <stp>BONDAVG65401</stp>
        <stp>채권그룹</stp>
        <stp/>
        <stp/>
        <tr r="P1505" s="3"/>
      </tp>
      <tp t="s">
        <v/>
        <stp/>
        <stp>P</stp>
        <stp>0</stp>
        <stp>IR</stp>
        <stp>BONDAVG45402</stp>
        <stp>채권그룹</stp>
        <stp/>
        <stp/>
        <tr r="P517" s="3"/>
      </tp>
      <tp t="s">
        <v/>
        <stp/>
        <stp>P</stp>
        <stp>0</stp>
        <stp>IR</stp>
        <stp>BONDAVG55403</stp>
        <stp>채권그룹</stp>
        <stp/>
        <stp/>
        <tr r="P796" s="3"/>
      </tp>
      <tp t="s">
        <v/>
        <stp/>
        <stp>P</stp>
        <stp>0</stp>
        <stp>IR</stp>
        <stp>BONDAVG65400</stp>
        <stp>채권그룹</stp>
        <stp/>
        <stp/>
        <tr r="P1504" s="3"/>
      </tp>
      <tp t="s">
        <v/>
        <stp/>
        <stp>P</stp>
        <stp>0</stp>
        <stp>IR</stp>
        <stp>BONDAVG45401</stp>
        <stp>채권그룹</stp>
        <stp/>
        <stp/>
        <tr r="P516" s="3"/>
      </tp>
      <tp t="s">
        <v/>
        <stp/>
        <stp>P</stp>
        <stp>0</stp>
        <stp>IR</stp>
        <stp>BONDAVG55400</stp>
        <stp>채권그룹</stp>
        <stp/>
        <stp/>
        <tr r="P793" s="3"/>
      </tp>
      <tp t="s">
        <v/>
        <stp/>
        <stp>P</stp>
        <stp>0</stp>
        <stp>IR</stp>
        <stp>BONDAVG55401</stp>
        <stp>채권그룹</stp>
        <stp/>
        <stp/>
        <tr r="P794" s="3"/>
      </tp>
      <tp t="s">
        <v/>
        <stp/>
        <stp>P</stp>
        <stp>0</stp>
        <stp>IR</stp>
        <stp>BONDAVG65402</stp>
        <stp>채권그룹</stp>
        <stp/>
        <stp/>
        <tr r="P1506" s="3"/>
      </tp>
      <tp t="s">
        <v/>
        <stp/>
        <stp>P</stp>
        <stp>0</stp>
        <stp>IR</stp>
        <stp>BONDAVG65465</stp>
        <stp>채권그룹</stp>
        <stp/>
        <stp/>
        <tr r="P1514" s="3"/>
      </tp>
      <tp t="s">
        <v/>
        <stp/>
        <stp>P</stp>
        <stp>0</stp>
        <stp>IR</stp>
        <stp>BONDAVG65464</stp>
        <stp>채권그룹</stp>
        <stp/>
        <stp/>
        <tr r="P1513" s="3"/>
      </tp>
      <tp t="s">
        <v/>
        <stp/>
        <stp>P</stp>
        <stp>0</stp>
        <stp>IR</stp>
        <stp>BONDAVG55463</stp>
        <stp>채권그룹</stp>
        <stp/>
        <stp/>
        <tr r="P798" s="3"/>
      </tp>
      <tp t="s">
        <v/>
        <stp/>
        <stp>P</stp>
        <stp>0</stp>
        <stp>IR</stp>
        <stp>BONDAVG65460</stp>
        <stp>채권그룹</stp>
        <stp/>
        <stp/>
        <tr r="P1511" s="3"/>
      </tp>
      <tp t="s">
        <v/>
        <stp/>
        <stp>P</stp>
        <stp>0</stp>
        <stp>IR</stp>
        <stp>BONDAVG65462</stp>
        <stp>채권그룹</stp>
        <stp/>
        <stp/>
        <tr r="P1512" s="3"/>
      </tp>
      <tp t="s">
        <v/>
        <stp/>
        <stp>P</stp>
        <stp>0</stp>
        <stp>IR</stp>
        <stp>BONDAVGA5454</stp>
        <stp>채권그룹</stp>
        <stp/>
        <stp/>
        <tr r="P4615" s="3"/>
      </tp>
      <tp t="s">
        <v>공모/무보증A0</v>
        <stp/>
        <stp>P</stp>
        <stp>0</stp>
        <stp>IR</stp>
        <stp>BONDAVG65452</stp>
        <stp>채권그룹</stp>
        <stp/>
        <stp/>
        <tr r="F356" s="1"/>
        <tr r="P1510" s="3"/>
      </tp>
      <tp t="s">
        <v/>
        <stp/>
        <stp>P</stp>
        <stp>0</stp>
        <stp>IR</stp>
        <stp>BONDAVG65448</stp>
        <stp>채권그룹</stp>
        <stp/>
        <stp/>
        <tr r="P1509" s="3"/>
      </tp>
      <tp t="s">
        <v/>
        <stp/>
        <stp>P</stp>
        <stp>0</stp>
        <stp>IR</stp>
        <stp>BONDAVGA5484</stp>
        <stp>채권그룹</stp>
        <stp/>
        <stp/>
        <tr r="P4616" s="3"/>
      </tp>
      <tp t="s">
        <v>공모/무보증A+</v>
        <stp/>
        <stp>P</stp>
        <stp>0</stp>
        <stp>IR</stp>
        <stp>BONDAVG65484</stp>
        <stp>채권그룹</stp>
        <stp/>
        <stp/>
        <tr r="F357" s="1"/>
        <tr r="P1515" s="3"/>
      </tp>
      <tp t="s">
        <v/>
        <stp/>
        <stp>P</stp>
        <stp>0</stp>
        <stp>IR</stp>
        <stp>BONDAVGB5773</stp>
        <stp>채권그룹</stp>
        <stp/>
        <stp/>
        <tr r="P4663" s="3"/>
      </tp>
      <tp t="s">
        <v>공모/무보증AAA</v>
        <stp/>
        <stp>P</stp>
        <stp>0</stp>
        <stp>IR</stp>
        <stp>BONDAVG05773</stp>
        <stp>채권그룹</stp>
        <stp/>
        <stp/>
        <tr r="F200" s="1"/>
        <tr r="P255" s="3"/>
      </tp>
      <tp t="s">
        <v>공모/무보증A0</v>
        <stp/>
        <stp>P</stp>
        <stp>0</stp>
        <stp>IR</stp>
        <stp>BONDAVG55766</stp>
        <stp>채권그룹</stp>
        <stp/>
        <stp/>
        <tr r="F329" s="1"/>
        <tr r="P800" s="3"/>
      </tp>
      <tp t="s">
        <v/>
        <stp/>
        <stp>P</stp>
        <stp>0</stp>
        <stp>IR</stp>
        <stp>BONDAVG15766</stp>
        <stp>채권그룹</stp>
        <stp/>
        <stp/>
        <tr r="P349" s="3"/>
      </tp>
      <tp t="s">
        <v/>
        <stp/>
        <stp>P</stp>
        <stp>0</stp>
        <stp>IR</stp>
        <stp>BONDAVG55758</stp>
        <stp>채권그룹</stp>
        <stp/>
        <stp/>
        <tr r="P5050" s="3"/>
      </tp>
      <tp t="s">
        <v xml:space="preserve"> </v>
        <stp/>
        <stp>P</stp>
        <stp>0</stp>
        <stp>IR</stp>
        <stp>BONDAVG05751</stp>
        <stp>채권그룹</stp>
        <stp/>
        <stp/>
        <tr r="P6705" s="3"/>
      </tp>
      <tp t="s">
        <v>공모/무보증BBB0</v>
        <stp/>
        <stp>P</stp>
        <stp>0</stp>
        <stp>IR</stp>
        <stp>BONDAVG05740</stp>
        <stp>채권그룹</stp>
        <stp/>
        <stp/>
        <tr r="F199" s="1"/>
        <tr r="P254" s="3"/>
      </tp>
      <tp t="s">
        <v>기타금융채A+</v>
        <stp/>
        <stp>P</stp>
        <stp>0</stp>
        <stp>IR</stp>
        <stp>BONDAVG45790</stp>
        <stp>채권그룹</stp>
        <stp/>
        <stp/>
        <tr r="F302" s="1"/>
        <tr r="P522" s="3"/>
      </tp>
      <tp t="s">
        <v/>
        <stp/>
        <stp>P</stp>
        <stp>0</stp>
        <stp>IR</stp>
        <stp>BONDAVGX5789</stp>
        <stp>채권그룹</stp>
        <stp/>
        <stp/>
        <tr r="P6575" s="3"/>
      </tp>
      <tp t="s">
        <v/>
        <stp/>
        <stp>P</stp>
        <stp>0</stp>
        <stp>IR</stp>
        <stp>BONDAVG15627</stp>
        <stp>채권그룹</stp>
        <stp/>
        <stp/>
        <tr r="P345" s="3"/>
      </tp>
      <tp t="s">
        <v>공사/공단채AAA</v>
        <stp/>
        <stp>P</stp>
        <stp>0</stp>
        <stp>IR</stp>
        <stp>BONDAVG15678</stp>
        <stp>채권그룹</stp>
        <stp/>
        <stp/>
        <tr r="F260" s="1"/>
        <tr r="P347" s="3"/>
      </tp>
      <tp t="s">
        <v/>
        <stp/>
        <stp>P</stp>
        <stp>0</stp>
        <stp>IR</stp>
        <stp>BONDAVG65668</stp>
        <stp>채권그룹</stp>
        <stp/>
        <stp/>
        <tr r="P1537" s="3"/>
      </tp>
      <tp t="s">
        <v/>
        <stp/>
        <stp>P</stp>
        <stp>0</stp>
        <stp>IR</stp>
        <stp>BONDAVG65665</stp>
        <stp>채권그룹</stp>
        <stp/>
        <stp/>
        <tr r="P1534" s="3"/>
      </tp>
      <tp t="s">
        <v/>
        <stp/>
        <stp>P</stp>
        <stp>0</stp>
        <stp>IR</stp>
        <stp>BONDAVG65664</stp>
        <stp>채권그룹</stp>
        <stp/>
        <stp/>
        <tr r="P1533" s="3"/>
      </tp>
      <tp t="s">
        <v/>
        <stp/>
        <stp>P</stp>
        <stp>0</stp>
        <stp>IR</stp>
        <stp>BONDAVG65667</stp>
        <stp>채권그룹</stp>
        <stp/>
        <stp/>
        <tr r="P1536" s="3"/>
      </tp>
      <tp t="s">
        <v/>
        <stp/>
        <stp>P</stp>
        <stp>0</stp>
        <stp>IR</stp>
        <stp>BONDAVG65666</stp>
        <stp>채권그룹</stp>
        <stp/>
        <stp/>
        <tr r="P1535" s="3"/>
      </tp>
      <tp t="s">
        <v/>
        <stp/>
        <stp>P</stp>
        <stp>0</stp>
        <stp>IR</stp>
        <stp>BONDAVG65661</stp>
        <stp>채권그룹</stp>
        <stp/>
        <stp/>
        <tr r="P1530" s="3"/>
      </tp>
      <tp t="s">
        <v/>
        <stp/>
        <stp>P</stp>
        <stp>0</stp>
        <stp>IR</stp>
        <stp>BONDAVG65660</stp>
        <stp>채권그룹</stp>
        <stp/>
        <stp/>
        <tr r="P1529" s="3"/>
      </tp>
      <tp t="s">
        <v/>
        <stp/>
        <stp>P</stp>
        <stp>0</stp>
        <stp>IR</stp>
        <stp>BONDAVG65663</stp>
        <stp>채권그룹</stp>
        <stp/>
        <stp/>
        <tr r="P1532" s="3"/>
      </tp>
      <tp t="s">
        <v/>
        <stp/>
        <stp>P</stp>
        <stp>0</stp>
        <stp>IR</stp>
        <stp>BONDAVG65662</stp>
        <stp>채권그룹</stp>
        <stp/>
        <stp/>
        <tr r="P1531" s="3"/>
      </tp>
      <tp t="s">
        <v>공모/무보증AA0</v>
        <stp/>
        <stp>P</stp>
        <stp>0</stp>
        <stp>IR</stp>
        <stp>BONDAVG15653</stp>
        <stp>채권그룹</stp>
        <stp/>
        <stp/>
        <tr r="F259" s="1"/>
        <tr r="P346" s="3"/>
      </tp>
      <tp t="s">
        <v/>
        <stp/>
        <stp>P</stp>
        <stp>0</stp>
        <stp>IR</stp>
        <stp>BONDAVG45652</stp>
        <stp>채권그룹</stp>
        <stp/>
        <stp/>
        <tr r="P521" s="3"/>
      </tp>
      <tp t="s">
        <v/>
        <stp/>
        <stp>P</stp>
        <stp>0</stp>
        <stp>IR</stp>
        <stp>BONDAVG45651</stp>
        <stp>채권그룹</stp>
        <stp/>
        <stp/>
        <tr r="P520" s="3"/>
      </tp>
      <tp t="s">
        <v>공모/무보증A+</v>
        <stp/>
        <stp>P</stp>
        <stp>0</stp>
        <stp>IR</stp>
        <stp>BONDAVG15699</stp>
        <stp>채권그룹</stp>
        <stp/>
        <stp/>
        <tr r="F261" s="1"/>
        <tr r="P348" s="3"/>
      </tp>
      <tp t="s">
        <v/>
        <stp/>
        <stp>P</stp>
        <stp>0</stp>
        <stp>IR</stp>
        <stp>BONDAVG65690</stp>
        <stp>채권그룹</stp>
        <stp/>
        <stp/>
        <tr r="P1539" s="3"/>
      </tp>
      <tp t="s">
        <v/>
        <stp/>
        <stp>P</stp>
        <stp>0</stp>
        <stp>IR</stp>
        <stp>BONDAVGX5688</stp>
        <stp>채권그룹</stp>
        <stp/>
        <stp/>
        <tr r="P6574" s="3"/>
      </tp>
      <tp t="s">
        <v/>
        <stp/>
        <stp>P</stp>
        <stp>0</stp>
        <stp>IR</stp>
        <stp>BONDAVG65688</stp>
        <stp>채권그룹</stp>
        <stp/>
        <stp/>
        <tr r="P1538" s="3"/>
      </tp>
      <tp t="s">
        <v xml:space="preserve"> </v>
        <stp/>
        <stp>P</stp>
        <stp>0</stp>
        <stp>IR</stp>
        <stp>BONDAVG45917</stp>
        <stp>채권그룹</stp>
        <stp/>
        <stp/>
        <tr r="P5019" s="3"/>
      </tp>
      <tp t="s">
        <v/>
        <stp/>
        <stp>P</stp>
        <stp>0</stp>
        <stp>IR</stp>
        <stp>BONDAVG65915</stp>
        <stp>채권그룹</stp>
        <stp/>
        <stp/>
        <tr r="P1556" s="3"/>
      </tp>
      <tp t="s">
        <v/>
        <stp/>
        <stp>P</stp>
        <stp>0</stp>
        <stp>IR</stp>
        <stp>BONDAVG65914</stp>
        <stp>채권그룹</stp>
        <stp/>
        <stp/>
        <tr r="P1555" s="3"/>
      </tp>
      <tp t="s">
        <v/>
        <stp/>
        <stp>P</stp>
        <stp>0</stp>
        <stp>IR</stp>
        <stp>BONDAVG65911</stp>
        <stp>채권그룹</stp>
        <stp/>
        <stp/>
        <tr r="P1552" s="3"/>
      </tp>
      <tp t="s">
        <v/>
        <stp/>
        <stp>P</stp>
        <stp>0</stp>
        <stp>IR</stp>
        <stp>BONDAVG65910</stp>
        <stp>채권그룹</stp>
        <stp/>
        <stp/>
        <tr r="P1551" s="3"/>
      </tp>
      <tp t="s">
        <v/>
        <stp/>
        <stp>P</stp>
        <stp>0</stp>
        <stp>IR</stp>
        <stp>BONDAVG65913</stp>
        <stp>채권그룹</stp>
        <stp/>
        <stp/>
        <tr r="P1554" s="3"/>
      </tp>
      <tp t="s">
        <v/>
        <stp/>
        <stp>P</stp>
        <stp>0</stp>
        <stp>IR</stp>
        <stp>BONDAVG65912</stp>
        <stp>채권그룹</stp>
        <stp/>
        <stp/>
        <tr r="P1553" s="3"/>
      </tp>
      <tp t="s">
        <v/>
        <stp/>
        <stp>P</stp>
        <stp>0</stp>
        <stp>IR</stp>
        <stp>BONDAVG65909</stp>
        <stp>채권그룹</stp>
        <stp/>
        <stp/>
        <tr r="P1550" s="3"/>
      </tp>
      <tp t="s">
        <v/>
        <stp/>
        <stp>P</stp>
        <stp>0</stp>
        <stp>IR</stp>
        <stp>BONDAVG65951</stp>
        <stp>채권그룹</stp>
        <stp/>
        <stp/>
        <tr r="P1562" s="3"/>
      </tp>
      <tp t="s">
        <v/>
        <stp/>
        <stp>P</stp>
        <stp>0</stp>
        <stp>IR</stp>
        <stp>BONDAVG65950</stp>
        <stp>채권그룹</stp>
        <stp/>
        <stp/>
        <tr r="P1561" s="3"/>
      </tp>
      <tp t="s">
        <v/>
        <stp/>
        <stp>P</stp>
        <stp>0</stp>
        <stp>IR</stp>
        <stp>BONDAVG65949</stp>
        <stp>채권그룹</stp>
        <stp/>
        <stp/>
        <tr r="P1560" s="3"/>
      </tp>
      <tp t="s">
        <v/>
        <stp/>
        <stp>P</stp>
        <stp>0</stp>
        <stp>IR</stp>
        <stp>BONDAVG65948</stp>
        <stp>채권그룹</stp>
        <stp/>
        <stp/>
        <tr r="P1559" s="3"/>
      </tp>
      <tp t="s">
        <v/>
        <stp/>
        <stp>P</stp>
        <stp>0</stp>
        <stp>IR</stp>
        <stp>BONDAVG65947</stp>
        <stp>채권그룹</stp>
        <stp/>
        <stp/>
        <tr r="P1558" s="3"/>
      </tp>
      <tp t="s">
        <v/>
        <stp/>
        <stp>P</stp>
        <stp>0</stp>
        <stp>IR</stp>
        <stp>BONDAVG65946</stp>
        <stp>채권그룹</stp>
        <stp/>
        <stp/>
        <tr r="P1557" s="3"/>
      </tp>
      <tp t="s">
        <v/>
        <stp/>
        <stp>P</stp>
        <stp>0</stp>
        <stp>IR</stp>
        <stp>BONDAVG65985</stp>
        <stp>채권그룹</stp>
        <stp/>
        <stp/>
        <tr r="P1568" s="3"/>
      </tp>
      <tp t="s">
        <v/>
        <stp/>
        <stp>P</stp>
        <stp>0</stp>
        <stp>IR</stp>
        <stp>BONDAVG65984</stp>
        <stp>채권그룹</stp>
        <stp/>
        <stp/>
        <tr r="P1567" s="3"/>
      </tp>
      <tp t="s">
        <v/>
        <stp/>
        <stp>P</stp>
        <stp>0</stp>
        <stp>IR</stp>
        <stp>BONDAVG65981</stp>
        <stp>채권그룹</stp>
        <stp/>
        <stp/>
        <tr r="P1564" s="3"/>
      </tp>
      <tp t="s">
        <v/>
        <stp/>
        <stp>P</stp>
        <stp>0</stp>
        <stp>IR</stp>
        <stp>BONDAVG65980</stp>
        <stp>채권그룹</stp>
        <stp/>
        <stp/>
        <tr r="P1563" s="3"/>
      </tp>
      <tp t="s">
        <v/>
        <stp/>
        <stp>P</stp>
        <stp>0</stp>
        <stp>IR</stp>
        <stp>BONDAVG65983</stp>
        <stp>채권그룹</stp>
        <stp/>
        <stp/>
        <tr r="P1566" s="3"/>
      </tp>
      <tp t="s">
        <v/>
        <stp/>
        <stp>P</stp>
        <stp>0</stp>
        <stp>IR</stp>
        <stp>BONDAVG65982</stp>
        <stp>채권그룹</stp>
        <stp/>
        <stp/>
        <tr r="P1565" s="3"/>
      </tp>
      <tp t="s">
        <v/>
        <stp/>
        <stp>P</stp>
        <stp>0</stp>
        <stp>IR</stp>
        <stp>BONDAVG65839</stp>
        <stp>채권그룹</stp>
        <stp/>
        <stp/>
        <tr r="P1544" s="3"/>
      </tp>
      <tp t="s">
        <v/>
        <stp/>
        <stp>P</stp>
        <stp>0</stp>
        <stp>IR</stp>
        <stp>BONDAVG65838</stp>
        <stp>채권그룹</stp>
        <stp/>
        <stp/>
        <tr r="P1543" s="3"/>
      </tp>
      <tp t="s">
        <v/>
        <stp/>
        <stp>P</stp>
        <stp>0</stp>
        <stp>IR</stp>
        <stp>BONDAVG65835</stp>
        <stp>채권그룹</stp>
        <stp/>
        <stp/>
        <tr r="P1540" s="3"/>
      </tp>
      <tp t="s">
        <v/>
        <stp/>
        <stp>P</stp>
        <stp>0</stp>
        <stp>IR</stp>
        <stp>BONDAVG65837</stp>
        <stp>채권그룹</stp>
        <stp/>
        <stp/>
        <tr r="P1542" s="3"/>
      </tp>
      <tp t="s">
        <v/>
        <stp/>
        <stp>P</stp>
        <stp>0</stp>
        <stp>IR</stp>
        <stp>BONDAVG65836</stp>
        <stp>채권그룹</stp>
        <stp/>
        <stp/>
        <tr r="P1541" s="3"/>
      </tp>
      <tp t="s">
        <v/>
        <stp/>
        <stp>P</stp>
        <stp>0</stp>
        <stp>IR</stp>
        <stp>BONDAVG45850</stp>
        <stp>채권그룹</stp>
        <stp/>
        <stp/>
        <tr r="P523" s="3"/>
      </tp>
      <tp t="s">
        <v/>
        <stp/>
        <stp>P</stp>
        <stp>0</stp>
        <stp>IR</stp>
        <stp>BONDAVG65844</stp>
        <stp>채권그룹</stp>
        <stp/>
        <stp/>
        <tr r="P1549" s="3"/>
      </tp>
      <tp t="s">
        <v/>
        <stp/>
        <stp>P</stp>
        <stp>0</stp>
        <stp>IR</stp>
        <stp>BONDAVG65841</stp>
        <stp>채권그룹</stp>
        <stp/>
        <stp/>
        <tr r="P1546" s="3"/>
      </tp>
      <tp t="s">
        <v/>
        <stp/>
        <stp>P</stp>
        <stp>0</stp>
        <stp>IR</stp>
        <stp>BONDAVG65840</stp>
        <stp>채권그룹</stp>
        <stp/>
        <stp/>
        <tr r="P1545" s="3"/>
      </tp>
      <tp t="s">
        <v/>
        <stp/>
        <stp>P</stp>
        <stp>0</stp>
        <stp>IR</stp>
        <stp>BONDAVG65843</stp>
        <stp>채권그룹</stp>
        <stp/>
        <stp/>
        <tr r="P1548" s="3"/>
      </tp>
      <tp t="s">
        <v/>
        <stp/>
        <stp>P</stp>
        <stp>0</stp>
        <stp>IR</stp>
        <stp>BONDAVG65842</stp>
        <stp>채권그룹</stp>
        <stp/>
        <stp/>
        <tr r="P1547" s="3"/>
      </tp>
      <tp t="s">
        <v/>
        <stp/>
        <stp>P</stp>
        <stp>0</stp>
        <stp>IR</stp>
        <stp>BONDAVG65892</stp>
        <stp>채권그룹</stp>
        <stp/>
        <stp/>
        <tr r="P6859" s="3"/>
      </tp>
      <tp t="s">
        <v/>
        <stp/>
        <stp>P</stp>
        <stp>0</stp>
        <stp>IR</stp>
        <stp>BONDAVGX5883</stp>
        <stp>채권그룹</stp>
        <stp/>
        <stp/>
        <tr r="P6576" s="3"/>
      </tp>
      <tp t="s">
        <v/>
        <stp/>
        <stp>P</stp>
        <stp>0</stp>
        <stp>IR</stp>
        <stp>BONDAVG</stp>
        <stp>3월이하(당일)</stp>
        <stp/>
        <stp/>
        <tr r="H443" s="1"/>
        <tr r="H435" s="1"/>
        <tr r="H482" s="1"/>
        <tr r="H405" s="1"/>
        <tr r="H458" s="1"/>
        <tr r="H490" s="1"/>
        <tr r="H507" s="1"/>
        <tr r="H447" s="1"/>
        <tr r="H480" s="1"/>
        <tr r="H380" s="1"/>
        <tr r="H505" s="1"/>
        <tr r="H434" s="1"/>
        <tr r="H379" s="1"/>
        <tr r="H423" s="1"/>
        <tr r="H459" s="1"/>
        <tr r="H498" s="1"/>
        <tr r="H403" s="1"/>
        <tr r="H446" s="1"/>
        <tr r="H475" s="1"/>
        <tr r="H499" s="1"/>
        <tr r="H481" s="1"/>
        <tr r="H463" s="1"/>
        <tr r="H489" s="1"/>
        <tr r="H509" s="1"/>
        <tr r="H502" s="1"/>
        <tr r="H464" s="1"/>
        <tr r="H497" s="1"/>
        <tr r="H418" s="1"/>
        <tr r="H412" s="1"/>
        <tr r="H504" s="1"/>
        <tr r="H407" s="1"/>
        <tr r="H389" s="1"/>
        <tr r="H420" s="1"/>
        <tr r="H433" s="1"/>
        <tr r="H493" s="1"/>
        <tr r="H425" s="1"/>
        <tr r="H440" s="1"/>
        <tr r="H437" s="1"/>
        <tr r="H394" s="1"/>
        <tr r="H452" s="1"/>
        <tr r="H376" s="1"/>
        <tr r="H436" s="1"/>
        <tr r="H392" s="1"/>
        <tr r="H485" s="1"/>
        <tr r="H397" s="1"/>
        <tr r="H486" s="1"/>
        <tr r="H469" s="1"/>
        <tr r="H511" s="1"/>
        <tr r="H462" s="1"/>
        <tr r="H460" s="1"/>
        <tr r="H377" s="1"/>
        <tr r="H406" s="1"/>
        <tr r="H375" s="1"/>
        <tr r="H421" s="1"/>
        <tr r="H494" s="1"/>
        <tr r="H473" s="1"/>
        <tr r="H448" s="1"/>
        <tr r="H426" s="1"/>
        <tr r="H474" s="1"/>
        <tr r="H450" s="1"/>
        <tr r="H476" s="1"/>
        <tr r="H427" s="1"/>
        <tr r="H431" s="1"/>
        <tr r="H487" s="1"/>
        <tr r="H388" s="1"/>
        <tr r="H395" s="1"/>
        <tr r="H413" s="1"/>
        <tr r="H455" s="1"/>
        <tr r="H386" s="1"/>
        <tr r="H479" s="1"/>
        <tr r="H484" s="1"/>
        <tr r="H449" s="1"/>
        <tr r="H419" s="1"/>
        <tr r="H381" s="1"/>
        <tr r="H422" s="1"/>
        <tr r="H445" s="1"/>
        <tr r="H496" s="1"/>
        <tr r="H398" s="1"/>
        <tr r="H506" s="1"/>
        <tr r="H451" s="1"/>
        <tr r="H424" s="1"/>
        <tr r="H382" s="1"/>
        <tr r="H428" s="1"/>
        <tr r="H513" s="1"/>
        <tr r="H396" s="1"/>
        <tr r="H483" s="1"/>
        <tr r="H503" s="1"/>
        <tr r="H467" s="1"/>
        <tr r="H408" s="1"/>
        <tr r="H417" s="1"/>
        <tr r="H387" s="1"/>
        <tr r="H429" s="1"/>
        <tr r="H457" s="1"/>
        <tr r="H399" s="1"/>
        <tr r="H500" s="1"/>
        <tr r="H454" s="1"/>
        <tr r="H470" s="1"/>
        <tr r="H402" s="1"/>
        <tr r="H512" s="1"/>
        <tr r="H441" s="1"/>
        <tr r="H501" s="1"/>
        <tr r="H393" s="1"/>
        <tr r="H410" s="1"/>
        <tr r="H400" s="1"/>
        <tr r="H385" s="1"/>
        <tr r="H439" s="1"/>
        <tr r="H409" s="1"/>
        <tr r="H415" s="1"/>
        <tr r="H495" s="1"/>
        <tr r="H416" s="1"/>
        <tr r="H404" s="1"/>
        <tr r="H456" s="1"/>
        <tr r="H438" s="1"/>
        <tr r="H401" s="1"/>
        <tr r="H491" s="1"/>
        <tr r="H472" s="1"/>
        <tr r="H374" s="1"/>
        <tr r="H488" s="1"/>
        <tr r="H453" s="1"/>
        <tr r="H411" s="1"/>
        <tr r="H432" s="1"/>
        <tr r="H444" s="1"/>
        <tr r="H477" s="1"/>
        <tr r="H442" s="1"/>
        <tr r="H391" s="1"/>
        <tr r="H390" s="1"/>
        <tr r="H468" s="1"/>
        <tr r="H471" s="1"/>
        <tr r="H414" s="1"/>
        <tr r="H508" s="1"/>
        <tr r="H465" s="1"/>
        <tr r="H466" s="1"/>
        <tr r="H461" s="1"/>
        <tr r="H378" s="1"/>
        <tr r="H430" s="1"/>
        <tr r="H383" s="1"/>
        <tr r="H492" s="1"/>
        <tr r="H510" s="1"/>
        <tr r="H478" s="1"/>
        <tr r="H384" s="1"/>
      </tp>
      <tp t="s">
        <v/>
        <stp/>
        <stp>P</stp>
        <stp>0</stp>
        <stp>IR</stp>
        <stp>BONDAVG</stp>
        <stp>6월이하(당일)</stp>
        <stp/>
        <stp/>
        <tr r="I443" s="1"/>
        <tr r="I435" s="1"/>
        <tr r="I482" s="1"/>
        <tr r="I405" s="1"/>
        <tr r="I458" s="1"/>
        <tr r="I490" s="1"/>
        <tr r="I507" s="1"/>
        <tr r="I447" s="1"/>
        <tr r="I480" s="1"/>
        <tr r="I380" s="1"/>
        <tr r="I505" s="1"/>
        <tr r="I434" s="1"/>
        <tr r="I379" s="1"/>
        <tr r="I423" s="1"/>
        <tr r="I459" s="1"/>
        <tr r="I498" s="1"/>
        <tr r="I403" s="1"/>
        <tr r="I446" s="1"/>
        <tr r="I475" s="1"/>
        <tr r="I499" s="1"/>
        <tr r="I481" s="1"/>
        <tr r="I463" s="1"/>
        <tr r="I489" s="1"/>
        <tr r="I509" s="1"/>
        <tr r="I502" s="1"/>
        <tr r="I464" s="1"/>
        <tr r="I497" s="1"/>
        <tr r="I418" s="1"/>
        <tr r="I412" s="1"/>
        <tr r="I504" s="1"/>
        <tr r="I407" s="1"/>
        <tr r="I389" s="1"/>
        <tr r="I420" s="1"/>
        <tr r="I433" s="1"/>
        <tr r="I493" s="1"/>
        <tr r="I425" s="1"/>
        <tr r="I440" s="1"/>
        <tr r="I437" s="1"/>
        <tr r="I394" s="1"/>
        <tr r="I452" s="1"/>
        <tr r="I376" s="1"/>
        <tr r="I436" s="1"/>
        <tr r="I392" s="1"/>
        <tr r="I485" s="1"/>
        <tr r="I397" s="1"/>
        <tr r="I486" s="1"/>
        <tr r="I469" s="1"/>
        <tr r="I511" s="1"/>
        <tr r="I462" s="1"/>
        <tr r="I460" s="1"/>
        <tr r="I377" s="1"/>
        <tr r="I406" s="1"/>
        <tr r="I375" s="1"/>
        <tr r="I421" s="1"/>
        <tr r="I494" s="1"/>
        <tr r="I473" s="1"/>
        <tr r="I448" s="1"/>
        <tr r="I426" s="1"/>
        <tr r="I474" s="1"/>
        <tr r="I450" s="1"/>
        <tr r="I476" s="1"/>
        <tr r="I427" s="1"/>
        <tr r="I431" s="1"/>
        <tr r="I487" s="1"/>
        <tr r="I388" s="1"/>
        <tr r="I395" s="1"/>
        <tr r="I413" s="1"/>
        <tr r="I455" s="1"/>
        <tr r="I386" s="1"/>
        <tr r="I479" s="1"/>
        <tr r="I484" s="1"/>
        <tr r="I449" s="1"/>
        <tr r="I419" s="1"/>
        <tr r="I381" s="1"/>
        <tr r="I422" s="1"/>
        <tr r="I445" s="1"/>
        <tr r="I496" s="1"/>
        <tr r="I398" s="1"/>
        <tr r="I506" s="1"/>
        <tr r="I451" s="1"/>
        <tr r="I424" s="1"/>
        <tr r="I382" s="1"/>
        <tr r="I428" s="1"/>
        <tr r="I513" s="1"/>
        <tr r="I396" s="1"/>
        <tr r="I483" s="1"/>
        <tr r="I503" s="1"/>
        <tr r="I467" s="1"/>
        <tr r="I408" s="1"/>
        <tr r="I417" s="1"/>
        <tr r="I387" s="1"/>
        <tr r="I429" s="1"/>
        <tr r="I457" s="1"/>
        <tr r="I399" s="1"/>
        <tr r="I500" s="1"/>
        <tr r="I454" s="1"/>
        <tr r="I470" s="1"/>
        <tr r="I402" s="1"/>
        <tr r="I512" s="1"/>
        <tr r="I441" s="1"/>
        <tr r="I501" s="1"/>
        <tr r="I393" s="1"/>
        <tr r="I410" s="1"/>
        <tr r="I400" s="1"/>
        <tr r="I385" s="1"/>
        <tr r="I439" s="1"/>
        <tr r="I409" s="1"/>
        <tr r="I415" s="1"/>
        <tr r="I495" s="1"/>
        <tr r="I416" s="1"/>
        <tr r="I404" s="1"/>
        <tr r="I456" s="1"/>
        <tr r="I438" s="1"/>
        <tr r="I401" s="1"/>
        <tr r="I491" s="1"/>
        <tr r="I472" s="1"/>
        <tr r="I374" s="1"/>
        <tr r="I488" s="1"/>
        <tr r="I453" s="1"/>
        <tr r="I411" s="1"/>
        <tr r="I432" s="1"/>
        <tr r="I444" s="1"/>
        <tr r="I477" s="1"/>
        <tr r="I442" s="1"/>
        <tr r="I391" s="1"/>
        <tr r="I390" s="1"/>
        <tr r="I468" s="1"/>
        <tr r="I471" s="1"/>
        <tr r="I414" s="1"/>
        <tr r="I508" s="1"/>
        <tr r="I465" s="1"/>
        <tr r="I466" s="1"/>
        <tr r="I461" s="1"/>
        <tr r="I378" s="1"/>
        <tr r="I430" s="1"/>
        <tr r="I383" s="1"/>
        <tr r="I492" s="1"/>
        <tr r="I510" s="1"/>
        <tr r="I478" s="1"/>
        <tr r="I384" s="1"/>
      </tp>
      <tp t="s">
        <v/>
        <stp/>
        <stp>P</stp>
        <stp>0</stp>
        <stp>IR</stp>
        <stp>BONDAVG</stp>
        <stp>9월이하(당일)</stp>
        <stp/>
        <stp/>
        <tr r="J443" s="1"/>
        <tr r="J435" s="1"/>
        <tr r="J482" s="1"/>
        <tr r="J405" s="1"/>
        <tr r="J458" s="1"/>
        <tr r="J490" s="1"/>
        <tr r="J507" s="1"/>
        <tr r="J447" s="1"/>
        <tr r="J480" s="1"/>
        <tr r="J380" s="1"/>
        <tr r="J505" s="1"/>
        <tr r="J434" s="1"/>
        <tr r="J379" s="1"/>
        <tr r="J423" s="1"/>
        <tr r="J459" s="1"/>
        <tr r="J498" s="1"/>
        <tr r="J403" s="1"/>
        <tr r="J446" s="1"/>
        <tr r="J475" s="1"/>
        <tr r="J499" s="1"/>
        <tr r="J481" s="1"/>
        <tr r="J463" s="1"/>
        <tr r="J489" s="1"/>
        <tr r="J509" s="1"/>
        <tr r="J502" s="1"/>
        <tr r="J464" s="1"/>
        <tr r="J497" s="1"/>
        <tr r="J418" s="1"/>
        <tr r="J412" s="1"/>
        <tr r="J504" s="1"/>
        <tr r="J407" s="1"/>
        <tr r="J389" s="1"/>
        <tr r="J420" s="1"/>
        <tr r="J433" s="1"/>
        <tr r="J493" s="1"/>
        <tr r="J425" s="1"/>
        <tr r="J440" s="1"/>
        <tr r="J437" s="1"/>
        <tr r="J394" s="1"/>
        <tr r="J452" s="1"/>
        <tr r="J376" s="1"/>
        <tr r="J436" s="1"/>
        <tr r="J392" s="1"/>
        <tr r="J485" s="1"/>
        <tr r="J397" s="1"/>
        <tr r="J486" s="1"/>
        <tr r="J469" s="1"/>
        <tr r="J511" s="1"/>
        <tr r="J462" s="1"/>
        <tr r="J460" s="1"/>
        <tr r="J377" s="1"/>
        <tr r="J406" s="1"/>
        <tr r="J375" s="1"/>
        <tr r="J421" s="1"/>
        <tr r="J494" s="1"/>
        <tr r="J473" s="1"/>
        <tr r="J448" s="1"/>
        <tr r="J426" s="1"/>
        <tr r="J474" s="1"/>
        <tr r="J450" s="1"/>
        <tr r="J476" s="1"/>
        <tr r="J427" s="1"/>
        <tr r="J431" s="1"/>
        <tr r="J487" s="1"/>
        <tr r="J388" s="1"/>
        <tr r="J395" s="1"/>
        <tr r="J413" s="1"/>
        <tr r="J455" s="1"/>
        <tr r="J386" s="1"/>
        <tr r="J479" s="1"/>
        <tr r="J484" s="1"/>
        <tr r="J449" s="1"/>
        <tr r="J419" s="1"/>
        <tr r="J381" s="1"/>
        <tr r="J422" s="1"/>
        <tr r="J445" s="1"/>
        <tr r="J496" s="1"/>
        <tr r="J398" s="1"/>
        <tr r="J506" s="1"/>
        <tr r="J451" s="1"/>
        <tr r="J424" s="1"/>
        <tr r="J382" s="1"/>
        <tr r="J428" s="1"/>
        <tr r="J513" s="1"/>
        <tr r="J396" s="1"/>
        <tr r="J483" s="1"/>
        <tr r="J503" s="1"/>
        <tr r="J467" s="1"/>
        <tr r="J408" s="1"/>
        <tr r="J417" s="1"/>
        <tr r="J387" s="1"/>
        <tr r="J429" s="1"/>
        <tr r="J457" s="1"/>
        <tr r="J399" s="1"/>
        <tr r="J500" s="1"/>
        <tr r="J454" s="1"/>
        <tr r="J470" s="1"/>
        <tr r="J402" s="1"/>
        <tr r="J512" s="1"/>
        <tr r="J441" s="1"/>
        <tr r="J501" s="1"/>
        <tr r="J393" s="1"/>
        <tr r="J410" s="1"/>
        <tr r="J400" s="1"/>
        <tr r="J385" s="1"/>
        <tr r="J439" s="1"/>
        <tr r="J409" s="1"/>
        <tr r="J415" s="1"/>
        <tr r="J495" s="1"/>
        <tr r="J416" s="1"/>
        <tr r="J404" s="1"/>
        <tr r="J456" s="1"/>
        <tr r="J438" s="1"/>
        <tr r="J401" s="1"/>
        <tr r="J491" s="1"/>
        <tr r="J472" s="1"/>
        <tr r="J374" s="1"/>
        <tr r="J488" s="1"/>
        <tr r="J453" s="1"/>
        <tr r="J411" s="1"/>
        <tr r="J432" s="1"/>
        <tr r="J444" s="1"/>
        <tr r="J477" s="1"/>
        <tr r="J442" s="1"/>
        <tr r="J391" s="1"/>
        <tr r="J390" s="1"/>
        <tr r="J468" s="1"/>
        <tr r="J471" s="1"/>
        <tr r="J414" s="1"/>
        <tr r="J508" s="1"/>
        <tr r="J465" s="1"/>
        <tr r="J466" s="1"/>
        <tr r="J461" s="1"/>
        <tr r="J378" s="1"/>
        <tr r="J430" s="1"/>
        <tr r="J383" s="1"/>
        <tr r="J492" s="1"/>
        <tr r="J510" s="1"/>
        <tr r="J478" s="1"/>
        <tr r="J384" s="1"/>
      </tp>
      <tp t="s">
        <v/>
        <stp/>
        <stp>P</stp>
        <stp>0</stp>
        <stp>IR</stp>
        <stp>BONDAVG</stp>
        <stp>7년이하(당일)</stp>
        <stp/>
        <stp/>
        <tr r="R443" s="1"/>
        <tr r="R435" s="1"/>
        <tr r="R482" s="1"/>
        <tr r="R405" s="1"/>
        <tr r="R458" s="1"/>
        <tr r="R490" s="1"/>
        <tr r="R507" s="1"/>
        <tr r="R447" s="1"/>
        <tr r="R480" s="1"/>
        <tr r="R380" s="1"/>
        <tr r="R505" s="1"/>
        <tr r="R434" s="1"/>
        <tr r="R379" s="1"/>
        <tr r="R423" s="1"/>
        <tr r="R459" s="1"/>
        <tr r="R498" s="1"/>
        <tr r="R403" s="1"/>
        <tr r="R446" s="1"/>
        <tr r="R475" s="1"/>
        <tr r="R499" s="1"/>
        <tr r="R481" s="1"/>
        <tr r="R463" s="1"/>
        <tr r="R489" s="1"/>
        <tr r="R509" s="1"/>
        <tr r="R502" s="1"/>
        <tr r="R464" s="1"/>
        <tr r="R497" s="1"/>
        <tr r="R418" s="1"/>
        <tr r="R412" s="1"/>
        <tr r="R504" s="1"/>
        <tr r="R407" s="1"/>
        <tr r="R389" s="1"/>
        <tr r="R420" s="1"/>
        <tr r="R433" s="1"/>
        <tr r="R493" s="1"/>
        <tr r="R425" s="1"/>
        <tr r="R440" s="1"/>
        <tr r="R437" s="1"/>
        <tr r="R394" s="1"/>
        <tr r="R452" s="1"/>
        <tr r="R376" s="1"/>
        <tr r="R436" s="1"/>
        <tr r="R392" s="1"/>
        <tr r="R485" s="1"/>
        <tr r="R397" s="1"/>
        <tr r="R486" s="1"/>
        <tr r="R469" s="1"/>
        <tr r="R511" s="1"/>
        <tr r="R462" s="1"/>
        <tr r="R460" s="1"/>
        <tr r="R377" s="1"/>
        <tr r="R406" s="1"/>
        <tr r="R375" s="1"/>
        <tr r="R421" s="1"/>
        <tr r="R494" s="1"/>
        <tr r="R473" s="1"/>
        <tr r="R448" s="1"/>
        <tr r="R426" s="1"/>
        <tr r="R474" s="1"/>
        <tr r="R450" s="1"/>
        <tr r="R476" s="1"/>
        <tr r="R427" s="1"/>
        <tr r="R431" s="1"/>
        <tr r="R487" s="1"/>
        <tr r="R388" s="1"/>
        <tr r="R395" s="1"/>
        <tr r="R413" s="1"/>
        <tr r="R455" s="1"/>
        <tr r="R386" s="1"/>
        <tr r="R479" s="1"/>
        <tr r="R484" s="1"/>
        <tr r="R449" s="1"/>
        <tr r="R419" s="1"/>
        <tr r="R381" s="1"/>
        <tr r="R422" s="1"/>
        <tr r="R445" s="1"/>
        <tr r="R496" s="1"/>
        <tr r="R398" s="1"/>
        <tr r="R506" s="1"/>
        <tr r="R451" s="1"/>
        <tr r="R424" s="1"/>
        <tr r="R382" s="1"/>
        <tr r="R428" s="1"/>
        <tr r="R513" s="1"/>
        <tr r="R396" s="1"/>
        <tr r="R483" s="1"/>
        <tr r="R503" s="1"/>
        <tr r="R467" s="1"/>
        <tr r="R408" s="1"/>
        <tr r="R417" s="1"/>
        <tr r="R387" s="1"/>
        <tr r="R429" s="1"/>
        <tr r="R457" s="1"/>
        <tr r="R399" s="1"/>
        <tr r="R500" s="1"/>
        <tr r="R454" s="1"/>
        <tr r="R470" s="1"/>
        <tr r="R402" s="1"/>
        <tr r="R512" s="1"/>
        <tr r="R441" s="1"/>
        <tr r="R501" s="1"/>
        <tr r="R393" s="1"/>
        <tr r="R410" s="1"/>
        <tr r="R400" s="1"/>
        <tr r="R385" s="1"/>
        <tr r="R439" s="1"/>
        <tr r="R409" s="1"/>
        <tr r="R415" s="1"/>
        <tr r="R495" s="1"/>
        <tr r="R416" s="1"/>
        <tr r="R404" s="1"/>
        <tr r="R456" s="1"/>
        <tr r="R438" s="1"/>
        <tr r="R401" s="1"/>
        <tr r="R491" s="1"/>
        <tr r="R472" s="1"/>
        <tr r="R374" s="1"/>
        <tr r="R488" s="1"/>
        <tr r="R453" s="1"/>
        <tr r="R411" s="1"/>
        <tr r="R432" s="1"/>
        <tr r="R444" s="1"/>
        <tr r="R477" s="1"/>
        <tr r="R442" s="1"/>
        <tr r="R391" s="1"/>
        <tr r="R390" s="1"/>
        <tr r="R468" s="1"/>
        <tr r="R471" s="1"/>
        <tr r="R414" s="1"/>
        <tr r="R508" s="1"/>
        <tr r="R465" s="1"/>
        <tr r="R466" s="1"/>
        <tr r="R461" s="1"/>
        <tr r="R378" s="1"/>
        <tr r="R430" s="1"/>
        <tr r="R383" s="1"/>
        <tr r="R492" s="1"/>
        <tr r="R510" s="1"/>
        <tr r="R478" s="1"/>
        <tr r="R384" s="1"/>
      </tp>
      <tp t="s">
        <v/>
        <stp/>
        <stp>P</stp>
        <stp>0</stp>
        <stp>IR</stp>
        <stp>BONDAVG</stp>
        <stp>5년이하(당일)</stp>
        <stp/>
        <stp/>
        <tr r="Q443" s="1"/>
        <tr r="Q435" s="1"/>
        <tr r="Q482" s="1"/>
        <tr r="Q405" s="1"/>
        <tr r="Q458" s="1"/>
        <tr r="Q490" s="1"/>
        <tr r="Q507" s="1"/>
        <tr r="Q447" s="1"/>
        <tr r="Q480" s="1"/>
        <tr r="Q380" s="1"/>
        <tr r="Q505" s="1"/>
        <tr r="Q434" s="1"/>
        <tr r="Q379" s="1"/>
        <tr r="Q423" s="1"/>
        <tr r="Q459" s="1"/>
        <tr r="Q498" s="1"/>
        <tr r="Q403" s="1"/>
        <tr r="Q446" s="1"/>
        <tr r="Q475" s="1"/>
        <tr r="Q499" s="1"/>
        <tr r="Q481" s="1"/>
        <tr r="Q463" s="1"/>
        <tr r="Q489" s="1"/>
        <tr r="Q509" s="1"/>
        <tr r="Q502" s="1"/>
        <tr r="Q464" s="1"/>
        <tr r="Q497" s="1"/>
        <tr r="Q418" s="1"/>
        <tr r="Q412" s="1"/>
        <tr r="Q504" s="1"/>
        <tr r="Q407" s="1"/>
        <tr r="Q389" s="1"/>
        <tr r="Q420" s="1"/>
        <tr r="Q433" s="1"/>
        <tr r="Q493" s="1"/>
        <tr r="Q425" s="1"/>
        <tr r="Q440" s="1"/>
        <tr r="Q437" s="1"/>
        <tr r="Q394" s="1"/>
        <tr r="Q452" s="1"/>
        <tr r="Q376" s="1"/>
        <tr r="Q436" s="1"/>
        <tr r="Q392" s="1"/>
        <tr r="Q485" s="1"/>
        <tr r="Q397" s="1"/>
        <tr r="Q486" s="1"/>
        <tr r="Q469" s="1"/>
        <tr r="Q511" s="1"/>
        <tr r="Q462" s="1"/>
        <tr r="Q460" s="1"/>
        <tr r="Q377" s="1"/>
        <tr r="Q406" s="1"/>
        <tr r="Q375" s="1"/>
        <tr r="Q421" s="1"/>
        <tr r="Q494" s="1"/>
        <tr r="Q473" s="1"/>
        <tr r="Q448" s="1"/>
        <tr r="Q426" s="1"/>
        <tr r="Q474" s="1"/>
        <tr r="Q450" s="1"/>
        <tr r="Q476" s="1"/>
        <tr r="Q427" s="1"/>
        <tr r="Q431" s="1"/>
        <tr r="Q487" s="1"/>
        <tr r="Q388" s="1"/>
        <tr r="Q395" s="1"/>
        <tr r="Q413" s="1"/>
        <tr r="Q455" s="1"/>
        <tr r="Q386" s="1"/>
        <tr r="Q479" s="1"/>
        <tr r="Q484" s="1"/>
        <tr r="Q449" s="1"/>
        <tr r="Q419" s="1"/>
        <tr r="Q381" s="1"/>
        <tr r="Q422" s="1"/>
        <tr r="Q445" s="1"/>
        <tr r="Q496" s="1"/>
        <tr r="Q398" s="1"/>
        <tr r="Q506" s="1"/>
        <tr r="Q451" s="1"/>
        <tr r="Q424" s="1"/>
        <tr r="Q382" s="1"/>
        <tr r="Q428" s="1"/>
        <tr r="Q513" s="1"/>
        <tr r="Q396" s="1"/>
        <tr r="Q483" s="1"/>
        <tr r="Q503" s="1"/>
        <tr r="Q467" s="1"/>
        <tr r="Q408" s="1"/>
        <tr r="Q417" s="1"/>
        <tr r="Q387" s="1"/>
        <tr r="Q429" s="1"/>
        <tr r="Q457" s="1"/>
        <tr r="Q399" s="1"/>
        <tr r="Q500" s="1"/>
        <tr r="Q454" s="1"/>
        <tr r="Q470" s="1"/>
        <tr r="Q402" s="1"/>
        <tr r="Q512" s="1"/>
        <tr r="Q441" s="1"/>
        <tr r="Q501" s="1"/>
        <tr r="Q393" s="1"/>
        <tr r="Q410" s="1"/>
        <tr r="Q400" s="1"/>
        <tr r="Q385" s="1"/>
        <tr r="Q439" s="1"/>
        <tr r="Q409" s="1"/>
        <tr r="Q415" s="1"/>
        <tr r="Q495" s="1"/>
        <tr r="Q416" s="1"/>
        <tr r="Q404" s="1"/>
        <tr r="Q456" s="1"/>
        <tr r="Q438" s="1"/>
        <tr r="Q401" s="1"/>
        <tr r="Q491" s="1"/>
        <tr r="Q472" s="1"/>
        <tr r="Q374" s="1"/>
        <tr r="Q488" s="1"/>
        <tr r="Q453" s="1"/>
        <tr r="Q411" s="1"/>
        <tr r="Q432" s="1"/>
        <tr r="Q444" s="1"/>
        <tr r="Q477" s="1"/>
        <tr r="Q442" s="1"/>
        <tr r="Q391" s="1"/>
        <tr r="Q390" s="1"/>
        <tr r="Q468" s="1"/>
        <tr r="Q471" s="1"/>
        <tr r="Q414" s="1"/>
        <tr r="Q508" s="1"/>
        <tr r="Q465" s="1"/>
        <tr r="Q466" s="1"/>
        <tr r="Q461" s="1"/>
        <tr r="Q378" s="1"/>
        <tr r="Q430" s="1"/>
        <tr r="Q383" s="1"/>
        <tr r="Q492" s="1"/>
        <tr r="Q510" s="1"/>
        <tr r="Q478" s="1"/>
        <tr r="Q384" s="1"/>
      </tp>
      <tp t="s">
        <v/>
        <stp/>
        <stp>P</stp>
        <stp>0</stp>
        <stp>IR</stp>
        <stp>BONDAVG</stp>
        <stp>4년이하(당일)</stp>
        <stp/>
        <stp/>
        <tr r="P443" s="1"/>
        <tr r="P435" s="1"/>
        <tr r="P482" s="1"/>
        <tr r="P405" s="1"/>
        <tr r="P458" s="1"/>
        <tr r="P490" s="1"/>
        <tr r="P507" s="1"/>
        <tr r="P447" s="1"/>
        <tr r="P480" s="1"/>
        <tr r="P380" s="1"/>
        <tr r="P505" s="1"/>
        <tr r="P434" s="1"/>
        <tr r="P379" s="1"/>
        <tr r="P423" s="1"/>
        <tr r="P459" s="1"/>
        <tr r="P498" s="1"/>
        <tr r="P403" s="1"/>
        <tr r="P446" s="1"/>
        <tr r="P475" s="1"/>
        <tr r="P499" s="1"/>
        <tr r="P481" s="1"/>
        <tr r="P463" s="1"/>
        <tr r="P489" s="1"/>
        <tr r="P509" s="1"/>
        <tr r="P502" s="1"/>
        <tr r="P464" s="1"/>
        <tr r="P497" s="1"/>
        <tr r="P418" s="1"/>
        <tr r="P412" s="1"/>
        <tr r="P504" s="1"/>
        <tr r="P407" s="1"/>
        <tr r="P389" s="1"/>
        <tr r="P420" s="1"/>
        <tr r="P433" s="1"/>
        <tr r="P493" s="1"/>
        <tr r="P425" s="1"/>
        <tr r="P440" s="1"/>
        <tr r="P437" s="1"/>
        <tr r="P394" s="1"/>
        <tr r="P452" s="1"/>
        <tr r="P376" s="1"/>
        <tr r="P436" s="1"/>
        <tr r="P392" s="1"/>
        <tr r="P485" s="1"/>
        <tr r="P397" s="1"/>
        <tr r="P486" s="1"/>
        <tr r="P469" s="1"/>
        <tr r="P511" s="1"/>
        <tr r="P462" s="1"/>
        <tr r="P460" s="1"/>
        <tr r="P377" s="1"/>
        <tr r="P406" s="1"/>
        <tr r="P375" s="1"/>
        <tr r="P421" s="1"/>
        <tr r="P494" s="1"/>
        <tr r="P473" s="1"/>
        <tr r="P448" s="1"/>
        <tr r="P426" s="1"/>
        <tr r="P474" s="1"/>
        <tr r="P450" s="1"/>
        <tr r="P476" s="1"/>
        <tr r="P427" s="1"/>
        <tr r="P431" s="1"/>
        <tr r="P487" s="1"/>
        <tr r="P388" s="1"/>
        <tr r="P395" s="1"/>
        <tr r="P413" s="1"/>
        <tr r="P455" s="1"/>
        <tr r="P386" s="1"/>
        <tr r="P479" s="1"/>
        <tr r="P484" s="1"/>
        <tr r="P449" s="1"/>
        <tr r="P419" s="1"/>
        <tr r="P381" s="1"/>
        <tr r="P422" s="1"/>
        <tr r="P445" s="1"/>
        <tr r="P496" s="1"/>
        <tr r="P398" s="1"/>
        <tr r="P506" s="1"/>
        <tr r="P451" s="1"/>
        <tr r="P424" s="1"/>
        <tr r="P382" s="1"/>
        <tr r="P428" s="1"/>
        <tr r="P513" s="1"/>
        <tr r="P396" s="1"/>
        <tr r="P483" s="1"/>
        <tr r="P503" s="1"/>
        <tr r="P467" s="1"/>
        <tr r="P408" s="1"/>
        <tr r="P417" s="1"/>
        <tr r="P387" s="1"/>
        <tr r="P429" s="1"/>
        <tr r="P457" s="1"/>
        <tr r="P399" s="1"/>
        <tr r="P500" s="1"/>
        <tr r="P454" s="1"/>
        <tr r="P470" s="1"/>
        <tr r="P402" s="1"/>
        <tr r="P512" s="1"/>
        <tr r="P441" s="1"/>
        <tr r="P501" s="1"/>
        <tr r="P393" s="1"/>
        <tr r="P410" s="1"/>
        <tr r="P400" s="1"/>
        <tr r="P385" s="1"/>
        <tr r="P439" s="1"/>
        <tr r="P409" s="1"/>
        <tr r="P415" s="1"/>
        <tr r="P495" s="1"/>
        <tr r="P416" s="1"/>
        <tr r="P404" s="1"/>
        <tr r="P456" s="1"/>
        <tr r="P438" s="1"/>
        <tr r="P401" s="1"/>
        <tr r="P491" s="1"/>
        <tr r="P472" s="1"/>
        <tr r="P374" s="1"/>
        <tr r="P488" s="1"/>
        <tr r="P453" s="1"/>
        <tr r="P411" s="1"/>
        <tr r="P432" s="1"/>
        <tr r="P444" s="1"/>
        <tr r="P477" s="1"/>
        <tr r="P442" s="1"/>
        <tr r="P391" s="1"/>
        <tr r="P390" s="1"/>
        <tr r="P468" s="1"/>
        <tr r="P471" s="1"/>
        <tr r="P414" s="1"/>
        <tr r="P508" s="1"/>
        <tr r="P465" s="1"/>
        <tr r="P466" s="1"/>
        <tr r="P461" s="1"/>
        <tr r="P378" s="1"/>
        <tr r="P430" s="1"/>
        <tr r="P383" s="1"/>
        <tr r="P492" s="1"/>
        <tr r="P510" s="1"/>
        <tr r="P478" s="1"/>
        <tr r="P384" s="1"/>
      </tp>
      <tp t="s">
        <v/>
        <stp/>
        <stp>P</stp>
        <stp>0</stp>
        <stp>IR</stp>
        <stp>BONDAVG</stp>
        <stp>3년이하(당일)</stp>
        <stp/>
        <stp/>
        <tr r="O443" s="1"/>
        <tr r="O435" s="1"/>
        <tr r="O482" s="1"/>
        <tr r="O405" s="1"/>
        <tr r="O458" s="1"/>
        <tr r="O490" s="1"/>
        <tr r="O507" s="1"/>
        <tr r="O447" s="1"/>
        <tr r="O480" s="1"/>
        <tr r="O380" s="1"/>
        <tr r="O505" s="1"/>
        <tr r="O434" s="1"/>
        <tr r="O379" s="1"/>
        <tr r="O423" s="1"/>
        <tr r="O459" s="1"/>
        <tr r="O498" s="1"/>
        <tr r="O403" s="1"/>
        <tr r="O446" s="1"/>
        <tr r="O475" s="1"/>
        <tr r="O499" s="1"/>
        <tr r="O481" s="1"/>
        <tr r="O463" s="1"/>
        <tr r="O489" s="1"/>
        <tr r="O509" s="1"/>
        <tr r="O502" s="1"/>
        <tr r="O464" s="1"/>
        <tr r="O497" s="1"/>
        <tr r="O418" s="1"/>
        <tr r="O412" s="1"/>
        <tr r="O504" s="1"/>
        <tr r="O407" s="1"/>
        <tr r="O389" s="1"/>
        <tr r="O420" s="1"/>
        <tr r="O433" s="1"/>
        <tr r="O493" s="1"/>
        <tr r="O425" s="1"/>
        <tr r="O440" s="1"/>
        <tr r="O437" s="1"/>
        <tr r="O394" s="1"/>
        <tr r="O452" s="1"/>
        <tr r="O376" s="1"/>
        <tr r="O436" s="1"/>
        <tr r="O392" s="1"/>
        <tr r="O485" s="1"/>
        <tr r="O397" s="1"/>
        <tr r="O486" s="1"/>
        <tr r="O469" s="1"/>
        <tr r="O511" s="1"/>
        <tr r="O462" s="1"/>
        <tr r="O460" s="1"/>
        <tr r="O377" s="1"/>
        <tr r="O406" s="1"/>
        <tr r="O375" s="1"/>
        <tr r="O421" s="1"/>
        <tr r="O494" s="1"/>
        <tr r="O473" s="1"/>
        <tr r="O448" s="1"/>
        <tr r="O426" s="1"/>
        <tr r="O474" s="1"/>
        <tr r="O450" s="1"/>
        <tr r="O476" s="1"/>
        <tr r="O427" s="1"/>
        <tr r="O431" s="1"/>
        <tr r="O487" s="1"/>
        <tr r="O388" s="1"/>
        <tr r="O395" s="1"/>
        <tr r="O413" s="1"/>
        <tr r="O455" s="1"/>
        <tr r="O386" s="1"/>
        <tr r="O479" s="1"/>
        <tr r="O484" s="1"/>
        <tr r="O449" s="1"/>
        <tr r="O419" s="1"/>
        <tr r="O381" s="1"/>
        <tr r="O422" s="1"/>
        <tr r="O445" s="1"/>
        <tr r="O496" s="1"/>
        <tr r="O398" s="1"/>
        <tr r="O506" s="1"/>
        <tr r="O451" s="1"/>
        <tr r="O424" s="1"/>
        <tr r="O382" s="1"/>
        <tr r="O428" s="1"/>
        <tr r="O513" s="1"/>
        <tr r="O396" s="1"/>
        <tr r="O483" s="1"/>
        <tr r="O503" s="1"/>
        <tr r="O467" s="1"/>
        <tr r="O408" s="1"/>
        <tr r="O417" s="1"/>
        <tr r="O387" s="1"/>
        <tr r="O429" s="1"/>
        <tr r="O457" s="1"/>
        <tr r="O399" s="1"/>
        <tr r="O500" s="1"/>
        <tr r="O454" s="1"/>
        <tr r="O470" s="1"/>
        <tr r="O402" s="1"/>
        <tr r="O512" s="1"/>
        <tr r="O441" s="1"/>
        <tr r="O501" s="1"/>
        <tr r="O393" s="1"/>
        <tr r="O410" s="1"/>
        <tr r="O400" s="1"/>
        <tr r="O385" s="1"/>
        <tr r="O439" s="1"/>
        <tr r="O409" s="1"/>
        <tr r="O415" s="1"/>
        <tr r="O495" s="1"/>
        <tr r="O416" s="1"/>
        <tr r="O404" s="1"/>
        <tr r="O456" s="1"/>
        <tr r="O438" s="1"/>
        <tr r="O401" s="1"/>
        <tr r="O491" s="1"/>
        <tr r="O472" s="1"/>
        <tr r="O374" s="1"/>
        <tr r="O488" s="1"/>
        <tr r="O453" s="1"/>
        <tr r="O411" s="1"/>
        <tr r="O432" s="1"/>
        <tr r="O444" s="1"/>
        <tr r="O477" s="1"/>
        <tr r="O442" s="1"/>
        <tr r="O391" s="1"/>
        <tr r="O390" s="1"/>
        <tr r="O468" s="1"/>
        <tr r="O471" s="1"/>
        <tr r="O414" s="1"/>
        <tr r="O508" s="1"/>
        <tr r="O465" s="1"/>
        <tr r="O466" s="1"/>
        <tr r="O461" s="1"/>
        <tr r="O378" s="1"/>
        <tr r="O430" s="1"/>
        <tr r="O383" s="1"/>
        <tr r="O492" s="1"/>
        <tr r="O510" s="1"/>
        <tr r="O478" s="1"/>
        <tr r="O384" s="1"/>
      </tp>
      <tp t="s">
        <v/>
        <stp/>
        <stp>P</stp>
        <stp>0</stp>
        <stp>IR</stp>
        <stp>BONDAVG</stp>
        <stp>2년이하(당일)</stp>
        <stp/>
        <stp/>
        <tr r="M443" s="1"/>
        <tr r="M435" s="1"/>
        <tr r="M482" s="1"/>
        <tr r="M405" s="1"/>
        <tr r="M458" s="1"/>
        <tr r="M490" s="1"/>
        <tr r="M507" s="1"/>
        <tr r="M447" s="1"/>
        <tr r="M480" s="1"/>
        <tr r="M380" s="1"/>
        <tr r="M505" s="1"/>
        <tr r="M434" s="1"/>
        <tr r="M379" s="1"/>
        <tr r="M423" s="1"/>
        <tr r="M459" s="1"/>
        <tr r="M498" s="1"/>
        <tr r="M403" s="1"/>
        <tr r="M446" s="1"/>
        <tr r="M475" s="1"/>
        <tr r="M499" s="1"/>
        <tr r="M481" s="1"/>
        <tr r="M463" s="1"/>
        <tr r="M489" s="1"/>
        <tr r="M509" s="1"/>
        <tr r="M502" s="1"/>
        <tr r="M464" s="1"/>
        <tr r="M497" s="1"/>
        <tr r="M418" s="1"/>
        <tr r="M412" s="1"/>
        <tr r="M504" s="1"/>
        <tr r="M407" s="1"/>
        <tr r="M389" s="1"/>
        <tr r="M420" s="1"/>
        <tr r="M433" s="1"/>
        <tr r="M493" s="1"/>
        <tr r="M425" s="1"/>
        <tr r="M440" s="1"/>
        <tr r="M437" s="1"/>
        <tr r="M394" s="1"/>
        <tr r="M452" s="1"/>
        <tr r="M376" s="1"/>
        <tr r="M436" s="1"/>
        <tr r="M392" s="1"/>
        <tr r="M485" s="1"/>
        <tr r="M397" s="1"/>
        <tr r="M486" s="1"/>
        <tr r="M469" s="1"/>
        <tr r="M511" s="1"/>
        <tr r="M462" s="1"/>
        <tr r="M460" s="1"/>
        <tr r="M377" s="1"/>
        <tr r="M406" s="1"/>
        <tr r="M375" s="1"/>
        <tr r="M421" s="1"/>
        <tr r="M494" s="1"/>
        <tr r="M473" s="1"/>
        <tr r="M448" s="1"/>
        <tr r="M426" s="1"/>
        <tr r="M474" s="1"/>
        <tr r="M450" s="1"/>
        <tr r="M476" s="1"/>
        <tr r="M427" s="1"/>
        <tr r="M431" s="1"/>
        <tr r="M487" s="1"/>
        <tr r="M388" s="1"/>
        <tr r="M395" s="1"/>
        <tr r="M413" s="1"/>
        <tr r="M455" s="1"/>
        <tr r="M386" s="1"/>
        <tr r="M479" s="1"/>
        <tr r="M484" s="1"/>
        <tr r="M449" s="1"/>
        <tr r="M419" s="1"/>
        <tr r="M381" s="1"/>
        <tr r="M422" s="1"/>
        <tr r="M445" s="1"/>
        <tr r="M496" s="1"/>
        <tr r="M398" s="1"/>
        <tr r="M506" s="1"/>
        <tr r="M451" s="1"/>
        <tr r="M424" s="1"/>
        <tr r="M382" s="1"/>
        <tr r="M428" s="1"/>
        <tr r="M513" s="1"/>
        <tr r="M396" s="1"/>
        <tr r="M483" s="1"/>
        <tr r="M503" s="1"/>
        <tr r="M467" s="1"/>
        <tr r="M408" s="1"/>
        <tr r="M417" s="1"/>
        <tr r="M387" s="1"/>
        <tr r="M429" s="1"/>
        <tr r="M457" s="1"/>
        <tr r="M399" s="1"/>
        <tr r="M500" s="1"/>
        <tr r="M454" s="1"/>
        <tr r="M470" s="1"/>
        <tr r="M402" s="1"/>
        <tr r="M512" s="1"/>
        <tr r="M441" s="1"/>
        <tr r="M501" s="1"/>
        <tr r="M393" s="1"/>
        <tr r="M410" s="1"/>
        <tr r="M400" s="1"/>
        <tr r="M385" s="1"/>
        <tr r="M439" s="1"/>
        <tr r="M409" s="1"/>
        <tr r="M415" s="1"/>
        <tr r="M495" s="1"/>
        <tr r="M416" s="1"/>
        <tr r="M404" s="1"/>
        <tr r="M456" s="1"/>
        <tr r="M438" s="1"/>
        <tr r="M401" s="1"/>
        <tr r="M491" s="1"/>
        <tr r="M472" s="1"/>
        <tr r="M374" s="1"/>
        <tr r="M488" s="1"/>
        <tr r="M453" s="1"/>
        <tr r="M411" s="1"/>
        <tr r="M432" s="1"/>
        <tr r="M444" s="1"/>
        <tr r="M477" s="1"/>
        <tr r="M442" s="1"/>
        <tr r="M391" s="1"/>
        <tr r="M390" s="1"/>
        <tr r="M468" s="1"/>
        <tr r="M471" s="1"/>
        <tr r="M414" s="1"/>
        <tr r="M508" s="1"/>
        <tr r="M465" s="1"/>
        <tr r="M466" s="1"/>
        <tr r="M461" s="1"/>
        <tr r="M378" s="1"/>
        <tr r="M430" s="1"/>
        <tr r="M383" s="1"/>
        <tr r="M492" s="1"/>
        <tr r="M510" s="1"/>
        <tr r="M478" s="1"/>
        <tr r="M384" s="1"/>
      </tp>
      <tp t="s">
        <v/>
        <stp/>
        <stp>P</stp>
        <stp>0</stp>
        <stp>IR</stp>
        <stp>BONDAVG</stp>
        <stp>1년이하(당일)</stp>
        <stp/>
        <stp/>
        <tr r="K443" s="1"/>
        <tr r="K435" s="1"/>
        <tr r="K482" s="1"/>
        <tr r="K405" s="1"/>
        <tr r="K458" s="1"/>
        <tr r="K490" s="1"/>
        <tr r="K507" s="1"/>
        <tr r="K447" s="1"/>
        <tr r="K480" s="1"/>
        <tr r="K380" s="1"/>
        <tr r="K505" s="1"/>
        <tr r="K434" s="1"/>
        <tr r="K379" s="1"/>
        <tr r="K423" s="1"/>
        <tr r="K459" s="1"/>
        <tr r="K498" s="1"/>
        <tr r="K403" s="1"/>
        <tr r="K446" s="1"/>
        <tr r="K475" s="1"/>
        <tr r="K499" s="1"/>
        <tr r="K481" s="1"/>
        <tr r="K463" s="1"/>
        <tr r="K489" s="1"/>
        <tr r="K509" s="1"/>
        <tr r="K502" s="1"/>
        <tr r="K464" s="1"/>
        <tr r="K497" s="1"/>
        <tr r="K418" s="1"/>
        <tr r="K412" s="1"/>
        <tr r="K504" s="1"/>
        <tr r="K407" s="1"/>
        <tr r="K389" s="1"/>
        <tr r="K420" s="1"/>
        <tr r="K433" s="1"/>
        <tr r="K493" s="1"/>
        <tr r="K425" s="1"/>
        <tr r="K440" s="1"/>
        <tr r="K437" s="1"/>
        <tr r="K394" s="1"/>
        <tr r="K452" s="1"/>
        <tr r="K376" s="1"/>
        <tr r="K436" s="1"/>
        <tr r="K392" s="1"/>
        <tr r="K485" s="1"/>
        <tr r="K397" s="1"/>
        <tr r="K486" s="1"/>
        <tr r="K469" s="1"/>
        <tr r="K511" s="1"/>
        <tr r="K462" s="1"/>
        <tr r="K460" s="1"/>
        <tr r="K377" s="1"/>
        <tr r="K406" s="1"/>
        <tr r="K375" s="1"/>
        <tr r="K421" s="1"/>
        <tr r="K494" s="1"/>
        <tr r="K473" s="1"/>
        <tr r="K448" s="1"/>
        <tr r="K426" s="1"/>
        <tr r="K474" s="1"/>
        <tr r="K450" s="1"/>
        <tr r="K476" s="1"/>
        <tr r="K427" s="1"/>
        <tr r="K431" s="1"/>
        <tr r="K487" s="1"/>
        <tr r="K388" s="1"/>
        <tr r="K395" s="1"/>
        <tr r="K413" s="1"/>
        <tr r="K455" s="1"/>
        <tr r="K386" s="1"/>
        <tr r="K479" s="1"/>
        <tr r="K484" s="1"/>
        <tr r="K449" s="1"/>
        <tr r="K419" s="1"/>
        <tr r="K381" s="1"/>
        <tr r="K422" s="1"/>
        <tr r="K445" s="1"/>
        <tr r="K496" s="1"/>
        <tr r="K398" s="1"/>
        <tr r="K506" s="1"/>
        <tr r="K451" s="1"/>
        <tr r="K424" s="1"/>
        <tr r="K382" s="1"/>
        <tr r="K428" s="1"/>
        <tr r="K513" s="1"/>
        <tr r="K396" s="1"/>
        <tr r="K483" s="1"/>
        <tr r="K503" s="1"/>
        <tr r="K467" s="1"/>
        <tr r="K408" s="1"/>
        <tr r="K417" s="1"/>
        <tr r="K387" s="1"/>
        <tr r="K429" s="1"/>
        <tr r="K457" s="1"/>
        <tr r="K399" s="1"/>
        <tr r="K500" s="1"/>
        <tr r="K454" s="1"/>
        <tr r="K470" s="1"/>
        <tr r="K402" s="1"/>
        <tr r="K512" s="1"/>
        <tr r="K441" s="1"/>
        <tr r="K501" s="1"/>
        <tr r="K393" s="1"/>
        <tr r="K410" s="1"/>
        <tr r="K400" s="1"/>
        <tr r="K385" s="1"/>
        <tr r="K439" s="1"/>
        <tr r="K409" s="1"/>
        <tr r="K415" s="1"/>
        <tr r="K495" s="1"/>
        <tr r="K416" s="1"/>
        <tr r="K404" s="1"/>
        <tr r="K456" s="1"/>
        <tr r="K438" s="1"/>
        <tr r="K401" s="1"/>
        <tr r="K491" s="1"/>
        <tr r="K472" s="1"/>
        <tr r="K374" s="1"/>
        <tr r="K488" s="1"/>
        <tr r="K453" s="1"/>
        <tr r="K411" s="1"/>
        <tr r="K432" s="1"/>
        <tr r="K444" s="1"/>
        <tr r="K477" s="1"/>
        <tr r="K442" s="1"/>
        <tr r="K391" s="1"/>
        <tr r="K390" s="1"/>
        <tr r="K468" s="1"/>
        <tr r="K471" s="1"/>
        <tr r="K414" s="1"/>
        <tr r="K508" s="1"/>
        <tr r="K465" s="1"/>
        <tr r="K466" s="1"/>
        <tr r="K461" s="1"/>
        <tr r="K378" s="1"/>
        <tr r="K430" s="1"/>
        <tr r="K383" s="1"/>
        <tr r="K492" s="1"/>
        <tr r="K510" s="1"/>
        <tr r="K478" s="1"/>
        <tr r="K384" s="1"/>
      </tp>
      <tp t="s">
        <v>공모/무보증AA-</v>
        <stp/>
        <stp>P</stp>
        <stp>0</stp>
        <stp>IR</stp>
        <stp>BONDAVG04139</stp>
        <stp>채권그룹</stp>
        <stp/>
        <stp/>
        <tr r="F182" s="1"/>
        <tr r="P237" s="3"/>
      </tp>
      <tp t="s">
        <v/>
        <stp/>
        <stp>P</stp>
        <stp>0</stp>
        <stp>IR</stp>
        <stp>BONDAVG54136</stp>
        <stp>채권그룹</stp>
        <stp/>
        <stp/>
        <tr r="P761" s="3"/>
      </tp>
      <tp t="s">
        <v/>
        <stp/>
        <stp>P</stp>
        <stp>0</stp>
        <stp>IR</stp>
        <stp>BONDAVG54134</stp>
        <stp>채권그룹</stp>
        <stp/>
        <stp/>
        <tr r="P759" s="3"/>
      </tp>
      <tp t="s">
        <v>공사/공단채AAA</v>
        <stp/>
        <stp>P</stp>
        <stp>0</stp>
        <stp>IR</stp>
        <stp>BONDAVG04130</stp>
        <stp>채권그룹</stp>
        <stp/>
        <stp/>
        <tr r="F181" s="1"/>
        <tr r="P236" s="3"/>
      </tp>
      <tp t="s">
        <v/>
        <stp/>
        <stp>P</stp>
        <stp>0</stp>
        <stp>IR</stp>
        <stp>BONDAVG54135</stp>
        <stp>채권그룹</stp>
        <stp/>
        <stp/>
        <tr r="P760" s="3"/>
      </tp>
      <tp t="s">
        <v/>
        <stp/>
        <stp>P</stp>
        <stp>0</stp>
        <stp>IR</stp>
        <stp>BONDAVG54133</stp>
        <stp>채권그룹</stp>
        <stp/>
        <stp/>
        <tr r="P758" s="3"/>
      </tp>
      <tp t="s">
        <v/>
        <stp/>
        <stp>P</stp>
        <stp>0</stp>
        <stp>IR</stp>
        <stp>BONDAVG54126</stp>
        <stp>채권그룹</stp>
        <stp/>
        <stp/>
        <tr r="P6812" s="3"/>
      </tp>
      <tp t="s">
        <v/>
        <stp/>
        <stp>P</stp>
        <stp>0</stp>
        <stp>IR</stp>
        <stp>BONDAVG64111</stp>
        <stp>채권그룹</stp>
        <stp/>
        <stp/>
        <tr r="P1362" s="3"/>
      </tp>
      <tp t="s">
        <v/>
        <stp/>
        <stp>P</stp>
        <stp>0</stp>
        <stp>IR</stp>
        <stp>BONDAVG04103</stp>
        <stp>채권그룹</stp>
        <stp/>
        <stp/>
        <tr r="P234" s="3"/>
      </tp>
      <tp t="s">
        <v>공모/무보증A0</v>
        <stp/>
        <stp>P</stp>
        <stp>0</stp>
        <stp>IR</stp>
        <stp>BONDAVG04107</stp>
        <stp>채권그룹</stp>
        <stp/>
        <stp/>
        <tr r="F180" s="1"/>
        <tr r="P235" s="3"/>
      </tp>
      <tp t="s">
        <v/>
        <stp/>
        <stp>P</stp>
        <stp>0</stp>
        <stp>IR</stp>
        <stp>BONDAVG64165</stp>
        <stp>채권그룹</stp>
        <stp/>
        <stp/>
        <tr r="P1371" s="3"/>
      </tp>
      <tp t="s">
        <v/>
        <stp/>
        <stp>P</stp>
        <stp>0</stp>
        <stp>IR</stp>
        <stp>BONDAVG54167</stp>
        <stp>채권그룹</stp>
        <stp/>
        <stp/>
        <tr r="P762" s="3"/>
      </tp>
      <tp t="s">
        <v/>
        <stp/>
        <stp>P</stp>
        <stp>0</stp>
        <stp>IR</stp>
        <stp>BONDAVG64164</stp>
        <stp>채권그룹</stp>
        <stp/>
        <stp/>
        <tr r="P1370" s="3"/>
      </tp>
      <tp t="s">
        <v/>
        <stp/>
        <stp>P</stp>
        <stp>0</stp>
        <stp>IR</stp>
        <stp>BONDAVG64154</stp>
        <stp>채권그룹</stp>
        <stp/>
        <stp/>
        <tr r="P1369" s="3"/>
      </tp>
      <tp t="s">
        <v/>
        <stp/>
        <stp>P</stp>
        <stp>0</stp>
        <stp>IR</stp>
        <stp>BONDAVG44153</stp>
        <stp>채권그룹</stp>
        <stp/>
        <stp/>
        <tr r="P506" s="3"/>
      </tp>
      <tp t="s">
        <v/>
        <stp/>
        <stp>P</stp>
        <stp>0</stp>
        <stp>IR</stp>
        <stp>BONDAVG64151</stp>
        <stp>채권그룹</stp>
        <stp/>
        <stp/>
        <tr r="P1366" s="3"/>
      </tp>
      <tp t="s">
        <v/>
        <stp/>
        <stp>P</stp>
        <stp>0</stp>
        <stp>IR</stp>
        <stp>BONDAVG64150</stp>
        <stp>채권그룹</stp>
        <stp/>
        <stp/>
        <tr r="P1365" s="3"/>
      </tp>
      <tp t="s">
        <v/>
        <stp/>
        <stp>P</stp>
        <stp>0</stp>
        <stp>IR</stp>
        <stp>BONDAVG64153</stp>
        <stp>채권그룹</stp>
        <stp/>
        <stp/>
        <tr r="P1368" s="3"/>
      </tp>
      <tp t="s">
        <v/>
        <stp/>
        <stp>P</stp>
        <stp>0</stp>
        <stp>IR</stp>
        <stp>BONDAVG64152</stp>
        <stp>채권그룹</stp>
        <stp/>
        <stp/>
        <tr r="P1367" s="3"/>
      </tp>
      <tp t="s">
        <v/>
        <stp/>
        <stp>P</stp>
        <stp>0</stp>
        <stp>IR</stp>
        <stp>BONDAVG64149</stp>
        <stp>채권그룹</stp>
        <stp/>
        <stp/>
        <tr r="P1364" s="3"/>
      </tp>
      <tp t="s">
        <v/>
        <stp/>
        <stp>P</stp>
        <stp>0</stp>
        <stp>IR</stp>
        <stp>BONDAVG64148</stp>
        <stp>채권그룹</stp>
        <stp/>
        <stp/>
        <tr r="P1363" s="3"/>
      </tp>
      <tp t="s">
        <v/>
        <stp/>
        <stp>P</stp>
        <stp>0</stp>
        <stp>IR</stp>
        <stp>BONDAVG64181</stp>
        <stp>채권그룹</stp>
        <stp/>
        <stp/>
        <tr r="P1372" s="3"/>
      </tp>
      <tp t="s">
        <v xml:space="preserve"> </v>
        <stp/>
        <stp>P</stp>
        <stp>0</stp>
        <stp>IR</stp>
        <stp>BONDAVG04028</stp>
        <stp>채권그룹</stp>
        <stp/>
        <stp/>
        <tr r="P4900" s="3"/>
      </tp>
      <tp t="s">
        <v>공사/공단채AA+</v>
        <stp/>
        <stp>P</stp>
        <stp>0</stp>
        <stp>IR</stp>
        <stp>BONDAVG04021</stp>
        <stp>채권그룹</stp>
        <stp/>
        <stp/>
        <tr r="F177" s="1"/>
        <tr r="P230" s="3"/>
      </tp>
      <tp t="s">
        <v>공사/공단채AAA</v>
        <stp/>
        <stp>P</stp>
        <stp>0</stp>
        <stp>IR</stp>
        <stp>BONDAVG04019</stp>
        <stp>채권그룹</stp>
        <stp/>
        <stp/>
        <tr r="F176" s="1"/>
        <tr r="P229" s="3"/>
      </tp>
      <tp t="s">
        <v>공모/무보증A0</v>
        <stp/>
        <stp>P</stp>
        <stp>0</stp>
        <stp>IR</stp>
        <stp>BONDAVG04011</stp>
        <stp>채권그룹</stp>
        <stp/>
        <stp/>
        <tr r="F174" s="1"/>
        <tr r="P227" s="3"/>
      </tp>
      <tp t="s">
        <v/>
        <stp/>
        <stp>P</stp>
        <stp>0</stp>
        <stp>IR</stp>
        <stp>BONDAVG64016</stp>
        <stp>채권그룹</stp>
        <stp/>
        <stp/>
        <tr r="P1358" s="3"/>
      </tp>
      <tp t="s">
        <v>기타금융채AA-</v>
        <stp/>
        <stp>P</stp>
        <stp>0</stp>
        <stp>IR</stp>
        <stp>BONDAVG04016</stp>
        <stp>채권그룹</stp>
        <stp/>
        <stp/>
        <tr r="F175" s="1"/>
        <tr r="P228" s="3"/>
      </tp>
      <tp t="s">
        <v/>
        <stp/>
        <stp>P</stp>
        <stp>0</stp>
        <stp>IR</stp>
        <stp>BONDAVG14017</stp>
        <stp>채권그룹</stp>
        <stp/>
        <stp/>
        <tr r="P6754" s="3"/>
      </tp>
      <tp t="s">
        <v/>
        <stp/>
        <stp>P</stp>
        <stp>0</stp>
        <stp>IR</stp>
        <stp>BONDAVG64013</stp>
        <stp>채권그룹</stp>
        <stp/>
        <stp/>
        <tr r="P1357" s="3"/>
      </tp>
      <tp t="s">
        <v/>
        <stp/>
        <stp>P</stp>
        <stp>0</stp>
        <stp>IR</stp>
        <stp>BONDAVG04007</stp>
        <stp>채권그룹</stp>
        <stp/>
        <stp/>
        <tr r="P4896" s="3"/>
      </tp>
      <tp t="s">
        <v>공사/공단채AA+</v>
        <stp/>
        <stp>P</stp>
        <stp>0</stp>
        <stp>IR</stp>
        <stp>BONDAVG04004</stp>
        <stp>채권그룹</stp>
        <stp/>
        <stp/>
        <tr r="F173" s="1"/>
        <tr r="P226" s="3"/>
      </tp>
      <tp t="s">
        <v>공사/공단채AA+</v>
        <stp/>
        <stp>P</stp>
        <stp>0</stp>
        <stp>IR</stp>
        <stp>BONDAVG04067</stp>
        <stp>채권그룹</stp>
        <stp/>
        <stp/>
        <tr r="F179" s="1"/>
        <tr r="P233" s="3"/>
      </tp>
      <tp t="s">
        <v/>
        <stp/>
        <stp>P</stp>
        <stp>0</stp>
        <stp>IR</stp>
        <stp>BONDAVG44060</stp>
        <stp>채권그룹</stp>
        <stp/>
        <stp/>
        <tr r="P505" s="3"/>
      </tp>
      <tp t="s">
        <v/>
        <stp/>
        <stp>P</stp>
        <stp>0</stp>
        <stp>IR</stp>
        <stp>BONDAVG04059</stp>
        <stp>채권그룹</stp>
        <stp/>
        <stp/>
        <tr r="P4903" s="3"/>
      </tp>
      <tp t="s">
        <v/>
        <stp/>
        <stp>P</stp>
        <stp>0</stp>
        <stp>IR</stp>
        <stp>BONDAVG44059</stp>
        <stp>채권그룹</stp>
        <stp/>
        <stp/>
        <tr r="P504" s="3"/>
      </tp>
      <tp t="s">
        <v>공모/무보증BBB0</v>
        <stp/>
        <stp>P</stp>
        <stp>0</stp>
        <stp>IR</stp>
        <stp>BONDAVG04053</stp>
        <stp>채권그룹</stp>
        <stp/>
        <stp/>
        <tr r="F178" s="1"/>
        <tr r="P232" s="3"/>
      </tp>
      <tp t="s">
        <v/>
        <stp/>
        <stp>P</stp>
        <stp>0</stp>
        <stp>IR</stp>
        <stp>BONDAVG64056</stp>
        <stp>채권그룹</stp>
        <stp/>
        <stp/>
        <tr r="P1359" s="3"/>
      </tp>
      <tp t="s">
        <v>공모/무보증AA-</v>
        <stp/>
        <stp>P</stp>
        <stp>0</stp>
        <stp>IR</stp>
        <stp>BONDAVG44051</stp>
        <stp>채권그룹</stp>
        <stp/>
        <stp/>
        <tr r="F300" s="1"/>
        <tr r="P503" s="3"/>
      </tp>
      <tp t="s">
        <v/>
        <stp/>
        <stp>P</stp>
        <stp>0</stp>
        <stp>IR</stp>
        <stp>BONDAVG44050</stp>
        <stp>채권그룹</stp>
        <stp/>
        <stp/>
        <tr r="P502" s="3"/>
      </tp>
      <tp t="s">
        <v/>
        <stp/>
        <stp>P</stp>
        <stp>0</stp>
        <stp>IR</stp>
        <stp>BONDAVG04048</stp>
        <stp>채권그룹</stp>
        <stp/>
        <stp/>
        <tr r="P4901" s="3"/>
      </tp>
      <tp t="s">
        <v/>
        <stp/>
        <stp>P</stp>
        <stp>0</stp>
        <stp>IR</stp>
        <stp>BONDAVG04047</stp>
        <stp>채권그룹</stp>
        <stp/>
        <stp/>
        <tr r="P231" s="3"/>
      </tp>
      <tp t="s">
        <v/>
        <stp/>
        <stp>P</stp>
        <stp>0</stp>
        <stp>IR</stp>
        <stp>BONDAVG64041</stp>
        <stp>채권그룹</stp>
        <stp/>
        <stp/>
        <tr r="P5072" s="3"/>
      </tp>
      <tp t="s">
        <v/>
        <stp/>
        <stp>P</stp>
        <stp>0</stp>
        <stp>IR</stp>
        <stp>BONDAVG64091</stp>
        <stp>채권그룹</stp>
        <stp/>
        <stp/>
        <tr r="P1361" s="3"/>
      </tp>
      <tp t="s">
        <v/>
        <stp/>
        <stp>P</stp>
        <stp>0</stp>
        <stp>IR</stp>
        <stp>BONDAVG64090</stp>
        <stp>채권그룹</stp>
        <stp/>
        <stp/>
        <tr r="P1360" s="3"/>
      </tp>
      <tp t="s">
        <v/>
        <stp/>
        <stp>P</stp>
        <stp>0</stp>
        <stp>IR</stp>
        <stp>BONDAVG54081</stp>
        <stp>채권그룹</stp>
        <stp/>
        <stp/>
        <tr r="P757" s="3"/>
      </tp>
      <tp t="s">
        <v/>
        <stp/>
        <stp>P</stp>
        <stp>0</stp>
        <stp>IR</stp>
        <stp>BONDAVG64328</stp>
        <stp>채권그룹</stp>
        <stp/>
        <stp/>
        <tr r="P1381" s="3"/>
      </tp>
      <tp t="s">
        <v>공사/공단채AAA</v>
        <stp/>
        <stp>P</stp>
        <stp>0</stp>
        <stp>IR</stp>
        <stp>BONDAVG04324</stp>
        <stp>채권그룹</stp>
        <stp/>
        <stp/>
        <tr r="F185" s="1"/>
        <tr r="P240" s="3"/>
      </tp>
      <tp t="s">
        <v/>
        <stp/>
        <stp>P</stp>
        <stp>0</stp>
        <stp>IR</stp>
        <stp>BONDAVG64315</stp>
        <stp>채권그룹</stp>
        <stp/>
        <stp/>
        <tr r="P1380" s="3"/>
      </tp>
      <tp t="s">
        <v/>
        <stp/>
        <stp>P</stp>
        <stp>0</stp>
        <stp>IR</stp>
        <stp>BONDAVG44313</stp>
        <stp>채권그룹</stp>
        <stp/>
        <stp/>
        <tr r="P508" s="3"/>
      </tp>
      <tp t="s">
        <v/>
        <stp/>
        <stp>P</stp>
        <stp>0</stp>
        <stp>IR</stp>
        <stp>BONDAVG44312</stp>
        <stp>채권그룹</stp>
        <stp/>
        <stp/>
        <tr r="P507" s="3"/>
      </tp>
      <tp t="s">
        <v/>
        <stp/>
        <stp>P</stp>
        <stp>0</stp>
        <stp>IR</stp>
        <stp>BONDAVG64309</stp>
        <stp>채권그룹</stp>
        <stp/>
        <stp/>
        <tr r="P1379" s="3"/>
      </tp>
      <tp t="s">
        <v>기타금융채AA-</v>
        <stp/>
        <stp>P</stp>
        <stp>0</stp>
        <stp>IR</stp>
        <stp>BONDAVG04376</stp>
        <stp>채권그룹</stp>
        <stp/>
        <stp/>
        <tr r="F187" s="1"/>
        <tr r="P242" s="3"/>
      </tp>
      <tp t="s">
        <v/>
        <stp/>
        <stp>P</stp>
        <stp>0</stp>
        <stp>IR</stp>
        <stp>BONDAVGS4364</stp>
        <stp>채권그룹</stp>
        <stp/>
        <stp/>
        <tr r="P4723" s="3"/>
      </tp>
      <tp t="s">
        <v/>
        <stp/>
        <stp>P</stp>
        <stp>0</stp>
        <stp>IR</stp>
        <stp>BONDAVG64360</stp>
        <stp>채권그룹</stp>
        <stp/>
        <stp/>
        <tr r="P1388" s="3"/>
      </tp>
      <tp t="s">
        <v>공모/무보증AA-</v>
        <stp/>
        <stp>P</stp>
        <stp>0</stp>
        <stp>IR</stp>
        <stp>BONDAVG04364</stp>
        <stp>채권그룹</stp>
        <stp/>
        <stp/>
        <tr r="F186" s="1"/>
        <tr r="P241" s="3"/>
      </tp>
      <tp t="s">
        <v/>
        <stp/>
        <stp>P</stp>
        <stp>0</stp>
        <stp>IR</stp>
        <stp>BONDAVG64359</stp>
        <stp>채권그룹</stp>
        <stp/>
        <stp/>
        <tr r="P1387" s="3"/>
      </tp>
      <tp t="s">
        <v/>
        <stp/>
        <stp>P</stp>
        <stp>0</stp>
        <stp>IR</stp>
        <stp>BONDAVG64358</stp>
        <stp>채권그룹</stp>
        <stp/>
        <stp/>
        <tr r="P1386" s="3"/>
      </tp>
      <tp t="s">
        <v/>
        <stp/>
        <stp>P</stp>
        <stp>0</stp>
        <stp>IR</stp>
        <stp>BONDAVG64355</stp>
        <stp>채권그룹</stp>
        <stp/>
        <stp/>
        <tr r="P1383" s="3"/>
      </tp>
      <tp t="s">
        <v/>
        <stp/>
        <stp>P</stp>
        <stp>0</stp>
        <stp>IR</stp>
        <stp>BONDAVG64357</stp>
        <stp>채권그룹</stp>
        <stp/>
        <stp/>
        <tr r="P1385" s="3"/>
      </tp>
      <tp t="s">
        <v/>
        <stp/>
        <stp>P</stp>
        <stp>0</stp>
        <stp>IR</stp>
        <stp>BONDAVG64356</stp>
        <stp>채권그룹</stp>
        <stp/>
        <stp/>
        <tr r="P1384" s="3"/>
      </tp>
      <tp t="s">
        <v/>
        <stp/>
        <stp>P</stp>
        <stp>0</stp>
        <stp>IR</stp>
        <stp>BONDAVGX4347</stp>
        <stp>채권그룹</stp>
        <stp/>
        <stp/>
        <tr r="P6571" s="3"/>
      </tp>
      <tp t="s">
        <v>공사/공단채AA0</v>
        <stp/>
        <stp>P</stp>
        <stp>0</stp>
        <stp>IR</stp>
        <stp>BONDAVG64349</stp>
        <stp>채권그룹</stp>
        <stp/>
        <stp/>
        <tr r="F351" s="1"/>
        <tr r="P1382" s="3"/>
      </tp>
      <tp t="s">
        <v/>
        <stp/>
        <stp>P</stp>
        <stp>0</stp>
        <stp>IR</stp>
        <stp>BONDAVG04347</stp>
        <stp>채권그룹</stp>
        <stp/>
        <stp/>
        <tr r="P4908" s="3"/>
      </tp>
      <tp t="s">
        <v/>
        <stp/>
        <stp>P</stp>
        <stp>0</stp>
        <stp>IR</stp>
        <stp>BONDAVG64235</stp>
        <stp>채권그룹</stp>
        <stp/>
        <stp/>
        <tr r="P1373" s="3"/>
      </tp>
      <tp t="s">
        <v>공모/무보증A0</v>
        <stp/>
        <stp>P</stp>
        <stp>0</stp>
        <stp>IR</stp>
        <stp>BONDAVG04223</stp>
        <stp>채권그룹</stp>
        <stp/>
        <stp/>
        <tr r="F183" s="1"/>
        <tr r="P238" s="3"/>
      </tp>
      <tp t="s">
        <v>공모/무보증AA-</v>
        <stp/>
        <stp>P</stp>
        <stp>0</stp>
        <stp>IR</stp>
        <stp>BONDAVG04227</stp>
        <stp>채권그룹</stp>
        <stp/>
        <stp/>
        <tr r="F184" s="1"/>
        <tr r="P239" s="3"/>
      </tp>
      <tp t="s">
        <v/>
        <stp/>
        <stp>P</stp>
        <stp>0</stp>
        <stp>IR</stp>
        <stp>BONDAVGA4217</stp>
        <stp>채권그룹</stp>
        <stp/>
        <stp/>
        <tr r="P4614" s="3"/>
      </tp>
      <tp t="s">
        <v>공모/무보증AA0</v>
        <stp/>
        <stp>P</stp>
        <stp>0</stp>
        <stp>IR</stp>
        <stp>BONDAVG54217</stp>
        <stp>채권그룹</stp>
        <stp/>
        <stp/>
        <tr r="F325" s="1"/>
        <tr r="P763" s="3"/>
      </tp>
      <tp t="s">
        <v/>
        <stp/>
        <stp>P</stp>
        <stp>0</stp>
        <stp>IR</stp>
        <stp>BONDAVG64279</stp>
        <stp>채권그룹</stp>
        <stp/>
        <stp/>
        <tr r="P1375" s="3"/>
      </tp>
      <tp t="s">
        <v/>
        <stp/>
        <stp>P</stp>
        <stp>0</stp>
        <stp>IR</stp>
        <stp>BONDAVG64278</stp>
        <stp>채권그룹</stp>
        <stp/>
        <stp/>
        <tr r="P1374" s="3"/>
      </tp>
      <tp t="s">
        <v/>
        <stp/>
        <stp>P</stp>
        <stp>0</stp>
        <stp>IR</stp>
        <stp>BONDAVG54274</stp>
        <stp>채권그룹</stp>
        <stp/>
        <stp/>
        <tr r="P6813" s="3"/>
      </tp>
      <tp t="s">
        <v/>
        <stp/>
        <stp>P</stp>
        <stp>0</stp>
        <stp>IR</stp>
        <stp>BONDAVG54253</stp>
        <stp>채권그룹</stp>
        <stp/>
        <stp/>
        <tr r="P764" s="3"/>
      </tp>
      <tp t="s">
        <v/>
        <stp/>
        <stp>P</stp>
        <stp>0</stp>
        <stp>IR</stp>
        <stp>BONDAVG64281</stp>
        <stp>채권그룹</stp>
        <stp/>
        <stp/>
        <tr r="P1377" s="3"/>
      </tp>
      <tp t="s">
        <v/>
        <stp/>
        <stp>P</stp>
        <stp>0</stp>
        <stp>IR</stp>
        <stp>BONDAVG64280</stp>
        <stp>채권그룹</stp>
        <stp/>
        <stp/>
        <tr r="P1376" s="3"/>
      </tp>
      <tp t="s">
        <v/>
        <stp/>
        <stp>P</stp>
        <stp>0</stp>
        <stp>IR</stp>
        <stp>BONDAVG64282</stp>
        <stp>채권그룹</stp>
        <stp/>
        <stp/>
        <tr r="P1378" s="3"/>
      </tp>
      <tp t="s">
        <v/>
        <stp/>
        <stp>P</stp>
        <stp>0</stp>
        <stp>IR</stp>
        <stp>BONDAVG64521</stp>
        <stp>채권그룹</stp>
        <stp/>
        <stp/>
        <tr r="P1409" s="3"/>
      </tp>
      <tp t="s">
        <v/>
        <stp/>
        <stp>P</stp>
        <stp>0</stp>
        <stp>IR</stp>
        <stp>BONDAVG64517</stp>
        <stp>채권그룹</stp>
        <stp/>
        <stp/>
        <tr r="P1408" s="3"/>
      </tp>
      <tp t="s">
        <v/>
        <stp/>
        <stp>P</stp>
        <stp>0</stp>
        <stp>IR</stp>
        <stp>BONDAVG54512</stp>
        <stp>채권그룹</stp>
        <stp/>
        <stp/>
        <tr r="P771" s="3"/>
      </tp>
      <tp t="s">
        <v/>
        <stp/>
        <stp>P</stp>
        <stp>0</stp>
        <stp>IR</stp>
        <stp>BONDAVG54513</stp>
        <stp>채권그룹</stp>
        <stp/>
        <stp/>
        <tr r="P772" s="3"/>
      </tp>
      <tp t="s">
        <v/>
        <stp/>
        <stp>P</stp>
        <stp>0</stp>
        <stp>IR</stp>
        <stp>BONDAVG54510</stp>
        <stp>채권그룹</stp>
        <stp/>
        <stp/>
        <tr r="P769" s="3"/>
      </tp>
      <tp t="s">
        <v/>
        <stp/>
        <stp>P</stp>
        <stp>0</stp>
        <stp>IR</stp>
        <stp>BONDAVG54511</stp>
        <stp>채권그룹</stp>
        <stp/>
        <stp/>
        <tr r="P770" s="3"/>
      </tp>
      <tp t="s">
        <v/>
        <stp/>
        <stp>P</stp>
        <stp>0</stp>
        <stp>IR</stp>
        <stp>BONDAVG64508</stp>
        <stp>채권그룹</stp>
        <stp/>
        <stp/>
        <tr r="P1407" s="3"/>
      </tp>
      <tp t="s">
        <v/>
        <stp/>
        <stp>P</stp>
        <stp>0</stp>
        <stp>IR</stp>
        <stp>BONDAVG64507</stp>
        <stp>채권그룹</stp>
        <stp/>
        <stp/>
        <tr r="P1406" s="3"/>
      </tp>
      <tp t="s">
        <v/>
        <stp/>
        <stp>P</stp>
        <stp>0</stp>
        <stp>IR</stp>
        <stp>BONDAVG64506</stp>
        <stp>채권그룹</stp>
        <stp/>
        <stp/>
        <tr r="P1405" s="3"/>
      </tp>
      <tp t="s">
        <v/>
        <stp/>
        <stp>P</stp>
        <stp>0</stp>
        <stp>IR</stp>
        <stp>BONDAVG64579</stp>
        <stp>채권그룹</stp>
        <stp/>
        <stp/>
        <tr r="P1418" s="3"/>
      </tp>
      <tp t="s">
        <v/>
        <stp/>
        <stp>P</stp>
        <stp>0</stp>
        <stp>IR</stp>
        <stp>BONDAVG64578</stp>
        <stp>채권그룹</stp>
        <stp/>
        <stp/>
        <tr r="P1417" s="3"/>
      </tp>
      <tp t="s">
        <v/>
        <stp/>
        <stp>P</stp>
        <stp>0</stp>
        <stp>IR</stp>
        <stp>BONDAVG64577</stp>
        <stp>채권그룹</stp>
        <stp/>
        <stp/>
        <tr r="P1416" s="3"/>
      </tp>
      <tp t="s">
        <v/>
        <stp/>
        <stp>P</stp>
        <stp>0</stp>
        <stp>IR</stp>
        <stp>BONDAVG64576</stp>
        <stp>채권그룹</stp>
        <stp/>
        <stp/>
        <tr r="P1415" s="3"/>
      </tp>
      <tp t="s">
        <v/>
        <stp/>
        <stp>P</stp>
        <stp>0</stp>
        <stp>IR</stp>
        <stp>BONDAVG44569</stp>
        <stp>채권그룹</stp>
        <stp/>
        <stp/>
        <tr r="P5016" s="3"/>
      </tp>
      <tp t="s">
        <v/>
        <stp/>
        <stp>P</stp>
        <stp>0</stp>
        <stp>IR</stp>
        <stp>BONDAVG44568</stp>
        <stp>채권그룹</stp>
        <stp/>
        <stp/>
        <tr r="P6791" s="3"/>
      </tp>
      <tp t="s">
        <v/>
        <stp/>
        <stp>P</stp>
        <stp>0</stp>
        <stp>IR</stp>
        <stp>BONDAVG64551</stp>
        <stp>채권그룹</stp>
        <stp/>
        <stp/>
        <tr r="P1413" s="3"/>
      </tp>
      <tp t="s">
        <v/>
        <stp/>
        <stp>P</stp>
        <stp>0</stp>
        <stp>IR</stp>
        <stp>BONDAVG64550</stp>
        <stp>채권그룹</stp>
        <stp/>
        <stp/>
        <tr r="P1412" s="3"/>
      </tp>
      <tp t="s">
        <v/>
        <stp/>
        <stp>P</stp>
        <stp>0</stp>
        <stp>IR</stp>
        <stp>BONDAVG64552</stp>
        <stp>채권그룹</stp>
        <stp/>
        <stp/>
        <tr r="P1414" s="3"/>
      </tp>
      <tp t="s">
        <v/>
        <stp/>
        <stp>P</stp>
        <stp>0</stp>
        <stp>IR</stp>
        <stp>BONDAVG64549</stp>
        <stp>채권그룹</stp>
        <stp/>
        <stp/>
        <tr r="P1411" s="3"/>
      </tp>
      <tp t="s">
        <v/>
        <stp/>
        <stp>P</stp>
        <stp>0</stp>
        <stp>IR</stp>
        <stp>BONDAVG64548</stp>
        <stp>채권그룹</stp>
        <stp/>
        <stp/>
        <tr r="P1410" s="3"/>
      </tp>
      <tp t="s">
        <v/>
        <stp/>
        <stp>P</stp>
        <stp>0</stp>
        <stp>IR</stp>
        <stp>BONDAVG64595</stp>
        <stp>채권그룹</stp>
        <stp/>
        <stp/>
        <tr r="P1422" s="3"/>
      </tp>
      <tp t="s">
        <v/>
        <stp/>
        <stp>P</stp>
        <stp>0</stp>
        <stp>IR</stp>
        <stp>BONDAVG64594</stp>
        <stp>채권그룹</stp>
        <stp/>
        <stp/>
        <tr r="P1421" s="3"/>
      </tp>
      <tp t="s">
        <v/>
        <stp/>
        <stp>P</stp>
        <stp>0</stp>
        <stp>IR</stp>
        <stp>BONDAVG64597</stp>
        <stp>채권그룹</stp>
        <stp/>
        <stp/>
        <tr r="P1424" s="3"/>
      </tp>
      <tp t="s">
        <v/>
        <stp/>
        <stp>P</stp>
        <stp>0</stp>
        <stp>IR</stp>
        <stp>BONDAVG64596</stp>
        <stp>채권그룹</stp>
        <stp/>
        <stp/>
        <tr r="P1423" s="3"/>
      </tp>
      <tp t="s">
        <v/>
        <stp/>
        <stp>P</stp>
        <stp>0</stp>
        <stp>IR</stp>
        <stp>BONDAVG64593</stp>
        <stp>채권그룹</stp>
        <stp/>
        <stp/>
        <tr r="P1420" s="3"/>
      </tp>
      <tp t="s">
        <v/>
        <stp/>
        <stp>P</stp>
        <stp>0</stp>
        <stp>IR</stp>
        <stp>BONDAVG64580</stp>
        <stp>채권그룹</stp>
        <stp/>
        <stp/>
        <tr r="P1419" s="3"/>
      </tp>
      <tp t="s">
        <v/>
        <stp/>
        <stp>P</stp>
        <stp>0</stp>
        <stp>IR</stp>
        <stp>BONDAVG54430</stp>
        <stp>채권그룹</stp>
        <stp/>
        <stp/>
        <tr r="P768" s="3"/>
      </tp>
      <tp t="s">
        <v/>
        <stp/>
        <stp>P</stp>
        <stp>0</stp>
        <stp>IR</stp>
        <stp>BONDAVG64432</stp>
        <stp>채권그룹</stp>
        <stp/>
        <stp/>
        <tr r="P1396" s="3"/>
      </tp>
      <tp t="s">
        <v/>
        <stp/>
        <stp>P</stp>
        <stp>0</stp>
        <stp>IR</stp>
        <stp>BONDAVG54428</stp>
        <stp>채권그룹</stp>
        <stp/>
        <stp/>
        <tr r="P766" s="3"/>
      </tp>
      <tp t="s">
        <v/>
        <stp/>
        <stp>P</stp>
        <stp>0</stp>
        <stp>IR</stp>
        <stp>BONDAVG54429</stp>
        <stp>채권그룹</stp>
        <stp/>
        <stp/>
        <tr r="P767" s="3"/>
      </tp>
      <tp t="s">
        <v/>
        <stp/>
        <stp>P</stp>
        <stp>0</stp>
        <stp>IR</stp>
        <stp>BONDAVG64425</stp>
        <stp>채권그룹</stp>
        <stp/>
        <stp/>
        <tr r="P1394" s="3"/>
      </tp>
      <tp t="s">
        <v/>
        <stp/>
        <stp>P</stp>
        <stp>0</stp>
        <stp>IR</stp>
        <stp>BONDAVG54427</stp>
        <stp>채권그룹</stp>
        <stp/>
        <stp/>
        <tr r="P765" s="3"/>
      </tp>
      <tp t="s">
        <v/>
        <stp/>
        <stp>P</stp>
        <stp>0</stp>
        <stp>IR</stp>
        <stp>BONDAVG64424</stp>
        <stp>채권그룹</stp>
        <stp/>
        <stp/>
        <tr r="P1393" s="3"/>
      </tp>
      <tp t="s">
        <v/>
        <stp/>
        <stp>P</stp>
        <stp>0</stp>
        <stp>IR</stp>
        <stp>BONDAVG64427</stp>
        <stp>채권그룹</stp>
        <stp/>
        <stp/>
        <tr r="P1395" s="3"/>
      </tp>
      <tp t="s">
        <v/>
        <stp/>
        <stp>P</stp>
        <stp>0</stp>
        <stp>IR</stp>
        <stp>BONDAVG64421</stp>
        <stp>채권그룹</stp>
        <stp/>
        <stp/>
        <tr r="P1390" s="3"/>
      </tp>
      <tp t="s">
        <v/>
        <stp/>
        <stp>P</stp>
        <stp>0</stp>
        <stp>IR</stp>
        <stp>BONDAVG64423</stp>
        <stp>채권그룹</stp>
        <stp/>
        <stp/>
        <tr r="P1392" s="3"/>
      </tp>
      <tp t="s">
        <v/>
        <stp/>
        <stp>P</stp>
        <stp>0</stp>
        <stp>IR</stp>
        <stp>BONDAVG44420</stp>
        <stp>채권그룹</stp>
        <stp/>
        <stp/>
        <tr r="P509" s="3"/>
      </tp>
      <tp t="s">
        <v/>
        <stp/>
        <stp>P</stp>
        <stp>0</stp>
        <stp>IR</stp>
        <stp>BONDAVG64422</stp>
        <stp>채권그룹</stp>
        <stp/>
        <stp/>
        <tr r="P1391" s="3"/>
      </tp>
      <tp t="s">
        <v/>
        <stp/>
        <stp>P</stp>
        <stp>0</stp>
        <stp>IR</stp>
        <stp>BONDAVG64403</stp>
        <stp>채권그룹</stp>
        <stp/>
        <stp/>
        <tr r="P1389" s="3"/>
      </tp>
      <tp t="s">
        <v/>
        <stp/>
        <stp>P</stp>
        <stp>0</stp>
        <stp>IR</stp>
        <stp>BONDAVG64461</stp>
        <stp>채권그룹</stp>
        <stp/>
        <stp/>
        <tr r="P1402" s="3"/>
      </tp>
      <tp t="s">
        <v/>
        <stp/>
        <stp>P</stp>
        <stp>0</stp>
        <stp>IR</stp>
        <stp>BONDAVG64460</stp>
        <stp>채권그룹</stp>
        <stp/>
        <stp/>
        <tr r="P1401" s="3"/>
      </tp>
      <tp t="s">
        <v/>
        <stp/>
        <stp>P</stp>
        <stp>0</stp>
        <stp>IR</stp>
        <stp>BONDAVG64462</stp>
        <stp>채권그룹</stp>
        <stp/>
        <stp/>
        <tr r="P1403" s="3"/>
      </tp>
      <tp t="s">
        <v/>
        <stp/>
        <stp>P</stp>
        <stp>0</stp>
        <stp>IR</stp>
        <stp>BONDAVG64459</stp>
        <stp>채권그룹</stp>
        <stp/>
        <stp/>
        <tr r="P1400" s="3"/>
      </tp>
      <tp t="s">
        <v/>
        <stp/>
        <stp>P</stp>
        <stp>0</stp>
        <stp>IR</stp>
        <stp>BONDAVG64458</stp>
        <stp>채권그룹</stp>
        <stp/>
        <stp/>
        <tr r="P1399" s="3"/>
      </tp>
      <tp t="s">
        <v/>
        <stp/>
        <stp>P</stp>
        <stp>0</stp>
        <stp>IR</stp>
        <stp>BONDAVG64457</stp>
        <stp>채권그룹</stp>
        <stp/>
        <stp/>
        <tr r="P1398" s="3"/>
      </tp>
      <tp t="s">
        <v/>
        <stp/>
        <stp>P</stp>
        <stp>0</stp>
        <stp>IR</stp>
        <stp>BONDAVG64456</stp>
        <stp>채권그룹</stp>
        <stp/>
        <stp/>
        <tr r="P1397" s="3"/>
      </tp>
      <tp t="s">
        <v xml:space="preserve"> </v>
        <stp/>
        <stp>P</stp>
        <stp>0</stp>
        <stp>IR</stp>
        <stp>BONDAVG64480</stp>
        <stp>채권그룹</stp>
        <stp/>
        <stp/>
        <tr r="P1404" s="3"/>
      </tp>
      <tp t="s">
        <v>공모/무보증AA0</v>
        <stp/>
        <stp>P</stp>
        <stp>0</stp>
        <stp>IR</stp>
        <stp>BONDAVG04484</stp>
        <stp>채권그룹</stp>
        <stp/>
        <stp/>
        <tr r="F188" s="1"/>
        <tr r="P243" s="3"/>
      </tp>
      <tp t="s">
        <v/>
        <stp/>
        <stp>P</stp>
        <stp>0</stp>
        <stp>IR</stp>
        <stp>BONDAVG54738</stp>
        <stp>채권그룹</stp>
        <stp/>
        <stp/>
        <tr r="P776" s="3"/>
      </tp>
      <tp t="s">
        <v/>
        <stp/>
        <stp>P</stp>
        <stp>0</stp>
        <stp>IR</stp>
        <stp>BONDAVG54739</stp>
        <stp>채권그룹</stp>
        <stp/>
        <stp/>
        <tr r="P777" s="3"/>
      </tp>
      <tp t="s">
        <v/>
        <stp/>
        <stp>P</stp>
        <stp>0</stp>
        <stp>IR</stp>
        <stp>BONDAVG54736</stp>
        <stp>채권그룹</stp>
        <stp/>
        <stp/>
        <tr r="P774" s="3"/>
      </tp>
      <tp t="s">
        <v/>
        <stp/>
        <stp>P</stp>
        <stp>0</stp>
        <stp>IR</stp>
        <stp>BONDAVG54737</stp>
        <stp>채권그룹</stp>
        <stp/>
        <stp/>
        <tr r="P775" s="3"/>
      </tp>
      <tp t="s">
        <v/>
        <stp/>
        <stp>P</stp>
        <stp>0</stp>
        <stp>IR</stp>
        <stp>BONDAVG44734</stp>
        <stp>채권그룹</stp>
        <stp/>
        <stp/>
        <tr r="P512" s="3"/>
      </tp>
      <tp t="s">
        <v/>
        <stp/>
        <stp>P</stp>
        <stp>0</stp>
        <stp>IR</stp>
        <stp>BONDAVG44733</stp>
        <stp>채권그룹</stp>
        <stp/>
        <stp/>
        <tr r="P511" s="3"/>
      </tp>
      <tp t="s">
        <v>공모/무보증A+</v>
        <stp/>
        <stp>P</stp>
        <stp>0</stp>
        <stp>IR</stp>
        <stp>BONDAVG14723</stp>
        <stp>채권그룹</stp>
        <stp/>
        <stp/>
        <tr r="F257" s="1"/>
        <tr r="P339" s="3"/>
      </tp>
      <tp t="s">
        <v/>
        <stp/>
        <stp>P</stp>
        <stp>0</stp>
        <stp>IR</stp>
        <stp>BONDAVG44726</stp>
        <stp>채권그룹</stp>
        <stp/>
        <stp/>
        <tr r="P510" s="3"/>
      </tp>
      <tp t="s">
        <v>공사/공단채AAA</v>
        <stp/>
        <stp>P</stp>
        <stp>0</stp>
        <stp>IR</stp>
        <stp>BONDAVG14727</stp>
        <stp>채권그룹</stp>
        <stp/>
        <stp/>
        <tr r="F258" s="1"/>
        <tr r="P340" s="3"/>
      </tp>
      <tp t="s">
        <v/>
        <stp/>
        <stp>P</stp>
        <stp>0</stp>
        <stp>IR</stp>
        <stp>BONDAVG64713</stp>
        <stp>채권그룹</stp>
        <stp/>
        <stp/>
        <tr r="P1430" s="3"/>
      </tp>
      <tp t="s">
        <v/>
        <stp/>
        <stp>P</stp>
        <stp>0</stp>
        <stp>IR</stp>
        <stp>BONDAVG64712</stp>
        <stp>채권그룹</stp>
        <stp/>
        <stp/>
        <tr r="P1429" s="3"/>
      </tp>
      <tp t="s">
        <v/>
        <stp/>
        <stp>P</stp>
        <stp>0</stp>
        <stp>IR</stp>
        <stp>BONDAVG64704</stp>
        <stp>채권그룹</stp>
        <stp/>
        <stp/>
        <tr r="P1428" s="3"/>
      </tp>
      <tp t="s">
        <v/>
        <stp/>
        <stp>P</stp>
        <stp>0</stp>
        <stp>IR</stp>
        <stp>BONDAVG54701</stp>
        <stp>채권그룹</stp>
        <stp/>
        <stp/>
        <tr r="P773" s="3"/>
      </tp>
      <tp t="s">
        <v/>
        <stp/>
        <stp>P</stp>
        <stp>0</stp>
        <stp>IR</stp>
        <stp>BONDAVG64765</stp>
        <stp>채권그룹</stp>
        <stp/>
        <stp/>
        <tr r="P1433" s="3"/>
      </tp>
      <tp t="s">
        <v/>
        <stp/>
        <stp>P</stp>
        <stp>0</stp>
        <stp>IR</stp>
        <stp>BONDAVG54765</stp>
        <stp>채권그룹</stp>
        <stp/>
        <stp/>
        <tr r="P778" s="3"/>
      </tp>
      <tp t="s">
        <v/>
        <stp/>
        <stp>P</stp>
        <stp>0</stp>
        <stp>IR</stp>
        <stp>BONDAVG44761</stp>
        <stp>채권그룹</stp>
        <stp/>
        <stp/>
        <tr r="P513" s="3"/>
      </tp>
      <tp t="s">
        <v/>
        <stp/>
        <stp>P</stp>
        <stp>0</stp>
        <stp>IR</stp>
        <stp>BONDAVG64758</stp>
        <stp>채권그룹</stp>
        <stp/>
        <stp/>
        <tr r="P1432" s="3"/>
      </tp>
      <tp t="s">
        <v>공모/무보증A-</v>
        <stp/>
        <stp>P</stp>
        <stp>0</stp>
        <stp>IR</stp>
        <stp>BONDAVG64755</stp>
        <stp>채권그룹</stp>
        <stp/>
        <stp/>
        <tr r="F353" s="1"/>
        <tr r="P1431" s="3"/>
      </tp>
      <tp t="s">
        <v/>
        <stp/>
        <stp>P</stp>
        <stp>0</stp>
        <stp>IR</stp>
        <stp>BONDAVG64756</stp>
        <stp>채권그룹</stp>
        <stp/>
        <stp/>
        <tr r="P6853" s="3"/>
      </tp>
      <tp t="s">
        <v/>
        <stp/>
        <stp>P</stp>
        <stp>0</stp>
        <stp>IR</stp>
        <stp>BONDAVG14631</stp>
        <stp>채권그룹</stp>
        <stp/>
        <stp/>
        <tr r="P338" s="3"/>
      </tp>
      <tp t="s">
        <v>공사/공단채AA0</v>
        <stp/>
        <stp>P</stp>
        <stp>0</stp>
        <stp>IR</stp>
        <stp>BONDAVG64605</stp>
        <stp>채권그룹</stp>
        <stp/>
        <stp/>
        <tr r="F352" s="1"/>
        <tr r="P1426" s="3"/>
      </tp>
      <tp t="s">
        <v/>
        <stp/>
        <stp>P</stp>
        <stp>0</stp>
        <stp>IR</stp>
        <stp>BONDAVG64601</stp>
        <stp>채권그룹</stp>
        <stp/>
        <stp/>
        <tr r="P1425" s="3"/>
      </tp>
      <tp t="s">
        <v/>
        <stp/>
        <stp>P</stp>
        <stp>0</stp>
        <stp>IR</stp>
        <stp>BONDAVGX4676</stp>
        <stp>채권그룹</stp>
        <stp/>
        <stp/>
        <tr r="P6572" s="3"/>
      </tp>
      <tp t="s">
        <v/>
        <stp/>
        <stp>P</stp>
        <stp>0</stp>
        <stp>IR</stp>
        <stp>BONDAVG64671</stp>
        <stp>채권그룹</stp>
        <stp/>
        <stp/>
        <tr r="P6852" s="3"/>
      </tp>
      <tp t="s">
        <v/>
        <stp/>
        <stp>P</stp>
        <stp>0</stp>
        <stp>IR</stp>
        <stp>BONDAVG44660</stp>
        <stp>채권그룹</stp>
        <stp/>
        <stp/>
        <tr r="P5017" s="3"/>
      </tp>
      <tp t="s">
        <v/>
        <stp/>
        <stp>P</stp>
        <stp>0</stp>
        <stp>IR</stp>
        <stp>BONDAVG64650</stp>
        <stp>채권그룹</stp>
        <stp/>
        <stp/>
        <tr r="P1427" s="3"/>
      </tp>
      <tp t="s">
        <v/>
        <stp/>
        <stp>P</stp>
        <stp>0</stp>
        <stp>IR</stp>
        <stp>BONDAVG64939</stp>
        <stp>채권그룹</stp>
        <stp/>
        <stp/>
        <tr r="P1451" s="3"/>
      </tp>
      <tp t="s">
        <v/>
        <stp/>
        <stp>P</stp>
        <stp>0</stp>
        <stp>IR</stp>
        <stp>BONDAVG64938</stp>
        <stp>채권그룹</stp>
        <stp/>
        <stp/>
        <tr r="P1450" s="3"/>
      </tp>
      <tp t="s">
        <v>공사/공단채AA+</v>
        <stp/>
        <stp>P</stp>
        <stp>0</stp>
        <stp>IR</stp>
        <stp>BONDAVG04932</stp>
        <stp>채권그룹</stp>
        <stp/>
        <stp/>
        <tr r="F190" s="1"/>
        <tr r="P245" s="3"/>
      </tp>
      <tp t="s">
        <v/>
        <stp/>
        <stp>P</stp>
        <stp>0</stp>
        <stp>IR</stp>
        <stp>BONDAVG64937</stp>
        <stp>채권그룹</stp>
        <stp/>
        <stp/>
        <tr r="P1449" s="3"/>
      </tp>
      <tp t="s">
        <v/>
        <stp/>
        <stp>P</stp>
        <stp>0</stp>
        <stp>IR</stp>
        <stp>BONDAVG64936</stp>
        <stp>채권그룹</stp>
        <stp/>
        <stp/>
        <tr r="P1448" s="3"/>
      </tp>
      <tp t="s">
        <v>공모/무보증AA0</v>
        <stp/>
        <stp>P</stp>
        <stp>0</stp>
        <stp>IR</stp>
        <stp>BONDAVG04934</stp>
        <stp>채권그룹</stp>
        <stp/>
        <stp/>
        <tr r="F191" s="1"/>
        <tr r="P246" s="3"/>
      </tp>
      <tp t="s">
        <v/>
        <stp/>
        <stp>P</stp>
        <stp>0</stp>
        <stp>IR</stp>
        <stp>BONDAVG44921</stp>
        <stp>채권그룹</stp>
        <stp/>
        <stp/>
        <tr r="P6794" s="3"/>
      </tp>
      <tp t="s">
        <v>공모/무보증A0</v>
        <stp/>
        <stp>P</stp>
        <stp>0</stp>
        <stp>IR</stp>
        <stp>BONDAVG44919</stp>
        <stp>채권그룹</stp>
        <stp/>
        <stp/>
        <tr r="F301" s="1"/>
        <tr r="P515" s="3"/>
      </tp>
      <tp t="s">
        <v/>
        <stp/>
        <stp>P</stp>
        <stp>0</stp>
        <stp>IR</stp>
        <stp>BONDAVG64910</stp>
        <stp>채권그룹</stp>
        <stp/>
        <stp/>
        <tr r="P1447" s="3"/>
      </tp>
      <tp t="s">
        <v>공사/공단채AA+</v>
        <stp/>
        <stp>P</stp>
        <stp>0</stp>
        <stp>IR</stp>
        <stp>BONDAVG04908</stp>
        <stp>채권그룹</stp>
        <stp/>
        <stp/>
        <tr r="F189" s="1"/>
        <tr r="P244" s="3"/>
      </tp>
      <tp t="s">
        <v/>
        <stp/>
        <stp>P</stp>
        <stp>0</stp>
        <stp>IR</stp>
        <stp>BONDAVG44906</stp>
        <stp>채권그룹</stp>
        <stp/>
        <stp/>
        <tr r="P514" s="3"/>
      </tp>
      <tp t="s">
        <v/>
        <stp/>
        <stp>P</stp>
        <stp>0</stp>
        <stp>IR</stp>
        <stp>BONDAVG54979</stp>
        <stp>채권그룹</stp>
        <stp/>
        <stp/>
        <tr r="P780" s="3"/>
      </tp>
      <tp t="s">
        <v>공모/무보증A+</v>
        <stp/>
        <stp>P</stp>
        <stp>0</stp>
        <stp>IR</stp>
        <stp>BONDAVG04971</stp>
        <stp>채권그룹</stp>
        <stp/>
        <stp/>
        <tr r="F192" s="1"/>
        <tr r="P247" s="3"/>
      </tp>
      <tp t="s">
        <v/>
        <stp/>
        <stp>P</stp>
        <stp>0</stp>
        <stp>IR</stp>
        <stp>BONDAVG64960</stp>
        <stp>채권그룹</stp>
        <stp/>
        <stp/>
        <tr r="P1454" s="3"/>
      </tp>
      <tp t="s">
        <v xml:space="preserve"> </v>
        <stp/>
        <stp>P</stp>
        <stp>0</stp>
        <stp>IR</stp>
        <stp>BONDAVG04952</stp>
        <stp>채권그룹</stp>
        <stp/>
        <stp/>
        <tr r="P4915" s="3"/>
      </tp>
      <tp t="s">
        <v xml:space="preserve"> </v>
        <stp/>
        <stp>P</stp>
        <stp>0</stp>
        <stp>IR</stp>
        <stp>BONDAVG14953</stp>
        <stp>채권그룹</stp>
        <stp/>
        <stp/>
        <tr r="P4983" s="3"/>
      </tp>
      <tp t="s">
        <v>공사/공단채정부보증</v>
        <stp/>
        <stp>P</stp>
        <stp>0</stp>
        <stp>IR</stp>
        <stp>BONDAVG14957</stp>
        <stp>채권그룹</stp>
        <stp/>
        <stp/>
        <tr r="F372" s="1"/>
        <tr r="P4984" s="3"/>
      </tp>
      <tp t="s">
        <v/>
        <stp/>
        <stp>P</stp>
        <stp>0</stp>
        <stp>IR</stp>
        <stp>BONDAVG64947</stp>
        <stp>채권그룹</stp>
        <stp/>
        <stp/>
        <tr r="P1453" s="3"/>
      </tp>
      <tp t="s">
        <v/>
        <stp/>
        <stp>P</stp>
        <stp>0</stp>
        <stp>IR</stp>
        <stp>BONDAVG64942</stp>
        <stp>채권그룹</stp>
        <stp/>
        <stp/>
        <tr r="P1452" s="3"/>
      </tp>
      <tp t="s">
        <v>공모/무보증AA+</v>
        <stp/>
        <stp>P</stp>
        <stp>0</stp>
        <stp>IR</stp>
        <stp>BONDAVG04998</stp>
        <stp>채권그룹</stp>
        <stp/>
        <stp/>
        <tr r="F193" s="1"/>
        <tr r="P248" s="3"/>
      </tp>
      <tp t="s">
        <v/>
        <stp/>
        <stp>P</stp>
        <stp>0</stp>
        <stp>IR</stp>
        <stp>BONDAVG54999</stp>
        <stp>채권그룹</stp>
        <stp/>
        <stp/>
        <tr r="P781" s="3"/>
      </tp>
      <tp t="s">
        <v/>
        <stp/>
        <stp>P</stp>
        <stp>0</stp>
        <stp>IR</stp>
        <stp>BONDAVG64989</stp>
        <stp>채권그룹</stp>
        <stp/>
        <stp/>
        <tr r="P1460" s="3"/>
      </tp>
      <tp t="s">
        <v/>
        <stp/>
        <stp>P</stp>
        <stp>0</stp>
        <stp>IR</stp>
        <stp>BONDAVG64988</stp>
        <stp>채권그룹</stp>
        <stp/>
        <stp/>
        <tr r="P1459" s="3"/>
      </tp>
      <tp t="s">
        <v/>
        <stp/>
        <stp>P</stp>
        <stp>0</stp>
        <stp>IR</stp>
        <stp>BONDAVG64985</stp>
        <stp>채권그룹</stp>
        <stp/>
        <stp/>
        <tr r="P1456" s="3"/>
      </tp>
      <tp t="s">
        <v/>
        <stp/>
        <stp>P</stp>
        <stp>0</stp>
        <stp>IR</stp>
        <stp>BONDAVG64984</stp>
        <stp>채권그룹</stp>
        <stp/>
        <stp/>
        <tr r="P1455" s="3"/>
      </tp>
      <tp t="s">
        <v/>
        <stp/>
        <stp>P</stp>
        <stp>0</stp>
        <stp>IR</stp>
        <stp>BONDAVG64987</stp>
        <stp>채권그룹</stp>
        <stp/>
        <stp/>
        <tr r="P1458" s="3"/>
      </tp>
      <tp t="s">
        <v/>
        <stp/>
        <stp>P</stp>
        <stp>0</stp>
        <stp>IR</stp>
        <stp>BONDAVG64986</stp>
        <stp>채권그룹</stp>
        <stp/>
        <stp/>
        <tr r="P1457" s="3"/>
      </tp>
      <tp t="s">
        <v/>
        <stp/>
        <stp>P</stp>
        <stp>0</stp>
        <stp>IR</stp>
        <stp>BONDAVG64834</stp>
        <stp>채권그룹</stp>
        <stp/>
        <stp/>
        <tr r="P1438" s="3"/>
      </tp>
      <tp t="s">
        <v/>
        <stp/>
        <stp>P</stp>
        <stp>0</stp>
        <stp>IR</stp>
        <stp>BONDAVG04830</stp>
        <stp>채권그룹</stp>
        <stp/>
        <stp/>
        <tr r="P4913" s="3"/>
      </tp>
      <tp t="s">
        <v/>
        <stp/>
        <stp>P</stp>
        <stp>0</stp>
        <stp>IR</stp>
        <stp>BONDAVG04826</stp>
        <stp>채권그룹</stp>
        <stp/>
        <stp/>
        <tr r="P4912" s="3"/>
      </tp>
      <tp t="s">
        <v/>
        <stp/>
        <stp>P</stp>
        <stp>0</stp>
        <stp>IR</stp>
        <stp>BONDAVG64823</stp>
        <stp>채권그룹</stp>
        <stp/>
        <stp/>
        <tr r="P1437" s="3"/>
      </tp>
      <tp t="s">
        <v/>
        <stp/>
        <stp>P</stp>
        <stp>0</stp>
        <stp>IR</stp>
        <stp>BONDAVG64815</stp>
        <stp>채권그룹</stp>
        <stp/>
        <stp/>
        <tr r="P1435" s="3"/>
      </tp>
      <tp t="s">
        <v/>
        <stp/>
        <stp>P</stp>
        <stp>0</stp>
        <stp>IR</stp>
        <stp>BONDAVG64814</stp>
        <stp>채권그룹</stp>
        <stp/>
        <stp/>
        <tr r="P1434" s="3"/>
      </tp>
      <tp t="s">
        <v/>
        <stp/>
        <stp>P</stp>
        <stp>0</stp>
        <stp>IR</stp>
        <stp>BONDAVG64816</stp>
        <stp>채권그룹</stp>
        <stp/>
        <stp/>
        <tr r="P1436" s="3"/>
      </tp>
      <tp t="s">
        <v>공모/무보증A+</v>
        <stp/>
        <stp>P</stp>
        <stp>0</stp>
        <stp>IR</stp>
        <stp>BONDAVG54872</stp>
        <stp>채권그룹</stp>
        <stp/>
        <stp/>
        <tr r="F326" s="1"/>
        <tr r="P779" s="3"/>
      </tp>
      <tp t="s">
        <v/>
        <stp/>
        <stp>P</stp>
        <stp>0</stp>
        <stp>IR</stp>
        <stp>BONDAVG64869</stp>
        <stp>채권그룹</stp>
        <stp/>
        <stp/>
        <tr r="P1445" s="3"/>
      </tp>
      <tp t="s">
        <v/>
        <stp/>
        <stp>P</stp>
        <stp>0</stp>
        <stp>IR</stp>
        <stp>BONDAVG64868</stp>
        <stp>채권그룹</stp>
        <stp/>
        <stp/>
        <tr r="P1444" s="3"/>
      </tp>
      <tp t="s">
        <v/>
        <stp/>
        <stp>P</stp>
        <stp>0</stp>
        <stp>IR</stp>
        <stp>BONDAVG64865</stp>
        <stp>채권그룹</stp>
        <stp/>
        <stp/>
        <tr r="P1441" s="3"/>
      </tp>
      <tp t="s">
        <v/>
        <stp/>
        <stp>P</stp>
        <stp>0</stp>
        <stp>IR</stp>
        <stp>BONDAVG64864</stp>
        <stp>채권그룹</stp>
        <stp/>
        <stp/>
        <tr r="P1440" s="3"/>
      </tp>
      <tp t="s">
        <v/>
        <stp/>
        <stp>P</stp>
        <stp>0</stp>
        <stp>IR</stp>
        <stp>BONDAVG64867</stp>
        <stp>채권그룹</stp>
        <stp/>
        <stp/>
        <tr r="P1443" s="3"/>
      </tp>
      <tp t="s">
        <v/>
        <stp/>
        <stp>P</stp>
        <stp>0</stp>
        <stp>IR</stp>
        <stp>BONDAVG64866</stp>
        <stp>채권그룹</stp>
        <stp/>
        <stp/>
        <tr r="P1442" s="3"/>
      </tp>
      <tp t="s">
        <v/>
        <stp/>
        <stp>P</stp>
        <stp>0</stp>
        <stp>IR</stp>
        <stp>BONDAVG64863</stp>
        <stp>채권그룹</stp>
        <stp/>
        <stp/>
        <tr r="P1439" s="3"/>
      </tp>
      <tp t="s">
        <v/>
        <stp/>
        <stp>P</stp>
        <stp>0</stp>
        <stp>IR</stp>
        <stp>BONDAVG64884</stp>
        <stp>채권그룹</stp>
        <stp/>
        <stp/>
        <tr r="P1446" s="3"/>
      </tp>
      <tp t="s">
        <v/>
        <stp/>
        <stp>P</stp>
        <stp>0</stp>
        <stp>IR</stp>
        <stp>BONDAVG57136</stp>
        <stp>채권그룹</stp>
        <stp/>
        <stp/>
        <tr r="P857" s="3"/>
      </tp>
      <tp t="s">
        <v/>
        <stp/>
        <stp>P</stp>
        <stp>0</stp>
        <stp>IR</stp>
        <stp>BONDAVG67135</stp>
        <stp>채권그룹</stp>
        <stp/>
        <stp/>
        <tr r="P1737" s="3"/>
      </tp>
      <tp t="s">
        <v/>
        <stp/>
        <stp>P</stp>
        <stp>0</stp>
        <stp>IR</stp>
        <stp>BONDAVG57137</stp>
        <stp>채권그룹</stp>
        <stp/>
        <stp/>
        <tr r="P858" s="3"/>
      </tp>
      <tp t="s">
        <v/>
        <stp/>
        <stp>P</stp>
        <stp>0</stp>
        <stp>IR</stp>
        <stp>BONDAVG67134</stp>
        <stp>채권그룹</stp>
        <stp/>
        <stp/>
        <tr r="P1736" s="3"/>
      </tp>
      <tp t="s">
        <v/>
        <stp/>
        <stp>P</stp>
        <stp>0</stp>
        <stp>IR</stp>
        <stp>BONDAVG57135</stp>
        <stp>채권그룹</stp>
        <stp/>
        <stp/>
        <tr r="P856" s="3"/>
      </tp>
      <tp t="s">
        <v/>
        <stp/>
        <stp>P</stp>
        <stp>0</stp>
        <stp>IR</stp>
        <stp>BONDAVG67131</stp>
        <stp>채권그룹</stp>
        <stp/>
        <stp/>
        <tr r="P1733" s="3"/>
      </tp>
      <tp t="s">
        <v/>
        <stp/>
        <stp>P</stp>
        <stp>0</stp>
        <stp>IR</stp>
        <stp>BONDAVG67130</stp>
        <stp>채권그룹</stp>
        <stp/>
        <stp/>
        <tr r="P1732" s="3"/>
      </tp>
      <tp t="s">
        <v/>
        <stp/>
        <stp>P</stp>
        <stp>0</stp>
        <stp>IR</stp>
        <stp>BONDAVG67133</stp>
        <stp>채권그룹</stp>
        <stp/>
        <stp/>
        <tr r="P1735" s="3"/>
      </tp>
      <tp t="s">
        <v/>
        <stp/>
        <stp>P</stp>
        <stp>0</stp>
        <stp>IR</stp>
        <stp>BONDAVG67132</stp>
        <stp>채권그룹</stp>
        <stp/>
        <stp/>
        <tr r="P1734" s="3"/>
      </tp>
      <tp t="s">
        <v/>
        <stp/>
        <stp>P</stp>
        <stp>0</stp>
        <stp>IR</stp>
        <stp>BONDAVG67129</stp>
        <stp>채권그룹</stp>
        <stp/>
        <stp/>
        <tr r="P1731" s="3"/>
      </tp>
      <tp t="s">
        <v/>
        <stp/>
        <stp>P</stp>
        <stp>0</stp>
        <stp>IR</stp>
        <stp>BONDAVG67128</stp>
        <stp>채권그룹</stp>
        <stp/>
        <stp/>
        <tr r="P1730" s="3"/>
      </tp>
      <tp t="s">
        <v/>
        <stp/>
        <stp>P</stp>
        <stp>0</stp>
        <stp>IR</stp>
        <stp>BONDAVG67125</stp>
        <stp>채권그룹</stp>
        <stp/>
        <stp/>
        <tr r="P1727" s="3"/>
      </tp>
      <tp t="s">
        <v/>
        <stp/>
        <stp>P</stp>
        <stp>0</stp>
        <stp>IR</stp>
        <stp>BONDAVG67127</stp>
        <stp>채권그룹</stp>
        <stp/>
        <stp/>
        <tr r="P1729" s="3"/>
      </tp>
      <tp t="s">
        <v/>
        <stp/>
        <stp>P</stp>
        <stp>0</stp>
        <stp>IR</stp>
        <stp>BONDAVG67126</stp>
        <stp>채권그룹</stp>
        <stp/>
        <stp/>
        <tr r="P1728" s="3"/>
      </tp>
      <tp t="s">
        <v/>
        <stp/>
        <stp>P</stp>
        <stp>0</stp>
        <stp>IR</stp>
        <stp>BONDAVG57122</stp>
        <stp>채권그룹</stp>
        <stp/>
        <stp/>
        <tr r="P6831" s="3"/>
      </tp>
      <tp t="s">
        <v/>
        <stp/>
        <stp>P</stp>
        <stp>0</stp>
        <stp>IR</stp>
        <stp>BONDAVG47107</stp>
        <stp>채권그룹</stp>
        <stp/>
        <stp/>
        <tr r="P6801" s="3"/>
      </tp>
      <tp t="s">
        <v>공모/무보증A0</v>
        <stp/>
        <stp>P</stp>
        <stp>0</stp>
        <stp>IR</stp>
        <stp>BONDAVG47104</stp>
        <stp>채권그룹</stp>
        <stp/>
        <stp/>
        <tr r="F310" s="1"/>
        <tr r="P549" s="3"/>
      </tp>
      <tp t="s">
        <v/>
        <stp/>
        <stp>P</stp>
        <stp>0</stp>
        <stp>IR</stp>
        <stp>BONDAVG67179</stp>
        <stp>채권그룹</stp>
        <stp/>
        <stp/>
        <tr r="P1751" s="3"/>
      </tp>
      <tp t="s">
        <v/>
        <stp/>
        <stp>P</stp>
        <stp>0</stp>
        <stp>IR</stp>
        <stp>BONDAVG67178</stp>
        <stp>채권그룹</stp>
        <stp/>
        <stp/>
        <tr r="P1750" s="3"/>
      </tp>
      <tp t="s">
        <v/>
        <stp/>
        <stp>P</stp>
        <stp>0</stp>
        <stp>IR</stp>
        <stp>BONDAVG67175</stp>
        <stp>채권그룹</stp>
        <stp/>
        <stp/>
        <tr r="P1747" s="3"/>
      </tp>
      <tp t="s">
        <v/>
        <stp/>
        <stp>P</stp>
        <stp>0</stp>
        <stp>IR</stp>
        <stp>BONDAVG47176</stp>
        <stp>채권그룹</stp>
        <stp/>
        <stp/>
        <tr r="P550" s="3"/>
      </tp>
      <tp t="s">
        <v/>
        <stp/>
        <stp>P</stp>
        <stp>0</stp>
        <stp>IR</stp>
        <stp>BONDAVG67174</stp>
        <stp>채권그룹</stp>
        <stp/>
        <stp/>
        <tr r="P1746" s="3"/>
      </tp>
      <tp t="s">
        <v/>
        <stp/>
        <stp>P</stp>
        <stp>0</stp>
        <stp>IR</stp>
        <stp>BONDAVG67177</stp>
        <stp>채권그룹</stp>
        <stp/>
        <stp/>
        <tr r="P1749" s="3"/>
      </tp>
      <tp t="s">
        <v/>
        <stp/>
        <stp>P</stp>
        <stp>0</stp>
        <stp>IR</stp>
        <stp>BONDAVG67176</stp>
        <stp>채권그룹</stp>
        <stp/>
        <stp/>
        <tr r="P1748" s="3"/>
      </tp>
      <tp t="s">
        <v/>
        <stp/>
        <stp>P</stp>
        <stp>0</stp>
        <stp>IR</stp>
        <stp>BONDAVG67171</stp>
        <stp>채권그룹</stp>
        <stp/>
        <stp/>
        <tr r="P1743" s="3"/>
      </tp>
      <tp t="s">
        <v/>
        <stp/>
        <stp>P</stp>
        <stp>0</stp>
        <stp>IR</stp>
        <stp>BONDAVG67170</stp>
        <stp>채권그룹</stp>
        <stp/>
        <stp/>
        <tr r="P1742" s="3"/>
      </tp>
      <tp t="s">
        <v/>
        <stp/>
        <stp>P</stp>
        <stp>0</stp>
        <stp>IR</stp>
        <stp>BONDAVG67173</stp>
        <stp>채권그룹</stp>
        <stp/>
        <stp/>
        <tr r="P1745" s="3"/>
      </tp>
      <tp t="s">
        <v/>
        <stp/>
        <stp>P</stp>
        <stp>0</stp>
        <stp>IR</stp>
        <stp>BONDAVG67172</stp>
        <stp>채권그룹</stp>
        <stp/>
        <stp/>
        <tr r="P1744" s="3"/>
      </tp>
      <tp t="s">
        <v/>
        <stp/>
        <stp>P</stp>
        <stp>0</stp>
        <stp>IR</stp>
        <stp>BONDAVG67169</stp>
        <stp>채권그룹</stp>
        <stp/>
        <stp/>
        <tr r="P1741" s="3"/>
      </tp>
      <tp t="s">
        <v/>
        <stp/>
        <stp>P</stp>
        <stp>0</stp>
        <stp>IR</stp>
        <stp>BONDAVG67168</stp>
        <stp>채권그룹</stp>
        <stp/>
        <stp/>
        <tr r="P1740" s="3"/>
      </tp>
      <tp t="s">
        <v/>
        <stp/>
        <stp>P</stp>
        <stp>0</stp>
        <stp>IR</stp>
        <stp>BONDAVG67167</stp>
        <stp>채권그룹</stp>
        <stp/>
        <stp/>
        <tr r="P1739" s="3"/>
      </tp>
      <tp t="s">
        <v/>
        <stp/>
        <stp>P</stp>
        <stp>0</stp>
        <stp>IR</stp>
        <stp>BONDAVG67147</stp>
        <stp>채권그룹</stp>
        <stp/>
        <stp/>
        <tr r="P1738" s="3"/>
      </tp>
      <tp t="s">
        <v/>
        <stp/>
        <stp>P</stp>
        <stp>0</stp>
        <stp>IR</stp>
        <stp>BONDAVG67188</stp>
        <stp>채권그룹</stp>
        <stp/>
        <stp/>
        <tr r="P1760" s="3"/>
      </tp>
      <tp t="s">
        <v/>
        <stp/>
        <stp>P</stp>
        <stp>0</stp>
        <stp>IR</stp>
        <stp>BONDAVG67185</stp>
        <stp>채권그룹</stp>
        <stp/>
        <stp/>
        <tr r="P1757" s="3"/>
      </tp>
      <tp t="s">
        <v/>
        <stp/>
        <stp>P</stp>
        <stp>0</stp>
        <stp>IR</stp>
        <stp>BONDAVG67184</stp>
        <stp>채권그룹</stp>
        <stp/>
        <stp/>
        <tr r="P1756" s="3"/>
      </tp>
      <tp t="s">
        <v/>
        <stp/>
        <stp>P</stp>
        <stp>0</stp>
        <stp>IR</stp>
        <stp>BONDAVG67187</stp>
        <stp>채권그룹</stp>
        <stp/>
        <stp/>
        <tr r="P1759" s="3"/>
      </tp>
      <tp t="s">
        <v/>
        <stp/>
        <stp>P</stp>
        <stp>0</stp>
        <stp>IR</stp>
        <stp>BONDAVG67186</stp>
        <stp>채권그룹</stp>
        <stp/>
        <stp/>
        <tr r="P1758" s="3"/>
      </tp>
      <tp t="s">
        <v/>
        <stp/>
        <stp>P</stp>
        <stp>0</stp>
        <stp>IR</stp>
        <stp>BONDAVG67181</stp>
        <stp>채권그룹</stp>
        <stp/>
        <stp/>
        <tr r="P1753" s="3"/>
      </tp>
      <tp t="s">
        <v/>
        <stp/>
        <stp>P</stp>
        <stp>0</stp>
        <stp>IR</stp>
        <stp>BONDAVG67180</stp>
        <stp>채권그룹</stp>
        <stp/>
        <stp/>
        <tr r="P1752" s="3"/>
      </tp>
      <tp t="s">
        <v/>
        <stp/>
        <stp>P</stp>
        <stp>0</stp>
        <stp>IR</stp>
        <stp>BONDAVG67183</stp>
        <stp>채권그룹</stp>
        <stp/>
        <stp/>
        <tr r="P1755" s="3"/>
      </tp>
      <tp t="s">
        <v/>
        <stp/>
        <stp>P</stp>
        <stp>0</stp>
        <stp>IR</stp>
        <stp>BONDAVG67182</stp>
        <stp>채권그룹</stp>
        <stp/>
        <stp/>
        <tr r="P1754" s="3"/>
      </tp>
      <tp t="s">
        <v/>
        <stp/>
        <stp>P</stp>
        <stp>0</stp>
        <stp>IR</stp>
        <stp>BONDAVGA7039</stp>
        <stp>채권그룹</stp>
        <stp/>
        <stp/>
        <tr r="P4626" s="3"/>
      </tp>
      <tp t="s">
        <v/>
        <stp/>
        <stp>P</stp>
        <stp>0</stp>
        <stp>IR</stp>
        <stp>BONDAVG57022</stp>
        <stp>채권그룹</stp>
        <stp/>
        <stp/>
        <tr r="P6830" s="3"/>
      </tp>
      <tp t="s">
        <v>기타금융채A-</v>
        <stp/>
        <stp>P</stp>
        <stp>0</stp>
        <stp>IR</stp>
        <stp>BONDAVG57020</stp>
        <stp>채권그룹</stp>
        <stp/>
        <stp/>
        <tr r="F338" s="1"/>
        <tr r="P855" s="3"/>
      </tp>
      <tp t="s">
        <v/>
        <stp/>
        <stp>P</stp>
        <stp>0</stp>
        <stp>IR</stp>
        <stp>BONDAVG67019</stp>
        <stp>채권그룹</stp>
        <stp/>
        <stp/>
        <tr r="P1723" s="3"/>
      </tp>
      <tp t="s">
        <v/>
        <stp/>
        <stp>P</stp>
        <stp>0</stp>
        <stp>IR</stp>
        <stp>BONDAVG57014</stp>
        <stp>채권그룹</stp>
        <stp/>
        <stp/>
        <tr r="P853" s="3"/>
      </tp>
      <tp t="s">
        <v/>
        <stp/>
        <stp>P</stp>
        <stp>0</stp>
        <stp>IR</stp>
        <stp>BONDAVG57015</stp>
        <stp>채권그룹</stp>
        <stp/>
        <stp/>
        <tr r="P854" s="3"/>
      </tp>
      <tp t="s">
        <v/>
        <stp/>
        <stp>P</stp>
        <stp>0</stp>
        <stp>IR</stp>
        <stp>BONDAVG57012</stp>
        <stp>채권그룹</stp>
        <stp/>
        <stp/>
        <tr r="P852" s="3"/>
      </tp>
      <tp t="s">
        <v/>
        <stp/>
        <stp>P</stp>
        <stp>0</stp>
        <stp>IR</stp>
        <stp>BONDAVG67011</stp>
        <stp>채권그룹</stp>
        <stp/>
        <stp/>
        <tr r="P1720" s="3"/>
      </tp>
      <tp t="s">
        <v/>
        <stp/>
        <stp>P</stp>
        <stp>0</stp>
        <stp>IR</stp>
        <stp>BONDAVG67010</stp>
        <stp>채권그룹</stp>
        <stp/>
        <stp/>
        <tr r="P1719" s="3"/>
      </tp>
      <tp t="s">
        <v/>
        <stp/>
        <stp>P</stp>
        <stp>0</stp>
        <stp>IR</stp>
        <stp>BONDAVG67013</stp>
        <stp>채권그룹</stp>
        <stp/>
        <stp/>
        <tr r="P1722" s="3"/>
      </tp>
      <tp t="s">
        <v/>
        <stp/>
        <stp>P</stp>
        <stp>0</stp>
        <stp>IR</stp>
        <stp>BONDAVG57011</stp>
        <stp>채권그룹</stp>
        <stp/>
        <stp/>
        <tr r="P851" s="3"/>
      </tp>
      <tp t="s">
        <v/>
        <stp/>
        <stp>P</stp>
        <stp>0</stp>
        <stp>IR</stp>
        <stp>BONDAVG67012</stp>
        <stp>채권그룹</stp>
        <stp/>
        <stp/>
        <tr r="P1721" s="3"/>
      </tp>
      <tp t="s">
        <v/>
        <stp/>
        <stp>P</stp>
        <stp>0</stp>
        <stp>IR</stp>
        <stp>BONDAVG67009</stp>
        <stp>채권그룹</stp>
        <stp/>
        <stp/>
        <tr r="P1718" s="3"/>
      </tp>
      <tp t="s">
        <v/>
        <stp/>
        <stp>P</stp>
        <stp>0</stp>
        <stp>IR</stp>
        <stp>BONDAVG67008</stp>
        <stp>채권그룹</stp>
        <stp/>
        <stp/>
        <tr r="P1717" s="3"/>
      </tp>
      <tp t="s">
        <v/>
        <stp/>
        <stp>P</stp>
        <stp>0</stp>
        <stp>IR</stp>
        <stp>BONDAVG67005</stp>
        <stp>채권그룹</stp>
        <stp/>
        <stp/>
        <tr r="P1714" s="3"/>
      </tp>
      <tp t="s">
        <v/>
        <stp/>
        <stp>P</stp>
        <stp>0</stp>
        <stp>IR</stp>
        <stp>BONDAVG67004</stp>
        <stp>채권그룹</stp>
        <stp/>
        <stp/>
        <tr r="P1713" s="3"/>
      </tp>
      <tp t="s">
        <v/>
        <stp/>
        <stp>P</stp>
        <stp>0</stp>
        <stp>IR</stp>
        <stp>BONDAVG67007</stp>
        <stp>채권그룹</stp>
        <stp/>
        <stp/>
        <tr r="P1716" s="3"/>
      </tp>
      <tp t="s">
        <v/>
        <stp/>
        <stp>P</stp>
        <stp>0</stp>
        <stp>IR</stp>
        <stp>BONDAVG67006</stp>
        <stp>채권그룹</stp>
        <stp/>
        <stp/>
        <tr r="P1715" s="3"/>
      </tp>
      <tp t="s">
        <v/>
        <stp/>
        <stp>P</stp>
        <stp>0</stp>
        <stp>IR</stp>
        <stp>BONDAVG67003</stp>
        <stp>채권그룹</stp>
        <stp/>
        <stp/>
        <tr r="P1712" s="3"/>
      </tp>
      <tp t="s">
        <v/>
        <stp/>
        <stp>P</stp>
        <stp>0</stp>
        <stp>IR</stp>
        <stp>BONDAVGA7084</stp>
        <stp>채권그룹</stp>
        <stp/>
        <stp/>
        <tr r="P4627" s="3"/>
      </tp>
      <tp t="s">
        <v>공모/무보증A+</v>
        <stp/>
        <stp>P</stp>
        <stp>0</stp>
        <stp>IR</stp>
        <stp>BONDAVG67084</stp>
        <stp>채권그룹</stp>
        <stp/>
        <stp/>
        <tr r="F363" s="1"/>
        <tr r="P1726" s="3"/>
      </tp>
      <tp t="s">
        <v/>
        <stp/>
        <stp>P</stp>
        <stp>0</stp>
        <stp>IR</stp>
        <stp>BONDAVG67081</stp>
        <stp>채권그룹</stp>
        <stp/>
        <stp/>
        <tr r="P1725" s="3"/>
      </tp>
      <tp t="s">
        <v/>
        <stp/>
        <stp>P</stp>
        <stp>0</stp>
        <stp>IR</stp>
        <stp>BONDAVG67080</stp>
        <stp>채권그룹</stp>
        <stp/>
        <stp/>
        <tr r="P1724" s="3"/>
      </tp>
      <tp t="s">
        <v/>
        <stp/>
        <stp>P</stp>
        <stp>0</stp>
        <stp>IR</stp>
        <stp>BONDAVG67329</stp>
        <stp>채권그룹</stp>
        <stp/>
        <stp/>
        <tr r="P1765" s="3"/>
      </tp>
      <tp t="s">
        <v/>
        <stp/>
        <stp>P</stp>
        <stp>0</stp>
        <stp>IR</stp>
        <stp>BONDAVG57325</stp>
        <stp>채권그룹</stp>
        <stp/>
        <stp/>
        <tr r="P864" s="3"/>
      </tp>
      <tp t="s">
        <v/>
        <stp/>
        <stp>P</stp>
        <stp>0</stp>
        <stp>IR</stp>
        <stp>BONDAVG67320</stp>
        <stp>채권그룹</stp>
        <stp/>
        <stp/>
        <tr r="P1764" s="3"/>
      </tp>
      <tp t="s">
        <v/>
        <stp/>
        <stp>P</stp>
        <stp>0</stp>
        <stp>IR</stp>
        <stp>BONDAVGA7315</stp>
        <stp>채권그룹</stp>
        <stp/>
        <stp/>
        <tr r="P4628" s="3"/>
      </tp>
      <tp t="s">
        <v>공모/무보증AA-</v>
        <stp/>
        <stp>P</stp>
        <stp>0</stp>
        <stp>IR</stp>
        <stp>BONDAVG47315</stp>
        <stp>채권그룹</stp>
        <stp/>
        <stp/>
        <tr r="F311" s="1"/>
        <tr r="P554" s="3"/>
      </tp>
      <tp t="s">
        <v/>
        <stp/>
        <stp>P</stp>
        <stp>0</stp>
        <stp>IR</stp>
        <stp>BONDAVG67310</stp>
        <stp>채권그룹</stp>
        <stp/>
        <stp/>
        <tr r="P6864" s="3"/>
      </tp>
      <tp t="s">
        <v/>
        <stp/>
        <stp>P</stp>
        <stp>0</stp>
        <stp>IR</stp>
        <stp>BONDAVG67304</stp>
        <stp>채권그룹</stp>
        <stp/>
        <stp/>
        <tr r="P1763" s="3"/>
      </tp>
      <tp t="s">
        <v/>
        <stp/>
        <stp>P</stp>
        <stp>0</stp>
        <stp>IR</stp>
        <stp>BONDAVG67375</stp>
        <stp>채권그룹</stp>
        <stp/>
        <stp/>
        <tr r="P1766" s="3"/>
      </tp>
      <tp t="s">
        <v/>
        <stp/>
        <stp>P</stp>
        <stp>0</stp>
        <stp>IR</stp>
        <stp>BONDAVG67376</stp>
        <stp>채권그룹</stp>
        <stp/>
        <stp/>
        <tr r="P1767" s="3"/>
      </tp>
      <tp t="s">
        <v/>
        <stp/>
        <stp>P</stp>
        <stp>0</stp>
        <stp>IR</stp>
        <stp>BONDAVG47361</stp>
        <stp>채권그룹</stp>
        <stp/>
        <stp/>
        <tr r="P6802" s="3"/>
      </tp>
      <tp t="s">
        <v/>
        <stp/>
        <stp>P</stp>
        <stp>0</stp>
        <stp>IR</stp>
        <stp>BONDAVG47348</stp>
        <stp>채권그룹</stp>
        <stp/>
        <stp/>
        <tr r="P557" s="3"/>
      </tp>
      <tp t="s">
        <v/>
        <stp/>
        <stp>P</stp>
        <stp>0</stp>
        <stp>IR</stp>
        <stp>BONDAVG47347</stp>
        <stp>채권그룹</stp>
        <stp/>
        <stp/>
        <tr r="P556" s="3"/>
      </tp>
      <tp t="s">
        <v/>
        <stp/>
        <stp>P</stp>
        <stp>0</stp>
        <stp>IR</stp>
        <stp>BONDAVG67345</stp>
        <stp>채권그룹</stp>
        <stp/>
        <stp/>
        <tr r="P6865" s="3"/>
      </tp>
      <tp t="s">
        <v/>
        <stp/>
        <stp>P</stp>
        <stp>0</stp>
        <stp>IR</stp>
        <stp>BONDAVG47346</stp>
        <stp>채권그룹</stp>
        <stp/>
        <stp/>
        <tr r="P555" s="3"/>
      </tp>
      <tp t="s">
        <v/>
        <stp/>
        <stp>P</stp>
        <stp>0</stp>
        <stp>IR</stp>
        <stp>BONDAVG57392</stp>
        <stp>채권그룹</stp>
        <stp/>
        <stp/>
        <tr r="P868" s="3"/>
      </tp>
      <tp t="s">
        <v/>
        <stp/>
        <stp>P</stp>
        <stp>0</stp>
        <stp>IR</stp>
        <stp>BONDAVG57390</stp>
        <stp>채권그룹</stp>
        <stp/>
        <stp/>
        <tr r="P866" s="3"/>
      </tp>
      <tp t="s">
        <v/>
        <stp/>
        <stp>P</stp>
        <stp>0</stp>
        <stp>IR</stp>
        <stp>BONDAVG57391</stp>
        <stp>채권그룹</stp>
        <stp/>
        <stp/>
        <tr r="P867" s="3"/>
      </tp>
      <tp t="s">
        <v/>
        <stp/>
        <stp>P</stp>
        <stp>0</stp>
        <stp>IR</stp>
        <stp>BONDAVG57389</stp>
        <stp>채권그룹</stp>
        <stp/>
        <stp/>
        <tr r="P865" s="3"/>
      </tp>
      <tp t="s">
        <v/>
        <stp/>
        <stp>P</stp>
        <stp>0</stp>
        <stp>IR</stp>
        <stp>BONDAVG67387</stp>
        <stp>채권그룹</stp>
        <stp/>
        <stp/>
        <tr r="P1768" s="3"/>
      </tp>
      <tp t="s">
        <v/>
        <stp/>
        <stp>P</stp>
        <stp>0</stp>
        <stp>IR</stp>
        <stp>BONDAVG67214</stp>
        <stp>채권그룹</stp>
        <stp/>
        <stp/>
        <tr r="P5079" s="3"/>
      </tp>
      <tp t="s">
        <v/>
        <stp/>
        <stp>P</stp>
        <stp>0</stp>
        <stp>IR</stp>
        <stp>BONDAVG67216</stp>
        <stp>채권그룹</stp>
        <stp/>
        <stp/>
        <tr r="P1761" s="3"/>
      </tp>
      <tp t="s">
        <v>공모/무보증AA-</v>
        <stp/>
        <stp>P</stp>
        <stp>0</stp>
        <stp>IR</stp>
        <stp>BONDAVG07267</stp>
        <stp>채권그룹</stp>
        <stp/>
        <stp/>
        <tr r="F211" s="1"/>
        <tr r="P268" s="3"/>
      </tp>
      <tp t="s">
        <v/>
        <stp/>
        <stp>P</stp>
        <stp>0</stp>
        <stp>IR</stp>
        <stp>BONDAVG57256</stp>
        <stp>채권그룹</stp>
        <stp/>
        <stp/>
        <tr r="P863" s="3"/>
      </tp>
      <tp t="s">
        <v/>
        <stp/>
        <stp>P</stp>
        <stp>0</stp>
        <stp>IR</stp>
        <stp>BONDAVG57254</stp>
        <stp>채권그룹</stp>
        <stp/>
        <stp/>
        <tr r="P861" s="3"/>
      </tp>
      <tp t="s">
        <v/>
        <stp/>
        <stp>P</stp>
        <stp>0</stp>
        <stp>IR</stp>
        <stp>BONDAVG57255</stp>
        <stp>채권그룹</stp>
        <stp/>
        <stp/>
        <tr r="P862" s="3"/>
      </tp>
      <tp t="s">
        <v/>
        <stp/>
        <stp>P</stp>
        <stp>0</stp>
        <stp>IR</stp>
        <stp>BONDAVG57252</stp>
        <stp>채권그룹</stp>
        <stp/>
        <stp/>
        <tr r="P859" s="3"/>
      </tp>
      <tp t="s">
        <v/>
        <stp/>
        <stp>P</stp>
        <stp>0</stp>
        <stp>IR</stp>
        <stp>BONDAVG57253</stp>
        <stp>채권그룹</stp>
        <stp/>
        <stp/>
        <tr r="P860" s="3"/>
      </tp>
      <tp t="s">
        <v/>
        <stp/>
        <stp>P</stp>
        <stp>0</stp>
        <stp>IR</stp>
        <stp>BONDAVG47249</stp>
        <stp>채권그룹</stp>
        <stp/>
        <stp/>
        <tr r="P553" s="3"/>
      </tp>
      <tp t="s">
        <v/>
        <stp/>
        <stp>P</stp>
        <stp>0</stp>
        <stp>IR</stp>
        <stp>BONDAVG47248</stp>
        <stp>채권그룹</stp>
        <stp/>
        <stp/>
        <tr r="P552" s="3"/>
      </tp>
      <tp t="s">
        <v/>
        <stp/>
        <stp>P</stp>
        <stp>0</stp>
        <stp>IR</stp>
        <stp>BONDAVG47247</stp>
        <stp>채권그룹</stp>
        <stp/>
        <stp/>
        <tr r="P551" s="3"/>
      </tp>
      <tp t="s">
        <v/>
        <stp/>
        <stp>P</stp>
        <stp>0</stp>
        <stp>IR</stp>
        <stp>BONDAVG67297</stp>
        <stp>채권그룹</stp>
        <stp/>
        <stp/>
        <tr r="P1762" s="3"/>
      </tp>
      <tp t="s">
        <v>공모/무보증A0</v>
        <stp/>
        <stp>P</stp>
        <stp>0</stp>
        <stp>IR</stp>
        <stp>BONDAVG17519</stp>
        <stp>채권그룹</stp>
        <stp/>
        <stp/>
        <tr r="F265" s="1"/>
        <tr r="P360" s="3"/>
      </tp>
      <tp t="s">
        <v/>
        <stp/>
        <stp>P</stp>
        <stp>0</stp>
        <stp>IR</stp>
        <stp>BONDAVG17514</stp>
        <stp>채권그룹</stp>
        <stp/>
        <stp/>
        <tr r="P359" s="3"/>
      </tp>
      <tp t="s">
        <v/>
        <stp/>
        <stp>P</stp>
        <stp>0</stp>
        <stp>IR</stp>
        <stp>BONDAVG67579</stp>
        <stp>채권그룹</stp>
        <stp/>
        <stp/>
        <tr r="P1804" s="3"/>
      </tp>
      <tp t="s">
        <v>공사/공단채AA0</v>
        <stp/>
        <stp>P</stp>
        <stp>0</stp>
        <stp>IR</stp>
        <stp>BONDAVG17577</stp>
        <stp>채권그룹</stp>
        <stp/>
        <stp/>
        <tr r="F266" s="1"/>
        <tr r="P361" s="3"/>
      </tp>
      <tp t="s">
        <v/>
        <stp/>
        <stp>P</stp>
        <stp>0</stp>
        <stp>IR</stp>
        <stp>BONDAVG47567</stp>
        <stp>채권그룹</stp>
        <stp/>
        <stp/>
        <tr r="P561" s="3"/>
      </tp>
      <tp t="s">
        <v/>
        <stp/>
        <stp>P</stp>
        <stp>0</stp>
        <stp>IR</stp>
        <stp>BONDAVG47566</stp>
        <stp>채권그룹</stp>
        <stp/>
        <stp/>
        <tr r="P560" s="3"/>
      </tp>
      <tp t="s">
        <v/>
        <stp/>
        <stp>P</stp>
        <stp>0</stp>
        <stp>IR</stp>
        <stp>BONDAVG67564</stp>
        <stp>채권그룹</stp>
        <stp/>
        <stp/>
        <tr r="P1803" s="3"/>
      </tp>
      <tp t="s">
        <v/>
        <stp/>
        <stp>P</stp>
        <stp>0</stp>
        <stp>IR</stp>
        <stp>BONDAVG47565</stp>
        <stp>채권그룹</stp>
        <stp/>
        <stp/>
        <tr r="P559" s="3"/>
      </tp>
      <tp t="s">
        <v/>
        <stp/>
        <stp>P</stp>
        <stp>0</stp>
        <stp>IR</stp>
        <stp>BONDAVG67561</stp>
        <stp>채권그룹</stp>
        <stp/>
        <stp/>
        <tr r="P1800" s="3"/>
      </tp>
      <tp t="s">
        <v/>
        <stp/>
        <stp>P</stp>
        <stp>0</stp>
        <stp>IR</stp>
        <stp>BONDAVG67560</stp>
        <stp>채권그룹</stp>
        <stp/>
        <stp/>
        <tr r="P1799" s="3"/>
      </tp>
      <tp t="s">
        <v/>
        <stp/>
        <stp>P</stp>
        <stp>0</stp>
        <stp>IR</stp>
        <stp>BONDAVG67563</stp>
        <stp>채권그룹</stp>
        <stp/>
        <stp/>
        <tr r="P1802" s="3"/>
      </tp>
      <tp t="s">
        <v/>
        <stp/>
        <stp>P</stp>
        <stp>0</stp>
        <stp>IR</stp>
        <stp>BONDAVG67562</stp>
        <stp>채권그룹</stp>
        <stp/>
        <stp/>
        <tr r="P1801" s="3"/>
      </tp>
      <tp t="s">
        <v/>
        <stp/>
        <stp>P</stp>
        <stp>0</stp>
        <stp>IR</stp>
        <stp>BONDAVG67559</stp>
        <stp>채권그룹</stp>
        <stp/>
        <stp/>
        <tr r="P1798" s="3"/>
      </tp>
      <tp t="s">
        <v/>
        <stp/>
        <stp>P</stp>
        <stp>0</stp>
        <stp>IR</stp>
        <stp>BONDAVG67558</stp>
        <stp>채권그룹</stp>
        <stp/>
        <stp/>
        <tr r="P1797" s="3"/>
      </tp>
      <tp t="s">
        <v/>
        <stp/>
        <stp>P</stp>
        <stp>0</stp>
        <stp>IR</stp>
        <stp>BONDAVG67555</stp>
        <stp>채권그룹</stp>
        <stp/>
        <stp/>
        <tr r="P1794" s="3"/>
      </tp>
      <tp t="s">
        <v/>
        <stp/>
        <stp>P</stp>
        <stp>0</stp>
        <stp>IR</stp>
        <stp>BONDAVG67554</stp>
        <stp>채권그룹</stp>
        <stp/>
        <stp/>
        <tr r="P1793" s="3"/>
      </tp>
      <tp t="s">
        <v/>
        <stp/>
        <stp>P</stp>
        <stp>0</stp>
        <stp>IR</stp>
        <stp>BONDAVG67557</stp>
        <stp>채권그룹</stp>
        <stp/>
        <stp/>
        <tr r="P1796" s="3"/>
      </tp>
      <tp t="s">
        <v/>
        <stp/>
        <stp>P</stp>
        <stp>0</stp>
        <stp>IR</stp>
        <stp>BONDAVG67556</stp>
        <stp>채권그룹</stp>
        <stp/>
        <stp/>
        <tr r="P1795" s="3"/>
      </tp>
      <tp t="s">
        <v/>
        <stp/>
        <stp>P</stp>
        <stp>0</stp>
        <stp>IR</stp>
        <stp>BONDAVG67553</stp>
        <stp>채권그룹</stp>
        <stp/>
        <stp/>
        <tr r="P1792" s="3"/>
      </tp>
      <tp t="s">
        <v/>
        <stp/>
        <stp>P</stp>
        <stp>0</stp>
        <stp>IR</stp>
        <stp>BONDAVG67599</stp>
        <stp>채권그룹</stp>
        <stp/>
        <stp/>
        <tr r="P1809" s="3"/>
      </tp>
      <tp t="s">
        <v/>
        <stp/>
        <stp>P</stp>
        <stp>0</stp>
        <stp>IR</stp>
        <stp>BONDAVG67598</stp>
        <stp>채권그룹</stp>
        <stp/>
        <stp/>
        <tr r="P1808" s="3"/>
      </tp>
      <tp t="s">
        <v/>
        <stp/>
        <stp>P</stp>
        <stp>0</stp>
        <stp>IR</stp>
        <stp>BONDAVG67597</stp>
        <stp>채권그룹</stp>
        <stp/>
        <stp/>
        <tr r="P1807" s="3"/>
      </tp>
      <tp t="s">
        <v/>
        <stp/>
        <stp>P</stp>
        <stp>0</stp>
        <stp>IR</stp>
        <stp>BONDAVG67596</stp>
        <stp>채권그룹</stp>
        <stp/>
        <stp/>
        <tr r="P1806" s="3"/>
      </tp>
      <tp t="s">
        <v/>
        <stp/>
        <stp>P</stp>
        <stp>0</stp>
        <stp>IR</stp>
        <stp>BONDAVG67588</stp>
        <stp>채권그룹</stp>
        <stp/>
        <stp/>
        <tr r="P1805" s="3"/>
      </tp>
      <tp t="s">
        <v/>
        <stp/>
        <stp>P</stp>
        <stp>0</stp>
        <stp>IR</stp>
        <stp>BONDAVG67439</stp>
        <stp>채권그룹</stp>
        <stp/>
        <stp/>
        <tr r="P1778" s="3"/>
      </tp>
      <tp t="s">
        <v/>
        <stp/>
        <stp>P</stp>
        <stp>0</stp>
        <stp>IR</stp>
        <stp>BONDAVG67438</stp>
        <stp>채권그룹</stp>
        <stp/>
        <stp/>
        <tr r="P1777" s="3"/>
      </tp>
      <tp t="s">
        <v/>
        <stp/>
        <stp>P</stp>
        <stp>0</stp>
        <stp>IR</stp>
        <stp>BONDAVG67435</stp>
        <stp>채권그룹</stp>
        <stp/>
        <stp/>
        <tr r="P1774" s="3"/>
      </tp>
      <tp t="s">
        <v>공모/무보증A0</v>
        <stp/>
        <stp>P</stp>
        <stp>0</stp>
        <stp>IR</stp>
        <stp>BONDAVG47436</stp>
        <stp>채권그룹</stp>
        <stp/>
        <stp/>
        <tr r="F312" s="1"/>
        <tr r="P558" s="3"/>
      </tp>
      <tp t="s">
        <v/>
        <stp/>
        <stp>P</stp>
        <stp>0</stp>
        <stp>IR</stp>
        <stp>BONDAVG67434</stp>
        <stp>채권그룹</stp>
        <stp/>
        <stp/>
        <tr r="P1773" s="3"/>
      </tp>
      <tp t="s">
        <v/>
        <stp/>
        <stp>P</stp>
        <stp>0</stp>
        <stp>IR</stp>
        <stp>BONDAVG67437</stp>
        <stp>채권그룹</stp>
        <stp/>
        <stp/>
        <tr r="P1776" s="3"/>
      </tp>
      <tp t="s">
        <v/>
        <stp/>
        <stp>P</stp>
        <stp>0</stp>
        <stp>IR</stp>
        <stp>BONDAVG67436</stp>
        <stp>채권그룹</stp>
        <stp/>
        <stp/>
        <tr r="P1775" s="3"/>
      </tp>
      <tp t="s">
        <v/>
        <stp/>
        <stp>P</stp>
        <stp>0</stp>
        <stp>IR</stp>
        <stp>BONDAVG67431</stp>
        <stp>채권그룹</stp>
        <stp/>
        <stp/>
        <tr r="P1770" s="3"/>
      </tp>
      <tp t="s">
        <v/>
        <stp/>
        <stp>P</stp>
        <stp>0</stp>
        <stp>IR</stp>
        <stp>BONDAVG67433</stp>
        <stp>채권그룹</stp>
        <stp/>
        <stp/>
        <tr r="P1772" s="3"/>
      </tp>
      <tp t="s">
        <v/>
        <stp/>
        <stp>P</stp>
        <stp>0</stp>
        <stp>IR</stp>
        <stp>BONDAVG67432</stp>
        <stp>채권그룹</stp>
        <stp/>
        <stp/>
        <tr r="P1771" s="3"/>
      </tp>
      <tp t="s">
        <v/>
        <stp/>
        <stp>P</stp>
        <stp>0</stp>
        <stp>IR</stp>
        <stp>BONDAVG67400</stp>
        <stp>채권그룹</stp>
        <stp/>
        <stp/>
        <tr r="P1769" s="3"/>
      </tp>
      <tp t="s">
        <v/>
        <stp/>
        <stp>P</stp>
        <stp>0</stp>
        <stp>IR</stp>
        <stp>BONDAVG17479</stp>
        <stp>채권그룹</stp>
        <stp/>
        <stp/>
        <tr r="P6762" s="3"/>
      </tp>
      <tp t="s">
        <v/>
        <stp/>
        <stp>P</stp>
        <stp>0</stp>
        <stp>IR</stp>
        <stp>BONDAVG57472</stp>
        <stp>채권그룹</stp>
        <stp/>
        <stp/>
        <tr r="P5058" s="3"/>
      </tp>
      <tp t="s">
        <v/>
        <stp/>
        <stp>P</stp>
        <stp>0</stp>
        <stp>IR</stp>
        <stp>BONDAVG67471</stp>
        <stp>채권그룹</stp>
        <stp/>
        <stp/>
        <tr r="P1790" s="3"/>
      </tp>
      <tp t="s">
        <v/>
        <stp/>
        <stp>P</stp>
        <stp>0</stp>
        <stp>IR</stp>
        <stp>BONDAVG67470</stp>
        <stp>채권그룹</stp>
        <stp/>
        <stp/>
        <tr r="P1789" s="3"/>
      </tp>
      <tp t="s">
        <v/>
        <stp/>
        <stp>P</stp>
        <stp>0</stp>
        <stp>IR</stp>
        <stp>BONDAVG67469</stp>
        <stp>채권그룹</stp>
        <stp/>
        <stp/>
        <tr r="P1788" s="3"/>
      </tp>
      <tp t="s">
        <v/>
        <stp/>
        <stp>P</stp>
        <stp>0</stp>
        <stp>IR</stp>
        <stp>BONDAVG67468</stp>
        <stp>채권그룹</stp>
        <stp/>
        <stp/>
        <tr r="P1787" s="3"/>
      </tp>
      <tp t="s">
        <v/>
        <stp/>
        <stp>P</stp>
        <stp>0</stp>
        <stp>IR</stp>
        <stp>BONDAVG67465</stp>
        <stp>채권그룹</stp>
        <stp/>
        <stp/>
        <tr r="P1784" s="3"/>
      </tp>
      <tp t="s">
        <v/>
        <stp/>
        <stp>P</stp>
        <stp>0</stp>
        <stp>IR</stp>
        <stp>BONDAVG67464</stp>
        <stp>채권그룹</stp>
        <stp/>
        <stp/>
        <tr r="P1783" s="3"/>
      </tp>
      <tp t="s">
        <v/>
        <stp/>
        <stp>P</stp>
        <stp>0</stp>
        <stp>IR</stp>
        <stp>BONDAVG67467</stp>
        <stp>채권그룹</stp>
        <stp/>
        <stp/>
        <tr r="P1786" s="3"/>
      </tp>
      <tp t="s">
        <v/>
        <stp/>
        <stp>P</stp>
        <stp>0</stp>
        <stp>IR</stp>
        <stp>BONDAVG67466</stp>
        <stp>채권그룹</stp>
        <stp/>
        <stp/>
        <tr r="P1785" s="3"/>
      </tp>
      <tp t="s">
        <v/>
        <stp/>
        <stp>P</stp>
        <stp>0</stp>
        <stp>IR</stp>
        <stp>BONDAVG67463</stp>
        <stp>채권그룹</stp>
        <stp/>
        <stp/>
        <tr r="P1782" s="3"/>
      </tp>
      <tp t="s">
        <v/>
        <stp/>
        <stp>P</stp>
        <stp>0</stp>
        <stp>IR</stp>
        <stp>BONDAVG67441</stp>
        <stp>채권그룹</stp>
        <stp/>
        <stp/>
        <tr r="P1780" s="3"/>
      </tp>
      <tp t="s">
        <v/>
        <stp/>
        <stp>P</stp>
        <stp>0</stp>
        <stp>IR</stp>
        <stp>BONDAVG67440</stp>
        <stp>채권그룹</stp>
        <stp/>
        <stp/>
        <tr r="P1779" s="3"/>
      </tp>
      <tp t="s">
        <v>공모/무보증A0</v>
        <stp/>
        <stp>P</stp>
        <stp>0</stp>
        <stp>IR</stp>
        <stp>BONDAVG17445</stp>
        <stp>채권그룹</stp>
        <stp/>
        <stp/>
        <tr r="F264" s="1"/>
        <tr r="P358" s="3"/>
      </tp>
      <tp t="s">
        <v/>
        <stp/>
        <stp>P</stp>
        <stp>0</stp>
        <stp>IR</stp>
        <stp>BONDAVG67442</stp>
        <stp>채권그룹</stp>
        <stp/>
        <stp/>
        <tr r="P1781" s="3"/>
      </tp>
      <tp t="s">
        <v/>
        <stp/>
        <stp>P</stp>
        <stp>0</stp>
        <stp>IR</stp>
        <stp>BONDAVG67499</stp>
        <stp>채권그룹</stp>
        <stp/>
        <stp/>
        <tr r="P1791" s="3"/>
      </tp>
      <tp t="s">
        <v/>
        <stp/>
        <stp>P</stp>
        <stp>0</stp>
        <stp>IR</stp>
        <stp>BONDAVG17481</stp>
        <stp>채권그룹</stp>
        <stp/>
        <stp/>
        <tr r="P4991" s="3"/>
      </tp>
      <tp t="s">
        <v/>
        <stp/>
        <stp>P</stp>
        <stp>0</stp>
        <stp>IR</stp>
        <stp>BONDAVG67739</stp>
        <stp>채권그룹</stp>
        <stp/>
        <stp/>
        <tr r="P1838" s="3"/>
      </tp>
      <tp t="s">
        <v/>
        <stp/>
        <stp>P</stp>
        <stp>0</stp>
        <stp>IR</stp>
        <stp>BONDAVG67738</stp>
        <stp>채권그룹</stp>
        <stp/>
        <stp/>
        <tr r="P1837" s="3"/>
      </tp>
      <tp t="s">
        <v/>
        <stp/>
        <stp>P</stp>
        <stp>0</stp>
        <stp>IR</stp>
        <stp>BONDAVG67735</stp>
        <stp>채권그룹</stp>
        <stp/>
        <stp/>
        <tr r="P1834" s="3"/>
      </tp>
      <tp t="s">
        <v>공모/무보증AA0</v>
        <stp/>
        <stp>P</stp>
        <stp>0</stp>
        <stp>IR</stp>
        <stp>BONDAVG17733</stp>
        <stp>채권그룹</stp>
        <stp/>
        <stp/>
        <tr r="F267" s="1"/>
        <tr r="P362" s="3"/>
      </tp>
      <tp t="s">
        <v/>
        <stp/>
        <stp>P</stp>
        <stp>0</stp>
        <stp>IR</stp>
        <stp>BONDAVG67734</stp>
        <stp>채권그룹</stp>
        <stp/>
        <stp/>
        <tr r="P1833" s="3"/>
      </tp>
      <tp t="s">
        <v/>
        <stp/>
        <stp>P</stp>
        <stp>0</stp>
        <stp>IR</stp>
        <stp>BONDAVG67737</stp>
        <stp>채권그룹</stp>
        <stp/>
        <stp/>
        <tr r="P1836" s="3"/>
      </tp>
      <tp t="s">
        <v/>
        <stp/>
        <stp>P</stp>
        <stp>0</stp>
        <stp>IR</stp>
        <stp>BONDAVG67736</stp>
        <stp>채권그룹</stp>
        <stp/>
        <stp/>
        <tr r="P1835" s="3"/>
      </tp>
      <tp t="s">
        <v/>
        <stp/>
        <stp>P</stp>
        <stp>0</stp>
        <stp>IR</stp>
        <stp>BONDAVG07726</stp>
        <stp>채권그룹</stp>
        <stp/>
        <stp/>
        <tr r="P6713" s="3"/>
      </tp>
      <tp t="s">
        <v/>
        <stp/>
        <stp>P</stp>
        <stp>0</stp>
        <stp>IR</stp>
        <stp>BONDAVG67701</stp>
        <stp>채권그룹</stp>
        <stp/>
        <stp/>
        <tr r="P1831" s="3"/>
      </tp>
      <tp t="s">
        <v/>
        <stp/>
        <stp>P</stp>
        <stp>0</stp>
        <stp>IR</stp>
        <stp>BONDAVG67700</stp>
        <stp>채권그룹</stp>
        <stp/>
        <stp/>
        <tr r="P1830" s="3"/>
      </tp>
      <tp t="s">
        <v/>
        <stp/>
        <stp>P</stp>
        <stp>0</stp>
        <stp>IR</stp>
        <stp>BONDAVG67702</stp>
        <stp>채권그룹</stp>
        <stp/>
        <stp/>
        <tr r="P1832" s="3"/>
      </tp>
      <tp t="s">
        <v/>
        <stp/>
        <stp>P</stp>
        <stp>0</stp>
        <stp>IR</stp>
        <stp>BONDAVG67775</stp>
        <stp>채권그룹</stp>
        <stp/>
        <stp/>
        <tr r="P1860" s="3"/>
      </tp>
      <tp t="s">
        <v/>
        <stp/>
        <stp>P</stp>
        <stp>0</stp>
        <stp>IR</stp>
        <stp>BONDAVG17773</stp>
        <stp>채권그룹</stp>
        <stp/>
        <stp/>
        <tr r="P6766" s="3"/>
      </tp>
      <tp t="s">
        <v/>
        <stp/>
        <stp>P</stp>
        <stp>0</stp>
        <stp>IR</stp>
        <stp>BONDAVG67774</stp>
        <stp>채권그룹</stp>
        <stp/>
        <stp/>
        <tr r="P1859" s="3"/>
      </tp>
      <tp t="s">
        <v/>
        <stp/>
        <stp>P</stp>
        <stp>0</stp>
        <stp>IR</stp>
        <stp>BONDAVG47775</stp>
        <stp>채권그룹</stp>
        <stp/>
        <stp/>
        <tr r="P566" s="3"/>
      </tp>
      <tp t="s">
        <v/>
        <stp/>
        <stp>P</stp>
        <stp>0</stp>
        <stp>IR</stp>
        <stp>BONDAVG67777</stp>
        <stp>채권그룹</stp>
        <stp/>
        <stp/>
        <tr r="P1862" s="3"/>
      </tp>
      <tp t="s">
        <v/>
        <stp/>
        <stp>P</stp>
        <stp>0</stp>
        <stp>IR</stp>
        <stp>BONDAVG67776</stp>
        <stp>채권그룹</stp>
        <stp/>
        <stp/>
        <tr r="P1861" s="3"/>
      </tp>
      <tp t="s">
        <v/>
        <stp/>
        <stp>P</stp>
        <stp>0</stp>
        <stp>IR</stp>
        <stp>BONDAVG67771</stp>
        <stp>채권그룹</stp>
        <stp/>
        <stp/>
        <tr r="P1856" s="3"/>
      </tp>
      <tp t="s">
        <v/>
        <stp/>
        <stp>P</stp>
        <stp>0</stp>
        <stp>IR</stp>
        <stp>BONDAVG67770</stp>
        <stp>채권그룹</stp>
        <stp/>
        <stp/>
        <tr r="P1855" s="3"/>
      </tp>
      <tp t="s">
        <v/>
        <stp/>
        <stp>P</stp>
        <stp>0</stp>
        <stp>IR</stp>
        <stp>BONDAVG67773</stp>
        <stp>채권그룹</stp>
        <stp/>
        <stp/>
        <tr r="P1858" s="3"/>
      </tp>
      <tp t="s">
        <v/>
        <stp/>
        <stp>P</stp>
        <stp>0</stp>
        <stp>IR</stp>
        <stp>BONDAVG67772</stp>
        <stp>채권그룹</stp>
        <stp/>
        <stp/>
        <tr r="P1857" s="3"/>
      </tp>
      <tp t="s">
        <v/>
        <stp/>
        <stp>P</stp>
        <stp>0</stp>
        <stp>IR</stp>
        <stp>BONDAVG67769</stp>
        <stp>채권그룹</stp>
        <stp/>
        <stp/>
        <tr r="P1854" s="3"/>
      </tp>
      <tp t="s">
        <v/>
        <stp/>
        <stp>P</stp>
        <stp>0</stp>
        <stp>IR</stp>
        <stp>BONDAVG67768</stp>
        <stp>채권그룹</stp>
        <stp/>
        <stp/>
        <tr r="P1853" s="3"/>
      </tp>
      <tp t="s">
        <v/>
        <stp/>
        <stp>P</stp>
        <stp>0</stp>
        <stp>IR</stp>
        <stp>BONDAVG67765</stp>
        <stp>채권그룹</stp>
        <stp/>
        <stp/>
        <tr r="P1850" s="3"/>
      </tp>
      <tp t="s">
        <v/>
        <stp/>
        <stp>P</stp>
        <stp>0</stp>
        <stp>IR</stp>
        <stp>BONDAVG67764</stp>
        <stp>채권그룹</stp>
        <stp/>
        <stp/>
        <tr r="P1849" s="3"/>
      </tp>
      <tp t="s">
        <v/>
        <stp/>
        <stp>P</stp>
        <stp>0</stp>
        <stp>IR</stp>
        <stp>BONDAVG47765</stp>
        <stp>채권그룹</stp>
        <stp/>
        <stp/>
        <tr r="P565" s="3"/>
      </tp>
      <tp t="s">
        <v/>
        <stp/>
        <stp>P</stp>
        <stp>0</stp>
        <stp>IR</stp>
        <stp>BONDAVG67767</stp>
        <stp>채권그룹</stp>
        <stp/>
        <stp/>
        <tr r="P1852" s="3"/>
      </tp>
      <tp t="s">
        <v/>
        <stp/>
        <stp>P</stp>
        <stp>0</stp>
        <stp>IR</stp>
        <stp>BONDAVG67766</stp>
        <stp>채권그룹</stp>
        <stp/>
        <stp/>
        <tr r="P1851" s="3"/>
      </tp>
      <tp t="s">
        <v/>
        <stp/>
        <stp>P</stp>
        <stp>0</stp>
        <stp>IR</stp>
        <stp>BONDAVG67763</stp>
        <stp>채권그룹</stp>
        <stp/>
        <stp/>
        <tr r="P1848" s="3"/>
      </tp>
      <tp t="s">
        <v/>
        <stp/>
        <stp>P</stp>
        <stp>0</stp>
        <stp>IR</stp>
        <stp>BONDAVG67762</stp>
        <stp>채권그룹</stp>
        <stp/>
        <stp/>
        <tr r="P1847" s="3"/>
      </tp>
      <tp t="s">
        <v/>
        <stp/>
        <stp>P</stp>
        <stp>0</stp>
        <stp>IR</stp>
        <stp>BONDAVG07753</stp>
        <stp>채권그룹</stp>
        <stp/>
        <stp/>
        <tr r="P269" s="3"/>
      </tp>
      <tp t="s">
        <v/>
        <stp/>
        <stp>P</stp>
        <stp>0</stp>
        <stp>IR</stp>
        <stp>BONDAVG67745</stp>
        <stp>채권그룹</stp>
        <stp/>
        <stp/>
        <tr r="P1844" s="3"/>
      </tp>
      <tp t="s">
        <v/>
        <stp/>
        <stp>P</stp>
        <stp>0</stp>
        <stp>IR</stp>
        <stp>BONDAVG67744</stp>
        <stp>채권그룹</stp>
        <stp/>
        <stp/>
        <tr r="P1843" s="3"/>
      </tp>
      <tp t="s">
        <v/>
        <stp/>
        <stp>P</stp>
        <stp>0</stp>
        <stp>IR</stp>
        <stp>BONDAVG67747</stp>
        <stp>채권그룹</stp>
        <stp/>
        <stp/>
        <tr r="P1846" s="3"/>
      </tp>
      <tp t="s">
        <v/>
        <stp/>
        <stp>P</stp>
        <stp>0</stp>
        <stp>IR</stp>
        <stp>BONDAVG67746</stp>
        <stp>채권그룹</stp>
        <stp/>
        <stp/>
        <tr r="P1845" s="3"/>
      </tp>
      <tp t="s">
        <v/>
        <stp/>
        <stp>P</stp>
        <stp>0</stp>
        <stp>IR</stp>
        <stp>BONDAVG67741</stp>
        <stp>채권그룹</stp>
        <stp/>
        <stp/>
        <tr r="P1840" s="3"/>
      </tp>
      <tp t="s">
        <v/>
        <stp/>
        <stp>P</stp>
        <stp>0</stp>
        <stp>IR</stp>
        <stp>BONDAVG67740</stp>
        <stp>채권그룹</stp>
        <stp/>
        <stp/>
        <tr r="P1839" s="3"/>
      </tp>
      <tp t="s">
        <v/>
        <stp/>
        <stp>P</stp>
        <stp>0</stp>
        <stp>IR</stp>
        <stp>BONDAVG67743</stp>
        <stp>채권그룹</stp>
        <stp/>
        <stp/>
        <tr r="P1842" s="3"/>
      </tp>
      <tp t="s">
        <v/>
        <stp/>
        <stp>P</stp>
        <stp>0</stp>
        <stp>IR</stp>
        <stp>BONDAVG67742</stp>
        <stp>채권그룹</stp>
        <stp/>
        <stp/>
        <tr r="P1841" s="3"/>
      </tp>
      <tp t="s">
        <v/>
        <stp/>
        <stp>P</stp>
        <stp>0</stp>
        <stp>IR</stp>
        <stp>BONDAVG67799</stp>
        <stp>채권그룹</stp>
        <stp/>
        <stp/>
        <tr r="P1865" s="3"/>
      </tp>
      <tp t="s">
        <v/>
        <stp/>
        <stp>P</stp>
        <stp>0</stp>
        <stp>IR</stp>
        <stp>BONDAVG67798</stp>
        <stp>채권그룹</stp>
        <stp/>
        <stp/>
        <tr r="P1864" s="3"/>
      </tp>
      <tp t="s">
        <v/>
        <stp/>
        <stp>P</stp>
        <stp>0</stp>
        <stp>IR</stp>
        <stp>BONDAVG67797</stp>
        <stp>채권그룹</stp>
        <stp/>
        <stp/>
        <tr r="P1863" s="3"/>
      </tp>
      <tp t="s">
        <v/>
        <stp/>
        <stp>P</stp>
        <stp>0</stp>
        <stp>IR</stp>
        <stp>BONDAVG47783</stp>
        <stp>채권그룹</stp>
        <stp/>
        <stp/>
        <tr r="P569" s="3"/>
      </tp>
      <tp t="s">
        <v/>
        <stp/>
        <stp>P</stp>
        <stp>0</stp>
        <stp>IR</stp>
        <stp>BONDAVG47782</stp>
        <stp>채권그룹</stp>
        <stp/>
        <stp/>
        <tr r="P568" s="3"/>
      </tp>
      <tp t="s">
        <v/>
        <stp/>
        <stp>P</stp>
        <stp>0</stp>
        <stp>IR</stp>
        <stp>BONDAVG47781</stp>
        <stp>채권그룹</stp>
        <stp/>
        <stp/>
        <tr r="P567" s="3"/>
      </tp>
      <tp t="s">
        <v/>
        <stp/>
        <stp>P</stp>
        <stp>0</stp>
        <stp>IR</stp>
        <stp>BONDAVG67634</stp>
        <stp>채권그룹</stp>
        <stp/>
        <stp/>
        <tr r="P6867" s="3"/>
      </tp>
      <tp t="s">
        <v/>
        <stp/>
        <stp>P</stp>
        <stp>0</stp>
        <stp>IR</stp>
        <stp>BONDAVG57634</stp>
        <stp>채권그룹</stp>
        <stp/>
        <stp/>
        <tr r="P869" s="3"/>
      </tp>
      <tp t="s">
        <v>공모/무보증A-</v>
        <stp/>
        <stp>P</stp>
        <stp>0</stp>
        <stp>IR</stp>
        <stp>BONDAVG67631</stp>
        <stp>채권그룹</stp>
        <stp/>
        <stp/>
        <tr r="F364" s="1"/>
        <tr r="P1813" s="3"/>
      </tp>
      <tp t="s">
        <v/>
        <stp/>
        <stp>P</stp>
        <stp>0</stp>
        <stp>IR</stp>
        <stp>BONDAVG47607</stp>
        <stp>채권그룹</stp>
        <stp/>
        <stp/>
        <tr r="P564" s="3"/>
      </tp>
      <tp t="s">
        <v/>
        <stp/>
        <stp>P</stp>
        <stp>0</stp>
        <stp>IR</stp>
        <stp>BONDAVG47606</stp>
        <stp>채권그룹</stp>
        <stp/>
        <stp/>
        <tr r="P563" s="3"/>
      </tp>
      <tp t="s">
        <v/>
        <stp/>
        <stp>P</stp>
        <stp>0</stp>
        <stp>IR</stp>
        <stp>BONDAVG47605</stp>
        <stp>채권그룹</stp>
        <stp/>
        <stp/>
        <tr r="P562" s="3"/>
      </tp>
      <tp t="s">
        <v/>
        <stp/>
        <stp>P</stp>
        <stp>0</stp>
        <stp>IR</stp>
        <stp>BONDAVG67601</stp>
        <stp>채권그룹</stp>
        <stp/>
        <stp/>
        <tr r="P1811" s="3"/>
      </tp>
      <tp t="s">
        <v/>
        <stp/>
        <stp>P</stp>
        <stp>0</stp>
        <stp>IR</stp>
        <stp>BONDAVG67600</stp>
        <stp>채권그룹</stp>
        <stp/>
        <stp/>
        <tr r="P1810" s="3"/>
      </tp>
      <tp t="s">
        <v/>
        <stp/>
        <stp>P</stp>
        <stp>0</stp>
        <stp>IR</stp>
        <stp>BONDAVG67602</stp>
        <stp>채권그룹</stp>
        <stp/>
        <stp/>
        <tr r="P1812" s="3"/>
      </tp>
      <tp t="s">
        <v/>
        <stp/>
        <stp>P</stp>
        <stp>0</stp>
        <stp>IR</stp>
        <stp>BONDAVGX7662</stp>
        <stp>채권그룹</stp>
        <stp/>
        <stp/>
        <tr r="P6578" s="3"/>
      </tp>
      <tp t="s">
        <v/>
        <stp/>
        <stp>P</stp>
        <stp>0</stp>
        <stp>IR</stp>
        <stp>BONDAVG67664</stp>
        <stp>채권그룹</stp>
        <stp/>
        <stp/>
        <tr r="P1820" s="3"/>
      </tp>
      <tp t="s">
        <v/>
        <stp/>
        <stp>P</stp>
        <stp>0</stp>
        <stp>IR</stp>
        <stp>BONDAVG17661</stp>
        <stp>채권그룹</stp>
        <stp/>
        <stp/>
        <tr r="P6765" s="3"/>
      </tp>
      <tp t="s">
        <v/>
        <stp/>
        <stp>P</stp>
        <stp>0</stp>
        <stp>IR</stp>
        <stp>BONDAVG67661</stp>
        <stp>채권그룹</stp>
        <stp/>
        <stp/>
        <tr r="P1817" s="3"/>
      </tp>
      <tp t="s">
        <v/>
        <stp/>
        <stp>P</stp>
        <stp>0</stp>
        <stp>IR</stp>
        <stp>BONDAVG67660</stp>
        <stp>채권그룹</stp>
        <stp/>
        <stp/>
        <tr r="P1816" s="3"/>
      </tp>
      <tp t="s">
        <v/>
        <stp/>
        <stp>P</stp>
        <stp>0</stp>
        <stp>IR</stp>
        <stp>BONDAVG67663</stp>
        <stp>채권그룹</stp>
        <stp/>
        <stp/>
        <tr r="P1819" s="3"/>
      </tp>
      <tp t="s">
        <v/>
        <stp/>
        <stp>P</stp>
        <stp>0</stp>
        <stp>IR</stp>
        <stp>BONDAVG67662</stp>
        <stp>채권그룹</stp>
        <stp/>
        <stp/>
        <tr r="P1818" s="3"/>
      </tp>
      <tp t="s">
        <v/>
        <stp/>
        <stp>P</stp>
        <stp>0</stp>
        <stp>IR</stp>
        <stp>BONDAVG17650</stp>
        <stp>채권그룹</stp>
        <stp/>
        <stp/>
        <tr r="P6764" s="3"/>
      </tp>
      <tp t="s">
        <v/>
        <stp/>
        <stp>P</stp>
        <stp>0</stp>
        <stp>IR</stp>
        <stp>BONDAVG57652</stp>
        <stp>채권그룹</stp>
        <stp/>
        <stp/>
        <tr r="P872" s="3"/>
      </tp>
      <tp t="s">
        <v/>
        <stp/>
        <stp>P</stp>
        <stp>0</stp>
        <stp>IR</stp>
        <stp>BONDAVG57650</stp>
        <stp>채권그룹</stp>
        <stp/>
        <stp/>
        <tr r="P870" s="3"/>
      </tp>
      <tp t="s">
        <v/>
        <stp/>
        <stp>P</stp>
        <stp>0</stp>
        <stp>IR</stp>
        <stp>BONDAVG57651</stp>
        <stp>채권그룹</stp>
        <stp/>
        <stp/>
        <tr r="P871" s="3"/>
      </tp>
      <tp t="s">
        <v/>
        <stp/>
        <stp>P</stp>
        <stp>0</stp>
        <stp>IR</stp>
        <stp>BONDAVG17649</stp>
        <stp>채권그룹</stp>
        <stp/>
        <stp/>
        <tr r="P6763" s="3"/>
      </tp>
      <tp t="s">
        <v/>
        <stp/>
        <stp>P</stp>
        <stp>0</stp>
        <stp>IR</stp>
        <stp>BONDAVG67649</stp>
        <stp>채권그룹</stp>
        <stp/>
        <stp/>
        <tr r="P1815" s="3"/>
      </tp>
      <tp t="s">
        <v/>
        <stp/>
        <stp>P</stp>
        <stp>0</stp>
        <stp>IR</stp>
        <stp>BONDAVG67648</stp>
        <stp>채권그룹</stp>
        <stp/>
        <stp/>
        <tr r="P1814" s="3"/>
      </tp>
      <tp t="s">
        <v/>
        <stp/>
        <stp>P</stp>
        <stp>0</stp>
        <stp>IR</stp>
        <stp>BONDAVG67699</stp>
        <stp>채권그룹</stp>
        <stp/>
        <stp/>
        <tr r="P1829" s="3"/>
      </tp>
      <tp t="s">
        <v/>
        <stp/>
        <stp>P</stp>
        <stp>0</stp>
        <stp>IR</stp>
        <stp>BONDAVG67698</stp>
        <stp>채권그룹</stp>
        <stp/>
        <stp/>
        <tr r="P1828" s="3"/>
      </tp>
      <tp t="s">
        <v/>
        <stp/>
        <stp>P</stp>
        <stp>0</stp>
        <stp>IR</stp>
        <stp>BONDAVG67695</stp>
        <stp>채권그룹</stp>
        <stp/>
        <stp/>
        <tr r="P1825" s="3"/>
      </tp>
      <tp t="s">
        <v/>
        <stp/>
        <stp>P</stp>
        <stp>0</stp>
        <stp>IR</stp>
        <stp>BONDAVG67694</stp>
        <stp>채권그룹</stp>
        <stp/>
        <stp/>
        <tr r="P1824" s="3"/>
      </tp>
      <tp t="s">
        <v/>
        <stp/>
        <stp>P</stp>
        <stp>0</stp>
        <stp>IR</stp>
        <stp>BONDAVG57694</stp>
        <stp>채권그룹</stp>
        <stp/>
        <stp/>
        <tr r="P876" s="3"/>
      </tp>
      <tp t="s">
        <v/>
        <stp/>
        <stp>P</stp>
        <stp>0</stp>
        <stp>IR</stp>
        <stp>BONDAVG67697</stp>
        <stp>채권그룹</stp>
        <stp/>
        <stp/>
        <tr r="P1827" s="3"/>
      </tp>
      <tp t="s">
        <v/>
        <stp/>
        <stp>P</stp>
        <stp>0</stp>
        <stp>IR</stp>
        <stp>BONDAVG57695</stp>
        <stp>채권그룹</stp>
        <stp/>
        <stp/>
        <tr r="P877" s="3"/>
      </tp>
      <tp t="s">
        <v/>
        <stp/>
        <stp>P</stp>
        <stp>0</stp>
        <stp>IR</stp>
        <stp>BONDAVG67696</stp>
        <stp>채권그룹</stp>
        <stp/>
        <stp/>
        <tr r="P1826" s="3"/>
      </tp>
      <tp t="s">
        <v/>
        <stp/>
        <stp>P</stp>
        <stp>0</stp>
        <stp>IR</stp>
        <stp>BONDAVG57692</stp>
        <stp>채권그룹</stp>
        <stp/>
        <stp/>
        <tr r="P874" s="3"/>
      </tp>
      <tp t="s">
        <v/>
        <stp/>
        <stp>P</stp>
        <stp>0</stp>
        <stp>IR</stp>
        <stp>BONDAVG67691</stp>
        <stp>채권그룹</stp>
        <stp/>
        <stp/>
        <tr r="P1821" s="3"/>
      </tp>
      <tp t="s">
        <v/>
        <stp/>
        <stp>P</stp>
        <stp>0</stp>
        <stp>IR</stp>
        <stp>BONDAVG57693</stp>
        <stp>채권그룹</stp>
        <stp/>
        <stp/>
        <tr r="P875" s="3"/>
      </tp>
      <tp t="s">
        <v/>
        <stp/>
        <stp>P</stp>
        <stp>0</stp>
        <stp>IR</stp>
        <stp>BONDAVG67693</stp>
        <stp>채권그룹</stp>
        <stp/>
        <stp/>
        <tr r="P1823" s="3"/>
      </tp>
      <tp t="s">
        <v/>
        <stp/>
        <stp>P</stp>
        <stp>0</stp>
        <stp>IR</stp>
        <stp>BONDAVG57691</stp>
        <stp>채권그룹</stp>
        <stp/>
        <stp/>
        <tr r="P873" s="3"/>
      </tp>
      <tp t="s">
        <v/>
        <stp/>
        <stp>P</stp>
        <stp>0</stp>
        <stp>IR</stp>
        <stp>BONDAVG67692</stp>
        <stp>채권그룹</stp>
        <stp/>
        <stp/>
        <tr r="P1822" s="3"/>
      </tp>
      <tp t="s">
        <v>공모/무보증AA-</v>
        <stp/>
        <stp>P</stp>
        <stp>0</stp>
        <stp>IR</stp>
        <stp>BONDAVG07935</stp>
        <stp>채권그룹</stp>
        <stp/>
        <stp/>
        <tr r="F212" s="1"/>
        <tr r="P270" s="3"/>
      </tp>
      <tp t="s">
        <v/>
        <stp/>
        <stp>P</stp>
        <stp>0</stp>
        <stp>IR</stp>
        <stp>BONDAVG07926</stp>
        <stp>채권그룹</stp>
        <stp/>
        <stp/>
        <tr r="P6715" s="3"/>
      </tp>
      <tp t="s">
        <v/>
        <stp/>
        <stp>P</stp>
        <stp>0</stp>
        <stp>IR</stp>
        <stp>BONDAVG07972</stp>
        <stp>채권그룹</stp>
        <stp/>
        <stp/>
        <tr r="P4935" s="3"/>
      </tp>
      <tp t="s">
        <v/>
        <stp/>
        <stp>P</stp>
        <stp>0</stp>
        <stp>IR</stp>
        <stp>BONDAVG67968</stp>
        <stp>채권그룹</stp>
        <stp/>
        <stp/>
        <tr r="P1891" s="3"/>
      </tp>
      <tp t="s">
        <v/>
        <stp/>
        <stp>P</stp>
        <stp>0</stp>
        <stp>IR</stp>
        <stp>BONDAVG67965</stp>
        <stp>채권그룹</stp>
        <stp/>
        <stp/>
        <tr r="P1890" s="3"/>
      </tp>
      <tp t="s">
        <v/>
        <stp/>
        <stp>P</stp>
        <stp>0</stp>
        <stp>IR</stp>
        <stp>BONDAVG67962</stp>
        <stp>채권그룹</stp>
        <stp/>
        <stp/>
        <tr r="P1889" s="3"/>
      </tp>
      <tp t="s">
        <v/>
        <stp/>
        <stp>P</stp>
        <stp>0</stp>
        <stp>IR</stp>
        <stp>BONDAVG17959</stp>
        <stp>채권그룹</stp>
        <stp/>
        <stp/>
        <tr r="P6767" s="3"/>
      </tp>
      <tp t="s">
        <v/>
        <stp/>
        <stp>P</stp>
        <stp>0</stp>
        <stp>IR</stp>
        <stp>BONDAVG67955</stp>
        <stp>채권그룹</stp>
        <stp/>
        <stp/>
        <tr r="P1888" s="3"/>
      </tp>
      <tp t="s">
        <v/>
        <stp/>
        <stp>P</stp>
        <stp>0</stp>
        <stp>IR</stp>
        <stp>BONDAVG67954</stp>
        <stp>채권그룹</stp>
        <stp/>
        <stp/>
        <tr r="P1887" s="3"/>
      </tp>
      <tp t="s">
        <v/>
        <stp/>
        <stp>P</stp>
        <stp>0</stp>
        <stp>IR</stp>
        <stp>BONDAVG67951</stp>
        <stp>채권그룹</stp>
        <stp/>
        <stp/>
        <tr r="P1884" s="3"/>
      </tp>
      <tp t="s">
        <v/>
        <stp/>
        <stp>P</stp>
        <stp>0</stp>
        <stp>IR</stp>
        <stp>BONDAVG67950</stp>
        <stp>채권그룹</stp>
        <stp/>
        <stp/>
        <tr r="P1883" s="3"/>
      </tp>
      <tp t="s">
        <v/>
        <stp/>
        <stp>P</stp>
        <stp>0</stp>
        <stp>IR</stp>
        <stp>BONDAVG67953</stp>
        <stp>채권그룹</stp>
        <stp/>
        <stp/>
        <tr r="P1886" s="3"/>
      </tp>
      <tp t="s">
        <v/>
        <stp/>
        <stp>P</stp>
        <stp>0</stp>
        <stp>IR</stp>
        <stp>BONDAVG67952</stp>
        <stp>채권그룹</stp>
        <stp/>
        <stp/>
        <tr r="P1885" s="3"/>
      </tp>
      <tp t="s">
        <v/>
        <stp/>
        <stp>P</stp>
        <stp>0</stp>
        <stp>IR</stp>
        <stp>BONDAVG67949</stp>
        <stp>채권그룹</stp>
        <stp/>
        <stp/>
        <tr r="P1882" s="3"/>
      </tp>
      <tp t="s">
        <v/>
        <stp/>
        <stp>P</stp>
        <stp>0</stp>
        <stp>IR</stp>
        <stp>BONDAVG67948</stp>
        <stp>채권그룹</stp>
        <stp/>
        <stp/>
        <tr r="P1881" s="3"/>
      </tp>
      <tp t="s">
        <v/>
        <stp/>
        <stp>P</stp>
        <stp>0</stp>
        <stp>IR</stp>
        <stp>BONDAVG67945</stp>
        <stp>채권그룹</stp>
        <stp/>
        <stp/>
        <tr r="P1878" s="3"/>
      </tp>
      <tp t="s">
        <v/>
        <stp/>
        <stp>P</stp>
        <stp>0</stp>
        <stp>IR</stp>
        <stp>BONDAVG67947</stp>
        <stp>채권그룹</stp>
        <stp/>
        <stp/>
        <tr r="P1880" s="3"/>
      </tp>
      <tp t="s">
        <v/>
        <stp/>
        <stp>P</stp>
        <stp>0</stp>
        <stp>IR</stp>
        <stp>BONDAVG67946</stp>
        <stp>채권그룹</stp>
        <stp/>
        <stp/>
        <tr r="P1879" s="3"/>
      </tp>
      <tp t="s">
        <v/>
        <stp/>
        <stp>P</stp>
        <stp>0</stp>
        <stp>IR</stp>
        <stp>BONDAVGS7992</stp>
        <stp>채권그룹</stp>
        <stp/>
        <stp/>
        <tr r="P4724" s="3"/>
      </tp>
      <tp t="s">
        <v/>
        <stp/>
        <stp>P</stp>
        <stp>0</stp>
        <stp>IR</stp>
        <stp>BONDAVG67998</stp>
        <stp>채권그룹</stp>
        <stp/>
        <stp/>
        <tr r="P1903" s="3"/>
      </tp>
      <tp t="s">
        <v/>
        <stp/>
        <stp>P</stp>
        <stp>0</stp>
        <stp>IR</stp>
        <stp>BONDAVG67995</stp>
        <stp>채권그룹</stp>
        <stp/>
        <stp/>
        <tr r="P1900" s="3"/>
      </tp>
      <tp t="s">
        <v/>
        <stp/>
        <stp>P</stp>
        <stp>0</stp>
        <stp>IR</stp>
        <stp>BONDAVG67994</stp>
        <stp>채권그룹</stp>
        <stp/>
        <stp/>
        <tr r="P1899" s="3"/>
      </tp>
      <tp t="s">
        <v/>
        <stp/>
        <stp>P</stp>
        <stp>0</stp>
        <stp>IR</stp>
        <stp>BONDAVG67997</stp>
        <stp>채권그룹</stp>
        <stp/>
        <stp/>
        <tr r="P1902" s="3"/>
      </tp>
      <tp t="s">
        <v/>
        <stp/>
        <stp>P</stp>
        <stp>0</stp>
        <stp>IR</stp>
        <stp>BONDAVG67996</stp>
        <stp>채권그룹</stp>
        <stp/>
        <stp/>
        <tr r="P1901" s="3"/>
      </tp>
      <tp t="s">
        <v/>
        <stp/>
        <stp>P</stp>
        <stp>0</stp>
        <stp>IR</stp>
        <stp>BONDAVG57992</stp>
        <stp>채권그룹</stp>
        <stp/>
        <stp/>
        <tr r="P900" s="3"/>
      </tp>
      <tp t="s">
        <v/>
        <stp/>
        <stp>P</stp>
        <stp>0</stp>
        <stp>IR</stp>
        <stp>BONDAVG67991</stp>
        <stp>채권그룹</stp>
        <stp/>
        <stp/>
        <tr r="P1896" s="3"/>
      </tp>
      <tp t="s">
        <v/>
        <stp/>
        <stp>P</stp>
        <stp>0</stp>
        <stp>IR</stp>
        <stp>BONDAVG57993</stp>
        <stp>채권그룹</stp>
        <stp/>
        <stp/>
        <tr r="P901" s="3"/>
      </tp>
      <tp t="s">
        <v/>
        <stp/>
        <stp>P</stp>
        <stp>0</stp>
        <stp>IR</stp>
        <stp>BONDAVG67990</stp>
        <stp>채권그룹</stp>
        <stp/>
        <stp/>
        <tr r="P1895" s="3"/>
      </tp>
      <tp t="s">
        <v/>
        <stp/>
        <stp>P</stp>
        <stp>0</stp>
        <stp>IR</stp>
        <stp>BONDAVG57990</stp>
        <stp>채권그룹</stp>
        <stp/>
        <stp/>
        <tr r="P898" s="3"/>
      </tp>
      <tp t="s">
        <v/>
        <stp/>
        <stp>P</stp>
        <stp>0</stp>
        <stp>IR</stp>
        <stp>BONDAVG67993</stp>
        <stp>채권그룹</stp>
        <stp/>
        <stp/>
        <tr r="P1898" s="3"/>
      </tp>
      <tp t="s">
        <v/>
        <stp/>
        <stp>P</stp>
        <stp>0</stp>
        <stp>IR</stp>
        <stp>BONDAVG57991</stp>
        <stp>채권그룹</stp>
        <stp/>
        <stp/>
        <tr r="P899" s="3"/>
      </tp>
      <tp t="s">
        <v/>
        <stp/>
        <stp>P</stp>
        <stp>0</stp>
        <stp>IR</stp>
        <stp>BONDAVG67992</stp>
        <stp>채권그룹</stp>
        <stp/>
        <stp/>
        <tr r="P1897" s="3"/>
      </tp>
      <tp t="s">
        <v/>
        <stp/>
        <stp>P</stp>
        <stp>0</stp>
        <stp>IR</stp>
        <stp>BONDAVG67989</stp>
        <stp>채권그룹</stp>
        <stp/>
        <stp/>
        <tr r="P1894" s="3"/>
      </tp>
      <tp t="s">
        <v/>
        <stp/>
        <stp>P</stp>
        <stp>0</stp>
        <stp>IR</stp>
        <stp>BONDAVG67988</stp>
        <stp>채권그룹</stp>
        <stp/>
        <stp/>
        <tr r="P1893" s="3"/>
      </tp>
      <tp t="s">
        <v/>
        <stp/>
        <stp>P</stp>
        <stp>0</stp>
        <stp>IR</stp>
        <stp>BONDAVG57989</stp>
        <stp>채권그룹</stp>
        <stp/>
        <stp/>
        <tr r="P897" s="3"/>
      </tp>
      <tp t="s">
        <v/>
        <stp/>
        <stp>P</stp>
        <stp>0</stp>
        <stp>IR</stp>
        <stp>BONDAVG67987</stp>
        <stp>채권그룹</stp>
        <stp/>
        <stp/>
        <tr r="P1892" s="3"/>
      </tp>
      <tp t="s">
        <v>공모/무보증A-</v>
        <stp/>
        <stp>P</stp>
        <stp>0</stp>
        <stp>IR</stp>
        <stp>BONDAVG67813</stp>
        <stp>채권그룹</stp>
        <stp/>
        <stp/>
        <tr r="F365" s="1"/>
        <tr r="P1870" s="3"/>
      </tp>
      <tp t="s">
        <v/>
        <stp/>
        <stp>P</stp>
        <stp>0</stp>
        <stp>IR</stp>
        <stp>BONDAVG67801</stp>
        <stp>채권그룹</stp>
        <stp/>
        <stp/>
        <tr r="P1867" s="3"/>
      </tp>
      <tp t="s">
        <v/>
        <stp/>
        <stp>P</stp>
        <stp>0</stp>
        <stp>IR</stp>
        <stp>BONDAVG67800</stp>
        <stp>채권그룹</stp>
        <stp/>
        <stp/>
        <tr r="P1866" s="3"/>
      </tp>
      <tp t="s">
        <v/>
        <stp/>
        <stp>P</stp>
        <stp>0</stp>
        <stp>IR</stp>
        <stp>BONDAVG67803</stp>
        <stp>채권그룹</stp>
        <stp/>
        <stp/>
        <tr r="P1869" s="3"/>
      </tp>
      <tp t="s">
        <v/>
        <stp/>
        <stp>P</stp>
        <stp>0</stp>
        <stp>IR</stp>
        <stp>BONDAVG67802</stp>
        <stp>채권그룹</stp>
        <stp/>
        <stp/>
        <tr r="P1868" s="3"/>
      </tp>
      <tp t="s">
        <v/>
        <stp/>
        <stp>P</stp>
        <stp>0</stp>
        <stp>IR</stp>
        <stp>BONDAVG67868</stp>
        <stp>채권그룹</stp>
        <stp/>
        <stp/>
        <tr r="P1872" s="3"/>
      </tp>
      <tp t="s">
        <v/>
        <stp/>
        <stp>P</stp>
        <stp>0</stp>
        <stp>IR</stp>
        <stp>BONDAVGC7858</stp>
        <stp>채권그룹</stp>
        <stp/>
        <stp/>
        <tr r="P4676" s="3"/>
      </tp>
      <tp t="s">
        <v/>
        <stp/>
        <stp>P</stp>
        <stp>0</stp>
        <stp>IR</stp>
        <stp>BONDAVGB7858</stp>
        <stp>채권그룹</stp>
        <stp/>
        <stp/>
        <tr r="P4664" s="3"/>
      </tp>
      <tp t="s">
        <v/>
        <stp/>
        <stp>P</stp>
        <stp>0</stp>
        <stp>IR</stp>
        <stp>BONDAVGA7858</stp>
        <stp>채권그룹</stp>
        <stp/>
        <stp/>
        <tr r="P4630" s="3"/>
      </tp>
      <tp t="s">
        <v/>
        <stp/>
        <stp>P</stp>
        <stp>0</stp>
        <stp>IR</stp>
        <stp>BONDAVGA7850</stp>
        <stp>채권그룹</stp>
        <stp/>
        <stp/>
        <tr r="P4629" s="3"/>
      </tp>
      <tp t="s">
        <v/>
        <stp/>
        <stp>P</stp>
        <stp>0</stp>
        <stp>IR</stp>
        <stp>BONDAVGX7854</stp>
        <stp>채권그룹</stp>
        <stp/>
        <stp/>
        <tr r="P6579" s="3"/>
      </tp>
      <tp t="s">
        <v/>
        <stp/>
        <stp>P</stp>
        <stp>0</stp>
        <stp>IR</stp>
        <stp>BONDAVG57858</stp>
        <stp>채권그룹</stp>
        <stp/>
        <stp/>
        <tr r="P895" s="3"/>
      </tp>
      <tp t="s">
        <v/>
        <stp/>
        <stp>P</stp>
        <stp>0</stp>
        <stp>IR</stp>
        <stp>BONDAVG57859</stp>
        <stp>채권그룹</stp>
        <stp/>
        <stp/>
        <tr r="P896" s="3"/>
      </tp>
      <tp t="s">
        <v/>
        <stp/>
        <stp>P</stp>
        <stp>0</stp>
        <stp>IR</stp>
        <stp>BONDAVG57856</stp>
        <stp>채권그룹</stp>
        <stp/>
        <stp/>
        <tr r="P893" s="3"/>
      </tp>
      <tp t="s">
        <v/>
        <stp/>
        <stp>P</stp>
        <stp>0</stp>
        <stp>IR</stp>
        <stp>BONDAVG57857</stp>
        <stp>채권그룹</stp>
        <stp/>
        <stp/>
        <tr r="P894" s="3"/>
      </tp>
      <tp t="s">
        <v/>
        <stp/>
        <stp>P</stp>
        <stp>0</stp>
        <stp>IR</stp>
        <stp>BONDAVG67854</stp>
        <stp>채권그룹</stp>
        <stp/>
        <stp/>
        <tr r="P6869" s="3"/>
      </tp>
      <tp t="s">
        <v/>
        <stp/>
        <stp>P</stp>
        <stp>0</stp>
        <stp>IR</stp>
        <stp>BONDAVG57854</stp>
        <stp>채권그룹</stp>
        <stp/>
        <stp/>
        <tr r="P891" s="3"/>
      </tp>
      <tp t="s">
        <v/>
        <stp/>
        <stp>P</stp>
        <stp>0</stp>
        <stp>IR</stp>
        <stp>BONDAVG57855</stp>
        <stp>채권그룹</stp>
        <stp/>
        <stp/>
        <tr r="P892" s="3"/>
      </tp>
      <tp t="s">
        <v/>
        <stp/>
        <stp>P</stp>
        <stp>0</stp>
        <stp>IR</stp>
        <stp>BONDAVG57852</stp>
        <stp>채권그룹</stp>
        <stp/>
        <stp/>
        <tr r="P889" s="3"/>
      </tp>
      <tp t="s">
        <v/>
        <stp/>
        <stp>P</stp>
        <stp>0</stp>
        <stp>IR</stp>
        <stp>BONDAVG57853</stp>
        <stp>채권그룹</stp>
        <stp/>
        <stp/>
        <tr r="P890" s="3"/>
      </tp>
      <tp t="s">
        <v/>
        <stp/>
        <stp>P</stp>
        <stp>0</stp>
        <stp>IR</stp>
        <stp>BONDAVG57850</stp>
        <stp>채권그룹</stp>
        <stp/>
        <stp/>
        <tr r="P887" s="3"/>
      </tp>
      <tp t="s">
        <v/>
        <stp/>
        <stp>P</stp>
        <stp>0</stp>
        <stp>IR</stp>
        <stp>BONDAVG57851</stp>
        <stp>채권그룹</stp>
        <stp/>
        <stp/>
        <tr r="P888" s="3"/>
      </tp>
      <tp t="s">
        <v/>
        <stp/>
        <stp>P</stp>
        <stp>0</stp>
        <stp>IR</stp>
        <stp>BONDAVG67852</stp>
        <stp>채권그룹</stp>
        <stp/>
        <stp/>
        <tr r="P1871" s="3"/>
      </tp>
      <tp t="s">
        <v/>
        <stp/>
        <stp>P</stp>
        <stp>0</stp>
        <stp>IR</stp>
        <stp>BONDAVG57848</stp>
        <stp>채권그룹</stp>
        <stp/>
        <stp/>
        <tr r="P885" s="3"/>
      </tp>
      <tp t="s">
        <v/>
        <stp/>
        <stp>P</stp>
        <stp>0</stp>
        <stp>IR</stp>
        <stp>BONDAVG57849</stp>
        <stp>채권그룹</stp>
        <stp/>
        <stp/>
        <tr r="P886" s="3"/>
      </tp>
      <tp t="s">
        <v/>
        <stp/>
        <stp>P</stp>
        <stp>0</stp>
        <stp>IR</stp>
        <stp>BONDAVG57846</stp>
        <stp>채권그룹</stp>
        <stp/>
        <stp/>
        <tr r="P883" s="3"/>
      </tp>
      <tp t="s">
        <v/>
        <stp/>
        <stp>P</stp>
        <stp>0</stp>
        <stp>IR</stp>
        <stp>BONDAVG57847</stp>
        <stp>채권그룹</stp>
        <stp/>
        <stp/>
        <tr r="P884" s="3"/>
      </tp>
      <tp t="s">
        <v/>
        <stp/>
        <stp>P</stp>
        <stp>0</stp>
        <stp>IR</stp>
        <stp>BONDAVG57844</stp>
        <stp>채권그룹</stp>
        <stp/>
        <stp/>
        <tr r="P881" s="3"/>
      </tp>
      <tp t="s">
        <v/>
        <stp/>
        <stp>P</stp>
        <stp>0</stp>
        <stp>IR</stp>
        <stp>BONDAVG57845</stp>
        <stp>채권그룹</stp>
        <stp/>
        <stp/>
        <tr r="P882" s="3"/>
      </tp>
      <tp t="s">
        <v/>
        <stp/>
        <stp>P</stp>
        <stp>0</stp>
        <stp>IR</stp>
        <stp>BONDAVG57842</stp>
        <stp>채권그룹</stp>
        <stp/>
        <stp/>
        <tr r="P879" s="3"/>
      </tp>
      <tp t="s">
        <v/>
        <stp/>
        <stp>P</stp>
        <stp>0</stp>
        <stp>IR</stp>
        <stp>BONDAVG57843</stp>
        <stp>채권그룹</stp>
        <stp/>
        <stp/>
        <tr r="P880" s="3"/>
      </tp>
      <tp t="s">
        <v/>
        <stp/>
        <stp>P</stp>
        <stp>0</stp>
        <stp>IR</stp>
        <stp>BONDAVG57841</stp>
        <stp>채권그룹</stp>
        <stp/>
        <stp/>
        <tr r="P878" s="3"/>
      </tp>
      <tp t="s">
        <v/>
        <stp/>
        <stp>P</stp>
        <stp>0</stp>
        <stp>IR</stp>
        <stp>BONDAVG67885</stp>
        <stp>채권그룹</stp>
        <stp/>
        <stp/>
        <tr r="P1876" s="3"/>
      </tp>
      <tp t="s">
        <v/>
        <stp/>
        <stp>P</stp>
        <stp>0</stp>
        <stp>IR</stp>
        <stp>BONDAVG67884</stp>
        <stp>채권그룹</stp>
        <stp/>
        <stp/>
        <tr r="P1875" s="3"/>
      </tp>
      <tp t="s">
        <v/>
        <stp/>
        <stp>P</stp>
        <stp>0</stp>
        <stp>IR</stp>
        <stp>BONDAVG67886</stp>
        <stp>채권그룹</stp>
        <stp/>
        <stp/>
        <tr r="P1877" s="3"/>
      </tp>
      <tp t="s">
        <v/>
        <stp/>
        <stp>P</stp>
        <stp>0</stp>
        <stp>IR</stp>
        <stp>BONDAVG67881</stp>
        <stp>채권그룹</stp>
        <stp/>
        <stp/>
        <tr r="P1873" s="3"/>
      </tp>
      <tp t="s">
        <v/>
        <stp/>
        <stp>P</stp>
        <stp>0</stp>
        <stp>IR</stp>
        <stp>BONDAVG67883</stp>
        <stp>채권그룹</stp>
        <stp/>
        <stp/>
        <tr r="P1874" s="3"/>
      </tp>
      <tp t="s">
        <v/>
        <stp/>
        <stp>P</stp>
        <stp>0</stp>
        <stp>IR</stp>
        <stp>BONDAVG56136</stp>
        <stp>채권그룹</stp>
        <stp/>
        <stp/>
        <tr r="P808" s="3"/>
      </tp>
      <tp t="s">
        <v/>
        <stp/>
        <stp>P</stp>
        <stp>0</stp>
        <stp>IR</stp>
        <stp>BONDAVG56137</stp>
        <stp>채권그룹</stp>
        <stp/>
        <stp/>
        <tr r="P809" s="3"/>
      </tp>
      <tp t="s">
        <v/>
        <stp/>
        <stp>P</stp>
        <stp>0</stp>
        <stp>IR</stp>
        <stp>BONDAVG56134</stp>
        <stp>채권그룹</stp>
        <stp/>
        <stp/>
        <tr r="P806" s="3"/>
      </tp>
      <tp t="s">
        <v/>
        <stp/>
        <stp>P</stp>
        <stp>0</stp>
        <stp>IR</stp>
        <stp>BONDAVG56135</stp>
        <stp>채권그룹</stp>
        <stp/>
        <stp/>
        <tr r="P807" s="3"/>
      </tp>
      <tp t="s">
        <v/>
        <stp/>
        <stp>P</stp>
        <stp>0</stp>
        <stp>IR</stp>
        <stp>BONDAVG66115</stp>
        <stp>채권그룹</stp>
        <stp/>
        <stp/>
        <tr r="P1587" s="3"/>
      </tp>
      <tp t="s">
        <v/>
        <stp/>
        <stp>P</stp>
        <stp>0</stp>
        <stp>IR</stp>
        <stp>BONDAVG66114</stp>
        <stp>채권그룹</stp>
        <stp/>
        <stp/>
        <tr r="P1586" s="3"/>
      </tp>
      <tp t="s">
        <v/>
        <stp/>
        <stp>P</stp>
        <stp>0</stp>
        <stp>IR</stp>
        <stp>BONDAVG66111</stp>
        <stp>채권그룹</stp>
        <stp/>
        <stp/>
        <tr r="P1583" s="3"/>
      </tp>
      <tp t="s">
        <v/>
        <stp/>
        <stp>P</stp>
        <stp>0</stp>
        <stp>IR</stp>
        <stp>BONDAVG66110</stp>
        <stp>채권그룹</stp>
        <stp/>
        <stp/>
        <tr r="P1582" s="3"/>
      </tp>
      <tp t="s">
        <v/>
        <stp/>
        <stp>P</stp>
        <stp>0</stp>
        <stp>IR</stp>
        <stp>BONDAVG66113</stp>
        <stp>채권그룹</stp>
        <stp/>
        <stp/>
        <tr r="P1585" s="3"/>
      </tp>
      <tp t="s">
        <v/>
        <stp/>
        <stp>P</stp>
        <stp>0</stp>
        <stp>IR</stp>
        <stp>BONDAVG66112</stp>
        <stp>채권그룹</stp>
        <stp/>
        <stp/>
        <tr r="P1584" s="3"/>
      </tp>
      <tp t="s">
        <v/>
        <stp/>
        <stp>P</stp>
        <stp>0</stp>
        <stp>IR</stp>
        <stp>BONDAVGA6104</stp>
        <stp>채권그룹</stp>
        <stp/>
        <stp/>
        <tr r="P4618" s="3"/>
      </tp>
      <tp t="s">
        <v/>
        <stp/>
        <stp>P</stp>
        <stp>0</stp>
        <stp>IR</stp>
        <stp>BONDAVG66109</stp>
        <stp>채권그룹</stp>
        <stp/>
        <stp/>
        <tr r="P1581" s="3"/>
      </tp>
      <tp t="s">
        <v/>
        <stp/>
        <stp>P</stp>
        <stp>0</stp>
        <stp>IR</stp>
        <stp>BONDAVG66105</stp>
        <stp>채권그룹</stp>
        <stp/>
        <stp/>
        <tr r="P1580" s="3"/>
      </tp>
      <tp t="s">
        <v>공모/무보증A+</v>
        <stp/>
        <stp>P</stp>
        <stp>0</stp>
        <stp>IR</stp>
        <stp>BONDAVG66104</stp>
        <stp>채권그룹</stp>
        <stp/>
        <stp/>
        <tr r="F358" s="1"/>
        <tr r="P1579" s="3"/>
      </tp>
      <tp t="s">
        <v/>
        <stp/>
        <stp>P</stp>
        <stp>0</stp>
        <stp>IR</stp>
        <stp>BONDAVGA6176</stp>
        <stp>채권그룹</stp>
        <stp/>
        <stp/>
        <tr r="P4619" s="3"/>
      </tp>
      <tp t="s">
        <v/>
        <stp/>
        <stp>P</stp>
        <stp>0</stp>
        <stp>IR</stp>
        <stp>BONDAVG16176</stp>
        <stp>채권그룹</stp>
        <stp/>
        <stp/>
        <tr r="P350" s="3"/>
      </tp>
      <tp t="s">
        <v/>
        <stp/>
        <stp>P</stp>
        <stp>0</stp>
        <stp>IR</stp>
        <stp>BONDAVG66169</stp>
        <stp>채권그룹</stp>
        <stp/>
        <stp/>
        <tr r="P5076" s="3"/>
      </tp>
      <tp t="s">
        <v/>
        <stp/>
        <stp>P</stp>
        <stp>0</stp>
        <stp>IR</stp>
        <stp>BONDAVGX6142</stp>
        <stp>채권그룹</stp>
        <stp/>
        <stp/>
        <tr r="P6577" s="3"/>
      </tp>
      <tp t="s">
        <v/>
        <stp/>
        <stp>P</stp>
        <stp>0</stp>
        <stp>IR</stp>
        <stp>BONDAVG16198</stp>
        <stp>채권그룹</stp>
        <stp/>
        <stp/>
        <tr r="P351" s="3"/>
      </tp>
      <tp t="s">
        <v/>
        <stp/>
        <stp>P</stp>
        <stp>0</stp>
        <stp>IR</stp>
        <stp>BONDAVG66189</stp>
        <stp>채권그룹</stp>
        <stp/>
        <stp/>
        <tr r="P1592" s="3"/>
      </tp>
      <tp t="s">
        <v/>
        <stp/>
        <stp>P</stp>
        <stp>0</stp>
        <stp>IR</stp>
        <stp>BONDAVG66185</stp>
        <stp>채권그룹</stp>
        <stp/>
        <stp/>
        <tr r="P1589" s="3"/>
      </tp>
      <tp t="s">
        <v/>
        <stp/>
        <stp>P</stp>
        <stp>0</stp>
        <stp>IR</stp>
        <stp>BONDAVG66184</stp>
        <stp>채권그룹</stp>
        <stp/>
        <stp/>
        <tr r="P1588" s="3"/>
      </tp>
      <tp t="s">
        <v>공모/무보증AAA</v>
        <stp/>
        <stp>P</stp>
        <stp>0</stp>
        <stp>IR</stp>
        <stp>BONDAVG06181</stp>
        <stp>채권그룹</stp>
        <stp/>
        <stp/>
        <tr r="F201" s="1"/>
        <tr r="P256" s="3"/>
      </tp>
      <tp t="s">
        <v/>
        <stp/>
        <stp>P</stp>
        <stp>0</stp>
        <stp>IR</stp>
        <stp>BONDAVG66187</stp>
        <stp>채권그룹</stp>
        <stp/>
        <stp/>
        <tr r="P1591" s="3"/>
      </tp>
      <tp t="s">
        <v xml:space="preserve"> </v>
        <stp/>
        <stp>P</stp>
        <stp>0</stp>
        <stp>IR</stp>
        <stp>BONDAVG16181</stp>
        <stp>채권그룹</stp>
        <stp/>
        <stp/>
        <tr r="P4988" s="3"/>
      </tp>
      <tp t="s">
        <v/>
        <stp/>
        <stp>P</stp>
        <stp>0</stp>
        <stp>IR</stp>
        <stp>BONDAVG66186</stp>
        <stp>채권그룹</stp>
        <stp/>
        <stp/>
        <tr r="P1590" s="3"/>
      </tp>
      <tp t="s">
        <v/>
        <stp/>
        <stp>P</stp>
        <stp>0</stp>
        <stp>IR</stp>
        <stp>BONDAVG66035</stp>
        <stp>채권그룹</stp>
        <stp/>
        <stp/>
        <tr r="P1569" s="3"/>
      </tp>
      <tp t="s">
        <v/>
        <stp/>
        <stp>P</stp>
        <stp>0</stp>
        <stp>IR</stp>
        <stp>BONDAVG56025</stp>
        <stp>채권그룹</stp>
        <stp/>
        <stp/>
        <tr r="P5051" s="3"/>
      </tp>
      <tp t="s">
        <v/>
        <stp/>
        <stp>P</stp>
        <stp>0</stp>
        <stp>IR</stp>
        <stp>BONDAVG46017</stp>
        <stp>채권그룹</stp>
        <stp/>
        <stp/>
        <tr r="P5020" s="3"/>
      </tp>
      <tp t="s">
        <v>공모/무보증AA-</v>
        <stp/>
        <stp>P</stp>
        <stp>0</stp>
        <stp>IR</stp>
        <stp>BONDAVG46015</stp>
        <stp>채권그룹</stp>
        <stp/>
        <stp/>
        <tr r="F303" s="1"/>
        <tr r="P528" s="3"/>
      </tp>
      <tp t="s">
        <v/>
        <stp/>
        <stp>P</stp>
        <stp>0</stp>
        <stp>IR</stp>
        <stp>BONDAVG46009</stp>
        <stp>채권그룹</stp>
        <stp/>
        <stp/>
        <tr r="P527" s="3"/>
      </tp>
      <tp t="s">
        <v/>
        <stp/>
        <stp>P</stp>
        <stp>0</stp>
        <stp>IR</stp>
        <stp>BONDAVG56009</stp>
        <stp>채권그룹</stp>
        <stp/>
        <stp/>
        <tr r="P801" s="3"/>
      </tp>
      <tp t="s">
        <v/>
        <stp/>
        <stp>P</stp>
        <stp>0</stp>
        <stp>IR</stp>
        <stp>BONDAVG46005</stp>
        <stp>채권그룹</stp>
        <stp/>
        <stp/>
        <tr r="P526" s="3"/>
      </tp>
      <tp t="s">
        <v/>
        <stp/>
        <stp>P</stp>
        <stp>0</stp>
        <stp>IR</stp>
        <stp>BONDAVG46004</stp>
        <stp>채권그룹</stp>
        <stp/>
        <stp/>
        <tr r="P525" s="3"/>
      </tp>
      <tp t="s">
        <v/>
        <stp/>
        <stp>P</stp>
        <stp>0</stp>
        <stp>IR</stp>
        <stp>BONDAVG46003</stp>
        <stp>채권그룹</stp>
        <stp/>
        <stp/>
        <tr r="P524" s="3"/>
      </tp>
      <tp t="s">
        <v/>
        <stp/>
        <stp>P</stp>
        <stp>0</stp>
        <stp>IR</stp>
        <stp>BONDAVG66079</stp>
        <stp>채권그룹</stp>
        <stp/>
        <stp/>
        <tr r="P1578" s="3"/>
      </tp>
      <tp t="s">
        <v/>
        <stp/>
        <stp>P</stp>
        <stp>0</stp>
        <stp>IR</stp>
        <stp>BONDAVG66078</stp>
        <stp>채권그룹</stp>
        <stp/>
        <stp/>
        <tr r="P1577" s="3"/>
      </tp>
      <tp t="s">
        <v/>
        <stp/>
        <stp>P</stp>
        <stp>0</stp>
        <stp>IR</stp>
        <stp>BONDAVG66075</stp>
        <stp>채권그룹</stp>
        <stp/>
        <stp/>
        <tr r="P1574" s="3"/>
      </tp>
      <tp t="s">
        <v/>
        <stp/>
        <stp>P</stp>
        <stp>0</stp>
        <stp>IR</stp>
        <stp>BONDAVG66074</stp>
        <stp>채권그룹</stp>
        <stp/>
        <stp/>
        <tr r="P1573" s="3"/>
      </tp>
      <tp t="s">
        <v/>
        <stp/>
        <stp>P</stp>
        <stp>0</stp>
        <stp>IR</stp>
        <stp>BONDAVG66077</stp>
        <stp>채권그룹</stp>
        <stp/>
        <stp/>
        <tr r="P1576" s="3"/>
      </tp>
      <tp t="s">
        <v/>
        <stp/>
        <stp>P</stp>
        <stp>0</stp>
        <stp>IR</stp>
        <stp>BONDAVG66076</stp>
        <stp>채권그룹</stp>
        <stp/>
        <stp/>
        <tr r="P1575" s="3"/>
      </tp>
      <tp t="s">
        <v/>
        <stp/>
        <stp>P</stp>
        <stp>0</stp>
        <stp>IR</stp>
        <stp>BONDAVG66071</stp>
        <stp>채권그룹</stp>
        <stp/>
        <stp/>
        <tr r="P1570" s="3"/>
      </tp>
      <tp t="s">
        <v/>
        <stp/>
        <stp>P</stp>
        <stp>0</stp>
        <stp>IR</stp>
        <stp>BONDAVG66073</stp>
        <stp>채권그룹</stp>
        <stp/>
        <stp/>
        <tr r="P1572" s="3"/>
      </tp>
      <tp t="s">
        <v/>
        <stp/>
        <stp>P</stp>
        <stp>0</stp>
        <stp>IR</stp>
        <stp>BONDAVG66072</stp>
        <stp>채권그룹</stp>
        <stp/>
        <stp/>
        <tr r="P1571" s="3"/>
      </tp>
      <tp t="s">
        <v/>
        <stp/>
        <stp>P</stp>
        <stp>0</stp>
        <stp>IR</stp>
        <stp>BONDAVG56060</stp>
        <stp>채권그룹</stp>
        <stp/>
        <stp/>
        <tr r="P805" s="3"/>
      </tp>
      <tp t="s">
        <v/>
        <stp/>
        <stp>P</stp>
        <stp>0</stp>
        <stp>IR</stp>
        <stp>BONDAVG56058</stp>
        <stp>채권그룹</stp>
        <stp/>
        <stp/>
        <tr r="P803" s="3"/>
      </tp>
      <tp t="s">
        <v/>
        <stp/>
        <stp>P</stp>
        <stp>0</stp>
        <stp>IR</stp>
        <stp>BONDAVG56059</stp>
        <stp>채권그룹</stp>
        <stp/>
        <stp/>
        <tr r="P804" s="3"/>
      </tp>
      <tp t="s">
        <v/>
        <stp/>
        <stp>P</stp>
        <stp>0</stp>
        <stp>IR</stp>
        <stp>BONDAVG56057</stp>
        <stp>채권그룹</stp>
        <stp/>
        <stp/>
        <tr r="P802" s="3"/>
      </tp>
      <tp t="s">
        <v/>
        <stp/>
        <stp>P</stp>
        <stp>0</stp>
        <stp>IR</stp>
        <stp>BONDAVG46326</stp>
        <stp>채권그룹</stp>
        <stp/>
        <stp/>
        <tr r="P536" s="3"/>
      </tp>
      <tp t="s">
        <v/>
        <stp/>
        <stp>P</stp>
        <stp>0</stp>
        <stp>IR</stp>
        <stp>BONDAVG46325</stp>
        <stp>채권그룹</stp>
        <stp/>
        <stp/>
        <tr r="P535" s="3"/>
      </tp>
      <tp t="s">
        <v/>
        <stp/>
        <stp>P</stp>
        <stp>0</stp>
        <stp>IR</stp>
        <stp>BONDAVG46324</stp>
        <stp>채권그룹</stp>
        <stp/>
        <stp/>
        <tr r="P534" s="3"/>
      </tp>
      <tp t="s">
        <v/>
        <stp/>
        <stp>P</stp>
        <stp>0</stp>
        <stp>IR</stp>
        <stp>BONDAVG66326</stp>
        <stp>채권그룹</stp>
        <stp/>
        <stp/>
        <tr r="P6860" s="3"/>
      </tp>
      <tp t="s">
        <v/>
        <stp/>
        <stp>P</stp>
        <stp>0</stp>
        <stp>IR</stp>
        <stp>BONDAVG66319</stp>
        <stp>채권그룹</stp>
        <stp/>
        <stp/>
        <tr r="P1618" s="3"/>
      </tp>
      <tp t="s">
        <v/>
        <stp/>
        <stp>P</stp>
        <stp>0</stp>
        <stp>IR</stp>
        <stp>BONDAVG66301</stp>
        <stp>채권그룹</stp>
        <stp/>
        <stp/>
        <tr r="P1615" s="3"/>
      </tp>
      <tp t="s">
        <v/>
        <stp/>
        <stp>P</stp>
        <stp>0</stp>
        <stp>IR</stp>
        <stp>BONDAVG66300</stp>
        <stp>채권그룹</stp>
        <stp/>
        <stp/>
        <tr r="P1614" s="3"/>
      </tp>
      <tp t="s">
        <v/>
        <stp/>
        <stp>P</stp>
        <stp>0</stp>
        <stp>IR</stp>
        <stp>BONDAVG66303</stp>
        <stp>채권그룹</stp>
        <stp/>
        <stp/>
        <tr r="P1617" s="3"/>
      </tp>
      <tp t="s">
        <v/>
        <stp/>
        <stp>P</stp>
        <stp>0</stp>
        <stp>IR</stp>
        <stp>BONDAVG66302</stp>
        <stp>채권그룹</stp>
        <stp/>
        <stp/>
        <tr r="P1616" s="3"/>
      </tp>
      <tp t="s">
        <v/>
        <stp/>
        <stp>P</stp>
        <stp>0</stp>
        <stp>IR</stp>
        <stp>BONDAVG56362</stp>
        <stp>채권그룹</stp>
        <stp/>
        <stp/>
        <tr r="P817" s="3"/>
      </tp>
      <tp t="s">
        <v/>
        <stp/>
        <stp>P</stp>
        <stp>0</stp>
        <stp>IR</stp>
        <stp>BONDAVG56363</stp>
        <stp>채권그룹</stp>
        <stp/>
        <stp/>
        <tr r="P818" s="3"/>
      </tp>
      <tp t="s">
        <v/>
        <stp/>
        <stp>P</stp>
        <stp>0</stp>
        <stp>IR</stp>
        <stp>BONDAVG56360</stp>
        <stp>채권그룹</stp>
        <stp/>
        <stp/>
        <tr r="P815" s="3"/>
      </tp>
      <tp t="s">
        <v/>
        <stp/>
        <stp>P</stp>
        <stp>0</stp>
        <stp>IR</stp>
        <stp>BONDAVG56361</stp>
        <stp>채권그룹</stp>
        <stp/>
        <stp/>
        <tr r="P816" s="3"/>
      </tp>
      <tp t="s">
        <v/>
        <stp/>
        <stp>P</stp>
        <stp>0</stp>
        <stp>IR</stp>
        <stp>BONDAVG66355</stp>
        <stp>채권그룹</stp>
        <stp/>
        <stp/>
        <tr r="P1622" s="3"/>
      </tp>
      <tp t="s">
        <v/>
        <stp/>
        <stp>P</stp>
        <stp>0</stp>
        <stp>IR</stp>
        <stp>BONDAVG66354</stp>
        <stp>채권그룹</stp>
        <stp/>
        <stp/>
        <tr r="P1621" s="3"/>
      </tp>
      <tp t="s">
        <v/>
        <stp/>
        <stp>P</stp>
        <stp>0</stp>
        <stp>IR</stp>
        <stp>BONDAVG66356</stp>
        <stp>채권그룹</stp>
        <stp/>
        <stp/>
        <tr r="P1623" s="3"/>
      </tp>
      <tp t="s">
        <v/>
        <stp/>
        <stp>P</stp>
        <stp>0</stp>
        <stp>IR</stp>
        <stp>BONDAVG66345</stp>
        <stp>채권그룹</stp>
        <stp/>
        <stp/>
        <tr r="P1620" s="3"/>
      </tp>
      <tp t="s">
        <v/>
        <stp/>
        <stp>P</stp>
        <stp>0</stp>
        <stp>IR</stp>
        <stp>BONDAVG66340</stp>
        <stp>채권그룹</stp>
        <stp/>
        <stp/>
        <tr r="P1619" s="3"/>
      </tp>
      <tp t="s">
        <v>공모/무보증A0</v>
        <stp/>
        <stp>P</stp>
        <stp>0</stp>
        <stp>IR</stp>
        <stp>BONDAVG06235</stp>
        <stp>채권그룹</stp>
        <stp/>
        <stp/>
        <tr r="F203" s="1"/>
        <tr r="P258" s="3"/>
      </tp>
      <tp t="s">
        <v>공모/무보증A-</v>
        <stp/>
        <stp>P</stp>
        <stp>0</stp>
        <stp>IR</stp>
        <stp>BONDAVG46226</stp>
        <stp>채권그룹</stp>
        <stp/>
        <stp/>
        <tr r="F305" s="1"/>
        <tr r="P533" s="3"/>
      </tp>
      <tp t="s">
        <v>카드채AA0</v>
        <stp/>
        <stp>P</stp>
        <stp>0</stp>
        <stp>IR</stp>
        <stp>BONDAVG46225</stp>
        <stp>채권그룹</stp>
        <stp/>
        <stp/>
        <tr r="F304" s="1"/>
        <tr r="P532" s="3"/>
      </tp>
      <tp t="s">
        <v/>
        <stp/>
        <stp>P</stp>
        <stp>0</stp>
        <stp>IR</stp>
        <stp>BONDAVG46223</stp>
        <stp>채권그룹</stp>
        <stp/>
        <stp/>
        <tr r="P531" s="3"/>
      </tp>
      <tp t="s">
        <v/>
        <stp/>
        <stp>P</stp>
        <stp>0</stp>
        <stp>IR</stp>
        <stp>BONDAVG46222</stp>
        <stp>채권그룹</stp>
        <stp/>
        <stp/>
        <tr r="P530" s="3"/>
      </tp>
      <tp t="s">
        <v/>
        <stp/>
        <stp>P</stp>
        <stp>0</stp>
        <stp>IR</stp>
        <stp>BONDAVG46221</stp>
        <stp>채권그룹</stp>
        <stp/>
        <stp/>
        <tr r="P529" s="3"/>
      </tp>
      <tp t="s">
        <v>공모/무보증A0</v>
        <stp/>
        <stp>P</stp>
        <stp>0</stp>
        <stp>IR</stp>
        <stp>BONDAVG56216</stp>
        <stp>채권그룹</stp>
        <stp/>
        <stp/>
        <tr r="F331" s="1"/>
        <tr r="P811" s="3"/>
      </tp>
      <tp t="s">
        <v/>
        <stp/>
        <stp>P</stp>
        <stp>0</stp>
        <stp>IR</stp>
        <stp>BONDAVG66215</stp>
        <stp>채권그룹</stp>
        <stp/>
        <stp/>
        <tr r="P1597" s="3"/>
      </tp>
      <tp t="s">
        <v>공모/무보증AA-</v>
        <stp/>
        <stp>P</stp>
        <stp>0</stp>
        <stp>IR</stp>
        <stp>BONDAVG06212</stp>
        <stp>채권그룹</stp>
        <stp/>
        <stp/>
        <tr r="F202" s="1"/>
        <tr r="P257" s="3"/>
      </tp>
      <tp t="s">
        <v>공모/무보증A0</v>
        <stp/>
        <stp>P</stp>
        <stp>0</stp>
        <stp>IR</stp>
        <stp>BONDAVG56217</stp>
        <stp>채권그룹</stp>
        <stp/>
        <stp/>
        <tr r="F332" s="1"/>
        <tr r="P812" s="3"/>
      </tp>
      <tp t="s">
        <v/>
        <stp/>
        <stp>P</stp>
        <stp>0</stp>
        <stp>IR</stp>
        <stp>BONDAVG66214</stp>
        <stp>채권그룹</stp>
        <stp/>
        <stp/>
        <tr r="P1596" s="3"/>
      </tp>
      <tp t="s">
        <v/>
        <stp/>
        <stp>P</stp>
        <stp>0</stp>
        <stp>IR</stp>
        <stp>BONDAVG66217</stp>
        <stp>채권그룹</stp>
        <stp/>
        <stp/>
        <tr r="P1599" s="3"/>
      </tp>
      <tp t="s">
        <v/>
        <stp/>
        <stp>P</stp>
        <stp>0</stp>
        <stp>IR</stp>
        <stp>BONDAVG66216</stp>
        <stp>채권그룹</stp>
        <stp/>
        <stp/>
        <tr r="P1598" s="3"/>
      </tp>
      <tp t="s">
        <v/>
        <stp/>
        <stp>P</stp>
        <stp>0</stp>
        <stp>IR</stp>
        <stp>BONDAVG66211</stp>
        <stp>채권그룹</stp>
        <stp/>
        <stp/>
        <tr r="P1593" s="3"/>
      </tp>
      <tp t="s">
        <v/>
        <stp/>
        <stp>P</stp>
        <stp>0</stp>
        <stp>IR</stp>
        <stp>BONDAVG66213</stp>
        <stp>채권그룹</stp>
        <stp/>
        <stp/>
        <tr r="P1595" s="3"/>
      </tp>
      <tp t="s">
        <v/>
        <stp/>
        <stp>P</stp>
        <stp>0</stp>
        <stp>IR</stp>
        <stp>BONDAVG66212</stp>
        <stp>채권그룹</stp>
        <stp/>
        <stp/>
        <tr r="P1594" s="3"/>
      </tp>
      <tp t="s">
        <v>공모/무보증BBB+</v>
        <stp/>
        <stp>P</stp>
        <stp>0</stp>
        <stp>IR</stp>
        <stp>BONDAVG56200</stp>
        <stp>채권그룹</stp>
        <stp/>
        <stp/>
        <tr r="F330" s="1"/>
        <tr r="P810" s="3"/>
      </tp>
      <tp t="s">
        <v/>
        <stp/>
        <stp>P</stp>
        <stp>0</stp>
        <stp>IR</stp>
        <stp>BONDAVG66275</stp>
        <stp>채권그룹</stp>
        <stp/>
        <stp/>
        <tr r="P1609" s="3"/>
      </tp>
      <tp t="s">
        <v/>
        <stp/>
        <stp>P</stp>
        <stp>0</stp>
        <stp>IR</stp>
        <stp>BONDAVG66274</stp>
        <stp>채권그룹</stp>
        <stp/>
        <stp/>
        <tr r="P1608" s="3"/>
      </tp>
      <tp t="s">
        <v/>
        <stp/>
        <stp>P</stp>
        <stp>0</stp>
        <stp>IR</stp>
        <stp>BONDAVG66271</stp>
        <stp>채권그룹</stp>
        <stp/>
        <stp/>
        <tr r="P1605" s="3"/>
      </tp>
      <tp t="s">
        <v/>
        <stp/>
        <stp>P</stp>
        <stp>0</stp>
        <stp>IR</stp>
        <stp>BONDAVG66270</stp>
        <stp>채권그룹</stp>
        <stp/>
        <stp/>
        <tr r="P1604" s="3"/>
      </tp>
      <tp t="s">
        <v/>
        <stp/>
        <stp>P</stp>
        <stp>0</stp>
        <stp>IR</stp>
        <stp>BONDAVG66273</stp>
        <stp>채권그룹</stp>
        <stp/>
        <stp/>
        <tr r="P1607" s="3"/>
      </tp>
      <tp t="s">
        <v/>
        <stp/>
        <stp>P</stp>
        <stp>0</stp>
        <stp>IR</stp>
        <stp>BONDAVG66272</stp>
        <stp>채권그룹</stp>
        <stp/>
        <stp/>
        <tr r="P1606" s="3"/>
      </tp>
      <tp t="s">
        <v/>
        <stp/>
        <stp>P</stp>
        <stp>0</stp>
        <stp>IR</stp>
        <stp>BONDAVG66269</stp>
        <stp>채권그룹</stp>
        <stp/>
        <stp/>
        <tr r="P1603" s="3"/>
      </tp>
      <tp t="s">
        <v/>
        <stp/>
        <stp>P</stp>
        <stp>0</stp>
        <stp>IR</stp>
        <stp>BONDAVG66268</stp>
        <stp>채권그룹</stp>
        <stp/>
        <stp/>
        <tr r="P1602" s="3"/>
      </tp>
      <tp t="s">
        <v/>
        <stp/>
        <stp>P</stp>
        <stp>0</stp>
        <stp>IR</stp>
        <stp>BONDAVG66267</stp>
        <stp>채권그룹</stp>
        <stp/>
        <stp/>
        <tr r="P1601" s="3"/>
      </tp>
      <tp t="s">
        <v/>
        <stp/>
        <stp>P</stp>
        <stp>0</stp>
        <stp>IR</stp>
        <stp>BONDAVG66266</stp>
        <stp>채권그룹</stp>
        <stp/>
        <stp/>
        <tr r="P1600" s="3"/>
      </tp>
      <tp t="s">
        <v/>
        <stp/>
        <stp>P</stp>
        <stp>0</stp>
        <stp>IR</stp>
        <stp>BONDAVG56262</stp>
        <stp>채권그룹</stp>
        <stp/>
        <stp/>
        <tr r="P813" s="3"/>
      </tp>
      <tp t="s">
        <v/>
        <stp/>
        <stp>P</stp>
        <stp>0</stp>
        <stp>IR</stp>
        <stp>BONDAVG56263</stp>
        <stp>채권그룹</stp>
        <stp/>
        <stp/>
        <tr r="P814" s="3"/>
      </tp>
      <tp t="s">
        <v>공사/공단채AA0</v>
        <stp/>
        <stp>P</stp>
        <stp>0</stp>
        <stp>IR</stp>
        <stp>BONDAVG16253</stp>
        <stp>채권그룹</stp>
        <stp/>
        <stp/>
        <tr r="F262" s="1"/>
        <tr r="P352" s="3"/>
      </tp>
      <tp t="s">
        <v/>
        <stp/>
        <stp>P</stp>
        <stp>0</stp>
        <stp>IR</stp>
        <stp>BONDAVG56254</stp>
        <stp>채권그룹</stp>
        <stp/>
        <stp/>
        <tr r="P5055" s="3"/>
      </tp>
      <tp t="s">
        <v/>
        <stp/>
        <stp>P</stp>
        <stp>0</stp>
        <stp>IR</stp>
        <stp>BONDAVG16298</stp>
        <stp>채권그룹</stp>
        <stp/>
        <stp/>
        <tr r="P354" s="3"/>
      </tp>
      <tp t="s">
        <v/>
        <stp/>
        <stp>P</stp>
        <stp>0</stp>
        <stp>IR</stp>
        <stp>BONDAVG66299</stp>
        <stp>채권그룹</stp>
        <stp/>
        <stp/>
        <tr r="P1613" s="3"/>
      </tp>
      <tp t="s">
        <v/>
        <stp/>
        <stp>P</stp>
        <stp>0</stp>
        <stp>IR</stp>
        <stp>BONDAVG66298</stp>
        <stp>채권그룹</stp>
        <stp/>
        <stp/>
        <tr r="P1612" s="3"/>
      </tp>
      <tp t="s">
        <v/>
        <stp/>
        <stp>P</stp>
        <stp>0</stp>
        <stp>IR</stp>
        <stp>BONDAVG66297</stp>
        <stp>채권그룹</stp>
        <stp/>
        <stp/>
        <tr r="P1611" s="3"/>
      </tp>
      <tp t="s">
        <v/>
        <stp/>
        <stp>P</stp>
        <stp>0</stp>
        <stp>IR</stp>
        <stp>BONDAVG66296</stp>
        <stp>채권그룹</stp>
        <stp/>
        <stp/>
        <tr r="P1610" s="3"/>
      </tp>
      <tp t="s">
        <v>공모/무보증A0</v>
        <stp/>
        <stp>P</stp>
        <stp>0</stp>
        <stp>IR</stp>
        <stp>BONDAVG16280</stp>
        <stp>채권그룹</stp>
        <stp/>
        <stp/>
        <tr r="F263" s="1"/>
        <tr r="P353" s="3"/>
      </tp>
      <tp t="s">
        <v/>
        <stp/>
        <stp>P</stp>
        <stp>0</stp>
        <stp>IR</stp>
        <stp>BONDAVG66539</stp>
        <stp>채권그룹</stp>
        <stp/>
        <stp/>
        <tr r="P1640" s="3"/>
      </tp>
      <tp t="s">
        <v/>
        <stp/>
        <stp>P</stp>
        <stp>0</stp>
        <stp>IR</stp>
        <stp>BONDAVG66538</stp>
        <stp>채권그룹</stp>
        <stp/>
        <stp/>
        <tr r="P1639" s="3"/>
      </tp>
      <tp t="s">
        <v/>
        <stp/>
        <stp>P</stp>
        <stp>0</stp>
        <stp>IR</stp>
        <stp>BONDAVG66535</stp>
        <stp>채권그룹</stp>
        <stp/>
        <stp/>
        <tr r="P1636" s="3"/>
      </tp>
      <tp t="s">
        <v>공모/무보증AAA</v>
        <stp/>
        <stp>P</stp>
        <stp>0</stp>
        <stp>IR</stp>
        <stp>BONDAVG06531</stp>
        <stp>채권그룹</stp>
        <stp/>
        <stp/>
        <tr r="F206" s="1"/>
        <tr r="P262" s="3"/>
      </tp>
      <tp t="s">
        <v/>
        <stp/>
        <stp>P</stp>
        <stp>0</stp>
        <stp>IR</stp>
        <stp>BONDAVG66537</stp>
        <stp>채권그룹</stp>
        <stp/>
        <stp/>
        <tr r="P1638" s="3"/>
      </tp>
      <tp t="s">
        <v/>
        <stp/>
        <stp>P</stp>
        <stp>0</stp>
        <stp>IR</stp>
        <stp>BONDAVG66536</stp>
        <stp>채권그룹</stp>
        <stp/>
        <stp/>
        <tr r="P1637" s="3"/>
      </tp>
      <tp t="s">
        <v>공모/무보증AA-</v>
        <stp/>
        <stp>P</stp>
        <stp>0</stp>
        <stp>IR</stp>
        <stp>BONDAVG06535</stp>
        <stp>채권그룹</stp>
        <stp/>
        <stp/>
        <tr r="F207" s="1"/>
        <tr r="P263" s="3"/>
      </tp>
      <tp t="s">
        <v>공모/무보증AA-</v>
        <stp/>
        <stp>P</stp>
        <stp>0</stp>
        <stp>IR</stp>
        <stp>BONDAVG66525</stp>
        <stp>채권그룹</stp>
        <stp/>
        <stp/>
        <tr r="F359" s="1"/>
        <tr r="P1635" s="3"/>
      </tp>
      <tp t="s">
        <v/>
        <stp/>
        <stp>P</stp>
        <stp>0</stp>
        <stp>IR</stp>
        <stp>BONDAVG66522</stp>
        <stp>채권그룹</stp>
        <stp/>
        <stp/>
        <tr r="P6862" s="3"/>
      </tp>
      <tp t="s">
        <v/>
        <stp/>
        <stp>P</stp>
        <stp>0</stp>
        <stp>IR</stp>
        <stp>BONDAVG56510</stp>
        <stp>채권그룹</stp>
        <stp/>
        <stp/>
        <tr r="P831" s="3"/>
      </tp>
      <tp t="s">
        <v>공모/무보증AAA</v>
        <stp/>
        <stp>P</stp>
        <stp>0</stp>
        <stp>IR</stp>
        <stp>BONDAVG06508</stp>
        <stp>채권그룹</stp>
        <stp/>
        <stp/>
        <tr r="F205" s="1"/>
        <tr r="P261" s="3"/>
      </tp>
      <tp t="s">
        <v>공모/무보증AA0</v>
        <stp/>
        <stp>P</stp>
        <stp>0</stp>
        <stp>IR</stp>
        <stp>BONDAVG06572</stp>
        <stp>채권그룹</stp>
        <stp/>
        <stp/>
        <tr r="F208" s="1"/>
        <tr r="P265" s="3"/>
      </tp>
      <tp t="s">
        <v xml:space="preserve"> </v>
        <stp/>
        <stp>P</stp>
        <stp>0</stp>
        <stp>IR</stp>
        <stp>BONDAVG06563</stp>
        <stp>채권그룹</stp>
        <stp/>
        <stp/>
        <tr r="P264" s="3"/>
      </tp>
      <tp t="s">
        <v/>
        <stp/>
        <stp>P</stp>
        <stp>0</stp>
        <stp>IR</stp>
        <stp>BONDAVG16550</stp>
        <stp>채권그룹</stp>
        <stp/>
        <stp/>
        <tr r="P356" s="3"/>
      </tp>
      <tp t="s">
        <v xml:space="preserve"> </v>
        <stp/>
        <stp>P</stp>
        <stp>0</stp>
        <stp>IR</stp>
        <stp>BONDAVG06556</stp>
        <stp>채권그룹</stp>
        <stp/>
        <stp/>
        <tr r="P6711" s="3"/>
      </tp>
      <tp t="s">
        <v/>
        <stp/>
        <stp>P</stp>
        <stp>0</stp>
        <stp>IR</stp>
        <stp>BONDAVG16548</stp>
        <stp>채권그룹</stp>
        <stp/>
        <stp/>
        <tr r="P355" s="3"/>
      </tp>
      <tp t="s">
        <v/>
        <stp/>
        <stp>P</stp>
        <stp>0</stp>
        <stp>IR</stp>
        <stp>BONDAVG66544</stp>
        <stp>채권그룹</stp>
        <stp/>
        <stp/>
        <tr r="P1645" s="3"/>
      </tp>
      <tp t="s">
        <v/>
        <stp/>
        <stp>P</stp>
        <stp>0</stp>
        <stp>IR</stp>
        <stp>BONDAVG66541</stp>
        <stp>채권그룹</stp>
        <stp/>
        <stp/>
        <tr r="P1642" s="3"/>
      </tp>
      <tp t="s">
        <v/>
        <stp/>
        <stp>P</stp>
        <stp>0</stp>
        <stp>IR</stp>
        <stp>BONDAVG66540</stp>
        <stp>채권그룹</stp>
        <stp/>
        <stp/>
        <tr r="P1641" s="3"/>
      </tp>
      <tp t="s">
        <v/>
        <stp/>
        <stp>P</stp>
        <stp>0</stp>
        <stp>IR</stp>
        <stp>BONDAVG66543</stp>
        <stp>채권그룹</stp>
        <stp/>
        <stp/>
        <tr r="P1644" s="3"/>
      </tp>
      <tp t="s">
        <v/>
        <stp/>
        <stp>P</stp>
        <stp>0</stp>
        <stp>IR</stp>
        <stp>BONDAVG66542</stp>
        <stp>채권그룹</stp>
        <stp/>
        <stp/>
        <tr r="P1643" s="3"/>
      </tp>
      <tp t="s">
        <v/>
        <stp/>
        <stp>P</stp>
        <stp>0</stp>
        <stp>IR</stp>
        <stp>BONDAVG56592</stp>
        <stp>채권그룹</stp>
        <stp/>
        <stp/>
        <tr r="P6819" s="3"/>
      </tp>
      <tp t="s">
        <v/>
        <stp/>
        <stp>P</stp>
        <stp>0</stp>
        <stp>IR</stp>
        <stp>BONDAVG66591</stp>
        <stp>채권그룹</stp>
        <stp/>
        <stp/>
        <tr r="P1647" s="3"/>
      </tp>
      <tp t="s">
        <v/>
        <stp/>
        <stp>P</stp>
        <stp>0</stp>
        <stp>IR</stp>
        <stp>BONDAVG66590</stp>
        <stp>채권그룹</stp>
        <stp/>
        <stp/>
        <tr r="P1646" s="3"/>
      </tp>
      <tp t="s">
        <v/>
        <stp/>
        <stp>P</stp>
        <stp>0</stp>
        <stp>IR</stp>
        <stp>BONDAVG66593</stp>
        <stp>채권그룹</stp>
        <stp/>
        <stp/>
        <tr r="P1649" s="3"/>
      </tp>
      <tp t="s">
        <v/>
        <stp/>
        <stp>P</stp>
        <stp>0</stp>
        <stp>IR</stp>
        <stp>BONDAVG56591</stp>
        <stp>채권그룹</stp>
        <stp/>
        <stp/>
        <tr r="P5056" s="3"/>
      </tp>
      <tp t="s">
        <v/>
        <stp/>
        <stp>P</stp>
        <stp>0</stp>
        <stp>IR</stp>
        <stp>BONDAVG66592</stp>
        <stp>채권그룹</stp>
        <stp/>
        <stp/>
        <tr r="P1648" s="3"/>
      </tp>
      <tp t="s">
        <v/>
        <stp/>
        <stp>P</stp>
        <stp>0</stp>
        <stp>IR</stp>
        <stp>BONDAVGA6432</stp>
        <stp>채권그룹</stp>
        <stp/>
        <stp/>
        <tr r="P4620" s="3"/>
      </tp>
      <tp t="s">
        <v/>
        <stp/>
        <stp>P</stp>
        <stp>0</stp>
        <stp>IR</stp>
        <stp>BONDAVG56438</stp>
        <stp>채권그룹</stp>
        <stp/>
        <stp/>
        <tr r="P825" s="3"/>
      </tp>
      <tp t="s">
        <v>공모/무보증AAA</v>
        <stp/>
        <stp>P</stp>
        <stp>0</stp>
        <stp>IR</stp>
        <stp>BONDAVG06432</stp>
        <stp>채권그룹</stp>
        <stp/>
        <stp/>
        <tr r="F204" s="1"/>
        <tr r="P259" s="3"/>
      </tp>
      <tp t="s">
        <v>공모/무보증A+</v>
        <stp/>
        <stp>P</stp>
        <stp>0</stp>
        <stp>IR</stp>
        <stp>BONDAVG56437</stp>
        <stp>채권그룹</stp>
        <stp/>
        <stp/>
        <tr r="F334" s="1"/>
        <tr r="P824" s="3"/>
      </tp>
      <tp t="s">
        <v/>
        <stp/>
        <stp>P</stp>
        <stp>0</stp>
        <stp>IR</stp>
        <stp>BONDAVG16430</stp>
        <stp>채권그룹</stp>
        <stp/>
        <stp/>
        <tr r="P6760" s="3"/>
      </tp>
      <tp t="s">
        <v>공모/무보증A-</v>
        <stp/>
        <stp>P</stp>
        <stp>0</stp>
        <stp>IR</stp>
        <stp>BONDAVG56434</stp>
        <stp>채권그룹</stp>
        <stp/>
        <stp/>
        <tr r="F333" s="1"/>
        <tr r="P823" s="3"/>
      </tp>
      <tp t="s">
        <v/>
        <stp/>
        <stp>P</stp>
        <stp>0</stp>
        <stp>IR</stp>
        <stp>BONDAVG56435</stp>
        <stp>채권그룹</stp>
        <stp/>
        <stp/>
        <tr r="P6817" s="3"/>
      </tp>
      <tp t="s">
        <v/>
        <stp/>
        <stp>P</stp>
        <stp>0</stp>
        <stp>IR</stp>
        <stp>BONDAVG56430</stp>
        <stp>채권그룹</stp>
        <stp/>
        <stp/>
        <tr r="P822" s="3"/>
      </tp>
      <tp t="s">
        <v/>
        <stp/>
        <stp>P</stp>
        <stp>0</stp>
        <stp>IR</stp>
        <stp>BONDAVG66432</stp>
        <stp>채권그룹</stp>
        <stp/>
        <stp/>
        <tr r="P1626" s="3"/>
      </tp>
      <tp t="s">
        <v/>
        <stp/>
        <stp>P</stp>
        <stp>0</stp>
        <stp>IR</stp>
        <stp>BONDAVG56428</stp>
        <stp>채권그룹</stp>
        <stp/>
        <stp/>
        <tr r="P820" s="3"/>
      </tp>
      <tp t="s">
        <v/>
        <stp/>
        <stp>P</stp>
        <stp>0</stp>
        <stp>IR</stp>
        <stp>BONDAVG56429</stp>
        <stp>채권그룹</stp>
        <stp/>
        <stp/>
        <tr r="P821" s="3"/>
      </tp>
      <tp t="s">
        <v/>
        <stp/>
        <stp>P</stp>
        <stp>0</stp>
        <stp>IR</stp>
        <stp>BONDAVG56427</stp>
        <stp>채권그룹</stp>
        <stp/>
        <stp/>
        <tr r="P819" s="3"/>
      </tp>
      <tp t="s">
        <v/>
        <stp/>
        <stp>P</stp>
        <stp>0</stp>
        <stp>IR</stp>
        <stp>BONDAVG66423</stp>
        <stp>채권그룹</stp>
        <stp/>
        <stp/>
        <tr r="P1625" s="3"/>
      </tp>
      <tp t="s">
        <v/>
        <stp/>
        <stp>P</stp>
        <stp>0</stp>
        <stp>IR</stp>
        <stp>BONDAVG66414</stp>
        <stp>채권그룹</stp>
        <stp/>
        <stp/>
        <tr r="P1624" s="3"/>
      </tp>
      <tp t="s">
        <v>공모/무보증AA-</v>
        <stp/>
        <stp>P</stp>
        <stp>0</stp>
        <stp>IR</stp>
        <stp>BONDAVG46415</stp>
        <stp>채권그룹</stp>
        <stp/>
        <stp/>
        <tr r="F306" s="1"/>
        <tr r="P537" s="3"/>
      </tp>
      <tp t="s">
        <v/>
        <stp/>
        <stp>P</stp>
        <stp>0</stp>
        <stp>IR</stp>
        <stp>BONDAVG66475</stp>
        <stp>채권그룹</stp>
        <stp/>
        <stp/>
        <tr r="P1633" s="3"/>
      </tp>
      <tp t="s">
        <v/>
        <stp/>
        <stp>P</stp>
        <stp>0</stp>
        <stp>IR</stp>
        <stp>BONDAVG66474</stp>
        <stp>채권그룹</stp>
        <stp/>
        <stp/>
        <tr r="P1632" s="3"/>
      </tp>
      <tp t="s">
        <v/>
        <stp/>
        <stp>P</stp>
        <stp>0</stp>
        <stp>IR</stp>
        <stp>BONDAVG66476</stp>
        <stp>채권그룹</stp>
        <stp/>
        <stp/>
        <tr r="P1634" s="3"/>
      </tp>
      <tp t="s">
        <v/>
        <stp/>
        <stp>P</stp>
        <stp>0</stp>
        <stp>IR</stp>
        <stp>BONDAVG46473</stp>
        <stp>채권그룹</stp>
        <stp/>
        <stp/>
        <tr r="P541" s="3"/>
      </tp>
      <tp t="s">
        <v/>
        <stp/>
        <stp>P</stp>
        <stp>0</stp>
        <stp>IR</stp>
        <stp>BONDAVG66471</stp>
        <stp>채권그룹</stp>
        <stp/>
        <stp/>
        <tr r="P1629" s="3"/>
      </tp>
      <tp t="s">
        <v/>
        <stp/>
        <stp>P</stp>
        <stp>0</stp>
        <stp>IR</stp>
        <stp>BONDAVG46472</stp>
        <stp>채권그룹</stp>
        <stp/>
        <stp/>
        <tr r="P540" s="3"/>
      </tp>
      <tp t="s">
        <v/>
        <stp/>
        <stp>P</stp>
        <stp>0</stp>
        <stp>IR</stp>
        <stp>BONDAVG66470</stp>
        <stp>채권그룹</stp>
        <stp/>
        <stp/>
        <tr r="P1628" s="3"/>
      </tp>
      <tp t="s">
        <v/>
        <stp/>
        <stp>P</stp>
        <stp>0</stp>
        <stp>IR</stp>
        <stp>BONDAVG46471</stp>
        <stp>채권그룹</stp>
        <stp/>
        <stp/>
        <tr r="P539" s="3"/>
      </tp>
      <tp t="s">
        <v/>
        <stp/>
        <stp>P</stp>
        <stp>0</stp>
        <stp>IR</stp>
        <stp>BONDAVG66473</stp>
        <stp>채권그룹</stp>
        <stp/>
        <stp/>
        <tr r="P1631" s="3"/>
      </tp>
      <tp t="s">
        <v/>
        <stp/>
        <stp>P</stp>
        <stp>0</stp>
        <stp>IR</stp>
        <stp>BONDAVG66472</stp>
        <stp>채권그룹</stp>
        <stp/>
        <stp/>
        <tr r="P1630" s="3"/>
      </tp>
      <tp t="s">
        <v/>
        <stp/>
        <stp>P</stp>
        <stp>0</stp>
        <stp>IR</stp>
        <stp>BONDAVG66469</stp>
        <stp>채권그룹</stp>
        <stp/>
        <stp/>
        <tr r="P1627" s="3"/>
      </tp>
      <tp t="s">
        <v xml:space="preserve"> </v>
        <stp/>
        <stp>P</stp>
        <stp>0</stp>
        <stp>IR</stp>
        <stp>BONDAVG06467</stp>
        <stp>채권그룹</stp>
        <stp/>
        <stp/>
        <tr r="P260" s="3"/>
      </tp>
      <tp t="s">
        <v>공모/무보증AA0</v>
        <stp/>
        <stp>P</stp>
        <stp>0</stp>
        <stp>IR</stp>
        <stp>BONDAVG46443</stp>
        <stp>채권그룹</stp>
        <stp/>
        <stp/>
        <tr r="F307" s="1"/>
        <tr r="P538" s="3"/>
      </tp>
      <tp t="s">
        <v/>
        <stp/>
        <stp>P</stp>
        <stp>0</stp>
        <stp>IR</stp>
        <stp>BONDAVG56498</stp>
        <stp>채권그룹</stp>
        <stp/>
        <stp/>
        <tr r="P829" s="3"/>
      </tp>
      <tp t="s">
        <v/>
        <stp/>
        <stp>P</stp>
        <stp>0</stp>
        <stp>IR</stp>
        <stp>BONDAVG56499</stp>
        <stp>채권그룹</stp>
        <stp/>
        <stp/>
        <tr r="P830" s="3"/>
      </tp>
      <tp t="s">
        <v/>
        <stp/>
        <stp>P</stp>
        <stp>0</stp>
        <stp>IR</stp>
        <stp>BONDAVG56496</stp>
        <stp>채권그룹</stp>
        <stp/>
        <stp/>
        <tr r="P827" s="3"/>
      </tp>
      <tp t="s">
        <v/>
        <stp/>
        <stp>P</stp>
        <stp>0</stp>
        <stp>IR</stp>
        <stp>BONDAVG56497</stp>
        <stp>채권그룹</stp>
        <stp/>
        <stp/>
        <tr r="P828" s="3"/>
      </tp>
      <tp t="s">
        <v>공사/공단채AAA</v>
        <stp/>
        <stp>P</stp>
        <stp>0</stp>
        <stp>IR</stp>
        <stp>BONDAVG56490</stp>
        <stp>채권그룹</stp>
        <stp/>
        <stp/>
        <tr r="F335" s="1"/>
        <tr r="P826" s="3"/>
      </tp>
      <tp t="s">
        <v/>
        <stp/>
        <stp>P</stp>
        <stp>0</stp>
        <stp>IR</stp>
        <stp>BONDAVG56734</stp>
        <stp>채권그룹</stp>
        <stp/>
        <stp/>
        <tr r="P6826" s="3"/>
      </tp>
      <tp t="s">
        <v/>
        <stp/>
        <stp>P</stp>
        <stp>0</stp>
        <stp>IR</stp>
        <stp>BONDAVG06730</stp>
        <stp>채권그룹</stp>
        <stp/>
        <stp/>
        <tr r="P4930" s="3"/>
      </tp>
      <tp t="s">
        <v/>
        <stp/>
        <stp>P</stp>
        <stp>0</stp>
        <stp>IR</stp>
        <stp>BONDAVG56732</stp>
        <stp>채권그룹</stp>
        <stp/>
        <stp/>
        <tr r="P6824" s="3"/>
      </tp>
      <tp t="s">
        <v/>
        <stp/>
        <stp>P</stp>
        <stp>0</stp>
        <stp>IR</stp>
        <stp>BONDAVG56733</stp>
        <stp>채권그룹</stp>
        <stp/>
        <stp/>
        <tr r="P6825" s="3"/>
      </tp>
      <tp t="s">
        <v/>
        <stp/>
        <stp>P</stp>
        <stp>0</stp>
        <stp>IR</stp>
        <stp>BONDAVG56730</stp>
        <stp>채권그룹</stp>
        <stp/>
        <stp/>
        <tr r="P846" s="3"/>
      </tp>
      <tp t="s">
        <v/>
        <stp/>
        <stp>P</stp>
        <stp>0</stp>
        <stp>IR</stp>
        <stp>BONDAVG56728</stp>
        <stp>채권그룹</stp>
        <stp/>
        <stp/>
        <tr r="P844" s="3"/>
      </tp>
      <tp t="s">
        <v/>
        <stp/>
        <stp>P</stp>
        <stp>0</stp>
        <stp>IR</stp>
        <stp>BONDAVG56729</stp>
        <stp>채권그룹</stp>
        <stp/>
        <stp/>
        <tr r="P845" s="3"/>
      </tp>
      <tp t="s">
        <v/>
        <stp/>
        <stp>P</stp>
        <stp>0</stp>
        <stp>IR</stp>
        <stp>BONDAVG56726</stp>
        <stp>채권그룹</stp>
        <stp/>
        <stp/>
        <tr r="P842" s="3"/>
      </tp>
      <tp t="s">
        <v/>
        <stp/>
        <stp>P</stp>
        <stp>0</stp>
        <stp>IR</stp>
        <stp>BONDAVG56727</stp>
        <stp>채권그룹</stp>
        <stp/>
        <stp/>
        <tr r="P843" s="3"/>
      </tp>
      <tp t="s">
        <v/>
        <stp/>
        <stp>P</stp>
        <stp>0</stp>
        <stp>IR</stp>
        <stp>BONDAVG66724</stp>
        <stp>채권그룹</stp>
        <stp/>
        <stp/>
        <tr r="P1664" s="3"/>
      </tp>
      <tp t="s">
        <v/>
        <stp/>
        <stp>P</stp>
        <stp>0</stp>
        <stp>IR</stp>
        <stp>BONDAVGA6710</stp>
        <stp>채권그룹</stp>
        <stp/>
        <stp/>
        <tr r="P4623" s="3"/>
      </tp>
      <tp t="s">
        <v xml:space="preserve"> </v>
        <stp/>
        <stp>P</stp>
        <stp>0</stp>
        <stp>IR</stp>
        <stp>BONDAVG46710</stp>
        <stp>채권그룹</stp>
        <stp/>
        <stp/>
        <tr r="P6800" s="3"/>
      </tp>
      <tp t="s">
        <v/>
        <stp/>
        <stp>P</stp>
        <stp>0</stp>
        <stp>IR</stp>
        <stp>BONDAVG66709</stp>
        <stp>채권그룹</stp>
        <stp/>
        <stp/>
        <tr r="P1663" s="3"/>
      </tp>
      <tp t="s">
        <v/>
        <stp/>
        <stp>P</stp>
        <stp>0</stp>
        <stp>IR</stp>
        <stp>BONDAVG66762</stp>
        <stp>채권그룹</stp>
        <stp/>
        <stp/>
        <tr r="P1669" s="3"/>
      </tp>
      <tp t="s">
        <v/>
        <stp/>
        <stp>P</stp>
        <stp>0</stp>
        <stp>IR</stp>
        <stp>BONDAVG66759</stp>
        <stp>채권그룹</stp>
        <stp/>
        <stp/>
        <tr r="P1668" s="3"/>
      </tp>
      <tp t="s">
        <v>공모/무보증AA0</v>
        <stp/>
        <stp>P</stp>
        <stp>0</stp>
        <stp>IR</stp>
        <stp>BONDAVG06753</stp>
        <stp>채권그룹</stp>
        <stp/>
        <stp/>
        <tr r="F209" s="1"/>
        <tr r="P266" s="3"/>
      </tp>
      <tp t="s">
        <v>공모/무보증AA-</v>
        <stp/>
        <stp>P</stp>
        <stp>0</stp>
        <stp>IR</stp>
        <stp>BONDAVG66755</stp>
        <stp>채권그룹</stp>
        <stp/>
        <stp/>
        <tr r="F362" s="1"/>
        <tr r="P1667" s="3"/>
      </tp>
      <tp t="s">
        <v/>
        <stp/>
        <stp>P</stp>
        <stp>0</stp>
        <stp>IR</stp>
        <stp>BONDAVG06752</stp>
        <stp>채권그룹</stp>
        <stp/>
        <stp/>
        <tr r="P4931" s="3"/>
      </tp>
      <tp t="s">
        <v/>
        <stp/>
        <stp>P</stp>
        <stp>0</stp>
        <stp>IR</stp>
        <stp>BONDAVGA6748</stp>
        <stp>채권그룹</stp>
        <stp/>
        <stp/>
        <tr r="P4624" s="3"/>
      </tp>
      <tp t="s">
        <v>공모/무보증AA+</v>
        <stp/>
        <stp>P</stp>
        <stp>0</stp>
        <stp>IR</stp>
        <stp>BONDAVG66748</stp>
        <stp>채권그룹</stp>
        <stp/>
        <stp/>
        <tr r="F361" s="1"/>
        <tr r="P1666" s="3"/>
      </tp>
      <tp t="s">
        <v/>
        <stp/>
        <stp>P</stp>
        <stp>0</stp>
        <stp>IR</stp>
        <stp>BONDAVG66747</stp>
        <stp>채권그룹</stp>
        <stp/>
        <stp/>
        <tr r="P1665" s="3"/>
      </tp>
      <tp t="s">
        <v/>
        <stp/>
        <stp>P</stp>
        <stp>0</stp>
        <stp>IR</stp>
        <stp>BONDAVG66635</stp>
        <stp>채권그룹</stp>
        <stp/>
        <stp/>
        <tr r="P1657" s="3"/>
      </tp>
      <tp t="s">
        <v/>
        <stp/>
        <stp>P</stp>
        <stp>0</stp>
        <stp>IR</stp>
        <stp>BONDAVG66634</stp>
        <stp>채권그룹</stp>
        <stp/>
        <stp/>
        <tr r="P1656" s="3"/>
      </tp>
      <tp t="s">
        <v/>
        <stp/>
        <stp>P</stp>
        <stp>0</stp>
        <stp>IR</stp>
        <stp>BONDAVG66636</stp>
        <stp>채권그룹</stp>
        <stp/>
        <stp/>
        <tr r="P1658" s="3"/>
      </tp>
      <tp t="s">
        <v/>
        <stp/>
        <stp>P</stp>
        <stp>0</stp>
        <stp>IR</stp>
        <stp>BONDAVG66631</stp>
        <stp>채권그룹</stp>
        <stp/>
        <stp/>
        <tr r="P1653" s="3"/>
      </tp>
      <tp t="s">
        <v/>
        <stp/>
        <stp>P</stp>
        <stp>0</stp>
        <stp>IR</stp>
        <stp>BONDAVG66630</stp>
        <stp>채권그룹</stp>
        <stp/>
        <stp/>
        <tr r="P1652" s="3"/>
      </tp>
      <tp t="s">
        <v/>
        <stp/>
        <stp>P</stp>
        <stp>0</stp>
        <stp>IR</stp>
        <stp>BONDAVG56630</stp>
        <stp>채권그룹</stp>
        <stp/>
        <stp/>
        <tr r="P6820" s="3"/>
      </tp>
      <tp t="s">
        <v/>
        <stp/>
        <stp>P</stp>
        <stp>0</stp>
        <stp>IR</stp>
        <stp>BONDAVG66633</stp>
        <stp>채권그룹</stp>
        <stp/>
        <stp/>
        <tr r="P1655" s="3"/>
      </tp>
      <tp t="s">
        <v/>
        <stp/>
        <stp>P</stp>
        <stp>0</stp>
        <stp>IR</stp>
        <stp>BONDAVG66632</stp>
        <stp>채권그룹</stp>
        <stp/>
        <stp/>
        <tr r="P1654" s="3"/>
      </tp>
      <tp t="s">
        <v/>
        <stp/>
        <stp>P</stp>
        <stp>0</stp>
        <stp>IR</stp>
        <stp>BONDAVG66629</stp>
        <stp>채권그룹</stp>
        <stp/>
        <stp/>
        <tr r="P1651" s="3"/>
      </tp>
      <tp t="s">
        <v/>
        <stp/>
        <stp>P</stp>
        <stp>0</stp>
        <stp>IR</stp>
        <stp>BONDAVG66628</stp>
        <stp>채권그룹</stp>
        <stp/>
        <stp/>
        <tr r="P1650" s="3"/>
      </tp>
      <tp t="s">
        <v/>
        <stp/>
        <stp>P</stp>
        <stp>0</stp>
        <stp>IR</stp>
        <stp>BONDAVG56618</stp>
        <stp>채권그룹</stp>
        <stp/>
        <stp/>
        <tr r="P836" s="3"/>
      </tp>
      <tp t="s">
        <v/>
        <stp/>
        <stp>P</stp>
        <stp>0</stp>
        <stp>IR</stp>
        <stp>BONDAVG56616</stp>
        <stp>채권그룹</stp>
        <stp/>
        <stp/>
        <tr r="P834" s="3"/>
      </tp>
      <tp t="s">
        <v/>
        <stp/>
        <stp>P</stp>
        <stp>0</stp>
        <stp>IR</stp>
        <stp>BONDAVG56617</stp>
        <stp>채권그룹</stp>
        <stp/>
        <stp/>
        <tr r="P835" s="3"/>
      </tp>
      <tp t="s">
        <v>공모/무보증A+</v>
        <stp/>
        <stp>P</stp>
        <stp>0</stp>
        <stp>IR</stp>
        <stp>BONDAVG56610</stp>
        <stp>채권그룹</stp>
        <stp/>
        <stp/>
        <tr r="F337" s="1"/>
        <tr r="P833" s="3"/>
      </tp>
      <tp t="s">
        <v/>
        <stp/>
        <stp>P</stp>
        <stp>0</stp>
        <stp>IR</stp>
        <stp>BONDAVG46602</stp>
        <stp>채권그룹</stp>
        <stp/>
        <stp/>
        <tr r="P542" s="3"/>
      </tp>
      <tp t="s">
        <v>공사/공단채AA0</v>
        <stp/>
        <stp>P</stp>
        <stp>0</stp>
        <stp>IR</stp>
        <stp>BONDAVG56601</stp>
        <stp>채권그룹</stp>
        <stp/>
        <stp/>
        <tr r="F336" s="1"/>
        <tr r="P832" s="3"/>
      </tp>
      <tp t="s">
        <v/>
        <stp/>
        <stp>P</stp>
        <stp>0</stp>
        <stp>IR</stp>
        <stp>BONDAVGA6675</stp>
        <stp>채권그룹</stp>
        <stp/>
        <stp/>
        <tr r="P4621" s="3"/>
      </tp>
      <tp t="s">
        <v/>
        <stp/>
        <stp>P</stp>
        <stp>0</stp>
        <stp>IR</stp>
        <stp>BONDAVG66677</stp>
        <stp>채권그룹</stp>
        <stp/>
        <stp/>
        <tr r="P1661" s="3"/>
      </tp>
      <tp t="s">
        <v/>
        <stp/>
        <stp>P</stp>
        <stp>0</stp>
        <stp>IR</stp>
        <stp>BONDAVG16671</stp>
        <stp>채권그룹</stp>
        <stp/>
        <stp/>
        <tr r="P357" s="3"/>
      </tp>
      <tp t="s">
        <v/>
        <stp/>
        <stp>P</stp>
        <stp>0</stp>
        <stp>IR</stp>
        <stp>BONDAVG66676</stp>
        <stp>채권그룹</stp>
        <stp/>
        <stp/>
        <tr r="P1660" s="3"/>
      </tp>
      <tp t="s">
        <v/>
        <stp/>
        <stp>P</stp>
        <stp>0</stp>
        <stp>IR</stp>
        <stp>BONDAVG46671</stp>
        <stp>채권그룹</stp>
        <stp/>
        <stp/>
        <tr r="P545" s="3"/>
      </tp>
      <tp t="s">
        <v/>
        <stp/>
        <stp>P</stp>
        <stp>0</stp>
        <stp>IR</stp>
        <stp>BONDAVG06674</stp>
        <stp>채권그룹</stp>
        <stp/>
        <stp/>
        <tr r="P4929" s="3"/>
      </tp>
      <tp t="s">
        <v/>
        <stp/>
        <stp>P</stp>
        <stp>0</stp>
        <stp>IR</stp>
        <stp>BONDAVG46670</stp>
        <stp>채권그룹</stp>
        <stp/>
        <stp/>
        <tr r="P544" s="3"/>
      </tp>
      <tp t="s">
        <v/>
        <stp/>
        <stp>P</stp>
        <stp>0</stp>
        <stp>IR</stp>
        <stp>BONDAVG56671</stp>
        <stp>채권그룹</stp>
        <stp/>
        <stp/>
        <tr r="P6823" s="3"/>
      </tp>
      <tp t="s">
        <v/>
        <stp/>
        <stp>P</stp>
        <stp>0</stp>
        <stp>IR</stp>
        <stp>BONDAVG46669</stp>
        <stp>채권그룹</stp>
        <stp/>
        <stp/>
        <tr r="P543" s="3"/>
      </tp>
      <tp t="s">
        <v/>
        <stp/>
        <stp>P</stp>
        <stp>0</stp>
        <stp>IR</stp>
        <stp>BONDAVG56648</stp>
        <stp>채권그룹</stp>
        <stp/>
        <stp/>
        <tr r="P6822" s="3"/>
      </tp>
      <tp t="s">
        <v/>
        <stp/>
        <stp>P</stp>
        <stp>0</stp>
        <stp>IR</stp>
        <stp>BONDAVG66645</stp>
        <stp>채권그룹</stp>
        <stp/>
        <stp/>
        <tr r="P1659" s="3"/>
      </tp>
      <tp t="s">
        <v/>
        <stp/>
        <stp>P</stp>
        <stp>0</stp>
        <stp>IR</stp>
        <stp>BONDAVG56647</stp>
        <stp>채권그룹</stp>
        <stp/>
        <stp/>
        <tr r="P6821" s="3"/>
      </tp>
      <tp t="s">
        <v/>
        <stp/>
        <stp>P</stp>
        <stp>0</stp>
        <stp>IR</stp>
        <stp>BONDAVG56644</stp>
        <stp>채권그룹</stp>
        <stp/>
        <stp/>
        <tr r="P841" s="3"/>
      </tp>
      <tp t="s">
        <v/>
        <stp/>
        <stp>P</stp>
        <stp>0</stp>
        <stp>IR</stp>
        <stp>BONDAVG56642</stp>
        <stp>채권그룹</stp>
        <stp/>
        <stp/>
        <tr r="P839" s="3"/>
      </tp>
      <tp t="s">
        <v/>
        <stp/>
        <stp>P</stp>
        <stp>0</stp>
        <stp>IR</stp>
        <stp>BONDAVG56643</stp>
        <stp>채권그룹</stp>
        <stp/>
        <stp/>
        <tr r="P840" s="3"/>
      </tp>
      <tp t="s">
        <v/>
        <stp/>
        <stp>P</stp>
        <stp>0</stp>
        <stp>IR</stp>
        <stp>BONDAVG56640</stp>
        <stp>채권그룹</stp>
        <stp/>
        <stp/>
        <tr r="P837" s="3"/>
      </tp>
      <tp t="s">
        <v/>
        <stp/>
        <stp>P</stp>
        <stp>0</stp>
        <stp>IR</stp>
        <stp>BONDAVG56641</stp>
        <stp>채권그룹</stp>
        <stp/>
        <stp/>
        <tr r="P838" s="3"/>
      </tp>
      <tp t="s">
        <v/>
        <stp/>
        <stp>P</stp>
        <stp>0</stp>
        <stp>IR</stp>
        <stp>BONDAVGA6688</stp>
        <stp>채권그룹</stp>
        <stp/>
        <stp/>
        <tr r="P4622" s="3"/>
      </tp>
      <tp t="s">
        <v>공모/무보증A-</v>
        <stp/>
        <stp>P</stp>
        <stp>0</stp>
        <stp>IR</stp>
        <stp>BONDAVG66688</stp>
        <stp>채권그룹</stp>
        <stp/>
        <stp/>
        <tr r="F360" s="1"/>
        <tr r="P1662" s="3"/>
      </tp>
      <tp t="s">
        <v/>
        <stp/>
        <stp>P</stp>
        <stp>0</stp>
        <stp>IR</stp>
        <stp>BONDAVG66937</stp>
        <stp>채권그룹</stp>
        <stp/>
        <stp/>
        <tr r="P1709" s="3"/>
      </tp>
      <tp t="s">
        <v/>
        <stp/>
        <stp>P</stp>
        <stp>0</stp>
        <stp>IR</stp>
        <stp>BONDAVG66936</stp>
        <stp>채권그룹</stp>
        <stp/>
        <stp/>
        <tr r="P1708" s="3"/>
      </tp>
      <tp t="s">
        <v/>
        <stp/>
        <stp>P</stp>
        <stp>0</stp>
        <stp>IR</stp>
        <stp>BONDAVG56922</stp>
        <stp>채권그룹</stp>
        <stp/>
        <stp/>
        <tr r="P6829" s="3"/>
      </tp>
      <tp t="s">
        <v/>
        <stp/>
        <stp>P</stp>
        <stp>0</stp>
        <stp>IR</stp>
        <stp>BONDAVG46904</stp>
        <stp>채권그룹</stp>
        <stp/>
        <stp/>
        <tr r="P548" s="3"/>
      </tp>
      <tp t="s">
        <v/>
        <stp/>
        <stp>P</stp>
        <stp>0</stp>
        <stp>IR</stp>
        <stp>BONDAVG66941</stp>
        <stp>채권그룹</stp>
        <stp/>
        <stp/>
        <tr r="P1710" s="3"/>
      </tp>
      <tp t="s">
        <v>공모/무보증A+</v>
        <stp/>
        <stp>P</stp>
        <stp>0</stp>
        <stp>IR</stp>
        <stp>BONDAVG06989</stp>
        <stp>채권그룹</stp>
        <stp/>
        <stp/>
        <tr r="F210" s="1"/>
        <tr r="P267" s="3"/>
      </tp>
      <tp t="s">
        <v/>
        <stp/>
        <stp>P</stp>
        <stp>0</stp>
        <stp>IR</stp>
        <stp>BONDAVG66986</stp>
        <stp>채권그룹</stp>
        <stp/>
        <stp/>
        <tr r="P1711" s="3"/>
      </tp>
      <tp t="s">
        <v/>
        <stp/>
        <stp>P</stp>
        <stp>0</stp>
        <stp>IR</stp>
        <stp>BONDAVG56830</stp>
        <stp>채권그룹</stp>
        <stp/>
        <stp/>
        <tr r="P850" s="3"/>
      </tp>
      <tp t="s">
        <v/>
        <stp/>
        <stp>P</stp>
        <stp>0</stp>
        <stp>IR</stp>
        <stp>BONDAVG56828</stp>
        <stp>채권그룹</stp>
        <stp/>
        <stp/>
        <tr r="P848" s="3"/>
      </tp>
      <tp t="s">
        <v/>
        <stp/>
        <stp>P</stp>
        <stp>0</stp>
        <stp>IR</stp>
        <stp>BONDAVG56829</stp>
        <stp>채권그룹</stp>
        <stp/>
        <stp/>
        <tr r="P849" s="3"/>
      </tp>
      <tp t="s">
        <v/>
        <stp/>
        <stp>P</stp>
        <stp>0</stp>
        <stp>IR</stp>
        <stp>BONDAVG66825</stp>
        <stp>채권그룹</stp>
        <stp/>
        <stp/>
        <tr r="P1683" s="3"/>
      </tp>
      <tp t="s">
        <v/>
        <stp/>
        <stp>P</stp>
        <stp>0</stp>
        <stp>IR</stp>
        <stp>BONDAVG56827</stp>
        <stp>채권그룹</stp>
        <stp/>
        <stp/>
        <tr r="P847" s="3"/>
      </tp>
      <tp t="s">
        <v/>
        <stp/>
        <stp>P</stp>
        <stp>0</stp>
        <stp>IR</stp>
        <stp>BONDAVG66826</stp>
        <stp>채권그룹</stp>
        <stp/>
        <stp/>
        <tr r="P1684" s="3"/>
      </tp>
      <tp t="s">
        <v/>
        <stp/>
        <stp>P</stp>
        <stp>0</stp>
        <stp>IR</stp>
        <stp>BONDAVG66821</stp>
        <stp>채권그룹</stp>
        <stp/>
        <stp/>
        <tr r="P1682" s="3"/>
      </tp>
      <tp t="s">
        <v/>
        <stp/>
        <stp>P</stp>
        <stp>0</stp>
        <stp>IR</stp>
        <stp>BONDAVG56816</stp>
        <stp>채권그룹</stp>
        <stp/>
        <stp/>
        <tr r="P6827" s="3"/>
      </tp>
      <tp t="s">
        <v/>
        <stp/>
        <stp>P</stp>
        <stp>0</stp>
        <stp>IR</stp>
        <stp>BONDAVG66811</stp>
        <stp>채권그룹</stp>
        <stp/>
        <stp/>
        <tr r="P1681" s="3"/>
      </tp>
      <tp t="s">
        <v/>
        <stp/>
        <stp>P</stp>
        <stp>0</stp>
        <stp>IR</stp>
        <stp>BONDAVG66810</stp>
        <stp>채권그룹</stp>
        <stp/>
        <stp/>
        <tr r="P1680" s="3"/>
      </tp>
      <tp t="s">
        <v/>
        <stp/>
        <stp>P</stp>
        <stp>0</stp>
        <stp>IR</stp>
        <stp>BONDAVG66809</stp>
        <stp>채권그룹</stp>
        <stp/>
        <stp/>
        <tr r="P1679" s="3"/>
      </tp>
      <tp t="s">
        <v/>
        <stp/>
        <stp>P</stp>
        <stp>0</stp>
        <stp>IR</stp>
        <stp>BONDAVG66808</stp>
        <stp>채권그룹</stp>
        <stp/>
        <stp/>
        <tr r="P1678" s="3"/>
      </tp>
      <tp t="s">
        <v/>
        <stp/>
        <stp>P</stp>
        <stp>0</stp>
        <stp>IR</stp>
        <stp>BONDAVG66805</stp>
        <stp>채권그룹</stp>
        <stp/>
        <stp/>
        <tr r="P1675" s="3"/>
      </tp>
      <tp t="s">
        <v/>
        <stp/>
        <stp>P</stp>
        <stp>0</stp>
        <stp>IR</stp>
        <stp>BONDAVG66804</stp>
        <stp>채권그룹</stp>
        <stp/>
        <stp/>
        <tr r="P1674" s="3"/>
      </tp>
      <tp t="s">
        <v/>
        <stp/>
        <stp>P</stp>
        <stp>0</stp>
        <stp>IR</stp>
        <stp>BONDAVG66807</stp>
        <stp>채권그룹</stp>
        <stp/>
        <stp/>
        <tr r="P1677" s="3"/>
      </tp>
      <tp t="s">
        <v/>
        <stp/>
        <stp>P</stp>
        <stp>0</stp>
        <stp>IR</stp>
        <stp>BONDAVG66806</stp>
        <stp>채권그룹</stp>
        <stp/>
        <stp/>
        <tr r="P1676" s="3"/>
      </tp>
      <tp t="s">
        <v/>
        <stp/>
        <stp>P</stp>
        <stp>0</stp>
        <stp>IR</stp>
        <stp>BONDAVG66801</stp>
        <stp>채권그룹</stp>
        <stp/>
        <stp/>
        <tr r="P1671" s="3"/>
      </tp>
      <tp t="s">
        <v/>
        <stp/>
        <stp>P</stp>
        <stp>0</stp>
        <stp>IR</stp>
        <stp>BONDAVG66800</stp>
        <stp>채권그룹</stp>
        <stp/>
        <stp/>
        <tr r="P1670" s="3"/>
      </tp>
      <tp t="s">
        <v/>
        <stp/>
        <stp>P</stp>
        <stp>0</stp>
        <stp>IR</stp>
        <stp>BONDAVG66803</stp>
        <stp>채권그룹</stp>
        <stp/>
        <stp/>
        <tr r="P1673" s="3"/>
      </tp>
      <tp t="s">
        <v/>
        <stp/>
        <stp>P</stp>
        <stp>0</stp>
        <stp>IR</stp>
        <stp>BONDAVG66802</stp>
        <stp>채권그룹</stp>
        <stp/>
        <stp/>
        <tr r="P1672" s="3"/>
      </tp>
      <tp t="s">
        <v/>
        <stp/>
        <stp>P</stp>
        <stp>0</stp>
        <stp>IR</stp>
        <stp>BONDAVG66879</stp>
        <stp>채권그룹</stp>
        <stp/>
        <stp/>
        <tr r="P1703" s="3"/>
      </tp>
      <tp t="s">
        <v/>
        <stp/>
        <stp>P</stp>
        <stp>0</stp>
        <stp>IR</stp>
        <stp>BONDAVG66878</stp>
        <stp>채권그룹</stp>
        <stp/>
        <stp/>
        <tr r="P1702" s="3"/>
      </tp>
      <tp t="s">
        <v/>
        <stp/>
        <stp>P</stp>
        <stp>0</stp>
        <stp>IR</stp>
        <stp>BONDAVG66875</stp>
        <stp>채권그룹</stp>
        <stp/>
        <stp/>
        <tr r="P1699" s="3"/>
      </tp>
      <tp t="s">
        <v/>
        <stp/>
        <stp>P</stp>
        <stp>0</stp>
        <stp>IR</stp>
        <stp>BONDAVG66874</stp>
        <stp>채권그룹</stp>
        <stp/>
        <stp/>
        <tr r="P1698" s="3"/>
      </tp>
      <tp t="s">
        <v/>
        <stp/>
        <stp>P</stp>
        <stp>0</stp>
        <stp>IR</stp>
        <stp>BONDAVG66877</stp>
        <stp>채권그룹</stp>
        <stp/>
        <stp/>
        <tr r="P1701" s="3"/>
      </tp>
      <tp t="s">
        <v/>
        <stp/>
        <stp>P</stp>
        <stp>0</stp>
        <stp>IR</stp>
        <stp>BONDAVG66876</stp>
        <stp>채권그룹</stp>
        <stp/>
        <stp/>
        <tr r="P1700" s="3"/>
      </tp>
      <tp t="s">
        <v/>
        <stp/>
        <stp>P</stp>
        <stp>0</stp>
        <stp>IR</stp>
        <stp>BONDAVG66871</stp>
        <stp>채권그룹</stp>
        <stp/>
        <stp/>
        <tr r="P1695" s="3"/>
      </tp>
      <tp t="s">
        <v/>
        <stp/>
        <stp>P</stp>
        <stp>0</stp>
        <stp>IR</stp>
        <stp>BONDAVG66870</stp>
        <stp>채권그룹</stp>
        <stp/>
        <stp/>
        <tr r="P1694" s="3"/>
      </tp>
      <tp t="s">
        <v/>
        <stp/>
        <stp>P</stp>
        <stp>0</stp>
        <stp>IR</stp>
        <stp>BONDAVG66873</stp>
        <stp>채권그룹</stp>
        <stp/>
        <stp/>
        <tr r="P1697" s="3"/>
      </tp>
      <tp t="s">
        <v/>
        <stp/>
        <stp>P</stp>
        <stp>0</stp>
        <stp>IR</stp>
        <stp>BONDAVG66872</stp>
        <stp>채권그룹</stp>
        <stp/>
        <stp/>
        <tr r="P1696" s="3"/>
      </tp>
      <tp t="s">
        <v/>
        <stp/>
        <stp>P</stp>
        <stp>0</stp>
        <stp>IR</stp>
        <stp>BONDAVGA6860</stp>
        <stp>채권그룹</stp>
        <stp/>
        <stp/>
        <tr r="P4625" s="3"/>
      </tp>
      <tp t="s">
        <v/>
        <stp/>
        <stp>P</stp>
        <stp>0</stp>
        <stp>IR</stp>
        <stp>BONDAVG66869</stp>
        <stp>채권그룹</stp>
        <stp/>
        <stp/>
        <tr r="P1693" s="3"/>
      </tp>
      <tp t="s">
        <v/>
        <stp/>
        <stp>P</stp>
        <stp>0</stp>
        <stp>IR</stp>
        <stp>BONDAVG16867</stp>
        <stp>채권그룹</stp>
        <stp/>
        <stp/>
        <tr r="P4990" s="3"/>
      </tp>
      <tp t="s">
        <v>기타금융채A0</v>
        <stp/>
        <stp>P</stp>
        <stp>0</stp>
        <stp>IR</stp>
        <stp>BONDAVG46860</stp>
        <stp>채권그룹</stp>
        <stp/>
        <stp/>
        <tr r="F309" s="1"/>
        <tr r="P547" s="3"/>
      </tp>
      <tp t="s">
        <v>공모/무보증AA0</v>
        <stp/>
        <stp>P</stp>
        <stp>0</stp>
        <stp>IR</stp>
        <stp>BONDAVG46852</stp>
        <stp>채권그룹</stp>
        <stp/>
        <stp/>
        <tr r="F308" s="1"/>
        <tr r="P546" s="3"/>
      </tp>
      <tp t="s">
        <v/>
        <stp/>
        <stp>P</stp>
        <stp>0</stp>
        <stp>IR</stp>
        <stp>BONDAVG06855</stp>
        <stp>채권그룹</stp>
        <stp/>
        <stp/>
        <tr r="P4932" s="3"/>
      </tp>
      <tp t="s">
        <v/>
        <stp/>
        <stp>P</stp>
        <stp>0</stp>
        <stp>IR</stp>
        <stp>BONDAVG66848</stp>
        <stp>채권그룹</stp>
        <stp/>
        <stp/>
        <tr r="P1692" s="3"/>
      </tp>
      <tp t="s">
        <v/>
        <stp/>
        <stp>P</stp>
        <stp>0</stp>
        <stp>IR</stp>
        <stp>BONDAVG66845</stp>
        <stp>채권그룹</stp>
        <stp/>
        <stp/>
        <tr r="P1690" s="3"/>
      </tp>
      <tp t="s">
        <v/>
        <stp/>
        <stp>P</stp>
        <stp>0</stp>
        <stp>IR</stp>
        <stp>BONDAVG66844</stp>
        <stp>채권그룹</stp>
        <stp/>
        <stp/>
        <tr r="P1689" s="3"/>
      </tp>
      <tp t="s">
        <v/>
        <stp/>
        <stp>P</stp>
        <stp>0</stp>
        <stp>IR</stp>
        <stp>BONDAVG66846</stp>
        <stp>채권그룹</stp>
        <stp/>
        <stp/>
        <tr r="P1691" s="3"/>
      </tp>
      <tp t="s">
        <v/>
        <stp/>
        <stp>P</stp>
        <stp>0</stp>
        <stp>IR</stp>
        <stp>BONDAVG66841</stp>
        <stp>채권그룹</stp>
        <stp/>
        <stp/>
        <tr r="P1686" s="3"/>
      </tp>
      <tp t="s">
        <v/>
        <stp/>
        <stp>P</stp>
        <stp>0</stp>
        <stp>IR</stp>
        <stp>BONDAVG66840</stp>
        <stp>채권그룹</stp>
        <stp/>
        <stp/>
        <tr r="P1685" s="3"/>
      </tp>
      <tp t="s">
        <v/>
        <stp/>
        <stp>P</stp>
        <stp>0</stp>
        <stp>IR</stp>
        <stp>BONDAVG56840</stp>
        <stp>채권그룹</stp>
        <stp/>
        <stp/>
        <tr r="P6828" s="3"/>
      </tp>
      <tp t="s">
        <v/>
        <stp/>
        <stp>P</stp>
        <stp>0</stp>
        <stp>IR</stp>
        <stp>BONDAVG66843</stp>
        <stp>채권그룹</stp>
        <stp/>
        <stp/>
        <tr r="P1688" s="3"/>
      </tp>
      <tp t="s">
        <v/>
        <stp/>
        <stp>P</stp>
        <stp>0</stp>
        <stp>IR</stp>
        <stp>BONDAVG66842</stp>
        <stp>채권그룹</stp>
        <stp/>
        <stp/>
        <tr r="P1687" s="3"/>
      </tp>
      <tp t="s">
        <v/>
        <stp/>
        <stp>P</stp>
        <stp>0</stp>
        <stp>IR</stp>
        <stp>BONDAVG66895</stp>
        <stp>채권그룹</stp>
        <stp/>
        <stp/>
        <tr r="P1707" s="3"/>
      </tp>
      <tp t="s">
        <v/>
        <stp/>
        <stp>P</stp>
        <stp>0</stp>
        <stp>IR</stp>
        <stp>BONDAVG66893</stp>
        <stp>채권그룹</stp>
        <stp/>
        <stp/>
        <tr r="P1706" s="3"/>
      </tp>
      <tp t="s">
        <v/>
        <stp/>
        <stp>P</stp>
        <stp>0</stp>
        <stp>IR</stp>
        <stp>BONDAVG66881</stp>
        <stp>채권그룹</stp>
        <stp/>
        <stp/>
        <tr r="P1705" s="3"/>
      </tp>
      <tp t="s">
        <v/>
        <stp/>
        <stp>P</stp>
        <stp>0</stp>
        <stp>IR</stp>
        <stp>BONDAVG66880</stp>
        <stp>채권그룹</stp>
        <stp/>
        <stp/>
        <tr r="P1704" s="3"/>
      </tp>
      <tp t="s">
        <v/>
        <stp/>
        <stp>P</stp>
        <stp>0</stp>
        <stp>IR</stp>
        <stp>BONDAVG01133</stp>
        <stp>채권그룹</stp>
        <stp/>
        <stp/>
        <tr r="P112" s="3"/>
      </tp>
      <tp t="s">
        <v/>
        <stp/>
        <stp>P</stp>
        <stp>0</stp>
        <stp>IR</stp>
        <stp>BONDAVG61137</stp>
        <stp>채권그룹</stp>
        <stp/>
        <stp/>
        <tr r="P1065" s="3"/>
      </tp>
      <tp t="s">
        <v>기타금융채A+</v>
        <stp/>
        <stp>P</stp>
        <stp>0</stp>
        <stp>IR</stp>
        <stp>BONDAVG41132</stp>
        <stp>채권그룹</stp>
        <stp/>
        <stp/>
        <tr r="F289" s="1"/>
        <tr r="P420" s="3"/>
      </tp>
      <tp t="s">
        <v/>
        <stp/>
        <stp>P</stp>
        <stp>0</stp>
        <stp>IR</stp>
        <stp>BONDAVG71132</stp>
        <stp>채권그룹</stp>
        <stp/>
        <stp/>
        <tr r="P6879" s="3"/>
      </tp>
      <tp t="s">
        <v/>
        <stp/>
        <stp>P</stp>
        <stp>0</stp>
        <stp>IR</stp>
        <stp>BONDAVGX1128</stp>
        <stp>채권그룹</stp>
        <stp/>
        <stp/>
        <tr r="P6550" s="3"/>
      </tp>
      <tp t="s">
        <v>공모/무보증AA-</v>
        <stp/>
        <stp>P</stp>
        <stp>0</stp>
        <stp>IR</stp>
        <stp>BONDAVG01121</stp>
        <stp>채권그룹</stp>
        <stp/>
        <stp/>
        <tr r="F87" s="1"/>
        <tr r="P111" s="3"/>
      </tp>
      <tp t="s">
        <v/>
        <stp/>
        <stp>P</stp>
        <stp>0</stp>
        <stp>IR</stp>
        <stp>BONDAVG01120</stp>
        <stp>채권그룹</stp>
        <stp/>
        <stp/>
        <tr r="P6643" s="3"/>
      </tp>
      <tp t="s">
        <v/>
        <stp/>
        <stp>P</stp>
        <stp>0</stp>
        <stp>IR</stp>
        <stp>BONDAVG71120</stp>
        <stp>채권그룹</stp>
        <stp/>
        <stp/>
        <tr r="P3023" s="3"/>
      </tp>
      <tp t="s">
        <v/>
        <stp/>
        <stp>P</stp>
        <stp>0</stp>
        <stp>IR</stp>
        <stp>BONDAVGC1118</stp>
        <stp>채권그룹</stp>
        <stp/>
        <stp/>
        <tr r="P4670" s="3"/>
      </tp>
      <tp t="s">
        <v/>
        <stp/>
        <stp>P</stp>
        <stp>0</stp>
        <stp>IR</stp>
        <stp>BONDAVGB1118</stp>
        <stp>채권그룹</stp>
        <stp/>
        <stp/>
        <tr r="P4651" s="3"/>
      </tp>
      <tp t="s">
        <v>공모/무보증AAA</v>
        <stp/>
        <stp>P</stp>
        <stp>0</stp>
        <stp>IR</stp>
        <stp>BONDAVG11118</stp>
        <stp>채권그룹</stp>
        <stp/>
        <stp/>
        <tr r="F226" s="1"/>
        <tr r="P294" s="3"/>
      </tp>
      <tp t="s">
        <v/>
        <stp/>
        <stp>P</stp>
        <stp>0</stp>
        <stp>IR</stp>
        <stp>BONDAVG71118</stp>
        <stp>채권그룹</stp>
        <stp/>
        <stp/>
        <tr r="P3022" s="3"/>
      </tp>
      <tp t="s">
        <v>공모/무보증AA0</v>
        <stp/>
        <stp>P</stp>
        <stp>0</stp>
        <stp>IR</stp>
        <stp>BONDAVG01117</stp>
        <stp>채권그룹</stp>
        <stp/>
        <stp/>
        <tr r="F86" s="1"/>
        <tr r="P110" s="3"/>
      </tp>
      <tp t="s">
        <v xml:space="preserve"> </v>
        <stp/>
        <stp>P</stp>
        <stp>0</stp>
        <stp>IR</stp>
        <stp>BONDAVG01116</stp>
        <stp>채권그룹</stp>
        <stp/>
        <stp/>
        <tr r="P4811" s="3"/>
      </tp>
      <tp t="s">
        <v/>
        <stp/>
        <stp>P</stp>
        <stp>0</stp>
        <stp>IR</stp>
        <stp>BONDAVGA1108</stp>
        <stp>채권그룹</stp>
        <stp/>
        <stp/>
        <tr r="P4581" s="3"/>
      </tp>
      <tp t="s">
        <v/>
        <stp/>
        <stp>P</stp>
        <stp>0</stp>
        <stp>IR</stp>
        <stp>BONDAVG01108</stp>
        <stp>채권그룹</stp>
        <stp/>
        <stp/>
        <tr r="P109" s="3"/>
      </tp>
      <tp t="s">
        <v/>
        <stp/>
        <stp>P</stp>
        <stp>0</stp>
        <stp>IR</stp>
        <stp>BONDAVG71106</stp>
        <stp>채권그룹</stp>
        <stp/>
        <stp/>
        <tr r="P3021" s="3"/>
      </tp>
      <tp t="s">
        <v>공모/무보증AA-</v>
        <stp/>
        <stp>P</stp>
        <stp>0</stp>
        <stp>IR</stp>
        <stp>BONDAVG01107</stp>
        <stp>채권그룹</stp>
        <stp/>
        <stp/>
        <tr r="F85" s="1"/>
        <tr r="P108" s="3"/>
      </tp>
      <tp t="s">
        <v/>
        <stp/>
        <stp>P</stp>
        <stp>0</stp>
        <stp>IR</stp>
        <stp>BONDAVG71100</stp>
        <stp>채권그룹</stp>
        <stp/>
        <stp/>
        <tr r="P3019" s="3"/>
      </tp>
      <tp t="s">
        <v/>
        <stp/>
        <stp>P</stp>
        <stp>0</stp>
        <stp>IR</stp>
        <stp>BONDAVG71101</stp>
        <stp>채권그룹</stp>
        <stp/>
        <stp/>
        <tr r="P3020" s="3"/>
      </tp>
      <tp t="s">
        <v>공모/무보증A+</v>
        <stp/>
        <stp>P</stp>
        <stp>0</stp>
        <stp>IR</stp>
        <stp>BONDAVG01179</stp>
        <stp>채권그룹</stp>
        <stp/>
        <stp/>
        <tr r="F90" s="1"/>
        <tr r="P115" s="3"/>
      </tp>
      <tp t="s">
        <v>공모/무보증A+</v>
        <stp/>
        <stp>P</stp>
        <stp>0</stp>
        <stp>IR</stp>
        <stp>BONDAVG01178</stp>
        <stp>채권그룹</stp>
        <stp/>
        <stp/>
        <tr r="F89" s="1"/>
        <tr r="P114" s="3"/>
      </tp>
      <tp t="s">
        <v/>
        <stp/>
        <stp>P</stp>
        <stp>0</stp>
        <stp>IR</stp>
        <stp>BONDAVG71178</stp>
        <stp>채권그룹</stp>
        <stp/>
        <stp/>
        <tr r="P3039" s="3"/>
      </tp>
      <tp t="s">
        <v/>
        <stp/>
        <stp>P</stp>
        <stp>0</stp>
        <stp>IR</stp>
        <stp>BONDAVG61178</stp>
        <stp>채권그룹</stp>
        <stp/>
        <stp/>
        <tr r="P1078" s="3"/>
      </tp>
      <tp t="s">
        <v/>
        <stp/>
        <stp>P</stp>
        <stp>0</stp>
        <stp>IR</stp>
        <stp>BONDAVG71179</stp>
        <stp>채권그룹</stp>
        <stp/>
        <stp/>
        <tr r="P3040" s="3"/>
      </tp>
      <tp t="s">
        <v/>
        <stp/>
        <stp>P</stp>
        <stp>0</stp>
        <stp>IR</stp>
        <stp>BONDAVG61175</stp>
        <stp>채권그룹</stp>
        <stp/>
        <stp/>
        <tr r="P1075" s="3"/>
      </tp>
      <tp t="s">
        <v/>
        <stp/>
        <stp>P</stp>
        <stp>0</stp>
        <stp>IR</stp>
        <stp>BONDAVG71174</stp>
        <stp>채권그룹</stp>
        <stp/>
        <stp/>
        <tr r="P3035" s="3"/>
      </tp>
      <tp t="s">
        <v/>
        <stp/>
        <stp>P</stp>
        <stp>0</stp>
        <stp>IR</stp>
        <stp>BONDAVG61174</stp>
        <stp>채권그룹</stp>
        <stp/>
        <stp/>
        <tr r="P1074" s="3"/>
      </tp>
      <tp t="s">
        <v/>
        <stp/>
        <stp>P</stp>
        <stp>0</stp>
        <stp>IR</stp>
        <stp>BONDAVG71175</stp>
        <stp>채권그룹</stp>
        <stp/>
        <stp/>
        <tr r="P3036" s="3"/>
      </tp>
      <tp t="s">
        <v/>
        <stp/>
        <stp>P</stp>
        <stp>0</stp>
        <stp>IR</stp>
        <stp>BONDAVG61177</stp>
        <stp>채권그룹</stp>
        <stp/>
        <stp/>
        <tr r="P1077" s="3"/>
      </tp>
      <tp t="s">
        <v/>
        <stp/>
        <stp>P</stp>
        <stp>0</stp>
        <stp>IR</stp>
        <stp>BONDAVG71176</stp>
        <stp>채권그룹</stp>
        <stp/>
        <stp/>
        <tr r="P3037" s="3"/>
      </tp>
      <tp t="s">
        <v/>
        <stp/>
        <stp>P</stp>
        <stp>0</stp>
        <stp>IR</stp>
        <stp>BONDAVG61176</stp>
        <stp>채권그룹</stp>
        <stp/>
        <stp/>
        <tr r="P1076" s="3"/>
      </tp>
      <tp t="s">
        <v/>
        <stp/>
        <stp>P</stp>
        <stp>0</stp>
        <stp>IR</stp>
        <stp>BONDAVG71177</stp>
        <stp>채권그룹</stp>
        <stp/>
        <stp/>
        <tr r="P3038" s="3"/>
      </tp>
      <tp t="s">
        <v/>
        <stp/>
        <stp>P</stp>
        <stp>0</stp>
        <stp>IR</stp>
        <stp>BONDAVG71170</stp>
        <stp>채권그룹</stp>
        <stp/>
        <stp/>
        <tr r="P3031" s="3"/>
      </tp>
      <tp t="s">
        <v>공모/무보증A0</v>
        <stp/>
        <stp>P</stp>
        <stp>0</stp>
        <stp>IR</stp>
        <stp>BONDAVG01176</stp>
        <stp>채권그룹</stp>
        <stp/>
        <stp/>
        <tr r="F88" s="1"/>
        <tr r="P113" s="3"/>
      </tp>
      <tp t="s">
        <v/>
        <stp/>
        <stp>P</stp>
        <stp>0</stp>
        <stp>IR</stp>
        <stp>BONDAVG71171</stp>
        <stp>채권그룹</stp>
        <stp/>
        <stp/>
        <tr r="P3032" s="3"/>
      </tp>
      <tp t="s">
        <v/>
        <stp/>
        <stp>P</stp>
        <stp>0</stp>
        <stp>IR</stp>
        <stp>BONDAVG71172</stp>
        <stp>채권그룹</stp>
        <stp/>
        <stp/>
        <tr r="P3033" s="3"/>
      </tp>
      <tp t="s">
        <v/>
        <stp/>
        <stp>P</stp>
        <stp>0</stp>
        <stp>IR</stp>
        <stp>BONDAVG71173</stp>
        <stp>채권그룹</stp>
        <stp/>
        <stp/>
        <tr r="P3034" s="3"/>
      </tp>
      <tp t="s">
        <v/>
        <stp/>
        <stp>P</stp>
        <stp>0</stp>
        <stp>IR</stp>
        <stp>BONDAVG71168</stp>
        <stp>채권그룹</stp>
        <stp/>
        <stp/>
        <tr r="P3029" s="3"/>
      </tp>
      <tp t="s">
        <v/>
        <stp/>
        <stp>P</stp>
        <stp>0</stp>
        <stp>IR</stp>
        <stp>BONDAVG71169</stp>
        <stp>채권그룹</stp>
        <stp/>
        <stp/>
        <tr r="P3030" s="3"/>
      </tp>
      <tp t="s">
        <v/>
        <stp/>
        <stp>P</stp>
        <stp>0</stp>
        <stp>IR</stp>
        <stp>BONDAVG61165</stp>
        <stp>채권그룹</stp>
        <stp/>
        <stp/>
        <tr r="P1072" s="3"/>
      </tp>
      <tp t="s">
        <v/>
        <stp/>
        <stp>P</stp>
        <stp>0</stp>
        <stp>IR</stp>
        <stp>BONDAVG61164</stp>
        <stp>채권그룹</stp>
        <stp/>
        <stp/>
        <tr r="P1071" s="3"/>
      </tp>
      <tp t="s">
        <v/>
        <stp/>
        <stp>P</stp>
        <stp>0</stp>
        <stp>IR</stp>
        <stp>BONDAVG61166</stp>
        <stp>채권그룹</stp>
        <stp/>
        <stp/>
        <tr r="P1073" s="3"/>
      </tp>
      <tp t="s">
        <v/>
        <stp/>
        <stp>P</stp>
        <stp>0</stp>
        <stp>IR</stp>
        <stp>BONDAVG71162</stp>
        <stp>채권그룹</stp>
        <stp/>
        <stp/>
        <tr r="P3028" s="3"/>
      </tp>
      <tp t="s">
        <v/>
        <stp/>
        <stp>P</stp>
        <stp>0</stp>
        <stp>IR</stp>
        <stp>BONDAVG71148</stp>
        <stp>채권그룹</stp>
        <stp/>
        <stp/>
        <tr r="P3027" s="3"/>
      </tp>
      <tp t="s">
        <v/>
        <stp/>
        <stp>P</stp>
        <stp>0</stp>
        <stp>IR</stp>
        <stp>BONDAVG61148</stp>
        <stp>채권그룹</stp>
        <stp/>
        <stp/>
        <tr r="P1070" s="3"/>
      </tp>
      <tp t="s">
        <v/>
        <stp/>
        <stp>P</stp>
        <stp>0</stp>
        <stp>IR</stp>
        <stp>BONDAVG61145</stp>
        <stp>채권그룹</stp>
        <stp/>
        <stp/>
        <tr r="P1067" s="3"/>
      </tp>
      <tp t="s">
        <v/>
        <stp/>
        <stp>P</stp>
        <stp>0</stp>
        <stp>IR</stp>
        <stp>BONDAVG61144</stp>
        <stp>채권그룹</stp>
        <stp/>
        <stp/>
        <tr r="P1066" s="3"/>
      </tp>
      <tp t="s">
        <v/>
        <stp/>
        <stp>P</stp>
        <stp>0</stp>
        <stp>IR</stp>
        <stp>BONDAVG71145</stp>
        <stp>채권그룹</stp>
        <stp/>
        <stp/>
        <tr r="P3024" s="3"/>
      </tp>
      <tp t="s">
        <v/>
        <stp/>
        <stp>P</stp>
        <stp>0</stp>
        <stp>IR</stp>
        <stp>BONDAVG61147</stp>
        <stp>채권그룹</stp>
        <stp/>
        <stp/>
        <tr r="P1069" s="3"/>
      </tp>
      <tp t="s">
        <v/>
        <stp/>
        <stp>P</stp>
        <stp>0</stp>
        <stp>IR</stp>
        <stp>BONDAVG71146</stp>
        <stp>채권그룹</stp>
        <stp/>
        <stp/>
        <tr r="P3025" s="3"/>
      </tp>
      <tp t="s">
        <v/>
        <stp/>
        <stp>P</stp>
        <stp>0</stp>
        <stp>IR</stp>
        <stp>BONDAVG61146</stp>
        <stp>채권그룹</stp>
        <stp/>
        <stp/>
        <tr r="P1068" s="3"/>
      </tp>
      <tp t="s">
        <v/>
        <stp/>
        <stp>P</stp>
        <stp>0</stp>
        <stp>IR</stp>
        <stp>BONDAVG71147</stp>
        <stp>채권그룹</stp>
        <stp/>
        <stp/>
        <tr r="P3026" s="3"/>
      </tp>
      <tp t="s">
        <v/>
        <stp/>
        <stp>P</stp>
        <stp>0</stp>
        <stp>IR</stp>
        <stp>BONDAVG71198</stp>
        <stp>채권그룹</stp>
        <stp/>
        <stp/>
        <tr r="P3059" s="3"/>
      </tp>
      <tp t="s">
        <v/>
        <stp/>
        <stp>P</stp>
        <stp>0</stp>
        <stp>IR</stp>
        <stp>BONDAVG71199</stp>
        <stp>채권그룹</stp>
        <stp/>
        <stp/>
        <tr r="P3060" s="3"/>
      </tp>
      <tp t="s">
        <v/>
        <stp/>
        <stp>P</stp>
        <stp>0</stp>
        <stp>IR</stp>
        <stp>BONDAVG01193</stp>
        <stp>채권그룹</stp>
        <stp/>
        <stp/>
        <tr r="P6645" s="3"/>
      </tp>
      <tp t="s">
        <v/>
        <stp/>
        <stp>P</stp>
        <stp>0</stp>
        <stp>IR</stp>
        <stp>BONDAVG71194</stp>
        <stp>채권그룹</stp>
        <stp/>
        <stp/>
        <tr r="P3055" s="3"/>
      </tp>
      <tp t="s">
        <v/>
        <stp/>
        <stp>P</stp>
        <stp>0</stp>
        <stp>IR</stp>
        <stp>BONDAVG71195</stp>
        <stp>채권그룹</stp>
        <stp/>
        <stp/>
        <tr r="P3056" s="3"/>
      </tp>
      <tp t="s">
        <v/>
        <stp/>
        <stp>P</stp>
        <stp>0</stp>
        <stp>IR</stp>
        <stp>BONDAVG01191</stp>
        <stp>채권그룹</stp>
        <stp/>
        <stp/>
        <tr r="P116" s="3"/>
      </tp>
      <tp t="s">
        <v/>
        <stp/>
        <stp>P</stp>
        <stp>0</stp>
        <stp>IR</stp>
        <stp>BONDAVG71196</stp>
        <stp>채권그룹</stp>
        <stp/>
        <stp/>
        <tr r="P3057" s="3"/>
      </tp>
      <tp t="s">
        <v/>
        <stp/>
        <stp>P</stp>
        <stp>0</stp>
        <stp>IR</stp>
        <stp>BONDAVG71197</stp>
        <stp>채권그룹</stp>
        <stp/>
        <stp/>
        <tr r="P3058" s="3"/>
      </tp>
      <tp t="s">
        <v/>
        <stp/>
        <stp>P</stp>
        <stp>0</stp>
        <stp>IR</stp>
        <stp>BONDAVG71190</stp>
        <stp>채권그룹</stp>
        <stp/>
        <stp/>
        <tr r="P3051" s="3"/>
      </tp>
      <tp t="s">
        <v/>
        <stp/>
        <stp>P</stp>
        <stp>0</stp>
        <stp>IR</stp>
        <stp>BONDAVG71191</stp>
        <stp>채권그룹</stp>
        <stp/>
        <stp/>
        <tr r="P3052" s="3"/>
      </tp>
      <tp t="s">
        <v/>
        <stp/>
        <stp>P</stp>
        <stp>0</stp>
        <stp>IR</stp>
        <stp>BONDAVG71192</stp>
        <stp>채권그룹</stp>
        <stp/>
        <stp/>
        <tr r="P3053" s="3"/>
      </tp>
      <tp t="s">
        <v/>
        <stp/>
        <stp>P</stp>
        <stp>0</stp>
        <stp>IR</stp>
        <stp>BONDAVG71193</stp>
        <stp>채권그룹</stp>
        <stp/>
        <stp/>
        <tr r="P3054" s="3"/>
      </tp>
      <tp t="s">
        <v/>
        <stp/>
        <stp>P</stp>
        <stp>0</stp>
        <stp>IR</stp>
        <stp>BONDAVG71188</stp>
        <stp>채권그룹</stp>
        <stp/>
        <stp/>
        <tr r="P3049" s="3"/>
      </tp>
      <tp t="s">
        <v/>
        <stp/>
        <stp>P</stp>
        <stp>0</stp>
        <stp>IR</stp>
        <stp>BONDAVG71189</stp>
        <stp>채권그룹</stp>
        <stp/>
        <stp/>
        <tr r="P3050" s="3"/>
      </tp>
      <tp t="s">
        <v/>
        <stp/>
        <stp>P</stp>
        <stp>0</stp>
        <stp>IR</stp>
        <stp>BONDAVG71184</stp>
        <stp>채권그룹</stp>
        <stp/>
        <stp/>
        <tr r="P3045" s="3"/>
      </tp>
      <tp t="s">
        <v/>
        <stp/>
        <stp>P</stp>
        <stp>0</stp>
        <stp>IR</stp>
        <stp>BONDAVG71185</stp>
        <stp>채권그룹</stp>
        <stp/>
        <stp/>
        <tr r="P3046" s="3"/>
      </tp>
      <tp t="s">
        <v/>
        <stp/>
        <stp>P</stp>
        <stp>0</stp>
        <stp>IR</stp>
        <stp>BONDAVG71186</stp>
        <stp>채권그룹</stp>
        <stp/>
        <stp/>
        <tr r="P3047" s="3"/>
      </tp>
      <tp t="s">
        <v/>
        <stp/>
        <stp>P</stp>
        <stp>0</stp>
        <stp>IR</stp>
        <stp>BONDAVG71187</stp>
        <stp>채권그룹</stp>
        <stp/>
        <stp/>
        <tr r="P3048" s="3"/>
      </tp>
      <tp t="s">
        <v/>
        <stp/>
        <stp>P</stp>
        <stp>0</stp>
        <stp>IR</stp>
        <stp>BONDAVG61181</stp>
        <stp>채권그룹</stp>
        <stp/>
        <stp/>
        <tr r="P1079" s="3"/>
      </tp>
      <tp t="s">
        <v/>
        <stp/>
        <stp>P</stp>
        <stp>0</stp>
        <stp>IR</stp>
        <stp>BONDAVG71180</stp>
        <stp>채권그룹</stp>
        <stp/>
        <stp/>
        <tr r="P3041" s="3"/>
      </tp>
      <tp t="s">
        <v/>
        <stp/>
        <stp>P</stp>
        <stp>0</stp>
        <stp>IR</stp>
        <stp>BONDAVG71181</stp>
        <stp>채권그룹</stp>
        <stp/>
        <stp/>
        <tr r="P3042" s="3"/>
      </tp>
      <tp t="s">
        <v/>
        <stp/>
        <stp>P</stp>
        <stp>0</stp>
        <stp>IR</stp>
        <stp>BONDAVG71182</stp>
        <stp>채권그룹</stp>
        <stp/>
        <stp/>
        <tr r="P3043" s="3"/>
      </tp>
      <tp t="s">
        <v/>
        <stp/>
        <stp>P</stp>
        <stp>0</stp>
        <stp>IR</stp>
        <stp>BONDAVG71183</stp>
        <stp>채권그룹</stp>
        <stp/>
        <stp/>
        <tr r="P3044" s="3"/>
      </tp>
      <tp t="s">
        <v/>
        <stp/>
        <stp>P</stp>
        <stp>0</stp>
        <stp>IR</stp>
        <stp>BONDAVGX1039</stp>
        <stp>채권그룹</stp>
        <stp/>
        <stp/>
        <tr r="P6549" s="3"/>
      </tp>
      <tp t="s">
        <v/>
        <stp/>
        <stp>P</stp>
        <stp>0</stp>
        <stp>IR</stp>
        <stp>BONDAVG71038</stp>
        <stp>채권그룹</stp>
        <stp/>
        <stp/>
        <tr r="P2998" s="3"/>
      </tp>
      <tp t="s">
        <v/>
        <stp/>
        <stp>P</stp>
        <stp>0</stp>
        <stp>IR</stp>
        <stp>BONDAVG61038</stp>
        <stp>채권그룹</stp>
        <stp/>
        <stp/>
        <tr r="P1064" s="3"/>
      </tp>
      <tp t="s">
        <v/>
        <stp/>
        <stp>P</stp>
        <stp>0</stp>
        <stp>IR</stp>
        <stp>BONDAVG71039</stp>
        <stp>채권그룹</stp>
        <stp/>
        <stp/>
        <tr r="P2999" s="3"/>
      </tp>
      <tp t="s">
        <v/>
        <stp/>
        <stp>P</stp>
        <stp>0</stp>
        <stp>IR</stp>
        <stp>BONDAVG71034</stp>
        <stp>채권그룹</stp>
        <stp/>
        <stp/>
        <tr r="P2994" s="3"/>
      </tp>
      <tp t="s">
        <v/>
        <stp/>
        <stp>P</stp>
        <stp>0</stp>
        <stp>IR</stp>
        <stp>BONDAVG71035</stp>
        <stp>채권그룹</stp>
        <stp/>
        <stp/>
        <tr r="P2995" s="3"/>
      </tp>
      <tp t="s">
        <v/>
        <stp/>
        <stp>P</stp>
        <stp>0</stp>
        <stp>IR</stp>
        <stp>BONDAVG61037</stp>
        <stp>채권그룹</stp>
        <stp/>
        <stp/>
        <tr r="P1063" s="3"/>
      </tp>
      <tp t="s">
        <v/>
        <stp/>
        <stp>P</stp>
        <stp>0</stp>
        <stp>IR</stp>
        <stp>BONDAVG71036</stp>
        <stp>채권그룹</stp>
        <stp/>
        <stp/>
        <tr r="P2996" s="3"/>
      </tp>
      <tp t="s">
        <v/>
        <stp/>
        <stp>P</stp>
        <stp>0</stp>
        <stp>IR</stp>
        <stp>BONDAVG71037</stp>
        <stp>채권그룹</stp>
        <stp/>
        <stp/>
        <tr r="P2997" s="3"/>
      </tp>
      <tp t="s">
        <v/>
        <stp/>
        <stp>P</stp>
        <stp>0</stp>
        <stp>IR</stp>
        <stp>BONDAVG71030</stp>
        <stp>채권그룹</stp>
        <stp/>
        <stp/>
        <tr r="P2992" s="3"/>
      </tp>
      <tp t="s">
        <v/>
        <stp/>
        <stp>P</stp>
        <stp>0</stp>
        <stp>IR</stp>
        <stp>BONDAVG71031</stp>
        <stp>채권그룹</stp>
        <stp/>
        <stp/>
        <tr r="P2993" s="3"/>
      </tp>
      <tp t="s">
        <v/>
        <stp/>
        <stp>P</stp>
        <stp>0</stp>
        <stp>IR</stp>
        <stp>BONDAVG71028</stp>
        <stp>채권그룹</stp>
        <stp/>
        <stp/>
        <tr r="P2990" s="3"/>
      </tp>
      <tp t="s">
        <v/>
        <stp/>
        <stp>P</stp>
        <stp>0</stp>
        <stp>IR</stp>
        <stp>BONDAVG71029</stp>
        <stp>채권그룹</stp>
        <stp/>
        <stp/>
        <tr r="P2991" s="3"/>
      </tp>
      <tp t="s">
        <v/>
        <stp/>
        <stp>P</stp>
        <stp>0</stp>
        <stp>IR</stp>
        <stp>BONDAVG71024</stp>
        <stp>채권그룹</stp>
        <stp/>
        <stp/>
        <tr r="P2986" s="3"/>
      </tp>
      <tp t="s">
        <v/>
        <stp/>
        <stp>P</stp>
        <stp>0</stp>
        <stp>IR</stp>
        <stp>BONDAVG71025</stp>
        <stp>채권그룹</stp>
        <stp/>
        <stp/>
        <tr r="P2987" s="3"/>
      </tp>
      <tp t="s">
        <v/>
        <stp/>
        <stp>P</stp>
        <stp>0</stp>
        <stp>IR</stp>
        <stp>BONDAVG71026</stp>
        <stp>채권그룹</stp>
        <stp/>
        <stp/>
        <tr r="P2988" s="3"/>
      </tp>
      <tp t="s">
        <v/>
        <stp/>
        <stp>P</stp>
        <stp>0</stp>
        <stp>IR</stp>
        <stp>BONDAVG71027</stp>
        <stp>채권그룹</stp>
        <stp/>
        <stp/>
        <tr r="P2989" s="3"/>
      </tp>
      <tp t="s">
        <v/>
        <stp/>
        <stp>P</stp>
        <stp>0</stp>
        <stp>IR</stp>
        <stp>BONDAVG71020</stp>
        <stp>채권그룹</stp>
        <stp/>
        <stp/>
        <tr r="P2982" s="3"/>
      </tp>
      <tp t="s">
        <v/>
        <stp/>
        <stp>P</stp>
        <stp>0</stp>
        <stp>IR</stp>
        <stp>BONDAVG71021</stp>
        <stp>채권그룹</stp>
        <stp/>
        <stp/>
        <tr r="P2983" s="3"/>
      </tp>
      <tp t="s">
        <v/>
        <stp/>
        <stp>P</stp>
        <stp>0</stp>
        <stp>IR</stp>
        <stp>BONDAVG71022</stp>
        <stp>채권그룹</stp>
        <stp/>
        <stp/>
        <tr r="P2984" s="3"/>
      </tp>
      <tp t="s">
        <v/>
        <stp/>
        <stp>P</stp>
        <stp>0</stp>
        <stp>IR</stp>
        <stp>BONDAVG71023</stp>
        <stp>채권그룹</stp>
        <stp/>
        <stp/>
        <tr r="P2985" s="3"/>
      </tp>
      <tp t="s">
        <v/>
        <stp/>
        <stp>P</stp>
        <stp>0</stp>
        <stp>IR</stp>
        <stp>BONDAVG71018</stp>
        <stp>채권그룹</stp>
        <stp/>
        <stp/>
        <tr r="P2980" s="3"/>
      </tp>
      <tp t="s">
        <v/>
        <stp/>
        <stp>P</stp>
        <stp>0</stp>
        <stp>IR</stp>
        <stp>BONDAVG71019</stp>
        <stp>채권그룹</stp>
        <stp/>
        <stp/>
        <tr r="P2981" s="3"/>
      </tp>
      <tp t="s">
        <v/>
        <stp/>
        <stp>P</stp>
        <stp>0</stp>
        <stp>IR</stp>
        <stp>BONDAVG71014</stp>
        <stp>채권그룹</stp>
        <stp/>
        <stp/>
        <tr r="P2976" s="3"/>
      </tp>
      <tp t="s">
        <v>공모/무보증AA-</v>
        <stp/>
        <stp>P</stp>
        <stp>0</stp>
        <stp>IR</stp>
        <stp>BONDAVG01012</stp>
        <stp>채권그룹</stp>
        <stp/>
        <stp/>
        <tr r="F83" s="1"/>
        <tr r="P104" s="3"/>
      </tp>
      <tp t="s">
        <v/>
        <stp/>
        <stp>P</stp>
        <stp>0</stp>
        <stp>IR</stp>
        <stp>BONDAVG71015</stp>
        <stp>채권그룹</stp>
        <stp/>
        <stp/>
        <tr r="P2977" s="3"/>
      </tp>
      <tp t="s">
        <v/>
        <stp/>
        <stp>P</stp>
        <stp>0</stp>
        <stp>IR</stp>
        <stp>BONDAVG71016</stp>
        <stp>채권그룹</stp>
        <stp/>
        <stp/>
        <tr r="P2978" s="3"/>
      </tp>
      <tp t="s">
        <v/>
        <stp/>
        <stp>P</stp>
        <stp>0</stp>
        <stp>IR</stp>
        <stp>BONDAVG71017</stp>
        <stp>채권그룹</stp>
        <stp/>
        <stp/>
        <tr r="P2979" s="3"/>
      </tp>
      <tp t="s">
        <v/>
        <stp/>
        <stp>P</stp>
        <stp>0</stp>
        <stp>IR</stp>
        <stp>BONDAVG71010</stp>
        <stp>채권그룹</stp>
        <stp/>
        <stp/>
        <tr r="P2972" s="3"/>
      </tp>
      <tp t="s">
        <v/>
        <stp/>
        <stp>P</stp>
        <stp>0</stp>
        <stp>IR</stp>
        <stp>BONDAVG71011</stp>
        <stp>채권그룹</stp>
        <stp/>
        <stp/>
        <tr r="P2973" s="3"/>
      </tp>
      <tp t="s">
        <v/>
        <stp/>
        <stp>P</stp>
        <stp>0</stp>
        <stp>IR</stp>
        <stp>BONDAVG71012</stp>
        <stp>채권그룹</stp>
        <stp/>
        <stp/>
        <tr r="P2974" s="3"/>
      </tp>
      <tp t="s">
        <v xml:space="preserve"> </v>
        <stp/>
        <stp>P</stp>
        <stp>0</stp>
        <stp>IR</stp>
        <stp>BONDAVG01014</stp>
        <stp>채권그룹</stp>
        <stp/>
        <stp/>
        <tr r="P4806" s="3"/>
      </tp>
      <tp t="s">
        <v/>
        <stp/>
        <stp>P</stp>
        <stp>0</stp>
        <stp>IR</stp>
        <stp>BONDAVG71013</stp>
        <stp>채권그룹</stp>
        <stp/>
        <stp/>
        <tr r="P2975" s="3"/>
      </tp>
      <tp t="s">
        <v/>
        <stp/>
        <stp>P</stp>
        <stp>0</stp>
        <stp>IR</stp>
        <stp>BONDAVG71008</stp>
        <stp>채권그룹</stp>
        <stp/>
        <stp/>
        <tr r="P2970" s="3"/>
      </tp>
      <tp t="s">
        <v/>
        <stp/>
        <stp>P</stp>
        <stp>0</stp>
        <stp>IR</stp>
        <stp>BONDAVG71009</stp>
        <stp>채권그룹</stp>
        <stp/>
        <stp/>
        <tr r="P2971" s="3"/>
      </tp>
      <tp t="s">
        <v/>
        <stp/>
        <stp>P</stp>
        <stp>0</stp>
        <stp>IR</stp>
        <stp>BONDAVG71004</stp>
        <stp>채권그룹</stp>
        <stp/>
        <stp/>
        <tr r="P2966" s="3"/>
      </tp>
      <tp t="s">
        <v/>
        <stp/>
        <stp>P</stp>
        <stp>0</stp>
        <stp>IR</stp>
        <stp>BONDAVG71005</stp>
        <stp>채권그룹</stp>
        <stp/>
        <stp/>
        <tr r="P2967" s="3"/>
      </tp>
      <tp t="s">
        <v/>
        <stp/>
        <stp>P</stp>
        <stp>0</stp>
        <stp>IR</stp>
        <stp>BONDAVG71006</stp>
        <stp>채권그룹</stp>
        <stp/>
        <stp/>
        <tr r="P2968" s="3"/>
      </tp>
      <tp t="s">
        <v/>
        <stp/>
        <stp>P</stp>
        <stp>0</stp>
        <stp>IR</stp>
        <stp>BONDAVG71007</stp>
        <stp>채권그룹</stp>
        <stp/>
        <stp/>
        <tr r="P2969" s="3"/>
      </tp>
      <tp t="s">
        <v xml:space="preserve"> </v>
        <stp/>
        <stp>P</stp>
        <stp>0</stp>
        <stp>IR</stp>
        <stp>BONDAVG01006</stp>
        <stp>채권그룹</stp>
        <stp/>
        <stp/>
        <tr r="P6638" s="3"/>
      </tp>
      <tp t="s">
        <v/>
        <stp/>
        <stp>P</stp>
        <stp>0</stp>
        <stp>IR</stp>
        <stp>BONDAVG71001</stp>
        <stp>채권그룹</stp>
        <stp/>
        <stp/>
        <tr r="P2963" s="3"/>
      </tp>
      <tp t="s">
        <v xml:space="preserve"> </v>
        <stp/>
        <stp>P</stp>
        <stp>0</stp>
        <stp>IR</stp>
        <stp>BONDAVG01005</stp>
        <stp>채권그룹</stp>
        <stp/>
        <stp/>
        <tr r="P4804" s="3"/>
      </tp>
      <tp t="s">
        <v/>
        <stp/>
        <stp>P</stp>
        <stp>0</stp>
        <stp>IR</stp>
        <stp>BONDAVG71002</stp>
        <stp>채권그룹</stp>
        <stp/>
        <stp/>
        <tr r="P2964" s="3"/>
      </tp>
      <tp t="s">
        <v/>
        <stp/>
        <stp>P</stp>
        <stp>0</stp>
        <stp>IR</stp>
        <stp>BONDAVG71003</stp>
        <stp>채권그룹</stp>
        <stp/>
        <stp/>
        <tr r="P2965" s="3"/>
      </tp>
      <tp t="s">
        <v/>
        <stp/>
        <stp>P</stp>
        <stp>0</stp>
        <stp>IR</stp>
        <stp>BONDAVGB1078</stp>
        <stp>채권그룹</stp>
        <stp/>
        <stp/>
        <tr r="P4650" s="3"/>
      </tp>
      <tp t="s">
        <v/>
        <stp/>
        <stp>P</stp>
        <stp>0</stp>
        <stp>IR</stp>
        <stp>BONDAVG01078</stp>
        <stp>채권그룹</stp>
        <stp/>
        <stp/>
        <tr r="P106" s="3"/>
      </tp>
      <tp t="s">
        <v/>
        <stp/>
        <stp>P</stp>
        <stp>0</stp>
        <stp>IR</stp>
        <stp>BONDAVG71070</stp>
        <stp>채권그룹</stp>
        <stp/>
        <stp/>
        <tr r="P3017" s="3"/>
      </tp>
      <tp t="s">
        <v/>
        <stp/>
        <stp>P</stp>
        <stp>0</stp>
        <stp>IR</stp>
        <stp>BONDAVG71071</stp>
        <stp>채권그룹</stp>
        <stp/>
        <stp/>
        <tr r="P3018" s="3"/>
      </tp>
      <tp t="s">
        <v xml:space="preserve"> </v>
        <stp/>
        <stp>P</stp>
        <stp>0</stp>
        <stp>IR</stp>
        <stp>BONDAVG01069</stp>
        <stp>채권그룹</stp>
        <stp/>
        <stp/>
        <tr r="P105" s="3"/>
      </tp>
      <tp t="s">
        <v/>
        <stp/>
        <stp>P</stp>
        <stp>0</stp>
        <stp>IR</stp>
        <stp>BONDAVG71059</stp>
        <stp>채권그룹</stp>
        <stp/>
        <stp/>
        <tr r="P3016" s="3"/>
      </tp>
      <tp t="s">
        <v/>
        <stp/>
        <stp>P</stp>
        <stp>0</stp>
        <stp>IR</stp>
        <stp>BONDAVG71054</stp>
        <stp>채권그룹</stp>
        <stp/>
        <stp/>
        <tr r="P3012" s="3"/>
      </tp>
      <tp t="s">
        <v/>
        <stp/>
        <stp>P</stp>
        <stp>0</stp>
        <stp>IR</stp>
        <stp>BONDAVG71055</stp>
        <stp>채권그룹</stp>
        <stp/>
        <stp/>
        <tr r="P3013" s="3"/>
      </tp>
      <tp t="s">
        <v/>
        <stp/>
        <stp>P</stp>
        <stp>0</stp>
        <stp>IR</stp>
        <stp>BONDAVG71056</stp>
        <stp>채권그룹</stp>
        <stp/>
        <stp/>
        <tr r="P3014" s="3"/>
      </tp>
      <tp t="s">
        <v/>
        <stp/>
        <stp>P</stp>
        <stp>0</stp>
        <stp>IR</stp>
        <stp>BONDAVG71057</stp>
        <stp>채권그룹</stp>
        <stp/>
        <stp/>
        <tr r="P3015" s="3"/>
      </tp>
      <tp t="s">
        <v/>
        <stp/>
        <stp>P</stp>
        <stp>0</stp>
        <stp>IR</stp>
        <stp>BONDAVG71050</stp>
        <stp>채권그룹</stp>
        <stp/>
        <stp/>
        <tr r="P3008" s="3"/>
      </tp>
      <tp t="s">
        <v/>
        <stp/>
        <stp>P</stp>
        <stp>0</stp>
        <stp>IR</stp>
        <stp>BONDAVG71051</stp>
        <stp>채권그룹</stp>
        <stp/>
        <stp/>
        <tr r="P3009" s="3"/>
      </tp>
      <tp t="s">
        <v/>
        <stp/>
        <stp>P</stp>
        <stp>0</stp>
        <stp>IR</stp>
        <stp>BONDAVG71052</stp>
        <stp>채권그룹</stp>
        <stp/>
        <stp/>
        <tr r="P3010" s="3"/>
      </tp>
      <tp t="s">
        <v/>
        <stp/>
        <stp>P</stp>
        <stp>0</stp>
        <stp>IR</stp>
        <stp>BONDAVG71053</stp>
        <stp>채권그룹</stp>
        <stp/>
        <stp/>
        <tr r="P3011" s="3"/>
      </tp>
      <tp t="s">
        <v/>
        <stp/>
        <stp>P</stp>
        <stp>0</stp>
        <stp>IR</stp>
        <stp>BONDAVG71048</stp>
        <stp>채권그룹</stp>
        <stp/>
        <stp/>
        <tr r="P3006" s="3"/>
      </tp>
      <tp t="s">
        <v/>
        <stp/>
        <stp>P</stp>
        <stp>0</stp>
        <stp>IR</stp>
        <stp>BONDAVG71049</stp>
        <stp>채권그룹</stp>
        <stp/>
        <stp/>
        <tr r="P3007" s="3"/>
      </tp>
      <tp t="s">
        <v/>
        <stp/>
        <stp>P</stp>
        <stp>0</stp>
        <stp>IR</stp>
        <stp>BONDAVG71044</stp>
        <stp>채권그룹</stp>
        <stp/>
        <stp/>
        <tr r="P3004" s="3"/>
      </tp>
      <tp t="s">
        <v/>
        <stp/>
        <stp>P</stp>
        <stp>0</stp>
        <stp>IR</stp>
        <stp>BONDAVG01042</stp>
        <stp>채권그룹</stp>
        <stp/>
        <stp/>
        <tr r="P4807" s="3"/>
      </tp>
      <tp t="s">
        <v/>
        <stp/>
        <stp>P</stp>
        <stp>0</stp>
        <stp>IR</stp>
        <stp>BONDAVG71045</stp>
        <stp>채권그룹</stp>
        <stp/>
        <stp/>
        <tr r="P3005" s="3"/>
      </tp>
      <tp t="s">
        <v/>
        <stp/>
        <stp>P</stp>
        <stp>0</stp>
        <stp>IR</stp>
        <stp>BONDAVG71040</stp>
        <stp>채권그룹</stp>
        <stp/>
        <stp/>
        <tr r="P3000" s="3"/>
      </tp>
      <tp t="s">
        <v/>
        <stp/>
        <stp>P</stp>
        <stp>0</stp>
        <stp>IR</stp>
        <stp>BONDAVG71041</stp>
        <stp>채권그룹</stp>
        <stp/>
        <stp/>
        <tr r="P3001" s="3"/>
      </tp>
      <tp t="s">
        <v/>
        <stp/>
        <stp>P</stp>
        <stp>0</stp>
        <stp>IR</stp>
        <stp>BONDAVG71042</stp>
        <stp>채권그룹</stp>
        <stp/>
        <stp/>
        <tr r="P3002" s="3"/>
      </tp>
      <tp t="s">
        <v/>
        <stp/>
        <stp>P</stp>
        <stp>0</stp>
        <stp>IR</stp>
        <stp>BONDAVG71043</stp>
        <stp>채권그룹</stp>
        <stp/>
        <stp/>
        <tr r="P3003" s="3"/>
      </tp>
      <tp t="s">
        <v/>
        <stp/>
        <stp>P</stp>
        <stp>0</stp>
        <stp>IR</stp>
        <stp>BONDAVG51094</stp>
        <stp>채권그룹</stp>
        <stp/>
        <stp/>
        <tr r="P669" s="3"/>
      </tp>
      <tp t="s">
        <v/>
        <stp/>
        <stp>P</stp>
        <stp>0</stp>
        <stp>IR</stp>
        <stp>BONDAVG51095</stp>
        <stp>채권그룹</stp>
        <stp/>
        <stp/>
        <tr r="P670" s="3"/>
      </tp>
      <tp t="s">
        <v/>
        <stp/>
        <stp>P</stp>
        <stp>0</stp>
        <stp>IR</stp>
        <stp>BONDAVG51093</stp>
        <stp>채권그룹</stp>
        <stp/>
        <stp/>
        <tr r="P668" s="3"/>
      </tp>
      <tp t="s">
        <v>공모/무보증AA0</v>
        <stp/>
        <stp>P</stp>
        <stp>0</stp>
        <stp>IR</stp>
        <stp>BONDAVG01095</stp>
        <stp>채권그룹</stp>
        <stp/>
        <stp/>
        <tr r="F84" s="1"/>
        <tr r="P107" s="3"/>
      </tp>
      <tp t="s">
        <v/>
        <stp/>
        <stp>P</stp>
        <stp>0</stp>
        <stp>IR</stp>
        <stp>BONDAVG71338</stp>
        <stp>채권그룹</stp>
        <stp/>
        <stp/>
        <tr r="P3181" s="3"/>
      </tp>
      <tp t="s">
        <v/>
        <stp/>
        <stp>P</stp>
        <stp>0</stp>
        <stp>IR</stp>
        <stp>BONDAVG71339</stp>
        <stp>채권그룹</stp>
        <stp/>
        <stp/>
        <tr r="P3182" s="3"/>
      </tp>
      <tp t="s">
        <v/>
        <stp/>
        <stp>P</stp>
        <stp>0</stp>
        <stp>IR</stp>
        <stp>BONDAVG71334</stp>
        <stp>채권그룹</stp>
        <stp/>
        <stp/>
        <tr r="P3177" s="3"/>
      </tp>
      <tp t="s">
        <v/>
        <stp/>
        <stp>P</stp>
        <stp>0</stp>
        <stp>IR</stp>
        <stp>BONDAVG71335</stp>
        <stp>채권그룹</stp>
        <stp/>
        <stp/>
        <tr r="P3178" s="3"/>
      </tp>
      <tp t="s">
        <v/>
        <stp/>
        <stp>P</stp>
        <stp>0</stp>
        <stp>IR</stp>
        <stp>BONDAVG01331</stp>
        <stp>채권그룹</stp>
        <stp/>
        <stp/>
        <tr r="P121" s="3"/>
      </tp>
      <tp t="s">
        <v/>
        <stp/>
        <stp>P</stp>
        <stp>0</stp>
        <stp>IR</stp>
        <stp>BONDAVG71336</stp>
        <stp>채권그룹</stp>
        <stp/>
        <stp/>
        <tr r="P3179" s="3"/>
      </tp>
      <tp t="s">
        <v/>
        <stp/>
        <stp>P</stp>
        <stp>0</stp>
        <stp>IR</stp>
        <stp>BONDAVG71337</stp>
        <stp>채권그룹</stp>
        <stp/>
        <stp/>
        <tr r="P3180" s="3"/>
      </tp>
      <tp t="s">
        <v/>
        <stp/>
        <stp>P</stp>
        <stp>0</stp>
        <stp>IR</stp>
        <stp>BONDAVG71330</stp>
        <stp>채권그룹</stp>
        <stp/>
        <stp/>
        <tr r="P3173" s="3"/>
      </tp>
      <tp t="s">
        <v/>
        <stp/>
        <stp>P</stp>
        <stp>0</stp>
        <stp>IR</stp>
        <stp>BONDAVG01336</stp>
        <stp>채권그룹</stp>
        <stp/>
        <stp/>
        <tr r="P122" s="3"/>
      </tp>
      <tp t="s">
        <v/>
        <stp/>
        <stp>P</stp>
        <stp>0</stp>
        <stp>IR</stp>
        <stp>BONDAVG71331</stp>
        <stp>채권그룹</stp>
        <stp/>
        <stp/>
        <tr r="P3174" s="3"/>
      </tp>
      <tp t="s">
        <v/>
        <stp/>
        <stp>P</stp>
        <stp>0</stp>
        <stp>IR</stp>
        <stp>BONDAVG71332</stp>
        <stp>채권그룹</stp>
        <stp/>
        <stp/>
        <tr r="P3175" s="3"/>
      </tp>
      <tp t="s">
        <v/>
        <stp/>
        <stp>P</stp>
        <stp>0</stp>
        <stp>IR</stp>
        <stp>BONDAVG71333</stp>
        <stp>채권그룹</stp>
        <stp/>
        <stp/>
        <tr r="P3176" s="3"/>
      </tp>
      <tp t="s">
        <v/>
        <stp/>
        <stp>P</stp>
        <stp>0</stp>
        <stp>IR</stp>
        <stp>BONDAVG71328</stp>
        <stp>채권그룹</stp>
        <stp/>
        <stp/>
        <tr r="P3171" s="3"/>
      </tp>
      <tp t="s">
        <v/>
        <stp/>
        <stp>P</stp>
        <stp>0</stp>
        <stp>IR</stp>
        <stp>BONDAVG71329</stp>
        <stp>채권그룹</stp>
        <stp/>
        <stp/>
        <tr r="P3172" s="3"/>
      </tp>
      <tp t="s">
        <v/>
        <stp/>
        <stp>P</stp>
        <stp>0</stp>
        <stp>IR</stp>
        <stp>BONDAVG71324</stp>
        <stp>채권그룹</stp>
        <stp/>
        <stp/>
        <tr r="P3167" s="3"/>
      </tp>
      <tp t="s">
        <v/>
        <stp/>
        <stp>P</stp>
        <stp>0</stp>
        <stp>IR</stp>
        <stp>BONDAVG71325</stp>
        <stp>채권그룹</stp>
        <stp/>
        <stp/>
        <tr r="P3168" s="3"/>
      </tp>
      <tp t="s">
        <v/>
        <stp/>
        <stp>P</stp>
        <stp>0</stp>
        <stp>IR</stp>
        <stp>BONDAVG71326</stp>
        <stp>채권그룹</stp>
        <stp/>
        <stp/>
        <tr r="P3169" s="3"/>
      </tp>
      <tp t="s">
        <v/>
        <stp/>
        <stp>P</stp>
        <stp>0</stp>
        <stp>IR</stp>
        <stp>BONDAVG71327</stp>
        <stp>채권그룹</stp>
        <stp/>
        <stp/>
        <tr r="P3170" s="3"/>
      </tp>
      <tp t="s">
        <v/>
        <stp/>
        <stp>P</stp>
        <stp>0</stp>
        <stp>IR</stp>
        <stp>BONDAVG71320</stp>
        <stp>채권그룹</stp>
        <stp/>
        <stp/>
        <tr r="P3163" s="3"/>
      </tp>
      <tp t="s">
        <v/>
        <stp/>
        <stp>P</stp>
        <stp>0</stp>
        <stp>IR</stp>
        <stp>BONDAVG71321</stp>
        <stp>채권그룹</stp>
        <stp/>
        <stp/>
        <tr r="P3164" s="3"/>
      </tp>
      <tp t="s">
        <v/>
        <stp/>
        <stp>P</stp>
        <stp>0</stp>
        <stp>IR</stp>
        <stp>BONDAVG71322</stp>
        <stp>채권그룹</stp>
        <stp/>
        <stp/>
        <tr r="P3165" s="3"/>
      </tp>
      <tp t="s">
        <v/>
        <stp/>
        <stp>P</stp>
        <stp>0</stp>
        <stp>IR</stp>
        <stp>BONDAVG71323</stp>
        <stp>채권그룹</stp>
        <stp/>
        <stp/>
        <tr r="P3166" s="3"/>
      </tp>
      <tp t="s">
        <v/>
        <stp/>
        <stp>P</stp>
        <stp>0</stp>
        <stp>IR</stp>
        <stp>BONDAVG71319</stp>
        <stp>채권그룹</stp>
        <stp/>
        <stp/>
        <tr r="P3162" s="3"/>
      </tp>
      <tp t="s">
        <v/>
        <stp/>
        <stp>P</stp>
        <stp>0</stp>
        <stp>IR</stp>
        <stp>BONDAVG71314</stp>
        <stp>채권그룹</stp>
        <stp/>
        <stp/>
        <tr r="P3160" s="3"/>
      </tp>
      <tp t="s">
        <v/>
        <stp/>
        <stp>P</stp>
        <stp>0</stp>
        <stp>IR</stp>
        <stp>BONDAVG71315</stp>
        <stp>채권그룹</stp>
        <stp/>
        <stp/>
        <tr r="P3161" s="3"/>
      </tp>
      <tp t="s">
        <v/>
        <stp/>
        <stp>P</stp>
        <stp>0</stp>
        <stp>IR</stp>
        <stp>BONDAVG71310</stp>
        <stp>채권그룹</stp>
        <stp/>
        <stp/>
        <tr r="P3156" s="3"/>
      </tp>
      <tp t="s">
        <v/>
        <stp/>
        <stp>P</stp>
        <stp>0</stp>
        <stp>IR</stp>
        <stp>BONDAVG71311</stp>
        <stp>채권그룹</stp>
        <stp/>
        <stp/>
        <tr r="P3157" s="3"/>
      </tp>
      <tp t="s">
        <v/>
        <stp/>
        <stp>P</stp>
        <stp>0</stp>
        <stp>IR</stp>
        <stp>BONDAVG41311</stp>
        <stp>채권그룹</stp>
        <stp/>
        <stp/>
        <tr r="P424" s="3"/>
      </tp>
      <tp t="s">
        <v/>
        <stp/>
        <stp>P</stp>
        <stp>0</stp>
        <stp>IR</stp>
        <stp>BONDAVG71312</stp>
        <stp>채권그룹</stp>
        <stp/>
        <stp/>
        <tr r="P3158" s="3"/>
      </tp>
      <tp t="s">
        <v/>
        <stp/>
        <stp>P</stp>
        <stp>0</stp>
        <stp>IR</stp>
        <stp>BONDAVG41310</stp>
        <stp>채권그룹</stp>
        <stp/>
        <stp/>
        <tr r="P423" s="3"/>
      </tp>
      <tp t="s">
        <v/>
        <stp/>
        <stp>P</stp>
        <stp>0</stp>
        <stp>IR</stp>
        <stp>BONDAVG71313</stp>
        <stp>채권그룹</stp>
        <stp/>
        <stp/>
        <tr r="P3159" s="3"/>
      </tp>
      <tp t="s">
        <v/>
        <stp/>
        <stp>P</stp>
        <stp>0</stp>
        <stp>IR</stp>
        <stp>BONDAVG71308</stp>
        <stp>채권그룹</stp>
        <stp/>
        <stp/>
        <tr r="P3154" s="3"/>
      </tp>
      <tp t="s">
        <v/>
        <stp/>
        <stp>P</stp>
        <stp>0</stp>
        <stp>IR</stp>
        <stp>BONDAVG71309</stp>
        <stp>채권그룹</stp>
        <stp/>
        <stp/>
        <tr r="P3155" s="3"/>
      </tp>
      <tp t="s">
        <v/>
        <stp/>
        <stp>P</stp>
        <stp>0</stp>
        <stp>IR</stp>
        <stp>BONDAVG71304</stp>
        <stp>채권그룹</stp>
        <stp/>
        <stp/>
        <tr r="P3150" s="3"/>
      </tp>
      <tp t="s">
        <v/>
        <stp/>
        <stp>P</stp>
        <stp>0</stp>
        <stp>IR</stp>
        <stp>BONDAVG71305</stp>
        <stp>채권그룹</stp>
        <stp/>
        <stp/>
        <tr r="P3151" s="3"/>
      </tp>
      <tp t="s">
        <v/>
        <stp/>
        <stp>P</stp>
        <stp>0</stp>
        <stp>IR</stp>
        <stp>BONDAVG71306</stp>
        <stp>채권그룹</stp>
        <stp/>
        <stp/>
        <tr r="P3152" s="3"/>
      </tp>
      <tp t="s">
        <v/>
        <stp/>
        <stp>P</stp>
        <stp>0</stp>
        <stp>IR</stp>
        <stp>BONDAVG71307</stp>
        <stp>채권그룹</stp>
        <stp/>
        <stp/>
        <tr r="P3153" s="3"/>
      </tp>
      <tp t="s">
        <v/>
        <stp/>
        <stp>P</stp>
        <stp>0</stp>
        <stp>IR</stp>
        <stp>BONDAVG51302</stp>
        <stp>채권그룹</stp>
        <stp/>
        <stp/>
        <tr r="P677" s="3"/>
      </tp>
      <tp t="s">
        <v/>
        <stp/>
        <stp>P</stp>
        <stp>0</stp>
        <stp>IR</stp>
        <stp>BONDAVG71300</stp>
        <stp>채권그룹</stp>
        <stp/>
        <stp/>
        <tr r="P3146" s="3"/>
      </tp>
      <tp t="s">
        <v/>
        <stp/>
        <stp>P</stp>
        <stp>0</stp>
        <stp>IR</stp>
        <stp>BONDAVG71301</stp>
        <stp>채권그룹</stp>
        <stp/>
        <stp/>
        <tr r="P3147" s="3"/>
      </tp>
      <tp t="s">
        <v/>
        <stp/>
        <stp>P</stp>
        <stp>0</stp>
        <stp>IR</stp>
        <stp>BONDAVG51300</stp>
        <stp>채권그룹</stp>
        <stp/>
        <stp/>
        <tr r="P675" s="3"/>
      </tp>
      <tp t="s">
        <v/>
        <stp/>
        <stp>P</stp>
        <stp>0</stp>
        <stp>IR</stp>
        <stp>BONDAVG71302</stp>
        <stp>채권그룹</stp>
        <stp/>
        <stp/>
        <tr r="P3148" s="3"/>
      </tp>
      <tp t="s">
        <v/>
        <stp/>
        <stp>P</stp>
        <stp>0</stp>
        <stp>IR</stp>
        <stp>BONDAVG51301</stp>
        <stp>채권그룹</stp>
        <stp/>
        <stp/>
        <tr r="P676" s="3"/>
      </tp>
      <tp t="s">
        <v/>
        <stp/>
        <stp>P</stp>
        <stp>0</stp>
        <stp>IR</stp>
        <stp>BONDAVG71303</stp>
        <stp>채권그룹</stp>
        <stp/>
        <stp/>
        <tr r="P3149" s="3"/>
      </tp>
      <tp t="s">
        <v/>
        <stp/>
        <stp>P</stp>
        <stp>0</stp>
        <stp>IR</stp>
        <stp>BONDAVG71378</stp>
        <stp>채권그룹</stp>
        <stp/>
        <stp/>
        <tr r="P3210" s="3"/>
      </tp>
      <tp t="s">
        <v/>
        <stp/>
        <stp>P</stp>
        <stp>0</stp>
        <stp>IR</stp>
        <stp>BONDAVG71379</stp>
        <stp>채권그룹</stp>
        <stp/>
        <stp/>
        <tr r="P3211" s="3"/>
      </tp>
      <tp t="s">
        <v/>
        <stp/>
        <stp>P</stp>
        <stp>0</stp>
        <stp>IR</stp>
        <stp>BONDAVG71374</stp>
        <stp>채권그룹</stp>
        <stp/>
        <stp/>
        <tr r="P3206" s="3"/>
      </tp>
      <tp t="s">
        <v/>
        <stp/>
        <stp>P</stp>
        <stp>0</stp>
        <stp>IR</stp>
        <stp>BONDAVG71375</stp>
        <stp>채권그룹</stp>
        <stp/>
        <stp/>
        <tr r="P3207" s="3"/>
      </tp>
      <tp t="s">
        <v/>
        <stp/>
        <stp>P</stp>
        <stp>0</stp>
        <stp>IR</stp>
        <stp>BONDAVG61377</stp>
        <stp>채권그룹</stp>
        <stp/>
        <stp/>
        <tr r="P1092" s="3"/>
      </tp>
      <tp t="s">
        <v/>
        <stp/>
        <stp>P</stp>
        <stp>0</stp>
        <stp>IR</stp>
        <stp>BONDAVG71376</stp>
        <stp>채권그룹</stp>
        <stp/>
        <stp/>
        <tr r="P3208" s="3"/>
      </tp>
      <tp t="s">
        <v/>
        <stp/>
        <stp>P</stp>
        <stp>0</stp>
        <stp>IR</stp>
        <stp>BONDAVG41374</stp>
        <stp>채권그룹</stp>
        <stp/>
        <stp/>
        <tr r="P427" s="3"/>
      </tp>
      <tp t="s">
        <v/>
        <stp/>
        <stp>P</stp>
        <stp>0</stp>
        <stp>IR</stp>
        <stp>BONDAVG71377</stp>
        <stp>채권그룹</stp>
        <stp/>
        <stp/>
        <tr r="P3209" s="3"/>
      </tp>
      <tp t="s">
        <v/>
        <stp/>
        <stp>P</stp>
        <stp>0</stp>
        <stp>IR</stp>
        <stp>BONDAVG41373</stp>
        <stp>채권그룹</stp>
        <stp/>
        <stp/>
        <tr r="P426" s="3"/>
      </tp>
      <tp t="s">
        <v/>
        <stp/>
        <stp>P</stp>
        <stp>0</stp>
        <stp>IR</stp>
        <stp>BONDAVG71370</stp>
        <stp>채권그룹</stp>
        <stp/>
        <stp/>
        <tr r="P3202" s="3"/>
      </tp>
      <tp t="s">
        <v/>
        <stp/>
        <stp>P</stp>
        <stp>0</stp>
        <stp>IR</stp>
        <stp>BONDAVG51373</stp>
        <stp>채권그룹</stp>
        <stp/>
        <stp/>
        <tr r="P678" s="3"/>
      </tp>
      <tp t="s">
        <v/>
        <stp/>
        <stp>P</stp>
        <stp>0</stp>
        <stp>IR</stp>
        <stp>BONDAVG71371</stp>
        <stp>채권그룹</stp>
        <stp/>
        <stp/>
        <tr r="P3203" s="3"/>
      </tp>
      <tp t="s">
        <v/>
        <stp/>
        <stp>P</stp>
        <stp>0</stp>
        <stp>IR</stp>
        <stp>BONDAVG71372</stp>
        <stp>채권그룹</stp>
        <stp/>
        <stp/>
        <tr r="P3204" s="3"/>
      </tp>
      <tp t="s">
        <v/>
        <stp/>
        <stp>P</stp>
        <stp>0</stp>
        <stp>IR</stp>
        <stp>BONDAVG71373</stp>
        <stp>채권그룹</stp>
        <stp/>
        <stp/>
        <tr r="P3205" s="3"/>
      </tp>
      <tp t="s">
        <v/>
        <stp/>
        <stp>P</stp>
        <stp>0</stp>
        <stp>IR</stp>
        <stp>BONDAVGB1369</stp>
        <stp>채권그룹</stp>
        <stp/>
        <stp/>
        <tr r="P4652" s="3"/>
      </tp>
      <tp t="s">
        <v/>
        <stp/>
        <stp>P</stp>
        <stp>0</stp>
        <stp>IR</stp>
        <stp>BONDAVGS1369</stp>
        <stp>채권그룹</stp>
        <stp/>
        <stp/>
        <tr r="P4707" s="3"/>
      </tp>
      <tp t="s">
        <v xml:space="preserve"> </v>
        <stp/>
        <stp>P</stp>
        <stp>0</stp>
        <stp>IR</stp>
        <stp>BONDAVG01369</stp>
        <stp>채권그룹</stp>
        <stp/>
        <stp/>
        <tr r="P125" s="3"/>
      </tp>
      <tp t="s">
        <v/>
        <stp/>
        <stp>P</stp>
        <stp>0</stp>
        <stp>IR</stp>
        <stp>BONDAVG71368</stp>
        <stp>채권그룹</stp>
        <stp/>
        <stp/>
        <tr r="P3200" s="3"/>
      </tp>
      <tp t="s">
        <v/>
        <stp/>
        <stp>P</stp>
        <stp>0</stp>
        <stp>IR</stp>
        <stp>BONDAVG71369</stp>
        <stp>채권그룹</stp>
        <stp/>
        <stp/>
        <tr r="P3201" s="3"/>
      </tp>
      <tp t="s">
        <v/>
        <stp/>
        <stp>P</stp>
        <stp>0</stp>
        <stp>IR</stp>
        <stp>BONDAVG71364</stp>
        <stp>채권그룹</stp>
        <stp/>
        <stp/>
        <tr r="P3196" s="3"/>
      </tp>
      <tp t="s">
        <v/>
        <stp/>
        <stp>P</stp>
        <stp>0</stp>
        <stp>IR</stp>
        <stp>BONDAVG71365</stp>
        <stp>채권그룹</stp>
        <stp/>
        <stp/>
        <tr r="P3197" s="3"/>
      </tp>
      <tp t="s">
        <v>공모/무보증A0</v>
        <stp/>
        <stp>P</stp>
        <stp>0</stp>
        <stp>IR</stp>
        <stp>BONDAVG41365</stp>
        <stp>채권그룹</stp>
        <stp/>
        <stp/>
        <tr r="F290" s="1"/>
        <tr r="P425" s="3"/>
      </tp>
      <tp t="s">
        <v/>
        <stp/>
        <stp>P</stp>
        <stp>0</stp>
        <stp>IR</stp>
        <stp>BONDAVG71366</stp>
        <stp>채권그룹</stp>
        <stp/>
        <stp/>
        <tr r="P3198" s="3"/>
      </tp>
      <tp t="s">
        <v/>
        <stp/>
        <stp>P</stp>
        <stp>0</stp>
        <stp>IR</stp>
        <stp>BONDAVG71367</stp>
        <stp>채권그룹</stp>
        <stp/>
        <stp/>
        <tr r="P3199" s="3"/>
      </tp>
      <tp t="s">
        <v/>
        <stp/>
        <stp>P</stp>
        <stp>0</stp>
        <stp>IR</stp>
        <stp>BONDAVG71360</stp>
        <stp>채권그룹</stp>
        <stp/>
        <stp/>
        <tr r="P3192" s="3"/>
      </tp>
      <tp t="s">
        <v/>
        <stp/>
        <stp>P</stp>
        <stp>0</stp>
        <stp>IR</stp>
        <stp>BONDAVG71361</stp>
        <stp>채권그룹</stp>
        <stp/>
        <stp/>
        <tr r="P3193" s="3"/>
      </tp>
      <tp t="s">
        <v/>
        <stp/>
        <stp>P</stp>
        <stp>0</stp>
        <stp>IR</stp>
        <stp>BONDAVG71362</stp>
        <stp>채권그룹</stp>
        <stp/>
        <stp/>
        <tr r="P3194" s="3"/>
      </tp>
      <tp t="s">
        <v/>
        <stp/>
        <stp>P</stp>
        <stp>0</stp>
        <stp>IR</stp>
        <stp>BONDAVG71363</stp>
        <stp>채권그룹</stp>
        <stp/>
        <stp/>
        <tr r="P3195" s="3"/>
      </tp>
      <tp t="s">
        <v/>
        <stp/>
        <stp>P</stp>
        <stp>0</stp>
        <stp>IR</stp>
        <stp>BONDAVG01358</stp>
        <stp>채권그룹</stp>
        <stp/>
        <stp/>
        <tr r="P124" s="3"/>
      </tp>
      <tp t="s">
        <v/>
        <stp/>
        <stp>P</stp>
        <stp>0</stp>
        <stp>IR</stp>
        <stp>BONDAVG71359</stp>
        <stp>채권그룹</stp>
        <stp/>
        <stp/>
        <tr r="P3191" s="3"/>
      </tp>
      <tp t="s">
        <v/>
        <stp/>
        <stp>P</stp>
        <stp>0</stp>
        <stp>IR</stp>
        <stp>BONDAVG01352</stp>
        <stp>채권그룹</stp>
        <stp/>
        <stp/>
        <tr r="P123" s="3"/>
      </tp>
      <tp t="s">
        <v/>
        <stp/>
        <stp>P</stp>
        <stp>0</stp>
        <stp>IR</stp>
        <stp>BONDAVG71356</stp>
        <stp>채권그룹</stp>
        <stp/>
        <stp/>
        <tr r="P3190" s="3"/>
      </tp>
      <tp t="s">
        <v/>
        <stp/>
        <stp>P</stp>
        <stp>0</stp>
        <stp>IR</stp>
        <stp>BONDAVG71351</stp>
        <stp>채권그룹</stp>
        <stp/>
        <stp/>
        <tr r="P3189" s="3"/>
      </tp>
      <tp t="s">
        <v/>
        <stp/>
        <stp>P</stp>
        <stp>0</stp>
        <stp>IR</stp>
        <stp>BONDAVG71348</stp>
        <stp>채권그룹</stp>
        <stp/>
        <stp/>
        <tr r="P3188" s="3"/>
      </tp>
      <tp t="s">
        <v/>
        <stp/>
        <stp>P</stp>
        <stp>0</stp>
        <stp>IR</stp>
        <stp>BONDAVG71344</stp>
        <stp>채권그룹</stp>
        <stp/>
        <stp/>
        <tr r="P3187" s="3"/>
      </tp>
      <tp t="s">
        <v/>
        <stp/>
        <stp>P</stp>
        <stp>0</stp>
        <stp>IR</stp>
        <stp>BONDAVG71340</stp>
        <stp>채권그룹</stp>
        <stp/>
        <stp/>
        <tr r="P3183" s="3"/>
      </tp>
      <tp t="s">
        <v/>
        <stp/>
        <stp>P</stp>
        <stp>0</stp>
        <stp>IR</stp>
        <stp>BONDAVG71341</stp>
        <stp>채권그룹</stp>
        <stp/>
        <stp/>
        <tr r="P3184" s="3"/>
      </tp>
      <tp t="s">
        <v/>
        <stp/>
        <stp>P</stp>
        <stp>0</stp>
        <stp>IR</stp>
        <stp>BONDAVG71342</stp>
        <stp>채권그룹</stp>
        <stp/>
        <stp/>
        <tr r="P3185" s="3"/>
      </tp>
      <tp t="s">
        <v/>
        <stp/>
        <stp>P</stp>
        <stp>0</stp>
        <stp>IR</stp>
        <stp>BONDAVG71343</stp>
        <stp>채권그룹</stp>
        <stp/>
        <stp/>
        <tr r="P3186" s="3"/>
      </tp>
      <tp t="s">
        <v/>
        <stp/>
        <stp>P</stp>
        <stp>0</stp>
        <stp>IR</stp>
        <stp>BONDAVG71398</stp>
        <stp>채권그룹</stp>
        <stp/>
        <stp/>
        <tr r="P3230" s="3"/>
      </tp>
      <tp t="s">
        <v/>
        <stp/>
        <stp>P</stp>
        <stp>0</stp>
        <stp>IR</stp>
        <stp>BONDAVG71399</stp>
        <stp>채권그룹</stp>
        <stp/>
        <stp/>
        <tr r="P3231" s="3"/>
      </tp>
      <tp t="s">
        <v/>
        <stp/>
        <stp>P</stp>
        <stp>0</stp>
        <stp>IR</stp>
        <stp>BONDAVG71394</stp>
        <stp>채권그룹</stp>
        <stp/>
        <stp/>
        <tr r="P3226" s="3"/>
      </tp>
      <tp t="s">
        <v/>
        <stp/>
        <stp>P</stp>
        <stp>0</stp>
        <stp>IR</stp>
        <stp>BONDAVG71395</stp>
        <stp>채권그룹</stp>
        <stp/>
        <stp/>
        <tr r="P3227" s="3"/>
      </tp>
      <tp t="s">
        <v/>
        <stp/>
        <stp>P</stp>
        <stp>0</stp>
        <stp>IR</stp>
        <stp>BONDAVG71396</stp>
        <stp>채권그룹</stp>
        <stp/>
        <stp/>
        <tr r="P3228" s="3"/>
      </tp>
      <tp t="s">
        <v/>
        <stp/>
        <stp>P</stp>
        <stp>0</stp>
        <stp>IR</stp>
        <stp>BONDAVG71397</stp>
        <stp>채권그룹</stp>
        <stp/>
        <stp/>
        <tr r="P3229" s="3"/>
      </tp>
      <tp t="s">
        <v/>
        <stp/>
        <stp>P</stp>
        <stp>0</stp>
        <stp>IR</stp>
        <stp>BONDAVG71390</stp>
        <stp>채권그룹</stp>
        <stp/>
        <stp/>
        <tr r="P3222" s="3"/>
      </tp>
      <tp t="s">
        <v/>
        <stp/>
        <stp>P</stp>
        <stp>0</stp>
        <stp>IR</stp>
        <stp>BONDAVG71391</stp>
        <stp>채권그룹</stp>
        <stp/>
        <stp/>
        <tr r="P3223" s="3"/>
      </tp>
      <tp t="s">
        <v/>
        <stp/>
        <stp>P</stp>
        <stp>0</stp>
        <stp>IR</stp>
        <stp>BONDAVG71392</stp>
        <stp>채권그룹</stp>
        <stp/>
        <stp/>
        <tr r="P3224" s="3"/>
      </tp>
      <tp t="s">
        <v/>
        <stp/>
        <stp>P</stp>
        <stp>0</stp>
        <stp>IR</stp>
        <stp>BONDAVG71393</stp>
        <stp>채권그룹</stp>
        <stp/>
        <stp/>
        <tr r="P3225" s="3"/>
      </tp>
      <tp t="s">
        <v/>
        <stp/>
        <stp>P</stp>
        <stp>0</stp>
        <stp>IR</stp>
        <stp>BONDAVG71388</stp>
        <stp>채권그룹</stp>
        <stp/>
        <stp/>
        <tr r="P3220" s="3"/>
      </tp>
      <tp t="s">
        <v/>
        <stp/>
        <stp>P</stp>
        <stp>0</stp>
        <stp>IR</stp>
        <stp>BONDAVG71389</stp>
        <stp>채권그룹</stp>
        <stp/>
        <stp/>
        <tr r="P3221" s="3"/>
      </tp>
      <tp t="s">
        <v/>
        <stp/>
        <stp>P</stp>
        <stp>0</stp>
        <stp>IR</stp>
        <stp>BONDAVG51388</stp>
        <stp>채권그룹</stp>
        <stp/>
        <stp/>
        <tr r="P682" s="3"/>
      </tp>
      <tp t="s">
        <v/>
        <stp/>
        <stp>P</stp>
        <stp>0</stp>
        <stp>IR</stp>
        <stp>BONDAVG51386</stp>
        <stp>채권그룹</stp>
        <stp/>
        <stp/>
        <tr r="P680" s="3"/>
      </tp>
      <tp t="s">
        <v/>
        <stp/>
        <stp>P</stp>
        <stp>0</stp>
        <stp>IR</stp>
        <stp>BONDAVG71384</stp>
        <stp>채권그룹</stp>
        <stp/>
        <stp/>
        <tr r="P3216" s="3"/>
      </tp>
      <tp t="s">
        <v/>
        <stp/>
        <stp>P</stp>
        <stp>0</stp>
        <stp>IR</stp>
        <stp>BONDAVG51387</stp>
        <stp>채권그룹</stp>
        <stp/>
        <stp/>
        <tr r="P681" s="3"/>
      </tp>
      <tp t="s">
        <v/>
        <stp/>
        <stp>P</stp>
        <stp>0</stp>
        <stp>IR</stp>
        <stp>BONDAVG71385</stp>
        <stp>채권그룹</stp>
        <stp/>
        <stp/>
        <tr r="P3217" s="3"/>
      </tp>
      <tp t="s">
        <v/>
        <stp/>
        <stp>P</stp>
        <stp>0</stp>
        <stp>IR</stp>
        <stp>BONDAVG71386</stp>
        <stp>채권그룹</stp>
        <stp/>
        <stp/>
        <tr r="P3218" s="3"/>
      </tp>
      <tp t="s">
        <v/>
        <stp/>
        <stp>P</stp>
        <stp>0</stp>
        <stp>IR</stp>
        <stp>BONDAVG51385</stp>
        <stp>채권그룹</stp>
        <stp/>
        <stp/>
        <tr r="P679" s="3"/>
      </tp>
      <tp t="s">
        <v/>
        <stp/>
        <stp>P</stp>
        <stp>0</stp>
        <stp>IR</stp>
        <stp>BONDAVG71387</stp>
        <stp>채권그룹</stp>
        <stp/>
        <stp/>
        <tr r="P3219" s="3"/>
      </tp>
      <tp t="s">
        <v/>
        <stp/>
        <stp>P</stp>
        <stp>0</stp>
        <stp>IR</stp>
        <stp>BONDAVG71380</stp>
        <stp>채권그룹</stp>
        <stp/>
        <stp/>
        <tr r="P3212" s="3"/>
      </tp>
      <tp t="s">
        <v/>
        <stp/>
        <stp>P</stp>
        <stp>0</stp>
        <stp>IR</stp>
        <stp>BONDAVG71381</stp>
        <stp>채권그룹</stp>
        <stp/>
        <stp/>
        <tr r="P3213" s="3"/>
      </tp>
      <tp t="s">
        <v/>
        <stp/>
        <stp>P</stp>
        <stp>0</stp>
        <stp>IR</stp>
        <stp>BONDAVG71382</stp>
        <stp>채권그룹</stp>
        <stp/>
        <stp/>
        <tr r="P3214" s="3"/>
      </tp>
      <tp t="s">
        <v/>
        <stp/>
        <stp>P</stp>
        <stp>0</stp>
        <stp>IR</stp>
        <stp>BONDAVG71383</stp>
        <stp>채권그룹</stp>
        <stp/>
        <stp/>
        <tr r="P3215" s="3"/>
      </tp>
      <tp t="s">
        <v>공모/무보증AA+</v>
        <stp/>
        <stp>P</stp>
        <stp>0</stp>
        <stp>IR</stp>
        <stp>BONDAVG01233</stp>
        <stp>채권그룹</stp>
        <stp/>
        <stp/>
        <tr r="F91" s="1"/>
        <tr r="P117" s="3"/>
      </tp>
      <tp t="s">
        <v/>
        <stp/>
        <stp>P</stp>
        <stp>0</stp>
        <stp>IR</stp>
        <stp>BONDAVG71235</stp>
        <stp>채권그룹</stp>
        <stp/>
        <stp/>
        <tr r="P3085" s="3"/>
      </tp>
      <tp t="s">
        <v/>
        <stp/>
        <stp>P</stp>
        <stp>0</stp>
        <stp>IR</stp>
        <stp>BONDAVG71236</stp>
        <stp>채권그룹</stp>
        <stp/>
        <stp/>
        <tr r="P3086" s="3"/>
      </tp>
      <tp t="s">
        <v/>
        <stp/>
        <stp>P</stp>
        <stp>0</stp>
        <stp>IR</stp>
        <stp>BONDAVG71237</stp>
        <stp>채권그룹</stp>
        <stp/>
        <stp/>
        <tr r="P3087" s="3"/>
      </tp>
      <tp t="s">
        <v/>
        <stp/>
        <stp>P</stp>
        <stp>0</stp>
        <stp>IR</stp>
        <stp>BONDAVG71230</stp>
        <stp>채권그룹</stp>
        <stp/>
        <stp/>
        <tr r="P3083" s="3"/>
      </tp>
      <tp t="s">
        <v/>
        <stp/>
        <stp>P</stp>
        <stp>0</stp>
        <stp>IR</stp>
        <stp>BONDAVG61230</stp>
        <stp>채권그룹</stp>
        <stp/>
        <stp/>
        <tr r="P1084" s="3"/>
      </tp>
      <tp t="s">
        <v/>
        <stp/>
        <stp>P</stp>
        <stp>0</stp>
        <stp>IR</stp>
        <stp>BONDAVG71231</stp>
        <stp>채권그룹</stp>
        <stp/>
        <stp/>
        <tr r="P3084" s="3"/>
      </tp>
      <tp t="s">
        <v/>
        <stp/>
        <stp>P</stp>
        <stp>0</stp>
        <stp>IR</stp>
        <stp>BONDAVG71228</stp>
        <stp>채권그룹</stp>
        <stp/>
        <stp/>
        <tr r="P3081" s="3"/>
      </tp>
      <tp t="s">
        <v/>
        <stp/>
        <stp>P</stp>
        <stp>0</stp>
        <stp>IR</stp>
        <stp>BONDAVG71229</stp>
        <stp>채권그룹</stp>
        <stp/>
        <stp/>
        <tr r="P3082" s="3"/>
      </tp>
      <tp t="s">
        <v/>
        <stp/>
        <stp>P</stp>
        <stp>0</stp>
        <stp>IR</stp>
        <stp>BONDAVG61225</stp>
        <stp>채권그룹</stp>
        <stp/>
        <stp/>
        <tr r="P1083" s="3"/>
      </tp>
      <tp t="s">
        <v/>
        <stp/>
        <stp>P</stp>
        <stp>0</stp>
        <stp>IR</stp>
        <stp>BONDAVG71224</stp>
        <stp>채권그룹</stp>
        <stp/>
        <stp/>
        <tr r="P3077" s="3"/>
      </tp>
      <tp t="s">
        <v/>
        <stp/>
        <stp>P</stp>
        <stp>0</stp>
        <stp>IR</stp>
        <stp>BONDAVG61224</stp>
        <stp>채권그룹</stp>
        <stp/>
        <stp/>
        <tr r="P1082" s="3"/>
      </tp>
      <tp t="s">
        <v/>
        <stp/>
        <stp>P</stp>
        <stp>0</stp>
        <stp>IR</stp>
        <stp>BONDAVG71225</stp>
        <stp>채권그룹</stp>
        <stp/>
        <stp/>
        <tr r="P3078" s="3"/>
      </tp>
      <tp t="s">
        <v/>
        <stp/>
        <stp>P</stp>
        <stp>0</stp>
        <stp>IR</stp>
        <stp>BONDAVG71226</stp>
        <stp>채권그룹</stp>
        <stp/>
        <stp/>
        <tr r="P3079" s="3"/>
      </tp>
      <tp t="s">
        <v/>
        <stp/>
        <stp>P</stp>
        <stp>0</stp>
        <stp>IR</stp>
        <stp>BONDAVG71227</stp>
        <stp>채권그룹</stp>
        <stp/>
        <stp/>
        <tr r="P3080" s="3"/>
      </tp>
      <tp t="s">
        <v/>
        <stp/>
        <stp>P</stp>
        <stp>0</stp>
        <stp>IR</stp>
        <stp>BONDAVG71221</stp>
        <stp>채권그룹</stp>
        <stp/>
        <stp/>
        <tr r="P3075" s="3"/>
      </tp>
      <tp t="s">
        <v/>
        <stp/>
        <stp>P</stp>
        <stp>0</stp>
        <stp>IR</stp>
        <stp>BONDAVG61223</stp>
        <stp>채권그룹</stp>
        <stp/>
        <stp/>
        <tr r="P1081" s="3"/>
      </tp>
      <tp t="s">
        <v/>
        <stp/>
        <stp>P</stp>
        <stp>0</stp>
        <stp>IR</stp>
        <stp>BONDAVG71223</stp>
        <stp>채권그룹</stp>
        <stp/>
        <stp/>
        <tr r="P3076" s="3"/>
      </tp>
      <tp t="s">
        <v/>
        <stp/>
        <stp>P</stp>
        <stp>0</stp>
        <stp>IR</stp>
        <stp>BONDAVG71218</stp>
        <stp>채권그룹</stp>
        <stp/>
        <stp/>
        <tr r="P3074" s="3"/>
      </tp>
      <tp t="s">
        <v/>
        <stp/>
        <stp>P</stp>
        <stp>0</stp>
        <stp>IR</stp>
        <stp>BONDAVG71214</stp>
        <stp>채권그룹</stp>
        <stp/>
        <stp/>
        <tr r="P3070" s="3"/>
      </tp>
      <tp t="s">
        <v/>
        <stp/>
        <stp>P</stp>
        <stp>0</stp>
        <stp>IR</stp>
        <stp>BONDAVG71215</stp>
        <stp>채권그룹</stp>
        <stp/>
        <stp/>
        <tr r="P3071" s="3"/>
      </tp>
      <tp t="s">
        <v/>
        <stp/>
        <stp>P</stp>
        <stp>0</stp>
        <stp>IR</stp>
        <stp>BONDAVG71216</stp>
        <stp>채권그룹</stp>
        <stp/>
        <stp/>
        <tr r="P3072" s="3"/>
      </tp>
      <tp t="s">
        <v/>
        <stp/>
        <stp>P</stp>
        <stp>0</stp>
        <stp>IR</stp>
        <stp>BONDAVG61216</stp>
        <stp>채권그룹</stp>
        <stp/>
        <stp/>
        <tr r="P1080" s="3"/>
      </tp>
      <tp t="s">
        <v/>
        <stp/>
        <stp>P</stp>
        <stp>0</stp>
        <stp>IR</stp>
        <stp>BONDAVG71217</stp>
        <stp>채권그룹</stp>
        <stp/>
        <stp/>
        <tr r="P3073" s="3"/>
      </tp>
      <tp t="s">
        <v/>
        <stp/>
        <stp>P</stp>
        <stp>0</stp>
        <stp>IR</stp>
        <stp>BONDAVG71210</stp>
        <stp>채권그룹</stp>
        <stp/>
        <stp/>
        <tr r="P3067" s="3"/>
      </tp>
      <tp t="s">
        <v/>
        <stp/>
        <stp>P</stp>
        <stp>0</stp>
        <stp>IR</stp>
        <stp>BONDAVG71212</stp>
        <stp>채권그룹</stp>
        <stp/>
        <stp/>
        <tr r="P3068" s="3"/>
      </tp>
      <tp t="s">
        <v/>
        <stp/>
        <stp>P</stp>
        <stp>0</stp>
        <stp>IR</stp>
        <stp>BONDAVG71213</stp>
        <stp>채권그룹</stp>
        <stp/>
        <stp/>
        <tr r="P3069" s="3"/>
      </tp>
      <tp t="s">
        <v/>
        <stp/>
        <stp>P</stp>
        <stp>0</stp>
        <stp>IR</stp>
        <stp>BONDAVG71204</stp>
        <stp>채권그룹</stp>
        <stp/>
        <stp/>
        <tr r="P3065" s="3"/>
      </tp>
      <tp t="s">
        <v/>
        <stp/>
        <stp>P</stp>
        <stp>0</stp>
        <stp>IR</stp>
        <stp>BONDAVG71205</stp>
        <stp>채권그룹</stp>
        <stp/>
        <stp/>
        <tr r="P3066" s="3"/>
      </tp>
      <tp t="s">
        <v/>
        <stp/>
        <stp>P</stp>
        <stp>0</stp>
        <stp>IR</stp>
        <stp>BONDAVG71200</stp>
        <stp>채권그룹</stp>
        <stp/>
        <stp/>
        <tr r="P3061" s="3"/>
      </tp>
      <tp t="s">
        <v/>
        <stp/>
        <stp>P</stp>
        <stp>0</stp>
        <stp>IR</stp>
        <stp>BONDAVG71201</stp>
        <stp>채권그룹</stp>
        <stp/>
        <stp/>
        <tr r="P3062" s="3"/>
      </tp>
      <tp t="s">
        <v/>
        <stp/>
        <stp>P</stp>
        <stp>0</stp>
        <stp>IR</stp>
        <stp>BONDAVG71202</stp>
        <stp>채권그룹</stp>
        <stp/>
        <stp/>
        <tr r="P3063" s="3"/>
      </tp>
      <tp t="s">
        <v/>
        <stp/>
        <stp>P</stp>
        <stp>0</stp>
        <stp>IR</stp>
        <stp>BONDAVG71203</stp>
        <stp>채권그룹</stp>
        <stp/>
        <stp/>
        <tr r="P3064" s="3"/>
      </tp>
      <tp t="s">
        <v/>
        <stp/>
        <stp>P</stp>
        <stp>0</stp>
        <stp>IR</stp>
        <stp>BONDAVGS1273</stp>
        <stp>채권그룹</stp>
        <stp/>
        <stp/>
        <tr r="P4706" s="3"/>
      </tp>
      <tp t="s">
        <v/>
        <stp/>
        <stp>P</stp>
        <stp>0</stp>
        <stp>IR</stp>
        <stp>BONDAVG11278</stp>
        <stp>채권그룹</stp>
        <stp/>
        <stp/>
        <tr r="P295" s="3"/>
      </tp>
      <tp t="s">
        <v/>
        <stp/>
        <stp>P</stp>
        <stp>0</stp>
        <stp>IR</stp>
        <stp>BONDAVG11279</stp>
        <stp>채권그룹</stp>
        <stp/>
        <stp/>
        <tr r="P4955" s="3"/>
      </tp>
      <tp t="s">
        <v/>
        <stp/>
        <stp>P</stp>
        <stp>0</stp>
        <stp>IR</stp>
        <stp>BONDAVG71278</stp>
        <stp>채권그룹</stp>
        <stp/>
        <stp/>
        <tr r="P3125" s="3"/>
      </tp>
      <tp t="s">
        <v/>
        <stp/>
        <stp>P</stp>
        <stp>0</stp>
        <stp>IR</stp>
        <stp>BONDAVG71279</stp>
        <stp>채권그룹</stp>
        <stp/>
        <stp/>
        <tr r="P3126" s="3"/>
      </tp>
      <tp t="s">
        <v/>
        <stp/>
        <stp>P</stp>
        <stp>0</stp>
        <stp>IR</stp>
        <stp>BONDAVG71274</stp>
        <stp>채권그룹</stp>
        <stp/>
        <stp/>
        <tr r="P3121" s="3"/>
      </tp>
      <tp t="s">
        <v/>
        <stp/>
        <stp>P</stp>
        <stp>0</stp>
        <stp>IR</stp>
        <stp>BONDAVG71275</stp>
        <stp>채권그룹</stp>
        <stp/>
        <stp/>
        <tr r="P3122" s="3"/>
      </tp>
      <tp t="s">
        <v/>
        <stp/>
        <stp>P</stp>
        <stp>0</stp>
        <stp>IR</stp>
        <stp>BONDAVG71276</stp>
        <stp>채권그룹</stp>
        <stp/>
        <stp/>
        <tr r="P3123" s="3"/>
      </tp>
      <tp t="s">
        <v/>
        <stp/>
        <stp>P</stp>
        <stp>0</stp>
        <stp>IR</stp>
        <stp>BONDAVG01270</stp>
        <stp>채권그룹</stp>
        <stp/>
        <stp/>
        <tr r="P4816" s="3"/>
      </tp>
      <tp t="s">
        <v/>
        <stp/>
        <stp>P</stp>
        <stp>0</stp>
        <stp>IR</stp>
        <stp>BONDAVG71277</stp>
        <stp>채권그룹</stp>
        <stp/>
        <stp/>
        <tr r="P3124" s="3"/>
      </tp>
      <tp t="s">
        <v/>
        <stp/>
        <stp>P</stp>
        <stp>0</stp>
        <stp>IR</stp>
        <stp>BONDAVG71270</stp>
        <stp>채권그룹</stp>
        <stp/>
        <stp/>
        <tr r="P3117" s="3"/>
      </tp>
      <tp t="s">
        <v/>
        <stp/>
        <stp>P</stp>
        <stp>0</stp>
        <stp>IR</stp>
        <stp>BONDAVG71271</stp>
        <stp>채권그룹</stp>
        <stp/>
        <stp/>
        <tr r="P3118" s="3"/>
      </tp>
      <tp t="s">
        <v/>
        <stp/>
        <stp>P</stp>
        <stp>0</stp>
        <stp>IR</stp>
        <stp>BONDAVG71272</stp>
        <stp>채권그룹</stp>
        <stp/>
        <stp/>
        <tr r="P3119" s="3"/>
      </tp>
      <tp t="s">
        <v/>
        <stp/>
        <stp>P</stp>
        <stp>0</stp>
        <stp>IR</stp>
        <stp>BONDAVG71273</stp>
        <stp>채권그룹</stp>
        <stp/>
        <stp/>
        <tr r="P3120" s="3"/>
      </tp>
      <tp t="s">
        <v/>
        <stp/>
        <stp>P</stp>
        <stp>0</stp>
        <stp>IR</stp>
        <stp>BONDAVGX1260</stp>
        <stp>채권그룹</stp>
        <stp/>
        <stp/>
        <tr r="P6551" s="3"/>
      </tp>
      <tp t="s">
        <v/>
        <stp/>
        <stp>P</stp>
        <stp>0</stp>
        <stp>IR</stp>
        <stp>BONDAVG71268</stp>
        <stp>채권그룹</stp>
        <stp/>
        <stp/>
        <tr r="P3115" s="3"/>
      </tp>
      <tp t="s">
        <v/>
        <stp/>
        <stp>P</stp>
        <stp>0</stp>
        <stp>IR</stp>
        <stp>BONDAVG71269</stp>
        <stp>채권그룹</stp>
        <stp/>
        <stp/>
        <tr r="P3116" s="3"/>
      </tp>
      <tp t="s">
        <v>공모/무보증A0</v>
        <stp/>
        <stp>P</stp>
        <stp>0</stp>
        <stp>IR</stp>
        <stp>BONDAVG01263</stp>
        <stp>채권그룹</stp>
        <stp/>
        <stp/>
        <tr r="F93" s="1"/>
        <tr r="P119" s="3"/>
      </tp>
      <tp t="s">
        <v/>
        <stp/>
        <stp>P</stp>
        <stp>0</stp>
        <stp>IR</stp>
        <stp>BONDAVG71264</stp>
        <stp>채권그룹</stp>
        <stp/>
        <stp/>
        <tr r="P3111" s="3"/>
      </tp>
      <tp t="s">
        <v/>
        <stp/>
        <stp>P</stp>
        <stp>0</stp>
        <stp>IR</stp>
        <stp>BONDAVG71265</stp>
        <stp>채권그룹</stp>
        <stp/>
        <stp/>
        <tr r="P3112" s="3"/>
      </tp>
      <tp t="s">
        <v/>
        <stp/>
        <stp>P</stp>
        <stp>0</stp>
        <stp>IR</stp>
        <stp>BONDAVG71266</stp>
        <stp>채권그룹</stp>
        <stp/>
        <stp/>
        <tr r="P3113" s="3"/>
      </tp>
      <tp t="s">
        <v/>
        <stp/>
        <stp>P</stp>
        <stp>0</stp>
        <stp>IR</stp>
        <stp>BONDAVG71267</stp>
        <stp>채권그룹</stp>
        <stp/>
        <stp/>
        <tr r="P3114" s="3"/>
      </tp>
      <tp t="s">
        <v/>
        <stp/>
        <stp>P</stp>
        <stp>0</stp>
        <stp>IR</stp>
        <stp>BONDAVG71260</stp>
        <stp>채권그룹</stp>
        <stp/>
        <stp/>
        <tr r="P3107" s="3"/>
      </tp>
      <tp t="s">
        <v/>
        <stp/>
        <stp>P</stp>
        <stp>0</stp>
        <stp>IR</stp>
        <stp>BONDAVG71261</stp>
        <stp>채권그룹</stp>
        <stp/>
        <stp/>
        <tr r="P3108" s="3"/>
      </tp>
      <tp t="s">
        <v/>
        <stp/>
        <stp>P</stp>
        <stp>0</stp>
        <stp>IR</stp>
        <stp>BONDAVG01265</stp>
        <stp>채권그룹</stp>
        <stp/>
        <stp/>
        <tr r="P4815" s="3"/>
      </tp>
      <tp t="s">
        <v/>
        <stp/>
        <stp>P</stp>
        <stp>0</stp>
        <stp>IR</stp>
        <stp>BONDAVG51260</stp>
        <stp>채권그룹</stp>
        <stp/>
        <stp/>
        <tr r="P5032" s="3"/>
      </tp>
      <tp t="s">
        <v/>
        <stp/>
        <stp>P</stp>
        <stp>0</stp>
        <stp>IR</stp>
        <stp>BONDAVG71262</stp>
        <stp>채권그룹</stp>
        <stp/>
        <stp/>
        <tr r="P3109" s="3"/>
      </tp>
      <tp t="s">
        <v/>
        <stp/>
        <stp>P</stp>
        <stp>0</stp>
        <stp>IR</stp>
        <stp>BONDAVG71263</stp>
        <stp>채권그룹</stp>
        <stp/>
        <stp/>
        <tr r="P3110" s="3"/>
      </tp>
      <tp t="s">
        <v/>
        <stp/>
        <stp>P</stp>
        <stp>0</stp>
        <stp>IR</stp>
        <stp>BONDAVG71258</stp>
        <stp>채권그룹</stp>
        <stp/>
        <stp/>
        <tr r="P3105" s="3"/>
      </tp>
      <tp t="s">
        <v/>
        <stp/>
        <stp>P</stp>
        <stp>0</stp>
        <stp>IR</stp>
        <stp>BONDAVG71259</stp>
        <stp>채권그룹</stp>
        <stp/>
        <stp/>
        <tr r="P3106" s="3"/>
      </tp>
      <tp t="s">
        <v/>
        <stp/>
        <stp>P</stp>
        <stp>0</stp>
        <stp>IR</stp>
        <stp>BONDAVG71254</stp>
        <stp>채권그룹</stp>
        <stp/>
        <stp/>
        <tr r="P3101" s="3"/>
      </tp>
      <tp t="s">
        <v/>
        <stp/>
        <stp>P</stp>
        <stp>0</stp>
        <stp>IR</stp>
        <stp>BONDAVG61254</stp>
        <stp>채권그룹</stp>
        <stp/>
        <stp/>
        <tr r="P1086" s="3"/>
      </tp>
      <tp t="s">
        <v/>
        <stp/>
        <stp>P</stp>
        <stp>0</stp>
        <stp>IR</stp>
        <stp>BONDAVG71255</stp>
        <stp>채권그룹</stp>
        <stp/>
        <stp/>
        <tr r="P3102" s="3"/>
      </tp>
      <tp t="s">
        <v/>
        <stp/>
        <stp>P</stp>
        <stp>0</stp>
        <stp>IR</stp>
        <stp>BONDAVG41255</stp>
        <stp>채권그룹</stp>
        <stp/>
        <stp/>
        <tr r="P422" s="3"/>
      </tp>
      <tp t="s">
        <v>공모/무보증BBB0</v>
        <stp/>
        <stp>P</stp>
        <stp>0</stp>
        <stp>IR</stp>
        <stp>BONDAVG51254</stp>
        <stp>채권그룹</stp>
        <stp/>
        <stp/>
        <tr r="F315" s="1"/>
        <tr r="P674" s="3"/>
      </tp>
      <tp t="s">
        <v/>
        <stp/>
        <stp>P</stp>
        <stp>0</stp>
        <stp>IR</stp>
        <stp>BONDAVG71256</stp>
        <stp>채권그룹</stp>
        <stp/>
        <stp/>
        <tr r="P3103" s="3"/>
      </tp>
      <tp t="s">
        <v/>
        <stp/>
        <stp>P</stp>
        <stp>0</stp>
        <stp>IR</stp>
        <stp>BONDAVG41254</stp>
        <stp>채권그룹</stp>
        <stp/>
        <stp/>
        <tr r="P421" s="3"/>
      </tp>
      <tp t="s">
        <v/>
        <stp/>
        <stp>P</stp>
        <stp>0</stp>
        <stp>IR</stp>
        <stp>BONDAVG71257</stp>
        <stp>채권그룹</stp>
        <stp/>
        <stp/>
        <tr r="P3104" s="3"/>
      </tp>
      <tp t="s">
        <v/>
        <stp/>
        <stp>P</stp>
        <stp>0</stp>
        <stp>IR</stp>
        <stp>BONDAVG71250</stp>
        <stp>채권그룹</stp>
        <stp/>
        <stp/>
        <tr r="P3097" s="3"/>
      </tp>
      <tp t="s">
        <v/>
        <stp/>
        <stp>P</stp>
        <stp>0</stp>
        <stp>IR</stp>
        <stp>BONDAVG71251</stp>
        <stp>채권그룹</stp>
        <stp/>
        <stp/>
        <tr r="P3098" s="3"/>
      </tp>
      <tp t="s">
        <v/>
        <stp/>
        <stp>P</stp>
        <stp>0</stp>
        <stp>IR</stp>
        <stp>BONDAVG71252</stp>
        <stp>채권그룹</stp>
        <stp/>
        <stp/>
        <tr r="P3099" s="3"/>
      </tp>
      <tp t="s">
        <v/>
        <stp/>
        <stp>P</stp>
        <stp>0</stp>
        <stp>IR</stp>
        <stp>BONDAVG51251</stp>
        <stp>채권그룹</stp>
        <stp/>
        <stp/>
        <tr r="P673" s="3"/>
      </tp>
      <tp t="s">
        <v/>
        <stp/>
        <stp>P</stp>
        <stp>0</stp>
        <stp>IR</stp>
        <stp>BONDAVG71253</stp>
        <stp>채권그룹</stp>
        <stp/>
        <stp/>
        <tr r="P3100" s="3"/>
      </tp>
      <tp t="s">
        <v/>
        <stp/>
        <stp>P</stp>
        <stp>0</stp>
        <stp>IR</stp>
        <stp>BONDAVG71248</stp>
        <stp>채권그룹</stp>
        <stp/>
        <stp/>
        <tr r="P3095" s="3"/>
      </tp>
      <tp t="s">
        <v/>
        <stp/>
        <stp>P</stp>
        <stp>0</stp>
        <stp>IR</stp>
        <stp>BONDAVG71249</stp>
        <stp>채권그룹</stp>
        <stp/>
        <stp/>
        <tr r="P3096" s="3"/>
      </tp>
      <tp t="s">
        <v/>
        <stp/>
        <stp>P</stp>
        <stp>0</stp>
        <stp>IR</stp>
        <stp>BONDAVG61245</stp>
        <stp>채권그룹</stp>
        <stp/>
        <stp/>
        <tr r="P1085" s="3"/>
      </tp>
      <tp t="s">
        <v/>
        <stp/>
        <stp>P</stp>
        <stp>0</stp>
        <stp>IR</stp>
        <stp>BONDAVG71244</stp>
        <stp>채권그룹</stp>
        <stp/>
        <stp/>
        <tr r="P3091" s="3"/>
      </tp>
      <tp t="s">
        <v/>
        <stp/>
        <stp>P</stp>
        <stp>0</stp>
        <stp>IR</stp>
        <stp>BONDAVG71245</stp>
        <stp>채권그룹</stp>
        <stp/>
        <stp/>
        <tr r="P3092" s="3"/>
      </tp>
      <tp t="s">
        <v/>
        <stp/>
        <stp>P</stp>
        <stp>0</stp>
        <stp>IR</stp>
        <stp>BONDAVG51244</stp>
        <stp>채권그룹</stp>
        <stp/>
        <stp/>
        <tr r="P672" s="3"/>
      </tp>
      <tp t="s">
        <v/>
        <stp/>
        <stp>P</stp>
        <stp>0</stp>
        <stp>IR</stp>
        <stp>BONDAVG71246</stp>
        <stp>채권그룹</stp>
        <stp/>
        <stp/>
        <tr r="P3093" s="3"/>
      </tp>
      <tp t="s">
        <v/>
        <stp/>
        <stp>P</stp>
        <stp>0</stp>
        <stp>IR</stp>
        <stp>BONDAVG71247</stp>
        <stp>채권그룹</stp>
        <stp/>
        <stp/>
        <tr r="P3094" s="3"/>
      </tp>
      <tp t="s">
        <v/>
        <stp/>
        <stp>P</stp>
        <stp>0</stp>
        <stp>IR</stp>
        <stp>BONDAVG51243</stp>
        <stp>채권그룹</stp>
        <stp/>
        <stp/>
        <tr r="P671" s="3"/>
      </tp>
      <tp t="s">
        <v/>
        <stp/>
        <stp>P</stp>
        <stp>0</stp>
        <stp>IR</stp>
        <stp>BONDAVG71241</stp>
        <stp>채권그룹</stp>
        <stp/>
        <stp/>
        <tr r="P3088" s="3"/>
      </tp>
      <tp t="s">
        <v>공모/무보증AA-</v>
        <stp/>
        <stp>P</stp>
        <stp>0</stp>
        <stp>IR</stp>
        <stp>BONDAVG01245</stp>
        <stp>채권그룹</stp>
        <stp/>
        <stp/>
        <tr r="F92" s="1"/>
        <tr r="P118" s="3"/>
      </tp>
      <tp t="s">
        <v/>
        <stp/>
        <stp>P</stp>
        <stp>0</stp>
        <stp>IR</stp>
        <stp>BONDAVG71242</stp>
        <stp>채권그룹</stp>
        <stp/>
        <stp/>
        <tr r="P3089" s="3"/>
      </tp>
      <tp t="s">
        <v/>
        <stp/>
        <stp>P</stp>
        <stp>0</stp>
        <stp>IR</stp>
        <stp>BONDAVG71243</stp>
        <stp>채권그룹</stp>
        <stp/>
        <stp/>
        <tr r="P3090" s="3"/>
      </tp>
      <tp t="s">
        <v/>
        <stp/>
        <stp>P</stp>
        <stp>0</stp>
        <stp>IR</stp>
        <stp>BONDAVG71298</stp>
        <stp>채권그룹</stp>
        <stp/>
        <stp/>
        <tr r="P3144" s="3"/>
      </tp>
      <tp t="s">
        <v/>
        <stp/>
        <stp>P</stp>
        <stp>0</stp>
        <stp>IR</stp>
        <stp>BONDAVG71299</stp>
        <stp>채권그룹</stp>
        <stp/>
        <stp/>
        <tr r="P3145" s="3"/>
      </tp>
      <tp t="s">
        <v/>
        <stp/>
        <stp>P</stp>
        <stp>0</stp>
        <stp>IR</stp>
        <stp>BONDAVG61295</stp>
        <stp>채권그룹</stp>
        <stp/>
        <stp/>
        <tr r="P1090" s="3"/>
      </tp>
      <tp t="s">
        <v/>
        <stp/>
        <stp>P</stp>
        <stp>0</stp>
        <stp>IR</stp>
        <stp>BONDAVG71294</stp>
        <stp>채권그룹</stp>
        <stp/>
        <stp/>
        <tr r="P3140" s="3"/>
      </tp>
      <tp t="s">
        <v/>
        <stp/>
        <stp>P</stp>
        <stp>0</stp>
        <stp>IR</stp>
        <stp>BONDAVG61294</stp>
        <stp>채권그룹</stp>
        <stp/>
        <stp/>
        <tr r="P1089" s="3"/>
      </tp>
      <tp t="s">
        <v/>
        <stp/>
        <stp>P</stp>
        <stp>0</stp>
        <stp>IR</stp>
        <stp>BONDAVG71295</stp>
        <stp>채권그룹</stp>
        <stp/>
        <stp/>
        <tr r="P3141" s="3"/>
      </tp>
      <tp t="s">
        <v/>
        <stp/>
        <stp>P</stp>
        <stp>0</stp>
        <stp>IR</stp>
        <stp>BONDAVG71296</stp>
        <stp>채권그룹</stp>
        <stp/>
        <stp/>
        <tr r="P3142" s="3"/>
      </tp>
      <tp t="s">
        <v/>
        <stp/>
        <stp>P</stp>
        <stp>0</stp>
        <stp>IR</stp>
        <stp>BONDAVG61296</stp>
        <stp>채권그룹</stp>
        <stp/>
        <stp/>
        <tr r="P1091" s="3"/>
      </tp>
      <tp t="s">
        <v/>
        <stp/>
        <stp>P</stp>
        <stp>0</stp>
        <stp>IR</stp>
        <stp>BONDAVG71297</stp>
        <stp>채권그룹</stp>
        <stp/>
        <stp/>
        <tr r="P3143" s="3"/>
      </tp>
      <tp t="s">
        <v/>
        <stp/>
        <stp>P</stp>
        <stp>0</stp>
        <stp>IR</stp>
        <stp>BONDAVG71290</stp>
        <stp>채권그룹</stp>
        <stp/>
        <stp/>
        <tr r="P3136" s="3"/>
      </tp>
      <tp t="s">
        <v/>
        <stp/>
        <stp>P</stp>
        <stp>0</stp>
        <stp>IR</stp>
        <stp>BONDAVG71291</stp>
        <stp>채권그룹</stp>
        <stp/>
        <stp/>
        <tr r="P3137" s="3"/>
      </tp>
      <tp t="s">
        <v/>
        <stp/>
        <stp>P</stp>
        <stp>0</stp>
        <stp>IR</stp>
        <stp>BONDAVG61293</stp>
        <stp>채권그룹</stp>
        <stp/>
        <stp/>
        <tr r="P1088" s="3"/>
      </tp>
      <tp t="s">
        <v/>
        <stp/>
        <stp>P</stp>
        <stp>0</stp>
        <stp>IR</stp>
        <stp>BONDAVG71292</stp>
        <stp>채권그룹</stp>
        <stp/>
        <stp/>
        <tr r="P3138" s="3"/>
      </tp>
      <tp t="s">
        <v/>
        <stp/>
        <stp>P</stp>
        <stp>0</stp>
        <stp>IR</stp>
        <stp>BONDAVG61292</stp>
        <stp>채권그룹</stp>
        <stp/>
        <stp/>
        <tr r="P1087" s="3"/>
      </tp>
      <tp t="s">
        <v/>
        <stp/>
        <stp>P</stp>
        <stp>0</stp>
        <stp>IR</stp>
        <stp>BONDAVG71293</stp>
        <stp>채권그룹</stp>
        <stp/>
        <stp/>
        <tr r="P3139" s="3"/>
      </tp>
      <tp t="s">
        <v/>
        <stp/>
        <stp>P</stp>
        <stp>0</stp>
        <stp>IR</stp>
        <stp>BONDAVG71288</stp>
        <stp>채권그룹</stp>
        <stp/>
        <stp/>
        <tr r="P3134" s="3"/>
      </tp>
      <tp t="s">
        <v/>
        <stp/>
        <stp>P</stp>
        <stp>0</stp>
        <stp>IR</stp>
        <stp>BONDAVG71289</stp>
        <stp>채권그룹</stp>
        <stp/>
        <stp/>
        <tr r="P3135" s="3"/>
      </tp>
      <tp t="s">
        <v/>
        <stp/>
        <stp>P</stp>
        <stp>0</stp>
        <stp>IR</stp>
        <stp>BONDAVG71284</stp>
        <stp>채권그룹</stp>
        <stp/>
        <stp/>
        <tr r="P3131" s="3"/>
      </tp>
      <tp t="s">
        <v/>
        <stp/>
        <stp>P</stp>
        <stp>0</stp>
        <stp>IR</stp>
        <stp>BONDAVG71286</stp>
        <stp>채권그룹</stp>
        <stp/>
        <stp/>
        <tr r="P3132" s="3"/>
      </tp>
      <tp t="s">
        <v/>
        <stp/>
        <stp>P</stp>
        <stp>0</stp>
        <stp>IR</stp>
        <stp>BONDAVG71287</stp>
        <stp>채권그룹</stp>
        <stp/>
        <stp/>
        <tr r="P3133" s="3"/>
      </tp>
      <tp t="s">
        <v/>
        <stp/>
        <stp>P</stp>
        <stp>0</stp>
        <stp>IR</stp>
        <stp>BONDAVG71280</stp>
        <stp>채권그룹</stp>
        <stp/>
        <stp/>
        <tr r="P3127" s="3"/>
      </tp>
      <tp t="s">
        <v/>
        <stp/>
        <stp>P</stp>
        <stp>0</stp>
        <stp>IR</stp>
        <stp>BONDAVG01286</stp>
        <stp>채권그룹</stp>
        <stp/>
        <stp/>
        <tr r="P120" s="3"/>
      </tp>
      <tp t="s">
        <v/>
        <stp/>
        <stp>P</stp>
        <stp>0</stp>
        <stp>IR</stp>
        <stp>BONDAVG71281</stp>
        <stp>채권그룹</stp>
        <stp/>
        <stp/>
        <tr r="P3128" s="3"/>
      </tp>
      <tp t="s">
        <v/>
        <stp/>
        <stp>P</stp>
        <stp>0</stp>
        <stp>IR</stp>
        <stp>BONDAVG71282</stp>
        <stp>채권그룹</stp>
        <stp/>
        <stp/>
        <tr r="P3129" s="3"/>
      </tp>
      <tp t="s">
        <v/>
        <stp/>
        <stp>P</stp>
        <stp>0</stp>
        <stp>IR</stp>
        <stp>BONDAVG71283</stp>
        <stp>채권그룹</stp>
        <stp/>
        <stp/>
        <tr r="P3130" s="3"/>
      </tp>
      <tp t="s">
        <v/>
        <stp/>
        <stp>P</stp>
        <stp>0</stp>
        <stp>IR</stp>
        <stp>BONDAVGB1534</stp>
        <stp>채권그룹</stp>
        <stp/>
        <stp/>
        <tr r="P4653" s="3"/>
      </tp>
      <tp t="s">
        <v/>
        <stp/>
        <stp>P</stp>
        <stp>0</stp>
        <stp>IR</stp>
        <stp>BONDAVGA1534</stp>
        <stp>채권그룹</stp>
        <stp/>
        <stp/>
        <tr r="P4582" s="3"/>
      </tp>
      <tp t="s">
        <v/>
        <stp/>
        <stp>P</stp>
        <stp>0</stp>
        <stp>IR</stp>
        <stp>BONDAVGX1534</stp>
        <stp>채권그룹</stp>
        <stp/>
        <stp/>
        <tr r="P6554" s="3"/>
      </tp>
      <tp t="s">
        <v>기타금융채A+</v>
        <stp/>
        <stp>P</stp>
        <stp>0</stp>
        <stp>IR</stp>
        <stp>BONDAVG41534</stp>
        <stp>채권그룹</stp>
        <stp/>
        <stp/>
        <tr r="F292" s="1"/>
        <tr r="P442" s="3"/>
      </tp>
      <tp t="s">
        <v/>
        <stp/>
        <stp>P</stp>
        <stp>0</stp>
        <stp>IR</stp>
        <stp>BONDAVG61531</stp>
        <stp>채권그룹</stp>
        <stp/>
        <stp/>
        <tr r="P1114" s="3"/>
      </tp>
      <tp t="s">
        <v>공모/무보증AA-</v>
        <stp/>
        <stp>P</stp>
        <stp>0</stp>
        <stp>IR</stp>
        <stp>BONDAVG01536</stp>
        <stp>채권그룹</stp>
        <stp/>
        <stp/>
        <tr r="F97" s="1"/>
        <tr r="P131" s="3"/>
      </tp>
      <tp t="s">
        <v/>
        <stp/>
        <stp>P</stp>
        <stp>0</stp>
        <stp>IR</stp>
        <stp>BONDAVG61530</stp>
        <stp>채권그룹</stp>
        <stp/>
        <stp/>
        <tr r="P1113" s="3"/>
      </tp>
      <tp t="s">
        <v/>
        <stp/>
        <stp>P</stp>
        <stp>0</stp>
        <stp>IR</stp>
        <stp>BONDAVG61529</stp>
        <stp>채권그룹</stp>
        <stp/>
        <stp/>
        <tr r="P1112" s="3"/>
      </tp>
      <tp t="s">
        <v/>
        <stp/>
        <stp>P</stp>
        <stp>0</stp>
        <stp>IR</stp>
        <stp>BONDAVG61528</stp>
        <stp>채권그룹</stp>
        <stp/>
        <stp/>
        <tr r="P1111" s="3"/>
      </tp>
      <tp t="s">
        <v/>
        <stp/>
        <stp>P</stp>
        <stp>0</stp>
        <stp>IR</stp>
        <stp>BONDAVG41526</stp>
        <stp>채권그룹</stp>
        <stp/>
        <stp/>
        <tr r="P441" s="3"/>
      </tp>
      <tp t="s">
        <v/>
        <stp/>
        <stp>P</stp>
        <stp>0</stp>
        <stp>IR</stp>
        <stp>BONDAVG41525</stp>
        <stp>채권그룹</stp>
        <stp/>
        <stp/>
        <tr r="P440" s="3"/>
      </tp>
      <tp t="s">
        <v/>
        <stp/>
        <stp>P</stp>
        <stp>0</stp>
        <stp>IR</stp>
        <stp>BONDAVG61527</stp>
        <stp>채권그룹</stp>
        <stp/>
        <stp/>
        <tr r="P1110" s="3"/>
      </tp>
      <tp t="s">
        <v/>
        <stp/>
        <stp>P</stp>
        <stp>0</stp>
        <stp>IR</stp>
        <stp>BONDAVG71514</stp>
        <stp>채권그룹</stp>
        <stp/>
        <stp/>
        <tr r="P3302" s="3"/>
      </tp>
      <tp t="s">
        <v/>
        <stp/>
        <stp>P</stp>
        <stp>0</stp>
        <stp>IR</stp>
        <stp>BONDAVG71510</stp>
        <stp>채권그룹</stp>
        <stp/>
        <stp/>
        <tr r="P3300" s="3"/>
      </tp>
      <tp t="s">
        <v/>
        <stp/>
        <stp>P</stp>
        <stp>0</stp>
        <stp>IR</stp>
        <stp>BONDAVG71513</stp>
        <stp>채권그룹</stp>
        <stp/>
        <stp/>
        <tr r="P3301" s="3"/>
      </tp>
      <tp t="s">
        <v/>
        <stp/>
        <stp>P</stp>
        <stp>0</stp>
        <stp>IR</stp>
        <stp>BONDAVG71508</stp>
        <stp>채권그룹</stp>
        <stp/>
        <stp/>
        <tr r="P3298" s="3"/>
      </tp>
      <tp t="s">
        <v/>
        <stp/>
        <stp>P</stp>
        <stp>0</stp>
        <stp>IR</stp>
        <stp>BONDAVG71509</stp>
        <stp>채권그룹</stp>
        <stp/>
        <stp/>
        <tr r="P3299" s="3"/>
      </tp>
      <tp t="s">
        <v/>
        <stp/>
        <stp>P</stp>
        <stp>0</stp>
        <stp>IR</stp>
        <stp>BONDAVG41507</stp>
        <stp>채권그룹</stp>
        <stp/>
        <stp/>
        <tr r="P439" s="3"/>
      </tp>
      <tp t="s">
        <v/>
        <stp/>
        <stp>P</stp>
        <stp>0</stp>
        <stp>IR</stp>
        <stp>BONDAVG71504</stp>
        <stp>채권그룹</stp>
        <stp/>
        <stp/>
        <tr r="P3295" s="3"/>
      </tp>
      <tp t="s">
        <v/>
        <stp/>
        <stp>P</stp>
        <stp>0</stp>
        <stp>IR</stp>
        <stp>BONDAVG41506</stp>
        <stp>채권그룹</stp>
        <stp/>
        <stp/>
        <tr r="P438" s="3"/>
      </tp>
      <tp t="s">
        <v/>
        <stp/>
        <stp>P</stp>
        <stp>0</stp>
        <stp>IR</stp>
        <stp>BONDAVG71505</stp>
        <stp>채권그룹</stp>
        <stp/>
        <stp/>
        <tr r="P3296" s="3"/>
      </tp>
      <tp t="s">
        <v/>
        <stp/>
        <stp>P</stp>
        <stp>0</stp>
        <stp>IR</stp>
        <stp>BONDAVG71507</stp>
        <stp>채권그룹</stp>
        <stp/>
        <stp/>
        <tr r="P3297" s="3"/>
      </tp>
      <tp t="s">
        <v/>
        <stp/>
        <stp>P</stp>
        <stp>0</stp>
        <stp>IR</stp>
        <stp>BONDAVG71500</stp>
        <stp>채권그룹</stp>
        <stp/>
        <stp/>
        <tr r="P3291" s="3"/>
      </tp>
      <tp t="s">
        <v/>
        <stp/>
        <stp>P</stp>
        <stp>0</stp>
        <stp>IR</stp>
        <stp>BONDAVG61500</stp>
        <stp>채권그룹</stp>
        <stp/>
        <stp/>
        <tr r="P1108" s="3"/>
      </tp>
      <tp t="s">
        <v/>
        <stp/>
        <stp>P</stp>
        <stp>0</stp>
        <stp>IR</stp>
        <stp>BONDAVG71501</stp>
        <stp>채권그룹</stp>
        <stp/>
        <stp/>
        <tr r="P3292" s="3"/>
      </tp>
      <tp t="s">
        <v/>
        <stp/>
        <stp>P</stp>
        <stp>0</stp>
        <stp>IR</stp>
        <stp>BONDAVG71502</stp>
        <stp>채권그룹</stp>
        <stp/>
        <stp/>
        <tr r="P3293" s="3"/>
      </tp>
      <tp t="s">
        <v/>
        <stp/>
        <stp>P</stp>
        <stp>0</stp>
        <stp>IR</stp>
        <stp>BONDAVG61502</stp>
        <stp>채권그룹</stp>
        <stp/>
        <stp/>
        <tr r="P1109" s="3"/>
      </tp>
      <tp t="s">
        <v/>
        <stp/>
        <stp>P</stp>
        <stp>0</stp>
        <stp>IR</stp>
        <stp>BONDAVG71503</stp>
        <stp>채권그룹</stp>
        <stp/>
        <stp/>
        <tr r="P3294" s="3"/>
      </tp>
      <tp t="s">
        <v/>
        <stp/>
        <stp>P</stp>
        <stp>0</stp>
        <stp>IR</stp>
        <stp>BONDAVG61579</stp>
        <stp>채권그룹</stp>
        <stp/>
        <stp/>
        <tr r="P1117" s="3"/>
      </tp>
      <tp t="s">
        <v/>
        <stp/>
        <stp>P</stp>
        <stp>0</stp>
        <stp>IR</stp>
        <stp>BONDAVG71578</stp>
        <stp>채권그룹</stp>
        <stp/>
        <stp/>
        <tr r="P3317" s="3"/>
      </tp>
      <tp t="s">
        <v/>
        <stp/>
        <stp>P</stp>
        <stp>0</stp>
        <stp>IR</stp>
        <stp>BONDAVG61578</stp>
        <stp>채권그룹</stp>
        <stp/>
        <stp/>
        <tr r="P1116" s="3"/>
      </tp>
      <tp t="s">
        <v/>
        <stp/>
        <stp>P</stp>
        <stp>0</stp>
        <stp>IR</stp>
        <stp>BONDAVG71579</stp>
        <stp>채권그룹</stp>
        <stp/>
        <stp/>
        <tr r="P3318" s="3"/>
      </tp>
      <tp t="s">
        <v/>
        <stp/>
        <stp>P</stp>
        <stp>0</stp>
        <stp>IR</stp>
        <stp>BONDAVG51576</stp>
        <stp>채권그룹</stp>
        <stp/>
        <stp/>
        <tr r="P685" s="3"/>
      </tp>
      <tp t="s">
        <v/>
        <stp/>
        <stp>P</stp>
        <stp>0</stp>
        <stp>IR</stp>
        <stp>BONDAVG71574</stp>
        <stp>채권그룹</stp>
        <stp/>
        <stp/>
        <tr r="P3313" s="3"/>
      </tp>
      <tp t="s">
        <v/>
        <stp/>
        <stp>P</stp>
        <stp>0</stp>
        <stp>IR</stp>
        <stp>BONDAVG51577</stp>
        <stp>채권그룹</stp>
        <stp/>
        <stp/>
        <tr r="P686" s="3"/>
      </tp>
      <tp t="s">
        <v/>
        <stp/>
        <stp>P</stp>
        <stp>0</stp>
        <stp>IR</stp>
        <stp>BONDAVG71575</stp>
        <stp>채권그룹</stp>
        <stp/>
        <stp/>
        <tr r="P3314" s="3"/>
      </tp>
      <tp t="s">
        <v/>
        <stp/>
        <stp>P</stp>
        <stp>0</stp>
        <stp>IR</stp>
        <stp>BONDAVG51574</stp>
        <stp>채권그룹</stp>
        <stp/>
        <stp/>
        <tr r="P683" s="3"/>
      </tp>
      <tp t="s">
        <v/>
        <stp/>
        <stp>P</stp>
        <stp>0</stp>
        <stp>IR</stp>
        <stp>BONDAVG71576</stp>
        <stp>채권그룹</stp>
        <stp/>
        <stp/>
        <tr r="P3315" s="3"/>
      </tp>
      <tp t="s">
        <v/>
        <stp/>
        <stp>P</stp>
        <stp>0</stp>
        <stp>IR</stp>
        <stp>BONDAVG51575</stp>
        <stp>채권그룹</stp>
        <stp/>
        <stp/>
        <tr r="P684" s="3"/>
      </tp>
      <tp t="s">
        <v/>
        <stp/>
        <stp>P</stp>
        <stp>0</stp>
        <stp>IR</stp>
        <stp>BONDAVG71577</stp>
        <stp>채권그룹</stp>
        <stp/>
        <stp/>
        <tr r="P3316" s="3"/>
      </tp>
      <tp t="s">
        <v/>
        <stp/>
        <stp>P</stp>
        <stp>0</stp>
        <stp>IR</stp>
        <stp>BONDAVG71570</stp>
        <stp>채권그룹</stp>
        <stp/>
        <stp/>
        <tr r="P3309" s="3"/>
      </tp>
      <tp t="s">
        <v>공사/공단채AAA</v>
        <stp/>
        <stp>P</stp>
        <stp>0</stp>
        <stp>IR</stp>
        <stp>BONDAVG01576</stp>
        <stp>채권그룹</stp>
        <stp/>
        <stp/>
        <tr r="F98" s="1"/>
        <tr r="P133" s="3"/>
      </tp>
      <tp t="s">
        <v/>
        <stp/>
        <stp>P</stp>
        <stp>0</stp>
        <stp>IR</stp>
        <stp>BONDAVG71571</stp>
        <stp>채권그룹</stp>
        <stp/>
        <stp/>
        <tr r="P3310" s="3"/>
      </tp>
      <tp t="s">
        <v xml:space="preserve"> </v>
        <stp/>
        <stp>P</stp>
        <stp>0</stp>
        <stp>IR</stp>
        <stp>BONDAVG01575</stp>
        <stp>채권그룹</stp>
        <stp/>
        <stp/>
        <tr r="P132" s="3"/>
      </tp>
      <tp t="s">
        <v/>
        <stp/>
        <stp>P</stp>
        <stp>0</stp>
        <stp>IR</stp>
        <stp>BONDAVG71572</stp>
        <stp>채권그룹</stp>
        <stp/>
        <stp/>
        <tr r="P3311" s="3"/>
      </tp>
      <tp t="s">
        <v/>
        <stp/>
        <stp>P</stp>
        <stp>0</stp>
        <stp>IR</stp>
        <stp>BONDAVG71573</stp>
        <stp>채권그룹</stp>
        <stp/>
        <stp/>
        <tr r="P3312" s="3"/>
      </tp>
      <tp t="s">
        <v/>
        <stp/>
        <stp>P</stp>
        <stp>0</stp>
        <stp>IR</stp>
        <stp>BONDAVG71569</stp>
        <stp>채권그룹</stp>
        <stp/>
        <stp/>
        <tr r="P3308" s="3"/>
      </tp>
      <tp t="s">
        <v/>
        <stp/>
        <stp>P</stp>
        <stp>0</stp>
        <stp>IR</stp>
        <stp>BONDAVG71558</stp>
        <stp>채권그룹</stp>
        <stp/>
        <stp/>
        <tr r="P3307" s="3"/>
      </tp>
      <tp t="s">
        <v/>
        <stp/>
        <stp>P</stp>
        <stp>0</stp>
        <stp>IR</stp>
        <stp>BONDAVG71557</stp>
        <stp>채권그룹</stp>
        <stp/>
        <stp/>
        <tr r="P3306" s="3"/>
      </tp>
      <tp t="s">
        <v/>
        <stp/>
        <stp>P</stp>
        <stp>0</stp>
        <stp>IR</stp>
        <stp>BONDAVG61551</stp>
        <stp>채권그룹</stp>
        <stp/>
        <stp/>
        <tr r="P1115" s="3"/>
      </tp>
      <tp t="s">
        <v/>
        <stp/>
        <stp>P</stp>
        <stp>0</stp>
        <stp>IR</stp>
        <stp>BONDAVG71544</stp>
        <stp>채권그룹</stp>
        <stp/>
        <stp/>
        <tr r="P3304" s="3"/>
      </tp>
      <tp t="s">
        <v/>
        <stp/>
        <stp>P</stp>
        <stp>0</stp>
        <stp>IR</stp>
        <stp>BONDAVG71545</stp>
        <stp>채권그룹</stp>
        <stp/>
        <stp/>
        <tr r="P3305" s="3"/>
      </tp>
      <tp t="s">
        <v>공사/공단채AAA</v>
        <stp/>
        <stp>P</stp>
        <stp>0</stp>
        <stp>IR</stp>
        <stp>BONDAVG41543</stp>
        <stp>채권그룹</stp>
        <stp/>
        <stp/>
        <tr r="F293" s="1"/>
        <tr r="P443" s="3"/>
      </tp>
      <tp t="s">
        <v/>
        <stp/>
        <stp>P</stp>
        <stp>0</stp>
        <stp>IR</stp>
        <stp>BONDAVG71543</stp>
        <stp>채권그룹</stp>
        <stp/>
        <stp/>
        <tr r="P3303" s="3"/>
      </tp>
      <tp t="s">
        <v/>
        <stp/>
        <stp>P</stp>
        <stp>0</stp>
        <stp>IR</stp>
        <stp>BONDAVG61599</stp>
        <stp>채권그룹</stp>
        <stp/>
        <stp/>
        <tr r="P1120" s="3"/>
      </tp>
      <tp t="s">
        <v/>
        <stp/>
        <stp>P</stp>
        <stp>0</stp>
        <stp>IR</stp>
        <stp>BONDAVG61598</stp>
        <stp>채권그룹</stp>
        <stp/>
        <stp/>
        <tr r="P1119" s="3"/>
      </tp>
      <tp t="s">
        <v/>
        <stp/>
        <stp>P</stp>
        <stp>0</stp>
        <stp>IR</stp>
        <stp>BONDAVG61597</stp>
        <stp>채권그룹</stp>
        <stp/>
        <stp/>
        <tr r="P1118" s="3"/>
      </tp>
      <tp t="s">
        <v/>
        <stp/>
        <stp>P</stp>
        <stp>0</stp>
        <stp>IR</stp>
        <stp>BONDAVG71584</stp>
        <stp>채권그룹</stp>
        <stp/>
        <stp/>
        <tr r="P3323" s="3"/>
      </tp>
      <tp t="s">
        <v/>
        <stp/>
        <stp>P</stp>
        <stp>0</stp>
        <stp>IR</stp>
        <stp>BONDAVG71585</stp>
        <stp>채권그룹</stp>
        <stp/>
        <stp/>
        <tr r="P3324" s="3"/>
      </tp>
      <tp t="s">
        <v/>
        <stp/>
        <stp>P</stp>
        <stp>0</stp>
        <stp>IR</stp>
        <stp>BONDAVG71586</stp>
        <stp>채권그룹</stp>
        <stp/>
        <stp/>
        <tr r="P3325" s="3"/>
      </tp>
      <tp t="s">
        <v/>
        <stp/>
        <stp>P</stp>
        <stp>0</stp>
        <stp>IR</stp>
        <stp>BONDAVG71580</stp>
        <stp>채권그룹</stp>
        <stp/>
        <stp/>
        <tr r="P3319" s="3"/>
      </tp>
      <tp t="s">
        <v/>
        <stp/>
        <stp>P</stp>
        <stp>0</stp>
        <stp>IR</stp>
        <stp>BONDAVG71581</stp>
        <stp>채권그룹</stp>
        <stp/>
        <stp/>
        <tr r="P3320" s="3"/>
      </tp>
      <tp t="s">
        <v/>
        <stp/>
        <stp>P</stp>
        <stp>0</stp>
        <stp>IR</stp>
        <stp>BONDAVG71582</stp>
        <stp>채권그룹</stp>
        <stp/>
        <stp/>
        <tr r="P3321" s="3"/>
      </tp>
      <tp t="s">
        <v/>
        <stp/>
        <stp>P</stp>
        <stp>0</stp>
        <stp>IR</stp>
        <stp>BONDAVG71583</stp>
        <stp>채권그룹</stp>
        <stp/>
        <stp/>
        <tr r="P3322" s="3"/>
      </tp>
      <tp t="s">
        <v/>
        <stp/>
        <stp>P</stp>
        <stp>0</stp>
        <stp>IR</stp>
        <stp>BONDAVG41438</stp>
        <stp>채권그룹</stp>
        <stp/>
        <stp/>
        <tr r="P432" s="3"/>
      </tp>
      <tp t="s">
        <v/>
        <stp/>
        <stp>P</stp>
        <stp>0</stp>
        <stp>IR</stp>
        <stp>BONDAVG41437</stp>
        <stp>채권그룹</stp>
        <stp/>
        <stp/>
        <tr r="P431" s="3"/>
      </tp>
      <tp t="s">
        <v/>
        <stp/>
        <stp>P</stp>
        <stp>0</stp>
        <stp>IR</stp>
        <stp>BONDAVG01428</stp>
        <stp>채권그룹</stp>
        <stp/>
        <stp/>
        <tr r="P127" s="3"/>
      </tp>
      <tp t="s">
        <v/>
        <stp/>
        <stp>P</stp>
        <stp>0</stp>
        <stp>IR</stp>
        <stp>BONDAVG01423</stp>
        <stp>채권그룹</stp>
        <stp/>
        <stp/>
        <tr r="P126" s="3"/>
      </tp>
      <tp t="s">
        <v/>
        <stp/>
        <stp>P</stp>
        <stp>0</stp>
        <stp>IR</stp>
        <stp>BONDAVG71424</stp>
        <stp>채권그룹</stp>
        <stp/>
        <stp/>
        <tr r="P3253" s="3"/>
      </tp>
      <tp t="s">
        <v xml:space="preserve"> </v>
        <stp/>
        <stp>P</stp>
        <stp>0</stp>
        <stp>IR</stp>
        <stp>BONDAVG41425</stp>
        <stp>채권그룹</stp>
        <stp/>
        <stp/>
        <tr r="P430" s="3"/>
      </tp>
      <tp t="s">
        <v/>
        <stp/>
        <stp>P</stp>
        <stp>0</stp>
        <stp>IR</stp>
        <stp>BONDAVG71420</stp>
        <stp>채권그룹</stp>
        <stp/>
        <stp/>
        <tr r="P3249" s="3"/>
      </tp>
      <tp t="s">
        <v/>
        <stp/>
        <stp>P</stp>
        <stp>0</stp>
        <stp>IR</stp>
        <stp>BONDAVG41422</stp>
        <stp>채권그룹</stp>
        <stp/>
        <stp/>
        <tr r="P429" s="3"/>
      </tp>
      <tp t="s">
        <v/>
        <stp/>
        <stp>P</stp>
        <stp>0</stp>
        <stp>IR</stp>
        <stp>BONDAVG71421</stp>
        <stp>채권그룹</stp>
        <stp/>
        <stp/>
        <tr r="P3250" s="3"/>
      </tp>
      <tp t="s">
        <v/>
        <stp/>
        <stp>P</stp>
        <stp>0</stp>
        <stp>IR</stp>
        <stp>BONDAVG41421</stp>
        <stp>채권그룹</stp>
        <stp/>
        <stp/>
        <tr r="P428" s="3"/>
      </tp>
      <tp t="s">
        <v/>
        <stp/>
        <stp>P</stp>
        <stp>0</stp>
        <stp>IR</stp>
        <stp>BONDAVG71422</stp>
        <stp>채권그룹</stp>
        <stp/>
        <stp/>
        <tr r="P3251" s="3"/>
      </tp>
      <tp t="s">
        <v/>
        <stp/>
        <stp>P</stp>
        <stp>0</stp>
        <stp>IR</stp>
        <stp>BONDAVG71423</stp>
        <stp>채권그룹</stp>
        <stp/>
        <stp/>
        <tr r="P3252" s="3"/>
      </tp>
      <tp t="s">
        <v/>
        <stp/>
        <stp>P</stp>
        <stp>0</stp>
        <stp>IR</stp>
        <stp>BONDAVG61419</stp>
        <stp>채권그룹</stp>
        <stp/>
        <stp/>
        <tr r="P1099" s="3"/>
      </tp>
      <tp t="s">
        <v/>
        <stp/>
        <stp>P</stp>
        <stp>0</stp>
        <stp>IR</stp>
        <stp>BONDAVG71418</stp>
        <stp>채권그룹</stp>
        <stp/>
        <stp/>
        <tr r="P3247" s="3"/>
      </tp>
      <tp t="s">
        <v/>
        <stp/>
        <stp>P</stp>
        <stp>0</stp>
        <stp>IR</stp>
        <stp>BONDAVG61418</stp>
        <stp>채권그룹</stp>
        <stp/>
        <stp/>
        <tr r="P1098" s="3"/>
      </tp>
      <tp t="s">
        <v/>
        <stp/>
        <stp>P</stp>
        <stp>0</stp>
        <stp>IR</stp>
        <stp>BONDAVG71419</stp>
        <stp>채권그룹</stp>
        <stp/>
        <stp/>
        <tr r="P3248" s="3"/>
      </tp>
      <tp t="s">
        <v/>
        <stp/>
        <stp>P</stp>
        <stp>0</stp>
        <stp>IR</stp>
        <stp>BONDAVG61415</stp>
        <stp>채권그룹</stp>
        <stp/>
        <stp/>
        <tr r="P1095" s="3"/>
      </tp>
      <tp t="s">
        <v/>
        <stp/>
        <stp>P</stp>
        <stp>0</stp>
        <stp>IR</stp>
        <stp>BONDAVG61417</stp>
        <stp>채권그룹</stp>
        <stp/>
        <stp/>
        <tr r="P1097" s="3"/>
      </tp>
      <tp t="s">
        <v/>
        <stp/>
        <stp>P</stp>
        <stp>0</stp>
        <stp>IR</stp>
        <stp>BONDAVG71416</stp>
        <stp>채권그룹</stp>
        <stp/>
        <stp/>
        <tr r="P3245" s="3"/>
      </tp>
      <tp t="s">
        <v/>
        <stp/>
        <stp>P</stp>
        <stp>0</stp>
        <stp>IR</stp>
        <stp>BONDAVG61416</stp>
        <stp>채권그룹</stp>
        <stp/>
        <stp/>
        <tr r="P1096" s="3"/>
      </tp>
      <tp t="s">
        <v/>
        <stp/>
        <stp>P</stp>
        <stp>0</stp>
        <stp>IR</stp>
        <stp>BONDAVG71417</stp>
        <stp>채권그룹</stp>
        <stp/>
        <stp/>
        <tr r="P3246" s="3"/>
      </tp>
      <tp t="s">
        <v/>
        <stp/>
        <stp>P</stp>
        <stp>0</stp>
        <stp>IR</stp>
        <stp>BONDAVG71410</stp>
        <stp>채권그룹</stp>
        <stp/>
        <stp/>
        <tr r="P3242" s="3"/>
      </tp>
      <tp t="s">
        <v/>
        <stp/>
        <stp>P</stp>
        <stp>0</stp>
        <stp>IR</stp>
        <stp>BONDAVG71411</stp>
        <stp>채권그룹</stp>
        <stp/>
        <stp/>
        <tr r="P3243" s="3"/>
      </tp>
      <tp t="s">
        <v/>
        <stp/>
        <stp>P</stp>
        <stp>0</stp>
        <stp>IR</stp>
        <stp>BONDAVG71412</stp>
        <stp>채권그룹</stp>
        <stp/>
        <stp/>
        <tr r="P3244" s="3"/>
      </tp>
      <tp t="s">
        <v/>
        <stp/>
        <stp>P</stp>
        <stp>0</stp>
        <stp>IR</stp>
        <stp>BONDAVG71408</stp>
        <stp>채권그룹</stp>
        <stp/>
        <stp/>
        <tr r="P3240" s="3"/>
      </tp>
      <tp t="s">
        <v/>
        <stp/>
        <stp>P</stp>
        <stp>0</stp>
        <stp>IR</stp>
        <stp>BONDAVG71409</stp>
        <stp>채권그룹</stp>
        <stp/>
        <stp/>
        <tr r="P3241" s="3"/>
      </tp>
      <tp t="s">
        <v/>
        <stp/>
        <stp>P</stp>
        <stp>0</stp>
        <stp>IR</stp>
        <stp>BONDAVG61405</stp>
        <stp>채권그룹</stp>
        <stp/>
        <stp/>
        <tr r="P1094" s="3"/>
      </tp>
      <tp t="s">
        <v/>
        <stp/>
        <stp>P</stp>
        <stp>0</stp>
        <stp>IR</stp>
        <stp>BONDAVG71404</stp>
        <stp>채권그룹</stp>
        <stp/>
        <stp/>
        <tr r="P3236" s="3"/>
      </tp>
      <tp t="s">
        <v/>
        <stp/>
        <stp>P</stp>
        <stp>0</stp>
        <stp>IR</stp>
        <stp>BONDAVG61404</stp>
        <stp>채권그룹</stp>
        <stp/>
        <stp/>
        <tr r="P1093" s="3"/>
      </tp>
      <tp t="s">
        <v/>
        <stp/>
        <stp>P</stp>
        <stp>0</stp>
        <stp>IR</stp>
        <stp>BONDAVG71405</stp>
        <stp>채권그룹</stp>
        <stp/>
        <stp/>
        <tr r="P3237" s="3"/>
      </tp>
      <tp t="s">
        <v/>
        <stp/>
        <stp>P</stp>
        <stp>0</stp>
        <stp>IR</stp>
        <stp>BONDAVG71406</stp>
        <stp>채권그룹</stp>
        <stp/>
        <stp/>
        <tr r="P3238" s="3"/>
      </tp>
      <tp t="s">
        <v/>
        <stp/>
        <stp>P</stp>
        <stp>0</stp>
        <stp>IR</stp>
        <stp>BONDAVG71407</stp>
        <stp>채권그룹</stp>
        <stp/>
        <stp/>
        <tr r="P3239" s="3"/>
      </tp>
      <tp t="s">
        <v/>
        <stp/>
        <stp>P</stp>
        <stp>0</stp>
        <stp>IR</stp>
        <stp>BONDAVG71400</stp>
        <stp>채권그룹</stp>
        <stp/>
        <stp/>
        <tr r="P3232" s="3"/>
      </tp>
      <tp t="s">
        <v/>
        <stp/>
        <stp>P</stp>
        <stp>0</stp>
        <stp>IR</stp>
        <stp>BONDAVG71401</stp>
        <stp>채권그룹</stp>
        <stp/>
        <stp/>
        <tr r="P3233" s="3"/>
      </tp>
      <tp t="s">
        <v/>
        <stp/>
        <stp>P</stp>
        <stp>0</stp>
        <stp>IR</stp>
        <stp>BONDAVG71402</stp>
        <stp>채권그룹</stp>
        <stp/>
        <stp/>
        <tr r="P3234" s="3"/>
      </tp>
      <tp t="s">
        <v/>
        <stp/>
        <stp>P</stp>
        <stp>0</stp>
        <stp>IR</stp>
        <stp>BONDAVG71403</stp>
        <stp>채권그룹</stp>
        <stp/>
        <stp/>
        <tr r="P3235" s="3"/>
      </tp>
      <tp t="s">
        <v>공모/무보증BBB+</v>
        <stp/>
        <stp>P</stp>
        <stp>0</stp>
        <stp>IR</stp>
        <stp>BONDAVG01479</stp>
        <stp>채권그룹</stp>
        <stp/>
        <stp/>
        <tr r="F95" s="1"/>
        <tr r="P129" s="3"/>
      </tp>
      <tp t="s">
        <v/>
        <stp/>
        <stp>P</stp>
        <stp>0</stp>
        <stp>IR</stp>
        <stp>BONDAVG71478</stp>
        <stp>채권그룹</stp>
        <stp/>
        <stp/>
        <tr r="P3269" s="3"/>
      </tp>
      <tp t="s">
        <v/>
        <stp/>
        <stp>P</stp>
        <stp>0</stp>
        <stp>IR</stp>
        <stp>BONDAVG71479</stp>
        <stp>채권그룹</stp>
        <stp/>
        <stp/>
        <tr r="P3270" s="3"/>
      </tp>
      <tp t="s">
        <v/>
        <stp/>
        <stp>P</stp>
        <stp>0</stp>
        <stp>IR</stp>
        <stp>BONDAVG41479</stp>
        <stp>채권그룹</stp>
        <stp/>
        <stp/>
        <tr r="P434" s="3"/>
      </tp>
      <tp t="s">
        <v/>
        <stp/>
        <stp>P</stp>
        <stp>0</stp>
        <stp>IR</stp>
        <stp>BONDAVG71474</stp>
        <stp>채권그룹</stp>
        <stp/>
        <stp/>
        <tr r="P3265" s="3"/>
      </tp>
      <tp t="s">
        <v/>
        <stp/>
        <stp>P</stp>
        <stp>0</stp>
        <stp>IR</stp>
        <stp>BONDAVG71475</stp>
        <stp>채권그룹</stp>
        <stp/>
        <stp/>
        <tr r="P3266" s="3"/>
      </tp>
      <tp t="s">
        <v/>
        <stp/>
        <stp>P</stp>
        <stp>0</stp>
        <stp>IR</stp>
        <stp>BONDAVG71476</stp>
        <stp>채권그룹</stp>
        <stp/>
        <stp/>
        <tr r="P3267" s="3"/>
      </tp>
      <tp t="s">
        <v/>
        <stp/>
        <stp>P</stp>
        <stp>0</stp>
        <stp>IR</stp>
        <stp>BONDAVG71477</stp>
        <stp>채권그룹</stp>
        <stp/>
        <stp/>
        <tr r="P3268" s="3"/>
      </tp>
      <tp t="s">
        <v>공모/무보증A+</v>
        <stp/>
        <stp>P</stp>
        <stp>0</stp>
        <stp>IR</stp>
        <stp>BONDAVG01468</stp>
        <stp>채권그룹</stp>
        <stp/>
        <stp/>
        <tr r="F94" s="1"/>
        <tr r="P128" s="3"/>
      </tp>
      <tp t="s">
        <v/>
        <stp/>
        <stp>P</stp>
        <stp>0</stp>
        <stp>IR</stp>
        <stp>BONDAVG71464</stp>
        <stp>채권그룹</stp>
        <stp/>
        <stp/>
        <tr r="P3264" s="3"/>
      </tp>
      <tp t="s">
        <v/>
        <stp/>
        <stp>P</stp>
        <stp>0</stp>
        <stp>IR</stp>
        <stp>BONDAVG51467</stp>
        <stp>채권그룹</stp>
        <stp/>
        <stp/>
        <tr r="P5033" s="3"/>
      </tp>
      <tp t="s">
        <v/>
        <stp/>
        <stp>P</stp>
        <stp>0</stp>
        <stp>IR</stp>
        <stp>BONDAVG61466</stp>
        <stp>채권그룹</stp>
        <stp/>
        <stp/>
        <tr r="P1106" s="3"/>
      </tp>
      <tp t="s">
        <v>공사/공단채AAA</v>
        <stp/>
        <stp>P</stp>
        <stp>0</stp>
        <stp>IR</stp>
        <stp>BONDAVG61461</stp>
        <stp>채권그룹</stp>
        <stp/>
        <stp/>
        <tr r="F345" s="1"/>
        <tr r="P1105" s="3"/>
      </tp>
      <tp t="s">
        <v/>
        <stp/>
        <stp>P</stp>
        <stp>0</stp>
        <stp>IR</stp>
        <stp>BONDAVG71460</stp>
        <stp>채권그룹</stp>
        <stp/>
        <stp/>
        <tr r="P3260" s="3"/>
      </tp>
      <tp t="s">
        <v/>
        <stp/>
        <stp>P</stp>
        <stp>0</stp>
        <stp>IR</stp>
        <stp>BONDAVG71461</stp>
        <stp>채권그룹</stp>
        <stp/>
        <stp/>
        <tr r="P3261" s="3"/>
      </tp>
      <tp t="s">
        <v/>
        <stp/>
        <stp>P</stp>
        <stp>0</stp>
        <stp>IR</stp>
        <stp>BONDAVG71462</stp>
        <stp>채권그룹</stp>
        <stp/>
        <stp/>
        <tr r="P3262" s="3"/>
      </tp>
      <tp t="s">
        <v/>
        <stp/>
        <stp>P</stp>
        <stp>0</stp>
        <stp>IR</stp>
        <stp>BONDAVG71463</stp>
        <stp>채권그룹</stp>
        <stp/>
        <stp/>
        <tr r="P3263" s="3"/>
      </tp>
      <tp t="s">
        <v/>
        <stp/>
        <stp>P</stp>
        <stp>0</stp>
        <stp>IR</stp>
        <stp>BONDAVG11458</stp>
        <stp>채권그룹</stp>
        <stp/>
        <stp/>
        <tr r="P6727" s="3"/>
      </tp>
      <tp t="s">
        <v/>
        <stp/>
        <stp>P</stp>
        <stp>0</stp>
        <stp>IR</stp>
        <stp>BONDAVG71458</stp>
        <stp>채권그룹</stp>
        <stp/>
        <stp/>
        <tr r="P3258" s="3"/>
      </tp>
      <tp t="s">
        <v/>
        <stp/>
        <stp>P</stp>
        <stp>0</stp>
        <stp>IR</stp>
        <stp>BONDAVG71459</stp>
        <stp>채권그룹</stp>
        <stp/>
        <stp/>
        <tr r="P3259" s="3"/>
      </tp>
      <tp t="s">
        <v/>
        <stp/>
        <stp>P</stp>
        <stp>0</stp>
        <stp>IR</stp>
        <stp>BONDAVG61455</stp>
        <stp>채권그룹</stp>
        <stp/>
        <stp/>
        <tr r="P1102" s="3"/>
      </tp>
      <tp t="s">
        <v/>
        <stp/>
        <stp>P</stp>
        <stp>0</stp>
        <stp>IR</stp>
        <stp>BONDAVG61454</stp>
        <stp>채권그룹</stp>
        <stp/>
        <stp/>
        <tr r="P1101" s="3"/>
      </tp>
      <tp t="s">
        <v/>
        <stp/>
        <stp>P</stp>
        <stp>0</stp>
        <stp>IR</stp>
        <stp>BONDAVG71455</stp>
        <stp>채권그룹</stp>
        <stp/>
        <stp/>
        <tr r="P3255" s="3"/>
      </tp>
      <tp t="s">
        <v/>
        <stp/>
        <stp>P</stp>
        <stp>0</stp>
        <stp>IR</stp>
        <stp>BONDAVG61457</stp>
        <stp>채권그룹</stp>
        <stp/>
        <stp/>
        <tr r="P1104" s="3"/>
      </tp>
      <tp t="s">
        <v/>
        <stp/>
        <stp>P</stp>
        <stp>0</stp>
        <stp>IR</stp>
        <stp>BONDAVG71456</stp>
        <stp>채권그룹</stp>
        <stp/>
        <stp/>
        <tr r="P3256" s="3"/>
      </tp>
      <tp t="s">
        <v/>
        <stp/>
        <stp>P</stp>
        <stp>0</stp>
        <stp>IR</stp>
        <stp>BONDAVG61456</stp>
        <stp>채권그룹</stp>
        <stp/>
        <stp/>
        <tr r="P1103" s="3"/>
      </tp>
      <tp t="s">
        <v/>
        <stp/>
        <stp>P</stp>
        <stp>0</stp>
        <stp>IR</stp>
        <stp>BONDAVG71457</stp>
        <stp>채권그룹</stp>
        <stp/>
        <stp/>
        <tr r="P3257" s="3"/>
      </tp>
      <tp t="s">
        <v>공모/무보증AA+</v>
        <stp/>
        <stp>P</stp>
        <stp>0</stp>
        <stp>IR</stp>
        <stp>BONDAVG11456</stp>
        <stp>채권그룹</stp>
        <stp/>
        <stp/>
        <tr r="F227" s="1"/>
        <tr r="P296" s="3"/>
      </tp>
      <tp t="s">
        <v/>
        <stp/>
        <stp>P</stp>
        <stp>0</stp>
        <stp>IR</stp>
        <stp>BONDAVG61453</stp>
        <stp>채권그룹</stp>
        <stp/>
        <stp/>
        <tr r="P1100" s="3"/>
      </tp>
      <tp t="s">
        <v/>
        <stp/>
        <stp>P</stp>
        <stp>0</stp>
        <stp>IR</stp>
        <stp>BONDAVGX1447</stp>
        <stp>채권그룹</stp>
        <stp/>
        <stp/>
        <tr r="P6552" s="3"/>
      </tp>
      <tp t="s">
        <v/>
        <stp/>
        <stp>P</stp>
        <stp>0</stp>
        <stp>IR</stp>
        <stp>BONDAVG71444</stp>
        <stp>채권그룹</stp>
        <stp/>
        <stp/>
        <tr r="P3254" s="3"/>
      </tp>
      <tp t="s">
        <v>공모/무보증AA-</v>
        <stp/>
        <stp>P</stp>
        <stp>0</stp>
        <stp>IR</stp>
        <stp>BONDAVG41440</stp>
        <stp>채권그룹</stp>
        <stp/>
        <stp/>
        <tr r="F291" s="1"/>
        <tr r="P433" s="3"/>
      </tp>
      <tp t="s">
        <v/>
        <stp/>
        <stp>P</stp>
        <stp>0</stp>
        <stp>IR</stp>
        <stp>BONDAVG61499</stp>
        <stp>채권그룹</stp>
        <stp/>
        <stp/>
        <tr r="P1107" s="3"/>
      </tp>
      <tp t="s">
        <v/>
        <stp/>
        <stp>P</stp>
        <stp>0</stp>
        <stp>IR</stp>
        <stp>BONDAVG71498</stp>
        <stp>채권그룹</stp>
        <stp/>
        <stp/>
        <tr r="P3289" s="3"/>
      </tp>
      <tp t="s">
        <v/>
        <stp/>
        <stp>P</stp>
        <stp>0</stp>
        <stp>IR</stp>
        <stp>BONDAVG71499</stp>
        <stp>채권그룹</stp>
        <stp/>
        <stp/>
        <tr r="P3290" s="3"/>
      </tp>
      <tp t="s">
        <v/>
        <stp/>
        <stp>P</stp>
        <stp>0</stp>
        <stp>IR</stp>
        <stp>BONDAVG71494</stp>
        <stp>채권그룹</stp>
        <stp/>
        <stp/>
        <tr r="P3285" s="3"/>
      </tp>
      <tp t="s">
        <v/>
        <stp/>
        <stp>P</stp>
        <stp>0</stp>
        <stp>IR</stp>
        <stp>BONDAVG71495</stp>
        <stp>채권그룹</stp>
        <stp/>
        <stp/>
        <tr r="P3286" s="3"/>
      </tp>
      <tp t="s">
        <v/>
        <stp/>
        <stp>P</stp>
        <stp>0</stp>
        <stp>IR</stp>
        <stp>BONDAVG71496</stp>
        <stp>채권그룹</stp>
        <stp/>
        <stp/>
        <tr r="P3287" s="3"/>
      </tp>
      <tp t="s">
        <v/>
        <stp/>
        <stp>P</stp>
        <stp>0</stp>
        <stp>IR</stp>
        <stp>BONDAVG71497</stp>
        <stp>채권그룹</stp>
        <stp/>
        <stp/>
        <tr r="P3288" s="3"/>
      </tp>
      <tp t="s">
        <v/>
        <stp/>
        <stp>P</stp>
        <stp>0</stp>
        <stp>IR</stp>
        <stp>BONDAVG71490</stp>
        <stp>채권그룹</stp>
        <stp/>
        <stp/>
        <tr r="P3281" s="3"/>
      </tp>
      <tp t="s">
        <v/>
        <stp/>
        <stp>P</stp>
        <stp>0</stp>
        <stp>IR</stp>
        <stp>BONDAVG41492</stp>
        <stp>채권그룹</stp>
        <stp/>
        <stp/>
        <tr r="P437" s="3"/>
      </tp>
      <tp t="s">
        <v/>
        <stp/>
        <stp>P</stp>
        <stp>0</stp>
        <stp>IR</stp>
        <stp>BONDAVG71491</stp>
        <stp>채권그룹</stp>
        <stp/>
        <stp/>
        <tr r="P3282" s="3"/>
      </tp>
      <tp t="s">
        <v/>
        <stp/>
        <stp>P</stp>
        <stp>0</stp>
        <stp>IR</stp>
        <stp>BONDAVG71492</stp>
        <stp>채권그룹</stp>
        <stp/>
        <stp/>
        <tr r="P3283" s="3"/>
      </tp>
      <tp t="s">
        <v/>
        <stp/>
        <stp>P</stp>
        <stp>0</stp>
        <stp>IR</stp>
        <stp>BONDAVG71493</stp>
        <stp>채권그룹</stp>
        <stp/>
        <stp/>
        <tr r="P3284" s="3"/>
      </tp>
      <tp t="s">
        <v/>
        <stp/>
        <stp>P</stp>
        <stp>0</stp>
        <stp>IR</stp>
        <stp>BONDAVGX1487</stp>
        <stp>채권그룹</stp>
        <stp/>
        <stp/>
        <tr r="P6553" s="3"/>
      </tp>
      <tp t="s">
        <v/>
        <stp/>
        <stp>P</stp>
        <stp>0</stp>
        <stp>IR</stp>
        <stp>BONDAVG71488</stp>
        <stp>채권그룹</stp>
        <stp/>
        <stp/>
        <tr r="P3279" s="3"/>
      </tp>
      <tp t="s">
        <v/>
        <stp/>
        <stp>P</stp>
        <stp>0</stp>
        <stp>IR</stp>
        <stp>BONDAVG71489</stp>
        <stp>채권그룹</stp>
        <stp/>
        <stp/>
        <tr r="P3280" s="3"/>
      </tp>
      <tp t="s">
        <v/>
        <stp/>
        <stp>P</stp>
        <stp>0</stp>
        <stp>IR</stp>
        <stp>BONDAVG71484</stp>
        <stp>채권그룹</stp>
        <stp/>
        <stp/>
        <tr r="P3275" s="3"/>
      </tp>
      <tp t="s">
        <v>공모/무보증A+</v>
        <stp/>
        <stp>P</stp>
        <stp>0</stp>
        <stp>IR</stp>
        <stp>BONDAVG01482</stp>
        <stp>채권그룹</stp>
        <stp/>
        <stp/>
        <tr r="F96" s="1"/>
        <tr r="P130" s="3"/>
      </tp>
      <tp t="s">
        <v/>
        <stp/>
        <stp>P</stp>
        <stp>0</stp>
        <stp>IR</stp>
        <stp>BONDAVG71485</stp>
        <stp>채권그룹</stp>
        <stp/>
        <stp/>
        <tr r="P3276" s="3"/>
      </tp>
      <tp t="s">
        <v/>
        <stp/>
        <stp>P</stp>
        <stp>0</stp>
        <stp>IR</stp>
        <stp>BONDAVG71486</stp>
        <stp>채권그룹</stp>
        <stp/>
        <stp/>
        <tr r="P3277" s="3"/>
      </tp>
      <tp t="s">
        <v/>
        <stp/>
        <stp>P</stp>
        <stp>0</stp>
        <stp>IR</stp>
        <stp>BONDAVG71487</stp>
        <stp>채권그룹</stp>
        <stp/>
        <stp/>
        <tr r="P3278" s="3"/>
      </tp>
      <tp t="s">
        <v/>
        <stp/>
        <stp>P</stp>
        <stp>0</stp>
        <stp>IR</stp>
        <stp>BONDAVG41483</stp>
        <stp>채권그룹</stp>
        <stp/>
        <stp/>
        <tr r="P436" s="3"/>
      </tp>
      <tp t="s">
        <v/>
        <stp/>
        <stp>P</stp>
        <stp>0</stp>
        <stp>IR</stp>
        <stp>BONDAVG71480</stp>
        <stp>채권그룹</stp>
        <stp/>
        <stp/>
        <tr r="P3271" s="3"/>
      </tp>
      <tp t="s">
        <v/>
        <stp/>
        <stp>P</stp>
        <stp>0</stp>
        <stp>IR</stp>
        <stp>BONDAVG71481</stp>
        <stp>채권그룹</stp>
        <stp/>
        <stp/>
        <tr r="P3272" s="3"/>
      </tp>
      <tp t="s">
        <v/>
        <stp/>
        <stp>P</stp>
        <stp>0</stp>
        <stp>IR</stp>
        <stp>BONDAVG71482</stp>
        <stp>채권그룹</stp>
        <stp/>
        <stp/>
        <tr r="P3273" s="3"/>
      </tp>
      <tp t="s">
        <v/>
        <stp/>
        <stp>P</stp>
        <stp>0</stp>
        <stp>IR</stp>
        <stp>BONDAVG41480</stp>
        <stp>채권그룹</stp>
        <stp/>
        <stp/>
        <tr r="P435" s="3"/>
      </tp>
      <tp t="s">
        <v/>
        <stp/>
        <stp>P</stp>
        <stp>0</stp>
        <stp>IR</stp>
        <stp>BONDAVG71483</stp>
        <stp>채권그룹</stp>
        <stp/>
        <stp/>
        <tr r="P3274" s="3"/>
      </tp>
      <tp t="s">
        <v/>
        <stp/>
        <stp>P</stp>
        <stp>0</stp>
        <stp>IR</stp>
        <stp>BONDAVG71738</stp>
        <stp>채권그룹</stp>
        <stp/>
        <stp/>
        <tr r="P3420" s="3"/>
      </tp>
      <tp t="s">
        <v/>
        <stp/>
        <stp>P</stp>
        <stp>0</stp>
        <stp>IR</stp>
        <stp>BONDAVG71739</stp>
        <stp>채권그룹</stp>
        <stp/>
        <stp/>
        <tr r="P3421" s="3"/>
      </tp>
      <tp t="s">
        <v/>
        <stp/>
        <stp>P</stp>
        <stp>0</stp>
        <stp>IR</stp>
        <stp>BONDAVG71734</stp>
        <stp>채권그룹</stp>
        <stp/>
        <stp/>
        <tr r="P3419" s="3"/>
      </tp>
      <tp t="s">
        <v/>
        <stp/>
        <stp>P</stp>
        <stp>0</stp>
        <stp>IR</stp>
        <stp>BONDAVG61737</stp>
        <stp>채권그룹</stp>
        <stp/>
        <stp/>
        <tr r="P1129" s="3"/>
      </tp>
      <tp t="s">
        <v/>
        <stp/>
        <stp>P</stp>
        <stp>0</stp>
        <stp>IR</stp>
        <stp>BONDAVG71730</stp>
        <stp>채권그룹</stp>
        <stp/>
        <stp/>
        <tr r="P3415" s="3"/>
      </tp>
      <tp t="s">
        <v/>
        <stp/>
        <stp>P</stp>
        <stp>0</stp>
        <stp>IR</stp>
        <stp>BONDAVG71731</stp>
        <stp>채권그룹</stp>
        <stp/>
        <stp/>
        <tr r="P3416" s="3"/>
      </tp>
      <tp t="s">
        <v/>
        <stp/>
        <stp>P</stp>
        <stp>0</stp>
        <stp>IR</stp>
        <stp>BONDAVG71732</stp>
        <stp>채권그룹</stp>
        <stp/>
        <stp/>
        <tr r="P3417" s="3"/>
      </tp>
      <tp t="s">
        <v/>
        <stp/>
        <stp>P</stp>
        <stp>0</stp>
        <stp>IR</stp>
        <stp>BONDAVG71733</stp>
        <stp>채권그룹</stp>
        <stp/>
        <stp/>
        <tr r="P3418" s="3"/>
      </tp>
      <tp t="s">
        <v/>
        <stp/>
        <stp>P</stp>
        <stp>0</stp>
        <stp>IR</stp>
        <stp>BONDAVG71728</stp>
        <stp>채권그룹</stp>
        <stp/>
        <stp/>
        <tr r="P3413" s="3"/>
      </tp>
      <tp t="s">
        <v/>
        <stp/>
        <stp>P</stp>
        <stp>0</stp>
        <stp>IR</stp>
        <stp>BONDAVG71729</stp>
        <stp>채권그룹</stp>
        <stp/>
        <stp/>
        <tr r="P3414" s="3"/>
      </tp>
      <tp t="s">
        <v/>
        <stp/>
        <stp>P</stp>
        <stp>0</stp>
        <stp>IR</stp>
        <stp>BONDAVG41728</stp>
        <stp>채권그룹</stp>
        <stp/>
        <stp/>
        <tr r="P449" s="3"/>
      </tp>
      <tp t="s">
        <v/>
        <stp/>
        <stp>P</stp>
        <stp>0</stp>
        <stp>IR</stp>
        <stp>BONDAVG41725</stp>
        <stp>채권그룹</stp>
        <stp/>
        <stp/>
        <tr r="P448" s="3"/>
      </tp>
      <tp t="s">
        <v/>
        <stp/>
        <stp>P</stp>
        <stp>0</stp>
        <stp>IR</stp>
        <stp>BONDAVG71726</stp>
        <stp>채권그룹</stp>
        <stp/>
        <stp/>
        <tr r="P3411" s="3"/>
      </tp>
      <tp t="s">
        <v/>
        <stp/>
        <stp>P</stp>
        <stp>0</stp>
        <stp>IR</stp>
        <stp>BONDAVG41724</stp>
        <stp>채권그룹</stp>
        <stp/>
        <stp/>
        <tr r="P447" s="3"/>
      </tp>
      <tp t="s">
        <v/>
        <stp/>
        <stp>P</stp>
        <stp>0</stp>
        <stp>IR</stp>
        <stp>BONDAVG71727</stp>
        <stp>채권그룹</stp>
        <stp/>
        <stp/>
        <tr r="P3412" s="3"/>
      </tp>
      <tp t="s">
        <v/>
        <stp/>
        <stp>P</stp>
        <stp>0</stp>
        <stp>IR</stp>
        <stp>BONDAVG71718</stp>
        <stp>채권그룹</stp>
        <stp/>
        <stp/>
        <tr r="P3409" s="3"/>
      </tp>
      <tp t="s">
        <v/>
        <stp/>
        <stp>P</stp>
        <stp>0</stp>
        <stp>IR</stp>
        <stp>BONDAVG71719</stp>
        <stp>채권그룹</stp>
        <stp/>
        <stp/>
        <tr r="P3410" s="3"/>
      </tp>
      <tp t="s">
        <v/>
        <stp/>
        <stp>P</stp>
        <stp>0</stp>
        <stp>IR</stp>
        <stp>BONDAVG71715</stp>
        <stp>채권그룹</stp>
        <stp/>
        <stp/>
        <tr r="P3407" s="3"/>
      </tp>
      <tp t="s">
        <v/>
        <stp/>
        <stp>P</stp>
        <stp>0</stp>
        <stp>IR</stp>
        <stp>BONDAVG71717</stp>
        <stp>채권그룹</stp>
        <stp/>
        <stp/>
        <tr r="P3408" s="3"/>
      </tp>
      <tp t="s">
        <v/>
        <stp/>
        <stp>P</stp>
        <stp>0</stp>
        <stp>IR</stp>
        <stp>BONDAVG71713</stp>
        <stp>채권그룹</stp>
        <stp/>
        <stp/>
        <tr r="P3406" s="3"/>
      </tp>
      <tp t="s">
        <v/>
        <stp/>
        <stp>P</stp>
        <stp>0</stp>
        <stp>IR</stp>
        <stp>BONDAVG71708</stp>
        <stp>채권그룹</stp>
        <stp/>
        <stp/>
        <tr r="P3404" s="3"/>
      </tp>
      <tp t="s">
        <v/>
        <stp/>
        <stp>P</stp>
        <stp>0</stp>
        <stp>IR</stp>
        <stp>BONDAVG71709</stp>
        <stp>채권그룹</stp>
        <stp/>
        <stp/>
        <tr r="P3405" s="3"/>
      </tp>
      <tp t="s">
        <v/>
        <stp/>
        <stp>P</stp>
        <stp>0</stp>
        <stp>IR</stp>
        <stp>BONDAVG71704</stp>
        <stp>채권그룹</stp>
        <stp/>
        <stp/>
        <tr r="P3400" s="3"/>
      </tp>
      <tp t="s">
        <v/>
        <stp/>
        <stp>P</stp>
        <stp>0</stp>
        <stp>IR</stp>
        <stp>BONDAVG71705</stp>
        <stp>채권그룹</stp>
        <stp/>
        <stp/>
        <tr r="P3401" s="3"/>
      </tp>
      <tp t="s">
        <v/>
        <stp/>
        <stp>P</stp>
        <stp>0</stp>
        <stp>IR</stp>
        <stp>BONDAVG71706</stp>
        <stp>채권그룹</stp>
        <stp/>
        <stp/>
        <tr r="P3402" s="3"/>
      </tp>
      <tp t="s">
        <v/>
        <stp/>
        <stp>P</stp>
        <stp>0</stp>
        <stp>IR</stp>
        <stp>BONDAVG71707</stp>
        <stp>채권그룹</stp>
        <stp/>
        <stp/>
        <tr r="P3403" s="3"/>
      </tp>
      <tp t="s">
        <v/>
        <stp/>
        <stp>P</stp>
        <stp>0</stp>
        <stp>IR</stp>
        <stp>BONDAVG71700</stp>
        <stp>채권그룹</stp>
        <stp/>
        <stp/>
        <tr r="P3396" s="3"/>
      </tp>
      <tp t="s">
        <v/>
        <stp/>
        <stp>P</stp>
        <stp>0</stp>
        <stp>IR</stp>
        <stp>BONDAVG71701</stp>
        <stp>채권그룹</stp>
        <stp/>
        <stp/>
        <tr r="P3397" s="3"/>
      </tp>
      <tp t="s">
        <v/>
        <stp/>
        <stp>P</stp>
        <stp>0</stp>
        <stp>IR</stp>
        <stp>BONDAVG71702</stp>
        <stp>채권그룹</stp>
        <stp/>
        <stp/>
        <tr r="P3398" s="3"/>
      </tp>
      <tp t="s">
        <v/>
        <stp/>
        <stp>P</stp>
        <stp>0</stp>
        <stp>IR</stp>
        <stp>BONDAVG71703</stp>
        <stp>채권그룹</stp>
        <stp/>
        <stp/>
        <tr r="P3399" s="3"/>
      </tp>
      <tp t="s">
        <v/>
        <stp/>
        <stp>P</stp>
        <stp>0</stp>
        <stp>IR</stp>
        <stp>BONDAVG71778</stp>
        <stp>채권그룹</stp>
        <stp/>
        <stp/>
        <tr r="P3448" s="3"/>
      </tp>
      <tp t="s">
        <v/>
        <stp/>
        <stp>P</stp>
        <stp>0</stp>
        <stp>IR</stp>
        <stp>BONDAVG71779</stp>
        <stp>채권그룹</stp>
        <stp/>
        <stp/>
        <tr r="P3449" s="3"/>
      </tp>
      <tp t="s">
        <v/>
        <stp/>
        <stp>P</stp>
        <stp>0</stp>
        <stp>IR</stp>
        <stp>BONDAVG41777</stp>
        <stp>채권그룹</stp>
        <stp/>
        <stp/>
        <tr r="P451" s="3"/>
      </tp>
      <tp t="s">
        <v/>
        <stp/>
        <stp>P</stp>
        <stp>0</stp>
        <stp>IR</stp>
        <stp>BONDAVG71774</stp>
        <stp>채권그룹</stp>
        <stp/>
        <stp/>
        <tr r="P3444" s="3"/>
      </tp>
      <tp t="s">
        <v/>
        <stp/>
        <stp>P</stp>
        <stp>0</stp>
        <stp>IR</stp>
        <stp>BONDAVG41776</stp>
        <stp>채권그룹</stp>
        <stp/>
        <stp/>
        <tr r="P450" s="3"/>
      </tp>
      <tp t="s">
        <v/>
        <stp/>
        <stp>P</stp>
        <stp>0</stp>
        <stp>IR</stp>
        <stp>BONDAVG71775</stp>
        <stp>채권그룹</stp>
        <stp/>
        <stp/>
        <tr r="P3445" s="3"/>
      </tp>
      <tp t="s">
        <v/>
        <stp/>
        <stp>P</stp>
        <stp>0</stp>
        <stp>IR</stp>
        <stp>BONDAVG71776</stp>
        <stp>채권그룹</stp>
        <stp/>
        <stp/>
        <tr r="P3446" s="3"/>
      </tp>
      <tp t="s">
        <v/>
        <stp/>
        <stp>P</stp>
        <stp>0</stp>
        <stp>IR</stp>
        <stp>BONDAVG71777</stp>
        <stp>채권그룹</stp>
        <stp/>
        <stp/>
        <tr r="P3447" s="3"/>
      </tp>
      <tp t="s">
        <v/>
        <stp/>
        <stp>P</stp>
        <stp>0</stp>
        <stp>IR</stp>
        <stp>BONDAVG71770</stp>
        <stp>채권그룹</stp>
        <stp/>
        <stp/>
        <tr r="P3440" s="3"/>
      </tp>
      <tp t="s">
        <v/>
        <stp/>
        <stp>P</stp>
        <stp>0</stp>
        <stp>IR</stp>
        <stp>BONDAVG71771</stp>
        <stp>채권그룹</stp>
        <stp/>
        <stp/>
        <tr r="P3441" s="3"/>
      </tp>
      <tp t="s">
        <v/>
        <stp/>
        <stp>P</stp>
        <stp>0</stp>
        <stp>IR</stp>
        <stp>BONDAVG71772</stp>
        <stp>채권그룹</stp>
        <stp/>
        <stp/>
        <tr r="P3442" s="3"/>
      </tp>
      <tp t="s">
        <v/>
        <stp/>
        <stp>P</stp>
        <stp>0</stp>
        <stp>IR</stp>
        <stp>BONDAVG71773</stp>
        <stp>채권그룹</stp>
        <stp/>
        <stp/>
        <tr r="P3443" s="3"/>
      </tp>
      <tp t="s">
        <v/>
        <stp/>
        <stp>P</stp>
        <stp>0</stp>
        <stp>IR</stp>
        <stp>BONDAVGA1760</stp>
        <stp>채권그룹</stp>
        <stp/>
        <stp/>
        <tr r="P4583" s="3"/>
      </tp>
      <tp t="s">
        <v/>
        <stp/>
        <stp>P</stp>
        <stp>0</stp>
        <stp>IR</stp>
        <stp>BONDAVGA1767</stp>
        <stp>채권그룹</stp>
        <stp/>
        <stp/>
        <tr r="P4584" s="3"/>
      </tp>
      <tp t="s">
        <v/>
        <stp/>
        <stp>P</stp>
        <stp>0</stp>
        <stp>IR</stp>
        <stp>BONDAVGB1767</stp>
        <stp>채권그룹</stp>
        <stp/>
        <stp/>
        <tr r="P4654" s="3"/>
      </tp>
      <tp t="s">
        <v/>
        <stp/>
        <stp>P</stp>
        <stp>0</stp>
        <stp>IR</stp>
        <stp>BONDAVG71768</stp>
        <stp>채권그룹</stp>
        <stp/>
        <stp/>
        <tr r="P3438" s="3"/>
      </tp>
      <tp t="s">
        <v/>
        <stp/>
        <stp>P</stp>
        <stp>0</stp>
        <stp>IR</stp>
        <stp>BONDAVG71769</stp>
        <stp>채권그룹</stp>
        <stp/>
        <stp/>
        <tr r="P3439" s="3"/>
      </tp>
      <tp t="s">
        <v/>
        <stp/>
        <stp>P</stp>
        <stp>0</stp>
        <stp>IR</stp>
        <stp>BONDAVG71766</stp>
        <stp>채권그룹</stp>
        <stp/>
        <stp/>
        <tr r="P3436" s="3"/>
      </tp>
      <tp t="s">
        <v/>
        <stp/>
        <stp>P</stp>
        <stp>0</stp>
        <stp>IR</stp>
        <stp>BONDAVG71767</stp>
        <stp>채권그룹</stp>
        <stp/>
        <stp/>
        <tr r="P3437" s="3"/>
      </tp>
      <tp t="s">
        <v>공모/무보증AAA</v>
        <stp/>
        <stp>P</stp>
        <stp>0</stp>
        <stp>IR</stp>
        <stp>BONDAVG01767</stp>
        <stp>채권그룹</stp>
        <stp/>
        <stp/>
        <tr r="F102" s="1"/>
        <tr r="P138" s="3"/>
      </tp>
      <tp t="s">
        <v/>
        <stp/>
        <stp>P</stp>
        <stp>0</stp>
        <stp>IR</stp>
        <stp>BONDAVG61760</stp>
        <stp>채권그룹</stp>
        <stp/>
        <stp/>
        <tr r="P6843" s="3"/>
      </tp>
      <tp t="s">
        <v/>
        <stp/>
        <stp>P</stp>
        <stp>0</stp>
        <stp>IR</stp>
        <stp>BONDAVG71762</stp>
        <stp>채권그룹</stp>
        <stp/>
        <stp/>
        <tr r="P3434" s="3"/>
      </tp>
      <tp t="s">
        <v/>
        <stp/>
        <stp>P</stp>
        <stp>0</stp>
        <stp>IR</stp>
        <stp>BONDAVG71763</stp>
        <stp>채권그룹</stp>
        <stp/>
        <stp/>
        <tr r="P3435" s="3"/>
      </tp>
      <tp t="s">
        <v/>
        <stp/>
        <stp>P</stp>
        <stp>0</stp>
        <stp>IR</stp>
        <stp>BONDAVG71758</stp>
        <stp>채권그룹</stp>
        <stp/>
        <stp/>
        <tr r="P3433" s="3"/>
      </tp>
      <tp t="s">
        <v/>
        <stp/>
        <stp>P</stp>
        <stp>0</stp>
        <stp>IR</stp>
        <stp>BONDAVG71757</stp>
        <stp>채권그룹</stp>
        <stp/>
        <stp/>
        <tr r="P3432" s="3"/>
      </tp>
      <tp t="s">
        <v/>
        <stp/>
        <stp>P</stp>
        <stp>0</stp>
        <stp>IR</stp>
        <stp>BONDAVG71752</stp>
        <stp>채권그룹</stp>
        <stp/>
        <stp/>
        <tr r="P3431" s="3"/>
      </tp>
      <tp t="s">
        <v/>
        <stp/>
        <stp>P</stp>
        <stp>0</stp>
        <stp>IR</stp>
        <stp>BONDAVG71748</stp>
        <stp>채권그룹</stp>
        <stp/>
        <stp/>
        <tr r="P3429" s="3"/>
      </tp>
      <tp t="s">
        <v/>
        <stp/>
        <stp>P</stp>
        <stp>0</stp>
        <stp>IR</stp>
        <stp>BONDAVG71749</stp>
        <stp>채권그룹</stp>
        <stp/>
        <stp/>
        <tr r="P3430" s="3"/>
      </tp>
      <tp t="s">
        <v/>
        <stp/>
        <stp>P</stp>
        <stp>0</stp>
        <stp>IR</stp>
        <stp>BONDAVG71744</stp>
        <stp>채권그룹</stp>
        <stp/>
        <stp/>
        <tr r="P3426" s="3"/>
      </tp>
      <tp t="s">
        <v/>
        <stp/>
        <stp>P</stp>
        <stp>0</stp>
        <stp>IR</stp>
        <stp>BONDAVG71745</stp>
        <stp>채권그룹</stp>
        <stp/>
        <stp/>
        <tr r="P3427" s="3"/>
      </tp>
      <tp t="s">
        <v/>
        <stp/>
        <stp>P</stp>
        <stp>0</stp>
        <stp>IR</stp>
        <stp>BONDAVG71746</stp>
        <stp>채권그룹</stp>
        <stp/>
        <stp/>
        <tr r="P3428" s="3"/>
      </tp>
      <tp t="s">
        <v/>
        <stp/>
        <stp>P</stp>
        <stp>0</stp>
        <stp>IR</stp>
        <stp>BONDAVG71740</stp>
        <stp>채권그룹</stp>
        <stp/>
        <stp/>
        <tr r="P3422" s="3"/>
      </tp>
      <tp t="s">
        <v/>
        <stp/>
        <stp>P</stp>
        <stp>0</stp>
        <stp>IR</stp>
        <stp>BONDAVG71741</stp>
        <stp>채권그룹</stp>
        <stp/>
        <stp/>
        <tr r="P3423" s="3"/>
      </tp>
      <tp t="s">
        <v/>
        <stp/>
        <stp>P</stp>
        <stp>0</stp>
        <stp>IR</stp>
        <stp>BONDAVG01745</stp>
        <stp>채권그룹</stp>
        <stp/>
        <stp/>
        <tr r="P6650" s="3"/>
      </tp>
      <tp t="s">
        <v/>
        <stp/>
        <stp>P</stp>
        <stp>0</stp>
        <stp>IR</stp>
        <stp>BONDAVG71742</stp>
        <stp>채권그룹</stp>
        <stp/>
        <stp/>
        <tr r="P3424" s="3"/>
      </tp>
      <tp t="s">
        <v/>
        <stp/>
        <stp>P</stp>
        <stp>0</stp>
        <stp>IR</stp>
        <stp>BONDAVG71743</stp>
        <stp>채권그룹</stp>
        <stp/>
        <stp/>
        <tr r="P3425" s="3"/>
      </tp>
      <tp t="s">
        <v/>
        <stp/>
        <stp>P</stp>
        <stp>0</stp>
        <stp>IR</stp>
        <stp>BONDAVG71799</stp>
        <stp>채권그룹</stp>
        <stp/>
        <stp/>
        <tr r="P3463" s="3"/>
      </tp>
      <tp t="s">
        <v/>
        <stp/>
        <stp>P</stp>
        <stp>0</stp>
        <stp>IR</stp>
        <stp>BONDAVG71797</stp>
        <stp>채권그룹</stp>
        <stp/>
        <stp/>
        <tr r="P3462" s="3"/>
      </tp>
      <tp t="s">
        <v/>
        <stp/>
        <stp>P</stp>
        <stp>0</stp>
        <stp>IR</stp>
        <stp>BONDAVG71790</stp>
        <stp>채권그룹</stp>
        <stp/>
        <stp/>
        <tr r="P3459" s="3"/>
      </tp>
      <tp t="s">
        <v/>
        <stp/>
        <stp>P</stp>
        <stp>0</stp>
        <stp>IR</stp>
        <stp>BONDAVG71792</stp>
        <stp>채권그룹</stp>
        <stp/>
        <stp/>
        <tr r="P3460" s="3"/>
      </tp>
      <tp t="s">
        <v>공모/무보증A+</v>
        <stp/>
        <stp>P</stp>
        <stp>0</stp>
        <stp>IR</stp>
        <stp>BONDAVG01794</stp>
        <stp>채권그룹</stp>
        <stp/>
        <stp/>
        <tr r="F104" s="1"/>
        <tr r="P140" s="3"/>
      </tp>
      <tp t="s">
        <v/>
        <stp/>
        <stp>P</stp>
        <stp>0</stp>
        <stp>IR</stp>
        <stp>BONDAVG71793</stp>
        <stp>채권그룹</stp>
        <stp/>
        <stp/>
        <tr r="P3461" s="3"/>
      </tp>
      <tp t="s">
        <v/>
        <stp/>
        <stp>P</stp>
        <stp>0</stp>
        <stp>IR</stp>
        <stp>BONDAVGA1781</stp>
        <stp>채권그룹</stp>
        <stp/>
        <stp/>
        <tr r="P4585" s="3"/>
      </tp>
      <tp t="s">
        <v/>
        <stp/>
        <stp>P</stp>
        <stp>0</stp>
        <stp>IR</stp>
        <stp>BONDAVGS1781</stp>
        <stp>채권그룹</stp>
        <stp/>
        <stp/>
        <tr r="P4708" s="3"/>
      </tp>
      <tp t="s">
        <v/>
        <stp/>
        <stp>P</stp>
        <stp>0</stp>
        <stp>IR</stp>
        <stp>BONDAVG71789</stp>
        <stp>채권그룹</stp>
        <stp/>
        <stp/>
        <tr r="P3458" s="3"/>
      </tp>
      <tp t="s">
        <v/>
        <stp/>
        <stp>P</stp>
        <stp>0</stp>
        <stp>IR</stp>
        <stp>BONDAVG71784</stp>
        <stp>채권그룹</stp>
        <stp/>
        <stp/>
        <tr r="P3454" s="3"/>
      </tp>
      <tp t="s">
        <v/>
        <stp/>
        <stp>P</stp>
        <stp>0</stp>
        <stp>IR</stp>
        <stp>BONDAVG41786</stp>
        <stp>채권그룹</stp>
        <stp/>
        <stp/>
        <tr r="P453" s="3"/>
      </tp>
      <tp t="s">
        <v/>
        <stp/>
        <stp>P</stp>
        <stp>0</stp>
        <stp>IR</stp>
        <stp>BONDAVG71785</stp>
        <stp>채권그룹</stp>
        <stp/>
        <stp/>
        <tr r="P3455" s="3"/>
      </tp>
      <tp t="s">
        <v/>
        <stp/>
        <stp>P</stp>
        <stp>0</stp>
        <stp>IR</stp>
        <stp>BONDAVG41785</stp>
        <stp>채권그룹</stp>
        <stp/>
        <stp/>
        <tr r="P452" s="3"/>
      </tp>
      <tp t="s">
        <v/>
        <stp/>
        <stp>P</stp>
        <stp>0</stp>
        <stp>IR</stp>
        <stp>BONDAVG71786</stp>
        <stp>채권그룹</stp>
        <stp/>
        <stp/>
        <tr r="P3456" s="3"/>
      </tp>
      <tp t="s">
        <v>공모/무보증A0</v>
        <stp/>
        <stp>P</stp>
        <stp>0</stp>
        <stp>IR</stp>
        <stp>BONDAVG01780</stp>
        <stp>채권그룹</stp>
        <stp/>
        <stp/>
        <tr r="F103" s="1"/>
        <tr r="P139" s="3"/>
      </tp>
      <tp t="s">
        <v/>
        <stp/>
        <stp>P</stp>
        <stp>0</stp>
        <stp>IR</stp>
        <stp>BONDAVG71787</stp>
        <stp>채권그룹</stp>
        <stp/>
        <stp/>
        <tr r="P3457" s="3"/>
      </tp>
      <tp t="s">
        <v/>
        <stp/>
        <stp>P</stp>
        <stp>0</stp>
        <stp>IR</stp>
        <stp>BONDAVG71780</stp>
        <stp>채권그룹</stp>
        <stp/>
        <stp/>
        <tr r="P3450" s="3"/>
      </tp>
      <tp t="s">
        <v/>
        <stp/>
        <stp>P</stp>
        <stp>0</stp>
        <stp>IR</stp>
        <stp>BONDAVG71781</stp>
        <stp>채권그룹</stp>
        <stp/>
        <stp/>
        <tr r="P3451" s="3"/>
      </tp>
      <tp t="s">
        <v/>
        <stp/>
        <stp>P</stp>
        <stp>0</stp>
        <stp>IR</stp>
        <stp>BONDAVG71782</stp>
        <stp>채권그룹</stp>
        <stp/>
        <stp/>
        <tr r="P3452" s="3"/>
      </tp>
      <tp t="s">
        <v/>
        <stp/>
        <stp>P</stp>
        <stp>0</stp>
        <stp>IR</stp>
        <stp>BONDAVG71783</stp>
        <stp>채권그룹</stp>
        <stp/>
        <stp/>
        <tr r="P3453" s="3"/>
      </tp>
      <tp t="s">
        <v/>
        <stp/>
        <stp>P</stp>
        <stp>0</stp>
        <stp>IR</stp>
        <stp>BONDAVG71638</stp>
        <stp>채권그룹</stp>
        <stp/>
        <stp/>
        <tr r="P3350" s="3"/>
      </tp>
      <tp t="s">
        <v/>
        <stp/>
        <stp>P</stp>
        <stp>0</stp>
        <stp>IR</stp>
        <stp>BONDAVG71639</stp>
        <stp>채권그룹</stp>
        <stp/>
        <stp/>
        <tr r="P3351" s="3"/>
      </tp>
      <tp t="s">
        <v/>
        <stp/>
        <stp>P</stp>
        <stp>0</stp>
        <stp>IR</stp>
        <stp>BONDAVG71634</stp>
        <stp>채권그룹</stp>
        <stp/>
        <stp/>
        <tr r="P3346" s="3"/>
      </tp>
      <tp t="s">
        <v/>
        <stp/>
        <stp>P</stp>
        <stp>0</stp>
        <stp>IR</stp>
        <stp>BONDAVG71635</stp>
        <stp>채권그룹</stp>
        <stp/>
        <stp/>
        <tr r="P3347" s="3"/>
      </tp>
      <tp t="s">
        <v/>
        <stp/>
        <stp>P</stp>
        <stp>0</stp>
        <stp>IR</stp>
        <stp>BONDAVG61637</stp>
        <stp>채권그룹</stp>
        <stp/>
        <stp/>
        <tr r="P1126" s="3"/>
      </tp>
      <tp t="s">
        <v/>
        <stp/>
        <stp>P</stp>
        <stp>0</stp>
        <stp>IR</stp>
        <stp>BONDAVG71636</stp>
        <stp>채권그룹</stp>
        <stp/>
        <stp/>
        <tr r="P3348" s="3"/>
      </tp>
      <tp t="s">
        <v/>
        <stp/>
        <stp>P</stp>
        <stp>0</stp>
        <stp>IR</stp>
        <stp>BONDAVG71637</stp>
        <stp>채권그룹</stp>
        <stp/>
        <stp/>
        <tr r="P3349" s="3"/>
      </tp>
      <tp t="s">
        <v/>
        <stp/>
        <stp>P</stp>
        <stp>0</stp>
        <stp>IR</stp>
        <stp>BONDAVG71630</stp>
        <stp>채권그룹</stp>
        <stp/>
        <stp/>
        <tr r="P3342" s="3"/>
      </tp>
      <tp t="s">
        <v>공모/무보증AA+</v>
        <stp/>
        <stp>P</stp>
        <stp>0</stp>
        <stp>IR</stp>
        <stp>BONDAVG01636</stp>
        <stp>채권그룹</stp>
        <stp/>
        <stp/>
        <tr r="F99" s="1"/>
        <tr r="P134" s="3"/>
      </tp>
      <tp t="s">
        <v/>
        <stp/>
        <stp>P</stp>
        <stp>0</stp>
        <stp>IR</stp>
        <stp>BONDAVG71631</stp>
        <stp>채권그룹</stp>
        <stp/>
        <stp/>
        <tr r="P3343" s="3"/>
      </tp>
      <tp t="s">
        <v/>
        <stp/>
        <stp>P</stp>
        <stp>0</stp>
        <stp>IR</stp>
        <stp>BONDAVG71632</stp>
        <stp>채권그룹</stp>
        <stp/>
        <stp/>
        <tr r="P3344" s="3"/>
      </tp>
      <tp t="s">
        <v/>
        <stp/>
        <stp>P</stp>
        <stp>0</stp>
        <stp>IR</stp>
        <stp>BONDAVG71633</stp>
        <stp>채권그룹</stp>
        <stp/>
        <stp/>
        <tr r="P3345" s="3"/>
      </tp>
      <tp t="s">
        <v/>
        <stp/>
        <stp>P</stp>
        <stp>0</stp>
        <stp>IR</stp>
        <stp>BONDAVG71629</stp>
        <stp>채권그룹</stp>
        <stp/>
        <stp/>
        <tr r="P3341" s="3"/>
      </tp>
      <tp t="s">
        <v/>
        <stp/>
        <stp>P</stp>
        <stp>0</stp>
        <stp>IR</stp>
        <stp>BONDAVG61626</stp>
        <stp>채권그룹</stp>
        <stp/>
        <stp/>
        <tr r="P1125" s="3"/>
      </tp>
      <tp t="s">
        <v/>
        <stp/>
        <stp>P</stp>
        <stp>0</stp>
        <stp>IR</stp>
        <stp>BONDAVG71620</stp>
        <stp>채권그룹</stp>
        <stp/>
        <stp/>
        <tr r="P3338" s="3"/>
      </tp>
      <tp t="s">
        <v/>
        <stp/>
        <stp>P</stp>
        <stp>0</stp>
        <stp>IR</stp>
        <stp>BONDAVG71621</stp>
        <stp>채권그룹</stp>
        <stp/>
        <stp/>
        <tr r="P3339" s="3"/>
      </tp>
      <tp t="s">
        <v/>
        <stp/>
        <stp>P</stp>
        <stp>0</stp>
        <stp>IR</stp>
        <stp>BONDAVG71622</stp>
        <stp>채권그룹</stp>
        <stp/>
        <stp/>
        <tr r="P3340" s="3"/>
      </tp>
      <tp t="s">
        <v/>
        <stp/>
        <stp>P</stp>
        <stp>0</stp>
        <stp>IR</stp>
        <stp>BONDAVG71619</stp>
        <stp>채권그룹</stp>
        <stp/>
        <stp/>
        <tr r="P3337" s="3"/>
      </tp>
      <tp t="s">
        <v/>
        <stp/>
        <stp>P</stp>
        <stp>0</stp>
        <stp>IR</stp>
        <stp>BONDAVG71616</stp>
        <stp>채권그룹</stp>
        <stp/>
        <stp/>
        <tr r="P3335" s="3"/>
      </tp>
      <tp t="s">
        <v/>
        <stp/>
        <stp>P</stp>
        <stp>0</stp>
        <stp>IR</stp>
        <stp>BONDAVG71617</stp>
        <stp>채권그룹</stp>
        <stp/>
        <stp/>
        <tr r="P3336" s="3"/>
      </tp>
      <tp t="s">
        <v/>
        <stp/>
        <stp>P</stp>
        <stp>0</stp>
        <stp>IR</stp>
        <stp>BONDAVG71610</stp>
        <stp>채권그룹</stp>
        <stp/>
        <stp/>
        <tr r="P3333" s="3"/>
      </tp>
      <tp t="s">
        <v/>
        <stp/>
        <stp>P</stp>
        <stp>0</stp>
        <stp>IR</stp>
        <stp>BONDAVG71611</stp>
        <stp>채권그룹</stp>
        <stp/>
        <stp/>
        <tr r="P3334" s="3"/>
      </tp>
      <tp t="s">
        <v/>
        <stp/>
        <stp>P</stp>
        <stp>0</stp>
        <stp>IR</stp>
        <stp>BONDAVG61608</stp>
        <stp>채권그룹</stp>
        <stp/>
        <stp/>
        <tr r="P1124" s="3"/>
      </tp>
      <tp t="s">
        <v/>
        <stp/>
        <stp>P</stp>
        <stp>0</stp>
        <stp>IR</stp>
        <stp>BONDAVG71604</stp>
        <stp>채권그룹</stp>
        <stp/>
        <stp/>
        <tr r="P3329" s="3"/>
      </tp>
      <tp t="s">
        <v/>
        <stp/>
        <stp>P</stp>
        <stp>0</stp>
        <stp>IR</stp>
        <stp>BONDAVG71605</stp>
        <stp>채권그룹</stp>
        <stp/>
        <stp/>
        <tr r="P3330" s="3"/>
      </tp>
      <tp t="s">
        <v/>
        <stp/>
        <stp>P</stp>
        <stp>0</stp>
        <stp>IR</stp>
        <stp>BONDAVG71606</stp>
        <stp>채권그룹</stp>
        <stp/>
        <stp/>
        <tr r="P3331" s="3"/>
      </tp>
      <tp t="s">
        <v/>
        <stp/>
        <stp>P</stp>
        <stp>0</stp>
        <stp>IR</stp>
        <stp>BONDAVG71607</stp>
        <stp>채권그룹</stp>
        <stp/>
        <stp/>
        <tr r="P3332" s="3"/>
      </tp>
      <tp t="s">
        <v/>
        <stp/>
        <stp>P</stp>
        <stp>0</stp>
        <stp>IR</stp>
        <stp>BONDAVG61601</stp>
        <stp>채권그룹</stp>
        <stp/>
        <stp/>
        <tr r="P1122" s="3"/>
      </tp>
      <tp t="s">
        <v/>
        <stp/>
        <stp>P</stp>
        <stp>0</stp>
        <stp>IR</stp>
        <stp>BONDAVG61600</stp>
        <stp>채권그룹</stp>
        <stp/>
        <stp/>
        <tr r="P1121" s="3"/>
      </tp>
      <tp t="s">
        <v/>
        <stp/>
        <stp>P</stp>
        <stp>0</stp>
        <stp>IR</stp>
        <stp>BONDAVG71601</stp>
        <stp>채권그룹</stp>
        <stp/>
        <stp/>
        <tr r="P3326" s="3"/>
      </tp>
      <tp t="s">
        <v/>
        <stp/>
        <stp>P</stp>
        <stp>0</stp>
        <stp>IR</stp>
        <stp>BONDAVG61603</stp>
        <stp>채권그룹</stp>
        <stp/>
        <stp/>
        <tr r="P1123" s="3"/>
      </tp>
      <tp t="s">
        <v/>
        <stp/>
        <stp>P</stp>
        <stp>0</stp>
        <stp>IR</stp>
        <stp>BONDAVG71602</stp>
        <stp>채권그룹</stp>
        <stp/>
        <stp/>
        <tr r="P3327" s="3"/>
      </tp>
      <tp t="s">
        <v/>
        <stp/>
        <stp>P</stp>
        <stp>0</stp>
        <stp>IR</stp>
        <stp>BONDAVG71603</stp>
        <stp>채권그룹</stp>
        <stp/>
        <stp/>
        <tr r="P3328" s="3"/>
      </tp>
      <tp t="s">
        <v/>
        <stp/>
        <stp>P</stp>
        <stp>0</stp>
        <stp>IR</stp>
        <stp>BONDAVG71678</stp>
        <stp>채권그룹</stp>
        <stp/>
        <stp/>
        <tr r="P3375" s="3"/>
      </tp>
      <tp t="s">
        <v/>
        <stp/>
        <stp>P</stp>
        <stp>0</stp>
        <stp>IR</stp>
        <stp>BONDAVG71679</stp>
        <stp>채권그룹</stp>
        <stp/>
        <stp/>
        <tr r="P3376" s="3"/>
      </tp>
      <tp t="s">
        <v/>
        <stp/>
        <stp>P</stp>
        <stp>0</stp>
        <stp>IR</stp>
        <stp>BONDAVG71674</stp>
        <stp>채권그룹</stp>
        <stp/>
        <stp/>
        <tr r="P3371" s="3"/>
      </tp>
      <tp t="s">
        <v/>
        <stp/>
        <stp>P</stp>
        <stp>0</stp>
        <stp>IR</stp>
        <stp>BONDAVG61674</stp>
        <stp>채권그룹</stp>
        <stp/>
        <stp/>
        <tr r="P1127" s="3"/>
      </tp>
      <tp t="s">
        <v/>
        <stp/>
        <stp>P</stp>
        <stp>0</stp>
        <stp>IR</stp>
        <stp>BONDAVG71675</stp>
        <stp>채권그룹</stp>
        <stp/>
        <stp/>
        <tr r="P3372" s="3"/>
      </tp>
      <tp t="s">
        <v>공모/무보증A+</v>
        <stp/>
        <stp>P</stp>
        <stp>0</stp>
        <stp>IR</stp>
        <stp>BONDAVG01671</stp>
        <stp>채권그룹</stp>
        <stp/>
        <stp/>
        <tr r="F100" s="1"/>
        <tr r="P136" s="3"/>
      </tp>
      <tp t="s">
        <v/>
        <stp/>
        <stp>P</stp>
        <stp>0</stp>
        <stp>IR</stp>
        <stp>BONDAVG71676</stp>
        <stp>채권그룹</stp>
        <stp/>
        <stp/>
        <tr r="P3373" s="3"/>
      </tp>
      <tp t="s">
        <v/>
        <stp/>
        <stp>P</stp>
        <stp>0</stp>
        <stp>IR</stp>
        <stp>BONDAVG61676</stp>
        <stp>채권그룹</stp>
        <stp/>
        <stp/>
        <tr r="P6842" s="3"/>
      </tp>
      <tp t="s">
        <v/>
        <stp/>
        <stp>P</stp>
        <stp>0</stp>
        <stp>IR</stp>
        <stp>BONDAVG71677</stp>
        <stp>채권그룹</stp>
        <stp/>
        <stp/>
        <tr r="P3374" s="3"/>
      </tp>
      <tp t="s">
        <v/>
        <stp/>
        <stp>P</stp>
        <stp>0</stp>
        <stp>IR</stp>
        <stp>BONDAVG71670</stp>
        <stp>채권그룹</stp>
        <stp/>
        <stp/>
        <tr r="P3367" s="3"/>
      </tp>
      <tp t="s">
        <v/>
        <stp/>
        <stp>P</stp>
        <stp>0</stp>
        <stp>IR</stp>
        <stp>BONDAVG71671</stp>
        <stp>채권그룹</stp>
        <stp/>
        <stp/>
        <tr r="P3368" s="3"/>
      </tp>
      <tp t="s">
        <v/>
        <stp/>
        <stp>P</stp>
        <stp>0</stp>
        <stp>IR</stp>
        <stp>BONDAVG71672</stp>
        <stp>채권그룹</stp>
        <stp/>
        <stp/>
        <tr r="P3369" s="3"/>
      </tp>
      <tp t="s">
        <v/>
        <stp/>
        <stp>P</stp>
        <stp>0</stp>
        <stp>IR</stp>
        <stp>BONDAVG71673</stp>
        <stp>채권그룹</stp>
        <stp/>
        <stp/>
        <tr r="P3370" s="3"/>
      </tp>
      <tp t="s">
        <v/>
        <stp/>
        <stp>P</stp>
        <stp>0</stp>
        <stp>IR</stp>
        <stp>BONDAVG71668</stp>
        <stp>채권그룹</stp>
        <stp/>
        <stp/>
        <tr r="P3365" s="3"/>
      </tp>
      <tp t="s">
        <v/>
        <stp/>
        <stp>P</stp>
        <stp>0</stp>
        <stp>IR</stp>
        <stp>BONDAVG71669</stp>
        <stp>채권그룹</stp>
        <stp/>
        <stp/>
        <tr r="P3366" s="3"/>
      </tp>
      <tp t="s">
        <v/>
        <stp/>
        <stp>P</stp>
        <stp>0</stp>
        <stp>IR</stp>
        <stp>BONDAVG71664</stp>
        <stp>채권그룹</stp>
        <stp/>
        <stp/>
        <tr r="P3363" s="3"/>
      </tp>
      <tp t="s">
        <v/>
        <stp/>
        <stp>P</stp>
        <stp>0</stp>
        <stp>IR</stp>
        <stp>BONDAVG71665</stp>
        <stp>채권그룹</stp>
        <stp/>
        <stp/>
        <tr r="P3364" s="3"/>
      </tp>
      <tp t="s">
        <v/>
        <stp/>
        <stp>P</stp>
        <stp>0</stp>
        <stp>IR</stp>
        <stp>BONDAVG01661</stp>
        <stp>채권그룹</stp>
        <stp/>
        <stp/>
        <tr r="P135" s="3"/>
      </tp>
      <tp t="s">
        <v/>
        <stp/>
        <stp>P</stp>
        <stp>0</stp>
        <stp>IR</stp>
        <stp>BONDAVG71660</stp>
        <stp>채권그룹</stp>
        <stp/>
        <stp/>
        <tr r="P3361" s="3"/>
      </tp>
      <tp t="s">
        <v/>
        <stp/>
        <stp>P</stp>
        <stp>0</stp>
        <stp>IR</stp>
        <stp>BONDAVG41660</stp>
        <stp>채권그룹</stp>
        <stp/>
        <stp/>
        <tr r="P444" s="3"/>
      </tp>
      <tp t="s">
        <v/>
        <stp/>
        <stp>P</stp>
        <stp>0</stp>
        <stp>IR</stp>
        <stp>BONDAVG71663</stp>
        <stp>채권그룹</stp>
        <stp/>
        <stp/>
        <tr r="P3362" s="3"/>
      </tp>
      <tp t="s">
        <v/>
        <stp/>
        <stp>P</stp>
        <stp>0</stp>
        <stp>IR</stp>
        <stp>BONDAVG71658</stp>
        <stp>채권그룹</stp>
        <stp/>
        <stp/>
        <tr r="P3359" s="3"/>
      </tp>
      <tp t="s">
        <v/>
        <stp/>
        <stp>P</stp>
        <stp>0</stp>
        <stp>IR</stp>
        <stp>BONDAVG71659</stp>
        <stp>채권그룹</stp>
        <stp/>
        <stp/>
        <tr r="P3360" s="3"/>
      </tp>
      <tp t="s">
        <v/>
        <stp/>
        <stp>P</stp>
        <stp>0</stp>
        <stp>IR</stp>
        <stp>BONDAVG71654</stp>
        <stp>채권그룹</stp>
        <stp/>
        <stp/>
        <tr r="P3356" s="3"/>
      </tp>
      <tp t="s">
        <v/>
        <stp/>
        <stp>P</stp>
        <stp>0</stp>
        <stp>IR</stp>
        <stp>BONDAVG71655</stp>
        <stp>채권그룹</stp>
        <stp/>
        <stp/>
        <tr r="P3357" s="3"/>
      </tp>
      <tp t="s">
        <v/>
        <stp/>
        <stp>P</stp>
        <stp>0</stp>
        <stp>IR</stp>
        <stp>BONDAVG71656</stp>
        <stp>채권그룹</stp>
        <stp/>
        <stp/>
        <tr r="P3358" s="3"/>
      </tp>
      <tp t="s">
        <v/>
        <stp/>
        <stp>P</stp>
        <stp>0</stp>
        <stp>IR</stp>
        <stp>BONDAVG71646</stp>
        <stp>채권그룹</stp>
        <stp/>
        <stp/>
        <tr r="P3355" s="3"/>
      </tp>
      <tp t="s">
        <v/>
        <stp/>
        <stp>P</stp>
        <stp>0</stp>
        <stp>IR</stp>
        <stp>BONDAVG71640</stp>
        <stp>채권그룹</stp>
        <stp/>
        <stp/>
        <tr r="P3352" s="3"/>
      </tp>
      <tp t="s">
        <v/>
        <stp/>
        <stp>P</stp>
        <stp>0</stp>
        <stp>IR</stp>
        <stp>BONDAVG71641</stp>
        <stp>채권그룹</stp>
        <stp/>
        <stp/>
        <tr r="P3353" s="3"/>
      </tp>
      <tp t="s">
        <v/>
        <stp/>
        <stp>P</stp>
        <stp>0</stp>
        <stp>IR</stp>
        <stp>BONDAVG71643</stp>
        <stp>채권그룹</stp>
        <stp/>
        <stp/>
        <tr r="P3354" s="3"/>
      </tp>
      <tp t="s">
        <v/>
        <stp/>
        <stp>P</stp>
        <stp>0</stp>
        <stp>IR</stp>
        <stp>BONDAVG71698</stp>
        <stp>채권그룹</stp>
        <stp/>
        <stp/>
        <tr r="P3394" s="3"/>
      </tp>
      <tp t="s">
        <v/>
        <stp/>
        <stp>P</stp>
        <stp>0</stp>
        <stp>IR</stp>
        <stp>BONDAVG71699</stp>
        <stp>채권그룹</stp>
        <stp/>
        <stp/>
        <tr r="P3395" s="3"/>
      </tp>
      <tp t="s">
        <v/>
        <stp/>
        <stp>P</stp>
        <stp>0</stp>
        <stp>IR</stp>
        <stp>BONDAVG71694</stp>
        <stp>채권그룹</stp>
        <stp/>
        <stp/>
        <tr r="P3391" s="3"/>
      </tp>
      <tp t="s">
        <v/>
        <stp/>
        <stp>P</stp>
        <stp>0</stp>
        <stp>IR</stp>
        <stp>BONDAVG71695</stp>
        <stp>채권그룹</stp>
        <stp/>
        <stp/>
        <tr r="P3392" s="3"/>
      </tp>
      <tp t="s">
        <v/>
        <stp/>
        <stp>P</stp>
        <stp>0</stp>
        <stp>IR</stp>
        <stp>BONDAVG71696</stp>
        <stp>채권그룹</stp>
        <stp/>
        <stp/>
        <tr r="P3393" s="3"/>
      </tp>
      <tp t="s">
        <v/>
        <stp/>
        <stp>P</stp>
        <stp>0</stp>
        <stp>IR</stp>
        <stp>BONDAVG71690</stp>
        <stp>채권그룹</stp>
        <stp/>
        <stp/>
        <tr r="P3387" s="3"/>
      </tp>
      <tp t="s">
        <v/>
        <stp/>
        <stp>P</stp>
        <stp>0</stp>
        <stp>IR</stp>
        <stp>BONDAVG71691</stp>
        <stp>채권그룹</stp>
        <stp/>
        <stp/>
        <tr r="P3388" s="3"/>
      </tp>
      <tp t="s">
        <v/>
        <stp/>
        <stp>P</stp>
        <stp>0</stp>
        <stp>IR</stp>
        <stp>BONDAVG71692</stp>
        <stp>채권그룹</stp>
        <stp/>
        <stp/>
        <tr r="P3389" s="3"/>
      </tp>
      <tp t="s">
        <v/>
        <stp/>
        <stp>P</stp>
        <stp>0</stp>
        <stp>IR</stp>
        <stp>BONDAVG71693</stp>
        <stp>채권그룹</stp>
        <stp/>
        <stp/>
        <tr r="P3390" s="3"/>
      </tp>
      <tp t="s">
        <v/>
        <stp/>
        <stp>P</stp>
        <stp>0</stp>
        <stp>IR</stp>
        <stp>BONDAVG71688</stp>
        <stp>채권그룹</stp>
        <stp/>
        <stp/>
        <tr r="P3385" s="3"/>
      </tp>
      <tp t="s">
        <v/>
        <stp/>
        <stp>P</stp>
        <stp>0</stp>
        <stp>IR</stp>
        <stp>BONDAVG61688</stp>
        <stp>채권그룹</stp>
        <stp/>
        <stp/>
        <tr r="P1128" s="3"/>
      </tp>
      <tp t="s">
        <v/>
        <stp/>
        <stp>P</stp>
        <stp>0</stp>
        <stp>IR</stp>
        <stp>BONDAVG71689</stp>
        <stp>채권그룹</stp>
        <stp/>
        <stp/>
        <tr r="P3386" s="3"/>
      </tp>
      <tp t="s">
        <v>은행채AA+</v>
        <stp/>
        <stp>P</stp>
        <stp>0</stp>
        <stp>IR</stp>
        <stp>BONDAVG01683</stp>
        <stp>채권그룹</stp>
        <stp/>
        <stp/>
        <tr r="F101" s="1"/>
        <tr r="P137" s="3"/>
      </tp>
      <tp t="s">
        <v/>
        <stp/>
        <stp>P</stp>
        <stp>0</stp>
        <stp>IR</stp>
        <stp>BONDAVG71684</stp>
        <stp>채권그룹</stp>
        <stp/>
        <stp/>
        <tr r="P3381" s="3"/>
      </tp>
      <tp t="s">
        <v/>
        <stp/>
        <stp>P</stp>
        <stp>0</stp>
        <stp>IR</stp>
        <stp>BONDAVG71685</stp>
        <stp>채권그룹</stp>
        <stp/>
        <stp/>
        <tr r="P3382" s="3"/>
      </tp>
      <tp t="s">
        <v/>
        <stp/>
        <stp>P</stp>
        <stp>0</stp>
        <stp>IR</stp>
        <stp>BONDAVG41685</stp>
        <stp>채권그룹</stp>
        <stp/>
        <stp/>
        <tr r="P446" s="3"/>
      </tp>
      <tp t="s">
        <v/>
        <stp/>
        <stp>P</stp>
        <stp>0</stp>
        <stp>IR</stp>
        <stp>BONDAVG71686</stp>
        <stp>채권그룹</stp>
        <stp/>
        <stp/>
        <tr r="P3383" s="3"/>
      </tp>
      <tp t="s">
        <v/>
        <stp/>
        <stp>P</stp>
        <stp>0</stp>
        <stp>IR</stp>
        <stp>BONDAVG41684</stp>
        <stp>채권그룹</stp>
        <stp/>
        <stp/>
        <tr r="P445" s="3"/>
      </tp>
      <tp t="s">
        <v/>
        <stp/>
        <stp>P</stp>
        <stp>0</stp>
        <stp>IR</stp>
        <stp>BONDAVG71687</stp>
        <stp>채권그룹</stp>
        <stp/>
        <stp/>
        <tr r="P3384" s="3"/>
      </tp>
      <tp t="s">
        <v>공사/공단채AA+</v>
        <stp/>
        <stp>P</stp>
        <stp>0</stp>
        <stp>IR</stp>
        <stp>BONDAVG11686</stp>
        <stp>채권그룹</stp>
        <stp/>
        <stp/>
        <tr r="F228" s="1"/>
        <tr r="P297" s="3"/>
      </tp>
      <tp t="s">
        <v/>
        <stp/>
        <stp>P</stp>
        <stp>0</stp>
        <stp>IR</stp>
        <stp>BONDAVG71680</stp>
        <stp>채권그룹</stp>
        <stp/>
        <stp/>
        <tr r="P3377" s="3"/>
      </tp>
      <tp t="s">
        <v/>
        <stp/>
        <stp>P</stp>
        <stp>0</stp>
        <stp>IR</stp>
        <stp>BONDAVG71681</stp>
        <stp>채권그룹</stp>
        <stp/>
        <stp/>
        <tr r="P3378" s="3"/>
      </tp>
      <tp t="s">
        <v/>
        <stp/>
        <stp>P</stp>
        <stp>0</stp>
        <stp>IR</stp>
        <stp>BONDAVG71682</stp>
        <stp>채권그룹</stp>
        <stp/>
        <stp/>
        <tr r="P3379" s="3"/>
      </tp>
      <tp t="s">
        <v/>
        <stp/>
        <stp>P</stp>
        <stp>0</stp>
        <stp>IR</stp>
        <stp>BONDAVG71683</stp>
        <stp>채권그룹</stp>
        <stp/>
        <stp/>
        <tr r="P3380" s="3"/>
      </tp>
      <tp t="s">
        <v/>
        <stp/>
        <stp>P</stp>
        <stp>0</stp>
        <stp>IR</stp>
        <stp>BONDAVG71934</stp>
        <stp>채권그룹</stp>
        <stp/>
        <stp/>
        <tr r="P3574" s="3"/>
      </tp>
      <tp t="s">
        <v/>
        <stp/>
        <stp>P</stp>
        <stp>0</stp>
        <stp>IR</stp>
        <stp>BONDAVG71935</stp>
        <stp>채권그룹</stp>
        <stp/>
        <stp/>
        <tr r="P3575" s="3"/>
      </tp>
      <tp t="s">
        <v/>
        <stp/>
        <stp>P</stp>
        <stp>0</stp>
        <stp>IR</stp>
        <stp>BONDAVG71936</stp>
        <stp>채권그룹</stp>
        <stp/>
        <stp/>
        <tr r="P3576" s="3"/>
      </tp>
      <tp t="s">
        <v/>
        <stp/>
        <stp>P</stp>
        <stp>0</stp>
        <stp>IR</stp>
        <stp>BONDAVG71932</stp>
        <stp>채권그룹</stp>
        <stp/>
        <stp/>
        <tr r="P3572" s="3"/>
      </tp>
      <tp t="s">
        <v/>
        <stp/>
        <stp>P</stp>
        <stp>0</stp>
        <stp>IR</stp>
        <stp>BONDAVG71933</stp>
        <stp>채권그룹</stp>
        <stp/>
        <stp/>
        <tr r="P3573" s="3"/>
      </tp>
      <tp t="s">
        <v/>
        <stp/>
        <stp>P</stp>
        <stp>0</stp>
        <stp>IR</stp>
        <stp>BONDAVG01929</stp>
        <stp>채권그룹</stp>
        <stp/>
        <stp/>
        <tr r="P4827" s="3"/>
      </tp>
      <tp t="s">
        <v/>
        <stp/>
        <stp>P</stp>
        <stp>0</stp>
        <stp>IR</stp>
        <stp>BONDAVG11928</stp>
        <stp>채권그룹</stp>
        <stp/>
        <stp/>
        <tr r="P6728" s="3"/>
      </tp>
      <tp t="s">
        <v/>
        <stp/>
        <stp>P</stp>
        <stp>0</stp>
        <stp>IR</stp>
        <stp>BONDAVG61924</stp>
        <stp>채권그룹</stp>
        <stp/>
        <stp/>
        <tr r="P6844" s="3"/>
      </tp>
      <tp t="s">
        <v/>
        <stp/>
        <stp>P</stp>
        <stp>0</stp>
        <stp>IR</stp>
        <stp>BONDAVG71925</stp>
        <stp>채권그룹</stp>
        <stp/>
        <stp/>
        <tr r="P3571" s="3"/>
      </tp>
      <tp t="s">
        <v/>
        <stp/>
        <stp>P</stp>
        <stp>0</stp>
        <stp>IR</stp>
        <stp>BONDAVG01921</stp>
        <stp>채권그룹</stp>
        <stp/>
        <stp/>
        <tr r="P147" s="3"/>
      </tp>
      <tp t="s">
        <v/>
        <stp/>
        <stp>P</stp>
        <stp>0</stp>
        <stp>IR</stp>
        <stp>BONDAVG71920</stp>
        <stp>채권그룹</stp>
        <stp/>
        <stp/>
        <tr r="P3569" s="3"/>
      </tp>
      <tp t="s">
        <v/>
        <stp/>
        <stp>P</stp>
        <stp>0</stp>
        <stp>IR</stp>
        <stp>BONDAVG71922</stp>
        <stp>채권그룹</stp>
        <stp/>
        <stp/>
        <tr r="P3570" s="3"/>
      </tp>
      <tp t="s">
        <v/>
        <stp/>
        <stp>P</stp>
        <stp>0</stp>
        <stp>IR</stp>
        <stp>BONDAVG01918</stp>
        <stp>채권그룹</stp>
        <stp/>
        <stp/>
        <tr r="P146" s="3"/>
      </tp>
      <tp t="s">
        <v>공모/무보증BBB+</v>
        <stp/>
        <stp>P</stp>
        <stp>0</stp>
        <stp>IR</stp>
        <stp>BONDAVG11919</stp>
        <stp>채권그룹</stp>
        <stp/>
        <stp/>
        <tr r="F231" s="1"/>
        <tr r="P300" s="3"/>
      </tp>
      <tp t="s">
        <v/>
        <stp/>
        <stp>P</stp>
        <stp>0</stp>
        <stp>IR</stp>
        <stp>BONDAVG01913</stp>
        <stp>채권그룹</stp>
        <stp/>
        <stp/>
        <tr r="P145" s="3"/>
      </tp>
      <tp t="s">
        <v/>
        <stp/>
        <stp>P</stp>
        <stp>0</stp>
        <stp>IR</stp>
        <stp>BONDAVG61915</stp>
        <stp>채권그룹</stp>
        <stp/>
        <stp/>
        <tr r="P1135" s="3"/>
      </tp>
      <tp t="s">
        <v/>
        <stp/>
        <stp>P</stp>
        <stp>0</stp>
        <stp>IR</stp>
        <stp>BONDAVG71915</stp>
        <stp>채권그룹</stp>
        <stp/>
        <stp/>
        <tr r="P3567" s="3"/>
      </tp>
      <tp t="s">
        <v/>
        <stp/>
        <stp>P</stp>
        <stp>0</stp>
        <stp>IR</stp>
        <stp>BONDAVG61917</stp>
        <stp>채권그룹</stp>
        <stp/>
        <stp/>
        <tr r="P1137" s="3"/>
      </tp>
      <tp t="s">
        <v/>
        <stp/>
        <stp>P</stp>
        <stp>0</stp>
        <stp>IR</stp>
        <stp>BONDAVG61916</stp>
        <stp>채권그룹</stp>
        <stp/>
        <stp/>
        <tr r="P1136" s="3"/>
      </tp>
      <tp t="s">
        <v/>
        <stp/>
        <stp>P</stp>
        <stp>0</stp>
        <stp>IR</stp>
        <stp>BONDAVG71917</stp>
        <stp>채권그룹</stp>
        <stp/>
        <stp/>
        <tr r="P3568" s="3"/>
      </tp>
      <tp t="s">
        <v/>
        <stp/>
        <stp>P</stp>
        <stp>0</stp>
        <stp>IR</stp>
        <stp>BONDAVG71910</stp>
        <stp>채권그룹</stp>
        <stp/>
        <stp/>
        <tr r="P3564" s="3"/>
      </tp>
      <tp t="s">
        <v/>
        <stp/>
        <stp>P</stp>
        <stp>0</stp>
        <stp>IR</stp>
        <stp>BONDAVG71911</stp>
        <stp>채권그룹</stp>
        <stp/>
        <stp/>
        <tr r="P3565" s="3"/>
      </tp>
      <tp t="s">
        <v/>
        <stp/>
        <stp>P</stp>
        <stp>0</stp>
        <stp>IR</stp>
        <stp>BONDAVG71912</stp>
        <stp>채권그룹</stp>
        <stp/>
        <stp/>
        <tr r="P3566" s="3"/>
      </tp>
      <tp t="s">
        <v/>
        <stp/>
        <stp>P</stp>
        <stp>0</stp>
        <stp>IR</stp>
        <stp>BONDAVG71908</stp>
        <stp>채권그룹</stp>
        <stp/>
        <stp/>
        <tr r="P3562" s="3"/>
      </tp>
      <tp t="s">
        <v/>
        <stp/>
        <stp>P</stp>
        <stp>0</stp>
        <stp>IR</stp>
        <stp>BONDAVG71909</stp>
        <stp>채권그룹</stp>
        <stp/>
        <stp/>
        <tr r="P3563" s="3"/>
      </tp>
      <tp t="s">
        <v/>
        <stp/>
        <stp>P</stp>
        <stp>0</stp>
        <stp>IR</stp>
        <stp>BONDAVG71904</stp>
        <stp>채권그룹</stp>
        <stp/>
        <stp/>
        <tr r="P3559" s="3"/>
      </tp>
      <tp t="s">
        <v/>
        <stp/>
        <stp>P</stp>
        <stp>0</stp>
        <stp>IR</stp>
        <stp>BONDAVG71905</stp>
        <stp>채권그룹</stp>
        <stp/>
        <stp/>
        <tr r="P3560" s="3"/>
      </tp>
      <tp t="s">
        <v/>
        <stp/>
        <stp>P</stp>
        <stp>0</stp>
        <stp>IR</stp>
        <stp>BONDAVG71907</stp>
        <stp>채권그룹</stp>
        <stp/>
        <stp/>
        <tr r="P3561" s="3"/>
      </tp>
      <tp t="s">
        <v/>
        <stp/>
        <stp>P</stp>
        <stp>0</stp>
        <stp>IR</stp>
        <stp>BONDAVG71900</stp>
        <stp>채권그룹</stp>
        <stp/>
        <stp/>
        <tr r="P3555" s="3"/>
      </tp>
      <tp t="s">
        <v/>
        <stp/>
        <stp>P</stp>
        <stp>0</stp>
        <stp>IR</stp>
        <stp>BONDAVG71901</stp>
        <stp>채권그룹</stp>
        <stp/>
        <stp/>
        <tr r="P3556" s="3"/>
      </tp>
      <tp t="s">
        <v/>
        <stp/>
        <stp>P</stp>
        <stp>0</stp>
        <stp>IR</stp>
        <stp>BONDAVG71902</stp>
        <stp>채권그룹</stp>
        <stp/>
        <stp/>
        <tr r="P3557" s="3"/>
      </tp>
      <tp t="s">
        <v/>
        <stp/>
        <stp>P</stp>
        <stp>0</stp>
        <stp>IR</stp>
        <stp>BONDAVG71903</stp>
        <stp>채권그룹</stp>
        <stp/>
        <stp/>
        <tr r="P3558" s="3"/>
      </tp>
      <tp t="s">
        <v/>
        <stp/>
        <stp>P</stp>
        <stp>0</stp>
        <stp>IR</stp>
        <stp>BONDAVG71974</stp>
        <stp>채권그룹</stp>
        <stp/>
        <stp/>
        <tr r="P3591" s="3"/>
      </tp>
      <tp t="s">
        <v/>
        <stp/>
        <stp>P</stp>
        <stp>0</stp>
        <stp>IR</stp>
        <stp>BONDAVG71975</stp>
        <stp>채권그룹</stp>
        <stp/>
        <stp/>
        <tr r="P3592" s="3"/>
      </tp>
      <tp t="s">
        <v/>
        <stp/>
        <stp>P</stp>
        <stp>0</stp>
        <stp>IR</stp>
        <stp>BONDAVG71976</stp>
        <stp>채권그룹</stp>
        <stp/>
        <stp/>
        <tr r="P3593" s="3"/>
      </tp>
      <tp t="s">
        <v/>
        <stp/>
        <stp>P</stp>
        <stp>0</stp>
        <stp>IR</stp>
        <stp>BONDAVG71977</stp>
        <stp>채권그룹</stp>
        <stp/>
        <stp/>
        <tr r="P3594" s="3"/>
      </tp>
      <tp t="s">
        <v/>
        <stp/>
        <stp>P</stp>
        <stp>0</stp>
        <stp>IR</stp>
        <stp>BONDAVG71970</stp>
        <stp>채권그룹</stp>
        <stp/>
        <stp/>
        <tr r="P3587" s="3"/>
      </tp>
      <tp t="s">
        <v/>
        <stp/>
        <stp>P</stp>
        <stp>0</stp>
        <stp>IR</stp>
        <stp>BONDAVG71971</stp>
        <stp>채권그룹</stp>
        <stp/>
        <stp/>
        <tr r="P3588" s="3"/>
      </tp>
      <tp t="s">
        <v/>
        <stp/>
        <stp>P</stp>
        <stp>0</stp>
        <stp>IR</stp>
        <stp>BONDAVG71972</stp>
        <stp>채권그룹</stp>
        <stp/>
        <stp/>
        <tr r="P3589" s="3"/>
      </tp>
      <tp t="s">
        <v>공모/무보증A+</v>
        <stp/>
        <stp>P</stp>
        <stp>0</stp>
        <stp>IR</stp>
        <stp>BONDAVG41970</stp>
        <stp>채권그룹</stp>
        <stp/>
        <stp/>
        <tr r="F294" s="1"/>
        <tr r="P456" s="3"/>
      </tp>
      <tp t="s">
        <v/>
        <stp/>
        <stp>P</stp>
        <stp>0</stp>
        <stp>IR</stp>
        <stp>BONDAVG71973</stp>
        <stp>채권그룹</stp>
        <stp/>
        <stp/>
        <tr r="P3590" s="3"/>
      </tp>
      <tp t="s">
        <v/>
        <stp/>
        <stp>P</stp>
        <stp>0</stp>
        <stp>IR</stp>
        <stp>BONDAVG71969</stp>
        <stp>채권그룹</stp>
        <stp/>
        <stp/>
        <tr r="P3586" s="3"/>
      </tp>
      <tp t="s">
        <v/>
        <stp/>
        <stp>P</stp>
        <stp>0</stp>
        <stp>IR</stp>
        <stp>BONDAVG41968</stp>
        <stp>채권그룹</stp>
        <stp/>
        <stp/>
        <tr r="P455" s="3"/>
      </tp>
      <tp t="s">
        <v/>
        <stp/>
        <stp>P</stp>
        <stp>0</stp>
        <stp>IR</stp>
        <stp>BONDAVG41967</stp>
        <stp>채권그룹</stp>
        <stp/>
        <stp/>
        <tr r="P454" s="3"/>
      </tp>
      <tp t="s">
        <v/>
        <stp/>
        <stp>P</stp>
        <stp>0</stp>
        <stp>IR</stp>
        <stp>BONDAVG71965</stp>
        <stp>채권그룹</stp>
        <stp/>
        <stp/>
        <tr r="P3585" s="3"/>
      </tp>
      <tp t="s">
        <v/>
        <stp/>
        <stp>P</stp>
        <stp>0</stp>
        <stp>IR</stp>
        <stp>BONDAVGX1958</stp>
        <stp>채권그룹</stp>
        <stp/>
        <stp/>
        <tr r="P6555" s="3"/>
      </tp>
      <tp t="s">
        <v>공모/무보증AA0</v>
        <stp/>
        <stp>P</stp>
        <stp>0</stp>
        <stp>IR</stp>
        <stp>BONDAVG11959</stp>
        <stp>채권그룹</stp>
        <stp/>
        <stp/>
        <tr r="F232" s="1"/>
        <tr r="P301" s="3"/>
      </tp>
      <tp t="s">
        <v/>
        <stp/>
        <stp>P</stp>
        <stp>0</stp>
        <stp>IR</stp>
        <stp>BONDAVG71957</stp>
        <stp>채권그룹</stp>
        <stp/>
        <stp/>
        <tr r="P3584" s="3"/>
      </tp>
      <tp t="s">
        <v/>
        <stp/>
        <stp>P</stp>
        <stp>0</stp>
        <stp>IR</stp>
        <stp>BONDAVG01957</stp>
        <stp>채권그룹</stp>
        <stp/>
        <stp/>
        <tr r="P148" s="3"/>
      </tp>
      <tp t="s">
        <v/>
        <stp/>
        <stp>P</stp>
        <stp>0</stp>
        <stp>IR</stp>
        <stp>BONDAVG71951</stp>
        <stp>채권그룹</stp>
        <stp/>
        <stp/>
        <tr r="P3582" s="3"/>
      </tp>
      <tp t="s">
        <v/>
        <stp/>
        <stp>P</stp>
        <stp>0</stp>
        <stp>IR</stp>
        <stp>BONDAVG71952</stp>
        <stp>채권그룹</stp>
        <stp/>
        <stp/>
        <tr r="P3583" s="3"/>
      </tp>
      <tp t="s">
        <v/>
        <stp/>
        <stp>P</stp>
        <stp>0</stp>
        <stp>IR</stp>
        <stp>BONDAVG71948</stp>
        <stp>채권그룹</stp>
        <stp/>
        <stp/>
        <tr r="P3581" s="3"/>
      </tp>
      <tp t="s">
        <v/>
        <stp/>
        <stp>P</stp>
        <stp>0</stp>
        <stp>IR</stp>
        <stp>BONDAVG71944</stp>
        <stp>채권그룹</stp>
        <stp/>
        <stp/>
        <tr r="P3578" s="3"/>
      </tp>
      <tp t="s">
        <v/>
        <stp/>
        <stp>P</stp>
        <stp>0</stp>
        <stp>IR</stp>
        <stp>BONDAVG71945</stp>
        <stp>채권그룹</stp>
        <stp/>
        <stp/>
        <tr r="P3579" s="3"/>
      </tp>
      <tp t="s">
        <v/>
        <stp/>
        <stp>P</stp>
        <stp>0</stp>
        <stp>IR</stp>
        <stp>BONDAVG71947</stp>
        <stp>채권그룹</stp>
        <stp/>
        <stp/>
        <tr r="P3580" s="3"/>
      </tp>
      <tp t="s">
        <v/>
        <stp/>
        <stp>P</stp>
        <stp>0</stp>
        <stp>IR</stp>
        <stp>BONDAVG71943</stp>
        <stp>채권그룹</stp>
        <stp/>
        <stp/>
        <tr r="P3577" s="3"/>
      </tp>
      <tp t="s">
        <v/>
        <stp/>
        <stp>P</stp>
        <stp>0</stp>
        <stp>IR</stp>
        <stp>BONDAVG71998</stp>
        <stp>채권그룹</stp>
        <stp/>
        <stp/>
        <tr r="P3612" s="3"/>
      </tp>
      <tp t="s">
        <v/>
        <stp/>
        <stp>P</stp>
        <stp>0</stp>
        <stp>IR</stp>
        <stp>BONDAVG71999</stp>
        <stp>채권그룹</stp>
        <stp/>
        <stp/>
        <tr r="P3613" s="3"/>
      </tp>
      <tp t="s">
        <v/>
        <stp/>
        <stp>P</stp>
        <stp>0</stp>
        <stp>IR</stp>
        <stp>BONDAVG71994</stp>
        <stp>채권그룹</stp>
        <stp/>
        <stp/>
        <tr r="P3608" s="3"/>
      </tp>
      <tp t="s">
        <v/>
        <stp/>
        <stp>P</stp>
        <stp>0</stp>
        <stp>IR</stp>
        <stp>BONDAVG71995</stp>
        <stp>채권그룹</stp>
        <stp/>
        <stp/>
        <tr r="P3609" s="3"/>
      </tp>
      <tp t="s">
        <v/>
        <stp/>
        <stp>P</stp>
        <stp>0</stp>
        <stp>IR</stp>
        <stp>BONDAVG01991</stp>
        <stp>채권그룹</stp>
        <stp/>
        <stp/>
        <tr r="P4829" s="3"/>
      </tp>
      <tp t="s">
        <v/>
        <stp/>
        <stp>P</stp>
        <stp>0</stp>
        <stp>IR</stp>
        <stp>BONDAVG71996</stp>
        <stp>채권그룹</stp>
        <stp/>
        <stp/>
        <tr r="P3610" s="3"/>
      </tp>
      <tp t="s">
        <v/>
        <stp/>
        <stp>P</stp>
        <stp>0</stp>
        <stp>IR</stp>
        <stp>BONDAVG71997</stp>
        <stp>채권그룹</stp>
        <stp/>
        <stp/>
        <tr r="P3611" s="3"/>
      </tp>
      <tp t="s">
        <v/>
        <stp/>
        <stp>P</stp>
        <stp>0</stp>
        <stp>IR</stp>
        <stp>BONDAVG71990</stp>
        <stp>채권그룹</stp>
        <stp/>
        <stp/>
        <tr r="P3604" s="3"/>
      </tp>
      <tp t="s">
        <v/>
        <stp/>
        <stp>P</stp>
        <stp>0</stp>
        <stp>IR</stp>
        <stp>BONDAVG71991</stp>
        <stp>채권그룹</stp>
        <stp/>
        <stp/>
        <tr r="P3605" s="3"/>
      </tp>
      <tp t="s">
        <v/>
        <stp/>
        <stp>P</stp>
        <stp>0</stp>
        <stp>IR</stp>
        <stp>BONDAVG71992</stp>
        <stp>채권그룹</stp>
        <stp/>
        <stp/>
        <tr r="P3606" s="3"/>
      </tp>
      <tp t="s">
        <v/>
        <stp/>
        <stp>P</stp>
        <stp>0</stp>
        <stp>IR</stp>
        <stp>BONDAVG71993</stp>
        <stp>채권그룹</stp>
        <stp/>
        <stp/>
        <tr r="P3607" s="3"/>
      </tp>
      <tp t="s">
        <v/>
        <stp/>
        <stp>P</stp>
        <stp>0</stp>
        <stp>IR</stp>
        <stp>BONDAVGA1988</stp>
        <stp>채권그룹</stp>
        <stp/>
        <stp/>
        <tr r="P4588" s="3"/>
      </tp>
      <tp t="s">
        <v/>
        <stp/>
        <stp>P</stp>
        <stp>0</stp>
        <stp>IR</stp>
        <stp>BONDAVG71988</stp>
        <stp>채권그룹</stp>
        <stp/>
        <stp/>
        <tr r="P3602" s="3"/>
      </tp>
      <tp t="s">
        <v/>
        <stp/>
        <stp>P</stp>
        <stp>0</stp>
        <stp>IR</stp>
        <stp>BONDAVG61988</stp>
        <stp>채권그룹</stp>
        <stp/>
        <stp/>
        <tr r="P1138" s="3"/>
      </tp>
      <tp t="s">
        <v/>
        <stp/>
        <stp>P</stp>
        <stp>0</stp>
        <stp>IR</stp>
        <stp>BONDAVG71989</stp>
        <stp>채권그룹</stp>
        <stp/>
        <stp/>
        <tr r="P3603" s="3"/>
      </tp>
      <tp t="s">
        <v/>
        <stp/>
        <stp>P</stp>
        <stp>0</stp>
        <stp>IR</stp>
        <stp>BONDAVG51986</stp>
        <stp>채권그룹</stp>
        <stp/>
        <stp/>
        <tr r="P690" s="3"/>
      </tp>
      <tp t="s">
        <v/>
        <stp/>
        <stp>P</stp>
        <stp>0</stp>
        <stp>IR</stp>
        <stp>BONDAVG71984</stp>
        <stp>채권그룹</stp>
        <stp/>
        <stp/>
        <tr r="P3598" s="3"/>
      </tp>
      <tp t="s">
        <v/>
        <stp/>
        <stp>P</stp>
        <stp>0</stp>
        <stp>IR</stp>
        <stp>BONDAVG71985</stp>
        <stp>채권그룹</stp>
        <stp/>
        <stp/>
        <tr r="P3599" s="3"/>
      </tp>
      <tp t="s">
        <v/>
        <stp/>
        <stp>P</stp>
        <stp>0</stp>
        <stp>IR</stp>
        <stp>BONDAVG51984</stp>
        <stp>채권그룹</stp>
        <stp/>
        <stp/>
        <tr r="P688" s="3"/>
      </tp>
      <tp t="s">
        <v/>
        <stp/>
        <stp>P</stp>
        <stp>0</stp>
        <stp>IR</stp>
        <stp>BONDAVG71986</stp>
        <stp>채권그룹</stp>
        <stp/>
        <stp/>
        <tr r="P3600" s="3"/>
      </tp>
      <tp t="s">
        <v>기타금융채AA-</v>
        <stp/>
        <stp>P</stp>
        <stp>0</stp>
        <stp>IR</stp>
        <stp>BONDAVG01980</stp>
        <stp>채권그룹</stp>
        <stp/>
        <stp/>
        <tr r="F107" s="1"/>
        <tr r="P149" s="3"/>
      </tp>
      <tp t="s">
        <v/>
        <stp/>
        <stp>P</stp>
        <stp>0</stp>
        <stp>IR</stp>
        <stp>BONDAVG51985</stp>
        <stp>채권그룹</stp>
        <stp/>
        <stp/>
        <tr r="P689" s="3"/>
      </tp>
      <tp t="s">
        <v/>
        <stp/>
        <stp>P</stp>
        <stp>0</stp>
        <stp>IR</stp>
        <stp>BONDAVG71987</stp>
        <stp>채권그룹</stp>
        <stp/>
        <stp/>
        <tr r="P3601" s="3"/>
      </tp>
      <tp t="s">
        <v/>
        <stp/>
        <stp>P</stp>
        <stp>0</stp>
        <stp>IR</stp>
        <stp>BONDAVG71980</stp>
        <stp>채권그룹</stp>
        <stp/>
        <stp/>
        <tr r="P3595" s="3"/>
      </tp>
      <tp t="s">
        <v>기타금융채AA-</v>
        <stp/>
        <stp>P</stp>
        <stp>0</stp>
        <stp>IR</stp>
        <stp>BONDAVG11987</stp>
        <stp>채권그룹</stp>
        <stp/>
        <stp/>
        <tr r="F233" s="1"/>
        <tr r="P302" s="3"/>
      </tp>
      <tp t="s">
        <v/>
        <stp/>
        <stp>P</stp>
        <stp>0</stp>
        <stp>IR</stp>
        <stp>BONDAVG51983</stp>
        <stp>채권그룹</stp>
        <stp/>
        <stp/>
        <tr r="P687" s="3"/>
      </tp>
      <tp t="s">
        <v/>
        <stp/>
        <stp>P</stp>
        <stp>0</stp>
        <stp>IR</stp>
        <stp>BONDAVG71981</stp>
        <stp>채권그룹</stp>
        <stp/>
        <stp/>
        <tr r="P3596" s="3"/>
      </tp>
      <tp t="s">
        <v/>
        <stp/>
        <stp>P</stp>
        <stp>0</stp>
        <stp>IR</stp>
        <stp>BONDAVG71983</stp>
        <stp>채권그룹</stp>
        <stp/>
        <stp/>
        <tr r="P3597" s="3"/>
      </tp>
      <tp t="s">
        <v/>
        <stp/>
        <stp>P</stp>
        <stp>0</stp>
        <stp>IR</stp>
        <stp>BONDAVG71838</stp>
        <stp>채권그룹</stp>
        <stp/>
        <stp/>
        <tr r="P3496" s="3"/>
      </tp>
      <tp t="s">
        <v/>
        <stp/>
        <stp>P</stp>
        <stp>0</stp>
        <stp>IR</stp>
        <stp>BONDAVG71839</stp>
        <stp>채권그룹</stp>
        <stp/>
        <stp/>
        <tr r="P3497" s="3"/>
      </tp>
      <tp t="s">
        <v/>
        <stp/>
        <stp>P</stp>
        <stp>0</stp>
        <stp>IR</stp>
        <stp>BONDAVG71834</stp>
        <stp>채권그룹</stp>
        <stp/>
        <stp/>
        <tr r="P3492" s="3"/>
      </tp>
      <tp t="s">
        <v/>
        <stp/>
        <stp>P</stp>
        <stp>0</stp>
        <stp>IR</stp>
        <stp>BONDAVG71835</stp>
        <stp>채권그룹</stp>
        <stp/>
        <stp/>
        <tr r="P3493" s="3"/>
      </tp>
      <tp t="s">
        <v/>
        <stp/>
        <stp>P</stp>
        <stp>0</stp>
        <stp>IR</stp>
        <stp>BONDAVG71836</stp>
        <stp>채권그룹</stp>
        <stp/>
        <stp/>
        <tr r="P3494" s="3"/>
      </tp>
      <tp t="s">
        <v/>
        <stp/>
        <stp>P</stp>
        <stp>0</stp>
        <stp>IR</stp>
        <stp>BONDAVG71837</stp>
        <stp>채권그룹</stp>
        <stp/>
        <stp/>
        <tr r="P3495" s="3"/>
      </tp>
      <tp t="s">
        <v/>
        <stp/>
        <stp>P</stp>
        <stp>0</stp>
        <stp>IR</stp>
        <stp>BONDAVG71830</stp>
        <stp>채권그룹</stp>
        <stp/>
        <stp/>
        <tr r="P3488" s="3"/>
      </tp>
      <tp t="s">
        <v/>
        <stp/>
        <stp>P</stp>
        <stp>0</stp>
        <stp>IR</stp>
        <stp>BONDAVG71831</stp>
        <stp>채권그룹</stp>
        <stp/>
        <stp/>
        <tr r="P3489" s="3"/>
      </tp>
      <tp t="s">
        <v/>
        <stp/>
        <stp>P</stp>
        <stp>0</stp>
        <stp>IR</stp>
        <stp>BONDAVG71832</stp>
        <stp>채권그룹</stp>
        <stp/>
        <stp/>
        <tr r="P3490" s="3"/>
      </tp>
      <tp t="s">
        <v/>
        <stp/>
        <stp>P</stp>
        <stp>0</stp>
        <stp>IR</stp>
        <stp>BONDAVG71833</stp>
        <stp>채권그룹</stp>
        <stp/>
        <stp/>
        <tr r="P3491" s="3"/>
      </tp>
      <tp t="s">
        <v/>
        <stp/>
        <stp>P</stp>
        <stp>0</stp>
        <stp>IR</stp>
        <stp>BONDAVG01829</stp>
        <stp>채권그룹</stp>
        <stp/>
        <stp/>
        <tr r="P6654" s="3"/>
      </tp>
      <tp t="s">
        <v/>
        <stp/>
        <stp>P</stp>
        <stp>0</stp>
        <stp>IR</stp>
        <stp>BONDAVG71828</stp>
        <stp>채권그룹</stp>
        <stp/>
        <stp/>
        <tr r="P3486" s="3"/>
      </tp>
      <tp t="s">
        <v/>
        <stp/>
        <stp>P</stp>
        <stp>0</stp>
        <stp>IR</stp>
        <stp>BONDAVG71829</stp>
        <stp>채권그룹</stp>
        <stp/>
        <stp/>
        <tr r="P3487" s="3"/>
      </tp>
      <tp t="s">
        <v/>
        <stp/>
        <stp>P</stp>
        <stp>0</stp>
        <stp>IR</stp>
        <stp>BONDAVG71824</stp>
        <stp>채권그룹</stp>
        <stp/>
        <stp/>
        <tr r="P3482" s="3"/>
      </tp>
      <tp t="s">
        <v/>
        <stp/>
        <stp>P</stp>
        <stp>0</stp>
        <stp>IR</stp>
        <stp>BONDAVG71825</stp>
        <stp>채권그룹</stp>
        <stp/>
        <stp/>
        <tr r="P3483" s="3"/>
      </tp>
      <tp t="s">
        <v/>
        <stp/>
        <stp>P</stp>
        <stp>0</stp>
        <stp>IR</stp>
        <stp>BONDAVG71826</stp>
        <stp>채권그룹</stp>
        <stp/>
        <stp/>
        <tr r="P3484" s="3"/>
      </tp>
      <tp t="s">
        <v/>
        <stp/>
        <stp>P</stp>
        <stp>0</stp>
        <stp>IR</stp>
        <stp>BONDAVG71827</stp>
        <stp>채권그룹</stp>
        <stp/>
        <stp/>
        <tr r="P3485" s="3"/>
      </tp>
      <tp t="s">
        <v/>
        <stp/>
        <stp>P</stp>
        <stp>0</stp>
        <stp>IR</stp>
        <stp>BONDAVG61820</stp>
        <stp>채권그룹</stp>
        <stp/>
        <stp/>
        <tr r="P1130" s="3"/>
      </tp>
      <tp t="s">
        <v/>
        <stp/>
        <stp>P</stp>
        <stp>0</stp>
        <stp>IR</stp>
        <stp>BONDAVG71823</stp>
        <stp>채권그룹</stp>
        <stp/>
        <stp/>
        <tr r="P3481" s="3"/>
      </tp>
      <tp t="s">
        <v/>
        <stp/>
        <stp>P</stp>
        <stp>0</stp>
        <stp>IR</stp>
        <stp>BONDAVG71819</stp>
        <stp>채권그룹</stp>
        <stp/>
        <stp/>
        <tr r="P3480" s="3"/>
      </tp>
      <tp t="s">
        <v/>
        <stp/>
        <stp>P</stp>
        <stp>0</stp>
        <stp>IR</stp>
        <stp>BONDAVG71814</stp>
        <stp>채권그룹</stp>
        <stp/>
        <stp/>
        <tr r="P3476" s="3"/>
      </tp>
      <tp t="s">
        <v/>
        <stp/>
        <stp>P</stp>
        <stp>0</stp>
        <stp>IR</stp>
        <stp>BONDAVG71815</stp>
        <stp>채권그룹</stp>
        <stp/>
        <stp/>
        <tr r="P3477" s="3"/>
      </tp>
      <tp t="s">
        <v/>
        <stp/>
        <stp>P</stp>
        <stp>0</stp>
        <stp>IR</stp>
        <stp>BONDAVG71816</stp>
        <stp>채권그룹</stp>
        <stp/>
        <stp/>
        <tr r="P3478" s="3"/>
      </tp>
      <tp t="s">
        <v/>
        <stp/>
        <stp>P</stp>
        <stp>0</stp>
        <stp>IR</stp>
        <stp>BONDAVG71817</stp>
        <stp>채권그룹</stp>
        <stp/>
        <stp/>
        <tr r="P3479" s="3"/>
      </tp>
      <tp t="s">
        <v/>
        <stp/>
        <stp>P</stp>
        <stp>0</stp>
        <stp>IR</stp>
        <stp>BONDAVG71810</stp>
        <stp>채권그룹</stp>
        <stp/>
        <stp/>
        <tr r="P3474" s="3"/>
      </tp>
      <tp t="s">
        <v/>
        <stp/>
        <stp>P</stp>
        <stp>0</stp>
        <stp>IR</stp>
        <stp>BONDAVG71813</stp>
        <stp>채권그룹</stp>
        <stp/>
        <stp/>
        <tr r="P3475" s="3"/>
      </tp>
      <tp t="s">
        <v/>
        <stp/>
        <stp>P</stp>
        <stp>0</stp>
        <stp>IR</stp>
        <stp>BONDAVGA1802</stp>
        <stp>채권그룹</stp>
        <stp/>
        <stp/>
        <tr r="P4586" s="3"/>
      </tp>
      <tp t="s">
        <v/>
        <stp/>
        <stp>P</stp>
        <stp>0</stp>
        <stp>IR</stp>
        <stp>BONDAVG71808</stp>
        <stp>채권그룹</stp>
        <stp/>
        <stp/>
        <tr r="P3472" s="3"/>
      </tp>
      <tp t="s">
        <v/>
        <stp/>
        <stp>P</stp>
        <stp>0</stp>
        <stp>IR</stp>
        <stp>BONDAVG71809</stp>
        <stp>채권그룹</stp>
        <stp/>
        <stp/>
        <tr r="P3473" s="3"/>
      </tp>
      <tp t="s">
        <v>공사/공단채AAA</v>
        <stp/>
        <stp>P</stp>
        <stp>0</stp>
        <stp>IR</stp>
        <stp>BONDAVG11802</stp>
        <stp>채권그룹</stp>
        <stp/>
        <stp/>
        <tr r="F229" s="1"/>
        <tr r="P298" s="3"/>
      </tp>
      <tp t="s">
        <v/>
        <stp/>
        <stp>P</stp>
        <stp>0</stp>
        <stp>IR</stp>
        <stp>BONDAVG71804</stp>
        <stp>채권그룹</stp>
        <stp/>
        <stp/>
        <tr r="P3468" s="3"/>
      </tp>
      <tp t="s">
        <v/>
        <stp/>
        <stp>P</stp>
        <stp>0</stp>
        <stp>IR</stp>
        <stp>BONDAVG71805</stp>
        <stp>채권그룹</stp>
        <stp/>
        <stp/>
        <tr r="P3469" s="3"/>
      </tp>
      <tp t="s">
        <v/>
        <stp/>
        <stp>P</stp>
        <stp>0</stp>
        <stp>IR</stp>
        <stp>BONDAVG71806</stp>
        <stp>채권그룹</stp>
        <stp/>
        <stp/>
        <tr r="P3470" s="3"/>
      </tp>
      <tp t="s">
        <v/>
        <stp/>
        <stp>P</stp>
        <stp>0</stp>
        <stp>IR</stp>
        <stp>BONDAVG01800</stp>
        <stp>채권그룹</stp>
        <stp/>
        <stp/>
        <tr r="P141" s="3"/>
      </tp>
      <tp t="s">
        <v/>
        <stp/>
        <stp>P</stp>
        <stp>0</stp>
        <stp>IR</stp>
        <stp>BONDAVG71807</stp>
        <stp>채권그룹</stp>
        <stp/>
        <stp/>
        <tr r="P3471" s="3"/>
      </tp>
      <tp t="s">
        <v/>
        <stp/>
        <stp>P</stp>
        <stp>0</stp>
        <stp>IR</stp>
        <stp>BONDAVG71800</stp>
        <stp>채권그룹</stp>
        <stp/>
        <stp/>
        <tr r="P3464" s="3"/>
      </tp>
      <tp t="s">
        <v/>
        <stp/>
        <stp>P</stp>
        <stp>0</stp>
        <stp>IR</stp>
        <stp>BONDAVG71801</stp>
        <stp>채권그룹</stp>
        <stp/>
        <stp/>
        <tr r="P3465" s="3"/>
      </tp>
      <tp t="s">
        <v/>
        <stp/>
        <stp>P</stp>
        <stp>0</stp>
        <stp>IR</stp>
        <stp>BONDAVG71802</stp>
        <stp>채권그룹</stp>
        <stp/>
        <stp/>
        <tr r="P3466" s="3"/>
      </tp>
      <tp t="s">
        <v/>
        <stp/>
        <stp>P</stp>
        <stp>0</stp>
        <stp>IR</stp>
        <stp>BONDAVG71803</stp>
        <stp>채권그룹</stp>
        <stp/>
        <stp/>
        <tr r="P3467" s="3"/>
      </tp>
      <tp t="s">
        <v/>
        <stp/>
        <stp>P</stp>
        <stp>0</stp>
        <stp>IR</stp>
        <stp>BONDAVG71878</stp>
        <stp>채권그룹</stp>
        <stp/>
        <stp/>
        <tr r="P3535" s="3"/>
      </tp>
      <tp t="s">
        <v/>
        <stp/>
        <stp>P</stp>
        <stp>0</stp>
        <stp>IR</stp>
        <stp>BONDAVG71879</stp>
        <stp>채권그룹</stp>
        <stp/>
        <stp/>
        <tr r="P3536" s="3"/>
      </tp>
      <tp t="s">
        <v/>
        <stp/>
        <stp>P</stp>
        <stp>0</stp>
        <stp>IR</stp>
        <stp>BONDAVG71874</stp>
        <stp>채권그룹</stp>
        <stp/>
        <stp/>
        <tr r="P3531" s="3"/>
      </tp>
      <tp t="s">
        <v/>
        <stp/>
        <stp>P</stp>
        <stp>0</stp>
        <stp>IR</stp>
        <stp>BONDAVG71875</stp>
        <stp>채권그룹</stp>
        <stp/>
        <stp/>
        <tr r="P3532" s="3"/>
      </tp>
      <tp t="s">
        <v/>
        <stp/>
        <stp>P</stp>
        <stp>0</stp>
        <stp>IR</stp>
        <stp>BONDAVG71876</stp>
        <stp>채권그룹</stp>
        <stp/>
        <stp/>
        <tr r="P3533" s="3"/>
      </tp>
      <tp t="s">
        <v/>
        <stp/>
        <stp>P</stp>
        <stp>0</stp>
        <stp>IR</stp>
        <stp>BONDAVG71877</stp>
        <stp>채권그룹</stp>
        <stp/>
        <stp/>
        <tr r="P3534" s="3"/>
      </tp>
      <tp t="s">
        <v/>
        <stp/>
        <stp>P</stp>
        <stp>0</stp>
        <stp>IR</stp>
        <stp>BONDAVG71870</stp>
        <stp>채권그룹</stp>
        <stp/>
        <stp/>
        <tr r="P3527" s="3"/>
      </tp>
      <tp t="s">
        <v/>
        <stp/>
        <stp>P</stp>
        <stp>0</stp>
        <stp>IR</stp>
        <stp>BONDAVG71871</stp>
        <stp>채권그룹</stp>
        <stp/>
        <stp/>
        <tr r="P3528" s="3"/>
      </tp>
      <tp t="s">
        <v/>
        <stp/>
        <stp>P</stp>
        <stp>0</stp>
        <stp>IR</stp>
        <stp>BONDAVG71872</stp>
        <stp>채권그룹</stp>
        <stp/>
        <stp/>
        <tr r="P3529" s="3"/>
      </tp>
      <tp t="s">
        <v/>
        <stp/>
        <stp>P</stp>
        <stp>0</stp>
        <stp>IR</stp>
        <stp>BONDAVG71873</stp>
        <stp>채권그룹</stp>
        <stp/>
        <stp/>
        <tr r="P3530" s="3"/>
      </tp>
      <tp t="s">
        <v/>
        <stp/>
        <stp>P</stp>
        <stp>0</stp>
        <stp>IR</stp>
        <stp>BONDAVGA1865</stp>
        <stp>채권그룹</stp>
        <stp/>
        <stp/>
        <tr r="P4587" s="3"/>
      </tp>
      <tp t="s">
        <v/>
        <stp/>
        <stp>P</stp>
        <stp>0</stp>
        <stp>IR</stp>
        <stp>BONDAVG71868</stp>
        <stp>채권그룹</stp>
        <stp/>
        <stp/>
        <tr r="P3525" s="3"/>
      </tp>
      <tp t="s">
        <v/>
        <stp/>
        <stp>P</stp>
        <stp>0</stp>
        <stp>IR</stp>
        <stp>BONDAVG71869</stp>
        <stp>채권그룹</stp>
        <stp/>
        <stp/>
        <tr r="P3526" s="3"/>
      </tp>
      <tp t="s">
        <v/>
        <stp/>
        <stp>P</stp>
        <stp>0</stp>
        <stp>IR</stp>
        <stp>BONDAVG71864</stp>
        <stp>채권그룹</stp>
        <stp/>
        <stp/>
        <tr r="P3521" s="3"/>
      </tp>
      <tp t="s">
        <v/>
        <stp/>
        <stp>P</stp>
        <stp>0</stp>
        <stp>IR</stp>
        <stp>BONDAVG71865</stp>
        <stp>채권그룹</stp>
        <stp/>
        <stp/>
        <tr r="P3522" s="3"/>
      </tp>
      <tp t="s">
        <v/>
        <stp/>
        <stp>P</stp>
        <stp>0</stp>
        <stp>IR</stp>
        <stp>BONDAVG71866</stp>
        <stp>채권그룹</stp>
        <stp/>
        <stp/>
        <tr r="P3523" s="3"/>
      </tp>
      <tp t="s">
        <v xml:space="preserve"> </v>
        <stp/>
        <stp>P</stp>
        <stp>0</stp>
        <stp>IR</stp>
        <stp>BONDAVG01860</stp>
        <stp>채권그룹</stp>
        <stp/>
        <stp/>
        <tr r="P4825" s="3"/>
      </tp>
      <tp t="s">
        <v/>
        <stp/>
        <stp>P</stp>
        <stp>0</stp>
        <stp>IR</stp>
        <stp>BONDAVG71867</stp>
        <stp>채권그룹</stp>
        <stp/>
        <stp/>
        <tr r="P3524" s="3"/>
      </tp>
      <tp t="s">
        <v>공모/무보증AA-</v>
        <stp/>
        <stp>P</stp>
        <stp>0</stp>
        <stp>IR</stp>
        <stp>BONDAVG01867</stp>
        <stp>채권그룹</stp>
        <stp/>
        <stp/>
        <tr r="F105" s="1"/>
        <tr r="P143" s="3"/>
      </tp>
      <tp t="s">
        <v/>
        <stp/>
        <stp>P</stp>
        <stp>0</stp>
        <stp>IR</stp>
        <stp>BONDAVG71860</stp>
        <stp>채권그룹</stp>
        <stp/>
        <stp/>
        <tr r="P3518" s="3"/>
      </tp>
      <tp t="s">
        <v/>
        <stp/>
        <stp>P</stp>
        <stp>0</stp>
        <stp>IR</stp>
        <stp>BONDAVG71861</stp>
        <stp>채권그룹</stp>
        <stp/>
        <stp/>
        <tr r="P3519" s="3"/>
      </tp>
      <tp t="s">
        <v/>
        <stp/>
        <stp>P</stp>
        <stp>0</stp>
        <stp>IR</stp>
        <stp>BONDAVG71862</stp>
        <stp>채권그룹</stp>
        <stp/>
        <stp/>
        <tr r="P3520" s="3"/>
      </tp>
      <tp t="s">
        <v/>
        <stp/>
        <stp>P</stp>
        <stp>0</stp>
        <stp>IR</stp>
        <stp>BONDAVG71858</stp>
        <stp>채권그룹</stp>
        <stp/>
        <stp/>
        <tr r="P3516" s="3"/>
      </tp>
      <tp t="s">
        <v/>
        <stp/>
        <stp>P</stp>
        <stp>0</stp>
        <stp>IR</stp>
        <stp>BONDAVG71859</stp>
        <stp>채권그룹</stp>
        <stp/>
        <stp/>
        <tr r="P3517" s="3"/>
      </tp>
      <tp t="s">
        <v/>
        <stp/>
        <stp>P</stp>
        <stp>0</stp>
        <stp>IR</stp>
        <stp>BONDAVG71854</stp>
        <stp>채권그룹</stp>
        <stp/>
        <stp/>
        <tr r="P3512" s="3"/>
      </tp>
      <tp t="s">
        <v/>
        <stp/>
        <stp>P</stp>
        <stp>0</stp>
        <stp>IR</stp>
        <stp>BONDAVG71855</stp>
        <stp>채권그룹</stp>
        <stp/>
        <stp/>
        <tr r="P3513" s="3"/>
      </tp>
      <tp t="s">
        <v/>
        <stp/>
        <stp>P</stp>
        <stp>0</stp>
        <stp>IR</stp>
        <stp>BONDAVG71856</stp>
        <stp>채권그룹</stp>
        <stp/>
        <stp/>
        <tr r="P3514" s="3"/>
      </tp>
      <tp t="s">
        <v/>
        <stp/>
        <stp>P</stp>
        <stp>0</stp>
        <stp>IR</stp>
        <stp>BONDAVG01850</stp>
        <stp>채권그룹</stp>
        <stp/>
        <stp/>
        <tr r="P142" s="3"/>
      </tp>
      <tp t="s">
        <v/>
        <stp/>
        <stp>P</stp>
        <stp>0</stp>
        <stp>IR</stp>
        <stp>BONDAVG71857</stp>
        <stp>채권그룹</stp>
        <stp/>
        <stp/>
        <tr r="P3515" s="3"/>
      </tp>
      <tp t="s">
        <v/>
        <stp/>
        <stp>P</stp>
        <stp>0</stp>
        <stp>IR</stp>
        <stp>BONDAVG71850</stp>
        <stp>채권그룹</stp>
        <stp/>
        <stp/>
        <tr r="P3508" s="3"/>
      </tp>
      <tp t="s">
        <v/>
        <stp/>
        <stp>P</stp>
        <stp>0</stp>
        <stp>IR</stp>
        <stp>BONDAVG71851</stp>
        <stp>채권그룹</stp>
        <stp/>
        <stp/>
        <tr r="P3509" s="3"/>
      </tp>
      <tp t="s">
        <v/>
        <stp/>
        <stp>P</stp>
        <stp>0</stp>
        <stp>IR</stp>
        <stp>BONDAVG71852</stp>
        <stp>채권그룹</stp>
        <stp/>
        <stp/>
        <tr r="P3510" s="3"/>
      </tp>
      <tp t="s">
        <v/>
        <stp/>
        <stp>P</stp>
        <stp>0</stp>
        <stp>IR</stp>
        <stp>BONDAVG71853</stp>
        <stp>채권그룹</stp>
        <stp/>
        <stp/>
        <tr r="P3511" s="3"/>
      </tp>
      <tp t="s">
        <v/>
        <stp/>
        <stp>P</stp>
        <stp>0</stp>
        <stp>IR</stp>
        <stp>BONDAVG71848</stp>
        <stp>채권그룹</stp>
        <stp/>
        <stp/>
        <tr r="P3506" s="3"/>
      </tp>
      <tp t="s">
        <v/>
        <stp/>
        <stp>P</stp>
        <stp>0</stp>
        <stp>IR</stp>
        <stp>BONDAVG71849</stp>
        <stp>채권그룹</stp>
        <stp/>
        <stp/>
        <tr r="P3507" s="3"/>
      </tp>
      <tp t="s">
        <v/>
        <stp/>
        <stp>P</stp>
        <stp>0</stp>
        <stp>IR</stp>
        <stp>BONDAVG71844</stp>
        <stp>채권그룹</stp>
        <stp/>
        <stp/>
        <tr r="P3502" s="3"/>
      </tp>
      <tp t="s">
        <v/>
        <stp/>
        <stp>P</stp>
        <stp>0</stp>
        <stp>IR</stp>
        <stp>BONDAVG71845</stp>
        <stp>채권그룹</stp>
        <stp/>
        <stp/>
        <tr r="P3503" s="3"/>
      </tp>
      <tp t="s">
        <v/>
        <stp/>
        <stp>P</stp>
        <stp>0</stp>
        <stp>IR</stp>
        <stp>BONDAVG71846</stp>
        <stp>채권그룹</stp>
        <stp/>
        <stp/>
        <tr r="P3504" s="3"/>
      </tp>
      <tp t="s">
        <v/>
        <stp/>
        <stp>P</stp>
        <stp>0</stp>
        <stp>IR</stp>
        <stp>BONDAVG71847</stp>
        <stp>채권그룹</stp>
        <stp/>
        <stp/>
        <tr r="P3505" s="3"/>
      </tp>
      <tp t="s">
        <v/>
        <stp/>
        <stp>P</stp>
        <stp>0</stp>
        <stp>IR</stp>
        <stp>BONDAVG71840</stp>
        <stp>채권그룹</stp>
        <stp/>
        <stp/>
        <tr r="P3498" s="3"/>
      </tp>
      <tp t="s">
        <v/>
        <stp/>
        <stp>P</stp>
        <stp>0</stp>
        <stp>IR</stp>
        <stp>BONDAVG71841</stp>
        <stp>채권그룹</stp>
        <stp/>
        <stp/>
        <tr r="P3499" s="3"/>
      </tp>
      <tp t="s">
        <v/>
        <stp/>
        <stp>P</stp>
        <stp>0</stp>
        <stp>IR</stp>
        <stp>BONDAVG71842</stp>
        <stp>채권그룹</stp>
        <stp/>
        <stp/>
        <tr r="P3500" s="3"/>
      </tp>
      <tp t="s">
        <v/>
        <stp/>
        <stp>P</stp>
        <stp>0</stp>
        <stp>IR</stp>
        <stp>BONDAVG71843</stp>
        <stp>채권그룹</stp>
        <stp/>
        <stp/>
        <tr r="P3501" s="3"/>
      </tp>
      <tp t="s">
        <v/>
        <stp/>
        <stp>P</stp>
        <stp>0</stp>
        <stp>IR</stp>
        <stp>BONDAVG71898</stp>
        <stp>채권그룹</stp>
        <stp/>
        <stp/>
        <tr r="P3553" s="3"/>
      </tp>
      <tp t="s">
        <v/>
        <stp/>
        <stp>P</stp>
        <stp>0</stp>
        <stp>IR</stp>
        <stp>BONDAVG71899</stp>
        <stp>채권그룹</stp>
        <stp/>
        <stp/>
        <tr r="P3554" s="3"/>
      </tp>
      <tp t="s">
        <v/>
        <stp/>
        <stp>P</stp>
        <stp>0</stp>
        <stp>IR</stp>
        <stp>BONDAVG71894</stp>
        <stp>채권그룹</stp>
        <stp/>
        <stp/>
        <tr r="P3551" s="3"/>
      </tp>
      <tp t="s">
        <v/>
        <stp/>
        <stp>P</stp>
        <stp>0</stp>
        <stp>IR</stp>
        <stp>BONDAVG71897</stp>
        <stp>채권그룹</stp>
        <stp/>
        <stp/>
        <tr r="P3552" s="3"/>
      </tp>
      <tp t="s">
        <v/>
        <stp/>
        <stp>P</stp>
        <stp>0</stp>
        <stp>IR</stp>
        <stp>BONDAVG71890</stp>
        <stp>채권그룹</stp>
        <stp/>
        <stp/>
        <tr r="P3547" s="3"/>
      </tp>
      <tp t="s">
        <v/>
        <stp/>
        <stp>P</stp>
        <stp>0</stp>
        <stp>IR</stp>
        <stp>BONDAVG71891</stp>
        <stp>채권그룹</stp>
        <stp/>
        <stp/>
        <tr r="P3548" s="3"/>
      </tp>
      <tp t="s">
        <v/>
        <stp/>
        <stp>P</stp>
        <stp>0</stp>
        <stp>IR</stp>
        <stp>BONDAVG71892</stp>
        <stp>채권그룹</stp>
        <stp/>
        <stp/>
        <tr r="P3549" s="3"/>
      </tp>
      <tp t="s">
        <v/>
        <stp/>
        <stp>P</stp>
        <stp>0</stp>
        <stp>IR</stp>
        <stp>BONDAVG71893</stp>
        <stp>채권그룹</stp>
        <stp/>
        <stp/>
        <tr r="P3550" s="3"/>
      </tp>
      <tp t="s">
        <v>공모/무보증AA-</v>
        <stp/>
        <stp>P</stp>
        <stp>0</stp>
        <stp>IR</stp>
        <stp>BONDAVG01888</stp>
        <stp>채권그룹</stp>
        <stp/>
        <stp/>
        <tr r="F106" s="1"/>
        <tr r="P144" s="3"/>
      </tp>
      <tp t="s">
        <v/>
        <stp/>
        <stp>P</stp>
        <stp>0</stp>
        <stp>IR</stp>
        <stp>BONDAVG71888</stp>
        <stp>채권그룹</stp>
        <stp/>
        <stp/>
        <tr r="P3545" s="3"/>
      </tp>
      <tp t="s">
        <v/>
        <stp/>
        <stp>P</stp>
        <stp>0</stp>
        <stp>IR</stp>
        <stp>BONDAVG71889</stp>
        <stp>채권그룹</stp>
        <stp/>
        <stp/>
        <tr r="P3546" s="3"/>
      </tp>
      <tp t="s">
        <v/>
        <stp/>
        <stp>P</stp>
        <stp>0</stp>
        <stp>IR</stp>
        <stp>BONDAVG61885</stp>
        <stp>채권그룹</stp>
        <stp/>
        <stp/>
        <tr r="P1134" s="3"/>
      </tp>
      <tp t="s">
        <v/>
        <stp/>
        <stp>P</stp>
        <stp>0</stp>
        <stp>IR</stp>
        <stp>BONDAVG71884</stp>
        <stp>채권그룹</stp>
        <stp/>
        <stp/>
        <tr r="P3541" s="3"/>
      </tp>
      <tp t="s">
        <v/>
        <stp/>
        <stp>P</stp>
        <stp>0</stp>
        <stp>IR</stp>
        <stp>BONDAVG61884</stp>
        <stp>채권그룹</stp>
        <stp/>
        <stp/>
        <tr r="P1133" s="3"/>
      </tp>
      <tp t="s">
        <v/>
        <stp/>
        <stp>P</stp>
        <stp>0</stp>
        <stp>IR</stp>
        <stp>BONDAVG71885</stp>
        <stp>채권그룹</stp>
        <stp/>
        <stp/>
        <tr r="P3542" s="3"/>
      </tp>
      <tp t="s">
        <v/>
        <stp/>
        <stp>P</stp>
        <stp>0</stp>
        <stp>IR</stp>
        <stp>BONDAVG71886</stp>
        <stp>채권그룹</stp>
        <stp/>
        <stp/>
        <tr r="P3543" s="3"/>
      </tp>
      <tp t="s">
        <v/>
        <stp/>
        <stp>P</stp>
        <stp>0</stp>
        <stp>IR</stp>
        <stp>BONDAVG71887</stp>
        <stp>채권그룹</stp>
        <stp/>
        <stp/>
        <tr r="P3544" s="3"/>
      </tp>
      <tp t="s">
        <v/>
        <stp/>
        <stp>P</stp>
        <stp>0</stp>
        <stp>IR</stp>
        <stp>BONDAVG71880</stp>
        <stp>채권그룹</stp>
        <stp/>
        <stp/>
        <tr r="P3537" s="3"/>
      </tp>
      <tp t="s">
        <v/>
        <stp/>
        <stp>P</stp>
        <stp>0</stp>
        <stp>IR</stp>
        <stp>BONDAVG71881</stp>
        <stp>채권그룹</stp>
        <stp/>
        <stp/>
        <tr r="P3538" s="3"/>
      </tp>
      <tp t="s">
        <v>기타금융채A0</v>
        <stp/>
        <stp>P</stp>
        <stp>0</stp>
        <stp>IR</stp>
        <stp>BONDAVG11884</stp>
        <stp>채권그룹</stp>
        <stp/>
        <stp/>
        <tr r="F230" s="1"/>
        <tr r="P299" s="3"/>
      </tp>
      <tp t="s">
        <v/>
        <stp/>
        <stp>P</stp>
        <stp>0</stp>
        <stp>IR</stp>
        <stp>BONDAVG61883</stp>
        <stp>채권그룹</stp>
        <stp/>
        <stp/>
        <tr r="P1132" s="3"/>
      </tp>
      <tp t="s">
        <v/>
        <stp/>
        <stp>P</stp>
        <stp>0</stp>
        <stp>IR</stp>
        <stp>BONDAVG71882</stp>
        <stp>채권그룹</stp>
        <stp/>
        <stp/>
        <tr r="P3539" s="3"/>
      </tp>
      <tp t="s">
        <v/>
        <stp/>
        <stp>P</stp>
        <stp>0</stp>
        <stp>IR</stp>
        <stp>BONDAVG61882</stp>
        <stp>채권그룹</stp>
        <stp/>
        <stp/>
        <tr r="P1131" s="3"/>
      </tp>
      <tp t="s">
        <v/>
        <stp/>
        <stp>P</stp>
        <stp>0</stp>
        <stp>IR</stp>
        <stp>BONDAVG71883</stp>
        <stp>채권그룹</stp>
        <stp/>
        <stp/>
        <tr r="P3540" s="3"/>
      </tp>
      <tp t="s">
        <v/>
        <stp/>
        <stp>P</stp>
        <stp>0</stp>
        <stp>IR</stp>
        <stp>BONDAVGX0134</stp>
        <stp>채권그룹</stp>
        <stp/>
        <stp/>
        <tr r="P6539" s="3"/>
      </tp>
      <tp t="s">
        <v/>
        <stp/>
        <stp>P</stp>
        <stp>0</stp>
        <stp>IR</stp>
        <stp>BONDAVG70138</stp>
        <stp>채권그룹</stp>
        <stp/>
        <stp/>
        <tr r="P2501" s="3"/>
      </tp>
      <tp t="s">
        <v/>
        <stp/>
        <stp>P</stp>
        <stp>0</stp>
        <stp>IR</stp>
        <stp>BONDAVG60138</stp>
        <stp>채권그룹</stp>
        <stp/>
        <stp/>
        <tr r="P1012" s="3"/>
      </tp>
      <tp t="s">
        <v/>
        <stp/>
        <stp>P</stp>
        <stp>0</stp>
        <stp>IR</stp>
        <stp>BONDAVG70134</stp>
        <stp>채권그룹</stp>
        <stp/>
        <stp/>
        <tr r="P2498" s="3"/>
      </tp>
      <tp t="s">
        <v/>
        <stp/>
        <stp>P</stp>
        <stp>0</stp>
        <stp>IR</stp>
        <stp>BONDAVG00132</stp>
        <stp>채권그룹</stp>
        <stp/>
        <stp/>
        <tr r="P23" s="3"/>
      </tp>
      <tp t="s">
        <v/>
        <stp/>
        <stp>P</stp>
        <stp>0</stp>
        <stp>IR</stp>
        <stp>BONDAVG70135</stp>
        <stp>채권그룹</stp>
        <stp/>
        <stp/>
        <tr r="P2499" s="3"/>
      </tp>
      <tp t="s">
        <v/>
        <stp/>
        <stp>P</stp>
        <stp>0</stp>
        <stp>IR</stp>
        <stp>BONDAVG60137</stp>
        <stp>채권그룹</stp>
        <stp/>
        <stp/>
        <tr r="P1011" s="3"/>
      </tp>
      <tp t="s">
        <v/>
        <stp/>
        <stp>P</stp>
        <stp>0</stp>
        <stp>IR</stp>
        <stp>BONDAVG70136</stp>
        <stp>채권그룹</stp>
        <stp/>
        <stp/>
        <tr r="P2500" s="3"/>
      </tp>
      <tp t="s">
        <v/>
        <stp/>
        <stp>P</stp>
        <stp>0</stp>
        <stp>IR</stp>
        <stp>BONDAVG70130</stp>
        <stp>채권그룹</stp>
        <stp/>
        <stp/>
        <tr r="P2495" s="3"/>
      </tp>
      <tp t="s">
        <v/>
        <stp/>
        <stp>P</stp>
        <stp>0</stp>
        <stp>IR</stp>
        <stp>BONDAVG70131</stp>
        <stp>채권그룹</stp>
        <stp/>
        <stp/>
        <tr r="P2496" s="3"/>
      </tp>
      <tp t="s">
        <v/>
        <stp/>
        <stp>P</stp>
        <stp>0</stp>
        <stp>IR</stp>
        <stp>BONDAVG70133</stp>
        <stp>채권그룹</stp>
        <stp/>
        <stp/>
        <tr r="P2497" s="3"/>
      </tp>
      <tp t="s">
        <v/>
        <stp/>
        <stp>P</stp>
        <stp>0</stp>
        <stp>IR</stp>
        <stp>BONDAVG00129</stp>
        <stp>채권그룹</stp>
        <stp/>
        <stp/>
        <tr r="P22" s="3"/>
      </tp>
      <tp t="s">
        <v/>
        <stp/>
        <stp>P</stp>
        <stp>0</stp>
        <stp>IR</stp>
        <stp>BONDAVG70128</stp>
        <stp>채권그룹</stp>
        <stp/>
        <stp/>
        <tr r="P2493" s="3"/>
      </tp>
      <tp t="s">
        <v/>
        <stp/>
        <stp>P</stp>
        <stp>0</stp>
        <stp>IR</stp>
        <stp>BONDAVG70129</stp>
        <stp>채권그룹</stp>
        <stp/>
        <stp/>
        <tr r="P2494" s="3"/>
      </tp>
      <tp t="s">
        <v xml:space="preserve"> </v>
        <stp/>
        <stp>P</stp>
        <stp>0</stp>
        <stp>IR</stp>
        <stp>BONDAVG00123</stp>
        <stp>채권그룹</stp>
        <stp/>
        <stp/>
        <tr r="P6597" s="3"/>
      </tp>
      <tp t="s">
        <v/>
        <stp/>
        <stp>P</stp>
        <stp>0</stp>
        <stp>IR</stp>
        <stp>BONDAVG70124</stp>
        <stp>채권그룹</stp>
        <stp/>
        <stp/>
        <tr r="P2489" s="3"/>
      </tp>
      <tp t="s">
        <v/>
        <stp/>
        <stp>P</stp>
        <stp>0</stp>
        <stp>IR</stp>
        <stp>BONDAVG70125</stp>
        <stp>채권그룹</stp>
        <stp/>
        <stp/>
        <tr r="P2490" s="3"/>
      </tp>
      <tp t="s">
        <v>공모/무보증A-</v>
        <stp/>
        <stp>P</stp>
        <stp>0</stp>
        <stp>IR</stp>
        <stp>BONDAVG70126</stp>
        <stp>채권그룹</stp>
        <stp/>
        <stp/>
        <tr r="F368" s="1"/>
        <tr r="P2491" s="3"/>
      </tp>
      <tp t="s">
        <v/>
        <stp/>
        <stp>P</stp>
        <stp>0</stp>
        <stp>IR</stp>
        <stp>BONDAVG00120</stp>
        <stp>채권그룹</stp>
        <stp/>
        <stp/>
        <tr r="P20" s="3"/>
      </tp>
      <tp t="s">
        <v/>
        <stp/>
        <stp>P</stp>
        <stp>0</stp>
        <stp>IR</stp>
        <stp>BONDAVG70127</stp>
        <stp>채권그룹</stp>
        <stp/>
        <stp/>
        <tr r="P2492" s="3"/>
      </tp>
      <tp t="s">
        <v/>
        <stp/>
        <stp>P</stp>
        <stp>0</stp>
        <stp>IR</stp>
        <stp>BONDAVG00127</stp>
        <stp>채권그룹</stp>
        <stp/>
        <stp/>
        <tr r="P4747" s="3"/>
      </tp>
      <tp t="s">
        <v>공모/무보증A0</v>
        <stp/>
        <stp>P</stp>
        <stp>0</stp>
        <stp>IR</stp>
        <stp>BONDAVG00125</stp>
        <stp>채권그룹</stp>
        <stp/>
        <stp/>
        <tr r="F30" s="1"/>
        <tr r="P21" s="3"/>
      </tp>
      <tp t="s">
        <v/>
        <stp/>
        <stp>P</stp>
        <stp>0</stp>
        <stp>IR</stp>
        <stp>BONDAVGA0119</stp>
        <stp>채권그룹</stp>
        <stp/>
        <stp/>
        <tr r="P4565" s="3"/>
      </tp>
      <tp t="s">
        <v>공모/무보증A+</v>
        <stp/>
        <stp>P</stp>
        <stp>0</stp>
        <stp>IR</stp>
        <stp>BONDAVG70119</stp>
        <stp>채권그룹</stp>
        <stp/>
        <stp/>
        <tr r="F367" s="1"/>
        <tr r="P2488" s="3"/>
      </tp>
      <tp t="s">
        <v>공모/무보증AA-</v>
        <stp/>
        <stp>P</stp>
        <stp>0</stp>
        <stp>IR</stp>
        <stp>BONDAVG00112</stp>
        <stp>채권그룹</stp>
        <stp/>
        <stp/>
        <tr r="F29" s="1"/>
        <tr r="P19" s="3"/>
      </tp>
      <tp t="s">
        <v/>
        <stp/>
        <stp>P</stp>
        <stp>0</stp>
        <stp>IR</stp>
        <stp>BONDAVG70116</stp>
        <stp>채권그룹</stp>
        <stp/>
        <stp/>
        <tr r="P2487" s="3"/>
      </tp>
      <tp t="s">
        <v/>
        <stp/>
        <stp>P</stp>
        <stp>0</stp>
        <stp>IR</stp>
        <stp>BONDAVG70108</stp>
        <stp>채권그룹</stp>
        <stp/>
        <stp/>
        <tr r="P2486" s="3"/>
      </tp>
      <tp t="s">
        <v/>
        <stp/>
        <stp>P</stp>
        <stp>0</stp>
        <stp>IR</stp>
        <stp>BONDAVG70105</stp>
        <stp>채권그룹</stp>
        <stp/>
        <stp/>
        <tr r="P2484" s="3"/>
      </tp>
      <tp t="s">
        <v/>
        <stp/>
        <stp>P</stp>
        <stp>0</stp>
        <stp>IR</stp>
        <stp>BONDAVG70107</stp>
        <stp>채권그룹</stp>
        <stp/>
        <stp/>
        <tr r="P2485" s="3"/>
      </tp>
      <tp t="s">
        <v/>
        <stp/>
        <stp>P</stp>
        <stp>0</stp>
        <stp>IR</stp>
        <stp>BONDAVG70100</stp>
        <stp>채권그룹</stp>
        <stp/>
        <stp/>
        <tr r="P2480" s="3"/>
      </tp>
      <tp t="s">
        <v/>
        <stp/>
        <stp>P</stp>
        <stp>0</stp>
        <stp>IR</stp>
        <stp>BONDAVG00106</stp>
        <stp>채권그룹</stp>
        <stp/>
        <stp/>
        <tr r="P6596" s="3"/>
      </tp>
      <tp t="s">
        <v/>
        <stp/>
        <stp>P</stp>
        <stp>0</stp>
        <stp>IR</stp>
        <stp>BONDAVG70101</stp>
        <stp>채권그룹</stp>
        <stp/>
        <stp/>
        <tr r="P2481" s="3"/>
      </tp>
      <tp t="s">
        <v/>
        <stp/>
        <stp>P</stp>
        <stp>0</stp>
        <stp>IR</stp>
        <stp>BONDAVG70102</stp>
        <stp>채권그룹</stp>
        <stp/>
        <stp/>
        <tr r="P2482" s="3"/>
      </tp>
      <tp t="s">
        <v>공모/무보증AA-</v>
        <stp/>
        <stp>P</stp>
        <stp>0</stp>
        <stp>IR</stp>
        <stp>BONDAVG00104</stp>
        <stp>채권그룹</stp>
        <stp/>
        <stp/>
        <tr r="F28" s="1"/>
        <tr r="P18" s="3"/>
      </tp>
      <tp t="s">
        <v/>
        <stp/>
        <stp>P</stp>
        <stp>0</stp>
        <stp>IR</stp>
        <stp>BONDAVG70103</stp>
        <stp>채권그룹</stp>
        <stp/>
        <stp/>
        <tr r="P2483" s="3"/>
      </tp>
      <tp t="s">
        <v>공모/무보증A-</v>
        <stp/>
        <stp>P</stp>
        <stp>0</stp>
        <stp>IR</stp>
        <stp>BONDAVG00179</stp>
        <stp>채권그룹</stp>
        <stp/>
        <stp/>
        <tr r="F35" s="1"/>
        <tr r="P33" s="3"/>
      </tp>
      <tp t="s">
        <v/>
        <stp/>
        <stp>P</stp>
        <stp>0</stp>
        <stp>IR</stp>
        <stp>BONDAVG00178</stp>
        <stp>채권그룹</stp>
        <stp/>
        <stp/>
        <tr r="P32" s="3"/>
      </tp>
      <tp t="s">
        <v/>
        <stp/>
        <stp>P</stp>
        <stp>0</stp>
        <stp>IR</stp>
        <stp>BONDAVG70178</stp>
        <stp>채권그룹</stp>
        <stp/>
        <stp/>
        <tr r="P2518" s="3"/>
      </tp>
      <tp t="s">
        <v/>
        <stp/>
        <stp>P</stp>
        <stp>0</stp>
        <stp>IR</stp>
        <stp>BONDAVG70179</stp>
        <stp>채권그룹</stp>
        <stp/>
        <stp/>
        <tr r="P2519" s="3"/>
      </tp>
      <tp t="s">
        <v/>
        <stp/>
        <stp>P</stp>
        <stp>0</stp>
        <stp>IR</stp>
        <stp>BONDAVG70174</stp>
        <stp>채권그룹</stp>
        <stp/>
        <stp/>
        <tr r="P2514" s="3"/>
      </tp>
      <tp t="s">
        <v/>
        <stp/>
        <stp>P</stp>
        <stp>0</stp>
        <stp>IR</stp>
        <stp>BONDAVG00172</stp>
        <stp>채권그룹</stp>
        <stp/>
        <stp/>
        <tr r="P30" s="3"/>
      </tp>
      <tp t="s">
        <v/>
        <stp/>
        <stp>P</stp>
        <stp>0</stp>
        <stp>IR</stp>
        <stp>BONDAVG70175</stp>
        <stp>채권그룹</stp>
        <stp/>
        <stp/>
        <tr r="P2515" s="3"/>
      </tp>
      <tp t="s">
        <v/>
        <stp/>
        <stp>P</stp>
        <stp>0</stp>
        <stp>IR</stp>
        <stp>BONDAVG70176</stp>
        <stp>채권그룹</stp>
        <stp/>
        <stp/>
        <tr r="P2516" s="3"/>
      </tp>
      <tp t="s">
        <v/>
        <stp/>
        <stp>P</stp>
        <stp>0</stp>
        <stp>IR</stp>
        <stp>BONDAVG70177</stp>
        <stp>채권그룹</stp>
        <stp/>
        <stp/>
        <tr r="P2517" s="3"/>
      </tp>
      <tp t="s">
        <v/>
        <stp/>
        <stp>P</stp>
        <stp>0</stp>
        <stp>IR</stp>
        <stp>BONDAVG70170</stp>
        <stp>채권그룹</stp>
        <stp/>
        <stp/>
        <tr r="P2510" s="3"/>
      </tp>
      <tp t="s">
        <v/>
        <stp/>
        <stp>P</stp>
        <stp>0</stp>
        <stp>IR</stp>
        <stp>BONDAVG70171</stp>
        <stp>채권그룹</stp>
        <stp/>
        <stp/>
        <tr r="P2511" s="3"/>
      </tp>
      <tp t="s">
        <v/>
        <stp/>
        <stp>P</stp>
        <stp>0</stp>
        <stp>IR</stp>
        <stp>BONDAVG00175</stp>
        <stp>채권그룹</stp>
        <stp/>
        <stp/>
        <tr r="P4754" s="3"/>
      </tp>
      <tp t="s">
        <v/>
        <stp/>
        <stp>P</stp>
        <stp>0</stp>
        <stp>IR</stp>
        <stp>BONDAVG70172</stp>
        <stp>채권그룹</stp>
        <stp/>
        <stp/>
        <tr r="P2512" s="3"/>
      </tp>
      <tp t="s">
        <v>공모/무보증AA-</v>
        <stp/>
        <stp>P</stp>
        <stp>0</stp>
        <stp>IR</stp>
        <stp>BONDAVG00174</stp>
        <stp>채권그룹</stp>
        <stp/>
        <stp/>
        <tr r="F34" s="1"/>
        <tr r="P31" s="3"/>
      </tp>
      <tp t="s">
        <v/>
        <stp/>
        <stp>P</stp>
        <stp>0</stp>
        <stp>IR</stp>
        <stp>BONDAVG70173</stp>
        <stp>채권그룹</stp>
        <stp/>
        <stp/>
        <tr r="P2513" s="3"/>
      </tp>
      <tp t="s">
        <v>공모/무보증AA-</v>
        <stp/>
        <stp>P</stp>
        <stp>0</stp>
        <stp>IR</stp>
        <stp>BONDAVG00168</stp>
        <stp>채권그룹</stp>
        <stp/>
        <stp/>
        <tr r="F33" s="1"/>
        <tr r="P29" s="3"/>
      </tp>
      <tp t="s">
        <v/>
        <stp/>
        <stp>P</stp>
        <stp>0</stp>
        <stp>IR</stp>
        <stp>BONDAVG70168</stp>
        <stp>채권그룹</stp>
        <stp/>
        <stp/>
        <tr r="P2508" s="3"/>
      </tp>
      <tp t="s">
        <v/>
        <stp/>
        <stp>P</stp>
        <stp>0</stp>
        <stp>IR</stp>
        <stp>BONDAVG70169</stp>
        <stp>채권그룹</stp>
        <stp/>
        <stp/>
        <tr r="P2509" s="3"/>
      </tp>
      <tp t="s">
        <v>공모/무보증A+</v>
        <stp/>
        <stp>P</stp>
        <stp>0</stp>
        <stp>IR</stp>
        <stp>BONDAVG00163</stp>
        <stp>채권그룹</stp>
        <stp/>
        <stp/>
        <tr r="F32" s="1"/>
        <tr r="P28" s="3"/>
      </tp>
      <tp t="s">
        <v/>
        <stp/>
        <stp>P</stp>
        <stp>0</stp>
        <stp>IR</stp>
        <stp>BONDAVG00162</stp>
        <stp>채권그룹</stp>
        <stp/>
        <stp/>
        <tr r="P27" s="3"/>
      </tp>
      <tp t="s">
        <v/>
        <stp/>
        <stp>P</stp>
        <stp>0</stp>
        <stp>IR</stp>
        <stp>BONDAVGS0150</stp>
        <stp>채권그룹</stp>
        <stp/>
        <stp/>
        <tr r="P4696" s="3"/>
      </tp>
      <tp t="s">
        <v/>
        <stp/>
        <stp>P</stp>
        <stp>0</stp>
        <stp>IR</stp>
        <stp>BONDAVGS0151</stp>
        <stp>채권그룹</stp>
        <stp/>
        <stp/>
        <tr r="P4697" s="3"/>
      </tp>
      <tp t="s">
        <v xml:space="preserve"> </v>
        <stp/>
        <stp>P</stp>
        <stp>0</stp>
        <stp>IR</stp>
        <stp>BONDAVG00151</stp>
        <stp>채권그룹</stp>
        <stp/>
        <stp/>
        <tr r="P25" s="3"/>
      </tp>
      <tp t="s">
        <v>공모/무보증AA-</v>
        <stp/>
        <stp>P</stp>
        <stp>0</stp>
        <stp>IR</stp>
        <stp>BONDAVG00150</stp>
        <stp>채권그룹</stp>
        <stp/>
        <stp/>
        <tr r="F31" s="1"/>
        <tr r="P24" s="3"/>
      </tp>
      <tp t="s">
        <v/>
        <stp/>
        <stp>P</stp>
        <stp>0</stp>
        <stp>IR</stp>
        <stp>BONDAVG00157</stp>
        <stp>채권그룹</stp>
        <stp/>
        <stp/>
        <tr r="P26" s="3"/>
      </tp>
      <tp t="s">
        <v/>
        <stp/>
        <stp>P</stp>
        <stp>0</stp>
        <stp>IR</stp>
        <stp>BONDAVG70150</stp>
        <stp>채권그룹</stp>
        <stp/>
        <stp/>
        <tr r="P2504" s="3"/>
      </tp>
      <tp t="s">
        <v/>
        <stp/>
        <stp>P</stp>
        <stp>0</stp>
        <stp>IR</stp>
        <stp>BONDAVG70151</stp>
        <stp>채권그룹</stp>
        <stp/>
        <stp/>
        <tr r="P2505" s="3"/>
      </tp>
      <tp t="s">
        <v/>
        <stp/>
        <stp>P</stp>
        <stp>0</stp>
        <stp>IR</stp>
        <stp>BONDAVG70152</stp>
        <stp>채권그룹</stp>
        <stp/>
        <stp/>
        <tr r="P2506" s="3"/>
      </tp>
      <tp t="s">
        <v/>
        <stp/>
        <stp>P</stp>
        <stp>0</stp>
        <stp>IR</stp>
        <stp>BONDAVG70153</stp>
        <stp>채권그룹</stp>
        <stp/>
        <stp/>
        <tr r="P2507" s="3"/>
      </tp>
      <tp t="s">
        <v/>
        <stp/>
        <stp>P</stp>
        <stp>0</stp>
        <stp>IR</stp>
        <stp>BONDAVGA0143</stp>
        <stp>채권그룹</stp>
        <stp/>
        <stp/>
        <tr r="P4566" s="3"/>
      </tp>
      <tp t="s">
        <v/>
        <stp/>
        <stp>P</stp>
        <stp>0</stp>
        <stp>IR</stp>
        <stp>BONDAVGA0145</stp>
        <stp>채권그룹</stp>
        <stp/>
        <stp/>
        <tr r="P4567" s="3"/>
      </tp>
      <tp t="s">
        <v/>
        <stp/>
        <stp>P</stp>
        <stp>0</stp>
        <stp>IR</stp>
        <stp>BONDAVG70148</stp>
        <stp>채권그룹</stp>
        <stp/>
        <stp/>
        <tr r="P2502" s="3"/>
      </tp>
      <tp t="s">
        <v/>
        <stp/>
        <stp>P</stp>
        <stp>0</stp>
        <stp>IR</stp>
        <stp>BONDAVG70149</stp>
        <stp>채권그룹</stp>
        <stp/>
        <stp/>
        <tr r="P2503" s="3"/>
      </tp>
      <tp t="s">
        <v xml:space="preserve"> </v>
        <stp/>
        <stp>P</stp>
        <stp>0</stp>
        <stp>IR</stp>
        <stp>BONDAVG00143</stp>
        <stp>채권그룹</stp>
        <stp/>
        <stp/>
        <tr r="P4749" s="3"/>
      </tp>
      <tp t="s">
        <v/>
        <stp/>
        <stp>P</stp>
        <stp>0</stp>
        <stp>IR</stp>
        <stp>BONDAVG00144</stp>
        <stp>채권그룹</stp>
        <stp/>
        <stp/>
        <tr r="P6599" s="3"/>
      </tp>
      <tp t="s">
        <v/>
        <stp/>
        <stp>P</stp>
        <stp>0</stp>
        <stp>IR</stp>
        <stp>BONDAVG70198</stp>
        <stp>채권그룹</stp>
        <stp/>
        <stp/>
        <tr r="P2533" s="3"/>
      </tp>
      <tp t="s">
        <v/>
        <stp/>
        <stp>P</stp>
        <stp>0</stp>
        <stp>IR</stp>
        <stp>BONDAVG70199</stp>
        <stp>채권그룹</stp>
        <stp/>
        <stp/>
        <tr r="P2534" s="3"/>
      </tp>
      <tp t="s">
        <v/>
        <stp/>
        <stp>P</stp>
        <stp>0</stp>
        <stp>IR</stp>
        <stp>BONDAVG70195</stp>
        <stp>채권그룹</stp>
        <stp/>
        <stp/>
        <tr r="P2530" s="3"/>
      </tp>
      <tp t="s">
        <v/>
        <stp/>
        <stp>P</stp>
        <stp>0</stp>
        <stp>IR</stp>
        <stp>BONDAVG70196</stp>
        <stp>채권그룹</stp>
        <stp/>
        <stp/>
        <tr r="P2531" s="3"/>
      </tp>
      <tp t="s">
        <v/>
        <stp/>
        <stp>P</stp>
        <stp>0</stp>
        <stp>IR</stp>
        <stp>BONDAVG70197</stp>
        <stp>채권그룹</stp>
        <stp/>
        <stp/>
        <tr r="P2532" s="3"/>
      </tp>
      <tp t="s">
        <v/>
        <stp/>
        <stp>P</stp>
        <stp>0</stp>
        <stp>IR</stp>
        <stp>BONDAVG70190</stp>
        <stp>채권그룹</stp>
        <stp/>
        <stp/>
        <tr r="P2528" s="3"/>
      </tp>
      <tp t="s">
        <v/>
        <stp/>
        <stp>P</stp>
        <stp>0</stp>
        <stp>IR</stp>
        <stp>BONDAVG70191</stp>
        <stp>채권그룹</stp>
        <stp/>
        <stp/>
        <tr r="P2529" s="3"/>
      </tp>
      <tp t="s">
        <v/>
        <stp/>
        <stp>P</stp>
        <stp>0</stp>
        <stp>IR</stp>
        <stp>BONDAVG60193</stp>
        <stp>채권그룹</stp>
        <stp/>
        <stp/>
        <tr r="P1013" s="3"/>
      </tp>
      <tp t="s">
        <v>공모/무보증A-</v>
        <stp/>
        <stp>P</stp>
        <stp>0</stp>
        <stp>IR</stp>
        <stp>BONDAVG00188</stp>
        <stp>채권그룹</stp>
        <stp/>
        <stp/>
        <tr r="F36" s="1"/>
        <tr r="P34" s="3"/>
      </tp>
      <tp t="s">
        <v/>
        <stp/>
        <stp>P</stp>
        <stp>0</stp>
        <stp>IR</stp>
        <stp>BONDAVG70188</stp>
        <stp>채권그룹</stp>
        <stp/>
        <stp/>
        <tr r="P2526" s="3"/>
      </tp>
      <tp t="s">
        <v/>
        <stp/>
        <stp>P</stp>
        <stp>0</stp>
        <stp>IR</stp>
        <stp>BONDAVG70189</stp>
        <stp>채권그룹</stp>
        <stp/>
        <stp/>
        <tr r="P2527" s="3"/>
      </tp>
      <tp t="s">
        <v/>
        <stp/>
        <stp>P</stp>
        <stp>0</stp>
        <stp>IR</stp>
        <stp>BONDAVG70184</stp>
        <stp>채권그룹</stp>
        <stp/>
        <stp/>
        <tr r="P2523" s="3"/>
      </tp>
      <tp t="s">
        <v/>
        <stp/>
        <stp>P</stp>
        <stp>0</stp>
        <stp>IR</stp>
        <stp>BONDAVG70185</stp>
        <stp>채권그룹</stp>
        <stp/>
        <stp/>
        <tr r="P2524" s="3"/>
      </tp>
      <tp t="s">
        <v xml:space="preserve"> </v>
        <stp/>
        <stp>P</stp>
        <stp>0</stp>
        <stp>IR</stp>
        <stp>BONDAVG00180</stp>
        <stp>채권그룹</stp>
        <stp/>
        <stp/>
        <tr r="P4755" s="3"/>
      </tp>
      <tp t="s">
        <v/>
        <stp/>
        <stp>P</stp>
        <stp>0</stp>
        <stp>IR</stp>
        <stp>BONDAVG70187</stp>
        <stp>채권그룹</stp>
        <stp/>
        <stp/>
        <tr r="P2525" s="3"/>
      </tp>
      <tp t="s">
        <v/>
        <stp/>
        <stp>P</stp>
        <stp>0</stp>
        <stp>IR</stp>
        <stp>BONDAVG70180</stp>
        <stp>채권그룹</stp>
        <stp/>
        <stp/>
        <tr r="P2520" s="3"/>
      </tp>
      <tp t="s">
        <v/>
        <stp/>
        <stp>P</stp>
        <stp>0</stp>
        <stp>IR</stp>
        <stp>BONDAVG70182</stp>
        <stp>채권그룹</stp>
        <stp/>
        <stp/>
        <tr r="P2521" s="3"/>
      </tp>
      <tp t="s">
        <v/>
        <stp/>
        <stp>P</stp>
        <stp>0</stp>
        <stp>IR</stp>
        <stp>BONDAVG70183</stp>
        <stp>채권그룹</stp>
        <stp/>
        <stp/>
        <tr r="P2522" s="3"/>
      </tp>
      <tp t="s">
        <v/>
        <stp/>
        <stp>P</stp>
        <stp>0</stp>
        <stp>IR</stp>
        <stp>BONDAVGH0037</stp>
        <stp>채권그룹</stp>
        <stp/>
        <stp/>
        <tr r="P4689" s="3"/>
      </tp>
      <tp t="s">
        <v/>
        <stp/>
        <stp>P</stp>
        <stp>0</stp>
        <stp>IR</stp>
        <stp>BONDAVGB0037</stp>
        <stp>채권그룹</stp>
        <stp/>
        <stp/>
        <tr r="P4643" s="3"/>
      </tp>
      <tp t="s">
        <v/>
        <stp/>
        <stp>P</stp>
        <stp>0</stp>
        <stp>IR</stp>
        <stp>BONDAVGS0037</stp>
        <stp>채권그룹</stp>
        <stp/>
        <stp/>
        <tr r="P4693" s="3"/>
      </tp>
      <tp t="s">
        <v/>
        <stp/>
        <stp>P</stp>
        <stp>0</stp>
        <stp>IR</stp>
        <stp>BONDAVG70036</stp>
        <stp>채권그룹</stp>
        <stp/>
        <stp/>
        <tr r="P2456" s="3"/>
      </tp>
      <tp t="s">
        <v/>
        <stp/>
        <stp>P</stp>
        <stp>0</stp>
        <stp>IR</stp>
        <stp>BONDAVG00030</stp>
        <stp>채권그룹</stp>
        <stp/>
        <stp/>
        <tr r="P11" s="3"/>
      </tp>
      <tp t="s">
        <v/>
        <stp/>
        <stp>P</stp>
        <stp>0</stp>
        <stp>IR</stp>
        <stp>BONDAVG70033</stp>
        <stp>채권그룹</stp>
        <stp/>
        <stp/>
        <tr r="P2455" s="3"/>
      </tp>
      <tp t="s">
        <v/>
        <stp/>
        <stp>P</stp>
        <stp>0</stp>
        <stp>IR</stp>
        <stp>BONDAVGA0021</stp>
        <stp>채권그룹</stp>
        <stp/>
        <stp/>
        <tr r="P4562" s="3"/>
      </tp>
      <tp t="s">
        <v/>
        <stp/>
        <stp>P</stp>
        <stp>0</stp>
        <stp>IR</stp>
        <stp>BONDAVG70028</stp>
        <stp>채권그룹</stp>
        <stp/>
        <stp/>
        <tr r="P2453" s="3"/>
      </tp>
      <tp t="s">
        <v/>
        <stp/>
        <stp>P</stp>
        <stp>0</stp>
        <stp>IR</stp>
        <stp>BONDAVG70029</stp>
        <stp>채권그룹</stp>
        <stp/>
        <stp/>
        <tr r="P2454" s="3"/>
      </tp>
      <tp t="s">
        <v/>
        <stp/>
        <stp>P</stp>
        <stp>0</stp>
        <stp>IR</stp>
        <stp>BONDAVG40029</stp>
        <stp>채권그룹</stp>
        <stp/>
        <stp/>
        <tr r="P398" s="3"/>
      </tp>
      <tp t="s">
        <v/>
        <stp/>
        <stp>P</stp>
        <stp>0</stp>
        <stp>IR</stp>
        <stp>BONDAVG70024</stp>
        <stp>채권그룹</stp>
        <stp/>
        <stp/>
        <tr r="P2449" s="3"/>
      </tp>
      <tp t="s">
        <v/>
        <stp/>
        <stp>P</stp>
        <stp>0</stp>
        <stp>IR</stp>
        <stp>BONDAVG70025</stp>
        <stp>채권그룹</stp>
        <stp/>
        <stp/>
        <tr r="P2450" s="3"/>
      </tp>
      <tp t="s">
        <v>공모/무보증A+</v>
        <stp/>
        <stp>P</stp>
        <stp>0</stp>
        <stp>IR</stp>
        <stp>BONDAVG00021</stp>
        <stp>채권그룹</stp>
        <stp/>
        <stp/>
        <tr r="F21" s="1"/>
        <tr r="P9" s="3"/>
      </tp>
      <tp t="s">
        <v/>
        <stp/>
        <stp>P</stp>
        <stp>0</stp>
        <stp>IR</stp>
        <stp>BONDAVG70026</stp>
        <stp>채권그룹</stp>
        <stp/>
        <stp/>
        <tr r="P2451" s="3"/>
      </tp>
      <tp t="s">
        <v/>
        <stp/>
        <stp>P</stp>
        <stp>0</stp>
        <stp>IR</stp>
        <stp>BONDAVG70027</stp>
        <stp>채권그룹</stp>
        <stp/>
        <stp/>
        <tr r="P2452" s="3"/>
      </tp>
      <tp t="s">
        <v>공모/무보증AA+</v>
        <stp/>
        <stp>P</stp>
        <stp>0</stp>
        <stp>IR</stp>
        <stp>BONDAVG00027</stp>
        <stp>채권그룹</stp>
        <stp/>
        <stp/>
        <tr r="F22" s="1"/>
        <tr r="P10" s="3"/>
      </tp>
      <tp t="s">
        <v/>
        <stp/>
        <stp>P</stp>
        <stp>0</stp>
        <stp>IR</stp>
        <stp>BONDAVG60021</stp>
        <stp>채권그룹</stp>
        <stp/>
        <stp/>
        <tr r="P1008" s="3"/>
      </tp>
      <tp t="s">
        <v/>
        <stp/>
        <stp>P</stp>
        <stp>0</stp>
        <stp>IR</stp>
        <stp>BONDAVG60020</stp>
        <stp>채권그룹</stp>
        <stp/>
        <stp/>
        <tr r="P1007" s="3"/>
      </tp>
      <tp t="s">
        <v/>
        <stp/>
        <stp>P</stp>
        <stp>0</stp>
        <stp>IR</stp>
        <stp>BONDAVG70021</stp>
        <stp>채권그룹</stp>
        <stp/>
        <stp/>
        <tr r="P2446" s="3"/>
      </tp>
      <tp t="s">
        <v/>
        <stp/>
        <stp>P</stp>
        <stp>0</stp>
        <stp>IR</stp>
        <stp>BONDAVG50020</stp>
        <stp>채권그룹</stp>
        <stp/>
        <stp/>
        <tr r="P646" s="3"/>
      </tp>
      <tp t="s">
        <v/>
        <stp/>
        <stp>P</stp>
        <stp>0</stp>
        <stp>IR</stp>
        <stp>BONDAVG70022</stp>
        <stp>채권그룹</stp>
        <stp/>
        <stp/>
        <tr r="P2447" s="3"/>
      </tp>
      <tp t="s">
        <v/>
        <stp/>
        <stp>P</stp>
        <stp>0</stp>
        <stp>IR</stp>
        <stp>BONDAVG60022</stp>
        <stp>채권그룹</stp>
        <stp/>
        <stp/>
        <tr r="P1009" s="3"/>
      </tp>
      <tp t="s">
        <v/>
        <stp/>
        <stp>P</stp>
        <stp>0</stp>
        <stp>IR</stp>
        <stp>BONDAVG70023</stp>
        <stp>채권그룹</stp>
        <stp/>
        <stp/>
        <tr r="P2448" s="3"/>
      </tp>
      <tp t="s">
        <v/>
        <stp/>
        <stp>P</stp>
        <stp>0</stp>
        <stp>IR</stp>
        <stp>BONDAVGA0019</stp>
        <stp>채권그룹</stp>
        <stp/>
        <stp/>
        <tr r="P4561" s="3"/>
      </tp>
      <tp t="s">
        <v/>
        <stp/>
        <stp>P</stp>
        <stp>0</stp>
        <stp>IR</stp>
        <stp>BONDAVGA0011</stp>
        <stp>채권그룹</stp>
        <stp/>
        <stp/>
        <tr r="P4560" s="3"/>
      </tp>
      <tp t="s">
        <v/>
        <stp/>
        <stp>P</stp>
        <stp>0</stp>
        <stp>IR</stp>
        <stp>BONDAVGS0012</stp>
        <stp>채권그룹</stp>
        <stp/>
        <stp/>
        <tr r="P4692" s="3"/>
      </tp>
      <tp t="s">
        <v>공모/무보증A+</v>
        <stp/>
        <stp>P</stp>
        <stp>0</stp>
        <stp>IR</stp>
        <stp>BONDAVG40019</stp>
        <stp>채권그룹</stp>
        <stp/>
        <stp/>
        <tr r="F286" s="1"/>
        <tr r="P397" s="3"/>
      </tp>
      <tp t="s">
        <v/>
        <stp/>
        <stp>P</stp>
        <stp>0</stp>
        <stp>IR</stp>
        <stp>BONDAVG50018</stp>
        <stp>채권그룹</stp>
        <stp/>
        <stp/>
        <tr r="P644" s="3"/>
      </tp>
      <tp t="s">
        <v/>
        <stp/>
        <stp>P</stp>
        <stp>0</stp>
        <stp>IR</stp>
        <stp>BONDAVG40018</stp>
        <stp>채권그룹</stp>
        <stp/>
        <stp/>
        <tr r="P6780" s="3"/>
      </tp>
      <tp t="s">
        <v/>
        <stp/>
        <stp>P</stp>
        <stp>0</stp>
        <stp>IR</stp>
        <stp>BONDAVG50019</stp>
        <stp>채권그룹</stp>
        <stp/>
        <stp/>
        <tr r="P645" s="3"/>
      </tp>
      <tp t="s">
        <v>공모/무보증AA-</v>
        <stp/>
        <stp>P</stp>
        <stp>0</stp>
        <stp>IR</stp>
        <stp>BONDAVG00012</stp>
        <stp>채권그룹</stp>
        <stp/>
        <stp/>
        <tr r="F18" s="1"/>
        <tr r="P6" s="3"/>
      </tp>
      <tp t="s">
        <v>은행채AAA</v>
        <stp/>
        <stp>P</stp>
        <stp>0</stp>
        <stp>IR</stp>
        <stp>BONDAVG00011</stp>
        <stp>채권그룹</stp>
        <stp/>
        <stp/>
        <tr r="F17" s="1"/>
        <tr r="P5" s="3"/>
      </tp>
      <tp t="s">
        <v>공모/무보증A+</v>
        <stp/>
        <stp>P</stp>
        <stp>0</stp>
        <stp>IR</stp>
        <stp>BONDAVG40015</stp>
        <stp>채권그룹</stp>
        <stp/>
        <stp/>
        <tr r="F285" s="1"/>
        <tr r="P396" s="3"/>
      </tp>
      <tp t="s">
        <v>공모/무보증BBB0</v>
        <stp/>
        <stp>P</stp>
        <stp>0</stp>
        <stp>IR</stp>
        <stp>BONDAVG00015</stp>
        <stp>채권그룹</stp>
        <stp/>
        <stp/>
        <tr r="F20" s="1"/>
        <tr r="P8" s="3"/>
      </tp>
      <tp t="s">
        <v>공모/무보증A0</v>
        <stp/>
        <stp>P</stp>
        <stp>0</stp>
        <stp>IR</stp>
        <stp>BONDAVG00014</stp>
        <stp>채권그룹</stp>
        <stp/>
        <stp/>
        <tr r="F19" s="1"/>
        <tr r="P7" s="3"/>
      </tp>
      <tp t="s">
        <v/>
        <stp/>
        <stp>P</stp>
        <stp>0</stp>
        <stp>IR</stp>
        <stp>BONDAVG0000N</stp>
        <stp>채권그룹</stp>
        <stp/>
        <stp/>
        <tr r="P4731" s="3"/>
      </tp>
      <tp t="s">
        <v/>
        <stp/>
        <stp>P</stp>
        <stp>0</stp>
        <stp>IR</stp>
        <stp>BONDAVG0000M</stp>
        <stp>채권그룹</stp>
        <stp/>
        <stp/>
        <tr r="P4730" s="3"/>
      </tp>
      <tp t="s">
        <v/>
        <stp/>
        <stp>P</stp>
        <stp>0</stp>
        <stp>IR</stp>
        <stp>BONDAVG0000L</stp>
        <stp>채권그룹</stp>
        <stp/>
        <stp/>
        <tr r="P4729" s="3"/>
      </tp>
      <tp t="s">
        <v/>
        <stp/>
        <stp>P</stp>
        <stp>0</stp>
        <stp>IR</stp>
        <stp>BONDAVGC0001</stp>
        <stp>채권그룹</stp>
        <stp/>
        <stp/>
        <tr r="P4667" s="3"/>
      </tp>
      <tp t="s">
        <v/>
        <stp/>
        <stp>P</stp>
        <stp>0</stp>
        <stp>IR</stp>
        <stp>BONDAVGA0001</stp>
        <stp>채권그룹</stp>
        <stp/>
        <stp/>
        <tr r="P4559" s="3"/>
      </tp>
      <tp t="s">
        <v/>
        <stp/>
        <stp>P</stp>
        <stp>0</stp>
        <stp>IR</stp>
        <stp>BONDAVG0000E</stp>
        <stp>채권그룹</stp>
        <stp/>
        <stp/>
        <tr r="P4728" s="3"/>
      </tp>
      <tp t="s">
        <v/>
        <stp/>
        <stp>P</stp>
        <stp>0</stp>
        <stp>IR</stp>
        <stp>BONDAVGD0001</stp>
        <stp>채권그룹</stp>
        <stp/>
        <stp/>
        <tr r="P4679" s="3"/>
      </tp>
      <tp t="s">
        <v/>
        <stp/>
        <stp>P</stp>
        <stp>0</stp>
        <stp>IR</stp>
        <stp>BONDAVGE0001</stp>
        <stp>채권그룹</stp>
        <stp/>
        <stp/>
        <tr r="P4685" s="3"/>
      </tp>
      <tp t="s">
        <v/>
        <stp/>
        <stp>P</stp>
        <stp>0</stp>
        <stp>IR</stp>
        <stp>BONDAVG0000S</stp>
        <stp>채권그룹</stp>
        <stp/>
        <stp/>
        <tr r="P4735" s="3"/>
      </tp>
      <tp t="s">
        <v/>
        <stp/>
        <stp>P</stp>
        <stp>0</stp>
        <stp>IR</stp>
        <stp>BONDAVG0000R</stp>
        <stp>채권그룹</stp>
        <stp/>
        <stp/>
        <tr r="P4734" s="3"/>
      </tp>
      <tp t="s">
        <v/>
        <stp/>
        <stp>P</stp>
        <stp>0</stp>
        <stp>IR</stp>
        <stp>BONDAVG0000Q</stp>
        <stp>채권그룹</stp>
        <stp/>
        <stp/>
        <tr r="P4733" s="3"/>
      </tp>
      <tp t="s">
        <v/>
        <stp/>
        <stp>P</stp>
        <stp>0</stp>
        <stp>IR</stp>
        <stp>BONDAVG0000P</stp>
        <stp>채권그룹</stp>
        <stp/>
        <stp/>
        <tr r="P4732" s="3"/>
      </tp>
      <tp t="s">
        <v/>
        <stp/>
        <stp>P</stp>
        <stp>0</stp>
        <stp>IR</stp>
        <stp>BONDAVGS0006</stp>
        <stp>채권그룹</stp>
        <stp/>
        <stp/>
        <tr r="P4691" s="3"/>
      </tp>
      <tp t="s">
        <v>공모/무보증A+</v>
        <stp/>
        <stp>P</stp>
        <stp>0</stp>
        <stp>IR</stp>
        <stp>BONDAVG00008</stp>
        <stp>채권그룹</stp>
        <stp/>
        <stp/>
        <tr r="F16" s="1"/>
        <tr r="P4" s="3"/>
      </tp>
      <tp t="s">
        <v/>
        <stp/>
        <stp>P</stp>
        <stp>0</stp>
        <stp>IR</stp>
        <stp>BONDAVG70009</stp>
        <stp>채권그룹</stp>
        <stp/>
        <stp/>
        <tr r="P2445" s="3"/>
      </tp>
      <tp t="s">
        <v>은행채AAA</v>
        <stp/>
        <stp>P</stp>
        <stp>0</stp>
        <stp>IR</stp>
        <stp>BONDAVG00001</stp>
        <stp>채권그룹</stp>
        <stp/>
        <stp/>
        <tr r="F14" s="1"/>
        <tr r="P2" s="3"/>
      </tp>
      <tp t="s">
        <v>공모/무보증AA-</v>
        <stp/>
        <stp>P</stp>
        <stp>0</stp>
        <stp>IR</stp>
        <stp>BONDAVG00007</stp>
        <stp>채권그룹</stp>
        <stp/>
        <stp/>
        <tr r="F15" s="1"/>
        <tr r="P3" s="3"/>
      </tp>
      <tp t="s">
        <v>공모/무보증AA-</v>
        <stp/>
        <stp>P</stp>
        <stp>0</stp>
        <stp>IR</stp>
        <stp>BONDAVG00072</stp>
        <stp>채권그룹</stp>
        <stp/>
        <stp/>
        <tr r="F25" s="1"/>
        <tr r="P15" s="3"/>
      </tp>
      <tp t="s">
        <v/>
        <stp/>
        <stp>P</stp>
        <stp>0</stp>
        <stp>IR</stp>
        <stp>BONDAVGX0064</stp>
        <stp>채권그룹</stp>
        <stp/>
        <stp/>
        <tr r="P6538" s="3"/>
      </tp>
      <tp t="s">
        <v xml:space="preserve"> </v>
        <stp/>
        <stp>P</stp>
        <stp>0</stp>
        <stp>IR</stp>
        <stp>BONDAVG00068</stp>
        <stp>채권그룹</stp>
        <stp/>
        <stp/>
        <tr r="P6591" s="3"/>
      </tp>
      <tp t="s">
        <v xml:space="preserve"> </v>
        <stp/>
        <stp>P</stp>
        <stp>0</stp>
        <stp>IR</stp>
        <stp>BONDAVG10062</stp>
        <stp>채권그룹</stp>
        <stp/>
        <stp/>
        <tr r="P289" s="3"/>
      </tp>
      <tp t="s">
        <v/>
        <stp/>
        <stp>P</stp>
        <stp>0</stp>
        <stp>IR</stp>
        <stp>BONDAVG70064</stp>
        <stp>채권그룹</stp>
        <stp/>
        <stp/>
        <tr r="P2470" s="3"/>
      </tp>
      <tp t="s">
        <v/>
        <stp/>
        <stp>P</stp>
        <stp>0</stp>
        <stp>IR</stp>
        <stp>BONDAVG70065</stp>
        <stp>채권그룹</stp>
        <stp/>
        <stp/>
        <tr r="P2471" s="3"/>
      </tp>
      <tp t="s">
        <v/>
        <stp/>
        <stp>P</stp>
        <stp>0</stp>
        <stp>IR</stp>
        <stp>BONDAVG10060</stp>
        <stp>채권그룹</stp>
        <stp/>
        <stp/>
        <tr r="P288" s="3"/>
      </tp>
      <tp t="s">
        <v/>
        <stp/>
        <stp>P</stp>
        <stp>0</stp>
        <stp>IR</stp>
        <stp>BONDAVG70060</stp>
        <stp>채권그룹</stp>
        <stp/>
        <stp/>
        <tr r="P2469" s="3"/>
      </tp>
      <tp t="s">
        <v>공모/무보증AA0</v>
        <stp/>
        <stp>P</stp>
        <stp>0</stp>
        <stp>IR</stp>
        <stp>BONDAVG00066</stp>
        <stp>채권그룹</stp>
        <stp/>
        <stp/>
        <tr r="F24" s="1"/>
        <tr r="P14" s="3"/>
      </tp>
      <tp t="s">
        <v>공모/무보증A0</v>
        <stp/>
        <stp>P</stp>
        <stp>0</stp>
        <stp>IR</stp>
        <stp>BONDAVG00064</stp>
        <stp>채권그룹</stp>
        <stp/>
        <stp/>
        <tr r="F23" s="1"/>
        <tr r="P13" s="3"/>
      </tp>
      <tp t="s">
        <v/>
        <stp/>
        <stp>P</stp>
        <stp>0</stp>
        <stp>IR</stp>
        <stp>BONDAVGA0054</stp>
        <stp>채권그룹</stp>
        <stp/>
        <stp/>
        <tr r="P4563" s="3"/>
      </tp>
      <tp t="s">
        <v/>
        <stp/>
        <stp>P</stp>
        <stp>0</stp>
        <stp>IR</stp>
        <stp>BONDAVGS0054</stp>
        <stp>채권그룹</stp>
        <stp/>
        <stp/>
        <tr r="P4695" s="3"/>
      </tp>
      <tp t="s">
        <v/>
        <stp/>
        <stp>P</stp>
        <stp>0</stp>
        <stp>IR</stp>
        <stp>BONDAVG70058</stp>
        <stp>채권그룹</stp>
        <stp/>
        <stp/>
        <tr r="P2467" s="3"/>
      </tp>
      <tp t="s">
        <v/>
        <stp/>
        <stp>P</stp>
        <stp>0</stp>
        <stp>IR</stp>
        <stp>BONDAVG70059</stp>
        <stp>채권그룹</stp>
        <stp/>
        <stp/>
        <tr r="P2468" s="3"/>
      </tp>
      <tp t="s">
        <v/>
        <stp/>
        <stp>P</stp>
        <stp>0</stp>
        <stp>IR</stp>
        <stp>BONDAVG70054</stp>
        <stp>채권그룹</stp>
        <stp/>
        <stp/>
        <tr r="P2463" s="3"/>
      </tp>
      <tp t="s">
        <v/>
        <stp/>
        <stp>P</stp>
        <stp>0</stp>
        <stp>IR</stp>
        <stp>BONDAVG70055</stp>
        <stp>채권그룹</stp>
        <stp/>
        <stp/>
        <tr r="P2464" s="3"/>
      </tp>
      <tp t="s">
        <v/>
        <stp/>
        <stp>P</stp>
        <stp>0</stp>
        <stp>IR</stp>
        <stp>BONDAVG70056</stp>
        <stp>채권그룹</stp>
        <stp/>
        <stp/>
        <tr r="P2465" s="3"/>
      </tp>
      <tp t="s">
        <v xml:space="preserve"> </v>
        <stp/>
        <stp>P</stp>
        <stp>0</stp>
        <stp>IR</stp>
        <stp>BONDAVG00050</stp>
        <stp>채권그룹</stp>
        <stp/>
        <stp/>
        <tr r="P4741" s="3"/>
      </tp>
      <tp t="s">
        <v/>
        <stp/>
        <stp>P</stp>
        <stp>0</stp>
        <stp>IR</stp>
        <stp>BONDAVG70057</stp>
        <stp>채권그룹</stp>
        <stp/>
        <stp/>
        <tr r="P2466" s="3"/>
      </tp>
      <tp t="s">
        <v/>
        <stp/>
        <stp>P</stp>
        <stp>0</stp>
        <stp>IR</stp>
        <stp>BONDAVG70050</stp>
        <stp>채권그룹</stp>
        <stp/>
        <stp/>
        <tr r="P2459" s="3"/>
      </tp>
      <tp t="s">
        <v/>
        <stp/>
        <stp>P</stp>
        <stp>0</stp>
        <stp>IR</stp>
        <stp>BONDAVG70051</stp>
        <stp>채권그룹</stp>
        <stp/>
        <stp/>
        <tr r="P2460" s="3"/>
      </tp>
      <tp t="s">
        <v/>
        <stp/>
        <stp>P</stp>
        <stp>0</stp>
        <stp>IR</stp>
        <stp>BONDAVG70052</stp>
        <stp>채권그룹</stp>
        <stp/>
        <stp/>
        <tr r="P2461" s="3"/>
      </tp>
      <tp t="s">
        <v/>
        <stp/>
        <stp>P</stp>
        <stp>0</stp>
        <stp>IR</stp>
        <stp>BONDAVG70053</stp>
        <stp>채권그룹</stp>
        <stp/>
        <stp/>
        <tr r="P2462" s="3"/>
      </tp>
      <tp t="s">
        <v/>
        <stp/>
        <stp>P</stp>
        <stp>0</stp>
        <stp>IR</stp>
        <stp>BONDAVGB0040</stp>
        <stp>채권그룹</stp>
        <stp/>
        <stp/>
        <tr r="P4644" s="3"/>
      </tp>
      <tp t="s">
        <v/>
        <stp/>
        <stp>P</stp>
        <stp>0</stp>
        <stp>IR</stp>
        <stp>BONDAVGS0040</stp>
        <stp>채권그룹</stp>
        <stp/>
        <stp/>
        <tr r="P4694" s="3"/>
      </tp>
      <tp t="s">
        <v/>
        <stp/>
        <stp>P</stp>
        <stp>0</stp>
        <stp>IR</stp>
        <stp>BONDAVG00049</stp>
        <stp>채권그룹</stp>
        <stp/>
        <stp/>
        <tr r="P12" s="3"/>
      </tp>
      <tp t="s">
        <v/>
        <stp/>
        <stp>P</stp>
        <stp>0</stp>
        <stp>IR</stp>
        <stp>BONDAVG70049</stp>
        <stp>채권그룹</stp>
        <stp/>
        <stp/>
        <tr r="P2458" s="3"/>
      </tp>
      <tp t="s">
        <v/>
        <stp/>
        <stp>P</stp>
        <stp>0</stp>
        <stp>IR</stp>
        <stp>BONDAVG00043</stp>
        <stp>채권그룹</stp>
        <stp/>
        <stp/>
        <tr r="P4739" s="3"/>
      </tp>
      <tp t="s">
        <v/>
        <stp/>
        <stp>P</stp>
        <stp>0</stp>
        <stp>IR</stp>
        <stp>BONDAVG70040</stp>
        <stp>채권그룹</stp>
        <stp/>
        <stp/>
        <tr r="P2457" s="3"/>
      </tp>
      <tp t="s">
        <v/>
        <stp/>
        <stp>P</stp>
        <stp>0</stp>
        <stp>IR</stp>
        <stp>BONDAVG00099</stp>
        <stp>채권그룹</stp>
        <stp/>
        <stp/>
        <tr r="P6595" s="3"/>
      </tp>
      <tp t="s">
        <v/>
        <stp/>
        <stp>P</stp>
        <stp>0</stp>
        <stp>IR</stp>
        <stp>BONDAVG70098</stp>
        <stp>채권그룹</stp>
        <stp/>
        <stp/>
        <tr r="P2478" s="3"/>
      </tp>
      <tp t="s">
        <v/>
        <stp/>
        <stp>P</stp>
        <stp>0</stp>
        <stp>IR</stp>
        <stp>BONDAVG70099</stp>
        <stp>채권그룹</stp>
        <stp/>
        <stp/>
        <tr r="P2479" s="3"/>
      </tp>
      <tp t="s">
        <v/>
        <stp/>
        <stp>P</stp>
        <stp>0</stp>
        <stp>IR</stp>
        <stp>BONDAVG70095</stp>
        <stp>채권그룹</stp>
        <stp/>
        <stp/>
        <tr r="P2475" s="3"/>
      </tp>
      <tp t="s">
        <v/>
        <stp/>
        <stp>P</stp>
        <stp>0</stp>
        <stp>IR</stp>
        <stp>BONDAVG70096</stp>
        <stp>채권그룹</stp>
        <stp/>
        <stp/>
        <tr r="P2476" s="3"/>
      </tp>
      <tp t="s">
        <v/>
        <stp/>
        <stp>P</stp>
        <stp>0</stp>
        <stp>IR</stp>
        <stp>BONDAVG70097</stp>
        <stp>채권그룹</stp>
        <stp/>
        <stp/>
        <tr r="P2477" s="3"/>
      </tp>
      <tp t="s">
        <v/>
        <stp/>
        <stp>P</stp>
        <stp>0</stp>
        <stp>IR</stp>
        <stp>BONDAVG70090</stp>
        <stp>채권그룹</stp>
        <stp/>
        <stp/>
        <tr r="P2473" s="3"/>
      </tp>
      <tp t="s">
        <v/>
        <stp/>
        <stp>P</stp>
        <stp>0</stp>
        <stp>IR</stp>
        <stp>BONDAVG70091</stp>
        <stp>채권그룹</stp>
        <stp/>
        <stp/>
        <tr r="P2474" s="3"/>
      </tp>
      <tp t="s">
        <v>공사/공단채AAA</v>
        <stp/>
        <stp>P</stp>
        <stp>0</stp>
        <stp>IR</stp>
        <stp>BONDAVG10095</stp>
        <stp>채권그룹</stp>
        <stp/>
        <stp/>
        <tr r="F223" s="1"/>
        <tr r="P290" s="3"/>
      </tp>
      <tp t="s">
        <v/>
        <stp/>
        <stp>P</stp>
        <stp>0</stp>
        <stp>IR</stp>
        <stp>BONDAVGB0088</stp>
        <stp>채권그룹</stp>
        <stp/>
        <stp/>
        <tr r="P4645" s="3"/>
      </tp>
      <tp t="s">
        <v/>
        <stp/>
        <stp>P</stp>
        <stp>0</stp>
        <stp>IR</stp>
        <stp>BONDAVGA0082</stp>
        <stp>채권그룹</stp>
        <stp/>
        <stp/>
        <tr r="P4564" s="3"/>
      </tp>
      <tp t="s">
        <v>공모/무보증A+</v>
        <stp/>
        <stp>P</stp>
        <stp>0</stp>
        <stp>IR</stp>
        <stp>BONDAVG00088</stp>
        <stp>채권그룹</stp>
        <stp/>
        <stp/>
        <tr r="F27" s="1"/>
        <tr r="P17" s="3"/>
      </tp>
      <tp t="s">
        <v/>
        <stp/>
        <stp>P</stp>
        <stp>0</stp>
        <stp>IR</stp>
        <stp>BONDAVG70089</stp>
        <stp>채권그룹</stp>
        <stp/>
        <stp/>
        <tr r="P2472" s="3"/>
      </tp>
      <tp t="s">
        <v>공모/무보증A+</v>
        <stp/>
        <stp>P</stp>
        <stp>0</stp>
        <stp>IR</stp>
        <stp>BONDAVG00082</stp>
        <stp>채권그룹</stp>
        <stp/>
        <stp/>
        <tr r="F26" s="1"/>
        <tr r="P16" s="3"/>
      </tp>
      <tp t="s">
        <v/>
        <stp/>
        <stp>P</stp>
        <stp>0</stp>
        <stp>IR</stp>
        <stp>BONDAVG00086</stp>
        <stp>채권그룹</stp>
        <stp/>
        <stp/>
        <tr r="P6593" s="3"/>
      </tp>
      <tp t="s">
        <v/>
        <stp/>
        <stp>P</stp>
        <stp>0</stp>
        <stp>IR</stp>
        <stp>BONDAVG40081</stp>
        <stp>채권그룹</stp>
        <stp/>
        <stp/>
        <tr r="P400" s="3"/>
      </tp>
      <tp t="s">
        <v/>
        <stp/>
        <stp>P</stp>
        <stp>0</stp>
        <stp>IR</stp>
        <stp>BONDAVG60083</stp>
        <stp>채권그룹</stp>
        <stp/>
        <stp/>
        <tr r="P1010" s="3"/>
      </tp>
      <tp t="s">
        <v/>
        <stp/>
        <stp>P</stp>
        <stp>0</stp>
        <stp>IR</stp>
        <stp>BONDAVG40080</stp>
        <stp>채권그룹</stp>
        <stp/>
        <stp/>
        <tr r="P399" s="3"/>
      </tp>
      <tp t="s">
        <v/>
        <stp/>
        <stp>P</stp>
        <stp>0</stp>
        <stp>IR</stp>
        <stp>BONDAVGA0338</stp>
        <stp>채권그룹</stp>
        <stp/>
        <stp/>
        <tr r="P4569" s="3"/>
      </tp>
      <tp t="s">
        <v/>
        <stp/>
        <stp>P</stp>
        <stp>0</stp>
        <stp>IR</stp>
        <stp>BONDAVGA0334</stp>
        <stp>채권그룹</stp>
        <stp/>
        <stp/>
        <tr r="P4568" s="3"/>
      </tp>
      <tp t="s">
        <v/>
        <stp/>
        <stp>P</stp>
        <stp>0</stp>
        <stp>IR</stp>
        <stp>BONDAVGX0338</stp>
        <stp>채권그룹</stp>
        <stp/>
        <stp/>
        <tr r="P6543" s="3"/>
      </tp>
      <tp t="s">
        <v>공모/무보증A-</v>
        <stp/>
        <stp>P</stp>
        <stp>0</stp>
        <stp>IR</stp>
        <stp>BONDAVG00338</stp>
        <stp>채권그룹</stp>
        <stp/>
        <stp/>
        <tr r="F42" s="1"/>
        <tr r="P46" s="3"/>
      </tp>
      <tp t="s">
        <v>공모/무보증A-</v>
        <stp/>
        <stp>P</stp>
        <stp>0</stp>
        <stp>IR</stp>
        <stp>BONDAVG00334</stp>
        <stp>채권그룹</stp>
        <stp/>
        <stp/>
        <tr r="F41" s="1"/>
        <tr r="P45" s="3"/>
      </tp>
      <tp t="s">
        <v>공모/무보증A0</v>
        <stp/>
        <stp>P</stp>
        <stp>0</stp>
        <stp>IR</stp>
        <stp>BONDAVG00323</stp>
        <stp>채권그룹</stp>
        <stp/>
        <stp/>
        <tr r="F40" s="1"/>
        <tr r="P44" s="3"/>
      </tp>
      <tp t="s">
        <v/>
        <stp/>
        <stp>P</stp>
        <stp>0</stp>
        <stp>IR</stp>
        <stp>BONDAVG00322</stp>
        <stp>채권그룹</stp>
        <stp/>
        <stp/>
        <tr r="P4761" s="3"/>
      </tp>
      <tp t="s">
        <v/>
        <stp/>
        <stp>P</stp>
        <stp>0</stp>
        <stp>IR</stp>
        <stp>BONDAVG50322</stp>
        <stp>채권그룹</stp>
        <stp/>
        <stp/>
        <tr r="P648" s="3"/>
      </tp>
      <tp t="s">
        <v/>
        <stp/>
        <stp>P</stp>
        <stp>0</stp>
        <stp>IR</stp>
        <stp>BONDAVG50323</stp>
        <stp>채권그룹</stp>
        <stp/>
        <stp/>
        <tr r="P649" s="3"/>
      </tp>
      <tp t="s">
        <v/>
        <stp/>
        <stp>P</stp>
        <stp>0</stp>
        <stp>IR</stp>
        <stp>BONDAVG50321</stp>
        <stp>채권그룹</stp>
        <stp/>
        <stp/>
        <tr r="P647" s="3"/>
      </tp>
      <tp t="s">
        <v xml:space="preserve"> </v>
        <stp/>
        <stp>P</stp>
        <stp>0</stp>
        <stp>IR</stp>
        <stp>BONDAVG00303</stp>
        <stp>채권그룹</stp>
        <stp/>
        <stp/>
        <tr r="P4759" s="3"/>
      </tp>
      <tp t="s">
        <v/>
        <stp/>
        <stp>P</stp>
        <stp>0</stp>
        <stp>IR</stp>
        <stp>BONDAVG70304</stp>
        <stp>채권그룹</stp>
        <stp/>
        <stp/>
        <tr r="P2578" s="3"/>
      </tp>
      <tp t="s">
        <v xml:space="preserve"> </v>
        <stp/>
        <stp>P</stp>
        <stp>0</stp>
        <stp>IR</stp>
        <stp>BONDAVG00307</stp>
        <stp>채권그룹</stp>
        <stp/>
        <stp/>
        <tr r="P4760" s="3"/>
      </tp>
      <tp t="s">
        <v/>
        <stp/>
        <stp>P</stp>
        <stp>0</stp>
        <stp>IR</stp>
        <stp>BONDAVG70300</stp>
        <stp>채권그룹</stp>
        <stp/>
        <stp/>
        <tr r="P2575" s="3"/>
      </tp>
      <tp t="s">
        <v/>
        <stp/>
        <stp>P</stp>
        <stp>0</stp>
        <stp>IR</stp>
        <stp>BONDAVG70301</stp>
        <stp>채권그룹</stp>
        <stp/>
        <stp/>
        <tr r="P2576" s="3"/>
      </tp>
      <tp t="s">
        <v/>
        <stp/>
        <stp>P</stp>
        <stp>0</stp>
        <stp>IR</stp>
        <stp>BONDAVG70302</stp>
        <stp>채권그룹</stp>
        <stp/>
        <stp/>
        <tr r="P2577" s="3"/>
      </tp>
      <tp t="s">
        <v/>
        <stp/>
        <stp>P</stp>
        <stp>0</stp>
        <stp>IR</stp>
        <stp>BONDAVG70374</stp>
        <stp>채권그룹</stp>
        <stp/>
        <stp/>
        <tr r="P2601" s="3"/>
      </tp>
      <tp t="s">
        <v/>
        <stp/>
        <stp>P</stp>
        <stp>0</stp>
        <stp>IR</stp>
        <stp>BONDAVG70375</stp>
        <stp>채권그룹</stp>
        <stp/>
        <stp/>
        <tr r="P2602" s="3"/>
      </tp>
      <tp t="s">
        <v/>
        <stp/>
        <stp>P</stp>
        <stp>0</stp>
        <stp>IR</stp>
        <stp>BONDAVG70376</stp>
        <stp>채권그룹</stp>
        <stp/>
        <stp/>
        <tr r="P2603" s="3"/>
      </tp>
      <tp t="s">
        <v/>
        <stp/>
        <stp>P</stp>
        <stp>0</stp>
        <stp>IR</stp>
        <stp>BONDAVG70370</stp>
        <stp>채권그룹</stp>
        <stp/>
        <stp/>
        <tr r="P2597" s="3"/>
      </tp>
      <tp t="s">
        <v/>
        <stp/>
        <stp>P</stp>
        <stp>0</stp>
        <stp>IR</stp>
        <stp>BONDAVG70371</stp>
        <stp>채권그룹</stp>
        <stp/>
        <stp/>
        <tr r="P2598" s="3"/>
      </tp>
      <tp t="s">
        <v/>
        <stp/>
        <stp>P</stp>
        <stp>0</stp>
        <stp>IR</stp>
        <stp>BONDAVG70372</stp>
        <stp>채권그룹</stp>
        <stp/>
        <stp/>
        <tr r="P2599" s="3"/>
      </tp>
      <tp t="s">
        <v/>
        <stp/>
        <stp>P</stp>
        <stp>0</stp>
        <stp>IR</stp>
        <stp>BONDAVG60372</stp>
        <stp>채권그룹</stp>
        <stp/>
        <stp/>
        <tr r="P1018" s="3"/>
      </tp>
      <tp t="s">
        <v/>
        <stp/>
        <stp>P</stp>
        <stp>0</stp>
        <stp>IR</stp>
        <stp>BONDAVG70373</stp>
        <stp>채권그룹</stp>
        <stp/>
        <stp/>
        <tr r="P2600" s="3"/>
      </tp>
      <tp t="s">
        <v/>
        <stp/>
        <stp>P</stp>
        <stp>0</stp>
        <stp>IR</stp>
        <stp>BONDAVGA0369</stp>
        <stp>채권그룹</stp>
        <stp/>
        <stp/>
        <tr r="P4572" s="3"/>
      </tp>
      <tp t="s">
        <v/>
        <stp/>
        <stp>P</stp>
        <stp>0</stp>
        <stp>IR</stp>
        <stp>BONDAVGX0365</stp>
        <stp>채권그룹</stp>
        <stp/>
        <stp/>
        <tr r="P6544" s="3"/>
      </tp>
      <tp t="s">
        <v/>
        <stp/>
        <stp>P</stp>
        <stp>0</stp>
        <stp>IR</stp>
        <stp>BONDAVG70368</stp>
        <stp>채권그룹</stp>
        <stp/>
        <stp/>
        <tr r="P2595" s="3"/>
      </tp>
      <tp t="s">
        <v/>
        <stp/>
        <stp>P</stp>
        <stp>0</stp>
        <stp>IR</stp>
        <stp>BONDAVG70369</stp>
        <stp>채권그룹</stp>
        <stp/>
        <stp/>
        <tr r="P2596" s="3"/>
      </tp>
      <tp t="s">
        <v/>
        <stp/>
        <stp>P</stp>
        <stp>0</stp>
        <stp>IR</stp>
        <stp>BONDAVG70364</stp>
        <stp>채권그룹</stp>
        <stp/>
        <stp/>
        <tr r="P6877" s="3"/>
      </tp>
      <tp t="s">
        <v/>
        <stp/>
        <stp>P</stp>
        <stp>0</stp>
        <stp>IR</stp>
        <stp>BONDAVG00362</stp>
        <stp>채권그룹</stp>
        <stp/>
        <stp/>
        <tr r="P53" s="3"/>
      </tp>
      <tp t="s">
        <v/>
        <stp/>
        <stp>P</stp>
        <stp>0</stp>
        <stp>IR</stp>
        <stp>BONDAVG70366</stp>
        <stp>채권그룹</stp>
        <stp/>
        <stp/>
        <tr r="P2593" s="3"/>
      </tp>
      <tp t="s">
        <v/>
        <stp/>
        <stp>P</stp>
        <stp>0</stp>
        <stp>IR</stp>
        <stp>BONDAVG70367</stp>
        <stp>채권그룹</stp>
        <stp/>
        <stp/>
        <tr r="P2594" s="3"/>
      </tp>
      <tp t="s">
        <v>공모/무보증AA-</v>
        <stp/>
        <stp>P</stp>
        <stp>0</stp>
        <stp>IR</stp>
        <stp>BONDAVG00367</stp>
        <stp>채권그룹</stp>
        <stp/>
        <stp/>
        <tr r="F49" s="1"/>
        <tr r="P54" s="3"/>
      </tp>
      <tp t="s">
        <v/>
        <stp/>
        <stp>P</stp>
        <stp>0</stp>
        <stp>IR</stp>
        <stp>BONDAVG70360</stp>
        <stp>채권그룹</stp>
        <stp/>
        <stp/>
        <tr r="P2590" s="3"/>
      </tp>
      <tp t="s">
        <v/>
        <stp/>
        <stp>P</stp>
        <stp>0</stp>
        <stp>IR</stp>
        <stp>BONDAVG70361</stp>
        <stp>채권그룹</stp>
        <stp/>
        <stp/>
        <tr r="P2591" s="3"/>
      </tp>
      <tp t="s">
        <v/>
        <stp/>
        <stp>P</stp>
        <stp>0</stp>
        <stp>IR</stp>
        <stp>BONDAVG70362</stp>
        <stp>채권그룹</stp>
        <stp/>
        <stp/>
        <tr r="P2592" s="3"/>
      </tp>
      <tp t="s">
        <v/>
        <stp/>
        <stp>P</stp>
        <stp>0</stp>
        <stp>IR</stp>
        <stp>BONDAVGA0359</stp>
        <stp>채권그룹</stp>
        <stp/>
        <stp/>
        <tr r="P4571" s="3"/>
      </tp>
      <tp t="s">
        <v/>
        <stp/>
        <stp>P</stp>
        <stp>0</stp>
        <stp>IR</stp>
        <stp>BONDAVGA0354</stp>
        <stp>채권그룹</stp>
        <stp/>
        <stp/>
        <tr r="P4570" s="3"/>
      </tp>
      <tp t="s">
        <v/>
        <stp/>
        <stp>P</stp>
        <stp>0</stp>
        <stp>IR</stp>
        <stp>BONDAVGS0353</stp>
        <stp>채권그룹</stp>
        <stp/>
        <stp/>
        <tr r="P4699" s="3"/>
      </tp>
      <tp t="s">
        <v/>
        <stp/>
        <stp>P</stp>
        <stp>0</stp>
        <stp>IR</stp>
        <stp>BONDAVGS0354</stp>
        <stp>채권그룹</stp>
        <stp/>
        <stp/>
        <tr r="P4700" s="3"/>
      </tp>
      <tp t="s">
        <v>공모/무보증AA-</v>
        <stp/>
        <stp>P</stp>
        <stp>0</stp>
        <stp>IR</stp>
        <stp>BONDAVG60359</stp>
        <stp>채권그룹</stp>
        <stp/>
        <stp/>
        <tr r="F343" s="1"/>
        <tr r="P1017" s="3"/>
      </tp>
      <tp t="s">
        <v/>
        <stp/>
        <stp>P</stp>
        <stp>0</stp>
        <stp>IR</stp>
        <stp>BONDAVG70359</stp>
        <stp>채권그룹</stp>
        <stp/>
        <stp/>
        <tr r="P2589" s="3"/>
      </tp>
      <tp t="s">
        <v>공모/무보증AA-</v>
        <stp/>
        <stp>P</stp>
        <stp>0</stp>
        <stp>IR</stp>
        <stp>BONDAVG00353</stp>
        <stp>채권그룹</stp>
        <stp/>
        <stp/>
        <tr r="F47" s="1"/>
        <tr r="P51" s="3"/>
      </tp>
      <tp t="s">
        <v/>
        <stp/>
        <stp>P</stp>
        <stp>0</stp>
        <stp>IR</stp>
        <stp>BONDAVG70356</stp>
        <stp>채권그룹</stp>
        <stp/>
        <stp/>
        <tr r="P2588" s="3"/>
      </tp>
      <tp t="s">
        <v>공모/무보증AA-</v>
        <stp/>
        <stp>P</stp>
        <stp>0</stp>
        <stp>IR</stp>
        <stp>BONDAVG00354</stp>
        <stp>채권그룹</stp>
        <stp/>
        <stp/>
        <tr r="F48" s="1"/>
        <tr r="P52" s="3"/>
      </tp>
      <tp t="s">
        <v>공모/무보증A-</v>
        <stp/>
        <stp>P</stp>
        <stp>0</stp>
        <stp>IR</stp>
        <stp>BONDAVG00349</stp>
        <stp>채권그룹</stp>
        <stp/>
        <stp/>
        <tr r="F46" s="1"/>
        <tr r="P50" s="3"/>
      </tp>
      <tp t="s">
        <v/>
        <stp/>
        <stp>P</stp>
        <stp>0</stp>
        <stp>IR</stp>
        <stp>BONDAVG70348</stp>
        <stp>채권그룹</stp>
        <stp/>
        <stp/>
        <tr r="P2586" s="3"/>
      </tp>
      <tp t="s">
        <v/>
        <stp/>
        <stp>P</stp>
        <stp>0</stp>
        <stp>IR</stp>
        <stp>BONDAVG70349</stp>
        <stp>채권그룹</stp>
        <stp/>
        <stp/>
        <tr r="P2587" s="3"/>
      </tp>
      <tp t="s">
        <v/>
        <stp/>
        <stp>P</stp>
        <stp>0</stp>
        <stp>IR</stp>
        <stp>BONDAVG70344</stp>
        <stp>채권그룹</stp>
        <stp/>
        <stp/>
        <tr r="P2582" s="3"/>
      </tp>
      <tp t="s">
        <v/>
        <stp/>
        <stp>P</stp>
        <stp>0</stp>
        <stp>IR</stp>
        <stp>BONDAVG70345</stp>
        <stp>채권그룹</stp>
        <stp/>
        <stp/>
        <tr r="P2583" s="3"/>
      </tp>
      <tp t="s">
        <v>공모/무보증A0</v>
        <stp/>
        <stp>P</stp>
        <stp>0</stp>
        <stp>IR</stp>
        <stp>BONDAVG00341</stp>
        <stp>채권그룹</stp>
        <stp/>
        <stp/>
        <tr r="F43" s="1"/>
        <tr r="P47" s="3"/>
      </tp>
      <tp t="s">
        <v/>
        <stp/>
        <stp>P</stp>
        <stp>0</stp>
        <stp>IR</stp>
        <stp>BONDAVG70346</stp>
        <stp>채권그룹</stp>
        <stp/>
        <stp/>
        <tr r="P2584" s="3"/>
      </tp>
      <tp t="s">
        <v/>
        <stp/>
        <stp>P</stp>
        <stp>0</stp>
        <stp>IR</stp>
        <stp>BONDAVG70347</stp>
        <stp>채권그룹</stp>
        <stp/>
        <stp/>
        <tr r="P2585" s="3"/>
      </tp>
      <tp t="s">
        <v>공모/무보증AA-</v>
        <stp/>
        <stp>P</stp>
        <stp>0</stp>
        <stp>IR</stp>
        <stp>BONDAVG00347</stp>
        <stp>채권그룹</stp>
        <stp/>
        <stp/>
        <tr r="F45" s="1"/>
        <tr r="P49" s="3"/>
      </tp>
      <tp t="s">
        <v/>
        <stp/>
        <stp>P</stp>
        <stp>0</stp>
        <stp>IR</stp>
        <stp>BONDAVG60341</stp>
        <stp>채권그룹</stp>
        <stp/>
        <stp/>
        <tr r="P1015" s="3"/>
      </tp>
      <tp t="s">
        <v/>
        <stp/>
        <stp>P</stp>
        <stp>0</stp>
        <stp>IR</stp>
        <stp>BONDAVG70341</stp>
        <stp>채권그룹</stp>
        <stp/>
        <stp/>
        <tr r="P2579" s="3"/>
      </tp>
      <tp t="s">
        <v>공모/무보증AA+</v>
        <stp/>
        <stp>P</stp>
        <stp>0</stp>
        <stp>IR</stp>
        <stp>BONDAVG00345</stp>
        <stp>채권그룹</stp>
        <stp/>
        <stp/>
        <tr r="F44" s="1"/>
        <tr r="P48" s="3"/>
      </tp>
      <tp t="s">
        <v/>
        <stp/>
        <stp>P</stp>
        <stp>0</stp>
        <stp>IR</stp>
        <stp>BONDAVG70342</stp>
        <stp>채권그룹</stp>
        <stp/>
        <stp/>
        <tr r="P2580" s="3"/>
      </tp>
      <tp t="s">
        <v/>
        <stp/>
        <stp>P</stp>
        <stp>0</stp>
        <stp>IR</stp>
        <stp>BONDAVG60342</stp>
        <stp>채권그룹</stp>
        <stp/>
        <stp/>
        <tr r="P1016" s="3"/>
      </tp>
      <tp t="s">
        <v/>
        <stp/>
        <stp>P</stp>
        <stp>0</stp>
        <stp>IR</stp>
        <stp>BONDAVG70343</stp>
        <stp>채권그룹</stp>
        <stp/>
        <stp/>
        <tr r="P2581" s="3"/>
      </tp>
      <tp t="s">
        <v/>
        <stp/>
        <stp>P</stp>
        <stp>0</stp>
        <stp>IR</stp>
        <stp>BONDAVG70398</stp>
        <stp>채권그룹</stp>
        <stp/>
        <stp/>
        <tr r="P2608" s="3"/>
      </tp>
      <tp t="s">
        <v/>
        <stp/>
        <stp>P</stp>
        <stp>0</stp>
        <stp>IR</stp>
        <stp>BONDAVG70399</stp>
        <stp>채권그룹</stp>
        <stp/>
        <stp/>
        <tr r="P2609" s="3"/>
      </tp>
      <tp t="s">
        <v/>
        <stp/>
        <stp>P</stp>
        <stp>0</stp>
        <stp>IR</stp>
        <stp>BONDAVG70394</stp>
        <stp>채권그룹</stp>
        <stp/>
        <stp/>
        <tr r="P2606" s="3"/>
      </tp>
      <tp t="s">
        <v/>
        <stp/>
        <stp>P</stp>
        <stp>0</stp>
        <stp>IR</stp>
        <stp>BONDAVG70397</stp>
        <stp>채권그룹</stp>
        <stp/>
        <stp/>
        <tr r="P2607" s="3"/>
      </tp>
      <tp t="s">
        <v/>
        <stp/>
        <stp>P</stp>
        <stp>0</stp>
        <stp>IR</stp>
        <stp>BONDAVG70391</stp>
        <stp>채권그룹</stp>
        <stp/>
        <stp/>
        <tr r="P2605" s="3"/>
      </tp>
      <tp t="s">
        <v xml:space="preserve"> </v>
        <stp/>
        <stp>P</stp>
        <stp>0</stp>
        <stp>IR</stp>
        <stp>BONDAVG40390</stp>
        <stp>채권그룹</stp>
        <stp/>
        <stp/>
        <tr r="P6782" s="3"/>
      </tp>
      <tp t="s">
        <v/>
        <stp/>
        <stp>P</stp>
        <stp>0</stp>
        <stp>IR</stp>
        <stp>BONDAVGS0389</stp>
        <stp>채권그룹</stp>
        <stp/>
        <stp/>
        <tr r="P4701" s="3"/>
      </tp>
      <tp t="s">
        <v/>
        <stp/>
        <stp>P</stp>
        <stp>0</stp>
        <stp>IR</stp>
        <stp>BONDAVG40385</stp>
        <stp>채권그룹</stp>
        <stp/>
        <stp/>
        <tr r="P402" s="3"/>
      </tp>
      <tp t="s">
        <v/>
        <stp/>
        <stp>P</stp>
        <stp>0</stp>
        <stp>IR</stp>
        <stp>BONDAVG70380</stp>
        <stp>채권그룹</stp>
        <stp/>
        <stp/>
        <tr r="P2604" s="3"/>
      </tp>
      <tp t="s">
        <v xml:space="preserve"> </v>
        <stp/>
        <stp>P</stp>
        <stp>0</stp>
        <stp>IR</stp>
        <stp>BONDAVG00385</stp>
        <stp>채권그룹</stp>
        <stp/>
        <stp/>
        <tr r="P6616" s="3"/>
      </tp>
      <tp t="s">
        <v/>
        <stp/>
        <stp>P</stp>
        <stp>0</stp>
        <stp>IR</stp>
        <stp>BONDAVGX0238</stp>
        <stp>채권그룹</stp>
        <stp/>
        <stp/>
        <tr r="P6541" s="3"/>
      </tp>
      <tp t="s">
        <v xml:space="preserve"> </v>
        <stp/>
        <stp>P</stp>
        <stp>0</stp>
        <stp>IR</stp>
        <stp>BONDAVG00239</stp>
        <stp>채권그룹</stp>
        <stp/>
        <stp/>
        <tr r="P39" s="3"/>
      </tp>
      <tp t="s">
        <v>공모/무보증AA-</v>
        <stp/>
        <stp>P</stp>
        <stp>0</stp>
        <stp>IR</stp>
        <stp>BONDAVG00238</stp>
        <stp>채권그룹</stp>
        <stp/>
        <stp/>
        <tr r="F39" s="1"/>
        <tr r="P38" s="3"/>
      </tp>
      <tp t="s">
        <v>공모/무보증BBB+</v>
        <stp/>
        <stp>P</stp>
        <stp>0</stp>
        <stp>IR</stp>
        <stp>BONDAVG00232</stp>
        <stp>채권그룹</stp>
        <stp/>
        <stp/>
        <tr r="F37" s="1"/>
        <tr r="P36" s="3"/>
      </tp>
      <tp t="s">
        <v>공모/무보증A0</v>
        <stp/>
        <stp>P</stp>
        <stp>0</stp>
        <stp>IR</stp>
        <stp>BONDAVG00235</stp>
        <stp>채권그룹</stp>
        <stp/>
        <stp/>
        <tr r="F38" s="1"/>
        <tr r="P37" s="3"/>
      </tp>
      <tp t="s">
        <v/>
        <stp/>
        <stp>P</stp>
        <stp>0</stp>
        <stp>IR</stp>
        <stp>BONDAVG70225</stp>
        <stp>채권그룹</stp>
        <stp/>
        <stp/>
        <tr r="P2538" s="3"/>
      </tp>
      <tp t="s">
        <v/>
        <stp/>
        <stp>P</stp>
        <stp>0</stp>
        <stp>IR</stp>
        <stp>BONDAVGX0210</stp>
        <stp>채권그룹</stp>
        <stp/>
        <stp/>
        <tr r="P6540" s="3"/>
      </tp>
      <tp t="s">
        <v/>
        <stp/>
        <stp>P</stp>
        <stp>0</stp>
        <stp>IR</stp>
        <stp>BONDAVG40213</stp>
        <stp>채권그룹</stp>
        <stp/>
        <stp/>
        <tr r="P401" s="3"/>
      </tp>
      <tp t="s">
        <v/>
        <stp/>
        <stp>P</stp>
        <stp>0</stp>
        <stp>IR</stp>
        <stp>BONDAVG70213</stp>
        <stp>채권그룹</stp>
        <stp/>
        <stp/>
        <tr r="P6876" s="3"/>
      </tp>
      <tp t="s">
        <v/>
        <stp/>
        <stp>P</stp>
        <stp>0</stp>
        <stp>IR</stp>
        <stp>BONDAVG00202</stp>
        <stp>채권그룹</stp>
        <stp/>
        <stp/>
        <tr r="P35" s="3"/>
      </tp>
      <tp t="s">
        <v/>
        <stp/>
        <stp>P</stp>
        <stp>0</stp>
        <stp>IR</stp>
        <stp>BONDAVG70200</stp>
        <stp>채권그룹</stp>
        <stp/>
        <stp/>
        <tr r="P2535" s="3"/>
      </tp>
      <tp t="s">
        <v/>
        <stp/>
        <stp>P</stp>
        <stp>0</stp>
        <stp>IR</stp>
        <stp>BONDAVG70201</stp>
        <stp>채권그룹</stp>
        <stp/>
        <stp/>
        <tr r="P2536" s="3"/>
      </tp>
      <tp t="s">
        <v/>
        <stp/>
        <stp>P</stp>
        <stp>0</stp>
        <stp>IR</stp>
        <stp>BONDAVG70202</stp>
        <stp>채권그룹</stp>
        <stp/>
        <stp/>
        <tr r="P2537" s="3"/>
      </tp>
      <tp t="s">
        <v/>
        <stp/>
        <stp>P</stp>
        <stp>0</stp>
        <stp>IR</stp>
        <stp>BONDAVG00278</stp>
        <stp>채권그룹</stp>
        <stp/>
        <stp/>
        <tr r="P6610" s="3"/>
      </tp>
      <tp t="s">
        <v>공사/공단채AAA</v>
        <stp/>
        <stp>P</stp>
        <stp>0</stp>
        <stp>IR</stp>
        <stp>BONDAVG60279</stp>
        <stp>채권그룹</stp>
        <stp/>
        <stp/>
        <tr r="F342" s="1"/>
        <tr r="P1014" s="3"/>
      </tp>
      <tp t="s">
        <v/>
        <stp/>
        <stp>P</stp>
        <stp>0</stp>
        <stp>IR</stp>
        <stp>BONDAVG70278</stp>
        <stp>채권그룹</stp>
        <stp/>
        <stp/>
        <tr r="P2557" s="3"/>
      </tp>
      <tp t="s">
        <v/>
        <stp/>
        <stp>P</stp>
        <stp>0</stp>
        <stp>IR</stp>
        <stp>BONDAVG70279</stp>
        <stp>채권그룹</stp>
        <stp/>
        <stp/>
        <tr r="P2558" s="3"/>
      </tp>
      <tp t="s">
        <v/>
        <stp/>
        <stp>P</stp>
        <stp>0</stp>
        <stp>IR</stp>
        <stp>BONDAVG70274</stp>
        <stp>채권그룹</stp>
        <stp/>
        <stp/>
        <tr r="P2553" s="3"/>
      </tp>
      <tp t="s">
        <v/>
        <stp/>
        <stp>P</stp>
        <stp>0</stp>
        <stp>IR</stp>
        <stp>BONDAVG70275</stp>
        <stp>채권그룹</stp>
        <stp/>
        <stp/>
        <tr r="P2554" s="3"/>
      </tp>
      <tp t="s">
        <v/>
        <stp/>
        <stp>P</stp>
        <stp>0</stp>
        <stp>IR</stp>
        <stp>BONDAVG00271</stp>
        <stp>채권그룹</stp>
        <stp/>
        <stp/>
        <tr r="P41" s="3"/>
      </tp>
      <tp t="s">
        <v/>
        <stp/>
        <stp>P</stp>
        <stp>0</stp>
        <stp>IR</stp>
        <stp>BONDAVG70276</stp>
        <stp>채권그룹</stp>
        <stp/>
        <stp/>
        <tr r="P2555" s="3"/>
      </tp>
      <tp t="s">
        <v/>
        <stp/>
        <stp>P</stp>
        <stp>0</stp>
        <stp>IR</stp>
        <stp>BONDAVG70277</stp>
        <stp>채권그룹</stp>
        <stp/>
        <stp/>
        <tr r="P2556" s="3"/>
      </tp>
      <tp t="s">
        <v/>
        <stp/>
        <stp>P</stp>
        <stp>0</stp>
        <stp>IR</stp>
        <stp>BONDAVG70270</stp>
        <stp>채권그룹</stp>
        <stp/>
        <stp/>
        <tr r="P2549" s="3"/>
      </tp>
      <tp t="s">
        <v/>
        <stp/>
        <stp>P</stp>
        <stp>0</stp>
        <stp>IR</stp>
        <stp>BONDAVG70271</stp>
        <stp>채권그룹</stp>
        <stp/>
        <stp/>
        <tr r="P2550" s="3"/>
      </tp>
      <tp t="s">
        <v/>
        <stp/>
        <stp>P</stp>
        <stp>0</stp>
        <stp>IR</stp>
        <stp>BONDAVG70272</stp>
        <stp>채권그룹</stp>
        <stp/>
        <stp/>
        <tr r="P2551" s="3"/>
      </tp>
      <tp t="s">
        <v/>
        <stp/>
        <stp>P</stp>
        <stp>0</stp>
        <stp>IR</stp>
        <stp>BONDAVG70273</stp>
        <stp>채권그룹</stp>
        <stp/>
        <stp/>
        <tr r="P2552" s="3"/>
      </tp>
      <tp t="s">
        <v/>
        <stp/>
        <stp>P</stp>
        <stp>0</stp>
        <stp>IR</stp>
        <stp>BONDAVGX0260</stp>
        <stp>채권그룹</stp>
        <stp/>
        <stp/>
        <tr r="P6542" s="3"/>
      </tp>
      <tp t="s">
        <v/>
        <stp/>
        <stp>P</stp>
        <stp>0</stp>
        <stp>IR</stp>
        <stp>BONDAVG70268</stp>
        <stp>채권그룹</stp>
        <stp/>
        <stp/>
        <tr r="P2547" s="3"/>
      </tp>
      <tp t="s">
        <v/>
        <stp/>
        <stp>P</stp>
        <stp>0</stp>
        <stp>IR</stp>
        <stp>BONDAVG70269</stp>
        <stp>채권그룹</stp>
        <stp/>
        <stp/>
        <tr r="P2548" s="3"/>
      </tp>
      <tp t="s">
        <v/>
        <stp/>
        <stp>P</stp>
        <stp>0</stp>
        <stp>IR</stp>
        <stp>BONDAVG70264</stp>
        <stp>채권그룹</stp>
        <stp/>
        <stp/>
        <tr r="P2543" s="3"/>
      </tp>
      <tp t="s">
        <v/>
        <stp/>
        <stp>P</stp>
        <stp>0</stp>
        <stp>IR</stp>
        <stp>BONDAVG70265</stp>
        <stp>채권그룹</stp>
        <stp/>
        <stp/>
        <tr r="P2544" s="3"/>
      </tp>
      <tp t="s">
        <v/>
        <stp/>
        <stp>P</stp>
        <stp>0</stp>
        <stp>IR</stp>
        <stp>BONDAVG70266</stp>
        <stp>채권그룹</stp>
        <stp/>
        <stp/>
        <tr r="P2545" s="3"/>
      </tp>
      <tp t="s">
        <v/>
        <stp/>
        <stp>P</stp>
        <stp>0</stp>
        <stp>IR</stp>
        <stp>BONDAVG70267</stp>
        <stp>채권그룹</stp>
        <stp/>
        <stp/>
        <tr r="P2546" s="3"/>
      </tp>
      <tp t="s">
        <v/>
        <stp/>
        <stp>P</stp>
        <stp>0</stp>
        <stp>IR</stp>
        <stp>BONDAVG70260</stp>
        <stp>채권그룹</stp>
        <stp/>
        <stp/>
        <tr r="P2539" s="3"/>
      </tp>
      <tp t="s">
        <v/>
        <stp/>
        <stp>P</stp>
        <stp>0</stp>
        <stp>IR</stp>
        <stp>BONDAVG70261</stp>
        <stp>채권그룹</stp>
        <stp/>
        <stp/>
        <tr r="P2540" s="3"/>
      </tp>
      <tp t="s">
        <v/>
        <stp/>
        <stp>P</stp>
        <stp>0</stp>
        <stp>IR</stp>
        <stp>BONDAVG70262</stp>
        <stp>채권그룹</stp>
        <stp/>
        <stp/>
        <tr r="P2541" s="3"/>
      </tp>
      <tp t="s">
        <v/>
        <stp/>
        <stp>P</stp>
        <stp>0</stp>
        <stp>IR</stp>
        <stp>BONDAVG70263</stp>
        <stp>채권그룹</stp>
        <stp/>
        <stp/>
        <tr r="P2542" s="3"/>
      </tp>
      <tp t="s">
        <v/>
        <stp/>
        <stp>P</stp>
        <stp>0</stp>
        <stp>IR</stp>
        <stp>BONDAVGS0255</stp>
        <stp>채권그룹</stp>
        <stp/>
        <stp/>
        <tr r="P4698" s="3"/>
      </tp>
      <tp t="s">
        <v/>
        <stp/>
        <stp>P</stp>
        <stp>0</stp>
        <stp>IR</stp>
        <stp>BONDAVG10252</stp>
        <stp>채권그룹</stp>
        <stp/>
        <stp/>
        <tr r="P6725" s="3"/>
      </tp>
      <tp t="s">
        <v/>
        <stp/>
        <stp>P</stp>
        <stp>0</stp>
        <stp>IR</stp>
        <stp>BONDAVG00255</stp>
        <stp>채권그룹</stp>
        <stp/>
        <stp/>
        <tr r="P6609" s="3"/>
      </tp>
      <tp t="s">
        <v/>
        <stp/>
        <stp>P</stp>
        <stp>0</stp>
        <stp>IR</stp>
        <stp>BONDAVG00243</stp>
        <stp>채권그룹</stp>
        <stp/>
        <stp/>
        <tr r="P40" s="3"/>
      </tp>
      <tp t="s">
        <v/>
        <stp/>
        <stp>P</stp>
        <stp>0</stp>
        <stp>IR</stp>
        <stp>BONDAVG00299</stp>
        <stp>채권그룹</stp>
        <stp/>
        <stp/>
        <tr r="P6612" s="3"/>
      </tp>
      <tp t="s">
        <v/>
        <stp/>
        <stp>P</stp>
        <stp>0</stp>
        <stp>IR</stp>
        <stp>BONDAVG70298</stp>
        <stp>채권그룹</stp>
        <stp/>
        <stp/>
        <tr r="P2573" s="3"/>
      </tp>
      <tp t="s">
        <v/>
        <stp/>
        <stp>P</stp>
        <stp>0</stp>
        <stp>IR</stp>
        <stp>BONDAVG70299</stp>
        <stp>채권그룹</stp>
        <stp/>
        <stp/>
        <tr r="P2574" s="3"/>
      </tp>
      <tp t="s">
        <v/>
        <stp/>
        <stp>P</stp>
        <stp>0</stp>
        <stp>IR</stp>
        <stp>BONDAVG70294</stp>
        <stp>채권그룹</stp>
        <stp/>
        <stp/>
        <tr r="P2569" s="3"/>
      </tp>
      <tp t="s">
        <v/>
        <stp/>
        <stp>P</stp>
        <stp>0</stp>
        <stp>IR</stp>
        <stp>BONDAVG70295</stp>
        <stp>채권그룹</stp>
        <stp/>
        <stp/>
        <tr r="P2570" s="3"/>
      </tp>
      <tp t="s">
        <v/>
        <stp/>
        <stp>P</stp>
        <stp>0</stp>
        <stp>IR</stp>
        <stp>BONDAVG70296</stp>
        <stp>채권그룹</stp>
        <stp/>
        <stp/>
        <tr r="P2571" s="3"/>
      </tp>
      <tp t="s">
        <v/>
        <stp/>
        <stp>P</stp>
        <stp>0</stp>
        <stp>IR</stp>
        <stp>BONDAVG00290</stp>
        <stp>채권그룹</stp>
        <stp/>
        <stp/>
        <tr r="P43" s="3"/>
      </tp>
      <tp t="s">
        <v/>
        <stp/>
        <stp>P</stp>
        <stp>0</stp>
        <stp>IR</stp>
        <stp>BONDAVG70297</stp>
        <stp>채권그룹</stp>
        <stp/>
        <stp/>
        <tr r="P2572" s="3"/>
      </tp>
      <tp t="s">
        <v/>
        <stp/>
        <stp>P</stp>
        <stp>0</stp>
        <stp>IR</stp>
        <stp>BONDAVG70290</stp>
        <stp>채권그룹</stp>
        <stp/>
        <stp/>
        <tr r="P2567" s="3"/>
      </tp>
      <tp t="s">
        <v/>
        <stp/>
        <stp>P</stp>
        <stp>0</stp>
        <stp>IR</stp>
        <stp>BONDAVG70291</stp>
        <stp>채권그룹</stp>
        <stp/>
        <stp/>
        <tr r="P2568" s="3"/>
      </tp>
      <tp t="s">
        <v/>
        <stp/>
        <stp>P</stp>
        <stp>0</stp>
        <stp>IR</stp>
        <stp>BONDAVG00288</stp>
        <stp>채권그룹</stp>
        <stp/>
        <stp/>
        <tr r="P42" s="3"/>
      </tp>
      <tp t="s">
        <v/>
        <stp/>
        <stp>P</stp>
        <stp>0</stp>
        <stp>IR</stp>
        <stp>BONDAVG70288</stp>
        <stp>채권그룹</stp>
        <stp/>
        <stp/>
        <tr r="P2565" s="3"/>
      </tp>
      <tp t="s">
        <v/>
        <stp/>
        <stp>P</stp>
        <stp>0</stp>
        <stp>IR</stp>
        <stp>BONDAVG70289</stp>
        <stp>채권그룹</stp>
        <stp/>
        <stp/>
        <tr r="P2566" s="3"/>
      </tp>
      <tp t="s">
        <v/>
        <stp/>
        <stp>P</stp>
        <stp>0</stp>
        <stp>IR</stp>
        <stp>BONDAVG70284</stp>
        <stp>채권그룹</stp>
        <stp/>
        <stp/>
        <tr r="P2561" s="3"/>
      </tp>
      <tp t="s">
        <v/>
        <stp/>
        <stp>P</stp>
        <stp>0</stp>
        <stp>IR</stp>
        <stp>BONDAVG70285</stp>
        <stp>채권그룹</stp>
        <stp/>
        <stp/>
        <tr r="P2562" s="3"/>
      </tp>
      <tp t="s">
        <v/>
        <stp/>
        <stp>P</stp>
        <stp>0</stp>
        <stp>IR</stp>
        <stp>BONDAVG70286</stp>
        <stp>채권그룹</stp>
        <stp/>
        <stp/>
        <tr r="P2563" s="3"/>
      </tp>
      <tp t="s">
        <v/>
        <stp/>
        <stp>P</stp>
        <stp>0</stp>
        <stp>IR</stp>
        <stp>BONDAVG70287</stp>
        <stp>채권그룹</stp>
        <stp/>
        <stp/>
        <tr r="P2564" s="3"/>
      </tp>
      <tp t="s">
        <v/>
        <stp/>
        <stp>P</stp>
        <stp>0</stp>
        <stp>IR</stp>
        <stp>BONDAVG70282</stp>
        <stp>채권그룹</stp>
        <stp/>
        <stp/>
        <tr r="P2559" s="3"/>
      </tp>
      <tp t="s">
        <v/>
        <stp/>
        <stp>P</stp>
        <stp>0</stp>
        <stp>IR</stp>
        <stp>BONDAVG70283</stp>
        <stp>채권그룹</stp>
        <stp/>
        <stp/>
        <tr r="P2560" s="3"/>
      </tp>
      <tp t="s">
        <v/>
        <stp/>
        <stp>P</stp>
        <stp>0</stp>
        <stp>IR</stp>
        <stp>BONDAVGA0530</stp>
        <stp>채권그룹</stp>
        <stp/>
        <stp/>
        <tr r="P4576" s="3"/>
      </tp>
      <tp t="s">
        <v/>
        <stp/>
        <stp>P</stp>
        <stp>0</stp>
        <stp>IR</stp>
        <stp>BONDAVG00539</stp>
        <stp>채권그룹</stp>
        <stp/>
        <stp/>
        <tr r="P75" s="3"/>
      </tp>
      <tp t="s">
        <v>공모/무보증AA+</v>
        <stp/>
        <stp>P</stp>
        <stp>0</stp>
        <stp>IR</stp>
        <stp>BONDAVG00538</stp>
        <stp>채권그룹</stp>
        <stp/>
        <stp/>
        <tr r="F63" s="1"/>
        <tr r="P74" s="3"/>
      </tp>
      <tp t="s">
        <v/>
        <stp/>
        <stp>P</stp>
        <stp>0</stp>
        <stp>IR</stp>
        <stp>BONDAVG60539</stp>
        <stp>채권그룹</stp>
        <stp/>
        <stp/>
        <tr r="P1031" s="3"/>
      </tp>
      <tp t="s">
        <v/>
        <stp/>
        <stp>P</stp>
        <stp>0</stp>
        <stp>IR</stp>
        <stp>BONDAVG00532</stp>
        <stp>채권그룹</stp>
        <stp/>
        <stp/>
        <tr r="P73" s="3"/>
      </tp>
      <tp t="s">
        <v/>
        <stp/>
        <stp>P</stp>
        <stp>0</stp>
        <stp>IR</stp>
        <stp>BONDAVG60534</stp>
        <stp>채권그룹</stp>
        <stp/>
        <stp/>
        <tr r="P1030" s="3"/>
      </tp>
      <tp t="s">
        <v>공모/무보증AA0</v>
        <stp/>
        <stp>P</stp>
        <stp>0</stp>
        <stp>IR</stp>
        <stp>BONDAVG00530</stp>
        <stp>채권그룹</stp>
        <stp/>
        <stp/>
        <tr r="F62" s="1"/>
        <tr r="P72" s="3"/>
      </tp>
      <tp t="s">
        <v/>
        <stp/>
        <stp>P</stp>
        <stp>0</stp>
        <stp>IR</stp>
        <stp>BONDAVGC0528</stp>
        <stp>채권그룹</stp>
        <stp/>
        <stp/>
        <tr r="P4669" s="3"/>
      </tp>
      <tp t="s">
        <v/>
        <stp/>
        <stp>P</stp>
        <stp>0</stp>
        <stp>IR</stp>
        <stp>BONDAVGA0528</stp>
        <stp>채권그룹</stp>
        <stp/>
        <stp/>
        <tr r="P4575" s="3"/>
      </tp>
      <tp t="s">
        <v/>
        <stp/>
        <stp>P</stp>
        <stp>0</stp>
        <stp>IR</stp>
        <stp>BONDAVGA0527</stp>
        <stp>채권그룹</stp>
        <stp/>
        <stp/>
        <tr r="P4574" s="3"/>
      </tp>
      <tp t="s">
        <v/>
        <stp/>
        <stp>P</stp>
        <stp>0</stp>
        <stp>IR</stp>
        <stp>BONDAVGB0527</stp>
        <stp>채권그룹</stp>
        <stp/>
        <stp/>
        <tr r="P4648" s="3"/>
      </tp>
      <tp t="s">
        <v/>
        <stp/>
        <stp>P</stp>
        <stp>0</stp>
        <stp>IR</stp>
        <stp>BONDAVGC0527</stp>
        <stp>채권그룹</stp>
        <stp/>
        <stp/>
        <tr r="P4668" s="3"/>
      </tp>
      <tp t="s">
        <v>은행채AAA</v>
        <stp/>
        <stp>P</stp>
        <stp>0</stp>
        <stp>IR</stp>
        <stp>BONDAVG00528</stp>
        <stp>채권그룹</stp>
        <stp/>
        <stp/>
        <tr r="F61" s="1"/>
        <tr r="P71" s="3"/>
      </tp>
      <tp t="s">
        <v>은행채AAA</v>
        <stp/>
        <stp>P</stp>
        <stp>0</stp>
        <stp>IR</stp>
        <stp>BONDAVG00527</stp>
        <stp>채권그룹</stp>
        <stp/>
        <stp/>
        <tr r="F60" s="1"/>
        <tr r="P70" s="3"/>
      </tp>
      <tp t="s">
        <v/>
        <stp/>
        <stp>P</stp>
        <stp>0</stp>
        <stp>IR</stp>
        <stp>BONDAVG00525</stp>
        <stp>채권그룹</stp>
        <stp/>
        <stp/>
        <tr r="P69" s="3"/>
      </tp>
      <tp t="s">
        <v/>
        <stp/>
        <stp>P</stp>
        <stp>0</stp>
        <stp>IR</stp>
        <stp>BONDAVG00518</stp>
        <stp>채권그룹</stp>
        <stp/>
        <stp/>
        <tr r="P6623" s="3"/>
      </tp>
      <tp t="s">
        <v/>
        <stp/>
        <stp>P</stp>
        <stp>0</stp>
        <stp>IR</stp>
        <stp>BONDAVG40517</stp>
        <stp>채권그룹</stp>
        <stp/>
        <stp/>
        <tr r="P408" s="3"/>
      </tp>
      <tp t="s">
        <v/>
        <stp/>
        <stp>P</stp>
        <stp>0</stp>
        <stp>IR</stp>
        <stp>BONDAVG00511</stp>
        <stp>채권그룹</stp>
        <stp/>
        <stp/>
        <tr r="P68" s="3"/>
      </tp>
      <tp t="s">
        <v/>
        <stp/>
        <stp>P</stp>
        <stp>0</stp>
        <stp>IR</stp>
        <stp>BONDAVG70517</stp>
        <stp>채권그룹</stp>
        <stp/>
        <stp/>
        <tr r="P6878" s="3"/>
      </tp>
      <tp t="s">
        <v/>
        <stp/>
        <stp>P</stp>
        <stp>0</stp>
        <stp>IR</stp>
        <stp>BONDAVG70510</stp>
        <stp>채권그룹</stp>
        <stp/>
        <stp/>
        <tr r="P2687" s="3"/>
      </tp>
      <tp t="s">
        <v/>
        <stp/>
        <stp>P</stp>
        <stp>0</stp>
        <stp>IR</stp>
        <stp>BONDAVG00516</stp>
        <stp>채권그룹</stp>
        <stp/>
        <stp/>
        <tr r="P6622" s="3"/>
      </tp>
      <tp t="s">
        <v/>
        <stp/>
        <stp>P</stp>
        <stp>0</stp>
        <stp>IR</stp>
        <stp>BONDAVG70511</stp>
        <stp>채권그룹</stp>
        <stp/>
        <stp/>
        <tr r="P2688" s="3"/>
      </tp>
      <tp t="s">
        <v/>
        <stp/>
        <stp>P</stp>
        <stp>0</stp>
        <stp>IR</stp>
        <stp>BONDAVG70512</stp>
        <stp>채권그룹</stp>
        <stp/>
        <stp/>
        <tr r="P2689" s="3"/>
      </tp>
      <tp t="s">
        <v>공모/무보증A0</v>
        <stp/>
        <stp>P</stp>
        <stp>0</stp>
        <stp>IR</stp>
        <stp>BONDAVG00509</stp>
        <stp>채권그룹</stp>
        <stp/>
        <stp/>
        <tr r="F59" s="1"/>
        <tr r="P67" s="3"/>
      </tp>
      <tp t="s">
        <v>공모/무보증AA+</v>
        <stp/>
        <stp>P</stp>
        <stp>0</stp>
        <stp>IR</stp>
        <stp>BONDAVG00508</stp>
        <stp>채권그룹</stp>
        <stp/>
        <stp/>
        <tr r="F58" s="1"/>
        <tr r="P66" s="3"/>
      </tp>
      <tp t="s">
        <v/>
        <stp/>
        <stp>P</stp>
        <stp>0</stp>
        <stp>IR</stp>
        <stp>BONDAVG70509</stp>
        <stp>채권그룹</stp>
        <stp/>
        <stp/>
        <tr r="P2686" s="3"/>
      </tp>
      <tp t="s">
        <v/>
        <stp/>
        <stp>P</stp>
        <stp>0</stp>
        <stp>IR</stp>
        <stp>BONDAVGA0572</stp>
        <stp>채권그룹</stp>
        <stp/>
        <stp/>
        <tr r="P4577" s="3"/>
      </tp>
      <tp t="s">
        <v/>
        <stp/>
        <stp>P</stp>
        <stp>0</stp>
        <stp>IR</stp>
        <stp>BONDAVG70578</stp>
        <stp>채권그룹</stp>
        <stp/>
        <stp/>
        <tr r="P2707" s="3"/>
      </tp>
      <tp t="s">
        <v/>
        <stp/>
        <stp>P</stp>
        <stp>0</stp>
        <stp>IR</stp>
        <stp>BONDAVG70574</stp>
        <stp>채권그룹</stp>
        <stp/>
        <stp/>
        <tr r="P2704" s="3"/>
      </tp>
      <tp t="s">
        <v/>
        <stp/>
        <stp>P</stp>
        <stp>0</stp>
        <stp>IR</stp>
        <stp>BONDAVG70576</stp>
        <stp>채권그룹</stp>
        <stp/>
        <stp/>
        <tr r="P2705" s="3"/>
      </tp>
      <tp t="s">
        <v/>
        <stp/>
        <stp>P</stp>
        <stp>0</stp>
        <stp>IR</stp>
        <stp>BONDAVG70577</stp>
        <stp>채권그룹</stp>
        <stp/>
        <stp/>
        <tr r="P2706" s="3"/>
      </tp>
      <tp t="s">
        <v>기타금융채A-</v>
        <stp/>
        <stp>P</stp>
        <stp>0</stp>
        <stp>IR</stp>
        <stp>BONDAVG50572</stp>
        <stp>채권그룹</stp>
        <stp/>
        <stp/>
        <tr r="F313" s="1"/>
        <tr r="P657" s="3"/>
      </tp>
      <tp t="s">
        <v/>
        <stp/>
        <stp>P</stp>
        <stp>0</stp>
        <stp>IR</stp>
        <stp>BONDAVG70570</stp>
        <stp>채권그룹</stp>
        <stp/>
        <stp/>
        <tr r="P2700" s="3"/>
      </tp>
      <tp t="s">
        <v/>
        <stp/>
        <stp>P</stp>
        <stp>0</stp>
        <stp>IR</stp>
        <stp>BONDAVG70571</stp>
        <stp>채권그룹</stp>
        <stp/>
        <stp/>
        <tr r="P2701" s="3"/>
      </tp>
      <tp t="s">
        <v/>
        <stp/>
        <stp>P</stp>
        <stp>0</stp>
        <stp>IR</stp>
        <stp>BONDAVG70572</stp>
        <stp>채권그룹</stp>
        <stp/>
        <stp/>
        <tr r="P2702" s="3"/>
      </tp>
      <tp t="s">
        <v/>
        <stp/>
        <stp>P</stp>
        <stp>0</stp>
        <stp>IR</stp>
        <stp>BONDAVG70573</stp>
        <stp>채권그룹</stp>
        <stp/>
        <stp/>
        <tr r="P2703" s="3"/>
      </tp>
      <tp t="s">
        <v/>
        <stp/>
        <stp>P</stp>
        <stp>0</stp>
        <stp>IR</stp>
        <stp>BONDAVG70568</stp>
        <stp>채권그룹</stp>
        <stp/>
        <stp/>
        <tr r="P2698" s="3"/>
      </tp>
      <tp t="s">
        <v/>
        <stp/>
        <stp>P</stp>
        <stp>0</stp>
        <stp>IR</stp>
        <stp>BONDAVG70569</stp>
        <stp>채권그룹</stp>
        <stp/>
        <stp/>
        <tr r="P2699" s="3"/>
      </tp>
      <tp t="s">
        <v/>
        <stp/>
        <stp>P</stp>
        <stp>0</stp>
        <stp>IR</stp>
        <stp>BONDAVG50568</stp>
        <stp>채권그룹</stp>
        <stp/>
        <stp/>
        <tr r="P656" s="3"/>
      </tp>
      <tp t="s">
        <v/>
        <stp/>
        <stp>P</stp>
        <stp>0</stp>
        <stp>IR</stp>
        <stp>BONDAVG50566</stp>
        <stp>채권그룹</stp>
        <stp/>
        <stp/>
        <tr r="P654" s="3"/>
      </tp>
      <tp t="s">
        <v/>
        <stp/>
        <stp>P</stp>
        <stp>0</stp>
        <stp>IR</stp>
        <stp>BONDAVG50567</stp>
        <stp>채권그룹</stp>
        <stp/>
        <stp/>
        <tr r="P655" s="3"/>
      </tp>
      <tp t="s">
        <v>공모/무보증A+</v>
        <stp/>
        <stp>P</stp>
        <stp>0</stp>
        <stp>IR</stp>
        <stp>BONDAVG00561</stp>
        <stp>채권그룹</stp>
        <stp/>
        <stp/>
        <tr r="F64" s="1"/>
        <tr r="P76" s="3"/>
      </tp>
      <tp t="s">
        <v/>
        <stp/>
        <stp>P</stp>
        <stp>0</stp>
        <stp>IR</stp>
        <stp>BONDAVG70566</stp>
        <stp>채권그룹</stp>
        <stp/>
        <stp/>
        <tr r="P2696" s="3"/>
      </tp>
      <tp t="s">
        <v/>
        <stp/>
        <stp>P</stp>
        <stp>0</stp>
        <stp>IR</stp>
        <stp>BONDAVG70567</stp>
        <stp>채권그룹</stp>
        <stp/>
        <stp/>
        <tr r="P2697" s="3"/>
      </tp>
      <tp t="s">
        <v/>
        <stp/>
        <stp>P</stp>
        <stp>0</stp>
        <stp>IR</stp>
        <stp>BONDAVGA0550</stp>
        <stp>채권그룹</stp>
        <stp/>
        <stp/>
        <tr r="P5088" s="3"/>
      </tp>
      <tp t="s">
        <v/>
        <stp/>
        <stp>P</stp>
        <stp>0</stp>
        <stp>IR</stp>
        <stp>BONDAVG70554</stp>
        <stp>채권그룹</stp>
        <stp/>
        <stp/>
        <tr r="P2694" s="3"/>
      </tp>
      <tp t="s">
        <v/>
        <stp/>
        <stp>P</stp>
        <stp>0</stp>
        <stp>IR</stp>
        <stp>BONDAVG70555</stp>
        <stp>채권그룹</stp>
        <stp/>
        <stp/>
        <tr r="P2695" s="3"/>
      </tp>
      <tp t="s">
        <v/>
        <stp/>
        <stp>P</stp>
        <stp>0</stp>
        <stp>IR</stp>
        <stp>BONDAVG50550</stp>
        <stp>채권그룹</stp>
        <stp/>
        <stp/>
        <tr r="P653" s="3"/>
      </tp>
      <tp t="s">
        <v/>
        <stp/>
        <stp>P</stp>
        <stp>0</stp>
        <stp>IR</stp>
        <stp>BONDAVG70553</stp>
        <stp>채권그룹</stp>
        <stp/>
        <stp/>
        <tr r="P2693" s="3"/>
      </tp>
      <tp t="s">
        <v/>
        <stp/>
        <stp>P</stp>
        <stp>0</stp>
        <stp>IR</stp>
        <stp>BONDAVG70548</stp>
        <stp>채권그룹</stp>
        <stp/>
        <stp/>
        <tr r="P2691" s="3"/>
      </tp>
      <tp t="s">
        <v/>
        <stp/>
        <stp>P</stp>
        <stp>0</stp>
        <stp>IR</stp>
        <stp>BONDAVG70549</stp>
        <stp>채권그룹</stp>
        <stp/>
        <stp/>
        <tr r="P2692" s="3"/>
      </tp>
      <tp t="s">
        <v/>
        <stp/>
        <stp>P</stp>
        <stp>0</stp>
        <stp>IR</stp>
        <stp>BONDAVG40549</stp>
        <stp>채권그룹</stp>
        <stp/>
        <stp/>
        <tr r="P409" s="3"/>
      </tp>
      <tp t="s">
        <v/>
        <stp/>
        <stp>P</stp>
        <stp>0</stp>
        <stp>IR</stp>
        <stp>BONDAVG70546</stp>
        <stp>채권그룹</stp>
        <stp/>
        <stp/>
        <tr r="P2690" s="3"/>
      </tp>
      <tp t="s">
        <v/>
        <stp/>
        <stp>P</stp>
        <stp>0</stp>
        <stp>IR</stp>
        <stp>BONDAVG60541</stp>
        <stp>채권그룹</stp>
        <stp/>
        <stp/>
        <tr r="P1033" s="3"/>
      </tp>
      <tp t="s">
        <v/>
        <stp/>
        <stp>P</stp>
        <stp>0</stp>
        <stp>IR</stp>
        <stp>BONDAVG60540</stp>
        <stp>채권그룹</stp>
        <stp/>
        <stp/>
        <tr r="P1032" s="3"/>
      </tp>
      <tp t="s">
        <v/>
        <stp/>
        <stp>P</stp>
        <stp>0</stp>
        <stp>IR</stp>
        <stp>BONDAVG60543</stp>
        <stp>채권그룹</stp>
        <stp/>
        <stp/>
        <tr r="P1035" s="3"/>
      </tp>
      <tp t="s">
        <v/>
        <stp/>
        <stp>P</stp>
        <stp>0</stp>
        <stp>IR</stp>
        <stp>BONDAVG00544</stp>
        <stp>채권그룹</stp>
        <stp/>
        <stp/>
        <tr r="P4782" s="3"/>
      </tp>
      <tp t="s">
        <v/>
        <stp/>
        <stp>P</stp>
        <stp>0</stp>
        <stp>IR</stp>
        <stp>BONDAVG60542</stp>
        <stp>채권그룹</stp>
        <stp/>
        <stp/>
        <tr r="P1034" s="3"/>
      </tp>
      <tp t="s">
        <v/>
        <stp/>
        <stp>P</stp>
        <stp>0</stp>
        <stp>IR</stp>
        <stp>BONDAVG50598</stp>
        <stp>채권그룹</stp>
        <stp/>
        <stp/>
        <tr r="P6805" s="3"/>
      </tp>
      <tp t="s">
        <v/>
        <stp/>
        <stp>P</stp>
        <stp>0</stp>
        <stp>IR</stp>
        <stp>BONDAVG70594</stp>
        <stp>채권그룹</stp>
        <stp/>
        <stp/>
        <tr r="P2710" s="3"/>
      </tp>
      <tp t="s">
        <v/>
        <stp/>
        <stp>P</stp>
        <stp>0</stp>
        <stp>IR</stp>
        <stp>BONDAVG70595</stp>
        <stp>채권그룹</stp>
        <stp/>
        <stp/>
        <tr r="P2711" s="3"/>
      </tp>
      <tp t="s">
        <v/>
        <stp/>
        <stp>P</stp>
        <stp>0</stp>
        <stp>IR</stp>
        <stp>BONDAVG70596</stp>
        <stp>채권그룹</stp>
        <stp/>
        <stp/>
        <tr r="P2712" s="3"/>
      </tp>
      <tp t="s">
        <v/>
        <stp/>
        <stp>P</stp>
        <stp>0</stp>
        <stp>IR</stp>
        <stp>BONDAVG70597</stp>
        <stp>채권그룹</stp>
        <stp/>
        <stp/>
        <tr r="P2713" s="3"/>
      </tp>
      <tp t="s">
        <v/>
        <stp/>
        <stp>P</stp>
        <stp>0</stp>
        <stp>IR</stp>
        <stp>BONDAVG60591</stp>
        <stp>채권그룹</stp>
        <stp/>
        <stp/>
        <tr r="P1036" s="3"/>
      </tp>
      <tp t="s">
        <v/>
        <stp/>
        <stp>P</stp>
        <stp>0</stp>
        <stp>IR</stp>
        <stp>BONDAVG70590</stp>
        <stp>채권그룹</stp>
        <stp/>
        <stp/>
        <tr r="P2709" s="3"/>
      </tp>
      <tp t="s">
        <v xml:space="preserve"> </v>
        <stp/>
        <stp>P</stp>
        <stp>0</stp>
        <stp>IR</stp>
        <stp>BONDAVG00596</stp>
        <stp>채권그룹</stp>
        <stp/>
        <stp/>
        <tr r="P4785" s="3"/>
      </tp>
      <tp t="s">
        <v/>
        <stp/>
        <stp>P</stp>
        <stp>0</stp>
        <stp>IR</stp>
        <stp>BONDAVG00595</stp>
        <stp>채권그룹</stp>
        <stp/>
        <stp/>
        <tr r="P6628" s="3"/>
      </tp>
      <tp t="s">
        <v>공모/무보증AA+</v>
        <stp/>
        <stp>P</stp>
        <stp>0</stp>
        <stp>IR</stp>
        <stp>BONDAVG00594</stp>
        <stp>채권그룹</stp>
        <stp/>
        <stp/>
        <tr r="F65" s="1"/>
        <tr r="P77" s="3"/>
      </tp>
      <tp t="s">
        <v/>
        <stp/>
        <stp>P</stp>
        <stp>0</stp>
        <stp>IR</stp>
        <stp>BONDAVG60592</stp>
        <stp>채권그룹</stp>
        <stp/>
        <stp/>
        <tr r="P1037" s="3"/>
      </tp>
      <tp t="s">
        <v/>
        <stp/>
        <stp>P</stp>
        <stp>0</stp>
        <stp>IR</stp>
        <stp>BONDAVGS0583</stp>
        <stp>채권그룹</stp>
        <stp/>
        <stp/>
        <tr r="P4702" s="3"/>
      </tp>
      <tp t="s">
        <v/>
        <stp/>
        <stp>P</stp>
        <stp>0</stp>
        <stp>IR</stp>
        <stp>BONDAVG00588</stp>
        <stp>채권그룹</stp>
        <stp/>
        <stp/>
        <tr r="P4783" s="3"/>
      </tp>
      <tp t="s">
        <v/>
        <stp/>
        <stp>P</stp>
        <stp>0</stp>
        <stp>IR</stp>
        <stp>BONDAVG70589</stp>
        <stp>채권그룹</stp>
        <stp/>
        <stp/>
        <tr r="P2708" s="3"/>
      </tp>
      <tp t="s">
        <v/>
        <stp/>
        <stp>P</stp>
        <stp>0</stp>
        <stp>IR</stp>
        <stp>BONDAVGX0436</stp>
        <stp>채권그룹</stp>
        <stp/>
        <stp/>
        <tr r="P6545" s="3"/>
      </tp>
      <tp t="s">
        <v/>
        <stp/>
        <stp>P</stp>
        <stp>0</stp>
        <stp>IR</stp>
        <stp>BONDAVG70438</stp>
        <stp>채권그룹</stp>
        <stp/>
        <stp/>
        <tr r="P2630" s="3"/>
      </tp>
      <tp t="s">
        <v/>
        <stp/>
        <stp>P</stp>
        <stp>0</stp>
        <stp>IR</stp>
        <stp>BONDAVG70439</stp>
        <stp>채권그룹</stp>
        <stp/>
        <stp/>
        <tr r="P2631" s="3"/>
      </tp>
      <tp t="s">
        <v/>
        <stp/>
        <stp>P</stp>
        <stp>0</stp>
        <stp>IR</stp>
        <stp>BONDAVG40436</stp>
        <stp>채권그룹</stp>
        <stp/>
        <stp/>
        <tr r="P403" s="3"/>
      </tp>
      <tp t="s">
        <v/>
        <stp/>
        <stp>P</stp>
        <stp>0</stp>
        <stp>IR</stp>
        <stp>BONDAVG70437</stp>
        <stp>채권그룹</stp>
        <stp/>
        <stp/>
        <tr r="P2629" s="3"/>
      </tp>
      <tp t="s">
        <v/>
        <stp/>
        <stp>P</stp>
        <stp>0</stp>
        <stp>IR</stp>
        <stp>BONDAVG70424</stp>
        <stp>채권그룹</stp>
        <stp/>
        <stp/>
        <tr r="P2627" s="3"/>
      </tp>
      <tp t="s">
        <v/>
        <stp/>
        <stp>P</stp>
        <stp>0</stp>
        <stp>IR</stp>
        <stp>BONDAVG70425</stp>
        <stp>채권그룹</stp>
        <stp/>
        <stp/>
        <tr r="P2628" s="3"/>
      </tp>
      <tp t="s">
        <v/>
        <stp/>
        <stp>P</stp>
        <stp>0</stp>
        <stp>IR</stp>
        <stp>BONDAVG70422</stp>
        <stp>채권그룹</stp>
        <stp/>
        <stp/>
        <tr r="P2625" s="3"/>
      </tp>
      <tp t="s">
        <v/>
        <stp/>
        <stp>P</stp>
        <stp>0</stp>
        <stp>IR</stp>
        <stp>BONDAVG70423</stp>
        <stp>채권그룹</stp>
        <stp/>
        <stp/>
        <tr r="P2626" s="3"/>
      </tp>
      <tp t="s">
        <v/>
        <stp/>
        <stp>P</stp>
        <stp>0</stp>
        <stp>IR</stp>
        <stp>BONDAVG70418</stp>
        <stp>채권그룹</stp>
        <stp/>
        <stp/>
        <tr r="P2624" s="3"/>
      </tp>
      <tp t="s">
        <v/>
        <stp/>
        <stp>P</stp>
        <stp>0</stp>
        <stp>IR</stp>
        <stp>BONDAVG70414</stp>
        <stp>채권그룹</stp>
        <stp/>
        <stp/>
        <tr r="P2620" s="3"/>
      </tp>
      <tp t="s">
        <v/>
        <stp/>
        <stp>P</stp>
        <stp>0</stp>
        <stp>IR</stp>
        <stp>BONDAVG70415</stp>
        <stp>채권그룹</stp>
        <stp/>
        <stp/>
        <tr r="P2621" s="3"/>
      </tp>
      <tp t="s">
        <v/>
        <stp/>
        <stp>P</stp>
        <stp>0</stp>
        <stp>IR</stp>
        <stp>BONDAVG70416</stp>
        <stp>채권그룹</stp>
        <stp/>
        <stp/>
        <tr r="P2622" s="3"/>
      </tp>
      <tp t="s">
        <v/>
        <stp/>
        <stp>P</stp>
        <stp>0</stp>
        <stp>IR</stp>
        <stp>BONDAVG70417</stp>
        <stp>채권그룹</stp>
        <stp/>
        <stp/>
        <tr r="P2623" s="3"/>
      </tp>
      <tp t="s">
        <v>공모/무보증AA0</v>
        <stp/>
        <stp>P</stp>
        <stp>0</stp>
        <stp>IR</stp>
        <stp>BONDAVG00417</stp>
        <stp>채권그룹</stp>
        <stp/>
        <stp/>
        <tr r="F52" s="1"/>
        <tr r="P58" s="3"/>
      </tp>
      <tp t="s">
        <v/>
        <stp/>
        <stp>P</stp>
        <stp>0</stp>
        <stp>IR</stp>
        <stp>BONDAVG70410</stp>
        <stp>채권그룹</stp>
        <stp/>
        <stp/>
        <tr r="P2616" s="3"/>
      </tp>
      <tp t="s">
        <v/>
        <stp/>
        <stp>P</stp>
        <stp>0</stp>
        <stp>IR</stp>
        <stp>BONDAVG70411</stp>
        <stp>채권그룹</stp>
        <stp/>
        <stp/>
        <tr r="P2617" s="3"/>
      </tp>
      <tp t="s">
        <v/>
        <stp/>
        <stp>P</stp>
        <stp>0</stp>
        <stp>IR</stp>
        <stp>BONDAVG70412</stp>
        <stp>채권그룹</stp>
        <stp/>
        <stp/>
        <tr r="P2618" s="3"/>
      </tp>
      <tp t="s">
        <v/>
        <stp/>
        <stp>P</stp>
        <stp>0</stp>
        <stp>IR</stp>
        <stp>BONDAVG00414</stp>
        <stp>채권그룹</stp>
        <stp/>
        <stp/>
        <tr r="P57" s="3"/>
      </tp>
      <tp t="s">
        <v/>
        <stp/>
        <stp>P</stp>
        <stp>0</stp>
        <stp>IR</stp>
        <stp>BONDAVG70413</stp>
        <stp>채권그룹</stp>
        <stp/>
        <stp/>
        <tr r="P2619" s="3"/>
      </tp>
      <tp t="s">
        <v/>
        <stp/>
        <stp>P</stp>
        <stp>0</stp>
        <stp>IR</stp>
        <stp>BONDAVG70404</stp>
        <stp>채권그룹</stp>
        <stp/>
        <stp/>
        <tr r="P2614" s="3"/>
      </tp>
      <tp t="s">
        <v>공모/무보증AA0</v>
        <stp/>
        <stp>P</stp>
        <stp>0</stp>
        <stp>IR</stp>
        <stp>BONDAVG00402</stp>
        <stp>채권그룹</stp>
        <stp/>
        <stp/>
        <tr r="F50" s="1"/>
        <tr r="P55" s="3"/>
      </tp>
      <tp t="s">
        <v/>
        <stp/>
        <stp>P</stp>
        <stp>0</stp>
        <stp>IR</stp>
        <stp>BONDAVG70407</stp>
        <stp>채권그룹</stp>
        <stp/>
        <stp/>
        <tr r="P2615" s="3"/>
      </tp>
      <tp t="s">
        <v/>
        <stp/>
        <stp>P</stp>
        <stp>0</stp>
        <stp>IR</stp>
        <stp>BONDAVG70400</stp>
        <stp>채권그룹</stp>
        <stp/>
        <stp/>
        <tr r="P2610" s="3"/>
      </tp>
      <tp t="s">
        <v/>
        <stp/>
        <stp>P</stp>
        <stp>0</stp>
        <stp>IR</stp>
        <stp>BONDAVG70401</stp>
        <stp>채권그룹</stp>
        <stp/>
        <stp/>
        <tr r="P2611" s="3"/>
      </tp>
      <tp t="s">
        <v>공모/무보증AA-</v>
        <stp/>
        <stp>P</stp>
        <stp>0</stp>
        <stp>IR</stp>
        <stp>BONDAVG00405</stp>
        <stp>채권그룹</stp>
        <stp/>
        <stp/>
        <tr r="F51" s="1"/>
        <tr r="P56" s="3"/>
      </tp>
      <tp t="s">
        <v/>
        <stp/>
        <stp>P</stp>
        <stp>0</stp>
        <stp>IR</stp>
        <stp>BONDAVG70402</stp>
        <stp>채권그룹</stp>
        <stp/>
        <stp/>
        <tr r="P2612" s="3"/>
      </tp>
      <tp t="s">
        <v/>
        <stp/>
        <stp>P</stp>
        <stp>0</stp>
        <stp>IR</stp>
        <stp>BONDAVG70403</stp>
        <stp>채권그룹</stp>
        <stp/>
        <stp/>
        <tr r="P2613" s="3"/>
      </tp>
      <tp t="s">
        <v/>
        <stp/>
        <stp>P</stp>
        <stp>0</stp>
        <stp>IR</stp>
        <stp>BONDAVG70478</stp>
        <stp>채권그룹</stp>
        <stp/>
        <stp/>
        <tr r="P2668" s="3"/>
      </tp>
      <tp t="s">
        <v/>
        <stp/>
        <stp>P</stp>
        <stp>0</stp>
        <stp>IR</stp>
        <stp>BONDAVG70479</stp>
        <stp>채권그룹</stp>
        <stp/>
        <stp/>
        <tr r="P2669" s="3"/>
      </tp>
      <tp t="s">
        <v/>
        <stp/>
        <stp>P</stp>
        <stp>0</stp>
        <stp>IR</stp>
        <stp>BONDAVG70474</stp>
        <stp>채권그룹</stp>
        <stp/>
        <stp/>
        <tr r="P2664" s="3"/>
      </tp>
      <tp t="s">
        <v/>
        <stp/>
        <stp>P</stp>
        <stp>0</stp>
        <stp>IR</stp>
        <stp>BONDAVG70475</stp>
        <stp>채권그룹</stp>
        <stp/>
        <stp/>
        <tr r="P2665" s="3"/>
      </tp>
      <tp t="s">
        <v>공모/무보증BBB+</v>
        <stp/>
        <stp>P</stp>
        <stp>0</stp>
        <stp>IR</stp>
        <stp>BONDAVG00471</stp>
        <stp>채권그룹</stp>
        <stp/>
        <stp/>
        <tr r="F55" s="1"/>
        <tr r="P62" s="3"/>
      </tp>
      <tp t="s">
        <v/>
        <stp/>
        <stp>P</stp>
        <stp>0</stp>
        <stp>IR</stp>
        <stp>BONDAVG70476</stp>
        <stp>채권그룹</stp>
        <stp/>
        <stp/>
        <tr r="P2666" s="3"/>
      </tp>
      <tp t="s">
        <v/>
        <stp/>
        <stp>P</stp>
        <stp>0</stp>
        <stp>IR</stp>
        <stp>BONDAVG70477</stp>
        <stp>채권그룹</stp>
        <stp/>
        <stp/>
        <tr r="P2667" s="3"/>
      </tp>
      <tp t="s">
        <v/>
        <stp/>
        <stp>P</stp>
        <stp>0</stp>
        <stp>IR</stp>
        <stp>BONDAVG60471</stp>
        <stp>채권그룹</stp>
        <stp/>
        <stp/>
        <tr r="P1024" s="3"/>
      </tp>
      <tp t="s">
        <v/>
        <stp/>
        <stp>P</stp>
        <stp>0</stp>
        <stp>IR</stp>
        <stp>BONDAVG70470</stp>
        <stp>채권그룹</stp>
        <stp/>
        <stp/>
        <tr r="P2660" s="3"/>
      </tp>
      <tp t="s">
        <v/>
        <stp/>
        <stp>P</stp>
        <stp>0</stp>
        <stp>IR</stp>
        <stp>BONDAVG60470</stp>
        <stp>채권그룹</stp>
        <stp/>
        <stp/>
        <tr r="P1023" s="3"/>
      </tp>
      <tp t="s">
        <v/>
        <stp/>
        <stp>P</stp>
        <stp>0</stp>
        <stp>IR</stp>
        <stp>BONDAVG70471</stp>
        <stp>채권그룹</stp>
        <stp/>
        <stp/>
        <tr r="P2661" s="3"/>
      </tp>
      <tp t="s">
        <v/>
        <stp/>
        <stp>P</stp>
        <stp>0</stp>
        <stp>IR</stp>
        <stp>BONDAVG70472</stp>
        <stp>채권그룹</stp>
        <stp/>
        <stp/>
        <tr r="P2662" s="3"/>
      </tp>
      <tp t="s">
        <v/>
        <stp/>
        <stp>P</stp>
        <stp>0</stp>
        <stp>IR</stp>
        <stp>BONDAVG70473</stp>
        <stp>채권그룹</stp>
        <stp/>
        <stp/>
        <tr r="P2663" s="3"/>
      </tp>
      <tp t="s">
        <v>공모/무보증AA+</v>
        <stp/>
        <stp>P</stp>
        <stp>0</stp>
        <stp>IR</stp>
        <stp>BONDAVG00469</stp>
        <stp>채권그룹</stp>
        <stp/>
        <stp/>
        <tr r="F54" s="1"/>
        <tr r="P61" s="3"/>
      </tp>
      <tp t="s">
        <v/>
        <stp/>
        <stp>P</stp>
        <stp>0</stp>
        <stp>IR</stp>
        <stp>BONDAVG60469</stp>
        <stp>채권그룹</stp>
        <stp/>
        <stp/>
        <tr r="P1022" s="3"/>
      </tp>
      <tp t="s">
        <v/>
        <stp/>
        <stp>P</stp>
        <stp>0</stp>
        <stp>IR</stp>
        <stp>BONDAVG70468</stp>
        <stp>채권그룹</stp>
        <stp/>
        <stp/>
        <tr r="P2658" s="3"/>
      </tp>
      <tp t="s">
        <v/>
        <stp/>
        <stp>P</stp>
        <stp>0</stp>
        <stp>IR</stp>
        <stp>BONDAVG60468</stp>
        <stp>채권그룹</stp>
        <stp/>
        <stp/>
        <tr r="P1021" s="3"/>
      </tp>
      <tp t="s">
        <v/>
        <stp/>
        <stp>P</stp>
        <stp>0</stp>
        <stp>IR</stp>
        <stp>BONDAVG70469</stp>
        <stp>채권그룹</stp>
        <stp/>
        <stp/>
        <tr r="P2659" s="3"/>
      </tp>
      <tp t="s">
        <v/>
        <stp/>
        <stp>P</stp>
        <stp>0</stp>
        <stp>IR</stp>
        <stp>BONDAVG50466</stp>
        <stp>채권그룹</stp>
        <stp/>
        <stp/>
        <tr r="P5028" s="3"/>
      </tp>
      <tp t="s">
        <v/>
        <stp/>
        <stp>P</stp>
        <stp>0</stp>
        <stp>IR</stp>
        <stp>BONDAVG70465</stp>
        <stp>채권그룹</stp>
        <stp/>
        <stp/>
        <tr r="P2655" s="3"/>
      </tp>
      <tp t="s">
        <v/>
        <stp/>
        <stp>P</stp>
        <stp>0</stp>
        <stp>IR</stp>
        <stp>BONDAVG60467</stp>
        <stp>채권그룹</stp>
        <stp/>
        <stp/>
        <tr r="P1020" s="3"/>
      </tp>
      <tp t="s">
        <v/>
        <stp/>
        <stp>P</stp>
        <stp>0</stp>
        <stp>IR</stp>
        <stp>BONDAVG70466</stp>
        <stp>채권그룹</stp>
        <stp/>
        <stp/>
        <tr r="P2656" s="3"/>
      </tp>
      <tp t="s">
        <v/>
        <stp/>
        <stp>P</stp>
        <stp>0</stp>
        <stp>IR</stp>
        <stp>BONDAVG70467</stp>
        <stp>채권그룹</stp>
        <stp/>
        <stp/>
        <tr r="P2657" s="3"/>
      </tp>
      <tp t="s">
        <v/>
        <stp/>
        <stp>P</stp>
        <stp>0</stp>
        <stp>IR</stp>
        <stp>BONDAVG50462</stp>
        <stp>채권그룹</stp>
        <stp/>
        <stp/>
        <tr r="P652" s="3"/>
      </tp>
      <tp t="s">
        <v/>
        <stp/>
        <stp>P</stp>
        <stp>0</stp>
        <stp>IR</stp>
        <stp>BONDAVG70460</stp>
        <stp>채권그룹</stp>
        <stp/>
        <stp/>
        <tr r="P2652" s="3"/>
      </tp>
      <tp t="s">
        <v/>
        <stp/>
        <stp>P</stp>
        <stp>0</stp>
        <stp>IR</stp>
        <stp>BONDAVG70461</stp>
        <stp>채권그룹</stp>
        <stp/>
        <stp/>
        <tr r="P2653" s="3"/>
      </tp>
      <tp t="s">
        <v/>
        <stp/>
        <stp>P</stp>
        <stp>0</stp>
        <stp>IR</stp>
        <stp>BONDAVG50460</stp>
        <stp>채권그룹</stp>
        <stp/>
        <stp/>
        <tr r="P650" s="3"/>
      </tp>
      <tp t="s">
        <v/>
        <stp/>
        <stp>P</stp>
        <stp>0</stp>
        <stp>IR</stp>
        <stp>BONDAVG70462</stp>
        <stp>채권그룹</stp>
        <stp/>
        <stp/>
        <tr r="P2654" s="3"/>
      </tp>
      <tp t="s">
        <v/>
        <stp/>
        <stp>P</stp>
        <stp>0</stp>
        <stp>IR</stp>
        <stp>BONDAVG50461</stp>
        <stp>채권그룹</stp>
        <stp/>
        <stp/>
        <tr r="P651" s="3"/>
      </tp>
      <tp t="s">
        <v/>
        <stp/>
        <stp>P</stp>
        <stp>0</stp>
        <stp>IR</stp>
        <stp>BONDAVGX0451</stp>
        <stp>채권그룹</stp>
        <stp/>
        <stp/>
        <tr r="P6546" s="3"/>
      </tp>
      <tp t="s">
        <v/>
        <stp/>
        <stp>P</stp>
        <stp>0</stp>
        <stp>IR</stp>
        <stp>BONDAVGX0454</stp>
        <stp>채권그룹</stp>
        <stp/>
        <stp/>
        <tr r="P6547" s="3"/>
      </tp>
      <tp t="s">
        <v/>
        <stp/>
        <stp>P</stp>
        <stp>0</stp>
        <stp>IR</stp>
        <stp>BONDAVG70458</stp>
        <stp>채권그룹</stp>
        <stp/>
        <stp/>
        <tr r="P2650" s="3"/>
      </tp>
      <tp t="s">
        <v/>
        <stp/>
        <stp>P</stp>
        <stp>0</stp>
        <stp>IR</stp>
        <stp>BONDAVG60458</stp>
        <stp>채권그룹</stp>
        <stp/>
        <stp/>
        <tr r="P1019" s="3"/>
      </tp>
      <tp t="s">
        <v/>
        <stp/>
        <stp>P</stp>
        <stp>0</stp>
        <stp>IR</stp>
        <stp>BONDAVG70459</stp>
        <stp>채권그룹</stp>
        <stp/>
        <stp/>
        <tr r="P2651" s="3"/>
      </tp>
      <tp t="s">
        <v/>
        <stp/>
        <stp>P</stp>
        <stp>0</stp>
        <stp>IR</stp>
        <stp>BONDAVG70454</stp>
        <stp>채권그룹</stp>
        <stp/>
        <stp/>
        <tr r="P2646" s="3"/>
      </tp>
      <tp t="s">
        <v/>
        <stp/>
        <stp>P</stp>
        <stp>0</stp>
        <stp>IR</stp>
        <stp>BONDAVG70455</stp>
        <stp>채권그룹</stp>
        <stp/>
        <stp/>
        <tr r="P2647" s="3"/>
      </tp>
      <tp t="s">
        <v/>
        <stp/>
        <stp>P</stp>
        <stp>0</stp>
        <stp>IR</stp>
        <stp>BONDAVG70456</stp>
        <stp>채권그룹</stp>
        <stp/>
        <stp/>
        <tr r="P2648" s="3"/>
      </tp>
      <tp t="s">
        <v/>
        <stp/>
        <stp>P</stp>
        <stp>0</stp>
        <stp>IR</stp>
        <stp>BONDAVG70457</stp>
        <stp>채권그룹</stp>
        <stp/>
        <stp/>
        <tr r="P2649" s="3"/>
      </tp>
      <tp t="s">
        <v/>
        <stp/>
        <stp>P</stp>
        <stp>0</stp>
        <stp>IR</stp>
        <stp>BONDAVG40453</stp>
        <stp>채권그룹</stp>
        <stp/>
        <stp/>
        <tr r="P405" s="3"/>
      </tp>
      <tp t="s">
        <v/>
        <stp/>
        <stp>P</stp>
        <stp>0</stp>
        <stp>IR</stp>
        <stp>BONDAVG70450</stp>
        <stp>채권그룹</stp>
        <stp/>
        <stp/>
        <tr r="P2642" s="3"/>
      </tp>
      <tp t="s">
        <v>공모/무보증A0</v>
        <stp/>
        <stp>P</stp>
        <stp>0</stp>
        <stp>IR</stp>
        <stp>BONDAVG00456</stp>
        <stp>채권그룹</stp>
        <stp/>
        <stp/>
        <tr r="F53" s="1"/>
        <tr r="P60" s="3"/>
      </tp>
      <tp t="s">
        <v/>
        <stp/>
        <stp>P</stp>
        <stp>0</stp>
        <stp>IR</stp>
        <stp>BONDAVG40452</stp>
        <stp>채권그룹</stp>
        <stp/>
        <stp/>
        <tr r="P404" s="3"/>
      </tp>
      <tp t="s">
        <v/>
        <stp/>
        <stp>P</stp>
        <stp>0</stp>
        <stp>IR</stp>
        <stp>BONDAVG70451</stp>
        <stp>채권그룹</stp>
        <stp/>
        <stp/>
        <tr r="P2643" s="3"/>
      </tp>
      <tp t="s">
        <v/>
        <stp/>
        <stp>P</stp>
        <stp>0</stp>
        <stp>IR</stp>
        <stp>BONDAVG70452</stp>
        <stp>채권그룹</stp>
        <stp/>
        <stp/>
        <tr r="P2644" s="3"/>
      </tp>
      <tp t="s">
        <v/>
        <stp/>
        <stp>P</stp>
        <stp>0</stp>
        <stp>IR</stp>
        <stp>BONDAVG00454</stp>
        <stp>채권그룹</stp>
        <stp/>
        <stp/>
        <tr r="P59" s="3"/>
      </tp>
      <tp t="s">
        <v/>
        <stp/>
        <stp>P</stp>
        <stp>0</stp>
        <stp>IR</stp>
        <stp>BONDAVG70453</stp>
        <stp>채권그룹</stp>
        <stp/>
        <stp/>
        <tr r="P2645" s="3"/>
      </tp>
      <tp t="s">
        <v/>
        <stp/>
        <stp>P</stp>
        <stp>0</stp>
        <stp>IR</stp>
        <stp>BONDAVG70448</stp>
        <stp>채권그룹</stp>
        <stp/>
        <stp/>
        <tr r="P2640" s="3"/>
      </tp>
      <tp t="s">
        <v/>
        <stp/>
        <stp>P</stp>
        <stp>0</stp>
        <stp>IR</stp>
        <stp>BONDAVG70449</stp>
        <stp>채권그룹</stp>
        <stp/>
        <stp/>
        <tr r="P2641" s="3"/>
      </tp>
      <tp t="s">
        <v/>
        <stp/>
        <stp>P</stp>
        <stp>0</stp>
        <stp>IR</stp>
        <stp>BONDAVG00443</stp>
        <stp>채권그룹</stp>
        <stp/>
        <stp/>
        <tr r="P6619" s="3"/>
      </tp>
      <tp t="s">
        <v/>
        <stp/>
        <stp>P</stp>
        <stp>0</stp>
        <stp>IR</stp>
        <stp>BONDAVG70444</stp>
        <stp>채권그룹</stp>
        <stp/>
        <stp/>
        <tr r="P2636" s="3"/>
      </tp>
      <tp t="s">
        <v/>
        <stp/>
        <stp>P</stp>
        <stp>0</stp>
        <stp>IR</stp>
        <stp>BONDAVG70445</stp>
        <stp>채권그룹</stp>
        <stp/>
        <stp/>
        <tr r="P2637" s="3"/>
      </tp>
      <tp t="s">
        <v/>
        <stp/>
        <stp>P</stp>
        <stp>0</stp>
        <stp>IR</stp>
        <stp>BONDAVG70446</stp>
        <stp>채권그룹</stp>
        <stp/>
        <stp/>
        <tr r="P2638" s="3"/>
      </tp>
      <tp t="s">
        <v/>
        <stp/>
        <stp>P</stp>
        <stp>0</stp>
        <stp>IR</stp>
        <stp>BONDAVG70447</stp>
        <stp>채권그룹</stp>
        <stp/>
        <stp/>
        <tr r="P2639" s="3"/>
      </tp>
      <tp t="s">
        <v/>
        <stp/>
        <stp>P</stp>
        <stp>0</stp>
        <stp>IR</stp>
        <stp>BONDAVG70440</stp>
        <stp>채권그룹</stp>
        <stp/>
        <stp/>
        <tr r="P2632" s="3"/>
      </tp>
      <tp t="s">
        <v/>
        <stp/>
        <stp>P</stp>
        <stp>0</stp>
        <stp>IR</stp>
        <stp>BONDAVG70441</stp>
        <stp>채권그룹</stp>
        <stp/>
        <stp/>
        <tr r="P2633" s="3"/>
      </tp>
      <tp t="s">
        <v/>
        <stp/>
        <stp>P</stp>
        <stp>0</stp>
        <stp>IR</stp>
        <stp>BONDAVG70442</stp>
        <stp>채권그룹</stp>
        <stp/>
        <stp/>
        <tr r="P2634" s="3"/>
      </tp>
      <tp t="s">
        <v/>
        <stp/>
        <stp>P</stp>
        <stp>0</stp>
        <stp>IR</stp>
        <stp>BONDAVG70443</stp>
        <stp>채권그룹</stp>
        <stp/>
        <stp/>
        <tr r="P2635" s="3"/>
      </tp>
      <tp t="s">
        <v/>
        <stp/>
        <stp>P</stp>
        <stp>0</stp>
        <stp>IR</stp>
        <stp>BONDAVGB0494</stp>
        <stp>채권그룹</stp>
        <stp/>
        <stp/>
        <tr r="P4646" s="3"/>
      </tp>
      <tp t="s">
        <v/>
        <stp/>
        <stp>P</stp>
        <stp>0</stp>
        <stp>IR</stp>
        <stp>BONDAVGA0495</stp>
        <stp>채권그룹</stp>
        <stp/>
        <stp/>
        <tr r="P4573" s="3"/>
      </tp>
      <tp t="s">
        <v/>
        <stp/>
        <stp>P</stp>
        <stp>0</stp>
        <stp>IR</stp>
        <stp>BONDAVGB0496</stp>
        <stp>채권그룹</stp>
        <stp/>
        <stp/>
        <tr r="P4647" s="3"/>
      </tp>
      <tp t="s">
        <v>공모/무보증AA-</v>
        <stp/>
        <stp>P</stp>
        <stp>0</stp>
        <stp>IR</stp>
        <stp>BONDAVG00499</stp>
        <stp>채권그룹</stp>
        <stp/>
        <stp/>
        <tr r="F57" s="1"/>
        <tr r="P65" s="3"/>
      </tp>
      <tp t="s">
        <v/>
        <stp/>
        <stp>P</stp>
        <stp>0</stp>
        <stp>IR</stp>
        <stp>BONDAVG60495</stp>
        <stp>채권그룹</stp>
        <stp/>
        <stp/>
        <tr r="P1028" s="3"/>
      </tp>
      <tp t="s">
        <v/>
        <stp/>
        <stp>P</stp>
        <stp>0</stp>
        <stp>IR</stp>
        <stp>BONDAVG60494</stp>
        <stp>채권그룹</stp>
        <stp/>
        <stp/>
        <tr r="P1027" s="3"/>
      </tp>
      <tp t="s">
        <v/>
        <stp/>
        <stp>P</stp>
        <stp>0</stp>
        <stp>IR</stp>
        <stp>BONDAVG70495</stp>
        <stp>채권그룹</stp>
        <stp/>
        <stp/>
        <tr r="P2684" s="3"/>
      </tp>
      <tp t="s">
        <v>공모/무보증AAA</v>
        <stp/>
        <stp>P</stp>
        <stp>0</stp>
        <stp>IR</stp>
        <stp>BONDAVG40495</stp>
        <stp>채권그룹</stp>
        <stp/>
        <stp/>
        <tr r="F287" s="1"/>
        <tr r="P407" s="3"/>
      </tp>
      <tp t="s">
        <v/>
        <stp/>
        <stp>P</stp>
        <stp>0</stp>
        <stp>IR</stp>
        <stp>BONDAVG60496</stp>
        <stp>채권그룹</stp>
        <stp/>
        <stp/>
        <tr r="P1029" s="3"/>
      </tp>
      <tp t="s">
        <v/>
        <stp/>
        <stp>P</stp>
        <stp>0</stp>
        <stp>IR</stp>
        <stp>BONDAVG70497</stp>
        <stp>채권그룹</stp>
        <stp/>
        <stp/>
        <tr r="P2685" s="3"/>
      </tp>
      <tp t="s">
        <v/>
        <stp/>
        <stp>P</stp>
        <stp>0</stp>
        <stp>IR</stp>
        <stp>BONDAVG70490</stp>
        <stp>채권그룹</stp>
        <stp/>
        <stp/>
        <tr r="P2680" s="3"/>
      </tp>
      <tp t="s">
        <v xml:space="preserve"> </v>
        <stp/>
        <stp>P</stp>
        <stp>0</stp>
        <stp>IR</stp>
        <stp>BONDAVG00496</stp>
        <stp>채권그룹</stp>
        <stp/>
        <stp/>
        <tr r="P64" s="3"/>
      </tp>
      <tp t="s">
        <v/>
        <stp/>
        <stp>P</stp>
        <stp>0</stp>
        <stp>IR</stp>
        <stp>BONDAVG70491</stp>
        <stp>채권그룹</stp>
        <stp/>
        <stp/>
        <tr r="P2681" s="3"/>
      </tp>
      <tp t="s">
        <v/>
        <stp/>
        <stp>P</stp>
        <stp>0</stp>
        <stp>IR</stp>
        <stp>BONDAVG60493</stp>
        <stp>채권그룹</stp>
        <stp/>
        <stp/>
        <tr r="P1026" s="3"/>
      </tp>
      <tp t="s">
        <v/>
        <stp/>
        <stp>P</stp>
        <stp>0</stp>
        <stp>IR</stp>
        <stp>BONDAVG70492</stp>
        <stp>채권그룹</stp>
        <stp/>
        <stp/>
        <tr r="P2682" s="3"/>
      </tp>
      <tp t="s">
        <v>은행채AAA</v>
        <stp/>
        <stp>P</stp>
        <stp>0</stp>
        <stp>IR</stp>
        <stp>BONDAVG00494</stp>
        <stp>채권그룹</stp>
        <stp/>
        <stp/>
        <tr r="F56" s="1"/>
        <tr r="P63" s="3"/>
      </tp>
      <tp t="s">
        <v/>
        <stp/>
        <stp>P</stp>
        <stp>0</stp>
        <stp>IR</stp>
        <stp>BONDAVG40490</stp>
        <stp>채권그룹</stp>
        <stp/>
        <stp/>
        <tr r="P406" s="3"/>
      </tp>
      <tp t="s">
        <v/>
        <stp/>
        <stp>P</stp>
        <stp>0</stp>
        <stp>IR</stp>
        <stp>BONDAVG60492</stp>
        <stp>채권그룹</stp>
        <stp/>
        <stp/>
        <tr r="P1025" s="3"/>
      </tp>
      <tp t="s">
        <v/>
        <stp/>
        <stp>P</stp>
        <stp>0</stp>
        <stp>IR</stp>
        <stp>BONDAVG70493</stp>
        <stp>채권그룹</stp>
        <stp/>
        <stp/>
        <tr r="P2683" s="3"/>
      </tp>
      <tp t="s">
        <v/>
        <stp/>
        <stp>P</stp>
        <stp>0</stp>
        <stp>IR</stp>
        <stp>BONDAVG70488</stp>
        <stp>채권그룹</stp>
        <stp/>
        <stp/>
        <tr r="P2678" s="3"/>
      </tp>
      <tp t="s">
        <v/>
        <stp/>
        <stp>P</stp>
        <stp>0</stp>
        <stp>IR</stp>
        <stp>BONDAVG70489</stp>
        <stp>채권그룹</stp>
        <stp/>
        <stp/>
        <tr r="P2679" s="3"/>
      </tp>
      <tp t="s">
        <v/>
        <stp/>
        <stp>P</stp>
        <stp>0</stp>
        <stp>IR</stp>
        <stp>BONDAVG70484</stp>
        <stp>채권그룹</stp>
        <stp/>
        <stp/>
        <tr r="P2674" s="3"/>
      </tp>
      <tp t="s">
        <v/>
        <stp/>
        <stp>P</stp>
        <stp>0</stp>
        <stp>IR</stp>
        <stp>BONDAVG70485</stp>
        <stp>채권그룹</stp>
        <stp/>
        <stp/>
        <tr r="P2675" s="3"/>
      </tp>
      <tp t="s">
        <v xml:space="preserve"> </v>
        <stp/>
        <stp>P</stp>
        <stp>0</stp>
        <stp>IR</stp>
        <stp>BONDAVG00481</stp>
        <stp>채권그룹</stp>
        <stp/>
        <stp/>
        <tr r="P4775" s="3"/>
      </tp>
      <tp t="s">
        <v/>
        <stp/>
        <stp>P</stp>
        <stp>0</stp>
        <stp>IR</stp>
        <stp>BONDAVG70486</stp>
        <stp>채권그룹</stp>
        <stp/>
        <stp/>
        <tr r="P2676" s="3"/>
      </tp>
      <tp t="s">
        <v xml:space="preserve"> </v>
        <stp/>
        <stp>P</stp>
        <stp>0</stp>
        <stp>IR</stp>
        <stp>BONDAVG00480</stp>
        <stp>채권그룹</stp>
        <stp/>
        <stp/>
        <tr r="P4774" s="3"/>
      </tp>
      <tp t="s">
        <v/>
        <stp/>
        <stp>P</stp>
        <stp>0</stp>
        <stp>IR</stp>
        <stp>BONDAVG70487</stp>
        <stp>채권그룹</stp>
        <stp/>
        <stp/>
        <tr r="P2677" s="3"/>
      </tp>
      <tp t="s">
        <v/>
        <stp/>
        <stp>P</stp>
        <stp>0</stp>
        <stp>IR</stp>
        <stp>BONDAVG70480</stp>
        <stp>채권그룹</stp>
        <stp/>
        <stp/>
        <tr r="P2670" s="3"/>
      </tp>
      <tp t="s">
        <v/>
        <stp/>
        <stp>P</stp>
        <stp>0</stp>
        <stp>IR</stp>
        <stp>BONDAVG70481</stp>
        <stp>채권그룹</stp>
        <stp/>
        <stp/>
        <tr r="P2671" s="3"/>
      </tp>
      <tp t="s">
        <v/>
        <stp/>
        <stp>P</stp>
        <stp>0</stp>
        <stp>IR</stp>
        <stp>BONDAVG40481</stp>
        <stp>채권그룹</stp>
        <stp/>
        <stp/>
        <tr r="P5005" s="3"/>
      </tp>
      <tp t="s">
        <v/>
        <stp/>
        <stp>P</stp>
        <stp>0</stp>
        <stp>IR</stp>
        <stp>BONDAVG70482</stp>
        <stp>채권그룹</stp>
        <stp/>
        <stp/>
        <tr r="P2672" s="3"/>
      </tp>
      <tp t="s">
        <v/>
        <stp/>
        <stp>P</stp>
        <stp>0</stp>
        <stp>IR</stp>
        <stp>BONDAVG70483</stp>
        <stp>채권그룹</stp>
        <stp/>
        <stp/>
        <tr r="P2673" s="3"/>
      </tp>
      <tp t="s">
        <v/>
        <stp/>
        <stp>P</stp>
        <stp>0</stp>
        <stp>IR</stp>
        <stp>BONDAVG00733</stp>
        <stp>채권그룹</stp>
        <stp/>
        <stp/>
        <tr r="P6633" s="3"/>
      </tp>
      <tp t="s">
        <v/>
        <stp/>
        <stp>P</stp>
        <stp>0</stp>
        <stp>IR</stp>
        <stp>BONDAVG70735</stp>
        <stp>채권그룹</stp>
        <stp/>
        <stp/>
        <tr r="P2782" s="3"/>
      </tp>
      <tp t="s">
        <v xml:space="preserve"> </v>
        <stp/>
        <stp>P</stp>
        <stp>0</stp>
        <stp>IR</stp>
        <stp>BONDAVG00731</stp>
        <stp>채권그룹</stp>
        <stp/>
        <stp/>
        <tr r="P4793" s="3"/>
      </tp>
      <tp t="s">
        <v>공모/무보증A-</v>
        <stp/>
        <stp>P</stp>
        <stp>0</stp>
        <stp>IR</stp>
        <stp>BONDAVG00734</stp>
        <stp>채권그룹</stp>
        <stp/>
        <stp/>
        <tr r="F74" s="1"/>
        <tr r="P89" s="3"/>
      </tp>
      <tp t="s">
        <v xml:space="preserve"> </v>
        <stp/>
        <stp>P</stp>
        <stp>0</stp>
        <stp>IR</stp>
        <stp>BONDAVG00716</stp>
        <stp>채권그룹</stp>
        <stp/>
        <stp/>
        <tr r="P88" s="3"/>
      </tp>
      <tp t="s">
        <v/>
        <stp/>
        <stp>P</stp>
        <stp>0</stp>
        <stp>IR</stp>
        <stp>BONDAVG70711</stp>
        <stp>채권그룹</stp>
        <stp/>
        <stp/>
        <tr r="P2779" s="3"/>
      </tp>
      <tp t="s">
        <v/>
        <stp/>
        <stp>P</stp>
        <stp>0</stp>
        <stp>IR</stp>
        <stp>BONDAVG70712</stp>
        <stp>채권그룹</stp>
        <stp/>
        <stp/>
        <tr r="P2780" s="3"/>
      </tp>
      <tp t="s">
        <v/>
        <stp/>
        <stp>P</stp>
        <stp>0</stp>
        <stp>IR</stp>
        <stp>BONDAVG70713</stp>
        <stp>채권그룹</stp>
        <stp/>
        <stp/>
        <tr r="P2781" s="3"/>
      </tp>
      <tp t="s">
        <v/>
        <stp/>
        <stp>P</stp>
        <stp>0</stp>
        <stp>IR</stp>
        <stp>BONDAVG70709</stp>
        <stp>채권그룹</stp>
        <stp/>
        <stp/>
        <tr r="P2778" s="3"/>
      </tp>
      <tp t="s">
        <v/>
        <stp/>
        <stp>P</stp>
        <stp>0</stp>
        <stp>IR</stp>
        <stp>BONDAVG70704</stp>
        <stp>채권그룹</stp>
        <stp/>
        <stp/>
        <tr r="P2775" s="3"/>
      </tp>
      <tp t="s">
        <v/>
        <stp/>
        <stp>P</stp>
        <stp>0</stp>
        <stp>IR</stp>
        <stp>BONDAVG60704</stp>
        <stp>채권그룹</stp>
        <stp/>
        <stp/>
        <tr r="P1055" s="3"/>
      </tp>
      <tp t="s">
        <v/>
        <stp/>
        <stp>P</stp>
        <stp>0</stp>
        <stp>IR</stp>
        <stp>BONDAVG70705</stp>
        <stp>채권그룹</stp>
        <stp/>
        <stp/>
        <tr r="P2776" s="3"/>
      </tp>
      <tp t="s">
        <v/>
        <stp/>
        <stp>P</stp>
        <stp>0</stp>
        <stp>IR</stp>
        <stp>BONDAVG70707</stp>
        <stp>채권그룹</stp>
        <stp/>
        <stp/>
        <tr r="P2777" s="3"/>
      </tp>
      <tp t="s">
        <v>공모/무보증AA0</v>
        <stp/>
        <stp>P</stp>
        <stp>0</stp>
        <stp>IR</stp>
        <stp>BONDAVG00707</stp>
        <stp>채권그룹</stp>
        <stp/>
        <stp/>
        <tr r="F73" s="1"/>
        <tr r="P87" s="3"/>
      </tp>
      <tp t="s">
        <v/>
        <stp/>
        <stp>P</stp>
        <stp>0</stp>
        <stp>IR</stp>
        <stp>BONDAVG60701</stp>
        <stp>채권그룹</stp>
        <stp/>
        <stp/>
        <tr r="P1052" s="3"/>
      </tp>
      <tp t="s">
        <v/>
        <stp/>
        <stp>P</stp>
        <stp>0</stp>
        <stp>IR</stp>
        <stp>BONDAVG70700</stp>
        <stp>채권그룹</stp>
        <stp/>
        <stp/>
        <tr r="P2771" s="3"/>
      </tp>
      <tp t="s">
        <v/>
        <stp/>
        <stp>P</stp>
        <stp>0</stp>
        <stp>IR</stp>
        <stp>BONDAVG60700</stp>
        <stp>채권그룹</stp>
        <stp/>
        <stp/>
        <tr r="P1051" s="3"/>
      </tp>
      <tp t="s">
        <v/>
        <stp/>
        <stp>P</stp>
        <stp>0</stp>
        <stp>IR</stp>
        <stp>BONDAVG70701</stp>
        <stp>채권그룹</stp>
        <stp/>
        <stp/>
        <tr r="P2772" s="3"/>
      </tp>
      <tp t="s">
        <v/>
        <stp/>
        <stp>P</stp>
        <stp>0</stp>
        <stp>IR</stp>
        <stp>BONDAVG60703</stp>
        <stp>채권그룹</stp>
        <stp/>
        <stp/>
        <tr r="P1054" s="3"/>
      </tp>
      <tp t="s">
        <v/>
        <stp/>
        <stp>P</stp>
        <stp>0</stp>
        <stp>IR</stp>
        <stp>BONDAVG70702</stp>
        <stp>채권그룹</stp>
        <stp/>
        <stp/>
        <tr r="P2773" s="3"/>
      </tp>
      <tp t="s">
        <v/>
        <stp/>
        <stp>P</stp>
        <stp>0</stp>
        <stp>IR</stp>
        <stp>BONDAVG60702</stp>
        <stp>채권그룹</stp>
        <stp/>
        <stp/>
        <tr r="P1053" s="3"/>
      </tp>
      <tp t="s">
        <v/>
        <stp/>
        <stp>P</stp>
        <stp>0</stp>
        <stp>IR</stp>
        <stp>BONDAVG70703</stp>
        <stp>채권그룹</stp>
        <stp/>
        <stp/>
        <tr r="P2774" s="3"/>
      </tp>
      <tp t="s">
        <v/>
        <stp/>
        <stp>P</stp>
        <stp>0</stp>
        <stp>IR</stp>
        <stp>BONDAVG70779</stp>
        <stp>채권그룹</stp>
        <stp/>
        <stp/>
        <tr r="P2801" s="3"/>
      </tp>
      <tp t="s">
        <v>공모/무보증AA0</v>
        <stp/>
        <stp>P</stp>
        <stp>0</stp>
        <stp>IR</stp>
        <stp>BONDAVG40772</stp>
        <stp>채권그룹</stp>
        <stp/>
        <stp/>
        <tr r="F288" s="1"/>
        <tr r="P414" s="3"/>
      </tp>
      <tp t="s">
        <v>공모/무보증A+</v>
        <stp/>
        <stp>P</stp>
        <stp>0</stp>
        <stp>IR</stp>
        <stp>BONDAVG00769</stp>
        <stp>채권그룹</stp>
        <stp/>
        <stp/>
        <tr r="F75" s="1"/>
        <tr r="P91" s="3"/>
      </tp>
      <tp t="s">
        <v/>
        <stp/>
        <stp>P</stp>
        <stp>0</stp>
        <stp>IR</stp>
        <stp>BONDAVG70769</stp>
        <stp>채권그룹</stp>
        <stp/>
        <stp/>
        <tr r="P2800" s="3"/>
      </tp>
      <tp t="s">
        <v/>
        <stp/>
        <stp>P</stp>
        <stp>0</stp>
        <stp>IR</stp>
        <stp>BONDAVG40769</stp>
        <stp>채권그룹</stp>
        <stp/>
        <stp/>
        <tr r="P413" s="3"/>
      </tp>
      <tp t="s">
        <v/>
        <stp/>
        <stp>P</stp>
        <stp>0</stp>
        <stp>IR</stp>
        <stp>BONDAVG40768</stp>
        <stp>채권그룹</stp>
        <stp/>
        <stp/>
        <tr r="P412" s="3"/>
      </tp>
      <tp t="s">
        <v/>
        <stp/>
        <stp>P</stp>
        <stp>0</stp>
        <stp>IR</stp>
        <stp>BONDAVG70764</stp>
        <stp>채권그룹</stp>
        <stp/>
        <stp/>
        <tr r="P2798" s="3"/>
      </tp>
      <tp t="s">
        <v/>
        <stp/>
        <stp>P</stp>
        <stp>0</stp>
        <stp>IR</stp>
        <stp>BONDAVG70765</stp>
        <stp>채권그룹</stp>
        <stp/>
        <stp/>
        <tr r="P2799" s="3"/>
      </tp>
      <tp t="s">
        <v>공모/무보증A-</v>
        <stp/>
        <stp>P</stp>
        <stp>0</stp>
        <stp>IR</stp>
        <stp>BONDAVG10766</stp>
        <stp>채권그룹</stp>
        <stp/>
        <stp/>
        <tr r="F225" s="1"/>
        <tr r="P293" s="3"/>
      </tp>
      <tp t="s">
        <v/>
        <stp/>
        <stp>P</stp>
        <stp>0</stp>
        <stp>IR</stp>
        <stp>BONDAVG70761</stp>
        <stp>채권그룹</stp>
        <stp/>
        <stp/>
        <tr r="P2795" s="3"/>
      </tp>
      <tp t="s">
        <v/>
        <stp/>
        <stp>P</stp>
        <stp>0</stp>
        <stp>IR</stp>
        <stp>BONDAVG70762</stp>
        <stp>채권그룹</stp>
        <stp/>
        <stp/>
        <tr r="P2796" s="3"/>
      </tp>
      <tp t="s">
        <v/>
        <stp/>
        <stp>P</stp>
        <stp>0</stp>
        <stp>IR</stp>
        <stp>BONDAVG70763</stp>
        <stp>채권그룹</stp>
        <stp/>
        <stp/>
        <tr r="P2797" s="3"/>
      </tp>
      <tp t="s">
        <v/>
        <stp/>
        <stp>P</stp>
        <stp>0</stp>
        <stp>IR</stp>
        <stp>BONDAVG00753</stp>
        <stp>채권그룹</stp>
        <stp/>
        <stp/>
        <tr r="P90" s="3"/>
      </tp>
      <tp t="s">
        <v/>
        <stp/>
        <stp>P</stp>
        <stp>0</stp>
        <stp>IR</stp>
        <stp>BONDAVG70757</stp>
        <stp>채권그룹</stp>
        <stp/>
        <stp/>
        <tr r="P2794" s="3"/>
      </tp>
      <tp t="s">
        <v/>
        <stp/>
        <stp>P</stp>
        <stp>0</stp>
        <stp>IR</stp>
        <stp>BONDAVG70750</stp>
        <stp>채권그룹</stp>
        <stp/>
        <stp/>
        <tr r="P2793" s="3"/>
      </tp>
      <tp t="s">
        <v/>
        <stp/>
        <stp>P</stp>
        <stp>0</stp>
        <stp>IR</stp>
        <stp>BONDAVG10748</stp>
        <stp>채권그룹</stp>
        <stp/>
        <stp/>
        <tr r="P4953" s="3"/>
      </tp>
      <tp t="s">
        <v/>
        <stp/>
        <stp>P</stp>
        <stp>0</stp>
        <stp>IR</stp>
        <stp>BONDAVG70748</stp>
        <stp>채권그룹</stp>
        <stp/>
        <stp/>
        <tr r="P2791" s="3"/>
      </tp>
      <tp t="s">
        <v/>
        <stp/>
        <stp>P</stp>
        <stp>0</stp>
        <stp>IR</stp>
        <stp>BONDAVG70749</stp>
        <stp>채권그룹</stp>
        <stp/>
        <stp/>
        <tr r="P2792" s="3"/>
      </tp>
      <tp t="s">
        <v/>
        <stp/>
        <stp>P</stp>
        <stp>0</stp>
        <stp>IR</stp>
        <stp>BONDAVG70744</stp>
        <stp>채권그룹</stp>
        <stp/>
        <stp/>
        <tr r="P2787" s="3"/>
      </tp>
      <tp t="s">
        <v/>
        <stp/>
        <stp>P</stp>
        <stp>0</stp>
        <stp>IR</stp>
        <stp>BONDAVG70745</stp>
        <stp>채권그룹</stp>
        <stp/>
        <stp/>
        <tr r="P2788" s="3"/>
      </tp>
      <tp t="s">
        <v/>
        <stp/>
        <stp>P</stp>
        <stp>0</stp>
        <stp>IR</stp>
        <stp>BONDAVG70746</stp>
        <stp>채권그룹</stp>
        <stp/>
        <stp/>
        <tr r="P2789" s="3"/>
      </tp>
      <tp t="s">
        <v/>
        <stp/>
        <stp>P</stp>
        <stp>0</stp>
        <stp>IR</stp>
        <stp>BONDAVG60746</stp>
        <stp>채권그룹</stp>
        <stp/>
        <stp/>
        <tr r="P1056" s="3"/>
      </tp>
      <tp t="s">
        <v/>
        <stp/>
        <stp>P</stp>
        <stp>0</stp>
        <stp>IR</stp>
        <stp>BONDAVG70747</stp>
        <stp>채권그룹</stp>
        <stp/>
        <stp/>
        <tr r="P2790" s="3"/>
      </tp>
      <tp t="s">
        <v/>
        <stp/>
        <stp>P</stp>
        <stp>0</stp>
        <stp>IR</stp>
        <stp>BONDAVG70740</stp>
        <stp>채권그룹</stp>
        <stp/>
        <stp/>
        <tr r="P2783" s="3"/>
      </tp>
      <tp t="s">
        <v>공모/무보증A+</v>
        <stp/>
        <stp>P</stp>
        <stp>0</stp>
        <stp>IR</stp>
        <stp>BONDAVG10747</stp>
        <stp>채권그룹</stp>
        <stp/>
        <stp/>
        <tr r="F224" s="1"/>
        <tr r="P292" s="3"/>
      </tp>
      <tp t="s">
        <v/>
        <stp/>
        <stp>P</stp>
        <stp>0</stp>
        <stp>IR</stp>
        <stp>BONDAVG70741</stp>
        <stp>채권그룹</stp>
        <stp/>
        <stp/>
        <tr r="P2784" s="3"/>
      </tp>
      <tp t="s">
        <v/>
        <stp/>
        <stp>P</stp>
        <stp>0</stp>
        <stp>IR</stp>
        <stp>BONDAVG70742</stp>
        <stp>채권그룹</stp>
        <stp/>
        <stp/>
        <tr r="P2785" s="3"/>
      </tp>
      <tp t="s">
        <v/>
        <stp/>
        <stp>P</stp>
        <stp>0</stp>
        <stp>IR</stp>
        <stp>BONDAVG70743</stp>
        <stp>채권그룹</stp>
        <stp/>
        <stp/>
        <tr r="P2786" s="3"/>
      </tp>
      <tp t="s">
        <v/>
        <stp/>
        <stp>P</stp>
        <stp>0</stp>
        <stp>IR</stp>
        <stp>BONDAVG00798</stp>
        <stp>채권그룹</stp>
        <stp/>
        <stp/>
        <tr r="P92" s="3"/>
      </tp>
      <tp t="s">
        <v/>
        <stp/>
        <stp>P</stp>
        <stp>0</stp>
        <stp>IR</stp>
        <stp>BONDAVG70798</stp>
        <stp>채권그룹</stp>
        <stp/>
        <stp/>
        <tr r="P2814" s="3"/>
      </tp>
      <tp t="s">
        <v/>
        <stp/>
        <stp>P</stp>
        <stp>0</stp>
        <stp>IR</stp>
        <stp>BONDAVG70799</stp>
        <stp>채권그룹</stp>
        <stp/>
        <stp/>
        <tr r="P2815" s="3"/>
      </tp>
      <tp t="s">
        <v/>
        <stp/>
        <stp>P</stp>
        <stp>0</stp>
        <stp>IR</stp>
        <stp>BONDAVG70794</stp>
        <stp>채권그룹</stp>
        <stp/>
        <stp/>
        <tr r="P2810" s="3"/>
      </tp>
      <tp t="s">
        <v/>
        <stp/>
        <stp>P</stp>
        <stp>0</stp>
        <stp>IR</stp>
        <stp>BONDAVG70795</stp>
        <stp>채권그룹</stp>
        <stp/>
        <stp/>
        <tr r="P2811" s="3"/>
      </tp>
      <tp t="s">
        <v/>
        <stp/>
        <stp>P</stp>
        <stp>0</stp>
        <stp>IR</stp>
        <stp>BONDAVG70796</stp>
        <stp>채권그룹</stp>
        <stp/>
        <stp/>
        <tr r="P2812" s="3"/>
      </tp>
      <tp t="s">
        <v/>
        <stp/>
        <stp>P</stp>
        <stp>0</stp>
        <stp>IR</stp>
        <stp>BONDAVG70797</stp>
        <stp>채권그룹</stp>
        <stp/>
        <stp/>
        <tr r="P2813" s="3"/>
      </tp>
      <tp t="s">
        <v/>
        <stp/>
        <stp>P</stp>
        <stp>0</stp>
        <stp>IR</stp>
        <stp>BONDAVG70790</stp>
        <stp>채권그룹</stp>
        <stp/>
        <stp/>
        <tr r="P2806" s="3"/>
      </tp>
      <tp t="s">
        <v/>
        <stp/>
        <stp>P</stp>
        <stp>0</stp>
        <stp>IR</stp>
        <stp>BONDAVG40792</stp>
        <stp>채권그룹</stp>
        <stp/>
        <stp/>
        <tr r="P416" s="3"/>
      </tp>
      <tp t="s">
        <v/>
        <stp/>
        <stp>P</stp>
        <stp>0</stp>
        <stp>IR</stp>
        <stp>BONDAVG70791</stp>
        <stp>채권그룹</stp>
        <stp/>
        <stp/>
        <tr r="P2807" s="3"/>
      </tp>
      <tp t="s">
        <v/>
        <stp/>
        <stp>P</stp>
        <stp>0</stp>
        <stp>IR</stp>
        <stp>BONDAVG40791</stp>
        <stp>채권그룹</stp>
        <stp/>
        <stp/>
        <tr r="P415" s="3"/>
      </tp>
      <tp t="s">
        <v/>
        <stp/>
        <stp>P</stp>
        <stp>0</stp>
        <stp>IR</stp>
        <stp>BONDAVG70792</stp>
        <stp>채권그룹</stp>
        <stp/>
        <stp/>
        <tr r="P2808" s="3"/>
      </tp>
      <tp t="s">
        <v/>
        <stp/>
        <stp>P</stp>
        <stp>0</stp>
        <stp>IR</stp>
        <stp>BONDAVG70793</stp>
        <stp>채권그룹</stp>
        <stp/>
        <stp/>
        <tr r="P2809" s="3"/>
      </tp>
      <tp t="s">
        <v/>
        <stp/>
        <stp>P</stp>
        <stp>0</stp>
        <stp>IR</stp>
        <stp>BONDAVG70789</stp>
        <stp>채권그룹</stp>
        <stp/>
        <stp/>
        <tr r="P2805" s="3"/>
      </tp>
      <tp t="s">
        <v/>
        <stp/>
        <stp>P</stp>
        <stp>0</stp>
        <stp>IR</stp>
        <stp>BONDAVG70780</stp>
        <stp>채권그룹</stp>
        <stp/>
        <stp/>
        <tr r="P2802" s="3"/>
      </tp>
      <tp t="s">
        <v/>
        <stp/>
        <stp>P</stp>
        <stp>0</stp>
        <stp>IR</stp>
        <stp>BONDAVG70781</stp>
        <stp>채권그룹</stp>
        <stp/>
        <stp/>
        <tr r="P2803" s="3"/>
      </tp>
      <tp t="s">
        <v/>
        <stp/>
        <stp>P</stp>
        <stp>0</stp>
        <stp>IR</stp>
        <stp>BONDAVG70782</stp>
        <stp>채권그룹</stp>
        <stp/>
        <stp/>
        <tr r="P2804" s="3"/>
      </tp>
      <tp t="s">
        <v/>
        <stp/>
        <stp>P</stp>
        <stp>0</stp>
        <stp>IR</stp>
        <stp>BONDAVG60782</stp>
        <stp>채권그룹</stp>
        <stp/>
        <stp/>
        <tr r="P1057" s="3"/>
      </tp>
      <tp t="s">
        <v/>
        <stp/>
        <stp>P</stp>
        <stp>0</stp>
        <stp>IR</stp>
        <stp>BONDAVGA0634</stp>
        <stp>채권그룹</stp>
        <stp/>
        <stp/>
        <tr r="P4579" s="3"/>
      </tp>
      <tp t="s">
        <v/>
        <stp/>
        <stp>P</stp>
        <stp>0</stp>
        <stp>IR</stp>
        <stp>BONDAVGA0635</stp>
        <stp>채권그룹</stp>
        <stp/>
        <stp/>
        <tr r="P4580" s="3"/>
      </tp>
      <tp t="s">
        <v/>
        <stp/>
        <stp>P</stp>
        <stp>0</stp>
        <stp>IR</stp>
        <stp>BONDAVG00639</stp>
        <stp>채권그룹</stp>
        <stp/>
        <stp/>
        <tr r="P85" s="3"/>
      </tp>
      <tp t="s">
        <v/>
        <stp/>
        <stp>P</stp>
        <stp>0</stp>
        <stp>IR</stp>
        <stp>BONDAVG70638</stp>
        <stp>채권그룹</stp>
        <stp/>
        <stp/>
        <tr r="P2743" s="3"/>
      </tp>
      <tp t="s">
        <v/>
        <stp/>
        <stp>P</stp>
        <stp>0</stp>
        <stp>IR</stp>
        <stp>BONDAVG70639</stp>
        <stp>채권그룹</stp>
        <stp/>
        <stp/>
        <tr r="P2744" s="3"/>
      </tp>
      <tp t="s">
        <v/>
        <stp/>
        <stp>P</stp>
        <stp>0</stp>
        <stp>IR</stp>
        <stp>BONDAVG70635</stp>
        <stp>채권그룹</stp>
        <stp/>
        <stp/>
        <tr r="P2741" s="3"/>
      </tp>
      <tp t="s">
        <v xml:space="preserve"> </v>
        <stp/>
        <stp>P</stp>
        <stp>0</stp>
        <stp>IR</stp>
        <stp>BONDAVG40634</stp>
        <stp>채권그룹</stp>
        <stp/>
        <stp/>
        <tr r="P5006" s="3"/>
      </tp>
      <tp t="s">
        <v/>
        <stp/>
        <stp>P</stp>
        <stp>0</stp>
        <stp>IR</stp>
        <stp>BONDAVG70637</stp>
        <stp>채권그룹</stp>
        <stp/>
        <stp/>
        <tr r="P2742" s="3"/>
      </tp>
      <tp t="s">
        <v/>
        <stp/>
        <stp>P</stp>
        <stp>0</stp>
        <stp>IR</stp>
        <stp>BONDAVG70630</stp>
        <stp>채권그룹</stp>
        <stp/>
        <stp/>
        <tr r="P2737" s="3"/>
      </tp>
      <tp t="s">
        <v>공모/무보증A0</v>
        <stp/>
        <stp>P</stp>
        <stp>0</stp>
        <stp>IR</stp>
        <stp>BONDAVG00636</stp>
        <stp>채권그룹</stp>
        <stp/>
        <stp/>
        <tr r="F71" s="1"/>
        <tr r="P84" s="3"/>
      </tp>
      <tp t="s">
        <v/>
        <stp/>
        <stp>P</stp>
        <stp>0</stp>
        <stp>IR</stp>
        <stp>BONDAVG70631</stp>
        <stp>채권그룹</stp>
        <stp/>
        <stp/>
        <tr r="P2738" s="3"/>
      </tp>
      <tp t="s">
        <v xml:space="preserve"> </v>
        <stp/>
        <stp>P</stp>
        <stp>0</stp>
        <stp>IR</stp>
        <stp>BONDAVG00635</stp>
        <stp>채권그룹</stp>
        <stp/>
        <stp/>
        <tr r="P83" s="3"/>
      </tp>
      <tp t="s">
        <v/>
        <stp/>
        <stp>P</stp>
        <stp>0</stp>
        <stp>IR</stp>
        <stp>BONDAVG70632</stp>
        <stp>채권그룹</stp>
        <stp/>
        <stp/>
        <tr r="P2739" s="3"/>
      </tp>
      <tp t="s">
        <v/>
        <stp/>
        <stp>P</stp>
        <stp>0</stp>
        <stp>IR</stp>
        <stp>BONDAVG70633</stp>
        <stp>채권그룹</stp>
        <stp/>
        <stp/>
        <tr r="P2740" s="3"/>
      </tp>
      <tp t="s">
        <v/>
        <stp/>
        <stp>P</stp>
        <stp>0</stp>
        <stp>IR</stp>
        <stp>BONDAVGA0622</stp>
        <stp>채권그룹</stp>
        <stp/>
        <stp/>
        <tr r="P4578" s="3"/>
      </tp>
      <tp t="s">
        <v/>
        <stp/>
        <stp>P</stp>
        <stp>0</stp>
        <stp>IR</stp>
        <stp>BONDAVGB0622</stp>
        <stp>채권그룹</stp>
        <stp/>
        <stp/>
        <tr r="P4649" s="3"/>
      </tp>
      <tp t="s">
        <v>공모/무보증A+</v>
        <stp/>
        <stp>P</stp>
        <stp>0</stp>
        <stp>IR</stp>
        <stp>BONDAVG00628</stp>
        <stp>채권그룹</stp>
        <stp/>
        <stp/>
        <tr r="F70" s="1"/>
        <tr r="P82" s="3"/>
      </tp>
      <tp t="s">
        <v/>
        <stp/>
        <stp>P</stp>
        <stp>0</stp>
        <stp>IR</stp>
        <stp>BONDAVG70628</stp>
        <stp>채권그룹</stp>
        <stp/>
        <stp/>
        <tr r="P2735" s="3"/>
      </tp>
      <tp t="s">
        <v/>
        <stp/>
        <stp>P</stp>
        <stp>0</stp>
        <stp>IR</stp>
        <stp>BONDAVG70629</stp>
        <stp>채권그룹</stp>
        <stp/>
        <stp/>
        <tr r="P2736" s="3"/>
      </tp>
      <tp t="s">
        <v/>
        <stp/>
        <stp>P</stp>
        <stp>0</stp>
        <stp>IR</stp>
        <stp>BONDAVG50628</stp>
        <stp>채권그룹</stp>
        <stp/>
        <stp/>
        <tr r="P660" s="3"/>
      </tp>
      <tp t="s">
        <v/>
        <stp/>
        <stp>P</stp>
        <stp>0</stp>
        <stp>IR</stp>
        <stp>BONDAVG50626</stp>
        <stp>채권그룹</stp>
        <stp/>
        <stp/>
        <tr r="P658" s="3"/>
      </tp>
      <tp t="s">
        <v/>
        <stp/>
        <stp>P</stp>
        <stp>0</stp>
        <stp>IR</stp>
        <stp>BONDAVG70624</stp>
        <stp>채권그룹</stp>
        <stp/>
        <stp/>
        <tr r="P2731" s="3"/>
      </tp>
      <tp t="s">
        <v>은행채AA+</v>
        <stp/>
        <stp>P</stp>
        <stp>0</stp>
        <stp>IR</stp>
        <stp>BONDAVG00622</stp>
        <stp>채권그룹</stp>
        <stp/>
        <stp/>
        <tr r="F68" s="1"/>
        <tr r="P80" s="3"/>
      </tp>
      <tp t="s">
        <v/>
        <stp/>
        <stp>P</stp>
        <stp>0</stp>
        <stp>IR</stp>
        <stp>BONDAVG50627</stp>
        <stp>채권그룹</stp>
        <stp/>
        <stp/>
        <tr r="P659" s="3"/>
      </tp>
      <tp t="s">
        <v/>
        <stp/>
        <stp>P</stp>
        <stp>0</stp>
        <stp>IR</stp>
        <stp>BONDAVG70625</stp>
        <stp>채권그룹</stp>
        <stp/>
        <stp/>
        <tr r="P2732" s="3"/>
      </tp>
      <tp t="s">
        <v/>
        <stp/>
        <stp>P</stp>
        <stp>0</stp>
        <stp>IR</stp>
        <stp>BONDAVG70626</stp>
        <stp>채권그룹</stp>
        <stp/>
        <stp/>
        <tr r="P2733" s="3"/>
      </tp>
      <tp t="s">
        <v/>
        <stp/>
        <stp>P</stp>
        <stp>0</stp>
        <stp>IR</stp>
        <stp>BONDAVG70627</stp>
        <stp>채권그룹</stp>
        <stp/>
        <stp/>
        <tr r="P2734" s="3"/>
      </tp>
      <tp t="s">
        <v/>
        <stp/>
        <stp>P</stp>
        <stp>0</stp>
        <stp>IR</stp>
        <stp>BONDAVG70620</stp>
        <stp>채권그룹</stp>
        <stp/>
        <stp/>
        <tr r="P2727" s="3"/>
      </tp>
      <tp t="s">
        <v>공모/무보증A+</v>
        <stp/>
        <stp>P</stp>
        <stp>0</stp>
        <stp>IR</stp>
        <stp>BONDAVG00626</stp>
        <stp>채권그룹</stp>
        <stp/>
        <stp/>
        <tr r="F69" s="1"/>
        <tr r="P81" s="3"/>
      </tp>
      <tp t="s">
        <v/>
        <stp/>
        <stp>P</stp>
        <stp>0</stp>
        <stp>IR</stp>
        <stp>BONDAVG70621</stp>
        <stp>채권그룹</stp>
        <stp/>
        <stp/>
        <tr r="P2728" s="3"/>
      </tp>
      <tp t="s">
        <v/>
        <stp/>
        <stp>P</stp>
        <stp>0</stp>
        <stp>IR</stp>
        <stp>BONDAVG60623</stp>
        <stp>채권그룹</stp>
        <stp/>
        <stp/>
        <tr r="P1043" s="3"/>
      </tp>
      <tp t="s">
        <v/>
        <stp/>
        <stp>P</stp>
        <stp>0</stp>
        <stp>IR</stp>
        <stp>BONDAVG70622</stp>
        <stp>채권그룹</stp>
        <stp/>
        <stp/>
        <tr r="P2729" s="3"/>
      </tp>
      <tp t="s">
        <v/>
        <stp/>
        <stp>P</stp>
        <stp>0</stp>
        <stp>IR</stp>
        <stp>BONDAVG70623</stp>
        <stp>채권그룹</stp>
        <stp/>
        <stp/>
        <tr r="P2730" s="3"/>
      </tp>
      <tp t="s">
        <v/>
        <stp/>
        <stp>P</stp>
        <stp>0</stp>
        <stp>IR</stp>
        <stp>BONDAVG60619</stp>
        <stp>채권그룹</stp>
        <stp/>
        <stp/>
        <tr r="P1042" s="3"/>
      </tp>
      <tp t="s">
        <v/>
        <stp/>
        <stp>P</stp>
        <stp>0</stp>
        <stp>IR</stp>
        <stp>BONDAVG70618</stp>
        <stp>채권그룹</stp>
        <stp/>
        <stp/>
        <tr r="P2725" s="3"/>
      </tp>
      <tp t="s">
        <v/>
        <stp/>
        <stp>P</stp>
        <stp>0</stp>
        <stp>IR</stp>
        <stp>BONDAVG60618</stp>
        <stp>채권그룹</stp>
        <stp/>
        <stp/>
        <tr r="P1041" s="3"/>
      </tp>
      <tp t="s">
        <v/>
        <stp/>
        <stp>P</stp>
        <stp>0</stp>
        <stp>IR</stp>
        <stp>BONDAVG70619</stp>
        <stp>채권그룹</stp>
        <stp/>
        <stp/>
        <tr r="P2726" s="3"/>
      </tp>
      <tp t="s">
        <v/>
        <stp/>
        <stp>P</stp>
        <stp>0</stp>
        <stp>IR</stp>
        <stp>BONDAVG60615</stp>
        <stp>채권그룹</stp>
        <stp/>
        <stp/>
        <tr r="P1038" s="3"/>
      </tp>
      <tp t="s">
        <v/>
        <stp/>
        <stp>P</stp>
        <stp>0</stp>
        <stp>IR</stp>
        <stp>BONDAVG70614</stp>
        <stp>채권그룹</stp>
        <stp/>
        <stp/>
        <tr r="P2721" s="3"/>
      </tp>
      <tp t="s">
        <v>공모/무보증A+</v>
        <stp/>
        <stp>P</stp>
        <stp>0</stp>
        <stp>IR</stp>
        <stp>BONDAVG00612</stp>
        <stp>채권그룹</stp>
        <stp/>
        <stp/>
        <tr r="F67" s="1"/>
        <tr r="P79" s="3"/>
      </tp>
      <tp t="s">
        <v/>
        <stp/>
        <stp>P</stp>
        <stp>0</stp>
        <stp>IR</stp>
        <stp>BONDAVG70615</stp>
        <stp>채권그룹</stp>
        <stp/>
        <stp/>
        <tr r="P2722" s="3"/>
      </tp>
      <tp t="s">
        <v/>
        <stp/>
        <stp>P</stp>
        <stp>0</stp>
        <stp>IR</stp>
        <stp>BONDAVG60617</stp>
        <stp>채권그룹</stp>
        <stp/>
        <stp/>
        <tr r="P1040" s="3"/>
      </tp>
      <tp t="s">
        <v/>
        <stp/>
        <stp>P</stp>
        <stp>0</stp>
        <stp>IR</stp>
        <stp>BONDAVG70616</stp>
        <stp>채권그룹</stp>
        <stp/>
        <stp/>
        <tr r="P2723" s="3"/>
      </tp>
      <tp t="s">
        <v/>
        <stp/>
        <stp>P</stp>
        <stp>0</stp>
        <stp>IR</stp>
        <stp>BONDAVG60616</stp>
        <stp>채권그룹</stp>
        <stp/>
        <stp/>
        <tr r="P1039" s="3"/>
      </tp>
      <tp t="s">
        <v/>
        <stp/>
        <stp>P</stp>
        <stp>0</stp>
        <stp>IR</stp>
        <stp>BONDAVG70617</stp>
        <stp>채권그룹</stp>
        <stp/>
        <stp/>
        <tr r="P2724" s="3"/>
      </tp>
      <tp t="s">
        <v/>
        <stp/>
        <stp>P</stp>
        <stp>0</stp>
        <stp>IR</stp>
        <stp>BONDAVG70610</stp>
        <stp>채권그룹</stp>
        <stp/>
        <stp/>
        <tr r="P2717" s="3"/>
      </tp>
      <tp t="s">
        <v/>
        <stp/>
        <stp>P</stp>
        <stp>0</stp>
        <stp>IR</stp>
        <stp>BONDAVG70611</stp>
        <stp>채권그룹</stp>
        <stp/>
        <stp/>
        <tr r="P2718" s="3"/>
      </tp>
      <tp t="s">
        <v/>
        <stp/>
        <stp>P</stp>
        <stp>0</stp>
        <stp>IR</stp>
        <stp>BONDAVG70612</stp>
        <stp>채권그룹</stp>
        <stp/>
        <stp/>
        <tr r="P2719" s="3"/>
      </tp>
      <tp t="s">
        <v/>
        <stp/>
        <stp>P</stp>
        <stp>0</stp>
        <stp>IR</stp>
        <stp>BONDAVG70613</stp>
        <stp>채권그룹</stp>
        <stp/>
        <stp/>
        <tr r="P2720" s="3"/>
      </tp>
      <tp t="s">
        <v/>
        <stp/>
        <stp>P</stp>
        <stp>0</stp>
        <stp>IR</stp>
        <stp>BONDAVG70608</stp>
        <stp>채권그룹</stp>
        <stp/>
        <stp/>
        <tr r="P2715" s="3"/>
      </tp>
      <tp t="s">
        <v/>
        <stp/>
        <stp>P</stp>
        <stp>0</stp>
        <stp>IR</stp>
        <stp>BONDAVG70609</stp>
        <stp>채권그룹</stp>
        <stp/>
        <stp/>
        <tr r="P2716" s="3"/>
      </tp>
      <tp t="s">
        <v/>
        <stp/>
        <stp>P</stp>
        <stp>0</stp>
        <stp>IR</stp>
        <stp>BONDAVG70602</stp>
        <stp>채권그룹</stp>
        <stp/>
        <stp/>
        <tr r="P2714" s="3"/>
      </tp>
      <tp t="s">
        <v>공모/무보증AA-</v>
        <stp/>
        <stp>P</stp>
        <stp>0</stp>
        <stp>IR</stp>
        <stp>BONDAVG00604</stp>
        <stp>채권그룹</stp>
        <stp/>
        <stp/>
        <tr r="F66" s="1"/>
        <tr r="P78" s="3"/>
      </tp>
      <tp t="s">
        <v/>
        <stp/>
        <stp>P</stp>
        <stp>0</stp>
        <stp>IR</stp>
        <stp>BONDAVG40679</stp>
        <stp>채권그룹</stp>
        <stp/>
        <stp/>
        <tr r="P411" s="3"/>
      </tp>
      <tp t="s">
        <v/>
        <stp/>
        <stp>P</stp>
        <stp>0</stp>
        <stp>IR</stp>
        <stp>BONDAVG40678</stp>
        <stp>채권그룹</stp>
        <stp/>
        <stp/>
        <tr r="P410" s="3"/>
      </tp>
      <tp t="s">
        <v/>
        <stp/>
        <stp>P</stp>
        <stp>0</stp>
        <stp>IR</stp>
        <stp>BONDAVG10668</stp>
        <stp>채권그룹</stp>
        <stp/>
        <stp/>
        <tr r="P291" s="3"/>
      </tp>
      <tp t="s">
        <v/>
        <stp/>
        <stp>P</stp>
        <stp>0</stp>
        <stp>IR</stp>
        <stp>BONDAVG60669</stp>
        <stp>채권그룹</stp>
        <stp/>
        <stp/>
        <tr r="P1048" s="3"/>
      </tp>
      <tp t="s">
        <v/>
        <stp/>
        <stp>P</stp>
        <stp>0</stp>
        <stp>IR</stp>
        <stp>BONDAVG60668</stp>
        <stp>채권그룹</stp>
        <stp/>
        <stp/>
        <tr r="P1047" s="3"/>
      </tp>
      <tp t="s">
        <v/>
        <stp/>
        <stp>P</stp>
        <stp>0</stp>
        <stp>IR</stp>
        <stp>BONDAVG60665</stp>
        <stp>채권그룹</stp>
        <stp/>
        <stp/>
        <tr r="P1044" s="3"/>
      </tp>
      <tp t="s">
        <v/>
        <stp/>
        <stp>P</stp>
        <stp>0</stp>
        <stp>IR</stp>
        <stp>BONDAVG70665</stp>
        <stp>채권그룹</stp>
        <stp/>
        <stp/>
        <tr r="P2756" s="3"/>
      </tp>
      <tp t="s">
        <v/>
        <stp/>
        <stp>P</stp>
        <stp>0</stp>
        <stp>IR</stp>
        <stp>BONDAVG60667</stp>
        <stp>채권그룹</stp>
        <stp/>
        <stp/>
        <tr r="P1046" s="3"/>
      </tp>
      <tp t="s">
        <v/>
        <stp/>
        <stp>P</stp>
        <stp>0</stp>
        <stp>IR</stp>
        <stp>BONDAVG70666</stp>
        <stp>채권그룹</stp>
        <stp/>
        <stp/>
        <tr r="P2757" s="3"/>
      </tp>
      <tp t="s">
        <v/>
        <stp/>
        <stp>P</stp>
        <stp>0</stp>
        <stp>IR</stp>
        <stp>BONDAVG60666</stp>
        <stp>채권그룹</stp>
        <stp/>
        <stp/>
        <tr r="P1045" s="3"/>
      </tp>
      <tp t="s">
        <v/>
        <stp/>
        <stp>P</stp>
        <stp>0</stp>
        <stp>IR</stp>
        <stp>BONDAVG70661</stp>
        <stp>채권그룹</stp>
        <stp/>
        <stp/>
        <tr r="P2755" s="3"/>
      </tp>
      <tp t="s">
        <v/>
        <stp/>
        <stp>P</stp>
        <stp>0</stp>
        <stp>IR</stp>
        <stp>BONDAVG70658</stp>
        <stp>채권그룹</stp>
        <stp/>
        <stp/>
        <tr r="P2754" s="3"/>
      </tp>
      <tp t="s">
        <v/>
        <stp/>
        <stp>P</stp>
        <stp>0</stp>
        <stp>IR</stp>
        <stp>BONDAVG60658</stp>
        <stp>채권그룹</stp>
        <stp/>
        <stp/>
        <tr r="P5066" s="3"/>
      </tp>
      <tp t="s">
        <v/>
        <stp/>
        <stp>P</stp>
        <stp>0</stp>
        <stp>IR</stp>
        <stp>BONDAVG70654</stp>
        <stp>채권그룹</stp>
        <stp/>
        <stp/>
        <tr r="P2753" s="3"/>
      </tp>
      <tp t="s">
        <v/>
        <stp/>
        <stp>P</stp>
        <stp>0</stp>
        <stp>IR</stp>
        <stp>BONDAVG70652</stp>
        <stp>채권그룹</stp>
        <stp/>
        <stp/>
        <tr r="P2751" s="3"/>
      </tp>
      <tp t="s">
        <v/>
        <stp/>
        <stp>P</stp>
        <stp>0</stp>
        <stp>IR</stp>
        <stp>BONDAVG70653</stp>
        <stp>채권그룹</stp>
        <stp/>
        <stp/>
        <tr r="P2752" s="3"/>
      </tp>
      <tp t="s">
        <v/>
        <stp/>
        <stp>P</stp>
        <stp>0</stp>
        <stp>IR</stp>
        <stp>BONDAVG70644</stp>
        <stp>채권그룹</stp>
        <stp/>
        <stp/>
        <tr r="P2749" s="3"/>
      </tp>
      <tp t="s">
        <v/>
        <stp/>
        <stp>P</stp>
        <stp>0</stp>
        <stp>IR</stp>
        <stp>BONDAVG70645</stp>
        <stp>채권그룹</stp>
        <stp/>
        <stp/>
        <tr r="P2750" s="3"/>
      </tp>
      <tp t="s">
        <v xml:space="preserve"> </v>
        <stp/>
        <stp>P</stp>
        <stp>0</stp>
        <stp>IR</stp>
        <stp>BONDAVG00640</stp>
        <stp>채권그룹</stp>
        <stp/>
        <stp/>
        <tr r="P6631" s="3"/>
      </tp>
      <tp t="s">
        <v/>
        <stp/>
        <stp>P</stp>
        <stp>0</stp>
        <stp>IR</stp>
        <stp>BONDAVG70640</stp>
        <stp>채권그룹</stp>
        <stp/>
        <stp/>
        <tr r="P2745" s="3"/>
      </tp>
      <tp t="s">
        <v/>
        <stp/>
        <stp>P</stp>
        <stp>0</stp>
        <stp>IR</stp>
        <stp>BONDAVG70641</stp>
        <stp>채권그룹</stp>
        <stp/>
        <stp/>
        <tr r="P2746" s="3"/>
      </tp>
      <tp t="s">
        <v/>
        <stp/>
        <stp>P</stp>
        <stp>0</stp>
        <stp>IR</stp>
        <stp>BONDAVG70642</stp>
        <stp>채권그룹</stp>
        <stp/>
        <stp/>
        <tr r="P2747" s="3"/>
      </tp>
      <tp t="s">
        <v/>
        <stp/>
        <stp>P</stp>
        <stp>0</stp>
        <stp>IR</stp>
        <stp>BONDAVG70643</stp>
        <stp>채권그룹</stp>
        <stp/>
        <stp/>
        <tr r="P2748" s="3"/>
      </tp>
      <tp t="s">
        <v/>
        <stp/>
        <stp>P</stp>
        <stp>0</stp>
        <stp>IR</stp>
        <stp>BONDAVG60699</stp>
        <stp>채권그룹</stp>
        <stp/>
        <stp/>
        <tr r="P1050" s="3"/>
      </tp>
      <tp t="s">
        <v/>
        <stp/>
        <stp>P</stp>
        <stp>0</stp>
        <stp>IR</stp>
        <stp>BONDAVG70698</stp>
        <stp>채권그룹</stp>
        <stp/>
        <stp/>
        <tr r="P2769" s="3"/>
      </tp>
      <tp t="s">
        <v/>
        <stp/>
        <stp>P</stp>
        <stp>0</stp>
        <stp>IR</stp>
        <stp>BONDAVG60698</stp>
        <stp>채권그룹</stp>
        <stp/>
        <stp/>
        <tr r="P1049" s="3"/>
      </tp>
      <tp t="s">
        <v/>
        <stp/>
        <stp>P</stp>
        <stp>0</stp>
        <stp>IR</stp>
        <stp>BONDAVG70699</stp>
        <stp>채권그룹</stp>
        <stp/>
        <stp/>
        <tr r="P2770" s="3"/>
      </tp>
      <tp t="s">
        <v/>
        <stp/>
        <stp>P</stp>
        <stp>0</stp>
        <stp>IR</stp>
        <stp>BONDAVG70694</stp>
        <stp>채권그룹</stp>
        <stp/>
        <stp/>
        <tr r="P2765" s="3"/>
      </tp>
      <tp t="s">
        <v/>
        <stp/>
        <stp>P</stp>
        <stp>0</stp>
        <stp>IR</stp>
        <stp>BONDAVG70695</stp>
        <stp>채권그룹</stp>
        <stp/>
        <stp/>
        <tr r="P2766" s="3"/>
      </tp>
      <tp t="s">
        <v/>
        <stp/>
        <stp>P</stp>
        <stp>0</stp>
        <stp>IR</stp>
        <stp>BONDAVG70696</stp>
        <stp>채권그룹</stp>
        <stp/>
        <stp/>
        <tr r="P2767" s="3"/>
      </tp>
      <tp t="s">
        <v/>
        <stp/>
        <stp>P</stp>
        <stp>0</stp>
        <stp>IR</stp>
        <stp>BONDAVG70697</stp>
        <stp>채권그룹</stp>
        <stp/>
        <stp/>
        <tr r="P2768" s="3"/>
      </tp>
      <tp t="s">
        <v/>
        <stp/>
        <stp>P</stp>
        <stp>0</stp>
        <stp>IR</stp>
        <stp>BONDAVG70690</stp>
        <stp>채권그룹</stp>
        <stp/>
        <stp/>
        <tr r="P2761" s="3"/>
      </tp>
      <tp t="s">
        <v/>
        <stp/>
        <stp>P</stp>
        <stp>0</stp>
        <stp>IR</stp>
        <stp>BONDAVG70691</stp>
        <stp>채권그룹</stp>
        <stp/>
        <stp/>
        <tr r="P2762" s="3"/>
      </tp>
      <tp t="s">
        <v/>
        <stp/>
        <stp>P</stp>
        <stp>0</stp>
        <stp>IR</stp>
        <stp>BONDAVG70692</stp>
        <stp>채권그룹</stp>
        <stp/>
        <stp/>
        <tr r="P2763" s="3"/>
      </tp>
      <tp t="s">
        <v/>
        <stp/>
        <stp>P</stp>
        <stp>0</stp>
        <stp>IR</stp>
        <stp>BONDAVG00694</stp>
        <stp>채권그룹</stp>
        <stp/>
        <stp/>
        <tr r="P4791" s="3"/>
      </tp>
      <tp t="s">
        <v/>
        <stp/>
        <stp>P</stp>
        <stp>0</stp>
        <stp>IR</stp>
        <stp>BONDAVG70693</stp>
        <stp>채권그룹</stp>
        <stp/>
        <stp/>
        <tr r="P2764" s="3"/>
      </tp>
      <tp t="s">
        <v/>
        <stp/>
        <stp>P</stp>
        <stp>0</stp>
        <stp>IR</stp>
        <stp>BONDAVGS0680</stp>
        <stp>채권그룹</stp>
        <stp/>
        <stp/>
        <tr r="P4703" s="3"/>
      </tp>
      <tp t="s">
        <v/>
        <stp/>
        <stp>P</stp>
        <stp>0</stp>
        <stp>IR</stp>
        <stp>BONDAVG70688</stp>
        <stp>채권그룹</stp>
        <stp/>
        <stp/>
        <tr r="P2759" s="3"/>
      </tp>
      <tp t="s">
        <v/>
        <stp/>
        <stp>P</stp>
        <stp>0</stp>
        <stp>IR</stp>
        <stp>BONDAVG70689</stp>
        <stp>채권그룹</stp>
        <stp/>
        <stp/>
        <tr r="P2760" s="3"/>
      </tp>
      <tp t="s">
        <v>공모/무보증AA0</v>
        <stp/>
        <stp>P</stp>
        <stp>0</stp>
        <stp>IR</stp>
        <stp>BONDAVG00680</stp>
        <stp>채권그룹</stp>
        <stp/>
        <stp/>
        <tr r="F72" s="1"/>
        <tr r="P86" s="3"/>
      </tp>
      <tp t="s">
        <v/>
        <stp/>
        <stp>P</stp>
        <stp>0</stp>
        <stp>IR</stp>
        <stp>BONDAVG70687</stp>
        <stp>채권그룹</stp>
        <stp/>
        <stp/>
        <tr r="P2758" s="3"/>
      </tp>
      <tp t="s">
        <v/>
        <stp/>
        <stp>P</stp>
        <stp>0</stp>
        <stp>IR</stp>
        <stp>BONDAVG70938</stp>
        <stp>채권그룹</stp>
        <stp/>
        <stp/>
        <tr r="P2910" s="3"/>
      </tp>
      <tp t="s">
        <v/>
        <stp/>
        <stp>P</stp>
        <stp>0</stp>
        <stp>IR</stp>
        <stp>BONDAVG70939</stp>
        <stp>채권그룹</stp>
        <stp/>
        <stp/>
        <tr r="P2911" s="3"/>
      </tp>
      <tp t="s">
        <v/>
        <stp/>
        <stp>P</stp>
        <stp>0</stp>
        <stp>IR</stp>
        <stp>BONDAVG70934</stp>
        <stp>채권그룹</stp>
        <stp/>
        <stp/>
        <tr r="P2909" s="3"/>
      </tp>
      <tp t="s">
        <v/>
        <stp/>
        <stp>P</stp>
        <stp>0</stp>
        <stp>IR</stp>
        <stp>BONDAVG70930</stp>
        <stp>채권그룹</stp>
        <stp/>
        <stp/>
        <tr r="P2906" s="3"/>
      </tp>
      <tp t="s">
        <v/>
        <stp/>
        <stp>P</stp>
        <stp>0</stp>
        <stp>IR</stp>
        <stp>BONDAVG70932</stp>
        <stp>채권그룹</stp>
        <stp/>
        <stp/>
        <tr r="P2907" s="3"/>
      </tp>
      <tp t="s">
        <v/>
        <stp/>
        <stp>P</stp>
        <stp>0</stp>
        <stp>IR</stp>
        <stp>BONDAVG70933</stp>
        <stp>채권그룹</stp>
        <stp/>
        <stp/>
        <tr r="P2908" s="3"/>
      </tp>
      <tp t="s">
        <v/>
        <stp/>
        <stp>P</stp>
        <stp>0</stp>
        <stp>IR</stp>
        <stp>BONDAVG70928</stp>
        <stp>채권그룹</stp>
        <stp/>
        <stp/>
        <tr r="P2904" s="3"/>
      </tp>
      <tp t="s">
        <v/>
        <stp/>
        <stp>P</stp>
        <stp>0</stp>
        <stp>IR</stp>
        <stp>BONDAVG70929</stp>
        <stp>채권그룹</stp>
        <stp/>
        <stp/>
        <tr r="P2905" s="3"/>
      </tp>
      <tp t="s">
        <v xml:space="preserve"> </v>
        <stp/>
        <stp>P</stp>
        <stp>0</stp>
        <stp>IR</stp>
        <stp>BONDAVG00920</stp>
        <stp>채권그룹</stp>
        <stp/>
        <stp/>
        <tr r="P4800" s="3"/>
      </tp>
      <tp t="s">
        <v/>
        <stp/>
        <stp>P</stp>
        <stp>0</stp>
        <stp>IR</stp>
        <stp>BONDAVG70927</stp>
        <stp>채권그룹</stp>
        <stp/>
        <stp/>
        <tr r="P2903" s="3"/>
      </tp>
      <tp t="s">
        <v xml:space="preserve"> </v>
        <stp/>
        <stp>P</stp>
        <stp>0</stp>
        <stp>IR</stp>
        <stp>BONDAVG00927</stp>
        <stp>채권그룹</stp>
        <stp/>
        <stp/>
        <tr r="P101" s="3"/>
      </tp>
      <tp t="s">
        <v/>
        <stp/>
        <stp>P</stp>
        <stp>0</stp>
        <stp>IR</stp>
        <stp>BONDAVG70920</stp>
        <stp>채권그룹</stp>
        <stp/>
        <stp/>
        <tr r="P2901" s="3"/>
      </tp>
      <tp t="s">
        <v/>
        <stp/>
        <stp>P</stp>
        <stp>0</stp>
        <stp>IR</stp>
        <stp>BONDAVG70921</stp>
        <stp>채권그룹</stp>
        <stp/>
        <stp/>
        <tr r="P2902" s="3"/>
      </tp>
      <tp t="s">
        <v/>
        <stp/>
        <stp>P</stp>
        <stp>0</stp>
        <stp>IR</stp>
        <stp>BONDAVG70918</stp>
        <stp>채권그룹</stp>
        <stp/>
        <stp/>
        <tr r="P2900" s="3"/>
      </tp>
      <tp t="s">
        <v/>
        <stp/>
        <stp>P</stp>
        <stp>0</stp>
        <stp>IR</stp>
        <stp>BONDAVG70910</stp>
        <stp>채권그룹</stp>
        <stp/>
        <stp/>
        <tr r="P2898" s="3"/>
      </tp>
      <tp t="s">
        <v/>
        <stp/>
        <stp>P</stp>
        <stp>0</stp>
        <stp>IR</stp>
        <stp>BONDAVG70913</stp>
        <stp>채권그룹</stp>
        <stp/>
        <stp/>
        <tr r="P2899" s="3"/>
      </tp>
      <tp t="s">
        <v/>
        <stp/>
        <stp>P</stp>
        <stp>0</stp>
        <stp>IR</stp>
        <stp>BONDAVG70908</stp>
        <stp>채권그룹</stp>
        <stp/>
        <stp/>
        <tr r="P2896" s="3"/>
      </tp>
      <tp t="s">
        <v/>
        <stp/>
        <stp>P</stp>
        <stp>0</stp>
        <stp>IR</stp>
        <stp>BONDAVG70909</stp>
        <stp>채권그룹</stp>
        <stp/>
        <stp/>
        <tr r="P2897" s="3"/>
      </tp>
      <tp t="s">
        <v/>
        <stp/>
        <stp>P</stp>
        <stp>0</stp>
        <stp>IR</stp>
        <stp>BONDAVG70904</stp>
        <stp>채권그룹</stp>
        <stp/>
        <stp/>
        <tr r="P2892" s="3"/>
      </tp>
      <tp t="s">
        <v/>
        <stp/>
        <stp>P</stp>
        <stp>0</stp>
        <stp>IR</stp>
        <stp>BONDAVG70905</stp>
        <stp>채권그룹</stp>
        <stp/>
        <stp/>
        <tr r="P2893" s="3"/>
      </tp>
      <tp t="s">
        <v/>
        <stp/>
        <stp>P</stp>
        <stp>0</stp>
        <stp>IR</stp>
        <stp>BONDAVG70906</stp>
        <stp>채권그룹</stp>
        <stp/>
        <stp/>
        <tr r="P2894" s="3"/>
      </tp>
      <tp t="s">
        <v/>
        <stp/>
        <stp>P</stp>
        <stp>0</stp>
        <stp>IR</stp>
        <stp>BONDAVG70907</stp>
        <stp>채권그룹</stp>
        <stp/>
        <stp/>
        <tr r="P2895" s="3"/>
      </tp>
      <tp t="s">
        <v/>
        <stp/>
        <stp>P</stp>
        <stp>0</stp>
        <stp>IR</stp>
        <stp>BONDAVG70900</stp>
        <stp>채권그룹</stp>
        <stp/>
        <stp/>
        <tr r="P2889" s="3"/>
      </tp>
      <tp t="s">
        <v/>
        <stp/>
        <stp>P</stp>
        <stp>0</stp>
        <stp>IR</stp>
        <stp>BONDAVG70902</stp>
        <stp>채권그룹</stp>
        <stp/>
        <stp/>
        <tr r="P2890" s="3"/>
      </tp>
      <tp t="s">
        <v/>
        <stp/>
        <stp>P</stp>
        <stp>0</stp>
        <stp>IR</stp>
        <stp>BONDAVG70903</stp>
        <stp>채권그룹</stp>
        <stp/>
        <stp/>
        <tr r="P2891" s="3"/>
      </tp>
      <tp t="s">
        <v/>
        <stp/>
        <stp>P</stp>
        <stp>0</stp>
        <stp>IR</stp>
        <stp>BONDAVG70978</stp>
        <stp>채권그룹</stp>
        <stp/>
        <stp/>
        <tr r="P2944" s="3"/>
      </tp>
      <tp t="s">
        <v/>
        <stp/>
        <stp>P</stp>
        <stp>0</stp>
        <stp>IR</stp>
        <stp>BONDAVG70979</stp>
        <stp>채권그룹</stp>
        <stp/>
        <stp/>
        <tr r="P2945" s="3"/>
      </tp>
      <tp t="s">
        <v/>
        <stp/>
        <stp>P</stp>
        <stp>0</stp>
        <stp>IR</stp>
        <stp>BONDAVG70974</stp>
        <stp>채권그룹</stp>
        <stp/>
        <stp/>
        <tr r="P2940" s="3"/>
      </tp>
      <tp t="s">
        <v/>
        <stp/>
        <stp>P</stp>
        <stp>0</stp>
        <stp>IR</stp>
        <stp>BONDAVG70975</stp>
        <stp>채권그룹</stp>
        <stp/>
        <stp/>
        <tr r="P2941" s="3"/>
      </tp>
      <tp t="s">
        <v/>
        <stp/>
        <stp>P</stp>
        <stp>0</stp>
        <stp>IR</stp>
        <stp>BONDAVG70976</stp>
        <stp>채권그룹</stp>
        <stp/>
        <stp/>
        <tr r="P2942" s="3"/>
      </tp>
      <tp t="s">
        <v/>
        <stp/>
        <stp>P</stp>
        <stp>0</stp>
        <stp>IR</stp>
        <stp>BONDAVG70977</stp>
        <stp>채권그룹</stp>
        <stp/>
        <stp/>
        <tr r="P2943" s="3"/>
      </tp>
      <tp t="s">
        <v/>
        <stp/>
        <stp>P</stp>
        <stp>0</stp>
        <stp>IR</stp>
        <stp>BONDAVG70970</stp>
        <stp>채권그룹</stp>
        <stp/>
        <stp/>
        <tr r="P2936" s="3"/>
      </tp>
      <tp t="s">
        <v/>
        <stp/>
        <stp>P</stp>
        <stp>0</stp>
        <stp>IR</stp>
        <stp>BONDAVG70971</stp>
        <stp>채권그룹</stp>
        <stp/>
        <stp/>
        <tr r="P2937" s="3"/>
      </tp>
      <tp t="s">
        <v/>
        <stp/>
        <stp>P</stp>
        <stp>0</stp>
        <stp>IR</stp>
        <stp>BONDAVG70972</stp>
        <stp>채권그룹</stp>
        <stp/>
        <stp/>
        <tr r="P2938" s="3"/>
      </tp>
      <tp t="s">
        <v/>
        <stp/>
        <stp>P</stp>
        <stp>0</stp>
        <stp>IR</stp>
        <stp>BONDAVG70973</stp>
        <stp>채권그룹</stp>
        <stp/>
        <stp/>
        <tr r="P2939" s="3"/>
      </tp>
      <tp t="s">
        <v/>
        <stp/>
        <stp>P</stp>
        <stp>0</stp>
        <stp>IR</stp>
        <stp>BONDAVG70968</stp>
        <stp>채권그룹</stp>
        <stp/>
        <stp/>
        <tr r="P2934" s="3"/>
      </tp>
      <tp t="s">
        <v/>
        <stp/>
        <stp>P</stp>
        <stp>0</stp>
        <stp>IR</stp>
        <stp>BONDAVG70969</stp>
        <stp>채권그룹</stp>
        <stp/>
        <stp/>
        <tr r="P2935" s="3"/>
      </tp>
      <tp t="s">
        <v/>
        <stp/>
        <stp>P</stp>
        <stp>0</stp>
        <stp>IR</stp>
        <stp>BONDAVG70964</stp>
        <stp>채권그룹</stp>
        <stp/>
        <stp/>
        <tr r="P2930" s="3"/>
      </tp>
      <tp t="s">
        <v/>
        <stp/>
        <stp>P</stp>
        <stp>0</stp>
        <stp>IR</stp>
        <stp>BONDAVG70965</stp>
        <stp>채권그룹</stp>
        <stp/>
        <stp/>
        <tr r="P2931" s="3"/>
      </tp>
      <tp t="s">
        <v/>
        <stp/>
        <stp>P</stp>
        <stp>0</stp>
        <stp>IR</stp>
        <stp>BONDAVG70966</stp>
        <stp>채권그룹</stp>
        <stp/>
        <stp/>
        <tr r="P2932" s="3"/>
      </tp>
      <tp t="s">
        <v/>
        <stp/>
        <stp>P</stp>
        <stp>0</stp>
        <stp>IR</stp>
        <stp>BONDAVG70967</stp>
        <stp>채권그룹</stp>
        <stp/>
        <stp/>
        <tr r="P2933" s="3"/>
      </tp>
      <tp t="s">
        <v/>
        <stp/>
        <stp>P</stp>
        <stp>0</stp>
        <stp>IR</stp>
        <stp>BONDAVG70960</stp>
        <stp>채권그룹</stp>
        <stp/>
        <stp/>
        <tr r="P2926" s="3"/>
      </tp>
      <tp t="s">
        <v/>
        <stp/>
        <stp>P</stp>
        <stp>0</stp>
        <stp>IR</stp>
        <stp>BONDAVG70961</stp>
        <stp>채권그룹</stp>
        <stp/>
        <stp/>
        <tr r="P2927" s="3"/>
      </tp>
      <tp t="s">
        <v/>
        <stp/>
        <stp>P</stp>
        <stp>0</stp>
        <stp>IR</stp>
        <stp>BONDAVG70962</stp>
        <stp>채권그룹</stp>
        <stp/>
        <stp/>
        <tr r="P2928" s="3"/>
      </tp>
      <tp t="s">
        <v/>
        <stp/>
        <stp>P</stp>
        <stp>0</stp>
        <stp>IR</stp>
        <stp>BONDAVG70963</stp>
        <stp>채권그룹</stp>
        <stp/>
        <stp/>
        <tr r="P2929" s="3"/>
      </tp>
      <tp t="s">
        <v xml:space="preserve"> </v>
        <stp/>
        <stp>P</stp>
        <stp>0</stp>
        <stp>IR</stp>
        <stp>BONDAVG00958</stp>
        <stp>채권그룹</stp>
        <stp/>
        <stp/>
        <tr r="P4802" s="3"/>
      </tp>
      <tp t="s">
        <v/>
        <stp/>
        <stp>P</stp>
        <stp>0</stp>
        <stp>IR</stp>
        <stp>BONDAVG70958</stp>
        <stp>채권그룹</stp>
        <stp/>
        <stp/>
        <tr r="P2924" s="3"/>
      </tp>
      <tp t="s">
        <v/>
        <stp/>
        <stp>P</stp>
        <stp>0</stp>
        <stp>IR</stp>
        <stp>BONDAVG70959</stp>
        <stp>채권그룹</stp>
        <stp/>
        <stp/>
        <tr r="P2925" s="3"/>
      </tp>
      <tp t="s">
        <v/>
        <stp/>
        <stp>P</stp>
        <stp>0</stp>
        <stp>IR</stp>
        <stp>BONDAVG50956</stp>
        <stp>채권그룹</stp>
        <stp/>
        <stp/>
        <tr r="P666" s="3"/>
      </tp>
      <tp t="s">
        <v/>
        <stp/>
        <stp>P</stp>
        <stp>0</stp>
        <stp>IR</stp>
        <stp>BONDAVG70954</stp>
        <stp>채권그룹</stp>
        <stp/>
        <stp/>
        <tr r="P2923" s="3"/>
      </tp>
      <tp t="s">
        <v/>
        <stp/>
        <stp>P</stp>
        <stp>0</stp>
        <stp>IR</stp>
        <stp>BONDAVG50957</stp>
        <stp>채권그룹</stp>
        <stp/>
        <stp/>
        <tr r="P667" s="3"/>
      </tp>
      <tp t="s">
        <v/>
        <stp/>
        <stp>P</stp>
        <stp>0</stp>
        <stp>IR</stp>
        <stp>BONDAVG50955</stp>
        <stp>채권그룹</stp>
        <stp/>
        <stp/>
        <tr r="P665" s="3"/>
      </tp>
      <tp t="s">
        <v/>
        <stp/>
        <stp>P</stp>
        <stp>0</stp>
        <stp>IR</stp>
        <stp>BONDAVG70950</stp>
        <stp>채권그룹</stp>
        <stp/>
        <stp/>
        <tr r="P2921" s="3"/>
      </tp>
      <tp t="s">
        <v xml:space="preserve"> </v>
        <stp/>
        <stp>P</stp>
        <stp>0</stp>
        <stp>IR</stp>
        <stp>BONDAVG00954</stp>
        <stp>채권그룹</stp>
        <stp/>
        <stp/>
        <tr r="P6636" s="3"/>
      </tp>
      <tp t="s">
        <v/>
        <stp/>
        <stp>P</stp>
        <stp>0</stp>
        <stp>IR</stp>
        <stp>BONDAVG70953</stp>
        <stp>채권그룹</stp>
        <stp/>
        <stp/>
        <tr r="P2922" s="3"/>
      </tp>
      <tp t="s">
        <v/>
        <stp/>
        <stp>P</stp>
        <stp>0</stp>
        <stp>IR</stp>
        <stp>BONDAVG70948</stp>
        <stp>채권그룹</stp>
        <stp/>
        <stp/>
        <tr r="P2919" s="3"/>
      </tp>
      <tp t="s">
        <v/>
        <stp/>
        <stp>P</stp>
        <stp>0</stp>
        <stp>IR</stp>
        <stp>BONDAVG70949</stp>
        <stp>채권그룹</stp>
        <stp/>
        <stp/>
        <tr r="P2920" s="3"/>
      </tp>
      <tp t="s">
        <v/>
        <stp/>
        <stp>P</stp>
        <stp>0</stp>
        <stp>IR</stp>
        <stp>BONDAVG40949</stp>
        <stp>채권그룹</stp>
        <stp/>
        <stp/>
        <tr r="P418" s="3"/>
      </tp>
      <tp t="s">
        <v/>
        <stp/>
        <stp>P</stp>
        <stp>0</stp>
        <stp>IR</stp>
        <stp>BONDAVG40948</stp>
        <stp>채권그룹</stp>
        <stp/>
        <stp/>
        <tr r="P417" s="3"/>
      </tp>
      <tp t="s">
        <v/>
        <stp/>
        <stp>P</stp>
        <stp>0</stp>
        <stp>IR</stp>
        <stp>BONDAVG70944</stp>
        <stp>채권그룹</stp>
        <stp/>
        <stp/>
        <tr r="P2916" s="3"/>
      </tp>
      <tp t="s">
        <v xml:space="preserve"> </v>
        <stp/>
        <stp>P</stp>
        <stp>0</stp>
        <stp>IR</stp>
        <stp>BONDAVG00941</stp>
        <stp>채권그룹</stp>
        <stp/>
        <stp/>
        <tr r="P102" s="3"/>
      </tp>
      <tp t="s">
        <v/>
        <stp/>
        <stp>P</stp>
        <stp>0</stp>
        <stp>IR</stp>
        <stp>BONDAVG70946</stp>
        <stp>채권그룹</stp>
        <stp/>
        <stp/>
        <tr r="P2917" s="3"/>
      </tp>
      <tp t="s">
        <v/>
        <stp/>
        <stp>P</stp>
        <stp>0</stp>
        <stp>IR</stp>
        <stp>BONDAVG70947</stp>
        <stp>채권그룹</stp>
        <stp/>
        <stp/>
        <tr r="P2918" s="3"/>
      </tp>
      <tp t="s">
        <v/>
        <stp/>
        <stp>P</stp>
        <stp>0</stp>
        <stp>IR</stp>
        <stp>BONDAVG70940</stp>
        <stp>채권그룹</stp>
        <stp/>
        <stp/>
        <tr r="P2912" s="3"/>
      </tp>
      <tp t="s">
        <v/>
        <stp/>
        <stp>P</stp>
        <stp>0</stp>
        <stp>IR</stp>
        <stp>BONDAVG70941</stp>
        <stp>채권그룹</stp>
        <stp/>
        <stp/>
        <tr r="P2913" s="3"/>
      </tp>
      <tp t="s">
        <v/>
        <stp/>
        <stp>P</stp>
        <stp>0</stp>
        <stp>IR</stp>
        <stp>BONDAVG70942</stp>
        <stp>채권그룹</stp>
        <stp/>
        <stp/>
        <tr r="P2914" s="3"/>
      </tp>
      <tp t="s">
        <v/>
        <stp/>
        <stp>P</stp>
        <stp>0</stp>
        <stp>IR</stp>
        <stp>BONDAVG70943</stp>
        <stp>채권그룹</stp>
        <stp/>
        <stp/>
        <tr r="P2915" s="3"/>
      </tp>
      <tp t="s">
        <v/>
        <stp/>
        <stp>P</stp>
        <stp>0</stp>
        <stp>IR</stp>
        <stp>BONDAVG70995</stp>
        <stp>채권그룹</stp>
        <stp/>
        <stp/>
        <tr r="P2960" s="3"/>
      </tp>
      <tp t="s">
        <v/>
        <stp/>
        <stp>P</stp>
        <stp>0</stp>
        <stp>IR</stp>
        <stp>BONDAVG70996</stp>
        <stp>채권그룹</stp>
        <stp/>
        <stp/>
        <tr r="P2961" s="3"/>
      </tp>
      <tp t="s">
        <v/>
        <stp/>
        <stp>P</stp>
        <stp>0</stp>
        <stp>IR</stp>
        <stp>BONDAVG70997</stp>
        <stp>채권그룹</stp>
        <stp/>
        <stp/>
        <tr r="P2962" s="3"/>
      </tp>
      <tp t="s">
        <v/>
        <stp/>
        <stp>P</stp>
        <stp>0</stp>
        <stp>IR</stp>
        <stp>BONDAVG70990</stp>
        <stp>채권그룹</stp>
        <stp/>
        <stp/>
        <tr r="P2956" s="3"/>
      </tp>
      <tp t="s">
        <v/>
        <stp/>
        <stp>P</stp>
        <stp>0</stp>
        <stp>IR</stp>
        <stp>BONDAVG70991</stp>
        <stp>채권그룹</stp>
        <stp/>
        <stp/>
        <tr r="P2957" s="3"/>
      </tp>
      <tp t="s">
        <v/>
        <stp/>
        <stp>P</stp>
        <stp>0</stp>
        <stp>IR</stp>
        <stp>BONDAVG70992</stp>
        <stp>채권그룹</stp>
        <stp/>
        <stp/>
        <tr r="P2958" s="3"/>
      </tp>
      <tp t="s">
        <v/>
        <stp/>
        <stp>P</stp>
        <stp>0</stp>
        <stp>IR</stp>
        <stp>BONDAVG70993</stp>
        <stp>채권그룹</stp>
        <stp/>
        <stp/>
        <tr r="P2959" s="3"/>
      </tp>
      <tp t="s">
        <v/>
        <stp/>
        <stp>P</stp>
        <stp>0</stp>
        <stp>IR</stp>
        <stp>BONDAVG70988</stp>
        <stp>채권그룹</stp>
        <stp/>
        <stp/>
        <tr r="P2954" s="3"/>
      </tp>
      <tp t="s">
        <v/>
        <stp/>
        <stp>P</stp>
        <stp>0</stp>
        <stp>IR</stp>
        <stp>BONDAVG70989</stp>
        <stp>채권그룹</stp>
        <stp/>
        <stp/>
        <tr r="P2955" s="3"/>
      </tp>
      <tp t="s">
        <v>공모/무보증AA-</v>
        <stp/>
        <stp>P</stp>
        <stp>0</stp>
        <stp>IR</stp>
        <stp>BONDAVG00983</stp>
        <stp>채권그룹</stp>
        <stp/>
        <stp/>
        <tr r="F82" s="1"/>
        <tr r="P103" s="3"/>
      </tp>
      <tp t="s">
        <v/>
        <stp/>
        <stp>P</stp>
        <stp>0</stp>
        <stp>IR</stp>
        <stp>BONDAVG60985</stp>
        <stp>채권그룹</stp>
        <stp/>
        <stp/>
        <tr r="P1062" s="3"/>
      </tp>
      <tp t="s">
        <v/>
        <stp/>
        <stp>P</stp>
        <stp>0</stp>
        <stp>IR</stp>
        <stp>BONDAVG70984</stp>
        <stp>채권그룹</stp>
        <stp/>
        <stp/>
        <tr r="P2950" s="3"/>
      </tp>
      <tp t="s">
        <v/>
        <stp/>
        <stp>P</stp>
        <stp>0</stp>
        <stp>IR</stp>
        <stp>BONDAVG70985</stp>
        <stp>채권그룹</stp>
        <stp/>
        <stp/>
        <tr r="P2951" s="3"/>
      </tp>
      <tp t="s">
        <v/>
        <stp/>
        <stp>P</stp>
        <stp>0</stp>
        <stp>IR</stp>
        <stp>BONDAVG70986</stp>
        <stp>채권그룹</stp>
        <stp/>
        <stp/>
        <tr r="P2952" s="3"/>
      </tp>
      <tp t="s">
        <v/>
        <stp/>
        <stp>P</stp>
        <stp>0</stp>
        <stp>IR</stp>
        <stp>BONDAVG40984</stp>
        <stp>채권그룹</stp>
        <stp/>
        <stp/>
        <tr r="P419" s="3"/>
      </tp>
      <tp t="s">
        <v/>
        <stp/>
        <stp>P</stp>
        <stp>0</stp>
        <stp>IR</stp>
        <stp>BONDAVG70987</stp>
        <stp>채권그룹</stp>
        <stp/>
        <stp/>
        <tr r="P2953" s="3"/>
      </tp>
      <tp t="s">
        <v/>
        <stp/>
        <stp>P</stp>
        <stp>0</stp>
        <stp>IR</stp>
        <stp>BONDAVG70980</stp>
        <stp>채권그룹</stp>
        <stp/>
        <stp/>
        <tr r="P2946" s="3"/>
      </tp>
      <tp t="s">
        <v/>
        <stp/>
        <stp>P</stp>
        <stp>0</stp>
        <stp>IR</stp>
        <stp>BONDAVG70981</stp>
        <stp>채권그룹</stp>
        <stp/>
        <stp/>
        <tr r="P2947" s="3"/>
      </tp>
      <tp t="s">
        <v/>
        <stp/>
        <stp>P</stp>
        <stp>0</stp>
        <stp>IR</stp>
        <stp>BONDAVG70982</stp>
        <stp>채권그룹</stp>
        <stp/>
        <stp/>
        <tr r="P2948" s="3"/>
      </tp>
      <tp t="s">
        <v/>
        <stp/>
        <stp>P</stp>
        <stp>0</stp>
        <stp>IR</stp>
        <stp>BONDAVG70983</stp>
        <stp>채권그룹</stp>
        <stp/>
        <stp/>
        <tr r="P2949" s="3"/>
      </tp>
      <tp t="s">
        <v/>
        <stp/>
        <stp>P</stp>
        <stp>0</stp>
        <stp>IR</stp>
        <stp>BONDAVG70838</stp>
        <stp>채권그룹</stp>
        <stp/>
        <stp/>
        <tr r="P2854" s="3"/>
      </tp>
      <tp t="s">
        <v/>
        <stp/>
        <stp>P</stp>
        <stp>0</stp>
        <stp>IR</stp>
        <stp>BONDAVG70839</stp>
        <stp>채권그룹</stp>
        <stp/>
        <stp/>
        <tr r="P2855" s="3"/>
      </tp>
      <tp t="s">
        <v xml:space="preserve"> </v>
        <stp/>
        <stp>P</stp>
        <stp>0</stp>
        <stp>IR</stp>
        <stp>BONDAVG50838</stp>
        <stp>채권그룹</stp>
        <stp/>
        <stp/>
        <tr r="P5030" s="3"/>
      </tp>
      <tp t="s">
        <v/>
        <stp/>
        <stp>P</stp>
        <stp>0</stp>
        <stp>IR</stp>
        <stp>BONDAVG70834</stp>
        <stp>채권그룹</stp>
        <stp/>
        <stp/>
        <tr r="P2850" s="3"/>
      </tp>
      <tp t="s">
        <v/>
        <stp/>
        <stp>P</stp>
        <stp>0</stp>
        <stp>IR</stp>
        <stp>BONDAVG70835</stp>
        <stp>채권그룹</stp>
        <stp/>
        <stp/>
        <tr r="P2851" s="3"/>
      </tp>
      <tp t="s">
        <v/>
        <stp/>
        <stp>P</stp>
        <stp>0</stp>
        <stp>IR</stp>
        <stp>BONDAVG70836</stp>
        <stp>채권그룹</stp>
        <stp/>
        <stp/>
        <tr r="P2852" s="3"/>
      </tp>
      <tp t="s">
        <v/>
        <stp/>
        <stp>P</stp>
        <stp>0</stp>
        <stp>IR</stp>
        <stp>BONDAVG70837</stp>
        <stp>채권그룹</stp>
        <stp/>
        <stp/>
        <tr r="P2853" s="3"/>
      </tp>
      <tp t="s">
        <v/>
        <stp/>
        <stp>P</stp>
        <stp>0</stp>
        <stp>IR</stp>
        <stp>BONDAVG70830</stp>
        <stp>채권그룹</stp>
        <stp/>
        <stp/>
        <tr r="P2846" s="3"/>
      </tp>
      <tp t="s">
        <v/>
        <stp/>
        <stp>P</stp>
        <stp>0</stp>
        <stp>IR</stp>
        <stp>BONDAVG70831</stp>
        <stp>채권그룹</stp>
        <stp/>
        <stp/>
        <tr r="P2847" s="3"/>
      </tp>
      <tp t="s">
        <v/>
        <stp/>
        <stp>P</stp>
        <stp>0</stp>
        <stp>IR</stp>
        <stp>BONDAVG70832</stp>
        <stp>채권그룹</stp>
        <stp/>
        <stp/>
        <tr r="P2848" s="3"/>
      </tp>
      <tp t="s">
        <v>공모/무보증AA-</v>
        <stp/>
        <stp>P</stp>
        <stp>0</stp>
        <stp>IR</stp>
        <stp>BONDAVG00834</stp>
        <stp>채권그룹</stp>
        <stp/>
        <stp/>
        <tr r="F77" s="1"/>
        <tr r="P94" s="3"/>
      </tp>
      <tp t="s">
        <v/>
        <stp/>
        <stp>P</stp>
        <stp>0</stp>
        <stp>IR</stp>
        <stp>BONDAVG70833</stp>
        <stp>채권그룹</stp>
        <stp/>
        <stp/>
        <tr r="P2849" s="3"/>
      </tp>
      <tp t="s">
        <v/>
        <stp/>
        <stp>P</stp>
        <stp>0</stp>
        <stp>IR</stp>
        <stp>BONDAVG70828</stp>
        <stp>채권그룹</stp>
        <stp/>
        <stp/>
        <tr r="P2844" s="3"/>
      </tp>
      <tp t="s">
        <v/>
        <stp/>
        <stp>P</stp>
        <stp>0</stp>
        <stp>IR</stp>
        <stp>BONDAVG70829</stp>
        <stp>채권그룹</stp>
        <stp/>
        <stp/>
        <tr r="P2845" s="3"/>
      </tp>
      <tp t="s">
        <v/>
        <stp/>
        <stp>P</stp>
        <stp>0</stp>
        <stp>IR</stp>
        <stp>BONDAVG70824</stp>
        <stp>채권그룹</stp>
        <stp/>
        <stp/>
        <tr r="P2840" s="3"/>
      </tp>
      <tp t="s">
        <v/>
        <stp/>
        <stp>P</stp>
        <stp>0</stp>
        <stp>IR</stp>
        <stp>BONDAVG70825</stp>
        <stp>채권그룹</stp>
        <stp/>
        <stp/>
        <tr r="P2841" s="3"/>
      </tp>
      <tp t="s">
        <v/>
        <stp/>
        <stp>P</stp>
        <stp>0</stp>
        <stp>IR</stp>
        <stp>BONDAVG70826</stp>
        <stp>채권그룹</stp>
        <stp/>
        <stp/>
        <tr r="P2842" s="3"/>
      </tp>
      <tp t="s">
        <v/>
        <stp/>
        <stp>P</stp>
        <stp>0</stp>
        <stp>IR</stp>
        <stp>BONDAVG70827</stp>
        <stp>채권그룹</stp>
        <stp/>
        <stp/>
        <tr r="P2843" s="3"/>
      </tp>
      <tp t="s">
        <v>기타금융채AA-</v>
        <stp/>
        <stp>P</stp>
        <stp>0</stp>
        <stp>IR</stp>
        <stp>BONDAVG00827</stp>
        <stp>채권그룹</stp>
        <stp/>
        <stp/>
        <tr r="F76" s="1"/>
        <tr r="P93" s="3"/>
      </tp>
      <tp t="s">
        <v/>
        <stp/>
        <stp>P</stp>
        <stp>0</stp>
        <stp>IR</stp>
        <stp>BONDAVG70820</stp>
        <stp>채권그룹</stp>
        <stp/>
        <stp/>
        <tr r="P2836" s="3"/>
      </tp>
      <tp t="s">
        <v/>
        <stp/>
        <stp>P</stp>
        <stp>0</stp>
        <stp>IR</stp>
        <stp>BONDAVG70821</stp>
        <stp>채권그룹</stp>
        <stp/>
        <stp/>
        <tr r="P2837" s="3"/>
      </tp>
      <tp t="s">
        <v/>
        <stp/>
        <stp>P</stp>
        <stp>0</stp>
        <stp>IR</stp>
        <stp>BONDAVG60823</stp>
        <stp>채권그룹</stp>
        <stp/>
        <stp/>
        <tr r="P1058" s="3"/>
      </tp>
      <tp t="s">
        <v/>
        <stp/>
        <stp>P</stp>
        <stp>0</stp>
        <stp>IR</stp>
        <stp>BONDAVG70822</stp>
        <stp>채권그룹</stp>
        <stp/>
        <stp/>
        <tr r="P2838" s="3"/>
      </tp>
      <tp t="s">
        <v/>
        <stp/>
        <stp>P</stp>
        <stp>0</stp>
        <stp>IR</stp>
        <stp>BONDAVG70823</stp>
        <stp>채권그룹</stp>
        <stp/>
        <stp/>
        <tr r="P2839" s="3"/>
      </tp>
      <tp t="s">
        <v/>
        <stp/>
        <stp>P</stp>
        <stp>0</stp>
        <stp>IR</stp>
        <stp>BONDAVG70818</stp>
        <stp>채권그룹</stp>
        <stp/>
        <stp/>
        <tr r="P2834" s="3"/>
      </tp>
      <tp t="s">
        <v/>
        <stp/>
        <stp>P</stp>
        <stp>0</stp>
        <stp>IR</stp>
        <stp>BONDAVG70819</stp>
        <stp>채권그룹</stp>
        <stp/>
        <stp/>
        <tr r="P2835" s="3"/>
      </tp>
      <tp t="s">
        <v/>
        <stp/>
        <stp>P</stp>
        <stp>0</stp>
        <stp>IR</stp>
        <stp>BONDAVG70814</stp>
        <stp>채권그룹</stp>
        <stp/>
        <stp/>
        <tr r="P2830" s="3"/>
      </tp>
      <tp t="s">
        <v/>
        <stp/>
        <stp>P</stp>
        <stp>0</stp>
        <stp>IR</stp>
        <stp>BONDAVG70815</stp>
        <stp>채권그룹</stp>
        <stp/>
        <stp/>
        <tr r="P2831" s="3"/>
      </tp>
      <tp t="s">
        <v/>
        <stp/>
        <stp>P</stp>
        <stp>0</stp>
        <stp>IR</stp>
        <stp>BONDAVG70816</stp>
        <stp>채권그룹</stp>
        <stp/>
        <stp/>
        <tr r="P2832" s="3"/>
      </tp>
      <tp t="s">
        <v/>
        <stp/>
        <stp>P</stp>
        <stp>0</stp>
        <stp>IR</stp>
        <stp>BONDAVG70817</stp>
        <stp>채권그룹</stp>
        <stp/>
        <stp/>
        <tr r="P2833" s="3"/>
      </tp>
      <tp t="s">
        <v/>
        <stp/>
        <stp>P</stp>
        <stp>0</stp>
        <stp>IR</stp>
        <stp>BONDAVG70810</stp>
        <stp>채권그룹</stp>
        <stp/>
        <stp/>
        <tr r="P2826" s="3"/>
      </tp>
      <tp t="s">
        <v/>
        <stp/>
        <stp>P</stp>
        <stp>0</stp>
        <stp>IR</stp>
        <stp>BONDAVG70811</stp>
        <stp>채권그룹</stp>
        <stp/>
        <stp/>
        <tr r="P2827" s="3"/>
      </tp>
      <tp t="s">
        <v/>
        <stp/>
        <stp>P</stp>
        <stp>0</stp>
        <stp>IR</stp>
        <stp>BONDAVG70812</stp>
        <stp>채권그룹</stp>
        <stp/>
        <stp/>
        <tr r="P2828" s="3"/>
      </tp>
      <tp t="s">
        <v/>
        <stp/>
        <stp>P</stp>
        <stp>0</stp>
        <stp>IR</stp>
        <stp>BONDAVG70813</stp>
        <stp>채권그룹</stp>
        <stp/>
        <stp/>
        <tr r="P2829" s="3"/>
      </tp>
      <tp t="s">
        <v/>
        <stp/>
        <stp>P</stp>
        <stp>0</stp>
        <stp>IR</stp>
        <stp>BONDAVG70808</stp>
        <stp>채권그룹</stp>
        <stp/>
        <stp/>
        <tr r="P2824" s="3"/>
      </tp>
      <tp t="s">
        <v/>
        <stp/>
        <stp>P</stp>
        <stp>0</stp>
        <stp>IR</stp>
        <stp>BONDAVG70809</stp>
        <stp>채권그룹</stp>
        <stp/>
        <stp/>
        <tr r="P2825" s="3"/>
      </tp>
      <tp t="s">
        <v/>
        <stp/>
        <stp>P</stp>
        <stp>0</stp>
        <stp>IR</stp>
        <stp>BONDAVG70804</stp>
        <stp>채권그룹</stp>
        <stp/>
        <stp/>
        <tr r="P2820" s="3"/>
      </tp>
      <tp t="s">
        <v/>
        <stp/>
        <stp>P</stp>
        <stp>0</stp>
        <stp>IR</stp>
        <stp>BONDAVG70805</stp>
        <stp>채권그룹</stp>
        <stp/>
        <stp/>
        <tr r="P2821" s="3"/>
      </tp>
      <tp t="s">
        <v/>
        <stp/>
        <stp>P</stp>
        <stp>0</stp>
        <stp>IR</stp>
        <stp>BONDAVG70806</stp>
        <stp>채권그룹</stp>
        <stp/>
        <stp/>
        <tr r="P2822" s="3"/>
      </tp>
      <tp t="s">
        <v/>
        <stp/>
        <stp>P</stp>
        <stp>0</stp>
        <stp>IR</stp>
        <stp>BONDAVG70807</stp>
        <stp>채권그룹</stp>
        <stp/>
        <stp/>
        <tr r="P2823" s="3"/>
      </tp>
      <tp t="s">
        <v/>
        <stp/>
        <stp>P</stp>
        <stp>0</stp>
        <stp>IR</stp>
        <stp>BONDAVG70800</stp>
        <stp>채권그룹</stp>
        <stp/>
        <stp/>
        <tr r="P2816" s="3"/>
      </tp>
      <tp t="s">
        <v/>
        <stp/>
        <stp>P</stp>
        <stp>0</stp>
        <stp>IR</stp>
        <stp>BONDAVG70801</stp>
        <stp>채권그룹</stp>
        <stp/>
        <stp/>
        <tr r="P2817" s="3"/>
      </tp>
      <tp t="s">
        <v/>
        <stp/>
        <stp>P</stp>
        <stp>0</stp>
        <stp>IR</stp>
        <stp>BONDAVG70802</stp>
        <stp>채권그룹</stp>
        <stp/>
        <stp/>
        <tr r="P2818" s="3"/>
      </tp>
      <tp t="s">
        <v/>
        <stp/>
        <stp>P</stp>
        <stp>0</stp>
        <stp>IR</stp>
        <stp>BONDAVG70803</stp>
        <stp>채권그룹</stp>
        <stp/>
        <stp/>
        <tr r="P2819" s="3"/>
      </tp>
      <tp t="s">
        <v>공사/공단채AA+</v>
        <stp/>
        <stp>P</stp>
        <stp>0</stp>
        <stp>IR</stp>
        <stp>BONDAVG50879</stp>
        <stp>채권그룹</stp>
        <stp/>
        <stp/>
        <tr r="F314" s="1"/>
        <tr r="P664" s="3"/>
      </tp>
      <tp t="s">
        <v/>
        <stp/>
        <stp>P</stp>
        <stp>0</stp>
        <stp>IR</stp>
        <stp>BONDAVG70874</stp>
        <stp>채권그룹</stp>
        <stp/>
        <stp/>
        <tr r="P2881" s="3"/>
      </tp>
      <tp t="s">
        <v/>
        <stp/>
        <stp>P</stp>
        <stp>0</stp>
        <stp>IR</stp>
        <stp>BONDAVG60874</stp>
        <stp>채권그룹</stp>
        <stp/>
        <stp/>
        <tr r="P1061" s="3"/>
      </tp>
      <tp t="s">
        <v/>
        <stp/>
        <stp>P</stp>
        <stp>0</stp>
        <stp>IR</stp>
        <stp>BONDAVG70875</stp>
        <stp>채권그룹</stp>
        <stp/>
        <stp/>
        <tr r="P2882" s="3"/>
      </tp>
      <tp t="s">
        <v/>
        <stp/>
        <stp>P</stp>
        <stp>0</stp>
        <stp>IR</stp>
        <stp>BONDAVG70876</stp>
        <stp>채권그룹</stp>
        <stp/>
        <stp/>
        <tr r="P2883" s="3"/>
      </tp>
      <tp t="s">
        <v/>
        <stp/>
        <stp>P</stp>
        <stp>0</stp>
        <stp>IR</stp>
        <stp>BONDAVG70877</stp>
        <stp>채권그룹</stp>
        <stp/>
        <stp/>
        <tr r="P2884" s="3"/>
      </tp>
      <tp t="s">
        <v>공모/무보증AA-</v>
        <stp/>
        <stp>P</stp>
        <stp>0</stp>
        <stp>IR</stp>
        <stp>BONDAVG00877</stp>
        <stp>채권그룹</stp>
        <stp/>
        <stp/>
        <tr r="F81" s="1"/>
        <tr r="P100" s="3"/>
      </tp>
      <tp t="s">
        <v/>
        <stp/>
        <stp>P</stp>
        <stp>0</stp>
        <stp>IR</stp>
        <stp>BONDAVG70870</stp>
        <stp>채권그룹</stp>
        <stp/>
        <stp/>
        <tr r="P2877" s="3"/>
      </tp>
      <tp t="s">
        <v/>
        <stp/>
        <stp>P</stp>
        <stp>0</stp>
        <stp>IR</stp>
        <stp>BONDAVG70871</stp>
        <stp>채권그룹</stp>
        <stp/>
        <stp/>
        <tr r="P2878" s="3"/>
      </tp>
      <tp t="s">
        <v/>
        <stp/>
        <stp>P</stp>
        <stp>0</stp>
        <stp>IR</stp>
        <stp>BONDAVG60873</stp>
        <stp>채권그룹</stp>
        <stp/>
        <stp/>
        <tr r="P1060" s="3"/>
      </tp>
      <tp t="s">
        <v/>
        <stp/>
        <stp>P</stp>
        <stp>0</stp>
        <stp>IR</stp>
        <stp>BONDAVG70872</stp>
        <stp>채권그룹</stp>
        <stp/>
        <stp/>
        <tr r="P2879" s="3"/>
      </tp>
      <tp t="s">
        <v/>
        <stp/>
        <stp>P</stp>
        <stp>0</stp>
        <stp>IR</stp>
        <stp>BONDAVG70873</stp>
        <stp>채권그룹</stp>
        <stp/>
        <stp/>
        <tr r="P2880" s="3"/>
      </tp>
      <tp t="s">
        <v/>
        <stp/>
        <stp>P</stp>
        <stp>0</stp>
        <stp>IR</stp>
        <stp>BONDAVGS0867</stp>
        <stp>채권그룹</stp>
        <stp/>
        <stp/>
        <tr r="P4705" s="3"/>
      </tp>
      <tp t="s">
        <v xml:space="preserve"> </v>
        <stp/>
        <stp>P</stp>
        <stp>0</stp>
        <stp>IR</stp>
        <stp>BONDAVG00869</stp>
        <stp>채권그룹</stp>
        <stp/>
        <stp/>
        <tr r="P99" s="3"/>
      </tp>
      <tp t="s">
        <v/>
        <stp/>
        <stp>P</stp>
        <stp>0</stp>
        <stp>IR</stp>
        <stp>BONDAVG70869</stp>
        <stp>채권그룹</stp>
        <stp/>
        <stp/>
        <tr r="P2876" s="3"/>
      </tp>
      <tp t="s">
        <v/>
        <stp/>
        <stp>P</stp>
        <stp>0</stp>
        <stp>IR</stp>
        <stp>BONDAVG00860</stp>
        <stp>채권그룹</stp>
        <stp/>
        <stp/>
        <tr r="P97" s="3"/>
      </tp>
      <tp t="s">
        <v>공모/무보증BBB0</v>
        <stp/>
        <stp>P</stp>
        <stp>0</stp>
        <stp>IR</stp>
        <stp>BONDAVG60866</stp>
        <stp>채권그룹</stp>
        <stp/>
        <stp/>
        <tr r="F344" s="1"/>
        <tr r="P1059" s="3"/>
      </tp>
      <tp t="s">
        <v>공모/무보증AA0</v>
        <stp/>
        <stp>P</stp>
        <stp>0</stp>
        <stp>IR</stp>
        <stp>BONDAVG00867</stp>
        <stp>채권그룹</stp>
        <stp/>
        <stp/>
        <tr r="F80" s="1"/>
        <tr r="P98" s="3"/>
      </tp>
      <tp t="s">
        <v/>
        <stp/>
        <stp>P</stp>
        <stp>0</stp>
        <stp>IR</stp>
        <stp>BONDAVGS0856</stp>
        <stp>채권그룹</stp>
        <stp/>
        <stp/>
        <tr r="P4704" s="3"/>
      </tp>
      <tp t="s">
        <v/>
        <stp/>
        <stp>P</stp>
        <stp>0</stp>
        <stp>IR</stp>
        <stp>BONDAVG70858</stp>
        <stp>채권그룹</stp>
        <stp/>
        <stp/>
        <tr r="P2874" s="3"/>
      </tp>
      <tp t="s">
        <v/>
        <stp/>
        <stp>P</stp>
        <stp>0</stp>
        <stp>IR</stp>
        <stp>BONDAVG70859</stp>
        <stp>채권그룹</stp>
        <stp/>
        <stp/>
        <tr r="P2875" s="3"/>
      </tp>
      <tp t="s">
        <v/>
        <stp/>
        <stp>P</stp>
        <stp>0</stp>
        <stp>IR</stp>
        <stp>BONDAVG70854</stp>
        <stp>채권그룹</stp>
        <stp/>
        <stp/>
        <tr r="P2870" s="3"/>
      </tp>
      <tp t="s">
        <v/>
        <stp/>
        <stp>P</stp>
        <stp>0</stp>
        <stp>IR</stp>
        <stp>BONDAVG70855</stp>
        <stp>채권그룹</stp>
        <stp/>
        <stp/>
        <tr r="P2871" s="3"/>
      </tp>
      <tp t="s">
        <v/>
        <stp/>
        <stp>P</stp>
        <stp>0</stp>
        <stp>IR</stp>
        <stp>BONDAVG70856</stp>
        <stp>채권그룹</stp>
        <stp/>
        <stp/>
        <tr r="P2872" s="3"/>
      </tp>
      <tp t="s">
        <v/>
        <stp/>
        <stp>P</stp>
        <stp>0</stp>
        <stp>IR</stp>
        <stp>BONDAVG70857</stp>
        <stp>채권그룹</stp>
        <stp/>
        <stp/>
        <tr r="P2873" s="3"/>
      </tp>
      <tp t="s">
        <v/>
        <stp/>
        <stp>P</stp>
        <stp>0</stp>
        <stp>IR</stp>
        <stp>BONDAVG70850</stp>
        <stp>채권그룹</stp>
        <stp/>
        <stp/>
        <tr r="P2866" s="3"/>
      </tp>
      <tp t="s">
        <v>공모/무보증AA-</v>
        <stp/>
        <stp>P</stp>
        <stp>0</stp>
        <stp>IR</stp>
        <stp>BONDAVG00856</stp>
        <stp>채권그룹</stp>
        <stp/>
        <stp/>
        <tr r="F79" s="1"/>
        <tr r="P96" s="3"/>
      </tp>
      <tp t="s">
        <v/>
        <stp/>
        <stp>P</stp>
        <stp>0</stp>
        <stp>IR</stp>
        <stp>BONDAVG70851</stp>
        <stp>채권그룹</stp>
        <stp/>
        <stp/>
        <tr r="P2867" s="3"/>
      </tp>
      <tp t="s">
        <v/>
        <stp/>
        <stp>P</stp>
        <stp>0</stp>
        <stp>IR</stp>
        <stp>BONDAVG70852</stp>
        <stp>채권그룹</stp>
        <stp/>
        <stp/>
        <tr r="P2868" s="3"/>
      </tp>
      <tp t="s">
        <v/>
        <stp/>
        <stp>P</stp>
        <stp>0</stp>
        <stp>IR</stp>
        <stp>BONDAVG70853</stp>
        <stp>채권그룹</stp>
        <stp/>
        <stp/>
        <tr r="P2869" s="3"/>
      </tp>
      <tp t="s">
        <v>공모/무보증A-</v>
        <stp/>
        <stp>P</stp>
        <stp>0</stp>
        <stp>IR</stp>
        <stp>BONDAVG00849</stp>
        <stp>채권그룹</stp>
        <stp/>
        <stp/>
        <tr r="F78" s="1"/>
        <tr r="P95" s="3"/>
      </tp>
      <tp t="s">
        <v/>
        <stp/>
        <stp>P</stp>
        <stp>0</stp>
        <stp>IR</stp>
        <stp>BONDAVG70848</stp>
        <stp>채권그룹</stp>
        <stp/>
        <stp/>
        <tr r="P2864" s="3"/>
      </tp>
      <tp t="s">
        <v/>
        <stp/>
        <stp>P</stp>
        <stp>0</stp>
        <stp>IR</stp>
        <stp>BONDAVG70849</stp>
        <stp>채권그룹</stp>
        <stp/>
        <stp/>
        <tr r="P2865" s="3"/>
      </tp>
      <tp t="s">
        <v/>
        <stp/>
        <stp>P</stp>
        <stp>0</stp>
        <stp>IR</stp>
        <stp>BONDAVG50846</stp>
        <stp>채권그룹</stp>
        <stp/>
        <stp/>
        <tr r="P662" s="3"/>
      </tp>
      <tp t="s">
        <v/>
        <stp/>
        <stp>P</stp>
        <stp>0</stp>
        <stp>IR</stp>
        <stp>BONDAVG70844</stp>
        <stp>채권그룹</stp>
        <stp/>
        <stp/>
        <tr r="P2860" s="3"/>
      </tp>
      <tp t="s">
        <v/>
        <stp/>
        <stp>P</stp>
        <stp>0</stp>
        <stp>IR</stp>
        <stp>BONDAVG50847</stp>
        <stp>채권그룹</stp>
        <stp/>
        <stp/>
        <tr r="P663" s="3"/>
      </tp>
      <tp t="s">
        <v/>
        <stp/>
        <stp>P</stp>
        <stp>0</stp>
        <stp>IR</stp>
        <stp>BONDAVG70845</stp>
        <stp>채권그룹</stp>
        <stp/>
        <stp/>
        <tr r="P2861" s="3"/>
      </tp>
      <tp t="s">
        <v/>
        <stp/>
        <stp>P</stp>
        <stp>0</stp>
        <stp>IR</stp>
        <stp>BONDAVG70846</stp>
        <stp>채권그룹</stp>
        <stp/>
        <stp/>
        <tr r="P2862" s="3"/>
      </tp>
      <tp t="s">
        <v/>
        <stp/>
        <stp>P</stp>
        <stp>0</stp>
        <stp>IR</stp>
        <stp>BONDAVG50845</stp>
        <stp>채권그룹</stp>
        <stp/>
        <stp/>
        <tr r="P661" s="3"/>
      </tp>
      <tp t="s">
        <v/>
        <stp/>
        <stp>P</stp>
        <stp>0</stp>
        <stp>IR</stp>
        <stp>BONDAVG70847</stp>
        <stp>채권그룹</stp>
        <stp/>
        <stp/>
        <tr r="P2863" s="3"/>
      </tp>
      <tp t="s">
        <v/>
        <stp/>
        <stp>P</stp>
        <stp>0</stp>
        <stp>IR</stp>
        <stp>BONDAVG70840</stp>
        <stp>채권그룹</stp>
        <stp/>
        <stp/>
        <tr r="P2856" s="3"/>
      </tp>
      <tp t="s">
        <v/>
        <stp/>
        <stp>P</stp>
        <stp>0</stp>
        <stp>IR</stp>
        <stp>BONDAVG70841</stp>
        <stp>채권그룹</stp>
        <stp/>
        <stp/>
        <tr r="P2857" s="3"/>
      </tp>
      <tp t="s">
        <v/>
        <stp/>
        <stp>P</stp>
        <stp>0</stp>
        <stp>IR</stp>
        <stp>BONDAVG70842</stp>
        <stp>채권그룹</stp>
        <stp/>
        <stp/>
        <tr r="P2858" s="3"/>
      </tp>
      <tp t="s">
        <v/>
        <stp/>
        <stp>P</stp>
        <stp>0</stp>
        <stp>IR</stp>
        <stp>BONDAVG70843</stp>
        <stp>채권그룹</stp>
        <stp/>
        <stp/>
        <tr r="P2859" s="3"/>
      </tp>
      <tp t="s">
        <v/>
        <stp/>
        <stp>P</stp>
        <stp>0</stp>
        <stp>IR</stp>
        <stp>BONDAVGX0893</stp>
        <stp>채권그룹</stp>
        <stp/>
        <stp/>
        <tr r="P6548" s="3"/>
      </tp>
      <tp t="s">
        <v/>
        <stp/>
        <stp>P</stp>
        <stp>0</stp>
        <stp>IR</stp>
        <stp>BONDAVG70899</stp>
        <stp>채권그룹</stp>
        <stp/>
        <stp/>
        <tr r="P2888" s="3"/>
      </tp>
      <tp t="s">
        <v/>
        <stp/>
        <stp>P</stp>
        <stp>0</stp>
        <stp>IR</stp>
        <stp>BONDAVG70884</stp>
        <stp>채권그룹</stp>
        <stp/>
        <stp/>
        <tr r="P2885" s="3"/>
      </tp>
      <tp t="s">
        <v/>
        <stp/>
        <stp>P</stp>
        <stp>0</stp>
        <stp>IR</stp>
        <stp>BONDAVG70886</stp>
        <stp>채권그룹</stp>
        <stp/>
        <stp/>
        <tr r="P2886" s="3"/>
      </tp>
      <tp t="s">
        <v/>
        <stp/>
        <stp>P</stp>
        <stp>0</stp>
        <stp>IR</stp>
        <stp>BONDAVG70887</stp>
        <stp>채권그룹</stp>
        <stp/>
        <stp/>
        <tr r="P2887" s="3"/>
      </tp>
      <tp t="s">
        <v>카드채AA+</v>
        <stp/>
        <stp>P</stp>
        <stp>0</stp>
        <stp>IR</stp>
        <stp>BONDAVG03132</stp>
        <stp>채권그룹</stp>
        <stp/>
        <stp/>
        <tr r="F135" s="1"/>
        <tr r="P184" s="3"/>
      </tp>
      <tp t="s">
        <v/>
        <stp/>
        <stp>P</stp>
        <stp>0</stp>
        <stp>IR</stp>
        <stp>BONDAVG73135</stp>
        <stp>채권그룹</stp>
        <stp/>
        <stp/>
        <tr r="P6880" s="3"/>
      </tp>
      <tp t="s">
        <v/>
        <stp/>
        <stp>P</stp>
        <stp>0</stp>
        <stp>IR</stp>
        <stp>BONDAVG73136</stp>
        <stp>채권그룹</stp>
        <stp/>
        <stp/>
        <tr r="P4268" s="3"/>
      </tp>
      <tp t="s">
        <v/>
        <stp/>
        <stp>P</stp>
        <stp>0</stp>
        <stp>IR</stp>
        <stp>BONDAVG73132</stp>
        <stp>채권그룹</stp>
        <stp/>
        <stp/>
        <tr r="P4266" s="3"/>
      </tp>
      <tp t="s">
        <v/>
        <stp/>
        <stp>P</stp>
        <stp>0</stp>
        <stp>IR</stp>
        <stp>BONDAVG73133</stp>
        <stp>채권그룹</stp>
        <stp/>
        <stp/>
        <tr r="P4267" s="3"/>
      </tp>
      <tp t="s">
        <v/>
        <stp/>
        <stp>P</stp>
        <stp>0</stp>
        <stp>IR</stp>
        <stp>BONDAVG73125</stp>
        <stp>채권그룹</stp>
        <stp/>
        <stp/>
        <tr r="P4265" s="3"/>
      </tp>
      <tp t="s">
        <v/>
        <stp/>
        <stp>P</stp>
        <stp>0</stp>
        <stp>IR</stp>
        <stp>BONDAVG73120</stp>
        <stp>채권그룹</stp>
        <stp/>
        <stp/>
        <tr r="P4264" s="3"/>
      </tp>
      <tp t="s">
        <v/>
        <stp/>
        <stp>P</stp>
        <stp>0</stp>
        <stp>IR</stp>
        <stp>BONDAVG73118</stp>
        <stp>채권그룹</stp>
        <stp/>
        <stp/>
        <tr r="P4262" s="3"/>
      </tp>
      <tp t="s">
        <v/>
        <stp/>
        <stp>P</stp>
        <stp>0</stp>
        <stp>IR</stp>
        <stp>BONDAVG73119</stp>
        <stp>채권그룹</stp>
        <stp/>
        <stp/>
        <tr r="P4263" s="3"/>
      </tp>
      <tp t="s">
        <v/>
        <stp/>
        <stp>P</stp>
        <stp>0</stp>
        <stp>IR</stp>
        <stp>BONDAVG73114</stp>
        <stp>채권그룹</stp>
        <stp/>
        <stp/>
        <tr r="P4258" s="3"/>
      </tp>
      <tp t="s">
        <v/>
        <stp/>
        <stp>P</stp>
        <stp>0</stp>
        <stp>IR</stp>
        <stp>BONDAVG63114</stp>
        <stp>채권그룹</stp>
        <stp/>
        <stp/>
        <tr r="P6848" s="3"/>
      </tp>
      <tp t="s">
        <v/>
        <stp/>
        <stp>P</stp>
        <stp>0</stp>
        <stp>IR</stp>
        <stp>BONDAVG73115</stp>
        <stp>채권그룹</stp>
        <stp/>
        <stp/>
        <tr r="P4259" s="3"/>
      </tp>
      <tp t="s">
        <v/>
        <stp/>
        <stp>P</stp>
        <stp>0</stp>
        <stp>IR</stp>
        <stp>BONDAVG73116</stp>
        <stp>채권그룹</stp>
        <stp/>
        <stp/>
        <tr r="P4260" s="3"/>
      </tp>
      <tp t="s">
        <v/>
        <stp/>
        <stp>P</stp>
        <stp>0</stp>
        <stp>IR</stp>
        <stp>BONDAVG73117</stp>
        <stp>채권그룹</stp>
        <stp/>
        <stp/>
        <tr r="P4261" s="3"/>
      </tp>
      <tp t="s">
        <v/>
        <stp/>
        <stp>P</stp>
        <stp>0</stp>
        <stp>IR</stp>
        <stp>BONDAVG73110</stp>
        <stp>채권그룹</stp>
        <stp/>
        <stp/>
        <tr r="P4255" s="3"/>
      </tp>
      <tp t="s">
        <v/>
        <stp/>
        <stp>P</stp>
        <stp>0</stp>
        <stp>IR</stp>
        <stp>BONDAVG73111</stp>
        <stp>채권그룹</stp>
        <stp/>
        <stp/>
        <tr r="P4256" s="3"/>
      </tp>
      <tp t="s">
        <v/>
        <stp/>
        <stp>P</stp>
        <stp>0</stp>
        <stp>IR</stp>
        <stp>BONDAVG73113</stp>
        <stp>채권그룹</stp>
        <stp/>
        <stp/>
        <tr r="P4257" s="3"/>
      </tp>
      <tp t="s">
        <v/>
        <stp/>
        <stp>P</stp>
        <stp>0</stp>
        <stp>IR</stp>
        <stp>BONDAVG73108</stp>
        <stp>채권그룹</stp>
        <stp/>
        <stp/>
        <tr r="P4253" s="3"/>
      </tp>
      <tp t="s">
        <v/>
        <stp/>
        <stp>P</stp>
        <stp>0</stp>
        <stp>IR</stp>
        <stp>BONDAVG73109</stp>
        <stp>채권그룹</stp>
        <stp/>
        <stp/>
        <tr r="P4254" s="3"/>
      </tp>
      <tp t="s">
        <v/>
        <stp/>
        <stp>P</stp>
        <stp>0</stp>
        <stp>IR</stp>
        <stp>BONDAVG03103</stp>
        <stp>채권그룹</stp>
        <stp/>
        <stp/>
        <tr r="P4862" s="3"/>
      </tp>
      <tp t="s">
        <v/>
        <stp/>
        <stp>P</stp>
        <stp>0</stp>
        <stp>IR</stp>
        <stp>BONDAVG63105</stp>
        <stp>채권그룹</stp>
        <stp/>
        <stp/>
        <tr r="P1243" s="3"/>
      </tp>
      <tp t="s">
        <v/>
        <stp/>
        <stp>P</stp>
        <stp>0</stp>
        <stp>IR</stp>
        <stp>BONDAVG73104</stp>
        <stp>채권그룹</stp>
        <stp/>
        <stp/>
        <tr r="P4249" s="3"/>
      </tp>
      <tp t="s">
        <v/>
        <stp/>
        <stp>P</stp>
        <stp>0</stp>
        <stp>IR</stp>
        <stp>BONDAVG63104</stp>
        <stp>채권그룹</stp>
        <stp/>
        <stp/>
        <tr r="P1242" s="3"/>
      </tp>
      <tp t="s">
        <v/>
        <stp/>
        <stp>P</stp>
        <stp>0</stp>
        <stp>IR</stp>
        <stp>BONDAVG73105</stp>
        <stp>채권그룹</stp>
        <stp/>
        <stp/>
        <tr r="P4250" s="3"/>
      </tp>
      <tp t="s">
        <v>공모/무보증AA-</v>
        <stp/>
        <stp>P</stp>
        <stp>0</stp>
        <stp>IR</stp>
        <stp>BONDAVG03101</stp>
        <stp>채권그룹</stp>
        <stp/>
        <stp/>
        <tr r="F134" s="1"/>
        <tr r="P183" s="3"/>
      </tp>
      <tp t="s">
        <v/>
        <stp/>
        <stp>P</stp>
        <stp>0</stp>
        <stp>IR</stp>
        <stp>BONDAVG73106</stp>
        <stp>채권그룹</stp>
        <stp/>
        <stp/>
        <tr r="P4251" s="3"/>
      </tp>
      <tp t="s">
        <v>공모/무보증A0</v>
        <stp/>
        <stp>P</stp>
        <stp>0</stp>
        <stp>IR</stp>
        <stp>BONDAVG03100</stp>
        <stp>채권그룹</stp>
        <stp/>
        <stp/>
        <tr r="F133" s="1"/>
        <tr r="P182" s="3"/>
      </tp>
      <tp t="s">
        <v/>
        <stp/>
        <stp>P</stp>
        <stp>0</stp>
        <stp>IR</stp>
        <stp>BONDAVG63106</stp>
        <stp>채권그룹</stp>
        <stp/>
        <stp/>
        <tr r="P1244" s="3"/>
      </tp>
      <tp t="s">
        <v/>
        <stp/>
        <stp>P</stp>
        <stp>0</stp>
        <stp>IR</stp>
        <stp>BONDAVG73107</stp>
        <stp>채권그룹</stp>
        <stp/>
        <stp/>
        <tr r="P4252" s="3"/>
      </tp>
      <tp t="s">
        <v/>
        <stp/>
        <stp>P</stp>
        <stp>0</stp>
        <stp>IR</stp>
        <stp>BONDAVG63101</stp>
        <stp>채권그룹</stp>
        <stp/>
        <stp/>
        <tr r="P1239" s="3"/>
      </tp>
      <tp t="s">
        <v/>
        <stp/>
        <stp>P</stp>
        <stp>0</stp>
        <stp>IR</stp>
        <stp>BONDAVG73100</stp>
        <stp>채권그룹</stp>
        <stp/>
        <stp/>
        <tr r="P4245" s="3"/>
      </tp>
      <tp t="s">
        <v/>
        <stp/>
        <stp>P</stp>
        <stp>0</stp>
        <stp>IR</stp>
        <stp>BONDAVG73101</stp>
        <stp>채권그룹</stp>
        <stp/>
        <stp/>
        <tr r="P4246" s="3"/>
      </tp>
      <tp t="s">
        <v/>
        <stp/>
        <stp>P</stp>
        <stp>0</stp>
        <stp>IR</stp>
        <stp>BONDAVG63103</stp>
        <stp>채권그룹</stp>
        <stp/>
        <stp/>
        <tr r="P1241" s="3"/>
      </tp>
      <tp t="s">
        <v/>
        <stp/>
        <stp>P</stp>
        <stp>0</stp>
        <stp>IR</stp>
        <stp>BONDAVG73102</stp>
        <stp>채권그룹</stp>
        <stp/>
        <stp/>
        <tr r="P4247" s="3"/>
      </tp>
      <tp t="s">
        <v/>
        <stp/>
        <stp>P</stp>
        <stp>0</stp>
        <stp>IR</stp>
        <stp>BONDAVG63102</stp>
        <stp>채권그룹</stp>
        <stp/>
        <stp/>
        <tr r="P1240" s="3"/>
      </tp>
      <tp t="s">
        <v/>
        <stp/>
        <stp>P</stp>
        <stp>0</stp>
        <stp>IR</stp>
        <stp>BONDAVG73103</stp>
        <stp>채권그룹</stp>
        <stp/>
        <stp/>
        <tr r="P4248" s="3"/>
      </tp>
      <tp t="s">
        <v/>
        <stp/>
        <stp>P</stp>
        <stp>0</stp>
        <stp>IR</stp>
        <stp>BONDAVG73178</stp>
        <stp>채권그룹</stp>
        <stp/>
        <stp/>
        <tr r="P4287" s="3"/>
      </tp>
      <tp t="s">
        <v/>
        <stp/>
        <stp>P</stp>
        <stp>0</stp>
        <stp>IR</stp>
        <stp>BONDAVG73179</stp>
        <stp>채권그룹</stp>
        <stp/>
        <stp/>
        <tr r="P4288" s="3"/>
      </tp>
      <tp t="s">
        <v/>
        <stp/>
        <stp>P</stp>
        <stp>0</stp>
        <stp>IR</stp>
        <stp>BONDAVG73176</stp>
        <stp>채권그룹</stp>
        <stp/>
        <stp/>
        <tr r="P4285" s="3"/>
      </tp>
      <tp t="s">
        <v/>
        <stp/>
        <stp>P</stp>
        <stp>0</stp>
        <stp>IR</stp>
        <stp>BONDAVG73177</stp>
        <stp>채권그룹</stp>
        <stp/>
        <stp/>
        <tr r="P4286" s="3"/>
      </tp>
      <tp t="s">
        <v/>
        <stp/>
        <stp>P</stp>
        <stp>0</stp>
        <stp>IR</stp>
        <stp>BONDAVG13177</stp>
        <stp>채권그룹</stp>
        <stp/>
        <stp/>
        <tr r="P6740" s="3"/>
      </tp>
      <tp t="s">
        <v/>
        <stp/>
        <stp>P</stp>
        <stp>0</stp>
        <stp>IR</stp>
        <stp>BONDAVG73171</stp>
        <stp>채권그룹</stp>
        <stp/>
        <stp/>
        <tr r="P4282" s="3"/>
      </tp>
      <tp t="s">
        <v/>
        <stp/>
        <stp>P</stp>
        <stp>0</stp>
        <stp>IR</stp>
        <stp>BONDAVG73172</stp>
        <stp>채권그룹</stp>
        <stp/>
        <stp/>
        <tr r="P4283" s="3"/>
      </tp>
      <tp t="s">
        <v/>
        <stp/>
        <stp>P</stp>
        <stp>0</stp>
        <stp>IR</stp>
        <stp>BONDAVG73173</stp>
        <stp>채권그룹</stp>
        <stp/>
        <stp/>
        <tr r="P4284" s="3"/>
      </tp>
      <tp t="s">
        <v/>
        <stp/>
        <stp>P</stp>
        <stp>0</stp>
        <stp>IR</stp>
        <stp>BONDAVGX3163</stp>
        <stp>채권그룹</stp>
        <stp/>
        <stp/>
        <tr r="P6565" s="3"/>
      </tp>
      <tp t="s">
        <v>공모/무보증AA-</v>
        <stp/>
        <stp>P</stp>
        <stp>0</stp>
        <stp>IR</stp>
        <stp>BONDAVG53169</stp>
        <stp>채권그룹</stp>
        <stp/>
        <stp/>
        <tr r="F321" s="1"/>
        <tr r="P731" s="3"/>
      </tp>
      <tp t="s">
        <v/>
        <stp/>
        <stp>P</stp>
        <stp>0</stp>
        <stp>IR</stp>
        <stp>BONDAVG53166</stp>
        <stp>채권그룹</stp>
        <stp/>
        <stp/>
        <tr r="P730" s="3"/>
      </tp>
      <tp t="s">
        <v>공모/무보증AA-</v>
        <stp/>
        <stp>P</stp>
        <stp>0</stp>
        <stp>IR</stp>
        <stp>BONDAVG13163</stp>
        <stp>채권그룹</stp>
        <stp/>
        <stp/>
        <tr r="F246" s="1"/>
        <tr r="P322" s="3"/>
      </tp>
      <tp t="s">
        <v/>
        <stp/>
        <stp>P</stp>
        <stp>0</stp>
        <stp>IR</stp>
        <stp>BONDAVG73166</stp>
        <stp>채권그룹</stp>
        <stp/>
        <stp/>
        <tr r="P4280" s="3"/>
      </tp>
      <tp t="s">
        <v/>
        <stp/>
        <stp>P</stp>
        <stp>0</stp>
        <stp>IR</stp>
        <stp>BONDAVG73167</stp>
        <stp>채권그룹</stp>
        <stp/>
        <stp/>
        <tr r="P4281" s="3"/>
      </tp>
      <tp t="s">
        <v/>
        <stp/>
        <stp>P</stp>
        <stp>0</stp>
        <stp>IR</stp>
        <stp>BONDAVG73160</stp>
        <stp>채권그룹</stp>
        <stp/>
        <stp/>
        <tr r="P4277" s="3"/>
      </tp>
      <tp t="s">
        <v/>
        <stp/>
        <stp>P</stp>
        <stp>0</stp>
        <stp>IR</stp>
        <stp>BONDAVG73161</stp>
        <stp>채권그룹</stp>
        <stp/>
        <stp/>
        <tr r="P4278" s="3"/>
      </tp>
      <tp t="s">
        <v/>
        <stp/>
        <stp>P</stp>
        <stp>0</stp>
        <stp>IR</stp>
        <stp>BONDAVG73163</stp>
        <stp>채권그룹</stp>
        <stp/>
        <stp/>
        <tr r="P4279" s="3"/>
      </tp>
      <tp t="s">
        <v/>
        <stp/>
        <stp>P</stp>
        <stp>0</stp>
        <stp>IR</stp>
        <stp>BONDAVGA3157</stp>
        <stp>채권그룹</stp>
        <stp/>
        <stp/>
        <tr r="P4600" s="3"/>
      </tp>
      <tp t="s">
        <v/>
        <stp/>
        <stp>P</stp>
        <stp>0</stp>
        <stp>IR</stp>
        <stp>BONDAVG73158</stp>
        <stp>채권그룹</stp>
        <stp/>
        <stp/>
        <tr r="P4275" s="3"/>
      </tp>
      <tp t="s">
        <v/>
        <stp/>
        <stp>P</stp>
        <stp>0</stp>
        <stp>IR</stp>
        <stp>BONDAVG73159</stp>
        <stp>채권그룹</stp>
        <stp/>
        <stp/>
        <tr r="P4276" s="3"/>
      </tp>
      <tp t="s">
        <v/>
        <stp/>
        <stp>P</stp>
        <stp>0</stp>
        <stp>IR</stp>
        <stp>BONDAVG63155</stp>
        <stp>채권그룹</stp>
        <stp/>
        <stp/>
        <tr r="P1248" s="3"/>
      </tp>
      <tp t="s">
        <v/>
        <stp/>
        <stp>P</stp>
        <stp>0</stp>
        <stp>IR</stp>
        <stp>BONDAVG73154</stp>
        <stp>채권그룹</stp>
        <stp/>
        <stp/>
        <tr r="P4272" s="3"/>
      </tp>
      <tp t="s">
        <v>기타금융채BBB0</v>
        <stp/>
        <stp>P</stp>
        <stp>0</stp>
        <stp>IR</stp>
        <stp>BONDAVG03152</stp>
        <stp>채권그룹</stp>
        <stp/>
        <stp/>
        <tr r="F137" s="1"/>
        <tr r="P186" s="3"/>
      </tp>
      <tp t="s">
        <v/>
        <stp/>
        <stp>P</stp>
        <stp>0</stp>
        <stp>IR</stp>
        <stp>BONDAVG73155</stp>
        <stp>채권그룹</stp>
        <stp/>
        <stp/>
        <tr r="P4273" s="3"/>
      </tp>
      <tp t="s">
        <v/>
        <stp/>
        <stp>P</stp>
        <stp>0</stp>
        <stp>IR</stp>
        <stp>BONDAVG73156</stp>
        <stp>채권그룹</stp>
        <stp/>
        <stp/>
        <tr r="P4274" s="3"/>
      </tp>
      <tp t="s">
        <v/>
        <stp/>
        <stp>P</stp>
        <stp>0</stp>
        <stp>IR</stp>
        <stp>BONDAVG63151</stp>
        <stp>채권그룹</stp>
        <stp/>
        <stp/>
        <tr r="P1245" s="3"/>
      </tp>
      <tp t="s">
        <v/>
        <stp/>
        <stp>P</stp>
        <stp>0</stp>
        <stp>IR</stp>
        <stp>BONDAVG63153</stp>
        <stp>채권그룹</stp>
        <stp/>
        <stp/>
        <tr r="P1247" s="3"/>
      </tp>
      <tp t="s">
        <v/>
        <stp/>
        <stp>P</stp>
        <stp>0</stp>
        <stp>IR</stp>
        <stp>BONDAVG73152</stp>
        <stp>채권그룹</stp>
        <stp/>
        <stp/>
        <tr r="P4270" s="3"/>
      </tp>
      <tp t="s">
        <v/>
        <stp/>
        <stp>P</stp>
        <stp>0</stp>
        <stp>IR</stp>
        <stp>BONDAVG63152</stp>
        <stp>채권그룹</stp>
        <stp/>
        <stp/>
        <tr r="P1246" s="3"/>
      </tp>
      <tp t="s">
        <v/>
        <stp/>
        <stp>P</stp>
        <stp>0</stp>
        <stp>IR</stp>
        <stp>BONDAVG73153</stp>
        <stp>채권그룹</stp>
        <stp/>
        <stp/>
        <tr r="P4271" s="3"/>
      </tp>
      <tp t="s">
        <v xml:space="preserve"> </v>
        <stp/>
        <stp>P</stp>
        <stp>0</stp>
        <stp>IR</stp>
        <stp>BONDAVG43148</stp>
        <stp>채권그룹</stp>
        <stp/>
        <stp/>
        <tr r="P5015" s="3"/>
      </tp>
      <tp t="s">
        <v/>
        <stp/>
        <stp>P</stp>
        <stp>0</stp>
        <stp>IR</stp>
        <stp>BONDAVG03143</stp>
        <stp>채권그룹</stp>
        <stp/>
        <stp/>
        <tr r="P4864" s="3"/>
      </tp>
      <tp t="s">
        <v/>
        <stp/>
        <stp>P</stp>
        <stp>0</stp>
        <stp>IR</stp>
        <stp>BONDAVG43146</stp>
        <stp>채권그룹</stp>
        <stp/>
        <stp/>
        <tr r="P486" s="3"/>
      </tp>
      <tp t="s">
        <v/>
        <stp/>
        <stp>P</stp>
        <stp>0</stp>
        <stp>IR</stp>
        <stp>BONDAVG43145</stp>
        <stp>채권그룹</stp>
        <stp/>
        <stp/>
        <tr r="P485" s="3"/>
      </tp>
      <tp t="s">
        <v/>
        <stp/>
        <stp>P</stp>
        <stp>0</stp>
        <stp>IR</stp>
        <stp>BONDAVG73146</stp>
        <stp>채권그룹</stp>
        <stp/>
        <stp/>
        <tr r="P4269" s="3"/>
      </tp>
      <tp t="s">
        <v>공모/무보증A+</v>
        <stp/>
        <stp>P</stp>
        <stp>0</stp>
        <stp>IR</stp>
        <stp>BONDAVG03144</stp>
        <stp>채권그룹</stp>
        <stp/>
        <stp/>
        <tr r="F136" s="1"/>
        <tr r="P185" s="3"/>
      </tp>
      <tp t="s">
        <v/>
        <stp/>
        <stp>P</stp>
        <stp>0</stp>
        <stp>IR</stp>
        <stp>BONDAVG73198</stp>
        <stp>채권그룹</stp>
        <stp/>
        <stp/>
        <tr r="P4301" s="3"/>
      </tp>
      <tp t="s">
        <v/>
        <stp/>
        <stp>P</stp>
        <stp>0</stp>
        <stp>IR</stp>
        <stp>BONDAVG73199</stp>
        <stp>채권그룹</stp>
        <stp/>
        <stp/>
        <tr r="P4302" s="3"/>
      </tp>
      <tp t="s">
        <v/>
        <stp/>
        <stp>P</stp>
        <stp>0</stp>
        <stp>IR</stp>
        <stp>BONDAVG73195</stp>
        <stp>채권그룹</stp>
        <stp/>
        <stp/>
        <tr r="P5085" s="3"/>
      </tp>
      <tp t="s">
        <v/>
        <stp/>
        <stp>P</stp>
        <stp>0</stp>
        <stp>IR</stp>
        <stp>BONDAVG13190</stp>
        <stp>채권그룹</stp>
        <stp/>
        <stp/>
        <tr r="P323" s="3"/>
      </tp>
      <tp t="s">
        <v/>
        <stp/>
        <stp>P</stp>
        <stp>0</stp>
        <stp>IR</stp>
        <stp>BONDAVG73196</stp>
        <stp>채권그룹</stp>
        <stp/>
        <stp/>
        <tr r="P4299" s="3"/>
      </tp>
      <tp t="s">
        <v/>
        <stp/>
        <stp>P</stp>
        <stp>0</stp>
        <stp>IR</stp>
        <stp>BONDAVG73197</stp>
        <stp>채권그룹</stp>
        <stp/>
        <stp/>
        <tr r="P4300" s="3"/>
      </tp>
      <tp t="s">
        <v/>
        <stp/>
        <stp>P</stp>
        <stp>0</stp>
        <stp>IR</stp>
        <stp>BONDAVG63191</stp>
        <stp>채권그룹</stp>
        <stp/>
        <stp/>
        <tr r="P1250" s="3"/>
      </tp>
      <tp t="s">
        <v/>
        <stp/>
        <stp>P</stp>
        <stp>0</stp>
        <stp>IR</stp>
        <stp>BONDAVG73190</stp>
        <stp>채권그룹</stp>
        <stp/>
        <stp/>
        <tr r="P4298" s="3"/>
      </tp>
      <tp t="s">
        <v/>
        <stp/>
        <stp>P</stp>
        <stp>0</stp>
        <stp>IR</stp>
        <stp>BONDAVG63190</stp>
        <stp>채권그룹</stp>
        <stp/>
        <stp/>
        <tr r="P1249" s="3"/>
      </tp>
      <tp t="s">
        <v/>
        <stp/>
        <stp>P</stp>
        <stp>0</stp>
        <stp>IR</stp>
        <stp>BONDAVG73191</stp>
        <stp>채권그룹</stp>
        <stp/>
        <stp/>
        <tr r="P6881" s="3"/>
      </tp>
      <tp t="s">
        <v/>
        <stp/>
        <stp>P</stp>
        <stp>0</stp>
        <stp>IR</stp>
        <stp>BONDAVG63192</stp>
        <stp>채권그룹</stp>
        <stp/>
        <stp/>
        <tr r="P1251" s="3"/>
      </tp>
      <tp t="s">
        <v/>
        <stp/>
        <stp>P</stp>
        <stp>0</stp>
        <stp>IR</stp>
        <stp>BONDAVG73188</stp>
        <stp>채권그룹</stp>
        <stp/>
        <stp/>
        <tr r="P4296" s="3"/>
      </tp>
      <tp t="s">
        <v/>
        <stp/>
        <stp>P</stp>
        <stp>0</stp>
        <stp>IR</stp>
        <stp>BONDAVG73189</stp>
        <stp>채권그룹</stp>
        <stp/>
        <stp/>
        <tr r="P4297" s="3"/>
      </tp>
      <tp t="s">
        <v/>
        <stp/>
        <stp>P</stp>
        <stp>0</stp>
        <stp>IR</stp>
        <stp>BONDAVG73185</stp>
        <stp>채권그룹</stp>
        <stp/>
        <stp/>
        <tr r="P4293" s="3"/>
      </tp>
      <tp t="s">
        <v/>
        <stp/>
        <stp>P</stp>
        <stp>0</stp>
        <stp>IR</stp>
        <stp>BONDAVG73186</stp>
        <stp>채권그룹</stp>
        <stp/>
        <stp/>
        <tr r="P4294" s="3"/>
      </tp>
      <tp t="s">
        <v/>
        <stp/>
        <stp>P</stp>
        <stp>0</stp>
        <stp>IR</stp>
        <stp>BONDAVG73187</stp>
        <stp>채권그룹</stp>
        <stp/>
        <stp/>
        <tr r="P4295" s="3"/>
      </tp>
      <tp t="s">
        <v/>
        <stp/>
        <stp>P</stp>
        <stp>0</stp>
        <stp>IR</stp>
        <stp>BONDAVG73180</stp>
        <stp>채권그룹</stp>
        <stp/>
        <stp/>
        <tr r="P4289" s="3"/>
      </tp>
      <tp t="s">
        <v/>
        <stp/>
        <stp>P</stp>
        <stp>0</stp>
        <stp>IR</stp>
        <stp>BONDAVG73181</stp>
        <stp>채권그룹</stp>
        <stp/>
        <stp/>
        <tr r="P4290" s="3"/>
      </tp>
      <tp t="s">
        <v/>
        <stp/>
        <stp>P</stp>
        <stp>0</stp>
        <stp>IR</stp>
        <stp>BONDAVG73182</stp>
        <stp>채권그룹</stp>
        <stp/>
        <stp/>
        <tr r="P4291" s="3"/>
      </tp>
      <tp t="s">
        <v/>
        <stp/>
        <stp>P</stp>
        <stp>0</stp>
        <stp>IR</stp>
        <stp>BONDAVG73183</stp>
        <stp>채권그룹</stp>
        <stp/>
        <stp/>
        <tr r="P4292" s="3"/>
      </tp>
      <tp t="s">
        <v/>
        <stp/>
        <stp>P</stp>
        <stp>0</stp>
        <stp>IR</stp>
        <stp>BONDAVG13039</stp>
        <stp>채권그룹</stp>
        <stp/>
        <stp/>
        <tr r="P4969" s="3"/>
      </tp>
      <tp t="s">
        <v/>
        <stp/>
        <stp>P</stp>
        <stp>0</stp>
        <stp>IR</stp>
        <stp>BONDAVG73034</stp>
        <stp>채권그룹</stp>
        <stp/>
        <stp/>
        <tr r="P4194" s="3"/>
      </tp>
      <tp t="s">
        <v/>
        <stp/>
        <stp>P</stp>
        <stp>0</stp>
        <stp>IR</stp>
        <stp>BONDAVG73035</stp>
        <stp>채권그룹</stp>
        <stp/>
        <stp/>
        <tr r="P4195" s="3"/>
      </tp>
      <tp t="s">
        <v/>
        <stp/>
        <stp>P</stp>
        <stp>0</stp>
        <stp>IR</stp>
        <stp>BONDAVG73036</stp>
        <stp>채권그룹</stp>
        <stp/>
        <stp/>
        <tr r="P4196" s="3"/>
      </tp>
      <tp t="s">
        <v/>
        <stp/>
        <stp>P</stp>
        <stp>0</stp>
        <stp>IR</stp>
        <stp>BONDAVG73030</stp>
        <stp>채권그룹</stp>
        <stp/>
        <stp/>
        <tr r="P4190" s="3"/>
      </tp>
      <tp t="s">
        <v/>
        <stp/>
        <stp>P</stp>
        <stp>0</stp>
        <stp>IR</stp>
        <stp>BONDAVG73031</stp>
        <stp>채권그룹</stp>
        <stp/>
        <stp/>
        <tr r="P4191" s="3"/>
      </tp>
      <tp t="s">
        <v/>
        <stp/>
        <stp>P</stp>
        <stp>0</stp>
        <stp>IR</stp>
        <stp>BONDAVG73032</stp>
        <stp>채권그룹</stp>
        <stp/>
        <stp/>
        <tr r="P4192" s="3"/>
      </tp>
      <tp t="s">
        <v/>
        <stp/>
        <stp>P</stp>
        <stp>0</stp>
        <stp>IR</stp>
        <stp>BONDAVG13035</stp>
        <stp>채권그룹</stp>
        <stp/>
        <stp/>
        <tr r="P320" s="3"/>
      </tp>
      <tp t="s">
        <v/>
        <stp/>
        <stp>P</stp>
        <stp>0</stp>
        <stp>IR</stp>
        <stp>BONDAVG73033</stp>
        <stp>채권그룹</stp>
        <stp/>
        <stp/>
        <tr r="P4193" s="3"/>
      </tp>
      <tp t="s">
        <v/>
        <stp/>
        <stp>P</stp>
        <stp>0</stp>
        <stp>IR</stp>
        <stp>BONDAVGS3021</stp>
        <stp>채권그룹</stp>
        <stp/>
        <stp/>
        <tr r="P4710" s="3"/>
      </tp>
      <tp t="s">
        <v>공모/무보증A-</v>
        <stp/>
        <stp>P</stp>
        <stp>0</stp>
        <stp>IR</stp>
        <stp>BONDAVG13029</stp>
        <stp>채권그룹</stp>
        <stp/>
        <stp/>
        <tr r="F244" s="1"/>
        <tr r="P319" s="3"/>
      </tp>
      <tp t="s">
        <v/>
        <stp/>
        <stp>P</stp>
        <stp>0</stp>
        <stp>IR</stp>
        <stp>BONDAVG73028</stp>
        <stp>채권그룹</stp>
        <stp/>
        <stp/>
        <tr r="P4188" s="3"/>
      </tp>
      <tp t="s">
        <v/>
        <stp/>
        <stp>P</stp>
        <stp>0</stp>
        <stp>IR</stp>
        <stp>BONDAVG73029</stp>
        <stp>채권그룹</stp>
        <stp/>
        <stp/>
        <tr r="P4189" s="3"/>
      </tp>
      <tp t="s">
        <v/>
        <stp/>
        <stp>P</stp>
        <stp>0</stp>
        <stp>IR</stp>
        <stp>BONDAVG43029</stp>
        <stp>채권그룹</stp>
        <stp/>
        <stp/>
        <tr r="P479" s="3"/>
      </tp>
      <tp t="s">
        <v/>
        <stp/>
        <stp>P</stp>
        <stp>0</stp>
        <stp>IR</stp>
        <stp>BONDAVG73024</stp>
        <stp>채권그룹</stp>
        <stp/>
        <stp/>
        <tr r="P4184" s="3"/>
      </tp>
      <tp t="s">
        <v/>
        <stp/>
        <stp>P</stp>
        <stp>0</stp>
        <stp>IR</stp>
        <stp>BONDAVG73025</stp>
        <stp>채권그룹</stp>
        <stp/>
        <stp/>
        <tr r="P4185" s="3"/>
      </tp>
      <tp t="s">
        <v>공모/무보증A0</v>
        <stp/>
        <stp>P</stp>
        <stp>0</stp>
        <stp>IR</stp>
        <stp>BONDAVG03021</stp>
        <stp>채권그룹</stp>
        <stp/>
        <stp/>
        <tr r="F128" s="1"/>
        <tr r="P177" s="3"/>
      </tp>
      <tp t="s">
        <v/>
        <stp/>
        <stp>P</stp>
        <stp>0</stp>
        <stp>IR</stp>
        <stp>BONDAVG73026</stp>
        <stp>채권그룹</stp>
        <stp/>
        <stp/>
        <tr r="P4186" s="3"/>
      </tp>
      <tp t="s">
        <v>공모/무보증AAA</v>
        <stp/>
        <stp>P</stp>
        <stp>0</stp>
        <stp>IR</stp>
        <stp>BONDAVG03020</stp>
        <stp>채권그룹</stp>
        <stp/>
        <stp/>
        <tr r="F127" s="1"/>
        <tr r="P176" s="3"/>
      </tp>
      <tp t="s">
        <v/>
        <stp/>
        <stp>P</stp>
        <stp>0</stp>
        <stp>IR</stp>
        <stp>BONDAVG73027</stp>
        <stp>채권그룹</stp>
        <stp/>
        <stp/>
        <tr r="P4187" s="3"/>
      </tp>
      <tp t="s">
        <v/>
        <stp/>
        <stp>P</stp>
        <stp>0</stp>
        <stp>IR</stp>
        <stp>BONDAVG73020</stp>
        <stp>채권그룹</stp>
        <stp/>
        <stp/>
        <tr r="P4180" s="3"/>
      </tp>
      <tp t="s">
        <v/>
        <stp/>
        <stp>P</stp>
        <stp>0</stp>
        <stp>IR</stp>
        <stp>BONDAVG73021</stp>
        <stp>채권그룹</stp>
        <stp/>
        <stp/>
        <tr r="P4181" s="3"/>
      </tp>
      <tp t="s">
        <v/>
        <stp/>
        <stp>P</stp>
        <stp>0</stp>
        <stp>IR</stp>
        <stp>BONDAVG73022</stp>
        <stp>채권그룹</stp>
        <stp/>
        <stp/>
        <tr r="P4182" s="3"/>
      </tp>
      <tp t="s">
        <v/>
        <stp/>
        <stp>P</stp>
        <stp>0</stp>
        <stp>IR</stp>
        <stp>BONDAVG73023</stp>
        <stp>채권그룹</stp>
        <stp/>
        <stp/>
        <tr r="P4183" s="3"/>
      </tp>
      <tp t="s">
        <v/>
        <stp/>
        <stp>P</stp>
        <stp>0</stp>
        <stp>IR</stp>
        <stp>BONDAVG73018</stp>
        <stp>채권그룹</stp>
        <stp/>
        <stp/>
        <tr r="P4178" s="3"/>
      </tp>
      <tp t="s">
        <v/>
        <stp/>
        <stp>P</stp>
        <stp>0</stp>
        <stp>IR</stp>
        <stp>BONDAVG63018</stp>
        <stp>채권그룹</stp>
        <stp/>
        <stp/>
        <tr r="P1231" s="3"/>
      </tp>
      <tp t="s">
        <v/>
        <stp/>
        <stp>P</stp>
        <stp>0</stp>
        <stp>IR</stp>
        <stp>BONDAVG73019</stp>
        <stp>채권그룹</stp>
        <stp/>
        <stp/>
        <tr r="P4179" s="3"/>
      </tp>
      <tp t="s">
        <v/>
        <stp/>
        <stp>P</stp>
        <stp>0</stp>
        <stp>IR</stp>
        <stp>BONDAVG73014</stp>
        <stp>채권그룹</stp>
        <stp/>
        <stp/>
        <tr r="P4174" s="3"/>
      </tp>
      <tp t="s">
        <v/>
        <stp/>
        <stp>P</stp>
        <stp>0</stp>
        <stp>IR</stp>
        <stp>BONDAVG73015</stp>
        <stp>채권그룹</stp>
        <stp/>
        <stp/>
        <tr r="P4175" s="3"/>
      </tp>
      <tp t="s">
        <v/>
        <stp/>
        <stp>P</stp>
        <stp>0</stp>
        <stp>IR</stp>
        <stp>BONDAVG63017</stp>
        <stp>채권그룹</stp>
        <stp/>
        <stp/>
        <tr r="P1230" s="3"/>
      </tp>
      <tp t="s">
        <v/>
        <stp/>
        <stp>P</stp>
        <stp>0</stp>
        <stp>IR</stp>
        <stp>BONDAVG73016</stp>
        <stp>채권그룹</stp>
        <stp/>
        <stp/>
        <tr r="P4176" s="3"/>
      </tp>
      <tp t="s">
        <v/>
        <stp/>
        <stp>P</stp>
        <stp>0</stp>
        <stp>IR</stp>
        <stp>BONDAVG63016</stp>
        <stp>채권그룹</stp>
        <stp/>
        <stp/>
        <tr r="P1229" s="3"/>
      </tp>
      <tp t="s">
        <v/>
        <stp/>
        <stp>P</stp>
        <stp>0</stp>
        <stp>IR</stp>
        <stp>BONDAVG73017</stp>
        <stp>채권그룹</stp>
        <stp/>
        <stp/>
        <tr r="P4177" s="3"/>
      </tp>
      <tp t="s">
        <v/>
        <stp/>
        <stp>P</stp>
        <stp>0</stp>
        <stp>IR</stp>
        <stp>BONDAVG73010</stp>
        <stp>채권그룹</stp>
        <stp/>
        <stp/>
        <tr r="P4170" s="3"/>
      </tp>
      <tp t="s">
        <v/>
        <stp/>
        <stp>P</stp>
        <stp>0</stp>
        <stp>IR</stp>
        <stp>BONDAVG73011</stp>
        <stp>채권그룹</stp>
        <stp/>
        <stp/>
        <tr r="P4171" s="3"/>
      </tp>
      <tp t="s">
        <v/>
        <stp/>
        <stp>P</stp>
        <stp>0</stp>
        <stp>IR</stp>
        <stp>BONDAVG53010</stp>
        <stp>채권그룹</stp>
        <stp/>
        <stp/>
        <tr r="P728" s="3"/>
      </tp>
      <tp t="s">
        <v/>
        <stp/>
        <stp>P</stp>
        <stp>0</stp>
        <stp>IR</stp>
        <stp>BONDAVG73012</stp>
        <stp>채권그룹</stp>
        <stp/>
        <stp/>
        <tr r="P4172" s="3"/>
      </tp>
      <tp t="s">
        <v/>
        <stp/>
        <stp>P</stp>
        <stp>0</stp>
        <stp>IR</stp>
        <stp>BONDAVG73013</stp>
        <stp>채권그룹</stp>
        <stp/>
        <stp/>
        <tr r="P4173" s="3"/>
      </tp>
      <tp t="s">
        <v/>
        <stp/>
        <stp>P</stp>
        <stp>0</stp>
        <stp>IR</stp>
        <stp>BONDAVGA3001</stp>
        <stp>채권그룹</stp>
        <stp/>
        <stp/>
        <tr r="P4596" s="3"/>
      </tp>
      <tp t="s">
        <v/>
        <stp/>
        <stp>P</stp>
        <stp>0</stp>
        <stp>IR</stp>
        <stp>BONDAVGS3001</stp>
        <stp>채권그룹</stp>
        <stp/>
        <stp/>
        <tr r="P4709" s="3"/>
      </tp>
      <tp t="s">
        <v/>
        <stp/>
        <stp>P</stp>
        <stp>0</stp>
        <stp>IR</stp>
        <stp>BONDAVG73009</stp>
        <stp>채권그룹</stp>
        <stp/>
        <stp/>
        <tr r="P4169" s="3"/>
      </tp>
      <tp t="s">
        <v/>
        <stp/>
        <stp>P</stp>
        <stp>0</stp>
        <stp>IR</stp>
        <stp>BONDAVG53008</stp>
        <stp>채권그룹</stp>
        <stp/>
        <stp/>
        <tr r="P726" s="3"/>
      </tp>
      <tp t="s">
        <v/>
        <stp/>
        <stp>P</stp>
        <stp>0</stp>
        <stp>IR</stp>
        <stp>BONDAVG53009</stp>
        <stp>채권그룹</stp>
        <stp/>
        <stp/>
        <tr r="P727" s="3"/>
      </tp>
      <tp t="s">
        <v/>
        <stp/>
        <stp>P</stp>
        <stp>0</stp>
        <stp>IR</stp>
        <stp>BONDAVG53006</stp>
        <stp>채권그룹</stp>
        <stp/>
        <stp/>
        <tr r="P724" s="3"/>
      </tp>
      <tp t="s">
        <v/>
        <stp/>
        <stp>P</stp>
        <stp>0</stp>
        <stp>IR</stp>
        <stp>BONDAVG53007</stp>
        <stp>채권그룹</stp>
        <stp/>
        <stp/>
        <tr r="P725" s="3"/>
      </tp>
      <tp t="s">
        <v/>
        <stp/>
        <stp>P</stp>
        <stp>0</stp>
        <stp>IR</stp>
        <stp>BONDAVG03001</stp>
        <stp>채권그룹</stp>
        <stp/>
        <stp/>
        <tr r="P174" s="3"/>
      </tp>
      <tp t="s">
        <v/>
        <stp/>
        <stp>P</stp>
        <stp>0</stp>
        <stp>IR</stp>
        <stp>BONDAVG53004</stp>
        <stp>채권그룹</stp>
        <stp/>
        <stp/>
        <tr r="P722" s="3"/>
      </tp>
      <tp t="s">
        <v/>
        <stp/>
        <stp>P</stp>
        <stp>0</stp>
        <stp>IR</stp>
        <stp>BONDAVG53005</stp>
        <stp>채권그룹</stp>
        <stp/>
        <stp/>
        <tr r="P723" s="3"/>
      </tp>
      <tp t="s">
        <v/>
        <stp/>
        <stp>P</stp>
        <stp>0</stp>
        <stp>IR</stp>
        <stp>BONDAVG53002</stp>
        <stp>채권그룹</stp>
        <stp/>
        <stp/>
        <tr r="P720" s="3"/>
      </tp>
      <tp t="s">
        <v/>
        <stp/>
        <stp>P</stp>
        <stp>0</stp>
        <stp>IR</stp>
        <stp>BONDAVG53003</stp>
        <stp>채권그룹</stp>
        <stp/>
        <stp/>
        <tr r="P721" s="3"/>
      </tp>
      <tp t="s">
        <v/>
        <stp/>
        <stp>P</stp>
        <stp>0</stp>
        <stp>IR</stp>
        <stp>BONDAVG53000</stp>
        <stp>채권그룹</stp>
        <stp/>
        <stp/>
        <tr r="P718" s="3"/>
      </tp>
      <tp t="s">
        <v>공모/무보증BBB0</v>
        <stp/>
        <stp>P</stp>
        <stp>0</stp>
        <stp>IR</stp>
        <stp>BONDAVG03004</stp>
        <stp>채권그룹</stp>
        <stp/>
        <stp/>
        <tr r="F126" s="1"/>
        <tr r="P175" s="3"/>
      </tp>
      <tp t="s">
        <v/>
        <stp/>
        <stp>P</stp>
        <stp>0</stp>
        <stp>IR</stp>
        <stp>BONDAVG53001</stp>
        <stp>채권그룹</stp>
        <stp/>
        <stp/>
        <tr r="P719" s="3"/>
      </tp>
      <tp t="s">
        <v/>
        <stp/>
        <stp>P</stp>
        <stp>0</stp>
        <stp>IR</stp>
        <stp>BONDAVGC3076</stp>
        <stp>채권그룹</stp>
        <stp/>
        <stp/>
        <tr r="P4673" s="3"/>
      </tp>
      <tp t="s">
        <v/>
        <stp/>
        <stp>P</stp>
        <stp>0</stp>
        <stp>IR</stp>
        <stp>BONDAVGS3075</stp>
        <stp>채권그룹</stp>
        <stp/>
        <stp/>
        <tr r="P4712" s="3"/>
      </tp>
      <tp t="s">
        <v/>
        <stp/>
        <stp>P</stp>
        <stp>0</stp>
        <stp>IR</stp>
        <stp>BONDAVG73078</stp>
        <stp>채권그룹</stp>
        <stp/>
        <stp/>
        <tr r="P4223" s="3"/>
      </tp>
      <tp t="s">
        <v/>
        <stp/>
        <stp>P</stp>
        <stp>0</stp>
        <stp>IR</stp>
        <stp>BONDAVG73079</stp>
        <stp>채권그룹</stp>
        <stp/>
        <stp/>
        <tr r="P4224" s="3"/>
      </tp>
      <tp t="s">
        <v/>
        <stp/>
        <stp>P</stp>
        <stp>0</stp>
        <stp>IR</stp>
        <stp>BONDAVG73074</stp>
        <stp>채권그룹</stp>
        <stp/>
        <stp/>
        <tr r="P4219" s="3"/>
      </tp>
      <tp t="s">
        <v>공모/무보증A+</v>
        <stp/>
        <stp>P</stp>
        <stp>0</stp>
        <stp>IR</stp>
        <stp>BONDAVG43076</stp>
        <stp>채권그룹</stp>
        <stp/>
        <stp/>
        <tr r="F298" s="1"/>
        <tr r="P482" s="3"/>
      </tp>
      <tp t="s">
        <v/>
        <stp/>
        <stp>P</stp>
        <stp>0</stp>
        <stp>IR</stp>
        <stp>BONDAVG73075</stp>
        <stp>채권그룹</stp>
        <stp/>
        <stp/>
        <tr r="P4220" s="3"/>
      </tp>
      <tp t="s">
        <v/>
        <stp/>
        <stp>P</stp>
        <stp>0</stp>
        <stp>IR</stp>
        <stp>BONDAVG73076</stp>
        <stp>채권그룹</stp>
        <stp/>
        <stp/>
        <tr r="P4221" s="3"/>
      </tp>
      <tp t="s">
        <v/>
        <stp/>
        <stp>P</stp>
        <stp>0</stp>
        <stp>IR</stp>
        <stp>BONDAVG73077</stp>
        <stp>채권그룹</stp>
        <stp/>
        <stp/>
        <tr r="P4222" s="3"/>
      </tp>
      <tp t="s">
        <v/>
        <stp/>
        <stp>P</stp>
        <stp>0</stp>
        <stp>IR</stp>
        <stp>BONDAVG73070</stp>
        <stp>채권그룹</stp>
        <stp/>
        <stp/>
        <tr r="P4215" s="3"/>
      </tp>
      <tp t="s">
        <v/>
        <stp/>
        <stp>P</stp>
        <stp>0</stp>
        <stp>IR</stp>
        <stp>BONDAVG43072</stp>
        <stp>채권그룹</stp>
        <stp/>
        <stp/>
        <tr r="P481" s="3"/>
      </tp>
      <tp t="s">
        <v/>
        <stp/>
        <stp>P</stp>
        <stp>0</stp>
        <stp>IR</stp>
        <stp>BONDAVG73071</stp>
        <stp>채권그룹</stp>
        <stp/>
        <stp/>
        <tr r="P4216" s="3"/>
      </tp>
      <tp t="s">
        <v>공모/무보증AA0</v>
        <stp/>
        <stp>P</stp>
        <stp>0</stp>
        <stp>IR</stp>
        <stp>BONDAVG03075</stp>
        <stp>채권그룹</stp>
        <stp/>
        <stp/>
        <tr r="F132" s="1"/>
        <tr r="P181" s="3"/>
      </tp>
      <tp t="s">
        <v/>
        <stp/>
        <stp>P</stp>
        <stp>0</stp>
        <stp>IR</stp>
        <stp>BONDAVG43071</stp>
        <stp>채권그룹</stp>
        <stp/>
        <stp/>
        <tr r="P480" s="3"/>
      </tp>
      <tp t="s">
        <v/>
        <stp/>
        <stp>P</stp>
        <stp>0</stp>
        <stp>IR</stp>
        <stp>BONDAVG73072</stp>
        <stp>채권그룹</stp>
        <stp/>
        <stp/>
        <tr r="P4217" s="3"/>
      </tp>
      <tp t="s">
        <v/>
        <stp/>
        <stp>P</stp>
        <stp>0</stp>
        <stp>IR</stp>
        <stp>BONDAVG73073</stp>
        <stp>채권그룹</stp>
        <stp/>
        <stp/>
        <tr r="P4218" s="3"/>
      </tp>
      <tp t="s">
        <v/>
        <stp/>
        <stp>P</stp>
        <stp>0</stp>
        <stp>IR</stp>
        <stp>BONDAVGA3062</stp>
        <stp>채권그룹</stp>
        <stp/>
        <stp/>
        <tr r="P4597" s="3"/>
      </tp>
      <tp t="s">
        <v/>
        <stp/>
        <stp>P</stp>
        <stp>0</stp>
        <stp>IR</stp>
        <stp>BONDAVG73069</stp>
        <stp>채권그룹</stp>
        <stp/>
        <stp/>
        <tr r="P4214" s="3"/>
      </tp>
      <tp t="s">
        <v>카드채AA-</v>
        <stp/>
        <stp>P</stp>
        <stp>0</stp>
        <stp>IR</stp>
        <stp>BONDAVG03062</stp>
        <stp>채권그룹</stp>
        <stp/>
        <stp/>
        <tr r="F131" s="1"/>
        <tr r="P180" s="3"/>
      </tp>
      <tp t="s">
        <v>공모/무보증AA-</v>
        <stp/>
        <stp>P</stp>
        <stp>0</stp>
        <stp>IR</stp>
        <stp>BONDAVG03061</stp>
        <stp>채권그룹</stp>
        <stp/>
        <stp/>
        <tr r="F130" s="1"/>
        <tr r="P179" s="3"/>
      </tp>
      <tp t="s">
        <v/>
        <stp/>
        <stp>P</stp>
        <stp>0</stp>
        <stp>IR</stp>
        <stp>BONDAVG73060</stp>
        <stp>채권그룹</stp>
        <stp/>
        <stp/>
        <tr r="P4211" s="3"/>
      </tp>
      <tp t="s">
        <v/>
        <stp/>
        <stp>P</stp>
        <stp>0</stp>
        <stp>IR</stp>
        <stp>BONDAVG73061</stp>
        <stp>채권그룹</stp>
        <stp/>
        <stp/>
        <tr r="P4212" s="3"/>
      </tp>
      <tp t="s">
        <v/>
        <stp/>
        <stp>P</stp>
        <stp>0</stp>
        <stp>IR</stp>
        <stp>BONDAVG73063</stp>
        <stp>채권그룹</stp>
        <stp/>
        <stp/>
        <tr r="P4213" s="3"/>
      </tp>
      <tp t="s">
        <v/>
        <stp/>
        <stp>P</stp>
        <stp>0</stp>
        <stp>IR</stp>
        <stp>BONDAVG73058</stp>
        <stp>채권그룹</stp>
        <stp/>
        <stp/>
        <tr r="P4209" s="3"/>
      </tp>
      <tp t="s">
        <v/>
        <stp/>
        <stp>P</stp>
        <stp>0</stp>
        <stp>IR</stp>
        <stp>BONDAVG73059</stp>
        <stp>채권그룹</stp>
        <stp/>
        <stp/>
        <tr r="P4210" s="3"/>
      </tp>
      <tp t="s">
        <v/>
        <stp/>
        <stp>P</stp>
        <stp>0</stp>
        <stp>IR</stp>
        <stp>BONDAVG73054</stp>
        <stp>채권그룹</stp>
        <stp/>
        <stp/>
        <tr r="P4205" s="3"/>
      </tp>
      <tp t="s">
        <v/>
        <stp/>
        <stp>P</stp>
        <stp>0</stp>
        <stp>IR</stp>
        <stp>BONDAVG73055</stp>
        <stp>채권그룹</stp>
        <stp/>
        <stp/>
        <tr r="P4206" s="3"/>
      </tp>
      <tp t="s">
        <v/>
        <stp/>
        <stp>P</stp>
        <stp>0</stp>
        <stp>IR</stp>
        <stp>BONDAVG73056</stp>
        <stp>채권그룹</stp>
        <stp/>
        <stp/>
        <tr r="P4207" s="3"/>
      </tp>
      <tp t="s">
        <v/>
        <stp/>
        <stp>P</stp>
        <stp>0</stp>
        <stp>IR</stp>
        <stp>BONDAVG73057</stp>
        <stp>채권그룹</stp>
        <stp/>
        <stp/>
        <tr r="P4208" s="3"/>
      </tp>
      <tp t="s">
        <v/>
        <stp/>
        <stp>P</stp>
        <stp>0</stp>
        <stp>IR</stp>
        <stp>BONDAVG73052</stp>
        <stp>채권그룹</stp>
        <stp/>
        <stp/>
        <tr r="P4203" s="3"/>
      </tp>
      <tp t="s">
        <v/>
        <stp/>
        <stp>P</stp>
        <stp>0</stp>
        <stp>IR</stp>
        <stp>BONDAVG73053</stp>
        <stp>채권그룹</stp>
        <stp/>
        <stp/>
        <tr r="P4204" s="3"/>
      </tp>
      <tp t="s">
        <v/>
        <stp/>
        <stp>P</stp>
        <stp>0</stp>
        <stp>IR</stp>
        <stp>BONDAVGS3049</stp>
        <stp>채권그룹</stp>
        <stp/>
        <stp/>
        <tr r="P4711" s="3"/>
      </tp>
      <tp t="s">
        <v>공모/무보증AA0</v>
        <stp/>
        <stp>P</stp>
        <stp>0</stp>
        <stp>IR</stp>
        <stp>BONDAVG03049</stp>
        <stp>채권그룹</stp>
        <stp/>
        <stp/>
        <tr r="F129" s="1"/>
        <tr r="P178" s="3"/>
      </tp>
      <tp t="s">
        <v/>
        <stp/>
        <stp>P</stp>
        <stp>0</stp>
        <stp>IR</stp>
        <stp>BONDAVG73048</stp>
        <stp>채권그룹</stp>
        <stp/>
        <stp/>
        <tr r="P4201" s="3"/>
      </tp>
      <tp t="s">
        <v/>
        <stp/>
        <stp>P</stp>
        <stp>0</stp>
        <stp>IR</stp>
        <stp>BONDAVG63048</stp>
        <stp>채권그룹</stp>
        <stp/>
        <stp/>
        <tr r="P1237" s="3"/>
      </tp>
      <tp t="s">
        <v/>
        <stp/>
        <stp>P</stp>
        <stp>0</stp>
        <stp>IR</stp>
        <stp>BONDAVG73049</stp>
        <stp>채권그룹</stp>
        <stp/>
        <stp/>
        <tr r="P4202" s="3"/>
      </tp>
      <tp t="s">
        <v/>
        <stp/>
        <stp>P</stp>
        <stp>0</stp>
        <stp>IR</stp>
        <stp>BONDAVG63045</stp>
        <stp>채권그룹</stp>
        <stp/>
        <stp/>
        <tr r="P1234" s="3"/>
      </tp>
      <tp t="s">
        <v/>
        <stp/>
        <stp>P</stp>
        <stp>0</stp>
        <stp>IR</stp>
        <stp>BONDAVG63044</stp>
        <stp>채권그룹</stp>
        <stp/>
        <stp/>
        <tr r="P1233" s="3"/>
      </tp>
      <tp t="s">
        <v/>
        <stp/>
        <stp>P</stp>
        <stp>0</stp>
        <stp>IR</stp>
        <stp>BONDAVG63047</stp>
        <stp>채권그룹</stp>
        <stp/>
        <stp/>
        <tr r="P1236" s="3"/>
      </tp>
      <tp t="s">
        <v/>
        <stp/>
        <stp>P</stp>
        <stp>0</stp>
        <stp>IR</stp>
        <stp>BONDAVG73046</stp>
        <stp>채권그룹</stp>
        <stp/>
        <stp/>
        <tr r="P4199" s="3"/>
      </tp>
      <tp t="s">
        <v/>
        <stp/>
        <stp>P</stp>
        <stp>0</stp>
        <stp>IR</stp>
        <stp>BONDAVG63046</stp>
        <stp>채권그룹</stp>
        <stp/>
        <stp/>
        <tr r="P1235" s="3"/>
      </tp>
      <tp t="s">
        <v/>
        <stp/>
        <stp>P</stp>
        <stp>0</stp>
        <stp>IR</stp>
        <stp>BONDAVG73047</stp>
        <stp>채권그룹</stp>
        <stp/>
        <stp/>
        <tr r="P4200" s="3"/>
      </tp>
      <tp t="s">
        <v/>
        <stp/>
        <stp>P</stp>
        <stp>0</stp>
        <stp>IR</stp>
        <stp>BONDAVG73041</stp>
        <stp>채권그룹</stp>
        <stp/>
        <stp/>
        <tr r="P4197" s="3"/>
      </tp>
      <tp t="s">
        <v/>
        <stp/>
        <stp>P</stp>
        <stp>0</stp>
        <stp>IR</stp>
        <stp>BONDAVG63043</stp>
        <stp>채권그룹</stp>
        <stp/>
        <stp/>
        <tr r="P1232" s="3"/>
      </tp>
      <tp t="s">
        <v/>
        <stp/>
        <stp>P</stp>
        <stp>0</stp>
        <stp>IR</stp>
        <stp>BONDAVG73042</stp>
        <stp>채권그룹</stp>
        <stp/>
        <stp/>
        <tr r="P4198" s="3"/>
      </tp>
      <tp t="s">
        <v/>
        <stp/>
        <stp>P</stp>
        <stp>0</stp>
        <stp>IR</stp>
        <stp>BONDAVGA3094</stp>
        <stp>채권그룹</stp>
        <stp/>
        <stp/>
        <tr r="P4599" s="3"/>
      </tp>
      <tp t="s">
        <v>공모/무보증AA-</v>
        <stp/>
        <stp>P</stp>
        <stp>0</stp>
        <stp>IR</stp>
        <stp>BONDAVG13099</stp>
        <stp>채권그룹</stp>
        <stp/>
        <stp/>
        <tr r="F245" s="1"/>
        <tr r="P321" s="3"/>
      </tp>
      <tp t="s">
        <v/>
        <stp/>
        <stp>P</stp>
        <stp>0</stp>
        <stp>IR</stp>
        <stp>BONDAVG73098</stp>
        <stp>채권그룹</stp>
        <stp/>
        <stp/>
        <tr r="P4243" s="3"/>
      </tp>
      <tp t="s">
        <v/>
        <stp/>
        <stp>P</stp>
        <stp>0</stp>
        <stp>IR</stp>
        <stp>BONDAVG73099</stp>
        <stp>채권그룹</stp>
        <stp/>
        <stp/>
        <tr r="P4244" s="3"/>
      </tp>
      <tp t="s">
        <v/>
        <stp/>
        <stp>P</stp>
        <stp>0</stp>
        <stp>IR</stp>
        <stp>BONDAVG73094</stp>
        <stp>채권그룹</stp>
        <stp/>
        <stp/>
        <tr r="P4239" s="3"/>
      </tp>
      <tp t="s">
        <v/>
        <stp/>
        <stp>P</stp>
        <stp>0</stp>
        <stp>IR</stp>
        <stp>BONDAVG73095</stp>
        <stp>채권그룹</stp>
        <stp/>
        <stp/>
        <tr r="P4240" s="3"/>
      </tp>
      <tp t="s">
        <v/>
        <stp/>
        <stp>P</stp>
        <stp>0</stp>
        <stp>IR</stp>
        <stp>BONDAVG73096</stp>
        <stp>채권그룹</stp>
        <stp/>
        <stp/>
        <tr r="P4241" s="3"/>
      </tp>
      <tp t="s">
        <v/>
        <stp/>
        <stp>P</stp>
        <stp>0</stp>
        <stp>IR</stp>
        <stp>BONDAVG53095</stp>
        <stp>채권그룹</stp>
        <stp/>
        <stp/>
        <tr r="P5039" s="3"/>
      </tp>
      <tp t="s">
        <v/>
        <stp/>
        <stp>P</stp>
        <stp>0</stp>
        <stp>IR</stp>
        <stp>BONDAVG73097</stp>
        <stp>채권그룹</stp>
        <stp/>
        <stp/>
        <tr r="P4242" s="3"/>
      </tp>
      <tp t="s">
        <v/>
        <stp/>
        <stp>P</stp>
        <stp>0</stp>
        <stp>IR</stp>
        <stp>BONDAVG73090</stp>
        <stp>채권그룹</stp>
        <stp/>
        <stp/>
        <tr r="P4235" s="3"/>
      </tp>
      <tp t="s">
        <v/>
        <stp/>
        <stp>P</stp>
        <stp>0</stp>
        <stp>IR</stp>
        <stp>BONDAVG53093</stp>
        <stp>채권그룹</stp>
        <stp/>
        <stp/>
        <tr r="P729" s="3"/>
      </tp>
      <tp t="s">
        <v/>
        <stp/>
        <stp>P</stp>
        <stp>0</stp>
        <stp>IR</stp>
        <stp>BONDAVG73091</stp>
        <stp>채권그룹</stp>
        <stp/>
        <stp/>
        <tr r="P4236" s="3"/>
      </tp>
      <tp t="s">
        <v/>
        <stp/>
        <stp>P</stp>
        <stp>0</stp>
        <stp>IR</stp>
        <stp>BONDAVG73092</stp>
        <stp>채권그룹</stp>
        <stp/>
        <stp/>
        <tr r="P4237" s="3"/>
      </tp>
      <tp t="s">
        <v/>
        <stp/>
        <stp>P</stp>
        <stp>0</stp>
        <stp>IR</stp>
        <stp>BONDAVG43090</stp>
        <stp>채권그룹</stp>
        <stp/>
        <stp/>
        <tr r="P484" s="3"/>
      </tp>
      <tp t="s">
        <v/>
        <stp/>
        <stp>P</stp>
        <stp>0</stp>
        <stp>IR</stp>
        <stp>BONDAVG73093</stp>
        <stp>채권그룹</stp>
        <stp/>
        <stp/>
        <tr r="P4238" s="3"/>
      </tp>
      <tp t="s">
        <v/>
        <stp/>
        <stp>P</stp>
        <stp>0</stp>
        <stp>IR</stp>
        <stp>BONDAVGA3087</stp>
        <stp>채권그룹</stp>
        <stp/>
        <stp/>
        <tr r="P4598" s="3"/>
      </tp>
      <tp t="s">
        <v/>
        <stp/>
        <stp>P</stp>
        <stp>0</stp>
        <stp>IR</stp>
        <stp>BONDAVG73088</stp>
        <stp>채권그룹</stp>
        <stp/>
        <stp/>
        <tr r="P4233" s="3"/>
      </tp>
      <tp t="s">
        <v/>
        <stp/>
        <stp>P</stp>
        <stp>0</stp>
        <stp>IR</stp>
        <stp>BONDAVG73089</stp>
        <stp>채권그룹</stp>
        <stp/>
        <stp/>
        <tr r="P4234" s="3"/>
      </tp>
      <tp t="s">
        <v/>
        <stp/>
        <stp>P</stp>
        <stp>0</stp>
        <stp>IR</stp>
        <stp>BONDAVG43089</stp>
        <stp>채권그룹</stp>
        <stp/>
        <stp/>
        <tr r="P483" s="3"/>
      </tp>
      <tp t="s">
        <v/>
        <stp/>
        <stp>P</stp>
        <stp>0</stp>
        <stp>IR</stp>
        <stp>BONDAVG73084</stp>
        <stp>채권그룹</stp>
        <stp/>
        <stp/>
        <tr r="P4229" s="3"/>
      </tp>
      <tp t="s">
        <v/>
        <stp/>
        <stp>P</stp>
        <stp>0</stp>
        <stp>IR</stp>
        <stp>BONDAVG73085</stp>
        <stp>채권그룹</stp>
        <stp/>
        <stp/>
        <tr r="P4230" s="3"/>
      </tp>
      <tp t="s">
        <v>공모/무보증AA0</v>
        <stp/>
        <stp>P</stp>
        <stp>0</stp>
        <stp>IR</stp>
        <stp>BONDAVG63087</stp>
        <stp>채권그룹</stp>
        <stp/>
        <stp/>
        <tr r="F348" s="1"/>
        <tr r="P1238" s="3"/>
      </tp>
      <tp t="s">
        <v/>
        <stp/>
        <stp>P</stp>
        <stp>0</stp>
        <stp>IR</stp>
        <stp>BONDAVG73086</stp>
        <stp>채권그룹</stp>
        <stp/>
        <stp/>
        <tr r="P4231" s="3"/>
      </tp>
      <tp t="s">
        <v/>
        <stp/>
        <stp>P</stp>
        <stp>0</stp>
        <stp>IR</stp>
        <stp>BONDAVG73087</stp>
        <stp>채권그룹</stp>
        <stp/>
        <stp/>
        <tr r="P4232" s="3"/>
      </tp>
      <tp t="s">
        <v/>
        <stp/>
        <stp>P</stp>
        <stp>0</stp>
        <stp>IR</stp>
        <stp>BONDAVG73080</stp>
        <stp>채권그룹</stp>
        <stp/>
        <stp/>
        <tr r="P4225" s="3"/>
      </tp>
      <tp t="s">
        <v/>
        <stp/>
        <stp>P</stp>
        <stp>0</stp>
        <stp>IR</stp>
        <stp>BONDAVG73081</stp>
        <stp>채권그룹</stp>
        <stp/>
        <stp/>
        <tr r="P4226" s="3"/>
      </tp>
      <tp t="s">
        <v/>
        <stp/>
        <stp>P</stp>
        <stp>0</stp>
        <stp>IR</stp>
        <stp>BONDAVG73082</stp>
        <stp>채권그룹</stp>
        <stp/>
        <stp/>
        <tr r="P4227" s="3"/>
      </tp>
      <tp t="s">
        <v/>
        <stp/>
        <stp>P</stp>
        <stp>0</stp>
        <stp>IR</stp>
        <stp>BONDAVG63082</stp>
        <stp>채권그룹</stp>
        <stp/>
        <stp/>
        <tr r="P6846" s="3"/>
      </tp>
      <tp t="s">
        <v/>
        <stp/>
        <stp>P</stp>
        <stp>0</stp>
        <stp>IR</stp>
        <stp>BONDAVG73083</stp>
        <stp>채권그룹</stp>
        <stp/>
        <stp/>
        <tr r="P4228" s="3"/>
      </tp>
      <tp t="s">
        <v/>
        <stp/>
        <stp>P</stp>
        <stp>0</stp>
        <stp>IR</stp>
        <stp>BONDAVGA3339</stp>
        <stp>채권그룹</stp>
        <stp/>
        <stp/>
        <tr r="P4602" s="3"/>
      </tp>
      <tp t="s">
        <v/>
        <stp/>
        <stp>P</stp>
        <stp>0</stp>
        <stp>IR</stp>
        <stp>BONDAVG73338</stp>
        <stp>채권그룹</stp>
        <stp/>
        <stp/>
        <tr r="P4397" s="3"/>
      </tp>
      <tp t="s">
        <v/>
        <stp/>
        <stp>P</stp>
        <stp>0</stp>
        <stp>IR</stp>
        <stp>BONDAVG73339</stp>
        <stp>채권그룹</stp>
        <stp/>
        <stp/>
        <tr r="P4398" s="3"/>
      </tp>
      <tp t="s">
        <v/>
        <stp/>
        <stp>P</stp>
        <stp>0</stp>
        <stp>IR</stp>
        <stp>BONDAVG73334</stp>
        <stp>채권그룹</stp>
        <stp/>
        <stp/>
        <tr r="P4394" s="3"/>
      </tp>
      <tp t="s">
        <v/>
        <stp/>
        <stp>P</stp>
        <stp>0</stp>
        <stp>IR</stp>
        <stp>BONDAVG73335</stp>
        <stp>채권그룹</stp>
        <stp/>
        <stp/>
        <tr r="P4395" s="3"/>
      </tp>
      <tp t="s">
        <v/>
        <stp/>
        <stp>P</stp>
        <stp>0</stp>
        <stp>IR</stp>
        <stp>BONDAVG73336</stp>
        <stp>채권그룹</stp>
        <stp/>
        <stp/>
        <tr r="P4396" s="3"/>
      </tp>
      <tp t="s">
        <v/>
        <stp/>
        <stp>P</stp>
        <stp>0</stp>
        <stp>IR</stp>
        <stp>BONDAVG73330</stp>
        <stp>채권그룹</stp>
        <stp/>
        <stp/>
        <tr r="P4390" s="3"/>
      </tp>
      <tp t="s">
        <v/>
        <stp/>
        <stp>P</stp>
        <stp>0</stp>
        <stp>IR</stp>
        <stp>BONDAVG73331</stp>
        <stp>채권그룹</stp>
        <stp/>
        <stp/>
        <tr r="P4391" s="3"/>
      </tp>
      <tp t="s">
        <v/>
        <stp/>
        <stp>P</stp>
        <stp>0</stp>
        <stp>IR</stp>
        <stp>BONDAVG73332</stp>
        <stp>채권그룹</stp>
        <stp/>
        <stp/>
        <tr r="P4392" s="3"/>
      </tp>
      <tp t="s">
        <v/>
        <stp/>
        <stp>P</stp>
        <stp>0</stp>
        <stp>IR</stp>
        <stp>BONDAVG73333</stp>
        <stp>채권그룹</stp>
        <stp/>
        <stp/>
        <tr r="P4393" s="3"/>
      </tp>
      <tp t="s">
        <v/>
        <stp/>
        <stp>P</stp>
        <stp>0</stp>
        <stp>IR</stp>
        <stp>BONDAVGA3320</stp>
        <stp>채권그룹</stp>
        <stp/>
        <stp/>
        <tr r="P4601" s="3"/>
      </tp>
      <tp t="s">
        <v/>
        <stp/>
        <stp>P</stp>
        <stp>0</stp>
        <stp>IR</stp>
        <stp>BONDAVG73328</stp>
        <stp>채권그룹</stp>
        <stp/>
        <stp/>
        <tr r="P4388" s="3"/>
      </tp>
      <tp t="s">
        <v/>
        <stp/>
        <stp>P</stp>
        <stp>0</stp>
        <stp>IR</stp>
        <stp>BONDAVG73329</stp>
        <stp>채권그룹</stp>
        <stp/>
        <stp/>
        <tr r="P4389" s="3"/>
      </tp>
      <tp t="s">
        <v/>
        <stp/>
        <stp>P</stp>
        <stp>0</stp>
        <stp>IR</stp>
        <stp>BONDAVG73324</stp>
        <stp>채권그룹</stp>
        <stp/>
        <stp/>
        <tr r="P4384" s="3"/>
      </tp>
      <tp t="s">
        <v/>
        <stp/>
        <stp>P</stp>
        <stp>0</stp>
        <stp>IR</stp>
        <stp>BONDAVG73325</stp>
        <stp>채권그룹</stp>
        <stp/>
        <stp/>
        <tr r="P4385" s="3"/>
      </tp>
      <tp t="s">
        <v/>
        <stp/>
        <stp>P</stp>
        <stp>0</stp>
        <stp>IR</stp>
        <stp>BONDAVG73326</stp>
        <stp>채권그룹</stp>
        <stp/>
        <stp/>
        <tr r="P4386" s="3"/>
      </tp>
      <tp t="s">
        <v/>
        <stp/>
        <stp>P</stp>
        <stp>0</stp>
        <stp>IR</stp>
        <stp>BONDAVG73327</stp>
        <stp>채권그룹</stp>
        <stp/>
        <stp/>
        <tr r="P4387" s="3"/>
      </tp>
      <tp t="s">
        <v/>
        <stp/>
        <stp>P</stp>
        <stp>0</stp>
        <stp>IR</stp>
        <stp>BONDAVG73320</stp>
        <stp>채권그룹</stp>
        <stp/>
        <stp/>
        <tr r="P4380" s="3"/>
      </tp>
      <tp t="s">
        <v>공사/공단채AAA</v>
        <stp/>
        <stp>P</stp>
        <stp>0</stp>
        <stp>IR</stp>
        <stp>BONDAVG13327</stp>
        <stp>채권그룹</stp>
        <stp/>
        <stp/>
        <tr r="F247" s="1"/>
        <tr r="P324" s="3"/>
      </tp>
      <tp t="s">
        <v/>
        <stp/>
        <stp>P</stp>
        <stp>0</stp>
        <stp>IR</stp>
        <stp>BONDAVG73321</stp>
        <stp>채권그룹</stp>
        <stp/>
        <stp/>
        <tr r="P4381" s="3"/>
      </tp>
      <tp t="s">
        <v/>
        <stp/>
        <stp>P</stp>
        <stp>0</stp>
        <stp>IR</stp>
        <stp>BONDAVG73322</stp>
        <stp>채권그룹</stp>
        <stp/>
        <stp/>
        <tr r="P4382" s="3"/>
      </tp>
      <tp t="s">
        <v/>
        <stp/>
        <stp>P</stp>
        <stp>0</stp>
        <stp>IR</stp>
        <stp>BONDAVG73323</stp>
        <stp>채권그룹</stp>
        <stp/>
        <stp/>
        <tr r="P4383" s="3"/>
      </tp>
      <tp t="s">
        <v/>
        <stp/>
        <stp>P</stp>
        <stp>0</stp>
        <stp>IR</stp>
        <stp>BONDAVG73318</stp>
        <stp>채권그룹</stp>
        <stp/>
        <stp/>
        <tr r="P4378" s="3"/>
      </tp>
      <tp t="s">
        <v/>
        <stp/>
        <stp>P</stp>
        <stp>0</stp>
        <stp>IR</stp>
        <stp>BONDAVG73319</stp>
        <stp>채권그룹</stp>
        <stp/>
        <stp/>
        <tr r="P4379" s="3"/>
      </tp>
      <tp t="s">
        <v/>
        <stp/>
        <stp>P</stp>
        <stp>0</stp>
        <stp>IR</stp>
        <stp>BONDAVG73317</stp>
        <stp>채권그룹</stp>
        <stp/>
        <stp/>
        <tr r="P4377" s="3"/>
      </tp>
      <tp t="s">
        <v/>
        <stp/>
        <stp>P</stp>
        <stp>0</stp>
        <stp>IR</stp>
        <stp>BONDAVG73312</stp>
        <stp>채권그룹</stp>
        <stp/>
        <stp/>
        <tr r="P4375" s="3"/>
      </tp>
      <tp t="s">
        <v/>
        <stp/>
        <stp>P</stp>
        <stp>0</stp>
        <stp>IR</stp>
        <stp>BONDAVG73313</stp>
        <stp>채권그룹</stp>
        <stp/>
        <stp/>
        <tr r="P4376" s="3"/>
      </tp>
      <tp t="s">
        <v/>
        <stp/>
        <stp>P</stp>
        <stp>0</stp>
        <stp>IR</stp>
        <stp>BONDAVG63301</stp>
        <stp>채권그룹</stp>
        <stp/>
        <stp/>
        <tr r="P1258" s="3"/>
      </tp>
      <tp t="s">
        <v>공모/무보증AAA</v>
        <stp/>
        <stp>P</stp>
        <stp>0</stp>
        <stp>IR</stp>
        <stp>BONDAVG03378</stp>
        <stp>채권그룹</stp>
        <stp/>
        <stp/>
        <tr r="F143" s="1"/>
        <tr r="P195" s="3"/>
      </tp>
      <tp t="s">
        <v/>
        <stp/>
        <stp>P</stp>
        <stp>0</stp>
        <stp>IR</stp>
        <stp>BONDAVG73378</stp>
        <stp>채권그룹</stp>
        <stp/>
        <stp/>
        <tr r="P4419" s="3"/>
      </tp>
      <tp t="s">
        <v/>
        <stp/>
        <stp>P</stp>
        <stp>0</stp>
        <stp>IR</stp>
        <stp>BONDAVG73379</stp>
        <stp>채권그룹</stp>
        <stp/>
        <stp/>
        <tr r="P4420" s="3"/>
      </tp>
      <tp t="s">
        <v/>
        <stp/>
        <stp>P</stp>
        <stp>0</stp>
        <stp>IR</stp>
        <stp>BONDAVG53379</stp>
        <stp>채권그룹</stp>
        <stp/>
        <stp/>
        <tr r="P732" s="3"/>
      </tp>
      <tp t="s">
        <v/>
        <stp/>
        <stp>P</stp>
        <stp>0</stp>
        <stp>IR</stp>
        <stp>BONDAVG73374</stp>
        <stp>채권그룹</stp>
        <stp/>
        <stp/>
        <tr r="P4415" s="3"/>
      </tp>
      <tp t="s">
        <v/>
        <stp/>
        <stp>P</stp>
        <stp>0</stp>
        <stp>IR</stp>
        <stp>BONDAVG73375</stp>
        <stp>채권그룹</stp>
        <stp/>
        <stp/>
        <tr r="P4416" s="3"/>
      </tp>
      <tp t="s">
        <v/>
        <stp/>
        <stp>P</stp>
        <stp>0</stp>
        <stp>IR</stp>
        <stp>BONDAVG73376</stp>
        <stp>채권그룹</stp>
        <stp/>
        <stp/>
        <tr r="P4417" s="3"/>
      </tp>
      <tp t="s">
        <v/>
        <stp/>
        <stp>P</stp>
        <stp>0</stp>
        <stp>IR</stp>
        <stp>BONDAVG73377</stp>
        <stp>채권그룹</stp>
        <stp/>
        <stp/>
        <tr r="P4418" s="3"/>
      </tp>
      <tp t="s">
        <v/>
        <stp/>
        <stp>P</stp>
        <stp>0</stp>
        <stp>IR</stp>
        <stp>BONDAVG73372</stp>
        <stp>채권그룹</stp>
        <stp/>
        <stp/>
        <tr r="P4413" s="3"/>
      </tp>
      <tp t="s">
        <v/>
        <stp/>
        <stp>P</stp>
        <stp>0</stp>
        <stp>IR</stp>
        <stp>BONDAVG73373</stp>
        <stp>채권그룹</stp>
        <stp/>
        <stp/>
        <tr r="P4414" s="3"/>
      </tp>
      <tp t="s">
        <v/>
        <stp/>
        <stp>P</stp>
        <stp>0</stp>
        <stp>IR</stp>
        <stp>BONDAVG73368</stp>
        <stp>채권그룹</stp>
        <stp/>
        <stp/>
        <tr r="P4412" s="3"/>
      </tp>
      <tp t="s">
        <v>공모/무보증AA0</v>
        <stp/>
        <stp>P</stp>
        <stp>0</stp>
        <stp>IR</stp>
        <stp>BONDAVG03363</stp>
        <stp>채권그룹</stp>
        <stp/>
        <stp/>
        <tr r="F141" s="1"/>
        <tr r="P192" s="3"/>
      </tp>
      <tp t="s">
        <v xml:space="preserve"> </v>
        <stp/>
        <stp>P</stp>
        <stp>0</stp>
        <stp>IR</stp>
        <stp>BONDAVG53367</stp>
        <stp>채권그룹</stp>
        <stp/>
        <stp/>
        <tr r="P5040" s="3"/>
      </tp>
      <tp t="s">
        <v/>
        <stp/>
        <stp>P</stp>
        <stp>0</stp>
        <stp>IR</stp>
        <stp>BONDAVG63364</stp>
        <stp>채권그룹</stp>
        <stp/>
        <stp/>
        <tr r="P1262" s="3"/>
      </tp>
      <tp t="s">
        <v/>
        <stp/>
        <stp>P</stp>
        <stp>0</stp>
        <stp>IR</stp>
        <stp>BONDAVG63367</stp>
        <stp>채권그룹</stp>
        <stp/>
        <stp/>
        <tr r="P1263" s="3"/>
      </tp>
      <tp t="s">
        <v/>
        <stp/>
        <stp>P</stp>
        <stp>0</stp>
        <stp>IR</stp>
        <stp>BONDAVG73366</stp>
        <stp>채권그룹</stp>
        <stp/>
        <stp/>
        <tr r="P4410" s="3"/>
      </tp>
      <tp t="s">
        <v/>
        <stp/>
        <stp>P</stp>
        <stp>0</stp>
        <stp>IR</stp>
        <stp>BONDAVG73367</stp>
        <stp>채권그룹</stp>
        <stp/>
        <stp/>
        <tr r="P4411" s="3"/>
      </tp>
      <tp t="s">
        <v/>
        <stp/>
        <stp>P</stp>
        <stp>0</stp>
        <stp>IR</stp>
        <stp>BONDAVG63361</stp>
        <stp>채권그룹</stp>
        <stp/>
        <stp/>
        <tr r="P1259" s="3"/>
      </tp>
      <tp t="s">
        <v/>
        <stp/>
        <stp>P</stp>
        <stp>0</stp>
        <stp>IR</stp>
        <stp>BONDAVG73360</stp>
        <stp>채권그룹</stp>
        <stp/>
        <stp/>
        <tr r="P4408" s="3"/>
      </tp>
      <tp t="s">
        <v>기타금융채AA-</v>
        <stp/>
        <stp>P</stp>
        <stp>0</stp>
        <stp>IR</stp>
        <stp>BONDAVG03366</stp>
        <stp>채권그룹</stp>
        <stp/>
        <stp/>
        <tr r="F142" s="1"/>
        <tr r="P194" s="3"/>
      </tp>
      <tp t="s">
        <v>공모/무보증A+</v>
        <stp/>
        <stp>P</stp>
        <stp>0</stp>
        <stp>IR</stp>
        <stp>BONDAVG73361</stp>
        <stp>채권그룹</stp>
        <stp/>
        <stp/>
        <tr r="F371" s="1"/>
        <tr r="P4409" s="3"/>
      </tp>
      <tp t="s">
        <v/>
        <stp/>
        <stp>P</stp>
        <stp>0</stp>
        <stp>IR</stp>
        <stp>BONDAVG63363</stp>
        <stp>채권그룹</stp>
        <stp/>
        <stp/>
        <tr r="P1261" s="3"/>
      </tp>
      <tp t="s">
        <v/>
        <stp/>
        <stp>P</stp>
        <stp>0</stp>
        <stp>IR</stp>
        <stp>BONDAVG03364</stp>
        <stp>채권그룹</stp>
        <stp/>
        <stp/>
        <tr r="P193" s="3"/>
      </tp>
      <tp t="s">
        <v/>
        <stp/>
        <stp>P</stp>
        <stp>0</stp>
        <stp>IR</stp>
        <stp>BONDAVG63362</stp>
        <stp>채권그룹</stp>
        <stp/>
        <stp/>
        <tr r="P1260" s="3"/>
      </tp>
      <tp t="s">
        <v/>
        <stp/>
        <stp>P</stp>
        <stp>0</stp>
        <stp>IR</stp>
        <stp>BONDAVG73359</stp>
        <stp>채권그룹</stp>
        <stp/>
        <stp/>
        <tr r="P4407" s="3"/>
      </tp>
      <tp t="s">
        <v/>
        <stp/>
        <stp>P</stp>
        <stp>0</stp>
        <stp>IR</stp>
        <stp>BONDAVG73355</stp>
        <stp>채권그룹</stp>
        <stp/>
        <stp/>
        <tr r="P4405" s="3"/>
      </tp>
      <tp t="s">
        <v/>
        <stp/>
        <stp>P</stp>
        <stp>0</stp>
        <stp>IR</stp>
        <stp>BONDAVG73357</stp>
        <stp>채권그룹</stp>
        <stp/>
        <stp/>
        <tr r="P4406" s="3"/>
      </tp>
      <tp t="s">
        <v/>
        <stp/>
        <stp>P</stp>
        <stp>0</stp>
        <stp>IR</stp>
        <stp>BONDAVG73350</stp>
        <stp>채권그룹</stp>
        <stp/>
        <stp/>
        <tr r="P4403" s="3"/>
      </tp>
      <tp t="s">
        <v/>
        <stp/>
        <stp>P</stp>
        <stp>0</stp>
        <stp>IR</stp>
        <stp>BONDAVG73352</stp>
        <stp>채권그룹</stp>
        <stp/>
        <stp/>
        <tr r="P4404" s="3"/>
      </tp>
      <tp t="s">
        <v/>
        <stp/>
        <stp>P</stp>
        <stp>0</stp>
        <stp>IR</stp>
        <stp>BONDAVG73348</stp>
        <stp>채권그룹</stp>
        <stp/>
        <stp/>
        <tr r="P4401" s="3"/>
      </tp>
      <tp t="s">
        <v/>
        <stp/>
        <stp>P</stp>
        <stp>0</stp>
        <stp>IR</stp>
        <stp>BONDAVG73349</stp>
        <stp>채권그룹</stp>
        <stp/>
        <stp/>
        <tr r="P4402" s="3"/>
      </tp>
      <tp t="s">
        <v/>
        <stp/>
        <stp>P</stp>
        <stp>0</stp>
        <stp>IR</stp>
        <stp>BONDAVG73342</stp>
        <stp>채권그룹</stp>
        <stp/>
        <stp/>
        <tr r="P4399" s="3"/>
      </tp>
      <tp t="s">
        <v/>
        <stp/>
        <stp>P</stp>
        <stp>0</stp>
        <stp>IR</stp>
        <stp>BONDAVG73343</stp>
        <stp>채권그룹</stp>
        <stp/>
        <stp/>
        <tr r="P4400" s="3"/>
      </tp>
      <tp t="s">
        <v/>
        <stp/>
        <stp>P</stp>
        <stp>0</stp>
        <stp>IR</stp>
        <stp>BONDAVG73398</stp>
        <stp>채권그룹</stp>
        <stp/>
        <stp/>
        <tr r="P4436" s="3"/>
      </tp>
      <tp t="s">
        <v/>
        <stp/>
        <stp>P</stp>
        <stp>0</stp>
        <stp>IR</stp>
        <stp>BONDAVG73399</stp>
        <stp>채권그룹</stp>
        <stp/>
        <stp/>
        <tr r="P4437" s="3"/>
      </tp>
      <tp t="s">
        <v/>
        <stp/>
        <stp>P</stp>
        <stp>0</stp>
        <stp>IR</stp>
        <stp>BONDAVG73394</stp>
        <stp>채권그룹</stp>
        <stp/>
        <stp/>
        <tr r="P4432" s="3"/>
      </tp>
      <tp t="s">
        <v/>
        <stp/>
        <stp>P</stp>
        <stp>0</stp>
        <stp>IR</stp>
        <stp>BONDAVG73395</stp>
        <stp>채권그룹</stp>
        <stp/>
        <stp/>
        <tr r="P4433" s="3"/>
      </tp>
      <tp t="s">
        <v/>
        <stp/>
        <stp>P</stp>
        <stp>0</stp>
        <stp>IR</stp>
        <stp>BONDAVG73396</stp>
        <stp>채권그룹</stp>
        <stp/>
        <stp/>
        <tr r="P4434" s="3"/>
      </tp>
      <tp t="s">
        <v/>
        <stp/>
        <stp>P</stp>
        <stp>0</stp>
        <stp>IR</stp>
        <stp>BONDAVG73397</stp>
        <stp>채권그룹</stp>
        <stp/>
        <stp/>
        <tr r="P4435" s="3"/>
      </tp>
      <tp t="s">
        <v/>
        <stp/>
        <stp>P</stp>
        <stp>0</stp>
        <stp>IR</stp>
        <stp>BONDAVG63391</stp>
        <stp>채권그룹</stp>
        <stp/>
        <stp/>
        <tr r="P1269" s="3"/>
      </tp>
      <tp t="s">
        <v/>
        <stp/>
        <stp>P</stp>
        <stp>0</stp>
        <stp>IR</stp>
        <stp>BONDAVG73390</stp>
        <stp>채권그룹</stp>
        <stp/>
        <stp/>
        <tr r="P4428" s="3"/>
      </tp>
      <tp t="s">
        <v/>
        <stp/>
        <stp>P</stp>
        <stp>0</stp>
        <stp>IR</stp>
        <stp>BONDAVG63390</stp>
        <stp>채권그룹</stp>
        <stp/>
        <stp/>
        <tr r="P1268" s="3"/>
      </tp>
      <tp t="s">
        <v/>
        <stp/>
        <stp>P</stp>
        <stp>0</stp>
        <stp>IR</stp>
        <stp>BONDAVG73391</stp>
        <stp>채권그룹</stp>
        <stp/>
        <stp/>
        <tr r="P4429" s="3"/>
      </tp>
      <tp t="s">
        <v/>
        <stp/>
        <stp>P</stp>
        <stp>0</stp>
        <stp>IR</stp>
        <stp>BONDAVG73392</stp>
        <stp>채권그룹</stp>
        <stp/>
        <stp/>
        <tr r="P4430" s="3"/>
      </tp>
      <tp t="s">
        <v/>
        <stp/>
        <stp>P</stp>
        <stp>0</stp>
        <stp>IR</stp>
        <stp>BONDAVG63392</stp>
        <stp>채권그룹</stp>
        <stp/>
        <stp/>
        <tr r="P1270" s="3"/>
      </tp>
      <tp t="s">
        <v/>
        <stp/>
        <stp>P</stp>
        <stp>0</stp>
        <stp>IR</stp>
        <stp>BONDAVG73393</stp>
        <stp>채권그룹</stp>
        <stp/>
        <stp/>
        <tr r="P4431" s="3"/>
      </tp>
      <tp t="s">
        <v/>
        <stp/>
        <stp>P</stp>
        <stp>0</stp>
        <stp>IR</stp>
        <stp>BONDAVG63389</stp>
        <stp>채권그룹</stp>
        <stp/>
        <stp/>
        <tr r="P1267" s="3"/>
      </tp>
      <tp t="s">
        <v/>
        <stp/>
        <stp>P</stp>
        <stp>0</stp>
        <stp>IR</stp>
        <stp>BONDAVG73388</stp>
        <stp>채권그룹</stp>
        <stp/>
        <stp/>
        <tr r="P4426" s="3"/>
      </tp>
      <tp t="s">
        <v/>
        <stp/>
        <stp>P</stp>
        <stp>0</stp>
        <stp>IR</stp>
        <stp>BONDAVG63388</stp>
        <stp>채권그룹</stp>
        <stp/>
        <stp/>
        <tr r="P1266" s="3"/>
      </tp>
      <tp t="s">
        <v/>
        <stp/>
        <stp>P</stp>
        <stp>0</stp>
        <stp>IR</stp>
        <stp>BONDAVG73389</stp>
        <stp>채권그룹</stp>
        <stp/>
        <stp/>
        <tr r="P4427" s="3"/>
      </tp>
      <tp t="s">
        <v/>
        <stp/>
        <stp>P</stp>
        <stp>0</stp>
        <stp>IR</stp>
        <stp>BONDAVG73384</stp>
        <stp>채권그룹</stp>
        <stp/>
        <stp/>
        <tr r="P4422" s="3"/>
      </tp>
      <tp t="s">
        <v/>
        <stp/>
        <stp>P</stp>
        <stp>0</stp>
        <stp>IR</stp>
        <stp>BONDAVG73385</stp>
        <stp>채권그룹</stp>
        <stp/>
        <stp/>
        <tr r="P4423" s="3"/>
      </tp>
      <tp t="s">
        <v/>
        <stp/>
        <stp>P</stp>
        <stp>0</stp>
        <stp>IR</stp>
        <stp>BONDAVG63387</stp>
        <stp>채권그룹</stp>
        <stp/>
        <stp/>
        <tr r="P1265" s="3"/>
      </tp>
      <tp t="s">
        <v/>
        <stp/>
        <stp>P</stp>
        <stp>0</stp>
        <stp>IR</stp>
        <stp>BONDAVG73386</stp>
        <stp>채권그룹</stp>
        <stp/>
        <stp/>
        <tr r="P4424" s="3"/>
      </tp>
      <tp t="s">
        <v/>
        <stp/>
        <stp>P</stp>
        <stp>0</stp>
        <stp>IR</stp>
        <stp>BONDAVG63386</stp>
        <stp>채권그룹</stp>
        <stp/>
        <stp/>
        <tr r="P1264" s="3"/>
      </tp>
      <tp t="s">
        <v/>
        <stp/>
        <stp>P</stp>
        <stp>0</stp>
        <stp>IR</stp>
        <stp>BONDAVG73387</stp>
        <stp>채권그룹</stp>
        <stp/>
        <stp/>
        <tr r="P4425" s="3"/>
      </tp>
      <tp t="s">
        <v/>
        <stp/>
        <stp>P</stp>
        <stp>0</stp>
        <stp>IR</stp>
        <stp>BONDAVG53380</stp>
        <stp>채권그룹</stp>
        <stp/>
        <stp/>
        <tr r="P733" s="3"/>
      </tp>
      <tp t="s">
        <v/>
        <stp/>
        <stp>P</stp>
        <stp>0</stp>
        <stp>IR</stp>
        <stp>BONDAVG53381</stp>
        <stp>채권그룹</stp>
        <stp/>
        <stp/>
        <tr r="P734" s="3"/>
      </tp>
      <tp t="s">
        <v/>
        <stp/>
        <stp>P</stp>
        <stp>0</stp>
        <stp>IR</stp>
        <stp>BONDAVG73383</stp>
        <stp>채권그룹</stp>
        <stp/>
        <stp/>
        <tr r="P4421" s="3"/>
      </tp>
      <tp t="s">
        <v/>
        <stp/>
        <stp>P</stp>
        <stp>0</stp>
        <stp>IR</stp>
        <stp>BONDAVG73238</stp>
        <stp>채권그룹</stp>
        <stp/>
        <stp/>
        <tr r="P4334" s="3"/>
      </tp>
      <tp t="s">
        <v/>
        <stp/>
        <stp>P</stp>
        <stp>0</stp>
        <stp>IR</stp>
        <stp>BONDAVG63238</stp>
        <stp>채권그룹</stp>
        <stp/>
        <stp/>
        <tr r="P1252" s="3"/>
      </tp>
      <tp t="s">
        <v/>
        <stp/>
        <stp>P</stp>
        <stp>0</stp>
        <stp>IR</stp>
        <stp>BONDAVG73239</stp>
        <stp>채권그룹</stp>
        <stp/>
        <stp/>
        <tr r="P4335" s="3"/>
      </tp>
      <tp t="s">
        <v/>
        <stp/>
        <stp>P</stp>
        <stp>0</stp>
        <stp>IR</stp>
        <stp>BONDAVG43239</stp>
        <stp>채권그룹</stp>
        <stp/>
        <stp/>
        <tr r="P490" s="3"/>
      </tp>
      <tp t="s">
        <v/>
        <stp/>
        <stp>P</stp>
        <stp>0</stp>
        <stp>IR</stp>
        <stp>BONDAVG73234</stp>
        <stp>채권그룹</stp>
        <stp/>
        <stp/>
        <tr r="P4330" s="3"/>
      </tp>
      <tp t="s">
        <v/>
        <stp/>
        <stp>P</stp>
        <stp>0</stp>
        <stp>IR</stp>
        <stp>BONDAVG73235</stp>
        <stp>채권그룹</stp>
        <stp/>
        <stp/>
        <tr r="P4331" s="3"/>
      </tp>
      <tp t="s">
        <v/>
        <stp/>
        <stp>P</stp>
        <stp>0</stp>
        <stp>IR</stp>
        <stp>BONDAVG73236</stp>
        <stp>채권그룹</stp>
        <stp/>
        <stp/>
        <tr r="P4332" s="3"/>
      </tp>
      <tp t="s">
        <v/>
        <stp/>
        <stp>P</stp>
        <stp>0</stp>
        <stp>IR</stp>
        <stp>BONDAVG73237</stp>
        <stp>채권그룹</stp>
        <stp/>
        <stp/>
        <tr r="P4333" s="3"/>
      </tp>
      <tp t="s">
        <v/>
        <stp/>
        <stp>P</stp>
        <stp>0</stp>
        <stp>IR</stp>
        <stp>BONDAVG73232</stp>
        <stp>채권그룹</stp>
        <stp/>
        <stp/>
        <tr r="P4328" s="3"/>
      </tp>
      <tp t="s">
        <v/>
        <stp/>
        <stp>P</stp>
        <stp>0</stp>
        <stp>IR</stp>
        <stp>BONDAVG03234</stp>
        <stp>채권그룹</stp>
        <stp/>
        <stp/>
        <tr r="P188" s="3"/>
      </tp>
      <tp t="s">
        <v/>
        <stp/>
        <stp>P</stp>
        <stp>0</stp>
        <stp>IR</stp>
        <stp>BONDAVG73233</stp>
        <stp>채권그룹</stp>
        <stp/>
        <stp/>
        <tr r="P4329" s="3"/>
      </tp>
      <tp t="s">
        <v/>
        <stp/>
        <stp>P</stp>
        <stp>0</stp>
        <stp>IR</stp>
        <stp>BONDAVG73229</stp>
        <stp>채권그룹</stp>
        <stp/>
        <stp/>
        <tr r="P4327" s="3"/>
      </tp>
      <tp t="s">
        <v/>
        <stp/>
        <stp>P</stp>
        <stp>0</stp>
        <stp>IR</stp>
        <stp>BONDAVG43228</stp>
        <stp>채권그룹</stp>
        <stp/>
        <stp/>
        <tr r="P489" s="3"/>
      </tp>
      <tp t="s">
        <v/>
        <stp/>
        <stp>P</stp>
        <stp>0</stp>
        <stp>IR</stp>
        <stp>BONDAVG43227</stp>
        <stp>채권그룹</stp>
        <stp/>
        <stp/>
        <tr r="P488" s="3"/>
      </tp>
      <tp t="s">
        <v/>
        <stp/>
        <stp>P</stp>
        <stp>0</stp>
        <stp>IR</stp>
        <stp>BONDAVG73220</stp>
        <stp>채권그룹</stp>
        <stp/>
        <stp/>
        <tr r="P4323" s="3"/>
      </tp>
      <tp t="s">
        <v/>
        <stp/>
        <stp>P</stp>
        <stp>0</stp>
        <stp>IR</stp>
        <stp>BONDAVG73221</stp>
        <stp>채권그룹</stp>
        <stp/>
        <stp/>
        <tr r="P4324" s="3"/>
      </tp>
      <tp t="s">
        <v/>
        <stp/>
        <stp>P</stp>
        <stp>0</stp>
        <stp>IR</stp>
        <stp>BONDAVG73222</stp>
        <stp>채권그룹</stp>
        <stp/>
        <stp/>
        <tr r="P4325" s="3"/>
      </tp>
      <tp t="s">
        <v/>
        <stp/>
        <stp>P</stp>
        <stp>0</stp>
        <stp>IR</stp>
        <stp>BONDAVG73223</stp>
        <stp>채권그룹</stp>
        <stp/>
        <stp/>
        <tr r="P4326" s="3"/>
      </tp>
      <tp t="s">
        <v xml:space="preserve"> </v>
        <stp/>
        <stp>P</stp>
        <stp>0</stp>
        <stp>IR</stp>
        <stp>BONDAVG03219</stp>
        <stp>채권그룹</stp>
        <stp/>
        <stp/>
        <tr r="P187" s="3"/>
      </tp>
      <tp t="s">
        <v/>
        <stp/>
        <stp>P</stp>
        <stp>0</stp>
        <stp>IR</stp>
        <stp>BONDAVG73218</stp>
        <stp>채권그룹</stp>
        <stp/>
        <stp/>
        <tr r="P4321" s="3"/>
      </tp>
      <tp t="s">
        <v/>
        <stp/>
        <stp>P</stp>
        <stp>0</stp>
        <stp>IR</stp>
        <stp>BONDAVG73219</stp>
        <stp>채권그룹</stp>
        <stp/>
        <stp/>
        <tr r="P4322" s="3"/>
      </tp>
      <tp t="s">
        <v/>
        <stp/>
        <stp>P</stp>
        <stp>0</stp>
        <stp>IR</stp>
        <stp>BONDAVG73214</stp>
        <stp>채권그룹</stp>
        <stp/>
        <stp/>
        <tr r="P4317" s="3"/>
      </tp>
      <tp t="s">
        <v/>
        <stp/>
        <stp>P</stp>
        <stp>0</stp>
        <stp>IR</stp>
        <stp>BONDAVG73215</stp>
        <stp>채권그룹</stp>
        <stp/>
        <stp/>
        <tr r="P4318" s="3"/>
      </tp>
      <tp t="s">
        <v/>
        <stp/>
        <stp>P</stp>
        <stp>0</stp>
        <stp>IR</stp>
        <stp>BONDAVG73216</stp>
        <stp>채권그룹</stp>
        <stp/>
        <stp/>
        <tr r="P4319" s="3"/>
      </tp>
      <tp t="s">
        <v/>
        <stp/>
        <stp>P</stp>
        <stp>0</stp>
        <stp>IR</stp>
        <stp>BONDAVG73217</stp>
        <stp>채권그룹</stp>
        <stp/>
        <stp/>
        <tr r="P4320" s="3"/>
      </tp>
      <tp t="s">
        <v/>
        <stp/>
        <stp>P</stp>
        <stp>0</stp>
        <stp>IR</stp>
        <stp>BONDAVG73210</stp>
        <stp>채권그룹</stp>
        <stp/>
        <stp/>
        <tr r="P4313" s="3"/>
      </tp>
      <tp t="s">
        <v/>
        <stp/>
        <stp>P</stp>
        <stp>0</stp>
        <stp>IR</stp>
        <stp>BONDAVG73211</stp>
        <stp>채권그룹</stp>
        <stp/>
        <stp/>
        <tr r="P4314" s="3"/>
      </tp>
      <tp t="s">
        <v/>
        <stp/>
        <stp>P</stp>
        <stp>0</stp>
        <stp>IR</stp>
        <stp>BONDAVG73212</stp>
        <stp>채권그룹</stp>
        <stp/>
        <stp/>
        <tr r="P4315" s="3"/>
      </tp>
      <tp t="s">
        <v/>
        <stp/>
        <stp>P</stp>
        <stp>0</stp>
        <stp>IR</stp>
        <stp>BONDAVG73213</stp>
        <stp>채권그룹</stp>
        <stp/>
        <stp/>
        <tr r="P4316" s="3"/>
      </tp>
      <tp t="s">
        <v/>
        <stp/>
        <stp>P</stp>
        <stp>0</stp>
        <stp>IR</stp>
        <stp>BONDAVG73208</stp>
        <stp>채권그룹</stp>
        <stp/>
        <stp/>
        <tr r="P4311" s="3"/>
      </tp>
      <tp t="s">
        <v/>
        <stp/>
        <stp>P</stp>
        <stp>0</stp>
        <stp>IR</stp>
        <stp>BONDAVG73209</stp>
        <stp>채권그룹</stp>
        <stp/>
        <stp/>
        <tr r="P4312" s="3"/>
      </tp>
      <tp t="s">
        <v>공모/무보증BBB+</v>
        <stp/>
        <stp>P</stp>
        <stp>0</stp>
        <stp>IR</stp>
        <stp>BONDAVG43208</stp>
        <stp>채권그룹</stp>
        <stp/>
        <stp/>
        <tr r="F299" s="1"/>
        <tr r="P487" s="3"/>
      </tp>
      <tp t="s">
        <v/>
        <stp/>
        <stp>P</stp>
        <stp>0</stp>
        <stp>IR</stp>
        <stp>BONDAVG73204</stp>
        <stp>채권그룹</stp>
        <stp/>
        <stp/>
        <tr r="P4307" s="3"/>
      </tp>
      <tp t="s">
        <v/>
        <stp/>
        <stp>P</stp>
        <stp>0</stp>
        <stp>IR</stp>
        <stp>BONDAVG73205</stp>
        <stp>채권그룹</stp>
        <stp/>
        <stp/>
        <tr r="P4308" s="3"/>
      </tp>
      <tp t="s">
        <v/>
        <stp/>
        <stp>P</stp>
        <stp>0</stp>
        <stp>IR</stp>
        <stp>BONDAVG73206</stp>
        <stp>채권그룹</stp>
        <stp/>
        <stp/>
        <tr r="P4309" s="3"/>
      </tp>
      <tp t="s">
        <v/>
        <stp/>
        <stp>P</stp>
        <stp>0</stp>
        <stp>IR</stp>
        <stp>BONDAVG73207</stp>
        <stp>채권그룹</stp>
        <stp/>
        <stp/>
        <tr r="P4310" s="3"/>
      </tp>
      <tp t="s">
        <v/>
        <stp/>
        <stp>P</stp>
        <stp>0</stp>
        <stp>IR</stp>
        <stp>BONDAVG73200</stp>
        <stp>채권그룹</stp>
        <stp/>
        <stp/>
        <tr r="P4303" s="3"/>
      </tp>
      <tp t="s">
        <v/>
        <stp/>
        <stp>P</stp>
        <stp>0</stp>
        <stp>IR</stp>
        <stp>BONDAVG73201</stp>
        <stp>채권그룹</stp>
        <stp/>
        <stp/>
        <tr r="P4304" s="3"/>
      </tp>
      <tp t="s">
        <v/>
        <stp/>
        <stp>P</stp>
        <stp>0</stp>
        <stp>IR</stp>
        <stp>BONDAVG73202</stp>
        <stp>채권그룹</stp>
        <stp/>
        <stp/>
        <tr r="P4305" s="3"/>
      </tp>
      <tp t="s">
        <v/>
        <stp/>
        <stp>P</stp>
        <stp>0</stp>
        <stp>IR</stp>
        <stp>BONDAVG73203</stp>
        <stp>채권그룹</stp>
        <stp/>
        <stp/>
        <tr r="P4306" s="3"/>
      </tp>
      <tp t="s">
        <v/>
        <stp/>
        <stp>P</stp>
        <stp>0</stp>
        <stp>IR</stp>
        <stp>BONDAVG73278</stp>
        <stp>채권그룹</stp>
        <stp/>
        <stp/>
        <tr r="P4366" s="3"/>
      </tp>
      <tp t="s">
        <v/>
        <stp/>
        <stp>P</stp>
        <stp>0</stp>
        <stp>IR</stp>
        <stp>BONDAVG73279</stp>
        <stp>채권그룹</stp>
        <stp/>
        <stp/>
        <tr r="P4367" s="3"/>
      </tp>
      <tp t="s">
        <v>카드채AA+</v>
        <stp/>
        <stp>P</stp>
        <stp>0</stp>
        <stp>IR</stp>
        <stp>BONDAVG03271</stp>
        <stp>채권그룹</stp>
        <stp/>
        <stp/>
        <tr r="F140" s="1"/>
        <tr r="P191" s="3"/>
      </tp>
      <tp t="s">
        <v/>
        <stp/>
        <stp>P</stp>
        <stp>0</stp>
        <stp>IR</stp>
        <stp>BONDAVG73270</stp>
        <stp>채권그룹</stp>
        <stp/>
        <stp/>
        <tr r="P4362" s="3"/>
      </tp>
      <tp t="s">
        <v>공모/무보증AA-</v>
        <stp/>
        <stp>P</stp>
        <stp>0</stp>
        <stp>IR</stp>
        <stp>BONDAVG63270</stp>
        <stp>채권그룹</stp>
        <stp/>
        <stp/>
        <tr r="F349" s="1"/>
        <tr r="P1257" s="3"/>
      </tp>
      <tp t="s">
        <v/>
        <stp/>
        <stp>P</stp>
        <stp>0</stp>
        <stp>IR</stp>
        <stp>BONDAVG73271</stp>
        <stp>채권그룹</stp>
        <stp/>
        <stp/>
        <tr r="P4363" s="3"/>
      </tp>
      <tp t="s">
        <v/>
        <stp/>
        <stp>P</stp>
        <stp>0</stp>
        <stp>IR</stp>
        <stp>BONDAVG73272</stp>
        <stp>채권그룹</stp>
        <stp/>
        <stp/>
        <tr r="P4364" s="3"/>
      </tp>
      <tp t="s">
        <v/>
        <stp/>
        <stp>P</stp>
        <stp>0</stp>
        <stp>IR</stp>
        <stp>BONDAVG73273</stp>
        <stp>채권그룹</stp>
        <stp/>
        <stp/>
        <tr r="P4365" s="3"/>
      </tp>
      <tp t="s">
        <v/>
        <stp/>
        <stp>P</stp>
        <stp>0</stp>
        <stp>IR</stp>
        <stp>BONDAVG73269</stp>
        <stp>채권그룹</stp>
        <stp/>
        <stp/>
        <tr r="P4361" s="3"/>
      </tp>
      <tp t="s">
        <v/>
        <stp/>
        <stp>P</stp>
        <stp>0</stp>
        <stp>IR</stp>
        <stp>BONDAVG73266</stp>
        <stp>채권그룹</stp>
        <stp/>
        <stp/>
        <tr r="P4359" s="3"/>
      </tp>
      <tp t="s">
        <v/>
        <stp/>
        <stp>P</stp>
        <stp>0</stp>
        <stp>IR</stp>
        <stp>BONDAVG73267</stp>
        <stp>채권그룹</stp>
        <stp/>
        <stp/>
        <tr r="P4360" s="3"/>
      </tp>
      <tp t="s">
        <v/>
        <stp/>
        <stp>P</stp>
        <stp>0</stp>
        <stp>IR</stp>
        <stp>BONDAVG73260</stp>
        <stp>채권그룹</stp>
        <stp/>
        <stp/>
        <tr r="P4356" s="3"/>
      </tp>
      <tp t="s">
        <v/>
        <stp/>
        <stp>P</stp>
        <stp>0</stp>
        <stp>IR</stp>
        <stp>BONDAVG63260</stp>
        <stp>채권그룹</stp>
        <stp/>
        <stp/>
        <tr r="P1256" s="3"/>
      </tp>
      <tp t="s">
        <v/>
        <stp/>
        <stp>P</stp>
        <stp>0</stp>
        <stp>IR</stp>
        <stp>BONDAVG73261</stp>
        <stp>채권그룹</stp>
        <stp/>
        <stp/>
        <tr r="P4357" s="3"/>
      </tp>
      <tp t="s">
        <v/>
        <stp/>
        <stp>P</stp>
        <stp>0</stp>
        <stp>IR</stp>
        <stp>BONDAVG73262</stp>
        <stp>채권그룹</stp>
        <stp/>
        <stp/>
        <tr r="P4358" s="3"/>
      </tp>
      <tp t="s">
        <v>공모/무보증AA0</v>
        <stp/>
        <stp>P</stp>
        <stp>0</stp>
        <stp>IR</stp>
        <stp>BONDAVG03264</stp>
        <stp>채권그룹</stp>
        <stp/>
        <stp/>
        <tr r="F139" s="1"/>
        <tr r="P190" s="3"/>
      </tp>
      <tp t="s">
        <v/>
        <stp/>
        <stp>P</stp>
        <stp>0</stp>
        <stp>IR</stp>
        <stp>BONDAVG73258</stp>
        <stp>채권그룹</stp>
        <stp/>
        <stp/>
        <tr r="P4354" s="3"/>
      </tp>
      <tp t="s">
        <v/>
        <stp/>
        <stp>P</stp>
        <stp>0</stp>
        <stp>IR</stp>
        <stp>BONDAVG73259</stp>
        <stp>채권그룹</stp>
        <stp/>
        <stp/>
        <tr r="P4355" s="3"/>
      </tp>
      <tp t="s">
        <v/>
        <stp/>
        <stp>P</stp>
        <stp>0</stp>
        <stp>IR</stp>
        <stp>BONDAVG73254</stp>
        <stp>채권그룹</stp>
        <stp/>
        <stp/>
        <tr r="P4350" s="3"/>
      </tp>
      <tp t="s">
        <v/>
        <stp/>
        <stp>P</stp>
        <stp>0</stp>
        <stp>IR</stp>
        <stp>BONDAVG73255</stp>
        <stp>채권그룹</stp>
        <stp/>
        <stp/>
        <tr r="P4351" s="3"/>
      </tp>
      <tp t="s">
        <v/>
        <stp/>
        <stp>P</stp>
        <stp>0</stp>
        <stp>IR</stp>
        <stp>BONDAVG73256</stp>
        <stp>채권그룹</stp>
        <stp/>
        <stp/>
        <tr r="P4352" s="3"/>
      </tp>
      <tp t="s">
        <v/>
        <stp/>
        <stp>P</stp>
        <stp>0</stp>
        <stp>IR</stp>
        <stp>BONDAVG73257</stp>
        <stp>채권그룹</stp>
        <stp/>
        <stp/>
        <tr r="P4353" s="3"/>
      </tp>
      <tp t="s">
        <v/>
        <stp/>
        <stp>P</stp>
        <stp>0</stp>
        <stp>IR</stp>
        <stp>BONDAVG73250</stp>
        <stp>채권그룹</stp>
        <stp/>
        <stp/>
        <tr r="P4346" s="3"/>
      </tp>
      <tp t="s">
        <v/>
        <stp/>
        <stp>P</stp>
        <stp>0</stp>
        <stp>IR</stp>
        <stp>BONDAVG73251</stp>
        <stp>채권그룹</stp>
        <stp/>
        <stp/>
        <tr r="P4347" s="3"/>
      </tp>
      <tp t="s">
        <v/>
        <stp/>
        <stp>P</stp>
        <stp>0</stp>
        <stp>IR</stp>
        <stp>BONDAVG73252</stp>
        <stp>채권그룹</stp>
        <stp/>
        <stp/>
        <tr r="P4348" s="3"/>
      </tp>
      <tp t="s">
        <v/>
        <stp/>
        <stp>P</stp>
        <stp>0</stp>
        <stp>IR</stp>
        <stp>BONDAVG73253</stp>
        <stp>채권그룹</stp>
        <stp/>
        <stp/>
        <tr r="P4349" s="3"/>
      </tp>
      <tp t="s">
        <v/>
        <stp/>
        <stp>P</stp>
        <stp>0</stp>
        <stp>IR</stp>
        <stp>BONDAVG73248</stp>
        <stp>채권그룹</stp>
        <stp/>
        <stp/>
        <tr r="P4344" s="3"/>
      </tp>
      <tp t="s">
        <v/>
        <stp/>
        <stp>P</stp>
        <stp>0</stp>
        <stp>IR</stp>
        <stp>BONDAVG73249</stp>
        <stp>채권그룹</stp>
        <stp/>
        <stp/>
        <tr r="P4345" s="3"/>
      </tp>
      <tp t="s">
        <v>공모/무보증A+</v>
        <stp/>
        <stp>P</stp>
        <stp>0</stp>
        <stp>IR</stp>
        <stp>BONDAVG03243</stp>
        <stp>채권그룹</stp>
        <stp/>
        <stp/>
        <tr r="F138" s="1"/>
        <tr r="P189" s="3"/>
      </tp>
      <tp t="s">
        <v/>
        <stp/>
        <stp>P</stp>
        <stp>0</stp>
        <stp>IR</stp>
        <stp>BONDAVG73244</stp>
        <stp>채권그룹</stp>
        <stp/>
        <stp/>
        <tr r="P4340" s="3"/>
      </tp>
      <tp t="s">
        <v/>
        <stp/>
        <stp>P</stp>
        <stp>0</stp>
        <stp>IR</stp>
        <stp>BONDAVG73245</stp>
        <stp>채권그룹</stp>
        <stp/>
        <stp/>
        <tr r="P4341" s="3"/>
      </tp>
      <tp t="s">
        <v/>
        <stp/>
        <stp>P</stp>
        <stp>0</stp>
        <stp>IR</stp>
        <stp>BONDAVG73246</stp>
        <stp>채권그룹</stp>
        <stp/>
        <stp/>
        <tr r="P4342" s="3"/>
      </tp>
      <tp t="s">
        <v/>
        <stp/>
        <stp>P</stp>
        <stp>0</stp>
        <stp>IR</stp>
        <stp>BONDAVG73247</stp>
        <stp>채권그룹</stp>
        <stp/>
        <stp/>
        <tr r="P4343" s="3"/>
      </tp>
      <tp t="s">
        <v/>
        <stp/>
        <stp>P</stp>
        <stp>0</stp>
        <stp>IR</stp>
        <stp>BONDAVG63241</stp>
        <stp>채권그룹</stp>
        <stp/>
        <stp/>
        <tr r="P1253" s="3"/>
      </tp>
      <tp t="s">
        <v/>
        <stp/>
        <stp>P</stp>
        <stp>0</stp>
        <stp>IR</stp>
        <stp>BONDAVG73240</stp>
        <stp>채권그룹</stp>
        <stp/>
        <stp/>
        <tr r="P4336" s="3"/>
      </tp>
      <tp t="s">
        <v/>
        <stp/>
        <stp>P</stp>
        <stp>0</stp>
        <stp>IR</stp>
        <stp>BONDAVG73241</stp>
        <stp>채권그룹</stp>
        <stp/>
        <stp/>
        <tr r="P4337" s="3"/>
      </tp>
      <tp t="s">
        <v/>
        <stp/>
        <stp>P</stp>
        <stp>0</stp>
        <stp>IR</stp>
        <stp>BONDAVG63243</stp>
        <stp>채권그룹</stp>
        <stp/>
        <stp/>
        <tr r="P1255" s="3"/>
      </tp>
      <tp t="s">
        <v/>
        <stp/>
        <stp>P</stp>
        <stp>0</stp>
        <stp>IR</stp>
        <stp>BONDAVG73242</stp>
        <stp>채권그룹</stp>
        <stp/>
        <stp/>
        <tr r="P4338" s="3"/>
      </tp>
      <tp t="s">
        <v/>
        <stp/>
        <stp>P</stp>
        <stp>0</stp>
        <stp>IR</stp>
        <stp>BONDAVG43240</stp>
        <stp>채권그룹</stp>
        <stp/>
        <stp/>
        <tr r="P491" s="3"/>
      </tp>
      <tp t="s">
        <v/>
        <stp/>
        <stp>P</stp>
        <stp>0</stp>
        <stp>IR</stp>
        <stp>BONDAVG63242</stp>
        <stp>채권그룹</stp>
        <stp/>
        <stp/>
        <tr r="P1254" s="3"/>
      </tp>
      <tp t="s">
        <v/>
        <stp/>
        <stp>P</stp>
        <stp>0</stp>
        <stp>IR</stp>
        <stp>BONDAVG73243</stp>
        <stp>채권그룹</stp>
        <stp/>
        <stp/>
        <tr r="P4339" s="3"/>
      </tp>
      <tp t="s">
        <v/>
        <stp/>
        <stp>P</stp>
        <stp>0</stp>
        <stp>IR</stp>
        <stp>BONDAVG73296</stp>
        <stp>채권그룹</stp>
        <stp/>
        <stp/>
        <tr r="P4374" s="3"/>
      </tp>
      <tp t="s">
        <v/>
        <stp/>
        <stp>P</stp>
        <stp>0</stp>
        <stp>IR</stp>
        <stp>BONDAVG73284</stp>
        <stp>채권그룹</stp>
        <stp/>
        <stp/>
        <tr r="P4372" s="3"/>
      </tp>
      <tp t="s">
        <v/>
        <stp/>
        <stp>P</stp>
        <stp>0</stp>
        <stp>IR</stp>
        <stp>BONDAVG73285</stp>
        <stp>채권그룹</stp>
        <stp/>
        <stp/>
        <tr r="P4373" s="3"/>
      </tp>
      <tp t="s">
        <v/>
        <stp/>
        <stp>P</stp>
        <stp>0</stp>
        <stp>IR</stp>
        <stp>BONDAVG73280</stp>
        <stp>채권그룹</stp>
        <stp/>
        <stp/>
        <tr r="P4368" s="3"/>
      </tp>
      <tp t="s">
        <v/>
        <stp/>
        <stp>P</stp>
        <stp>0</stp>
        <stp>IR</stp>
        <stp>BONDAVG73281</stp>
        <stp>채권그룹</stp>
        <stp/>
        <stp/>
        <tr r="P4369" s="3"/>
      </tp>
      <tp t="s">
        <v/>
        <stp/>
        <stp>P</stp>
        <stp>0</stp>
        <stp>IR</stp>
        <stp>BONDAVG73282</stp>
        <stp>채권그룹</stp>
        <stp/>
        <stp/>
        <tr r="P4370" s="3"/>
      </tp>
      <tp t="s">
        <v/>
        <stp/>
        <stp>P</stp>
        <stp>0</stp>
        <stp>IR</stp>
        <stp>BONDAVG73283</stp>
        <stp>채권그룹</stp>
        <stp/>
        <stp/>
        <tr r="P4371" s="3"/>
      </tp>
      <tp t="s">
        <v/>
        <stp/>
        <stp>P</stp>
        <stp>0</stp>
        <stp>IR</stp>
        <stp>BONDAVG13539</stp>
        <stp>채권그룹</stp>
        <stp/>
        <stp/>
        <tr r="P4973" s="3"/>
      </tp>
      <tp t="s">
        <v/>
        <stp/>
        <stp>P</stp>
        <stp>0</stp>
        <stp>IR</stp>
        <stp>BONDAVG73539</stp>
        <stp>채권그룹</stp>
        <stp/>
        <stp/>
        <tr r="P4552" s="3"/>
      </tp>
      <tp t="s">
        <v/>
        <stp/>
        <stp>P</stp>
        <stp>0</stp>
        <stp>IR</stp>
        <stp>BONDAVG73534</stp>
        <stp>채권그룹</stp>
        <stp/>
        <stp/>
        <tr r="P4551" s="3"/>
      </tp>
      <tp t="s">
        <v/>
        <stp/>
        <stp>P</stp>
        <stp>0</stp>
        <stp>IR</stp>
        <stp>BONDAVG63534</stp>
        <stp>채권그룹</stp>
        <stp/>
        <stp/>
        <tr r="P1284" s="3"/>
      </tp>
      <tp t="s">
        <v/>
        <stp/>
        <stp>P</stp>
        <stp>0</stp>
        <stp>IR</stp>
        <stp>BONDAVG73530</stp>
        <stp>채권그룹</stp>
        <stp/>
        <stp/>
        <tr r="P4548" s="3"/>
      </tp>
      <tp t="s">
        <v/>
        <stp/>
        <stp>P</stp>
        <stp>0</stp>
        <stp>IR</stp>
        <stp>BONDAVG73531</stp>
        <stp>채권그룹</stp>
        <stp/>
        <stp/>
        <tr r="P4549" s="3"/>
      </tp>
      <tp t="s">
        <v/>
        <stp/>
        <stp>P</stp>
        <stp>0</stp>
        <stp>IR</stp>
        <stp>BONDAVG63533</stp>
        <stp>채권그룹</stp>
        <stp/>
        <stp/>
        <tr r="P1283" s="3"/>
      </tp>
      <tp t="s">
        <v/>
        <stp/>
        <stp>P</stp>
        <stp>0</stp>
        <stp>IR</stp>
        <stp>BONDAVG73533</stp>
        <stp>채권그룹</stp>
        <stp/>
        <stp/>
        <tr r="P4550" s="3"/>
      </tp>
      <tp t="s">
        <v/>
        <stp/>
        <stp>P</stp>
        <stp>0</stp>
        <stp>IR</stp>
        <stp>BONDAVGX3525</stp>
        <stp>채권그룹</stp>
        <stp/>
        <stp/>
        <tr r="P6569" s="3"/>
      </tp>
      <tp t="s">
        <v/>
        <stp/>
        <stp>P</stp>
        <stp>0</stp>
        <stp>IR</stp>
        <stp>BONDAVGS3523</stp>
        <stp>채권그룹</stp>
        <stp/>
        <stp/>
        <tr r="P4716" s="3"/>
      </tp>
      <tp t="s">
        <v/>
        <stp/>
        <stp>P</stp>
        <stp>0</stp>
        <stp>IR</stp>
        <stp>BONDAVG73528</stp>
        <stp>채권그룹</stp>
        <stp/>
        <stp/>
        <tr r="P4546" s="3"/>
      </tp>
      <tp t="s">
        <v/>
        <stp/>
        <stp>P</stp>
        <stp>0</stp>
        <stp>IR</stp>
        <stp>BONDAVG73529</stp>
        <stp>채권그룹</stp>
        <stp/>
        <stp/>
        <tr r="P4547" s="3"/>
      </tp>
      <tp t="s">
        <v>공사/공단채AAA</v>
        <stp/>
        <stp>P</stp>
        <stp>0</stp>
        <stp>IR</stp>
        <stp>BONDAVG03523</stp>
        <stp>채권그룹</stp>
        <stp/>
        <stp/>
        <tr r="F148" s="1"/>
        <tr r="P200" s="3"/>
      </tp>
      <tp t="s">
        <v/>
        <stp/>
        <stp>P</stp>
        <stp>0</stp>
        <stp>IR</stp>
        <stp>BONDAVG73524</stp>
        <stp>채권그룹</stp>
        <stp/>
        <stp/>
        <tr r="P4542" s="3"/>
      </tp>
      <tp t="s">
        <v/>
        <stp/>
        <stp>P</stp>
        <stp>0</stp>
        <stp>IR</stp>
        <stp>BONDAVG73525</stp>
        <stp>채권그룹</stp>
        <stp/>
        <stp/>
        <tr r="P4543" s="3"/>
      </tp>
      <tp t="s">
        <v/>
        <stp/>
        <stp>P</stp>
        <stp>0</stp>
        <stp>IR</stp>
        <stp>BONDAVG73526</stp>
        <stp>채권그룹</stp>
        <stp/>
        <stp/>
        <tr r="P4544" s="3"/>
      </tp>
      <tp t="s">
        <v/>
        <stp/>
        <stp>P</stp>
        <stp>0</stp>
        <stp>IR</stp>
        <stp>BONDAVG73527</stp>
        <stp>채권그룹</stp>
        <stp/>
        <stp/>
        <tr r="P4545" s="3"/>
      </tp>
      <tp t="s">
        <v/>
        <stp/>
        <stp>P</stp>
        <stp>0</stp>
        <stp>IR</stp>
        <stp>BONDAVG73520</stp>
        <stp>채권그룹</stp>
        <stp/>
        <stp/>
        <tr r="P4541" s="3"/>
      </tp>
      <tp t="s">
        <v/>
        <stp/>
        <stp>P</stp>
        <stp>0</stp>
        <stp>IR</stp>
        <stp>BONDAVGX3515</stp>
        <stp>채권그룹</stp>
        <stp/>
        <stp/>
        <tr r="P6568" s="3"/>
      </tp>
      <tp t="s">
        <v/>
        <stp/>
        <stp>P</stp>
        <stp>0</stp>
        <stp>IR</stp>
        <stp>BONDAVG73519</stp>
        <stp>채권그룹</stp>
        <stp/>
        <stp/>
        <tr r="P4540" s="3"/>
      </tp>
      <tp t="s">
        <v xml:space="preserve"> </v>
        <stp/>
        <stp>P</stp>
        <stp>0</stp>
        <stp>IR</stp>
        <stp>BONDAVG43515</stp>
        <stp>채권그룹</stp>
        <stp/>
        <stp/>
        <tr r="P495" s="3"/>
      </tp>
      <tp t="s">
        <v/>
        <stp/>
        <stp>P</stp>
        <stp>0</stp>
        <stp>IR</stp>
        <stp>BONDAVG73510</stp>
        <stp>채권그룹</stp>
        <stp/>
        <stp/>
        <tr r="P4537" s="3"/>
      </tp>
      <tp t="s">
        <v/>
        <stp/>
        <stp>P</stp>
        <stp>0</stp>
        <stp>IR</stp>
        <stp>BONDAVG13517</stp>
        <stp>채권그룹</stp>
        <stp/>
        <stp/>
        <tr r="P6746" s="3"/>
      </tp>
      <tp t="s">
        <v/>
        <stp/>
        <stp>P</stp>
        <stp>0</stp>
        <stp>IR</stp>
        <stp>BONDAVG73511</stp>
        <stp>채권그룹</stp>
        <stp/>
        <stp/>
        <tr r="P4538" s="3"/>
      </tp>
      <tp t="s">
        <v/>
        <stp/>
        <stp>P</stp>
        <stp>0</stp>
        <stp>IR</stp>
        <stp>BONDAVG73512</stp>
        <stp>채권그룹</stp>
        <stp/>
        <stp/>
        <tr r="P4539" s="3"/>
      </tp>
      <tp t="s">
        <v>공사/공단채AA+</v>
        <stp/>
        <stp>P</stp>
        <stp>0</stp>
        <stp>IR</stp>
        <stp>BONDAVG13509</stp>
        <stp>채권그룹</stp>
        <stp/>
        <stp/>
        <tr r="F249" s="1"/>
        <tr r="P326" s="3"/>
      </tp>
      <tp t="s">
        <v/>
        <stp/>
        <stp>P</stp>
        <stp>0</stp>
        <stp>IR</stp>
        <stp>BONDAVG73508</stp>
        <stp>채권그룹</stp>
        <stp/>
        <stp/>
        <tr r="P4535" s="3"/>
      </tp>
      <tp t="s">
        <v/>
        <stp/>
        <stp>P</stp>
        <stp>0</stp>
        <stp>IR</stp>
        <stp>BONDAVG73509</stp>
        <stp>채권그룹</stp>
        <stp/>
        <stp/>
        <tr r="P4536" s="3"/>
      </tp>
      <tp t="s">
        <v/>
        <stp/>
        <stp>P</stp>
        <stp>0</stp>
        <stp>IR</stp>
        <stp>BONDAVG73504</stp>
        <stp>채권그룹</stp>
        <stp/>
        <stp/>
        <tr r="P4531" s="3"/>
      </tp>
      <tp t="s">
        <v/>
        <stp/>
        <stp>P</stp>
        <stp>0</stp>
        <stp>IR</stp>
        <stp>BONDAVG63504</stp>
        <stp>채권그룹</stp>
        <stp/>
        <stp/>
        <tr r="P1282" s="3"/>
      </tp>
      <tp t="s">
        <v/>
        <stp/>
        <stp>P</stp>
        <stp>0</stp>
        <stp>IR</stp>
        <stp>BONDAVG73505</stp>
        <stp>채권그룹</stp>
        <stp/>
        <stp/>
        <tr r="P4532" s="3"/>
      </tp>
      <tp t="s">
        <v/>
        <stp/>
        <stp>P</stp>
        <stp>0</stp>
        <stp>IR</stp>
        <stp>BONDAVG73506</stp>
        <stp>채권그룹</stp>
        <stp/>
        <stp/>
        <tr r="P4533" s="3"/>
      </tp>
      <tp t="s">
        <v/>
        <stp/>
        <stp>P</stp>
        <stp>0</stp>
        <stp>IR</stp>
        <stp>BONDAVG73507</stp>
        <stp>채권그룹</stp>
        <stp/>
        <stp/>
        <tr r="P4534" s="3"/>
      </tp>
      <tp t="s">
        <v/>
        <stp/>
        <stp>P</stp>
        <stp>0</stp>
        <stp>IR</stp>
        <stp>BONDAVG63501</stp>
        <stp>채권그룹</stp>
        <stp/>
        <stp/>
        <tr r="P1280" s="3"/>
      </tp>
      <tp t="s">
        <v/>
        <stp/>
        <stp>P</stp>
        <stp>0</stp>
        <stp>IR</stp>
        <stp>BONDAVG73500</stp>
        <stp>채권그룹</stp>
        <stp/>
        <stp/>
        <tr r="P4527" s="3"/>
      </tp>
      <tp t="s">
        <v/>
        <stp/>
        <stp>P</stp>
        <stp>0</stp>
        <stp>IR</stp>
        <stp>BONDAVG63500</stp>
        <stp>채권그룹</stp>
        <stp/>
        <stp/>
        <tr r="P1279" s="3"/>
      </tp>
      <tp t="s">
        <v/>
        <stp/>
        <stp>P</stp>
        <stp>0</stp>
        <stp>IR</stp>
        <stp>BONDAVG73501</stp>
        <stp>채권그룹</stp>
        <stp/>
        <stp/>
        <tr r="P4528" s="3"/>
      </tp>
      <tp t="s">
        <v/>
        <stp/>
        <stp>P</stp>
        <stp>0</stp>
        <stp>IR</stp>
        <stp>BONDAVG63503</stp>
        <stp>채권그룹</stp>
        <stp/>
        <stp/>
        <tr r="P1281" s="3"/>
      </tp>
      <tp t="s">
        <v/>
        <stp/>
        <stp>P</stp>
        <stp>0</stp>
        <stp>IR</stp>
        <stp>BONDAVG73502</stp>
        <stp>채권그룹</stp>
        <stp/>
        <stp/>
        <tr r="P4529" s="3"/>
      </tp>
      <tp t="s">
        <v/>
        <stp/>
        <stp>P</stp>
        <stp>0</stp>
        <stp>IR</stp>
        <stp>BONDAVG73503</stp>
        <stp>채권그룹</stp>
        <stp/>
        <stp/>
        <tr r="P4530" s="3"/>
      </tp>
      <tp t="s">
        <v/>
        <stp/>
        <stp>P</stp>
        <stp>0</stp>
        <stp>IR</stp>
        <stp>BONDAVGA3579</stp>
        <stp>채권그룹</stp>
        <stp/>
        <stp/>
        <tr r="P4608" s="3"/>
      </tp>
      <tp t="s">
        <v/>
        <stp/>
        <stp>P</stp>
        <stp>0</stp>
        <stp>IR</stp>
        <stp>BONDAVGH3574</stp>
        <stp>채권그룹</stp>
        <stp/>
        <stp/>
        <tr r="P4690" s="3"/>
      </tp>
      <tp t="s">
        <v/>
        <stp/>
        <stp>P</stp>
        <stp>0</stp>
        <stp>IR</stp>
        <stp>BONDAVGA3573</stp>
        <stp>채권그룹</stp>
        <stp/>
        <stp/>
        <tr r="P4605" s="3"/>
      </tp>
      <tp t="s">
        <v/>
        <stp/>
        <stp>P</stp>
        <stp>0</stp>
        <stp>IR</stp>
        <stp>BONDAVGA3577</stp>
        <stp>채권그룹</stp>
        <stp/>
        <stp/>
        <tr r="P4607" s="3"/>
      </tp>
      <tp t="s">
        <v/>
        <stp/>
        <stp>P</stp>
        <stp>0</stp>
        <stp>IR</stp>
        <stp>BONDAVGA3574</stp>
        <stp>채권그룹</stp>
        <stp/>
        <stp/>
        <tr r="P4606" s="3"/>
      </tp>
      <tp t="s">
        <v/>
        <stp/>
        <stp>P</stp>
        <stp>0</stp>
        <stp>IR</stp>
        <stp>BONDAVGS3579</stp>
        <stp>채권그룹</stp>
        <stp/>
        <stp/>
        <tr r="P4720" s="3"/>
      </tp>
      <tp t="s">
        <v/>
        <stp/>
        <stp>P</stp>
        <stp>0</stp>
        <stp>IR</stp>
        <stp>BONDAVGS3573</stp>
        <stp>채권그룹</stp>
        <stp/>
        <stp/>
        <tr r="P4717" s="3"/>
      </tp>
      <tp t="s">
        <v/>
        <stp/>
        <stp>P</stp>
        <stp>0</stp>
        <stp>IR</stp>
        <stp>BONDAVGS3574</stp>
        <stp>채권그룹</stp>
        <stp/>
        <stp/>
        <tr r="P4718" s="3"/>
      </tp>
      <tp t="s">
        <v/>
        <stp/>
        <stp>P</stp>
        <stp>0</stp>
        <stp>IR</stp>
        <stp>BONDAVGS3577</stp>
        <stp>채권그룹</stp>
        <stp/>
        <stp/>
        <tr r="P4719" s="3"/>
      </tp>
      <tp t="s">
        <v/>
        <stp/>
        <stp>P</stp>
        <stp>0</stp>
        <stp>IR</stp>
        <stp>BONDAVG63575</stp>
        <stp>채권그룹</stp>
        <stp/>
        <stp/>
        <tr r="P1286" s="3"/>
      </tp>
      <tp t="s">
        <v/>
        <stp/>
        <stp>P</stp>
        <stp>0</stp>
        <stp>IR</stp>
        <stp>BONDAVG63574</stp>
        <stp>채권그룹</stp>
        <stp/>
        <stp/>
        <tr r="P1285" s="3"/>
      </tp>
      <tp t="s">
        <v/>
        <stp/>
        <stp>P</stp>
        <stp>0</stp>
        <stp>IR</stp>
        <stp>BONDAVG63576</stp>
        <stp>채권그룹</stp>
        <stp/>
        <stp/>
        <tr r="P1287" s="3"/>
      </tp>
      <tp t="s">
        <v>공모/무보증A0</v>
        <stp/>
        <stp>P</stp>
        <stp>0</stp>
        <stp>IR</stp>
        <stp>BONDAVG53563</stp>
        <stp>채권그룹</stp>
        <stp/>
        <stp/>
        <tr r="F323" s="1"/>
        <tr r="P740" s="3"/>
      </tp>
      <tp t="s">
        <v>공사/공단채AAA</v>
        <stp/>
        <stp>P</stp>
        <stp>0</stp>
        <stp>IR</stp>
        <stp>BONDAVG53551</stp>
        <stp>채권그룹</stp>
        <stp/>
        <stp/>
        <tr r="F322" s="1"/>
        <tr r="P739" s="3"/>
      </tp>
      <tp t="s">
        <v/>
        <stp/>
        <stp>P</stp>
        <stp>0</stp>
        <stp>IR</stp>
        <stp>BONDAVG73548</stp>
        <stp>채권그룹</stp>
        <stp/>
        <stp/>
        <tr r="P4558" s="3"/>
      </tp>
      <tp t="s">
        <v/>
        <stp/>
        <stp>P</stp>
        <stp>0</stp>
        <stp>IR</stp>
        <stp>BONDAVG73544</stp>
        <stp>채권그룹</stp>
        <stp/>
        <stp/>
        <tr r="P4555" s="3"/>
      </tp>
      <tp t="s">
        <v/>
        <stp/>
        <stp>P</stp>
        <stp>0</stp>
        <stp>IR</stp>
        <stp>BONDAVG73545</stp>
        <stp>채권그룹</stp>
        <stp/>
        <stp/>
        <tr r="P4556" s="3"/>
      </tp>
      <tp t="s">
        <v/>
        <stp/>
        <stp>P</stp>
        <stp>0</stp>
        <stp>IR</stp>
        <stp>BONDAVG73547</stp>
        <stp>채권그룹</stp>
        <stp/>
        <stp/>
        <tr r="P4557" s="3"/>
      </tp>
      <tp t="s">
        <v/>
        <stp/>
        <stp>P</stp>
        <stp>0</stp>
        <stp>IR</stp>
        <stp>BONDAVG03547</stp>
        <stp>채권그룹</stp>
        <stp/>
        <stp/>
        <tr r="P6685" s="3"/>
      </tp>
      <tp t="s">
        <v/>
        <stp/>
        <stp>P</stp>
        <stp>0</stp>
        <stp>IR</stp>
        <stp>BONDAVG73542</stp>
        <stp>채권그룹</stp>
        <stp/>
        <stp/>
        <tr r="P4553" s="3"/>
      </tp>
      <tp t="s">
        <v/>
        <stp/>
        <stp>P</stp>
        <stp>0</stp>
        <stp>IR</stp>
        <stp>BONDAVG73543</stp>
        <stp>채권그룹</stp>
        <stp/>
        <stp/>
        <tr r="P4554" s="3"/>
      </tp>
      <tp t="s">
        <v/>
        <stp/>
        <stp>P</stp>
        <stp>0</stp>
        <stp>IR</stp>
        <stp>BONDAVG63599</stp>
        <stp>채권그룹</stp>
        <stp/>
        <stp/>
        <tr r="P1295" s="3"/>
      </tp>
      <tp t="s">
        <v/>
        <stp/>
        <stp>P</stp>
        <stp>0</stp>
        <stp>IR</stp>
        <stp>BONDAVG63595</stp>
        <stp>채권그룹</stp>
        <stp/>
        <stp/>
        <tr r="P1293" s="3"/>
      </tp>
      <tp t="s">
        <v/>
        <stp/>
        <stp>P</stp>
        <stp>0</stp>
        <stp>IR</stp>
        <stp>BONDAVG63594</stp>
        <stp>채권그룹</stp>
        <stp/>
        <stp/>
        <tr r="P1292" s="3"/>
      </tp>
      <tp t="s">
        <v/>
        <stp/>
        <stp>P</stp>
        <stp>0</stp>
        <stp>IR</stp>
        <stp>BONDAVG63596</stp>
        <stp>채권그룹</stp>
        <stp/>
        <stp/>
        <tr r="P1294" s="3"/>
      </tp>
      <tp t="s">
        <v/>
        <stp/>
        <stp>P</stp>
        <stp>0</stp>
        <stp>IR</stp>
        <stp>BONDAVG63591</stp>
        <stp>채권그룹</stp>
        <stp/>
        <stp/>
        <tr r="P1289" s="3"/>
      </tp>
      <tp t="s">
        <v/>
        <stp/>
        <stp>P</stp>
        <stp>0</stp>
        <stp>IR</stp>
        <stp>BONDAVG63593</stp>
        <stp>채권그룹</stp>
        <stp/>
        <stp/>
        <tr r="P1291" s="3"/>
      </tp>
      <tp t="s">
        <v/>
        <stp/>
        <stp>P</stp>
        <stp>0</stp>
        <stp>IR</stp>
        <stp>BONDAVG63592</stp>
        <stp>채권그룹</stp>
        <stp/>
        <stp/>
        <tr r="P1290" s="3"/>
      </tp>
      <tp t="s">
        <v/>
        <stp/>
        <stp>P</stp>
        <stp>0</stp>
        <stp>IR</stp>
        <stp>BONDAVGS3587</stp>
        <stp>채권그룹</stp>
        <stp/>
        <stp/>
        <tr r="P4721" s="3"/>
      </tp>
      <tp t="s">
        <v/>
        <stp/>
        <stp>P</stp>
        <stp>0</stp>
        <stp>IR</stp>
        <stp>BONDAVG63580</stp>
        <stp>채권그룹</stp>
        <stp/>
        <stp/>
        <tr r="P1288" s="3"/>
      </tp>
      <tp t="s">
        <v/>
        <stp/>
        <stp>P</stp>
        <stp>0</stp>
        <stp>IR</stp>
        <stp>BONDAVGA3430</stp>
        <stp>채권그룹</stp>
        <stp/>
        <stp/>
        <tr r="P4603" s="3"/>
      </tp>
      <tp t="s">
        <v/>
        <stp/>
        <stp>P</stp>
        <stp>0</stp>
        <stp>IR</stp>
        <stp>BONDAVG73438</stp>
        <stp>채권그룹</stp>
        <stp/>
        <stp/>
        <tr r="P4474" s="3"/>
      </tp>
      <tp t="s">
        <v/>
        <stp/>
        <stp>P</stp>
        <stp>0</stp>
        <stp>IR</stp>
        <stp>BONDAVG73439</stp>
        <stp>채권그룹</stp>
        <stp/>
        <stp/>
        <tr r="P4475" s="3"/>
      </tp>
      <tp t="s">
        <v/>
        <stp/>
        <stp>P</stp>
        <stp>0</stp>
        <stp>IR</stp>
        <stp>BONDAVG73434</stp>
        <stp>채권그룹</stp>
        <stp/>
        <stp/>
        <tr r="P4470" s="3"/>
      </tp>
      <tp t="s">
        <v>공사/공단채AAA</v>
        <stp/>
        <stp>P</stp>
        <stp>0</stp>
        <stp>IR</stp>
        <stp>BONDAVG03432</stp>
        <stp>채권그룹</stp>
        <stp/>
        <stp/>
        <tr r="F147" s="1"/>
        <tr r="P199" s="3"/>
      </tp>
      <tp t="s">
        <v/>
        <stp/>
        <stp>P</stp>
        <stp>0</stp>
        <stp>IR</stp>
        <stp>BONDAVG73435</stp>
        <stp>채권그룹</stp>
        <stp/>
        <stp/>
        <tr r="P4471" s="3"/>
      </tp>
      <tp t="s">
        <v/>
        <stp/>
        <stp>P</stp>
        <stp>0</stp>
        <stp>IR</stp>
        <stp>BONDAVG73436</stp>
        <stp>채권그룹</stp>
        <stp/>
        <stp/>
        <tr r="P4472" s="3"/>
      </tp>
      <tp t="s">
        <v>은행채AAA</v>
        <stp/>
        <stp>P</stp>
        <stp>0</stp>
        <stp>IR</stp>
        <stp>BONDAVG03430</stp>
        <stp>채권그룹</stp>
        <stp/>
        <stp/>
        <tr r="F146" s="1"/>
        <tr r="P198" s="3"/>
      </tp>
      <tp t="s">
        <v/>
        <stp/>
        <stp>P</stp>
        <stp>0</stp>
        <stp>IR</stp>
        <stp>BONDAVG73437</stp>
        <stp>채권그룹</stp>
        <stp/>
        <stp/>
        <tr r="P4473" s="3"/>
      </tp>
      <tp t="s">
        <v/>
        <stp/>
        <stp>P</stp>
        <stp>0</stp>
        <stp>IR</stp>
        <stp>BONDAVG73430</stp>
        <stp>채권그룹</stp>
        <stp/>
        <stp/>
        <tr r="P4466" s="3"/>
      </tp>
      <tp t="s">
        <v/>
        <stp/>
        <stp>P</stp>
        <stp>0</stp>
        <stp>IR</stp>
        <stp>BONDAVG73431</stp>
        <stp>채권그룹</stp>
        <stp/>
        <stp/>
        <tr r="P4467" s="3"/>
      </tp>
      <tp t="s">
        <v/>
        <stp/>
        <stp>P</stp>
        <stp>0</stp>
        <stp>IR</stp>
        <stp>BONDAVG73432</stp>
        <stp>채권그룹</stp>
        <stp/>
        <stp/>
        <tr r="P4468" s="3"/>
      </tp>
      <tp t="s">
        <v/>
        <stp/>
        <stp>P</stp>
        <stp>0</stp>
        <stp>IR</stp>
        <stp>BONDAVG73433</stp>
        <stp>채권그룹</stp>
        <stp/>
        <stp/>
        <tr r="P4469" s="3"/>
      </tp>
      <tp t="s">
        <v/>
        <stp/>
        <stp>P</stp>
        <stp>0</stp>
        <stp>IR</stp>
        <stp>BONDAVGX3421</stp>
        <stp>채권그룹</stp>
        <stp/>
        <stp/>
        <tr r="P6566" s="3"/>
      </tp>
      <tp t="s">
        <v/>
        <stp/>
        <stp>P</stp>
        <stp>0</stp>
        <stp>IR</stp>
        <stp>BONDAVG73428</stp>
        <stp>채권그룹</stp>
        <stp/>
        <stp/>
        <tr r="P4464" s="3"/>
      </tp>
      <tp t="s">
        <v/>
        <stp/>
        <stp>P</stp>
        <stp>0</stp>
        <stp>IR</stp>
        <stp>BONDAVG73429</stp>
        <stp>채권그룹</stp>
        <stp/>
        <stp/>
        <tr r="P4465" s="3"/>
      </tp>
      <tp t="s">
        <v>공모/무보증A0</v>
        <stp/>
        <stp>P</stp>
        <stp>0</stp>
        <stp>IR</stp>
        <stp>BONDAVG13422</stp>
        <stp>채권그룹</stp>
        <stp/>
        <stp/>
        <tr r="F248" s="1"/>
        <tr r="P325" s="3"/>
      </tp>
      <tp t="s">
        <v/>
        <stp/>
        <stp>P</stp>
        <stp>0</stp>
        <stp>IR</stp>
        <stp>BONDAVG73424</stp>
        <stp>채권그룹</stp>
        <stp/>
        <stp/>
        <tr r="P4460" s="3"/>
      </tp>
      <tp t="s">
        <v/>
        <stp/>
        <stp>P</stp>
        <stp>0</stp>
        <stp>IR</stp>
        <stp>BONDAVG13423</stp>
        <stp>채권그룹</stp>
        <stp/>
        <stp/>
        <tr r="P6742" s="3"/>
      </tp>
      <tp t="s">
        <v/>
        <stp/>
        <stp>P</stp>
        <stp>0</stp>
        <stp>IR</stp>
        <stp>BONDAVG73425</stp>
        <stp>채권그룹</stp>
        <stp/>
        <stp/>
        <tr r="P4461" s="3"/>
      </tp>
      <tp t="s">
        <v/>
        <stp/>
        <stp>P</stp>
        <stp>0</stp>
        <stp>IR</stp>
        <stp>BONDAVG73426</stp>
        <stp>채권그룹</stp>
        <stp/>
        <stp/>
        <tr r="P4462" s="3"/>
      </tp>
      <tp t="s">
        <v/>
        <stp/>
        <stp>P</stp>
        <stp>0</stp>
        <stp>IR</stp>
        <stp>BONDAVG73427</stp>
        <stp>채권그룹</stp>
        <stp/>
        <stp/>
        <tr r="P4463" s="3"/>
      </tp>
      <tp t="s">
        <v/>
        <stp/>
        <stp>P</stp>
        <stp>0</stp>
        <stp>IR</stp>
        <stp>BONDAVG73420</stp>
        <stp>채권그룹</stp>
        <stp/>
        <stp/>
        <tr r="P4456" s="3"/>
      </tp>
      <tp t="s">
        <v/>
        <stp/>
        <stp>P</stp>
        <stp>0</stp>
        <stp>IR</stp>
        <stp>BONDAVG73421</stp>
        <stp>채권그룹</stp>
        <stp/>
        <stp/>
        <tr r="P4457" s="3"/>
      </tp>
      <tp t="s">
        <v/>
        <stp/>
        <stp>P</stp>
        <stp>0</stp>
        <stp>IR</stp>
        <stp>BONDAVG13424</stp>
        <stp>채권그룹</stp>
        <stp/>
        <stp/>
        <tr r="P6743" s="3"/>
      </tp>
      <tp t="s">
        <v/>
        <stp/>
        <stp>P</stp>
        <stp>0</stp>
        <stp>IR</stp>
        <stp>BONDAVG73422</stp>
        <stp>채권그룹</stp>
        <stp/>
        <stp/>
        <tr r="P4458" s="3"/>
      </tp>
      <tp t="s">
        <v/>
        <stp/>
        <stp>P</stp>
        <stp>0</stp>
        <stp>IR</stp>
        <stp>BONDAVG13425</stp>
        <stp>채권그룹</stp>
        <stp/>
        <stp/>
        <tr r="P6744" s="3"/>
      </tp>
      <tp t="s">
        <v/>
        <stp/>
        <stp>P</stp>
        <stp>0</stp>
        <stp>IR</stp>
        <stp>BONDAVG73423</stp>
        <stp>채권그룹</stp>
        <stp/>
        <stp/>
        <tr r="P4459" s="3"/>
      </tp>
      <tp t="s">
        <v/>
        <stp/>
        <stp>P</stp>
        <stp>0</stp>
        <stp>IR</stp>
        <stp>BONDAVG13419</stp>
        <stp>채권그룹</stp>
        <stp/>
        <stp/>
        <tr r="P4971" s="3"/>
      </tp>
      <tp t="s">
        <v/>
        <stp/>
        <stp>P</stp>
        <stp>0</stp>
        <stp>IR</stp>
        <stp>BONDAVG73418</stp>
        <stp>채권그룹</stp>
        <stp/>
        <stp/>
        <tr r="P4454" s="3"/>
      </tp>
      <tp t="s">
        <v/>
        <stp/>
        <stp>P</stp>
        <stp>0</stp>
        <stp>IR</stp>
        <stp>BONDAVG73419</stp>
        <stp>채권그룹</stp>
        <stp/>
        <stp/>
        <tr r="P4455" s="3"/>
      </tp>
      <tp t="s">
        <v/>
        <stp/>
        <stp>P</stp>
        <stp>0</stp>
        <stp>IR</stp>
        <stp>BONDAVG73414</stp>
        <stp>채권그룹</stp>
        <stp/>
        <stp/>
        <tr r="P4450" s="3"/>
      </tp>
      <tp t="s">
        <v/>
        <stp/>
        <stp>P</stp>
        <stp>0</stp>
        <stp>IR</stp>
        <stp>BONDAVG73415</stp>
        <stp>채권그룹</stp>
        <stp/>
        <stp/>
        <tr r="P4451" s="3"/>
      </tp>
      <tp t="s">
        <v/>
        <stp/>
        <stp>P</stp>
        <stp>0</stp>
        <stp>IR</stp>
        <stp>BONDAVG73416</stp>
        <stp>채권그룹</stp>
        <stp/>
        <stp/>
        <tr r="P4452" s="3"/>
      </tp>
      <tp t="s">
        <v/>
        <stp/>
        <stp>P</stp>
        <stp>0</stp>
        <stp>IR</stp>
        <stp>BONDAVG13411</stp>
        <stp>채권그룹</stp>
        <stp/>
        <stp/>
        <tr r="P4970" s="3"/>
      </tp>
      <tp t="s">
        <v/>
        <stp/>
        <stp>P</stp>
        <stp>0</stp>
        <stp>IR</stp>
        <stp>BONDAVG73417</stp>
        <stp>채권그룹</stp>
        <stp/>
        <stp/>
        <tr r="P4453" s="3"/>
      </tp>
      <tp t="s">
        <v/>
        <stp/>
        <stp>P</stp>
        <stp>0</stp>
        <stp>IR</stp>
        <stp>BONDAVG73412</stp>
        <stp>채권그룹</stp>
        <stp/>
        <stp/>
        <tr r="P4448" s="3"/>
      </tp>
      <tp t="s">
        <v/>
        <stp/>
        <stp>P</stp>
        <stp>0</stp>
        <stp>IR</stp>
        <stp>BONDAVG73413</stp>
        <stp>채권그룹</stp>
        <stp/>
        <stp/>
        <tr r="P4449" s="3"/>
      </tp>
      <tp t="s">
        <v/>
        <stp/>
        <stp>P</stp>
        <stp>0</stp>
        <stp>IR</stp>
        <stp>BONDAVGB3401</stp>
        <stp>채권그룹</stp>
        <stp/>
        <stp/>
        <tr r="P4659" s="3"/>
      </tp>
      <tp t="s">
        <v/>
        <stp/>
        <stp>P</stp>
        <stp>0</stp>
        <stp>IR</stp>
        <stp>BONDAVG73408</stp>
        <stp>채권그룹</stp>
        <stp/>
        <stp/>
        <tr r="P4446" s="3"/>
      </tp>
      <tp t="s">
        <v/>
        <stp/>
        <stp>P</stp>
        <stp>0</stp>
        <stp>IR</stp>
        <stp>BONDAVG73409</stp>
        <stp>채권그룹</stp>
        <stp/>
        <stp/>
        <tr r="P4447" s="3"/>
      </tp>
      <tp t="s">
        <v/>
        <stp/>
        <stp>P</stp>
        <stp>0</stp>
        <stp>IR</stp>
        <stp>BONDAVG73404</stp>
        <stp>채권그룹</stp>
        <stp/>
        <stp/>
        <tr r="P4442" s="3"/>
      </tp>
      <tp t="s">
        <v/>
        <stp/>
        <stp>P</stp>
        <stp>0</stp>
        <stp>IR</stp>
        <stp>BONDAVG73405</stp>
        <stp>채권그룹</stp>
        <stp/>
        <stp/>
        <tr r="P4443" s="3"/>
      </tp>
      <tp t="s">
        <v>은행채AAA(산금-이표)</v>
        <stp/>
        <stp>P</stp>
        <stp>0</stp>
        <stp>IR</stp>
        <stp>BONDAVG03401</stp>
        <stp>채권그룹</stp>
        <stp/>
        <stp/>
        <tr r="F144" s="1"/>
        <tr r="P196" s="3"/>
      </tp>
      <tp t="s">
        <v/>
        <stp/>
        <stp>P</stp>
        <stp>0</stp>
        <stp>IR</stp>
        <stp>BONDAVG73406</stp>
        <stp>채권그룹</stp>
        <stp/>
        <stp/>
        <tr r="P4444" s="3"/>
      </tp>
      <tp t="s">
        <v/>
        <stp/>
        <stp>P</stp>
        <stp>0</stp>
        <stp>IR</stp>
        <stp>BONDAVG73407</stp>
        <stp>채권그룹</stp>
        <stp/>
        <stp/>
        <tr r="P4445" s="3"/>
      </tp>
      <tp t="s">
        <v/>
        <stp/>
        <stp>P</stp>
        <stp>0</stp>
        <stp>IR</stp>
        <stp>BONDAVG73400</stp>
        <stp>채권그룹</stp>
        <stp/>
        <stp/>
        <tr r="P4438" s="3"/>
      </tp>
      <tp t="s">
        <v/>
        <stp/>
        <stp>P</stp>
        <stp>0</stp>
        <stp>IR</stp>
        <stp>BONDAVG73401</stp>
        <stp>채권그룹</stp>
        <stp/>
        <stp/>
        <tr r="P4439" s="3"/>
      </tp>
      <tp t="s">
        <v/>
        <stp/>
        <stp>P</stp>
        <stp>0</stp>
        <stp>IR</stp>
        <stp>BONDAVG73402</stp>
        <stp>채권그룹</stp>
        <stp/>
        <stp/>
        <tr r="P4440" s="3"/>
      </tp>
      <tp t="s">
        <v>카드채AA0</v>
        <stp/>
        <stp>P</stp>
        <stp>0</stp>
        <stp>IR</stp>
        <stp>BONDAVG03404</stp>
        <stp>채권그룹</stp>
        <stp/>
        <stp/>
        <tr r="F145" s="1"/>
        <tr r="P197" s="3"/>
      </tp>
      <tp t="s">
        <v/>
        <stp/>
        <stp>P</stp>
        <stp>0</stp>
        <stp>IR</stp>
        <stp>BONDAVG73403</stp>
        <stp>채권그룹</stp>
        <stp/>
        <stp/>
        <tr r="P4441" s="3"/>
      </tp>
      <tp t="s">
        <v/>
        <stp/>
        <stp>P</stp>
        <stp>0</stp>
        <stp>IR</stp>
        <stp>BONDAVGX3474</stp>
        <stp>채권그룹</stp>
        <stp/>
        <stp/>
        <tr r="P6567" s="3"/>
      </tp>
      <tp t="s">
        <v/>
        <stp/>
        <stp>P</stp>
        <stp>0</stp>
        <stp>IR</stp>
        <stp>BONDAVG73479</stp>
        <stp>채권그룹</stp>
        <stp/>
        <stp/>
        <tr r="P4506" s="3"/>
      </tp>
      <tp t="s">
        <v/>
        <stp/>
        <stp>P</stp>
        <stp>0</stp>
        <stp>IR</stp>
        <stp>BONDAVG53479</stp>
        <stp>채권그룹</stp>
        <stp/>
        <stp/>
        <tr r="P736" s="3"/>
      </tp>
      <tp t="s">
        <v/>
        <stp/>
        <stp>P</stp>
        <stp>0</stp>
        <stp>IR</stp>
        <stp>BONDAVG73474</stp>
        <stp>채권그룹</stp>
        <stp/>
        <stp/>
        <tr r="P4504" s="3"/>
      </tp>
      <tp t="s">
        <v/>
        <stp/>
        <stp>P</stp>
        <stp>0</stp>
        <stp>IR</stp>
        <stp>BONDAVG73475</stp>
        <stp>채권그룹</stp>
        <stp/>
        <stp/>
        <tr r="P4505" s="3"/>
      </tp>
      <tp t="s">
        <v/>
        <stp/>
        <stp>P</stp>
        <stp>0</stp>
        <stp>IR</stp>
        <stp>BONDAVG73470</stp>
        <stp>채권그룹</stp>
        <stp/>
        <stp/>
        <tr r="P4500" s="3"/>
      </tp>
      <tp t="s">
        <v/>
        <stp/>
        <stp>P</stp>
        <stp>0</stp>
        <stp>IR</stp>
        <stp>BONDAVG63470</stp>
        <stp>채권그룹</stp>
        <stp/>
        <stp/>
        <tr r="P1275" s="3"/>
      </tp>
      <tp t="s">
        <v/>
        <stp/>
        <stp>P</stp>
        <stp>0</stp>
        <stp>IR</stp>
        <stp>BONDAVG73471</stp>
        <stp>채권그룹</stp>
        <stp/>
        <stp/>
        <tr r="P4501" s="3"/>
      </tp>
      <tp t="s">
        <v/>
        <stp/>
        <stp>P</stp>
        <stp>0</stp>
        <stp>IR</stp>
        <stp>BONDAVG73472</stp>
        <stp>채권그룹</stp>
        <stp/>
        <stp/>
        <tr r="P4502" s="3"/>
      </tp>
      <tp t="s">
        <v/>
        <stp/>
        <stp>P</stp>
        <stp>0</stp>
        <stp>IR</stp>
        <stp>BONDAVG73473</stp>
        <stp>채권그룹</stp>
        <stp/>
        <stp/>
        <tr r="P4503" s="3"/>
      </tp>
      <tp t="s">
        <v/>
        <stp/>
        <stp>P</stp>
        <stp>0</stp>
        <stp>IR</stp>
        <stp>BONDAVG73469</stp>
        <stp>채권그룹</stp>
        <stp/>
        <stp/>
        <tr r="P4499" s="3"/>
      </tp>
      <tp t="s">
        <v/>
        <stp/>
        <stp>P</stp>
        <stp>0</stp>
        <stp>IR</stp>
        <stp>BONDAVG73464</stp>
        <stp>채권그룹</stp>
        <stp/>
        <stp/>
        <tr r="P4496" s="3"/>
      </tp>
      <tp t="s">
        <v/>
        <stp/>
        <stp>P</stp>
        <stp>0</stp>
        <stp>IR</stp>
        <stp>BONDAVG73466</stp>
        <stp>채권그룹</stp>
        <stp/>
        <stp/>
        <tr r="P4497" s="3"/>
      </tp>
      <tp t="s">
        <v/>
        <stp/>
        <stp>P</stp>
        <stp>0</stp>
        <stp>IR</stp>
        <stp>BONDAVG73467</stp>
        <stp>채권그룹</stp>
        <stp/>
        <stp/>
        <tr r="P4498" s="3"/>
      </tp>
      <tp t="s">
        <v/>
        <stp/>
        <stp>P</stp>
        <stp>0</stp>
        <stp>IR</stp>
        <stp>BONDAVG73460</stp>
        <stp>채권그룹</stp>
        <stp/>
        <stp/>
        <tr r="P4493" s="3"/>
      </tp>
      <tp t="s">
        <v/>
        <stp/>
        <stp>P</stp>
        <stp>0</stp>
        <stp>IR</stp>
        <stp>BONDAVG73461</stp>
        <stp>채권그룹</stp>
        <stp/>
        <stp/>
        <tr r="P4494" s="3"/>
      </tp>
      <tp t="s">
        <v/>
        <stp/>
        <stp>P</stp>
        <stp>0</stp>
        <stp>IR</stp>
        <stp>BONDAVG73463</stp>
        <stp>채권그룹</stp>
        <stp/>
        <stp/>
        <tr r="P4495" s="3"/>
      </tp>
      <tp t="s">
        <v/>
        <stp/>
        <stp>P</stp>
        <stp>0</stp>
        <stp>IR</stp>
        <stp>BONDAVG63459</stp>
        <stp>채권그룹</stp>
        <stp/>
        <stp/>
        <tr r="P1274" s="3"/>
      </tp>
      <tp t="s">
        <v/>
        <stp/>
        <stp>P</stp>
        <stp>0</stp>
        <stp>IR</stp>
        <stp>BONDAVG63458</stp>
        <stp>채권그룹</stp>
        <stp/>
        <stp/>
        <tr r="P1273" s="3"/>
      </tp>
      <tp t="s">
        <v/>
        <stp/>
        <stp>P</stp>
        <stp>0</stp>
        <stp>IR</stp>
        <stp>BONDAVG73459</stp>
        <stp>채권그룹</stp>
        <stp/>
        <stp/>
        <tr r="P4492" s="3"/>
      </tp>
      <tp t="s">
        <v/>
        <stp/>
        <stp>P</stp>
        <stp>0</stp>
        <stp>IR</stp>
        <stp>BONDAVG73454</stp>
        <stp>채권그룹</stp>
        <stp/>
        <stp/>
        <tr r="P4490" s="3"/>
      </tp>
      <tp t="s">
        <v/>
        <stp/>
        <stp>P</stp>
        <stp>0</stp>
        <stp>IR</stp>
        <stp>BONDAVG63454</stp>
        <stp>채권그룹</stp>
        <stp/>
        <stp/>
        <tr r="P1271" s="3"/>
      </tp>
      <tp t="s">
        <v/>
        <stp/>
        <stp>P</stp>
        <stp>0</stp>
        <stp>IR</stp>
        <stp>BONDAVG73455</stp>
        <stp>채권그룹</stp>
        <stp/>
        <stp/>
        <tr r="P4491" s="3"/>
      </tp>
      <tp t="s">
        <v/>
        <stp/>
        <stp>P</stp>
        <stp>0</stp>
        <stp>IR</stp>
        <stp>BONDAVG13450</stp>
        <stp>채권그룹</stp>
        <stp/>
        <stp/>
        <tr r="P6745" s="3"/>
      </tp>
      <tp t="s">
        <v/>
        <stp/>
        <stp>P</stp>
        <stp>0</stp>
        <stp>IR</stp>
        <stp>BONDAVG63457</stp>
        <stp>채권그룹</stp>
        <stp/>
        <stp/>
        <tr r="P1272" s="3"/>
      </tp>
      <tp t="s">
        <v/>
        <stp/>
        <stp>P</stp>
        <stp>0</stp>
        <stp>IR</stp>
        <stp>BONDAVG43453</stp>
        <stp>채권그룹</stp>
        <stp/>
        <stp/>
        <tr r="P492" s="3"/>
      </tp>
      <tp t="s">
        <v/>
        <stp/>
        <stp>P</stp>
        <stp>0</stp>
        <stp>IR</stp>
        <stp>BONDAVG73450</stp>
        <stp>채권그룹</stp>
        <stp/>
        <stp/>
        <tr r="P4486" s="3"/>
      </tp>
      <tp t="s">
        <v/>
        <stp/>
        <stp>P</stp>
        <stp>0</stp>
        <stp>IR</stp>
        <stp>BONDAVG73451</stp>
        <stp>채권그룹</stp>
        <stp/>
        <stp/>
        <tr r="P4487" s="3"/>
      </tp>
      <tp t="s">
        <v/>
        <stp/>
        <stp>P</stp>
        <stp>0</stp>
        <stp>IR</stp>
        <stp>BONDAVG73452</stp>
        <stp>채권그룹</stp>
        <stp/>
        <stp/>
        <tr r="P4488" s="3"/>
      </tp>
      <tp t="s">
        <v/>
        <stp/>
        <stp>P</stp>
        <stp>0</stp>
        <stp>IR</stp>
        <stp>BONDAVG73453</stp>
        <stp>채권그룹</stp>
        <stp/>
        <stp/>
        <tr r="P4489" s="3"/>
      </tp>
      <tp t="s">
        <v/>
        <stp/>
        <stp>P</stp>
        <stp>0</stp>
        <stp>IR</stp>
        <stp>BONDAVG73448</stp>
        <stp>채권그룹</stp>
        <stp/>
        <stp/>
        <tr r="P4484" s="3"/>
      </tp>
      <tp t="s">
        <v/>
        <stp/>
        <stp>P</stp>
        <stp>0</stp>
        <stp>IR</stp>
        <stp>BONDAVG73449</stp>
        <stp>채권그룹</stp>
        <stp/>
        <stp/>
        <tr r="P4485" s="3"/>
      </tp>
      <tp t="s">
        <v/>
        <stp/>
        <stp>P</stp>
        <stp>0</stp>
        <stp>IR</stp>
        <stp>BONDAVG73444</stp>
        <stp>채권그룹</stp>
        <stp/>
        <stp/>
        <tr r="P4480" s="3"/>
      </tp>
      <tp t="s">
        <v/>
        <stp/>
        <stp>P</stp>
        <stp>0</stp>
        <stp>IR</stp>
        <stp>BONDAVG73445</stp>
        <stp>채권그룹</stp>
        <stp/>
        <stp/>
        <tr r="P4481" s="3"/>
      </tp>
      <tp t="s">
        <v/>
        <stp/>
        <stp>P</stp>
        <stp>0</stp>
        <stp>IR</stp>
        <stp>BONDAVG73446</stp>
        <stp>채권그룹</stp>
        <stp/>
        <stp/>
        <tr r="P4482" s="3"/>
      </tp>
      <tp t="s">
        <v/>
        <stp/>
        <stp>P</stp>
        <stp>0</stp>
        <stp>IR</stp>
        <stp>BONDAVG53445</stp>
        <stp>채권그룹</stp>
        <stp/>
        <stp/>
        <tr r="P735" s="3"/>
      </tp>
      <tp t="s">
        <v/>
        <stp/>
        <stp>P</stp>
        <stp>0</stp>
        <stp>IR</stp>
        <stp>BONDAVG73447</stp>
        <stp>채권그룹</stp>
        <stp/>
        <stp/>
        <tr r="P4483" s="3"/>
      </tp>
      <tp t="s">
        <v/>
        <stp/>
        <stp>P</stp>
        <stp>0</stp>
        <stp>IR</stp>
        <stp>BONDAVG73440</stp>
        <stp>채권그룹</stp>
        <stp/>
        <stp/>
        <tr r="P4476" s="3"/>
      </tp>
      <tp t="s">
        <v/>
        <stp/>
        <stp>P</stp>
        <stp>0</stp>
        <stp>IR</stp>
        <stp>BONDAVG73441</stp>
        <stp>채권그룹</stp>
        <stp/>
        <stp/>
        <tr r="P4477" s="3"/>
      </tp>
      <tp t="s">
        <v/>
        <stp/>
        <stp>P</stp>
        <stp>0</stp>
        <stp>IR</stp>
        <stp>BONDAVG73442</stp>
        <stp>채권그룹</stp>
        <stp/>
        <stp/>
        <tr r="P4478" s="3"/>
      </tp>
      <tp t="s">
        <v/>
        <stp/>
        <stp>P</stp>
        <stp>0</stp>
        <stp>IR</stp>
        <stp>BONDAVG73443</stp>
        <stp>채권그룹</stp>
        <stp/>
        <stp/>
        <tr r="P4479" s="3"/>
      </tp>
      <tp t="s">
        <v/>
        <stp/>
        <stp>P</stp>
        <stp>0</stp>
        <stp>IR</stp>
        <stp>BONDAVGS3491</stp>
        <stp>채권그룹</stp>
        <stp/>
        <stp/>
        <tr r="P4715" s="3"/>
      </tp>
      <tp t="s">
        <v/>
        <stp/>
        <stp>P</stp>
        <stp>0</stp>
        <stp>IR</stp>
        <stp>BONDAVG63499</stp>
        <stp>채권그룹</stp>
        <stp/>
        <stp/>
        <tr r="P1278" s="3"/>
      </tp>
      <tp t="s">
        <v/>
        <stp/>
        <stp>P</stp>
        <stp>0</stp>
        <stp>IR</stp>
        <stp>BONDAVG73498</stp>
        <stp>채권그룹</stp>
        <stp/>
        <stp/>
        <tr r="P4525" s="3"/>
      </tp>
      <tp t="s">
        <v/>
        <stp/>
        <stp>P</stp>
        <stp>0</stp>
        <stp>IR</stp>
        <stp>BONDAVG63498</stp>
        <stp>채권그룹</stp>
        <stp/>
        <stp/>
        <tr r="P1277" s="3"/>
      </tp>
      <tp t="s">
        <v/>
        <stp/>
        <stp>P</stp>
        <stp>0</stp>
        <stp>IR</stp>
        <stp>BONDAVG73499</stp>
        <stp>채권그룹</stp>
        <stp/>
        <stp/>
        <tr r="P4526" s="3"/>
      </tp>
      <tp t="s">
        <v/>
        <stp/>
        <stp>P</stp>
        <stp>0</stp>
        <stp>IR</stp>
        <stp>BONDAVG73494</stp>
        <stp>채권그룹</stp>
        <stp/>
        <stp/>
        <tr r="P4521" s="3"/>
      </tp>
      <tp t="s">
        <v/>
        <stp/>
        <stp>P</stp>
        <stp>0</stp>
        <stp>IR</stp>
        <stp>BONDAVG73495</stp>
        <stp>채권그룹</stp>
        <stp/>
        <stp/>
        <tr r="P4522" s="3"/>
      </tp>
      <tp t="s">
        <v/>
        <stp/>
        <stp>P</stp>
        <stp>0</stp>
        <stp>IR</stp>
        <stp>BONDAVG63497</stp>
        <stp>채권그룹</stp>
        <stp/>
        <stp/>
        <tr r="P1276" s="3"/>
      </tp>
      <tp t="s">
        <v/>
        <stp/>
        <stp>P</stp>
        <stp>0</stp>
        <stp>IR</stp>
        <stp>BONDAVG73496</stp>
        <stp>채권그룹</stp>
        <stp/>
        <stp/>
        <tr r="P4523" s="3"/>
      </tp>
      <tp t="s">
        <v/>
        <stp/>
        <stp>P</stp>
        <stp>0</stp>
        <stp>IR</stp>
        <stp>BONDAVG73497</stp>
        <stp>채권그룹</stp>
        <stp/>
        <stp/>
        <tr r="P4524" s="3"/>
      </tp>
      <tp t="s">
        <v/>
        <stp/>
        <stp>P</stp>
        <stp>0</stp>
        <stp>IR</stp>
        <stp>BONDAVG73490</stp>
        <stp>채권그룹</stp>
        <stp/>
        <stp/>
        <tr r="P4517" s="3"/>
      </tp>
      <tp t="s">
        <v/>
        <stp/>
        <stp>P</stp>
        <stp>0</stp>
        <stp>IR</stp>
        <stp>BONDAVG73491</stp>
        <stp>채권그룹</stp>
        <stp/>
        <stp/>
        <tr r="P4518" s="3"/>
      </tp>
      <tp t="s">
        <v/>
        <stp/>
        <stp>P</stp>
        <stp>0</stp>
        <stp>IR</stp>
        <stp>BONDAVG73492</stp>
        <stp>채권그룹</stp>
        <stp/>
        <stp/>
        <tr r="P4519" s="3"/>
      </tp>
      <tp t="s">
        <v/>
        <stp/>
        <stp>P</stp>
        <stp>0</stp>
        <stp>IR</stp>
        <stp>BONDAVG73493</stp>
        <stp>채권그룹</stp>
        <stp/>
        <stp/>
        <tr r="P4520" s="3"/>
      </tp>
      <tp t="s">
        <v/>
        <stp/>
        <stp>P</stp>
        <stp>0</stp>
        <stp>IR</stp>
        <stp>BONDAVGA3481</stp>
        <stp>채권그룹</stp>
        <stp/>
        <stp/>
        <tr r="P4604" s="3"/>
      </tp>
      <tp t="s">
        <v/>
        <stp/>
        <stp>P</stp>
        <stp>0</stp>
        <stp>IR</stp>
        <stp>BONDAVGS3481</stp>
        <stp>채권그룹</stp>
        <stp/>
        <stp/>
        <tr r="P4713" s="3"/>
      </tp>
      <tp t="s">
        <v/>
        <stp/>
        <stp>P</stp>
        <stp>0</stp>
        <stp>IR</stp>
        <stp>BONDAVGS3483</stp>
        <stp>채권그룹</stp>
        <stp/>
        <stp/>
        <tr r="P4714" s="3"/>
      </tp>
      <tp t="s">
        <v/>
        <stp/>
        <stp>P</stp>
        <stp>0</stp>
        <stp>IR</stp>
        <stp>BONDAVG73488</stp>
        <stp>채권그룹</stp>
        <stp/>
        <stp/>
        <tr r="P4515" s="3"/>
      </tp>
      <tp t="s">
        <v/>
        <stp/>
        <stp>P</stp>
        <stp>0</stp>
        <stp>IR</stp>
        <stp>BONDAVG73489</stp>
        <stp>채권그룹</stp>
        <stp/>
        <stp/>
        <tr r="P4516" s="3"/>
      </tp>
      <tp t="s">
        <v/>
        <stp/>
        <stp>P</stp>
        <stp>0</stp>
        <stp>IR</stp>
        <stp>BONDAVG73484</stp>
        <stp>채권그룹</stp>
        <stp/>
        <stp/>
        <tr r="P4511" s="3"/>
      </tp>
      <tp t="s">
        <v/>
        <stp/>
        <stp>P</stp>
        <stp>0</stp>
        <stp>IR</stp>
        <stp>BONDAVG73485</stp>
        <stp>채권그룹</stp>
        <stp/>
        <stp/>
        <tr r="P4512" s="3"/>
      </tp>
      <tp t="s">
        <v/>
        <stp/>
        <stp>P</stp>
        <stp>0</stp>
        <stp>IR</stp>
        <stp>BONDAVG73486</stp>
        <stp>채권그룹</stp>
        <stp/>
        <stp/>
        <tr r="P4513" s="3"/>
      </tp>
      <tp t="s">
        <v/>
        <stp/>
        <stp>P</stp>
        <stp>0</stp>
        <stp>IR</stp>
        <stp>BONDAVG73487</stp>
        <stp>채권그룹</stp>
        <stp/>
        <stp/>
        <tr r="P4514" s="3"/>
      </tp>
      <tp t="s">
        <v/>
        <stp/>
        <stp>P</stp>
        <stp>0</stp>
        <stp>IR</stp>
        <stp>BONDAVG73480</stp>
        <stp>채권그룹</stp>
        <stp/>
        <stp/>
        <tr r="P4507" s="3"/>
      </tp>
      <tp t="s">
        <v/>
        <stp/>
        <stp>P</stp>
        <stp>0</stp>
        <stp>IR</stp>
        <stp>BONDAVG43482</stp>
        <stp>채권그룹</stp>
        <stp/>
        <stp/>
        <tr r="P494" s="3"/>
      </tp>
      <tp t="s">
        <v/>
        <stp/>
        <stp>P</stp>
        <stp>0</stp>
        <stp>IR</stp>
        <stp>BONDAVG73481</stp>
        <stp>채권그룹</stp>
        <stp/>
        <stp/>
        <tr r="P4508" s="3"/>
      </tp>
      <tp t="s">
        <v/>
        <stp/>
        <stp>P</stp>
        <stp>0</stp>
        <stp>IR</stp>
        <stp>BONDAVG43481</stp>
        <stp>채권그룹</stp>
        <stp/>
        <stp/>
        <tr r="P493" s="3"/>
      </tp>
      <tp t="s">
        <v/>
        <stp/>
        <stp>P</stp>
        <stp>0</stp>
        <stp>IR</stp>
        <stp>BONDAVG53480</stp>
        <stp>채권그룹</stp>
        <stp/>
        <stp/>
        <tr r="P737" s="3"/>
      </tp>
      <tp t="s">
        <v/>
        <stp/>
        <stp>P</stp>
        <stp>0</stp>
        <stp>IR</stp>
        <stp>BONDAVG73482</stp>
        <stp>채권그룹</stp>
        <stp/>
        <stp/>
        <tr r="P4509" s="3"/>
      </tp>
      <tp t="s">
        <v/>
        <stp/>
        <stp>P</stp>
        <stp>0</stp>
        <stp>IR</stp>
        <stp>BONDAVG53481</stp>
        <stp>채권그룹</stp>
        <stp/>
        <stp/>
        <tr r="P738" s="3"/>
      </tp>
      <tp t="s">
        <v/>
        <stp/>
        <stp>P</stp>
        <stp>0</stp>
        <stp>IR</stp>
        <stp>BONDAVG73483</stp>
        <stp>채권그룹</stp>
        <stp/>
        <stp/>
        <tr r="P4510" s="3"/>
      </tp>
      <tp t="s">
        <v/>
        <stp/>
        <stp>P</stp>
        <stp>0</stp>
        <stp>IR</stp>
        <stp>BONDAVG13731</stp>
        <stp>채권그룹</stp>
        <stp/>
        <stp/>
        <tr r="P328" s="3"/>
      </tp>
      <tp t="s">
        <v/>
        <stp/>
        <stp>P</stp>
        <stp>0</stp>
        <stp>IR</stp>
        <stp>BONDAVG53735</stp>
        <stp>채권그룹</stp>
        <stp/>
        <stp/>
        <tr r="P741" s="3"/>
      </tp>
      <tp t="s">
        <v/>
        <stp/>
        <stp>P</stp>
        <stp>0</stp>
        <stp>IR</stp>
        <stp>BONDAVG63730</stp>
        <stp>채권그룹</stp>
        <stp/>
        <stp/>
        <tr r="P1311" s="3"/>
      </tp>
      <tp t="s">
        <v/>
        <stp/>
        <stp>P</stp>
        <stp>0</stp>
        <stp>IR</stp>
        <stp>BONDAVG63729</stp>
        <stp>채권그룹</stp>
        <stp/>
        <stp/>
        <tr r="P1310" s="3"/>
      </tp>
      <tp t="s">
        <v/>
        <stp/>
        <stp>P</stp>
        <stp>0</stp>
        <stp>IR</stp>
        <stp>BONDAVG63728</stp>
        <stp>채권그룹</stp>
        <stp/>
        <stp/>
        <tr r="P1309" s="3"/>
      </tp>
      <tp t="s">
        <v/>
        <stp/>
        <stp>P</stp>
        <stp>0</stp>
        <stp>IR</stp>
        <stp>BONDAVG63725</stp>
        <stp>채권그룹</stp>
        <stp/>
        <stp/>
        <tr r="P1306" s="3"/>
      </tp>
      <tp t="s">
        <v/>
        <stp/>
        <stp>P</stp>
        <stp>0</stp>
        <stp>IR</stp>
        <stp>BONDAVG63727</stp>
        <stp>채권그룹</stp>
        <stp/>
        <stp/>
        <tr r="P1308" s="3"/>
      </tp>
      <tp t="s">
        <v/>
        <stp/>
        <stp>P</stp>
        <stp>0</stp>
        <stp>IR</stp>
        <stp>BONDAVG63726</stp>
        <stp>채권그룹</stp>
        <stp/>
        <stp/>
        <tr r="P1307" s="3"/>
      </tp>
      <tp t="s">
        <v/>
        <stp/>
        <stp>P</stp>
        <stp>0</stp>
        <stp>IR</stp>
        <stp>BONDAVG63721</stp>
        <stp>채권그룹</stp>
        <stp/>
        <stp/>
        <tr r="P1305" s="3"/>
      </tp>
      <tp t="s">
        <v>기타금융채AA-</v>
        <stp/>
        <stp>P</stp>
        <stp>0</stp>
        <stp>IR</stp>
        <stp>BONDAVG03713</stp>
        <stp>채권그룹</stp>
        <stp/>
        <stp/>
        <tr r="F151" s="1"/>
        <tr r="P203" s="3"/>
      </tp>
      <tp t="s">
        <v/>
        <stp/>
        <stp>P</stp>
        <stp>0</stp>
        <stp>IR</stp>
        <stp>BONDAVG13700</stp>
        <stp>채권그룹</stp>
        <stp/>
        <stp/>
        <tr r="P327" s="3"/>
      </tp>
      <tp t="s">
        <v/>
        <stp/>
        <stp>P</stp>
        <stp>0</stp>
        <stp>IR</stp>
        <stp>BONDAVGS3776</stp>
        <stp>채권그룹</stp>
        <stp/>
        <stp/>
        <tr r="P4722" s="3"/>
      </tp>
      <tp t="s">
        <v>공사/공단채AAA</v>
        <stp/>
        <stp>P</stp>
        <stp>0</stp>
        <stp>IR</stp>
        <stp>BONDAVG03776</stp>
        <stp>채권그룹</stp>
        <stp/>
        <stp/>
        <tr r="F153" s="1"/>
        <tr r="P205" s="3"/>
      </tp>
      <tp t="s">
        <v>공모/무보증A+</v>
        <stp/>
        <stp>P</stp>
        <stp>0</stp>
        <stp>IR</stp>
        <stp>BONDAVG13768</stp>
        <stp>채권그룹</stp>
        <stp/>
        <stp/>
        <tr r="F250" s="1"/>
        <tr r="P329" s="3"/>
      </tp>
      <tp t="s">
        <v/>
        <stp/>
        <stp>P</stp>
        <stp>0</stp>
        <stp>IR</stp>
        <stp>BONDAVG63761</stp>
        <stp>채권그룹</stp>
        <stp/>
        <stp/>
        <tr r="P1315" s="3"/>
      </tp>
      <tp t="s">
        <v/>
        <stp/>
        <stp>P</stp>
        <stp>0</stp>
        <stp>IR</stp>
        <stp>BONDAVG63760</stp>
        <stp>채권그룹</stp>
        <stp/>
        <stp/>
        <tr r="P1314" s="3"/>
      </tp>
      <tp t="s">
        <v/>
        <stp/>
        <stp>P</stp>
        <stp>0</stp>
        <stp>IR</stp>
        <stp>BONDAVG63762</stp>
        <stp>채권그룹</stp>
        <stp/>
        <stp/>
        <tr r="P1316" s="3"/>
      </tp>
      <tp t="s">
        <v/>
        <stp/>
        <stp>P</stp>
        <stp>0</stp>
        <stp>IR</stp>
        <stp>BONDAVG63759</stp>
        <stp>채권그룹</stp>
        <stp/>
        <stp/>
        <tr r="P1313" s="3"/>
      </tp>
      <tp t="s">
        <v/>
        <stp/>
        <stp>P</stp>
        <stp>0</stp>
        <stp>IR</stp>
        <stp>BONDAVG63758</stp>
        <stp>채권그룹</stp>
        <stp/>
        <stp/>
        <tr r="P1312" s="3"/>
      </tp>
      <tp t="s">
        <v>공모/무보증A+</v>
        <stp/>
        <stp>P</stp>
        <stp>0</stp>
        <stp>IR</stp>
        <stp>BONDAVG03757</stp>
        <stp>채권그룹</stp>
        <stp/>
        <stp/>
        <tr r="F152" s="1"/>
        <tr r="P204" s="3"/>
      </tp>
      <tp t="s">
        <v/>
        <stp/>
        <stp>P</stp>
        <stp>0</stp>
        <stp>IR</stp>
        <stp>BONDAVGA3793</stp>
        <stp>채권그룹</stp>
        <stp/>
        <stp/>
        <tr r="P4609" s="3"/>
      </tp>
      <tp t="s">
        <v/>
        <stp/>
        <stp>P</stp>
        <stp>0</stp>
        <stp>IR</stp>
        <stp>BONDAVG63794</stp>
        <stp>채권그룹</stp>
        <stp/>
        <stp/>
        <tr r="P5071" s="3"/>
      </tp>
      <tp t="s">
        <v/>
        <stp/>
        <stp>P</stp>
        <stp>0</stp>
        <stp>IR</stp>
        <stp>BONDAVG63792</stp>
        <stp>채권그룹</stp>
        <stp/>
        <stp/>
        <tr r="P1324" s="3"/>
      </tp>
      <tp t="s">
        <v/>
        <stp/>
        <stp>P</stp>
        <stp>0</stp>
        <stp>IR</stp>
        <stp>BONDAVG63789</stp>
        <stp>채권그룹</stp>
        <stp/>
        <stp/>
        <tr r="P1323" s="3"/>
      </tp>
      <tp t="s">
        <v/>
        <stp/>
        <stp>P</stp>
        <stp>0</stp>
        <stp>IR</stp>
        <stp>BONDAVG63788</stp>
        <stp>채권그룹</stp>
        <stp/>
        <stp/>
        <tr r="P1322" s="3"/>
      </tp>
      <tp t="s">
        <v/>
        <stp/>
        <stp>P</stp>
        <stp>0</stp>
        <stp>IR</stp>
        <stp>BONDAVG63785</stp>
        <stp>채권그룹</stp>
        <stp/>
        <stp/>
        <tr r="P1319" s="3"/>
      </tp>
      <tp t="s">
        <v/>
        <stp/>
        <stp>P</stp>
        <stp>0</stp>
        <stp>IR</stp>
        <stp>BONDAVG63784</stp>
        <stp>채권그룹</stp>
        <stp/>
        <stp/>
        <tr r="P1318" s="3"/>
      </tp>
      <tp t="s">
        <v/>
        <stp/>
        <stp>P</stp>
        <stp>0</stp>
        <stp>IR</stp>
        <stp>BONDAVG63787</stp>
        <stp>채권그룹</stp>
        <stp/>
        <stp/>
        <tr r="P1321" s="3"/>
      </tp>
      <tp t="s">
        <v/>
        <stp/>
        <stp>P</stp>
        <stp>0</stp>
        <stp>IR</stp>
        <stp>BONDAVG63786</stp>
        <stp>채권그룹</stp>
        <stp/>
        <stp/>
        <tr r="P1320" s="3"/>
      </tp>
      <tp t="s">
        <v>공모/무보증BBB+</v>
        <stp/>
        <stp>P</stp>
        <stp>0</stp>
        <stp>IR</stp>
        <stp>BONDAVG03787</stp>
        <stp>채권그룹</stp>
        <stp/>
        <stp/>
        <tr r="F154" s="1"/>
        <tr r="P206" s="3"/>
      </tp>
      <tp t="s">
        <v>공모/무보증A+</v>
        <stp/>
        <stp>P</stp>
        <stp>0</stp>
        <stp>IR</stp>
        <stp>BONDAVG13784</stp>
        <stp>채권그룹</stp>
        <stp/>
        <stp/>
        <tr r="F251" s="1"/>
        <tr r="P330" s="3"/>
      </tp>
      <tp t="s">
        <v/>
        <stp/>
        <stp>P</stp>
        <stp>0</stp>
        <stp>IR</stp>
        <stp>BONDAVG63783</stp>
        <stp>채권그룹</stp>
        <stp/>
        <stp/>
        <tr r="P1317" s="3"/>
      </tp>
      <tp t="s">
        <v>공모/무보증A0</v>
        <stp/>
        <stp>P</stp>
        <stp>0</stp>
        <stp>IR</stp>
        <stp>BONDAVG13785</stp>
        <stp>채권그룹</stp>
        <stp/>
        <stp/>
        <tr r="F252" s="1"/>
        <tr r="P331" s="3"/>
      </tp>
      <tp t="s">
        <v xml:space="preserve"> </v>
        <stp/>
        <stp>P</stp>
        <stp>0</stp>
        <stp>IR</stp>
        <stp>BONDAVG13639</stp>
        <stp>채권그룹</stp>
        <stp/>
        <stp/>
        <tr r="P6748" s="3"/>
      </tp>
      <tp t="s">
        <v/>
        <stp/>
        <stp>P</stp>
        <stp>0</stp>
        <stp>IR</stp>
        <stp>BONDAVG63639</stp>
        <stp>채권그룹</stp>
        <stp/>
        <stp/>
        <tr r="P1301" s="3"/>
      </tp>
      <tp t="s">
        <v/>
        <stp/>
        <stp>P</stp>
        <stp>0</stp>
        <stp>IR</stp>
        <stp>BONDAVG63638</stp>
        <stp>채권그룹</stp>
        <stp/>
        <stp/>
        <tr r="P1300" s="3"/>
      </tp>
      <tp t="s">
        <v/>
        <stp/>
        <stp>P</stp>
        <stp>0</stp>
        <stp>IR</stp>
        <stp>BONDAVG63635</stp>
        <stp>채권그룹</stp>
        <stp/>
        <stp/>
        <tr r="P1297" s="3"/>
      </tp>
      <tp t="s">
        <v/>
        <stp/>
        <stp>P</stp>
        <stp>0</stp>
        <stp>IR</stp>
        <stp>BONDAVG63637</stp>
        <stp>채권그룹</stp>
        <stp/>
        <stp/>
        <tr r="P1299" s="3"/>
      </tp>
      <tp t="s">
        <v/>
        <stp/>
        <stp>P</stp>
        <stp>0</stp>
        <stp>IR</stp>
        <stp>BONDAVG63636</stp>
        <stp>채권그룹</stp>
        <stp/>
        <stp/>
        <tr r="P1298" s="3"/>
      </tp>
      <tp t="s">
        <v/>
        <stp/>
        <stp>P</stp>
        <stp>0</stp>
        <stp>IR</stp>
        <stp>BONDAVG63630</stp>
        <stp>채권그룹</stp>
        <stp/>
        <stp/>
        <tr r="P1296" s="3"/>
      </tp>
      <tp t="s">
        <v/>
        <stp/>
        <stp>P</stp>
        <stp>0</stp>
        <stp>IR</stp>
        <stp>BONDAVG43614</stp>
        <stp>채권그룹</stp>
        <stp/>
        <stp/>
        <tr r="P498" s="3"/>
      </tp>
      <tp t="s">
        <v/>
        <stp/>
        <stp>P</stp>
        <stp>0</stp>
        <stp>IR</stp>
        <stp>BONDAVG43613</stp>
        <stp>채권그룹</stp>
        <stp/>
        <stp/>
        <tr r="P497" s="3"/>
      </tp>
      <tp t="s">
        <v/>
        <stp/>
        <stp>P</stp>
        <stp>0</stp>
        <stp>IR</stp>
        <stp>BONDAVG43612</stp>
        <stp>채권그룹</stp>
        <stp/>
        <stp/>
        <tr r="P496" s="3"/>
      </tp>
      <tp t="s">
        <v>공사/공단채AAA</v>
        <stp/>
        <stp>P</stp>
        <stp>0</stp>
        <stp>IR</stp>
        <stp>BONDAVG03602</stp>
        <stp>채권그룹</stp>
        <stp/>
        <stp/>
        <tr r="F149" s="1"/>
        <tr r="P201" s="3"/>
      </tp>
      <tp t="s">
        <v/>
        <stp/>
        <stp>P</stp>
        <stp>0</stp>
        <stp>IR</stp>
        <stp>BONDAVG63671</stp>
        <stp>채권그룹</stp>
        <stp/>
        <stp/>
        <tr r="P1303" s="3"/>
      </tp>
      <tp t="s">
        <v/>
        <stp/>
        <stp>P</stp>
        <stp>0</stp>
        <stp>IR</stp>
        <stp>BONDAVG63670</stp>
        <stp>채권그룹</stp>
        <stp/>
        <stp/>
        <tr r="P1302" s="3"/>
      </tp>
      <tp t="s">
        <v xml:space="preserve"> </v>
        <stp/>
        <stp>P</stp>
        <stp>0</stp>
        <stp>IR</stp>
        <stp>BONDAVG03675</stp>
        <stp>채권그룹</stp>
        <stp/>
        <stp/>
        <tr r="P4877" s="3"/>
      </tp>
      <tp t="s">
        <v/>
        <stp/>
        <stp>P</stp>
        <stp>0</stp>
        <stp>IR</stp>
        <stp>BONDAVG63672</stp>
        <stp>채권그룹</stp>
        <stp/>
        <stp/>
        <tr r="P1304" s="3"/>
      </tp>
      <tp t="s">
        <v>공모/무보증AA-</v>
        <stp/>
        <stp>P</stp>
        <stp>0</stp>
        <stp>IR</stp>
        <stp>BONDAVG03654</stp>
        <stp>채권그룹</stp>
        <stp/>
        <stp/>
        <tr r="F150" s="1"/>
        <tr r="P202" s="3"/>
      </tp>
      <tp t="s">
        <v/>
        <stp/>
        <stp>P</stp>
        <stp>0</stp>
        <stp>IR</stp>
        <stp>BONDAVGA3938</stp>
        <stp>채권그룹</stp>
        <stp/>
        <stp/>
        <tr r="P4612" s="3"/>
      </tp>
      <tp t="s">
        <v>공사/공단채정부보증</v>
        <stp/>
        <stp>P</stp>
        <stp>0</stp>
        <stp>IR</stp>
        <stp>BONDAVG03938</stp>
        <stp>채권그룹</stp>
        <stp/>
        <stp/>
        <tr r="F373" s="1"/>
        <tr r="P6693" s="3"/>
      </tp>
      <tp t="s">
        <v>공사/공단채AAA</v>
        <stp/>
        <stp>P</stp>
        <stp>0</stp>
        <stp>IR</stp>
        <stp>BONDAVG03937</stp>
        <stp>채권그룹</stp>
        <stp/>
        <stp/>
        <tr r="F169" s="1"/>
        <tr r="P221" s="3"/>
      </tp>
      <tp t="s">
        <v>공사/공단채AAA</v>
        <stp/>
        <stp>P</stp>
        <stp>0</stp>
        <stp>IR</stp>
        <stp>BONDAVG03936</stp>
        <stp>채권그룹</stp>
        <stp/>
        <stp/>
        <tr r="F168" s="1"/>
        <tr r="P220" s="3"/>
      </tp>
      <tp t="s">
        <v>공사/공단채AAA</v>
        <stp/>
        <stp>P</stp>
        <stp>0</stp>
        <stp>IR</stp>
        <stp>BONDAVG03934</stp>
        <stp>채권그룹</stp>
        <stp/>
        <stp/>
        <tr r="F167" s="1"/>
        <tr r="P219" s="3"/>
      </tp>
      <tp t="s">
        <v/>
        <stp/>
        <stp>P</stp>
        <stp>0</stp>
        <stp>IR</stp>
        <stp>BONDAVG53928</stp>
        <stp>채권그룹</stp>
        <stp/>
        <stp/>
        <tr r="P750" s="3"/>
      </tp>
      <tp t="s">
        <v/>
        <stp/>
        <stp>P</stp>
        <stp>0</stp>
        <stp>IR</stp>
        <stp>BONDAVG53929</stp>
        <stp>채권그룹</stp>
        <stp/>
        <stp/>
        <tr r="P751" s="3"/>
      </tp>
      <tp t="s">
        <v>공모/무보증A0</v>
        <stp/>
        <stp>P</stp>
        <stp>0</stp>
        <stp>IR</stp>
        <stp>BONDAVG03922</stp>
        <stp>채권그룹</stp>
        <stp/>
        <stp/>
        <tr r="F166" s="1"/>
        <tr r="P218" s="3"/>
      </tp>
      <tp t="s">
        <v>공사/공단채AAA</v>
        <stp/>
        <stp>P</stp>
        <stp>0</stp>
        <stp>IR</stp>
        <stp>BONDAVG03920</stp>
        <stp>채권그룹</stp>
        <stp/>
        <stp/>
        <tr r="F165" s="1"/>
        <tr r="P217" s="3"/>
      </tp>
      <tp t="s">
        <v/>
        <stp/>
        <stp>P</stp>
        <stp>0</stp>
        <stp>IR</stp>
        <stp>BONDAVG53920</stp>
        <stp>채권그룹</stp>
        <stp/>
        <stp/>
        <tr r="P748" s="3"/>
      </tp>
      <tp t="s">
        <v/>
        <stp/>
        <stp>P</stp>
        <stp>0</stp>
        <stp>IR</stp>
        <stp>BONDAVG53921</stp>
        <stp>채권그룹</stp>
        <stp/>
        <stp/>
        <tr r="P749" s="3"/>
      </tp>
      <tp t="s">
        <v/>
        <stp/>
        <stp>P</stp>
        <stp>0</stp>
        <stp>IR</stp>
        <stp>BONDAVG53918</stp>
        <stp>채권그룹</stp>
        <stp/>
        <stp/>
        <tr r="P746" s="3"/>
      </tp>
      <tp t="s">
        <v/>
        <stp/>
        <stp>P</stp>
        <stp>0</stp>
        <stp>IR</stp>
        <stp>BONDAVG53919</stp>
        <stp>채권그룹</stp>
        <stp/>
        <stp/>
        <tr r="P747" s="3"/>
      </tp>
      <tp t="s">
        <v/>
        <stp/>
        <stp>P</stp>
        <stp>0</stp>
        <stp>IR</stp>
        <stp>BONDAVG03913</stp>
        <stp>채권그룹</stp>
        <stp/>
        <stp/>
        <tr r="P4890" s="3"/>
      </tp>
      <tp t="s">
        <v/>
        <stp/>
        <stp>P</stp>
        <stp>0</stp>
        <stp>IR</stp>
        <stp>BONDAVG63914</stp>
        <stp>채권그룹</stp>
        <stp/>
        <stp/>
        <tr r="P1351" s="3"/>
      </tp>
      <tp t="s">
        <v/>
        <stp/>
        <stp>P</stp>
        <stp>0</stp>
        <stp>IR</stp>
        <stp>BONDAVG03917</stp>
        <stp>채권그룹</stp>
        <stp/>
        <stp/>
        <tr r="P6690" s="3"/>
      </tp>
      <tp t="s">
        <v/>
        <stp/>
        <stp>P</stp>
        <stp>0</stp>
        <stp>IR</stp>
        <stp>BONDAVG63911</stp>
        <stp>채권그룹</stp>
        <stp/>
        <stp/>
        <tr r="P1348" s="3"/>
      </tp>
      <tp t="s">
        <v xml:space="preserve"> </v>
        <stp/>
        <stp>P</stp>
        <stp>0</stp>
        <stp>IR</stp>
        <stp>BONDAVG03916</stp>
        <stp>채권그룹</stp>
        <stp/>
        <stp/>
        <tr r="P6689" s="3"/>
      </tp>
      <tp t="s">
        <v/>
        <stp/>
        <stp>P</stp>
        <stp>0</stp>
        <stp>IR</stp>
        <stp>BONDAVG63910</stp>
        <stp>채권그룹</stp>
        <stp/>
        <stp/>
        <tr r="P1347" s="3"/>
      </tp>
      <tp t="s">
        <v/>
        <stp/>
        <stp>P</stp>
        <stp>0</stp>
        <stp>IR</stp>
        <stp>BONDAVG63913</stp>
        <stp>채권그룹</stp>
        <stp/>
        <stp/>
        <tr r="P1350" s="3"/>
      </tp>
      <tp t="s">
        <v>공모/무보증AA+</v>
        <stp/>
        <stp>P</stp>
        <stp>0</stp>
        <stp>IR</stp>
        <stp>BONDAVG03914</stp>
        <stp>채권그룹</stp>
        <stp/>
        <stp/>
        <tr r="F164" s="1"/>
        <tr r="P216" s="3"/>
      </tp>
      <tp t="s">
        <v/>
        <stp/>
        <stp>P</stp>
        <stp>0</stp>
        <stp>IR</stp>
        <stp>BONDAVG63912</stp>
        <stp>채권그룹</stp>
        <stp/>
        <stp/>
        <tr r="P1349" s="3"/>
      </tp>
      <tp t="s">
        <v/>
        <stp/>
        <stp>P</stp>
        <stp>0</stp>
        <stp>IR</stp>
        <stp>BONDAVGX3904</stp>
        <stp>채권그룹</stp>
        <stp/>
        <stp/>
        <tr r="P6570" s="3"/>
      </tp>
      <tp t="s">
        <v xml:space="preserve"> </v>
        <stp/>
        <stp>P</stp>
        <stp>0</stp>
        <stp>IR</stp>
        <stp>BONDAVG13908</stp>
        <stp>채권그룹</stp>
        <stp/>
        <stp/>
        <tr r="P335" s="3"/>
      </tp>
      <tp t="s">
        <v/>
        <stp/>
        <stp>P</stp>
        <stp>0</stp>
        <stp>IR</stp>
        <stp>BONDAVG63909</stp>
        <stp>채권그룹</stp>
        <stp/>
        <stp/>
        <tr r="P1346" s="3"/>
      </tp>
      <tp t="s">
        <v/>
        <stp/>
        <stp>P</stp>
        <stp>0</stp>
        <stp>IR</stp>
        <stp>BONDAVG63908</stp>
        <stp>채권그룹</stp>
        <stp/>
        <stp/>
        <tr r="P1345" s="3"/>
      </tp>
      <tp t="s">
        <v>공모/무보증A-</v>
        <stp/>
        <stp>P</stp>
        <stp>0</stp>
        <stp>IR</stp>
        <stp>BONDAVG03904</stp>
        <stp>채권그룹</stp>
        <stp/>
        <stp/>
        <tr r="F163" s="1"/>
        <tr r="P215" s="3"/>
      </tp>
      <tp t="s">
        <v/>
        <stp/>
        <stp>P</stp>
        <stp>0</stp>
        <stp>IR</stp>
        <stp>BONDAVG13979</stp>
        <stp>채권그룹</stp>
        <stp/>
        <stp/>
        <tr r="P4980" s="3"/>
      </tp>
      <tp t="s">
        <v/>
        <stp/>
        <stp>P</stp>
        <stp>0</stp>
        <stp>IR</stp>
        <stp>BONDAVG53974</stp>
        <stp>채권그룹</stp>
        <stp/>
        <stp/>
        <tr r="P756" s="3"/>
      </tp>
      <tp t="s">
        <v/>
        <stp/>
        <stp>P</stp>
        <stp>0</stp>
        <stp>IR</stp>
        <stp>BONDAVG53972</stp>
        <stp>채권그룹</stp>
        <stp/>
        <stp/>
        <tr r="P754" s="3"/>
      </tp>
      <tp t="s">
        <v/>
        <stp/>
        <stp>P</stp>
        <stp>0</stp>
        <stp>IR</stp>
        <stp>BONDAVG53973</stp>
        <stp>채권그룹</stp>
        <stp/>
        <stp/>
        <tr r="P755" s="3"/>
      </tp>
      <tp t="s">
        <v/>
        <stp/>
        <stp>P</stp>
        <stp>0</stp>
        <stp>IR</stp>
        <stp>BONDAVG53971</stp>
        <stp>채권그룹</stp>
        <stp/>
        <stp/>
        <tr r="P753" s="3"/>
      </tp>
      <tp t="s">
        <v/>
        <stp/>
        <stp>P</stp>
        <stp>0</stp>
        <stp>IR</stp>
        <stp>BONDAVG03968</stp>
        <stp>채권그룹</stp>
        <stp/>
        <stp/>
        <tr r="P6695" s="3"/>
      </tp>
      <tp t="s">
        <v>공모/무보증A+</v>
        <stp/>
        <stp>P</stp>
        <stp>0</stp>
        <stp>IR</stp>
        <stp>BONDAVG53966</stp>
        <stp>채권그룹</stp>
        <stp/>
        <stp/>
        <tr r="F324" s="1"/>
        <tr r="P752" s="3"/>
      </tp>
      <tp t="s">
        <v>공모/무보증AA-</v>
        <stp/>
        <stp>P</stp>
        <stp>0</stp>
        <stp>IR</stp>
        <stp>BONDAVG03962</stp>
        <stp>채권그룹</stp>
        <stp/>
        <stp/>
        <tr r="F172" s="1"/>
        <tr r="P225" s="3"/>
      </tp>
      <tp t="s">
        <v>공모/무보증AA0</v>
        <stp/>
        <stp>P</stp>
        <stp>0</stp>
        <stp>IR</stp>
        <stp>BONDAVG03954</stp>
        <stp>채권그룹</stp>
        <stp/>
        <stp/>
        <tr r="F171" s="1"/>
        <tr r="P224" s="3"/>
      </tp>
      <tp t="s">
        <v/>
        <stp/>
        <stp>P</stp>
        <stp>0</stp>
        <stp>IR</stp>
        <stp>BONDAVGE3946</stp>
        <stp>채권그룹</stp>
        <stp/>
        <stp/>
        <tr r="P4687" s="3"/>
      </tp>
      <tp t="s">
        <v/>
        <stp/>
        <stp>P</stp>
        <stp>0</stp>
        <stp>IR</stp>
        <stp>BONDAVGD3946</stp>
        <stp>채권그룹</stp>
        <stp/>
        <stp/>
        <tr r="P4683" s="3"/>
      </tp>
      <tp t="s">
        <v/>
        <stp/>
        <stp>P</stp>
        <stp>0</stp>
        <stp>IR</stp>
        <stp>BONDAVGF3946</stp>
        <stp>채권그룹</stp>
        <stp/>
        <stp/>
        <tr r="P4688" s="3"/>
      </tp>
      <tp t="s">
        <v/>
        <stp/>
        <stp>P</stp>
        <stp>0</stp>
        <stp>IR</stp>
        <stp>BONDAVGC3946</stp>
        <stp>채권그룹</stp>
        <stp/>
        <stp/>
        <tr r="P4675" s="3"/>
      </tp>
      <tp t="s">
        <v/>
        <stp/>
        <stp>P</stp>
        <stp>0</stp>
        <stp>IR</stp>
        <stp>BONDAVG63945</stp>
        <stp>채권그룹</stp>
        <stp/>
        <stp/>
        <tr r="P1354" s="3"/>
      </tp>
      <tp t="s">
        <v/>
        <stp/>
        <stp>P</stp>
        <stp>0</stp>
        <stp>IR</stp>
        <stp>BONDAVG63944</stp>
        <stp>채권그룹</stp>
        <stp/>
        <stp/>
        <tr r="P1353" s="3"/>
      </tp>
      <tp t="s">
        <v/>
        <stp/>
        <stp>P</stp>
        <stp>0</stp>
        <stp>IR</stp>
        <stp>BONDAVG63947</stp>
        <stp>채권그룹</stp>
        <stp/>
        <stp/>
        <tr r="P1356" s="3"/>
      </tp>
      <tp t="s">
        <v xml:space="preserve"> </v>
        <stp/>
        <stp>P</stp>
        <stp>0</stp>
        <stp>IR</stp>
        <stp>BONDAVG03940</stp>
        <stp>채권그룹</stp>
        <stp/>
        <stp/>
        <tr r="P222" s="3"/>
      </tp>
      <tp t="s">
        <v/>
        <stp/>
        <stp>P</stp>
        <stp>0</stp>
        <stp>IR</stp>
        <stp>BONDAVG63946</stp>
        <stp>채권그룹</stp>
        <stp/>
        <stp/>
        <tr r="P1355" s="3"/>
      </tp>
      <tp t="s">
        <v>은행채AAA</v>
        <stp/>
        <stp>P</stp>
        <stp>0</stp>
        <stp>IR</stp>
        <stp>BONDAVG03946</stp>
        <stp>채권그룹</stp>
        <stp/>
        <stp/>
        <tr r="F170" s="1"/>
        <tr r="P223" s="3"/>
      </tp>
      <tp t="s">
        <v/>
        <stp/>
        <stp>P</stp>
        <stp>0</stp>
        <stp>IR</stp>
        <stp>BONDAVG63943</stp>
        <stp>채권그룹</stp>
        <stp/>
        <stp/>
        <tr r="P1352" s="3"/>
      </tp>
      <tp t="s">
        <v/>
        <stp/>
        <stp>P</stp>
        <stp>0</stp>
        <stp>IR</stp>
        <stp>BONDAVGA3986</stp>
        <stp>채권그룹</stp>
        <stp/>
        <stp/>
        <tr r="P4613" s="3"/>
      </tp>
      <tp t="s">
        <v/>
        <stp/>
        <stp>P</stp>
        <stp>0</stp>
        <stp>IR</stp>
        <stp>BONDAVGB3986</stp>
        <stp>채권그룹</stp>
        <stp/>
        <stp/>
        <tr r="P4660" s="3"/>
      </tp>
      <tp t="s">
        <v>공사/공단채AA+</v>
        <stp/>
        <stp>P</stp>
        <stp>0</stp>
        <stp>IR</stp>
        <stp>BONDAVG13988</stp>
        <stp>채권그룹</stp>
        <stp/>
        <stp/>
        <tr r="F256" s="1"/>
        <tr r="P337" s="3"/>
      </tp>
      <tp t="s">
        <v/>
        <stp/>
        <stp>P</stp>
        <stp>0</stp>
        <stp>IR</stp>
        <stp>BONDAVG63988</stp>
        <stp>채권그룹</stp>
        <stp/>
        <stp/>
        <tr r="P6849" s="3"/>
      </tp>
      <tp t="s">
        <v>공모/무보증AAA</v>
        <stp/>
        <stp>P</stp>
        <stp>0</stp>
        <stp>IR</stp>
        <stp>BONDAVG13986</stp>
        <stp>채권그룹</stp>
        <stp/>
        <stp/>
        <tr r="F255" s="1"/>
        <tr r="P336" s="3"/>
      </tp>
      <tp t="s">
        <v>기타금융채A-</v>
        <stp/>
        <stp>P</stp>
        <stp>0</stp>
        <stp>IR</stp>
        <stp>BONDAVG03839</stp>
        <stp>채권그룹</stp>
        <stp/>
        <stp/>
        <tr r="F158" s="1"/>
        <tr r="P210" s="3"/>
      </tp>
      <tp t="s">
        <v/>
        <stp/>
        <stp>P</stp>
        <stp>0</stp>
        <stp>IR</stp>
        <stp>BONDAVG63839</stp>
        <stp>채권그룹</stp>
        <stp/>
        <stp/>
        <tr r="P1335" s="3"/>
      </tp>
      <tp t="s">
        <v/>
        <stp/>
        <stp>P</stp>
        <stp>0</stp>
        <stp>IR</stp>
        <stp>BONDAVG63838</stp>
        <stp>채권그룹</stp>
        <stp/>
        <stp/>
        <tr r="P1334" s="3"/>
      </tp>
      <tp t="s">
        <v/>
        <stp/>
        <stp>P</stp>
        <stp>0</stp>
        <stp>IR</stp>
        <stp>BONDAVG63835</stp>
        <stp>채권그룹</stp>
        <stp/>
        <stp/>
        <tr r="P1331" s="3"/>
      </tp>
      <tp t="s">
        <v/>
        <stp/>
        <stp>P</stp>
        <stp>0</stp>
        <stp>IR</stp>
        <stp>BONDAVG63834</stp>
        <stp>채권그룹</stp>
        <stp/>
        <stp/>
        <tr r="P1330" s="3"/>
      </tp>
      <tp t="s">
        <v/>
        <stp/>
        <stp>P</stp>
        <stp>0</stp>
        <stp>IR</stp>
        <stp>BONDAVG63837</stp>
        <stp>채권그룹</stp>
        <stp/>
        <stp/>
        <tr r="P1333" s="3"/>
      </tp>
      <tp t="s">
        <v/>
        <stp/>
        <stp>P</stp>
        <stp>0</stp>
        <stp>IR</stp>
        <stp>BONDAVG63836</stp>
        <stp>채권그룹</stp>
        <stp/>
        <stp/>
        <tr r="P1332" s="3"/>
      </tp>
      <tp t="s">
        <v>공모/무보증A-</v>
        <stp/>
        <stp>P</stp>
        <stp>0</stp>
        <stp>IR</stp>
        <stp>BONDAVG03837</stp>
        <stp>채권그룹</stp>
        <stp/>
        <stp/>
        <tr r="F157" s="1"/>
        <tr r="P209" s="3"/>
      </tp>
      <tp t="s">
        <v/>
        <stp/>
        <stp>P</stp>
        <stp>0</stp>
        <stp>IR</stp>
        <stp>BONDAVG53830</stp>
        <stp>채권그룹</stp>
        <stp/>
        <stp/>
        <tr r="P745" s="3"/>
      </tp>
      <tp t="s">
        <v/>
        <stp/>
        <stp>P</stp>
        <stp>0</stp>
        <stp>IR</stp>
        <stp>BONDAVG63833</stp>
        <stp>채권그룹</stp>
        <stp/>
        <stp/>
        <tr r="P1329" s="3"/>
      </tp>
      <tp t="s">
        <v>공모/무보증A+</v>
        <stp/>
        <stp>P</stp>
        <stp>0</stp>
        <stp>IR</stp>
        <stp>BONDAVG03829</stp>
        <stp>채권그룹</stp>
        <stp/>
        <stp/>
        <tr r="F156" s="1"/>
        <tr r="P208" s="3"/>
      </tp>
      <tp t="s">
        <v/>
        <stp/>
        <stp>P</stp>
        <stp>0</stp>
        <stp>IR</stp>
        <stp>BONDAVG53828</stp>
        <stp>채권그룹</stp>
        <stp/>
        <stp/>
        <tr r="P743" s="3"/>
      </tp>
      <tp t="s">
        <v/>
        <stp/>
        <stp>P</stp>
        <stp>0</stp>
        <stp>IR</stp>
        <stp>BONDAVG53829</stp>
        <stp>채권그룹</stp>
        <stp/>
        <stp/>
        <tr r="P744" s="3"/>
      </tp>
      <tp t="s">
        <v xml:space="preserve"> </v>
        <stp/>
        <stp>P</stp>
        <stp>0</stp>
        <stp>IR</stp>
        <stp>BONDAVG13823</stp>
        <stp>채권그룹</stp>
        <stp/>
        <stp/>
        <tr r="P332" s="3"/>
      </tp>
      <tp t="s">
        <v/>
        <stp/>
        <stp>P</stp>
        <stp>0</stp>
        <stp>IR</stp>
        <stp>BONDAVG53827</stp>
        <stp>채권그룹</stp>
        <stp/>
        <stp/>
        <tr r="P742" s="3"/>
      </tp>
      <tp t="s">
        <v/>
        <stp/>
        <stp>P</stp>
        <stp>0</stp>
        <stp>IR</stp>
        <stp>BONDAVG03827</stp>
        <stp>채권그룹</stp>
        <stp/>
        <stp/>
        <tr r="P4883" s="3"/>
      </tp>
      <tp t="s">
        <v>공모/무보증AA-</v>
        <stp/>
        <stp>P</stp>
        <stp>0</stp>
        <stp>IR</stp>
        <stp>BONDAVG03826</stp>
        <stp>채권그룹</stp>
        <stp/>
        <stp/>
        <tr r="F155" s="1"/>
        <tr r="P207" s="3"/>
      </tp>
      <tp t="s">
        <v>공모/무보증A-</v>
        <stp/>
        <stp>P</stp>
        <stp>0</stp>
        <stp>IR</stp>
        <stp>BONDAVG13827</stp>
        <stp>채권그룹</stp>
        <stp/>
        <stp/>
        <tr r="F253" s="1"/>
        <tr r="P333" s="3"/>
      </tp>
      <tp t="s">
        <v/>
        <stp/>
        <stp>P</stp>
        <stp>0</stp>
        <stp>IR</stp>
        <stp>BONDAVG63823</stp>
        <stp>채권그룹</stp>
        <stp/>
        <stp/>
        <tr r="P1328" s="3"/>
      </tp>
      <tp t="s">
        <v/>
        <stp/>
        <stp>P</stp>
        <stp>0</stp>
        <stp>IR</stp>
        <stp>BONDAVGC3818</stp>
        <stp>채권그룹</stp>
        <stp/>
        <stp/>
        <tr r="P4674" s="3"/>
      </tp>
      <tp t="s">
        <v/>
        <stp/>
        <stp>P</stp>
        <stp>0</stp>
        <stp>IR</stp>
        <stp>BONDAVGD3818</stp>
        <stp>채권그룹</stp>
        <stp/>
        <stp/>
        <tr r="P4682" s="3"/>
      </tp>
      <tp t="s">
        <v/>
        <stp/>
        <stp>P</stp>
        <stp>0</stp>
        <stp>IR</stp>
        <stp>BONDAVG03818</stp>
        <stp>채권그룹</stp>
        <stp/>
        <stp/>
        <tr r="P4882" s="3"/>
      </tp>
      <tp t="s">
        <v/>
        <stp/>
        <stp>P</stp>
        <stp>0</stp>
        <stp>IR</stp>
        <stp>BONDAVG63819</stp>
        <stp>채권그룹</stp>
        <stp/>
        <stp/>
        <tr r="P1327" s="3"/>
      </tp>
      <tp t="s">
        <v>공모/무보증AA-</v>
        <stp/>
        <stp>P</stp>
        <stp>0</stp>
        <stp>IR</stp>
        <stp>BONDAVG63805</stp>
        <stp>채권그룹</stp>
        <stp/>
        <stp/>
        <tr r="F350" s="1"/>
        <tr r="P1325" s="3"/>
      </tp>
      <tp t="s">
        <v/>
        <stp/>
        <stp>P</stp>
        <stp>0</stp>
        <stp>IR</stp>
        <stp>BONDAVG63807</stp>
        <stp>채권그룹</stp>
        <stp/>
        <stp/>
        <tr r="P1326" s="3"/>
      </tp>
      <tp t="s">
        <v/>
        <stp/>
        <stp>P</stp>
        <stp>0</stp>
        <stp>IR</stp>
        <stp>BONDAVGA3864</stp>
        <stp>채권그룹</stp>
        <stp/>
        <stp/>
        <tr r="P4611" s="3"/>
      </tp>
      <tp t="s">
        <v>공모/무보증A-</v>
        <stp/>
        <stp>P</stp>
        <stp>0</stp>
        <stp>IR</stp>
        <stp>BONDAVG03865</stp>
        <stp>채권그룹</stp>
        <stp/>
        <stp/>
        <tr r="F161" s="1"/>
        <tr r="P213" s="3"/>
      </tp>
      <tp t="s">
        <v>공모/무보증A+</v>
        <stp/>
        <stp>P</stp>
        <stp>0</stp>
        <stp>IR</stp>
        <stp>BONDAVG03864</stp>
        <stp>채권그룹</stp>
        <stp/>
        <stp/>
        <tr r="F160" s="1"/>
        <tr r="P212" s="3"/>
      </tp>
      <tp t="s">
        <v/>
        <stp/>
        <stp>P</stp>
        <stp>0</stp>
        <stp>IR</stp>
        <stp>BONDAVG43855</stp>
        <stp>채권그룹</stp>
        <stp/>
        <stp/>
        <tr r="P501" s="3"/>
      </tp>
      <tp t="s">
        <v/>
        <stp/>
        <stp>P</stp>
        <stp>0</stp>
        <stp>IR</stp>
        <stp>BONDAVG43854</stp>
        <stp>채권그룹</stp>
        <stp/>
        <stp/>
        <tr r="P500" s="3"/>
      </tp>
      <tp t="s">
        <v/>
        <stp/>
        <stp>P</stp>
        <stp>0</stp>
        <stp>IR</stp>
        <stp>BONDAVG43853</stp>
        <stp>채권그룹</stp>
        <stp/>
        <stp/>
        <tr r="P499" s="3"/>
      </tp>
      <tp t="s">
        <v/>
        <stp/>
        <stp>P</stp>
        <stp>0</stp>
        <stp>IR</stp>
        <stp>BONDAVG63851</stp>
        <stp>채권그룹</stp>
        <stp/>
        <stp/>
        <tr r="P1336" s="3"/>
      </tp>
      <tp t="s">
        <v/>
        <stp/>
        <stp>P</stp>
        <stp>0</stp>
        <stp>IR</stp>
        <stp>BONDAVG63853</stp>
        <stp>채권그룹</stp>
        <stp/>
        <stp/>
        <tr r="P1337" s="3"/>
      </tp>
      <tp t="s">
        <v/>
        <stp/>
        <stp>P</stp>
        <stp>0</stp>
        <stp>IR</stp>
        <stp>BONDAVGA3840</stp>
        <stp>채권그룹</stp>
        <stp/>
        <stp/>
        <tr r="P4610" s="3"/>
      </tp>
      <tp t="s">
        <v/>
        <stp/>
        <stp>P</stp>
        <stp>0</stp>
        <stp>IR</stp>
        <stp>BONDAVG13843</stp>
        <stp>채권그룹</stp>
        <stp/>
        <stp/>
        <tr r="P6750" s="3"/>
      </tp>
      <tp t="s">
        <v>기타금융채BBB+</v>
        <stp/>
        <stp>P</stp>
        <stp>0</stp>
        <stp>IR</stp>
        <stp>BONDAVG03840</stp>
        <stp>채권그룹</stp>
        <stp/>
        <stp/>
        <tr r="F159" s="1"/>
        <tr r="P211" s="3"/>
      </tp>
      <tp t="s">
        <v>기타금융채AA-</v>
        <stp/>
        <stp>P</stp>
        <stp>0</stp>
        <stp>IR</stp>
        <stp>BONDAVG13844</stp>
        <stp>채권그룹</stp>
        <stp/>
        <stp/>
        <tr r="F254" s="1"/>
        <tr r="P334" s="3"/>
      </tp>
      <tp t="s">
        <v/>
        <stp/>
        <stp>P</stp>
        <stp>0</stp>
        <stp>IR</stp>
        <stp>BONDAVG63895</stp>
        <stp>채권그룹</stp>
        <stp/>
        <stp/>
        <tr r="P1343" s="3"/>
      </tp>
      <tp t="s">
        <v/>
        <stp/>
        <stp>P</stp>
        <stp>0</stp>
        <stp>IR</stp>
        <stp>BONDAVG63894</stp>
        <stp>채권그룹</stp>
        <stp/>
        <stp/>
        <tr r="P1342" s="3"/>
      </tp>
      <tp t="s">
        <v/>
        <stp/>
        <stp>P</stp>
        <stp>0</stp>
        <stp>IR</stp>
        <stp>BONDAVG13890</stp>
        <stp>채권그룹</stp>
        <stp/>
        <stp/>
        <tr r="P4978" s="3"/>
      </tp>
      <tp t="s">
        <v/>
        <stp/>
        <stp>P</stp>
        <stp>0</stp>
        <stp>IR</stp>
        <stp>BONDAVG63896</stp>
        <stp>채권그룹</stp>
        <stp/>
        <stp/>
        <tr r="P1344" s="3"/>
      </tp>
      <tp t="s">
        <v/>
        <stp/>
        <stp>P</stp>
        <stp>0</stp>
        <stp>IR</stp>
        <stp>BONDAVG03897</stp>
        <stp>채권그룹</stp>
        <stp/>
        <stp/>
        <tr r="P4889" s="3"/>
      </tp>
      <tp t="s">
        <v/>
        <stp/>
        <stp>P</stp>
        <stp>0</stp>
        <stp>IR</stp>
        <stp>BONDAVG63891</stp>
        <stp>채권그룹</stp>
        <stp/>
        <stp/>
        <tr r="P1339" s="3"/>
      </tp>
      <tp t="s">
        <v>공모/무보증AA0</v>
        <stp/>
        <stp>P</stp>
        <stp>0</stp>
        <stp>IR</stp>
        <stp>BONDAVG03896</stp>
        <stp>채권그룹</stp>
        <stp/>
        <stp/>
        <tr r="F162" s="1"/>
        <tr r="P214" s="3"/>
      </tp>
      <tp t="s">
        <v/>
        <stp/>
        <stp>P</stp>
        <stp>0</stp>
        <stp>IR</stp>
        <stp>BONDAVG63890</stp>
        <stp>채권그룹</stp>
        <stp/>
        <stp/>
        <tr r="P1338" s="3"/>
      </tp>
      <tp t="s">
        <v/>
        <stp/>
        <stp>P</stp>
        <stp>0</stp>
        <stp>IR</stp>
        <stp>BONDAVG63893</stp>
        <stp>채권그룹</stp>
        <stp/>
        <stp/>
        <tr r="P1341" s="3"/>
      </tp>
      <tp t="s">
        <v/>
        <stp/>
        <stp>P</stp>
        <stp>0</stp>
        <stp>IR</stp>
        <stp>BONDAVG63892</stp>
        <stp>채권그룹</stp>
        <stp/>
        <stp/>
        <tr r="P1340" s="3"/>
      </tp>
      <tp t="s">
        <v/>
        <stp/>
        <stp>P</stp>
        <stp>0</stp>
        <stp>IR</stp>
        <stp>BONDAVGA2132</stp>
        <stp>채권그룹</stp>
        <stp/>
        <stp/>
        <tr r="P4590" s="3"/>
      </tp>
      <tp t="s">
        <v/>
        <stp/>
        <stp>P</stp>
        <stp>0</stp>
        <stp>IR</stp>
        <stp>BONDAVGB2132</stp>
        <stp>채권그룹</stp>
        <stp/>
        <stp/>
        <tr r="P4655" s="3"/>
      </tp>
      <tp t="s">
        <v/>
        <stp/>
        <stp>P</stp>
        <stp>0</stp>
        <stp>IR</stp>
        <stp>BONDAVG72138</stp>
        <stp>채권그룹</stp>
        <stp/>
        <stp/>
        <tr r="P3708" s="3"/>
      </tp>
      <tp t="s">
        <v/>
        <stp/>
        <stp>P</stp>
        <stp>0</stp>
        <stp>IR</stp>
        <stp>BONDAVG72139</stp>
        <stp>채권그룹</stp>
        <stp/>
        <stp/>
        <tr r="P3709" s="3"/>
      </tp>
      <tp t="s">
        <v>공모/무보증A-</v>
        <stp/>
        <stp>P</stp>
        <stp>0</stp>
        <stp>IR</stp>
        <stp>BONDAVG02132</stp>
        <stp>채권그룹</stp>
        <stp/>
        <stp/>
        <tr r="F109" s="1"/>
        <tr r="P151" s="3"/>
      </tp>
      <tp t="s">
        <v/>
        <stp/>
        <stp>P</stp>
        <stp>0</stp>
        <stp>IR</stp>
        <stp>BONDAVG72135</stp>
        <stp>채권그룹</stp>
        <stp/>
        <stp/>
        <tr r="P3705" s="3"/>
      </tp>
      <tp t="s">
        <v/>
        <stp/>
        <stp>P</stp>
        <stp>0</stp>
        <stp>IR</stp>
        <stp>BONDAVG72136</stp>
        <stp>채권그룹</stp>
        <stp/>
        <stp/>
        <tr r="P3706" s="3"/>
      </tp>
      <tp t="s">
        <v/>
        <stp/>
        <stp>P</stp>
        <stp>0</stp>
        <stp>IR</stp>
        <stp>BONDAVG72137</stp>
        <stp>채권그룹</stp>
        <stp/>
        <stp/>
        <tr r="P3707" s="3"/>
      </tp>
      <tp t="s">
        <v/>
        <stp/>
        <stp>P</stp>
        <stp>0</stp>
        <stp>IR</stp>
        <stp>BONDAVG72130</stp>
        <stp>채권그룹</stp>
        <stp/>
        <stp/>
        <tr r="P3703" s="3"/>
      </tp>
      <tp t="s">
        <v/>
        <stp/>
        <stp>P</stp>
        <stp>0</stp>
        <stp>IR</stp>
        <stp>BONDAVG72131</stp>
        <stp>채권그룹</stp>
        <stp/>
        <stp/>
        <tr r="P3704" s="3"/>
      </tp>
      <tp t="s">
        <v/>
        <stp/>
        <stp>P</stp>
        <stp>0</stp>
        <stp>IR</stp>
        <stp>BONDAVG72128</stp>
        <stp>채권그룹</stp>
        <stp/>
        <stp/>
        <tr r="P3702" s="3"/>
      </tp>
      <tp t="s">
        <v/>
        <stp/>
        <stp>P</stp>
        <stp>0</stp>
        <stp>IR</stp>
        <stp>BONDAVG72124</stp>
        <stp>채권그룹</stp>
        <stp/>
        <stp/>
        <tr r="P3701" s="3"/>
      </tp>
      <tp t="s">
        <v/>
        <stp/>
        <stp>P</stp>
        <stp>0</stp>
        <stp>IR</stp>
        <stp>BONDAVG72120</stp>
        <stp>채권그룹</stp>
        <stp/>
        <stp/>
        <tr r="P3697" s="3"/>
      </tp>
      <tp t="s">
        <v/>
        <stp/>
        <stp>P</stp>
        <stp>0</stp>
        <stp>IR</stp>
        <stp>BONDAVG62120</stp>
        <stp>채권그룹</stp>
        <stp/>
        <stp/>
        <tr r="P1146" s="3"/>
      </tp>
      <tp t="s">
        <v/>
        <stp/>
        <stp>P</stp>
        <stp>0</stp>
        <stp>IR</stp>
        <stp>BONDAVG72121</stp>
        <stp>채권그룹</stp>
        <stp/>
        <stp/>
        <tr r="P3698" s="3"/>
      </tp>
      <tp t="s">
        <v/>
        <stp/>
        <stp>P</stp>
        <stp>0</stp>
        <stp>IR</stp>
        <stp>BONDAVG72122</stp>
        <stp>채권그룹</stp>
        <stp/>
        <stp/>
        <tr r="P3699" s="3"/>
      </tp>
      <tp t="s">
        <v>공모/무보증AA-</v>
        <stp/>
        <stp>P</stp>
        <stp>0</stp>
        <stp>IR</stp>
        <stp>BONDAVG02124</stp>
        <stp>채권그룹</stp>
        <stp/>
        <stp/>
        <tr r="F108" s="1"/>
        <tr r="P150" s="3"/>
      </tp>
      <tp t="s">
        <v/>
        <stp/>
        <stp>P</stp>
        <stp>0</stp>
        <stp>IR</stp>
        <stp>BONDAVG72123</stp>
        <stp>채권그룹</stp>
        <stp/>
        <stp/>
        <tr r="P3700" s="3"/>
      </tp>
      <tp t="s">
        <v/>
        <stp/>
        <stp>P</stp>
        <stp>0</stp>
        <stp>IR</stp>
        <stp>BONDAVG62119</stp>
        <stp>채권그룹</stp>
        <stp/>
        <stp/>
        <tr r="P1145" s="3"/>
      </tp>
      <tp t="s">
        <v/>
        <stp/>
        <stp>P</stp>
        <stp>0</stp>
        <stp>IR</stp>
        <stp>BONDAVG72118</stp>
        <stp>채권그룹</stp>
        <stp/>
        <stp/>
        <tr r="P3695" s="3"/>
      </tp>
      <tp t="s">
        <v/>
        <stp/>
        <stp>P</stp>
        <stp>0</stp>
        <stp>IR</stp>
        <stp>BONDAVG62118</stp>
        <stp>채권그룹</stp>
        <stp/>
        <stp/>
        <tr r="P1144" s="3"/>
      </tp>
      <tp t="s">
        <v/>
        <stp/>
        <stp>P</stp>
        <stp>0</stp>
        <stp>IR</stp>
        <stp>BONDAVG72119</stp>
        <stp>채권그룹</stp>
        <stp/>
        <stp/>
        <tr r="P3696" s="3"/>
      </tp>
      <tp t="s">
        <v/>
        <stp/>
        <stp>P</stp>
        <stp>0</stp>
        <stp>IR</stp>
        <stp>BONDAVG72114</stp>
        <stp>채권그룹</stp>
        <stp/>
        <stp/>
        <tr r="P3691" s="3"/>
      </tp>
      <tp t="s">
        <v/>
        <stp/>
        <stp>P</stp>
        <stp>0</stp>
        <stp>IR</stp>
        <stp>BONDAVG72115</stp>
        <stp>채권그룹</stp>
        <stp/>
        <stp/>
        <tr r="P3692" s="3"/>
      </tp>
      <tp t="s">
        <v/>
        <stp/>
        <stp>P</stp>
        <stp>0</stp>
        <stp>IR</stp>
        <stp>BONDAVG72116</stp>
        <stp>채권그룹</stp>
        <stp/>
        <stp/>
        <tr r="P3693" s="3"/>
      </tp>
      <tp t="s">
        <v/>
        <stp/>
        <stp>P</stp>
        <stp>0</stp>
        <stp>IR</stp>
        <stp>BONDAVG72117</stp>
        <stp>채권그룹</stp>
        <stp/>
        <stp/>
        <tr r="P3694" s="3"/>
      </tp>
      <tp t="s">
        <v/>
        <stp/>
        <stp>P</stp>
        <stp>0</stp>
        <stp>IR</stp>
        <stp>BONDAVG72110</stp>
        <stp>채권그룹</stp>
        <stp/>
        <stp/>
        <tr r="P3687" s="3"/>
      </tp>
      <tp t="s">
        <v/>
        <stp/>
        <stp>P</stp>
        <stp>0</stp>
        <stp>IR</stp>
        <stp>BONDAVG72111</stp>
        <stp>채권그룹</stp>
        <stp/>
        <stp/>
        <tr r="P3688" s="3"/>
      </tp>
      <tp t="s">
        <v/>
        <stp/>
        <stp>P</stp>
        <stp>0</stp>
        <stp>IR</stp>
        <stp>BONDAVG72112</stp>
        <stp>채권그룹</stp>
        <stp/>
        <stp/>
        <tr r="P3689" s="3"/>
      </tp>
      <tp t="s">
        <v/>
        <stp/>
        <stp>P</stp>
        <stp>0</stp>
        <stp>IR</stp>
        <stp>BONDAVG72113</stp>
        <stp>채권그룹</stp>
        <stp/>
        <stp/>
        <tr r="P3690" s="3"/>
      </tp>
      <tp t="s">
        <v/>
        <stp/>
        <stp>P</stp>
        <stp>0</stp>
        <stp>IR</stp>
        <stp>BONDAVGA2102</stp>
        <stp>채권그룹</stp>
        <stp/>
        <stp/>
        <tr r="P4589" s="3"/>
      </tp>
      <tp t="s">
        <v/>
        <stp/>
        <stp>P</stp>
        <stp>0</stp>
        <stp>IR</stp>
        <stp>BONDAVG72108</stp>
        <stp>채권그룹</stp>
        <stp/>
        <stp/>
        <tr r="P3685" s="3"/>
      </tp>
      <tp t="s">
        <v/>
        <stp/>
        <stp>P</stp>
        <stp>0</stp>
        <stp>IR</stp>
        <stp>BONDAVG72109</stp>
        <stp>채권그룹</stp>
        <stp/>
        <stp/>
        <tr r="P3686" s="3"/>
      </tp>
      <tp t="s">
        <v/>
        <stp/>
        <stp>P</stp>
        <stp>0</stp>
        <stp>IR</stp>
        <stp>BONDAVG72105</stp>
        <stp>채권그룹</stp>
        <stp/>
        <stp/>
        <tr r="P3682" s="3"/>
      </tp>
      <tp t="s">
        <v/>
        <stp/>
        <stp>P</stp>
        <stp>0</stp>
        <stp>IR</stp>
        <stp>BONDAVG72106</stp>
        <stp>채권그룹</stp>
        <stp/>
        <stp/>
        <tr r="P3683" s="3"/>
      </tp>
      <tp t="s">
        <v/>
        <stp/>
        <stp>P</stp>
        <stp>0</stp>
        <stp>IR</stp>
        <stp>BONDAVG72107</stp>
        <stp>채권그룹</stp>
        <stp/>
        <stp/>
        <tr r="P3684" s="3"/>
      </tp>
      <tp t="s">
        <v/>
        <stp/>
        <stp>P</stp>
        <stp>0</stp>
        <stp>IR</stp>
        <stp>BONDAVG72100</stp>
        <stp>채권그룹</stp>
        <stp/>
        <stp/>
        <tr r="P3680" s="3"/>
      </tp>
      <tp t="s">
        <v/>
        <stp/>
        <stp>P</stp>
        <stp>0</stp>
        <stp>IR</stp>
        <stp>BONDAVG72101</stp>
        <stp>채권그룹</stp>
        <stp/>
        <stp/>
        <tr r="P3681" s="3"/>
      </tp>
      <tp t="s">
        <v/>
        <stp/>
        <stp>P</stp>
        <stp>0</stp>
        <stp>IR</stp>
        <stp>BONDAVG72174</stp>
        <stp>채권그룹</stp>
        <stp/>
        <stp/>
        <tr r="P3738" s="3"/>
      </tp>
      <tp t="s">
        <v/>
        <stp/>
        <stp>P</stp>
        <stp>0</stp>
        <stp>IR</stp>
        <stp>BONDAVG72175</stp>
        <stp>채권그룹</stp>
        <stp/>
        <stp/>
        <tr r="P3739" s="3"/>
      </tp>
      <tp t="s">
        <v/>
        <stp/>
        <stp>P</stp>
        <stp>0</stp>
        <stp>IR</stp>
        <stp>BONDAVG72176</stp>
        <stp>채권그룹</stp>
        <stp/>
        <stp/>
        <tr r="P3740" s="3"/>
      </tp>
      <tp t="s">
        <v/>
        <stp/>
        <stp>P</stp>
        <stp>0</stp>
        <stp>IR</stp>
        <stp>BONDAVG62170</stp>
        <stp>채권그룹</stp>
        <stp/>
        <stp/>
        <tr r="P1151" s="3"/>
      </tp>
      <tp t="s">
        <v/>
        <stp/>
        <stp>P</stp>
        <stp>0</stp>
        <stp>IR</stp>
        <stp>BONDAVG72173</stp>
        <stp>채권그룹</stp>
        <stp/>
        <stp/>
        <tr r="P3737" s="3"/>
      </tp>
      <tp t="s">
        <v/>
        <stp/>
        <stp>P</stp>
        <stp>0</stp>
        <stp>IR</stp>
        <stp>BONDAVG62169</stp>
        <stp>채권그룹</stp>
        <stp/>
        <stp/>
        <tr r="P1150" s="3"/>
      </tp>
      <tp t="s">
        <v/>
        <stp/>
        <stp>P</stp>
        <stp>0</stp>
        <stp>IR</stp>
        <stp>BONDAVG72168</stp>
        <stp>채권그룹</stp>
        <stp/>
        <stp/>
        <tr r="P3735" s="3"/>
      </tp>
      <tp t="s">
        <v/>
        <stp/>
        <stp>P</stp>
        <stp>0</stp>
        <stp>IR</stp>
        <stp>BONDAVG62168</stp>
        <stp>채권그룹</stp>
        <stp/>
        <stp/>
        <tr r="P1149" s="3"/>
      </tp>
      <tp t="s">
        <v/>
        <stp/>
        <stp>P</stp>
        <stp>0</stp>
        <stp>IR</stp>
        <stp>BONDAVG72169</stp>
        <stp>채권그룹</stp>
        <stp/>
        <stp/>
        <tr r="P3736" s="3"/>
      </tp>
      <tp t="s">
        <v>공모/무보증A0</v>
        <stp/>
        <stp>P</stp>
        <stp>0</stp>
        <stp>IR</stp>
        <stp>BONDAVG72164</stp>
        <stp>채권그룹</stp>
        <stp/>
        <stp/>
        <tr r="F370" s="1"/>
        <tr r="P3732" s="3"/>
      </tp>
      <tp t="s">
        <v/>
        <stp/>
        <stp>P</stp>
        <stp>0</stp>
        <stp>IR</stp>
        <stp>BONDAVG72165</stp>
        <stp>채권그룹</stp>
        <stp/>
        <stp/>
        <tr r="P3733" s="3"/>
      </tp>
      <tp t="s">
        <v>공모/무보증AA-</v>
        <stp/>
        <stp>P</stp>
        <stp>0</stp>
        <stp>IR</stp>
        <stp>BONDAVG12160</stp>
        <stp>채권그룹</stp>
        <stp/>
        <stp/>
        <tr r="F234" s="1"/>
        <tr r="P303" s="3"/>
      </tp>
      <tp t="s">
        <v/>
        <stp/>
        <stp>P</stp>
        <stp>0</stp>
        <stp>IR</stp>
        <stp>BONDAVG62167</stp>
        <stp>채권그룹</stp>
        <stp/>
        <stp/>
        <tr r="P1148" s="3"/>
      </tp>
      <tp t="s">
        <v/>
        <stp/>
        <stp>P</stp>
        <stp>0</stp>
        <stp>IR</stp>
        <stp>BONDAVG72166</stp>
        <stp>채권그룹</stp>
        <stp/>
        <stp/>
        <tr r="P3734" s="3"/>
      </tp>
      <tp t="s">
        <v/>
        <stp/>
        <stp>P</stp>
        <stp>0</stp>
        <stp>IR</stp>
        <stp>BONDAVG42164</stp>
        <stp>채권그룹</stp>
        <stp/>
        <stp/>
        <tr r="P465" s="3"/>
      </tp>
      <tp t="s">
        <v/>
        <stp/>
        <stp>P</stp>
        <stp>0</stp>
        <stp>IR</stp>
        <stp>BONDAVG62166</stp>
        <stp>채권그룹</stp>
        <stp/>
        <stp/>
        <tr r="P1147" s="3"/>
      </tp>
      <tp t="s">
        <v/>
        <stp/>
        <stp>P</stp>
        <stp>0</stp>
        <stp>IR</stp>
        <stp>BONDAVG42163</stp>
        <stp>채권그룹</stp>
        <stp/>
        <stp/>
        <tr r="P464" s="3"/>
      </tp>
      <tp t="s">
        <v/>
        <stp/>
        <stp>P</stp>
        <stp>0</stp>
        <stp>IR</stp>
        <stp>BONDAVG72160</stp>
        <stp>채권그룹</stp>
        <stp/>
        <stp/>
        <tr r="P3730" s="3"/>
      </tp>
      <tp t="s">
        <v/>
        <stp/>
        <stp>P</stp>
        <stp>0</stp>
        <stp>IR</stp>
        <stp>BONDAVG72161</stp>
        <stp>채권그룹</stp>
        <stp/>
        <stp/>
        <tr r="P3731" s="3"/>
      </tp>
      <tp t="s">
        <v/>
        <stp/>
        <stp>P</stp>
        <stp>0</stp>
        <stp>IR</stp>
        <stp>BONDAVG72158</stp>
        <stp>채권그룹</stp>
        <stp/>
        <stp/>
        <tr r="P3728" s="3"/>
      </tp>
      <tp t="s">
        <v/>
        <stp/>
        <stp>P</stp>
        <stp>0</stp>
        <stp>IR</stp>
        <stp>BONDAVG72159</stp>
        <stp>채권그룹</stp>
        <stp/>
        <stp/>
        <tr r="P3729" s="3"/>
      </tp>
      <tp t="s">
        <v/>
        <stp/>
        <stp>P</stp>
        <stp>0</stp>
        <stp>IR</stp>
        <stp>BONDAVG72154</stp>
        <stp>채권그룹</stp>
        <stp/>
        <stp/>
        <tr r="P3724" s="3"/>
      </tp>
      <tp t="s">
        <v/>
        <stp/>
        <stp>P</stp>
        <stp>0</stp>
        <stp>IR</stp>
        <stp>BONDAVG72155</stp>
        <stp>채권그룹</stp>
        <stp/>
        <stp/>
        <tr r="P3725" s="3"/>
      </tp>
      <tp t="s">
        <v/>
        <stp/>
        <stp>P</stp>
        <stp>0</stp>
        <stp>IR</stp>
        <stp>BONDAVG42155</stp>
        <stp>채권그룹</stp>
        <stp/>
        <stp/>
        <tr r="P463" s="3"/>
      </tp>
      <tp t="s">
        <v/>
        <stp/>
        <stp>P</stp>
        <stp>0</stp>
        <stp>IR</stp>
        <stp>BONDAVG72156</stp>
        <stp>채권그룹</stp>
        <stp/>
        <stp/>
        <tr r="P3726" s="3"/>
      </tp>
      <tp t="s">
        <v/>
        <stp/>
        <stp>P</stp>
        <stp>0</stp>
        <stp>IR</stp>
        <stp>BONDAVG42154</stp>
        <stp>채권그룹</stp>
        <stp/>
        <stp/>
        <tr r="P462" s="3"/>
      </tp>
      <tp t="s">
        <v/>
        <stp/>
        <stp>P</stp>
        <stp>0</stp>
        <stp>IR</stp>
        <stp>BONDAVG72157</stp>
        <stp>채권그룹</stp>
        <stp/>
        <stp/>
        <tr r="P3727" s="3"/>
      </tp>
      <tp t="s">
        <v/>
        <stp/>
        <stp>P</stp>
        <stp>0</stp>
        <stp>IR</stp>
        <stp>BONDAVG72150</stp>
        <stp>채권그룹</stp>
        <stp/>
        <stp/>
        <tr r="P3720" s="3"/>
      </tp>
      <tp t="s">
        <v/>
        <stp/>
        <stp>P</stp>
        <stp>0</stp>
        <stp>IR</stp>
        <stp>BONDAVG72151</stp>
        <stp>채권그룹</stp>
        <stp/>
        <stp/>
        <tr r="P3721" s="3"/>
      </tp>
      <tp t="s">
        <v/>
        <stp/>
        <stp>P</stp>
        <stp>0</stp>
        <stp>IR</stp>
        <stp>BONDAVG72152</stp>
        <stp>채권그룹</stp>
        <stp/>
        <stp/>
        <tr r="P3722" s="3"/>
      </tp>
      <tp t="s">
        <v/>
        <stp/>
        <stp>P</stp>
        <stp>0</stp>
        <stp>IR</stp>
        <stp>BONDAVG72153</stp>
        <stp>채권그룹</stp>
        <stp/>
        <stp/>
        <tr r="P3723" s="3"/>
      </tp>
      <tp t="s">
        <v/>
        <stp/>
        <stp>P</stp>
        <stp>0</stp>
        <stp>IR</stp>
        <stp>BONDAVG72148</stp>
        <stp>채권그룹</stp>
        <stp/>
        <stp/>
        <tr r="P3718" s="3"/>
      </tp>
      <tp t="s">
        <v/>
        <stp/>
        <stp>P</stp>
        <stp>0</stp>
        <stp>IR</stp>
        <stp>BONDAVG72149</stp>
        <stp>채권그룹</stp>
        <stp/>
        <stp/>
        <tr r="P3719" s="3"/>
      </tp>
      <tp t="s">
        <v>카드채AA0</v>
        <stp/>
        <stp>P</stp>
        <stp>0</stp>
        <stp>IR</stp>
        <stp>BONDAVG42147</stp>
        <stp>채권그룹</stp>
        <stp/>
        <stp/>
        <tr r="F295" s="1"/>
        <tr r="P461" s="3"/>
      </tp>
      <tp t="s">
        <v/>
        <stp/>
        <stp>P</stp>
        <stp>0</stp>
        <stp>IR</stp>
        <stp>BONDAVG72144</stp>
        <stp>채권그룹</stp>
        <stp/>
        <stp/>
        <tr r="P3714" s="3"/>
      </tp>
      <tp t="s">
        <v/>
        <stp/>
        <stp>P</stp>
        <stp>0</stp>
        <stp>IR</stp>
        <stp>BONDAVG72145</stp>
        <stp>채권그룹</stp>
        <stp/>
        <stp/>
        <tr r="P3715" s="3"/>
      </tp>
      <tp t="s">
        <v/>
        <stp/>
        <stp>P</stp>
        <stp>0</stp>
        <stp>IR</stp>
        <stp>BONDAVG72146</stp>
        <stp>채권그룹</stp>
        <stp/>
        <stp/>
        <tr r="P3716" s="3"/>
      </tp>
      <tp t="s">
        <v/>
        <stp/>
        <stp>P</stp>
        <stp>0</stp>
        <stp>IR</stp>
        <stp>BONDAVG72147</stp>
        <stp>채권그룹</stp>
        <stp/>
        <stp/>
        <tr r="P3717" s="3"/>
      </tp>
      <tp t="s">
        <v/>
        <stp/>
        <stp>P</stp>
        <stp>0</stp>
        <stp>IR</stp>
        <stp>BONDAVG72140</stp>
        <stp>채권그룹</stp>
        <stp/>
        <stp/>
        <tr r="P3710" s="3"/>
      </tp>
      <tp t="s">
        <v/>
        <stp/>
        <stp>P</stp>
        <stp>0</stp>
        <stp>IR</stp>
        <stp>BONDAVG72141</stp>
        <stp>채권그룹</stp>
        <stp/>
        <stp/>
        <tr r="P3711" s="3"/>
      </tp>
      <tp t="s">
        <v/>
        <stp/>
        <stp>P</stp>
        <stp>0</stp>
        <stp>IR</stp>
        <stp>BONDAVG72142</stp>
        <stp>채권그룹</stp>
        <stp/>
        <stp/>
        <tr r="P3712" s="3"/>
      </tp>
      <tp t="s">
        <v/>
        <stp/>
        <stp>P</stp>
        <stp>0</stp>
        <stp>IR</stp>
        <stp>BONDAVG02144</stp>
        <stp>채권그룹</stp>
        <stp/>
        <stp/>
        <tr r="P6657" s="3"/>
      </tp>
      <tp t="s">
        <v/>
        <stp/>
        <stp>P</stp>
        <stp>0</stp>
        <stp>IR</stp>
        <stp>BONDAVG72143</stp>
        <stp>채권그룹</stp>
        <stp/>
        <stp/>
        <tr r="P3713" s="3"/>
      </tp>
      <tp t="s">
        <v/>
        <stp/>
        <stp>P</stp>
        <stp>0</stp>
        <stp>IR</stp>
        <stp>BONDAVG72194</stp>
        <stp>채권그룹</stp>
        <stp/>
        <stp/>
        <tr r="P3745" s="3"/>
      </tp>
      <tp t="s">
        <v>기타금융채AA-</v>
        <stp/>
        <stp>P</stp>
        <stp>0</stp>
        <stp>IR</stp>
        <stp>BONDAVG02196</stp>
        <stp>채권그룹</stp>
        <stp/>
        <stp/>
        <tr r="F110" s="1"/>
        <tr r="P153" s="3"/>
      </tp>
      <tp t="s">
        <v/>
        <stp/>
        <stp>P</stp>
        <stp>0</stp>
        <stp>IR</stp>
        <stp>BONDAVG72193</stp>
        <stp>채권그룹</stp>
        <stp/>
        <stp/>
        <tr r="P3744" s="3"/>
      </tp>
      <tp t="s">
        <v/>
        <stp/>
        <stp>P</stp>
        <stp>0</stp>
        <stp>IR</stp>
        <stp>BONDAVG72188</stp>
        <stp>채권그룹</stp>
        <stp/>
        <stp/>
        <tr r="P3743" s="3"/>
      </tp>
      <tp t="s">
        <v/>
        <stp/>
        <stp>P</stp>
        <stp>0</stp>
        <stp>IR</stp>
        <stp>BONDAVG02183</stp>
        <stp>채권그룹</stp>
        <stp/>
        <stp/>
        <tr r="P152" s="3"/>
      </tp>
      <tp t="s">
        <v/>
        <stp/>
        <stp>P</stp>
        <stp>0</stp>
        <stp>IR</stp>
        <stp>BONDAVG52185</stp>
        <stp>채권그룹</stp>
        <stp/>
        <stp/>
        <tr r="P695" s="3"/>
      </tp>
      <tp t="s">
        <v/>
        <stp/>
        <stp>P</stp>
        <stp>0</stp>
        <stp>IR</stp>
        <stp>BONDAVG72182</stp>
        <stp>채권그룹</stp>
        <stp/>
        <stp/>
        <tr r="P3741" s="3"/>
      </tp>
      <tp t="s">
        <v/>
        <stp/>
        <stp>P</stp>
        <stp>0</stp>
        <stp>IR</stp>
        <stp>BONDAVG72183</stp>
        <stp>채권그룹</stp>
        <stp/>
        <stp/>
        <tr r="P3742" s="3"/>
      </tp>
      <tp t="s">
        <v/>
        <stp/>
        <stp>P</stp>
        <stp>0</stp>
        <stp>IR</stp>
        <stp>BONDAVG72039</stp>
        <stp>채권그룹</stp>
        <stp/>
        <stp/>
        <tr r="P3640" s="3"/>
      </tp>
      <tp t="s">
        <v/>
        <stp/>
        <stp>P</stp>
        <stp>0</stp>
        <stp>IR</stp>
        <stp>BONDAVG72032</stp>
        <stp>채권그룹</stp>
        <stp/>
        <stp/>
        <tr r="P3638" s="3"/>
      </tp>
      <tp t="s">
        <v/>
        <stp/>
        <stp>P</stp>
        <stp>0</stp>
        <stp>IR</stp>
        <stp>BONDAVG72033</stp>
        <stp>채권그룹</stp>
        <stp/>
        <stp/>
        <tr r="P3639" s="3"/>
      </tp>
      <tp t="s">
        <v/>
        <stp/>
        <stp>P</stp>
        <stp>0</stp>
        <stp>IR</stp>
        <stp>BONDAVG72028</stp>
        <stp>채권그룹</stp>
        <stp/>
        <stp/>
        <tr r="P3637" s="3"/>
      </tp>
      <tp t="s">
        <v/>
        <stp/>
        <stp>P</stp>
        <stp>0</stp>
        <stp>IR</stp>
        <stp>BONDAVG72024</stp>
        <stp>채권그룹</stp>
        <stp/>
        <stp/>
        <tr r="P3633" s="3"/>
      </tp>
      <tp t="s">
        <v/>
        <stp/>
        <stp>P</stp>
        <stp>0</stp>
        <stp>IR</stp>
        <stp>BONDAVG72025</stp>
        <stp>채권그룹</stp>
        <stp/>
        <stp/>
        <tr r="P3634" s="3"/>
      </tp>
      <tp t="s">
        <v/>
        <stp/>
        <stp>P</stp>
        <stp>0</stp>
        <stp>IR</stp>
        <stp>BONDAVG72026</stp>
        <stp>채권그룹</stp>
        <stp/>
        <stp/>
        <tr r="P3635" s="3"/>
      </tp>
      <tp t="s">
        <v/>
        <stp/>
        <stp>P</stp>
        <stp>0</stp>
        <stp>IR</stp>
        <stp>BONDAVG72027</stp>
        <stp>채권그룹</stp>
        <stp/>
        <stp/>
        <tr r="P3636" s="3"/>
      </tp>
      <tp t="s">
        <v/>
        <stp/>
        <stp>P</stp>
        <stp>0</stp>
        <stp>IR</stp>
        <stp>BONDAVG72021</stp>
        <stp>채권그룹</stp>
        <stp/>
        <stp/>
        <tr r="P3630" s="3"/>
      </tp>
      <tp t="s">
        <v/>
        <stp/>
        <stp>P</stp>
        <stp>0</stp>
        <stp>IR</stp>
        <stp>BONDAVG72022</stp>
        <stp>채권그룹</stp>
        <stp/>
        <stp/>
        <tr r="P3631" s="3"/>
      </tp>
      <tp t="s">
        <v/>
        <stp/>
        <stp>P</stp>
        <stp>0</stp>
        <stp>IR</stp>
        <stp>BONDAVG72023</stp>
        <stp>채권그룹</stp>
        <stp/>
        <stp/>
        <tr r="P3632" s="3"/>
      </tp>
      <tp t="s">
        <v/>
        <stp/>
        <stp>P</stp>
        <stp>0</stp>
        <stp>IR</stp>
        <stp>BONDAVG72018</stp>
        <stp>채권그룹</stp>
        <stp/>
        <stp/>
        <tr r="P3628" s="3"/>
      </tp>
      <tp t="s">
        <v/>
        <stp/>
        <stp>P</stp>
        <stp>0</stp>
        <stp>IR</stp>
        <stp>BONDAVG72019</stp>
        <stp>채권그룹</stp>
        <stp/>
        <stp/>
        <tr r="P3629" s="3"/>
      </tp>
      <tp t="s">
        <v/>
        <stp/>
        <stp>P</stp>
        <stp>0</stp>
        <stp>IR</stp>
        <stp>BONDAVG62015</stp>
        <stp>채권그룹</stp>
        <stp/>
        <stp/>
        <tr r="P1140" s="3"/>
      </tp>
      <tp t="s">
        <v/>
        <stp/>
        <stp>P</stp>
        <stp>0</stp>
        <stp>IR</stp>
        <stp>BONDAVG62014</stp>
        <stp>채권그룹</stp>
        <stp/>
        <stp/>
        <tr r="P1139" s="3"/>
      </tp>
      <tp t="s">
        <v/>
        <stp/>
        <stp>P</stp>
        <stp>0</stp>
        <stp>IR</stp>
        <stp>BONDAVG72016</stp>
        <stp>채권그룹</stp>
        <stp/>
        <stp/>
        <tr r="P3626" s="3"/>
      </tp>
      <tp t="s">
        <v/>
        <stp/>
        <stp>P</stp>
        <stp>0</stp>
        <stp>IR</stp>
        <stp>BONDAVG72017</stp>
        <stp>채권그룹</stp>
        <stp/>
        <stp/>
        <tr r="P3627" s="3"/>
      </tp>
      <tp t="s">
        <v/>
        <stp/>
        <stp>P</stp>
        <stp>0</stp>
        <stp>IR</stp>
        <stp>BONDAVG72010</stp>
        <stp>채권그룹</stp>
        <stp/>
        <stp/>
        <tr r="P3624" s="3"/>
      </tp>
      <tp t="s">
        <v/>
        <stp/>
        <stp>P</stp>
        <stp>0</stp>
        <stp>IR</stp>
        <stp>BONDAVG72012</stp>
        <stp>채권그룹</stp>
        <stp/>
        <stp/>
        <tr r="P3625" s="3"/>
      </tp>
      <tp t="s">
        <v/>
        <stp/>
        <stp>P</stp>
        <stp>0</stp>
        <stp>IR</stp>
        <stp>BONDAVG72008</stp>
        <stp>채권그룹</stp>
        <stp/>
        <stp/>
        <tr r="P3622" s="3"/>
      </tp>
      <tp t="s">
        <v/>
        <stp/>
        <stp>P</stp>
        <stp>0</stp>
        <stp>IR</stp>
        <stp>BONDAVG72009</stp>
        <stp>채권그룹</stp>
        <stp/>
        <stp/>
        <tr r="P3623" s="3"/>
      </tp>
      <tp t="s">
        <v/>
        <stp/>
        <stp>P</stp>
        <stp>0</stp>
        <stp>IR</stp>
        <stp>BONDAVG42009</stp>
        <stp>채권그룹</stp>
        <stp/>
        <stp/>
        <tr r="P460" s="3"/>
      </tp>
      <tp t="s">
        <v/>
        <stp/>
        <stp>P</stp>
        <stp>0</stp>
        <stp>IR</stp>
        <stp>BONDAVG42008</stp>
        <stp>채권그룹</stp>
        <stp/>
        <stp/>
        <tr r="P459" s="3"/>
      </tp>
      <tp t="s">
        <v/>
        <stp/>
        <stp>P</stp>
        <stp>0</stp>
        <stp>IR</stp>
        <stp>BONDAVG72004</stp>
        <stp>채권그룹</stp>
        <stp/>
        <stp/>
        <tr r="P3618" s="3"/>
      </tp>
      <tp t="s">
        <v/>
        <stp/>
        <stp>P</stp>
        <stp>0</stp>
        <stp>IR</stp>
        <stp>BONDAVG72005</stp>
        <stp>채권그룹</stp>
        <stp/>
        <stp/>
        <tr r="P3619" s="3"/>
      </tp>
      <tp t="s">
        <v/>
        <stp/>
        <stp>P</stp>
        <stp>0</stp>
        <stp>IR</stp>
        <stp>BONDAVG72006</stp>
        <stp>채권그룹</stp>
        <stp/>
        <stp/>
        <tr r="P3620" s="3"/>
      </tp>
      <tp t="s">
        <v/>
        <stp/>
        <stp>P</stp>
        <stp>0</stp>
        <stp>IR</stp>
        <stp>BONDAVG02000</stp>
        <stp>채권그룹</stp>
        <stp/>
        <stp/>
        <tr r="P4830" s="3"/>
      </tp>
      <tp t="s">
        <v/>
        <stp/>
        <stp>P</stp>
        <stp>0</stp>
        <stp>IR</stp>
        <stp>BONDAVG72007</stp>
        <stp>채권그룹</stp>
        <stp/>
        <stp/>
        <tr r="P3621" s="3"/>
      </tp>
      <tp t="s">
        <v/>
        <stp/>
        <stp>P</stp>
        <stp>0</stp>
        <stp>IR</stp>
        <stp>BONDAVG72000</stp>
        <stp>채권그룹</stp>
        <stp/>
        <stp/>
        <tr r="P3614" s="3"/>
      </tp>
      <tp t="s">
        <v/>
        <stp/>
        <stp>P</stp>
        <stp>0</stp>
        <stp>IR</stp>
        <stp>BONDAVG72001</stp>
        <stp>채권그룹</stp>
        <stp/>
        <stp/>
        <tr r="P3615" s="3"/>
      </tp>
      <tp t="s">
        <v/>
        <stp/>
        <stp>P</stp>
        <stp>0</stp>
        <stp>IR</stp>
        <stp>BONDAVG42001</stp>
        <stp>채권그룹</stp>
        <stp/>
        <stp/>
        <tr r="P458" s="3"/>
      </tp>
      <tp t="s">
        <v/>
        <stp/>
        <stp>P</stp>
        <stp>0</stp>
        <stp>IR</stp>
        <stp>BONDAVG72002</stp>
        <stp>채권그룹</stp>
        <stp/>
        <stp/>
        <tr r="P3616" s="3"/>
      </tp>
      <tp t="s">
        <v/>
        <stp/>
        <stp>P</stp>
        <stp>0</stp>
        <stp>IR</stp>
        <stp>BONDAVG42000</stp>
        <stp>채권그룹</stp>
        <stp/>
        <stp/>
        <tr r="P457" s="3"/>
      </tp>
      <tp t="s">
        <v/>
        <stp/>
        <stp>P</stp>
        <stp>0</stp>
        <stp>IR</stp>
        <stp>BONDAVG72003</stp>
        <stp>채권그룹</stp>
        <stp/>
        <stp/>
        <tr r="P3617" s="3"/>
      </tp>
      <tp t="s">
        <v/>
        <stp/>
        <stp>P</stp>
        <stp>0</stp>
        <stp>IR</stp>
        <stp>BONDAVG02079</stp>
        <stp>채권그룹</stp>
        <stp/>
        <stp/>
        <tr r="P4831" s="3"/>
      </tp>
      <tp t="s">
        <v/>
        <stp/>
        <stp>P</stp>
        <stp>0</stp>
        <stp>IR</stp>
        <stp>BONDAVG72074</stp>
        <stp>채권그룹</stp>
        <stp/>
        <stp/>
        <tr r="P3670" s="3"/>
      </tp>
      <tp t="s">
        <v/>
        <stp/>
        <stp>P</stp>
        <stp>0</stp>
        <stp>IR</stp>
        <stp>BONDAVG72075</stp>
        <stp>채권그룹</stp>
        <stp/>
        <stp/>
        <tr r="P3671" s="3"/>
      </tp>
      <tp t="s">
        <v/>
        <stp/>
        <stp>P</stp>
        <stp>0</stp>
        <stp>IR</stp>
        <stp>BONDAVG72070</stp>
        <stp>채권그룹</stp>
        <stp/>
        <stp/>
        <tr r="P3666" s="3"/>
      </tp>
      <tp t="s">
        <v/>
        <stp/>
        <stp>P</stp>
        <stp>0</stp>
        <stp>IR</stp>
        <stp>BONDAVG72071</stp>
        <stp>채권그룹</stp>
        <stp/>
        <stp/>
        <tr r="P3667" s="3"/>
      </tp>
      <tp t="s">
        <v/>
        <stp/>
        <stp>P</stp>
        <stp>0</stp>
        <stp>IR</stp>
        <stp>BONDAVG72072</stp>
        <stp>채권그룹</stp>
        <stp/>
        <stp/>
        <tr r="P3668" s="3"/>
      </tp>
      <tp t="s">
        <v/>
        <stp/>
        <stp>P</stp>
        <stp>0</stp>
        <stp>IR</stp>
        <stp>BONDAVG72073</stp>
        <stp>채권그룹</stp>
        <stp/>
        <stp/>
        <tr r="P3669" s="3"/>
      </tp>
      <tp t="s">
        <v/>
        <stp/>
        <stp>P</stp>
        <stp>0</stp>
        <stp>IR</stp>
        <stp>BONDAVGX2065</stp>
        <stp>채권그룹</stp>
        <stp/>
        <stp/>
        <tr r="P6556" s="3"/>
      </tp>
      <tp t="s">
        <v/>
        <stp/>
        <stp>P</stp>
        <stp>0</stp>
        <stp>IR</stp>
        <stp>BONDAVG72068</stp>
        <stp>채권그룹</stp>
        <stp/>
        <stp/>
        <tr r="P3664" s="3"/>
      </tp>
      <tp t="s">
        <v/>
        <stp/>
        <stp>P</stp>
        <stp>0</stp>
        <stp>IR</stp>
        <stp>BONDAVG72069</stp>
        <stp>채권그룹</stp>
        <stp/>
        <stp/>
        <tr r="P3665" s="3"/>
      </tp>
      <tp t="s">
        <v/>
        <stp/>
        <stp>P</stp>
        <stp>0</stp>
        <stp>IR</stp>
        <stp>BONDAVG62065</stp>
        <stp>채권그룹</stp>
        <stp/>
        <stp/>
        <tr r="P1142" s="3"/>
      </tp>
      <tp t="s">
        <v/>
        <stp/>
        <stp>P</stp>
        <stp>0</stp>
        <stp>IR</stp>
        <stp>BONDAVG62064</stp>
        <stp>채권그룹</stp>
        <stp/>
        <stp/>
        <tr r="P1141" s="3"/>
      </tp>
      <tp t="s">
        <v/>
        <stp/>
        <stp>P</stp>
        <stp>0</stp>
        <stp>IR</stp>
        <stp>BONDAVG72067</stp>
        <stp>채권그룹</stp>
        <stp/>
        <stp/>
        <tr r="P3663" s="3"/>
      </tp>
      <tp t="s">
        <v/>
        <stp/>
        <stp>P</stp>
        <stp>0</stp>
        <stp>IR</stp>
        <stp>BONDAVG52062</stp>
        <stp>채권그룹</stp>
        <stp/>
        <stp/>
        <tr r="P694" s="3"/>
      </tp>
      <tp t="s">
        <v/>
        <stp/>
        <stp>P</stp>
        <stp>0</stp>
        <stp>IR</stp>
        <stp>BONDAVG72060</stp>
        <stp>채권그룹</stp>
        <stp/>
        <stp/>
        <tr r="P3660" s="3"/>
      </tp>
      <tp t="s">
        <v/>
        <stp/>
        <stp>P</stp>
        <stp>0</stp>
        <stp>IR</stp>
        <stp>BONDAVG72061</stp>
        <stp>채권그룹</stp>
        <stp/>
        <stp/>
        <tr r="P3661" s="3"/>
      </tp>
      <tp t="s">
        <v/>
        <stp/>
        <stp>P</stp>
        <stp>0</stp>
        <stp>IR</stp>
        <stp>BONDAVG52060</stp>
        <stp>채권그룹</stp>
        <stp/>
        <stp/>
        <tr r="P692" s="3"/>
      </tp>
      <tp t="s">
        <v/>
        <stp/>
        <stp>P</stp>
        <stp>0</stp>
        <stp>IR</stp>
        <stp>BONDAVG52061</stp>
        <stp>채권그룹</stp>
        <stp/>
        <stp/>
        <tr r="P693" s="3"/>
      </tp>
      <tp t="s">
        <v/>
        <stp/>
        <stp>P</stp>
        <stp>0</stp>
        <stp>IR</stp>
        <stp>BONDAVG72063</stp>
        <stp>채권그룹</stp>
        <stp/>
        <stp/>
        <tr r="P3662" s="3"/>
      </tp>
      <tp t="s">
        <v/>
        <stp/>
        <stp>P</stp>
        <stp>0</stp>
        <stp>IR</stp>
        <stp>BONDAVG72058</stp>
        <stp>채권그룹</stp>
        <stp/>
        <stp/>
        <tr r="P3658" s="3"/>
      </tp>
      <tp t="s">
        <v/>
        <stp/>
        <stp>P</stp>
        <stp>0</stp>
        <stp>IR</stp>
        <stp>BONDAVG72059</stp>
        <stp>채권그룹</stp>
        <stp/>
        <stp/>
        <tr r="P3659" s="3"/>
      </tp>
      <tp t="s">
        <v/>
        <stp/>
        <stp>P</stp>
        <stp>0</stp>
        <stp>IR</stp>
        <stp>BONDAVG52059</stp>
        <stp>채권그룹</stp>
        <stp/>
        <stp/>
        <tr r="P691" s="3"/>
      </tp>
      <tp t="s">
        <v/>
        <stp/>
        <stp>P</stp>
        <stp>0</stp>
        <stp>IR</stp>
        <stp>BONDAVG72054</stp>
        <stp>채권그룹</stp>
        <stp/>
        <stp/>
        <tr r="P3654" s="3"/>
      </tp>
      <tp t="s">
        <v/>
        <stp/>
        <stp>P</stp>
        <stp>0</stp>
        <stp>IR</stp>
        <stp>BONDAVG72055</stp>
        <stp>채권그룹</stp>
        <stp/>
        <stp/>
        <tr r="P3655" s="3"/>
      </tp>
      <tp t="s">
        <v/>
        <stp/>
        <stp>P</stp>
        <stp>0</stp>
        <stp>IR</stp>
        <stp>BONDAVG72056</stp>
        <stp>채권그룹</stp>
        <stp/>
        <stp/>
        <tr r="P3656" s="3"/>
      </tp>
      <tp t="s">
        <v/>
        <stp/>
        <stp>P</stp>
        <stp>0</stp>
        <stp>IR</stp>
        <stp>BONDAVG72057</stp>
        <stp>채권그룹</stp>
        <stp/>
        <stp/>
        <tr r="P3657" s="3"/>
      </tp>
      <tp t="s">
        <v/>
        <stp/>
        <stp>P</stp>
        <stp>0</stp>
        <stp>IR</stp>
        <stp>BONDAVG72050</stp>
        <stp>채권그룹</stp>
        <stp/>
        <stp/>
        <tr r="P3650" s="3"/>
      </tp>
      <tp t="s">
        <v/>
        <stp/>
        <stp>P</stp>
        <stp>0</stp>
        <stp>IR</stp>
        <stp>BONDAVG72051</stp>
        <stp>채권그룹</stp>
        <stp/>
        <stp/>
        <tr r="P3651" s="3"/>
      </tp>
      <tp t="s">
        <v/>
        <stp/>
        <stp>P</stp>
        <stp>0</stp>
        <stp>IR</stp>
        <stp>BONDAVG72052</stp>
        <stp>채권그룹</stp>
        <stp/>
        <stp/>
        <tr r="P3652" s="3"/>
      </tp>
      <tp t="s">
        <v/>
        <stp/>
        <stp>P</stp>
        <stp>0</stp>
        <stp>IR</stp>
        <stp>BONDAVG72053</stp>
        <stp>채권그룹</stp>
        <stp/>
        <stp/>
        <tr r="P3653" s="3"/>
      </tp>
      <tp t="s">
        <v/>
        <stp/>
        <stp>P</stp>
        <stp>0</stp>
        <stp>IR</stp>
        <stp>BONDAVG72048</stp>
        <stp>채권그룹</stp>
        <stp/>
        <stp/>
        <tr r="P3648" s="3"/>
      </tp>
      <tp t="s">
        <v/>
        <stp/>
        <stp>P</stp>
        <stp>0</stp>
        <stp>IR</stp>
        <stp>BONDAVG72049</stp>
        <stp>채권그룹</stp>
        <stp/>
        <stp/>
        <tr r="P3649" s="3"/>
      </tp>
      <tp t="s">
        <v/>
        <stp/>
        <stp>P</stp>
        <stp>0</stp>
        <stp>IR</stp>
        <stp>BONDAVG72044</stp>
        <stp>채권그룹</stp>
        <stp/>
        <stp/>
        <tr r="P3644" s="3"/>
      </tp>
      <tp t="s">
        <v/>
        <stp/>
        <stp>P</stp>
        <stp>0</stp>
        <stp>IR</stp>
        <stp>BONDAVG72045</stp>
        <stp>채권그룹</stp>
        <stp/>
        <stp/>
        <tr r="P3645" s="3"/>
      </tp>
      <tp t="s">
        <v/>
        <stp/>
        <stp>P</stp>
        <stp>0</stp>
        <stp>IR</stp>
        <stp>BONDAVG72046</stp>
        <stp>채권그룹</stp>
        <stp/>
        <stp/>
        <tr r="P3646" s="3"/>
      </tp>
      <tp t="s">
        <v/>
        <stp/>
        <stp>P</stp>
        <stp>0</stp>
        <stp>IR</stp>
        <stp>BONDAVG72047</stp>
        <stp>채권그룹</stp>
        <stp/>
        <stp/>
        <tr r="P3647" s="3"/>
      </tp>
      <tp t="s">
        <v>공모/무보증A-</v>
        <stp/>
        <stp>P</stp>
        <stp>0</stp>
        <stp>IR</stp>
        <stp>BONDAVG72041</stp>
        <stp>채권그룹</stp>
        <stp/>
        <stp/>
        <tr r="F369" s="1"/>
        <tr r="P3641" s="3"/>
      </tp>
      <tp t="s">
        <v/>
        <stp/>
        <stp>P</stp>
        <stp>0</stp>
        <stp>IR</stp>
        <stp>BONDAVG72042</stp>
        <stp>채권그룹</stp>
        <stp/>
        <stp/>
        <tr r="P3642" s="3"/>
      </tp>
      <tp t="s">
        <v/>
        <stp/>
        <stp>P</stp>
        <stp>0</stp>
        <stp>IR</stp>
        <stp>BONDAVG72043</stp>
        <stp>채권그룹</stp>
        <stp/>
        <stp/>
        <tr r="P3643" s="3"/>
      </tp>
      <tp t="s">
        <v/>
        <stp/>
        <stp>P</stp>
        <stp>0</stp>
        <stp>IR</stp>
        <stp>BONDAVG72098</stp>
        <stp>채권그룹</stp>
        <stp/>
        <stp/>
        <tr r="P3678" s="3"/>
      </tp>
      <tp t="s">
        <v/>
        <stp/>
        <stp>P</stp>
        <stp>0</stp>
        <stp>IR</stp>
        <stp>BONDAVG72099</stp>
        <stp>채권그룹</stp>
        <stp/>
        <stp/>
        <tr r="P3679" s="3"/>
      </tp>
      <tp t="s">
        <v/>
        <stp/>
        <stp>P</stp>
        <stp>0</stp>
        <stp>IR</stp>
        <stp>BONDAVG62095</stp>
        <stp>채권그룹</stp>
        <stp/>
        <stp/>
        <tr r="P1143" s="3"/>
      </tp>
      <tp t="s">
        <v/>
        <stp/>
        <stp>P</stp>
        <stp>0</stp>
        <stp>IR</stp>
        <stp>BONDAVG72094</stp>
        <stp>채권그룹</stp>
        <stp/>
        <stp/>
        <tr r="P3674" s="3"/>
      </tp>
      <tp t="s">
        <v/>
        <stp/>
        <stp>P</stp>
        <stp>0</stp>
        <stp>IR</stp>
        <stp>BONDAVG72095</stp>
        <stp>채권그룹</stp>
        <stp/>
        <stp/>
        <tr r="P3675" s="3"/>
      </tp>
      <tp t="s">
        <v/>
        <stp/>
        <stp>P</stp>
        <stp>0</stp>
        <stp>IR</stp>
        <stp>BONDAVG72096</stp>
        <stp>채권그룹</stp>
        <stp/>
        <stp/>
        <tr r="P3676" s="3"/>
      </tp>
      <tp t="s">
        <v/>
        <stp/>
        <stp>P</stp>
        <stp>0</stp>
        <stp>IR</stp>
        <stp>BONDAVG72097</stp>
        <stp>채권그룹</stp>
        <stp/>
        <stp/>
        <tr r="P3677" s="3"/>
      </tp>
      <tp t="s">
        <v/>
        <stp/>
        <stp>P</stp>
        <stp>0</stp>
        <stp>IR</stp>
        <stp>BONDAVG72092</stp>
        <stp>채권그룹</stp>
        <stp/>
        <stp/>
        <tr r="P3672" s="3"/>
      </tp>
      <tp t="s">
        <v/>
        <stp/>
        <stp>P</stp>
        <stp>0</stp>
        <stp>IR</stp>
        <stp>BONDAVG72093</stp>
        <stp>채권그룹</stp>
        <stp/>
        <stp/>
        <tr r="P3673" s="3"/>
      </tp>
      <tp t="s">
        <v/>
        <stp/>
        <stp>P</stp>
        <stp>0</stp>
        <stp>IR</stp>
        <stp>BONDAVG72338</stp>
        <stp>채권그룹</stp>
        <stp/>
        <stp/>
        <tr r="P3842" s="3"/>
      </tp>
      <tp t="s">
        <v/>
        <stp/>
        <stp>P</stp>
        <stp>0</stp>
        <stp>IR</stp>
        <stp>BONDAVG72339</stp>
        <stp>채권그룹</stp>
        <stp/>
        <stp/>
        <tr r="P3843" s="3"/>
      </tp>
      <tp t="s">
        <v/>
        <stp/>
        <stp>P</stp>
        <stp>0</stp>
        <stp>IR</stp>
        <stp>BONDAVG72334</stp>
        <stp>채권그룹</stp>
        <stp/>
        <stp/>
        <tr r="P3838" s="3"/>
      </tp>
      <tp t="s">
        <v/>
        <stp/>
        <stp>P</stp>
        <stp>0</stp>
        <stp>IR</stp>
        <stp>BONDAVG72335</stp>
        <stp>채권그룹</stp>
        <stp/>
        <stp/>
        <tr r="P3839" s="3"/>
      </tp>
      <tp t="s">
        <v/>
        <stp/>
        <stp>P</stp>
        <stp>0</stp>
        <stp>IR</stp>
        <stp>BONDAVG72336</stp>
        <stp>채권그룹</stp>
        <stp/>
        <stp/>
        <tr r="P3840" s="3"/>
      </tp>
      <tp t="s">
        <v/>
        <stp/>
        <stp>P</stp>
        <stp>0</stp>
        <stp>IR</stp>
        <stp>BONDAVG72337</stp>
        <stp>채권그룹</stp>
        <stp/>
        <stp/>
        <tr r="P3841" s="3"/>
      </tp>
      <tp t="s">
        <v/>
        <stp/>
        <stp>P</stp>
        <stp>0</stp>
        <stp>IR</stp>
        <stp>BONDAVG72330</stp>
        <stp>채권그룹</stp>
        <stp/>
        <stp/>
        <tr r="P3834" s="3"/>
      </tp>
      <tp t="s">
        <v/>
        <stp/>
        <stp>P</stp>
        <stp>0</stp>
        <stp>IR</stp>
        <stp>BONDAVG72331</stp>
        <stp>채권그룹</stp>
        <stp/>
        <stp/>
        <tr r="P3835" s="3"/>
      </tp>
      <tp t="s">
        <v/>
        <stp/>
        <stp>P</stp>
        <stp>0</stp>
        <stp>IR</stp>
        <stp>BONDAVG02335</stp>
        <stp>채권그룹</stp>
        <stp/>
        <stp/>
        <tr r="P6661" s="3"/>
      </tp>
      <tp t="s">
        <v/>
        <stp/>
        <stp>P</stp>
        <stp>0</stp>
        <stp>IR</stp>
        <stp>BONDAVG72332</stp>
        <stp>채권그룹</stp>
        <stp/>
        <stp/>
        <tr r="P3836" s="3"/>
      </tp>
      <tp t="s">
        <v/>
        <stp/>
        <stp>P</stp>
        <stp>0</stp>
        <stp>IR</stp>
        <stp>BONDAVG72333</stp>
        <stp>채권그룹</stp>
        <stp/>
        <stp/>
        <tr r="P3837" s="3"/>
      </tp>
      <tp t="s">
        <v/>
        <stp/>
        <stp>P</stp>
        <stp>0</stp>
        <stp>IR</stp>
        <stp>BONDAVG72328</stp>
        <stp>채권그룹</stp>
        <stp/>
        <stp/>
        <tr r="P3832" s="3"/>
      </tp>
      <tp t="s">
        <v/>
        <stp/>
        <stp>P</stp>
        <stp>0</stp>
        <stp>IR</stp>
        <stp>BONDAVG72329</stp>
        <stp>채권그룹</stp>
        <stp/>
        <stp/>
        <tr r="P3833" s="3"/>
      </tp>
      <tp t="s">
        <v/>
        <stp/>
        <stp>P</stp>
        <stp>0</stp>
        <stp>IR</stp>
        <stp>BONDAVG72324</stp>
        <stp>채권그룹</stp>
        <stp/>
        <stp/>
        <tr r="P3828" s="3"/>
      </tp>
      <tp t="s">
        <v/>
        <stp/>
        <stp>P</stp>
        <stp>0</stp>
        <stp>IR</stp>
        <stp>BONDAVG72325</stp>
        <stp>채권그룹</stp>
        <stp/>
        <stp/>
        <tr r="P3829" s="3"/>
      </tp>
      <tp t="s">
        <v/>
        <stp/>
        <stp>P</stp>
        <stp>0</stp>
        <stp>IR</stp>
        <stp>BONDAVG72326</stp>
        <stp>채권그룹</stp>
        <stp/>
        <stp/>
        <tr r="P3830" s="3"/>
      </tp>
      <tp t="s">
        <v/>
        <stp/>
        <stp>P</stp>
        <stp>0</stp>
        <stp>IR</stp>
        <stp>BONDAVG72327</stp>
        <stp>채권그룹</stp>
        <stp/>
        <stp/>
        <tr r="P3831" s="3"/>
      </tp>
      <tp t="s">
        <v/>
        <stp/>
        <stp>P</stp>
        <stp>0</stp>
        <stp>IR</stp>
        <stp>BONDAVG72320</stp>
        <stp>채권그룹</stp>
        <stp/>
        <stp/>
        <tr r="P3824" s="3"/>
      </tp>
      <tp t="s">
        <v/>
        <stp/>
        <stp>P</stp>
        <stp>0</stp>
        <stp>IR</stp>
        <stp>BONDAVG72321</stp>
        <stp>채권그룹</stp>
        <stp/>
        <stp/>
        <tr r="P3825" s="3"/>
      </tp>
      <tp t="s">
        <v/>
        <stp/>
        <stp>P</stp>
        <stp>0</stp>
        <stp>IR</stp>
        <stp>BONDAVG72322</stp>
        <stp>채권그룹</stp>
        <stp/>
        <stp/>
        <tr r="P3826" s="3"/>
      </tp>
      <tp t="s">
        <v/>
        <stp/>
        <stp>P</stp>
        <stp>0</stp>
        <stp>IR</stp>
        <stp>BONDAVG72323</stp>
        <stp>채권그룹</stp>
        <stp/>
        <stp/>
        <tr r="P3827" s="3"/>
      </tp>
      <tp t="s">
        <v/>
        <stp/>
        <stp>P</stp>
        <stp>0</stp>
        <stp>IR</stp>
        <stp>BONDAVGB2313</stp>
        <stp>채권그룹</stp>
        <stp/>
        <stp/>
        <tr r="P4656" s="3"/>
      </tp>
      <tp t="s">
        <v/>
        <stp/>
        <stp>P</stp>
        <stp>0</stp>
        <stp>IR</stp>
        <stp>BONDAVGC2313</stp>
        <stp>채권그룹</stp>
        <stp/>
        <stp/>
        <tr r="P4671" s="3"/>
      </tp>
      <tp t="s">
        <v/>
        <stp/>
        <stp>P</stp>
        <stp>0</stp>
        <stp>IR</stp>
        <stp>BONDAVGD2313</stp>
        <stp>채권그룹</stp>
        <stp/>
        <stp/>
        <tr r="P4680" s="3"/>
      </tp>
      <tp t="s">
        <v/>
        <stp/>
        <stp>P</stp>
        <stp>0</stp>
        <stp>IR</stp>
        <stp>BONDAVGE2313</stp>
        <stp>채권그룹</stp>
        <stp/>
        <stp/>
        <tr r="P4686" s="3"/>
      </tp>
      <tp t="s">
        <v/>
        <stp/>
        <stp>P</stp>
        <stp>0</stp>
        <stp>IR</stp>
        <stp>BONDAVG72318</stp>
        <stp>채권그룹</stp>
        <stp/>
        <stp/>
        <tr r="P3822" s="3"/>
      </tp>
      <tp t="s">
        <v/>
        <stp/>
        <stp>P</stp>
        <stp>0</stp>
        <stp>IR</stp>
        <stp>BONDAVG72319</stp>
        <stp>채권그룹</stp>
        <stp/>
        <stp/>
        <tr r="P3823" s="3"/>
      </tp>
      <tp t="s">
        <v>은행채AAA</v>
        <stp/>
        <stp>P</stp>
        <stp>0</stp>
        <stp>IR</stp>
        <stp>BONDAVG02313</stp>
        <stp>채권그룹</stp>
        <stp/>
        <stp/>
        <tr r="F111" s="1"/>
        <tr r="P154" s="3"/>
      </tp>
      <tp t="s">
        <v/>
        <stp/>
        <stp>P</stp>
        <stp>0</stp>
        <stp>IR</stp>
        <stp>BONDAVG72314</stp>
        <stp>채권그룹</stp>
        <stp/>
        <stp/>
        <tr r="P3818" s="3"/>
      </tp>
      <tp t="s">
        <v/>
        <stp/>
        <stp>P</stp>
        <stp>0</stp>
        <stp>IR</stp>
        <stp>BONDAVG72315</stp>
        <stp>채권그룹</stp>
        <stp/>
        <stp/>
        <tr r="P3819" s="3"/>
      </tp>
      <tp t="s">
        <v/>
        <stp/>
        <stp>P</stp>
        <stp>0</stp>
        <stp>IR</stp>
        <stp>BONDAVG72316</stp>
        <stp>채권그룹</stp>
        <stp/>
        <stp/>
        <tr r="P3820" s="3"/>
      </tp>
      <tp t="s">
        <v/>
        <stp/>
        <stp>P</stp>
        <stp>0</stp>
        <stp>IR</stp>
        <stp>BONDAVG72317</stp>
        <stp>채권그룹</stp>
        <stp/>
        <stp/>
        <tr r="P3821" s="3"/>
      </tp>
      <tp t="s">
        <v/>
        <stp/>
        <stp>P</stp>
        <stp>0</stp>
        <stp>IR</stp>
        <stp>BONDAVG72310</stp>
        <stp>채권그룹</stp>
        <stp/>
        <stp/>
        <tr r="P3814" s="3"/>
      </tp>
      <tp t="s">
        <v/>
        <stp/>
        <stp>P</stp>
        <stp>0</stp>
        <stp>IR</stp>
        <stp>BONDAVG72311</stp>
        <stp>채권그룹</stp>
        <stp/>
        <stp/>
        <tr r="P3815" s="3"/>
      </tp>
      <tp t="s">
        <v/>
        <stp/>
        <stp>P</stp>
        <stp>0</stp>
        <stp>IR</stp>
        <stp>BONDAVG72312</stp>
        <stp>채권그룹</stp>
        <stp/>
        <stp/>
        <tr r="P3816" s="3"/>
      </tp>
      <tp t="s">
        <v/>
        <stp/>
        <stp>P</stp>
        <stp>0</stp>
        <stp>IR</stp>
        <stp>BONDAVG72313</stp>
        <stp>채권그룹</stp>
        <stp/>
        <stp/>
        <tr r="P3817" s="3"/>
      </tp>
      <tp t="s">
        <v/>
        <stp/>
        <stp>P</stp>
        <stp>0</stp>
        <stp>IR</stp>
        <stp>BONDAVG72308</stp>
        <stp>채권그룹</stp>
        <stp/>
        <stp/>
        <tr r="P3812" s="3"/>
      </tp>
      <tp t="s">
        <v/>
        <stp/>
        <stp>P</stp>
        <stp>0</stp>
        <stp>IR</stp>
        <stp>BONDAVG72309</stp>
        <stp>채권그룹</stp>
        <stp/>
        <stp/>
        <tr r="P3813" s="3"/>
      </tp>
      <tp t="s">
        <v/>
        <stp/>
        <stp>P</stp>
        <stp>0</stp>
        <stp>IR</stp>
        <stp>BONDAVG72304</stp>
        <stp>채권그룹</stp>
        <stp/>
        <stp/>
        <tr r="P3810" s="3"/>
      </tp>
      <tp t="s">
        <v/>
        <stp/>
        <stp>P</stp>
        <stp>0</stp>
        <stp>IR</stp>
        <stp>BONDAVG72307</stp>
        <stp>채권그룹</stp>
        <stp/>
        <stp/>
        <tr r="P3811" s="3"/>
      </tp>
      <tp t="s">
        <v/>
        <stp/>
        <stp>P</stp>
        <stp>0</stp>
        <stp>IR</stp>
        <stp>BONDAVG12306</stp>
        <stp>채권그룹</stp>
        <stp/>
        <stp/>
        <tr r="P305" s="3"/>
      </tp>
      <tp t="s">
        <v/>
        <stp/>
        <stp>P</stp>
        <stp>0</stp>
        <stp>IR</stp>
        <stp>BONDAVG72300</stp>
        <stp>채권그룹</stp>
        <stp/>
        <stp/>
        <tr r="P3806" s="3"/>
      </tp>
      <tp t="s">
        <v/>
        <stp/>
        <stp>P</stp>
        <stp>0</stp>
        <stp>IR</stp>
        <stp>BONDAVG72301</stp>
        <stp>채권그룹</stp>
        <stp/>
        <stp/>
        <tr r="P3807" s="3"/>
      </tp>
      <tp t="s">
        <v/>
        <stp/>
        <stp>P</stp>
        <stp>0</stp>
        <stp>IR</stp>
        <stp>BONDAVG72302</stp>
        <stp>채권그룹</stp>
        <stp/>
        <stp/>
        <tr r="P3808" s="3"/>
      </tp>
      <tp t="s">
        <v/>
        <stp/>
        <stp>P</stp>
        <stp>0</stp>
        <stp>IR</stp>
        <stp>BONDAVG72303</stp>
        <stp>채권그룹</stp>
        <stp/>
        <stp/>
        <tr r="P3809" s="3"/>
      </tp>
      <tp t="s">
        <v/>
        <stp/>
        <stp>P</stp>
        <stp>0</stp>
        <stp>IR</stp>
        <stp>BONDAVGX2376</stp>
        <stp>채권그룹</stp>
        <stp/>
        <stp/>
        <tr r="P6558" s="3"/>
      </tp>
      <tp t="s">
        <v/>
        <stp/>
        <stp>P</stp>
        <stp>0</stp>
        <stp>IR</stp>
        <stp>BONDAVG02379</stp>
        <stp>채권그룹</stp>
        <stp/>
        <stp/>
        <tr r="P159" s="3"/>
      </tp>
      <tp t="s">
        <v>기타금융채AA-</v>
        <stp/>
        <stp>P</stp>
        <stp>0</stp>
        <stp>IR</stp>
        <stp>BONDAVG02378</stp>
        <stp>채권그룹</stp>
        <stp/>
        <stp/>
        <tr r="F115" s="1"/>
        <tr r="P158" s="3"/>
      </tp>
      <tp t="s">
        <v/>
        <stp/>
        <stp>P</stp>
        <stp>0</stp>
        <stp>IR</stp>
        <stp>BONDAVG72378</stp>
        <stp>채권그룹</stp>
        <stp/>
        <stp/>
        <tr r="P3877" s="3"/>
      </tp>
      <tp t="s">
        <v/>
        <stp/>
        <stp>P</stp>
        <stp>0</stp>
        <stp>IR</stp>
        <stp>BONDAVG72379</stp>
        <stp>채권그룹</stp>
        <stp/>
        <stp/>
        <tr r="P3878" s="3"/>
      </tp>
      <tp t="s">
        <v/>
        <stp/>
        <stp>P</stp>
        <stp>0</stp>
        <stp>IR</stp>
        <stp>BONDAVG72374</stp>
        <stp>채권그룹</stp>
        <stp/>
        <stp/>
        <tr r="P3873" s="3"/>
      </tp>
      <tp t="s">
        <v/>
        <stp/>
        <stp>P</stp>
        <stp>0</stp>
        <stp>IR</stp>
        <stp>BONDAVG72375</stp>
        <stp>채권그룹</stp>
        <stp/>
        <stp/>
        <tr r="P3874" s="3"/>
      </tp>
      <tp t="s">
        <v/>
        <stp/>
        <stp>P</stp>
        <stp>0</stp>
        <stp>IR</stp>
        <stp>BONDAVG12370</stp>
        <stp>채권그룹</stp>
        <stp/>
        <stp/>
        <tr r="P307" s="3"/>
      </tp>
      <tp t="s">
        <v/>
        <stp/>
        <stp>P</stp>
        <stp>0</stp>
        <stp>IR</stp>
        <stp>BONDAVG72376</stp>
        <stp>채권그룹</stp>
        <stp/>
        <stp/>
        <tr r="P3875" s="3"/>
      </tp>
      <tp t="s">
        <v/>
        <stp/>
        <stp>P</stp>
        <stp>0</stp>
        <stp>IR</stp>
        <stp>BONDAVG72377</stp>
        <stp>채권그룹</stp>
        <stp/>
        <stp/>
        <tr r="P3876" s="3"/>
      </tp>
      <tp t="s">
        <v/>
        <stp/>
        <stp>P</stp>
        <stp>0</stp>
        <stp>IR</stp>
        <stp>BONDAVG72370</stp>
        <stp>채권그룹</stp>
        <stp/>
        <stp/>
        <tr r="P3869" s="3"/>
      </tp>
      <tp t="s">
        <v>기타금융채A0</v>
        <stp/>
        <stp>P</stp>
        <stp>0</stp>
        <stp>IR</stp>
        <stp>BONDAVG02376</stp>
        <stp>채권그룹</stp>
        <stp/>
        <stp/>
        <tr r="F114" s="1"/>
        <tr r="P157" s="3"/>
      </tp>
      <tp t="s">
        <v/>
        <stp/>
        <stp>P</stp>
        <stp>0</stp>
        <stp>IR</stp>
        <stp>BONDAVG72371</stp>
        <stp>채권그룹</stp>
        <stp/>
        <stp/>
        <tr r="P3870" s="3"/>
      </tp>
      <tp t="s">
        <v/>
        <stp/>
        <stp>P</stp>
        <stp>0</stp>
        <stp>IR</stp>
        <stp>BONDAVG72372</stp>
        <stp>채권그룹</stp>
        <stp/>
        <stp/>
        <tr r="P3871" s="3"/>
      </tp>
      <tp t="s">
        <v/>
        <stp/>
        <stp>P</stp>
        <stp>0</stp>
        <stp>IR</stp>
        <stp>BONDAVG72373</stp>
        <stp>채권그룹</stp>
        <stp/>
        <stp/>
        <tr r="P3872" s="3"/>
      </tp>
      <tp t="s">
        <v/>
        <stp/>
        <stp>P</stp>
        <stp>0</stp>
        <stp>IR</stp>
        <stp>BONDAVG72368</stp>
        <stp>채권그룹</stp>
        <stp/>
        <stp/>
        <tr r="P3867" s="3"/>
      </tp>
      <tp t="s">
        <v/>
        <stp/>
        <stp>P</stp>
        <stp>0</stp>
        <stp>IR</stp>
        <stp>BONDAVG72369</stp>
        <stp>채권그룹</stp>
        <stp/>
        <stp/>
        <tr r="P3868" s="3"/>
      </tp>
      <tp t="s">
        <v/>
        <stp/>
        <stp>P</stp>
        <stp>0</stp>
        <stp>IR</stp>
        <stp>BONDAVG62365</stp>
        <stp>채권그룹</stp>
        <stp/>
        <stp/>
        <tr r="P1160" s="3"/>
      </tp>
      <tp t="s">
        <v/>
        <stp/>
        <stp>P</stp>
        <stp>0</stp>
        <stp>IR</stp>
        <stp>BONDAVG72364</stp>
        <stp>채권그룹</stp>
        <stp/>
        <stp/>
        <tr r="P3863" s="3"/>
      </tp>
      <tp t="s">
        <v/>
        <stp/>
        <stp>P</stp>
        <stp>0</stp>
        <stp>IR</stp>
        <stp>BONDAVG62364</stp>
        <stp>채권그룹</stp>
        <stp/>
        <stp/>
        <tr r="P1159" s="3"/>
      </tp>
      <tp t="s">
        <v/>
        <stp/>
        <stp>P</stp>
        <stp>0</stp>
        <stp>IR</stp>
        <stp>BONDAVG72365</stp>
        <stp>채권그룹</stp>
        <stp/>
        <stp/>
        <tr r="P3864" s="3"/>
      </tp>
      <tp t="s">
        <v/>
        <stp/>
        <stp>P</stp>
        <stp>0</stp>
        <stp>IR</stp>
        <stp>BONDAVG72366</stp>
        <stp>채권그룹</stp>
        <stp/>
        <stp/>
        <tr r="P3865" s="3"/>
      </tp>
      <tp t="s">
        <v/>
        <stp/>
        <stp>P</stp>
        <stp>0</stp>
        <stp>IR</stp>
        <stp>BONDAVG12361</stp>
        <stp>채권그룹</stp>
        <stp/>
        <stp/>
        <tr r="P6733" s="3"/>
      </tp>
      <tp t="s">
        <v/>
        <stp/>
        <stp>P</stp>
        <stp>0</stp>
        <stp>IR</stp>
        <stp>BONDAVG62366</stp>
        <stp>채권그룹</stp>
        <stp/>
        <stp/>
        <tr r="P1161" s="3"/>
      </tp>
      <tp t="s">
        <v/>
        <stp/>
        <stp>P</stp>
        <stp>0</stp>
        <stp>IR</stp>
        <stp>BONDAVG72367</stp>
        <stp>채권그룹</stp>
        <stp/>
        <stp/>
        <tr r="P3866" s="3"/>
      </tp>
      <tp t="s">
        <v>공모/무보증AA0</v>
        <stp/>
        <stp>P</stp>
        <stp>0</stp>
        <stp>IR</stp>
        <stp>BONDAVG12366</stp>
        <stp>채권그룹</stp>
        <stp/>
        <stp/>
        <tr r="F236" s="1"/>
        <tr r="P306" s="3"/>
      </tp>
      <tp t="s">
        <v/>
        <stp/>
        <stp>P</stp>
        <stp>0</stp>
        <stp>IR</stp>
        <stp>BONDAVG72360</stp>
        <stp>채권그룹</stp>
        <stp/>
        <stp/>
        <tr r="P3859" s="3"/>
      </tp>
      <tp t="s">
        <v/>
        <stp/>
        <stp>P</stp>
        <stp>0</stp>
        <stp>IR</stp>
        <stp>BONDAVG72361</stp>
        <stp>채권그룹</stp>
        <stp/>
        <stp/>
        <tr r="P3860" s="3"/>
      </tp>
      <tp t="s">
        <v/>
        <stp/>
        <stp>P</stp>
        <stp>0</stp>
        <stp>IR</stp>
        <stp>BONDAVG72362</stp>
        <stp>채권그룹</stp>
        <stp/>
        <stp/>
        <tr r="P3861" s="3"/>
      </tp>
      <tp t="s">
        <v/>
        <stp/>
        <stp>P</stp>
        <stp>0</stp>
        <stp>IR</stp>
        <stp>BONDAVG72363</stp>
        <stp>채권그룹</stp>
        <stp/>
        <stp/>
        <tr r="P3862" s="3"/>
      </tp>
      <tp t="s">
        <v/>
        <stp/>
        <stp>P</stp>
        <stp>0</stp>
        <stp>IR</stp>
        <stp>BONDAVGB2353</stp>
        <stp>채권그룹</stp>
        <stp/>
        <stp/>
        <tr r="P4657" s="3"/>
      </tp>
      <tp t="s">
        <v>공모/무보증A0</v>
        <stp/>
        <stp>P</stp>
        <stp>0</stp>
        <stp>IR</stp>
        <stp>BONDAVG02359</stp>
        <stp>채권그룹</stp>
        <stp/>
        <stp/>
        <tr r="F113" s="1"/>
        <tr r="P156" s="3"/>
      </tp>
      <tp t="s">
        <v/>
        <stp/>
        <stp>P</stp>
        <stp>0</stp>
        <stp>IR</stp>
        <stp>BONDAVG02358</stp>
        <stp>채권그룹</stp>
        <stp/>
        <stp/>
        <tr r="P6663" s="3"/>
      </tp>
      <tp t="s">
        <v/>
        <stp/>
        <stp>P</stp>
        <stp>0</stp>
        <stp>IR</stp>
        <stp>BONDAVG72358</stp>
        <stp>채권그룹</stp>
        <stp/>
        <stp/>
        <tr r="P3858" s="3"/>
      </tp>
      <tp t="s">
        <v>공모/무보증AA-</v>
        <stp/>
        <stp>P</stp>
        <stp>0</stp>
        <stp>IR</stp>
        <stp>BONDAVG02353</stp>
        <stp>채권그룹</stp>
        <stp/>
        <stp/>
        <tr r="F112" s="1"/>
        <tr r="P155" s="3"/>
      </tp>
      <tp t="s">
        <v/>
        <stp/>
        <stp>P</stp>
        <stp>0</stp>
        <stp>IR</stp>
        <stp>BONDAVG72354</stp>
        <stp>채권그룹</stp>
        <stp/>
        <stp/>
        <tr r="P3855" s="3"/>
      </tp>
      <tp t="s">
        <v/>
        <stp/>
        <stp>P</stp>
        <stp>0</stp>
        <stp>IR</stp>
        <stp>BONDAVG72355</stp>
        <stp>채권그룹</stp>
        <stp/>
        <stp/>
        <tr r="P3856" s="3"/>
      </tp>
      <tp t="s">
        <v/>
        <stp/>
        <stp>P</stp>
        <stp>0</stp>
        <stp>IR</stp>
        <stp>BONDAVG72357</stp>
        <stp>채권그룹</stp>
        <stp/>
        <stp/>
        <tr r="P3857" s="3"/>
      </tp>
      <tp t="s">
        <v/>
        <stp/>
        <stp>P</stp>
        <stp>0</stp>
        <stp>IR</stp>
        <stp>BONDAVG72350</stp>
        <stp>채권그룹</stp>
        <stp/>
        <stp/>
        <tr r="P3851" s="3"/>
      </tp>
      <tp t="s">
        <v/>
        <stp/>
        <stp>P</stp>
        <stp>0</stp>
        <stp>IR</stp>
        <stp>BONDAVG72351</stp>
        <stp>채권그룹</stp>
        <stp/>
        <stp/>
        <tr r="P3852" s="3"/>
      </tp>
      <tp t="s">
        <v/>
        <stp/>
        <stp>P</stp>
        <stp>0</stp>
        <stp>IR</stp>
        <stp>BONDAVG72352</stp>
        <stp>채권그룹</stp>
        <stp/>
        <stp/>
        <tr r="P3853" s="3"/>
      </tp>
      <tp t="s">
        <v/>
        <stp/>
        <stp>P</stp>
        <stp>0</stp>
        <stp>IR</stp>
        <stp>BONDAVG72353</stp>
        <stp>채권그룹</stp>
        <stp/>
        <stp/>
        <tr r="P3854" s="3"/>
      </tp>
      <tp t="s">
        <v/>
        <stp/>
        <stp>P</stp>
        <stp>0</stp>
        <stp>IR</stp>
        <stp>BONDAVGX2347</stp>
        <stp>채권그룹</stp>
        <stp/>
        <stp/>
        <tr r="P6557" s="3"/>
      </tp>
      <tp t="s">
        <v/>
        <stp/>
        <stp>P</stp>
        <stp>0</stp>
        <stp>IR</stp>
        <stp>BONDAVG72348</stp>
        <stp>채권그룹</stp>
        <stp/>
        <stp/>
        <tr r="P3849" s="3"/>
      </tp>
      <tp t="s">
        <v/>
        <stp/>
        <stp>P</stp>
        <stp>0</stp>
        <stp>IR</stp>
        <stp>BONDAVG72349</stp>
        <stp>채권그룹</stp>
        <stp/>
        <stp/>
        <tr r="P3850" s="3"/>
      </tp>
      <tp t="s">
        <v/>
        <stp/>
        <stp>P</stp>
        <stp>0</stp>
        <stp>IR</stp>
        <stp>BONDAVG72344</stp>
        <stp>채권그룹</stp>
        <stp/>
        <stp/>
        <tr r="P3848" s="3"/>
      </tp>
      <tp t="s">
        <v/>
        <stp/>
        <stp>P</stp>
        <stp>0</stp>
        <stp>IR</stp>
        <stp>BONDAVG02341</stp>
        <stp>채권그룹</stp>
        <stp/>
        <stp/>
        <tr r="P4837" s="3"/>
      </tp>
      <tp t="s">
        <v/>
        <stp/>
        <stp>P</stp>
        <stp>0</stp>
        <stp>IR</stp>
        <stp>BONDAVG72340</stp>
        <stp>채권그룹</stp>
        <stp/>
        <stp/>
        <tr r="P3844" s="3"/>
      </tp>
      <tp t="s">
        <v/>
        <stp/>
        <stp>P</stp>
        <stp>0</stp>
        <stp>IR</stp>
        <stp>BONDAVG72341</stp>
        <stp>채권그룹</stp>
        <stp/>
        <stp/>
        <tr r="P3845" s="3"/>
      </tp>
      <tp t="s">
        <v/>
        <stp/>
        <stp>P</stp>
        <stp>0</stp>
        <stp>IR</stp>
        <stp>BONDAVG72342</stp>
        <stp>채권그룹</stp>
        <stp/>
        <stp/>
        <tr r="P3846" s="3"/>
      </tp>
      <tp t="s">
        <v/>
        <stp/>
        <stp>P</stp>
        <stp>0</stp>
        <stp>IR</stp>
        <stp>BONDAVG72343</stp>
        <stp>채권그룹</stp>
        <stp/>
        <stp/>
        <tr r="P3847" s="3"/>
      </tp>
      <tp t="s">
        <v/>
        <stp/>
        <stp>P</stp>
        <stp>0</stp>
        <stp>IR</stp>
        <stp>BONDAVGX2383</stp>
        <stp>채권그룹</stp>
        <stp/>
        <stp/>
        <tr r="P6559" s="3"/>
      </tp>
      <tp t="s">
        <v/>
        <stp/>
        <stp>P</stp>
        <stp>0</stp>
        <stp>IR</stp>
        <stp>BONDAVG62389</stp>
        <stp>채권그룹</stp>
        <stp/>
        <stp/>
        <tr r="P1163" s="3"/>
      </tp>
      <tp t="s">
        <v/>
        <stp/>
        <stp>P</stp>
        <stp>0</stp>
        <stp>IR</stp>
        <stp>BONDAVG72389</stp>
        <stp>채권그룹</stp>
        <stp/>
        <stp/>
        <tr r="P3885" s="3"/>
      </tp>
      <tp t="s">
        <v/>
        <stp/>
        <stp>P</stp>
        <stp>0</stp>
        <stp>IR</stp>
        <stp>BONDAVG72384</stp>
        <stp>채권그룹</stp>
        <stp/>
        <stp/>
        <tr r="P3883" s="3"/>
      </tp>
      <tp t="s">
        <v/>
        <stp/>
        <stp>P</stp>
        <stp>0</stp>
        <stp>IR</stp>
        <stp>BONDAVG72385</stp>
        <stp>채권그룹</stp>
        <stp/>
        <stp/>
        <tr r="P3884" s="3"/>
      </tp>
      <tp t="s">
        <v/>
        <stp/>
        <stp>P</stp>
        <stp>0</stp>
        <stp>IR</stp>
        <stp>BONDAVG72380</stp>
        <stp>채권그룹</stp>
        <stp/>
        <stp/>
        <tr r="P3879" s="3"/>
      </tp>
      <tp t="s">
        <v/>
        <stp/>
        <stp>P</stp>
        <stp>0</stp>
        <stp>IR</stp>
        <stp>BONDAVG72381</stp>
        <stp>채권그룹</stp>
        <stp/>
        <stp/>
        <tr r="P3880" s="3"/>
      </tp>
      <tp t="s">
        <v/>
        <stp/>
        <stp>P</stp>
        <stp>0</stp>
        <stp>IR</stp>
        <stp>BONDAVG72382</stp>
        <stp>채권그룹</stp>
        <stp/>
        <stp/>
        <tr r="P3881" s="3"/>
      </tp>
      <tp t="s">
        <v>공모/무보증A+</v>
        <stp/>
        <stp>P</stp>
        <stp>0</stp>
        <stp>IR</stp>
        <stp>BONDAVG62382</stp>
        <stp>채권그룹</stp>
        <stp/>
        <stp/>
        <tr r="F346" s="1"/>
        <tr r="P1162" s="3"/>
      </tp>
      <tp t="s">
        <v/>
        <stp/>
        <stp>P</stp>
        <stp>0</stp>
        <stp>IR</stp>
        <stp>BONDAVG72383</stp>
        <stp>채권그룹</stp>
        <stp/>
        <stp/>
        <tr r="P3882" s="3"/>
      </tp>
      <tp t="s">
        <v/>
        <stp/>
        <stp>P</stp>
        <stp>0</stp>
        <stp>IR</stp>
        <stp>BONDAVG72238</stp>
        <stp>채권그룹</stp>
        <stp/>
        <stp/>
        <tr r="P3763" s="3"/>
      </tp>
      <tp t="s">
        <v/>
        <stp/>
        <stp>P</stp>
        <stp>0</stp>
        <stp>IR</stp>
        <stp>BONDAVG72239</stp>
        <stp>채권그룹</stp>
        <stp/>
        <stp/>
        <tr r="P3764" s="3"/>
      </tp>
      <tp t="s">
        <v/>
        <stp/>
        <stp>P</stp>
        <stp>0</stp>
        <stp>IR</stp>
        <stp>BONDAVG72235</stp>
        <stp>채권그룹</stp>
        <stp/>
        <stp/>
        <tr r="P3760" s="3"/>
      </tp>
      <tp t="s">
        <v/>
        <stp/>
        <stp>P</stp>
        <stp>0</stp>
        <stp>IR</stp>
        <stp>BONDAVG72236</stp>
        <stp>채권그룹</stp>
        <stp/>
        <stp/>
        <tr r="P3761" s="3"/>
      </tp>
      <tp t="s">
        <v/>
        <stp/>
        <stp>P</stp>
        <stp>0</stp>
        <stp>IR</stp>
        <stp>BONDAVG72237</stp>
        <stp>채권그룹</stp>
        <stp/>
        <stp/>
        <tr r="P3762" s="3"/>
      </tp>
      <tp t="s">
        <v/>
        <stp/>
        <stp>P</stp>
        <stp>0</stp>
        <stp>IR</stp>
        <stp>BONDAVG72230</stp>
        <stp>채권그룹</stp>
        <stp/>
        <stp/>
        <tr r="P3756" s="3"/>
      </tp>
      <tp t="s">
        <v/>
        <stp/>
        <stp>P</stp>
        <stp>0</stp>
        <stp>IR</stp>
        <stp>BONDAVG72231</stp>
        <stp>채권그룹</stp>
        <stp/>
        <stp/>
        <tr r="P3757" s="3"/>
      </tp>
      <tp t="s">
        <v/>
        <stp/>
        <stp>P</stp>
        <stp>0</stp>
        <stp>IR</stp>
        <stp>BONDAVG72232</stp>
        <stp>채권그룹</stp>
        <stp/>
        <stp/>
        <tr r="P3758" s="3"/>
      </tp>
      <tp t="s">
        <v/>
        <stp/>
        <stp>P</stp>
        <stp>0</stp>
        <stp>IR</stp>
        <stp>BONDAVG72233</stp>
        <stp>채권그룹</stp>
        <stp/>
        <stp/>
        <tr r="P3759" s="3"/>
      </tp>
      <tp t="s">
        <v/>
        <stp/>
        <stp>P</stp>
        <stp>0</stp>
        <stp>IR</stp>
        <stp>BONDAVG72228</stp>
        <stp>채권그룹</stp>
        <stp/>
        <stp/>
        <tr r="P3754" s="3"/>
      </tp>
      <tp t="s">
        <v/>
        <stp/>
        <stp>P</stp>
        <stp>0</stp>
        <stp>IR</stp>
        <stp>BONDAVG72229</stp>
        <stp>채권그룹</stp>
        <stp/>
        <stp/>
        <tr r="P3755" s="3"/>
      </tp>
      <tp t="s">
        <v/>
        <stp/>
        <stp>P</stp>
        <stp>0</stp>
        <stp>IR</stp>
        <stp>BONDAVG72226</stp>
        <stp>채권그룹</stp>
        <stp/>
        <stp/>
        <tr r="P3752" s="3"/>
      </tp>
      <tp t="s">
        <v/>
        <stp/>
        <stp>P</stp>
        <stp>0</stp>
        <stp>IR</stp>
        <stp>BONDAVG62226</stp>
        <stp>채권그룹</stp>
        <stp/>
        <stp/>
        <tr r="P1154" s="3"/>
      </tp>
      <tp t="s">
        <v/>
        <stp/>
        <stp>P</stp>
        <stp>0</stp>
        <stp>IR</stp>
        <stp>BONDAVG72227</stp>
        <stp>채권그룹</stp>
        <stp/>
        <stp/>
        <tr r="P3753" s="3"/>
      </tp>
      <tp t="s">
        <v/>
        <stp/>
        <stp>P</stp>
        <stp>0</stp>
        <stp>IR</stp>
        <stp>BONDAVG72221</stp>
        <stp>채권그룹</stp>
        <stp/>
        <stp/>
        <tr r="P3749" s="3"/>
      </tp>
      <tp t="s">
        <v/>
        <stp/>
        <stp>P</stp>
        <stp>0</stp>
        <stp>IR</stp>
        <stp>BONDAVG72222</stp>
        <stp>채권그룹</stp>
        <stp/>
        <stp/>
        <tr r="P3750" s="3"/>
      </tp>
      <tp t="s">
        <v/>
        <stp/>
        <stp>P</stp>
        <stp>0</stp>
        <stp>IR</stp>
        <stp>BONDAVG72223</stp>
        <stp>채권그룹</stp>
        <stp/>
        <stp/>
        <tr r="P3751" s="3"/>
      </tp>
      <tp t="s">
        <v/>
        <stp/>
        <stp>P</stp>
        <stp>0</stp>
        <stp>IR</stp>
        <stp>BONDAVG62215</stp>
        <stp>채권그룹</stp>
        <stp/>
        <stp/>
        <tr r="P1153" s="3"/>
      </tp>
      <tp t="s">
        <v/>
        <stp/>
        <stp>P</stp>
        <stp>0</stp>
        <stp>IR</stp>
        <stp>BONDAVG62214</stp>
        <stp>채권그룹</stp>
        <stp/>
        <stp/>
        <tr r="P1152" s="3"/>
      </tp>
      <tp t="s">
        <v/>
        <stp/>
        <stp>P</stp>
        <stp>0</stp>
        <stp>IR</stp>
        <stp>BONDAVG02210</stp>
        <stp>채권그룹</stp>
        <stp/>
        <stp/>
        <tr r="P4836" s="3"/>
      </tp>
      <tp t="s">
        <v/>
        <stp/>
        <stp>P</stp>
        <stp>0</stp>
        <stp>IR</stp>
        <stp>BONDAVG72210</stp>
        <stp>채권그룹</stp>
        <stp/>
        <stp/>
        <tr r="P3748" s="3"/>
      </tp>
      <tp t="s">
        <v/>
        <stp/>
        <stp>P</stp>
        <stp>0</stp>
        <stp>IR</stp>
        <stp>BONDAVG72209</stp>
        <stp>채권그룹</stp>
        <stp/>
        <stp/>
        <tr r="P3747" s="3"/>
      </tp>
      <tp t="s">
        <v/>
        <stp/>
        <stp>P</stp>
        <stp>0</stp>
        <stp>IR</stp>
        <stp>BONDAVG72201</stp>
        <stp>채권그룹</stp>
        <stp/>
        <stp/>
        <tr r="P3746" s="3"/>
      </tp>
      <tp t="s">
        <v/>
        <stp/>
        <stp>P</stp>
        <stp>0</stp>
        <stp>IR</stp>
        <stp>BONDAVGA2276</stp>
        <stp>채권그룹</stp>
        <stp/>
        <stp/>
        <tr r="P4591" s="3"/>
      </tp>
      <tp t="s">
        <v/>
        <stp/>
        <stp>P</stp>
        <stp>0</stp>
        <stp>IR</stp>
        <stp>BONDAVG72278</stp>
        <stp>채권그룹</stp>
        <stp/>
        <stp/>
        <tr r="P3784" s="3"/>
      </tp>
      <tp t="s">
        <v/>
        <stp/>
        <stp>P</stp>
        <stp>0</stp>
        <stp>IR</stp>
        <stp>BONDAVG72279</stp>
        <stp>채권그룹</stp>
        <stp/>
        <stp/>
        <tr r="P3785" s="3"/>
      </tp>
      <tp t="s">
        <v/>
        <stp/>
        <stp>P</stp>
        <stp>0</stp>
        <stp>IR</stp>
        <stp>BONDAVG72277</stp>
        <stp>채권그룹</stp>
        <stp/>
        <stp/>
        <tr r="P3783" s="3"/>
      </tp>
      <tp t="s">
        <v/>
        <stp/>
        <stp>P</stp>
        <stp>0</stp>
        <stp>IR</stp>
        <stp>BONDAVG72270</stp>
        <stp>채권그룹</stp>
        <stp/>
        <stp/>
        <tr r="P3782" s="3"/>
      </tp>
      <tp t="s">
        <v/>
        <stp/>
        <stp>P</stp>
        <stp>0</stp>
        <stp>IR</stp>
        <stp>BONDAVG72268</stp>
        <stp>채권그룹</stp>
        <stp/>
        <stp/>
        <tr r="P3780" s="3"/>
      </tp>
      <tp t="s">
        <v/>
        <stp/>
        <stp>P</stp>
        <stp>0</stp>
        <stp>IR</stp>
        <stp>BONDAVG62268</stp>
        <stp>채권그룹</stp>
        <stp/>
        <stp/>
        <tr r="P1155" s="3"/>
      </tp>
      <tp t="s">
        <v/>
        <stp/>
        <stp>P</stp>
        <stp>0</stp>
        <stp>IR</stp>
        <stp>BONDAVG72269</stp>
        <stp>채권그룹</stp>
        <stp/>
        <stp/>
        <tr r="P3781" s="3"/>
      </tp>
      <tp t="s">
        <v/>
        <stp/>
        <stp>P</stp>
        <stp>0</stp>
        <stp>IR</stp>
        <stp>BONDAVG72260</stp>
        <stp>채권그룹</stp>
        <stp/>
        <stp/>
        <tr r="P3777" s="3"/>
      </tp>
      <tp t="s">
        <v/>
        <stp/>
        <stp>P</stp>
        <stp>0</stp>
        <stp>IR</stp>
        <stp>BONDAVG72261</stp>
        <stp>채권그룹</stp>
        <stp/>
        <stp/>
        <tr r="P3778" s="3"/>
      </tp>
      <tp t="s">
        <v/>
        <stp/>
        <stp>P</stp>
        <stp>0</stp>
        <stp>IR</stp>
        <stp>BONDAVG72263</stp>
        <stp>채권그룹</stp>
        <stp/>
        <stp/>
        <tr r="P3779" s="3"/>
      </tp>
      <tp t="s">
        <v xml:space="preserve"> </v>
        <stp/>
        <stp>P</stp>
        <stp>0</stp>
        <stp>IR</stp>
        <stp>BONDAVG12252</stp>
        <stp>채권그룹</stp>
        <stp/>
        <stp/>
        <tr r="P6732" s="3"/>
      </tp>
      <tp t="s">
        <v/>
        <stp/>
        <stp>P</stp>
        <stp>0</stp>
        <stp>IR</stp>
        <stp>BONDAVG72250</stp>
        <stp>채권그룹</stp>
        <stp/>
        <stp/>
        <tr r="P3773" s="3"/>
      </tp>
      <tp t="s">
        <v/>
        <stp/>
        <stp>P</stp>
        <stp>0</stp>
        <stp>IR</stp>
        <stp>BONDAVG72251</stp>
        <stp>채권그룹</stp>
        <stp/>
        <stp/>
        <tr r="P3774" s="3"/>
      </tp>
      <tp t="s">
        <v/>
        <stp/>
        <stp>P</stp>
        <stp>0</stp>
        <stp>IR</stp>
        <stp>BONDAVG72252</stp>
        <stp>채권그룹</stp>
        <stp/>
        <stp/>
        <tr r="P3775" s="3"/>
      </tp>
      <tp t="s">
        <v/>
        <stp/>
        <stp>P</stp>
        <stp>0</stp>
        <stp>IR</stp>
        <stp>BONDAVG72253</stp>
        <stp>채권그룹</stp>
        <stp/>
        <stp/>
        <tr r="P3776" s="3"/>
      </tp>
      <tp t="s">
        <v/>
        <stp/>
        <stp>P</stp>
        <stp>0</stp>
        <stp>IR</stp>
        <stp>BONDAVG72248</stp>
        <stp>채권그룹</stp>
        <stp/>
        <stp/>
        <tr r="P3771" s="3"/>
      </tp>
      <tp t="s">
        <v/>
        <stp/>
        <stp>P</stp>
        <stp>0</stp>
        <stp>IR</stp>
        <stp>BONDAVG72249</stp>
        <stp>채권그룹</stp>
        <stp/>
        <stp/>
        <tr r="P3772" s="3"/>
      </tp>
      <tp t="s">
        <v>공모/무보증AA0</v>
        <stp/>
        <stp>P</stp>
        <stp>0</stp>
        <stp>IR</stp>
        <stp>BONDAVG12242</stp>
        <stp>채권그룹</stp>
        <stp/>
        <stp/>
        <tr r="F235" s="1"/>
        <tr r="P304" s="3"/>
      </tp>
      <tp t="s">
        <v/>
        <stp/>
        <stp>P</stp>
        <stp>0</stp>
        <stp>IR</stp>
        <stp>BONDAVG72246</stp>
        <stp>채권그룹</stp>
        <stp/>
        <stp/>
        <tr r="P3769" s="3"/>
      </tp>
      <tp t="s">
        <v/>
        <stp/>
        <stp>P</stp>
        <stp>0</stp>
        <stp>IR</stp>
        <stp>BONDAVG72247</stp>
        <stp>채권그룹</stp>
        <stp/>
        <stp/>
        <tr r="P3770" s="3"/>
      </tp>
      <tp t="s">
        <v/>
        <stp/>
        <stp>P</stp>
        <stp>0</stp>
        <stp>IR</stp>
        <stp>BONDAVG72240</stp>
        <stp>채권그룹</stp>
        <stp/>
        <stp/>
        <tr r="P3765" s="3"/>
      </tp>
      <tp t="s">
        <v/>
        <stp/>
        <stp>P</stp>
        <stp>0</stp>
        <stp>IR</stp>
        <stp>BONDAVG72241</stp>
        <stp>채권그룹</stp>
        <stp/>
        <stp/>
        <tr r="P3766" s="3"/>
      </tp>
      <tp t="s">
        <v/>
        <stp/>
        <stp>P</stp>
        <stp>0</stp>
        <stp>IR</stp>
        <stp>BONDAVG72242</stp>
        <stp>채권그룹</stp>
        <stp/>
        <stp/>
        <tr r="P3767" s="3"/>
      </tp>
      <tp t="s">
        <v/>
        <stp/>
        <stp>P</stp>
        <stp>0</stp>
        <stp>IR</stp>
        <stp>BONDAVG72243</stp>
        <stp>채권그룹</stp>
        <stp/>
        <stp/>
        <tr r="P3768" s="3"/>
      </tp>
      <tp t="s">
        <v/>
        <stp/>
        <stp>P</stp>
        <stp>0</stp>
        <stp>IR</stp>
        <stp>BONDAVG72298</stp>
        <stp>채권그룹</stp>
        <stp/>
        <stp/>
        <tr r="P3804" s="3"/>
      </tp>
      <tp t="s">
        <v/>
        <stp/>
        <stp>P</stp>
        <stp>0</stp>
        <stp>IR</stp>
        <stp>BONDAVG62298</stp>
        <stp>채권그룹</stp>
        <stp/>
        <stp/>
        <tr r="P1158" s="3"/>
      </tp>
      <tp t="s">
        <v/>
        <stp/>
        <stp>P</stp>
        <stp>0</stp>
        <stp>IR</stp>
        <stp>BONDAVG72299</stp>
        <stp>채권그룹</stp>
        <stp/>
        <stp/>
        <tr r="P3805" s="3"/>
      </tp>
      <tp t="s">
        <v/>
        <stp/>
        <stp>P</stp>
        <stp>0</stp>
        <stp>IR</stp>
        <stp>BONDAVG72294</stp>
        <stp>채권그룹</stp>
        <stp/>
        <stp/>
        <tr r="P3800" s="3"/>
      </tp>
      <tp t="s">
        <v/>
        <stp/>
        <stp>P</stp>
        <stp>0</stp>
        <stp>IR</stp>
        <stp>BONDAVG72295</stp>
        <stp>채권그룹</stp>
        <stp/>
        <stp/>
        <tr r="P3801" s="3"/>
      </tp>
      <tp t="s">
        <v/>
        <stp/>
        <stp>P</stp>
        <stp>0</stp>
        <stp>IR</stp>
        <stp>BONDAVG62297</stp>
        <stp>채권그룹</stp>
        <stp/>
        <stp/>
        <tr r="P1157" s="3"/>
      </tp>
      <tp t="s">
        <v/>
        <stp/>
        <stp>P</stp>
        <stp>0</stp>
        <stp>IR</stp>
        <stp>BONDAVG72296</stp>
        <stp>채권그룹</stp>
        <stp/>
        <stp/>
        <tr r="P3802" s="3"/>
      </tp>
      <tp t="s">
        <v/>
        <stp/>
        <stp>P</stp>
        <stp>0</stp>
        <stp>IR</stp>
        <stp>BONDAVG62296</stp>
        <stp>채권그룹</stp>
        <stp/>
        <stp/>
        <tr r="P1156" s="3"/>
      </tp>
      <tp t="s">
        <v/>
        <stp/>
        <stp>P</stp>
        <stp>0</stp>
        <stp>IR</stp>
        <stp>BONDAVG72297</stp>
        <stp>채권그룹</stp>
        <stp/>
        <stp/>
        <tr r="P3803" s="3"/>
      </tp>
      <tp t="s">
        <v/>
        <stp/>
        <stp>P</stp>
        <stp>0</stp>
        <stp>IR</stp>
        <stp>BONDAVG72290</stp>
        <stp>채권그룹</stp>
        <stp/>
        <stp/>
        <tr r="P3796" s="3"/>
      </tp>
      <tp t="s">
        <v/>
        <stp/>
        <stp>P</stp>
        <stp>0</stp>
        <stp>IR</stp>
        <stp>BONDAVG72291</stp>
        <stp>채권그룹</stp>
        <stp/>
        <stp/>
        <tr r="P3797" s="3"/>
      </tp>
      <tp t="s">
        <v/>
        <stp/>
        <stp>P</stp>
        <stp>0</stp>
        <stp>IR</stp>
        <stp>BONDAVG72292</stp>
        <stp>채권그룹</stp>
        <stp/>
        <stp/>
        <tr r="P3798" s="3"/>
      </tp>
      <tp t="s">
        <v/>
        <stp/>
        <stp>P</stp>
        <stp>0</stp>
        <stp>IR</stp>
        <stp>BONDAVG72293</stp>
        <stp>채권그룹</stp>
        <stp/>
        <stp/>
        <tr r="P3799" s="3"/>
      </tp>
      <tp t="s">
        <v/>
        <stp/>
        <stp>P</stp>
        <stp>0</stp>
        <stp>IR</stp>
        <stp>BONDAVG72288</stp>
        <stp>채권그룹</stp>
        <stp/>
        <stp/>
        <tr r="P3794" s="3"/>
      </tp>
      <tp t="s">
        <v/>
        <stp/>
        <stp>P</stp>
        <stp>0</stp>
        <stp>IR</stp>
        <stp>BONDAVG72289</stp>
        <stp>채권그룹</stp>
        <stp/>
        <stp/>
        <tr r="P3795" s="3"/>
      </tp>
      <tp t="s">
        <v/>
        <stp/>
        <stp>P</stp>
        <stp>0</stp>
        <stp>IR</stp>
        <stp>BONDAVG72284</stp>
        <stp>채권그룹</stp>
        <stp/>
        <stp/>
        <tr r="P3790" s="3"/>
      </tp>
      <tp t="s">
        <v/>
        <stp/>
        <stp>P</stp>
        <stp>0</stp>
        <stp>IR</stp>
        <stp>BONDAVG72285</stp>
        <stp>채권그룹</stp>
        <stp/>
        <stp/>
        <tr r="P3791" s="3"/>
      </tp>
      <tp t="s">
        <v/>
        <stp/>
        <stp>P</stp>
        <stp>0</stp>
        <stp>IR</stp>
        <stp>BONDAVG72286</stp>
        <stp>채권그룹</stp>
        <stp/>
        <stp/>
        <tr r="P3792" s="3"/>
      </tp>
      <tp t="s">
        <v/>
        <stp/>
        <stp>P</stp>
        <stp>0</stp>
        <stp>IR</stp>
        <stp>BONDAVG72287</stp>
        <stp>채권그룹</stp>
        <stp/>
        <stp/>
        <tr r="P3793" s="3"/>
      </tp>
      <tp t="s">
        <v/>
        <stp/>
        <stp>P</stp>
        <stp>0</stp>
        <stp>IR</stp>
        <stp>BONDAVG72280</stp>
        <stp>채권그룹</stp>
        <stp/>
        <stp/>
        <tr r="P3786" s="3"/>
      </tp>
      <tp t="s">
        <v/>
        <stp/>
        <stp>P</stp>
        <stp>0</stp>
        <stp>IR</stp>
        <stp>BONDAVG72281</stp>
        <stp>채권그룹</stp>
        <stp/>
        <stp/>
        <tr r="P3787" s="3"/>
      </tp>
      <tp t="s">
        <v/>
        <stp/>
        <stp>P</stp>
        <stp>0</stp>
        <stp>IR</stp>
        <stp>BONDAVG72282</stp>
        <stp>채권그룹</stp>
        <stp/>
        <stp/>
        <tr r="P3788" s="3"/>
      </tp>
      <tp t="s">
        <v/>
        <stp/>
        <stp>P</stp>
        <stp>0</stp>
        <stp>IR</stp>
        <stp>BONDAVG72283</stp>
        <stp>채권그룹</stp>
        <stp/>
        <stp/>
        <tr r="P3789" s="3"/>
      </tp>
      <tp t="s">
        <v/>
        <stp/>
        <stp>P</stp>
        <stp>0</stp>
        <stp>IR</stp>
        <stp>BONDAVG62539</stp>
        <stp>채권그룹</stp>
        <stp/>
        <stp/>
        <tr r="P1181" s="3"/>
      </tp>
      <tp t="s">
        <v/>
        <stp/>
        <stp>P</stp>
        <stp>0</stp>
        <stp>IR</stp>
        <stp>BONDAVG72538</stp>
        <stp>채권그룹</stp>
        <stp/>
        <stp/>
        <tr r="P3958" s="3"/>
      </tp>
      <tp t="s">
        <v/>
        <stp/>
        <stp>P</stp>
        <stp>0</stp>
        <stp>IR</stp>
        <stp>BONDAVG62538</stp>
        <stp>채권그룹</stp>
        <stp/>
        <stp/>
        <tr r="P1180" s="3"/>
      </tp>
      <tp t="s">
        <v/>
        <stp/>
        <stp>P</stp>
        <stp>0</stp>
        <stp>IR</stp>
        <stp>BONDAVG72539</stp>
        <stp>채권그룹</stp>
        <stp/>
        <stp/>
        <tr r="P3959" s="3"/>
      </tp>
      <tp t="s">
        <v/>
        <stp/>
        <stp>P</stp>
        <stp>0</stp>
        <stp>IR</stp>
        <stp>BONDAVG42539</stp>
        <stp>채권그룹</stp>
        <stp/>
        <stp/>
        <tr r="P471" s="3"/>
      </tp>
      <tp t="s">
        <v/>
        <stp/>
        <stp>P</stp>
        <stp>0</stp>
        <stp>IR</stp>
        <stp>BONDAVG62535</stp>
        <stp>채권그룹</stp>
        <stp/>
        <stp/>
        <tr r="P1177" s="3"/>
      </tp>
      <tp t="s">
        <v/>
        <stp/>
        <stp>P</stp>
        <stp>0</stp>
        <stp>IR</stp>
        <stp>BONDAVG72534</stp>
        <stp>채권그룹</stp>
        <stp/>
        <stp/>
        <tr r="P3954" s="3"/>
      </tp>
      <tp t="s">
        <v/>
        <stp/>
        <stp>P</stp>
        <stp>0</stp>
        <stp>IR</stp>
        <stp>BONDAVG62534</stp>
        <stp>채권그룹</stp>
        <stp/>
        <stp/>
        <tr r="P1176" s="3"/>
      </tp>
      <tp t="s">
        <v/>
        <stp/>
        <stp>P</stp>
        <stp>0</stp>
        <stp>IR</stp>
        <stp>BONDAVG72535</stp>
        <stp>채권그룹</stp>
        <stp/>
        <stp/>
        <tr r="P3955" s="3"/>
      </tp>
      <tp t="s">
        <v/>
        <stp/>
        <stp>P</stp>
        <stp>0</stp>
        <stp>IR</stp>
        <stp>BONDAVG62537</stp>
        <stp>채권그룹</stp>
        <stp/>
        <stp/>
        <tr r="P1179" s="3"/>
      </tp>
      <tp t="s">
        <v/>
        <stp/>
        <stp>P</stp>
        <stp>0</stp>
        <stp>IR</stp>
        <stp>BONDAVG72536</stp>
        <stp>채권그룹</stp>
        <stp/>
        <stp/>
        <tr r="P3956" s="3"/>
      </tp>
      <tp t="s">
        <v/>
        <stp/>
        <stp>P</stp>
        <stp>0</stp>
        <stp>IR</stp>
        <stp>BONDAVG62536</stp>
        <stp>채권그룹</stp>
        <stp/>
        <stp/>
        <tr r="P1178" s="3"/>
      </tp>
      <tp t="s">
        <v/>
        <stp/>
        <stp>P</stp>
        <stp>0</stp>
        <stp>IR</stp>
        <stp>BONDAVG72537</stp>
        <stp>채권그룹</stp>
        <stp/>
        <stp/>
        <tr r="P3957" s="3"/>
      </tp>
      <tp t="s">
        <v/>
        <stp/>
        <stp>P</stp>
        <stp>0</stp>
        <stp>IR</stp>
        <stp>BONDAVG62531</stp>
        <stp>채권그룹</stp>
        <stp/>
        <stp/>
        <tr r="P1173" s="3"/>
      </tp>
      <tp t="s">
        <v/>
        <stp/>
        <stp>P</stp>
        <stp>0</stp>
        <stp>IR</stp>
        <stp>BONDAVG72530</stp>
        <stp>채권그룹</stp>
        <stp/>
        <stp/>
        <tr r="P3950" s="3"/>
      </tp>
      <tp t="s">
        <v/>
        <stp/>
        <stp>P</stp>
        <stp>0</stp>
        <stp>IR</stp>
        <stp>BONDAVG62530</stp>
        <stp>채권그룹</stp>
        <stp/>
        <stp/>
        <tr r="P1172" s="3"/>
      </tp>
      <tp t="s">
        <v/>
        <stp/>
        <stp>P</stp>
        <stp>0</stp>
        <stp>IR</stp>
        <stp>BONDAVG72531</stp>
        <stp>채권그룹</stp>
        <stp/>
        <stp/>
        <tr r="P3951" s="3"/>
      </tp>
      <tp t="s">
        <v/>
        <stp/>
        <stp>P</stp>
        <stp>0</stp>
        <stp>IR</stp>
        <stp>BONDAVG62533</stp>
        <stp>채권그룹</stp>
        <stp/>
        <stp/>
        <tr r="P1175" s="3"/>
      </tp>
      <tp t="s">
        <v/>
        <stp/>
        <stp>P</stp>
        <stp>0</stp>
        <stp>IR</stp>
        <stp>BONDAVG72532</stp>
        <stp>채권그룹</stp>
        <stp/>
        <stp/>
        <tr r="P3952" s="3"/>
      </tp>
      <tp t="s">
        <v/>
        <stp/>
        <stp>P</stp>
        <stp>0</stp>
        <stp>IR</stp>
        <stp>BONDAVG62532</stp>
        <stp>채권그룹</stp>
        <stp/>
        <stp/>
        <tr r="P1174" s="3"/>
      </tp>
      <tp t="s">
        <v/>
        <stp/>
        <stp>P</stp>
        <stp>0</stp>
        <stp>IR</stp>
        <stp>BONDAVG72533</stp>
        <stp>채권그룹</stp>
        <stp/>
        <stp/>
        <tr r="P3953" s="3"/>
      </tp>
      <tp t="s">
        <v/>
        <stp/>
        <stp>P</stp>
        <stp>0</stp>
        <stp>IR</stp>
        <stp>BONDAVG62529</stp>
        <stp>채권그룹</stp>
        <stp/>
        <stp/>
        <tr r="P1171" s="3"/>
      </tp>
      <tp t="s">
        <v/>
        <stp/>
        <stp>P</stp>
        <stp>0</stp>
        <stp>IR</stp>
        <stp>BONDAVG72528</stp>
        <stp>채권그룹</stp>
        <stp/>
        <stp/>
        <tr r="P3948" s="3"/>
      </tp>
      <tp t="s">
        <v/>
        <stp/>
        <stp>P</stp>
        <stp>0</stp>
        <stp>IR</stp>
        <stp>BONDAVG62528</stp>
        <stp>채권그룹</stp>
        <stp/>
        <stp/>
        <tr r="P1170" s="3"/>
      </tp>
      <tp t="s">
        <v/>
        <stp/>
        <stp>P</stp>
        <stp>0</stp>
        <stp>IR</stp>
        <stp>BONDAVG72529</stp>
        <stp>채권그룹</stp>
        <stp/>
        <stp/>
        <tr r="P3949" s="3"/>
      </tp>
      <tp t="s">
        <v/>
        <stp/>
        <stp>P</stp>
        <stp>0</stp>
        <stp>IR</stp>
        <stp>BONDAVG72524</stp>
        <stp>채권그룹</stp>
        <stp/>
        <stp/>
        <tr r="P3944" s="3"/>
      </tp>
      <tp t="s">
        <v/>
        <stp/>
        <stp>P</stp>
        <stp>0</stp>
        <stp>IR</stp>
        <stp>BONDAVG72525</stp>
        <stp>채권그룹</stp>
        <stp/>
        <stp/>
        <tr r="P3945" s="3"/>
      </tp>
      <tp t="s">
        <v/>
        <stp/>
        <stp>P</stp>
        <stp>0</stp>
        <stp>IR</stp>
        <stp>BONDAVG72526</stp>
        <stp>채권그룹</stp>
        <stp/>
        <stp/>
        <tr r="P3946" s="3"/>
      </tp>
      <tp t="s">
        <v/>
        <stp/>
        <stp>P</stp>
        <stp>0</stp>
        <stp>IR</stp>
        <stp>BONDAVG72527</stp>
        <stp>채권그룹</stp>
        <stp/>
        <stp/>
        <tr r="P3947" s="3"/>
      </tp>
      <tp t="s">
        <v/>
        <stp/>
        <stp>P</stp>
        <stp>0</stp>
        <stp>IR</stp>
        <stp>BONDAVG72523</stp>
        <stp>채권그룹</stp>
        <stp/>
        <stp/>
        <tr r="P3943" s="3"/>
      </tp>
      <tp t="s">
        <v/>
        <stp/>
        <stp>P</stp>
        <stp>0</stp>
        <stp>IR</stp>
        <stp>BONDAVG72519</stp>
        <stp>채권그룹</stp>
        <stp/>
        <stp/>
        <tr r="P3942" s="3"/>
      </tp>
      <tp t="s">
        <v/>
        <stp/>
        <stp>P</stp>
        <stp>0</stp>
        <stp>IR</stp>
        <stp>BONDAVG72514</stp>
        <stp>채권그룹</stp>
        <stp/>
        <stp/>
        <tr r="P3939" s="3"/>
      </tp>
      <tp t="s">
        <v>공사/공단채AAA</v>
        <stp/>
        <stp>P</stp>
        <stp>0</stp>
        <stp>IR</stp>
        <stp>BONDAVG52517</stp>
        <stp>채권그룹</stp>
        <stp/>
        <stp/>
        <tr r="F316" s="1"/>
        <tr r="P696" s="3"/>
      </tp>
      <tp t="s">
        <v/>
        <stp/>
        <stp>P</stp>
        <stp>0</stp>
        <stp>IR</stp>
        <stp>BONDAVG72515</stp>
        <stp>채권그룹</stp>
        <stp/>
        <stp/>
        <tr r="P3940" s="3"/>
      </tp>
      <tp t="s">
        <v>공모/무보증A+</v>
        <stp/>
        <stp>P</stp>
        <stp>0</stp>
        <stp>IR</stp>
        <stp>BONDAVG02510</stp>
        <stp>채권그룹</stp>
        <stp/>
        <stp/>
        <tr r="F118" s="1"/>
        <tr r="P163" s="3"/>
      </tp>
      <tp t="s">
        <v/>
        <stp/>
        <stp>P</stp>
        <stp>0</stp>
        <stp>IR</stp>
        <stp>BONDAVG72517</stp>
        <stp>채권그룹</stp>
        <stp/>
        <stp/>
        <tr r="P3941" s="3"/>
      </tp>
      <tp t="s">
        <v>공모/무보증A0</v>
        <stp/>
        <stp>P</stp>
        <stp>0</stp>
        <stp>IR</stp>
        <stp>BONDAVG02508</stp>
        <stp>채권그룹</stp>
        <stp/>
        <stp/>
        <tr r="F117" s="1"/>
        <tr r="P162" s="3"/>
      </tp>
      <tp t="s">
        <v/>
        <stp/>
        <stp>P</stp>
        <stp>0</stp>
        <stp>IR</stp>
        <stp>BONDAVG72508</stp>
        <stp>채권그룹</stp>
        <stp/>
        <stp/>
        <tr r="P3938" s="3"/>
      </tp>
      <tp t="s">
        <v/>
        <stp/>
        <stp>P</stp>
        <stp>0</stp>
        <stp>IR</stp>
        <stp>BONDAVG72504</stp>
        <stp>채권그룹</stp>
        <stp/>
        <stp/>
        <tr r="P3934" s="3"/>
      </tp>
      <tp t="s">
        <v/>
        <stp/>
        <stp>P</stp>
        <stp>0</stp>
        <stp>IR</stp>
        <stp>BONDAVG72505</stp>
        <stp>채권그룹</stp>
        <stp/>
        <stp/>
        <tr r="P3935" s="3"/>
      </tp>
      <tp t="s">
        <v/>
        <stp/>
        <stp>P</stp>
        <stp>0</stp>
        <stp>IR</stp>
        <stp>BONDAVG72506</stp>
        <stp>채권그룹</stp>
        <stp/>
        <stp/>
        <tr r="P3936" s="3"/>
      </tp>
      <tp t="s">
        <v/>
        <stp/>
        <stp>P</stp>
        <stp>0</stp>
        <stp>IR</stp>
        <stp>BONDAVG72507</stp>
        <stp>채권그룹</stp>
        <stp/>
        <stp/>
        <tr r="P3937" s="3"/>
      </tp>
      <tp t="s">
        <v/>
        <stp/>
        <stp>P</stp>
        <stp>0</stp>
        <stp>IR</stp>
        <stp>BONDAVG72501</stp>
        <stp>채권그룹</stp>
        <stp/>
        <stp/>
        <tr r="P3931" s="3"/>
      </tp>
      <tp t="s">
        <v/>
        <stp/>
        <stp>P</stp>
        <stp>0</stp>
        <stp>IR</stp>
        <stp>BONDAVG72502</stp>
        <stp>채권그룹</stp>
        <stp/>
        <stp/>
        <tr r="P3932" s="3"/>
      </tp>
      <tp t="s">
        <v/>
        <stp/>
        <stp>P</stp>
        <stp>0</stp>
        <stp>IR</stp>
        <stp>BONDAVG72503</stp>
        <stp>채권그룹</stp>
        <stp/>
        <stp/>
        <tr r="P3933" s="3"/>
      </tp>
      <tp t="s">
        <v/>
        <stp/>
        <stp>P</stp>
        <stp>0</stp>
        <stp>IR</stp>
        <stp>BONDAVG72578</stp>
        <stp>채권그룹</stp>
        <stp/>
        <stp/>
        <tr r="P3993" s="3"/>
      </tp>
      <tp t="s">
        <v/>
        <stp/>
        <stp>P</stp>
        <stp>0</stp>
        <stp>IR</stp>
        <stp>BONDAVG72579</stp>
        <stp>채권그룹</stp>
        <stp/>
        <stp/>
        <tr r="P3994" s="3"/>
      </tp>
      <tp t="s">
        <v/>
        <stp/>
        <stp>P</stp>
        <stp>0</stp>
        <stp>IR</stp>
        <stp>BONDAVG72574</stp>
        <stp>채권그룹</stp>
        <stp/>
        <stp/>
        <tr r="P3989" s="3"/>
      </tp>
      <tp t="s">
        <v/>
        <stp/>
        <stp>P</stp>
        <stp>0</stp>
        <stp>IR</stp>
        <stp>BONDAVG72575</stp>
        <stp>채권그룹</stp>
        <stp/>
        <stp/>
        <tr r="P3990" s="3"/>
      </tp>
      <tp t="s">
        <v/>
        <stp/>
        <stp>P</stp>
        <stp>0</stp>
        <stp>IR</stp>
        <stp>BONDAVG72576</stp>
        <stp>채권그룹</stp>
        <stp/>
        <stp/>
        <tr r="P3991" s="3"/>
      </tp>
      <tp t="s">
        <v/>
        <stp/>
        <stp>P</stp>
        <stp>0</stp>
        <stp>IR</stp>
        <stp>BONDAVG72577</stp>
        <stp>채권그룹</stp>
        <stp/>
        <stp/>
        <tr r="P3992" s="3"/>
      </tp>
      <tp t="s">
        <v/>
        <stp/>
        <stp>P</stp>
        <stp>0</stp>
        <stp>IR</stp>
        <stp>BONDAVG72570</stp>
        <stp>채권그룹</stp>
        <stp/>
        <stp/>
        <tr r="P3985" s="3"/>
      </tp>
      <tp t="s">
        <v/>
        <stp/>
        <stp>P</stp>
        <stp>0</stp>
        <stp>IR</stp>
        <stp>BONDAVG72571</stp>
        <stp>채권그룹</stp>
        <stp/>
        <stp/>
        <tr r="P3986" s="3"/>
      </tp>
      <tp t="s">
        <v/>
        <stp/>
        <stp>P</stp>
        <stp>0</stp>
        <stp>IR</stp>
        <stp>BONDAVG02575</stp>
        <stp>채권그룹</stp>
        <stp/>
        <stp/>
        <tr r="P165" s="3"/>
      </tp>
      <tp t="s">
        <v/>
        <stp/>
        <stp>P</stp>
        <stp>0</stp>
        <stp>IR</stp>
        <stp>BONDAVG72572</stp>
        <stp>채권그룹</stp>
        <stp/>
        <stp/>
        <tr r="P3987" s="3"/>
      </tp>
      <tp t="s">
        <v/>
        <stp/>
        <stp>P</stp>
        <stp>0</stp>
        <stp>IR</stp>
        <stp>BONDAVG72573</stp>
        <stp>채권그룹</stp>
        <stp/>
        <stp/>
        <tr r="P3988" s="3"/>
      </tp>
      <tp t="s">
        <v/>
        <stp/>
        <stp>P</stp>
        <stp>0</stp>
        <stp>IR</stp>
        <stp>BONDAVGA2561</stp>
        <stp>채권그룹</stp>
        <stp/>
        <stp/>
        <tr r="P4593" s="3"/>
      </tp>
      <tp t="s">
        <v/>
        <stp/>
        <stp>P</stp>
        <stp>0</stp>
        <stp>IR</stp>
        <stp>BONDAVG62569</stp>
        <stp>채권그룹</stp>
        <stp/>
        <stp/>
        <tr r="P1182" s="3"/>
      </tp>
      <tp t="s">
        <v/>
        <stp/>
        <stp>P</stp>
        <stp>0</stp>
        <stp>IR</stp>
        <stp>BONDAVG72568</stp>
        <stp>채권그룹</stp>
        <stp/>
        <stp/>
        <tr r="P3983" s="3"/>
      </tp>
      <tp t="s">
        <v/>
        <stp/>
        <stp>P</stp>
        <stp>0</stp>
        <stp>IR</stp>
        <stp>BONDAVG72569</stp>
        <stp>채권그룹</stp>
        <stp/>
        <stp/>
        <tr r="P3984" s="3"/>
      </tp>
      <tp t="s">
        <v/>
        <stp/>
        <stp>P</stp>
        <stp>0</stp>
        <stp>IR</stp>
        <stp>BONDAVG72565</stp>
        <stp>채권그룹</stp>
        <stp/>
        <stp/>
        <tr r="P3980" s="3"/>
      </tp>
      <tp t="s">
        <v/>
        <stp/>
        <stp>P</stp>
        <stp>0</stp>
        <stp>IR</stp>
        <stp>BONDAVG72566</stp>
        <stp>채권그룹</stp>
        <stp/>
        <stp/>
        <tr r="P3981" s="3"/>
      </tp>
      <tp t="s">
        <v/>
        <stp/>
        <stp>P</stp>
        <stp>0</stp>
        <stp>IR</stp>
        <stp>BONDAVG72567</stp>
        <stp>채권그룹</stp>
        <stp/>
        <stp/>
        <tr r="P3982" s="3"/>
      </tp>
      <tp t="s">
        <v/>
        <stp/>
        <stp>P</stp>
        <stp>0</stp>
        <stp>IR</stp>
        <stp>BONDAVG72560</stp>
        <stp>채권그룹</stp>
        <stp/>
        <stp/>
        <tr r="P3978" s="3"/>
      </tp>
      <tp t="s">
        <v/>
        <stp/>
        <stp>P</stp>
        <stp>0</stp>
        <stp>IR</stp>
        <stp>BONDAVG72562</stp>
        <stp>채권그룹</stp>
        <stp/>
        <stp/>
        <tr r="P3979" s="3"/>
      </tp>
      <tp t="s">
        <v/>
        <stp/>
        <stp>P</stp>
        <stp>0</stp>
        <stp>IR</stp>
        <stp>BONDAVG72558</stp>
        <stp>채권그룹</stp>
        <stp/>
        <stp/>
        <tr r="P3976" s="3"/>
      </tp>
      <tp t="s">
        <v/>
        <stp/>
        <stp>P</stp>
        <stp>0</stp>
        <stp>IR</stp>
        <stp>BONDAVG72559</stp>
        <stp>채권그룹</stp>
        <stp/>
        <stp/>
        <tr r="P3977" s="3"/>
      </tp>
      <tp t="s">
        <v/>
        <stp/>
        <stp>P</stp>
        <stp>0</stp>
        <stp>IR</stp>
        <stp>BONDAVG52556</stp>
        <stp>채권그룹</stp>
        <stp/>
        <stp/>
        <tr r="P700" s="3"/>
      </tp>
      <tp t="s">
        <v/>
        <stp/>
        <stp>P</stp>
        <stp>0</stp>
        <stp>IR</stp>
        <stp>BONDAVG72554</stp>
        <stp>채권그룹</stp>
        <stp/>
        <stp/>
        <tr r="P3972" s="3"/>
      </tp>
      <tp t="s">
        <v/>
        <stp/>
        <stp>P</stp>
        <stp>0</stp>
        <stp>IR</stp>
        <stp>BONDAVG72555</stp>
        <stp>채권그룹</stp>
        <stp/>
        <stp/>
        <tr r="P3973" s="3"/>
      </tp>
      <tp t="s">
        <v/>
        <stp/>
        <stp>P</stp>
        <stp>0</stp>
        <stp>IR</stp>
        <stp>BONDAVG52554</stp>
        <stp>채권그룹</stp>
        <stp/>
        <stp/>
        <tr r="P698" s="3"/>
      </tp>
      <tp t="s">
        <v/>
        <stp/>
        <stp>P</stp>
        <stp>0</stp>
        <stp>IR</stp>
        <stp>BONDAVG72556</stp>
        <stp>채권그룹</stp>
        <stp/>
        <stp/>
        <tr r="P3974" s="3"/>
      </tp>
      <tp t="s">
        <v/>
        <stp/>
        <stp>P</stp>
        <stp>0</stp>
        <stp>IR</stp>
        <stp>BONDAVG52555</stp>
        <stp>채권그룹</stp>
        <stp/>
        <stp/>
        <tr r="P699" s="3"/>
      </tp>
      <tp t="s">
        <v/>
        <stp/>
        <stp>P</stp>
        <stp>0</stp>
        <stp>IR</stp>
        <stp>BONDAVG72557</stp>
        <stp>채권그룹</stp>
        <stp/>
        <stp/>
        <tr r="P3975" s="3"/>
      </tp>
      <tp t="s">
        <v/>
        <stp/>
        <stp>P</stp>
        <stp>0</stp>
        <stp>IR</stp>
        <stp>BONDAVG72550</stp>
        <stp>채권그룹</stp>
        <stp/>
        <stp/>
        <tr r="P3970" s="3"/>
      </tp>
      <tp t="s">
        <v/>
        <stp/>
        <stp>P</stp>
        <stp>0</stp>
        <stp>IR</stp>
        <stp>BONDAVG52553</stp>
        <stp>채권그룹</stp>
        <stp/>
        <stp/>
        <tr r="P697" s="3"/>
      </tp>
      <tp t="s">
        <v/>
        <stp/>
        <stp>P</stp>
        <stp>0</stp>
        <stp>IR</stp>
        <stp>BONDAVG72553</stp>
        <stp>채권그룹</stp>
        <stp/>
        <stp/>
        <tr r="P3971" s="3"/>
      </tp>
      <tp t="s">
        <v/>
        <stp/>
        <stp>P</stp>
        <stp>0</stp>
        <stp>IR</stp>
        <stp>BONDAVG72548</stp>
        <stp>채권그룹</stp>
        <stp/>
        <stp/>
        <tr r="P3968" s="3"/>
      </tp>
      <tp t="s">
        <v/>
        <stp/>
        <stp>P</stp>
        <stp>0</stp>
        <stp>IR</stp>
        <stp>BONDAVG72549</stp>
        <stp>채권그룹</stp>
        <stp/>
        <stp/>
        <tr r="P3969" s="3"/>
      </tp>
      <tp t="s">
        <v/>
        <stp/>
        <stp>P</stp>
        <stp>0</stp>
        <stp>IR</stp>
        <stp>BONDAVG72544</stp>
        <stp>채권그룹</stp>
        <stp/>
        <stp/>
        <tr r="P3964" s="3"/>
      </tp>
      <tp t="s">
        <v/>
        <stp/>
        <stp>P</stp>
        <stp>0</stp>
        <stp>IR</stp>
        <stp>BONDAVG72545</stp>
        <stp>채권그룹</stp>
        <stp/>
        <stp/>
        <tr r="P3965" s="3"/>
      </tp>
      <tp t="s">
        <v/>
        <stp/>
        <stp>P</stp>
        <stp>0</stp>
        <stp>IR</stp>
        <stp>BONDAVG72546</stp>
        <stp>채권그룹</stp>
        <stp/>
        <stp/>
        <tr r="P3966" s="3"/>
      </tp>
      <tp t="s">
        <v/>
        <stp/>
        <stp>P</stp>
        <stp>0</stp>
        <stp>IR</stp>
        <stp>BONDAVG72547</stp>
        <stp>채권그룹</stp>
        <stp/>
        <stp/>
        <tr r="P3967" s="3"/>
      </tp>
      <tp t="s">
        <v/>
        <stp/>
        <stp>P</stp>
        <stp>0</stp>
        <stp>IR</stp>
        <stp>BONDAVG72540</stp>
        <stp>채권그룹</stp>
        <stp/>
        <stp/>
        <tr r="P3960" s="3"/>
      </tp>
      <tp t="s">
        <v/>
        <stp/>
        <stp>P</stp>
        <stp>0</stp>
        <stp>IR</stp>
        <stp>BONDAVG72541</stp>
        <stp>채권그룹</stp>
        <stp/>
        <stp/>
        <tr r="P3961" s="3"/>
      </tp>
      <tp t="s">
        <v>공사/공단채AA+</v>
        <stp/>
        <stp>P</stp>
        <stp>0</stp>
        <stp>IR</stp>
        <stp>BONDAVG12544</stp>
        <stp>채권그룹</stp>
        <stp/>
        <stp/>
        <tr r="F240" s="1"/>
        <tr r="P313" s="3"/>
      </tp>
      <tp t="s">
        <v/>
        <stp/>
        <stp>P</stp>
        <stp>0</stp>
        <stp>IR</stp>
        <stp>BONDAVG72542</stp>
        <stp>채권그룹</stp>
        <stp/>
        <stp/>
        <tr r="P3962" s="3"/>
      </tp>
      <tp t="s">
        <v/>
        <stp/>
        <stp>P</stp>
        <stp>0</stp>
        <stp>IR</stp>
        <stp>BONDAVG02544</stp>
        <stp>채권그룹</stp>
        <stp/>
        <stp/>
        <tr r="P164" s="3"/>
      </tp>
      <tp t="s">
        <v/>
        <stp/>
        <stp>P</stp>
        <stp>0</stp>
        <stp>IR</stp>
        <stp>BONDAVG42540</stp>
        <stp>채권그룹</stp>
        <stp/>
        <stp/>
        <tr r="P472" s="3"/>
      </tp>
      <tp t="s">
        <v/>
        <stp/>
        <stp>P</stp>
        <stp>0</stp>
        <stp>IR</stp>
        <stp>BONDAVG72543</stp>
        <stp>채권그룹</stp>
        <stp/>
        <stp/>
        <tr r="P3963" s="3"/>
      </tp>
      <tp t="s">
        <v/>
        <stp/>
        <stp>P</stp>
        <stp>0</stp>
        <stp>IR</stp>
        <stp>BONDAVG62599</stp>
        <stp>채권그룹</stp>
        <stp/>
        <stp/>
        <tr r="P1183" s="3"/>
      </tp>
      <tp t="s">
        <v/>
        <stp/>
        <stp>P</stp>
        <stp>0</stp>
        <stp>IR</stp>
        <stp>BONDAVG52596</stp>
        <stp>채권그룹</stp>
        <stp/>
        <stp/>
        <tr r="P703" s="3"/>
      </tp>
      <tp t="s">
        <v/>
        <stp/>
        <stp>P</stp>
        <stp>0</stp>
        <stp>IR</stp>
        <stp>BONDAVG72594</stp>
        <stp>채권그룹</stp>
        <stp/>
        <stp/>
        <tr r="P4009" s="3"/>
      </tp>
      <tp t="s">
        <v/>
        <stp/>
        <stp>P</stp>
        <stp>0</stp>
        <stp>IR</stp>
        <stp>BONDAVG52597</stp>
        <stp>채권그룹</stp>
        <stp/>
        <stp/>
        <tr r="P704" s="3"/>
      </tp>
      <tp t="s">
        <v/>
        <stp/>
        <stp>P</stp>
        <stp>0</stp>
        <stp>IR</stp>
        <stp>BONDAVG72595</stp>
        <stp>채권그룹</stp>
        <stp/>
        <stp/>
        <tr r="P4010" s="3"/>
      </tp>
      <tp t="s">
        <v/>
        <stp/>
        <stp>P</stp>
        <stp>0</stp>
        <stp>IR</stp>
        <stp>BONDAVG52594</stp>
        <stp>채권그룹</stp>
        <stp/>
        <stp/>
        <tr r="P701" s="3"/>
      </tp>
      <tp t="s">
        <v/>
        <stp/>
        <stp>P</stp>
        <stp>0</stp>
        <stp>IR</stp>
        <stp>BONDAVG72596</stp>
        <stp>채권그룹</stp>
        <stp/>
        <stp/>
        <tr r="P4011" s="3"/>
      </tp>
      <tp t="s">
        <v>공모/무보증A-</v>
        <stp/>
        <stp>P</stp>
        <stp>0</stp>
        <stp>IR</stp>
        <stp>BONDAVG02590</stp>
        <stp>채권그룹</stp>
        <stp/>
        <stp/>
        <tr r="F119" s="1"/>
        <tr r="P166" s="3"/>
      </tp>
      <tp t="s">
        <v/>
        <stp/>
        <stp>P</stp>
        <stp>0</stp>
        <stp>IR</stp>
        <stp>BONDAVG52595</stp>
        <stp>채권그룹</stp>
        <stp/>
        <stp/>
        <tr r="P702" s="3"/>
      </tp>
      <tp t="s">
        <v/>
        <stp/>
        <stp>P</stp>
        <stp>0</stp>
        <stp>IR</stp>
        <stp>BONDAVG72590</stp>
        <stp>채권그룹</stp>
        <stp/>
        <stp/>
        <tr r="P4005" s="3"/>
      </tp>
      <tp t="s">
        <v/>
        <stp/>
        <stp>P</stp>
        <stp>0</stp>
        <stp>IR</stp>
        <stp>BONDAVG72591</stp>
        <stp>채권그룹</stp>
        <stp/>
        <stp/>
        <tr r="P4006" s="3"/>
      </tp>
      <tp t="s">
        <v/>
        <stp/>
        <stp>P</stp>
        <stp>0</stp>
        <stp>IR</stp>
        <stp>BONDAVG72592</stp>
        <stp>채권그룹</stp>
        <stp/>
        <stp/>
        <tr r="P4007" s="3"/>
      </tp>
      <tp t="s">
        <v/>
        <stp/>
        <stp>P</stp>
        <stp>0</stp>
        <stp>IR</stp>
        <stp>BONDAVG72593</stp>
        <stp>채권그룹</stp>
        <stp/>
        <stp/>
        <tr r="P4008" s="3"/>
      </tp>
      <tp t="s">
        <v/>
        <stp/>
        <stp>P</stp>
        <stp>0</stp>
        <stp>IR</stp>
        <stp>BONDAVG72588</stp>
        <stp>채권그룹</stp>
        <stp/>
        <stp/>
        <tr r="P4003" s="3"/>
      </tp>
      <tp t="s">
        <v/>
        <stp/>
        <stp>P</stp>
        <stp>0</stp>
        <stp>IR</stp>
        <stp>BONDAVG72589</stp>
        <stp>채권그룹</stp>
        <stp/>
        <stp/>
        <tr r="P4004" s="3"/>
      </tp>
      <tp t="s">
        <v/>
        <stp/>
        <stp>P</stp>
        <stp>0</stp>
        <stp>IR</stp>
        <stp>BONDAVG72584</stp>
        <stp>채권그룹</stp>
        <stp/>
        <stp/>
        <tr r="P3999" s="3"/>
      </tp>
      <tp t="s">
        <v/>
        <stp/>
        <stp>P</stp>
        <stp>0</stp>
        <stp>IR</stp>
        <stp>BONDAVG72585</stp>
        <stp>채권그룹</stp>
        <stp/>
        <stp/>
        <tr r="P4000" s="3"/>
      </tp>
      <tp t="s">
        <v/>
        <stp/>
        <stp>P</stp>
        <stp>0</stp>
        <stp>IR</stp>
        <stp>BONDAVG72586</stp>
        <stp>채권그룹</stp>
        <stp/>
        <stp/>
        <tr r="P4001" s="3"/>
      </tp>
      <tp t="s">
        <v/>
        <stp/>
        <stp>P</stp>
        <stp>0</stp>
        <stp>IR</stp>
        <stp>BONDAVG72587</stp>
        <stp>채권그룹</stp>
        <stp/>
        <stp/>
        <tr r="P4002" s="3"/>
      </tp>
      <tp t="s">
        <v/>
        <stp/>
        <stp>P</stp>
        <stp>0</stp>
        <stp>IR</stp>
        <stp>BONDAVG72580</stp>
        <stp>채권그룹</stp>
        <stp/>
        <stp/>
        <tr r="P3995" s="3"/>
      </tp>
      <tp t="s">
        <v/>
        <stp/>
        <stp>P</stp>
        <stp>0</stp>
        <stp>IR</stp>
        <stp>BONDAVG72581</stp>
        <stp>채권그룹</stp>
        <stp/>
        <stp/>
        <tr r="P3996" s="3"/>
      </tp>
      <tp t="s">
        <v/>
        <stp/>
        <stp>P</stp>
        <stp>0</stp>
        <stp>IR</stp>
        <stp>BONDAVG72582</stp>
        <stp>채권그룹</stp>
        <stp/>
        <stp/>
        <tr r="P3997" s="3"/>
      </tp>
      <tp t="s">
        <v/>
        <stp/>
        <stp>P</stp>
        <stp>0</stp>
        <stp>IR</stp>
        <stp>BONDAVG72583</stp>
        <stp>채권그룹</stp>
        <stp/>
        <stp/>
        <tr r="P3998" s="3"/>
      </tp>
      <tp t="s">
        <v/>
        <stp/>
        <stp>P</stp>
        <stp>0</stp>
        <stp>IR</stp>
        <stp>BONDAVG72438</stp>
        <stp>채권그룹</stp>
        <stp/>
        <stp/>
        <tr r="P3895" s="3"/>
      </tp>
      <tp t="s">
        <v/>
        <stp/>
        <stp>P</stp>
        <stp>0</stp>
        <stp>IR</stp>
        <stp>BONDAVG72439</stp>
        <stp>채권그룹</stp>
        <stp/>
        <stp/>
        <tr r="P3896" s="3"/>
      </tp>
      <tp t="s">
        <v>공모/무보증A0</v>
        <stp/>
        <stp>P</stp>
        <stp>0</stp>
        <stp>IR</stp>
        <stp>BONDAVG12432</stp>
        <stp>채권그룹</stp>
        <stp/>
        <stp/>
        <tr r="F238" s="1"/>
        <tr r="P310" s="3"/>
      </tp>
      <tp t="s">
        <v/>
        <stp/>
        <stp>P</stp>
        <stp>0</stp>
        <stp>IR</stp>
        <stp>BONDAVG72434</stp>
        <stp>채권그룹</stp>
        <stp/>
        <stp/>
        <tr r="P3891" s="3"/>
      </tp>
      <tp t="s">
        <v/>
        <stp/>
        <stp>P</stp>
        <stp>0</stp>
        <stp>IR</stp>
        <stp>BONDAVG72435</stp>
        <stp>채권그룹</stp>
        <stp/>
        <stp/>
        <tr r="P3892" s="3"/>
      </tp>
      <tp t="s">
        <v/>
        <stp/>
        <stp>P</stp>
        <stp>0</stp>
        <stp>IR</stp>
        <stp>BONDAVG72436</stp>
        <stp>채권그룹</stp>
        <stp/>
        <stp/>
        <tr r="P3893" s="3"/>
      </tp>
      <tp t="s">
        <v/>
        <stp/>
        <stp>P</stp>
        <stp>0</stp>
        <stp>IR</stp>
        <stp>BONDAVG72437</stp>
        <stp>채권그룹</stp>
        <stp/>
        <stp/>
        <tr r="P3894" s="3"/>
      </tp>
      <tp t="s">
        <v/>
        <stp/>
        <stp>P</stp>
        <stp>0</stp>
        <stp>IR</stp>
        <stp>BONDAVG72431</stp>
        <stp>채권그룹</stp>
        <stp/>
        <stp/>
        <tr r="P3888" s="3"/>
      </tp>
      <tp t="s">
        <v/>
        <stp/>
        <stp>P</stp>
        <stp>0</stp>
        <stp>IR</stp>
        <stp>BONDAVG72432</stp>
        <stp>채권그룹</stp>
        <stp/>
        <stp/>
        <tr r="P3889" s="3"/>
      </tp>
      <tp t="s">
        <v/>
        <stp/>
        <stp>P</stp>
        <stp>0</stp>
        <stp>IR</stp>
        <stp>BONDAVG72433</stp>
        <stp>채권그룹</stp>
        <stp/>
        <stp/>
        <tr r="P3890" s="3"/>
      </tp>
      <tp t="s">
        <v/>
        <stp/>
        <stp>P</stp>
        <stp>0</stp>
        <stp>IR</stp>
        <stp>BONDAVG12428</stp>
        <stp>채권그룹</stp>
        <stp/>
        <stp/>
        <tr r="P309" s="3"/>
      </tp>
      <tp t="s">
        <v>공사/공단채AA+</v>
        <stp/>
        <stp>P</stp>
        <stp>0</stp>
        <stp>IR</stp>
        <stp>BONDAVG12425</stp>
        <stp>채권그룹</stp>
        <stp/>
        <stp/>
        <tr r="F237" s="1"/>
        <tr r="P308" s="3"/>
      </tp>
      <tp t="s">
        <v/>
        <stp/>
        <stp>P</stp>
        <stp>0</stp>
        <stp>IR</stp>
        <stp>BONDAVG42420</stp>
        <stp>채권그룹</stp>
        <stp/>
        <stp/>
        <tr r="P470" s="3"/>
      </tp>
      <tp t="s">
        <v/>
        <stp/>
        <stp>P</stp>
        <stp>0</stp>
        <stp>IR</stp>
        <stp>BONDAVGC2411</stp>
        <stp>채권그룹</stp>
        <stp/>
        <stp/>
        <tr r="P4672" s="3"/>
      </tp>
      <tp t="s">
        <v/>
        <stp/>
        <stp>P</stp>
        <stp>0</stp>
        <stp>IR</stp>
        <stp>BONDAVGA2411</stp>
        <stp>채권그룹</stp>
        <stp/>
        <stp/>
        <tr r="P4592" s="3"/>
      </tp>
      <tp t="s">
        <v/>
        <stp/>
        <stp>P</stp>
        <stp>0</stp>
        <stp>IR</stp>
        <stp>BONDAVGD2411</stp>
        <stp>채권그룹</stp>
        <stp/>
        <stp/>
        <tr r="P4681" s="3"/>
      </tp>
      <tp t="s">
        <v/>
        <stp/>
        <stp>P</stp>
        <stp>0</stp>
        <stp>IR</stp>
        <stp>BONDAVG42419</stp>
        <stp>채권그룹</stp>
        <stp/>
        <stp/>
        <tr r="P469" s="3"/>
      </tp>
      <tp t="s">
        <v/>
        <stp/>
        <stp>P</stp>
        <stp>0</stp>
        <stp>IR</stp>
        <stp>BONDAVG72414</stp>
        <stp>채권그룹</stp>
        <stp/>
        <stp/>
        <tr r="P3886" s="3"/>
      </tp>
      <tp t="s">
        <v/>
        <stp/>
        <stp>P</stp>
        <stp>0</stp>
        <stp>IR</stp>
        <stp>BONDAVG72415</stp>
        <stp>채권그룹</stp>
        <stp/>
        <stp/>
        <tr r="P3887" s="3"/>
      </tp>
      <tp t="s">
        <v>은행채AAA(중금-이표)</v>
        <stp/>
        <stp>P</stp>
        <stp>0</stp>
        <stp>IR</stp>
        <stp>BONDAVG02411</stp>
        <stp>채권그룹</stp>
        <stp/>
        <stp/>
        <tr r="F116" s="1"/>
        <tr r="P160" s="3"/>
      </tp>
      <tp t="s">
        <v/>
        <stp/>
        <stp>P</stp>
        <stp>0</stp>
        <stp>IR</stp>
        <stp>BONDAVG42412</stp>
        <stp>채권그룹</stp>
        <stp/>
        <stp/>
        <tr r="P5013" s="3"/>
      </tp>
      <tp t="s">
        <v>기타금융채A+</v>
        <stp/>
        <stp>P</stp>
        <stp>0</stp>
        <stp>IR</stp>
        <stp>BONDAVG42411</stp>
        <stp>채권그룹</stp>
        <stp/>
        <stp/>
        <tr r="F296" s="1"/>
        <tr r="P468" s="3"/>
      </tp>
      <tp t="s">
        <v/>
        <stp/>
        <stp>P</stp>
        <stp>0</stp>
        <stp>IR</stp>
        <stp>BONDAVG62408</stp>
        <stp>채권그룹</stp>
        <stp/>
        <stp/>
        <tr r="P1165" s="3"/>
      </tp>
      <tp t="s">
        <v xml:space="preserve"> </v>
        <stp/>
        <stp>P</stp>
        <stp>0</stp>
        <stp>IR</stp>
        <stp>BONDAVG42409</stp>
        <stp>채권그룹</stp>
        <stp/>
        <stp/>
        <tr r="P6787" s="3"/>
      </tp>
      <tp t="s">
        <v/>
        <stp/>
        <stp>P</stp>
        <stp>0</stp>
        <stp>IR</stp>
        <stp>BONDAVG42406</stp>
        <stp>채권그룹</stp>
        <stp/>
        <stp/>
        <tr r="P467" s="3"/>
      </tp>
      <tp t="s">
        <v/>
        <stp/>
        <stp>P</stp>
        <stp>0</stp>
        <stp>IR</stp>
        <stp>BONDAVG42405</stp>
        <stp>채권그룹</stp>
        <stp/>
        <stp/>
        <tr r="P466" s="3"/>
      </tp>
      <tp t="s">
        <v/>
        <stp/>
        <stp>P</stp>
        <stp>0</stp>
        <stp>IR</stp>
        <stp>BONDAVG62407</stp>
        <stp>채권그룹</stp>
        <stp/>
        <stp/>
        <tr r="P1164" s="3"/>
      </tp>
      <tp t="s">
        <v/>
        <stp/>
        <stp>P</stp>
        <stp>0</stp>
        <stp>IR</stp>
        <stp>BONDAVG02478</stp>
        <stp>채권그룹</stp>
        <stp/>
        <stp/>
        <tr r="P4841" s="3"/>
      </tp>
      <tp t="s">
        <v/>
        <stp/>
        <stp>P</stp>
        <stp>0</stp>
        <stp>IR</stp>
        <stp>BONDAVG72478</stp>
        <stp>채권그룹</stp>
        <stp/>
        <stp/>
        <tr r="P3926" s="3"/>
      </tp>
      <tp t="s">
        <v/>
        <stp/>
        <stp>P</stp>
        <stp>0</stp>
        <stp>IR</stp>
        <stp>BONDAVG72474</stp>
        <stp>채권그룹</stp>
        <stp/>
        <stp/>
        <tr r="P3923" s="3"/>
      </tp>
      <tp t="s">
        <v/>
        <stp/>
        <stp>P</stp>
        <stp>0</stp>
        <stp>IR</stp>
        <stp>BONDAVG72475</stp>
        <stp>채권그룹</stp>
        <stp/>
        <stp/>
        <tr r="P3924" s="3"/>
      </tp>
      <tp t="s">
        <v/>
        <stp/>
        <stp>P</stp>
        <stp>0</stp>
        <stp>IR</stp>
        <stp>BONDAVG72476</stp>
        <stp>채권그룹</stp>
        <stp/>
        <stp/>
        <tr r="P3925" s="3"/>
      </tp>
      <tp t="s">
        <v/>
        <stp/>
        <stp>P</stp>
        <stp>0</stp>
        <stp>IR</stp>
        <stp>BONDAVG72470</stp>
        <stp>채권그룹</stp>
        <stp/>
        <stp/>
        <tr r="P3919" s="3"/>
      </tp>
      <tp t="s">
        <v/>
        <stp/>
        <stp>P</stp>
        <stp>0</stp>
        <stp>IR</stp>
        <stp>BONDAVG72471</stp>
        <stp>채권그룹</stp>
        <stp/>
        <stp/>
        <tr r="P3920" s="3"/>
      </tp>
      <tp t="s">
        <v/>
        <stp/>
        <stp>P</stp>
        <stp>0</stp>
        <stp>IR</stp>
        <stp>BONDAVG72472</stp>
        <stp>채권그룹</stp>
        <stp/>
        <stp/>
        <tr r="P3921" s="3"/>
      </tp>
      <tp t="s">
        <v/>
        <stp/>
        <stp>P</stp>
        <stp>0</stp>
        <stp>IR</stp>
        <stp>BONDAVG72473</stp>
        <stp>채권그룹</stp>
        <stp/>
        <stp/>
        <tr r="P3922" s="3"/>
      </tp>
      <tp t="s">
        <v>공모/무보증A0</v>
        <stp/>
        <stp>P</stp>
        <stp>0</stp>
        <stp>IR</stp>
        <stp>BONDAVG12468</stp>
        <stp>채권그룹</stp>
        <stp/>
        <stp/>
        <tr r="F239" s="1"/>
        <tr r="P312" s="3"/>
      </tp>
      <tp t="s">
        <v/>
        <stp/>
        <stp>P</stp>
        <stp>0</stp>
        <stp>IR</stp>
        <stp>BONDAVG72468</stp>
        <stp>채권그룹</stp>
        <stp/>
        <stp/>
        <tr r="P3917" s="3"/>
      </tp>
      <tp t="s">
        <v/>
        <stp/>
        <stp>P</stp>
        <stp>0</stp>
        <stp>IR</stp>
        <stp>BONDAVG72469</stp>
        <stp>채권그룹</stp>
        <stp/>
        <stp/>
        <tr r="P3918" s="3"/>
      </tp>
      <tp t="s">
        <v/>
        <stp/>
        <stp>P</stp>
        <stp>0</stp>
        <stp>IR</stp>
        <stp>BONDAVG72464</stp>
        <stp>채권그룹</stp>
        <stp/>
        <stp/>
        <tr r="P3913" s="3"/>
      </tp>
      <tp t="s">
        <v/>
        <stp/>
        <stp>P</stp>
        <stp>0</stp>
        <stp>IR</stp>
        <stp>BONDAVG72465</stp>
        <stp>채권그룹</stp>
        <stp/>
        <stp/>
        <tr r="P3914" s="3"/>
      </tp>
      <tp t="s">
        <v/>
        <stp/>
        <stp>P</stp>
        <stp>0</stp>
        <stp>IR</stp>
        <stp>BONDAVG72466</stp>
        <stp>채권그룹</stp>
        <stp/>
        <stp/>
        <tr r="P3915" s="3"/>
      </tp>
      <tp t="s">
        <v/>
        <stp/>
        <stp>P</stp>
        <stp>0</stp>
        <stp>IR</stp>
        <stp>BONDAVG72467</stp>
        <stp>채권그룹</stp>
        <stp/>
        <stp/>
        <tr r="P3916" s="3"/>
      </tp>
      <tp t="s">
        <v/>
        <stp/>
        <stp>P</stp>
        <stp>0</stp>
        <stp>IR</stp>
        <stp>BONDAVG72460</stp>
        <stp>채권그룹</stp>
        <stp/>
        <stp/>
        <tr r="P3909" s="3"/>
      </tp>
      <tp t="s">
        <v/>
        <stp/>
        <stp>P</stp>
        <stp>0</stp>
        <stp>IR</stp>
        <stp>BONDAVG72461</stp>
        <stp>채권그룹</stp>
        <stp/>
        <stp/>
        <tr r="P3910" s="3"/>
      </tp>
      <tp t="s">
        <v/>
        <stp/>
        <stp>P</stp>
        <stp>0</stp>
        <stp>IR</stp>
        <stp>BONDAVG72462</stp>
        <stp>채권그룹</stp>
        <stp/>
        <stp/>
        <tr r="P3911" s="3"/>
      </tp>
      <tp t="s">
        <v/>
        <stp/>
        <stp>P</stp>
        <stp>0</stp>
        <stp>IR</stp>
        <stp>BONDAVG72463</stp>
        <stp>채권그룹</stp>
        <stp/>
        <stp/>
        <tr r="P3912" s="3"/>
      </tp>
      <tp t="s">
        <v/>
        <stp/>
        <stp>P</stp>
        <stp>0</stp>
        <stp>IR</stp>
        <stp>BONDAVG72458</stp>
        <stp>채권그룹</stp>
        <stp/>
        <stp/>
        <tr r="P3907" s="3"/>
      </tp>
      <tp t="s">
        <v/>
        <stp/>
        <stp>P</stp>
        <stp>0</stp>
        <stp>IR</stp>
        <stp>BONDAVG72459</stp>
        <stp>채권그룹</stp>
        <stp/>
        <stp/>
        <tr r="P3908" s="3"/>
      </tp>
      <tp t="s">
        <v/>
        <stp/>
        <stp>P</stp>
        <stp>0</stp>
        <stp>IR</stp>
        <stp>BONDAVG72455</stp>
        <stp>채권그룹</stp>
        <stp/>
        <stp/>
        <tr r="P3906" s="3"/>
      </tp>
      <tp t="s">
        <v xml:space="preserve"> </v>
        <stp/>
        <stp>P</stp>
        <stp>0</stp>
        <stp>IR</stp>
        <stp>BONDAVG12455</stp>
        <stp>채권그룹</stp>
        <stp/>
        <stp/>
        <tr r="P311" s="3"/>
      </tp>
      <tp t="s">
        <v/>
        <stp/>
        <stp>P</stp>
        <stp>0</stp>
        <stp>IR</stp>
        <stp>BONDAVG72448</stp>
        <stp>채권그룹</stp>
        <stp/>
        <stp/>
        <tr r="P3905" s="3"/>
      </tp>
      <tp t="s">
        <v/>
        <stp/>
        <stp>P</stp>
        <stp>0</stp>
        <stp>IR</stp>
        <stp>BONDAVG72444</stp>
        <stp>채권그룹</stp>
        <stp/>
        <stp/>
        <tr r="P3901" s="3"/>
      </tp>
      <tp t="s">
        <v/>
        <stp/>
        <stp>P</stp>
        <stp>0</stp>
        <stp>IR</stp>
        <stp>BONDAVG72445</stp>
        <stp>채권그룹</stp>
        <stp/>
        <stp/>
        <tr r="P3902" s="3"/>
      </tp>
      <tp t="s">
        <v/>
        <stp/>
        <stp>P</stp>
        <stp>0</stp>
        <stp>IR</stp>
        <stp>BONDAVG72446</stp>
        <stp>채권그룹</stp>
        <stp/>
        <stp/>
        <tr r="P3903" s="3"/>
      </tp>
      <tp t="s">
        <v/>
        <stp/>
        <stp>P</stp>
        <stp>0</stp>
        <stp>IR</stp>
        <stp>BONDAVG72447</stp>
        <stp>채권그룹</stp>
        <stp/>
        <stp/>
        <tr r="P3904" s="3"/>
      </tp>
      <tp t="s">
        <v/>
        <stp/>
        <stp>P</stp>
        <stp>0</stp>
        <stp>IR</stp>
        <stp>BONDAVG72440</stp>
        <stp>채권그룹</stp>
        <stp/>
        <stp/>
        <tr r="P3897" s="3"/>
      </tp>
      <tp t="s">
        <v/>
        <stp/>
        <stp>P</stp>
        <stp>0</stp>
        <stp>IR</stp>
        <stp>BONDAVG72441</stp>
        <stp>채권그룹</stp>
        <stp/>
        <stp/>
        <tr r="P3898" s="3"/>
      </tp>
      <tp t="s">
        <v/>
        <stp/>
        <stp>P</stp>
        <stp>0</stp>
        <stp>IR</stp>
        <stp>BONDAVG72442</stp>
        <stp>채권그룹</stp>
        <stp/>
        <stp/>
        <tr r="P3899" s="3"/>
      </tp>
      <tp t="s">
        <v/>
        <stp/>
        <stp>P</stp>
        <stp>0</stp>
        <stp>IR</stp>
        <stp>BONDAVG72443</stp>
        <stp>채권그룹</stp>
        <stp/>
        <stp/>
        <tr r="P3900" s="3"/>
      </tp>
      <tp t="s">
        <v/>
        <stp/>
        <stp>P</stp>
        <stp>0</stp>
        <stp>IR</stp>
        <stp>BONDAVG72498</stp>
        <stp>채권그룹</stp>
        <stp/>
        <stp/>
        <tr r="P3929" s="3"/>
      </tp>
      <tp t="s">
        <v/>
        <stp/>
        <stp>P</stp>
        <stp>0</stp>
        <stp>IR</stp>
        <stp>BONDAVG72499</stp>
        <stp>채권그룹</stp>
        <stp/>
        <stp/>
        <tr r="P3930" s="3"/>
      </tp>
      <tp t="s">
        <v/>
        <stp/>
        <stp>P</stp>
        <stp>0</stp>
        <stp>IR</stp>
        <stp>BONDAVG62495</stp>
        <stp>채권그룹</stp>
        <stp/>
        <stp/>
        <tr r="P1167" s="3"/>
      </tp>
      <tp t="s">
        <v/>
        <stp/>
        <stp>P</stp>
        <stp>0</stp>
        <stp>IR</stp>
        <stp>BONDAVG62494</stp>
        <stp>채권그룹</stp>
        <stp/>
        <stp/>
        <tr r="P1166" s="3"/>
      </tp>
      <tp t="s">
        <v/>
        <stp/>
        <stp>P</stp>
        <stp>0</stp>
        <stp>IR</stp>
        <stp>BONDAVG02491</stp>
        <stp>채권그룹</stp>
        <stp/>
        <stp/>
        <tr r="P161" s="3"/>
      </tp>
      <tp t="s">
        <v/>
        <stp/>
        <stp>P</stp>
        <stp>0</stp>
        <stp>IR</stp>
        <stp>BONDAVG62497</stp>
        <stp>채권그룹</stp>
        <stp/>
        <stp/>
        <tr r="P1169" s="3"/>
      </tp>
      <tp t="s">
        <v/>
        <stp/>
        <stp>P</stp>
        <stp>0</stp>
        <stp>IR</stp>
        <stp>BONDAVG62496</stp>
        <stp>채권그룹</stp>
        <stp/>
        <stp/>
        <tr r="P1168" s="3"/>
      </tp>
      <tp t="s">
        <v/>
        <stp/>
        <stp>P</stp>
        <stp>0</stp>
        <stp>IR</stp>
        <stp>BONDAVG02482</stp>
        <stp>채권그룹</stp>
        <stp/>
        <stp/>
        <tr r="P6667" s="3"/>
      </tp>
      <tp t="s">
        <v/>
        <stp/>
        <stp>P</stp>
        <stp>0</stp>
        <stp>IR</stp>
        <stp>BONDAVG72480</stp>
        <stp>채권그룹</stp>
        <stp/>
        <stp/>
        <tr r="P3927" s="3"/>
      </tp>
      <tp t="s">
        <v/>
        <stp/>
        <stp>P</stp>
        <stp>0</stp>
        <stp>IR</stp>
        <stp>BONDAVG72481</stp>
        <stp>채권그룹</stp>
        <stp/>
        <stp/>
        <tr r="P3928" s="3"/>
      </tp>
      <tp t="s">
        <v/>
        <stp/>
        <stp>P</stp>
        <stp>0</stp>
        <stp>IR</stp>
        <stp>BONDAVG72738</stp>
        <stp>채권그룹</stp>
        <stp/>
        <stp/>
        <tr r="P4079" s="3"/>
      </tp>
      <tp t="s">
        <v/>
        <stp/>
        <stp>P</stp>
        <stp>0</stp>
        <stp>IR</stp>
        <stp>BONDAVG72739</stp>
        <stp>채권그룹</stp>
        <stp/>
        <stp/>
        <tr r="P4080" s="3"/>
      </tp>
      <tp t="s">
        <v/>
        <stp/>
        <stp>P</stp>
        <stp>0</stp>
        <stp>IR</stp>
        <stp>BONDAVG72734</stp>
        <stp>채권그룹</stp>
        <stp/>
        <stp/>
        <tr r="P4075" s="3"/>
      </tp>
      <tp t="s">
        <v/>
        <stp/>
        <stp>P</stp>
        <stp>0</stp>
        <stp>IR</stp>
        <stp>BONDAVG72735</stp>
        <stp>채권그룹</stp>
        <stp/>
        <stp/>
        <tr r="P4076" s="3"/>
      </tp>
      <tp t="s">
        <v/>
        <stp/>
        <stp>P</stp>
        <stp>0</stp>
        <stp>IR</stp>
        <stp>BONDAVG62737</stp>
        <stp>채권그룹</stp>
        <stp/>
        <stp/>
        <tr r="P1204" s="3"/>
      </tp>
      <tp t="s">
        <v/>
        <stp/>
        <stp>P</stp>
        <stp>0</stp>
        <stp>IR</stp>
        <stp>BONDAVG72736</stp>
        <stp>채권그룹</stp>
        <stp/>
        <stp/>
        <tr r="P4077" s="3"/>
      </tp>
      <tp t="s">
        <v/>
        <stp/>
        <stp>P</stp>
        <stp>0</stp>
        <stp>IR</stp>
        <stp>BONDAVG72737</stp>
        <stp>채권그룹</stp>
        <stp/>
        <stp/>
        <tr r="P4078" s="3"/>
      </tp>
      <tp t="s">
        <v/>
        <stp/>
        <stp>P</stp>
        <stp>0</stp>
        <stp>IR</stp>
        <stp>BONDAVG72730</stp>
        <stp>채권그룹</stp>
        <stp/>
        <stp/>
        <tr r="P4071" s="3"/>
      </tp>
      <tp t="s">
        <v/>
        <stp/>
        <stp>P</stp>
        <stp>0</stp>
        <stp>IR</stp>
        <stp>BONDAVG72731</stp>
        <stp>채권그룹</stp>
        <stp/>
        <stp/>
        <tr r="P4072" s="3"/>
      </tp>
      <tp t="s">
        <v/>
        <stp/>
        <stp>P</stp>
        <stp>0</stp>
        <stp>IR</stp>
        <stp>BONDAVG72732</stp>
        <stp>채권그룹</stp>
        <stp/>
        <stp/>
        <tr r="P4073" s="3"/>
      </tp>
      <tp t="s">
        <v/>
        <stp/>
        <stp>P</stp>
        <stp>0</stp>
        <stp>IR</stp>
        <stp>BONDAVG72733</stp>
        <stp>채권그룹</stp>
        <stp/>
        <stp/>
        <tr r="P4074" s="3"/>
      </tp>
      <tp t="s">
        <v/>
        <stp/>
        <stp>P</stp>
        <stp>0</stp>
        <stp>IR</stp>
        <stp>BONDAVG72728</stp>
        <stp>채권그룹</stp>
        <stp/>
        <stp/>
        <tr r="P4069" s="3"/>
      </tp>
      <tp t="s">
        <v/>
        <stp/>
        <stp>P</stp>
        <stp>0</stp>
        <stp>IR</stp>
        <stp>BONDAVG72729</stp>
        <stp>채권그룹</stp>
        <stp/>
        <stp/>
        <tr r="P4070" s="3"/>
      </tp>
      <tp t="s">
        <v/>
        <stp/>
        <stp>P</stp>
        <stp>0</stp>
        <stp>IR</stp>
        <stp>BONDAVG72724</stp>
        <stp>채권그룹</stp>
        <stp/>
        <stp/>
        <tr r="P4065" s="3"/>
      </tp>
      <tp t="s">
        <v/>
        <stp/>
        <stp>P</stp>
        <stp>0</stp>
        <stp>IR</stp>
        <stp>BONDAVG72725</stp>
        <stp>채권그룹</stp>
        <stp/>
        <stp/>
        <tr r="P4066" s="3"/>
      </tp>
      <tp t="s">
        <v/>
        <stp/>
        <stp>P</stp>
        <stp>0</stp>
        <stp>IR</stp>
        <stp>BONDAVG72726</stp>
        <stp>채권그룹</stp>
        <stp/>
        <stp/>
        <tr r="P4067" s="3"/>
      </tp>
      <tp t="s">
        <v/>
        <stp/>
        <stp>P</stp>
        <stp>0</stp>
        <stp>IR</stp>
        <stp>BONDAVG72727</stp>
        <stp>채권그룹</stp>
        <stp/>
        <stp/>
        <tr r="P4068" s="3"/>
      </tp>
      <tp t="s">
        <v/>
        <stp/>
        <stp>P</stp>
        <stp>0</stp>
        <stp>IR</stp>
        <stp>BONDAVG72722</stp>
        <stp>채권그룹</stp>
        <stp/>
        <stp/>
        <tr r="P4063" s="3"/>
      </tp>
      <tp t="s">
        <v/>
        <stp/>
        <stp>P</stp>
        <stp>0</stp>
        <stp>IR</stp>
        <stp>BONDAVG72723</stp>
        <stp>채권그룹</stp>
        <stp/>
        <stp/>
        <tr r="P4064" s="3"/>
      </tp>
      <tp t="s">
        <v xml:space="preserve"> </v>
        <stp/>
        <stp>P</stp>
        <stp>0</stp>
        <stp>IR</stp>
        <stp>BONDAVG52716</stp>
        <stp>채권그룹</stp>
        <stp/>
        <stp/>
        <tr r="P6809" s="3"/>
      </tp>
      <tp t="s">
        <v/>
        <stp/>
        <stp>P</stp>
        <stp>0</stp>
        <stp>IR</stp>
        <stp>BONDAVG72714</stp>
        <stp>채권그룹</stp>
        <stp/>
        <stp/>
        <tr r="P4060" s="3"/>
      </tp>
      <tp t="s">
        <v/>
        <stp/>
        <stp>P</stp>
        <stp>0</stp>
        <stp>IR</stp>
        <stp>BONDAVG72715</stp>
        <stp>채권그룹</stp>
        <stp/>
        <stp/>
        <tr r="P4061" s="3"/>
      </tp>
      <tp t="s">
        <v/>
        <stp/>
        <stp>P</stp>
        <stp>0</stp>
        <stp>IR</stp>
        <stp>BONDAVG72716</stp>
        <stp>채권그룹</stp>
        <stp/>
        <stp/>
        <tr r="P4062" s="3"/>
      </tp>
      <tp t="s">
        <v/>
        <stp/>
        <stp>P</stp>
        <stp>0</stp>
        <stp>IR</stp>
        <stp>BONDAVG72710</stp>
        <stp>채권그룹</stp>
        <stp/>
        <stp/>
        <tr r="P4056" s="3"/>
      </tp>
      <tp t="s">
        <v/>
        <stp/>
        <stp>P</stp>
        <stp>0</stp>
        <stp>IR</stp>
        <stp>BONDAVG72711</stp>
        <stp>채권그룹</stp>
        <stp/>
        <stp/>
        <tr r="P4057" s="3"/>
      </tp>
      <tp t="s">
        <v/>
        <stp/>
        <stp>P</stp>
        <stp>0</stp>
        <stp>IR</stp>
        <stp>BONDAVG42711</stp>
        <stp>채권그룹</stp>
        <stp/>
        <stp/>
        <tr r="P473" s="3"/>
      </tp>
      <tp t="s">
        <v/>
        <stp/>
        <stp>P</stp>
        <stp>0</stp>
        <stp>IR</stp>
        <stp>BONDAVG72712</stp>
        <stp>채권그룹</stp>
        <stp/>
        <stp/>
        <tr r="P4058" s="3"/>
      </tp>
      <tp t="s">
        <v>공모/무보증AA-</v>
        <stp/>
        <stp>P</stp>
        <stp>0</stp>
        <stp>IR</stp>
        <stp>BONDAVG12715</stp>
        <stp>채권그룹</stp>
        <stp/>
        <stp/>
        <tr r="F243" s="1"/>
        <tr r="P316" s="3"/>
      </tp>
      <tp t="s">
        <v/>
        <stp/>
        <stp>P</stp>
        <stp>0</stp>
        <stp>IR</stp>
        <stp>BONDAVG72713</stp>
        <stp>채권그룹</stp>
        <stp/>
        <stp/>
        <tr r="P4059" s="3"/>
      </tp>
      <tp t="s">
        <v/>
        <stp/>
        <stp>P</stp>
        <stp>0</stp>
        <stp>IR</stp>
        <stp>BONDAVG72708</stp>
        <stp>채권그룹</stp>
        <stp/>
        <stp/>
        <tr r="P4054" s="3"/>
      </tp>
      <tp t="s">
        <v/>
        <stp/>
        <stp>P</stp>
        <stp>0</stp>
        <stp>IR</stp>
        <stp>BONDAVG72709</stp>
        <stp>채권그룹</stp>
        <stp/>
        <stp/>
        <tr r="P4055" s="3"/>
      </tp>
      <tp t="s">
        <v/>
        <stp/>
        <stp>P</stp>
        <stp>0</stp>
        <stp>IR</stp>
        <stp>BONDAVG72706</stp>
        <stp>채권그룹</stp>
        <stp/>
        <stp/>
        <tr r="P4052" s="3"/>
      </tp>
      <tp t="s">
        <v/>
        <stp/>
        <stp>P</stp>
        <stp>0</stp>
        <stp>IR</stp>
        <stp>BONDAVG72707</stp>
        <stp>채권그룹</stp>
        <stp/>
        <stp/>
        <tr r="P4053" s="3"/>
      </tp>
      <tp t="s">
        <v/>
        <stp/>
        <stp>P</stp>
        <stp>0</stp>
        <stp>IR</stp>
        <stp>BONDAVG72701</stp>
        <stp>채권그룹</stp>
        <stp/>
        <stp/>
        <tr r="P4051" s="3"/>
      </tp>
      <tp t="s">
        <v/>
        <stp/>
        <stp>P</stp>
        <stp>0</stp>
        <stp>IR</stp>
        <stp>BONDAVG62703</stp>
        <stp>채권그룹</stp>
        <stp/>
        <stp/>
        <tr r="P6845" s="3"/>
      </tp>
      <tp t="s">
        <v/>
        <stp/>
        <stp>P</stp>
        <stp>0</stp>
        <stp>IR</stp>
        <stp>BONDAVG72778</stp>
        <stp>채권그룹</stp>
        <stp/>
        <stp/>
        <tr r="P4097" s="3"/>
      </tp>
      <tp t="s">
        <v/>
        <stp/>
        <stp>P</stp>
        <stp>0</stp>
        <stp>IR</stp>
        <stp>BONDAVG72776</stp>
        <stp>채권그룹</stp>
        <stp/>
        <stp/>
        <tr r="P4096" s="3"/>
      </tp>
      <tp t="s">
        <v/>
        <stp/>
        <stp>P</stp>
        <stp>0</stp>
        <stp>IR</stp>
        <stp>BONDAVG62768</stp>
        <stp>채권그룹</stp>
        <stp/>
        <stp/>
        <tr r="P1206" s="3"/>
      </tp>
      <tp t="s">
        <v/>
        <stp/>
        <stp>P</stp>
        <stp>0</stp>
        <stp>IR</stp>
        <stp>BONDAVG72764</stp>
        <stp>채권그룹</stp>
        <stp/>
        <stp/>
        <tr r="P4093" s="3"/>
      </tp>
      <tp t="s">
        <v/>
        <stp/>
        <stp>P</stp>
        <stp>0</stp>
        <stp>IR</stp>
        <stp>BONDAVG72765</stp>
        <stp>채권그룹</stp>
        <stp/>
        <stp/>
        <tr r="P4094" s="3"/>
      </tp>
      <tp t="s">
        <v/>
        <stp/>
        <stp>P</stp>
        <stp>0</stp>
        <stp>IR</stp>
        <stp>BONDAVG72766</stp>
        <stp>채권그룹</stp>
        <stp/>
        <stp/>
        <tr r="P4095" s="3"/>
      </tp>
      <tp t="s">
        <v/>
        <stp/>
        <stp>P</stp>
        <stp>0</stp>
        <stp>IR</stp>
        <stp>BONDAVG52763</stp>
        <stp>채권그룹</stp>
        <stp/>
        <stp/>
        <tr r="P706" s="3"/>
      </tp>
      <tp t="s">
        <v/>
        <stp/>
        <stp>P</stp>
        <stp>0</stp>
        <stp>IR</stp>
        <stp>BONDAVG72763</stp>
        <stp>채권그룹</stp>
        <stp/>
        <stp/>
        <tr r="P4092" s="3"/>
      </tp>
      <tp t="s">
        <v/>
        <stp/>
        <stp>P</stp>
        <stp>0</stp>
        <stp>IR</stp>
        <stp>BONDAVG72759</stp>
        <stp>채권그룹</stp>
        <stp/>
        <stp/>
        <tr r="P4091" s="3"/>
      </tp>
      <tp t="s">
        <v>공사/공단채AA0</v>
        <stp/>
        <stp>P</stp>
        <stp>0</stp>
        <stp>IR</stp>
        <stp>BONDAVG62757</stp>
        <stp>채권그룹</stp>
        <stp/>
        <stp/>
        <tr r="F347" s="1"/>
        <tr r="P1205" s="3"/>
      </tp>
      <tp t="s">
        <v/>
        <stp/>
        <stp>P</stp>
        <stp>0</stp>
        <stp>IR</stp>
        <stp>BONDAVG72748</stp>
        <stp>채권그룹</stp>
        <stp/>
        <stp/>
        <tr r="P4089" s="3"/>
      </tp>
      <tp t="s">
        <v/>
        <stp/>
        <stp>P</stp>
        <stp>0</stp>
        <stp>IR</stp>
        <stp>BONDAVG72749</stp>
        <stp>채권그룹</stp>
        <stp/>
        <stp/>
        <tr r="P4090" s="3"/>
      </tp>
      <tp t="s">
        <v/>
        <stp/>
        <stp>P</stp>
        <stp>0</stp>
        <stp>IR</stp>
        <stp>BONDAVG42747</stp>
        <stp>채권그룹</stp>
        <stp/>
        <stp/>
        <tr r="P6788" s="3"/>
      </tp>
      <tp t="s">
        <v/>
        <stp/>
        <stp>P</stp>
        <stp>0</stp>
        <stp>IR</stp>
        <stp>BONDAVG72744</stp>
        <stp>채권그룹</stp>
        <stp/>
        <stp/>
        <tr r="P4085" s="3"/>
      </tp>
      <tp t="s">
        <v/>
        <stp/>
        <stp>P</stp>
        <stp>0</stp>
        <stp>IR</stp>
        <stp>BONDAVG72745</stp>
        <stp>채권그룹</stp>
        <stp/>
        <stp/>
        <tr r="P4086" s="3"/>
      </tp>
      <tp t="s">
        <v/>
        <stp/>
        <stp>P</stp>
        <stp>0</stp>
        <stp>IR</stp>
        <stp>BONDAVG72746</stp>
        <stp>채권그룹</stp>
        <stp/>
        <stp/>
        <tr r="P4087" s="3"/>
      </tp>
      <tp t="s">
        <v/>
        <stp/>
        <stp>P</stp>
        <stp>0</stp>
        <stp>IR</stp>
        <stp>BONDAVG72747</stp>
        <stp>채권그룹</stp>
        <stp/>
        <stp/>
        <tr r="P4088" s="3"/>
      </tp>
      <tp t="s">
        <v/>
        <stp/>
        <stp>P</stp>
        <stp>0</stp>
        <stp>IR</stp>
        <stp>BONDAVG72740</stp>
        <stp>채권그룹</stp>
        <stp/>
        <stp/>
        <tr r="P4081" s="3"/>
      </tp>
      <tp t="s">
        <v/>
        <stp/>
        <stp>P</stp>
        <stp>0</stp>
        <stp>IR</stp>
        <stp>BONDAVG72741</stp>
        <stp>채권그룹</stp>
        <stp/>
        <stp/>
        <tr r="P4082" s="3"/>
      </tp>
      <tp t="s">
        <v/>
        <stp/>
        <stp>P</stp>
        <stp>0</stp>
        <stp>IR</stp>
        <stp>BONDAVG72742</stp>
        <stp>채권그룹</stp>
        <stp/>
        <stp/>
        <tr r="P4083" s="3"/>
      </tp>
      <tp t="s">
        <v/>
        <stp/>
        <stp>P</stp>
        <stp>0</stp>
        <stp>IR</stp>
        <stp>BONDAVG72743</stp>
        <stp>채권그룹</stp>
        <stp/>
        <stp/>
        <tr r="P4084" s="3"/>
      </tp>
      <tp t="s">
        <v/>
        <stp/>
        <stp>P</stp>
        <stp>0</stp>
        <stp>IR</stp>
        <stp>BONDAVG72798</stp>
        <stp>채권그룹</stp>
        <stp/>
        <stp/>
        <tr r="P4105" s="3"/>
      </tp>
      <tp t="s">
        <v/>
        <stp/>
        <stp>P</stp>
        <stp>0</stp>
        <stp>IR</stp>
        <stp>BONDAVG72799</stp>
        <stp>채권그룹</stp>
        <stp/>
        <stp/>
        <tr r="P4106" s="3"/>
      </tp>
      <tp t="s">
        <v/>
        <stp/>
        <stp>P</stp>
        <stp>0</stp>
        <stp>IR</stp>
        <stp>BONDAVG72794</stp>
        <stp>채권그룹</stp>
        <stp/>
        <stp/>
        <tr r="P4101" s="3"/>
      </tp>
      <tp t="s">
        <v/>
        <stp/>
        <stp>P</stp>
        <stp>0</stp>
        <stp>IR</stp>
        <stp>BONDAVG72795</stp>
        <stp>채권그룹</stp>
        <stp/>
        <stp/>
        <tr r="P4102" s="3"/>
      </tp>
      <tp t="s">
        <v/>
        <stp/>
        <stp>P</stp>
        <stp>0</stp>
        <stp>IR</stp>
        <stp>BONDAVG72796</stp>
        <stp>채권그룹</stp>
        <stp/>
        <stp/>
        <tr r="P4103" s="3"/>
      </tp>
      <tp t="s">
        <v/>
        <stp/>
        <stp>P</stp>
        <stp>0</stp>
        <stp>IR</stp>
        <stp>BONDAVG72797</stp>
        <stp>채권그룹</stp>
        <stp/>
        <stp/>
        <tr r="P4104" s="3"/>
      </tp>
      <tp t="s">
        <v/>
        <stp/>
        <stp>P</stp>
        <stp>0</stp>
        <stp>IR</stp>
        <stp>BONDAVG72791</stp>
        <stp>채권그룹</stp>
        <stp/>
        <stp/>
        <tr r="P4098" s="3"/>
      </tp>
      <tp t="s">
        <v/>
        <stp/>
        <stp>P</stp>
        <stp>0</stp>
        <stp>IR</stp>
        <stp>BONDAVG72792</stp>
        <stp>채권그룹</stp>
        <stp/>
        <stp/>
        <tr r="P4099" s="3"/>
      </tp>
      <tp t="s">
        <v/>
        <stp/>
        <stp>P</stp>
        <stp>0</stp>
        <stp>IR</stp>
        <stp>BONDAVG72793</stp>
        <stp>채권그룹</stp>
        <stp/>
        <stp/>
        <tr r="P4100" s="3"/>
      </tp>
      <tp t="s">
        <v/>
        <stp/>
        <stp>P</stp>
        <stp>0</stp>
        <stp>IR</stp>
        <stp>BONDAVG62785</stp>
        <stp>채권그룹</stp>
        <stp/>
        <stp/>
        <tr r="P1209" s="3"/>
      </tp>
      <tp t="s">
        <v/>
        <stp/>
        <stp>P</stp>
        <stp>0</stp>
        <stp>IR</stp>
        <stp>BONDAVG62784</stp>
        <stp>채권그룹</stp>
        <stp/>
        <stp/>
        <tr r="P1208" s="3"/>
      </tp>
      <tp t="s">
        <v/>
        <stp/>
        <stp>P</stp>
        <stp>0</stp>
        <stp>IR</stp>
        <stp>BONDAVG62783</stp>
        <stp>채권그룹</stp>
        <stp/>
        <stp/>
        <tr r="P1207" s="3"/>
      </tp>
      <tp t="s">
        <v/>
        <stp/>
        <stp>P</stp>
        <stp>0</stp>
        <stp>IR</stp>
        <stp>BONDAVG72639</stp>
        <stp>채권그룹</stp>
        <stp/>
        <stp/>
        <tr r="P4025" s="3"/>
      </tp>
      <tp t="s">
        <v/>
        <stp/>
        <stp>P</stp>
        <stp>0</stp>
        <stp>IR</stp>
        <stp>BONDAVG72634</stp>
        <stp>채권그룹</stp>
        <stp/>
        <stp/>
        <tr r="P4024" s="3"/>
      </tp>
      <tp t="s">
        <v/>
        <stp/>
        <stp>P</stp>
        <stp>0</stp>
        <stp>IR</stp>
        <stp>BONDAVG72633</stp>
        <stp>채권그룹</stp>
        <stp/>
        <stp/>
        <tr r="P4023" s="3"/>
      </tp>
      <tp t="s">
        <v/>
        <stp/>
        <stp>P</stp>
        <stp>0</stp>
        <stp>IR</stp>
        <stp>BONDAVG62618</stp>
        <stp>채권그룹</stp>
        <stp/>
        <stp/>
        <tr r="P1198" s="3"/>
      </tp>
      <tp t="s">
        <v/>
        <stp/>
        <stp>P</stp>
        <stp>0</stp>
        <stp>IR</stp>
        <stp>BONDAVG62615</stp>
        <stp>채권그룹</stp>
        <stp/>
        <stp/>
        <tr r="P1195" s="3"/>
      </tp>
      <tp t="s">
        <v/>
        <stp/>
        <stp>P</stp>
        <stp>0</stp>
        <stp>IR</stp>
        <stp>BONDAVG62614</stp>
        <stp>채권그룹</stp>
        <stp/>
        <stp/>
        <tr r="P1194" s="3"/>
      </tp>
      <tp t="s">
        <v/>
        <stp/>
        <stp>P</stp>
        <stp>0</stp>
        <stp>IR</stp>
        <stp>BONDAVG62617</stp>
        <stp>채권그룹</stp>
        <stp/>
        <stp/>
        <tr r="P1197" s="3"/>
      </tp>
      <tp t="s">
        <v/>
        <stp/>
        <stp>P</stp>
        <stp>0</stp>
        <stp>IR</stp>
        <stp>BONDAVG62616</stp>
        <stp>채권그룹</stp>
        <stp/>
        <stp/>
        <tr r="P1196" s="3"/>
      </tp>
      <tp t="s">
        <v/>
        <stp/>
        <stp>P</stp>
        <stp>0</stp>
        <stp>IR</stp>
        <stp>BONDAVG62611</stp>
        <stp>채권그룹</stp>
        <stp/>
        <stp/>
        <tr r="P1191" s="3"/>
      </tp>
      <tp t="s">
        <v/>
        <stp/>
        <stp>P</stp>
        <stp>0</stp>
        <stp>IR</stp>
        <stp>BONDAVG62610</stp>
        <stp>채권그룹</stp>
        <stp/>
        <stp/>
        <tr r="P1190" s="3"/>
      </tp>
      <tp t="s">
        <v/>
        <stp/>
        <stp>P</stp>
        <stp>0</stp>
        <stp>IR</stp>
        <stp>BONDAVG62613</stp>
        <stp>채권그룹</stp>
        <stp/>
        <stp/>
        <tr r="P1193" s="3"/>
      </tp>
      <tp t="s">
        <v/>
        <stp/>
        <stp>P</stp>
        <stp>0</stp>
        <stp>IR</stp>
        <stp>BONDAVG72612</stp>
        <stp>채권그룹</stp>
        <stp/>
        <stp/>
        <tr r="P4022" s="3"/>
      </tp>
      <tp t="s">
        <v/>
        <stp/>
        <stp>P</stp>
        <stp>0</stp>
        <stp>IR</stp>
        <stp>BONDAVG62612</stp>
        <stp>채권그룹</stp>
        <stp/>
        <stp/>
        <tr r="P1192" s="3"/>
      </tp>
      <tp t="s">
        <v/>
        <stp/>
        <stp>P</stp>
        <stp>0</stp>
        <stp>IR</stp>
        <stp>BONDAVG62609</stp>
        <stp>채권그룹</stp>
        <stp/>
        <stp/>
        <tr r="P1189" s="3"/>
      </tp>
      <tp t="s">
        <v/>
        <stp/>
        <stp>P</stp>
        <stp>0</stp>
        <stp>IR</stp>
        <stp>BONDAVG72608</stp>
        <stp>채권그룹</stp>
        <stp/>
        <stp/>
        <tr r="P4020" s="3"/>
      </tp>
      <tp t="s">
        <v/>
        <stp/>
        <stp>P</stp>
        <stp>0</stp>
        <stp>IR</stp>
        <stp>BONDAVG72609</stp>
        <stp>채권그룹</stp>
        <stp/>
        <stp/>
        <tr r="P4021" s="3"/>
      </tp>
      <tp t="s">
        <v/>
        <stp/>
        <stp>P</stp>
        <stp>0</stp>
        <stp>IR</stp>
        <stp>BONDAVG62605</stp>
        <stp>채권그룹</stp>
        <stp/>
        <stp/>
        <tr r="P1188" s="3"/>
      </tp>
      <tp t="s">
        <v/>
        <stp/>
        <stp>P</stp>
        <stp>0</stp>
        <stp>IR</stp>
        <stp>BONDAVG72604</stp>
        <stp>채권그룹</stp>
        <stp/>
        <stp/>
        <tr r="P4016" s="3"/>
      </tp>
      <tp t="s">
        <v/>
        <stp/>
        <stp>P</stp>
        <stp>0</stp>
        <stp>IR</stp>
        <stp>BONDAVG62604</stp>
        <stp>채권그룹</stp>
        <stp/>
        <stp/>
        <tr r="P1187" s="3"/>
      </tp>
      <tp t="s">
        <v/>
        <stp/>
        <stp>P</stp>
        <stp>0</stp>
        <stp>IR</stp>
        <stp>BONDAVG72605</stp>
        <stp>채권그룹</stp>
        <stp/>
        <stp/>
        <tr r="P4017" s="3"/>
      </tp>
      <tp t="s">
        <v>공사/공단채AAA</v>
        <stp/>
        <stp>P</stp>
        <stp>0</stp>
        <stp>IR</stp>
        <stp>BONDAVG12600</stp>
        <stp>채권그룹</stp>
        <stp/>
        <stp/>
        <tr r="F241" s="1"/>
        <tr r="P314" s="3"/>
      </tp>
      <tp t="s">
        <v/>
        <stp/>
        <stp>P</stp>
        <stp>0</stp>
        <stp>IR</stp>
        <stp>BONDAVG72606</stp>
        <stp>채권그룹</stp>
        <stp/>
        <stp/>
        <tr r="P4018" s="3"/>
      </tp>
      <tp t="s">
        <v/>
        <stp/>
        <stp>P</stp>
        <stp>0</stp>
        <stp>IR</stp>
        <stp>BONDAVG72607</stp>
        <stp>채권그룹</stp>
        <stp/>
        <stp/>
        <tr r="P4019" s="3"/>
      </tp>
      <tp t="s">
        <v/>
        <stp/>
        <stp>P</stp>
        <stp>0</stp>
        <stp>IR</stp>
        <stp>BONDAVG62601</stp>
        <stp>채권그룹</stp>
        <stp/>
        <stp/>
        <tr r="P1185" s="3"/>
      </tp>
      <tp t="s">
        <v/>
        <stp/>
        <stp>P</stp>
        <stp>0</stp>
        <stp>IR</stp>
        <stp>BONDAVG72600</stp>
        <stp>채권그룹</stp>
        <stp/>
        <stp/>
        <tr r="P4012" s="3"/>
      </tp>
      <tp t="s">
        <v/>
        <stp/>
        <stp>P</stp>
        <stp>0</stp>
        <stp>IR</stp>
        <stp>BONDAVG62600</stp>
        <stp>채권그룹</stp>
        <stp/>
        <stp/>
        <tr r="P1184" s="3"/>
      </tp>
      <tp t="s">
        <v/>
        <stp/>
        <stp>P</stp>
        <stp>0</stp>
        <stp>IR</stp>
        <stp>BONDAVG72601</stp>
        <stp>채권그룹</stp>
        <stp/>
        <stp/>
        <tr r="P4013" s="3"/>
      </tp>
      <tp t="s">
        <v/>
        <stp/>
        <stp>P</stp>
        <stp>0</stp>
        <stp>IR</stp>
        <stp>BONDAVG62603</stp>
        <stp>채권그룹</stp>
        <stp/>
        <stp/>
        <tr r="P1186" s="3"/>
      </tp>
      <tp t="s">
        <v/>
        <stp/>
        <stp>P</stp>
        <stp>0</stp>
        <stp>IR</stp>
        <stp>BONDAVG72602</stp>
        <stp>채권그룹</stp>
        <stp/>
        <stp/>
        <tr r="P4014" s="3"/>
      </tp>
      <tp t="s">
        <v/>
        <stp/>
        <stp>P</stp>
        <stp>0</stp>
        <stp>IR</stp>
        <stp>BONDAVG72603</stp>
        <stp>채권그룹</stp>
        <stp/>
        <stp/>
        <tr r="P4015" s="3"/>
      </tp>
      <tp t="s">
        <v/>
        <stp/>
        <stp>P</stp>
        <stp>0</stp>
        <stp>IR</stp>
        <stp>BONDAVGX2676</stp>
        <stp>채권그룹</stp>
        <stp/>
        <stp/>
        <tr r="P6560" s="3"/>
      </tp>
      <tp t="s">
        <v/>
        <stp/>
        <stp>P</stp>
        <stp>0</stp>
        <stp>IR</stp>
        <stp>BONDAVG72678</stp>
        <stp>채권그룹</stp>
        <stp/>
        <stp/>
        <tr r="P4043" s="3"/>
      </tp>
      <tp t="s">
        <v/>
        <stp/>
        <stp>P</stp>
        <stp>0</stp>
        <stp>IR</stp>
        <stp>BONDAVG72679</stp>
        <stp>채권그룹</stp>
        <stp/>
        <stp/>
        <tr r="P4044" s="3"/>
      </tp>
      <tp t="s">
        <v/>
        <stp/>
        <stp>P</stp>
        <stp>0</stp>
        <stp>IR</stp>
        <stp>BONDAVG72674</stp>
        <stp>채권그룹</stp>
        <stp/>
        <stp/>
        <tr r="P4039" s="3"/>
      </tp>
      <tp t="s">
        <v/>
        <stp/>
        <stp>P</stp>
        <stp>0</stp>
        <stp>IR</stp>
        <stp>BONDAVG72675</stp>
        <stp>채권그룹</stp>
        <stp/>
        <stp/>
        <tr r="P4040" s="3"/>
      </tp>
      <tp t="s">
        <v/>
        <stp/>
        <stp>P</stp>
        <stp>0</stp>
        <stp>IR</stp>
        <stp>BONDAVG72676</stp>
        <stp>채권그룹</stp>
        <stp/>
        <stp/>
        <tr r="P4041" s="3"/>
      </tp>
      <tp t="s">
        <v/>
        <stp/>
        <stp>P</stp>
        <stp>0</stp>
        <stp>IR</stp>
        <stp>BONDAVG72677</stp>
        <stp>채권그룹</stp>
        <stp/>
        <stp/>
        <tr r="P4042" s="3"/>
      </tp>
      <tp t="s">
        <v/>
        <stp/>
        <stp>P</stp>
        <stp>0</stp>
        <stp>IR</stp>
        <stp>BONDAVG72669</stp>
        <stp>채권그룹</stp>
        <stp/>
        <stp/>
        <tr r="P4038" s="3"/>
      </tp>
      <tp t="s">
        <v>공모/무보증A0</v>
        <stp/>
        <stp>P</stp>
        <stp>0</stp>
        <stp>IR</stp>
        <stp>BONDAVG52666</stp>
        <stp>채권그룹</stp>
        <stp/>
        <stp/>
        <tr r="F317" s="1"/>
        <tr r="P705" s="3"/>
      </tp>
      <tp t="s">
        <v/>
        <stp/>
        <stp>P</stp>
        <stp>0</stp>
        <stp>IR</stp>
        <stp>BONDAVG72660</stp>
        <stp>채권그룹</stp>
        <stp/>
        <stp/>
        <tr r="P4035" s="3"/>
      </tp>
      <tp t="s">
        <v/>
        <stp/>
        <stp>P</stp>
        <stp>0</stp>
        <stp>IR</stp>
        <stp>BONDAVG72662</stp>
        <stp>채권그룹</stp>
        <stp/>
        <stp/>
        <tr r="P4036" s="3"/>
      </tp>
      <tp t="s">
        <v/>
        <stp/>
        <stp>P</stp>
        <stp>0</stp>
        <stp>IR</stp>
        <stp>BONDAVG72663</stp>
        <stp>채권그룹</stp>
        <stp/>
        <stp/>
        <tr r="P4037" s="3"/>
      </tp>
      <tp t="s">
        <v/>
        <stp/>
        <stp>P</stp>
        <stp>0</stp>
        <stp>IR</stp>
        <stp>BONDAVG72659</stp>
        <stp>채권그룹</stp>
        <stp/>
        <stp/>
        <tr r="P4034" s="3"/>
      </tp>
      <tp t="s">
        <v/>
        <stp/>
        <stp>P</stp>
        <stp>0</stp>
        <stp>IR</stp>
        <stp>BONDAVG12651</stp>
        <stp>채권그룹</stp>
        <stp/>
        <stp/>
        <tr r="P6735" s="3"/>
      </tp>
      <tp t="s">
        <v/>
        <stp/>
        <stp>P</stp>
        <stp>0</stp>
        <stp>IR</stp>
        <stp>BONDAVG72648</stp>
        <stp>채권그룹</stp>
        <stp/>
        <stp/>
        <tr r="P4033" s="3"/>
      </tp>
      <tp t="s">
        <v/>
        <stp/>
        <stp>P</stp>
        <stp>0</stp>
        <stp>IR</stp>
        <stp>BONDAVG62645</stp>
        <stp>채권그룹</stp>
        <stp/>
        <stp/>
        <tr r="P1200" s="3"/>
      </tp>
      <tp t="s">
        <v/>
        <stp/>
        <stp>P</stp>
        <stp>0</stp>
        <stp>IR</stp>
        <stp>BONDAVG72644</stp>
        <stp>채권그룹</stp>
        <stp/>
        <stp/>
        <tr r="P4029" s="3"/>
      </tp>
      <tp t="s">
        <v/>
        <stp/>
        <stp>P</stp>
        <stp>0</stp>
        <stp>IR</stp>
        <stp>BONDAVG62644</stp>
        <stp>채권그룹</stp>
        <stp/>
        <stp/>
        <tr r="P1199" s="3"/>
      </tp>
      <tp t="s">
        <v/>
        <stp/>
        <stp>P</stp>
        <stp>0</stp>
        <stp>IR</stp>
        <stp>BONDAVG72645</stp>
        <stp>채권그룹</stp>
        <stp/>
        <stp/>
        <tr r="P4030" s="3"/>
      </tp>
      <tp t="s">
        <v/>
        <stp/>
        <stp>P</stp>
        <stp>0</stp>
        <stp>IR</stp>
        <stp>BONDAVG72646</stp>
        <stp>채권그룹</stp>
        <stp/>
        <stp/>
        <tr r="P4031" s="3"/>
      </tp>
      <tp t="s">
        <v/>
        <stp/>
        <stp>P</stp>
        <stp>0</stp>
        <stp>IR</stp>
        <stp>BONDAVG72647</stp>
        <stp>채권그룹</stp>
        <stp/>
        <stp/>
        <tr r="P4032" s="3"/>
      </tp>
      <tp t="s">
        <v/>
        <stp/>
        <stp>P</stp>
        <stp>0</stp>
        <stp>IR</stp>
        <stp>BONDAVG72641</stp>
        <stp>채권그룹</stp>
        <stp/>
        <stp/>
        <tr r="P4026" s="3"/>
      </tp>
      <tp t="s">
        <v/>
        <stp/>
        <stp>P</stp>
        <stp>0</stp>
        <stp>IR</stp>
        <stp>BONDAVG72642</stp>
        <stp>채권그룹</stp>
        <stp/>
        <stp/>
        <tr r="P4027" s="3"/>
      </tp>
      <tp t="s">
        <v/>
        <stp/>
        <stp>P</stp>
        <stp>0</stp>
        <stp>IR</stp>
        <stp>BONDAVG72643</stp>
        <stp>채권그룹</stp>
        <stp/>
        <stp/>
        <tr r="P4028" s="3"/>
      </tp>
      <tp t="s">
        <v>공모/무보증AA0</v>
        <stp/>
        <stp>P</stp>
        <stp>0</stp>
        <stp>IR</stp>
        <stp>BONDAVG12699</stp>
        <stp>채권그룹</stp>
        <stp/>
        <stp/>
        <tr r="F242" s="1"/>
        <tr r="P315" s="3"/>
      </tp>
      <tp t="s">
        <v/>
        <stp/>
        <stp>P</stp>
        <stp>0</stp>
        <stp>IR</stp>
        <stp>BONDAVG62694</stp>
        <stp>채권그룹</stp>
        <stp/>
        <stp/>
        <tr r="P1203" s="3"/>
      </tp>
      <tp t="s">
        <v/>
        <stp/>
        <stp>P</stp>
        <stp>0</stp>
        <stp>IR</stp>
        <stp>BONDAVG62693</stp>
        <stp>채권그룹</stp>
        <stp/>
        <stp/>
        <tr r="P1202" s="3"/>
      </tp>
      <tp t="s">
        <v/>
        <stp/>
        <stp>P</stp>
        <stp>0</stp>
        <stp>IR</stp>
        <stp>BONDAVG72692</stp>
        <stp>채권그룹</stp>
        <stp/>
        <stp/>
        <tr r="P4050" s="3"/>
      </tp>
      <tp t="s">
        <v/>
        <stp/>
        <stp>P</stp>
        <stp>0</stp>
        <stp>IR</stp>
        <stp>BONDAVG62692</stp>
        <stp>채권그룹</stp>
        <stp/>
        <stp/>
        <tr r="P1201" s="3"/>
      </tp>
      <tp t="s">
        <v/>
        <stp/>
        <stp>P</stp>
        <stp>0</stp>
        <stp>IR</stp>
        <stp>BONDAVG72689</stp>
        <stp>채권그룹</stp>
        <stp/>
        <stp/>
        <tr r="P4049" s="3"/>
      </tp>
      <tp t="s">
        <v/>
        <stp/>
        <stp>P</stp>
        <stp>0</stp>
        <stp>IR</stp>
        <stp>BONDAVG72684</stp>
        <stp>채권그룹</stp>
        <stp/>
        <stp/>
        <tr r="P4048" s="3"/>
      </tp>
      <tp t="s">
        <v/>
        <stp/>
        <stp>P</stp>
        <stp>0</stp>
        <stp>IR</stp>
        <stp>BONDAVG72680</stp>
        <stp>채권그룹</stp>
        <stp/>
        <stp/>
        <tr r="P4045" s="3"/>
      </tp>
      <tp t="s">
        <v/>
        <stp/>
        <stp>P</stp>
        <stp>0</stp>
        <stp>IR</stp>
        <stp>BONDAVG72681</stp>
        <stp>채권그룹</stp>
        <stp/>
        <stp/>
        <tr r="P4046" s="3"/>
      </tp>
      <tp t="s">
        <v/>
        <stp/>
        <stp>P</stp>
        <stp>0</stp>
        <stp>IR</stp>
        <stp>BONDAVG72682</stp>
        <stp>채권그룹</stp>
        <stp/>
        <stp/>
        <tr r="P4047" s="3"/>
      </tp>
      <tp t="s">
        <v>공모/무보증A0</v>
        <stp/>
        <stp>P</stp>
        <stp>0</stp>
        <stp>IR</stp>
        <stp>BONDAVG52932</stp>
        <stp>채권그룹</stp>
        <stp/>
        <stp/>
        <tr r="F319" s="1"/>
        <tr r="P708" s="3"/>
      </tp>
      <tp t="s">
        <v>공모/무보증A0</v>
        <stp/>
        <stp>P</stp>
        <stp>0</stp>
        <stp>IR</stp>
        <stp>BONDAVG52933</stp>
        <stp>채권그룹</stp>
        <stp/>
        <stp/>
        <tr r="F320" s="1"/>
        <tr r="P709" s="3"/>
      </tp>
      <tp t="s">
        <v>공모/무보증A0</v>
        <stp/>
        <stp>P</stp>
        <stp>0</stp>
        <stp>IR</stp>
        <stp>BONDAVG52931</stp>
        <stp>채권그룹</stp>
        <stp/>
        <stp/>
        <tr r="F318" s="1"/>
        <tr r="P707" s="3"/>
      </tp>
      <tp t="s">
        <v/>
        <stp/>
        <stp>P</stp>
        <stp>0</stp>
        <stp>IR</stp>
        <stp>BONDAVGX2929</stp>
        <stp>채권그룹</stp>
        <stp/>
        <stp/>
        <tr r="P6564" s="3"/>
      </tp>
      <tp t="s">
        <v/>
        <stp/>
        <stp>P</stp>
        <stp>0</stp>
        <stp>IR</stp>
        <stp>BONDAVG72924</stp>
        <stp>채권그룹</stp>
        <stp/>
        <stp/>
        <tr r="P4166" s="3"/>
      </tp>
      <tp t="s">
        <v>공모/무보증A+</v>
        <stp/>
        <stp>P</stp>
        <stp>0</stp>
        <stp>IR</stp>
        <stp>BONDAVG02927</stp>
        <stp>채권그룹</stp>
        <stp/>
        <stp/>
        <tr r="F122" s="1"/>
        <tr r="P170" s="3"/>
      </tp>
      <tp t="s">
        <v/>
        <stp/>
        <stp>P</stp>
        <stp>0</stp>
        <stp>IR</stp>
        <stp>BONDAVG72920</stp>
        <stp>채권그룹</stp>
        <stp/>
        <stp/>
        <tr r="P4162" s="3"/>
      </tp>
      <tp t="s">
        <v/>
        <stp/>
        <stp>P</stp>
        <stp>0</stp>
        <stp>IR</stp>
        <stp>BONDAVG72921</stp>
        <stp>채권그룹</stp>
        <stp/>
        <stp/>
        <tr r="P4163" s="3"/>
      </tp>
      <tp t="s">
        <v/>
        <stp/>
        <stp>P</stp>
        <stp>0</stp>
        <stp>IR</stp>
        <stp>BONDAVG72922</stp>
        <stp>채권그룹</stp>
        <stp/>
        <stp/>
        <tr r="P4164" s="3"/>
      </tp>
      <tp t="s">
        <v/>
        <stp/>
        <stp>P</stp>
        <stp>0</stp>
        <stp>IR</stp>
        <stp>BONDAVG72923</stp>
        <stp>채권그룹</stp>
        <stp/>
        <stp/>
        <tr r="P4165" s="3"/>
      </tp>
      <tp t="s">
        <v/>
        <stp/>
        <stp>P</stp>
        <stp>0</stp>
        <stp>IR</stp>
        <stp>BONDAVG72918</stp>
        <stp>채권그룹</stp>
        <stp/>
        <stp/>
        <tr r="P4160" s="3"/>
      </tp>
      <tp t="s">
        <v/>
        <stp/>
        <stp>P</stp>
        <stp>0</stp>
        <stp>IR</stp>
        <stp>BONDAVG72919</stp>
        <stp>채권그룹</stp>
        <stp/>
        <stp/>
        <tr r="P4161" s="3"/>
      </tp>
      <tp t="s">
        <v/>
        <stp/>
        <stp>P</stp>
        <stp>0</stp>
        <stp>IR</stp>
        <stp>BONDAVG72914</stp>
        <stp>채권그룹</stp>
        <stp/>
        <stp/>
        <tr r="P4156" s="3"/>
      </tp>
      <tp t="s">
        <v/>
        <stp/>
        <stp>P</stp>
        <stp>0</stp>
        <stp>IR</stp>
        <stp>BONDAVG72915</stp>
        <stp>채권그룹</stp>
        <stp/>
        <stp/>
        <tr r="P4157" s="3"/>
      </tp>
      <tp t="s">
        <v/>
        <stp/>
        <stp>P</stp>
        <stp>0</stp>
        <stp>IR</stp>
        <stp>BONDAVG72916</stp>
        <stp>채권그룹</stp>
        <stp/>
        <stp/>
        <tr r="P4158" s="3"/>
      </tp>
      <tp t="s">
        <v/>
        <stp/>
        <stp>P</stp>
        <stp>0</stp>
        <stp>IR</stp>
        <stp>BONDAVG72917</stp>
        <stp>채권그룹</stp>
        <stp/>
        <stp/>
        <tr r="P4159" s="3"/>
      </tp>
      <tp t="s">
        <v/>
        <stp/>
        <stp>P</stp>
        <stp>0</stp>
        <stp>IR</stp>
        <stp>BONDAVG72910</stp>
        <stp>채권그룹</stp>
        <stp/>
        <stp/>
        <tr r="P4153" s="3"/>
      </tp>
      <tp t="s">
        <v/>
        <stp/>
        <stp>P</stp>
        <stp>0</stp>
        <stp>IR</stp>
        <stp>BONDAVG72911</stp>
        <stp>채권그룹</stp>
        <stp/>
        <stp/>
        <tr r="P4154" s="3"/>
      </tp>
      <tp t="s">
        <v/>
        <stp/>
        <stp>P</stp>
        <stp>0</stp>
        <stp>IR</stp>
        <stp>BONDAVG72913</stp>
        <stp>채권그룹</stp>
        <stp/>
        <stp/>
        <tr r="P4155" s="3"/>
      </tp>
      <tp t="s">
        <v/>
        <stp/>
        <stp>P</stp>
        <stp>0</stp>
        <stp>IR</stp>
        <stp>BONDAVG72908</stp>
        <stp>채권그룹</stp>
        <stp/>
        <stp/>
        <tr r="P4151" s="3"/>
      </tp>
      <tp t="s">
        <v/>
        <stp/>
        <stp>P</stp>
        <stp>0</stp>
        <stp>IR</stp>
        <stp>BONDAVG72909</stp>
        <stp>채권그룹</stp>
        <stp/>
        <stp/>
        <tr r="P4152" s="3"/>
      </tp>
      <tp t="s">
        <v/>
        <stp/>
        <stp>P</stp>
        <stp>0</stp>
        <stp>IR</stp>
        <stp>BONDAVG72905</stp>
        <stp>채권그룹</stp>
        <stp/>
        <stp/>
        <tr r="P4150" s="3"/>
      </tp>
      <tp t="s">
        <v>카드채AA+</v>
        <stp/>
        <stp>P</stp>
        <stp>0</stp>
        <stp>IR</stp>
        <stp>BONDAVG02978</stp>
        <stp>채권그룹</stp>
        <stp/>
        <stp/>
        <tr r="F124" s="1"/>
        <tr r="P172" s="3"/>
      </tp>
      <tp t="s">
        <v/>
        <stp/>
        <stp>P</stp>
        <stp>0</stp>
        <stp>IR</stp>
        <stp>BONDAVG02976</stp>
        <stp>채권그룹</stp>
        <stp/>
        <stp/>
        <tr r="P6671" s="3"/>
      </tp>
      <tp t="s">
        <v>기타금융채A+</v>
        <stp/>
        <stp>P</stp>
        <stp>0</stp>
        <stp>IR</stp>
        <stp>BONDAVG02969</stp>
        <stp>채권그룹</stp>
        <stp/>
        <stp/>
        <tr r="F123" s="1"/>
        <tr r="P171" s="3"/>
      </tp>
      <tp t="s">
        <v/>
        <stp/>
        <stp>P</stp>
        <stp>0</stp>
        <stp>IR</stp>
        <stp>BONDAVG12968</stp>
        <stp>채권그룹</stp>
        <stp/>
        <stp/>
        <tr r="P318" s="3"/>
      </tp>
      <tp t="s">
        <v/>
        <stp/>
        <stp>P</stp>
        <stp>0</stp>
        <stp>IR</stp>
        <stp>BONDAVG62960</stp>
        <stp>채권그룹</stp>
        <stp/>
        <stp/>
        <tr r="P1227" s="3"/>
      </tp>
      <tp t="s">
        <v/>
        <stp/>
        <stp>P</stp>
        <stp>0</stp>
        <stp>IR</stp>
        <stp>BONDAVGA2953</stp>
        <stp>채권그룹</stp>
        <stp/>
        <stp/>
        <tr r="P4595" s="3"/>
      </tp>
      <tp t="s">
        <v/>
        <stp/>
        <stp>P</stp>
        <stp>0</stp>
        <stp>IR</stp>
        <stp>BONDAVGB2953</stp>
        <stp>채권그룹</stp>
        <stp/>
        <stp/>
        <tr r="P4658" s="3"/>
      </tp>
      <tp t="s">
        <v/>
        <stp/>
        <stp>P</stp>
        <stp>0</stp>
        <stp>IR</stp>
        <stp>BONDAVG62959</stp>
        <stp>채권그룹</stp>
        <stp/>
        <stp/>
        <tr r="P1226" s="3"/>
      </tp>
      <tp t="s">
        <v/>
        <stp/>
        <stp>P</stp>
        <stp>0</stp>
        <stp>IR</stp>
        <stp>BONDAVG62958</stp>
        <stp>채권그룹</stp>
        <stp/>
        <stp/>
        <tr r="P1225" s="3"/>
      </tp>
      <tp t="s">
        <v>공모/무보증AA+</v>
        <stp/>
        <stp>P</stp>
        <stp>0</stp>
        <stp>IR</stp>
        <stp>BONDAVG42953</stp>
        <stp>채권그룹</stp>
        <stp/>
        <stp/>
        <tr r="F297" s="1"/>
        <tr r="P478" s="3"/>
      </tp>
      <tp t="s">
        <v/>
        <stp/>
        <stp>P</stp>
        <stp>0</stp>
        <stp>IR</stp>
        <stp>BONDAVG72950</stp>
        <stp>채권그룹</stp>
        <stp/>
        <stp/>
        <tr r="P4168" s="3"/>
      </tp>
      <tp t="s">
        <v/>
        <stp/>
        <stp>P</stp>
        <stp>0</stp>
        <stp>IR</stp>
        <stp>BONDAVG72949</stp>
        <stp>채권그룹</stp>
        <stp/>
        <stp/>
        <tr r="P4167" s="3"/>
      </tp>
      <tp t="s">
        <v/>
        <stp/>
        <stp>P</stp>
        <stp>0</stp>
        <stp>IR</stp>
        <stp>BONDAVG62944</stp>
        <stp>채권그룹</stp>
        <stp/>
        <stp/>
        <tr r="P1224" s="3"/>
      </tp>
      <tp t="s">
        <v/>
        <stp/>
        <stp>P</stp>
        <stp>0</stp>
        <stp>IR</stp>
        <stp>BONDAVG52998</stp>
        <stp>채권그룹</stp>
        <stp/>
        <stp/>
        <tr r="P716" s="3"/>
      </tp>
      <tp t="s">
        <v/>
        <stp/>
        <stp>P</stp>
        <stp>0</stp>
        <stp>IR</stp>
        <stp>BONDAVG52999</stp>
        <stp>채권그룹</stp>
        <stp/>
        <stp/>
        <tr r="P717" s="3"/>
      </tp>
      <tp t="s">
        <v/>
        <stp/>
        <stp>P</stp>
        <stp>0</stp>
        <stp>IR</stp>
        <stp>BONDAVG52996</stp>
        <stp>채권그룹</stp>
        <stp/>
        <stp/>
        <tr r="P714" s="3"/>
      </tp>
      <tp t="s">
        <v/>
        <stp/>
        <stp>P</stp>
        <stp>0</stp>
        <stp>IR</stp>
        <stp>BONDAVG52997</stp>
        <stp>채권그룹</stp>
        <stp/>
        <stp/>
        <tr r="P715" s="3"/>
      </tp>
      <tp t="s">
        <v/>
        <stp/>
        <stp>P</stp>
        <stp>0</stp>
        <stp>IR</stp>
        <stp>BONDAVG52994</stp>
        <stp>채권그룹</stp>
        <stp/>
        <stp/>
        <tr r="P712" s="3"/>
      </tp>
      <tp t="s">
        <v/>
        <stp/>
        <stp>P</stp>
        <stp>0</stp>
        <stp>IR</stp>
        <stp>BONDAVG52995</stp>
        <stp>채권그룹</stp>
        <stp/>
        <stp/>
        <tr r="P713" s="3"/>
      </tp>
      <tp t="s">
        <v/>
        <stp/>
        <stp>P</stp>
        <stp>0</stp>
        <stp>IR</stp>
        <stp>BONDAVG52992</stp>
        <stp>채권그룹</stp>
        <stp/>
        <stp/>
        <tr r="P710" s="3"/>
      </tp>
      <tp t="s">
        <v/>
        <stp/>
        <stp>P</stp>
        <stp>0</stp>
        <stp>IR</stp>
        <stp>BONDAVG52993</stp>
        <stp>채권그룹</stp>
        <stp/>
        <stp/>
        <tr r="P711" s="3"/>
      </tp>
      <tp t="s">
        <v/>
        <stp/>
        <stp>P</stp>
        <stp>0</stp>
        <stp>IR</stp>
        <stp>BONDAVG62993</stp>
        <stp>채권그룹</stp>
        <stp/>
        <stp/>
        <tr r="P1228" s="3"/>
      </tp>
      <tp t="s">
        <v>기타금융채AA+</v>
        <stp/>
        <stp>P</stp>
        <stp>0</stp>
        <stp>IR</stp>
        <stp>BONDAVG02988</stp>
        <stp>채권그룹</stp>
        <stp/>
        <stp/>
        <tr r="F125" s="1"/>
        <tr r="P173" s="3"/>
      </tp>
      <tp t="s">
        <v xml:space="preserve"> </v>
        <stp/>
        <stp>P</stp>
        <stp>0</stp>
        <stp>IR</stp>
        <stp>BONDAVG12982</stp>
        <stp>채권그룹</stp>
        <stp/>
        <stp/>
        <tr r="P6739" s="3"/>
      </tp>
      <tp t="s">
        <v/>
        <stp/>
        <stp>P</stp>
        <stp>0</stp>
        <stp>IR</stp>
        <stp>BONDAVG72838</stp>
        <stp>채권그룹</stp>
        <stp/>
        <stp/>
        <tr r="P4112" s="3"/>
      </tp>
      <tp t="s">
        <v/>
        <stp/>
        <stp>P</stp>
        <stp>0</stp>
        <stp>IR</stp>
        <stp>BONDAVG72839</stp>
        <stp>채권그룹</stp>
        <stp/>
        <stp/>
        <tr r="P4113" s="3"/>
      </tp>
      <tp t="s">
        <v/>
        <stp/>
        <stp>P</stp>
        <stp>0</stp>
        <stp>IR</stp>
        <stp>BONDAVG72836</stp>
        <stp>채권그룹</stp>
        <stp/>
        <stp/>
        <tr r="P4110" s="3"/>
      </tp>
      <tp t="s">
        <v/>
        <stp/>
        <stp>P</stp>
        <stp>0</stp>
        <stp>IR</stp>
        <stp>BONDAVG72837</stp>
        <stp>채권그룹</stp>
        <stp/>
        <stp/>
        <tr r="P4111" s="3"/>
      </tp>
      <tp t="s">
        <v/>
        <stp/>
        <stp>P</stp>
        <stp>0</stp>
        <stp>IR</stp>
        <stp>BONDAVG62825</stp>
        <stp>채권그룹</stp>
        <stp/>
        <stp/>
        <tr r="P1214" s="3"/>
      </tp>
      <tp t="s">
        <v/>
        <stp/>
        <stp>P</stp>
        <stp>0</stp>
        <stp>IR</stp>
        <stp>BONDAVG62824</stp>
        <stp>채권그룹</stp>
        <stp/>
        <stp/>
        <tr r="P1213" s="3"/>
      </tp>
      <tp t="s">
        <v/>
        <stp/>
        <stp>P</stp>
        <stp>0</stp>
        <stp>IR</stp>
        <stp>BONDAVG62826</stp>
        <stp>채권그룹</stp>
        <stp/>
        <stp/>
        <tr r="P1215" s="3"/>
      </tp>
      <tp t="s">
        <v/>
        <stp/>
        <stp>P</stp>
        <stp>0</stp>
        <stp>IR</stp>
        <stp>BONDAVG62821</stp>
        <stp>채권그룹</stp>
        <stp/>
        <stp/>
        <tr r="P1210" s="3"/>
      </tp>
      <tp t="s">
        <v>공모/무보증AA+</v>
        <stp/>
        <stp>P</stp>
        <stp>0</stp>
        <stp>IR</stp>
        <stp>BONDAVG02826</stp>
        <stp>채권그룹</stp>
        <stp/>
        <stp/>
        <tr r="F120" s="1"/>
        <tr r="P167" s="3"/>
      </tp>
      <tp t="s">
        <v/>
        <stp/>
        <stp>P</stp>
        <stp>0</stp>
        <stp>IR</stp>
        <stp>BONDAVG62823</stp>
        <stp>채권그룹</stp>
        <stp/>
        <stp/>
        <tr r="P1212" s="3"/>
      </tp>
      <tp t="s">
        <v/>
        <stp/>
        <stp>P</stp>
        <stp>0</stp>
        <stp>IR</stp>
        <stp>BONDAVG62822</stp>
        <stp>채권그룹</stp>
        <stp/>
        <stp/>
        <tr r="P1211" s="3"/>
      </tp>
      <tp t="s">
        <v/>
        <stp/>
        <stp>P</stp>
        <stp>0</stp>
        <stp>IR</stp>
        <stp>BONDAVGX2810</stp>
        <stp>채권그룹</stp>
        <stp/>
        <stp/>
        <tr r="P6561" s="3"/>
      </tp>
      <tp t="s">
        <v/>
        <stp/>
        <stp>P</stp>
        <stp>0</stp>
        <stp>IR</stp>
        <stp>BONDAVG72818</stp>
        <stp>채권그룹</stp>
        <stp/>
        <stp/>
        <tr r="P4109" s="3"/>
      </tp>
      <tp t="s">
        <v/>
        <stp/>
        <stp>P</stp>
        <stp>0</stp>
        <stp>IR</stp>
        <stp>BONDAVG72816</stp>
        <stp>채권그룹</stp>
        <stp/>
        <stp/>
        <tr r="P4107" s="3"/>
      </tp>
      <tp t="s">
        <v/>
        <stp/>
        <stp>P</stp>
        <stp>0</stp>
        <stp>IR</stp>
        <stp>BONDAVG72817</stp>
        <stp>채권그룹</stp>
        <stp/>
        <stp/>
        <tr r="P4108" s="3"/>
      </tp>
      <tp t="s">
        <v/>
        <stp/>
        <stp>P</stp>
        <stp>0</stp>
        <stp>IR</stp>
        <stp>BONDAVG12878</stp>
        <stp>채권그룹</stp>
        <stp/>
        <stp/>
        <tr r="P317" s="3"/>
      </tp>
      <tp t="s">
        <v/>
        <stp/>
        <stp>P</stp>
        <stp>0</stp>
        <stp>IR</stp>
        <stp>BONDAVG72879</stp>
        <stp>채권그룹</stp>
        <stp/>
        <stp/>
        <tr r="P4137" s="3"/>
      </tp>
      <tp t="s">
        <v/>
        <stp/>
        <stp>P</stp>
        <stp>0</stp>
        <stp>IR</stp>
        <stp>BONDAVG62877</stp>
        <stp>채권그룹</stp>
        <stp/>
        <stp/>
        <tr r="P1222" s="3"/>
      </tp>
      <tp t="s">
        <v/>
        <stp/>
        <stp>P</stp>
        <stp>0</stp>
        <stp>IR</stp>
        <stp>BONDAVG62871</stp>
        <stp>채권그룹</stp>
        <stp/>
        <stp/>
        <tr r="P1219" s="3"/>
      </tp>
      <tp t="s">
        <v/>
        <stp/>
        <stp>P</stp>
        <stp>0</stp>
        <stp>IR</stp>
        <stp>BONDAVG62870</stp>
        <stp>채권그룹</stp>
        <stp/>
        <stp/>
        <tr r="P1218" s="3"/>
      </tp>
      <tp t="s">
        <v/>
        <stp/>
        <stp>P</stp>
        <stp>0</stp>
        <stp>IR</stp>
        <stp>BONDAVG62873</stp>
        <stp>채권그룹</stp>
        <stp/>
        <stp/>
        <tr r="P1221" s="3"/>
      </tp>
      <tp t="s">
        <v/>
        <stp/>
        <stp>P</stp>
        <stp>0</stp>
        <stp>IR</stp>
        <stp>BONDAVG62872</stp>
        <stp>채권그룹</stp>
        <stp/>
        <stp/>
        <tr r="P1220" s="3"/>
      </tp>
      <tp t="s">
        <v/>
        <stp/>
        <stp>P</stp>
        <stp>0</stp>
        <stp>IR</stp>
        <stp>BONDAVG62869</stp>
        <stp>채권그룹</stp>
        <stp/>
        <stp/>
        <tr r="P1217" s="3"/>
      </tp>
      <tp t="s">
        <v/>
        <stp/>
        <stp>P</stp>
        <stp>0</stp>
        <stp>IR</stp>
        <stp>BONDAVG72868</stp>
        <stp>채권그룹</stp>
        <stp/>
        <stp/>
        <tr r="P4135" s="3"/>
      </tp>
      <tp t="s">
        <v/>
        <stp/>
        <stp>P</stp>
        <stp>0</stp>
        <stp>IR</stp>
        <stp>BONDAVG62868</stp>
        <stp>채권그룹</stp>
        <stp/>
        <stp/>
        <tr r="P1216" s="3"/>
      </tp>
      <tp t="s">
        <v/>
        <stp/>
        <stp>P</stp>
        <stp>0</stp>
        <stp>IR</stp>
        <stp>BONDAVG72869</stp>
        <stp>채권그룹</stp>
        <stp/>
        <stp/>
        <tr r="P4136" s="3"/>
      </tp>
      <tp t="s">
        <v/>
        <stp/>
        <stp>P</stp>
        <stp>0</stp>
        <stp>IR</stp>
        <stp>BONDAVG72864</stp>
        <stp>채권그룹</stp>
        <stp/>
        <stp/>
        <tr r="P4131" s="3"/>
      </tp>
      <tp t="s">
        <v/>
        <stp/>
        <stp>P</stp>
        <stp>0</stp>
        <stp>IR</stp>
        <stp>BONDAVG72865</stp>
        <stp>채권그룹</stp>
        <stp/>
        <stp/>
        <tr r="P4132" s="3"/>
      </tp>
      <tp t="s">
        <v/>
        <stp/>
        <stp>P</stp>
        <stp>0</stp>
        <stp>IR</stp>
        <stp>BONDAVG42865</stp>
        <stp>채권그룹</stp>
        <stp/>
        <stp/>
        <tr r="P477" s="3"/>
      </tp>
      <tp t="s">
        <v/>
        <stp/>
        <stp>P</stp>
        <stp>0</stp>
        <stp>IR</stp>
        <stp>BONDAVG72866</stp>
        <stp>채권그룹</stp>
        <stp/>
        <stp/>
        <tr r="P4133" s="3"/>
      </tp>
      <tp t="s">
        <v/>
        <stp/>
        <stp>P</stp>
        <stp>0</stp>
        <stp>IR</stp>
        <stp>BONDAVG42864</stp>
        <stp>채권그룹</stp>
        <stp/>
        <stp/>
        <tr r="P476" s="3"/>
      </tp>
      <tp t="s">
        <v/>
        <stp/>
        <stp>P</stp>
        <stp>0</stp>
        <stp>IR</stp>
        <stp>BONDAVG72867</stp>
        <stp>채권그룹</stp>
        <stp/>
        <stp/>
        <tr r="P4134" s="3"/>
      </tp>
      <tp t="s">
        <v xml:space="preserve"> </v>
        <stp/>
        <stp>P</stp>
        <stp>0</stp>
        <stp>IR</stp>
        <stp>BONDAVG02867</stp>
        <stp>채권그룹</stp>
        <stp/>
        <stp/>
        <tr r="P168" s="3"/>
      </tp>
      <tp t="s">
        <v/>
        <stp/>
        <stp>P</stp>
        <stp>0</stp>
        <stp>IR</stp>
        <stp>BONDAVG72862</stp>
        <stp>채권그룹</stp>
        <stp/>
        <stp/>
        <tr r="P4129" s="3"/>
      </tp>
      <tp t="s">
        <v/>
        <stp/>
        <stp>P</stp>
        <stp>0</stp>
        <stp>IR</stp>
        <stp>BONDAVG72863</stp>
        <stp>채권그룹</stp>
        <stp/>
        <stp/>
        <tr r="P4130" s="3"/>
      </tp>
      <tp t="s">
        <v/>
        <stp/>
        <stp>P</stp>
        <stp>0</stp>
        <stp>IR</stp>
        <stp>BONDAVG72854</stp>
        <stp>채권그룹</stp>
        <stp/>
        <stp/>
        <tr r="P4128" s="3"/>
      </tp>
      <tp t="s">
        <v/>
        <stp/>
        <stp>P</stp>
        <stp>0</stp>
        <stp>IR</stp>
        <stp>BONDAVG72850</stp>
        <stp>채권그룹</stp>
        <stp/>
        <stp/>
        <tr r="P4124" s="3"/>
      </tp>
      <tp t="s">
        <v/>
        <stp/>
        <stp>P</stp>
        <stp>0</stp>
        <stp>IR</stp>
        <stp>BONDAVG72851</stp>
        <stp>채권그룹</stp>
        <stp/>
        <stp/>
        <tr r="P4125" s="3"/>
      </tp>
      <tp t="s">
        <v/>
        <stp/>
        <stp>P</stp>
        <stp>0</stp>
        <stp>IR</stp>
        <stp>BONDAVG42851</stp>
        <stp>채권그룹</stp>
        <stp/>
        <stp/>
        <tr r="P475" s="3"/>
      </tp>
      <tp t="s">
        <v/>
        <stp/>
        <stp>P</stp>
        <stp>0</stp>
        <stp>IR</stp>
        <stp>BONDAVG72852</stp>
        <stp>채권그룹</stp>
        <stp/>
        <stp/>
        <tr r="P4126" s="3"/>
      </tp>
      <tp t="s">
        <v/>
        <stp/>
        <stp>P</stp>
        <stp>0</stp>
        <stp>IR</stp>
        <stp>BONDAVG42850</stp>
        <stp>채권그룹</stp>
        <stp/>
        <stp/>
        <tr r="P474" s="3"/>
      </tp>
      <tp t="s">
        <v/>
        <stp/>
        <stp>P</stp>
        <stp>0</stp>
        <stp>IR</stp>
        <stp>BONDAVG72853</stp>
        <stp>채권그룹</stp>
        <stp/>
        <stp/>
        <tr r="P4127" s="3"/>
      </tp>
      <tp t="s">
        <v/>
        <stp/>
        <stp>P</stp>
        <stp>0</stp>
        <stp>IR</stp>
        <stp>BONDAVG72848</stp>
        <stp>채권그룹</stp>
        <stp/>
        <stp/>
        <tr r="P4122" s="3"/>
      </tp>
      <tp t="s">
        <v/>
        <stp/>
        <stp>P</stp>
        <stp>0</stp>
        <stp>IR</stp>
        <stp>BONDAVG72849</stp>
        <stp>채권그룹</stp>
        <stp/>
        <stp/>
        <tr r="P4123" s="3"/>
      </tp>
      <tp t="s">
        <v/>
        <stp/>
        <stp>P</stp>
        <stp>0</stp>
        <stp>IR</stp>
        <stp>BONDAVG72844</stp>
        <stp>채권그룹</stp>
        <stp/>
        <stp/>
        <tr r="P4118" s="3"/>
      </tp>
      <tp t="s">
        <v/>
        <stp/>
        <stp>P</stp>
        <stp>0</stp>
        <stp>IR</stp>
        <stp>BONDAVG72845</stp>
        <stp>채권그룹</stp>
        <stp/>
        <stp/>
        <tr r="P4119" s="3"/>
      </tp>
      <tp t="s">
        <v/>
        <stp/>
        <stp>P</stp>
        <stp>0</stp>
        <stp>IR</stp>
        <stp>BONDAVG72846</stp>
        <stp>채권그룹</stp>
        <stp/>
        <stp/>
        <tr r="P4120" s="3"/>
      </tp>
      <tp t="s">
        <v/>
        <stp/>
        <stp>P</stp>
        <stp>0</stp>
        <stp>IR</stp>
        <stp>BONDAVG72847</stp>
        <stp>채권그룹</stp>
        <stp/>
        <stp/>
        <tr r="P4121" s="3"/>
      </tp>
      <tp t="s">
        <v/>
        <stp/>
        <stp>P</stp>
        <stp>0</stp>
        <stp>IR</stp>
        <stp>BONDAVG72840</stp>
        <stp>채권그룹</stp>
        <stp/>
        <stp/>
        <tr r="P4114" s="3"/>
      </tp>
      <tp t="s">
        <v/>
        <stp/>
        <stp>P</stp>
        <stp>0</stp>
        <stp>IR</stp>
        <stp>BONDAVG72841</stp>
        <stp>채권그룹</stp>
        <stp/>
        <stp/>
        <tr r="P4115" s="3"/>
      </tp>
      <tp t="s">
        <v/>
        <stp/>
        <stp>P</stp>
        <stp>0</stp>
        <stp>IR</stp>
        <stp>BONDAVG72842</stp>
        <stp>채권그룹</stp>
        <stp/>
        <stp/>
        <tr r="P4116" s="3"/>
      </tp>
      <tp t="s">
        <v/>
        <stp/>
        <stp>P</stp>
        <stp>0</stp>
        <stp>IR</stp>
        <stp>BONDAVG72843</stp>
        <stp>채권그룹</stp>
        <stp/>
        <stp/>
        <tr r="P4117" s="3"/>
      </tp>
      <tp t="s">
        <v/>
        <stp/>
        <stp>P</stp>
        <stp>0</stp>
        <stp>IR</stp>
        <stp>BONDAVGA2896</stp>
        <stp>채권그룹</stp>
        <stp/>
        <stp/>
        <tr r="P4594" s="3"/>
      </tp>
      <tp t="s">
        <v/>
        <stp/>
        <stp>P</stp>
        <stp>0</stp>
        <stp>IR</stp>
        <stp>BONDAVGX2890</stp>
        <stp>채권그룹</stp>
        <stp/>
        <stp/>
        <tr r="P6562" s="3"/>
      </tp>
      <tp t="s">
        <v/>
        <stp/>
        <stp>P</stp>
        <stp>0</stp>
        <stp>IR</stp>
        <stp>BONDAVGX2896</stp>
        <stp>채권그룹</stp>
        <stp/>
        <stp/>
        <tr r="P6563" s="3"/>
      </tp>
      <tp t="s">
        <v/>
        <stp/>
        <stp>P</stp>
        <stp>0</stp>
        <stp>IR</stp>
        <stp>BONDAVG12899</stp>
        <stp>채권그룹</stp>
        <stp/>
        <stp/>
        <tr r="P6738" s="3"/>
      </tp>
      <tp t="s">
        <v/>
        <stp/>
        <stp>P</stp>
        <stp>0</stp>
        <stp>IR</stp>
        <stp>BONDAVG72895</stp>
        <stp>채권그룹</stp>
        <stp/>
        <stp/>
        <tr r="P4148" s="3"/>
      </tp>
      <tp t="s">
        <v/>
        <stp/>
        <stp>P</stp>
        <stp>0</stp>
        <stp>IR</stp>
        <stp>BONDAVG72897</stp>
        <stp>채권그룹</stp>
        <stp/>
        <stp/>
        <tr r="P4149" s="3"/>
      </tp>
      <tp t="s">
        <v/>
        <stp/>
        <stp>P</stp>
        <stp>0</stp>
        <stp>IR</stp>
        <stp>BONDAVG72890</stp>
        <stp>채권그룹</stp>
        <stp/>
        <stp/>
        <tr r="P4144" s="3"/>
      </tp>
      <tp t="s">
        <v/>
        <stp/>
        <stp>P</stp>
        <stp>0</stp>
        <stp>IR</stp>
        <stp>BONDAVG72891</stp>
        <stp>채권그룹</stp>
        <stp/>
        <stp/>
        <tr r="P4145" s="3"/>
      </tp>
      <tp t="s">
        <v/>
        <stp/>
        <stp>P</stp>
        <stp>0</stp>
        <stp>IR</stp>
        <stp>BONDAVG72892</stp>
        <stp>채권그룹</stp>
        <stp/>
        <stp/>
        <tr r="P4146" s="3"/>
      </tp>
      <tp t="s">
        <v/>
        <stp/>
        <stp>P</stp>
        <stp>0</stp>
        <stp>IR</stp>
        <stp>BONDAVG72893</stp>
        <stp>채권그룹</stp>
        <stp/>
        <stp/>
        <tr r="P4147" s="3"/>
      </tp>
      <tp t="s">
        <v/>
        <stp/>
        <stp>P</stp>
        <stp>0</stp>
        <stp>IR</stp>
        <stp>BONDAVG62889</stp>
        <stp>채권그룹</stp>
        <stp/>
        <stp/>
        <tr r="P1223" s="3"/>
      </tp>
      <tp t="s">
        <v/>
        <stp/>
        <stp>P</stp>
        <stp>0</stp>
        <stp>IR</stp>
        <stp>BONDAVG72888</stp>
        <stp>채권그룹</stp>
        <stp/>
        <stp/>
        <tr r="P4142" s="3"/>
      </tp>
      <tp t="s">
        <v/>
        <stp/>
        <stp>P</stp>
        <stp>0</stp>
        <stp>IR</stp>
        <stp>BONDAVG72889</stp>
        <stp>채권그룹</stp>
        <stp/>
        <stp/>
        <tr r="P4143" s="3"/>
      </tp>
      <tp t="s">
        <v>공모/무보증AAA</v>
        <stp/>
        <stp>P</stp>
        <stp>0</stp>
        <stp>IR</stp>
        <stp>BONDAVG02882</stp>
        <stp>채권그룹</stp>
        <stp/>
        <stp/>
        <tr r="F121" s="1"/>
        <tr r="P169" s="3"/>
      </tp>
      <tp t="s">
        <v xml:space="preserve"> </v>
        <stp/>
        <stp>P</stp>
        <stp>0</stp>
        <stp>IR</stp>
        <stp>BONDAVG52887</stp>
        <stp>채권그룹</stp>
        <stp/>
        <stp/>
        <tr r="P5036" s="3"/>
      </tp>
      <tp t="s">
        <v/>
        <stp/>
        <stp>P</stp>
        <stp>0</stp>
        <stp>IR</stp>
        <stp>BONDAVG72885</stp>
        <stp>채권그룹</stp>
        <stp/>
        <stp/>
        <tr r="P4139" s="3"/>
      </tp>
      <tp t="s">
        <v/>
        <stp/>
        <stp>P</stp>
        <stp>0</stp>
        <stp>IR</stp>
        <stp>BONDAVG72886</stp>
        <stp>채권그룹</stp>
        <stp/>
        <stp/>
        <tr r="P4140" s="3"/>
      </tp>
      <tp t="s">
        <v/>
        <stp/>
        <stp>P</stp>
        <stp>0</stp>
        <stp>IR</stp>
        <stp>BONDAVG72887</stp>
        <stp>채권그룹</stp>
        <stp/>
        <stp/>
        <tr r="P4141" s="3"/>
      </tp>
      <tp t="s">
        <v/>
        <stp/>
        <stp>P</stp>
        <stp>0</stp>
        <stp>IR</stp>
        <stp>BONDAVG72880</stp>
        <stp>채권그룹</stp>
        <stp/>
        <stp/>
        <tr r="P4138" s="3"/>
      </tp>
      <tp t="s">
        <v/>
        <stp/>
        <stp>P</stp>
        <stp>0</stp>
        <stp>IR</stp>
        <stp>BONDAVG12887</stp>
        <stp>채권그룹</stp>
        <stp/>
        <stp/>
        <tr r="P6737" s="3"/>
      </tp>
      <tp>
        <v>2.9830000000000001</v>
        <stp/>
        <stp>P</stp>
        <stp>0</stp>
        <stp>IR</stp>
        <stp>BONDAVG01</stp>
        <stp>2.5년이하(당일)</stp>
        <stp/>
        <stp/>
        <tr r="N13" s="1"/>
      </tp>
      <tp>
        <v>3.0640000000000001</v>
        <stp/>
        <stp>P</stp>
        <stp>0</stp>
        <stp>IR</stp>
        <stp>BONDAVG01</stp>
        <stp>1.5년이하(당일)</stp>
        <stp/>
        <stp/>
        <tr r="L13" s="1"/>
      </tp>
      <tp>
        <v>20240830</v>
        <stp/>
        <stp>P</stp>
        <stp>0</stp>
        <stp>IR</stp>
        <stp>BONDAVG04971</stp>
        <stp>날짜(당일)</stp>
        <stp/>
        <stp/>
        <tr r="G192" s="1"/>
      </tp>
      <tp>
        <v>20240830</v>
        <stp/>
        <stp>P</stp>
        <stp>0</stp>
        <stp>IR</stp>
        <stp>BONDAVG00471</stp>
        <stp>날짜(당일)</stp>
        <stp/>
        <stp/>
        <tr r="G55" s="1"/>
      </tp>
      <tp>
        <v>20240830</v>
        <stp/>
        <stp>P</stp>
        <stp>0</stp>
        <stp>IR</stp>
        <stp>BONDAVG01671</stp>
        <stp>날짜(당일)</stp>
        <stp/>
        <stp/>
        <tr r="G100" s="1"/>
      </tp>
      <tp>
        <v>20240830</v>
        <stp/>
        <stp>P</stp>
        <stp>0</stp>
        <stp>IR</stp>
        <stp>BONDAVG03271</stp>
        <stp>날짜(당일)</stp>
        <stp/>
        <stp/>
        <tr r="G140" s="1"/>
      </tp>
      <tp>
        <v>20240830</v>
        <stp/>
        <stp>P</stp>
        <stp>0</stp>
        <stp>IR</stp>
        <stp>BONDAVG19070</stp>
        <stp>날짜(당일)</stp>
        <stp/>
        <stp/>
        <tr r="G277" s="1"/>
      </tp>
      <tp>
        <v>20240830</v>
        <stp/>
        <stp>P</stp>
        <stp>0</stp>
        <stp>IR</stp>
        <stp>BONDAVG05773</stp>
        <stp>날짜(당일)</stp>
        <stp/>
        <stp/>
        <tr r="G200" s="1"/>
      </tp>
      <tp>
        <v>20240830</v>
        <stp/>
        <stp>P</stp>
        <stp>0</stp>
        <stp>IR</stp>
        <stp>BONDAVG08573</stp>
        <stp>날짜(당일)</stp>
        <stp/>
        <stp/>
        <tr r="G214" s="1"/>
      </tp>
      <tp>
        <v>20240830</v>
        <stp/>
        <stp>P</stp>
        <stp>0</stp>
        <stp>IR</stp>
        <stp>BONDAVG58676</stp>
        <stp>날짜(당일)</stp>
        <stp/>
        <stp/>
        <tr r="G340" s="1"/>
      </tp>
      <tp>
        <v>20240830</v>
        <stp/>
        <stp>P</stp>
        <stp>0</stp>
        <stp>IR</stp>
        <stp>BONDAVG06572</stp>
        <stp>날짜(당일)</stp>
        <stp/>
        <stp/>
        <tr r="G208" s="1"/>
      </tp>
      <tp>
        <v>20240830</v>
        <stp/>
        <stp>P</stp>
        <stp>0</stp>
        <stp>IR</stp>
        <stp>BONDAVG00072</stp>
        <stp>날짜(당일)</stp>
        <stp/>
        <stp/>
        <tr r="G25" s="1"/>
      </tp>
      <tp>
        <v>20240830</v>
        <stp/>
        <stp>P</stp>
        <stp>0</stp>
        <stp>IR</stp>
        <stp>BONDAVG43076</stp>
        <stp>날짜(당일)</stp>
        <stp/>
        <stp/>
        <tr r="G298" s="1"/>
      </tp>
      <tp>
        <v>20240830</v>
        <stp/>
        <stp>P</stp>
        <stp>0</stp>
        <stp>IR</stp>
        <stp>BONDAVG08572</stp>
        <stp>날짜(당일)</stp>
        <stp/>
        <stp/>
        <tr r="G213" s="1"/>
      </tp>
      <tp>
        <v>20240830</v>
        <stp/>
        <stp>P</stp>
        <stp>0</stp>
        <stp>IR</stp>
        <stp>BONDAVG03075</stp>
        <stp>날짜(당일)</stp>
        <stp/>
        <stp/>
        <tr r="G132" s="1"/>
      </tp>
      <tp>
        <v>20240830</v>
        <stp/>
        <stp>P</stp>
        <stp>0</stp>
        <stp>IR</stp>
        <stp>BONDAVG00174</stp>
        <stp>날짜(당일)</stp>
        <stp/>
        <stp/>
        <tr r="G34" s="1"/>
      </tp>
      <tp>
        <v>20240830</v>
        <stp/>
        <stp>P</stp>
        <stp>0</stp>
        <stp>IR</stp>
        <stp>BONDAVG41970</stp>
        <stp>날짜(당일)</stp>
        <stp/>
        <stp/>
        <tr r="G294" s="1"/>
      </tp>
      <tp>
        <v>20240830</v>
        <stp/>
        <stp>P</stp>
        <stp>0</stp>
        <stp>IR</stp>
        <stp>BONDAVG54872</stp>
        <stp>날짜(당일)</stp>
        <stp/>
        <stp/>
        <tr r="G326" s="1"/>
      </tp>
      <tp>
        <v>20240830</v>
        <stp/>
        <stp>P</stp>
        <stp>0</stp>
        <stp>IR</stp>
        <stp>BONDAVG00877</stp>
        <stp>날짜(당일)</stp>
        <stp/>
        <stp/>
        <tr r="G81" s="1"/>
      </tp>
      <tp>
        <v>20240830</v>
        <stp/>
        <stp>P</stp>
        <stp>0</stp>
        <stp>IR</stp>
        <stp>BONDAVG50572</stp>
        <stp>날짜(당일)</stp>
        <stp/>
        <stp/>
        <tr r="G313" s="1"/>
      </tp>
      <tp>
        <v>20240830</v>
        <stp/>
        <stp>P</stp>
        <stp>0</stp>
        <stp>IR</stp>
        <stp>BONDAVG04376</stp>
        <stp>날짜(당일)</stp>
        <stp/>
        <stp/>
        <tr r="G187" s="1"/>
      </tp>
      <tp>
        <v>20240830</v>
        <stp/>
        <stp>P</stp>
        <stp>0</stp>
        <stp>IR</stp>
        <stp>BONDAVG17577</stp>
        <stp>날짜(당일)</stp>
        <stp/>
        <stp/>
        <tr r="G266" s="1"/>
      </tp>
      <tp>
        <v>20240830</v>
        <stp/>
        <stp>P</stp>
        <stp>0</stp>
        <stp>IR</stp>
        <stp>BONDAVG40772</stp>
        <stp>날짜(당일)</stp>
        <stp/>
        <stp/>
        <tr r="G288" s="1"/>
      </tp>
      <tp>
        <v>20240830</v>
        <stp/>
        <stp>P</stp>
        <stp>0</stp>
        <stp>IR</stp>
        <stp>BONDAVG01576</stp>
        <stp>날짜(당일)</stp>
        <stp/>
        <stp/>
        <tr r="G98" s="1"/>
      </tp>
      <tp>
        <v>20240830</v>
        <stp/>
        <stp>P</stp>
        <stp>0</stp>
        <stp>IR</stp>
        <stp>BONDAVG01176</stp>
        <stp>날짜(당일)</stp>
        <stp/>
        <stp/>
        <tr r="G88" s="1"/>
      </tp>
      <tp>
        <v>20240830</v>
        <stp/>
        <stp>P</stp>
        <stp>0</stp>
        <stp>IR</stp>
        <stp>BONDAVG02376</stp>
        <stp>날짜(당일)</stp>
        <stp/>
        <stp/>
        <tr r="G114" s="1"/>
      </tp>
      <tp>
        <v>20240830</v>
        <stp/>
        <stp>P</stp>
        <stp>0</stp>
        <stp>IR</stp>
        <stp>BONDAVG03776</stp>
        <stp>날짜(당일)</stp>
        <stp/>
        <stp/>
        <tr r="G153" s="1"/>
      </tp>
      <tp>
        <v>20240830</v>
        <stp/>
        <stp>P</stp>
        <stp>0</stp>
        <stp>IR</stp>
        <stp>BONDAVG63270</stp>
        <stp>날짜(당일)</stp>
        <stp/>
        <stp/>
        <tr r="G349" s="1"/>
      </tp>
      <tp>
        <v>20240830</v>
        <stp/>
        <stp>P</stp>
        <stp>0</stp>
        <stp>IR</stp>
        <stp>BONDAVG15678</stp>
        <stp>날짜(당일)</stp>
        <stp/>
        <stp/>
        <tr r="G260" s="1"/>
      </tp>
      <tp>
        <v>20240830</v>
        <stp/>
        <stp>P</stp>
        <stp>0</stp>
        <stp>IR</stp>
        <stp>BONDAVG00179</stp>
        <stp>날짜(당일)</stp>
        <stp/>
        <stp/>
        <tr r="G35" s="1"/>
      </tp>
      <tp>
        <v>20240830</v>
        <stp/>
        <stp>P</stp>
        <stp>0</stp>
        <stp>IR</stp>
        <stp>BONDAVG01479</stp>
        <stp>날짜(당일)</stp>
        <stp/>
        <stp/>
        <tr r="G95" s="1"/>
      </tp>
      <tp>
        <v>20240830</v>
        <stp/>
        <stp>P</stp>
        <stp>0</stp>
        <stp>IR</stp>
        <stp>BONDAVG01179</stp>
        <stp>날짜(당일)</stp>
        <stp/>
        <stp/>
        <tr r="G90" s="1"/>
      </tp>
      <tp>
        <v>20240830</v>
        <stp/>
        <stp>P</stp>
        <stp>0</stp>
        <stp>IR</stp>
        <stp>BONDAVG01178</stp>
        <stp>날짜(당일)</stp>
        <stp/>
        <stp/>
        <tr r="G89" s="1"/>
      </tp>
      <tp>
        <v>20240830</v>
        <stp/>
        <stp>P</stp>
        <stp>0</stp>
        <stp>IR</stp>
        <stp>BONDAVG02978</stp>
        <stp>날짜(당일)</stp>
        <stp/>
        <stp/>
        <tr r="G124" s="1"/>
      </tp>
      <tp>
        <v>20240830</v>
        <stp/>
        <stp>P</stp>
        <stp>0</stp>
        <stp>IR</stp>
        <stp>BONDAVG02378</stp>
        <stp>날짜(당일)</stp>
        <stp/>
        <stp/>
        <tr r="G115" s="1"/>
      </tp>
      <tp>
        <v>20240830</v>
        <stp/>
        <stp>P</stp>
        <stp>0</stp>
        <stp>IR</stp>
        <stp>BONDAVG03378</stp>
        <stp>날짜(당일)</stp>
        <stp/>
        <stp/>
        <tr r="G143" s="1"/>
      </tp>
      <tp>
        <v>20240830</v>
        <stp/>
        <stp>P</stp>
        <stp>0</stp>
        <stp>IR</stp>
        <stp>BONDAVG50879</stp>
        <stp>날짜(당일)</stp>
        <stp/>
        <stp/>
        <tr r="G314" s="1"/>
      </tp>
      <tp>
        <v>20240830</v>
        <stp/>
        <stp>P</stp>
        <stp>0</stp>
        <stp>IR</stp>
        <stp>BONDAVG60279</stp>
        <stp>날짜(당일)</stp>
        <stp/>
        <stp/>
        <tr r="G342" s="1"/>
      </tp>
      <tp>
        <v>20240830</v>
        <stp/>
        <stp>P</stp>
        <stp>0</stp>
        <stp>IR</stp>
        <stp>BONDAVG05361</stp>
        <stp>날짜(당일)</stp>
        <stp/>
        <stp/>
        <tr r="G195" s="1"/>
      </tp>
      <tp>
        <v>20240830</v>
        <stp/>
        <stp>P</stp>
        <stp>0</stp>
        <stp>IR</stp>
        <stp>BONDAVG00561</stp>
        <stp>날짜(당일)</stp>
        <stp/>
        <stp/>
        <tr r="G64" s="1"/>
      </tp>
      <tp>
        <v>20240830</v>
        <stp/>
        <stp>P</stp>
        <stp>0</stp>
        <stp>IR</stp>
        <stp>BONDAVG41365</stp>
        <stp>날짜(당일)</stp>
        <stp/>
        <stp/>
        <tr r="G290" s="1"/>
      </tp>
      <tp>
        <v>20240830</v>
        <stp/>
        <stp>P</stp>
        <stp>0</stp>
        <stp>IR</stp>
        <stp>BONDAVG12160</stp>
        <stp>날짜(당일)</stp>
        <stp/>
        <stp/>
        <tr r="G234" s="1"/>
      </tp>
      <tp>
        <v>20240830</v>
        <stp/>
        <stp>P</stp>
        <stp>0</stp>
        <stp>IR</stp>
        <stp>BONDAVG03061</stp>
        <stp>날짜(당일)</stp>
        <stp/>
        <stp/>
        <tr r="G130" s="1"/>
      </tp>
      <tp>
        <v>20240830</v>
        <stp/>
        <stp>P</stp>
        <stp>0</stp>
        <stp>IR</stp>
        <stp>BONDAVG60866</stp>
        <stp>날짜(당일)</stp>
        <stp/>
        <stp/>
        <tr r="G344" s="1"/>
      </tp>
      <tp>
        <v>20240830</v>
        <stp/>
        <stp>P</stp>
        <stp>0</stp>
        <stp>IR</stp>
        <stp>BONDAVG55766</stp>
        <stp>날짜(당일)</stp>
        <stp/>
        <stp/>
        <tr r="G329" s="1"/>
      </tp>
      <tp>
        <v>20240830</v>
        <stp/>
        <stp>P</stp>
        <stp>0</stp>
        <stp>IR</stp>
        <stp>BONDAVG00163</stp>
        <stp>날짜(당일)</stp>
        <stp/>
        <stp/>
        <tr r="G32" s="1"/>
      </tp>
      <tp>
        <v>20240830</v>
        <stp/>
        <stp>P</stp>
        <stp>0</stp>
        <stp>IR</stp>
        <stp>BONDAVG01263</stp>
        <stp>날짜(당일)</stp>
        <stp/>
        <stp/>
        <tr r="G93" s="1"/>
      </tp>
      <tp>
        <v>20240830</v>
        <stp/>
        <stp>P</stp>
        <stp>0</stp>
        <stp>IR</stp>
        <stp>BONDAVG52666</stp>
        <stp>날짜(당일)</stp>
        <stp/>
        <stp/>
        <tr r="G317" s="1"/>
      </tp>
      <tp>
        <v>20240830</v>
        <stp/>
        <stp>P</stp>
        <stp>0</stp>
        <stp>IR</stp>
        <stp>BONDAVG72164</stp>
        <stp>날짜(당일)</stp>
        <stp/>
        <stp/>
        <tr r="G370" s="1"/>
      </tp>
      <tp>
        <v>20240830</v>
        <stp/>
        <stp>P</stp>
        <stp>0</stp>
        <stp>IR</stp>
        <stp>BONDAVG53966</stp>
        <stp>날짜(당일)</stp>
        <stp/>
        <stp/>
        <tr r="G324" s="1"/>
      </tp>
      <tp>
        <v>20240830</v>
        <stp/>
        <stp>P</stp>
        <stp>0</stp>
        <stp>IR</stp>
        <stp>BONDAVG03363</stp>
        <stp>날짜(당일)</stp>
        <stp/>
        <stp/>
        <tr r="G141" s="1"/>
      </tp>
      <tp>
        <v>20240830</v>
        <stp/>
        <stp>P</stp>
        <stp>0</stp>
        <stp>IR</stp>
        <stp>BONDAVG03962</stp>
        <stp>날짜(당일)</stp>
        <stp/>
        <stp/>
        <tr r="G172" s="1"/>
      </tp>
      <tp>
        <v>20240830</v>
        <stp/>
        <stp>P</stp>
        <stp>0</stp>
        <stp>IR</stp>
        <stp>BONDAVG13163</stp>
        <stp>날짜(당일)</stp>
        <stp/>
        <stp/>
        <tr r="G246" s="1"/>
      </tp>
      <tp>
        <v>20240830</v>
        <stp/>
        <stp>P</stp>
        <stp>0</stp>
        <stp>IR</stp>
        <stp>BONDAVG03062</stp>
        <stp>날짜(당일)</stp>
        <stp/>
        <stp/>
        <tr r="G131" s="1"/>
      </tp>
      <tp>
        <v>20240830</v>
        <stp/>
        <stp>P</stp>
        <stp>0</stp>
        <stp>IR</stp>
        <stp>BONDAVG03865</stp>
        <stp>날짜(당일)</stp>
        <stp/>
        <stp/>
        <tr r="G161" s="1"/>
      </tp>
      <tp>
        <v>20240830</v>
        <stp/>
        <stp>P</stp>
        <stp>0</stp>
        <stp>IR</stp>
        <stp>BONDAVG04364</stp>
        <stp>날짜(당일)</stp>
        <stp/>
        <stp/>
        <tr r="G186" s="1"/>
      </tp>
      <tp>
        <v>20240830</v>
        <stp/>
        <stp>P</stp>
        <stp>0</stp>
        <stp>IR</stp>
        <stp>BONDAVG46860</stp>
        <stp>날짜(당일)</stp>
        <stp/>
        <stp/>
        <tr r="G309" s="1"/>
      </tp>
      <tp>
        <v>20240830</v>
        <stp/>
        <stp>P</stp>
        <stp>0</stp>
        <stp>IR</stp>
        <stp>BONDAVG00064</stp>
        <stp>날짜(당일)</stp>
        <stp/>
        <stp/>
        <tr r="G23" s="1"/>
      </tp>
      <tp>
        <v>20240830</v>
        <stp/>
        <stp>P</stp>
        <stp>0</stp>
        <stp>IR</stp>
        <stp>BONDAVG03864</stp>
        <stp>날짜(당일)</stp>
        <stp/>
        <stp/>
        <tr r="G160" s="1"/>
      </tp>
      <tp>
        <v>20240830</v>
        <stp/>
        <stp>P</stp>
        <stp>0</stp>
        <stp>IR</stp>
        <stp>BONDAVG03264</stp>
        <stp>날짜(당일)</stp>
        <stp/>
        <stp/>
        <tr r="G139" s="1"/>
      </tp>
      <tp>
        <v>20240830</v>
        <stp/>
        <stp>P</stp>
        <stp>0</stp>
        <stp>IR</stp>
        <stp>BONDAVG19765</stp>
        <stp>날짜(당일)</stp>
        <stp/>
        <stp/>
        <tr r="G282" s="1"/>
      </tp>
      <tp>
        <v>20240830</v>
        <stp/>
        <stp>P</stp>
        <stp>0</stp>
        <stp>IR</stp>
        <stp>BONDAVG04067</stp>
        <stp>날짜(당일)</stp>
        <stp/>
        <stp/>
        <tr r="G179" s="1"/>
      </tp>
      <tp>
        <v>20240830</v>
        <stp/>
        <stp>P</stp>
        <stp>0</stp>
        <stp>IR</stp>
        <stp>BONDAVG07267</stp>
        <stp>날짜(당일)</stp>
        <stp/>
        <stp/>
        <tr r="G211" s="1"/>
      </tp>
      <tp>
        <v>20240830</v>
        <stp/>
        <stp>P</stp>
        <stp>0</stp>
        <stp>IR</stp>
        <stp>BONDAVG00867</stp>
        <stp>날짜(당일)</stp>
        <stp/>
        <stp/>
        <tr r="G80" s="1"/>
      </tp>
      <tp>
        <v>20240830</v>
        <stp/>
        <stp>P</stp>
        <stp>0</stp>
        <stp>IR</stp>
        <stp>BONDAVG10766</stp>
        <stp>날짜(당일)</stp>
        <stp/>
        <stp/>
        <tr r="G225" s="1"/>
      </tp>
      <tp>
        <v>20240830</v>
        <stp/>
        <stp>P</stp>
        <stp>0</stp>
        <stp>IR</stp>
        <stp>BONDAVG00367</stp>
        <stp>날짜(당일)</stp>
        <stp/>
        <stp/>
        <tr r="G49" s="1"/>
      </tp>
      <tp>
        <v>20240830</v>
        <stp/>
        <stp>P</stp>
        <stp>0</stp>
        <stp>IR</stp>
        <stp>BONDAVG01867</stp>
        <stp>날짜(당일)</stp>
        <stp/>
        <stp/>
        <tr r="G105" s="1"/>
      </tp>
      <tp>
        <v>20240830</v>
        <stp/>
        <stp>P</stp>
        <stp>0</stp>
        <stp>IR</stp>
        <stp>BONDAVG61461</stp>
        <stp>날짜(당일)</stp>
        <stp/>
        <stp/>
        <tr r="G345" s="1"/>
      </tp>
      <tp>
        <v>20240830</v>
        <stp/>
        <stp>P</stp>
        <stp>0</stp>
        <stp>IR</stp>
        <stp>BONDAVG01767</stp>
        <stp>날짜(당일)</stp>
        <stp/>
        <stp/>
        <tr r="G102" s="1"/>
      </tp>
      <tp>
        <v>20240830</v>
        <stp/>
        <stp>P</stp>
        <stp>0</stp>
        <stp>IR</stp>
        <stp>BONDAVG12366</stp>
        <stp>날짜(당일)</stp>
        <stp/>
        <stp/>
        <tr r="G236" s="1"/>
      </tp>
      <tp>
        <v>20240830</v>
        <stp/>
        <stp>P</stp>
        <stp>0</stp>
        <stp>IR</stp>
        <stp>BONDAVG00066</stp>
        <stp>날짜(당일)</stp>
        <stp/>
        <stp/>
        <tr r="G24" s="1"/>
      </tp>
      <tp>
        <v>20240830</v>
        <stp/>
        <stp>P</stp>
        <stp>0</stp>
        <stp>IR</stp>
        <stp>BONDAVG53563</stp>
        <stp>날짜(당일)</stp>
        <stp/>
        <stp/>
        <tr r="G323" s="1"/>
      </tp>
      <tp>
        <v>20240830</v>
        <stp/>
        <stp>P</stp>
        <stp>0</stp>
        <stp>IR</stp>
        <stp>BONDAVG03366</stp>
        <stp>날짜(당일)</stp>
        <stp/>
        <stp/>
        <tr r="G142" s="1"/>
      </tp>
      <tp>
        <v>20240830</v>
        <stp/>
        <stp>P</stp>
        <stp>0</stp>
        <stp>IR</stp>
        <stp>BONDAVG73361</stp>
        <stp>날짜(당일)</stp>
        <stp/>
        <stp/>
        <tr r="G371" s="1"/>
      </tp>
      <tp>
        <v>20240830</v>
        <stp/>
        <stp>P</stp>
        <stp>0</stp>
        <stp>IR</stp>
        <stp>BONDAVG18667</stp>
        <stp>날짜(당일)</stp>
        <stp/>
        <stp/>
        <tr r="G274" s="1"/>
      </tp>
      <tp>
        <v>20240830</v>
        <stp/>
        <stp>P</stp>
        <stp>0</stp>
        <stp>IR</stp>
        <stp>BONDAVG00469</stp>
        <stp>날짜(당일)</stp>
        <stp/>
        <stp/>
        <tr r="G54" s="1"/>
      </tp>
      <tp>
        <v>20240830</v>
        <stp/>
        <stp>P</stp>
        <stp>0</stp>
        <stp>IR</stp>
        <stp>BONDAVG00769</stp>
        <stp>날짜(당일)</stp>
        <stp/>
        <stp/>
        <tr r="G75" s="1"/>
      </tp>
      <tp>
        <v>20240830</v>
        <stp/>
        <stp>P</stp>
        <stp>0</stp>
        <stp>IR</stp>
        <stp>BONDAVG02969</stp>
        <stp>날짜(당일)</stp>
        <stp/>
        <stp/>
        <tr r="G123" s="1"/>
      </tp>
      <tp>
        <v>20240830</v>
        <stp/>
        <stp>P</stp>
        <stp>0</stp>
        <stp>IR</stp>
        <stp>BONDAVG12468</stp>
        <stp>날짜(당일)</stp>
        <stp/>
        <stp/>
        <tr r="G239" s="1"/>
      </tp>
      <tp>
        <v>20240830</v>
        <stp/>
        <stp>P</stp>
        <stp>0</stp>
        <stp>IR</stp>
        <stp>BONDAVG13768</stp>
        <stp>날짜(당일)</stp>
        <stp/>
        <stp/>
        <tr r="G250" s="1"/>
      </tp>
      <tp>
        <v>20240830</v>
        <stp/>
        <stp>P</stp>
        <stp>0</stp>
        <stp>IR</stp>
        <stp>BONDAVG00168</stp>
        <stp>날짜(당일)</stp>
        <stp/>
        <stp/>
        <tr r="G33" s="1"/>
      </tp>
      <tp>
        <v>20240830</v>
        <stp/>
        <stp>P</stp>
        <stp>0</stp>
        <stp>IR</stp>
        <stp>BONDAVG01468</stp>
        <stp>날짜(당일)</stp>
        <stp/>
        <stp/>
        <tr r="G94" s="1"/>
      </tp>
      <tp>
        <v>20240830</v>
        <stp/>
        <stp>P</stp>
        <stp>0</stp>
        <stp>IR</stp>
        <stp>BONDAVG18869</stp>
        <stp>날짜(당일)</stp>
        <stp/>
        <stp/>
        <tr r="G276" s="1"/>
      </tp>
      <tp>
        <v>20240830</v>
        <stp/>
        <stp>P</stp>
        <stp>0</stp>
        <stp>IR</stp>
        <stp>BONDAVG53169</stp>
        <stp>날짜(당일)</stp>
        <stp/>
        <stp/>
        <tr r="G321" s="1"/>
      </tp>
      <tp>
        <v>20240830</v>
        <stp/>
        <stp>P</stp>
        <stp>0</stp>
        <stp>IR</stp>
        <stp>BONDAVG51254</stp>
        <stp>날짜(당일)</stp>
        <stp/>
        <stp/>
        <tr r="G315" s="1"/>
      </tp>
      <tp>
        <v>20240830</v>
        <stp/>
        <stp>P</stp>
        <stp>0</stp>
        <stp>IR</stp>
        <stp>BONDAVG62757</stp>
        <stp>날짜(당일)</stp>
        <stp/>
        <stp/>
        <tr r="G347" s="1"/>
      </tp>
      <tp>
        <v>20240830</v>
        <stp/>
        <stp>P</stp>
        <stp>0</stp>
        <stp>IR</stp>
        <stp>BONDAVG00150</stp>
        <stp>날짜(당일)</stp>
        <stp/>
        <stp/>
        <tr r="G31" s="1"/>
      </tp>
      <tp>
        <v>20240830</v>
        <stp/>
        <stp>P</stp>
        <stp>0</stp>
        <stp>IR</stp>
        <stp>BONDAVG64755</stp>
        <stp>날짜(당일)</stp>
        <stp/>
        <stp/>
        <tr r="G353" s="1"/>
      </tp>
      <tp>
        <v>20240830</v>
        <stp/>
        <stp>P</stp>
        <stp>0</stp>
        <stp>IR</stp>
        <stp>BONDAVG04053</stp>
        <stp>날짜(당일)</stp>
        <stp/>
        <stp/>
        <tr r="G178" s="1"/>
      </tp>
      <tp>
        <v>20240830</v>
        <stp/>
        <stp>P</stp>
        <stp>0</stp>
        <stp>IR</stp>
        <stp>BONDAVG06753</stp>
        <stp>날짜(당일)</stp>
        <stp/>
        <stp/>
        <tr r="G209" s="1"/>
      </tp>
      <tp>
        <v>20240830</v>
        <stp/>
        <stp>P</stp>
        <stp>0</stp>
        <stp>IR</stp>
        <stp>BONDAVG66755</stp>
        <stp>날짜(당일)</stp>
        <stp/>
        <stp/>
        <tr r="G362" s="1"/>
      </tp>
      <tp>
        <v>20240830</v>
        <stp/>
        <stp>P</stp>
        <stp>0</stp>
        <stp>IR</stp>
        <stp>BONDAVG00353</stp>
        <stp>날짜(당일)</stp>
        <stp/>
        <stp/>
        <tr r="G47" s="1"/>
      </tp>
      <tp>
        <v>20240830</v>
        <stp/>
        <stp>P</stp>
        <stp>0</stp>
        <stp>IR</stp>
        <stp>BONDAVG02353</stp>
        <stp>날짜(당일)</stp>
        <stp/>
        <stp/>
        <tr r="G112" s="1"/>
      </tp>
      <tp>
        <v>20240830</v>
        <stp/>
        <stp>P</stp>
        <stp>0</stp>
        <stp>IR</stp>
        <stp>BONDAVG15653</stp>
        <stp>날짜(당일)</stp>
        <stp/>
        <stp/>
        <tr r="G259" s="1"/>
      </tp>
      <tp>
        <v>20240830</v>
        <stp/>
        <stp>P</stp>
        <stp>0</stp>
        <stp>IR</stp>
        <stp>BONDAVG65154</stp>
        <stp>날짜(당일)</stp>
        <stp/>
        <stp/>
        <tr r="G354" s="1"/>
      </tp>
      <tp>
        <v>20240830</v>
        <stp/>
        <stp>P</stp>
        <stp>0</stp>
        <stp>IR</stp>
        <stp>BONDAVG16253</stp>
        <stp>날짜(당일)</stp>
        <stp/>
        <stp/>
        <tr r="G262" s="1"/>
      </tp>
      <tp>
        <v>20240830</v>
        <stp/>
        <stp>P</stp>
        <stp>0</stp>
        <stp>IR</stp>
        <stp>BONDAVG03152</stp>
        <stp>날짜(당일)</stp>
        <stp/>
        <stp/>
        <tr r="G137" s="1"/>
      </tp>
      <tp>
        <v>20240830</v>
        <stp/>
        <stp>P</stp>
        <stp>0</stp>
        <stp>IR</stp>
        <stp>BONDAVG44051</stp>
        <stp>날짜(당일)</stp>
        <stp/>
        <stp/>
        <tr r="G300" s="1"/>
      </tp>
      <tp>
        <v>20240830</v>
        <stp/>
        <stp>P</stp>
        <stp>0</stp>
        <stp>IR</stp>
        <stp>BONDAVG65452</stp>
        <stp>날짜(당일)</stp>
        <stp/>
        <stp/>
        <tr r="G356" s="1"/>
      </tp>
      <tp>
        <v>20240830</v>
        <stp/>
        <stp>P</stp>
        <stp>0</stp>
        <stp>IR</stp>
        <stp>BONDAVG00354</stp>
        <stp>날짜(당일)</stp>
        <stp/>
        <stp/>
        <tr r="G48" s="1"/>
      </tp>
      <tp>
        <v>20240830</v>
        <stp/>
        <stp>P</stp>
        <stp>0</stp>
        <stp>IR</stp>
        <stp>BONDAVG03954</stp>
        <stp>날짜(당일)</stp>
        <stp/>
        <stp/>
        <tr r="G171" s="1"/>
      </tp>
      <tp>
        <v>20240830</v>
        <stp/>
        <stp>P</stp>
        <stp>0</stp>
        <stp>IR</stp>
        <stp>BONDAVG53551</stp>
        <stp>날짜(당일)</stp>
        <stp/>
        <stp/>
        <tr r="G322" s="1"/>
      </tp>
      <tp>
        <v>20240830</v>
        <stp/>
        <stp>P</stp>
        <stp>0</stp>
        <stp>IR</stp>
        <stp>BONDAVG03654</stp>
        <stp>날짜(당일)</stp>
        <stp/>
        <stp/>
        <tr r="G150" s="1"/>
      </tp>
      <tp>
        <v>20240830</v>
        <stp/>
        <stp>P</stp>
        <stp>0</stp>
        <stp>IR</stp>
        <stp>BONDAVG11456</stp>
        <stp>날짜(당일)</stp>
        <stp/>
        <stp/>
        <tr r="G227" s="1"/>
      </tp>
      <tp>
        <v>20240830</v>
        <stp/>
        <stp>P</stp>
        <stp>0</stp>
        <stp>IR</stp>
        <stp>BONDAVG42953</stp>
        <stp>날짜(당일)</stp>
        <stp/>
        <stp/>
        <tr r="G297" s="1"/>
      </tp>
      <tp>
        <v>20240830</v>
        <stp/>
        <stp>P</stp>
        <stp>0</stp>
        <stp>IR</stp>
        <stp>BONDAVG03757</stp>
        <stp>날짜(당일)</stp>
        <stp/>
        <stp/>
        <tr r="G152" s="1"/>
      </tp>
      <tp>
        <v>20240830</v>
        <stp/>
        <stp>P</stp>
        <stp>0</stp>
        <stp>IR</stp>
        <stp>BONDAVG14957</stp>
        <stp>날짜(당일)</stp>
        <stp/>
        <stp/>
        <tr r="G372" s="1"/>
      </tp>
      <tp>
        <v>20240830</v>
        <stp/>
        <stp>P</stp>
        <stp>0</stp>
        <stp>IR</stp>
        <stp>BONDAVG46852</stp>
        <stp>날짜(당일)</stp>
        <stp/>
        <stp/>
        <tr r="G308" s="1"/>
      </tp>
      <tp>
        <v>20240830</v>
        <stp/>
        <stp>P</stp>
        <stp>0</stp>
        <stp>IR</stp>
        <stp>BONDAVG00856</stp>
        <stp>날짜(당일)</stp>
        <stp/>
        <stp/>
        <tr r="G79" s="1"/>
      </tp>
      <tp>
        <v>20240830</v>
        <stp/>
        <stp>P</stp>
        <stp>0</stp>
        <stp>IR</stp>
        <stp>BONDAVG00456</stp>
        <stp>날짜(당일)</stp>
        <stp/>
        <stp/>
        <tr r="G53" s="1"/>
      </tp>
      <tp>
        <v>20240830</v>
        <stp/>
        <stp>P</stp>
        <stp>0</stp>
        <stp>IR</stp>
        <stp>BONDAVG02359</stp>
        <stp>날짜(당일)</stp>
        <stp/>
        <stp/>
        <tr r="G113" s="1"/>
      </tp>
      <tp>
        <v>20240830</v>
        <stp/>
        <stp>P</stp>
        <stp>0</stp>
        <stp>IR</stp>
        <stp>BONDAVG11959</stp>
        <stp>날짜(당일)</stp>
        <stp/>
        <stp/>
        <tr r="G232" s="1"/>
      </tp>
      <tp>
        <v>20240830</v>
        <stp/>
        <stp>P</stp>
        <stp>0</stp>
        <stp>IR</stp>
        <stp>BONDAVG60359</stp>
        <stp>날짜(당일)</stp>
        <stp/>
        <stp/>
        <tr r="G343" s="1"/>
      </tp>
      <tp>
        <v>20240830</v>
        <stp/>
        <stp>P</stp>
        <stp>0</stp>
        <stp>IR</stp>
        <stp>BONDAVG00341</stp>
        <stp>날짜(당일)</stp>
        <stp/>
        <stp/>
        <tr r="G43" s="1"/>
      </tp>
      <tp>
        <v>20240830</v>
        <stp/>
        <stp>P</stp>
        <stp>0</stp>
        <stp>IR</stp>
        <stp>BONDAVG18540</stp>
        <stp>날짜(당일)</stp>
        <stp/>
        <stp/>
        <tr r="G273" s="1"/>
      </tp>
      <tp>
        <v>20240830</v>
        <stp/>
        <stp>P</stp>
        <stp>0</stp>
        <stp>IR</stp>
        <stp>BONDAVG55545</stp>
        <stp>날짜(당일)</stp>
        <stp/>
        <stp/>
        <tr r="G328" s="1"/>
      </tp>
      <tp>
        <v>20240830</v>
        <stp/>
        <stp>P</stp>
        <stp>0</stp>
        <stp>IR</stp>
        <stp>BONDAVG05740</stp>
        <stp>날짜(당일)</stp>
        <stp/>
        <stp/>
        <tr r="G199" s="1"/>
      </tp>
      <tp>
        <v>20240830</v>
        <stp/>
        <stp>P</stp>
        <stp>0</stp>
        <stp>IR</stp>
        <stp>BONDAVG03840</stp>
        <stp>날짜(당일)</stp>
        <stp/>
        <stp/>
        <tr r="G159" s="1"/>
      </tp>
      <tp>
        <v>20240830</v>
        <stp/>
        <stp>P</stp>
        <stp>0</stp>
        <stp>IR</stp>
        <stp>BONDAVG42147</stp>
        <stp>날짜(당일)</stp>
        <stp/>
        <stp/>
        <tr r="G295" s="1"/>
      </tp>
      <tp>
        <v>20240830</v>
        <stp/>
        <stp>P</stp>
        <stp>0</stp>
        <stp>IR</stp>
        <stp>BONDAVG12242</stp>
        <stp>날짜(당일)</stp>
        <stp/>
        <stp/>
        <tr r="G235" s="1"/>
      </tp>
      <tp>
        <v>20240830</v>
        <stp/>
        <stp>P</stp>
        <stp>0</stp>
        <stp>IR</stp>
        <stp>BONDAVG03243</stp>
        <stp>날짜(당일)</stp>
        <stp/>
        <stp/>
        <tr r="G138" s="1"/>
      </tp>
      <tp>
        <v>20240830</v>
        <stp/>
        <stp>P</stp>
        <stp>0</stp>
        <stp>IR</stp>
        <stp>BONDAVG00345</stp>
        <stp>날짜(당일)</stp>
        <stp/>
        <stp/>
        <tr r="G44" s="1"/>
      </tp>
      <tp>
        <v>20240830</v>
        <stp/>
        <stp>P</stp>
        <stp>0</stp>
        <stp>IR</stp>
        <stp>BONDAVG01245</stp>
        <stp>날짜(당일)</stp>
        <stp/>
        <stp/>
        <tr r="G92" s="1"/>
      </tp>
      <tp>
        <v>20240830</v>
        <stp/>
        <stp>P</stp>
        <stp>0</stp>
        <stp>IR</stp>
        <stp>BONDAVG12544</stp>
        <stp>날짜(당일)</stp>
        <stp/>
        <stp/>
        <tr r="G240" s="1"/>
      </tp>
      <tp>
        <v>20240830</v>
        <stp/>
        <stp>P</stp>
        <stp>0</stp>
        <stp>IR</stp>
        <stp>BONDAVG13844</stp>
        <stp>날짜(당일)</stp>
        <stp/>
        <stp/>
        <tr r="G254" s="1"/>
      </tp>
      <tp>
        <v>20240830</v>
        <stp/>
        <stp>P</stp>
        <stp>0</stp>
        <stp>IR</stp>
        <stp>BONDAVG17445</stp>
        <stp>날짜(당일)</stp>
        <stp/>
        <stp/>
        <tr r="G264" s="1"/>
      </tp>
      <tp>
        <v>20240830</v>
        <stp/>
        <stp>P</stp>
        <stp>0</stp>
        <stp>IR</stp>
        <stp>BONDAVG41440</stp>
        <stp>날짜(당일)</stp>
        <stp/>
        <stp/>
        <tr r="G291" s="1"/>
      </tp>
      <tp>
        <v>20240830</v>
        <stp/>
        <stp>P</stp>
        <stp>0</stp>
        <stp>IR</stp>
        <stp>BONDAVG03144</stp>
        <stp>날짜(당일)</stp>
        <stp/>
        <stp/>
        <tr r="G136" s="1"/>
      </tp>
      <tp>
        <v>20240830</v>
        <stp/>
        <stp>P</stp>
        <stp>0</stp>
        <stp>IR</stp>
        <stp>BONDAVG19845</stp>
        <stp>날짜(당일)</stp>
        <stp/>
        <stp/>
        <tr r="G284" s="1"/>
      </tp>
      <tp>
        <v>20240830</v>
        <stp/>
        <stp>P</stp>
        <stp>0</stp>
        <stp>IR</stp>
        <stp>BONDAVG46443</stp>
        <stp>날짜(당일)</stp>
        <stp/>
        <stp/>
        <tr r="G307" s="1"/>
      </tp>
      <tp>
        <v>20240830</v>
        <stp/>
        <stp>P</stp>
        <stp>0</stp>
        <stp>IR</stp>
        <stp>BONDAVG00347</stp>
        <stp>날짜(당일)</stp>
        <stp/>
        <stp/>
        <tr r="G45" s="1"/>
      </tp>
      <tp>
        <v>20240830</v>
        <stp/>
        <stp>P</stp>
        <stp>0</stp>
        <stp>IR</stp>
        <stp>BONDAVG41543</stp>
        <stp>날짜(당일)</stp>
        <stp/>
        <stp/>
        <tr r="G293" s="1"/>
      </tp>
      <tp>
        <v>20240830</v>
        <stp/>
        <stp>P</stp>
        <stp>0</stp>
        <stp>IR</stp>
        <stp>BONDAVG19746</stp>
        <stp>날짜(당일)</stp>
        <stp/>
        <stp/>
        <tr r="G281" s="1"/>
      </tp>
      <tp>
        <v>20240830</v>
        <stp/>
        <stp>P</stp>
        <stp>0</stp>
        <stp>IR</stp>
        <stp>BONDAVG10747</stp>
        <stp>날짜(당일)</stp>
        <stp/>
        <stp/>
        <tr r="G224" s="1"/>
      </tp>
      <tp>
        <v>20240830</v>
        <stp/>
        <stp>P</stp>
        <stp>0</stp>
        <stp>IR</stp>
        <stp>BONDAVG72041</stp>
        <stp>날짜(당일)</stp>
        <stp/>
        <stp/>
        <tr r="G369" s="1"/>
      </tp>
      <tp>
        <v>20240830</v>
        <stp/>
        <stp>P</stp>
        <stp>0</stp>
        <stp>IR</stp>
        <stp>BONDAVG03946</stp>
        <stp>날짜(당일)</stp>
        <stp/>
        <stp/>
        <tr r="G170" s="1"/>
      </tp>
      <tp>
        <v>20240830</v>
        <stp/>
        <stp>P</stp>
        <stp>0</stp>
        <stp>IR</stp>
        <stp>BONDAVG00849</stp>
        <stp>날짜(당일)</stp>
        <stp/>
        <stp/>
        <tr r="G78" s="1"/>
      </tp>
      <tp>
        <v>20240830</v>
        <stp/>
        <stp>P</stp>
        <stp>0</stp>
        <stp>IR</stp>
        <stp>BONDAVG00349</stp>
        <stp>날짜(당일)</stp>
        <stp/>
        <stp/>
        <tr r="G46" s="1"/>
      </tp>
      <tp>
        <v>20240830</v>
        <stp/>
        <stp>P</stp>
        <stp>0</stp>
        <stp>IR</stp>
        <stp>BONDAVG03049</stp>
        <stp>날짜(당일)</stp>
        <stp/>
        <stp/>
        <tr r="G129" s="1"/>
      </tp>
      <tp>
        <v>20240830</v>
        <stp/>
        <stp>P</stp>
        <stp>0</stp>
        <stp>IR</stp>
        <stp>BONDAVG05248</stp>
        <stp>날짜(당일)</stp>
        <stp/>
        <stp/>
        <tr r="G194" s="1"/>
      </tp>
      <tp>
        <v>20240830</v>
        <stp/>
        <stp>P</stp>
        <stp>0</stp>
        <stp>IR</stp>
        <stp>BONDAVG64349</stp>
        <stp>날짜(당일)</stp>
        <stp/>
        <stp/>
        <tr r="G351" s="1"/>
      </tp>
      <tp>
        <v>20240830</v>
        <stp/>
        <stp>P</stp>
        <stp>0</stp>
        <stp>IR</stp>
        <stp>BONDAVG66748</stp>
        <stp>날짜(당일)</stp>
        <stp/>
        <stp/>
        <tr r="G361" s="1"/>
      </tp>
      <tp>
        <v>20240830</v>
        <stp/>
        <stp>P</stp>
        <stp>0</stp>
        <stp>IR</stp>
        <stp>BONDAVG06531</stp>
        <stp>날짜(당일)</stp>
        <stp/>
        <stp/>
        <tr r="G206" s="1"/>
      </tp>
      <tp>
        <v>20240830</v>
        <stp/>
        <stp>P</stp>
        <stp>0</stp>
        <stp>IR</stp>
        <stp>BONDAVG56434</stp>
        <stp>날짜(당일)</stp>
        <stp/>
        <stp/>
        <tr r="G333" s="1"/>
      </tp>
      <tp>
        <v>20240830</v>
        <stp/>
        <stp>P</stp>
        <stp>0</stp>
        <stp>IR</stp>
        <stp>BONDAVG59534</stp>
        <stp>날짜(당일)</stp>
        <stp/>
        <stp/>
        <tr r="G341" s="1"/>
      </tp>
      <tp>
        <v>20240830</v>
        <stp/>
        <stp>P</stp>
        <stp>0</stp>
        <stp>IR</stp>
        <stp>BONDAVG04130</stp>
        <stp>날짜(당일)</stp>
        <stp/>
        <stp/>
        <tr r="G181" s="1"/>
      </tp>
      <tp>
        <v>20240830</v>
        <stp/>
        <stp>P</stp>
        <stp>0</stp>
        <stp>IR</stp>
        <stp>BONDAVG00530</stp>
        <stp>날짜(당일)</stp>
        <stp/>
        <stp/>
        <tr r="G62" s="1"/>
      </tp>
      <tp>
        <v>20240830</v>
        <stp/>
        <stp>P</stp>
        <stp>0</stp>
        <stp>IR</stp>
        <stp>BONDAVG41534</stp>
        <stp>날짜(당일)</stp>
        <stp/>
        <stp/>
        <tr r="G292" s="1"/>
      </tp>
      <tp>
        <v>20240830</v>
        <stp/>
        <stp>P</stp>
        <stp>0</stp>
        <stp>IR</stp>
        <stp>BONDAVG03430</stp>
        <stp>날짜(당일)</stp>
        <stp/>
        <stp/>
        <tr r="G146" s="1"/>
      </tp>
      <tp>
        <v>20240830</v>
        <stp/>
        <stp>P</stp>
        <stp>0</stp>
        <stp>IR</stp>
        <stp>BONDAVG01233</stp>
        <stp>날짜(당일)</stp>
        <stp/>
        <stp/>
        <tr r="G91" s="1"/>
      </tp>
      <tp>
        <v>20240830</v>
        <stp/>
        <stp>P</stp>
        <stp>0</stp>
        <stp>IR</stp>
        <stp>BONDAVG12432</stp>
        <stp>날짜(당일)</stp>
        <stp/>
        <stp/>
        <tr r="G238" s="1"/>
      </tp>
      <tp>
        <v>20240830</v>
        <stp/>
        <stp>P</stp>
        <stp>0</stp>
        <stp>IR</stp>
        <stp>BONDAVG19832</stp>
        <stp>날짜(당일)</stp>
        <stp/>
        <stp/>
        <tr r="G283" s="1"/>
      </tp>
      <tp>
        <v>20240830</v>
        <stp/>
        <stp>P</stp>
        <stp>0</stp>
        <stp>IR</stp>
        <stp>BONDAVG04932</stp>
        <stp>날짜(당일)</stp>
        <stp/>
        <stp/>
        <tr r="G190" s="1"/>
      </tp>
      <tp>
        <v>20240830</v>
        <stp/>
        <stp>P</stp>
        <stp>0</stp>
        <stp>IR</stp>
        <stp>BONDAVG06432</stp>
        <stp>날짜(당일)</stp>
        <stp/>
        <stp/>
        <tr r="G204" s="1"/>
      </tp>
      <tp>
        <v>20240830</v>
        <stp/>
        <stp>P</stp>
        <stp>0</stp>
        <stp>IR</stp>
        <stp>BONDAVG56437</stp>
        <stp>날짜(당일)</stp>
        <stp/>
        <stp/>
        <tr r="G334" s="1"/>
      </tp>
      <tp>
        <v>20240830</v>
        <stp/>
        <stp>P</stp>
        <stp>0</stp>
        <stp>IR</stp>
        <stp>BONDAVG47436</stp>
        <stp>날짜(당일)</stp>
        <stp/>
        <stp/>
        <tr r="G312" s="1"/>
      </tp>
      <tp>
        <v>20240830</v>
        <stp/>
        <stp>P</stp>
        <stp>0</stp>
        <stp>IR</stp>
        <stp>BONDAVG17733</stp>
        <stp>날짜(당일)</stp>
        <stp/>
        <stp/>
        <tr r="G267" s="1"/>
      </tp>
      <tp>
        <v>20240830</v>
        <stp/>
        <stp>P</stp>
        <stp>0</stp>
        <stp>IR</stp>
        <stp>BONDAVG00232</stp>
        <stp>날짜(당일)</stp>
        <stp/>
        <stp/>
        <tr r="G37" s="1"/>
      </tp>
      <tp>
        <v>20240830</v>
        <stp/>
        <stp>P</stp>
        <stp>0</stp>
        <stp>IR</stp>
        <stp>BONDAVG02132</stp>
        <stp>날짜(당일)</stp>
        <stp/>
        <stp/>
        <tr r="G109" s="1"/>
      </tp>
      <tp>
        <v>20240830</v>
        <stp/>
        <stp>P</stp>
        <stp>0</stp>
        <stp>IR</stp>
        <stp>BONDAVG03432</stp>
        <stp>날짜(당일)</stp>
        <stp/>
        <stp/>
        <tr r="G147" s="1"/>
      </tp>
      <tp>
        <v>20240830</v>
        <stp/>
        <stp>P</stp>
        <stp>0</stp>
        <stp>IR</stp>
        <stp>BONDAVG03132</stp>
        <stp>날짜(당일)</stp>
        <stp/>
        <stp/>
        <tr r="G135" s="1"/>
      </tp>
      <tp>
        <v>20240830</v>
        <stp/>
        <stp>P</stp>
        <stp>0</stp>
        <stp>IR</stp>
        <stp>BONDAVG06535</stp>
        <stp>날짜(당일)</stp>
        <stp/>
        <stp/>
        <tr r="G207" s="1"/>
      </tp>
      <tp>
        <v>20240830</v>
        <stp/>
        <stp>P</stp>
        <stp>0</stp>
        <stp>IR</stp>
        <stp>BONDAVG06235</stp>
        <stp>날짜(당일)</stp>
        <stp/>
        <stp/>
        <tr r="G203" s="1"/>
      </tp>
      <tp>
        <v>20240830</v>
        <stp/>
        <stp>P</stp>
        <stp>0</stp>
        <stp>IR</stp>
        <stp>BONDAVG07935</stp>
        <stp>날짜(당일)</stp>
        <stp/>
        <stp/>
        <tr r="G212" s="1"/>
      </tp>
      <tp>
        <v>20240830</v>
        <stp/>
        <stp>P</stp>
        <stp>0</stp>
        <stp>IR</stp>
        <stp>BONDAVG00235</stp>
        <stp>날짜(당일)</stp>
        <stp/>
        <stp/>
        <tr r="G38" s="1"/>
      </tp>
      <tp>
        <v>20240830</v>
        <stp/>
        <stp>P</stp>
        <stp>0</stp>
        <stp>IR</stp>
        <stp>BONDAVG18034</stp>
        <stp>날짜(당일)</stp>
        <stp/>
        <stp/>
        <tr r="G268" s="1"/>
      </tp>
      <tp>
        <v>20240830</v>
        <stp/>
        <stp>P</stp>
        <stp>0</stp>
        <stp>IR</stp>
        <stp>BONDAVG04934</stp>
        <stp>날짜(당일)</stp>
        <stp/>
        <stp/>
        <tr r="G191" s="1"/>
      </tp>
      <tp>
        <v>20240830</v>
        <stp/>
        <stp>P</stp>
        <stp>0</stp>
        <stp>IR</stp>
        <stp>BONDAVG05534</stp>
        <stp>날짜(당일)</stp>
        <stp/>
        <stp/>
        <tr r="G196" s="1"/>
      </tp>
      <tp>
        <v>20240830</v>
        <stp/>
        <stp>P</stp>
        <stp>0</stp>
        <stp>IR</stp>
        <stp>BONDAVG00834</stp>
        <stp>날짜(당일)</stp>
        <stp/>
        <stp/>
        <tr r="G77" s="1"/>
      </tp>
      <tp>
        <v>20240830</v>
        <stp/>
        <stp>P</stp>
        <stp>0</stp>
        <stp>IR</stp>
        <stp>BONDAVG00734</stp>
        <stp>날짜(당일)</stp>
        <stp/>
        <stp/>
        <tr r="G74" s="1"/>
      </tp>
      <tp>
        <v>20240830</v>
        <stp/>
        <stp>P</stp>
        <stp>0</stp>
        <stp>IR</stp>
        <stp>BONDAVG00334</stp>
        <stp>날짜(당일)</stp>
        <stp/>
        <stp/>
        <tr r="G41" s="1"/>
      </tp>
      <tp>
        <v>20240830</v>
        <stp/>
        <stp>P</stp>
        <stp>0</stp>
        <stp>IR</stp>
        <stp>BONDAVG52931</stp>
        <stp>날짜(당일)</stp>
        <stp/>
        <stp/>
        <tr r="G318" s="1"/>
      </tp>
      <tp>
        <v>20240830</v>
        <stp/>
        <stp>P</stp>
        <stp>0</stp>
        <stp>IR</stp>
        <stp>BONDAVG03934</stp>
        <stp>날짜(당일)</stp>
        <stp/>
        <stp/>
        <tr r="G167" s="1"/>
      </tp>
      <tp>
        <v>20240830</v>
        <stp/>
        <stp>P</stp>
        <stp>0</stp>
        <stp>IR</stp>
        <stp>BONDAVG05537</stp>
        <stp>날짜(당일)</stp>
        <stp/>
        <stp/>
        <tr r="G198" s="1"/>
      </tp>
      <tp>
        <v>20240830</v>
        <stp/>
        <stp>P</stp>
        <stp>0</stp>
        <stp>IR</stp>
        <stp>BONDAVG67631</stp>
        <stp>날짜(당일)</stp>
        <stp/>
        <stp/>
        <tr r="G364" s="1"/>
      </tp>
      <tp>
        <v>20240830</v>
        <stp/>
        <stp>P</stp>
        <stp>0</stp>
        <stp>IR</stp>
        <stp>BONDAVG52932</stp>
        <stp>날짜(당일)</stp>
        <stp/>
        <stp/>
        <tr r="G319" s="1"/>
      </tp>
      <tp>
        <v>20240830</v>
        <stp/>
        <stp>P</stp>
        <stp>0</stp>
        <stp>IR</stp>
        <stp>BONDAVG03937</stp>
        <stp>날짜(당일)</stp>
        <stp/>
        <stp/>
        <tr r="G169" s="1"/>
      </tp>
      <tp>
        <v>20240830</v>
        <stp/>
        <stp>P</stp>
        <stp>0</stp>
        <stp>IR</stp>
        <stp>BONDAVG03837</stp>
        <stp>날짜(당일)</stp>
        <stp/>
        <stp/>
        <tr r="G157" s="1"/>
      </tp>
      <tp>
        <v>20240830</v>
        <stp/>
        <stp>P</stp>
        <stp>0</stp>
        <stp>IR</stp>
        <stp>BONDAVG05536</stp>
        <stp>날짜(당일)</stp>
        <stp/>
        <stp/>
        <tr r="G197" s="1"/>
      </tp>
      <tp>
        <v>20240830</v>
        <stp/>
        <stp>P</stp>
        <stp>0</stp>
        <stp>IR</stp>
        <stp>BONDAVG00636</stp>
        <stp>날짜(당일)</stp>
        <stp/>
        <stp/>
        <tr r="G71" s="1"/>
      </tp>
      <tp>
        <v>20240830</v>
        <stp/>
        <stp>P</stp>
        <stp>0</stp>
        <stp>IR</stp>
        <stp>BONDAVG01536</stp>
        <stp>날짜(당일)</stp>
        <stp/>
        <stp/>
        <tr r="G97" s="1"/>
      </tp>
      <tp>
        <v>20240830</v>
        <stp/>
        <stp>P</stp>
        <stp>0</stp>
        <stp>IR</stp>
        <stp>BONDAVG01636</stp>
        <stp>날짜(당일)</stp>
        <stp/>
        <stp/>
        <tr r="G99" s="1"/>
      </tp>
      <tp>
        <v>20240830</v>
        <stp/>
        <stp>P</stp>
        <stp>0</stp>
        <stp>IR</stp>
        <stp>BONDAVG41132</stp>
        <stp>날짜(당일)</stp>
        <stp/>
        <stp/>
        <tr r="G289" s="1"/>
      </tp>
      <tp>
        <v>20240830</v>
        <stp/>
        <stp>P</stp>
        <stp>0</stp>
        <stp>IR</stp>
        <stp>BONDAVG52933</stp>
        <stp>날짜(당일)</stp>
        <stp/>
        <stp/>
        <tr r="G320" s="1"/>
      </tp>
      <tp>
        <v>20240830</v>
        <stp/>
        <stp>P</stp>
        <stp>0</stp>
        <stp>IR</stp>
        <stp>BONDAVG03936</stp>
        <stp>날짜(당일)</stp>
        <stp/>
        <stp/>
        <tr r="G168" s="1"/>
      </tp>
      <tp>
        <v>20240830</v>
        <stp/>
        <stp>P</stp>
        <stp>0</stp>
        <stp>IR</stp>
        <stp>BONDAVG04139</stp>
        <stp>날짜(당일)</stp>
        <stp/>
        <stp/>
        <tr r="G182" s="1"/>
      </tp>
      <tp>
        <v>20240830</v>
        <stp/>
        <stp>P</stp>
        <stp>0</stp>
        <stp>IR</stp>
        <stp>BONDAVG03839</stp>
        <stp>날짜(당일)</stp>
        <stp/>
        <stp/>
        <tr r="G158" s="1"/>
      </tp>
      <tp>
        <v>20240830</v>
        <stp/>
        <stp>P</stp>
        <stp>0</stp>
        <stp>IR</stp>
        <stp>BONDAVG00538</stp>
        <stp>날짜(당일)</stp>
        <stp/>
        <stp/>
        <tr r="G63" s="1"/>
      </tp>
      <tp>
        <v>20240830</v>
        <stp/>
        <stp>P</stp>
        <stp>0</stp>
        <stp>IR</stp>
        <stp>BONDAVG00338</stp>
        <stp>날짜(당일)</stp>
        <stp/>
        <stp/>
        <tr r="G42" s="1"/>
      </tp>
      <tp>
        <v>20240830</v>
        <stp/>
        <stp>P</stp>
        <stp>0</stp>
        <stp>IR</stp>
        <stp>BONDAVG00238</stp>
        <stp>날짜(당일)</stp>
        <stp/>
        <stp/>
        <tr r="G39" s="1"/>
      </tp>
      <tp>
        <v>20240830</v>
        <stp/>
        <stp>P</stp>
        <stp>0</stp>
        <stp>IR</stp>
        <stp>BONDAVG03938</stp>
        <stp>날짜(당일)</stp>
        <stp/>
        <stp/>
        <tr r="G373" s="1"/>
      </tp>
      <tp>
        <v>20240830</v>
        <stp/>
        <stp>P</stp>
        <stp>0</stp>
        <stp>IR</stp>
        <stp>BONDAVG04021</stp>
        <stp>날짜(당일)</stp>
        <stp/>
        <stp/>
        <tr r="G177" s="1"/>
      </tp>
      <tp>
        <v>20240830</v>
        <stp/>
        <stp>P</stp>
        <stp>0</stp>
        <stp>IR</stp>
        <stp>BONDAVG46225</stp>
        <stp>날짜(당일)</stp>
        <stp/>
        <stp/>
        <tr r="G304" s="1"/>
      </tp>
      <tp>
        <v>20240830</v>
        <stp/>
        <stp>P</stp>
        <stp>0</stp>
        <stp>IR</stp>
        <stp>BONDAVG70126</stp>
        <stp>날짜(당일)</stp>
        <stp/>
        <stp/>
        <tr r="G368" s="1"/>
      </tp>
      <tp>
        <v>20240830</v>
        <stp/>
        <stp>P</stp>
        <stp>0</stp>
        <stp>IR</stp>
        <stp>BONDAVG00021</stp>
        <stp>날짜(당일)</stp>
        <stp/>
        <stp/>
        <tr r="G21" s="1"/>
      </tp>
      <tp>
        <v>20240830</v>
        <stp/>
        <stp>P</stp>
        <stp>0</stp>
        <stp>IR</stp>
        <stp>BONDAVG01121</stp>
        <stp>날짜(당일)</stp>
        <stp/>
        <stp/>
        <tr r="G87" s="1"/>
      </tp>
      <tp>
        <v>20240830</v>
        <stp/>
        <stp>P</stp>
        <stp>0</stp>
        <stp>IR</stp>
        <stp>BONDAVG03021</stp>
        <stp>날짜(당일)</stp>
        <stp/>
        <stp/>
        <tr r="G128" s="1"/>
      </tp>
      <tp>
        <v>20240830</v>
        <stp/>
        <stp>P</stp>
        <stp>0</stp>
        <stp>IR</stp>
        <stp>BONDAVG03920</stp>
        <stp>날짜(당일)</stp>
        <stp/>
        <stp/>
        <tr r="G165" s="1"/>
      </tp>
      <tp>
        <v>20240830</v>
        <stp/>
        <stp>P</stp>
        <stp>0</stp>
        <stp>IR</stp>
        <stp>BONDAVG03020</stp>
        <stp>날짜(당일)</stp>
        <stp/>
        <stp/>
        <tr r="G127" s="1"/>
      </tp>
      <tp>
        <v>20240830</v>
        <stp/>
        <stp>P</stp>
        <stp>0</stp>
        <stp>IR</stp>
        <stp>BONDAVG04223</stp>
        <stp>날짜(당일)</stp>
        <stp/>
        <stp/>
        <tr r="G183" s="1"/>
      </tp>
      <tp>
        <v>20240830</v>
        <stp/>
        <stp>P</stp>
        <stp>0</stp>
        <stp>IR</stp>
        <stp>BONDAVG66525</stp>
        <stp>날짜(당일)</stp>
        <stp/>
        <stp/>
        <tr r="G359" s="1"/>
      </tp>
      <tp>
        <v>20240830</v>
        <stp/>
        <stp>P</stp>
        <stp>0</stp>
        <stp>IR</stp>
        <stp>BONDAVG00323</stp>
        <stp>날짜(당일)</stp>
        <stp/>
        <stp/>
        <tr r="G40" s="1"/>
      </tp>
      <tp>
        <v>20240830</v>
        <stp/>
        <stp>P</stp>
        <stp>0</stp>
        <stp>IR</stp>
        <stp>BONDAVG03523</stp>
        <stp>날짜(당일)</stp>
        <stp/>
        <stp/>
        <tr r="G148" s="1"/>
      </tp>
      <tp>
        <v>20240830</v>
        <stp/>
        <stp>P</stp>
        <stp>0</stp>
        <stp>IR</stp>
        <stp>BONDAVG13422</stp>
        <stp>날짜(당일)</stp>
        <stp/>
        <stp/>
        <tr r="G248" s="1"/>
      </tp>
      <tp>
        <v>20240830</v>
        <stp/>
        <stp>P</stp>
        <stp>0</stp>
        <stp>IR</stp>
        <stp>BONDAVG14723</stp>
        <stp>날짜(당일)</stp>
        <stp/>
        <stp/>
        <tr r="G257" s="1"/>
      </tp>
      <tp>
        <v>20240830</v>
        <stp/>
        <stp>P</stp>
        <stp>0</stp>
        <stp>IR</stp>
        <stp>BONDAVG46226</stp>
        <stp>날짜(당일)</stp>
        <stp/>
        <stp/>
        <tr r="G305" s="1"/>
      </tp>
      <tp>
        <v>20240830</v>
        <stp/>
        <stp>P</stp>
        <stp>0</stp>
        <stp>IR</stp>
        <stp>BONDAVG00622</stp>
        <stp>날짜(당일)</stp>
        <stp/>
        <stp/>
        <tr r="G68" s="1"/>
      </tp>
      <tp>
        <v>20240830</v>
        <stp/>
        <stp>P</stp>
        <stp>0</stp>
        <stp>IR</stp>
        <stp>BONDAVG03922</stp>
        <stp>날짜(당일)</stp>
        <stp/>
        <stp/>
        <tr r="G166" s="1"/>
      </tp>
      <tp>
        <v>20240830</v>
        <stp/>
        <stp>P</stp>
        <stp>0</stp>
        <stp>IR</stp>
        <stp>BONDAVG57020</stp>
        <stp>날짜(당일)</stp>
        <stp/>
        <stp/>
        <tr r="G338" s="1"/>
      </tp>
      <tp>
        <v>20240830</v>
        <stp/>
        <stp>P</stp>
        <stp>0</stp>
        <stp>IR</stp>
        <stp>BONDAVG00125</stp>
        <stp>날짜(당일)</stp>
        <stp/>
        <stp/>
        <tr r="G30" s="1"/>
      </tp>
      <tp>
        <v>20240830</v>
        <stp/>
        <stp>P</stp>
        <stp>0</stp>
        <stp>IR</stp>
        <stp>BONDAVG04324</stp>
        <stp>날짜(당일)</stp>
        <stp/>
        <stp/>
        <tr r="G185" s="1"/>
      </tp>
      <tp>
        <v>20240830</v>
        <stp/>
        <stp>P</stp>
        <stp>0</stp>
        <stp>IR</stp>
        <stp>BONDAVG12425</stp>
        <stp>날짜(당일)</stp>
        <stp/>
        <stp/>
        <tr r="G237" s="1"/>
      </tp>
      <tp>
        <v>20240830</v>
        <stp/>
        <stp>P</stp>
        <stp>0</stp>
        <stp>IR</stp>
        <stp>BONDAVG02124</stp>
        <stp>날짜(당일)</stp>
        <stp/>
        <stp/>
        <tr r="G108" s="1"/>
      </tp>
      <tp>
        <v>20240830</v>
        <stp/>
        <stp>P</stp>
        <stp>0</stp>
        <stp>IR</stp>
        <stp>BONDAVG09924</stp>
        <stp>날짜(당일)</stp>
        <stp/>
        <stp/>
        <tr r="G222" s="1"/>
      </tp>
      <tp>
        <v>20240830</v>
        <stp/>
        <stp>P</stp>
        <stp>0</stp>
        <stp>IR</stp>
        <stp>BONDAVG04227</stp>
        <stp>날짜(당일)</stp>
        <stp/>
        <stp/>
        <tr r="G184" s="1"/>
      </tp>
      <tp>
        <v>20240830</v>
        <stp/>
        <stp>P</stp>
        <stp>0</stp>
        <stp>IR</stp>
        <stp>BONDAVG00827</stp>
        <stp>날짜(당일)</stp>
        <stp/>
        <stp/>
        <tr r="G76" s="1"/>
      </tp>
      <tp>
        <v>20240830</v>
        <stp/>
        <stp>P</stp>
        <stp>0</stp>
        <stp>IR</stp>
        <stp>BONDAVG00527</stp>
        <stp>날짜(당일)</stp>
        <stp/>
        <stp/>
        <tr r="G60" s="1"/>
      </tp>
      <tp>
        <v>20240830</v>
        <stp/>
        <stp>P</stp>
        <stp>0</stp>
        <stp>IR</stp>
        <stp>BONDAVG00027</stp>
        <stp>날짜(당일)</stp>
        <stp/>
        <stp/>
        <tr r="G22" s="1"/>
      </tp>
      <tp>
        <v>20240830</v>
        <stp/>
        <stp>P</stp>
        <stp>0</stp>
        <stp>IR</stp>
        <stp>BONDAVG02927</stp>
        <stp>날짜(당일)</stp>
        <stp/>
        <stp/>
        <tr r="G122" s="1"/>
      </tp>
      <tp>
        <v>20240830</v>
        <stp/>
        <stp>P</stp>
        <stp>0</stp>
        <stp>IR</stp>
        <stp>BONDAVG14727</stp>
        <stp>날짜(당일)</stp>
        <stp/>
        <stp/>
        <tr r="G258" s="1"/>
      </tp>
      <tp>
        <v>20240830</v>
        <stp/>
        <stp>P</stp>
        <stp>0</stp>
        <stp>IR</stp>
        <stp>BONDAVG00626</stp>
        <stp>날짜(당일)</stp>
        <stp/>
        <stp/>
        <tr r="G69" s="1"/>
      </tp>
      <tp>
        <v>20240830</v>
        <stp/>
        <stp>P</stp>
        <stp>0</stp>
        <stp>IR</stp>
        <stp>BONDAVG02826</stp>
        <stp>날짜(당일)</stp>
        <stp/>
        <stp/>
        <tr r="G120" s="1"/>
      </tp>
      <tp>
        <v>20240830</v>
        <stp/>
        <stp>P</stp>
        <stp>0</stp>
        <stp>IR</stp>
        <stp>BONDAVG03826</stp>
        <stp>날짜(당일)</stp>
        <stp/>
        <stp/>
        <tr r="G155" s="1"/>
      </tp>
      <tp>
        <v>20240830</v>
        <stp/>
        <stp>P</stp>
        <stp>0</stp>
        <stp>IR</stp>
        <stp>BONDAVG13827</stp>
        <stp>날짜(당일)</stp>
        <stp/>
        <stp/>
        <tr r="G253" s="1"/>
      </tp>
      <tp>
        <v>20240830</v>
        <stp/>
        <stp>P</stp>
        <stp>0</stp>
        <stp>IR</stp>
        <stp>BONDAVG13327</stp>
        <stp>날짜(당일)</stp>
        <stp/>
        <stp/>
        <tr r="G247" s="1"/>
      </tp>
      <tp>
        <v>20240830</v>
        <stp/>
        <stp>P</stp>
        <stp>0</stp>
        <stp>IR</stp>
        <stp>BONDAVG19327</stp>
        <stp>날짜(당일)</stp>
        <stp/>
        <stp/>
        <tr r="G279" s="1"/>
      </tp>
      <tp>
        <v>20240830</v>
        <stp/>
        <stp>P</stp>
        <stp>0</stp>
        <stp>IR</stp>
        <stp>BONDAVG03829</stp>
        <stp>날짜(당일)</stp>
        <stp/>
        <stp/>
        <tr r="G156" s="1"/>
      </tp>
      <tp>
        <v>20240830</v>
        <stp/>
        <stp>P</stp>
        <stp>0</stp>
        <stp>IR</stp>
        <stp>BONDAVG00528</stp>
        <stp>날짜(당일)</stp>
        <stp/>
        <stp/>
        <tr r="G61" s="1"/>
      </tp>
      <tp>
        <v>20240830</v>
        <stp/>
        <stp>P</stp>
        <stp>0</stp>
        <stp>IR</stp>
        <stp>BONDAVG00628</stp>
        <stp>날짜(당일)</stp>
        <stp/>
        <stp/>
        <tr r="G70" s="1"/>
      </tp>
      <tp>
        <v>20240830</v>
        <stp/>
        <stp>P</stp>
        <stp>0</stp>
        <stp>IR</stp>
        <stp>BONDAVG13029</stp>
        <stp>날짜(당일)</stp>
        <stp/>
        <stp/>
        <tr r="G244" s="1"/>
      </tp>
      <tp>
        <v>20240830</v>
        <stp/>
        <stp>P</stp>
        <stp>0</stp>
        <stp>IR</stp>
        <stp>BONDAVG04011</stp>
        <stp>날짜(당일)</stp>
        <stp/>
        <stp/>
        <tr r="G174" s="1"/>
      </tp>
      <tp>
        <v>20240830</v>
        <stp/>
        <stp>P</stp>
        <stp>0</stp>
        <stp>IR</stp>
        <stp>BONDAVG46415</stp>
        <stp>날짜(당일)</stp>
        <stp/>
        <stp/>
        <tr r="G306" s="1"/>
      </tp>
      <tp>
        <v>20240830</v>
        <stp/>
        <stp>P</stp>
        <stp>0</stp>
        <stp>IR</stp>
        <stp>BONDAVG46015</stp>
        <stp>날짜(당일)</stp>
        <stp/>
        <stp/>
        <tr r="G303" s="1"/>
      </tp>
      <tp>
        <v>20240830</v>
        <stp/>
        <stp>P</stp>
        <stp>0</stp>
        <stp>IR</stp>
        <stp>BONDAVG47315</stp>
        <stp>날짜(당일)</stp>
        <stp/>
        <stp/>
        <tr r="G311" s="1"/>
      </tp>
      <tp>
        <v>20240830</v>
        <stp/>
        <stp>P</stp>
        <stp>0</stp>
        <stp>IR</stp>
        <stp>BONDAVG00011</stp>
        <stp>날짜(당일)</stp>
        <stp/>
        <stp/>
        <tr r="G17" s="1"/>
      </tp>
      <tp>
        <v>20240830</v>
        <stp/>
        <stp>P</stp>
        <stp>0</stp>
        <stp>IR</stp>
        <stp>BONDAVG40015</stp>
        <stp>날짜(당일)</stp>
        <stp/>
        <stp/>
        <tr r="G285" s="1"/>
      </tp>
      <tp>
        <v>20240830</v>
        <stp/>
        <stp>P</stp>
        <stp>0</stp>
        <stp>IR</stp>
        <stp>BONDAVG02411</stp>
        <stp>날짜(당일)</stp>
        <stp/>
        <stp/>
        <tr r="G116" s="1"/>
      </tp>
      <tp>
        <v>20240830</v>
        <stp/>
        <stp>P</stp>
        <stp>0</stp>
        <stp>IR</stp>
        <stp>BONDAVG02510</stp>
        <stp>날짜(당일)</stp>
        <stp/>
        <stp/>
        <tr r="G118" s="1"/>
      </tp>
      <tp>
        <v>20240830</v>
        <stp/>
        <stp>P</stp>
        <stp>0</stp>
        <stp>IR</stp>
        <stp>BONDAVG56216</stp>
        <stp>날짜(당일)</stp>
        <stp/>
        <stp/>
        <tr r="G331" s="1"/>
      </tp>
      <tp>
        <v>20240830</v>
        <stp/>
        <stp>P</stp>
        <stp>0</stp>
        <stp>IR</stp>
        <stp>BONDAVG02313</stp>
        <stp>날짜(당일)</stp>
        <stp/>
        <stp/>
        <tr r="G111" s="1"/>
      </tp>
      <tp>
        <v>20240830</v>
        <stp/>
        <stp>P</stp>
        <stp>0</stp>
        <stp>IR</stp>
        <stp>BONDAVG03713</stp>
        <stp>날짜(당일)</stp>
        <stp/>
        <stp/>
        <tr r="G151" s="1"/>
      </tp>
      <tp>
        <v>20240830</v>
        <stp/>
        <stp>P</stp>
        <stp>0</stp>
        <stp>IR</stp>
        <stp>BONDAVG54217</stp>
        <stp>날짜(당일)</stp>
        <stp/>
        <stp/>
        <tr r="G325" s="1"/>
      </tp>
      <tp>
        <v>20240830</v>
        <stp/>
        <stp>P</stp>
        <stp>0</stp>
        <stp>IR</stp>
        <stp>BONDAVG65214</stp>
        <stp>날짜(당일)</stp>
        <stp/>
        <stp/>
        <tr r="G355" s="1"/>
      </tp>
      <tp>
        <v>20240830</v>
        <stp/>
        <stp>P</stp>
        <stp>0</stp>
        <stp>IR</stp>
        <stp>BONDAVG06212</stp>
        <stp>날짜(당일)</stp>
        <stp/>
        <stp/>
        <tr r="G202" s="1"/>
      </tp>
      <tp>
        <v>20240830</v>
        <stp/>
        <stp>P</stp>
        <stp>0</stp>
        <stp>IR</stp>
        <stp>BONDAVG56217</stp>
        <stp>날짜(당일)</stp>
        <stp/>
        <stp/>
        <tr r="G332" s="1"/>
      </tp>
      <tp>
        <v>20240830</v>
        <stp/>
        <stp>P</stp>
        <stp>0</stp>
        <stp>IR</stp>
        <stp>BONDAVG00612</stp>
        <stp>날짜(당일)</stp>
        <stp/>
        <stp/>
        <tr r="G67" s="1"/>
      </tp>
      <tp>
        <v>20240830</v>
        <stp/>
        <stp>P</stp>
        <stp>0</stp>
        <stp>IR</stp>
        <stp>BONDAVG00112</stp>
        <stp>날짜(당일)</stp>
        <stp/>
        <stp/>
        <tr r="G29" s="1"/>
      </tp>
      <tp>
        <v>20240830</v>
        <stp/>
        <stp>P</stp>
        <stp>0</stp>
        <stp>IR</stp>
        <stp>BONDAVG00012</stp>
        <stp>날짜(당일)</stp>
        <stp/>
        <stp/>
        <tr r="G18" s="1"/>
      </tp>
      <tp>
        <v>20240830</v>
        <stp/>
        <stp>P</stp>
        <stp>0</stp>
        <stp>IR</stp>
        <stp>BONDAVG01012</stp>
        <stp>날짜(당일)</stp>
        <stp/>
        <stp/>
        <tr r="G83" s="1"/>
      </tp>
      <tp>
        <v>20240830</v>
        <stp/>
        <stp>P</stp>
        <stp>0</stp>
        <stp>IR</stp>
        <stp>BONDAVG52517</stp>
        <stp>날짜(당일)</stp>
        <stp/>
        <stp/>
        <tr r="G316" s="1"/>
      </tp>
      <tp>
        <v>20240830</v>
        <stp/>
        <stp>P</stp>
        <stp>0</stp>
        <stp>IR</stp>
        <stp>BONDAVG56610</stp>
        <stp>날짜(당일)</stp>
        <stp/>
        <stp/>
        <tr r="G337" s="1"/>
      </tp>
      <tp>
        <v>20240830</v>
        <stp/>
        <stp>P</stp>
        <stp>0</stp>
        <stp>IR</stp>
        <stp>BONDAVG67813</stp>
        <stp>날짜(당일)</stp>
        <stp/>
        <stp/>
        <tr r="G365" s="1"/>
      </tp>
      <tp>
        <v>20240830</v>
        <stp/>
        <stp>P</stp>
        <stp>0</stp>
        <stp>IR</stp>
        <stp>BONDAVG00015</stp>
        <stp>날짜(당일)</stp>
        <stp/>
        <stp/>
        <tr r="G20" s="1"/>
      </tp>
      <tp>
        <v>20240830</v>
        <stp/>
        <stp>P</stp>
        <stp>0</stp>
        <stp>IR</stp>
        <stp>BONDAVG42411</stp>
        <stp>날짜(당일)</stp>
        <stp/>
        <stp/>
        <tr r="G296" s="1"/>
      </tp>
      <tp>
        <v>20240830</v>
        <stp/>
        <stp>P</stp>
        <stp>0</stp>
        <stp>IR</stp>
        <stp>BONDAVG58210</stp>
        <stp>날짜(당일)</stp>
        <stp/>
        <stp/>
        <tr r="G339" s="1"/>
      </tp>
      <tp>
        <v>20240830</v>
        <stp/>
        <stp>P</stp>
        <stp>0</stp>
        <stp>IR</stp>
        <stp>BONDAVG09915</stp>
        <stp>날짜(당일)</stp>
        <stp/>
        <stp/>
        <tr r="G221" s="1"/>
      </tp>
      <tp>
        <v>20240830</v>
        <stp/>
        <stp>P</stp>
        <stp>0</stp>
        <stp>IR</stp>
        <stp>BONDAVG00014</stp>
        <stp>날짜(당일)</stp>
        <stp/>
        <stp/>
        <tr r="G19" s="1"/>
      </tp>
      <tp>
        <v>20240830</v>
        <stp/>
        <stp>P</stp>
        <stp>0</stp>
        <stp>IR</stp>
        <stp>BONDAVG12715</stp>
        <stp>날짜(당일)</stp>
        <stp/>
        <stp/>
        <tr r="G243" s="1"/>
      </tp>
      <tp>
        <v>20240830</v>
        <stp/>
        <stp>P</stp>
        <stp>0</stp>
        <stp>IR</stp>
        <stp>BONDAVG03914</stp>
        <stp>날짜(당일)</stp>
        <stp/>
        <stp/>
        <tr r="G164" s="1"/>
      </tp>
      <tp>
        <v>20240830</v>
        <stp/>
        <stp>P</stp>
        <stp>0</stp>
        <stp>IR</stp>
        <stp>BONDAVG00417</stp>
        <stp>날짜(당일)</stp>
        <stp/>
        <stp/>
        <tr r="G52" s="1"/>
      </tp>
      <tp>
        <v>20240830</v>
        <stp/>
        <stp>P</stp>
        <stp>0</stp>
        <stp>IR</stp>
        <stp>BONDAVG01117</stp>
        <stp>날짜(당일)</stp>
        <stp/>
        <stp/>
        <tr r="G86" s="1"/>
      </tp>
      <tp>
        <v>20240830</v>
        <stp/>
        <stp>P</stp>
        <stp>0</stp>
        <stp>IR</stp>
        <stp>BONDAVG04016</stp>
        <stp>날짜(당일)</stp>
        <stp/>
        <stp/>
        <tr r="G175" s="1"/>
      </tp>
      <tp>
        <v>20240830</v>
        <stp/>
        <stp>P</stp>
        <stp>0</stp>
        <stp>IR</stp>
        <stp>BONDAVG04019</stp>
        <stp>날짜(당일)</stp>
        <stp/>
        <stp/>
        <tr r="G176" s="1"/>
      </tp>
      <tp>
        <v>20240830</v>
        <stp/>
        <stp>P</stp>
        <stp>0</stp>
        <stp>IR</stp>
        <stp>BONDAVG11118</stp>
        <stp>날짜(당일)</stp>
        <stp/>
        <stp/>
        <tr r="G226" s="1"/>
      </tp>
      <tp>
        <v>20240830</v>
        <stp/>
        <stp>P</stp>
        <stp>0</stp>
        <stp>IR</stp>
        <stp>BONDAVG17519</stp>
        <stp>날짜(당일)</stp>
        <stp/>
        <stp/>
        <tr r="G265" s="1"/>
      </tp>
      <tp>
        <v>20240830</v>
        <stp/>
        <stp>P</stp>
        <stp>0</stp>
        <stp>IR</stp>
        <stp>BONDAVG11919</stp>
        <stp>날짜(당일)</stp>
        <stp/>
        <stp/>
        <tr r="G231" s="1"/>
      </tp>
      <tp>
        <v>20240830</v>
        <stp/>
        <stp>P</stp>
        <stp>0</stp>
        <stp>IR</stp>
        <stp>BONDAVG08918</stp>
        <stp>날짜(당일)</stp>
        <stp/>
        <stp/>
        <tr r="G217" s="1"/>
      </tp>
      <tp>
        <v>20240830</v>
        <stp/>
        <stp>P</stp>
        <stp>0</stp>
        <stp>IR</stp>
        <stp>BONDAVG18519</stp>
        <stp>날짜(당일)</stp>
        <stp/>
        <stp/>
        <tr r="G272" s="1"/>
      </tp>
      <tp>
        <v>20240830</v>
        <stp/>
        <stp>P</stp>
        <stp>0</stp>
        <stp>IR</stp>
        <stp>BONDAVG44919</stp>
        <stp>날짜(당일)</stp>
        <stp/>
        <stp/>
        <tr r="G301" s="1"/>
      </tp>
      <tp>
        <v>20240830</v>
        <stp/>
        <stp>P</stp>
        <stp>0</stp>
        <stp>IR</stp>
        <stp>BONDAVG40019</stp>
        <stp>날짜(당일)</stp>
        <stp/>
        <stp/>
        <tr r="G286" s="1"/>
      </tp>
      <tp>
        <v>20240830</v>
        <stp/>
        <stp>P</stp>
        <stp>0</stp>
        <stp>IR</stp>
        <stp>BONDAVG70119</stp>
        <stp>날짜(당일)</stp>
        <stp/>
        <stp/>
        <tr r="G367" s="1"/>
      </tp>
      <tp>
        <v>20240830</v>
        <stp/>
        <stp>P</stp>
        <stp>0</stp>
        <stp>IR</stp>
        <stp>BONDAVG00001</stp>
        <stp>날짜(당일)</stp>
        <stp/>
        <stp/>
        <tr r="G14" s="1"/>
      </tp>
      <tp>
        <v>20240830</v>
        <stp/>
        <stp>P</stp>
        <stp>0</stp>
        <stp>IR</stp>
        <stp>BONDAVG12600</stp>
        <stp>날짜(당일)</stp>
        <stp/>
        <stp/>
        <tr r="G241" s="1"/>
      </tp>
      <tp>
        <v>20240830</v>
        <stp/>
        <stp>P</stp>
        <stp>0</stp>
        <stp>IR</stp>
        <stp>BONDAVG03401</stp>
        <stp>날짜(당일)</stp>
        <stp/>
        <stp/>
        <tr r="G144" s="1"/>
      </tp>
      <tp>
        <v>20240830</v>
        <stp/>
        <stp>P</stp>
        <stp>0</stp>
        <stp>IR</stp>
        <stp>BONDAVG03101</stp>
        <stp>날짜(당일)</stp>
        <stp/>
        <stp/>
        <tr r="G134" s="1"/>
      </tp>
      <tp>
        <v>20240830</v>
        <stp/>
        <stp>P</stp>
        <stp>0</stp>
        <stp>IR</stp>
        <stp>BONDAVG47104</stp>
        <stp>날짜(당일)</stp>
        <stp/>
        <stp/>
        <tr r="G310" s="1"/>
      </tp>
      <tp>
        <v>20240830</v>
        <stp/>
        <stp>P</stp>
        <stp>0</stp>
        <stp>IR</stp>
        <stp>BONDAVG03100</stp>
        <stp>날짜(당일)</stp>
        <stp/>
        <stp/>
        <tr r="G133" s="1"/>
      </tp>
      <tp>
        <v>20240830</v>
        <stp/>
        <stp>P</stp>
        <stp>0</stp>
        <stp>IR</stp>
        <stp>BONDAVG64605</stp>
        <stp>날짜(당일)</stp>
        <stp/>
        <stp/>
        <tr r="G352" s="1"/>
      </tp>
      <tp>
        <v>20240830</v>
        <stp/>
        <stp>P</stp>
        <stp>0</stp>
        <stp>IR</stp>
        <stp>BONDAVG11802</stp>
        <stp>날짜(당일)</stp>
        <stp/>
        <stp/>
        <tr r="G229" s="1"/>
      </tp>
      <tp>
        <v>20240830</v>
        <stp/>
        <stp>P</stp>
        <stp>0</stp>
        <stp>IR</stp>
        <stp>BONDAVG63805</stp>
        <stp>날짜(당일)</stp>
        <stp/>
        <stp/>
        <tr r="G350" s="1"/>
      </tp>
      <tp>
        <v>20240830</v>
        <stp/>
        <stp>P</stp>
        <stp>0</stp>
        <stp>IR</stp>
        <stp>BONDAVG66104</stp>
        <stp>날짜(당일)</stp>
        <stp/>
        <stp/>
        <tr r="G358" s="1"/>
      </tp>
      <tp>
        <v>20240830</v>
        <stp/>
        <stp>P</stp>
        <stp>0</stp>
        <stp>IR</stp>
        <stp>BONDAVG00402</stp>
        <stp>날짜(당일)</stp>
        <stp/>
        <stp/>
        <tr r="G50" s="1"/>
      </tp>
      <tp>
        <v>20240830</v>
        <stp/>
        <stp>P</stp>
        <stp>0</stp>
        <stp>IR</stp>
        <stp>BONDAVG03602</stp>
        <stp>날짜(당일)</stp>
        <stp/>
        <stp/>
        <tr r="G149" s="1"/>
      </tp>
      <tp>
        <v>20240830</v>
        <stp/>
        <stp>P</stp>
        <stp>0</stp>
        <stp>IR</stp>
        <stp>BONDAVG18403</stp>
        <stp>날짜(당일)</stp>
        <stp/>
        <stp/>
        <tr r="G269" s="1"/>
      </tp>
      <tp>
        <v>20240830</v>
        <stp/>
        <stp>P</stp>
        <stp>0</stp>
        <stp>IR</stp>
        <stp>BONDAVG56200</stp>
        <stp>날짜(당일)</stp>
        <stp/>
        <stp/>
        <tr r="G330" s="1"/>
      </tp>
      <tp>
        <v>20240830</v>
        <stp/>
        <stp>P</stp>
        <stp>0</stp>
        <stp>IR</stp>
        <stp>BONDAVG00405</stp>
        <stp>날짜(당일)</stp>
        <stp/>
        <stp/>
        <tr r="G51" s="1"/>
      </tp>
      <tp>
        <v>20240830</v>
        <stp/>
        <stp>P</stp>
        <stp>0</stp>
        <stp>IR</stp>
        <stp>BONDAVG08805</stp>
        <stp>날짜(당일)</stp>
        <stp/>
        <stp/>
        <tr r="G216" s="1"/>
      </tp>
      <tp>
        <v>20240830</v>
        <stp/>
        <stp>P</stp>
        <stp>0</stp>
        <stp>IR</stp>
        <stp>BONDAVG18404</stp>
        <stp>날짜(당일)</stp>
        <stp/>
        <stp/>
        <tr r="G270" s="1"/>
      </tp>
      <tp>
        <v>20240830</v>
        <stp/>
        <stp>P</stp>
        <stp>0</stp>
        <stp>IR</stp>
        <stp>BONDAVG04004</stp>
        <stp>날짜(당일)</stp>
        <stp/>
        <stp/>
        <tr r="G173" s="1"/>
      </tp>
      <tp>
        <v>20240830</v>
        <stp/>
        <stp>P</stp>
        <stp>0</stp>
        <stp>IR</stp>
        <stp>BONDAVG56601</stp>
        <stp>날짜(당일)</stp>
        <stp/>
        <stp/>
        <tr r="G336" s="1"/>
      </tp>
      <tp>
        <v>20240830</v>
        <stp/>
        <stp>P</stp>
        <stp>0</stp>
        <stp>IR</stp>
        <stp>BONDAVG00604</stp>
        <stp>날짜(당일)</stp>
        <stp/>
        <stp/>
        <tr r="G66" s="1"/>
      </tp>
      <tp>
        <v>20240830</v>
        <stp/>
        <stp>P</stp>
        <stp>0</stp>
        <stp>IR</stp>
        <stp>BONDAVG00104</stp>
        <stp>날짜(당일)</stp>
        <stp/>
        <stp/>
        <tr r="G28" s="1"/>
      </tp>
      <tp>
        <v>20240830</v>
        <stp/>
        <stp>P</stp>
        <stp>0</stp>
        <stp>IR</stp>
        <stp>BONDAVG03904</stp>
        <stp>날짜(당일)</stp>
        <stp/>
        <stp/>
        <tr r="G163" s="1"/>
      </tp>
      <tp>
        <v>20240830</v>
        <stp/>
        <stp>P</stp>
        <stp>0</stp>
        <stp>IR</stp>
        <stp>BONDAVG03404</stp>
        <stp>날짜(당일)</stp>
        <stp/>
        <stp/>
        <tr r="G145" s="1"/>
      </tp>
      <tp>
        <v>20240830</v>
        <stp/>
        <stp>P</stp>
        <stp>0</stp>
        <stp>IR</stp>
        <stp>BONDAVG03004</stp>
        <stp>날짜(당일)</stp>
        <stp/>
        <stp/>
        <tr r="G126" s="1"/>
      </tp>
      <tp>
        <v>20240830</v>
        <stp/>
        <stp>P</stp>
        <stp>0</stp>
        <stp>IR</stp>
        <stp>BONDAVG19605</stp>
        <stp>날짜(당일)</stp>
        <stp/>
        <stp/>
        <tr r="G280" s="1"/>
      </tp>
      <tp>
        <v>20240830</v>
        <stp/>
        <stp>P</stp>
        <stp>0</stp>
        <stp>IR</stp>
        <stp>BONDAVG19305</stp>
        <stp>날짜(당일)</stp>
        <stp/>
        <stp/>
        <tr r="G278" s="1"/>
      </tp>
      <tp>
        <v>20240830</v>
        <stp/>
        <stp>P</stp>
        <stp>0</stp>
        <stp>IR</stp>
        <stp>BONDAVG04107</stp>
        <stp>날짜(당일)</stp>
        <stp/>
        <stp/>
        <tr r="G180" s="1"/>
      </tp>
      <tp>
        <v>20240830</v>
        <stp/>
        <stp>P</stp>
        <stp>0</stp>
        <stp>IR</stp>
        <stp>BONDAVG00707</stp>
        <stp>날짜(당일)</stp>
        <stp/>
        <stp/>
        <tr r="G73" s="1"/>
      </tp>
      <tp>
        <v>20240830</v>
        <stp/>
        <stp>P</stp>
        <stp>0</stp>
        <stp>IR</stp>
        <stp>BONDAVG00007</stp>
        <stp>날짜(당일)</stp>
        <stp/>
        <stp/>
        <tr r="G15" s="1"/>
      </tp>
      <tp>
        <v>20240830</v>
        <stp/>
        <stp>P</stp>
        <stp>0</stp>
        <stp>IR</stp>
        <stp>BONDAVG01107</stp>
        <stp>날짜(당일)</stp>
        <stp/>
        <stp/>
        <tr r="G85" s="1"/>
      </tp>
      <tp>
        <v>20240830</v>
        <stp/>
        <stp>P</stp>
        <stp>0</stp>
        <stp>IR</stp>
        <stp>BONDAVG69301</stp>
        <stp>날짜(당일)</stp>
        <stp/>
        <stp/>
        <tr r="G366" s="1"/>
      </tp>
      <tp>
        <v>20240830</v>
        <stp/>
        <stp>P</stp>
        <stp>0</stp>
        <stp>IR</stp>
        <stp>BONDAVG09006</stp>
        <stp>날짜(당일)</stp>
        <stp/>
        <stp/>
        <tr r="G218" s="1"/>
      </tp>
      <tp>
        <v>20240830</v>
        <stp/>
        <stp>P</stp>
        <stp>0</stp>
        <stp>IR</stp>
        <stp>BONDAVG00509</stp>
        <stp>날짜(당일)</stp>
        <stp/>
        <stp/>
        <tr r="G59" s="1"/>
      </tp>
      <tp>
        <v>20240830</v>
        <stp/>
        <stp>P</stp>
        <stp>0</stp>
        <stp>IR</stp>
        <stp>BONDAVG04908</stp>
        <stp>날짜(당일)</stp>
        <stp/>
        <stp/>
        <tr r="G189" s="1"/>
      </tp>
      <tp>
        <v>20240830</v>
        <stp/>
        <stp>P</stp>
        <stp>0</stp>
        <stp>IR</stp>
        <stp>BONDAVG06508</stp>
        <stp>날짜(당일)</stp>
        <stp/>
        <stp/>
        <tr r="G205" s="1"/>
      </tp>
      <tp>
        <v>20240830</v>
        <stp/>
        <stp>P</stp>
        <stp>0</stp>
        <stp>IR</stp>
        <stp>BONDAVG00508</stp>
        <stp>날짜(당일)</stp>
        <stp/>
        <stp/>
        <tr r="G58" s="1"/>
      </tp>
      <tp>
        <v>20240830</v>
        <stp/>
        <stp>P</stp>
        <stp>0</stp>
        <stp>IR</stp>
        <stp>BONDAVG00008</stp>
        <stp>날짜(당일)</stp>
        <stp/>
        <stp/>
        <tr r="G16" s="1"/>
      </tp>
      <tp>
        <v>20240830</v>
        <stp/>
        <stp>P</stp>
        <stp>0</stp>
        <stp>IR</stp>
        <stp>BONDAVG02508</stp>
        <stp>날짜(당일)</stp>
        <stp/>
        <stp/>
        <tr r="G117" s="1"/>
      </tp>
      <tp>
        <v>20240830</v>
        <stp/>
        <stp>P</stp>
        <stp>0</stp>
        <stp>IR</stp>
        <stp>BONDAVG13509</stp>
        <stp>날짜(당일)</stp>
        <stp/>
        <stp/>
        <tr r="G249" s="1"/>
      </tp>
      <tp>
        <v>20240830</v>
        <stp/>
        <stp>P</stp>
        <stp>0</stp>
        <stp>IR</stp>
        <stp>BONDAVG43208</stp>
        <stp>날짜(당일)</stp>
        <stp/>
        <stp/>
        <tr r="G299" s="1"/>
      </tp>
      <tp>
        <v>20240830</v>
        <stp/>
        <stp>P</stp>
        <stp>0</stp>
        <stp>IR</stp>
        <stp>BONDAVG40495</stp>
        <stp>날짜(당일)</stp>
        <stp/>
        <stp/>
        <tr r="G287" s="1"/>
      </tp>
      <tp>
        <v>20240830</v>
        <stp/>
        <stp>P</stp>
        <stp>0</stp>
        <stp>IR</stp>
        <stp>BONDAVG55395</stp>
        <stp>날짜(당일)</stp>
        <stp/>
        <stp/>
        <tr r="G327" s="1"/>
      </tp>
      <tp>
        <v>20240830</v>
        <stp/>
        <stp>P</stp>
        <stp>0</stp>
        <stp>IR</stp>
        <stp>BONDAVG02590</stp>
        <stp>날짜(당일)</stp>
        <stp/>
        <stp/>
        <tr r="G119" s="1"/>
      </tp>
      <tp>
        <v>20240830</v>
        <stp/>
        <stp>P</stp>
        <stp>0</stp>
        <stp>IR</stp>
        <stp>BONDAVG56490</stp>
        <stp>날짜(당일)</stp>
        <stp/>
        <stp/>
        <tr r="G335" s="1"/>
      </tp>
      <tp>
        <v>20240830</v>
        <stp/>
        <stp>P</stp>
        <stp>0</stp>
        <stp>IR</stp>
        <stp>BONDAVG01095</stp>
        <stp>날짜(당일)</stp>
        <stp/>
        <stp/>
        <tr r="G84" s="1"/>
      </tp>
      <tp>
        <v>20240830</v>
        <stp/>
        <stp>P</stp>
        <stp>0</stp>
        <stp>IR</stp>
        <stp>BONDAVG45790</stp>
        <stp>날짜(당일)</stp>
        <stp/>
        <stp/>
        <tr r="G302" s="1"/>
      </tp>
      <tp>
        <v>20240830</v>
        <stp/>
        <stp>P</stp>
        <stp>0</stp>
        <stp>IR</stp>
        <stp>BONDAVG00594</stp>
        <stp>날짜(당일)</stp>
        <stp/>
        <stp/>
        <tr r="G65" s="1"/>
      </tp>
      <tp>
        <v>20240830</v>
        <stp/>
        <stp>P</stp>
        <stp>0</stp>
        <stp>IR</stp>
        <stp>BONDAVG00494</stp>
        <stp>날짜(당일)</stp>
        <stp/>
        <stp/>
        <tr r="G56" s="1"/>
      </tp>
      <tp>
        <v>20240830</v>
        <stp/>
        <stp>P</stp>
        <stp>0</stp>
        <stp>IR</stp>
        <stp>BONDAVG10095</stp>
        <stp>날짜(당일)</stp>
        <stp/>
        <stp/>
        <tr r="G223" s="1"/>
      </tp>
      <tp>
        <v>20240830</v>
        <stp/>
        <stp>P</stp>
        <stp>0</stp>
        <stp>IR</stp>
        <stp>BONDAVG01794</stp>
        <stp>날짜(당일)</stp>
        <stp/>
        <stp/>
        <tr r="G104" s="1"/>
      </tp>
      <tp>
        <v>20240830</v>
        <stp/>
        <stp>P</stp>
        <stp>0</stp>
        <stp>IR</stp>
        <stp>BONDAVG18796</stp>
        <stp>날짜(당일)</stp>
        <stp/>
        <stp/>
        <tr r="G275" s="1"/>
      </tp>
      <tp>
        <v>20240830</v>
        <stp/>
        <stp>P</stp>
        <stp>0</stp>
        <stp>IR</stp>
        <stp>BONDAVG09197</stp>
        <stp>날짜(당일)</stp>
        <stp/>
        <stp/>
        <tr r="G219" s="1"/>
      </tp>
      <tp>
        <v>20240830</v>
        <stp/>
        <stp>P</stp>
        <stp>0</stp>
        <stp>IR</stp>
        <stp>BONDAVG02196</stp>
        <stp>날짜(당일)</stp>
        <stp/>
        <stp/>
        <tr r="G110" s="1"/>
      </tp>
      <tp>
        <v>20240830</v>
        <stp/>
        <stp>P</stp>
        <stp>0</stp>
        <stp>IR</stp>
        <stp>BONDAVG03896</stp>
        <stp>날짜(당일)</stp>
        <stp/>
        <stp/>
        <tr r="G162" s="1"/>
      </tp>
      <tp>
        <v>20240830</v>
        <stp/>
        <stp>P</stp>
        <stp>0</stp>
        <stp>IR</stp>
        <stp>BONDAVG18497</stp>
        <stp>날짜(당일)</stp>
        <stp/>
        <stp/>
        <tr r="G271" s="1"/>
      </tp>
      <tp>
        <v>20240830</v>
        <stp/>
        <stp>P</stp>
        <stp>0</stp>
        <stp>IR</stp>
        <stp>BONDAVG00499</stp>
        <stp>날짜(당일)</stp>
        <stp/>
        <stp/>
        <tr r="G57" s="1"/>
      </tp>
      <tp>
        <v>20240830</v>
        <stp/>
        <stp>P</stp>
        <stp>0</stp>
        <stp>IR</stp>
        <stp>BONDAVG04998</stp>
        <stp>날짜(당일)</stp>
        <stp/>
        <stp/>
        <tr r="G193" s="1"/>
      </tp>
      <tp>
        <v>20240830</v>
        <stp/>
        <stp>P</stp>
        <stp>0</stp>
        <stp>IR</stp>
        <stp>BONDAVG15699</stp>
        <stp>날짜(당일)</stp>
        <stp/>
        <stp/>
        <tr r="G261" s="1"/>
      </tp>
      <tp>
        <v>20240830</v>
        <stp/>
        <stp>P</stp>
        <stp>0</stp>
        <stp>IR</stp>
        <stp>BONDAVG12699</stp>
        <stp>날짜(당일)</stp>
        <stp/>
        <stp/>
        <tr r="G242" s="1"/>
      </tp>
      <tp>
        <v>20240830</v>
        <stp/>
        <stp>P</stp>
        <stp>0</stp>
        <stp>IR</stp>
        <stp>BONDAVG13099</stp>
        <stp>날짜(당일)</stp>
        <stp/>
        <stp/>
        <tr r="G245" s="1"/>
      </tp>
      <tp>
        <v>20240830</v>
        <stp/>
        <stp>P</stp>
        <stp>0</stp>
        <stp>IR</stp>
        <stp>BONDAVG06181</stp>
        <stp>날짜(당일)</stp>
        <stp/>
        <stp/>
        <tr r="G201" s="1"/>
      </tp>
      <tp>
        <v>20240830</v>
        <stp/>
        <stp>P</stp>
        <stp>0</stp>
        <stp>IR</stp>
        <stp>BONDAVG16280</stp>
        <stp>날짜(당일)</stp>
        <stp/>
        <stp/>
        <tr r="G263" s="1"/>
      </tp>
      <tp>
        <v>20240830</v>
        <stp/>
        <stp>P</stp>
        <stp>0</stp>
        <stp>IR</stp>
        <stp>BONDAVG63087</stp>
        <stp>날짜(당일)</stp>
        <stp/>
        <stp/>
        <tr r="G348" s="1"/>
      </tp>
      <tp>
        <v>20240830</v>
        <stp/>
        <stp>P</stp>
        <stp>0</stp>
        <stp>IR</stp>
        <stp>BONDAVG00680</stp>
        <stp>날짜(당일)</stp>
        <stp/>
        <stp/>
        <tr r="G72" s="1"/>
      </tp>
      <tp>
        <v>20240830</v>
        <stp/>
        <stp>P</stp>
        <stp>0</stp>
        <stp>IR</stp>
        <stp>BONDAVG01980</stp>
        <stp>날짜(당일)</stp>
        <stp/>
        <stp/>
        <tr r="G107" s="1"/>
      </tp>
      <tp>
        <v>20240830</v>
        <stp/>
        <stp>P</stp>
        <stp>0</stp>
        <stp>IR</stp>
        <stp>BONDAVG01780</stp>
        <stp>날짜(당일)</stp>
        <stp/>
        <stp/>
        <tr r="G103" s="1"/>
      </tp>
      <tp>
        <v>20240830</v>
        <stp/>
        <stp>P</stp>
        <stp>0</stp>
        <stp>IR</stp>
        <stp>BONDAVG00983</stp>
        <stp>날짜(당일)</stp>
        <stp/>
        <stp/>
        <tr r="G82" s="1"/>
      </tp>
      <tp>
        <v>20240830</v>
        <stp/>
        <stp>P</stp>
        <stp>0</stp>
        <stp>IR</stp>
        <stp>BONDAVG01683</stp>
        <stp>날짜(당일)</stp>
        <stp/>
        <stp/>
        <tr r="G101" s="1"/>
      </tp>
      <tp>
        <v>20240830</v>
        <stp/>
        <stp>P</stp>
        <stp>0</stp>
        <stp>IR</stp>
        <stp>BONDAVG08683</stp>
        <stp>날짜(당일)</stp>
        <stp/>
        <stp/>
        <tr r="G215" s="1"/>
      </tp>
      <tp>
        <v>20240830</v>
        <stp/>
        <stp>P</stp>
        <stp>0</stp>
        <stp>IR</stp>
        <stp>BONDAVG65484</stp>
        <stp>날짜(당일)</stp>
        <stp/>
        <stp/>
        <tr r="G357" s="1"/>
      </tp>
      <tp>
        <v>20240830</v>
        <stp/>
        <stp>P</stp>
        <stp>0</stp>
        <stp>IR</stp>
        <stp>BONDAVG67084</stp>
        <stp>날짜(당일)</stp>
        <stp/>
        <stp/>
        <tr r="G363" s="1"/>
      </tp>
      <tp>
        <v>20240830</v>
        <stp/>
        <stp>P</stp>
        <stp>0</stp>
        <stp>IR</stp>
        <stp>BONDAVG00082</stp>
        <stp>날짜(당일)</stp>
        <stp/>
        <stp/>
        <tr r="G26" s="1"/>
      </tp>
      <tp>
        <v>20240830</v>
        <stp/>
        <stp>P</stp>
        <stp>0</stp>
        <stp>IR</stp>
        <stp>BONDAVG01482</stp>
        <stp>날짜(당일)</stp>
        <stp/>
        <stp/>
        <tr r="G96" s="1"/>
      </tp>
      <tp>
        <v>20240830</v>
        <stp/>
        <stp>P</stp>
        <stp>0</stp>
        <stp>IR</stp>
        <stp>BONDAVG02882</stp>
        <stp>날짜(당일)</stp>
        <stp/>
        <stp/>
        <tr r="G121" s="1"/>
      </tp>
      <tp>
        <v>20240830</v>
        <stp/>
        <stp>P</stp>
        <stp>0</stp>
        <stp>IR</stp>
        <stp>BONDAVG11884</stp>
        <stp>날짜(당일)</stp>
        <stp/>
        <stp/>
        <tr r="G230" s="1"/>
      </tp>
      <tp>
        <v>20240830</v>
        <stp/>
        <stp>P</stp>
        <stp>0</stp>
        <stp>IR</stp>
        <stp>BONDAVG13784</stp>
        <stp>날짜(당일)</stp>
        <stp/>
        <stp/>
        <tr r="G251" s="1"/>
      </tp>
      <tp>
        <v>20240830</v>
        <stp/>
        <stp>P</stp>
        <stp>0</stp>
        <stp>IR</stp>
        <stp>BONDAVG04484</stp>
        <stp>날짜(당일)</stp>
        <stp/>
        <stp/>
        <tr r="G188" s="1"/>
      </tp>
      <tp>
        <v>20240830</v>
        <stp/>
        <stp>P</stp>
        <stp>0</stp>
        <stp>IR</stp>
        <stp>BONDAVG62382</stp>
        <stp>날짜(당일)</stp>
        <stp/>
        <stp/>
        <tr r="G346" s="1"/>
      </tp>
      <tp>
        <v>20240830</v>
        <stp/>
        <stp>P</stp>
        <stp>0</stp>
        <stp>IR</stp>
        <stp>BONDAVG13785</stp>
        <stp>날짜(당일)</stp>
        <stp/>
        <stp/>
        <tr r="G252" s="1"/>
      </tp>
      <tp>
        <v>20240830</v>
        <stp/>
        <stp>P</stp>
        <stp>0</stp>
        <stp>IR</stp>
        <stp>BONDAVG11686</stp>
        <stp>날짜(당일)</stp>
        <stp/>
        <stp/>
        <tr r="G228" s="1"/>
      </tp>
      <tp>
        <v>20240830</v>
        <stp/>
        <stp>P</stp>
        <stp>0</stp>
        <stp>IR</stp>
        <stp>BONDAVG13986</stp>
        <stp>날짜(당일)</stp>
        <stp/>
        <stp/>
        <tr r="G255" s="1"/>
      </tp>
      <tp>
        <v>20240830</v>
        <stp/>
        <stp>P</stp>
        <stp>0</stp>
        <stp>IR</stp>
        <stp>BONDAVG03787</stp>
        <stp>날짜(당일)</stp>
        <stp/>
        <stp/>
        <tr r="G154" s="1"/>
      </tp>
      <tp>
        <v>20240830</v>
        <stp/>
        <stp>P</stp>
        <stp>0</stp>
        <stp>IR</stp>
        <stp>BONDAVG09587</stp>
        <stp>날짜(당일)</stp>
        <stp/>
        <stp/>
        <tr r="G220" s="1"/>
      </tp>
      <tp>
        <v>20240830</v>
        <stp/>
        <stp>P</stp>
        <stp>0</stp>
        <stp>IR</stp>
        <stp>BONDAVG11987</stp>
        <stp>날짜(당일)</stp>
        <stp/>
        <stp/>
        <tr r="G233" s="1"/>
      </tp>
      <tp>
        <v>20240830</v>
        <stp/>
        <stp>P</stp>
        <stp>0</stp>
        <stp>IR</stp>
        <stp>BONDAVG06989</stp>
        <stp>날짜(당일)</stp>
        <stp/>
        <stp/>
        <tr r="G210" s="1"/>
      </tp>
      <tp>
        <v>20240830</v>
        <stp/>
        <stp>P</stp>
        <stp>0</stp>
        <stp>IR</stp>
        <stp>BONDAVG13988</stp>
        <stp>날짜(당일)</stp>
        <stp/>
        <stp/>
        <tr r="G256" s="1"/>
      </tp>
      <tp>
        <v>20240830</v>
        <stp/>
        <stp>P</stp>
        <stp>0</stp>
        <stp>IR</stp>
        <stp>BONDAVG00188</stp>
        <stp>날짜(당일)</stp>
        <stp/>
        <stp/>
        <tr r="G36" s="1"/>
      </tp>
      <tp>
        <v>20240830</v>
        <stp/>
        <stp>P</stp>
        <stp>0</stp>
        <stp>IR</stp>
        <stp>BONDAVG00088</stp>
        <stp>날짜(당일)</stp>
        <stp/>
        <stp/>
        <tr r="G27" s="1"/>
      </tp>
      <tp>
        <v>20240830</v>
        <stp/>
        <stp>P</stp>
        <stp>0</stp>
        <stp>IR</stp>
        <stp>BONDAVG01888</stp>
        <stp>날짜(당일)</stp>
        <stp/>
        <stp/>
        <tr r="G106" s="1"/>
      </tp>
      <tp>
        <v>20240830</v>
        <stp/>
        <stp>P</stp>
        <stp>0</stp>
        <stp>IR</stp>
        <stp>BONDAVG02988</stp>
        <stp>날짜(당일)</stp>
        <stp/>
        <stp/>
        <tr r="G125" s="1"/>
      </tp>
      <tp>
        <v>20240830</v>
        <stp/>
        <stp>P</stp>
        <stp>0</stp>
        <stp>IR</stp>
        <stp>BONDAVG66688</stp>
        <stp>날짜(당일)</stp>
        <stp/>
        <stp/>
        <tr r="G360" s="1"/>
      </tp>
      <tp t="s">
        <v/>
        <stp/>
        <stp>P</stp>
        <stp>0</stp>
        <stp>IR</stp>
        <stp>BONDAVG</stp>
        <stp>날짜(당일)</stp>
        <stp/>
        <stp/>
        <tr r="G443" s="1"/>
        <tr r="G435" s="1"/>
        <tr r="G482" s="1"/>
        <tr r="G405" s="1"/>
        <tr r="G458" s="1"/>
        <tr r="G490" s="1"/>
        <tr r="G507" s="1"/>
        <tr r="G447" s="1"/>
        <tr r="G480" s="1"/>
        <tr r="G380" s="1"/>
        <tr r="G505" s="1"/>
        <tr r="G434" s="1"/>
        <tr r="G379" s="1"/>
        <tr r="G423" s="1"/>
        <tr r="G459" s="1"/>
        <tr r="G498" s="1"/>
        <tr r="G403" s="1"/>
        <tr r="G446" s="1"/>
        <tr r="G475" s="1"/>
        <tr r="G499" s="1"/>
        <tr r="G481" s="1"/>
        <tr r="G463" s="1"/>
        <tr r="G489" s="1"/>
        <tr r="G509" s="1"/>
        <tr r="G502" s="1"/>
        <tr r="G464" s="1"/>
        <tr r="G497" s="1"/>
        <tr r="G418" s="1"/>
        <tr r="G412" s="1"/>
        <tr r="G504" s="1"/>
        <tr r="G407" s="1"/>
        <tr r="G389" s="1"/>
        <tr r="G420" s="1"/>
        <tr r="G433" s="1"/>
        <tr r="G493" s="1"/>
        <tr r="G425" s="1"/>
        <tr r="G440" s="1"/>
        <tr r="G437" s="1"/>
        <tr r="G394" s="1"/>
        <tr r="G452" s="1"/>
        <tr r="G376" s="1"/>
        <tr r="G436" s="1"/>
        <tr r="G392" s="1"/>
        <tr r="G485" s="1"/>
        <tr r="G397" s="1"/>
        <tr r="G486" s="1"/>
        <tr r="G469" s="1"/>
        <tr r="G511" s="1"/>
        <tr r="G462" s="1"/>
        <tr r="G460" s="1"/>
        <tr r="G377" s="1"/>
        <tr r="G406" s="1"/>
        <tr r="G375" s="1"/>
        <tr r="G421" s="1"/>
        <tr r="G494" s="1"/>
        <tr r="G473" s="1"/>
        <tr r="G448" s="1"/>
        <tr r="G426" s="1"/>
        <tr r="G474" s="1"/>
        <tr r="G450" s="1"/>
        <tr r="G476" s="1"/>
        <tr r="G427" s="1"/>
        <tr r="G431" s="1"/>
        <tr r="G487" s="1"/>
        <tr r="G388" s="1"/>
        <tr r="G395" s="1"/>
        <tr r="G413" s="1"/>
        <tr r="G455" s="1"/>
        <tr r="G386" s="1"/>
        <tr r="G479" s="1"/>
        <tr r="G484" s="1"/>
        <tr r="G449" s="1"/>
        <tr r="G419" s="1"/>
        <tr r="G381" s="1"/>
        <tr r="G422" s="1"/>
        <tr r="G445" s="1"/>
        <tr r="G496" s="1"/>
        <tr r="G398" s="1"/>
        <tr r="G506" s="1"/>
        <tr r="G451" s="1"/>
        <tr r="G424" s="1"/>
        <tr r="G382" s="1"/>
        <tr r="G428" s="1"/>
        <tr r="G513" s="1"/>
        <tr r="G396" s="1"/>
        <tr r="G483" s="1"/>
        <tr r="G503" s="1"/>
        <tr r="G467" s="1"/>
        <tr r="G408" s="1"/>
        <tr r="G417" s="1"/>
        <tr r="G387" s="1"/>
        <tr r="G429" s="1"/>
        <tr r="G457" s="1"/>
        <tr r="G399" s="1"/>
        <tr r="G500" s="1"/>
        <tr r="G454" s="1"/>
        <tr r="G470" s="1"/>
        <tr r="G402" s="1"/>
        <tr r="G512" s="1"/>
        <tr r="G441" s="1"/>
        <tr r="G501" s="1"/>
        <tr r="G393" s="1"/>
        <tr r="G410" s="1"/>
        <tr r="G400" s="1"/>
        <tr r="G385" s="1"/>
        <tr r="G439" s="1"/>
        <tr r="G409" s="1"/>
        <tr r="G415" s="1"/>
        <tr r="G495" s="1"/>
        <tr r="G416" s="1"/>
        <tr r="G404" s="1"/>
        <tr r="G456" s="1"/>
        <tr r="G438" s="1"/>
        <tr r="G401" s="1"/>
        <tr r="G491" s="1"/>
        <tr r="G472" s="1"/>
        <tr r="G374" s="1"/>
        <tr r="G488" s="1"/>
        <tr r="G453" s="1"/>
        <tr r="G411" s="1"/>
        <tr r="G432" s="1"/>
        <tr r="G444" s="1"/>
        <tr r="G477" s="1"/>
        <tr r="G442" s="1"/>
        <tr r="G391" s="1"/>
        <tr r="G390" s="1"/>
        <tr r="G468" s="1"/>
        <tr r="G471" s="1"/>
        <tr r="G414" s="1"/>
        <tr r="G508" s="1"/>
        <tr r="G465" s="1"/>
        <tr r="G466" s="1"/>
        <tr r="G461" s="1"/>
        <tr r="G378" s="1"/>
        <tr r="G430" s="1"/>
        <tr r="G383" s="1"/>
        <tr r="G492" s="1"/>
        <tr r="G510" s="1"/>
        <tr r="G478" s="1"/>
        <tr r="G384" s="1"/>
      </tp>
      <tp>
        <v>20240830</v>
        <stp/>
        <stp>P</stp>
        <stp>0</stp>
        <stp>IR</stp>
        <stp>BONDAVG01</stp>
        <stp>날짜(당일)</stp>
        <stp/>
        <stp/>
        <tr r="G1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volatileDependencies" Target="volatileDependencies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ctrlProps/ctrlProp1.xml><?xml version="1.0" encoding="utf-8"?>
<formControlPr xmlns="http://schemas.microsoft.com/office/spreadsheetml/2009/9/main" objectType="Drop" dropStyle="combo" dx="15" fmlaLink="$D$4" fmlaRange="$C$5:$C$10" noThreeD="1" sel="1" val="0"/>
</file>

<file path=xl/ctrlProps/ctrlProp2.xml><?xml version="1.0" encoding="utf-8"?>
<formControlPr xmlns="http://schemas.microsoft.com/office/spreadsheetml/2009/9/main" objectType="Drop" dropStyle="combo" dx="15" fmlaLink="$F$4" fmlaRange="$E$5:$E$8" noThreeD="1" sel="1" val="0"/>
</file>

<file path=xl/ctrlProps/ctrlProp3.xml><?xml version="1.0" encoding="utf-8"?>
<formControlPr xmlns="http://schemas.microsoft.com/office/spreadsheetml/2009/9/main" objectType="Drop" dropStyle="combo" dx="22" fmlaLink="Sheet1!$U$1" fmlaRange="Sheet1!$U$2:$U$7" noThreeD="1" sel="1" val="0"/>
</file>

<file path=xl/ctrlProps/ctrlProp4.xml><?xml version="1.0" encoding="utf-8"?>
<formControlPr xmlns="http://schemas.microsoft.com/office/spreadsheetml/2009/9/main" objectType="Drop" dropLines="20" dropStyle="combo" dx="22" fmlaLink="Sheet1!$U$18" fmlaRange="Sheet1!$U$19:$U$34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66675</xdr:rowOff>
        </xdr:from>
        <xdr:to>
          <xdr:col>2</xdr:col>
          <xdr:colOff>720000</xdr:colOff>
          <xdr:row>2</xdr:row>
          <xdr:rowOff>246675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</xdr:row>
          <xdr:rowOff>66675</xdr:rowOff>
        </xdr:from>
        <xdr:to>
          <xdr:col>3</xdr:col>
          <xdr:colOff>729525</xdr:colOff>
          <xdr:row>2</xdr:row>
          <xdr:rowOff>246675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1400175</xdr:colOff>
          <xdr:row>2</xdr:row>
          <xdr:rowOff>76200</xdr:rowOff>
        </xdr:from>
        <xdr:to>
          <xdr:col>5</xdr:col>
          <xdr:colOff>85050</xdr:colOff>
          <xdr:row>3</xdr:row>
          <xdr:rowOff>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76200</xdr:rowOff>
        </xdr:from>
        <xdr:to>
          <xdr:col>6</xdr:col>
          <xdr:colOff>13200</xdr:colOff>
          <xdr:row>3</xdr:row>
          <xdr:rowOff>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4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19"/>
  <sheetViews>
    <sheetView showGridLines="0" showRowColHeaders="0" tabSelected="1" workbookViewId="0">
      <pane ySplit="13" topLeftCell="A14" activePane="bottomLeft" state="frozen"/>
      <selection pane="bottomLeft"/>
    </sheetView>
  </sheetViews>
  <sheetFormatPr defaultColWidth="0" defaultRowHeight="12" zeroHeight="1"/>
  <cols>
    <col min="1" max="1" width="2.83203125" customWidth="1"/>
    <col min="2" max="2" width="13.33203125" hidden="1" customWidth="1"/>
    <col min="3" max="3" width="13.33203125" customWidth="1"/>
    <col min="4" max="4" width="37.5" style="6" bestFit="1" customWidth="1"/>
    <col min="5" max="5" width="18.1640625" hidden="1" customWidth="1"/>
    <col min="6" max="6" width="20.6640625" style="1" bestFit="1" customWidth="1"/>
    <col min="7" max="7" width="11.83203125" style="1" bestFit="1" customWidth="1"/>
    <col min="8" max="22" width="11.83203125" customWidth="1"/>
    <col min="23" max="23" width="9.33203125" customWidth="1"/>
    <col min="24" max="16384" width="9.33203125" hidden="1"/>
  </cols>
  <sheetData>
    <row r="1" spans="2:22" ht="6" customHeight="1"/>
    <row r="2" spans="2:22" ht="33" customHeight="1">
      <c r="C2" s="33" t="s">
        <v>489</v>
      </c>
      <c r="D2" s="33"/>
      <c r="E2" s="33"/>
      <c r="F2" s="34"/>
      <c r="G2" s="34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2:22" ht="19.5" customHeight="1"/>
    <row r="4" spans="2:22" hidden="1">
      <c r="C4" s="2"/>
      <c r="D4" s="5">
        <v>1</v>
      </c>
      <c r="E4" s="2"/>
      <c r="F4" s="2">
        <v>1</v>
      </c>
    </row>
    <row r="5" spans="2:22" hidden="1">
      <c r="C5" s="2" t="s">
        <v>442</v>
      </c>
      <c r="D5" s="5" t="s">
        <v>441</v>
      </c>
      <c r="E5" s="2" t="s">
        <v>468</v>
      </c>
      <c r="F5" s="2" t="s">
        <v>471</v>
      </c>
    </row>
    <row r="6" spans="2:22" hidden="1">
      <c r="C6" s="2" t="s">
        <v>443</v>
      </c>
      <c r="D6" s="5" t="s">
        <v>448</v>
      </c>
      <c r="E6" s="2" t="s">
        <v>469</v>
      </c>
      <c r="F6" s="2" t="s">
        <v>472</v>
      </c>
    </row>
    <row r="7" spans="2:22" hidden="1">
      <c r="C7" s="2" t="s">
        <v>444</v>
      </c>
      <c r="D7" s="5" t="s">
        <v>449</v>
      </c>
      <c r="E7" s="2" t="s">
        <v>470</v>
      </c>
      <c r="F7" s="2" t="s">
        <v>488</v>
      </c>
    </row>
    <row r="8" spans="2:22" hidden="1">
      <c r="C8" s="2" t="s">
        <v>445</v>
      </c>
      <c r="D8" s="5" t="s">
        <v>450</v>
      </c>
      <c r="E8" s="2" t="s">
        <v>490</v>
      </c>
      <c r="F8" s="2" t="s">
        <v>493</v>
      </c>
    </row>
    <row r="9" spans="2:22" hidden="1">
      <c r="C9" s="2" t="s">
        <v>446</v>
      </c>
      <c r="D9" s="5" t="s">
        <v>451</v>
      </c>
      <c r="E9" s="2"/>
      <c r="F9" s="2"/>
      <c r="G9"/>
      <c r="H9" s="4" t="s">
        <v>494</v>
      </c>
      <c r="I9" s="4" t="s">
        <v>455</v>
      </c>
      <c r="J9" s="4" t="s">
        <v>456</v>
      </c>
      <c r="K9" s="4" t="s">
        <v>457</v>
      </c>
      <c r="L9" s="4" t="s">
        <v>458</v>
      </c>
      <c r="M9" s="4" t="s">
        <v>459</v>
      </c>
      <c r="N9" s="4" t="s">
        <v>460</v>
      </c>
      <c r="O9" s="4" t="s">
        <v>461</v>
      </c>
      <c r="P9" s="4" t="s">
        <v>462</v>
      </c>
      <c r="Q9" s="4" t="s">
        <v>463</v>
      </c>
      <c r="R9" s="4" t="s">
        <v>464</v>
      </c>
      <c r="S9" s="4" t="s">
        <v>465</v>
      </c>
      <c r="T9" s="4" t="s">
        <v>466</v>
      </c>
      <c r="U9" s="4" t="s">
        <v>467</v>
      </c>
      <c r="V9" s="4" t="s">
        <v>730</v>
      </c>
    </row>
    <row r="10" spans="2:22" hidden="1">
      <c r="C10" s="2" t="s">
        <v>447</v>
      </c>
      <c r="D10" s="5" t="s">
        <v>452</v>
      </c>
      <c r="E10" s="2"/>
      <c r="F10" s="2"/>
      <c r="G10"/>
      <c r="H10" s="3" t="str">
        <f t="shared" ref="H10:V10" si="0">H$12&amp;INDEX($F$5:$F$8,$F$4,1)</f>
        <v>3월이하(당일)</v>
      </c>
      <c r="I10" s="3" t="str">
        <f t="shared" si="0"/>
        <v>6월이하(당일)</v>
      </c>
      <c r="J10" s="3" t="str">
        <f t="shared" si="0"/>
        <v>9월이하(당일)</v>
      </c>
      <c r="K10" s="3" t="str">
        <f t="shared" si="0"/>
        <v>1년이하(당일)</v>
      </c>
      <c r="L10" s="3" t="str">
        <f t="shared" si="0"/>
        <v>1.5년이하(당일)</v>
      </c>
      <c r="M10" s="3" t="str">
        <f t="shared" si="0"/>
        <v>2년이하(당일)</v>
      </c>
      <c r="N10" s="3" t="str">
        <f t="shared" si="0"/>
        <v>2.5년이하(당일)</v>
      </c>
      <c r="O10" s="3" t="str">
        <f t="shared" si="0"/>
        <v>3년이하(당일)</v>
      </c>
      <c r="P10" s="3" t="str">
        <f t="shared" si="0"/>
        <v>4년이하(당일)</v>
      </c>
      <c r="Q10" s="3" t="str">
        <f t="shared" si="0"/>
        <v>5년이하(당일)</v>
      </c>
      <c r="R10" s="3" t="str">
        <f t="shared" si="0"/>
        <v>7년이하(당일)</v>
      </c>
      <c r="S10" s="3" t="str">
        <f t="shared" si="0"/>
        <v>10년이하(당일)</v>
      </c>
      <c r="T10" s="3" t="str">
        <f t="shared" si="0"/>
        <v>15년이하(당일)</v>
      </c>
      <c r="U10" s="3" t="str">
        <f t="shared" si="0"/>
        <v>20년이하(당일)</v>
      </c>
      <c r="V10" s="3" t="str">
        <f t="shared" si="0"/>
        <v>30년이하(당일)</v>
      </c>
    </row>
    <row r="11" spans="2:22" ht="6.75" customHeight="1" thickBot="1"/>
    <row r="12" spans="2:22" ht="16.5" customHeight="1" thickBot="1">
      <c r="C12" s="9" t="s">
        <v>486</v>
      </c>
      <c r="D12" s="10" t="s">
        <v>454</v>
      </c>
      <c r="E12" s="11" t="s">
        <v>453</v>
      </c>
      <c r="F12" s="16" t="s">
        <v>487</v>
      </c>
      <c r="G12" s="32" t="str">
        <f>IF($F$4=2, "날짜(전일)", "날짜(당일)")</f>
        <v>날짜(당일)</v>
      </c>
      <c r="H12" s="12" t="s">
        <v>495</v>
      </c>
      <c r="I12" s="12" t="s">
        <v>473</v>
      </c>
      <c r="J12" s="12" t="s">
        <v>474</v>
      </c>
      <c r="K12" s="12" t="s">
        <v>475</v>
      </c>
      <c r="L12" s="12" t="s">
        <v>476</v>
      </c>
      <c r="M12" s="12" t="s">
        <v>477</v>
      </c>
      <c r="N12" s="12" t="s">
        <v>478</v>
      </c>
      <c r="O12" s="12" t="s">
        <v>479</v>
      </c>
      <c r="P12" s="12" t="s">
        <v>480</v>
      </c>
      <c r="Q12" s="12" t="s">
        <v>481</v>
      </c>
      <c r="R12" s="12" t="s">
        <v>482</v>
      </c>
      <c r="S12" s="12" t="s">
        <v>483</v>
      </c>
      <c r="T12" s="12" t="s">
        <v>484</v>
      </c>
      <c r="U12" s="12" t="s">
        <v>485</v>
      </c>
      <c r="V12" s="13" t="s">
        <v>729</v>
      </c>
    </row>
    <row r="13" spans="2:22" ht="13.5" customHeight="1" thickTop="1">
      <c r="C13" s="19" t="s">
        <v>491</v>
      </c>
      <c r="D13" s="20" t="s">
        <v>492</v>
      </c>
      <c r="E13" s="21" t="str">
        <f t="shared" ref="E13:E67" si="1">INDEX($D$5:$D$10,$D$4,1)&amp;$C13</f>
        <v>BONDAVG01</v>
      </c>
      <c r="F13" s="22" t="s">
        <v>492</v>
      </c>
      <c r="G13" s="23">
        <f>_xll.IMDP("IR",$E13,G$12)</f>
        <v>20240830</v>
      </c>
      <c r="H13" s="28">
        <f>_xll.IMDP("IR",$E13,H$9)</f>
        <v>3.3530000000000002</v>
      </c>
      <c r="I13" s="28">
        <f>_xll.IMDP("IR",$E13,I$9)</f>
        <v>3.2160000000000002</v>
      </c>
      <c r="J13" s="28">
        <f>_xll.IMDP("IR",$E13,J$9)</f>
        <v>3.1059999999999999</v>
      </c>
      <c r="K13" s="28">
        <f>_xll.IMDP("IR",$E13,K$9)</f>
        <v>3.0510000000000002</v>
      </c>
      <c r="L13" s="28">
        <f>_xll.IMDP("IR",$E13,L$9)</f>
        <v>3.0640000000000001</v>
      </c>
      <c r="M13" s="28">
        <f>_xll.IMDP("IR",$E13,M$9)</f>
        <v>3.0680000000000001</v>
      </c>
      <c r="N13" s="28">
        <f>_xll.IMDP("IR",$E13,N$9)</f>
        <v>2.9830000000000001</v>
      </c>
      <c r="O13" s="28">
        <f>_xll.IMDP("IR",$E13,O$9)</f>
        <v>2.9550000000000001</v>
      </c>
      <c r="P13" s="28">
        <f>_xll.IMDP("IR",$E13,P$9)</f>
        <v>3</v>
      </c>
      <c r="Q13" s="28">
        <f>_xll.IMDP("IR",$E13,Q$9)</f>
        <v>3.012</v>
      </c>
      <c r="R13" s="28">
        <f>_xll.IMDP("IR",$E13,R$9)</f>
        <v>3.0819999999999999</v>
      </c>
      <c r="S13" s="28">
        <f>_xll.IMDP("IR",$E13,S$9)</f>
        <v>3.0880000000000001</v>
      </c>
      <c r="T13" s="28">
        <f>_xll.IMDP("IR",$E13,T$9)</f>
        <v>3.1019999999999999</v>
      </c>
      <c r="U13" s="28">
        <f>_xll.IMDP("IR",$E13,U$9)</f>
        <v>3.0819999999999999</v>
      </c>
      <c r="V13" s="29">
        <f>_xll.IMDP("IR",$E13,V$9)</f>
        <v>2.9820000000000002</v>
      </c>
    </row>
    <row r="14" spans="2:22">
      <c r="B14">
        <v>1</v>
      </c>
      <c r="C14" s="7" t="str">
        <f>IFERROR( VLOOKUP( $B14, Sheet1!$M$2:$O$10001, 2,0),"")</f>
        <v>00001</v>
      </c>
      <c r="D14" s="24" t="str">
        <f>IFERROR( VLOOKUP( $B14, Sheet1!$M$2:$O$10001, 3,0),"")</f>
        <v>신한은행</v>
      </c>
      <c r="E14" s="8" t="str">
        <f>INDEX($D$5:$D$10,$D$4,1)&amp;$C14</f>
        <v>BONDAVG00001</v>
      </c>
      <c r="F14" s="17" t="str">
        <f>_xll.IMDP("IR",$E14,F$12)</f>
        <v>은행채AAA</v>
      </c>
      <c r="G14" s="14">
        <f>_xll.IMDP("IR",$E14,G$12)</f>
        <v>20240830</v>
      </c>
      <c r="H14" s="30">
        <f>IFERROR(IF($F$4=4,_xll.IMDP("IR",$E14,H$9)-H$13,_xll.IMDP("IR",$E14,H$10)),"")</f>
        <v>3.4830000000000001</v>
      </c>
      <c r="I14" s="30">
        <f>IFERROR(IF($F$4=4,_xll.IMDP("IR",$E14,I$9)-I$13,_xll.IMDP("IR",$E14,I$10)),"")</f>
        <v>3.4569999999999999</v>
      </c>
      <c r="J14" s="30">
        <f>IFERROR(IF($F$4=4,_xll.IMDP("IR",$E14,J$9)-J$13,_xll.IMDP("IR",$E14,J$10)),"")</f>
        <v>3.3889999999999998</v>
      </c>
      <c r="K14" s="30">
        <f>IFERROR(IF($F$4=4,_xll.IMDP("IR",$E14,K$9)-K$13,_xll.IMDP("IR",$E14,K$10)),"")</f>
        <v>3.363</v>
      </c>
      <c r="L14" s="30">
        <f>IFERROR(IF($F$4=4,_xll.IMDP("IR",$E14,L$9)-L$13,_xll.IMDP("IR",$E14,L$10)),"")</f>
        <v>3.3290000000000002</v>
      </c>
      <c r="M14" s="30">
        <f>IFERROR(IF($F$4=4,_xll.IMDP("IR",$E14,M$9)-M$13,_xll.IMDP("IR",$E14,M$10)),"")</f>
        <v>3.2919999999999998</v>
      </c>
      <c r="N14" s="30">
        <f>IFERROR(IF($F$4=4,_xll.IMDP("IR",$E14,N$9)-N$13,_xll.IMDP("IR",$E14,N$10)),"")</f>
        <v>3.2669999999999999</v>
      </c>
      <c r="O14" s="30">
        <f>IFERROR(IF($F$4=4,_xll.IMDP("IR",$E14,O$9)-O$13,_xll.IMDP("IR",$E14,O$10)),"")</f>
        <v>3.2509999999999999</v>
      </c>
      <c r="P14" s="30">
        <f>IFERROR(IF($F$4=4,_xll.IMDP("IR",$E14,P$9)-P$13,_xll.IMDP("IR",$E14,P$10)),"")</f>
        <v>3.2679999999999998</v>
      </c>
      <c r="Q14" s="30">
        <f>IFERROR(IF($F$4=4,_xll.IMDP("IR",$E14,Q$9)-Q$13,_xll.IMDP("IR",$E14,Q$10)),"")</f>
        <v>3.2909999999999999</v>
      </c>
      <c r="R14" s="30">
        <f>IFERROR(IF($F$4=4,_xll.IMDP("IR",$E14,R$9)-R$13,_xll.IMDP("IR",$E14,R$10)),"")</f>
        <v>3.448</v>
      </c>
      <c r="S14" s="30">
        <f>IFERROR(IF($F$4=4,_xll.IMDP("IR",$E14,S$9)-S$13,_xll.IMDP("IR",$E14,S$10)),"")</f>
        <v>3.6850000000000001</v>
      </c>
      <c r="T14" s="30">
        <f>IFERROR(IF($F$4=4,_xll.IMDP("IR",$E14,T$9)-T$13,_xll.IMDP("IR",$E14,T$10)),"")</f>
        <v>3.8130000000000002</v>
      </c>
      <c r="U14" s="30">
        <f>IFERROR(IF($F$4=4,_xll.IMDP("IR",$E14,U$9)-U$13,_xll.IMDP("IR",$E14,U$10)),"")</f>
        <v>3.8719999999999999</v>
      </c>
      <c r="V14" s="31" t="str">
        <f>IFERROR(IF($F$4=4,_xll.IMDP("IR",$E14,V$9)-V$13,_xll.IMDP("IR",$E14,V$10)),"")</f>
        <v/>
      </c>
    </row>
    <row r="15" spans="2:22">
      <c r="B15">
        <v>2</v>
      </c>
      <c r="C15" s="7" t="str">
        <f>IFERROR( VLOOKUP( $B15, Sheet1!$M$2:$O$10001, 2,0),"")</f>
        <v>00007</v>
      </c>
      <c r="D15" s="24" t="str">
        <f>IFERROR( VLOOKUP( $B15, Sheet1!$M$2:$O$10001, 3,0),"")</f>
        <v>삼양홀딩스</v>
      </c>
      <c r="E15" s="3" t="str">
        <f t="shared" si="1"/>
        <v>BONDAVG00007</v>
      </c>
      <c r="F15" s="18" t="str">
        <f>_xll.IMDP("IR",$E15,F$12)</f>
        <v>공모/무보증AA-</v>
      </c>
      <c r="G15" s="15">
        <f>_xll.IMDP("IR",$E15,G$12)</f>
        <v>20240830</v>
      </c>
      <c r="H15" s="30">
        <f>IFERROR(IF($F$4=4,_xll.IMDP("IR",$E15,H$9)-H$13,_xll.IMDP("IR",$E15,H$10)),"")</f>
        <v>3.4510000000000001</v>
      </c>
      <c r="I15" s="30">
        <f>IFERROR(IF($F$4=4,_xll.IMDP("IR",$E15,I$9)-I$13,_xll.IMDP("IR",$E15,I$10)),"")</f>
        <v>3.45</v>
      </c>
      <c r="J15" s="30">
        <f>IFERROR(IF($F$4=4,_xll.IMDP("IR",$E15,J$9)-J$13,_xll.IMDP("IR",$E15,J$10)),"")</f>
        <v>3.3879999999999999</v>
      </c>
      <c r="K15" s="30">
        <f>IFERROR(IF($F$4=4,_xll.IMDP("IR",$E15,K$9)-K$13,_xll.IMDP("IR",$E15,K$10)),"")</f>
        <v>3.3580000000000001</v>
      </c>
      <c r="L15" s="30">
        <f>IFERROR(IF($F$4=4,_xll.IMDP("IR",$E15,L$9)-L$13,_xll.IMDP("IR",$E15,L$10)),"")</f>
        <v>3.38</v>
      </c>
      <c r="M15" s="30">
        <f>IFERROR(IF($F$4=4,_xll.IMDP("IR",$E15,M$9)-M$13,_xll.IMDP("IR",$E15,M$10)),"")</f>
        <v>3.4</v>
      </c>
      <c r="N15" s="30">
        <f>IFERROR(IF($F$4=4,_xll.IMDP("IR",$E15,N$9)-N$13,_xll.IMDP("IR",$E15,N$10)),"")</f>
        <v>3.4239999999999999</v>
      </c>
      <c r="O15" s="30">
        <f>IFERROR(IF($F$4=4,_xll.IMDP("IR",$E15,O$9)-O$13,_xll.IMDP("IR",$E15,O$10)),"")</f>
        <v>3.44</v>
      </c>
      <c r="P15" s="30">
        <f>IFERROR(IF($F$4=4,_xll.IMDP("IR",$E15,P$9)-P$13,_xll.IMDP("IR",$E15,P$10)),"")</f>
        <v>3.4849999999999999</v>
      </c>
      <c r="Q15" s="30">
        <f>IFERROR(IF($F$4=4,_xll.IMDP("IR",$E15,Q$9)-Q$13,_xll.IMDP("IR",$E15,Q$10)),"")</f>
        <v>3.5710000000000002</v>
      </c>
      <c r="R15" s="30">
        <f>IFERROR(IF($F$4=4,_xll.IMDP("IR",$E15,R$9)-R$13,_xll.IMDP("IR",$E15,R$10)),"")</f>
        <v>3.8109999999999999</v>
      </c>
      <c r="S15" s="30">
        <f>IFERROR(IF($F$4=4,_xll.IMDP("IR",$E15,S$9)-S$13,_xll.IMDP("IR",$E15,S$10)),"")</f>
        <v>4.6340000000000003</v>
      </c>
      <c r="T15" s="30">
        <f>IFERROR(IF($F$4=4,_xll.IMDP("IR",$E15,T$9)-T$13,_xll.IMDP("IR",$E15,T$10)),"")</f>
        <v>5.2649999999999997</v>
      </c>
      <c r="U15" s="30">
        <f>IFERROR(IF($F$4=4,_xll.IMDP("IR",$E15,U$9)-U$13,_xll.IMDP("IR",$E15,U$10)),"")</f>
        <v>5.5170000000000003</v>
      </c>
      <c r="V15" s="31" t="str">
        <f>IFERROR(IF($F$4=4,_xll.IMDP("IR",$E15,V$9)-V$13,_xll.IMDP("IR",$E15,V$10)),"")</f>
        <v/>
      </c>
    </row>
    <row r="16" spans="2:22">
      <c r="B16">
        <v>3</v>
      </c>
      <c r="C16" s="7" t="str">
        <f>IFERROR( VLOOKUP( $B16, Sheet1!$M$2:$O$10001, 2,0),"")</f>
        <v>00008</v>
      </c>
      <c r="D16" s="24" t="str">
        <f>IFERROR( VLOOKUP( $B16, Sheet1!$M$2:$O$10001, 3,0),"")</f>
        <v>하이트진로</v>
      </c>
      <c r="E16" s="3" t="str">
        <f t="shared" si="1"/>
        <v>BONDAVG00008</v>
      </c>
      <c r="F16" s="18" t="str">
        <f>_xll.IMDP("IR",$E16,F$12)</f>
        <v>공모/무보증A+</v>
      </c>
      <c r="G16" s="15">
        <f>_xll.IMDP("IR",$E16,G$12)</f>
        <v>20240830</v>
      </c>
      <c r="H16" s="30">
        <f>IFERROR(IF($F$4=4,_xll.IMDP("IR",$E16,H$9)-H$13,_xll.IMDP("IR",$E16,H$10)),"")</f>
        <v>3.423</v>
      </c>
      <c r="I16" s="30">
        <f>IFERROR(IF($F$4=4,_xll.IMDP("IR",$E16,I$9)-I$13,_xll.IMDP("IR",$E16,I$10)),"")</f>
        <v>3.4780000000000002</v>
      </c>
      <c r="J16" s="30">
        <f>IFERROR(IF($F$4=4,_xll.IMDP("IR",$E16,J$9)-J$13,_xll.IMDP("IR",$E16,J$10)),"")</f>
        <v>3.4809999999999999</v>
      </c>
      <c r="K16" s="30">
        <f>IFERROR(IF($F$4=4,_xll.IMDP("IR",$E16,K$9)-K$13,_xll.IMDP("IR",$E16,K$10)),"")</f>
        <v>3.4889999999999999</v>
      </c>
      <c r="L16" s="30">
        <f>IFERROR(IF($F$4=4,_xll.IMDP("IR",$E16,L$9)-L$13,_xll.IMDP("IR",$E16,L$10)),"")</f>
        <v>3.54</v>
      </c>
      <c r="M16" s="30">
        <f>IFERROR(IF($F$4=4,_xll.IMDP("IR",$E16,M$9)-M$13,_xll.IMDP("IR",$E16,M$10)),"")</f>
        <v>3.5739999999999998</v>
      </c>
      <c r="N16" s="30">
        <f>IFERROR(IF($F$4=4,_xll.IMDP("IR",$E16,N$9)-N$13,_xll.IMDP("IR",$E16,N$10)),"")</f>
        <v>3.6019999999999999</v>
      </c>
      <c r="O16" s="30">
        <f>IFERROR(IF($F$4=4,_xll.IMDP("IR",$E16,O$9)-O$13,_xll.IMDP("IR",$E16,O$10)),"")</f>
        <v>3.6589999999999998</v>
      </c>
      <c r="P16" s="30">
        <f>IFERROR(IF($F$4=4,_xll.IMDP("IR",$E16,P$9)-P$13,_xll.IMDP("IR",$E16,P$10)),"")</f>
        <v>3.9660000000000002</v>
      </c>
      <c r="Q16" s="30">
        <f>IFERROR(IF($F$4=4,_xll.IMDP("IR",$E16,Q$9)-Q$13,_xll.IMDP("IR",$E16,Q$10)),"")</f>
        <v>4.2080000000000002</v>
      </c>
      <c r="R16" s="30">
        <f>IFERROR(IF($F$4=4,_xll.IMDP("IR",$E16,R$9)-R$13,_xll.IMDP("IR",$E16,R$10)),"")</f>
        <v>4.4429999999999996</v>
      </c>
      <c r="S16" s="30">
        <f>IFERROR(IF($F$4=4,_xll.IMDP("IR",$E16,S$9)-S$13,_xll.IMDP("IR",$E16,S$10)),"")</f>
        <v>5.1100000000000003</v>
      </c>
      <c r="T16" s="30">
        <f>IFERROR(IF($F$4=4,_xll.IMDP("IR",$E16,T$9)-T$13,_xll.IMDP("IR",$E16,T$10)),"")</f>
        <v>5.5860000000000003</v>
      </c>
      <c r="U16" s="30">
        <f>IFERROR(IF($F$4=4,_xll.IMDP("IR",$E16,U$9)-U$13,_xll.IMDP("IR",$E16,U$10)),"")</f>
        <v>5.8579999999999997</v>
      </c>
      <c r="V16" s="31" t="str">
        <f>IFERROR(IF($F$4=4,_xll.IMDP("IR",$E16,V$9)-V$13,_xll.IMDP("IR",$E16,V$10)),"")</f>
        <v/>
      </c>
    </row>
    <row r="17" spans="2:22">
      <c r="B17">
        <v>4</v>
      </c>
      <c r="C17" s="7" t="str">
        <f>IFERROR( VLOOKUP( $B17, Sheet1!$M$2:$O$10001, 2,0),"")</f>
        <v>00011</v>
      </c>
      <c r="D17" s="24" t="str">
        <f>IFERROR( VLOOKUP( $B17, Sheet1!$M$2:$O$10001, 3,0),"")</f>
        <v>스탠다드차타드은행</v>
      </c>
      <c r="E17" s="3" t="str">
        <f t="shared" si="1"/>
        <v>BONDAVG00011</v>
      </c>
      <c r="F17" s="18" t="str">
        <f>_xll.IMDP("IR",$E17,F$12)</f>
        <v>은행채AAA</v>
      </c>
      <c r="G17" s="15">
        <f>_xll.IMDP("IR",$E17,G$12)</f>
        <v>20240830</v>
      </c>
      <c r="H17" s="30">
        <f>IFERROR(IF($F$4=4,_xll.IMDP("IR",$E17,H$9)-H$13,_xll.IMDP("IR",$E17,H$10)),"")</f>
        <v>3.4950000000000001</v>
      </c>
      <c r="I17" s="30">
        <f>IFERROR(IF($F$4=4,_xll.IMDP("IR",$E17,I$9)-I$13,_xll.IMDP("IR",$E17,I$10)),"")</f>
        <v>3.4710000000000001</v>
      </c>
      <c r="J17" s="30">
        <f>IFERROR(IF($F$4=4,_xll.IMDP("IR",$E17,J$9)-J$13,_xll.IMDP("IR",$E17,J$10)),"")</f>
        <v>3.4049999999999998</v>
      </c>
      <c r="K17" s="30">
        <f>IFERROR(IF($F$4=4,_xll.IMDP("IR",$E17,K$9)-K$13,_xll.IMDP("IR",$E17,K$10)),"")</f>
        <v>3.38</v>
      </c>
      <c r="L17" s="30">
        <f>IFERROR(IF($F$4=4,_xll.IMDP("IR",$E17,L$9)-L$13,_xll.IMDP("IR",$E17,L$10)),"")</f>
        <v>3.347</v>
      </c>
      <c r="M17" s="30">
        <f>IFERROR(IF($F$4=4,_xll.IMDP("IR",$E17,M$9)-M$13,_xll.IMDP("IR",$E17,M$10)),"")</f>
        <v>3.3090000000000002</v>
      </c>
      <c r="N17" s="30">
        <f>IFERROR(IF($F$4=4,_xll.IMDP("IR",$E17,N$9)-N$13,_xll.IMDP("IR",$E17,N$10)),"")</f>
        <v>3.2850000000000001</v>
      </c>
      <c r="O17" s="30">
        <f>IFERROR(IF($F$4=4,_xll.IMDP("IR",$E17,O$9)-O$13,_xll.IMDP("IR",$E17,O$10)),"")</f>
        <v>3.2679999999999998</v>
      </c>
      <c r="P17" s="30">
        <f>IFERROR(IF($F$4=4,_xll.IMDP("IR",$E17,P$9)-P$13,_xll.IMDP("IR",$E17,P$10)),"")</f>
        <v>3.286</v>
      </c>
      <c r="Q17" s="30">
        <f>IFERROR(IF($F$4=4,_xll.IMDP("IR",$E17,Q$9)-Q$13,_xll.IMDP("IR",$E17,Q$10)),"")</f>
        <v>3.3090000000000002</v>
      </c>
      <c r="R17" s="30">
        <f>IFERROR(IF($F$4=4,_xll.IMDP("IR",$E17,R$9)-R$13,_xll.IMDP("IR",$E17,R$10)),"")</f>
        <v>3.464</v>
      </c>
      <c r="S17" s="30">
        <f>IFERROR(IF($F$4=4,_xll.IMDP("IR",$E17,S$9)-S$13,_xll.IMDP("IR",$E17,S$10)),"")</f>
        <v>3.6989999999999998</v>
      </c>
      <c r="T17" s="30">
        <f>IFERROR(IF($F$4=4,_xll.IMDP("IR",$E17,T$9)-T$13,_xll.IMDP("IR",$E17,T$10)),"")</f>
        <v>3.847</v>
      </c>
      <c r="U17" s="30">
        <f>IFERROR(IF($F$4=4,_xll.IMDP("IR",$E17,U$9)-U$13,_xll.IMDP("IR",$E17,U$10)),"")</f>
        <v>3.8969999999999998</v>
      </c>
      <c r="V17" s="31" t="str">
        <f>IFERROR(IF($F$4=4,_xll.IMDP("IR",$E17,V$9)-V$13,_xll.IMDP("IR",$E17,V$10)),"")</f>
        <v/>
      </c>
    </row>
    <row r="18" spans="2:22">
      <c r="B18">
        <v>5</v>
      </c>
      <c r="C18" s="7" t="str">
        <f>IFERROR( VLOOKUP( $B18, Sheet1!$M$2:$O$10001, 2,0),"")</f>
        <v>00012</v>
      </c>
      <c r="D18" s="24" t="str">
        <f>IFERROR( VLOOKUP( $B18, Sheet1!$M$2:$O$10001, 3,0),"")</f>
        <v>CJ대한통운</v>
      </c>
      <c r="E18" s="3" t="str">
        <f t="shared" si="1"/>
        <v>BONDAVG00012</v>
      </c>
      <c r="F18" s="18" t="str">
        <f>_xll.IMDP("IR",$E18,F$12)</f>
        <v>공모/무보증AA-</v>
      </c>
      <c r="G18" s="15">
        <f>_xll.IMDP("IR",$E18,G$12)</f>
        <v>20240830</v>
      </c>
      <c r="H18" s="30">
        <f>IFERROR(IF($F$4=4,_xll.IMDP("IR",$E18,H$9)-H$13,_xll.IMDP("IR",$E18,H$10)),"")</f>
        <v>3.4</v>
      </c>
      <c r="I18" s="30">
        <f>IFERROR(IF($F$4=4,_xll.IMDP("IR",$E18,I$9)-I$13,_xll.IMDP("IR",$E18,I$10)),"")</f>
        <v>3.3980000000000001</v>
      </c>
      <c r="J18" s="30">
        <f>IFERROR(IF($F$4=4,_xll.IMDP("IR",$E18,J$9)-J$13,_xll.IMDP("IR",$E18,J$10)),"")</f>
        <v>3.3330000000000002</v>
      </c>
      <c r="K18" s="30">
        <f>IFERROR(IF($F$4=4,_xll.IMDP("IR",$E18,K$9)-K$13,_xll.IMDP("IR",$E18,K$10)),"")</f>
        <v>3.3010000000000002</v>
      </c>
      <c r="L18" s="30">
        <f>IFERROR(IF($F$4=4,_xll.IMDP("IR",$E18,L$9)-L$13,_xll.IMDP("IR",$E18,L$10)),"")</f>
        <v>3.319</v>
      </c>
      <c r="M18" s="30">
        <f>IFERROR(IF($F$4=4,_xll.IMDP("IR",$E18,M$9)-M$13,_xll.IMDP("IR",$E18,M$10)),"")</f>
        <v>3.34</v>
      </c>
      <c r="N18" s="30">
        <f>IFERROR(IF($F$4=4,_xll.IMDP("IR",$E18,N$9)-N$13,_xll.IMDP("IR",$E18,N$10)),"")</f>
        <v>3.3610000000000002</v>
      </c>
      <c r="O18" s="30">
        <f>IFERROR(IF($F$4=4,_xll.IMDP("IR",$E18,O$9)-O$13,_xll.IMDP("IR",$E18,O$10)),"")</f>
        <v>3.3759999999999999</v>
      </c>
      <c r="P18" s="30">
        <f>IFERROR(IF($F$4=4,_xll.IMDP("IR",$E18,P$9)-P$13,_xll.IMDP("IR",$E18,P$10)),"")</f>
        <v>3.3919999999999999</v>
      </c>
      <c r="Q18" s="30">
        <f>IFERROR(IF($F$4=4,_xll.IMDP("IR",$E18,Q$9)-Q$13,_xll.IMDP("IR",$E18,Q$10)),"")</f>
        <v>3.4420000000000002</v>
      </c>
      <c r="R18" s="30">
        <f>IFERROR(IF($F$4=4,_xll.IMDP("IR",$E18,R$9)-R$13,_xll.IMDP("IR",$E18,R$10)),"")</f>
        <v>3.6680000000000001</v>
      </c>
      <c r="S18" s="30">
        <f>IFERROR(IF($F$4=4,_xll.IMDP("IR",$E18,S$9)-S$13,_xll.IMDP("IR",$E18,S$10)),"")</f>
        <v>4.4800000000000004</v>
      </c>
      <c r="T18" s="30">
        <f>IFERROR(IF($F$4=4,_xll.IMDP("IR",$E18,T$9)-T$13,_xll.IMDP("IR",$E18,T$10)),"")</f>
        <v>5.0880000000000001</v>
      </c>
      <c r="U18" s="30">
        <f>IFERROR(IF($F$4=4,_xll.IMDP("IR",$E18,U$9)-U$13,_xll.IMDP("IR",$E18,U$10)),"")</f>
        <v>5.34</v>
      </c>
      <c r="V18" s="31" t="str">
        <f>IFERROR(IF($F$4=4,_xll.IMDP("IR",$E18,V$9)-V$13,_xll.IMDP("IR",$E18,V$10)),"")</f>
        <v/>
      </c>
    </row>
    <row r="19" spans="2:22">
      <c r="B19">
        <v>6</v>
      </c>
      <c r="C19" s="7" t="str">
        <f>IFERROR( VLOOKUP( $B19, Sheet1!$M$2:$O$10001, 2,0),"")</f>
        <v>00014</v>
      </c>
      <c r="D19" s="24" t="str">
        <f>IFERROR( VLOOKUP( $B19, Sheet1!$M$2:$O$10001, 3,0),"")</f>
        <v>하이트진로홀딩스</v>
      </c>
      <c r="E19" s="3" t="str">
        <f t="shared" si="1"/>
        <v>BONDAVG00014</v>
      </c>
      <c r="F19" s="18" t="str">
        <f>_xll.IMDP("IR",$E19,F$12)</f>
        <v>공모/무보증A0</v>
      </c>
      <c r="G19" s="15">
        <f>_xll.IMDP("IR",$E19,G$12)</f>
        <v>20240830</v>
      </c>
      <c r="H19" s="30">
        <f>IFERROR(IF($F$4=4,_xll.IMDP("IR",$E19,H$9)-H$13,_xll.IMDP("IR",$E19,H$10)),"")</f>
        <v>3.7229999999999999</v>
      </c>
      <c r="I19" s="30">
        <f>IFERROR(IF($F$4=4,_xll.IMDP("IR",$E19,I$9)-I$13,_xll.IMDP("IR",$E19,I$10)),"")</f>
        <v>3.8050000000000002</v>
      </c>
      <c r="J19" s="30">
        <f>IFERROR(IF($F$4=4,_xll.IMDP("IR",$E19,J$9)-J$13,_xll.IMDP("IR",$E19,J$10)),"")</f>
        <v>3.831</v>
      </c>
      <c r="K19" s="30">
        <f>IFERROR(IF($F$4=4,_xll.IMDP("IR",$E19,K$9)-K$13,_xll.IMDP("IR",$E19,K$10)),"")</f>
        <v>3.8610000000000002</v>
      </c>
      <c r="L19" s="30">
        <f>IFERROR(IF($F$4=4,_xll.IMDP("IR",$E19,L$9)-L$13,_xll.IMDP("IR",$E19,L$10)),"")</f>
        <v>3.9409999999999998</v>
      </c>
      <c r="M19" s="30">
        <f>IFERROR(IF($F$4=4,_xll.IMDP("IR",$E19,M$9)-M$13,_xll.IMDP("IR",$E19,M$10)),"")</f>
        <v>4.0090000000000003</v>
      </c>
      <c r="N19" s="30">
        <f>IFERROR(IF($F$4=4,_xll.IMDP("IR",$E19,N$9)-N$13,_xll.IMDP("IR",$E19,N$10)),"")</f>
        <v>4.1310000000000002</v>
      </c>
      <c r="O19" s="30">
        <f>IFERROR(IF($F$4=4,_xll.IMDP("IR",$E19,O$9)-O$13,_xll.IMDP("IR",$E19,O$10)),"")</f>
        <v>4.2220000000000004</v>
      </c>
      <c r="P19" s="30">
        <f>IFERROR(IF($F$4=4,_xll.IMDP("IR",$E19,P$9)-P$13,_xll.IMDP("IR",$E19,P$10)),"")</f>
        <v>4.5810000000000004</v>
      </c>
      <c r="Q19" s="30">
        <f>IFERROR(IF($F$4=4,_xll.IMDP("IR",$E19,Q$9)-Q$13,_xll.IMDP("IR",$E19,Q$10)),"")</f>
        <v>4.9130000000000003</v>
      </c>
      <c r="R19" s="30">
        <f>IFERROR(IF($F$4=4,_xll.IMDP("IR",$E19,R$9)-R$13,_xll.IMDP("IR",$E19,R$10)),"")</f>
        <v>5.1559999999999997</v>
      </c>
      <c r="S19" s="30">
        <f>IFERROR(IF($F$4=4,_xll.IMDP("IR",$E19,S$9)-S$13,_xll.IMDP("IR",$E19,S$10)),"")</f>
        <v>5.859</v>
      </c>
      <c r="T19" s="30">
        <f>IFERROR(IF($F$4=4,_xll.IMDP("IR",$E19,T$9)-T$13,_xll.IMDP("IR",$E19,T$10)),"")</f>
        <v>6.2720000000000002</v>
      </c>
      <c r="U19" s="30">
        <f>IFERROR(IF($F$4=4,_xll.IMDP("IR",$E19,U$9)-U$13,_xll.IMDP("IR",$E19,U$10)),"")</f>
        <v>6.5449999999999999</v>
      </c>
      <c r="V19" s="31" t="str">
        <f>IFERROR(IF($F$4=4,_xll.IMDP("IR",$E19,V$9)-V$13,_xll.IMDP("IR",$E19,V$10)),"")</f>
        <v/>
      </c>
    </row>
    <row r="20" spans="2:22">
      <c r="B20">
        <v>7</v>
      </c>
      <c r="C20" s="7" t="str">
        <f>IFERROR( VLOOKUP( $B20, Sheet1!$M$2:$O$10001, 2,0),"")</f>
        <v>00015</v>
      </c>
      <c r="D20" s="24" t="str">
        <f>IFERROR( VLOOKUP( $B20, Sheet1!$M$2:$O$10001, 3,0),"")</f>
        <v>두산</v>
      </c>
      <c r="E20" s="3" t="str">
        <f t="shared" si="1"/>
        <v>BONDAVG00015</v>
      </c>
      <c r="F20" s="18" t="str">
        <f>_xll.IMDP("IR",$E20,F$12)</f>
        <v>공모/무보증BBB0</v>
      </c>
      <c r="G20" s="15">
        <f>_xll.IMDP("IR",$E20,G$12)</f>
        <v>20240830</v>
      </c>
      <c r="H20" s="30">
        <f>IFERROR(IF($F$4=4,_xll.IMDP("IR",$E20,H$9)-H$13,_xll.IMDP("IR",$E20,H$10)),"")</f>
        <v>3.5459999999999998</v>
      </c>
      <c r="I20" s="30">
        <f>IFERROR(IF($F$4=4,_xll.IMDP("IR",$E20,I$9)-I$13,_xll.IMDP("IR",$E20,I$10)),"")</f>
        <v>4.0289999999999999</v>
      </c>
      <c r="J20" s="30">
        <f>IFERROR(IF($F$4=4,_xll.IMDP("IR",$E20,J$9)-J$13,_xll.IMDP("IR",$E20,J$10)),"")</f>
        <v>4.1689999999999996</v>
      </c>
      <c r="K20" s="30">
        <f>IFERROR(IF($F$4=4,_xll.IMDP("IR",$E20,K$9)-K$13,_xll.IMDP("IR",$E20,K$10)),"")</f>
        <v>4.202</v>
      </c>
      <c r="L20" s="30">
        <f>IFERROR(IF($F$4=4,_xll.IMDP("IR",$E20,L$9)-L$13,_xll.IMDP("IR",$E20,L$10)),"")</f>
        <v>4.3019999999999996</v>
      </c>
      <c r="M20" s="30">
        <f>IFERROR(IF($F$4=4,_xll.IMDP("IR",$E20,M$9)-M$13,_xll.IMDP("IR",$E20,M$10)),"")</f>
        <v>4.4820000000000002</v>
      </c>
      <c r="N20" s="30">
        <f>IFERROR(IF($F$4=4,_xll.IMDP("IR",$E20,N$9)-N$13,_xll.IMDP("IR",$E20,N$10)),"")</f>
        <v>4.867</v>
      </c>
      <c r="O20" s="30">
        <f>IFERROR(IF($F$4=4,_xll.IMDP("IR",$E20,O$9)-O$13,_xll.IMDP("IR",$E20,O$10)),"")</f>
        <v>4.9859999999999998</v>
      </c>
      <c r="P20" s="30">
        <f>IFERROR(IF($F$4=4,_xll.IMDP("IR",$E20,P$9)-P$13,_xll.IMDP("IR",$E20,P$10)),"")</f>
        <v>5.2290000000000001</v>
      </c>
      <c r="Q20" s="30">
        <f>IFERROR(IF($F$4=4,_xll.IMDP("IR",$E20,Q$9)-Q$13,_xll.IMDP("IR",$E20,Q$10)),"")</f>
        <v>5.3570000000000002</v>
      </c>
      <c r="R20" s="30">
        <f>IFERROR(IF($F$4=4,_xll.IMDP("IR",$E20,R$9)-R$13,_xll.IMDP("IR",$E20,R$10)),"")</f>
        <v>5.476</v>
      </c>
      <c r="S20" s="30">
        <f>IFERROR(IF($F$4=4,_xll.IMDP("IR",$E20,S$9)-S$13,_xll.IMDP("IR",$E20,S$10)),"")</f>
        <v>5.8559999999999999</v>
      </c>
      <c r="T20" s="30">
        <f>IFERROR(IF($F$4=4,_xll.IMDP("IR",$E20,T$9)-T$13,_xll.IMDP("IR",$E20,T$10)),"")</f>
        <v>6.1079999999999997</v>
      </c>
      <c r="U20" s="30">
        <f>IFERROR(IF($F$4=4,_xll.IMDP("IR",$E20,U$9)-U$13,_xll.IMDP("IR",$E20,U$10)),"")</f>
        <v>6.4550000000000001</v>
      </c>
      <c r="V20" s="31" t="str">
        <f>IFERROR(IF($F$4=4,_xll.IMDP("IR",$E20,V$9)-V$13,_xll.IMDP("IR",$E20,V$10)),"")</f>
        <v/>
      </c>
    </row>
    <row r="21" spans="2:22">
      <c r="B21">
        <v>8</v>
      </c>
      <c r="C21" s="7" t="str">
        <f>IFERROR( VLOOKUP( $B21, Sheet1!$M$2:$O$10001, 2,0),"")</f>
        <v>00021</v>
      </c>
      <c r="D21" s="24" t="str">
        <f>IFERROR( VLOOKUP( $B21, Sheet1!$M$2:$O$10001, 3,0),"")</f>
        <v>DL</v>
      </c>
      <c r="E21" s="3" t="str">
        <f t="shared" si="1"/>
        <v>BONDAVG00021</v>
      </c>
      <c r="F21" s="18" t="str">
        <f>_xll.IMDP("IR",$E21,F$12)</f>
        <v>공모/무보증A+</v>
      </c>
      <c r="G21" s="15">
        <f>_xll.IMDP("IR",$E21,G$12)</f>
        <v>20240830</v>
      </c>
      <c r="H21" s="30">
        <f>IFERROR(IF($F$4=4,_xll.IMDP("IR",$E21,H$9)-H$13,_xll.IMDP("IR",$E21,H$10)),"")</f>
        <v>3.7909999999999999</v>
      </c>
      <c r="I21" s="30">
        <f>IFERROR(IF($F$4=4,_xll.IMDP("IR",$E21,I$9)-I$13,_xll.IMDP("IR",$E21,I$10)),"")</f>
        <v>3.847</v>
      </c>
      <c r="J21" s="30">
        <f>IFERROR(IF($F$4=4,_xll.IMDP("IR",$E21,J$9)-J$13,_xll.IMDP("IR",$E21,J$10)),"")</f>
        <v>3.863</v>
      </c>
      <c r="K21" s="30">
        <f>IFERROR(IF($F$4=4,_xll.IMDP("IR",$E21,K$9)-K$13,_xll.IMDP("IR",$E21,K$10)),"")</f>
        <v>3.8849999999999998</v>
      </c>
      <c r="L21" s="30">
        <f>IFERROR(IF($F$4=4,_xll.IMDP("IR",$E21,L$9)-L$13,_xll.IMDP("IR",$E21,L$10)),"")</f>
        <v>3.956</v>
      </c>
      <c r="M21" s="30">
        <f>IFERROR(IF($F$4=4,_xll.IMDP("IR",$E21,M$9)-M$13,_xll.IMDP("IR",$E21,M$10)),"")</f>
        <v>4.0030000000000001</v>
      </c>
      <c r="N21" s="30">
        <f>IFERROR(IF($F$4=4,_xll.IMDP("IR",$E21,N$9)-N$13,_xll.IMDP("IR",$E21,N$10)),"")</f>
        <v>4.07</v>
      </c>
      <c r="O21" s="30">
        <f>IFERROR(IF($F$4=4,_xll.IMDP("IR",$E21,O$9)-O$13,_xll.IMDP("IR",$E21,O$10)),"")</f>
        <v>4.1139999999999999</v>
      </c>
      <c r="P21" s="30">
        <f>IFERROR(IF($F$4=4,_xll.IMDP("IR",$E21,P$9)-P$13,_xll.IMDP("IR",$E21,P$10)),"")</f>
        <v>4.4130000000000003</v>
      </c>
      <c r="Q21" s="30">
        <f>IFERROR(IF($F$4=4,_xll.IMDP("IR",$E21,Q$9)-Q$13,_xll.IMDP("IR",$E21,Q$10)),"")</f>
        <v>4.6550000000000002</v>
      </c>
      <c r="R21" s="30">
        <f>IFERROR(IF($F$4=4,_xll.IMDP("IR",$E21,R$9)-R$13,_xll.IMDP("IR",$E21,R$10)),"")</f>
        <v>4.9029999999999996</v>
      </c>
      <c r="S21" s="30">
        <f>IFERROR(IF($F$4=4,_xll.IMDP("IR",$E21,S$9)-S$13,_xll.IMDP("IR",$E21,S$10)),"")</f>
        <v>5.55</v>
      </c>
      <c r="T21" s="30">
        <f>IFERROR(IF($F$4=4,_xll.IMDP("IR",$E21,T$9)-T$13,_xll.IMDP("IR",$E21,T$10)),"")</f>
        <v>6.0190000000000001</v>
      </c>
      <c r="U21" s="30">
        <f>IFERROR(IF($F$4=4,_xll.IMDP("IR",$E21,U$9)-U$13,_xll.IMDP("IR",$E21,U$10)),"")</f>
        <v>6.2709999999999999</v>
      </c>
      <c r="V21" s="31" t="str">
        <f>IFERROR(IF($F$4=4,_xll.IMDP("IR",$E21,V$9)-V$13,_xll.IMDP("IR",$E21,V$10)),"")</f>
        <v/>
      </c>
    </row>
    <row r="22" spans="2:22">
      <c r="B22">
        <v>9</v>
      </c>
      <c r="C22" s="7" t="str">
        <f>IFERROR( VLOOKUP( $B22, Sheet1!$M$2:$O$10001, 2,0),"")</f>
        <v>00027</v>
      </c>
      <c r="D22" s="24" t="str">
        <f>IFERROR( VLOOKUP( $B22, Sheet1!$M$2:$O$10001, 3,0),"")</f>
        <v>기아</v>
      </c>
      <c r="E22" s="3" t="str">
        <f t="shared" si="1"/>
        <v>BONDAVG00027</v>
      </c>
      <c r="F22" s="18" t="str">
        <f>_xll.IMDP("IR",$E22,F$12)</f>
        <v>공모/무보증AA+</v>
      </c>
      <c r="G22" s="15">
        <f>_xll.IMDP("IR",$E22,G$12)</f>
        <v>20240830</v>
      </c>
      <c r="H22" s="30">
        <f>IFERROR(IF($F$4=4,_xll.IMDP("IR",$E22,H$9)-H$13,_xll.IMDP("IR",$E22,H$10)),"")</f>
        <v>3.464</v>
      </c>
      <c r="I22" s="30">
        <f>IFERROR(IF($F$4=4,_xll.IMDP("IR",$E22,I$9)-I$13,_xll.IMDP("IR",$E22,I$10)),"")</f>
        <v>3.4580000000000002</v>
      </c>
      <c r="J22" s="30">
        <f>IFERROR(IF($F$4=4,_xll.IMDP("IR",$E22,J$9)-J$13,_xll.IMDP("IR",$E22,J$10)),"")</f>
        <v>3.395</v>
      </c>
      <c r="K22" s="30">
        <f>IFERROR(IF($F$4=4,_xll.IMDP("IR",$E22,K$9)-K$13,_xll.IMDP("IR",$E22,K$10)),"")</f>
        <v>3.3620000000000001</v>
      </c>
      <c r="L22" s="30">
        <f>IFERROR(IF($F$4=4,_xll.IMDP("IR",$E22,L$9)-L$13,_xll.IMDP("IR",$E22,L$10)),"")</f>
        <v>3.3860000000000001</v>
      </c>
      <c r="M22" s="30">
        <f>IFERROR(IF($F$4=4,_xll.IMDP("IR",$E22,M$9)-M$13,_xll.IMDP("IR",$E22,M$10)),"")</f>
        <v>3.395</v>
      </c>
      <c r="N22" s="30">
        <f>IFERROR(IF($F$4=4,_xll.IMDP("IR",$E22,N$9)-N$13,_xll.IMDP("IR",$E22,N$10)),"")</f>
        <v>3.42</v>
      </c>
      <c r="O22" s="30">
        <f>IFERROR(IF($F$4=4,_xll.IMDP("IR",$E22,O$9)-O$13,_xll.IMDP("IR",$E22,O$10)),"")</f>
        <v>3.427</v>
      </c>
      <c r="P22" s="30">
        <f>IFERROR(IF($F$4=4,_xll.IMDP("IR",$E22,P$9)-P$13,_xll.IMDP("IR",$E22,P$10)),"")</f>
        <v>3.4340000000000002</v>
      </c>
      <c r="Q22" s="30">
        <f>IFERROR(IF($F$4=4,_xll.IMDP("IR",$E22,Q$9)-Q$13,_xll.IMDP("IR",$E22,Q$10)),"")</f>
        <v>3.4670000000000001</v>
      </c>
      <c r="R22" s="30">
        <f>IFERROR(IF($F$4=4,_xll.IMDP("IR",$E22,R$9)-R$13,_xll.IMDP("IR",$E22,R$10)),"")</f>
        <v>3.5939999999999999</v>
      </c>
      <c r="S22" s="30">
        <f>IFERROR(IF($F$4=4,_xll.IMDP("IR",$E22,S$9)-S$13,_xll.IMDP("IR",$E22,S$10)),"")</f>
        <v>4.0110000000000001</v>
      </c>
      <c r="T22" s="30">
        <f>IFERROR(IF($F$4=4,_xll.IMDP("IR",$E22,T$9)-T$13,_xll.IMDP("IR",$E22,T$10)),"")</f>
        <v>4.3170000000000002</v>
      </c>
      <c r="U22" s="30">
        <f>IFERROR(IF($F$4=4,_xll.IMDP("IR",$E22,U$9)-U$13,_xll.IMDP("IR",$E22,U$10)),"")</f>
        <v>4.4859999999999998</v>
      </c>
      <c r="V22" s="31" t="str">
        <f>IFERROR(IF($F$4=4,_xll.IMDP("IR",$E22,V$9)-V$13,_xll.IMDP("IR",$E22,V$10)),"")</f>
        <v/>
      </c>
    </row>
    <row r="23" spans="2:22">
      <c r="B23">
        <v>10</v>
      </c>
      <c r="C23" s="7" t="str">
        <f>IFERROR( VLOOKUP( $B23, Sheet1!$M$2:$O$10001, 2,0),"")</f>
        <v>00064</v>
      </c>
      <c r="D23" s="24" t="str">
        <f>IFERROR( VLOOKUP( $B23, Sheet1!$M$2:$O$10001, 3,0),"")</f>
        <v>동아쏘시오홀딩스</v>
      </c>
      <c r="E23" s="3" t="str">
        <f t="shared" si="1"/>
        <v>BONDAVG00064</v>
      </c>
      <c r="F23" s="18" t="str">
        <f>_xll.IMDP("IR",$E23,F$12)</f>
        <v>공모/무보증A0</v>
      </c>
      <c r="G23" s="15">
        <f>_xll.IMDP("IR",$E23,G$12)</f>
        <v>20240830</v>
      </c>
      <c r="H23" s="30">
        <f>IFERROR(IF($F$4=4,_xll.IMDP("IR",$E23,H$9)-H$13,_xll.IMDP("IR",$E23,H$10)),"")</f>
        <v>3.7559999999999998</v>
      </c>
      <c r="I23" s="30">
        <f>IFERROR(IF($F$4=4,_xll.IMDP("IR",$E23,I$9)-I$13,_xll.IMDP("IR",$E23,I$10)),"")</f>
        <v>3.7879999999999998</v>
      </c>
      <c r="J23" s="30">
        <f>IFERROR(IF($F$4=4,_xll.IMDP("IR",$E23,J$9)-J$13,_xll.IMDP("IR",$E23,J$10)),"")</f>
        <v>3.7930000000000001</v>
      </c>
      <c r="K23" s="30">
        <f>IFERROR(IF($F$4=4,_xll.IMDP("IR",$E23,K$9)-K$13,_xll.IMDP("IR",$E23,K$10)),"")</f>
        <v>3.8140000000000001</v>
      </c>
      <c r="L23" s="30">
        <f>IFERROR(IF($F$4=4,_xll.IMDP("IR",$E23,L$9)-L$13,_xll.IMDP("IR",$E23,L$10)),"")</f>
        <v>3.8559999999999999</v>
      </c>
      <c r="M23" s="30">
        <f>IFERROR(IF($F$4=4,_xll.IMDP("IR",$E23,M$9)-M$13,_xll.IMDP("IR",$E23,M$10)),"")</f>
        <v>3.8849999999999998</v>
      </c>
      <c r="N23" s="30">
        <f>IFERROR(IF($F$4=4,_xll.IMDP("IR",$E23,N$9)-N$13,_xll.IMDP("IR",$E23,N$10)),"")</f>
        <v>3.9809999999999999</v>
      </c>
      <c r="O23" s="30">
        <f>IFERROR(IF($F$4=4,_xll.IMDP("IR",$E23,O$9)-O$13,_xll.IMDP("IR",$E23,O$10)),"")</f>
        <v>4.149</v>
      </c>
      <c r="P23" s="30">
        <f>IFERROR(IF($F$4=4,_xll.IMDP("IR",$E23,P$9)-P$13,_xll.IMDP("IR",$E23,P$10)),"")</f>
        <v>4.5439999999999996</v>
      </c>
      <c r="Q23" s="30">
        <f>IFERROR(IF($F$4=4,_xll.IMDP("IR",$E23,Q$9)-Q$13,_xll.IMDP("IR",$E23,Q$10)),"")</f>
        <v>4.8840000000000003</v>
      </c>
      <c r="R23" s="30">
        <f>IFERROR(IF($F$4=4,_xll.IMDP("IR",$E23,R$9)-R$13,_xll.IMDP("IR",$E23,R$10)),"")</f>
        <v>5.1070000000000002</v>
      </c>
      <c r="S23" s="30">
        <f>IFERROR(IF($F$4=4,_xll.IMDP("IR",$E23,S$9)-S$13,_xll.IMDP("IR",$E23,S$10)),"")</f>
        <v>5.79</v>
      </c>
      <c r="T23" s="30">
        <f>IFERROR(IF($F$4=4,_xll.IMDP("IR",$E23,T$9)-T$13,_xll.IMDP("IR",$E23,T$10)),"")</f>
        <v>6.3010000000000002</v>
      </c>
      <c r="U23" s="30">
        <f>IFERROR(IF($F$4=4,_xll.IMDP("IR",$E23,U$9)-U$13,_xll.IMDP("IR",$E23,U$10)),"")</f>
        <v>6.585</v>
      </c>
      <c r="V23" s="31" t="str">
        <f>IFERROR(IF($F$4=4,_xll.IMDP("IR",$E23,V$9)-V$13,_xll.IMDP("IR",$E23,V$10)),"")</f>
        <v/>
      </c>
    </row>
    <row r="24" spans="2:22">
      <c r="B24">
        <v>11</v>
      </c>
      <c r="C24" s="7" t="str">
        <f>IFERROR( VLOOKUP( $B24, Sheet1!$M$2:$O$10001, 2,0),"")</f>
        <v>00066</v>
      </c>
      <c r="D24" s="24" t="str">
        <f>IFERROR( VLOOKUP( $B24, Sheet1!$M$2:$O$10001, 3,0),"")</f>
        <v>SK하이닉스</v>
      </c>
      <c r="E24" s="3" t="str">
        <f t="shared" si="1"/>
        <v>BONDAVG00066</v>
      </c>
      <c r="F24" s="18" t="str">
        <f>_xll.IMDP("IR",$E24,F$12)</f>
        <v>공모/무보증AA0</v>
      </c>
      <c r="G24" s="15">
        <f>_xll.IMDP("IR",$E24,G$12)</f>
        <v>20240830</v>
      </c>
      <c r="H24" s="30">
        <f>IFERROR(IF($F$4=4,_xll.IMDP("IR",$E24,H$9)-H$13,_xll.IMDP("IR",$E24,H$10)),"")</f>
        <v>3.4</v>
      </c>
      <c r="I24" s="30">
        <f>IFERROR(IF($F$4=4,_xll.IMDP("IR",$E24,I$9)-I$13,_xll.IMDP("IR",$E24,I$10)),"")</f>
        <v>3.3929999999999998</v>
      </c>
      <c r="J24" s="30">
        <f>IFERROR(IF($F$4=4,_xll.IMDP("IR",$E24,J$9)-J$13,_xll.IMDP("IR",$E24,J$10)),"")</f>
        <v>3.3279999999999998</v>
      </c>
      <c r="K24" s="30">
        <f>IFERROR(IF($F$4=4,_xll.IMDP("IR",$E24,K$9)-K$13,_xll.IMDP("IR",$E24,K$10)),"")</f>
        <v>3.2919999999999998</v>
      </c>
      <c r="L24" s="30">
        <f>IFERROR(IF($F$4=4,_xll.IMDP("IR",$E24,L$9)-L$13,_xll.IMDP("IR",$E24,L$10)),"")</f>
        <v>3.3119999999999998</v>
      </c>
      <c r="M24" s="30">
        <f>IFERROR(IF($F$4=4,_xll.IMDP("IR",$E24,M$9)-M$13,_xll.IMDP("IR",$E24,M$10)),"")</f>
        <v>3.3210000000000002</v>
      </c>
      <c r="N24" s="30">
        <f>IFERROR(IF($F$4=4,_xll.IMDP("IR",$E24,N$9)-N$13,_xll.IMDP("IR",$E24,N$10)),"")</f>
        <v>3.339</v>
      </c>
      <c r="O24" s="30">
        <f>IFERROR(IF($F$4=4,_xll.IMDP("IR",$E24,O$9)-O$13,_xll.IMDP("IR",$E24,O$10)),"")</f>
        <v>3.3359999999999999</v>
      </c>
      <c r="P24" s="30">
        <f>IFERROR(IF($F$4=4,_xll.IMDP("IR",$E24,P$9)-P$13,_xll.IMDP("IR",$E24,P$10)),"")</f>
        <v>3.3380000000000001</v>
      </c>
      <c r="Q24" s="30">
        <f>IFERROR(IF($F$4=4,_xll.IMDP("IR",$E24,Q$9)-Q$13,_xll.IMDP("IR",$E24,Q$10)),"")</f>
        <v>3.35</v>
      </c>
      <c r="R24" s="30">
        <f>IFERROR(IF($F$4=4,_xll.IMDP("IR",$E24,R$9)-R$13,_xll.IMDP("IR",$E24,R$10)),"")</f>
        <v>3.4510000000000001</v>
      </c>
      <c r="S24" s="30">
        <f>IFERROR(IF($F$4=4,_xll.IMDP("IR",$E24,S$9)-S$13,_xll.IMDP("IR",$E24,S$10)),"")</f>
        <v>4.0380000000000003</v>
      </c>
      <c r="T24" s="30">
        <f>IFERROR(IF($F$4=4,_xll.IMDP("IR",$E24,T$9)-T$13,_xll.IMDP("IR",$E24,T$10)),"")</f>
        <v>4.4640000000000004</v>
      </c>
      <c r="U24" s="30">
        <f>IFERROR(IF($F$4=4,_xll.IMDP("IR",$E24,U$9)-U$13,_xll.IMDP("IR",$E24,U$10)),"")</f>
        <v>4.6580000000000004</v>
      </c>
      <c r="V24" s="31" t="str">
        <f>IFERROR(IF($F$4=4,_xll.IMDP("IR",$E24,V$9)-V$13,_xll.IMDP("IR",$E24,V$10)),"")</f>
        <v/>
      </c>
    </row>
    <row r="25" spans="2:22">
      <c r="B25">
        <v>12</v>
      </c>
      <c r="C25" s="7" t="str">
        <f>IFERROR( VLOOKUP( $B25, Sheet1!$M$2:$O$10001, 2,0),"")</f>
        <v>00072</v>
      </c>
      <c r="D25" s="24" t="str">
        <f>IFERROR( VLOOKUP( $B25, Sheet1!$M$2:$O$10001, 3,0),"")</f>
        <v>현대건설</v>
      </c>
      <c r="E25" s="3" t="str">
        <f t="shared" si="1"/>
        <v>BONDAVG00072</v>
      </c>
      <c r="F25" s="18" t="str">
        <f>_xll.IMDP("IR",$E25,F$12)</f>
        <v>공모/무보증AA-</v>
      </c>
      <c r="G25" s="15">
        <f>_xll.IMDP("IR",$E25,G$12)</f>
        <v>20240830</v>
      </c>
      <c r="H25" s="30">
        <f>IFERROR(IF($F$4=4,_xll.IMDP("IR",$E25,H$9)-H$13,_xll.IMDP("IR",$E25,H$10)),"")</f>
        <v>3.585</v>
      </c>
      <c r="I25" s="30">
        <f>IFERROR(IF($F$4=4,_xll.IMDP("IR",$E25,I$9)-I$13,_xll.IMDP("IR",$E25,I$10)),"")</f>
        <v>3.5779999999999998</v>
      </c>
      <c r="J25" s="30">
        <f>IFERROR(IF($F$4=4,_xll.IMDP("IR",$E25,J$9)-J$13,_xll.IMDP("IR",$E25,J$10)),"")</f>
        <v>3.5230000000000001</v>
      </c>
      <c r="K25" s="30">
        <f>IFERROR(IF($F$4=4,_xll.IMDP("IR",$E25,K$9)-K$13,_xll.IMDP("IR",$E25,K$10)),"")</f>
        <v>3.496</v>
      </c>
      <c r="L25" s="30">
        <f>IFERROR(IF($F$4=4,_xll.IMDP("IR",$E25,L$9)-L$13,_xll.IMDP("IR",$E25,L$10)),"")</f>
        <v>3.5419999999999998</v>
      </c>
      <c r="M25" s="30">
        <f>IFERROR(IF($F$4=4,_xll.IMDP("IR",$E25,M$9)-M$13,_xll.IMDP("IR",$E25,M$10)),"")</f>
        <v>3.585</v>
      </c>
      <c r="N25" s="30">
        <f>IFERROR(IF($F$4=4,_xll.IMDP("IR",$E25,N$9)-N$13,_xll.IMDP("IR",$E25,N$10)),"")</f>
        <v>3.6150000000000002</v>
      </c>
      <c r="O25" s="30">
        <f>IFERROR(IF($F$4=4,_xll.IMDP("IR",$E25,O$9)-O$13,_xll.IMDP("IR",$E25,O$10)),"")</f>
        <v>3.6320000000000001</v>
      </c>
      <c r="P25" s="30">
        <f>IFERROR(IF($F$4=4,_xll.IMDP("IR",$E25,P$9)-P$13,_xll.IMDP("IR",$E25,P$10)),"")</f>
        <v>3.6379999999999999</v>
      </c>
      <c r="Q25" s="30">
        <f>IFERROR(IF($F$4=4,_xll.IMDP("IR",$E25,Q$9)-Q$13,_xll.IMDP("IR",$E25,Q$10)),"")</f>
        <v>3.7229999999999999</v>
      </c>
      <c r="R25" s="30">
        <f>IFERROR(IF($F$4=4,_xll.IMDP("IR",$E25,R$9)-R$13,_xll.IMDP("IR",$E25,R$10)),"")</f>
        <v>3.8410000000000002</v>
      </c>
      <c r="S25" s="30">
        <f>IFERROR(IF($F$4=4,_xll.IMDP("IR",$E25,S$9)-S$13,_xll.IMDP("IR",$E25,S$10)),"")</f>
        <v>4.5720000000000001</v>
      </c>
      <c r="T25" s="30">
        <f>IFERROR(IF($F$4=4,_xll.IMDP("IR",$E25,T$9)-T$13,_xll.IMDP("IR",$E25,T$10)),"")</f>
        <v>5.1829999999999998</v>
      </c>
      <c r="U25" s="30">
        <f>IFERROR(IF($F$4=4,_xll.IMDP("IR",$E25,U$9)-U$13,_xll.IMDP("IR",$E25,U$10)),"")</f>
        <v>5.4349999999999996</v>
      </c>
      <c r="V25" s="31" t="str">
        <f>IFERROR(IF($F$4=4,_xll.IMDP("IR",$E25,V$9)-V$13,_xll.IMDP("IR",$E25,V$10)),"")</f>
        <v/>
      </c>
    </row>
    <row r="26" spans="2:22">
      <c r="B26">
        <v>13</v>
      </c>
      <c r="C26" s="7" t="str">
        <f>IFERROR( VLOOKUP( $B26, Sheet1!$M$2:$O$10001, 2,0),"")</f>
        <v>00082</v>
      </c>
      <c r="D26" s="24" t="str">
        <f>IFERROR( VLOOKUP( $B26, Sheet1!$M$2:$O$10001, 3,0),"")</f>
        <v>롯데건설</v>
      </c>
      <c r="E26" s="3" t="str">
        <f t="shared" si="1"/>
        <v>BONDAVG00082</v>
      </c>
      <c r="F26" s="18" t="str">
        <f>_xll.IMDP("IR",$E26,F$12)</f>
        <v>공모/무보증A+</v>
      </c>
      <c r="G26" s="15">
        <f>_xll.IMDP("IR",$E26,G$12)</f>
        <v>20240830</v>
      </c>
      <c r="H26" s="30">
        <f>IFERROR(IF($F$4=4,_xll.IMDP("IR",$E26,H$9)-H$13,_xll.IMDP("IR",$E26,H$10)),"")</f>
        <v>4.2329999999999997</v>
      </c>
      <c r="I26" s="30">
        <f>IFERROR(IF($F$4=4,_xll.IMDP("IR",$E26,I$9)-I$13,_xll.IMDP("IR",$E26,I$10)),"")</f>
        <v>4.3099999999999996</v>
      </c>
      <c r="J26" s="30">
        <f>IFERROR(IF($F$4=4,_xll.IMDP("IR",$E26,J$9)-J$13,_xll.IMDP("IR",$E26,J$10)),"")</f>
        <v>4.3230000000000004</v>
      </c>
      <c r="K26" s="30">
        <f>IFERROR(IF($F$4=4,_xll.IMDP("IR",$E26,K$9)-K$13,_xll.IMDP("IR",$E26,K$10)),"")</f>
        <v>4.3179999999999996</v>
      </c>
      <c r="L26" s="30">
        <f>IFERROR(IF($F$4=4,_xll.IMDP("IR",$E26,L$9)-L$13,_xll.IMDP("IR",$E26,L$10)),"")</f>
        <v>4.3949999999999996</v>
      </c>
      <c r="M26" s="30">
        <f>IFERROR(IF($F$4=4,_xll.IMDP("IR",$E26,M$9)-M$13,_xll.IMDP("IR",$E26,M$10)),"")</f>
        <v>4.4710000000000001</v>
      </c>
      <c r="N26" s="30">
        <f>IFERROR(IF($F$4=4,_xll.IMDP("IR",$E26,N$9)-N$13,_xll.IMDP("IR",$E26,N$10)),"")</f>
        <v>4.5419999999999998</v>
      </c>
      <c r="O26" s="30">
        <f>IFERROR(IF($F$4=4,_xll.IMDP("IR",$E26,O$9)-O$13,_xll.IMDP("IR",$E26,O$10)),"")</f>
        <v>4.5810000000000004</v>
      </c>
      <c r="P26" s="30">
        <f>IFERROR(IF($F$4=4,_xll.IMDP("IR",$E26,P$9)-P$13,_xll.IMDP("IR",$E26,P$10)),"")</f>
        <v>4.8339999999999996</v>
      </c>
      <c r="Q26" s="30">
        <f>IFERROR(IF($F$4=4,_xll.IMDP("IR",$E26,Q$9)-Q$13,_xll.IMDP("IR",$E26,Q$10)),"")</f>
        <v>5.1029999999999998</v>
      </c>
      <c r="R26" s="30">
        <f>IFERROR(IF($F$4=4,_xll.IMDP("IR",$E26,R$9)-R$13,_xll.IMDP("IR",$E26,R$10)),"")</f>
        <v>5.3310000000000004</v>
      </c>
      <c r="S26" s="30">
        <f>IFERROR(IF($F$4=4,_xll.IMDP("IR",$E26,S$9)-S$13,_xll.IMDP("IR",$E26,S$10)),"")</f>
        <v>5.9980000000000002</v>
      </c>
      <c r="T26" s="30">
        <f>IFERROR(IF($F$4=4,_xll.IMDP("IR",$E26,T$9)-T$13,_xll.IMDP("IR",$E26,T$10)),"")</f>
        <v>6.4610000000000003</v>
      </c>
      <c r="U26" s="30">
        <f>IFERROR(IF($F$4=4,_xll.IMDP("IR",$E26,U$9)-U$13,_xll.IMDP("IR",$E26,U$10)),"")</f>
        <v>6.7329999999999997</v>
      </c>
      <c r="V26" s="31" t="str">
        <f>IFERROR(IF($F$4=4,_xll.IMDP("IR",$E26,V$9)-V$13,_xll.IMDP("IR",$E26,V$10)),"")</f>
        <v/>
      </c>
    </row>
    <row r="27" spans="2:22">
      <c r="B27">
        <v>14</v>
      </c>
      <c r="C27" s="7" t="str">
        <f>IFERROR( VLOOKUP( $B27, Sheet1!$M$2:$O$10001, 2,0),"")</f>
        <v>00088</v>
      </c>
      <c r="D27" s="24" t="str">
        <f>IFERROR( VLOOKUP( $B27, Sheet1!$M$2:$O$10001, 3,0),"")</f>
        <v>한화</v>
      </c>
      <c r="E27" s="3" t="str">
        <f t="shared" si="1"/>
        <v>BONDAVG00088</v>
      </c>
      <c r="F27" s="18" t="str">
        <f>_xll.IMDP("IR",$E27,F$12)</f>
        <v>공모/무보증A+</v>
      </c>
      <c r="G27" s="15">
        <f>_xll.IMDP("IR",$E27,G$12)</f>
        <v>20240830</v>
      </c>
      <c r="H27" s="30">
        <f>IFERROR(IF($F$4=4,_xll.IMDP("IR",$E27,H$9)-H$13,_xll.IMDP("IR",$E27,H$10)),"")</f>
        <v>3.456</v>
      </c>
      <c r="I27" s="30">
        <f>IFERROR(IF($F$4=4,_xll.IMDP("IR",$E27,I$9)-I$13,_xll.IMDP("IR",$E27,I$10)),"")</f>
        <v>3.496</v>
      </c>
      <c r="J27" s="30">
        <f>IFERROR(IF($F$4=4,_xll.IMDP("IR",$E27,J$9)-J$13,_xll.IMDP("IR",$E27,J$10)),"")</f>
        <v>3.5110000000000001</v>
      </c>
      <c r="K27" s="30">
        <f>IFERROR(IF($F$4=4,_xll.IMDP("IR",$E27,K$9)-K$13,_xll.IMDP("IR",$E27,K$10)),"")</f>
        <v>3.5219999999999998</v>
      </c>
      <c r="L27" s="30">
        <f>IFERROR(IF($F$4=4,_xll.IMDP("IR",$E27,L$9)-L$13,_xll.IMDP("IR",$E27,L$10)),"")</f>
        <v>3.589</v>
      </c>
      <c r="M27" s="30">
        <f>IFERROR(IF($F$4=4,_xll.IMDP("IR",$E27,M$9)-M$13,_xll.IMDP("IR",$E27,M$10)),"")</f>
        <v>3.6280000000000001</v>
      </c>
      <c r="N27" s="30">
        <f>IFERROR(IF($F$4=4,_xll.IMDP("IR",$E27,N$9)-N$13,_xll.IMDP("IR",$E27,N$10)),"")</f>
        <v>3.6949999999999998</v>
      </c>
      <c r="O27" s="30">
        <f>IFERROR(IF($F$4=4,_xll.IMDP("IR",$E27,O$9)-O$13,_xll.IMDP("IR",$E27,O$10)),"")</f>
        <v>3.7269999999999999</v>
      </c>
      <c r="P27" s="30">
        <f>IFERROR(IF($F$4=4,_xll.IMDP("IR",$E27,P$9)-P$13,_xll.IMDP("IR",$E27,P$10)),"")</f>
        <v>4.0209999999999999</v>
      </c>
      <c r="Q27" s="30">
        <f>IFERROR(IF($F$4=4,_xll.IMDP("IR",$E27,Q$9)-Q$13,_xll.IMDP("IR",$E27,Q$10)),"")</f>
        <v>4.1859999999999999</v>
      </c>
      <c r="R27" s="30">
        <f>IFERROR(IF($F$4=4,_xll.IMDP("IR",$E27,R$9)-R$13,_xll.IMDP("IR",$E27,R$10)),"")</f>
        <v>4.4279999999999999</v>
      </c>
      <c r="S27" s="30">
        <f>IFERROR(IF($F$4=4,_xll.IMDP("IR",$E27,S$9)-S$13,_xll.IMDP("IR",$E27,S$10)),"")</f>
        <v>5.09</v>
      </c>
      <c r="T27" s="30">
        <f>IFERROR(IF($F$4=4,_xll.IMDP("IR",$E27,T$9)-T$13,_xll.IMDP("IR",$E27,T$10)),"")</f>
        <v>5.5460000000000003</v>
      </c>
      <c r="U27" s="30">
        <f>IFERROR(IF($F$4=4,_xll.IMDP("IR",$E27,U$9)-U$13,_xll.IMDP("IR",$E27,U$10)),"")</f>
        <v>5.8179999999999996</v>
      </c>
      <c r="V27" s="31" t="str">
        <f>IFERROR(IF($F$4=4,_xll.IMDP("IR",$E27,V$9)-V$13,_xll.IMDP("IR",$E27,V$10)),"")</f>
        <v/>
      </c>
    </row>
    <row r="28" spans="2:22">
      <c r="B28">
        <v>15</v>
      </c>
      <c r="C28" s="7" t="str">
        <f>IFERROR( VLOOKUP( $B28, Sheet1!$M$2:$O$10001, 2,0),"")</f>
        <v>00104</v>
      </c>
      <c r="D28" s="24" t="str">
        <f>IFERROR( VLOOKUP( $B28, Sheet1!$M$2:$O$10001, 3,0),"")</f>
        <v>CJ</v>
      </c>
      <c r="E28" s="3" t="str">
        <f t="shared" si="1"/>
        <v>BONDAVG00104</v>
      </c>
      <c r="F28" s="18" t="str">
        <f>_xll.IMDP("IR",$E28,F$12)</f>
        <v>공모/무보증AA-</v>
      </c>
      <c r="G28" s="15">
        <f>_xll.IMDP("IR",$E28,G$12)</f>
        <v>20240830</v>
      </c>
      <c r="H28" s="30">
        <f>IFERROR(IF($F$4=4,_xll.IMDP("IR",$E28,H$9)-H$13,_xll.IMDP("IR",$E28,H$10)),"")</f>
        <v>3.45</v>
      </c>
      <c r="I28" s="30">
        <f>IFERROR(IF($F$4=4,_xll.IMDP("IR",$E28,I$9)-I$13,_xll.IMDP("IR",$E28,I$10)),"")</f>
        <v>3.444</v>
      </c>
      <c r="J28" s="30">
        <f>IFERROR(IF($F$4=4,_xll.IMDP("IR",$E28,J$9)-J$13,_xll.IMDP("IR",$E28,J$10)),"")</f>
        <v>3.3809999999999998</v>
      </c>
      <c r="K28" s="30">
        <f>IFERROR(IF($F$4=4,_xll.IMDP("IR",$E28,K$9)-K$13,_xll.IMDP("IR",$E28,K$10)),"")</f>
        <v>3.347</v>
      </c>
      <c r="L28" s="30">
        <f>IFERROR(IF($F$4=4,_xll.IMDP("IR",$E28,L$9)-L$13,_xll.IMDP("IR",$E28,L$10)),"")</f>
        <v>3.363</v>
      </c>
      <c r="M28" s="30">
        <f>IFERROR(IF($F$4=4,_xll.IMDP("IR",$E28,M$9)-M$13,_xll.IMDP("IR",$E28,M$10)),"")</f>
        <v>3.38</v>
      </c>
      <c r="N28" s="30">
        <f>IFERROR(IF($F$4=4,_xll.IMDP("IR",$E28,N$9)-N$13,_xll.IMDP("IR",$E28,N$10)),"")</f>
        <v>3.4009999999999998</v>
      </c>
      <c r="O28" s="30">
        <f>IFERROR(IF($F$4=4,_xll.IMDP("IR",$E28,O$9)-O$13,_xll.IMDP("IR",$E28,O$10)),"")</f>
        <v>3.4169999999999998</v>
      </c>
      <c r="P28" s="30">
        <f>IFERROR(IF($F$4=4,_xll.IMDP("IR",$E28,P$9)-P$13,_xll.IMDP("IR",$E28,P$10)),"")</f>
        <v>3.4489999999999998</v>
      </c>
      <c r="Q28" s="30">
        <f>IFERROR(IF($F$4=4,_xll.IMDP("IR",$E28,Q$9)-Q$13,_xll.IMDP("IR",$E28,Q$10)),"")</f>
        <v>3.516</v>
      </c>
      <c r="R28" s="30">
        <f>IFERROR(IF($F$4=4,_xll.IMDP("IR",$E28,R$9)-R$13,_xll.IMDP("IR",$E28,R$10)),"")</f>
        <v>3.73</v>
      </c>
      <c r="S28" s="30">
        <f>IFERROR(IF($F$4=4,_xll.IMDP("IR",$E28,S$9)-S$13,_xll.IMDP("IR",$E28,S$10)),"")</f>
        <v>4.548</v>
      </c>
      <c r="T28" s="30">
        <f>IFERROR(IF($F$4=4,_xll.IMDP("IR",$E28,T$9)-T$13,_xll.IMDP("IR",$E28,T$10)),"")</f>
        <v>5.1749999999999998</v>
      </c>
      <c r="U28" s="30">
        <f>IFERROR(IF($F$4=4,_xll.IMDP("IR",$E28,U$9)-U$13,_xll.IMDP("IR",$E28,U$10)),"")</f>
        <v>5.4269999999999996</v>
      </c>
      <c r="V28" s="31" t="str">
        <f>IFERROR(IF($F$4=4,_xll.IMDP("IR",$E28,V$9)-V$13,_xll.IMDP("IR",$E28,V$10)),"")</f>
        <v/>
      </c>
    </row>
    <row r="29" spans="2:22">
      <c r="B29">
        <v>16</v>
      </c>
      <c r="C29" s="7" t="str">
        <f>IFERROR( VLOOKUP( $B29, Sheet1!$M$2:$O$10001, 2,0),"")</f>
        <v>00112</v>
      </c>
      <c r="D29" s="24" t="str">
        <f>IFERROR( VLOOKUP( $B29, Sheet1!$M$2:$O$10001, 3,0),"")</f>
        <v>LX인터내셔널</v>
      </c>
      <c r="E29" s="3" t="str">
        <f t="shared" si="1"/>
        <v>BONDAVG00112</v>
      </c>
      <c r="F29" s="18" t="str">
        <f>_xll.IMDP("IR",$E29,F$12)</f>
        <v>공모/무보증AA-</v>
      </c>
      <c r="G29" s="15">
        <f>_xll.IMDP("IR",$E29,G$12)</f>
        <v>20240830</v>
      </c>
      <c r="H29" s="30">
        <f>IFERROR(IF($F$4=4,_xll.IMDP("IR",$E29,H$9)-H$13,_xll.IMDP("IR",$E29,H$10)),"")</f>
        <v>3.5310000000000001</v>
      </c>
      <c r="I29" s="30">
        <f>IFERROR(IF($F$4=4,_xll.IMDP("IR",$E29,I$9)-I$13,_xll.IMDP("IR",$E29,I$10)),"")</f>
        <v>3.544</v>
      </c>
      <c r="J29" s="30">
        <f>IFERROR(IF($F$4=4,_xll.IMDP("IR",$E29,J$9)-J$13,_xll.IMDP("IR",$E29,J$10)),"")</f>
        <v>3.4820000000000002</v>
      </c>
      <c r="K29" s="30">
        <f>IFERROR(IF($F$4=4,_xll.IMDP("IR",$E29,K$9)-K$13,_xll.IMDP("IR",$E29,K$10)),"")</f>
        <v>3.45</v>
      </c>
      <c r="L29" s="30">
        <f>IFERROR(IF($F$4=4,_xll.IMDP("IR",$E29,L$9)-L$13,_xll.IMDP("IR",$E29,L$10)),"")</f>
        <v>3.4729999999999999</v>
      </c>
      <c r="M29" s="30">
        <f>IFERROR(IF($F$4=4,_xll.IMDP("IR",$E29,M$9)-M$13,_xll.IMDP("IR",$E29,M$10)),"")</f>
        <v>3.5139999999999998</v>
      </c>
      <c r="N29" s="30">
        <f>IFERROR(IF($F$4=4,_xll.IMDP("IR",$E29,N$9)-N$13,_xll.IMDP("IR",$E29,N$10)),"")</f>
        <v>3.5790000000000002</v>
      </c>
      <c r="O29" s="30">
        <f>IFERROR(IF($F$4=4,_xll.IMDP("IR",$E29,O$9)-O$13,_xll.IMDP("IR",$E29,O$10)),"")</f>
        <v>3.5990000000000002</v>
      </c>
      <c r="P29" s="30">
        <f>IFERROR(IF($F$4=4,_xll.IMDP("IR",$E29,P$9)-P$13,_xll.IMDP("IR",$E29,P$10)),"")</f>
        <v>3.633</v>
      </c>
      <c r="Q29" s="30">
        <f>IFERROR(IF($F$4=4,_xll.IMDP("IR",$E29,Q$9)-Q$13,_xll.IMDP("IR",$E29,Q$10)),"")</f>
        <v>3.7210000000000001</v>
      </c>
      <c r="R29" s="30">
        <f>IFERROR(IF($F$4=4,_xll.IMDP("IR",$E29,R$9)-R$13,_xll.IMDP("IR",$E29,R$10)),"")</f>
        <v>3.9380000000000002</v>
      </c>
      <c r="S29" s="30">
        <f>IFERROR(IF($F$4=4,_xll.IMDP("IR",$E29,S$9)-S$13,_xll.IMDP("IR",$E29,S$10)),"")</f>
        <v>4.7619999999999996</v>
      </c>
      <c r="T29" s="30">
        <f>IFERROR(IF($F$4=4,_xll.IMDP("IR",$E29,T$9)-T$13,_xll.IMDP("IR",$E29,T$10)),"")</f>
        <v>5.38</v>
      </c>
      <c r="U29" s="30">
        <f>IFERROR(IF($F$4=4,_xll.IMDP("IR",$E29,U$9)-U$13,_xll.IMDP("IR",$E29,U$10)),"")</f>
        <v>5.6319999999999997</v>
      </c>
      <c r="V29" s="31" t="str">
        <f>IFERROR(IF($F$4=4,_xll.IMDP("IR",$E29,V$9)-V$13,_xll.IMDP("IR",$E29,V$10)),"")</f>
        <v/>
      </c>
    </row>
    <row r="30" spans="2:22">
      <c r="B30">
        <v>17</v>
      </c>
      <c r="C30" s="7" t="str">
        <f>IFERROR( VLOOKUP( $B30, Sheet1!$M$2:$O$10001, 2,0),"")</f>
        <v>00125</v>
      </c>
      <c r="D30" s="24" t="str">
        <f>IFERROR( VLOOKUP( $B30, Sheet1!$M$2:$O$10001, 3,0),"")</f>
        <v>GS글로벌</v>
      </c>
      <c r="E30" s="3" t="str">
        <f t="shared" si="1"/>
        <v>BONDAVG00125</v>
      </c>
      <c r="F30" s="18" t="str">
        <f>_xll.IMDP("IR",$E30,F$12)</f>
        <v>공모/무보증A0</v>
      </c>
      <c r="G30" s="15">
        <f>_xll.IMDP("IR",$E30,G$12)</f>
        <v>20240830</v>
      </c>
      <c r="H30" s="30">
        <f>IFERROR(IF($F$4=4,_xll.IMDP("IR",$E30,H$9)-H$13,_xll.IMDP("IR",$E30,H$10)),"")</f>
        <v>3.7839999999999998</v>
      </c>
      <c r="I30" s="30">
        <f>IFERROR(IF($F$4=4,_xll.IMDP("IR",$E30,I$9)-I$13,_xll.IMDP("IR",$E30,I$10)),"")</f>
        <v>3.855</v>
      </c>
      <c r="J30" s="30">
        <f>IFERROR(IF($F$4=4,_xll.IMDP("IR",$E30,J$9)-J$13,_xll.IMDP("IR",$E30,J$10)),"")</f>
        <v>3.8780000000000001</v>
      </c>
      <c r="K30" s="30">
        <f>IFERROR(IF($F$4=4,_xll.IMDP("IR",$E30,K$9)-K$13,_xll.IMDP("IR",$E30,K$10)),"")</f>
        <v>3.8519999999999999</v>
      </c>
      <c r="L30" s="30">
        <f>IFERROR(IF($F$4=4,_xll.IMDP("IR",$E30,L$9)-L$13,_xll.IMDP("IR",$E30,L$10)),"")</f>
        <v>3.91</v>
      </c>
      <c r="M30" s="30">
        <f>IFERROR(IF($F$4=4,_xll.IMDP("IR",$E30,M$9)-M$13,_xll.IMDP("IR",$E30,M$10)),"")</f>
        <v>3.9449999999999998</v>
      </c>
      <c r="N30" s="30">
        <f>IFERROR(IF($F$4=4,_xll.IMDP("IR",$E30,N$9)-N$13,_xll.IMDP("IR",$E30,N$10)),"")</f>
        <v>4.0209999999999999</v>
      </c>
      <c r="O30" s="30">
        <f>IFERROR(IF($F$4=4,_xll.IMDP("IR",$E30,O$9)-O$13,_xll.IMDP("IR",$E30,O$10)),"")</f>
        <v>4.0609999999999999</v>
      </c>
      <c r="P30" s="30">
        <f>IFERROR(IF($F$4=4,_xll.IMDP("IR",$E30,P$9)-P$13,_xll.IMDP("IR",$E30,P$10)),"")</f>
        <v>4.4329999999999998</v>
      </c>
      <c r="Q30" s="30">
        <f>IFERROR(IF($F$4=4,_xll.IMDP("IR",$E30,Q$9)-Q$13,_xll.IMDP("IR",$E30,Q$10)),"")</f>
        <v>4.625</v>
      </c>
      <c r="R30" s="30">
        <f>IFERROR(IF($F$4=4,_xll.IMDP("IR",$E30,R$9)-R$13,_xll.IMDP("IR",$E30,R$10)),"")</f>
        <v>4.8150000000000004</v>
      </c>
      <c r="S30" s="30">
        <f>IFERROR(IF($F$4=4,_xll.IMDP("IR",$E30,S$9)-S$13,_xll.IMDP("IR",$E30,S$10)),"")</f>
        <v>5.5010000000000003</v>
      </c>
      <c r="T30" s="30">
        <f>IFERROR(IF($F$4=4,_xll.IMDP("IR",$E30,T$9)-T$13,_xll.IMDP("IR",$E30,T$10)),"")</f>
        <v>5.89</v>
      </c>
      <c r="U30" s="30">
        <f>IFERROR(IF($F$4=4,_xll.IMDP("IR",$E30,U$9)-U$13,_xll.IMDP("IR",$E30,U$10)),"")</f>
        <v>6.1660000000000004</v>
      </c>
      <c r="V30" s="31" t="str">
        <f>IFERROR(IF($F$4=4,_xll.IMDP("IR",$E30,V$9)-V$13,_xll.IMDP("IR",$E30,V$10)),"")</f>
        <v/>
      </c>
    </row>
    <row r="31" spans="2:22">
      <c r="B31">
        <v>18</v>
      </c>
      <c r="C31" s="7" t="str">
        <f>IFERROR( VLOOKUP( $B31, Sheet1!$M$2:$O$10001, 2,0),"")</f>
        <v>00150</v>
      </c>
      <c r="D31" s="24" t="str">
        <f>IFERROR( VLOOKUP( $B31, Sheet1!$M$2:$O$10001, 3,0),"")</f>
        <v>현대차증권</v>
      </c>
      <c r="E31" s="3" t="str">
        <f t="shared" si="1"/>
        <v>BONDAVG00150</v>
      </c>
      <c r="F31" s="18" t="str">
        <f>_xll.IMDP("IR",$E31,F$12)</f>
        <v>공모/무보증AA-</v>
      </c>
      <c r="G31" s="15">
        <f>_xll.IMDP("IR",$E31,G$12)</f>
        <v>20240830</v>
      </c>
      <c r="H31" s="30">
        <f>IFERROR(IF($F$4=4,_xll.IMDP("IR",$E31,H$9)-H$13,_xll.IMDP("IR",$E31,H$10)),"")</f>
        <v>3.8250000000000002</v>
      </c>
      <c r="I31" s="30">
        <f>IFERROR(IF($F$4=4,_xll.IMDP("IR",$E31,I$9)-I$13,_xll.IMDP("IR",$E31,I$10)),"")</f>
        <v>3.82</v>
      </c>
      <c r="J31" s="30">
        <f>IFERROR(IF($F$4=4,_xll.IMDP("IR",$E31,J$9)-J$13,_xll.IMDP("IR",$E31,J$10)),"")</f>
        <v>3.786</v>
      </c>
      <c r="K31" s="30">
        <f>IFERROR(IF($F$4=4,_xll.IMDP("IR",$E31,K$9)-K$13,_xll.IMDP("IR",$E31,K$10)),"")</f>
        <v>3.7679999999999998</v>
      </c>
      <c r="L31" s="30">
        <f>IFERROR(IF($F$4=4,_xll.IMDP("IR",$E31,L$9)-L$13,_xll.IMDP("IR",$E31,L$10)),"")</f>
        <v>3.802</v>
      </c>
      <c r="M31" s="30">
        <f>IFERROR(IF($F$4=4,_xll.IMDP("IR",$E31,M$9)-M$13,_xll.IMDP("IR",$E31,M$10)),"")</f>
        <v>3.8330000000000002</v>
      </c>
      <c r="N31" s="30">
        <f>IFERROR(IF($F$4=4,_xll.IMDP("IR",$E31,N$9)-N$13,_xll.IMDP("IR",$E31,N$10)),"")</f>
        <v>3.871</v>
      </c>
      <c r="O31" s="30">
        <f>IFERROR(IF($F$4=4,_xll.IMDP("IR",$E31,O$9)-O$13,_xll.IMDP("IR",$E31,O$10)),"")</f>
        <v>3.8969999999999998</v>
      </c>
      <c r="P31" s="30">
        <f>IFERROR(IF($F$4=4,_xll.IMDP("IR",$E31,P$9)-P$13,_xll.IMDP("IR",$E31,P$10)),"")</f>
        <v>3.9249999999999998</v>
      </c>
      <c r="Q31" s="30">
        <f>IFERROR(IF($F$4=4,_xll.IMDP("IR",$E31,Q$9)-Q$13,_xll.IMDP("IR",$E31,Q$10)),"")</f>
        <v>4.0220000000000002</v>
      </c>
      <c r="R31" s="30">
        <f>IFERROR(IF($F$4=4,_xll.IMDP("IR",$E31,R$9)-R$13,_xll.IMDP("IR",$E31,R$10)),"")</f>
        <v>4.2779999999999996</v>
      </c>
      <c r="S31" s="30">
        <f>IFERROR(IF($F$4=4,_xll.IMDP("IR",$E31,S$9)-S$13,_xll.IMDP("IR",$E31,S$10)),"")</f>
        <v>5.1040000000000001</v>
      </c>
      <c r="T31" s="30">
        <f>IFERROR(IF($F$4=4,_xll.IMDP("IR",$E31,T$9)-T$13,_xll.IMDP("IR",$E31,T$10)),"")</f>
        <v>5.75</v>
      </c>
      <c r="U31" s="30">
        <f>IFERROR(IF($F$4=4,_xll.IMDP("IR",$E31,U$9)-U$13,_xll.IMDP("IR",$E31,U$10)),"")</f>
        <v>6.0019999999999998</v>
      </c>
      <c r="V31" s="31" t="str">
        <f>IFERROR(IF($F$4=4,_xll.IMDP("IR",$E31,V$9)-V$13,_xll.IMDP("IR",$E31,V$10)),"")</f>
        <v/>
      </c>
    </row>
    <row r="32" spans="2:22">
      <c r="B32">
        <v>19</v>
      </c>
      <c r="C32" s="7" t="str">
        <f>IFERROR( VLOOKUP( $B32, Sheet1!$M$2:$O$10001, 2,0),"")</f>
        <v>00163</v>
      </c>
      <c r="D32" s="24" t="str">
        <f>IFERROR( VLOOKUP( $B32, Sheet1!$M$2:$O$10001, 3,0),"")</f>
        <v>종근당홀딩스</v>
      </c>
      <c r="E32" s="3" t="str">
        <f t="shared" si="1"/>
        <v>BONDAVG00163</v>
      </c>
      <c r="F32" s="18" t="str">
        <f>_xll.IMDP("IR",$E32,F$12)</f>
        <v>공모/무보증A+</v>
      </c>
      <c r="G32" s="15">
        <f>_xll.IMDP("IR",$E32,G$12)</f>
        <v>20240830</v>
      </c>
      <c r="H32" s="30">
        <f>IFERROR(IF($F$4=4,_xll.IMDP("IR",$E32,H$9)-H$13,_xll.IMDP("IR",$E32,H$10)),"")</f>
        <v>3.5209999999999999</v>
      </c>
      <c r="I32" s="30">
        <f>IFERROR(IF($F$4=4,_xll.IMDP("IR",$E32,I$9)-I$13,_xll.IMDP("IR",$E32,I$10)),"")</f>
        <v>3.577</v>
      </c>
      <c r="J32" s="30">
        <f>IFERROR(IF($F$4=4,_xll.IMDP("IR",$E32,J$9)-J$13,_xll.IMDP("IR",$E32,J$10)),"")</f>
        <v>3.593</v>
      </c>
      <c r="K32" s="30">
        <f>IFERROR(IF($F$4=4,_xll.IMDP("IR",$E32,K$9)-K$13,_xll.IMDP("IR",$E32,K$10)),"")</f>
        <v>3.6150000000000002</v>
      </c>
      <c r="L32" s="30">
        <f>IFERROR(IF($F$4=4,_xll.IMDP("IR",$E32,L$9)-L$13,_xll.IMDP("IR",$E32,L$10)),"")</f>
        <v>3.6960000000000002</v>
      </c>
      <c r="M32" s="30">
        <f>IFERROR(IF($F$4=4,_xll.IMDP("IR",$E32,M$9)-M$13,_xll.IMDP("IR",$E32,M$10)),"")</f>
        <v>3.7429999999999999</v>
      </c>
      <c r="N32" s="30">
        <f>IFERROR(IF($F$4=4,_xll.IMDP("IR",$E32,N$9)-N$13,_xll.IMDP("IR",$E32,N$10)),"")</f>
        <v>3.87</v>
      </c>
      <c r="O32" s="30">
        <f>IFERROR(IF($F$4=4,_xll.IMDP("IR",$E32,O$9)-O$13,_xll.IMDP("IR",$E32,O$10)),"")</f>
        <v>3.9140000000000001</v>
      </c>
      <c r="P32" s="30">
        <f>IFERROR(IF($F$4=4,_xll.IMDP("IR",$E32,P$9)-P$13,_xll.IMDP("IR",$E32,P$10)),"")</f>
        <v>4.2130000000000001</v>
      </c>
      <c r="Q32" s="30">
        <f>IFERROR(IF($F$4=4,_xll.IMDP("IR",$E32,Q$9)-Q$13,_xll.IMDP("IR",$E32,Q$10)),"")</f>
        <v>4.4550000000000001</v>
      </c>
      <c r="R32" s="30">
        <f>IFERROR(IF($F$4=4,_xll.IMDP("IR",$E32,R$9)-R$13,_xll.IMDP("IR",$E32,R$10)),"")</f>
        <v>4.7030000000000003</v>
      </c>
      <c r="S32" s="30">
        <f>IFERROR(IF($F$4=4,_xll.IMDP("IR",$E32,S$9)-S$13,_xll.IMDP("IR",$E32,S$10)),"")</f>
        <v>5.35</v>
      </c>
      <c r="T32" s="30">
        <f>IFERROR(IF($F$4=4,_xll.IMDP("IR",$E32,T$9)-T$13,_xll.IMDP("IR",$E32,T$10)),"")</f>
        <v>5.819</v>
      </c>
      <c r="U32" s="30">
        <f>IFERROR(IF($F$4=4,_xll.IMDP("IR",$E32,U$9)-U$13,_xll.IMDP("IR",$E32,U$10)),"")</f>
        <v>6.0709999999999997</v>
      </c>
      <c r="V32" s="31" t="str">
        <f>IFERROR(IF($F$4=4,_xll.IMDP("IR",$E32,V$9)-V$13,_xll.IMDP("IR",$E32,V$10)),"")</f>
        <v/>
      </c>
    </row>
    <row r="33" spans="2:22">
      <c r="B33">
        <v>20</v>
      </c>
      <c r="C33" s="7" t="str">
        <f>IFERROR( VLOOKUP( $B33, Sheet1!$M$2:$O$10001, 2,0),"")</f>
        <v>00168</v>
      </c>
      <c r="D33" s="24" t="str">
        <f>IFERROR( VLOOKUP( $B33, Sheet1!$M$2:$O$10001, 3,0),"")</f>
        <v>대상</v>
      </c>
      <c r="E33" s="3" t="str">
        <f t="shared" si="1"/>
        <v>BONDAVG00168</v>
      </c>
      <c r="F33" s="18" t="str">
        <f>_xll.IMDP("IR",$E33,F$12)</f>
        <v>공모/무보증AA-</v>
      </c>
      <c r="G33" s="15">
        <f>_xll.IMDP("IR",$E33,G$12)</f>
        <v>20240830</v>
      </c>
      <c r="H33" s="30">
        <f>IFERROR(IF($F$4=4,_xll.IMDP("IR",$E33,H$9)-H$13,_xll.IMDP("IR",$E33,H$10)),"")</f>
        <v>3.427</v>
      </c>
      <c r="I33" s="30">
        <f>IFERROR(IF($F$4=4,_xll.IMDP("IR",$E33,I$9)-I$13,_xll.IMDP("IR",$E33,I$10)),"")</f>
        <v>3.4209999999999998</v>
      </c>
      <c r="J33" s="30">
        <f>IFERROR(IF($F$4=4,_xll.IMDP("IR",$E33,J$9)-J$13,_xll.IMDP("IR",$E33,J$10)),"")</f>
        <v>3.3570000000000002</v>
      </c>
      <c r="K33" s="30">
        <f>IFERROR(IF($F$4=4,_xll.IMDP("IR",$E33,K$9)-K$13,_xll.IMDP("IR",$E33,K$10)),"")</f>
        <v>3.323</v>
      </c>
      <c r="L33" s="30">
        <f>IFERROR(IF($F$4=4,_xll.IMDP("IR",$E33,L$9)-L$13,_xll.IMDP("IR",$E33,L$10)),"")</f>
        <v>3.3340000000000001</v>
      </c>
      <c r="M33" s="30">
        <f>IFERROR(IF($F$4=4,_xll.IMDP("IR",$E33,M$9)-M$13,_xll.IMDP("IR",$E33,M$10)),"")</f>
        <v>3.3559999999999999</v>
      </c>
      <c r="N33" s="30">
        <f>IFERROR(IF($F$4=4,_xll.IMDP("IR",$E33,N$9)-N$13,_xll.IMDP("IR",$E33,N$10)),"")</f>
        <v>3.3860000000000001</v>
      </c>
      <c r="O33" s="30">
        <f>IFERROR(IF($F$4=4,_xll.IMDP("IR",$E33,O$9)-O$13,_xll.IMDP("IR",$E33,O$10)),"")</f>
        <v>3.4079999999999999</v>
      </c>
      <c r="P33" s="30">
        <f>IFERROR(IF($F$4=4,_xll.IMDP("IR",$E33,P$9)-P$13,_xll.IMDP("IR",$E33,P$10)),"")</f>
        <v>3.4369999999999998</v>
      </c>
      <c r="Q33" s="30">
        <f>IFERROR(IF($F$4=4,_xll.IMDP("IR",$E33,Q$9)-Q$13,_xll.IMDP("IR",$E33,Q$10)),"")</f>
        <v>3.5289999999999999</v>
      </c>
      <c r="R33" s="30">
        <f>IFERROR(IF($F$4=4,_xll.IMDP("IR",$E33,R$9)-R$13,_xll.IMDP("IR",$E33,R$10)),"")</f>
        <v>3.746</v>
      </c>
      <c r="S33" s="30">
        <f>IFERROR(IF($F$4=4,_xll.IMDP("IR",$E33,S$9)-S$13,_xll.IMDP("IR",$E33,S$10)),"")</f>
        <v>4.5650000000000004</v>
      </c>
      <c r="T33" s="30">
        <f>IFERROR(IF($F$4=4,_xll.IMDP("IR",$E33,T$9)-T$13,_xll.IMDP("IR",$E33,T$10)),"")</f>
        <v>5.1779999999999999</v>
      </c>
      <c r="U33" s="30">
        <f>IFERROR(IF($F$4=4,_xll.IMDP("IR",$E33,U$9)-U$13,_xll.IMDP("IR",$E33,U$10)),"")</f>
        <v>5.43</v>
      </c>
      <c r="V33" s="31" t="str">
        <f>IFERROR(IF($F$4=4,_xll.IMDP("IR",$E33,V$9)-V$13,_xll.IMDP("IR",$E33,V$10)),"")</f>
        <v/>
      </c>
    </row>
    <row r="34" spans="2:22">
      <c r="B34">
        <v>21</v>
      </c>
      <c r="C34" s="7" t="str">
        <f>IFERROR( VLOOKUP( $B34, Sheet1!$M$2:$O$10001, 2,0),"")</f>
        <v>00174</v>
      </c>
      <c r="D34" s="24" t="str">
        <f>IFERROR( VLOOKUP( $B34, Sheet1!$M$2:$O$10001, 3,0),"")</f>
        <v>SK네트웍스</v>
      </c>
      <c r="E34" s="3" t="str">
        <f t="shared" si="1"/>
        <v>BONDAVG00174</v>
      </c>
      <c r="F34" s="18" t="str">
        <f>_xll.IMDP("IR",$E34,F$12)</f>
        <v>공모/무보증AA-</v>
      </c>
      <c r="G34" s="15">
        <f>_xll.IMDP("IR",$E34,G$12)</f>
        <v>20240830</v>
      </c>
      <c r="H34" s="30">
        <f>IFERROR(IF($F$4=4,_xll.IMDP("IR",$E34,H$9)-H$13,_xll.IMDP("IR",$E34,H$10)),"")</f>
        <v>3.6</v>
      </c>
      <c r="I34" s="30">
        <f>IFERROR(IF($F$4=4,_xll.IMDP("IR",$E34,I$9)-I$13,_xll.IMDP("IR",$E34,I$10)),"")</f>
        <v>3.6030000000000002</v>
      </c>
      <c r="J34" s="30">
        <f>IFERROR(IF($F$4=4,_xll.IMDP("IR",$E34,J$9)-J$13,_xll.IMDP("IR",$E34,J$10)),"")</f>
        <v>3.544</v>
      </c>
      <c r="K34" s="30">
        <f>IFERROR(IF($F$4=4,_xll.IMDP("IR",$E34,K$9)-K$13,_xll.IMDP("IR",$E34,K$10)),"")</f>
        <v>3.5209999999999999</v>
      </c>
      <c r="L34" s="30">
        <f>IFERROR(IF($F$4=4,_xll.IMDP("IR",$E34,L$9)-L$13,_xll.IMDP("IR",$E34,L$10)),"")</f>
        <v>3.5510000000000002</v>
      </c>
      <c r="M34" s="30">
        <f>IFERROR(IF($F$4=4,_xll.IMDP("IR",$E34,M$9)-M$13,_xll.IMDP("IR",$E34,M$10)),"")</f>
        <v>3.5710000000000002</v>
      </c>
      <c r="N34" s="30">
        <f>IFERROR(IF($F$4=4,_xll.IMDP("IR",$E34,N$9)-N$13,_xll.IMDP("IR",$E34,N$10)),"")</f>
        <v>3.5979999999999999</v>
      </c>
      <c r="O34" s="30">
        <f>IFERROR(IF($F$4=4,_xll.IMDP("IR",$E34,O$9)-O$13,_xll.IMDP("IR",$E34,O$10)),"")</f>
        <v>3.6259999999999999</v>
      </c>
      <c r="P34" s="30">
        <f>IFERROR(IF($F$4=4,_xll.IMDP("IR",$E34,P$9)-P$13,_xll.IMDP("IR",$E34,P$10)),"")</f>
        <v>3.645</v>
      </c>
      <c r="Q34" s="30">
        <f>IFERROR(IF($F$4=4,_xll.IMDP("IR",$E34,Q$9)-Q$13,_xll.IMDP("IR",$E34,Q$10)),"")</f>
        <v>3.706</v>
      </c>
      <c r="R34" s="30">
        <f>IFERROR(IF($F$4=4,_xll.IMDP("IR",$E34,R$9)-R$13,_xll.IMDP("IR",$E34,R$10)),"")</f>
        <v>3.8959999999999999</v>
      </c>
      <c r="S34" s="30">
        <f>IFERROR(IF($F$4=4,_xll.IMDP("IR",$E34,S$9)-S$13,_xll.IMDP("IR",$E34,S$10)),"")</f>
        <v>4.6989999999999998</v>
      </c>
      <c r="T34" s="30">
        <f>IFERROR(IF($F$4=4,_xll.IMDP("IR",$E34,T$9)-T$13,_xll.IMDP("IR",$E34,T$10)),"")</f>
        <v>5.2930000000000001</v>
      </c>
      <c r="U34" s="30">
        <f>IFERROR(IF($F$4=4,_xll.IMDP("IR",$E34,U$9)-U$13,_xll.IMDP("IR",$E34,U$10)),"")</f>
        <v>5.5449999999999999</v>
      </c>
      <c r="V34" s="31" t="str">
        <f>IFERROR(IF($F$4=4,_xll.IMDP("IR",$E34,V$9)-V$13,_xll.IMDP("IR",$E34,V$10)),"")</f>
        <v/>
      </c>
    </row>
    <row r="35" spans="2:22">
      <c r="B35">
        <v>22</v>
      </c>
      <c r="C35" s="7" t="str">
        <f>IFERROR( VLOOKUP( $B35, Sheet1!$M$2:$O$10001, 2,0),"")</f>
        <v>00179</v>
      </c>
      <c r="D35" s="24" t="str">
        <f>IFERROR( VLOOKUP( $B35, Sheet1!$M$2:$O$10001, 3,0),"")</f>
        <v>대한제당</v>
      </c>
      <c r="E35" s="3" t="str">
        <f t="shared" si="1"/>
        <v>BONDAVG00179</v>
      </c>
      <c r="F35" s="18" t="str">
        <f>_xll.IMDP("IR",$E35,F$12)</f>
        <v>공모/무보증A-</v>
      </c>
      <c r="G35" s="15">
        <f>_xll.IMDP("IR",$E35,G$12)</f>
        <v>20240830</v>
      </c>
      <c r="H35" s="30">
        <f>IFERROR(IF($F$4=4,_xll.IMDP("IR",$E35,H$9)-H$13,_xll.IMDP("IR",$E35,H$10)),"")</f>
        <v>3.8239999999999998</v>
      </c>
      <c r="I35" s="30">
        <f>IFERROR(IF($F$4=4,_xll.IMDP("IR",$E35,I$9)-I$13,_xll.IMDP("IR",$E35,I$10)),"")</f>
        <v>3.9119999999999999</v>
      </c>
      <c r="J35" s="30">
        <f>IFERROR(IF($F$4=4,_xll.IMDP("IR",$E35,J$9)-J$13,_xll.IMDP("IR",$E35,J$10)),"")</f>
        <v>3.956</v>
      </c>
      <c r="K35" s="30">
        <f>IFERROR(IF($F$4=4,_xll.IMDP("IR",$E35,K$9)-K$13,_xll.IMDP("IR",$E35,K$10)),"")</f>
        <v>3.9969999999999999</v>
      </c>
      <c r="L35" s="30">
        <f>IFERROR(IF($F$4=4,_xll.IMDP("IR",$E35,L$9)-L$13,_xll.IMDP("IR",$E35,L$10)),"")</f>
        <v>4.0819999999999999</v>
      </c>
      <c r="M35" s="30">
        <f>IFERROR(IF($F$4=4,_xll.IMDP("IR",$E35,M$9)-M$13,_xll.IMDP("IR",$E35,M$10)),"")</f>
        <v>4.1529999999999996</v>
      </c>
      <c r="N35" s="30">
        <f>IFERROR(IF($F$4=4,_xll.IMDP("IR",$E35,N$9)-N$13,_xll.IMDP("IR",$E35,N$10)),"")</f>
        <v>4.3449999999999998</v>
      </c>
      <c r="O35" s="30">
        <f>IFERROR(IF($F$4=4,_xll.IMDP("IR",$E35,O$9)-O$13,_xll.IMDP("IR",$E35,O$10)),"")</f>
        <v>4.5229999999999997</v>
      </c>
      <c r="P35" s="30">
        <f>IFERROR(IF($F$4=4,_xll.IMDP("IR",$E35,P$9)-P$13,_xll.IMDP("IR",$E35,P$10)),"")</f>
        <v>4.9379999999999997</v>
      </c>
      <c r="Q35" s="30">
        <f>IFERROR(IF($F$4=4,_xll.IMDP("IR",$E35,Q$9)-Q$13,_xll.IMDP("IR",$E35,Q$10)),"")</f>
        <v>5.3319999999999999</v>
      </c>
      <c r="R35" s="30">
        <f>IFERROR(IF($F$4=4,_xll.IMDP("IR",$E35,R$9)-R$13,_xll.IMDP("IR",$E35,R$10)),"")</f>
        <v>5.5149999999999997</v>
      </c>
      <c r="S35" s="30">
        <f>IFERROR(IF($F$4=4,_xll.IMDP("IR",$E35,S$9)-S$13,_xll.IMDP("IR",$E35,S$10)),"")</f>
        <v>6.1760000000000002</v>
      </c>
      <c r="T35" s="30">
        <f>IFERROR(IF($F$4=4,_xll.IMDP("IR",$E35,T$9)-T$13,_xll.IMDP("IR",$E35,T$10)),"")</f>
        <v>6.5540000000000003</v>
      </c>
      <c r="U35" s="30">
        <f>IFERROR(IF($F$4=4,_xll.IMDP("IR",$E35,U$9)-U$13,_xll.IMDP("IR",$E35,U$10)),"")</f>
        <v>6.8490000000000002</v>
      </c>
      <c r="V35" s="31" t="str">
        <f>IFERROR(IF($F$4=4,_xll.IMDP("IR",$E35,V$9)-V$13,_xll.IMDP("IR",$E35,V$10)),"")</f>
        <v/>
      </c>
    </row>
    <row r="36" spans="2:22">
      <c r="B36">
        <v>23</v>
      </c>
      <c r="C36" s="7" t="str">
        <f>IFERROR( VLOOKUP( $B36, Sheet1!$M$2:$O$10001, 2,0),"")</f>
        <v>00188</v>
      </c>
      <c r="D36" s="24" t="str">
        <f>IFERROR( VLOOKUP( $B36, Sheet1!$M$2:$O$10001, 3,0),"")</f>
        <v>DL건설</v>
      </c>
      <c r="E36" s="3" t="str">
        <f t="shared" si="1"/>
        <v>BONDAVG00188</v>
      </c>
      <c r="F36" s="18" t="str">
        <f>_xll.IMDP("IR",$E36,F$12)</f>
        <v>공모/무보증A-</v>
      </c>
      <c r="G36" s="15">
        <f>_xll.IMDP("IR",$E36,G$12)</f>
        <v>20240830</v>
      </c>
      <c r="H36" s="30">
        <f>IFERROR(IF($F$4=4,_xll.IMDP("IR",$E36,H$9)-H$13,_xll.IMDP("IR",$E36,H$10)),"")</f>
        <v>3.9380000000000002</v>
      </c>
      <c r="I36" s="30">
        <f>IFERROR(IF($F$4=4,_xll.IMDP("IR",$E36,I$9)-I$13,_xll.IMDP("IR",$E36,I$10)),"")</f>
        <v>4.0410000000000004</v>
      </c>
      <c r="J36" s="30">
        <f>IFERROR(IF($F$4=4,_xll.IMDP("IR",$E36,J$9)-J$13,_xll.IMDP("IR",$E36,J$10)),"")</f>
        <v>4.0819999999999999</v>
      </c>
      <c r="K36" s="30">
        <f>IFERROR(IF($F$4=4,_xll.IMDP("IR",$E36,K$9)-K$13,_xll.IMDP("IR",$E36,K$10)),"")</f>
        <v>4.1289999999999996</v>
      </c>
      <c r="L36" s="30">
        <f>IFERROR(IF($F$4=4,_xll.IMDP("IR",$E36,L$9)-L$13,_xll.IMDP("IR",$E36,L$10)),"")</f>
        <v>4.2290000000000001</v>
      </c>
      <c r="M36" s="30">
        <f>IFERROR(IF($F$4=4,_xll.IMDP("IR",$E36,M$9)-M$13,_xll.IMDP("IR",$E36,M$10)),"")</f>
        <v>4.3040000000000003</v>
      </c>
      <c r="N36" s="30">
        <f>IFERROR(IF($F$4=4,_xll.IMDP("IR",$E36,N$9)-N$13,_xll.IMDP("IR",$E36,N$10)),"")</f>
        <v>4.423</v>
      </c>
      <c r="O36" s="30">
        <f>IFERROR(IF($F$4=4,_xll.IMDP("IR",$E36,O$9)-O$13,_xll.IMDP("IR",$E36,O$10)),"")</f>
        <v>4.5650000000000004</v>
      </c>
      <c r="P36" s="30">
        <f>IFERROR(IF($F$4=4,_xll.IMDP("IR",$E36,P$9)-P$13,_xll.IMDP("IR",$E36,P$10)),"")</f>
        <v>5.0060000000000002</v>
      </c>
      <c r="Q36" s="30">
        <f>IFERROR(IF($F$4=4,_xll.IMDP("IR",$E36,Q$9)-Q$13,_xll.IMDP("IR",$E36,Q$10)),"")</f>
        <v>5.43</v>
      </c>
      <c r="R36" s="30">
        <f>IFERROR(IF($F$4=4,_xll.IMDP("IR",$E36,R$9)-R$13,_xll.IMDP("IR",$E36,R$10)),"")</f>
        <v>5.6059999999999999</v>
      </c>
      <c r="S36" s="30">
        <f>IFERROR(IF($F$4=4,_xll.IMDP("IR",$E36,S$9)-S$13,_xll.IMDP("IR",$E36,S$10)),"")</f>
        <v>6.2450000000000001</v>
      </c>
      <c r="T36" s="30">
        <f>IFERROR(IF($F$4=4,_xll.IMDP("IR",$E36,T$9)-T$13,_xll.IMDP("IR",$E36,T$10)),"")</f>
        <v>6.6340000000000003</v>
      </c>
      <c r="U36" s="30">
        <f>IFERROR(IF($F$4=4,_xll.IMDP("IR",$E36,U$9)-U$13,_xll.IMDP("IR",$E36,U$10)),"")</f>
        <v>6.9290000000000003</v>
      </c>
      <c r="V36" s="31" t="str">
        <f>IFERROR(IF($F$4=4,_xll.IMDP("IR",$E36,V$9)-V$13,_xll.IMDP("IR",$E36,V$10)),"")</f>
        <v/>
      </c>
    </row>
    <row r="37" spans="2:22">
      <c r="B37">
        <v>24</v>
      </c>
      <c r="C37" s="7" t="str">
        <f>IFERROR( VLOOKUP( $B37, Sheet1!$M$2:$O$10001, 2,0),"")</f>
        <v>00232</v>
      </c>
      <c r="D37" s="24" t="str">
        <f>IFERROR( VLOOKUP( $B37, Sheet1!$M$2:$O$10001, 3,0),"")</f>
        <v>한진</v>
      </c>
      <c r="E37" s="3" t="str">
        <f t="shared" si="1"/>
        <v>BONDAVG00232</v>
      </c>
      <c r="F37" s="18" t="str">
        <f>_xll.IMDP("IR",$E37,F$12)</f>
        <v>공모/무보증BBB+</v>
      </c>
      <c r="G37" s="15">
        <f>_xll.IMDP("IR",$E37,G$12)</f>
        <v>20240830</v>
      </c>
      <c r="H37" s="30">
        <f>IFERROR(IF($F$4=4,_xll.IMDP("IR",$E37,H$9)-H$13,_xll.IMDP("IR",$E37,H$10)),"")</f>
        <v>3.5750000000000002</v>
      </c>
      <c r="I37" s="30">
        <f>IFERROR(IF($F$4=4,_xll.IMDP("IR",$E37,I$9)-I$13,_xll.IMDP("IR",$E37,I$10)),"")</f>
        <v>3.8069999999999999</v>
      </c>
      <c r="J37" s="30">
        <f>IFERROR(IF($F$4=4,_xll.IMDP("IR",$E37,J$9)-J$13,_xll.IMDP("IR",$E37,J$10)),"")</f>
        <v>3.83</v>
      </c>
      <c r="K37" s="30">
        <f>IFERROR(IF($F$4=4,_xll.IMDP("IR",$E37,K$9)-K$13,_xll.IMDP("IR",$E37,K$10)),"")</f>
        <v>3.88</v>
      </c>
      <c r="L37" s="30">
        <f>IFERROR(IF($F$4=4,_xll.IMDP("IR",$E37,L$9)-L$13,_xll.IMDP("IR",$E37,L$10)),"")</f>
        <v>3.9319999999999999</v>
      </c>
      <c r="M37" s="30">
        <f>IFERROR(IF($F$4=4,_xll.IMDP("IR",$E37,M$9)-M$13,_xll.IMDP("IR",$E37,M$10)),"")</f>
        <v>4.2060000000000004</v>
      </c>
      <c r="N37" s="30">
        <f>IFERROR(IF($F$4=4,_xll.IMDP("IR",$E37,N$9)-N$13,_xll.IMDP("IR",$E37,N$10)),"")</f>
        <v>4.7590000000000003</v>
      </c>
      <c r="O37" s="30">
        <f>IFERROR(IF($F$4=4,_xll.IMDP("IR",$E37,O$9)-O$13,_xll.IMDP("IR",$E37,O$10)),"")</f>
        <v>4.9939999999999998</v>
      </c>
      <c r="P37" s="30">
        <f>IFERROR(IF($F$4=4,_xll.IMDP("IR",$E37,P$9)-P$13,_xll.IMDP("IR",$E37,P$10)),"")</f>
        <v>5.2489999999999997</v>
      </c>
      <c r="Q37" s="30">
        <f>IFERROR(IF($F$4=4,_xll.IMDP("IR",$E37,Q$9)-Q$13,_xll.IMDP("IR",$E37,Q$10)),"")</f>
        <v>5.3869999999999996</v>
      </c>
      <c r="R37" s="30">
        <f>IFERROR(IF($F$4=4,_xll.IMDP("IR",$E37,R$9)-R$13,_xll.IMDP("IR",$E37,R$10)),"")</f>
        <v>5.4889999999999999</v>
      </c>
      <c r="S37" s="30">
        <f>IFERROR(IF($F$4=4,_xll.IMDP("IR",$E37,S$9)-S$13,_xll.IMDP("IR",$E37,S$10)),"")</f>
        <v>5.8330000000000002</v>
      </c>
      <c r="T37" s="30">
        <f>IFERROR(IF($F$4=4,_xll.IMDP("IR",$E37,T$9)-T$13,_xll.IMDP("IR",$E37,T$10)),"")</f>
        <v>6.2220000000000004</v>
      </c>
      <c r="U37" s="30">
        <f>IFERROR(IF($F$4=4,_xll.IMDP("IR",$E37,U$9)-U$13,_xll.IMDP("IR",$E37,U$10)),"")</f>
        <v>6.5380000000000003</v>
      </c>
      <c r="V37" s="31" t="str">
        <f>IFERROR(IF($F$4=4,_xll.IMDP("IR",$E37,V$9)-V$13,_xll.IMDP("IR",$E37,V$10)),"")</f>
        <v/>
      </c>
    </row>
    <row r="38" spans="2:22">
      <c r="B38">
        <v>25</v>
      </c>
      <c r="C38" s="7" t="str">
        <f>IFERROR( VLOOKUP( $B38, Sheet1!$M$2:$O$10001, 2,0),"")</f>
        <v>00235</v>
      </c>
      <c r="D38" s="24" t="str">
        <f>IFERROR( VLOOKUP( $B38, Sheet1!$M$2:$O$10001, 3,0),"")</f>
        <v>넥센타이어</v>
      </c>
      <c r="E38" s="3" t="str">
        <f t="shared" si="1"/>
        <v>BONDAVG00235</v>
      </c>
      <c r="F38" s="18" t="str">
        <f>_xll.IMDP("IR",$E38,F$12)</f>
        <v>공모/무보증A0</v>
      </c>
      <c r="G38" s="15">
        <f>_xll.IMDP("IR",$E38,G$12)</f>
        <v>20240830</v>
      </c>
      <c r="H38" s="30">
        <f>IFERROR(IF($F$4=4,_xll.IMDP("IR",$E38,H$9)-H$13,_xll.IMDP("IR",$E38,H$10)),"")</f>
        <v>3.5230000000000001</v>
      </c>
      <c r="I38" s="30">
        <f>IFERROR(IF($F$4=4,_xll.IMDP("IR",$E38,I$9)-I$13,_xll.IMDP("IR",$E38,I$10)),"")</f>
        <v>3.5910000000000002</v>
      </c>
      <c r="J38" s="30">
        <f>IFERROR(IF($F$4=4,_xll.IMDP("IR",$E38,J$9)-J$13,_xll.IMDP("IR",$E38,J$10)),"")</f>
        <v>3.6030000000000002</v>
      </c>
      <c r="K38" s="30">
        <f>IFERROR(IF($F$4=4,_xll.IMDP("IR",$E38,K$9)-K$13,_xll.IMDP("IR",$E38,K$10)),"")</f>
        <v>3.6219999999999999</v>
      </c>
      <c r="L38" s="30">
        <f>IFERROR(IF($F$4=4,_xll.IMDP("IR",$E38,L$9)-L$13,_xll.IMDP("IR",$E38,L$10)),"")</f>
        <v>3.6629999999999998</v>
      </c>
      <c r="M38" s="30">
        <f>IFERROR(IF($F$4=4,_xll.IMDP("IR",$E38,M$9)-M$13,_xll.IMDP("IR",$E38,M$10)),"")</f>
        <v>3.69</v>
      </c>
      <c r="N38" s="30">
        <f>IFERROR(IF($F$4=4,_xll.IMDP("IR",$E38,N$9)-N$13,_xll.IMDP("IR",$E38,N$10)),"")</f>
        <v>3.7559999999999998</v>
      </c>
      <c r="O38" s="30">
        <f>IFERROR(IF($F$4=4,_xll.IMDP("IR",$E38,O$9)-O$13,_xll.IMDP("IR",$E38,O$10)),"")</f>
        <v>3.806</v>
      </c>
      <c r="P38" s="30">
        <f>IFERROR(IF($F$4=4,_xll.IMDP("IR",$E38,P$9)-P$13,_xll.IMDP("IR",$E38,P$10)),"")</f>
        <v>4.1689999999999996</v>
      </c>
      <c r="Q38" s="30">
        <f>IFERROR(IF($F$4=4,_xll.IMDP("IR",$E38,Q$9)-Q$13,_xll.IMDP("IR",$E38,Q$10)),"")</f>
        <v>4.4630000000000001</v>
      </c>
      <c r="R38" s="30">
        <f>IFERROR(IF($F$4=4,_xll.IMDP("IR",$E38,R$9)-R$13,_xll.IMDP("IR",$E38,R$10)),"")</f>
        <v>4.7060000000000004</v>
      </c>
      <c r="S38" s="30">
        <f>IFERROR(IF($F$4=4,_xll.IMDP("IR",$E38,S$9)-S$13,_xll.IMDP("IR",$E38,S$10)),"")</f>
        <v>5.3920000000000003</v>
      </c>
      <c r="T38" s="30">
        <f>IFERROR(IF($F$4=4,_xll.IMDP("IR",$E38,T$9)-T$13,_xll.IMDP("IR",$E38,T$10)),"")</f>
        <v>5.7720000000000002</v>
      </c>
      <c r="U38" s="30">
        <f>IFERROR(IF($F$4=4,_xll.IMDP("IR",$E38,U$9)-U$13,_xll.IMDP("IR",$E38,U$10)),"")</f>
        <v>6.0449999999999999</v>
      </c>
      <c r="V38" s="31" t="str">
        <f>IFERROR(IF($F$4=4,_xll.IMDP("IR",$E38,V$9)-V$13,_xll.IMDP("IR",$E38,V$10)),"")</f>
        <v/>
      </c>
    </row>
    <row r="39" spans="2:22">
      <c r="B39">
        <v>26</v>
      </c>
      <c r="C39" s="7" t="str">
        <f>IFERROR( VLOOKUP( $B39, Sheet1!$M$2:$O$10001, 2,0),"")</f>
        <v>00238</v>
      </c>
      <c r="D39" s="24" t="str">
        <f>IFERROR( VLOOKUP( $B39, Sheet1!$M$2:$O$10001, 3,0),"")</f>
        <v>케이씨씨</v>
      </c>
      <c r="E39" s="3" t="str">
        <f t="shared" si="1"/>
        <v>BONDAVG00238</v>
      </c>
      <c r="F39" s="18" t="str">
        <f>_xll.IMDP("IR",$E39,F$12)</f>
        <v>공모/무보증AA-</v>
      </c>
      <c r="G39" s="15">
        <f>_xll.IMDP("IR",$E39,G$12)</f>
        <v>20240830</v>
      </c>
      <c r="H39" s="30">
        <f>IFERROR(IF($F$4=4,_xll.IMDP("IR",$E39,H$9)-H$13,_xll.IMDP("IR",$E39,H$10)),"")</f>
        <v>3.63</v>
      </c>
      <c r="I39" s="30">
        <f>IFERROR(IF($F$4=4,_xll.IMDP("IR",$E39,I$9)-I$13,_xll.IMDP("IR",$E39,I$10)),"")</f>
        <v>3.6379999999999999</v>
      </c>
      <c r="J39" s="30">
        <f>IFERROR(IF($F$4=4,_xll.IMDP("IR",$E39,J$9)-J$13,_xll.IMDP("IR",$E39,J$10)),"")</f>
        <v>3.5760000000000001</v>
      </c>
      <c r="K39" s="30">
        <f>IFERROR(IF($F$4=4,_xll.IMDP("IR",$E39,K$9)-K$13,_xll.IMDP("IR",$E39,K$10)),"")</f>
        <v>3.556</v>
      </c>
      <c r="L39" s="30">
        <f>IFERROR(IF($F$4=4,_xll.IMDP("IR",$E39,L$9)-L$13,_xll.IMDP("IR",$E39,L$10)),"")</f>
        <v>3.5870000000000002</v>
      </c>
      <c r="M39" s="30">
        <f>IFERROR(IF($F$4=4,_xll.IMDP("IR",$E39,M$9)-M$13,_xll.IMDP("IR",$E39,M$10)),"")</f>
        <v>3.6139999999999999</v>
      </c>
      <c r="N39" s="30">
        <f>IFERROR(IF($F$4=4,_xll.IMDP("IR",$E39,N$9)-N$13,_xll.IMDP("IR",$E39,N$10)),"")</f>
        <v>3.6480000000000001</v>
      </c>
      <c r="O39" s="30">
        <f>IFERROR(IF($F$4=4,_xll.IMDP("IR",$E39,O$9)-O$13,_xll.IMDP("IR",$E39,O$10)),"")</f>
        <v>3.7080000000000002</v>
      </c>
      <c r="P39" s="30">
        <f>IFERROR(IF($F$4=4,_xll.IMDP("IR",$E39,P$9)-P$13,_xll.IMDP("IR",$E39,P$10)),"")</f>
        <v>3.74</v>
      </c>
      <c r="Q39" s="30">
        <f>IFERROR(IF($F$4=4,_xll.IMDP("IR",$E39,Q$9)-Q$13,_xll.IMDP("IR",$E39,Q$10)),"")</f>
        <v>3.9039999999999999</v>
      </c>
      <c r="R39" s="30">
        <f>IFERROR(IF($F$4=4,_xll.IMDP("IR",$E39,R$9)-R$13,_xll.IMDP("IR",$E39,R$10)),"")</f>
        <v>4.133</v>
      </c>
      <c r="S39" s="30">
        <f>IFERROR(IF($F$4=4,_xll.IMDP("IR",$E39,S$9)-S$13,_xll.IMDP("IR",$E39,S$10)),"")</f>
        <v>4.9550000000000001</v>
      </c>
      <c r="T39" s="30">
        <f>IFERROR(IF($F$4=4,_xll.IMDP("IR",$E39,T$9)-T$13,_xll.IMDP("IR",$E39,T$10)),"")</f>
        <v>5.5780000000000003</v>
      </c>
      <c r="U39" s="30">
        <f>IFERROR(IF($F$4=4,_xll.IMDP("IR",$E39,U$9)-U$13,_xll.IMDP("IR",$E39,U$10)),"")</f>
        <v>5.83</v>
      </c>
      <c r="V39" s="31" t="str">
        <f>IFERROR(IF($F$4=4,_xll.IMDP("IR",$E39,V$9)-V$13,_xll.IMDP("IR",$E39,V$10)),"")</f>
        <v/>
      </c>
    </row>
    <row r="40" spans="2:22">
      <c r="B40">
        <v>27</v>
      </c>
      <c r="C40" s="7" t="str">
        <f>IFERROR( VLOOKUP( $B40, Sheet1!$M$2:$O$10001, 2,0),"")</f>
        <v>00323</v>
      </c>
      <c r="D40" s="24" t="str">
        <f>IFERROR( VLOOKUP( $B40, Sheet1!$M$2:$O$10001, 3,0),"")</f>
        <v>삼양식품</v>
      </c>
      <c r="E40" s="3" t="str">
        <f t="shared" si="1"/>
        <v>BONDAVG00323</v>
      </c>
      <c r="F40" s="18" t="str">
        <f>_xll.IMDP("IR",$E40,F$12)</f>
        <v>공모/무보증A0</v>
      </c>
      <c r="G40" s="15">
        <f>_xll.IMDP("IR",$E40,G$12)</f>
        <v>20240830</v>
      </c>
      <c r="H40" s="30">
        <f>IFERROR(IF($F$4=4,_xll.IMDP("IR",$E40,H$9)-H$13,_xll.IMDP("IR",$E40,H$10)),"")</f>
        <v>3.544</v>
      </c>
      <c r="I40" s="30">
        <f>IFERROR(IF($F$4=4,_xll.IMDP("IR",$E40,I$9)-I$13,_xll.IMDP("IR",$E40,I$10)),"")</f>
        <v>3.617</v>
      </c>
      <c r="J40" s="30">
        <f>IFERROR(IF($F$4=4,_xll.IMDP("IR",$E40,J$9)-J$13,_xll.IMDP("IR",$E40,J$10)),"")</f>
        <v>3.6309999999999998</v>
      </c>
      <c r="K40" s="30">
        <f>IFERROR(IF($F$4=4,_xll.IMDP("IR",$E40,K$9)-K$13,_xll.IMDP("IR",$E40,K$10)),"")</f>
        <v>3.6520000000000001</v>
      </c>
      <c r="L40" s="30">
        <f>IFERROR(IF($F$4=4,_xll.IMDP("IR",$E40,L$9)-L$13,_xll.IMDP("IR",$E40,L$10)),"")</f>
        <v>3.681</v>
      </c>
      <c r="M40" s="30">
        <f>IFERROR(IF($F$4=4,_xll.IMDP("IR",$E40,M$9)-M$13,_xll.IMDP("IR",$E40,M$10)),"")</f>
        <v>3.706</v>
      </c>
      <c r="N40" s="30">
        <f>IFERROR(IF($F$4=4,_xll.IMDP("IR",$E40,N$9)-N$13,_xll.IMDP("IR",$E40,N$10)),"")</f>
        <v>3.7130000000000001</v>
      </c>
      <c r="O40" s="30">
        <f>IFERROR(IF($F$4=4,_xll.IMDP("IR",$E40,O$9)-O$13,_xll.IMDP("IR",$E40,O$10)),"")</f>
        <v>3.7679999999999998</v>
      </c>
      <c r="P40" s="30">
        <f>IFERROR(IF($F$4=4,_xll.IMDP("IR",$E40,P$9)-P$13,_xll.IMDP("IR",$E40,P$10)),"")</f>
        <v>4.1660000000000004</v>
      </c>
      <c r="Q40" s="30">
        <f>IFERROR(IF($F$4=4,_xll.IMDP("IR",$E40,Q$9)-Q$13,_xll.IMDP("IR",$E40,Q$10)),"")</f>
        <v>4.4790000000000001</v>
      </c>
      <c r="R40" s="30">
        <f>IFERROR(IF($F$4=4,_xll.IMDP("IR",$E40,R$9)-R$13,_xll.IMDP("IR",$E40,R$10)),"")</f>
        <v>4.7229999999999999</v>
      </c>
      <c r="S40" s="30">
        <f>IFERROR(IF($F$4=4,_xll.IMDP("IR",$E40,S$9)-S$13,_xll.IMDP("IR",$E40,S$10)),"")</f>
        <v>5.4089999999999998</v>
      </c>
      <c r="T40" s="30">
        <f>IFERROR(IF($F$4=4,_xll.IMDP("IR",$E40,T$9)-T$13,_xll.IMDP("IR",$E40,T$10)),"")</f>
        <v>5.8470000000000004</v>
      </c>
      <c r="U40" s="30">
        <f>IFERROR(IF($F$4=4,_xll.IMDP("IR",$E40,U$9)-U$13,_xll.IMDP("IR",$E40,U$10)),"")</f>
        <v>6.12</v>
      </c>
      <c r="V40" s="31" t="str">
        <f>IFERROR(IF($F$4=4,_xll.IMDP("IR",$E40,V$9)-V$13,_xll.IMDP("IR",$E40,V$10)),"")</f>
        <v/>
      </c>
    </row>
    <row r="41" spans="2:22">
      <c r="B41">
        <v>28</v>
      </c>
      <c r="C41" s="7" t="str">
        <f>IFERROR( VLOOKUP( $B41, Sheet1!$M$2:$O$10001, 2,0),"")</f>
        <v>00334</v>
      </c>
      <c r="D41" s="24" t="str">
        <f>IFERROR( VLOOKUP( $B41, Sheet1!$M$2:$O$10001, 3,0),"")</f>
        <v>에스케이에코플랜트</v>
      </c>
      <c r="E41" s="3" t="str">
        <f t="shared" si="1"/>
        <v>BONDAVG00334</v>
      </c>
      <c r="F41" s="18" t="str">
        <f>_xll.IMDP("IR",$E41,F$12)</f>
        <v>공모/무보증A-</v>
      </c>
      <c r="G41" s="15">
        <f>_xll.IMDP("IR",$E41,G$12)</f>
        <v>20240830</v>
      </c>
      <c r="H41" s="30">
        <f>IFERROR(IF($F$4=4,_xll.IMDP("IR",$E41,H$9)-H$13,_xll.IMDP("IR",$E41,H$10)),"")</f>
        <v>4.2759999999999998</v>
      </c>
      <c r="I41" s="30">
        <f>IFERROR(IF($F$4=4,_xll.IMDP("IR",$E41,I$9)-I$13,_xll.IMDP("IR",$E41,I$10)),"")</f>
        <v>4.3920000000000003</v>
      </c>
      <c r="J41" s="30">
        <f>IFERROR(IF($F$4=4,_xll.IMDP("IR",$E41,J$9)-J$13,_xll.IMDP("IR",$E41,J$10)),"")</f>
        <v>4.4459999999999997</v>
      </c>
      <c r="K41" s="30">
        <f>IFERROR(IF($F$4=4,_xll.IMDP("IR",$E41,K$9)-K$13,_xll.IMDP("IR",$E41,K$10)),"")</f>
        <v>4.5049999999999999</v>
      </c>
      <c r="L41" s="30">
        <f>IFERROR(IF($F$4=4,_xll.IMDP("IR",$E41,L$9)-L$13,_xll.IMDP("IR",$E41,L$10)),"")</f>
        <v>4.8250000000000002</v>
      </c>
      <c r="M41" s="30">
        <f>IFERROR(IF($F$4=4,_xll.IMDP("IR",$E41,M$9)-M$13,_xll.IMDP("IR",$E41,M$10)),"")</f>
        <v>4.9109999999999996</v>
      </c>
      <c r="N41" s="30">
        <f>IFERROR(IF($F$4=4,_xll.IMDP("IR",$E41,N$9)-N$13,_xll.IMDP("IR",$E41,N$10)),"")</f>
        <v>5.016</v>
      </c>
      <c r="O41" s="30">
        <f>IFERROR(IF($F$4=4,_xll.IMDP("IR",$E41,O$9)-O$13,_xll.IMDP("IR",$E41,O$10)),"")</f>
        <v>5.1319999999999997</v>
      </c>
      <c r="P41" s="30">
        <f>IFERROR(IF($F$4=4,_xll.IMDP("IR",$E41,P$9)-P$13,_xll.IMDP("IR",$E41,P$10)),"")</f>
        <v>5.5279999999999996</v>
      </c>
      <c r="Q41" s="30">
        <f>IFERROR(IF($F$4=4,_xll.IMDP("IR",$E41,Q$9)-Q$13,_xll.IMDP("IR",$E41,Q$10)),"")</f>
        <v>5.9320000000000004</v>
      </c>
      <c r="R41" s="30">
        <f>IFERROR(IF($F$4=4,_xll.IMDP("IR",$E41,R$9)-R$13,_xll.IMDP("IR",$E41,R$10)),"")</f>
        <v>6.1079999999999997</v>
      </c>
      <c r="S41" s="30">
        <f>IFERROR(IF($F$4=4,_xll.IMDP("IR",$E41,S$9)-S$13,_xll.IMDP("IR",$E41,S$10)),"")</f>
        <v>6.77</v>
      </c>
      <c r="T41" s="30">
        <f>IFERROR(IF($F$4=4,_xll.IMDP("IR",$E41,T$9)-T$13,_xll.IMDP("IR",$E41,T$10)),"")</f>
        <v>7.0830000000000002</v>
      </c>
      <c r="U41" s="30">
        <f>IFERROR(IF($F$4=4,_xll.IMDP("IR",$E41,U$9)-U$13,_xll.IMDP("IR",$E41,U$10)),"")</f>
        <v>7.3979999999999997</v>
      </c>
      <c r="V41" s="31" t="str">
        <f>IFERROR(IF($F$4=4,_xll.IMDP("IR",$E41,V$9)-V$13,_xll.IMDP("IR",$E41,V$10)),"")</f>
        <v/>
      </c>
    </row>
    <row r="42" spans="2:22">
      <c r="B42">
        <v>29</v>
      </c>
      <c r="C42" s="7" t="str">
        <f>IFERROR( VLOOKUP( $B42, Sheet1!$M$2:$O$10001, 2,0),"")</f>
        <v>00338</v>
      </c>
      <c r="D42" s="24" t="str">
        <f>IFERROR( VLOOKUP( $B42, Sheet1!$M$2:$O$10001, 3,0),"")</f>
        <v>하림지주</v>
      </c>
      <c r="E42" s="3" t="str">
        <f t="shared" si="1"/>
        <v>BONDAVG00338</v>
      </c>
      <c r="F42" s="18" t="str">
        <f>_xll.IMDP("IR",$E42,F$12)</f>
        <v>공모/무보증A-</v>
      </c>
      <c r="G42" s="15">
        <f>_xll.IMDP("IR",$E42,G$12)</f>
        <v>20240830</v>
      </c>
      <c r="H42" s="30">
        <f>IFERROR(IF($F$4=4,_xll.IMDP("IR",$E42,H$9)-H$13,_xll.IMDP("IR",$E42,H$10)),"")</f>
        <v>4.165</v>
      </c>
      <c r="I42" s="30">
        <f>IFERROR(IF($F$4=4,_xll.IMDP("IR",$E42,I$9)-I$13,_xll.IMDP("IR",$E42,I$10)),"")</f>
        <v>4.2720000000000002</v>
      </c>
      <c r="J42" s="30">
        <f>IFERROR(IF($F$4=4,_xll.IMDP("IR",$E42,J$9)-J$13,_xll.IMDP("IR",$E42,J$10)),"")</f>
        <v>4.3099999999999996</v>
      </c>
      <c r="K42" s="30">
        <f>IFERROR(IF($F$4=4,_xll.IMDP("IR",$E42,K$9)-K$13,_xll.IMDP("IR",$E42,K$10)),"")</f>
        <v>4.3360000000000003</v>
      </c>
      <c r="L42" s="30">
        <f>IFERROR(IF($F$4=4,_xll.IMDP("IR",$E42,L$9)-L$13,_xll.IMDP("IR",$E42,L$10)),"")</f>
        <v>4.4509999999999996</v>
      </c>
      <c r="M42" s="30">
        <f>IFERROR(IF($F$4=4,_xll.IMDP("IR",$E42,M$9)-M$13,_xll.IMDP("IR",$E42,M$10)),"")</f>
        <v>4.5419999999999998</v>
      </c>
      <c r="N42" s="30">
        <f>IFERROR(IF($F$4=4,_xll.IMDP("IR",$E42,N$9)-N$13,_xll.IMDP("IR",$E42,N$10)),"")</f>
        <v>4.7640000000000002</v>
      </c>
      <c r="O42" s="30">
        <f>IFERROR(IF($F$4=4,_xll.IMDP("IR",$E42,O$9)-O$13,_xll.IMDP("IR",$E42,O$10)),"")</f>
        <v>4.9980000000000002</v>
      </c>
      <c r="P42" s="30">
        <f>IFERROR(IF($F$4=4,_xll.IMDP("IR",$E42,P$9)-P$13,_xll.IMDP("IR",$E42,P$10)),"")</f>
        <v>5.4260000000000002</v>
      </c>
      <c r="Q42" s="30">
        <f>IFERROR(IF($F$4=4,_xll.IMDP("IR",$E42,Q$9)-Q$13,_xll.IMDP("IR",$E42,Q$10)),"")</f>
        <v>5.8550000000000004</v>
      </c>
      <c r="R42" s="30">
        <f>IFERROR(IF($F$4=4,_xll.IMDP("IR",$E42,R$9)-R$13,_xll.IMDP("IR",$E42,R$10)),"")</f>
        <v>6.0339999999999998</v>
      </c>
      <c r="S42" s="30">
        <f>IFERROR(IF($F$4=4,_xll.IMDP("IR",$E42,S$9)-S$13,_xll.IMDP("IR",$E42,S$10)),"")</f>
        <v>6.6859999999999999</v>
      </c>
      <c r="T42" s="30">
        <f>IFERROR(IF($F$4=4,_xll.IMDP("IR",$E42,T$9)-T$13,_xll.IMDP("IR",$E42,T$10)),"")</f>
        <v>7.0780000000000003</v>
      </c>
      <c r="U42" s="30">
        <f>IFERROR(IF($F$4=4,_xll.IMDP("IR",$E42,U$9)-U$13,_xll.IMDP("IR",$E42,U$10)),"")</f>
        <v>7.3970000000000002</v>
      </c>
      <c r="V42" s="31" t="str">
        <f>IFERROR(IF($F$4=4,_xll.IMDP("IR",$E42,V$9)-V$13,_xll.IMDP("IR",$E42,V$10)),"")</f>
        <v/>
      </c>
    </row>
    <row r="43" spans="2:22">
      <c r="B43">
        <v>30</v>
      </c>
      <c r="C43" s="7" t="str">
        <f>IFERROR( VLOOKUP( $B43, Sheet1!$M$2:$O$10001, 2,0),"")</f>
        <v>00341</v>
      </c>
      <c r="D43" s="24" t="str">
        <f>IFERROR( VLOOKUP( $B43, Sheet1!$M$2:$O$10001, 3,0),"")</f>
        <v>쌍용씨앤이</v>
      </c>
      <c r="E43" s="3" t="str">
        <f t="shared" si="1"/>
        <v>BONDAVG00341</v>
      </c>
      <c r="F43" s="18" t="str">
        <f>_xll.IMDP("IR",$E43,F$12)</f>
        <v>공모/무보증A0</v>
      </c>
      <c r="G43" s="15">
        <f>_xll.IMDP("IR",$E43,G$12)</f>
        <v>20240830</v>
      </c>
      <c r="H43" s="30">
        <f>IFERROR(IF($F$4=4,_xll.IMDP("IR",$E43,H$9)-H$13,_xll.IMDP("IR",$E43,H$10)),"")</f>
        <v>3.9009999999999998</v>
      </c>
      <c r="I43" s="30">
        <f>IFERROR(IF($F$4=4,_xll.IMDP("IR",$E43,I$9)-I$13,_xll.IMDP("IR",$E43,I$10)),"")</f>
        <v>3.968</v>
      </c>
      <c r="J43" s="30">
        <f>IFERROR(IF($F$4=4,_xll.IMDP("IR",$E43,J$9)-J$13,_xll.IMDP("IR",$E43,J$10)),"")</f>
        <v>4.0170000000000003</v>
      </c>
      <c r="K43" s="30">
        <f>IFERROR(IF($F$4=4,_xll.IMDP("IR",$E43,K$9)-K$13,_xll.IMDP("IR",$E43,K$10)),"")</f>
        <v>4.0789999999999997</v>
      </c>
      <c r="L43" s="30">
        <f>IFERROR(IF($F$4=4,_xll.IMDP("IR",$E43,L$9)-L$13,_xll.IMDP("IR",$E43,L$10)),"")</f>
        <v>4.2569999999999997</v>
      </c>
      <c r="M43" s="30">
        <f>IFERROR(IF($F$4=4,_xll.IMDP("IR",$E43,M$9)-M$13,_xll.IMDP("IR",$E43,M$10)),"")</f>
        <v>4.3250000000000002</v>
      </c>
      <c r="N43" s="30">
        <f>IFERROR(IF($F$4=4,_xll.IMDP("IR",$E43,N$9)-N$13,_xll.IMDP("IR",$E43,N$10)),"")</f>
        <v>4.399</v>
      </c>
      <c r="O43" s="30">
        <f>IFERROR(IF($F$4=4,_xll.IMDP("IR",$E43,O$9)-O$13,_xll.IMDP("IR",$E43,O$10)),"")</f>
        <v>4.4649999999999999</v>
      </c>
      <c r="P43" s="30">
        <f>IFERROR(IF($F$4=4,_xll.IMDP("IR",$E43,P$9)-P$13,_xll.IMDP("IR",$E43,P$10)),"")</f>
        <v>4.8010000000000002</v>
      </c>
      <c r="Q43" s="30">
        <f>IFERROR(IF($F$4=4,_xll.IMDP("IR",$E43,Q$9)-Q$13,_xll.IMDP("IR",$E43,Q$10)),"")</f>
        <v>5.1040000000000001</v>
      </c>
      <c r="R43" s="30">
        <f>IFERROR(IF($F$4=4,_xll.IMDP("IR",$E43,R$9)-R$13,_xll.IMDP("IR",$E43,R$10)),"")</f>
        <v>5.3479999999999999</v>
      </c>
      <c r="S43" s="30">
        <f>IFERROR(IF($F$4=4,_xll.IMDP("IR",$E43,S$9)-S$13,_xll.IMDP("IR",$E43,S$10)),"")</f>
        <v>6.0339999999999998</v>
      </c>
      <c r="T43" s="30">
        <f>IFERROR(IF($F$4=4,_xll.IMDP("IR",$E43,T$9)-T$13,_xll.IMDP("IR",$E43,T$10)),"")</f>
        <v>6.3920000000000003</v>
      </c>
      <c r="U43" s="30">
        <f>IFERROR(IF($F$4=4,_xll.IMDP("IR",$E43,U$9)-U$13,_xll.IMDP("IR",$E43,U$10)),"")</f>
        <v>6.665</v>
      </c>
      <c r="V43" s="31" t="str">
        <f>IFERROR(IF($F$4=4,_xll.IMDP("IR",$E43,V$9)-V$13,_xll.IMDP("IR",$E43,V$10)),"")</f>
        <v/>
      </c>
    </row>
    <row r="44" spans="2:22">
      <c r="B44">
        <v>31</v>
      </c>
      <c r="C44" s="7" t="str">
        <f>IFERROR( VLOOKUP( $B44, Sheet1!$M$2:$O$10001, 2,0),"")</f>
        <v>00345</v>
      </c>
      <c r="D44" s="24" t="str">
        <f>IFERROR( VLOOKUP( $B44, Sheet1!$M$2:$O$10001, 3,0),"")</f>
        <v>KB증권</v>
      </c>
      <c r="E44" s="3" t="str">
        <f t="shared" si="1"/>
        <v>BONDAVG00345</v>
      </c>
      <c r="F44" s="18" t="str">
        <f>_xll.IMDP("IR",$E44,F$12)</f>
        <v>공모/무보증AA+</v>
      </c>
      <c r="G44" s="15">
        <f>_xll.IMDP("IR",$E44,G$12)</f>
        <v>20240830</v>
      </c>
      <c r="H44" s="30">
        <f>IFERROR(IF($F$4=4,_xll.IMDP("IR",$E44,H$9)-H$13,_xll.IMDP("IR",$E44,H$10)),"")</f>
        <v>3.4860000000000002</v>
      </c>
      <c r="I44" s="30">
        <f>IFERROR(IF($F$4=4,_xll.IMDP("IR",$E44,I$9)-I$13,_xll.IMDP("IR",$E44,I$10)),"")</f>
        <v>3.4870000000000001</v>
      </c>
      <c r="J44" s="30">
        <f>IFERROR(IF($F$4=4,_xll.IMDP("IR",$E44,J$9)-J$13,_xll.IMDP("IR",$E44,J$10)),"")</f>
        <v>3.4279999999999999</v>
      </c>
      <c r="K44" s="30">
        <f>IFERROR(IF($F$4=4,_xll.IMDP("IR",$E44,K$9)-K$13,_xll.IMDP("IR",$E44,K$10)),"")</f>
        <v>3.3889999999999998</v>
      </c>
      <c r="L44" s="30">
        <f>IFERROR(IF($F$4=4,_xll.IMDP("IR",$E44,L$9)-L$13,_xll.IMDP("IR",$E44,L$10)),"")</f>
        <v>3.4159999999999999</v>
      </c>
      <c r="M44" s="30">
        <f>IFERROR(IF($F$4=4,_xll.IMDP("IR",$E44,M$9)-M$13,_xll.IMDP("IR",$E44,M$10)),"")</f>
        <v>3.4249999999999998</v>
      </c>
      <c r="N44" s="30">
        <f>IFERROR(IF($F$4=4,_xll.IMDP("IR",$E44,N$9)-N$13,_xll.IMDP("IR",$E44,N$10)),"")</f>
        <v>3.4550000000000001</v>
      </c>
      <c r="O44" s="30">
        <f>IFERROR(IF($F$4=4,_xll.IMDP("IR",$E44,O$9)-O$13,_xll.IMDP("IR",$E44,O$10)),"")</f>
        <v>3.4630000000000001</v>
      </c>
      <c r="P44" s="30">
        <f>IFERROR(IF($F$4=4,_xll.IMDP("IR",$E44,P$9)-P$13,_xll.IMDP("IR",$E44,P$10)),"")</f>
        <v>3.4740000000000002</v>
      </c>
      <c r="Q44" s="30">
        <f>IFERROR(IF($F$4=4,_xll.IMDP("IR",$E44,Q$9)-Q$13,_xll.IMDP("IR",$E44,Q$10)),"")</f>
        <v>3.4980000000000002</v>
      </c>
      <c r="R44" s="30">
        <f>IFERROR(IF($F$4=4,_xll.IMDP("IR",$E44,R$9)-R$13,_xll.IMDP("IR",$E44,R$10)),"")</f>
        <v>3.6309999999999998</v>
      </c>
      <c r="S44" s="30">
        <f>IFERROR(IF($F$4=4,_xll.IMDP("IR",$E44,S$9)-S$13,_xll.IMDP("IR",$E44,S$10)),"")</f>
        <v>4.0449999999999999</v>
      </c>
      <c r="T44" s="30">
        <f>IFERROR(IF($F$4=4,_xll.IMDP("IR",$E44,T$9)-T$13,_xll.IMDP("IR",$E44,T$10)),"")</f>
        <v>4.327</v>
      </c>
      <c r="U44" s="30">
        <f>IFERROR(IF($F$4=4,_xll.IMDP("IR",$E44,U$9)-U$13,_xll.IMDP("IR",$E44,U$10)),"")</f>
        <v>4.4960000000000004</v>
      </c>
      <c r="V44" s="31" t="str">
        <f>IFERROR(IF($F$4=4,_xll.IMDP("IR",$E44,V$9)-V$13,_xll.IMDP("IR",$E44,V$10)),"")</f>
        <v/>
      </c>
    </row>
    <row r="45" spans="2:22">
      <c r="B45">
        <v>32</v>
      </c>
      <c r="C45" s="7" t="str">
        <f>IFERROR( VLOOKUP( $B45, Sheet1!$M$2:$O$10001, 2,0),"")</f>
        <v>00347</v>
      </c>
      <c r="D45" s="24" t="str">
        <f>IFERROR( VLOOKUP( $B45, Sheet1!$M$2:$O$10001, 3,0),"")</f>
        <v>유안타증권</v>
      </c>
      <c r="E45" s="3" t="str">
        <f t="shared" si="1"/>
        <v>BONDAVG00347</v>
      </c>
      <c r="F45" s="18" t="str">
        <f>_xll.IMDP("IR",$E45,F$12)</f>
        <v>공모/무보증AA-</v>
      </c>
      <c r="G45" s="15">
        <f>_xll.IMDP("IR",$E45,G$12)</f>
        <v>20240830</v>
      </c>
      <c r="H45" s="30">
        <f>IFERROR(IF($F$4=4,_xll.IMDP("IR",$E45,H$9)-H$13,_xll.IMDP("IR",$E45,H$10)),"")</f>
        <v>3.6360000000000001</v>
      </c>
      <c r="I45" s="30">
        <f>IFERROR(IF($F$4=4,_xll.IMDP("IR",$E45,I$9)-I$13,_xll.IMDP("IR",$E45,I$10)),"")</f>
        <v>3.64</v>
      </c>
      <c r="J45" s="30">
        <f>IFERROR(IF($F$4=4,_xll.IMDP("IR",$E45,J$9)-J$13,_xll.IMDP("IR",$E45,J$10)),"")</f>
        <v>3.5830000000000002</v>
      </c>
      <c r="K45" s="30">
        <f>IFERROR(IF($F$4=4,_xll.IMDP("IR",$E45,K$9)-K$13,_xll.IMDP("IR",$E45,K$10)),"")</f>
        <v>3.5640000000000001</v>
      </c>
      <c r="L45" s="30">
        <f>IFERROR(IF($F$4=4,_xll.IMDP("IR",$E45,L$9)-L$13,_xll.IMDP("IR",$E45,L$10)),"")</f>
        <v>3.6070000000000002</v>
      </c>
      <c r="M45" s="30">
        <f>IFERROR(IF($F$4=4,_xll.IMDP("IR",$E45,M$9)-M$13,_xll.IMDP("IR",$E45,M$10)),"")</f>
        <v>3.6349999999999998</v>
      </c>
      <c r="N45" s="30">
        <f>IFERROR(IF($F$4=4,_xll.IMDP("IR",$E45,N$9)-N$13,_xll.IMDP("IR",$E45,N$10)),"")</f>
        <v>3.6840000000000002</v>
      </c>
      <c r="O45" s="30">
        <f>IFERROR(IF($F$4=4,_xll.IMDP("IR",$E45,O$9)-O$13,_xll.IMDP("IR",$E45,O$10)),"")</f>
        <v>3.8140000000000001</v>
      </c>
      <c r="P45" s="30">
        <f>IFERROR(IF($F$4=4,_xll.IMDP("IR",$E45,P$9)-P$13,_xll.IMDP("IR",$E45,P$10)),"")</f>
        <v>3.8919999999999999</v>
      </c>
      <c r="Q45" s="30">
        <f>IFERROR(IF($F$4=4,_xll.IMDP("IR",$E45,Q$9)-Q$13,_xll.IMDP("IR",$E45,Q$10)),"")</f>
        <v>3.992</v>
      </c>
      <c r="R45" s="30">
        <f>IFERROR(IF($F$4=4,_xll.IMDP("IR",$E45,R$9)-R$13,_xll.IMDP("IR",$E45,R$10)),"")</f>
        <v>4.2409999999999997</v>
      </c>
      <c r="S45" s="30">
        <f>IFERROR(IF($F$4=4,_xll.IMDP("IR",$E45,S$9)-S$13,_xll.IMDP("IR",$E45,S$10)),"")</f>
        <v>5.0640000000000001</v>
      </c>
      <c r="T45" s="30">
        <f>IFERROR(IF($F$4=4,_xll.IMDP("IR",$E45,T$9)-T$13,_xll.IMDP("IR",$E45,T$10)),"")</f>
        <v>5.72</v>
      </c>
      <c r="U45" s="30">
        <f>IFERROR(IF($F$4=4,_xll.IMDP("IR",$E45,U$9)-U$13,_xll.IMDP("IR",$E45,U$10)),"")</f>
        <v>5.9720000000000004</v>
      </c>
      <c r="V45" s="31" t="str">
        <f>IFERROR(IF($F$4=4,_xll.IMDP("IR",$E45,V$9)-V$13,_xll.IMDP("IR",$E45,V$10)),"")</f>
        <v/>
      </c>
    </row>
    <row r="46" spans="2:22">
      <c r="B46">
        <v>33</v>
      </c>
      <c r="C46" s="7" t="str">
        <f>IFERROR( VLOOKUP( $B46, Sheet1!$M$2:$O$10001, 2,0),"")</f>
        <v>00349</v>
      </c>
      <c r="D46" s="24" t="str">
        <f>IFERROR( VLOOKUP( $B46, Sheet1!$M$2:$O$10001, 3,0),"")</f>
        <v>대한항공</v>
      </c>
      <c r="E46" s="3" t="str">
        <f t="shared" si="1"/>
        <v>BONDAVG00349</v>
      </c>
      <c r="F46" s="18" t="str">
        <f>_xll.IMDP("IR",$E46,F$12)</f>
        <v>공모/무보증A-</v>
      </c>
      <c r="G46" s="15">
        <f>_xll.IMDP("IR",$E46,G$12)</f>
        <v>20240830</v>
      </c>
      <c r="H46" s="30">
        <f>IFERROR(IF($F$4=4,_xll.IMDP("IR",$E46,H$9)-H$13,_xll.IMDP("IR",$E46,H$10)),"")</f>
        <v>3.6059999999999999</v>
      </c>
      <c r="I46" s="30">
        <f>IFERROR(IF($F$4=4,_xll.IMDP("IR",$E46,I$9)-I$13,_xll.IMDP("IR",$E46,I$10)),"")</f>
        <v>3.7170000000000001</v>
      </c>
      <c r="J46" s="30">
        <f>IFERROR(IF($F$4=4,_xll.IMDP("IR",$E46,J$9)-J$13,_xll.IMDP("IR",$E46,J$10)),"")</f>
        <v>3.7210000000000001</v>
      </c>
      <c r="K46" s="30">
        <f>IFERROR(IF($F$4=4,_xll.IMDP("IR",$E46,K$9)-K$13,_xll.IMDP("IR",$E46,K$10)),"")</f>
        <v>3.7360000000000002</v>
      </c>
      <c r="L46" s="30">
        <f>IFERROR(IF($F$4=4,_xll.IMDP("IR",$E46,L$9)-L$13,_xll.IMDP("IR",$E46,L$10)),"")</f>
        <v>3.7810000000000001</v>
      </c>
      <c r="M46" s="30">
        <f>IFERROR(IF($F$4=4,_xll.IMDP("IR",$E46,M$9)-M$13,_xll.IMDP("IR",$E46,M$10)),"")</f>
        <v>3.827</v>
      </c>
      <c r="N46" s="30">
        <f>IFERROR(IF($F$4=4,_xll.IMDP("IR",$E46,N$9)-N$13,_xll.IMDP("IR",$E46,N$10)),"")</f>
        <v>3.9020000000000001</v>
      </c>
      <c r="O46" s="30">
        <f>IFERROR(IF($F$4=4,_xll.IMDP("IR",$E46,O$9)-O$13,_xll.IMDP("IR",$E46,O$10)),"")</f>
        <v>3.91</v>
      </c>
      <c r="P46" s="30">
        <f>IFERROR(IF($F$4=4,_xll.IMDP("IR",$E46,P$9)-P$13,_xll.IMDP("IR",$E46,P$10)),"")</f>
        <v>4.2779999999999996</v>
      </c>
      <c r="Q46" s="30">
        <f>IFERROR(IF($F$4=4,_xll.IMDP("IR",$E46,Q$9)-Q$13,_xll.IMDP("IR",$E46,Q$10)),"")</f>
        <v>4.359</v>
      </c>
      <c r="R46" s="30">
        <f>IFERROR(IF($F$4=4,_xll.IMDP("IR",$E46,R$9)-R$13,_xll.IMDP("IR",$E46,R$10)),"")</f>
        <v>4.5629999999999997</v>
      </c>
      <c r="S46" s="30">
        <f>IFERROR(IF($F$4=4,_xll.IMDP("IR",$E46,S$9)-S$13,_xll.IMDP("IR",$E46,S$10)),"")</f>
        <v>5.0609999999999999</v>
      </c>
      <c r="T46" s="30">
        <f>IFERROR(IF($F$4=4,_xll.IMDP("IR",$E46,T$9)-T$13,_xll.IMDP("IR",$E46,T$10)),"")</f>
        <v>5.3209999999999997</v>
      </c>
      <c r="U46" s="30">
        <f>IFERROR(IF($F$4=4,_xll.IMDP("IR",$E46,U$9)-U$13,_xll.IMDP("IR",$E46,U$10)),"")</f>
        <v>5.64</v>
      </c>
      <c r="V46" s="31" t="str">
        <f>IFERROR(IF($F$4=4,_xll.IMDP("IR",$E46,V$9)-V$13,_xll.IMDP("IR",$E46,V$10)),"")</f>
        <v/>
      </c>
    </row>
    <row r="47" spans="2:22">
      <c r="B47">
        <v>34</v>
      </c>
      <c r="C47" s="7" t="str">
        <f>IFERROR( VLOOKUP( $B47, Sheet1!$M$2:$O$10001, 2,0),"")</f>
        <v>00353</v>
      </c>
      <c r="D47" s="24" t="str">
        <f>IFERROR( VLOOKUP( $B47, Sheet1!$M$2:$O$10001, 3,0),"")</f>
        <v>한화투자증권</v>
      </c>
      <c r="E47" s="3" t="str">
        <f t="shared" si="1"/>
        <v>BONDAVG00353</v>
      </c>
      <c r="F47" s="18" t="str">
        <f>_xll.IMDP("IR",$E47,F$12)</f>
        <v>공모/무보증AA-</v>
      </c>
      <c r="G47" s="15">
        <f>_xll.IMDP("IR",$E47,G$12)</f>
        <v>20240830</v>
      </c>
      <c r="H47" s="30">
        <f>IFERROR(IF($F$4=4,_xll.IMDP("IR",$E47,H$9)-H$13,_xll.IMDP("IR",$E47,H$10)),"")</f>
        <v>3.77</v>
      </c>
      <c r="I47" s="30">
        <f>IFERROR(IF($F$4=4,_xll.IMDP("IR",$E47,I$9)-I$13,_xll.IMDP("IR",$E47,I$10)),"")</f>
        <v>3.7909999999999999</v>
      </c>
      <c r="J47" s="30">
        <f>IFERROR(IF($F$4=4,_xll.IMDP("IR",$E47,J$9)-J$13,_xll.IMDP("IR",$E47,J$10)),"")</f>
        <v>3.734</v>
      </c>
      <c r="K47" s="30">
        <f>IFERROR(IF($F$4=4,_xll.IMDP("IR",$E47,K$9)-K$13,_xll.IMDP("IR",$E47,K$10)),"")</f>
        <v>3.7109999999999999</v>
      </c>
      <c r="L47" s="30">
        <f>IFERROR(IF($F$4=4,_xll.IMDP("IR",$E47,L$9)-L$13,_xll.IMDP("IR",$E47,L$10)),"")</f>
        <v>3.774</v>
      </c>
      <c r="M47" s="30">
        <f>IFERROR(IF($F$4=4,_xll.IMDP("IR",$E47,M$9)-M$13,_xll.IMDP("IR",$E47,M$10)),"")</f>
        <v>3.827</v>
      </c>
      <c r="N47" s="30">
        <f>IFERROR(IF($F$4=4,_xll.IMDP("IR",$E47,N$9)-N$13,_xll.IMDP("IR",$E47,N$10)),"")</f>
        <v>3.9039999999999999</v>
      </c>
      <c r="O47" s="30">
        <f>IFERROR(IF($F$4=4,_xll.IMDP("IR",$E47,O$9)-O$13,_xll.IMDP("IR",$E47,O$10)),"")</f>
        <v>3.94</v>
      </c>
      <c r="P47" s="30">
        <f>IFERROR(IF($F$4=4,_xll.IMDP("IR",$E47,P$9)-P$13,_xll.IMDP("IR",$E47,P$10)),"")</f>
        <v>4.0069999999999997</v>
      </c>
      <c r="Q47" s="30">
        <f>IFERROR(IF($F$4=4,_xll.IMDP("IR",$E47,Q$9)-Q$13,_xll.IMDP("IR",$E47,Q$10)),"")</f>
        <v>4.109</v>
      </c>
      <c r="R47" s="30">
        <f>IFERROR(IF($F$4=4,_xll.IMDP("IR",$E47,R$9)-R$13,_xll.IMDP("IR",$E47,R$10)),"")</f>
        <v>4.3600000000000003</v>
      </c>
      <c r="S47" s="30">
        <f>IFERROR(IF($F$4=4,_xll.IMDP("IR",$E47,S$9)-S$13,_xll.IMDP("IR",$E47,S$10)),"")</f>
        <v>5.1849999999999996</v>
      </c>
      <c r="T47" s="30">
        <f>IFERROR(IF($F$4=4,_xll.IMDP("IR",$E47,T$9)-T$13,_xll.IMDP("IR",$E47,T$10)),"")</f>
        <v>5.8179999999999996</v>
      </c>
      <c r="U47" s="30">
        <f>IFERROR(IF($F$4=4,_xll.IMDP("IR",$E47,U$9)-U$13,_xll.IMDP("IR",$E47,U$10)),"")</f>
        <v>6.07</v>
      </c>
      <c r="V47" s="31" t="str">
        <f>IFERROR(IF($F$4=4,_xll.IMDP("IR",$E47,V$9)-V$13,_xll.IMDP("IR",$E47,V$10)),"")</f>
        <v/>
      </c>
    </row>
    <row r="48" spans="2:22">
      <c r="B48">
        <v>35</v>
      </c>
      <c r="C48" s="7" t="str">
        <f>IFERROR( VLOOKUP( $B48, Sheet1!$M$2:$O$10001, 2,0),"")</f>
        <v>00354</v>
      </c>
      <c r="D48" s="24" t="str">
        <f>IFERROR( VLOOKUP( $B48, Sheet1!$M$2:$O$10001, 3,0),"")</f>
        <v>대신증권</v>
      </c>
      <c r="E48" s="3" t="str">
        <f t="shared" si="1"/>
        <v>BONDAVG00354</v>
      </c>
      <c r="F48" s="18" t="str">
        <f>_xll.IMDP("IR",$E48,F$12)</f>
        <v>공모/무보증AA-</v>
      </c>
      <c r="G48" s="15">
        <f>_xll.IMDP("IR",$E48,G$12)</f>
        <v>20240830</v>
      </c>
      <c r="H48" s="30">
        <f>IFERROR(IF($F$4=4,_xll.IMDP("IR",$E48,H$9)-H$13,_xll.IMDP("IR",$E48,H$10)),"")</f>
        <v>3.69</v>
      </c>
      <c r="I48" s="30">
        <f>IFERROR(IF($F$4=4,_xll.IMDP("IR",$E48,I$9)-I$13,_xll.IMDP("IR",$E48,I$10)),"")</f>
        <v>3.718</v>
      </c>
      <c r="J48" s="30">
        <f>IFERROR(IF($F$4=4,_xll.IMDP("IR",$E48,J$9)-J$13,_xll.IMDP("IR",$E48,J$10)),"")</f>
        <v>3.6640000000000001</v>
      </c>
      <c r="K48" s="30">
        <f>IFERROR(IF($F$4=4,_xll.IMDP("IR",$E48,K$9)-K$13,_xll.IMDP("IR",$E48,K$10)),"")</f>
        <v>3.6389999999999998</v>
      </c>
      <c r="L48" s="30">
        <f>IFERROR(IF($F$4=4,_xll.IMDP("IR",$E48,L$9)-L$13,_xll.IMDP("IR",$E48,L$10)),"")</f>
        <v>3.6669999999999998</v>
      </c>
      <c r="M48" s="30">
        <f>IFERROR(IF($F$4=4,_xll.IMDP("IR",$E48,M$9)-M$13,_xll.IMDP("IR",$E48,M$10)),"")</f>
        <v>3.6859999999999999</v>
      </c>
      <c r="N48" s="30">
        <f>IFERROR(IF($F$4=4,_xll.IMDP("IR",$E48,N$9)-N$13,_xll.IMDP("IR",$E48,N$10)),"")</f>
        <v>3.746</v>
      </c>
      <c r="O48" s="30">
        <f>IFERROR(IF($F$4=4,_xll.IMDP("IR",$E48,O$9)-O$13,_xll.IMDP("IR",$E48,O$10)),"")</f>
        <v>3.782</v>
      </c>
      <c r="P48" s="30">
        <f>IFERROR(IF($F$4=4,_xll.IMDP("IR",$E48,P$9)-P$13,_xll.IMDP("IR",$E48,P$10)),"")</f>
        <v>3.8250000000000002</v>
      </c>
      <c r="Q48" s="30">
        <f>IFERROR(IF($F$4=4,_xll.IMDP("IR",$E48,Q$9)-Q$13,_xll.IMDP("IR",$E48,Q$10)),"")</f>
        <v>3.9089999999999998</v>
      </c>
      <c r="R48" s="30">
        <f>IFERROR(IF($F$4=4,_xll.IMDP("IR",$E48,R$9)-R$13,_xll.IMDP("IR",$E48,R$10)),"")</f>
        <v>4.0960000000000001</v>
      </c>
      <c r="S48" s="30">
        <f>IFERROR(IF($F$4=4,_xll.IMDP("IR",$E48,S$9)-S$13,_xll.IMDP("IR",$E48,S$10)),"")</f>
        <v>4.9169999999999998</v>
      </c>
      <c r="T48" s="30">
        <f>IFERROR(IF($F$4=4,_xll.IMDP("IR",$E48,T$9)-T$13,_xll.IMDP("IR",$E48,T$10)),"")</f>
        <v>5.5049999999999999</v>
      </c>
      <c r="U48" s="30">
        <f>IFERROR(IF($F$4=4,_xll.IMDP("IR",$E48,U$9)-U$13,_xll.IMDP("IR",$E48,U$10)),"")</f>
        <v>5.7569999999999997</v>
      </c>
      <c r="V48" s="31" t="str">
        <f>IFERROR(IF($F$4=4,_xll.IMDP("IR",$E48,V$9)-V$13,_xll.IMDP("IR",$E48,V$10)),"")</f>
        <v/>
      </c>
    </row>
    <row r="49" spans="2:22">
      <c r="B49">
        <v>36</v>
      </c>
      <c r="C49" s="7" t="str">
        <f>IFERROR( VLOOKUP( $B49, Sheet1!$M$2:$O$10001, 2,0),"")</f>
        <v>00367</v>
      </c>
      <c r="D49" s="24" t="str">
        <f>IFERROR( VLOOKUP( $B49, Sheet1!$M$2:$O$10001, 3,0),"")</f>
        <v>포스코퓨처엠</v>
      </c>
      <c r="E49" s="3" t="str">
        <f t="shared" si="1"/>
        <v>BONDAVG00367</v>
      </c>
      <c r="F49" s="18" t="str">
        <f>_xll.IMDP("IR",$E49,F$12)</f>
        <v>공모/무보증AA-</v>
      </c>
      <c r="G49" s="15">
        <f>_xll.IMDP("IR",$E49,G$12)</f>
        <v>20240830</v>
      </c>
      <c r="H49" s="30">
        <f>IFERROR(IF($F$4=4,_xll.IMDP("IR",$E49,H$9)-H$13,_xll.IMDP("IR",$E49,H$10)),"")</f>
        <v>3.4180000000000001</v>
      </c>
      <c r="I49" s="30">
        <f>IFERROR(IF($F$4=4,_xll.IMDP("IR",$E49,I$9)-I$13,_xll.IMDP("IR",$E49,I$10)),"")</f>
        <v>3.4209999999999998</v>
      </c>
      <c r="J49" s="30">
        <f>IFERROR(IF($F$4=4,_xll.IMDP("IR",$E49,J$9)-J$13,_xll.IMDP("IR",$E49,J$10)),"")</f>
        <v>3.3580000000000001</v>
      </c>
      <c r="K49" s="30">
        <f>IFERROR(IF($F$4=4,_xll.IMDP("IR",$E49,K$9)-K$13,_xll.IMDP("IR",$E49,K$10)),"")</f>
        <v>3.323</v>
      </c>
      <c r="L49" s="30">
        <f>IFERROR(IF($F$4=4,_xll.IMDP("IR",$E49,L$9)-L$13,_xll.IMDP("IR",$E49,L$10)),"")</f>
        <v>3.343</v>
      </c>
      <c r="M49" s="30">
        <f>IFERROR(IF($F$4=4,_xll.IMDP("IR",$E49,M$9)-M$13,_xll.IMDP("IR",$E49,M$10)),"")</f>
        <v>3.363</v>
      </c>
      <c r="N49" s="30">
        <f>IFERROR(IF($F$4=4,_xll.IMDP("IR",$E49,N$9)-N$13,_xll.IMDP("IR",$E49,N$10)),"")</f>
        <v>3.3879999999999999</v>
      </c>
      <c r="O49" s="30">
        <f>IFERROR(IF($F$4=4,_xll.IMDP("IR",$E49,O$9)-O$13,_xll.IMDP("IR",$E49,O$10)),"")</f>
        <v>3.4159999999999999</v>
      </c>
      <c r="P49" s="30">
        <f>IFERROR(IF($F$4=4,_xll.IMDP("IR",$E49,P$9)-P$13,_xll.IMDP("IR",$E49,P$10)),"")</f>
        <v>3.4249999999999998</v>
      </c>
      <c r="Q49" s="30">
        <f>IFERROR(IF($F$4=4,_xll.IMDP("IR",$E49,Q$9)-Q$13,_xll.IMDP("IR",$E49,Q$10)),"")</f>
        <v>3.4860000000000002</v>
      </c>
      <c r="R49" s="30">
        <f>IFERROR(IF($F$4=4,_xll.IMDP("IR",$E49,R$9)-R$13,_xll.IMDP("IR",$E49,R$10)),"")</f>
        <v>3.7149999999999999</v>
      </c>
      <c r="S49" s="30">
        <f>IFERROR(IF($F$4=4,_xll.IMDP("IR",$E49,S$9)-S$13,_xll.IMDP("IR",$E49,S$10)),"")</f>
        <v>4.5220000000000002</v>
      </c>
      <c r="T49" s="30">
        <f>IFERROR(IF($F$4=4,_xll.IMDP("IR",$E49,T$9)-T$13,_xll.IMDP("IR",$E49,T$10)),"")</f>
        <v>5.1029999999999998</v>
      </c>
      <c r="U49" s="30">
        <f>IFERROR(IF($F$4=4,_xll.IMDP("IR",$E49,U$9)-U$13,_xll.IMDP("IR",$E49,U$10)),"")</f>
        <v>5.3319999999999999</v>
      </c>
      <c r="V49" s="31" t="str">
        <f>IFERROR(IF($F$4=4,_xll.IMDP("IR",$E49,V$9)-V$13,_xll.IMDP("IR",$E49,V$10)),"")</f>
        <v/>
      </c>
    </row>
    <row r="50" spans="2:22">
      <c r="B50">
        <v>37</v>
      </c>
      <c r="C50" s="7" t="str">
        <f>IFERROR( VLOOKUP( $B50, Sheet1!$M$2:$O$10001, 2,0),"")</f>
        <v>00402</v>
      </c>
      <c r="D50" s="24" t="str">
        <f>IFERROR( VLOOKUP( $B50, Sheet1!$M$2:$O$10001, 3,0),"")</f>
        <v>현대제철</v>
      </c>
      <c r="E50" s="3" t="str">
        <f t="shared" si="1"/>
        <v>BONDAVG00402</v>
      </c>
      <c r="F50" s="18" t="str">
        <f>_xll.IMDP("IR",$E50,F$12)</f>
        <v>공모/무보증AA0</v>
      </c>
      <c r="G50" s="15">
        <f>_xll.IMDP("IR",$E50,G$12)</f>
        <v>20240830</v>
      </c>
      <c r="H50" s="30">
        <f>IFERROR(IF($F$4=4,_xll.IMDP("IR",$E50,H$9)-H$13,_xll.IMDP("IR",$E50,H$10)),"")</f>
        <v>3.4609999999999999</v>
      </c>
      <c r="I50" s="30">
        <f>IFERROR(IF($F$4=4,_xll.IMDP("IR",$E50,I$9)-I$13,_xll.IMDP("IR",$E50,I$10)),"")</f>
        <v>3.456</v>
      </c>
      <c r="J50" s="30">
        <f>IFERROR(IF($F$4=4,_xll.IMDP("IR",$E50,J$9)-J$13,_xll.IMDP("IR",$E50,J$10)),"")</f>
        <v>3.3889999999999998</v>
      </c>
      <c r="K50" s="30">
        <f>IFERROR(IF($F$4=4,_xll.IMDP("IR",$E50,K$9)-K$13,_xll.IMDP("IR",$E50,K$10)),"")</f>
        <v>3.3450000000000002</v>
      </c>
      <c r="L50" s="30">
        <f>IFERROR(IF($F$4=4,_xll.IMDP("IR",$E50,L$9)-L$13,_xll.IMDP("IR",$E50,L$10)),"")</f>
        <v>3.355</v>
      </c>
      <c r="M50" s="30">
        <f>IFERROR(IF($F$4=4,_xll.IMDP("IR",$E50,M$9)-M$13,_xll.IMDP("IR",$E50,M$10)),"")</f>
        <v>3.367</v>
      </c>
      <c r="N50" s="30">
        <f>IFERROR(IF($F$4=4,_xll.IMDP("IR",$E50,N$9)-N$13,_xll.IMDP("IR",$E50,N$10)),"")</f>
        <v>3.3849999999999998</v>
      </c>
      <c r="O50" s="30">
        <f>IFERROR(IF($F$4=4,_xll.IMDP("IR",$E50,O$9)-O$13,_xll.IMDP("IR",$E50,O$10)),"")</f>
        <v>3.3849999999999998</v>
      </c>
      <c r="P50" s="30">
        <f>IFERROR(IF($F$4=4,_xll.IMDP("IR",$E50,P$9)-P$13,_xll.IMDP("IR",$E50,P$10)),"")</f>
        <v>3.3889999999999998</v>
      </c>
      <c r="Q50" s="30">
        <f>IFERROR(IF($F$4=4,_xll.IMDP("IR",$E50,Q$9)-Q$13,_xll.IMDP("IR",$E50,Q$10)),"")</f>
        <v>3.4129999999999998</v>
      </c>
      <c r="R50" s="30">
        <f>IFERROR(IF($F$4=4,_xll.IMDP("IR",$E50,R$9)-R$13,_xll.IMDP("IR",$E50,R$10)),"")</f>
        <v>3.5649999999999999</v>
      </c>
      <c r="S50" s="30">
        <f>IFERROR(IF($F$4=4,_xll.IMDP("IR",$E50,S$9)-S$13,_xll.IMDP("IR",$E50,S$10)),"")</f>
        <v>4.0430000000000001</v>
      </c>
      <c r="T50" s="30">
        <f>IFERROR(IF($F$4=4,_xll.IMDP("IR",$E50,T$9)-T$13,_xll.IMDP("IR",$E50,T$10)),"")</f>
        <v>4.3840000000000003</v>
      </c>
      <c r="U50" s="30">
        <f>IFERROR(IF($F$4=4,_xll.IMDP("IR",$E50,U$9)-U$13,_xll.IMDP("IR",$E50,U$10)),"")</f>
        <v>4.5780000000000003</v>
      </c>
      <c r="V50" s="31" t="str">
        <f>IFERROR(IF($F$4=4,_xll.IMDP("IR",$E50,V$9)-V$13,_xll.IMDP("IR",$E50,V$10)),"")</f>
        <v/>
      </c>
    </row>
    <row r="51" spans="2:22">
      <c r="B51">
        <v>38</v>
      </c>
      <c r="C51" s="7" t="str">
        <f>IFERROR( VLOOKUP( $B51, Sheet1!$M$2:$O$10001, 2,0),"")</f>
        <v>00405</v>
      </c>
      <c r="D51" s="24" t="str">
        <f>IFERROR( VLOOKUP( $B51, Sheet1!$M$2:$O$10001, 3,0),"")</f>
        <v>에이치디현대오일뱅크</v>
      </c>
      <c r="E51" s="3" t="str">
        <f t="shared" si="1"/>
        <v>BONDAVG00405</v>
      </c>
      <c r="F51" s="18" t="str">
        <f>_xll.IMDP("IR",$E51,F$12)</f>
        <v>공모/무보증AA-</v>
      </c>
      <c r="G51" s="15">
        <f>_xll.IMDP("IR",$E51,G$12)</f>
        <v>20240830</v>
      </c>
      <c r="H51" s="30">
        <f>IFERROR(IF($F$4=4,_xll.IMDP("IR",$E51,H$9)-H$13,_xll.IMDP("IR",$E51,H$10)),"")</f>
        <v>3.4529999999999998</v>
      </c>
      <c r="I51" s="30">
        <f>IFERROR(IF($F$4=4,_xll.IMDP("IR",$E51,I$9)-I$13,_xll.IMDP("IR",$E51,I$10)),"")</f>
        <v>3.45</v>
      </c>
      <c r="J51" s="30">
        <f>IFERROR(IF($F$4=4,_xll.IMDP("IR",$E51,J$9)-J$13,_xll.IMDP("IR",$E51,J$10)),"")</f>
        <v>3.3889999999999998</v>
      </c>
      <c r="K51" s="30">
        <f>IFERROR(IF($F$4=4,_xll.IMDP("IR",$E51,K$9)-K$13,_xll.IMDP("IR",$E51,K$10)),"")</f>
        <v>3.3519999999999999</v>
      </c>
      <c r="L51" s="30">
        <f>IFERROR(IF($F$4=4,_xll.IMDP("IR",$E51,L$9)-L$13,_xll.IMDP("IR",$E51,L$10)),"")</f>
        <v>3.3679999999999999</v>
      </c>
      <c r="M51" s="30">
        <f>IFERROR(IF($F$4=4,_xll.IMDP("IR",$E51,M$9)-M$13,_xll.IMDP("IR",$E51,M$10)),"")</f>
        <v>3.38</v>
      </c>
      <c r="N51" s="30">
        <f>IFERROR(IF($F$4=4,_xll.IMDP("IR",$E51,N$9)-N$13,_xll.IMDP("IR",$E51,N$10)),"")</f>
        <v>3.3980000000000001</v>
      </c>
      <c r="O51" s="30">
        <f>IFERROR(IF($F$4=4,_xll.IMDP("IR",$E51,O$9)-O$13,_xll.IMDP("IR",$E51,O$10)),"")</f>
        <v>3.403</v>
      </c>
      <c r="P51" s="30">
        <f>IFERROR(IF($F$4=4,_xll.IMDP("IR",$E51,P$9)-P$13,_xll.IMDP("IR",$E51,P$10)),"")</f>
        <v>3.4079999999999999</v>
      </c>
      <c r="Q51" s="30">
        <f>IFERROR(IF($F$4=4,_xll.IMDP("IR",$E51,Q$9)-Q$13,_xll.IMDP("IR",$E51,Q$10)),"")</f>
        <v>3.4279999999999999</v>
      </c>
      <c r="R51" s="30">
        <f>IFERROR(IF($F$4=4,_xll.IMDP("IR",$E51,R$9)-R$13,_xll.IMDP("IR",$E51,R$10)),"")</f>
        <v>3.6110000000000002</v>
      </c>
      <c r="S51" s="30">
        <f>IFERROR(IF($F$4=4,_xll.IMDP("IR",$E51,S$9)-S$13,_xll.IMDP("IR",$E51,S$10)),"")</f>
        <v>4.1769999999999996</v>
      </c>
      <c r="T51" s="30">
        <f>IFERROR(IF($F$4=4,_xll.IMDP("IR",$E51,T$9)-T$13,_xll.IMDP("IR",$E51,T$10)),"")</f>
        <v>4.7329999999999997</v>
      </c>
      <c r="U51" s="30">
        <f>IFERROR(IF($F$4=4,_xll.IMDP("IR",$E51,U$9)-U$13,_xll.IMDP("IR",$E51,U$10)),"")</f>
        <v>4.9850000000000003</v>
      </c>
      <c r="V51" s="31" t="str">
        <f>IFERROR(IF($F$4=4,_xll.IMDP("IR",$E51,V$9)-V$13,_xll.IMDP("IR",$E51,V$10)),"")</f>
        <v/>
      </c>
    </row>
    <row r="52" spans="2:22">
      <c r="B52">
        <v>39</v>
      </c>
      <c r="C52" s="7" t="str">
        <f>IFERROR( VLOOKUP( $B52, Sheet1!$M$2:$O$10001, 2,0),"")</f>
        <v>00417</v>
      </c>
      <c r="D52" s="24" t="str">
        <f>IFERROR( VLOOKUP( $B52, Sheet1!$M$2:$O$10001, 3,0),"")</f>
        <v>신세계</v>
      </c>
      <c r="E52" s="3" t="str">
        <f t="shared" si="1"/>
        <v>BONDAVG00417</v>
      </c>
      <c r="F52" s="18" t="str">
        <f>_xll.IMDP("IR",$E52,F$12)</f>
        <v>공모/무보증AA0</v>
      </c>
      <c r="G52" s="15">
        <f>_xll.IMDP("IR",$E52,G$12)</f>
        <v>20240830</v>
      </c>
      <c r="H52" s="30">
        <f>IFERROR(IF($F$4=4,_xll.IMDP("IR",$E52,H$9)-H$13,_xll.IMDP("IR",$E52,H$10)),"")</f>
        <v>3.423</v>
      </c>
      <c r="I52" s="30">
        <f>IFERROR(IF($F$4=4,_xll.IMDP("IR",$E52,I$9)-I$13,_xll.IMDP("IR",$E52,I$10)),"")</f>
        <v>3.42</v>
      </c>
      <c r="J52" s="30">
        <f>IFERROR(IF($F$4=4,_xll.IMDP("IR",$E52,J$9)-J$13,_xll.IMDP("IR",$E52,J$10)),"")</f>
        <v>3.36</v>
      </c>
      <c r="K52" s="30">
        <f>IFERROR(IF($F$4=4,_xll.IMDP("IR",$E52,K$9)-K$13,_xll.IMDP("IR",$E52,K$10)),"")</f>
        <v>3.3239999999999998</v>
      </c>
      <c r="L52" s="30">
        <f>IFERROR(IF($F$4=4,_xll.IMDP("IR",$E52,L$9)-L$13,_xll.IMDP("IR",$E52,L$10)),"")</f>
        <v>3.3420000000000001</v>
      </c>
      <c r="M52" s="30">
        <f>IFERROR(IF($F$4=4,_xll.IMDP("IR",$E52,M$9)-M$13,_xll.IMDP("IR",$E52,M$10)),"")</f>
        <v>3.3530000000000002</v>
      </c>
      <c r="N52" s="30">
        <f>IFERROR(IF($F$4=4,_xll.IMDP("IR",$E52,N$9)-N$13,_xll.IMDP("IR",$E52,N$10)),"")</f>
        <v>3.375</v>
      </c>
      <c r="O52" s="30">
        <f>IFERROR(IF($F$4=4,_xll.IMDP("IR",$E52,O$9)-O$13,_xll.IMDP("IR",$E52,O$10)),"")</f>
        <v>3.379</v>
      </c>
      <c r="P52" s="30">
        <f>IFERROR(IF($F$4=4,_xll.IMDP("IR",$E52,P$9)-P$13,_xll.IMDP("IR",$E52,P$10)),"")</f>
        <v>3.3889999999999998</v>
      </c>
      <c r="Q52" s="30">
        <f>IFERROR(IF($F$4=4,_xll.IMDP("IR",$E52,Q$9)-Q$13,_xll.IMDP("IR",$E52,Q$10)),"")</f>
        <v>3.42</v>
      </c>
      <c r="R52" s="30">
        <f>IFERROR(IF($F$4=4,_xll.IMDP("IR",$E52,R$9)-R$13,_xll.IMDP("IR",$E52,R$10)),"")</f>
        <v>3.5790000000000002</v>
      </c>
      <c r="S52" s="30">
        <f>IFERROR(IF($F$4=4,_xll.IMDP("IR",$E52,S$9)-S$13,_xll.IMDP("IR",$E52,S$10)),"")</f>
        <v>4.1870000000000003</v>
      </c>
      <c r="T52" s="30">
        <f>IFERROR(IF($F$4=4,_xll.IMDP("IR",$E52,T$9)-T$13,_xll.IMDP("IR",$E52,T$10)),"")</f>
        <v>4.6619999999999999</v>
      </c>
      <c r="U52" s="30">
        <f>IFERROR(IF($F$4=4,_xll.IMDP("IR",$E52,U$9)-U$13,_xll.IMDP("IR",$E52,U$10)),"")</f>
        <v>4.8550000000000004</v>
      </c>
      <c r="V52" s="31" t="str">
        <f>IFERROR(IF($F$4=4,_xll.IMDP("IR",$E52,V$9)-V$13,_xll.IMDP("IR",$E52,V$10)),"")</f>
        <v/>
      </c>
    </row>
    <row r="53" spans="2:22">
      <c r="B53">
        <v>40</v>
      </c>
      <c r="C53" s="7" t="str">
        <f>IFERROR( VLOOKUP( $B53, Sheet1!$M$2:$O$10001, 2,0),"")</f>
        <v>00456</v>
      </c>
      <c r="D53" s="24" t="str">
        <f>IFERROR( VLOOKUP( $B53, Sheet1!$M$2:$O$10001, 3,0),"")</f>
        <v>현대비앤지스틸</v>
      </c>
      <c r="E53" s="3" t="str">
        <f t="shared" si="1"/>
        <v>BONDAVG00456</v>
      </c>
      <c r="F53" s="18" t="str">
        <f>_xll.IMDP("IR",$E53,F$12)</f>
        <v>공모/무보증A0</v>
      </c>
      <c r="G53" s="15">
        <f>_xll.IMDP("IR",$E53,G$12)</f>
        <v>20240830</v>
      </c>
      <c r="H53" s="30">
        <f>IFERROR(IF($F$4=4,_xll.IMDP("IR",$E53,H$9)-H$13,_xll.IMDP("IR",$E53,H$10)),"")</f>
        <v>3.6640000000000001</v>
      </c>
      <c r="I53" s="30">
        <f>IFERROR(IF($F$4=4,_xll.IMDP("IR",$E53,I$9)-I$13,_xll.IMDP("IR",$E53,I$10)),"")</f>
        <v>3.734</v>
      </c>
      <c r="J53" s="30">
        <f>IFERROR(IF($F$4=4,_xll.IMDP("IR",$E53,J$9)-J$13,_xll.IMDP("IR",$E53,J$10)),"")</f>
        <v>3.758</v>
      </c>
      <c r="K53" s="30">
        <f>IFERROR(IF($F$4=4,_xll.IMDP("IR",$E53,K$9)-K$13,_xll.IMDP("IR",$E53,K$10)),"")</f>
        <v>3.7919999999999998</v>
      </c>
      <c r="L53" s="30">
        <f>IFERROR(IF($F$4=4,_xll.IMDP("IR",$E53,L$9)-L$13,_xll.IMDP("IR",$E53,L$10)),"")</f>
        <v>3.8519999999999999</v>
      </c>
      <c r="M53" s="30">
        <f>IFERROR(IF($F$4=4,_xll.IMDP("IR",$E53,M$9)-M$13,_xll.IMDP("IR",$E53,M$10)),"")</f>
        <v>3.895</v>
      </c>
      <c r="N53" s="30">
        <f>IFERROR(IF($F$4=4,_xll.IMDP("IR",$E53,N$9)-N$13,_xll.IMDP("IR",$E53,N$10)),"")</f>
        <v>4.0010000000000003</v>
      </c>
      <c r="O53" s="30">
        <f>IFERROR(IF($F$4=4,_xll.IMDP("IR",$E53,O$9)-O$13,_xll.IMDP("IR",$E53,O$10)),"")</f>
        <v>4.1070000000000002</v>
      </c>
      <c r="P53" s="30">
        <f>IFERROR(IF($F$4=4,_xll.IMDP("IR",$E53,P$9)-P$13,_xll.IMDP("IR",$E53,P$10)),"")</f>
        <v>4.4649999999999999</v>
      </c>
      <c r="Q53" s="30">
        <f>IFERROR(IF($F$4=4,_xll.IMDP("IR",$E53,Q$9)-Q$13,_xll.IMDP("IR",$E53,Q$10)),"")</f>
        <v>4.7610000000000001</v>
      </c>
      <c r="R53" s="30">
        <f>IFERROR(IF($F$4=4,_xll.IMDP("IR",$E53,R$9)-R$13,_xll.IMDP("IR",$E53,R$10)),"")</f>
        <v>5.0049999999999999</v>
      </c>
      <c r="S53" s="30">
        <f>IFERROR(IF($F$4=4,_xll.IMDP("IR",$E53,S$9)-S$13,_xll.IMDP("IR",$E53,S$10)),"")</f>
        <v>5.6890000000000001</v>
      </c>
      <c r="T53" s="30">
        <f>IFERROR(IF($F$4=4,_xll.IMDP("IR",$E53,T$9)-T$13,_xll.IMDP("IR",$E53,T$10)),"")</f>
        <v>6.0839999999999996</v>
      </c>
      <c r="U53" s="30">
        <f>IFERROR(IF($F$4=4,_xll.IMDP("IR",$E53,U$9)-U$13,_xll.IMDP("IR",$E53,U$10)),"")</f>
        <v>6.3289999999999997</v>
      </c>
      <c r="V53" s="31" t="str">
        <f>IFERROR(IF($F$4=4,_xll.IMDP("IR",$E53,V$9)-V$13,_xll.IMDP("IR",$E53,V$10)),"")</f>
        <v/>
      </c>
    </row>
    <row r="54" spans="2:22">
      <c r="B54">
        <v>41</v>
      </c>
      <c r="C54" s="7" t="str">
        <f>IFERROR( VLOOKUP( $B54, Sheet1!$M$2:$O$10001, 2,0),"")</f>
        <v>00469</v>
      </c>
      <c r="D54" s="24" t="str">
        <f>IFERROR( VLOOKUP( $B54, Sheet1!$M$2:$O$10001, 3,0),"")</f>
        <v>삼천리</v>
      </c>
      <c r="E54" s="3" t="str">
        <f t="shared" si="1"/>
        <v>BONDAVG00469</v>
      </c>
      <c r="F54" s="18" t="str">
        <f>_xll.IMDP("IR",$E54,F$12)</f>
        <v>공모/무보증AA+</v>
      </c>
      <c r="G54" s="15">
        <f>_xll.IMDP("IR",$E54,G$12)</f>
        <v>20240830</v>
      </c>
      <c r="H54" s="30">
        <f>IFERROR(IF($F$4=4,_xll.IMDP("IR",$E54,H$9)-H$13,_xll.IMDP("IR",$E54,H$10)),"")</f>
        <v>3.45</v>
      </c>
      <c r="I54" s="30">
        <f>IFERROR(IF($F$4=4,_xll.IMDP("IR",$E54,I$9)-I$13,_xll.IMDP("IR",$E54,I$10)),"")</f>
        <v>3.4430000000000001</v>
      </c>
      <c r="J54" s="30">
        <f>IFERROR(IF($F$4=4,_xll.IMDP("IR",$E54,J$9)-J$13,_xll.IMDP("IR",$E54,J$10)),"")</f>
        <v>3.3780000000000001</v>
      </c>
      <c r="K54" s="30">
        <f>IFERROR(IF($F$4=4,_xll.IMDP("IR",$E54,K$9)-K$13,_xll.IMDP("IR",$E54,K$10)),"")</f>
        <v>3.343</v>
      </c>
      <c r="L54" s="30">
        <f>IFERROR(IF($F$4=4,_xll.IMDP("IR",$E54,L$9)-L$13,_xll.IMDP("IR",$E54,L$10)),"")</f>
        <v>3.3639999999999999</v>
      </c>
      <c r="M54" s="30">
        <f>IFERROR(IF($F$4=4,_xll.IMDP("IR",$E54,M$9)-M$13,_xll.IMDP("IR",$E54,M$10)),"")</f>
        <v>3.38</v>
      </c>
      <c r="N54" s="30">
        <f>IFERROR(IF($F$4=4,_xll.IMDP("IR",$E54,N$9)-N$13,_xll.IMDP("IR",$E54,N$10)),"")</f>
        <v>3.403</v>
      </c>
      <c r="O54" s="30">
        <f>IFERROR(IF($F$4=4,_xll.IMDP("IR",$E54,O$9)-O$13,_xll.IMDP("IR",$E54,O$10)),"")</f>
        <v>3.411</v>
      </c>
      <c r="P54" s="30">
        <f>IFERROR(IF($F$4=4,_xll.IMDP("IR",$E54,P$9)-P$13,_xll.IMDP("IR",$E54,P$10)),"")</f>
        <v>3.427</v>
      </c>
      <c r="Q54" s="30">
        <f>IFERROR(IF($F$4=4,_xll.IMDP("IR",$E54,Q$9)-Q$13,_xll.IMDP("IR",$E54,Q$10)),"")</f>
        <v>3.4740000000000002</v>
      </c>
      <c r="R54" s="30">
        <f>IFERROR(IF($F$4=4,_xll.IMDP("IR",$E54,R$9)-R$13,_xll.IMDP("IR",$E54,R$10)),"")</f>
        <v>3.5939999999999999</v>
      </c>
      <c r="S54" s="30">
        <f>IFERROR(IF($F$4=4,_xll.IMDP("IR",$E54,S$9)-S$13,_xll.IMDP("IR",$E54,S$10)),"")</f>
        <v>4.0110000000000001</v>
      </c>
      <c r="T54" s="30">
        <f>IFERROR(IF($F$4=4,_xll.IMDP("IR",$E54,T$9)-T$13,_xll.IMDP("IR",$E54,T$10)),"")</f>
        <v>4.3070000000000004</v>
      </c>
      <c r="U54" s="30">
        <f>IFERROR(IF($F$4=4,_xll.IMDP("IR",$E54,U$9)-U$13,_xll.IMDP("IR",$E54,U$10)),"")</f>
        <v>4.476</v>
      </c>
      <c r="V54" s="31" t="str">
        <f>IFERROR(IF($F$4=4,_xll.IMDP("IR",$E54,V$9)-V$13,_xll.IMDP("IR",$E54,V$10)),"")</f>
        <v/>
      </c>
    </row>
    <row r="55" spans="2:22">
      <c r="B55">
        <v>42</v>
      </c>
      <c r="C55" s="7" t="str">
        <f>IFERROR( VLOOKUP( $B55, Sheet1!$M$2:$O$10001, 2,0),"")</f>
        <v>00471</v>
      </c>
      <c r="D55" s="24" t="str">
        <f>IFERROR( VLOOKUP( $B55, Sheet1!$M$2:$O$10001, 3,0),"")</f>
        <v>한솔테크닉스</v>
      </c>
      <c r="E55" s="3" t="str">
        <f t="shared" si="1"/>
        <v>BONDAVG00471</v>
      </c>
      <c r="F55" s="18" t="str">
        <f>_xll.IMDP("IR",$E55,F$12)</f>
        <v>공모/무보증BBB+</v>
      </c>
      <c r="G55" s="15">
        <f>_xll.IMDP("IR",$E55,G$12)</f>
        <v>20240830</v>
      </c>
      <c r="H55" s="30">
        <f>IFERROR(IF($F$4=4,_xll.IMDP("IR",$E55,H$9)-H$13,_xll.IMDP("IR",$E55,H$10)),"")</f>
        <v>3.5449999999999999</v>
      </c>
      <c r="I55" s="30">
        <f>IFERROR(IF($F$4=4,_xll.IMDP("IR",$E55,I$9)-I$13,_xll.IMDP("IR",$E55,I$10)),"")</f>
        <v>3.7869999999999999</v>
      </c>
      <c r="J55" s="30">
        <f>IFERROR(IF($F$4=4,_xll.IMDP("IR",$E55,J$9)-J$13,_xll.IMDP("IR",$E55,J$10)),"")</f>
        <v>3.9359999999999999</v>
      </c>
      <c r="K55" s="30">
        <f>IFERROR(IF($F$4=4,_xll.IMDP("IR",$E55,K$9)-K$13,_xll.IMDP("IR",$E55,K$10)),"")</f>
        <v>4</v>
      </c>
      <c r="L55" s="30">
        <f>IFERROR(IF($F$4=4,_xll.IMDP("IR",$E55,L$9)-L$13,_xll.IMDP("IR",$E55,L$10)),"")</f>
        <v>4.149</v>
      </c>
      <c r="M55" s="30">
        <f>IFERROR(IF($F$4=4,_xll.IMDP("IR",$E55,M$9)-M$13,_xll.IMDP("IR",$E55,M$10)),"")</f>
        <v>4.3310000000000004</v>
      </c>
      <c r="N55" s="30">
        <f>IFERROR(IF($F$4=4,_xll.IMDP("IR",$E55,N$9)-N$13,_xll.IMDP("IR",$E55,N$10)),"")</f>
        <v>4.74</v>
      </c>
      <c r="O55" s="30">
        <f>IFERROR(IF($F$4=4,_xll.IMDP("IR",$E55,O$9)-O$13,_xll.IMDP("IR",$E55,O$10)),"")</f>
        <v>5.0049999999999999</v>
      </c>
      <c r="P55" s="30">
        <f>IFERROR(IF($F$4=4,_xll.IMDP("IR",$E55,P$9)-P$13,_xll.IMDP("IR",$E55,P$10)),"")</f>
        <v>5.2279999999999998</v>
      </c>
      <c r="Q55" s="30">
        <f>IFERROR(IF($F$4=4,_xll.IMDP("IR",$E55,Q$9)-Q$13,_xll.IMDP("IR",$E55,Q$10)),"")</f>
        <v>5.3479999999999999</v>
      </c>
      <c r="R55" s="30">
        <f>IFERROR(IF($F$4=4,_xll.IMDP("IR",$E55,R$9)-R$13,_xll.IMDP("IR",$E55,R$10)),"")</f>
        <v>5.4470000000000001</v>
      </c>
      <c r="S55" s="30">
        <f>IFERROR(IF($F$4=4,_xll.IMDP("IR",$E55,S$9)-S$13,_xll.IMDP("IR",$E55,S$10)),"")</f>
        <v>5.952</v>
      </c>
      <c r="T55" s="30">
        <f>IFERROR(IF($F$4=4,_xll.IMDP("IR",$E55,T$9)-T$13,_xll.IMDP("IR",$E55,T$10)),"")</f>
        <v>6.1070000000000002</v>
      </c>
      <c r="U55" s="30">
        <f>IFERROR(IF($F$4=4,_xll.IMDP("IR",$E55,U$9)-U$13,_xll.IMDP("IR",$E55,U$10)),"")</f>
        <v>6.4480000000000004</v>
      </c>
      <c r="V55" s="31" t="str">
        <f>IFERROR(IF($F$4=4,_xll.IMDP("IR",$E55,V$9)-V$13,_xll.IMDP("IR",$E55,V$10)),"")</f>
        <v/>
      </c>
    </row>
    <row r="56" spans="2:22">
      <c r="B56">
        <v>43</v>
      </c>
      <c r="C56" s="7" t="str">
        <f>IFERROR( VLOOKUP( $B56, Sheet1!$M$2:$O$10001, 2,0),"")</f>
        <v>00494</v>
      </c>
      <c r="D56" s="24" t="str">
        <f>IFERROR( VLOOKUP( $B56, Sheet1!$M$2:$O$10001, 3,0),"")</f>
        <v>하나은행</v>
      </c>
      <c r="E56" s="3" t="str">
        <f t="shared" si="1"/>
        <v>BONDAVG00494</v>
      </c>
      <c r="F56" s="18" t="str">
        <f>_xll.IMDP("IR",$E56,F$12)</f>
        <v>은행채AAA</v>
      </c>
      <c r="G56" s="15">
        <f>_xll.IMDP("IR",$E56,G$12)</f>
        <v>20240830</v>
      </c>
      <c r="H56" s="30">
        <f>IFERROR(IF($F$4=4,_xll.IMDP("IR",$E56,H$9)-H$13,_xll.IMDP("IR",$E56,H$10)),"")</f>
        <v>3.4830000000000001</v>
      </c>
      <c r="I56" s="30">
        <f>IFERROR(IF($F$4=4,_xll.IMDP("IR",$E56,I$9)-I$13,_xll.IMDP("IR",$E56,I$10)),"")</f>
        <v>3.4569999999999999</v>
      </c>
      <c r="J56" s="30">
        <f>IFERROR(IF($F$4=4,_xll.IMDP("IR",$E56,J$9)-J$13,_xll.IMDP("IR",$E56,J$10)),"")</f>
        <v>3.3889999999999998</v>
      </c>
      <c r="K56" s="30">
        <f>IFERROR(IF($F$4=4,_xll.IMDP("IR",$E56,K$9)-K$13,_xll.IMDP("IR",$E56,K$10)),"")</f>
        <v>3.363</v>
      </c>
      <c r="L56" s="30">
        <f>IFERROR(IF($F$4=4,_xll.IMDP("IR",$E56,L$9)-L$13,_xll.IMDP("IR",$E56,L$10)),"")</f>
        <v>3.3290000000000002</v>
      </c>
      <c r="M56" s="30">
        <f>IFERROR(IF($F$4=4,_xll.IMDP("IR",$E56,M$9)-M$13,_xll.IMDP("IR",$E56,M$10)),"")</f>
        <v>3.2919999999999998</v>
      </c>
      <c r="N56" s="30">
        <f>IFERROR(IF($F$4=4,_xll.IMDP("IR",$E56,N$9)-N$13,_xll.IMDP("IR",$E56,N$10)),"")</f>
        <v>3.2669999999999999</v>
      </c>
      <c r="O56" s="30">
        <f>IFERROR(IF($F$4=4,_xll.IMDP("IR",$E56,O$9)-O$13,_xll.IMDP("IR",$E56,O$10)),"")</f>
        <v>3.2509999999999999</v>
      </c>
      <c r="P56" s="30">
        <f>IFERROR(IF($F$4=4,_xll.IMDP("IR",$E56,P$9)-P$13,_xll.IMDP("IR",$E56,P$10)),"")</f>
        <v>3.2679999999999998</v>
      </c>
      <c r="Q56" s="30">
        <f>IFERROR(IF($F$4=4,_xll.IMDP("IR",$E56,Q$9)-Q$13,_xll.IMDP("IR",$E56,Q$10)),"")</f>
        <v>3.2909999999999999</v>
      </c>
      <c r="R56" s="30">
        <f>IFERROR(IF($F$4=4,_xll.IMDP("IR",$E56,R$9)-R$13,_xll.IMDP("IR",$E56,R$10)),"")</f>
        <v>3.448</v>
      </c>
      <c r="S56" s="30">
        <f>IFERROR(IF($F$4=4,_xll.IMDP("IR",$E56,S$9)-S$13,_xll.IMDP("IR",$E56,S$10)),"")</f>
        <v>3.6850000000000001</v>
      </c>
      <c r="T56" s="30">
        <f>IFERROR(IF($F$4=4,_xll.IMDP("IR",$E56,T$9)-T$13,_xll.IMDP("IR",$E56,T$10)),"")</f>
        <v>3.8130000000000002</v>
      </c>
      <c r="U56" s="30">
        <f>IFERROR(IF($F$4=4,_xll.IMDP("IR",$E56,U$9)-U$13,_xll.IMDP("IR",$E56,U$10)),"")</f>
        <v>3.8719999999999999</v>
      </c>
      <c r="V56" s="31" t="str">
        <f>IFERROR(IF($F$4=4,_xll.IMDP("IR",$E56,V$9)-V$13,_xll.IMDP("IR",$E56,V$10)),"")</f>
        <v/>
      </c>
    </row>
    <row r="57" spans="2:22">
      <c r="B57">
        <v>44</v>
      </c>
      <c r="C57" s="7" t="str">
        <f>IFERROR( VLOOKUP( $B57, Sheet1!$M$2:$O$10001, 2,0),"")</f>
        <v>00499</v>
      </c>
      <c r="D57" s="24" t="str">
        <f>IFERROR( VLOOKUP( $B57, Sheet1!$M$2:$O$10001, 3,0),"")</f>
        <v>롯데지주</v>
      </c>
      <c r="E57" s="3" t="str">
        <f t="shared" si="1"/>
        <v>BONDAVG00499</v>
      </c>
      <c r="F57" s="18" t="str">
        <f>_xll.IMDP("IR",$E57,F$12)</f>
        <v>공모/무보증AA-</v>
      </c>
      <c r="G57" s="15">
        <f>_xll.IMDP("IR",$E57,G$12)</f>
        <v>20240830</v>
      </c>
      <c r="H57" s="30">
        <f>IFERROR(IF($F$4=4,_xll.IMDP("IR",$E57,H$9)-H$13,_xll.IMDP("IR",$E57,H$10)),"")</f>
        <v>3.6579999999999999</v>
      </c>
      <c r="I57" s="30">
        <f>IFERROR(IF($F$4=4,_xll.IMDP("IR",$E57,I$9)-I$13,_xll.IMDP("IR",$E57,I$10)),"")</f>
        <v>3.6680000000000001</v>
      </c>
      <c r="J57" s="30">
        <f>IFERROR(IF($F$4=4,_xll.IMDP("IR",$E57,J$9)-J$13,_xll.IMDP("IR",$E57,J$10)),"")</f>
        <v>3.609</v>
      </c>
      <c r="K57" s="30">
        <f>IFERROR(IF($F$4=4,_xll.IMDP("IR",$E57,K$9)-K$13,_xll.IMDP("IR",$E57,K$10)),"")</f>
        <v>3.613</v>
      </c>
      <c r="L57" s="30">
        <f>IFERROR(IF($F$4=4,_xll.IMDP("IR",$E57,L$9)-L$13,_xll.IMDP("IR",$E57,L$10)),"")</f>
        <v>3.6720000000000002</v>
      </c>
      <c r="M57" s="30">
        <f>IFERROR(IF($F$4=4,_xll.IMDP("IR",$E57,M$9)-M$13,_xll.IMDP("IR",$E57,M$10)),"")</f>
        <v>3.7410000000000001</v>
      </c>
      <c r="N57" s="30">
        <f>IFERROR(IF($F$4=4,_xll.IMDP("IR",$E57,N$9)-N$13,_xll.IMDP("IR",$E57,N$10)),"")</f>
        <v>3.7810000000000001</v>
      </c>
      <c r="O57" s="30">
        <f>IFERROR(IF($F$4=4,_xll.IMDP("IR",$E57,O$9)-O$13,_xll.IMDP("IR",$E57,O$10)),"")</f>
        <v>3.8039999999999998</v>
      </c>
      <c r="P57" s="30">
        <f>IFERROR(IF($F$4=4,_xll.IMDP("IR",$E57,P$9)-P$13,_xll.IMDP("IR",$E57,P$10)),"")</f>
        <v>3.82</v>
      </c>
      <c r="Q57" s="30">
        <f>IFERROR(IF($F$4=4,_xll.IMDP("IR",$E57,Q$9)-Q$13,_xll.IMDP("IR",$E57,Q$10)),"")</f>
        <v>3.8719999999999999</v>
      </c>
      <c r="R57" s="30">
        <f>IFERROR(IF($F$4=4,_xll.IMDP("IR",$E57,R$9)-R$13,_xll.IMDP("IR",$E57,R$10)),"")</f>
        <v>4.056</v>
      </c>
      <c r="S57" s="30">
        <f>IFERROR(IF($F$4=4,_xll.IMDP("IR",$E57,S$9)-S$13,_xll.IMDP("IR",$E57,S$10)),"")</f>
        <v>4.6440000000000001</v>
      </c>
      <c r="T57" s="30">
        <f>IFERROR(IF($F$4=4,_xll.IMDP("IR",$E57,T$9)-T$13,_xll.IMDP("IR",$E57,T$10)),"")</f>
        <v>5.1529999999999996</v>
      </c>
      <c r="U57" s="30">
        <f>IFERROR(IF($F$4=4,_xll.IMDP("IR",$E57,U$9)-U$13,_xll.IMDP("IR",$E57,U$10)),"")</f>
        <v>5.4050000000000002</v>
      </c>
      <c r="V57" s="31" t="str">
        <f>IFERROR(IF($F$4=4,_xll.IMDP("IR",$E57,V$9)-V$13,_xll.IMDP("IR",$E57,V$10)),"")</f>
        <v/>
      </c>
    </row>
    <row r="58" spans="2:22">
      <c r="B58">
        <v>45</v>
      </c>
      <c r="C58" s="7" t="str">
        <f>IFERROR( VLOOKUP( $B58, Sheet1!$M$2:$O$10001, 2,0),"")</f>
        <v>00508</v>
      </c>
      <c r="D58" s="24" t="str">
        <f>IFERROR( VLOOKUP( $B58, Sheet1!$M$2:$O$10001, 3,0),"")</f>
        <v>GS칼텍스</v>
      </c>
      <c r="E58" s="3" t="str">
        <f t="shared" si="1"/>
        <v>BONDAVG00508</v>
      </c>
      <c r="F58" s="18" t="str">
        <f>_xll.IMDP("IR",$E58,F$12)</f>
        <v>공모/무보증AA+</v>
      </c>
      <c r="G58" s="15">
        <f>_xll.IMDP("IR",$E58,G$12)</f>
        <v>20240830</v>
      </c>
      <c r="H58" s="30">
        <f>IFERROR(IF($F$4=4,_xll.IMDP("IR",$E58,H$9)-H$13,_xll.IMDP("IR",$E58,H$10)),"")</f>
        <v>3.3849999999999998</v>
      </c>
      <c r="I58" s="30">
        <f>IFERROR(IF($F$4=4,_xll.IMDP("IR",$E58,I$9)-I$13,_xll.IMDP("IR",$E58,I$10)),"")</f>
        <v>3.3780000000000001</v>
      </c>
      <c r="J58" s="30">
        <f>IFERROR(IF($F$4=4,_xll.IMDP("IR",$E58,J$9)-J$13,_xll.IMDP("IR",$E58,J$10)),"")</f>
        <v>3.31</v>
      </c>
      <c r="K58" s="30">
        <f>IFERROR(IF($F$4=4,_xll.IMDP("IR",$E58,K$9)-K$13,_xll.IMDP("IR",$E58,K$10)),"")</f>
        <v>3.2679999999999998</v>
      </c>
      <c r="L58" s="30">
        <f>IFERROR(IF($F$4=4,_xll.IMDP("IR",$E58,L$9)-L$13,_xll.IMDP("IR",$E58,L$10)),"")</f>
        <v>3.282</v>
      </c>
      <c r="M58" s="30">
        <f>IFERROR(IF($F$4=4,_xll.IMDP("IR",$E58,M$9)-M$13,_xll.IMDP("IR",$E58,M$10)),"")</f>
        <v>3.2839999999999998</v>
      </c>
      <c r="N58" s="30">
        <f>IFERROR(IF($F$4=4,_xll.IMDP("IR",$E58,N$9)-N$13,_xll.IMDP("IR",$E58,N$10)),"")</f>
        <v>3.31</v>
      </c>
      <c r="O58" s="30">
        <f>IFERROR(IF($F$4=4,_xll.IMDP("IR",$E58,O$9)-O$13,_xll.IMDP("IR",$E58,O$10)),"")</f>
        <v>3.3029999999999999</v>
      </c>
      <c r="P58" s="30">
        <f>IFERROR(IF($F$4=4,_xll.IMDP("IR",$E58,P$9)-P$13,_xll.IMDP("IR",$E58,P$10)),"")</f>
        <v>3.3109999999999999</v>
      </c>
      <c r="Q58" s="30">
        <f>IFERROR(IF($F$4=4,_xll.IMDP("IR",$E58,Q$9)-Q$13,_xll.IMDP("IR",$E58,Q$10)),"")</f>
        <v>3.3119999999999998</v>
      </c>
      <c r="R58" s="30">
        <f>IFERROR(IF($F$4=4,_xll.IMDP("IR",$E58,R$9)-R$13,_xll.IMDP("IR",$E58,R$10)),"")</f>
        <v>3.4420000000000002</v>
      </c>
      <c r="S58" s="30">
        <f>IFERROR(IF($F$4=4,_xll.IMDP("IR",$E58,S$9)-S$13,_xll.IMDP("IR",$E58,S$10)),"")</f>
        <v>3.855</v>
      </c>
      <c r="T58" s="30">
        <f>IFERROR(IF($F$4=4,_xll.IMDP("IR",$E58,T$9)-T$13,_xll.IMDP("IR",$E58,T$10)),"")</f>
        <v>4.1269999999999998</v>
      </c>
      <c r="U58" s="30">
        <f>IFERROR(IF($F$4=4,_xll.IMDP("IR",$E58,U$9)-U$13,_xll.IMDP("IR",$E58,U$10)),"")</f>
        <v>4.2910000000000004</v>
      </c>
      <c r="V58" s="31" t="str">
        <f>IFERROR(IF($F$4=4,_xll.IMDP("IR",$E58,V$9)-V$13,_xll.IMDP("IR",$E58,V$10)),"")</f>
        <v/>
      </c>
    </row>
    <row r="59" spans="2:22">
      <c r="B59">
        <v>46</v>
      </c>
      <c r="C59" s="7" t="str">
        <f>IFERROR( VLOOKUP( $B59, Sheet1!$M$2:$O$10001, 2,0),"")</f>
        <v>00509</v>
      </c>
      <c r="D59" s="24" t="str">
        <f>IFERROR( VLOOKUP( $B59, Sheet1!$M$2:$O$10001, 3,0),"")</f>
        <v>SGC에너지</v>
      </c>
      <c r="E59" s="3" t="str">
        <f t="shared" si="1"/>
        <v>BONDAVG00509</v>
      </c>
      <c r="F59" s="18" t="str">
        <f>_xll.IMDP("IR",$E59,F$12)</f>
        <v>공모/무보증A0</v>
      </c>
      <c r="G59" s="15">
        <f>_xll.IMDP("IR",$E59,G$12)</f>
        <v>20240830</v>
      </c>
      <c r="H59" s="30">
        <f>IFERROR(IF($F$4=4,_xll.IMDP("IR",$E59,H$9)-H$13,_xll.IMDP("IR",$E59,H$10)),"")</f>
        <v>3.9129999999999998</v>
      </c>
      <c r="I59" s="30">
        <f>IFERROR(IF($F$4=4,_xll.IMDP("IR",$E59,I$9)-I$13,_xll.IMDP("IR",$E59,I$10)),"")</f>
        <v>3.9910000000000001</v>
      </c>
      <c r="J59" s="30">
        <f>IFERROR(IF($F$4=4,_xll.IMDP("IR",$E59,J$9)-J$13,_xll.IMDP("IR",$E59,J$10)),"")</f>
        <v>4.0069999999999997</v>
      </c>
      <c r="K59" s="30">
        <f>IFERROR(IF($F$4=4,_xll.IMDP("IR",$E59,K$9)-K$13,_xll.IMDP("IR",$E59,K$10)),"")</f>
        <v>4.0519999999999996</v>
      </c>
      <c r="L59" s="30">
        <f>IFERROR(IF($F$4=4,_xll.IMDP("IR",$E59,L$9)-L$13,_xll.IMDP("IR",$E59,L$10)),"")</f>
        <v>4.1269999999999998</v>
      </c>
      <c r="M59" s="30">
        <f>IFERROR(IF($F$4=4,_xll.IMDP("IR",$E59,M$9)-M$13,_xll.IMDP("IR",$E59,M$10)),"")</f>
        <v>4.423</v>
      </c>
      <c r="N59" s="30">
        <f>IFERROR(IF($F$4=4,_xll.IMDP("IR",$E59,N$9)-N$13,_xll.IMDP("IR",$E59,N$10)),"")</f>
        <v>4.5270000000000001</v>
      </c>
      <c r="O59" s="30">
        <f>IFERROR(IF($F$4=4,_xll.IMDP("IR",$E59,O$9)-O$13,_xll.IMDP("IR",$E59,O$10)),"")</f>
        <v>4.633</v>
      </c>
      <c r="P59" s="30">
        <f>IFERROR(IF($F$4=4,_xll.IMDP("IR",$E59,P$9)-P$13,_xll.IMDP("IR",$E59,P$10)),"")</f>
        <v>4.9930000000000003</v>
      </c>
      <c r="Q59" s="30">
        <f>IFERROR(IF($F$4=4,_xll.IMDP("IR",$E59,Q$9)-Q$13,_xll.IMDP("IR",$E59,Q$10)),"")</f>
        <v>5.31</v>
      </c>
      <c r="R59" s="30">
        <f>IFERROR(IF($F$4=4,_xll.IMDP("IR",$E59,R$9)-R$13,_xll.IMDP("IR",$E59,R$10)),"")</f>
        <v>5.5709999999999997</v>
      </c>
      <c r="S59" s="30">
        <f>IFERROR(IF($F$4=4,_xll.IMDP("IR",$E59,S$9)-S$13,_xll.IMDP("IR",$E59,S$10)),"")</f>
        <v>6.24</v>
      </c>
      <c r="T59" s="30">
        <f>IFERROR(IF($F$4=4,_xll.IMDP("IR",$E59,T$9)-T$13,_xll.IMDP("IR",$E59,T$10)),"")</f>
        <v>6.6440000000000001</v>
      </c>
      <c r="U59" s="30">
        <f>IFERROR(IF($F$4=4,_xll.IMDP("IR",$E59,U$9)-U$13,_xll.IMDP("IR",$E59,U$10)),"")</f>
        <v>6.8890000000000002</v>
      </c>
      <c r="V59" s="31" t="str">
        <f>IFERROR(IF($F$4=4,_xll.IMDP("IR",$E59,V$9)-V$13,_xll.IMDP("IR",$E59,V$10)),"")</f>
        <v/>
      </c>
    </row>
    <row r="60" spans="2:22">
      <c r="B60">
        <v>47</v>
      </c>
      <c r="C60" s="7" t="str">
        <f>IFERROR( VLOOKUP( $B60, Sheet1!$M$2:$O$10001, 2,0),"")</f>
        <v>00527</v>
      </c>
      <c r="D60" s="24" t="str">
        <f>IFERROR( VLOOKUP( $B60, Sheet1!$M$2:$O$10001, 3,0),"")</f>
        <v>아이엠뱅크</v>
      </c>
      <c r="E60" s="3" t="str">
        <f t="shared" si="1"/>
        <v>BONDAVG00527</v>
      </c>
      <c r="F60" s="18" t="str">
        <f>_xll.IMDP("IR",$E60,F$12)</f>
        <v>은행채AAA</v>
      </c>
      <c r="G60" s="15">
        <f>_xll.IMDP("IR",$E60,G$12)</f>
        <v>20240830</v>
      </c>
      <c r="H60" s="30">
        <f>IFERROR(IF($F$4=4,_xll.IMDP("IR",$E60,H$9)-H$13,_xll.IMDP("IR",$E60,H$10)),"")</f>
        <v>3.4980000000000002</v>
      </c>
      <c r="I60" s="30">
        <f>IFERROR(IF($F$4=4,_xll.IMDP("IR",$E60,I$9)-I$13,_xll.IMDP("IR",$E60,I$10)),"")</f>
        <v>3.47</v>
      </c>
      <c r="J60" s="30">
        <f>IFERROR(IF($F$4=4,_xll.IMDP("IR",$E60,J$9)-J$13,_xll.IMDP("IR",$E60,J$10)),"")</f>
        <v>3.4009999999999998</v>
      </c>
      <c r="K60" s="30">
        <f>IFERROR(IF($F$4=4,_xll.IMDP("IR",$E60,K$9)-K$13,_xll.IMDP("IR",$E60,K$10)),"")</f>
        <v>3.3769999999999998</v>
      </c>
      <c r="L60" s="30">
        <f>IFERROR(IF($F$4=4,_xll.IMDP("IR",$E60,L$9)-L$13,_xll.IMDP("IR",$E60,L$10)),"")</f>
        <v>3.343</v>
      </c>
      <c r="M60" s="30">
        <f>IFERROR(IF($F$4=4,_xll.IMDP("IR",$E60,M$9)-M$13,_xll.IMDP("IR",$E60,M$10)),"")</f>
        <v>3.3079999999999998</v>
      </c>
      <c r="N60" s="30">
        <f>IFERROR(IF($F$4=4,_xll.IMDP("IR",$E60,N$9)-N$13,_xll.IMDP("IR",$E60,N$10)),"")</f>
        <v>3.2839999999999998</v>
      </c>
      <c r="O60" s="30">
        <f>IFERROR(IF($F$4=4,_xll.IMDP("IR",$E60,O$9)-O$13,_xll.IMDP("IR",$E60,O$10)),"")</f>
        <v>3.2679999999999998</v>
      </c>
      <c r="P60" s="30">
        <f>IFERROR(IF($F$4=4,_xll.IMDP("IR",$E60,P$9)-P$13,_xll.IMDP("IR",$E60,P$10)),"")</f>
        <v>3.2869999999999999</v>
      </c>
      <c r="Q60" s="30">
        <f>IFERROR(IF($F$4=4,_xll.IMDP("IR",$E60,Q$9)-Q$13,_xll.IMDP("IR",$E60,Q$10)),"")</f>
        <v>3.31</v>
      </c>
      <c r="R60" s="30">
        <f>IFERROR(IF($F$4=4,_xll.IMDP("IR",$E60,R$9)-R$13,_xll.IMDP("IR",$E60,R$10)),"")</f>
        <v>3.4630000000000001</v>
      </c>
      <c r="S60" s="30">
        <f>IFERROR(IF($F$4=4,_xll.IMDP("IR",$E60,S$9)-S$13,_xll.IMDP("IR",$E60,S$10)),"")</f>
        <v>3.6989999999999998</v>
      </c>
      <c r="T60" s="30">
        <f>IFERROR(IF($F$4=4,_xll.IMDP("IR",$E60,T$9)-T$13,_xll.IMDP("IR",$E60,T$10)),"")</f>
        <v>3.84</v>
      </c>
      <c r="U60" s="30">
        <f>IFERROR(IF($F$4=4,_xll.IMDP("IR",$E60,U$9)-U$13,_xll.IMDP("IR",$E60,U$10)),"")</f>
        <v>3.8969999999999998</v>
      </c>
      <c r="V60" s="31" t="str">
        <f>IFERROR(IF($F$4=4,_xll.IMDP("IR",$E60,V$9)-V$13,_xll.IMDP("IR",$E60,V$10)),"")</f>
        <v/>
      </c>
    </row>
    <row r="61" spans="2:22">
      <c r="B61">
        <v>48</v>
      </c>
      <c r="C61" s="7" t="str">
        <f>IFERROR( VLOOKUP( $B61, Sheet1!$M$2:$O$10001, 2,0),"")</f>
        <v>00528</v>
      </c>
      <c r="D61" s="24" t="str">
        <f>IFERROR( VLOOKUP( $B61, Sheet1!$M$2:$O$10001, 3,0),"")</f>
        <v>부산은행</v>
      </c>
      <c r="E61" s="3" t="str">
        <f t="shared" si="1"/>
        <v>BONDAVG00528</v>
      </c>
      <c r="F61" s="18" t="str">
        <f>_xll.IMDP("IR",$E61,F$12)</f>
        <v>은행채AAA</v>
      </c>
      <c r="G61" s="15">
        <f>_xll.IMDP("IR",$E61,G$12)</f>
        <v>20240830</v>
      </c>
      <c r="H61" s="30">
        <f>IFERROR(IF($F$4=4,_xll.IMDP("IR",$E61,H$9)-H$13,_xll.IMDP("IR",$E61,H$10)),"")</f>
        <v>3.4980000000000002</v>
      </c>
      <c r="I61" s="30">
        <f>IFERROR(IF($F$4=4,_xll.IMDP("IR",$E61,I$9)-I$13,_xll.IMDP("IR",$E61,I$10)),"")</f>
        <v>3.47</v>
      </c>
      <c r="J61" s="30">
        <f>IFERROR(IF($F$4=4,_xll.IMDP("IR",$E61,J$9)-J$13,_xll.IMDP("IR",$E61,J$10)),"")</f>
        <v>3.4009999999999998</v>
      </c>
      <c r="K61" s="30">
        <f>IFERROR(IF($F$4=4,_xll.IMDP("IR",$E61,K$9)-K$13,_xll.IMDP("IR",$E61,K$10)),"")</f>
        <v>3.375</v>
      </c>
      <c r="L61" s="30">
        <f>IFERROR(IF($F$4=4,_xll.IMDP("IR",$E61,L$9)-L$13,_xll.IMDP("IR",$E61,L$10)),"")</f>
        <v>3.3410000000000002</v>
      </c>
      <c r="M61" s="30">
        <f>IFERROR(IF($F$4=4,_xll.IMDP("IR",$E61,M$9)-M$13,_xll.IMDP("IR",$E61,M$10)),"")</f>
        <v>3.3069999999999999</v>
      </c>
      <c r="N61" s="30">
        <f>IFERROR(IF($F$4=4,_xll.IMDP("IR",$E61,N$9)-N$13,_xll.IMDP("IR",$E61,N$10)),"")</f>
        <v>3.282</v>
      </c>
      <c r="O61" s="30">
        <f>IFERROR(IF($F$4=4,_xll.IMDP("IR",$E61,O$9)-O$13,_xll.IMDP("IR",$E61,O$10)),"")</f>
        <v>3.266</v>
      </c>
      <c r="P61" s="30">
        <f>IFERROR(IF($F$4=4,_xll.IMDP("IR",$E61,P$9)-P$13,_xll.IMDP("IR",$E61,P$10)),"")</f>
        <v>3.286</v>
      </c>
      <c r="Q61" s="30">
        <f>IFERROR(IF($F$4=4,_xll.IMDP("IR",$E61,Q$9)-Q$13,_xll.IMDP("IR",$E61,Q$10)),"")</f>
        <v>3.3090000000000002</v>
      </c>
      <c r="R61" s="30">
        <f>IFERROR(IF($F$4=4,_xll.IMDP("IR",$E61,R$9)-R$13,_xll.IMDP("IR",$E61,R$10)),"")</f>
        <v>3.4609999999999999</v>
      </c>
      <c r="S61" s="30">
        <f>IFERROR(IF($F$4=4,_xll.IMDP("IR",$E61,S$9)-S$13,_xll.IMDP("IR",$E61,S$10)),"")</f>
        <v>3.698</v>
      </c>
      <c r="T61" s="30">
        <f>IFERROR(IF($F$4=4,_xll.IMDP("IR",$E61,T$9)-T$13,_xll.IMDP("IR",$E61,T$10)),"")</f>
        <v>3.84</v>
      </c>
      <c r="U61" s="30">
        <f>IFERROR(IF($F$4=4,_xll.IMDP("IR",$E61,U$9)-U$13,_xll.IMDP("IR",$E61,U$10)),"")</f>
        <v>3.8959999999999999</v>
      </c>
      <c r="V61" s="31" t="str">
        <f>IFERROR(IF($F$4=4,_xll.IMDP("IR",$E61,V$9)-V$13,_xll.IMDP("IR",$E61,V$10)),"")</f>
        <v/>
      </c>
    </row>
    <row r="62" spans="2:22">
      <c r="B62">
        <v>49</v>
      </c>
      <c r="C62" s="7" t="str">
        <f>IFERROR( VLOOKUP( $B62, Sheet1!$M$2:$O$10001, 2,0),"")</f>
        <v>00530</v>
      </c>
      <c r="D62" s="24" t="str">
        <f>IFERROR( VLOOKUP( $B62, Sheet1!$M$2:$O$10001, 3,0),"")</f>
        <v>롯데칠성음료</v>
      </c>
      <c r="E62" s="3" t="str">
        <f t="shared" si="1"/>
        <v>BONDAVG00530</v>
      </c>
      <c r="F62" s="18" t="str">
        <f>_xll.IMDP("IR",$E62,F$12)</f>
        <v>공모/무보증AA0</v>
      </c>
      <c r="G62" s="15">
        <f>_xll.IMDP("IR",$E62,G$12)</f>
        <v>20240830</v>
      </c>
      <c r="H62" s="30">
        <f>IFERROR(IF($F$4=4,_xll.IMDP("IR",$E62,H$9)-H$13,_xll.IMDP("IR",$E62,H$10)),"")</f>
        <v>3.4660000000000002</v>
      </c>
      <c r="I62" s="30">
        <f>IFERROR(IF($F$4=4,_xll.IMDP("IR",$E62,I$9)-I$13,_xll.IMDP("IR",$E62,I$10)),"")</f>
        <v>3.4710000000000001</v>
      </c>
      <c r="J62" s="30">
        <f>IFERROR(IF($F$4=4,_xll.IMDP("IR",$E62,J$9)-J$13,_xll.IMDP("IR",$E62,J$10)),"")</f>
        <v>3.4079999999999999</v>
      </c>
      <c r="K62" s="30">
        <f>IFERROR(IF($F$4=4,_xll.IMDP("IR",$E62,K$9)-K$13,_xll.IMDP("IR",$E62,K$10)),"")</f>
        <v>3.3769999999999998</v>
      </c>
      <c r="L62" s="30">
        <f>IFERROR(IF($F$4=4,_xll.IMDP("IR",$E62,L$9)-L$13,_xll.IMDP("IR",$E62,L$10)),"")</f>
        <v>3.3980000000000001</v>
      </c>
      <c r="M62" s="30">
        <f>IFERROR(IF($F$4=4,_xll.IMDP("IR",$E62,M$9)-M$13,_xll.IMDP("IR",$E62,M$10)),"")</f>
        <v>3.4089999999999998</v>
      </c>
      <c r="N62" s="30">
        <f>IFERROR(IF($F$4=4,_xll.IMDP("IR",$E62,N$9)-N$13,_xll.IMDP("IR",$E62,N$10)),"")</f>
        <v>3.43</v>
      </c>
      <c r="O62" s="30">
        <f>IFERROR(IF($F$4=4,_xll.IMDP("IR",$E62,O$9)-O$13,_xll.IMDP("IR",$E62,O$10)),"")</f>
        <v>3.4319999999999999</v>
      </c>
      <c r="P62" s="30">
        <f>IFERROR(IF($F$4=4,_xll.IMDP("IR",$E62,P$9)-P$13,_xll.IMDP("IR",$E62,P$10)),"")</f>
        <v>3.4550000000000001</v>
      </c>
      <c r="Q62" s="30">
        <f>IFERROR(IF($F$4=4,_xll.IMDP("IR",$E62,Q$9)-Q$13,_xll.IMDP("IR",$E62,Q$10)),"")</f>
        <v>3.4950000000000001</v>
      </c>
      <c r="R62" s="30">
        <f>IFERROR(IF($F$4=4,_xll.IMDP("IR",$E62,R$9)-R$13,_xll.IMDP("IR",$E62,R$10)),"")</f>
        <v>3.6259999999999999</v>
      </c>
      <c r="S62" s="30">
        <f>IFERROR(IF($F$4=4,_xll.IMDP("IR",$E62,S$9)-S$13,_xll.IMDP("IR",$E62,S$10)),"")</f>
        <v>4.1429999999999998</v>
      </c>
      <c r="T62" s="30">
        <f>IFERROR(IF($F$4=4,_xll.IMDP("IR",$E62,T$9)-T$13,_xll.IMDP("IR",$E62,T$10)),"")</f>
        <v>4.5519999999999996</v>
      </c>
      <c r="U62" s="30">
        <f>IFERROR(IF($F$4=4,_xll.IMDP("IR",$E62,U$9)-U$13,_xll.IMDP("IR",$E62,U$10)),"")</f>
        <v>4.7450000000000001</v>
      </c>
      <c r="V62" s="31" t="str">
        <f>IFERROR(IF($F$4=4,_xll.IMDP("IR",$E62,V$9)-V$13,_xll.IMDP("IR",$E62,V$10)),"")</f>
        <v/>
      </c>
    </row>
    <row r="63" spans="2:22">
      <c r="B63">
        <v>50</v>
      </c>
      <c r="C63" s="7" t="str">
        <f>IFERROR( VLOOKUP( $B63, Sheet1!$M$2:$O$10001, 2,0),"")</f>
        <v>00538</v>
      </c>
      <c r="D63" s="24" t="str">
        <f>IFERROR( VLOOKUP( $B63, Sheet1!$M$2:$O$10001, 3,0),"")</f>
        <v>현대자동차</v>
      </c>
      <c r="E63" s="3" t="str">
        <f t="shared" si="1"/>
        <v>BONDAVG00538</v>
      </c>
      <c r="F63" s="18" t="str">
        <f>_xll.IMDP("IR",$E63,F$12)</f>
        <v>공모/무보증AA+</v>
      </c>
      <c r="G63" s="15">
        <f>_xll.IMDP("IR",$E63,G$12)</f>
        <v>20240830</v>
      </c>
      <c r="H63" s="30">
        <f>IFERROR(IF($F$4=4,_xll.IMDP("IR",$E63,H$9)-H$13,_xll.IMDP("IR",$E63,H$10)),"")</f>
        <v>3.4550000000000001</v>
      </c>
      <c r="I63" s="30">
        <f>IFERROR(IF($F$4=4,_xll.IMDP("IR",$E63,I$9)-I$13,_xll.IMDP("IR",$E63,I$10)),"")</f>
        <v>3.452</v>
      </c>
      <c r="J63" s="30">
        <f>IFERROR(IF($F$4=4,_xll.IMDP("IR",$E63,J$9)-J$13,_xll.IMDP("IR",$E63,J$10)),"")</f>
        <v>3.3860000000000001</v>
      </c>
      <c r="K63" s="30">
        <f>IFERROR(IF($F$4=4,_xll.IMDP("IR",$E63,K$9)-K$13,_xll.IMDP("IR",$E63,K$10)),"")</f>
        <v>3.3490000000000002</v>
      </c>
      <c r="L63" s="30">
        <f>IFERROR(IF($F$4=4,_xll.IMDP("IR",$E63,L$9)-L$13,_xll.IMDP("IR",$E63,L$10)),"")</f>
        <v>3.367</v>
      </c>
      <c r="M63" s="30">
        <f>IFERROR(IF($F$4=4,_xll.IMDP("IR",$E63,M$9)-M$13,_xll.IMDP("IR",$E63,M$10)),"")</f>
        <v>3.3769999999999998</v>
      </c>
      <c r="N63" s="30">
        <f>IFERROR(IF($F$4=4,_xll.IMDP("IR",$E63,N$9)-N$13,_xll.IMDP("IR",$E63,N$10)),"")</f>
        <v>3.4009999999999998</v>
      </c>
      <c r="O63" s="30">
        <f>IFERROR(IF($F$4=4,_xll.IMDP("IR",$E63,O$9)-O$13,_xll.IMDP("IR",$E63,O$10)),"")</f>
        <v>3.407</v>
      </c>
      <c r="P63" s="30">
        <f>IFERROR(IF($F$4=4,_xll.IMDP("IR",$E63,P$9)-P$13,_xll.IMDP("IR",$E63,P$10)),"")</f>
        <v>3.4119999999999999</v>
      </c>
      <c r="Q63" s="30">
        <f>IFERROR(IF($F$4=4,_xll.IMDP("IR",$E63,Q$9)-Q$13,_xll.IMDP("IR",$E63,Q$10)),"")</f>
        <v>3.448</v>
      </c>
      <c r="R63" s="30">
        <f>IFERROR(IF($F$4=4,_xll.IMDP("IR",$E63,R$9)-R$13,_xll.IMDP("IR",$E63,R$10)),"")</f>
        <v>3.577</v>
      </c>
      <c r="S63" s="30">
        <f>IFERROR(IF($F$4=4,_xll.IMDP("IR",$E63,S$9)-S$13,_xll.IMDP("IR",$E63,S$10)),"")</f>
        <v>3.996</v>
      </c>
      <c r="T63" s="30">
        <f>IFERROR(IF($F$4=4,_xll.IMDP("IR",$E63,T$9)-T$13,_xll.IMDP("IR",$E63,T$10)),"")</f>
        <v>4.2750000000000004</v>
      </c>
      <c r="U63" s="30">
        <f>IFERROR(IF($F$4=4,_xll.IMDP("IR",$E63,U$9)-U$13,_xll.IMDP("IR",$E63,U$10)),"")</f>
        <v>4.4359999999999999</v>
      </c>
      <c r="V63" s="31" t="str">
        <f>IFERROR(IF($F$4=4,_xll.IMDP("IR",$E63,V$9)-V$13,_xll.IMDP("IR",$E63,V$10)),"")</f>
        <v/>
      </c>
    </row>
    <row r="64" spans="2:22">
      <c r="B64">
        <v>51</v>
      </c>
      <c r="C64" s="7" t="str">
        <f>IFERROR( VLOOKUP( $B64, Sheet1!$M$2:$O$10001, 2,0),"")</f>
        <v>00561</v>
      </c>
      <c r="D64" s="24" t="str">
        <f>IFERROR( VLOOKUP( $B64, Sheet1!$M$2:$O$10001, 3,0),"")</f>
        <v>SPC삼립</v>
      </c>
      <c r="E64" s="3" t="str">
        <f t="shared" si="1"/>
        <v>BONDAVG00561</v>
      </c>
      <c r="F64" s="18" t="str">
        <f>_xll.IMDP("IR",$E64,F$12)</f>
        <v>공모/무보증A+</v>
      </c>
      <c r="G64" s="15">
        <f>_xll.IMDP("IR",$E64,G$12)</f>
        <v>20240830</v>
      </c>
      <c r="H64" s="30">
        <f>IFERROR(IF($F$4=4,_xll.IMDP("IR",$E64,H$9)-H$13,_xll.IMDP("IR",$E64,H$10)),"")</f>
        <v>3.2509999999999999</v>
      </c>
      <c r="I64" s="30">
        <f>IFERROR(IF($F$4=4,_xll.IMDP("IR",$E64,I$9)-I$13,_xll.IMDP("IR",$E64,I$10)),"")</f>
        <v>3.3069999999999999</v>
      </c>
      <c r="J64" s="30">
        <f>IFERROR(IF($F$4=4,_xll.IMDP("IR",$E64,J$9)-J$13,_xll.IMDP("IR",$E64,J$10)),"")</f>
        <v>3.323</v>
      </c>
      <c r="K64" s="30">
        <f>IFERROR(IF($F$4=4,_xll.IMDP("IR",$E64,K$9)-K$13,_xll.IMDP("IR",$E64,K$10)),"")</f>
        <v>3.3450000000000002</v>
      </c>
      <c r="L64" s="30">
        <f>IFERROR(IF($F$4=4,_xll.IMDP("IR",$E64,L$9)-L$13,_xll.IMDP("IR",$E64,L$10)),"")</f>
        <v>3.4159999999999999</v>
      </c>
      <c r="M64" s="30">
        <f>IFERROR(IF($F$4=4,_xll.IMDP("IR",$E64,M$9)-M$13,_xll.IMDP("IR",$E64,M$10)),"")</f>
        <v>3.4630000000000001</v>
      </c>
      <c r="N64" s="30">
        <f>IFERROR(IF($F$4=4,_xll.IMDP("IR",$E64,N$9)-N$13,_xll.IMDP("IR",$E64,N$10)),"")</f>
        <v>3.53</v>
      </c>
      <c r="O64" s="30">
        <f>IFERROR(IF($F$4=4,_xll.IMDP("IR",$E64,O$9)-O$13,_xll.IMDP("IR",$E64,O$10)),"")</f>
        <v>3.5739999999999998</v>
      </c>
      <c r="P64" s="30">
        <f>IFERROR(IF($F$4=4,_xll.IMDP("IR",$E64,P$9)-P$13,_xll.IMDP("IR",$E64,P$10)),"")</f>
        <v>3.8730000000000002</v>
      </c>
      <c r="Q64" s="30">
        <f>IFERROR(IF($F$4=4,_xll.IMDP("IR",$E64,Q$9)-Q$13,_xll.IMDP("IR",$E64,Q$10)),"")</f>
        <v>4.1150000000000002</v>
      </c>
      <c r="R64" s="30">
        <f>IFERROR(IF($F$4=4,_xll.IMDP("IR",$E64,R$9)-R$13,_xll.IMDP("IR",$E64,R$10)),"")</f>
        <v>4.3630000000000004</v>
      </c>
      <c r="S64" s="30">
        <f>IFERROR(IF($F$4=4,_xll.IMDP("IR",$E64,S$9)-S$13,_xll.IMDP("IR",$E64,S$10)),"")</f>
        <v>5.01</v>
      </c>
      <c r="T64" s="30">
        <f>IFERROR(IF($F$4=4,_xll.IMDP("IR",$E64,T$9)-T$13,_xll.IMDP("IR",$E64,T$10)),"")</f>
        <v>5.4790000000000001</v>
      </c>
      <c r="U64" s="30">
        <f>IFERROR(IF($F$4=4,_xll.IMDP("IR",$E64,U$9)-U$13,_xll.IMDP("IR",$E64,U$10)),"")</f>
        <v>5.7309999999999999</v>
      </c>
      <c r="V64" s="31" t="str">
        <f>IFERROR(IF($F$4=4,_xll.IMDP("IR",$E64,V$9)-V$13,_xll.IMDP("IR",$E64,V$10)),"")</f>
        <v/>
      </c>
    </row>
    <row r="65" spans="2:22">
      <c r="B65">
        <v>52</v>
      </c>
      <c r="C65" s="7" t="str">
        <f>IFERROR( VLOOKUP( $B65, Sheet1!$M$2:$O$10001, 2,0),"")</f>
        <v>00594</v>
      </c>
      <c r="D65" s="24" t="str">
        <f>IFERROR( VLOOKUP( $B65, Sheet1!$M$2:$O$10001, 3,0),"")</f>
        <v>NH투자증권(구 우리투자)</v>
      </c>
      <c r="E65" s="3" t="str">
        <f t="shared" si="1"/>
        <v>BONDAVG00594</v>
      </c>
      <c r="F65" s="18" t="str">
        <f>_xll.IMDP("IR",$E65,F$12)</f>
        <v>공모/무보증AA+</v>
      </c>
      <c r="G65" s="15">
        <f>_xll.IMDP("IR",$E65,G$12)</f>
        <v>20240830</v>
      </c>
      <c r="H65" s="30">
        <f>IFERROR(IF($F$4=4,_xll.IMDP("IR",$E65,H$9)-H$13,_xll.IMDP("IR",$E65,H$10)),"")</f>
        <v>3.55</v>
      </c>
      <c r="I65" s="30">
        <f>IFERROR(IF($F$4=4,_xll.IMDP("IR",$E65,I$9)-I$13,_xll.IMDP("IR",$E65,I$10)),"")</f>
        <v>3.5470000000000002</v>
      </c>
      <c r="J65" s="30">
        <f>IFERROR(IF($F$4=4,_xll.IMDP("IR",$E65,J$9)-J$13,_xll.IMDP("IR",$E65,J$10)),"")</f>
        <v>3.4830000000000001</v>
      </c>
      <c r="K65" s="30">
        <f>IFERROR(IF($F$4=4,_xll.IMDP("IR",$E65,K$9)-K$13,_xll.IMDP("IR",$E65,K$10)),"")</f>
        <v>3.4529999999999998</v>
      </c>
      <c r="L65" s="30">
        <f>IFERROR(IF($F$4=4,_xll.IMDP("IR",$E65,L$9)-L$13,_xll.IMDP("IR",$E65,L$10)),"")</f>
        <v>3.4750000000000001</v>
      </c>
      <c r="M65" s="30">
        <f>IFERROR(IF($F$4=4,_xll.IMDP("IR",$E65,M$9)-M$13,_xll.IMDP("IR",$E65,M$10)),"")</f>
        <v>3.4910000000000001</v>
      </c>
      <c r="N65" s="30">
        <f>IFERROR(IF($F$4=4,_xll.IMDP("IR",$E65,N$9)-N$13,_xll.IMDP("IR",$E65,N$10)),"")</f>
        <v>3.52</v>
      </c>
      <c r="O65" s="30">
        <f>IFERROR(IF($F$4=4,_xll.IMDP("IR",$E65,O$9)-O$13,_xll.IMDP("IR",$E65,O$10)),"")</f>
        <v>3.5369999999999999</v>
      </c>
      <c r="P65" s="30">
        <f>IFERROR(IF($F$4=4,_xll.IMDP("IR",$E65,P$9)-P$13,_xll.IMDP("IR",$E65,P$10)),"")</f>
        <v>3.58</v>
      </c>
      <c r="Q65" s="30">
        <f>IFERROR(IF($F$4=4,_xll.IMDP("IR",$E65,Q$9)-Q$13,_xll.IMDP("IR",$E65,Q$10)),"")</f>
        <v>3.645</v>
      </c>
      <c r="R65" s="30">
        <f>IFERROR(IF($F$4=4,_xll.IMDP("IR",$E65,R$9)-R$13,_xll.IMDP("IR",$E65,R$10)),"")</f>
        <v>3.7890000000000001</v>
      </c>
      <c r="S65" s="30">
        <f>IFERROR(IF($F$4=4,_xll.IMDP("IR",$E65,S$9)-S$13,_xll.IMDP("IR",$E65,S$10)),"")</f>
        <v>4.2149999999999999</v>
      </c>
      <c r="T65" s="30">
        <f>IFERROR(IF($F$4=4,_xll.IMDP("IR",$E65,T$9)-T$13,_xll.IMDP("IR",$E65,T$10)),"")</f>
        <v>4.5069999999999997</v>
      </c>
      <c r="U65" s="30">
        <f>IFERROR(IF($F$4=4,_xll.IMDP("IR",$E65,U$9)-U$13,_xll.IMDP("IR",$E65,U$10)),"")</f>
        <v>4.6710000000000003</v>
      </c>
      <c r="V65" s="31" t="str">
        <f>IFERROR(IF($F$4=4,_xll.IMDP("IR",$E65,V$9)-V$13,_xll.IMDP("IR",$E65,V$10)),"")</f>
        <v/>
      </c>
    </row>
    <row r="66" spans="2:22">
      <c r="B66">
        <v>53</v>
      </c>
      <c r="C66" s="7" t="str">
        <f>IFERROR( VLOOKUP( $B66, Sheet1!$M$2:$O$10001, 2,0),"")</f>
        <v>00604</v>
      </c>
      <c r="D66" s="24" t="str">
        <f>IFERROR( VLOOKUP( $B66, Sheet1!$M$2:$O$10001, 3,0),"")</f>
        <v>동원산업</v>
      </c>
      <c r="E66" s="3" t="str">
        <f t="shared" si="1"/>
        <v>BONDAVG00604</v>
      </c>
      <c r="F66" s="18" t="str">
        <f>_xll.IMDP("IR",$E66,F$12)</f>
        <v>공모/무보증AA-</v>
      </c>
      <c r="G66" s="15">
        <f>_xll.IMDP("IR",$E66,G$12)</f>
        <v>20240830</v>
      </c>
      <c r="H66" s="30">
        <f>IFERROR(IF($F$4=4,_xll.IMDP("IR",$E66,H$9)-H$13,_xll.IMDP("IR",$E66,H$10)),"")</f>
        <v>3.4849999999999999</v>
      </c>
      <c r="I66" s="30">
        <f>IFERROR(IF($F$4=4,_xll.IMDP("IR",$E66,I$9)-I$13,_xll.IMDP("IR",$E66,I$10)),"")</f>
        <v>3.4780000000000002</v>
      </c>
      <c r="J66" s="30">
        <f>IFERROR(IF($F$4=4,_xll.IMDP("IR",$E66,J$9)-J$13,_xll.IMDP("IR",$E66,J$10)),"")</f>
        <v>3.4159999999999999</v>
      </c>
      <c r="K66" s="30">
        <f>IFERROR(IF($F$4=4,_xll.IMDP("IR",$E66,K$9)-K$13,_xll.IMDP("IR",$E66,K$10)),"")</f>
        <v>3.3889999999999998</v>
      </c>
      <c r="L66" s="30">
        <f>IFERROR(IF($F$4=4,_xll.IMDP("IR",$E66,L$9)-L$13,_xll.IMDP("IR",$E66,L$10)),"")</f>
        <v>3.4079999999999999</v>
      </c>
      <c r="M66" s="30">
        <f>IFERROR(IF($F$4=4,_xll.IMDP("IR",$E66,M$9)-M$13,_xll.IMDP("IR",$E66,M$10)),"")</f>
        <v>3.4289999999999998</v>
      </c>
      <c r="N66" s="30">
        <f>IFERROR(IF($F$4=4,_xll.IMDP("IR",$E66,N$9)-N$13,_xll.IMDP("IR",$E66,N$10)),"")</f>
        <v>3.4540000000000002</v>
      </c>
      <c r="O66" s="30">
        <f>IFERROR(IF($F$4=4,_xll.IMDP("IR",$E66,O$9)-O$13,_xll.IMDP("IR",$E66,O$10)),"")</f>
        <v>3.4750000000000001</v>
      </c>
      <c r="P66" s="30">
        <f>IFERROR(IF($F$4=4,_xll.IMDP("IR",$E66,P$9)-P$13,_xll.IMDP("IR",$E66,P$10)),"")</f>
        <v>3.4969999999999999</v>
      </c>
      <c r="Q66" s="30">
        <f>IFERROR(IF($F$4=4,_xll.IMDP("IR",$E66,Q$9)-Q$13,_xll.IMDP("IR",$E66,Q$10)),"")</f>
        <v>3.5640000000000001</v>
      </c>
      <c r="R66" s="30">
        <f>IFERROR(IF($F$4=4,_xll.IMDP("IR",$E66,R$9)-R$13,_xll.IMDP("IR",$E66,R$10)),"")</f>
        <v>3.7509999999999999</v>
      </c>
      <c r="S66" s="30">
        <f>IFERROR(IF($F$4=4,_xll.IMDP("IR",$E66,S$9)-S$13,_xll.IMDP("IR",$E66,S$10)),"")</f>
        <v>4.5670000000000002</v>
      </c>
      <c r="T66" s="30">
        <f>IFERROR(IF($F$4=4,_xll.IMDP("IR",$E66,T$9)-T$13,_xll.IMDP("IR",$E66,T$10)),"")</f>
        <v>5.1749999999999998</v>
      </c>
      <c r="U66" s="30">
        <f>IFERROR(IF($F$4=4,_xll.IMDP("IR",$E66,U$9)-U$13,_xll.IMDP("IR",$E66,U$10)),"")</f>
        <v>5.4269999999999996</v>
      </c>
      <c r="V66" s="31" t="str">
        <f>IFERROR(IF($F$4=4,_xll.IMDP("IR",$E66,V$9)-V$13,_xll.IMDP("IR",$E66,V$10)),"")</f>
        <v/>
      </c>
    </row>
    <row r="67" spans="2:22">
      <c r="B67">
        <v>54</v>
      </c>
      <c r="C67" s="7" t="str">
        <f>IFERROR( VLOOKUP( $B67, Sheet1!$M$2:$O$10001, 2,0),"")</f>
        <v>00612</v>
      </c>
      <c r="D67" s="24" t="str">
        <f>IFERROR( VLOOKUP( $B67, Sheet1!$M$2:$O$10001, 3,0),"")</f>
        <v>SK디스커버리</v>
      </c>
      <c r="E67" s="3" t="str">
        <f t="shared" si="1"/>
        <v>BONDAVG00612</v>
      </c>
      <c r="F67" s="18" t="str">
        <f>_xll.IMDP("IR",$E67,F$12)</f>
        <v>공모/무보증A+</v>
      </c>
      <c r="G67" s="15">
        <f>_xll.IMDP("IR",$E67,G$12)</f>
        <v>20240830</v>
      </c>
      <c r="H67" s="30">
        <f>IFERROR(IF($F$4=4,_xll.IMDP("IR",$E67,H$9)-H$13,_xll.IMDP("IR",$E67,H$10)),"")</f>
        <v>3.5449999999999999</v>
      </c>
      <c r="I67" s="30">
        <f>IFERROR(IF($F$4=4,_xll.IMDP("IR",$E67,I$9)-I$13,_xll.IMDP("IR",$E67,I$10)),"")</f>
        <v>3.5870000000000002</v>
      </c>
      <c r="J67" s="30">
        <f>IFERROR(IF($F$4=4,_xll.IMDP("IR",$E67,J$9)-J$13,_xll.IMDP("IR",$E67,J$10)),"")</f>
        <v>3.5950000000000002</v>
      </c>
      <c r="K67" s="30">
        <f>IFERROR(IF($F$4=4,_xll.IMDP("IR",$E67,K$9)-K$13,_xll.IMDP("IR",$E67,K$10)),"")</f>
        <v>3.617</v>
      </c>
      <c r="L67" s="30">
        <f>IFERROR(IF($F$4=4,_xll.IMDP("IR",$E67,L$9)-L$13,_xll.IMDP("IR",$E67,L$10)),"")</f>
        <v>3.6709999999999998</v>
      </c>
      <c r="M67" s="30">
        <f>IFERROR(IF($F$4=4,_xll.IMDP("IR",$E67,M$9)-M$13,_xll.IMDP("IR",$E67,M$10)),"")</f>
        <v>3.774</v>
      </c>
      <c r="N67" s="30">
        <f>IFERROR(IF($F$4=4,_xll.IMDP("IR",$E67,N$9)-N$13,_xll.IMDP("IR",$E67,N$10)),"")</f>
        <v>3.85</v>
      </c>
      <c r="O67" s="30">
        <f>IFERROR(IF($F$4=4,_xll.IMDP("IR",$E67,O$9)-O$13,_xll.IMDP("IR",$E67,O$10)),"")</f>
        <v>3.89</v>
      </c>
      <c r="P67" s="30">
        <f>IFERROR(IF($F$4=4,_xll.IMDP("IR",$E67,P$9)-P$13,_xll.IMDP("IR",$E67,P$10)),"")</f>
        <v>4.1550000000000002</v>
      </c>
      <c r="Q67" s="30">
        <f>IFERROR(IF($F$4=4,_xll.IMDP("IR",$E67,Q$9)-Q$13,_xll.IMDP("IR",$E67,Q$10)),"")</f>
        <v>4.3019999999999996</v>
      </c>
      <c r="R67" s="30">
        <f>IFERROR(IF($F$4=4,_xll.IMDP("IR",$E67,R$9)-R$13,_xll.IMDP("IR",$E67,R$10)),"")</f>
        <v>4.5289999999999999</v>
      </c>
      <c r="S67" s="30">
        <f>IFERROR(IF($F$4=4,_xll.IMDP("IR",$E67,S$9)-S$13,_xll.IMDP("IR",$E67,S$10)),"")</f>
        <v>5.1959999999999997</v>
      </c>
      <c r="T67" s="30">
        <f>IFERROR(IF($F$4=4,_xll.IMDP("IR",$E67,T$9)-T$13,_xll.IMDP("IR",$E67,T$10)),"")</f>
        <v>5.6260000000000003</v>
      </c>
      <c r="U67" s="30">
        <f>IFERROR(IF($F$4=4,_xll.IMDP("IR",$E67,U$9)-U$13,_xll.IMDP("IR",$E67,U$10)),"")</f>
        <v>5.9</v>
      </c>
      <c r="V67" s="31" t="str">
        <f>IFERROR(IF($F$4=4,_xll.IMDP("IR",$E67,V$9)-V$13,_xll.IMDP("IR",$E67,V$10)),"")</f>
        <v/>
      </c>
    </row>
    <row r="68" spans="2:22">
      <c r="B68">
        <v>55</v>
      </c>
      <c r="C68" s="7" t="str">
        <f>IFERROR( VLOOKUP( $B68, Sheet1!$M$2:$O$10001, 2,0),"")</f>
        <v>00622</v>
      </c>
      <c r="D68" s="24" t="str">
        <f>IFERROR( VLOOKUP( $B68, Sheet1!$M$2:$O$10001, 3,0),"")</f>
        <v>제주은행</v>
      </c>
      <c r="E68" s="3" t="str">
        <f t="shared" ref="E68:E113" si="2">INDEX($D$5:$D$10,$D$4,1)&amp;$C68</f>
        <v>BONDAVG00622</v>
      </c>
      <c r="F68" s="18" t="str">
        <f>_xll.IMDP("IR",$E68,F$12)</f>
        <v>은행채AA+</v>
      </c>
      <c r="G68" s="15">
        <f>_xll.IMDP("IR",$E68,G$12)</f>
        <v>20240830</v>
      </c>
      <c r="H68" s="30">
        <f>IFERROR(IF($F$4=4,_xll.IMDP("IR",$E68,H$9)-H$13,_xll.IMDP("IR",$E68,H$10)),"")</f>
        <v>3.5</v>
      </c>
      <c r="I68" s="30">
        <f>IFERROR(IF($F$4=4,_xll.IMDP("IR",$E68,I$9)-I$13,_xll.IMDP("IR",$E68,I$10)),"")</f>
        <v>3.4750000000000001</v>
      </c>
      <c r="J68" s="30">
        <f>IFERROR(IF($F$4=4,_xll.IMDP("IR",$E68,J$9)-J$13,_xll.IMDP("IR",$E68,J$10)),"")</f>
        <v>3.4390000000000001</v>
      </c>
      <c r="K68" s="30">
        <f>IFERROR(IF($F$4=4,_xll.IMDP("IR",$E68,K$9)-K$13,_xll.IMDP("IR",$E68,K$10)),"")</f>
        <v>3.4420000000000002</v>
      </c>
      <c r="L68" s="30">
        <f>IFERROR(IF($F$4=4,_xll.IMDP("IR",$E68,L$9)-L$13,_xll.IMDP("IR",$E68,L$10)),"")</f>
        <v>3.4470000000000001</v>
      </c>
      <c r="M68" s="30">
        <f>IFERROR(IF($F$4=4,_xll.IMDP("IR",$E68,M$9)-M$13,_xll.IMDP("IR",$E68,M$10)),"")</f>
        <v>3.4079999999999999</v>
      </c>
      <c r="N68" s="30">
        <f>IFERROR(IF($F$4=4,_xll.IMDP("IR",$E68,N$9)-N$13,_xll.IMDP("IR",$E68,N$10)),"")</f>
        <v>3.3860000000000001</v>
      </c>
      <c r="O68" s="30">
        <f>IFERROR(IF($F$4=4,_xll.IMDP("IR",$E68,O$9)-O$13,_xll.IMDP("IR",$E68,O$10)),"")</f>
        <v>3.3650000000000002</v>
      </c>
      <c r="P68" s="30">
        <f>IFERROR(IF($F$4=4,_xll.IMDP("IR",$E68,P$9)-P$13,_xll.IMDP("IR",$E68,P$10)),"")</f>
        <v>3.3679999999999999</v>
      </c>
      <c r="Q68" s="30">
        <f>IFERROR(IF($F$4=4,_xll.IMDP("IR",$E68,Q$9)-Q$13,_xll.IMDP("IR",$E68,Q$10)),"")</f>
        <v>3.4289999999999998</v>
      </c>
      <c r="R68" s="30">
        <f>IFERROR(IF($F$4=4,_xll.IMDP("IR",$E68,R$9)-R$13,_xll.IMDP("IR",$E68,R$10)),"")</f>
        <v>3.5630000000000002</v>
      </c>
      <c r="S68" s="30">
        <f>IFERROR(IF($F$4=4,_xll.IMDP("IR",$E68,S$9)-S$13,_xll.IMDP("IR",$E68,S$10)),"")</f>
        <v>3.81</v>
      </c>
      <c r="T68" s="30">
        <f>IFERROR(IF($F$4=4,_xll.IMDP("IR",$E68,T$9)-T$13,_xll.IMDP("IR",$E68,T$10)),"")</f>
        <v>3.9830000000000001</v>
      </c>
      <c r="U68" s="30">
        <f>IFERROR(IF($F$4=4,_xll.IMDP("IR",$E68,U$9)-U$13,_xll.IMDP("IR",$E68,U$10)),"")</f>
        <v>4.1050000000000004</v>
      </c>
      <c r="V68" s="31" t="str">
        <f>IFERROR(IF($F$4=4,_xll.IMDP("IR",$E68,V$9)-V$13,_xll.IMDP("IR",$E68,V$10)),"")</f>
        <v/>
      </c>
    </row>
    <row r="69" spans="2:22">
      <c r="B69">
        <v>56</v>
      </c>
      <c r="C69" s="7" t="str">
        <f>IFERROR( VLOOKUP( $B69, Sheet1!$M$2:$O$10001, 2,0),"")</f>
        <v>00626</v>
      </c>
      <c r="D69" s="24" t="str">
        <f>IFERROR( VLOOKUP( $B69, Sheet1!$M$2:$O$10001, 3,0),"")</f>
        <v>LS</v>
      </c>
      <c r="E69" s="3" t="str">
        <f t="shared" si="2"/>
        <v>BONDAVG00626</v>
      </c>
      <c r="F69" s="18" t="str">
        <f>_xll.IMDP("IR",$E69,F$12)</f>
        <v>공모/무보증A+</v>
      </c>
      <c r="G69" s="15">
        <f>_xll.IMDP("IR",$E69,G$12)</f>
        <v>20240830</v>
      </c>
      <c r="H69" s="30">
        <f>IFERROR(IF($F$4=4,_xll.IMDP("IR",$E69,H$9)-H$13,_xll.IMDP("IR",$E69,H$10)),"")</f>
        <v>3.371</v>
      </c>
      <c r="I69" s="30">
        <f>IFERROR(IF($F$4=4,_xll.IMDP("IR",$E69,I$9)-I$13,_xll.IMDP("IR",$E69,I$10)),"")</f>
        <v>3.41</v>
      </c>
      <c r="J69" s="30">
        <f>IFERROR(IF($F$4=4,_xll.IMDP("IR",$E69,J$9)-J$13,_xll.IMDP("IR",$E69,J$10)),"")</f>
        <v>3.4089999999999998</v>
      </c>
      <c r="K69" s="30">
        <f>IFERROR(IF($F$4=4,_xll.IMDP("IR",$E69,K$9)-K$13,_xll.IMDP("IR",$E69,K$10)),"")</f>
        <v>3.4209999999999998</v>
      </c>
      <c r="L69" s="30">
        <f>IFERROR(IF($F$4=4,_xll.IMDP("IR",$E69,L$9)-L$13,_xll.IMDP("IR",$E69,L$10)),"")</f>
        <v>3.46</v>
      </c>
      <c r="M69" s="30">
        <f>IFERROR(IF($F$4=4,_xll.IMDP("IR",$E69,M$9)-M$13,_xll.IMDP("IR",$E69,M$10)),"")</f>
        <v>3.4809999999999999</v>
      </c>
      <c r="N69" s="30">
        <f>IFERROR(IF($F$4=4,_xll.IMDP("IR",$E69,N$9)-N$13,_xll.IMDP("IR",$E69,N$10)),"")</f>
        <v>3.552</v>
      </c>
      <c r="O69" s="30">
        <f>IFERROR(IF($F$4=4,_xll.IMDP("IR",$E69,O$9)-O$13,_xll.IMDP("IR",$E69,O$10)),"")</f>
        <v>3.601</v>
      </c>
      <c r="P69" s="30">
        <f>IFERROR(IF($F$4=4,_xll.IMDP("IR",$E69,P$9)-P$13,_xll.IMDP("IR",$E69,P$10)),"")</f>
        <v>3.9710000000000001</v>
      </c>
      <c r="Q69" s="30">
        <f>IFERROR(IF($F$4=4,_xll.IMDP("IR",$E69,Q$9)-Q$13,_xll.IMDP("IR",$E69,Q$10)),"")</f>
        <v>4.17</v>
      </c>
      <c r="R69" s="30">
        <f>IFERROR(IF($F$4=4,_xll.IMDP("IR",$E69,R$9)-R$13,_xll.IMDP("IR",$E69,R$10)),"")</f>
        <v>4.4039999999999999</v>
      </c>
      <c r="S69" s="30">
        <f>IFERROR(IF($F$4=4,_xll.IMDP("IR",$E69,S$9)-S$13,_xll.IMDP("IR",$E69,S$10)),"")</f>
        <v>5.0750000000000002</v>
      </c>
      <c r="T69" s="30">
        <f>IFERROR(IF($F$4=4,_xll.IMDP("IR",$E69,T$9)-T$13,_xll.IMDP("IR",$E69,T$10)),"")</f>
        <v>5.5510000000000002</v>
      </c>
      <c r="U69" s="30">
        <f>IFERROR(IF($F$4=4,_xll.IMDP("IR",$E69,U$9)-U$13,_xll.IMDP("IR",$E69,U$10)),"")</f>
        <v>5.8250000000000002</v>
      </c>
      <c r="V69" s="31" t="str">
        <f>IFERROR(IF($F$4=4,_xll.IMDP("IR",$E69,V$9)-V$13,_xll.IMDP("IR",$E69,V$10)),"")</f>
        <v/>
      </c>
    </row>
    <row r="70" spans="2:22">
      <c r="B70">
        <v>57</v>
      </c>
      <c r="C70" s="7" t="str">
        <f>IFERROR( VLOOKUP( $B70, Sheet1!$M$2:$O$10001, 2,0),"")</f>
        <v>00628</v>
      </c>
      <c r="D70" s="24" t="str">
        <f>IFERROR( VLOOKUP( $B70, Sheet1!$M$2:$O$10001, 3,0),"")</f>
        <v>녹십자</v>
      </c>
      <c r="E70" s="3" t="str">
        <f t="shared" si="2"/>
        <v>BONDAVG00628</v>
      </c>
      <c r="F70" s="18" t="str">
        <f>_xll.IMDP("IR",$E70,F$12)</f>
        <v>공모/무보증A+</v>
      </c>
      <c r="G70" s="15">
        <f>_xll.IMDP("IR",$E70,G$12)</f>
        <v>20240830</v>
      </c>
      <c r="H70" s="30">
        <f>IFERROR(IF($F$4=4,_xll.IMDP("IR",$E70,H$9)-H$13,_xll.IMDP("IR",$E70,H$10)),"")</f>
        <v>3.41</v>
      </c>
      <c r="I70" s="30">
        <f>IFERROR(IF($F$4=4,_xll.IMDP("IR",$E70,I$9)-I$13,_xll.IMDP("IR",$E70,I$10)),"")</f>
        <v>3.4750000000000001</v>
      </c>
      <c r="J70" s="30">
        <f>IFERROR(IF($F$4=4,_xll.IMDP("IR",$E70,J$9)-J$13,_xll.IMDP("IR",$E70,J$10)),"")</f>
        <v>3.48</v>
      </c>
      <c r="K70" s="30">
        <f>IFERROR(IF($F$4=4,_xll.IMDP("IR",$E70,K$9)-K$13,_xll.IMDP("IR",$E70,K$10)),"")</f>
        <v>3.4929999999999999</v>
      </c>
      <c r="L70" s="30">
        <f>IFERROR(IF($F$4=4,_xll.IMDP("IR",$E70,L$9)-L$13,_xll.IMDP("IR",$E70,L$10)),"")</f>
        <v>3.5409999999999999</v>
      </c>
      <c r="M70" s="30">
        <f>IFERROR(IF($F$4=4,_xll.IMDP("IR",$E70,M$9)-M$13,_xll.IMDP("IR",$E70,M$10)),"")</f>
        <v>3.5760000000000001</v>
      </c>
      <c r="N70" s="30">
        <f>IFERROR(IF($F$4=4,_xll.IMDP("IR",$E70,N$9)-N$13,_xll.IMDP("IR",$E70,N$10)),"")</f>
        <v>3.6680000000000001</v>
      </c>
      <c r="O70" s="30">
        <f>IFERROR(IF($F$4=4,_xll.IMDP("IR",$E70,O$9)-O$13,_xll.IMDP("IR",$E70,O$10)),"")</f>
        <v>3.6920000000000002</v>
      </c>
      <c r="P70" s="30">
        <f>IFERROR(IF($F$4=4,_xll.IMDP("IR",$E70,P$9)-P$13,_xll.IMDP("IR",$E70,P$10)),"")</f>
        <v>3.9889999999999999</v>
      </c>
      <c r="Q70" s="30">
        <f>IFERROR(IF($F$4=4,_xll.IMDP("IR",$E70,Q$9)-Q$13,_xll.IMDP("IR",$E70,Q$10)),"")</f>
        <v>4.1779999999999999</v>
      </c>
      <c r="R70" s="30">
        <f>IFERROR(IF($F$4=4,_xll.IMDP("IR",$E70,R$9)-R$13,_xll.IMDP("IR",$E70,R$10)),"")</f>
        <v>4.4189999999999996</v>
      </c>
      <c r="S70" s="30">
        <f>IFERROR(IF($F$4=4,_xll.IMDP("IR",$E70,S$9)-S$13,_xll.IMDP("IR",$E70,S$10)),"")</f>
        <v>5.0960000000000001</v>
      </c>
      <c r="T70" s="30">
        <f>IFERROR(IF($F$4=4,_xll.IMDP("IR",$E70,T$9)-T$13,_xll.IMDP("IR",$E70,T$10)),"")</f>
        <v>5.5609999999999999</v>
      </c>
      <c r="U70" s="30">
        <f>IFERROR(IF($F$4=4,_xll.IMDP("IR",$E70,U$9)-U$13,_xll.IMDP("IR",$E70,U$10)),"")</f>
        <v>5.835</v>
      </c>
      <c r="V70" s="31" t="str">
        <f>IFERROR(IF($F$4=4,_xll.IMDP("IR",$E70,V$9)-V$13,_xll.IMDP("IR",$E70,V$10)),"")</f>
        <v/>
      </c>
    </row>
    <row r="71" spans="2:22">
      <c r="B71">
        <v>58</v>
      </c>
      <c r="C71" s="7" t="str">
        <f>IFERROR( VLOOKUP( $B71, Sheet1!$M$2:$O$10001, 2,0),"")</f>
        <v>00636</v>
      </c>
      <c r="D71" s="24" t="str">
        <f>IFERROR( VLOOKUP( $B71, Sheet1!$M$2:$O$10001, 3,0),"")</f>
        <v>GS건설</v>
      </c>
      <c r="E71" s="3" t="str">
        <f t="shared" si="2"/>
        <v>BONDAVG00636</v>
      </c>
      <c r="F71" s="18" t="str">
        <f>_xll.IMDP("IR",$E71,F$12)</f>
        <v>공모/무보증A0</v>
      </c>
      <c r="G71" s="15">
        <f>_xll.IMDP("IR",$E71,G$12)</f>
        <v>20240830</v>
      </c>
      <c r="H71" s="30">
        <f>IFERROR(IF($F$4=4,_xll.IMDP("IR",$E71,H$9)-H$13,_xll.IMDP("IR",$E71,H$10)),"")</f>
        <v>4.3540000000000001</v>
      </c>
      <c r="I71" s="30">
        <f>IFERROR(IF($F$4=4,_xll.IMDP("IR",$E71,I$9)-I$13,_xll.IMDP("IR",$E71,I$10)),"")</f>
        <v>4.4029999999999996</v>
      </c>
      <c r="J71" s="30">
        <f>IFERROR(IF($F$4=4,_xll.IMDP("IR",$E71,J$9)-J$13,_xll.IMDP("IR",$E71,J$10)),"")</f>
        <v>4.4779999999999998</v>
      </c>
      <c r="K71" s="30">
        <f>IFERROR(IF($F$4=4,_xll.IMDP("IR",$E71,K$9)-K$13,_xll.IMDP("IR",$E71,K$10)),"")</f>
        <v>4.59</v>
      </c>
      <c r="L71" s="30">
        <f>IFERROR(IF($F$4=4,_xll.IMDP("IR",$E71,L$9)-L$13,_xll.IMDP("IR",$E71,L$10)),"")</f>
        <v>4.6790000000000003</v>
      </c>
      <c r="M71" s="30">
        <f>IFERROR(IF($F$4=4,_xll.IMDP("IR",$E71,M$9)-M$13,_xll.IMDP("IR",$E71,M$10)),"")</f>
        <v>4.7619999999999996</v>
      </c>
      <c r="N71" s="30">
        <f>IFERROR(IF($F$4=4,_xll.IMDP("IR",$E71,N$9)-N$13,_xll.IMDP("IR",$E71,N$10)),"")</f>
        <v>4.7670000000000003</v>
      </c>
      <c r="O71" s="30">
        <f>IFERROR(IF($F$4=4,_xll.IMDP("IR",$E71,O$9)-O$13,_xll.IMDP("IR",$E71,O$10)),"")</f>
        <v>4.8019999999999996</v>
      </c>
      <c r="P71" s="30">
        <f>IFERROR(IF($F$4=4,_xll.IMDP("IR",$E71,P$9)-P$13,_xll.IMDP("IR",$E71,P$10)),"")</f>
        <v>5.1130000000000004</v>
      </c>
      <c r="Q71" s="30">
        <f>IFERROR(IF($F$4=4,_xll.IMDP("IR",$E71,Q$9)-Q$13,_xll.IMDP("IR",$E71,Q$10)),"")</f>
        <v>5.4109999999999996</v>
      </c>
      <c r="R71" s="30">
        <f>IFERROR(IF($F$4=4,_xll.IMDP("IR",$E71,R$9)-R$13,_xll.IMDP("IR",$E71,R$10)),"")</f>
        <v>5.6639999999999997</v>
      </c>
      <c r="S71" s="30">
        <f>IFERROR(IF($F$4=4,_xll.IMDP("IR",$E71,S$9)-S$13,_xll.IMDP("IR",$E71,S$10)),"")</f>
        <v>6.3470000000000004</v>
      </c>
      <c r="T71" s="30">
        <f>IFERROR(IF($F$4=4,_xll.IMDP("IR",$E71,T$9)-T$13,_xll.IMDP("IR",$E71,T$10)),"")</f>
        <v>6.7469999999999999</v>
      </c>
      <c r="U71" s="30">
        <f>IFERROR(IF($F$4=4,_xll.IMDP("IR",$E71,U$9)-U$13,_xll.IMDP("IR",$E71,U$10)),"")</f>
        <v>7.02</v>
      </c>
      <c r="V71" s="31" t="str">
        <f>IFERROR(IF($F$4=4,_xll.IMDP("IR",$E71,V$9)-V$13,_xll.IMDP("IR",$E71,V$10)),"")</f>
        <v/>
      </c>
    </row>
    <row r="72" spans="2:22">
      <c r="B72">
        <v>59</v>
      </c>
      <c r="C72" s="7" t="str">
        <f>IFERROR( VLOOKUP( $B72, Sheet1!$M$2:$O$10001, 2,0),"")</f>
        <v>00680</v>
      </c>
      <c r="D72" s="24" t="str">
        <f>IFERROR( VLOOKUP( $B72, Sheet1!$M$2:$O$10001, 3,0),"")</f>
        <v>미래에셋증권</v>
      </c>
      <c r="E72" s="3" t="str">
        <f t="shared" si="2"/>
        <v>BONDAVG00680</v>
      </c>
      <c r="F72" s="18" t="str">
        <f>_xll.IMDP("IR",$E72,F$12)</f>
        <v>공모/무보증AA0</v>
      </c>
      <c r="G72" s="15">
        <f>_xll.IMDP("IR",$E72,G$12)</f>
        <v>20240830</v>
      </c>
      <c r="H72" s="30">
        <f>IFERROR(IF($F$4=4,_xll.IMDP("IR",$E72,H$9)-H$13,_xll.IMDP("IR",$E72,H$10)),"")</f>
        <v>3.51</v>
      </c>
      <c r="I72" s="30">
        <f>IFERROR(IF($F$4=4,_xll.IMDP("IR",$E72,I$9)-I$13,_xll.IMDP("IR",$E72,I$10)),"")</f>
        <v>3.5110000000000001</v>
      </c>
      <c r="J72" s="30">
        <f>IFERROR(IF($F$4=4,_xll.IMDP("IR",$E72,J$9)-J$13,_xll.IMDP("IR",$E72,J$10)),"")</f>
        <v>3.4620000000000002</v>
      </c>
      <c r="K72" s="30">
        <f>IFERROR(IF($F$4=4,_xll.IMDP("IR",$E72,K$9)-K$13,_xll.IMDP("IR",$E72,K$10)),"")</f>
        <v>3.44</v>
      </c>
      <c r="L72" s="30">
        <f>IFERROR(IF($F$4=4,_xll.IMDP("IR",$E72,L$9)-L$13,_xll.IMDP("IR",$E72,L$10)),"")</f>
        <v>3.492</v>
      </c>
      <c r="M72" s="30">
        <f>IFERROR(IF($F$4=4,_xll.IMDP("IR",$E72,M$9)-M$13,_xll.IMDP("IR",$E72,M$10)),"")</f>
        <v>3.5009999999999999</v>
      </c>
      <c r="N72" s="30">
        <f>IFERROR(IF($F$4=4,_xll.IMDP("IR",$E72,N$9)-N$13,_xll.IMDP("IR",$E72,N$10)),"")</f>
        <v>3.54</v>
      </c>
      <c r="O72" s="30">
        <f>IFERROR(IF($F$4=4,_xll.IMDP("IR",$E72,O$9)-O$13,_xll.IMDP("IR",$E72,O$10)),"")</f>
        <v>3.5430000000000001</v>
      </c>
      <c r="P72" s="30">
        <f>IFERROR(IF($F$4=4,_xll.IMDP("IR",$E72,P$9)-P$13,_xll.IMDP("IR",$E72,P$10)),"")</f>
        <v>3.5739999999999998</v>
      </c>
      <c r="Q72" s="30">
        <f>IFERROR(IF($F$4=4,_xll.IMDP("IR",$E72,Q$9)-Q$13,_xll.IMDP("IR",$E72,Q$10)),"")</f>
        <v>3.613</v>
      </c>
      <c r="R72" s="30">
        <f>IFERROR(IF($F$4=4,_xll.IMDP("IR",$E72,R$9)-R$13,_xll.IMDP("IR",$E72,R$10)),"")</f>
        <v>3.7709999999999999</v>
      </c>
      <c r="S72" s="30">
        <f>IFERROR(IF($F$4=4,_xll.IMDP("IR",$E72,S$9)-S$13,_xll.IMDP("IR",$E72,S$10)),"")</f>
        <v>4.4020000000000001</v>
      </c>
      <c r="T72" s="30">
        <f>IFERROR(IF($F$4=4,_xll.IMDP("IR",$E72,T$9)-T$13,_xll.IMDP("IR",$E72,T$10)),"")</f>
        <v>4.9020000000000001</v>
      </c>
      <c r="U72" s="30">
        <f>IFERROR(IF($F$4=4,_xll.IMDP("IR",$E72,U$9)-U$13,_xll.IMDP("IR",$E72,U$10)),"")</f>
        <v>5.0949999999999998</v>
      </c>
      <c r="V72" s="31" t="str">
        <f>IFERROR(IF($F$4=4,_xll.IMDP("IR",$E72,V$9)-V$13,_xll.IMDP("IR",$E72,V$10)),"")</f>
        <v/>
      </c>
    </row>
    <row r="73" spans="2:22">
      <c r="B73">
        <v>60</v>
      </c>
      <c r="C73" s="7" t="str">
        <f>IFERROR( VLOOKUP( $B73, Sheet1!$M$2:$O$10001, 2,0),"")</f>
        <v>00707</v>
      </c>
      <c r="D73" s="24" t="str">
        <f>IFERROR( VLOOKUP( $B73, Sheet1!$M$2:$O$10001, 3,0),"")</f>
        <v>GS리테일</v>
      </c>
      <c r="E73" s="3" t="str">
        <f t="shared" si="2"/>
        <v>BONDAVG00707</v>
      </c>
      <c r="F73" s="18" t="str">
        <f>_xll.IMDP("IR",$E73,F$12)</f>
        <v>공모/무보증AA0</v>
      </c>
      <c r="G73" s="15">
        <f>_xll.IMDP("IR",$E73,G$12)</f>
        <v>20240830</v>
      </c>
      <c r="H73" s="30">
        <f>IFERROR(IF($F$4=4,_xll.IMDP("IR",$E73,H$9)-H$13,_xll.IMDP("IR",$E73,H$10)),"")</f>
        <v>3.411</v>
      </c>
      <c r="I73" s="30">
        <f>IFERROR(IF($F$4=4,_xll.IMDP("IR",$E73,I$9)-I$13,_xll.IMDP("IR",$E73,I$10)),"")</f>
        <v>3.4079999999999999</v>
      </c>
      <c r="J73" s="30">
        <f>IFERROR(IF($F$4=4,_xll.IMDP("IR",$E73,J$9)-J$13,_xll.IMDP("IR",$E73,J$10)),"")</f>
        <v>3.3450000000000002</v>
      </c>
      <c r="K73" s="30">
        <f>IFERROR(IF($F$4=4,_xll.IMDP("IR",$E73,K$9)-K$13,_xll.IMDP("IR",$E73,K$10)),"")</f>
        <v>3.3069999999999999</v>
      </c>
      <c r="L73" s="30">
        <f>IFERROR(IF($F$4=4,_xll.IMDP("IR",$E73,L$9)-L$13,_xll.IMDP("IR",$E73,L$10)),"")</f>
        <v>3.3220000000000001</v>
      </c>
      <c r="M73" s="30">
        <f>IFERROR(IF($F$4=4,_xll.IMDP("IR",$E73,M$9)-M$13,_xll.IMDP("IR",$E73,M$10)),"")</f>
        <v>3.3340000000000001</v>
      </c>
      <c r="N73" s="30">
        <f>IFERROR(IF($F$4=4,_xll.IMDP("IR",$E73,N$9)-N$13,_xll.IMDP("IR",$E73,N$10)),"")</f>
        <v>3.3580000000000001</v>
      </c>
      <c r="O73" s="30">
        <f>IFERROR(IF($F$4=4,_xll.IMDP("IR",$E73,O$9)-O$13,_xll.IMDP("IR",$E73,O$10)),"")</f>
        <v>3.367</v>
      </c>
      <c r="P73" s="30">
        <f>IFERROR(IF($F$4=4,_xll.IMDP("IR",$E73,P$9)-P$13,_xll.IMDP("IR",$E73,P$10)),"")</f>
        <v>3.3839999999999999</v>
      </c>
      <c r="Q73" s="30">
        <f>IFERROR(IF($F$4=4,_xll.IMDP("IR",$E73,Q$9)-Q$13,_xll.IMDP("IR",$E73,Q$10)),"")</f>
        <v>3.4550000000000001</v>
      </c>
      <c r="R73" s="30">
        <f>IFERROR(IF($F$4=4,_xll.IMDP("IR",$E73,R$9)-R$13,_xll.IMDP("IR",$E73,R$10)),"")</f>
        <v>3.6139999999999999</v>
      </c>
      <c r="S73" s="30">
        <f>IFERROR(IF($F$4=4,_xll.IMDP("IR",$E73,S$9)-S$13,_xll.IMDP("IR",$E73,S$10)),"")</f>
        <v>4.2729999999999997</v>
      </c>
      <c r="T73" s="30">
        <f>IFERROR(IF($F$4=4,_xll.IMDP("IR",$E73,T$9)-T$13,_xll.IMDP("IR",$E73,T$10)),"")</f>
        <v>4.7919999999999998</v>
      </c>
      <c r="U73" s="30">
        <f>IFERROR(IF($F$4=4,_xll.IMDP("IR",$E73,U$9)-U$13,_xll.IMDP("IR",$E73,U$10)),"")</f>
        <v>4.9850000000000003</v>
      </c>
      <c r="V73" s="31" t="str">
        <f>IFERROR(IF($F$4=4,_xll.IMDP("IR",$E73,V$9)-V$13,_xll.IMDP("IR",$E73,V$10)),"")</f>
        <v/>
      </c>
    </row>
    <row r="74" spans="2:22">
      <c r="B74">
        <v>61</v>
      </c>
      <c r="C74" s="7" t="str">
        <f>IFERROR( VLOOKUP( $B74, Sheet1!$M$2:$O$10001, 2,0),"")</f>
        <v>00734</v>
      </c>
      <c r="D74" s="24" t="str">
        <f>IFERROR( VLOOKUP( $B74, Sheet1!$M$2:$O$10001, 3,0),"")</f>
        <v>DN오토모티브</v>
      </c>
      <c r="E74" s="3" t="str">
        <f t="shared" si="2"/>
        <v>BONDAVG00734</v>
      </c>
      <c r="F74" s="18" t="str">
        <f>_xll.IMDP("IR",$E74,F$12)</f>
        <v>공모/무보증A-</v>
      </c>
      <c r="G74" s="15">
        <f>_xll.IMDP("IR",$E74,G$12)</f>
        <v>20240830</v>
      </c>
      <c r="H74" s="30">
        <f>IFERROR(IF($F$4=4,_xll.IMDP("IR",$E74,H$9)-H$13,_xll.IMDP("IR",$E74,H$10)),"")</f>
        <v>4.306</v>
      </c>
      <c r="I74" s="30">
        <f>IFERROR(IF($F$4=4,_xll.IMDP("IR",$E74,I$9)-I$13,_xll.IMDP("IR",$E74,I$10)),"")</f>
        <v>4.4080000000000004</v>
      </c>
      <c r="J74" s="30">
        <f>IFERROR(IF($F$4=4,_xll.IMDP("IR",$E74,J$9)-J$13,_xll.IMDP("IR",$E74,J$10)),"")</f>
        <v>4.4660000000000002</v>
      </c>
      <c r="K74" s="30">
        <f>IFERROR(IF($F$4=4,_xll.IMDP("IR",$E74,K$9)-K$13,_xll.IMDP("IR",$E74,K$10)),"")</f>
        <v>4.5209999999999999</v>
      </c>
      <c r="L74" s="30">
        <f>IFERROR(IF($F$4=4,_xll.IMDP("IR",$E74,L$9)-L$13,_xll.IMDP("IR",$E74,L$10)),"")</f>
        <v>4.66</v>
      </c>
      <c r="M74" s="30">
        <f>IFERROR(IF($F$4=4,_xll.IMDP("IR",$E74,M$9)-M$13,_xll.IMDP("IR",$E74,M$10)),"")</f>
        <v>4.6970000000000001</v>
      </c>
      <c r="N74" s="30">
        <f>IFERROR(IF($F$4=4,_xll.IMDP("IR",$E74,N$9)-N$13,_xll.IMDP("IR",$E74,N$10)),"")</f>
        <v>4.8520000000000003</v>
      </c>
      <c r="O74" s="30">
        <f>IFERROR(IF($F$4=4,_xll.IMDP("IR",$E74,O$9)-O$13,_xll.IMDP("IR",$E74,O$10)),"")</f>
        <v>5.0220000000000002</v>
      </c>
      <c r="P74" s="30">
        <f>IFERROR(IF($F$4=4,_xll.IMDP("IR",$E74,P$9)-P$13,_xll.IMDP("IR",$E74,P$10)),"")</f>
        <v>5.4379999999999997</v>
      </c>
      <c r="Q74" s="30">
        <f>IFERROR(IF($F$4=4,_xll.IMDP("IR",$E74,Q$9)-Q$13,_xll.IMDP("IR",$E74,Q$10)),"")</f>
        <v>5.8419999999999996</v>
      </c>
      <c r="R74" s="30">
        <f>IFERROR(IF($F$4=4,_xll.IMDP("IR",$E74,R$9)-R$13,_xll.IMDP("IR",$E74,R$10)),"")</f>
        <v>6.024</v>
      </c>
      <c r="S74" s="30">
        <f>IFERROR(IF($F$4=4,_xll.IMDP("IR",$E74,S$9)-S$13,_xll.IMDP("IR",$E74,S$10)),"")</f>
        <v>6.6859999999999999</v>
      </c>
      <c r="T74" s="30">
        <f>IFERROR(IF($F$4=4,_xll.IMDP("IR",$E74,T$9)-T$13,_xll.IMDP("IR",$E74,T$10)),"")</f>
        <v>7.0629999999999997</v>
      </c>
      <c r="U74" s="30">
        <f>IFERROR(IF($F$4=4,_xll.IMDP("IR",$E74,U$9)-U$13,_xll.IMDP("IR",$E74,U$10)),"")</f>
        <v>7.383</v>
      </c>
      <c r="V74" s="31" t="str">
        <f>IFERROR(IF($F$4=4,_xll.IMDP("IR",$E74,V$9)-V$13,_xll.IMDP("IR",$E74,V$10)),"")</f>
        <v/>
      </c>
    </row>
    <row r="75" spans="2:22">
      <c r="B75">
        <v>62</v>
      </c>
      <c r="C75" s="7" t="str">
        <f>IFERROR( VLOOKUP( $B75, Sheet1!$M$2:$O$10001, 2,0),"")</f>
        <v>00769</v>
      </c>
      <c r="D75" s="24" t="str">
        <f>IFERROR( VLOOKUP( $B75, Sheet1!$M$2:$O$10001, 3,0),"")</f>
        <v>국도화학</v>
      </c>
      <c r="E75" s="3" t="str">
        <f t="shared" si="2"/>
        <v>BONDAVG00769</v>
      </c>
      <c r="F75" s="18" t="str">
        <f>_xll.IMDP("IR",$E75,F$12)</f>
        <v>공모/무보증A+</v>
      </c>
      <c r="G75" s="15">
        <f>_xll.IMDP("IR",$E75,G$12)</f>
        <v>20240830</v>
      </c>
      <c r="H75" s="30">
        <f>IFERROR(IF($F$4=4,_xll.IMDP("IR",$E75,H$9)-H$13,_xll.IMDP("IR",$E75,H$10)),"")</f>
        <v>3.6030000000000002</v>
      </c>
      <c r="I75" s="30">
        <f>IFERROR(IF($F$4=4,_xll.IMDP("IR",$E75,I$9)-I$13,_xll.IMDP("IR",$E75,I$10)),"")</f>
        <v>3.665</v>
      </c>
      <c r="J75" s="30">
        <f>IFERROR(IF($F$4=4,_xll.IMDP("IR",$E75,J$9)-J$13,_xll.IMDP("IR",$E75,J$10)),"")</f>
        <v>3.6749999999999998</v>
      </c>
      <c r="K75" s="30">
        <f>IFERROR(IF($F$4=4,_xll.IMDP("IR",$E75,K$9)-K$13,_xll.IMDP("IR",$E75,K$10)),"")</f>
        <v>3.6920000000000002</v>
      </c>
      <c r="L75" s="30">
        <f>IFERROR(IF($F$4=4,_xll.IMDP("IR",$E75,L$9)-L$13,_xll.IMDP("IR",$E75,L$10)),"")</f>
        <v>3.7730000000000001</v>
      </c>
      <c r="M75" s="30">
        <f>IFERROR(IF($F$4=4,_xll.IMDP("IR",$E75,M$9)-M$13,_xll.IMDP("IR",$E75,M$10)),"")</f>
        <v>3.8740000000000001</v>
      </c>
      <c r="N75" s="30">
        <f>IFERROR(IF($F$4=4,_xll.IMDP("IR",$E75,N$9)-N$13,_xll.IMDP("IR",$E75,N$10)),"")</f>
        <v>3.992</v>
      </c>
      <c r="O75" s="30">
        <f>IFERROR(IF($F$4=4,_xll.IMDP("IR",$E75,O$9)-O$13,_xll.IMDP("IR",$E75,O$10)),"")</f>
        <v>4.069</v>
      </c>
      <c r="P75" s="30">
        <f>IFERROR(IF($F$4=4,_xll.IMDP("IR",$E75,P$9)-P$13,_xll.IMDP("IR",$E75,P$10)),"")</f>
        <v>4.343</v>
      </c>
      <c r="Q75" s="30">
        <f>IFERROR(IF($F$4=4,_xll.IMDP("IR",$E75,Q$9)-Q$13,_xll.IMDP("IR",$E75,Q$10)),"")</f>
        <v>4.585</v>
      </c>
      <c r="R75" s="30">
        <f>IFERROR(IF($F$4=4,_xll.IMDP("IR",$E75,R$9)-R$13,_xll.IMDP("IR",$E75,R$10)),"")</f>
        <v>4.8129999999999997</v>
      </c>
      <c r="S75" s="30">
        <f>IFERROR(IF($F$4=4,_xll.IMDP("IR",$E75,S$9)-S$13,_xll.IMDP("IR",$E75,S$10)),"")</f>
        <v>5.48</v>
      </c>
      <c r="T75" s="30">
        <f>IFERROR(IF($F$4=4,_xll.IMDP("IR",$E75,T$9)-T$13,_xll.IMDP("IR",$E75,T$10)),"")</f>
        <v>5.9560000000000004</v>
      </c>
      <c r="U75" s="30">
        <f>IFERROR(IF($F$4=4,_xll.IMDP("IR",$E75,U$9)-U$13,_xll.IMDP("IR",$E75,U$10)),"")</f>
        <v>6.2309999999999999</v>
      </c>
      <c r="V75" s="31" t="str">
        <f>IFERROR(IF($F$4=4,_xll.IMDP("IR",$E75,V$9)-V$13,_xll.IMDP("IR",$E75,V$10)),"")</f>
        <v/>
      </c>
    </row>
    <row r="76" spans="2:22">
      <c r="B76">
        <v>63</v>
      </c>
      <c r="C76" s="7" t="str">
        <f>IFERROR( VLOOKUP( $B76, Sheet1!$M$2:$O$10001, 2,0),"")</f>
        <v>00827</v>
      </c>
      <c r="D76" s="24" t="str">
        <f>IFERROR( VLOOKUP( $B76, Sheet1!$M$2:$O$10001, 3,0),"")</f>
        <v>산은캐피탈</v>
      </c>
      <c r="E76" s="3" t="str">
        <f t="shared" si="2"/>
        <v>BONDAVG00827</v>
      </c>
      <c r="F76" s="18" t="str">
        <f>_xll.IMDP("IR",$E76,F$12)</f>
        <v>기타금융채AA-</v>
      </c>
      <c r="G76" s="15">
        <f>_xll.IMDP("IR",$E76,G$12)</f>
        <v>20240830</v>
      </c>
      <c r="H76" s="30">
        <f>IFERROR(IF($F$4=4,_xll.IMDP("IR",$E76,H$9)-H$13,_xll.IMDP("IR",$E76,H$10)),"")</f>
        <v>3.532</v>
      </c>
      <c r="I76" s="30">
        <f>IFERROR(IF($F$4=4,_xll.IMDP("IR",$E76,I$9)-I$13,_xll.IMDP("IR",$E76,I$10)),"")</f>
        <v>3.5190000000000001</v>
      </c>
      <c r="J76" s="30">
        <f>IFERROR(IF($F$4=4,_xll.IMDP("IR",$E76,J$9)-J$13,_xll.IMDP("IR",$E76,J$10)),"")</f>
        <v>3.508</v>
      </c>
      <c r="K76" s="30">
        <f>IFERROR(IF($F$4=4,_xll.IMDP("IR",$E76,K$9)-K$13,_xll.IMDP("IR",$E76,K$10)),"")</f>
        <v>3.556</v>
      </c>
      <c r="L76" s="30">
        <f>IFERROR(IF($F$4=4,_xll.IMDP("IR",$E76,L$9)-L$13,_xll.IMDP("IR",$E76,L$10)),"")</f>
        <v>3.6240000000000001</v>
      </c>
      <c r="M76" s="30">
        <f>IFERROR(IF($F$4=4,_xll.IMDP("IR",$E76,M$9)-M$13,_xll.IMDP("IR",$E76,M$10)),"")</f>
        <v>3.6019999999999999</v>
      </c>
      <c r="N76" s="30">
        <f>IFERROR(IF($F$4=4,_xll.IMDP("IR",$E76,N$9)-N$13,_xll.IMDP("IR",$E76,N$10)),"")</f>
        <v>3.5779999999999998</v>
      </c>
      <c r="O76" s="30">
        <f>IFERROR(IF($F$4=4,_xll.IMDP("IR",$E76,O$9)-O$13,_xll.IMDP("IR",$E76,O$10)),"")</f>
        <v>3.5539999999999998</v>
      </c>
      <c r="P76" s="30">
        <f>IFERROR(IF($F$4=4,_xll.IMDP("IR",$E76,P$9)-P$13,_xll.IMDP("IR",$E76,P$10)),"")</f>
        <v>3.5720000000000001</v>
      </c>
      <c r="Q76" s="30">
        <f>IFERROR(IF($F$4=4,_xll.IMDP("IR",$E76,Q$9)-Q$13,_xll.IMDP("IR",$E76,Q$10)),"")</f>
        <v>3.698</v>
      </c>
      <c r="R76" s="30">
        <f>IFERROR(IF($F$4=4,_xll.IMDP("IR",$E76,R$9)-R$13,_xll.IMDP("IR",$E76,R$10)),"")</f>
        <v>4.181</v>
      </c>
      <c r="S76" s="30">
        <f>IFERROR(IF($F$4=4,_xll.IMDP("IR",$E76,S$9)-S$13,_xll.IMDP("IR",$E76,S$10)),"")</f>
        <v>4.78</v>
      </c>
      <c r="T76" s="30">
        <f>IFERROR(IF($F$4=4,_xll.IMDP("IR",$E76,T$9)-T$13,_xll.IMDP("IR",$E76,T$10)),"")</f>
        <v>5.2270000000000003</v>
      </c>
      <c r="U76" s="30">
        <f>IFERROR(IF($F$4=4,_xll.IMDP("IR",$E76,U$9)-U$13,_xll.IMDP("IR",$E76,U$10)),"")</f>
        <v>5.4450000000000003</v>
      </c>
      <c r="V76" s="31" t="str">
        <f>IFERROR(IF($F$4=4,_xll.IMDP("IR",$E76,V$9)-V$13,_xll.IMDP("IR",$E76,V$10)),"")</f>
        <v/>
      </c>
    </row>
    <row r="77" spans="2:22">
      <c r="B77">
        <v>64</v>
      </c>
      <c r="C77" s="7" t="str">
        <f>IFERROR( VLOOKUP( $B77, Sheet1!$M$2:$O$10001, 2,0),"")</f>
        <v>00834</v>
      </c>
      <c r="D77" s="24" t="str">
        <f>IFERROR( VLOOKUP( $B77, Sheet1!$M$2:$O$10001, 3,0),"")</f>
        <v>CJ ENM</v>
      </c>
      <c r="E77" s="3" t="str">
        <f t="shared" si="2"/>
        <v>BONDAVG00834</v>
      </c>
      <c r="F77" s="18" t="str">
        <f>_xll.IMDP("IR",$E77,F$12)</f>
        <v>공모/무보증AA-</v>
      </c>
      <c r="G77" s="15">
        <f>_xll.IMDP("IR",$E77,G$12)</f>
        <v>20240830</v>
      </c>
      <c r="H77" s="30">
        <f>IFERROR(IF($F$4=4,_xll.IMDP("IR",$E77,H$9)-H$13,_xll.IMDP("IR",$E77,H$10)),"")</f>
        <v>3.4860000000000002</v>
      </c>
      <c r="I77" s="30">
        <f>IFERROR(IF($F$4=4,_xll.IMDP("IR",$E77,I$9)-I$13,_xll.IMDP("IR",$E77,I$10)),"")</f>
        <v>3.4849999999999999</v>
      </c>
      <c r="J77" s="30">
        <f>IFERROR(IF($F$4=4,_xll.IMDP("IR",$E77,J$9)-J$13,_xll.IMDP("IR",$E77,J$10)),"")</f>
        <v>3.4289999999999998</v>
      </c>
      <c r="K77" s="30">
        <f>IFERROR(IF($F$4=4,_xll.IMDP("IR",$E77,K$9)-K$13,_xll.IMDP("IR",$E77,K$10)),"")</f>
        <v>3.4009999999999998</v>
      </c>
      <c r="L77" s="30">
        <f>IFERROR(IF($F$4=4,_xll.IMDP("IR",$E77,L$9)-L$13,_xll.IMDP("IR",$E77,L$10)),"")</f>
        <v>3.4260000000000002</v>
      </c>
      <c r="M77" s="30">
        <f>IFERROR(IF($F$4=4,_xll.IMDP("IR",$E77,M$9)-M$13,_xll.IMDP("IR",$E77,M$10)),"")</f>
        <v>3.4489999999999998</v>
      </c>
      <c r="N77" s="30">
        <f>IFERROR(IF($F$4=4,_xll.IMDP("IR",$E77,N$9)-N$13,_xll.IMDP("IR",$E77,N$10)),"")</f>
        <v>3.5110000000000001</v>
      </c>
      <c r="O77" s="30">
        <f>IFERROR(IF($F$4=4,_xll.IMDP("IR",$E77,O$9)-O$13,_xll.IMDP("IR",$E77,O$10)),"")</f>
        <v>3.5859999999999999</v>
      </c>
      <c r="P77" s="30">
        <f>IFERROR(IF($F$4=4,_xll.IMDP("IR",$E77,P$9)-P$13,_xll.IMDP("IR",$E77,P$10)),"")</f>
        <v>3.6019999999999999</v>
      </c>
      <c r="Q77" s="30">
        <f>IFERROR(IF($F$4=4,_xll.IMDP("IR",$E77,Q$9)-Q$13,_xll.IMDP("IR",$E77,Q$10)),"")</f>
        <v>3.6890000000000001</v>
      </c>
      <c r="R77" s="30">
        <f>IFERROR(IF($F$4=4,_xll.IMDP("IR",$E77,R$9)-R$13,_xll.IMDP("IR",$E77,R$10)),"")</f>
        <v>3.9279999999999999</v>
      </c>
      <c r="S77" s="30">
        <f>IFERROR(IF($F$4=4,_xll.IMDP("IR",$E77,S$9)-S$13,_xll.IMDP("IR",$E77,S$10)),"")</f>
        <v>4.74</v>
      </c>
      <c r="T77" s="30">
        <f>IFERROR(IF($F$4=4,_xll.IMDP("IR",$E77,T$9)-T$13,_xll.IMDP("IR",$E77,T$10)),"")</f>
        <v>5.3479999999999999</v>
      </c>
      <c r="U77" s="30">
        <f>IFERROR(IF($F$4=4,_xll.IMDP("IR",$E77,U$9)-U$13,_xll.IMDP("IR",$E77,U$10)),"")</f>
        <v>5.6</v>
      </c>
      <c r="V77" s="31" t="str">
        <f>IFERROR(IF($F$4=4,_xll.IMDP("IR",$E77,V$9)-V$13,_xll.IMDP("IR",$E77,V$10)),"")</f>
        <v/>
      </c>
    </row>
    <row r="78" spans="2:22">
      <c r="B78">
        <v>65</v>
      </c>
      <c r="C78" s="7" t="str">
        <f>IFERROR( VLOOKUP( $B78, Sheet1!$M$2:$O$10001, 2,0),"")</f>
        <v>00849</v>
      </c>
      <c r="D78" s="24" t="str">
        <f>IFERROR( VLOOKUP( $B78, Sheet1!$M$2:$O$10001, 3,0),"")</f>
        <v>서흥</v>
      </c>
      <c r="E78" s="3" t="str">
        <f t="shared" si="2"/>
        <v>BONDAVG00849</v>
      </c>
      <c r="F78" s="18" t="str">
        <f>_xll.IMDP("IR",$E78,F$12)</f>
        <v>공모/무보증A-</v>
      </c>
      <c r="G78" s="15">
        <f>_xll.IMDP("IR",$E78,G$12)</f>
        <v>20240830</v>
      </c>
      <c r="H78" s="30">
        <f>IFERROR(IF($F$4=4,_xll.IMDP("IR",$E78,H$9)-H$13,_xll.IMDP("IR",$E78,H$10)),"")</f>
        <v>3.5680000000000001</v>
      </c>
      <c r="I78" s="30">
        <f>IFERROR(IF($F$4=4,_xll.IMDP("IR",$E78,I$9)-I$13,_xll.IMDP("IR",$E78,I$10)),"")</f>
        <v>3.661</v>
      </c>
      <c r="J78" s="30">
        <f>IFERROR(IF($F$4=4,_xll.IMDP("IR",$E78,J$9)-J$13,_xll.IMDP("IR",$E78,J$10)),"")</f>
        <v>3.6920000000000002</v>
      </c>
      <c r="K78" s="30">
        <f>IFERROR(IF($F$4=4,_xll.IMDP("IR",$E78,K$9)-K$13,_xll.IMDP("IR",$E78,K$10)),"")</f>
        <v>3.7290000000000001</v>
      </c>
      <c r="L78" s="30">
        <f>IFERROR(IF($F$4=4,_xll.IMDP("IR",$E78,L$9)-L$13,_xll.IMDP("IR",$E78,L$10)),"")</f>
        <v>3.8140000000000001</v>
      </c>
      <c r="M78" s="30">
        <f>IFERROR(IF($F$4=4,_xll.IMDP("IR",$E78,M$9)-M$13,_xll.IMDP("IR",$E78,M$10)),"")</f>
        <v>3.859</v>
      </c>
      <c r="N78" s="30">
        <f>IFERROR(IF($F$4=4,_xll.IMDP("IR",$E78,N$9)-N$13,_xll.IMDP("IR",$E78,N$10)),"")</f>
        <v>3.9129999999999998</v>
      </c>
      <c r="O78" s="30">
        <f>IFERROR(IF($F$4=4,_xll.IMDP("IR",$E78,O$9)-O$13,_xll.IMDP("IR",$E78,O$10)),"")</f>
        <v>4.0049999999999999</v>
      </c>
      <c r="P78" s="30">
        <f>IFERROR(IF($F$4=4,_xll.IMDP("IR",$E78,P$9)-P$13,_xll.IMDP("IR",$E78,P$10)),"")</f>
        <v>4.4459999999999997</v>
      </c>
      <c r="Q78" s="30">
        <f>IFERROR(IF($F$4=4,_xll.IMDP("IR",$E78,Q$9)-Q$13,_xll.IMDP("IR",$E78,Q$10)),"")</f>
        <v>4.87</v>
      </c>
      <c r="R78" s="30">
        <f>IFERROR(IF($F$4=4,_xll.IMDP("IR",$E78,R$9)-R$13,_xll.IMDP("IR",$E78,R$10)),"")</f>
        <v>5.0460000000000003</v>
      </c>
      <c r="S78" s="30">
        <f>IFERROR(IF($F$4=4,_xll.IMDP("IR",$E78,S$9)-S$13,_xll.IMDP("IR",$E78,S$10)),"")</f>
        <v>5.6849999999999996</v>
      </c>
      <c r="T78" s="30">
        <f>IFERROR(IF($F$4=4,_xll.IMDP("IR",$E78,T$9)-T$13,_xll.IMDP("IR",$E78,T$10)),"")</f>
        <v>6.0739999999999998</v>
      </c>
      <c r="U78" s="30">
        <f>IFERROR(IF($F$4=4,_xll.IMDP("IR",$E78,U$9)-U$13,_xll.IMDP("IR",$E78,U$10)),"")</f>
        <v>6.3689999999999998</v>
      </c>
      <c r="V78" s="31" t="str">
        <f>IFERROR(IF($F$4=4,_xll.IMDP("IR",$E78,V$9)-V$13,_xll.IMDP("IR",$E78,V$10)),"")</f>
        <v/>
      </c>
    </row>
    <row r="79" spans="2:22">
      <c r="B79">
        <v>66</v>
      </c>
      <c r="C79" s="7" t="str">
        <f>IFERROR( VLOOKUP( $B79, Sheet1!$M$2:$O$10001, 2,0),"")</f>
        <v>00856</v>
      </c>
      <c r="D79" s="24" t="str">
        <f>IFERROR( VLOOKUP( $B79, Sheet1!$M$2:$O$10001, 3,0),"")</f>
        <v>메리츠증권</v>
      </c>
      <c r="E79" s="3" t="str">
        <f t="shared" si="2"/>
        <v>BONDAVG00856</v>
      </c>
      <c r="F79" s="18" t="str">
        <f>_xll.IMDP("IR",$E79,F$12)</f>
        <v>공모/무보증AA-</v>
      </c>
      <c r="G79" s="15">
        <f>_xll.IMDP("IR",$E79,G$12)</f>
        <v>20240830</v>
      </c>
      <c r="H79" s="30">
        <f>IFERROR(IF($F$4=4,_xll.IMDP("IR",$E79,H$9)-H$13,_xll.IMDP("IR",$E79,H$10)),"")</f>
        <v>3.6709999999999998</v>
      </c>
      <c r="I79" s="30">
        <f>IFERROR(IF($F$4=4,_xll.IMDP("IR",$E79,I$9)-I$13,_xll.IMDP("IR",$E79,I$10)),"")</f>
        <v>3.7</v>
      </c>
      <c r="J79" s="30">
        <f>IFERROR(IF($F$4=4,_xll.IMDP("IR",$E79,J$9)-J$13,_xll.IMDP("IR",$E79,J$10)),"")</f>
        <v>3.6440000000000001</v>
      </c>
      <c r="K79" s="30">
        <f>IFERROR(IF($F$4=4,_xll.IMDP("IR",$E79,K$9)-K$13,_xll.IMDP("IR",$E79,K$10)),"")</f>
        <v>3.6240000000000001</v>
      </c>
      <c r="L79" s="30">
        <f>IFERROR(IF($F$4=4,_xll.IMDP("IR",$E79,L$9)-L$13,_xll.IMDP("IR",$E79,L$10)),"")</f>
        <v>3.649</v>
      </c>
      <c r="M79" s="30">
        <f>IFERROR(IF($F$4=4,_xll.IMDP("IR",$E79,M$9)-M$13,_xll.IMDP("IR",$E79,M$10)),"")</f>
        <v>3.677</v>
      </c>
      <c r="N79" s="30">
        <f>IFERROR(IF($F$4=4,_xll.IMDP("IR",$E79,N$9)-N$13,_xll.IMDP("IR",$E79,N$10)),"")</f>
        <v>3.7229999999999999</v>
      </c>
      <c r="O79" s="30">
        <f>IFERROR(IF($F$4=4,_xll.IMDP("IR",$E79,O$9)-O$13,_xll.IMDP("IR",$E79,O$10)),"")</f>
        <v>3.7639999999999998</v>
      </c>
      <c r="P79" s="30">
        <f>IFERROR(IF($F$4=4,_xll.IMDP("IR",$E79,P$9)-P$13,_xll.IMDP("IR",$E79,P$10)),"")</f>
        <v>3.8380000000000001</v>
      </c>
      <c r="Q79" s="30">
        <f>IFERROR(IF($F$4=4,_xll.IMDP("IR",$E79,Q$9)-Q$13,_xll.IMDP("IR",$E79,Q$10)),"")</f>
        <v>3.927</v>
      </c>
      <c r="R79" s="30">
        <f>IFERROR(IF($F$4=4,_xll.IMDP("IR",$E79,R$9)-R$13,_xll.IMDP("IR",$E79,R$10)),"")</f>
        <v>4.1500000000000004</v>
      </c>
      <c r="S79" s="30">
        <f>IFERROR(IF($F$4=4,_xll.IMDP("IR",$E79,S$9)-S$13,_xll.IMDP("IR",$E79,S$10)),"")</f>
        <v>4.97</v>
      </c>
      <c r="T79" s="30">
        <f>IFERROR(IF($F$4=4,_xll.IMDP("IR",$E79,T$9)-T$13,_xll.IMDP("IR",$E79,T$10)),"")</f>
        <v>5.5679999999999996</v>
      </c>
      <c r="U79" s="30">
        <f>IFERROR(IF($F$4=4,_xll.IMDP("IR",$E79,U$9)-U$13,_xll.IMDP("IR",$E79,U$10)),"")</f>
        <v>5.82</v>
      </c>
      <c r="V79" s="31" t="str">
        <f>IFERROR(IF($F$4=4,_xll.IMDP("IR",$E79,V$9)-V$13,_xll.IMDP("IR",$E79,V$10)),"")</f>
        <v/>
      </c>
    </row>
    <row r="80" spans="2:22">
      <c r="B80">
        <v>67</v>
      </c>
      <c r="C80" s="7" t="str">
        <f>IFERROR( VLOOKUP( $B80, Sheet1!$M$2:$O$10001, 2,0),"")</f>
        <v>00867</v>
      </c>
      <c r="D80" s="24" t="str">
        <f>IFERROR( VLOOKUP( $B80, Sheet1!$M$2:$O$10001, 3,0),"")</f>
        <v>신한투자증권</v>
      </c>
      <c r="E80" s="3" t="str">
        <f t="shared" si="2"/>
        <v>BONDAVG00867</v>
      </c>
      <c r="F80" s="18" t="str">
        <f>_xll.IMDP("IR",$E80,F$12)</f>
        <v>공모/무보증AA0</v>
      </c>
      <c r="G80" s="15">
        <f>_xll.IMDP("IR",$E80,G$12)</f>
        <v>20240830</v>
      </c>
      <c r="H80" s="30">
        <f>IFERROR(IF($F$4=4,_xll.IMDP("IR",$E80,H$9)-H$13,_xll.IMDP("IR",$E80,H$10)),"")</f>
        <v>3.468</v>
      </c>
      <c r="I80" s="30">
        <f>IFERROR(IF($F$4=4,_xll.IMDP("IR",$E80,I$9)-I$13,_xll.IMDP("IR",$E80,I$10)),"")</f>
        <v>3.47</v>
      </c>
      <c r="J80" s="30">
        <f>IFERROR(IF($F$4=4,_xll.IMDP("IR",$E80,J$9)-J$13,_xll.IMDP("IR",$E80,J$10)),"")</f>
        <v>3.415</v>
      </c>
      <c r="K80" s="30">
        <f>IFERROR(IF($F$4=4,_xll.IMDP("IR",$E80,K$9)-K$13,_xll.IMDP("IR",$E80,K$10)),"")</f>
        <v>3.3879999999999999</v>
      </c>
      <c r="L80" s="30">
        <f>IFERROR(IF($F$4=4,_xll.IMDP("IR",$E80,L$9)-L$13,_xll.IMDP("IR",$E80,L$10)),"")</f>
        <v>3.4239999999999999</v>
      </c>
      <c r="M80" s="30">
        <f>IFERROR(IF($F$4=4,_xll.IMDP("IR",$E80,M$9)-M$13,_xll.IMDP("IR",$E80,M$10)),"")</f>
        <v>3.4369999999999998</v>
      </c>
      <c r="N80" s="30">
        <f>IFERROR(IF($F$4=4,_xll.IMDP("IR",$E80,N$9)-N$13,_xll.IMDP("IR",$E80,N$10)),"")</f>
        <v>3.4910000000000001</v>
      </c>
      <c r="O80" s="30">
        <f>IFERROR(IF($F$4=4,_xll.IMDP("IR",$E80,O$9)-O$13,_xll.IMDP("IR",$E80,O$10)),"")</f>
        <v>3.504</v>
      </c>
      <c r="P80" s="30">
        <f>IFERROR(IF($F$4=4,_xll.IMDP("IR",$E80,P$9)-P$13,_xll.IMDP("IR",$E80,P$10)),"")</f>
        <v>3.548</v>
      </c>
      <c r="Q80" s="30">
        <f>IFERROR(IF($F$4=4,_xll.IMDP("IR",$E80,Q$9)-Q$13,_xll.IMDP("IR",$E80,Q$10)),"")</f>
        <v>3.6259999999999999</v>
      </c>
      <c r="R80" s="30">
        <f>IFERROR(IF($F$4=4,_xll.IMDP("IR",$E80,R$9)-R$13,_xll.IMDP("IR",$E80,R$10)),"")</f>
        <v>3.7970000000000002</v>
      </c>
      <c r="S80" s="30">
        <f>IFERROR(IF($F$4=4,_xll.IMDP("IR",$E80,S$9)-S$13,_xll.IMDP("IR",$E80,S$10)),"")</f>
        <v>4.4569999999999999</v>
      </c>
      <c r="T80" s="30">
        <f>IFERROR(IF($F$4=4,_xll.IMDP("IR",$E80,T$9)-T$13,_xll.IMDP("IR",$E80,T$10)),"")</f>
        <v>4.9770000000000003</v>
      </c>
      <c r="U80" s="30">
        <f>IFERROR(IF($F$4=4,_xll.IMDP("IR",$E80,U$9)-U$13,_xll.IMDP("IR",$E80,U$10)),"")</f>
        <v>5.17</v>
      </c>
      <c r="V80" s="31" t="str">
        <f>IFERROR(IF($F$4=4,_xll.IMDP("IR",$E80,V$9)-V$13,_xll.IMDP("IR",$E80,V$10)),"")</f>
        <v/>
      </c>
    </row>
    <row r="81" spans="2:22">
      <c r="B81">
        <v>68</v>
      </c>
      <c r="C81" s="7" t="str">
        <f>IFERROR( VLOOKUP( $B81, Sheet1!$M$2:$O$10001, 2,0),"")</f>
        <v>00877</v>
      </c>
      <c r="D81" s="24" t="str">
        <f>IFERROR( VLOOKUP( $B81, Sheet1!$M$2:$O$10001, 3,0),"")</f>
        <v>호텔신라</v>
      </c>
      <c r="E81" s="3" t="str">
        <f t="shared" si="2"/>
        <v>BONDAVG00877</v>
      </c>
      <c r="F81" s="18" t="str">
        <f>_xll.IMDP("IR",$E81,F$12)</f>
        <v>공모/무보증AA-</v>
      </c>
      <c r="G81" s="15">
        <f>_xll.IMDP("IR",$E81,G$12)</f>
        <v>20240830</v>
      </c>
      <c r="H81" s="30">
        <f>IFERROR(IF($F$4=4,_xll.IMDP("IR",$E81,H$9)-H$13,_xll.IMDP("IR",$E81,H$10)),"")</f>
        <v>3.5249999999999999</v>
      </c>
      <c r="I81" s="30">
        <f>IFERROR(IF($F$4=4,_xll.IMDP("IR",$E81,I$9)-I$13,_xll.IMDP("IR",$E81,I$10)),"")</f>
        <v>3.528</v>
      </c>
      <c r="J81" s="30">
        <f>IFERROR(IF($F$4=4,_xll.IMDP("IR",$E81,J$9)-J$13,_xll.IMDP("IR",$E81,J$10)),"")</f>
        <v>3.4689999999999999</v>
      </c>
      <c r="K81" s="30">
        <f>IFERROR(IF($F$4=4,_xll.IMDP("IR",$E81,K$9)-K$13,_xll.IMDP("IR",$E81,K$10)),"")</f>
        <v>3.4409999999999998</v>
      </c>
      <c r="L81" s="30">
        <f>IFERROR(IF($F$4=4,_xll.IMDP("IR",$E81,L$9)-L$13,_xll.IMDP("IR",$E81,L$10)),"")</f>
        <v>3.4620000000000002</v>
      </c>
      <c r="M81" s="30">
        <f>IFERROR(IF($F$4=4,_xll.IMDP("IR",$E81,M$9)-M$13,_xll.IMDP("IR",$E81,M$10)),"")</f>
        <v>3.48</v>
      </c>
      <c r="N81" s="30">
        <f>IFERROR(IF($F$4=4,_xll.IMDP("IR",$E81,N$9)-N$13,_xll.IMDP("IR",$E81,N$10)),"")</f>
        <v>3.528</v>
      </c>
      <c r="O81" s="30">
        <f>IFERROR(IF($F$4=4,_xll.IMDP("IR",$E81,O$9)-O$13,_xll.IMDP("IR",$E81,O$10)),"")</f>
        <v>3.5750000000000002</v>
      </c>
      <c r="P81" s="30">
        <f>IFERROR(IF($F$4=4,_xll.IMDP("IR",$E81,P$9)-P$13,_xll.IMDP("IR",$E81,P$10)),"")</f>
        <v>3.6749999999999998</v>
      </c>
      <c r="Q81" s="30">
        <f>IFERROR(IF($F$4=4,_xll.IMDP("IR",$E81,Q$9)-Q$13,_xll.IMDP("IR",$E81,Q$10)),"")</f>
        <v>3.7789999999999999</v>
      </c>
      <c r="R81" s="30">
        <f>IFERROR(IF($F$4=4,_xll.IMDP("IR",$E81,R$9)-R$13,_xll.IMDP("IR",$E81,R$10)),"")</f>
        <v>4.0179999999999998</v>
      </c>
      <c r="S81" s="30">
        <f>IFERROR(IF($F$4=4,_xll.IMDP("IR",$E81,S$9)-S$13,_xll.IMDP("IR",$E81,S$10)),"")</f>
        <v>4.7590000000000003</v>
      </c>
      <c r="T81" s="30">
        <f>IFERROR(IF($F$4=4,_xll.IMDP("IR",$E81,T$9)-T$13,_xll.IMDP("IR",$E81,T$10)),"")</f>
        <v>5.3</v>
      </c>
      <c r="U81" s="30">
        <f>IFERROR(IF($F$4=4,_xll.IMDP("IR",$E81,U$9)-U$13,_xll.IMDP("IR",$E81,U$10)),"")</f>
        <v>5.5270000000000001</v>
      </c>
      <c r="V81" s="31" t="str">
        <f>IFERROR(IF($F$4=4,_xll.IMDP("IR",$E81,V$9)-V$13,_xll.IMDP("IR",$E81,V$10)),"")</f>
        <v/>
      </c>
    </row>
    <row r="82" spans="2:22">
      <c r="B82">
        <v>69</v>
      </c>
      <c r="C82" s="7" t="str">
        <f>IFERROR( VLOOKUP( $B82, Sheet1!$M$2:$O$10001, 2,0),"")</f>
        <v>00983</v>
      </c>
      <c r="D82" s="24" t="str">
        <f>IFERROR( VLOOKUP( $B82, Sheet1!$M$2:$O$10001, 3,0),"")</f>
        <v>한화솔루션</v>
      </c>
      <c r="E82" s="3" t="str">
        <f t="shared" si="2"/>
        <v>BONDAVG00983</v>
      </c>
      <c r="F82" s="18" t="str">
        <f>_xll.IMDP("IR",$E82,F$12)</f>
        <v>공모/무보증AA-</v>
      </c>
      <c r="G82" s="15">
        <f>_xll.IMDP("IR",$E82,G$12)</f>
        <v>20240830</v>
      </c>
      <c r="H82" s="30">
        <f>IFERROR(IF($F$4=4,_xll.IMDP("IR",$E82,H$9)-H$13,_xll.IMDP("IR",$E82,H$10)),"")</f>
        <v>3.5710000000000002</v>
      </c>
      <c r="I82" s="30">
        <f>IFERROR(IF($F$4=4,_xll.IMDP("IR",$E82,I$9)-I$13,_xll.IMDP("IR",$E82,I$10)),"")</f>
        <v>3.5950000000000002</v>
      </c>
      <c r="J82" s="30">
        <f>IFERROR(IF($F$4=4,_xll.IMDP("IR",$E82,J$9)-J$13,_xll.IMDP("IR",$E82,J$10)),"")</f>
        <v>3.5329999999999999</v>
      </c>
      <c r="K82" s="30">
        <f>IFERROR(IF($F$4=4,_xll.IMDP("IR",$E82,K$9)-K$13,_xll.IMDP("IR",$E82,K$10)),"")</f>
        <v>3.5059999999999998</v>
      </c>
      <c r="L82" s="30">
        <f>IFERROR(IF($F$4=4,_xll.IMDP("IR",$E82,L$9)-L$13,_xll.IMDP("IR",$E82,L$10)),"")</f>
        <v>3.5579999999999998</v>
      </c>
      <c r="M82" s="30">
        <f>IFERROR(IF($F$4=4,_xll.IMDP("IR",$E82,M$9)-M$13,_xll.IMDP("IR",$E82,M$10)),"")</f>
        <v>3.6080000000000001</v>
      </c>
      <c r="N82" s="30">
        <f>IFERROR(IF($F$4=4,_xll.IMDP("IR",$E82,N$9)-N$13,_xll.IMDP("IR",$E82,N$10)),"")</f>
        <v>3.6429999999999998</v>
      </c>
      <c r="O82" s="30">
        <f>IFERROR(IF($F$4=4,_xll.IMDP("IR",$E82,O$9)-O$13,_xll.IMDP("IR",$E82,O$10)),"")</f>
        <v>3.6709999999999998</v>
      </c>
      <c r="P82" s="30">
        <f>IFERROR(IF($F$4=4,_xll.IMDP("IR",$E82,P$9)-P$13,_xll.IMDP("IR",$E82,P$10)),"")</f>
        <v>3.7469999999999999</v>
      </c>
      <c r="Q82" s="30">
        <f>IFERROR(IF($F$4=4,_xll.IMDP("IR",$E82,Q$9)-Q$13,_xll.IMDP("IR",$E82,Q$10)),"")</f>
        <v>3.8809999999999998</v>
      </c>
      <c r="R82" s="30">
        <f>IFERROR(IF($F$4=4,_xll.IMDP("IR",$E82,R$9)-R$13,_xll.IMDP("IR",$E82,R$10)),"")</f>
        <v>4.1429999999999998</v>
      </c>
      <c r="S82" s="30">
        <f>IFERROR(IF($F$4=4,_xll.IMDP("IR",$E82,S$9)-S$13,_xll.IMDP("IR",$E82,S$10)),"")</f>
        <v>4.9690000000000003</v>
      </c>
      <c r="T82" s="30">
        <f>IFERROR(IF($F$4=4,_xll.IMDP("IR",$E82,T$9)-T$13,_xll.IMDP("IR",$E82,T$10)),"")</f>
        <v>5.5979999999999999</v>
      </c>
      <c r="U82" s="30">
        <f>IFERROR(IF($F$4=4,_xll.IMDP("IR",$E82,U$9)-U$13,_xll.IMDP("IR",$E82,U$10)),"")</f>
        <v>5.85</v>
      </c>
      <c r="V82" s="31" t="str">
        <f>IFERROR(IF($F$4=4,_xll.IMDP("IR",$E82,V$9)-V$13,_xll.IMDP("IR",$E82,V$10)),"")</f>
        <v/>
      </c>
    </row>
    <row r="83" spans="2:22">
      <c r="B83">
        <v>70</v>
      </c>
      <c r="C83" s="7" t="str">
        <f>IFERROR( VLOOKUP( $B83, Sheet1!$M$2:$O$10001, 2,0),"")</f>
        <v>01012</v>
      </c>
      <c r="D83" s="24" t="str">
        <f>IFERROR( VLOOKUP( $B83, Sheet1!$M$2:$O$10001, 3,0),"")</f>
        <v>엘에스일렉트릭</v>
      </c>
      <c r="E83" s="3" t="str">
        <f t="shared" si="2"/>
        <v>BONDAVG01012</v>
      </c>
      <c r="F83" s="18" t="str">
        <f>_xll.IMDP("IR",$E83,F$12)</f>
        <v>공모/무보증AA-</v>
      </c>
      <c r="G83" s="15">
        <f>_xll.IMDP("IR",$E83,G$12)</f>
        <v>20240830</v>
      </c>
      <c r="H83" s="30">
        <f>IFERROR(IF($F$4=4,_xll.IMDP("IR",$E83,H$9)-H$13,_xll.IMDP("IR",$E83,H$10)),"")</f>
        <v>3.4359999999999999</v>
      </c>
      <c r="I83" s="30">
        <f>IFERROR(IF($F$4=4,_xll.IMDP("IR",$E83,I$9)-I$13,_xll.IMDP("IR",$E83,I$10)),"")</f>
        <v>3.43</v>
      </c>
      <c r="J83" s="30">
        <f>IFERROR(IF($F$4=4,_xll.IMDP("IR",$E83,J$9)-J$13,_xll.IMDP("IR",$E83,J$10)),"")</f>
        <v>3.3639999999999999</v>
      </c>
      <c r="K83" s="30">
        <f>IFERROR(IF($F$4=4,_xll.IMDP("IR",$E83,K$9)-K$13,_xll.IMDP("IR",$E83,K$10)),"")</f>
        <v>3.3279999999999998</v>
      </c>
      <c r="L83" s="30">
        <f>IFERROR(IF($F$4=4,_xll.IMDP("IR",$E83,L$9)-L$13,_xll.IMDP("IR",$E83,L$10)),"")</f>
        <v>3.343</v>
      </c>
      <c r="M83" s="30">
        <f>IFERROR(IF($F$4=4,_xll.IMDP("IR",$E83,M$9)-M$13,_xll.IMDP("IR",$E83,M$10)),"")</f>
        <v>3.3570000000000002</v>
      </c>
      <c r="N83" s="30">
        <f>IFERROR(IF($F$4=4,_xll.IMDP("IR",$E83,N$9)-N$13,_xll.IMDP("IR",$E83,N$10)),"")</f>
        <v>3.3809999999999998</v>
      </c>
      <c r="O83" s="30">
        <f>IFERROR(IF($F$4=4,_xll.IMDP("IR",$E83,O$9)-O$13,_xll.IMDP("IR",$E83,O$10)),"")</f>
        <v>3.3929999999999998</v>
      </c>
      <c r="P83" s="30">
        <f>IFERROR(IF($F$4=4,_xll.IMDP("IR",$E83,P$9)-P$13,_xll.IMDP("IR",$E83,P$10)),"")</f>
        <v>3.415</v>
      </c>
      <c r="Q83" s="30">
        <f>IFERROR(IF($F$4=4,_xll.IMDP("IR",$E83,Q$9)-Q$13,_xll.IMDP("IR",$E83,Q$10)),"")</f>
        <v>3.4969999999999999</v>
      </c>
      <c r="R83" s="30">
        <f>IFERROR(IF($F$4=4,_xll.IMDP("IR",$E83,R$9)-R$13,_xll.IMDP("IR",$E83,R$10)),"")</f>
        <v>3.7250000000000001</v>
      </c>
      <c r="S83" s="30">
        <f>IFERROR(IF($F$4=4,_xll.IMDP("IR",$E83,S$9)-S$13,_xll.IMDP("IR",$E83,S$10)),"")</f>
        <v>4.5469999999999997</v>
      </c>
      <c r="T83" s="30">
        <f>IFERROR(IF($F$4=4,_xll.IMDP("IR",$E83,T$9)-T$13,_xll.IMDP("IR",$E83,T$10)),"")</f>
        <v>5.15</v>
      </c>
      <c r="U83" s="30">
        <f>IFERROR(IF($F$4=4,_xll.IMDP("IR",$E83,U$9)-U$13,_xll.IMDP("IR",$E83,U$10)),"")</f>
        <v>5.4020000000000001</v>
      </c>
      <c r="V83" s="31" t="str">
        <f>IFERROR(IF($F$4=4,_xll.IMDP("IR",$E83,V$9)-V$13,_xll.IMDP("IR",$E83,V$10)),"")</f>
        <v/>
      </c>
    </row>
    <row r="84" spans="2:22">
      <c r="B84">
        <v>71</v>
      </c>
      <c r="C84" s="7" t="str">
        <f>IFERROR( VLOOKUP( $B84, Sheet1!$M$2:$O$10001, 2,0),"")</f>
        <v>01095</v>
      </c>
      <c r="D84" s="24" t="str">
        <f>IFERROR( VLOOKUP( $B84, Sheet1!$M$2:$O$10001, 3,0),"")</f>
        <v>S-Oil</v>
      </c>
      <c r="E84" s="3" t="str">
        <f t="shared" si="2"/>
        <v>BONDAVG01095</v>
      </c>
      <c r="F84" s="18" t="str">
        <f>_xll.IMDP("IR",$E84,F$12)</f>
        <v>공모/무보증AA0</v>
      </c>
      <c r="G84" s="15">
        <f>_xll.IMDP("IR",$E84,G$12)</f>
        <v>20240830</v>
      </c>
      <c r="H84" s="30">
        <f>IFERROR(IF($F$4=4,_xll.IMDP("IR",$E84,H$9)-H$13,_xll.IMDP("IR",$E84,H$10)),"")</f>
        <v>3.4159999999999999</v>
      </c>
      <c r="I84" s="30">
        <f>IFERROR(IF($F$4=4,_xll.IMDP("IR",$E84,I$9)-I$13,_xll.IMDP("IR",$E84,I$10)),"")</f>
        <v>3.411</v>
      </c>
      <c r="J84" s="30">
        <f>IFERROR(IF($F$4=4,_xll.IMDP("IR",$E84,J$9)-J$13,_xll.IMDP("IR",$E84,J$10)),"")</f>
        <v>3.3479999999999999</v>
      </c>
      <c r="K84" s="30">
        <f>IFERROR(IF($F$4=4,_xll.IMDP("IR",$E84,K$9)-K$13,_xll.IMDP("IR",$E84,K$10)),"")</f>
        <v>3.3130000000000002</v>
      </c>
      <c r="L84" s="30">
        <f>IFERROR(IF($F$4=4,_xll.IMDP("IR",$E84,L$9)-L$13,_xll.IMDP("IR",$E84,L$10)),"")</f>
        <v>3.3330000000000002</v>
      </c>
      <c r="M84" s="30">
        <f>IFERROR(IF($F$4=4,_xll.IMDP("IR",$E84,M$9)-M$13,_xll.IMDP("IR",$E84,M$10)),"")</f>
        <v>3.3439999999999999</v>
      </c>
      <c r="N84" s="30">
        <f>IFERROR(IF($F$4=4,_xll.IMDP("IR",$E84,N$9)-N$13,_xll.IMDP("IR",$E84,N$10)),"")</f>
        <v>3.367</v>
      </c>
      <c r="O84" s="30">
        <f>IFERROR(IF($F$4=4,_xll.IMDP("IR",$E84,O$9)-O$13,_xll.IMDP("IR",$E84,O$10)),"")</f>
        <v>3.37</v>
      </c>
      <c r="P84" s="30">
        <f>IFERROR(IF($F$4=4,_xll.IMDP("IR",$E84,P$9)-P$13,_xll.IMDP("IR",$E84,P$10)),"")</f>
        <v>3.3730000000000002</v>
      </c>
      <c r="Q84" s="30">
        <f>IFERROR(IF($F$4=4,_xll.IMDP("IR",$E84,Q$9)-Q$13,_xll.IMDP("IR",$E84,Q$10)),"")</f>
        <v>3.3879999999999999</v>
      </c>
      <c r="R84" s="30">
        <f>IFERROR(IF($F$4=4,_xll.IMDP("IR",$E84,R$9)-R$13,_xll.IMDP("IR",$E84,R$10)),"")</f>
        <v>3.4529999999999998</v>
      </c>
      <c r="S84" s="30">
        <f>IFERROR(IF($F$4=4,_xll.IMDP("IR",$E84,S$9)-S$13,_xll.IMDP("IR",$E84,S$10)),"")</f>
        <v>3.778</v>
      </c>
      <c r="T84" s="30">
        <f>IFERROR(IF($F$4=4,_xll.IMDP("IR",$E84,T$9)-T$13,_xll.IMDP("IR",$E84,T$10)),"")</f>
        <v>4.2640000000000002</v>
      </c>
      <c r="U84" s="30">
        <f>IFERROR(IF($F$4=4,_xll.IMDP("IR",$E84,U$9)-U$13,_xll.IMDP("IR",$E84,U$10)),"")</f>
        <v>4.4630000000000001</v>
      </c>
      <c r="V84" s="31" t="str">
        <f>IFERROR(IF($F$4=4,_xll.IMDP("IR",$E84,V$9)-V$13,_xll.IMDP("IR",$E84,V$10)),"")</f>
        <v/>
      </c>
    </row>
    <row r="85" spans="2:22">
      <c r="B85">
        <v>72</v>
      </c>
      <c r="C85" s="7" t="str">
        <f>IFERROR( VLOOKUP( $B85, Sheet1!$M$2:$O$10001, 2,0),"")</f>
        <v>01107</v>
      </c>
      <c r="D85" s="24" t="str">
        <f>IFERROR( VLOOKUP( $B85, Sheet1!$M$2:$O$10001, 3,0),"")</f>
        <v>LG이노텍</v>
      </c>
      <c r="E85" s="3" t="str">
        <f t="shared" si="2"/>
        <v>BONDAVG01107</v>
      </c>
      <c r="F85" s="18" t="str">
        <f>_xll.IMDP("IR",$E85,F$12)</f>
        <v>공모/무보증AA-</v>
      </c>
      <c r="G85" s="15">
        <f>_xll.IMDP("IR",$E85,G$12)</f>
        <v>20240830</v>
      </c>
      <c r="H85" s="30">
        <f>IFERROR(IF($F$4=4,_xll.IMDP("IR",$E85,H$9)-H$13,_xll.IMDP("IR",$E85,H$10)),"")</f>
        <v>3.3780000000000001</v>
      </c>
      <c r="I85" s="30">
        <f>IFERROR(IF($F$4=4,_xll.IMDP("IR",$E85,I$9)-I$13,_xll.IMDP("IR",$E85,I$10)),"")</f>
        <v>3.371</v>
      </c>
      <c r="J85" s="30">
        <f>IFERROR(IF($F$4=4,_xll.IMDP("IR",$E85,J$9)-J$13,_xll.IMDP("IR",$E85,J$10)),"")</f>
        <v>3.3039999999999998</v>
      </c>
      <c r="K85" s="30">
        <f>IFERROR(IF($F$4=4,_xll.IMDP("IR",$E85,K$9)-K$13,_xll.IMDP("IR",$E85,K$10)),"")</f>
        <v>3.266</v>
      </c>
      <c r="L85" s="30">
        <f>IFERROR(IF($F$4=4,_xll.IMDP("IR",$E85,L$9)-L$13,_xll.IMDP("IR",$E85,L$10)),"")</f>
        <v>3.2810000000000001</v>
      </c>
      <c r="M85" s="30">
        <f>IFERROR(IF($F$4=4,_xll.IMDP("IR",$E85,M$9)-M$13,_xll.IMDP("IR",$E85,M$10)),"")</f>
        <v>3.2970000000000002</v>
      </c>
      <c r="N85" s="30">
        <f>IFERROR(IF($F$4=4,_xll.IMDP("IR",$E85,N$9)-N$13,_xll.IMDP("IR",$E85,N$10)),"")</f>
        <v>3.32</v>
      </c>
      <c r="O85" s="30">
        <f>IFERROR(IF($F$4=4,_xll.IMDP("IR",$E85,O$9)-O$13,_xll.IMDP("IR",$E85,O$10)),"")</f>
        <v>3.3330000000000002</v>
      </c>
      <c r="P85" s="30">
        <f>IFERROR(IF($F$4=4,_xll.IMDP("IR",$E85,P$9)-P$13,_xll.IMDP("IR",$E85,P$10)),"")</f>
        <v>3.339</v>
      </c>
      <c r="Q85" s="30">
        <f>IFERROR(IF($F$4=4,_xll.IMDP("IR",$E85,Q$9)-Q$13,_xll.IMDP("IR",$E85,Q$10)),"")</f>
        <v>3.3639999999999999</v>
      </c>
      <c r="R85" s="30">
        <f>IFERROR(IF($F$4=4,_xll.IMDP("IR",$E85,R$9)-R$13,_xll.IMDP("IR",$E85,R$10)),"")</f>
        <v>3.5680000000000001</v>
      </c>
      <c r="S85" s="30">
        <f>IFERROR(IF($F$4=4,_xll.IMDP("IR",$E85,S$9)-S$13,_xll.IMDP("IR",$E85,S$10)),"")</f>
        <v>4.3150000000000004</v>
      </c>
      <c r="T85" s="30">
        <f>IFERROR(IF($F$4=4,_xll.IMDP("IR",$E85,T$9)-T$13,_xll.IMDP("IR",$E85,T$10)),"")</f>
        <v>4.92</v>
      </c>
      <c r="U85" s="30">
        <f>IFERROR(IF($F$4=4,_xll.IMDP("IR",$E85,U$9)-U$13,_xll.IMDP("IR",$E85,U$10)),"")</f>
        <v>5.1719999999999997</v>
      </c>
      <c r="V85" s="31" t="str">
        <f>IFERROR(IF($F$4=4,_xll.IMDP("IR",$E85,V$9)-V$13,_xll.IMDP("IR",$E85,V$10)),"")</f>
        <v/>
      </c>
    </row>
    <row r="86" spans="2:22">
      <c r="B86">
        <v>73</v>
      </c>
      <c r="C86" s="7" t="str">
        <f>IFERROR( VLOOKUP( $B86, Sheet1!$M$2:$O$10001, 2,0),"")</f>
        <v>01117</v>
      </c>
      <c r="D86" s="24" t="str">
        <f>IFERROR( VLOOKUP( $B86, Sheet1!$M$2:$O$10001, 3,0),"")</f>
        <v>롯데케미칼</v>
      </c>
      <c r="E86" s="3" t="str">
        <f t="shared" si="2"/>
        <v>BONDAVG01117</v>
      </c>
      <c r="F86" s="18" t="str">
        <f>_xll.IMDP("IR",$E86,F$12)</f>
        <v>공모/무보증AA0</v>
      </c>
      <c r="G86" s="15">
        <f>_xll.IMDP("IR",$E86,G$12)</f>
        <v>20240830</v>
      </c>
      <c r="H86" s="30">
        <f>IFERROR(IF($F$4=4,_xll.IMDP("IR",$E86,H$9)-H$13,_xll.IMDP("IR",$E86,H$10)),"")</f>
        <v>3.681</v>
      </c>
      <c r="I86" s="30">
        <f>IFERROR(IF($F$4=4,_xll.IMDP("IR",$E86,I$9)-I$13,_xll.IMDP("IR",$E86,I$10)),"")</f>
        <v>3.6850000000000001</v>
      </c>
      <c r="J86" s="30">
        <f>IFERROR(IF($F$4=4,_xll.IMDP("IR",$E86,J$9)-J$13,_xll.IMDP("IR",$E86,J$10)),"")</f>
        <v>3.6320000000000001</v>
      </c>
      <c r="K86" s="30">
        <f>IFERROR(IF($F$4=4,_xll.IMDP("IR",$E86,K$9)-K$13,_xll.IMDP("IR",$E86,K$10)),"")</f>
        <v>3.633</v>
      </c>
      <c r="L86" s="30">
        <f>IFERROR(IF($F$4=4,_xll.IMDP("IR",$E86,L$9)-L$13,_xll.IMDP("IR",$E86,L$10)),"")</f>
        <v>3.6920000000000002</v>
      </c>
      <c r="M86" s="30">
        <f>IFERROR(IF($F$4=4,_xll.IMDP("IR",$E86,M$9)-M$13,_xll.IMDP("IR",$E86,M$10)),"")</f>
        <v>3.7810000000000001</v>
      </c>
      <c r="N86" s="30">
        <f>IFERROR(IF($F$4=4,_xll.IMDP("IR",$E86,N$9)-N$13,_xll.IMDP("IR",$E86,N$10)),"")</f>
        <v>3.8119999999999998</v>
      </c>
      <c r="O86" s="30">
        <f>IFERROR(IF($F$4=4,_xll.IMDP("IR",$E86,O$9)-O$13,_xll.IMDP("IR",$E86,O$10)),"")</f>
        <v>3.8210000000000002</v>
      </c>
      <c r="P86" s="30">
        <f>IFERROR(IF($F$4=4,_xll.IMDP("IR",$E86,P$9)-P$13,_xll.IMDP("IR",$E86,P$10)),"")</f>
        <v>3.8239999999999998</v>
      </c>
      <c r="Q86" s="30">
        <f>IFERROR(IF($F$4=4,_xll.IMDP("IR",$E86,Q$9)-Q$13,_xll.IMDP("IR",$E86,Q$10)),"")</f>
        <v>3.8359999999999999</v>
      </c>
      <c r="R86" s="30">
        <f>IFERROR(IF($F$4=4,_xll.IMDP("IR",$E86,R$9)-R$13,_xll.IMDP("IR",$E86,R$10)),"")</f>
        <v>3.9119999999999999</v>
      </c>
      <c r="S86" s="30">
        <f>IFERROR(IF($F$4=4,_xll.IMDP("IR",$E86,S$9)-S$13,_xll.IMDP("IR",$E86,S$10)),"")</f>
        <v>4.5049999999999999</v>
      </c>
      <c r="T86" s="30">
        <f>IFERROR(IF($F$4=4,_xll.IMDP("IR",$E86,T$9)-T$13,_xll.IMDP("IR",$E86,T$10)),"")</f>
        <v>4.9039999999999999</v>
      </c>
      <c r="U86" s="30">
        <f>IFERROR(IF($F$4=4,_xll.IMDP("IR",$E86,U$9)-U$13,_xll.IMDP("IR",$E86,U$10)),"")</f>
        <v>5.0730000000000004</v>
      </c>
      <c r="V86" s="31" t="str">
        <f>IFERROR(IF($F$4=4,_xll.IMDP("IR",$E86,V$9)-V$13,_xll.IMDP("IR",$E86,V$10)),"")</f>
        <v/>
      </c>
    </row>
    <row r="87" spans="2:22">
      <c r="B87">
        <v>74</v>
      </c>
      <c r="C87" s="7" t="str">
        <f>IFERROR( VLOOKUP( $B87, Sheet1!$M$2:$O$10001, 2,0),"")</f>
        <v>01121</v>
      </c>
      <c r="D87" s="24" t="str">
        <f>IFERROR( VLOOKUP( $B87, Sheet1!$M$2:$O$10001, 3,0),"")</f>
        <v>현대위아</v>
      </c>
      <c r="E87" s="3" t="str">
        <f t="shared" si="2"/>
        <v>BONDAVG01121</v>
      </c>
      <c r="F87" s="18" t="str">
        <f>_xll.IMDP("IR",$E87,F$12)</f>
        <v>공모/무보증AA-</v>
      </c>
      <c r="G87" s="15">
        <f>_xll.IMDP("IR",$E87,G$12)</f>
        <v>20240830</v>
      </c>
      <c r="H87" s="30">
        <f>IFERROR(IF($F$4=4,_xll.IMDP("IR",$E87,H$9)-H$13,_xll.IMDP("IR",$E87,H$10)),"")</f>
        <v>3.5310000000000001</v>
      </c>
      <c r="I87" s="30">
        <f>IFERROR(IF($F$4=4,_xll.IMDP("IR",$E87,I$9)-I$13,_xll.IMDP("IR",$E87,I$10)),"")</f>
        <v>3.5249999999999999</v>
      </c>
      <c r="J87" s="30">
        <f>IFERROR(IF($F$4=4,_xll.IMDP("IR",$E87,J$9)-J$13,_xll.IMDP("IR",$E87,J$10)),"")</f>
        <v>3.4630000000000001</v>
      </c>
      <c r="K87" s="30">
        <f>IFERROR(IF($F$4=4,_xll.IMDP("IR",$E87,K$9)-K$13,_xll.IMDP("IR",$E87,K$10)),"")</f>
        <v>3.4390000000000001</v>
      </c>
      <c r="L87" s="30">
        <f>IFERROR(IF($F$4=4,_xll.IMDP("IR",$E87,L$9)-L$13,_xll.IMDP("IR",$E87,L$10)),"")</f>
        <v>3.46</v>
      </c>
      <c r="M87" s="30">
        <f>IFERROR(IF($F$4=4,_xll.IMDP("IR",$E87,M$9)-M$13,_xll.IMDP("IR",$E87,M$10)),"")</f>
        <v>3.48</v>
      </c>
      <c r="N87" s="30">
        <f>IFERROR(IF($F$4=4,_xll.IMDP("IR",$E87,N$9)-N$13,_xll.IMDP("IR",$E87,N$10)),"")</f>
        <v>3.5059999999999998</v>
      </c>
      <c r="O87" s="30">
        <f>IFERROR(IF($F$4=4,_xll.IMDP("IR",$E87,O$9)-O$13,_xll.IMDP("IR",$E87,O$10)),"")</f>
        <v>3.5289999999999999</v>
      </c>
      <c r="P87" s="30">
        <f>IFERROR(IF($F$4=4,_xll.IMDP("IR",$E87,P$9)-P$13,_xll.IMDP("IR",$E87,P$10)),"")</f>
        <v>3.56</v>
      </c>
      <c r="Q87" s="30">
        <f>IFERROR(IF($F$4=4,_xll.IMDP("IR",$E87,Q$9)-Q$13,_xll.IMDP("IR",$E87,Q$10)),"")</f>
        <v>3.6539999999999999</v>
      </c>
      <c r="R87" s="30">
        <f>IFERROR(IF($F$4=4,_xll.IMDP("IR",$E87,R$9)-R$13,_xll.IMDP("IR",$E87,R$10)),"")</f>
        <v>3.8980000000000001</v>
      </c>
      <c r="S87" s="30">
        <f>IFERROR(IF($F$4=4,_xll.IMDP("IR",$E87,S$9)-S$13,_xll.IMDP("IR",$E87,S$10)),"")</f>
        <v>4.72</v>
      </c>
      <c r="T87" s="30">
        <f>IFERROR(IF($F$4=4,_xll.IMDP("IR",$E87,T$9)-T$13,_xll.IMDP("IR",$E87,T$10)),"")</f>
        <v>5.3579999999999997</v>
      </c>
      <c r="U87" s="30">
        <f>IFERROR(IF($F$4=4,_xll.IMDP("IR",$E87,U$9)-U$13,_xll.IMDP("IR",$E87,U$10)),"")</f>
        <v>5.61</v>
      </c>
      <c r="V87" s="31" t="str">
        <f>IFERROR(IF($F$4=4,_xll.IMDP("IR",$E87,V$9)-V$13,_xll.IMDP("IR",$E87,V$10)),"")</f>
        <v/>
      </c>
    </row>
    <row r="88" spans="2:22">
      <c r="B88">
        <v>75</v>
      </c>
      <c r="C88" s="7" t="str">
        <f>IFERROR( VLOOKUP( $B88, Sheet1!$M$2:$O$10001, 2,0),"")</f>
        <v>01176</v>
      </c>
      <c r="D88" s="24" t="str">
        <f>IFERROR( VLOOKUP( $B88, Sheet1!$M$2:$O$10001, 3,0),"")</f>
        <v>현대코퍼레이션</v>
      </c>
      <c r="E88" s="3" t="str">
        <f t="shared" si="2"/>
        <v>BONDAVG01176</v>
      </c>
      <c r="F88" s="18" t="str">
        <f>_xll.IMDP("IR",$E88,F$12)</f>
        <v>공모/무보증A0</v>
      </c>
      <c r="G88" s="15">
        <f>_xll.IMDP("IR",$E88,G$12)</f>
        <v>20240830</v>
      </c>
      <c r="H88" s="30">
        <f>IFERROR(IF($F$4=4,_xll.IMDP("IR",$E88,H$9)-H$13,_xll.IMDP("IR",$E88,H$10)),"")</f>
        <v>3.6789999999999998</v>
      </c>
      <c r="I88" s="30">
        <f>IFERROR(IF($F$4=4,_xll.IMDP("IR",$E88,I$9)-I$13,_xll.IMDP("IR",$E88,I$10)),"")</f>
        <v>3.75</v>
      </c>
      <c r="J88" s="30">
        <f>IFERROR(IF($F$4=4,_xll.IMDP("IR",$E88,J$9)-J$13,_xll.IMDP("IR",$E88,J$10)),"")</f>
        <v>3.778</v>
      </c>
      <c r="K88" s="30">
        <f>IFERROR(IF($F$4=4,_xll.IMDP("IR",$E88,K$9)-K$13,_xll.IMDP("IR",$E88,K$10)),"")</f>
        <v>3.802</v>
      </c>
      <c r="L88" s="30">
        <f>IFERROR(IF($F$4=4,_xll.IMDP("IR",$E88,L$9)-L$13,_xll.IMDP("IR",$E88,L$10)),"")</f>
        <v>3.8679999999999999</v>
      </c>
      <c r="M88" s="30">
        <f>IFERROR(IF($F$4=4,_xll.IMDP("IR",$E88,M$9)-M$13,_xll.IMDP("IR",$E88,M$10)),"")</f>
        <v>3.9020000000000001</v>
      </c>
      <c r="N88" s="30">
        <f>IFERROR(IF($F$4=4,_xll.IMDP("IR",$E88,N$9)-N$13,_xll.IMDP("IR",$E88,N$10)),"")</f>
        <v>4.0049999999999999</v>
      </c>
      <c r="O88" s="30">
        <f>IFERROR(IF($F$4=4,_xll.IMDP("IR",$E88,O$9)-O$13,_xll.IMDP("IR",$E88,O$10)),"")</f>
        <v>4.1319999999999997</v>
      </c>
      <c r="P88" s="30">
        <f>IFERROR(IF($F$4=4,_xll.IMDP("IR",$E88,P$9)-P$13,_xll.IMDP("IR",$E88,P$10)),"")</f>
        <v>4.5469999999999997</v>
      </c>
      <c r="Q88" s="30">
        <f>IFERROR(IF($F$4=4,_xll.IMDP("IR",$E88,Q$9)-Q$13,_xll.IMDP("IR",$E88,Q$10)),"")</f>
        <v>4.8890000000000002</v>
      </c>
      <c r="R88" s="30">
        <f>IFERROR(IF($F$4=4,_xll.IMDP("IR",$E88,R$9)-R$13,_xll.IMDP("IR",$E88,R$10)),"")</f>
        <v>5.1340000000000003</v>
      </c>
      <c r="S88" s="30">
        <f>IFERROR(IF($F$4=4,_xll.IMDP("IR",$E88,S$9)-S$13,_xll.IMDP("IR",$E88,S$10)),"")</f>
        <v>5.819</v>
      </c>
      <c r="T88" s="30">
        <f>IFERROR(IF($F$4=4,_xll.IMDP("IR",$E88,T$9)-T$13,_xll.IMDP("IR",$E88,T$10)),"")</f>
        <v>6.2649999999999997</v>
      </c>
      <c r="U88" s="30">
        <f>IFERROR(IF($F$4=4,_xll.IMDP("IR",$E88,U$9)-U$13,_xll.IMDP("IR",$E88,U$10)),"")</f>
        <v>6.54</v>
      </c>
      <c r="V88" s="31" t="str">
        <f>IFERROR(IF($F$4=4,_xll.IMDP("IR",$E88,V$9)-V$13,_xll.IMDP("IR",$E88,V$10)),"")</f>
        <v/>
      </c>
    </row>
    <row r="89" spans="2:22">
      <c r="B89">
        <v>76</v>
      </c>
      <c r="C89" s="7" t="str">
        <f>IFERROR( VLOOKUP( $B89, Sheet1!$M$2:$O$10001, 2,0),"")</f>
        <v>01178</v>
      </c>
      <c r="D89" s="24" t="str">
        <f>IFERROR( VLOOKUP( $B89, Sheet1!$M$2:$O$10001, 3,0),"")</f>
        <v>금호석유화학</v>
      </c>
      <c r="E89" s="3" t="str">
        <f t="shared" si="2"/>
        <v>BONDAVG01178</v>
      </c>
      <c r="F89" s="18" t="str">
        <f>_xll.IMDP("IR",$E89,F$12)</f>
        <v>공모/무보증A+</v>
      </c>
      <c r="G89" s="15">
        <f>_xll.IMDP("IR",$E89,G$12)</f>
        <v>20240830</v>
      </c>
      <c r="H89" s="30">
        <f>IFERROR(IF($F$4=4,_xll.IMDP("IR",$E89,H$9)-H$13,_xll.IMDP("IR",$E89,H$10)),"")</f>
        <v>3.4449999999999998</v>
      </c>
      <c r="I89" s="30">
        <f>IFERROR(IF($F$4=4,_xll.IMDP("IR",$E89,I$9)-I$13,_xll.IMDP("IR",$E89,I$10)),"")</f>
        <v>3.4849999999999999</v>
      </c>
      <c r="J89" s="30">
        <f>IFERROR(IF($F$4=4,_xll.IMDP("IR",$E89,J$9)-J$13,_xll.IMDP("IR",$E89,J$10)),"")</f>
        <v>3.4940000000000002</v>
      </c>
      <c r="K89" s="30">
        <f>IFERROR(IF($F$4=4,_xll.IMDP("IR",$E89,K$9)-K$13,_xll.IMDP("IR",$E89,K$10)),"")</f>
        <v>3.5110000000000001</v>
      </c>
      <c r="L89" s="30">
        <f>IFERROR(IF($F$4=4,_xll.IMDP("IR",$E89,L$9)-L$13,_xll.IMDP("IR",$E89,L$10)),"")</f>
        <v>3.5670000000000002</v>
      </c>
      <c r="M89" s="30">
        <f>IFERROR(IF($F$4=4,_xll.IMDP("IR",$E89,M$9)-M$13,_xll.IMDP("IR",$E89,M$10)),"")</f>
        <v>3.601</v>
      </c>
      <c r="N89" s="30">
        <f>IFERROR(IF($F$4=4,_xll.IMDP("IR",$E89,N$9)-N$13,_xll.IMDP("IR",$E89,N$10)),"")</f>
        <v>3.6419999999999999</v>
      </c>
      <c r="O89" s="30">
        <f>IFERROR(IF($F$4=4,_xll.IMDP("IR",$E89,O$9)-O$13,_xll.IMDP("IR",$E89,O$10)),"")</f>
        <v>3.6520000000000001</v>
      </c>
      <c r="P89" s="30">
        <f>IFERROR(IF($F$4=4,_xll.IMDP("IR",$E89,P$9)-P$13,_xll.IMDP("IR",$E89,P$10)),"")</f>
        <v>3.9159999999999999</v>
      </c>
      <c r="Q89" s="30">
        <f>IFERROR(IF($F$4=4,_xll.IMDP("IR",$E89,Q$9)-Q$13,_xll.IMDP("IR",$E89,Q$10)),"")</f>
        <v>4.1230000000000002</v>
      </c>
      <c r="R89" s="30">
        <f>IFERROR(IF($F$4=4,_xll.IMDP("IR",$E89,R$9)-R$13,_xll.IMDP("IR",$E89,R$10)),"")</f>
        <v>4.351</v>
      </c>
      <c r="S89" s="30">
        <f>IFERROR(IF($F$4=4,_xll.IMDP("IR",$E89,S$9)-S$13,_xll.IMDP("IR",$E89,S$10)),"")</f>
        <v>5.0179999999999998</v>
      </c>
      <c r="T89" s="30">
        <f>IFERROR(IF($F$4=4,_xll.IMDP("IR",$E89,T$9)-T$13,_xll.IMDP("IR",$E89,T$10)),"")</f>
        <v>5.4610000000000003</v>
      </c>
      <c r="U89" s="30">
        <f>IFERROR(IF($F$4=4,_xll.IMDP("IR",$E89,U$9)-U$13,_xll.IMDP("IR",$E89,U$10)),"")</f>
        <v>5.7329999999999997</v>
      </c>
      <c r="V89" s="31" t="str">
        <f>IFERROR(IF($F$4=4,_xll.IMDP("IR",$E89,V$9)-V$13,_xll.IMDP("IR",$E89,V$10)),"")</f>
        <v/>
      </c>
    </row>
    <row r="90" spans="2:22">
      <c r="B90">
        <v>77</v>
      </c>
      <c r="C90" s="7" t="str">
        <f>IFERROR( VLOOKUP( $B90, Sheet1!$M$2:$O$10001, 2,0),"")</f>
        <v>01179</v>
      </c>
      <c r="D90" s="24" t="str">
        <f>IFERROR( VLOOKUP( $B90, Sheet1!$M$2:$O$10001, 3,0),"")</f>
        <v>SKC</v>
      </c>
      <c r="E90" s="3" t="str">
        <f t="shared" si="2"/>
        <v>BONDAVG01179</v>
      </c>
      <c r="F90" s="18" t="str">
        <f>_xll.IMDP("IR",$E90,F$12)</f>
        <v>공모/무보증A+</v>
      </c>
      <c r="G90" s="15">
        <f>_xll.IMDP("IR",$E90,G$12)</f>
        <v>20240830</v>
      </c>
      <c r="H90" s="30">
        <f>IFERROR(IF($F$4=4,_xll.IMDP("IR",$E90,H$9)-H$13,_xll.IMDP("IR",$E90,H$10)),"")</f>
        <v>3.766</v>
      </c>
      <c r="I90" s="30">
        <f>IFERROR(IF($F$4=4,_xll.IMDP("IR",$E90,I$9)-I$13,_xll.IMDP("IR",$E90,I$10)),"")</f>
        <v>3.8290000000000002</v>
      </c>
      <c r="J90" s="30">
        <f>IFERROR(IF($F$4=4,_xll.IMDP("IR",$E90,J$9)-J$13,_xll.IMDP("IR",$E90,J$10)),"")</f>
        <v>3.843</v>
      </c>
      <c r="K90" s="30">
        <f>IFERROR(IF($F$4=4,_xll.IMDP("IR",$E90,K$9)-K$13,_xll.IMDP("IR",$E90,K$10)),"")</f>
        <v>3.8980000000000001</v>
      </c>
      <c r="L90" s="30">
        <f>IFERROR(IF($F$4=4,_xll.IMDP("IR",$E90,L$9)-L$13,_xll.IMDP("IR",$E90,L$10)),"")</f>
        <v>3.988</v>
      </c>
      <c r="M90" s="30">
        <f>IFERROR(IF($F$4=4,_xll.IMDP("IR",$E90,M$9)-M$13,_xll.IMDP("IR",$E90,M$10)),"")</f>
        <v>4.1150000000000002</v>
      </c>
      <c r="N90" s="30">
        <f>IFERROR(IF($F$4=4,_xll.IMDP("IR",$E90,N$9)-N$13,_xll.IMDP("IR",$E90,N$10)),"")</f>
        <v>4.1900000000000004</v>
      </c>
      <c r="O90" s="30">
        <f>IFERROR(IF($F$4=4,_xll.IMDP("IR",$E90,O$9)-O$13,_xll.IMDP("IR",$E90,O$10)),"")</f>
        <v>4.2380000000000004</v>
      </c>
      <c r="P90" s="30">
        <f>IFERROR(IF($F$4=4,_xll.IMDP("IR",$E90,P$9)-P$13,_xll.IMDP("IR",$E90,P$10)),"")</f>
        <v>4.4710000000000001</v>
      </c>
      <c r="Q90" s="30">
        <f>IFERROR(IF($F$4=4,_xll.IMDP("IR",$E90,Q$9)-Q$13,_xll.IMDP("IR",$E90,Q$10)),"")</f>
        <v>4.6689999999999996</v>
      </c>
      <c r="R90" s="30">
        <f>IFERROR(IF($F$4=4,_xll.IMDP("IR",$E90,R$9)-R$13,_xll.IMDP("IR",$E90,R$10)),"")</f>
        <v>4.8899999999999997</v>
      </c>
      <c r="S90" s="30">
        <f>IFERROR(IF($F$4=4,_xll.IMDP("IR",$E90,S$9)-S$13,_xll.IMDP("IR",$E90,S$10)),"")</f>
        <v>5.5469999999999997</v>
      </c>
      <c r="T90" s="30">
        <f>IFERROR(IF($F$4=4,_xll.IMDP("IR",$E90,T$9)-T$13,_xll.IMDP("IR",$E90,T$10)),"")</f>
        <v>6.0090000000000003</v>
      </c>
      <c r="U90" s="30">
        <f>IFERROR(IF($F$4=4,_xll.IMDP("IR",$E90,U$9)-U$13,_xll.IMDP("IR",$E90,U$10)),"")</f>
        <v>6.2610000000000001</v>
      </c>
      <c r="V90" s="31" t="str">
        <f>IFERROR(IF($F$4=4,_xll.IMDP("IR",$E90,V$9)-V$13,_xll.IMDP("IR",$E90,V$10)),"")</f>
        <v/>
      </c>
    </row>
    <row r="91" spans="2:22">
      <c r="B91">
        <v>78</v>
      </c>
      <c r="C91" s="7" t="str">
        <f>IFERROR( VLOOKUP( $B91, Sheet1!$M$2:$O$10001, 2,0),"")</f>
        <v>01233</v>
      </c>
      <c r="D91" s="24" t="str">
        <f>IFERROR( VLOOKUP( $B91, Sheet1!$M$2:$O$10001, 3,0),"")</f>
        <v>현대모비스</v>
      </c>
      <c r="E91" s="3" t="str">
        <f t="shared" si="2"/>
        <v>BONDAVG01233</v>
      </c>
      <c r="F91" s="18" t="str">
        <f>_xll.IMDP("IR",$E91,F$12)</f>
        <v>공모/무보증AA+</v>
      </c>
      <c r="G91" s="15">
        <f>_xll.IMDP("IR",$E91,G$12)</f>
        <v>20240830</v>
      </c>
      <c r="H91" s="30">
        <f>IFERROR(IF($F$4=4,_xll.IMDP("IR",$E91,H$9)-H$13,_xll.IMDP("IR",$E91,H$10)),"")</f>
        <v>3.4009999999999998</v>
      </c>
      <c r="I91" s="30">
        <f>IFERROR(IF($F$4=4,_xll.IMDP("IR",$E91,I$9)-I$13,_xll.IMDP("IR",$E91,I$10)),"")</f>
        <v>3.3980000000000001</v>
      </c>
      <c r="J91" s="30">
        <f>IFERROR(IF($F$4=4,_xll.IMDP("IR",$E91,J$9)-J$13,_xll.IMDP("IR",$E91,J$10)),"")</f>
        <v>3.3239999999999998</v>
      </c>
      <c r="K91" s="30">
        <f>IFERROR(IF($F$4=4,_xll.IMDP("IR",$E91,K$9)-K$13,_xll.IMDP("IR",$E91,K$10)),"")</f>
        <v>3.2879999999999998</v>
      </c>
      <c r="L91" s="30">
        <f>IFERROR(IF($F$4=4,_xll.IMDP("IR",$E91,L$9)-L$13,_xll.IMDP("IR",$E91,L$10)),"")</f>
        <v>3.3239999999999998</v>
      </c>
      <c r="M91" s="30">
        <f>IFERROR(IF($F$4=4,_xll.IMDP("IR",$E91,M$9)-M$13,_xll.IMDP("IR",$E91,M$10)),"")</f>
        <v>3.327</v>
      </c>
      <c r="N91" s="30">
        <f>IFERROR(IF($F$4=4,_xll.IMDP("IR",$E91,N$9)-N$13,_xll.IMDP("IR",$E91,N$10)),"")</f>
        <v>3.3420000000000001</v>
      </c>
      <c r="O91" s="30">
        <f>IFERROR(IF($F$4=4,_xll.IMDP("IR",$E91,O$9)-O$13,_xll.IMDP("IR",$E91,O$10)),"")</f>
        <v>3.3490000000000002</v>
      </c>
      <c r="P91" s="30">
        <f>IFERROR(IF($F$4=4,_xll.IMDP("IR",$E91,P$9)-P$13,_xll.IMDP("IR",$E91,P$10)),"")</f>
        <v>3.3570000000000002</v>
      </c>
      <c r="Q91" s="30">
        <f>IFERROR(IF($F$4=4,_xll.IMDP("IR",$E91,Q$9)-Q$13,_xll.IMDP("IR",$E91,Q$10)),"")</f>
        <v>3.383</v>
      </c>
      <c r="R91" s="30">
        <f>IFERROR(IF($F$4=4,_xll.IMDP("IR",$E91,R$9)-R$13,_xll.IMDP("IR",$E91,R$10)),"")</f>
        <v>3.5209999999999999</v>
      </c>
      <c r="S91" s="30">
        <f>IFERROR(IF($F$4=4,_xll.IMDP("IR",$E91,S$9)-S$13,_xll.IMDP("IR",$E91,S$10)),"")</f>
        <v>3.9609999999999999</v>
      </c>
      <c r="T91" s="30">
        <f>IFERROR(IF($F$4=4,_xll.IMDP("IR",$E91,T$9)-T$13,_xll.IMDP("IR",$E91,T$10)),"")</f>
        <v>4.2249999999999996</v>
      </c>
      <c r="U91" s="30">
        <f>IFERROR(IF($F$4=4,_xll.IMDP("IR",$E91,U$9)-U$13,_xll.IMDP("IR",$E91,U$10)),"")</f>
        <v>4.391</v>
      </c>
      <c r="V91" s="31" t="str">
        <f>IFERROR(IF($F$4=4,_xll.IMDP("IR",$E91,V$9)-V$13,_xll.IMDP("IR",$E91,V$10)),"")</f>
        <v/>
      </c>
    </row>
    <row r="92" spans="2:22">
      <c r="B92">
        <v>79</v>
      </c>
      <c r="C92" s="7" t="str">
        <f>IFERROR( VLOOKUP( $B92, Sheet1!$M$2:$O$10001, 2,0),"")</f>
        <v>01245</v>
      </c>
      <c r="D92" s="24" t="str">
        <f>IFERROR( VLOOKUP( $B92, Sheet1!$M$2:$O$10001, 3,0),"")</f>
        <v>한화에어로스페이스</v>
      </c>
      <c r="E92" s="3" t="str">
        <f t="shared" si="2"/>
        <v>BONDAVG01245</v>
      </c>
      <c r="F92" s="18" t="str">
        <f>_xll.IMDP("IR",$E92,F$12)</f>
        <v>공모/무보증AA-</v>
      </c>
      <c r="G92" s="15">
        <f>_xll.IMDP("IR",$E92,G$12)</f>
        <v>20240830</v>
      </c>
      <c r="H92" s="30">
        <f>IFERROR(IF($F$4=4,_xll.IMDP("IR",$E92,H$9)-H$13,_xll.IMDP("IR",$E92,H$10)),"")</f>
        <v>3.5249999999999999</v>
      </c>
      <c r="I92" s="30">
        <f>IFERROR(IF($F$4=4,_xll.IMDP("IR",$E92,I$9)-I$13,_xll.IMDP("IR",$E92,I$10)),"")</f>
        <v>3.5249999999999999</v>
      </c>
      <c r="J92" s="30">
        <f>IFERROR(IF($F$4=4,_xll.IMDP("IR",$E92,J$9)-J$13,_xll.IMDP("IR",$E92,J$10)),"")</f>
        <v>3.4790000000000001</v>
      </c>
      <c r="K92" s="30">
        <f>IFERROR(IF($F$4=4,_xll.IMDP("IR",$E92,K$9)-K$13,_xll.IMDP("IR",$E92,K$10)),"")</f>
        <v>3.4430000000000001</v>
      </c>
      <c r="L92" s="30">
        <f>IFERROR(IF($F$4=4,_xll.IMDP("IR",$E92,L$9)-L$13,_xll.IMDP("IR",$E92,L$10)),"")</f>
        <v>3.4769999999999999</v>
      </c>
      <c r="M92" s="30">
        <f>IFERROR(IF($F$4=4,_xll.IMDP("IR",$E92,M$9)-M$13,_xll.IMDP("IR",$E92,M$10)),"")</f>
        <v>3.5009999999999999</v>
      </c>
      <c r="N92" s="30">
        <f>IFERROR(IF($F$4=4,_xll.IMDP("IR",$E92,N$9)-N$13,_xll.IMDP("IR",$E92,N$10)),"")</f>
        <v>3.536</v>
      </c>
      <c r="O92" s="30">
        <f>IFERROR(IF($F$4=4,_xll.IMDP("IR",$E92,O$9)-O$13,_xll.IMDP("IR",$E92,O$10)),"")</f>
        <v>3.5579999999999998</v>
      </c>
      <c r="P92" s="30">
        <f>IFERROR(IF($F$4=4,_xll.IMDP("IR",$E92,P$9)-P$13,_xll.IMDP("IR",$E92,P$10)),"")</f>
        <v>3.597</v>
      </c>
      <c r="Q92" s="30">
        <f>IFERROR(IF($F$4=4,_xll.IMDP("IR",$E92,Q$9)-Q$13,_xll.IMDP("IR",$E92,Q$10)),"")</f>
        <v>3.649</v>
      </c>
      <c r="R92" s="30">
        <f>IFERROR(IF($F$4=4,_xll.IMDP("IR",$E92,R$9)-R$13,_xll.IMDP("IR",$E92,R$10)),"")</f>
        <v>3.903</v>
      </c>
      <c r="S92" s="30">
        <f>IFERROR(IF($F$4=4,_xll.IMDP("IR",$E92,S$9)-S$13,_xll.IMDP("IR",$E92,S$10)),"")</f>
        <v>4.7350000000000003</v>
      </c>
      <c r="T92" s="30">
        <f>IFERROR(IF($F$4=4,_xll.IMDP("IR",$E92,T$9)-T$13,_xll.IMDP("IR",$E92,T$10)),"")</f>
        <v>5.3949999999999996</v>
      </c>
      <c r="U92" s="30">
        <f>IFERROR(IF($F$4=4,_xll.IMDP("IR",$E92,U$9)-U$13,_xll.IMDP("IR",$E92,U$10)),"")</f>
        <v>5.6449999999999996</v>
      </c>
      <c r="V92" s="31" t="str">
        <f>IFERROR(IF($F$4=4,_xll.IMDP("IR",$E92,V$9)-V$13,_xll.IMDP("IR",$E92,V$10)),"")</f>
        <v/>
      </c>
    </row>
    <row r="93" spans="2:22">
      <c r="B93">
        <v>80</v>
      </c>
      <c r="C93" s="7" t="str">
        <f>IFERROR( VLOOKUP( $B93, Sheet1!$M$2:$O$10001, 2,0),"")</f>
        <v>01263</v>
      </c>
      <c r="D93" s="24" t="str">
        <f>IFERROR( VLOOKUP( $B93, Sheet1!$M$2:$O$10001, 3,0),"")</f>
        <v>HDC</v>
      </c>
      <c r="E93" s="3" t="str">
        <f t="shared" si="2"/>
        <v>BONDAVG01263</v>
      </c>
      <c r="F93" s="18" t="str">
        <f>_xll.IMDP("IR",$E93,F$12)</f>
        <v>공모/무보증A0</v>
      </c>
      <c r="G93" s="15">
        <f>_xll.IMDP("IR",$E93,G$12)</f>
        <v>20240830</v>
      </c>
      <c r="H93" s="30">
        <f>IFERROR(IF($F$4=4,_xll.IMDP("IR",$E93,H$9)-H$13,_xll.IMDP("IR",$E93,H$10)),"")</f>
        <v>3.9830000000000001</v>
      </c>
      <c r="I93" s="30">
        <f>IFERROR(IF($F$4=4,_xll.IMDP("IR",$E93,I$9)-I$13,_xll.IMDP("IR",$E93,I$10)),"")</f>
        <v>4.0510000000000002</v>
      </c>
      <c r="J93" s="30">
        <f>IFERROR(IF($F$4=4,_xll.IMDP("IR",$E93,J$9)-J$13,_xll.IMDP("IR",$E93,J$10)),"")</f>
        <v>4.077</v>
      </c>
      <c r="K93" s="30">
        <f>IFERROR(IF($F$4=4,_xll.IMDP("IR",$E93,K$9)-K$13,_xll.IMDP("IR",$E93,K$10)),"")</f>
        <v>4.1219999999999999</v>
      </c>
      <c r="L93" s="30">
        <f>IFERROR(IF($F$4=4,_xll.IMDP("IR",$E93,L$9)-L$13,_xll.IMDP("IR",$E93,L$10)),"")</f>
        <v>4.1970000000000001</v>
      </c>
      <c r="M93" s="30">
        <f>IFERROR(IF($F$4=4,_xll.IMDP("IR",$E93,M$9)-M$13,_xll.IMDP("IR",$E93,M$10)),"")</f>
        <v>4.2430000000000003</v>
      </c>
      <c r="N93" s="30">
        <f>IFERROR(IF($F$4=4,_xll.IMDP("IR",$E93,N$9)-N$13,_xll.IMDP("IR",$E93,N$10)),"")</f>
        <v>4.327</v>
      </c>
      <c r="O93" s="30">
        <f>IFERROR(IF($F$4=4,_xll.IMDP("IR",$E93,O$9)-O$13,_xll.IMDP("IR",$E93,O$10)),"")</f>
        <v>4.383</v>
      </c>
      <c r="P93" s="30">
        <f>IFERROR(IF($F$4=4,_xll.IMDP("IR",$E93,P$9)-P$13,_xll.IMDP("IR",$E93,P$10)),"")</f>
        <v>4.7430000000000003</v>
      </c>
      <c r="Q93" s="30">
        <f>IFERROR(IF($F$4=4,_xll.IMDP("IR",$E93,Q$9)-Q$13,_xll.IMDP("IR",$E93,Q$10)),"")</f>
        <v>5.0599999999999996</v>
      </c>
      <c r="R93" s="30">
        <f>IFERROR(IF($F$4=4,_xll.IMDP("IR",$E93,R$9)-R$13,_xll.IMDP("IR",$E93,R$10)),"")</f>
        <v>5.3109999999999999</v>
      </c>
      <c r="S93" s="30">
        <f>IFERROR(IF($F$4=4,_xll.IMDP("IR",$E93,S$9)-S$13,_xll.IMDP("IR",$E93,S$10)),"")</f>
        <v>5.97</v>
      </c>
      <c r="T93" s="30">
        <f>IFERROR(IF($F$4=4,_xll.IMDP("IR",$E93,T$9)-T$13,_xll.IMDP("IR",$E93,T$10)),"")</f>
        <v>6.3739999999999997</v>
      </c>
      <c r="U93" s="30">
        <f>IFERROR(IF($F$4=4,_xll.IMDP("IR",$E93,U$9)-U$13,_xll.IMDP("IR",$E93,U$10)),"")</f>
        <v>6.6189999999999998</v>
      </c>
      <c r="V93" s="31" t="str">
        <f>IFERROR(IF($F$4=4,_xll.IMDP("IR",$E93,V$9)-V$13,_xll.IMDP("IR",$E93,V$10)),"")</f>
        <v/>
      </c>
    </row>
    <row r="94" spans="2:22">
      <c r="B94">
        <v>81</v>
      </c>
      <c r="C94" s="7" t="str">
        <f>IFERROR( VLOOKUP( $B94, Sheet1!$M$2:$O$10001, 2,0),"")</f>
        <v>01468</v>
      </c>
      <c r="D94" s="24" t="str">
        <f>IFERROR( VLOOKUP( $B94, Sheet1!$M$2:$O$10001, 3,0),"")</f>
        <v>한솔케미칼</v>
      </c>
      <c r="E94" s="3" t="str">
        <f t="shared" si="2"/>
        <v>BONDAVG01468</v>
      </c>
      <c r="F94" s="18" t="str">
        <f>_xll.IMDP("IR",$E94,F$12)</f>
        <v>공모/무보증A+</v>
      </c>
      <c r="G94" s="15">
        <f>_xll.IMDP("IR",$E94,G$12)</f>
        <v>20240830</v>
      </c>
      <c r="H94" s="30">
        <f>IFERROR(IF($F$4=4,_xll.IMDP("IR",$E94,H$9)-H$13,_xll.IMDP("IR",$E94,H$10)),"")</f>
        <v>3.4689999999999999</v>
      </c>
      <c r="I94" s="30">
        <f>IFERROR(IF($F$4=4,_xll.IMDP("IR",$E94,I$9)-I$13,_xll.IMDP("IR",$E94,I$10)),"")</f>
        <v>3.532</v>
      </c>
      <c r="J94" s="30">
        <f>IFERROR(IF($F$4=4,_xll.IMDP("IR",$E94,J$9)-J$13,_xll.IMDP("IR",$E94,J$10)),"")</f>
        <v>3.5449999999999999</v>
      </c>
      <c r="K94" s="30">
        <f>IFERROR(IF($F$4=4,_xll.IMDP("IR",$E94,K$9)-K$13,_xll.IMDP("IR",$E94,K$10)),"")</f>
        <v>3.5630000000000002</v>
      </c>
      <c r="L94" s="30">
        <f>IFERROR(IF($F$4=4,_xll.IMDP("IR",$E94,L$9)-L$13,_xll.IMDP("IR",$E94,L$10)),"")</f>
        <v>3.6259999999999999</v>
      </c>
      <c r="M94" s="30">
        <f>IFERROR(IF($F$4=4,_xll.IMDP("IR",$E94,M$9)-M$13,_xll.IMDP("IR",$E94,M$10)),"")</f>
        <v>3.67</v>
      </c>
      <c r="N94" s="30">
        <f>IFERROR(IF($F$4=4,_xll.IMDP("IR",$E94,N$9)-N$13,_xll.IMDP("IR",$E94,N$10)),"")</f>
        <v>3.7320000000000002</v>
      </c>
      <c r="O94" s="30">
        <f>IFERROR(IF($F$4=4,_xll.IMDP("IR",$E94,O$9)-O$13,_xll.IMDP("IR",$E94,O$10)),"")</f>
        <v>3.7829999999999999</v>
      </c>
      <c r="P94" s="30">
        <f>IFERROR(IF($F$4=4,_xll.IMDP("IR",$E94,P$9)-P$13,_xll.IMDP("IR",$E94,P$10)),"")</f>
        <v>4.0389999999999997</v>
      </c>
      <c r="Q94" s="30">
        <f>IFERROR(IF($F$4=4,_xll.IMDP("IR",$E94,Q$9)-Q$13,_xll.IMDP("IR",$E94,Q$10)),"")</f>
        <v>4.1269999999999998</v>
      </c>
      <c r="R94" s="30">
        <f>IFERROR(IF($F$4=4,_xll.IMDP("IR",$E94,R$9)-R$13,_xll.IMDP("IR",$E94,R$10)),"")</f>
        <v>4.3380000000000001</v>
      </c>
      <c r="S94" s="30">
        <f>IFERROR(IF($F$4=4,_xll.IMDP("IR",$E94,S$9)-S$13,_xll.IMDP("IR",$E94,S$10)),"")</f>
        <v>5</v>
      </c>
      <c r="T94" s="30">
        <f>IFERROR(IF($F$4=4,_xll.IMDP("IR",$E94,T$9)-T$13,_xll.IMDP("IR",$E94,T$10)),"")</f>
        <v>5.4089999999999998</v>
      </c>
      <c r="U94" s="30">
        <f>IFERROR(IF($F$4=4,_xll.IMDP("IR",$E94,U$9)-U$13,_xll.IMDP("IR",$E94,U$10)),"")</f>
        <v>5.6609999999999996</v>
      </c>
      <c r="V94" s="31" t="str">
        <f>IFERROR(IF($F$4=4,_xll.IMDP("IR",$E94,V$9)-V$13,_xll.IMDP("IR",$E94,V$10)),"")</f>
        <v/>
      </c>
    </row>
    <row r="95" spans="2:22">
      <c r="B95">
        <v>82</v>
      </c>
      <c r="C95" s="7" t="str">
        <f>IFERROR( VLOOKUP( $B95, Sheet1!$M$2:$O$10001, 2,0),"")</f>
        <v>01479</v>
      </c>
      <c r="D95" s="24" t="str">
        <f>IFERROR( VLOOKUP( $B95, Sheet1!$M$2:$O$10001, 3,0),"")</f>
        <v>HL D&amp;I</v>
      </c>
      <c r="E95" s="3" t="str">
        <f t="shared" si="2"/>
        <v>BONDAVG01479</v>
      </c>
      <c r="F95" s="18" t="str">
        <f>_xll.IMDP("IR",$E95,F$12)</f>
        <v>공모/무보증BBB+</v>
      </c>
      <c r="G95" s="15">
        <f>_xll.IMDP("IR",$E95,G$12)</f>
        <v>20240830</v>
      </c>
      <c r="H95" s="30">
        <f>IFERROR(IF($F$4=4,_xll.IMDP("IR",$E95,H$9)-H$13,_xll.IMDP("IR",$E95,H$10)),"")</f>
        <v>5.47</v>
      </c>
      <c r="I95" s="30">
        <f>IFERROR(IF($F$4=4,_xll.IMDP("IR",$E95,I$9)-I$13,_xll.IMDP("IR",$E95,I$10)),"")</f>
        <v>6.0149999999999997</v>
      </c>
      <c r="J95" s="30">
        <f>IFERROR(IF($F$4=4,_xll.IMDP("IR",$E95,J$9)-J$13,_xll.IMDP("IR",$E95,J$10)),"")</f>
        <v>6.56</v>
      </c>
      <c r="K95" s="30">
        <f>IFERROR(IF($F$4=4,_xll.IMDP("IR",$E95,K$9)-K$13,_xll.IMDP("IR",$E95,K$10)),"")</f>
        <v>6.76</v>
      </c>
      <c r="L95" s="30">
        <f>IFERROR(IF($F$4=4,_xll.IMDP("IR",$E95,L$9)-L$13,_xll.IMDP("IR",$E95,L$10)),"")</f>
        <v>6.899</v>
      </c>
      <c r="M95" s="30">
        <f>IFERROR(IF($F$4=4,_xll.IMDP("IR",$E95,M$9)-M$13,_xll.IMDP("IR",$E95,M$10)),"")</f>
        <v>7.1879999999999997</v>
      </c>
      <c r="N95" s="30">
        <f>IFERROR(IF($F$4=4,_xll.IMDP("IR",$E95,N$9)-N$13,_xll.IMDP("IR",$E95,N$10)),"")</f>
        <v>7.452</v>
      </c>
      <c r="O95" s="30">
        <f>IFERROR(IF($F$4=4,_xll.IMDP("IR",$E95,O$9)-O$13,_xll.IMDP("IR",$E95,O$10)),"")</f>
        <v>7.718</v>
      </c>
      <c r="P95" s="30">
        <f>IFERROR(IF($F$4=4,_xll.IMDP("IR",$E95,P$9)-P$13,_xll.IMDP("IR",$E95,P$10)),"")</f>
        <v>8.0079999999999991</v>
      </c>
      <c r="Q95" s="30">
        <f>IFERROR(IF($F$4=4,_xll.IMDP("IR",$E95,Q$9)-Q$13,_xll.IMDP("IR",$E95,Q$10)),"")</f>
        <v>8.1370000000000005</v>
      </c>
      <c r="R95" s="30">
        <f>IFERROR(IF($F$4=4,_xll.IMDP("IR",$E95,R$9)-R$13,_xll.IMDP("IR",$E95,R$10)),"")</f>
        <v>8.2539999999999996</v>
      </c>
      <c r="S95" s="30">
        <f>IFERROR(IF($F$4=4,_xll.IMDP("IR",$E95,S$9)-S$13,_xll.IMDP("IR",$E95,S$10)),"")</f>
        <v>8.6679999999999993</v>
      </c>
      <c r="T95" s="30">
        <f>IFERROR(IF($F$4=4,_xll.IMDP("IR",$E95,T$9)-T$13,_xll.IMDP("IR",$E95,T$10)),"")</f>
        <v>8.6660000000000004</v>
      </c>
      <c r="U95" s="30">
        <f>IFERROR(IF($F$4=4,_xll.IMDP("IR",$E95,U$9)-U$13,_xll.IMDP("IR",$E95,U$10)),"")</f>
        <v>8.9689999999999994</v>
      </c>
      <c r="V95" s="31" t="str">
        <f>IFERROR(IF($F$4=4,_xll.IMDP("IR",$E95,V$9)-V$13,_xll.IMDP("IR",$E95,V$10)),"")</f>
        <v/>
      </c>
    </row>
    <row r="96" spans="2:22">
      <c r="B96">
        <v>83</v>
      </c>
      <c r="C96" s="7" t="str">
        <f>IFERROR( VLOOKUP( $B96, Sheet1!$M$2:$O$10001, 2,0),"")</f>
        <v>01482</v>
      </c>
      <c r="D96" s="24" t="str">
        <f>IFERROR( VLOOKUP( $B96, Sheet1!$M$2:$O$10001, 3,0),"")</f>
        <v>동원시스템즈</v>
      </c>
      <c r="E96" s="3" t="str">
        <f t="shared" si="2"/>
        <v>BONDAVG01482</v>
      </c>
      <c r="F96" s="18" t="str">
        <f>_xll.IMDP("IR",$E96,F$12)</f>
        <v>공모/무보증A+</v>
      </c>
      <c r="G96" s="15">
        <f>_xll.IMDP("IR",$E96,G$12)</f>
        <v>20240830</v>
      </c>
      <c r="H96" s="30">
        <f>IFERROR(IF($F$4=4,_xll.IMDP("IR",$E96,H$9)-H$13,_xll.IMDP("IR",$E96,H$10)),"")</f>
        <v>3.415</v>
      </c>
      <c r="I96" s="30">
        <f>IFERROR(IF($F$4=4,_xll.IMDP("IR",$E96,I$9)-I$13,_xll.IMDP("IR",$E96,I$10)),"")</f>
        <v>3.456</v>
      </c>
      <c r="J96" s="30">
        <f>IFERROR(IF($F$4=4,_xll.IMDP("IR",$E96,J$9)-J$13,_xll.IMDP("IR",$E96,J$10)),"")</f>
        <v>3.4609999999999999</v>
      </c>
      <c r="K96" s="30">
        <f>IFERROR(IF($F$4=4,_xll.IMDP("IR",$E96,K$9)-K$13,_xll.IMDP("IR",$E96,K$10)),"")</f>
        <v>3.4710000000000001</v>
      </c>
      <c r="L96" s="30">
        <f>IFERROR(IF($F$4=4,_xll.IMDP("IR",$E96,L$9)-L$13,_xll.IMDP("IR",$E96,L$10)),"")</f>
        <v>3.5110000000000001</v>
      </c>
      <c r="M96" s="30">
        <f>IFERROR(IF($F$4=4,_xll.IMDP("IR",$E96,M$9)-M$13,_xll.IMDP("IR",$E96,M$10)),"")</f>
        <v>3.53</v>
      </c>
      <c r="N96" s="30">
        <f>IFERROR(IF($F$4=4,_xll.IMDP("IR",$E96,N$9)-N$13,_xll.IMDP("IR",$E96,N$10)),"")</f>
        <v>3.5640000000000001</v>
      </c>
      <c r="O96" s="30">
        <f>IFERROR(IF($F$4=4,_xll.IMDP("IR",$E96,O$9)-O$13,_xll.IMDP("IR",$E96,O$10)),"")</f>
        <v>3.5910000000000002</v>
      </c>
      <c r="P96" s="30">
        <f>IFERROR(IF($F$4=4,_xll.IMDP("IR",$E96,P$9)-P$13,_xll.IMDP("IR",$E96,P$10)),"")</f>
        <v>3.895</v>
      </c>
      <c r="Q96" s="30">
        <f>IFERROR(IF($F$4=4,_xll.IMDP("IR",$E96,Q$9)-Q$13,_xll.IMDP("IR",$E96,Q$10)),"")</f>
        <v>4.0730000000000004</v>
      </c>
      <c r="R96" s="30">
        <f>IFERROR(IF($F$4=4,_xll.IMDP("IR",$E96,R$9)-R$13,_xll.IMDP("IR",$E96,R$10)),"")</f>
        <v>4.2939999999999996</v>
      </c>
      <c r="S96" s="30">
        <f>IFERROR(IF($F$4=4,_xll.IMDP("IR",$E96,S$9)-S$13,_xll.IMDP("IR",$E96,S$10)),"")</f>
        <v>4.9640000000000004</v>
      </c>
      <c r="T96" s="30">
        <f>IFERROR(IF($F$4=4,_xll.IMDP("IR",$E96,T$9)-T$13,_xll.IMDP("IR",$E96,T$10)),"")</f>
        <v>5.4249999999999998</v>
      </c>
      <c r="U96" s="30">
        <f>IFERROR(IF($F$4=4,_xll.IMDP("IR",$E96,U$9)-U$13,_xll.IMDP("IR",$E96,U$10)),"")</f>
        <v>5.6970000000000001</v>
      </c>
      <c r="V96" s="31" t="str">
        <f>IFERROR(IF($F$4=4,_xll.IMDP("IR",$E96,V$9)-V$13,_xll.IMDP("IR",$E96,V$10)),"")</f>
        <v/>
      </c>
    </row>
    <row r="97" spans="2:22">
      <c r="B97">
        <v>84</v>
      </c>
      <c r="C97" s="7" t="str">
        <f>IFERROR( VLOOKUP( $B97, Sheet1!$M$2:$O$10001, 2,0),"")</f>
        <v>01536</v>
      </c>
      <c r="D97" s="24" t="str">
        <f>IFERROR( VLOOKUP( $B97, Sheet1!$M$2:$O$10001, 3,0),"")</f>
        <v>예스코홀딩스</v>
      </c>
      <c r="E97" s="3" t="str">
        <f t="shared" si="2"/>
        <v>BONDAVG01536</v>
      </c>
      <c r="F97" s="18" t="str">
        <f>_xll.IMDP("IR",$E97,F$12)</f>
        <v>공모/무보증AA-</v>
      </c>
      <c r="G97" s="15">
        <f>_xll.IMDP("IR",$E97,G$12)</f>
        <v>20240830</v>
      </c>
      <c r="H97" s="30">
        <f>IFERROR(IF($F$4=4,_xll.IMDP("IR",$E97,H$9)-H$13,_xll.IMDP("IR",$E97,H$10)),"")</f>
        <v>3.597</v>
      </c>
      <c r="I97" s="30">
        <f>IFERROR(IF($F$4=4,_xll.IMDP("IR",$E97,I$9)-I$13,_xll.IMDP("IR",$E97,I$10)),"")</f>
        <v>3.5910000000000002</v>
      </c>
      <c r="J97" s="30">
        <f>IFERROR(IF($F$4=4,_xll.IMDP("IR",$E97,J$9)-J$13,_xll.IMDP("IR",$E97,J$10)),"")</f>
        <v>3.55</v>
      </c>
      <c r="K97" s="30">
        <f>IFERROR(IF($F$4=4,_xll.IMDP("IR",$E97,K$9)-K$13,_xll.IMDP("IR",$E97,K$10)),"")</f>
        <v>3.5459999999999998</v>
      </c>
      <c r="L97" s="30">
        <f>IFERROR(IF($F$4=4,_xll.IMDP("IR",$E97,L$9)-L$13,_xll.IMDP("IR",$E97,L$10)),"")</f>
        <v>3.5510000000000002</v>
      </c>
      <c r="M97" s="30">
        <f>IFERROR(IF($F$4=4,_xll.IMDP("IR",$E97,M$9)-M$13,_xll.IMDP("IR",$E97,M$10)),"")</f>
        <v>3.6269999999999998</v>
      </c>
      <c r="N97" s="30">
        <f>IFERROR(IF($F$4=4,_xll.IMDP("IR",$E97,N$9)-N$13,_xll.IMDP("IR",$E97,N$10)),"")</f>
        <v>3.6619999999999999</v>
      </c>
      <c r="O97" s="30">
        <f>IFERROR(IF($F$4=4,_xll.IMDP("IR",$E97,O$9)-O$13,_xll.IMDP("IR",$E97,O$10)),"")</f>
        <v>3.71</v>
      </c>
      <c r="P97" s="30">
        <f>IFERROR(IF($F$4=4,_xll.IMDP("IR",$E97,P$9)-P$13,_xll.IMDP("IR",$E97,P$10)),"")</f>
        <v>3.74</v>
      </c>
      <c r="Q97" s="30">
        <f>IFERROR(IF($F$4=4,_xll.IMDP("IR",$E97,Q$9)-Q$13,_xll.IMDP("IR",$E97,Q$10)),"")</f>
        <v>3.8490000000000002</v>
      </c>
      <c r="R97" s="30">
        <f>IFERROR(IF($F$4=4,_xll.IMDP("IR",$E97,R$9)-R$13,_xll.IMDP("IR",$E97,R$10)),"")</f>
        <v>4.0960000000000001</v>
      </c>
      <c r="S97" s="30">
        <f>IFERROR(IF($F$4=4,_xll.IMDP("IR",$E97,S$9)-S$13,_xll.IMDP("IR",$E97,S$10)),"")</f>
        <v>4.9059999999999997</v>
      </c>
      <c r="T97" s="30">
        <f>IFERROR(IF($F$4=4,_xll.IMDP("IR",$E97,T$9)-T$13,_xll.IMDP("IR",$E97,T$10)),"")</f>
        <v>5.5339999999999998</v>
      </c>
      <c r="U97" s="30">
        <f>IFERROR(IF($F$4=4,_xll.IMDP("IR",$E97,U$9)-U$13,_xll.IMDP("IR",$E97,U$10)),"")</f>
        <v>5.7789999999999999</v>
      </c>
      <c r="V97" s="31" t="str">
        <f>IFERROR(IF($F$4=4,_xll.IMDP("IR",$E97,V$9)-V$13,_xll.IMDP("IR",$E97,V$10)),"")</f>
        <v/>
      </c>
    </row>
    <row r="98" spans="2:22">
      <c r="B98">
        <v>85</v>
      </c>
      <c r="C98" s="7" t="str">
        <f>IFERROR( VLOOKUP( $B98, Sheet1!$M$2:$O$10001, 2,0),"")</f>
        <v>01576</v>
      </c>
      <c r="D98" s="24" t="str">
        <f>IFERROR( VLOOKUP( $B98, Sheet1!$M$2:$O$10001, 3,0),"")</f>
        <v>한국전력공사</v>
      </c>
      <c r="E98" s="3" t="str">
        <f t="shared" si="2"/>
        <v>BONDAVG01576</v>
      </c>
      <c r="F98" s="18" t="str">
        <f>_xll.IMDP("IR",$E98,F$12)</f>
        <v>공사/공단채AAA</v>
      </c>
      <c r="G98" s="15">
        <f>_xll.IMDP("IR",$E98,G$12)</f>
        <v>20240830</v>
      </c>
      <c r="H98" s="30">
        <f>IFERROR(IF($F$4=4,_xll.IMDP("IR",$E98,H$9)-H$13,_xll.IMDP("IR",$E98,H$10)),"")</f>
        <v>3.4750000000000001</v>
      </c>
      <c r="I98" s="30">
        <f>IFERROR(IF($F$4=4,_xll.IMDP("IR",$E98,I$9)-I$13,_xll.IMDP("IR",$E98,I$10)),"")</f>
        <v>3.4729999999999999</v>
      </c>
      <c r="J98" s="30">
        <f>IFERROR(IF($F$4=4,_xll.IMDP("IR",$E98,J$9)-J$13,_xll.IMDP("IR",$E98,J$10)),"")</f>
        <v>3.3929999999999998</v>
      </c>
      <c r="K98" s="30">
        <f>IFERROR(IF($F$4=4,_xll.IMDP("IR",$E98,K$9)-K$13,_xll.IMDP("IR",$E98,K$10)),"")</f>
        <v>3.371</v>
      </c>
      <c r="L98" s="30">
        <f>IFERROR(IF($F$4=4,_xll.IMDP("IR",$E98,L$9)-L$13,_xll.IMDP("IR",$E98,L$10)),"")</f>
        <v>3.3380000000000001</v>
      </c>
      <c r="M98" s="30">
        <f>IFERROR(IF($F$4=4,_xll.IMDP("IR",$E98,M$9)-M$13,_xll.IMDP("IR",$E98,M$10)),"")</f>
        <v>3.327</v>
      </c>
      <c r="N98" s="30">
        <f>IFERROR(IF($F$4=4,_xll.IMDP("IR",$E98,N$9)-N$13,_xll.IMDP("IR",$E98,N$10)),"")</f>
        <v>3.3010000000000002</v>
      </c>
      <c r="O98" s="30">
        <f>IFERROR(IF($F$4=4,_xll.IMDP("IR",$E98,O$9)-O$13,_xll.IMDP("IR",$E98,O$10)),"")</f>
        <v>3.294</v>
      </c>
      <c r="P98" s="30">
        <f>IFERROR(IF($F$4=4,_xll.IMDP("IR",$E98,P$9)-P$13,_xll.IMDP("IR",$E98,P$10)),"")</f>
        <v>3.3140000000000001</v>
      </c>
      <c r="Q98" s="30">
        <f>IFERROR(IF($F$4=4,_xll.IMDP("IR",$E98,Q$9)-Q$13,_xll.IMDP("IR",$E98,Q$10)),"")</f>
        <v>3.3380000000000001</v>
      </c>
      <c r="R98" s="30">
        <f>IFERROR(IF($F$4=4,_xll.IMDP("IR",$E98,R$9)-R$13,_xll.IMDP("IR",$E98,R$10)),"")</f>
        <v>3.351</v>
      </c>
      <c r="S98" s="30">
        <f>IFERROR(IF($F$4=4,_xll.IMDP("IR",$E98,S$9)-S$13,_xll.IMDP("IR",$E98,S$10)),"")</f>
        <v>3.403</v>
      </c>
      <c r="T98" s="30">
        <f>IFERROR(IF($F$4=4,_xll.IMDP("IR",$E98,T$9)-T$13,_xll.IMDP("IR",$E98,T$10)),"")</f>
        <v>3.4220000000000002</v>
      </c>
      <c r="U98" s="30">
        <f>IFERROR(IF($F$4=4,_xll.IMDP("IR",$E98,U$9)-U$13,_xll.IMDP("IR",$E98,U$10)),"")</f>
        <v>3.415</v>
      </c>
      <c r="V98" s="31">
        <f>IFERROR(IF($F$4=4,_xll.IMDP("IR",$E98,V$9)-V$13,_xll.IMDP("IR",$E98,V$10)),"")</f>
        <v>3.407</v>
      </c>
    </row>
    <row r="99" spans="2:22">
      <c r="B99">
        <v>86</v>
      </c>
      <c r="C99" s="7" t="str">
        <f>IFERROR( VLOOKUP( $B99, Sheet1!$M$2:$O$10001, 2,0),"")</f>
        <v>01636</v>
      </c>
      <c r="D99" s="24" t="str">
        <f>IFERROR( VLOOKUP( $B99, Sheet1!$M$2:$O$10001, 3,0),"")</f>
        <v>삼성증권</v>
      </c>
      <c r="E99" s="3" t="str">
        <f t="shared" si="2"/>
        <v>BONDAVG01636</v>
      </c>
      <c r="F99" s="18" t="str">
        <f>_xll.IMDP("IR",$E99,F$12)</f>
        <v>공모/무보증AA+</v>
      </c>
      <c r="G99" s="15">
        <f>_xll.IMDP("IR",$E99,G$12)</f>
        <v>20240830</v>
      </c>
      <c r="H99" s="30">
        <f>IFERROR(IF($F$4=4,_xll.IMDP("IR",$E99,H$9)-H$13,_xll.IMDP("IR",$E99,H$10)),"")</f>
        <v>3.5760000000000001</v>
      </c>
      <c r="I99" s="30">
        <f>IFERROR(IF($F$4=4,_xll.IMDP("IR",$E99,I$9)-I$13,_xll.IMDP("IR",$E99,I$10)),"")</f>
        <v>3.5710000000000002</v>
      </c>
      <c r="J99" s="30">
        <f>IFERROR(IF($F$4=4,_xll.IMDP("IR",$E99,J$9)-J$13,_xll.IMDP("IR",$E99,J$10)),"")</f>
        <v>3.5059999999999998</v>
      </c>
      <c r="K99" s="30">
        <f>IFERROR(IF($F$4=4,_xll.IMDP("IR",$E99,K$9)-K$13,_xll.IMDP("IR",$E99,K$10)),"")</f>
        <v>3.47</v>
      </c>
      <c r="L99" s="30">
        <f>IFERROR(IF($F$4=4,_xll.IMDP("IR",$E99,L$9)-L$13,_xll.IMDP("IR",$E99,L$10)),"")</f>
        <v>3.4980000000000002</v>
      </c>
      <c r="M99" s="30">
        <f>IFERROR(IF($F$4=4,_xll.IMDP("IR",$E99,M$9)-M$13,_xll.IMDP("IR",$E99,M$10)),"")</f>
        <v>3.5110000000000001</v>
      </c>
      <c r="N99" s="30">
        <f>IFERROR(IF($F$4=4,_xll.IMDP("IR",$E99,N$9)-N$13,_xll.IMDP("IR",$E99,N$10)),"")</f>
        <v>3.5379999999999998</v>
      </c>
      <c r="O99" s="30">
        <f>IFERROR(IF($F$4=4,_xll.IMDP("IR",$E99,O$9)-O$13,_xll.IMDP("IR",$E99,O$10)),"")</f>
        <v>3.5619999999999998</v>
      </c>
      <c r="P99" s="30">
        <f>IFERROR(IF($F$4=4,_xll.IMDP("IR",$E99,P$9)-P$13,_xll.IMDP("IR",$E99,P$10)),"")</f>
        <v>3.5739999999999998</v>
      </c>
      <c r="Q99" s="30">
        <f>IFERROR(IF($F$4=4,_xll.IMDP("IR",$E99,Q$9)-Q$13,_xll.IMDP("IR",$E99,Q$10)),"")</f>
        <v>3.6219999999999999</v>
      </c>
      <c r="R99" s="30">
        <f>IFERROR(IF($F$4=4,_xll.IMDP("IR",$E99,R$9)-R$13,_xll.IMDP("IR",$E99,R$10)),"")</f>
        <v>3.7509999999999999</v>
      </c>
      <c r="S99" s="30">
        <f>IFERROR(IF($F$4=4,_xll.IMDP("IR",$E99,S$9)-S$13,_xll.IMDP("IR",$E99,S$10)),"")</f>
        <v>4.18</v>
      </c>
      <c r="T99" s="30">
        <f>IFERROR(IF($F$4=4,_xll.IMDP("IR",$E99,T$9)-T$13,_xll.IMDP("IR",$E99,T$10)),"")</f>
        <v>4.4800000000000004</v>
      </c>
      <c r="U99" s="30">
        <f>IFERROR(IF($F$4=4,_xll.IMDP("IR",$E99,U$9)-U$13,_xll.IMDP("IR",$E99,U$10)),"")</f>
        <v>4.6459999999999999</v>
      </c>
      <c r="V99" s="31" t="str">
        <f>IFERROR(IF($F$4=4,_xll.IMDP("IR",$E99,V$9)-V$13,_xll.IMDP("IR",$E99,V$10)),"")</f>
        <v/>
      </c>
    </row>
    <row r="100" spans="2:22">
      <c r="B100">
        <v>87</v>
      </c>
      <c r="C100" s="7" t="str">
        <f>IFERROR( VLOOKUP( $B100, Sheet1!$M$2:$O$10001, 2,0),"")</f>
        <v>01671</v>
      </c>
      <c r="D100" s="24" t="str">
        <f>IFERROR( VLOOKUP( $B100, Sheet1!$M$2:$O$10001, 3,0),"")</f>
        <v>대성홀딩스</v>
      </c>
      <c r="E100" s="3" t="str">
        <f t="shared" si="2"/>
        <v>BONDAVG01671</v>
      </c>
      <c r="F100" s="18" t="str">
        <f>_xll.IMDP("IR",$E100,F$12)</f>
        <v>공모/무보증A+</v>
      </c>
      <c r="G100" s="15">
        <f>_xll.IMDP("IR",$E100,G$12)</f>
        <v>20240830</v>
      </c>
      <c r="H100" s="30">
        <f>IFERROR(IF($F$4=4,_xll.IMDP("IR",$E100,H$9)-H$13,_xll.IMDP("IR",$E100,H$10)),"")</f>
        <v>3.3959999999999999</v>
      </c>
      <c r="I100" s="30">
        <f>IFERROR(IF($F$4=4,_xll.IMDP("IR",$E100,I$9)-I$13,_xll.IMDP("IR",$E100,I$10)),"")</f>
        <v>3.452</v>
      </c>
      <c r="J100" s="30">
        <f>IFERROR(IF($F$4=4,_xll.IMDP("IR",$E100,J$9)-J$13,_xll.IMDP("IR",$E100,J$10)),"")</f>
        <v>3.468</v>
      </c>
      <c r="K100" s="30">
        <f>IFERROR(IF($F$4=4,_xll.IMDP("IR",$E100,K$9)-K$13,_xll.IMDP("IR",$E100,K$10)),"")</f>
        <v>3.49</v>
      </c>
      <c r="L100" s="30">
        <f>IFERROR(IF($F$4=4,_xll.IMDP("IR",$E100,L$9)-L$13,_xll.IMDP("IR",$E100,L$10)),"")</f>
        <v>3.5609999999999999</v>
      </c>
      <c r="M100" s="30">
        <f>IFERROR(IF($F$4=4,_xll.IMDP("IR",$E100,M$9)-M$13,_xll.IMDP("IR",$E100,M$10)),"")</f>
        <v>3.613</v>
      </c>
      <c r="N100" s="30">
        <f>IFERROR(IF($F$4=4,_xll.IMDP("IR",$E100,N$9)-N$13,_xll.IMDP("IR",$E100,N$10)),"")</f>
        <v>3.645</v>
      </c>
      <c r="O100" s="30">
        <f>IFERROR(IF($F$4=4,_xll.IMDP("IR",$E100,O$9)-O$13,_xll.IMDP("IR",$E100,O$10)),"")</f>
        <v>3.6890000000000001</v>
      </c>
      <c r="P100" s="30">
        <f>IFERROR(IF($F$4=4,_xll.IMDP("IR",$E100,P$9)-P$13,_xll.IMDP("IR",$E100,P$10)),"")</f>
        <v>3.9929999999999999</v>
      </c>
      <c r="Q100" s="30">
        <f>IFERROR(IF($F$4=4,_xll.IMDP("IR",$E100,Q$9)-Q$13,_xll.IMDP("IR",$E100,Q$10)),"")</f>
        <v>4.2149999999999999</v>
      </c>
      <c r="R100" s="30">
        <f>IFERROR(IF($F$4=4,_xll.IMDP("IR",$E100,R$9)-R$13,_xll.IMDP("IR",$E100,R$10)),"")</f>
        <v>4.4630000000000001</v>
      </c>
      <c r="S100" s="30">
        <f>IFERROR(IF($F$4=4,_xll.IMDP("IR",$E100,S$9)-S$13,_xll.IMDP("IR",$E100,S$10)),"")</f>
        <v>5.1100000000000003</v>
      </c>
      <c r="T100" s="30">
        <f>IFERROR(IF($F$4=4,_xll.IMDP("IR",$E100,T$9)-T$13,_xll.IMDP("IR",$E100,T$10)),"")</f>
        <v>5.5789999999999997</v>
      </c>
      <c r="U100" s="30">
        <f>IFERROR(IF($F$4=4,_xll.IMDP("IR",$E100,U$9)-U$13,_xll.IMDP("IR",$E100,U$10)),"")</f>
        <v>5.8310000000000004</v>
      </c>
      <c r="V100" s="31" t="str">
        <f>IFERROR(IF($F$4=4,_xll.IMDP("IR",$E100,V$9)-V$13,_xll.IMDP("IR",$E100,V$10)),"")</f>
        <v/>
      </c>
    </row>
    <row r="101" spans="2:22">
      <c r="B101">
        <v>88</v>
      </c>
      <c r="C101" s="7" t="str">
        <f>IFERROR( VLOOKUP( $B101, Sheet1!$M$2:$O$10001, 2,0),"")</f>
        <v>01683</v>
      </c>
      <c r="D101" s="24" t="str">
        <f>IFERROR( VLOOKUP( $B101, Sheet1!$M$2:$O$10001, 3,0),"")</f>
        <v>한국씨티은행</v>
      </c>
      <c r="E101" s="3" t="str">
        <f t="shared" si="2"/>
        <v>BONDAVG01683</v>
      </c>
      <c r="F101" s="18" t="str">
        <f>_xll.IMDP("IR",$E101,F$12)</f>
        <v>은행채AA+</v>
      </c>
      <c r="G101" s="15">
        <f>_xll.IMDP("IR",$E101,G$12)</f>
        <v>20240830</v>
      </c>
      <c r="H101" s="30">
        <f>IFERROR(IF($F$4=4,_xll.IMDP("IR",$E101,H$9)-H$13,_xll.IMDP("IR",$E101,H$10)),"")</f>
        <v>3.4950000000000001</v>
      </c>
      <c r="I101" s="30">
        <f>IFERROR(IF($F$4=4,_xll.IMDP("IR",$E101,I$9)-I$13,_xll.IMDP("IR",$E101,I$10)),"")</f>
        <v>3.472</v>
      </c>
      <c r="J101" s="30">
        <f>IFERROR(IF($F$4=4,_xll.IMDP("IR",$E101,J$9)-J$13,_xll.IMDP("IR",$E101,J$10)),"")</f>
        <v>3.42</v>
      </c>
      <c r="K101" s="30">
        <f>IFERROR(IF($F$4=4,_xll.IMDP("IR",$E101,K$9)-K$13,_xll.IMDP("IR",$E101,K$10)),"")</f>
        <v>3.411</v>
      </c>
      <c r="L101" s="30">
        <f>IFERROR(IF($F$4=4,_xll.IMDP("IR",$E101,L$9)-L$13,_xll.IMDP("IR",$E101,L$10)),"")</f>
        <v>3.41</v>
      </c>
      <c r="M101" s="30">
        <f>IFERROR(IF($F$4=4,_xll.IMDP("IR",$E101,M$9)-M$13,_xll.IMDP("IR",$E101,M$10)),"")</f>
        <v>3.3730000000000002</v>
      </c>
      <c r="N101" s="30">
        <f>IFERROR(IF($F$4=4,_xll.IMDP("IR",$E101,N$9)-N$13,_xll.IMDP("IR",$E101,N$10)),"")</f>
        <v>3.347</v>
      </c>
      <c r="O101" s="30">
        <f>IFERROR(IF($F$4=4,_xll.IMDP("IR",$E101,O$9)-O$13,_xll.IMDP("IR",$E101,O$10)),"")</f>
        <v>3.3220000000000001</v>
      </c>
      <c r="P101" s="30">
        <f>IFERROR(IF($F$4=4,_xll.IMDP("IR",$E101,P$9)-P$13,_xll.IMDP("IR",$E101,P$10)),"")</f>
        <v>3.3260000000000001</v>
      </c>
      <c r="Q101" s="30">
        <f>IFERROR(IF($F$4=4,_xll.IMDP("IR",$E101,Q$9)-Q$13,_xll.IMDP("IR",$E101,Q$10)),"")</f>
        <v>3.3759999999999999</v>
      </c>
      <c r="R101" s="30">
        <f>IFERROR(IF($F$4=4,_xll.IMDP("IR",$E101,R$9)-R$13,_xll.IMDP("IR",$E101,R$10)),"")</f>
        <v>3.5070000000000001</v>
      </c>
      <c r="S101" s="30">
        <f>IFERROR(IF($F$4=4,_xll.IMDP("IR",$E101,S$9)-S$13,_xll.IMDP("IR",$E101,S$10)),"")</f>
        <v>3.7370000000000001</v>
      </c>
      <c r="T101" s="30">
        <f>IFERROR(IF($F$4=4,_xll.IMDP("IR",$E101,T$9)-T$13,_xll.IMDP("IR",$E101,T$10)),"")</f>
        <v>3.9129999999999998</v>
      </c>
      <c r="U101" s="30">
        <f>IFERROR(IF($F$4=4,_xll.IMDP("IR",$E101,U$9)-U$13,_xll.IMDP("IR",$E101,U$10)),"")</f>
        <v>4.0149999999999997</v>
      </c>
      <c r="V101" s="31" t="str">
        <f>IFERROR(IF($F$4=4,_xll.IMDP("IR",$E101,V$9)-V$13,_xll.IMDP("IR",$E101,V$10)),"")</f>
        <v/>
      </c>
    </row>
    <row r="102" spans="2:22">
      <c r="B102">
        <v>89</v>
      </c>
      <c r="C102" s="7" t="str">
        <f>IFERROR( VLOOKUP( $B102, Sheet1!$M$2:$O$10001, 2,0),"")</f>
        <v>01767</v>
      </c>
      <c r="D102" s="24" t="str">
        <f>IFERROR( VLOOKUP( $B102, Sheet1!$M$2:$O$10001, 3,0),"")</f>
        <v>SK텔레콤</v>
      </c>
      <c r="E102" s="3" t="str">
        <f t="shared" si="2"/>
        <v>BONDAVG01767</v>
      </c>
      <c r="F102" s="18" t="str">
        <f>_xll.IMDP("IR",$E102,F$12)</f>
        <v>공모/무보증AAA</v>
      </c>
      <c r="G102" s="15">
        <f>_xll.IMDP("IR",$E102,G$12)</f>
        <v>20240830</v>
      </c>
      <c r="H102" s="30">
        <f>IFERROR(IF($F$4=4,_xll.IMDP("IR",$E102,H$9)-H$13,_xll.IMDP("IR",$E102,H$10)),"")</f>
        <v>3.3959999999999999</v>
      </c>
      <c r="I102" s="30">
        <f>IFERROR(IF($F$4=4,_xll.IMDP("IR",$E102,I$9)-I$13,_xll.IMDP("IR",$E102,I$10)),"")</f>
        <v>3.3839999999999999</v>
      </c>
      <c r="J102" s="30">
        <f>IFERROR(IF($F$4=4,_xll.IMDP("IR",$E102,J$9)-J$13,_xll.IMDP("IR",$E102,J$10)),"")</f>
        <v>3.3210000000000002</v>
      </c>
      <c r="K102" s="30">
        <f>IFERROR(IF($F$4=4,_xll.IMDP("IR",$E102,K$9)-K$13,_xll.IMDP("IR",$E102,K$10)),"")</f>
        <v>3.2730000000000001</v>
      </c>
      <c r="L102" s="30">
        <f>IFERROR(IF($F$4=4,_xll.IMDP("IR",$E102,L$9)-L$13,_xll.IMDP("IR",$E102,L$10)),"")</f>
        <v>3.2679999999999998</v>
      </c>
      <c r="M102" s="30">
        <f>IFERROR(IF($F$4=4,_xll.IMDP("IR",$E102,M$9)-M$13,_xll.IMDP("IR",$E102,M$10)),"")</f>
        <v>3.262</v>
      </c>
      <c r="N102" s="30">
        <f>IFERROR(IF($F$4=4,_xll.IMDP("IR",$E102,N$9)-N$13,_xll.IMDP("IR",$E102,N$10)),"")</f>
        <v>3.2650000000000001</v>
      </c>
      <c r="O102" s="30">
        <f>IFERROR(IF($F$4=4,_xll.IMDP("IR",$E102,O$9)-O$13,_xll.IMDP("IR",$E102,O$10)),"")</f>
        <v>3.2650000000000001</v>
      </c>
      <c r="P102" s="30">
        <f>IFERROR(IF($F$4=4,_xll.IMDP("IR",$E102,P$9)-P$13,_xll.IMDP("IR",$E102,P$10)),"")</f>
        <v>3.2650000000000001</v>
      </c>
      <c r="Q102" s="30">
        <f>IFERROR(IF($F$4=4,_xll.IMDP("IR",$E102,Q$9)-Q$13,_xll.IMDP("IR",$E102,Q$10)),"")</f>
        <v>3.266</v>
      </c>
      <c r="R102" s="30">
        <f>IFERROR(IF($F$4=4,_xll.IMDP("IR",$E102,R$9)-R$13,_xll.IMDP("IR",$E102,R$10)),"")</f>
        <v>3.2770000000000001</v>
      </c>
      <c r="S102" s="30">
        <f>IFERROR(IF($F$4=4,_xll.IMDP("IR",$E102,S$9)-S$13,_xll.IMDP("IR",$E102,S$10)),"")</f>
        <v>3.4119999999999999</v>
      </c>
      <c r="T102" s="30">
        <f>IFERROR(IF($F$4=4,_xll.IMDP("IR",$E102,T$9)-T$13,_xll.IMDP("IR",$E102,T$10)),"")</f>
        <v>3.6110000000000002</v>
      </c>
      <c r="U102" s="30">
        <f>IFERROR(IF($F$4=4,_xll.IMDP("IR",$E102,U$9)-U$13,_xll.IMDP("IR",$E102,U$10)),"")</f>
        <v>3.7869999999999999</v>
      </c>
      <c r="V102" s="31" t="str">
        <f>IFERROR(IF($F$4=4,_xll.IMDP("IR",$E102,V$9)-V$13,_xll.IMDP("IR",$E102,V$10)),"")</f>
        <v/>
      </c>
    </row>
    <row r="103" spans="2:22">
      <c r="B103">
        <v>90</v>
      </c>
      <c r="C103" s="7" t="str">
        <f>IFERROR( VLOOKUP( $B103, Sheet1!$M$2:$O$10001, 2,0),"")</f>
        <v>01780</v>
      </c>
      <c r="D103" s="24" t="str">
        <f>IFERROR( VLOOKUP( $B103, Sheet1!$M$2:$O$10001, 3,0),"")</f>
        <v>현대엘리베이터</v>
      </c>
      <c r="E103" s="3" t="str">
        <f t="shared" si="2"/>
        <v>BONDAVG01780</v>
      </c>
      <c r="F103" s="18" t="str">
        <f>_xll.IMDP("IR",$E103,F$12)</f>
        <v>공모/무보증A0</v>
      </c>
      <c r="G103" s="15">
        <f>_xll.IMDP("IR",$E103,G$12)</f>
        <v>20240830</v>
      </c>
      <c r="H103" s="30">
        <f>IFERROR(IF($F$4=4,_xll.IMDP("IR",$E103,H$9)-H$13,_xll.IMDP("IR",$E103,H$10)),"")</f>
        <v>3.8140000000000001</v>
      </c>
      <c r="I103" s="30">
        <f>IFERROR(IF($F$4=4,_xll.IMDP("IR",$E103,I$9)-I$13,_xll.IMDP("IR",$E103,I$10)),"")</f>
        <v>3.9020000000000001</v>
      </c>
      <c r="J103" s="30">
        <f>IFERROR(IF($F$4=4,_xll.IMDP("IR",$E103,J$9)-J$13,_xll.IMDP("IR",$E103,J$10)),"")</f>
        <v>3.9460000000000002</v>
      </c>
      <c r="K103" s="30">
        <f>IFERROR(IF($F$4=4,_xll.IMDP("IR",$E103,K$9)-K$13,_xll.IMDP("IR",$E103,K$10)),"")</f>
        <v>3.9790000000000001</v>
      </c>
      <c r="L103" s="30">
        <f>IFERROR(IF($F$4=4,_xll.IMDP("IR",$E103,L$9)-L$13,_xll.IMDP("IR",$E103,L$10)),"")</f>
        <v>4.1059999999999999</v>
      </c>
      <c r="M103" s="30">
        <f>IFERROR(IF($F$4=4,_xll.IMDP("IR",$E103,M$9)-M$13,_xll.IMDP("IR",$E103,M$10)),"")</f>
        <v>4.1989999999999998</v>
      </c>
      <c r="N103" s="30">
        <f>IFERROR(IF($F$4=4,_xll.IMDP("IR",$E103,N$9)-N$13,_xll.IMDP("IR",$E103,N$10)),"")</f>
        <v>4.2789999999999999</v>
      </c>
      <c r="O103" s="30">
        <f>IFERROR(IF($F$4=4,_xll.IMDP("IR",$E103,O$9)-O$13,_xll.IMDP("IR",$E103,O$10)),"")</f>
        <v>4.3550000000000004</v>
      </c>
      <c r="P103" s="30">
        <f>IFERROR(IF($F$4=4,_xll.IMDP("IR",$E103,P$9)-P$13,_xll.IMDP("IR",$E103,P$10)),"")</f>
        <v>4.6890000000000001</v>
      </c>
      <c r="Q103" s="30">
        <f>IFERROR(IF($F$4=4,_xll.IMDP("IR",$E103,Q$9)-Q$13,_xll.IMDP("IR",$E103,Q$10)),"")</f>
        <v>5.0030000000000001</v>
      </c>
      <c r="R103" s="30">
        <f>IFERROR(IF($F$4=4,_xll.IMDP("IR",$E103,R$9)-R$13,_xll.IMDP("IR",$E103,R$10)),"")</f>
        <v>5.2460000000000004</v>
      </c>
      <c r="S103" s="30">
        <f>IFERROR(IF($F$4=4,_xll.IMDP("IR",$E103,S$9)-S$13,_xll.IMDP("IR",$E103,S$10)),"")</f>
        <v>5.9219999999999997</v>
      </c>
      <c r="T103" s="30">
        <f>IFERROR(IF($F$4=4,_xll.IMDP("IR",$E103,T$9)-T$13,_xll.IMDP("IR",$E103,T$10)),"")</f>
        <v>6.3319999999999999</v>
      </c>
      <c r="U103" s="30">
        <f>IFERROR(IF($F$4=4,_xll.IMDP("IR",$E103,U$9)-U$13,_xll.IMDP("IR",$E103,U$10)),"")</f>
        <v>6.6079999999999997</v>
      </c>
      <c r="V103" s="31" t="str">
        <f>IFERROR(IF($F$4=4,_xll.IMDP("IR",$E103,V$9)-V$13,_xll.IMDP("IR",$E103,V$10)),"")</f>
        <v/>
      </c>
    </row>
    <row r="104" spans="2:22">
      <c r="B104">
        <v>91</v>
      </c>
      <c r="C104" s="7" t="str">
        <f>IFERROR( VLOOKUP( $B104, Sheet1!$M$2:$O$10001, 2,0),"")</f>
        <v>01794</v>
      </c>
      <c r="D104" s="24" t="str">
        <f>IFERROR( VLOOKUP( $B104, Sheet1!$M$2:$O$10001, 3,0),"")</f>
        <v>E1</v>
      </c>
      <c r="E104" s="3" t="str">
        <f t="shared" si="2"/>
        <v>BONDAVG01794</v>
      </c>
      <c r="F104" s="18" t="str">
        <f>_xll.IMDP("IR",$E104,F$12)</f>
        <v>공모/무보증A+</v>
      </c>
      <c r="G104" s="15">
        <f>_xll.IMDP("IR",$E104,G$12)</f>
        <v>20240830</v>
      </c>
      <c r="H104" s="30">
        <f>IFERROR(IF($F$4=4,_xll.IMDP("IR",$E104,H$9)-H$13,_xll.IMDP("IR",$E104,H$10)),"")</f>
        <v>3.4510000000000001</v>
      </c>
      <c r="I104" s="30">
        <f>IFERROR(IF($F$4=4,_xll.IMDP("IR",$E104,I$9)-I$13,_xll.IMDP("IR",$E104,I$10)),"")</f>
        <v>3.4929999999999999</v>
      </c>
      <c r="J104" s="30">
        <f>IFERROR(IF($F$4=4,_xll.IMDP("IR",$E104,J$9)-J$13,_xll.IMDP("IR",$E104,J$10)),"")</f>
        <v>3.4980000000000002</v>
      </c>
      <c r="K104" s="30">
        <f>IFERROR(IF($F$4=4,_xll.IMDP("IR",$E104,K$9)-K$13,_xll.IMDP("IR",$E104,K$10)),"")</f>
        <v>3.5019999999999998</v>
      </c>
      <c r="L104" s="30">
        <f>IFERROR(IF($F$4=4,_xll.IMDP("IR",$E104,L$9)-L$13,_xll.IMDP("IR",$E104,L$10)),"")</f>
        <v>3.5550000000000002</v>
      </c>
      <c r="M104" s="30">
        <f>IFERROR(IF($F$4=4,_xll.IMDP("IR",$E104,M$9)-M$13,_xll.IMDP("IR",$E104,M$10)),"")</f>
        <v>3.5859999999999999</v>
      </c>
      <c r="N104" s="30">
        <f>IFERROR(IF($F$4=4,_xll.IMDP("IR",$E104,N$9)-N$13,_xll.IMDP("IR",$E104,N$10)),"")</f>
        <v>3.6320000000000001</v>
      </c>
      <c r="O104" s="30">
        <f>IFERROR(IF($F$4=4,_xll.IMDP("IR",$E104,O$9)-O$13,_xll.IMDP("IR",$E104,O$10)),"")</f>
        <v>3.6459999999999999</v>
      </c>
      <c r="P104" s="30">
        <f>IFERROR(IF($F$4=4,_xll.IMDP("IR",$E104,P$9)-P$13,_xll.IMDP("IR",$E104,P$10)),"")</f>
        <v>3.9649999999999999</v>
      </c>
      <c r="Q104" s="30">
        <f>IFERROR(IF($F$4=4,_xll.IMDP("IR",$E104,Q$9)-Q$13,_xll.IMDP("IR",$E104,Q$10)),"")</f>
        <v>4.1449999999999996</v>
      </c>
      <c r="R104" s="30">
        <f>IFERROR(IF($F$4=4,_xll.IMDP("IR",$E104,R$9)-R$13,_xll.IMDP("IR",$E104,R$10)),"")</f>
        <v>4.3659999999999997</v>
      </c>
      <c r="S104" s="30">
        <f>IFERROR(IF($F$4=4,_xll.IMDP("IR",$E104,S$9)-S$13,_xll.IMDP("IR",$E104,S$10)),"")</f>
        <v>5.0330000000000004</v>
      </c>
      <c r="T104" s="30">
        <f>IFERROR(IF($F$4=4,_xll.IMDP("IR",$E104,T$9)-T$13,_xll.IMDP("IR",$E104,T$10)),"")</f>
        <v>5.4859999999999998</v>
      </c>
      <c r="U104" s="30">
        <f>IFERROR(IF($F$4=4,_xll.IMDP("IR",$E104,U$9)-U$13,_xll.IMDP("IR",$E104,U$10)),"")</f>
        <v>5.7649999999999997</v>
      </c>
      <c r="V104" s="31" t="str">
        <f>IFERROR(IF($F$4=4,_xll.IMDP("IR",$E104,V$9)-V$13,_xll.IMDP("IR",$E104,V$10)),"")</f>
        <v/>
      </c>
    </row>
    <row r="105" spans="2:22">
      <c r="B105">
        <v>92</v>
      </c>
      <c r="C105" s="7" t="str">
        <f>IFERROR( VLOOKUP( $B105, Sheet1!$M$2:$O$10001, 2,0),"")</f>
        <v>01867</v>
      </c>
      <c r="D105" s="24" t="str">
        <f>IFERROR( VLOOKUP( $B105, Sheet1!$M$2:$O$10001, 3,0),"")</f>
        <v>SK가스</v>
      </c>
      <c r="E105" s="3" t="str">
        <f t="shared" si="2"/>
        <v>BONDAVG01867</v>
      </c>
      <c r="F105" s="18" t="str">
        <f>_xll.IMDP("IR",$E105,F$12)</f>
        <v>공모/무보증AA-</v>
      </c>
      <c r="G105" s="15">
        <f>_xll.IMDP("IR",$E105,G$12)</f>
        <v>20240830</v>
      </c>
      <c r="H105" s="30">
        <f>IFERROR(IF($F$4=4,_xll.IMDP("IR",$E105,H$9)-H$13,_xll.IMDP("IR",$E105,H$10)),"")</f>
        <v>3.39</v>
      </c>
      <c r="I105" s="30">
        <f>IFERROR(IF($F$4=4,_xll.IMDP("IR",$E105,I$9)-I$13,_xll.IMDP("IR",$E105,I$10)),"")</f>
        <v>3.383</v>
      </c>
      <c r="J105" s="30">
        <f>IFERROR(IF($F$4=4,_xll.IMDP("IR",$E105,J$9)-J$13,_xll.IMDP("IR",$E105,J$10)),"")</f>
        <v>3.3159999999999998</v>
      </c>
      <c r="K105" s="30">
        <f>IFERROR(IF($F$4=4,_xll.IMDP("IR",$E105,K$9)-K$13,_xll.IMDP("IR",$E105,K$10)),"")</f>
        <v>3.278</v>
      </c>
      <c r="L105" s="30">
        <f>IFERROR(IF($F$4=4,_xll.IMDP("IR",$E105,L$9)-L$13,_xll.IMDP("IR",$E105,L$10)),"")</f>
        <v>3.29</v>
      </c>
      <c r="M105" s="30">
        <f>IFERROR(IF($F$4=4,_xll.IMDP("IR",$E105,M$9)-M$13,_xll.IMDP("IR",$E105,M$10)),"")</f>
        <v>3.3069999999999999</v>
      </c>
      <c r="N105" s="30">
        <f>IFERROR(IF($F$4=4,_xll.IMDP("IR",$E105,N$9)-N$13,_xll.IMDP("IR",$E105,N$10)),"")</f>
        <v>3.3330000000000002</v>
      </c>
      <c r="O105" s="30">
        <f>IFERROR(IF($F$4=4,_xll.IMDP("IR",$E105,O$9)-O$13,_xll.IMDP("IR",$E105,O$10)),"")</f>
        <v>3.3479999999999999</v>
      </c>
      <c r="P105" s="30">
        <f>IFERROR(IF($F$4=4,_xll.IMDP("IR",$E105,P$9)-P$13,_xll.IMDP("IR",$E105,P$10)),"")</f>
        <v>3.3450000000000002</v>
      </c>
      <c r="Q105" s="30">
        <f>IFERROR(IF($F$4=4,_xll.IMDP("IR",$E105,Q$9)-Q$13,_xll.IMDP("IR",$E105,Q$10)),"")</f>
        <v>3.379</v>
      </c>
      <c r="R105" s="30">
        <f>IFERROR(IF($F$4=4,_xll.IMDP("IR",$E105,R$9)-R$13,_xll.IMDP("IR",$E105,R$10)),"")</f>
        <v>3.6349999999999998</v>
      </c>
      <c r="S105" s="30">
        <f>IFERROR(IF($F$4=4,_xll.IMDP("IR",$E105,S$9)-S$13,_xll.IMDP("IR",$E105,S$10)),"")</f>
        <v>4.4539999999999997</v>
      </c>
      <c r="T105" s="30">
        <f>IFERROR(IF($F$4=4,_xll.IMDP("IR",$E105,T$9)-T$13,_xll.IMDP("IR",$E105,T$10)),"")</f>
        <v>5.0599999999999996</v>
      </c>
      <c r="U105" s="30">
        <f>IFERROR(IF($F$4=4,_xll.IMDP("IR",$E105,U$9)-U$13,_xll.IMDP("IR",$E105,U$10)),"")</f>
        <v>5.31</v>
      </c>
      <c r="V105" s="31" t="str">
        <f>IFERROR(IF($F$4=4,_xll.IMDP("IR",$E105,V$9)-V$13,_xll.IMDP("IR",$E105,V$10)),"")</f>
        <v/>
      </c>
    </row>
    <row r="106" spans="2:22">
      <c r="B106">
        <v>93</v>
      </c>
      <c r="C106" s="7" t="str">
        <f>IFERROR( VLOOKUP( $B106, Sheet1!$M$2:$O$10001, 2,0),"")</f>
        <v>01888</v>
      </c>
      <c r="D106" s="24" t="str">
        <f>IFERROR( VLOOKUP( $B106, Sheet1!$M$2:$O$10001, 3,0),"")</f>
        <v>한온시스템</v>
      </c>
      <c r="E106" s="3" t="str">
        <f t="shared" si="2"/>
        <v>BONDAVG01888</v>
      </c>
      <c r="F106" s="18" t="str">
        <f>_xll.IMDP("IR",$E106,F$12)</f>
        <v>공모/무보증AA-</v>
      </c>
      <c r="G106" s="15">
        <f>_xll.IMDP("IR",$E106,G$12)</f>
        <v>20240830</v>
      </c>
      <c r="H106" s="30">
        <f>IFERROR(IF($F$4=4,_xll.IMDP("IR",$E106,H$9)-H$13,_xll.IMDP("IR",$E106,H$10)),"")</f>
        <v>3.7610000000000001</v>
      </c>
      <c r="I106" s="30">
        <f>IFERROR(IF($F$4=4,_xll.IMDP("IR",$E106,I$9)-I$13,_xll.IMDP("IR",$E106,I$10)),"")</f>
        <v>3.7749999999999999</v>
      </c>
      <c r="J106" s="30">
        <f>IFERROR(IF($F$4=4,_xll.IMDP("IR",$E106,J$9)-J$13,_xll.IMDP("IR",$E106,J$10)),"")</f>
        <v>3.758</v>
      </c>
      <c r="K106" s="30">
        <f>IFERROR(IF($F$4=4,_xll.IMDP("IR",$E106,K$9)-K$13,_xll.IMDP("IR",$E106,K$10)),"")</f>
        <v>3.774</v>
      </c>
      <c r="L106" s="30">
        <f>IFERROR(IF($F$4=4,_xll.IMDP("IR",$E106,L$9)-L$13,_xll.IMDP("IR",$E106,L$10)),"")</f>
        <v>3.8140000000000001</v>
      </c>
      <c r="M106" s="30">
        <f>IFERROR(IF($F$4=4,_xll.IMDP("IR",$E106,M$9)-M$13,_xll.IMDP("IR",$E106,M$10)),"")</f>
        <v>3.8730000000000002</v>
      </c>
      <c r="N106" s="30">
        <f>IFERROR(IF($F$4=4,_xll.IMDP("IR",$E106,N$9)-N$13,_xll.IMDP("IR",$E106,N$10)),"")</f>
        <v>3.9630000000000001</v>
      </c>
      <c r="O106" s="30">
        <f>IFERROR(IF($F$4=4,_xll.IMDP("IR",$E106,O$9)-O$13,_xll.IMDP("IR",$E106,O$10)),"")</f>
        <v>4.0330000000000004</v>
      </c>
      <c r="P106" s="30">
        <f>IFERROR(IF($F$4=4,_xll.IMDP("IR",$E106,P$9)-P$13,_xll.IMDP("IR",$E106,P$10)),"")</f>
        <v>4.0449999999999999</v>
      </c>
      <c r="Q106" s="30">
        <f>IFERROR(IF($F$4=4,_xll.IMDP("IR",$E106,Q$9)-Q$13,_xll.IMDP("IR",$E106,Q$10)),"")</f>
        <v>4.1909999999999998</v>
      </c>
      <c r="R106" s="30">
        <f>IFERROR(IF($F$4=4,_xll.IMDP("IR",$E106,R$9)-R$13,_xll.IMDP("IR",$E106,R$10)),"")</f>
        <v>4.4009999999999998</v>
      </c>
      <c r="S106" s="30">
        <f>IFERROR(IF($F$4=4,_xll.IMDP("IR",$E106,S$9)-S$13,_xll.IMDP("IR",$E106,S$10)),"")</f>
        <v>5.2140000000000004</v>
      </c>
      <c r="T106" s="30">
        <f>IFERROR(IF($F$4=4,_xll.IMDP("IR",$E106,T$9)-T$13,_xll.IMDP("IR",$E106,T$10)),"")</f>
        <v>5.8250000000000002</v>
      </c>
      <c r="U106" s="30">
        <f>IFERROR(IF($F$4=4,_xll.IMDP("IR",$E106,U$9)-U$13,_xll.IMDP("IR",$E106,U$10)),"")</f>
        <v>6.077</v>
      </c>
      <c r="V106" s="31" t="str">
        <f>IFERROR(IF($F$4=4,_xll.IMDP("IR",$E106,V$9)-V$13,_xll.IMDP("IR",$E106,V$10)),"")</f>
        <v/>
      </c>
    </row>
    <row r="107" spans="2:22">
      <c r="B107">
        <v>94</v>
      </c>
      <c r="C107" s="7" t="str">
        <f>IFERROR( VLOOKUP( $B107, Sheet1!$M$2:$O$10001, 2,0),"")</f>
        <v>01980</v>
      </c>
      <c r="D107" s="24" t="str">
        <f>IFERROR( VLOOKUP( $B107, Sheet1!$M$2:$O$10001, 3,0),"")</f>
        <v>하나캐피탈</v>
      </c>
      <c r="E107" s="3" t="str">
        <f t="shared" si="2"/>
        <v>BONDAVG01980</v>
      </c>
      <c r="F107" s="18" t="str">
        <f>_xll.IMDP("IR",$E107,F$12)</f>
        <v>기타금융채AA-</v>
      </c>
      <c r="G107" s="15">
        <f>_xll.IMDP("IR",$E107,G$12)</f>
        <v>20240830</v>
      </c>
      <c r="H107" s="30">
        <f>IFERROR(IF($F$4=4,_xll.IMDP("IR",$E107,H$9)-H$13,_xll.IMDP("IR",$E107,H$10)),"")</f>
        <v>3.5249999999999999</v>
      </c>
      <c r="I107" s="30">
        <f>IFERROR(IF($F$4=4,_xll.IMDP("IR",$E107,I$9)-I$13,_xll.IMDP("IR",$E107,I$10)),"")</f>
        <v>3.5129999999999999</v>
      </c>
      <c r="J107" s="30">
        <f>IFERROR(IF($F$4=4,_xll.IMDP("IR",$E107,J$9)-J$13,_xll.IMDP("IR",$E107,J$10)),"")</f>
        <v>3.4980000000000002</v>
      </c>
      <c r="K107" s="30">
        <f>IFERROR(IF($F$4=4,_xll.IMDP("IR",$E107,K$9)-K$13,_xll.IMDP("IR",$E107,K$10)),"")</f>
        <v>3.536</v>
      </c>
      <c r="L107" s="30">
        <f>IFERROR(IF($F$4=4,_xll.IMDP("IR",$E107,L$9)-L$13,_xll.IMDP("IR",$E107,L$10)),"")</f>
        <v>3.6080000000000001</v>
      </c>
      <c r="M107" s="30">
        <f>IFERROR(IF($F$4=4,_xll.IMDP("IR",$E107,M$9)-M$13,_xll.IMDP("IR",$E107,M$10)),"")</f>
        <v>3.5880000000000001</v>
      </c>
      <c r="N107" s="30">
        <f>IFERROR(IF($F$4=4,_xll.IMDP("IR",$E107,N$9)-N$13,_xll.IMDP("IR",$E107,N$10)),"")</f>
        <v>3.5619999999999998</v>
      </c>
      <c r="O107" s="30">
        <f>IFERROR(IF($F$4=4,_xll.IMDP("IR",$E107,O$9)-O$13,_xll.IMDP("IR",$E107,O$10)),"")</f>
        <v>3.5419999999999998</v>
      </c>
      <c r="P107" s="30">
        <f>IFERROR(IF($F$4=4,_xll.IMDP("IR",$E107,P$9)-P$13,_xll.IMDP("IR",$E107,P$10)),"")</f>
        <v>3.5579999999999998</v>
      </c>
      <c r="Q107" s="30">
        <f>IFERROR(IF($F$4=4,_xll.IMDP("IR",$E107,Q$9)-Q$13,_xll.IMDP("IR",$E107,Q$10)),"")</f>
        <v>3.67</v>
      </c>
      <c r="R107" s="30">
        <f>IFERROR(IF($F$4=4,_xll.IMDP("IR",$E107,R$9)-R$13,_xll.IMDP("IR",$E107,R$10)),"")</f>
        <v>4.1399999999999997</v>
      </c>
      <c r="S107" s="30">
        <f>IFERROR(IF($F$4=4,_xll.IMDP("IR",$E107,S$9)-S$13,_xll.IMDP("IR",$E107,S$10)),"")</f>
        <v>4.7370000000000001</v>
      </c>
      <c r="T107" s="30">
        <f>IFERROR(IF($F$4=4,_xll.IMDP("IR",$E107,T$9)-T$13,_xll.IMDP("IR",$E107,T$10)),"")</f>
        <v>5.15</v>
      </c>
      <c r="U107" s="30">
        <f>IFERROR(IF($F$4=4,_xll.IMDP("IR",$E107,U$9)-U$13,_xll.IMDP("IR",$E107,U$10)),"")</f>
        <v>5.3769999999999998</v>
      </c>
      <c r="V107" s="31" t="str">
        <f>IFERROR(IF($F$4=4,_xll.IMDP("IR",$E107,V$9)-V$13,_xll.IMDP("IR",$E107,V$10)),"")</f>
        <v/>
      </c>
    </row>
    <row r="108" spans="2:22">
      <c r="B108">
        <v>95</v>
      </c>
      <c r="C108" s="7" t="str">
        <f>IFERROR( VLOOKUP( $B108, Sheet1!$M$2:$O$10001, 2,0),"")</f>
        <v>02124</v>
      </c>
      <c r="D108" s="24" t="str">
        <f>IFERROR( VLOOKUP( $B108, Sheet1!$M$2:$O$10001, 3,0),"")</f>
        <v>코웨이</v>
      </c>
      <c r="E108" s="3" t="str">
        <f t="shared" si="2"/>
        <v>BONDAVG02124</v>
      </c>
      <c r="F108" s="18" t="str">
        <f>_xll.IMDP("IR",$E108,F$12)</f>
        <v>공모/무보증AA-</v>
      </c>
      <c r="G108" s="15">
        <f>_xll.IMDP("IR",$E108,G$12)</f>
        <v>20240830</v>
      </c>
      <c r="H108" s="30">
        <f>IFERROR(IF($F$4=4,_xll.IMDP("IR",$E108,H$9)-H$13,_xll.IMDP("IR",$E108,H$10)),"")</f>
        <v>3.52</v>
      </c>
      <c r="I108" s="30">
        <f>IFERROR(IF($F$4=4,_xll.IMDP("IR",$E108,I$9)-I$13,_xll.IMDP("IR",$E108,I$10)),"")</f>
        <v>3.5150000000000001</v>
      </c>
      <c r="J108" s="30">
        <f>IFERROR(IF($F$4=4,_xll.IMDP("IR",$E108,J$9)-J$13,_xll.IMDP("IR",$E108,J$10)),"")</f>
        <v>3.4510000000000001</v>
      </c>
      <c r="K108" s="30">
        <f>IFERROR(IF($F$4=4,_xll.IMDP("IR",$E108,K$9)-K$13,_xll.IMDP("IR",$E108,K$10)),"")</f>
        <v>3.4180000000000001</v>
      </c>
      <c r="L108" s="30">
        <f>IFERROR(IF($F$4=4,_xll.IMDP("IR",$E108,L$9)-L$13,_xll.IMDP("IR",$E108,L$10)),"")</f>
        <v>3.4380000000000002</v>
      </c>
      <c r="M108" s="30">
        <f>IFERROR(IF($F$4=4,_xll.IMDP("IR",$E108,M$9)-M$13,_xll.IMDP("IR",$E108,M$10)),"")</f>
        <v>3.4569999999999999</v>
      </c>
      <c r="N108" s="30">
        <f>IFERROR(IF($F$4=4,_xll.IMDP("IR",$E108,N$9)-N$13,_xll.IMDP("IR",$E108,N$10)),"")</f>
        <v>3.4910000000000001</v>
      </c>
      <c r="O108" s="30">
        <f>IFERROR(IF($F$4=4,_xll.IMDP("IR",$E108,O$9)-O$13,_xll.IMDP("IR",$E108,O$10)),"")</f>
        <v>3.5070000000000001</v>
      </c>
      <c r="P108" s="30">
        <f>IFERROR(IF($F$4=4,_xll.IMDP("IR",$E108,P$9)-P$13,_xll.IMDP("IR",$E108,P$10)),"")</f>
        <v>3.5270000000000001</v>
      </c>
      <c r="Q108" s="30">
        <f>IFERROR(IF($F$4=4,_xll.IMDP("IR",$E108,Q$9)-Q$13,_xll.IMDP("IR",$E108,Q$10)),"")</f>
        <v>3.5819999999999999</v>
      </c>
      <c r="R108" s="30">
        <f>IFERROR(IF($F$4=4,_xll.IMDP("IR",$E108,R$9)-R$13,_xll.IMDP("IR",$E108,R$10)),"")</f>
        <v>3.8559999999999999</v>
      </c>
      <c r="S108" s="30">
        <f>IFERROR(IF($F$4=4,_xll.IMDP("IR",$E108,S$9)-S$13,_xll.IMDP("IR",$E108,S$10)),"")</f>
        <v>4.6870000000000003</v>
      </c>
      <c r="T108" s="30">
        <f>IFERROR(IF($F$4=4,_xll.IMDP("IR",$E108,T$9)-T$13,_xll.IMDP("IR",$E108,T$10)),"")</f>
        <v>5.335</v>
      </c>
      <c r="U108" s="30">
        <f>IFERROR(IF($F$4=4,_xll.IMDP("IR",$E108,U$9)-U$13,_xll.IMDP("IR",$E108,U$10)),"")</f>
        <v>5.5869999999999997</v>
      </c>
      <c r="V108" s="31" t="str">
        <f>IFERROR(IF($F$4=4,_xll.IMDP("IR",$E108,V$9)-V$13,_xll.IMDP("IR",$E108,V$10)),"")</f>
        <v/>
      </c>
    </row>
    <row r="109" spans="2:22">
      <c r="B109">
        <v>96</v>
      </c>
      <c r="C109" s="7" t="str">
        <f>IFERROR( VLOOKUP( $B109, Sheet1!$M$2:$O$10001, 2,0),"")</f>
        <v>02132</v>
      </c>
      <c r="D109" s="24" t="str">
        <f>IFERROR( VLOOKUP( $B109, Sheet1!$M$2:$O$10001, 3,0),"")</f>
        <v>KCC건설</v>
      </c>
      <c r="E109" s="3" t="str">
        <f t="shared" si="2"/>
        <v>BONDAVG02132</v>
      </c>
      <c r="F109" s="18" t="str">
        <f>_xll.IMDP("IR",$E109,F$12)</f>
        <v>공모/무보증A-</v>
      </c>
      <c r="G109" s="15">
        <f>_xll.IMDP("IR",$E109,G$12)</f>
        <v>20240830</v>
      </c>
      <c r="H109" s="30">
        <f>IFERROR(IF($F$4=4,_xll.IMDP("IR",$E109,H$9)-H$13,_xll.IMDP("IR",$E109,H$10)),"")</f>
        <v>4.6189999999999998</v>
      </c>
      <c r="I109" s="30">
        <f>IFERROR(IF($F$4=4,_xll.IMDP("IR",$E109,I$9)-I$13,_xll.IMDP("IR",$E109,I$10)),"")</f>
        <v>4.7149999999999999</v>
      </c>
      <c r="J109" s="30">
        <f>IFERROR(IF($F$4=4,_xll.IMDP("IR",$E109,J$9)-J$13,_xll.IMDP("IR",$E109,J$10)),"")</f>
        <v>4.7839999999999998</v>
      </c>
      <c r="K109" s="30">
        <f>IFERROR(IF($F$4=4,_xll.IMDP("IR",$E109,K$9)-K$13,_xll.IMDP("IR",$E109,K$10)),"")</f>
        <v>4.931</v>
      </c>
      <c r="L109" s="30">
        <f>IFERROR(IF($F$4=4,_xll.IMDP("IR",$E109,L$9)-L$13,_xll.IMDP("IR",$E109,L$10)),"")</f>
        <v>5.29</v>
      </c>
      <c r="M109" s="30">
        <f>IFERROR(IF($F$4=4,_xll.IMDP("IR",$E109,M$9)-M$13,_xll.IMDP("IR",$E109,M$10)),"")</f>
        <v>5.4290000000000003</v>
      </c>
      <c r="N109" s="30">
        <f>IFERROR(IF($F$4=4,_xll.IMDP("IR",$E109,N$9)-N$13,_xll.IMDP("IR",$E109,N$10)),"")</f>
        <v>5.5110000000000001</v>
      </c>
      <c r="O109" s="30">
        <f>IFERROR(IF($F$4=4,_xll.IMDP("IR",$E109,O$9)-O$13,_xll.IMDP("IR",$E109,O$10)),"")</f>
        <v>5.5720000000000001</v>
      </c>
      <c r="P109" s="30">
        <f>IFERROR(IF($F$4=4,_xll.IMDP("IR",$E109,P$9)-P$13,_xll.IMDP("IR",$E109,P$10)),"")</f>
        <v>5.9429999999999996</v>
      </c>
      <c r="Q109" s="30">
        <f>IFERROR(IF($F$4=4,_xll.IMDP("IR",$E109,Q$9)-Q$13,_xll.IMDP("IR",$E109,Q$10)),"")</f>
        <v>6.343</v>
      </c>
      <c r="R109" s="30">
        <f>IFERROR(IF($F$4=4,_xll.IMDP("IR",$E109,R$9)-R$13,_xll.IMDP("IR",$E109,R$10)),"")</f>
        <v>6.516</v>
      </c>
      <c r="S109" s="30">
        <f>IFERROR(IF($F$4=4,_xll.IMDP("IR",$E109,S$9)-S$13,_xll.IMDP("IR",$E109,S$10)),"")</f>
        <v>7.1779999999999999</v>
      </c>
      <c r="T109" s="30">
        <f>IFERROR(IF($F$4=4,_xll.IMDP("IR",$E109,T$9)-T$13,_xll.IMDP("IR",$E109,T$10)),"")</f>
        <v>7.4630000000000001</v>
      </c>
      <c r="U109" s="30">
        <f>IFERROR(IF($F$4=4,_xll.IMDP("IR",$E109,U$9)-U$13,_xll.IMDP("IR",$E109,U$10)),"")</f>
        <v>7.7850000000000001</v>
      </c>
      <c r="V109" s="31" t="str">
        <f>IFERROR(IF($F$4=4,_xll.IMDP("IR",$E109,V$9)-V$13,_xll.IMDP("IR",$E109,V$10)),"")</f>
        <v/>
      </c>
    </row>
    <row r="110" spans="2:22">
      <c r="B110">
        <v>97</v>
      </c>
      <c r="C110" s="7" t="str">
        <f>IFERROR( VLOOKUP( $B110, Sheet1!$M$2:$O$10001, 2,0),"")</f>
        <v>02196</v>
      </c>
      <c r="D110" s="24" t="str">
        <f>IFERROR( VLOOKUP( $B110, Sheet1!$M$2:$O$10001, 3,0),"")</f>
        <v>KB캐피탈</v>
      </c>
      <c r="E110" s="3" t="str">
        <f t="shared" si="2"/>
        <v>BONDAVG02196</v>
      </c>
      <c r="F110" s="18" t="str">
        <f>_xll.IMDP("IR",$E110,F$12)</f>
        <v>기타금융채AA-</v>
      </c>
      <c r="G110" s="15">
        <f>_xll.IMDP("IR",$E110,G$12)</f>
        <v>20240830</v>
      </c>
      <c r="H110" s="30">
        <f>IFERROR(IF($F$4=4,_xll.IMDP("IR",$E110,H$9)-H$13,_xll.IMDP("IR",$E110,H$10)),"")</f>
        <v>3.5329999999999999</v>
      </c>
      <c r="I110" s="30">
        <f>IFERROR(IF($F$4=4,_xll.IMDP("IR",$E110,I$9)-I$13,_xll.IMDP("IR",$E110,I$10)),"")</f>
        <v>3.52</v>
      </c>
      <c r="J110" s="30">
        <f>IFERROR(IF($F$4=4,_xll.IMDP("IR",$E110,J$9)-J$13,_xll.IMDP("IR",$E110,J$10)),"")</f>
        <v>3.5110000000000001</v>
      </c>
      <c r="K110" s="30">
        <f>IFERROR(IF($F$4=4,_xll.IMDP("IR",$E110,K$9)-K$13,_xll.IMDP("IR",$E110,K$10)),"")</f>
        <v>3.5510000000000002</v>
      </c>
      <c r="L110" s="30">
        <f>IFERROR(IF($F$4=4,_xll.IMDP("IR",$E110,L$9)-L$13,_xll.IMDP("IR",$E110,L$10)),"")</f>
        <v>3.6269999999999998</v>
      </c>
      <c r="M110" s="30">
        <f>IFERROR(IF($F$4=4,_xll.IMDP("IR",$E110,M$9)-M$13,_xll.IMDP("IR",$E110,M$10)),"")</f>
        <v>3.5990000000000002</v>
      </c>
      <c r="N110" s="30">
        <f>IFERROR(IF($F$4=4,_xll.IMDP("IR",$E110,N$9)-N$13,_xll.IMDP("IR",$E110,N$10)),"")</f>
        <v>3.573</v>
      </c>
      <c r="O110" s="30">
        <f>IFERROR(IF($F$4=4,_xll.IMDP("IR",$E110,O$9)-O$13,_xll.IMDP("IR",$E110,O$10)),"")</f>
        <v>3.5539999999999998</v>
      </c>
      <c r="P110" s="30">
        <f>IFERROR(IF($F$4=4,_xll.IMDP("IR",$E110,P$9)-P$13,_xll.IMDP("IR",$E110,P$10)),"")</f>
        <v>3.573</v>
      </c>
      <c r="Q110" s="30">
        <f>IFERROR(IF($F$4=4,_xll.IMDP("IR",$E110,Q$9)-Q$13,_xll.IMDP("IR",$E110,Q$10)),"")</f>
        <v>3.7</v>
      </c>
      <c r="R110" s="30">
        <f>IFERROR(IF($F$4=4,_xll.IMDP("IR",$E110,R$9)-R$13,_xll.IMDP("IR",$E110,R$10)),"")</f>
        <v>4.1710000000000003</v>
      </c>
      <c r="S110" s="30">
        <f>IFERROR(IF($F$4=4,_xll.IMDP("IR",$E110,S$9)-S$13,_xll.IMDP("IR",$E110,S$10)),"")</f>
        <v>4.7530000000000001</v>
      </c>
      <c r="T110" s="30">
        <f>IFERROR(IF($F$4=4,_xll.IMDP("IR",$E110,T$9)-T$13,_xll.IMDP("IR",$E110,T$10)),"")</f>
        <v>5.1520000000000001</v>
      </c>
      <c r="U110" s="30">
        <f>IFERROR(IF($F$4=4,_xll.IMDP("IR",$E110,U$9)-U$13,_xll.IMDP("IR",$E110,U$10)),"")</f>
        <v>5.3760000000000003</v>
      </c>
      <c r="V110" s="31" t="str">
        <f>IFERROR(IF($F$4=4,_xll.IMDP("IR",$E110,V$9)-V$13,_xll.IMDP("IR",$E110,V$10)),"")</f>
        <v/>
      </c>
    </row>
    <row r="111" spans="2:22">
      <c r="B111">
        <v>98</v>
      </c>
      <c r="C111" s="7" t="str">
        <f>IFERROR( VLOOKUP( $B111, Sheet1!$M$2:$O$10001, 2,0),"")</f>
        <v>02313</v>
      </c>
      <c r="D111" s="24" t="str">
        <f>IFERROR( VLOOKUP( $B111, Sheet1!$M$2:$O$10001, 3,0),"")</f>
        <v>국민은행</v>
      </c>
      <c r="E111" s="3" t="str">
        <f t="shared" si="2"/>
        <v>BONDAVG02313</v>
      </c>
      <c r="F111" s="18" t="str">
        <f>_xll.IMDP("IR",$E111,F$12)</f>
        <v>은행채AAA</v>
      </c>
      <c r="G111" s="15">
        <f>_xll.IMDP("IR",$E111,G$12)</f>
        <v>20240830</v>
      </c>
      <c r="H111" s="30">
        <f>IFERROR(IF($F$4=4,_xll.IMDP("IR",$E111,H$9)-H$13,_xll.IMDP("IR",$E111,H$10)),"")</f>
        <v>3.4830000000000001</v>
      </c>
      <c r="I111" s="30">
        <f>IFERROR(IF($F$4=4,_xll.IMDP("IR",$E111,I$9)-I$13,_xll.IMDP("IR",$E111,I$10)),"")</f>
        <v>3.4569999999999999</v>
      </c>
      <c r="J111" s="30">
        <f>IFERROR(IF($F$4=4,_xll.IMDP("IR",$E111,J$9)-J$13,_xll.IMDP("IR",$E111,J$10)),"")</f>
        <v>3.3889999999999998</v>
      </c>
      <c r="K111" s="30">
        <f>IFERROR(IF($F$4=4,_xll.IMDP("IR",$E111,K$9)-K$13,_xll.IMDP("IR",$E111,K$10)),"")</f>
        <v>3.363</v>
      </c>
      <c r="L111" s="30">
        <f>IFERROR(IF($F$4=4,_xll.IMDP("IR",$E111,L$9)-L$13,_xll.IMDP("IR",$E111,L$10)),"")</f>
        <v>3.3290000000000002</v>
      </c>
      <c r="M111" s="30">
        <f>IFERROR(IF($F$4=4,_xll.IMDP("IR",$E111,M$9)-M$13,_xll.IMDP("IR",$E111,M$10)),"")</f>
        <v>3.2919999999999998</v>
      </c>
      <c r="N111" s="30">
        <f>IFERROR(IF($F$4=4,_xll.IMDP("IR",$E111,N$9)-N$13,_xll.IMDP("IR",$E111,N$10)),"")</f>
        <v>3.2669999999999999</v>
      </c>
      <c r="O111" s="30">
        <f>IFERROR(IF($F$4=4,_xll.IMDP("IR",$E111,O$9)-O$13,_xll.IMDP("IR",$E111,O$10)),"")</f>
        <v>3.2509999999999999</v>
      </c>
      <c r="P111" s="30">
        <f>IFERROR(IF($F$4=4,_xll.IMDP("IR",$E111,P$9)-P$13,_xll.IMDP("IR",$E111,P$10)),"")</f>
        <v>3.2679999999999998</v>
      </c>
      <c r="Q111" s="30">
        <f>IFERROR(IF($F$4=4,_xll.IMDP("IR",$E111,Q$9)-Q$13,_xll.IMDP("IR",$E111,Q$10)),"")</f>
        <v>3.2909999999999999</v>
      </c>
      <c r="R111" s="30">
        <f>IFERROR(IF($F$4=4,_xll.IMDP("IR",$E111,R$9)-R$13,_xll.IMDP("IR",$E111,R$10)),"")</f>
        <v>3.448</v>
      </c>
      <c r="S111" s="30">
        <f>IFERROR(IF($F$4=4,_xll.IMDP("IR",$E111,S$9)-S$13,_xll.IMDP("IR",$E111,S$10)),"")</f>
        <v>3.6850000000000001</v>
      </c>
      <c r="T111" s="30">
        <f>IFERROR(IF($F$4=4,_xll.IMDP("IR",$E111,T$9)-T$13,_xll.IMDP("IR",$E111,T$10)),"")</f>
        <v>3.8130000000000002</v>
      </c>
      <c r="U111" s="30">
        <f>IFERROR(IF($F$4=4,_xll.IMDP("IR",$E111,U$9)-U$13,_xll.IMDP("IR",$E111,U$10)),"")</f>
        <v>3.8719999999999999</v>
      </c>
      <c r="V111" s="31" t="str">
        <f>IFERROR(IF($F$4=4,_xll.IMDP("IR",$E111,V$9)-V$13,_xll.IMDP("IR",$E111,V$10)),"")</f>
        <v/>
      </c>
    </row>
    <row r="112" spans="2:22">
      <c r="B112">
        <v>99</v>
      </c>
      <c r="C112" s="7" t="str">
        <f>IFERROR( VLOOKUP( $B112, Sheet1!$M$2:$O$10001, 2,0),"")</f>
        <v>02353</v>
      </c>
      <c r="D112" s="24" t="str">
        <f>IFERROR( VLOOKUP( $B112, Sheet1!$M$2:$O$10001, 3,0),"")</f>
        <v>롯데쇼핑</v>
      </c>
      <c r="E112" s="3" t="str">
        <f t="shared" si="2"/>
        <v>BONDAVG02353</v>
      </c>
      <c r="F112" s="18" t="str">
        <f>_xll.IMDP("IR",$E112,F$12)</f>
        <v>공모/무보증AA-</v>
      </c>
      <c r="G112" s="15">
        <f>_xll.IMDP("IR",$E112,G$12)</f>
        <v>20240830</v>
      </c>
      <c r="H112" s="30">
        <f>IFERROR(IF($F$4=4,_xll.IMDP("IR",$E112,H$9)-H$13,_xll.IMDP("IR",$E112,H$10)),"")</f>
        <v>3.613</v>
      </c>
      <c r="I112" s="30">
        <f>IFERROR(IF($F$4=4,_xll.IMDP("IR",$E112,I$9)-I$13,_xll.IMDP("IR",$E112,I$10)),"")</f>
        <v>3.61</v>
      </c>
      <c r="J112" s="30">
        <f>IFERROR(IF($F$4=4,_xll.IMDP("IR",$E112,J$9)-J$13,_xll.IMDP("IR",$E112,J$10)),"")</f>
        <v>3.5640000000000001</v>
      </c>
      <c r="K112" s="30">
        <f>IFERROR(IF($F$4=4,_xll.IMDP("IR",$E112,K$9)-K$13,_xll.IMDP("IR",$E112,K$10)),"")</f>
        <v>3.5329999999999999</v>
      </c>
      <c r="L112" s="30">
        <f>IFERROR(IF($F$4=4,_xll.IMDP("IR",$E112,L$9)-L$13,_xll.IMDP("IR",$E112,L$10)),"")</f>
        <v>3.5539999999999998</v>
      </c>
      <c r="M112" s="30">
        <f>IFERROR(IF($F$4=4,_xll.IMDP("IR",$E112,M$9)-M$13,_xll.IMDP("IR",$E112,M$10)),"")</f>
        <v>3.577</v>
      </c>
      <c r="N112" s="30">
        <f>IFERROR(IF($F$4=4,_xll.IMDP("IR",$E112,N$9)-N$13,_xll.IMDP("IR",$E112,N$10)),"")</f>
        <v>3.6240000000000001</v>
      </c>
      <c r="O112" s="30">
        <f>IFERROR(IF($F$4=4,_xll.IMDP("IR",$E112,O$9)-O$13,_xll.IMDP("IR",$E112,O$10)),"")</f>
        <v>3.649</v>
      </c>
      <c r="P112" s="30">
        <f>IFERROR(IF($F$4=4,_xll.IMDP("IR",$E112,P$9)-P$13,_xll.IMDP("IR",$E112,P$10)),"")</f>
        <v>3.673</v>
      </c>
      <c r="Q112" s="30">
        <f>IFERROR(IF($F$4=4,_xll.IMDP("IR",$E112,Q$9)-Q$13,_xll.IMDP("IR",$E112,Q$10)),"")</f>
        <v>3.7320000000000002</v>
      </c>
      <c r="R112" s="30">
        <f>IFERROR(IF($F$4=4,_xll.IMDP("IR",$E112,R$9)-R$13,_xll.IMDP("IR",$E112,R$10)),"")</f>
        <v>3.9449999999999998</v>
      </c>
      <c r="S112" s="30">
        <f>IFERROR(IF($F$4=4,_xll.IMDP("IR",$E112,S$9)-S$13,_xll.IMDP("IR",$E112,S$10)),"")</f>
        <v>4.6050000000000004</v>
      </c>
      <c r="T112" s="30">
        <f>IFERROR(IF($F$4=4,_xll.IMDP("IR",$E112,T$9)-T$13,_xll.IMDP("IR",$E112,T$10)),"")</f>
        <v>5.1849999999999996</v>
      </c>
      <c r="U112" s="30">
        <f>IFERROR(IF($F$4=4,_xll.IMDP("IR",$E112,U$9)-U$13,_xll.IMDP("IR",$E112,U$10)),"")</f>
        <v>5.44</v>
      </c>
      <c r="V112" s="31" t="str">
        <f>IFERROR(IF($F$4=4,_xll.IMDP("IR",$E112,V$9)-V$13,_xll.IMDP("IR",$E112,V$10)),"")</f>
        <v/>
      </c>
    </row>
    <row r="113" spans="2:22">
      <c r="B113">
        <v>100</v>
      </c>
      <c r="C113" s="7" t="str">
        <f>IFERROR( VLOOKUP( $B113, Sheet1!$M$2:$O$10001, 2,0),"")</f>
        <v>02359</v>
      </c>
      <c r="D113" s="24" t="str">
        <f>IFERROR( VLOOKUP( $B113, Sheet1!$M$2:$O$10001, 3,0),"")</f>
        <v>다우기술</v>
      </c>
      <c r="E113" s="3" t="str">
        <f t="shared" si="2"/>
        <v>BONDAVG02359</v>
      </c>
      <c r="F113" s="18" t="str">
        <f>_xll.IMDP("IR",$E113,F$12)</f>
        <v>공모/무보증A0</v>
      </c>
      <c r="G113" s="15">
        <f>_xll.IMDP("IR",$E113,G$12)</f>
        <v>20240830</v>
      </c>
      <c r="H113" s="30">
        <f>IFERROR(IF($F$4=4,_xll.IMDP("IR",$E113,H$9)-H$13,_xll.IMDP("IR",$E113,H$10)),"")</f>
        <v>3.5110000000000001</v>
      </c>
      <c r="I113" s="30">
        <f>IFERROR(IF($F$4=4,_xll.IMDP("IR",$E113,I$9)-I$13,_xll.IMDP("IR",$E113,I$10)),"")</f>
        <v>3.5819999999999999</v>
      </c>
      <c r="J113" s="30">
        <f>IFERROR(IF($F$4=4,_xll.IMDP("IR",$E113,J$9)-J$13,_xll.IMDP("IR",$E113,J$10)),"")</f>
        <v>3.61</v>
      </c>
      <c r="K113" s="30">
        <f>IFERROR(IF($F$4=4,_xll.IMDP("IR",$E113,K$9)-K$13,_xll.IMDP("IR",$E113,K$10)),"")</f>
        <v>3.6440000000000001</v>
      </c>
      <c r="L113" s="30">
        <f>IFERROR(IF($F$4=4,_xll.IMDP("IR",$E113,L$9)-L$13,_xll.IMDP("IR",$E113,L$10)),"")</f>
        <v>3.7050000000000001</v>
      </c>
      <c r="M113" s="30">
        <f>IFERROR(IF($F$4=4,_xll.IMDP("IR",$E113,M$9)-M$13,_xll.IMDP("IR",$E113,M$10)),"")</f>
        <v>3.7480000000000002</v>
      </c>
      <c r="N113" s="30">
        <f>IFERROR(IF($F$4=4,_xll.IMDP("IR",$E113,N$9)-N$13,_xll.IMDP("IR",$E113,N$10)),"")</f>
        <v>3.8530000000000002</v>
      </c>
      <c r="O113" s="30">
        <f>IFERROR(IF($F$4=4,_xll.IMDP("IR",$E113,O$9)-O$13,_xll.IMDP("IR",$E113,O$10)),"")</f>
        <v>3.9620000000000002</v>
      </c>
      <c r="P113" s="30">
        <f>IFERROR(IF($F$4=4,_xll.IMDP("IR",$E113,P$9)-P$13,_xll.IMDP("IR",$E113,P$10)),"")</f>
        <v>4.3250000000000002</v>
      </c>
      <c r="Q113" s="30">
        <f>IFERROR(IF($F$4=4,_xll.IMDP("IR",$E113,Q$9)-Q$13,_xll.IMDP("IR",$E113,Q$10)),"")</f>
        <v>4.5979999999999999</v>
      </c>
      <c r="R113" s="30">
        <f>IFERROR(IF($F$4=4,_xll.IMDP("IR",$E113,R$9)-R$13,_xll.IMDP("IR",$E113,R$10)),"")</f>
        <v>4.843</v>
      </c>
      <c r="S113" s="30">
        <f>IFERROR(IF($F$4=4,_xll.IMDP("IR",$E113,S$9)-S$13,_xll.IMDP("IR",$E113,S$10)),"")</f>
        <v>5.5259999999999998</v>
      </c>
      <c r="T113" s="30">
        <f>IFERROR(IF($F$4=4,_xll.IMDP("IR",$E113,T$9)-T$13,_xll.IMDP("IR",$E113,T$10)),"")</f>
        <v>5.9539999999999997</v>
      </c>
      <c r="U113" s="30">
        <f>IFERROR(IF($F$4=4,_xll.IMDP("IR",$E113,U$9)-U$13,_xll.IMDP("IR",$E113,U$10)),"")</f>
        <v>6.1989999999999998</v>
      </c>
      <c r="V113" s="31" t="str">
        <f>IFERROR(IF($F$4=4,_xll.IMDP("IR",$E113,V$9)-V$13,_xll.IMDP("IR",$E113,V$10)),"")</f>
        <v/>
      </c>
    </row>
    <row r="114" spans="2:22">
      <c r="B114">
        <v>101</v>
      </c>
      <c r="C114" s="7" t="str">
        <f>IFERROR( VLOOKUP( $B114, Sheet1!$M$2:$O$10001, 2,0),"")</f>
        <v>02376</v>
      </c>
      <c r="D114" s="24" t="str">
        <f>IFERROR( VLOOKUP( $B114, Sheet1!$M$2:$O$10001, 3,0),"")</f>
        <v>한국캐피탈</v>
      </c>
      <c r="E114" s="3" t="str">
        <f t="shared" ref="E114:E172" si="3">INDEX($D$5:$D$10,$D$4,1)&amp;$C114</f>
        <v>BONDAVG02376</v>
      </c>
      <c r="F114" s="18" t="str">
        <f>_xll.IMDP("IR",$E114,F$12)</f>
        <v>기타금융채A0</v>
      </c>
      <c r="G114" s="15">
        <f>_xll.IMDP("IR",$E114,G$12)</f>
        <v>20240830</v>
      </c>
      <c r="H114" s="30">
        <f>IFERROR(IF($F$4=4,_xll.IMDP("IR",$E114,H$9)-H$13,_xll.IMDP("IR",$E114,H$10)),"")</f>
        <v>4.6360000000000001</v>
      </c>
      <c r="I114" s="30">
        <f>IFERROR(IF($F$4=4,_xll.IMDP("IR",$E114,I$9)-I$13,_xll.IMDP("IR",$E114,I$10)),"")</f>
        <v>4.9560000000000004</v>
      </c>
      <c r="J114" s="30">
        <f>IFERROR(IF($F$4=4,_xll.IMDP("IR",$E114,J$9)-J$13,_xll.IMDP("IR",$E114,J$10)),"")</f>
        <v>5.0880000000000001</v>
      </c>
      <c r="K114" s="30">
        <f>IFERROR(IF($F$4=4,_xll.IMDP("IR",$E114,K$9)-K$13,_xll.IMDP("IR",$E114,K$10)),"")</f>
        <v>5.1710000000000003</v>
      </c>
      <c r="L114" s="30">
        <f>IFERROR(IF($F$4=4,_xll.IMDP("IR",$E114,L$9)-L$13,_xll.IMDP("IR",$E114,L$10)),"")</f>
        <v>5.27</v>
      </c>
      <c r="M114" s="30">
        <f>IFERROR(IF($F$4=4,_xll.IMDP("IR",$E114,M$9)-M$13,_xll.IMDP("IR",$E114,M$10)),"")</f>
        <v>5.319</v>
      </c>
      <c r="N114" s="30">
        <f>IFERROR(IF($F$4=4,_xll.IMDP("IR",$E114,N$9)-N$13,_xll.IMDP("IR",$E114,N$10)),"")</f>
        <v>5.3550000000000004</v>
      </c>
      <c r="O114" s="30">
        <f>IFERROR(IF($F$4=4,_xll.IMDP("IR",$E114,O$9)-O$13,_xll.IMDP("IR",$E114,O$10)),"")</f>
        <v>5.4119999999999999</v>
      </c>
      <c r="P114" s="30">
        <f>IFERROR(IF($F$4=4,_xll.IMDP("IR",$E114,P$9)-P$13,_xll.IMDP("IR",$E114,P$10)),"")</f>
        <v>5.476</v>
      </c>
      <c r="Q114" s="30">
        <f>IFERROR(IF($F$4=4,_xll.IMDP("IR",$E114,Q$9)-Q$13,_xll.IMDP("IR",$E114,Q$10)),"")</f>
        <v>5.5750000000000002</v>
      </c>
      <c r="R114" s="30">
        <f>IFERROR(IF($F$4=4,_xll.IMDP("IR",$E114,R$9)-R$13,_xll.IMDP("IR",$E114,R$10)),"")</f>
        <v>5.6719999999999997</v>
      </c>
      <c r="S114" s="30">
        <f>IFERROR(IF($F$4=4,_xll.IMDP("IR",$E114,S$9)-S$13,_xll.IMDP("IR",$E114,S$10)),"")</f>
        <v>5.968</v>
      </c>
      <c r="T114" s="30">
        <f>IFERROR(IF($F$4=4,_xll.IMDP("IR",$E114,T$9)-T$13,_xll.IMDP("IR",$E114,T$10)),"")</f>
        <v>6.2050000000000001</v>
      </c>
      <c r="U114" s="30">
        <f>IFERROR(IF($F$4=4,_xll.IMDP("IR",$E114,U$9)-U$13,_xll.IMDP("IR",$E114,U$10)),"")</f>
        <v>6.3040000000000003</v>
      </c>
      <c r="V114" s="31" t="str">
        <f>IFERROR(IF($F$4=4,_xll.IMDP("IR",$E114,V$9)-V$13,_xll.IMDP("IR",$E114,V$10)),"")</f>
        <v/>
      </c>
    </row>
    <row r="115" spans="2:22">
      <c r="B115">
        <v>102</v>
      </c>
      <c r="C115" s="7" t="str">
        <f>IFERROR( VLOOKUP( $B115, Sheet1!$M$2:$O$10001, 2,0),"")</f>
        <v>02378</v>
      </c>
      <c r="D115" s="24" t="str">
        <f>IFERROR( VLOOKUP( $B115, Sheet1!$M$2:$O$10001, 3,0),"")</f>
        <v>신한캐피탈</v>
      </c>
      <c r="E115" s="3" t="str">
        <f t="shared" si="3"/>
        <v>BONDAVG02378</v>
      </c>
      <c r="F115" s="18" t="str">
        <f>_xll.IMDP("IR",$E115,F$12)</f>
        <v>기타금융채AA-</v>
      </c>
      <c r="G115" s="15">
        <f>_xll.IMDP("IR",$E115,G$12)</f>
        <v>20240830</v>
      </c>
      <c r="H115" s="30">
        <f>IFERROR(IF($F$4=4,_xll.IMDP("IR",$E115,H$9)-H$13,_xll.IMDP("IR",$E115,H$10)),"")</f>
        <v>3.5259999999999998</v>
      </c>
      <c r="I115" s="30">
        <f>IFERROR(IF($F$4=4,_xll.IMDP("IR",$E115,I$9)-I$13,_xll.IMDP("IR",$E115,I$10)),"")</f>
        <v>3.5139999999999998</v>
      </c>
      <c r="J115" s="30">
        <f>IFERROR(IF($F$4=4,_xll.IMDP("IR",$E115,J$9)-J$13,_xll.IMDP("IR",$E115,J$10)),"")</f>
        <v>3.504</v>
      </c>
      <c r="K115" s="30">
        <f>IFERROR(IF($F$4=4,_xll.IMDP("IR",$E115,K$9)-K$13,_xll.IMDP("IR",$E115,K$10)),"")</f>
        <v>3.55</v>
      </c>
      <c r="L115" s="30">
        <f>IFERROR(IF($F$4=4,_xll.IMDP("IR",$E115,L$9)-L$13,_xll.IMDP("IR",$E115,L$10)),"")</f>
        <v>3.6150000000000002</v>
      </c>
      <c r="M115" s="30">
        <f>IFERROR(IF($F$4=4,_xll.IMDP("IR",$E115,M$9)-M$13,_xll.IMDP("IR",$E115,M$10)),"")</f>
        <v>3.5990000000000002</v>
      </c>
      <c r="N115" s="30">
        <f>IFERROR(IF($F$4=4,_xll.IMDP("IR",$E115,N$9)-N$13,_xll.IMDP("IR",$E115,N$10)),"")</f>
        <v>3.5819999999999999</v>
      </c>
      <c r="O115" s="30">
        <f>IFERROR(IF($F$4=4,_xll.IMDP("IR",$E115,O$9)-O$13,_xll.IMDP("IR",$E115,O$10)),"")</f>
        <v>3.5630000000000002</v>
      </c>
      <c r="P115" s="30">
        <f>IFERROR(IF($F$4=4,_xll.IMDP("IR",$E115,P$9)-P$13,_xll.IMDP("IR",$E115,P$10)),"")</f>
        <v>3.5760000000000001</v>
      </c>
      <c r="Q115" s="30">
        <f>IFERROR(IF($F$4=4,_xll.IMDP("IR",$E115,Q$9)-Q$13,_xll.IMDP("IR",$E115,Q$10)),"")</f>
        <v>3.6930000000000001</v>
      </c>
      <c r="R115" s="30">
        <f>IFERROR(IF($F$4=4,_xll.IMDP("IR",$E115,R$9)-R$13,_xll.IMDP("IR",$E115,R$10)),"")</f>
        <v>4.1660000000000004</v>
      </c>
      <c r="S115" s="30">
        <f>IFERROR(IF($F$4=4,_xll.IMDP("IR",$E115,S$9)-S$13,_xll.IMDP("IR",$E115,S$10)),"")</f>
        <v>4.766</v>
      </c>
      <c r="T115" s="30">
        <f>IFERROR(IF($F$4=4,_xll.IMDP("IR",$E115,T$9)-T$13,_xll.IMDP("IR",$E115,T$10)),"")</f>
        <v>5.1859999999999999</v>
      </c>
      <c r="U115" s="30">
        <f>IFERROR(IF($F$4=4,_xll.IMDP("IR",$E115,U$9)-U$13,_xll.IMDP("IR",$E115,U$10)),"")</f>
        <v>5.4139999999999997</v>
      </c>
      <c r="V115" s="31" t="str">
        <f>IFERROR(IF($F$4=4,_xll.IMDP("IR",$E115,V$9)-V$13,_xll.IMDP("IR",$E115,V$10)),"")</f>
        <v/>
      </c>
    </row>
    <row r="116" spans="2:22">
      <c r="B116">
        <v>103</v>
      </c>
      <c r="C116" s="7" t="str">
        <f>IFERROR( VLOOKUP( $B116, Sheet1!$M$2:$O$10001, 2,0),"")</f>
        <v>02411</v>
      </c>
      <c r="D116" s="24" t="str">
        <f>IFERROR( VLOOKUP( $B116, Sheet1!$M$2:$O$10001, 3,0),"")</f>
        <v>기업은행</v>
      </c>
      <c r="E116" s="3" t="str">
        <f t="shared" si="3"/>
        <v>BONDAVG02411</v>
      </c>
      <c r="F116" s="18" t="str">
        <f>_xll.IMDP("IR",$E116,F$12)</f>
        <v>은행채AAA(중금-이표)</v>
      </c>
      <c r="G116" s="15">
        <f>_xll.IMDP("IR",$E116,G$12)</f>
        <v>20240830</v>
      </c>
      <c r="H116" s="30">
        <f>IFERROR(IF($F$4=4,_xll.IMDP("IR",$E116,H$9)-H$13,_xll.IMDP("IR",$E116,H$10)),"")</f>
        <v>3.4649999999999999</v>
      </c>
      <c r="I116" s="30">
        <f>IFERROR(IF($F$4=4,_xll.IMDP("IR",$E116,I$9)-I$13,_xll.IMDP("IR",$E116,I$10)),"")</f>
        <v>3.431</v>
      </c>
      <c r="J116" s="30">
        <f>IFERROR(IF($F$4=4,_xll.IMDP("IR",$E116,J$9)-J$13,_xll.IMDP("IR",$E116,J$10)),"")</f>
        <v>3.3610000000000002</v>
      </c>
      <c r="K116" s="30">
        <f>IFERROR(IF($F$4=4,_xll.IMDP("IR",$E116,K$9)-K$13,_xll.IMDP("IR",$E116,K$10)),"")</f>
        <v>3.3359999999999999</v>
      </c>
      <c r="L116" s="30">
        <f>IFERROR(IF($F$4=4,_xll.IMDP("IR",$E116,L$9)-L$13,_xll.IMDP("IR",$E116,L$10)),"")</f>
        <v>3.3029999999999999</v>
      </c>
      <c r="M116" s="30">
        <f>IFERROR(IF($F$4=4,_xll.IMDP("IR",$E116,M$9)-M$13,_xll.IMDP("IR",$E116,M$10)),"")</f>
        <v>3.2480000000000002</v>
      </c>
      <c r="N116" s="30">
        <f>IFERROR(IF($F$4=4,_xll.IMDP("IR",$E116,N$9)-N$13,_xll.IMDP("IR",$E116,N$10)),"")</f>
        <v>3.1819999999999999</v>
      </c>
      <c r="O116" s="30">
        <f>IFERROR(IF($F$4=4,_xll.IMDP("IR",$E116,O$9)-O$13,_xll.IMDP("IR",$E116,O$10)),"")</f>
        <v>3.133</v>
      </c>
      <c r="P116" s="30">
        <f>IFERROR(IF($F$4=4,_xll.IMDP("IR",$E116,P$9)-P$13,_xll.IMDP("IR",$E116,P$10)),"")</f>
        <v>3.14</v>
      </c>
      <c r="Q116" s="30">
        <f>IFERROR(IF($F$4=4,_xll.IMDP("IR",$E116,Q$9)-Q$13,_xll.IMDP("IR",$E116,Q$10)),"")</f>
        <v>3.18</v>
      </c>
      <c r="R116" s="30">
        <f>IFERROR(IF($F$4=4,_xll.IMDP("IR",$E116,R$9)-R$13,_xll.IMDP("IR",$E116,R$10)),"")</f>
        <v>3.3580000000000001</v>
      </c>
      <c r="S116" s="30">
        <f>IFERROR(IF($F$4=4,_xll.IMDP("IR",$E116,S$9)-S$13,_xll.IMDP("IR",$E116,S$10)),"")</f>
        <v>3.6120000000000001</v>
      </c>
      <c r="T116" s="30">
        <f>IFERROR(IF($F$4=4,_xll.IMDP("IR",$E116,T$9)-T$13,_xll.IMDP("IR",$E116,T$10)),"")</f>
        <v>3.722</v>
      </c>
      <c r="U116" s="30">
        <f>IFERROR(IF($F$4=4,_xll.IMDP("IR",$E116,U$9)-U$13,_xll.IMDP("IR",$E116,U$10)),"")</f>
        <v>3.7949999999999999</v>
      </c>
      <c r="V116" s="31" t="str">
        <f>IFERROR(IF($F$4=4,_xll.IMDP("IR",$E116,V$9)-V$13,_xll.IMDP("IR",$E116,V$10)),"")</f>
        <v/>
      </c>
    </row>
    <row r="117" spans="2:22">
      <c r="B117">
        <v>104</v>
      </c>
      <c r="C117" s="7" t="str">
        <f>IFERROR( VLOOKUP( $B117, Sheet1!$M$2:$O$10001, 2,0),"")</f>
        <v>02508</v>
      </c>
      <c r="D117" s="24" t="str">
        <f>IFERROR( VLOOKUP( $B117, Sheet1!$M$2:$O$10001, 3,0),"")</f>
        <v>하나에프앤아이</v>
      </c>
      <c r="E117" s="3" t="str">
        <f t="shared" si="3"/>
        <v>BONDAVG02508</v>
      </c>
      <c r="F117" s="18" t="str">
        <f>_xll.IMDP("IR",$E117,F$12)</f>
        <v>공모/무보증A0</v>
      </c>
      <c r="G117" s="15">
        <f>_xll.IMDP("IR",$E117,G$12)</f>
        <v>20240830</v>
      </c>
      <c r="H117" s="30">
        <f>IFERROR(IF($F$4=4,_xll.IMDP("IR",$E117,H$9)-H$13,_xll.IMDP("IR",$E117,H$10)),"")</f>
        <v>3.6560000000000001</v>
      </c>
      <c r="I117" s="30">
        <f>IFERROR(IF($F$4=4,_xll.IMDP("IR",$E117,I$9)-I$13,_xll.IMDP("IR",$E117,I$10)),"")</f>
        <v>3.69</v>
      </c>
      <c r="J117" s="30">
        <f>IFERROR(IF($F$4=4,_xll.IMDP("IR",$E117,J$9)-J$13,_xll.IMDP("IR",$E117,J$10)),"")</f>
        <v>3.6880000000000002</v>
      </c>
      <c r="K117" s="30">
        <f>IFERROR(IF($F$4=4,_xll.IMDP("IR",$E117,K$9)-K$13,_xll.IMDP("IR",$E117,K$10)),"")</f>
        <v>3.7069999999999999</v>
      </c>
      <c r="L117" s="30">
        <f>IFERROR(IF($F$4=4,_xll.IMDP("IR",$E117,L$9)-L$13,_xll.IMDP("IR",$E117,L$10)),"")</f>
        <v>3.7389999999999999</v>
      </c>
      <c r="M117" s="30">
        <f>IFERROR(IF($F$4=4,_xll.IMDP("IR",$E117,M$9)-M$13,_xll.IMDP("IR",$E117,M$10)),"")</f>
        <v>3.7789999999999999</v>
      </c>
      <c r="N117" s="30">
        <f>IFERROR(IF($F$4=4,_xll.IMDP("IR",$E117,N$9)-N$13,_xll.IMDP("IR",$E117,N$10)),"")</f>
        <v>3.794</v>
      </c>
      <c r="O117" s="30">
        <f>IFERROR(IF($F$4=4,_xll.IMDP("IR",$E117,O$9)-O$13,_xll.IMDP("IR",$E117,O$10)),"")</f>
        <v>3.8450000000000002</v>
      </c>
      <c r="P117" s="30">
        <f>IFERROR(IF($F$4=4,_xll.IMDP("IR",$E117,P$9)-P$13,_xll.IMDP("IR",$E117,P$10)),"")</f>
        <v>4.2279999999999998</v>
      </c>
      <c r="Q117" s="30">
        <f>IFERROR(IF($F$4=4,_xll.IMDP("IR",$E117,Q$9)-Q$13,_xll.IMDP("IR",$E117,Q$10)),"")</f>
        <v>4.5609999999999999</v>
      </c>
      <c r="R117" s="30">
        <f>IFERROR(IF($F$4=4,_xll.IMDP("IR",$E117,R$9)-R$13,_xll.IMDP("IR",$E117,R$10)),"")</f>
        <v>4.8209999999999997</v>
      </c>
      <c r="S117" s="30">
        <f>IFERROR(IF($F$4=4,_xll.IMDP("IR",$E117,S$9)-S$13,_xll.IMDP("IR",$E117,S$10)),"")</f>
        <v>5.5410000000000004</v>
      </c>
      <c r="T117" s="30">
        <f>IFERROR(IF($F$4=4,_xll.IMDP("IR",$E117,T$9)-T$13,_xll.IMDP("IR",$E117,T$10)),"")</f>
        <v>5.9740000000000002</v>
      </c>
      <c r="U117" s="30">
        <f>IFERROR(IF($F$4=4,_xll.IMDP("IR",$E117,U$9)-U$13,_xll.IMDP("IR",$E117,U$10)),"")</f>
        <v>6.2480000000000002</v>
      </c>
      <c r="V117" s="31" t="str">
        <f>IFERROR(IF($F$4=4,_xll.IMDP("IR",$E117,V$9)-V$13,_xll.IMDP("IR",$E117,V$10)),"")</f>
        <v/>
      </c>
    </row>
    <row r="118" spans="2:22">
      <c r="B118">
        <v>105</v>
      </c>
      <c r="C118" s="7" t="str">
        <f>IFERROR( VLOOKUP( $B118, Sheet1!$M$2:$O$10001, 2,0),"")</f>
        <v>02510</v>
      </c>
      <c r="D118" s="24" t="str">
        <f>IFERROR( VLOOKUP( $B118, Sheet1!$M$2:$O$10001, 3,0),"")</f>
        <v>포스코이앤씨</v>
      </c>
      <c r="E118" s="3" t="str">
        <f t="shared" si="3"/>
        <v>BONDAVG02510</v>
      </c>
      <c r="F118" s="18" t="str">
        <f>_xll.IMDP("IR",$E118,F$12)</f>
        <v>공모/무보증A+</v>
      </c>
      <c r="G118" s="15">
        <f>_xll.IMDP("IR",$E118,G$12)</f>
        <v>20240830</v>
      </c>
      <c r="H118" s="30">
        <f>IFERROR(IF($F$4=4,_xll.IMDP("IR",$E118,H$9)-H$13,_xll.IMDP("IR",$E118,H$10)),"")</f>
        <v>3.5680000000000001</v>
      </c>
      <c r="I118" s="30">
        <f>IFERROR(IF($F$4=4,_xll.IMDP("IR",$E118,I$9)-I$13,_xll.IMDP("IR",$E118,I$10)),"")</f>
        <v>3.613</v>
      </c>
      <c r="J118" s="30">
        <f>IFERROR(IF($F$4=4,_xll.IMDP("IR",$E118,J$9)-J$13,_xll.IMDP("IR",$E118,J$10)),"")</f>
        <v>3.625</v>
      </c>
      <c r="K118" s="30">
        <f>IFERROR(IF($F$4=4,_xll.IMDP("IR",$E118,K$9)-K$13,_xll.IMDP("IR",$E118,K$10)),"")</f>
        <v>3.6549999999999998</v>
      </c>
      <c r="L118" s="30">
        <f>IFERROR(IF($F$4=4,_xll.IMDP("IR",$E118,L$9)-L$13,_xll.IMDP("IR",$E118,L$10)),"")</f>
        <v>3.74</v>
      </c>
      <c r="M118" s="30">
        <f>IFERROR(IF($F$4=4,_xll.IMDP("IR",$E118,M$9)-M$13,_xll.IMDP("IR",$E118,M$10)),"")</f>
        <v>3.7789999999999999</v>
      </c>
      <c r="N118" s="30">
        <f>IFERROR(IF($F$4=4,_xll.IMDP("IR",$E118,N$9)-N$13,_xll.IMDP("IR",$E118,N$10)),"")</f>
        <v>3.8919999999999999</v>
      </c>
      <c r="O118" s="30">
        <f>IFERROR(IF($F$4=4,_xll.IMDP("IR",$E118,O$9)-O$13,_xll.IMDP("IR",$E118,O$10)),"")</f>
        <v>3.9350000000000001</v>
      </c>
      <c r="P118" s="30">
        <f>IFERROR(IF($F$4=4,_xll.IMDP("IR",$E118,P$9)-P$13,_xll.IMDP("IR",$E118,P$10)),"")</f>
        <v>4.1870000000000003</v>
      </c>
      <c r="Q118" s="30">
        <f>IFERROR(IF($F$4=4,_xll.IMDP("IR",$E118,Q$9)-Q$13,_xll.IMDP("IR",$E118,Q$10)),"")</f>
        <v>4.3970000000000002</v>
      </c>
      <c r="R118" s="30">
        <f>IFERROR(IF($F$4=4,_xll.IMDP("IR",$E118,R$9)-R$13,_xll.IMDP("IR",$E118,R$10)),"")</f>
        <v>4.6139999999999999</v>
      </c>
      <c r="S118" s="30">
        <f>IFERROR(IF($F$4=4,_xll.IMDP("IR",$E118,S$9)-S$13,_xll.IMDP("IR",$E118,S$10)),"")</f>
        <v>5.2809999999999997</v>
      </c>
      <c r="T118" s="30">
        <f>IFERROR(IF($F$4=4,_xll.IMDP("IR",$E118,T$9)-T$13,_xll.IMDP("IR",$E118,T$10)),"")</f>
        <v>5.7309999999999999</v>
      </c>
      <c r="U118" s="30">
        <f>IFERROR(IF($F$4=4,_xll.IMDP("IR",$E118,U$9)-U$13,_xll.IMDP("IR",$E118,U$10)),"")</f>
        <v>6.0049999999999999</v>
      </c>
      <c r="V118" s="31" t="str">
        <f>IFERROR(IF($F$4=4,_xll.IMDP("IR",$E118,V$9)-V$13,_xll.IMDP("IR",$E118,V$10)),"")</f>
        <v/>
      </c>
    </row>
    <row r="119" spans="2:22">
      <c r="B119">
        <v>106</v>
      </c>
      <c r="C119" s="7" t="str">
        <f>IFERROR( VLOOKUP( $B119, Sheet1!$M$2:$O$10001, 2,0),"")</f>
        <v>02590</v>
      </c>
      <c r="D119" s="24" t="str">
        <f>IFERROR( VLOOKUP( $B119, Sheet1!$M$2:$O$10001, 3,0),"")</f>
        <v>동화기업</v>
      </c>
      <c r="E119" s="3" t="str">
        <f t="shared" si="3"/>
        <v>BONDAVG02590</v>
      </c>
      <c r="F119" s="18" t="str">
        <f>_xll.IMDP("IR",$E119,F$12)</f>
        <v>공모/무보증A-</v>
      </c>
      <c r="G119" s="15">
        <f>_xll.IMDP("IR",$E119,G$12)</f>
        <v>20240830</v>
      </c>
      <c r="H119" s="30">
        <f>IFERROR(IF($F$4=4,_xll.IMDP("IR",$E119,H$9)-H$13,_xll.IMDP("IR",$E119,H$10)),"")</f>
        <v>3.9670000000000001</v>
      </c>
      <c r="I119" s="30">
        <f>IFERROR(IF($F$4=4,_xll.IMDP("IR",$E119,I$9)-I$13,_xll.IMDP("IR",$E119,I$10)),"")</f>
        <v>4.0620000000000003</v>
      </c>
      <c r="J119" s="30">
        <f>IFERROR(IF($F$4=4,_xll.IMDP("IR",$E119,J$9)-J$13,_xll.IMDP("IR",$E119,J$10)),"")</f>
        <v>4.1289999999999996</v>
      </c>
      <c r="K119" s="30">
        <f>IFERROR(IF($F$4=4,_xll.IMDP("IR",$E119,K$9)-K$13,_xll.IMDP("IR",$E119,K$10)),"")</f>
        <v>4.165</v>
      </c>
      <c r="L119" s="30">
        <f>IFERROR(IF($F$4=4,_xll.IMDP("IR",$E119,L$9)-L$13,_xll.IMDP("IR",$E119,L$10)),"")</f>
        <v>4.2450000000000001</v>
      </c>
      <c r="M119" s="30">
        <f>IFERROR(IF($F$4=4,_xll.IMDP("IR",$E119,M$9)-M$13,_xll.IMDP("IR",$E119,M$10)),"")</f>
        <v>4.5599999999999996</v>
      </c>
      <c r="N119" s="30">
        <f>IFERROR(IF($F$4=4,_xll.IMDP("IR",$E119,N$9)-N$13,_xll.IMDP("IR",$E119,N$10)),"")</f>
        <v>4.6210000000000004</v>
      </c>
      <c r="O119" s="30">
        <f>IFERROR(IF($F$4=4,_xll.IMDP("IR",$E119,O$9)-O$13,_xll.IMDP("IR",$E119,O$10)),"")</f>
        <v>4.7889999999999997</v>
      </c>
      <c r="P119" s="30">
        <f>IFERROR(IF($F$4=4,_xll.IMDP("IR",$E119,P$9)-P$13,_xll.IMDP("IR",$E119,P$10)),"")</f>
        <v>5.1929999999999996</v>
      </c>
      <c r="Q119" s="30">
        <f>IFERROR(IF($F$4=4,_xll.IMDP("IR",$E119,Q$9)-Q$13,_xll.IMDP("IR",$E119,Q$10)),"")</f>
        <v>5.5970000000000004</v>
      </c>
      <c r="R119" s="30">
        <f>IFERROR(IF($F$4=4,_xll.IMDP("IR",$E119,R$9)-R$13,_xll.IMDP("IR",$E119,R$10)),"")</f>
        <v>5.7789999999999999</v>
      </c>
      <c r="S119" s="30">
        <f>IFERROR(IF($F$4=4,_xll.IMDP("IR",$E119,S$9)-S$13,_xll.IMDP("IR",$E119,S$10)),"")</f>
        <v>6.4409999999999998</v>
      </c>
      <c r="T119" s="30">
        <f>IFERROR(IF($F$4=4,_xll.IMDP("IR",$E119,T$9)-T$13,_xll.IMDP("IR",$E119,T$10)),"")</f>
        <v>6.8029999999999999</v>
      </c>
      <c r="U119" s="30">
        <f>IFERROR(IF($F$4=4,_xll.IMDP("IR",$E119,U$9)-U$13,_xll.IMDP("IR",$E119,U$10)),"")</f>
        <v>7.125</v>
      </c>
      <c r="V119" s="31" t="str">
        <f>IFERROR(IF($F$4=4,_xll.IMDP("IR",$E119,V$9)-V$13,_xll.IMDP("IR",$E119,V$10)),"")</f>
        <v/>
      </c>
    </row>
    <row r="120" spans="2:22">
      <c r="B120">
        <v>107</v>
      </c>
      <c r="C120" s="7" t="str">
        <f>IFERROR( VLOOKUP( $B120, Sheet1!$M$2:$O$10001, 2,0),"")</f>
        <v>02826</v>
      </c>
      <c r="D120" s="24" t="str">
        <f>IFERROR( VLOOKUP( $B120, Sheet1!$M$2:$O$10001, 3,0),"")</f>
        <v>삼성물산</v>
      </c>
      <c r="E120" s="3" t="str">
        <f t="shared" si="3"/>
        <v>BONDAVG02826</v>
      </c>
      <c r="F120" s="18" t="str">
        <f>_xll.IMDP("IR",$E120,F$12)</f>
        <v>공모/무보증AA+</v>
      </c>
      <c r="G120" s="15">
        <f>_xll.IMDP("IR",$E120,G$12)</f>
        <v>20240830</v>
      </c>
      <c r="H120" s="30">
        <f>IFERROR(IF($F$4=4,_xll.IMDP("IR",$E120,H$9)-H$13,_xll.IMDP("IR",$E120,H$10)),"")</f>
        <v>3.47</v>
      </c>
      <c r="I120" s="30">
        <f>IFERROR(IF($F$4=4,_xll.IMDP("IR",$E120,I$9)-I$13,_xll.IMDP("IR",$E120,I$10)),"")</f>
        <v>3.4630000000000001</v>
      </c>
      <c r="J120" s="30">
        <f>IFERROR(IF($F$4=4,_xll.IMDP("IR",$E120,J$9)-J$13,_xll.IMDP("IR",$E120,J$10)),"")</f>
        <v>3.3959999999999999</v>
      </c>
      <c r="K120" s="30">
        <f>IFERROR(IF($F$4=4,_xll.IMDP("IR",$E120,K$9)-K$13,_xll.IMDP("IR",$E120,K$10)),"")</f>
        <v>3.3580000000000001</v>
      </c>
      <c r="L120" s="30">
        <f>IFERROR(IF($F$4=4,_xll.IMDP("IR",$E120,L$9)-L$13,_xll.IMDP("IR",$E120,L$10)),"")</f>
        <v>3.387</v>
      </c>
      <c r="M120" s="30">
        <f>IFERROR(IF($F$4=4,_xll.IMDP("IR",$E120,M$9)-M$13,_xll.IMDP("IR",$E120,M$10)),"")</f>
        <v>3.3969999999999998</v>
      </c>
      <c r="N120" s="30">
        <f>IFERROR(IF($F$4=4,_xll.IMDP("IR",$E120,N$9)-N$13,_xll.IMDP("IR",$E120,N$10)),"")</f>
        <v>3.4220000000000002</v>
      </c>
      <c r="O120" s="30">
        <f>IFERROR(IF($F$4=4,_xll.IMDP("IR",$E120,O$9)-O$13,_xll.IMDP("IR",$E120,O$10)),"")</f>
        <v>3.4359999999999999</v>
      </c>
      <c r="P120" s="30">
        <f>IFERROR(IF($F$4=4,_xll.IMDP("IR",$E120,P$9)-P$13,_xll.IMDP("IR",$E120,P$10)),"")</f>
        <v>3.48</v>
      </c>
      <c r="Q120" s="30">
        <f>IFERROR(IF($F$4=4,_xll.IMDP("IR",$E120,Q$9)-Q$13,_xll.IMDP("IR",$E120,Q$10)),"")</f>
        <v>3.5840000000000001</v>
      </c>
      <c r="R120" s="30">
        <f>IFERROR(IF($F$4=4,_xll.IMDP("IR",$E120,R$9)-R$13,_xll.IMDP("IR",$E120,R$10)),"")</f>
        <v>3.726</v>
      </c>
      <c r="S120" s="30">
        <f>IFERROR(IF($F$4=4,_xll.IMDP("IR",$E120,S$9)-S$13,_xll.IMDP("IR",$E120,S$10)),"")</f>
        <v>4.1529999999999996</v>
      </c>
      <c r="T120" s="30">
        <f>IFERROR(IF($F$4=4,_xll.IMDP("IR",$E120,T$9)-T$13,_xll.IMDP("IR",$E120,T$10)),"")</f>
        <v>4.4420000000000002</v>
      </c>
      <c r="U120" s="30">
        <f>IFERROR(IF($F$4=4,_xll.IMDP("IR",$E120,U$9)-U$13,_xll.IMDP("IR",$E120,U$10)),"")</f>
        <v>4.6059999999999999</v>
      </c>
      <c r="V120" s="31" t="str">
        <f>IFERROR(IF($F$4=4,_xll.IMDP("IR",$E120,V$9)-V$13,_xll.IMDP("IR",$E120,V$10)),"")</f>
        <v/>
      </c>
    </row>
    <row r="121" spans="2:22">
      <c r="B121">
        <v>108</v>
      </c>
      <c r="C121" s="7" t="str">
        <f>IFERROR( VLOOKUP( $B121, Sheet1!$M$2:$O$10001, 2,0),"")</f>
        <v>02882</v>
      </c>
      <c r="D121" s="24" t="str">
        <f>IFERROR( VLOOKUP( $B121, Sheet1!$M$2:$O$10001, 3,0),"")</f>
        <v>한국증권금융</v>
      </c>
      <c r="E121" s="3" t="str">
        <f t="shared" si="3"/>
        <v>BONDAVG02882</v>
      </c>
      <c r="F121" s="18" t="str">
        <f>_xll.IMDP("IR",$E121,F$12)</f>
        <v>공모/무보증AAA</v>
      </c>
      <c r="G121" s="15">
        <f>_xll.IMDP("IR",$E121,G$12)</f>
        <v>20240830</v>
      </c>
      <c r="H121" s="30">
        <f>IFERROR(IF($F$4=4,_xll.IMDP("IR",$E121,H$9)-H$13,_xll.IMDP("IR",$E121,H$10)),"")</f>
        <v>3.4350000000000001</v>
      </c>
      <c r="I121" s="30">
        <f>IFERROR(IF($F$4=4,_xll.IMDP("IR",$E121,I$9)-I$13,_xll.IMDP("IR",$E121,I$10)),"")</f>
        <v>3.4249999999999998</v>
      </c>
      <c r="J121" s="30">
        <f>IFERROR(IF($F$4=4,_xll.IMDP("IR",$E121,J$9)-J$13,_xll.IMDP("IR",$E121,J$10)),"")</f>
        <v>3.3620000000000001</v>
      </c>
      <c r="K121" s="30">
        <f>IFERROR(IF($F$4=4,_xll.IMDP("IR",$E121,K$9)-K$13,_xll.IMDP("IR",$E121,K$10)),"")</f>
        <v>3.3220000000000001</v>
      </c>
      <c r="L121" s="30">
        <f>IFERROR(IF($F$4=4,_xll.IMDP("IR",$E121,L$9)-L$13,_xll.IMDP("IR",$E121,L$10)),"")</f>
        <v>3.32</v>
      </c>
      <c r="M121" s="30">
        <f>IFERROR(IF($F$4=4,_xll.IMDP("IR",$E121,M$9)-M$13,_xll.IMDP("IR",$E121,M$10)),"")</f>
        <v>3.3140000000000001</v>
      </c>
      <c r="N121" s="30">
        <f>IFERROR(IF($F$4=4,_xll.IMDP("IR",$E121,N$9)-N$13,_xll.IMDP("IR",$E121,N$10)),"")</f>
        <v>3.3109999999999999</v>
      </c>
      <c r="O121" s="30">
        <f>IFERROR(IF($F$4=4,_xll.IMDP("IR",$E121,O$9)-O$13,_xll.IMDP("IR",$E121,O$10)),"")</f>
        <v>3.319</v>
      </c>
      <c r="P121" s="30">
        <f>IFERROR(IF($F$4=4,_xll.IMDP("IR",$E121,P$9)-P$13,_xll.IMDP("IR",$E121,P$10)),"")</f>
        <v>3.343</v>
      </c>
      <c r="Q121" s="30">
        <f>IFERROR(IF($F$4=4,_xll.IMDP("IR",$E121,Q$9)-Q$13,_xll.IMDP("IR",$E121,Q$10)),"")</f>
        <v>3.379</v>
      </c>
      <c r="R121" s="30">
        <f>IFERROR(IF($F$4=4,_xll.IMDP("IR",$E121,R$9)-R$13,_xll.IMDP("IR",$E121,R$10)),"")</f>
        <v>3.4470000000000001</v>
      </c>
      <c r="S121" s="30">
        <f>IFERROR(IF($F$4=4,_xll.IMDP("IR",$E121,S$9)-S$13,_xll.IMDP("IR",$E121,S$10)),"")</f>
        <v>3.7440000000000002</v>
      </c>
      <c r="T121" s="30">
        <f>IFERROR(IF($F$4=4,_xll.IMDP("IR",$E121,T$9)-T$13,_xll.IMDP("IR",$E121,T$10)),"")</f>
        <v>3.9940000000000002</v>
      </c>
      <c r="U121" s="30">
        <f>IFERROR(IF($F$4=4,_xll.IMDP("IR",$E121,U$9)-U$13,_xll.IMDP("IR",$E121,U$10)),"")</f>
        <v>4.1550000000000002</v>
      </c>
      <c r="V121" s="31" t="str">
        <f>IFERROR(IF($F$4=4,_xll.IMDP("IR",$E121,V$9)-V$13,_xll.IMDP("IR",$E121,V$10)),"")</f>
        <v/>
      </c>
    </row>
    <row r="122" spans="2:22">
      <c r="B122">
        <v>109</v>
      </c>
      <c r="C122" s="7" t="str">
        <f>IFERROR( VLOOKUP( $B122, Sheet1!$M$2:$O$10001, 2,0),"")</f>
        <v>02927</v>
      </c>
      <c r="D122" s="24" t="str">
        <f>IFERROR( VLOOKUP( $B122, Sheet1!$M$2:$O$10001, 3,0),"")</f>
        <v>SK실트론</v>
      </c>
      <c r="E122" s="3" t="str">
        <f t="shared" si="3"/>
        <v>BONDAVG02927</v>
      </c>
      <c r="F122" s="18" t="str">
        <f>_xll.IMDP("IR",$E122,F$12)</f>
        <v>공모/무보증A+</v>
      </c>
      <c r="G122" s="15">
        <f>_xll.IMDP("IR",$E122,G$12)</f>
        <v>20240830</v>
      </c>
      <c r="H122" s="30">
        <f>IFERROR(IF($F$4=4,_xll.IMDP("IR",$E122,H$9)-H$13,_xll.IMDP("IR",$E122,H$10)),"")</f>
        <v>3.53</v>
      </c>
      <c r="I122" s="30">
        <f>IFERROR(IF($F$4=4,_xll.IMDP("IR",$E122,I$9)-I$13,_xll.IMDP("IR",$E122,I$10)),"")</f>
        <v>3.57</v>
      </c>
      <c r="J122" s="30">
        <f>IFERROR(IF($F$4=4,_xll.IMDP("IR",$E122,J$9)-J$13,_xll.IMDP("IR",$E122,J$10)),"")</f>
        <v>3.5750000000000002</v>
      </c>
      <c r="K122" s="30">
        <f>IFERROR(IF($F$4=4,_xll.IMDP("IR",$E122,K$9)-K$13,_xll.IMDP("IR",$E122,K$10)),"")</f>
        <v>3.5870000000000002</v>
      </c>
      <c r="L122" s="30">
        <f>IFERROR(IF($F$4=4,_xll.IMDP("IR",$E122,L$9)-L$13,_xll.IMDP("IR",$E122,L$10)),"")</f>
        <v>3.6349999999999998</v>
      </c>
      <c r="M122" s="30">
        <f>IFERROR(IF($F$4=4,_xll.IMDP("IR",$E122,M$9)-M$13,_xll.IMDP("IR",$E122,M$10)),"")</f>
        <v>3.6629999999999998</v>
      </c>
      <c r="N122" s="30">
        <f>IFERROR(IF($F$4=4,_xll.IMDP("IR",$E122,N$9)-N$13,_xll.IMDP("IR",$E122,N$10)),"")</f>
        <v>3.722</v>
      </c>
      <c r="O122" s="30">
        <f>IFERROR(IF($F$4=4,_xll.IMDP("IR",$E122,O$9)-O$13,_xll.IMDP("IR",$E122,O$10)),"")</f>
        <v>3.7410000000000001</v>
      </c>
      <c r="P122" s="30">
        <f>IFERROR(IF($F$4=4,_xll.IMDP("IR",$E122,P$9)-P$13,_xll.IMDP("IR",$E122,P$10)),"")</f>
        <v>3.984</v>
      </c>
      <c r="Q122" s="30">
        <f>IFERROR(IF($F$4=4,_xll.IMDP("IR",$E122,Q$9)-Q$13,_xll.IMDP("IR",$E122,Q$10)),"")</f>
        <v>4.2050000000000001</v>
      </c>
      <c r="R122" s="30">
        <f>IFERROR(IF($F$4=4,_xll.IMDP("IR",$E122,R$9)-R$13,_xll.IMDP("IR",$E122,R$10)),"")</f>
        <v>4.4610000000000003</v>
      </c>
      <c r="S122" s="30">
        <f>IFERROR(IF($F$4=4,_xll.IMDP("IR",$E122,S$9)-S$13,_xll.IMDP("IR",$E122,S$10)),"")</f>
        <v>5.1349999999999998</v>
      </c>
      <c r="T122" s="30">
        <f>IFERROR(IF($F$4=4,_xll.IMDP("IR",$E122,T$9)-T$13,_xll.IMDP("IR",$E122,T$10)),"")</f>
        <v>5.6029999999999998</v>
      </c>
      <c r="U122" s="30">
        <f>IFERROR(IF($F$4=4,_xll.IMDP("IR",$E122,U$9)-U$13,_xll.IMDP("IR",$E122,U$10)),"")</f>
        <v>5.8780000000000001</v>
      </c>
      <c r="V122" s="31" t="str">
        <f>IFERROR(IF($F$4=4,_xll.IMDP("IR",$E122,V$9)-V$13,_xll.IMDP("IR",$E122,V$10)),"")</f>
        <v/>
      </c>
    </row>
    <row r="123" spans="2:22">
      <c r="B123">
        <v>110</v>
      </c>
      <c r="C123" s="7" t="str">
        <f>IFERROR( VLOOKUP( $B123, Sheet1!$M$2:$O$10001, 2,0),"")</f>
        <v>02969</v>
      </c>
      <c r="D123" s="24" t="str">
        <f>IFERROR( VLOOKUP( $B123, Sheet1!$M$2:$O$10001, 3,0),"")</f>
        <v>롯데캐피탈</v>
      </c>
      <c r="E123" s="3" t="str">
        <f t="shared" si="3"/>
        <v>BONDAVG02969</v>
      </c>
      <c r="F123" s="18" t="str">
        <f>_xll.IMDP("IR",$E123,F$12)</f>
        <v>기타금융채A+</v>
      </c>
      <c r="G123" s="15">
        <f>_xll.IMDP("IR",$E123,G$12)</f>
        <v>20240830</v>
      </c>
      <c r="H123" s="30">
        <f>IFERROR(IF($F$4=4,_xll.IMDP("IR",$E123,H$9)-H$13,_xll.IMDP("IR",$E123,H$10)),"")</f>
        <v>4.0540000000000003</v>
      </c>
      <c r="I123" s="30">
        <f>IFERROR(IF($F$4=4,_xll.IMDP("IR",$E123,I$9)-I$13,_xll.IMDP("IR",$E123,I$10)),"")</f>
        <v>4.3239999999999998</v>
      </c>
      <c r="J123" s="30">
        <f>IFERROR(IF($F$4=4,_xll.IMDP("IR",$E123,J$9)-J$13,_xll.IMDP("IR",$E123,J$10)),"")</f>
        <v>4.4050000000000002</v>
      </c>
      <c r="K123" s="30">
        <f>IFERROR(IF($F$4=4,_xll.IMDP("IR",$E123,K$9)-K$13,_xll.IMDP("IR",$E123,K$10)),"")</f>
        <v>4.4610000000000003</v>
      </c>
      <c r="L123" s="30">
        <f>IFERROR(IF($F$4=4,_xll.IMDP("IR",$E123,L$9)-L$13,_xll.IMDP("IR",$E123,L$10)),"")</f>
        <v>4.524</v>
      </c>
      <c r="M123" s="30">
        <f>IFERROR(IF($F$4=4,_xll.IMDP("IR",$E123,M$9)-M$13,_xll.IMDP("IR",$E123,M$10)),"")</f>
        <v>4.5170000000000003</v>
      </c>
      <c r="N123" s="30">
        <f>IFERROR(IF($F$4=4,_xll.IMDP("IR",$E123,N$9)-N$13,_xll.IMDP("IR",$E123,N$10)),"")</f>
        <v>4.5110000000000001</v>
      </c>
      <c r="O123" s="30">
        <f>IFERROR(IF($F$4=4,_xll.IMDP("IR",$E123,O$9)-O$13,_xll.IMDP("IR",$E123,O$10)),"")</f>
        <v>4.5179999999999998</v>
      </c>
      <c r="P123" s="30">
        <f>IFERROR(IF($F$4=4,_xll.IMDP("IR",$E123,P$9)-P$13,_xll.IMDP("IR",$E123,P$10)),"")</f>
        <v>4.6319999999999997</v>
      </c>
      <c r="Q123" s="30">
        <f>IFERROR(IF($F$4=4,_xll.IMDP("IR",$E123,Q$9)-Q$13,_xll.IMDP("IR",$E123,Q$10)),"")</f>
        <v>4.75</v>
      </c>
      <c r="R123" s="30">
        <f>IFERROR(IF($F$4=4,_xll.IMDP("IR",$E123,R$9)-R$13,_xll.IMDP("IR",$E123,R$10)),"")</f>
        <v>4.9960000000000004</v>
      </c>
      <c r="S123" s="30">
        <f>IFERROR(IF($F$4=4,_xll.IMDP("IR",$E123,S$9)-S$13,_xll.IMDP("IR",$E123,S$10)),"")</f>
        <v>5.4560000000000004</v>
      </c>
      <c r="T123" s="30">
        <f>IFERROR(IF($F$4=4,_xll.IMDP("IR",$E123,T$9)-T$13,_xll.IMDP("IR",$E123,T$10)),"")</f>
        <v>5.7309999999999999</v>
      </c>
      <c r="U123" s="30">
        <f>IFERROR(IF($F$4=4,_xll.IMDP("IR",$E123,U$9)-U$13,_xll.IMDP("IR",$E123,U$10)),"")</f>
        <v>5.8789999999999996</v>
      </c>
      <c r="V123" s="31" t="str">
        <f>IFERROR(IF($F$4=4,_xll.IMDP("IR",$E123,V$9)-V$13,_xll.IMDP("IR",$E123,V$10)),"")</f>
        <v/>
      </c>
    </row>
    <row r="124" spans="2:22">
      <c r="B124">
        <v>111</v>
      </c>
      <c r="C124" s="7" t="str">
        <f>IFERROR( VLOOKUP( $B124, Sheet1!$M$2:$O$10001, 2,0),"")</f>
        <v>02978</v>
      </c>
      <c r="D124" s="24" t="str">
        <f>IFERROR( VLOOKUP( $B124, Sheet1!$M$2:$O$10001, 3,0),"")</f>
        <v>삼성카드</v>
      </c>
      <c r="E124" s="3" t="str">
        <f t="shared" si="3"/>
        <v>BONDAVG02978</v>
      </c>
      <c r="F124" s="18" t="str">
        <f>_xll.IMDP("IR",$E124,F$12)</f>
        <v>카드채AA+</v>
      </c>
      <c r="G124" s="15">
        <f>_xll.IMDP("IR",$E124,G$12)</f>
        <v>20240830</v>
      </c>
      <c r="H124" s="30">
        <f>IFERROR(IF($F$4=4,_xll.IMDP("IR",$E124,H$9)-H$13,_xll.IMDP("IR",$E124,H$10)),"")</f>
        <v>3.4820000000000002</v>
      </c>
      <c r="I124" s="30">
        <f>IFERROR(IF($F$4=4,_xll.IMDP("IR",$E124,I$9)-I$13,_xll.IMDP("IR",$E124,I$10)),"")</f>
        <v>3.4660000000000002</v>
      </c>
      <c r="J124" s="30">
        <f>IFERROR(IF($F$4=4,_xll.IMDP("IR",$E124,J$9)-J$13,_xll.IMDP("IR",$E124,J$10)),"")</f>
        <v>3.4260000000000002</v>
      </c>
      <c r="K124" s="30">
        <f>IFERROR(IF($F$4=4,_xll.IMDP("IR",$E124,K$9)-K$13,_xll.IMDP("IR",$E124,K$10)),"")</f>
        <v>3.4569999999999999</v>
      </c>
      <c r="L124" s="30">
        <f>IFERROR(IF($F$4=4,_xll.IMDP("IR",$E124,L$9)-L$13,_xll.IMDP("IR",$E124,L$10)),"")</f>
        <v>3.532</v>
      </c>
      <c r="M124" s="30">
        <f>IFERROR(IF($F$4=4,_xll.IMDP("IR",$E124,M$9)-M$13,_xll.IMDP("IR",$E124,M$10)),"")</f>
        <v>3.5059999999999998</v>
      </c>
      <c r="N124" s="30">
        <f>IFERROR(IF($F$4=4,_xll.IMDP("IR",$E124,N$9)-N$13,_xll.IMDP("IR",$E124,N$10)),"")</f>
        <v>3.4590000000000001</v>
      </c>
      <c r="O124" s="30">
        <f>IFERROR(IF($F$4=4,_xll.IMDP("IR",$E124,O$9)-O$13,_xll.IMDP("IR",$E124,O$10)),"")</f>
        <v>3.431</v>
      </c>
      <c r="P124" s="30">
        <f>IFERROR(IF($F$4=4,_xll.IMDP("IR",$E124,P$9)-P$13,_xll.IMDP("IR",$E124,P$10)),"")</f>
        <v>3.4089999999999998</v>
      </c>
      <c r="Q124" s="30">
        <f>IFERROR(IF($F$4=4,_xll.IMDP("IR",$E124,Q$9)-Q$13,_xll.IMDP("IR",$E124,Q$10)),"")</f>
        <v>3.4289999999999998</v>
      </c>
      <c r="R124" s="30">
        <f>IFERROR(IF($F$4=4,_xll.IMDP("IR",$E124,R$9)-R$13,_xll.IMDP("IR",$E124,R$10)),"")</f>
        <v>3.8290000000000002</v>
      </c>
      <c r="S124" s="30">
        <f>IFERROR(IF($F$4=4,_xll.IMDP("IR",$E124,S$9)-S$13,_xll.IMDP("IR",$E124,S$10)),"")</f>
        <v>4.4329999999999998</v>
      </c>
      <c r="T124" s="30">
        <f>IFERROR(IF($F$4=4,_xll.IMDP("IR",$E124,T$9)-T$13,_xll.IMDP("IR",$E124,T$10)),"")</f>
        <v>4.8449999999999998</v>
      </c>
      <c r="U124" s="30">
        <f>IFERROR(IF($F$4=4,_xll.IMDP("IR",$E124,U$9)-U$13,_xll.IMDP("IR",$E124,U$10)),"")</f>
        <v>5.0590000000000002</v>
      </c>
      <c r="V124" s="31" t="str">
        <f>IFERROR(IF($F$4=4,_xll.IMDP("IR",$E124,V$9)-V$13,_xll.IMDP("IR",$E124,V$10)),"")</f>
        <v/>
      </c>
    </row>
    <row r="125" spans="2:22">
      <c r="B125">
        <v>112</v>
      </c>
      <c r="C125" s="7" t="str">
        <f>IFERROR( VLOOKUP( $B125, Sheet1!$M$2:$O$10001, 2,0),"")</f>
        <v>02988</v>
      </c>
      <c r="D125" s="24" t="str">
        <f>IFERROR( VLOOKUP( $B125, Sheet1!$M$2:$O$10001, 3,0),"")</f>
        <v>현대캐피탈</v>
      </c>
      <c r="E125" s="3" t="str">
        <f t="shared" si="3"/>
        <v>BONDAVG02988</v>
      </c>
      <c r="F125" s="18" t="str">
        <f>_xll.IMDP("IR",$E125,F$12)</f>
        <v>기타금융채AA+</v>
      </c>
      <c r="G125" s="15">
        <f>_xll.IMDP("IR",$E125,G$12)</f>
        <v>20240830</v>
      </c>
      <c r="H125" s="30">
        <f>IFERROR(IF($F$4=4,_xll.IMDP("IR",$E125,H$9)-H$13,_xll.IMDP("IR",$E125,H$10)),"")</f>
        <v>3.492</v>
      </c>
      <c r="I125" s="30">
        <f>IFERROR(IF($F$4=4,_xll.IMDP("IR",$E125,I$9)-I$13,_xll.IMDP("IR",$E125,I$10)),"")</f>
        <v>3.476</v>
      </c>
      <c r="J125" s="30">
        <f>IFERROR(IF($F$4=4,_xll.IMDP("IR",$E125,J$9)-J$13,_xll.IMDP("IR",$E125,J$10)),"")</f>
        <v>3.4359999999999999</v>
      </c>
      <c r="K125" s="30">
        <f>IFERROR(IF($F$4=4,_xll.IMDP("IR",$E125,K$9)-K$13,_xll.IMDP("IR",$E125,K$10)),"")</f>
        <v>3.4649999999999999</v>
      </c>
      <c r="L125" s="30">
        <f>IFERROR(IF($F$4=4,_xll.IMDP("IR",$E125,L$9)-L$13,_xll.IMDP("IR",$E125,L$10)),"")</f>
        <v>3.54</v>
      </c>
      <c r="M125" s="30">
        <f>IFERROR(IF($F$4=4,_xll.IMDP("IR",$E125,M$9)-M$13,_xll.IMDP("IR",$E125,M$10)),"")</f>
        <v>3.5139999999999998</v>
      </c>
      <c r="N125" s="30">
        <f>IFERROR(IF($F$4=4,_xll.IMDP("IR",$E125,N$9)-N$13,_xll.IMDP("IR",$E125,N$10)),"")</f>
        <v>3.4689999999999999</v>
      </c>
      <c r="O125" s="30">
        <f>IFERROR(IF($F$4=4,_xll.IMDP("IR",$E125,O$9)-O$13,_xll.IMDP("IR",$E125,O$10)),"")</f>
        <v>3.4460000000000002</v>
      </c>
      <c r="P125" s="30">
        <f>IFERROR(IF($F$4=4,_xll.IMDP("IR",$E125,P$9)-P$13,_xll.IMDP("IR",$E125,P$10)),"")</f>
        <v>3.4249999999999998</v>
      </c>
      <c r="Q125" s="30">
        <f>IFERROR(IF($F$4=4,_xll.IMDP("IR",$E125,Q$9)-Q$13,_xll.IMDP("IR",$E125,Q$10)),"")</f>
        <v>3.4489999999999998</v>
      </c>
      <c r="R125" s="30">
        <f>IFERROR(IF($F$4=4,_xll.IMDP("IR",$E125,R$9)-R$13,_xll.IMDP("IR",$E125,R$10)),"")</f>
        <v>3.8540000000000001</v>
      </c>
      <c r="S125" s="30">
        <f>IFERROR(IF($F$4=4,_xll.IMDP("IR",$E125,S$9)-S$13,_xll.IMDP("IR",$E125,S$10)),"")</f>
        <v>4.468</v>
      </c>
      <c r="T125" s="30">
        <f>IFERROR(IF($F$4=4,_xll.IMDP("IR",$E125,T$9)-T$13,_xll.IMDP("IR",$E125,T$10)),"")</f>
        <v>4.883</v>
      </c>
      <c r="U125" s="30">
        <f>IFERROR(IF($F$4=4,_xll.IMDP("IR",$E125,U$9)-U$13,_xll.IMDP("IR",$E125,U$10)),"")</f>
        <v>5.0979999999999999</v>
      </c>
      <c r="V125" s="31" t="str">
        <f>IFERROR(IF($F$4=4,_xll.IMDP("IR",$E125,V$9)-V$13,_xll.IMDP("IR",$E125,V$10)),"")</f>
        <v/>
      </c>
    </row>
    <row r="126" spans="2:22">
      <c r="B126">
        <v>113</v>
      </c>
      <c r="C126" s="7" t="str">
        <f>IFERROR( VLOOKUP( $B126, Sheet1!$M$2:$O$10001, 2,0),"")</f>
        <v>03004</v>
      </c>
      <c r="D126" s="24" t="str">
        <f>IFERROR( VLOOKUP( $B126, Sheet1!$M$2:$O$10001, 3,0),"")</f>
        <v>중앙일보</v>
      </c>
      <c r="E126" s="3" t="str">
        <f t="shared" si="3"/>
        <v>BONDAVG03004</v>
      </c>
      <c r="F126" s="18" t="str">
        <f>_xll.IMDP("IR",$E126,F$12)</f>
        <v>공모/무보증BBB0</v>
      </c>
      <c r="G126" s="15">
        <f>_xll.IMDP("IR",$E126,G$12)</f>
        <v>20240830</v>
      </c>
      <c r="H126" s="30">
        <f>IFERROR(IF($F$4=4,_xll.IMDP("IR",$E126,H$9)-H$13,_xll.IMDP("IR",$E126,H$10)),"")</f>
        <v>4.5970000000000004</v>
      </c>
      <c r="I126" s="30">
        <f>IFERROR(IF($F$4=4,_xll.IMDP("IR",$E126,I$9)-I$13,_xll.IMDP("IR",$E126,I$10)),"")</f>
        <v>4.9349999999999996</v>
      </c>
      <c r="J126" s="30">
        <f>IFERROR(IF($F$4=4,_xll.IMDP("IR",$E126,J$9)-J$13,_xll.IMDP("IR",$E126,J$10)),"")</f>
        <v>5.2430000000000003</v>
      </c>
      <c r="K126" s="30">
        <f>IFERROR(IF($F$4=4,_xll.IMDP("IR",$E126,K$9)-K$13,_xll.IMDP("IR",$E126,K$10)),"")</f>
        <v>5.4160000000000004</v>
      </c>
      <c r="L126" s="30">
        <f>IFERROR(IF($F$4=4,_xll.IMDP("IR",$E126,L$9)-L$13,_xll.IMDP("IR",$E126,L$10)),"")</f>
        <v>5.9720000000000004</v>
      </c>
      <c r="M126" s="30">
        <f>IFERROR(IF($F$4=4,_xll.IMDP("IR",$E126,M$9)-M$13,_xll.IMDP("IR",$E126,M$10)),"")</f>
        <v>6.601</v>
      </c>
      <c r="N126" s="30">
        <f>IFERROR(IF($F$4=4,_xll.IMDP("IR",$E126,N$9)-N$13,_xll.IMDP("IR",$E126,N$10)),"")</f>
        <v>7.0369999999999999</v>
      </c>
      <c r="O126" s="30">
        <f>IFERROR(IF($F$4=4,_xll.IMDP("IR",$E126,O$9)-O$13,_xll.IMDP("IR",$E126,O$10)),"")</f>
        <v>7.3070000000000004</v>
      </c>
      <c r="P126" s="30">
        <f>IFERROR(IF($F$4=4,_xll.IMDP("IR",$E126,P$9)-P$13,_xll.IMDP("IR",$E126,P$10)),"")</f>
        <v>7.524</v>
      </c>
      <c r="Q126" s="30">
        <f>IFERROR(IF($F$4=4,_xll.IMDP("IR",$E126,Q$9)-Q$13,_xll.IMDP("IR",$E126,Q$10)),"")</f>
        <v>7.6269999999999998</v>
      </c>
      <c r="R126" s="30">
        <f>IFERROR(IF($F$4=4,_xll.IMDP("IR",$E126,R$9)-R$13,_xll.IMDP("IR",$E126,R$10)),"")</f>
        <v>7.73</v>
      </c>
      <c r="S126" s="30">
        <f>IFERROR(IF($F$4=4,_xll.IMDP("IR",$E126,S$9)-S$13,_xll.IMDP("IR",$E126,S$10)),"")</f>
        <v>8.1</v>
      </c>
      <c r="T126" s="30">
        <f>IFERROR(IF($F$4=4,_xll.IMDP("IR",$E126,T$9)-T$13,_xll.IMDP("IR",$E126,T$10)),"")</f>
        <v>8.2989999999999995</v>
      </c>
      <c r="U126" s="30">
        <f>IFERROR(IF($F$4=4,_xll.IMDP("IR",$E126,U$9)-U$13,_xll.IMDP("IR",$E126,U$10)),"")</f>
        <v>8.6370000000000005</v>
      </c>
      <c r="V126" s="31" t="str">
        <f>IFERROR(IF($F$4=4,_xll.IMDP("IR",$E126,V$9)-V$13,_xll.IMDP("IR",$E126,V$10)),"")</f>
        <v/>
      </c>
    </row>
    <row r="127" spans="2:22">
      <c r="B127">
        <v>114</v>
      </c>
      <c r="C127" s="7" t="str">
        <f>IFERROR( VLOOKUP( $B127, Sheet1!$M$2:$O$10001, 2,0),"")</f>
        <v>03020</v>
      </c>
      <c r="D127" s="24" t="str">
        <f>IFERROR( VLOOKUP( $B127, Sheet1!$M$2:$O$10001, 3,0),"")</f>
        <v>케이티</v>
      </c>
      <c r="E127" s="3" t="str">
        <f t="shared" si="3"/>
        <v>BONDAVG03020</v>
      </c>
      <c r="F127" s="18" t="str">
        <f>_xll.IMDP("IR",$E127,F$12)</f>
        <v>공모/무보증AAA</v>
      </c>
      <c r="G127" s="15">
        <f>_xll.IMDP("IR",$E127,G$12)</f>
        <v>20240830</v>
      </c>
      <c r="H127" s="30">
        <f>IFERROR(IF($F$4=4,_xll.IMDP("IR",$E127,H$9)-H$13,_xll.IMDP("IR",$E127,H$10)),"")</f>
        <v>3.359</v>
      </c>
      <c r="I127" s="30">
        <f>IFERROR(IF($F$4=4,_xll.IMDP("IR",$E127,I$9)-I$13,_xll.IMDP("IR",$E127,I$10)),"")</f>
        <v>3.347</v>
      </c>
      <c r="J127" s="30">
        <f>IFERROR(IF($F$4=4,_xll.IMDP("IR",$E127,J$9)-J$13,_xll.IMDP("IR",$E127,J$10)),"")</f>
        <v>3.282</v>
      </c>
      <c r="K127" s="30">
        <f>IFERROR(IF($F$4=4,_xll.IMDP("IR",$E127,K$9)-K$13,_xll.IMDP("IR",$E127,K$10)),"")</f>
        <v>3.2370000000000001</v>
      </c>
      <c r="L127" s="30">
        <f>IFERROR(IF($F$4=4,_xll.IMDP("IR",$E127,L$9)-L$13,_xll.IMDP("IR",$E127,L$10)),"")</f>
        <v>3.2320000000000002</v>
      </c>
      <c r="M127" s="30">
        <f>IFERROR(IF($F$4=4,_xll.IMDP("IR",$E127,M$9)-M$13,_xll.IMDP("IR",$E127,M$10)),"")</f>
        <v>3.2229999999999999</v>
      </c>
      <c r="N127" s="30">
        <f>IFERROR(IF($F$4=4,_xll.IMDP("IR",$E127,N$9)-N$13,_xll.IMDP("IR",$E127,N$10)),"")</f>
        <v>3.23</v>
      </c>
      <c r="O127" s="30">
        <f>IFERROR(IF($F$4=4,_xll.IMDP("IR",$E127,O$9)-O$13,_xll.IMDP("IR",$E127,O$10)),"")</f>
        <v>3.2290000000000001</v>
      </c>
      <c r="P127" s="30">
        <f>IFERROR(IF($F$4=4,_xll.IMDP("IR",$E127,P$9)-P$13,_xll.IMDP("IR",$E127,P$10)),"")</f>
        <v>3.2290000000000001</v>
      </c>
      <c r="Q127" s="30">
        <f>IFERROR(IF($F$4=4,_xll.IMDP("IR",$E127,Q$9)-Q$13,_xll.IMDP("IR",$E127,Q$10)),"")</f>
        <v>3.2349999999999999</v>
      </c>
      <c r="R127" s="30">
        <f>IFERROR(IF($F$4=4,_xll.IMDP("IR",$E127,R$9)-R$13,_xll.IMDP("IR",$E127,R$10)),"")</f>
        <v>3.2829999999999999</v>
      </c>
      <c r="S127" s="30">
        <f>IFERROR(IF($F$4=4,_xll.IMDP("IR",$E127,S$9)-S$13,_xll.IMDP("IR",$E127,S$10)),"")</f>
        <v>3.5489999999999999</v>
      </c>
      <c r="T127" s="30">
        <f>IFERROR(IF($F$4=4,_xll.IMDP("IR",$E127,T$9)-T$13,_xll.IMDP("IR",$E127,T$10)),"")</f>
        <v>3.7890000000000001</v>
      </c>
      <c r="U127" s="30">
        <f>IFERROR(IF($F$4=4,_xll.IMDP("IR",$E127,U$9)-U$13,_xll.IMDP("IR",$E127,U$10)),"")</f>
        <v>3.9449999999999998</v>
      </c>
      <c r="V127" s="31" t="str">
        <f>IFERROR(IF($F$4=4,_xll.IMDP("IR",$E127,V$9)-V$13,_xll.IMDP("IR",$E127,V$10)),"")</f>
        <v/>
      </c>
    </row>
    <row r="128" spans="2:22">
      <c r="B128">
        <v>115</v>
      </c>
      <c r="C128" s="7" t="str">
        <f>IFERROR( VLOOKUP( $B128, Sheet1!$M$2:$O$10001, 2,0),"")</f>
        <v>03021</v>
      </c>
      <c r="D128" s="24" t="str">
        <f>IFERROR( VLOOKUP( $B128, Sheet1!$M$2:$O$10001, 3,0),"")</f>
        <v>다올투자증권</v>
      </c>
      <c r="E128" s="3" t="str">
        <f t="shared" si="3"/>
        <v>BONDAVG03021</v>
      </c>
      <c r="F128" s="18" t="str">
        <f>_xll.IMDP("IR",$E128,F$12)</f>
        <v>공모/무보증A0</v>
      </c>
      <c r="G128" s="15">
        <f>_xll.IMDP("IR",$E128,G$12)</f>
        <v>20240830</v>
      </c>
      <c r="H128" s="30">
        <f>IFERROR(IF($F$4=4,_xll.IMDP("IR",$E128,H$9)-H$13,_xll.IMDP("IR",$E128,H$10)),"")</f>
        <v>5.83</v>
      </c>
      <c r="I128" s="30">
        <f>IFERROR(IF($F$4=4,_xll.IMDP("IR",$E128,I$9)-I$13,_xll.IMDP("IR",$E128,I$10)),"")</f>
        <v>5.8979999999999997</v>
      </c>
      <c r="J128" s="30">
        <f>IFERROR(IF($F$4=4,_xll.IMDP("IR",$E128,J$9)-J$13,_xll.IMDP("IR",$E128,J$10)),"")</f>
        <v>5.9240000000000004</v>
      </c>
      <c r="K128" s="30">
        <f>IFERROR(IF($F$4=4,_xll.IMDP("IR",$E128,K$9)-K$13,_xll.IMDP("IR",$E128,K$10)),"")</f>
        <v>5.9790000000000001</v>
      </c>
      <c r="L128" s="30">
        <f>IFERROR(IF($F$4=4,_xll.IMDP("IR",$E128,L$9)-L$13,_xll.IMDP("IR",$E128,L$10)),"")</f>
        <v>6.2119999999999997</v>
      </c>
      <c r="M128" s="30">
        <f>IFERROR(IF($F$4=4,_xll.IMDP("IR",$E128,M$9)-M$13,_xll.IMDP("IR",$E128,M$10)),"")</f>
        <v>6.258</v>
      </c>
      <c r="N128" s="30">
        <f>IFERROR(IF($F$4=4,_xll.IMDP("IR",$E128,N$9)-N$13,_xll.IMDP("IR",$E128,N$10)),"")</f>
        <v>6.3419999999999996</v>
      </c>
      <c r="O128" s="30">
        <f>IFERROR(IF($F$4=4,_xll.IMDP("IR",$E128,O$9)-O$13,_xll.IMDP("IR",$E128,O$10)),"")</f>
        <v>6.4480000000000004</v>
      </c>
      <c r="P128" s="30">
        <f>IFERROR(IF($F$4=4,_xll.IMDP("IR",$E128,P$9)-P$13,_xll.IMDP("IR",$E128,P$10)),"")</f>
        <v>6.8079999999999998</v>
      </c>
      <c r="Q128" s="30">
        <f>IFERROR(IF($F$4=4,_xll.IMDP("IR",$E128,Q$9)-Q$13,_xll.IMDP("IR",$E128,Q$10)),"")</f>
        <v>7.125</v>
      </c>
      <c r="R128" s="30">
        <f>IFERROR(IF($F$4=4,_xll.IMDP("IR",$E128,R$9)-R$13,_xll.IMDP("IR",$E128,R$10)),"")</f>
        <v>7.3860000000000001</v>
      </c>
      <c r="S128" s="30">
        <f>IFERROR(IF($F$4=4,_xll.IMDP("IR",$E128,S$9)-S$13,_xll.IMDP("IR",$E128,S$10)),"")</f>
        <v>8.0549999999999997</v>
      </c>
      <c r="T128" s="30">
        <f>IFERROR(IF($F$4=4,_xll.IMDP("IR",$E128,T$9)-T$13,_xll.IMDP("IR",$E128,T$10)),"")</f>
        <v>8.4589999999999996</v>
      </c>
      <c r="U128" s="30">
        <f>IFERROR(IF($F$4=4,_xll.IMDP("IR",$E128,U$9)-U$13,_xll.IMDP("IR",$E128,U$10)),"")</f>
        <v>8.7040000000000006</v>
      </c>
      <c r="V128" s="31" t="str">
        <f>IFERROR(IF($F$4=4,_xll.IMDP("IR",$E128,V$9)-V$13,_xll.IMDP("IR",$E128,V$10)),"")</f>
        <v/>
      </c>
    </row>
    <row r="129" spans="2:22">
      <c r="B129">
        <v>116</v>
      </c>
      <c r="C129" s="7" t="str">
        <f>IFERROR( VLOOKUP( $B129, Sheet1!$M$2:$O$10001, 2,0),"")</f>
        <v>03049</v>
      </c>
      <c r="D129" s="24" t="str">
        <f>IFERROR( VLOOKUP( $B129, Sheet1!$M$2:$O$10001, 3,0),"")</f>
        <v>한국투자증권</v>
      </c>
      <c r="E129" s="3" t="str">
        <f t="shared" si="3"/>
        <v>BONDAVG03049</v>
      </c>
      <c r="F129" s="18" t="str">
        <f>_xll.IMDP("IR",$E129,F$12)</f>
        <v>공모/무보증AA0</v>
      </c>
      <c r="G129" s="15">
        <f>_xll.IMDP("IR",$E129,G$12)</f>
        <v>20240830</v>
      </c>
      <c r="H129" s="30">
        <f>IFERROR(IF($F$4=4,_xll.IMDP("IR",$E129,H$9)-H$13,_xll.IMDP("IR",$E129,H$10)),"")</f>
        <v>3.6429999999999998</v>
      </c>
      <c r="I129" s="30">
        <f>IFERROR(IF($F$4=4,_xll.IMDP("IR",$E129,I$9)-I$13,_xll.IMDP("IR",$E129,I$10)),"")</f>
        <v>3.645</v>
      </c>
      <c r="J129" s="30">
        <f>IFERROR(IF($F$4=4,_xll.IMDP("IR",$E129,J$9)-J$13,_xll.IMDP("IR",$E129,J$10)),"")</f>
        <v>3.6019999999999999</v>
      </c>
      <c r="K129" s="30">
        <f>IFERROR(IF($F$4=4,_xll.IMDP("IR",$E129,K$9)-K$13,_xll.IMDP("IR",$E129,K$10)),"")</f>
        <v>3.5920000000000001</v>
      </c>
      <c r="L129" s="30">
        <f>IFERROR(IF($F$4=4,_xll.IMDP("IR",$E129,L$9)-L$13,_xll.IMDP("IR",$E129,L$10)),"")</f>
        <v>3.6339999999999999</v>
      </c>
      <c r="M129" s="30">
        <f>IFERROR(IF($F$4=4,_xll.IMDP("IR",$E129,M$9)-M$13,_xll.IMDP("IR",$E129,M$10)),"")</f>
        <v>3.661</v>
      </c>
      <c r="N129" s="30">
        <f>IFERROR(IF($F$4=4,_xll.IMDP("IR",$E129,N$9)-N$13,_xll.IMDP("IR",$E129,N$10)),"")</f>
        <v>3.6890000000000001</v>
      </c>
      <c r="O129" s="30">
        <f>IFERROR(IF($F$4=4,_xll.IMDP("IR",$E129,O$9)-O$13,_xll.IMDP("IR",$E129,O$10)),"")</f>
        <v>3.7029999999999998</v>
      </c>
      <c r="P129" s="30">
        <f>IFERROR(IF($F$4=4,_xll.IMDP("IR",$E129,P$9)-P$13,_xll.IMDP("IR",$E129,P$10)),"")</f>
        <v>3.7290000000000001</v>
      </c>
      <c r="Q129" s="30">
        <f>IFERROR(IF($F$4=4,_xll.IMDP("IR",$E129,Q$9)-Q$13,_xll.IMDP("IR",$E129,Q$10)),"")</f>
        <v>3.7829999999999999</v>
      </c>
      <c r="R129" s="30">
        <f>IFERROR(IF($F$4=4,_xll.IMDP("IR",$E129,R$9)-R$13,_xll.IMDP("IR",$E129,R$10)),"")</f>
        <v>3.952</v>
      </c>
      <c r="S129" s="30">
        <f>IFERROR(IF($F$4=4,_xll.IMDP("IR",$E129,S$9)-S$13,_xll.IMDP("IR",$E129,S$10)),"")</f>
        <v>4.6120000000000001</v>
      </c>
      <c r="T129" s="30">
        <f>IFERROR(IF($F$4=4,_xll.IMDP("IR",$E129,T$9)-T$13,_xll.IMDP("IR",$E129,T$10)),"")</f>
        <v>5.1340000000000003</v>
      </c>
      <c r="U129" s="30">
        <f>IFERROR(IF($F$4=4,_xll.IMDP("IR",$E129,U$9)-U$13,_xll.IMDP("IR",$E129,U$10)),"")</f>
        <v>5.3280000000000003</v>
      </c>
      <c r="V129" s="31" t="str">
        <f>IFERROR(IF($F$4=4,_xll.IMDP("IR",$E129,V$9)-V$13,_xll.IMDP("IR",$E129,V$10)),"")</f>
        <v/>
      </c>
    </row>
    <row r="130" spans="2:22">
      <c r="B130">
        <v>117</v>
      </c>
      <c r="C130" s="7" t="str">
        <f>IFERROR( VLOOKUP( $B130, Sheet1!$M$2:$O$10001, 2,0),"")</f>
        <v>03061</v>
      </c>
      <c r="D130" s="24" t="str">
        <f>IFERROR( VLOOKUP( $B130, Sheet1!$M$2:$O$10001, 3,0),"")</f>
        <v>교보증권</v>
      </c>
      <c r="E130" s="3" t="str">
        <f t="shared" si="3"/>
        <v>BONDAVG03061</v>
      </c>
      <c r="F130" s="18" t="str">
        <f>_xll.IMDP("IR",$E130,F$12)</f>
        <v>공모/무보증AA-</v>
      </c>
      <c r="G130" s="15">
        <f>_xll.IMDP("IR",$E130,G$12)</f>
        <v>20240830</v>
      </c>
      <c r="H130" s="30">
        <f>IFERROR(IF($F$4=4,_xll.IMDP("IR",$E130,H$9)-H$13,_xll.IMDP("IR",$E130,H$10)),"")</f>
        <v>3.706</v>
      </c>
      <c r="I130" s="30">
        <f>IFERROR(IF($F$4=4,_xll.IMDP("IR",$E130,I$9)-I$13,_xll.IMDP("IR",$E130,I$10)),"")</f>
        <v>3.71</v>
      </c>
      <c r="J130" s="30">
        <f>IFERROR(IF($F$4=4,_xll.IMDP("IR",$E130,J$9)-J$13,_xll.IMDP("IR",$E130,J$10)),"")</f>
        <v>3.6859999999999999</v>
      </c>
      <c r="K130" s="30">
        <f>IFERROR(IF($F$4=4,_xll.IMDP("IR",$E130,K$9)-K$13,_xll.IMDP("IR",$E130,K$10)),"")</f>
        <v>3.67</v>
      </c>
      <c r="L130" s="30">
        <f>IFERROR(IF($F$4=4,_xll.IMDP("IR",$E130,L$9)-L$13,_xll.IMDP("IR",$E130,L$10)),"")</f>
        <v>3.6920000000000002</v>
      </c>
      <c r="M130" s="30">
        <f>IFERROR(IF($F$4=4,_xll.IMDP("IR",$E130,M$9)-M$13,_xll.IMDP("IR",$E130,M$10)),"")</f>
        <v>3.7109999999999999</v>
      </c>
      <c r="N130" s="30">
        <f>IFERROR(IF($F$4=4,_xll.IMDP("IR",$E130,N$9)-N$13,_xll.IMDP("IR",$E130,N$10)),"")</f>
        <v>3.7360000000000002</v>
      </c>
      <c r="O130" s="30">
        <f>IFERROR(IF($F$4=4,_xll.IMDP("IR",$E130,O$9)-O$13,_xll.IMDP("IR",$E130,O$10)),"")</f>
        <v>3.746</v>
      </c>
      <c r="P130" s="30">
        <f>IFERROR(IF($F$4=4,_xll.IMDP("IR",$E130,P$9)-P$13,_xll.IMDP("IR",$E130,P$10)),"")</f>
        <v>3.7869999999999999</v>
      </c>
      <c r="Q130" s="30">
        <f>IFERROR(IF($F$4=4,_xll.IMDP("IR",$E130,Q$9)-Q$13,_xll.IMDP("IR",$E130,Q$10)),"")</f>
        <v>3.9039999999999999</v>
      </c>
      <c r="R130" s="30">
        <f>IFERROR(IF($F$4=4,_xll.IMDP("IR",$E130,R$9)-R$13,_xll.IMDP("IR",$E130,R$10)),"")</f>
        <v>4.1660000000000004</v>
      </c>
      <c r="S130" s="30">
        <f>IFERROR(IF($F$4=4,_xll.IMDP("IR",$E130,S$9)-S$13,_xll.IMDP("IR",$E130,S$10)),"")</f>
        <v>4.9820000000000002</v>
      </c>
      <c r="T130" s="30">
        <f>IFERROR(IF($F$4=4,_xll.IMDP("IR",$E130,T$9)-T$13,_xll.IMDP("IR",$E130,T$10)),"")</f>
        <v>5.5880000000000001</v>
      </c>
      <c r="U130" s="30">
        <f>IFERROR(IF($F$4=4,_xll.IMDP("IR",$E130,U$9)-U$13,_xll.IMDP("IR",$E130,U$10)),"")</f>
        <v>5.84</v>
      </c>
      <c r="V130" s="31" t="str">
        <f>IFERROR(IF($F$4=4,_xll.IMDP("IR",$E130,V$9)-V$13,_xll.IMDP("IR",$E130,V$10)),"")</f>
        <v/>
      </c>
    </row>
    <row r="131" spans="2:22">
      <c r="B131">
        <v>118</v>
      </c>
      <c r="C131" s="7" t="str">
        <f>IFERROR( VLOOKUP( $B131, Sheet1!$M$2:$O$10001, 2,0),"")</f>
        <v>03062</v>
      </c>
      <c r="D131" s="24" t="str">
        <f>IFERROR( VLOOKUP( $B131, Sheet1!$M$2:$O$10001, 3,0),"")</f>
        <v>롯데카드</v>
      </c>
      <c r="E131" s="3" t="str">
        <f t="shared" si="3"/>
        <v>BONDAVG03062</v>
      </c>
      <c r="F131" s="18" t="str">
        <f>_xll.IMDP("IR",$E131,F$12)</f>
        <v>카드채AA-</v>
      </c>
      <c r="G131" s="15">
        <f>_xll.IMDP("IR",$E131,G$12)</f>
        <v>20240830</v>
      </c>
      <c r="H131" s="30">
        <f>IFERROR(IF($F$4=4,_xll.IMDP("IR",$E131,H$9)-H$13,_xll.IMDP("IR",$E131,H$10)),"")</f>
        <v>3.661</v>
      </c>
      <c r="I131" s="30">
        <f>IFERROR(IF($F$4=4,_xll.IMDP("IR",$E131,I$9)-I$13,_xll.IMDP("IR",$E131,I$10)),"")</f>
        <v>3.6579999999999999</v>
      </c>
      <c r="J131" s="30">
        <f>IFERROR(IF($F$4=4,_xll.IMDP("IR",$E131,J$9)-J$13,_xll.IMDP("IR",$E131,J$10)),"")</f>
        <v>3.6549999999999998</v>
      </c>
      <c r="K131" s="30">
        <f>IFERROR(IF($F$4=4,_xll.IMDP("IR",$E131,K$9)-K$13,_xll.IMDP("IR",$E131,K$10)),"")</f>
        <v>3.706</v>
      </c>
      <c r="L131" s="30">
        <f>IFERROR(IF($F$4=4,_xll.IMDP("IR",$E131,L$9)-L$13,_xll.IMDP("IR",$E131,L$10)),"")</f>
        <v>3.7949999999999999</v>
      </c>
      <c r="M131" s="30">
        <f>IFERROR(IF($F$4=4,_xll.IMDP("IR",$E131,M$9)-M$13,_xll.IMDP("IR",$E131,M$10)),"")</f>
        <v>3.782</v>
      </c>
      <c r="N131" s="30">
        <f>IFERROR(IF($F$4=4,_xll.IMDP("IR",$E131,N$9)-N$13,_xll.IMDP("IR",$E131,N$10)),"")</f>
        <v>3.75</v>
      </c>
      <c r="O131" s="30">
        <f>IFERROR(IF($F$4=4,_xll.IMDP("IR",$E131,O$9)-O$13,_xll.IMDP("IR",$E131,O$10)),"")</f>
        <v>3.7250000000000001</v>
      </c>
      <c r="P131" s="30">
        <f>IFERROR(IF($F$4=4,_xll.IMDP("IR",$E131,P$9)-P$13,_xll.IMDP("IR",$E131,P$10)),"")</f>
        <v>3.7370000000000001</v>
      </c>
      <c r="Q131" s="30">
        <f>IFERROR(IF($F$4=4,_xll.IMDP("IR",$E131,Q$9)-Q$13,_xll.IMDP("IR",$E131,Q$10)),"")</f>
        <v>3.8340000000000001</v>
      </c>
      <c r="R131" s="30">
        <f>IFERROR(IF($F$4=4,_xll.IMDP("IR",$E131,R$9)-R$13,_xll.IMDP("IR",$E131,R$10)),"")</f>
        <v>4.2919999999999998</v>
      </c>
      <c r="S131" s="30">
        <f>IFERROR(IF($F$4=4,_xll.IMDP("IR",$E131,S$9)-S$13,_xll.IMDP("IR",$E131,S$10)),"")</f>
        <v>4.8849999999999998</v>
      </c>
      <c r="T131" s="30">
        <f>IFERROR(IF($F$4=4,_xll.IMDP("IR",$E131,T$9)-T$13,_xll.IMDP("IR",$E131,T$10)),"")</f>
        <v>5.3070000000000004</v>
      </c>
      <c r="U131" s="30">
        <f>IFERROR(IF($F$4=4,_xll.IMDP("IR",$E131,U$9)-U$13,_xll.IMDP("IR",$E131,U$10)),"")</f>
        <v>5.5220000000000002</v>
      </c>
      <c r="V131" s="31" t="str">
        <f>IFERROR(IF($F$4=4,_xll.IMDP("IR",$E131,V$9)-V$13,_xll.IMDP("IR",$E131,V$10)),"")</f>
        <v/>
      </c>
    </row>
    <row r="132" spans="2:22">
      <c r="B132">
        <v>119</v>
      </c>
      <c r="C132" s="7" t="str">
        <f>IFERROR( VLOOKUP( $B132, Sheet1!$M$2:$O$10001, 2,0),"")</f>
        <v>03075</v>
      </c>
      <c r="D132" s="24" t="str">
        <f>IFERROR( VLOOKUP( $B132, Sheet1!$M$2:$O$10001, 3,0),"")</f>
        <v>하나증권</v>
      </c>
      <c r="E132" s="3" t="str">
        <f t="shared" si="3"/>
        <v>BONDAVG03075</v>
      </c>
      <c r="F132" s="18" t="str">
        <f>_xll.IMDP("IR",$E132,F$12)</f>
        <v>공모/무보증AA0</v>
      </c>
      <c r="G132" s="15">
        <f>_xll.IMDP("IR",$E132,G$12)</f>
        <v>20240830</v>
      </c>
      <c r="H132" s="30">
        <f>IFERROR(IF($F$4=4,_xll.IMDP("IR",$E132,H$9)-H$13,_xll.IMDP("IR",$E132,H$10)),"")</f>
        <v>3.6080000000000001</v>
      </c>
      <c r="I132" s="30">
        <f>IFERROR(IF($F$4=4,_xll.IMDP("IR",$E132,I$9)-I$13,_xll.IMDP("IR",$E132,I$10)),"")</f>
        <v>3.6259999999999999</v>
      </c>
      <c r="J132" s="30">
        <f>IFERROR(IF($F$4=4,_xll.IMDP("IR",$E132,J$9)-J$13,_xll.IMDP("IR",$E132,J$10)),"")</f>
        <v>3.5670000000000002</v>
      </c>
      <c r="K132" s="30">
        <f>IFERROR(IF($F$4=4,_xll.IMDP("IR",$E132,K$9)-K$13,_xll.IMDP("IR",$E132,K$10)),"")</f>
        <v>3.5379999999999998</v>
      </c>
      <c r="L132" s="30">
        <f>IFERROR(IF($F$4=4,_xll.IMDP("IR",$E132,L$9)-L$13,_xll.IMDP("IR",$E132,L$10)),"")</f>
        <v>3.569</v>
      </c>
      <c r="M132" s="30">
        <f>IFERROR(IF($F$4=4,_xll.IMDP("IR",$E132,M$9)-M$13,_xll.IMDP("IR",$E132,M$10)),"")</f>
        <v>3.5910000000000002</v>
      </c>
      <c r="N132" s="30">
        <f>IFERROR(IF($F$4=4,_xll.IMDP("IR",$E132,N$9)-N$13,_xll.IMDP("IR",$E132,N$10)),"")</f>
        <v>3.6190000000000002</v>
      </c>
      <c r="O132" s="30">
        <f>IFERROR(IF($F$4=4,_xll.IMDP("IR",$E132,O$9)-O$13,_xll.IMDP("IR",$E132,O$10)),"")</f>
        <v>3.63</v>
      </c>
      <c r="P132" s="30">
        <f>IFERROR(IF($F$4=4,_xll.IMDP("IR",$E132,P$9)-P$13,_xll.IMDP("IR",$E132,P$10)),"")</f>
        <v>3.645</v>
      </c>
      <c r="Q132" s="30">
        <f>IFERROR(IF($F$4=4,_xll.IMDP("IR",$E132,Q$9)-Q$13,_xll.IMDP("IR",$E132,Q$10)),"")</f>
        <v>3.7050000000000001</v>
      </c>
      <c r="R132" s="30">
        <f>IFERROR(IF($F$4=4,_xll.IMDP("IR",$E132,R$9)-R$13,_xll.IMDP("IR",$E132,R$10)),"")</f>
        <v>3.8490000000000002</v>
      </c>
      <c r="S132" s="30">
        <f>IFERROR(IF($F$4=4,_xll.IMDP("IR",$E132,S$9)-S$13,_xll.IMDP("IR",$E132,S$10)),"")</f>
        <v>4.468</v>
      </c>
      <c r="T132" s="30">
        <f>IFERROR(IF($F$4=4,_xll.IMDP("IR",$E132,T$9)-T$13,_xll.IMDP("IR",$E132,T$10)),"")</f>
        <v>4.9690000000000003</v>
      </c>
      <c r="U132" s="30">
        <f>IFERROR(IF($F$4=4,_xll.IMDP("IR",$E132,U$9)-U$13,_xll.IMDP("IR",$E132,U$10)),"")</f>
        <v>5.1630000000000003</v>
      </c>
      <c r="V132" s="31" t="str">
        <f>IFERROR(IF($F$4=4,_xll.IMDP("IR",$E132,V$9)-V$13,_xll.IMDP("IR",$E132,V$10)),"")</f>
        <v/>
      </c>
    </row>
    <row r="133" spans="2:22">
      <c r="B133">
        <v>120</v>
      </c>
      <c r="C133" s="7" t="str">
        <f>IFERROR( VLOOKUP( $B133, Sheet1!$M$2:$O$10001, 2,0),"")</f>
        <v>03100</v>
      </c>
      <c r="D133" s="24" t="str">
        <f>IFERROR( VLOOKUP( $B133, Sheet1!$M$2:$O$10001, 3,0),"")</f>
        <v>코리아세븐</v>
      </c>
      <c r="E133" s="3" t="str">
        <f t="shared" si="3"/>
        <v>BONDAVG03100</v>
      </c>
      <c r="F133" s="18" t="str">
        <f>_xll.IMDP("IR",$E133,F$12)</f>
        <v>공모/무보증A0</v>
      </c>
      <c r="G133" s="15">
        <f>_xll.IMDP("IR",$E133,G$12)</f>
        <v>20240830</v>
      </c>
      <c r="H133" s="30">
        <f>IFERROR(IF($F$4=4,_xll.IMDP("IR",$E133,H$9)-H$13,_xll.IMDP("IR",$E133,H$10)),"")</f>
        <v>3.7789999999999999</v>
      </c>
      <c r="I133" s="30">
        <f>IFERROR(IF($F$4=4,_xll.IMDP("IR",$E133,I$9)-I$13,_xll.IMDP("IR",$E133,I$10)),"")</f>
        <v>3.8519999999999999</v>
      </c>
      <c r="J133" s="30">
        <f>IFERROR(IF($F$4=4,_xll.IMDP("IR",$E133,J$9)-J$13,_xll.IMDP("IR",$E133,J$10)),"")</f>
        <v>3.8860000000000001</v>
      </c>
      <c r="K133" s="30">
        <f>IFERROR(IF($F$4=4,_xll.IMDP("IR",$E133,K$9)-K$13,_xll.IMDP("IR",$E133,K$10)),"")</f>
        <v>3.9369999999999998</v>
      </c>
      <c r="L133" s="30">
        <f>IFERROR(IF($F$4=4,_xll.IMDP("IR",$E133,L$9)-L$13,_xll.IMDP("IR",$E133,L$10)),"")</f>
        <v>4.0060000000000002</v>
      </c>
      <c r="M133" s="30">
        <f>IFERROR(IF($F$4=4,_xll.IMDP("IR",$E133,M$9)-M$13,_xll.IMDP("IR",$E133,M$10)),"")</f>
        <v>4.0940000000000003</v>
      </c>
      <c r="N133" s="30">
        <f>IFERROR(IF($F$4=4,_xll.IMDP("IR",$E133,N$9)-N$13,_xll.IMDP("IR",$E133,N$10)),"")</f>
        <v>4.2679999999999998</v>
      </c>
      <c r="O133" s="30">
        <f>IFERROR(IF($F$4=4,_xll.IMDP("IR",$E133,O$9)-O$13,_xll.IMDP("IR",$E133,O$10)),"")</f>
        <v>4.43</v>
      </c>
      <c r="P133" s="30">
        <f>IFERROR(IF($F$4=4,_xll.IMDP("IR",$E133,P$9)-P$13,_xll.IMDP("IR",$E133,P$10)),"")</f>
        <v>4.766</v>
      </c>
      <c r="Q133" s="30">
        <f>IFERROR(IF($F$4=4,_xll.IMDP("IR",$E133,Q$9)-Q$13,_xll.IMDP("IR",$E133,Q$10)),"")</f>
        <v>5.0439999999999996</v>
      </c>
      <c r="R133" s="30">
        <f>IFERROR(IF($F$4=4,_xll.IMDP("IR",$E133,R$9)-R$13,_xll.IMDP("IR",$E133,R$10)),"")</f>
        <v>5.2880000000000003</v>
      </c>
      <c r="S133" s="30">
        <f>IFERROR(IF($F$4=4,_xll.IMDP("IR",$E133,S$9)-S$13,_xll.IMDP("IR",$E133,S$10)),"")</f>
        <v>5.9740000000000002</v>
      </c>
      <c r="T133" s="30">
        <f>IFERROR(IF($F$4=4,_xll.IMDP("IR",$E133,T$9)-T$13,_xll.IMDP("IR",$E133,T$10)),"")</f>
        <v>6.3819999999999997</v>
      </c>
      <c r="U133" s="30">
        <f>IFERROR(IF($F$4=4,_xll.IMDP("IR",$E133,U$9)-U$13,_xll.IMDP("IR",$E133,U$10)),"")</f>
        <v>6.6550000000000002</v>
      </c>
      <c r="V133" s="31" t="str">
        <f>IFERROR(IF($F$4=4,_xll.IMDP("IR",$E133,V$9)-V$13,_xll.IMDP("IR",$E133,V$10)),"")</f>
        <v/>
      </c>
    </row>
    <row r="134" spans="2:22">
      <c r="B134">
        <v>121</v>
      </c>
      <c r="C134" s="7" t="str">
        <f>IFERROR( VLOOKUP( $B134, Sheet1!$M$2:$O$10001, 2,0),"")</f>
        <v>03101</v>
      </c>
      <c r="D134" s="24" t="str">
        <f>IFERROR( VLOOKUP( $B134, Sheet1!$M$2:$O$10001, 3,0),"")</f>
        <v>롯데물산</v>
      </c>
      <c r="E134" s="3" t="str">
        <f t="shared" si="3"/>
        <v>BONDAVG03101</v>
      </c>
      <c r="F134" s="18" t="str">
        <f>_xll.IMDP("IR",$E134,F$12)</f>
        <v>공모/무보증AA-</v>
      </c>
      <c r="G134" s="15">
        <f>_xll.IMDP("IR",$E134,G$12)</f>
        <v>20240830</v>
      </c>
      <c r="H134" s="30">
        <f>IFERROR(IF($F$4=4,_xll.IMDP("IR",$E134,H$9)-H$13,_xll.IMDP("IR",$E134,H$10)),"")</f>
        <v>3.6459999999999999</v>
      </c>
      <c r="I134" s="30">
        <f>IFERROR(IF($F$4=4,_xll.IMDP("IR",$E134,I$9)-I$13,_xll.IMDP("IR",$E134,I$10)),"")</f>
        <v>3.69</v>
      </c>
      <c r="J134" s="30">
        <f>IFERROR(IF($F$4=4,_xll.IMDP("IR",$E134,J$9)-J$13,_xll.IMDP("IR",$E134,J$10)),"")</f>
        <v>3.6469999999999998</v>
      </c>
      <c r="K134" s="30">
        <f>IFERROR(IF($F$4=4,_xll.IMDP("IR",$E134,K$9)-K$13,_xll.IMDP("IR",$E134,K$10)),"")</f>
        <v>3.6419999999999999</v>
      </c>
      <c r="L134" s="30">
        <f>IFERROR(IF($F$4=4,_xll.IMDP("IR",$E134,L$9)-L$13,_xll.IMDP("IR",$E134,L$10)),"")</f>
        <v>3.7309999999999999</v>
      </c>
      <c r="M134" s="30">
        <f>IFERROR(IF($F$4=4,_xll.IMDP("IR",$E134,M$9)-M$13,_xll.IMDP("IR",$E134,M$10)),"")</f>
        <v>3.786</v>
      </c>
      <c r="N134" s="30">
        <f>IFERROR(IF($F$4=4,_xll.IMDP("IR",$E134,N$9)-N$13,_xll.IMDP("IR",$E134,N$10)),"")</f>
        <v>3.883</v>
      </c>
      <c r="O134" s="30">
        <f>IFERROR(IF($F$4=4,_xll.IMDP("IR",$E134,O$9)-O$13,_xll.IMDP("IR",$E134,O$10)),"")</f>
        <v>3.9289999999999998</v>
      </c>
      <c r="P134" s="30">
        <f>IFERROR(IF($F$4=4,_xll.IMDP("IR",$E134,P$9)-P$13,_xll.IMDP("IR",$E134,P$10)),"")</f>
        <v>4.0149999999999997</v>
      </c>
      <c r="Q134" s="30">
        <f>IFERROR(IF($F$4=4,_xll.IMDP("IR",$E134,Q$9)-Q$13,_xll.IMDP("IR",$E134,Q$10)),"")</f>
        <v>4.1289999999999996</v>
      </c>
      <c r="R134" s="30">
        <f>IFERROR(IF($F$4=4,_xll.IMDP("IR",$E134,R$9)-R$13,_xll.IMDP("IR",$E134,R$10)),"")</f>
        <v>4.3230000000000004</v>
      </c>
      <c r="S134" s="30">
        <f>IFERROR(IF($F$4=4,_xll.IMDP("IR",$E134,S$9)-S$13,_xll.IMDP("IR",$E134,S$10)),"")</f>
        <v>5.1609999999999996</v>
      </c>
      <c r="T134" s="30">
        <f>IFERROR(IF($F$4=4,_xll.IMDP("IR",$E134,T$9)-T$13,_xll.IMDP("IR",$E134,T$10)),"")</f>
        <v>5.7930000000000001</v>
      </c>
      <c r="U134" s="30">
        <f>IFERROR(IF($F$4=4,_xll.IMDP("IR",$E134,U$9)-U$13,_xll.IMDP("IR",$E134,U$10)),"")</f>
        <v>6.0540000000000003</v>
      </c>
      <c r="V134" s="31" t="str">
        <f>IFERROR(IF($F$4=4,_xll.IMDP("IR",$E134,V$9)-V$13,_xll.IMDP("IR",$E134,V$10)),"")</f>
        <v/>
      </c>
    </row>
    <row r="135" spans="2:22">
      <c r="B135">
        <v>122</v>
      </c>
      <c r="C135" s="7" t="str">
        <f>IFERROR( VLOOKUP( $B135, Sheet1!$M$2:$O$10001, 2,0),"")</f>
        <v>03132</v>
      </c>
      <c r="D135" s="24" t="str">
        <f>IFERROR( VLOOKUP( $B135, Sheet1!$M$2:$O$10001, 3,0),"")</f>
        <v>비씨카드</v>
      </c>
      <c r="E135" s="3" t="str">
        <f t="shared" si="3"/>
        <v>BONDAVG03132</v>
      </c>
      <c r="F135" s="18" t="str">
        <f>_xll.IMDP("IR",$E135,F$12)</f>
        <v>카드채AA+</v>
      </c>
      <c r="G135" s="15">
        <f>_xll.IMDP("IR",$E135,G$12)</f>
        <v>20240830</v>
      </c>
      <c r="H135" s="30">
        <f>IFERROR(IF($F$4=4,_xll.IMDP("IR",$E135,H$9)-H$13,_xll.IMDP("IR",$E135,H$10)),"")</f>
        <v>3.49</v>
      </c>
      <c r="I135" s="30">
        <f>IFERROR(IF($F$4=4,_xll.IMDP("IR",$E135,I$9)-I$13,_xll.IMDP("IR",$E135,I$10)),"")</f>
        <v>3.476</v>
      </c>
      <c r="J135" s="30">
        <f>IFERROR(IF($F$4=4,_xll.IMDP("IR",$E135,J$9)-J$13,_xll.IMDP("IR",$E135,J$10)),"")</f>
        <v>3.4359999999999999</v>
      </c>
      <c r="K135" s="30">
        <f>IFERROR(IF($F$4=4,_xll.IMDP("IR",$E135,K$9)-K$13,_xll.IMDP("IR",$E135,K$10)),"")</f>
        <v>3.4670000000000001</v>
      </c>
      <c r="L135" s="30">
        <f>IFERROR(IF($F$4=4,_xll.IMDP("IR",$E135,L$9)-L$13,_xll.IMDP("IR",$E135,L$10)),"")</f>
        <v>3.5419999999999998</v>
      </c>
      <c r="M135" s="30">
        <f>IFERROR(IF($F$4=4,_xll.IMDP("IR",$E135,M$9)-M$13,_xll.IMDP("IR",$E135,M$10)),"")</f>
        <v>3.5179999999999998</v>
      </c>
      <c r="N135" s="30">
        <f>IFERROR(IF($F$4=4,_xll.IMDP("IR",$E135,N$9)-N$13,_xll.IMDP("IR",$E135,N$10)),"")</f>
        <v>3.4780000000000002</v>
      </c>
      <c r="O135" s="30">
        <f>IFERROR(IF($F$4=4,_xll.IMDP("IR",$E135,O$9)-O$13,_xll.IMDP("IR",$E135,O$10)),"")</f>
        <v>3.452</v>
      </c>
      <c r="P135" s="30">
        <f>IFERROR(IF($F$4=4,_xll.IMDP("IR",$E135,P$9)-P$13,_xll.IMDP("IR",$E135,P$10)),"")</f>
        <v>3.4319999999999999</v>
      </c>
      <c r="Q135" s="30">
        <f>IFERROR(IF($F$4=4,_xll.IMDP("IR",$E135,Q$9)-Q$13,_xll.IMDP("IR",$E135,Q$10)),"")</f>
        <v>3.464</v>
      </c>
      <c r="R135" s="30">
        <f>IFERROR(IF($F$4=4,_xll.IMDP("IR",$E135,R$9)-R$13,_xll.IMDP("IR",$E135,R$10)),"")</f>
        <v>3.859</v>
      </c>
      <c r="S135" s="30">
        <f>IFERROR(IF($F$4=4,_xll.IMDP("IR",$E135,S$9)-S$13,_xll.IMDP("IR",$E135,S$10)),"")</f>
        <v>4.4660000000000002</v>
      </c>
      <c r="T135" s="30">
        <f>IFERROR(IF($F$4=4,_xll.IMDP("IR",$E135,T$9)-T$13,_xll.IMDP("IR",$E135,T$10)),"")</f>
        <v>4.883</v>
      </c>
      <c r="U135" s="30">
        <f>IFERROR(IF($F$4=4,_xll.IMDP("IR",$E135,U$9)-U$13,_xll.IMDP("IR",$E135,U$10)),"")</f>
        <v>5.0949999999999998</v>
      </c>
      <c r="V135" s="31" t="str">
        <f>IFERROR(IF($F$4=4,_xll.IMDP("IR",$E135,V$9)-V$13,_xll.IMDP("IR",$E135,V$10)),"")</f>
        <v/>
      </c>
    </row>
    <row r="136" spans="2:22">
      <c r="B136">
        <v>123</v>
      </c>
      <c r="C136" s="7" t="str">
        <f>IFERROR( VLOOKUP( $B136, Sheet1!$M$2:$O$10001, 2,0),"")</f>
        <v>03144</v>
      </c>
      <c r="D136" s="24" t="str">
        <f>IFERROR( VLOOKUP( $B136, Sheet1!$M$2:$O$10001, 3,0),"")</f>
        <v>신세계푸드</v>
      </c>
      <c r="E136" s="3" t="str">
        <f t="shared" si="3"/>
        <v>BONDAVG03144</v>
      </c>
      <c r="F136" s="18" t="str">
        <f>_xll.IMDP("IR",$E136,F$12)</f>
        <v>공모/무보증A+</v>
      </c>
      <c r="G136" s="15">
        <f>_xll.IMDP("IR",$E136,G$12)</f>
        <v>20240830</v>
      </c>
      <c r="H136" s="30">
        <f>IFERROR(IF($F$4=4,_xll.IMDP("IR",$E136,H$9)-H$13,_xll.IMDP("IR",$E136,H$10)),"")</f>
        <v>3.4409999999999998</v>
      </c>
      <c r="I136" s="30">
        <f>IFERROR(IF($F$4=4,_xll.IMDP("IR",$E136,I$9)-I$13,_xll.IMDP("IR",$E136,I$10)),"")</f>
        <v>3.4860000000000002</v>
      </c>
      <c r="J136" s="30">
        <f>IFERROR(IF($F$4=4,_xll.IMDP("IR",$E136,J$9)-J$13,_xll.IMDP("IR",$E136,J$10)),"")</f>
        <v>3.49</v>
      </c>
      <c r="K136" s="30">
        <f>IFERROR(IF($F$4=4,_xll.IMDP("IR",$E136,K$9)-K$13,_xll.IMDP("IR",$E136,K$10)),"")</f>
        <v>3.4980000000000002</v>
      </c>
      <c r="L136" s="30">
        <f>IFERROR(IF($F$4=4,_xll.IMDP("IR",$E136,L$9)-L$13,_xll.IMDP("IR",$E136,L$10)),"")</f>
        <v>3.5409999999999999</v>
      </c>
      <c r="M136" s="30">
        <f>IFERROR(IF($F$4=4,_xll.IMDP("IR",$E136,M$9)-M$13,_xll.IMDP("IR",$E136,M$10)),"")</f>
        <v>3.5760000000000001</v>
      </c>
      <c r="N136" s="30">
        <f>IFERROR(IF($F$4=4,_xll.IMDP("IR",$E136,N$9)-N$13,_xll.IMDP("IR",$E136,N$10)),"")</f>
        <v>3.6320000000000001</v>
      </c>
      <c r="O136" s="30">
        <f>IFERROR(IF($F$4=4,_xll.IMDP("IR",$E136,O$9)-O$13,_xll.IMDP("IR",$E136,O$10)),"")</f>
        <v>3.6539999999999999</v>
      </c>
      <c r="P136" s="30">
        <f>IFERROR(IF($F$4=4,_xll.IMDP("IR",$E136,P$9)-P$13,_xll.IMDP("IR",$E136,P$10)),"")</f>
        <v>3.976</v>
      </c>
      <c r="Q136" s="30">
        <f>IFERROR(IF($F$4=4,_xll.IMDP("IR",$E136,Q$9)-Q$13,_xll.IMDP("IR",$E136,Q$10)),"")</f>
        <v>4.2300000000000004</v>
      </c>
      <c r="R136" s="30">
        <f>IFERROR(IF($F$4=4,_xll.IMDP("IR",$E136,R$9)-R$13,_xll.IMDP("IR",$E136,R$10)),"")</f>
        <v>4.4829999999999997</v>
      </c>
      <c r="S136" s="30">
        <f>IFERROR(IF($F$4=4,_xll.IMDP("IR",$E136,S$9)-S$13,_xll.IMDP("IR",$E136,S$10)),"")</f>
        <v>5.1580000000000004</v>
      </c>
      <c r="T136" s="30">
        <f>IFERROR(IF($F$4=4,_xll.IMDP("IR",$E136,T$9)-T$13,_xll.IMDP("IR",$E136,T$10)),"")</f>
        <v>5.6429999999999998</v>
      </c>
      <c r="U136" s="30">
        <f>IFERROR(IF($F$4=4,_xll.IMDP("IR",$E136,U$9)-U$13,_xll.IMDP("IR",$E136,U$10)),"")</f>
        <v>5.9180000000000001</v>
      </c>
      <c r="V136" s="31" t="str">
        <f>IFERROR(IF($F$4=4,_xll.IMDP("IR",$E136,V$9)-V$13,_xll.IMDP("IR",$E136,V$10)),"")</f>
        <v/>
      </c>
    </row>
    <row r="137" spans="2:22">
      <c r="B137">
        <v>124</v>
      </c>
      <c r="C137" s="7" t="str">
        <f>IFERROR( VLOOKUP( $B137, Sheet1!$M$2:$O$10001, 2,0),"")</f>
        <v>03152</v>
      </c>
      <c r="D137" s="24" t="str">
        <f>IFERROR( VLOOKUP( $B137, Sheet1!$M$2:$O$10001, 3,0),"")</f>
        <v>오케이캐피탈</v>
      </c>
      <c r="E137" s="3" t="str">
        <f t="shared" si="3"/>
        <v>BONDAVG03152</v>
      </c>
      <c r="F137" s="18" t="str">
        <f>_xll.IMDP("IR",$E137,F$12)</f>
        <v>기타금융채BBB0</v>
      </c>
      <c r="G137" s="15">
        <f>_xll.IMDP("IR",$E137,G$12)</f>
        <v>20240830</v>
      </c>
      <c r="H137" s="30">
        <f>IFERROR(IF($F$4=4,_xll.IMDP("IR",$E137,H$9)-H$13,_xll.IMDP("IR",$E137,H$10)),"")</f>
        <v>5.758</v>
      </c>
      <c r="I137" s="30">
        <f>IFERROR(IF($F$4=4,_xll.IMDP("IR",$E137,I$9)-I$13,_xll.IMDP("IR",$E137,I$10)),"")</f>
        <v>6.3209999999999997</v>
      </c>
      <c r="J137" s="30">
        <f>IFERROR(IF($F$4=4,_xll.IMDP("IR",$E137,J$9)-J$13,_xll.IMDP("IR",$E137,J$10)),"")</f>
        <v>6.5209999999999999</v>
      </c>
      <c r="K137" s="30">
        <f>IFERROR(IF($F$4=4,_xll.IMDP("IR",$E137,K$9)-K$13,_xll.IMDP("IR",$E137,K$10)),"")</f>
        <v>6.63</v>
      </c>
      <c r="L137" s="30">
        <f>IFERROR(IF($F$4=4,_xll.IMDP("IR",$E137,L$9)-L$13,_xll.IMDP("IR",$E137,L$10)),"")</f>
        <v>6.7350000000000003</v>
      </c>
      <c r="M137" s="30">
        <f>IFERROR(IF($F$4=4,_xll.IMDP("IR",$E137,M$9)-M$13,_xll.IMDP("IR",$E137,M$10)),"")</f>
        <v>7.0730000000000004</v>
      </c>
      <c r="N137" s="30">
        <f>IFERROR(IF($F$4=4,_xll.IMDP("IR",$E137,N$9)-N$13,_xll.IMDP("IR",$E137,N$10)),"")</f>
        <v>7.2160000000000002</v>
      </c>
      <c r="O137" s="30">
        <f>IFERROR(IF($F$4=4,_xll.IMDP("IR",$E137,O$9)-O$13,_xll.IMDP("IR",$E137,O$10)),"")</f>
        <v>7.2850000000000001</v>
      </c>
      <c r="P137" s="30">
        <f>IFERROR(IF($F$4=4,_xll.IMDP("IR",$E137,P$9)-P$13,_xll.IMDP("IR",$E137,P$10)),"")</f>
        <v>7.3490000000000002</v>
      </c>
      <c r="Q137" s="30">
        <f>IFERROR(IF($F$4=4,_xll.IMDP("IR",$E137,Q$9)-Q$13,_xll.IMDP("IR",$E137,Q$10)),"")</f>
        <v>7.4660000000000002</v>
      </c>
      <c r="R137" s="30">
        <f>IFERROR(IF($F$4=4,_xll.IMDP("IR",$E137,R$9)-R$13,_xll.IMDP("IR",$E137,R$10)),"")</f>
        <v>7.6360000000000001</v>
      </c>
      <c r="S137" s="30">
        <f>IFERROR(IF($F$4=4,_xll.IMDP("IR",$E137,S$9)-S$13,_xll.IMDP("IR",$E137,S$10)),"")</f>
        <v>8.0310000000000006</v>
      </c>
      <c r="T137" s="30">
        <f>IFERROR(IF($F$4=4,_xll.IMDP("IR",$E137,T$9)-T$13,_xll.IMDP("IR",$E137,T$10)),"")</f>
        <v>8.2439999999999998</v>
      </c>
      <c r="U137" s="30">
        <f>IFERROR(IF($F$4=4,_xll.IMDP("IR",$E137,U$9)-U$13,_xll.IMDP("IR",$E137,U$10)),"")</f>
        <v>8.6280000000000001</v>
      </c>
      <c r="V137" s="31" t="str">
        <f>IFERROR(IF($F$4=4,_xll.IMDP("IR",$E137,V$9)-V$13,_xll.IMDP("IR",$E137,V$10)),"")</f>
        <v/>
      </c>
    </row>
    <row r="138" spans="2:22">
      <c r="B138">
        <v>125</v>
      </c>
      <c r="C138" s="7" t="str">
        <f>IFERROR( VLOOKUP( $B138, Sheet1!$M$2:$O$10001, 2,0),"")</f>
        <v>03243</v>
      </c>
      <c r="D138" s="24" t="str">
        <f>IFERROR( VLOOKUP( $B138, Sheet1!$M$2:$O$10001, 3,0),"")</f>
        <v>세아창원특수강</v>
      </c>
      <c r="E138" s="3" t="str">
        <f t="shared" si="3"/>
        <v>BONDAVG03243</v>
      </c>
      <c r="F138" s="18" t="str">
        <f>_xll.IMDP("IR",$E138,F$12)</f>
        <v>공모/무보증A+</v>
      </c>
      <c r="G138" s="15">
        <f>_xll.IMDP("IR",$E138,G$12)</f>
        <v>20240830</v>
      </c>
      <c r="H138" s="30">
        <f>IFERROR(IF($F$4=4,_xll.IMDP("IR",$E138,H$9)-H$13,_xll.IMDP("IR",$E138,H$10)),"")</f>
        <v>3.4489999999999998</v>
      </c>
      <c r="I138" s="30">
        <f>IFERROR(IF($F$4=4,_xll.IMDP("IR",$E138,I$9)-I$13,_xll.IMDP("IR",$E138,I$10)),"")</f>
        <v>3.5070000000000001</v>
      </c>
      <c r="J138" s="30">
        <f>IFERROR(IF($F$4=4,_xll.IMDP("IR",$E138,J$9)-J$13,_xll.IMDP("IR",$E138,J$10)),"")</f>
        <v>3.5169999999999999</v>
      </c>
      <c r="K138" s="30">
        <f>IFERROR(IF($F$4=4,_xll.IMDP("IR",$E138,K$9)-K$13,_xll.IMDP("IR",$E138,K$10)),"")</f>
        <v>3.5339999999999998</v>
      </c>
      <c r="L138" s="30">
        <f>IFERROR(IF($F$4=4,_xll.IMDP("IR",$E138,L$9)-L$13,_xll.IMDP("IR",$E138,L$10)),"")</f>
        <v>3.5910000000000002</v>
      </c>
      <c r="M138" s="30">
        <f>IFERROR(IF($F$4=4,_xll.IMDP("IR",$E138,M$9)-M$13,_xll.IMDP("IR",$E138,M$10)),"")</f>
        <v>3.6280000000000001</v>
      </c>
      <c r="N138" s="30">
        <f>IFERROR(IF($F$4=4,_xll.IMDP("IR",$E138,N$9)-N$13,_xll.IMDP("IR",$E138,N$10)),"")</f>
        <v>3.6859999999999999</v>
      </c>
      <c r="O138" s="30">
        <f>IFERROR(IF($F$4=4,_xll.IMDP("IR",$E138,O$9)-O$13,_xll.IMDP("IR",$E138,O$10)),"")</f>
        <v>3.7130000000000001</v>
      </c>
      <c r="P138" s="30">
        <f>IFERROR(IF($F$4=4,_xll.IMDP("IR",$E138,P$9)-P$13,_xll.IMDP("IR",$E138,P$10)),"")</f>
        <v>3.95</v>
      </c>
      <c r="Q138" s="30">
        <f>IFERROR(IF($F$4=4,_xll.IMDP("IR",$E138,Q$9)-Q$13,_xll.IMDP("IR",$E138,Q$10)),"")</f>
        <v>4.1639999999999997</v>
      </c>
      <c r="R138" s="30">
        <f>IFERROR(IF($F$4=4,_xll.IMDP("IR",$E138,R$9)-R$13,_xll.IMDP("IR",$E138,R$10)),"")</f>
        <v>4.4240000000000004</v>
      </c>
      <c r="S138" s="30">
        <f>IFERROR(IF($F$4=4,_xll.IMDP("IR",$E138,S$9)-S$13,_xll.IMDP("IR",$E138,S$10)),"")</f>
        <v>5.1020000000000003</v>
      </c>
      <c r="T138" s="30">
        <f>IFERROR(IF($F$4=4,_xll.IMDP("IR",$E138,T$9)-T$13,_xll.IMDP("IR",$E138,T$10)),"")</f>
        <v>5.5869999999999997</v>
      </c>
      <c r="U138" s="30">
        <f>IFERROR(IF($F$4=4,_xll.IMDP("IR",$E138,U$9)-U$13,_xll.IMDP("IR",$E138,U$10)),"")</f>
        <v>5.859</v>
      </c>
      <c r="V138" s="31" t="str">
        <f>IFERROR(IF($F$4=4,_xll.IMDP("IR",$E138,V$9)-V$13,_xll.IMDP("IR",$E138,V$10)),"")</f>
        <v/>
      </c>
    </row>
    <row r="139" spans="2:22">
      <c r="B139">
        <v>126</v>
      </c>
      <c r="C139" s="7" t="str">
        <f>IFERROR( VLOOKUP( $B139, Sheet1!$M$2:$O$10001, 2,0),"")</f>
        <v>03264</v>
      </c>
      <c r="D139" s="24" t="str">
        <f>IFERROR( VLOOKUP( $B139, Sheet1!$M$2:$O$10001, 3,0),"")</f>
        <v>LG유플러스</v>
      </c>
      <c r="E139" s="3" t="str">
        <f t="shared" si="3"/>
        <v>BONDAVG03264</v>
      </c>
      <c r="F139" s="18" t="str">
        <f>_xll.IMDP("IR",$E139,F$12)</f>
        <v>공모/무보증AA0</v>
      </c>
      <c r="G139" s="15">
        <f>_xll.IMDP("IR",$E139,G$12)</f>
        <v>20240830</v>
      </c>
      <c r="H139" s="30">
        <f>IFERROR(IF($F$4=4,_xll.IMDP("IR",$E139,H$9)-H$13,_xll.IMDP("IR",$E139,H$10)),"")</f>
        <v>3.411</v>
      </c>
      <c r="I139" s="30">
        <f>IFERROR(IF($F$4=4,_xll.IMDP("IR",$E139,I$9)-I$13,_xll.IMDP("IR",$E139,I$10)),"")</f>
        <v>3.4079999999999999</v>
      </c>
      <c r="J139" s="30">
        <f>IFERROR(IF($F$4=4,_xll.IMDP("IR",$E139,J$9)-J$13,_xll.IMDP("IR",$E139,J$10)),"")</f>
        <v>3.343</v>
      </c>
      <c r="K139" s="30">
        <f>IFERROR(IF($F$4=4,_xll.IMDP("IR",$E139,K$9)-K$13,_xll.IMDP("IR",$E139,K$10)),"")</f>
        <v>3.3029999999999999</v>
      </c>
      <c r="L139" s="30">
        <f>IFERROR(IF($F$4=4,_xll.IMDP("IR",$E139,L$9)-L$13,_xll.IMDP("IR",$E139,L$10)),"")</f>
        <v>3.3170000000000002</v>
      </c>
      <c r="M139" s="30">
        <f>IFERROR(IF($F$4=4,_xll.IMDP("IR",$E139,M$9)-M$13,_xll.IMDP("IR",$E139,M$10)),"")</f>
        <v>3.3220000000000001</v>
      </c>
      <c r="N139" s="30">
        <f>IFERROR(IF($F$4=4,_xll.IMDP("IR",$E139,N$9)-N$13,_xll.IMDP("IR",$E139,N$10)),"")</f>
        <v>3.3370000000000002</v>
      </c>
      <c r="O139" s="30">
        <f>IFERROR(IF($F$4=4,_xll.IMDP("IR",$E139,O$9)-O$13,_xll.IMDP("IR",$E139,O$10)),"")</f>
        <v>3.339</v>
      </c>
      <c r="P139" s="30">
        <f>IFERROR(IF($F$4=4,_xll.IMDP("IR",$E139,P$9)-P$13,_xll.IMDP("IR",$E139,P$10)),"")</f>
        <v>3.3410000000000002</v>
      </c>
      <c r="Q139" s="30">
        <f>IFERROR(IF($F$4=4,_xll.IMDP("IR",$E139,Q$9)-Q$13,_xll.IMDP("IR",$E139,Q$10)),"")</f>
        <v>3.3490000000000002</v>
      </c>
      <c r="R139" s="30">
        <f>IFERROR(IF($F$4=4,_xll.IMDP("IR",$E139,R$9)-R$13,_xll.IMDP("IR",$E139,R$10)),"")</f>
        <v>3.488</v>
      </c>
      <c r="S139" s="30">
        <f>IFERROR(IF($F$4=4,_xll.IMDP("IR",$E139,S$9)-S$13,_xll.IMDP("IR",$E139,S$10)),"")</f>
        <v>3.9580000000000002</v>
      </c>
      <c r="T139" s="30">
        <f>IFERROR(IF($F$4=4,_xll.IMDP("IR",$E139,T$9)-T$13,_xll.IMDP("IR",$E139,T$10)),"")</f>
        <v>4.2240000000000002</v>
      </c>
      <c r="U139" s="30">
        <f>IFERROR(IF($F$4=4,_xll.IMDP("IR",$E139,U$9)-U$13,_xll.IMDP("IR",$E139,U$10)),"")</f>
        <v>4.3949999999999996</v>
      </c>
      <c r="V139" s="31" t="str">
        <f>IFERROR(IF($F$4=4,_xll.IMDP("IR",$E139,V$9)-V$13,_xll.IMDP("IR",$E139,V$10)),"")</f>
        <v/>
      </c>
    </row>
    <row r="140" spans="2:22">
      <c r="B140">
        <v>127</v>
      </c>
      <c r="C140" s="7" t="str">
        <f>IFERROR( VLOOKUP( $B140, Sheet1!$M$2:$O$10001, 2,0),"")</f>
        <v>03271</v>
      </c>
      <c r="D140" s="24" t="str">
        <f>IFERROR( VLOOKUP( $B140, Sheet1!$M$2:$O$10001, 3,0),"")</f>
        <v>신한카드</v>
      </c>
      <c r="E140" s="3" t="str">
        <f t="shared" si="3"/>
        <v>BONDAVG03271</v>
      </c>
      <c r="F140" s="18" t="str">
        <f>_xll.IMDP("IR",$E140,F$12)</f>
        <v>카드채AA+</v>
      </c>
      <c r="G140" s="15">
        <f>_xll.IMDP("IR",$E140,G$12)</f>
        <v>20240830</v>
      </c>
      <c r="H140" s="30">
        <f>IFERROR(IF($F$4=4,_xll.IMDP("IR",$E140,H$9)-H$13,_xll.IMDP("IR",$E140,H$10)),"")</f>
        <v>3.4820000000000002</v>
      </c>
      <c r="I140" s="30">
        <f>IFERROR(IF($F$4=4,_xll.IMDP("IR",$E140,I$9)-I$13,_xll.IMDP("IR",$E140,I$10)),"")</f>
        <v>3.4660000000000002</v>
      </c>
      <c r="J140" s="30">
        <f>IFERROR(IF($F$4=4,_xll.IMDP("IR",$E140,J$9)-J$13,_xll.IMDP("IR",$E140,J$10)),"")</f>
        <v>3.4260000000000002</v>
      </c>
      <c r="K140" s="30">
        <f>IFERROR(IF($F$4=4,_xll.IMDP("IR",$E140,K$9)-K$13,_xll.IMDP("IR",$E140,K$10)),"")</f>
        <v>3.4569999999999999</v>
      </c>
      <c r="L140" s="30">
        <f>IFERROR(IF($F$4=4,_xll.IMDP("IR",$E140,L$9)-L$13,_xll.IMDP("IR",$E140,L$10)),"")</f>
        <v>3.532</v>
      </c>
      <c r="M140" s="30">
        <f>IFERROR(IF($F$4=4,_xll.IMDP("IR",$E140,M$9)-M$13,_xll.IMDP("IR",$E140,M$10)),"")</f>
        <v>3.5059999999999998</v>
      </c>
      <c r="N140" s="30">
        <f>IFERROR(IF($F$4=4,_xll.IMDP("IR",$E140,N$9)-N$13,_xll.IMDP("IR",$E140,N$10)),"")</f>
        <v>3.4590000000000001</v>
      </c>
      <c r="O140" s="30">
        <f>IFERROR(IF($F$4=4,_xll.IMDP("IR",$E140,O$9)-O$13,_xll.IMDP("IR",$E140,O$10)),"")</f>
        <v>3.431</v>
      </c>
      <c r="P140" s="30">
        <f>IFERROR(IF($F$4=4,_xll.IMDP("IR",$E140,P$9)-P$13,_xll.IMDP("IR",$E140,P$10)),"")</f>
        <v>3.4089999999999998</v>
      </c>
      <c r="Q140" s="30">
        <f>IFERROR(IF($F$4=4,_xll.IMDP("IR",$E140,Q$9)-Q$13,_xll.IMDP("IR",$E140,Q$10)),"")</f>
        <v>3.4289999999999998</v>
      </c>
      <c r="R140" s="30">
        <f>IFERROR(IF($F$4=4,_xll.IMDP("IR",$E140,R$9)-R$13,_xll.IMDP("IR",$E140,R$10)),"")</f>
        <v>3.8290000000000002</v>
      </c>
      <c r="S140" s="30">
        <f>IFERROR(IF($F$4=4,_xll.IMDP("IR",$E140,S$9)-S$13,_xll.IMDP("IR",$E140,S$10)),"")</f>
        <v>4.4329999999999998</v>
      </c>
      <c r="T140" s="30">
        <f>IFERROR(IF($F$4=4,_xll.IMDP("IR",$E140,T$9)-T$13,_xll.IMDP("IR",$E140,T$10)),"")</f>
        <v>4.8449999999999998</v>
      </c>
      <c r="U140" s="30">
        <f>IFERROR(IF($F$4=4,_xll.IMDP("IR",$E140,U$9)-U$13,_xll.IMDP("IR",$E140,U$10)),"")</f>
        <v>5.0590000000000002</v>
      </c>
      <c r="V140" s="31" t="str">
        <f>IFERROR(IF($F$4=4,_xll.IMDP("IR",$E140,V$9)-V$13,_xll.IMDP("IR",$E140,V$10)),"")</f>
        <v/>
      </c>
    </row>
    <row r="141" spans="2:22">
      <c r="B141">
        <v>128</v>
      </c>
      <c r="C141" s="7" t="str">
        <f>IFERROR( VLOOKUP( $B141, Sheet1!$M$2:$O$10001, 2,0),"")</f>
        <v>03363</v>
      </c>
      <c r="D141" s="24" t="str">
        <f>IFERROR( VLOOKUP( $B141, Sheet1!$M$2:$O$10001, 3,0),"")</f>
        <v>SK브로드밴드</v>
      </c>
      <c r="E141" s="3" t="str">
        <f t="shared" si="3"/>
        <v>BONDAVG03363</v>
      </c>
      <c r="F141" s="18" t="str">
        <f>_xll.IMDP("IR",$E141,F$12)</f>
        <v>공모/무보증AA0</v>
      </c>
      <c r="G141" s="15">
        <f>_xll.IMDP("IR",$E141,G$12)</f>
        <v>20240830</v>
      </c>
      <c r="H141" s="30">
        <f>IFERROR(IF($F$4=4,_xll.IMDP("IR",$E141,H$9)-H$13,_xll.IMDP("IR",$E141,H$10)),"")</f>
        <v>3.4329999999999998</v>
      </c>
      <c r="I141" s="30">
        <f>IFERROR(IF($F$4=4,_xll.IMDP("IR",$E141,I$9)-I$13,_xll.IMDP("IR",$E141,I$10)),"")</f>
        <v>3.43</v>
      </c>
      <c r="J141" s="30">
        <f>IFERROR(IF($F$4=4,_xll.IMDP("IR",$E141,J$9)-J$13,_xll.IMDP("IR",$E141,J$10)),"")</f>
        <v>3.3650000000000002</v>
      </c>
      <c r="K141" s="30">
        <f>IFERROR(IF($F$4=4,_xll.IMDP("IR",$E141,K$9)-K$13,_xll.IMDP("IR",$E141,K$10)),"")</f>
        <v>3.3319999999999999</v>
      </c>
      <c r="L141" s="30">
        <f>IFERROR(IF($F$4=4,_xll.IMDP("IR",$E141,L$9)-L$13,_xll.IMDP("IR",$E141,L$10)),"")</f>
        <v>3.36</v>
      </c>
      <c r="M141" s="30">
        <f>IFERROR(IF($F$4=4,_xll.IMDP("IR",$E141,M$9)-M$13,_xll.IMDP("IR",$E141,M$10)),"")</f>
        <v>3.375</v>
      </c>
      <c r="N141" s="30">
        <f>IFERROR(IF($F$4=4,_xll.IMDP("IR",$E141,N$9)-N$13,_xll.IMDP("IR",$E141,N$10)),"")</f>
        <v>3.4049999999999998</v>
      </c>
      <c r="O141" s="30">
        <f>IFERROR(IF($F$4=4,_xll.IMDP("IR",$E141,O$9)-O$13,_xll.IMDP("IR",$E141,O$10)),"")</f>
        <v>3.415</v>
      </c>
      <c r="P141" s="30">
        <f>IFERROR(IF($F$4=4,_xll.IMDP("IR",$E141,P$9)-P$13,_xll.IMDP("IR",$E141,P$10)),"")</f>
        <v>3.4159999999999999</v>
      </c>
      <c r="Q141" s="30">
        <f>IFERROR(IF($F$4=4,_xll.IMDP("IR",$E141,Q$9)-Q$13,_xll.IMDP("IR",$E141,Q$10)),"")</f>
        <v>3.42</v>
      </c>
      <c r="R141" s="30">
        <f>IFERROR(IF($F$4=4,_xll.IMDP("IR",$E141,R$9)-R$13,_xll.IMDP("IR",$E141,R$10)),"")</f>
        <v>3.5529999999999999</v>
      </c>
      <c r="S141" s="30">
        <f>IFERROR(IF($F$4=4,_xll.IMDP("IR",$E141,S$9)-S$13,_xll.IMDP("IR",$E141,S$10)),"")</f>
        <v>4.008</v>
      </c>
      <c r="T141" s="30">
        <f>IFERROR(IF($F$4=4,_xll.IMDP("IR",$E141,T$9)-T$13,_xll.IMDP("IR",$E141,T$10)),"")</f>
        <v>4.4470000000000001</v>
      </c>
      <c r="U141" s="30">
        <f>IFERROR(IF($F$4=4,_xll.IMDP("IR",$E141,U$9)-U$13,_xll.IMDP("IR",$E141,U$10)),"")</f>
        <v>4.6500000000000004</v>
      </c>
      <c r="V141" s="31" t="str">
        <f>IFERROR(IF($F$4=4,_xll.IMDP("IR",$E141,V$9)-V$13,_xll.IMDP("IR",$E141,V$10)),"")</f>
        <v/>
      </c>
    </row>
    <row r="142" spans="2:22">
      <c r="B142">
        <v>129</v>
      </c>
      <c r="C142" s="7" t="str">
        <f>IFERROR( VLOOKUP( $B142, Sheet1!$M$2:$O$10001, 2,0),"")</f>
        <v>03366</v>
      </c>
      <c r="D142" s="24" t="str">
        <f>IFERROR( VLOOKUP( $B142, Sheet1!$M$2:$O$10001, 3,0),"")</f>
        <v>우리금융캐피탈</v>
      </c>
      <c r="E142" s="3" t="str">
        <f t="shared" si="3"/>
        <v>BONDAVG03366</v>
      </c>
      <c r="F142" s="18" t="str">
        <f>_xll.IMDP("IR",$E142,F$12)</f>
        <v>기타금융채AA-</v>
      </c>
      <c r="G142" s="15">
        <f>_xll.IMDP("IR",$E142,G$12)</f>
        <v>20240830</v>
      </c>
      <c r="H142" s="30">
        <f>IFERROR(IF($F$4=4,_xll.IMDP("IR",$E142,H$9)-H$13,_xll.IMDP("IR",$E142,H$10)),"")</f>
        <v>3.5369999999999999</v>
      </c>
      <c r="I142" s="30">
        <f>IFERROR(IF($F$4=4,_xll.IMDP("IR",$E142,I$9)-I$13,_xll.IMDP("IR",$E142,I$10)),"")</f>
        <v>3.5270000000000001</v>
      </c>
      <c r="J142" s="30">
        <f>IFERROR(IF($F$4=4,_xll.IMDP("IR",$E142,J$9)-J$13,_xll.IMDP("IR",$E142,J$10)),"")</f>
        <v>3.5169999999999999</v>
      </c>
      <c r="K142" s="30">
        <f>IFERROR(IF($F$4=4,_xll.IMDP("IR",$E142,K$9)-K$13,_xll.IMDP("IR",$E142,K$10)),"")</f>
        <v>3.5640000000000001</v>
      </c>
      <c r="L142" s="30">
        <f>IFERROR(IF($F$4=4,_xll.IMDP("IR",$E142,L$9)-L$13,_xll.IMDP("IR",$E142,L$10)),"")</f>
        <v>3.637</v>
      </c>
      <c r="M142" s="30">
        <f>IFERROR(IF($F$4=4,_xll.IMDP("IR",$E142,M$9)-M$13,_xll.IMDP("IR",$E142,M$10)),"")</f>
        <v>3.621</v>
      </c>
      <c r="N142" s="30">
        <f>IFERROR(IF($F$4=4,_xll.IMDP("IR",$E142,N$9)-N$13,_xll.IMDP("IR",$E142,N$10)),"")</f>
        <v>3.597</v>
      </c>
      <c r="O142" s="30">
        <f>IFERROR(IF($F$4=4,_xll.IMDP("IR",$E142,O$9)-O$13,_xll.IMDP("IR",$E142,O$10)),"")</f>
        <v>3.577</v>
      </c>
      <c r="P142" s="30">
        <f>IFERROR(IF($F$4=4,_xll.IMDP("IR",$E142,P$9)-P$13,_xll.IMDP("IR",$E142,P$10)),"")</f>
        <v>3.593</v>
      </c>
      <c r="Q142" s="30">
        <f>IFERROR(IF($F$4=4,_xll.IMDP("IR",$E142,Q$9)-Q$13,_xll.IMDP("IR",$E142,Q$10)),"")</f>
        <v>3.7309999999999999</v>
      </c>
      <c r="R142" s="30">
        <f>IFERROR(IF($F$4=4,_xll.IMDP("IR",$E142,R$9)-R$13,_xll.IMDP("IR",$E142,R$10)),"")</f>
        <v>4.2080000000000002</v>
      </c>
      <c r="S142" s="30">
        <f>IFERROR(IF($F$4=4,_xll.IMDP("IR",$E142,S$9)-S$13,_xll.IMDP("IR",$E142,S$10)),"")</f>
        <v>4.7969999999999997</v>
      </c>
      <c r="T142" s="30">
        <f>IFERROR(IF($F$4=4,_xll.IMDP("IR",$E142,T$9)-T$13,_xll.IMDP("IR",$E142,T$10)),"")</f>
        <v>5.21</v>
      </c>
      <c r="U142" s="30">
        <f>IFERROR(IF($F$4=4,_xll.IMDP("IR",$E142,U$9)-U$13,_xll.IMDP("IR",$E142,U$10)),"")</f>
        <v>5.4169999999999998</v>
      </c>
      <c r="V142" s="31" t="str">
        <f>IFERROR(IF($F$4=4,_xll.IMDP("IR",$E142,V$9)-V$13,_xll.IMDP("IR",$E142,V$10)),"")</f>
        <v/>
      </c>
    </row>
    <row r="143" spans="2:22">
      <c r="B143">
        <v>130</v>
      </c>
      <c r="C143" s="7" t="str">
        <f>IFERROR( VLOOKUP( $B143, Sheet1!$M$2:$O$10001, 2,0),"")</f>
        <v>03378</v>
      </c>
      <c r="D143" s="24" t="str">
        <f>IFERROR( VLOOKUP( $B143, Sheet1!$M$2:$O$10001, 3,0),"")</f>
        <v>케이티앤지</v>
      </c>
      <c r="E143" s="3" t="str">
        <f t="shared" si="3"/>
        <v>BONDAVG03378</v>
      </c>
      <c r="F143" s="18" t="str">
        <f>_xll.IMDP("IR",$E143,F$12)</f>
        <v>공모/무보증AAA</v>
      </c>
      <c r="G143" s="15">
        <f>_xll.IMDP("IR",$E143,G$12)</f>
        <v>20240830</v>
      </c>
      <c r="H143" s="30">
        <f>IFERROR(IF($F$4=4,_xll.IMDP("IR",$E143,H$9)-H$13,_xll.IMDP("IR",$E143,H$10)),"")</f>
        <v>3.367</v>
      </c>
      <c r="I143" s="30">
        <f>IFERROR(IF($F$4=4,_xll.IMDP("IR",$E143,I$9)-I$13,_xll.IMDP("IR",$E143,I$10)),"")</f>
        <v>3.355</v>
      </c>
      <c r="J143" s="30">
        <f>IFERROR(IF($F$4=4,_xll.IMDP("IR",$E143,J$9)-J$13,_xll.IMDP("IR",$E143,J$10)),"")</f>
        <v>3.2930000000000001</v>
      </c>
      <c r="K143" s="30">
        <f>IFERROR(IF($F$4=4,_xll.IMDP("IR",$E143,K$9)-K$13,_xll.IMDP("IR",$E143,K$10)),"")</f>
        <v>3.2519999999999998</v>
      </c>
      <c r="L143" s="30">
        <f>IFERROR(IF($F$4=4,_xll.IMDP("IR",$E143,L$9)-L$13,_xll.IMDP("IR",$E143,L$10)),"")</f>
        <v>3.25</v>
      </c>
      <c r="M143" s="30">
        <f>IFERROR(IF($F$4=4,_xll.IMDP("IR",$E143,M$9)-M$13,_xll.IMDP("IR",$E143,M$10)),"")</f>
        <v>3.2469999999999999</v>
      </c>
      <c r="N143" s="30">
        <f>IFERROR(IF($F$4=4,_xll.IMDP("IR",$E143,N$9)-N$13,_xll.IMDP("IR",$E143,N$10)),"")</f>
        <v>3.2749999999999999</v>
      </c>
      <c r="O143" s="30">
        <f>IFERROR(IF($F$4=4,_xll.IMDP("IR",$E143,O$9)-O$13,_xll.IMDP("IR",$E143,O$10)),"")</f>
        <v>3.2959999999999998</v>
      </c>
      <c r="P143" s="30">
        <f>IFERROR(IF($F$4=4,_xll.IMDP("IR",$E143,P$9)-P$13,_xll.IMDP("IR",$E143,P$10)),"")</f>
        <v>3.3029999999999999</v>
      </c>
      <c r="Q143" s="30">
        <f>IFERROR(IF($F$4=4,_xll.IMDP("IR",$E143,Q$9)-Q$13,_xll.IMDP("IR",$E143,Q$10)),"")</f>
        <v>3.3170000000000002</v>
      </c>
      <c r="R143" s="30">
        <f>IFERROR(IF($F$4=4,_xll.IMDP("IR",$E143,R$9)-R$13,_xll.IMDP("IR",$E143,R$10)),"")</f>
        <v>3.3969999999999998</v>
      </c>
      <c r="S143" s="30">
        <f>IFERROR(IF($F$4=4,_xll.IMDP("IR",$E143,S$9)-S$13,_xll.IMDP("IR",$E143,S$10)),"")</f>
        <v>3.6579999999999999</v>
      </c>
      <c r="T143" s="30">
        <f>IFERROR(IF($F$4=4,_xll.IMDP("IR",$E143,T$9)-T$13,_xll.IMDP("IR",$E143,T$10)),"")</f>
        <v>3.887</v>
      </c>
      <c r="U143" s="30">
        <f>IFERROR(IF($F$4=4,_xll.IMDP("IR",$E143,U$9)-U$13,_xll.IMDP("IR",$E143,U$10)),"")</f>
        <v>4.0330000000000004</v>
      </c>
      <c r="V143" s="31" t="str">
        <f>IFERROR(IF($F$4=4,_xll.IMDP("IR",$E143,V$9)-V$13,_xll.IMDP("IR",$E143,V$10)),"")</f>
        <v/>
      </c>
    </row>
    <row r="144" spans="2:22">
      <c r="B144">
        <v>131</v>
      </c>
      <c r="C144" s="7" t="str">
        <f>IFERROR( VLOOKUP( $B144, Sheet1!$M$2:$O$10001, 2,0),"")</f>
        <v>03401</v>
      </c>
      <c r="D144" s="24" t="str">
        <f>IFERROR( VLOOKUP( $B144, Sheet1!$M$2:$O$10001, 3,0),"")</f>
        <v>산업은행</v>
      </c>
      <c r="E144" s="3" t="str">
        <f t="shared" si="3"/>
        <v>BONDAVG03401</v>
      </c>
      <c r="F144" s="18" t="str">
        <f>_xll.IMDP("IR",$E144,F$12)</f>
        <v>은행채AAA(산금-이표)</v>
      </c>
      <c r="G144" s="15">
        <f>_xll.IMDP("IR",$E144,G$12)</f>
        <v>20240830</v>
      </c>
      <c r="H144" s="30">
        <f>IFERROR(IF($F$4=4,_xll.IMDP("IR",$E144,H$9)-H$13,_xll.IMDP("IR",$E144,H$10)),"")</f>
        <v>3.4649999999999999</v>
      </c>
      <c r="I144" s="30">
        <f>IFERROR(IF($F$4=4,_xll.IMDP("IR",$E144,I$9)-I$13,_xll.IMDP("IR",$E144,I$10)),"")</f>
        <v>3.431</v>
      </c>
      <c r="J144" s="30">
        <f>IFERROR(IF($F$4=4,_xll.IMDP("IR",$E144,J$9)-J$13,_xll.IMDP("IR",$E144,J$10)),"")</f>
        <v>3.3610000000000002</v>
      </c>
      <c r="K144" s="30">
        <f>IFERROR(IF($F$4=4,_xll.IMDP("IR",$E144,K$9)-K$13,_xll.IMDP("IR",$E144,K$10)),"")</f>
        <v>3.3359999999999999</v>
      </c>
      <c r="L144" s="30">
        <f>IFERROR(IF($F$4=4,_xll.IMDP("IR",$E144,L$9)-L$13,_xll.IMDP("IR",$E144,L$10)),"")</f>
        <v>3.3029999999999999</v>
      </c>
      <c r="M144" s="30">
        <f>IFERROR(IF($F$4=4,_xll.IMDP("IR",$E144,M$9)-M$13,_xll.IMDP("IR",$E144,M$10)),"")</f>
        <v>3.2480000000000002</v>
      </c>
      <c r="N144" s="30">
        <f>IFERROR(IF($F$4=4,_xll.IMDP("IR",$E144,N$9)-N$13,_xll.IMDP("IR",$E144,N$10)),"")</f>
        <v>3.1819999999999999</v>
      </c>
      <c r="O144" s="30">
        <f>IFERROR(IF($F$4=4,_xll.IMDP("IR",$E144,O$9)-O$13,_xll.IMDP("IR",$E144,O$10)),"")</f>
        <v>3.133</v>
      </c>
      <c r="P144" s="30">
        <f>IFERROR(IF($F$4=4,_xll.IMDP("IR",$E144,P$9)-P$13,_xll.IMDP("IR",$E144,P$10)),"")</f>
        <v>3.1349999999999998</v>
      </c>
      <c r="Q144" s="30">
        <f>IFERROR(IF($F$4=4,_xll.IMDP("IR",$E144,Q$9)-Q$13,_xll.IMDP("IR",$E144,Q$10)),"")</f>
        <v>3.173</v>
      </c>
      <c r="R144" s="30">
        <f>IFERROR(IF($F$4=4,_xll.IMDP("IR",$E144,R$9)-R$13,_xll.IMDP("IR",$E144,R$10)),"")</f>
        <v>3.3330000000000002</v>
      </c>
      <c r="S144" s="30">
        <f>IFERROR(IF($F$4=4,_xll.IMDP("IR",$E144,S$9)-S$13,_xll.IMDP("IR",$E144,S$10)),"")</f>
        <v>3.5859999999999999</v>
      </c>
      <c r="T144" s="30">
        <f>IFERROR(IF($F$4=4,_xll.IMDP("IR",$E144,T$9)-T$13,_xll.IMDP("IR",$E144,T$10)),"")</f>
        <v>3.6949999999999998</v>
      </c>
      <c r="U144" s="30">
        <f>IFERROR(IF($F$4=4,_xll.IMDP("IR",$E144,U$9)-U$13,_xll.IMDP("IR",$E144,U$10)),"")</f>
        <v>3.7610000000000001</v>
      </c>
      <c r="V144" s="31" t="str">
        <f>IFERROR(IF($F$4=4,_xll.IMDP("IR",$E144,V$9)-V$13,_xll.IMDP("IR",$E144,V$10)),"")</f>
        <v/>
      </c>
    </row>
    <row r="145" spans="2:22">
      <c r="B145">
        <v>132</v>
      </c>
      <c r="C145" s="7" t="str">
        <f>IFERROR( VLOOKUP( $B145, Sheet1!$M$2:$O$10001, 2,0),"")</f>
        <v>03404</v>
      </c>
      <c r="D145" s="24" t="str">
        <f>IFERROR( VLOOKUP( $B145, Sheet1!$M$2:$O$10001, 3,0),"")</f>
        <v>현대카드</v>
      </c>
      <c r="E145" s="3" t="str">
        <f t="shared" si="3"/>
        <v>BONDAVG03404</v>
      </c>
      <c r="F145" s="18" t="str">
        <f>_xll.IMDP("IR",$E145,F$12)</f>
        <v>카드채AA0</v>
      </c>
      <c r="G145" s="15">
        <f>_xll.IMDP("IR",$E145,G$12)</f>
        <v>20240830</v>
      </c>
      <c r="H145" s="30">
        <f>IFERROR(IF($F$4=4,_xll.IMDP("IR",$E145,H$9)-H$13,_xll.IMDP("IR",$E145,H$10)),"")</f>
        <v>3.5110000000000001</v>
      </c>
      <c r="I145" s="30">
        <f>IFERROR(IF($F$4=4,_xll.IMDP("IR",$E145,I$9)-I$13,_xll.IMDP("IR",$E145,I$10)),"")</f>
        <v>3.4929999999999999</v>
      </c>
      <c r="J145" s="30">
        <f>IFERROR(IF($F$4=4,_xll.IMDP("IR",$E145,J$9)-J$13,_xll.IMDP("IR",$E145,J$10)),"")</f>
        <v>3.4550000000000001</v>
      </c>
      <c r="K145" s="30">
        <f>IFERROR(IF($F$4=4,_xll.IMDP("IR",$E145,K$9)-K$13,_xll.IMDP("IR",$E145,K$10)),"")</f>
        <v>3.4950000000000001</v>
      </c>
      <c r="L145" s="30">
        <f>IFERROR(IF($F$4=4,_xll.IMDP("IR",$E145,L$9)-L$13,_xll.IMDP("IR",$E145,L$10)),"")</f>
        <v>3.581</v>
      </c>
      <c r="M145" s="30">
        <f>IFERROR(IF($F$4=4,_xll.IMDP("IR",$E145,M$9)-M$13,_xll.IMDP("IR",$E145,M$10)),"")</f>
        <v>3.55</v>
      </c>
      <c r="N145" s="30">
        <f>IFERROR(IF($F$4=4,_xll.IMDP("IR",$E145,N$9)-N$13,_xll.IMDP("IR",$E145,N$10)),"")</f>
        <v>3.4990000000000001</v>
      </c>
      <c r="O145" s="30">
        <f>IFERROR(IF($F$4=4,_xll.IMDP("IR",$E145,O$9)-O$13,_xll.IMDP("IR",$E145,O$10)),"")</f>
        <v>3.4849999999999999</v>
      </c>
      <c r="P145" s="30">
        <f>IFERROR(IF($F$4=4,_xll.IMDP("IR",$E145,P$9)-P$13,_xll.IMDP("IR",$E145,P$10)),"")</f>
        <v>3.4790000000000001</v>
      </c>
      <c r="Q145" s="30">
        <f>IFERROR(IF($F$4=4,_xll.IMDP("IR",$E145,Q$9)-Q$13,_xll.IMDP("IR",$E145,Q$10)),"")</f>
        <v>3.589</v>
      </c>
      <c r="R145" s="30">
        <f>IFERROR(IF($F$4=4,_xll.IMDP("IR",$E145,R$9)-R$13,_xll.IMDP("IR",$E145,R$10)),"")</f>
        <v>3.98</v>
      </c>
      <c r="S145" s="30">
        <f>IFERROR(IF($F$4=4,_xll.IMDP("IR",$E145,S$9)-S$13,_xll.IMDP("IR",$E145,S$10)),"")</f>
        <v>4.5629999999999997</v>
      </c>
      <c r="T145" s="30">
        <f>IFERROR(IF($F$4=4,_xll.IMDP("IR",$E145,T$9)-T$13,_xll.IMDP("IR",$E145,T$10)),"")</f>
        <v>4.9690000000000003</v>
      </c>
      <c r="U145" s="30">
        <f>IFERROR(IF($F$4=4,_xll.IMDP("IR",$E145,U$9)-U$13,_xll.IMDP("IR",$E145,U$10)),"")</f>
        <v>5.17</v>
      </c>
      <c r="V145" s="31" t="str">
        <f>IFERROR(IF($F$4=4,_xll.IMDP("IR",$E145,V$9)-V$13,_xll.IMDP("IR",$E145,V$10)),"")</f>
        <v/>
      </c>
    </row>
    <row r="146" spans="2:22">
      <c r="B146">
        <v>133</v>
      </c>
      <c r="C146" s="7" t="str">
        <f>IFERROR( VLOOKUP( $B146, Sheet1!$M$2:$O$10001, 2,0),"")</f>
        <v>03430</v>
      </c>
      <c r="D146" s="24" t="str">
        <f>IFERROR( VLOOKUP( $B146, Sheet1!$M$2:$O$10001, 3,0),"")</f>
        <v>한국수출입은행</v>
      </c>
      <c r="E146" s="3" t="str">
        <f t="shared" si="3"/>
        <v>BONDAVG03430</v>
      </c>
      <c r="F146" s="18" t="str">
        <f>_xll.IMDP("IR",$E146,F$12)</f>
        <v>은행채AAA</v>
      </c>
      <c r="G146" s="15">
        <f>_xll.IMDP("IR",$E146,G$12)</f>
        <v>20240830</v>
      </c>
      <c r="H146" s="30">
        <f>IFERROR(IF($F$4=4,_xll.IMDP("IR",$E146,H$9)-H$13,_xll.IMDP("IR",$E146,H$10)),"")</f>
        <v>3.4649999999999999</v>
      </c>
      <c r="I146" s="30">
        <f>IFERROR(IF($F$4=4,_xll.IMDP("IR",$E146,I$9)-I$13,_xll.IMDP("IR",$E146,I$10)),"")</f>
        <v>3.431</v>
      </c>
      <c r="J146" s="30">
        <f>IFERROR(IF($F$4=4,_xll.IMDP("IR",$E146,J$9)-J$13,_xll.IMDP("IR",$E146,J$10)),"")</f>
        <v>3.3610000000000002</v>
      </c>
      <c r="K146" s="30">
        <f>IFERROR(IF($F$4=4,_xll.IMDP("IR",$E146,K$9)-K$13,_xll.IMDP("IR",$E146,K$10)),"")</f>
        <v>3.3359999999999999</v>
      </c>
      <c r="L146" s="30">
        <f>IFERROR(IF($F$4=4,_xll.IMDP("IR",$E146,L$9)-L$13,_xll.IMDP("IR",$E146,L$10)),"")</f>
        <v>3.3029999999999999</v>
      </c>
      <c r="M146" s="30">
        <f>IFERROR(IF($F$4=4,_xll.IMDP("IR",$E146,M$9)-M$13,_xll.IMDP("IR",$E146,M$10)),"")</f>
        <v>3.2480000000000002</v>
      </c>
      <c r="N146" s="30">
        <f>IFERROR(IF($F$4=4,_xll.IMDP("IR",$E146,N$9)-N$13,_xll.IMDP("IR",$E146,N$10)),"")</f>
        <v>3.1819999999999999</v>
      </c>
      <c r="O146" s="30">
        <f>IFERROR(IF($F$4=4,_xll.IMDP("IR",$E146,O$9)-O$13,_xll.IMDP("IR",$E146,O$10)),"")</f>
        <v>3.133</v>
      </c>
      <c r="P146" s="30">
        <f>IFERROR(IF($F$4=4,_xll.IMDP("IR",$E146,P$9)-P$13,_xll.IMDP("IR",$E146,P$10)),"")</f>
        <v>3.1349999999999998</v>
      </c>
      <c r="Q146" s="30">
        <f>IFERROR(IF($F$4=4,_xll.IMDP("IR",$E146,Q$9)-Q$13,_xll.IMDP("IR",$E146,Q$10)),"")</f>
        <v>3.173</v>
      </c>
      <c r="R146" s="30">
        <f>IFERROR(IF($F$4=4,_xll.IMDP("IR",$E146,R$9)-R$13,_xll.IMDP("IR",$E146,R$10)),"")</f>
        <v>3.3330000000000002</v>
      </c>
      <c r="S146" s="30">
        <f>IFERROR(IF($F$4=4,_xll.IMDP("IR",$E146,S$9)-S$13,_xll.IMDP("IR",$E146,S$10)),"")</f>
        <v>3.5859999999999999</v>
      </c>
      <c r="T146" s="30">
        <f>IFERROR(IF($F$4=4,_xll.IMDP("IR",$E146,T$9)-T$13,_xll.IMDP("IR",$E146,T$10)),"")</f>
        <v>3.7130000000000001</v>
      </c>
      <c r="U146" s="30">
        <f>IFERROR(IF($F$4=4,_xll.IMDP("IR",$E146,U$9)-U$13,_xll.IMDP("IR",$E146,U$10)),"")</f>
        <v>3.7610000000000001</v>
      </c>
      <c r="V146" s="31" t="str">
        <f>IFERROR(IF($F$4=4,_xll.IMDP("IR",$E146,V$9)-V$13,_xll.IMDP("IR",$E146,V$10)),"")</f>
        <v/>
      </c>
    </row>
    <row r="147" spans="2:22">
      <c r="B147">
        <v>134</v>
      </c>
      <c r="C147" s="7" t="str">
        <f>IFERROR( VLOOKUP( $B147, Sheet1!$M$2:$O$10001, 2,0),"")</f>
        <v>03432</v>
      </c>
      <c r="D147" s="24" t="str">
        <f>IFERROR( VLOOKUP( $B147, Sheet1!$M$2:$O$10001, 3,0),"")</f>
        <v>농협중앙회</v>
      </c>
      <c r="E147" s="3" t="str">
        <f t="shared" si="3"/>
        <v>BONDAVG03432</v>
      </c>
      <c r="F147" s="18" t="str">
        <f>_xll.IMDP("IR",$E147,F$12)</f>
        <v>공사/공단채AAA</v>
      </c>
      <c r="G147" s="15">
        <f>_xll.IMDP("IR",$E147,G$12)</f>
        <v>20240830</v>
      </c>
      <c r="H147" s="30">
        <f>IFERROR(IF($F$4=4,_xll.IMDP("IR",$E147,H$9)-H$13,_xll.IMDP("IR",$E147,H$10)),"")</f>
        <v>3.4350000000000001</v>
      </c>
      <c r="I147" s="30">
        <f>IFERROR(IF($F$4=4,_xll.IMDP("IR",$E147,I$9)-I$13,_xll.IMDP("IR",$E147,I$10)),"")</f>
        <v>3.423</v>
      </c>
      <c r="J147" s="30">
        <f>IFERROR(IF($F$4=4,_xll.IMDP("IR",$E147,J$9)-J$13,_xll.IMDP("IR",$E147,J$10)),"")</f>
        <v>3.3370000000000002</v>
      </c>
      <c r="K147" s="30">
        <f>IFERROR(IF($F$4=4,_xll.IMDP("IR",$E147,K$9)-K$13,_xll.IMDP("IR",$E147,K$10)),"")</f>
        <v>3.3130000000000002</v>
      </c>
      <c r="L147" s="30">
        <f>IFERROR(IF($F$4=4,_xll.IMDP("IR",$E147,L$9)-L$13,_xll.IMDP("IR",$E147,L$10)),"")</f>
        <v>3.2639999999999998</v>
      </c>
      <c r="M147" s="30">
        <f>IFERROR(IF($F$4=4,_xll.IMDP("IR",$E147,M$9)-M$13,_xll.IMDP("IR",$E147,M$10)),"")</f>
        <v>3.2429999999999999</v>
      </c>
      <c r="N147" s="30">
        <f>IFERROR(IF($F$4=4,_xll.IMDP("IR",$E147,N$9)-N$13,_xll.IMDP("IR",$E147,N$10)),"")</f>
        <v>3.2229999999999999</v>
      </c>
      <c r="O147" s="30">
        <f>IFERROR(IF($F$4=4,_xll.IMDP("IR",$E147,O$9)-O$13,_xll.IMDP("IR",$E147,O$10)),"")</f>
        <v>3.2160000000000002</v>
      </c>
      <c r="P147" s="30">
        <f>IFERROR(IF($F$4=4,_xll.IMDP("IR",$E147,P$9)-P$13,_xll.IMDP("IR",$E147,P$10)),"")</f>
        <v>3.2210000000000001</v>
      </c>
      <c r="Q147" s="30">
        <f>IFERROR(IF($F$4=4,_xll.IMDP("IR",$E147,Q$9)-Q$13,_xll.IMDP("IR",$E147,Q$10)),"")</f>
        <v>3.238</v>
      </c>
      <c r="R147" s="30">
        <f>IFERROR(IF($F$4=4,_xll.IMDP("IR",$E147,R$9)-R$13,_xll.IMDP("IR",$E147,R$10)),"")</f>
        <v>3.2490000000000001</v>
      </c>
      <c r="S147" s="30">
        <f>IFERROR(IF($F$4=4,_xll.IMDP("IR",$E147,S$9)-S$13,_xll.IMDP("IR",$E147,S$10)),"")</f>
        <v>3.2770000000000001</v>
      </c>
      <c r="T147" s="30">
        <f>IFERROR(IF($F$4=4,_xll.IMDP("IR",$E147,T$9)-T$13,_xll.IMDP("IR",$E147,T$10)),"")</f>
        <v>3.2879999999999998</v>
      </c>
      <c r="U147" s="30">
        <f>IFERROR(IF($F$4=4,_xll.IMDP("IR",$E147,U$9)-U$13,_xll.IMDP("IR",$E147,U$10)),"")</f>
        <v>3.2770000000000001</v>
      </c>
      <c r="V147" s="31">
        <f>IFERROR(IF($F$4=4,_xll.IMDP("IR",$E147,V$9)-V$13,_xll.IMDP("IR",$E147,V$10)),"")</f>
        <v>3.2770000000000001</v>
      </c>
    </row>
    <row r="148" spans="2:22">
      <c r="B148">
        <v>135</v>
      </c>
      <c r="C148" s="7" t="str">
        <f>IFERROR( VLOOKUP( $B148, Sheet1!$M$2:$O$10001, 2,0),"")</f>
        <v>03523</v>
      </c>
      <c r="D148" s="24" t="str">
        <f>IFERROR( VLOOKUP( $B148, Sheet1!$M$2:$O$10001, 3,0),"")</f>
        <v>수협중앙회</v>
      </c>
      <c r="E148" s="3" t="str">
        <f t="shared" si="3"/>
        <v>BONDAVG03523</v>
      </c>
      <c r="F148" s="18" t="str">
        <f>_xll.IMDP("IR",$E148,F$12)</f>
        <v>공사/공단채AAA</v>
      </c>
      <c r="G148" s="15">
        <f>_xll.IMDP("IR",$E148,G$12)</f>
        <v>20240830</v>
      </c>
      <c r="H148" s="30">
        <f>IFERROR(IF($F$4=4,_xll.IMDP("IR",$E148,H$9)-H$13,_xll.IMDP("IR",$E148,H$10)),"")</f>
        <v>3.4529999999999998</v>
      </c>
      <c r="I148" s="30">
        <f>IFERROR(IF($F$4=4,_xll.IMDP("IR",$E148,I$9)-I$13,_xll.IMDP("IR",$E148,I$10)),"")</f>
        <v>3.4449999999999998</v>
      </c>
      <c r="J148" s="30">
        <f>IFERROR(IF($F$4=4,_xll.IMDP("IR",$E148,J$9)-J$13,_xll.IMDP("IR",$E148,J$10)),"")</f>
        <v>3.3620000000000001</v>
      </c>
      <c r="K148" s="30">
        <f>IFERROR(IF($F$4=4,_xll.IMDP("IR",$E148,K$9)-K$13,_xll.IMDP("IR",$E148,K$10)),"")</f>
        <v>3.335</v>
      </c>
      <c r="L148" s="30">
        <f>IFERROR(IF($F$4=4,_xll.IMDP("IR",$E148,L$9)-L$13,_xll.IMDP("IR",$E148,L$10)),"")</f>
        <v>3.2829999999999999</v>
      </c>
      <c r="M148" s="30">
        <f>IFERROR(IF($F$4=4,_xll.IMDP("IR",$E148,M$9)-M$13,_xll.IMDP("IR",$E148,M$10)),"")</f>
        <v>3.2629999999999999</v>
      </c>
      <c r="N148" s="30">
        <f>IFERROR(IF($F$4=4,_xll.IMDP("IR",$E148,N$9)-N$13,_xll.IMDP("IR",$E148,N$10)),"")</f>
        <v>3.2410000000000001</v>
      </c>
      <c r="O148" s="30">
        <f>IFERROR(IF($F$4=4,_xll.IMDP("IR",$E148,O$9)-O$13,_xll.IMDP("IR",$E148,O$10)),"")</f>
        <v>3.2320000000000002</v>
      </c>
      <c r="P148" s="30">
        <f>IFERROR(IF($F$4=4,_xll.IMDP("IR",$E148,P$9)-P$13,_xll.IMDP("IR",$E148,P$10)),"")</f>
        <v>3.234</v>
      </c>
      <c r="Q148" s="30">
        <f>IFERROR(IF($F$4=4,_xll.IMDP("IR",$E148,Q$9)-Q$13,_xll.IMDP("IR",$E148,Q$10)),"")</f>
        <v>3.2490000000000001</v>
      </c>
      <c r="R148" s="30">
        <f>IFERROR(IF($F$4=4,_xll.IMDP("IR",$E148,R$9)-R$13,_xll.IMDP("IR",$E148,R$10)),"")</f>
        <v>3.2629999999999999</v>
      </c>
      <c r="S148" s="30">
        <f>IFERROR(IF($F$4=4,_xll.IMDP("IR",$E148,S$9)-S$13,_xll.IMDP("IR",$E148,S$10)),"")</f>
        <v>3.2930000000000001</v>
      </c>
      <c r="T148" s="30">
        <f>IFERROR(IF($F$4=4,_xll.IMDP("IR",$E148,T$9)-T$13,_xll.IMDP("IR",$E148,T$10)),"")</f>
        <v>3.3159999999999998</v>
      </c>
      <c r="U148" s="30">
        <f>IFERROR(IF($F$4=4,_xll.IMDP("IR",$E148,U$9)-U$13,_xll.IMDP("IR",$E148,U$10)),"")</f>
        <v>3.298</v>
      </c>
      <c r="V148" s="31">
        <f>IFERROR(IF($F$4=4,_xll.IMDP("IR",$E148,V$9)-V$13,_xll.IMDP("IR",$E148,V$10)),"")</f>
        <v>3.3069999999999999</v>
      </c>
    </row>
    <row r="149" spans="2:22">
      <c r="B149">
        <v>136</v>
      </c>
      <c r="C149" s="7" t="str">
        <f>IFERROR( VLOOKUP( $B149, Sheet1!$M$2:$O$10001, 2,0),"")</f>
        <v>03602</v>
      </c>
      <c r="D149" s="24" t="str">
        <f>IFERROR( VLOOKUP( $B149, Sheet1!$M$2:$O$10001, 3,0),"")</f>
        <v>한국자산관리공사</v>
      </c>
      <c r="E149" s="3" t="str">
        <f t="shared" si="3"/>
        <v>BONDAVG03602</v>
      </c>
      <c r="F149" s="18" t="str">
        <f>_xll.IMDP("IR",$E149,F$12)</f>
        <v>공사/공단채AAA</v>
      </c>
      <c r="G149" s="15">
        <f>_xll.IMDP("IR",$E149,G$12)</f>
        <v>20240830</v>
      </c>
      <c r="H149" s="30">
        <f>IFERROR(IF($F$4=4,_xll.IMDP("IR",$E149,H$9)-H$13,_xll.IMDP("IR",$E149,H$10)),"")</f>
        <v>3.3980000000000001</v>
      </c>
      <c r="I149" s="30">
        <f>IFERROR(IF($F$4=4,_xll.IMDP("IR",$E149,I$9)-I$13,_xll.IMDP("IR",$E149,I$10)),"")</f>
        <v>3.39</v>
      </c>
      <c r="J149" s="30">
        <f>IFERROR(IF($F$4=4,_xll.IMDP("IR",$E149,J$9)-J$13,_xll.IMDP("IR",$E149,J$10)),"")</f>
        <v>3.3029999999999999</v>
      </c>
      <c r="K149" s="30">
        <f>IFERROR(IF($F$4=4,_xll.IMDP("IR",$E149,K$9)-K$13,_xll.IMDP("IR",$E149,K$10)),"")</f>
        <v>3.274</v>
      </c>
      <c r="L149" s="30">
        <f>IFERROR(IF($F$4=4,_xll.IMDP("IR",$E149,L$9)-L$13,_xll.IMDP("IR",$E149,L$10)),"")</f>
        <v>3.2229999999999999</v>
      </c>
      <c r="M149" s="30">
        <f>IFERROR(IF($F$4=4,_xll.IMDP("IR",$E149,M$9)-M$13,_xll.IMDP("IR",$E149,M$10)),"")</f>
        <v>3.1960000000000002</v>
      </c>
      <c r="N149" s="30">
        <f>IFERROR(IF($F$4=4,_xll.IMDP("IR",$E149,N$9)-N$13,_xll.IMDP("IR",$E149,N$10)),"")</f>
        <v>3.173</v>
      </c>
      <c r="O149" s="30">
        <f>IFERROR(IF($F$4=4,_xll.IMDP("IR",$E149,O$9)-O$13,_xll.IMDP("IR",$E149,O$10)),"")</f>
        <v>3.1579999999999999</v>
      </c>
      <c r="P149" s="30">
        <f>IFERROR(IF($F$4=4,_xll.IMDP("IR",$E149,P$9)-P$13,_xll.IMDP("IR",$E149,P$10)),"")</f>
        <v>3.1739999999999999</v>
      </c>
      <c r="Q149" s="30">
        <f>IFERROR(IF($F$4=4,_xll.IMDP("IR",$E149,Q$9)-Q$13,_xll.IMDP("IR",$E149,Q$10)),"")</f>
        <v>3.1890000000000001</v>
      </c>
      <c r="R149" s="30">
        <f>IFERROR(IF($F$4=4,_xll.IMDP("IR",$E149,R$9)-R$13,_xll.IMDP("IR",$E149,R$10)),"")</f>
        <v>3.2290000000000001</v>
      </c>
      <c r="S149" s="30">
        <f>IFERROR(IF($F$4=4,_xll.IMDP("IR",$E149,S$9)-S$13,_xll.IMDP("IR",$E149,S$10)),"")</f>
        <v>3.262</v>
      </c>
      <c r="T149" s="30">
        <f>IFERROR(IF($F$4=4,_xll.IMDP("IR",$E149,T$9)-T$13,_xll.IMDP("IR",$E149,T$10)),"")</f>
        <v>3.286</v>
      </c>
      <c r="U149" s="30">
        <f>IFERROR(IF($F$4=4,_xll.IMDP("IR",$E149,U$9)-U$13,_xll.IMDP("IR",$E149,U$10)),"")</f>
        <v>3.2730000000000001</v>
      </c>
      <c r="V149" s="31">
        <f>IFERROR(IF($F$4=4,_xll.IMDP("IR",$E149,V$9)-V$13,_xll.IMDP("IR",$E149,V$10)),"")</f>
        <v>3.2789999999999999</v>
      </c>
    </row>
    <row r="150" spans="2:22">
      <c r="B150">
        <v>137</v>
      </c>
      <c r="C150" s="7" t="str">
        <f>IFERROR( VLOOKUP( $B150, Sheet1!$M$2:$O$10001, 2,0),"")</f>
        <v>03654</v>
      </c>
      <c r="D150" s="24" t="str">
        <f>IFERROR( VLOOKUP( $B150, Sheet1!$M$2:$O$10001, 3,0),"")</f>
        <v>호텔롯데</v>
      </c>
      <c r="E150" s="3" t="str">
        <f t="shared" si="3"/>
        <v>BONDAVG03654</v>
      </c>
      <c r="F150" s="18" t="str">
        <f>_xll.IMDP("IR",$E150,F$12)</f>
        <v>공모/무보증AA-</v>
      </c>
      <c r="G150" s="15">
        <f>_xll.IMDP("IR",$E150,G$12)</f>
        <v>20240830</v>
      </c>
      <c r="H150" s="30">
        <f>IFERROR(IF($F$4=4,_xll.IMDP("IR",$E150,H$9)-H$13,_xll.IMDP("IR",$E150,H$10)),"")</f>
        <v>3.7879999999999998</v>
      </c>
      <c r="I150" s="30">
        <f>IFERROR(IF($F$4=4,_xll.IMDP("IR",$E150,I$9)-I$13,_xll.IMDP("IR",$E150,I$10)),"")</f>
        <v>3.7829999999999999</v>
      </c>
      <c r="J150" s="30">
        <f>IFERROR(IF($F$4=4,_xll.IMDP("IR",$E150,J$9)-J$13,_xll.IMDP("IR",$E150,J$10)),"")</f>
        <v>3.718</v>
      </c>
      <c r="K150" s="30">
        <f>IFERROR(IF($F$4=4,_xll.IMDP("IR",$E150,K$9)-K$13,_xll.IMDP("IR",$E150,K$10)),"")</f>
        <v>3.6859999999999999</v>
      </c>
      <c r="L150" s="30">
        <f>IFERROR(IF($F$4=4,_xll.IMDP("IR",$E150,L$9)-L$13,_xll.IMDP("IR",$E150,L$10)),"")</f>
        <v>3.7069999999999999</v>
      </c>
      <c r="M150" s="30">
        <f>IFERROR(IF($F$4=4,_xll.IMDP("IR",$E150,M$9)-M$13,_xll.IMDP("IR",$E150,M$10)),"")</f>
        <v>3.7280000000000002</v>
      </c>
      <c r="N150" s="30">
        <f>IFERROR(IF($F$4=4,_xll.IMDP("IR",$E150,N$9)-N$13,_xll.IMDP("IR",$E150,N$10)),"")</f>
        <v>3.7629999999999999</v>
      </c>
      <c r="O150" s="30">
        <f>IFERROR(IF($F$4=4,_xll.IMDP("IR",$E150,O$9)-O$13,_xll.IMDP("IR",$E150,O$10)),"")</f>
        <v>3.7839999999999998</v>
      </c>
      <c r="P150" s="30">
        <f>IFERROR(IF($F$4=4,_xll.IMDP("IR",$E150,P$9)-P$13,_xll.IMDP("IR",$E150,P$10)),"")</f>
        <v>3.819</v>
      </c>
      <c r="Q150" s="30">
        <f>IFERROR(IF($F$4=4,_xll.IMDP("IR",$E150,Q$9)-Q$13,_xll.IMDP("IR",$E150,Q$10)),"")</f>
        <v>3.8959999999999999</v>
      </c>
      <c r="R150" s="30">
        <f>IFERROR(IF($F$4=4,_xll.IMDP("IR",$E150,R$9)-R$13,_xll.IMDP("IR",$E150,R$10)),"")</f>
        <v>4.0380000000000003</v>
      </c>
      <c r="S150" s="30">
        <f>IFERROR(IF($F$4=4,_xll.IMDP("IR",$E150,S$9)-S$13,_xll.IMDP("IR",$E150,S$10)),"")</f>
        <v>4.625</v>
      </c>
      <c r="T150" s="30">
        <f>IFERROR(IF($F$4=4,_xll.IMDP("IR",$E150,T$9)-T$13,_xll.IMDP("IR",$E150,T$10)),"")</f>
        <v>5.1349999999999998</v>
      </c>
      <c r="U150" s="30">
        <f>IFERROR(IF($F$4=4,_xll.IMDP("IR",$E150,U$9)-U$13,_xll.IMDP("IR",$E150,U$10)),"")</f>
        <v>5.35</v>
      </c>
      <c r="V150" s="31" t="str">
        <f>IFERROR(IF($F$4=4,_xll.IMDP("IR",$E150,V$9)-V$13,_xll.IMDP("IR",$E150,V$10)),"")</f>
        <v/>
      </c>
    </row>
    <row r="151" spans="2:22">
      <c r="B151">
        <v>138</v>
      </c>
      <c r="C151" s="7" t="str">
        <f>IFERROR( VLOOKUP( $B151, Sheet1!$M$2:$O$10001, 2,0),"")</f>
        <v>03713</v>
      </c>
      <c r="D151" s="24" t="str">
        <f>IFERROR( VLOOKUP( $B151, Sheet1!$M$2:$O$10001, 3,0),"")</f>
        <v>JB 우리캐피탈</v>
      </c>
      <c r="E151" s="3" t="str">
        <f t="shared" si="3"/>
        <v>BONDAVG03713</v>
      </c>
      <c r="F151" s="18" t="str">
        <f>_xll.IMDP("IR",$E151,F$12)</f>
        <v>기타금융채AA-</v>
      </c>
      <c r="G151" s="15">
        <f>_xll.IMDP("IR",$E151,G$12)</f>
        <v>20240830</v>
      </c>
      <c r="H151" s="30">
        <f>IFERROR(IF($F$4=4,_xll.IMDP("IR",$E151,H$9)-H$13,_xll.IMDP("IR",$E151,H$10)),"")</f>
        <v>3.597</v>
      </c>
      <c r="I151" s="30">
        <f>IFERROR(IF($F$4=4,_xll.IMDP("IR",$E151,I$9)-I$13,_xll.IMDP("IR",$E151,I$10)),"")</f>
        <v>3.5939999999999999</v>
      </c>
      <c r="J151" s="30">
        <f>IFERROR(IF($F$4=4,_xll.IMDP("IR",$E151,J$9)-J$13,_xll.IMDP("IR",$E151,J$10)),"")</f>
        <v>3.5910000000000002</v>
      </c>
      <c r="K151" s="30">
        <f>IFERROR(IF($F$4=4,_xll.IMDP("IR",$E151,K$9)-K$13,_xll.IMDP("IR",$E151,K$10)),"")</f>
        <v>3.6429999999999998</v>
      </c>
      <c r="L151" s="30">
        <f>IFERROR(IF($F$4=4,_xll.IMDP("IR",$E151,L$9)-L$13,_xll.IMDP("IR",$E151,L$10)),"")</f>
        <v>3.7240000000000002</v>
      </c>
      <c r="M151" s="30">
        <f>IFERROR(IF($F$4=4,_xll.IMDP("IR",$E151,M$9)-M$13,_xll.IMDP("IR",$E151,M$10)),"")</f>
        <v>3.7149999999999999</v>
      </c>
      <c r="N151" s="30">
        <f>IFERROR(IF($F$4=4,_xll.IMDP("IR",$E151,N$9)-N$13,_xll.IMDP("IR",$E151,N$10)),"")</f>
        <v>3.6720000000000002</v>
      </c>
      <c r="O151" s="30">
        <f>IFERROR(IF($F$4=4,_xll.IMDP("IR",$E151,O$9)-O$13,_xll.IMDP("IR",$E151,O$10)),"")</f>
        <v>3.641</v>
      </c>
      <c r="P151" s="30">
        <f>IFERROR(IF($F$4=4,_xll.IMDP("IR",$E151,P$9)-P$13,_xll.IMDP("IR",$E151,P$10)),"")</f>
        <v>3.6579999999999999</v>
      </c>
      <c r="Q151" s="30">
        <f>IFERROR(IF($F$4=4,_xll.IMDP("IR",$E151,Q$9)-Q$13,_xll.IMDP("IR",$E151,Q$10)),"")</f>
        <v>3.7749999999999999</v>
      </c>
      <c r="R151" s="30">
        <f>IFERROR(IF($F$4=4,_xll.IMDP("IR",$E151,R$9)-R$13,_xll.IMDP("IR",$E151,R$10)),"")</f>
        <v>4.2480000000000002</v>
      </c>
      <c r="S151" s="30">
        <f>IFERROR(IF($F$4=4,_xll.IMDP("IR",$E151,S$9)-S$13,_xll.IMDP("IR",$E151,S$10)),"")</f>
        <v>4.8369999999999997</v>
      </c>
      <c r="T151" s="30">
        <f>IFERROR(IF($F$4=4,_xll.IMDP("IR",$E151,T$9)-T$13,_xll.IMDP("IR",$E151,T$10)),"")</f>
        <v>5.2830000000000004</v>
      </c>
      <c r="U151" s="30">
        <f>IFERROR(IF($F$4=4,_xll.IMDP("IR",$E151,U$9)-U$13,_xll.IMDP("IR",$E151,U$10)),"")</f>
        <v>5.4969999999999999</v>
      </c>
      <c r="V151" s="31" t="str">
        <f>IFERROR(IF($F$4=4,_xll.IMDP("IR",$E151,V$9)-V$13,_xll.IMDP("IR",$E151,V$10)),"")</f>
        <v/>
      </c>
    </row>
    <row r="152" spans="2:22">
      <c r="B152">
        <v>139</v>
      </c>
      <c r="C152" s="7" t="str">
        <f>IFERROR( VLOOKUP( $B152, Sheet1!$M$2:$O$10001, 2,0),"")</f>
        <v>03757</v>
      </c>
      <c r="D152" s="24" t="str">
        <f>IFERROR( VLOOKUP( $B152, Sheet1!$M$2:$O$10001, 3,0),"")</f>
        <v>롯데하이마트</v>
      </c>
      <c r="E152" s="3" t="str">
        <f t="shared" si="3"/>
        <v>BONDAVG03757</v>
      </c>
      <c r="F152" s="18" t="str">
        <f>_xll.IMDP("IR",$E152,F$12)</f>
        <v>공모/무보증A+</v>
      </c>
      <c r="G152" s="15">
        <f>_xll.IMDP("IR",$E152,G$12)</f>
        <v>20240830</v>
      </c>
      <c r="H152" s="30">
        <f>IFERROR(IF($F$4=4,_xll.IMDP("IR",$E152,H$9)-H$13,_xll.IMDP("IR",$E152,H$10)),"")</f>
        <v>3.6</v>
      </c>
      <c r="I152" s="30">
        <f>IFERROR(IF($F$4=4,_xll.IMDP("IR",$E152,I$9)-I$13,_xll.IMDP("IR",$E152,I$10)),"")</f>
        <v>3.6579999999999999</v>
      </c>
      <c r="J152" s="30">
        <f>IFERROR(IF($F$4=4,_xll.IMDP("IR",$E152,J$9)-J$13,_xll.IMDP("IR",$E152,J$10)),"")</f>
        <v>3.6760000000000002</v>
      </c>
      <c r="K152" s="30">
        <f>IFERROR(IF($F$4=4,_xll.IMDP("IR",$E152,K$9)-K$13,_xll.IMDP("IR",$E152,K$10)),"")</f>
        <v>3.7069999999999999</v>
      </c>
      <c r="L152" s="30">
        <f>IFERROR(IF($F$4=4,_xll.IMDP("IR",$E152,L$9)-L$13,_xll.IMDP("IR",$E152,L$10)),"")</f>
        <v>3.831</v>
      </c>
      <c r="M152" s="30">
        <f>IFERROR(IF($F$4=4,_xll.IMDP("IR",$E152,M$9)-M$13,_xll.IMDP("IR",$E152,M$10)),"")</f>
        <v>3.8820000000000001</v>
      </c>
      <c r="N152" s="30">
        <f>IFERROR(IF($F$4=4,_xll.IMDP("IR",$E152,N$9)-N$13,_xll.IMDP("IR",$E152,N$10)),"")</f>
        <v>3.9239999999999999</v>
      </c>
      <c r="O152" s="30">
        <f>IFERROR(IF($F$4=4,_xll.IMDP("IR",$E152,O$9)-O$13,_xll.IMDP("IR",$E152,O$10)),"")</f>
        <v>3.9209999999999998</v>
      </c>
      <c r="P152" s="30">
        <f>IFERROR(IF($F$4=4,_xll.IMDP("IR",$E152,P$9)-P$13,_xll.IMDP("IR",$E152,P$10)),"")</f>
        <v>4.1769999999999996</v>
      </c>
      <c r="Q152" s="30">
        <f>IFERROR(IF($F$4=4,_xll.IMDP("IR",$E152,Q$9)-Q$13,_xll.IMDP("IR",$E152,Q$10)),"")</f>
        <v>4.3869999999999996</v>
      </c>
      <c r="R152" s="30">
        <f>IFERROR(IF($F$4=4,_xll.IMDP("IR",$E152,R$9)-R$13,_xll.IMDP("IR",$E152,R$10)),"")</f>
        <v>4.6559999999999997</v>
      </c>
      <c r="S152" s="30">
        <f>IFERROR(IF($F$4=4,_xll.IMDP("IR",$E152,S$9)-S$13,_xll.IMDP("IR",$E152,S$10)),"")</f>
        <v>5.3860000000000001</v>
      </c>
      <c r="T152" s="30">
        <f>IFERROR(IF($F$4=4,_xll.IMDP("IR",$E152,T$9)-T$13,_xll.IMDP("IR",$E152,T$10)),"")</f>
        <v>5.9379999999999997</v>
      </c>
      <c r="U152" s="30">
        <f>IFERROR(IF($F$4=4,_xll.IMDP("IR",$E152,U$9)-U$13,_xll.IMDP("IR",$E152,U$10)),"")</f>
        <v>6.21</v>
      </c>
      <c r="V152" s="31" t="str">
        <f>IFERROR(IF($F$4=4,_xll.IMDP("IR",$E152,V$9)-V$13,_xll.IMDP("IR",$E152,V$10)),"")</f>
        <v/>
      </c>
    </row>
    <row r="153" spans="2:22">
      <c r="B153">
        <v>140</v>
      </c>
      <c r="C153" s="7" t="str">
        <f>IFERROR( VLOOKUP( $B153, Sheet1!$M$2:$O$10001, 2,0),"")</f>
        <v>03776</v>
      </c>
      <c r="D153" s="24" t="str">
        <f>IFERROR( VLOOKUP( $B153, Sheet1!$M$2:$O$10001, 3,0),"")</f>
        <v>한국가스공사</v>
      </c>
      <c r="E153" s="3" t="str">
        <f t="shared" si="3"/>
        <v>BONDAVG03776</v>
      </c>
      <c r="F153" s="18" t="str">
        <f>_xll.IMDP("IR",$E153,F$12)</f>
        <v>공사/공단채AAA</v>
      </c>
      <c r="G153" s="15">
        <f>_xll.IMDP("IR",$E153,G$12)</f>
        <v>20240830</v>
      </c>
      <c r="H153" s="30">
        <f>IFERROR(IF($F$4=4,_xll.IMDP("IR",$E153,H$9)-H$13,_xll.IMDP("IR",$E153,H$10)),"")</f>
        <v>3.45</v>
      </c>
      <c r="I153" s="30">
        <f>IFERROR(IF($F$4=4,_xll.IMDP("IR",$E153,I$9)-I$13,_xll.IMDP("IR",$E153,I$10)),"")</f>
        <v>3.4420000000000002</v>
      </c>
      <c r="J153" s="30">
        <f>IFERROR(IF($F$4=4,_xll.IMDP("IR",$E153,J$9)-J$13,_xll.IMDP("IR",$E153,J$10)),"")</f>
        <v>3.3570000000000002</v>
      </c>
      <c r="K153" s="30">
        <f>IFERROR(IF($F$4=4,_xll.IMDP("IR",$E153,K$9)-K$13,_xll.IMDP("IR",$E153,K$10)),"")</f>
        <v>3.3279999999999998</v>
      </c>
      <c r="L153" s="30">
        <f>IFERROR(IF($F$4=4,_xll.IMDP("IR",$E153,L$9)-L$13,_xll.IMDP("IR",$E153,L$10)),"")</f>
        <v>3.2810000000000001</v>
      </c>
      <c r="M153" s="30">
        <f>IFERROR(IF($F$4=4,_xll.IMDP("IR",$E153,M$9)-M$13,_xll.IMDP("IR",$E153,M$10)),"")</f>
        <v>3.2589999999999999</v>
      </c>
      <c r="N153" s="30">
        <f>IFERROR(IF($F$4=4,_xll.IMDP("IR",$E153,N$9)-N$13,_xll.IMDP("IR",$E153,N$10)),"")</f>
        <v>3.24</v>
      </c>
      <c r="O153" s="30">
        <f>IFERROR(IF($F$4=4,_xll.IMDP("IR",$E153,O$9)-O$13,_xll.IMDP("IR",$E153,O$10)),"")</f>
        <v>3.2309999999999999</v>
      </c>
      <c r="P153" s="30">
        <f>IFERROR(IF($F$4=4,_xll.IMDP("IR",$E153,P$9)-P$13,_xll.IMDP("IR",$E153,P$10)),"")</f>
        <v>3.2410000000000001</v>
      </c>
      <c r="Q153" s="30">
        <f>IFERROR(IF($F$4=4,_xll.IMDP("IR",$E153,Q$9)-Q$13,_xll.IMDP("IR",$E153,Q$10)),"")</f>
        <v>3.26</v>
      </c>
      <c r="R153" s="30">
        <f>IFERROR(IF($F$4=4,_xll.IMDP("IR",$E153,R$9)-R$13,_xll.IMDP("IR",$E153,R$10)),"")</f>
        <v>3.278</v>
      </c>
      <c r="S153" s="30">
        <f>IFERROR(IF($F$4=4,_xll.IMDP("IR",$E153,S$9)-S$13,_xll.IMDP("IR",$E153,S$10)),"")</f>
        <v>3.3090000000000002</v>
      </c>
      <c r="T153" s="30">
        <f>IFERROR(IF($F$4=4,_xll.IMDP("IR",$E153,T$9)-T$13,_xll.IMDP("IR",$E153,T$10)),"")</f>
        <v>3.3260000000000001</v>
      </c>
      <c r="U153" s="30">
        <f>IFERROR(IF($F$4=4,_xll.IMDP("IR",$E153,U$9)-U$13,_xll.IMDP("IR",$E153,U$10)),"")</f>
        <v>3.31</v>
      </c>
      <c r="V153" s="31">
        <f>IFERROR(IF($F$4=4,_xll.IMDP("IR",$E153,V$9)-V$13,_xll.IMDP("IR",$E153,V$10)),"")</f>
        <v>3.3140000000000001</v>
      </c>
    </row>
    <row r="154" spans="2:22">
      <c r="B154">
        <v>141</v>
      </c>
      <c r="C154" s="7" t="str">
        <f>IFERROR( VLOOKUP( $B154, Sheet1!$M$2:$O$10001, 2,0),"")</f>
        <v>03787</v>
      </c>
      <c r="D154" s="24" t="str">
        <f>IFERROR( VLOOKUP( $B154, Sheet1!$M$2:$O$10001, 3,0),"")</f>
        <v>두산에너빌리티</v>
      </c>
      <c r="E154" s="3" t="str">
        <f t="shared" si="3"/>
        <v>BONDAVG03787</v>
      </c>
      <c r="F154" s="18" t="str">
        <f>_xll.IMDP("IR",$E154,F$12)</f>
        <v>공모/무보증BBB+</v>
      </c>
      <c r="G154" s="15">
        <f>_xll.IMDP("IR",$E154,G$12)</f>
        <v>20240830</v>
      </c>
      <c r="H154" s="30">
        <f>IFERROR(IF($F$4=4,_xll.IMDP("IR",$E154,H$9)-H$13,_xll.IMDP("IR",$E154,H$10)),"")</f>
        <v>3.3069999999999999</v>
      </c>
      <c r="I154" s="30">
        <f>IFERROR(IF($F$4=4,_xll.IMDP("IR",$E154,I$9)-I$13,_xll.IMDP("IR",$E154,I$10)),"")</f>
        <v>3.585</v>
      </c>
      <c r="J154" s="30">
        <f>IFERROR(IF($F$4=4,_xll.IMDP("IR",$E154,J$9)-J$13,_xll.IMDP("IR",$E154,J$10)),"")</f>
        <v>3.657</v>
      </c>
      <c r="K154" s="30">
        <f>IFERROR(IF($F$4=4,_xll.IMDP("IR",$E154,K$9)-K$13,_xll.IMDP("IR",$E154,K$10)),"")</f>
        <v>3.7080000000000002</v>
      </c>
      <c r="L154" s="30">
        <f>IFERROR(IF($F$4=4,_xll.IMDP("IR",$E154,L$9)-L$13,_xll.IMDP("IR",$E154,L$10)),"")</f>
        <v>3.7959999999999998</v>
      </c>
      <c r="M154" s="30">
        <f>IFERROR(IF($F$4=4,_xll.IMDP("IR",$E154,M$9)-M$13,_xll.IMDP("IR",$E154,M$10)),"")</f>
        <v>4.141</v>
      </c>
      <c r="N154" s="30">
        <f>IFERROR(IF($F$4=4,_xll.IMDP("IR",$E154,N$9)-N$13,_xll.IMDP("IR",$E154,N$10)),"")</f>
        <v>4.7329999999999997</v>
      </c>
      <c r="O154" s="30">
        <f>IFERROR(IF($F$4=4,_xll.IMDP("IR",$E154,O$9)-O$13,_xll.IMDP("IR",$E154,O$10)),"")</f>
        <v>5.0350000000000001</v>
      </c>
      <c r="P154" s="30">
        <f>IFERROR(IF($F$4=4,_xll.IMDP("IR",$E154,P$9)-P$13,_xll.IMDP("IR",$E154,P$10)),"")</f>
        <v>5.2530000000000001</v>
      </c>
      <c r="Q154" s="30">
        <f>IFERROR(IF($F$4=4,_xll.IMDP("IR",$E154,Q$9)-Q$13,_xll.IMDP("IR",$E154,Q$10)),"")</f>
        <v>5.3529999999999998</v>
      </c>
      <c r="R154" s="30">
        <f>IFERROR(IF($F$4=4,_xll.IMDP("IR",$E154,R$9)-R$13,_xll.IMDP("IR",$E154,R$10)),"")</f>
        <v>5.476</v>
      </c>
      <c r="S154" s="30">
        <f>IFERROR(IF($F$4=4,_xll.IMDP("IR",$E154,S$9)-S$13,_xll.IMDP("IR",$E154,S$10)),"")</f>
        <v>5.82</v>
      </c>
      <c r="T154" s="30">
        <f>IFERROR(IF($F$4=4,_xll.IMDP("IR",$E154,T$9)-T$13,_xll.IMDP("IR",$E154,T$10)),"")</f>
        <v>6.1959999999999997</v>
      </c>
      <c r="U154" s="30">
        <f>IFERROR(IF($F$4=4,_xll.IMDP("IR",$E154,U$9)-U$13,_xll.IMDP("IR",$E154,U$10)),"")</f>
        <v>6.5259999999999998</v>
      </c>
      <c r="V154" s="31" t="str">
        <f>IFERROR(IF($F$4=4,_xll.IMDP("IR",$E154,V$9)-V$13,_xll.IMDP("IR",$E154,V$10)),"")</f>
        <v/>
      </c>
    </row>
    <row r="155" spans="2:22">
      <c r="B155">
        <v>142</v>
      </c>
      <c r="C155" s="7" t="str">
        <f>IFERROR( VLOOKUP( $B155, Sheet1!$M$2:$O$10001, 2,0),"")</f>
        <v>03826</v>
      </c>
      <c r="D155" s="24" t="str">
        <f>IFERROR( VLOOKUP( $B155, Sheet1!$M$2:$O$10001, 3,0),"")</f>
        <v>엘지씨엔에스</v>
      </c>
      <c r="E155" s="3" t="str">
        <f t="shared" si="3"/>
        <v>BONDAVG03826</v>
      </c>
      <c r="F155" s="18" t="str">
        <f>_xll.IMDP("IR",$E155,F$12)</f>
        <v>공모/무보증AA-</v>
      </c>
      <c r="G155" s="15">
        <f>_xll.IMDP("IR",$E155,G$12)</f>
        <v>20240830</v>
      </c>
      <c r="H155" s="30">
        <f>IFERROR(IF($F$4=4,_xll.IMDP("IR",$E155,H$9)-H$13,_xll.IMDP("IR",$E155,H$10)),"")</f>
        <v>3.44</v>
      </c>
      <c r="I155" s="30">
        <f>IFERROR(IF($F$4=4,_xll.IMDP("IR",$E155,I$9)-I$13,_xll.IMDP("IR",$E155,I$10)),"")</f>
        <v>3.4550000000000001</v>
      </c>
      <c r="J155" s="30">
        <f>IFERROR(IF($F$4=4,_xll.IMDP("IR",$E155,J$9)-J$13,_xll.IMDP("IR",$E155,J$10)),"")</f>
        <v>3.3889999999999998</v>
      </c>
      <c r="K155" s="30">
        <f>IFERROR(IF($F$4=4,_xll.IMDP("IR",$E155,K$9)-K$13,_xll.IMDP("IR",$E155,K$10)),"")</f>
        <v>3.3559999999999999</v>
      </c>
      <c r="L155" s="30">
        <f>IFERROR(IF($F$4=4,_xll.IMDP("IR",$E155,L$9)-L$13,_xll.IMDP("IR",$E155,L$10)),"")</f>
        <v>3.379</v>
      </c>
      <c r="M155" s="30">
        <f>IFERROR(IF($F$4=4,_xll.IMDP("IR",$E155,M$9)-M$13,_xll.IMDP("IR",$E155,M$10)),"")</f>
        <v>3.3980000000000001</v>
      </c>
      <c r="N155" s="30">
        <f>IFERROR(IF($F$4=4,_xll.IMDP("IR",$E155,N$9)-N$13,_xll.IMDP("IR",$E155,N$10)),"")</f>
        <v>3.423</v>
      </c>
      <c r="O155" s="30">
        <f>IFERROR(IF($F$4=4,_xll.IMDP("IR",$E155,O$9)-O$13,_xll.IMDP("IR",$E155,O$10)),"")</f>
        <v>3.4380000000000002</v>
      </c>
      <c r="P155" s="30">
        <f>IFERROR(IF($F$4=4,_xll.IMDP("IR",$E155,P$9)-P$13,_xll.IMDP("IR",$E155,P$10)),"")</f>
        <v>3.4449999999999998</v>
      </c>
      <c r="Q155" s="30">
        <f>IFERROR(IF($F$4=4,_xll.IMDP("IR",$E155,Q$9)-Q$13,_xll.IMDP("IR",$E155,Q$10)),"")</f>
        <v>3.4510000000000001</v>
      </c>
      <c r="R155" s="30">
        <f>IFERROR(IF($F$4=4,_xll.IMDP("IR",$E155,R$9)-R$13,_xll.IMDP("IR",$E155,R$10)),"")</f>
        <v>3.657</v>
      </c>
      <c r="S155" s="30">
        <f>IFERROR(IF($F$4=4,_xll.IMDP("IR",$E155,S$9)-S$13,_xll.IMDP("IR",$E155,S$10)),"")</f>
        <v>4.4809999999999999</v>
      </c>
      <c r="T155" s="30">
        <f>IFERROR(IF($F$4=4,_xll.IMDP("IR",$E155,T$9)-T$13,_xll.IMDP("IR",$E155,T$10)),"")</f>
        <v>5.069</v>
      </c>
      <c r="U155" s="30">
        <f>IFERROR(IF($F$4=4,_xll.IMDP("IR",$E155,U$9)-U$13,_xll.IMDP("IR",$E155,U$10)),"")</f>
        <v>5.3209999999999997</v>
      </c>
      <c r="V155" s="31" t="str">
        <f>IFERROR(IF($F$4=4,_xll.IMDP("IR",$E155,V$9)-V$13,_xll.IMDP("IR",$E155,V$10)),"")</f>
        <v/>
      </c>
    </row>
    <row r="156" spans="2:22">
      <c r="B156">
        <v>143</v>
      </c>
      <c r="C156" s="7" t="str">
        <f>IFERROR( VLOOKUP( $B156, Sheet1!$M$2:$O$10001, 2,0),"")</f>
        <v>03829</v>
      </c>
      <c r="D156" s="24" t="str">
        <f>IFERROR( VLOOKUP( $B156, Sheet1!$M$2:$O$10001, 3,0),"")</f>
        <v>티케이지태광</v>
      </c>
      <c r="E156" s="3" t="str">
        <f t="shared" si="3"/>
        <v>BONDAVG03829</v>
      </c>
      <c r="F156" s="18" t="str">
        <f>_xll.IMDP("IR",$E156,F$12)</f>
        <v>공모/무보증A+</v>
      </c>
      <c r="G156" s="15">
        <f>_xll.IMDP("IR",$E156,G$12)</f>
        <v>20240830</v>
      </c>
      <c r="H156" s="30">
        <f>IFERROR(IF($F$4=4,_xll.IMDP("IR",$E156,H$9)-H$13,_xll.IMDP("IR",$E156,H$10)),"")</f>
        <v>3.5409999999999999</v>
      </c>
      <c r="I156" s="30">
        <f>IFERROR(IF($F$4=4,_xll.IMDP("IR",$E156,I$9)-I$13,_xll.IMDP("IR",$E156,I$10)),"")</f>
        <v>3.6040000000000001</v>
      </c>
      <c r="J156" s="30">
        <f>IFERROR(IF($F$4=4,_xll.IMDP("IR",$E156,J$9)-J$13,_xll.IMDP("IR",$E156,J$10)),"")</f>
        <v>3.6179999999999999</v>
      </c>
      <c r="K156" s="30">
        <f>IFERROR(IF($F$4=4,_xll.IMDP("IR",$E156,K$9)-K$13,_xll.IMDP("IR",$E156,K$10)),"")</f>
        <v>3.6379999999999999</v>
      </c>
      <c r="L156" s="30">
        <f>IFERROR(IF($F$4=4,_xll.IMDP("IR",$E156,L$9)-L$13,_xll.IMDP("IR",$E156,L$10)),"")</f>
        <v>3.7029999999999998</v>
      </c>
      <c r="M156" s="30">
        <f>IFERROR(IF($F$4=4,_xll.IMDP("IR",$E156,M$9)-M$13,_xll.IMDP("IR",$E156,M$10)),"")</f>
        <v>3.7570000000000001</v>
      </c>
      <c r="N156" s="30">
        <f>IFERROR(IF($F$4=4,_xll.IMDP("IR",$E156,N$9)-N$13,_xll.IMDP("IR",$E156,N$10)),"")</f>
        <v>3.855</v>
      </c>
      <c r="O156" s="30">
        <f>IFERROR(IF($F$4=4,_xll.IMDP("IR",$E156,O$9)-O$13,_xll.IMDP("IR",$E156,O$10)),"")</f>
        <v>3.9060000000000001</v>
      </c>
      <c r="P156" s="30">
        <f>IFERROR(IF($F$4=4,_xll.IMDP("IR",$E156,P$9)-P$13,_xll.IMDP("IR",$E156,P$10)),"")</f>
        <v>4.1840000000000002</v>
      </c>
      <c r="Q156" s="30">
        <f>IFERROR(IF($F$4=4,_xll.IMDP("IR",$E156,Q$9)-Q$13,_xll.IMDP("IR",$E156,Q$10)),"")</f>
        <v>4.4139999999999997</v>
      </c>
      <c r="R156" s="30">
        <f>IFERROR(IF($F$4=4,_xll.IMDP("IR",$E156,R$9)-R$13,_xll.IMDP("IR",$E156,R$10)),"")</f>
        <v>4.6349999999999998</v>
      </c>
      <c r="S156" s="30">
        <f>IFERROR(IF($F$4=4,_xll.IMDP("IR",$E156,S$9)-S$13,_xll.IMDP("IR",$E156,S$10)),"")</f>
        <v>5.2969999999999997</v>
      </c>
      <c r="T156" s="30">
        <f>IFERROR(IF($F$4=4,_xll.IMDP("IR",$E156,T$9)-T$13,_xll.IMDP("IR",$E156,T$10)),"")</f>
        <v>5.7889999999999997</v>
      </c>
      <c r="U156" s="30">
        <f>IFERROR(IF($F$4=4,_xll.IMDP("IR",$E156,U$9)-U$13,_xll.IMDP("IR",$E156,U$10)),"")</f>
        <v>6.0410000000000004</v>
      </c>
      <c r="V156" s="31" t="str">
        <f>IFERROR(IF($F$4=4,_xll.IMDP("IR",$E156,V$9)-V$13,_xll.IMDP("IR",$E156,V$10)),"")</f>
        <v/>
      </c>
    </row>
    <row r="157" spans="2:22">
      <c r="B157">
        <v>144</v>
      </c>
      <c r="C157" s="7" t="str">
        <f>IFERROR( VLOOKUP( $B157, Sheet1!$M$2:$O$10001, 2,0),"")</f>
        <v>03837</v>
      </c>
      <c r="D157" s="24" t="str">
        <f>IFERROR( VLOOKUP( $B157, Sheet1!$M$2:$O$10001, 3,0),"")</f>
        <v>신세계건설</v>
      </c>
      <c r="E157" s="3" t="str">
        <f t="shared" si="3"/>
        <v>BONDAVG03837</v>
      </c>
      <c r="F157" s="18" t="str">
        <f>_xll.IMDP("IR",$E157,F$12)</f>
        <v>공모/무보증A-</v>
      </c>
      <c r="G157" s="15">
        <f>_xll.IMDP("IR",$E157,G$12)</f>
        <v>20240830</v>
      </c>
      <c r="H157" s="30">
        <f>IFERROR(IF($F$4=4,_xll.IMDP("IR",$E157,H$9)-H$13,_xll.IMDP("IR",$E157,H$10)),"")</f>
        <v>5.9080000000000004</v>
      </c>
      <c r="I157" s="30">
        <f>IFERROR(IF($F$4=4,_xll.IMDP("IR",$E157,I$9)-I$13,_xll.IMDP("IR",$E157,I$10)),"")</f>
        <v>6.0110000000000001</v>
      </c>
      <c r="J157" s="30">
        <f>IFERROR(IF($F$4=4,_xll.IMDP("IR",$E157,J$9)-J$13,_xll.IMDP("IR",$E157,J$10)),"")</f>
        <v>6.0519999999999996</v>
      </c>
      <c r="K157" s="30">
        <f>IFERROR(IF($F$4=4,_xll.IMDP("IR",$E157,K$9)-K$13,_xll.IMDP("IR",$E157,K$10)),"")</f>
        <v>6.0990000000000002</v>
      </c>
      <c r="L157" s="30">
        <f>IFERROR(IF($F$4=4,_xll.IMDP("IR",$E157,L$9)-L$13,_xll.IMDP("IR",$E157,L$10)),"")</f>
        <v>6.1989999999999998</v>
      </c>
      <c r="M157" s="30">
        <f>IFERROR(IF($F$4=4,_xll.IMDP("IR",$E157,M$9)-M$13,_xll.IMDP("IR",$E157,M$10)),"")</f>
        <v>6.274</v>
      </c>
      <c r="N157" s="30">
        <f>IFERROR(IF($F$4=4,_xll.IMDP("IR",$E157,N$9)-N$13,_xll.IMDP("IR",$E157,N$10)),"")</f>
        <v>6.423</v>
      </c>
      <c r="O157" s="30">
        <f>IFERROR(IF($F$4=4,_xll.IMDP("IR",$E157,O$9)-O$13,_xll.IMDP("IR",$E157,O$10)),"")</f>
        <v>6.6050000000000004</v>
      </c>
      <c r="P157" s="30">
        <f>IFERROR(IF($F$4=4,_xll.IMDP("IR",$E157,P$9)-P$13,_xll.IMDP("IR",$E157,P$10)),"")</f>
        <v>7.0460000000000003</v>
      </c>
      <c r="Q157" s="30">
        <f>IFERROR(IF($F$4=4,_xll.IMDP("IR",$E157,Q$9)-Q$13,_xll.IMDP("IR",$E157,Q$10)),"")</f>
        <v>7.47</v>
      </c>
      <c r="R157" s="30">
        <f>IFERROR(IF($F$4=4,_xll.IMDP("IR",$E157,R$9)-R$13,_xll.IMDP("IR",$E157,R$10)),"")</f>
        <v>7.6459999999999999</v>
      </c>
      <c r="S157" s="30">
        <f>IFERROR(IF($F$4=4,_xll.IMDP("IR",$E157,S$9)-S$13,_xll.IMDP("IR",$E157,S$10)),"")</f>
        <v>8.2850000000000001</v>
      </c>
      <c r="T157" s="30">
        <f>IFERROR(IF($F$4=4,_xll.IMDP("IR",$E157,T$9)-T$13,_xll.IMDP("IR",$E157,T$10)),"")</f>
        <v>8.6739999999999995</v>
      </c>
      <c r="U157" s="30">
        <f>IFERROR(IF($F$4=4,_xll.IMDP("IR",$E157,U$9)-U$13,_xll.IMDP("IR",$E157,U$10)),"")</f>
        <v>8.9689999999999994</v>
      </c>
      <c r="V157" s="31" t="str">
        <f>IFERROR(IF($F$4=4,_xll.IMDP("IR",$E157,V$9)-V$13,_xll.IMDP("IR",$E157,V$10)),"")</f>
        <v/>
      </c>
    </row>
    <row r="158" spans="2:22">
      <c r="B158">
        <v>145</v>
      </c>
      <c r="C158" s="7" t="str">
        <f>IFERROR( VLOOKUP( $B158, Sheet1!$M$2:$O$10001, 2,0),"")</f>
        <v>03839</v>
      </c>
      <c r="D158" s="24" t="str">
        <f>IFERROR( VLOOKUP( $B158, Sheet1!$M$2:$O$10001, 3,0),"")</f>
        <v>엠캐피탈</v>
      </c>
      <c r="E158" s="3" t="str">
        <f t="shared" si="3"/>
        <v>BONDAVG03839</v>
      </c>
      <c r="F158" s="18" t="str">
        <f>_xll.IMDP("IR",$E158,F$12)</f>
        <v>기타금융채A-</v>
      </c>
      <c r="G158" s="15">
        <f>_xll.IMDP("IR",$E158,G$12)</f>
        <v>20240830</v>
      </c>
      <c r="H158" s="30">
        <f>IFERROR(IF($F$4=4,_xll.IMDP("IR",$E158,H$9)-H$13,_xll.IMDP("IR",$E158,H$10)),"")</f>
        <v>5.1349999999999998</v>
      </c>
      <c r="I158" s="30">
        <f>IFERROR(IF($F$4=4,_xll.IMDP("IR",$E158,I$9)-I$13,_xll.IMDP("IR",$E158,I$10)),"")</f>
        <v>5.5519999999999996</v>
      </c>
      <c r="J158" s="30">
        <f>IFERROR(IF($F$4=4,_xll.IMDP("IR",$E158,J$9)-J$13,_xll.IMDP("IR",$E158,J$10)),"")</f>
        <v>5.6749999999999998</v>
      </c>
      <c r="K158" s="30">
        <f>IFERROR(IF($F$4=4,_xll.IMDP("IR",$E158,K$9)-K$13,_xll.IMDP("IR",$E158,K$10)),"")</f>
        <v>5.75</v>
      </c>
      <c r="L158" s="30">
        <f>IFERROR(IF($F$4=4,_xll.IMDP("IR",$E158,L$9)-L$13,_xll.IMDP("IR",$E158,L$10)),"")</f>
        <v>5.8360000000000003</v>
      </c>
      <c r="M158" s="30">
        <f>IFERROR(IF($F$4=4,_xll.IMDP("IR",$E158,M$9)-M$13,_xll.IMDP("IR",$E158,M$10)),"")</f>
        <v>5.9039999999999999</v>
      </c>
      <c r="N158" s="30">
        <f>IFERROR(IF($F$4=4,_xll.IMDP("IR",$E158,N$9)-N$13,_xll.IMDP("IR",$E158,N$10)),"")</f>
        <v>5.9880000000000004</v>
      </c>
      <c r="O158" s="30">
        <f>IFERROR(IF($F$4=4,_xll.IMDP("IR",$E158,O$9)-O$13,_xll.IMDP("IR",$E158,O$10)),"")</f>
        <v>6.0720000000000001</v>
      </c>
      <c r="P158" s="30">
        <f>IFERROR(IF($F$4=4,_xll.IMDP("IR",$E158,P$9)-P$13,_xll.IMDP("IR",$E158,P$10)),"")</f>
        <v>6.1719999999999997</v>
      </c>
      <c r="Q158" s="30">
        <f>IFERROR(IF($F$4=4,_xll.IMDP("IR",$E158,Q$9)-Q$13,_xll.IMDP("IR",$E158,Q$10)),"")</f>
        <v>6.2510000000000003</v>
      </c>
      <c r="R158" s="30">
        <f>IFERROR(IF($F$4=4,_xll.IMDP("IR",$E158,R$9)-R$13,_xll.IMDP("IR",$E158,R$10)),"")</f>
        <v>6.3319999999999999</v>
      </c>
      <c r="S158" s="30">
        <f>IFERROR(IF($F$4=4,_xll.IMDP("IR",$E158,S$9)-S$13,_xll.IMDP("IR",$E158,S$10)),"")</f>
        <v>6.6029999999999998</v>
      </c>
      <c r="T158" s="30">
        <f>IFERROR(IF($F$4=4,_xll.IMDP("IR",$E158,T$9)-T$13,_xll.IMDP("IR",$E158,T$10)),"")</f>
        <v>6.8310000000000004</v>
      </c>
      <c r="U158" s="30">
        <f>IFERROR(IF($F$4=4,_xll.IMDP("IR",$E158,U$9)-U$13,_xll.IMDP("IR",$E158,U$10)),"")</f>
        <v>6.9569999999999999</v>
      </c>
      <c r="V158" s="31" t="str">
        <f>IFERROR(IF($F$4=4,_xll.IMDP("IR",$E158,V$9)-V$13,_xll.IMDP("IR",$E158,V$10)),"")</f>
        <v/>
      </c>
    </row>
    <row r="159" spans="2:22">
      <c r="B159">
        <v>146</v>
      </c>
      <c r="C159" s="7" t="str">
        <f>IFERROR( VLOOKUP( $B159, Sheet1!$M$2:$O$10001, 2,0),"")</f>
        <v>03840</v>
      </c>
      <c r="D159" s="24" t="str">
        <f>IFERROR( VLOOKUP( $B159, Sheet1!$M$2:$O$10001, 3,0),"")</f>
        <v>디비캐피탈</v>
      </c>
      <c r="E159" s="3" t="str">
        <f t="shared" si="3"/>
        <v>BONDAVG03840</v>
      </c>
      <c r="F159" s="18" t="str">
        <f>_xll.IMDP("IR",$E159,F$12)</f>
        <v>기타금융채BBB+</v>
      </c>
      <c r="G159" s="15">
        <f>_xll.IMDP("IR",$E159,G$12)</f>
        <v>20240830</v>
      </c>
      <c r="H159" s="30">
        <f>IFERROR(IF($F$4=4,_xll.IMDP("IR",$E159,H$9)-H$13,_xll.IMDP("IR",$E159,H$10)),"")</f>
        <v>5.2110000000000003</v>
      </c>
      <c r="I159" s="30">
        <f>IFERROR(IF($F$4=4,_xll.IMDP("IR",$E159,I$9)-I$13,_xll.IMDP("IR",$E159,I$10)),"")</f>
        <v>5.798</v>
      </c>
      <c r="J159" s="30">
        <f>IFERROR(IF($F$4=4,_xll.IMDP("IR",$E159,J$9)-J$13,_xll.IMDP("IR",$E159,J$10)),"")</f>
        <v>5.9820000000000002</v>
      </c>
      <c r="K159" s="30">
        <f>IFERROR(IF($F$4=4,_xll.IMDP("IR",$E159,K$9)-K$13,_xll.IMDP("IR",$E159,K$10)),"")</f>
        <v>6.048</v>
      </c>
      <c r="L159" s="30">
        <f>IFERROR(IF($F$4=4,_xll.IMDP("IR",$E159,L$9)-L$13,_xll.IMDP("IR",$E159,L$10)),"")</f>
        <v>6.133</v>
      </c>
      <c r="M159" s="30">
        <f>IFERROR(IF($F$4=4,_xll.IMDP("IR",$E159,M$9)-M$13,_xll.IMDP("IR",$E159,M$10)),"")</f>
        <v>6.5030000000000001</v>
      </c>
      <c r="N159" s="30">
        <f>IFERROR(IF($F$4=4,_xll.IMDP("IR",$E159,N$9)-N$13,_xll.IMDP("IR",$E159,N$10)),"")</f>
        <v>6.6479999999999997</v>
      </c>
      <c r="O159" s="30">
        <f>IFERROR(IF($F$4=4,_xll.IMDP("IR",$E159,O$9)-O$13,_xll.IMDP("IR",$E159,O$10)),"")</f>
        <v>6.7060000000000004</v>
      </c>
      <c r="P159" s="30">
        <f>IFERROR(IF($F$4=4,_xll.IMDP("IR",$E159,P$9)-P$13,_xll.IMDP("IR",$E159,P$10)),"")</f>
        <v>6.7610000000000001</v>
      </c>
      <c r="Q159" s="30">
        <f>IFERROR(IF($F$4=4,_xll.IMDP("IR",$E159,Q$9)-Q$13,_xll.IMDP("IR",$E159,Q$10)),"")</f>
        <v>6.8860000000000001</v>
      </c>
      <c r="R159" s="30">
        <f>IFERROR(IF($F$4=4,_xll.IMDP("IR",$E159,R$9)-R$13,_xll.IMDP("IR",$E159,R$10)),"")</f>
        <v>7.0430000000000001</v>
      </c>
      <c r="S159" s="30">
        <f>IFERROR(IF($F$4=4,_xll.IMDP("IR",$E159,S$9)-S$13,_xll.IMDP("IR",$E159,S$10)),"")</f>
        <v>7.38</v>
      </c>
      <c r="T159" s="30">
        <f>IFERROR(IF($F$4=4,_xll.IMDP("IR",$E159,T$9)-T$13,_xll.IMDP("IR",$E159,T$10)),"")</f>
        <v>7.4690000000000003</v>
      </c>
      <c r="U159" s="30">
        <f>IFERROR(IF($F$4=4,_xll.IMDP("IR",$E159,U$9)-U$13,_xll.IMDP("IR",$E159,U$10)),"")</f>
        <v>7.9050000000000002</v>
      </c>
      <c r="V159" s="31" t="str">
        <f>IFERROR(IF($F$4=4,_xll.IMDP("IR",$E159,V$9)-V$13,_xll.IMDP("IR",$E159,V$10)),"")</f>
        <v/>
      </c>
    </row>
    <row r="160" spans="2:22">
      <c r="B160">
        <v>147</v>
      </c>
      <c r="C160" s="7" t="str">
        <f>IFERROR( VLOOKUP( $B160, Sheet1!$M$2:$O$10001, 2,0),"")</f>
        <v>03864</v>
      </c>
      <c r="D160" s="24" t="str">
        <f>IFERROR( VLOOKUP( $B160, Sheet1!$M$2:$O$10001, 3,0),"")</f>
        <v>현대케피코</v>
      </c>
      <c r="E160" s="3" t="str">
        <f t="shared" si="3"/>
        <v>BONDAVG03864</v>
      </c>
      <c r="F160" s="18" t="str">
        <f>_xll.IMDP("IR",$E160,F$12)</f>
        <v>공모/무보증A+</v>
      </c>
      <c r="G160" s="15">
        <f>_xll.IMDP("IR",$E160,G$12)</f>
        <v>20240830</v>
      </c>
      <c r="H160" s="30">
        <f>IFERROR(IF($F$4=4,_xll.IMDP("IR",$E160,H$9)-H$13,_xll.IMDP("IR",$E160,H$10)),"")</f>
        <v>3.468</v>
      </c>
      <c r="I160" s="30">
        <f>IFERROR(IF($F$4=4,_xll.IMDP("IR",$E160,I$9)-I$13,_xll.IMDP("IR",$E160,I$10)),"")</f>
        <v>3.5209999999999999</v>
      </c>
      <c r="J160" s="30">
        <f>IFERROR(IF($F$4=4,_xll.IMDP("IR",$E160,J$9)-J$13,_xll.IMDP("IR",$E160,J$10)),"")</f>
        <v>3.5310000000000001</v>
      </c>
      <c r="K160" s="30">
        <f>IFERROR(IF($F$4=4,_xll.IMDP("IR",$E160,K$9)-K$13,_xll.IMDP("IR",$E160,K$10)),"")</f>
        <v>3.5449999999999999</v>
      </c>
      <c r="L160" s="30">
        <f>IFERROR(IF($F$4=4,_xll.IMDP("IR",$E160,L$9)-L$13,_xll.IMDP("IR",$E160,L$10)),"")</f>
        <v>3.6030000000000002</v>
      </c>
      <c r="M160" s="30">
        <f>IFERROR(IF($F$4=4,_xll.IMDP("IR",$E160,M$9)-M$13,_xll.IMDP("IR",$E160,M$10)),"")</f>
        <v>3.6320000000000001</v>
      </c>
      <c r="N160" s="30">
        <f>IFERROR(IF($F$4=4,_xll.IMDP("IR",$E160,N$9)-N$13,_xll.IMDP("IR",$E160,N$10)),"")</f>
        <v>3.68</v>
      </c>
      <c r="O160" s="30">
        <f>IFERROR(IF($F$4=4,_xll.IMDP("IR",$E160,O$9)-O$13,_xll.IMDP("IR",$E160,O$10)),"")</f>
        <v>3.7029999999999998</v>
      </c>
      <c r="P160" s="30">
        <f>IFERROR(IF($F$4=4,_xll.IMDP("IR",$E160,P$9)-P$13,_xll.IMDP("IR",$E160,P$10)),"")</f>
        <v>4.0289999999999999</v>
      </c>
      <c r="Q160" s="30">
        <f>IFERROR(IF($F$4=4,_xll.IMDP("IR",$E160,Q$9)-Q$13,_xll.IMDP("IR",$E160,Q$10)),"")</f>
        <v>4.3029999999999999</v>
      </c>
      <c r="R160" s="30">
        <f>IFERROR(IF($F$4=4,_xll.IMDP("IR",$E160,R$9)-R$13,_xll.IMDP("IR",$E160,R$10)),"")</f>
        <v>4.5460000000000003</v>
      </c>
      <c r="S160" s="30">
        <f>IFERROR(IF($F$4=4,_xll.IMDP("IR",$E160,S$9)-S$13,_xll.IMDP("IR",$E160,S$10)),"")</f>
        <v>5.2210000000000001</v>
      </c>
      <c r="T160" s="30">
        <f>IFERROR(IF($F$4=4,_xll.IMDP("IR",$E160,T$9)-T$13,_xll.IMDP("IR",$E160,T$10)),"")</f>
        <v>5.681</v>
      </c>
      <c r="U160" s="30">
        <f>IFERROR(IF($F$4=4,_xll.IMDP("IR",$E160,U$9)-U$13,_xll.IMDP("IR",$E160,U$10)),"")</f>
        <v>5.9530000000000003</v>
      </c>
      <c r="V160" s="31" t="str">
        <f>IFERROR(IF($F$4=4,_xll.IMDP("IR",$E160,V$9)-V$13,_xll.IMDP("IR",$E160,V$10)),"")</f>
        <v/>
      </c>
    </row>
    <row r="161" spans="2:22">
      <c r="B161">
        <v>148</v>
      </c>
      <c r="C161" s="7" t="str">
        <f>IFERROR( VLOOKUP( $B161, Sheet1!$M$2:$O$10001, 2,0),"")</f>
        <v>03865</v>
      </c>
      <c r="D161" s="24" t="str">
        <f>IFERROR( VLOOKUP( $B161, Sheet1!$M$2:$O$10001, 3,0),"")</f>
        <v>한국토지신탁</v>
      </c>
      <c r="E161" s="3" t="str">
        <f t="shared" si="3"/>
        <v>BONDAVG03865</v>
      </c>
      <c r="F161" s="18" t="str">
        <f>_xll.IMDP("IR",$E161,F$12)</f>
        <v>공모/무보증A-</v>
      </c>
      <c r="G161" s="15">
        <f>_xll.IMDP("IR",$E161,G$12)</f>
        <v>20240830</v>
      </c>
      <c r="H161" s="30">
        <f>IFERROR(IF($F$4=4,_xll.IMDP("IR",$E161,H$9)-H$13,_xll.IMDP("IR",$E161,H$10)),"")</f>
        <v>5.1269999999999998</v>
      </c>
      <c r="I161" s="30">
        <f>IFERROR(IF($F$4=4,_xll.IMDP("IR",$E161,I$9)-I$13,_xll.IMDP("IR",$E161,I$10)),"")</f>
        <v>5.2469999999999999</v>
      </c>
      <c r="J161" s="30">
        <f>IFERROR(IF($F$4=4,_xll.IMDP("IR",$E161,J$9)-J$13,_xll.IMDP("IR",$E161,J$10)),"")</f>
        <v>5.3780000000000001</v>
      </c>
      <c r="K161" s="30">
        <f>IFERROR(IF($F$4=4,_xll.IMDP("IR",$E161,K$9)-K$13,_xll.IMDP("IR",$E161,K$10)),"")</f>
        <v>5.4980000000000002</v>
      </c>
      <c r="L161" s="30">
        <f>IFERROR(IF($F$4=4,_xll.IMDP("IR",$E161,L$9)-L$13,_xll.IMDP("IR",$E161,L$10)),"")</f>
        <v>5.7809999999999997</v>
      </c>
      <c r="M161" s="30">
        <f>IFERROR(IF($F$4=4,_xll.IMDP("IR",$E161,M$9)-M$13,_xll.IMDP("IR",$E161,M$10)),"")</f>
        <v>6.0830000000000002</v>
      </c>
      <c r="N161" s="30">
        <f>IFERROR(IF($F$4=4,_xll.IMDP("IR",$E161,N$9)-N$13,_xll.IMDP("IR",$E161,N$10)),"")</f>
        <v>6.165</v>
      </c>
      <c r="O161" s="30">
        <f>IFERROR(IF($F$4=4,_xll.IMDP("IR",$E161,O$9)-O$13,_xll.IMDP("IR",$E161,O$10)),"")</f>
        <v>6.2649999999999997</v>
      </c>
      <c r="P161" s="30">
        <f>IFERROR(IF($F$4=4,_xll.IMDP("IR",$E161,P$9)-P$13,_xll.IMDP("IR",$E161,P$10)),"")</f>
        <v>6.6059999999999999</v>
      </c>
      <c r="Q161" s="30">
        <f>IFERROR(IF($F$4=4,_xll.IMDP("IR",$E161,Q$9)-Q$13,_xll.IMDP("IR",$E161,Q$10)),"")</f>
        <v>7.0049999999999999</v>
      </c>
      <c r="R161" s="30">
        <f>IFERROR(IF($F$4=4,_xll.IMDP("IR",$E161,R$9)-R$13,_xll.IMDP("IR",$E161,R$10)),"")</f>
        <v>7.1779999999999999</v>
      </c>
      <c r="S161" s="30">
        <f>IFERROR(IF($F$4=4,_xll.IMDP("IR",$E161,S$9)-S$13,_xll.IMDP("IR",$E161,S$10)),"")</f>
        <v>7.8310000000000004</v>
      </c>
      <c r="T161" s="30">
        <f>IFERROR(IF($F$4=4,_xll.IMDP("IR",$E161,T$9)-T$13,_xll.IMDP("IR",$E161,T$10)),"")</f>
        <v>8.1829999999999998</v>
      </c>
      <c r="U161" s="30">
        <f>IFERROR(IF($F$4=4,_xll.IMDP("IR",$E161,U$9)-U$13,_xll.IMDP("IR",$E161,U$10)),"")</f>
        <v>8.5050000000000008</v>
      </c>
      <c r="V161" s="31" t="str">
        <f>IFERROR(IF($F$4=4,_xll.IMDP("IR",$E161,V$9)-V$13,_xll.IMDP("IR",$E161,V$10)),"")</f>
        <v/>
      </c>
    </row>
    <row r="162" spans="2:22">
      <c r="B162">
        <v>149</v>
      </c>
      <c r="C162" s="7" t="str">
        <f>IFERROR( VLOOKUP( $B162, Sheet1!$M$2:$O$10001, 2,0),"")</f>
        <v>03896</v>
      </c>
      <c r="D162" s="24" t="str">
        <f>IFERROR( VLOOKUP( $B162, Sheet1!$M$2:$O$10001, 3,0),"")</f>
        <v>SBS</v>
      </c>
      <c r="E162" s="3" t="str">
        <f t="shared" si="3"/>
        <v>BONDAVG03896</v>
      </c>
      <c r="F162" s="18" t="str">
        <f>_xll.IMDP("IR",$E162,F$12)</f>
        <v>공모/무보증AA0</v>
      </c>
      <c r="G162" s="15">
        <f>_xll.IMDP("IR",$E162,G$12)</f>
        <v>20240830</v>
      </c>
      <c r="H162" s="30">
        <f>IFERROR(IF($F$4=4,_xll.IMDP("IR",$E162,H$9)-H$13,_xll.IMDP("IR",$E162,H$10)),"")</f>
        <v>3.4980000000000002</v>
      </c>
      <c r="I162" s="30">
        <f>IFERROR(IF($F$4=4,_xll.IMDP("IR",$E162,I$9)-I$13,_xll.IMDP("IR",$E162,I$10)),"")</f>
        <v>3.4929999999999999</v>
      </c>
      <c r="J162" s="30">
        <f>IFERROR(IF($F$4=4,_xll.IMDP("IR",$E162,J$9)-J$13,_xll.IMDP("IR",$E162,J$10)),"")</f>
        <v>3.431</v>
      </c>
      <c r="K162" s="30">
        <f>IFERROR(IF($F$4=4,_xll.IMDP("IR",$E162,K$9)-K$13,_xll.IMDP("IR",$E162,K$10)),"")</f>
        <v>3.3969999999999998</v>
      </c>
      <c r="L162" s="30">
        <f>IFERROR(IF($F$4=4,_xll.IMDP("IR",$E162,L$9)-L$13,_xll.IMDP("IR",$E162,L$10)),"")</f>
        <v>3.427</v>
      </c>
      <c r="M162" s="30">
        <f>IFERROR(IF($F$4=4,_xll.IMDP("IR",$E162,M$9)-M$13,_xll.IMDP("IR",$E162,M$10)),"")</f>
        <v>3.4430000000000001</v>
      </c>
      <c r="N162" s="30">
        <f>IFERROR(IF($F$4=4,_xll.IMDP("IR",$E162,N$9)-N$13,_xll.IMDP("IR",$E162,N$10)),"")</f>
        <v>3.472</v>
      </c>
      <c r="O162" s="30">
        <f>IFERROR(IF($F$4=4,_xll.IMDP("IR",$E162,O$9)-O$13,_xll.IMDP("IR",$E162,O$10)),"")</f>
        <v>3.5059999999999998</v>
      </c>
      <c r="P162" s="30">
        <f>IFERROR(IF($F$4=4,_xll.IMDP("IR",$E162,P$9)-P$13,_xll.IMDP("IR",$E162,P$10)),"")</f>
        <v>3.5190000000000001</v>
      </c>
      <c r="Q162" s="30">
        <f>IFERROR(IF($F$4=4,_xll.IMDP("IR",$E162,Q$9)-Q$13,_xll.IMDP("IR",$E162,Q$10)),"")</f>
        <v>3.5779999999999998</v>
      </c>
      <c r="R162" s="30">
        <f>IFERROR(IF($F$4=4,_xll.IMDP("IR",$E162,R$9)-R$13,_xll.IMDP("IR",$E162,R$10)),"")</f>
        <v>3.7370000000000001</v>
      </c>
      <c r="S162" s="30">
        <f>IFERROR(IF($F$4=4,_xll.IMDP("IR",$E162,S$9)-S$13,_xll.IMDP("IR",$E162,S$10)),"")</f>
        <v>4.3879999999999999</v>
      </c>
      <c r="T162" s="30">
        <f>IFERROR(IF($F$4=4,_xll.IMDP("IR",$E162,T$9)-T$13,_xll.IMDP("IR",$E162,T$10)),"")</f>
        <v>4.9039999999999999</v>
      </c>
      <c r="U162" s="30">
        <f>IFERROR(IF($F$4=4,_xll.IMDP("IR",$E162,U$9)-U$13,_xll.IMDP("IR",$E162,U$10)),"")</f>
        <v>5.0979999999999999</v>
      </c>
      <c r="V162" s="31" t="str">
        <f>IFERROR(IF($F$4=4,_xll.IMDP("IR",$E162,V$9)-V$13,_xll.IMDP("IR",$E162,V$10)),"")</f>
        <v/>
      </c>
    </row>
    <row r="163" spans="2:22">
      <c r="B163">
        <v>150</v>
      </c>
      <c r="C163" s="7" t="str">
        <f>IFERROR( VLOOKUP( $B163, Sheet1!$M$2:$O$10001, 2,0),"")</f>
        <v>03904</v>
      </c>
      <c r="D163" s="24" t="str">
        <f>IFERROR( VLOOKUP( $B163, Sheet1!$M$2:$O$10001, 3,0),"")</f>
        <v>한화호텔앤드리조트</v>
      </c>
      <c r="E163" s="3" t="str">
        <f t="shared" si="3"/>
        <v>BONDAVG03904</v>
      </c>
      <c r="F163" s="18" t="str">
        <f>_xll.IMDP("IR",$E163,F$12)</f>
        <v>공모/무보증A-</v>
      </c>
      <c r="G163" s="15">
        <f>_xll.IMDP("IR",$E163,G$12)</f>
        <v>20240830</v>
      </c>
      <c r="H163" s="30">
        <f>IFERROR(IF($F$4=4,_xll.IMDP("IR",$E163,H$9)-H$13,_xll.IMDP("IR",$E163,H$10)),"")</f>
        <v>3.504</v>
      </c>
      <c r="I163" s="30">
        <f>IFERROR(IF($F$4=4,_xll.IMDP("IR",$E163,I$9)-I$13,_xll.IMDP("IR",$E163,I$10)),"")</f>
        <v>3.6120000000000001</v>
      </c>
      <c r="J163" s="30">
        <f>IFERROR(IF($F$4=4,_xll.IMDP("IR",$E163,J$9)-J$13,_xll.IMDP("IR",$E163,J$10)),"")</f>
        <v>3.649</v>
      </c>
      <c r="K163" s="30">
        <f>IFERROR(IF($F$4=4,_xll.IMDP("IR",$E163,K$9)-K$13,_xll.IMDP("IR",$E163,K$10)),"")</f>
        <v>3.6749999999999998</v>
      </c>
      <c r="L163" s="30">
        <f>IFERROR(IF($F$4=4,_xll.IMDP("IR",$E163,L$9)-L$13,_xll.IMDP("IR",$E163,L$10)),"")</f>
        <v>3.79</v>
      </c>
      <c r="M163" s="30">
        <f>IFERROR(IF($F$4=4,_xll.IMDP("IR",$E163,M$9)-M$13,_xll.IMDP("IR",$E163,M$10)),"")</f>
        <v>3.855</v>
      </c>
      <c r="N163" s="30">
        <f>IFERROR(IF($F$4=4,_xll.IMDP("IR",$E163,N$9)-N$13,_xll.IMDP("IR",$E163,N$10)),"")</f>
        <v>3.9969999999999999</v>
      </c>
      <c r="O163" s="30">
        <f>IFERROR(IF($F$4=4,_xll.IMDP("IR",$E163,O$9)-O$13,_xll.IMDP("IR",$E163,O$10)),"")</f>
        <v>4.1710000000000003</v>
      </c>
      <c r="P163" s="30">
        <f>IFERROR(IF($F$4=4,_xll.IMDP("IR",$E163,P$9)-P$13,_xll.IMDP("IR",$E163,P$10)),"")</f>
        <v>4.5990000000000002</v>
      </c>
      <c r="Q163" s="30">
        <f>IFERROR(IF($F$4=4,_xll.IMDP("IR",$E163,Q$9)-Q$13,_xll.IMDP("IR",$E163,Q$10)),"")</f>
        <v>5.0279999999999996</v>
      </c>
      <c r="R163" s="30">
        <f>IFERROR(IF($F$4=4,_xll.IMDP("IR",$E163,R$9)-R$13,_xll.IMDP("IR",$E163,R$10)),"")</f>
        <v>5.2069999999999999</v>
      </c>
      <c r="S163" s="30">
        <f>IFERROR(IF($F$4=4,_xll.IMDP("IR",$E163,S$9)-S$13,_xll.IMDP("IR",$E163,S$10)),"")</f>
        <v>5.859</v>
      </c>
      <c r="T163" s="30">
        <f>IFERROR(IF($F$4=4,_xll.IMDP("IR",$E163,T$9)-T$13,_xll.IMDP("IR",$E163,T$10)),"")</f>
        <v>6.2510000000000003</v>
      </c>
      <c r="U163" s="30">
        <f>IFERROR(IF($F$4=4,_xll.IMDP("IR",$E163,U$9)-U$13,_xll.IMDP("IR",$E163,U$10)),"")</f>
        <v>6.57</v>
      </c>
      <c r="V163" s="31" t="str">
        <f>IFERROR(IF($F$4=4,_xll.IMDP("IR",$E163,V$9)-V$13,_xll.IMDP("IR",$E163,V$10)),"")</f>
        <v/>
      </c>
    </row>
    <row r="164" spans="2:22">
      <c r="B164">
        <v>151</v>
      </c>
      <c r="C164" s="7" t="str">
        <f>IFERROR( VLOOKUP( $B164, Sheet1!$M$2:$O$10001, 2,0),"")</f>
        <v>03914</v>
      </c>
      <c r="D164" s="24" t="str">
        <f>IFERROR( VLOOKUP( $B164, Sheet1!$M$2:$O$10001, 3,0),"")</f>
        <v>SK</v>
      </c>
      <c r="E164" s="3" t="str">
        <f t="shared" si="3"/>
        <v>BONDAVG03914</v>
      </c>
      <c r="F164" s="18" t="str">
        <f>_xll.IMDP("IR",$E164,F$12)</f>
        <v>공모/무보증AA+</v>
      </c>
      <c r="G164" s="15">
        <f>_xll.IMDP("IR",$E164,G$12)</f>
        <v>20240830</v>
      </c>
      <c r="H164" s="30">
        <f>IFERROR(IF($F$4=4,_xll.IMDP("IR",$E164,H$9)-H$13,_xll.IMDP("IR",$E164,H$10)),"")</f>
        <v>3.4380000000000002</v>
      </c>
      <c r="I164" s="30">
        <f>IFERROR(IF($F$4=4,_xll.IMDP("IR",$E164,I$9)-I$13,_xll.IMDP("IR",$E164,I$10)),"")</f>
        <v>3.4329999999999998</v>
      </c>
      <c r="J164" s="30">
        <f>IFERROR(IF($F$4=4,_xll.IMDP("IR",$E164,J$9)-J$13,_xll.IMDP("IR",$E164,J$10)),"")</f>
        <v>3.3639999999999999</v>
      </c>
      <c r="K164" s="30">
        <f>IFERROR(IF($F$4=4,_xll.IMDP("IR",$E164,K$9)-K$13,_xll.IMDP("IR",$E164,K$10)),"")</f>
        <v>3.32</v>
      </c>
      <c r="L164" s="30">
        <f>IFERROR(IF($F$4=4,_xll.IMDP("IR",$E164,L$9)-L$13,_xll.IMDP("IR",$E164,L$10)),"")</f>
        <v>3.3420000000000001</v>
      </c>
      <c r="M164" s="30">
        <f>IFERROR(IF($F$4=4,_xll.IMDP("IR",$E164,M$9)-M$13,_xll.IMDP("IR",$E164,M$10)),"")</f>
        <v>3.3439999999999999</v>
      </c>
      <c r="N164" s="30">
        <f>IFERROR(IF($F$4=4,_xll.IMDP("IR",$E164,N$9)-N$13,_xll.IMDP("IR",$E164,N$10)),"")</f>
        <v>3.3690000000000002</v>
      </c>
      <c r="O164" s="30">
        <f>IFERROR(IF($F$4=4,_xll.IMDP("IR",$E164,O$9)-O$13,_xll.IMDP("IR",$E164,O$10)),"")</f>
        <v>3.3889999999999998</v>
      </c>
      <c r="P164" s="30">
        <f>IFERROR(IF($F$4=4,_xll.IMDP("IR",$E164,P$9)-P$13,_xll.IMDP("IR",$E164,P$10)),"")</f>
        <v>3.3889999999999998</v>
      </c>
      <c r="Q164" s="30">
        <f>IFERROR(IF($F$4=4,_xll.IMDP("IR",$E164,Q$9)-Q$13,_xll.IMDP("IR",$E164,Q$10)),"")</f>
        <v>3.3839999999999999</v>
      </c>
      <c r="R164" s="30">
        <f>IFERROR(IF($F$4=4,_xll.IMDP("IR",$E164,R$9)-R$13,_xll.IMDP("IR",$E164,R$10)),"")</f>
        <v>3.444</v>
      </c>
      <c r="S164" s="30">
        <f>IFERROR(IF($F$4=4,_xll.IMDP("IR",$E164,S$9)-S$13,_xll.IMDP("IR",$E164,S$10)),"")</f>
        <v>3.746</v>
      </c>
      <c r="T164" s="30">
        <f>IFERROR(IF($F$4=4,_xll.IMDP("IR",$E164,T$9)-T$13,_xll.IMDP("IR",$E164,T$10)),"")</f>
        <v>4.0250000000000004</v>
      </c>
      <c r="U164" s="30">
        <f>IFERROR(IF($F$4=4,_xll.IMDP("IR",$E164,U$9)-U$13,_xll.IMDP("IR",$E164,U$10)),"")</f>
        <v>4.194</v>
      </c>
      <c r="V164" s="31" t="str">
        <f>IFERROR(IF($F$4=4,_xll.IMDP("IR",$E164,V$9)-V$13,_xll.IMDP("IR",$E164,V$10)),"")</f>
        <v/>
      </c>
    </row>
    <row r="165" spans="2:22">
      <c r="B165">
        <v>152</v>
      </c>
      <c r="C165" s="7" t="str">
        <f>IFERROR( VLOOKUP( $B165, Sheet1!$M$2:$O$10001, 2,0),"")</f>
        <v>03920</v>
      </c>
      <c r="D165" s="24" t="str">
        <f>IFERROR( VLOOKUP( $B165, Sheet1!$M$2:$O$10001, 3,0),"")</f>
        <v>한국도로공사</v>
      </c>
      <c r="E165" s="3" t="str">
        <f t="shared" si="3"/>
        <v>BONDAVG03920</v>
      </c>
      <c r="F165" s="18" t="str">
        <f>_xll.IMDP("IR",$E165,F$12)</f>
        <v>공사/공단채AAA</v>
      </c>
      <c r="G165" s="15">
        <f>_xll.IMDP("IR",$E165,G$12)</f>
        <v>20240830</v>
      </c>
      <c r="H165" s="30">
        <f>IFERROR(IF($F$4=4,_xll.IMDP("IR",$E165,H$9)-H$13,_xll.IMDP("IR",$E165,H$10)),"")</f>
        <v>3.3940000000000001</v>
      </c>
      <c r="I165" s="30">
        <f>IFERROR(IF($F$4=4,_xll.IMDP("IR",$E165,I$9)-I$13,_xll.IMDP("IR",$E165,I$10)),"")</f>
        <v>3.3860000000000001</v>
      </c>
      <c r="J165" s="30">
        <f>IFERROR(IF($F$4=4,_xll.IMDP("IR",$E165,J$9)-J$13,_xll.IMDP("IR",$E165,J$10)),"")</f>
        <v>3.3069999999999999</v>
      </c>
      <c r="K165" s="30">
        <f>IFERROR(IF($F$4=4,_xll.IMDP("IR",$E165,K$9)-K$13,_xll.IMDP("IR",$E165,K$10)),"")</f>
        <v>3.28</v>
      </c>
      <c r="L165" s="30">
        <f>IFERROR(IF($F$4=4,_xll.IMDP("IR",$E165,L$9)-L$13,_xll.IMDP("IR",$E165,L$10)),"")</f>
        <v>3.2280000000000002</v>
      </c>
      <c r="M165" s="30">
        <f>IFERROR(IF($F$4=4,_xll.IMDP("IR",$E165,M$9)-M$13,_xll.IMDP("IR",$E165,M$10)),"")</f>
        <v>3.214</v>
      </c>
      <c r="N165" s="30">
        <f>IFERROR(IF($F$4=4,_xll.IMDP("IR",$E165,N$9)-N$13,_xll.IMDP("IR",$E165,N$10)),"")</f>
        <v>3.1869999999999998</v>
      </c>
      <c r="O165" s="30">
        <f>IFERROR(IF($F$4=4,_xll.IMDP("IR",$E165,O$9)-O$13,_xll.IMDP("IR",$E165,O$10)),"")</f>
        <v>3.1760000000000002</v>
      </c>
      <c r="P165" s="30">
        <f>IFERROR(IF($F$4=4,_xll.IMDP("IR",$E165,P$9)-P$13,_xll.IMDP("IR",$E165,P$10)),"")</f>
        <v>3.1829999999999998</v>
      </c>
      <c r="Q165" s="30">
        <f>IFERROR(IF($F$4=4,_xll.IMDP("IR",$E165,Q$9)-Q$13,_xll.IMDP("IR",$E165,Q$10)),"")</f>
        <v>3.2</v>
      </c>
      <c r="R165" s="30">
        <f>IFERROR(IF($F$4=4,_xll.IMDP("IR",$E165,R$9)-R$13,_xll.IMDP("IR",$E165,R$10)),"")</f>
        <v>3.2040000000000002</v>
      </c>
      <c r="S165" s="30">
        <f>IFERROR(IF($F$4=4,_xll.IMDP("IR",$E165,S$9)-S$13,_xll.IMDP("IR",$E165,S$10)),"")</f>
        <v>3.23</v>
      </c>
      <c r="T165" s="30">
        <f>IFERROR(IF($F$4=4,_xll.IMDP("IR",$E165,T$9)-T$13,_xll.IMDP("IR",$E165,T$10)),"")</f>
        <v>3.214</v>
      </c>
      <c r="U165" s="30">
        <f>IFERROR(IF($F$4=4,_xll.IMDP("IR",$E165,U$9)-U$13,_xll.IMDP("IR",$E165,U$10)),"")</f>
        <v>3.173</v>
      </c>
      <c r="V165" s="31">
        <f>IFERROR(IF($F$4=4,_xll.IMDP("IR",$E165,V$9)-V$13,_xll.IMDP("IR",$E165,V$10)),"")</f>
        <v>3.1669999999999998</v>
      </c>
    </row>
    <row r="166" spans="2:22">
      <c r="B166">
        <v>153</v>
      </c>
      <c r="C166" s="7" t="str">
        <f>IFERROR( VLOOKUP( $B166, Sheet1!$M$2:$O$10001, 2,0),"")</f>
        <v>03922</v>
      </c>
      <c r="D166" s="24" t="str">
        <f>IFERROR( VLOOKUP( $B166, Sheet1!$M$2:$O$10001, 3,0),"")</f>
        <v>LG디스플레이</v>
      </c>
      <c r="E166" s="3" t="str">
        <f t="shared" si="3"/>
        <v>BONDAVG03922</v>
      </c>
      <c r="F166" s="18" t="str">
        <f>_xll.IMDP("IR",$E166,F$12)</f>
        <v>공모/무보증A0</v>
      </c>
      <c r="G166" s="15">
        <f>_xll.IMDP("IR",$E166,G$12)</f>
        <v>20240830</v>
      </c>
      <c r="H166" s="30">
        <f>IFERROR(IF($F$4=4,_xll.IMDP("IR",$E166,H$9)-H$13,_xll.IMDP("IR",$E166,H$10)),"")</f>
        <v>3.823</v>
      </c>
      <c r="I166" s="30">
        <f>IFERROR(IF($F$4=4,_xll.IMDP("IR",$E166,I$9)-I$13,_xll.IMDP("IR",$E166,I$10)),"")</f>
        <v>3.8980000000000001</v>
      </c>
      <c r="J166" s="30">
        <f>IFERROR(IF($F$4=4,_xll.IMDP("IR",$E166,J$9)-J$13,_xll.IMDP("IR",$E166,J$10)),"")</f>
        <v>3.9209999999999998</v>
      </c>
      <c r="K166" s="30">
        <f>IFERROR(IF($F$4=4,_xll.IMDP("IR",$E166,K$9)-K$13,_xll.IMDP("IR",$E166,K$10)),"")</f>
        <v>3.944</v>
      </c>
      <c r="L166" s="30">
        <f>IFERROR(IF($F$4=4,_xll.IMDP("IR",$E166,L$9)-L$13,_xll.IMDP("IR",$E166,L$10)),"")</f>
        <v>4.0030000000000001</v>
      </c>
      <c r="M166" s="30">
        <f>IFERROR(IF($F$4=4,_xll.IMDP("IR",$E166,M$9)-M$13,_xll.IMDP("IR",$E166,M$10)),"")</f>
        <v>4.0490000000000004</v>
      </c>
      <c r="N166" s="30">
        <f>IFERROR(IF($F$4=4,_xll.IMDP("IR",$E166,N$9)-N$13,_xll.IMDP("IR",$E166,N$10)),"")</f>
        <v>4.1479999999999997</v>
      </c>
      <c r="O166" s="30">
        <f>IFERROR(IF($F$4=4,_xll.IMDP("IR",$E166,O$9)-O$13,_xll.IMDP("IR",$E166,O$10)),"")</f>
        <v>4.2549999999999999</v>
      </c>
      <c r="P166" s="30">
        <f>IFERROR(IF($F$4=4,_xll.IMDP("IR",$E166,P$9)-P$13,_xll.IMDP("IR",$E166,P$10)),"")</f>
        <v>4.5890000000000004</v>
      </c>
      <c r="Q166" s="30">
        <f>IFERROR(IF($F$4=4,_xll.IMDP("IR",$E166,Q$9)-Q$13,_xll.IMDP("IR",$E166,Q$10)),"")</f>
        <v>4.8659999999999997</v>
      </c>
      <c r="R166" s="30">
        <f>IFERROR(IF($F$4=4,_xll.IMDP("IR",$E166,R$9)-R$13,_xll.IMDP("IR",$E166,R$10)),"")</f>
        <v>5.1040000000000001</v>
      </c>
      <c r="S166" s="30">
        <f>IFERROR(IF($F$4=4,_xll.IMDP("IR",$E166,S$9)-S$13,_xll.IMDP("IR",$E166,S$10)),"")</f>
        <v>5.7839999999999998</v>
      </c>
      <c r="T166" s="30">
        <f>IFERROR(IF($F$4=4,_xll.IMDP("IR",$E166,T$9)-T$13,_xll.IMDP("IR",$E166,T$10)),"")</f>
        <v>6.157</v>
      </c>
      <c r="U166" s="30">
        <f>IFERROR(IF($F$4=4,_xll.IMDP("IR",$E166,U$9)-U$13,_xll.IMDP("IR",$E166,U$10)),"")</f>
        <v>6.43</v>
      </c>
      <c r="V166" s="31" t="str">
        <f>IFERROR(IF($F$4=4,_xll.IMDP("IR",$E166,V$9)-V$13,_xll.IMDP("IR",$E166,V$10)),"")</f>
        <v/>
      </c>
    </row>
    <row r="167" spans="2:22">
      <c r="B167">
        <v>154</v>
      </c>
      <c r="C167" s="7" t="str">
        <f>IFERROR( VLOOKUP( $B167, Sheet1!$M$2:$O$10001, 2,0),"")</f>
        <v>03934</v>
      </c>
      <c r="D167" s="24" t="str">
        <f>IFERROR( VLOOKUP( $B167, Sheet1!$M$2:$O$10001, 3,0),"")</f>
        <v>중소벤처기업진흥공단</v>
      </c>
      <c r="E167" s="3" t="str">
        <f t="shared" si="3"/>
        <v>BONDAVG03934</v>
      </c>
      <c r="F167" s="18" t="str">
        <f>_xll.IMDP("IR",$E167,F$12)</f>
        <v>공사/공단채AAA</v>
      </c>
      <c r="G167" s="15">
        <f>_xll.IMDP("IR",$E167,G$12)</f>
        <v>20240830</v>
      </c>
      <c r="H167" s="30">
        <f>IFERROR(IF($F$4=4,_xll.IMDP("IR",$E167,H$9)-H$13,_xll.IMDP("IR",$E167,H$10)),"")</f>
        <v>3.395</v>
      </c>
      <c r="I167" s="30">
        <f>IFERROR(IF($F$4=4,_xll.IMDP("IR",$E167,I$9)-I$13,_xll.IMDP("IR",$E167,I$10)),"")</f>
        <v>3.3839999999999999</v>
      </c>
      <c r="J167" s="30">
        <f>IFERROR(IF($F$4=4,_xll.IMDP("IR",$E167,J$9)-J$13,_xll.IMDP("IR",$E167,J$10)),"")</f>
        <v>3.2989999999999999</v>
      </c>
      <c r="K167" s="30">
        <f>IFERROR(IF($F$4=4,_xll.IMDP("IR",$E167,K$9)-K$13,_xll.IMDP("IR",$E167,K$10)),"")</f>
        <v>3.2690000000000001</v>
      </c>
      <c r="L167" s="30">
        <f>IFERROR(IF($F$4=4,_xll.IMDP("IR",$E167,L$9)-L$13,_xll.IMDP("IR",$E167,L$10)),"")</f>
        <v>3.218</v>
      </c>
      <c r="M167" s="30">
        <f>IFERROR(IF($F$4=4,_xll.IMDP("IR",$E167,M$9)-M$13,_xll.IMDP("IR",$E167,M$10)),"")</f>
        <v>3.1930000000000001</v>
      </c>
      <c r="N167" s="30">
        <f>IFERROR(IF($F$4=4,_xll.IMDP("IR",$E167,N$9)-N$13,_xll.IMDP("IR",$E167,N$10)),"")</f>
        <v>3.1720000000000002</v>
      </c>
      <c r="O167" s="30">
        <f>IFERROR(IF($F$4=4,_xll.IMDP("IR",$E167,O$9)-O$13,_xll.IMDP("IR",$E167,O$10)),"")</f>
        <v>3.157</v>
      </c>
      <c r="P167" s="30">
        <f>IFERROR(IF($F$4=4,_xll.IMDP("IR",$E167,P$9)-P$13,_xll.IMDP("IR",$E167,P$10)),"")</f>
        <v>3.1720000000000002</v>
      </c>
      <c r="Q167" s="30">
        <f>IFERROR(IF($F$4=4,_xll.IMDP("IR",$E167,Q$9)-Q$13,_xll.IMDP("IR",$E167,Q$10)),"")</f>
        <v>3.19</v>
      </c>
      <c r="R167" s="30">
        <f>IFERROR(IF($F$4=4,_xll.IMDP("IR",$E167,R$9)-R$13,_xll.IMDP("IR",$E167,R$10)),"")</f>
        <v>3.2029999999999998</v>
      </c>
      <c r="S167" s="30">
        <f>IFERROR(IF($F$4=4,_xll.IMDP("IR",$E167,S$9)-S$13,_xll.IMDP("IR",$E167,S$10)),"")</f>
        <v>3.2309999999999999</v>
      </c>
      <c r="T167" s="30">
        <f>IFERROR(IF($F$4=4,_xll.IMDP("IR",$E167,T$9)-T$13,_xll.IMDP("IR",$E167,T$10)),"")</f>
        <v>3.2589999999999999</v>
      </c>
      <c r="U167" s="30">
        <f>IFERROR(IF($F$4=4,_xll.IMDP("IR",$E167,U$9)-U$13,_xll.IMDP("IR",$E167,U$10)),"")</f>
        <v>3.25</v>
      </c>
      <c r="V167" s="31">
        <f>IFERROR(IF($F$4=4,_xll.IMDP("IR",$E167,V$9)-V$13,_xll.IMDP("IR",$E167,V$10)),"")</f>
        <v>3.254</v>
      </c>
    </row>
    <row r="168" spans="2:22">
      <c r="B168">
        <v>155</v>
      </c>
      <c r="C168" s="7" t="str">
        <f>IFERROR( VLOOKUP( $B168, Sheet1!$M$2:$O$10001, 2,0),"")</f>
        <v>03936</v>
      </c>
      <c r="D168" s="24" t="str">
        <f>IFERROR( VLOOKUP( $B168, Sheet1!$M$2:$O$10001, 3,0),"")</f>
        <v>여수광양항만공사</v>
      </c>
      <c r="E168" s="3" t="str">
        <f t="shared" si="3"/>
        <v>BONDAVG03936</v>
      </c>
      <c r="F168" s="18" t="str">
        <f>_xll.IMDP("IR",$E168,F$12)</f>
        <v>공사/공단채AAA</v>
      </c>
      <c r="G168" s="15">
        <f>_xll.IMDP("IR",$E168,G$12)</f>
        <v>20240830</v>
      </c>
      <c r="H168" s="30">
        <f>IFERROR(IF($F$4=4,_xll.IMDP("IR",$E168,H$9)-H$13,_xll.IMDP("IR",$E168,H$10)),"")</f>
        <v>3.452</v>
      </c>
      <c r="I168" s="30">
        <f>IFERROR(IF($F$4=4,_xll.IMDP("IR",$E168,I$9)-I$13,_xll.IMDP("IR",$E168,I$10)),"")</f>
        <v>3.444</v>
      </c>
      <c r="J168" s="30">
        <f>IFERROR(IF($F$4=4,_xll.IMDP("IR",$E168,J$9)-J$13,_xll.IMDP("IR",$E168,J$10)),"")</f>
        <v>3.359</v>
      </c>
      <c r="K168" s="30">
        <f>IFERROR(IF($F$4=4,_xll.IMDP("IR",$E168,K$9)-K$13,_xll.IMDP("IR",$E168,K$10)),"")</f>
        <v>3.331</v>
      </c>
      <c r="L168" s="30">
        <f>IFERROR(IF($F$4=4,_xll.IMDP("IR",$E168,L$9)-L$13,_xll.IMDP("IR",$E168,L$10)),"")</f>
        <v>3.2829999999999999</v>
      </c>
      <c r="M168" s="30">
        <f>IFERROR(IF($F$4=4,_xll.IMDP("IR",$E168,M$9)-M$13,_xll.IMDP("IR",$E168,M$10)),"")</f>
        <v>3.2629999999999999</v>
      </c>
      <c r="N168" s="30">
        <f>IFERROR(IF($F$4=4,_xll.IMDP("IR",$E168,N$9)-N$13,_xll.IMDP("IR",$E168,N$10)),"")</f>
        <v>3.25</v>
      </c>
      <c r="O168" s="30">
        <f>IFERROR(IF($F$4=4,_xll.IMDP("IR",$E168,O$9)-O$13,_xll.IMDP("IR",$E168,O$10)),"")</f>
        <v>3.238</v>
      </c>
      <c r="P168" s="30">
        <f>IFERROR(IF($F$4=4,_xll.IMDP("IR",$E168,P$9)-P$13,_xll.IMDP("IR",$E168,P$10)),"")</f>
        <v>3.2480000000000002</v>
      </c>
      <c r="Q168" s="30">
        <f>IFERROR(IF($F$4=4,_xll.IMDP("IR",$E168,Q$9)-Q$13,_xll.IMDP("IR",$E168,Q$10)),"")</f>
        <v>3.2719999999999998</v>
      </c>
      <c r="R168" s="30">
        <f>IFERROR(IF($F$4=4,_xll.IMDP("IR",$E168,R$9)-R$13,_xll.IMDP("IR",$E168,R$10)),"")</f>
        <v>3.294</v>
      </c>
      <c r="S168" s="30">
        <f>IFERROR(IF($F$4=4,_xll.IMDP("IR",$E168,S$9)-S$13,_xll.IMDP("IR",$E168,S$10)),"")</f>
        <v>3.3260000000000001</v>
      </c>
      <c r="T168" s="30">
        <f>IFERROR(IF($F$4=4,_xll.IMDP("IR",$E168,T$9)-T$13,_xll.IMDP("IR",$E168,T$10)),"")</f>
        <v>3.3450000000000002</v>
      </c>
      <c r="U168" s="30">
        <f>IFERROR(IF($F$4=4,_xll.IMDP("IR",$E168,U$9)-U$13,_xll.IMDP("IR",$E168,U$10)),"")</f>
        <v>3.33</v>
      </c>
      <c r="V168" s="31">
        <f>IFERROR(IF($F$4=4,_xll.IMDP("IR",$E168,V$9)-V$13,_xll.IMDP("IR",$E168,V$10)),"")</f>
        <v>3.339</v>
      </c>
    </row>
    <row r="169" spans="2:22">
      <c r="B169">
        <v>156</v>
      </c>
      <c r="C169" s="7" t="str">
        <f>IFERROR( VLOOKUP( $B169, Sheet1!$M$2:$O$10001, 2,0),"")</f>
        <v>03937</v>
      </c>
      <c r="D169" s="24" t="str">
        <f>IFERROR( VLOOKUP( $B169, Sheet1!$M$2:$O$10001, 3,0),"")</f>
        <v>인천국제공항공사</v>
      </c>
      <c r="E169" s="3" t="str">
        <f t="shared" si="3"/>
        <v>BONDAVG03937</v>
      </c>
      <c r="F169" s="18" t="str">
        <f>_xll.IMDP("IR",$E169,F$12)</f>
        <v>공사/공단채AAA</v>
      </c>
      <c r="G169" s="15">
        <f>_xll.IMDP("IR",$E169,G$12)</f>
        <v>20240830</v>
      </c>
      <c r="H169" s="30">
        <f>IFERROR(IF($F$4=4,_xll.IMDP("IR",$E169,H$9)-H$13,_xll.IMDP("IR",$E169,H$10)),"")</f>
        <v>3.4630000000000001</v>
      </c>
      <c r="I169" s="30">
        <f>IFERROR(IF($F$4=4,_xll.IMDP("IR",$E169,I$9)-I$13,_xll.IMDP("IR",$E169,I$10)),"")</f>
        <v>3.4569999999999999</v>
      </c>
      <c r="J169" s="30">
        <f>IFERROR(IF($F$4=4,_xll.IMDP("IR",$E169,J$9)-J$13,_xll.IMDP("IR",$E169,J$10)),"")</f>
        <v>3.367</v>
      </c>
      <c r="K169" s="30">
        <f>IFERROR(IF($F$4=4,_xll.IMDP("IR",$E169,K$9)-K$13,_xll.IMDP("IR",$E169,K$10)),"")</f>
        <v>3.35</v>
      </c>
      <c r="L169" s="30">
        <f>IFERROR(IF($F$4=4,_xll.IMDP("IR",$E169,L$9)-L$13,_xll.IMDP("IR",$E169,L$10)),"")</f>
        <v>3.3029999999999999</v>
      </c>
      <c r="M169" s="30">
        <f>IFERROR(IF($F$4=4,_xll.IMDP("IR",$E169,M$9)-M$13,_xll.IMDP("IR",$E169,M$10)),"")</f>
        <v>3.2810000000000001</v>
      </c>
      <c r="N169" s="30">
        <f>IFERROR(IF($F$4=4,_xll.IMDP("IR",$E169,N$9)-N$13,_xll.IMDP("IR",$E169,N$10)),"")</f>
        <v>3.2650000000000001</v>
      </c>
      <c r="O169" s="30">
        <f>IFERROR(IF($F$4=4,_xll.IMDP("IR",$E169,O$9)-O$13,_xll.IMDP("IR",$E169,O$10)),"")</f>
        <v>3.254</v>
      </c>
      <c r="P169" s="30">
        <f>IFERROR(IF($F$4=4,_xll.IMDP("IR",$E169,P$9)-P$13,_xll.IMDP("IR",$E169,P$10)),"")</f>
        <v>3.2629999999999999</v>
      </c>
      <c r="Q169" s="30">
        <f>IFERROR(IF($F$4=4,_xll.IMDP("IR",$E169,Q$9)-Q$13,_xll.IMDP("IR",$E169,Q$10)),"")</f>
        <v>3.2770000000000001</v>
      </c>
      <c r="R169" s="30">
        <f>IFERROR(IF($F$4=4,_xll.IMDP("IR",$E169,R$9)-R$13,_xll.IMDP("IR",$E169,R$10)),"")</f>
        <v>3.298</v>
      </c>
      <c r="S169" s="30">
        <f>IFERROR(IF($F$4=4,_xll.IMDP("IR",$E169,S$9)-S$13,_xll.IMDP("IR",$E169,S$10)),"")</f>
        <v>3.33</v>
      </c>
      <c r="T169" s="30">
        <f>IFERROR(IF($F$4=4,_xll.IMDP("IR",$E169,T$9)-T$13,_xll.IMDP("IR",$E169,T$10)),"")</f>
        <v>3.351</v>
      </c>
      <c r="U169" s="30">
        <f>IFERROR(IF($F$4=4,_xll.IMDP("IR",$E169,U$9)-U$13,_xll.IMDP("IR",$E169,U$10)),"")</f>
        <v>3.3370000000000002</v>
      </c>
      <c r="V169" s="31">
        <f>IFERROR(IF($F$4=4,_xll.IMDP("IR",$E169,V$9)-V$13,_xll.IMDP("IR",$E169,V$10)),"")</f>
        <v>3.3490000000000002</v>
      </c>
    </row>
    <row r="170" spans="2:22">
      <c r="B170">
        <v>157</v>
      </c>
      <c r="C170" s="7" t="str">
        <f>IFERROR( VLOOKUP( $B170, Sheet1!$M$2:$O$10001, 2,0),"")</f>
        <v>03946</v>
      </c>
      <c r="D170" s="24" t="str">
        <f>IFERROR( VLOOKUP( $B170, Sheet1!$M$2:$O$10001, 3,0),"")</f>
        <v>우리은행</v>
      </c>
      <c r="E170" s="3" t="str">
        <f t="shared" si="3"/>
        <v>BONDAVG03946</v>
      </c>
      <c r="F170" s="18" t="str">
        <f>_xll.IMDP("IR",$E170,F$12)</f>
        <v>은행채AAA</v>
      </c>
      <c r="G170" s="15">
        <f>_xll.IMDP("IR",$E170,G$12)</f>
        <v>20240830</v>
      </c>
      <c r="H170" s="30">
        <f>IFERROR(IF($F$4=4,_xll.IMDP("IR",$E170,H$9)-H$13,_xll.IMDP("IR",$E170,H$10)),"")</f>
        <v>3.4830000000000001</v>
      </c>
      <c r="I170" s="30">
        <f>IFERROR(IF($F$4=4,_xll.IMDP("IR",$E170,I$9)-I$13,_xll.IMDP("IR",$E170,I$10)),"")</f>
        <v>3.4569999999999999</v>
      </c>
      <c r="J170" s="30">
        <f>IFERROR(IF($F$4=4,_xll.IMDP("IR",$E170,J$9)-J$13,_xll.IMDP("IR",$E170,J$10)),"")</f>
        <v>3.3889999999999998</v>
      </c>
      <c r="K170" s="30">
        <f>IFERROR(IF($F$4=4,_xll.IMDP("IR",$E170,K$9)-K$13,_xll.IMDP("IR",$E170,K$10)),"")</f>
        <v>3.363</v>
      </c>
      <c r="L170" s="30">
        <f>IFERROR(IF($F$4=4,_xll.IMDP("IR",$E170,L$9)-L$13,_xll.IMDP("IR",$E170,L$10)),"")</f>
        <v>3.3290000000000002</v>
      </c>
      <c r="M170" s="30">
        <f>IFERROR(IF($F$4=4,_xll.IMDP("IR",$E170,M$9)-M$13,_xll.IMDP("IR",$E170,M$10)),"")</f>
        <v>3.2919999999999998</v>
      </c>
      <c r="N170" s="30">
        <f>IFERROR(IF($F$4=4,_xll.IMDP("IR",$E170,N$9)-N$13,_xll.IMDP("IR",$E170,N$10)),"")</f>
        <v>3.2669999999999999</v>
      </c>
      <c r="O170" s="30">
        <f>IFERROR(IF($F$4=4,_xll.IMDP("IR",$E170,O$9)-O$13,_xll.IMDP("IR",$E170,O$10)),"")</f>
        <v>3.2509999999999999</v>
      </c>
      <c r="P170" s="30">
        <f>IFERROR(IF($F$4=4,_xll.IMDP("IR",$E170,P$9)-P$13,_xll.IMDP("IR",$E170,P$10)),"")</f>
        <v>3.2679999999999998</v>
      </c>
      <c r="Q170" s="30">
        <f>IFERROR(IF($F$4=4,_xll.IMDP("IR",$E170,Q$9)-Q$13,_xll.IMDP("IR",$E170,Q$10)),"")</f>
        <v>3.2909999999999999</v>
      </c>
      <c r="R170" s="30">
        <f>IFERROR(IF($F$4=4,_xll.IMDP("IR",$E170,R$9)-R$13,_xll.IMDP("IR",$E170,R$10)),"")</f>
        <v>3.448</v>
      </c>
      <c r="S170" s="30">
        <f>IFERROR(IF($F$4=4,_xll.IMDP("IR",$E170,S$9)-S$13,_xll.IMDP("IR",$E170,S$10)),"")</f>
        <v>3.6850000000000001</v>
      </c>
      <c r="T170" s="30">
        <f>IFERROR(IF($F$4=4,_xll.IMDP("IR",$E170,T$9)-T$13,_xll.IMDP("IR",$E170,T$10)),"")</f>
        <v>3.8130000000000002</v>
      </c>
      <c r="U170" s="30">
        <f>IFERROR(IF($F$4=4,_xll.IMDP("IR",$E170,U$9)-U$13,_xll.IMDP("IR",$E170,U$10)),"")</f>
        <v>3.8719999999999999</v>
      </c>
      <c r="V170" s="31" t="str">
        <f>IFERROR(IF($F$4=4,_xll.IMDP("IR",$E170,V$9)-V$13,_xll.IMDP("IR",$E170,V$10)),"")</f>
        <v/>
      </c>
    </row>
    <row r="171" spans="2:22">
      <c r="B171">
        <v>158</v>
      </c>
      <c r="C171" s="7" t="str">
        <f>IFERROR( VLOOKUP( $B171, Sheet1!$M$2:$O$10001, 2,0),"")</f>
        <v>03954</v>
      </c>
      <c r="D171" s="24" t="str">
        <f>IFERROR( VLOOKUP( $B171, Sheet1!$M$2:$O$10001, 3,0),"")</f>
        <v>지에스이피에스</v>
      </c>
      <c r="E171" s="3" t="str">
        <f t="shared" si="3"/>
        <v>BONDAVG03954</v>
      </c>
      <c r="F171" s="18" t="str">
        <f>_xll.IMDP("IR",$E171,F$12)</f>
        <v>공모/무보증AA0</v>
      </c>
      <c r="G171" s="15">
        <f>_xll.IMDP("IR",$E171,G$12)</f>
        <v>20240830</v>
      </c>
      <c r="H171" s="30">
        <f>IFERROR(IF($F$4=4,_xll.IMDP("IR",$E171,H$9)-H$13,_xll.IMDP("IR",$E171,H$10)),"")</f>
        <v>3.44</v>
      </c>
      <c r="I171" s="30">
        <f>IFERROR(IF($F$4=4,_xll.IMDP("IR",$E171,I$9)-I$13,_xll.IMDP("IR",$E171,I$10)),"")</f>
        <v>3.4329999999999998</v>
      </c>
      <c r="J171" s="30">
        <f>IFERROR(IF($F$4=4,_xll.IMDP("IR",$E171,J$9)-J$13,_xll.IMDP("IR",$E171,J$10)),"")</f>
        <v>3.3719999999999999</v>
      </c>
      <c r="K171" s="30">
        <f>IFERROR(IF($F$4=4,_xll.IMDP("IR",$E171,K$9)-K$13,_xll.IMDP("IR",$E171,K$10)),"")</f>
        <v>3.3420000000000001</v>
      </c>
      <c r="L171" s="30">
        <f>IFERROR(IF($F$4=4,_xll.IMDP("IR",$E171,L$9)-L$13,_xll.IMDP("IR",$E171,L$10)),"")</f>
        <v>3.3559999999999999</v>
      </c>
      <c r="M171" s="30">
        <f>IFERROR(IF($F$4=4,_xll.IMDP("IR",$E171,M$9)-M$13,_xll.IMDP("IR",$E171,M$10)),"")</f>
        <v>3.3719999999999999</v>
      </c>
      <c r="N171" s="30">
        <f>IFERROR(IF($F$4=4,_xll.IMDP("IR",$E171,N$9)-N$13,_xll.IMDP("IR",$E171,N$10)),"")</f>
        <v>3.4</v>
      </c>
      <c r="O171" s="30">
        <f>IFERROR(IF($F$4=4,_xll.IMDP("IR",$E171,O$9)-O$13,_xll.IMDP("IR",$E171,O$10)),"")</f>
        <v>3.4079999999999999</v>
      </c>
      <c r="P171" s="30">
        <f>IFERROR(IF($F$4=4,_xll.IMDP("IR",$E171,P$9)-P$13,_xll.IMDP("IR",$E171,P$10)),"")</f>
        <v>3.415</v>
      </c>
      <c r="Q171" s="30">
        <f>IFERROR(IF($F$4=4,_xll.IMDP("IR",$E171,Q$9)-Q$13,_xll.IMDP("IR",$E171,Q$10)),"")</f>
        <v>3.431</v>
      </c>
      <c r="R171" s="30">
        <f>IFERROR(IF($F$4=4,_xll.IMDP("IR",$E171,R$9)-R$13,_xll.IMDP("IR",$E171,R$10)),"")</f>
        <v>3.5590000000000002</v>
      </c>
      <c r="S171" s="30">
        <f>IFERROR(IF($F$4=4,_xll.IMDP("IR",$E171,S$9)-S$13,_xll.IMDP("IR",$E171,S$10)),"")</f>
        <v>4.1399999999999997</v>
      </c>
      <c r="T171" s="30">
        <f>IFERROR(IF($F$4=4,_xll.IMDP("IR",$E171,T$9)-T$13,_xll.IMDP("IR",$E171,T$10)),"")</f>
        <v>4.6539999999999999</v>
      </c>
      <c r="U171" s="30">
        <f>IFERROR(IF($F$4=4,_xll.IMDP("IR",$E171,U$9)-U$13,_xll.IMDP("IR",$E171,U$10)),"")</f>
        <v>4.8819999999999997</v>
      </c>
      <c r="V171" s="31" t="str">
        <f>IFERROR(IF($F$4=4,_xll.IMDP("IR",$E171,V$9)-V$13,_xll.IMDP("IR",$E171,V$10)),"")</f>
        <v/>
      </c>
    </row>
    <row r="172" spans="2:22">
      <c r="B172">
        <v>159</v>
      </c>
      <c r="C172" s="7" t="str">
        <f>IFERROR( VLOOKUP( $B172, Sheet1!$M$2:$O$10001, 2,0),"")</f>
        <v>03962</v>
      </c>
      <c r="D172" s="24" t="str">
        <f>IFERROR( VLOOKUP( $B172, Sheet1!$M$2:$O$10001, 3,0),"")</f>
        <v>현대트랜시스</v>
      </c>
      <c r="E172" s="3" t="str">
        <f t="shared" si="3"/>
        <v>BONDAVG03962</v>
      </c>
      <c r="F172" s="18" t="str">
        <f>_xll.IMDP("IR",$E172,F$12)</f>
        <v>공모/무보증AA-</v>
      </c>
      <c r="G172" s="15">
        <f>_xll.IMDP("IR",$E172,G$12)</f>
        <v>20240830</v>
      </c>
      <c r="H172" s="30">
        <f>IFERROR(IF($F$4=4,_xll.IMDP("IR",$E172,H$9)-H$13,_xll.IMDP("IR",$E172,H$10)),"")</f>
        <v>3.4860000000000002</v>
      </c>
      <c r="I172" s="30">
        <f>IFERROR(IF($F$4=4,_xll.IMDP("IR",$E172,I$9)-I$13,_xll.IMDP("IR",$E172,I$10)),"")</f>
        <v>3.4830000000000001</v>
      </c>
      <c r="J172" s="30">
        <f>IFERROR(IF($F$4=4,_xll.IMDP("IR",$E172,J$9)-J$13,_xll.IMDP("IR",$E172,J$10)),"")</f>
        <v>3.4329999999999998</v>
      </c>
      <c r="K172" s="30">
        <f>IFERROR(IF($F$4=4,_xll.IMDP("IR",$E172,K$9)-K$13,_xll.IMDP("IR",$E172,K$10)),"")</f>
        <v>3.4</v>
      </c>
      <c r="L172" s="30">
        <f>IFERROR(IF($F$4=4,_xll.IMDP("IR",$E172,L$9)-L$13,_xll.IMDP("IR",$E172,L$10)),"")</f>
        <v>3.4220000000000002</v>
      </c>
      <c r="M172" s="30">
        <f>IFERROR(IF($F$4=4,_xll.IMDP("IR",$E172,M$9)-M$13,_xll.IMDP("IR",$E172,M$10)),"")</f>
        <v>3.4329999999999998</v>
      </c>
      <c r="N172" s="30">
        <f>IFERROR(IF($F$4=4,_xll.IMDP("IR",$E172,N$9)-N$13,_xll.IMDP("IR",$E172,N$10)),"")</f>
        <v>3.4489999999999998</v>
      </c>
      <c r="O172" s="30">
        <f>IFERROR(IF($F$4=4,_xll.IMDP("IR",$E172,O$9)-O$13,_xll.IMDP("IR",$E172,O$10)),"")</f>
        <v>3.4590000000000001</v>
      </c>
      <c r="P172" s="30">
        <f>IFERROR(IF($F$4=4,_xll.IMDP("IR",$E172,P$9)-P$13,_xll.IMDP("IR",$E172,P$10)),"")</f>
        <v>3.4769999999999999</v>
      </c>
      <c r="Q172" s="30">
        <f>IFERROR(IF($F$4=4,_xll.IMDP("IR",$E172,Q$9)-Q$13,_xll.IMDP("IR",$E172,Q$10)),"")</f>
        <v>3.5670000000000002</v>
      </c>
      <c r="R172" s="30">
        <f>IFERROR(IF($F$4=4,_xll.IMDP("IR",$E172,R$9)-R$13,_xll.IMDP("IR",$E172,R$10)),"")</f>
        <v>3.806</v>
      </c>
      <c r="S172" s="30">
        <f>IFERROR(IF($F$4=4,_xll.IMDP("IR",$E172,S$9)-S$13,_xll.IMDP("IR",$E172,S$10)),"")</f>
        <v>4.6289999999999996</v>
      </c>
      <c r="T172" s="30">
        <f>IFERROR(IF($F$4=4,_xll.IMDP("IR",$E172,T$9)-T$13,_xll.IMDP("IR",$E172,T$10)),"")</f>
        <v>5.25</v>
      </c>
      <c r="U172" s="30">
        <f>IFERROR(IF($F$4=4,_xll.IMDP("IR",$E172,U$9)-U$13,_xll.IMDP("IR",$E172,U$10)),"")</f>
        <v>5.5019999999999998</v>
      </c>
      <c r="V172" s="31" t="str">
        <f>IFERROR(IF($F$4=4,_xll.IMDP("IR",$E172,V$9)-V$13,_xll.IMDP("IR",$E172,V$10)),"")</f>
        <v/>
      </c>
    </row>
    <row r="173" spans="2:22">
      <c r="B173">
        <v>160</v>
      </c>
      <c r="C173" s="7" t="str">
        <f>IFERROR( VLOOKUP( $B173, Sheet1!$M$2:$O$10001, 2,0),"")</f>
        <v>04004</v>
      </c>
      <c r="D173" s="24" t="str">
        <f>IFERROR( VLOOKUP( $B173, Sheet1!$M$2:$O$10001, 3,0),"")</f>
        <v>대구도시개발공사</v>
      </c>
      <c r="E173" s="3" t="str">
        <f t="shared" ref="E173:E223" si="4">INDEX($D$5:$D$10,$D$4,1)&amp;$C173</f>
        <v>BONDAVG04004</v>
      </c>
      <c r="F173" s="18" t="str">
        <f>_xll.IMDP("IR",$E173,F$12)</f>
        <v>공사/공단채AA+</v>
      </c>
      <c r="G173" s="15">
        <f>_xll.IMDP("IR",$E173,G$12)</f>
        <v>20240830</v>
      </c>
      <c r="H173" s="30">
        <f>IFERROR(IF($F$4=4,_xll.IMDP("IR",$E173,H$9)-H$13,_xll.IMDP("IR",$E173,H$10)),"")</f>
        <v>3.4750000000000001</v>
      </c>
      <c r="I173" s="30">
        <f>IFERROR(IF($F$4=4,_xll.IMDP("IR",$E173,I$9)-I$13,_xll.IMDP("IR",$E173,I$10)),"")</f>
        <v>3.4910000000000001</v>
      </c>
      <c r="J173" s="30">
        <f>IFERROR(IF($F$4=4,_xll.IMDP("IR",$E173,J$9)-J$13,_xll.IMDP("IR",$E173,J$10)),"")</f>
        <v>3.419</v>
      </c>
      <c r="K173" s="30">
        <f>IFERROR(IF($F$4=4,_xll.IMDP("IR",$E173,K$9)-K$13,_xll.IMDP("IR",$E173,K$10)),"")</f>
        <v>3.379</v>
      </c>
      <c r="L173" s="30">
        <f>IFERROR(IF($F$4=4,_xll.IMDP("IR",$E173,L$9)-L$13,_xll.IMDP("IR",$E173,L$10)),"")</f>
        <v>3.3580000000000001</v>
      </c>
      <c r="M173" s="30">
        <f>IFERROR(IF($F$4=4,_xll.IMDP("IR",$E173,M$9)-M$13,_xll.IMDP("IR",$E173,M$10)),"")</f>
        <v>3.359</v>
      </c>
      <c r="N173" s="30">
        <f>IFERROR(IF($F$4=4,_xll.IMDP("IR",$E173,N$9)-N$13,_xll.IMDP("IR",$E173,N$10)),"")</f>
        <v>3.3359999999999999</v>
      </c>
      <c r="O173" s="30">
        <f>IFERROR(IF($F$4=4,_xll.IMDP("IR",$E173,O$9)-O$13,_xll.IMDP("IR",$E173,O$10)),"")</f>
        <v>3.32</v>
      </c>
      <c r="P173" s="30">
        <f>IFERROR(IF($F$4=4,_xll.IMDP("IR",$E173,P$9)-P$13,_xll.IMDP("IR",$E173,P$10)),"")</f>
        <v>3.3530000000000002</v>
      </c>
      <c r="Q173" s="30">
        <f>IFERROR(IF($F$4=4,_xll.IMDP("IR",$E173,Q$9)-Q$13,_xll.IMDP("IR",$E173,Q$10)),"")</f>
        <v>3.3889999999999998</v>
      </c>
      <c r="R173" s="30">
        <f>IFERROR(IF($F$4=4,_xll.IMDP("IR",$E173,R$9)-R$13,_xll.IMDP("IR",$E173,R$10)),"")</f>
        <v>3.4279999999999999</v>
      </c>
      <c r="S173" s="30">
        <f>IFERROR(IF($F$4=4,_xll.IMDP("IR",$E173,S$9)-S$13,_xll.IMDP("IR",$E173,S$10)),"")</f>
        <v>3.4980000000000002</v>
      </c>
      <c r="T173" s="30">
        <f>IFERROR(IF($F$4=4,_xll.IMDP("IR",$E173,T$9)-T$13,_xll.IMDP("IR",$E173,T$10)),"")</f>
        <v>3.5369999999999999</v>
      </c>
      <c r="U173" s="30">
        <f>IFERROR(IF($F$4=4,_xll.IMDP("IR",$E173,U$9)-U$13,_xll.IMDP("IR",$E173,U$10)),"")</f>
        <v>3.5619999999999998</v>
      </c>
      <c r="V173" s="31" t="str">
        <f>IFERROR(IF($F$4=4,_xll.IMDP("IR",$E173,V$9)-V$13,_xll.IMDP("IR",$E173,V$10)),"")</f>
        <v/>
      </c>
    </row>
    <row r="174" spans="2:22">
      <c r="B174">
        <v>161</v>
      </c>
      <c r="C174" s="7" t="str">
        <f>IFERROR( VLOOKUP( $B174, Sheet1!$M$2:$O$10001, 2,0),"")</f>
        <v>04011</v>
      </c>
      <c r="D174" s="24" t="str">
        <f>IFERROR( VLOOKUP( $B174, Sheet1!$M$2:$O$10001, 3,0),"")</f>
        <v>롯데글로벌로지스</v>
      </c>
      <c r="E174" s="3" t="str">
        <f t="shared" si="4"/>
        <v>BONDAVG04011</v>
      </c>
      <c r="F174" s="18" t="str">
        <f>_xll.IMDP("IR",$E174,F$12)</f>
        <v>공모/무보증A0</v>
      </c>
      <c r="G174" s="15">
        <f>_xll.IMDP("IR",$E174,G$12)</f>
        <v>20240830</v>
      </c>
      <c r="H174" s="30">
        <f>IFERROR(IF($F$4=4,_xll.IMDP("IR",$E174,H$9)-H$13,_xll.IMDP("IR",$E174,H$10)),"")</f>
        <v>3.6539999999999999</v>
      </c>
      <c r="I174" s="30">
        <f>IFERROR(IF($F$4=4,_xll.IMDP("IR",$E174,I$9)-I$13,_xll.IMDP("IR",$E174,I$10)),"")</f>
        <v>3.72</v>
      </c>
      <c r="J174" s="30">
        <f>IFERROR(IF($F$4=4,_xll.IMDP("IR",$E174,J$9)-J$13,_xll.IMDP("IR",$E174,J$10)),"")</f>
        <v>3.7389999999999999</v>
      </c>
      <c r="K174" s="30">
        <f>IFERROR(IF($F$4=4,_xll.IMDP("IR",$E174,K$9)-K$13,_xll.IMDP("IR",$E174,K$10)),"")</f>
        <v>3.76</v>
      </c>
      <c r="L174" s="30">
        <f>IFERROR(IF($F$4=4,_xll.IMDP("IR",$E174,L$9)-L$13,_xll.IMDP("IR",$E174,L$10)),"")</f>
        <v>3.8159999999999998</v>
      </c>
      <c r="M174" s="30">
        <f>IFERROR(IF($F$4=4,_xll.IMDP("IR",$E174,M$9)-M$13,_xll.IMDP("IR",$E174,M$10)),"")</f>
        <v>3.85</v>
      </c>
      <c r="N174" s="30">
        <f>IFERROR(IF($F$4=4,_xll.IMDP("IR",$E174,N$9)-N$13,_xll.IMDP("IR",$E174,N$10)),"")</f>
        <v>3.9380000000000002</v>
      </c>
      <c r="O174" s="30">
        <f>IFERROR(IF($F$4=4,_xll.IMDP("IR",$E174,O$9)-O$13,_xll.IMDP("IR",$E174,O$10)),"")</f>
        <v>3.9830000000000001</v>
      </c>
      <c r="P174" s="30">
        <f>IFERROR(IF($F$4=4,_xll.IMDP("IR",$E174,P$9)-P$13,_xll.IMDP("IR",$E174,P$10)),"")</f>
        <v>4.3029999999999999</v>
      </c>
      <c r="Q174" s="30">
        <f>IFERROR(IF($F$4=4,_xll.IMDP("IR",$E174,Q$9)-Q$13,_xll.IMDP("IR",$E174,Q$10)),"")</f>
        <v>4.5609999999999999</v>
      </c>
      <c r="R174" s="30">
        <f>IFERROR(IF($F$4=4,_xll.IMDP("IR",$E174,R$9)-R$13,_xll.IMDP("IR",$E174,R$10)),"")</f>
        <v>4.8010000000000002</v>
      </c>
      <c r="S174" s="30">
        <f>IFERROR(IF($F$4=4,_xll.IMDP("IR",$E174,S$9)-S$13,_xll.IMDP("IR",$E174,S$10)),"")</f>
        <v>5.4870000000000001</v>
      </c>
      <c r="T174" s="30">
        <f>IFERROR(IF($F$4=4,_xll.IMDP("IR",$E174,T$9)-T$13,_xll.IMDP("IR",$E174,T$10)),"")</f>
        <v>5.8440000000000003</v>
      </c>
      <c r="U174" s="30">
        <f>IFERROR(IF($F$4=4,_xll.IMDP("IR",$E174,U$9)-U$13,_xll.IMDP("IR",$E174,U$10)),"")</f>
        <v>6.12</v>
      </c>
      <c r="V174" s="31" t="str">
        <f>IFERROR(IF($F$4=4,_xll.IMDP("IR",$E174,V$9)-V$13,_xll.IMDP("IR",$E174,V$10)),"")</f>
        <v/>
      </c>
    </row>
    <row r="175" spans="2:22">
      <c r="B175">
        <v>162</v>
      </c>
      <c r="C175" s="7" t="str">
        <f>IFERROR( VLOOKUP( $B175, Sheet1!$M$2:$O$10001, 2,0),"")</f>
        <v>04016</v>
      </c>
      <c r="D175" s="24" t="str">
        <f>IFERROR( VLOOKUP( $B175, Sheet1!$M$2:$O$10001, 3,0),"")</f>
        <v>아이비케이캐피탈</v>
      </c>
      <c r="E175" s="3" t="str">
        <f t="shared" si="4"/>
        <v>BONDAVG04016</v>
      </c>
      <c r="F175" s="18" t="str">
        <f>_xll.IMDP("IR",$E175,F$12)</f>
        <v>기타금융채AA-</v>
      </c>
      <c r="G175" s="15">
        <f>_xll.IMDP("IR",$E175,G$12)</f>
        <v>20240830</v>
      </c>
      <c r="H175" s="30">
        <f>IFERROR(IF($F$4=4,_xll.IMDP("IR",$E175,H$9)-H$13,_xll.IMDP("IR",$E175,H$10)),"")</f>
        <v>3.5169999999999999</v>
      </c>
      <c r="I175" s="30">
        <f>IFERROR(IF($F$4=4,_xll.IMDP("IR",$E175,I$9)-I$13,_xll.IMDP("IR",$E175,I$10)),"")</f>
        <v>3.5</v>
      </c>
      <c r="J175" s="30">
        <f>IFERROR(IF($F$4=4,_xll.IMDP("IR",$E175,J$9)-J$13,_xll.IMDP("IR",$E175,J$10)),"")</f>
        <v>3.484</v>
      </c>
      <c r="K175" s="30">
        <f>IFERROR(IF($F$4=4,_xll.IMDP("IR",$E175,K$9)-K$13,_xll.IMDP("IR",$E175,K$10)),"")</f>
        <v>3.524</v>
      </c>
      <c r="L175" s="30">
        <f>IFERROR(IF($F$4=4,_xll.IMDP("IR",$E175,L$9)-L$13,_xll.IMDP("IR",$E175,L$10)),"")</f>
        <v>3.5960000000000001</v>
      </c>
      <c r="M175" s="30">
        <f>IFERROR(IF($F$4=4,_xll.IMDP("IR",$E175,M$9)-M$13,_xll.IMDP("IR",$E175,M$10)),"")</f>
        <v>3.5779999999999998</v>
      </c>
      <c r="N175" s="30">
        <f>IFERROR(IF($F$4=4,_xll.IMDP("IR",$E175,N$9)-N$13,_xll.IMDP("IR",$E175,N$10)),"")</f>
        <v>3.5430000000000001</v>
      </c>
      <c r="O175" s="30">
        <f>IFERROR(IF($F$4=4,_xll.IMDP("IR",$E175,O$9)-O$13,_xll.IMDP("IR",$E175,O$10)),"")</f>
        <v>3.5179999999999998</v>
      </c>
      <c r="P175" s="30">
        <f>IFERROR(IF($F$4=4,_xll.IMDP("IR",$E175,P$9)-P$13,_xll.IMDP("IR",$E175,P$10)),"")</f>
        <v>3.5310000000000001</v>
      </c>
      <c r="Q175" s="30">
        <f>IFERROR(IF($F$4=4,_xll.IMDP("IR",$E175,Q$9)-Q$13,_xll.IMDP("IR",$E175,Q$10)),"")</f>
        <v>3.645</v>
      </c>
      <c r="R175" s="30">
        <f>IFERROR(IF($F$4=4,_xll.IMDP("IR",$E175,R$9)-R$13,_xll.IMDP("IR",$E175,R$10)),"")</f>
        <v>4.1310000000000002</v>
      </c>
      <c r="S175" s="30">
        <f>IFERROR(IF($F$4=4,_xll.IMDP("IR",$E175,S$9)-S$13,_xll.IMDP("IR",$E175,S$10)),"")</f>
        <v>4.7249999999999996</v>
      </c>
      <c r="T175" s="30">
        <f>IFERROR(IF($F$4=4,_xll.IMDP("IR",$E175,T$9)-T$13,_xll.IMDP("IR",$E175,T$10)),"")</f>
        <v>5.1449999999999996</v>
      </c>
      <c r="U175" s="30">
        <f>IFERROR(IF($F$4=4,_xll.IMDP("IR",$E175,U$9)-U$13,_xll.IMDP("IR",$E175,U$10)),"")</f>
        <v>5.3659999999999997</v>
      </c>
      <c r="V175" s="31" t="str">
        <f>IFERROR(IF($F$4=4,_xll.IMDP("IR",$E175,V$9)-V$13,_xll.IMDP("IR",$E175,V$10)),"")</f>
        <v/>
      </c>
    </row>
    <row r="176" spans="2:22">
      <c r="B176">
        <v>163</v>
      </c>
      <c r="C176" s="7" t="str">
        <f>IFERROR( VLOOKUP( $B176, Sheet1!$M$2:$O$10001, 2,0),"")</f>
        <v>04019</v>
      </c>
      <c r="D176" s="24" t="str">
        <f>IFERROR( VLOOKUP( $B176, Sheet1!$M$2:$O$10001, 3,0),"")</f>
        <v>농어촌공사</v>
      </c>
      <c r="E176" s="3" t="str">
        <f t="shared" si="4"/>
        <v>BONDAVG04019</v>
      </c>
      <c r="F176" s="18" t="str">
        <f>_xll.IMDP("IR",$E176,F$12)</f>
        <v>공사/공단채AAA</v>
      </c>
      <c r="G176" s="15">
        <f>_xll.IMDP("IR",$E176,G$12)</f>
        <v>20240830</v>
      </c>
      <c r="H176" s="30">
        <f>IFERROR(IF($F$4=4,_xll.IMDP("IR",$E176,H$9)-H$13,_xll.IMDP("IR",$E176,H$10)),"")</f>
        <v>3.411</v>
      </c>
      <c r="I176" s="30">
        <f>IFERROR(IF($F$4=4,_xll.IMDP("IR",$E176,I$9)-I$13,_xll.IMDP("IR",$E176,I$10)),"")</f>
        <v>3.3980000000000001</v>
      </c>
      <c r="J176" s="30">
        <f>IFERROR(IF($F$4=4,_xll.IMDP("IR",$E176,J$9)-J$13,_xll.IMDP("IR",$E176,J$10)),"")</f>
        <v>3.3119999999999998</v>
      </c>
      <c r="K176" s="30">
        <f>IFERROR(IF($F$4=4,_xll.IMDP("IR",$E176,K$9)-K$13,_xll.IMDP("IR",$E176,K$10)),"")</f>
        <v>3.2850000000000001</v>
      </c>
      <c r="L176" s="30">
        <f>IFERROR(IF($F$4=4,_xll.IMDP("IR",$E176,L$9)-L$13,_xll.IMDP("IR",$E176,L$10)),"")</f>
        <v>3.238</v>
      </c>
      <c r="M176" s="30">
        <f>IFERROR(IF($F$4=4,_xll.IMDP("IR",$E176,M$9)-M$13,_xll.IMDP("IR",$E176,M$10)),"")</f>
        <v>3.2160000000000002</v>
      </c>
      <c r="N176" s="30">
        <f>IFERROR(IF($F$4=4,_xll.IMDP("IR",$E176,N$9)-N$13,_xll.IMDP("IR",$E176,N$10)),"")</f>
        <v>3.1989999999999998</v>
      </c>
      <c r="O176" s="30">
        <f>IFERROR(IF($F$4=4,_xll.IMDP("IR",$E176,O$9)-O$13,_xll.IMDP("IR",$E176,O$10)),"")</f>
        <v>3.1880000000000002</v>
      </c>
      <c r="P176" s="30">
        <f>IFERROR(IF($F$4=4,_xll.IMDP("IR",$E176,P$9)-P$13,_xll.IMDP("IR",$E176,P$10)),"")</f>
        <v>3.194</v>
      </c>
      <c r="Q176" s="30">
        <f>IFERROR(IF($F$4=4,_xll.IMDP("IR",$E176,Q$9)-Q$13,_xll.IMDP("IR",$E176,Q$10)),"")</f>
        <v>3.21</v>
      </c>
      <c r="R176" s="30">
        <f>IFERROR(IF($F$4=4,_xll.IMDP("IR",$E176,R$9)-R$13,_xll.IMDP("IR",$E176,R$10)),"")</f>
        <v>3.2229999999999999</v>
      </c>
      <c r="S176" s="30">
        <f>IFERROR(IF($F$4=4,_xll.IMDP("IR",$E176,S$9)-S$13,_xll.IMDP("IR",$E176,S$10)),"")</f>
        <v>3.2519999999999998</v>
      </c>
      <c r="T176" s="30">
        <f>IFERROR(IF($F$4=4,_xll.IMDP("IR",$E176,T$9)-T$13,_xll.IMDP("IR",$E176,T$10)),"")</f>
        <v>3.258</v>
      </c>
      <c r="U176" s="30">
        <f>IFERROR(IF($F$4=4,_xll.IMDP("IR",$E176,U$9)-U$13,_xll.IMDP("IR",$E176,U$10)),"")</f>
        <v>3.2530000000000001</v>
      </c>
      <c r="V176" s="31">
        <f>IFERROR(IF($F$4=4,_xll.IMDP("IR",$E176,V$9)-V$13,_xll.IMDP("IR",$E176,V$10)),"")</f>
        <v>3.2469999999999999</v>
      </c>
    </row>
    <row r="177" spans="2:22">
      <c r="B177">
        <v>164</v>
      </c>
      <c r="C177" s="7" t="str">
        <f>IFERROR( VLOOKUP( $B177, Sheet1!$M$2:$O$10001, 2,0),"")</f>
        <v>04021</v>
      </c>
      <c r="D177" s="24" t="str">
        <f>IFERROR( VLOOKUP( $B177, Sheet1!$M$2:$O$10001, 3,0),"")</f>
        <v>부산도시공사</v>
      </c>
      <c r="E177" s="3" t="str">
        <f t="shared" si="4"/>
        <v>BONDAVG04021</v>
      </c>
      <c r="F177" s="18" t="str">
        <f>_xll.IMDP("IR",$E177,F$12)</f>
        <v>공사/공단채AA+</v>
      </c>
      <c r="G177" s="15">
        <f>_xll.IMDP("IR",$E177,G$12)</f>
        <v>20240830</v>
      </c>
      <c r="H177" s="30">
        <f>IFERROR(IF($F$4=4,_xll.IMDP("IR",$E177,H$9)-H$13,_xll.IMDP("IR",$E177,H$10)),"")</f>
        <v>3.4470000000000001</v>
      </c>
      <c r="I177" s="30">
        <f>IFERROR(IF($F$4=4,_xll.IMDP("IR",$E177,I$9)-I$13,_xll.IMDP("IR",$E177,I$10)),"")</f>
        <v>3.464</v>
      </c>
      <c r="J177" s="30">
        <f>IFERROR(IF($F$4=4,_xll.IMDP("IR",$E177,J$9)-J$13,_xll.IMDP("IR",$E177,J$10)),"")</f>
        <v>3.391</v>
      </c>
      <c r="K177" s="30">
        <f>IFERROR(IF($F$4=4,_xll.IMDP("IR",$E177,K$9)-K$13,_xll.IMDP("IR",$E177,K$10)),"")</f>
        <v>3.3540000000000001</v>
      </c>
      <c r="L177" s="30">
        <f>IFERROR(IF($F$4=4,_xll.IMDP("IR",$E177,L$9)-L$13,_xll.IMDP("IR",$E177,L$10)),"")</f>
        <v>3.3330000000000002</v>
      </c>
      <c r="M177" s="30">
        <f>IFERROR(IF($F$4=4,_xll.IMDP("IR",$E177,M$9)-M$13,_xll.IMDP("IR",$E177,M$10)),"")</f>
        <v>3.3290000000000002</v>
      </c>
      <c r="N177" s="30">
        <f>IFERROR(IF($F$4=4,_xll.IMDP("IR",$E177,N$9)-N$13,_xll.IMDP("IR",$E177,N$10)),"")</f>
        <v>3.3069999999999999</v>
      </c>
      <c r="O177" s="30">
        <f>IFERROR(IF($F$4=4,_xll.IMDP("IR",$E177,O$9)-O$13,_xll.IMDP("IR",$E177,O$10)),"")</f>
        <v>3.294</v>
      </c>
      <c r="P177" s="30">
        <f>IFERROR(IF($F$4=4,_xll.IMDP("IR",$E177,P$9)-P$13,_xll.IMDP("IR",$E177,P$10)),"")</f>
        <v>3.3159999999999998</v>
      </c>
      <c r="Q177" s="30">
        <f>IFERROR(IF($F$4=4,_xll.IMDP("IR",$E177,Q$9)-Q$13,_xll.IMDP("IR",$E177,Q$10)),"")</f>
        <v>3.3450000000000002</v>
      </c>
      <c r="R177" s="30">
        <f>IFERROR(IF($F$4=4,_xll.IMDP("IR",$E177,R$9)-R$13,_xll.IMDP("IR",$E177,R$10)),"")</f>
        <v>3.3780000000000001</v>
      </c>
      <c r="S177" s="30">
        <f>IFERROR(IF($F$4=4,_xll.IMDP("IR",$E177,S$9)-S$13,_xll.IMDP("IR",$E177,S$10)),"")</f>
        <v>3.44</v>
      </c>
      <c r="T177" s="30">
        <f>IFERROR(IF($F$4=4,_xll.IMDP("IR",$E177,T$9)-T$13,_xll.IMDP("IR",$E177,T$10)),"")</f>
        <v>3.46</v>
      </c>
      <c r="U177" s="30">
        <f>IFERROR(IF($F$4=4,_xll.IMDP("IR",$E177,U$9)-U$13,_xll.IMDP("IR",$E177,U$10)),"")</f>
        <v>3.5019999999999998</v>
      </c>
      <c r="V177" s="31" t="str">
        <f>IFERROR(IF($F$4=4,_xll.IMDP("IR",$E177,V$9)-V$13,_xll.IMDP("IR",$E177,V$10)),"")</f>
        <v/>
      </c>
    </row>
    <row r="178" spans="2:22">
      <c r="B178">
        <v>165</v>
      </c>
      <c r="C178" s="7" t="str">
        <f>IFERROR( VLOOKUP( $B178, Sheet1!$M$2:$O$10001, 2,0),"")</f>
        <v>04053</v>
      </c>
      <c r="D178" s="24" t="str">
        <f>IFERROR( VLOOKUP( $B178, Sheet1!$M$2:$O$10001, 3,0),"")</f>
        <v>이랜드월드</v>
      </c>
      <c r="E178" s="3" t="str">
        <f t="shared" si="4"/>
        <v>BONDAVG04053</v>
      </c>
      <c r="F178" s="18" t="str">
        <f>_xll.IMDP("IR",$E178,F$12)</f>
        <v>공모/무보증BBB0</v>
      </c>
      <c r="G178" s="15">
        <f>_xll.IMDP("IR",$E178,G$12)</f>
        <v>20240830</v>
      </c>
      <c r="H178" s="30">
        <f>IFERROR(IF($F$4=4,_xll.IMDP("IR",$E178,H$9)-H$13,_xll.IMDP("IR",$E178,H$10)),"")</f>
        <v>4.6749999999999998</v>
      </c>
      <c r="I178" s="30">
        <f>IFERROR(IF($F$4=4,_xll.IMDP("IR",$E178,I$9)-I$13,_xll.IMDP("IR",$E178,I$10)),"")</f>
        <v>5.1890000000000001</v>
      </c>
      <c r="J178" s="30">
        <f>IFERROR(IF($F$4=4,_xll.IMDP("IR",$E178,J$9)-J$13,_xll.IMDP("IR",$E178,J$10)),"")</f>
        <v>5.5970000000000004</v>
      </c>
      <c r="K178" s="30">
        <f>IFERROR(IF($F$4=4,_xll.IMDP("IR",$E178,K$9)-K$13,_xll.IMDP("IR",$E178,K$10)),"")</f>
        <v>5.8650000000000002</v>
      </c>
      <c r="L178" s="30">
        <f>IFERROR(IF($F$4=4,_xll.IMDP("IR",$E178,L$9)-L$13,_xll.IMDP("IR",$E178,L$10)),"")</f>
        <v>6.4009999999999998</v>
      </c>
      <c r="M178" s="30">
        <f>IFERROR(IF($F$4=4,_xll.IMDP("IR",$E178,M$9)-M$13,_xll.IMDP("IR",$E178,M$10)),"")</f>
        <v>7.0339999999999998</v>
      </c>
      <c r="N178" s="30">
        <f>IFERROR(IF($F$4=4,_xll.IMDP("IR",$E178,N$9)-N$13,_xll.IMDP("IR",$E178,N$10)),"")</f>
        <v>7.4180000000000001</v>
      </c>
      <c r="O178" s="30">
        <f>IFERROR(IF($F$4=4,_xll.IMDP("IR",$E178,O$9)-O$13,_xll.IMDP("IR",$E178,O$10)),"")</f>
        <v>7.6689999999999996</v>
      </c>
      <c r="P178" s="30">
        <f>IFERROR(IF($F$4=4,_xll.IMDP("IR",$E178,P$9)-P$13,_xll.IMDP("IR",$E178,P$10)),"")</f>
        <v>7.89</v>
      </c>
      <c r="Q178" s="30">
        <f>IFERROR(IF($F$4=4,_xll.IMDP("IR",$E178,Q$9)-Q$13,_xll.IMDP("IR",$E178,Q$10)),"")</f>
        <v>7.9909999999999997</v>
      </c>
      <c r="R178" s="30">
        <f>IFERROR(IF($F$4=4,_xll.IMDP("IR",$E178,R$9)-R$13,_xll.IMDP("IR",$E178,R$10)),"")</f>
        <v>8.0939999999999994</v>
      </c>
      <c r="S178" s="30">
        <f>IFERROR(IF($F$4=4,_xll.IMDP("IR",$E178,S$9)-S$13,_xll.IMDP("IR",$E178,S$10)),"")</f>
        <v>8.4640000000000004</v>
      </c>
      <c r="T178" s="30">
        <f>IFERROR(IF($F$4=4,_xll.IMDP("IR",$E178,T$9)-T$13,_xll.IMDP("IR",$E178,T$10)),"")</f>
        <v>8.734</v>
      </c>
      <c r="U178" s="30">
        <f>IFERROR(IF($F$4=4,_xll.IMDP("IR",$E178,U$9)-U$13,_xll.IMDP("IR",$E178,U$10)),"")</f>
        <v>9.0660000000000007</v>
      </c>
      <c r="V178" s="31" t="str">
        <f>IFERROR(IF($F$4=4,_xll.IMDP("IR",$E178,V$9)-V$13,_xll.IMDP("IR",$E178,V$10)),"")</f>
        <v/>
      </c>
    </row>
    <row r="179" spans="2:22">
      <c r="B179">
        <v>166</v>
      </c>
      <c r="C179" s="7" t="str">
        <f>IFERROR( VLOOKUP( $B179, Sheet1!$M$2:$O$10001, 2,0),"")</f>
        <v>04067</v>
      </c>
      <c r="D179" s="24" t="str">
        <f>IFERROR( VLOOKUP( $B179, Sheet1!$M$2:$O$10001, 3,0),"")</f>
        <v>대전도시공사</v>
      </c>
      <c r="E179" s="3" t="str">
        <f t="shared" si="4"/>
        <v>BONDAVG04067</v>
      </c>
      <c r="F179" s="18" t="str">
        <f>_xll.IMDP("IR",$E179,F$12)</f>
        <v>공사/공단채AA+</v>
      </c>
      <c r="G179" s="15">
        <f>_xll.IMDP("IR",$E179,G$12)</f>
        <v>20240830</v>
      </c>
      <c r="H179" s="30">
        <f>IFERROR(IF($F$4=4,_xll.IMDP("IR",$E179,H$9)-H$13,_xll.IMDP("IR",$E179,H$10)),"")</f>
        <v>3.4569999999999999</v>
      </c>
      <c r="I179" s="30">
        <f>IFERROR(IF($F$4=4,_xll.IMDP("IR",$E179,I$9)-I$13,_xll.IMDP("IR",$E179,I$10)),"")</f>
        <v>3.4769999999999999</v>
      </c>
      <c r="J179" s="30">
        <f>IFERROR(IF($F$4=4,_xll.IMDP("IR",$E179,J$9)-J$13,_xll.IMDP("IR",$E179,J$10)),"")</f>
        <v>3.4039999999999999</v>
      </c>
      <c r="K179" s="30">
        <f>IFERROR(IF($F$4=4,_xll.IMDP("IR",$E179,K$9)-K$13,_xll.IMDP("IR",$E179,K$10)),"")</f>
        <v>3.3679999999999999</v>
      </c>
      <c r="L179" s="30">
        <f>IFERROR(IF($F$4=4,_xll.IMDP("IR",$E179,L$9)-L$13,_xll.IMDP("IR",$E179,L$10)),"")</f>
        <v>3.3450000000000002</v>
      </c>
      <c r="M179" s="30">
        <f>IFERROR(IF($F$4=4,_xll.IMDP("IR",$E179,M$9)-M$13,_xll.IMDP("IR",$E179,M$10)),"")</f>
        <v>3.3410000000000002</v>
      </c>
      <c r="N179" s="30">
        <f>IFERROR(IF($F$4=4,_xll.IMDP("IR",$E179,N$9)-N$13,_xll.IMDP("IR",$E179,N$10)),"")</f>
        <v>3.3220000000000001</v>
      </c>
      <c r="O179" s="30">
        <f>IFERROR(IF($F$4=4,_xll.IMDP("IR",$E179,O$9)-O$13,_xll.IMDP("IR",$E179,O$10)),"")</f>
        <v>3.31</v>
      </c>
      <c r="P179" s="30">
        <f>IFERROR(IF($F$4=4,_xll.IMDP("IR",$E179,P$9)-P$13,_xll.IMDP("IR",$E179,P$10)),"")</f>
        <v>3.3380000000000001</v>
      </c>
      <c r="Q179" s="30">
        <f>IFERROR(IF($F$4=4,_xll.IMDP("IR",$E179,Q$9)-Q$13,_xll.IMDP("IR",$E179,Q$10)),"")</f>
        <v>3.3679999999999999</v>
      </c>
      <c r="R179" s="30">
        <f>IFERROR(IF($F$4=4,_xll.IMDP("IR",$E179,R$9)-R$13,_xll.IMDP("IR",$E179,R$10)),"")</f>
        <v>3.3980000000000001</v>
      </c>
      <c r="S179" s="30">
        <f>IFERROR(IF($F$4=4,_xll.IMDP("IR",$E179,S$9)-S$13,_xll.IMDP("IR",$E179,S$10)),"")</f>
        <v>3.4609999999999999</v>
      </c>
      <c r="T179" s="30">
        <f>IFERROR(IF($F$4=4,_xll.IMDP("IR",$E179,T$9)-T$13,_xll.IMDP("IR",$E179,T$10)),"")</f>
        <v>3.492</v>
      </c>
      <c r="U179" s="30">
        <f>IFERROR(IF($F$4=4,_xll.IMDP("IR",$E179,U$9)-U$13,_xll.IMDP("IR",$E179,U$10)),"")</f>
        <v>3.5230000000000001</v>
      </c>
      <c r="V179" s="31" t="str">
        <f>IFERROR(IF($F$4=4,_xll.IMDP("IR",$E179,V$9)-V$13,_xll.IMDP("IR",$E179,V$10)),"")</f>
        <v/>
      </c>
    </row>
    <row r="180" spans="2:22">
      <c r="B180">
        <v>167</v>
      </c>
      <c r="C180" s="7" t="str">
        <f>IFERROR( VLOOKUP( $B180, Sheet1!$M$2:$O$10001, 2,0),"")</f>
        <v>04107</v>
      </c>
      <c r="D180" s="24" t="str">
        <f>IFERROR( VLOOKUP( $B180, Sheet1!$M$2:$O$10001, 3,0),"")</f>
        <v>HL홀딩스</v>
      </c>
      <c r="E180" s="3" t="str">
        <f t="shared" si="4"/>
        <v>BONDAVG04107</v>
      </c>
      <c r="F180" s="18" t="str">
        <f>_xll.IMDP("IR",$E180,F$12)</f>
        <v>공모/무보증A0</v>
      </c>
      <c r="G180" s="15">
        <f>_xll.IMDP("IR",$E180,G$12)</f>
        <v>20240830</v>
      </c>
      <c r="H180" s="30">
        <f>IFERROR(IF($F$4=4,_xll.IMDP("IR",$E180,H$9)-H$13,_xll.IMDP("IR",$E180,H$10)),"")</f>
        <v>3.7730000000000001</v>
      </c>
      <c r="I180" s="30">
        <f>IFERROR(IF($F$4=4,_xll.IMDP("IR",$E180,I$9)-I$13,_xll.IMDP("IR",$E180,I$10)),"")</f>
        <v>3.86</v>
      </c>
      <c r="J180" s="30">
        <f>IFERROR(IF($F$4=4,_xll.IMDP("IR",$E180,J$9)-J$13,_xll.IMDP("IR",$E180,J$10)),"")</f>
        <v>3.879</v>
      </c>
      <c r="K180" s="30">
        <f>IFERROR(IF($F$4=4,_xll.IMDP("IR",$E180,K$9)-K$13,_xll.IMDP("IR",$E180,K$10)),"")</f>
        <v>3.9089999999999998</v>
      </c>
      <c r="L180" s="30">
        <f>IFERROR(IF($F$4=4,_xll.IMDP("IR",$E180,L$9)-L$13,_xll.IMDP("IR",$E180,L$10)),"")</f>
        <v>3.968</v>
      </c>
      <c r="M180" s="30">
        <f>IFERROR(IF($F$4=4,_xll.IMDP("IR",$E180,M$9)-M$13,_xll.IMDP("IR",$E180,M$10)),"")</f>
        <v>4.008</v>
      </c>
      <c r="N180" s="30">
        <f>IFERROR(IF($F$4=4,_xll.IMDP("IR",$E180,N$9)-N$13,_xll.IMDP("IR",$E180,N$10)),"")</f>
        <v>4.0810000000000004</v>
      </c>
      <c r="O180" s="30">
        <f>IFERROR(IF($F$4=4,_xll.IMDP("IR",$E180,O$9)-O$13,_xll.IMDP("IR",$E180,O$10)),"")</f>
        <v>4.1139999999999999</v>
      </c>
      <c r="P180" s="30">
        <f>IFERROR(IF($F$4=4,_xll.IMDP("IR",$E180,P$9)-P$13,_xll.IMDP("IR",$E180,P$10)),"")</f>
        <v>4.4329999999999998</v>
      </c>
      <c r="Q180" s="30">
        <f>IFERROR(IF($F$4=4,_xll.IMDP("IR",$E180,Q$9)-Q$13,_xll.IMDP("IR",$E180,Q$10)),"")</f>
        <v>4.6159999999999997</v>
      </c>
      <c r="R180" s="30">
        <f>IFERROR(IF($F$4=4,_xll.IMDP("IR",$E180,R$9)-R$13,_xll.IMDP("IR",$E180,R$10)),"")</f>
        <v>4.8280000000000003</v>
      </c>
      <c r="S180" s="30">
        <f>IFERROR(IF($F$4=4,_xll.IMDP("IR",$E180,S$9)-S$13,_xll.IMDP("IR",$E180,S$10)),"")</f>
        <v>5.5140000000000002</v>
      </c>
      <c r="T180" s="30">
        <f>IFERROR(IF($F$4=4,_xll.IMDP("IR",$E180,T$9)-T$13,_xll.IMDP("IR",$E180,T$10)),"")</f>
        <v>5.859</v>
      </c>
      <c r="U180" s="30">
        <f>IFERROR(IF($F$4=4,_xll.IMDP("IR",$E180,U$9)-U$13,_xll.IMDP("IR",$E180,U$10)),"")</f>
        <v>6.1449999999999996</v>
      </c>
      <c r="V180" s="31" t="str">
        <f>IFERROR(IF($F$4=4,_xll.IMDP("IR",$E180,V$9)-V$13,_xll.IMDP("IR",$E180,V$10)),"")</f>
        <v/>
      </c>
    </row>
    <row r="181" spans="2:22">
      <c r="B181">
        <v>168</v>
      </c>
      <c r="C181" s="7" t="str">
        <f>IFERROR( VLOOKUP( $B181, Sheet1!$M$2:$O$10001, 2,0),"")</f>
        <v>04130</v>
      </c>
      <c r="D181" s="24" t="str">
        <f>IFERROR( VLOOKUP( $B181, Sheet1!$M$2:$O$10001, 3,0),"")</f>
        <v>경기주택도시공사</v>
      </c>
      <c r="E181" s="3" t="str">
        <f t="shared" si="4"/>
        <v>BONDAVG04130</v>
      </c>
      <c r="F181" s="18" t="str">
        <f>_xll.IMDP("IR",$E181,F$12)</f>
        <v>공사/공단채AAA</v>
      </c>
      <c r="G181" s="15">
        <f>_xll.IMDP("IR",$E181,G$12)</f>
        <v>20240830</v>
      </c>
      <c r="H181" s="30">
        <f>IFERROR(IF($F$4=4,_xll.IMDP("IR",$E181,H$9)-H$13,_xll.IMDP("IR",$E181,H$10)),"")</f>
        <v>3.4580000000000002</v>
      </c>
      <c r="I181" s="30">
        <f>IFERROR(IF($F$4=4,_xll.IMDP("IR",$E181,I$9)-I$13,_xll.IMDP("IR",$E181,I$10)),"")</f>
        <v>3.4460000000000002</v>
      </c>
      <c r="J181" s="30">
        <f>IFERROR(IF($F$4=4,_xll.IMDP("IR",$E181,J$9)-J$13,_xll.IMDP("IR",$E181,J$10)),"")</f>
        <v>3.367</v>
      </c>
      <c r="K181" s="30">
        <f>IFERROR(IF($F$4=4,_xll.IMDP("IR",$E181,K$9)-K$13,_xll.IMDP("IR",$E181,K$10)),"")</f>
        <v>3.34</v>
      </c>
      <c r="L181" s="30">
        <f>IFERROR(IF($F$4=4,_xll.IMDP("IR",$E181,L$9)-L$13,_xll.IMDP("IR",$E181,L$10)),"")</f>
        <v>3.3029999999999999</v>
      </c>
      <c r="M181" s="30">
        <f>IFERROR(IF($F$4=4,_xll.IMDP("IR",$E181,M$9)-M$13,_xll.IMDP("IR",$E181,M$10)),"")</f>
        <v>3.2909999999999999</v>
      </c>
      <c r="N181" s="30">
        <f>IFERROR(IF($F$4=4,_xll.IMDP("IR",$E181,N$9)-N$13,_xll.IMDP("IR",$E181,N$10)),"")</f>
        <v>3.274</v>
      </c>
      <c r="O181" s="30">
        <f>IFERROR(IF($F$4=4,_xll.IMDP("IR",$E181,O$9)-O$13,_xll.IMDP("IR",$E181,O$10)),"")</f>
        <v>3.2650000000000001</v>
      </c>
      <c r="P181" s="30">
        <f>IFERROR(IF($F$4=4,_xll.IMDP("IR",$E181,P$9)-P$13,_xll.IMDP("IR",$E181,P$10)),"")</f>
        <v>3.2829999999999999</v>
      </c>
      <c r="Q181" s="30">
        <f>IFERROR(IF($F$4=4,_xll.IMDP("IR",$E181,Q$9)-Q$13,_xll.IMDP("IR",$E181,Q$10)),"")</f>
        <v>3.3170000000000002</v>
      </c>
      <c r="R181" s="30">
        <f>IFERROR(IF($F$4=4,_xll.IMDP("IR",$E181,R$9)-R$13,_xll.IMDP("IR",$E181,R$10)),"")</f>
        <v>3.351</v>
      </c>
      <c r="S181" s="30">
        <f>IFERROR(IF($F$4=4,_xll.IMDP("IR",$E181,S$9)-S$13,_xll.IMDP("IR",$E181,S$10)),"")</f>
        <v>3.3839999999999999</v>
      </c>
      <c r="T181" s="30">
        <f>IFERROR(IF($F$4=4,_xll.IMDP("IR",$E181,T$9)-T$13,_xll.IMDP("IR",$E181,T$10)),"")</f>
        <v>3.4049999999999998</v>
      </c>
      <c r="U181" s="30">
        <f>IFERROR(IF($F$4=4,_xll.IMDP("IR",$E181,U$9)-U$13,_xll.IMDP("IR",$E181,U$10)),"")</f>
        <v>3.4009999999999998</v>
      </c>
      <c r="V181" s="31">
        <f>IFERROR(IF($F$4=4,_xll.IMDP("IR",$E181,V$9)-V$13,_xll.IMDP("IR",$E181,V$10)),"")</f>
        <v>3.4079999999999999</v>
      </c>
    </row>
    <row r="182" spans="2:22">
      <c r="B182">
        <v>169</v>
      </c>
      <c r="C182" s="7" t="str">
        <f>IFERROR( VLOOKUP( $B182, Sheet1!$M$2:$O$10001, 2,0),"")</f>
        <v>04139</v>
      </c>
      <c r="D182" s="24" t="str">
        <f>IFERROR( VLOOKUP( $B182, Sheet1!$M$2:$O$10001, 3,0),"")</f>
        <v>한국항공우주</v>
      </c>
      <c r="E182" s="3" t="str">
        <f t="shared" si="4"/>
        <v>BONDAVG04139</v>
      </c>
      <c r="F182" s="18" t="str">
        <f>_xll.IMDP("IR",$E182,F$12)</f>
        <v>공모/무보증AA-</v>
      </c>
      <c r="G182" s="15">
        <f>_xll.IMDP("IR",$E182,G$12)</f>
        <v>20240830</v>
      </c>
      <c r="H182" s="30">
        <f>IFERROR(IF($F$4=4,_xll.IMDP("IR",$E182,H$9)-H$13,_xll.IMDP("IR",$E182,H$10)),"")</f>
        <v>3.5910000000000002</v>
      </c>
      <c r="I182" s="30">
        <f>IFERROR(IF($F$4=4,_xll.IMDP("IR",$E182,I$9)-I$13,_xll.IMDP("IR",$E182,I$10)),"")</f>
        <v>3.5880000000000001</v>
      </c>
      <c r="J182" s="30">
        <f>IFERROR(IF($F$4=4,_xll.IMDP("IR",$E182,J$9)-J$13,_xll.IMDP("IR",$E182,J$10)),"")</f>
        <v>3.524</v>
      </c>
      <c r="K182" s="30">
        <f>IFERROR(IF($F$4=4,_xll.IMDP("IR",$E182,K$9)-K$13,_xll.IMDP("IR",$E182,K$10)),"")</f>
        <v>3.4940000000000002</v>
      </c>
      <c r="L182" s="30">
        <f>IFERROR(IF($F$4=4,_xll.IMDP("IR",$E182,L$9)-L$13,_xll.IMDP("IR",$E182,L$10)),"")</f>
        <v>3.5209999999999999</v>
      </c>
      <c r="M182" s="30">
        <f>IFERROR(IF($F$4=4,_xll.IMDP("IR",$E182,M$9)-M$13,_xll.IMDP("IR",$E182,M$10)),"")</f>
        <v>3.5379999999999998</v>
      </c>
      <c r="N182" s="30">
        <f>IFERROR(IF($F$4=4,_xll.IMDP("IR",$E182,N$9)-N$13,_xll.IMDP("IR",$E182,N$10)),"")</f>
        <v>3.5630000000000002</v>
      </c>
      <c r="O182" s="30">
        <f>IFERROR(IF($F$4=4,_xll.IMDP("IR",$E182,O$9)-O$13,_xll.IMDP("IR",$E182,O$10)),"")</f>
        <v>3.581</v>
      </c>
      <c r="P182" s="30">
        <f>IFERROR(IF($F$4=4,_xll.IMDP("IR",$E182,P$9)-P$13,_xll.IMDP("IR",$E182,P$10)),"")</f>
        <v>3.617</v>
      </c>
      <c r="Q182" s="30">
        <f>IFERROR(IF($F$4=4,_xll.IMDP("IR",$E182,Q$9)-Q$13,_xll.IMDP("IR",$E182,Q$10)),"")</f>
        <v>3.7210000000000001</v>
      </c>
      <c r="R182" s="30">
        <f>IFERROR(IF($F$4=4,_xll.IMDP("IR",$E182,R$9)-R$13,_xll.IMDP("IR",$E182,R$10)),"")</f>
        <v>3.968</v>
      </c>
      <c r="S182" s="30">
        <f>IFERROR(IF($F$4=4,_xll.IMDP("IR",$E182,S$9)-S$13,_xll.IMDP("IR",$E182,S$10)),"")</f>
        <v>4.79</v>
      </c>
      <c r="T182" s="30">
        <f>IFERROR(IF($F$4=4,_xll.IMDP("IR",$E182,T$9)-T$13,_xll.IMDP("IR",$E182,T$10)),"")</f>
        <v>5.4279999999999999</v>
      </c>
      <c r="U182" s="30">
        <f>IFERROR(IF($F$4=4,_xll.IMDP("IR",$E182,U$9)-U$13,_xll.IMDP("IR",$E182,U$10)),"")</f>
        <v>5.6769999999999996</v>
      </c>
      <c r="V182" s="31" t="str">
        <f>IFERROR(IF($F$4=4,_xll.IMDP("IR",$E182,V$9)-V$13,_xll.IMDP("IR",$E182,V$10)),"")</f>
        <v/>
      </c>
    </row>
    <row r="183" spans="2:22">
      <c r="B183">
        <v>170</v>
      </c>
      <c r="C183" s="7" t="str">
        <f>IFERROR( VLOOKUP( $B183, Sheet1!$M$2:$O$10001, 2,0),"")</f>
        <v>04223</v>
      </c>
      <c r="D183" s="24" t="str">
        <f>IFERROR( VLOOKUP( $B183, Sheet1!$M$2:$O$10001, 3,0),"")</f>
        <v>여천NCC</v>
      </c>
      <c r="E183" s="3" t="str">
        <f t="shared" si="4"/>
        <v>BONDAVG04223</v>
      </c>
      <c r="F183" s="18" t="str">
        <f>_xll.IMDP("IR",$E183,F$12)</f>
        <v>공모/무보증A0</v>
      </c>
      <c r="G183" s="15">
        <f>_xll.IMDP("IR",$E183,G$12)</f>
        <v>20240830</v>
      </c>
      <c r="H183" s="30">
        <f>IFERROR(IF($F$4=4,_xll.IMDP("IR",$E183,H$9)-H$13,_xll.IMDP("IR",$E183,H$10)),"")</f>
        <v>3.8130000000000002</v>
      </c>
      <c r="I183" s="30">
        <f>IFERROR(IF($F$4=4,_xll.IMDP("IR",$E183,I$9)-I$13,_xll.IMDP("IR",$E183,I$10)),"")</f>
        <v>3.8919999999999999</v>
      </c>
      <c r="J183" s="30">
        <f>IFERROR(IF($F$4=4,_xll.IMDP("IR",$E183,J$9)-J$13,_xll.IMDP("IR",$E183,J$10)),"")</f>
        <v>3.9359999999999999</v>
      </c>
      <c r="K183" s="30">
        <f>IFERROR(IF($F$4=4,_xll.IMDP("IR",$E183,K$9)-K$13,_xll.IMDP("IR",$E183,K$10)),"")</f>
        <v>3.9670000000000001</v>
      </c>
      <c r="L183" s="30">
        <f>IFERROR(IF($F$4=4,_xll.IMDP("IR",$E183,L$9)-L$13,_xll.IMDP("IR",$E183,L$10)),"")</f>
        <v>4.0549999999999997</v>
      </c>
      <c r="M183" s="30">
        <f>IFERROR(IF($F$4=4,_xll.IMDP("IR",$E183,M$9)-M$13,_xll.IMDP("IR",$E183,M$10)),"")</f>
        <v>4.1719999999999997</v>
      </c>
      <c r="N183" s="30">
        <f>IFERROR(IF($F$4=4,_xll.IMDP("IR",$E183,N$9)-N$13,_xll.IMDP("IR",$E183,N$10)),"")</f>
        <v>4.2679999999999998</v>
      </c>
      <c r="O183" s="30">
        <f>IFERROR(IF($F$4=4,_xll.IMDP("IR",$E183,O$9)-O$13,_xll.IMDP("IR",$E183,O$10)),"")</f>
        <v>4.3689999999999998</v>
      </c>
      <c r="P183" s="30">
        <f>IFERROR(IF($F$4=4,_xll.IMDP("IR",$E183,P$9)-P$13,_xll.IMDP("IR",$E183,P$10)),"")</f>
        <v>4.6840000000000002</v>
      </c>
      <c r="Q183" s="30">
        <f>IFERROR(IF($F$4=4,_xll.IMDP("IR",$E183,Q$9)-Q$13,_xll.IMDP("IR",$E183,Q$10)),"")</f>
        <v>4.931</v>
      </c>
      <c r="R183" s="30">
        <f>IFERROR(IF($F$4=4,_xll.IMDP("IR",$E183,R$9)-R$13,_xll.IMDP("IR",$E183,R$10)),"")</f>
        <v>5.1680000000000001</v>
      </c>
      <c r="S183" s="30">
        <f>IFERROR(IF($F$4=4,_xll.IMDP("IR",$E183,S$9)-S$13,_xll.IMDP("IR",$E183,S$10)),"")</f>
        <v>5.8540000000000001</v>
      </c>
      <c r="T183" s="30">
        <f>IFERROR(IF($F$4=4,_xll.IMDP("IR",$E183,T$9)-T$13,_xll.IMDP("IR",$E183,T$10)),"")</f>
        <v>6.2140000000000004</v>
      </c>
      <c r="U183" s="30">
        <f>IFERROR(IF($F$4=4,_xll.IMDP("IR",$E183,U$9)-U$13,_xll.IMDP("IR",$E183,U$10)),"")</f>
        <v>6.4880000000000004</v>
      </c>
      <c r="V183" s="31" t="str">
        <f>IFERROR(IF($F$4=4,_xll.IMDP("IR",$E183,V$9)-V$13,_xll.IMDP("IR",$E183,V$10)),"")</f>
        <v/>
      </c>
    </row>
    <row r="184" spans="2:22">
      <c r="B184">
        <v>171</v>
      </c>
      <c r="C184" s="7" t="str">
        <f>IFERROR( VLOOKUP( $B184, Sheet1!$M$2:$O$10001, 2,0),"")</f>
        <v>04227</v>
      </c>
      <c r="D184" s="24" t="str">
        <f>IFERROR( VLOOKUP( $B184, Sheet1!$M$2:$O$10001, 3,0),"")</f>
        <v>한화시스템</v>
      </c>
      <c r="E184" s="3" t="str">
        <f t="shared" si="4"/>
        <v>BONDAVG04227</v>
      </c>
      <c r="F184" s="18" t="str">
        <f>_xll.IMDP("IR",$E184,F$12)</f>
        <v>공모/무보증AA-</v>
      </c>
      <c r="G184" s="15">
        <f>_xll.IMDP("IR",$E184,G$12)</f>
        <v>20240830</v>
      </c>
      <c r="H184" s="30">
        <f>IFERROR(IF($F$4=4,_xll.IMDP("IR",$E184,H$9)-H$13,_xll.IMDP("IR",$E184,H$10)),"")</f>
        <v>3.4609999999999999</v>
      </c>
      <c r="I184" s="30">
        <f>IFERROR(IF($F$4=4,_xll.IMDP("IR",$E184,I$9)-I$13,_xll.IMDP("IR",$E184,I$10)),"")</f>
        <v>3.4660000000000002</v>
      </c>
      <c r="J184" s="30">
        <f>IFERROR(IF($F$4=4,_xll.IMDP("IR",$E184,J$9)-J$13,_xll.IMDP("IR",$E184,J$10)),"")</f>
        <v>3.3969999999999998</v>
      </c>
      <c r="K184" s="30">
        <f>IFERROR(IF($F$4=4,_xll.IMDP("IR",$E184,K$9)-K$13,_xll.IMDP("IR",$E184,K$10)),"")</f>
        <v>3.3639999999999999</v>
      </c>
      <c r="L184" s="30">
        <f>IFERROR(IF($F$4=4,_xll.IMDP("IR",$E184,L$9)-L$13,_xll.IMDP("IR",$E184,L$10)),"")</f>
        <v>3.3959999999999999</v>
      </c>
      <c r="M184" s="30">
        <f>IFERROR(IF($F$4=4,_xll.IMDP("IR",$E184,M$9)-M$13,_xll.IMDP("IR",$E184,M$10)),"")</f>
        <v>3.4209999999999998</v>
      </c>
      <c r="N184" s="30">
        <f>IFERROR(IF($F$4=4,_xll.IMDP("IR",$E184,N$9)-N$13,_xll.IMDP("IR",$E184,N$10)),"")</f>
        <v>3.4569999999999999</v>
      </c>
      <c r="O184" s="30">
        <f>IFERROR(IF($F$4=4,_xll.IMDP("IR",$E184,O$9)-O$13,_xll.IMDP("IR",$E184,O$10)),"")</f>
        <v>3.4860000000000002</v>
      </c>
      <c r="P184" s="30">
        <f>IFERROR(IF($F$4=4,_xll.IMDP("IR",$E184,P$9)-P$13,_xll.IMDP("IR",$E184,P$10)),"")</f>
        <v>3.5070000000000001</v>
      </c>
      <c r="Q184" s="30">
        <f>IFERROR(IF($F$4=4,_xll.IMDP("IR",$E184,Q$9)-Q$13,_xll.IMDP("IR",$E184,Q$10)),"")</f>
        <v>3.597</v>
      </c>
      <c r="R184" s="30">
        <f>IFERROR(IF($F$4=4,_xll.IMDP("IR",$E184,R$9)-R$13,_xll.IMDP("IR",$E184,R$10)),"")</f>
        <v>3.855</v>
      </c>
      <c r="S184" s="30">
        <f>IFERROR(IF($F$4=4,_xll.IMDP("IR",$E184,S$9)-S$13,_xll.IMDP("IR",$E184,S$10)),"")</f>
        <v>4.6950000000000003</v>
      </c>
      <c r="T184" s="30">
        <f>IFERROR(IF($F$4=4,_xll.IMDP("IR",$E184,T$9)-T$13,_xll.IMDP("IR",$E184,T$10)),"")</f>
        <v>5.3079999999999998</v>
      </c>
      <c r="U184" s="30">
        <f>IFERROR(IF($F$4=4,_xll.IMDP("IR",$E184,U$9)-U$13,_xll.IMDP("IR",$E184,U$10)),"")</f>
        <v>5.56</v>
      </c>
      <c r="V184" s="31" t="str">
        <f>IFERROR(IF($F$4=4,_xll.IMDP("IR",$E184,V$9)-V$13,_xll.IMDP("IR",$E184,V$10)),"")</f>
        <v/>
      </c>
    </row>
    <row r="185" spans="2:22">
      <c r="B185">
        <v>172</v>
      </c>
      <c r="C185" s="7" t="str">
        <f>IFERROR( VLOOKUP( $B185, Sheet1!$M$2:$O$10001, 2,0),"")</f>
        <v>04324</v>
      </c>
      <c r="D185" s="24" t="str">
        <f>IFERROR( VLOOKUP( $B185, Sheet1!$M$2:$O$10001, 3,0),"")</f>
        <v>한국석유공사</v>
      </c>
      <c r="E185" s="3" t="str">
        <f t="shared" si="4"/>
        <v>BONDAVG04324</v>
      </c>
      <c r="F185" s="18" t="str">
        <f>_xll.IMDP("IR",$E185,F$12)</f>
        <v>공사/공단채AAA</v>
      </c>
      <c r="G185" s="15">
        <f>_xll.IMDP("IR",$E185,G$12)</f>
        <v>20240830</v>
      </c>
      <c r="H185" s="30">
        <f>IFERROR(IF($F$4=4,_xll.IMDP("IR",$E185,H$9)-H$13,_xll.IMDP("IR",$E185,H$10)),"")</f>
        <v>3.4169999999999998</v>
      </c>
      <c r="I185" s="30">
        <f>IFERROR(IF($F$4=4,_xll.IMDP("IR",$E185,I$9)-I$13,_xll.IMDP("IR",$E185,I$10)),"")</f>
        <v>3.4039999999999999</v>
      </c>
      <c r="J185" s="30">
        <f>IFERROR(IF($F$4=4,_xll.IMDP("IR",$E185,J$9)-J$13,_xll.IMDP("IR",$E185,J$10)),"")</f>
        <v>3.319</v>
      </c>
      <c r="K185" s="30">
        <f>IFERROR(IF($F$4=4,_xll.IMDP("IR",$E185,K$9)-K$13,_xll.IMDP("IR",$E185,K$10)),"")</f>
        <v>3.2919999999999998</v>
      </c>
      <c r="L185" s="30">
        <f>IFERROR(IF($F$4=4,_xll.IMDP("IR",$E185,L$9)-L$13,_xll.IMDP("IR",$E185,L$10)),"")</f>
        <v>3.2450000000000001</v>
      </c>
      <c r="M185" s="30">
        <f>IFERROR(IF($F$4=4,_xll.IMDP("IR",$E185,M$9)-M$13,_xll.IMDP("IR",$E185,M$10)),"")</f>
        <v>3.2250000000000001</v>
      </c>
      <c r="N185" s="30">
        <f>IFERROR(IF($F$4=4,_xll.IMDP("IR",$E185,N$9)-N$13,_xll.IMDP("IR",$E185,N$10)),"")</f>
        <v>3.2050000000000001</v>
      </c>
      <c r="O185" s="30">
        <f>IFERROR(IF($F$4=4,_xll.IMDP("IR",$E185,O$9)-O$13,_xll.IMDP("IR",$E185,O$10)),"")</f>
        <v>3.1930000000000001</v>
      </c>
      <c r="P185" s="30">
        <f>IFERROR(IF($F$4=4,_xll.IMDP("IR",$E185,P$9)-P$13,_xll.IMDP("IR",$E185,P$10)),"")</f>
        <v>3.2</v>
      </c>
      <c r="Q185" s="30">
        <f>IFERROR(IF($F$4=4,_xll.IMDP("IR",$E185,Q$9)-Q$13,_xll.IMDP("IR",$E185,Q$10)),"")</f>
        <v>3.2160000000000002</v>
      </c>
      <c r="R185" s="30">
        <f>IFERROR(IF($F$4=4,_xll.IMDP("IR",$E185,R$9)-R$13,_xll.IMDP("IR",$E185,R$10)),"")</f>
        <v>3.2280000000000002</v>
      </c>
      <c r="S185" s="30">
        <f>IFERROR(IF($F$4=4,_xll.IMDP("IR",$E185,S$9)-S$13,_xll.IMDP("IR",$E185,S$10)),"")</f>
        <v>3.258</v>
      </c>
      <c r="T185" s="30">
        <f>IFERROR(IF($F$4=4,_xll.IMDP("IR",$E185,T$9)-T$13,_xll.IMDP("IR",$E185,T$10)),"")</f>
        <v>3.2669999999999999</v>
      </c>
      <c r="U185" s="30">
        <f>IFERROR(IF($F$4=4,_xll.IMDP("IR",$E185,U$9)-U$13,_xll.IMDP("IR",$E185,U$10)),"")</f>
        <v>3.2589999999999999</v>
      </c>
      <c r="V185" s="31">
        <f>IFERROR(IF($F$4=4,_xll.IMDP("IR",$E185,V$9)-V$13,_xll.IMDP("IR",$E185,V$10)),"")</f>
        <v>3.2549999999999999</v>
      </c>
    </row>
    <row r="186" spans="2:22">
      <c r="B186">
        <v>173</v>
      </c>
      <c r="C186" s="7" t="str">
        <f>IFERROR( VLOOKUP( $B186, Sheet1!$M$2:$O$10001, 2,0),"")</f>
        <v>04364</v>
      </c>
      <c r="D186" s="24" t="str">
        <f>IFERROR( VLOOKUP( $B186, Sheet1!$M$2:$O$10001, 3,0),"")</f>
        <v>키움증권</v>
      </c>
      <c r="E186" s="3" t="str">
        <f t="shared" si="4"/>
        <v>BONDAVG04364</v>
      </c>
      <c r="F186" s="18" t="str">
        <f>_xll.IMDP("IR",$E186,F$12)</f>
        <v>공모/무보증AA-</v>
      </c>
      <c r="G186" s="15">
        <f>_xll.IMDP("IR",$E186,G$12)</f>
        <v>20240830</v>
      </c>
      <c r="H186" s="30">
        <f>IFERROR(IF($F$4=4,_xll.IMDP("IR",$E186,H$9)-H$13,_xll.IMDP("IR",$E186,H$10)),"")</f>
        <v>3.59</v>
      </c>
      <c r="I186" s="30">
        <f>IFERROR(IF($F$4=4,_xll.IMDP("IR",$E186,I$9)-I$13,_xll.IMDP("IR",$E186,I$10)),"")</f>
        <v>3.5910000000000002</v>
      </c>
      <c r="J186" s="30">
        <f>IFERROR(IF($F$4=4,_xll.IMDP("IR",$E186,J$9)-J$13,_xll.IMDP("IR",$E186,J$10)),"")</f>
        <v>3.5259999999999998</v>
      </c>
      <c r="K186" s="30">
        <f>IFERROR(IF($F$4=4,_xll.IMDP("IR",$E186,K$9)-K$13,_xll.IMDP("IR",$E186,K$10)),"")</f>
        <v>3.4929999999999999</v>
      </c>
      <c r="L186" s="30">
        <f>IFERROR(IF($F$4=4,_xll.IMDP("IR",$E186,L$9)-L$13,_xll.IMDP("IR",$E186,L$10)),"")</f>
        <v>3.5139999999999998</v>
      </c>
      <c r="M186" s="30">
        <f>IFERROR(IF($F$4=4,_xll.IMDP("IR",$E186,M$9)-M$13,_xll.IMDP("IR",$E186,M$10)),"")</f>
        <v>3.544</v>
      </c>
      <c r="N186" s="30">
        <f>IFERROR(IF($F$4=4,_xll.IMDP("IR",$E186,N$9)-N$13,_xll.IMDP("IR",$E186,N$10)),"")</f>
        <v>3.5760000000000001</v>
      </c>
      <c r="O186" s="30">
        <f>IFERROR(IF($F$4=4,_xll.IMDP("IR",$E186,O$9)-O$13,_xll.IMDP("IR",$E186,O$10)),"")</f>
        <v>3.5950000000000002</v>
      </c>
      <c r="P186" s="30">
        <f>IFERROR(IF($F$4=4,_xll.IMDP("IR",$E186,P$9)-P$13,_xll.IMDP("IR",$E186,P$10)),"")</f>
        <v>3.625</v>
      </c>
      <c r="Q186" s="30">
        <f>IFERROR(IF($F$4=4,_xll.IMDP("IR",$E186,Q$9)-Q$13,_xll.IMDP("IR",$E186,Q$10)),"")</f>
        <v>3.7170000000000001</v>
      </c>
      <c r="R186" s="30">
        <f>IFERROR(IF($F$4=4,_xll.IMDP("IR",$E186,R$9)-R$13,_xll.IMDP("IR",$E186,R$10)),"")</f>
        <v>3.9580000000000002</v>
      </c>
      <c r="S186" s="30">
        <f>IFERROR(IF($F$4=4,_xll.IMDP("IR",$E186,S$9)-S$13,_xll.IMDP("IR",$E186,S$10)),"")</f>
        <v>4.78</v>
      </c>
      <c r="T186" s="30">
        <f>IFERROR(IF($F$4=4,_xll.IMDP("IR",$E186,T$9)-T$13,_xll.IMDP("IR",$E186,T$10)),"")</f>
        <v>5.4</v>
      </c>
      <c r="U186" s="30">
        <f>IFERROR(IF($F$4=4,_xll.IMDP("IR",$E186,U$9)-U$13,_xll.IMDP("IR",$E186,U$10)),"")</f>
        <v>5.6520000000000001</v>
      </c>
      <c r="V186" s="31" t="str">
        <f>IFERROR(IF($F$4=4,_xll.IMDP("IR",$E186,V$9)-V$13,_xll.IMDP("IR",$E186,V$10)),"")</f>
        <v/>
      </c>
    </row>
    <row r="187" spans="2:22">
      <c r="B187">
        <v>174</v>
      </c>
      <c r="C187" s="7" t="str">
        <f>IFERROR( VLOOKUP( $B187, Sheet1!$M$2:$O$10001, 2,0),"")</f>
        <v>04376</v>
      </c>
      <c r="D187" s="24" t="str">
        <f>IFERROR( VLOOKUP( $B187, Sheet1!$M$2:$O$10001, 3,0),"")</f>
        <v>미래에셋캐피탈</v>
      </c>
      <c r="E187" s="3" t="str">
        <f t="shared" si="4"/>
        <v>BONDAVG04376</v>
      </c>
      <c r="F187" s="18" t="str">
        <f>_xll.IMDP("IR",$E187,F$12)</f>
        <v>기타금융채AA-</v>
      </c>
      <c r="G187" s="15">
        <f>_xll.IMDP("IR",$E187,G$12)</f>
        <v>20240830</v>
      </c>
      <c r="H187" s="30">
        <f>IFERROR(IF($F$4=4,_xll.IMDP("IR",$E187,H$9)-H$13,_xll.IMDP("IR",$E187,H$10)),"")</f>
        <v>3.6629999999999998</v>
      </c>
      <c r="I187" s="30">
        <f>IFERROR(IF($F$4=4,_xll.IMDP("IR",$E187,I$9)-I$13,_xll.IMDP("IR",$E187,I$10)),"")</f>
        <v>3.6619999999999999</v>
      </c>
      <c r="J187" s="30">
        <f>IFERROR(IF($F$4=4,_xll.IMDP("IR",$E187,J$9)-J$13,_xll.IMDP("IR",$E187,J$10)),"")</f>
        <v>3.657</v>
      </c>
      <c r="K187" s="30">
        <f>IFERROR(IF($F$4=4,_xll.IMDP("IR",$E187,K$9)-K$13,_xll.IMDP("IR",$E187,K$10)),"")</f>
        <v>3.7389999999999999</v>
      </c>
      <c r="L187" s="30">
        <f>IFERROR(IF($F$4=4,_xll.IMDP("IR",$E187,L$9)-L$13,_xll.IMDP("IR",$E187,L$10)),"")</f>
        <v>3.8340000000000001</v>
      </c>
      <c r="M187" s="30">
        <f>IFERROR(IF($F$4=4,_xll.IMDP("IR",$E187,M$9)-M$13,_xll.IMDP("IR",$E187,M$10)),"")</f>
        <v>3.8260000000000001</v>
      </c>
      <c r="N187" s="30">
        <f>IFERROR(IF($F$4=4,_xll.IMDP("IR",$E187,N$9)-N$13,_xll.IMDP("IR",$E187,N$10)),"")</f>
        <v>3.806</v>
      </c>
      <c r="O187" s="30">
        <f>IFERROR(IF($F$4=4,_xll.IMDP("IR",$E187,O$9)-O$13,_xll.IMDP("IR",$E187,O$10)),"")</f>
        <v>3.782</v>
      </c>
      <c r="P187" s="30">
        <f>IFERROR(IF($F$4=4,_xll.IMDP("IR",$E187,P$9)-P$13,_xll.IMDP("IR",$E187,P$10)),"")</f>
        <v>3.8090000000000002</v>
      </c>
      <c r="Q187" s="30">
        <f>IFERROR(IF($F$4=4,_xll.IMDP("IR",$E187,Q$9)-Q$13,_xll.IMDP("IR",$E187,Q$10)),"")</f>
        <v>3.9380000000000002</v>
      </c>
      <c r="R187" s="30">
        <f>IFERROR(IF($F$4=4,_xll.IMDP("IR",$E187,R$9)-R$13,_xll.IMDP("IR",$E187,R$10)),"")</f>
        <v>4.4130000000000003</v>
      </c>
      <c r="S187" s="30">
        <f>IFERROR(IF($F$4=4,_xll.IMDP("IR",$E187,S$9)-S$13,_xll.IMDP("IR",$E187,S$10)),"")</f>
        <v>5.0110000000000001</v>
      </c>
      <c r="T187" s="30">
        <f>IFERROR(IF($F$4=4,_xll.IMDP("IR",$E187,T$9)-T$13,_xll.IMDP("IR",$E187,T$10)),"")</f>
        <v>5.4589999999999996</v>
      </c>
      <c r="U187" s="30">
        <f>IFERROR(IF($F$4=4,_xll.IMDP("IR",$E187,U$9)-U$13,_xll.IMDP("IR",$E187,U$10)),"")</f>
        <v>5.6790000000000003</v>
      </c>
      <c r="V187" s="31" t="str">
        <f>IFERROR(IF($F$4=4,_xll.IMDP("IR",$E187,V$9)-V$13,_xll.IMDP("IR",$E187,V$10)),"")</f>
        <v/>
      </c>
    </row>
    <row r="188" spans="2:22">
      <c r="B188">
        <v>175</v>
      </c>
      <c r="C188" s="7" t="str">
        <f>IFERROR( VLOOKUP( $B188, Sheet1!$M$2:$O$10001, 2,0),"")</f>
        <v>04484</v>
      </c>
      <c r="D188" s="24" t="str">
        <f>IFERROR( VLOOKUP( $B188, Sheet1!$M$2:$O$10001, 3,0),"")</f>
        <v>GS파워</v>
      </c>
      <c r="E188" s="3" t="str">
        <f t="shared" si="4"/>
        <v>BONDAVG04484</v>
      </c>
      <c r="F188" s="18" t="str">
        <f>_xll.IMDP("IR",$E188,F$12)</f>
        <v>공모/무보증AA0</v>
      </c>
      <c r="G188" s="15">
        <f>_xll.IMDP("IR",$E188,G$12)</f>
        <v>20240830</v>
      </c>
      <c r="H188" s="30">
        <f>IFERROR(IF($F$4=4,_xll.IMDP("IR",$E188,H$9)-H$13,_xll.IMDP("IR",$E188,H$10)),"")</f>
        <v>3.3759999999999999</v>
      </c>
      <c r="I188" s="30">
        <f>IFERROR(IF($F$4=4,_xll.IMDP("IR",$E188,I$9)-I$13,_xll.IMDP("IR",$E188,I$10)),"")</f>
        <v>3.371</v>
      </c>
      <c r="J188" s="30">
        <f>IFERROR(IF($F$4=4,_xll.IMDP("IR",$E188,J$9)-J$13,_xll.IMDP("IR",$E188,J$10)),"")</f>
        <v>3.3029999999999999</v>
      </c>
      <c r="K188" s="30">
        <f>IFERROR(IF($F$4=4,_xll.IMDP("IR",$E188,K$9)-K$13,_xll.IMDP("IR",$E188,K$10)),"")</f>
        <v>3.27</v>
      </c>
      <c r="L188" s="30">
        <f>IFERROR(IF($F$4=4,_xll.IMDP("IR",$E188,L$9)-L$13,_xll.IMDP("IR",$E188,L$10)),"")</f>
        <v>3.29</v>
      </c>
      <c r="M188" s="30">
        <f>IFERROR(IF($F$4=4,_xll.IMDP("IR",$E188,M$9)-M$13,_xll.IMDP("IR",$E188,M$10)),"")</f>
        <v>3.298</v>
      </c>
      <c r="N188" s="30">
        <f>IFERROR(IF($F$4=4,_xll.IMDP("IR",$E188,N$9)-N$13,_xll.IMDP("IR",$E188,N$10)),"")</f>
        <v>3.3180000000000001</v>
      </c>
      <c r="O188" s="30">
        <f>IFERROR(IF($F$4=4,_xll.IMDP("IR",$E188,O$9)-O$13,_xll.IMDP("IR",$E188,O$10)),"")</f>
        <v>3.3170000000000002</v>
      </c>
      <c r="P188" s="30">
        <f>IFERROR(IF($F$4=4,_xll.IMDP("IR",$E188,P$9)-P$13,_xll.IMDP("IR",$E188,P$10)),"")</f>
        <v>3.3239999999999998</v>
      </c>
      <c r="Q188" s="30">
        <f>IFERROR(IF($F$4=4,_xll.IMDP("IR",$E188,Q$9)-Q$13,_xll.IMDP("IR",$E188,Q$10)),"")</f>
        <v>3.3570000000000002</v>
      </c>
      <c r="R188" s="30">
        <f>IFERROR(IF($F$4=4,_xll.IMDP("IR",$E188,R$9)-R$13,_xll.IMDP("IR",$E188,R$10)),"")</f>
        <v>3.5339999999999998</v>
      </c>
      <c r="S188" s="30">
        <f>IFERROR(IF($F$4=4,_xll.IMDP("IR",$E188,S$9)-S$13,_xll.IMDP("IR",$E188,S$10)),"")</f>
        <v>4.0190000000000001</v>
      </c>
      <c r="T188" s="30">
        <f>IFERROR(IF($F$4=4,_xll.IMDP("IR",$E188,T$9)-T$13,_xll.IMDP("IR",$E188,T$10)),"")</f>
        <v>4.407</v>
      </c>
      <c r="U188" s="30">
        <f>IFERROR(IF($F$4=4,_xll.IMDP("IR",$E188,U$9)-U$13,_xll.IMDP("IR",$E188,U$10)),"")</f>
        <v>4.5999999999999996</v>
      </c>
      <c r="V188" s="31" t="str">
        <f>IFERROR(IF($F$4=4,_xll.IMDP("IR",$E188,V$9)-V$13,_xll.IMDP("IR",$E188,V$10)),"")</f>
        <v/>
      </c>
    </row>
    <row r="189" spans="2:22">
      <c r="B189">
        <v>176</v>
      </c>
      <c r="C189" s="7" t="str">
        <f>IFERROR( VLOOKUP( $B189, Sheet1!$M$2:$O$10001, 2,0),"")</f>
        <v>04908</v>
      </c>
      <c r="D189" s="24" t="str">
        <f>IFERROR( VLOOKUP( $B189, Sheet1!$M$2:$O$10001, 3,0),"")</f>
        <v>대구교통공사</v>
      </c>
      <c r="E189" s="3" t="str">
        <f t="shared" si="4"/>
        <v>BONDAVG04908</v>
      </c>
      <c r="F189" s="18" t="str">
        <f>_xll.IMDP("IR",$E189,F$12)</f>
        <v>공사/공단채AA+</v>
      </c>
      <c r="G189" s="15">
        <f>_xll.IMDP("IR",$E189,G$12)</f>
        <v>20240830</v>
      </c>
      <c r="H189" s="30">
        <f>IFERROR(IF($F$4=4,_xll.IMDP("IR",$E189,H$9)-H$13,_xll.IMDP("IR",$E189,H$10)),"")</f>
        <v>3.49</v>
      </c>
      <c r="I189" s="30">
        <f>IFERROR(IF($F$4=4,_xll.IMDP("IR",$E189,I$9)-I$13,_xll.IMDP("IR",$E189,I$10)),"")</f>
        <v>3.5089999999999999</v>
      </c>
      <c r="J189" s="30">
        <f>IFERROR(IF($F$4=4,_xll.IMDP("IR",$E189,J$9)-J$13,_xll.IMDP("IR",$E189,J$10)),"")</f>
        <v>3.4359999999999999</v>
      </c>
      <c r="K189" s="30">
        <f>IFERROR(IF($F$4=4,_xll.IMDP("IR",$E189,K$9)-K$13,_xll.IMDP("IR",$E189,K$10)),"")</f>
        <v>3.399</v>
      </c>
      <c r="L189" s="30">
        <f>IFERROR(IF($F$4=4,_xll.IMDP("IR",$E189,L$9)-L$13,_xll.IMDP("IR",$E189,L$10)),"")</f>
        <v>3.375</v>
      </c>
      <c r="M189" s="30">
        <f>IFERROR(IF($F$4=4,_xll.IMDP("IR",$E189,M$9)-M$13,_xll.IMDP("IR",$E189,M$10)),"")</f>
        <v>3.379</v>
      </c>
      <c r="N189" s="30">
        <f>IFERROR(IF($F$4=4,_xll.IMDP("IR",$E189,N$9)-N$13,_xll.IMDP("IR",$E189,N$10)),"")</f>
        <v>3.3660000000000001</v>
      </c>
      <c r="O189" s="30">
        <f>IFERROR(IF($F$4=4,_xll.IMDP("IR",$E189,O$9)-O$13,_xll.IMDP("IR",$E189,O$10)),"")</f>
        <v>3.3570000000000002</v>
      </c>
      <c r="P189" s="30">
        <f>IFERROR(IF($F$4=4,_xll.IMDP("IR",$E189,P$9)-P$13,_xll.IMDP("IR",$E189,P$10)),"")</f>
        <v>3.395</v>
      </c>
      <c r="Q189" s="30">
        <f>IFERROR(IF($F$4=4,_xll.IMDP("IR",$E189,Q$9)-Q$13,_xll.IMDP("IR",$E189,Q$10)),"")</f>
        <v>3.431</v>
      </c>
      <c r="R189" s="30">
        <f>IFERROR(IF($F$4=4,_xll.IMDP("IR",$E189,R$9)-R$13,_xll.IMDP("IR",$E189,R$10)),"")</f>
        <v>3.4630000000000001</v>
      </c>
      <c r="S189" s="30">
        <f>IFERROR(IF($F$4=4,_xll.IMDP("IR",$E189,S$9)-S$13,_xll.IMDP("IR",$E189,S$10)),"")</f>
        <v>3.5259999999999998</v>
      </c>
      <c r="T189" s="30">
        <f>IFERROR(IF($F$4=4,_xll.IMDP("IR",$E189,T$9)-T$13,_xll.IMDP("IR",$E189,T$10)),"")</f>
        <v>3.5569999999999999</v>
      </c>
      <c r="U189" s="30">
        <f>IFERROR(IF($F$4=4,_xll.IMDP("IR",$E189,U$9)-U$13,_xll.IMDP("IR",$E189,U$10)),"")</f>
        <v>3.59</v>
      </c>
      <c r="V189" s="31" t="str">
        <f>IFERROR(IF($F$4=4,_xll.IMDP("IR",$E189,V$9)-V$13,_xll.IMDP("IR",$E189,V$10)),"")</f>
        <v/>
      </c>
    </row>
    <row r="190" spans="2:22">
      <c r="B190">
        <v>177</v>
      </c>
      <c r="C190" s="7" t="str">
        <f>IFERROR( VLOOKUP( $B190, Sheet1!$M$2:$O$10001, 2,0),"")</f>
        <v>04932</v>
      </c>
      <c r="D190" s="24" t="str">
        <f>IFERROR( VLOOKUP( $B190, Sheet1!$M$2:$O$10001, 3,0),"")</f>
        <v>광주광역시도시공사</v>
      </c>
      <c r="E190" s="3" t="str">
        <f t="shared" si="4"/>
        <v>BONDAVG04932</v>
      </c>
      <c r="F190" s="18" t="str">
        <f>_xll.IMDP("IR",$E190,F$12)</f>
        <v>공사/공단채AA+</v>
      </c>
      <c r="G190" s="15">
        <f>_xll.IMDP("IR",$E190,G$12)</f>
        <v>20240830</v>
      </c>
      <c r="H190" s="30">
        <f>IFERROR(IF($F$4=4,_xll.IMDP("IR",$E190,H$9)-H$13,_xll.IMDP("IR",$E190,H$10)),"")</f>
        <v>3.488</v>
      </c>
      <c r="I190" s="30">
        <f>IFERROR(IF($F$4=4,_xll.IMDP("IR",$E190,I$9)-I$13,_xll.IMDP("IR",$E190,I$10)),"")</f>
        <v>3.504</v>
      </c>
      <c r="J190" s="30">
        <f>IFERROR(IF($F$4=4,_xll.IMDP("IR",$E190,J$9)-J$13,_xll.IMDP("IR",$E190,J$10)),"")</f>
        <v>3.4329999999999998</v>
      </c>
      <c r="K190" s="30">
        <f>IFERROR(IF($F$4=4,_xll.IMDP("IR",$E190,K$9)-K$13,_xll.IMDP("IR",$E190,K$10)),"")</f>
        <v>3.3969999999999998</v>
      </c>
      <c r="L190" s="30">
        <f>IFERROR(IF($F$4=4,_xll.IMDP("IR",$E190,L$9)-L$13,_xll.IMDP("IR",$E190,L$10)),"")</f>
        <v>3.3780000000000001</v>
      </c>
      <c r="M190" s="30">
        <f>IFERROR(IF($F$4=4,_xll.IMDP("IR",$E190,M$9)-M$13,_xll.IMDP("IR",$E190,M$10)),"")</f>
        <v>3.3780000000000001</v>
      </c>
      <c r="N190" s="30">
        <f>IFERROR(IF($F$4=4,_xll.IMDP("IR",$E190,N$9)-N$13,_xll.IMDP("IR",$E190,N$10)),"")</f>
        <v>3.3540000000000001</v>
      </c>
      <c r="O190" s="30">
        <f>IFERROR(IF($F$4=4,_xll.IMDP("IR",$E190,O$9)-O$13,_xll.IMDP("IR",$E190,O$10)),"")</f>
        <v>3.3450000000000002</v>
      </c>
      <c r="P190" s="30">
        <f>IFERROR(IF($F$4=4,_xll.IMDP("IR",$E190,P$9)-P$13,_xll.IMDP("IR",$E190,P$10)),"")</f>
        <v>3.375</v>
      </c>
      <c r="Q190" s="30">
        <f>IFERROR(IF($F$4=4,_xll.IMDP("IR",$E190,Q$9)-Q$13,_xll.IMDP("IR",$E190,Q$10)),"")</f>
        <v>3.4169999999999998</v>
      </c>
      <c r="R190" s="30">
        <f>IFERROR(IF($F$4=4,_xll.IMDP("IR",$E190,R$9)-R$13,_xll.IMDP("IR",$E190,R$10)),"")</f>
        <v>3.4540000000000002</v>
      </c>
      <c r="S190" s="30">
        <f>IFERROR(IF($F$4=4,_xll.IMDP("IR",$E190,S$9)-S$13,_xll.IMDP("IR",$E190,S$10)),"")</f>
        <v>3.5209999999999999</v>
      </c>
      <c r="T190" s="30">
        <f>IFERROR(IF($F$4=4,_xll.IMDP("IR",$E190,T$9)-T$13,_xll.IMDP("IR",$E190,T$10)),"")</f>
        <v>3.5720000000000001</v>
      </c>
      <c r="U190" s="30">
        <f>IFERROR(IF($F$4=4,_xll.IMDP("IR",$E190,U$9)-U$13,_xll.IMDP("IR",$E190,U$10)),"")</f>
        <v>3.59</v>
      </c>
      <c r="V190" s="31" t="str">
        <f>IFERROR(IF($F$4=4,_xll.IMDP("IR",$E190,V$9)-V$13,_xll.IMDP("IR",$E190,V$10)),"")</f>
        <v/>
      </c>
    </row>
    <row r="191" spans="2:22">
      <c r="B191">
        <v>178</v>
      </c>
      <c r="C191" s="7" t="str">
        <f>IFERROR( VLOOKUP( $B191, Sheet1!$M$2:$O$10001, 2,0),"")</f>
        <v>04934</v>
      </c>
      <c r="D191" s="24" t="str">
        <f>IFERROR( VLOOKUP( $B191, Sheet1!$M$2:$O$10001, 3,0),"")</f>
        <v>에스케이이엔에스</v>
      </c>
      <c r="E191" s="3" t="str">
        <f t="shared" si="4"/>
        <v>BONDAVG04934</v>
      </c>
      <c r="F191" s="18" t="str">
        <f>_xll.IMDP("IR",$E191,F$12)</f>
        <v>공모/무보증AA0</v>
      </c>
      <c r="G191" s="15">
        <f>_xll.IMDP("IR",$E191,G$12)</f>
        <v>20240830</v>
      </c>
      <c r="H191" s="30">
        <f>IFERROR(IF($F$4=4,_xll.IMDP("IR",$E191,H$9)-H$13,_xll.IMDP("IR",$E191,H$10)),"")</f>
        <v>3.516</v>
      </c>
      <c r="I191" s="30">
        <f>IFERROR(IF($F$4=4,_xll.IMDP("IR",$E191,I$9)-I$13,_xll.IMDP("IR",$E191,I$10)),"")</f>
        <v>3.5129999999999999</v>
      </c>
      <c r="J191" s="30">
        <f>IFERROR(IF($F$4=4,_xll.IMDP("IR",$E191,J$9)-J$13,_xll.IMDP("IR",$E191,J$10)),"")</f>
        <v>3.45</v>
      </c>
      <c r="K191" s="30">
        <f>IFERROR(IF($F$4=4,_xll.IMDP("IR",$E191,K$9)-K$13,_xll.IMDP("IR",$E191,K$10)),"")</f>
        <v>3.4220000000000002</v>
      </c>
      <c r="L191" s="30">
        <f>IFERROR(IF($F$4=4,_xll.IMDP("IR",$E191,L$9)-L$13,_xll.IMDP("IR",$E191,L$10)),"")</f>
        <v>3.44</v>
      </c>
      <c r="M191" s="30">
        <f>IFERROR(IF($F$4=4,_xll.IMDP("IR",$E191,M$9)-M$13,_xll.IMDP("IR",$E191,M$10)),"")</f>
        <v>3.4550000000000001</v>
      </c>
      <c r="N191" s="30">
        <f>IFERROR(IF($F$4=4,_xll.IMDP("IR",$E191,N$9)-N$13,_xll.IMDP("IR",$E191,N$10)),"")</f>
        <v>3.4849999999999999</v>
      </c>
      <c r="O191" s="30">
        <f>IFERROR(IF($F$4=4,_xll.IMDP("IR",$E191,O$9)-O$13,_xll.IMDP("IR",$E191,O$10)),"")</f>
        <v>3.4969999999999999</v>
      </c>
      <c r="P191" s="30">
        <f>IFERROR(IF($F$4=4,_xll.IMDP("IR",$E191,P$9)-P$13,_xll.IMDP("IR",$E191,P$10)),"")</f>
        <v>3.5089999999999999</v>
      </c>
      <c r="Q191" s="30">
        <f>IFERROR(IF($F$4=4,_xll.IMDP("IR",$E191,Q$9)-Q$13,_xll.IMDP("IR",$E191,Q$10)),"")</f>
        <v>3.544</v>
      </c>
      <c r="R191" s="30">
        <f>IFERROR(IF($F$4=4,_xll.IMDP("IR",$E191,R$9)-R$13,_xll.IMDP("IR",$E191,R$10)),"")</f>
        <v>3.6339999999999999</v>
      </c>
      <c r="S191" s="30">
        <f>IFERROR(IF($F$4=4,_xll.IMDP("IR",$E191,S$9)-S$13,_xll.IMDP("IR",$E191,S$10)),"")</f>
        <v>4.125</v>
      </c>
      <c r="T191" s="30">
        <f>IFERROR(IF($F$4=4,_xll.IMDP("IR",$E191,T$9)-T$13,_xll.IMDP("IR",$E191,T$10)),"")</f>
        <v>4.4770000000000003</v>
      </c>
      <c r="U191" s="30">
        <f>IFERROR(IF($F$4=4,_xll.IMDP("IR",$E191,U$9)-U$13,_xll.IMDP("IR",$E191,U$10)),"")</f>
        <v>4.67</v>
      </c>
      <c r="V191" s="31" t="str">
        <f>IFERROR(IF($F$4=4,_xll.IMDP("IR",$E191,V$9)-V$13,_xll.IMDP("IR",$E191,V$10)),"")</f>
        <v/>
      </c>
    </row>
    <row r="192" spans="2:22">
      <c r="B192">
        <v>179</v>
      </c>
      <c r="C192" s="7" t="str">
        <f>IFERROR( VLOOKUP( $B192, Sheet1!$M$2:$O$10001, 2,0),"")</f>
        <v>04971</v>
      </c>
      <c r="D192" s="24" t="str">
        <f>IFERROR( VLOOKUP( $B192, Sheet1!$M$2:$O$10001, 3,0),"")</f>
        <v>동원F&amp;B</v>
      </c>
      <c r="E192" s="3" t="str">
        <f t="shared" si="4"/>
        <v>BONDAVG04971</v>
      </c>
      <c r="F192" s="18" t="str">
        <f>_xll.IMDP("IR",$E192,F$12)</f>
        <v>공모/무보증A+</v>
      </c>
      <c r="G192" s="15">
        <f>_xll.IMDP("IR",$E192,G$12)</f>
        <v>20240830</v>
      </c>
      <c r="H192" s="30">
        <f>IFERROR(IF($F$4=4,_xll.IMDP("IR",$E192,H$9)-H$13,_xll.IMDP("IR",$E192,H$10)),"")</f>
        <v>3.43</v>
      </c>
      <c r="I192" s="30">
        <f>IFERROR(IF($F$4=4,_xll.IMDP("IR",$E192,I$9)-I$13,_xll.IMDP("IR",$E192,I$10)),"")</f>
        <v>3.4830000000000001</v>
      </c>
      <c r="J192" s="30">
        <f>IFERROR(IF($F$4=4,_xll.IMDP("IR",$E192,J$9)-J$13,_xll.IMDP("IR",$E192,J$10)),"")</f>
        <v>3.4910000000000001</v>
      </c>
      <c r="K192" s="30">
        <f>IFERROR(IF($F$4=4,_xll.IMDP("IR",$E192,K$9)-K$13,_xll.IMDP("IR",$E192,K$10)),"")</f>
        <v>3.5070000000000001</v>
      </c>
      <c r="L192" s="30">
        <f>IFERROR(IF($F$4=4,_xll.IMDP("IR",$E192,L$9)-L$13,_xll.IMDP("IR",$E192,L$10)),"")</f>
        <v>3.5659999999999998</v>
      </c>
      <c r="M192" s="30">
        <f>IFERROR(IF($F$4=4,_xll.IMDP("IR",$E192,M$9)-M$13,_xll.IMDP("IR",$E192,M$10)),"")</f>
        <v>3.601</v>
      </c>
      <c r="N192" s="30">
        <f>IFERROR(IF($F$4=4,_xll.IMDP("IR",$E192,N$9)-N$13,_xll.IMDP("IR",$E192,N$10)),"")</f>
        <v>3.6629999999999998</v>
      </c>
      <c r="O192" s="30">
        <f>IFERROR(IF($F$4=4,_xll.IMDP("IR",$E192,O$9)-O$13,_xll.IMDP("IR",$E192,O$10)),"")</f>
        <v>3.694</v>
      </c>
      <c r="P192" s="30">
        <f>IFERROR(IF($F$4=4,_xll.IMDP("IR",$E192,P$9)-P$13,_xll.IMDP("IR",$E192,P$10)),"")</f>
        <v>3.944</v>
      </c>
      <c r="Q192" s="30">
        <f>IFERROR(IF($F$4=4,_xll.IMDP("IR",$E192,Q$9)-Q$13,_xll.IMDP("IR",$E192,Q$10)),"")</f>
        <v>4.0529999999999999</v>
      </c>
      <c r="R192" s="30">
        <f>IFERROR(IF($F$4=4,_xll.IMDP("IR",$E192,R$9)-R$13,_xll.IMDP("IR",$E192,R$10)),"")</f>
        <v>4.274</v>
      </c>
      <c r="S192" s="30">
        <f>IFERROR(IF($F$4=4,_xll.IMDP("IR",$E192,S$9)-S$13,_xll.IMDP("IR",$E192,S$10)),"")</f>
        <v>4.9409999999999998</v>
      </c>
      <c r="T192" s="30">
        <f>IFERROR(IF($F$4=4,_xll.IMDP("IR",$E192,T$9)-T$13,_xll.IMDP("IR",$E192,T$10)),"")</f>
        <v>5.343</v>
      </c>
      <c r="U192" s="30">
        <f>IFERROR(IF($F$4=4,_xll.IMDP("IR",$E192,U$9)-U$13,_xll.IMDP("IR",$E192,U$10)),"")</f>
        <v>5.6180000000000003</v>
      </c>
      <c r="V192" s="31" t="str">
        <f>IFERROR(IF($F$4=4,_xll.IMDP("IR",$E192,V$9)-V$13,_xll.IMDP("IR",$E192,V$10)),"")</f>
        <v/>
      </c>
    </row>
    <row r="193" spans="2:22">
      <c r="B193">
        <v>180</v>
      </c>
      <c r="C193" s="7" t="str">
        <f>IFERROR( VLOOKUP( $B193, Sheet1!$M$2:$O$10001, 2,0),"")</f>
        <v>04998</v>
      </c>
      <c r="D193" s="24" t="str">
        <f>IFERROR( VLOOKUP( $B193, Sheet1!$M$2:$O$10001, 3,0),"")</f>
        <v>LG화학</v>
      </c>
      <c r="E193" s="3" t="str">
        <f t="shared" si="4"/>
        <v>BONDAVG04998</v>
      </c>
      <c r="F193" s="18" t="str">
        <f>_xll.IMDP("IR",$E193,F$12)</f>
        <v>공모/무보증AA+</v>
      </c>
      <c r="G193" s="15">
        <f>_xll.IMDP("IR",$E193,G$12)</f>
        <v>20240830</v>
      </c>
      <c r="H193" s="30">
        <f>IFERROR(IF($F$4=4,_xll.IMDP("IR",$E193,H$9)-H$13,_xll.IMDP("IR",$E193,H$10)),"")</f>
        <v>3.3860000000000001</v>
      </c>
      <c r="I193" s="30">
        <f>IFERROR(IF($F$4=4,_xll.IMDP("IR",$E193,I$9)-I$13,_xll.IMDP("IR",$E193,I$10)),"")</f>
        <v>3.375</v>
      </c>
      <c r="J193" s="30">
        <f>IFERROR(IF($F$4=4,_xll.IMDP("IR",$E193,J$9)-J$13,_xll.IMDP("IR",$E193,J$10)),"")</f>
        <v>3.3039999999999998</v>
      </c>
      <c r="K193" s="30">
        <f>IFERROR(IF($F$4=4,_xll.IMDP("IR",$E193,K$9)-K$13,_xll.IMDP("IR",$E193,K$10)),"")</f>
        <v>3.2610000000000001</v>
      </c>
      <c r="L193" s="30">
        <f>IFERROR(IF($F$4=4,_xll.IMDP("IR",$E193,L$9)-L$13,_xll.IMDP("IR",$E193,L$10)),"")</f>
        <v>3.2829999999999999</v>
      </c>
      <c r="M193" s="30">
        <f>IFERROR(IF($F$4=4,_xll.IMDP("IR",$E193,M$9)-M$13,_xll.IMDP("IR",$E193,M$10)),"")</f>
        <v>3.2829999999999999</v>
      </c>
      <c r="N193" s="30">
        <f>IFERROR(IF($F$4=4,_xll.IMDP("IR",$E193,N$9)-N$13,_xll.IMDP("IR",$E193,N$10)),"")</f>
        <v>3.2989999999999999</v>
      </c>
      <c r="O193" s="30">
        <f>IFERROR(IF($F$4=4,_xll.IMDP("IR",$E193,O$9)-O$13,_xll.IMDP("IR",$E193,O$10)),"")</f>
        <v>3.3010000000000002</v>
      </c>
      <c r="P193" s="30">
        <f>IFERROR(IF($F$4=4,_xll.IMDP("IR",$E193,P$9)-P$13,_xll.IMDP("IR",$E193,P$10)),"")</f>
        <v>3.3029999999999999</v>
      </c>
      <c r="Q193" s="30">
        <f>IFERROR(IF($F$4=4,_xll.IMDP("IR",$E193,Q$9)-Q$13,_xll.IMDP("IR",$E193,Q$10)),"")</f>
        <v>3.3170000000000002</v>
      </c>
      <c r="R193" s="30">
        <f>IFERROR(IF($F$4=4,_xll.IMDP("IR",$E193,R$9)-R$13,_xll.IMDP("IR",$E193,R$10)),"")</f>
        <v>3.4350000000000001</v>
      </c>
      <c r="S193" s="30">
        <f>IFERROR(IF($F$4=4,_xll.IMDP("IR",$E193,S$9)-S$13,_xll.IMDP("IR",$E193,S$10)),"")</f>
        <v>3.8610000000000002</v>
      </c>
      <c r="T193" s="30">
        <f>IFERROR(IF($F$4=4,_xll.IMDP("IR",$E193,T$9)-T$13,_xll.IMDP("IR",$E193,T$10)),"")</f>
        <v>4.1369999999999996</v>
      </c>
      <c r="U193" s="30">
        <f>IFERROR(IF($F$4=4,_xll.IMDP("IR",$E193,U$9)-U$13,_xll.IMDP("IR",$E193,U$10)),"")</f>
        <v>4.2939999999999996</v>
      </c>
      <c r="V193" s="31" t="str">
        <f>IFERROR(IF($F$4=4,_xll.IMDP("IR",$E193,V$9)-V$13,_xll.IMDP("IR",$E193,V$10)),"")</f>
        <v/>
      </c>
    </row>
    <row r="194" spans="2:22">
      <c r="B194">
        <v>181</v>
      </c>
      <c r="C194" s="7" t="str">
        <f>IFERROR( VLOOKUP( $B194, Sheet1!$M$2:$O$10001, 2,0),"")</f>
        <v>05248</v>
      </c>
      <c r="D194" s="24" t="str">
        <f>IFERROR( VLOOKUP( $B194, Sheet1!$M$2:$O$10001, 3,0),"")</f>
        <v>현대백화점</v>
      </c>
      <c r="E194" s="3" t="str">
        <f t="shared" si="4"/>
        <v>BONDAVG05248</v>
      </c>
      <c r="F194" s="18" t="str">
        <f>_xll.IMDP("IR",$E194,F$12)</f>
        <v>공모/무보증AA+</v>
      </c>
      <c r="G194" s="15">
        <f>_xll.IMDP("IR",$E194,G$12)</f>
        <v>20240830</v>
      </c>
      <c r="H194" s="30">
        <f>IFERROR(IF($F$4=4,_xll.IMDP("IR",$E194,H$9)-H$13,_xll.IMDP("IR",$E194,H$10)),"")</f>
        <v>3.3849999999999998</v>
      </c>
      <c r="I194" s="30">
        <f>IFERROR(IF($F$4=4,_xll.IMDP("IR",$E194,I$9)-I$13,_xll.IMDP("IR",$E194,I$10)),"")</f>
        <v>3.3769999999999998</v>
      </c>
      <c r="J194" s="30">
        <f>IFERROR(IF($F$4=4,_xll.IMDP("IR",$E194,J$9)-J$13,_xll.IMDP("IR",$E194,J$10)),"")</f>
        <v>3.3079999999999998</v>
      </c>
      <c r="K194" s="30">
        <f>IFERROR(IF($F$4=4,_xll.IMDP("IR",$E194,K$9)-K$13,_xll.IMDP("IR",$E194,K$10)),"")</f>
        <v>3.2679999999999998</v>
      </c>
      <c r="L194" s="30">
        <f>IFERROR(IF($F$4=4,_xll.IMDP("IR",$E194,L$9)-L$13,_xll.IMDP("IR",$E194,L$10)),"")</f>
        <v>3.2839999999999998</v>
      </c>
      <c r="M194" s="30">
        <f>IFERROR(IF($F$4=4,_xll.IMDP("IR",$E194,M$9)-M$13,_xll.IMDP("IR",$E194,M$10)),"")</f>
        <v>3.29</v>
      </c>
      <c r="N194" s="30">
        <f>IFERROR(IF($F$4=4,_xll.IMDP("IR",$E194,N$9)-N$13,_xll.IMDP("IR",$E194,N$10)),"")</f>
        <v>3.3090000000000002</v>
      </c>
      <c r="O194" s="30">
        <f>IFERROR(IF($F$4=4,_xll.IMDP("IR",$E194,O$9)-O$13,_xll.IMDP("IR",$E194,O$10)),"")</f>
        <v>3.3159999999999998</v>
      </c>
      <c r="P194" s="30">
        <f>IFERROR(IF($F$4=4,_xll.IMDP("IR",$E194,P$9)-P$13,_xll.IMDP("IR",$E194,P$10)),"")</f>
        <v>3.3220000000000001</v>
      </c>
      <c r="Q194" s="30">
        <f>IFERROR(IF($F$4=4,_xll.IMDP("IR",$E194,Q$9)-Q$13,_xll.IMDP("IR",$E194,Q$10)),"")</f>
        <v>3.3490000000000002</v>
      </c>
      <c r="R194" s="30">
        <f>IFERROR(IF($F$4=4,_xll.IMDP("IR",$E194,R$9)-R$13,_xll.IMDP("IR",$E194,R$10)),"")</f>
        <v>3.4790000000000001</v>
      </c>
      <c r="S194" s="30">
        <f>IFERROR(IF($F$4=4,_xll.IMDP("IR",$E194,S$9)-S$13,_xll.IMDP("IR",$E194,S$10)),"")</f>
        <v>3.8929999999999998</v>
      </c>
      <c r="T194" s="30">
        <f>IFERROR(IF($F$4=4,_xll.IMDP("IR",$E194,T$9)-T$13,_xll.IMDP("IR",$E194,T$10)),"")</f>
        <v>4.1870000000000003</v>
      </c>
      <c r="U194" s="30">
        <f>IFERROR(IF($F$4=4,_xll.IMDP("IR",$E194,U$9)-U$13,_xll.IMDP("IR",$E194,U$10)),"")</f>
        <v>4.3559999999999999</v>
      </c>
      <c r="V194" s="31" t="str">
        <f>IFERROR(IF($F$4=4,_xll.IMDP("IR",$E194,V$9)-V$13,_xll.IMDP("IR",$E194,V$10)),"")</f>
        <v/>
      </c>
    </row>
    <row r="195" spans="2:22">
      <c r="B195">
        <v>182</v>
      </c>
      <c r="C195" s="7" t="str">
        <f>IFERROR( VLOOKUP( $B195, Sheet1!$M$2:$O$10001, 2,0),"")</f>
        <v>05361</v>
      </c>
      <c r="D195" s="24" t="str">
        <f>IFERROR( VLOOKUP( $B195, Sheet1!$M$2:$O$10001, 3,0),"")</f>
        <v>CJ프레시웨이</v>
      </c>
      <c r="E195" s="3" t="str">
        <f t="shared" si="4"/>
        <v>BONDAVG05361</v>
      </c>
      <c r="F195" s="18" t="str">
        <f>_xll.IMDP("IR",$E195,F$12)</f>
        <v>공모/무보증A0</v>
      </c>
      <c r="G195" s="15">
        <f>_xll.IMDP("IR",$E195,G$12)</f>
        <v>20240830</v>
      </c>
      <c r="H195" s="30">
        <f>IFERROR(IF($F$4=4,_xll.IMDP("IR",$E195,H$9)-H$13,_xll.IMDP("IR",$E195,H$10)),"")</f>
        <v>3.6110000000000002</v>
      </c>
      <c r="I195" s="30">
        <f>IFERROR(IF($F$4=4,_xll.IMDP("IR",$E195,I$9)-I$13,_xll.IMDP("IR",$E195,I$10)),"")</f>
        <v>3.6819999999999999</v>
      </c>
      <c r="J195" s="30">
        <f>IFERROR(IF($F$4=4,_xll.IMDP("IR",$E195,J$9)-J$13,_xll.IMDP("IR",$E195,J$10)),"")</f>
        <v>3.71</v>
      </c>
      <c r="K195" s="30">
        <f>IFERROR(IF($F$4=4,_xll.IMDP("IR",$E195,K$9)-K$13,_xll.IMDP("IR",$E195,K$10)),"")</f>
        <v>3.7440000000000002</v>
      </c>
      <c r="L195" s="30">
        <f>IFERROR(IF($F$4=4,_xll.IMDP("IR",$E195,L$9)-L$13,_xll.IMDP("IR",$E195,L$10)),"")</f>
        <v>3.8050000000000002</v>
      </c>
      <c r="M195" s="30">
        <f>IFERROR(IF($F$4=4,_xll.IMDP("IR",$E195,M$9)-M$13,_xll.IMDP("IR",$E195,M$10)),"")</f>
        <v>3.8479999999999999</v>
      </c>
      <c r="N195" s="30">
        <f>IFERROR(IF($F$4=4,_xll.IMDP("IR",$E195,N$9)-N$13,_xll.IMDP("IR",$E195,N$10)),"")</f>
        <v>3.9529999999999998</v>
      </c>
      <c r="O195" s="30">
        <f>IFERROR(IF($F$4=4,_xll.IMDP("IR",$E195,O$9)-O$13,_xll.IMDP("IR",$E195,O$10)),"")</f>
        <v>4.0750000000000002</v>
      </c>
      <c r="P195" s="30">
        <f>IFERROR(IF($F$4=4,_xll.IMDP("IR",$E195,P$9)-P$13,_xll.IMDP("IR",$E195,P$10)),"")</f>
        <v>4.4580000000000002</v>
      </c>
      <c r="Q195" s="30">
        <f>IFERROR(IF($F$4=4,_xll.IMDP("IR",$E195,Q$9)-Q$13,_xll.IMDP("IR",$E195,Q$10)),"")</f>
        <v>4.7530000000000001</v>
      </c>
      <c r="R195" s="30">
        <f>IFERROR(IF($F$4=4,_xll.IMDP("IR",$E195,R$9)-R$13,_xll.IMDP("IR",$E195,R$10)),"")</f>
        <v>4.9980000000000002</v>
      </c>
      <c r="S195" s="30">
        <f>IFERROR(IF($F$4=4,_xll.IMDP("IR",$E195,S$9)-S$13,_xll.IMDP("IR",$E195,S$10)),"")</f>
        <v>5.681</v>
      </c>
      <c r="T195" s="30">
        <f>IFERROR(IF($F$4=4,_xll.IMDP("IR",$E195,T$9)-T$13,_xll.IMDP("IR",$E195,T$10)),"")</f>
        <v>6.0940000000000003</v>
      </c>
      <c r="U195" s="30">
        <f>IFERROR(IF($F$4=4,_xll.IMDP("IR",$E195,U$9)-U$13,_xll.IMDP("IR",$E195,U$10)),"")</f>
        <v>6.3390000000000004</v>
      </c>
      <c r="V195" s="31" t="str">
        <f>IFERROR(IF($F$4=4,_xll.IMDP("IR",$E195,V$9)-V$13,_xll.IMDP("IR",$E195,V$10)),"")</f>
        <v/>
      </c>
    </row>
    <row r="196" spans="2:22">
      <c r="B196">
        <v>183</v>
      </c>
      <c r="C196" s="7" t="str">
        <f>IFERROR( VLOOKUP( $B196, Sheet1!$M$2:$O$10001, 2,0),"")</f>
        <v>05534</v>
      </c>
      <c r="D196" s="24" t="str">
        <f>IFERROR( VLOOKUP( $B196, Sheet1!$M$2:$O$10001, 3,0),"")</f>
        <v>HD현대인프라코어</v>
      </c>
      <c r="E196" s="3" t="str">
        <f t="shared" si="4"/>
        <v>BONDAVG05534</v>
      </c>
      <c r="F196" s="18" t="str">
        <f>_xll.IMDP("IR",$E196,F$12)</f>
        <v>공모/무보증A0</v>
      </c>
      <c r="G196" s="15">
        <f>_xll.IMDP("IR",$E196,G$12)</f>
        <v>20240830</v>
      </c>
      <c r="H196" s="30">
        <f>IFERROR(IF($F$4=4,_xll.IMDP("IR",$E196,H$9)-H$13,_xll.IMDP("IR",$E196,H$10)),"")</f>
        <v>3.6549999999999998</v>
      </c>
      <c r="I196" s="30">
        <f>IFERROR(IF($F$4=4,_xll.IMDP("IR",$E196,I$9)-I$13,_xll.IMDP("IR",$E196,I$10)),"")</f>
        <v>3.7250000000000001</v>
      </c>
      <c r="J196" s="30">
        <f>IFERROR(IF($F$4=4,_xll.IMDP("IR",$E196,J$9)-J$13,_xll.IMDP("IR",$E196,J$10)),"")</f>
        <v>3.7330000000000001</v>
      </c>
      <c r="K196" s="30">
        <f>IFERROR(IF($F$4=4,_xll.IMDP("IR",$E196,K$9)-K$13,_xll.IMDP("IR",$E196,K$10)),"")</f>
        <v>3.7469999999999999</v>
      </c>
      <c r="L196" s="30">
        <f>IFERROR(IF($F$4=4,_xll.IMDP("IR",$E196,L$9)-L$13,_xll.IMDP("IR",$E196,L$10)),"")</f>
        <v>3.7890000000000001</v>
      </c>
      <c r="M196" s="30">
        <f>IFERROR(IF($F$4=4,_xll.IMDP("IR",$E196,M$9)-M$13,_xll.IMDP("IR",$E196,M$10)),"")</f>
        <v>3.8159999999999998</v>
      </c>
      <c r="N196" s="30">
        <f>IFERROR(IF($F$4=4,_xll.IMDP("IR",$E196,N$9)-N$13,_xll.IMDP("IR",$E196,N$10)),"")</f>
        <v>3.8959999999999999</v>
      </c>
      <c r="O196" s="30">
        <f>IFERROR(IF($F$4=4,_xll.IMDP("IR",$E196,O$9)-O$13,_xll.IMDP("IR",$E196,O$10)),"")</f>
        <v>3.9929999999999999</v>
      </c>
      <c r="P196" s="30">
        <f>IFERROR(IF($F$4=4,_xll.IMDP("IR",$E196,P$9)-P$13,_xll.IMDP("IR",$E196,P$10)),"")</f>
        <v>4.34</v>
      </c>
      <c r="Q196" s="30">
        <f>IFERROR(IF($F$4=4,_xll.IMDP("IR",$E196,Q$9)-Q$13,_xll.IMDP("IR",$E196,Q$10)),"")</f>
        <v>4.6280000000000001</v>
      </c>
      <c r="R196" s="30">
        <f>IFERROR(IF($F$4=4,_xll.IMDP("IR",$E196,R$9)-R$13,_xll.IMDP("IR",$E196,R$10)),"")</f>
        <v>4.923</v>
      </c>
      <c r="S196" s="30">
        <f>IFERROR(IF($F$4=4,_xll.IMDP("IR",$E196,S$9)-S$13,_xll.IMDP("IR",$E196,S$10)),"")</f>
        <v>5.609</v>
      </c>
      <c r="T196" s="30">
        <f>IFERROR(IF($F$4=4,_xll.IMDP("IR",$E196,T$9)-T$13,_xll.IMDP("IR",$E196,T$10)),"")</f>
        <v>6.0510000000000002</v>
      </c>
      <c r="U196" s="30">
        <f>IFERROR(IF($F$4=4,_xll.IMDP("IR",$E196,U$9)-U$13,_xll.IMDP("IR",$E196,U$10)),"")</f>
        <v>6.3230000000000004</v>
      </c>
      <c r="V196" s="31" t="str">
        <f>IFERROR(IF($F$4=4,_xll.IMDP("IR",$E196,V$9)-V$13,_xll.IMDP("IR",$E196,V$10)),"")</f>
        <v/>
      </c>
    </row>
    <row r="197" spans="2:22">
      <c r="B197">
        <v>184</v>
      </c>
      <c r="C197" s="7" t="str">
        <f>IFERROR( VLOOKUP( $B197, Sheet1!$M$2:$O$10001, 2,0),"")</f>
        <v>05536</v>
      </c>
      <c r="D197" s="24" t="str">
        <f>IFERROR( VLOOKUP( $B197, Sheet1!$M$2:$O$10001, 3,0),"")</f>
        <v>한국서부발전</v>
      </c>
      <c r="E197" s="3" t="str">
        <f t="shared" si="4"/>
        <v>BONDAVG05536</v>
      </c>
      <c r="F197" s="18" t="str">
        <f>_xll.IMDP("IR",$E197,F$12)</f>
        <v>공모/무보증AAA</v>
      </c>
      <c r="G197" s="15">
        <f>_xll.IMDP("IR",$E197,G$12)</f>
        <v>20240830</v>
      </c>
      <c r="H197" s="30">
        <f>IFERROR(IF($F$4=4,_xll.IMDP("IR",$E197,H$9)-H$13,_xll.IMDP("IR",$E197,H$10)),"")</f>
        <v>3.4169999999999998</v>
      </c>
      <c r="I197" s="30">
        <f>IFERROR(IF($F$4=4,_xll.IMDP("IR",$E197,I$9)-I$13,_xll.IMDP("IR",$E197,I$10)),"")</f>
        <v>3.4039999999999999</v>
      </c>
      <c r="J197" s="30">
        <f>IFERROR(IF($F$4=4,_xll.IMDP("IR",$E197,J$9)-J$13,_xll.IMDP("IR",$E197,J$10)),"")</f>
        <v>3.3380000000000001</v>
      </c>
      <c r="K197" s="30">
        <f>IFERROR(IF($F$4=4,_xll.IMDP("IR",$E197,K$9)-K$13,_xll.IMDP("IR",$E197,K$10)),"")</f>
        <v>3.2879999999999998</v>
      </c>
      <c r="L197" s="30">
        <f>IFERROR(IF($F$4=4,_xll.IMDP("IR",$E197,L$9)-L$13,_xll.IMDP("IR",$E197,L$10)),"")</f>
        <v>3.266</v>
      </c>
      <c r="M197" s="30">
        <f>IFERROR(IF($F$4=4,_xll.IMDP("IR",$E197,M$9)-M$13,_xll.IMDP("IR",$E197,M$10)),"")</f>
        <v>3.25</v>
      </c>
      <c r="N197" s="30">
        <f>IFERROR(IF($F$4=4,_xll.IMDP("IR",$E197,N$9)-N$13,_xll.IMDP("IR",$E197,N$10)),"")</f>
        <v>3.2610000000000001</v>
      </c>
      <c r="O197" s="30">
        <f>IFERROR(IF($F$4=4,_xll.IMDP("IR",$E197,O$9)-O$13,_xll.IMDP("IR",$E197,O$10)),"")</f>
        <v>3.258</v>
      </c>
      <c r="P197" s="30">
        <f>IFERROR(IF($F$4=4,_xll.IMDP("IR",$E197,P$9)-P$13,_xll.IMDP("IR",$E197,P$10)),"")</f>
        <v>3.2679999999999998</v>
      </c>
      <c r="Q197" s="30">
        <f>IFERROR(IF($F$4=4,_xll.IMDP("IR",$E197,Q$9)-Q$13,_xll.IMDP("IR",$E197,Q$10)),"")</f>
        <v>3.294</v>
      </c>
      <c r="R197" s="30">
        <f>IFERROR(IF($F$4=4,_xll.IMDP("IR",$E197,R$9)-R$13,_xll.IMDP("IR",$E197,R$10)),"")</f>
        <v>3.3639999999999999</v>
      </c>
      <c r="S197" s="30">
        <f>IFERROR(IF($F$4=4,_xll.IMDP("IR",$E197,S$9)-S$13,_xll.IMDP("IR",$E197,S$10)),"")</f>
        <v>3.6150000000000002</v>
      </c>
      <c r="T197" s="30">
        <f>IFERROR(IF($F$4=4,_xll.IMDP("IR",$E197,T$9)-T$13,_xll.IMDP("IR",$E197,T$10)),"")</f>
        <v>3.839</v>
      </c>
      <c r="U197" s="30">
        <f>IFERROR(IF($F$4=4,_xll.IMDP("IR",$E197,U$9)-U$13,_xll.IMDP("IR",$E197,U$10)),"")</f>
        <v>3.9460000000000002</v>
      </c>
      <c r="V197" s="31" t="str">
        <f>IFERROR(IF($F$4=4,_xll.IMDP("IR",$E197,V$9)-V$13,_xll.IMDP("IR",$E197,V$10)),"")</f>
        <v/>
      </c>
    </row>
    <row r="198" spans="2:22">
      <c r="B198">
        <v>185</v>
      </c>
      <c r="C198" s="7" t="str">
        <f>IFERROR( VLOOKUP( $B198, Sheet1!$M$2:$O$10001, 2,0),"")</f>
        <v>05537</v>
      </c>
      <c r="D198" s="24" t="str">
        <f>IFERROR( VLOOKUP( $B198, Sheet1!$M$2:$O$10001, 3,0),"")</f>
        <v>한국수력원자력</v>
      </c>
      <c r="E198" s="3" t="str">
        <f t="shared" si="4"/>
        <v>BONDAVG05537</v>
      </c>
      <c r="F198" s="18" t="str">
        <f>_xll.IMDP("IR",$E198,F$12)</f>
        <v>공모/무보증AAA</v>
      </c>
      <c r="G198" s="15">
        <f>_xll.IMDP("IR",$E198,G$12)</f>
        <v>20240830</v>
      </c>
      <c r="H198" s="30">
        <f>IFERROR(IF($F$4=4,_xll.IMDP("IR",$E198,H$9)-H$13,_xll.IMDP("IR",$E198,H$10)),"")</f>
        <v>3.391</v>
      </c>
      <c r="I198" s="30">
        <f>IFERROR(IF($F$4=4,_xll.IMDP("IR",$E198,I$9)-I$13,_xll.IMDP("IR",$E198,I$10)),"")</f>
        <v>3.3809999999999998</v>
      </c>
      <c r="J198" s="30">
        <f>IFERROR(IF($F$4=4,_xll.IMDP("IR",$E198,J$9)-J$13,_xll.IMDP("IR",$E198,J$10)),"")</f>
        <v>3.319</v>
      </c>
      <c r="K198" s="30">
        <f>IFERROR(IF($F$4=4,_xll.IMDP("IR",$E198,K$9)-K$13,_xll.IMDP("IR",$E198,K$10)),"")</f>
        <v>3.2770000000000001</v>
      </c>
      <c r="L198" s="30">
        <f>IFERROR(IF($F$4=4,_xll.IMDP("IR",$E198,L$9)-L$13,_xll.IMDP("IR",$E198,L$10)),"")</f>
        <v>3.2730000000000001</v>
      </c>
      <c r="M198" s="30">
        <f>IFERROR(IF($F$4=4,_xll.IMDP("IR",$E198,M$9)-M$13,_xll.IMDP("IR",$E198,M$10)),"")</f>
        <v>3.266</v>
      </c>
      <c r="N198" s="30">
        <f>IFERROR(IF($F$4=4,_xll.IMDP("IR",$E198,N$9)-N$13,_xll.IMDP("IR",$E198,N$10)),"")</f>
        <v>3.2690000000000001</v>
      </c>
      <c r="O198" s="30">
        <f>IFERROR(IF($F$4=4,_xll.IMDP("IR",$E198,O$9)-O$13,_xll.IMDP("IR",$E198,O$10)),"")</f>
        <v>3.2679999999999998</v>
      </c>
      <c r="P198" s="30">
        <f>IFERROR(IF($F$4=4,_xll.IMDP("IR",$E198,P$9)-P$13,_xll.IMDP("IR",$E198,P$10)),"")</f>
        <v>3.266</v>
      </c>
      <c r="Q198" s="30">
        <f>IFERROR(IF($F$4=4,_xll.IMDP("IR",$E198,Q$9)-Q$13,_xll.IMDP("IR",$E198,Q$10)),"")</f>
        <v>3.2679999999999998</v>
      </c>
      <c r="R198" s="30">
        <f>IFERROR(IF($F$4=4,_xll.IMDP("IR",$E198,R$9)-R$13,_xll.IMDP("IR",$E198,R$10)),"")</f>
        <v>3.3029999999999999</v>
      </c>
      <c r="S198" s="30">
        <f>IFERROR(IF($F$4=4,_xll.IMDP("IR",$E198,S$9)-S$13,_xll.IMDP("IR",$E198,S$10)),"")</f>
        <v>3.3889999999999998</v>
      </c>
      <c r="T198" s="30">
        <f>IFERROR(IF($F$4=4,_xll.IMDP("IR",$E198,T$9)-T$13,_xll.IMDP("IR",$E198,T$10)),"")</f>
        <v>3.5830000000000002</v>
      </c>
      <c r="U198" s="30">
        <f>IFERROR(IF($F$4=4,_xll.IMDP("IR",$E198,U$9)-U$13,_xll.IMDP("IR",$E198,U$10)),"")</f>
        <v>3.6869999999999998</v>
      </c>
      <c r="V198" s="31" t="str">
        <f>IFERROR(IF($F$4=4,_xll.IMDP("IR",$E198,V$9)-V$13,_xll.IMDP("IR",$E198,V$10)),"")</f>
        <v/>
      </c>
    </row>
    <row r="199" spans="2:22">
      <c r="B199">
        <v>186</v>
      </c>
      <c r="C199" s="7" t="str">
        <f>IFERROR( VLOOKUP( $B199, Sheet1!$M$2:$O$10001, 2,0),"")</f>
        <v>05740</v>
      </c>
      <c r="D199" s="24" t="str">
        <f>IFERROR( VLOOKUP( $B199, Sheet1!$M$2:$O$10001, 3,0),"")</f>
        <v>콘텐트리중앙</v>
      </c>
      <c r="E199" s="3" t="str">
        <f t="shared" si="4"/>
        <v>BONDAVG05740</v>
      </c>
      <c r="F199" s="18" t="str">
        <f>_xll.IMDP("IR",$E199,F$12)</f>
        <v>공모/무보증BBB0</v>
      </c>
      <c r="G199" s="15">
        <f>_xll.IMDP("IR",$E199,G$12)</f>
        <v>20240830</v>
      </c>
      <c r="H199" s="30">
        <f>IFERROR(IF($F$4=4,_xll.IMDP("IR",$E199,H$9)-H$13,_xll.IMDP("IR",$E199,H$10)),"")</f>
        <v>4.7939999999999996</v>
      </c>
      <c r="I199" s="30">
        <f>IFERROR(IF($F$4=4,_xll.IMDP("IR",$E199,I$9)-I$13,_xll.IMDP("IR",$E199,I$10)),"")</f>
        <v>5.327</v>
      </c>
      <c r="J199" s="30">
        <f>IFERROR(IF($F$4=4,_xll.IMDP("IR",$E199,J$9)-J$13,_xll.IMDP("IR",$E199,J$10)),"")</f>
        <v>5.7709999999999999</v>
      </c>
      <c r="K199" s="30">
        <f>IFERROR(IF($F$4=4,_xll.IMDP("IR",$E199,K$9)-K$13,_xll.IMDP("IR",$E199,K$10)),"")</f>
        <v>6.1059999999999999</v>
      </c>
      <c r="L199" s="30">
        <f>IFERROR(IF($F$4=4,_xll.IMDP("IR",$E199,L$9)-L$13,_xll.IMDP("IR",$E199,L$10)),"")</f>
        <v>6.34</v>
      </c>
      <c r="M199" s="30">
        <f>IFERROR(IF($F$4=4,_xll.IMDP("IR",$E199,M$9)-M$13,_xll.IMDP("IR",$E199,M$10)),"")</f>
        <v>6.77</v>
      </c>
      <c r="N199" s="30">
        <f>IFERROR(IF($F$4=4,_xll.IMDP("IR",$E199,N$9)-N$13,_xll.IMDP("IR",$E199,N$10)),"")</f>
        <v>7.2590000000000003</v>
      </c>
      <c r="O199" s="30">
        <f>IFERROR(IF($F$4=4,_xll.IMDP("IR",$E199,O$9)-O$13,_xll.IMDP("IR",$E199,O$10)),"")</f>
        <v>7.532</v>
      </c>
      <c r="P199" s="30">
        <f>IFERROR(IF($F$4=4,_xll.IMDP("IR",$E199,P$9)-P$13,_xll.IMDP("IR",$E199,P$10)),"")</f>
        <v>7.7569999999999997</v>
      </c>
      <c r="Q199" s="30">
        <f>IFERROR(IF($F$4=4,_xll.IMDP("IR",$E199,Q$9)-Q$13,_xll.IMDP("IR",$E199,Q$10)),"")</f>
        <v>7.8609999999999998</v>
      </c>
      <c r="R199" s="30">
        <f>IFERROR(IF($F$4=4,_xll.IMDP("IR",$E199,R$9)-R$13,_xll.IMDP("IR",$E199,R$10)),"")</f>
        <v>7.9790000000000001</v>
      </c>
      <c r="S199" s="30">
        <f>IFERROR(IF($F$4=4,_xll.IMDP("IR",$E199,S$9)-S$13,_xll.IMDP("IR",$E199,S$10)),"")</f>
        <v>8.34</v>
      </c>
      <c r="T199" s="30">
        <f>IFERROR(IF($F$4=4,_xll.IMDP("IR",$E199,T$9)-T$13,_xll.IMDP("IR",$E199,T$10)),"")</f>
        <v>8.6920000000000002</v>
      </c>
      <c r="U199" s="30">
        <f>IFERROR(IF($F$4=4,_xll.IMDP("IR",$E199,U$9)-U$13,_xll.IMDP("IR",$E199,U$10)),"")</f>
        <v>9.02</v>
      </c>
      <c r="V199" s="31" t="str">
        <f>IFERROR(IF($F$4=4,_xll.IMDP("IR",$E199,V$9)-V$13,_xll.IMDP("IR",$E199,V$10)),"")</f>
        <v/>
      </c>
    </row>
    <row r="200" spans="2:22">
      <c r="B200">
        <v>187</v>
      </c>
      <c r="C200" s="7" t="str">
        <f>IFERROR( VLOOKUP( $B200, Sheet1!$M$2:$O$10001, 2,0),"")</f>
        <v>05773</v>
      </c>
      <c r="D200" s="24" t="str">
        <f>IFERROR( VLOOKUP( $B200, Sheet1!$M$2:$O$10001, 3,0),"")</f>
        <v>신한지주</v>
      </c>
      <c r="E200" s="3" t="str">
        <f t="shared" si="4"/>
        <v>BONDAVG05773</v>
      </c>
      <c r="F200" s="18" t="str">
        <f>_xll.IMDP("IR",$E200,F$12)</f>
        <v>공모/무보증AAA</v>
      </c>
      <c r="G200" s="15">
        <f>_xll.IMDP("IR",$E200,G$12)</f>
        <v>20240830</v>
      </c>
      <c r="H200" s="30">
        <f>IFERROR(IF($F$4=4,_xll.IMDP("IR",$E200,H$9)-H$13,_xll.IMDP("IR",$E200,H$10)),"")</f>
        <v>3.3660000000000001</v>
      </c>
      <c r="I200" s="30">
        <f>IFERROR(IF($F$4=4,_xll.IMDP("IR",$E200,I$9)-I$13,_xll.IMDP("IR",$E200,I$10)),"")</f>
        <v>3.355</v>
      </c>
      <c r="J200" s="30">
        <f>IFERROR(IF($F$4=4,_xll.IMDP("IR",$E200,J$9)-J$13,_xll.IMDP("IR",$E200,J$10)),"")</f>
        <v>3.2919999999999998</v>
      </c>
      <c r="K200" s="30">
        <f>IFERROR(IF($F$4=4,_xll.IMDP("IR",$E200,K$9)-K$13,_xll.IMDP("IR",$E200,K$10)),"")</f>
        <v>3.2509999999999999</v>
      </c>
      <c r="L200" s="30">
        <f>IFERROR(IF($F$4=4,_xll.IMDP("IR",$E200,L$9)-L$13,_xll.IMDP("IR",$E200,L$10)),"")</f>
        <v>3.2429999999999999</v>
      </c>
      <c r="M200" s="30">
        <f>IFERROR(IF($F$4=4,_xll.IMDP("IR",$E200,M$9)-M$13,_xll.IMDP("IR",$E200,M$10)),"")</f>
        <v>3.23</v>
      </c>
      <c r="N200" s="30">
        <f>IFERROR(IF($F$4=4,_xll.IMDP("IR",$E200,N$9)-N$13,_xll.IMDP("IR",$E200,N$10)),"")</f>
        <v>3.2530000000000001</v>
      </c>
      <c r="O200" s="30">
        <f>IFERROR(IF($F$4=4,_xll.IMDP("IR",$E200,O$9)-O$13,_xll.IMDP("IR",$E200,O$10)),"")</f>
        <v>3.258</v>
      </c>
      <c r="P200" s="30">
        <f>IFERROR(IF($F$4=4,_xll.IMDP("IR",$E200,P$9)-P$13,_xll.IMDP("IR",$E200,P$10)),"")</f>
        <v>3.2629999999999999</v>
      </c>
      <c r="Q200" s="30">
        <f>IFERROR(IF($F$4=4,_xll.IMDP("IR",$E200,Q$9)-Q$13,_xll.IMDP("IR",$E200,Q$10)),"")</f>
        <v>3.274</v>
      </c>
      <c r="R200" s="30">
        <f>IFERROR(IF($F$4=4,_xll.IMDP("IR",$E200,R$9)-R$13,_xll.IMDP("IR",$E200,R$10)),"")</f>
        <v>3.3759999999999999</v>
      </c>
      <c r="S200" s="30">
        <f>IFERROR(IF($F$4=4,_xll.IMDP("IR",$E200,S$9)-S$13,_xll.IMDP("IR",$E200,S$10)),"")</f>
        <v>3.6379999999999999</v>
      </c>
      <c r="T200" s="30">
        <f>IFERROR(IF($F$4=4,_xll.IMDP("IR",$E200,T$9)-T$13,_xll.IMDP("IR",$E200,T$10)),"")</f>
        <v>3.8460000000000001</v>
      </c>
      <c r="U200" s="30">
        <f>IFERROR(IF($F$4=4,_xll.IMDP("IR",$E200,U$9)-U$13,_xll.IMDP("IR",$E200,U$10)),"")</f>
        <v>4.01</v>
      </c>
      <c r="V200" s="31" t="str">
        <f>IFERROR(IF($F$4=4,_xll.IMDP("IR",$E200,V$9)-V$13,_xll.IMDP("IR",$E200,V$10)),"")</f>
        <v/>
      </c>
    </row>
    <row r="201" spans="2:22">
      <c r="B201">
        <v>188</v>
      </c>
      <c r="C201" s="7" t="str">
        <f>IFERROR( VLOOKUP( $B201, Sheet1!$M$2:$O$10001, 2,0),"")</f>
        <v>06181</v>
      </c>
      <c r="D201" s="24" t="str">
        <f>IFERROR( VLOOKUP( $B201, Sheet1!$M$2:$O$10001, 3,0),"")</f>
        <v>한국남부발전</v>
      </c>
      <c r="E201" s="3" t="str">
        <f t="shared" si="4"/>
        <v>BONDAVG06181</v>
      </c>
      <c r="F201" s="18" t="str">
        <f>_xll.IMDP("IR",$E201,F$12)</f>
        <v>공모/무보증AAA</v>
      </c>
      <c r="G201" s="15">
        <f>_xll.IMDP("IR",$E201,G$12)</f>
        <v>20240830</v>
      </c>
      <c r="H201" s="30">
        <f>IFERROR(IF($F$4=4,_xll.IMDP("IR",$E201,H$9)-H$13,_xll.IMDP("IR",$E201,H$10)),"")</f>
        <v>3.4169999999999998</v>
      </c>
      <c r="I201" s="30">
        <f>IFERROR(IF($F$4=4,_xll.IMDP("IR",$E201,I$9)-I$13,_xll.IMDP("IR",$E201,I$10)),"")</f>
        <v>3.4039999999999999</v>
      </c>
      <c r="J201" s="30">
        <f>IFERROR(IF($F$4=4,_xll.IMDP("IR",$E201,J$9)-J$13,_xll.IMDP("IR",$E201,J$10)),"")</f>
        <v>3.3380000000000001</v>
      </c>
      <c r="K201" s="30">
        <f>IFERROR(IF($F$4=4,_xll.IMDP("IR",$E201,K$9)-K$13,_xll.IMDP("IR",$E201,K$10)),"")</f>
        <v>3.2879999999999998</v>
      </c>
      <c r="L201" s="30">
        <f>IFERROR(IF($F$4=4,_xll.IMDP("IR",$E201,L$9)-L$13,_xll.IMDP("IR",$E201,L$10)),"")</f>
        <v>3.266</v>
      </c>
      <c r="M201" s="30">
        <f>IFERROR(IF($F$4=4,_xll.IMDP("IR",$E201,M$9)-M$13,_xll.IMDP("IR",$E201,M$10)),"")</f>
        <v>3.25</v>
      </c>
      <c r="N201" s="30">
        <f>IFERROR(IF($F$4=4,_xll.IMDP("IR",$E201,N$9)-N$13,_xll.IMDP("IR",$E201,N$10)),"")</f>
        <v>3.2610000000000001</v>
      </c>
      <c r="O201" s="30">
        <f>IFERROR(IF($F$4=4,_xll.IMDP("IR",$E201,O$9)-O$13,_xll.IMDP("IR",$E201,O$10)),"")</f>
        <v>3.258</v>
      </c>
      <c r="P201" s="30">
        <f>IFERROR(IF($F$4=4,_xll.IMDP("IR",$E201,P$9)-P$13,_xll.IMDP("IR",$E201,P$10)),"")</f>
        <v>3.2679999999999998</v>
      </c>
      <c r="Q201" s="30">
        <f>IFERROR(IF($F$4=4,_xll.IMDP("IR",$E201,Q$9)-Q$13,_xll.IMDP("IR",$E201,Q$10)),"")</f>
        <v>3.294</v>
      </c>
      <c r="R201" s="30">
        <f>IFERROR(IF($F$4=4,_xll.IMDP("IR",$E201,R$9)-R$13,_xll.IMDP("IR",$E201,R$10)),"")</f>
        <v>3.3639999999999999</v>
      </c>
      <c r="S201" s="30">
        <f>IFERROR(IF($F$4=4,_xll.IMDP("IR",$E201,S$9)-S$13,_xll.IMDP("IR",$E201,S$10)),"")</f>
        <v>3.6150000000000002</v>
      </c>
      <c r="T201" s="30">
        <f>IFERROR(IF($F$4=4,_xll.IMDP("IR",$E201,T$9)-T$13,_xll.IMDP("IR",$E201,T$10)),"")</f>
        <v>3.839</v>
      </c>
      <c r="U201" s="30">
        <f>IFERROR(IF($F$4=4,_xll.IMDP("IR",$E201,U$9)-U$13,_xll.IMDP("IR",$E201,U$10)),"")</f>
        <v>3.9460000000000002</v>
      </c>
      <c r="V201" s="31" t="str">
        <f>IFERROR(IF($F$4=4,_xll.IMDP("IR",$E201,V$9)-V$13,_xll.IMDP("IR",$E201,V$10)),"")</f>
        <v/>
      </c>
    </row>
    <row r="202" spans="2:22">
      <c r="B202">
        <v>189</v>
      </c>
      <c r="C202" s="7" t="str">
        <f>IFERROR( VLOOKUP( $B202, Sheet1!$M$2:$O$10001, 2,0),"")</f>
        <v>06212</v>
      </c>
      <c r="D202" s="24" t="str">
        <f>IFERROR( VLOOKUP( $B202, Sheet1!$M$2:$O$10001, 3,0),"")</f>
        <v>케이티스카이라이프</v>
      </c>
      <c r="E202" s="3" t="str">
        <f t="shared" si="4"/>
        <v>BONDAVG06212</v>
      </c>
      <c r="F202" s="18" t="str">
        <f>_xll.IMDP("IR",$E202,F$12)</f>
        <v>공모/무보증AA-</v>
      </c>
      <c r="G202" s="15">
        <f>_xll.IMDP("IR",$E202,G$12)</f>
        <v>20240830</v>
      </c>
      <c r="H202" s="30">
        <f>IFERROR(IF($F$4=4,_xll.IMDP("IR",$E202,H$9)-H$13,_xll.IMDP("IR",$E202,H$10)),"")</f>
        <v>3.4950000000000001</v>
      </c>
      <c r="I202" s="30">
        <f>IFERROR(IF($F$4=4,_xll.IMDP("IR",$E202,I$9)-I$13,_xll.IMDP("IR",$E202,I$10)),"")</f>
        <v>3.488</v>
      </c>
      <c r="J202" s="30">
        <f>IFERROR(IF($F$4=4,_xll.IMDP("IR",$E202,J$9)-J$13,_xll.IMDP("IR",$E202,J$10)),"")</f>
        <v>3.4239999999999999</v>
      </c>
      <c r="K202" s="30">
        <f>IFERROR(IF($F$4=4,_xll.IMDP("IR",$E202,K$9)-K$13,_xll.IMDP("IR",$E202,K$10)),"")</f>
        <v>3.3940000000000001</v>
      </c>
      <c r="L202" s="30">
        <f>IFERROR(IF($F$4=4,_xll.IMDP("IR",$E202,L$9)-L$13,_xll.IMDP("IR",$E202,L$10)),"")</f>
        <v>3.4119999999999999</v>
      </c>
      <c r="M202" s="30">
        <f>IFERROR(IF($F$4=4,_xll.IMDP("IR",$E202,M$9)-M$13,_xll.IMDP("IR",$E202,M$10)),"")</f>
        <v>3.4329999999999998</v>
      </c>
      <c r="N202" s="30">
        <f>IFERROR(IF($F$4=4,_xll.IMDP("IR",$E202,N$9)-N$13,_xll.IMDP("IR",$E202,N$10)),"")</f>
        <v>3.4620000000000002</v>
      </c>
      <c r="O202" s="30">
        <f>IFERROR(IF($F$4=4,_xll.IMDP("IR",$E202,O$9)-O$13,_xll.IMDP("IR",$E202,O$10)),"")</f>
        <v>3.468</v>
      </c>
      <c r="P202" s="30">
        <f>IFERROR(IF($F$4=4,_xll.IMDP("IR",$E202,P$9)-P$13,_xll.IMDP("IR",$E202,P$10)),"")</f>
        <v>3.4780000000000002</v>
      </c>
      <c r="Q202" s="30">
        <f>IFERROR(IF($F$4=4,_xll.IMDP("IR",$E202,Q$9)-Q$13,_xll.IMDP("IR",$E202,Q$10)),"")</f>
        <v>3.5539999999999998</v>
      </c>
      <c r="R202" s="30">
        <f>IFERROR(IF($F$4=4,_xll.IMDP("IR",$E202,R$9)-R$13,_xll.IMDP("IR",$E202,R$10)),"")</f>
        <v>3.8140000000000001</v>
      </c>
      <c r="S202" s="30">
        <f>IFERROR(IF($F$4=4,_xll.IMDP("IR",$E202,S$9)-S$13,_xll.IMDP("IR",$E202,S$10)),"")</f>
        <v>4.6429999999999998</v>
      </c>
      <c r="T202" s="30">
        <f>IFERROR(IF($F$4=4,_xll.IMDP("IR",$E202,T$9)-T$13,_xll.IMDP("IR",$E202,T$10)),"")</f>
        <v>5.2839999999999998</v>
      </c>
      <c r="U202" s="30">
        <f>IFERROR(IF($F$4=4,_xll.IMDP("IR",$E202,U$9)-U$13,_xll.IMDP("IR",$E202,U$10)),"")</f>
        <v>5.5359999999999996</v>
      </c>
      <c r="V202" s="31" t="str">
        <f>IFERROR(IF($F$4=4,_xll.IMDP("IR",$E202,V$9)-V$13,_xll.IMDP("IR",$E202,V$10)),"")</f>
        <v/>
      </c>
    </row>
    <row r="203" spans="2:22">
      <c r="B203">
        <v>190</v>
      </c>
      <c r="C203" s="7" t="str">
        <f>IFERROR( VLOOKUP( $B203, Sheet1!$M$2:$O$10001, 2,0),"")</f>
        <v>06235</v>
      </c>
      <c r="D203" s="24" t="str">
        <f>IFERROR( VLOOKUP( $B203, Sheet1!$M$2:$O$10001, 3,0),"")</f>
        <v>현대로템</v>
      </c>
      <c r="E203" s="3" t="str">
        <f t="shared" si="4"/>
        <v>BONDAVG06235</v>
      </c>
      <c r="F203" s="18" t="str">
        <f>_xll.IMDP("IR",$E203,F$12)</f>
        <v>공모/무보증A0</v>
      </c>
      <c r="G203" s="15">
        <f>_xll.IMDP("IR",$E203,G$12)</f>
        <v>20240830</v>
      </c>
      <c r="H203" s="30">
        <f>IFERROR(IF($F$4=4,_xll.IMDP("IR",$E203,H$9)-H$13,_xll.IMDP("IR",$E203,H$10)),"")</f>
        <v>3.6779999999999999</v>
      </c>
      <c r="I203" s="30">
        <f>IFERROR(IF($F$4=4,_xll.IMDP("IR",$E203,I$9)-I$13,_xll.IMDP("IR",$E203,I$10)),"")</f>
        <v>3.722</v>
      </c>
      <c r="J203" s="30">
        <f>IFERROR(IF($F$4=4,_xll.IMDP("IR",$E203,J$9)-J$13,_xll.IMDP("IR",$E203,J$10)),"")</f>
        <v>3.7280000000000002</v>
      </c>
      <c r="K203" s="30">
        <f>IFERROR(IF($F$4=4,_xll.IMDP("IR",$E203,K$9)-K$13,_xll.IMDP("IR",$E203,K$10)),"")</f>
        <v>3.746</v>
      </c>
      <c r="L203" s="30">
        <f>IFERROR(IF($F$4=4,_xll.IMDP("IR",$E203,L$9)-L$13,_xll.IMDP("IR",$E203,L$10)),"")</f>
        <v>3.7930000000000001</v>
      </c>
      <c r="M203" s="30">
        <f>IFERROR(IF($F$4=4,_xll.IMDP("IR",$E203,M$9)-M$13,_xll.IMDP("IR",$E203,M$10)),"")</f>
        <v>3.8239999999999998</v>
      </c>
      <c r="N203" s="30">
        <f>IFERROR(IF($F$4=4,_xll.IMDP("IR",$E203,N$9)-N$13,_xll.IMDP("IR",$E203,N$10)),"")</f>
        <v>3.9359999999999999</v>
      </c>
      <c r="O203" s="30">
        <f>IFERROR(IF($F$4=4,_xll.IMDP("IR",$E203,O$9)-O$13,_xll.IMDP("IR",$E203,O$10)),"")</f>
        <v>4.0620000000000003</v>
      </c>
      <c r="P203" s="30">
        <f>IFERROR(IF($F$4=4,_xll.IMDP("IR",$E203,P$9)-P$13,_xll.IMDP("IR",$E203,P$10)),"")</f>
        <v>4.4260000000000002</v>
      </c>
      <c r="Q203" s="30">
        <f>IFERROR(IF($F$4=4,_xll.IMDP("IR",$E203,Q$9)-Q$13,_xll.IMDP("IR",$E203,Q$10)),"")</f>
        <v>4.7489999999999997</v>
      </c>
      <c r="R203" s="30">
        <f>IFERROR(IF($F$4=4,_xll.IMDP("IR",$E203,R$9)-R$13,_xll.IMDP("IR",$E203,R$10)),"")</f>
        <v>4.9889999999999999</v>
      </c>
      <c r="S203" s="30">
        <f>IFERROR(IF($F$4=4,_xll.IMDP("IR",$E203,S$9)-S$13,_xll.IMDP("IR",$E203,S$10)),"")</f>
        <v>5.6589999999999998</v>
      </c>
      <c r="T203" s="30">
        <f>IFERROR(IF($F$4=4,_xll.IMDP("IR",$E203,T$9)-T$13,_xll.IMDP("IR",$E203,T$10)),"")</f>
        <v>6.0789999999999997</v>
      </c>
      <c r="U203" s="30">
        <f>IFERROR(IF($F$4=4,_xll.IMDP("IR",$E203,U$9)-U$13,_xll.IMDP("IR",$E203,U$10)),"")</f>
        <v>6.3529999999999998</v>
      </c>
      <c r="V203" s="31" t="str">
        <f>IFERROR(IF($F$4=4,_xll.IMDP("IR",$E203,V$9)-V$13,_xll.IMDP("IR",$E203,V$10)),"")</f>
        <v/>
      </c>
    </row>
    <row r="204" spans="2:22">
      <c r="B204">
        <v>191</v>
      </c>
      <c r="C204" s="7" t="str">
        <f>IFERROR( VLOOKUP( $B204, Sheet1!$M$2:$O$10001, 2,0),"")</f>
        <v>06432</v>
      </c>
      <c r="D204" s="24" t="str">
        <f>IFERROR( VLOOKUP( $B204, Sheet1!$M$2:$O$10001, 3,0),"")</f>
        <v>한국남동발전</v>
      </c>
      <c r="E204" s="3" t="str">
        <f t="shared" si="4"/>
        <v>BONDAVG06432</v>
      </c>
      <c r="F204" s="18" t="str">
        <f>_xll.IMDP("IR",$E204,F$12)</f>
        <v>공모/무보증AAA</v>
      </c>
      <c r="G204" s="15">
        <f>_xll.IMDP("IR",$E204,G$12)</f>
        <v>20240830</v>
      </c>
      <c r="H204" s="30">
        <f>IFERROR(IF($F$4=4,_xll.IMDP("IR",$E204,H$9)-H$13,_xll.IMDP("IR",$E204,H$10)),"")</f>
        <v>3.4169999999999998</v>
      </c>
      <c r="I204" s="30">
        <f>IFERROR(IF($F$4=4,_xll.IMDP("IR",$E204,I$9)-I$13,_xll.IMDP("IR",$E204,I$10)),"")</f>
        <v>3.4039999999999999</v>
      </c>
      <c r="J204" s="30">
        <f>IFERROR(IF($F$4=4,_xll.IMDP("IR",$E204,J$9)-J$13,_xll.IMDP("IR",$E204,J$10)),"")</f>
        <v>3.3380000000000001</v>
      </c>
      <c r="K204" s="30">
        <f>IFERROR(IF($F$4=4,_xll.IMDP("IR",$E204,K$9)-K$13,_xll.IMDP("IR",$E204,K$10)),"")</f>
        <v>3.2879999999999998</v>
      </c>
      <c r="L204" s="30">
        <f>IFERROR(IF($F$4=4,_xll.IMDP("IR",$E204,L$9)-L$13,_xll.IMDP("IR",$E204,L$10)),"")</f>
        <v>3.266</v>
      </c>
      <c r="M204" s="30">
        <f>IFERROR(IF($F$4=4,_xll.IMDP("IR",$E204,M$9)-M$13,_xll.IMDP("IR",$E204,M$10)),"")</f>
        <v>3.25</v>
      </c>
      <c r="N204" s="30">
        <f>IFERROR(IF($F$4=4,_xll.IMDP("IR",$E204,N$9)-N$13,_xll.IMDP("IR",$E204,N$10)),"")</f>
        <v>3.2610000000000001</v>
      </c>
      <c r="O204" s="30">
        <f>IFERROR(IF($F$4=4,_xll.IMDP("IR",$E204,O$9)-O$13,_xll.IMDP("IR",$E204,O$10)),"")</f>
        <v>3.258</v>
      </c>
      <c r="P204" s="30">
        <f>IFERROR(IF($F$4=4,_xll.IMDP("IR",$E204,P$9)-P$13,_xll.IMDP("IR",$E204,P$10)),"")</f>
        <v>3.2679999999999998</v>
      </c>
      <c r="Q204" s="30">
        <f>IFERROR(IF($F$4=4,_xll.IMDP("IR",$E204,Q$9)-Q$13,_xll.IMDP("IR",$E204,Q$10)),"")</f>
        <v>3.294</v>
      </c>
      <c r="R204" s="30">
        <f>IFERROR(IF($F$4=4,_xll.IMDP("IR",$E204,R$9)-R$13,_xll.IMDP("IR",$E204,R$10)),"")</f>
        <v>3.3639999999999999</v>
      </c>
      <c r="S204" s="30">
        <f>IFERROR(IF($F$4=4,_xll.IMDP("IR",$E204,S$9)-S$13,_xll.IMDP("IR",$E204,S$10)),"")</f>
        <v>3.6150000000000002</v>
      </c>
      <c r="T204" s="30">
        <f>IFERROR(IF($F$4=4,_xll.IMDP("IR",$E204,T$9)-T$13,_xll.IMDP("IR",$E204,T$10)),"")</f>
        <v>3.839</v>
      </c>
      <c r="U204" s="30">
        <f>IFERROR(IF($F$4=4,_xll.IMDP("IR",$E204,U$9)-U$13,_xll.IMDP("IR",$E204,U$10)),"")</f>
        <v>3.9460000000000002</v>
      </c>
      <c r="V204" s="31" t="str">
        <f>IFERROR(IF($F$4=4,_xll.IMDP("IR",$E204,V$9)-V$13,_xll.IMDP("IR",$E204,V$10)),"")</f>
        <v/>
      </c>
    </row>
    <row r="205" spans="2:22">
      <c r="B205">
        <v>192</v>
      </c>
      <c r="C205" s="7" t="str">
        <f>IFERROR( VLOOKUP( $B205, Sheet1!$M$2:$O$10001, 2,0),"")</f>
        <v>06508</v>
      </c>
      <c r="D205" s="24" t="str">
        <f>IFERROR( VLOOKUP( $B205, Sheet1!$M$2:$O$10001, 3,0),"")</f>
        <v>한국동서발전</v>
      </c>
      <c r="E205" s="3" t="str">
        <f t="shared" si="4"/>
        <v>BONDAVG06508</v>
      </c>
      <c r="F205" s="18" t="str">
        <f>_xll.IMDP("IR",$E205,F$12)</f>
        <v>공모/무보증AAA</v>
      </c>
      <c r="G205" s="15">
        <f>_xll.IMDP("IR",$E205,G$12)</f>
        <v>20240830</v>
      </c>
      <c r="H205" s="30">
        <f>IFERROR(IF($F$4=4,_xll.IMDP("IR",$E205,H$9)-H$13,_xll.IMDP("IR",$E205,H$10)),"")</f>
        <v>3.4169999999999998</v>
      </c>
      <c r="I205" s="30">
        <f>IFERROR(IF($F$4=4,_xll.IMDP("IR",$E205,I$9)-I$13,_xll.IMDP("IR",$E205,I$10)),"")</f>
        <v>3.4039999999999999</v>
      </c>
      <c r="J205" s="30">
        <f>IFERROR(IF($F$4=4,_xll.IMDP("IR",$E205,J$9)-J$13,_xll.IMDP("IR",$E205,J$10)),"")</f>
        <v>3.3380000000000001</v>
      </c>
      <c r="K205" s="30">
        <f>IFERROR(IF($F$4=4,_xll.IMDP("IR",$E205,K$9)-K$13,_xll.IMDP("IR",$E205,K$10)),"")</f>
        <v>3.2879999999999998</v>
      </c>
      <c r="L205" s="30">
        <f>IFERROR(IF($F$4=4,_xll.IMDP("IR",$E205,L$9)-L$13,_xll.IMDP("IR",$E205,L$10)),"")</f>
        <v>3.266</v>
      </c>
      <c r="M205" s="30">
        <f>IFERROR(IF($F$4=4,_xll.IMDP("IR",$E205,M$9)-M$13,_xll.IMDP("IR",$E205,M$10)),"")</f>
        <v>3.25</v>
      </c>
      <c r="N205" s="30">
        <f>IFERROR(IF($F$4=4,_xll.IMDP("IR",$E205,N$9)-N$13,_xll.IMDP("IR",$E205,N$10)),"")</f>
        <v>3.2610000000000001</v>
      </c>
      <c r="O205" s="30">
        <f>IFERROR(IF($F$4=4,_xll.IMDP("IR",$E205,O$9)-O$13,_xll.IMDP("IR",$E205,O$10)),"")</f>
        <v>3.258</v>
      </c>
      <c r="P205" s="30">
        <f>IFERROR(IF($F$4=4,_xll.IMDP("IR",$E205,P$9)-P$13,_xll.IMDP("IR",$E205,P$10)),"")</f>
        <v>3.2679999999999998</v>
      </c>
      <c r="Q205" s="30">
        <f>IFERROR(IF($F$4=4,_xll.IMDP("IR",$E205,Q$9)-Q$13,_xll.IMDP("IR",$E205,Q$10)),"")</f>
        <v>3.294</v>
      </c>
      <c r="R205" s="30">
        <f>IFERROR(IF($F$4=4,_xll.IMDP("IR",$E205,R$9)-R$13,_xll.IMDP("IR",$E205,R$10)),"")</f>
        <v>3.3639999999999999</v>
      </c>
      <c r="S205" s="30">
        <f>IFERROR(IF($F$4=4,_xll.IMDP("IR",$E205,S$9)-S$13,_xll.IMDP("IR",$E205,S$10)),"")</f>
        <v>3.6150000000000002</v>
      </c>
      <c r="T205" s="30">
        <f>IFERROR(IF($F$4=4,_xll.IMDP("IR",$E205,T$9)-T$13,_xll.IMDP("IR",$E205,T$10)),"")</f>
        <v>3.839</v>
      </c>
      <c r="U205" s="30">
        <f>IFERROR(IF($F$4=4,_xll.IMDP("IR",$E205,U$9)-U$13,_xll.IMDP("IR",$E205,U$10)),"")</f>
        <v>3.9460000000000002</v>
      </c>
      <c r="V205" s="31" t="str">
        <f>IFERROR(IF($F$4=4,_xll.IMDP("IR",$E205,V$9)-V$13,_xll.IMDP("IR",$E205,V$10)),"")</f>
        <v/>
      </c>
    </row>
    <row r="206" spans="2:22">
      <c r="B206">
        <v>193</v>
      </c>
      <c r="C206" s="7" t="str">
        <f>IFERROR( VLOOKUP( $B206, Sheet1!$M$2:$O$10001, 2,0),"")</f>
        <v>06531</v>
      </c>
      <c r="D206" s="24" t="str">
        <f>IFERROR( VLOOKUP( $B206, Sheet1!$M$2:$O$10001, 3,0),"")</f>
        <v>한국중부발전</v>
      </c>
      <c r="E206" s="3" t="str">
        <f t="shared" si="4"/>
        <v>BONDAVG06531</v>
      </c>
      <c r="F206" s="18" t="str">
        <f>_xll.IMDP("IR",$E206,F$12)</f>
        <v>공모/무보증AAA</v>
      </c>
      <c r="G206" s="15">
        <f>_xll.IMDP("IR",$E206,G$12)</f>
        <v>20240830</v>
      </c>
      <c r="H206" s="30">
        <f>IFERROR(IF($F$4=4,_xll.IMDP("IR",$E206,H$9)-H$13,_xll.IMDP("IR",$E206,H$10)),"")</f>
        <v>3.4169999999999998</v>
      </c>
      <c r="I206" s="30">
        <f>IFERROR(IF($F$4=4,_xll.IMDP("IR",$E206,I$9)-I$13,_xll.IMDP("IR",$E206,I$10)),"")</f>
        <v>3.4039999999999999</v>
      </c>
      <c r="J206" s="30">
        <f>IFERROR(IF($F$4=4,_xll.IMDP("IR",$E206,J$9)-J$13,_xll.IMDP("IR",$E206,J$10)),"")</f>
        <v>3.3380000000000001</v>
      </c>
      <c r="K206" s="30">
        <f>IFERROR(IF($F$4=4,_xll.IMDP("IR",$E206,K$9)-K$13,_xll.IMDP("IR",$E206,K$10)),"")</f>
        <v>3.2879999999999998</v>
      </c>
      <c r="L206" s="30">
        <f>IFERROR(IF($F$4=4,_xll.IMDP("IR",$E206,L$9)-L$13,_xll.IMDP("IR",$E206,L$10)),"")</f>
        <v>3.266</v>
      </c>
      <c r="M206" s="30">
        <f>IFERROR(IF($F$4=4,_xll.IMDP("IR",$E206,M$9)-M$13,_xll.IMDP("IR",$E206,M$10)),"")</f>
        <v>3.25</v>
      </c>
      <c r="N206" s="30">
        <f>IFERROR(IF($F$4=4,_xll.IMDP("IR",$E206,N$9)-N$13,_xll.IMDP("IR",$E206,N$10)),"")</f>
        <v>3.2610000000000001</v>
      </c>
      <c r="O206" s="30">
        <f>IFERROR(IF($F$4=4,_xll.IMDP("IR",$E206,O$9)-O$13,_xll.IMDP("IR",$E206,O$10)),"")</f>
        <v>3.258</v>
      </c>
      <c r="P206" s="30">
        <f>IFERROR(IF($F$4=4,_xll.IMDP("IR",$E206,P$9)-P$13,_xll.IMDP("IR",$E206,P$10)),"")</f>
        <v>3.2679999999999998</v>
      </c>
      <c r="Q206" s="30">
        <f>IFERROR(IF($F$4=4,_xll.IMDP("IR",$E206,Q$9)-Q$13,_xll.IMDP("IR",$E206,Q$10)),"")</f>
        <v>3.294</v>
      </c>
      <c r="R206" s="30">
        <f>IFERROR(IF($F$4=4,_xll.IMDP("IR",$E206,R$9)-R$13,_xll.IMDP("IR",$E206,R$10)),"")</f>
        <v>3.3639999999999999</v>
      </c>
      <c r="S206" s="30">
        <f>IFERROR(IF($F$4=4,_xll.IMDP("IR",$E206,S$9)-S$13,_xll.IMDP("IR",$E206,S$10)),"")</f>
        <v>3.6150000000000002</v>
      </c>
      <c r="T206" s="30">
        <f>IFERROR(IF($F$4=4,_xll.IMDP("IR",$E206,T$9)-T$13,_xll.IMDP("IR",$E206,T$10)),"")</f>
        <v>3.839</v>
      </c>
      <c r="U206" s="30">
        <f>IFERROR(IF($F$4=4,_xll.IMDP("IR",$E206,U$9)-U$13,_xll.IMDP("IR",$E206,U$10)),"")</f>
        <v>3.9460000000000002</v>
      </c>
      <c r="V206" s="31" t="str">
        <f>IFERROR(IF($F$4=4,_xll.IMDP("IR",$E206,V$9)-V$13,_xll.IMDP("IR",$E206,V$10)),"")</f>
        <v/>
      </c>
    </row>
    <row r="207" spans="2:22">
      <c r="B207">
        <v>194</v>
      </c>
      <c r="C207" s="7" t="str">
        <f>IFERROR( VLOOKUP( $B207, Sheet1!$M$2:$O$10001, 2,0),"")</f>
        <v>06535</v>
      </c>
      <c r="D207" s="24" t="str">
        <f>IFERROR( VLOOKUP( $B207, Sheet1!$M$2:$O$10001, 3,0),"")</f>
        <v>포스코인터내셔널</v>
      </c>
      <c r="E207" s="3" t="str">
        <f t="shared" si="4"/>
        <v>BONDAVG06535</v>
      </c>
      <c r="F207" s="18" t="str">
        <f>_xll.IMDP("IR",$E207,F$12)</f>
        <v>공모/무보증AA-</v>
      </c>
      <c r="G207" s="15">
        <f>_xll.IMDP("IR",$E207,G$12)</f>
        <v>20240830</v>
      </c>
      <c r="H207" s="30">
        <f>IFERROR(IF($F$4=4,_xll.IMDP("IR",$E207,H$9)-H$13,_xll.IMDP("IR",$E207,H$10)),"")</f>
        <v>3.4689999999999999</v>
      </c>
      <c r="I207" s="30">
        <f>IFERROR(IF($F$4=4,_xll.IMDP("IR",$E207,I$9)-I$13,_xll.IMDP("IR",$E207,I$10)),"")</f>
        <v>3.4660000000000002</v>
      </c>
      <c r="J207" s="30">
        <f>IFERROR(IF($F$4=4,_xll.IMDP("IR",$E207,J$9)-J$13,_xll.IMDP("IR",$E207,J$10)),"")</f>
        <v>3.4020000000000001</v>
      </c>
      <c r="K207" s="30">
        <f>IFERROR(IF($F$4=4,_xll.IMDP("IR",$E207,K$9)-K$13,_xll.IMDP("IR",$E207,K$10)),"")</f>
        <v>3.371</v>
      </c>
      <c r="L207" s="30">
        <f>IFERROR(IF($F$4=4,_xll.IMDP("IR",$E207,L$9)-L$13,_xll.IMDP("IR",$E207,L$10)),"")</f>
        <v>3.3919999999999999</v>
      </c>
      <c r="M207" s="30">
        <f>IFERROR(IF($F$4=4,_xll.IMDP("IR",$E207,M$9)-M$13,_xll.IMDP("IR",$E207,M$10)),"")</f>
        <v>3.4140000000000001</v>
      </c>
      <c r="N207" s="30">
        <f>IFERROR(IF($F$4=4,_xll.IMDP("IR",$E207,N$9)-N$13,_xll.IMDP("IR",$E207,N$10)),"")</f>
        <v>3.4430000000000001</v>
      </c>
      <c r="O207" s="30">
        <f>IFERROR(IF($F$4=4,_xll.IMDP("IR",$E207,O$9)-O$13,_xll.IMDP("IR",$E207,O$10)),"")</f>
        <v>3.456</v>
      </c>
      <c r="P207" s="30">
        <f>IFERROR(IF($F$4=4,_xll.IMDP("IR",$E207,P$9)-P$13,_xll.IMDP("IR",$E207,P$10)),"")</f>
        <v>3.472</v>
      </c>
      <c r="Q207" s="30">
        <f>IFERROR(IF($F$4=4,_xll.IMDP("IR",$E207,Q$9)-Q$13,_xll.IMDP("IR",$E207,Q$10)),"")</f>
        <v>3.5659999999999998</v>
      </c>
      <c r="R207" s="30">
        <f>IFERROR(IF($F$4=4,_xll.IMDP("IR",$E207,R$9)-R$13,_xll.IMDP("IR",$E207,R$10)),"")</f>
        <v>3.798</v>
      </c>
      <c r="S207" s="30">
        <f>IFERROR(IF($F$4=4,_xll.IMDP("IR",$E207,S$9)-S$13,_xll.IMDP("IR",$E207,S$10)),"")</f>
        <v>4.6189999999999998</v>
      </c>
      <c r="T207" s="30">
        <f>IFERROR(IF($F$4=4,_xll.IMDP("IR",$E207,T$9)-T$13,_xll.IMDP("IR",$E207,T$10)),"")</f>
        <v>5.2380000000000004</v>
      </c>
      <c r="U207" s="30">
        <f>IFERROR(IF($F$4=4,_xll.IMDP("IR",$E207,U$9)-U$13,_xll.IMDP("IR",$E207,U$10)),"")</f>
        <v>5.49</v>
      </c>
      <c r="V207" s="31" t="str">
        <f>IFERROR(IF($F$4=4,_xll.IMDP("IR",$E207,V$9)-V$13,_xll.IMDP("IR",$E207,V$10)),"")</f>
        <v/>
      </c>
    </row>
    <row r="208" spans="2:22">
      <c r="B208">
        <v>195</v>
      </c>
      <c r="C208" s="7" t="str">
        <f>IFERROR( VLOOKUP( $B208, Sheet1!$M$2:$O$10001, 2,0),"")</f>
        <v>06572</v>
      </c>
      <c r="D208" s="24" t="str">
        <f>IFERROR( VLOOKUP( $B208, Sheet1!$M$2:$O$10001, 3,0),"")</f>
        <v>LG전자</v>
      </c>
      <c r="E208" s="3" t="str">
        <f t="shared" si="4"/>
        <v>BONDAVG06572</v>
      </c>
      <c r="F208" s="18" t="str">
        <f>_xll.IMDP("IR",$E208,F$12)</f>
        <v>공모/무보증AA0</v>
      </c>
      <c r="G208" s="15">
        <f>_xll.IMDP("IR",$E208,G$12)</f>
        <v>20240830</v>
      </c>
      <c r="H208" s="30">
        <f>IFERROR(IF($F$4=4,_xll.IMDP("IR",$E208,H$9)-H$13,_xll.IMDP("IR",$E208,H$10)),"")</f>
        <v>3.3879999999999999</v>
      </c>
      <c r="I208" s="30">
        <f>IFERROR(IF($F$4=4,_xll.IMDP("IR",$E208,I$9)-I$13,_xll.IMDP("IR",$E208,I$10)),"")</f>
        <v>3.3809999999999998</v>
      </c>
      <c r="J208" s="30">
        <f>IFERROR(IF($F$4=4,_xll.IMDP("IR",$E208,J$9)-J$13,_xll.IMDP("IR",$E208,J$10)),"")</f>
        <v>3.3149999999999999</v>
      </c>
      <c r="K208" s="30">
        <f>IFERROR(IF($F$4=4,_xll.IMDP("IR",$E208,K$9)-K$13,_xll.IMDP("IR",$E208,K$10)),"")</f>
        <v>3.2829999999999999</v>
      </c>
      <c r="L208" s="30">
        <f>IFERROR(IF($F$4=4,_xll.IMDP("IR",$E208,L$9)-L$13,_xll.IMDP("IR",$E208,L$10)),"")</f>
        <v>3.3010000000000002</v>
      </c>
      <c r="M208" s="30">
        <f>IFERROR(IF($F$4=4,_xll.IMDP("IR",$E208,M$9)-M$13,_xll.IMDP("IR",$E208,M$10)),"")</f>
        <v>3.31</v>
      </c>
      <c r="N208" s="30">
        <f>IFERROR(IF($F$4=4,_xll.IMDP("IR",$E208,N$9)-N$13,_xll.IMDP("IR",$E208,N$10)),"")</f>
        <v>3.3340000000000001</v>
      </c>
      <c r="O208" s="30">
        <f>IFERROR(IF($F$4=4,_xll.IMDP("IR",$E208,O$9)-O$13,_xll.IMDP("IR",$E208,O$10)),"")</f>
        <v>3.3380000000000001</v>
      </c>
      <c r="P208" s="30">
        <f>IFERROR(IF($F$4=4,_xll.IMDP("IR",$E208,P$9)-P$13,_xll.IMDP("IR",$E208,P$10)),"")</f>
        <v>3.335</v>
      </c>
      <c r="Q208" s="30">
        <f>IFERROR(IF($F$4=4,_xll.IMDP("IR",$E208,Q$9)-Q$13,_xll.IMDP("IR",$E208,Q$10)),"")</f>
        <v>3.3679999999999999</v>
      </c>
      <c r="R208" s="30">
        <f>IFERROR(IF($F$4=4,_xll.IMDP("IR",$E208,R$9)-R$13,_xll.IMDP("IR",$E208,R$10)),"")</f>
        <v>3.4590000000000001</v>
      </c>
      <c r="S208" s="30">
        <f>IFERROR(IF($F$4=4,_xll.IMDP("IR",$E208,S$9)-S$13,_xll.IMDP("IR",$E208,S$10)),"")</f>
        <v>3.8889999999999998</v>
      </c>
      <c r="T208" s="30">
        <f>IFERROR(IF($F$4=4,_xll.IMDP("IR",$E208,T$9)-T$13,_xll.IMDP("IR",$E208,T$10)),"")</f>
        <v>4.2519999999999998</v>
      </c>
      <c r="U208" s="30">
        <f>IFERROR(IF($F$4=4,_xll.IMDP("IR",$E208,U$9)-U$13,_xll.IMDP("IR",$E208,U$10)),"")</f>
        <v>4.4279999999999999</v>
      </c>
      <c r="V208" s="31" t="str">
        <f>IFERROR(IF($F$4=4,_xll.IMDP("IR",$E208,V$9)-V$13,_xll.IMDP("IR",$E208,V$10)),"")</f>
        <v/>
      </c>
    </row>
    <row r="209" spans="2:22">
      <c r="B209">
        <v>196</v>
      </c>
      <c r="C209" s="7" t="str">
        <f>IFERROR( VLOOKUP( $B209, Sheet1!$M$2:$O$10001, 2,0),"")</f>
        <v>06753</v>
      </c>
      <c r="D209" s="24" t="str">
        <f>IFERROR( VLOOKUP( $B209, Sheet1!$M$2:$O$10001, 3,0),"")</f>
        <v>현대글로비스</v>
      </c>
      <c r="E209" s="3" t="str">
        <f t="shared" si="4"/>
        <v>BONDAVG06753</v>
      </c>
      <c r="F209" s="18" t="str">
        <f>_xll.IMDP("IR",$E209,F$12)</f>
        <v>공모/무보증AA0</v>
      </c>
      <c r="G209" s="15">
        <f>_xll.IMDP("IR",$E209,G$12)</f>
        <v>20240830</v>
      </c>
      <c r="H209" s="30">
        <f>IFERROR(IF($F$4=4,_xll.IMDP("IR",$E209,H$9)-H$13,_xll.IMDP("IR",$E209,H$10)),"")</f>
        <v>3.4420000000000002</v>
      </c>
      <c r="I209" s="30">
        <f>IFERROR(IF($F$4=4,_xll.IMDP("IR",$E209,I$9)-I$13,_xll.IMDP("IR",$E209,I$10)),"")</f>
        <v>3.4420000000000002</v>
      </c>
      <c r="J209" s="30">
        <f>IFERROR(IF($F$4=4,_xll.IMDP("IR",$E209,J$9)-J$13,_xll.IMDP("IR",$E209,J$10)),"")</f>
        <v>3.367</v>
      </c>
      <c r="K209" s="30">
        <f>IFERROR(IF($F$4=4,_xll.IMDP("IR",$E209,K$9)-K$13,_xll.IMDP("IR",$E209,K$10)),"")</f>
        <v>3.335</v>
      </c>
      <c r="L209" s="30">
        <f>IFERROR(IF($F$4=4,_xll.IMDP("IR",$E209,L$9)-L$13,_xll.IMDP("IR",$E209,L$10)),"")</f>
        <v>3.3740000000000001</v>
      </c>
      <c r="M209" s="30">
        <f>IFERROR(IF($F$4=4,_xll.IMDP("IR",$E209,M$9)-M$13,_xll.IMDP("IR",$E209,M$10)),"")</f>
        <v>3.3839999999999999</v>
      </c>
      <c r="N209" s="30">
        <f>IFERROR(IF($F$4=4,_xll.IMDP("IR",$E209,N$9)-N$13,_xll.IMDP("IR",$E209,N$10)),"")</f>
        <v>3.407</v>
      </c>
      <c r="O209" s="30">
        <f>IFERROR(IF($F$4=4,_xll.IMDP("IR",$E209,O$9)-O$13,_xll.IMDP("IR",$E209,O$10)),"")</f>
        <v>3.4060000000000001</v>
      </c>
      <c r="P209" s="30">
        <f>IFERROR(IF($F$4=4,_xll.IMDP("IR",$E209,P$9)-P$13,_xll.IMDP("IR",$E209,P$10)),"")</f>
        <v>3.4089999999999998</v>
      </c>
      <c r="Q209" s="30">
        <f>IFERROR(IF($F$4=4,_xll.IMDP("IR",$E209,Q$9)-Q$13,_xll.IMDP("IR",$E209,Q$10)),"")</f>
        <v>3.4449999999999998</v>
      </c>
      <c r="R209" s="30">
        <f>IFERROR(IF($F$4=4,_xll.IMDP("IR",$E209,R$9)-R$13,_xll.IMDP("IR",$E209,R$10)),"")</f>
        <v>3.58</v>
      </c>
      <c r="S209" s="30">
        <f>IFERROR(IF($F$4=4,_xll.IMDP("IR",$E209,S$9)-S$13,_xll.IMDP("IR",$E209,S$10)),"")</f>
        <v>4.1559999999999997</v>
      </c>
      <c r="T209" s="30">
        <f>IFERROR(IF($F$4=4,_xll.IMDP("IR",$E209,T$9)-T$13,_xll.IMDP("IR",$E209,T$10)),"")</f>
        <v>4.6520000000000001</v>
      </c>
      <c r="U209" s="30">
        <f>IFERROR(IF($F$4=4,_xll.IMDP("IR",$E209,U$9)-U$13,_xll.IMDP("IR",$E209,U$10)),"")</f>
        <v>4.8449999999999998</v>
      </c>
      <c r="V209" s="31" t="str">
        <f>IFERROR(IF($F$4=4,_xll.IMDP("IR",$E209,V$9)-V$13,_xll.IMDP("IR",$E209,V$10)),"")</f>
        <v/>
      </c>
    </row>
    <row r="210" spans="2:22">
      <c r="B210">
        <v>197</v>
      </c>
      <c r="C210" s="7" t="str">
        <f>IFERROR( VLOOKUP( $B210, Sheet1!$M$2:$O$10001, 2,0),"")</f>
        <v>06989</v>
      </c>
      <c r="D210" s="24" t="str">
        <f>IFERROR( VLOOKUP( $B210, Sheet1!$M$2:$O$10001, 3,0),"")</f>
        <v>대웅제약</v>
      </c>
      <c r="E210" s="3" t="str">
        <f t="shared" si="4"/>
        <v>BONDAVG06989</v>
      </c>
      <c r="F210" s="18" t="str">
        <f>_xll.IMDP("IR",$E210,F$12)</f>
        <v>공모/무보증A+</v>
      </c>
      <c r="G210" s="15">
        <f>_xll.IMDP("IR",$E210,G$12)</f>
        <v>20240830</v>
      </c>
      <c r="H210" s="30">
        <f>IFERROR(IF($F$4=4,_xll.IMDP("IR",$E210,H$9)-H$13,_xll.IMDP("IR",$E210,H$10)),"")</f>
        <v>3.5110000000000001</v>
      </c>
      <c r="I210" s="30">
        <f>IFERROR(IF($F$4=4,_xll.IMDP("IR",$E210,I$9)-I$13,_xll.IMDP("IR",$E210,I$10)),"")</f>
        <v>3.5760000000000001</v>
      </c>
      <c r="J210" s="30">
        <f>IFERROR(IF($F$4=4,_xll.IMDP("IR",$E210,J$9)-J$13,_xll.IMDP("IR",$E210,J$10)),"")</f>
        <v>3.5830000000000002</v>
      </c>
      <c r="K210" s="30">
        <f>IFERROR(IF($F$4=4,_xll.IMDP("IR",$E210,K$9)-K$13,_xll.IMDP("IR",$E210,K$10)),"")</f>
        <v>3.597</v>
      </c>
      <c r="L210" s="30">
        <f>IFERROR(IF($F$4=4,_xll.IMDP("IR",$E210,L$9)-L$13,_xll.IMDP("IR",$E210,L$10)),"")</f>
        <v>3.653</v>
      </c>
      <c r="M210" s="30">
        <f>IFERROR(IF($F$4=4,_xll.IMDP("IR",$E210,M$9)-M$13,_xll.IMDP("IR",$E210,M$10)),"")</f>
        <v>3.6840000000000002</v>
      </c>
      <c r="N210" s="30">
        <f>IFERROR(IF($F$4=4,_xll.IMDP("IR",$E210,N$9)-N$13,_xll.IMDP("IR",$E210,N$10)),"")</f>
        <v>3.7229999999999999</v>
      </c>
      <c r="O210" s="30">
        <f>IFERROR(IF($F$4=4,_xll.IMDP("IR",$E210,O$9)-O$13,_xll.IMDP("IR",$E210,O$10)),"")</f>
        <v>3.7549999999999999</v>
      </c>
      <c r="P210" s="30">
        <f>IFERROR(IF($F$4=4,_xll.IMDP("IR",$E210,P$9)-P$13,_xll.IMDP("IR",$E210,P$10)),"")</f>
        <v>4.056</v>
      </c>
      <c r="Q210" s="30">
        <f>IFERROR(IF($F$4=4,_xll.IMDP("IR",$E210,Q$9)-Q$13,_xll.IMDP("IR",$E210,Q$10)),"")</f>
        <v>4.2910000000000004</v>
      </c>
      <c r="R210" s="30">
        <f>IFERROR(IF($F$4=4,_xll.IMDP("IR",$E210,R$9)-R$13,_xll.IMDP("IR",$E210,R$10)),"")</f>
        <v>4.5179999999999998</v>
      </c>
      <c r="S210" s="30">
        <f>IFERROR(IF($F$4=4,_xll.IMDP("IR",$E210,S$9)-S$13,_xll.IMDP("IR",$E210,S$10)),"")</f>
        <v>5.1849999999999996</v>
      </c>
      <c r="T210" s="30">
        <f>IFERROR(IF($F$4=4,_xll.IMDP("IR",$E210,T$9)-T$13,_xll.IMDP("IR",$E210,T$10)),"")</f>
        <v>5.6440000000000001</v>
      </c>
      <c r="U210" s="30">
        <f>IFERROR(IF($F$4=4,_xll.IMDP("IR",$E210,U$9)-U$13,_xll.IMDP("IR",$E210,U$10)),"")</f>
        <v>5.9189999999999996</v>
      </c>
      <c r="V210" s="31" t="str">
        <f>IFERROR(IF($F$4=4,_xll.IMDP("IR",$E210,V$9)-V$13,_xll.IMDP("IR",$E210,V$10)),"")</f>
        <v/>
      </c>
    </row>
    <row r="211" spans="2:22">
      <c r="B211">
        <v>198</v>
      </c>
      <c r="C211" s="7" t="str">
        <f>IFERROR( VLOOKUP( $B211, Sheet1!$M$2:$O$10001, 2,0),"")</f>
        <v>07267</v>
      </c>
      <c r="D211" s="24" t="str">
        <f>IFERROR( VLOOKUP( $B211, Sheet1!$M$2:$O$10001, 3,0),"")</f>
        <v>한국금융지주</v>
      </c>
      <c r="E211" s="3" t="str">
        <f t="shared" si="4"/>
        <v>BONDAVG07267</v>
      </c>
      <c r="F211" s="18" t="str">
        <f>_xll.IMDP("IR",$E211,F$12)</f>
        <v>공모/무보증AA-</v>
      </c>
      <c r="G211" s="15">
        <f>_xll.IMDP("IR",$E211,G$12)</f>
        <v>20240830</v>
      </c>
      <c r="H211" s="30">
        <f>IFERROR(IF($F$4=4,_xll.IMDP("IR",$E211,H$9)-H$13,_xll.IMDP("IR",$E211,H$10)),"")</f>
        <v>3.633</v>
      </c>
      <c r="I211" s="30">
        <f>IFERROR(IF($F$4=4,_xll.IMDP("IR",$E211,I$9)-I$13,_xll.IMDP("IR",$E211,I$10)),"")</f>
        <v>3.63</v>
      </c>
      <c r="J211" s="30">
        <f>IFERROR(IF($F$4=4,_xll.IMDP("IR",$E211,J$9)-J$13,_xll.IMDP("IR",$E211,J$10)),"")</f>
        <v>3.5880000000000001</v>
      </c>
      <c r="K211" s="30">
        <f>IFERROR(IF($F$4=4,_xll.IMDP("IR",$E211,K$9)-K$13,_xll.IMDP("IR",$E211,K$10)),"")</f>
        <v>3.5710000000000002</v>
      </c>
      <c r="L211" s="30">
        <f>IFERROR(IF($F$4=4,_xll.IMDP("IR",$E211,L$9)-L$13,_xll.IMDP("IR",$E211,L$10)),"")</f>
        <v>3.597</v>
      </c>
      <c r="M211" s="30">
        <f>IFERROR(IF($F$4=4,_xll.IMDP("IR",$E211,M$9)-M$13,_xll.IMDP("IR",$E211,M$10)),"")</f>
        <v>3.6440000000000001</v>
      </c>
      <c r="N211" s="30">
        <f>IFERROR(IF($F$4=4,_xll.IMDP("IR",$E211,N$9)-N$13,_xll.IMDP("IR",$E211,N$10)),"")</f>
        <v>3.681</v>
      </c>
      <c r="O211" s="30">
        <f>IFERROR(IF($F$4=4,_xll.IMDP("IR",$E211,O$9)-O$13,_xll.IMDP("IR",$E211,O$10)),"")</f>
        <v>3.7029999999999998</v>
      </c>
      <c r="P211" s="30">
        <f>IFERROR(IF($F$4=4,_xll.IMDP("IR",$E211,P$9)-P$13,_xll.IMDP("IR",$E211,P$10)),"")</f>
        <v>3.7149999999999999</v>
      </c>
      <c r="Q211" s="30">
        <f>IFERROR(IF($F$4=4,_xll.IMDP("IR",$E211,Q$9)-Q$13,_xll.IMDP("IR",$E211,Q$10)),"")</f>
        <v>3.7989999999999999</v>
      </c>
      <c r="R211" s="30">
        <f>IFERROR(IF($F$4=4,_xll.IMDP("IR",$E211,R$9)-R$13,_xll.IMDP("IR",$E211,R$10)),"")</f>
        <v>4.0460000000000003</v>
      </c>
      <c r="S211" s="30">
        <f>IFERROR(IF($F$4=4,_xll.IMDP("IR",$E211,S$9)-S$13,_xll.IMDP("IR",$E211,S$10)),"")</f>
        <v>4.8689999999999998</v>
      </c>
      <c r="T211" s="30">
        <f>IFERROR(IF($F$4=4,_xll.IMDP("IR",$E211,T$9)-T$13,_xll.IMDP("IR",$E211,T$10)),"")</f>
        <v>5.4880000000000004</v>
      </c>
      <c r="U211" s="30">
        <f>IFERROR(IF($F$4=4,_xll.IMDP("IR",$E211,U$9)-U$13,_xll.IMDP("IR",$E211,U$10)),"")</f>
        <v>5.74</v>
      </c>
      <c r="V211" s="31" t="str">
        <f>IFERROR(IF($F$4=4,_xll.IMDP("IR",$E211,V$9)-V$13,_xll.IMDP("IR",$E211,V$10)),"")</f>
        <v/>
      </c>
    </row>
    <row r="212" spans="2:22">
      <c r="B212">
        <v>199</v>
      </c>
      <c r="C212" s="7" t="str">
        <f>IFERROR( VLOOKUP( $B212, Sheet1!$M$2:$O$10001, 2,0),"")</f>
        <v>07935</v>
      </c>
      <c r="D212" s="24" t="str">
        <f>IFERROR( VLOOKUP( $B212, Sheet1!$M$2:$O$10001, 3,0),"")</f>
        <v>한화토탈에너지스</v>
      </c>
      <c r="E212" s="3" t="str">
        <f t="shared" si="4"/>
        <v>BONDAVG07935</v>
      </c>
      <c r="F212" s="18" t="str">
        <f>_xll.IMDP("IR",$E212,F$12)</f>
        <v>공모/무보증AA-</v>
      </c>
      <c r="G212" s="15">
        <f>_xll.IMDP("IR",$E212,G$12)</f>
        <v>20240830</v>
      </c>
      <c r="H212" s="30">
        <f>IFERROR(IF($F$4=4,_xll.IMDP("IR",$E212,H$9)-H$13,_xll.IMDP("IR",$E212,H$10)),"")</f>
        <v>3.5449999999999999</v>
      </c>
      <c r="I212" s="30">
        <f>IFERROR(IF($F$4=4,_xll.IMDP("IR",$E212,I$9)-I$13,_xll.IMDP("IR",$E212,I$10)),"")</f>
        <v>3.5449999999999999</v>
      </c>
      <c r="J212" s="30">
        <f>IFERROR(IF($F$4=4,_xll.IMDP("IR",$E212,J$9)-J$13,_xll.IMDP("IR",$E212,J$10)),"")</f>
        <v>3.4830000000000001</v>
      </c>
      <c r="K212" s="30">
        <f>IFERROR(IF($F$4=4,_xll.IMDP("IR",$E212,K$9)-K$13,_xll.IMDP("IR",$E212,K$10)),"")</f>
        <v>3.4580000000000002</v>
      </c>
      <c r="L212" s="30">
        <f>IFERROR(IF($F$4=4,_xll.IMDP("IR",$E212,L$9)-L$13,_xll.IMDP("IR",$E212,L$10)),"")</f>
        <v>3.4910000000000001</v>
      </c>
      <c r="M212" s="30">
        <f>IFERROR(IF($F$4=4,_xll.IMDP("IR",$E212,M$9)-M$13,_xll.IMDP("IR",$E212,M$10)),"")</f>
        <v>3.5190000000000001</v>
      </c>
      <c r="N212" s="30">
        <f>IFERROR(IF($F$4=4,_xll.IMDP("IR",$E212,N$9)-N$13,_xll.IMDP("IR",$E212,N$10)),"")</f>
        <v>3.5470000000000002</v>
      </c>
      <c r="O212" s="30">
        <f>IFERROR(IF($F$4=4,_xll.IMDP("IR",$E212,O$9)-O$13,_xll.IMDP("IR",$E212,O$10)),"")</f>
        <v>3.5670000000000002</v>
      </c>
      <c r="P212" s="30">
        <f>IFERROR(IF($F$4=4,_xll.IMDP("IR",$E212,P$9)-P$13,_xll.IMDP("IR",$E212,P$10)),"")</f>
        <v>3.5859999999999999</v>
      </c>
      <c r="Q212" s="30">
        <f>IFERROR(IF($F$4=4,_xll.IMDP("IR",$E212,Q$9)-Q$13,_xll.IMDP("IR",$E212,Q$10)),"")</f>
        <v>3.6429999999999998</v>
      </c>
      <c r="R212" s="30">
        <f>IFERROR(IF($F$4=4,_xll.IMDP("IR",$E212,R$9)-R$13,_xll.IMDP("IR",$E212,R$10)),"")</f>
        <v>3.8809999999999998</v>
      </c>
      <c r="S212" s="30">
        <f>IFERROR(IF($F$4=4,_xll.IMDP("IR",$E212,S$9)-S$13,_xll.IMDP("IR",$E212,S$10)),"")</f>
        <v>4.617</v>
      </c>
      <c r="T212" s="30">
        <f>IFERROR(IF($F$4=4,_xll.IMDP("IR",$E212,T$9)-T$13,_xll.IMDP("IR",$E212,T$10)),"")</f>
        <v>5.15</v>
      </c>
      <c r="U212" s="30">
        <f>IFERROR(IF($F$4=4,_xll.IMDP("IR",$E212,U$9)-U$13,_xll.IMDP("IR",$E212,U$10)),"")</f>
        <v>5.3730000000000002</v>
      </c>
      <c r="V212" s="31" t="str">
        <f>IFERROR(IF($F$4=4,_xll.IMDP("IR",$E212,V$9)-V$13,_xll.IMDP("IR",$E212,V$10)),"")</f>
        <v/>
      </c>
    </row>
    <row r="213" spans="2:22">
      <c r="B213">
        <v>200</v>
      </c>
      <c r="C213" s="7" t="str">
        <f>IFERROR( VLOOKUP( $B213, Sheet1!$M$2:$O$10001, 2,0),"")</f>
        <v>08572</v>
      </c>
      <c r="D213" s="24" t="str">
        <f>IFERROR( VLOOKUP( $B213, Sheet1!$M$2:$O$10001, 3,0),"")</f>
        <v>국가철도공단</v>
      </c>
      <c r="E213" s="3" t="str">
        <f t="shared" si="4"/>
        <v>BONDAVG08572</v>
      </c>
      <c r="F213" s="18" t="str">
        <f>_xll.IMDP("IR",$E213,F$12)</f>
        <v>공사/공단채AAA</v>
      </c>
      <c r="G213" s="15">
        <f>_xll.IMDP("IR",$E213,G$12)</f>
        <v>20240830</v>
      </c>
      <c r="H213" s="30">
        <f>IFERROR(IF($F$4=4,_xll.IMDP("IR",$E213,H$9)-H$13,_xll.IMDP("IR",$E213,H$10)),"")</f>
        <v>3.4260000000000002</v>
      </c>
      <c r="I213" s="30">
        <f>IFERROR(IF($F$4=4,_xll.IMDP("IR",$E213,I$9)-I$13,_xll.IMDP("IR",$E213,I$10)),"")</f>
        <v>3.4129999999999998</v>
      </c>
      <c r="J213" s="30">
        <f>IFERROR(IF($F$4=4,_xll.IMDP("IR",$E213,J$9)-J$13,_xll.IMDP("IR",$E213,J$10)),"")</f>
        <v>3.3279999999999998</v>
      </c>
      <c r="K213" s="30">
        <f>IFERROR(IF($F$4=4,_xll.IMDP("IR",$E213,K$9)-K$13,_xll.IMDP("IR",$E213,K$10)),"")</f>
        <v>3.3010000000000002</v>
      </c>
      <c r="L213" s="30">
        <f>IFERROR(IF($F$4=4,_xll.IMDP("IR",$E213,L$9)-L$13,_xll.IMDP("IR",$E213,L$10)),"")</f>
        <v>3.2530000000000001</v>
      </c>
      <c r="M213" s="30">
        <f>IFERROR(IF($F$4=4,_xll.IMDP("IR",$E213,M$9)-M$13,_xll.IMDP("IR",$E213,M$10)),"")</f>
        <v>3.2280000000000002</v>
      </c>
      <c r="N213" s="30">
        <f>IFERROR(IF($F$4=4,_xll.IMDP("IR",$E213,N$9)-N$13,_xll.IMDP("IR",$E213,N$10)),"")</f>
        <v>3.2080000000000002</v>
      </c>
      <c r="O213" s="30">
        <f>IFERROR(IF($F$4=4,_xll.IMDP("IR",$E213,O$9)-O$13,_xll.IMDP("IR",$E213,O$10)),"")</f>
        <v>3.1930000000000001</v>
      </c>
      <c r="P213" s="30">
        <f>IFERROR(IF($F$4=4,_xll.IMDP("IR",$E213,P$9)-P$13,_xll.IMDP("IR",$E213,P$10)),"")</f>
        <v>3.206</v>
      </c>
      <c r="Q213" s="30">
        <f>IFERROR(IF($F$4=4,_xll.IMDP("IR",$E213,Q$9)-Q$13,_xll.IMDP("IR",$E213,Q$10)),"")</f>
        <v>3.222</v>
      </c>
      <c r="R213" s="30">
        <f>IFERROR(IF($F$4=4,_xll.IMDP("IR",$E213,R$9)-R$13,_xll.IMDP("IR",$E213,R$10)),"")</f>
        <v>3.2360000000000002</v>
      </c>
      <c r="S213" s="30">
        <f>IFERROR(IF($F$4=4,_xll.IMDP("IR",$E213,S$9)-S$13,_xll.IMDP("IR",$E213,S$10)),"")</f>
        <v>3.2669999999999999</v>
      </c>
      <c r="T213" s="30">
        <f>IFERROR(IF($F$4=4,_xll.IMDP("IR",$E213,T$9)-T$13,_xll.IMDP("IR",$E213,T$10)),"")</f>
        <v>3.2829999999999999</v>
      </c>
      <c r="U213" s="30">
        <f>IFERROR(IF($F$4=4,_xll.IMDP("IR",$E213,U$9)-U$13,_xll.IMDP("IR",$E213,U$10)),"")</f>
        <v>3.27</v>
      </c>
      <c r="V213" s="31">
        <f>IFERROR(IF($F$4=4,_xll.IMDP("IR",$E213,V$9)-V$13,_xll.IMDP("IR",$E213,V$10)),"")</f>
        <v>3.2770000000000001</v>
      </c>
    </row>
    <row r="214" spans="2:22">
      <c r="B214">
        <v>201</v>
      </c>
      <c r="C214" s="7" t="str">
        <f>IFERROR( VLOOKUP( $B214, Sheet1!$M$2:$O$10001, 2,0),"")</f>
        <v>08573</v>
      </c>
      <c r="D214" s="24" t="str">
        <f>IFERROR( VLOOKUP( $B214, Sheet1!$M$2:$O$10001, 3,0),"")</f>
        <v>인천도시공사</v>
      </c>
      <c r="E214" s="3" t="str">
        <f t="shared" si="4"/>
        <v>BONDAVG08573</v>
      </c>
      <c r="F214" s="18" t="str">
        <f>_xll.IMDP("IR",$E214,F$12)</f>
        <v>공사/공단채AA+</v>
      </c>
      <c r="G214" s="15">
        <f>_xll.IMDP("IR",$E214,G$12)</f>
        <v>20240830</v>
      </c>
      <c r="H214" s="30">
        <f>IFERROR(IF($F$4=4,_xll.IMDP("IR",$E214,H$9)-H$13,_xll.IMDP("IR",$E214,H$10)),"")</f>
        <v>3.4350000000000001</v>
      </c>
      <c r="I214" s="30">
        <f>IFERROR(IF($F$4=4,_xll.IMDP("IR",$E214,I$9)-I$13,_xll.IMDP("IR",$E214,I$10)),"")</f>
        <v>3.4510000000000001</v>
      </c>
      <c r="J214" s="30">
        <f>IFERROR(IF($F$4=4,_xll.IMDP("IR",$E214,J$9)-J$13,_xll.IMDP("IR",$E214,J$10)),"")</f>
        <v>3.3740000000000001</v>
      </c>
      <c r="K214" s="30">
        <f>IFERROR(IF($F$4=4,_xll.IMDP("IR",$E214,K$9)-K$13,_xll.IMDP("IR",$E214,K$10)),"")</f>
        <v>3.3460000000000001</v>
      </c>
      <c r="L214" s="30">
        <f>IFERROR(IF($F$4=4,_xll.IMDP("IR",$E214,L$9)-L$13,_xll.IMDP("IR",$E214,L$10)),"")</f>
        <v>3.3260000000000001</v>
      </c>
      <c r="M214" s="30">
        <f>IFERROR(IF($F$4=4,_xll.IMDP("IR",$E214,M$9)-M$13,_xll.IMDP("IR",$E214,M$10)),"")</f>
        <v>3.327</v>
      </c>
      <c r="N214" s="30">
        <f>IFERROR(IF($F$4=4,_xll.IMDP("IR",$E214,N$9)-N$13,_xll.IMDP("IR",$E214,N$10)),"")</f>
        <v>3.306</v>
      </c>
      <c r="O214" s="30">
        <f>IFERROR(IF($F$4=4,_xll.IMDP("IR",$E214,O$9)-O$13,_xll.IMDP("IR",$E214,O$10)),"")</f>
        <v>3.302</v>
      </c>
      <c r="P214" s="30">
        <f>IFERROR(IF($F$4=4,_xll.IMDP("IR",$E214,P$9)-P$13,_xll.IMDP("IR",$E214,P$10)),"")</f>
        <v>3.3420000000000001</v>
      </c>
      <c r="Q214" s="30">
        <f>IFERROR(IF($F$4=4,_xll.IMDP("IR",$E214,Q$9)-Q$13,_xll.IMDP("IR",$E214,Q$10)),"")</f>
        <v>3.39</v>
      </c>
      <c r="R214" s="30">
        <f>IFERROR(IF($F$4=4,_xll.IMDP("IR",$E214,R$9)-R$13,_xll.IMDP("IR",$E214,R$10)),"")</f>
        <v>3.4660000000000002</v>
      </c>
      <c r="S214" s="30">
        <f>IFERROR(IF($F$4=4,_xll.IMDP("IR",$E214,S$9)-S$13,_xll.IMDP("IR",$E214,S$10)),"")</f>
        <v>3.5350000000000001</v>
      </c>
      <c r="T214" s="30">
        <f>IFERROR(IF($F$4=4,_xll.IMDP("IR",$E214,T$9)-T$13,_xll.IMDP("IR",$E214,T$10)),"")</f>
        <v>3.5630000000000002</v>
      </c>
      <c r="U214" s="30">
        <f>IFERROR(IF($F$4=4,_xll.IMDP("IR",$E214,U$9)-U$13,_xll.IMDP("IR",$E214,U$10)),"")</f>
        <v>3.597</v>
      </c>
      <c r="V214" s="31" t="str">
        <f>IFERROR(IF($F$4=4,_xll.IMDP("IR",$E214,V$9)-V$13,_xll.IMDP("IR",$E214,V$10)),"")</f>
        <v/>
      </c>
    </row>
    <row r="215" spans="2:22">
      <c r="B215">
        <v>202</v>
      </c>
      <c r="C215" s="7" t="str">
        <f>IFERROR( VLOOKUP( $B215, Sheet1!$M$2:$O$10001, 2,0),"")</f>
        <v>08683</v>
      </c>
      <c r="D215" s="24" t="str">
        <f>IFERROR( VLOOKUP( $B215, Sheet1!$M$2:$O$10001, 3,0),"")</f>
        <v>지역난방공사</v>
      </c>
      <c r="E215" s="3" t="str">
        <f t="shared" si="4"/>
        <v>BONDAVG08683</v>
      </c>
      <c r="F215" s="18" t="str">
        <f>_xll.IMDP("IR",$E215,F$12)</f>
        <v>공사/공단채AAA</v>
      </c>
      <c r="G215" s="15">
        <f>_xll.IMDP("IR",$E215,G$12)</f>
        <v>20240830</v>
      </c>
      <c r="H215" s="30">
        <f>IFERROR(IF($F$4=4,_xll.IMDP("IR",$E215,H$9)-H$13,_xll.IMDP("IR",$E215,H$10)),"")</f>
        <v>3.4</v>
      </c>
      <c r="I215" s="30">
        <f>IFERROR(IF($F$4=4,_xll.IMDP("IR",$E215,I$9)-I$13,_xll.IMDP("IR",$E215,I$10)),"")</f>
        <v>3.39</v>
      </c>
      <c r="J215" s="30">
        <f>IFERROR(IF($F$4=4,_xll.IMDP("IR",$E215,J$9)-J$13,_xll.IMDP("IR",$E215,J$10)),"")</f>
        <v>3.3050000000000002</v>
      </c>
      <c r="K215" s="30">
        <f>IFERROR(IF($F$4=4,_xll.IMDP("IR",$E215,K$9)-K$13,_xll.IMDP("IR",$E215,K$10)),"")</f>
        <v>3.2770000000000001</v>
      </c>
      <c r="L215" s="30">
        <f>IFERROR(IF($F$4=4,_xll.IMDP("IR",$E215,L$9)-L$13,_xll.IMDP("IR",$E215,L$10)),"")</f>
        <v>3.23</v>
      </c>
      <c r="M215" s="30">
        <f>IFERROR(IF($F$4=4,_xll.IMDP("IR",$E215,M$9)-M$13,_xll.IMDP("IR",$E215,M$10)),"")</f>
        <v>3.2010000000000001</v>
      </c>
      <c r="N215" s="30">
        <f>IFERROR(IF($F$4=4,_xll.IMDP("IR",$E215,N$9)-N$13,_xll.IMDP("IR",$E215,N$10)),"")</f>
        <v>3.1789999999999998</v>
      </c>
      <c r="O215" s="30">
        <f>IFERROR(IF($F$4=4,_xll.IMDP("IR",$E215,O$9)-O$13,_xll.IMDP("IR",$E215,O$10)),"")</f>
        <v>3.1589999999999998</v>
      </c>
      <c r="P215" s="30">
        <f>IFERROR(IF($F$4=4,_xll.IMDP("IR",$E215,P$9)-P$13,_xll.IMDP("IR",$E215,P$10)),"")</f>
        <v>3.1749999999999998</v>
      </c>
      <c r="Q215" s="30">
        <f>IFERROR(IF($F$4=4,_xll.IMDP("IR",$E215,Q$9)-Q$13,_xll.IMDP("IR",$E215,Q$10)),"")</f>
        <v>3.1960000000000002</v>
      </c>
      <c r="R215" s="30">
        <f>IFERROR(IF($F$4=4,_xll.IMDP("IR",$E215,R$9)-R$13,_xll.IMDP("IR",$E215,R$10)),"")</f>
        <v>3.214</v>
      </c>
      <c r="S215" s="30">
        <f>IFERROR(IF($F$4=4,_xll.IMDP("IR",$E215,S$9)-S$13,_xll.IMDP("IR",$E215,S$10)),"")</f>
        <v>3.2519999999999998</v>
      </c>
      <c r="T215" s="30">
        <f>IFERROR(IF($F$4=4,_xll.IMDP("IR",$E215,T$9)-T$13,_xll.IMDP("IR",$E215,T$10)),"")</f>
        <v>3.2709999999999999</v>
      </c>
      <c r="U215" s="30">
        <f>IFERROR(IF($F$4=4,_xll.IMDP("IR",$E215,U$9)-U$13,_xll.IMDP("IR",$E215,U$10)),"")</f>
        <v>3.262</v>
      </c>
      <c r="V215" s="31">
        <f>IFERROR(IF($F$4=4,_xll.IMDP("IR",$E215,V$9)-V$13,_xll.IMDP("IR",$E215,V$10)),"")</f>
        <v>3.2639999999999998</v>
      </c>
    </row>
    <row r="216" spans="2:22">
      <c r="B216">
        <v>203</v>
      </c>
      <c r="C216" s="7" t="str">
        <f>IFERROR( VLOOKUP( $B216, Sheet1!$M$2:$O$10001, 2,0),"")</f>
        <v>08805</v>
      </c>
      <c r="D216" s="24" t="str">
        <f>IFERROR( VLOOKUP( $B216, Sheet1!$M$2:$O$10001, 3,0),"")</f>
        <v>CJ CGV</v>
      </c>
      <c r="E216" s="3" t="str">
        <f t="shared" si="4"/>
        <v>BONDAVG08805</v>
      </c>
      <c r="F216" s="18" t="str">
        <f>_xll.IMDP("IR",$E216,F$12)</f>
        <v>공모/무보증A-</v>
      </c>
      <c r="G216" s="15">
        <f>_xll.IMDP("IR",$E216,G$12)</f>
        <v>20240830</v>
      </c>
      <c r="H216" s="30">
        <f>IFERROR(IF($F$4=4,_xll.IMDP("IR",$E216,H$9)-H$13,_xll.IMDP("IR",$E216,H$10)),"")</f>
        <v>5.3079999999999998</v>
      </c>
      <c r="I216" s="30">
        <f>IFERROR(IF($F$4=4,_xll.IMDP("IR",$E216,I$9)-I$13,_xll.IMDP("IR",$E216,I$10)),"")</f>
        <v>5.4109999999999996</v>
      </c>
      <c r="J216" s="30">
        <f>IFERROR(IF($F$4=4,_xll.IMDP("IR",$E216,J$9)-J$13,_xll.IMDP("IR",$E216,J$10)),"")</f>
        <v>5.452</v>
      </c>
      <c r="K216" s="30">
        <f>IFERROR(IF($F$4=4,_xll.IMDP("IR",$E216,K$9)-K$13,_xll.IMDP("IR",$E216,K$10)),"")</f>
        <v>5.4989999999999997</v>
      </c>
      <c r="L216" s="30">
        <f>IFERROR(IF($F$4=4,_xll.IMDP("IR",$E216,L$9)-L$13,_xll.IMDP("IR",$E216,L$10)),"")</f>
        <v>5.5990000000000002</v>
      </c>
      <c r="M216" s="30">
        <f>IFERROR(IF($F$4=4,_xll.IMDP("IR",$E216,M$9)-M$13,_xll.IMDP("IR",$E216,M$10)),"")</f>
        <v>5.6740000000000004</v>
      </c>
      <c r="N216" s="30">
        <f>IFERROR(IF($F$4=4,_xll.IMDP("IR",$E216,N$9)-N$13,_xll.IMDP("IR",$E216,N$10)),"")</f>
        <v>5.8230000000000004</v>
      </c>
      <c r="O216" s="30">
        <f>IFERROR(IF($F$4=4,_xll.IMDP("IR",$E216,O$9)-O$13,_xll.IMDP("IR",$E216,O$10)),"")</f>
        <v>6.0049999999999999</v>
      </c>
      <c r="P216" s="30">
        <f>IFERROR(IF($F$4=4,_xll.IMDP("IR",$E216,P$9)-P$13,_xll.IMDP("IR",$E216,P$10)),"")</f>
        <v>6.4459999999999997</v>
      </c>
      <c r="Q216" s="30">
        <f>IFERROR(IF($F$4=4,_xll.IMDP("IR",$E216,Q$9)-Q$13,_xll.IMDP("IR",$E216,Q$10)),"")</f>
        <v>6.87</v>
      </c>
      <c r="R216" s="30">
        <f>IFERROR(IF($F$4=4,_xll.IMDP("IR",$E216,R$9)-R$13,_xll.IMDP("IR",$E216,R$10)),"")</f>
        <v>7.0460000000000003</v>
      </c>
      <c r="S216" s="30">
        <f>IFERROR(IF($F$4=4,_xll.IMDP("IR",$E216,S$9)-S$13,_xll.IMDP("IR",$E216,S$10)),"")</f>
        <v>7.6849999999999996</v>
      </c>
      <c r="T216" s="30">
        <f>IFERROR(IF($F$4=4,_xll.IMDP("IR",$E216,T$9)-T$13,_xll.IMDP("IR",$E216,T$10)),"")</f>
        <v>8.0739999999999998</v>
      </c>
      <c r="U216" s="30">
        <f>IFERROR(IF($F$4=4,_xll.IMDP("IR",$E216,U$9)-U$13,_xll.IMDP("IR",$E216,U$10)),"")</f>
        <v>8.3689999999999998</v>
      </c>
      <c r="V216" s="31" t="str">
        <f>IFERROR(IF($F$4=4,_xll.IMDP("IR",$E216,V$9)-V$13,_xll.IMDP("IR",$E216,V$10)),"")</f>
        <v/>
      </c>
    </row>
    <row r="217" spans="2:22">
      <c r="B217">
        <v>204</v>
      </c>
      <c r="C217" s="7" t="str">
        <f>IFERROR( VLOOKUP( $B217, Sheet1!$M$2:$O$10001, 2,0),"")</f>
        <v>08918</v>
      </c>
      <c r="D217" s="24" t="str">
        <f>IFERROR( VLOOKUP( $B217, Sheet1!$M$2:$O$10001, 3,0),"")</f>
        <v>한국주택금융공사</v>
      </c>
      <c r="E217" s="3" t="str">
        <f t="shared" si="4"/>
        <v>BONDAVG08918</v>
      </c>
      <c r="F217" s="18" t="str">
        <f>_xll.IMDP("IR",$E217,F$12)</f>
        <v>공사/공단채AAA</v>
      </c>
      <c r="G217" s="15">
        <f>_xll.IMDP("IR",$E217,G$12)</f>
        <v>20240830</v>
      </c>
      <c r="H217" s="30">
        <f>IFERROR(IF($F$4=4,_xll.IMDP("IR",$E217,H$9)-H$13,_xll.IMDP("IR",$E217,H$10)),"")</f>
        <v>3.3959999999999999</v>
      </c>
      <c r="I217" s="30">
        <f>IFERROR(IF($F$4=4,_xll.IMDP("IR",$E217,I$9)-I$13,_xll.IMDP("IR",$E217,I$10)),"")</f>
        <v>3.3919999999999999</v>
      </c>
      <c r="J217" s="30">
        <f>IFERROR(IF($F$4=4,_xll.IMDP("IR",$E217,J$9)-J$13,_xll.IMDP("IR",$E217,J$10)),"")</f>
        <v>3.3050000000000002</v>
      </c>
      <c r="K217" s="30">
        <f>IFERROR(IF($F$4=4,_xll.IMDP("IR",$E217,K$9)-K$13,_xll.IMDP("IR",$E217,K$10)),"")</f>
        <v>3.278</v>
      </c>
      <c r="L217" s="30">
        <f>IFERROR(IF($F$4=4,_xll.IMDP("IR",$E217,L$9)-L$13,_xll.IMDP("IR",$E217,L$10)),"")</f>
        <v>3.226</v>
      </c>
      <c r="M217" s="30">
        <f>IFERROR(IF($F$4=4,_xll.IMDP("IR",$E217,M$9)-M$13,_xll.IMDP("IR",$E217,M$10)),"")</f>
        <v>3.198</v>
      </c>
      <c r="N217" s="30">
        <f>IFERROR(IF($F$4=4,_xll.IMDP("IR",$E217,N$9)-N$13,_xll.IMDP("IR",$E217,N$10)),"")</f>
        <v>3.1779999999999999</v>
      </c>
      <c r="O217" s="30">
        <f>IFERROR(IF($F$4=4,_xll.IMDP("IR",$E217,O$9)-O$13,_xll.IMDP("IR",$E217,O$10)),"")</f>
        <v>3.1640000000000001</v>
      </c>
      <c r="P217" s="30">
        <f>IFERROR(IF($F$4=4,_xll.IMDP("IR",$E217,P$9)-P$13,_xll.IMDP("IR",$E217,P$10)),"")</f>
        <v>3.1840000000000002</v>
      </c>
      <c r="Q217" s="30">
        <f>IFERROR(IF($F$4=4,_xll.IMDP("IR",$E217,Q$9)-Q$13,_xll.IMDP("IR",$E217,Q$10)),"")</f>
        <v>3.2120000000000002</v>
      </c>
      <c r="R217" s="30">
        <f>IFERROR(IF($F$4=4,_xll.IMDP("IR",$E217,R$9)-R$13,_xll.IMDP("IR",$E217,R$10)),"")</f>
        <v>3.238</v>
      </c>
      <c r="S217" s="30">
        <f>IFERROR(IF($F$4=4,_xll.IMDP("IR",$E217,S$9)-S$13,_xll.IMDP("IR",$E217,S$10)),"")</f>
        <v>3.2690000000000001</v>
      </c>
      <c r="T217" s="30">
        <f>IFERROR(IF($F$4=4,_xll.IMDP("IR",$E217,T$9)-T$13,_xll.IMDP("IR",$E217,T$10)),"")</f>
        <v>3.2829999999999999</v>
      </c>
      <c r="U217" s="30">
        <f>IFERROR(IF($F$4=4,_xll.IMDP("IR",$E217,U$9)-U$13,_xll.IMDP("IR",$E217,U$10)),"")</f>
        <v>3.27</v>
      </c>
      <c r="V217" s="31">
        <f>IFERROR(IF($F$4=4,_xll.IMDP("IR",$E217,V$9)-V$13,_xll.IMDP("IR",$E217,V$10)),"")</f>
        <v>3.2719999999999998</v>
      </c>
    </row>
    <row r="218" spans="2:22">
      <c r="B218">
        <v>205</v>
      </c>
      <c r="C218" s="7" t="str">
        <f>IFERROR( VLOOKUP( $B218, Sheet1!$M$2:$O$10001, 2,0),"")</f>
        <v>09006</v>
      </c>
      <c r="D218" s="24" t="str">
        <f>IFERROR( VLOOKUP( $B218, Sheet1!$M$2:$O$10001, 3,0),"")</f>
        <v>GS</v>
      </c>
      <c r="E218" s="3" t="str">
        <f t="shared" si="4"/>
        <v>BONDAVG09006</v>
      </c>
      <c r="F218" s="18" t="str">
        <f>_xll.IMDP("IR",$E218,F$12)</f>
        <v>공모/무보증AA0</v>
      </c>
      <c r="G218" s="15">
        <f>_xll.IMDP("IR",$E218,G$12)</f>
        <v>20240830</v>
      </c>
      <c r="H218" s="30">
        <f>IFERROR(IF($F$4=4,_xll.IMDP("IR",$E218,H$9)-H$13,_xll.IMDP("IR",$E218,H$10)),"")</f>
        <v>3.5</v>
      </c>
      <c r="I218" s="30">
        <f>IFERROR(IF($F$4=4,_xll.IMDP("IR",$E218,I$9)-I$13,_xll.IMDP("IR",$E218,I$10)),"")</f>
        <v>3.496</v>
      </c>
      <c r="J218" s="30">
        <f>IFERROR(IF($F$4=4,_xll.IMDP("IR",$E218,J$9)-J$13,_xll.IMDP("IR",$E218,J$10)),"")</f>
        <v>3.4319999999999999</v>
      </c>
      <c r="K218" s="30">
        <f>IFERROR(IF($F$4=4,_xll.IMDP("IR",$E218,K$9)-K$13,_xll.IMDP("IR",$E218,K$10)),"")</f>
        <v>3.4</v>
      </c>
      <c r="L218" s="30">
        <f>IFERROR(IF($F$4=4,_xll.IMDP("IR",$E218,L$9)-L$13,_xll.IMDP("IR",$E218,L$10)),"")</f>
        <v>3.4239999999999999</v>
      </c>
      <c r="M218" s="30">
        <f>IFERROR(IF($F$4=4,_xll.IMDP("IR",$E218,M$9)-M$13,_xll.IMDP("IR",$E218,M$10)),"")</f>
        <v>3.4329999999999998</v>
      </c>
      <c r="N218" s="30">
        <f>IFERROR(IF($F$4=4,_xll.IMDP("IR",$E218,N$9)-N$13,_xll.IMDP("IR",$E218,N$10)),"")</f>
        <v>3.4590000000000001</v>
      </c>
      <c r="O218" s="30">
        <f>IFERROR(IF($F$4=4,_xll.IMDP("IR",$E218,O$9)-O$13,_xll.IMDP("IR",$E218,O$10)),"")</f>
        <v>3.468</v>
      </c>
      <c r="P218" s="30">
        <f>IFERROR(IF($F$4=4,_xll.IMDP("IR",$E218,P$9)-P$13,_xll.IMDP("IR",$E218,P$10)),"")</f>
        <v>3.4790000000000001</v>
      </c>
      <c r="Q218" s="30">
        <f>IFERROR(IF($F$4=4,_xll.IMDP("IR",$E218,Q$9)-Q$13,_xll.IMDP("IR",$E218,Q$10)),"")</f>
        <v>3.5249999999999999</v>
      </c>
      <c r="R218" s="30">
        <f>IFERROR(IF($F$4=4,_xll.IMDP("IR",$E218,R$9)-R$13,_xll.IMDP("IR",$E218,R$10)),"")</f>
        <v>3.6840000000000002</v>
      </c>
      <c r="S218" s="30">
        <f>IFERROR(IF($F$4=4,_xll.IMDP("IR",$E218,S$9)-S$13,_xll.IMDP("IR",$E218,S$10)),"")</f>
        <v>4.3380000000000001</v>
      </c>
      <c r="T218" s="30">
        <f>IFERROR(IF($F$4=4,_xll.IMDP("IR",$E218,T$9)-T$13,_xll.IMDP("IR",$E218,T$10)),"")</f>
        <v>4.8490000000000002</v>
      </c>
      <c r="U218" s="30">
        <f>IFERROR(IF($F$4=4,_xll.IMDP("IR",$E218,U$9)-U$13,_xll.IMDP("IR",$E218,U$10)),"")</f>
        <v>5.0430000000000001</v>
      </c>
      <c r="V218" s="31" t="str">
        <f>IFERROR(IF($F$4=4,_xll.IMDP("IR",$E218,V$9)-V$13,_xll.IMDP("IR",$E218,V$10)),"")</f>
        <v/>
      </c>
    </row>
    <row r="219" spans="2:22">
      <c r="B219">
        <v>206</v>
      </c>
      <c r="C219" s="7" t="str">
        <f>IFERROR( VLOOKUP( $B219, Sheet1!$M$2:$O$10001, 2,0),"")</f>
        <v>09197</v>
      </c>
      <c r="D219" s="24" t="str">
        <f>IFERROR( VLOOKUP( $B219, Sheet1!$M$2:$O$10001, 3,0),"")</f>
        <v>지에스이앤알</v>
      </c>
      <c r="E219" s="3" t="str">
        <f t="shared" si="4"/>
        <v>BONDAVG09197</v>
      </c>
      <c r="F219" s="18" t="str">
        <f>_xll.IMDP("IR",$E219,F$12)</f>
        <v>공모/무보증A+</v>
      </c>
      <c r="G219" s="15">
        <f>_xll.IMDP("IR",$E219,G$12)</f>
        <v>20240830</v>
      </c>
      <c r="H219" s="30">
        <f>IFERROR(IF($F$4=4,_xll.IMDP("IR",$E219,H$9)-H$13,_xll.IMDP("IR",$E219,H$10)),"")</f>
        <v>3.585</v>
      </c>
      <c r="I219" s="30">
        <f>IFERROR(IF($F$4=4,_xll.IMDP("IR",$E219,I$9)-I$13,_xll.IMDP("IR",$E219,I$10)),"")</f>
        <v>3.6379999999999999</v>
      </c>
      <c r="J219" s="30">
        <f>IFERROR(IF($F$4=4,_xll.IMDP("IR",$E219,J$9)-J$13,_xll.IMDP("IR",$E219,J$10)),"")</f>
        <v>3.6480000000000001</v>
      </c>
      <c r="K219" s="30">
        <f>IFERROR(IF($F$4=4,_xll.IMDP("IR",$E219,K$9)-K$13,_xll.IMDP("IR",$E219,K$10)),"")</f>
        <v>3.6629999999999998</v>
      </c>
      <c r="L219" s="30">
        <f>IFERROR(IF($F$4=4,_xll.IMDP("IR",$E219,L$9)-L$13,_xll.IMDP("IR",$E219,L$10)),"")</f>
        <v>3.7429999999999999</v>
      </c>
      <c r="M219" s="30">
        <f>IFERROR(IF($F$4=4,_xll.IMDP("IR",$E219,M$9)-M$13,_xll.IMDP("IR",$E219,M$10)),"")</f>
        <v>3.7839999999999998</v>
      </c>
      <c r="N219" s="30">
        <f>IFERROR(IF($F$4=4,_xll.IMDP("IR",$E219,N$9)-N$13,_xll.IMDP("IR",$E219,N$10)),"")</f>
        <v>3.8679999999999999</v>
      </c>
      <c r="O219" s="30">
        <f>IFERROR(IF($F$4=4,_xll.IMDP("IR",$E219,O$9)-O$13,_xll.IMDP("IR",$E219,O$10)),"")</f>
        <v>3.9060000000000001</v>
      </c>
      <c r="P219" s="30">
        <f>IFERROR(IF($F$4=4,_xll.IMDP("IR",$E219,P$9)-P$13,_xll.IMDP("IR",$E219,P$10)),"")</f>
        <v>4.1559999999999997</v>
      </c>
      <c r="Q219" s="30">
        <f>IFERROR(IF($F$4=4,_xll.IMDP("IR",$E219,Q$9)-Q$13,_xll.IMDP("IR",$E219,Q$10)),"")</f>
        <v>4.2969999999999997</v>
      </c>
      <c r="R219" s="30">
        <f>IFERROR(IF($F$4=4,_xll.IMDP("IR",$E219,R$9)-R$13,_xll.IMDP("IR",$E219,R$10)),"")</f>
        <v>4.5439999999999996</v>
      </c>
      <c r="S219" s="30">
        <f>IFERROR(IF($F$4=4,_xll.IMDP("IR",$E219,S$9)-S$13,_xll.IMDP("IR",$E219,S$10)),"")</f>
        <v>5.2110000000000003</v>
      </c>
      <c r="T219" s="30">
        <f>IFERROR(IF($F$4=4,_xll.IMDP("IR",$E219,T$9)-T$13,_xll.IMDP("IR",$E219,T$10)),"")</f>
        <v>5.6680000000000001</v>
      </c>
      <c r="U219" s="30">
        <f>IFERROR(IF($F$4=4,_xll.IMDP("IR",$E219,U$9)-U$13,_xll.IMDP("IR",$E219,U$10)),"")</f>
        <v>5.94</v>
      </c>
      <c r="V219" s="31" t="str">
        <f>IFERROR(IF($F$4=4,_xll.IMDP("IR",$E219,V$9)-V$13,_xll.IMDP("IR",$E219,V$10)),"")</f>
        <v/>
      </c>
    </row>
    <row r="220" spans="2:22">
      <c r="B220">
        <v>207</v>
      </c>
      <c r="C220" s="7" t="str">
        <f>IFERROR( VLOOKUP( $B220, Sheet1!$M$2:$O$10001, 2,0),"")</f>
        <v>09587</v>
      </c>
      <c r="D220" s="24" t="str">
        <f>IFERROR( VLOOKUP( $B220, Sheet1!$M$2:$O$10001, 3,0),"")</f>
        <v>서울주택도시공사</v>
      </c>
      <c r="E220" s="3" t="str">
        <f t="shared" si="4"/>
        <v>BONDAVG09587</v>
      </c>
      <c r="F220" s="18" t="str">
        <f>_xll.IMDP("IR",$E220,F$12)</f>
        <v>공사/공단채AAA</v>
      </c>
      <c r="G220" s="15">
        <f>_xll.IMDP("IR",$E220,G$12)</f>
        <v>20240830</v>
      </c>
      <c r="H220" s="30">
        <f>IFERROR(IF($F$4=4,_xll.IMDP("IR",$E220,H$9)-H$13,_xll.IMDP("IR",$E220,H$10)),"")</f>
        <v>3.468</v>
      </c>
      <c r="I220" s="30">
        <f>IFERROR(IF($F$4=4,_xll.IMDP("IR",$E220,I$9)-I$13,_xll.IMDP("IR",$E220,I$10)),"")</f>
        <v>3.46</v>
      </c>
      <c r="J220" s="30">
        <f>IFERROR(IF($F$4=4,_xll.IMDP("IR",$E220,J$9)-J$13,_xll.IMDP("IR",$E220,J$10)),"")</f>
        <v>3.3780000000000001</v>
      </c>
      <c r="K220" s="30">
        <f>IFERROR(IF($F$4=4,_xll.IMDP("IR",$E220,K$9)-K$13,_xll.IMDP("IR",$E220,K$10)),"")</f>
        <v>3.359</v>
      </c>
      <c r="L220" s="30">
        <f>IFERROR(IF($F$4=4,_xll.IMDP("IR",$E220,L$9)-L$13,_xll.IMDP("IR",$E220,L$10)),"")</f>
        <v>3.3069999999999999</v>
      </c>
      <c r="M220" s="30">
        <f>IFERROR(IF($F$4=4,_xll.IMDP("IR",$E220,M$9)-M$13,_xll.IMDP("IR",$E220,M$10)),"")</f>
        <v>3.2879999999999998</v>
      </c>
      <c r="N220" s="30">
        <f>IFERROR(IF($F$4=4,_xll.IMDP("IR",$E220,N$9)-N$13,_xll.IMDP("IR",$E220,N$10)),"")</f>
        <v>3.2679999999999998</v>
      </c>
      <c r="O220" s="30">
        <f>IFERROR(IF($F$4=4,_xll.IMDP("IR",$E220,O$9)-O$13,_xll.IMDP("IR",$E220,O$10)),"")</f>
        <v>3.258</v>
      </c>
      <c r="P220" s="30">
        <f>IFERROR(IF($F$4=4,_xll.IMDP("IR",$E220,P$9)-P$13,_xll.IMDP("IR",$E220,P$10)),"")</f>
        <v>3.2589999999999999</v>
      </c>
      <c r="Q220" s="30">
        <f>IFERROR(IF($F$4=4,_xll.IMDP("IR",$E220,Q$9)-Q$13,_xll.IMDP("IR",$E220,Q$10)),"")</f>
        <v>3.2749999999999999</v>
      </c>
      <c r="R220" s="30">
        <f>IFERROR(IF($F$4=4,_xll.IMDP("IR",$E220,R$9)-R$13,_xll.IMDP("IR",$E220,R$10)),"")</f>
        <v>3.2879999999999998</v>
      </c>
      <c r="S220" s="30">
        <f>IFERROR(IF($F$4=4,_xll.IMDP("IR",$E220,S$9)-S$13,_xll.IMDP("IR",$E220,S$10)),"")</f>
        <v>3.3239999999999998</v>
      </c>
      <c r="T220" s="30">
        <f>IFERROR(IF($F$4=4,_xll.IMDP("IR",$E220,T$9)-T$13,_xll.IMDP("IR",$E220,T$10)),"")</f>
        <v>3.3319999999999999</v>
      </c>
      <c r="U220" s="30">
        <f>IFERROR(IF($F$4=4,_xll.IMDP("IR",$E220,U$9)-U$13,_xll.IMDP("IR",$E220,U$10)),"")</f>
        <v>3.3340000000000001</v>
      </c>
      <c r="V220" s="31">
        <f>IFERROR(IF($F$4=4,_xll.IMDP("IR",$E220,V$9)-V$13,_xll.IMDP("IR",$E220,V$10)),"")</f>
        <v>3.3239999999999998</v>
      </c>
    </row>
    <row r="221" spans="2:22">
      <c r="B221">
        <v>208</v>
      </c>
      <c r="C221" s="7" t="str">
        <f>IFERROR( VLOOKUP( $B221, Sheet1!$M$2:$O$10001, 2,0),"")</f>
        <v>09915</v>
      </c>
      <c r="D221" s="24" t="str">
        <f>IFERROR( VLOOKUP( $B221, Sheet1!$M$2:$O$10001, 3,0),"")</f>
        <v>SK렌터카</v>
      </c>
      <c r="E221" s="3" t="str">
        <f t="shared" si="4"/>
        <v>BONDAVG09915</v>
      </c>
      <c r="F221" s="18" t="str">
        <f>_xll.IMDP("IR",$E221,F$12)</f>
        <v>공모/무보증A0</v>
      </c>
      <c r="G221" s="15">
        <f>_xll.IMDP("IR",$E221,G$12)</f>
        <v>20240830</v>
      </c>
      <c r="H221" s="30">
        <f>IFERROR(IF($F$4=4,_xll.IMDP("IR",$E221,H$9)-H$13,_xll.IMDP("IR",$E221,H$10)),"")</f>
        <v>3.5259999999999998</v>
      </c>
      <c r="I221" s="30">
        <f>IFERROR(IF($F$4=4,_xll.IMDP("IR",$E221,I$9)-I$13,_xll.IMDP("IR",$E221,I$10)),"")</f>
        <v>3.6</v>
      </c>
      <c r="J221" s="30">
        <f>IFERROR(IF($F$4=4,_xll.IMDP("IR",$E221,J$9)-J$13,_xll.IMDP("IR",$E221,J$10)),"")</f>
        <v>3.6120000000000001</v>
      </c>
      <c r="K221" s="30">
        <f>IFERROR(IF($F$4=4,_xll.IMDP("IR",$E221,K$9)-K$13,_xll.IMDP("IR",$E221,K$10)),"")</f>
        <v>3.6339999999999999</v>
      </c>
      <c r="L221" s="30">
        <f>IFERROR(IF($F$4=4,_xll.IMDP("IR",$E221,L$9)-L$13,_xll.IMDP("IR",$E221,L$10)),"")</f>
        <v>3.6989999999999998</v>
      </c>
      <c r="M221" s="30">
        <f>IFERROR(IF($F$4=4,_xll.IMDP("IR",$E221,M$9)-M$13,_xll.IMDP("IR",$E221,M$10)),"")</f>
        <v>3.7250000000000001</v>
      </c>
      <c r="N221" s="30">
        <f>IFERROR(IF($F$4=4,_xll.IMDP("IR",$E221,N$9)-N$13,_xll.IMDP("IR",$E221,N$10)),"")</f>
        <v>3.7749999999999999</v>
      </c>
      <c r="O221" s="30">
        <f>IFERROR(IF($F$4=4,_xll.IMDP("IR",$E221,O$9)-O$13,_xll.IMDP("IR",$E221,O$10)),"")</f>
        <v>3.8340000000000001</v>
      </c>
      <c r="P221" s="30">
        <f>IFERROR(IF($F$4=4,_xll.IMDP("IR",$E221,P$9)-P$13,_xll.IMDP("IR",$E221,P$10)),"")</f>
        <v>4.1470000000000002</v>
      </c>
      <c r="Q221" s="30">
        <f>IFERROR(IF($F$4=4,_xll.IMDP("IR",$E221,Q$9)-Q$13,_xll.IMDP("IR",$E221,Q$10)),"")</f>
        <v>4.4219999999999997</v>
      </c>
      <c r="R221" s="30">
        <f>IFERROR(IF($F$4=4,_xll.IMDP("IR",$E221,R$9)-R$13,_xll.IMDP("IR",$E221,R$10)),"")</f>
        <v>4.665</v>
      </c>
      <c r="S221" s="30">
        <f>IFERROR(IF($F$4=4,_xll.IMDP("IR",$E221,S$9)-S$13,_xll.IMDP("IR",$E221,S$10)),"")</f>
        <v>5.3540000000000001</v>
      </c>
      <c r="T221" s="30">
        <f>IFERROR(IF($F$4=4,_xll.IMDP("IR",$E221,T$9)-T$13,_xll.IMDP("IR",$E221,T$10)),"")</f>
        <v>5.76</v>
      </c>
      <c r="U221" s="30">
        <f>IFERROR(IF($F$4=4,_xll.IMDP("IR",$E221,U$9)-U$13,_xll.IMDP("IR",$E221,U$10)),"")</f>
        <v>6.0069999999999997</v>
      </c>
      <c r="V221" s="31" t="str">
        <f>IFERROR(IF($F$4=4,_xll.IMDP("IR",$E221,V$9)-V$13,_xll.IMDP("IR",$E221,V$10)),"")</f>
        <v/>
      </c>
    </row>
    <row r="222" spans="2:22">
      <c r="B222">
        <v>209</v>
      </c>
      <c r="C222" s="7" t="str">
        <f>IFERROR( VLOOKUP( $B222, Sheet1!$M$2:$O$10001, 2,0),"")</f>
        <v>09924</v>
      </c>
      <c r="D222" s="24" t="str">
        <f>IFERROR( VLOOKUP( $B222, Sheet1!$M$2:$O$10001, 3,0),"")</f>
        <v>대림</v>
      </c>
      <c r="E222" s="3" t="str">
        <f t="shared" si="4"/>
        <v>BONDAVG09924</v>
      </c>
      <c r="F222" s="18" t="str">
        <f>_xll.IMDP("IR",$E222,F$12)</f>
        <v>공모/무보증A+</v>
      </c>
      <c r="G222" s="15">
        <f>_xll.IMDP("IR",$E222,G$12)</f>
        <v>20240830</v>
      </c>
      <c r="H222" s="30">
        <f>IFERROR(IF($F$4=4,_xll.IMDP("IR",$E222,H$9)-H$13,_xll.IMDP("IR",$E222,H$10)),"")</f>
        <v>3.496</v>
      </c>
      <c r="I222" s="30">
        <f>IFERROR(IF($F$4=4,_xll.IMDP("IR",$E222,I$9)-I$13,_xll.IMDP("IR",$E222,I$10)),"")</f>
        <v>3.5289999999999999</v>
      </c>
      <c r="J222" s="30">
        <f>IFERROR(IF($F$4=4,_xll.IMDP("IR",$E222,J$9)-J$13,_xll.IMDP("IR",$E222,J$10)),"")</f>
        <v>3.5379999999999998</v>
      </c>
      <c r="K222" s="30">
        <f>IFERROR(IF($F$4=4,_xll.IMDP("IR",$E222,K$9)-K$13,_xll.IMDP("IR",$E222,K$10)),"")</f>
        <v>3.5569999999999999</v>
      </c>
      <c r="L222" s="30">
        <f>IFERROR(IF($F$4=4,_xll.IMDP("IR",$E222,L$9)-L$13,_xll.IMDP("IR",$E222,L$10)),"")</f>
        <v>3.633</v>
      </c>
      <c r="M222" s="30">
        <f>IFERROR(IF($F$4=4,_xll.IMDP("IR",$E222,M$9)-M$13,_xll.IMDP("IR",$E222,M$10)),"")</f>
        <v>3.6720000000000002</v>
      </c>
      <c r="N222" s="30">
        <f>IFERROR(IF($F$4=4,_xll.IMDP("IR",$E222,N$9)-N$13,_xll.IMDP("IR",$E222,N$10)),"")</f>
        <v>3.7349999999999999</v>
      </c>
      <c r="O222" s="30">
        <f>IFERROR(IF($F$4=4,_xll.IMDP("IR",$E222,O$9)-O$13,_xll.IMDP("IR",$E222,O$10)),"")</f>
        <v>3.762</v>
      </c>
      <c r="P222" s="30">
        <f>IFERROR(IF($F$4=4,_xll.IMDP("IR",$E222,P$9)-P$13,_xll.IMDP("IR",$E222,P$10)),"")</f>
        <v>4.0190000000000001</v>
      </c>
      <c r="Q222" s="30">
        <f>IFERROR(IF($F$4=4,_xll.IMDP("IR",$E222,Q$9)-Q$13,_xll.IMDP("IR",$E222,Q$10)),"")</f>
        <v>4.17</v>
      </c>
      <c r="R222" s="30">
        <f>IFERROR(IF($F$4=4,_xll.IMDP("IR",$E222,R$9)-R$13,_xll.IMDP("IR",$E222,R$10)),"")</f>
        <v>4.3979999999999997</v>
      </c>
      <c r="S222" s="30">
        <f>IFERROR(IF($F$4=4,_xll.IMDP("IR",$E222,S$9)-S$13,_xll.IMDP("IR",$E222,S$10)),"")</f>
        <v>5.0650000000000004</v>
      </c>
      <c r="T222" s="30">
        <f>IFERROR(IF($F$4=4,_xll.IMDP("IR",$E222,T$9)-T$13,_xll.IMDP("IR",$E222,T$10)),"")</f>
        <v>5.4859999999999998</v>
      </c>
      <c r="U222" s="30">
        <f>IFERROR(IF($F$4=4,_xll.IMDP("IR",$E222,U$9)-U$13,_xll.IMDP("IR",$E222,U$10)),"")</f>
        <v>5.76</v>
      </c>
      <c r="V222" s="31" t="str">
        <f>IFERROR(IF($F$4=4,_xll.IMDP("IR",$E222,V$9)-V$13,_xll.IMDP("IR",$E222,V$10)),"")</f>
        <v/>
      </c>
    </row>
    <row r="223" spans="2:22">
      <c r="B223">
        <v>210</v>
      </c>
      <c r="C223" s="7" t="str">
        <f>IFERROR( VLOOKUP( $B223, Sheet1!$M$2:$O$10001, 2,0),"")</f>
        <v>10095</v>
      </c>
      <c r="D223" s="24" t="str">
        <f>IFERROR( VLOOKUP( $B223, Sheet1!$M$2:$O$10001, 3,0),"")</f>
        <v>한국철도공사</v>
      </c>
      <c r="E223" s="3" t="str">
        <f t="shared" si="4"/>
        <v>BONDAVG10095</v>
      </c>
      <c r="F223" s="18" t="str">
        <f>_xll.IMDP("IR",$E223,F$12)</f>
        <v>공사/공단채AAA</v>
      </c>
      <c r="G223" s="15">
        <f>_xll.IMDP("IR",$E223,G$12)</f>
        <v>20240830</v>
      </c>
      <c r="H223" s="30">
        <f>IFERROR(IF($F$4=4,_xll.IMDP("IR",$E223,H$9)-H$13,_xll.IMDP("IR",$E223,H$10)),"")</f>
        <v>3.4279999999999999</v>
      </c>
      <c r="I223" s="30">
        <f>IFERROR(IF($F$4=4,_xll.IMDP("IR",$E223,I$9)-I$13,_xll.IMDP("IR",$E223,I$10)),"")</f>
        <v>3.415</v>
      </c>
      <c r="J223" s="30">
        <f>IFERROR(IF($F$4=4,_xll.IMDP("IR",$E223,J$9)-J$13,_xll.IMDP("IR",$E223,J$10)),"")</f>
        <v>3.3330000000000002</v>
      </c>
      <c r="K223" s="30">
        <f>IFERROR(IF($F$4=4,_xll.IMDP("IR",$E223,K$9)-K$13,_xll.IMDP("IR",$E223,K$10)),"")</f>
        <v>3.3069999999999999</v>
      </c>
      <c r="L223" s="30">
        <f>IFERROR(IF($F$4=4,_xll.IMDP("IR",$E223,L$9)-L$13,_xll.IMDP("IR",$E223,L$10)),"")</f>
        <v>3.2570000000000001</v>
      </c>
      <c r="M223" s="30">
        <f>IFERROR(IF($F$4=4,_xll.IMDP("IR",$E223,M$9)-M$13,_xll.IMDP("IR",$E223,M$10)),"")</f>
        <v>3.2360000000000002</v>
      </c>
      <c r="N223" s="30">
        <f>IFERROR(IF($F$4=4,_xll.IMDP("IR",$E223,N$9)-N$13,_xll.IMDP("IR",$E223,N$10)),"")</f>
        <v>3.2120000000000002</v>
      </c>
      <c r="O223" s="30">
        <f>IFERROR(IF($F$4=4,_xll.IMDP("IR",$E223,O$9)-O$13,_xll.IMDP("IR",$E223,O$10)),"")</f>
        <v>3.1989999999999998</v>
      </c>
      <c r="P223" s="30">
        <f>IFERROR(IF($F$4=4,_xll.IMDP("IR",$E223,P$9)-P$13,_xll.IMDP("IR",$E223,P$10)),"")</f>
        <v>3.2050000000000001</v>
      </c>
      <c r="Q223" s="30">
        <f>IFERROR(IF($F$4=4,_xll.IMDP("IR",$E223,Q$9)-Q$13,_xll.IMDP("IR",$E223,Q$10)),"")</f>
        <v>3.2170000000000001</v>
      </c>
      <c r="R223" s="30">
        <f>IFERROR(IF($F$4=4,_xll.IMDP("IR",$E223,R$9)-R$13,_xll.IMDP("IR",$E223,R$10)),"")</f>
        <v>3.234</v>
      </c>
      <c r="S223" s="30">
        <f>IFERROR(IF($F$4=4,_xll.IMDP("IR",$E223,S$9)-S$13,_xll.IMDP("IR",$E223,S$10)),"")</f>
        <v>3.2570000000000001</v>
      </c>
      <c r="T223" s="30">
        <f>IFERROR(IF($F$4=4,_xll.IMDP("IR",$E223,T$9)-T$13,_xll.IMDP("IR",$E223,T$10)),"")</f>
        <v>3.266</v>
      </c>
      <c r="U223" s="30">
        <f>IFERROR(IF($F$4=4,_xll.IMDP("IR",$E223,U$9)-U$13,_xll.IMDP("IR",$E223,U$10)),"")</f>
        <v>3.2570000000000001</v>
      </c>
      <c r="V223" s="31">
        <f>IFERROR(IF($F$4=4,_xll.IMDP("IR",$E223,V$9)-V$13,_xll.IMDP("IR",$E223,V$10)),"")</f>
        <v>3.2480000000000002</v>
      </c>
    </row>
    <row r="224" spans="2:22">
      <c r="B224">
        <v>211</v>
      </c>
      <c r="C224" s="7" t="str">
        <f>IFERROR( VLOOKUP( $B224, Sheet1!$M$2:$O$10001, 2,0),"")</f>
        <v>10747</v>
      </c>
      <c r="D224" s="24" t="str">
        <f>IFERROR( VLOOKUP( $B224, Sheet1!$M$2:$O$10001, 3,0),"")</f>
        <v>롯데렌탈</v>
      </c>
      <c r="E224" s="3" t="str">
        <f t="shared" ref="E224:E277" si="5">INDEX($D$5:$D$10,$D$4,1)&amp;$C224</f>
        <v>BONDAVG10747</v>
      </c>
      <c r="F224" s="18" t="str">
        <f>_xll.IMDP("IR",$E224,F$12)</f>
        <v>공모/무보증A+</v>
      </c>
      <c r="G224" s="15">
        <f>_xll.IMDP("IR",$E224,G$12)</f>
        <v>20240830</v>
      </c>
      <c r="H224" s="30">
        <f>IFERROR(IF($F$4=4,_xll.IMDP("IR",$E224,H$9)-H$13,_xll.IMDP("IR",$E224,H$10)),"")</f>
        <v>3.4550000000000001</v>
      </c>
      <c r="I224" s="30">
        <f>IFERROR(IF($F$4=4,_xll.IMDP("IR",$E224,I$9)-I$13,_xll.IMDP("IR",$E224,I$10)),"")</f>
        <v>3.4929999999999999</v>
      </c>
      <c r="J224" s="30">
        <f>IFERROR(IF($F$4=4,_xll.IMDP("IR",$E224,J$9)-J$13,_xll.IMDP("IR",$E224,J$10)),"")</f>
        <v>3.5059999999999998</v>
      </c>
      <c r="K224" s="30">
        <f>IFERROR(IF($F$4=4,_xll.IMDP("IR",$E224,K$9)-K$13,_xll.IMDP("IR",$E224,K$10)),"")</f>
        <v>3.5289999999999999</v>
      </c>
      <c r="L224" s="30">
        <f>IFERROR(IF($F$4=4,_xll.IMDP("IR",$E224,L$9)-L$13,_xll.IMDP("IR",$E224,L$10)),"")</f>
        <v>3.5960000000000001</v>
      </c>
      <c r="M224" s="30">
        <f>IFERROR(IF($F$4=4,_xll.IMDP("IR",$E224,M$9)-M$13,_xll.IMDP("IR",$E224,M$10)),"")</f>
        <v>3.625</v>
      </c>
      <c r="N224" s="30">
        <f>IFERROR(IF($F$4=4,_xll.IMDP("IR",$E224,N$9)-N$13,_xll.IMDP("IR",$E224,N$10)),"")</f>
        <v>3.6680000000000001</v>
      </c>
      <c r="O224" s="30">
        <f>IFERROR(IF($F$4=4,_xll.IMDP("IR",$E224,O$9)-O$13,_xll.IMDP("IR",$E224,O$10)),"")</f>
        <v>3.6930000000000001</v>
      </c>
      <c r="P224" s="30">
        <f>IFERROR(IF($F$4=4,_xll.IMDP("IR",$E224,P$9)-P$13,_xll.IMDP("IR",$E224,P$10)),"")</f>
        <v>3.9609999999999999</v>
      </c>
      <c r="Q224" s="30">
        <f>IFERROR(IF($F$4=4,_xll.IMDP("IR",$E224,Q$9)-Q$13,_xll.IMDP("IR",$E224,Q$10)),"")</f>
        <v>4.1420000000000003</v>
      </c>
      <c r="R224" s="30">
        <f>IFERROR(IF($F$4=4,_xll.IMDP("IR",$E224,R$9)-R$13,_xll.IMDP("IR",$E224,R$10)),"")</f>
        <v>4.383</v>
      </c>
      <c r="S224" s="30">
        <f>IFERROR(IF($F$4=4,_xll.IMDP("IR",$E224,S$9)-S$13,_xll.IMDP("IR",$E224,S$10)),"")</f>
        <v>5.1550000000000002</v>
      </c>
      <c r="T224" s="30">
        <f>IFERROR(IF($F$4=4,_xll.IMDP("IR",$E224,T$9)-T$13,_xll.IMDP("IR",$E224,T$10)),"")</f>
        <v>5.7839999999999998</v>
      </c>
      <c r="U224" s="30">
        <f>IFERROR(IF($F$4=4,_xll.IMDP("IR",$E224,U$9)-U$13,_xll.IMDP("IR",$E224,U$10)),"")</f>
        <v>6.0659999999999998</v>
      </c>
      <c r="V224" s="31" t="str">
        <f>IFERROR(IF($F$4=4,_xll.IMDP("IR",$E224,V$9)-V$13,_xll.IMDP("IR",$E224,V$10)),"")</f>
        <v/>
      </c>
    </row>
    <row r="225" spans="2:22">
      <c r="B225">
        <v>212</v>
      </c>
      <c r="C225" s="7" t="str">
        <f>IFERROR( VLOOKUP( $B225, Sheet1!$M$2:$O$10001, 2,0),"")</f>
        <v>10766</v>
      </c>
      <c r="D225" s="24" t="str">
        <f>IFERROR( VLOOKUP( $B225, Sheet1!$M$2:$O$10001, 3,0),"")</f>
        <v>에코프로</v>
      </c>
      <c r="E225" s="3" t="str">
        <f t="shared" si="5"/>
        <v>BONDAVG10766</v>
      </c>
      <c r="F225" s="18" t="str">
        <f>_xll.IMDP("IR",$E225,F$12)</f>
        <v>공모/무보증A-</v>
      </c>
      <c r="G225" s="15">
        <f>_xll.IMDP("IR",$E225,G$12)</f>
        <v>20240830</v>
      </c>
      <c r="H225" s="30">
        <f>IFERROR(IF($F$4=4,_xll.IMDP("IR",$E225,H$9)-H$13,_xll.IMDP("IR",$E225,H$10)),"")</f>
        <v>3.839</v>
      </c>
      <c r="I225" s="30">
        <f>IFERROR(IF($F$4=4,_xll.IMDP("IR",$E225,I$9)-I$13,_xll.IMDP("IR",$E225,I$10)),"")</f>
        <v>3.9319999999999999</v>
      </c>
      <c r="J225" s="30">
        <f>IFERROR(IF($F$4=4,_xll.IMDP("IR",$E225,J$9)-J$13,_xll.IMDP("IR",$E225,J$10)),"")</f>
        <v>3.9630000000000001</v>
      </c>
      <c r="K225" s="30">
        <f>IFERROR(IF($F$4=4,_xll.IMDP("IR",$E225,K$9)-K$13,_xll.IMDP("IR",$E225,K$10)),"")</f>
        <v>3.99</v>
      </c>
      <c r="L225" s="30">
        <f>IFERROR(IF($F$4=4,_xll.IMDP("IR",$E225,L$9)-L$13,_xll.IMDP("IR",$E225,L$10)),"")</f>
        <v>4.0519999999999996</v>
      </c>
      <c r="M225" s="30">
        <f>IFERROR(IF($F$4=4,_xll.IMDP("IR",$E225,M$9)-M$13,_xll.IMDP("IR",$E225,M$10)),"")</f>
        <v>4.0810000000000004</v>
      </c>
      <c r="N225" s="30">
        <f>IFERROR(IF($F$4=4,_xll.IMDP("IR",$E225,N$9)-N$13,_xll.IMDP("IR",$E225,N$10)),"")</f>
        <v>4.2510000000000003</v>
      </c>
      <c r="O225" s="30">
        <f>IFERROR(IF($F$4=4,_xll.IMDP("IR",$E225,O$9)-O$13,_xll.IMDP("IR",$E225,O$10)),"")</f>
        <v>4.4240000000000004</v>
      </c>
      <c r="P225" s="30">
        <f>IFERROR(IF($F$4=4,_xll.IMDP("IR",$E225,P$9)-P$13,_xll.IMDP("IR",$E225,P$10)),"")</f>
        <v>4.8449999999999998</v>
      </c>
      <c r="Q225" s="30">
        <f>IFERROR(IF($F$4=4,_xll.IMDP("IR",$E225,Q$9)-Q$13,_xll.IMDP("IR",$E225,Q$10)),"")</f>
        <v>5.2519999999999998</v>
      </c>
      <c r="R225" s="30">
        <f>IFERROR(IF($F$4=4,_xll.IMDP("IR",$E225,R$9)-R$13,_xll.IMDP("IR",$E225,R$10)),"")</f>
        <v>5.4340000000000002</v>
      </c>
      <c r="S225" s="30">
        <f>IFERROR(IF($F$4=4,_xll.IMDP("IR",$E225,S$9)-S$13,_xll.IMDP("IR",$E225,S$10)),"")</f>
        <v>6.0960000000000001</v>
      </c>
      <c r="T225" s="30">
        <f>IFERROR(IF($F$4=4,_xll.IMDP("IR",$E225,T$9)-T$13,_xll.IMDP("IR",$E225,T$10)),"")</f>
        <v>6.5060000000000002</v>
      </c>
      <c r="U225" s="30">
        <f>IFERROR(IF($F$4=4,_xll.IMDP("IR",$E225,U$9)-U$13,_xll.IMDP("IR",$E225,U$10)),"")</f>
        <v>6.8250000000000002</v>
      </c>
      <c r="V225" s="31" t="str">
        <f>IFERROR(IF($F$4=4,_xll.IMDP("IR",$E225,V$9)-V$13,_xll.IMDP("IR",$E225,V$10)),"")</f>
        <v/>
      </c>
    </row>
    <row r="226" spans="2:22">
      <c r="B226">
        <v>213</v>
      </c>
      <c r="C226" s="7" t="str">
        <f>IFERROR( VLOOKUP( $B226, Sheet1!$M$2:$O$10001, 2,0),"")</f>
        <v>11118</v>
      </c>
      <c r="D226" s="24" t="str">
        <f>IFERROR( VLOOKUP( $B226, Sheet1!$M$2:$O$10001, 3,0),"")</f>
        <v>하나금융지주</v>
      </c>
      <c r="E226" s="3" t="str">
        <f t="shared" si="5"/>
        <v>BONDAVG11118</v>
      </c>
      <c r="F226" s="18" t="str">
        <f>_xll.IMDP("IR",$E226,F$12)</f>
        <v>공모/무보증AAA</v>
      </c>
      <c r="G226" s="15">
        <f>_xll.IMDP("IR",$E226,G$12)</f>
        <v>20240830</v>
      </c>
      <c r="H226" s="30">
        <f>IFERROR(IF($F$4=4,_xll.IMDP("IR",$E226,H$9)-H$13,_xll.IMDP("IR",$E226,H$10)),"")</f>
        <v>3.419</v>
      </c>
      <c r="I226" s="30">
        <f>IFERROR(IF($F$4=4,_xll.IMDP("IR",$E226,I$9)-I$13,_xll.IMDP("IR",$E226,I$10)),"")</f>
        <v>3.4089999999999998</v>
      </c>
      <c r="J226" s="30">
        <f>IFERROR(IF($F$4=4,_xll.IMDP("IR",$E226,J$9)-J$13,_xll.IMDP("IR",$E226,J$10)),"")</f>
        <v>3.3460000000000001</v>
      </c>
      <c r="K226" s="30">
        <f>IFERROR(IF($F$4=4,_xll.IMDP("IR",$E226,K$9)-K$13,_xll.IMDP("IR",$E226,K$10)),"")</f>
        <v>3.2989999999999999</v>
      </c>
      <c r="L226" s="30">
        <f>IFERROR(IF($F$4=4,_xll.IMDP("IR",$E226,L$9)-L$13,_xll.IMDP("IR",$E226,L$10)),"")</f>
        <v>3.2930000000000001</v>
      </c>
      <c r="M226" s="30">
        <f>IFERROR(IF($F$4=4,_xll.IMDP("IR",$E226,M$9)-M$13,_xll.IMDP("IR",$E226,M$10)),"")</f>
        <v>3.282</v>
      </c>
      <c r="N226" s="30">
        <f>IFERROR(IF($F$4=4,_xll.IMDP("IR",$E226,N$9)-N$13,_xll.IMDP("IR",$E226,N$10)),"")</f>
        <v>3.2959999999999998</v>
      </c>
      <c r="O226" s="30">
        <f>IFERROR(IF($F$4=4,_xll.IMDP("IR",$E226,O$9)-O$13,_xll.IMDP("IR",$E226,O$10)),"")</f>
        <v>3.2989999999999999</v>
      </c>
      <c r="P226" s="30">
        <f>IFERROR(IF($F$4=4,_xll.IMDP("IR",$E226,P$9)-P$13,_xll.IMDP("IR",$E226,P$10)),"")</f>
        <v>3.3079999999999998</v>
      </c>
      <c r="Q226" s="30">
        <f>IFERROR(IF($F$4=4,_xll.IMDP("IR",$E226,Q$9)-Q$13,_xll.IMDP("IR",$E226,Q$10)),"")</f>
        <v>3.3260000000000001</v>
      </c>
      <c r="R226" s="30">
        <f>IFERROR(IF($F$4=4,_xll.IMDP("IR",$E226,R$9)-R$13,_xll.IMDP("IR",$E226,R$10)),"")</f>
        <v>3.448</v>
      </c>
      <c r="S226" s="30">
        <f>IFERROR(IF($F$4=4,_xll.IMDP("IR",$E226,S$9)-S$13,_xll.IMDP("IR",$E226,S$10)),"")</f>
        <v>3.714</v>
      </c>
      <c r="T226" s="30">
        <f>IFERROR(IF($F$4=4,_xll.IMDP("IR",$E226,T$9)-T$13,_xll.IMDP("IR",$E226,T$10)),"")</f>
        <v>3.9540000000000002</v>
      </c>
      <c r="U226" s="30">
        <f>IFERROR(IF($F$4=4,_xll.IMDP("IR",$E226,U$9)-U$13,_xll.IMDP("IR",$E226,U$10)),"")</f>
        <v>4.1150000000000002</v>
      </c>
      <c r="V226" s="31" t="str">
        <f>IFERROR(IF($F$4=4,_xll.IMDP("IR",$E226,V$9)-V$13,_xll.IMDP("IR",$E226,V$10)),"")</f>
        <v/>
      </c>
    </row>
    <row r="227" spans="2:22">
      <c r="B227">
        <v>214</v>
      </c>
      <c r="C227" s="7" t="str">
        <f>IFERROR( VLOOKUP( $B227, Sheet1!$M$2:$O$10001, 2,0),"")</f>
        <v>11456</v>
      </c>
      <c r="D227" s="24" t="str">
        <f>IFERROR( VLOOKUP( $B227, Sheet1!$M$2:$O$10001, 3,0),"")</f>
        <v>NAVER</v>
      </c>
      <c r="E227" s="3" t="str">
        <f t="shared" si="5"/>
        <v>BONDAVG11456</v>
      </c>
      <c r="F227" s="18" t="str">
        <f>_xll.IMDP("IR",$E227,F$12)</f>
        <v>공모/무보증AA+</v>
      </c>
      <c r="G227" s="15">
        <f>_xll.IMDP("IR",$E227,G$12)</f>
        <v>20240830</v>
      </c>
      <c r="H227" s="30">
        <f>IFERROR(IF($F$4=4,_xll.IMDP("IR",$E227,H$9)-H$13,_xll.IMDP("IR",$E227,H$10)),"")</f>
        <v>3.4449999999999998</v>
      </c>
      <c r="I227" s="30">
        <f>IFERROR(IF($F$4=4,_xll.IMDP("IR",$E227,I$9)-I$13,_xll.IMDP("IR",$E227,I$10)),"")</f>
        <v>3.4369999999999998</v>
      </c>
      <c r="J227" s="30">
        <f>IFERROR(IF($F$4=4,_xll.IMDP("IR",$E227,J$9)-J$13,_xll.IMDP("IR",$E227,J$10)),"")</f>
        <v>3.3660000000000001</v>
      </c>
      <c r="K227" s="30">
        <f>IFERROR(IF($F$4=4,_xll.IMDP("IR",$E227,K$9)-K$13,_xll.IMDP("IR",$E227,K$10)),"")</f>
        <v>3.327</v>
      </c>
      <c r="L227" s="30">
        <f>IFERROR(IF($F$4=4,_xll.IMDP("IR",$E227,L$9)-L$13,_xll.IMDP("IR",$E227,L$10)),"")</f>
        <v>3.3479999999999999</v>
      </c>
      <c r="M227" s="30">
        <f>IFERROR(IF($F$4=4,_xll.IMDP("IR",$E227,M$9)-M$13,_xll.IMDP("IR",$E227,M$10)),"")</f>
        <v>3.355</v>
      </c>
      <c r="N227" s="30">
        <f>IFERROR(IF($F$4=4,_xll.IMDP("IR",$E227,N$9)-N$13,_xll.IMDP("IR",$E227,N$10)),"")</f>
        <v>3.3730000000000002</v>
      </c>
      <c r="O227" s="30">
        <f>IFERROR(IF($F$4=4,_xll.IMDP("IR",$E227,O$9)-O$13,_xll.IMDP("IR",$E227,O$10)),"")</f>
        <v>3.375</v>
      </c>
      <c r="P227" s="30">
        <f>IFERROR(IF($F$4=4,_xll.IMDP("IR",$E227,P$9)-P$13,_xll.IMDP("IR",$E227,P$10)),"")</f>
        <v>3.379</v>
      </c>
      <c r="Q227" s="30">
        <f>IFERROR(IF($F$4=4,_xll.IMDP("IR",$E227,Q$9)-Q$13,_xll.IMDP("IR",$E227,Q$10)),"")</f>
        <v>3.399</v>
      </c>
      <c r="R227" s="30">
        <f>IFERROR(IF($F$4=4,_xll.IMDP("IR",$E227,R$9)-R$13,_xll.IMDP("IR",$E227,R$10)),"")</f>
        <v>3.5390000000000001</v>
      </c>
      <c r="S227" s="30">
        <f>IFERROR(IF($F$4=4,_xll.IMDP("IR",$E227,S$9)-S$13,_xll.IMDP("IR",$E227,S$10)),"")</f>
        <v>3.9590000000000001</v>
      </c>
      <c r="T227" s="30">
        <f>IFERROR(IF($F$4=4,_xll.IMDP("IR",$E227,T$9)-T$13,_xll.IMDP("IR",$E227,T$10)),"")</f>
        <v>4.2770000000000001</v>
      </c>
      <c r="U227" s="30">
        <f>IFERROR(IF($F$4=4,_xll.IMDP("IR",$E227,U$9)-U$13,_xll.IMDP("IR",$E227,U$10)),"")</f>
        <v>4.444</v>
      </c>
      <c r="V227" s="31" t="str">
        <f>IFERROR(IF($F$4=4,_xll.IMDP("IR",$E227,V$9)-V$13,_xll.IMDP("IR",$E227,V$10)),"")</f>
        <v/>
      </c>
    </row>
    <row r="228" spans="2:22">
      <c r="B228">
        <v>215</v>
      </c>
      <c r="C228" s="7" t="str">
        <f>IFERROR( VLOOKUP( $B228, Sheet1!$M$2:$O$10001, 2,0),"")</f>
        <v>11686</v>
      </c>
      <c r="D228" s="24" t="str">
        <f>IFERROR( VLOOKUP( $B228, Sheet1!$M$2:$O$10001, 3,0),"")</f>
        <v>경남개발공사</v>
      </c>
      <c r="E228" s="3" t="str">
        <f t="shared" si="5"/>
        <v>BONDAVG11686</v>
      </c>
      <c r="F228" s="18" t="str">
        <f>_xll.IMDP("IR",$E228,F$12)</f>
        <v>공사/공단채AA+</v>
      </c>
      <c r="G228" s="15">
        <f>_xll.IMDP("IR",$E228,G$12)</f>
        <v>20240830</v>
      </c>
      <c r="H228" s="30">
        <f>IFERROR(IF($F$4=4,_xll.IMDP("IR",$E228,H$9)-H$13,_xll.IMDP("IR",$E228,H$10)),"")</f>
        <v>3.468</v>
      </c>
      <c r="I228" s="30">
        <f>IFERROR(IF($F$4=4,_xll.IMDP("IR",$E228,I$9)-I$13,_xll.IMDP("IR",$E228,I$10)),"")</f>
        <v>3.4860000000000002</v>
      </c>
      <c r="J228" s="30">
        <f>IFERROR(IF($F$4=4,_xll.IMDP("IR",$E228,J$9)-J$13,_xll.IMDP("IR",$E228,J$10)),"")</f>
        <v>3.4129999999999998</v>
      </c>
      <c r="K228" s="30">
        <f>IFERROR(IF($F$4=4,_xll.IMDP("IR",$E228,K$9)-K$13,_xll.IMDP("IR",$E228,K$10)),"")</f>
        <v>3.3780000000000001</v>
      </c>
      <c r="L228" s="30">
        <f>IFERROR(IF($F$4=4,_xll.IMDP("IR",$E228,L$9)-L$13,_xll.IMDP("IR",$E228,L$10)),"")</f>
        <v>3.3570000000000002</v>
      </c>
      <c r="M228" s="30">
        <f>IFERROR(IF($F$4=4,_xll.IMDP("IR",$E228,M$9)-M$13,_xll.IMDP("IR",$E228,M$10)),"")</f>
        <v>3.363</v>
      </c>
      <c r="N228" s="30">
        <f>IFERROR(IF($F$4=4,_xll.IMDP("IR",$E228,N$9)-N$13,_xll.IMDP("IR",$E228,N$10)),"")</f>
        <v>3.3460000000000001</v>
      </c>
      <c r="O228" s="30">
        <f>IFERROR(IF($F$4=4,_xll.IMDP("IR",$E228,O$9)-O$13,_xll.IMDP("IR",$E228,O$10)),"")</f>
        <v>3.3330000000000002</v>
      </c>
      <c r="P228" s="30">
        <f>IFERROR(IF($F$4=4,_xll.IMDP("IR",$E228,P$9)-P$13,_xll.IMDP("IR",$E228,P$10)),"")</f>
        <v>3.3660000000000001</v>
      </c>
      <c r="Q228" s="30">
        <f>IFERROR(IF($F$4=4,_xll.IMDP("IR",$E228,Q$9)-Q$13,_xll.IMDP("IR",$E228,Q$10)),"")</f>
        <v>3.3969999999999998</v>
      </c>
      <c r="R228" s="30">
        <f>IFERROR(IF($F$4=4,_xll.IMDP("IR",$E228,R$9)-R$13,_xll.IMDP("IR",$E228,R$10)),"")</f>
        <v>3.4350000000000001</v>
      </c>
      <c r="S228" s="30">
        <f>IFERROR(IF($F$4=4,_xll.IMDP("IR",$E228,S$9)-S$13,_xll.IMDP("IR",$E228,S$10)),"")</f>
        <v>3.5019999999999998</v>
      </c>
      <c r="T228" s="30">
        <f>IFERROR(IF($F$4=4,_xll.IMDP("IR",$E228,T$9)-T$13,_xll.IMDP("IR",$E228,T$10)),"")</f>
        <v>3.53</v>
      </c>
      <c r="U228" s="30">
        <f>IFERROR(IF($F$4=4,_xll.IMDP("IR",$E228,U$9)-U$13,_xll.IMDP("IR",$E228,U$10)),"")</f>
        <v>3.5670000000000002</v>
      </c>
      <c r="V228" s="31" t="str">
        <f>IFERROR(IF($F$4=4,_xll.IMDP("IR",$E228,V$9)-V$13,_xll.IMDP("IR",$E228,V$10)),"")</f>
        <v/>
      </c>
    </row>
    <row r="229" spans="2:22">
      <c r="B229">
        <v>216</v>
      </c>
      <c r="C229" s="7" t="str">
        <f>IFERROR( VLOOKUP( $B229, Sheet1!$M$2:$O$10001, 2,0),"")</f>
        <v>11802</v>
      </c>
      <c r="D229" s="24" t="str">
        <f>IFERROR( VLOOKUP( $B229, Sheet1!$M$2:$O$10001, 3,0),"")</f>
        <v>부산교통공사</v>
      </c>
      <c r="E229" s="3" t="str">
        <f t="shared" si="5"/>
        <v>BONDAVG11802</v>
      </c>
      <c r="F229" s="18" t="str">
        <f>_xll.IMDP("IR",$E229,F$12)</f>
        <v>공사/공단채AAA</v>
      </c>
      <c r="G229" s="15">
        <f>_xll.IMDP("IR",$E229,G$12)</f>
        <v>20240830</v>
      </c>
      <c r="H229" s="30">
        <f>IFERROR(IF($F$4=4,_xll.IMDP("IR",$E229,H$9)-H$13,_xll.IMDP("IR",$E229,H$10)),"")</f>
        <v>3.44</v>
      </c>
      <c r="I229" s="30">
        <f>IFERROR(IF($F$4=4,_xll.IMDP("IR",$E229,I$9)-I$13,_xll.IMDP("IR",$E229,I$10)),"")</f>
        <v>3.43</v>
      </c>
      <c r="J229" s="30">
        <f>IFERROR(IF($F$4=4,_xll.IMDP("IR",$E229,J$9)-J$13,_xll.IMDP("IR",$E229,J$10)),"")</f>
        <v>3.3439999999999999</v>
      </c>
      <c r="K229" s="30">
        <f>IFERROR(IF($F$4=4,_xll.IMDP("IR",$E229,K$9)-K$13,_xll.IMDP("IR",$E229,K$10)),"")</f>
        <v>3.323</v>
      </c>
      <c r="L229" s="30">
        <f>IFERROR(IF($F$4=4,_xll.IMDP("IR",$E229,L$9)-L$13,_xll.IMDP("IR",$E229,L$10)),"")</f>
        <v>3.2749999999999999</v>
      </c>
      <c r="M229" s="30">
        <f>IFERROR(IF($F$4=4,_xll.IMDP("IR",$E229,M$9)-M$13,_xll.IMDP("IR",$E229,M$10)),"")</f>
        <v>3.266</v>
      </c>
      <c r="N229" s="30">
        <f>IFERROR(IF($F$4=4,_xll.IMDP("IR",$E229,N$9)-N$13,_xll.IMDP("IR",$E229,N$10)),"")</f>
        <v>3.2610000000000001</v>
      </c>
      <c r="O229" s="30">
        <f>IFERROR(IF($F$4=4,_xll.IMDP("IR",$E229,O$9)-O$13,_xll.IMDP("IR",$E229,O$10)),"")</f>
        <v>3.258</v>
      </c>
      <c r="P229" s="30">
        <f>IFERROR(IF($F$4=4,_xll.IMDP("IR",$E229,P$9)-P$13,_xll.IMDP("IR",$E229,P$10)),"")</f>
        <v>3.2869999999999999</v>
      </c>
      <c r="Q229" s="30">
        <f>IFERROR(IF($F$4=4,_xll.IMDP("IR",$E229,Q$9)-Q$13,_xll.IMDP("IR",$E229,Q$10)),"")</f>
        <v>3.3109999999999999</v>
      </c>
      <c r="R229" s="30">
        <f>IFERROR(IF($F$4=4,_xll.IMDP("IR",$E229,R$9)-R$13,_xll.IMDP("IR",$E229,R$10)),"")</f>
        <v>3.3290000000000002</v>
      </c>
      <c r="S229" s="30">
        <f>IFERROR(IF($F$4=4,_xll.IMDP("IR",$E229,S$9)-S$13,_xll.IMDP("IR",$E229,S$10)),"")</f>
        <v>3.3519999999999999</v>
      </c>
      <c r="T229" s="30">
        <f>IFERROR(IF($F$4=4,_xll.IMDP("IR",$E229,T$9)-T$13,_xll.IMDP("IR",$E229,T$10)),"")</f>
        <v>3.3580000000000001</v>
      </c>
      <c r="U229" s="30">
        <f>IFERROR(IF($F$4=4,_xll.IMDP("IR",$E229,U$9)-U$13,_xll.IMDP("IR",$E229,U$10)),"")</f>
        <v>3.35</v>
      </c>
      <c r="V229" s="31">
        <f>IFERROR(IF($F$4=4,_xll.IMDP("IR",$E229,V$9)-V$13,_xll.IMDP("IR",$E229,V$10)),"")</f>
        <v>3.347</v>
      </c>
    </row>
    <row r="230" spans="2:22">
      <c r="B230">
        <v>217</v>
      </c>
      <c r="C230" s="7" t="str">
        <f>IFERROR( VLOOKUP( $B230, Sheet1!$M$2:$O$10001, 2,0),"")</f>
        <v>11884</v>
      </c>
      <c r="D230" s="24" t="str">
        <f>IFERROR( VLOOKUP( $B230, Sheet1!$M$2:$O$10001, 3,0),"")</f>
        <v>애큐온캐피탈</v>
      </c>
      <c r="E230" s="3" t="str">
        <f t="shared" si="5"/>
        <v>BONDAVG11884</v>
      </c>
      <c r="F230" s="18" t="str">
        <f>_xll.IMDP("IR",$E230,F$12)</f>
        <v>기타금융채A0</v>
      </c>
      <c r="G230" s="15">
        <f>_xll.IMDP("IR",$E230,G$12)</f>
        <v>20240830</v>
      </c>
      <c r="H230" s="30">
        <f>IFERROR(IF($F$4=4,_xll.IMDP("IR",$E230,H$9)-H$13,_xll.IMDP("IR",$E230,H$10)),"")</f>
        <v>4.87</v>
      </c>
      <c r="I230" s="30">
        <f>IFERROR(IF($F$4=4,_xll.IMDP("IR",$E230,I$9)-I$13,_xll.IMDP("IR",$E230,I$10)),"")</f>
        <v>5.1859999999999999</v>
      </c>
      <c r="J230" s="30">
        <f>IFERROR(IF($F$4=4,_xll.IMDP("IR",$E230,J$9)-J$13,_xll.IMDP("IR",$E230,J$10)),"")</f>
        <v>5.306</v>
      </c>
      <c r="K230" s="30">
        <f>IFERROR(IF($F$4=4,_xll.IMDP("IR",$E230,K$9)-K$13,_xll.IMDP("IR",$E230,K$10)),"")</f>
        <v>5.4</v>
      </c>
      <c r="L230" s="30">
        <f>IFERROR(IF($F$4=4,_xll.IMDP("IR",$E230,L$9)-L$13,_xll.IMDP("IR",$E230,L$10)),"")</f>
        <v>5.5090000000000003</v>
      </c>
      <c r="M230" s="30">
        <f>IFERROR(IF($F$4=4,_xll.IMDP("IR",$E230,M$9)-M$13,_xll.IMDP("IR",$E230,M$10)),"")</f>
        <v>5.5739999999999998</v>
      </c>
      <c r="N230" s="30">
        <f>IFERROR(IF($F$4=4,_xll.IMDP("IR",$E230,N$9)-N$13,_xll.IMDP("IR",$E230,N$10)),"")</f>
        <v>5.5970000000000004</v>
      </c>
      <c r="O230" s="30">
        <f>IFERROR(IF($F$4=4,_xll.IMDP("IR",$E230,O$9)-O$13,_xll.IMDP("IR",$E230,O$10)),"")</f>
        <v>5.649</v>
      </c>
      <c r="P230" s="30">
        <f>IFERROR(IF($F$4=4,_xll.IMDP("IR",$E230,P$9)-P$13,_xll.IMDP("IR",$E230,P$10)),"")</f>
        <v>5.726</v>
      </c>
      <c r="Q230" s="30">
        <f>IFERROR(IF($F$4=4,_xll.IMDP("IR",$E230,Q$9)-Q$13,_xll.IMDP("IR",$E230,Q$10)),"")</f>
        <v>5.8310000000000004</v>
      </c>
      <c r="R230" s="30">
        <f>IFERROR(IF($F$4=4,_xll.IMDP("IR",$E230,R$9)-R$13,_xll.IMDP("IR",$E230,R$10)),"")</f>
        <v>5.9269999999999996</v>
      </c>
      <c r="S230" s="30">
        <f>IFERROR(IF($F$4=4,_xll.IMDP("IR",$E230,S$9)-S$13,_xll.IMDP("IR",$E230,S$10)),"")</f>
        <v>6.2220000000000004</v>
      </c>
      <c r="T230" s="30">
        <f>IFERROR(IF($F$4=4,_xll.IMDP("IR",$E230,T$9)-T$13,_xll.IMDP("IR",$E230,T$10)),"")</f>
        <v>6.44</v>
      </c>
      <c r="U230" s="30">
        <f>IFERROR(IF($F$4=4,_xll.IMDP("IR",$E230,U$9)-U$13,_xll.IMDP("IR",$E230,U$10)),"")</f>
        <v>6.5549999999999997</v>
      </c>
      <c r="V230" s="31" t="str">
        <f>IFERROR(IF($F$4=4,_xll.IMDP("IR",$E230,V$9)-V$13,_xll.IMDP("IR",$E230,V$10)),"")</f>
        <v/>
      </c>
    </row>
    <row r="231" spans="2:22">
      <c r="B231">
        <v>218</v>
      </c>
      <c r="C231" s="7" t="str">
        <f>IFERROR( VLOOKUP( $B231, Sheet1!$M$2:$O$10001, 2,0),"")</f>
        <v>11919</v>
      </c>
      <c r="D231" s="24" t="str">
        <f>IFERROR( VLOOKUP( $B231, Sheet1!$M$2:$O$10001, 3,0),"")</f>
        <v>AJ네트웍스</v>
      </c>
      <c r="E231" s="3" t="str">
        <f t="shared" si="5"/>
        <v>BONDAVG11919</v>
      </c>
      <c r="F231" s="18" t="str">
        <f>_xll.IMDP("IR",$E231,F$12)</f>
        <v>공모/무보증BBB+</v>
      </c>
      <c r="G231" s="15">
        <f>_xll.IMDP("IR",$E231,G$12)</f>
        <v>20240830</v>
      </c>
      <c r="H231" s="30">
        <f>IFERROR(IF($F$4=4,_xll.IMDP("IR",$E231,H$9)-H$13,_xll.IMDP("IR",$E231,H$10)),"")</f>
        <v>3.7330000000000001</v>
      </c>
      <c r="I231" s="30">
        <f>IFERROR(IF($F$4=4,_xll.IMDP("IR",$E231,I$9)-I$13,_xll.IMDP("IR",$E231,I$10)),"")</f>
        <v>4.085</v>
      </c>
      <c r="J231" s="30">
        <f>IFERROR(IF($F$4=4,_xll.IMDP("IR",$E231,J$9)-J$13,_xll.IMDP("IR",$E231,J$10)),"")</f>
        <v>4.3440000000000003</v>
      </c>
      <c r="K231" s="30">
        <f>IFERROR(IF($F$4=4,_xll.IMDP("IR",$E231,K$9)-K$13,_xll.IMDP("IR",$E231,K$10)),"")</f>
        <v>4.4539999999999997</v>
      </c>
      <c r="L231" s="30">
        <f>IFERROR(IF($F$4=4,_xll.IMDP("IR",$E231,L$9)-L$13,_xll.IMDP("IR",$E231,L$10)),"")</f>
        <v>4.8719999999999999</v>
      </c>
      <c r="M231" s="30">
        <f>IFERROR(IF($F$4=4,_xll.IMDP("IR",$E231,M$9)-M$13,_xll.IMDP("IR",$E231,M$10)),"")</f>
        <v>5.1130000000000004</v>
      </c>
      <c r="N231" s="30">
        <f>IFERROR(IF($F$4=4,_xll.IMDP("IR",$E231,N$9)-N$13,_xll.IMDP("IR",$E231,N$10)),"")</f>
        <v>5.5670000000000002</v>
      </c>
      <c r="O231" s="30">
        <f>IFERROR(IF($F$4=4,_xll.IMDP("IR",$E231,O$9)-O$13,_xll.IMDP("IR",$E231,O$10)),"")</f>
        <v>5.835</v>
      </c>
      <c r="P231" s="30">
        <f>IFERROR(IF($F$4=4,_xll.IMDP("IR",$E231,P$9)-P$13,_xll.IMDP("IR",$E231,P$10)),"")</f>
        <v>6.1539999999999999</v>
      </c>
      <c r="Q231" s="30">
        <f>IFERROR(IF($F$4=4,_xll.IMDP("IR",$E231,Q$9)-Q$13,_xll.IMDP("IR",$E231,Q$10)),"")</f>
        <v>6.258</v>
      </c>
      <c r="R231" s="30">
        <f>IFERROR(IF($F$4=4,_xll.IMDP("IR",$E231,R$9)-R$13,_xll.IMDP("IR",$E231,R$10)),"")</f>
        <v>6.3570000000000002</v>
      </c>
      <c r="S231" s="30">
        <f>IFERROR(IF($F$4=4,_xll.IMDP("IR",$E231,S$9)-S$13,_xll.IMDP("IR",$E231,S$10)),"")</f>
        <v>6.702</v>
      </c>
      <c r="T231" s="30">
        <f>IFERROR(IF($F$4=4,_xll.IMDP("IR",$E231,T$9)-T$13,_xll.IMDP("IR",$E231,T$10)),"")</f>
        <v>7.1740000000000004</v>
      </c>
      <c r="U231" s="30">
        <f>IFERROR(IF($F$4=4,_xll.IMDP("IR",$E231,U$9)-U$13,_xll.IMDP("IR",$E231,U$10)),"")</f>
        <v>7.4930000000000003</v>
      </c>
      <c r="V231" s="31" t="str">
        <f>IFERROR(IF($F$4=4,_xll.IMDP("IR",$E231,V$9)-V$13,_xll.IMDP("IR",$E231,V$10)),"")</f>
        <v/>
      </c>
    </row>
    <row r="232" spans="2:22">
      <c r="B232">
        <v>219</v>
      </c>
      <c r="C232" s="7" t="str">
        <f>IFERROR( VLOOKUP( $B232, Sheet1!$M$2:$O$10001, 2,0),"")</f>
        <v>11959</v>
      </c>
      <c r="D232" s="24" t="str">
        <f>IFERROR( VLOOKUP( $B232, Sheet1!$M$2:$O$10001, 3,0),"")</f>
        <v>맥쿼리인프라</v>
      </c>
      <c r="E232" s="3" t="str">
        <f t="shared" si="5"/>
        <v>BONDAVG11959</v>
      </c>
      <c r="F232" s="18" t="str">
        <f>_xll.IMDP("IR",$E232,F$12)</f>
        <v>공모/무보증AA0</v>
      </c>
      <c r="G232" s="15">
        <f>_xll.IMDP("IR",$E232,G$12)</f>
        <v>20240830</v>
      </c>
      <c r="H232" s="30">
        <f>IFERROR(IF($F$4=4,_xll.IMDP("IR",$E232,H$9)-H$13,_xll.IMDP("IR",$E232,H$10)),"")</f>
        <v>3.508</v>
      </c>
      <c r="I232" s="30">
        <f>IFERROR(IF($F$4=4,_xll.IMDP("IR",$E232,I$9)-I$13,_xll.IMDP("IR",$E232,I$10)),"")</f>
        <v>3.5049999999999999</v>
      </c>
      <c r="J232" s="30">
        <f>IFERROR(IF($F$4=4,_xll.IMDP("IR",$E232,J$9)-J$13,_xll.IMDP("IR",$E232,J$10)),"")</f>
        <v>3.4449999999999998</v>
      </c>
      <c r="K232" s="30">
        <f>IFERROR(IF($F$4=4,_xll.IMDP("IR",$E232,K$9)-K$13,_xll.IMDP("IR",$E232,K$10)),"")</f>
        <v>3.4119999999999999</v>
      </c>
      <c r="L232" s="30">
        <f>IFERROR(IF($F$4=4,_xll.IMDP("IR",$E232,L$9)-L$13,_xll.IMDP("IR",$E232,L$10)),"")</f>
        <v>3.4350000000000001</v>
      </c>
      <c r="M232" s="30">
        <f>IFERROR(IF($F$4=4,_xll.IMDP("IR",$E232,M$9)-M$13,_xll.IMDP("IR",$E232,M$10)),"")</f>
        <v>3.448</v>
      </c>
      <c r="N232" s="30">
        <f>IFERROR(IF($F$4=4,_xll.IMDP("IR",$E232,N$9)-N$13,_xll.IMDP("IR",$E232,N$10)),"")</f>
        <v>3.472</v>
      </c>
      <c r="O232" s="30">
        <f>IFERROR(IF($F$4=4,_xll.IMDP("IR",$E232,O$9)-O$13,_xll.IMDP("IR",$E232,O$10)),"")</f>
        <v>3.4809999999999999</v>
      </c>
      <c r="P232" s="30">
        <f>IFERROR(IF($F$4=4,_xll.IMDP("IR",$E232,P$9)-P$13,_xll.IMDP("IR",$E232,P$10)),"")</f>
        <v>3.4870000000000001</v>
      </c>
      <c r="Q232" s="30">
        <f>IFERROR(IF($F$4=4,_xll.IMDP("IR",$E232,Q$9)-Q$13,_xll.IMDP("IR",$E232,Q$10)),"")</f>
        <v>3.5209999999999999</v>
      </c>
      <c r="R232" s="30">
        <f>IFERROR(IF($F$4=4,_xll.IMDP("IR",$E232,R$9)-R$13,_xll.IMDP("IR",$E232,R$10)),"")</f>
        <v>3.6859999999999999</v>
      </c>
      <c r="S232" s="30">
        <f>IFERROR(IF($F$4=4,_xll.IMDP("IR",$E232,S$9)-S$13,_xll.IMDP("IR",$E232,S$10)),"")</f>
        <v>4.3479999999999999</v>
      </c>
      <c r="T232" s="30">
        <f>IFERROR(IF($F$4=4,_xll.IMDP("IR",$E232,T$9)-T$13,_xll.IMDP("IR",$E232,T$10)),"")</f>
        <v>4.8689999999999998</v>
      </c>
      <c r="U232" s="30">
        <f>IFERROR(IF($F$4=4,_xll.IMDP("IR",$E232,U$9)-U$13,_xll.IMDP("IR",$E232,U$10)),"")</f>
        <v>5.0629999999999997</v>
      </c>
      <c r="V232" s="31" t="str">
        <f>IFERROR(IF($F$4=4,_xll.IMDP("IR",$E232,V$9)-V$13,_xll.IMDP("IR",$E232,V$10)),"")</f>
        <v/>
      </c>
    </row>
    <row r="233" spans="2:22">
      <c r="B233">
        <v>220</v>
      </c>
      <c r="C233" s="7" t="str">
        <f>IFERROR( VLOOKUP( $B233, Sheet1!$M$2:$O$10001, 2,0),"")</f>
        <v>11987</v>
      </c>
      <c r="D233" s="24" t="str">
        <f>IFERROR( VLOOKUP( $B233, Sheet1!$M$2:$O$10001, 3,0),"")</f>
        <v>현대커머셜</v>
      </c>
      <c r="E233" s="3" t="str">
        <f t="shared" si="5"/>
        <v>BONDAVG11987</v>
      </c>
      <c r="F233" s="18" t="str">
        <f>_xll.IMDP("IR",$E233,F$12)</f>
        <v>기타금융채AA-</v>
      </c>
      <c r="G233" s="15">
        <f>_xll.IMDP("IR",$E233,G$12)</f>
        <v>20240830</v>
      </c>
      <c r="H233" s="30">
        <f>IFERROR(IF($F$4=4,_xll.IMDP("IR",$E233,H$9)-H$13,_xll.IMDP("IR",$E233,H$10)),"")</f>
        <v>3.5609999999999999</v>
      </c>
      <c r="I233" s="30">
        <f>IFERROR(IF($F$4=4,_xll.IMDP("IR",$E233,I$9)-I$13,_xll.IMDP("IR",$E233,I$10)),"")</f>
        <v>3.5619999999999998</v>
      </c>
      <c r="J233" s="30">
        <f>IFERROR(IF($F$4=4,_xll.IMDP("IR",$E233,J$9)-J$13,_xll.IMDP("IR",$E233,J$10)),"")</f>
        <v>3.548</v>
      </c>
      <c r="K233" s="30">
        <f>IFERROR(IF($F$4=4,_xll.IMDP("IR",$E233,K$9)-K$13,_xll.IMDP("IR",$E233,K$10)),"")</f>
        <v>3.593</v>
      </c>
      <c r="L233" s="30">
        <f>IFERROR(IF($F$4=4,_xll.IMDP("IR",$E233,L$9)-L$13,_xll.IMDP("IR",$E233,L$10)),"")</f>
        <v>3.657</v>
      </c>
      <c r="M233" s="30">
        <f>IFERROR(IF($F$4=4,_xll.IMDP("IR",$E233,M$9)-M$13,_xll.IMDP("IR",$E233,M$10)),"")</f>
        <v>3.62</v>
      </c>
      <c r="N233" s="30">
        <f>IFERROR(IF($F$4=4,_xll.IMDP("IR",$E233,N$9)-N$13,_xll.IMDP("IR",$E233,N$10)),"")</f>
        <v>3.6080000000000001</v>
      </c>
      <c r="O233" s="30">
        <f>IFERROR(IF($F$4=4,_xll.IMDP("IR",$E233,O$9)-O$13,_xll.IMDP("IR",$E233,O$10)),"")</f>
        <v>3.58</v>
      </c>
      <c r="P233" s="30">
        <f>IFERROR(IF($F$4=4,_xll.IMDP("IR",$E233,P$9)-P$13,_xll.IMDP("IR",$E233,P$10)),"")</f>
        <v>3.59</v>
      </c>
      <c r="Q233" s="30">
        <f>IFERROR(IF($F$4=4,_xll.IMDP("IR",$E233,Q$9)-Q$13,_xll.IMDP("IR",$E233,Q$10)),"")</f>
        <v>3.706</v>
      </c>
      <c r="R233" s="30">
        <f>IFERROR(IF($F$4=4,_xll.IMDP("IR",$E233,R$9)-R$13,_xll.IMDP("IR",$E233,R$10)),"")</f>
        <v>4.1959999999999997</v>
      </c>
      <c r="S233" s="30">
        <f>IFERROR(IF($F$4=4,_xll.IMDP("IR",$E233,S$9)-S$13,_xll.IMDP("IR",$E233,S$10)),"")</f>
        <v>4.7869999999999999</v>
      </c>
      <c r="T233" s="30">
        <f>IFERROR(IF($F$4=4,_xll.IMDP("IR",$E233,T$9)-T$13,_xll.IMDP("IR",$E233,T$10)),"")</f>
        <v>5.22</v>
      </c>
      <c r="U233" s="30">
        <f>IFERROR(IF($F$4=4,_xll.IMDP("IR",$E233,U$9)-U$13,_xll.IMDP("IR",$E233,U$10)),"")</f>
        <v>5.423</v>
      </c>
      <c r="V233" s="31" t="str">
        <f>IFERROR(IF($F$4=4,_xll.IMDP("IR",$E233,V$9)-V$13,_xll.IMDP("IR",$E233,V$10)),"")</f>
        <v/>
      </c>
    </row>
    <row r="234" spans="2:22">
      <c r="B234">
        <v>221</v>
      </c>
      <c r="C234" s="7" t="str">
        <f>IFERROR( VLOOKUP( $B234, Sheet1!$M$2:$O$10001, 2,0),"")</f>
        <v>12160</v>
      </c>
      <c r="D234" s="24" t="str">
        <f>IFERROR( VLOOKUP( $B234, Sheet1!$M$2:$O$10001, 3,0),"")</f>
        <v>LG헬로비전</v>
      </c>
      <c r="E234" s="3" t="str">
        <f t="shared" si="5"/>
        <v>BONDAVG12160</v>
      </c>
      <c r="F234" s="18" t="str">
        <f>_xll.IMDP("IR",$E234,F$12)</f>
        <v>공모/무보증AA-</v>
      </c>
      <c r="G234" s="15">
        <f>_xll.IMDP("IR",$E234,G$12)</f>
        <v>20240830</v>
      </c>
      <c r="H234" s="30">
        <f>IFERROR(IF($F$4=4,_xll.IMDP("IR",$E234,H$9)-H$13,_xll.IMDP("IR",$E234,H$10)),"")</f>
        <v>3.4060000000000001</v>
      </c>
      <c r="I234" s="30">
        <f>IFERROR(IF($F$4=4,_xll.IMDP("IR",$E234,I$9)-I$13,_xll.IMDP("IR",$E234,I$10)),"")</f>
        <v>3.4049999999999998</v>
      </c>
      <c r="J234" s="30">
        <f>IFERROR(IF($F$4=4,_xll.IMDP("IR",$E234,J$9)-J$13,_xll.IMDP("IR",$E234,J$10)),"")</f>
        <v>3.343</v>
      </c>
      <c r="K234" s="30">
        <f>IFERROR(IF($F$4=4,_xll.IMDP("IR",$E234,K$9)-K$13,_xll.IMDP("IR",$E234,K$10)),"")</f>
        <v>3.3109999999999999</v>
      </c>
      <c r="L234" s="30">
        <f>IFERROR(IF($F$4=4,_xll.IMDP("IR",$E234,L$9)-L$13,_xll.IMDP("IR",$E234,L$10)),"")</f>
        <v>3.327</v>
      </c>
      <c r="M234" s="30">
        <f>IFERROR(IF($F$4=4,_xll.IMDP("IR",$E234,M$9)-M$13,_xll.IMDP("IR",$E234,M$10)),"")</f>
        <v>3.3439999999999999</v>
      </c>
      <c r="N234" s="30">
        <f>IFERROR(IF($F$4=4,_xll.IMDP("IR",$E234,N$9)-N$13,_xll.IMDP("IR",$E234,N$10)),"")</f>
        <v>3.3610000000000002</v>
      </c>
      <c r="O234" s="30">
        <f>IFERROR(IF($F$4=4,_xll.IMDP("IR",$E234,O$9)-O$13,_xll.IMDP("IR",$E234,O$10)),"")</f>
        <v>3.3740000000000001</v>
      </c>
      <c r="P234" s="30">
        <f>IFERROR(IF($F$4=4,_xll.IMDP("IR",$E234,P$9)-P$13,_xll.IMDP("IR",$E234,P$10)),"")</f>
        <v>3.3980000000000001</v>
      </c>
      <c r="Q234" s="30">
        <f>IFERROR(IF($F$4=4,_xll.IMDP("IR",$E234,Q$9)-Q$13,_xll.IMDP("IR",$E234,Q$10)),"")</f>
        <v>3.472</v>
      </c>
      <c r="R234" s="30">
        <f>IFERROR(IF($F$4=4,_xll.IMDP("IR",$E234,R$9)-R$13,_xll.IMDP("IR",$E234,R$10)),"")</f>
        <v>3.6960000000000002</v>
      </c>
      <c r="S234" s="30">
        <f>IFERROR(IF($F$4=4,_xll.IMDP("IR",$E234,S$9)-S$13,_xll.IMDP("IR",$E234,S$10)),"")</f>
        <v>4.5190000000000001</v>
      </c>
      <c r="T234" s="30">
        <f>IFERROR(IF($F$4=4,_xll.IMDP("IR",$E234,T$9)-T$13,_xll.IMDP("IR",$E234,T$10)),"")</f>
        <v>5.125</v>
      </c>
      <c r="U234" s="30">
        <f>IFERROR(IF($F$4=4,_xll.IMDP("IR",$E234,U$9)-U$13,_xll.IMDP("IR",$E234,U$10)),"")</f>
        <v>5.3769999999999998</v>
      </c>
      <c r="V234" s="31" t="str">
        <f>IFERROR(IF($F$4=4,_xll.IMDP("IR",$E234,V$9)-V$13,_xll.IMDP("IR",$E234,V$10)),"")</f>
        <v/>
      </c>
    </row>
    <row r="235" spans="2:22">
      <c r="B235">
        <v>222</v>
      </c>
      <c r="C235" s="7" t="str">
        <f>IFERROR( VLOOKUP( $B235, Sheet1!$M$2:$O$10001, 2,0),"")</f>
        <v>12242</v>
      </c>
      <c r="D235" s="24" t="str">
        <f>IFERROR( VLOOKUP( $B235, Sheet1!$M$2:$O$10001, 3,0),"")</f>
        <v>SK이노베이션</v>
      </c>
      <c r="E235" s="3" t="str">
        <f t="shared" si="5"/>
        <v>BONDAVG12242</v>
      </c>
      <c r="F235" s="18" t="str">
        <f>_xll.IMDP("IR",$E235,F$12)</f>
        <v>공모/무보증AA0</v>
      </c>
      <c r="G235" s="15">
        <f>_xll.IMDP("IR",$E235,G$12)</f>
        <v>20240830</v>
      </c>
      <c r="H235" s="30">
        <f>IFERROR(IF($F$4=4,_xll.IMDP("IR",$E235,H$9)-H$13,_xll.IMDP("IR",$E235,H$10)),"")</f>
        <v>3.4329999999999998</v>
      </c>
      <c r="I235" s="30">
        <f>IFERROR(IF($F$4=4,_xll.IMDP("IR",$E235,I$9)-I$13,_xll.IMDP("IR",$E235,I$10)),"")</f>
        <v>3.43</v>
      </c>
      <c r="J235" s="30">
        <f>IFERROR(IF($F$4=4,_xll.IMDP("IR",$E235,J$9)-J$13,_xll.IMDP("IR",$E235,J$10)),"")</f>
        <v>3.3650000000000002</v>
      </c>
      <c r="K235" s="30">
        <f>IFERROR(IF($F$4=4,_xll.IMDP("IR",$E235,K$9)-K$13,_xll.IMDP("IR",$E235,K$10)),"")</f>
        <v>3.3290000000000002</v>
      </c>
      <c r="L235" s="30">
        <f>IFERROR(IF($F$4=4,_xll.IMDP("IR",$E235,L$9)-L$13,_xll.IMDP("IR",$E235,L$10)),"")</f>
        <v>3.3479999999999999</v>
      </c>
      <c r="M235" s="30">
        <f>IFERROR(IF($F$4=4,_xll.IMDP("IR",$E235,M$9)-M$13,_xll.IMDP("IR",$E235,M$10)),"")</f>
        <v>3.3620000000000001</v>
      </c>
      <c r="N235" s="30">
        <f>IFERROR(IF($F$4=4,_xll.IMDP("IR",$E235,N$9)-N$13,_xll.IMDP("IR",$E235,N$10)),"")</f>
        <v>3.3860000000000001</v>
      </c>
      <c r="O235" s="30">
        <f>IFERROR(IF($F$4=4,_xll.IMDP("IR",$E235,O$9)-O$13,_xll.IMDP("IR",$E235,O$10)),"")</f>
        <v>3.395</v>
      </c>
      <c r="P235" s="30">
        <f>IFERROR(IF($F$4=4,_xll.IMDP("IR",$E235,P$9)-P$13,_xll.IMDP("IR",$E235,P$10)),"")</f>
        <v>3.3959999999999999</v>
      </c>
      <c r="Q235" s="30">
        <f>IFERROR(IF($F$4=4,_xll.IMDP("IR",$E235,Q$9)-Q$13,_xll.IMDP("IR",$E235,Q$10)),"")</f>
        <v>3.391</v>
      </c>
      <c r="R235" s="30">
        <f>IFERROR(IF($F$4=4,_xll.IMDP("IR",$E235,R$9)-R$13,_xll.IMDP("IR",$E235,R$10)),"")</f>
        <v>3.4420000000000002</v>
      </c>
      <c r="S235" s="30">
        <f>IFERROR(IF($F$4=4,_xll.IMDP("IR",$E235,S$9)-S$13,_xll.IMDP("IR",$E235,S$10)),"")</f>
        <v>3.7919999999999998</v>
      </c>
      <c r="T235" s="30">
        <f>IFERROR(IF($F$4=4,_xll.IMDP("IR",$E235,T$9)-T$13,_xll.IMDP("IR",$E235,T$10)),"")</f>
        <v>4.2450000000000001</v>
      </c>
      <c r="U235" s="30">
        <f>IFERROR(IF($F$4=4,_xll.IMDP("IR",$E235,U$9)-U$13,_xll.IMDP("IR",$E235,U$10)),"")</f>
        <v>4.444</v>
      </c>
      <c r="V235" s="31" t="str">
        <f>IFERROR(IF($F$4=4,_xll.IMDP("IR",$E235,V$9)-V$13,_xll.IMDP("IR",$E235,V$10)),"")</f>
        <v/>
      </c>
    </row>
    <row r="236" spans="2:22">
      <c r="B236">
        <v>223</v>
      </c>
      <c r="C236" s="7" t="str">
        <f>IFERROR( VLOOKUP( $B236, Sheet1!$M$2:$O$10001, 2,0),"")</f>
        <v>12366</v>
      </c>
      <c r="D236" s="24" t="str">
        <f>IFERROR( VLOOKUP( $B236, Sheet1!$M$2:$O$10001, 3,0),"")</f>
        <v>CJ제일제당</v>
      </c>
      <c r="E236" s="3" t="str">
        <f t="shared" si="5"/>
        <v>BONDAVG12366</v>
      </c>
      <c r="F236" s="18" t="str">
        <f>_xll.IMDP("IR",$E236,F$12)</f>
        <v>공모/무보증AA0</v>
      </c>
      <c r="G236" s="15">
        <f>_xll.IMDP("IR",$E236,G$12)</f>
        <v>20240830</v>
      </c>
      <c r="H236" s="30">
        <f>IFERROR(IF($F$4=4,_xll.IMDP("IR",$E236,H$9)-H$13,_xll.IMDP("IR",$E236,H$10)),"")</f>
        <v>3.3839999999999999</v>
      </c>
      <c r="I236" s="30">
        <f>IFERROR(IF($F$4=4,_xll.IMDP("IR",$E236,I$9)-I$13,_xll.IMDP("IR",$E236,I$10)),"")</f>
        <v>3.3759999999999999</v>
      </c>
      <c r="J236" s="30">
        <f>IFERROR(IF($F$4=4,_xll.IMDP("IR",$E236,J$9)-J$13,_xll.IMDP("IR",$E236,J$10)),"")</f>
        <v>3.3119999999999998</v>
      </c>
      <c r="K236" s="30">
        <f>IFERROR(IF($F$4=4,_xll.IMDP("IR",$E236,K$9)-K$13,_xll.IMDP("IR",$E236,K$10)),"")</f>
        <v>3.278</v>
      </c>
      <c r="L236" s="30">
        <f>IFERROR(IF($F$4=4,_xll.IMDP("IR",$E236,L$9)-L$13,_xll.IMDP("IR",$E236,L$10)),"")</f>
        <v>3.3039999999999998</v>
      </c>
      <c r="M236" s="30">
        <f>IFERROR(IF($F$4=4,_xll.IMDP("IR",$E236,M$9)-M$13,_xll.IMDP("IR",$E236,M$10)),"")</f>
        <v>3.3140000000000001</v>
      </c>
      <c r="N236" s="30">
        <f>IFERROR(IF($F$4=4,_xll.IMDP("IR",$E236,N$9)-N$13,_xll.IMDP("IR",$E236,N$10)),"")</f>
        <v>3.3359999999999999</v>
      </c>
      <c r="O236" s="30">
        <f>IFERROR(IF($F$4=4,_xll.IMDP("IR",$E236,O$9)-O$13,_xll.IMDP("IR",$E236,O$10)),"")</f>
        <v>3.335</v>
      </c>
      <c r="P236" s="30">
        <f>IFERROR(IF($F$4=4,_xll.IMDP("IR",$E236,P$9)-P$13,_xll.IMDP("IR",$E236,P$10)),"")</f>
        <v>3.3359999999999999</v>
      </c>
      <c r="Q236" s="30">
        <f>IFERROR(IF($F$4=4,_xll.IMDP("IR",$E236,Q$9)-Q$13,_xll.IMDP("IR",$E236,Q$10)),"")</f>
        <v>3.3460000000000001</v>
      </c>
      <c r="R236" s="30">
        <f>IFERROR(IF($F$4=4,_xll.IMDP("IR",$E236,R$9)-R$13,_xll.IMDP("IR",$E236,R$10)),"")</f>
        <v>3.496</v>
      </c>
      <c r="S236" s="30">
        <f>IFERROR(IF($F$4=4,_xll.IMDP("IR",$E236,S$9)-S$13,_xll.IMDP("IR",$E236,S$10)),"")</f>
        <v>3.887</v>
      </c>
      <c r="T236" s="30">
        <f>IFERROR(IF($F$4=4,_xll.IMDP("IR",$E236,T$9)-T$13,_xll.IMDP("IR",$E236,T$10)),"")</f>
        <v>4.1920000000000002</v>
      </c>
      <c r="U236" s="30">
        <f>IFERROR(IF($F$4=4,_xll.IMDP("IR",$E236,U$9)-U$13,_xll.IMDP("IR",$E236,U$10)),"")</f>
        <v>4.3849999999999998</v>
      </c>
      <c r="V236" s="31" t="str">
        <f>IFERROR(IF($F$4=4,_xll.IMDP("IR",$E236,V$9)-V$13,_xll.IMDP("IR",$E236,V$10)),"")</f>
        <v/>
      </c>
    </row>
    <row r="237" spans="2:22">
      <c r="B237">
        <v>224</v>
      </c>
      <c r="C237" s="7" t="str">
        <f>IFERROR( VLOOKUP( $B237, Sheet1!$M$2:$O$10001, 2,0),"")</f>
        <v>12425</v>
      </c>
      <c r="D237" s="24" t="str">
        <f>IFERROR( VLOOKUP( $B237, Sheet1!$M$2:$O$10001, 3,0),"")</f>
        <v>경상북도개발공사</v>
      </c>
      <c r="E237" s="3" t="str">
        <f t="shared" si="5"/>
        <v>BONDAVG12425</v>
      </c>
      <c r="F237" s="18" t="str">
        <f>_xll.IMDP("IR",$E237,F$12)</f>
        <v>공사/공단채AA+</v>
      </c>
      <c r="G237" s="15">
        <f>_xll.IMDP("IR",$E237,G$12)</f>
        <v>20240830</v>
      </c>
      <c r="H237" s="30">
        <f>IFERROR(IF($F$4=4,_xll.IMDP("IR",$E237,H$9)-H$13,_xll.IMDP("IR",$E237,H$10)),"")</f>
        <v>3.484</v>
      </c>
      <c r="I237" s="30">
        <f>IFERROR(IF($F$4=4,_xll.IMDP("IR",$E237,I$9)-I$13,_xll.IMDP("IR",$E237,I$10)),"")</f>
        <v>3.5110000000000001</v>
      </c>
      <c r="J237" s="30">
        <f>IFERROR(IF($F$4=4,_xll.IMDP("IR",$E237,J$9)-J$13,_xll.IMDP("IR",$E237,J$10)),"")</f>
        <v>3.4380000000000002</v>
      </c>
      <c r="K237" s="30">
        <f>IFERROR(IF($F$4=4,_xll.IMDP("IR",$E237,K$9)-K$13,_xll.IMDP("IR",$E237,K$10)),"")</f>
        <v>3.3969999999999998</v>
      </c>
      <c r="L237" s="30">
        <f>IFERROR(IF($F$4=4,_xll.IMDP("IR",$E237,L$9)-L$13,_xll.IMDP("IR",$E237,L$10)),"")</f>
        <v>3.3740000000000001</v>
      </c>
      <c r="M237" s="30">
        <f>IFERROR(IF($F$4=4,_xll.IMDP("IR",$E237,M$9)-M$13,_xll.IMDP("IR",$E237,M$10)),"")</f>
        <v>3.3809999999999998</v>
      </c>
      <c r="N237" s="30">
        <f>IFERROR(IF($F$4=4,_xll.IMDP("IR",$E237,N$9)-N$13,_xll.IMDP("IR",$E237,N$10)),"")</f>
        <v>3.3610000000000002</v>
      </c>
      <c r="O237" s="30">
        <f>IFERROR(IF($F$4=4,_xll.IMDP("IR",$E237,O$9)-O$13,_xll.IMDP("IR",$E237,O$10)),"")</f>
        <v>3.36</v>
      </c>
      <c r="P237" s="30">
        <f>IFERROR(IF($F$4=4,_xll.IMDP("IR",$E237,P$9)-P$13,_xll.IMDP("IR",$E237,P$10)),"")</f>
        <v>3.3839999999999999</v>
      </c>
      <c r="Q237" s="30">
        <f>IFERROR(IF($F$4=4,_xll.IMDP("IR",$E237,Q$9)-Q$13,_xll.IMDP("IR",$E237,Q$10)),"")</f>
        <v>3.4279999999999999</v>
      </c>
      <c r="R237" s="30">
        <f>IFERROR(IF($F$4=4,_xll.IMDP("IR",$E237,R$9)-R$13,_xll.IMDP("IR",$E237,R$10)),"")</f>
        <v>3.4590000000000001</v>
      </c>
      <c r="S237" s="30">
        <f>IFERROR(IF($F$4=4,_xll.IMDP("IR",$E237,S$9)-S$13,_xll.IMDP("IR",$E237,S$10)),"")</f>
        <v>3.528</v>
      </c>
      <c r="T237" s="30">
        <f>IFERROR(IF($F$4=4,_xll.IMDP("IR",$E237,T$9)-T$13,_xll.IMDP("IR",$E237,T$10)),"")</f>
        <v>3.5529999999999999</v>
      </c>
      <c r="U237" s="30">
        <f>IFERROR(IF($F$4=4,_xll.IMDP("IR",$E237,U$9)-U$13,_xll.IMDP("IR",$E237,U$10)),"")</f>
        <v>3.597</v>
      </c>
      <c r="V237" s="31" t="str">
        <f>IFERROR(IF($F$4=4,_xll.IMDP("IR",$E237,V$9)-V$13,_xll.IMDP("IR",$E237,V$10)),"")</f>
        <v/>
      </c>
    </row>
    <row r="238" spans="2:22">
      <c r="B238">
        <v>225</v>
      </c>
      <c r="C238" s="7" t="str">
        <f>IFERROR( VLOOKUP( $B238, Sheet1!$M$2:$O$10001, 2,0),"")</f>
        <v>12432</v>
      </c>
      <c r="D238" s="24" t="str">
        <f>IFERROR( VLOOKUP( $B238, Sheet1!$M$2:$O$10001, 3,0),"")</f>
        <v>해태제과식품</v>
      </c>
      <c r="E238" s="3" t="str">
        <f t="shared" si="5"/>
        <v>BONDAVG12432</v>
      </c>
      <c r="F238" s="18" t="str">
        <f>_xll.IMDP("IR",$E238,F$12)</f>
        <v>공모/무보증A0</v>
      </c>
      <c r="G238" s="15">
        <f>_xll.IMDP("IR",$E238,G$12)</f>
        <v>20240830</v>
      </c>
      <c r="H238" s="30">
        <f>IFERROR(IF($F$4=4,_xll.IMDP("IR",$E238,H$9)-H$13,_xll.IMDP("IR",$E238,H$10)),"")</f>
        <v>3.6760000000000002</v>
      </c>
      <c r="I238" s="30">
        <f>IFERROR(IF($F$4=4,_xll.IMDP("IR",$E238,I$9)-I$13,_xll.IMDP("IR",$E238,I$10)),"")</f>
        <v>3.7469999999999999</v>
      </c>
      <c r="J238" s="30">
        <f>IFERROR(IF($F$4=4,_xll.IMDP("IR",$E238,J$9)-J$13,_xll.IMDP("IR",$E238,J$10)),"")</f>
        <v>3.7749999999999999</v>
      </c>
      <c r="K238" s="30">
        <f>IFERROR(IF($F$4=4,_xll.IMDP("IR",$E238,K$9)-K$13,_xll.IMDP("IR",$E238,K$10)),"")</f>
        <v>3.8090000000000002</v>
      </c>
      <c r="L238" s="30">
        <f>IFERROR(IF($F$4=4,_xll.IMDP("IR",$E238,L$9)-L$13,_xll.IMDP("IR",$E238,L$10)),"")</f>
        <v>3.87</v>
      </c>
      <c r="M238" s="30">
        <f>IFERROR(IF($F$4=4,_xll.IMDP("IR",$E238,M$9)-M$13,_xll.IMDP("IR",$E238,M$10)),"")</f>
        <v>3.9129999999999998</v>
      </c>
      <c r="N238" s="30">
        <f>IFERROR(IF($F$4=4,_xll.IMDP("IR",$E238,N$9)-N$13,_xll.IMDP("IR",$E238,N$10)),"")</f>
        <v>4.0709999999999997</v>
      </c>
      <c r="O238" s="30">
        <f>IFERROR(IF($F$4=4,_xll.IMDP("IR",$E238,O$9)-O$13,_xll.IMDP("IR",$E238,O$10)),"")</f>
        <v>4.22</v>
      </c>
      <c r="P238" s="30">
        <f>IFERROR(IF($F$4=4,_xll.IMDP("IR",$E238,P$9)-P$13,_xll.IMDP("IR",$E238,P$10)),"")</f>
        <v>4.593</v>
      </c>
      <c r="Q238" s="30">
        <f>IFERROR(IF($F$4=4,_xll.IMDP("IR",$E238,Q$9)-Q$13,_xll.IMDP("IR",$E238,Q$10)),"")</f>
        <v>4.8879999999999999</v>
      </c>
      <c r="R238" s="30">
        <f>IFERROR(IF($F$4=4,_xll.IMDP("IR",$E238,R$9)-R$13,_xll.IMDP("IR",$E238,R$10)),"")</f>
        <v>5.133</v>
      </c>
      <c r="S238" s="30">
        <f>IFERROR(IF($F$4=4,_xll.IMDP("IR",$E238,S$9)-S$13,_xll.IMDP("IR",$E238,S$10)),"")</f>
        <v>5.8159999999999998</v>
      </c>
      <c r="T238" s="30">
        <f>IFERROR(IF($F$4=4,_xll.IMDP("IR",$E238,T$9)-T$13,_xll.IMDP("IR",$E238,T$10)),"")</f>
        <v>6.2439999999999998</v>
      </c>
      <c r="U238" s="30">
        <f>IFERROR(IF($F$4=4,_xll.IMDP("IR",$E238,U$9)-U$13,_xll.IMDP("IR",$E238,U$10)),"")</f>
        <v>6.4889999999999999</v>
      </c>
      <c r="V238" s="31" t="str">
        <f>IFERROR(IF($F$4=4,_xll.IMDP("IR",$E238,V$9)-V$13,_xll.IMDP("IR",$E238,V$10)),"")</f>
        <v/>
      </c>
    </row>
    <row r="239" spans="2:22">
      <c r="B239">
        <v>226</v>
      </c>
      <c r="C239" s="7" t="str">
        <f>IFERROR( VLOOKUP( $B239, Sheet1!$M$2:$O$10001, 2,0),"")</f>
        <v>12468</v>
      </c>
      <c r="D239" s="24" t="str">
        <f>IFERROR( VLOOKUP( $B239, Sheet1!$M$2:$O$10001, 3,0),"")</f>
        <v>세아홀딩스</v>
      </c>
      <c r="E239" s="3" t="str">
        <f t="shared" si="5"/>
        <v>BONDAVG12468</v>
      </c>
      <c r="F239" s="18" t="str">
        <f>_xll.IMDP("IR",$E239,F$12)</f>
        <v>공모/무보증A0</v>
      </c>
      <c r="G239" s="15">
        <f>_xll.IMDP("IR",$E239,G$12)</f>
        <v>20240830</v>
      </c>
      <c r="H239" s="30">
        <f>IFERROR(IF($F$4=4,_xll.IMDP("IR",$E239,H$9)-H$13,_xll.IMDP("IR",$E239,H$10)),"")</f>
        <v>3.5539999999999998</v>
      </c>
      <c r="I239" s="30">
        <f>IFERROR(IF($F$4=4,_xll.IMDP("IR",$E239,I$9)-I$13,_xll.IMDP("IR",$E239,I$10)),"")</f>
        <v>3.6240000000000001</v>
      </c>
      <c r="J239" s="30">
        <f>IFERROR(IF($F$4=4,_xll.IMDP("IR",$E239,J$9)-J$13,_xll.IMDP("IR",$E239,J$10)),"")</f>
        <v>3.653</v>
      </c>
      <c r="K239" s="30">
        <f>IFERROR(IF($F$4=4,_xll.IMDP("IR",$E239,K$9)-K$13,_xll.IMDP("IR",$E239,K$10)),"")</f>
        <v>3.6840000000000002</v>
      </c>
      <c r="L239" s="30">
        <f>IFERROR(IF($F$4=4,_xll.IMDP("IR",$E239,L$9)-L$13,_xll.IMDP("IR",$E239,L$10)),"")</f>
        <v>3.74</v>
      </c>
      <c r="M239" s="30">
        <f>IFERROR(IF($F$4=4,_xll.IMDP("IR",$E239,M$9)-M$13,_xll.IMDP("IR",$E239,M$10)),"")</f>
        <v>3.7829999999999999</v>
      </c>
      <c r="N239" s="30">
        <f>IFERROR(IF($F$4=4,_xll.IMDP("IR",$E239,N$9)-N$13,_xll.IMDP("IR",$E239,N$10)),"")</f>
        <v>3.8959999999999999</v>
      </c>
      <c r="O239" s="30">
        <f>IFERROR(IF($F$4=4,_xll.IMDP("IR",$E239,O$9)-O$13,_xll.IMDP("IR",$E239,O$10)),"")</f>
        <v>4.0069999999999997</v>
      </c>
      <c r="P239" s="30">
        <f>IFERROR(IF($F$4=4,_xll.IMDP("IR",$E239,P$9)-P$13,_xll.IMDP("IR",$E239,P$10)),"")</f>
        <v>4.3650000000000002</v>
      </c>
      <c r="Q239" s="30">
        <f>IFERROR(IF($F$4=4,_xll.IMDP("IR",$E239,Q$9)-Q$13,_xll.IMDP("IR",$E239,Q$10)),"")</f>
        <v>4.6609999999999996</v>
      </c>
      <c r="R239" s="30">
        <f>IFERROR(IF($F$4=4,_xll.IMDP("IR",$E239,R$9)-R$13,_xll.IMDP("IR",$E239,R$10)),"")</f>
        <v>4.9050000000000002</v>
      </c>
      <c r="S239" s="30">
        <f>IFERROR(IF($F$4=4,_xll.IMDP("IR",$E239,S$9)-S$13,_xll.IMDP("IR",$E239,S$10)),"")</f>
        <v>5.5890000000000004</v>
      </c>
      <c r="T239" s="30">
        <f>IFERROR(IF($F$4=4,_xll.IMDP("IR",$E239,T$9)-T$13,_xll.IMDP("IR",$E239,T$10)),"")</f>
        <v>6.0039999999999996</v>
      </c>
      <c r="U239" s="30">
        <f>IFERROR(IF($F$4=4,_xll.IMDP("IR",$E239,U$9)-U$13,_xll.IMDP("IR",$E239,U$10)),"")</f>
        <v>6.2489999999999997</v>
      </c>
      <c r="V239" s="31" t="str">
        <f>IFERROR(IF($F$4=4,_xll.IMDP("IR",$E239,V$9)-V$13,_xll.IMDP("IR",$E239,V$10)),"")</f>
        <v/>
      </c>
    </row>
    <row r="240" spans="2:22">
      <c r="B240">
        <v>227</v>
      </c>
      <c r="C240" s="7" t="str">
        <f>IFERROR( VLOOKUP( $B240, Sheet1!$M$2:$O$10001, 2,0),"")</f>
        <v>12544</v>
      </c>
      <c r="D240" s="24" t="str">
        <f>IFERROR( VLOOKUP( $B240, Sheet1!$M$2:$O$10001, 3,0),"")</f>
        <v>충북개발공사</v>
      </c>
      <c r="E240" s="3" t="str">
        <f t="shared" si="5"/>
        <v>BONDAVG12544</v>
      </c>
      <c r="F240" s="18" t="str">
        <f>_xll.IMDP("IR",$E240,F$12)</f>
        <v>공사/공단채AA+</v>
      </c>
      <c r="G240" s="15">
        <f>_xll.IMDP("IR",$E240,G$12)</f>
        <v>20240830</v>
      </c>
      <c r="H240" s="30">
        <f>IFERROR(IF($F$4=4,_xll.IMDP("IR",$E240,H$9)-H$13,_xll.IMDP("IR",$E240,H$10)),"")</f>
        <v>3.4420000000000002</v>
      </c>
      <c r="I240" s="30">
        <f>IFERROR(IF($F$4=4,_xll.IMDP("IR",$E240,I$9)-I$13,_xll.IMDP("IR",$E240,I$10)),"")</f>
        <v>3.4540000000000002</v>
      </c>
      <c r="J240" s="30">
        <f>IFERROR(IF($F$4=4,_xll.IMDP("IR",$E240,J$9)-J$13,_xll.IMDP("IR",$E240,J$10)),"")</f>
        <v>3.383</v>
      </c>
      <c r="K240" s="30">
        <f>IFERROR(IF($F$4=4,_xll.IMDP("IR",$E240,K$9)-K$13,_xll.IMDP("IR",$E240,K$10)),"")</f>
        <v>3.339</v>
      </c>
      <c r="L240" s="30">
        <f>IFERROR(IF($F$4=4,_xll.IMDP("IR",$E240,L$9)-L$13,_xll.IMDP("IR",$E240,L$10)),"")</f>
        <v>3.3180000000000001</v>
      </c>
      <c r="M240" s="30">
        <f>IFERROR(IF($F$4=4,_xll.IMDP("IR",$E240,M$9)-M$13,_xll.IMDP("IR",$E240,M$10)),"")</f>
        <v>3.3180000000000001</v>
      </c>
      <c r="N240" s="30">
        <f>IFERROR(IF($F$4=4,_xll.IMDP("IR",$E240,N$9)-N$13,_xll.IMDP("IR",$E240,N$10)),"")</f>
        <v>3.3039999999999998</v>
      </c>
      <c r="O240" s="30">
        <f>IFERROR(IF($F$4=4,_xll.IMDP("IR",$E240,O$9)-O$13,_xll.IMDP("IR",$E240,O$10)),"")</f>
        <v>3.2959999999999998</v>
      </c>
      <c r="P240" s="30">
        <f>IFERROR(IF($F$4=4,_xll.IMDP("IR",$E240,P$9)-P$13,_xll.IMDP("IR",$E240,P$10)),"")</f>
        <v>3.3420000000000001</v>
      </c>
      <c r="Q240" s="30">
        <f>IFERROR(IF($F$4=4,_xll.IMDP("IR",$E240,Q$9)-Q$13,_xll.IMDP("IR",$E240,Q$10)),"")</f>
        <v>3.379</v>
      </c>
      <c r="R240" s="30">
        <f>IFERROR(IF($F$4=4,_xll.IMDP("IR",$E240,R$9)-R$13,_xll.IMDP("IR",$E240,R$10)),"")</f>
        <v>3.419</v>
      </c>
      <c r="S240" s="30">
        <f>IFERROR(IF($F$4=4,_xll.IMDP("IR",$E240,S$9)-S$13,_xll.IMDP("IR",$E240,S$10)),"")</f>
        <v>3.4860000000000002</v>
      </c>
      <c r="T240" s="30">
        <f>IFERROR(IF($F$4=4,_xll.IMDP("IR",$E240,T$9)-T$13,_xll.IMDP("IR",$E240,T$10)),"")</f>
        <v>3.5169999999999999</v>
      </c>
      <c r="U240" s="30">
        <f>IFERROR(IF($F$4=4,_xll.IMDP("IR",$E240,U$9)-U$13,_xll.IMDP("IR",$E240,U$10)),"")</f>
        <v>3.55</v>
      </c>
      <c r="V240" s="31" t="str">
        <f>IFERROR(IF($F$4=4,_xll.IMDP("IR",$E240,V$9)-V$13,_xll.IMDP("IR",$E240,V$10)),"")</f>
        <v/>
      </c>
    </row>
    <row r="241" spans="2:22">
      <c r="B241">
        <v>228</v>
      </c>
      <c r="C241" s="7" t="str">
        <f>IFERROR( VLOOKUP( $B241, Sheet1!$M$2:$O$10001, 2,0),"")</f>
        <v>12600</v>
      </c>
      <c r="D241" s="24" t="str">
        <f>IFERROR( VLOOKUP( $B241, Sheet1!$M$2:$O$10001, 3,0),"")</f>
        <v>부산항만공사</v>
      </c>
      <c r="E241" s="3" t="str">
        <f t="shared" si="5"/>
        <v>BONDAVG12600</v>
      </c>
      <c r="F241" s="18" t="str">
        <f>_xll.IMDP("IR",$E241,F$12)</f>
        <v>공사/공단채AAA</v>
      </c>
      <c r="G241" s="15">
        <f>_xll.IMDP("IR",$E241,G$12)</f>
        <v>20240830</v>
      </c>
      <c r="H241" s="30">
        <f>IFERROR(IF($F$4=4,_xll.IMDP("IR",$E241,H$9)-H$13,_xll.IMDP("IR",$E241,H$10)),"")</f>
        <v>3.45</v>
      </c>
      <c r="I241" s="30">
        <f>IFERROR(IF($F$4=4,_xll.IMDP("IR",$E241,I$9)-I$13,_xll.IMDP("IR",$E241,I$10)),"")</f>
        <v>3.44</v>
      </c>
      <c r="J241" s="30">
        <f>IFERROR(IF($F$4=4,_xll.IMDP("IR",$E241,J$9)-J$13,_xll.IMDP("IR",$E241,J$10)),"")</f>
        <v>3.3570000000000002</v>
      </c>
      <c r="K241" s="30">
        <f>IFERROR(IF($F$4=4,_xll.IMDP("IR",$E241,K$9)-K$13,_xll.IMDP("IR",$E241,K$10)),"")</f>
        <v>3.33</v>
      </c>
      <c r="L241" s="30">
        <f>IFERROR(IF($F$4=4,_xll.IMDP("IR",$E241,L$9)-L$13,_xll.IMDP("IR",$E241,L$10)),"")</f>
        <v>3.2829999999999999</v>
      </c>
      <c r="M241" s="30">
        <f>IFERROR(IF($F$4=4,_xll.IMDP("IR",$E241,M$9)-M$13,_xll.IMDP("IR",$E241,M$10)),"")</f>
        <v>3.2650000000000001</v>
      </c>
      <c r="N241" s="30">
        <f>IFERROR(IF($F$4=4,_xll.IMDP("IR",$E241,N$9)-N$13,_xll.IMDP("IR",$E241,N$10)),"")</f>
        <v>3.2429999999999999</v>
      </c>
      <c r="O241" s="30">
        <f>IFERROR(IF($F$4=4,_xll.IMDP("IR",$E241,O$9)-O$13,_xll.IMDP("IR",$E241,O$10)),"")</f>
        <v>3.2309999999999999</v>
      </c>
      <c r="P241" s="30">
        <f>IFERROR(IF($F$4=4,_xll.IMDP("IR",$E241,P$9)-P$13,_xll.IMDP("IR",$E241,P$10)),"")</f>
        <v>3.2410000000000001</v>
      </c>
      <c r="Q241" s="30">
        <f>IFERROR(IF($F$4=4,_xll.IMDP("IR",$E241,Q$9)-Q$13,_xll.IMDP("IR",$E241,Q$10)),"")</f>
        <v>3.26</v>
      </c>
      <c r="R241" s="30">
        <f>IFERROR(IF($F$4=4,_xll.IMDP("IR",$E241,R$9)-R$13,_xll.IMDP("IR",$E241,R$10)),"")</f>
        <v>3.2690000000000001</v>
      </c>
      <c r="S241" s="30">
        <f>IFERROR(IF($F$4=4,_xll.IMDP("IR",$E241,S$9)-S$13,_xll.IMDP("IR",$E241,S$10)),"")</f>
        <v>3.286</v>
      </c>
      <c r="T241" s="30">
        <f>IFERROR(IF($F$4=4,_xll.IMDP("IR",$E241,T$9)-T$13,_xll.IMDP("IR",$E241,T$10)),"")</f>
        <v>3.3029999999999999</v>
      </c>
      <c r="U241" s="30">
        <f>IFERROR(IF($F$4=4,_xll.IMDP("IR",$E241,U$9)-U$13,_xll.IMDP("IR",$E241,U$10)),"")</f>
        <v>3.2869999999999999</v>
      </c>
      <c r="V241" s="31">
        <f>IFERROR(IF($F$4=4,_xll.IMDP("IR",$E241,V$9)-V$13,_xll.IMDP("IR",$E241,V$10)),"")</f>
        <v>3.2919999999999998</v>
      </c>
    </row>
    <row r="242" spans="2:22">
      <c r="B242">
        <v>229</v>
      </c>
      <c r="C242" s="7" t="str">
        <f>IFERROR( VLOOKUP( $B242, Sheet1!$M$2:$O$10001, 2,0),"")</f>
        <v>12699</v>
      </c>
      <c r="D242" s="24" t="str">
        <f>IFERROR( VLOOKUP( $B242, Sheet1!$M$2:$O$10001, 3,0),"")</f>
        <v>엔씨소프트</v>
      </c>
      <c r="E242" s="3" t="str">
        <f t="shared" si="5"/>
        <v>BONDAVG12699</v>
      </c>
      <c r="F242" s="18" t="str">
        <f>_xll.IMDP("IR",$E242,F$12)</f>
        <v>공모/무보증AA0</v>
      </c>
      <c r="G242" s="15">
        <f>_xll.IMDP("IR",$E242,G$12)</f>
        <v>20240830</v>
      </c>
      <c r="H242" s="30">
        <f>IFERROR(IF($F$4=4,_xll.IMDP("IR",$E242,H$9)-H$13,_xll.IMDP("IR",$E242,H$10)),"")</f>
        <v>3.488</v>
      </c>
      <c r="I242" s="30">
        <f>IFERROR(IF($F$4=4,_xll.IMDP("IR",$E242,I$9)-I$13,_xll.IMDP("IR",$E242,I$10)),"")</f>
        <v>3.4830000000000001</v>
      </c>
      <c r="J242" s="30">
        <f>IFERROR(IF($F$4=4,_xll.IMDP("IR",$E242,J$9)-J$13,_xll.IMDP("IR",$E242,J$10)),"")</f>
        <v>3.4180000000000001</v>
      </c>
      <c r="K242" s="30">
        <f>IFERROR(IF($F$4=4,_xll.IMDP("IR",$E242,K$9)-K$13,_xll.IMDP("IR",$E242,K$10)),"")</f>
        <v>3.383</v>
      </c>
      <c r="L242" s="30">
        <f>IFERROR(IF($F$4=4,_xll.IMDP("IR",$E242,L$9)-L$13,_xll.IMDP("IR",$E242,L$10)),"")</f>
        <v>3.4089999999999998</v>
      </c>
      <c r="M242" s="30">
        <f>IFERROR(IF($F$4=4,_xll.IMDP("IR",$E242,M$9)-M$13,_xll.IMDP("IR",$E242,M$10)),"")</f>
        <v>3.4209999999999998</v>
      </c>
      <c r="N242" s="30">
        <f>IFERROR(IF($F$4=4,_xll.IMDP("IR",$E242,N$9)-N$13,_xll.IMDP("IR",$E242,N$10)),"")</f>
        <v>3.4449999999999998</v>
      </c>
      <c r="O242" s="30">
        <f>IFERROR(IF($F$4=4,_xll.IMDP("IR",$E242,O$9)-O$13,_xll.IMDP("IR",$E242,O$10)),"")</f>
        <v>3.4550000000000001</v>
      </c>
      <c r="P242" s="30">
        <f>IFERROR(IF($F$4=4,_xll.IMDP("IR",$E242,P$9)-P$13,_xll.IMDP("IR",$E242,P$10)),"")</f>
        <v>3.4620000000000002</v>
      </c>
      <c r="Q242" s="30">
        <f>IFERROR(IF($F$4=4,_xll.IMDP("IR",$E242,Q$9)-Q$13,_xll.IMDP("IR",$E242,Q$10)),"")</f>
        <v>3.508</v>
      </c>
      <c r="R242" s="30">
        <f>IFERROR(IF($F$4=4,_xll.IMDP("IR",$E242,R$9)-R$13,_xll.IMDP("IR",$E242,R$10)),"")</f>
        <v>3.6640000000000001</v>
      </c>
      <c r="S242" s="30">
        <f>IFERROR(IF($F$4=4,_xll.IMDP("IR",$E242,S$9)-S$13,_xll.IMDP("IR",$E242,S$10)),"")</f>
        <v>4.3179999999999996</v>
      </c>
      <c r="T242" s="30">
        <f>IFERROR(IF($F$4=4,_xll.IMDP("IR",$E242,T$9)-T$13,_xll.IMDP("IR",$E242,T$10)),"")</f>
        <v>4.8239999999999998</v>
      </c>
      <c r="U242" s="30">
        <f>IFERROR(IF($F$4=4,_xll.IMDP("IR",$E242,U$9)-U$13,_xll.IMDP("IR",$E242,U$10)),"")</f>
        <v>5.0179999999999998</v>
      </c>
      <c r="V242" s="31" t="str">
        <f>IFERROR(IF($F$4=4,_xll.IMDP("IR",$E242,V$9)-V$13,_xll.IMDP("IR",$E242,V$10)),"")</f>
        <v/>
      </c>
    </row>
    <row r="243" spans="2:22">
      <c r="B243">
        <v>230</v>
      </c>
      <c r="C243" s="7" t="str">
        <f>IFERROR( VLOOKUP( $B243, Sheet1!$M$2:$O$10001, 2,0),"")</f>
        <v>12715</v>
      </c>
      <c r="D243" s="24" t="str">
        <f>IFERROR( VLOOKUP( $B243, Sheet1!$M$2:$O$10001, 3,0),"")</f>
        <v>광주신세계</v>
      </c>
      <c r="E243" s="3" t="str">
        <f t="shared" si="5"/>
        <v>BONDAVG12715</v>
      </c>
      <c r="F243" s="18" t="str">
        <f>_xll.IMDP("IR",$E243,F$12)</f>
        <v>공모/무보증AA-</v>
      </c>
      <c r="G243" s="15">
        <f>_xll.IMDP("IR",$E243,G$12)</f>
        <v>20240830</v>
      </c>
      <c r="H243" s="30">
        <f>IFERROR(IF($F$4=4,_xll.IMDP("IR",$E243,H$9)-H$13,_xll.IMDP("IR",$E243,H$10)),"")</f>
        <v>3.415</v>
      </c>
      <c r="I243" s="30">
        <f>IFERROR(IF($F$4=4,_xll.IMDP("IR",$E243,I$9)-I$13,_xll.IMDP("IR",$E243,I$10)),"")</f>
        <v>3.42</v>
      </c>
      <c r="J243" s="30">
        <f>IFERROR(IF($F$4=4,_xll.IMDP("IR",$E243,J$9)-J$13,_xll.IMDP("IR",$E243,J$10)),"")</f>
        <v>3.34</v>
      </c>
      <c r="K243" s="30">
        <f>IFERROR(IF($F$4=4,_xll.IMDP("IR",$E243,K$9)-K$13,_xll.IMDP("IR",$E243,K$10)),"")</f>
        <v>3.3079999999999998</v>
      </c>
      <c r="L243" s="30">
        <f>IFERROR(IF($F$4=4,_xll.IMDP("IR",$E243,L$9)-L$13,_xll.IMDP("IR",$E243,L$10)),"")</f>
        <v>3.359</v>
      </c>
      <c r="M243" s="30">
        <f>IFERROR(IF($F$4=4,_xll.IMDP("IR",$E243,M$9)-M$13,_xll.IMDP("IR",$E243,M$10)),"")</f>
        <v>3.3690000000000002</v>
      </c>
      <c r="N243" s="30">
        <f>IFERROR(IF($F$4=4,_xll.IMDP("IR",$E243,N$9)-N$13,_xll.IMDP("IR",$E243,N$10)),"")</f>
        <v>3.45</v>
      </c>
      <c r="O243" s="30">
        <f>IFERROR(IF($F$4=4,_xll.IMDP("IR",$E243,O$9)-O$13,_xll.IMDP("IR",$E243,O$10)),"")</f>
        <v>3.5070000000000001</v>
      </c>
      <c r="P243" s="30">
        <f>IFERROR(IF($F$4=4,_xll.IMDP("IR",$E243,P$9)-P$13,_xll.IMDP("IR",$E243,P$10)),"")</f>
        <v>3.5339999999999998</v>
      </c>
      <c r="Q243" s="30">
        <f>IFERROR(IF($F$4=4,_xll.IMDP("IR",$E243,Q$9)-Q$13,_xll.IMDP("IR",$E243,Q$10)),"")</f>
        <v>3.6320000000000001</v>
      </c>
      <c r="R243" s="30">
        <f>IFERROR(IF($F$4=4,_xll.IMDP("IR",$E243,R$9)-R$13,_xll.IMDP("IR",$E243,R$10)),"")</f>
        <v>3.895</v>
      </c>
      <c r="S243" s="30">
        <f>IFERROR(IF($F$4=4,_xll.IMDP("IR",$E243,S$9)-S$13,_xll.IMDP("IR",$E243,S$10)),"")</f>
        <v>4.7350000000000003</v>
      </c>
      <c r="T243" s="30">
        <f>IFERROR(IF($F$4=4,_xll.IMDP("IR",$E243,T$9)-T$13,_xll.IMDP("IR",$E243,T$10)),"")</f>
        <v>5.3479999999999999</v>
      </c>
      <c r="U243" s="30">
        <f>IFERROR(IF($F$4=4,_xll.IMDP("IR",$E243,U$9)-U$13,_xll.IMDP("IR",$E243,U$10)),"")</f>
        <v>5.6</v>
      </c>
      <c r="V243" s="31" t="str">
        <f>IFERROR(IF($F$4=4,_xll.IMDP("IR",$E243,V$9)-V$13,_xll.IMDP("IR",$E243,V$10)),"")</f>
        <v/>
      </c>
    </row>
    <row r="244" spans="2:22">
      <c r="B244">
        <v>231</v>
      </c>
      <c r="C244" s="7" t="str">
        <f>IFERROR( VLOOKUP( $B244, Sheet1!$M$2:$O$10001, 2,0),"")</f>
        <v>13029</v>
      </c>
      <c r="D244" s="24" t="str">
        <f>IFERROR( VLOOKUP( $B244, Sheet1!$M$2:$O$10001, 3,0),"")</f>
        <v>컴투스</v>
      </c>
      <c r="E244" s="3" t="str">
        <f t="shared" si="5"/>
        <v>BONDAVG13029</v>
      </c>
      <c r="F244" s="18" t="str">
        <f>_xll.IMDP("IR",$E244,F$12)</f>
        <v>공모/무보증A-</v>
      </c>
      <c r="G244" s="15">
        <f>_xll.IMDP("IR",$E244,G$12)</f>
        <v>20240830</v>
      </c>
      <c r="H244" s="30">
        <f>IFERROR(IF($F$4=4,_xll.IMDP("IR",$E244,H$9)-H$13,_xll.IMDP("IR",$E244,H$10)),"")</f>
        <v>3.778</v>
      </c>
      <c r="I244" s="30">
        <f>IFERROR(IF($F$4=4,_xll.IMDP("IR",$E244,I$9)-I$13,_xll.IMDP("IR",$E244,I$10)),"")</f>
        <v>3.851</v>
      </c>
      <c r="J244" s="30">
        <f>IFERROR(IF($F$4=4,_xll.IMDP("IR",$E244,J$9)-J$13,_xll.IMDP("IR",$E244,J$10)),"")</f>
        <v>3.8919999999999999</v>
      </c>
      <c r="K244" s="30">
        <f>IFERROR(IF($F$4=4,_xll.IMDP("IR",$E244,K$9)-K$13,_xll.IMDP("IR",$E244,K$10)),"")</f>
        <v>3.9390000000000001</v>
      </c>
      <c r="L244" s="30">
        <f>IFERROR(IF($F$4=4,_xll.IMDP("IR",$E244,L$9)-L$13,_xll.IMDP("IR",$E244,L$10)),"")</f>
        <v>4.0190000000000001</v>
      </c>
      <c r="M244" s="30">
        <f>IFERROR(IF($F$4=4,_xll.IMDP("IR",$E244,M$9)-M$13,_xll.IMDP("IR",$E244,M$10)),"")</f>
        <v>4.0739999999999998</v>
      </c>
      <c r="N244" s="30">
        <f>IFERROR(IF($F$4=4,_xll.IMDP("IR",$E244,N$9)-N$13,_xll.IMDP("IR",$E244,N$10)),"")</f>
        <v>4.1929999999999996</v>
      </c>
      <c r="O244" s="30">
        <f>IFERROR(IF($F$4=4,_xll.IMDP("IR",$E244,O$9)-O$13,_xll.IMDP("IR",$E244,O$10)),"")</f>
        <v>4.375</v>
      </c>
      <c r="P244" s="30">
        <f>IFERROR(IF($F$4=4,_xll.IMDP("IR",$E244,P$9)-P$13,_xll.IMDP("IR",$E244,P$10)),"")</f>
        <v>4.8159999999999998</v>
      </c>
      <c r="Q244" s="30">
        <f>IFERROR(IF($F$4=4,_xll.IMDP("IR",$E244,Q$9)-Q$13,_xll.IMDP("IR",$E244,Q$10)),"")</f>
        <v>5.24</v>
      </c>
      <c r="R244" s="30">
        <f>IFERROR(IF($F$4=4,_xll.IMDP("IR",$E244,R$9)-R$13,_xll.IMDP("IR",$E244,R$10)),"")</f>
        <v>5.4160000000000004</v>
      </c>
      <c r="S244" s="30">
        <f>IFERROR(IF($F$4=4,_xll.IMDP("IR",$E244,S$9)-S$13,_xll.IMDP("IR",$E244,S$10)),"")</f>
        <v>6.0549999999999997</v>
      </c>
      <c r="T244" s="30">
        <f>IFERROR(IF($F$4=4,_xll.IMDP("IR",$E244,T$9)-T$13,_xll.IMDP("IR",$E244,T$10)),"")</f>
        <v>6.444</v>
      </c>
      <c r="U244" s="30">
        <f>IFERROR(IF($F$4=4,_xll.IMDP("IR",$E244,U$9)-U$13,_xll.IMDP("IR",$E244,U$10)),"")</f>
        <v>6.7389999999999999</v>
      </c>
      <c r="V244" s="31" t="str">
        <f>IFERROR(IF($F$4=4,_xll.IMDP("IR",$E244,V$9)-V$13,_xll.IMDP("IR",$E244,V$10)),"")</f>
        <v/>
      </c>
    </row>
    <row r="245" spans="2:22">
      <c r="B245">
        <v>232</v>
      </c>
      <c r="C245" s="7" t="str">
        <f>IFERROR( VLOOKUP( $B245, Sheet1!$M$2:$O$10001, 2,0),"")</f>
        <v>13099</v>
      </c>
      <c r="D245" s="24" t="str">
        <f>IFERROR( VLOOKUP( $B245, Sheet1!$M$2:$O$10001, 3,0),"")</f>
        <v>대상홀딩스</v>
      </c>
      <c r="E245" s="3" t="str">
        <f t="shared" si="5"/>
        <v>BONDAVG13099</v>
      </c>
      <c r="F245" s="18" t="str">
        <f>_xll.IMDP("IR",$E245,F$12)</f>
        <v>공모/무보증AA-</v>
      </c>
      <c r="G245" s="15">
        <f>_xll.IMDP("IR",$E245,G$12)</f>
        <v>20240830</v>
      </c>
      <c r="H245" s="30">
        <f>IFERROR(IF($F$4=4,_xll.IMDP("IR",$E245,H$9)-H$13,_xll.IMDP("IR",$E245,H$10)),"")</f>
        <v>3.5419999999999998</v>
      </c>
      <c r="I245" s="30">
        <f>IFERROR(IF($F$4=4,_xll.IMDP("IR",$E245,I$9)-I$13,_xll.IMDP("IR",$E245,I$10)),"")</f>
        <v>3.5539999999999998</v>
      </c>
      <c r="J245" s="30">
        <f>IFERROR(IF($F$4=4,_xll.IMDP("IR",$E245,J$9)-J$13,_xll.IMDP("IR",$E245,J$10)),"")</f>
        <v>3.49</v>
      </c>
      <c r="K245" s="30">
        <f>IFERROR(IF($F$4=4,_xll.IMDP("IR",$E245,K$9)-K$13,_xll.IMDP("IR",$E245,K$10)),"")</f>
        <v>3.4569999999999999</v>
      </c>
      <c r="L245" s="30">
        <f>IFERROR(IF($F$4=4,_xll.IMDP("IR",$E245,L$9)-L$13,_xll.IMDP("IR",$E245,L$10)),"")</f>
        <v>3.4769999999999999</v>
      </c>
      <c r="M245" s="30">
        <f>IFERROR(IF($F$4=4,_xll.IMDP("IR",$E245,M$9)-M$13,_xll.IMDP("IR",$E245,M$10)),"")</f>
        <v>3.4940000000000002</v>
      </c>
      <c r="N245" s="30">
        <f>IFERROR(IF($F$4=4,_xll.IMDP("IR",$E245,N$9)-N$13,_xll.IMDP("IR",$E245,N$10)),"")</f>
        <v>3.5110000000000001</v>
      </c>
      <c r="O245" s="30">
        <f>IFERROR(IF($F$4=4,_xll.IMDP("IR",$E245,O$9)-O$13,_xll.IMDP("IR",$E245,O$10)),"")</f>
        <v>3.5209999999999999</v>
      </c>
      <c r="P245" s="30">
        <f>IFERROR(IF($F$4=4,_xll.IMDP("IR",$E245,P$9)-P$13,_xll.IMDP("IR",$E245,P$10)),"")</f>
        <v>3.5550000000000002</v>
      </c>
      <c r="Q245" s="30">
        <f>IFERROR(IF($F$4=4,_xll.IMDP("IR",$E245,Q$9)-Q$13,_xll.IMDP("IR",$E245,Q$10)),"")</f>
        <v>3.6549999999999998</v>
      </c>
      <c r="R245" s="30">
        <f>IFERROR(IF($F$4=4,_xll.IMDP("IR",$E245,R$9)-R$13,_xll.IMDP("IR",$E245,R$10)),"")</f>
        <v>3.907</v>
      </c>
      <c r="S245" s="30">
        <f>IFERROR(IF($F$4=4,_xll.IMDP("IR",$E245,S$9)-S$13,_xll.IMDP("IR",$E245,S$10)),"")</f>
        <v>4.7300000000000004</v>
      </c>
      <c r="T245" s="30">
        <f>IFERROR(IF($F$4=4,_xll.IMDP("IR",$E245,T$9)-T$13,_xll.IMDP("IR",$E245,T$10)),"")</f>
        <v>5.3819999999999997</v>
      </c>
      <c r="U245" s="30">
        <f>IFERROR(IF($F$4=4,_xll.IMDP("IR",$E245,U$9)-U$13,_xll.IMDP("IR",$E245,U$10)),"")</f>
        <v>5.6340000000000003</v>
      </c>
      <c r="V245" s="31" t="str">
        <f>IFERROR(IF($F$4=4,_xll.IMDP("IR",$E245,V$9)-V$13,_xll.IMDP("IR",$E245,V$10)),"")</f>
        <v/>
      </c>
    </row>
    <row r="246" spans="2:22">
      <c r="B246">
        <v>233</v>
      </c>
      <c r="C246" s="7" t="str">
        <f>IFERROR( VLOOKUP( $B246, Sheet1!$M$2:$O$10001, 2,0),"")</f>
        <v>13163</v>
      </c>
      <c r="D246" s="24" t="str">
        <f>IFERROR( VLOOKUP( $B246, Sheet1!$M$2:$O$10001, 3,0),"")</f>
        <v>LF</v>
      </c>
      <c r="E246" s="3" t="str">
        <f t="shared" si="5"/>
        <v>BONDAVG13163</v>
      </c>
      <c r="F246" s="18" t="str">
        <f>_xll.IMDP("IR",$E246,F$12)</f>
        <v>공모/무보증AA-</v>
      </c>
      <c r="G246" s="15">
        <f>_xll.IMDP("IR",$E246,G$12)</f>
        <v>20240830</v>
      </c>
      <c r="H246" s="30">
        <f>IFERROR(IF($F$4=4,_xll.IMDP("IR",$E246,H$9)-H$13,_xll.IMDP("IR",$E246,H$10)),"")</f>
        <v>3.4860000000000002</v>
      </c>
      <c r="I246" s="30">
        <f>IFERROR(IF($F$4=4,_xll.IMDP("IR",$E246,I$9)-I$13,_xll.IMDP("IR",$E246,I$10)),"")</f>
        <v>3.4860000000000002</v>
      </c>
      <c r="J246" s="30">
        <f>IFERROR(IF($F$4=4,_xll.IMDP("IR",$E246,J$9)-J$13,_xll.IMDP("IR",$E246,J$10)),"")</f>
        <v>3.4289999999999998</v>
      </c>
      <c r="K246" s="30">
        <f>IFERROR(IF($F$4=4,_xll.IMDP("IR",$E246,K$9)-K$13,_xll.IMDP("IR",$E246,K$10)),"")</f>
        <v>3.3959999999999999</v>
      </c>
      <c r="L246" s="30">
        <f>IFERROR(IF($F$4=4,_xll.IMDP("IR",$E246,L$9)-L$13,_xll.IMDP("IR",$E246,L$10)),"")</f>
        <v>3.4169999999999998</v>
      </c>
      <c r="M246" s="30">
        <f>IFERROR(IF($F$4=4,_xll.IMDP("IR",$E246,M$9)-M$13,_xll.IMDP("IR",$E246,M$10)),"")</f>
        <v>3.4369999999999998</v>
      </c>
      <c r="N246" s="30">
        <f>IFERROR(IF($F$4=4,_xll.IMDP("IR",$E246,N$9)-N$13,_xll.IMDP("IR",$E246,N$10)),"")</f>
        <v>3.4620000000000002</v>
      </c>
      <c r="O246" s="30">
        <f>IFERROR(IF($F$4=4,_xll.IMDP("IR",$E246,O$9)-O$13,_xll.IMDP("IR",$E246,O$10)),"")</f>
        <v>3.4780000000000002</v>
      </c>
      <c r="P246" s="30">
        <f>IFERROR(IF($F$4=4,_xll.IMDP("IR",$E246,P$9)-P$13,_xll.IMDP("IR",$E246,P$10)),"")</f>
        <v>3.508</v>
      </c>
      <c r="Q246" s="30">
        <f>IFERROR(IF($F$4=4,_xll.IMDP("IR",$E246,Q$9)-Q$13,_xll.IMDP("IR",$E246,Q$10)),"")</f>
        <v>3.5990000000000002</v>
      </c>
      <c r="R246" s="30">
        <f>IFERROR(IF($F$4=4,_xll.IMDP("IR",$E246,R$9)-R$13,_xll.IMDP("IR",$E246,R$10)),"")</f>
        <v>3.83</v>
      </c>
      <c r="S246" s="30">
        <f>IFERROR(IF($F$4=4,_xll.IMDP("IR",$E246,S$9)-S$13,_xll.IMDP("IR",$E246,S$10)),"")</f>
        <v>4.6500000000000004</v>
      </c>
      <c r="T246" s="30">
        <f>IFERROR(IF($F$4=4,_xll.IMDP("IR",$E246,T$9)-T$13,_xll.IMDP("IR",$E246,T$10)),"")</f>
        <v>5.2729999999999997</v>
      </c>
      <c r="U246" s="30">
        <f>IFERROR(IF($F$4=4,_xll.IMDP("IR",$E246,U$9)-U$13,_xll.IMDP("IR",$E246,U$10)),"")</f>
        <v>5.5250000000000004</v>
      </c>
      <c r="V246" s="31" t="str">
        <f>IFERROR(IF($F$4=4,_xll.IMDP("IR",$E246,V$9)-V$13,_xll.IMDP("IR",$E246,V$10)),"")</f>
        <v/>
      </c>
    </row>
    <row r="247" spans="2:22">
      <c r="B247">
        <v>234</v>
      </c>
      <c r="C247" s="7" t="str">
        <f>IFERROR( VLOOKUP( $B247, Sheet1!$M$2:$O$10001, 2,0),"")</f>
        <v>13327</v>
      </c>
      <c r="D247" s="24" t="str">
        <f>IFERROR( VLOOKUP( $B247, Sheet1!$M$2:$O$10001, 3,0),"")</f>
        <v>한국산업단지공단</v>
      </c>
      <c r="E247" s="3" t="str">
        <f t="shared" si="5"/>
        <v>BONDAVG13327</v>
      </c>
      <c r="F247" s="18" t="str">
        <f>_xll.IMDP("IR",$E247,F$12)</f>
        <v>공사/공단채AAA</v>
      </c>
      <c r="G247" s="15">
        <f>_xll.IMDP("IR",$E247,G$12)</f>
        <v>20240830</v>
      </c>
      <c r="H247" s="30">
        <f>IFERROR(IF($F$4=4,_xll.IMDP("IR",$E247,H$9)-H$13,_xll.IMDP("IR",$E247,H$10)),"")</f>
        <v>3.4180000000000001</v>
      </c>
      <c r="I247" s="30">
        <f>IFERROR(IF($F$4=4,_xll.IMDP("IR",$E247,I$9)-I$13,_xll.IMDP("IR",$E247,I$10)),"")</f>
        <v>3.4079999999999999</v>
      </c>
      <c r="J247" s="30">
        <f>IFERROR(IF($F$4=4,_xll.IMDP("IR",$E247,J$9)-J$13,_xll.IMDP("IR",$E247,J$10)),"")</f>
        <v>3.323</v>
      </c>
      <c r="K247" s="30">
        <f>IFERROR(IF($F$4=4,_xll.IMDP("IR",$E247,K$9)-K$13,_xll.IMDP("IR",$E247,K$10)),"")</f>
        <v>3.2949999999999999</v>
      </c>
      <c r="L247" s="30">
        <f>IFERROR(IF($F$4=4,_xll.IMDP("IR",$E247,L$9)-L$13,_xll.IMDP("IR",$E247,L$10)),"")</f>
        <v>3.2469999999999999</v>
      </c>
      <c r="M247" s="30">
        <f>IFERROR(IF($F$4=4,_xll.IMDP("IR",$E247,M$9)-M$13,_xll.IMDP("IR",$E247,M$10)),"")</f>
        <v>3.226</v>
      </c>
      <c r="N247" s="30">
        <f>IFERROR(IF($F$4=4,_xll.IMDP("IR",$E247,N$9)-N$13,_xll.IMDP("IR",$E247,N$10)),"")</f>
        <v>3.206</v>
      </c>
      <c r="O247" s="30">
        <f>IFERROR(IF($F$4=4,_xll.IMDP("IR",$E247,O$9)-O$13,_xll.IMDP("IR",$E247,O$10)),"")</f>
        <v>3.194</v>
      </c>
      <c r="P247" s="30">
        <f>IFERROR(IF($F$4=4,_xll.IMDP("IR",$E247,P$9)-P$13,_xll.IMDP("IR",$E247,P$10)),"")</f>
        <v>3.2010000000000001</v>
      </c>
      <c r="Q247" s="30">
        <f>IFERROR(IF($F$4=4,_xll.IMDP("IR",$E247,Q$9)-Q$13,_xll.IMDP("IR",$E247,Q$10)),"")</f>
        <v>3.2170000000000001</v>
      </c>
      <c r="R247" s="30">
        <f>IFERROR(IF($F$4=4,_xll.IMDP("IR",$E247,R$9)-R$13,_xll.IMDP("IR",$E247,R$10)),"")</f>
        <v>3.2290000000000001</v>
      </c>
      <c r="S247" s="30">
        <f>IFERROR(IF($F$4=4,_xll.IMDP("IR",$E247,S$9)-S$13,_xll.IMDP("IR",$E247,S$10)),"")</f>
        <v>3.2589999999999999</v>
      </c>
      <c r="T247" s="30">
        <f>IFERROR(IF($F$4=4,_xll.IMDP("IR",$E247,T$9)-T$13,_xll.IMDP("IR",$E247,T$10)),"")</f>
        <v>3.2679999999999998</v>
      </c>
      <c r="U247" s="30">
        <f>IFERROR(IF($F$4=4,_xll.IMDP("IR",$E247,U$9)-U$13,_xll.IMDP("IR",$E247,U$10)),"")</f>
        <v>3.26</v>
      </c>
      <c r="V247" s="31">
        <f>IFERROR(IF($F$4=4,_xll.IMDP("IR",$E247,V$9)-V$13,_xll.IMDP("IR",$E247,V$10)),"")</f>
        <v>3.2570000000000001</v>
      </c>
    </row>
    <row r="248" spans="2:22">
      <c r="B248">
        <v>235</v>
      </c>
      <c r="C248" s="7" t="str">
        <f>IFERROR( VLOOKUP( $B248, Sheet1!$M$2:$O$10001, 2,0),"")</f>
        <v>13422</v>
      </c>
      <c r="D248" s="24" t="str">
        <f>IFERROR( VLOOKUP( $B248, Sheet1!$M$2:$O$10001, 3,0),"")</f>
        <v>대신에프앤아이</v>
      </c>
      <c r="E248" s="3" t="str">
        <f t="shared" si="5"/>
        <v>BONDAVG13422</v>
      </c>
      <c r="F248" s="18" t="str">
        <f>_xll.IMDP("IR",$E248,F$12)</f>
        <v>공모/무보증A0</v>
      </c>
      <c r="G248" s="15">
        <f>_xll.IMDP("IR",$E248,G$12)</f>
        <v>20240830</v>
      </c>
      <c r="H248" s="30">
        <f>IFERROR(IF($F$4=4,_xll.IMDP("IR",$E248,H$9)-H$13,_xll.IMDP("IR",$E248,H$10)),"")</f>
        <v>3.9689999999999999</v>
      </c>
      <c r="I248" s="30">
        <f>IFERROR(IF($F$4=4,_xll.IMDP("IR",$E248,I$9)-I$13,_xll.IMDP("IR",$E248,I$10)),"")</f>
        <v>4.0380000000000003</v>
      </c>
      <c r="J248" s="30">
        <f>IFERROR(IF($F$4=4,_xll.IMDP("IR",$E248,J$9)-J$13,_xll.IMDP("IR",$E248,J$10)),"")</f>
        <v>4.048</v>
      </c>
      <c r="K248" s="30">
        <f>IFERROR(IF($F$4=4,_xll.IMDP("IR",$E248,K$9)-K$13,_xll.IMDP("IR",$E248,K$10)),"")</f>
        <v>4.0739999999999998</v>
      </c>
      <c r="L248" s="30">
        <f>IFERROR(IF($F$4=4,_xll.IMDP("IR",$E248,L$9)-L$13,_xll.IMDP("IR",$E248,L$10)),"")</f>
        <v>4.2089999999999996</v>
      </c>
      <c r="M248" s="30">
        <f>IFERROR(IF($F$4=4,_xll.IMDP("IR",$E248,M$9)-M$13,_xll.IMDP("IR",$E248,M$10)),"")</f>
        <v>4.3239999999999998</v>
      </c>
      <c r="N248" s="30">
        <f>IFERROR(IF($F$4=4,_xll.IMDP("IR",$E248,N$9)-N$13,_xll.IMDP("IR",$E248,N$10)),"")</f>
        <v>4.4039999999999999</v>
      </c>
      <c r="O248" s="30">
        <f>IFERROR(IF($F$4=4,_xll.IMDP("IR",$E248,O$9)-O$13,_xll.IMDP("IR",$E248,O$10)),"")</f>
        <v>4.5170000000000003</v>
      </c>
      <c r="P248" s="30">
        <f>IFERROR(IF($F$4=4,_xll.IMDP("IR",$E248,P$9)-P$13,_xll.IMDP("IR",$E248,P$10)),"")</f>
        <v>4.9279999999999999</v>
      </c>
      <c r="Q248" s="30">
        <f>IFERROR(IF($F$4=4,_xll.IMDP("IR",$E248,Q$9)-Q$13,_xll.IMDP("IR",$E248,Q$10)),"")</f>
        <v>5.2789999999999999</v>
      </c>
      <c r="R248" s="30">
        <f>IFERROR(IF($F$4=4,_xll.IMDP("IR",$E248,R$9)-R$13,_xll.IMDP("IR",$E248,R$10)),"")</f>
        <v>5.5190000000000001</v>
      </c>
      <c r="S248" s="30">
        <f>IFERROR(IF($F$4=4,_xll.IMDP("IR",$E248,S$9)-S$13,_xll.IMDP("IR",$E248,S$10)),"")</f>
        <v>6.2060000000000004</v>
      </c>
      <c r="T248" s="30">
        <f>IFERROR(IF($F$4=4,_xll.IMDP("IR",$E248,T$9)-T$13,_xll.IMDP("IR",$E248,T$10)),"")</f>
        <v>6.6420000000000003</v>
      </c>
      <c r="U248" s="30">
        <f>IFERROR(IF($F$4=4,_xll.IMDP("IR",$E248,U$9)-U$13,_xll.IMDP("IR",$E248,U$10)),"")</f>
        <v>6.9180000000000001</v>
      </c>
      <c r="V248" s="31" t="str">
        <f>IFERROR(IF($F$4=4,_xll.IMDP("IR",$E248,V$9)-V$13,_xll.IMDP("IR",$E248,V$10)),"")</f>
        <v/>
      </c>
    </row>
    <row r="249" spans="2:22">
      <c r="B249">
        <v>236</v>
      </c>
      <c r="C249" s="7" t="str">
        <f>IFERROR( VLOOKUP( $B249, Sheet1!$M$2:$O$10001, 2,0),"")</f>
        <v>13509</v>
      </c>
      <c r="D249" s="24" t="str">
        <f>IFERROR( VLOOKUP( $B249, Sheet1!$M$2:$O$10001, 3,0),"")</f>
        <v>충청남도개발공사</v>
      </c>
      <c r="E249" s="3" t="str">
        <f t="shared" si="5"/>
        <v>BONDAVG13509</v>
      </c>
      <c r="F249" s="18" t="str">
        <f>_xll.IMDP("IR",$E249,F$12)</f>
        <v>공사/공단채AA+</v>
      </c>
      <c r="G249" s="15">
        <f>_xll.IMDP("IR",$E249,G$12)</f>
        <v>20240830</v>
      </c>
      <c r="H249" s="30">
        <f>IFERROR(IF($F$4=4,_xll.IMDP("IR",$E249,H$9)-H$13,_xll.IMDP("IR",$E249,H$10)),"")</f>
        <v>3.4580000000000002</v>
      </c>
      <c r="I249" s="30">
        <f>IFERROR(IF($F$4=4,_xll.IMDP("IR",$E249,I$9)-I$13,_xll.IMDP("IR",$E249,I$10)),"")</f>
        <v>3.476</v>
      </c>
      <c r="J249" s="30">
        <f>IFERROR(IF($F$4=4,_xll.IMDP("IR",$E249,J$9)-J$13,_xll.IMDP("IR",$E249,J$10)),"")</f>
        <v>3.403</v>
      </c>
      <c r="K249" s="30">
        <f>IFERROR(IF($F$4=4,_xll.IMDP("IR",$E249,K$9)-K$13,_xll.IMDP("IR",$E249,K$10)),"")</f>
        <v>3.3610000000000002</v>
      </c>
      <c r="L249" s="30">
        <f>IFERROR(IF($F$4=4,_xll.IMDP("IR",$E249,L$9)-L$13,_xll.IMDP("IR",$E249,L$10)),"")</f>
        <v>3.3460000000000001</v>
      </c>
      <c r="M249" s="30">
        <f>IFERROR(IF($F$4=4,_xll.IMDP("IR",$E249,M$9)-M$13,_xll.IMDP("IR",$E249,M$10)),"")</f>
        <v>3.351</v>
      </c>
      <c r="N249" s="30">
        <f>IFERROR(IF($F$4=4,_xll.IMDP("IR",$E249,N$9)-N$13,_xll.IMDP("IR",$E249,N$10)),"")</f>
        <v>3.3370000000000002</v>
      </c>
      <c r="O249" s="30">
        <f>IFERROR(IF($F$4=4,_xll.IMDP("IR",$E249,O$9)-O$13,_xll.IMDP("IR",$E249,O$10)),"")</f>
        <v>3.3250000000000002</v>
      </c>
      <c r="P249" s="30">
        <f>IFERROR(IF($F$4=4,_xll.IMDP("IR",$E249,P$9)-P$13,_xll.IMDP("IR",$E249,P$10)),"")</f>
        <v>3.3530000000000002</v>
      </c>
      <c r="Q249" s="30">
        <f>IFERROR(IF($F$4=4,_xll.IMDP("IR",$E249,Q$9)-Q$13,_xll.IMDP("IR",$E249,Q$10)),"")</f>
        <v>3.387</v>
      </c>
      <c r="R249" s="30">
        <f>IFERROR(IF($F$4=4,_xll.IMDP("IR",$E249,R$9)-R$13,_xll.IMDP("IR",$E249,R$10)),"")</f>
        <v>3.423</v>
      </c>
      <c r="S249" s="30">
        <f>IFERROR(IF($F$4=4,_xll.IMDP("IR",$E249,S$9)-S$13,_xll.IMDP("IR",$E249,S$10)),"")</f>
        <v>3.49</v>
      </c>
      <c r="T249" s="30">
        <f>IFERROR(IF($F$4=4,_xll.IMDP("IR",$E249,T$9)-T$13,_xll.IMDP("IR",$E249,T$10)),"")</f>
        <v>3.52</v>
      </c>
      <c r="U249" s="30">
        <f>IFERROR(IF($F$4=4,_xll.IMDP("IR",$E249,U$9)-U$13,_xll.IMDP("IR",$E249,U$10)),"")</f>
        <v>3.5539999999999998</v>
      </c>
      <c r="V249" s="31" t="str">
        <f>IFERROR(IF($F$4=4,_xll.IMDP("IR",$E249,V$9)-V$13,_xll.IMDP("IR",$E249,V$10)),"")</f>
        <v/>
      </c>
    </row>
    <row r="250" spans="2:22">
      <c r="B250">
        <v>237</v>
      </c>
      <c r="C250" s="7" t="str">
        <f>IFERROR( VLOOKUP( $B250, Sheet1!$M$2:$O$10001, 2,0),"")</f>
        <v>13768</v>
      </c>
      <c r="D250" s="24" t="str">
        <f>IFERROR( VLOOKUP( $B250, Sheet1!$M$2:$O$10001, 3,0),"")</f>
        <v>풍산</v>
      </c>
      <c r="E250" s="3" t="str">
        <f t="shared" si="5"/>
        <v>BONDAVG13768</v>
      </c>
      <c r="F250" s="18" t="str">
        <f>_xll.IMDP("IR",$E250,F$12)</f>
        <v>공모/무보증A+</v>
      </c>
      <c r="G250" s="15">
        <f>_xll.IMDP("IR",$E250,G$12)</f>
        <v>20240830</v>
      </c>
      <c r="H250" s="30">
        <f>IFERROR(IF($F$4=4,_xll.IMDP("IR",$E250,H$9)-H$13,_xll.IMDP("IR",$E250,H$10)),"")</f>
        <v>3.48</v>
      </c>
      <c r="I250" s="30">
        <f>IFERROR(IF($F$4=4,_xll.IMDP("IR",$E250,I$9)-I$13,_xll.IMDP("IR",$E250,I$10)),"")</f>
        <v>3.57</v>
      </c>
      <c r="J250" s="30">
        <f>IFERROR(IF($F$4=4,_xll.IMDP("IR",$E250,J$9)-J$13,_xll.IMDP("IR",$E250,J$10)),"")</f>
        <v>3.5710000000000002</v>
      </c>
      <c r="K250" s="30">
        <f>IFERROR(IF($F$4=4,_xll.IMDP("IR",$E250,K$9)-K$13,_xll.IMDP("IR",$E250,K$10)),"")</f>
        <v>3.5739999999999998</v>
      </c>
      <c r="L250" s="30">
        <f>IFERROR(IF($F$4=4,_xll.IMDP("IR",$E250,L$9)-L$13,_xll.IMDP("IR",$E250,L$10)),"")</f>
        <v>3.593</v>
      </c>
      <c r="M250" s="30">
        <f>IFERROR(IF($F$4=4,_xll.IMDP("IR",$E250,M$9)-M$13,_xll.IMDP("IR",$E250,M$10)),"")</f>
        <v>3.6219999999999999</v>
      </c>
      <c r="N250" s="30">
        <f>IFERROR(IF($F$4=4,_xll.IMDP("IR",$E250,N$9)-N$13,_xll.IMDP("IR",$E250,N$10)),"")</f>
        <v>3.6379999999999999</v>
      </c>
      <c r="O250" s="30">
        <f>IFERROR(IF($F$4=4,_xll.IMDP("IR",$E250,O$9)-O$13,_xll.IMDP("IR",$E250,O$10)),"")</f>
        <v>3.7320000000000002</v>
      </c>
      <c r="P250" s="30">
        <f>IFERROR(IF($F$4=4,_xll.IMDP("IR",$E250,P$9)-P$13,_xll.IMDP("IR",$E250,P$10)),"")</f>
        <v>4.0380000000000003</v>
      </c>
      <c r="Q250" s="30">
        <f>IFERROR(IF($F$4=4,_xll.IMDP("IR",$E250,Q$9)-Q$13,_xll.IMDP("IR",$E250,Q$10)),"")</f>
        <v>4.29</v>
      </c>
      <c r="R250" s="30">
        <f>IFERROR(IF($F$4=4,_xll.IMDP("IR",$E250,R$9)-R$13,_xll.IMDP("IR",$E250,R$10)),"")</f>
        <v>4.5250000000000004</v>
      </c>
      <c r="S250" s="30">
        <f>IFERROR(IF($F$4=4,_xll.IMDP("IR",$E250,S$9)-S$13,_xll.IMDP("IR",$E250,S$10)),"")</f>
        <v>5.1920000000000002</v>
      </c>
      <c r="T250" s="30">
        <f>IFERROR(IF($F$4=4,_xll.IMDP("IR",$E250,T$9)-T$13,_xll.IMDP("IR",$E250,T$10)),"")</f>
        <v>5.6840000000000002</v>
      </c>
      <c r="U250" s="30">
        <f>IFERROR(IF($F$4=4,_xll.IMDP("IR",$E250,U$9)-U$13,_xll.IMDP("IR",$E250,U$10)),"")</f>
        <v>5.9560000000000004</v>
      </c>
      <c r="V250" s="31" t="str">
        <f>IFERROR(IF($F$4=4,_xll.IMDP("IR",$E250,V$9)-V$13,_xll.IMDP("IR",$E250,V$10)),"")</f>
        <v/>
      </c>
    </row>
    <row r="251" spans="2:22">
      <c r="B251">
        <v>238</v>
      </c>
      <c r="C251" s="7" t="str">
        <f>IFERROR( VLOOKUP( $B251, Sheet1!$M$2:$O$10001, 2,0),"")</f>
        <v>13784</v>
      </c>
      <c r="D251" s="24" t="str">
        <f>IFERROR( VLOOKUP( $B251, Sheet1!$M$2:$O$10001, 3,0),"")</f>
        <v>엘에스전선</v>
      </c>
      <c r="E251" s="3" t="str">
        <f t="shared" si="5"/>
        <v>BONDAVG13784</v>
      </c>
      <c r="F251" s="18" t="str">
        <f>_xll.IMDP("IR",$E251,F$12)</f>
        <v>공모/무보증A+</v>
      </c>
      <c r="G251" s="15">
        <f>_xll.IMDP("IR",$E251,G$12)</f>
        <v>20240830</v>
      </c>
      <c r="H251" s="30">
        <f>IFERROR(IF($F$4=4,_xll.IMDP("IR",$E251,H$9)-H$13,_xll.IMDP("IR",$E251,H$10)),"")</f>
        <v>3.3959999999999999</v>
      </c>
      <c r="I251" s="30">
        <f>IFERROR(IF($F$4=4,_xll.IMDP("IR",$E251,I$9)-I$13,_xll.IMDP("IR",$E251,I$10)),"")</f>
        <v>3.4449999999999998</v>
      </c>
      <c r="J251" s="30">
        <f>IFERROR(IF($F$4=4,_xll.IMDP("IR",$E251,J$9)-J$13,_xll.IMDP("IR",$E251,J$10)),"")</f>
        <v>3.4529999999999998</v>
      </c>
      <c r="K251" s="30">
        <f>IFERROR(IF($F$4=4,_xll.IMDP("IR",$E251,K$9)-K$13,_xll.IMDP("IR",$E251,K$10)),"")</f>
        <v>3.4670000000000001</v>
      </c>
      <c r="L251" s="30">
        <f>IFERROR(IF($F$4=4,_xll.IMDP("IR",$E251,L$9)-L$13,_xll.IMDP("IR",$E251,L$10)),"")</f>
        <v>3.5030000000000001</v>
      </c>
      <c r="M251" s="30">
        <f>IFERROR(IF($F$4=4,_xll.IMDP("IR",$E251,M$9)-M$13,_xll.IMDP("IR",$E251,M$10)),"")</f>
        <v>3.5289999999999999</v>
      </c>
      <c r="N251" s="30">
        <f>IFERROR(IF($F$4=4,_xll.IMDP("IR",$E251,N$9)-N$13,_xll.IMDP("IR",$E251,N$10)),"")</f>
        <v>3.5489999999999999</v>
      </c>
      <c r="O251" s="30">
        <f>IFERROR(IF($F$4=4,_xll.IMDP("IR",$E251,O$9)-O$13,_xll.IMDP("IR",$E251,O$10)),"")</f>
        <v>3.5630000000000002</v>
      </c>
      <c r="P251" s="30">
        <f>IFERROR(IF($F$4=4,_xll.IMDP("IR",$E251,P$9)-P$13,_xll.IMDP("IR",$E251,P$10)),"")</f>
        <v>3.8969999999999998</v>
      </c>
      <c r="Q251" s="30">
        <f>IFERROR(IF($F$4=4,_xll.IMDP("IR",$E251,Q$9)-Q$13,_xll.IMDP("IR",$E251,Q$10)),"")</f>
        <v>4.117</v>
      </c>
      <c r="R251" s="30">
        <f>IFERROR(IF($F$4=4,_xll.IMDP("IR",$E251,R$9)-R$13,_xll.IMDP("IR",$E251,R$10)),"")</f>
        <v>4.351</v>
      </c>
      <c r="S251" s="30">
        <f>IFERROR(IF($F$4=4,_xll.IMDP("IR",$E251,S$9)-S$13,_xll.IMDP("IR",$E251,S$10)),"")</f>
        <v>5.0209999999999999</v>
      </c>
      <c r="T251" s="30">
        <f>IFERROR(IF($F$4=4,_xll.IMDP("IR",$E251,T$9)-T$13,_xll.IMDP("IR",$E251,T$10)),"")</f>
        <v>5.5279999999999996</v>
      </c>
      <c r="U251" s="30">
        <f>IFERROR(IF($F$4=4,_xll.IMDP("IR",$E251,U$9)-U$13,_xll.IMDP("IR",$E251,U$10)),"")</f>
        <v>5.8</v>
      </c>
      <c r="V251" s="31" t="str">
        <f>IFERROR(IF($F$4=4,_xll.IMDP("IR",$E251,V$9)-V$13,_xll.IMDP("IR",$E251,V$10)),"")</f>
        <v/>
      </c>
    </row>
    <row r="252" spans="2:22">
      <c r="B252">
        <v>239</v>
      </c>
      <c r="C252" s="7" t="str">
        <f>IFERROR( VLOOKUP( $B252, Sheet1!$M$2:$O$10001, 2,0),"")</f>
        <v>13785</v>
      </c>
      <c r="D252" s="24" t="str">
        <f>IFERROR( VLOOKUP( $B252, Sheet1!$M$2:$O$10001, 3,0),"")</f>
        <v>엘에스엠트론</v>
      </c>
      <c r="E252" s="3" t="str">
        <f t="shared" si="5"/>
        <v>BONDAVG13785</v>
      </c>
      <c r="F252" s="18" t="str">
        <f>_xll.IMDP("IR",$E252,F$12)</f>
        <v>공모/무보증A0</v>
      </c>
      <c r="G252" s="15">
        <f>_xll.IMDP("IR",$E252,G$12)</f>
        <v>20240830</v>
      </c>
      <c r="H252" s="30">
        <f>IFERROR(IF($F$4=4,_xll.IMDP("IR",$E252,H$9)-H$13,_xll.IMDP("IR",$E252,H$10)),"")</f>
        <v>3.4369999999999998</v>
      </c>
      <c r="I252" s="30">
        <f>IFERROR(IF($F$4=4,_xll.IMDP("IR",$E252,I$9)-I$13,_xll.IMDP("IR",$E252,I$10)),"")</f>
        <v>3.5110000000000001</v>
      </c>
      <c r="J252" s="30">
        <f>IFERROR(IF($F$4=4,_xll.IMDP("IR",$E252,J$9)-J$13,_xll.IMDP("IR",$E252,J$10)),"")</f>
        <v>3.53</v>
      </c>
      <c r="K252" s="30">
        <f>IFERROR(IF($F$4=4,_xll.IMDP("IR",$E252,K$9)-K$13,_xll.IMDP("IR",$E252,K$10)),"")</f>
        <v>3.5550000000000002</v>
      </c>
      <c r="L252" s="30">
        <f>IFERROR(IF($F$4=4,_xll.IMDP("IR",$E252,L$9)-L$13,_xll.IMDP("IR",$E252,L$10)),"")</f>
        <v>3.6309999999999998</v>
      </c>
      <c r="M252" s="30">
        <f>IFERROR(IF($F$4=4,_xll.IMDP("IR",$E252,M$9)-M$13,_xll.IMDP("IR",$E252,M$10)),"")</f>
        <v>3.653</v>
      </c>
      <c r="N252" s="30">
        <f>IFERROR(IF($F$4=4,_xll.IMDP("IR",$E252,N$9)-N$13,_xll.IMDP("IR",$E252,N$10)),"")</f>
        <v>3.657</v>
      </c>
      <c r="O252" s="30">
        <f>IFERROR(IF($F$4=4,_xll.IMDP("IR",$E252,O$9)-O$13,_xll.IMDP("IR",$E252,O$10)),"")</f>
        <v>3.6549999999999998</v>
      </c>
      <c r="P252" s="30">
        <f>IFERROR(IF($F$4=4,_xll.IMDP("IR",$E252,P$9)-P$13,_xll.IMDP("IR",$E252,P$10)),"")</f>
        <v>4.0529999999999999</v>
      </c>
      <c r="Q252" s="30">
        <f>IFERROR(IF($F$4=4,_xll.IMDP("IR",$E252,Q$9)-Q$13,_xll.IMDP("IR",$E252,Q$10)),"")</f>
        <v>4.3860000000000001</v>
      </c>
      <c r="R252" s="30">
        <f>IFERROR(IF($F$4=4,_xll.IMDP("IR",$E252,R$9)-R$13,_xll.IMDP("IR",$E252,R$10)),"")</f>
        <v>4.6369999999999996</v>
      </c>
      <c r="S252" s="30">
        <f>IFERROR(IF($F$4=4,_xll.IMDP("IR",$E252,S$9)-S$13,_xll.IMDP("IR",$E252,S$10)),"")</f>
        <v>5.3170000000000002</v>
      </c>
      <c r="T252" s="30">
        <f>IFERROR(IF($F$4=4,_xll.IMDP("IR",$E252,T$9)-T$13,_xll.IMDP("IR",$E252,T$10)),"")</f>
        <v>5.7190000000000003</v>
      </c>
      <c r="U252" s="30">
        <f>IFERROR(IF($F$4=4,_xll.IMDP("IR",$E252,U$9)-U$13,_xll.IMDP("IR",$E252,U$10)),"")</f>
        <v>5.9930000000000003</v>
      </c>
      <c r="V252" s="31" t="str">
        <f>IFERROR(IF($F$4=4,_xll.IMDP("IR",$E252,V$9)-V$13,_xll.IMDP("IR",$E252,V$10)),"")</f>
        <v/>
      </c>
    </row>
    <row r="253" spans="2:22">
      <c r="B253">
        <v>240</v>
      </c>
      <c r="C253" s="7" t="str">
        <f>IFERROR( VLOOKUP( $B253, Sheet1!$M$2:$O$10001, 2,0),"")</f>
        <v>13827</v>
      </c>
      <c r="D253" s="24" t="str">
        <f>IFERROR( VLOOKUP( $B253, Sheet1!$M$2:$O$10001, 3,0),"")</f>
        <v>풀무원식품</v>
      </c>
      <c r="E253" s="3" t="str">
        <f t="shared" si="5"/>
        <v>BONDAVG13827</v>
      </c>
      <c r="F253" s="18" t="str">
        <f>_xll.IMDP("IR",$E253,F$12)</f>
        <v>공모/무보증A-</v>
      </c>
      <c r="G253" s="15">
        <f>_xll.IMDP("IR",$E253,G$12)</f>
        <v>20240830</v>
      </c>
      <c r="H253" s="30">
        <f>IFERROR(IF($F$4=4,_xll.IMDP("IR",$E253,H$9)-H$13,_xll.IMDP("IR",$E253,H$10)),"")</f>
        <v>3.944</v>
      </c>
      <c r="I253" s="30">
        <f>IFERROR(IF($F$4=4,_xll.IMDP("IR",$E253,I$9)-I$13,_xll.IMDP("IR",$E253,I$10)),"")</f>
        <v>4.032</v>
      </c>
      <c r="J253" s="30">
        <f>IFERROR(IF($F$4=4,_xll.IMDP("IR",$E253,J$9)-J$13,_xll.IMDP("IR",$E253,J$10)),"")</f>
        <v>4.0759999999999996</v>
      </c>
      <c r="K253" s="30">
        <f>IFERROR(IF($F$4=4,_xll.IMDP("IR",$E253,K$9)-K$13,_xll.IMDP("IR",$E253,K$10)),"")</f>
        <v>4.117</v>
      </c>
      <c r="L253" s="30">
        <f>IFERROR(IF($F$4=4,_xll.IMDP("IR",$E253,L$9)-L$13,_xll.IMDP("IR",$E253,L$10)),"")</f>
        <v>4.2119999999999997</v>
      </c>
      <c r="M253" s="30">
        <f>IFERROR(IF($F$4=4,_xll.IMDP("IR",$E253,M$9)-M$13,_xll.IMDP("IR",$E253,M$10)),"")</f>
        <v>4.2830000000000004</v>
      </c>
      <c r="N253" s="30">
        <f>IFERROR(IF($F$4=4,_xll.IMDP("IR",$E253,N$9)-N$13,_xll.IMDP("IR",$E253,N$10)),"")</f>
        <v>4.4630000000000001</v>
      </c>
      <c r="O253" s="30">
        <f>IFERROR(IF($F$4=4,_xll.IMDP("IR",$E253,O$9)-O$13,_xll.IMDP("IR",$E253,O$10)),"")</f>
        <v>4.6449999999999996</v>
      </c>
      <c r="P253" s="30">
        <f>IFERROR(IF($F$4=4,_xll.IMDP("IR",$E253,P$9)-P$13,_xll.IMDP("IR",$E253,P$10)),"")</f>
        <v>5.0960000000000001</v>
      </c>
      <c r="Q253" s="30">
        <f>IFERROR(IF($F$4=4,_xll.IMDP("IR",$E253,Q$9)-Q$13,_xll.IMDP("IR",$E253,Q$10)),"")</f>
        <v>5.5090000000000003</v>
      </c>
      <c r="R253" s="30">
        <f>IFERROR(IF($F$4=4,_xll.IMDP("IR",$E253,R$9)-R$13,_xll.IMDP("IR",$E253,R$10)),"")</f>
        <v>5.6920000000000002</v>
      </c>
      <c r="S253" s="30">
        <f>IFERROR(IF($F$4=4,_xll.IMDP("IR",$E253,S$9)-S$13,_xll.IMDP("IR",$E253,S$10)),"")</f>
        <v>6.3529999999999998</v>
      </c>
      <c r="T253" s="30">
        <f>IFERROR(IF($F$4=4,_xll.IMDP("IR",$E253,T$9)-T$13,_xll.IMDP("IR",$E253,T$10)),"")</f>
        <v>6.7640000000000002</v>
      </c>
      <c r="U253" s="30">
        <f>IFERROR(IF($F$4=4,_xll.IMDP("IR",$E253,U$9)-U$13,_xll.IMDP("IR",$E253,U$10)),"")</f>
        <v>7.0590000000000002</v>
      </c>
      <c r="V253" s="31" t="str">
        <f>IFERROR(IF($F$4=4,_xll.IMDP("IR",$E253,V$9)-V$13,_xll.IMDP("IR",$E253,V$10)),"")</f>
        <v/>
      </c>
    </row>
    <row r="254" spans="2:22">
      <c r="B254">
        <v>241</v>
      </c>
      <c r="C254" s="7" t="str">
        <f>IFERROR( VLOOKUP( $B254, Sheet1!$M$2:$O$10001, 2,0),"")</f>
        <v>13844</v>
      </c>
      <c r="D254" s="24" t="str">
        <f>IFERROR( VLOOKUP( $B254, Sheet1!$M$2:$O$10001, 3,0),"")</f>
        <v>엔에이치농협캐피탈</v>
      </c>
      <c r="E254" s="3" t="str">
        <f t="shared" si="5"/>
        <v>BONDAVG13844</v>
      </c>
      <c r="F254" s="18" t="str">
        <f>_xll.IMDP("IR",$E254,F$12)</f>
        <v>기타금융채AA-</v>
      </c>
      <c r="G254" s="15">
        <f>_xll.IMDP("IR",$E254,G$12)</f>
        <v>20240830</v>
      </c>
      <c r="H254" s="30">
        <f>IFERROR(IF($F$4=4,_xll.IMDP("IR",$E254,H$9)-H$13,_xll.IMDP("IR",$E254,H$10)),"")</f>
        <v>3.532</v>
      </c>
      <c r="I254" s="30">
        <f>IFERROR(IF($F$4=4,_xll.IMDP("IR",$E254,I$9)-I$13,_xll.IMDP("IR",$E254,I$10)),"")</f>
        <v>3.5249999999999999</v>
      </c>
      <c r="J254" s="30">
        <f>IFERROR(IF($F$4=4,_xll.IMDP("IR",$E254,J$9)-J$13,_xll.IMDP("IR",$E254,J$10)),"")</f>
        <v>3.5209999999999999</v>
      </c>
      <c r="K254" s="30">
        <f>IFERROR(IF($F$4=4,_xll.IMDP("IR",$E254,K$9)-K$13,_xll.IMDP("IR",$E254,K$10)),"")</f>
        <v>3.5630000000000002</v>
      </c>
      <c r="L254" s="30">
        <f>IFERROR(IF($F$4=4,_xll.IMDP("IR",$E254,L$9)-L$13,_xll.IMDP("IR",$E254,L$10)),"")</f>
        <v>3.629</v>
      </c>
      <c r="M254" s="30">
        <f>IFERROR(IF($F$4=4,_xll.IMDP("IR",$E254,M$9)-M$13,_xll.IMDP("IR",$E254,M$10)),"")</f>
        <v>3.6139999999999999</v>
      </c>
      <c r="N254" s="30">
        <f>IFERROR(IF($F$4=4,_xll.IMDP("IR",$E254,N$9)-N$13,_xll.IMDP("IR",$E254,N$10)),"")</f>
        <v>3.6019999999999999</v>
      </c>
      <c r="O254" s="30">
        <f>IFERROR(IF($F$4=4,_xll.IMDP("IR",$E254,O$9)-O$13,_xll.IMDP("IR",$E254,O$10)),"")</f>
        <v>3.58</v>
      </c>
      <c r="P254" s="30">
        <f>IFERROR(IF($F$4=4,_xll.IMDP("IR",$E254,P$9)-P$13,_xll.IMDP("IR",$E254,P$10)),"")</f>
        <v>3.5880000000000001</v>
      </c>
      <c r="Q254" s="30">
        <f>IFERROR(IF($F$4=4,_xll.IMDP("IR",$E254,Q$9)-Q$13,_xll.IMDP("IR",$E254,Q$10)),"")</f>
        <v>3.706</v>
      </c>
      <c r="R254" s="30">
        <f>IFERROR(IF($F$4=4,_xll.IMDP("IR",$E254,R$9)-R$13,_xll.IMDP("IR",$E254,R$10)),"")</f>
        <v>4.1820000000000004</v>
      </c>
      <c r="S254" s="30">
        <f>IFERROR(IF($F$4=4,_xll.IMDP("IR",$E254,S$9)-S$13,_xll.IMDP("IR",$E254,S$10)),"")</f>
        <v>4.7839999999999998</v>
      </c>
      <c r="T254" s="30">
        <f>IFERROR(IF($F$4=4,_xll.IMDP("IR",$E254,T$9)-T$13,_xll.IMDP("IR",$E254,T$10)),"")</f>
        <v>5.2160000000000002</v>
      </c>
      <c r="U254" s="30">
        <f>IFERROR(IF($F$4=4,_xll.IMDP("IR",$E254,U$9)-U$13,_xll.IMDP("IR",$E254,U$10)),"")</f>
        <v>5.4370000000000003</v>
      </c>
      <c r="V254" s="31" t="str">
        <f>IFERROR(IF($F$4=4,_xll.IMDP("IR",$E254,V$9)-V$13,_xll.IMDP("IR",$E254,V$10)),"")</f>
        <v/>
      </c>
    </row>
    <row r="255" spans="2:22">
      <c r="B255">
        <v>242</v>
      </c>
      <c r="C255" s="7" t="str">
        <f>IFERROR( VLOOKUP( $B255, Sheet1!$M$2:$O$10001, 2,0),"")</f>
        <v>13986</v>
      </c>
      <c r="D255" s="24" t="str">
        <f>IFERROR( VLOOKUP( $B255, Sheet1!$M$2:$O$10001, 3,0),"")</f>
        <v>KB금융</v>
      </c>
      <c r="E255" s="3" t="str">
        <f t="shared" si="5"/>
        <v>BONDAVG13986</v>
      </c>
      <c r="F255" s="18" t="str">
        <f>_xll.IMDP("IR",$E255,F$12)</f>
        <v>공모/무보증AAA</v>
      </c>
      <c r="G255" s="15">
        <f>_xll.IMDP("IR",$E255,G$12)</f>
        <v>20240830</v>
      </c>
      <c r="H255" s="30">
        <f>IFERROR(IF($F$4=4,_xll.IMDP("IR",$E255,H$9)-H$13,_xll.IMDP("IR",$E255,H$10)),"")</f>
        <v>3.4620000000000002</v>
      </c>
      <c r="I255" s="30">
        <f>IFERROR(IF($F$4=4,_xll.IMDP("IR",$E255,I$9)-I$13,_xll.IMDP("IR",$E255,I$10)),"")</f>
        <v>3.4510000000000001</v>
      </c>
      <c r="J255" s="30">
        <f>IFERROR(IF($F$4=4,_xll.IMDP("IR",$E255,J$9)-J$13,_xll.IMDP("IR",$E255,J$10)),"")</f>
        <v>3.3889999999999998</v>
      </c>
      <c r="K255" s="30">
        <f>IFERROR(IF($F$4=4,_xll.IMDP("IR",$E255,K$9)-K$13,_xll.IMDP("IR",$E255,K$10)),"")</f>
        <v>3.351</v>
      </c>
      <c r="L255" s="30">
        <f>IFERROR(IF($F$4=4,_xll.IMDP("IR",$E255,L$9)-L$13,_xll.IMDP("IR",$E255,L$10)),"")</f>
        <v>3.3540000000000001</v>
      </c>
      <c r="M255" s="30">
        <f>IFERROR(IF($F$4=4,_xll.IMDP("IR",$E255,M$9)-M$13,_xll.IMDP("IR",$E255,M$10)),"")</f>
        <v>3.35</v>
      </c>
      <c r="N255" s="30">
        <f>IFERROR(IF($F$4=4,_xll.IMDP("IR",$E255,N$9)-N$13,_xll.IMDP("IR",$E255,N$10)),"")</f>
        <v>3.3559999999999999</v>
      </c>
      <c r="O255" s="30">
        <f>IFERROR(IF($F$4=4,_xll.IMDP("IR",$E255,O$9)-O$13,_xll.IMDP("IR",$E255,O$10)),"")</f>
        <v>3.3610000000000002</v>
      </c>
      <c r="P255" s="30">
        <f>IFERROR(IF($F$4=4,_xll.IMDP("IR",$E255,P$9)-P$13,_xll.IMDP("IR",$E255,P$10)),"")</f>
        <v>3.37</v>
      </c>
      <c r="Q255" s="30">
        <f>IFERROR(IF($F$4=4,_xll.IMDP("IR",$E255,Q$9)-Q$13,_xll.IMDP("IR",$E255,Q$10)),"")</f>
        <v>3.3879999999999999</v>
      </c>
      <c r="R255" s="30">
        <f>IFERROR(IF($F$4=4,_xll.IMDP("IR",$E255,R$9)-R$13,_xll.IMDP("IR",$E255,R$10)),"")</f>
        <v>3.47</v>
      </c>
      <c r="S255" s="30">
        <f>IFERROR(IF($F$4=4,_xll.IMDP("IR",$E255,S$9)-S$13,_xll.IMDP("IR",$E255,S$10)),"")</f>
        <v>3.7879999999999998</v>
      </c>
      <c r="T255" s="30">
        <f>IFERROR(IF($F$4=4,_xll.IMDP("IR",$E255,T$9)-T$13,_xll.IMDP("IR",$E255,T$10)),"")</f>
        <v>4.0510000000000002</v>
      </c>
      <c r="U255" s="30">
        <f>IFERROR(IF($F$4=4,_xll.IMDP("IR",$E255,U$9)-U$13,_xll.IMDP("IR",$E255,U$10)),"")</f>
        <v>4.2119999999999997</v>
      </c>
      <c r="V255" s="31" t="str">
        <f>IFERROR(IF($F$4=4,_xll.IMDP("IR",$E255,V$9)-V$13,_xll.IMDP("IR",$E255,V$10)),"")</f>
        <v/>
      </c>
    </row>
    <row r="256" spans="2:22">
      <c r="B256">
        <v>243</v>
      </c>
      <c r="C256" s="7" t="str">
        <f>IFERROR( VLOOKUP( $B256, Sheet1!$M$2:$O$10001, 2,0),"")</f>
        <v>13988</v>
      </c>
      <c r="D256" s="24" t="str">
        <f>IFERROR( VLOOKUP( $B256, Sheet1!$M$2:$O$10001, 3,0),"")</f>
        <v>울산도시공사</v>
      </c>
      <c r="E256" s="3" t="str">
        <f t="shared" si="5"/>
        <v>BONDAVG13988</v>
      </c>
      <c r="F256" s="18" t="str">
        <f>_xll.IMDP("IR",$E256,F$12)</f>
        <v>공사/공단채AA+</v>
      </c>
      <c r="G256" s="15">
        <f>_xll.IMDP("IR",$E256,G$12)</f>
        <v>20240830</v>
      </c>
      <c r="H256" s="30">
        <f>IFERROR(IF($F$4=4,_xll.IMDP("IR",$E256,H$9)-H$13,_xll.IMDP("IR",$E256,H$10)),"")</f>
        <v>3.4670000000000001</v>
      </c>
      <c r="I256" s="30">
        <f>IFERROR(IF($F$4=4,_xll.IMDP("IR",$E256,I$9)-I$13,_xll.IMDP("IR",$E256,I$10)),"")</f>
        <v>3.484</v>
      </c>
      <c r="J256" s="30">
        <f>IFERROR(IF($F$4=4,_xll.IMDP("IR",$E256,J$9)-J$13,_xll.IMDP("IR",$E256,J$10)),"")</f>
        <v>3.411</v>
      </c>
      <c r="K256" s="30">
        <f>IFERROR(IF($F$4=4,_xll.IMDP("IR",$E256,K$9)-K$13,_xll.IMDP("IR",$E256,K$10)),"")</f>
        <v>3.3769999999999998</v>
      </c>
      <c r="L256" s="30">
        <f>IFERROR(IF($F$4=4,_xll.IMDP("IR",$E256,L$9)-L$13,_xll.IMDP("IR",$E256,L$10)),"")</f>
        <v>3.3570000000000002</v>
      </c>
      <c r="M256" s="30">
        <f>IFERROR(IF($F$4=4,_xll.IMDP("IR",$E256,M$9)-M$13,_xll.IMDP("IR",$E256,M$10)),"")</f>
        <v>3.3540000000000001</v>
      </c>
      <c r="N256" s="30">
        <f>IFERROR(IF($F$4=4,_xll.IMDP("IR",$E256,N$9)-N$13,_xll.IMDP("IR",$E256,N$10)),"")</f>
        <v>3.3420000000000001</v>
      </c>
      <c r="O256" s="30">
        <f>IFERROR(IF($F$4=4,_xll.IMDP("IR",$E256,O$9)-O$13,_xll.IMDP("IR",$E256,O$10)),"")</f>
        <v>3.331</v>
      </c>
      <c r="P256" s="30">
        <f>IFERROR(IF($F$4=4,_xll.IMDP("IR",$E256,P$9)-P$13,_xll.IMDP("IR",$E256,P$10)),"")</f>
        <v>3.3570000000000002</v>
      </c>
      <c r="Q256" s="30">
        <f>IFERROR(IF($F$4=4,_xll.IMDP("IR",$E256,Q$9)-Q$13,_xll.IMDP("IR",$E256,Q$10)),"")</f>
        <v>3.387</v>
      </c>
      <c r="R256" s="30">
        <f>IFERROR(IF($F$4=4,_xll.IMDP("IR",$E256,R$9)-R$13,_xll.IMDP("IR",$E256,R$10)),"")</f>
        <v>3.4209999999999998</v>
      </c>
      <c r="S256" s="30">
        <f>IFERROR(IF($F$4=4,_xll.IMDP("IR",$E256,S$9)-S$13,_xll.IMDP("IR",$E256,S$10)),"")</f>
        <v>3.488</v>
      </c>
      <c r="T256" s="30">
        <f>IFERROR(IF($F$4=4,_xll.IMDP("IR",$E256,T$9)-T$13,_xll.IMDP("IR",$E256,T$10)),"")</f>
        <v>3.5169999999999999</v>
      </c>
      <c r="U256" s="30">
        <f>IFERROR(IF($F$4=4,_xll.IMDP("IR",$E256,U$9)-U$13,_xll.IMDP("IR",$E256,U$10)),"")</f>
        <v>3.552</v>
      </c>
      <c r="V256" s="31" t="str">
        <f>IFERROR(IF($F$4=4,_xll.IMDP("IR",$E256,V$9)-V$13,_xll.IMDP("IR",$E256,V$10)),"")</f>
        <v/>
      </c>
    </row>
    <row r="257" spans="2:22">
      <c r="B257">
        <v>244</v>
      </c>
      <c r="C257" s="7" t="str">
        <f>IFERROR( VLOOKUP( $B257, Sheet1!$M$2:$O$10001, 2,0),"")</f>
        <v>14723</v>
      </c>
      <c r="D257" s="24" t="str">
        <f>IFERROR( VLOOKUP( $B257, Sheet1!$M$2:$O$10001, 3,0),"")</f>
        <v>LX하우시스</v>
      </c>
      <c r="E257" s="3" t="str">
        <f t="shared" si="5"/>
        <v>BONDAVG14723</v>
      </c>
      <c r="F257" s="18" t="str">
        <f>_xll.IMDP("IR",$E257,F$12)</f>
        <v>공모/무보증A+</v>
      </c>
      <c r="G257" s="15">
        <f>_xll.IMDP("IR",$E257,G$12)</f>
        <v>20240830</v>
      </c>
      <c r="H257" s="30">
        <f>IFERROR(IF($F$4=4,_xll.IMDP("IR",$E257,H$9)-H$13,_xll.IMDP("IR",$E257,H$10)),"")</f>
        <v>3.4580000000000002</v>
      </c>
      <c r="I257" s="30">
        <f>IFERROR(IF($F$4=4,_xll.IMDP("IR",$E257,I$9)-I$13,_xll.IMDP("IR",$E257,I$10)),"")</f>
        <v>3.5030000000000001</v>
      </c>
      <c r="J257" s="30">
        <f>IFERROR(IF($F$4=4,_xll.IMDP("IR",$E257,J$9)-J$13,_xll.IMDP("IR",$E257,J$10)),"")</f>
        <v>3.508</v>
      </c>
      <c r="K257" s="30">
        <f>IFERROR(IF($F$4=4,_xll.IMDP("IR",$E257,K$9)-K$13,_xll.IMDP("IR",$E257,K$10)),"")</f>
        <v>3.5209999999999999</v>
      </c>
      <c r="L257" s="30">
        <f>IFERROR(IF($F$4=4,_xll.IMDP("IR",$E257,L$9)-L$13,_xll.IMDP("IR",$E257,L$10)),"")</f>
        <v>3.5760000000000001</v>
      </c>
      <c r="M257" s="30">
        <f>IFERROR(IF($F$4=4,_xll.IMDP("IR",$E257,M$9)-M$13,_xll.IMDP("IR",$E257,M$10)),"")</f>
        <v>3.609</v>
      </c>
      <c r="N257" s="30">
        <f>IFERROR(IF($F$4=4,_xll.IMDP("IR",$E257,N$9)-N$13,_xll.IMDP("IR",$E257,N$10)),"")</f>
        <v>3.6869999999999998</v>
      </c>
      <c r="O257" s="30">
        <f>IFERROR(IF($F$4=4,_xll.IMDP("IR",$E257,O$9)-O$13,_xll.IMDP("IR",$E257,O$10)),"")</f>
        <v>3.706</v>
      </c>
      <c r="P257" s="30">
        <f>IFERROR(IF($F$4=4,_xll.IMDP("IR",$E257,P$9)-P$13,_xll.IMDP("IR",$E257,P$10)),"")</f>
        <v>4.0119999999999996</v>
      </c>
      <c r="Q257" s="30">
        <f>IFERROR(IF($F$4=4,_xll.IMDP("IR",$E257,Q$9)-Q$13,_xll.IMDP("IR",$E257,Q$10)),"")</f>
        <v>4.1769999999999996</v>
      </c>
      <c r="R257" s="30">
        <f>IFERROR(IF($F$4=4,_xll.IMDP("IR",$E257,R$9)-R$13,_xll.IMDP("IR",$E257,R$10)),"")</f>
        <v>4.4109999999999996</v>
      </c>
      <c r="S257" s="30">
        <f>IFERROR(IF($F$4=4,_xll.IMDP("IR",$E257,S$9)-S$13,_xll.IMDP("IR",$E257,S$10)),"")</f>
        <v>5.0780000000000003</v>
      </c>
      <c r="T257" s="30">
        <f>IFERROR(IF($F$4=4,_xll.IMDP("IR",$E257,T$9)-T$13,_xll.IMDP("IR",$E257,T$10)),"")</f>
        <v>5.5460000000000003</v>
      </c>
      <c r="U257" s="30">
        <f>IFERROR(IF($F$4=4,_xll.IMDP("IR",$E257,U$9)-U$13,_xll.IMDP("IR",$E257,U$10)),"")</f>
        <v>5.8179999999999996</v>
      </c>
      <c r="V257" s="31" t="str">
        <f>IFERROR(IF($F$4=4,_xll.IMDP("IR",$E257,V$9)-V$13,_xll.IMDP("IR",$E257,V$10)),"")</f>
        <v/>
      </c>
    </row>
    <row r="258" spans="2:22">
      <c r="B258">
        <v>245</v>
      </c>
      <c r="C258" s="7" t="str">
        <f>IFERROR( VLOOKUP( $B258, Sheet1!$M$2:$O$10001, 2,0),"")</f>
        <v>14727</v>
      </c>
      <c r="D258" s="24" t="str">
        <f>IFERROR( VLOOKUP( $B258, Sheet1!$M$2:$O$10001, 3,0),"")</f>
        <v>인천항만공사</v>
      </c>
      <c r="E258" s="3" t="str">
        <f t="shared" si="5"/>
        <v>BONDAVG14727</v>
      </c>
      <c r="F258" s="18" t="str">
        <f>_xll.IMDP("IR",$E258,F$12)</f>
        <v>공사/공단채AAA</v>
      </c>
      <c r="G258" s="15">
        <f>_xll.IMDP("IR",$E258,G$12)</f>
        <v>20240830</v>
      </c>
      <c r="H258" s="30">
        <f>IFERROR(IF($F$4=4,_xll.IMDP("IR",$E258,H$9)-H$13,_xll.IMDP("IR",$E258,H$10)),"")</f>
        <v>3.45</v>
      </c>
      <c r="I258" s="30">
        <f>IFERROR(IF($F$4=4,_xll.IMDP("IR",$E258,I$9)-I$13,_xll.IMDP("IR",$E258,I$10)),"")</f>
        <v>3.4420000000000002</v>
      </c>
      <c r="J258" s="30">
        <f>IFERROR(IF($F$4=4,_xll.IMDP("IR",$E258,J$9)-J$13,_xll.IMDP("IR",$E258,J$10)),"")</f>
        <v>3.36</v>
      </c>
      <c r="K258" s="30">
        <f>IFERROR(IF($F$4=4,_xll.IMDP("IR",$E258,K$9)-K$13,_xll.IMDP("IR",$E258,K$10)),"")</f>
        <v>3.335</v>
      </c>
      <c r="L258" s="30">
        <f>IFERROR(IF($F$4=4,_xll.IMDP("IR",$E258,L$9)-L$13,_xll.IMDP("IR",$E258,L$10)),"")</f>
        <v>3.2919999999999998</v>
      </c>
      <c r="M258" s="30">
        <f>IFERROR(IF($F$4=4,_xll.IMDP("IR",$E258,M$9)-M$13,_xll.IMDP("IR",$E258,M$10)),"")</f>
        <v>3.2730000000000001</v>
      </c>
      <c r="N258" s="30">
        <f>IFERROR(IF($F$4=4,_xll.IMDP("IR",$E258,N$9)-N$13,_xll.IMDP("IR",$E258,N$10)),"")</f>
        <v>3.2559999999999998</v>
      </c>
      <c r="O258" s="30">
        <f>IFERROR(IF($F$4=4,_xll.IMDP("IR",$E258,O$9)-O$13,_xll.IMDP("IR",$E258,O$10)),"")</f>
        <v>3.2530000000000001</v>
      </c>
      <c r="P258" s="30">
        <f>IFERROR(IF($F$4=4,_xll.IMDP("IR",$E258,P$9)-P$13,_xll.IMDP("IR",$E258,P$10)),"")</f>
        <v>3.2610000000000001</v>
      </c>
      <c r="Q258" s="30">
        <f>IFERROR(IF($F$4=4,_xll.IMDP("IR",$E258,Q$9)-Q$13,_xll.IMDP("IR",$E258,Q$10)),"")</f>
        <v>3.282</v>
      </c>
      <c r="R258" s="30">
        <f>IFERROR(IF($F$4=4,_xll.IMDP("IR",$E258,R$9)-R$13,_xll.IMDP("IR",$E258,R$10)),"")</f>
        <v>3.2890000000000001</v>
      </c>
      <c r="S258" s="30">
        <f>IFERROR(IF($F$4=4,_xll.IMDP("IR",$E258,S$9)-S$13,_xll.IMDP("IR",$E258,S$10)),"")</f>
        <v>3.3119999999999998</v>
      </c>
      <c r="T258" s="30">
        <f>IFERROR(IF($F$4=4,_xll.IMDP("IR",$E258,T$9)-T$13,_xll.IMDP("IR",$E258,T$10)),"")</f>
        <v>3.3330000000000002</v>
      </c>
      <c r="U258" s="30">
        <f>IFERROR(IF($F$4=4,_xll.IMDP("IR",$E258,U$9)-U$13,_xll.IMDP("IR",$E258,U$10)),"")</f>
        <v>3.3130000000000002</v>
      </c>
      <c r="V258" s="31">
        <f>IFERROR(IF($F$4=4,_xll.IMDP("IR",$E258,V$9)-V$13,_xll.IMDP("IR",$E258,V$10)),"")</f>
        <v>3.3220000000000001</v>
      </c>
    </row>
    <row r="259" spans="2:22">
      <c r="B259">
        <v>246</v>
      </c>
      <c r="C259" s="7" t="str">
        <f>IFERROR( VLOOKUP( $B259, Sheet1!$M$2:$O$10001, 2,0),"")</f>
        <v>15653</v>
      </c>
      <c r="D259" s="24" t="str">
        <f>IFERROR( VLOOKUP( $B259, Sheet1!$M$2:$O$10001, 3,0),"")</f>
        <v>에스케이엔무브</v>
      </c>
      <c r="E259" s="3" t="str">
        <f t="shared" si="5"/>
        <v>BONDAVG15653</v>
      </c>
      <c r="F259" s="18" t="str">
        <f>_xll.IMDP("IR",$E259,F$12)</f>
        <v>공모/무보증AA0</v>
      </c>
      <c r="G259" s="15">
        <f>_xll.IMDP("IR",$E259,G$12)</f>
        <v>20240830</v>
      </c>
      <c r="H259" s="30">
        <f>IFERROR(IF($F$4=4,_xll.IMDP("IR",$E259,H$9)-H$13,_xll.IMDP("IR",$E259,H$10)),"")</f>
        <v>3.56</v>
      </c>
      <c r="I259" s="30">
        <f>IFERROR(IF($F$4=4,_xll.IMDP("IR",$E259,I$9)-I$13,_xll.IMDP("IR",$E259,I$10)),"")</f>
        <v>3.5649999999999999</v>
      </c>
      <c r="J259" s="30">
        <f>IFERROR(IF($F$4=4,_xll.IMDP("IR",$E259,J$9)-J$13,_xll.IMDP("IR",$E259,J$10)),"")</f>
        <v>3.5150000000000001</v>
      </c>
      <c r="K259" s="30">
        <f>IFERROR(IF($F$4=4,_xll.IMDP("IR",$E259,K$9)-K$13,_xll.IMDP("IR",$E259,K$10)),"")</f>
        <v>3.49</v>
      </c>
      <c r="L259" s="30">
        <f>IFERROR(IF($F$4=4,_xll.IMDP("IR",$E259,L$9)-L$13,_xll.IMDP("IR",$E259,L$10)),"")</f>
        <v>3.5190000000000001</v>
      </c>
      <c r="M259" s="30">
        <f>IFERROR(IF($F$4=4,_xll.IMDP("IR",$E259,M$9)-M$13,_xll.IMDP("IR",$E259,M$10)),"")</f>
        <v>3.5379999999999998</v>
      </c>
      <c r="N259" s="30">
        <f>IFERROR(IF($F$4=4,_xll.IMDP("IR",$E259,N$9)-N$13,_xll.IMDP("IR",$E259,N$10)),"")</f>
        <v>3.569</v>
      </c>
      <c r="O259" s="30">
        <f>IFERROR(IF($F$4=4,_xll.IMDP("IR",$E259,O$9)-O$13,_xll.IMDP("IR",$E259,O$10)),"")</f>
        <v>3.58</v>
      </c>
      <c r="P259" s="30">
        <f>IFERROR(IF($F$4=4,_xll.IMDP("IR",$E259,P$9)-P$13,_xll.IMDP("IR",$E259,P$10)),"")</f>
        <v>3.59</v>
      </c>
      <c r="Q259" s="30">
        <f>IFERROR(IF($F$4=4,_xll.IMDP("IR",$E259,Q$9)-Q$13,_xll.IMDP("IR",$E259,Q$10)),"")</f>
        <v>3.6360000000000001</v>
      </c>
      <c r="R259" s="30">
        <f>IFERROR(IF($F$4=4,_xll.IMDP("IR",$E259,R$9)-R$13,_xll.IMDP("IR",$E259,R$10)),"")</f>
        <v>3.7269999999999999</v>
      </c>
      <c r="S259" s="30">
        <f>IFERROR(IF($F$4=4,_xll.IMDP("IR",$E259,S$9)-S$13,_xll.IMDP("IR",$E259,S$10)),"")</f>
        <v>4.2869999999999999</v>
      </c>
      <c r="T259" s="30">
        <f>IFERROR(IF($F$4=4,_xll.IMDP("IR",$E259,T$9)-T$13,_xll.IMDP("IR",$E259,T$10)),"")</f>
        <v>4.7489999999999997</v>
      </c>
      <c r="U259" s="30">
        <f>IFERROR(IF($F$4=4,_xll.IMDP("IR",$E259,U$9)-U$13,_xll.IMDP("IR",$E259,U$10)),"")</f>
        <v>4.9429999999999996</v>
      </c>
      <c r="V259" s="31" t="str">
        <f>IFERROR(IF($F$4=4,_xll.IMDP("IR",$E259,V$9)-V$13,_xll.IMDP("IR",$E259,V$10)),"")</f>
        <v/>
      </c>
    </row>
    <row r="260" spans="2:22">
      <c r="B260">
        <v>247</v>
      </c>
      <c r="C260" s="7" t="str">
        <f>IFERROR( VLOOKUP( $B260, Sheet1!$M$2:$O$10001, 2,0),"")</f>
        <v>15678</v>
      </c>
      <c r="D260" s="24" t="str">
        <f>IFERROR( VLOOKUP( $B260, Sheet1!$M$2:$O$10001, 3,0),"")</f>
        <v>한국토지주택공사</v>
      </c>
      <c r="E260" s="3" t="str">
        <f t="shared" si="5"/>
        <v>BONDAVG15678</v>
      </c>
      <c r="F260" s="18" t="str">
        <f>_xll.IMDP("IR",$E260,F$12)</f>
        <v>공사/공단채AAA</v>
      </c>
      <c r="G260" s="15">
        <f>_xll.IMDP("IR",$E260,G$12)</f>
        <v>20240830</v>
      </c>
      <c r="H260" s="30">
        <f>IFERROR(IF($F$4=4,_xll.IMDP("IR",$E260,H$9)-H$13,_xll.IMDP("IR",$E260,H$10)),"")</f>
        <v>3.4129999999999998</v>
      </c>
      <c r="I260" s="30">
        <f>IFERROR(IF($F$4=4,_xll.IMDP("IR",$E260,I$9)-I$13,_xll.IMDP("IR",$E260,I$10)),"")</f>
        <v>3.4049999999999998</v>
      </c>
      <c r="J260" s="30">
        <f>IFERROR(IF($F$4=4,_xll.IMDP("IR",$E260,J$9)-J$13,_xll.IMDP("IR",$E260,J$10)),"")</f>
        <v>3.3180000000000001</v>
      </c>
      <c r="K260" s="30">
        <f>IFERROR(IF($F$4=4,_xll.IMDP("IR",$E260,K$9)-K$13,_xll.IMDP("IR",$E260,K$10)),"")</f>
        <v>3.2879999999999998</v>
      </c>
      <c r="L260" s="30">
        <f>IFERROR(IF($F$4=4,_xll.IMDP("IR",$E260,L$9)-L$13,_xll.IMDP("IR",$E260,L$10)),"")</f>
        <v>3.24</v>
      </c>
      <c r="M260" s="30">
        <f>IFERROR(IF($F$4=4,_xll.IMDP("IR",$E260,M$9)-M$13,_xll.IMDP("IR",$E260,M$10)),"")</f>
        <v>3.2109999999999999</v>
      </c>
      <c r="N260" s="30">
        <f>IFERROR(IF($F$4=4,_xll.IMDP("IR",$E260,N$9)-N$13,_xll.IMDP("IR",$E260,N$10)),"")</f>
        <v>3.1909999999999998</v>
      </c>
      <c r="O260" s="30">
        <f>IFERROR(IF($F$4=4,_xll.IMDP("IR",$E260,O$9)-O$13,_xll.IMDP("IR",$E260,O$10)),"")</f>
        <v>3.1819999999999999</v>
      </c>
      <c r="P260" s="30">
        <f>IFERROR(IF($F$4=4,_xll.IMDP("IR",$E260,P$9)-P$13,_xll.IMDP("IR",$E260,P$10)),"")</f>
        <v>3.1869999999999998</v>
      </c>
      <c r="Q260" s="30">
        <f>IFERROR(IF($F$4=4,_xll.IMDP("IR",$E260,Q$9)-Q$13,_xll.IMDP("IR",$E260,Q$10)),"")</f>
        <v>3.2050000000000001</v>
      </c>
      <c r="R260" s="30">
        <f>IFERROR(IF($F$4=4,_xll.IMDP("IR",$E260,R$9)-R$13,_xll.IMDP("IR",$E260,R$10)),"")</f>
        <v>3.2210000000000001</v>
      </c>
      <c r="S260" s="30">
        <f>IFERROR(IF($F$4=4,_xll.IMDP("IR",$E260,S$9)-S$13,_xll.IMDP("IR",$E260,S$10)),"")</f>
        <v>3.242</v>
      </c>
      <c r="T260" s="30">
        <f>IFERROR(IF($F$4=4,_xll.IMDP("IR",$E260,T$9)-T$13,_xll.IMDP("IR",$E260,T$10)),"")</f>
        <v>3.2410000000000001</v>
      </c>
      <c r="U260" s="30">
        <f>IFERROR(IF($F$4=4,_xll.IMDP("IR",$E260,U$9)-U$13,_xll.IMDP("IR",$E260,U$10)),"")</f>
        <v>3.2170000000000001</v>
      </c>
      <c r="V260" s="31">
        <f>IFERROR(IF($F$4=4,_xll.IMDP("IR",$E260,V$9)-V$13,_xll.IMDP("IR",$E260,V$10)),"")</f>
        <v>3.22</v>
      </c>
    </row>
    <row r="261" spans="2:22">
      <c r="B261">
        <v>248</v>
      </c>
      <c r="C261" s="7" t="str">
        <f>IFERROR( VLOOKUP( $B261, Sheet1!$M$2:$O$10001, 2,0),"")</f>
        <v>15699</v>
      </c>
      <c r="D261" s="24" t="str">
        <f>IFERROR( VLOOKUP( $B261, Sheet1!$M$2:$O$10001, 3,0),"")</f>
        <v>대성에너지</v>
      </c>
      <c r="E261" s="3" t="str">
        <f t="shared" si="5"/>
        <v>BONDAVG15699</v>
      </c>
      <c r="F261" s="18" t="str">
        <f>_xll.IMDP("IR",$E261,F$12)</f>
        <v>공모/무보증A+</v>
      </c>
      <c r="G261" s="15">
        <f>_xll.IMDP("IR",$E261,G$12)</f>
        <v>20240830</v>
      </c>
      <c r="H261" s="30">
        <f>IFERROR(IF($F$4=4,_xll.IMDP("IR",$E261,H$9)-H$13,_xll.IMDP("IR",$E261,H$10)),"")</f>
        <v>3.2210000000000001</v>
      </c>
      <c r="I261" s="30">
        <f>IFERROR(IF($F$4=4,_xll.IMDP("IR",$E261,I$9)-I$13,_xll.IMDP("IR",$E261,I$10)),"")</f>
        <v>3.2770000000000001</v>
      </c>
      <c r="J261" s="30">
        <f>IFERROR(IF($F$4=4,_xll.IMDP("IR",$E261,J$9)-J$13,_xll.IMDP("IR",$E261,J$10)),"")</f>
        <v>3.2930000000000001</v>
      </c>
      <c r="K261" s="30">
        <f>IFERROR(IF($F$4=4,_xll.IMDP("IR",$E261,K$9)-K$13,_xll.IMDP("IR",$E261,K$10)),"")</f>
        <v>3.3149999999999999</v>
      </c>
      <c r="L261" s="30">
        <f>IFERROR(IF($F$4=4,_xll.IMDP("IR",$E261,L$9)-L$13,_xll.IMDP("IR",$E261,L$10)),"")</f>
        <v>3.3860000000000001</v>
      </c>
      <c r="M261" s="30">
        <f>IFERROR(IF($F$4=4,_xll.IMDP("IR",$E261,M$9)-M$13,_xll.IMDP("IR",$E261,M$10)),"")</f>
        <v>3.4329999999999998</v>
      </c>
      <c r="N261" s="30">
        <f>IFERROR(IF($F$4=4,_xll.IMDP("IR",$E261,N$9)-N$13,_xll.IMDP("IR",$E261,N$10)),"")</f>
        <v>3.5</v>
      </c>
      <c r="O261" s="30">
        <f>IFERROR(IF($F$4=4,_xll.IMDP("IR",$E261,O$9)-O$13,_xll.IMDP("IR",$E261,O$10)),"")</f>
        <v>3.544</v>
      </c>
      <c r="P261" s="30">
        <f>IFERROR(IF($F$4=4,_xll.IMDP("IR",$E261,P$9)-P$13,_xll.IMDP("IR",$E261,P$10)),"")</f>
        <v>3.843</v>
      </c>
      <c r="Q261" s="30">
        <f>IFERROR(IF($F$4=4,_xll.IMDP("IR",$E261,Q$9)-Q$13,_xll.IMDP("IR",$E261,Q$10)),"")</f>
        <v>4.085</v>
      </c>
      <c r="R261" s="30">
        <f>IFERROR(IF($F$4=4,_xll.IMDP("IR",$E261,R$9)-R$13,_xll.IMDP("IR",$E261,R$10)),"")</f>
        <v>4.3330000000000002</v>
      </c>
      <c r="S261" s="30">
        <f>IFERROR(IF($F$4=4,_xll.IMDP("IR",$E261,S$9)-S$13,_xll.IMDP("IR",$E261,S$10)),"")</f>
        <v>4.9800000000000004</v>
      </c>
      <c r="T261" s="30">
        <f>IFERROR(IF($F$4=4,_xll.IMDP("IR",$E261,T$9)-T$13,_xll.IMDP("IR",$E261,T$10)),"")</f>
        <v>5.4489999999999998</v>
      </c>
      <c r="U261" s="30">
        <f>IFERROR(IF($F$4=4,_xll.IMDP("IR",$E261,U$9)-U$13,_xll.IMDP("IR",$E261,U$10)),"")</f>
        <v>5.7009999999999996</v>
      </c>
      <c r="V261" s="31" t="str">
        <f>IFERROR(IF($F$4=4,_xll.IMDP("IR",$E261,V$9)-V$13,_xll.IMDP("IR",$E261,V$10)),"")</f>
        <v/>
      </c>
    </row>
    <row r="262" spans="2:22">
      <c r="B262">
        <v>249</v>
      </c>
      <c r="C262" s="7" t="str">
        <f>IFERROR( VLOOKUP( $B262, Sheet1!$M$2:$O$10001, 2,0),"")</f>
        <v>16253</v>
      </c>
      <c r="D262" s="24" t="str">
        <f>IFERROR( VLOOKUP( $B262, Sheet1!$M$2:$O$10001, 3,0),"")</f>
        <v>평택도시공사</v>
      </c>
      <c r="E262" s="3" t="str">
        <f t="shared" si="5"/>
        <v>BONDAVG16253</v>
      </c>
      <c r="F262" s="18" t="str">
        <f>_xll.IMDP("IR",$E262,F$12)</f>
        <v>공사/공단채AA0</v>
      </c>
      <c r="G262" s="15">
        <f>_xll.IMDP("IR",$E262,G$12)</f>
        <v>20240830</v>
      </c>
      <c r="H262" s="30">
        <f>IFERROR(IF($F$4=4,_xll.IMDP("IR",$E262,H$9)-H$13,_xll.IMDP("IR",$E262,H$10)),"")</f>
        <v>3.4769999999999999</v>
      </c>
      <c r="I262" s="30">
        <f>IFERROR(IF($F$4=4,_xll.IMDP("IR",$E262,I$9)-I$13,_xll.IMDP("IR",$E262,I$10)),"")</f>
        <v>3.5129999999999999</v>
      </c>
      <c r="J262" s="30">
        <f>IFERROR(IF($F$4=4,_xll.IMDP("IR",$E262,J$9)-J$13,_xll.IMDP("IR",$E262,J$10)),"")</f>
        <v>3.4580000000000002</v>
      </c>
      <c r="K262" s="30">
        <f>IFERROR(IF($F$4=4,_xll.IMDP("IR",$E262,K$9)-K$13,_xll.IMDP("IR",$E262,K$10)),"")</f>
        <v>3.4319999999999999</v>
      </c>
      <c r="L262" s="30">
        <f>IFERROR(IF($F$4=4,_xll.IMDP("IR",$E262,L$9)-L$13,_xll.IMDP("IR",$E262,L$10)),"")</f>
        <v>3.444</v>
      </c>
      <c r="M262" s="30">
        <f>IFERROR(IF($F$4=4,_xll.IMDP("IR",$E262,M$9)-M$13,_xll.IMDP("IR",$E262,M$10)),"")</f>
        <v>3.448</v>
      </c>
      <c r="N262" s="30">
        <f>IFERROR(IF($F$4=4,_xll.IMDP("IR",$E262,N$9)-N$13,_xll.IMDP("IR",$E262,N$10)),"")</f>
        <v>3.4460000000000002</v>
      </c>
      <c r="O262" s="30">
        <f>IFERROR(IF($F$4=4,_xll.IMDP("IR",$E262,O$9)-O$13,_xll.IMDP("IR",$E262,O$10)),"")</f>
        <v>3.4710000000000001</v>
      </c>
      <c r="P262" s="30">
        <f>IFERROR(IF($F$4=4,_xll.IMDP("IR",$E262,P$9)-P$13,_xll.IMDP("IR",$E262,P$10)),"")</f>
        <v>3.5</v>
      </c>
      <c r="Q262" s="30">
        <f>IFERROR(IF($F$4=4,_xll.IMDP("IR",$E262,Q$9)-Q$13,_xll.IMDP("IR",$E262,Q$10)),"")</f>
        <v>3.5419999999999998</v>
      </c>
      <c r="R262" s="30">
        <f>IFERROR(IF($F$4=4,_xll.IMDP("IR",$E262,R$9)-R$13,_xll.IMDP("IR",$E262,R$10)),"")</f>
        <v>3.585</v>
      </c>
      <c r="S262" s="30">
        <f>IFERROR(IF($F$4=4,_xll.IMDP("IR",$E262,S$9)-S$13,_xll.IMDP("IR",$E262,S$10)),"")</f>
        <v>3.6619999999999999</v>
      </c>
      <c r="T262" s="30">
        <f>IFERROR(IF($F$4=4,_xll.IMDP("IR",$E262,T$9)-T$13,_xll.IMDP("IR",$E262,T$10)),"")</f>
        <v>3.7130000000000001</v>
      </c>
      <c r="U262" s="30">
        <f>IFERROR(IF($F$4=4,_xll.IMDP("IR",$E262,U$9)-U$13,_xll.IMDP("IR",$E262,U$10)),"")</f>
        <v>3.7589999999999999</v>
      </c>
      <c r="V262" s="31" t="str">
        <f>IFERROR(IF($F$4=4,_xll.IMDP("IR",$E262,V$9)-V$13,_xll.IMDP("IR",$E262,V$10)),"")</f>
        <v/>
      </c>
    </row>
    <row r="263" spans="2:22">
      <c r="B263">
        <v>250</v>
      </c>
      <c r="C263" s="7" t="str">
        <f>IFERROR( VLOOKUP( $B263, Sheet1!$M$2:$O$10001, 2,0),"")</f>
        <v>16280</v>
      </c>
      <c r="D263" s="24" t="str">
        <f>IFERROR( VLOOKUP( $B263, Sheet1!$M$2:$O$10001, 3,0),"")</f>
        <v>코오롱인더</v>
      </c>
      <c r="E263" s="3" t="str">
        <f t="shared" si="5"/>
        <v>BONDAVG16280</v>
      </c>
      <c r="F263" s="18" t="str">
        <f>_xll.IMDP("IR",$E263,F$12)</f>
        <v>공모/무보증A0</v>
      </c>
      <c r="G263" s="15">
        <f>_xll.IMDP("IR",$E263,G$12)</f>
        <v>20240830</v>
      </c>
      <c r="H263" s="30">
        <f>IFERROR(IF($F$4=4,_xll.IMDP("IR",$E263,H$9)-H$13,_xll.IMDP("IR",$E263,H$10)),"")</f>
        <v>3.5470000000000002</v>
      </c>
      <c r="I263" s="30">
        <f>IFERROR(IF($F$4=4,_xll.IMDP("IR",$E263,I$9)-I$13,_xll.IMDP("IR",$E263,I$10)),"")</f>
        <v>3.6190000000000002</v>
      </c>
      <c r="J263" s="30">
        <f>IFERROR(IF($F$4=4,_xll.IMDP("IR",$E263,J$9)-J$13,_xll.IMDP("IR",$E263,J$10)),"")</f>
        <v>3.6269999999999998</v>
      </c>
      <c r="K263" s="30">
        <f>IFERROR(IF($F$4=4,_xll.IMDP("IR",$E263,K$9)-K$13,_xll.IMDP("IR",$E263,K$10)),"")</f>
        <v>3.6520000000000001</v>
      </c>
      <c r="L263" s="30">
        <f>IFERROR(IF($F$4=4,_xll.IMDP("IR",$E263,L$9)-L$13,_xll.IMDP("IR",$E263,L$10)),"")</f>
        <v>3.7210000000000001</v>
      </c>
      <c r="M263" s="30">
        <f>IFERROR(IF($F$4=4,_xll.IMDP("IR",$E263,M$9)-M$13,_xll.IMDP("IR",$E263,M$10)),"")</f>
        <v>3.746</v>
      </c>
      <c r="N263" s="30">
        <f>IFERROR(IF($F$4=4,_xll.IMDP("IR",$E263,N$9)-N$13,_xll.IMDP("IR",$E263,N$10)),"")</f>
        <v>3.8239999999999998</v>
      </c>
      <c r="O263" s="30">
        <f>IFERROR(IF($F$4=4,_xll.IMDP("IR",$E263,O$9)-O$13,_xll.IMDP("IR",$E263,O$10)),"")</f>
        <v>3.8980000000000001</v>
      </c>
      <c r="P263" s="30">
        <f>IFERROR(IF($F$4=4,_xll.IMDP("IR",$E263,P$9)-P$13,_xll.IMDP("IR",$E263,P$10)),"")</f>
        <v>4.2469999999999999</v>
      </c>
      <c r="Q263" s="30">
        <f>IFERROR(IF($F$4=4,_xll.IMDP("IR",$E263,Q$9)-Q$13,_xll.IMDP("IR",$E263,Q$10)),"")</f>
        <v>4.58</v>
      </c>
      <c r="R263" s="30">
        <f>IFERROR(IF($F$4=4,_xll.IMDP("IR",$E263,R$9)-R$13,_xll.IMDP("IR",$E263,R$10)),"")</f>
        <v>4.8310000000000004</v>
      </c>
      <c r="S263" s="30">
        <f>IFERROR(IF($F$4=4,_xll.IMDP("IR",$E263,S$9)-S$13,_xll.IMDP("IR",$E263,S$10)),"")</f>
        <v>5.5119999999999996</v>
      </c>
      <c r="T263" s="30">
        <f>IFERROR(IF($F$4=4,_xll.IMDP("IR",$E263,T$9)-T$13,_xll.IMDP("IR",$E263,T$10)),"")</f>
        <v>5.9139999999999997</v>
      </c>
      <c r="U263" s="30">
        <f>IFERROR(IF($F$4=4,_xll.IMDP("IR",$E263,U$9)-U$13,_xll.IMDP("IR",$E263,U$10)),"")</f>
        <v>6.1870000000000003</v>
      </c>
      <c r="V263" s="31" t="str">
        <f>IFERROR(IF($F$4=4,_xll.IMDP("IR",$E263,V$9)-V$13,_xll.IMDP("IR",$E263,V$10)),"")</f>
        <v/>
      </c>
    </row>
    <row r="264" spans="2:22">
      <c r="B264">
        <v>251</v>
      </c>
      <c r="C264" s="7" t="str">
        <f>IFERROR( VLOOKUP( $B264, Sheet1!$M$2:$O$10001, 2,0),"")</f>
        <v>17445</v>
      </c>
      <c r="D264" s="24" t="str">
        <f>IFERROR( VLOOKUP( $B264, Sheet1!$M$2:$O$10001, 3,0),"")</f>
        <v>팜한농</v>
      </c>
      <c r="E264" s="3" t="str">
        <f t="shared" si="5"/>
        <v>BONDAVG17445</v>
      </c>
      <c r="F264" s="18" t="str">
        <f>_xll.IMDP("IR",$E264,F$12)</f>
        <v>공모/무보증A0</v>
      </c>
      <c r="G264" s="15">
        <f>_xll.IMDP("IR",$E264,G$12)</f>
        <v>20240830</v>
      </c>
      <c r="H264" s="30">
        <f>IFERROR(IF($F$4=4,_xll.IMDP("IR",$E264,H$9)-H$13,_xll.IMDP("IR",$E264,H$10)),"")</f>
        <v>3.4710000000000001</v>
      </c>
      <c r="I264" s="30">
        <f>IFERROR(IF($F$4=4,_xll.IMDP("IR",$E264,I$9)-I$13,_xll.IMDP("IR",$E264,I$10)),"")</f>
        <v>3.5369999999999999</v>
      </c>
      <c r="J264" s="30">
        <f>IFERROR(IF($F$4=4,_xll.IMDP("IR",$E264,J$9)-J$13,_xll.IMDP("IR",$E264,J$10)),"")</f>
        <v>3.556</v>
      </c>
      <c r="K264" s="30">
        <f>IFERROR(IF($F$4=4,_xll.IMDP("IR",$E264,K$9)-K$13,_xll.IMDP("IR",$E264,K$10)),"")</f>
        <v>3.5819999999999999</v>
      </c>
      <c r="L264" s="30">
        <f>IFERROR(IF($F$4=4,_xll.IMDP("IR",$E264,L$9)-L$13,_xll.IMDP("IR",$E264,L$10)),"")</f>
        <v>3.6440000000000001</v>
      </c>
      <c r="M264" s="30">
        <f>IFERROR(IF($F$4=4,_xll.IMDP("IR",$E264,M$9)-M$13,_xll.IMDP("IR",$E264,M$10)),"")</f>
        <v>3.6829999999999998</v>
      </c>
      <c r="N264" s="30">
        <f>IFERROR(IF($F$4=4,_xll.IMDP("IR",$E264,N$9)-N$13,_xll.IMDP("IR",$E264,N$10)),"")</f>
        <v>3.7570000000000001</v>
      </c>
      <c r="O264" s="30">
        <f>IFERROR(IF($F$4=4,_xll.IMDP("IR",$E264,O$9)-O$13,_xll.IMDP("IR",$E264,O$10)),"")</f>
        <v>3.8069999999999999</v>
      </c>
      <c r="P264" s="30">
        <f>IFERROR(IF($F$4=4,_xll.IMDP("IR",$E264,P$9)-P$13,_xll.IMDP("IR",$E264,P$10)),"")</f>
        <v>4.0739999999999998</v>
      </c>
      <c r="Q264" s="30">
        <f>IFERROR(IF($F$4=4,_xll.IMDP("IR",$E264,Q$9)-Q$13,_xll.IMDP("IR",$E264,Q$10)),"")</f>
        <v>4.3209999999999997</v>
      </c>
      <c r="R264" s="30">
        <f>IFERROR(IF($F$4=4,_xll.IMDP("IR",$E264,R$9)-R$13,_xll.IMDP("IR",$E264,R$10)),"")</f>
        <v>4.5640000000000001</v>
      </c>
      <c r="S264" s="30">
        <f>IFERROR(IF($F$4=4,_xll.IMDP("IR",$E264,S$9)-S$13,_xll.IMDP("IR",$E264,S$10)),"")</f>
        <v>5.2510000000000003</v>
      </c>
      <c r="T264" s="30">
        <f>IFERROR(IF($F$4=4,_xll.IMDP("IR",$E264,T$9)-T$13,_xll.IMDP("IR",$E264,T$10)),"")</f>
        <v>5.5940000000000003</v>
      </c>
      <c r="U264" s="30">
        <f>IFERROR(IF($F$4=4,_xll.IMDP("IR",$E264,U$9)-U$13,_xll.IMDP("IR",$E264,U$10)),"")</f>
        <v>5.87</v>
      </c>
      <c r="V264" s="31" t="str">
        <f>IFERROR(IF($F$4=4,_xll.IMDP("IR",$E264,V$9)-V$13,_xll.IMDP("IR",$E264,V$10)),"")</f>
        <v/>
      </c>
    </row>
    <row r="265" spans="2:22">
      <c r="B265">
        <v>252</v>
      </c>
      <c r="C265" s="7" t="str">
        <f>IFERROR( VLOOKUP( $B265, Sheet1!$M$2:$O$10001, 2,0),"")</f>
        <v>17519</v>
      </c>
      <c r="D265" s="24" t="str">
        <f>IFERROR( VLOOKUP( $B265, Sheet1!$M$2:$O$10001, 3,0),"")</f>
        <v>평택에너지서비스</v>
      </c>
      <c r="E265" s="3" t="str">
        <f t="shared" si="5"/>
        <v>BONDAVG17519</v>
      </c>
      <c r="F265" s="18" t="str">
        <f>_xll.IMDP("IR",$E265,F$12)</f>
        <v>공모/무보증A0</v>
      </c>
      <c r="G265" s="15">
        <f>_xll.IMDP("IR",$E265,G$12)</f>
        <v>20240830</v>
      </c>
      <c r="H265" s="30">
        <f>IFERROR(IF($F$4=4,_xll.IMDP("IR",$E265,H$9)-H$13,_xll.IMDP("IR",$E265,H$10)),"")</f>
        <v>3.859</v>
      </c>
      <c r="I265" s="30">
        <f>IFERROR(IF($F$4=4,_xll.IMDP("IR",$E265,I$9)-I$13,_xll.IMDP("IR",$E265,I$10)),"")</f>
        <v>3.9279999999999999</v>
      </c>
      <c r="J265" s="30">
        <f>IFERROR(IF($F$4=4,_xll.IMDP("IR",$E265,J$9)-J$13,_xll.IMDP("IR",$E265,J$10)),"")</f>
        <v>3.9460000000000002</v>
      </c>
      <c r="K265" s="30">
        <f>IFERROR(IF($F$4=4,_xll.IMDP("IR",$E265,K$9)-K$13,_xll.IMDP("IR",$E265,K$10)),"")</f>
        <v>3.9710000000000001</v>
      </c>
      <c r="L265" s="30">
        <f>IFERROR(IF($F$4=4,_xll.IMDP("IR",$E265,L$9)-L$13,_xll.IMDP("IR",$E265,L$10)),"")</f>
        <v>4.0469999999999997</v>
      </c>
      <c r="M265" s="30">
        <f>IFERROR(IF($F$4=4,_xll.IMDP("IR",$E265,M$9)-M$13,_xll.IMDP("IR",$E265,M$10)),"")</f>
        <v>4.09</v>
      </c>
      <c r="N265" s="30">
        <f>IFERROR(IF($F$4=4,_xll.IMDP("IR",$E265,N$9)-N$13,_xll.IMDP("IR",$E265,N$10)),"")</f>
        <v>4.1479999999999997</v>
      </c>
      <c r="O265" s="30">
        <f>IFERROR(IF($F$4=4,_xll.IMDP("IR",$E265,O$9)-O$13,_xll.IMDP("IR",$E265,O$10)),"")</f>
        <v>4.2009999999999996</v>
      </c>
      <c r="P265" s="30">
        <f>IFERROR(IF($F$4=4,_xll.IMDP("IR",$E265,P$9)-P$13,_xll.IMDP("IR",$E265,P$10)),"")</f>
        <v>4.556</v>
      </c>
      <c r="Q265" s="30">
        <f>IFERROR(IF($F$4=4,_xll.IMDP("IR",$E265,Q$9)-Q$13,_xll.IMDP("IR",$E265,Q$10)),"")</f>
        <v>4.8689999999999998</v>
      </c>
      <c r="R265" s="30">
        <f>IFERROR(IF($F$4=4,_xll.IMDP("IR",$E265,R$9)-R$13,_xll.IMDP("IR",$E265,R$10)),"")</f>
        <v>5.1130000000000004</v>
      </c>
      <c r="S265" s="30">
        <f>IFERROR(IF($F$4=4,_xll.IMDP("IR",$E265,S$9)-S$13,_xll.IMDP("IR",$E265,S$10)),"")</f>
        <v>5.7990000000000004</v>
      </c>
      <c r="T265" s="30">
        <f>IFERROR(IF($F$4=4,_xll.IMDP("IR",$E265,T$9)-T$13,_xll.IMDP("IR",$E265,T$10)),"")</f>
        <v>6.2119999999999997</v>
      </c>
      <c r="U265" s="30">
        <f>IFERROR(IF($F$4=4,_xll.IMDP("IR",$E265,U$9)-U$13,_xll.IMDP("IR",$E265,U$10)),"")</f>
        <v>6.4880000000000004</v>
      </c>
      <c r="V265" s="31" t="str">
        <f>IFERROR(IF($F$4=4,_xll.IMDP("IR",$E265,V$9)-V$13,_xll.IMDP("IR",$E265,V$10)),"")</f>
        <v/>
      </c>
    </row>
    <row r="266" spans="2:22">
      <c r="B266">
        <v>253</v>
      </c>
      <c r="C266" s="7" t="str">
        <f>IFERROR( VLOOKUP( $B266, Sheet1!$M$2:$O$10001, 2,0),"")</f>
        <v>17577</v>
      </c>
      <c r="D266" s="24" t="str">
        <f>IFERROR( VLOOKUP( $B266, Sheet1!$M$2:$O$10001, 3,0),"")</f>
        <v>용인도시공사</v>
      </c>
      <c r="E266" s="3" t="str">
        <f t="shared" si="5"/>
        <v>BONDAVG17577</v>
      </c>
      <c r="F266" s="18" t="str">
        <f>_xll.IMDP("IR",$E266,F$12)</f>
        <v>공사/공단채AA0</v>
      </c>
      <c r="G266" s="15">
        <f>_xll.IMDP("IR",$E266,G$12)</f>
        <v>20240830</v>
      </c>
      <c r="H266" s="30">
        <f>IFERROR(IF($F$4=4,_xll.IMDP("IR",$E266,H$9)-H$13,_xll.IMDP("IR",$E266,H$10)),"")</f>
        <v>3.6560000000000001</v>
      </c>
      <c r="I266" s="30">
        <f>IFERROR(IF($F$4=4,_xll.IMDP("IR",$E266,I$9)-I$13,_xll.IMDP("IR",$E266,I$10)),"")</f>
        <v>3.722</v>
      </c>
      <c r="J266" s="30">
        <f>IFERROR(IF($F$4=4,_xll.IMDP("IR",$E266,J$9)-J$13,_xll.IMDP("IR",$E266,J$10)),"")</f>
        <v>3.6779999999999999</v>
      </c>
      <c r="K266" s="30">
        <f>IFERROR(IF($F$4=4,_xll.IMDP("IR",$E266,K$9)-K$13,_xll.IMDP("IR",$E266,K$10)),"")</f>
        <v>3.649</v>
      </c>
      <c r="L266" s="30">
        <f>IFERROR(IF($F$4=4,_xll.IMDP("IR",$E266,L$9)-L$13,_xll.IMDP("IR",$E266,L$10)),"")</f>
        <v>3.6549999999999998</v>
      </c>
      <c r="M266" s="30">
        <f>IFERROR(IF($F$4=4,_xll.IMDP("IR",$E266,M$9)-M$13,_xll.IMDP("IR",$E266,M$10)),"")</f>
        <v>3.6709999999999998</v>
      </c>
      <c r="N266" s="30">
        <f>IFERROR(IF($F$4=4,_xll.IMDP("IR",$E266,N$9)-N$13,_xll.IMDP("IR",$E266,N$10)),"")</f>
        <v>3.6539999999999999</v>
      </c>
      <c r="O266" s="30">
        <f>IFERROR(IF($F$4=4,_xll.IMDP("IR",$E266,O$9)-O$13,_xll.IMDP("IR",$E266,O$10)),"")</f>
        <v>3.6589999999999998</v>
      </c>
      <c r="P266" s="30">
        <f>IFERROR(IF($F$4=4,_xll.IMDP("IR",$E266,P$9)-P$13,_xll.IMDP("IR",$E266,P$10)),"")</f>
        <v>3.6709999999999998</v>
      </c>
      <c r="Q266" s="30">
        <f>IFERROR(IF($F$4=4,_xll.IMDP("IR",$E266,Q$9)-Q$13,_xll.IMDP("IR",$E266,Q$10)),"")</f>
        <v>3.6989999999999998</v>
      </c>
      <c r="R266" s="30">
        <f>IFERROR(IF($F$4=4,_xll.IMDP("IR",$E266,R$9)-R$13,_xll.IMDP("IR",$E266,R$10)),"")</f>
        <v>3.7360000000000002</v>
      </c>
      <c r="S266" s="30">
        <f>IFERROR(IF($F$4=4,_xll.IMDP("IR",$E266,S$9)-S$13,_xll.IMDP("IR",$E266,S$10)),"")</f>
        <v>3.819</v>
      </c>
      <c r="T266" s="30">
        <f>IFERROR(IF($F$4=4,_xll.IMDP("IR",$E266,T$9)-T$13,_xll.IMDP("IR",$E266,T$10)),"")</f>
        <v>3.8740000000000001</v>
      </c>
      <c r="U266" s="30">
        <f>IFERROR(IF($F$4=4,_xll.IMDP("IR",$E266,U$9)-U$13,_xll.IMDP("IR",$E266,U$10)),"")</f>
        <v>3.9009999999999998</v>
      </c>
      <c r="V266" s="31" t="str">
        <f>IFERROR(IF($F$4=4,_xll.IMDP("IR",$E266,V$9)-V$13,_xll.IMDP("IR",$E266,V$10)),"")</f>
        <v/>
      </c>
    </row>
    <row r="267" spans="2:22">
      <c r="B267">
        <v>254</v>
      </c>
      <c r="C267" s="7" t="str">
        <f>IFERROR( VLOOKUP( $B267, Sheet1!$M$2:$O$10001, 2,0),"")</f>
        <v>17733</v>
      </c>
      <c r="D267" s="24" t="str">
        <f>IFERROR( VLOOKUP( $B267, Sheet1!$M$2:$O$10001, 3,0),"")</f>
        <v>연합자산관리</v>
      </c>
      <c r="E267" s="3" t="str">
        <f t="shared" si="5"/>
        <v>BONDAVG17733</v>
      </c>
      <c r="F267" s="18" t="str">
        <f>_xll.IMDP("IR",$E267,F$12)</f>
        <v>공모/무보증AA0</v>
      </c>
      <c r="G267" s="15">
        <f>_xll.IMDP("IR",$E267,G$12)</f>
        <v>20240830</v>
      </c>
      <c r="H267" s="30">
        <f>IFERROR(IF($F$4=4,_xll.IMDP("IR",$E267,H$9)-H$13,_xll.IMDP("IR",$E267,H$10)),"")</f>
        <v>3.516</v>
      </c>
      <c r="I267" s="30">
        <f>IFERROR(IF($F$4=4,_xll.IMDP("IR",$E267,I$9)-I$13,_xll.IMDP("IR",$E267,I$10)),"")</f>
        <v>3.5150000000000001</v>
      </c>
      <c r="J267" s="30">
        <f>IFERROR(IF($F$4=4,_xll.IMDP("IR",$E267,J$9)-J$13,_xll.IMDP("IR",$E267,J$10)),"")</f>
        <v>3.4580000000000002</v>
      </c>
      <c r="K267" s="30">
        <f>IFERROR(IF($F$4=4,_xll.IMDP("IR",$E267,K$9)-K$13,_xll.IMDP("IR",$E267,K$10)),"")</f>
        <v>3.4249999999999998</v>
      </c>
      <c r="L267" s="30">
        <f>IFERROR(IF($F$4=4,_xll.IMDP("IR",$E267,L$9)-L$13,_xll.IMDP("IR",$E267,L$10)),"")</f>
        <v>3.444</v>
      </c>
      <c r="M267" s="30">
        <f>IFERROR(IF($F$4=4,_xll.IMDP("IR",$E267,M$9)-M$13,_xll.IMDP("IR",$E267,M$10)),"")</f>
        <v>3.4569999999999999</v>
      </c>
      <c r="N267" s="30">
        <f>IFERROR(IF($F$4=4,_xll.IMDP("IR",$E267,N$9)-N$13,_xll.IMDP("IR",$E267,N$10)),"")</f>
        <v>3.48</v>
      </c>
      <c r="O267" s="30">
        <f>IFERROR(IF($F$4=4,_xll.IMDP("IR",$E267,O$9)-O$13,_xll.IMDP("IR",$E267,O$10)),"")</f>
        <v>3.4849999999999999</v>
      </c>
      <c r="P267" s="30">
        <f>IFERROR(IF($F$4=4,_xll.IMDP("IR",$E267,P$9)-P$13,_xll.IMDP("IR",$E267,P$10)),"")</f>
        <v>3.496</v>
      </c>
      <c r="Q267" s="30">
        <f>IFERROR(IF($F$4=4,_xll.IMDP("IR",$E267,Q$9)-Q$13,_xll.IMDP("IR",$E267,Q$10)),"")</f>
        <v>3.5019999999999998</v>
      </c>
      <c r="R267" s="30">
        <f>IFERROR(IF($F$4=4,_xll.IMDP("IR",$E267,R$9)-R$13,_xll.IMDP("IR",$E267,R$10)),"")</f>
        <v>3.6659999999999999</v>
      </c>
      <c r="S267" s="30">
        <f>IFERROR(IF($F$4=4,_xll.IMDP("IR",$E267,S$9)-S$13,_xll.IMDP("IR",$E267,S$10)),"")</f>
        <v>4.3230000000000004</v>
      </c>
      <c r="T267" s="30">
        <f>IFERROR(IF($F$4=4,_xll.IMDP("IR",$E267,T$9)-T$13,_xll.IMDP("IR",$E267,T$10)),"")</f>
        <v>4.8419999999999996</v>
      </c>
      <c r="U267" s="30">
        <f>IFERROR(IF($F$4=4,_xll.IMDP("IR",$E267,U$9)-U$13,_xll.IMDP("IR",$E267,U$10)),"")</f>
        <v>5.0350000000000001</v>
      </c>
      <c r="V267" s="31" t="str">
        <f>IFERROR(IF($F$4=4,_xll.IMDP("IR",$E267,V$9)-V$13,_xll.IMDP("IR",$E267,V$10)),"")</f>
        <v/>
      </c>
    </row>
    <row r="268" spans="2:22">
      <c r="B268">
        <v>255</v>
      </c>
      <c r="C268" s="7" t="str">
        <f>IFERROR( VLOOKUP( $B268, Sheet1!$M$2:$O$10001, 2,0),"")</f>
        <v>18034</v>
      </c>
      <c r="D268" s="24" t="str">
        <f>IFERROR( VLOOKUP( $B268, Sheet1!$M$2:$O$10001, 3,0),"")</f>
        <v>알씨아이파이낸셜</v>
      </c>
      <c r="E268" s="3" t="str">
        <f t="shared" si="5"/>
        <v>BONDAVG18034</v>
      </c>
      <c r="F268" s="18" t="str">
        <f>_xll.IMDP("IR",$E268,F$12)</f>
        <v>기타금융채A+</v>
      </c>
      <c r="G268" s="15">
        <f>_xll.IMDP("IR",$E268,G$12)</f>
        <v>20240830</v>
      </c>
      <c r="H268" s="30">
        <f>IFERROR(IF($F$4=4,_xll.IMDP("IR",$E268,H$9)-H$13,_xll.IMDP("IR",$E268,H$10)),"")</f>
        <v>3.8540000000000001</v>
      </c>
      <c r="I268" s="30">
        <f>IFERROR(IF($F$4=4,_xll.IMDP("IR",$E268,I$9)-I$13,_xll.IMDP("IR",$E268,I$10)),"")</f>
        <v>4.1230000000000002</v>
      </c>
      <c r="J268" s="30">
        <f>IFERROR(IF($F$4=4,_xll.IMDP("IR",$E268,J$9)-J$13,_xll.IMDP("IR",$E268,J$10)),"")</f>
        <v>4.1989999999999998</v>
      </c>
      <c r="K268" s="30">
        <f>IFERROR(IF($F$4=4,_xll.IMDP("IR",$E268,K$9)-K$13,_xll.IMDP("IR",$E268,K$10)),"")</f>
        <v>4.226</v>
      </c>
      <c r="L268" s="30">
        <f>IFERROR(IF($F$4=4,_xll.IMDP("IR",$E268,L$9)-L$13,_xll.IMDP("IR",$E268,L$10)),"")</f>
        <v>4.2889999999999997</v>
      </c>
      <c r="M268" s="30">
        <f>IFERROR(IF($F$4=4,_xll.IMDP("IR",$E268,M$9)-M$13,_xll.IMDP("IR",$E268,M$10)),"")</f>
        <v>4.2869999999999999</v>
      </c>
      <c r="N268" s="30">
        <f>IFERROR(IF($F$4=4,_xll.IMDP("IR",$E268,N$9)-N$13,_xll.IMDP("IR",$E268,N$10)),"")</f>
        <v>4.34</v>
      </c>
      <c r="O268" s="30">
        <f>IFERROR(IF($F$4=4,_xll.IMDP("IR",$E268,O$9)-O$13,_xll.IMDP("IR",$E268,O$10)),"")</f>
        <v>4.3710000000000004</v>
      </c>
      <c r="P268" s="30">
        <f>IFERROR(IF($F$4=4,_xll.IMDP("IR",$E268,P$9)-P$13,_xll.IMDP("IR",$E268,P$10)),"")</f>
        <v>4.6079999999999997</v>
      </c>
      <c r="Q268" s="30">
        <f>IFERROR(IF($F$4=4,_xll.IMDP("IR",$E268,Q$9)-Q$13,_xll.IMDP("IR",$E268,Q$10)),"")</f>
        <v>4.7510000000000003</v>
      </c>
      <c r="R268" s="30">
        <f>IFERROR(IF($F$4=4,_xll.IMDP("IR",$E268,R$9)-R$13,_xll.IMDP("IR",$E268,R$10)),"")</f>
        <v>4.9829999999999997</v>
      </c>
      <c r="S268" s="30">
        <f>IFERROR(IF($F$4=4,_xll.IMDP("IR",$E268,S$9)-S$13,_xll.IMDP("IR",$E268,S$10)),"")</f>
        <v>5.3849999999999998</v>
      </c>
      <c r="T268" s="30">
        <f>IFERROR(IF($F$4=4,_xll.IMDP("IR",$E268,T$9)-T$13,_xll.IMDP("IR",$E268,T$10)),"")</f>
        <v>5.6260000000000003</v>
      </c>
      <c r="U268" s="30">
        <f>IFERROR(IF($F$4=4,_xll.IMDP("IR",$E268,U$9)-U$13,_xll.IMDP("IR",$E268,U$10)),"")</f>
        <v>5.8019999999999996</v>
      </c>
      <c r="V268" s="31" t="str">
        <f>IFERROR(IF($F$4=4,_xll.IMDP("IR",$E268,V$9)-V$13,_xll.IMDP("IR",$E268,V$10)),"")</f>
        <v/>
      </c>
    </row>
    <row r="269" spans="2:22">
      <c r="B269">
        <v>256</v>
      </c>
      <c r="C269" s="7" t="str">
        <f>IFERROR( VLOOKUP( $B269, Sheet1!$M$2:$O$10001, 2,0),"")</f>
        <v>18403</v>
      </c>
      <c r="D269" s="24" t="str">
        <f>IFERROR( VLOOKUP( $B269, Sheet1!$M$2:$O$10001, 3,0),"")</f>
        <v>SK에너지</v>
      </c>
      <c r="E269" s="3" t="str">
        <f t="shared" si="5"/>
        <v>BONDAVG18403</v>
      </c>
      <c r="F269" s="18" t="str">
        <f>_xll.IMDP("IR",$E269,F$12)</f>
        <v>공모/무보증AA0</v>
      </c>
      <c r="G269" s="15">
        <f>_xll.IMDP("IR",$E269,G$12)</f>
        <v>20240830</v>
      </c>
      <c r="H269" s="30">
        <f>IFERROR(IF($F$4=4,_xll.IMDP("IR",$E269,H$9)-H$13,_xll.IMDP("IR",$E269,H$10)),"")</f>
        <v>3.5059999999999998</v>
      </c>
      <c r="I269" s="30">
        <f>IFERROR(IF($F$4=4,_xll.IMDP("IR",$E269,I$9)-I$13,_xll.IMDP("IR",$E269,I$10)),"")</f>
        <v>3.5049999999999999</v>
      </c>
      <c r="J269" s="30">
        <f>IFERROR(IF($F$4=4,_xll.IMDP("IR",$E269,J$9)-J$13,_xll.IMDP("IR",$E269,J$10)),"")</f>
        <v>3.4550000000000001</v>
      </c>
      <c r="K269" s="30">
        <f>IFERROR(IF($F$4=4,_xll.IMDP("IR",$E269,K$9)-K$13,_xll.IMDP("IR",$E269,K$10)),"")</f>
        <v>3.423</v>
      </c>
      <c r="L269" s="30">
        <f>IFERROR(IF($F$4=4,_xll.IMDP("IR",$E269,L$9)-L$13,_xll.IMDP("IR",$E269,L$10)),"")</f>
        <v>3.4350000000000001</v>
      </c>
      <c r="M269" s="30">
        <f>IFERROR(IF($F$4=4,_xll.IMDP("IR",$E269,M$9)-M$13,_xll.IMDP("IR",$E269,M$10)),"")</f>
        <v>3.448</v>
      </c>
      <c r="N269" s="30">
        <f>IFERROR(IF($F$4=4,_xll.IMDP("IR",$E269,N$9)-N$13,_xll.IMDP("IR",$E269,N$10)),"")</f>
        <v>3.484</v>
      </c>
      <c r="O269" s="30">
        <f>IFERROR(IF($F$4=4,_xll.IMDP("IR",$E269,O$9)-O$13,_xll.IMDP("IR",$E269,O$10)),"")</f>
        <v>3.492</v>
      </c>
      <c r="P269" s="30">
        <f>IFERROR(IF($F$4=4,_xll.IMDP("IR",$E269,P$9)-P$13,_xll.IMDP("IR",$E269,P$10)),"")</f>
        <v>3.496</v>
      </c>
      <c r="Q269" s="30">
        <f>IFERROR(IF($F$4=4,_xll.IMDP("IR",$E269,Q$9)-Q$13,_xll.IMDP("IR",$E269,Q$10)),"")</f>
        <v>3.5449999999999999</v>
      </c>
      <c r="R269" s="30">
        <f>IFERROR(IF($F$4=4,_xll.IMDP("IR",$E269,R$9)-R$13,_xll.IMDP("IR",$E269,R$10)),"")</f>
        <v>3.702</v>
      </c>
      <c r="S269" s="30">
        <f>IFERROR(IF($F$4=4,_xll.IMDP("IR",$E269,S$9)-S$13,_xll.IMDP("IR",$E269,S$10)),"")</f>
        <v>4.218</v>
      </c>
      <c r="T269" s="30">
        <f>IFERROR(IF($F$4=4,_xll.IMDP("IR",$E269,T$9)-T$13,_xll.IMDP("IR",$E269,T$10)),"")</f>
        <v>4.6470000000000002</v>
      </c>
      <c r="U269" s="30">
        <f>IFERROR(IF($F$4=4,_xll.IMDP("IR",$E269,U$9)-U$13,_xll.IMDP("IR",$E269,U$10)),"")</f>
        <v>4.8419999999999996</v>
      </c>
      <c r="V269" s="31" t="str">
        <f>IFERROR(IF($F$4=4,_xll.IMDP("IR",$E269,V$9)-V$13,_xll.IMDP("IR",$E269,V$10)),"")</f>
        <v/>
      </c>
    </row>
    <row r="270" spans="2:22">
      <c r="B270">
        <v>257</v>
      </c>
      <c r="C270" s="7" t="str">
        <f>IFERROR( VLOOKUP( $B270, Sheet1!$M$2:$O$10001, 2,0),"")</f>
        <v>18404</v>
      </c>
      <c r="D270" s="24" t="str">
        <f>IFERROR( VLOOKUP( $B270, Sheet1!$M$2:$O$10001, 3,0),"")</f>
        <v>SK지오센트릭</v>
      </c>
      <c r="E270" s="3" t="str">
        <f t="shared" si="5"/>
        <v>BONDAVG18404</v>
      </c>
      <c r="F270" s="18" t="str">
        <f>_xll.IMDP("IR",$E270,F$12)</f>
        <v>공모/무보증AA-</v>
      </c>
      <c r="G270" s="15">
        <f>_xll.IMDP("IR",$E270,G$12)</f>
        <v>20240830</v>
      </c>
      <c r="H270" s="30">
        <f>IFERROR(IF($F$4=4,_xll.IMDP("IR",$E270,H$9)-H$13,_xll.IMDP("IR",$E270,H$10)),"")</f>
        <v>3.5379999999999998</v>
      </c>
      <c r="I270" s="30">
        <f>IFERROR(IF($F$4=4,_xll.IMDP("IR",$E270,I$9)-I$13,_xll.IMDP("IR",$E270,I$10)),"")</f>
        <v>3.5329999999999999</v>
      </c>
      <c r="J270" s="30">
        <f>IFERROR(IF($F$4=4,_xll.IMDP("IR",$E270,J$9)-J$13,_xll.IMDP("IR",$E270,J$10)),"")</f>
        <v>3.4729999999999999</v>
      </c>
      <c r="K270" s="30">
        <f>IFERROR(IF($F$4=4,_xll.IMDP("IR",$E270,K$9)-K$13,_xll.IMDP("IR",$E270,K$10)),"")</f>
        <v>3.4580000000000002</v>
      </c>
      <c r="L270" s="30">
        <f>IFERROR(IF($F$4=4,_xll.IMDP("IR",$E270,L$9)-L$13,_xll.IMDP("IR",$E270,L$10)),"")</f>
        <v>3.4809999999999999</v>
      </c>
      <c r="M270" s="30">
        <f>IFERROR(IF($F$4=4,_xll.IMDP("IR",$E270,M$9)-M$13,_xll.IMDP("IR",$E270,M$10)),"")</f>
        <v>3.5070000000000001</v>
      </c>
      <c r="N270" s="30">
        <f>IFERROR(IF($F$4=4,_xll.IMDP("IR",$E270,N$9)-N$13,_xll.IMDP("IR",$E270,N$10)),"")</f>
        <v>3.5350000000000001</v>
      </c>
      <c r="O270" s="30">
        <f>IFERROR(IF($F$4=4,_xll.IMDP("IR",$E270,O$9)-O$13,_xll.IMDP("IR",$E270,O$10)),"")</f>
        <v>3.5529999999999999</v>
      </c>
      <c r="P270" s="30">
        <f>IFERROR(IF($F$4=4,_xll.IMDP("IR",$E270,P$9)-P$13,_xll.IMDP("IR",$E270,P$10)),"")</f>
        <v>3.5950000000000002</v>
      </c>
      <c r="Q270" s="30">
        <f>IFERROR(IF($F$4=4,_xll.IMDP("IR",$E270,Q$9)-Q$13,_xll.IMDP("IR",$E270,Q$10)),"")</f>
        <v>3.7130000000000001</v>
      </c>
      <c r="R270" s="30">
        <f>IFERROR(IF($F$4=4,_xll.IMDP("IR",$E270,R$9)-R$13,_xll.IMDP("IR",$E270,R$10)),"")</f>
        <v>3.948</v>
      </c>
      <c r="S270" s="30">
        <f>IFERROR(IF($F$4=4,_xll.IMDP("IR",$E270,S$9)-S$13,_xll.IMDP("IR",$E270,S$10)),"")</f>
        <v>4.569</v>
      </c>
      <c r="T270" s="30">
        <f>IFERROR(IF($F$4=4,_xll.IMDP("IR",$E270,T$9)-T$13,_xll.IMDP("IR",$E270,T$10)),"")</f>
        <v>5.1429999999999998</v>
      </c>
      <c r="U270" s="30">
        <f>IFERROR(IF($F$4=4,_xll.IMDP("IR",$E270,U$9)-U$13,_xll.IMDP("IR",$E270,U$10)),"")</f>
        <v>5.3949999999999996</v>
      </c>
      <c r="V270" s="31" t="str">
        <f>IFERROR(IF($F$4=4,_xll.IMDP("IR",$E270,V$9)-V$13,_xll.IMDP("IR",$E270,V$10)),"")</f>
        <v/>
      </c>
    </row>
    <row r="271" spans="2:22">
      <c r="B271">
        <v>258</v>
      </c>
      <c r="C271" s="7" t="str">
        <f>IFERROR( VLOOKUP( $B271, Sheet1!$M$2:$O$10001, 2,0),"")</f>
        <v>18497</v>
      </c>
      <c r="D271" s="24" t="str">
        <f>IFERROR( VLOOKUP( $B271, Sheet1!$M$2:$O$10001, 3,0),"")</f>
        <v>케이비카드</v>
      </c>
      <c r="E271" s="3" t="str">
        <f t="shared" si="5"/>
        <v>BONDAVG18497</v>
      </c>
      <c r="F271" s="18" t="str">
        <f>_xll.IMDP("IR",$E271,F$12)</f>
        <v>카드채AA+</v>
      </c>
      <c r="G271" s="15">
        <f>_xll.IMDP("IR",$E271,G$12)</f>
        <v>20240830</v>
      </c>
      <c r="H271" s="30">
        <f>IFERROR(IF($F$4=4,_xll.IMDP("IR",$E271,H$9)-H$13,_xll.IMDP("IR",$E271,H$10)),"")</f>
        <v>3.4820000000000002</v>
      </c>
      <c r="I271" s="30">
        <f>IFERROR(IF($F$4=4,_xll.IMDP("IR",$E271,I$9)-I$13,_xll.IMDP("IR",$E271,I$10)),"")</f>
        <v>3.4660000000000002</v>
      </c>
      <c r="J271" s="30">
        <f>IFERROR(IF($F$4=4,_xll.IMDP("IR",$E271,J$9)-J$13,_xll.IMDP("IR",$E271,J$10)),"")</f>
        <v>3.4260000000000002</v>
      </c>
      <c r="K271" s="30">
        <f>IFERROR(IF($F$4=4,_xll.IMDP("IR",$E271,K$9)-K$13,_xll.IMDP("IR",$E271,K$10)),"")</f>
        <v>3.4569999999999999</v>
      </c>
      <c r="L271" s="30">
        <f>IFERROR(IF($F$4=4,_xll.IMDP("IR",$E271,L$9)-L$13,_xll.IMDP("IR",$E271,L$10)),"")</f>
        <v>3.532</v>
      </c>
      <c r="M271" s="30">
        <f>IFERROR(IF($F$4=4,_xll.IMDP("IR",$E271,M$9)-M$13,_xll.IMDP("IR",$E271,M$10)),"")</f>
        <v>3.5059999999999998</v>
      </c>
      <c r="N271" s="30">
        <f>IFERROR(IF($F$4=4,_xll.IMDP("IR",$E271,N$9)-N$13,_xll.IMDP("IR",$E271,N$10)),"")</f>
        <v>3.4590000000000001</v>
      </c>
      <c r="O271" s="30">
        <f>IFERROR(IF($F$4=4,_xll.IMDP("IR",$E271,O$9)-O$13,_xll.IMDP("IR",$E271,O$10)),"")</f>
        <v>3.431</v>
      </c>
      <c r="P271" s="30">
        <f>IFERROR(IF($F$4=4,_xll.IMDP("IR",$E271,P$9)-P$13,_xll.IMDP("IR",$E271,P$10)),"")</f>
        <v>3.4089999999999998</v>
      </c>
      <c r="Q271" s="30">
        <f>IFERROR(IF($F$4=4,_xll.IMDP("IR",$E271,Q$9)-Q$13,_xll.IMDP("IR",$E271,Q$10)),"")</f>
        <v>3.4289999999999998</v>
      </c>
      <c r="R271" s="30">
        <f>IFERROR(IF($F$4=4,_xll.IMDP("IR",$E271,R$9)-R$13,_xll.IMDP("IR",$E271,R$10)),"")</f>
        <v>3.8290000000000002</v>
      </c>
      <c r="S271" s="30">
        <f>IFERROR(IF($F$4=4,_xll.IMDP("IR",$E271,S$9)-S$13,_xll.IMDP("IR",$E271,S$10)),"")</f>
        <v>4.4329999999999998</v>
      </c>
      <c r="T271" s="30">
        <f>IFERROR(IF($F$4=4,_xll.IMDP("IR",$E271,T$9)-T$13,_xll.IMDP("IR",$E271,T$10)),"")</f>
        <v>4.8449999999999998</v>
      </c>
      <c r="U271" s="30">
        <f>IFERROR(IF($F$4=4,_xll.IMDP("IR",$E271,U$9)-U$13,_xll.IMDP("IR",$E271,U$10)),"")</f>
        <v>5.0590000000000002</v>
      </c>
      <c r="V271" s="31" t="str">
        <f>IFERROR(IF($F$4=4,_xll.IMDP("IR",$E271,V$9)-V$13,_xll.IMDP("IR",$E271,V$10)),"")</f>
        <v/>
      </c>
    </row>
    <row r="272" spans="2:22">
      <c r="B272">
        <v>259</v>
      </c>
      <c r="C272" s="7" t="str">
        <f>IFERROR( VLOOKUP( $B272, Sheet1!$M$2:$O$10001, 2,0),"")</f>
        <v>18519</v>
      </c>
      <c r="D272" s="24" t="str">
        <f>IFERROR( VLOOKUP( $B272, Sheet1!$M$2:$O$10001, 3,0),"")</f>
        <v>BNK금융지주</v>
      </c>
      <c r="E272" s="3" t="str">
        <f t="shared" si="5"/>
        <v>BONDAVG18519</v>
      </c>
      <c r="F272" s="18" t="str">
        <f>_xll.IMDP("IR",$E272,F$12)</f>
        <v>공모/무보증AAA</v>
      </c>
      <c r="G272" s="15">
        <f>_xll.IMDP("IR",$E272,G$12)</f>
        <v>20240830</v>
      </c>
      <c r="H272" s="30">
        <f>IFERROR(IF($F$4=4,_xll.IMDP("IR",$E272,H$9)-H$13,_xll.IMDP("IR",$E272,H$10)),"")</f>
        <v>3.476</v>
      </c>
      <c r="I272" s="30">
        <f>IFERROR(IF($F$4=4,_xll.IMDP("IR",$E272,I$9)-I$13,_xll.IMDP("IR",$E272,I$10)),"")</f>
        <v>3.4620000000000002</v>
      </c>
      <c r="J272" s="30">
        <f>IFERROR(IF($F$4=4,_xll.IMDP("IR",$E272,J$9)-J$13,_xll.IMDP("IR",$E272,J$10)),"")</f>
        <v>3.399</v>
      </c>
      <c r="K272" s="30">
        <f>IFERROR(IF($F$4=4,_xll.IMDP("IR",$E272,K$9)-K$13,_xll.IMDP("IR",$E272,K$10)),"")</f>
        <v>3.3580000000000001</v>
      </c>
      <c r="L272" s="30">
        <f>IFERROR(IF($F$4=4,_xll.IMDP("IR",$E272,L$9)-L$13,_xll.IMDP("IR",$E272,L$10)),"")</f>
        <v>3.3580000000000001</v>
      </c>
      <c r="M272" s="30">
        <f>IFERROR(IF($F$4=4,_xll.IMDP("IR",$E272,M$9)-M$13,_xll.IMDP("IR",$E272,M$10)),"")</f>
        <v>3.3490000000000002</v>
      </c>
      <c r="N272" s="30">
        <f>IFERROR(IF($F$4=4,_xll.IMDP("IR",$E272,N$9)-N$13,_xll.IMDP("IR",$E272,N$10)),"")</f>
        <v>3.3540000000000001</v>
      </c>
      <c r="O272" s="30">
        <f>IFERROR(IF($F$4=4,_xll.IMDP("IR",$E272,O$9)-O$13,_xll.IMDP("IR",$E272,O$10)),"")</f>
        <v>3.3559999999999999</v>
      </c>
      <c r="P272" s="30">
        <f>IFERROR(IF($F$4=4,_xll.IMDP("IR",$E272,P$9)-P$13,_xll.IMDP("IR",$E272,P$10)),"")</f>
        <v>3.3820000000000001</v>
      </c>
      <c r="Q272" s="30">
        <f>IFERROR(IF($F$4=4,_xll.IMDP("IR",$E272,Q$9)-Q$13,_xll.IMDP("IR",$E272,Q$10)),"")</f>
        <v>3.4159999999999999</v>
      </c>
      <c r="R272" s="30">
        <f>IFERROR(IF($F$4=4,_xll.IMDP("IR",$E272,R$9)-R$13,_xll.IMDP("IR",$E272,R$10)),"")</f>
        <v>3.512</v>
      </c>
      <c r="S272" s="30">
        <f>IFERROR(IF($F$4=4,_xll.IMDP("IR",$E272,S$9)-S$13,_xll.IMDP("IR",$E272,S$10)),"")</f>
        <v>3.7989999999999999</v>
      </c>
      <c r="T272" s="30">
        <f>IFERROR(IF($F$4=4,_xll.IMDP("IR",$E272,T$9)-T$13,_xll.IMDP("IR",$E272,T$10)),"")</f>
        <v>4.0540000000000003</v>
      </c>
      <c r="U272" s="30">
        <f>IFERROR(IF($F$4=4,_xll.IMDP("IR",$E272,U$9)-U$13,_xll.IMDP("IR",$E272,U$10)),"")</f>
        <v>4.2149999999999999</v>
      </c>
      <c r="V272" s="31" t="str">
        <f>IFERROR(IF($F$4=4,_xll.IMDP("IR",$E272,V$9)-V$13,_xll.IMDP("IR",$E272,V$10)),"")</f>
        <v/>
      </c>
    </row>
    <row r="273" spans="2:22">
      <c r="B273">
        <v>260</v>
      </c>
      <c r="C273" s="7" t="str">
        <f>IFERROR( VLOOKUP( $B273, Sheet1!$M$2:$O$10001, 2,0),"")</f>
        <v>18540</v>
      </c>
      <c r="D273" s="24" t="str">
        <f>IFERROR( VLOOKUP( $B273, Sheet1!$M$2:$O$10001, 3,0),"")</f>
        <v>한국자산신탁</v>
      </c>
      <c r="E273" s="3" t="str">
        <f t="shared" si="5"/>
        <v>BONDAVG18540</v>
      </c>
      <c r="F273" s="18" t="str">
        <f>_xll.IMDP("IR",$E273,F$12)</f>
        <v>공모/무보증A0</v>
      </c>
      <c r="G273" s="15">
        <f>_xll.IMDP("IR",$E273,G$12)</f>
        <v>20240830</v>
      </c>
      <c r="H273" s="30">
        <f>IFERROR(IF($F$4=4,_xll.IMDP("IR",$E273,H$9)-H$13,_xll.IMDP("IR",$E273,H$10)),"")</f>
        <v>4.4009999999999998</v>
      </c>
      <c r="I273" s="30">
        <f>IFERROR(IF($F$4=4,_xll.IMDP("IR",$E273,I$9)-I$13,_xll.IMDP("IR",$E273,I$10)),"")</f>
        <v>4.5190000000000001</v>
      </c>
      <c r="J273" s="30">
        <f>IFERROR(IF($F$4=4,_xll.IMDP("IR",$E273,J$9)-J$13,_xll.IMDP("IR",$E273,J$10)),"")</f>
        <v>4.5910000000000002</v>
      </c>
      <c r="K273" s="30">
        <f>IFERROR(IF($F$4=4,_xll.IMDP("IR",$E273,K$9)-K$13,_xll.IMDP("IR",$E273,K$10)),"")</f>
        <v>4.6760000000000002</v>
      </c>
      <c r="L273" s="30">
        <f>IFERROR(IF($F$4=4,_xll.IMDP("IR",$E273,L$9)-L$13,_xll.IMDP("IR",$E273,L$10)),"")</f>
        <v>4.8360000000000003</v>
      </c>
      <c r="M273" s="30">
        <f>IFERROR(IF($F$4=4,_xll.IMDP("IR",$E273,M$9)-M$13,_xll.IMDP("IR",$E273,M$10)),"")</f>
        <v>5.0670000000000002</v>
      </c>
      <c r="N273" s="30">
        <f>IFERROR(IF($F$4=4,_xll.IMDP("IR",$E273,N$9)-N$13,_xll.IMDP("IR",$E273,N$10)),"")</f>
        <v>5.1020000000000003</v>
      </c>
      <c r="O273" s="30">
        <f>IFERROR(IF($F$4=4,_xll.IMDP("IR",$E273,O$9)-O$13,_xll.IMDP("IR",$E273,O$10)),"")</f>
        <v>5.157</v>
      </c>
      <c r="P273" s="30">
        <f>IFERROR(IF($F$4=4,_xll.IMDP("IR",$E273,P$9)-P$13,_xll.IMDP("IR",$E273,P$10)),"")</f>
        <v>5.5049999999999999</v>
      </c>
      <c r="Q273" s="30">
        <f>IFERROR(IF($F$4=4,_xll.IMDP("IR",$E273,Q$9)-Q$13,_xll.IMDP("IR",$E273,Q$10)),"")</f>
        <v>5.8380000000000001</v>
      </c>
      <c r="R273" s="30">
        <f>IFERROR(IF($F$4=4,_xll.IMDP("IR",$E273,R$9)-R$13,_xll.IMDP("IR",$E273,R$10)),"")</f>
        <v>6.0890000000000004</v>
      </c>
      <c r="S273" s="30">
        <f>IFERROR(IF($F$4=4,_xll.IMDP("IR",$E273,S$9)-S$13,_xll.IMDP("IR",$E273,S$10)),"")</f>
        <v>6.77</v>
      </c>
      <c r="T273" s="30">
        <f>IFERROR(IF($F$4=4,_xll.IMDP("IR",$E273,T$9)-T$13,_xll.IMDP("IR",$E273,T$10)),"")</f>
        <v>7.1719999999999997</v>
      </c>
      <c r="U273" s="30">
        <f>IFERROR(IF($F$4=4,_xll.IMDP("IR",$E273,U$9)-U$13,_xll.IMDP("IR",$E273,U$10)),"")</f>
        <v>7.4450000000000003</v>
      </c>
      <c r="V273" s="31" t="str">
        <f>IFERROR(IF($F$4=4,_xll.IMDP("IR",$E273,V$9)-V$13,_xll.IMDP("IR",$E273,V$10)),"")</f>
        <v/>
      </c>
    </row>
    <row r="274" spans="2:22">
      <c r="B274">
        <v>261</v>
      </c>
      <c r="C274" s="7" t="str">
        <f>IFERROR( VLOOKUP( $B274, Sheet1!$M$2:$O$10001, 2,0),"")</f>
        <v>18667</v>
      </c>
      <c r="D274" s="24" t="str">
        <f>IFERROR( VLOOKUP( $B274, Sheet1!$M$2:$O$10001, 3,0),"")</f>
        <v>이마트</v>
      </c>
      <c r="E274" s="3" t="str">
        <f t="shared" si="5"/>
        <v>BONDAVG18667</v>
      </c>
      <c r="F274" s="18" t="str">
        <f>_xll.IMDP("IR",$E274,F$12)</f>
        <v>공모/무보증AA-</v>
      </c>
      <c r="G274" s="15">
        <f>_xll.IMDP("IR",$E274,G$12)</f>
        <v>20240830</v>
      </c>
      <c r="H274" s="30">
        <f>IFERROR(IF($F$4=4,_xll.IMDP("IR",$E274,H$9)-H$13,_xll.IMDP("IR",$E274,H$10)),"")</f>
        <v>3.5409999999999999</v>
      </c>
      <c r="I274" s="30">
        <f>IFERROR(IF($F$4=4,_xll.IMDP("IR",$E274,I$9)-I$13,_xll.IMDP("IR",$E274,I$10)),"")</f>
        <v>3.5430000000000001</v>
      </c>
      <c r="J274" s="30">
        <f>IFERROR(IF($F$4=4,_xll.IMDP("IR",$E274,J$9)-J$13,_xll.IMDP("IR",$E274,J$10)),"")</f>
        <v>3.4790000000000001</v>
      </c>
      <c r="K274" s="30">
        <f>IFERROR(IF($F$4=4,_xll.IMDP("IR",$E274,K$9)-K$13,_xll.IMDP("IR",$E274,K$10)),"")</f>
        <v>3.448</v>
      </c>
      <c r="L274" s="30">
        <f>IFERROR(IF($F$4=4,_xll.IMDP("IR",$E274,L$9)-L$13,_xll.IMDP("IR",$E274,L$10)),"")</f>
        <v>3.4780000000000002</v>
      </c>
      <c r="M274" s="30">
        <f>IFERROR(IF($F$4=4,_xll.IMDP("IR",$E274,M$9)-M$13,_xll.IMDP("IR",$E274,M$10)),"")</f>
        <v>3.5070000000000001</v>
      </c>
      <c r="N274" s="30">
        <f>IFERROR(IF($F$4=4,_xll.IMDP("IR",$E274,N$9)-N$13,_xll.IMDP("IR",$E274,N$10)),"")</f>
        <v>3.5390000000000001</v>
      </c>
      <c r="O274" s="30">
        <f>IFERROR(IF($F$4=4,_xll.IMDP("IR",$E274,O$9)-O$13,_xll.IMDP("IR",$E274,O$10)),"")</f>
        <v>3.5720000000000001</v>
      </c>
      <c r="P274" s="30">
        <f>IFERROR(IF($F$4=4,_xll.IMDP("IR",$E274,P$9)-P$13,_xll.IMDP("IR",$E274,P$10)),"")</f>
        <v>3.6230000000000002</v>
      </c>
      <c r="Q274" s="30">
        <f>IFERROR(IF($F$4=4,_xll.IMDP("IR",$E274,Q$9)-Q$13,_xll.IMDP("IR",$E274,Q$10)),"")</f>
        <v>3.7589999999999999</v>
      </c>
      <c r="R274" s="30">
        <f>IFERROR(IF($F$4=4,_xll.IMDP("IR",$E274,R$9)-R$13,_xll.IMDP("IR",$E274,R$10)),"")</f>
        <v>3.996</v>
      </c>
      <c r="S274" s="30">
        <f>IFERROR(IF($F$4=4,_xll.IMDP("IR",$E274,S$9)-S$13,_xll.IMDP("IR",$E274,S$10)),"")</f>
        <v>4.8049999999999997</v>
      </c>
      <c r="T274" s="30">
        <f>IFERROR(IF($F$4=4,_xll.IMDP("IR",$E274,T$9)-T$13,_xll.IMDP("IR",$E274,T$10)),"")</f>
        <v>5.4130000000000003</v>
      </c>
      <c r="U274" s="30">
        <f>IFERROR(IF($F$4=4,_xll.IMDP("IR",$E274,U$9)-U$13,_xll.IMDP("IR",$E274,U$10)),"")</f>
        <v>5.6550000000000002</v>
      </c>
      <c r="V274" s="31" t="str">
        <f>IFERROR(IF($F$4=4,_xll.IMDP("IR",$E274,V$9)-V$13,_xll.IMDP("IR",$E274,V$10)),"")</f>
        <v/>
      </c>
    </row>
    <row r="275" spans="2:22">
      <c r="B275">
        <v>262</v>
      </c>
      <c r="C275" s="7" t="str">
        <f>IFERROR( VLOOKUP( $B275, Sheet1!$M$2:$O$10001, 2,0),"")</f>
        <v>18796</v>
      </c>
      <c r="D275" s="24" t="str">
        <f>IFERROR( VLOOKUP( $B275, Sheet1!$M$2:$O$10001, 3,0),"")</f>
        <v>DGB금융지주</v>
      </c>
      <c r="E275" s="3" t="str">
        <f t="shared" si="5"/>
        <v>BONDAVG18796</v>
      </c>
      <c r="F275" s="18" t="str">
        <f>_xll.IMDP("IR",$E275,F$12)</f>
        <v>공모/무보증AAA</v>
      </c>
      <c r="G275" s="15">
        <f>_xll.IMDP("IR",$E275,G$12)</f>
        <v>20240830</v>
      </c>
      <c r="H275" s="30">
        <f>IFERROR(IF($F$4=4,_xll.IMDP("IR",$E275,H$9)-H$13,_xll.IMDP("IR",$E275,H$10)),"")</f>
        <v>3.536</v>
      </c>
      <c r="I275" s="30">
        <f>IFERROR(IF($F$4=4,_xll.IMDP("IR",$E275,I$9)-I$13,_xll.IMDP("IR",$E275,I$10)),"")</f>
        <v>3.5350000000000001</v>
      </c>
      <c r="J275" s="30">
        <f>IFERROR(IF($F$4=4,_xll.IMDP("IR",$E275,J$9)-J$13,_xll.IMDP("IR",$E275,J$10)),"")</f>
        <v>3.4780000000000002</v>
      </c>
      <c r="K275" s="30">
        <f>IFERROR(IF($F$4=4,_xll.IMDP("IR",$E275,K$9)-K$13,_xll.IMDP("IR",$E275,K$10)),"")</f>
        <v>3.4390000000000001</v>
      </c>
      <c r="L275" s="30">
        <f>IFERROR(IF($F$4=4,_xll.IMDP("IR",$E275,L$9)-L$13,_xll.IMDP("IR",$E275,L$10)),"")</f>
        <v>3.448</v>
      </c>
      <c r="M275" s="30">
        <f>IFERROR(IF($F$4=4,_xll.IMDP("IR",$E275,M$9)-M$13,_xll.IMDP("IR",$E275,M$10)),"")</f>
        <v>3.4460000000000002</v>
      </c>
      <c r="N275" s="30">
        <f>IFERROR(IF($F$4=4,_xll.IMDP("IR",$E275,N$9)-N$13,_xll.IMDP("IR",$E275,N$10)),"")</f>
        <v>3.45</v>
      </c>
      <c r="O275" s="30">
        <f>IFERROR(IF($F$4=4,_xll.IMDP("IR",$E275,O$9)-O$13,_xll.IMDP("IR",$E275,O$10)),"")</f>
        <v>3.4510000000000001</v>
      </c>
      <c r="P275" s="30">
        <f>IFERROR(IF($F$4=4,_xll.IMDP("IR",$E275,P$9)-P$13,_xll.IMDP("IR",$E275,P$10)),"")</f>
        <v>3.508</v>
      </c>
      <c r="Q275" s="30">
        <f>IFERROR(IF($F$4=4,_xll.IMDP("IR",$E275,Q$9)-Q$13,_xll.IMDP("IR",$E275,Q$10)),"")</f>
        <v>3.5510000000000002</v>
      </c>
      <c r="R275" s="30">
        <f>IFERROR(IF($F$4=4,_xll.IMDP("IR",$E275,R$9)-R$13,_xll.IMDP("IR",$E275,R$10)),"")</f>
        <v>3.65</v>
      </c>
      <c r="S275" s="30">
        <f>IFERROR(IF($F$4=4,_xll.IMDP("IR",$E275,S$9)-S$13,_xll.IMDP("IR",$E275,S$10)),"")</f>
        <v>3.9390000000000001</v>
      </c>
      <c r="T275" s="30">
        <f>IFERROR(IF($F$4=4,_xll.IMDP("IR",$E275,T$9)-T$13,_xll.IMDP("IR",$E275,T$10)),"")</f>
        <v>4.1989999999999998</v>
      </c>
      <c r="U275" s="30">
        <f>IFERROR(IF($F$4=4,_xll.IMDP("IR",$E275,U$9)-U$13,_xll.IMDP("IR",$E275,U$10)),"")</f>
        <v>4.3600000000000003</v>
      </c>
      <c r="V275" s="31" t="str">
        <f>IFERROR(IF($F$4=4,_xll.IMDP("IR",$E275,V$9)-V$13,_xll.IMDP("IR",$E275,V$10)),"")</f>
        <v/>
      </c>
    </row>
    <row r="276" spans="2:22">
      <c r="B276">
        <v>263</v>
      </c>
      <c r="C276" s="7" t="str">
        <f>IFERROR( VLOOKUP( $B276, Sheet1!$M$2:$O$10001, 2,0),"")</f>
        <v>18869</v>
      </c>
      <c r="D276" s="24" t="str">
        <f>IFERROR( VLOOKUP( $B276, Sheet1!$M$2:$O$10001, 3,0),"")</f>
        <v>메리츠금융지주</v>
      </c>
      <c r="E276" s="3" t="str">
        <f t="shared" si="5"/>
        <v>BONDAVG18869</v>
      </c>
      <c r="F276" s="18" t="str">
        <f>_xll.IMDP("IR",$E276,F$12)</f>
        <v>공모/무보증AA0</v>
      </c>
      <c r="G276" s="15">
        <f>_xll.IMDP("IR",$E276,G$12)</f>
        <v>20240830</v>
      </c>
      <c r="H276" s="30">
        <f>IFERROR(IF($F$4=4,_xll.IMDP("IR",$E276,H$9)-H$13,_xll.IMDP("IR",$E276,H$10)),"")</f>
        <v>3.7130000000000001</v>
      </c>
      <c r="I276" s="30">
        <f>IFERROR(IF($F$4=4,_xll.IMDP("IR",$E276,I$9)-I$13,_xll.IMDP("IR",$E276,I$10)),"")</f>
        <v>3.718</v>
      </c>
      <c r="J276" s="30">
        <f>IFERROR(IF($F$4=4,_xll.IMDP("IR",$E276,J$9)-J$13,_xll.IMDP("IR",$E276,J$10)),"")</f>
        <v>3.68</v>
      </c>
      <c r="K276" s="30">
        <f>IFERROR(IF($F$4=4,_xll.IMDP("IR",$E276,K$9)-K$13,_xll.IMDP("IR",$E276,K$10)),"")</f>
        <v>3.6619999999999999</v>
      </c>
      <c r="L276" s="30">
        <f>IFERROR(IF($F$4=4,_xll.IMDP("IR",$E276,L$9)-L$13,_xll.IMDP("IR",$E276,L$10)),"")</f>
        <v>3.72</v>
      </c>
      <c r="M276" s="30">
        <f>IFERROR(IF($F$4=4,_xll.IMDP("IR",$E276,M$9)-M$13,_xll.IMDP("IR",$E276,M$10)),"")</f>
        <v>3.7389999999999999</v>
      </c>
      <c r="N276" s="30">
        <f>IFERROR(IF($F$4=4,_xll.IMDP("IR",$E276,N$9)-N$13,_xll.IMDP("IR",$E276,N$10)),"")</f>
        <v>3.782</v>
      </c>
      <c r="O276" s="30">
        <f>IFERROR(IF($F$4=4,_xll.IMDP("IR",$E276,O$9)-O$13,_xll.IMDP("IR",$E276,O$10)),"")</f>
        <v>3.82</v>
      </c>
      <c r="P276" s="30">
        <f>IFERROR(IF($F$4=4,_xll.IMDP("IR",$E276,P$9)-P$13,_xll.IMDP("IR",$E276,P$10)),"")</f>
        <v>3.911</v>
      </c>
      <c r="Q276" s="30">
        <f>IFERROR(IF($F$4=4,_xll.IMDP("IR",$E276,Q$9)-Q$13,_xll.IMDP("IR",$E276,Q$10)),"")</f>
        <v>4.0259999999999998</v>
      </c>
      <c r="R276" s="30">
        <f>IFERROR(IF($F$4=4,_xll.IMDP("IR",$E276,R$9)-R$13,_xll.IMDP("IR",$E276,R$10)),"")</f>
        <v>4.2190000000000003</v>
      </c>
      <c r="S276" s="30">
        <f>IFERROR(IF($F$4=4,_xll.IMDP("IR",$E276,S$9)-S$13,_xll.IMDP("IR",$E276,S$10)),"")</f>
        <v>4.883</v>
      </c>
      <c r="T276" s="30">
        <f>IFERROR(IF($F$4=4,_xll.IMDP("IR",$E276,T$9)-T$13,_xll.IMDP("IR",$E276,T$10)),"")</f>
        <v>5.3920000000000003</v>
      </c>
      <c r="U276" s="30">
        <f>IFERROR(IF($F$4=4,_xll.IMDP("IR",$E276,U$9)-U$13,_xll.IMDP("IR",$E276,U$10)),"")</f>
        <v>5.5830000000000002</v>
      </c>
      <c r="V276" s="31" t="str">
        <f>IFERROR(IF($F$4=4,_xll.IMDP("IR",$E276,V$9)-V$13,_xll.IMDP("IR",$E276,V$10)),"")</f>
        <v/>
      </c>
    </row>
    <row r="277" spans="2:22">
      <c r="B277">
        <v>264</v>
      </c>
      <c r="C277" s="7" t="str">
        <f>IFERROR( VLOOKUP( $B277, Sheet1!$M$2:$O$10001, 2,0),"")</f>
        <v>19070</v>
      </c>
      <c r="D277" s="24" t="str">
        <f>IFERROR( VLOOKUP( $B277, Sheet1!$M$2:$O$10001, 3,0),"")</f>
        <v>비엔케이캐피탈</v>
      </c>
      <c r="E277" s="3" t="str">
        <f t="shared" si="5"/>
        <v>BONDAVG19070</v>
      </c>
      <c r="F277" s="18" t="str">
        <f>_xll.IMDP("IR",$E277,F$12)</f>
        <v>기타금융채AA-</v>
      </c>
      <c r="G277" s="15">
        <f>_xll.IMDP("IR",$E277,G$12)</f>
        <v>20240830</v>
      </c>
      <c r="H277" s="30">
        <f>IFERROR(IF($F$4=4,_xll.IMDP("IR",$E277,H$9)-H$13,_xll.IMDP("IR",$E277,H$10)),"")</f>
        <v>3.5979999999999999</v>
      </c>
      <c r="I277" s="30">
        <f>IFERROR(IF($F$4=4,_xll.IMDP("IR",$E277,I$9)-I$13,_xll.IMDP("IR",$E277,I$10)),"")</f>
        <v>3.5950000000000002</v>
      </c>
      <c r="J277" s="30">
        <f>IFERROR(IF($F$4=4,_xll.IMDP("IR",$E277,J$9)-J$13,_xll.IMDP("IR",$E277,J$10)),"")</f>
        <v>3.59</v>
      </c>
      <c r="K277" s="30">
        <f>IFERROR(IF($F$4=4,_xll.IMDP("IR",$E277,K$9)-K$13,_xll.IMDP("IR",$E277,K$10)),"")</f>
        <v>3.645</v>
      </c>
      <c r="L277" s="30">
        <f>IFERROR(IF($F$4=4,_xll.IMDP("IR",$E277,L$9)-L$13,_xll.IMDP("IR",$E277,L$10)),"")</f>
        <v>3.7250000000000001</v>
      </c>
      <c r="M277" s="30">
        <f>IFERROR(IF($F$4=4,_xll.IMDP("IR",$E277,M$9)-M$13,_xll.IMDP("IR",$E277,M$10)),"")</f>
        <v>3.7170000000000001</v>
      </c>
      <c r="N277" s="30">
        <f>IFERROR(IF($F$4=4,_xll.IMDP("IR",$E277,N$9)-N$13,_xll.IMDP("IR",$E277,N$10)),"")</f>
        <v>3.6739999999999999</v>
      </c>
      <c r="O277" s="30">
        <f>IFERROR(IF($F$4=4,_xll.IMDP("IR",$E277,O$9)-O$13,_xll.IMDP("IR",$E277,O$10)),"")</f>
        <v>3.6429999999999998</v>
      </c>
      <c r="P277" s="30">
        <f>IFERROR(IF($F$4=4,_xll.IMDP("IR",$E277,P$9)-P$13,_xll.IMDP("IR",$E277,P$10)),"")</f>
        <v>3.6560000000000001</v>
      </c>
      <c r="Q277" s="30">
        <f>IFERROR(IF($F$4=4,_xll.IMDP("IR",$E277,Q$9)-Q$13,_xll.IMDP("IR",$E277,Q$10)),"")</f>
        <v>3.7669999999999999</v>
      </c>
      <c r="R277" s="30">
        <f>IFERROR(IF($F$4=4,_xll.IMDP("IR",$E277,R$9)-R$13,_xll.IMDP("IR",$E277,R$10)),"")</f>
        <v>4.2450000000000001</v>
      </c>
      <c r="S277" s="30">
        <f>IFERROR(IF($F$4=4,_xll.IMDP("IR",$E277,S$9)-S$13,_xll.IMDP("IR",$E277,S$10)),"")</f>
        <v>4.8369999999999997</v>
      </c>
      <c r="T277" s="30">
        <f>IFERROR(IF($F$4=4,_xll.IMDP("IR",$E277,T$9)-T$13,_xll.IMDP("IR",$E277,T$10)),"")</f>
        <v>5.2830000000000004</v>
      </c>
      <c r="U277" s="30">
        <f>IFERROR(IF($F$4=4,_xll.IMDP("IR",$E277,U$9)-U$13,_xll.IMDP("IR",$E277,U$10)),"")</f>
        <v>5.4969999999999999</v>
      </c>
      <c r="V277" s="31" t="str">
        <f>IFERROR(IF($F$4=4,_xll.IMDP("IR",$E277,V$9)-V$13,_xll.IMDP("IR",$E277,V$10)),"")</f>
        <v/>
      </c>
    </row>
    <row r="278" spans="2:22">
      <c r="B278">
        <v>265</v>
      </c>
      <c r="C278" s="7" t="str">
        <f>IFERROR( VLOOKUP( $B278, Sheet1!$M$2:$O$10001, 2,0),"")</f>
        <v>19305</v>
      </c>
      <c r="D278" s="24" t="str">
        <f>IFERROR( VLOOKUP( $B278, Sheet1!$M$2:$O$10001, 3,0),"")</f>
        <v>하남도시공사</v>
      </c>
      <c r="E278" s="3" t="str">
        <f t="shared" ref="E278:E328" si="6">INDEX($D$5:$D$10,$D$4,1)&amp;$C278</f>
        <v>BONDAVG19305</v>
      </c>
      <c r="F278" s="18" t="str">
        <f>_xll.IMDP("IR",$E278,F$12)</f>
        <v>공사/공단채AA0</v>
      </c>
      <c r="G278" s="15">
        <f>_xll.IMDP("IR",$E278,G$12)</f>
        <v>20240830</v>
      </c>
      <c r="H278" s="30">
        <f>IFERROR(IF($F$4=4,_xll.IMDP("IR",$E278,H$9)-H$13,_xll.IMDP("IR",$E278,H$10)),"")</f>
        <v>3.54</v>
      </c>
      <c r="I278" s="30">
        <f>IFERROR(IF($F$4=4,_xll.IMDP("IR",$E278,I$9)-I$13,_xll.IMDP("IR",$E278,I$10)),"")</f>
        <v>3.5710000000000002</v>
      </c>
      <c r="J278" s="30">
        <f>IFERROR(IF($F$4=4,_xll.IMDP("IR",$E278,J$9)-J$13,_xll.IMDP("IR",$E278,J$10)),"")</f>
        <v>3.5110000000000001</v>
      </c>
      <c r="K278" s="30">
        <f>IFERROR(IF($F$4=4,_xll.IMDP("IR",$E278,K$9)-K$13,_xll.IMDP("IR",$E278,K$10)),"")</f>
        <v>3.4750000000000001</v>
      </c>
      <c r="L278" s="30">
        <f>IFERROR(IF($F$4=4,_xll.IMDP("IR",$E278,L$9)-L$13,_xll.IMDP("IR",$E278,L$10)),"")</f>
        <v>3.5139999999999998</v>
      </c>
      <c r="M278" s="30">
        <f>IFERROR(IF($F$4=4,_xll.IMDP("IR",$E278,M$9)-M$13,_xll.IMDP("IR",$E278,M$10)),"")</f>
        <v>3.5419999999999998</v>
      </c>
      <c r="N278" s="30">
        <f>IFERROR(IF($F$4=4,_xll.IMDP("IR",$E278,N$9)-N$13,_xll.IMDP("IR",$E278,N$10)),"")</f>
        <v>3.5590000000000002</v>
      </c>
      <c r="O278" s="30">
        <f>IFERROR(IF($F$4=4,_xll.IMDP("IR",$E278,O$9)-O$13,_xll.IMDP("IR",$E278,O$10)),"")</f>
        <v>3.573</v>
      </c>
      <c r="P278" s="30">
        <f>IFERROR(IF($F$4=4,_xll.IMDP("IR",$E278,P$9)-P$13,_xll.IMDP("IR",$E278,P$10)),"")</f>
        <v>3.589</v>
      </c>
      <c r="Q278" s="30">
        <f>IFERROR(IF($F$4=4,_xll.IMDP("IR",$E278,Q$9)-Q$13,_xll.IMDP("IR",$E278,Q$10)),"")</f>
        <v>3.6280000000000001</v>
      </c>
      <c r="R278" s="30">
        <f>IFERROR(IF($F$4=4,_xll.IMDP("IR",$E278,R$9)-R$13,_xll.IMDP("IR",$E278,R$10)),"")</f>
        <v>3.6680000000000001</v>
      </c>
      <c r="S278" s="30">
        <f>IFERROR(IF($F$4=4,_xll.IMDP("IR",$E278,S$9)-S$13,_xll.IMDP("IR",$E278,S$10)),"")</f>
        <v>3.7389999999999999</v>
      </c>
      <c r="T278" s="30">
        <f>IFERROR(IF($F$4=4,_xll.IMDP("IR",$E278,T$9)-T$13,_xll.IMDP("IR",$E278,T$10)),"")</f>
        <v>3.7879999999999998</v>
      </c>
      <c r="U278" s="30">
        <f>IFERROR(IF($F$4=4,_xll.IMDP("IR",$E278,U$9)-U$13,_xll.IMDP("IR",$E278,U$10)),"")</f>
        <v>3.82</v>
      </c>
      <c r="V278" s="31" t="str">
        <f>IFERROR(IF($F$4=4,_xll.IMDP("IR",$E278,V$9)-V$13,_xll.IMDP("IR",$E278,V$10)),"")</f>
        <v/>
      </c>
    </row>
    <row r="279" spans="2:22">
      <c r="B279">
        <v>266</v>
      </c>
      <c r="C279" s="7" t="str">
        <f>IFERROR( VLOOKUP( $B279, Sheet1!$M$2:$O$10001, 2,0),"")</f>
        <v>19327</v>
      </c>
      <c r="D279" s="24" t="str">
        <f>IFERROR( VLOOKUP( $B279, Sheet1!$M$2:$O$10001, 3,0),"")</f>
        <v>수협은행</v>
      </c>
      <c r="E279" s="3" t="str">
        <f t="shared" si="6"/>
        <v>BONDAVG19327</v>
      </c>
      <c r="F279" s="18" t="str">
        <f>_xll.IMDP("IR",$E279,F$12)</f>
        <v>은행채AAA</v>
      </c>
      <c r="G279" s="15">
        <f>_xll.IMDP("IR",$E279,G$12)</f>
        <v>20240830</v>
      </c>
      <c r="H279" s="30">
        <f>IFERROR(IF($F$4=4,_xll.IMDP("IR",$E279,H$9)-H$13,_xll.IMDP("IR",$E279,H$10)),"")</f>
        <v>3.488</v>
      </c>
      <c r="I279" s="30">
        <f>IFERROR(IF($F$4=4,_xll.IMDP("IR",$E279,I$9)-I$13,_xll.IMDP("IR",$E279,I$10)),"")</f>
        <v>3.4620000000000002</v>
      </c>
      <c r="J279" s="30">
        <f>IFERROR(IF($F$4=4,_xll.IMDP("IR",$E279,J$9)-J$13,_xll.IMDP("IR",$E279,J$10)),"")</f>
        <v>3.3940000000000001</v>
      </c>
      <c r="K279" s="30">
        <f>IFERROR(IF($F$4=4,_xll.IMDP("IR",$E279,K$9)-K$13,_xll.IMDP("IR",$E279,K$10)),"")</f>
        <v>3.3690000000000002</v>
      </c>
      <c r="L279" s="30">
        <f>IFERROR(IF($F$4=4,_xll.IMDP("IR",$E279,L$9)-L$13,_xll.IMDP("IR",$E279,L$10)),"")</f>
        <v>3.3370000000000002</v>
      </c>
      <c r="M279" s="30">
        <f>IFERROR(IF($F$4=4,_xll.IMDP("IR",$E279,M$9)-M$13,_xll.IMDP("IR",$E279,M$10)),"")</f>
        <v>3.3010000000000002</v>
      </c>
      <c r="N279" s="30">
        <f>IFERROR(IF($F$4=4,_xll.IMDP("IR",$E279,N$9)-N$13,_xll.IMDP("IR",$E279,N$10)),"")</f>
        <v>3.278</v>
      </c>
      <c r="O279" s="30">
        <f>IFERROR(IF($F$4=4,_xll.IMDP("IR",$E279,O$9)-O$13,_xll.IMDP("IR",$E279,O$10)),"")</f>
        <v>3.2629999999999999</v>
      </c>
      <c r="P279" s="30">
        <f>IFERROR(IF($F$4=4,_xll.IMDP("IR",$E279,P$9)-P$13,_xll.IMDP("IR",$E279,P$10)),"")</f>
        <v>3.2810000000000001</v>
      </c>
      <c r="Q279" s="30">
        <f>IFERROR(IF($F$4=4,_xll.IMDP("IR",$E279,Q$9)-Q$13,_xll.IMDP("IR",$E279,Q$10)),"")</f>
        <v>3.3029999999999999</v>
      </c>
      <c r="R279" s="30">
        <f>IFERROR(IF($F$4=4,_xll.IMDP("IR",$E279,R$9)-R$13,_xll.IMDP("IR",$E279,R$10)),"")</f>
        <v>3.4529999999999998</v>
      </c>
      <c r="S279" s="30">
        <f>IFERROR(IF($F$4=4,_xll.IMDP("IR",$E279,S$9)-S$13,_xll.IMDP("IR",$E279,S$10)),"")</f>
        <v>3.69</v>
      </c>
      <c r="T279" s="30">
        <f>IFERROR(IF($F$4=4,_xll.IMDP("IR",$E279,T$9)-T$13,_xll.IMDP("IR",$E279,T$10)),"")</f>
        <v>3.8220000000000001</v>
      </c>
      <c r="U279" s="30">
        <f>IFERROR(IF($F$4=4,_xll.IMDP("IR",$E279,U$9)-U$13,_xll.IMDP("IR",$E279,U$10)),"")</f>
        <v>3.8780000000000001</v>
      </c>
      <c r="V279" s="31" t="str">
        <f>IFERROR(IF($F$4=4,_xll.IMDP("IR",$E279,V$9)-V$13,_xll.IMDP("IR",$E279,V$10)),"")</f>
        <v/>
      </c>
    </row>
    <row r="280" spans="2:22">
      <c r="B280">
        <v>267</v>
      </c>
      <c r="C280" s="7" t="str">
        <f>IFERROR( VLOOKUP( $B280, Sheet1!$M$2:$O$10001, 2,0),"")</f>
        <v>19605</v>
      </c>
      <c r="D280" s="24" t="str">
        <f>IFERROR( VLOOKUP( $B280, Sheet1!$M$2:$O$10001, 3,0),"")</f>
        <v>삼척블루파워</v>
      </c>
      <c r="E280" s="3" t="str">
        <f t="shared" si="6"/>
        <v>BONDAVG19605</v>
      </c>
      <c r="F280" s="18" t="str">
        <f>_xll.IMDP("IR",$E280,F$12)</f>
        <v>공모/무보증A+</v>
      </c>
      <c r="G280" s="15">
        <f>_xll.IMDP("IR",$E280,G$12)</f>
        <v>20240830</v>
      </c>
      <c r="H280" s="30">
        <f>IFERROR(IF($F$4=4,_xll.IMDP("IR",$E280,H$9)-H$13,_xll.IMDP("IR",$E280,H$10)),"")</f>
        <v>4.6159999999999997</v>
      </c>
      <c r="I280" s="30">
        <f>IFERROR(IF($F$4=4,_xll.IMDP("IR",$E280,I$9)-I$13,_xll.IMDP("IR",$E280,I$10)),"")</f>
        <v>4.6900000000000004</v>
      </c>
      <c r="J280" s="30">
        <f>IFERROR(IF($F$4=4,_xll.IMDP("IR",$E280,J$9)-J$13,_xll.IMDP("IR",$E280,J$10)),"")</f>
        <v>4.7279999999999998</v>
      </c>
      <c r="K280" s="30">
        <f>IFERROR(IF($F$4=4,_xll.IMDP("IR",$E280,K$9)-K$13,_xll.IMDP("IR",$E280,K$10)),"")</f>
        <v>4.8949999999999996</v>
      </c>
      <c r="L280" s="30">
        <f>IFERROR(IF($F$4=4,_xll.IMDP("IR",$E280,L$9)-L$13,_xll.IMDP("IR",$E280,L$10)),"")</f>
        <v>5.0599999999999996</v>
      </c>
      <c r="M280" s="30">
        <f>IFERROR(IF($F$4=4,_xll.IMDP("IR",$E280,M$9)-M$13,_xll.IMDP("IR",$E280,M$10)),"")</f>
        <v>5.2770000000000001</v>
      </c>
      <c r="N280" s="30">
        <f>IFERROR(IF($F$4=4,_xll.IMDP("IR",$E280,N$9)-N$13,_xll.IMDP("IR",$E280,N$10)),"")</f>
        <v>5.61</v>
      </c>
      <c r="O280" s="30">
        <f>IFERROR(IF($F$4=4,_xll.IMDP("IR",$E280,O$9)-O$13,_xll.IMDP("IR",$E280,O$10)),"")</f>
        <v>6.1139999999999999</v>
      </c>
      <c r="P280" s="30">
        <f>IFERROR(IF($F$4=4,_xll.IMDP("IR",$E280,P$9)-P$13,_xll.IMDP("IR",$E280,P$10)),"")</f>
        <v>6.3620000000000001</v>
      </c>
      <c r="Q280" s="30">
        <f>IFERROR(IF($F$4=4,_xll.IMDP("IR",$E280,Q$9)-Q$13,_xll.IMDP("IR",$E280,Q$10)),"")</f>
        <v>6.6029999999999998</v>
      </c>
      <c r="R280" s="30">
        <f>IFERROR(IF($F$4=4,_xll.IMDP("IR",$E280,R$9)-R$13,_xll.IMDP("IR",$E280,R$10)),"")</f>
        <v>6.8230000000000004</v>
      </c>
      <c r="S280" s="30">
        <f>IFERROR(IF($F$4=4,_xll.IMDP("IR",$E280,S$9)-S$13,_xll.IMDP("IR",$E280,S$10)),"")</f>
        <v>7.4249999999999998</v>
      </c>
      <c r="T280" s="30">
        <f>IFERROR(IF($F$4=4,_xll.IMDP("IR",$E280,T$9)-T$13,_xll.IMDP("IR",$E280,T$10)),"")</f>
        <v>7.8860000000000001</v>
      </c>
      <c r="U280" s="30">
        <f>IFERROR(IF($F$4=4,_xll.IMDP("IR",$E280,U$9)-U$13,_xll.IMDP("IR",$E280,U$10)),"")</f>
        <v>8.1579999999999995</v>
      </c>
      <c r="V280" s="31" t="str">
        <f>IFERROR(IF($F$4=4,_xll.IMDP("IR",$E280,V$9)-V$13,_xll.IMDP("IR",$E280,V$10)),"")</f>
        <v/>
      </c>
    </row>
    <row r="281" spans="2:22">
      <c r="B281">
        <v>268</v>
      </c>
      <c r="C281" s="7" t="str">
        <f>IFERROR( VLOOKUP( $B281, Sheet1!$M$2:$O$10001, 2,0),"")</f>
        <v>19746</v>
      </c>
      <c r="D281" s="24" t="str">
        <f>IFERROR( VLOOKUP( $B281, Sheet1!$M$2:$O$10001, 3,0),"")</f>
        <v>삼양사</v>
      </c>
      <c r="E281" s="3" t="str">
        <f t="shared" si="6"/>
        <v>BONDAVG19746</v>
      </c>
      <c r="F281" s="18" t="str">
        <f>_xll.IMDP("IR",$E281,F$12)</f>
        <v>공모/무보증AA-</v>
      </c>
      <c r="G281" s="15">
        <f>_xll.IMDP("IR",$E281,G$12)</f>
        <v>20240830</v>
      </c>
      <c r="H281" s="30">
        <f>IFERROR(IF($F$4=4,_xll.IMDP("IR",$E281,H$9)-H$13,_xll.IMDP("IR",$E281,H$10)),"")</f>
        <v>3.54</v>
      </c>
      <c r="I281" s="30">
        <f>IFERROR(IF($F$4=4,_xll.IMDP("IR",$E281,I$9)-I$13,_xll.IMDP("IR",$E281,I$10)),"")</f>
        <v>3.536</v>
      </c>
      <c r="J281" s="30">
        <f>IFERROR(IF($F$4=4,_xll.IMDP("IR",$E281,J$9)-J$13,_xll.IMDP("IR",$E281,J$10)),"")</f>
        <v>3.476</v>
      </c>
      <c r="K281" s="30">
        <f>IFERROR(IF($F$4=4,_xll.IMDP("IR",$E281,K$9)-K$13,_xll.IMDP("IR",$E281,K$10)),"")</f>
        <v>3.456</v>
      </c>
      <c r="L281" s="30">
        <f>IFERROR(IF($F$4=4,_xll.IMDP("IR",$E281,L$9)-L$13,_xll.IMDP("IR",$E281,L$10)),"")</f>
        <v>3.4809999999999999</v>
      </c>
      <c r="M281" s="30">
        <f>IFERROR(IF($F$4=4,_xll.IMDP("IR",$E281,M$9)-M$13,_xll.IMDP("IR",$E281,M$10)),"")</f>
        <v>3.504</v>
      </c>
      <c r="N281" s="30">
        <f>IFERROR(IF($F$4=4,_xll.IMDP("IR",$E281,N$9)-N$13,_xll.IMDP("IR",$E281,N$10)),"")</f>
        <v>3.5329999999999999</v>
      </c>
      <c r="O281" s="30">
        <f>IFERROR(IF($F$4=4,_xll.IMDP("IR",$E281,O$9)-O$13,_xll.IMDP("IR",$E281,O$10)),"")</f>
        <v>3.5630000000000002</v>
      </c>
      <c r="P281" s="30">
        <f>IFERROR(IF($F$4=4,_xll.IMDP("IR",$E281,P$9)-P$13,_xll.IMDP("IR",$E281,P$10)),"")</f>
        <v>3.5950000000000002</v>
      </c>
      <c r="Q281" s="30">
        <f>IFERROR(IF($F$4=4,_xll.IMDP("IR",$E281,Q$9)-Q$13,_xll.IMDP("IR",$E281,Q$10)),"")</f>
        <v>3.726</v>
      </c>
      <c r="R281" s="30">
        <f>IFERROR(IF($F$4=4,_xll.IMDP("IR",$E281,R$9)-R$13,_xll.IMDP("IR",$E281,R$10)),"")</f>
        <v>3.976</v>
      </c>
      <c r="S281" s="30">
        <f>IFERROR(IF($F$4=4,_xll.IMDP("IR",$E281,S$9)-S$13,_xll.IMDP("IR",$E281,S$10)),"")</f>
        <v>4.8019999999999996</v>
      </c>
      <c r="T281" s="30">
        <f>IFERROR(IF($F$4=4,_xll.IMDP("IR",$E281,T$9)-T$13,_xll.IMDP("IR",$E281,T$10)),"")</f>
        <v>5.4329999999999998</v>
      </c>
      <c r="U281" s="30">
        <f>IFERROR(IF($F$4=4,_xll.IMDP("IR",$E281,U$9)-U$13,_xll.IMDP("IR",$E281,U$10)),"")</f>
        <v>5.6849999999999996</v>
      </c>
      <c r="V281" s="31" t="str">
        <f>IFERROR(IF($F$4=4,_xll.IMDP("IR",$E281,V$9)-V$13,_xll.IMDP("IR",$E281,V$10)),"")</f>
        <v/>
      </c>
    </row>
    <row r="282" spans="2:22">
      <c r="B282">
        <v>269</v>
      </c>
      <c r="C282" s="7" t="str">
        <f>IFERROR( VLOOKUP( $B282, Sheet1!$M$2:$O$10001, 2,0),"")</f>
        <v>19765</v>
      </c>
      <c r="D282" s="24" t="str">
        <f>IFERROR( VLOOKUP( $B282, Sheet1!$M$2:$O$10001, 3,0),"")</f>
        <v>지에스에너지</v>
      </c>
      <c r="E282" s="3" t="str">
        <f t="shared" si="6"/>
        <v>BONDAVG19765</v>
      </c>
      <c r="F282" s="18" t="str">
        <f>_xll.IMDP("IR",$E282,F$12)</f>
        <v>공모/무보증AA0</v>
      </c>
      <c r="G282" s="15">
        <f>_xll.IMDP("IR",$E282,G$12)</f>
        <v>20240830</v>
      </c>
      <c r="H282" s="30">
        <f>IFERROR(IF($F$4=4,_xll.IMDP("IR",$E282,H$9)-H$13,_xll.IMDP("IR",$E282,H$10)),"")</f>
        <v>3.3940000000000001</v>
      </c>
      <c r="I282" s="30">
        <f>IFERROR(IF($F$4=4,_xll.IMDP("IR",$E282,I$9)-I$13,_xll.IMDP("IR",$E282,I$10)),"")</f>
        <v>3.39</v>
      </c>
      <c r="J282" s="30">
        <f>IFERROR(IF($F$4=4,_xll.IMDP("IR",$E282,J$9)-J$13,_xll.IMDP("IR",$E282,J$10)),"")</f>
        <v>3.3279999999999998</v>
      </c>
      <c r="K282" s="30">
        <f>IFERROR(IF($F$4=4,_xll.IMDP("IR",$E282,K$9)-K$13,_xll.IMDP("IR",$E282,K$10)),"")</f>
        <v>3.2879999999999998</v>
      </c>
      <c r="L282" s="30">
        <f>IFERROR(IF($F$4=4,_xll.IMDP("IR",$E282,L$9)-L$13,_xll.IMDP("IR",$E282,L$10)),"")</f>
        <v>3.3090000000000002</v>
      </c>
      <c r="M282" s="30">
        <f>IFERROR(IF($F$4=4,_xll.IMDP("IR",$E282,M$9)-M$13,_xll.IMDP("IR",$E282,M$10)),"")</f>
        <v>3.3210000000000002</v>
      </c>
      <c r="N282" s="30">
        <f>IFERROR(IF($F$4=4,_xll.IMDP("IR",$E282,N$9)-N$13,_xll.IMDP("IR",$E282,N$10)),"")</f>
        <v>3.3410000000000002</v>
      </c>
      <c r="O282" s="30">
        <f>IFERROR(IF($F$4=4,_xll.IMDP("IR",$E282,O$9)-O$13,_xll.IMDP("IR",$E282,O$10)),"")</f>
        <v>3.3410000000000002</v>
      </c>
      <c r="P282" s="30">
        <f>IFERROR(IF($F$4=4,_xll.IMDP("IR",$E282,P$9)-P$13,_xll.IMDP("IR",$E282,P$10)),"")</f>
        <v>3.34</v>
      </c>
      <c r="Q282" s="30">
        <f>IFERROR(IF($F$4=4,_xll.IMDP("IR",$E282,Q$9)-Q$13,_xll.IMDP("IR",$E282,Q$10)),"")</f>
        <v>3.3250000000000002</v>
      </c>
      <c r="R282" s="30">
        <f>IFERROR(IF($F$4=4,_xll.IMDP("IR",$E282,R$9)-R$13,_xll.IMDP("IR",$E282,R$10)),"")</f>
        <v>3.5209999999999999</v>
      </c>
      <c r="S282" s="30">
        <f>IFERROR(IF($F$4=4,_xll.IMDP("IR",$E282,S$9)-S$13,_xll.IMDP("IR",$E282,S$10)),"")</f>
        <v>4.0670000000000002</v>
      </c>
      <c r="T282" s="30">
        <f>IFERROR(IF($F$4=4,_xll.IMDP("IR",$E282,T$9)-T$13,_xll.IMDP("IR",$E282,T$10)),"")</f>
        <v>4.5190000000000001</v>
      </c>
      <c r="U282" s="30">
        <f>IFERROR(IF($F$4=4,_xll.IMDP("IR",$E282,U$9)-U$13,_xll.IMDP("IR",$E282,U$10)),"")</f>
        <v>4.7130000000000001</v>
      </c>
      <c r="V282" s="31" t="str">
        <f>IFERROR(IF($F$4=4,_xll.IMDP("IR",$E282,V$9)-V$13,_xll.IMDP("IR",$E282,V$10)),"")</f>
        <v/>
      </c>
    </row>
    <row r="283" spans="2:22">
      <c r="B283">
        <v>270</v>
      </c>
      <c r="C283" s="7" t="str">
        <f>IFERROR( VLOOKUP( $B283, Sheet1!$M$2:$O$10001, 2,0),"")</f>
        <v>19832</v>
      </c>
      <c r="D283" s="24" t="str">
        <f>IFERROR( VLOOKUP( $B283, Sheet1!$M$2:$O$10001, 3,0),"")</f>
        <v>오일허브코리아여수</v>
      </c>
      <c r="E283" s="3" t="str">
        <f t="shared" si="6"/>
        <v>BONDAVG19832</v>
      </c>
      <c r="F283" s="18" t="str">
        <f>_xll.IMDP("IR",$E283,F$12)</f>
        <v>공모/무보증A+</v>
      </c>
      <c r="G283" s="15">
        <f>_xll.IMDP("IR",$E283,G$12)</f>
        <v>20240830</v>
      </c>
      <c r="H283" s="30">
        <f>IFERROR(IF($F$4=4,_xll.IMDP("IR",$E283,H$9)-H$13,_xll.IMDP("IR",$E283,H$10)),"")</f>
        <v>3.4060000000000001</v>
      </c>
      <c r="I283" s="30">
        <f>IFERROR(IF($F$4=4,_xll.IMDP("IR",$E283,I$9)-I$13,_xll.IMDP("IR",$E283,I$10)),"")</f>
        <v>3.4569999999999999</v>
      </c>
      <c r="J283" s="30">
        <f>IFERROR(IF($F$4=4,_xll.IMDP("IR",$E283,J$9)-J$13,_xll.IMDP("IR",$E283,J$10)),"")</f>
        <v>3.4609999999999999</v>
      </c>
      <c r="K283" s="30">
        <f>IFERROR(IF($F$4=4,_xll.IMDP("IR",$E283,K$9)-K$13,_xll.IMDP("IR",$E283,K$10)),"")</f>
        <v>3.4689999999999999</v>
      </c>
      <c r="L283" s="30">
        <f>IFERROR(IF($F$4=4,_xll.IMDP("IR",$E283,L$9)-L$13,_xll.IMDP("IR",$E283,L$10)),"")</f>
        <v>3.5179999999999998</v>
      </c>
      <c r="M283" s="30">
        <f>IFERROR(IF($F$4=4,_xll.IMDP("IR",$E283,M$9)-M$13,_xll.IMDP("IR",$E283,M$10)),"")</f>
        <v>3.5449999999999999</v>
      </c>
      <c r="N283" s="30">
        <f>IFERROR(IF($F$4=4,_xll.IMDP("IR",$E283,N$9)-N$13,_xll.IMDP("IR",$E283,N$10)),"")</f>
        <v>3.6549999999999998</v>
      </c>
      <c r="O283" s="30">
        <f>IFERROR(IF($F$4=4,_xll.IMDP("IR",$E283,O$9)-O$13,_xll.IMDP("IR",$E283,O$10)),"")</f>
        <v>3.6970000000000001</v>
      </c>
      <c r="P283" s="30">
        <f>IFERROR(IF($F$4=4,_xll.IMDP("IR",$E283,P$9)-P$13,_xll.IMDP("IR",$E283,P$10)),"")</f>
        <v>3.9420000000000002</v>
      </c>
      <c r="Q283" s="30">
        <f>IFERROR(IF($F$4=4,_xll.IMDP("IR",$E283,Q$9)-Q$13,_xll.IMDP("IR",$E283,Q$10)),"")</f>
        <v>4.0510000000000002</v>
      </c>
      <c r="R283" s="30">
        <f>IFERROR(IF($F$4=4,_xll.IMDP("IR",$E283,R$9)-R$13,_xll.IMDP("IR",$E283,R$10)),"")</f>
        <v>4.2210000000000001</v>
      </c>
      <c r="S283" s="30">
        <f>IFERROR(IF($F$4=4,_xll.IMDP("IR",$E283,S$9)-S$13,_xll.IMDP("IR",$E283,S$10)),"")</f>
        <v>4.8879999999999999</v>
      </c>
      <c r="T283" s="30">
        <f>IFERROR(IF($F$4=4,_xll.IMDP("IR",$E283,T$9)-T$13,_xll.IMDP("IR",$E283,T$10)),"")</f>
        <v>5.2480000000000002</v>
      </c>
      <c r="U283" s="30">
        <f>IFERROR(IF($F$4=4,_xll.IMDP("IR",$E283,U$9)-U$13,_xll.IMDP("IR",$E283,U$10)),"")</f>
        <v>5.5229999999999997</v>
      </c>
      <c r="V283" s="31" t="str">
        <f>IFERROR(IF($F$4=4,_xll.IMDP("IR",$E283,V$9)-V$13,_xll.IMDP("IR",$E283,V$10)),"")</f>
        <v/>
      </c>
    </row>
    <row r="284" spans="2:22">
      <c r="B284">
        <v>271</v>
      </c>
      <c r="C284" s="7" t="str">
        <f>IFERROR( VLOOKUP( $B284, Sheet1!$M$2:$O$10001, 2,0),"")</f>
        <v>19845</v>
      </c>
      <c r="D284" s="24" t="str">
        <f>IFERROR( VLOOKUP( $B284, Sheet1!$M$2:$O$10001, 3,0),"")</f>
        <v>농협은행</v>
      </c>
      <c r="E284" s="3" t="str">
        <f t="shared" si="6"/>
        <v>BONDAVG19845</v>
      </c>
      <c r="F284" s="18" t="str">
        <f>_xll.IMDP("IR",$E284,F$12)</f>
        <v>은행채AAA</v>
      </c>
      <c r="G284" s="15">
        <f>_xll.IMDP("IR",$E284,G$12)</f>
        <v>20240830</v>
      </c>
      <c r="H284" s="30">
        <f>IFERROR(IF($F$4=4,_xll.IMDP("IR",$E284,H$9)-H$13,_xll.IMDP("IR",$E284,H$10)),"")</f>
        <v>3.4830000000000001</v>
      </c>
      <c r="I284" s="30">
        <f>IFERROR(IF($F$4=4,_xll.IMDP("IR",$E284,I$9)-I$13,_xll.IMDP("IR",$E284,I$10)),"")</f>
        <v>3.4569999999999999</v>
      </c>
      <c r="J284" s="30">
        <f>IFERROR(IF($F$4=4,_xll.IMDP("IR",$E284,J$9)-J$13,_xll.IMDP("IR",$E284,J$10)),"")</f>
        <v>3.3889999999999998</v>
      </c>
      <c r="K284" s="30">
        <f>IFERROR(IF($F$4=4,_xll.IMDP("IR",$E284,K$9)-K$13,_xll.IMDP("IR",$E284,K$10)),"")</f>
        <v>3.363</v>
      </c>
      <c r="L284" s="30">
        <f>IFERROR(IF($F$4=4,_xll.IMDP("IR",$E284,L$9)-L$13,_xll.IMDP("IR",$E284,L$10)),"")</f>
        <v>3.3290000000000002</v>
      </c>
      <c r="M284" s="30">
        <f>IFERROR(IF($F$4=4,_xll.IMDP("IR",$E284,M$9)-M$13,_xll.IMDP("IR",$E284,M$10)),"")</f>
        <v>3.2919999999999998</v>
      </c>
      <c r="N284" s="30">
        <f>IFERROR(IF($F$4=4,_xll.IMDP("IR",$E284,N$9)-N$13,_xll.IMDP("IR",$E284,N$10)),"")</f>
        <v>3.2669999999999999</v>
      </c>
      <c r="O284" s="30">
        <f>IFERROR(IF($F$4=4,_xll.IMDP("IR",$E284,O$9)-O$13,_xll.IMDP("IR",$E284,O$10)),"")</f>
        <v>3.2509999999999999</v>
      </c>
      <c r="P284" s="30">
        <f>IFERROR(IF($F$4=4,_xll.IMDP("IR",$E284,P$9)-P$13,_xll.IMDP("IR",$E284,P$10)),"")</f>
        <v>3.2679999999999998</v>
      </c>
      <c r="Q284" s="30">
        <f>IFERROR(IF($F$4=4,_xll.IMDP("IR",$E284,Q$9)-Q$13,_xll.IMDP("IR",$E284,Q$10)),"")</f>
        <v>3.2909999999999999</v>
      </c>
      <c r="R284" s="30">
        <f>IFERROR(IF($F$4=4,_xll.IMDP("IR",$E284,R$9)-R$13,_xll.IMDP("IR",$E284,R$10)),"")</f>
        <v>3.448</v>
      </c>
      <c r="S284" s="30">
        <f>IFERROR(IF($F$4=4,_xll.IMDP("IR",$E284,S$9)-S$13,_xll.IMDP("IR",$E284,S$10)),"")</f>
        <v>3.6850000000000001</v>
      </c>
      <c r="T284" s="30">
        <f>IFERROR(IF($F$4=4,_xll.IMDP("IR",$E284,T$9)-T$13,_xll.IMDP("IR",$E284,T$10)),"")</f>
        <v>3.8130000000000002</v>
      </c>
      <c r="U284" s="30">
        <f>IFERROR(IF($F$4=4,_xll.IMDP("IR",$E284,U$9)-U$13,_xll.IMDP("IR",$E284,U$10)),"")</f>
        <v>3.8719999999999999</v>
      </c>
      <c r="V284" s="31" t="str">
        <f>IFERROR(IF($F$4=4,_xll.IMDP("IR",$E284,V$9)-V$13,_xll.IMDP("IR",$E284,V$10)),"")</f>
        <v/>
      </c>
    </row>
    <row r="285" spans="2:22">
      <c r="B285">
        <v>272</v>
      </c>
      <c r="C285" s="7" t="str">
        <f>IFERROR( VLOOKUP( $B285, Sheet1!$M$2:$O$10001, 2,0),"")</f>
        <v>40015</v>
      </c>
      <c r="D285" s="24" t="str">
        <f>IFERROR( VLOOKUP( $B285, Sheet1!$M$2:$O$10001, 3,0),"")</f>
        <v>한화에너지</v>
      </c>
      <c r="E285" s="3" t="str">
        <f t="shared" si="6"/>
        <v>BONDAVG40015</v>
      </c>
      <c r="F285" s="18" t="str">
        <f>_xll.IMDP("IR",$E285,F$12)</f>
        <v>공모/무보증A+</v>
      </c>
      <c r="G285" s="15">
        <f>_xll.IMDP("IR",$E285,G$12)</f>
        <v>20240830</v>
      </c>
      <c r="H285" s="30">
        <f>IFERROR(IF($F$4=4,_xll.IMDP("IR",$E285,H$9)-H$13,_xll.IMDP("IR",$E285,H$10)),"")</f>
        <v>3.536</v>
      </c>
      <c r="I285" s="30">
        <f>IFERROR(IF($F$4=4,_xll.IMDP("IR",$E285,I$9)-I$13,_xll.IMDP("IR",$E285,I$10)),"")</f>
        <v>3.5910000000000002</v>
      </c>
      <c r="J285" s="30">
        <f>IFERROR(IF($F$4=4,_xll.IMDP("IR",$E285,J$9)-J$13,_xll.IMDP("IR",$E285,J$10)),"")</f>
        <v>3.5979999999999999</v>
      </c>
      <c r="K285" s="30">
        <f>IFERROR(IF($F$4=4,_xll.IMDP("IR",$E285,K$9)-K$13,_xll.IMDP("IR",$E285,K$10)),"")</f>
        <v>3.6120000000000001</v>
      </c>
      <c r="L285" s="30">
        <f>IFERROR(IF($F$4=4,_xll.IMDP("IR",$E285,L$9)-L$13,_xll.IMDP("IR",$E285,L$10)),"")</f>
        <v>3.6659999999999999</v>
      </c>
      <c r="M285" s="30">
        <f>IFERROR(IF($F$4=4,_xll.IMDP("IR",$E285,M$9)-M$13,_xll.IMDP("IR",$E285,M$10)),"")</f>
        <v>3.6970000000000001</v>
      </c>
      <c r="N285" s="30">
        <f>IFERROR(IF($F$4=4,_xll.IMDP("IR",$E285,N$9)-N$13,_xll.IMDP("IR",$E285,N$10)),"")</f>
        <v>3.7850000000000001</v>
      </c>
      <c r="O285" s="30">
        <f>IFERROR(IF($F$4=4,_xll.IMDP("IR",$E285,O$9)-O$13,_xll.IMDP("IR",$E285,O$10)),"")</f>
        <v>3.8180000000000001</v>
      </c>
      <c r="P285" s="30">
        <f>IFERROR(IF($F$4=4,_xll.IMDP("IR",$E285,P$9)-P$13,_xll.IMDP("IR",$E285,P$10)),"")</f>
        <v>4.1269999999999998</v>
      </c>
      <c r="Q285" s="30">
        <f>IFERROR(IF($F$4=4,_xll.IMDP("IR",$E285,Q$9)-Q$13,_xll.IMDP("IR",$E285,Q$10)),"")</f>
        <v>4.3360000000000003</v>
      </c>
      <c r="R285" s="30">
        <f>IFERROR(IF($F$4=4,_xll.IMDP("IR",$E285,R$9)-R$13,_xll.IMDP("IR",$E285,R$10)),"")</f>
        <v>4.5469999999999997</v>
      </c>
      <c r="S285" s="30">
        <f>IFERROR(IF($F$4=4,_xll.IMDP("IR",$E285,S$9)-S$13,_xll.IMDP("IR",$E285,S$10)),"")</f>
        <v>5.1950000000000003</v>
      </c>
      <c r="T285" s="30">
        <f>IFERROR(IF($F$4=4,_xll.IMDP("IR",$E285,T$9)-T$13,_xll.IMDP("IR",$E285,T$10)),"")</f>
        <v>5.6459999999999999</v>
      </c>
      <c r="U285" s="30">
        <f>IFERROR(IF($F$4=4,_xll.IMDP("IR",$E285,U$9)-U$13,_xll.IMDP("IR",$E285,U$10)),"")</f>
        <v>5.9180000000000001</v>
      </c>
      <c r="V285" s="31" t="str">
        <f>IFERROR(IF($F$4=4,_xll.IMDP("IR",$E285,V$9)-V$13,_xll.IMDP("IR",$E285,V$10)),"")</f>
        <v/>
      </c>
    </row>
    <row r="286" spans="2:22">
      <c r="B286">
        <v>273</v>
      </c>
      <c r="C286" s="7" t="str">
        <f>IFERROR( VLOOKUP( $B286, Sheet1!$M$2:$O$10001, 2,0),"")</f>
        <v>40019</v>
      </c>
      <c r="D286" s="24" t="str">
        <f>IFERROR( VLOOKUP( $B286, Sheet1!$M$2:$O$10001, 3,0),"")</f>
        <v>BNK투자증권</v>
      </c>
      <c r="E286" s="3" t="str">
        <f t="shared" si="6"/>
        <v>BONDAVG40019</v>
      </c>
      <c r="F286" s="18" t="str">
        <f>_xll.IMDP("IR",$E286,F$12)</f>
        <v>공모/무보증A+</v>
      </c>
      <c r="G286" s="15">
        <f>_xll.IMDP("IR",$E286,G$12)</f>
        <v>20240830</v>
      </c>
      <c r="H286" s="30">
        <f>IFERROR(IF($F$4=4,_xll.IMDP("IR",$E286,H$9)-H$13,_xll.IMDP("IR",$E286,H$10)),"")</f>
        <v>3.5310000000000001</v>
      </c>
      <c r="I286" s="30">
        <f>IFERROR(IF($F$4=4,_xll.IMDP("IR",$E286,I$9)-I$13,_xll.IMDP("IR",$E286,I$10)),"")</f>
        <v>3.5870000000000002</v>
      </c>
      <c r="J286" s="30">
        <f>IFERROR(IF($F$4=4,_xll.IMDP("IR",$E286,J$9)-J$13,_xll.IMDP("IR",$E286,J$10)),"")</f>
        <v>3.6030000000000002</v>
      </c>
      <c r="K286" s="30">
        <f>IFERROR(IF($F$4=4,_xll.IMDP("IR",$E286,K$9)-K$13,_xll.IMDP("IR",$E286,K$10)),"")</f>
        <v>3.625</v>
      </c>
      <c r="L286" s="30">
        <f>IFERROR(IF($F$4=4,_xll.IMDP("IR",$E286,L$9)-L$13,_xll.IMDP("IR",$E286,L$10)),"")</f>
        <v>3.6960000000000002</v>
      </c>
      <c r="M286" s="30">
        <f>IFERROR(IF($F$4=4,_xll.IMDP("IR",$E286,M$9)-M$13,_xll.IMDP("IR",$E286,M$10)),"")</f>
        <v>3.7429999999999999</v>
      </c>
      <c r="N286" s="30">
        <f>IFERROR(IF($F$4=4,_xll.IMDP("IR",$E286,N$9)-N$13,_xll.IMDP("IR",$E286,N$10)),"")</f>
        <v>3.81</v>
      </c>
      <c r="O286" s="30">
        <f>IFERROR(IF($F$4=4,_xll.IMDP("IR",$E286,O$9)-O$13,_xll.IMDP("IR",$E286,O$10)),"")</f>
        <v>3.8540000000000001</v>
      </c>
      <c r="P286" s="30">
        <f>IFERROR(IF($F$4=4,_xll.IMDP("IR",$E286,P$9)-P$13,_xll.IMDP("IR",$E286,P$10)),"")</f>
        <v>4.1529999999999996</v>
      </c>
      <c r="Q286" s="30">
        <f>IFERROR(IF($F$4=4,_xll.IMDP("IR",$E286,Q$9)-Q$13,_xll.IMDP("IR",$E286,Q$10)),"")</f>
        <v>4.3949999999999996</v>
      </c>
      <c r="R286" s="30">
        <f>IFERROR(IF($F$4=4,_xll.IMDP("IR",$E286,R$9)-R$13,_xll.IMDP("IR",$E286,R$10)),"")</f>
        <v>4.6429999999999998</v>
      </c>
      <c r="S286" s="30">
        <f>IFERROR(IF($F$4=4,_xll.IMDP("IR",$E286,S$9)-S$13,_xll.IMDP("IR",$E286,S$10)),"")</f>
        <v>5.29</v>
      </c>
      <c r="T286" s="30">
        <f>IFERROR(IF($F$4=4,_xll.IMDP("IR",$E286,T$9)-T$13,_xll.IMDP("IR",$E286,T$10)),"")</f>
        <v>5.7590000000000003</v>
      </c>
      <c r="U286" s="30">
        <f>IFERROR(IF($F$4=4,_xll.IMDP("IR",$E286,U$9)-U$13,_xll.IMDP("IR",$E286,U$10)),"")</f>
        <v>6.0110000000000001</v>
      </c>
      <c r="V286" s="31" t="str">
        <f>IFERROR(IF($F$4=4,_xll.IMDP("IR",$E286,V$9)-V$13,_xll.IMDP("IR",$E286,V$10)),"")</f>
        <v/>
      </c>
    </row>
    <row r="287" spans="2:22">
      <c r="B287">
        <v>274</v>
      </c>
      <c r="C287" s="7" t="str">
        <f>IFERROR( VLOOKUP( $B287, Sheet1!$M$2:$O$10001, 2,0),"")</f>
        <v>40495</v>
      </c>
      <c r="D287" s="24" t="str">
        <f>IFERROR( VLOOKUP( $B287, Sheet1!$M$2:$O$10001, 3,0),"")</f>
        <v>농협금융지주</v>
      </c>
      <c r="E287" s="3" t="str">
        <f t="shared" si="6"/>
        <v>BONDAVG40495</v>
      </c>
      <c r="F287" s="18" t="str">
        <f>_xll.IMDP("IR",$E287,F$12)</f>
        <v>공모/무보증AAA</v>
      </c>
      <c r="G287" s="15">
        <f>_xll.IMDP("IR",$E287,G$12)</f>
        <v>20240830</v>
      </c>
      <c r="H287" s="30">
        <f>IFERROR(IF($F$4=4,_xll.IMDP("IR",$E287,H$9)-H$13,_xll.IMDP("IR",$E287,H$10)),"")</f>
        <v>3.423</v>
      </c>
      <c r="I287" s="30">
        <f>IFERROR(IF($F$4=4,_xll.IMDP("IR",$E287,I$9)-I$13,_xll.IMDP("IR",$E287,I$10)),"")</f>
        <v>3.415</v>
      </c>
      <c r="J287" s="30">
        <f>IFERROR(IF($F$4=4,_xll.IMDP("IR",$E287,J$9)-J$13,_xll.IMDP("IR",$E287,J$10)),"")</f>
        <v>3.3540000000000001</v>
      </c>
      <c r="K287" s="30">
        <f>IFERROR(IF($F$4=4,_xll.IMDP("IR",$E287,K$9)-K$13,_xll.IMDP("IR",$E287,K$10)),"")</f>
        <v>3.3079999999999998</v>
      </c>
      <c r="L287" s="30">
        <f>IFERROR(IF($F$4=4,_xll.IMDP("IR",$E287,L$9)-L$13,_xll.IMDP("IR",$E287,L$10)),"")</f>
        <v>3.306</v>
      </c>
      <c r="M287" s="30">
        <f>IFERROR(IF($F$4=4,_xll.IMDP("IR",$E287,M$9)-M$13,_xll.IMDP("IR",$E287,M$10)),"")</f>
        <v>3.3010000000000002</v>
      </c>
      <c r="N287" s="30">
        <f>IFERROR(IF($F$4=4,_xll.IMDP("IR",$E287,N$9)-N$13,_xll.IMDP("IR",$E287,N$10)),"")</f>
        <v>3.3079999999999998</v>
      </c>
      <c r="O287" s="30">
        <f>IFERROR(IF($F$4=4,_xll.IMDP("IR",$E287,O$9)-O$13,_xll.IMDP("IR",$E287,O$10)),"")</f>
        <v>3.3090000000000002</v>
      </c>
      <c r="P287" s="30">
        <f>IFERROR(IF($F$4=4,_xll.IMDP("IR",$E287,P$9)-P$13,_xll.IMDP("IR",$E287,P$10)),"")</f>
        <v>3.3140000000000001</v>
      </c>
      <c r="Q287" s="30">
        <f>IFERROR(IF($F$4=4,_xll.IMDP("IR",$E287,Q$9)-Q$13,_xll.IMDP("IR",$E287,Q$10)),"")</f>
        <v>3.33</v>
      </c>
      <c r="R287" s="30">
        <f>IFERROR(IF($F$4=4,_xll.IMDP("IR",$E287,R$9)-R$13,_xll.IMDP("IR",$E287,R$10)),"")</f>
        <v>3.4420000000000002</v>
      </c>
      <c r="S287" s="30">
        <f>IFERROR(IF($F$4=4,_xll.IMDP("IR",$E287,S$9)-S$13,_xll.IMDP("IR",$E287,S$10)),"")</f>
        <v>3.7309999999999999</v>
      </c>
      <c r="T287" s="30">
        <f>IFERROR(IF($F$4=4,_xll.IMDP("IR",$E287,T$9)-T$13,_xll.IMDP("IR",$E287,T$10)),"")</f>
        <v>3.9609999999999999</v>
      </c>
      <c r="U287" s="30">
        <f>IFERROR(IF($F$4=4,_xll.IMDP("IR",$E287,U$9)-U$13,_xll.IMDP("IR",$E287,U$10)),"")</f>
        <v>4.1219999999999999</v>
      </c>
      <c r="V287" s="31" t="str">
        <f>IFERROR(IF($F$4=4,_xll.IMDP("IR",$E287,V$9)-V$13,_xll.IMDP("IR",$E287,V$10)),"")</f>
        <v/>
      </c>
    </row>
    <row r="288" spans="2:22">
      <c r="B288">
        <v>275</v>
      </c>
      <c r="C288" s="7" t="str">
        <f>IFERROR( VLOOKUP( $B288, Sheet1!$M$2:$O$10001, 2,0),"")</f>
        <v>40772</v>
      </c>
      <c r="D288" s="24" t="str">
        <f>IFERROR( VLOOKUP( $B288, Sheet1!$M$2:$O$10001, 3,0),"")</f>
        <v>한국타이어앤테크놀로지</v>
      </c>
      <c r="E288" s="3" t="str">
        <f t="shared" si="6"/>
        <v>BONDAVG40772</v>
      </c>
      <c r="F288" s="18" t="str">
        <f>_xll.IMDP("IR",$E288,F$12)</f>
        <v>공모/무보증AA0</v>
      </c>
      <c r="G288" s="15">
        <f>_xll.IMDP("IR",$E288,G$12)</f>
        <v>20240830</v>
      </c>
      <c r="H288" s="30">
        <f>IFERROR(IF($F$4=4,_xll.IMDP("IR",$E288,H$9)-H$13,_xll.IMDP("IR",$E288,H$10)),"")</f>
        <v>3.4510000000000001</v>
      </c>
      <c r="I288" s="30">
        <f>IFERROR(IF($F$4=4,_xll.IMDP("IR",$E288,I$9)-I$13,_xll.IMDP("IR",$E288,I$10)),"")</f>
        <v>3.4449999999999998</v>
      </c>
      <c r="J288" s="30">
        <f>IFERROR(IF($F$4=4,_xll.IMDP("IR",$E288,J$9)-J$13,_xll.IMDP("IR",$E288,J$10)),"")</f>
        <v>3.3919999999999999</v>
      </c>
      <c r="K288" s="30">
        <f>IFERROR(IF($F$4=4,_xll.IMDP("IR",$E288,K$9)-K$13,_xll.IMDP("IR",$E288,K$10)),"")</f>
        <v>3.3580000000000001</v>
      </c>
      <c r="L288" s="30">
        <f>IFERROR(IF($F$4=4,_xll.IMDP("IR",$E288,L$9)-L$13,_xll.IMDP("IR",$E288,L$10)),"")</f>
        <v>3.367</v>
      </c>
      <c r="M288" s="30">
        <f>IFERROR(IF($F$4=4,_xll.IMDP("IR",$E288,M$9)-M$13,_xll.IMDP("IR",$E288,M$10)),"")</f>
        <v>3.3809999999999998</v>
      </c>
      <c r="N288" s="30">
        <f>IFERROR(IF($F$4=4,_xll.IMDP("IR",$E288,N$9)-N$13,_xll.IMDP("IR",$E288,N$10)),"")</f>
        <v>3.4119999999999999</v>
      </c>
      <c r="O288" s="30">
        <f>IFERROR(IF($F$4=4,_xll.IMDP("IR",$E288,O$9)-O$13,_xll.IMDP("IR",$E288,O$10)),"")</f>
        <v>3.4220000000000002</v>
      </c>
      <c r="P288" s="30">
        <f>IFERROR(IF($F$4=4,_xll.IMDP("IR",$E288,P$9)-P$13,_xll.IMDP("IR",$E288,P$10)),"")</f>
        <v>3.431</v>
      </c>
      <c r="Q288" s="30">
        <f>IFERROR(IF($F$4=4,_xll.IMDP("IR",$E288,Q$9)-Q$13,_xll.IMDP("IR",$E288,Q$10)),"")</f>
        <v>3.4849999999999999</v>
      </c>
      <c r="R288" s="30">
        <f>IFERROR(IF($F$4=4,_xll.IMDP("IR",$E288,R$9)-R$13,_xll.IMDP("IR",$E288,R$10)),"")</f>
        <v>3.64</v>
      </c>
      <c r="S288" s="30">
        <f>IFERROR(IF($F$4=4,_xll.IMDP("IR",$E288,S$9)-S$13,_xll.IMDP("IR",$E288,S$10)),"")</f>
        <v>4.2859999999999996</v>
      </c>
      <c r="T288" s="30">
        <f>IFERROR(IF($F$4=4,_xll.IMDP("IR",$E288,T$9)-T$13,_xll.IMDP("IR",$E288,T$10)),"")</f>
        <v>4.7770000000000001</v>
      </c>
      <c r="U288" s="30">
        <f>IFERROR(IF($F$4=4,_xll.IMDP("IR",$E288,U$9)-U$13,_xll.IMDP("IR",$E288,U$10)),"")</f>
        <v>4.9820000000000002</v>
      </c>
      <c r="V288" s="31" t="str">
        <f>IFERROR(IF($F$4=4,_xll.IMDP("IR",$E288,V$9)-V$13,_xll.IMDP("IR",$E288,V$10)),"")</f>
        <v/>
      </c>
    </row>
    <row r="289" spans="2:22">
      <c r="B289">
        <v>276</v>
      </c>
      <c r="C289" s="7" t="str">
        <f>IFERROR( VLOOKUP( $B289, Sheet1!$M$2:$O$10001, 2,0),"")</f>
        <v>41132</v>
      </c>
      <c r="D289" s="24" t="str">
        <f>IFERROR( VLOOKUP( $B289, Sheet1!$M$2:$O$10001, 3,0),"")</f>
        <v>벤츠파이낸셜서비스</v>
      </c>
      <c r="E289" s="3" t="str">
        <f t="shared" si="6"/>
        <v>BONDAVG41132</v>
      </c>
      <c r="F289" s="18" t="str">
        <f>_xll.IMDP("IR",$E289,F$12)</f>
        <v>기타금융채A+</v>
      </c>
      <c r="G289" s="15">
        <f>_xll.IMDP("IR",$E289,G$12)</f>
        <v>20240830</v>
      </c>
      <c r="H289" s="30">
        <f>IFERROR(IF($F$4=4,_xll.IMDP("IR",$E289,H$9)-H$13,_xll.IMDP("IR",$E289,H$10)),"")</f>
        <v>3.8690000000000002</v>
      </c>
      <c r="I289" s="30">
        <f>IFERROR(IF($F$4=4,_xll.IMDP("IR",$E289,I$9)-I$13,_xll.IMDP("IR",$E289,I$10)),"")</f>
        <v>4.1440000000000001</v>
      </c>
      <c r="J289" s="30">
        <f>IFERROR(IF($F$4=4,_xll.IMDP("IR",$E289,J$9)-J$13,_xll.IMDP("IR",$E289,J$10)),"")</f>
        <v>4.2130000000000001</v>
      </c>
      <c r="K289" s="30">
        <f>IFERROR(IF($F$4=4,_xll.IMDP("IR",$E289,K$9)-K$13,_xll.IMDP("IR",$E289,K$10)),"")</f>
        <v>4.2389999999999999</v>
      </c>
      <c r="L289" s="30">
        <f>IFERROR(IF($F$4=4,_xll.IMDP("IR",$E289,L$9)-L$13,_xll.IMDP("IR",$E289,L$10)),"")</f>
        <v>4.2969999999999997</v>
      </c>
      <c r="M289" s="30">
        <f>IFERROR(IF($F$4=4,_xll.IMDP("IR",$E289,M$9)-M$13,_xll.IMDP("IR",$E289,M$10)),"")</f>
        <v>4.2859999999999996</v>
      </c>
      <c r="N289" s="30">
        <f>IFERROR(IF($F$4=4,_xll.IMDP("IR",$E289,N$9)-N$13,_xll.IMDP("IR",$E289,N$10)),"")</f>
        <v>4.3380000000000001</v>
      </c>
      <c r="O289" s="30">
        <f>IFERROR(IF($F$4=4,_xll.IMDP("IR",$E289,O$9)-O$13,_xll.IMDP("IR",$E289,O$10)),"")</f>
        <v>4.4219999999999997</v>
      </c>
      <c r="P289" s="30">
        <f>IFERROR(IF($F$4=4,_xll.IMDP("IR",$E289,P$9)-P$13,_xll.IMDP("IR",$E289,P$10)),"")</f>
        <v>4.6079999999999997</v>
      </c>
      <c r="Q289" s="30">
        <f>IFERROR(IF($F$4=4,_xll.IMDP("IR",$E289,Q$9)-Q$13,_xll.IMDP("IR",$E289,Q$10)),"")</f>
        <v>4.7489999999999997</v>
      </c>
      <c r="R289" s="30">
        <f>IFERROR(IF($F$4=4,_xll.IMDP("IR",$E289,R$9)-R$13,_xll.IMDP("IR",$E289,R$10)),"")</f>
        <v>4.9740000000000002</v>
      </c>
      <c r="S289" s="30">
        <f>IFERROR(IF($F$4=4,_xll.IMDP("IR",$E289,S$9)-S$13,_xll.IMDP("IR",$E289,S$10)),"")</f>
        <v>5.3789999999999996</v>
      </c>
      <c r="T289" s="30">
        <f>IFERROR(IF($F$4=4,_xll.IMDP("IR",$E289,T$9)-T$13,_xll.IMDP("IR",$E289,T$10)),"")</f>
        <v>5.6289999999999996</v>
      </c>
      <c r="U289" s="30">
        <f>IFERROR(IF($F$4=4,_xll.IMDP("IR",$E289,U$9)-U$13,_xll.IMDP("IR",$E289,U$10)),"")</f>
        <v>5.8</v>
      </c>
      <c r="V289" s="31" t="str">
        <f>IFERROR(IF($F$4=4,_xll.IMDP("IR",$E289,V$9)-V$13,_xll.IMDP("IR",$E289,V$10)),"")</f>
        <v/>
      </c>
    </row>
    <row r="290" spans="2:22">
      <c r="B290">
        <v>277</v>
      </c>
      <c r="C290" s="7" t="str">
        <f>IFERROR( VLOOKUP( $B290, Sheet1!$M$2:$O$10001, 2,0),"")</f>
        <v>41365</v>
      </c>
      <c r="D290" s="24" t="str">
        <f>IFERROR( VLOOKUP( $B290, Sheet1!$M$2:$O$10001, 3,0),"")</f>
        <v>한국콜마</v>
      </c>
      <c r="E290" s="3" t="str">
        <f t="shared" si="6"/>
        <v>BONDAVG41365</v>
      </c>
      <c r="F290" s="18" t="str">
        <f>_xll.IMDP("IR",$E290,F$12)</f>
        <v>공모/무보증A0</v>
      </c>
      <c r="G290" s="15">
        <f>_xll.IMDP("IR",$E290,G$12)</f>
        <v>20240830</v>
      </c>
      <c r="H290" s="30">
        <f>IFERROR(IF($F$4=4,_xll.IMDP("IR",$E290,H$9)-H$13,_xll.IMDP("IR",$E290,H$10)),"")</f>
        <v>3.694</v>
      </c>
      <c r="I290" s="30">
        <f>IFERROR(IF($F$4=4,_xll.IMDP("IR",$E290,I$9)-I$13,_xll.IMDP("IR",$E290,I$10)),"")</f>
        <v>3.7679999999999998</v>
      </c>
      <c r="J290" s="30">
        <f>IFERROR(IF($F$4=4,_xll.IMDP("IR",$E290,J$9)-J$13,_xll.IMDP("IR",$E290,J$10)),"")</f>
        <v>3.7879999999999998</v>
      </c>
      <c r="K290" s="30">
        <f>IFERROR(IF($F$4=4,_xll.IMDP("IR",$E290,K$9)-K$13,_xll.IMDP("IR",$E290,K$10)),"")</f>
        <v>3.8069999999999999</v>
      </c>
      <c r="L290" s="30">
        <f>IFERROR(IF($F$4=4,_xll.IMDP("IR",$E290,L$9)-L$13,_xll.IMDP("IR",$E290,L$10)),"")</f>
        <v>3.871</v>
      </c>
      <c r="M290" s="30">
        <f>IFERROR(IF($F$4=4,_xll.IMDP("IR",$E290,M$9)-M$13,_xll.IMDP("IR",$E290,M$10)),"")</f>
        <v>3.919</v>
      </c>
      <c r="N290" s="30">
        <f>IFERROR(IF($F$4=4,_xll.IMDP("IR",$E290,N$9)-N$13,_xll.IMDP("IR",$E290,N$10)),"")</f>
        <v>4.0110000000000001</v>
      </c>
      <c r="O290" s="30">
        <f>IFERROR(IF($F$4=4,_xll.IMDP("IR",$E290,O$9)-O$13,_xll.IMDP("IR",$E290,O$10)),"")</f>
        <v>4.1059999999999999</v>
      </c>
      <c r="P290" s="30">
        <f>IFERROR(IF($F$4=4,_xll.IMDP("IR",$E290,P$9)-P$13,_xll.IMDP("IR",$E290,P$10)),"")</f>
        <v>4.4980000000000002</v>
      </c>
      <c r="Q290" s="30">
        <f>IFERROR(IF($F$4=4,_xll.IMDP("IR",$E290,Q$9)-Q$13,_xll.IMDP("IR",$E290,Q$10)),"")</f>
        <v>4.8280000000000003</v>
      </c>
      <c r="R290" s="30">
        <f>IFERROR(IF($F$4=4,_xll.IMDP("IR",$E290,R$9)-R$13,_xll.IMDP("IR",$E290,R$10)),"")</f>
        <v>5.0739999999999998</v>
      </c>
      <c r="S290" s="30">
        <f>IFERROR(IF($F$4=4,_xll.IMDP("IR",$E290,S$9)-S$13,_xll.IMDP("IR",$E290,S$10)),"")</f>
        <v>5.7709999999999999</v>
      </c>
      <c r="T290" s="30">
        <f>IFERROR(IF($F$4=4,_xll.IMDP("IR",$E290,T$9)-T$13,_xll.IMDP("IR",$E290,T$10)),"")</f>
        <v>6.1619999999999999</v>
      </c>
      <c r="U290" s="30">
        <f>IFERROR(IF($F$4=4,_xll.IMDP("IR",$E290,U$9)-U$13,_xll.IMDP("IR",$E290,U$10)),"")</f>
        <v>6.4349999999999996</v>
      </c>
      <c r="V290" s="31" t="str">
        <f>IFERROR(IF($F$4=4,_xll.IMDP("IR",$E290,V$9)-V$13,_xll.IMDP("IR",$E290,V$10)),"")</f>
        <v/>
      </c>
    </row>
    <row r="291" spans="2:22">
      <c r="B291">
        <v>278</v>
      </c>
      <c r="C291" s="7" t="str">
        <f>IFERROR( VLOOKUP( $B291, Sheet1!$M$2:$O$10001, 2,0),"")</f>
        <v>41440</v>
      </c>
      <c r="D291" s="24" t="str">
        <f>IFERROR( VLOOKUP( $B291, Sheet1!$M$2:$O$10001, 3,0),"")</f>
        <v>신세계센트럴시티</v>
      </c>
      <c r="E291" s="3" t="str">
        <f t="shared" si="6"/>
        <v>BONDAVG41440</v>
      </c>
      <c r="F291" s="18" t="str">
        <f>_xll.IMDP("IR",$E291,F$12)</f>
        <v>공모/무보증AA-</v>
      </c>
      <c r="G291" s="15">
        <f>_xll.IMDP("IR",$E291,G$12)</f>
        <v>20240830</v>
      </c>
      <c r="H291" s="30">
        <f>IFERROR(IF($F$4=4,_xll.IMDP("IR",$E291,H$9)-H$13,_xll.IMDP("IR",$E291,H$10)),"")</f>
        <v>3.4460000000000002</v>
      </c>
      <c r="I291" s="30">
        <f>IFERROR(IF($F$4=4,_xll.IMDP("IR",$E291,I$9)-I$13,_xll.IMDP("IR",$E291,I$10)),"")</f>
        <v>3.45</v>
      </c>
      <c r="J291" s="30">
        <f>IFERROR(IF($F$4=4,_xll.IMDP("IR",$E291,J$9)-J$13,_xll.IMDP("IR",$E291,J$10)),"")</f>
        <v>3.383</v>
      </c>
      <c r="K291" s="30">
        <f>IFERROR(IF($F$4=4,_xll.IMDP("IR",$E291,K$9)-K$13,_xll.IMDP("IR",$E291,K$10)),"")</f>
        <v>3.351</v>
      </c>
      <c r="L291" s="30">
        <f>IFERROR(IF($F$4=4,_xll.IMDP("IR",$E291,L$9)-L$13,_xll.IMDP("IR",$E291,L$10)),"")</f>
        <v>3.3690000000000002</v>
      </c>
      <c r="M291" s="30">
        <f>IFERROR(IF($F$4=4,_xll.IMDP("IR",$E291,M$9)-M$13,_xll.IMDP("IR",$E291,M$10)),"")</f>
        <v>3.3849999999999998</v>
      </c>
      <c r="N291" s="30">
        <f>IFERROR(IF($F$4=4,_xll.IMDP("IR",$E291,N$9)-N$13,_xll.IMDP("IR",$E291,N$10)),"")</f>
        <v>3.4129999999999998</v>
      </c>
      <c r="O291" s="30">
        <f>IFERROR(IF($F$4=4,_xll.IMDP("IR",$E291,O$9)-O$13,_xll.IMDP("IR",$E291,O$10)),"")</f>
        <v>3.427</v>
      </c>
      <c r="P291" s="30">
        <f>IFERROR(IF($F$4=4,_xll.IMDP("IR",$E291,P$9)-P$13,_xll.IMDP("IR",$E291,P$10)),"")</f>
        <v>3.4670000000000001</v>
      </c>
      <c r="Q291" s="30">
        <f>IFERROR(IF($F$4=4,_xll.IMDP("IR",$E291,Q$9)-Q$13,_xll.IMDP("IR",$E291,Q$10)),"")</f>
        <v>3.544</v>
      </c>
      <c r="R291" s="30">
        <f>IFERROR(IF($F$4=4,_xll.IMDP("IR",$E291,R$9)-R$13,_xll.IMDP("IR",$E291,R$10)),"")</f>
        <v>3.7759999999999998</v>
      </c>
      <c r="S291" s="30">
        <f>IFERROR(IF($F$4=4,_xll.IMDP("IR",$E291,S$9)-S$13,_xll.IMDP("IR",$E291,S$10)),"")</f>
        <v>4.5970000000000004</v>
      </c>
      <c r="T291" s="30">
        <f>IFERROR(IF($F$4=4,_xll.IMDP("IR",$E291,T$9)-T$13,_xll.IMDP("IR",$E291,T$10)),"")</f>
        <v>5.2149999999999999</v>
      </c>
      <c r="U291" s="30">
        <f>IFERROR(IF($F$4=4,_xll.IMDP("IR",$E291,U$9)-U$13,_xll.IMDP("IR",$E291,U$10)),"")</f>
        <v>5.4669999999999996</v>
      </c>
      <c r="V291" s="31" t="str">
        <f>IFERROR(IF($F$4=4,_xll.IMDP("IR",$E291,V$9)-V$13,_xll.IMDP("IR",$E291,V$10)),"")</f>
        <v/>
      </c>
    </row>
    <row r="292" spans="2:22">
      <c r="B292">
        <v>279</v>
      </c>
      <c r="C292" s="7" t="str">
        <f>IFERROR( VLOOKUP( $B292, Sheet1!$M$2:$O$10001, 2,0),"")</f>
        <v>41534</v>
      </c>
      <c r="D292" s="24" t="str">
        <f>IFERROR( VLOOKUP( $B292, Sheet1!$M$2:$O$10001, 3,0),"")</f>
        <v>메리츠캐피탈</v>
      </c>
      <c r="E292" s="3" t="str">
        <f t="shared" si="6"/>
        <v>BONDAVG41534</v>
      </c>
      <c r="F292" s="18" t="str">
        <f>_xll.IMDP("IR",$E292,F$12)</f>
        <v>기타금융채A+</v>
      </c>
      <c r="G292" s="15">
        <f>_xll.IMDP("IR",$E292,G$12)</f>
        <v>20240830</v>
      </c>
      <c r="H292" s="30">
        <f>IFERROR(IF($F$4=4,_xll.IMDP("IR",$E292,H$9)-H$13,_xll.IMDP("IR",$E292,H$10)),"")</f>
        <v>4.1609999999999996</v>
      </c>
      <c r="I292" s="30">
        <f>IFERROR(IF($F$4=4,_xll.IMDP("IR",$E292,I$9)-I$13,_xll.IMDP("IR",$E292,I$10)),"")</f>
        <v>4.4329999999999998</v>
      </c>
      <c r="J292" s="30">
        <f>IFERROR(IF($F$4=4,_xll.IMDP("IR",$E292,J$9)-J$13,_xll.IMDP("IR",$E292,J$10)),"")</f>
        <v>4.5110000000000001</v>
      </c>
      <c r="K292" s="30">
        <f>IFERROR(IF($F$4=4,_xll.IMDP("IR",$E292,K$9)-K$13,_xll.IMDP("IR",$E292,K$10)),"")</f>
        <v>4.5490000000000004</v>
      </c>
      <c r="L292" s="30">
        <f>IFERROR(IF($F$4=4,_xll.IMDP("IR",$E292,L$9)-L$13,_xll.IMDP("IR",$E292,L$10)),"")</f>
        <v>4.6020000000000003</v>
      </c>
      <c r="M292" s="30">
        <f>IFERROR(IF($F$4=4,_xll.IMDP("IR",$E292,M$9)-M$13,_xll.IMDP("IR",$E292,M$10)),"")</f>
        <v>4.609</v>
      </c>
      <c r="N292" s="30">
        <f>IFERROR(IF($F$4=4,_xll.IMDP("IR",$E292,N$9)-N$13,_xll.IMDP("IR",$E292,N$10)),"")</f>
        <v>4.6440000000000001</v>
      </c>
      <c r="O292" s="30">
        <f>IFERROR(IF($F$4=4,_xll.IMDP("IR",$E292,O$9)-O$13,_xll.IMDP("IR",$E292,O$10)),"")</f>
        <v>4.7030000000000003</v>
      </c>
      <c r="P292" s="30">
        <f>IFERROR(IF($F$4=4,_xll.IMDP("IR",$E292,P$9)-P$13,_xll.IMDP("IR",$E292,P$10)),"")</f>
        <v>4.8689999999999998</v>
      </c>
      <c r="Q292" s="30">
        <f>IFERROR(IF($F$4=4,_xll.IMDP("IR",$E292,Q$9)-Q$13,_xll.IMDP("IR",$E292,Q$10)),"")</f>
        <v>4.9610000000000003</v>
      </c>
      <c r="R292" s="30">
        <f>IFERROR(IF($F$4=4,_xll.IMDP("IR",$E292,R$9)-R$13,_xll.IMDP("IR",$E292,R$10)),"")</f>
        <v>5.1760000000000002</v>
      </c>
      <c r="S292" s="30">
        <f>IFERROR(IF($F$4=4,_xll.IMDP("IR",$E292,S$9)-S$13,_xll.IMDP("IR",$E292,S$10)),"")</f>
        <v>5.5670000000000002</v>
      </c>
      <c r="T292" s="30">
        <f>IFERROR(IF($F$4=4,_xll.IMDP("IR",$E292,T$9)-T$13,_xll.IMDP("IR",$E292,T$10)),"")</f>
        <v>5.798</v>
      </c>
      <c r="U292" s="30">
        <f>IFERROR(IF($F$4=4,_xll.IMDP("IR",$E292,U$9)-U$13,_xll.IMDP("IR",$E292,U$10)),"")</f>
        <v>5.9619999999999997</v>
      </c>
      <c r="V292" s="31" t="str">
        <f>IFERROR(IF($F$4=4,_xll.IMDP("IR",$E292,V$9)-V$13,_xll.IMDP("IR",$E292,V$10)),"")</f>
        <v/>
      </c>
    </row>
    <row r="293" spans="2:22">
      <c r="B293">
        <v>280</v>
      </c>
      <c r="C293" s="7" t="str">
        <f>IFERROR( VLOOKUP( $B293, Sheet1!$M$2:$O$10001, 2,0),"")</f>
        <v>41543</v>
      </c>
      <c r="D293" s="24" t="str">
        <f>IFERROR( VLOOKUP( $B293, Sheet1!$M$2:$O$10001, 3,0),"")</f>
        <v>울산항만공사</v>
      </c>
      <c r="E293" s="3" t="str">
        <f t="shared" si="6"/>
        <v>BONDAVG41543</v>
      </c>
      <c r="F293" s="18" t="str">
        <f>_xll.IMDP("IR",$E293,F$12)</f>
        <v>공사/공단채AAA</v>
      </c>
      <c r="G293" s="15">
        <f>_xll.IMDP("IR",$E293,G$12)</f>
        <v>20240830</v>
      </c>
      <c r="H293" s="30">
        <f>IFERROR(IF($F$4=4,_xll.IMDP("IR",$E293,H$9)-H$13,_xll.IMDP("IR",$E293,H$10)),"")</f>
        <v>3.4289999999999998</v>
      </c>
      <c r="I293" s="30">
        <f>IFERROR(IF($F$4=4,_xll.IMDP("IR",$E293,I$9)-I$13,_xll.IMDP("IR",$E293,I$10)),"")</f>
        <v>3.415</v>
      </c>
      <c r="J293" s="30">
        <f>IFERROR(IF($F$4=4,_xll.IMDP("IR",$E293,J$9)-J$13,_xll.IMDP("IR",$E293,J$10)),"")</f>
        <v>3.33</v>
      </c>
      <c r="K293" s="30">
        <f>IFERROR(IF($F$4=4,_xll.IMDP("IR",$E293,K$9)-K$13,_xll.IMDP("IR",$E293,K$10)),"")</f>
        <v>3.302</v>
      </c>
      <c r="L293" s="30">
        <f>IFERROR(IF($F$4=4,_xll.IMDP("IR",$E293,L$9)-L$13,_xll.IMDP("IR",$E293,L$10)),"")</f>
        <v>3.2530000000000001</v>
      </c>
      <c r="M293" s="30">
        <f>IFERROR(IF($F$4=4,_xll.IMDP("IR",$E293,M$9)-M$13,_xll.IMDP("IR",$E293,M$10)),"")</f>
        <v>3.234</v>
      </c>
      <c r="N293" s="30">
        <f>IFERROR(IF($F$4=4,_xll.IMDP("IR",$E293,N$9)-N$13,_xll.IMDP("IR",$E293,N$10)),"")</f>
        <v>3.214</v>
      </c>
      <c r="O293" s="30">
        <f>IFERROR(IF($F$4=4,_xll.IMDP("IR",$E293,O$9)-O$13,_xll.IMDP("IR",$E293,O$10)),"")</f>
        <v>3.2029999999999998</v>
      </c>
      <c r="P293" s="30">
        <f>IFERROR(IF($F$4=4,_xll.IMDP("IR",$E293,P$9)-P$13,_xll.IMDP("IR",$E293,P$10)),"")</f>
        <v>3.21</v>
      </c>
      <c r="Q293" s="30">
        <f>IFERROR(IF($F$4=4,_xll.IMDP("IR",$E293,Q$9)-Q$13,_xll.IMDP("IR",$E293,Q$10)),"")</f>
        <v>3.2269999999999999</v>
      </c>
      <c r="R293" s="30">
        <f>IFERROR(IF($F$4=4,_xll.IMDP("IR",$E293,R$9)-R$13,_xll.IMDP("IR",$E293,R$10)),"")</f>
        <v>3.242</v>
      </c>
      <c r="S293" s="30">
        <f>IFERROR(IF($F$4=4,_xll.IMDP("IR",$E293,S$9)-S$13,_xll.IMDP("IR",$E293,S$10)),"")</f>
        <v>3.2719999999999998</v>
      </c>
      <c r="T293" s="30">
        <f>IFERROR(IF($F$4=4,_xll.IMDP("IR",$E293,T$9)-T$13,_xll.IMDP("IR",$E293,T$10)),"")</f>
        <v>3.2879999999999998</v>
      </c>
      <c r="U293" s="30">
        <f>IFERROR(IF($F$4=4,_xll.IMDP("IR",$E293,U$9)-U$13,_xll.IMDP("IR",$E293,U$10)),"")</f>
        <v>3.274</v>
      </c>
      <c r="V293" s="31">
        <f>IFERROR(IF($F$4=4,_xll.IMDP("IR",$E293,V$9)-V$13,_xll.IMDP("IR",$E293,V$10)),"")</f>
        <v>3.278</v>
      </c>
    </row>
    <row r="294" spans="2:22">
      <c r="B294">
        <v>281</v>
      </c>
      <c r="C294" s="7" t="str">
        <f>IFERROR( VLOOKUP( $B294, Sheet1!$M$2:$O$10001, 2,0),"")</f>
        <v>41970</v>
      </c>
      <c r="D294" s="24" t="str">
        <f>IFERROR( VLOOKUP( $B294, Sheet1!$M$2:$O$10001, 3,0),"")</f>
        <v>동아에스티</v>
      </c>
      <c r="E294" s="3" t="str">
        <f t="shared" si="6"/>
        <v>BONDAVG41970</v>
      </c>
      <c r="F294" s="18" t="str">
        <f>_xll.IMDP("IR",$E294,F$12)</f>
        <v>공모/무보증A+</v>
      </c>
      <c r="G294" s="15">
        <f>_xll.IMDP("IR",$E294,G$12)</f>
        <v>20240830</v>
      </c>
      <c r="H294" s="30">
        <f>IFERROR(IF($F$4=4,_xll.IMDP("IR",$E294,H$9)-H$13,_xll.IMDP("IR",$E294,H$10)),"")</f>
        <v>3.46</v>
      </c>
      <c r="I294" s="30">
        <f>IFERROR(IF($F$4=4,_xll.IMDP("IR",$E294,I$9)-I$13,_xll.IMDP("IR",$E294,I$10)),"")</f>
        <v>3.524</v>
      </c>
      <c r="J294" s="30">
        <f>IFERROR(IF($F$4=4,_xll.IMDP("IR",$E294,J$9)-J$13,_xll.IMDP("IR",$E294,J$10)),"")</f>
        <v>3.5270000000000001</v>
      </c>
      <c r="K294" s="30">
        <f>IFERROR(IF($F$4=4,_xll.IMDP("IR",$E294,K$9)-K$13,_xll.IMDP("IR",$E294,K$10)),"")</f>
        <v>3.5409999999999999</v>
      </c>
      <c r="L294" s="30">
        <f>IFERROR(IF($F$4=4,_xll.IMDP("IR",$E294,L$9)-L$13,_xll.IMDP("IR",$E294,L$10)),"")</f>
        <v>3.6</v>
      </c>
      <c r="M294" s="30">
        <f>IFERROR(IF($F$4=4,_xll.IMDP("IR",$E294,M$9)-M$13,_xll.IMDP("IR",$E294,M$10)),"")</f>
        <v>3.6349999999999998</v>
      </c>
      <c r="N294" s="30">
        <f>IFERROR(IF($F$4=4,_xll.IMDP("IR",$E294,N$9)-N$13,_xll.IMDP("IR",$E294,N$10)),"")</f>
        <v>3.6760000000000002</v>
      </c>
      <c r="O294" s="30">
        <f>IFERROR(IF($F$4=4,_xll.IMDP("IR",$E294,O$9)-O$13,_xll.IMDP("IR",$E294,O$10)),"")</f>
        <v>3.6890000000000001</v>
      </c>
      <c r="P294" s="30">
        <f>IFERROR(IF($F$4=4,_xll.IMDP("IR",$E294,P$9)-P$13,_xll.IMDP("IR",$E294,P$10)),"")</f>
        <v>4.0170000000000003</v>
      </c>
      <c r="Q294" s="30">
        <f>IFERROR(IF($F$4=4,_xll.IMDP("IR",$E294,Q$9)-Q$13,_xll.IMDP("IR",$E294,Q$10)),"")</f>
        <v>4.2539999999999996</v>
      </c>
      <c r="R294" s="30">
        <f>IFERROR(IF($F$4=4,_xll.IMDP("IR",$E294,R$9)-R$13,_xll.IMDP("IR",$E294,R$10)),"")</f>
        <v>4.4800000000000004</v>
      </c>
      <c r="S294" s="30">
        <f>IFERROR(IF($F$4=4,_xll.IMDP("IR",$E294,S$9)-S$13,_xll.IMDP("IR",$E294,S$10)),"")</f>
        <v>5.15</v>
      </c>
      <c r="T294" s="30">
        <f>IFERROR(IF($F$4=4,_xll.IMDP("IR",$E294,T$9)-T$13,_xll.IMDP("IR",$E294,T$10)),"")</f>
        <v>5.6749999999999998</v>
      </c>
      <c r="U294" s="30">
        <f>IFERROR(IF($F$4=4,_xll.IMDP("IR",$E294,U$9)-U$13,_xll.IMDP("IR",$E294,U$10)),"")</f>
        <v>5.9470000000000001</v>
      </c>
      <c r="V294" s="31" t="str">
        <f>IFERROR(IF($F$4=4,_xll.IMDP("IR",$E294,V$9)-V$13,_xll.IMDP("IR",$E294,V$10)),"")</f>
        <v/>
      </c>
    </row>
    <row r="295" spans="2:22">
      <c r="B295">
        <v>282</v>
      </c>
      <c r="C295" s="7" t="str">
        <f>IFERROR( VLOOKUP( $B295, Sheet1!$M$2:$O$10001, 2,0),"")</f>
        <v>42147</v>
      </c>
      <c r="D295" s="24" t="str">
        <f>IFERROR( VLOOKUP( $B295, Sheet1!$M$2:$O$10001, 3,0),"")</f>
        <v>우리카드</v>
      </c>
      <c r="E295" s="3" t="str">
        <f t="shared" si="6"/>
        <v>BONDAVG42147</v>
      </c>
      <c r="F295" s="18" t="str">
        <f>_xll.IMDP("IR",$E295,F$12)</f>
        <v>카드채AA0</v>
      </c>
      <c r="G295" s="15">
        <f>_xll.IMDP("IR",$E295,G$12)</f>
        <v>20240830</v>
      </c>
      <c r="H295" s="30">
        <f>IFERROR(IF($F$4=4,_xll.IMDP("IR",$E295,H$9)-H$13,_xll.IMDP("IR",$E295,H$10)),"")</f>
        <v>3.4990000000000001</v>
      </c>
      <c r="I295" s="30">
        <f>IFERROR(IF($F$4=4,_xll.IMDP("IR",$E295,I$9)-I$13,_xll.IMDP("IR",$E295,I$10)),"")</f>
        <v>3.4820000000000002</v>
      </c>
      <c r="J295" s="30">
        <f>IFERROR(IF($F$4=4,_xll.IMDP("IR",$E295,J$9)-J$13,_xll.IMDP("IR",$E295,J$10)),"")</f>
        <v>3.4460000000000002</v>
      </c>
      <c r="K295" s="30">
        <f>IFERROR(IF($F$4=4,_xll.IMDP("IR",$E295,K$9)-K$13,_xll.IMDP("IR",$E295,K$10)),"")</f>
        <v>3.484</v>
      </c>
      <c r="L295" s="30">
        <f>IFERROR(IF($F$4=4,_xll.IMDP("IR",$E295,L$9)-L$13,_xll.IMDP("IR",$E295,L$10)),"")</f>
        <v>3.5649999999999999</v>
      </c>
      <c r="M295" s="30">
        <f>IFERROR(IF($F$4=4,_xll.IMDP("IR",$E295,M$9)-M$13,_xll.IMDP("IR",$E295,M$10)),"")</f>
        <v>3.5369999999999999</v>
      </c>
      <c r="N295" s="30">
        <f>IFERROR(IF($F$4=4,_xll.IMDP("IR",$E295,N$9)-N$13,_xll.IMDP("IR",$E295,N$10)),"")</f>
        <v>3.488</v>
      </c>
      <c r="O295" s="30">
        <f>IFERROR(IF($F$4=4,_xll.IMDP("IR",$E295,O$9)-O$13,_xll.IMDP("IR",$E295,O$10)),"")</f>
        <v>3.47</v>
      </c>
      <c r="P295" s="30">
        <f>IFERROR(IF($F$4=4,_xll.IMDP("IR",$E295,P$9)-P$13,_xll.IMDP("IR",$E295,P$10)),"")</f>
        <v>3.4820000000000002</v>
      </c>
      <c r="Q295" s="30">
        <f>IFERROR(IF($F$4=4,_xll.IMDP("IR",$E295,Q$9)-Q$13,_xll.IMDP("IR",$E295,Q$10)),"")</f>
        <v>3.6080000000000001</v>
      </c>
      <c r="R295" s="30">
        <f>IFERROR(IF($F$4=4,_xll.IMDP("IR",$E295,R$9)-R$13,_xll.IMDP("IR",$E295,R$10)),"")</f>
        <v>4.0019999999999998</v>
      </c>
      <c r="S295" s="30">
        <f>IFERROR(IF($F$4=4,_xll.IMDP("IR",$E295,S$9)-S$13,_xll.IMDP("IR",$E295,S$10)),"")</f>
        <v>4.5819999999999999</v>
      </c>
      <c r="T295" s="30">
        <f>IFERROR(IF($F$4=4,_xll.IMDP("IR",$E295,T$9)-T$13,_xll.IMDP("IR",$E295,T$10)),"")</f>
        <v>5.0030000000000001</v>
      </c>
      <c r="U295" s="30">
        <f>IFERROR(IF($F$4=4,_xll.IMDP("IR",$E295,U$9)-U$13,_xll.IMDP("IR",$E295,U$10)),"")</f>
        <v>5.2069999999999999</v>
      </c>
      <c r="V295" s="31" t="str">
        <f>IFERROR(IF($F$4=4,_xll.IMDP("IR",$E295,V$9)-V$13,_xll.IMDP("IR",$E295,V$10)),"")</f>
        <v/>
      </c>
    </row>
    <row r="296" spans="2:22">
      <c r="B296">
        <v>283</v>
      </c>
      <c r="C296" s="7" t="str">
        <f>IFERROR( VLOOKUP( $B296, Sheet1!$M$2:$O$10001, 2,0),"")</f>
        <v>42411</v>
      </c>
      <c r="D296" s="24" t="str">
        <f>IFERROR( VLOOKUP( $B296, Sheet1!$M$2:$O$10001, 3,0),"")</f>
        <v>아이엠캐피탈</v>
      </c>
      <c r="E296" s="3" t="str">
        <f t="shared" si="6"/>
        <v>BONDAVG42411</v>
      </c>
      <c r="F296" s="18" t="str">
        <f>_xll.IMDP("IR",$E296,F$12)</f>
        <v>기타금융채A+</v>
      </c>
      <c r="G296" s="15">
        <f>_xll.IMDP("IR",$E296,G$12)</f>
        <v>20240830</v>
      </c>
      <c r="H296" s="30">
        <f>IFERROR(IF($F$4=4,_xll.IMDP("IR",$E296,H$9)-H$13,_xll.IMDP("IR",$E296,H$10)),"")</f>
        <v>3.806</v>
      </c>
      <c r="I296" s="30">
        <f>IFERROR(IF($F$4=4,_xll.IMDP("IR",$E296,I$9)-I$13,_xll.IMDP("IR",$E296,I$10)),"")</f>
        <v>4.0759999999999996</v>
      </c>
      <c r="J296" s="30">
        <f>IFERROR(IF($F$4=4,_xll.IMDP("IR",$E296,J$9)-J$13,_xll.IMDP("IR",$E296,J$10)),"")</f>
        <v>4.1479999999999997</v>
      </c>
      <c r="K296" s="30">
        <f>IFERROR(IF($F$4=4,_xll.IMDP("IR",$E296,K$9)-K$13,_xll.IMDP("IR",$E296,K$10)),"")</f>
        <v>4.1680000000000001</v>
      </c>
      <c r="L296" s="30">
        <f>IFERROR(IF($F$4=4,_xll.IMDP("IR",$E296,L$9)-L$13,_xll.IMDP("IR",$E296,L$10)),"")</f>
        <v>4.2169999999999996</v>
      </c>
      <c r="M296" s="30">
        <f>IFERROR(IF($F$4=4,_xll.IMDP("IR",$E296,M$9)-M$13,_xll.IMDP("IR",$E296,M$10)),"")</f>
        <v>4.194</v>
      </c>
      <c r="N296" s="30">
        <f>IFERROR(IF($F$4=4,_xll.IMDP("IR",$E296,N$9)-N$13,_xll.IMDP("IR",$E296,N$10)),"")</f>
        <v>4.2300000000000004</v>
      </c>
      <c r="O296" s="30">
        <f>IFERROR(IF($F$4=4,_xll.IMDP("IR",$E296,O$9)-O$13,_xll.IMDP("IR",$E296,O$10)),"")</f>
        <v>4.3010000000000002</v>
      </c>
      <c r="P296" s="30">
        <f>IFERROR(IF($F$4=4,_xll.IMDP("IR",$E296,P$9)-P$13,_xll.IMDP("IR",$E296,P$10)),"")</f>
        <v>4.5789999999999997</v>
      </c>
      <c r="Q296" s="30">
        <f>IFERROR(IF($F$4=4,_xll.IMDP("IR",$E296,Q$9)-Q$13,_xll.IMDP("IR",$E296,Q$10)),"")</f>
        <v>4.7249999999999996</v>
      </c>
      <c r="R296" s="30">
        <f>IFERROR(IF($F$4=4,_xll.IMDP("IR",$E296,R$9)-R$13,_xll.IMDP("IR",$E296,R$10)),"")</f>
        <v>4.9550000000000001</v>
      </c>
      <c r="S296" s="30">
        <f>IFERROR(IF($F$4=4,_xll.IMDP("IR",$E296,S$9)-S$13,_xll.IMDP("IR",$E296,S$10)),"")</f>
        <v>5.3639999999999999</v>
      </c>
      <c r="T296" s="30">
        <f>IFERROR(IF($F$4=4,_xll.IMDP("IR",$E296,T$9)-T$13,_xll.IMDP("IR",$E296,T$10)),"")</f>
        <v>5.6180000000000003</v>
      </c>
      <c r="U296" s="30">
        <f>IFERROR(IF($F$4=4,_xll.IMDP("IR",$E296,U$9)-U$13,_xll.IMDP("IR",$E296,U$10)),"")</f>
        <v>5.7850000000000001</v>
      </c>
      <c r="V296" s="31" t="str">
        <f>IFERROR(IF($F$4=4,_xll.IMDP("IR",$E296,V$9)-V$13,_xll.IMDP("IR",$E296,V$10)),"")</f>
        <v/>
      </c>
    </row>
    <row r="297" spans="2:22">
      <c r="B297">
        <v>284</v>
      </c>
      <c r="C297" s="7" t="str">
        <f>IFERROR( VLOOKUP( $B297, Sheet1!$M$2:$O$10001, 2,0),"")</f>
        <v>42953</v>
      </c>
      <c r="D297" s="24" t="str">
        <f>IFERROR( VLOOKUP( $B297, Sheet1!$M$2:$O$10001, 3,0),"")</f>
        <v>JB금융지주</v>
      </c>
      <c r="E297" s="3" t="str">
        <f t="shared" si="6"/>
        <v>BONDAVG42953</v>
      </c>
      <c r="F297" s="18" t="str">
        <f>_xll.IMDP("IR",$E297,F$12)</f>
        <v>공모/무보증AA+</v>
      </c>
      <c r="G297" s="15">
        <f>_xll.IMDP("IR",$E297,G$12)</f>
        <v>20240830</v>
      </c>
      <c r="H297" s="30">
        <f>IFERROR(IF($F$4=4,_xll.IMDP("IR",$E297,H$9)-H$13,_xll.IMDP("IR",$E297,H$10)),"")</f>
        <v>3.6230000000000002</v>
      </c>
      <c r="I297" s="30">
        <f>IFERROR(IF($F$4=4,_xll.IMDP("IR",$E297,I$9)-I$13,_xll.IMDP("IR",$E297,I$10)),"")</f>
        <v>3.6120000000000001</v>
      </c>
      <c r="J297" s="30">
        <f>IFERROR(IF($F$4=4,_xll.IMDP("IR",$E297,J$9)-J$13,_xll.IMDP("IR",$E297,J$10)),"")</f>
        <v>3.556</v>
      </c>
      <c r="K297" s="30">
        <f>IFERROR(IF($F$4=4,_xll.IMDP("IR",$E297,K$9)-K$13,_xll.IMDP("IR",$E297,K$10)),"")</f>
        <v>3.5070000000000001</v>
      </c>
      <c r="L297" s="30">
        <f>IFERROR(IF($F$4=4,_xll.IMDP("IR",$E297,L$9)-L$13,_xll.IMDP("IR",$E297,L$10)),"")</f>
        <v>3.5569999999999999</v>
      </c>
      <c r="M297" s="30">
        <f>IFERROR(IF($F$4=4,_xll.IMDP("IR",$E297,M$9)-M$13,_xll.IMDP("IR",$E297,M$10)),"")</f>
        <v>3.5840000000000001</v>
      </c>
      <c r="N297" s="30">
        <f>IFERROR(IF($F$4=4,_xll.IMDP("IR",$E297,N$9)-N$13,_xll.IMDP("IR",$E297,N$10)),"")</f>
        <v>3.67</v>
      </c>
      <c r="O297" s="30">
        <f>IFERROR(IF($F$4=4,_xll.IMDP("IR",$E297,O$9)-O$13,_xll.IMDP("IR",$E297,O$10)),"")</f>
        <v>3.6880000000000002</v>
      </c>
      <c r="P297" s="30">
        <f>IFERROR(IF($F$4=4,_xll.IMDP("IR",$E297,P$9)-P$13,_xll.IMDP("IR",$E297,P$10)),"")</f>
        <v>3.7469999999999999</v>
      </c>
      <c r="Q297" s="30">
        <f>IFERROR(IF($F$4=4,_xll.IMDP("IR",$E297,Q$9)-Q$13,_xll.IMDP("IR",$E297,Q$10)),"")</f>
        <v>3.81</v>
      </c>
      <c r="R297" s="30">
        <f>IFERROR(IF($F$4=4,_xll.IMDP("IR",$E297,R$9)-R$13,_xll.IMDP("IR",$E297,R$10)),"")</f>
        <v>3.956</v>
      </c>
      <c r="S297" s="30">
        <f>IFERROR(IF($F$4=4,_xll.IMDP("IR",$E297,S$9)-S$13,_xll.IMDP("IR",$E297,S$10)),"")</f>
        <v>4.38</v>
      </c>
      <c r="T297" s="30">
        <f>IFERROR(IF($F$4=4,_xll.IMDP("IR",$E297,T$9)-T$13,_xll.IMDP("IR",$E297,T$10)),"")</f>
        <v>4.6669999999999998</v>
      </c>
      <c r="U297" s="30">
        <f>IFERROR(IF($F$4=4,_xll.IMDP("IR",$E297,U$9)-U$13,_xll.IMDP("IR",$E297,U$10)),"")</f>
        <v>4.8360000000000003</v>
      </c>
      <c r="V297" s="31" t="str">
        <f>IFERROR(IF($F$4=4,_xll.IMDP("IR",$E297,V$9)-V$13,_xll.IMDP("IR",$E297,V$10)),"")</f>
        <v/>
      </c>
    </row>
    <row r="298" spans="2:22">
      <c r="B298">
        <v>285</v>
      </c>
      <c r="C298" s="7" t="str">
        <f>IFERROR( VLOOKUP( $B298, Sheet1!$M$2:$O$10001, 2,0),"")</f>
        <v>43076</v>
      </c>
      <c r="D298" s="24" t="str">
        <f>IFERROR( VLOOKUP( $B298, Sheet1!$M$2:$O$10001, 3,0),"")</f>
        <v>에스케이인천석유화학</v>
      </c>
      <c r="E298" s="3" t="str">
        <f t="shared" si="6"/>
        <v>BONDAVG43076</v>
      </c>
      <c r="F298" s="18" t="str">
        <f>_xll.IMDP("IR",$E298,F$12)</f>
        <v>공모/무보증A+</v>
      </c>
      <c r="G298" s="15">
        <f>_xll.IMDP("IR",$E298,G$12)</f>
        <v>20240830</v>
      </c>
      <c r="H298" s="30">
        <f>IFERROR(IF($F$4=4,_xll.IMDP("IR",$E298,H$9)-H$13,_xll.IMDP("IR",$E298,H$10)),"")</f>
        <v>3.5659999999999998</v>
      </c>
      <c r="I298" s="30">
        <f>IFERROR(IF($F$4=4,_xll.IMDP("IR",$E298,I$9)-I$13,_xll.IMDP("IR",$E298,I$10)),"")</f>
        <v>3.6309999999999998</v>
      </c>
      <c r="J298" s="30">
        <f>IFERROR(IF($F$4=4,_xll.IMDP("IR",$E298,J$9)-J$13,_xll.IMDP("IR",$E298,J$10)),"")</f>
        <v>3.645</v>
      </c>
      <c r="K298" s="30">
        <f>IFERROR(IF($F$4=4,_xll.IMDP("IR",$E298,K$9)-K$13,_xll.IMDP("IR",$E298,K$10)),"")</f>
        <v>3.66</v>
      </c>
      <c r="L298" s="30">
        <f>IFERROR(IF($F$4=4,_xll.IMDP("IR",$E298,L$9)-L$13,_xll.IMDP("IR",$E298,L$10)),"")</f>
        <v>3.7309999999999999</v>
      </c>
      <c r="M298" s="30">
        <f>IFERROR(IF($F$4=4,_xll.IMDP("IR",$E298,M$9)-M$13,_xll.IMDP("IR",$E298,M$10)),"")</f>
        <v>3.774</v>
      </c>
      <c r="N298" s="30">
        <f>IFERROR(IF($F$4=4,_xll.IMDP("IR",$E298,N$9)-N$13,_xll.IMDP("IR",$E298,N$10)),"")</f>
        <v>3.9169999999999998</v>
      </c>
      <c r="O298" s="30">
        <f>IFERROR(IF($F$4=4,_xll.IMDP("IR",$E298,O$9)-O$13,_xll.IMDP("IR",$E298,O$10)),"")</f>
        <v>4.0469999999999997</v>
      </c>
      <c r="P298" s="30">
        <f>IFERROR(IF($F$4=4,_xll.IMDP("IR",$E298,P$9)-P$13,_xll.IMDP("IR",$E298,P$10)),"")</f>
        <v>4.3719999999999999</v>
      </c>
      <c r="Q298" s="30">
        <f>IFERROR(IF($F$4=4,_xll.IMDP("IR",$E298,Q$9)-Q$13,_xll.IMDP("IR",$E298,Q$10)),"")</f>
        <v>4.6260000000000003</v>
      </c>
      <c r="R298" s="30">
        <f>IFERROR(IF($F$4=4,_xll.IMDP("IR",$E298,R$9)-R$13,_xll.IMDP("IR",$E298,R$10)),"")</f>
        <v>4.8659999999999997</v>
      </c>
      <c r="S298" s="30">
        <f>IFERROR(IF($F$4=4,_xll.IMDP("IR",$E298,S$9)-S$13,_xll.IMDP("IR",$E298,S$10)),"")</f>
        <v>5.5430000000000001</v>
      </c>
      <c r="T298" s="30">
        <f>IFERROR(IF($F$4=4,_xll.IMDP("IR",$E298,T$9)-T$13,_xll.IMDP("IR",$E298,T$10)),"")</f>
        <v>6.0179999999999998</v>
      </c>
      <c r="U298" s="30">
        <f>IFERROR(IF($F$4=4,_xll.IMDP("IR",$E298,U$9)-U$13,_xll.IMDP("IR",$E298,U$10)),"")</f>
        <v>6.29</v>
      </c>
      <c r="V298" s="31" t="str">
        <f>IFERROR(IF($F$4=4,_xll.IMDP("IR",$E298,V$9)-V$13,_xll.IMDP("IR",$E298,V$10)),"")</f>
        <v/>
      </c>
    </row>
    <row r="299" spans="2:22">
      <c r="B299">
        <v>286</v>
      </c>
      <c r="C299" s="7" t="str">
        <f>IFERROR( VLOOKUP( $B299, Sheet1!$M$2:$O$10001, 2,0),"")</f>
        <v>43208</v>
      </c>
      <c r="D299" s="24" t="str">
        <f>IFERROR( VLOOKUP( $B299, Sheet1!$M$2:$O$10001, 3,0),"")</f>
        <v>한진칼</v>
      </c>
      <c r="E299" s="3" t="str">
        <f t="shared" si="6"/>
        <v>BONDAVG43208</v>
      </c>
      <c r="F299" s="18" t="str">
        <f>_xll.IMDP("IR",$E299,F$12)</f>
        <v>공모/무보증BBB+</v>
      </c>
      <c r="G299" s="15">
        <f>_xll.IMDP("IR",$E299,G$12)</f>
        <v>20240830</v>
      </c>
      <c r="H299" s="30">
        <f>IFERROR(IF($F$4=4,_xll.IMDP("IR",$E299,H$9)-H$13,_xll.IMDP("IR",$E299,H$10)),"")</f>
        <v>3.1909999999999998</v>
      </c>
      <c r="I299" s="30">
        <f>IFERROR(IF($F$4=4,_xll.IMDP("IR",$E299,I$9)-I$13,_xll.IMDP("IR",$E299,I$10)),"")</f>
        <v>3.528</v>
      </c>
      <c r="J299" s="30">
        <f>IFERROR(IF($F$4=4,_xll.IMDP("IR",$E299,J$9)-J$13,_xll.IMDP("IR",$E299,J$10)),"")</f>
        <v>3.8740000000000001</v>
      </c>
      <c r="K299" s="30">
        <f>IFERROR(IF($F$4=4,_xll.IMDP("IR",$E299,K$9)-K$13,_xll.IMDP("IR",$E299,K$10)),"")</f>
        <v>3.964</v>
      </c>
      <c r="L299" s="30">
        <f>IFERROR(IF($F$4=4,_xll.IMDP("IR",$E299,L$9)-L$13,_xll.IMDP("IR",$E299,L$10)),"")</f>
        <v>4.3689999999999998</v>
      </c>
      <c r="M299" s="30">
        <f>IFERROR(IF($F$4=4,_xll.IMDP("IR",$E299,M$9)-M$13,_xll.IMDP("IR",$E299,M$10)),"")</f>
        <v>4.7679999999999998</v>
      </c>
      <c r="N299" s="30">
        <f>IFERROR(IF($F$4=4,_xll.IMDP("IR",$E299,N$9)-N$13,_xll.IMDP("IR",$E299,N$10)),"")</f>
        <v>5.306</v>
      </c>
      <c r="O299" s="30">
        <f>IFERROR(IF($F$4=4,_xll.IMDP("IR",$E299,O$9)-O$13,_xll.IMDP("IR",$E299,O$10)),"")</f>
        <v>5.5659999999999998</v>
      </c>
      <c r="P299" s="30">
        <f>IFERROR(IF($F$4=4,_xll.IMDP("IR",$E299,P$9)-P$13,_xll.IMDP("IR",$E299,P$10)),"")</f>
        <v>5.7720000000000002</v>
      </c>
      <c r="Q299" s="30">
        <f>IFERROR(IF($F$4=4,_xll.IMDP("IR",$E299,Q$9)-Q$13,_xll.IMDP("IR",$E299,Q$10)),"")</f>
        <v>5.8929999999999998</v>
      </c>
      <c r="R299" s="30">
        <f>IFERROR(IF($F$4=4,_xll.IMDP("IR",$E299,R$9)-R$13,_xll.IMDP("IR",$E299,R$10)),"")</f>
        <v>5.9829999999999997</v>
      </c>
      <c r="S299" s="30">
        <f>IFERROR(IF($F$4=4,_xll.IMDP("IR",$E299,S$9)-S$13,_xll.IMDP("IR",$E299,S$10)),"")</f>
        <v>6.3129999999999997</v>
      </c>
      <c r="T299" s="30">
        <f>IFERROR(IF($F$4=4,_xll.IMDP("IR",$E299,T$9)-T$13,_xll.IMDP("IR",$E299,T$10)),"")</f>
        <v>6.657</v>
      </c>
      <c r="U299" s="30">
        <f>IFERROR(IF($F$4=4,_xll.IMDP("IR",$E299,U$9)-U$13,_xll.IMDP("IR",$E299,U$10)),"")</f>
        <v>6.9749999999999996</v>
      </c>
      <c r="V299" s="31" t="str">
        <f>IFERROR(IF($F$4=4,_xll.IMDP("IR",$E299,V$9)-V$13,_xll.IMDP("IR",$E299,V$10)),"")</f>
        <v/>
      </c>
    </row>
    <row r="300" spans="2:22">
      <c r="B300">
        <v>287</v>
      </c>
      <c r="C300" s="7" t="str">
        <f>IFERROR( VLOOKUP( $B300, Sheet1!$M$2:$O$10001, 2,0),"")</f>
        <v>44051</v>
      </c>
      <c r="D300" s="24" t="str">
        <f>IFERROR( VLOOKUP( $B300, Sheet1!$M$2:$O$10001, 3,0),"")</f>
        <v>종근당</v>
      </c>
      <c r="E300" s="3" t="str">
        <f t="shared" si="6"/>
        <v>BONDAVG44051</v>
      </c>
      <c r="F300" s="18" t="str">
        <f>_xll.IMDP("IR",$E300,F$12)</f>
        <v>공모/무보증AA-</v>
      </c>
      <c r="G300" s="15">
        <f>_xll.IMDP("IR",$E300,G$12)</f>
        <v>20240830</v>
      </c>
      <c r="H300" s="30">
        <f>IFERROR(IF($F$4=4,_xll.IMDP("IR",$E300,H$9)-H$13,_xll.IMDP("IR",$E300,H$10)),"")</f>
        <v>3.4740000000000002</v>
      </c>
      <c r="I300" s="30">
        <f>IFERROR(IF($F$4=4,_xll.IMDP("IR",$E300,I$9)-I$13,_xll.IMDP("IR",$E300,I$10)),"")</f>
        <v>3.53</v>
      </c>
      <c r="J300" s="30">
        <f>IFERROR(IF($F$4=4,_xll.IMDP("IR",$E300,J$9)-J$13,_xll.IMDP("IR",$E300,J$10)),"")</f>
        <v>3.4830000000000001</v>
      </c>
      <c r="K300" s="30">
        <f>IFERROR(IF($F$4=4,_xll.IMDP("IR",$E300,K$9)-K$13,_xll.IMDP("IR",$E300,K$10)),"")</f>
        <v>3.4529999999999998</v>
      </c>
      <c r="L300" s="30">
        <f>IFERROR(IF($F$4=4,_xll.IMDP("IR",$E300,L$9)-L$13,_xll.IMDP("IR",$E300,L$10)),"")</f>
        <v>3.5110000000000001</v>
      </c>
      <c r="M300" s="30">
        <f>IFERROR(IF($F$4=4,_xll.IMDP("IR",$E300,M$9)-M$13,_xll.IMDP("IR",$E300,M$10)),"")</f>
        <v>3.54</v>
      </c>
      <c r="N300" s="30">
        <f>IFERROR(IF($F$4=4,_xll.IMDP("IR",$E300,N$9)-N$13,_xll.IMDP("IR",$E300,N$10)),"")</f>
        <v>3.6150000000000002</v>
      </c>
      <c r="O300" s="30">
        <f>IFERROR(IF($F$4=4,_xll.IMDP("IR",$E300,O$9)-O$13,_xll.IMDP("IR",$E300,O$10)),"")</f>
        <v>3.6360000000000001</v>
      </c>
      <c r="P300" s="30">
        <f>IFERROR(IF($F$4=4,_xll.IMDP("IR",$E300,P$9)-P$13,_xll.IMDP("IR",$E300,P$10)),"")</f>
        <v>3.702</v>
      </c>
      <c r="Q300" s="30">
        <f>IFERROR(IF($F$4=4,_xll.IMDP("IR",$E300,Q$9)-Q$13,_xll.IMDP("IR",$E300,Q$10)),"")</f>
        <v>3.7589999999999999</v>
      </c>
      <c r="R300" s="30">
        <f>IFERROR(IF($F$4=4,_xll.IMDP("IR",$E300,R$9)-R$13,_xll.IMDP("IR",$E300,R$10)),"")</f>
        <v>3.956</v>
      </c>
      <c r="S300" s="30">
        <f>IFERROR(IF($F$4=4,_xll.IMDP("IR",$E300,S$9)-S$13,_xll.IMDP("IR",$E300,S$10)),"")</f>
        <v>4.7539999999999996</v>
      </c>
      <c r="T300" s="30">
        <f>IFERROR(IF($F$4=4,_xll.IMDP("IR",$E300,T$9)-T$13,_xll.IMDP("IR",$E300,T$10)),"")</f>
        <v>5.3289999999999997</v>
      </c>
      <c r="U300" s="30">
        <f>IFERROR(IF($F$4=4,_xll.IMDP("IR",$E300,U$9)-U$13,_xll.IMDP("IR",$E300,U$10)),"")</f>
        <v>5.5869999999999997</v>
      </c>
      <c r="V300" s="31" t="str">
        <f>IFERROR(IF($F$4=4,_xll.IMDP("IR",$E300,V$9)-V$13,_xll.IMDP("IR",$E300,V$10)),"")</f>
        <v/>
      </c>
    </row>
    <row r="301" spans="2:22">
      <c r="B301">
        <v>288</v>
      </c>
      <c r="C301" s="7" t="str">
        <f>IFERROR( VLOOKUP( $B301, Sheet1!$M$2:$O$10001, 2,0),"")</f>
        <v>44919</v>
      </c>
      <c r="D301" s="24" t="str">
        <f>IFERROR( VLOOKUP( $B301, Sheet1!$M$2:$O$10001, 3,0),"")</f>
        <v>HK이노엔</v>
      </c>
      <c r="E301" s="3" t="str">
        <f t="shared" si="6"/>
        <v>BONDAVG44919</v>
      </c>
      <c r="F301" s="18" t="str">
        <f>_xll.IMDP("IR",$E301,F$12)</f>
        <v>공모/무보증A0</v>
      </c>
      <c r="G301" s="15">
        <f>_xll.IMDP("IR",$E301,G$12)</f>
        <v>20240830</v>
      </c>
      <c r="H301" s="30">
        <f>IFERROR(IF($F$4=4,_xll.IMDP("IR",$E301,H$9)-H$13,_xll.IMDP("IR",$E301,H$10)),"")</f>
        <v>3.7029999999999998</v>
      </c>
      <c r="I301" s="30">
        <f>IFERROR(IF($F$4=4,_xll.IMDP("IR",$E301,I$9)-I$13,_xll.IMDP("IR",$E301,I$10)),"")</f>
        <v>3.8010000000000002</v>
      </c>
      <c r="J301" s="30">
        <f>IFERROR(IF($F$4=4,_xll.IMDP("IR",$E301,J$9)-J$13,_xll.IMDP("IR",$E301,J$10)),"")</f>
        <v>3.847</v>
      </c>
      <c r="K301" s="30">
        <f>IFERROR(IF($F$4=4,_xll.IMDP("IR",$E301,K$9)-K$13,_xll.IMDP("IR",$E301,K$10)),"")</f>
        <v>3.8919999999999999</v>
      </c>
      <c r="L301" s="30">
        <f>IFERROR(IF($F$4=4,_xll.IMDP("IR",$E301,L$9)-L$13,_xll.IMDP("IR",$E301,L$10)),"")</f>
        <v>3.9769999999999999</v>
      </c>
      <c r="M301" s="30">
        <f>IFERROR(IF($F$4=4,_xll.IMDP("IR",$E301,M$9)-M$13,_xll.IMDP("IR",$E301,M$10)),"")</f>
        <v>4.0730000000000004</v>
      </c>
      <c r="N301" s="30">
        <f>IFERROR(IF($F$4=4,_xll.IMDP("IR",$E301,N$9)-N$13,_xll.IMDP("IR",$E301,N$10)),"")</f>
        <v>4.1970000000000001</v>
      </c>
      <c r="O301" s="30">
        <f>IFERROR(IF($F$4=4,_xll.IMDP("IR",$E301,O$9)-O$13,_xll.IMDP("IR",$E301,O$10)),"")</f>
        <v>4.3630000000000004</v>
      </c>
      <c r="P301" s="30">
        <f>IFERROR(IF($F$4=4,_xll.IMDP("IR",$E301,P$9)-P$13,_xll.IMDP("IR",$E301,P$10)),"")</f>
        <v>4.7530000000000001</v>
      </c>
      <c r="Q301" s="30">
        <f>IFERROR(IF($F$4=4,_xll.IMDP("IR",$E301,Q$9)-Q$13,_xll.IMDP("IR",$E301,Q$10)),"")</f>
        <v>5.1100000000000003</v>
      </c>
      <c r="R301" s="30">
        <f>IFERROR(IF($F$4=4,_xll.IMDP("IR",$E301,R$9)-R$13,_xll.IMDP("IR",$E301,R$10)),"")</f>
        <v>5.3710000000000004</v>
      </c>
      <c r="S301" s="30">
        <f>IFERROR(IF($F$4=4,_xll.IMDP("IR",$E301,S$9)-S$13,_xll.IMDP("IR",$E301,S$10)),"")</f>
        <v>6.04</v>
      </c>
      <c r="T301" s="30">
        <f>IFERROR(IF($F$4=4,_xll.IMDP("IR",$E301,T$9)-T$13,_xll.IMDP("IR",$E301,T$10)),"")</f>
        <v>6.444</v>
      </c>
      <c r="U301" s="30">
        <f>IFERROR(IF($F$4=4,_xll.IMDP("IR",$E301,U$9)-U$13,_xll.IMDP("IR",$E301,U$10)),"")</f>
        <v>6.6689999999999996</v>
      </c>
      <c r="V301" s="31" t="str">
        <f>IFERROR(IF($F$4=4,_xll.IMDP("IR",$E301,V$9)-V$13,_xll.IMDP("IR",$E301,V$10)),"")</f>
        <v/>
      </c>
    </row>
    <row r="302" spans="2:22">
      <c r="B302">
        <v>289</v>
      </c>
      <c r="C302" s="7" t="str">
        <f>IFERROR( VLOOKUP( $B302, Sheet1!$M$2:$O$10001, 2,0),"")</f>
        <v>45790</v>
      </c>
      <c r="D302" s="24" t="str">
        <f>IFERROR( VLOOKUP( $B302, Sheet1!$M$2:$O$10001, 3,0),"")</f>
        <v>폭스바겐파이낸셜</v>
      </c>
      <c r="E302" s="3" t="str">
        <f t="shared" si="6"/>
        <v>BONDAVG45790</v>
      </c>
      <c r="F302" s="18" t="str">
        <f>_xll.IMDP("IR",$E302,F$12)</f>
        <v>기타금융채A+</v>
      </c>
      <c r="G302" s="15">
        <f>_xll.IMDP("IR",$E302,G$12)</f>
        <v>20240830</v>
      </c>
      <c r="H302" s="30">
        <f>IFERROR(IF($F$4=4,_xll.IMDP("IR",$E302,H$9)-H$13,_xll.IMDP("IR",$E302,H$10)),"")</f>
        <v>3.7519999999999998</v>
      </c>
      <c r="I302" s="30">
        <f>IFERROR(IF($F$4=4,_xll.IMDP("IR",$E302,I$9)-I$13,_xll.IMDP("IR",$E302,I$10)),"")</f>
        <v>4.0229999999999997</v>
      </c>
      <c r="J302" s="30">
        <f>IFERROR(IF($F$4=4,_xll.IMDP("IR",$E302,J$9)-J$13,_xll.IMDP("IR",$E302,J$10)),"")</f>
        <v>4.0839999999999996</v>
      </c>
      <c r="K302" s="30">
        <f>IFERROR(IF($F$4=4,_xll.IMDP("IR",$E302,K$9)-K$13,_xll.IMDP("IR",$E302,K$10)),"")</f>
        <v>4.1130000000000004</v>
      </c>
      <c r="L302" s="30">
        <f>IFERROR(IF($F$4=4,_xll.IMDP("IR",$E302,L$9)-L$13,_xll.IMDP("IR",$E302,L$10)),"")</f>
        <v>4.1760000000000002</v>
      </c>
      <c r="M302" s="30">
        <f>IFERROR(IF($F$4=4,_xll.IMDP("IR",$E302,M$9)-M$13,_xll.IMDP("IR",$E302,M$10)),"")</f>
        <v>4.1929999999999996</v>
      </c>
      <c r="N302" s="30">
        <f>IFERROR(IF($F$4=4,_xll.IMDP("IR",$E302,N$9)-N$13,_xll.IMDP("IR",$E302,N$10)),"")</f>
        <v>4.218</v>
      </c>
      <c r="O302" s="30">
        <f>IFERROR(IF($F$4=4,_xll.IMDP("IR",$E302,O$9)-O$13,_xll.IMDP("IR",$E302,O$10)),"")</f>
        <v>4.2770000000000001</v>
      </c>
      <c r="P302" s="30">
        <f>IFERROR(IF($F$4=4,_xll.IMDP("IR",$E302,P$9)-P$13,_xll.IMDP("IR",$E302,P$10)),"")</f>
        <v>4.4530000000000003</v>
      </c>
      <c r="Q302" s="30">
        <f>IFERROR(IF($F$4=4,_xll.IMDP("IR",$E302,Q$9)-Q$13,_xll.IMDP("IR",$E302,Q$10)),"")</f>
        <v>4.5810000000000004</v>
      </c>
      <c r="R302" s="30">
        <f>IFERROR(IF($F$4=4,_xll.IMDP("IR",$E302,R$9)-R$13,_xll.IMDP("IR",$E302,R$10)),"")</f>
        <v>4.8099999999999996</v>
      </c>
      <c r="S302" s="30">
        <f>IFERROR(IF($F$4=4,_xll.IMDP("IR",$E302,S$9)-S$13,_xll.IMDP("IR",$E302,S$10)),"")</f>
        <v>5.218</v>
      </c>
      <c r="T302" s="30">
        <f>IFERROR(IF($F$4=4,_xll.IMDP("IR",$E302,T$9)-T$13,_xll.IMDP("IR",$E302,T$10)),"")</f>
        <v>5.431</v>
      </c>
      <c r="U302" s="30">
        <f>IFERROR(IF($F$4=4,_xll.IMDP("IR",$E302,U$9)-U$13,_xll.IMDP("IR",$E302,U$10)),"")</f>
        <v>5.6369999999999996</v>
      </c>
      <c r="V302" s="31" t="str">
        <f>IFERROR(IF($F$4=4,_xll.IMDP("IR",$E302,V$9)-V$13,_xll.IMDP("IR",$E302,V$10)),"")</f>
        <v/>
      </c>
    </row>
    <row r="303" spans="2:22">
      <c r="B303">
        <v>290</v>
      </c>
      <c r="C303" s="7" t="str">
        <f>IFERROR( VLOOKUP( $B303, Sheet1!$M$2:$O$10001, 2,0),"")</f>
        <v>46015</v>
      </c>
      <c r="D303" s="24" t="str">
        <f>IFERROR( VLOOKUP( $B303, Sheet1!$M$2:$O$10001, 3,0),"")</f>
        <v>HL만도</v>
      </c>
      <c r="E303" s="3" t="str">
        <f t="shared" si="6"/>
        <v>BONDAVG46015</v>
      </c>
      <c r="F303" s="18" t="str">
        <f>_xll.IMDP("IR",$E303,F$12)</f>
        <v>공모/무보증AA-</v>
      </c>
      <c r="G303" s="15">
        <f>_xll.IMDP("IR",$E303,G$12)</f>
        <v>20240830</v>
      </c>
      <c r="H303" s="30">
        <f>IFERROR(IF($F$4=4,_xll.IMDP("IR",$E303,H$9)-H$13,_xll.IMDP("IR",$E303,H$10)),"")</f>
        <v>3.4860000000000002</v>
      </c>
      <c r="I303" s="30">
        <f>IFERROR(IF($F$4=4,_xll.IMDP("IR",$E303,I$9)-I$13,_xll.IMDP("IR",$E303,I$10)),"")</f>
        <v>3.4860000000000002</v>
      </c>
      <c r="J303" s="30">
        <f>IFERROR(IF($F$4=4,_xll.IMDP("IR",$E303,J$9)-J$13,_xll.IMDP("IR",$E303,J$10)),"")</f>
        <v>3.423</v>
      </c>
      <c r="K303" s="30">
        <f>IFERROR(IF($F$4=4,_xll.IMDP("IR",$E303,K$9)-K$13,_xll.IMDP("IR",$E303,K$10)),"")</f>
        <v>3.3929999999999998</v>
      </c>
      <c r="L303" s="30">
        <f>IFERROR(IF($F$4=4,_xll.IMDP("IR",$E303,L$9)-L$13,_xll.IMDP("IR",$E303,L$10)),"")</f>
        <v>3.4140000000000001</v>
      </c>
      <c r="M303" s="30">
        <f>IFERROR(IF($F$4=4,_xll.IMDP("IR",$E303,M$9)-M$13,_xll.IMDP("IR",$E303,M$10)),"")</f>
        <v>3.4359999999999999</v>
      </c>
      <c r="N303" s="30">
        <f>IFERROR(IF($F$4=4,_xll.IMDP("IR",$E303,N$9)-N$13,_xll.IMDP("IR",$E303,N$10)),"")</f>
        <v>3.4630000000000001</v>
      </c>
      <c r="O303" s="30">
        <f>IFERROR(IF($F$4=4,_xll.IMDP("IR",$E303,O$9)-O$13,_xll.IMDP("IR",$E303,O$10)),"")</f>
        <v>3.4809999999999999</v>
      </c>
      <c r="P303" s="30">
        <f>IFERROR(IF($F$4=4,_xll.IMDP("IR",$E303,P$9)-P$13,_xll.IMDP("IR",$E303,P$10)),"")</f>
        <v>3.4950000000000001</v>
      </c>
      <c r="Q303" s="30">
        <f>IFERROR(IF($F$4=4,_xll.IMDP("IR",$E303,Q$9)-Q$13,_xll.IMDP("IR",$E303,Q$10)),"")</f>
        <v>3.5150000000000001</v>
      </c>
      <c r="R303" s="30">
        <f>IFERROR(IF($F$4=4,_xll.IMDP("IR",$E303,R$9)-R$13,_xll.IMDP("IR",$E303,R$10)),"")</f>
        <v>3.7610000000000001</v>
      </c>
      <c r="S303" s="30">
        <f>IFERROR(IF($F$4=4,_xll.IMDP("IR",$E303,S$9)-S$13,_xll.IMDP("IR",$E303,S$10)),"")</f>
        <v>4.58</v>
      </c>
      <c r="T303" s="30">
        <f>IFERROR(IF($F$4=4,_xll.IMDP("IR",$E303,T$9)-T$13,_xll.IMDP("IR",$E303,T$10)),"")</f>
        <v>5.1950000000000003</v>
      </c>
      <c r="U303" s="30">
        <f>IFERROR(IF($F$4=4,_xll.IMDP("IR",$E303,U$9)-U$13,_xll.IMDP("IR",$E303,U$10)),"")</f>
        <v>5.4470000000000001</v>
      </c>
      <c r="V303" s="31" t="str">
        <f>IFERROR(IF($F$4=4,_xll.IMDP("IR",$E303,V$9)-V$13,_xll.IMDP("IR",$E303,V$10)),"")</f>
        <v/>
      </c>
    </row>
    <row r="304" spans="2:22">
      <c r="B304">
        <v>291</v>
      </c>
      <c r="C304" s="7" t="str">
        <f>IFERROR( VLOOKUP( $B304, Sheet1!$M$2:$O$10001, 2,0),"")</f>
        <v>46225</v>
      </c>
      <c r="D304" s="24" t="str">
        <f>IFERROR( VLOOKUP( $B304, Sheet1!$M$2:$O$10001, 3,0),"")</f>
        <v>하나카드</v>
      </c>
      <c r="E304" s="3" t="str">
        <f t="shared" si="6"/>
        <v>BONDAVG46225</v>
      </c>
      <c r="F304" s="18" t="str">
        <f>_xll.IMDP("IR",$E304,F$12)</f>
        <v>카드채AA0</v>
      </c>
      <c r="G304" s="15">
        <f>_xll.IMDP("IR",$E304,G$12)</f>
        <v>20240830</v>
      </c>
      <c r="H304" s="30">
        <f>IFERROR(IF($F$4=4,_xll.IMDP("IR",$E304,H$9)-H$13,_xll.IMDP("IR",$E304,H$10)),"")</f>
        <v>3.4990000000000001</v>
      </c>
      <c r="I304" s="30">
        <f>IFERROR(IF($F$4=4,_xll.IMDP("IR",$E304,I$9)-I$13,_xll.IMDP("IR",$E304,I$10)),"")</f>
        <v>3.4820000000000002</v>
      </c>
      <c r="J304" s="30">
        <f>IFERROR(IF($F$4=4,_xll.IMDP("IR",$E304,J$9)-J$13,_xll.IMDP("IR",$E304,J$10)),"")</f>
        <v>3.4460000000000002</v>
      </c>
      <c r="K304" s="30">
        <f>IFERROR(IF($F$4=4,_xll.IMDP("IR",$E304,K$9)-K$13,_xll.IMDP("IR",$E304,K$10)),"")</f>
        <v>3.484</v>
      </c>
      <c r="L304" s="30">
        <f>IFERROR(IF($F$4=4,_xll.IMDP("IR",$E304,L$9)-L$13,_xll.IMDP("IR",$E304,L$10)),"")</f>
        <v>3.5649999999999999</v>
      </c>
      <c r="M304" s="30">
        <f>IFERROR(IF($F$4=4,_xll.IMDP("IR",$E304,M$9)-M$13,_xll.IMDP("IR",$E304,M$10)),"")</f>
        <v>3.5369999999999999</v>
      </c>
      <c r="N304" s="30">
        <f>IFERROR(IF($F$4=4,_xll.IMDP("IR",$E304,N$9)-N$13,_xll.IMDP("IR",$E304,N$10)),"")</f>
        <v>3.488</v>
      </c>
      <c r="O304" s="30">
        <f>IFERROR(IF($F$4=4,_xll.IMDP("IR",$E304,O$9)-O$13,_xll.IMDP("IR",$E304,O$10)),"")</f>
        <v>3.47</v>
      </c>
      <c r="P304" s="30">
        <f>IFERROR(IF($F$4=4,_xll.IMDP("IR",$E304,P$9)-P$13,_xll.IMDP("IR",$E304,P$10)),"")</f>
        <v>3.4820000000000002</v>
      </c>
      <c r="Q304" s="30">
        <f>IFERROR(IF($F$4=4,_xll.IMDP("IR",$E304,Q$9)-Q$13,_xll.IMDP("IR",$E304,Q$10)),"")</f>
        <v>3.6080000000000001</v>
      </c>
      <c r="R304" s="30">
        <f>IFERROR(IF($F$4=4,_xll.IMDP("IR",$E304,R$9)-R$13,_xll.IMDP("IR",$E304,R$10)),"")</f>
        <v>4.0019999999999998</v>
      </c>
      <c r="S304" s="30">
        <f>IFERROR(IF($F$4=4,_xll.IMDP("IR",$E304,S$9)-S$13,_xll.IMDP("IR",$E304,S$10)),"")</f>
        <v>4.5819999999999999</v>
      </c>
      <c r="T304" s="30">
        <f>IFERROR(IF($F$4=4,_xll.IMDP("IR",$E304,T$9)-T$13,_xll.IMDP("IR",$E304,T$10)),"")</f>
        <v>5.0030000000000001</v>
      </c>
      <c r="U304" s="30">
        <f>IFERROR(IF($F$4=4,_xll.IMDP("IR",$E304,U$9)-U$13,_xll.IMDP("IR",$E304,U$10)),"")</f>
        <v>5.2069999999999999</v>
      </c>
      <c r="V304" s="31" t="str">
        <f>IFERROR(IF($F$4=4,_xll.IMDP("IR",$E304,V$9)-V$13,_xll.IMDP("IR",$E304,V$10)),"")</f>
        <v/>
      </c>
    </row>
    <row r="305" spans="2:22">
      <c r="B305">
        <v>292</v>
      </c>
      <c r="C305" s="7" t="str">
        <f>IFERROR( VLOOKUP( $B305, Sheet1!$M$2:$O$10001, 2,0),"")</f>
        <v>46226</v>
      </c>
      <c r="D305" s="24" t="str">
        <f>IFERROR( VLOOKUP( $B305, Sheet1!$M$2:$O$10001, 3,0),"")</f>
        <v>에스케이어드밴스드</v>
      </c>
      <c r="E305" s="3" t="str">
        <f t="shared" si="6"/>
        <v>BONDAVG46226</v>
      </c>
      <c r="F305" s="18" t="str">
        <f>_xll.IMDP("IR",$E305,F$12)</f>
        <v>공모/무보증A-</v>
      </c>
      <c r="G305" s="15">
        <f>_xll.IMDP("IR",$E305,G$12)</f>
        <v>20240830</v>
      </c>
      <c r="H305" s="30">
        <f>IFERROR(IF($F$4=4,_xll.IMDP("IR",$E305,H$9)-H$13,_xll.IMDP("IR",$E305,H$10)),"")</f>
        <v>4.407</v>
      </c>
      <c r="I305" s="30">
        <f>IFERROR(IF($F$4=4,_xll.IMDP("IR",$E305,I$9)-I$13,_xll.IMDP("IR",$E305,I$10)),"")</f>
        <v>4.577</v>
      </c>
      <c r="J305" s="30">
        <f>IFERROR(IF($F$4=4,_xll.IMDP("IR",$E305,J$9)-J$13,_xll.IMDP("IR",$E305,J$10)),"")</f>
        <v>4.6509999999999998</v>
      </c>
      <c r="K305" s="30">
        <f>IFERROR(IF($F$4=4,_xll.IMDP("IR",$E305,K$9)-K$13,_xll.IMDP("IR",$E305,K$10)),"")</f>
        <v>4.798</v>
      </c>
      <c r="L305" s="30">
        <f>IFERROR(IF($F$4=4,_xll.IMDP("IR",$E305,L$9)-L$13,_xll.IMDP("IR",$E305,L$10)),"")</f>
        <v>5.0110000000000001</v>
      </c>
      <c r="M305" s="30">
        <f>IFERROR(IF($F$4=4,_xll.IMDP("IR",$E305,M$9)-M$13,_xll.IMDP("IR",$E305,M$10)),"")</f>
        <v>5.0869999999999997</v>
      </c>
      <c r="N305" s="30">
        <f>IFERROR(IF($F$4=4,_xll.IMDP("IR",$E305,N$9)-N$13,_xll.IMDP("IR",$E305,N$10)),"")</f>
        <v>5.0990000000000002</v>
      </c>
      <c r="O305" s="30">
        <f>IFERROR(IF($F$4=4,_xll.IMDP("IR",$E305,O$9)-O$13,_xll.IMDP("IR",$E305,O$10)),"")</f>
        <v>5.2359999999999998</v>
      </c>
      <c r="P305" s="30">
        <f>IFERROR(IF($F$4=4,_xll.IMDP("IR",$E305,P$9)-P$13,_xll.IMDP("IR",$E305,P$10)),"")</f>
        <v>5.6479999999999997</v>
      </c>
      <c r="Q305" s="30">
        <f>IFERROR(IF($F$4=4,_xll.IMDP("IR",$E305,Q$9)-Q$13,_xll.IMDP("IR",$E305,Q$10)),"")</f>
        <v>6.0350000000000001</v>
      </c>
      <c r="R305" s="30">
        <f>IFERROR(IF($F$4=4,_xll.IMDP("IR",$E305,R$9)-R$13,_xll.IMDP("IR",$E305,R$10)),"")</f>
        <v>6.218</v>
      </c>
      <c r="S305" s="30">
        <f>IFERROR(IF($F$4=4,_xll.IMDP("IR",$E305,S$9)-S$13,_xll.IMDP("IR",$E305,S$10)),"")</f>
        <v>6.88</v>
      </c>
      <c r="T305" s="30">
        <f>IFERROR(IF($F$4=4,_xll.IMDP("IR",$E305,T$9)-T$13,_xll.IMDP("IR",$E305,T$10)),"")</f>
        <v>7.2679999999999998</v>
      </c>
      <c r="U305" s="30">
        <f>IFERROR(IF($F$4=4,_xll.IMDP("IR",$E305,U$9)-U$13,_xll.IMDP("IR",$E305,U$10)),"")</f>
        <v>7.5880000000000001</v>
      </c>
      <c r="V305" s="31" t="str">
        <f>IFERROR(IF($F$4=4,_xll.IMDP("IR",$E305,V$9)-V$13,_xll.IMDP("IR",$E305,V$10)),"")</f>
        <v/>
      </c>
    </row>
    <row r="306" spans="2:22">
      <c r="B306">
        <v>293</v>
      </c>
      <c r="C306" s="7" t="str">
        <f>IFERROR( VLOOKUP( $B306, Sheet1!$M$2:$O$10001, 2,0),"")</f>
        <v>46415</v>
      </c>
      <c r="D306" s="24" t="str">
        <f>IFERROR( VLOOKUP( $B306, Sheet1!$M$2:$O$10001, 3,0),"")</f>
        <v>삼성바이오로직스</v>
      </c>
      <c r="E306" s="3" t="str">
        <f t="shared" si="6"/>
        <v>BONDAVG46415</v>
      </c>
      <c r="F306" s="18" t="str">
        <f>_xll.IMDP("IR",$E306,F$12)</f>
        <v>공모/무보증AA-</v>
      </c>
      <c r="G306" s="15">
        <f>_xll.IMDP("IR",$E306,G$12)</f>
        <v>20240830</v>
      </c>
      <c r="H306" s="30">
        <f>IFERROR(IF($F$4=4,_xll.IMDP("IR",$E306,H$9)-H$13,_xll.IMDP("IR",$E306,H$10)),"")</f>
        <v>3.46</v>
      </c>
      <c r="I306" s="30">
        <f>IFERROR(IF($F$4=4,_xll.IMDP("IR",$E306,I$9)-I$13,_xll.IMDP("IR",$E306,I$10)),"")</f>
        <v>3.4550000000000001</v>
      </c>
      <c r="J306" s="30">
        <f>IFERROR(IF($F$4=4,_xll.IMDP("IR",$E306,J$9)-J$13,_xll.IMDP("IR",$E306,J$10)),"")</f>
        <v>3.383</v>
      </c>
      <c r="K306" s="30">
        <f>IFERROR(IF($F$4=4,_xll.IMDP("IR",$E306,K$9)-K$13,_xll.IMDP("IR",$E306,K$10)),"")</f>
        <v>3.3479999999999999</v>
      </c>
      <c r="L306" s="30">
        <f>IFERROR(IF($F$4=4,_xll.IMDP("IR",$E306,L$9)-L$13,_xll.IMDP("IR",$E306,L$10)),"")</f>
        <v>3.3839999999999999</v>
      </c>
      <c r="M306" s="30">
        <f>IFERROR(IF($F$4=4,_xll.IMDP("IR",$E306,M$9)-M$13,_xll.IMDP("IR",$E306,M$10)),"")</f>
        <v>3.4009999999999998</v>
      </c>
      <c r="N306" s="30">
        <f>IFERROR(IF($F$4=4,_xll.IMDP("IR",$E306,N$9)-N$13,_xll.IMDP("IR",$E306,N$10)),"")</f>
        <v>3.4169999999999998</v>
      </c>
      <c r="O306" s="30">
        <f>IFERROR(IF($F$4=4,_xll.IMDP("IR",$E306,O$9)-O$13,_xll.IMDP("IR",$E306,O$10)),"")</f>
        <v>3.4289999999999998</v>
      </c>
      <c r="P306" s="30">
        <f>IFERROR(IF($F$4=4,_xll.IMDP("IR",$E306,P$9)-P$13,_xll.IMDP("IR",$E306,P$10)),"")</f>
        <v>3.452</v>
      </c>
      <c r="Q306" s="30">
        <f>IFERROR(IF($F$4=4,_xll.IMDP("IR",$E306,Q$9)-Q$13,_xll.IMDP("IR",$E306,Q$10)),"")</f>
        <v>3.5019999999999998</v>
      </c>
      <c r="R306" s="30">
        <f>IFERROR(IF($F$4=4,_xll.IMDP("IR",$E306,R$9)-R$13,_xll.IMDP("IR",$E306,R$10)),"")</f>
        <v>3.702</v>
      </c>
      <c r="S306" s="30">
        <f>IFERROR(IF($F$4=4,_xll.IMDP("IR",$E306,S$9)-S$13,_xll.IMDP("IR",$E306,S$10)),"")</f>
        <v>4.5430000000000001</v>
      </c>
      <c r="T306" s="30">
        <f>IFERROR(IF($F$4=4,_xll.IMDP("IR",$E306,T$9)-T$13,_xll.IMDP("IR",$E306,T$10)),"")</f>
        <v>5.13</v>
      </c>
      <c r="U306" s="30">
        <f>IFERROR(IF($F$4=4,_xll.IMDP("IR",$E306,U$9)-U$13,_xll.IMDP("IR",$E306,U$10)),"")</f>
        <v>5.3819999999999997</v>
      </c>
      <c r="V306" s="31" t="str">
        <f>IFERROR(IF($F$4=4,_xll.IMDP("IR",$E306,V$9)-V$13,_xll.IMDP("IR",$E306,V$10)),"")</f>
        <v/>
      </c>
    </row>
    <row r="307" spans="2:22">
      <c r="B307">
        <v>294</v>
      </c>
      <c r="C307" s="7" t="str">
        <f>IFERROR( VLOOKUP( $B307, Sheet1!$M$2:$O$10001, 2,0),"")</f>
        <v>46443</v>
      </c>
      <c r="D307" s="24" t="str">
        <f>IFERROR( VLOOKUP( $B307, Sheet1!$M$2:$O$10001, 3,0),"")</f>
        <v>보령엘엔지터미널</v>
      </c>
      <c r="E307" s="3" t="str">
        <f t="shared" si="6"/>
        <v>BONDAVG46443</v>
      </c>
      <c r="F307" s="18" t="str">
        <f>_xll.IMDP("IR",$E307,F$12)</f>
        <v>공모/무보증AA0</v>
      </c>
      <c r="G307" s="15">
        <f>_xll.IMDP("IR",$E307,G$12)</f>
        <v>20240830</v>
      </c>
      <c r="H307" s="30">
        <f>IFERROR(IF($F$4=4,_xll.IMDP("IR",$E307,H$9)-H$13,_xll.IMDP("IR",$E307,H$10)),"")</f>
        <v>3.5409999999999999</v>
      </c>
      <c r="I307" s="30">
        <f>IFERROR(IF($F$4=4,_xll.IMDP("IR",$E307,I$9)-I$13,_xll.IMDP("IR",$E307,I$10)),"")</f>
        <v>3.54</v>
      </c>
      <c r="J307" s="30">
        <f>IFERROR(IF($F$4=4,_xll.IMDP("IR",$E307,J$9)-J$13,_xll.IMDP("IR",$E307,J$10)),"")</f>
        <v>3.4769999999999999</v>
      </c>
      <c r="K307" s="30">
        <f>IFERROR(IF($F$4=4,_xll.IMDP("IR",$E307,K$9)-K$13,_xll.IMDP("IR",$E307,K$10)),"")</f>
        <v>3.4430000000000001</v>
      </c>
      <c r="L307" s="30">
        <f>IFERROR(IF($F$4=4,_xll.IMDP("IR",$E307,L$9)-L$13,_xll.IMDP("IR",$E307,L$10)),"")</f>
        <v>3.4750000000000001</v>
      </c>
      <c r="M307" s="30">
        <f>IFERROR(IF($F$4=4,_xll.IMDP("IR",$E307,M$9)-M$13,_xll.IMDP("IR",$E307,M$10)),"")</f>
        <v>3.49</v>
      </c>
      <c r="N307" s="30">
        <f>IFERROR(IF($F$4=4,_xll.IMDP("IR",$E307,N$9)-N$13,_xll.IMDP("IR",$E307,N$10)),"")</f>
        <v>3.532</v>
      </c>
      <c r="O307" s="30">
        <f>IFERROR(IF($F$4=4,_xll.IMDP("IR",$E307,O$9)-O$13,_xll.IMDP("IR",$E307,O$10)),"")</f>
        <v>3.5550000000000002</v>
      </c>
      <c r="P307" s="30">
        <f>IFERROR(IF($F$4=4,_xll.IMDP("IR",$E307,P$9)-P$13,_xll.IMDP("IR",$E307,P$10)),"")</f>
        <v>3.577</v>
      </c>
      <c r="Q307" s="30">
        <f>IFERROR(IF($F$4=4,_xll.IMDP("IR",$E307,Q$9)-Q$13,_xll.IMDP("IR",$E307,Q$10)),"")</f>
        <v>3.64</v>
      </c>
      <c r="R307" s="30">
        <f>IFERROR(IF($F$4=4,_xll.IMDP("IR",$E307,R$9)-R$13,_xll.IMDP("IR",$E307,R$10)),"")</f>
        <v>3.8159999999999998</v>
      </c>
      <c r="S307" s="30">
        <f>IFERROR(IF($F$4=4,_xll.IMDP("IR",$E307,S$9)-S$13,_xll.IMDP("IR",$E307,S$10)),"")</f>
        <v>4.468</v>
      </c>
      <c r="T307" s="30">
        <f>IFERROR(IF($F$4=4,_xll.IMDP("IR",$E307,T$9)-T$13,_xll.IMDP("IR",$E307,T$10)),"")</f>
        <v>4.9790000000000001</v>
      </c>
      <c r="U307" s="30">
        <f>IFERROR(IF($F$4=4,_xll.IMDP("IR",$E307,U$9)-U$13,_xll.IMDP("IR",$E307,U$10)),"")</f>
        <v>5.173</v>
      </c>
      <c r="V307" s="31" t="str">
        <f>IFERROR(IF($F$4=4,_xll.IMDP("IR",$E307,V$9)-V$13,_xll.IMDP("IR",$E307,V$10)),"")</f>
        <v/>
      </c>
    </row>
    <row r="308" spans="2:22">
      <c r="B308">
        <v>295</v>
      </c>
      <c r="C308" s="7" t="str">
        <f>IFERROR( VLOOKUP( $B308, Sheet1!$M$2:$O$10001, 2,0),"")</f>
        <v>46852</v>
      </c>
      <c r="D308" s="24" t="str">
        <f>IFERROR( VLOOKUP( $B308, Sheet1!$M$2:$O$10001, 3,0),"")</f>
        <v>미래에셋자산운용</v>
      </c>
      <c r="E308" s="3" t="str">
        <f t="shared" si="6"/>
        <v>BONDAVG46852</v>
      </c>
      <c r="F308" s="18" t="str">
        <f>_xll.IMDP("IR",$E308,F$12)</f>
        <v>공모/무보증AA0</v>
      </c>
      <c r="G308" s="15">
        <f>_xll.IMDP("IR",$E308,G$12)</f>
        <v>20240830</v>
      </c>
      <c r="H308" s="30">
        <f>IFERROR(IF($F$4=4,_xll.IMDP("IR",$E308,H$9)-H$13,_xll.IMDP("IR",$E308,H$10)),"")</f>
        <v>3.5910000000000002</v>
      </c>
      <c r="I308" s="30">
        <f>IFERROR(IF($F$4=4,_xll.IMDP("IR",$E308,I$9)-I$13,_xll.IMDP("IR",$E308,I$10)),"")</f>
        <v>3.5880000000000001</v>
      </c>
      <c r="J308" s="30">
        <f>IFERROR(IF($F$4=4,_xll.IMDP("IR",$E308,J$9)-J$13,_xll.IMDP("IR",$E308,J$10)),"")</f>
        <v>3.54</v>
      </c>
      <c r="K308" s="30">
        <f>IFERROR(IF($F$4=4,_xll.IMDP("IR",$E308,K$9)-K$13,_xll.IMDP("IR",$E308,K$10)),"")</f>
        <v>3.528</v>
      </c>
      <c r="L308" s="30">
        <f>IFERROR(IF($F$4=4,_xll.IMDP("IR",$E308,L$9)-L$13,_xll.IMDP("IR",$E308,L$10)),"")</f>
        <v>3.59</v>
      </c>
      <c r="M308" s="30">
        <f>IFERROR(IF($F$4=4,_xll.IMDP("IR",$E308,M$9)-M$13,_xll.IMDP("IR",$E308,M$10)),"")</f>
        <v>3.6150000000000002</v>
      </c>
      <c r="N308" s="30">
        <f>IFERROR(IF($F$4=4,_xll.IMDP("IR",$E308,N$9)-N$13,_xll.IMDP("IR",$E308,N$10)),"")</f>
        <v>3.649</v>
      </c>
      <c r="O308" s="30">
        <f>IFERROR(IF($F$4=4,_xll.IMDP("IR",$E308,O$9)-O$13,_xll.IMDP("IR",$E308,O$10)),"")</f>
        <v>3.677</v>
      </c>
      <c r="P308" s="30">
        <f>IFERROR(IF($F$4=4,_xll.IMDP("IR",$E308,P$9)-P$13,_xll.IMDP("IR",$E308,P$10)),"")</f>
        <v>3.6890000000000001</v>
      </c>
      <c r="Q308" s="30">
        <f>IFERROR(IF($F$4=4,_xll.IMDP("IR",$E308,Q$9)-Q$13,_xll.IMDP("IR",$E308,Q$10)),"")</f>
        <v>3.7530000000000001</v>
      </c>
      <c r="R308" s="30">
        <f>IFERROR(IF($F$4=4,_xll.IMDP("IR",$E308,R$9)-R$13,_xll.IMDP("IR",$E308,R$10)),"")</f>
        <v>3.9119999999999999</v>
      </c>
      <c r="S308" s="30">
        <f>IFERROR(IF($F$4=4,_xll.IMDP("IR",$E308,S$9)-S$13,_xll.IMDP("IR",$E308,S$10)),"")</f>
        <v>4.5730000000000004</v>
      </c>
      <c r="T308" s="30">
        <f>IFERROR(IF($F$4=4,_xll.IMDP("IR",$E308,T$9)-T$13,_xll.IMDP("IR",$E308,T$10)),"")</f>
        <v>5.0919999999999996</v>
      </c>
      <c r="U308" s="30">
        <f>IFERROR(IF($F$4=4,_xll.IMDP("IR",$E308,U$9)-U$13,_xll.IMDP("IR",$E308,U$10)),"")</f>
        <v>5.2850000000000001</v>
      </c>
      <c r="V308" s="31" t="str">
        <f>IFERROR(IF($F$4=4,_xll.IMDP("IR",$E308,V$9)-V$13,_xll.IMDP("IR",$E308,V$10)),"")</f>
        <v/>
      </c>
    </row>
    <row r="309" spans="2:22">
      <c r="B309">
        <v>296</v>
      </c>
      <c r="C309" s="7" t="str">
        <f>IFERROR( VLOOKUP( $B309, Sheet1!$M$2:$O$10001, 2,0),"")</f>
        <v>46860</v>
      </c>
      <c r="D309" s="24" t="str">
        <f>IFERROR( VLOOKUP( $B309, Sheet1!$M$2:$O$10001, 3,0),"")</f>
        <v>한국투자캐피탈</v>
      </c>
      <c r="E309" s="3" t="str">
        <f t="shared" si="6"/>
        <v>BONDAVG46860</v>
      </c>
      <c r="F309" s="18" t="str">
        <f>_xll.IMDP("IR",$E309,F$12)</f>
        <v>기타금융채A0</v>
      </c>
      <c r="G309" s="15">
        <f>_xll.IMDP("IR",$E309,G$12)</f>
        <v>20240830</v>
      </c>
      <c r="H309" s="30">
        <f>IFERROR(IF($F$4=4,_xll.IMDP("IR",$E309,H$9)-H$13,_xll.IMDP("IR",$E309,H$10)),"")</f>
        <v>4.5350000000000001</v>
      </c>
      <c r="I309" s="30">
        <f>IFERROR(IF($F$4=4,_xll.IMDP("IR",$E309,I$9)-I$13,_xll.IMDP("IR",$E309,I$10)),"")</f>
        <v>4.8550000000000004</v>
      </c>
      <c r="J309" s="30">
        <f>IFERROR(IF($F$4=4,_xll.IMDP("IR",$E309,J$9)-J$13,_xll.IMDP("IR",$E309,J$10)),"")</f>
        <v>4.984</v>
      </c>
      <c r="K309" s="30">
        <f>IFERROR(IF($F$4=4,_xll.IMDP("IR",$E309,K$9)-K$13,_xll.IMDP("IR",$E309,K$10)),"")</f>
        <v>5.0819999999999999</v>
      </c>
      <c r="L309" s="30">
        <f>IFERROR(IF($F$4=4,_xll.IMDP("IR",$E309,L$9)-L$13,_xll.IMDP("IR",$E309,L$10)),"")</f>
        <v>5.165</v>
      </c>
      <c r="M309" s="30">
        <f>IFERROR(IF($F$4=4,_xll.IMDP("IR",$E309,M$9)-M$13,_xll.IMDP("IR",$E309,M$10)),"")</f>
        <v>5.1989999999999998</v>
      </c>
      <c r="N309" s="30">
        <f>IFERROR(IF($F$4=4,_xll.IMDP("IR",$E309,N$9)-N$13,_xll.IMDP("IR",$E309,N$10)),"")</f>
        <v>5.2210000000000001</v>
      </c>
      <c r="O309" s="30">
        <f>IFERROR(IF($F$4=4,_xll.IMDP("IR",$E309,O$9)-O$13,_xll.IMDP("IR",$E309,O$10)),"")</f>
        <v>5.2679999999999998</v>
      </c>
      <c r="P309" s="30">
        <f>IFERROR(IF($F$4=4,_xll.IMDP("IR",$E309,P$9)-P$13,_xll.IMDP("IR",$E309,P$10)),"")</f>
        <v>5.3079999999999998</v>
      </c>
      <c r="Q309" s="30">
        <f>IFERROR(IF($F$4=4,_xll.IMDP("IR",$E309,Q$9)-Q$13,_xll.IMDP("IR",$E309,Q$10)),"")</f>
        <v>5.3849999999999998</v>
      </c>
      <c r="R309" s="30">
        <f>IFERROR(IF($F$4=4,_xll.IMDP("IR",$E309,R$9)-R$13,_xll.IMDP("IR",$E309,R$10)),"")</f>
        <v>5.4870000000000001</v>
      </c>
      <c r="S309" s="30">
        <f>IFERROR(IF($F$4=4,_xll.IMDP("IR",$E309,S$9)-S$13,_xll.IMDP("IR",$E309,S$10)),"")</f>
        <v>5.7850000000000001</v>
      </c>
      <c r="T309" s="30">
        <f>IFERROR(IF($F$4=4,_xll.IMDP("IR",$E309,T$9)-T$13,_xll.IMDP("IR",$E309,T$10)),"")</f>
        <v>5.9969999999999999</v>
      </c>
      <c r="U309" s="30">
        <f>IFERROR(IF($F$4=4,_xll.IMDP("IR",$E309,U$9)-U$13,_xll.IMDP("IR",$E309,U$10)),"")</f>
        <v>6.117</v>
      </c>
      <c r="V309" s="31" t="str">
        <f>IFERROR(IF($F$4=4,_xll.IMDP("IR",$E309,V$9)-V$13,_xll.IMDP("IR",$E309,V$10)),"")</f>
        <v/>
      </c>
    </row>
    <row r="310" spans="2:22">
      <c r="B310">
        <v>297</v>
      </c>
      <c r="C310" s="7" t="str">
        <f>IFERROR( VLOOKUP( $B310, Sheet1!$M$2:$O$10001, 2,0),"")</f>
        <v>47104</v>
      </c>
      <c r="D310" s="24" t="str">
        <f>IFERROR( VLOOKUP( $B310, Sheet1!$M$2:$O$10001, 3,0),"")</f>
        <v>한솔제지</v>
      </c>
      <c r="E310" s="3" t="str">
        <f t="shared" si="6"/>
        <v>BONDAVG47104</v>
      </c>
      <c r="F310" s="18" t="str">
        <f>_xll.IMDP("IR",$E310,F$12)</f>
        <v>공모/무보증A0</v>
      </c>
      <c r="G310" s="15">
        <f>_xll.IMDP("IR",$E310,G$12)</f>
        <v>20240830</v>
      </c>
      <c r="H310" s="30">
        <f>IFERROR(IF($F$4=4,_xll.IMDP("IR",$E310,H$9)-H$13,_xll.IMDP("IR",$E310,H$10)),"")</f>
        <v>3.843</v>
      </c>
      <c r="I310" s="30">
        <f>IFERROR(IF($F$4=4,_xll.IMDP("IR",$E310,I$9)-I$13,_xll.IMDP("IR",$E310,I$10)),"")</f>
        <v>3.9430000000000001</v>
      </c>
      <c r="J310" s="30">
        <f>IFERROR(IF($F$4=4,_xll.IMDP("IR",$E310,J$9)-J$13,_xll.IMDP("IR",$E310,J$10)),"")</f>
        <v>3.9830000000000001</v>
      </c>
      <c r="K310" s="30">
        <f>IFERROR(IF($F$4=4,_xll.IMDP("IR",$E310,K$9)-K$13,_xll.IMDP("IR",$E310,K$10)),"")</f>
        <v>4.0119999999999996</v>
      </c>
      <c r="L310" s="30">
        <f>IFERROR(IF($F$4=4,_xll.IMDP("IR",$E310,L$9)-L$13,_xll.IMDP("IR",$E310,L$10)),"")</f>
        <v>4.0759999999999996</v>
      </c>
      <c r="M310" s="30">
        <f>IFERROR(IF($F$4=4,_xll.IMDP("IR",$E310,M$9)-M$13,_xll.IMDP("IR",$E310,M$10)),"")</f>
        <v>4.3029999999999999</v>
      </c>
      <c r="N310" s="30">
        <f>IFERROR(IF($F$4=4,_xll.IMDP("IR",$E310,N$9)-N$13,_xll.IMDP("IR",$E310,N$10)),"")</f>
        <v>4.3810000000000002</v>
      </c>
      <c r="O310" s="30">
        <f>IFERROR(IF($F$4=4,_xll.IMDP("IR",$E310,O$9)-O$13,_xll.IMDP("IR",$E310,O$10)),"")</f>
        <v>4.4980000000000002</v>
      </c>
      <c r="P310" s="30">
        <f>IFERROR(IF($F$4=4,_xll.IMDP("IR",$E310,P$9)-P$13,_xll.IMDP("IR",$E310,P$10)),"")</f>
        <v>4.8499999999999996</v>
      </c>
      <c r="Q310" s="30">
        <f>IFERROR(IF($F$4=4,_xll.IMDP("IR",$E310,Q$9)-Q$13,_xll.IMDP("IR",$E310,Q$10)),"")</f>
        <v>5.1639999999999997</v>
      </c>
      <c r="R310" s="30">
        <f>IFERROR(IF($F$4=4,_xll.IMDP("IR",$E310,R$9)-R$13,_xll.IMDP("IR",$E310,R$10)),"")</f>
        <v>5.407</v>
      </c>
      <c r="S310" s="30">
        <f>IFERROR(IF($F$4=4,_xll.IMDP("IR",$E310,S$9)-S$13,_xll.IMDP("IR",$E310,S$10)),"")</f>
        <v>6.093</v>
      </c>
      <c r="T310" s="30">
        <f>IFERROR(IF($F$4=4,_xll.IMDP("IR",$E310,T$9)-T$13,_xll.IMDP("IR",$E310,T$10)),"")</f>
        <v>6.5259999999999998</v>
      </c>
      <c r="U310" s="30">
        <f>IFERROR(IF($F$4=4,_xll.IMDP("IR",$E310,U$9)-U$13,_xll.IMDP("IR",$E310,U$10)),"")</f>
        <v>6.7990000000000004</v>
      </c>
      <c r="V310" s="31" t="str">
        <f>IFERROR(IF($F$4=4,_xll.IMDP("IR",$E310,V$9)-V$13,_xll.IMDP("IR",$E310,V$10)),"")</f>
        <v/>
      </c>
    </row>
    <row r="311" spans="2:22">
      <c r="B311">
        <v>298</v>
      </c>
      <c r="C311" s="7" t="str">
        <f>IFERROR( VLOOKUP( $B311, Sheet1!$M$2:$O$10001, 2,0),"")</f>
        <v>47315</v>
      </c>
      <c r="D311" s="24" t="str">
        <f>IFERROR( VLOOKUP( $B311, Sheet1!$M$2:$O$10001, 3,0),"")</f>
        <v>파주에너지서비스 주식회사</v>
      </c>
      <c r="E311" s="3" t="str">
        <f t="shared" si="6"/>
        <v>BONDAVG47315</v>
      </c>
      <c r="F311" s="18" t="str">
        <f>_xll.IMDP("IR",$E311,F$12)</f>
        <v>공모/무보증AA-</v>
      </c>
      <c r="G311" s="15">
        <f>_xll.IMDP("IR",$E311,G$12)</f>
        <v>20240830</v>
      </c>
      <c r="H311" s="30">
        <f>IFERROR(IF($F$4=4,_xll.IMDP("IR",$E311,H$9)-H$13,_xll.IMDP("IR",$E311,H$10)),"")</f>
        <v>3.67</v>
      </c>
      <c r="I311" s="30">
        <f>IFERROR(IF($F$4=4,_xll.IMDP("IR",$E311,I$9)-I$13,_xll.IMDP("IR",$E311,I$10)),"")</f>
        <v>3.673</v>
      </c>
      <c r="J311" s="30">
        <f>IFERROR(IF($F$4=4,_xll.IMDP("IR",$E311,J$9)-J$13,_xll.IMDP("IR",$E311,J$10)),"")</f>
        <v>3.6190000000000002</v>
      </c>
      <c r="K311" s="30">
        <f>IFERROR(IF($F$4=4,_xll.IMDP("IR",$E311,K$9)-K$13,_xll.IMDP("IR",$E311,K$10)),"")</f>
        <v>3.5960000000000001</v>
      </c>
      <c r="L311" s="30">
        <f>IFERROR(IF($F$4=4,_xll.IMDP("IR",$E311,L$9)-L$13,_xll.IMDP("IR",$E311,L$10)),"")</f>
        <v>3.6219999999999999</v>
      </c>
      <c r="M311" s="30">
        <f>IFERROR(IF($F$4=4,_xll.IMDP("IR",$E311,M$9)-M$13,_xll.IMDP("IR",$E311,M$10)),"")</f>
        <v>3.661</v>
      </c>
      <c r="N311" s="30">
        <f>IFERROR(IF($F$4=4,_xll.IMDP("IR",$E311,N$9)-N$13,_xll.IMDP("IR",$E311,N$10)),"")</f>
        <v>3.7429999999999999</v>
      </c>
      <c r="O311" s="30">
        <f>IFERROR(IF($F$4=4,_xll.IMDP("IR",$E311,O$9)-O$13,_xll.IMDP("IR",$E311,O$10)),"")</f>
        <v>3.8010000000000002</v>
      </c>
      <c r="P311" s="30">
        <f>IFERROR(IF($F$4=4,_xll.IMDP("IR",$E311,P$9)-P$13,_xll.IMDP("IR",$E311,P$10)),"")</f>
        <v>3.8380000000000001</v>
      </c>
      <c r="Q311" s="30">
        <f>IFERROR(IF($F$4=4,_xll.IMDP("IR",$E311,Q$9)-Q$13,_xll.IMDP("IR",$E311,Q$10)),"")</f>
        <v>3.9689999999999999</v>
      </c>
      <c r="R311" s="30">
        <f>IFERROR(IF($F$4=4,_xll.IMDP("IR",$E311,R$9)-R$13,_xll.IMDP("IR",$E311,R$10)),"")</f>
        <v>4.2050000000000001</v>
      </c>
      <c r="S311" s="30">
        <f>IFERROR(IF($F$4=4,_xll.IMDP("IR",$E311,S$9)-S$13,_xll.IMDP("IR",$E311,S$10)),"")</f>
        <v>4.9969999999999999</v>
      </c>
      <c r="T311" s="30">
        <f>IFERROR(IF($F$4=4,_xll.IMDP("IR",$E311,T$9)-T$13,_xll.IMDP("IR",$E311,T$10)),"")</f>
        <v>5.57</v>
      </c>
      <c r="U311" s="30">
        <f>IFERROR(IF($F$4=4,_xll.IMDP("IR",$E311,U$9)-U$13,_xll.IMDP("IR",$E311,U$10)),"")</f>
        <v>5.7869999999999999</v>
      </c>
      <c r="V311" s="31" t="str">
        <f>IFERROR(IF($F$4=4,_xll.IMDP("IR",$E311,V$9)-V$13,_xll.IMDP("IR",$E311,V$10)),"")</f>
        <v/>
      </c>
    </row>
    <row r="312" spans="2:22">
      <c r="B312">
        <v>299</v>
      </c>
      <c r="C312" s="7" t="str">
        <f>IFERROR( VLOOKUP( $B312, Sheet1!$M$2:$O$10001, 2,0),"")</f>
        <v>47436</v>
      </c>
      <c r="D312" s="24" t="str">
        <f>IFERROR( VLOOKUP( $B312, Sheet1!$M$2:$O$10001, 3,0),"")</f>
        <v>DL에너지</v>
      </c>
      <c r="E312" s="3" t="str">
        <f t="shared" si="6"/>
        <v>BONDAVG47436</v>
      </c>
      <c r="F312" s="18" t="str">
        <f>_xll.IMDP("IR",$E312,F$12)</f>
        <v>공모/무보증A0</v>
      </c>
      <c r="G312" s="15">
        <f>_xll.IMDP("IR",$E312,G$12)</f>
        <v>20240830</v>
      </c>
      <c r="H312" s="30">
        <f>IFERROR(IF($F$4=4,_xll.IMDP("IR",$E312,H$9)-H$13,_xll.IMDP("IR",$E312,H$10)),"")</f>
        <v>3.4590000000000001</v>
      </c>
      <c r="I312" s="30">
        <f>IFERROR(IF($F$4=4,_xll.IMDP("IR",$E312,I$9)-I$13,_xll.IMDP("IR",$E312,I$10)),"")</f>
        <v>3.5350000000000001</v>
      </c>
      <c r="J312" s="30">
        <f>IFERROR(IF($F$4=4,_xll.IMDP("IR",$E312,J$9)-J$13,_xll.IMDP("IR",$E312,J$10)),"")</f>
        <v>3.5590000000000002</v>
      </c>
      <c r="K312" s="30">
        <f>IFERROR(IF($F$4=4,_xll.IMDP("IR",$E312,K$9)-K$13,_xll.IMDP("IR",$E312,K$10)),"")</f>
        <v>3.5840000000000001</v>
      </c>
      <c r="L312" s="30">
        <f>IFERROR(IF($F$4=4,_xll.IMDP("IR",$E312,L$9)-L$13,_xll.IMDP("IR",$E312,L$10)),"")</f>
        <v>3.6459999999999999</v>
      </c>
      <c r="M312" s="30">
        <f>IFERROR(IF($F$4=4,_xll.IMDP("IR",$E312,M$9)-M$13,_xll.IMDP("IR",$E312,M$10)),"")</f>
        <v>3.72</v>
      </c>
      <c r="N312" s="30">
        <f>IFERROR(IF($F$4=4,_xll.IMDP("IR",$E312,N$9)-N$13,_xll.IMDP("IR",$E312,N$10)),"")</f>
        <v>3.7410000000000001</v>
      </c>
      <c r="O312" s="30">
        <f>IFERROR(IF($F$4=4,_xll.IMDP("IR",$E312,O$9)-O$13,_xll.IMDP("IR",$E312,O$10)),"")</f>
        <v>3.835</v>
      </c>
      <c r="P312" s="30">
        <f>IFERROR(IF($F$4=4,_xll.IMDP("IR",$E312,P$9)-P$13,_xll.IMDP("IR",$E312,P$10)),"")</f>
        <v>4.2380000000000004</v>
      </c>
      <c r="Q312" s="30">
        <f>IFERROR(IF($F$4=4,_xll.IMDP("IR",$E312,Q$9)-Q$13,_xll.IMDP("IR",$E312,Q$10)),"")</f>
        <v>4.5510000000000002</v>
      </c>
      <c r="R312" s="30">
        <f>IFERROR(IF($F$4=4,_xll.IMDP("IR",$E312,R$9)-R$13,_xll.IMDP("IR",$E312,R$10)),"")</f>
        <v>4.8109999999999999</v>
      </c>
      <c r="S312" s="30">
        <f>IFERROR(IF($F$4=4,_xll.IMDP("IR",$E312,S$9)-S$13,_xll.IMDP("IR",$E312,S$10)),"")</f>
        <v>5.5060000000000002</v>
      </c>
      <c r="T312" s="30">
        <f>IFERROR(IF($F$4=4,_xll.IMDP("IR",$E312,T$9)-T$13,_xll.IMDP("IR",$E312,T$10)),"")</f>
        <v>5.907</v>
      </c>
      <c r="U312" s="30">
        <f>IFERROR(IF($F$4=4,_xll.IMDP("IR",$E312,U$9)-U$13,_xll.IMDP("IR",$E312,U$10)),"")</f>
        <v>6.1829999999999998</v>
      </c>
      <c r="V312" s="31" t="str">
        <f>IFERROR(IF($F$4=4,_xll.IMDP("IR",$E312,V$9)-V$13,_xll.IMDP("IR",$E312,V$10)),"")</f>
        <v/>
      </c>
    </row>
    <row r="313" spans="2:22">
      <c r="B313">
        <v>300</v>
      </c>
      <c r="C313" s="7" t="str">
        <f>IFERROR( VLOOKUP( $B313, Sheet1!$M$2:$O$10001, 2,0),"")</f>
        <v>50572</v>
      </c>
      <c r="D313" s="24" t="str">
        <f>IFERROR( VLOOKUP( $B313, Sheet1!$M$2:$O$10001, 3,0),"")</f>
        <v>롯데오토리스</v>
      </c>
      <c r="E313" s="3" t="str">
        <f t="shared" si="6"/>
        <v>BONDAVG50572</v>
      </c>
      <c r="F313" s="18" t="str">
        <f>_xll.IMDP("IR",$E313,F$12)</f>
        <v>기타금융채A-</v>
      </c>
      <c r="G313" s="15">
        <f>_xll.IMDP("IR",$E313,G$12)</f>
        <v>20240830</v>
      </c>
      <c r="H313" s="30">
        <f>IFERROR(IF($F$4=4,_xll.IMDP("IR",$E313,H$9)-H$13,_xll.IMDP("IR",$E313,H$10)),"")</f>
        <v>4.702</v>
      </c>
      <c r="I313" s="30">
        <f>IFERROR(IF($F$4=4,_xll.IMDP("IR",$E313,I$9)-I$13,_xll.IMDP("IR",$E313,I$10)),"")</f>
        <v>5.0970000000000004</v>
      </c>
      <c r="J313" s="30">
        <f>IFERROR(IF($F$4=4,_xll.IMDP("IR",$E313,J$9)-J$13,_xll.IMDP("IR",$E313,J$10)),"")</f>
        <v>5.21</v>
      </c>
      <c r="K313" s="30">
        <f>IFERROR(IF($F$4=4,_xll.IMDP("IR",$E313,K$9)-K$13,_xll.IMDP("IR",$E313,K$10)),"")</f>
        <v>5.3070000000000004</v>
      </c>
      <c r="L313" s="30">
        <f>IFERROR(IF($F$4=4,_xll.IMDP("IR",$E313,L$9)-L$13,_xll.IMDP("IR",$E313,L$10)),"")</f>
        <v>5.4210000000000003</v>
      </c>
      <c r="M313" s="30">
        <f>IFERROR(IF($F$4=4,_xll.IMDP("IR",$E313,M$9)-M$13,_xll.IMDP("IR",$E313,M$10)),"")</f>
        <v>5.5039999999999996</v>
      </c>
      <c r="N313" s="30">
        <f>IFERROR(IF($F$4=4,_xll.IMDP("IR",$E313,N$9)-N$13,_xll.IMDP("IR",$E313,N$10)),"")</f>
        <v>5.5759999999999996</v>
      </c>
      <c r="O313" s="30">
        <f>IFERROR(IF($F$4=4,_xll.IMDP("IR",$E313,O$9)-O$13,_xll.IMDP("IR",$E313,O$10)),"")</f>
        <v>5.6660000000000004</v>
      </c>
      <c r="P313" s="30">
        <f>IFERROR(IF($F$4=4,_xll.IMDP("IR",$E313,P$9)-P$13,_xll.IMDP("IR",$E313,P$10)),"")</f>
        <v>5.7460000000000004</v>
      </c>
      <c r="Q313" s="30">
        <f>IFERROR(IF($F$4=4,_xll.IMDP("IR",$E313,Q$9)-Q$13,_xll.IMDP("IR",$E313,Q$10)),"")</f>
        <v>5.8289999999999997</v>
      </c>
      <c r="R313" s="30">
        <f>IFERROR(IF($F$4=4,_xll.IMDP("IR",$E313,R$9)-R$13,_xll.IMDP("IR",$E313,R$10)),"")</f>
        <v>5.915</v>
      </c>
      <c r="S313" s="30">
        <f>IFERROR(IF($F$4=4,_xll.IMDP("IR",$E313,S$9)-S$13,_xll.IMDP("IR",$E313,S$10)),"")</f>
        <v>6.2039999999999997</v>
      </c>
      <c r="T313" s="30">
        <f>IFERROR(IF($F$4=4,_xll.IMDP("IR",$E313,T$9)-T$13,_xll.IMDP("IR",$E313,T$10)),"")</f>
        <v>6.4290000000000003</v>
      </c>
      <c r="U313" s="30">
        <f>IFERROR(IF($F$4=4,_xll.IMDP("IR",$E313,U$9)-U$13,_xll.IMDP("IR",$E313,U$10)),"")</f>
        <v>6.5279999999999996</v>
      </c>
      <c r="V313" s="31" t="str">
        <f>IFERROR(IF($F$4=4,_xll.IMDP("IR",$E313,V$9)-V$13,_xll.IMDP("IR",$E313,V$10)),"")</f>
        <v/>
      </c>
    </row>
    <row r="314" spans="2:22">
      <c r="B314">
        <v>301</v>
      </c>
      <c r="C314" s="7" t="str">
        <f>IFERROR( VLOOKUP( $B314, Sheet1!$M$2:$O$10001, 2,0),"")</f>
        <v>50879</v>
      </c>
      <c r="D314" s="24" t="str">
        <f>IFERROR( VLOOKUP( $B314, Sheet1!$M$2:$O$10001, 3,0),"")</f>
        <v>인천교통공사</v>
      </c>
      <c r="E314" s="3" t="str">
        <f t="shared" si="6"/>
        <v>BONDAVG50879</v>
      </c>
      <c r="F314" s="18" t="str">
        <f>_xll.IMDP("IR",$E314,F$12)</f>
        <v>공사/공단채AA+</v>
      </c>
      <c r="G314" s="15">
        <f>_xll.IMDP("IR",$E314,G$12)</f>
        <v>20240830</v>
      </c>
      <c r="H314" s="30">
        <f>IFERROR(IF($F$4=4,_xll.IMDP("IR",$E314,H$9)-H$13,_xll.IMDP("IR",$E314,H$10)),"")</f>
        <v>3.4929999999999999</v>
      </c>
      <c r="I314" s="30">
        <f>IFERROR(IF($F$4=4,_xll.IMDP("IR",$E314,I$9)-I$13,_xll.IMDP("IR",$E314,I$10)),"")</f>
        <v>3.5110000000000001</v>
      </c>
      <c r="J314" s="30">
        <f>IFERROR(IF($F$4=4,_xll.IMDP("IR",$E314,J$9)-J$13,_xll.IMDP("IR",$E314,J$10)),"")</f>
        <v>3.4380000000000002</v>
      </c>
      <c r="K314" s="30">
        <f>IFERROR(IF($F$4=4,_xll.IMDP("IR",$E314,K$9)-K$13,_xll.IMDP("IR",$E314,K$10)),"")</f>
        <v>3.3969999999999998</v>
      </c>
      <c r="L314" s="30">
        <f>IFERROR(IF($F$4=4,_xll.IMDP("IR",$E314,L$9)-L$13,_xll.IMDP("IR",$E314,L$10)),"")</f>
        <v>3.3759999999999999</v>
      </c>
      <c r="M314" s="30">
        <f>IFERROR(IF($F$4=4,_xll.IMDP("IR",$E314,M$9)-M$13,_xll.IMDP("IR",$E314,M$10)),"")</f>
        <v>3.3780000000000001</v>
      </c>
      <c r="N314" s="30">
        <f>IFERROR(IF($F$4=4,_xll.IMDP("IR",$E314,N$9)-N$13,_xll.IMDP("IR",$E314,N$10)),"")</f>
        <v>3.359</v>
      </c>
      <c r="O314" s="30">
        <f>IFERROR(IF($F$4=4,_xll.IMDP("IR",$E314,O$9)-O$13,_xll.IMDP("IR",$E314,O$10)),"")</f>
        <v>3.3519999999999999</v>
      </c>
      <c r="P314" s="30">
        <f>IFERROR(IF($F$4=4,_xll.IMDP("IR",$E314,P$9)-P$13,_xll.IMDP("IR",$E314,P$10)),"")</f>
        <v>3.3849999999999998</v>
      </c>
      <c r="Q314" s="30">
        <f>IFERROR(IF($F$4=4,_xll.IMDP("IR",$E314,Q$9)-Q$13,_xll.IMDP("IR",$E314,Q$10)),"")</f>
        <v>3.419</v>
      </c>
      <c r="R314" s="30">
        <f>IFERROR(IF($F$4=4,_xll.IMDP("IR",$E314,R$9)-R$13,_xll.IMDP("IR",$E314,R$10)),"")</f>
        <v>3.4540000000000002</v>
      </c>
      <c r="S314" s="30">
        <f>IFERROR(IF($F$4=4,_xll.IMDP("IR",$E314,S$9)-S$13,_xll.IMDP("IR",$E314,S$10)),"")</f>
        <v>3.52</v>
      </c>
      <c r="T314" s="30">
        <f>IFERROR(IF($F$4=4,_xll.IMDP("IR",$E314,T$9)-T$13,_xll.IMDP("IR",$E314,T$10)),"")</f>
        <v>3.5569999999999999</v>
      </c>
      <c r="U314" s="30">
        <f>IFERROR(IF($F$4=4,_xll.IMDP("IR",$E314,U$9)-U$13,_xll.IMDP("IR",$E314,U$10)),"")</f>
        <v>3.585</v>
      </c>
      <c r="V314" s="31" t="str">
        <f>IFERROR(IF($F$4=4,_xll.IMDP("IR",$E314,V$9)-V$13,_xll.IMDP("IR",$E314,V$10)),"")</f>
        <v/>
      </c>
    </row>
    <row r="315" spans="2:22">
      <c r="B315">
        <v>302</v>
      </c>
      <c r="C315" s="7" t="str">
        <f>IFERROR( VLOOKUP( $B315, Sheet1!$M$2:$O$10001, 2,0),"")</f>
        <v>51254</v>
      </c>
      <c r="D315" s="24" t="str">
        <f>IFERROR( VLOOKUP( $B315, Sheet1!$M$2:$O$10001, 3,0),"")</f>
        <v>제이티비씨</v>
      </c>
      <c r="E315" s="3" t="str">
        <f t="shared" si="6"/>
        <v>BONDAVG51254</v>
      </c>
      <c r="F315" s="18" t="str">
        <f>_xll.IMDP("IR",$E315,F$12)</f>
        <v>공모/무보증BBB0</v>
      </c>
      <c r="G315" s="15">
        <f>_xll.IMDP("IR",$E315,G$12)</f>
        <v>20240830</v>
      </c>
      <c r="H315" s="30">
        <f>IFERROR(IF($F$4=4,_xll.IMDP("IR",$E315,H$9)-H$13,_xll.IMDP("IR",$E315,H$10)),"")</f>
        <v>5.9459999999999997</v>
      </c>
      <c r="I315" s="30">
        <f>IFERROR(IF($F$4=4,_xll.IMDP("IR",$E315,I$9)-I$13,_xll.IMDP("IR",$E315,I$10)),"")</f>
        <v>6.69</v>
      </c>
      <c r="J315" s="30">
        <f>IFERROR(IF($F$4=4,_xll.IMDP("IR",$E315,J$9)-J$13,_xll.IMDP("IR",$E315,J$10)),"")</f>
        <v>7.11</v>
      </c>
      <c r="K315" s="30">
        <f>IFERROR(IF($F$4=4,_xll.IMDP("IR",$E315,K$9)-K$13,_xll.IMDP("IR",$E315,K$10)),"")</f>
        <v>7.2910000000000004</v>
      </c>
      <c r="L315" s="30">
        <f>IFERROR(IF($F$4=4,_xll.IMDP("IR",$E315,L$9)-L$13,_xll.IMDP("IR",$E315,L$10)),"")</f>
        <v>7.8120000000000003</v>
      </c>
      <c r="M315" s="30">
        <f>IFERROR(IF($F$4=4,_xll.IMDP("IR",$E315,M$9)-M$13,_xll.IMDP("IR",$E315,M$10)),"")</f>
        <v>8.0429999999999993</v>
      </c>
      <c r="N315" s="30">
        <f>IFERROR(IF($F$4=4,_xll.IMDP("IR",$E315,N$9)-N$13,_xll.IMDP("IR",$E315,N$10)),"")</f>
        <v>8.532</v>
      </c>
      <c r="O315" s="30">
        <f>IFERROR(IF($F$4=4,_xll.IMDP("IR",$E315,O$9)-O$13,_xll.IMDP("IR",$E315,O$10)),"")</f>
        <v>8.89</v>
      </c>
      <c r="P315" s="30">
        <f>IFERROR(IF($F$4=4,_xll.IMDP("IR",$E315,P$9)-P$13,_xll.IMDP("IR",$E315,P$10)),"")</f>
        <v>9.2149999999999999</v>
      </c>
      <c r="Q315" s="30">
        <f>IFERROR(IF($F$4=4,_xll.IMDP("IR",$E315,Q$9)-Q$13,_xll.IMDP("IR",$E315,Q$10)),"")</f>
        <v>9.3989999999999991</v>
      </c>
      <c r="R315" s="30">
        <f>IFERROR(IF($F$4=4,_xll.IMDP("IR",$E315,R$9)-R$13,_xll.IMDP("IR",$E315,R$10)),"")</f>
        <v>9.5380000000000003</v>
      </c>
      <c r="S315" s="30">
        <f>IFERROR(IF($F$4=4,_xll.IMDP("IR",$E315,S$9)-S$13,_xll.IMDP("IR",$E315,S$10)),"")</f>
        <v>9.9610000000000003</v>
      </c>
      <c r="T315" s="30">
        <f>IFERROR(IF($F$4=4,_xll.IMDP("IR",$E315,T$9)-T$13,_xll.IMDP("IR",$E315,T$10)),"")</f>
        <v>10.323</v>
      </c>
      <c r="U315" s="30">
        <f>IFERROR(IF($F$4=4,_xll.IMDP("IR",$E315,U$9)-U$13,_xll.IMDP("IR",$E315,U$10)),"")</f>
        <v>10.669</v>
      </c>
      <c r="V315" s="31" t="str">
        <f>IFERROR(IF($F$4=4,_xll.IMDP("IR",$E315,V$9)-V$13,_xll.IMDP("IR",$E315,V$10)),"")</f>
        <v/>
      </c>
    </row>
    <row r="316" spans="2:22">
      <c r="B316">
        <v>303</v>
      </c>
      <c r="C316" s="7" t="str">
        <f>IFERROR( VLOOKUP( $B316, Sheet1!$M$2:$O$10001, 2,0),"")</f>
        <v>52517</v>
      </c>
      <c r="D316" s="24" t="str">
        <f>IFERROR( VLOOKUP( $B316, Sheet1!$M$2:$O$10001, 3,0),"")</f>
        <v>한국수자원공사</v>
      </c>
      <c r="E316" s="3" t="str">
        <f t="shared" si="6"/>
        <v>BONDAVG52517</v>
      </c>
      <c r="F316" s="18" t="str">
        <f>_xll.IMDP("IR",$E316,F$12)</f>
        <v>공사/공단채AAA</v>
      </c>
      <c r="G316" s="15">
        <f>_xll.IMDP("IR",$E316,G$12)</f>
        <v>20240830</v>
      </c>
      <c r="H316" s="30">
        <f>IFERROR(IF($F$4=4,_xll.IMDP("IR",$E316,H$9)-H$13,_xll.IMDP("IR",$E316,H$10)),"")</f>
        <v>3.3980000000000001</v>
      </c>
      <c r="I316" s="30">
        <f>IFERROR(IF($F$4=4,_xll.IMDP("IR",$E316,I$9)-I$13,_xll.IMDP("IR",$E316,I$10)),"")</f>
        <v>3.3889999999999998</v>
      </c>
      <c r="J316" s="30">
        <f>IFERROR(IF($F$4=4,_xll.IMDP("IR",$E316,J$9)-J$13,_xll.IMDP("IR",$E316,J$10)),"")</f>
        <v>3.3119999999999998</v>
      </c>
      <c r="K316" s="30">
        <f>IFERROR(IF($F$4=4,_xll.IMDP("IR",$E316,K$9)-K$13,_xll.IMDP("IR",$E316,K$10)),"")</f>
        <v>3.2850000000000001</v>
      </c>
      <c r="L316" s="30">
        <f>IFERROR(IF($F$4=4,_xll.IMDP("IR",$E316,L$9)-L$13,_xll.IMDP("IR",$E316,L$10)),"")</f>
        <v>3.2330000000000001</v>
      </c>
      <c r="M316" s="30">
        <f>IFERROR(IF($F$4=4,_xll.IMDP("IR",$E316,M$9)-M$13,_xll.IMDP("IR",$E316,M$10)),"")</f>
        <v>3.2189999999999999</v>
      </c>
      <c r="N316" s="30">
        <f>IFERROR(IF($F$4=4,_xll.IMDP("IR",$E316,N$9)-N$13,_xll.IMDP("IR",$E316,N$10)),"")</f>
        <v>3.1920000000000002</v>
      </c>
      <c r="O316" s="30">
        <f>IFERROR(IF($F$4=4,_xll.IMDP("IR",$E316,O$9)-O$13,_xll.IMDP("IR",$E316,O$10)),"")</f>
        <v>3.1829999999999998</v>
      </c>
      <c r="P316" s="30">
        <f>IFERROR(IF($F$4=4,_xll.IMDP("IR",$E316,P$9)-P$13,_xll.IMDP("IR",$E316,P$10)),"")</f>
        <v>3.1890000000000001</v>
      </c>
      <c r="Q316" s="30">
        <f>IFERROR(IF($F$4=4,_xll.IMDP("IR",$E316,Q$9)-Q$13,_xll.IMDP("IR",$E316,Q$10)),"")</f>
        <v>3.2069999999999999</v>
      </c>
      <c r="R316" s="30">
        <f>IFERROR(IF($F$4=4,_xll.IMDP("IR",$E316,R$9)-R$13,_xll.IMDP("IR",$E316,R$10)),"")</f>
        <v>3.21</v>
      </c>
      <c r="S316" s="30">
        <f>IFERROR(IF($F$4=4,_xll.IMDP("IR",$E316,S$9)-S$13,_xll.IMDP("IR",$E316,S$10)),"")</f>
        <v>3.2370000000000001</v>
      </c>
      <c r="T316" s="30">
        <f>IFERROR(IF($F$4=4,_xll.IMDP("IR",$E316,T$9)-T$13,_xll.IMDP("IR",$E316,T$10)),"")</f>
        <v>3.2490000000000001</v>
      </c>
      <c r="U316" s="30">
        <f>IFERROR(IF($F$4=4,_xll.IMDP("IR",$E316,U$9)-U$13,_xll.IMDP("IR",$E316,U$10)),"")</f>
        <v>3.21</v>
      </c>
      <c r="V316" s="31">
        <f>IFERROR(IF($F$4=4,_xll.IMDP("IR",$E316,V$9)-V$13,_xll.IMDP("IR",$E316,V$10)),"")</f>
        <v>3.2170000000000001</v>
      </c>
    </row>
    <row r="317" spans="2:22">
      <c r="B317">
        <v>304</v>
      </c>
      <c r="C317" s="7" t="str">
        <f>IFERROR( VLOOKUP( $B317, Sheet1!$M$2:$O$10001, 2,0),"")</f>
        <v>52666</v>
      </c>
      <c r="D317" s="24" t="str">
        <f>IFERROR( VLOOKUP( $B317, Sheet1!$M$2:$O$10001, 3,0),"")</f>
        <v>현대케미칼</v>
      </c>
      <c r="E317" s="3" t="str">
        <f t="shared" si="6"/>
        <v>BONDAVG52666</v>
      </c>
      <c r="F317" s="18" t="str">
        <f>_xll.IMDP("IR",$E317,F$12)</f>
        <v>공모/무보증A0</v>
      </c>
      <c r="G317" s="15">
        <f>_xll.IMDP("IR",$E317,G$12)</f>
        <v>20240830</v>
      </c>
      <c r="H317" s="30">
        <f>IFERROR(IF($F$4=4,_xll.IMDP("IR",$E317,H$9)-H$13,_xll.IMDP("IR",$E317,H$10)),"")</f>
        <v>3.544</v>
      </c>
      <c r="I317" s="30">
        <f>IFERROR(IF($F$4=4,_xll.IMDP("IR",$E317,I$9)-I$13,_xll.IMDP("IR",$E317,I$10)),"")</f>
        <v>3.6120000000000001</v>
      </c>
      <c r="J317" s="30">
        <f>IFERROR(IF($F$4=4,_xll.IMDP("IR",$E317,J$9)-J$13,_xll.IMDP("IR",$E317,J$10)),"")</f>
        <v>3.6280000000000001</v>
      </c>
      <c r="K317" s="30">
        <f>IFERROR(IF($F$4=4,_xll.IMDP("IR",$E317,K$9)-K$13,_xll.IMDP("IR",$E317,K$10)),"")</f>
        <v>3.645</v>
      </c>
      <c r="L317" s="30">
        <f>IFERROR(IF($F$4=4,_xll.IMDP("IR",$E317,L$9)-L$13,_xll.IMDP("IR",$E317,L$10)),"")</f>
        <v>3.7029999999999998</v>
      </c>
      <c r="M317" s="30">
        <f>IFERROR(IF($F$4=4,_xll.IMDP("IR",$E317,M$9)-M$13,_xll.IMDP("IR",$E317,M$10)),"")</f>
        <v>3.7410000000000001</v>
      </c>
      <c r="N317" s="30">
        <f>IFERROR(IF($F$4=4,_xll.IMDP("IR",$E317,N$9)-N$13,_xll.IMDP("IR",$E317,N$10)),"")</f>
        <v>3.8479999999999999</v>
      </c>
      <c r="O317" s="30">
        <f>IFERROR(IF($F$4=4,_xll.IMDP("IR",$E317,O$9)-O$13,_xll.IMDP("IR",$E317,O$10)),"")</f>
        <v>3.9039999999999999</v>
      </c>
      <c r="P317" s="30">
        <f>IFERROR(IF($F$4=4,_xll.IMDP("IR",$E317,P$9)-P$13,_xll.IMDP("IR",$E317,P$10)),"")</f>
        <v>4.226</v>
      </c>
      <c r="Q317" s="30">
        <f>IFERROR(IF($F$4=4,_xll.IMDP("IR",$E317,Q$9)-Q$13,_xll.IMDP("IR",$E317,Q$10)),"")</f>
        <v>4.4950000000000001</v>
      </c>
      <c r="R317" s="30">
        <f>IFERROR(IF($F$4=4,_xll.IMDP("IR",$E317,R$9)-R$13,_xll.IMDP("IR",$E317,R$10)),"")</f>
        <v>4.806</v>
      </c>
      <c r="S317" s="30">
        <f>IFERROR(IF($F$4=4,_xll.IMDP("IR",$E317,S$9)-S$13,_xll.IMDP("IR",$E317,S$10)),"")</f>
        <v>5.5019999999999998</v>
      </c>
      <c r="T317" s="30">
        <f>IFERROR(IF($F$4=4,_xll.IMDP("IR",$E317,T$9)-T$13,_xll.IMDP("IR",$E317,T$10)),"")</f>
        <v>5.9240000000000004</v>
      </c>
      <c r="U317" s="30">
        <f>IFERROR(IF($F$4=4,_xll.IMDP("IR",$E317,U$9)-U$13,_xll.IMDP("IR",$E317,U$10)),"")</f>
        <v>6.2080000000000002</v>
      </c>
      <c r="V317" s="31" t="str">
        <f>IFERROR(IF($F$4=4,_xll.IMDP("IR",$E317,V$9)-V$13,_xll.IMDP("IR",$E317,V$10)),"")</f>
        <v/>
      </c>
    </row>
    <row r="318" spans="2:22">
      <c r="B318">
        <v>305</v>
      </c>
      <c r="C318" s="7" t="str">
        <f>IFERROR( VLOOKUP( $B318, Sheet1!$M$2:$O$10001, 2,0),"")</f>
        <v>52931</v>
      </c>
      <c r="D318" s="24" t="str">
        <f>IFERROR( VLOOKUP( $B318, Sheet1!$M$2:$O$10001, 3,0),"")</f>
        <v>HD현대일렉트릭</v>
      </c>
      <c r="E318" s="3" t="str">
        <f t="shared" si="6"/>
        <v>BONDAVG52931</v>
      </c>
      <c r="F318" s="18" t="str">
        <f>_xll.IMDP("IR",$E318,F$12)</f>
        <v>공모/무보증A0</v>
      </c>
      <c r="G318" s="15">
        <f>_xll.IMDP("IR",$E318,G$12)</f>
        <v>20240830</v>
      </c>
      <c r="H318" s="30">
        <f>IFERROR(IF($F$4=4,_xll.IMDP("IR",$E318,H$9)-H$13,_xll.IMDP("IR",$E318,H$10)),"")</f>
        <v>3.6880000000000002</v>
      </c>
      <c r="I318" s="30">
        <f>IFERROR(IF($F$4=4,_xll.IMDP("IR",$E318,I$9)-I$13,_xll.IMDP("IR",$E318,I$10)),"")</f>
        <v>3.762</v>
      </c>
      <c r="J318" s="30">
        <f>IFERROR(IF($F$4=4,_xll.IMDP("IR",$E318,J$9)-J$13,_xll.IMDP("IR",$E318,J$10)),"")</f>
        <v>3.7810000000000001</v>
      </c>
      <c r="K318" s="30">
        <f>IFERROR(IF($F$4=4,_xll.IMDP("IR",$E318,K$9)-K$13,_xll.IMDP("IR",$E318,K$10)),"")</f>
        <v>3.802</v>
      </c>
      <c r="L318" s="30">
        <f>IFERROR(IF($F$4=4,_xll.IMDP("IR",$E318,L$9)-L$13,_xll.IMDP("IR",$E318,L$10)),"")</f>
        <v>3.8540000000000001</v>
      </c>
      <c r="M318" s="30">
        <f>IFERROR(IF($F$4=4,_xll.IMDP("IR",$E318,M$9)-M$13,_xll.IMDP("IR",$E318,M$10)),"")</f>
        <v>3.89</v>
      </c>
      <c r="N318" s="30">
        <f>IFERROR(IF($F$4=4,_xll.IMDP("IR",$E318,N$9)-N$13,_xll.IMDP("IR",$E318,N$10)),"")</f>
        <v>3.9689999999999999</v>
      </c>
      <c r="O318" s="30">
        <f>IFERROR(IF($F$4=4,_xll.IMDP("IR",$E318,O$9)-O$13,_xll.IMDP("IR",$E318,O$10)),"")</f>
        <v>3.9849999999999999</v>
      </c>
      <c r="P318" s="30">
        <f>IFERROR(IF($F$4=4,_xll.IMDP("IR",$E318,P$9)-P$13,_xll.IMDP("IR",$E318,P$10)),"")</f>
        <v>4.319</v>
      </c>
      <c r="Q318" s="30">
        <f>IFERROR(IF($F$4=4,_xll.IMDP("IR",$E318,Q$9)-Q$13,_xll.IMDP("IR",$E318,Q$10)),"")</f>
        <v>4.5389999999999997</v>
      </c>
      <c r="R318" s="30">
        <f>IFERROR(IF($F$4=4,_xll.IMDP("IR",$E318,R$9)-R$13,_xll.IMDP("IR",$E318,R$10)),"")</f>
        <v>4.7990000000000004</v>
      </c>
      <c r="S318" s="30">
        <f>IFERROR(IF($F$4=4,_xll.IMDP("IR",$E318,S$9)-S$13,_xll.IMDP("IR",$E318,S$10)),"")</f>
        <v>5.476</v>
      </c>
      <c r="T318" s="30">
        <f>IFERROR(IF($F$4=4,_xll.IMDP("IR",$E318,T$9)-T$13,_xll.IMDP("IR",$E318,T$10)),"")</f>
        <v>5.8040000000000003</v>
      </c>
      <c r="U318" s="30">
        <f>IFERROR(IF($F$4=4,_xll.IMDP("IR",$E318,U$9)-U$13,_xll.IMDP("IR",$E318,U$10)),"")</f>
        <v>6.1029999999999998</v>
      </c>
      <c r="V318" s="31" t="str">
        <f>IFERROR(IF($F$4=4,_xll.IMDP("IR",$E318,V$9)-V$13,_xll.IMDP("IR",$E318,V$10)),"")</f>
        <v/>
      </c>
    </row>
    <row r="319" spans="2:22">
      <c r="B319">
        <v>306</v>
      </c>
      <c r="C319" s="7" t="str">
        <f>IFERROR( VLOOKUP( $B319, Sheet1!$M$2:$O$10001, 2,0),"")</f>
        <v>52932</v>
      </c>
      <c r="D319" s="24" t="str">
        <f>IFERROR( VLOOKUP( $B319, Sheet1!$M$2:$O$10001, 3,0),"")</f>
        <v>HD현대</v>
      </c>
      <c r="E319" s="3" t="str">
        <f t="shared" si="6"/>
        <v>BONDAVG52932</v>
      </c>
      <c r="F319" s="18" t="str">
        <f>_xll.IMDP("IR",$E319,F$12)</f>
        <v>공모/무보증A0</v>
      </c>
      <c r="G319" s="15">
        <f>_xll.IMDP("IR",$E319,G$12)</f>
        <v>20240830</v>
      </c>
      <c r="H319" s="30">
        <f>IFERROR(IF($F$4=4,_xll.IMDP("IR",$E319,H$9)-H$13,_xll.IMDP("IR",$E319,H$10)),"")</f>
        <v>3.5489999999999999</v>
      </c>
      <c r="I319" s="30">
        <f>IFERROR(IF($F$4=4,_xll.IMDP("IR",$E319,I$9)-I$13,_xll.IMDP("IR",$E319,I$10)),"")</f>
        <v>3.593</v>
      </c>
      <c r="J319" s="30">
        <f>IFERROR(IF($F$4=4,_xll.IMDP("IR",$E319,J$9)-J$13,_xll.IMDP("IR",$E319,J$10)),"")</f>
        <v>3.589</v>
      </c>
      <c r="K319" s="30">
        <f>IFERROR(IF($F$4=4,_xll.IMDP("IR",$E319,K$9)-K$13,_xll.IMDP("IR",$E319,K$10)),"")</f>
        <v>3.6019999999999999</v>
      </c>
      <c r="L319" s="30">
        <f>IFERROR(IF($F$4=4,_xll.IMDP("IR",$E319,L$9)-L$13,_xll.IMDP("IR",$E319,L$10)),"")</f>
        <v>3.6379999999999999</v>
      </c>
      <c r="M319" s="30">
        <f>IFERROR(IF($F$4=4,_xll.IMDP("IR",$E319,M$9)-M$13,_xll.IMDP("IR",$E319,M$10)),"")</f>
        <v>3.6619999999999999</v>
      </c>
      <c r="N319" s="30">
        <f>IFERROR(IF($F$4=4,_xll.IMDP("IR",$E319,N$9)-N$13,_xll.IMDP("IR",$E319,N$10)),"")</f>
        <v>3.7829999999999999</v>
      </c>
      <c r="O319" s="30">
        <f>IFERROR(IF($F$4=4,_xll.IMDP("IR",$E319,O$9)-O$13,_xll.IMDP("IR",$E319,O$10)),"")</f>
        <v>3.839</v>
      </c>
      <c r="P319" s="30">
        <f>IFERROR(IF($F$4=4,_xll.IMDP("IR",$E319,P$9)-P$13,_xll.IMDP("IR",$E319,P$10)),"")</f>
        <v>4.173</v>
      </c>
      <c r="Q319" s="30">
        <f>IFERROR(IF($F$4=4,_xll.IMDP("IR",$E319,Q$9)-Q$13,_xll.IMDP("IR",$E319,Q$10)),"")</f>
        <v>4.4450000000000003</v>
      </c>
      <c r="R319" s="30">
        <f>IFERROR(IF($F$4=4,_xll.IMDP("IR",$E319,R$9)-R$13,_xll.IMDP("IR",$E319,R$10)),"")</f>
        <v>4.7229999999999999</v>
      </c>
      <c r="S319" s="30">
        <f>IFERROR(IF($F$4=4,_xll.IMDP("IR",$E319,S$9)-S$13,_xll.IMDP("IR",$E319,S$10)),"")</f>
        <v>5.4169999999999998</v>
      </c>
      <c r="T319" s="30">
        <f>IFERROR(IF($F$4=4,_xll.IMDP("IR",$E319,T$9)-T$13,_xll.IMDP("IR",$E319,T$10)),"")</f>
        <v>5.8470000000000004</v>
      </c>
      <c r="U319" s="30">
        <f>IFERROR(IF($F$4=4,_xll.IMDP("IR",$E319,U$9)-U$13,_xll.IMDP("IR",$E319,U$10)),"")</f>
        <v>6.12</v>
      </c>
      <c r="V319" s="31" t="str">
        <f>IFERROR(IF($F$4=4,_xll.IMDP("IR",$E319,V$9)-V$13,_xll.IMDP("IR",$E319,V$10)),"")</f>
        <v/>
      </c>
    </row>
    <row r="320" spans="2:22">
      <c r="B320">
        <v>307</v>
      </c>
      <c r="C320" s="7" t="str">
        <f>IFERROR( VLOOKUP( $B320, Sheet1!$M$2:$O$10001, 2,0),"")</f>
        <v>52933</v>
      </c>
      <c r="D320" s="24" t="str">
        <f>IFERROR( VLOOKUP( $B320, Sheet1!$M$2:$O$10001, 3,0),"")</f>
        <v>HD현대건설기계</v>
      </c>
      <c r="E320" s="3" t="str">
        <f t="shared" si="6"/>
        <v>BONDAVG52933</v>
      </c>
      <c r="F320" s="18" t="str">
        <f>_xll.IMDP("IR",$E320,F$12)</f>
        <v>공모/무보증A0</v>
      </c>
      <c r="G320" s="15">
        <f>_xll.IMDP("IR",$E320,G$12)</f>
        <v>20240830</v>
      </c>
      <c r="H320" s="30">
        <f>IFERROR(IF($F$4=4,_xll.IMDP("IR",$E320,H$9)-H$13,_xll.IMDP("IR",$E320,H$10)),"")</f>
        <v>3.6040000000000001</v>
      </c>
      <c r="I320" s="30">
        <f>IFERROR(IF($F$4=4,_xll.IMDP("IR",$E320,I$9)-I$13,_xll.IMDP("IR",$E320,I$10)),"")</f>
        <v>3.6829999999999998</v>
      </c>
      <c r="J320" s="30">
        <f>IFERROR(IF($F$4=4,_xll.IMDP("IR",$E320,J$9)-J$13,_xll.IMDP("IR",$E320,J$10)),"")</f>
        <v>3.706</v>
      </c>
      <c r="K320" s="30">
        <f>IFERROR(IF($F$4=4,_xll.IMDP("IR",$E320,K$9)-K$13,_xll.IMDP("IR",$E320,K$10)),"")</f>
        <v>3.7250000000000001</v>
      </c>
      <c r="L320" s="30">
        <f>IFERROR(IF($F$4=4,_xll.IMDP("IR",$E320,L$9)-L$13,_xll.IMDP("IR",$E320,L$10)),"")</f>
        <v>3.7650000000000001</v>
      </c>
      <c r="M320" s="30">
        <f>IFERROR(IF($F$4=4,_xll.IMDP("IR",$E320,M$9)-M$13,_xll.IMDP("IR",$E320,M$10)),"")</f>
        <v>3.7879999999999998</v>
      </c>
      <c r="N320" s="30">
        <f>IFERROR(IF($F$4=4,_xll.IMDP("IR",$E320,N$9)-N$13,_xll.IMDP("IR",$E320,N$10)),"")</f>
        <v>3.8660000000000001</v>
      </c>
      <c r="O320" s="30">
        <f>IFERROR(IF($F$4=4,_xll.IMDP("IR",$E320,O$9)-O$13,_xll.IMDP("IR",$E320,O$10)),"")</f>
        <v>3.931</v>
      </c>
      <c r="P320" s="30">
        <f>IFERROR(IF($F$4=4,_xll.IMDP("IR",$E320,P$9)-P$13,_xll.IMDP("IR",$E320,P$10)),"")</f>
        <v>4.2750000000000004</v>
      </c>
      <c r="Q320" s="30">
        <f>IFERROR(IF($F$4=4,_xll.IMDP("IR",$E320,Q$9)-Q$13,_xll.IMDP("IR",$E320,Q$10)),"")</f>
        <v>4.5529999999999999</v>
      </c>
      <c r="R320" s="30">
        <f>IFERROR(IF($F$4=4,_xll.IMDP("IR",$E320,R$9)-R$13,_xll.IMDP("IR",$E320,R$10)),"")</f>
        <v>4.9009999999999998</v>
      </c>
      <c r="S320" s="30">
        <f>IFERROR(IF($F$4=4,_xll.IMDP("IR",$E320,S$9)-S$13,_xll.IMDP("IR",$E320,S$10)),"")</f>
        <v>5.5910000000000002</v>
      </c>
      <c r="T320" s="30">
        <f>IFERROR(IF($F$4=4,_xll.IMDP("IR",$E320,T$9)-T$13,_xll.IMDP("IR",$E320,T$10)),"")</f>
        <v>6.0170000000000003</v>
      </c>
      <c r="U320" s="30">
        <f>IFERROR(IF($F$4=4,_xll.IMDP("IR",$E320,U$9)-U$13,_xll.IMDP("IR",$E320,U$10)),"")</f>
        <v>6.29</v>
      </c>
      <c r="V320" s="31" t="str">
        <f>IFERROR(IF($F$4=4,_xll.IMDP("IR",$E320,V$9)-V$13,_xll.IMDP("IR",$E320,V$10)),"")</f>
        <v/>
      </c>
    </row>
    <row r="321" spans="2:22">
      <c r="B321">
        <v>308</v>
      </c>
      <c r="C321" s="7" t="str">
        <f>IFERROR( VLOOKUP( $B321, Sheet1!$M$2:$O$10001, 2,0),"")</f>
        <v>53169</v>
      </c>
      <c r="D321" s="24" t="str">
        <f>IFERROR( VLOOKUP( $B321, Sheet1!$M$2:$O$10001, 3,0),"")</f>
        <v>매일유업</v>
      </c>
      <c r="E321" s="3" t="str">
        <f t="shared" si="6"/>
        <v>BONDAVG53169</v>
      </c>
      <c r="F321" s="18" t="str">
        <f>_xll.IMDP("IR",$E321,F$12)</f>
        <v>공모/무보증AA-</v>
      </c>
      <c r="G321" s="15">
        <f>_xll.IMDP("IR",$E321,G$12)</f>
        <v>20240830</v>
      </c>
      <c r="H321" s="30">
        <f>IFERROR(IF($F$4=4,_xll.IMDP("IR",$E321,H$9)-H$13,_xll.IMDP("IR",$E321,H$10)),"")</f>
        <v>3.5409999999999999</v>
      </c>
      <c r="I321" s="30">
        <f>IFERROR(IF($F$4=4,_xll.IMDP("IR",$E321,I$9)-I$13,_xll.IMDP("IR",$E321,I$10)),"")</f>
        <v>3.5449999999999999</v>
      </c>
      <c r="J321" s="30">
        <f>IFERROR(IF($F$4=4,_xll.IMDP("IR",$E321,J$9)-J$13,_xll.IMDP("IR",$E321,J$10)),"")</f>
        <v>3.4830000000000001</v>
      </c>
      <c r="K321" s="30">
        <f>IFERROR(IF($F$4=4,_xll.IMDP("IR",$E321,K$9)-K$13,_xll.IMDP("IR",$E321,K$10)),"")</f>
        <v>3.4489999999999998</v>
      </c>
      <c r="L321" s="30">
        <f>IFERROR(IF($F$4=4,_xll.IMDP("IR",$E321,L$9)-L$13,_xll.IMDP("IR",$E321,L$10)),"")</f>
        <v>3.464</v>
      </c>
      <c r="M321" s="30">
        <f>IFERROR(IF($F$4=4,_xll.IMDP("IR",$E321,M$9)-M$13,_xll.IMDP("IR",$E321,M$10)),"")</f>
        <v>3.4790000000000001</v>
      </c>
      <c r="N321" s="30">
        <f>IFERROR(IF($F$4=4,_xll.IMDP("IR",$E321,N$9)-N$13,_xll.IMDP("IR",$E321,N$10)),"")</f>
        <v>3.5030000000000001</v>
      </c>
      <c r="O321" s="30">
        <f>IFERROR(IF($F$4=4,_xll.IMDP("IR",$E321,O$9)-O$13,_xll.IMDP("IR",$E321,O$10)),"")</f>
        <v>3.5190000000000001</v>
      </c>
      <c r="P321" s="30">
        <f>IFERROR(IF($F$4=4,_xll.IMDP("IR",$E321,P$9)-P$13,_xll.IMDP("IR",$E321,P$10)),"")</f>
        <v>3.5350000000000001</v>
      </c>
      <c r="Q321" s="30">
        <f>IFERROR(IF($F$4=4,_xll.IMDP("IR",$E321,Q$9)-Q$13,_xll.IMDP("IR",$E321,Q$10)),"")</f>
        <v>3.6139999999999999</v>
      </c>
      <c r="R321" s="30">
        <f>IFERROR(IF($F$4=4,_xll.IMDP("IR",$E321,R$9)-R$13,_xll.IMDP("IR",$E321,R$10)),"")</f>
        <v>3.8119999999999998</v>
      </c>
      <c r="S321" s="30">
        <f>IFERROR(IF($F$4=4,_xll.IMDP("IR",$E321,S$9)-S$13,_xll.IMDP("IR",$E321,S$10)),"")</f>
        <v>4.6340000000000003</v>
      </c>
      <c r="T321" s="30">
        <f>IFERROR(IF($F$4=4,_xll.IMDP("IR",$E321,T$9)-T$13,_xll.IMDP("IR",$E321,T$10)),"")</f>
        <v>5.2510000000000003</v>
      </c>
      <c r="U321" s="30">
        <f>IFERROR(IF($F$4=4,_xll.IMDP("IR",$E321,U$9)-U$13,_xll.IMDP("IR",$E321,U$10)),"")</f>
        <v>5.5030000000000001</v>
      </c>
      <c r="V321" s="31" t="str">
        <f>IFERROR(IF($F$4=4,_xll.IMDP("IR",$E321,V$9)-V$13,_xll.IMDP("IR",$E321,V$10)),"")</f>
        <v/>
      </c>
    </row>
    <row r="322" spans="2:22">
      <c r="B322">
        <v>309</v>
      </c>
      <c r="C322" s="7" t="str">
        <f>IFERROR( VLOOKUP( $B322, Sheet1!$M$2:$O$10001, 2,0),"")</f>
        <v>53551</v>
      </c>
      <c r="D322" s="24" t="str">
        <f>IFERROR( VLOOKUP( $B322, Sheet1!$M$2:$O$10001, 3,0),"")</f>
        <v>서울교통공사</v>
      </c>
      <c r="E322" s="3" t="str">
        <f t="shared" si="6"/>
        <v>BONDAVG53551</v>
      </c>
      <c r="F322" s="18" t="str">
        <f>_xll.IMDP("IR",$E322,F$12)</f>
        <v>공사/공단채AAA</v>
      </c>
      <c r="G322" s="15">
        <f>_xll.IMDP("IR",$E322,G$12)</f>
        <v>20240830</v>
      </c>
      <c r="H322" s="30">
        <f>IFERROR(IF($F$4=4,_xll.IMDP("IR",$E322,H$9)-H$13,_xll.IMDP("IR",$E322,H$10)),"")</f>
        <v>3.5</v>
      </c>
      <c r="I322" s="30">
        <f>IFERROR(IF($F$4=4,_xll.IMDP("IR",$E322,I$9)-I$13,_xll.IMDP("IR",$E322,I$10)),"")</f>
        <v>3.488</v>
      </c>
      <c r="J322" s="30">
        <f>IFERROR(IF($F$4=4,_xll.IMDP("IR",$E322,J$9)-J$13,_xll.IMDP("IR",$E322,J$10)),"")</f>
        <v>3.4060000000000001</v>
      </c>
      <c r="K322" s="30">
        <f>IFERROR(IF($F$4=4,_xll.IMDP("IR",$E322,K$9)-K$13,_xll.IMDP("IR",$E322,K$10)),"")</f>
        <v>3.3879999999999999</v>
      </c>
      <c r="L322" s="30">
        <f>IFERROR(IF($F$4=4,_xll.IMDP("IR",$E322,L$9)-L$13,_xll.IMDP("IR",$E322,L$10)),"")</f>
        <v>3.3460000000000001</v>
      </c>
      <c r="M322" s="30">
        <f>IFERROR(IF($F$4=4,_xll.IMDP("IR",$E322,M$9)-M$13,_xll.IMDP("IR",$E322,M$10)),"")</f>
        <v>3.3239999999999998</v>
      </c>
      <c r="N322" s="30">
        <f>IFERROR(IF($F$4=4,_xll.IMDP("IR",$E322,N$9)-N$13,_xll.IMDP("IR",$E322,N$10)),"")</f>
        <v>3.3079999999999998</v>
      </c>
      <c r="O322" s="30">
        <f>IFERROR(IF($F$4=4,_xll.IMDP("IR",$E322,O$9)-O$13,_xll.IMDP("IR",$E322,O$10)),"")</f>
        <v>3.3029999999999999</v>
      </c>
      <c r="P322" s="30">
        <f>IFERROR(IF($F$4=4,_xll.IMDP("IR",$E322,P$9)-P$13,_xll.IMDP("IR",$E322,P$10)),"")</f>
        <v>3.3130000000000002</v>
      </c>
      <c r="Q322" s="30">
        <f>IFERROR(IF($F$4=4,_xll.IMDP("IR",$E322,Q$9)-Q$13,_xll.IMDP("IR",$E322,Q$10)),"")</f>
        <v>3.33</v>
      </c>
      <c r="R322" s="30">
        <f>IFERROR(IF($F$4=4,_xll.IMDP("IR",$E322,R$9)-R$13,_xll.IMDP("IR",$E322,R$10)),"")</f>
        <v>3.3410000000000002</v>
      </c>
      <c r="S322" s="30">
        <f>IFERROR(IF($F$4=4,_xll.IMDP("IR",$E322,S$9)-S$13,_xll.IMDP("IR",$E322,S$10)),"")</f>
        <v>3.3740000000000001</v>
      </c>
      <c r="T322" s="30">
        <f>IFERROR(IF($F$4=4,_xll.IMDP("IR",$E322,T$9)-T$13,_xll.IMDP("IR",$E322,T$10)),"")</f>
        <v>3.3860000000000001</v>
      </c>
      <c r="U322" s="30">
        <f>IFERROR(IF($F$4=4,_xll.IMDP("IR",$E322,U$9)-U$13,_xll.IMDP("IR",$E322,U$10)),"")</f>
        <v>3.3719999999999999</v>
      </c>
      <c r="V322" s="31">
        <f>IFERROR(IF($F$4=4,_xll.IMDP("IR",$E322,V$9)-V$13,_xll.IMDP("IR",$E322,V$10)),"")</f>
        <v>3.379</v>
      </c>
    </row>
    <row r="323" spans="2:22">
      <c r="B323">
        <v>310</v>
      </c>
      <c r="C323" s="7" t="str">
        <f>IFERROR( VLOOKUP( $B323, Sheet1!$M$2:$O$10001, 2,0),"")</f>
        <v>53563</v>
      </c>
      <c r="D323" s="24" t="str">
        <f>IFERROR( VLOOKUP( $B323, Sheet1!$M$2:$O$10001, 3,0),"")</f>
        <v>에코프로비엠</v>
      </c>
      <c r="E323" s="3" t="str">
        <f t="shared" si="6"/>
        <v>BONDAVG53563</v>
      </c>
      <c r="F323" s="18" t="str">
        <f>_xll.IMDP("IR",$E323,F$12)</f>
        <v>공모/무보증A0</v>
      </c>
      <c r="G323" s="15">
        <f>_xll.IMDP("IR",$E323,G$12)</f>
        <v>20240830</v>
      </c>
      <c r="H323" s="30">
        <f>IFERROR(IF($F$4=4,_xll.IMDP("IR",$E323,H$9)-H$13,_xll.IMDP("IR",$E323,H$10)),"")</f>
        <v>3.6349999999999998</v>
      </c>
      <c r="I323" s="30">
        <f>IFERROR(IF($F$4=4,_xll.IMDP("IR",$E323,I$9)-I$13,_xll.IMDP("IR",$E323,I$10)),"")</f>
        <v>3.7090000000000001</v>
      </c>
      <c r="J323" s="30">
        <f>IFERROR(IF($F$4=4,_xll.IMDP("IR",$E323,J$9)-J$13,_xll.IMDP("IR",$E323,J$10)),"")</f>
        <v>3.7280000000000002</v>
      </c>
      <c r="K323" s="30">
        <f>IFERROR(IF($F$4=4,_xll.IMDP("IR",$E323,K$9)-K$13,_xll.IMDP("IR",$E323,K$10)),"")</f>
        <v>3.7530000000000001</v>
      </c>
      <c r="L323" s="30">
        <f>IFERROR(IF($F$4=4,_xll.IMDP("IR",$E323,L$9)-L$13,_xll.IMDP("IR",$E323,L$10)),"")</f>
        <v>3.831</v>
      </c>
      <c r="M323" s="30">
        <f>IFERROR(IF($F$4=4,_xll.IMDP("IR",$E323,M$9)-M$13,_xll.IMDP("IR",$E323,M$10)),"")</f>
        <v>3.927</v>
      </c>
      <c r="N323" s="30">
        <f>IFERROR(IF($F$4=4,_xll.IMDP("IR",$E323,N$9)-N$13,_xll.IMDP("IR",$E323,N$10)),"")</f>
        <v>4.0119999999999996</v>
      </c>
      <c r="O323" s="30">
        <f>IFERROR(IF($F$4=4,_xll.IMDP("IR",$E323,O$9)-O$13,_xll.IMDP("IR",$E323,O$10)),"")</f>
        <v>4.1219999999999999</v>
      </c>
      <c r="P323" s="30">
        <f>IFERROR(IF($F$4=4,_xll.IMDP("IR",$E323,P$9)-P$13,_xll.IMDP("IR",$E323,P$10)),"")</f>
        <v>4.4749999999999996</v>
      </c>
      <c r="Q323" s="30">
        <f>IFERROR(IF($F$4=4,_xll.IMDP("IR",$E323,Q$9)-Q$13,_xll.IMDP("IR",$E323,Q$10)),"")</f>
        <v>4.8079999999999998</v>
      </c>
      <c r="R323" s="30">
        <f>IFERROR(IF($F$4=4,_xll.IMDP("IR",$E323,R$9)-R$13,_xll.IMDP("IR",$E323,R$10)),"")</f>
        <v>5.0590000000000002</v>
      </c>
      <c r="S323" s="30">
        <f>IFERROR(IF($F$4=4,_xll.IMDP("IR",$E323,S$9)-S$13,_xll.IMDP("IR",$E323,S$10)),"")</f>
        <v>5.74</v>
      </c>
      <c r="T323" s="30">
        <f>IFERROR(IF($F$4=4,_xll.IMDP("IR",$E323,T$9)-T$13,_xll.IMDP("IR",$E323,T$10)),"")</f>
        <v>6.1420000000000003</v>
      </c>
      <c r="U323" s="30">
        <f>IFERROR(IF($F$4=4,_xll.IMDP("IR",$E323,U$9)-U$13,_xll.IMDP("IR",$E323,U$10)),"")</f>
        <v>6.415</v>
      </c>
      <c r="V323" s="31" t="str">
        <f>IFERROR(IF($F$4=4,_xll.IMDP("IR",$E323,V$9)-V$13,_xll.IMDP("IR",$E323,V$10)),"")</f>
        <v/>
      </c>
    </row>
    <row r="324" spans="2:22">
      <c r="B324">
        <v>311</v>
      </c>
      <c r="C324" s="7" t="str">
        <f>IFERROR( VLOOKUP( $B324, Sheet1!$M$2:$O$10001, 2,0),"")</f>
        <v>53966</v>
      </c>
      <c r="D324" s="24" t="str">
        <f>IFERROR( VLOOKUP( $B324, Sheet1!$M$2:$O$10001, 3,0),"")</f>
        <v>SK매직</v>
      </c>
      <c r="E324" s="3" t="str">
        <f t="shared" si="6"/>
        <v>BONDAVG53966</v>
      </c>
      <c r="F324" s="18" t="str">
        <f>_xll.IMDP("IR",$E324,F$12)</f>
        <v>공모/무보증A+</v>
      </c>
      <c r="G324" s="15">
        <f>_xll.IMDP("IR",$E324,G$12)</f>
        <v>20240830</v>
      </c>
      <c r="H324" s="30">
        <f>IFERROR(IF($F$4=4,_xll.IMDP("IR",$E324,H$9)-H$13,_xll.IMDP("IR",$E324,H$10)),"")</f>
        <v>3.5249999999999999</v>
      </c>
      <c r="I324" s="30">
        <f>IFERROR(IF($F$4=4,_xll.IMDP("IR",$E324,I$9)-I$13,_xll.IMDP("IR",$E324,I$10)),"")</f>
        <v>3.577</v>
      </c>
      <c r="J324" s="30">
        <f>IFERROR(IF($F$4=4,_xll.IMDP("IR",$E324,J$9)-J$13,_xll.IMDP("IR",$E324,J$10)),"")</f>
        <v>3.5830000000000002</v>
      </c>
      <c r="K324" s="30">
        <f>IFERROR(IF($F$4=4,_xll.IMDP("IR",$E324,K$9)-K$13,_xll.IMDP("IR",$E324,K$10)),"")</f>
        <v>3.593</v>
      </c>
      <c r="L324" s="30">
        <f>IFERROR(IF($F$4=4,_xll.IMDP("IR",$E324,L$9)-L$13,_xll.IMDP("IR",$E324,L$10)),"")</f>
        <v>3.6709999999999998</v>
      </c>
      <c r="M324" s="30">
        <f>IFERROR(IF($F$4=4,_xll.IMDP("IR",$E324,M$9)-M$13,_xll.IMDP("IR",$E324,M$10)),"")</f>
        <v>3.7080000000000002</v>
      </c>
      <c r="N324" s="30">
        <f>IFERROR(IF($F$4=4,_xll.IMDP("IR",$E324,N$9)-N$13,_xll.IMDP("IR",$E324,N$10)),"")</f>
        <v>3.7639999999999998</v>
      </c>
      <c r="O324" s="30">
        <f>IFERROR(IF($F$4=4,_xll.IMDP("IR",$E324,O$9)-O$13,_xll.IMDP("IR",$E324,O$10)),"")</f>
        <v>3.7770000000000001</v>
      </c>
      <c r="P324" s="30">
        <f>IFERROR(IF($F$4=4,_xll.IMDP("IR",$E324,P$9)-P$13,_xll.IMDP("IR",$E324,P$10)),"")</f>
        <v>4.0659999999999998</v>
      </c>
      <c r="Q324" s="30">
        <f>IFERROR(IF($F$4=4,_xll.IMDP("IR",$E324,Q$9)-Q$13,_xll.IMDP("IR",$E324,Q$10)),"")</f>
        <v>4.3150000000000004</v>
      </c>
      <c r="R324" s="30">
        <f>IFERROR(IF($F$4=4,_xll.IMDP("IR",$E324,R$9)-R$13,_xll.IMDP("IR",$E324,R$10)),"")</f>
        <v>4.5529999999999999</v>
      </c>
      <c r="S324" s="30">
        <f>IFERROR(IF($F$4=4,_xll.IMDP("IR",$E324,S$9)-S$13,_xll.IMDP("IR",$E324,S$10)),"")</f>
        <v>5.22</v>
      </c>
      <c r="T324" s="30">
        <f>IFERROR(IF($F$4=4,_xll.IMDP("IR",$E324,T$9)-T$13,_xll.IMDP("IR",$E324,T$10)),"")</f>
        <v>5.6980000000000004</v>
      </c>
      <c r="U324" s="30">
        <f>IFERROR(IF($F$4=4,_xll.IMDP("IR",$E324,U$9)-U$13,_xll.IMDP("IR",$E324,U$10)),"")</f>
        <v>5.97</v>
      </c>
      <c r="V324" s="31" t="str">
        <f>IFERROR(IF($F$4=4,_xll.IMDP("IR",$E324,V$9)-V$13,_xll.IMDP("IR",$E324,V$10)),"")</f>
        <v/>
      </c>
    </row>
    <row r="325" spans="2:22">
      <c r="B325">
        <v>312</v>
      </c>
      <c r="C325" s="7" t="str">
        <f>IFERROR( VLOOKUP( $B325, Sheet1!$M$2:$O$10001, 2,0),"")</f>
        <v>54217</v>
      </c>
      <c r="D325" s="24" t="str">
        <f>IFERROR( VLOOKUP( $B325, Sheet1!$M$2:$O$10001, 3,0),"")</f>
        <v>롯데웰푸드</v>
      </c>
      <c r="E325" s="3" t="str">
        <f t="shared" si="6"/>
        <v>BONDAVG54217</v>
      </c>
      <c r="F325" s="18" t="str">
        <f>_xll.IMDP("IR",$E325,F$12)</f>
        <v>공모/무보증AA0</v>
      </c>
      <c r="G325" s="15">
        <f>_xll.IMDP("IR",$E325,G$12)</f>
        <v>20240830</v>
      </c>
      <c r="H325" s="30">
        <f>IFERROR(IF($F$4=4,_xll.IMDP("IR",$E325,H$9)-H$13,_xll.IMDP("IR",$E325,H$10)),"")</f>
        <v>3.4550000000000001</v>
      </c>
      <c r="I325" s="30">
        <f>IFERROR(IF($F$4=4,_xll.IMDP("IR",$E325,I$9)-I$13,_xll.IMDP("IR",$E325,I$10)),"")</f>
        <v>3.4529999999999998</v>
      </c>
      <c r="J325" s="30">
        <f>IFERROR(IF($F$4=4,_xll.IMDP("IR",$E325,J$9)-J$13,_xll.IMDP("IR",$E325,J$10)),"")</f>
        <v>3.3929999999999998</v>
      </c>
      <c r="K325" s="30">
        <f>IFERROR(IF($F$4=4,_xll.IMDP("IR",$E325,K$9)-K$13,_xll.IMDP("IR",$E325,K$10)),"")</f>
        <v>3.3580000000000001</v>
      </c>
      <c r="L325" s="30">
        <f>IFERROR(IF($F$4=4,_xll.IMDP("IR",$E325,L$9)-L$13,_xll.IMDP("IR",$E325,L$10)),"")</f>
        <v>3.379</v>
      </c>
      <c r="M325" s="30">
        <f>IFERROR(IF($F$4=4,_xll.IMDP("IR",$E325,M$9)-M$13,_xll.IMDP("IR",$E325,M$10)),"")</f>
        <v>3.391</v>
      </c>
      <c r="N325" s="30">
        <f>IFERROR(IF($F$4=4,_xll.IMDP("IR",$E325,N$9)-N$13,_xll.IMDP("IR",$E325,N$10)),"")</f>
        <v>3.4129999999999998</v>
      </c>
      <c r="O325" s="30">
        <f>IFERROR(IF($F$4=4,_xll.IMDP("IR",$E325,O$9)-O$13,_xll.IMDP("IR",$E325,O$10)),"")</f>
        <v>3.4169999999999998</v>
      </c>
      <c r="P325" s="30">
        <f>IFERROR(IF($F$4=4,_xll.IMDP("IR",$E325,P$9)-P$13,_xll.IMDP("IR",$E325,P$10)),"")</f>
        <v>3.4220000000000002</v>
      </c>
      <c r="Q325" s="30">
        <f>IFERROR(IF($F$4=4,_xll.IMDP("IR",$E325,Q$9)-Q$13,_xll.IMDP("IR",$E325,Q$10)),"")</f>
        <v>3.4420000000000002</v>
      </c>
      <c r="R325" s="30">
        <f>IFERROR(IF($F$4=4,_xll.IMDP("IR",$E325,R$9)-R$13,_xll.IMDP("IR",$E325,R$10)),"")</f>
        <v>3.5910000000000002</v>
      </c>
      <c r="S325" s="30">
        <f>IFERROR(IF($F$4=4,_xll.IMDP("IR",$E325,S$9)-S$13,_xll.IMDP("IR",$E325,S$10)),"")</f>
        <v>4.2519999999999998</v>
      </c>
      <c r="T325" s="30">
        <f>IFERROR(IF($F$4=4,_xll.IMDP("IR",$E325,T$9)-T$13,_xll.IMDP("IR",$E325,T$10)),"")</f>
        <v>4.76</v>
      </c>
      <c r="U325" s="30">
        <f>IFERROR(IF($F$4=4,_xll.IMDP("IR",$E325,U$9)-U$13,_xll.IMDP("IR",$E325,U$10)),"")</f>
        <v>4.9539999999999997</v>
      </c>
      <c r="V325" s="31" t="str">
        <f>IFERROR(IF($F$4=4,_xll.IMDP("IR",$E325,V$9)-V$13,_xll.IMDP("IR",$E325,V$10)),"")</f>
        <v/>
      </c>
    </row>
    <row r="326" spans="2:22">
      <c r="B326">
        <v>313</v>
      </c>
      <c r="C326" s="7" t="str">
        <f>IFERROR( VLOOKUP( $B326, Sheet1!$M$2:$O$10001, 2,0),"")</f>
        <v>54872</v>
      </c>
      <c r="D326" s="24" t="str">
        <f>IFERROR( VLOOKUP( $B326, Sheet1!$M$2:$O$10001, 3,0),"")</f>
        <v>SK케미칼</v>
      </c>
      <c r="E326" s="3" t="str">
        <f t="shared" si="6"/>
        <v>BONDAVG54872</v>
      </c>
      <c r="F326" s="18" t="str">
        <f>_xll.IMDP("IR",$E326,F$12)</f>
        <v>공모/무보증A+</v>
      </c>
      <c r="G326" s="15">
        <f>_xll.IMDP("IR",$E326,G$12)</f>
        <v>20240830</v>
      </c>
      <c r="H326" s="30">
        <f>IFERROR(IF($F$4=4,_xll.IMDP("IR",$E326,H$9)-H$13,_xll.IMDP("IR",$E326,H$10)),"")</f>
        <v>3.4409999999999998</v>
      </c>
      <c r="I326" s="30">
        <f>IFERROR(IF($F$4=4,_xll.IMDP("IR",$E326,I$9)-I$13,_xll.IMDP("IR",$E326,I$10)),"")</f>
        <v>3.4950000000000001</v>
      </c>
      <c r="J326" s="30">
        <f>IFERROR(IF($F$4=4,_xll.IMDP("IR",$E326,J$9)-J$13,_xll.IMDP("IR",$E326,J$10)),"")</f>
        <v>3.5009999999999999</v>
      </c>
      <c r="K326" s="30">
        <f>IFERROR(IF($F$4=4,_xll.IMDP("IR",$E326,K$9)-K$13,_xll.IMDP("IR",$E326,K$10)),"")</f>
        <v>3.5059999999999998</v>
      </c>
      <c r="L326" s="30">
        <f>IFERROR(IF($F$4=4,_xll.IMDP("IR",$E326,L$9)-L$13,_xll.IMDP("IR",$E326,L$10)),"")</f>
        <v>3.5609999999999999</v>
      </c>
      <c r="M326" s="30">
        <f>IFERROR(IF($F$4=4,_xll.IMDP("IR",$E326,M$9)-M$13,_xll.IMDP("IR",$E326,M$10)),"")</f>
        <v>3.5960000000000001</v>
      </c>
      <c r="N326" s="30">
        <f>IFERROR(IF($F$4=4,_xll.IMDP("IR",$E326,N$9)-N$13,_xll.IMDP("IR",$E326,N$10)),"")</f>
        <v>3.6429999999999998</v>
      </c>
      <c r="O326" s="30">
        <f>IFERROR(IF($F$4=4,_xll.IMDP("IR",$E326,O$9)-O$13,_xll.IMDP("IR",$E326,O$10)),"")</f>
        <v>3.6469999999999998</v>
      </c>
      <c r="P326" s="30">
        <f>IFERROR(IF($F$4=4,_xll.IMDP("IR",$E326,P$9)-P$13,_xll.IMDP("IR",$E326,P$10)),"")</f>
        <v>3.9390000000000001</v>
      </c>
      <c r="Q326" s="30">
        <f>IFERROR(IF($F$4=4,_xll.IMDP("IR",$E326,Q$9)-Q$13,_xll.IMDP("IR",$E326,Q$10)),"")</f>
        <v>4.1769999999999996</v>
      </c>
      <c r="R326" s="30">
        <f>IFERROR(IF($F$4=4,_xll.IMDP("IR",$E326,R$9)-R$13,_xll.IMDP("IR",$E326,R$10)),"")</f>
        <v>4.4039999999999999</v>
      </c>
      <c r="S326" s="30">
        <f>IFERROR(IF($F$4=4,_xll.IMDP("IR",$E326,S$9)-S$13,_xll.IMDP("IR",$E326,S$10)),"")</f>
        <v>5.0709999999999997</v>
      </c>
      <c r="T326" s="30">
        <f>IFERROR(IF($F$4=4,_xll.IMDP("IR",$E326,T$9)-T$13,_xll.IMDP("IR",$E326,T$10)),"")</f>
        <v>5.5359999999999996</v>
      </c>
      <c r="U326" s="30">
        <f>IFERROR(IF($F$4=4,_xll.IMDP("IR",$E326,U$9)-U$13,_xll.IMDP("IR",$E326,U$10)),"")</f>
        <v>5.8079999999999998</v>
      </c>
      <c r="V326" s="31" t="str">
        <f>IFERROR(IF($F$4=4,_xll.IMDP("IR",$E326,V$9)-V$13,_xll.IMDP("IR",$E326,V$10)),"")</f>
        <v/>
      </c>
    </row>
    <row r="327" spans="2:22">
      <c r="B327">
        <v>314</v>
      </c>
      <c r="C327" s="7" t="str">
        <f>IFERROR( VLOOKUP( $B327, Sheet1!$M$2:$O$10001, 2,0),"")</f>
        <v>55395</v>
      </c>
      <c r="D327" s="24" t="str">
        <f>IFERROR( VLOOKUP( $B327, Sheet1!$M$2:$O$10001, 3,0),"")</f>
        <v>이지스자산운용</v>
      </c>
      <c r="E327" s="3" t="str">
        <f t="shared" si="6"/>
        <v>BONDAVG55395</v>
      </c>
      <c r="F327" s="18" t="str">
        <f>_xll.IMDP("IR",$E327,F$12)</f>
        <v>공모/무보증A-</v>
      </c>
      <c r="G327" s="15">
        <f>_xll.IMDP("IR",$E327,G$12)</f>
        <v>20240830</v>
      </c>
      <c r="H327" s="30">
        <f>IFERROR(IF($F$4=4,_xll.IMDP("IR",$E327,H$9)-H$13,_xll.IMDP("IR",$E327,H$10)),"")</f>
        <v>5.4790000000000001</v>
      </c>
      <c r="I327" s="30">
        <f>IFERROR(IF($F$4=4,_xll.IMDP("IR",$E327,I$9)-I$13,_xll.IMDP("IR",$E327,I$10)),"")</f>
        <v>5.6269999999999998</v>
      </c>
      <c r="J327" s="30">
        <f>IFERROR(IF($F$4=4,_xll.IMDP("IR",$E327,J$9)-J$13,_xll.IMDP("IR",$E327,J$10)),"")</f>
        <v>5.7329999999999997</v>
      </c>
      <c r="K327" s="30">
        <f>IFERROR(IF($F$4=4,_xll.IMDP("IR",$E327,K$9)-K$13,_xll.IMDP("IR",$E327,K$10)),"")</f>
        <v>5.9130000000000003</v>
      </c>
      <c r="L327" s="30">
        <f>IFERROR(IF($F$4=4,_xll.IMDP("IR",$E327,L$9)-L$13,_xll.IMDP("IR",$E327,L$10)),"")</f>
        <v>6.0780000000000003</v>
      </c>
      <c r="M327" s="30">
        <f>IFERROR(IF($F$4=4,_xll.IMDP("IR",$E327,M$9)-M$13,_xll.IMDP("IR",$E327,M$10)),"")</f>
        <v>6.1509999999999998</v>
      </c>
      <c r="N327" s="30">
        <f>IFERROR(IF($F$4=4,_xll.IMDP("IR",$E327,N$9)-N$13,_xll.IMDP("IR",$E327,N$10)),"")</f>
        <v>6.2569999999999997</v>
      </c>
      <c r="O327" s="30">
        <f>IFERROR(IF($F$4=4,_xll.IMDP("IR",$E327,O$9)-O$13,_xll.IMDP("IR",$E327,O$10)),"")</f>
        <v>6.407</v>
      </c>
      <c r="P327" s="30">
        <f>IFERROR(IF($F$4=4,_xll.IMDP("IR",$E327,P$9)-P$13,_xll.IMDP("IR",$E327,P$10)),"")</f>
        <v>6.8120000000000003</v>
      </c>
      <c r="Q327" s="30">
        <f>IFERROR(IF($F$4=4,_xll.IMDP("IR",$E327,Q$9)-Q$13,_xll.IMDP("IR",$E327,Q$10)),"")</f>
        <v>7.1989999999999998</v>
      </c>
      <c r="R327" s="30">
        <f>IFERROR(IF($F$4=4,_xll.IMDP("IR",$E327,R$9)-R$13,_xll.IMDP("IR",$E327,R$10)),"")</f>
        <v>7.3819999999999997</v>
      </c>
      <c r="S327" s="30">
        <f>IFERROR(IF($F$4=4,_xll.IMDP("IR",$E327,S$9)-S$13,_xll.IMDP("IR",$E327,S$10)),"")</f>
        <v>8.0440000000000005</v>
      </c>
      <c r="T327" s="30">
        <f>IFERROR(IF($F$4=4,_xll.IMDP("IR",$E327,T$9)-T$13,_xll.IMDP("IR",$E327,T$10)),"")</f>
        <v>8.3620000000000001</v>
      </c>
      <c r="U327" s="30">
        <f>IFERROR(IF($F$4=4,_xll.IMDP("IR",$E327,U$9)-U$13,_xll.IMDP("IR",$E327,U$10)),"")</f>
        <v>8.6839999999999993</v>
      </c>
      <c r="V327" s="31" t="str">
        <f>IFERROR(IF($F$4=4,_xll.IMDP("IR",$E327,V$9)-V$13,_xll.IMDP("IR",$E327,V$10)),"")</f>
        <v/>
      </c>
    </row>
    <row r="328" spans="2:22">
      <c r="B328">
        <v>315</v>
      </c>
      <c r="C328" s="7" t="str">
        <f>IFERROR( VLOOKUP( $B328, Sheet1!$M$2:$O$10001, 2,0),"")</f>
        <v>55545</v>
      </c>
      <c r="D328" s="24" t="str">
        <f>IFERROR( VLOOKUP( $B328, Sheet1!$M$2:$O$10001, 3,0),"")</f>
        <v>예스코</v>
      </c>
      <c r="E328" s="3" t="str">
        <f t="shared" si="6"/>
        <v>BONDAVG55545</v>
      </c>
      <c r="F328" s="18" t="str">
        <f>_xll.IMDP("IR",$E328,F$12)</f>
        <v>공모/무보증AA-</v>
      </c>
      <c r="G328" s="15">
        <f>_xll.IMDP("IR",$E328,G$12)</f>
        <v>20240830</v>
      </c>
      <c r="H328" s="30">
        <f>IFERROR(IF($F$4=4,_xll.IMDP("IR",$E328,H$9)-H$13,_xll.IMDP("IR",$E328,H$10)),"")</f>
        <v>3.476</v>
      </c>
      <c r="I328" s="30">
        <f>IFERROR(IF($F$4=4,_xll.IMDP("IR",$E328,I$9)-I$13,_xll.IMDP("IR",$E328,I$10)),"")</f>
        <v>3.4750000000000001</v>
      </c>
      <c r="J328" s="30">
        <f>IFERROR(IF($F$4=4,_xll.IMDP("IR",$E328,J$9)-J$13,_xll.IMDP("IR",$E328,J$10)),"")</f>
        <v>3.411</v>
      </c>
      <c r="K328" s="30">
        <f>IFERROR(IF($F$4=4,_xll.IMDP("IR",$E328,K$9)-K$13,_xll.IMDP("IR",$E328,K$10)),"")</f>
        <v>3.3809999999999998</v>
      </c>
      <c r="L328" s="30">
        <f>IFERROR(IF($F$4=4,_xll.IMDP("IR",$E328,L$9)-L$13,_xll.IMDP("IR",$E328,L$10)),"")</f>
        <v>3.4039999999999999</v>
      </c>
      <c r="M328" s="30">
        <f>IFERROR(IF($F$4=4,_xll.IMDP("IR",$E328,M$9)-M$13,_xll.IMDP("IR",$E328,M$10)),"")</f>
        <v>3.4289999999999998</v>
      </c>
      <c r="N328" s="30">
        <f>IFERROR(IF($F$4=4,_xll.IMDP("IR",$E328,N$9)-N$13,_xll.IMDP("IR",$E328,N$10)),"")</f>
        <v>3.456</v>
      </c>
      <c r="O328" s="30">
        <f>IFERROR(IF($F$4=4,_xll.IMDP("IR",$E328,O$9)-O$13,_xll.IMDP("IR",$E328,O$10)),"")</f>
        <v>3.4929999999999999</v>
      </c>
      <c r="P328" s="30">
        <f>IFERROR(IF($F$4=4,_xll.IMDP("IR",$E328,P$9)-P$13,_xll.IMDP("IR",$E328,P$10)),"")</f>
        <v>3.5270000000000001</v>
      </c>
      <c r="Q328" s="30">
        <f>IFERROR(IF($F$4=4,_xll.IMDP("IR",$E328,Q$9)-Q$13,_xll.IMDP("IR",$E328,Q$10)),"")</f>
        <v>3.621</v>
      </c>
      <c r="R328" s="30">
        <f>IFERROR(IF($F$4=4,_xll.IMDP("IR",$E328,R$9)-R$13,_xll.IMDP("IR",$E328,R$10)),"")</f>
        <v>3.8639999999999999</v>
      </c>
      <c r="S328" s="30">
        <f>IFERROR(IF($F$4=4,_xll.IMDP("IR",$E328,S$9)-S$13,_xll.IMDP("IR",$E328,S$10)),"")</f>
        <v>4.6760000000000002</v>
      </c>
      <c r="T328" s="30">
        <f>IFERROR(IF($F$4=4,_xll.IMDP("IR",$E328,T$9)-T$13,_xll.IMDP("IR",$E328,T$10)),"")</f>
        <v>5.3159999999999998</v>
      </c>
      <c r="U328" s="30">
        <f>IFERROR(IF($F$4=4,_xll.IMDP("IR",$E328,U$9)-U$13,_xll.IMDP("IR",$E328,U$10)),"")</f>
        <v>5.5679999999999996</v>
      </c>
      <c r="V328" s="31" t="str">
        <f>IFERROR(IF($F$4=4,_xll.IMDP("IR",$E328,V$9)-V$13,_xll.IMDP("IR",$E328,V$10)),"")</f>
        <v/>
      </c>
    </row>
    <row r="329" spans="2:22">
      <c r="B329">
        <v>316</v>
      </c>
      <c r="C329" s="7" t="str">
        <f>IFERROR( VLOOKUP( $B329, Sheet1!$M$2:$O$10001, 2,0),"")</f>
        <v>55766</v>
      </c>
      <c r="D329" s="24" t="str">
        <f>IFERROR( VLOOKUP( $B329, Sheet1!$M$2:$O$10001, 3,0),"")</f>
        <v>HDC현대산업개발</v>
      </c>
      <c r="E329" s="3" t="str">
        <f t="shared" ref="E329:E378" si="7">INDEX($D$5:$D$10,$D$4,1)&amp;$C329</f>
        <v>BONDAVG55766</v>
      </c>
      <c r="F329" s="18" t="str">
        <f>_xll.IMDP("IR",$E329,F$12)</f>
        <v>공모/무보증A0</v>
      </c>
      <c r="G329" s="15">
        <f>_xll.IMDP("IR",$E329,G$12)</f>
        <v>20240830</v>
      </c>
      <c r="H329" s="30">
        <f>IFERROR(IF($F$4=4,_xll.IMDP("IR",$E329,H$9)-H$13,_xll.IMDP("IR",$E329,H$10)),"")</f>
        <v>3.9430000000000001</v>
      </c>
      <c r="I329" s="30">
        <f>IFERROR(IF($F$4=4,_xll.IMDP("IR",$E329,I$9)-I$13,_xll.IMDP("IR",$E329,I$10)),"")</f>
        <v>4.0229999999999997</v>
      </c>
      <c r="J329" s="30">
        <f>IFERROR(IF($F$4=4,_xll.IMDP("IR",$E329,J$9)-J$13,_xll.IMDP("IR",$E329,J$10)),"")</f>
        <v>4.0439999999999996</v>
      </c>
      <c r="K329" s="30">
        <f>IFERROR(IF($F$4=4,_xll.IMDP("IR",$E329,K$9)-K$13,_xll.IMDP("IR",$E329,K$10)),"")</f>
        <v>4.0739999999999998</v>
      </c>
      <c r="L329" s="30">
        <f>IFERROR(IF($F$4=4,_xll.IMDP("IR",$E329,L$9)-L$13,_xll.IMDP("IR",$E329,L$10)),"")</f>
        <v>4.1479999999999997</v>
      </c>
      <c r="M329" s="30">
        <f>IFERROR(IF($F$4=4,_xll.IMDP("IR",$E329,M$9)-M$13,_xll.IMDP("IR",$E329,M$10)),"")</f>
        <v>4.194</v>
      </c>
      <c r="N329" s="30">
        <f>IFERROR(IF($F$4=4,_xll.IMDP("IR",$E329,N$9)-N$13,_xll.IMDP("IR",$E329,N$10)),"")</f>
        <v>4.2939999999999996</v>
      </c>
      <c r="O329" s="30">
        <f>IFERROR(IF($F$4=4,_xll.IMDP("IR",$E329,O$9)-O$13,_xll.IMDP("IR",$E329,O$10)),"")</f>
        <v>4.4000000000000004</v>
      </c>
      <c r="P329" s="30">
        <f>IFERROR(IF($F$4=4,_xll.IMDP("IR",$E329,P$9)-P$13,_xll.IMDP("IR",$E329,P$10)),"")</f>
        <v>4.7539999999999996</v>
      </c>
      <c r="Q329" s="30">
        <f>IFERROR(IF($F$4=4,_xll.IMDP("IR",$E329,Q$9)-Q$13,_xll.IMDP("IR",$E329,Q$10)),"")</f>
        <v>5.0209999999999999</v>
      </c>
      <c r="R329" s="30">
        <f>IFERROR(IF($F$4=4,_xll.IMDP("IR",$E329,R$9)-R$13,_xll.IMDP("IR",$E329,R$10)),"")</f>
        <v>5.2610000000000001</v>
      </c>
      <c r="S329" s="30">
        <f>IFERROR(IF($F$4=4,_xll.IMDP("IR",$E329,S$9)-S$13,_xll.IMDP("IR",$E329,S$10)),"")</f>
        <v>5.944</v>
      </c>
      <c r="T329" s="30">
        <f>IFERROR(IF($F$4=4,_xll.IMDP("IR",$E329,T$9)-T$13,_xll.IMDP("IR",$E329,T$10)),"")</f>
        <v>6.3520000000000003</v>
      </c>
      <c r="U329" s="30">
        <f>IFERROR(IF($F$4=4,_xll.IMDP("IR",$E329,U$9)-U$13,_xll.IMDP("IR",$E329,U$10)),"")</f>
        <v>6.625</v>
      </c>
      <c r="V329" s="31" t="str">
        <f>IFERROR(IF($F$4=4,_xll.IMDP("IR",$E329,V$9)-V$13,_xll.IMDP("IR",$E329,V$10)),"")</f>
        <v/>
      </c>
    </row>
    <row r="330" spans="2:22">
      <c r="B330">
        <v>317</v>
      </c>
      <c r="C330" s="7" t="str">
        <f>IFERROR( VLOOKUP( $B330, Sheet1!$M$2:$O$10001, 2,0),"")</f>
        <v>56200</v>
      </c>
      <c r="D330" s="24" t="str">
        <f>IFERROR( VLOOKUP( $B330, Sheet1!$M$2:$O$10001, 3,0),"")</f>
        <v>효성화학</v>
      </c>
      <c r="E330" s="3" t="str">
        <f t="shared" si="7"/>
        <v>BONDAVG56200</v>
      </c>
      <c r="F330" s="18" t="str">
        <f>_xll.IMDP("IR",$E330,F$12)</f>
        <v>공모/무보증BBB+</v>
      </c>
      <c r="G330" s="15">
        <f>_xll.IMDP("IR",$E330,G$12)</f>
        <v>20240830</v>
      </c>
      <c r="H330" s="30">
        <f>IFERROR(IF($F$4=4,_xll.IMDP("IR",$E330,H$9)-H$13,_xll.IMDP("IR",$E330,H$10)),"")</f>
        <v>4.9779999999999998</v>
      </c>
      <c r="I330" s="30">
        <f>IFERROR(IF($F$4=4,_xll.IMDP("IR",$E330,I$9)-I$13,_xll.IMDP("IR",$E330,I$10)),"")</f>
        <v>5.3959999999999999</v>
      </c>
      <c r="J330" s="30">
        <f>IFERROR(IF($F$4=4,_xll.IMDP("IR",$E330,J$9)-J$13,_xll.IMDP("IR",$E330,J$10)),"")</f>
        <v>5.641</v>
      </c>
      <c r="K330" s="30">
        <f>IFERROR(IF($F$4=4,_xll.IMDP("IR",$E330,K$9)-K$13,_xll.IMDP("IR",$E330,K$10)),"")</f>
        <v>5.8259999999999996</v>
      </c>
      <c r="L330" s="30">
        <f>IFERROR(IF($F$4=4,_xll.IMDP("IR",$E330,L$9)-L$13,_xll.IMDP("IR",$E330,L$10)),"")</f>
        <v>6.3449999999999998</v>
      </c>
      <c r="M330" s="30">
        <f>IFERROR(IF($F$4=4,_xll.IMDP("IR",$E330,M$9)-M$13,_xll.IMDP("IR",$E330,M$10)),"")</f>
        <v>6.7480000000000002</v>
      </c>
      <c r="N330" s="30">
        <f>IFERROR(IF($F$4=4,_xll.IMDP("IR",$E330,N$9)-N$13,_xll.IMDP("IR",$E330,N$10)),"")</f>
        <v>7.1390000000000002</v>
      </c>
      <c r="O330" s="30">
        <f>IFERROR(IF($F$4=4,_xll.IMDP("IR",$E330,O$9)-O$13,_xll.IMDP("IR",$E330,O$10)),"")</f>
        <v>7.383</v>
      </c>
      <c r="P330" s="30">
        <f>IFERROR(IF($F$4=4,_xll.IMDP("IR",$E330,P$9)-P$13,_xll.IMDP("IR",$E330,P$10)),"")</f>
        <v>7.6319999999999997</v>
      </c>
      <c r="Q330" s="30">
        <f>IFERROR(IF($F$4=4,_xll.IMDP("IR",$E330,Q$9)-Q$13,_xll.IMDP("IR",$E330,Q$10)),"")</f>
        <v>7.7590000000000003</v>
      </c>
      <c r="R330" s="30">
        <f>IFERROR(IF($F$4=4,_xll.IMDP("IR",$E330,R$9)-R$13,_xll.IMDP("IR",$E330,R$10)),"")</f>
        <v>7.8719999999999999</v>
      </c>
      <c r="S330" s="30">
        <f>IFERROR(IF($F$4=4,_xll.IMDP("IR",$E330,S$9)-S$13,_xll.IMDP("IR",$E330,S$10)),"")</f>
        <v>8.2430000000000003</v>
      </c>
      <c r="T330" s="30">
        <f>IFERROR(IF($F$4=4,_xll.IMDP("IR",$E330,T$9)-T$13,_xll.IMDP("IR",$E330,T$10)),"")</f>
        <v>8.5459999999999994</v>
      </c>
      <c r="U330" s="30">
        <f>IFERROR(IF($F$4=4,_xll.IMDP("IR",$E330,U$9)-U$13,_xll.IMDP("IR",$E330,U$10)),"")</f>
        <v>8.859</v>
      </c>
      <c r="V330" s="31" t="str">
        <f>IFERROR(IF($F$4=4,_xll.IMDP("IR",$E330,V$9)-V$13,_xll.IMDP("IR",$E330,V$10)),"")</f>
        <v/>
      </c>
    </row>
    <row r="331" spans="2:22">
      <c r="B331">
        <v>318</v>
      </c>
      <c r="C331" s="7" t="str">
        <f>IFERROR( VLOOKUP( $B331, Sheet1!$M$2:$O$10001, 2,0),"")</f>
        <v>56216</v>
      </c>
      <c r="D331" s="24" t="str">
        <f>IFERROR( VLOOKUP( $B331, Sheet1!$M$2:$O$10001, 3,0),"")</f>
        <v>효성중공업</v>
      </c>
      <c r="E331" s="3" t="str">
        <f t="shared" si="7"/>
        <v>BONDAVG56216</v>
      </c>
      <c r="F331" s="18" t="str">
        <f>_xll.IMDP("IR",$E331,F$12)</f>
        <v>공모/무보증A0</v>
      </c>
      <c r="G331" s="15">
        <f>_xll.IMDP("IR",$E331,G$12)</f>
        <v>20240830</v>
      </c>
      <c r="H331" s="30">
        <f>IFERROR(IF($F$4=4,_xll.IMDP("IR",$E331,H$9)-H$13,_xll.IMDP("IR",$E331,H$10)),"")</f>
        <v>3.819</v>
      </c>
      <c r="I331" s="30">
        <f>IFERROR(IF($F$4=4,_xll.IMDP("IR",$E331,I$9)-I$13,_xll.IMDP("IR",$E331,I$10)),"")</f>
        <v>3.8889999999999998</v>
      </c>
      <c r="J331" s="30">
        <f>IFERROR(IF($F$4=4,_xll.IMDP("IR",$E331,J$9)-J$13,_xll.IMDP("IR",$E331,J$10)),"")</f>
        <v>3.923</v>
      </c>
      <c r="K331" s="30">
        <f>IFERROR(IF($F$4=4,_xll.IMDP("IR",$E331,K$9)-K$13,_xll.IMDP("IR",$E331,K$10)),"")</f>
        <v>3.9569999999999999</v>
      </c>
      <c r="L331" s="30">
        <f>IFERROR(IF($F$4=4,_xll.IMDP("IR",$E331,L$9)-L$13,_xll.IMDP("IR",$E331,L$10)),"")</f>
        <v>4.0199999999999996</v>
      </c>
      <c r="M331" s="30">
        <f>IFERROR(IF($F$4=4,_xll.IMDP("IR",$E331,M$9)-M$13,_xll.IMDP("IR",$E331,M$10)),"")</f>
        <v>4.0629999999999997</v>
      </c>
      <c r="N331" s="30">
        <f>IFERROR(IF($F$4=4,_xll.IMDP("IR",$E331,N$9)-N$13,_xll.IMDP("IR",$E331,N$10)),"")</f>
        <v>4.1529999999999996</v>
      </c>
      <c r="O331" s="30">
        <f>IFERROR(IF($F$4=4,_xll.IMDP("IR",$E331,O$9)-O$13,_xll.IMDP("IR",$E331,O$10)),"")</f>
        <v>4.2649999999999997</v>
      </c>
      <c r="P331" s="30">
        <f>IFERROR(IF($F$4=4,_xll.IMDP("IR",$E331,P$9)-P$13,_xll.IMDP("IR",$E331,P$10)),"")</f>
        <v>4.593</v>
      </c>
      <c r="Q331" s="30">
        <f>IFERROR(IF($F$4=4,_xll.IMDP("IR",$E331,Q$9)-Q$13,_xll.IMDP("IR",$E331,Q$10)),"")</f>
        <v>4.7880000000000003</v>
      </c>
      <c r="R331" s="30">
        <f>IFERROR(IF($F$4=4,_xll.IMDP("IR",$E331,R$9)-R$13,_xll.IMDP("IR",$E331,R$10)),"")</f>
        <v>5.0330000000000004</v>
      </c>
      <c r="S331" s="30">
        <f>IFERROR(IF($F$4=4,_xll.IMDP("IR",$E331,S$9)-S$13,_xll.IMDP("IR",$E331,S$10)),"")</f>
        <v>5.7160000000000002</v>
      </c>
      <c r="T331" s="30">
        <f>IFERROR(IF($F$4=4,_xll.IMDP("IR",$E331,T$9)-T$13,_xll.IMDP("IR",$E331,T$10)),"")</f>
        <v>6.1239999999999997</v>
      </c>
      <c r="U331" s="30">
        <f>IFERROR(IF($F$4=4,_xll.IMDP("IR",$E331,U$9)-U$13,_xll.IMDP("IR",$E331,U$10)),"")</f>
        <v>6.3689999999999998</v>
      </c>
      <c r="V331" s="31" t="str">
        <f>IFERROR(IF($F$4=4,_xll.IMDP("IR",$E331,V$9)-V$13,_xll.IMDP("IR",$E331,V$10)),"")</f>
        <v/>
      </c>
    </row>
    <row r="332" spans="2:22">
      <c r="B332">
        <v>319</v>
      </c>
      <c r="C332" s="7" t="str">
        <f>IFERROR( VLOOKUP( $B332, Sheet1!$M$2:$O$10001, 2,0),"")</f>
        <v>56217</v>
      </c>
      <c r="D332" s="24" t="str">
        <f>IFERROR( VLOOKUP( $B332, Sheet1!$M$2:$O$10001, 3,0),"")</f>
        <v>효성첨단소재</v>
      </c>
      <c r="E332" s="3" t="str">
        <f t="shared" si="7"/>
        <v>BONDAVG56217</v>
      </c>
      <c r="F332" s="18" t="str">
        <f>_xll.IMDP("IR",$E332,F$12)</f>
        <v>공모/무보증A0</v>
      </c>
      <c r="G332" s="15">
        <f>_xll.IMDP("IR",$E332,G$12)</f>
        <v>20240830</v>
      </c>
      <c r="H332" s="30">
        <f>IFERROR(IF($F$4=4,_xll.IMDP("IR",$E332,H$9)-H$13,_xll.IMDP("IR",$E332,H$10)),"")</f>
        <v>3.9980000000000002</v>
      </c>
      <c r="I332" s="30">
        <f>IFERROR(IF($F$4=4,_xll.IMDP("IR",$E332,I$9)-I$13,_xll.IMDP("IR",$E332,I$10)),"")</f>
        <v>4.0430000000000001</v>
      </c>
      <c r="J332" s="30">
        <f>IFERROR(IF($F$4=4,_xll.IMDP("IR",$E332,J$9)-J$13,_xll.IMDP("IR",$E332,J$10)),"")</f>
        <v>4.0609999999999999</v>
      </c>
      <c r="K332" s="30">
        <f>IFERROR(IF($F$4=4,_xll.IMDP("IR",$E332,K$9)-K$13,_xll.IMDP("IR",$E332,K$10)),"")</f>
        <v>4.085</v>
      </c>
      <c r="L332" s="30">
        <f>IFERROR(IF($F$4=4,_xll.IMDP("IR",$E332,L$9)-L$13,_xll.IMDP("IR",$E332,L$10)),"")</f>
        <v>4.1399999999999997</v>
      </c>
      <c r="M332" s="30">
        <f>IFERROR(IF($F$4=4,_xll.IMDP("IR",$E332,M$9)-M$13,_xll.IMDP("IR",$E332,M$10)),"")</f>
        <v>4.181</v>
      </c>
      <c r="N332" s="30">
        <f>IFERROR(IF($F$4=4,_xll.IMDP("IR",$E332,N$9)-N$13,_xll.IMDP("IR",$E332,N$10)),"")</f>
        <v>4.2370000000000001</v>
      </c>
      <c r="O332" s="30">
        <f>IFERROR(IF($F$4=4,_xll.IMDP("IR",$E332,O$9)-O$13,_xll.IMDP("IR",$E332,O$10)),"")</f>
        <v>4.274</v>
      </c>
      <c r="P332" s="30">
        <f>IFERROR(IF($F$4=4,_xll.IMDP("IR",$E332,P$9)-P$13,_xll.IMDP("IR",$E332,P$10)),"")</f>
        <v>4.4950000000000001</v>
      </c>
      <c r="Q332" s="30">
        <f>IFERROR(IF($F$4=4,_xll.IMDP("IR",$E332,Q$9)-Q$13,_xll.IMDP("IR",$E332,Q$10)),"")</f>
        <v>4.5960000000000001</v>
      </c>
      <c r="R332" s="30">
        <f>IFERROR(IF($F$4=4,_xll.IMDP("IR",$E332,R$9)-R$13,_xll.IMDP("IR",$E332,R$10)),"")</f>
        <v>4.819</v>
      </c>
      <c r="S332" s="30">
        <f>IFERROR(IF($F$4=4,_xll.IMDP("IR",$E332,S$9)-S$13,_xll.IMDP("IR",$E332,S$10)),"")</f>
        <v>5.5060000000000002</v>
      </c>
      <c r="T332" s="30">
        <f>IFERROR(IF($F$4=4,_xll.IMDP("IR",$E332,T$9)-T$13,_xll.IMDP("IR",$E332,T$10)),"")</f>
        <v>5.8890000000000002</v>
      </c>
      <c r="U332" s="30">
        <f>IFERROR(IF($F$4=4,_xll.IMDP("IR",$E332,U$9)-U$13,_xll.IMDP("IR",$E332,U$10)),"")</f>
        <v>6.1630000000000003</v>
      </c>
      <c r="V332" s="31" t="str">
        <f>IFERROR(IF($F$4=4,_xll.IMDP("IR",$E332,V$9)-V$13,_xll.IMDP("IR",$E332,V$10)),"")</f>
        <v/>
      </c>
    </row>
    <row r="333" spans="2:22">
      <c r="B333">
        <v>320</v>
      </c>
      <c r="C333" s="7" t="str">
        <f>IFERROR( VLOOKUP( $B333, Sheet1!$M$2:$O$10001, 2,0),"")</f>
        <v>56434</v>
      </c>
      <c r="D333" s="24" t="str">
        <f>IFERROR( VLOOKUP( $B333, Sheet1!$M$2:$O$10001, 3,0),"")</f>
        <v>삼양패키징</v>
      </c>
      <c r="E333" s="3" t="str">
        <f t="shared" si="7"/>
        <v>BONDAVG56434</v>
      </c>
      <c r="F333" s="18" t="str">
        <f>_xll.IMDP("IR",$E333,F$12)</f>
        <v>공모/무보증A-</v>
      </c>
      <c r="G333" s="15">
        <f>_xll.IMDP("IR",$E333,G$12)</f>
        <v>20240830</v>
      </c>
      <c r="H333" s="30">
        <f>IFERROR(IF($F$4=4,_xll.IMDP("IR",$E333,H$9)-H$13,_xll.IMDP("IR",$E333,H$10)),"")</f>
        <v>3.6680000000000001</v>
      </c>
      <c r="I333" s="30">
        <f>IFERROR(IF($F$4=4,_xll.IMDP("IR",$E333,I$9)-I$13,_xll.IMDP("IR",$E333,I$10)),"")</f>
        <v>3.7709999999999999</v>
      </c>
      <c r="J333" s="30">
        <f>IFERROR(IF($F$4=4,_xll.IMDP("IR",$E333,J$9)-J$13,_xll.IMDP("IR",$E333,J$10)),"")</f>
        <v>3.8119999999999998</v>
      </c>
      <c r="K333" s="30">
        <f>IFERROR(IF($F$4=4,_xll.IMDP("IR",$E333,K$9)-K$13,_xll.IMDP("IR",$E333,K$10)),"")</f>
        <v>3.859</v>
      </c>
      <c r="L333" s="30">
        <f>IFERROR(IF($F$4=4,_xll.IMDP("IR",$E333,L$9)-L$13,_xll.IMDP("IR",$E333,L$10)),"")</f>
        <v>3.9340000000000002</v>
      </c>
      <c r="M333" s="30">
        <f>IFERROR(IF($F$4=4,_xll.IMDP("IR",$E333,M$9)-M$13,_xll.IMDP("IR",$E333,M$10)),"")</f>
        <v>3.9790000000000001</v>
      </c>
      <c r="N333" s="30">
        <f>IFERROR(IF($F$4=4,_xll.IMDP("IR",$E333,N$9)-N$13,_xll.IMDP("IR",$E333,N$10)),"")</f>
        <v>4.0629999999999997</v>
      </c>
      <c r="O333" s="30">
        <f>IFERROR(IF($F$4=4,_xll.IMDP("IR",$E333,O$9)-O$13,_xll.IMDP("IR",$E333,O$10)),"")</f>
        <v>4.165</v>
      </c>
      <c r="P333" s="30">
        <f>IFERROR(IF($F$4=4,_xll.IMDP("IR",$E333,P$9)-P$13,_xll.IMDP("IR",$E333,P$10)),"")</f>
        <v>4.5960000000000001</v>
      </c>
      <c r="Q333" s="30">
        <f>IFERROR(IF($F$4=4,_xll.IMDP("IR",$E333,Q$9)-Q$13,_xll.IMDP("IR",$E333,Q$10)),"")</f>
        <v>5.0199999999999996</v>
      </c>
      <c r="R333" s="30">
        <f>IFERROR(IF($F$4=4,_xll.IMDP("IR",$E333,R$9)-R$13,_xll.IMDP("IR",$E333,R$10)),"")</f>
        <v>5.1959999999999997</v>
      </c>
      <c r="S333" s="30">
        <f>IFERROR(IF($F$4=4,_xll.IMDP("IR",$E333,S$9)-S$13,_xll.IMDP("IR",$E333,S$10)),"")</f>
        <v>5.835</v>
      </c>
      <c r="T333" s="30">
        <f>IFERROR(IF($F$4=4,_xll.IMDP("IR",$E333,T$9)-T$13,_xll.IMDP("IR",$E333,T$10)),"")</f>
        <v>6.2240000000000002</v>
      </c>
      <c r="U333" s="30">
        <f>IFERROR(IF($F$4=4,_xll.IMDP("IR",$E333,U$9)-U$13,_xll.IMDP("IR",$E333,U$10)),"")</f>
        <v>6.5190000000000001</v>
      </c>
      <c r="V333" s="31" t="str">
        <f>IFERROR(IF($F$4=4,_xll.IMDP("IR",$E333,V$9)-V$13,_xll.IMDP("IR",$E333,V$10)),"")</f>
        <v/>
      </c>
    </row>
    <row r="334" spans="2:22">
      <c r="B334">
        <v>321</v>
      </c>
      <c r="C334" s="7" t="str">
        <f>IFERROR( VLOOKUP( $B334, Sheet1!$M$2:$O$10001, 2,0),"")</f>
        <v>56437</v>
      </c>
      <c r="D334" s="24" t="str">
        <f>IFERROR( VLOOKUP( $B334, Sheet1!$M$2:$O$10001, 3,0),"")</f>
        <v>한일시멘트</v>
      </c>
      <c r="E334" s="3" t="str">
        <f t="shared" si="7"/>
        <v>BONDAVG56437</v>
      </c>
      <c r="F334" s="18" t="str">
        <f>_xll.IMDP("IR",$E334,F$12)</f>
        <v>공모/무보증A+</v>
      </c>
      <c r="G334" s="15">
        <f>_xll.IMDP("IR",$E334,G$12)</f>
        <v>20240830</v>
      </c>
      <c r="H334" s="30">
        <f>IFERROR(IF($F$4=4,_xll.IMDP("IR",$E334,H$9)-H$13,_xll.IMDP("IR",$E334,H$10)),"")</f>
        <v>3.597</v>
      </c>
      <c r="I334" s="30">
        <f>IFERROR(IF($F$4=4,_xll.IMDP("IR",$E334,I$9)-I$13,_xll.IMDP("IR",$E334,I$10)),"")</f>
        <v>3.6419999999999999</v>
      </c>
      <c r="J334" s="30">
        <f>IFERROR(IF($F$4=4,_xll.IMDP("IR",$E334,J$9)-J$13,_xll.IMDP("IR",$E334,J$10)),"")</f>
        <v>3.6509999999999998</v>
      </c>
      <c r="K334" s="30">
        <f>IFERROR(IF($F$4=4,_xll.IMDP("IR",$E334,K$9)-K$13,_xll.IMDP("IR",$E334,K$10)),"")</f>
        <v>3.665</v>
      </c>
      <c r="L334" s="30">
        <f>IFERROR(IF($F$4=4,_xll.IMDP("IR",$E334,L$9)-L$13,_xll.IMDP("IR",$E334,L$10)),"")</f>
        <v>3.742</v>
      </c>
      <c r="M334" s="30">
        <f>IFERROR(IF($F$4=4,_xll.IMDP("IR",$E334,M$9)-M$13,_xll.IMDP("IR",$E334,M$10)),"")</f>
        <v>3.8109999999999999</v>
      </c>
      <c r="N334" s="30">
        <f>IFERROR(IF($F$4=4,_xll.IMDP("IR",$E334,N$9)-N$13,_xll.IMDP("IR",$E334,N$10)),"")</f>
        <v>3.847</v>
      </c>
      <c r="O334" s="30">
        <f>IFERROR(IF($F$4=4,_xll.IMDP("IR",$E334,O$9)-O$13,_xll.IMDP("IR",$E334,O$10)),"")</f>
        <v>3.8490000000000002</v>
      </c>
      <c r="P334" s="30">
        <f>IFERROR(IF($F$4=4,_xll.IMDP("IR",$E334,P$9)-P$13,_xll.IMDP("IR",$E334,P$10)),"")</f>
        <v>4.0940000000000003</v>
      </c>
      <c r="Q334" s="30">
        <f>IFERROR(IF($F$4=4,_xll.IMDP("IR",$E334,Q$9)-Q$13,_xll.IMDP("IR",$E334,Q$10)),"")</f>
        <v>4.306</v>
      </c>
      <c r="R334" s="30">
        <f>IFERROR(IF($F$4=4,_xll.IMDP("IR",$E334,R$9)-R$13,_xll.IMDP("IR",$E334,R$10)),"")</f>
        <v>4.5380000000000003</v>
      </c>
      <c r="S334" s="30">
        <f>IFERROR(IF($F$4=4,_xll.IMDP("IR",$E334,S$9)-S$13,_xll.IMDP("IR",$E334,S$10)),"")</f>
        <v>5.2</v>
      </c>
      <c r="T334" s="30">
        <f>IFERROR(IF($F$4=4,_xll.IMDP("IR",$E334,T$9)-T$13,_xll.IMDP("IR",$E334,T$10)),"")</f>
        <v>5.6529999999999996</v>
      </c>
      <c r="U334" s="30">
        <f>IFERROR(IF($F$4=4,_xll.IMDP("IR",$E334,U$9)-U$13,_xll.IMDP("IR",$E334,U$10)),"")</f>
        <v>5.9279999999999999</v>
      </c>
      <c r="V334" s="31" t="str">
        <f>IFERROR(IF($F$4=4,_xll.IMDP("IR",$E334,V$9)-V$13,_xll.IMDP("IR",$E334,V$10)),"")</f>
        <v/>
      </c>
    </row>
    <row r="335" spans="2:22">
      <c r="B335">
        <v>322</v>
      </c>
      <c r="C335" s="7" t="str">
        <f>IFERROR( VLOOKUP( $B335, Sheet1!$M$2:$O$10001, 2,0),"")</f>
        <v>56490</v>
      </c>
      <c r="D335" s="24" t="str">
        <f>IFERROR( VLOOKUP( $B335, Sheet1!$M$2:$O$10001, 3,0),"")</f>
        <v>한국해양진흥공사</v>
      </c>
      <c r="E335" s="3" t="str">
        <f t="shared" si="7"/>
        <v>BONDAVG56490</v>
      </c>
      <c r="F335" s="18" t="str">
        <f>_xll.IMDP("IR",$E335,F$12)</f>
        <v>공사/공단채AAA</v>
      </c>
      <c r="G335" s="15">
        <f>_xll.IMDP("IR",$E335,G$12)</f>
        <v>20240830</v>
      </c>
      <c r="H335" s="30">
        <f>IFERROR(IF($F$4=4,_xll.IMDP("IR",$E335,H$9)-H$13,_xll.IMDP("IR",$E335,H$10)),"")</f>
        <v>3.4180000000000001</v>
      </c>
      <c r="I335" s="30">
        <f>IFERROR(IF($F$4=4,_xll.IMDP("IR",$E335,I$9)-I$13,_xll.IMDP("IR",$E335,I$10)),"")</f>
        <v>3.4079999999999999</v>
      </c>
      <c r="J335" s="30">
        <f>IFERROR(IF($F$4=4,_xll.IMDP("IR",$E335,J$9)-J$13,_xll.IMDP("IR",$E335,J$10)),"")</f>
        <v>3.323</v>
      </c>
      <c r="K335" s="30">
        <f>IFERROR(IF($F$4=4,_xll.IMDP("IR",$E335,K$9)-K$13,_xll.IMDP("IR",$E335,K$10)),"")</f>
        <v>3.2949999999999999</v>
      </c>
      <c r="L335" s="30">
        <f>IFERROR(IF($F$4=4,_xll.IMDP("IR",$E335,L$9)-L$13,_xll.IMDP("IR",$E335,L$10)),"")</f>
        <v>3.2440000000000002</v>
      </c>
      <c r="M335" s="30">
        <f>IFERROR(IF($F$4=4,_xll.IMDP("IR",$E335,M$9)-M$13,_xll.IMDP("IR",$E335,M$10)),"")</f>
        <v>3.222</v>
      </c>
      <c r="N335" s="30">
        <f>IFERROR(IF($F$4=4,_xll.IMDP("IR",$E335,N$9)-N$13,_xll.IMDP("IR",$E335,N$10)),"")</f>
        <v>3.202</v>
      </c>
      <c r="O335" s="30">
        <f>IFERROR(IF($F$4=4,_xll.IMDP("IR",$E335,O$9)-O$13,_xll.IMDP("IR",$E335,O$10)),"")</f>
        <v>3.1930000000000001</v>
      </c>
      <c r="P335" s="30">
        <f>IFERROR(IF($F$4=4,_xll.IMDP("IR",$E335,P$9)-P$13,_xll.IMDP("IR",$E335,P$10)),"")</f>
        <v>3.1989999999999998</v>
      </c>
      <c r="Q335" s="30">
        <f>IFERROR(IF($F$4=4,_xll.IMDP("IR",$E335,Q$9)-Q$13,_xll.IMDP("IR",$E335,Q$10)),"")</f>
        <v>3.2149999999999999</v>
      </c>
      <c r="R335" s="30">
        <f>IFERROR(IF($F$4=4,_xll.IMDP("IR",$E335,R$9)-R$13,_xll.IMDP("IR",$E335,R$10)),"")</f>
        <v>3.2309999999999999</v>
      </c>
      <c r="S335" s="30">
        <f>IFERROR(IF($F$4=4,_xll.IMDP("IR",$E335,S$9)-S$13,_xll.IMDP("IR",$E335,S$10)),"")</f>
        <v>3.2589999999999999</v>
      </c>
      <c r="T335" s="30">
        <f>IFERROR(IF($F$4=4,_xll.IMDP("IR",$E335,T$9)-T$13,_xll.IMDP("IR",$E335,T$10)),"")</f>
        <v>3.2559999999999998</v>
      </c>
      <c r="U335" s="30">
        <f>IFERROR(IF($F$4=4,_xll.IMDP("IR",$E335,U$9)-U$13,_xll.IMDP("IR",$E335,U$10)),"")</f>
        <v>3.2490000000000001</v>
      </c>
      <c r="V335" s="31">
        <f>IFERROR(IF($F$4=4,_xll.IMDP("IR",$E335,V$9)-V$13,_xll.IMDP("IR",$E335,V$10)),"")</f>
        <v>3.24</v>
      </c>
    </row>
    <row r="336" spans="2:22">
      <c r="B336">
        <v>323</v>
      </c>
      <c r="C336" s="7" t="str">
        <f>IFERROR( VLOOKUP( $B336, Sheet1!$M$2:$O$10001, 2,0),"")</f>
        <v>56601</v>
      </c>
      <c r="D336" s="24" t="str">
        <f>IFERROR( VLOOKUP( $B336, Sheet1!$M$2:$O$10001, 3,0),"")</f>
        <v>김해시도시개발공사</v>
      </c>
      <c r="E336" s="3" t="str">
        <f t="shared" si="7"/>
        <v>BONDAVG56601</v>
      </c>
      <c r="F336" s="18" t="str">
        <f>_xll.IMDP("IR",$E336,F$12)</f>
        <v>공사/공단채AA0</v>
      </c>
      <c r="G336" s="15">
        <f>_xll.IMDP("IR",$E336,G$12)</f>
        <v>20240830</v>
      </c>
      <c r="H336" s="30">
        <f>IFERROR(IF($F$4=4,_xll.IMDP("IR",$E336,H$9)-H$13,_xll.IMDP("IR",$E336,H$10)),"")</f>
        <v>3.456</v>
      </c>
      <c r="I336" s="30">
        <f>IFERROR(IF($F$4=4,_xll.IMDP("IR",$E336,I$9)-I$13,_xll.IMDP("IR",$E336,I$10)),"")</f>
        <v>3.5219999999999998</v>
      </c>
      <c r="J336" s="30">
        <f>IFERROR(IF($F$4=4,_xll.IMDP("IR",$E336,J$9)-J$13,_xll.IMDP("IR",$E336,J$10)),"")</f>
        <v>3.4780000000000002</v>
      </c>
      <c r="K336" s="30">
        <f>IFERROR(IF($F$4=4,_xll.IMDP("IR",$E336,K$9)-K$13,_xll.IMDP("IR",$E336,K$10)),"")</f>
        <v>3.4489999999999998</v>
      </c>
      <c r="L336" s="30">
        <f>IFERROR(IF($F$4=4,_xll.IMDP("IR",$E336,L$9)-L$13,_xll.IMDP("IR",$E336,L$10)),"")</f>
        <v>3.4550000000000001</v>
      </c>
      <c r="M336" s="30">
        <f>IFERROR(IF($F$4=4,_xll.IMDP("IR",$E336,M$9)-M$13,_xll.IMDP("IR",$E336,M$10)),"")</f>
        <v>3.4710000000000001</v>
      </c>
      <c r="N336" s="30">
        <f>IFERROR(IF($F$4=4,_xll.IMDP("IR",$E336,N$9)-N$13,_xll.IMDP("IR",$E336,N$10)),"")</f>
        <v>3.4540000000000002</v>
      </c>
      <c r="O336" s="30">
        <f>IFERROR(IF($F$4=4,_xll.IMDP("IR",$E336,O$9)-O$13,_xll.IMDP("IR",$E336,O$10)),"")</f>
        <v>3.4590000000000001</v>
      </c>
      <c r="P336" s="30">
        <f>IFERROR(IF($F$4=4,_xll.IMDP("IR",$E336,P$9)-P$13,_xll.IMDP("IR",$E336,P$10)),"")</f>
        <v>3.5059999999999998</v>
      </c>
      <c r="Q336" s="30">
        <f>IFERROR(IF($F$4=4,_xll.IMDP("IR",$E336,Q$9)-Q$13,_xll.IMDP("IR",$E336,Q$10)),"")</f>
        <v>3.5539999999999998</v>
      </c>
      <c r="R336" s="30">
        <f>IFERROR(IF($F$4=4,_xll.IMDP("IR",$E336,R$9)-R$13,_xll.IMDP("IR",$E336,R$10)),"")</f>
        <v>3.5910000000000002</v>
      </c>
      <c r="S336" s="30">
        <f>IFERROR(IF($F$4=4,_xll.IMDP("IR",$E336,S$9)-S$13,_xll.IMDP("IR",$E336,S$10)),"")</f>
        <v>3.6739999999999999</v>
      </c>
      <c r="T336" s="30">
        <f>IFERROR(IF($F$4=4,_xll.IMDP("IR",$E336,T$9)-T$13,_xll.IMDP("IR",$E336,T$10)),"")</f>
        <v>3.7290000000000001</v>
      </c>
      <c r="U336" s="30">
        <f>IFERROR(IF($F$4=4,_xll.IMDP("IR",$E336,U$9)-U$13,_xll.IMDP("IR",$E336,U$10)),"")</f>
        <v>3.7559999999999998</v>
      </c>
      <c r="V336" s="31" t="str">
        <f>IFERROR(IF($F$4=4,_xll.IMDP("IR",$E336,V$9)-V$13,_xll.IMDP("IR",$E336,V$10)),"")</f>
        <v/>
      </c>
    </row>
    <row r="337" spans="2:22">
      <c r="B337">
        <v>324</v>
      </c>
      <c r="C337" s="7" t="str">
        <f>IFERROR( VLOOKUP( $B337, Sheet1!$M$2:$O$10001, 2,0),"")</f>
        <v>56610</v>
      </c>
      <c r="D337" s="24" t="str">
        <f>IFERROR( VLOOKUP( $B337, Sheet1!$M$2:$O$10001, 3,0),"")</f>
        <v>세아제강</v>
      </c>
      <c r="E337" s="3" t="str">
        <f t="shared" si="7"/>
        <v>BONDAVG56610</v>
      </c>
      <c r="F337" s="18" t="str">
        <f>_xll.IMDP("IR",$E337,F$12)</f>
        <v>공모/무보증A+</v>
      </c>
      <c r="G337" s="15">
        <f>_xll.IMDP("IR",$E337,G$12)</f>
        <v>20240830</v>
      </c>
      <c r="H337" s="30">
        <f>IFERROR(IF($F$4=4,_xll.IMDP("IR",$E337,H$9)-H$13,_xll.IMDP("IR",$E337,H$10)),"")</f>
        <v>3.5409999999999999</v>
      </c>
      <c r="I337" s="30">
        <f>IFERROR(IF($F$4=4,_xll.IMDP("IR",$E337,I$9)-I$13,_xll.IMDP("IR",$E337,I$10)),"")</f>
        <v>3.6040000000000001</v>
      </c>
      <c r="J337" s="30">
        <f>IFERROR(IF($F$4=4,_xll.IMDP("IR",$E337,J$9)-J$13,_xll.IMDP("IR",$E337,J$10)),"")</f>
        <v>3.6179999999999999</v>
      </c>
      <c r="K337" s="30">
        <f>IFERROR(IF($F$4=4,_xll.IMDP("IR",$E337,K$9)-K$13,_xll.IMDP("IR",$E337,K$10)),"")</f>
        <v>3.6429999999999998</v>
      </c>
      <c r="L337" s="30">
        <f>IFERROR(IF($F$4=4,_xll.IMDP("IR",$E337,L$9)-L$13,_xll.IMDP("IR",$E337,L$10)),"")</f>
        <v>3.7080000000000002</v>
      </c>
      <c r="M337" s="30">
        <f>IFERROR(IF($F$4=4,_xll.IMDP("IR",$E337,M$9)-M$13,_xll.IMDP("IR",$E337,M$10)),"")</f>
        <v>3.7549999999999999</v>
      </c>
      <c r="N337" s="30">
        <f>IFERROR(IF($F$4=4,_xll.IMDP("IR",$E337,N$9)-N$13,_xll.IMDP("IR",$E337,N$10)),"")</f>
        <v>3.847</v>
      </c>
      <c r="O337" s="30">
        <f>IFERROR(IF($F$4=4,_xll.IMDP("IR",$E337,O$9)-O$13,_xll.IMDP("IR",$E337,O$10)),"")</f>
        <v>4.0229999999999997</v>
      </c>
      <c r="P337" s="30">
        <f>IFERROR(IF($F$4=4,_xll.IMDP("IR",$E337,P$9)-P$13,_xll.IMDP("IR",$E337,P$10)),"")</f>
        <v>4.3010000000000002</v>
      </c>
      <c r="Q337" s="30">
        <f>IFERROR(IF($F$4=4,_xll.IMDP("IR",$E337,Q$9)-Q$13,_xll.IMDP("IR",$E337,Q$10)),"")</f>
        <v>4.532</v>
      </c>
      <c r="R337" s="30">
        <f>IFERROR(IF($F$4=4,_xll.IMDP("IR",$E337,R$9)-R$13,_xll.IMDP("IR",$E337,R$10)),"")</f>
        <v>4.7530000000000001</v>
      </c>
      <c r="S337" s="30">
        <f>IFERROR(IF($F$4=4,_xll.IMDP("IR",$E337,S$9)-S$13,_xll.IMDP("IR",$E337,S$10)),"")</f>
        <v>5.415</v>
      </c>
      <c r="T337" s="30">
        <f>IFERROR(IF($F$4=4,_xll.IMDP("IR",$E337,T$9)-T$13,_xll.IMDP("IR",$E337,T$10)),"")</f>
        <v>5.8890000000000002</v>
      </c>
      <c r="U337" s="30">
        <f>IFERROR(IF($F$4=4,_xll.IMDP("IR",$E337,U$9)-U$13,_xll.IMDP("IR",$E337,U$10)),"")</f>
        <v>6.141</v>
      </c>
      <c r="V337" s="31" t="str">
        <f>IFERROR(IF($F$4=4,_xll.IMDP("IR",$E337,V$9)-V$13,_xll.IMDP("IR",$E337,V$10)),"")</f>
        <v/>
      </c>
    </row>
    <row r="338" spans="2:22">
      <c r="B338">
        <v>325</v>
      </c>
      <c r="C338" s="7" t="str">
        <f>IFERROR( VLOOKUP( $B338, Sheet1!$M$2:$O$10001, 2,0),"")</f>
        <v>57020</v>
      </c>
      <c r="D338" s="24" t="str">
        <f>IFERROR( VLOOKUP( $B338, Sheet1!$M$2:$O$10001, 3,0),"")</f>
        <v>키움캐피탈</v>
      </c>
      <c r="E338" s="3" t="str">
        <f t="shared" si="7"/>
        <v>BONDAVG57020</v>
      </c>
      <c r="F338" s="18" t="str">
        <f>_xll.IMDP("IR",$E338,F$12)</f>
        <v>기타금융채A-</v>
      </c>
      <c r="G338" s="15">
        <f>_xll.IMDP("IR",$E338,G$12)</f>
        <v>20240830</v>
      </c>
      <c r="H338" s="30">
        <f>IFERROR(IF($F$4=4,_xll.IMDP("IR",$E338,H$9)-H$13,_xll.IMDP("IR",$E338,H$10)),"")</f>
        <v>4.8849999999999998</v>
      </c>
      <c r="I338" s="30">
        <f>IFERROR(IF($F$4=4,_xll.IMDP("IR",$E338,I$9)-I$13,_xll.IMDP("IR",$E338,I$10)),"")</f>
        <v>5.2839999999999998</v>
      </c>
      <c r="J338" s="30">
        <f>IFERROR(IF($F$4=4,_xll.IMDP("IR",$E338,J$9)-J$13,_xll.IMDP("IR",$E338,J$10)),"")</f>
        <v>5.3220000000000001</v>
      </c>
      <c r="K338" s="30">
        <f>IFERROR(IF($F$4=4,_xll.IMDP("IR",$E338,K$9)-K$13,_xll.IMDP("IR",$E338,K$10)),"")</f>
        <v>5.3410000000000002</v>
      </c>
      <c r="L338" s="30">
        <f>IFERROR(IF($F$4=4,_xll.IMDP("IR",$E338,L$9)-L$13,_xll.IMDP("IR",$E338,L$10)),"")</f>
        <v>5.452</v>
      </c>
      <c r="M338" s="30">
        <f>IFERROR(IF($F$4=4,_xll.IMDP("IR",$E338,M$9)-M$13,_xll.IMDP("IR",$E338,M$10)),"")</f>
        <v>5.6150000000000002</v>
      </c>
      <c r="N338" s="30">
        <f>IFERROR(IF($F$4=4,_xll.IMDP("IR",$E338,N$9)-N$13,_xll.IMDP("IR",$E338,N$10)),"")</f>
        <v>5.7569999999999997</v>
      </c>
      <c r="O338" s="30">
        <f>IFERROR(IF($F$4=4,_xll.IMDP("IR",$E338,O$9)-O$13,_xll.IMDP("IR",$E338,O$10)),"")</f>
        <v>5.8520000000000003</v>
      </c>
      <c r="P338" s="30">
        <f>IFERROR(IF($F$4=4,_xll.IMDP("IR",$E338,P$9)-P$13,_xll.IMDP("IR",$E338,P$10)),"")</f>
        <v>5.9550000000000001</v>
      </c>
      <c r="Q338" s="30">
        <f>IFERROR(IF($F$4=4,_xll.IMDP("IR",$E338,Q$9)-Q$13,_xll.IMDP("IR",$E338,Q$10)),"")</f>
        <v>6.0419999999999998</v>
      </c>
      <c r="R338" s="30">
        <f>IFERROR(IF($F$4=4,_xll.IMDP("IR",$E338,R$9)-R$13,_xll.IMDP("IR",$E338,R$10)),"")</f>
        <v>6.125</v>
      </c>
      <c r="S338" s="30">
        <f>IFERROR(IF($F$4=4,_xll.IMDP("IR",$E338,S$9)-S$13,_xll.IMDP("IR",$E338,S$10)),"")</f>
        <v>6.4139999999999997</v>
      </c>
      <c r="T338" s="30">
        <f>IFERROR(IF($F$4=4,_xll.IMDP("IR",$E338,T$9)-T$13,_xll.IMDP("IR",$E338,T$10)),"")</f>
        <v>6.6429999999999998</v>
      </c>
      <c r="U338" s="30">
        <f>IFERROR(IF($F$4=4,_xll.IMDP("IR",$E338,U$9)-U$13,_xll.IMDP("IR",$E338,U$10)),"")</f>
        <v>6.7729999999999997</v>
      </c>
      <c r="V338" s="31" t="str">
        <f>IFERROR(IF($F$4=4,_xll.IMDP("IR",$E338,V$9)-V$13,_xll.IMDP("IR",$E338,V$10)),"")</f>
        <v/>
      </c>
    </row>
    <row r="339" spans="2:22">
      <c r="B339">
        <v>326</v>
      </c>
      <c r="C339" s="7" t="str">
        <f>IFERROR( VLOOKUP( $B339, Sheet1!$M$2:$O$10001, 2,0),"")</f>
        <v>58210</v>
      </c>
      <c r="D339" s="24" t="str">
        <f>IFERROR( VLOOKUP( $B339, Sheet1!$M$2:$O$10001, 3,0),"")</f>
        <v>우리금융지주</v>
      </c>
      <c r="E339" s="3" t="str">
        <f t="shared" si="7"/>
        <v>BONDAVG58210</v>
      </c>
      <c r="F339" s="18" t="str">
        <f>_xll.IMDP("IR",$E339,F$12)</f>
        <v>공모/무보증AAA</v>
      </c>
      <c r="G339" s="15">
        <f>_xll.IMDP("IR",$E339,G$12)</f>
        <v>20240830</v>
      </c>
      <c r="H339" s="30">
        <f>IFERROR(IF($F$4=4,_xll.IMDP("IR",$E339,H$9)-H$13,_xll.IMDP("IR",$E339,H$10)),"")</f>
        <v>3.4220000000000002</v>
      </c>
      <c r="I339" s="30">
        <f>IFERROR(IF($F$4=4,_xll.IMDP("IR",$E339,I$9)-I$13,_xll.IMDP("IR",$E339,I$10)),"")</f>
        <v>3.4089999999999998</v>
      </c>
      <c r="J339" s="30">
        <f>IFERROR(IF($F$4=4,_xll.IMDP("IR",$E339,J$9)-J$13,_xll.IMDP("IR",$E339,J$10)),"")</f>
        <v>3.3450000000000002</v>
      </c>
      <c r="K339" s="30">
        <f>IFERROR(IF($F$4=4,_xll.IMDP("IR",$E339,K$9)-K$13,_xll.IMDP("IR",$E339,K$10)),"")</f>
        <v>3.3010000000000002</v>
      </c>
      <c r="L339" s="30">
        <f>IFERROR(IF($F$4=4,_xll.IMDP("IR",$E339,L$9)-L$13,_xll.IMDP("IR",$E339,L$10)),"")</f>
        <v>3.298</v>
      </c>
      <c r="M339" s="30">
        <f>IFERROR(IF($F$4=4,_xll.IMDP("IR",$E339,M$9)-M$13,_xll.IMDP("IR",$E339,M$10)),"")</f>
        <v>3.2850000000000001</v>
      </c>
      <c r="N339" s="30">
        <f>IFERROR(IF($F$4=4,_xll.IMDP("IR",$E339,N$9)-N$13,_xll.IMDP("IR",$E339,N$10)),"")</f>
        <v>3.3140000000000001</v>
      </c>
      <c r="O339" s="30">
        <f>IFERROR(IF($F$4=4,_xll.IMDP("IR",$E339,O$9)-O$13,_xll.IMDP("IR",$E339,O$10)),"")</f>
        <v>3.3239999999999998</v>
      </c>
      <c r="P339" s="30">
        <f>IFERROR(IF($F$4=4,_xll.IMDP("IR",$E339,P$9)-P$13,_xll.IMDP("IR",$E339,P$10)),"")</f>
        <v>3.3410000000000002</v>
      </c>
      <c r="Q339" s="30">
        <f>IFERROR(IF($F$4=4,_xll.IMDP("IR",$E339,Q$9)-Q$13,_xll.IMDP("IR",$E339,Q$10)),"")</f>
        <v>3.3620000000000001</v>
      </c>
      <c r="R339" s="30">
        <f>IFERROR(IF($F$4=4,_xll.IMDP("IR",$E339,R$9)-R$13,_xll.IMDP("IR",$E339,R$10)),"")</f>
        <v>3.45</v>
      </c>
      <c r="S339" s="30">
        <f>IFERROR(IF($F$4=4,_xll.IMDP("IR",$E339,S$9)-S$13,_xll.IMDP("IR",$E339,S$10)),"")</f>
        <v>3.7280000000000002</v>
      </c>
      <c r="T339" s="30">
        <f>IFERROR(IF($F$4=4,_xll.IMDP("IR",$E339,T$9)-T$13,_xll.IMDP("IR",$E339,T$10)),"")</f>
        <v>3.968</v>
      </c>
      <c r="U339" s="30">
        <f>IFERROR(IF($F$4=4,_xll.IMDP("IR",$E339,U$9)-U$13,_xll.IMDP("IR",$E339,U$10)),"")</f>
        <v>4.1289999999999996</v>
      </c>
      <c r="V339" s="31" t="str">
        <f>IFERROR(IF($F$4=4,_xll.IMDP("IR",$E339,V$9)-V$13,_xll.IMDP("IR",$E339,V$10)),"")</f>
        <v/>
      </c>
    </row>
    <row r="340" spans="2:22">
      <c r="B340">
        <v>327</v>
      </c>
      <c r="C340" s="7" t="str">
        <f>IFERROR( VLOOKUP( $B340, Sheet1!$M$2:$O$10001, 2,0),"")</f>
        <v>58676</v>
      </c>
      <c r="D340" s="24" t="str">
        <f>IFERROR( VLOOKUP( $B340, Sheet1!$M$2:$O$10001, 3,0),"")</f>
        <v>HD현대중공업</v>
      </c>
      <c r="E340" s="3" t="str">
        <f t="shared" si="7"/>
        <v>BONDAVG58676</v>
      </c>
      <c r="F340" s="18" t="str">
        <f>_xll.IMDP("IR",$E340,F$12)</f>
        <v>공모/무보증A0</v>
      </c>
      <c r="G340" s="15">
        <f>_xll.IMDP("IR",$E340,G$12)</f>
        <v>20240830</v>
      </c>
      <c r="H340" s="30">
        <f>IFERROR(IF($F$4=4,_xll.IMDP("IR",$E340,H$9)-H$13,_xll.IMDP("IR",$E340,H$10)),"")</f>
        <v>3.5790000000000002</v>
      </c>
      <c r="I340" s="30">
        <f>IFERROR(IF($F$4=4,_xll.IMDP("IR",$E340,I$9)-I$13,_xll.IMDP("IR",$E340,I$10)),"")</f>
        <v>3.665</v>
      </c>
      <c r="J340" s="30">
        <f>IFERROR(IF($F$4=4,_xll.IMDP("IR",$E340,J$9)-J$13,_xll.IMDP("IR",$E340,J$10)),"")</f>
        <v>3.681</v>
      </c>
      <c r="K340" s="30">
        <f>IFERROR(IF($F$4=4,_xll.IMDP("IR",$E340,K$9)-K$13,_xll.IMDP("IR",$E340,K$10)),"")</f>
        <v>3.706</v>
      </c>
      <c r="L340" s="30">
        <f>IFERROR(IF($F$4=4,_xll.IMDP("IR",$E340,L$9)-L$13,_xll.IMDP("IR",$E340,L$10)),"")</f>
        <v>3.7650000000000001</v>
      </c>
      <c r="M340" s="30">
        <f>IFERROR(IF($F$4=4,_xll.IMDP("IR",$E340,M$9)-M$13,_xll.IMDP("IR",$E340,M$10)),"")</f>
        <v>3.839</v>
      </c>
      <c r="N340" s="30">
        <f>IFERROR(IF($F$4=4,_xll.IMDP("IR",$E340,N$9)-N$13,_xll.IMDP("IR",$E340,N$10)),"")</f>
        <v>3.9689999999999999</v>
      </c>
      <c r="O340" s="30">
        <f>IFERROR(IF($F$4=4,_xll.IMDP("IR",$E340,O$9)-O$13,_xll.IMDP("IR",$E340,O$10)),"")</f>
        <v>4.1040000000000001</v>
      </c>
      <c r="P340" s="30">
        <f>IFERROR(IF($F$4=4,_xll.IMDP("IR",$E340,P$9)-P$13,_xll.IMDP("IR",$E340,P$10)),"")</f>
        <v>4.5739999999999998</v>
      </c>
      <c r="Q340" s="30">
        <f>IFERROR(IF($F$4=4,_xll.IMDP("IR",$E340,Q$9)-Q$13,_xll.IMDP("IR",$E340,Q$10)),"")</f>
        <v>4.9059999999999997</v>
      </c>
      <c r="R340" s="30">
        <f>IFERROR(IF($F$4=4,_xll.IMDP("IR",$E340,R$9)-R$13,_xll.IMDP("IR",$E340,R$10)),"")</f>
        <v>5.1459999999999999</v>
      </c>
      <c r="S340" s="30">
        <f>IFERROR(IF($F$4=4,_xll.IMDP("IR",$E340,S$9)-S$13,_xll.IMDP("IR",$E340,S$10)),"")</f>
        <v>5.8289999999999997</v>
      </c>
      <c r="T340" s="30">
        <f>IFERROR(IF($F$4=4,_xll.IMDP("IR",$E340,T$9)-T$13,_xll.IMDP("IR",$E340,T$10)),"")</f>
        <v>6.2889999999999997</v>
      </c>
      <c r="U340" s="30">
        <f>IFERROR(IF($F$4=4,_xll.IMDP("IR",$E340,U$9)-U$13,_xll.IMDP("IR",$E340,U$10)),"")</f>
        <v>6.5730000000000004</v>
      </c>
      <c r="V340" s="31" t="str">
        <f>IFERROR(IF($F$4=4,_xll.IMDP("IR",$E340,V$9)-V$13,_xll.IMDP("IR",$E340,V$10)),"")</f>
        <v/>
      </c>
    </row>
    <row r="341" spans="2:22">
      <c r="B341">
        <v>328</v>
      </c>
      <c r="C341" s="7" t="str">
        <f>IFERROR( VLOOKUP( $B341, Sheet1!$M$2:$O$10001, 2,0),"")</f>
        <v>59534</v>
      </c>
      <c r="D341" s="24" t="str">
        <f>IFERROR( VLOOKUP( $B341, Sheet1!$M$2:$O$10001, 3,0),"")</f>
        <v>두산퓨얼셀</v>
      </c>
      <c r="E341" s="3" t="str">
        <f t="shared" si="7"/>
        <v>BONDAVG59534</v>
      </c>
      <c r="F341" s="18" t="str">
        <f>_xll.IMDP("IR",$E341,F$12)</f>
        <v>공모/무보증BBB0</v>
      </c>
      <c r="G341" s="15">
        <f>_xll.IMDP("IR",$E341,G$12)</f>
        <v>20240830</v>
      </c>
      <c r="H341" s="30">
        <f>IFERROR(IF($F$4=4,_xll.IMDP("IR",$E341,H$9)-H$13,_xll.IMDP("IR",$E341,H$10)),"")</f>
        <v>3.8490000000000002</v>
      </c>
      <c r="I341" s="30">
        <f>IFERROR(IF($F$4=4,_xll.IMDP("IR",$E341,I$9)-I$13,_xll.IMDP("IR",$E341,I$10)),"")</f>
        <v>4.1920000000000002</v>
      </c>
      <c r="J341" s="30">
        <f>IFERROR(IF($F$4=4,_xll.IMDP("IR",$E341,J$9)-J$13,_xll.IMDP("IR",$E341,J$10)),"")</f>
        <v>4.3869999999999996</v>
      </c>
      <c r="K341" s="30">
        <f>IFERROR(IF($F$4=4,_xll.IMDP("IR",$E341,K$9)-K$13,_xll.IMDP("IR",$E341,K$10)),"")</f>
        <v>4.4409999999999998</v>
      </c>
      <c r="L341" s="30">
        <f>IFERROR(IF($F$4=4,_xll.IMDP("IR",$E341,L$9)-L$13,_xll.IMDP("IR",$E341,L$10)),"")</f>
        <v>4.6070000000000002</v>
      </c>
      <c r="M341" s="30">
        <f>IFERROR(IF($F$4=4,_xll.IMDP("IR",$E341,M$9)-M$13,_xll.IMDP("IR",$E341,M$10)),"")</f>
        <v>4.8559999999999999</v>
      </c>
      <c r="N341" s="30">
        <f>IFERROR(IF($F$4=4,_xll.IMDP("IR",$E341,N$9)-N$13,_xll.IMDP("IR",$E341,N$10)),"")</f>
        <v>5.5350000000000001</v>
      </c>
      <c r="O341" s="30">
        <f>IFERROR(IF($F$4=4,_xll.IMDP("IR",$E341,O$9)-O$13,_xll.IMDP("IR",$E341,O$10)),"")</f>
        <v>5.8220000000000001</v>
      </c>
      <c r="P341" s="30">
        <f>IFERROR(IF($F$4=4,_xll.IMDP("IR",$E341,P$9)-P$13,_xll.IMDP("IR",$E341,P$10)),"")</f>
        <v>6.0439999999999996</v>
      </c>
      <c r="Q341" s="30">
        <f>IFERROR(IF($F$4=4,_xll.IMDP("IR",$E341,Q$9)-Q$13,_xll.IMDP("IR",$E341,Q$10)),"")</f>
        <v>6.1660000000000004</v>
      </c>
      <c r="R341" s="30">
        <f>IFERROR(IF($F$4=4,_xll.IMDP("IR",$E341,R$9)-R$13,_xll.IMDP("IR",$E341,R$10)),"")</f>
        <v>6.2670000000000003</v>
      </c>
      <c r="S341" s="30">
        <f>IFERROR(IF($F$4=4,_xll.IMDP("IR",$E341,S$9)-S$13,_xll.IMDP("IR",$E341,S$10)),"")</f>
        <v>6.6520000000000001</v>
      </c>
      <c r="T341" s="30">
        <f>IFERROR(IF($F$4=4,_xll.IMDP("IR",$E341,T$9)-T$13,_xll.IMDP("IR",$E341,T$10)),"")</f>
        <v>7.1029999999999998</v>
      </c>
      <c r="U341" s="30">
        <f>IFERROR(IF($F$4=4,_xll.IMDP("IR",$E341,U$9)-U$13,_xll.IMDP("IR",$E341,U$10)),"")</f>
        <v>7.4489999999999998</v>
      </c>
      <c r="V341" s="31" t="str">
        <f>IFERROR(IF($F$4=4,_xll.IMDP("IR",$E341,V$9)-V$13,_xll.IMDP("IR",$E341,V$10)),"")</f>
        <v/>
      </c>
    </row>
    <row r="342" spans="2:22">
      <c r="B342">
        <v>329</v>
      </c>
      <c r="C342" s="7" t="str">
        <f>IFERROR( VLOOKUP( $B342, Sheet1!$M$2:$O$10001, 2,0),"")</f>
        <v>60279</v>
      </c>
      <c r="D342" s="24" t="str">
        <f>IFERROR( VLOOKUP( $B342, Sheet1!$M$2:$O$10001, 3,0),"")</f>
        <v>한국해외인프라도시개발지원공사</v>
      </c>
      <c r="E342" s="3" t="str">
        <f t="shared" si="7"/>
        <v>BONDAVG60279</v>
      </c>
      <c r="F342" s="18" t="str">
        <f>_xll.IMDP("IR",$E342,F$12)</f>
        <v>공사/공단채AAA</v>
      </c>
      <c r="G342" s="15">
        <f>_xll.IMDP("IR",$E342,G$12)</f>
        <v>20240830</v>
      </c>
      <c r="H342" s="30">
        <f>IFERROR(IF($F$4=4,_xll.IMDP("IR",$E342,H$9)-H$13,_xll.IMDP("IR",$E342,H$10)),"")</f>
        <v>3.4710000000000001</v>
      </c>
      <c r="I342" s="30">
        <f>IFERROR(IF($F$4=4,_xll.IMDP("IR",$E342,I$9)-I$13,_xll.IMDP("IR",$E342,I$10)),"")</f>
        <v>3.4620000000000002</v>
      </c>
      <c r="J342" s="30">
        <f>IFERROR(IF($F$4=4,_xll.IMDP("IR",$E342,J$9)-J$13,_xll.IMDP("IR",$E342,J$10)),"")</f>
        <v>3.383</v>
      </c>
      <c r="K342" s="30">
        <f>IFERROR(IF($F$4=4,_xll.IMDP("IR",$E342,K$9)-K$13,_xll.IMDP("IR",$E342,K$10)),"")</f>
        <v>3.355</v>
      </c>
      <c r="L342" s="30">
        <f>IFERROR(IF($F$4=4,_xll.IMDP("IR",$E342,L$9)-L$13,_xll.IMDP("IR",$E342,L$10)),"")</f>
        <v>3.3069999999999999</v>
      </c>
      <c r="M342" s="30">
        <f>IFERROR(IF($F$4=4,_xll.IMDP("IR",$E342,M$9)-M$13,_xll.IMDP("IR",$E342,M$10)),"")</f>
        <v>3.2930000000000001</v>
      </c>
      <c r="N342" s="30">
        <f>IFERROR(IF($F$4=4,_xll.IMDP("IR",$E342,N$9)-N$13,_xll.IMDP("IR",$E342,N$10)),"")</f>
        <v>3.2690000000000001</v>
      </c>
      <c r="O342" s="30">
        <f>IFERROR(IF($F$4=4,_xll.IMDP("IR",$E342,O$9)-O$13,_xll.IMDP("IR",$E342,O$10)),"")</f>
        <v>3.2559999999999998</v>
      </c>
      <c r="P342" s="30">
        <f>IFERROR(IF($F$4=4,_xll.IMDP("IR",$E342,P$9)-P$13,_xll.IMDP("IR",$E342,P$10)),"")</f>
        <v>3.2610000000000001</v>
      </c>
      <c r="Q342" s="30">
        <f>IFERROR(IF($F$4=4,_xll.IMDP("IR",$E342,Q$9)-Q$13,_xll.IMDP("IR",$E342,Q$10)),"")</f>
        <v>3.2749999999999999</v>
      </c>
      <c r="R342" s="30">
        <f>IFERROR(IF($F$4=4,_xll.IMDP("IR",$E342,R$9)-R$13,_xll.IMDP("IR",$E342,R$10)),"")</f>
        <v>3.2839999999999998</v>
      </c>
      <c r="S342" s="30">
        <f>IFERROR(IF($F$4=4,_xll.IMDP("IR",$E342,S$9)-S$13,_xll.IMDP("IR",$E342,S$10)),"")</f>
        <v>3.3069999999999999</v>
      </c>
      <c r="T342" s="30">
        <f>IFERROR(IF($F$4=4,_xll.IMDP("IR",$E342,T$9)-T$13,_xll.IMDP("IR",$E342,T$10)),"")</f>
        <v>3.3170000000000002</v>
      </c>
      <c r="U342" s="30">
        <f>IFERROR(IF($F$4=4,_xll.IMDP("IR",$E342,U$9)-U$13,_xll.IMDP("IR",$E342,U$10)),"")</f>
        <v>3.302</v>
      </c>
      <c r="V342" s="31">
        <f>IFERROR(IF($F$4=4,_xll.IMDP("IR",$E342,V$9)-V$13,_xll.IMDP("IR",$E342,V$10)),"")</f>
        <v>3.2989999999999999</v>
      </c>
    </row>
    <row r="343" spans="2:22">
      <c r="B343">
        <v>330</v>
      </c>
      <c r="C343" s="7" t="str">
        <f>IFERROR( VLOOKUP( $B343, Sheet1!$M$2:$O$10001, 2,0),"")</f>
        <v>60359</v>
      </c>
      <c r="D343" s="24" t="str">
        <f>IFERROR( VLOOKUP( $B343, Sheet1!$M$2:$O$10001, 3,0),"")</f>
        <v>케이씨씨글라스</v>
      </c>
      <c r="E343" s="3" t="str">
        <f t="shared" si="7"/>
        <v>BONDAVG60359</v>
      </c>
      <c r="F343" s="18" t="str">
        <f>_xll.IMDP("IR",$E343,F$12)</f>
        <v>공모/무보증AA-</v>
      </c>
      <c r="G343" s="15">
        <f>_xll.IMDP("IR",$E343,G$12)</f>
        <v>20240830</v>
      </c>
      <c r="H343" s="30">
        <f>IFERROR(IF($F$4=4,_xll.IMDP("IR",$E343,H$9)-H$13,_xll.IMDP("IR",$E343,H$10)),"")</f>
        <v>3.5449999999999999</v>
      </c>
      <c r="I343" s="30">
        <f>IFERROR(IF($F$4=4,_xll.IMDP("IR",$E343,I$9)-I$13,_xll.IMDP("IR",$E343,I$10)),"")</f>
        <v>3.5430000000000001</v>
      </c>
      <c r="J343" s="30">
        <f>IFERROR(IF($F$4=4,_xll.IMDP("IR",$E343,J$9)-J$13,_xll.IMDP("IR",$E343,J$10)),"")</f>
        <v>3.4790000000000001</v>
      </c>
      <c r="K343" s="30">
        <f>IFERROR(IF($F$4=4,_xll.IMDP("IR",$E343,K$9)-K$13,_xll.IMDP("IR",$E343,K$10)),"")</f>
        <v>3.4489999999999998</v>
      </c>
      <c r="L343" s="30">
        <f>IFERROR(IF($F$4=4,_xll.IMDP("IR",$E343,L$9)-L$13,_xll.IMDP("IR",$E343,L$10)),"")</f>
        <v>3.4670000000000001</v>
      </c>
      <c r="M343" s="30">
        <f>IFERROR(IF($F$4=4,_xll.IMDP("IR",$E343,M$9)-M$13,_xll.IMDP("IR",$E343,M$10)),"")</f>
        <v>3.472</v>
      </c>
      <c r="N343" s="30">
        <f>IFERROR(IF($F$4=4,_xll.IMDP("IR",$E343,N$9)-N$13,_xll.IMDP("IR",$E343,N$10)),"")</f>
        <v>3.5019999999999998</v>
      </c>
      <c r="O343" s="30">
        <f>IFERROR(IF($F$4=4,_xll.IMDP("IR",$E343,O$9)-O$13,_xll.IMDP("IR",$E343,O$10)),"")</f>
        <v>3.51</v>
      </c>
      <c r="P343" s="30">
        <f>IFERROR(IF($F$4=4,_xll.IMDP("IR",$E343,P$9)-P$13,_xll.IMDP("IR",$E343,P$10)),"")</f>
        <v>3.5619999999999998</v>
      </c>
      <c r="Q343" s="30">
        <f>IFERROR(IF($F$4=4,_xll.IMDP("IR",$E343,Q$9)-Q$13,_xll.IMDP("IR",$E343,Q$10)),"")</f>
        <v>3.657</v>
      </c>
      <c r="R343" s="30">
        <f>IFERROR(IF($F$4=4,_xll.IMDP("IR",$E343,R$9)-R$13,_xll.IMDP("IR",$E343,R$10)),"")</f>
        <v>3.8940000000000001</v>
      </c>
      <c r="S343" s="30">
        <f>IFERROR(IF($F$4=4,_xll.IMDP("IR",$E343,S$9)-S$13,_xll.IMDP("IR",$E343,S$10)),"")</f>
        <v>4.7160000000000002</v>
      </c>
      <c r="T343" s="30">
        <f>IFERROR(IF($F$4=4,_xll.IMDP("IR",$E343,T$9)-T$13,_xll.IMDP("IR",$E343,T$10)),"")</f>
        <v>5.3520000000000003</v>
      </c>
      <c r="U343" s="30">
        <f>IFERROR(IF($F$4=4,_xll.IMDP("IR",$E343,U$9)-U$13,_xll.IMDP("IR",$E343,U$10)),"")</f>
        <v>5.6040000000000001</v>
      </c>
      <c r="V343" s="31" t="str">
        <f>IFERROR(IF($F$4=4,_xll.IMDP("IR",$E343,V$9)-V$13,_xll.IMDP("IR",$E343,V$10)),"")</f>
        <v/>
      </c>
    </row>
    <row r="344" spans="2:22">
      <c r="B344">
        <v>331</v>
      </c>
      <c r="C344" s="7" t="str">
        <f>IFERROR( VLOOKUP( $B344, Sheet1!$M$2:$O$10001, 2,0),"")</f>
        <v>60866</v>
      </c>
      <c r="D344" s="24" t="str">
        <f>IFERROR( VLOOKUP( $B344, Sheet1!$M$2:$O$10001, 3,0),"")</f>
        <v>에스엘엘중앙</v>
      </c>
      <c r="E344" s="3" t="str">
        <f t="shared" si="7"/>
        <v>BONDAVG60866</v>
      </c>
      <c r="F344" s="18" t="str">
        <f>_xll.IMDP("IR",$E344,F$12)</f>
        <v>공모/무보증BBB0</v>
      </c>
      <c r="G344" s="15">
        <f>_xll.IMDP("IR",$E344,G$12)</f>
        <v>20240830</v>
      </c>
      <c r="H344" s="30">
        <f>IFERROR(IF($F$4=4,_xll.IMDP("IR",$E344,H$9)-H$13,_xll.IMDP("IR",$E344,H$10)),"")</f>
        <v>4.702</v>
      </c>
      <c r="I344" s="30">
        <f>IFERROR(IF($F$4=4,_xll.IMDP("IR",$E344,I$9)-I$13,_xll.IMDP("IR",$E344,I$10)),"")</f>
        <v>5.1970000000000001</v>
      </c>
      <c r="J344" s="30">
        <f>IFERROR(IF($F$4=4,_xll.IMDP("IR",$E344,J$9)-J$13,_xll.IMDP("IR",$E344,J$10)),"")</f>
        <v>5.5960000000000001</v>
      </c>
      <c r="K344" s="30">
        <f>IFERROR(IF($F$4=4,_xll.IMDP("IR",$E344,K$9)-K$13,_xll.IMDP("IR",$E344,K$10)),"")</f>
        <v>5.8109999999999999</v>
      </c>
      <c r="L344" s="30">
        <f>IFERROR(IF($F$4=4,_xll.IMDP("IR",$E344,L$9)-L$13,_xll.IMDP("IR",$E344,L$10)),"")</f>
        <v>6.09</v>
      </c>
      <c r="M344" s="30">
        <f>IFERROR(IF($F$4=4,_xll.IMDP("IR",$E344,M$9)-M$13,_xll.IMDP("IR",$E344,M$10)),"")</f>
        <v>6.601</v>
      </c>
      <c r="N344" s="30">
        <f>IFERROR(IF($F$4=4,_xll.IMDP("IR",$E344,N$9)-N$13,_xll.IMDP("IR",$E344,N$10)),"")</f>
        <v>7.02</v>
      </c>
      <c r="O344" s="30">
        <f>IFERROR(IF($F$4=4,_xll.IMDP("IR",$E344,O$9)-O$13,_xll.IMDP("IR",$E344,O$10)),"")</f>
        <v>7.2949999999999999</v>
      </c>
      <c r="P344" s="30">
        <f>IFERROR(IF($F$4=4,_xll.IMDP("IR",$E344,P$9)-P$13,_xll.IMDP("IR",$E344,P$10)),"")</f>
        <v>7.5170000000000003</v>
      </c>
      <c r="Q344" s="30">
        <f>IFERROR(IF($F$4=4,_xll.IMDP("IR",$E344,Q$9)-Q$13,_xll.IMDP("IR",$E344,Q$10)),"")</f>
        <v>7.6230000000000002</v>
      </c>
      <c r="R344" s="30">
        <f>IFERROR(IF($F$4=4,_xll.IMDP("IR",$E344,R$9)-R$13,_xll.IMDP("IR",$E344,R$10)),"")</f>
        <v>7.7190000000000003</v>
      </c>
      <c r="S344" s="30">
        <f>IFERROR(IF($F$4=4,_xll.IMDP("IR",$E344,S$9)-S$13,_xll.IMDP("IR",$E344,S$10)),"")</f>
        <v>8.0990000000000002</v>
      </c>
      <c r="T344" s="30">
        <f>IFERROR(IF($F$4=4,_xll.IMDP("IR",$E344,T$9)-T$13,_xll.IMDP("IR",$E344,T$10)),"")</f>
        <v>8.3979999999999997</v>
      </c>
      <c r="U344" s="30">
        <f>IFERROR(IF($F$4=4,_xll.IMDP("IR",$E344,U$9)-U$13,_xll.IMDP("IR",$E344,U$10)),"")</f>
        <v>8.7439999999999998</v>
      </c>
      <c r="V344" s="31" t="str">
        <f>IFERROR(IF($F$4=4,_xll.IMDP("IR",$E344,V$9)-V$13,_xll.IMDP("IR",$E344,V$10)),"")</f>
        <v/>
      </c>
    </row>
    <row r="345" spans="2:22">
      <c r="B345">
        <v>332</v>
      </c>
      <c r="C345" s="7" t="str">
        <f>IFERROR( VLOOKUP( $B345, Sheet1!$M$2:$O$10001, 2,0),"")</f>
        <v>61461</v>
      </c>
      <c r="D345" s="24" t="str">
        <f>IFERROR( VLOOKUP( $B345, Sheet1!$M$2:$O$10001, 3,0),"")</f>
        <v>한국공항공사</v>
      </c>
      <c r="E345" s="3" t="str">
        <f t="shared" si="7"/>
        <v>BONDAVG61461</v>
      </c>
      <c r="F345" s="18" t="str">
        <f>_xll.IMDP("IR",$E345,F$12)</f>
        <v>공사/공단채AAA</v>
      </c>
      <c r="G345" s="15">
        <f>_xll.IMDP("IR",$E345,G$12)</f>
        <v>20240830</v>
      </c>
      <c r="H345" s="30">
        <f>IFERROR(IF($F$4=4,_xll.IMDP("IR",$E345,H$9)-H$13,_xll.IMDP("IR",$E345,H$10)),"")</f>
        <v>3.46</v>
      </c>
      <c r="I345" s="30">
        <f>IFERROR(IF($F$4=4,_xll.IMDP("IR",$E345,I$9)-I$13,_xll.IMDP("IR",$E345,I$10)),"")</f>
        <v>3.452</v>
      </c>
      <c r="J345" s="30">
        <f>IFERROR(IF($F$4=4,_xll.IMDP("IR",$E345,J$9)-J$13,_xll.IMDP("IR",$E345,J$10)),"")</f>
        <v>3.3690000000000002</v>
      </c>
      <c r="K345" s="30">
        <f>IFERROR(IF($F$4=4,_xll.IMDP("IR",$E345,K$9)-K$13,_xll.IMDP("IR",$E345,K$10)),"")</f>
        <v>3.3450000000000002</v>
      </c>
      <c r="L345" s="30">
        <f>IFERROR(IF($F$4=4,_xll.IMDP("IR",$E345,L$9)-L$13,_xll.IMDP("IR",$E345,L$10)),"")</f>
        <v>3.3</v>
      </c>
      <c r="M345" s="30">
        <f>IFERROR(IF($F$4=4,_xll.IMDP("IR",$E345,M$9)-M$13,_xll.IMDP("IR",$E345,M$10)),"")</f>
        <v>3.286</v>
      </c>
      <c r="N345" s="30">
        <f>IFERROR(IF($F$4=4,_xll.IMDP("IR",$E345,N$9)-N$13,_xll.IMDP("IR",$E345,N$10)),"")</f>
        <v>3.2679999999999998</v>
      </c>
      <c r="O345" s="30">
        <f>IFERROR(IF($F$4=4,_xll.IMDP("IR",$E345,O$9)-O$13,_xll.IMDP("IR",$E345,O$10)),"")</f>
        <v>3.2589999999999999</v>
      </c>
      <c r="P345" s="30">
        <f>IFERROR(IF($F$4=4,_xll.IMDP("IR",$E345,P$9)-P$13,_xll.IMDP("IR",$E345,P$10)),"")</f>
        <v>3.266</v>
      </c>
      <c r="Q345" s="30">
        <f>IFERROR(IF($F$4=4,_xll.IMDP("IR",$E345,Q$9)-Q$13,_xll.IMDP("IR",$E345,Q$10)),"")</f>
        <v>3.282</v>
      </c>
      <c r="R345" s="30">
        <f>IFERROR(IF($F$4=4,_xll.IMDP("IR",$E345,R$9)-R$13,_xll.IMDP("IR",$E345,R$10)),"")</f>
        <v>3.294</v>
      </c>
      <c r="S345" s="30">
        <f>IFERROR(IF($F$4=4,_xll.IMDP("IR",$E345,S$9)-S$13,_xll.IMDP("IR",$E345,S$10)),"")</f>
        <v>3.3220000000000001</v>
      </c>
      <c r="T345" s="30">
        <f>IFERROR(IF($F$4=4,_xll.IMDP("IR",$E345,T$9)-T$13,_xll.IMDP("IR",$E345,T$10)),"")</f>
        <v>3.343</v>
      </c>
      <c r="U345" s="30">
        <f>IFERROR(IF($F$4=4,_xll.IMDP("IR",$E345,U$9)-U$13,_xll.IMDP("IR",$E345,U$10)),"")</f>
        <v>3.323</v>
      </c>
      <c r="V345" s="31">
        <f>IFERROR(IF($F$4=4,_xll.IMDP("IR",$E345,V$9)-V$13,_xll.IMDP("IR",$E345,V$10)),"")</f>
        <v>3.3319999999999999</v>
      </c>
    </row>
    <row r="346" spans="2:22">
      <c r="B346">
        <v>333</v>
      </c>
      <c r="C346" s="7" t="str">
        <f>IFERROR( VLOOKUP( $B346, Sheet1!$M$2:$O$10001, 2,0),"")</f>
        <v>62382</v>
      </c>
      <c r="D346" s="24" t="str">
        <f>IFERROR( VLOOKUP( $B346, Sheet1!$M$2:$O$10001, 3,0),"")</f>
        <v>넷마블</v>
      </c>
      <c r="E346" s="3" t="str">
        <f t="shared" si="7"/>
        <v>BONDAVG62382</v>
      </c>
      <c r="F346" s="18" t="str">
        <f>_xll.IMDP("IR",$E346,F$12)</f>
        <v>공모/무보증A+</v>
      </c>
      <c r="G346" s="15">
        <f>_xll.IMDP("IR",$E346,G$12)</f>
        <v>20240830</v>
      </c>
      <c r="H346" s="30">
        <f>IFERROR(IF($F$4=4,_xll.IMDP("IR",$E346,H$9)-H$13,_xll.IMDP("IR",$E346,H$10)),"")</f>
        <v>4.0190000000000001</v>
      </c>
      <c r="I346" s="30">
        <f>IFERROR(IF($F$4=4,_xll.IMDP("IR",$E346,I$9)-I$13,_xll.IMDP("IR",$E346,I$10)),"")</f>
        <v>4.0759999999999996</v>
      </c>
      <c r="J346" s="30">
        <f>IFERROR(IF($F$4=4,_xll.IMDP("IR",$E346,J$9)-J$13,_xll.IMDP("IR",$E346,J$10)),"")</f>
        <v>4.0860000000000003</v>
      </c>
      <c r="K346" s="30">
        <f>IFERROR(IF($F$4=4,_xll.IMDP("IR",$E346,K$9)-K$13,_xll.IMDP("IR",$E346,K$10)),"")</f>
        <v>4.0990000000000002</v>
      </c>
      <c r="L346" s="30">
        <f>IFERROR(IF($F$4=4,_xll.IMDP("IR",$E346,L$9)-L$13,_xll.IMDP("IR",$E346,L$10)),"")</f>
        <v>4.1769999999999996</v>
      </c>
      <c r="M346" s="30">
        <f>IFERROR(IF($F$4=4,_xll.IMDP("IR",$E346,M$9)-M$13,_xll.IMDP("IR",$E346,M$10)),"")</f>
        <v>4.218</v>
      </c>
      <c r="N346" s="30">
        <f>IFERROR(IF($F$4=4,_xll.IMDP("IR",$E346,N$9)-N$13,_xll.IMDP("IR",$E346,N$10)),"")</f>
        <v>4.3099999999999996</v>
      </c>
      <c r="O346" s="30">
        <f>IFERROR(IF($F$4=4,_xll.IMDP("IR",$E346,O$9)-O$13,_xll.IMDP("IR",$E346,O$10)),"")</f>
        <v>4.3550000000000004</v>
      </c>
      <c r="P346" s="30">
        <f>IFERROR(IF($F$4=4,_xll.IMDP("IR",$E346,P$9)-P$13,_xll.IMDP("IR",$E346,P$10)),"")</f>
        <v>4.6390000000000002</v>
      </c>
      <c r="Q346" s="30">
        <f>IFERROR(IF($F$4=4,_xll.IMDP("IR",$E346,Q$9)-Q$13,_xll.IMDP("IR",$E346,Q$10)),"")</f>
        <v>4.883</v>
      </c>
      <c r="R346" s="30">
        <f>IFERROR(IF($F$4=4,_xll.IMDP("IR",$E346,R$9)-R$13,_xll.IMDP("IR",$E346,R$10)),"")</f>
        <v>5.1280000000000001</v>
      </c>
      <c r="S346" s="30">
        <f>IFERROR(IF($F$4=4,_xll.IMDP("IR",$E346,S$9)-S$13,_xll.IMDP("IR",$E346,S$10)),"")</f>
        <v>5.79</v>
      </c>
      <c r="T346" s="30">
        <f>IFERROR(IF($F$4=4,_xll.IMDP("IR",$E346,T$9)-T$13,_xll.IMDP("IR",$E346,T$10)),"")</f>
        <v>6.2460000000000004</v>
      </c>
      <c r="U346" s="30">
        <f>IFERROR(IF($F$4=4,_xll.IMDP("IR",$E346,U$9)-U$13,_xll.IMDP("IR",$E346,U$10)),"")</f>
        <v>6.5179999999999998</v>
      </c>
      <c r="V346" s="31" t="str">
        <f>IFERROR(IF($F$4=4,_xll.IMDP("IR",$E346,V$9)-V$13,_xll.IMDP("IR",$E346,V$10)),"")</f>
        <v/>
      </c>
    </row>
    <row r="347" spans="2:22">
      <c r="B347">
        <v>334</v>
      </c>
      <c r="C347" s="7" t="str">
        <f>IFERROR( VLOOKUP( $B347, Sheet1!$M$2:$O$10001, 2,0),"")</f>
        <v>62757</v>
      </c>
      <c r="D347" s="24" t="str">
        <f>IFERROR( VLOOKUP( $B347, Sheet1!$M$2:$O$10001, 3,0),"")</f>
        <v>과천도시공사</v>
      </c>
      <c r="E347" s="3" t="str">
        <f t="shared" si="7"/>
        <v>BONDAVG62757</v>
      </c>
      <c r="F347" s="18" t="str">
        <f>_xll.IMDP("IR",$E347,F$12)</f>
        <v>공사/공단채AA0</v>
      </c>
      <c r="G347" s="15">
        <f>_xll.IMDP("IR",$E347,G$12)</f>
        <v>20240830</v>
      </c>
      <c r="H347" s="30">
        <f>IFERROR(IF($F$4=4,_xll.IMDP("IR",$E347,H$9)-H$13,_xll.IMDP("IR",$E347,H$10)),"")</f>
        <v>3.6019999999999999</v>
      </c>
      <c r="I347" s="30">
        <f>IFERROR(IF($F$4=4,_xll.IMDP("IR",$E347,I$9)-I$13,_xll.IMDP("IR",$E347,I$10)),"")</f>
        <v>3.6379999999999999</v>
      </c>
      <c r="J347" s="30">
        <f>IFERROR(IF($F$4=4,_xll.IMDP("IR",$E347,J$9)-J$13,_xll.IMDP("IR",$E347,J$10)),"")</f>
        <v>3.5779999999999998</v>
      </c>
      <c r="K347" s="30">
        <f>IFERROR(IF($F$4=4,_xll.IMDP("IR",$E347,K$9)-K$13,_xll.IMDP("IR",$E347,K$10)),"")</f>
        <v>3.5630000000000002</v>
      </c>
      <c r="L347" s="30">
        <f>IFERROR(IF($F$4=4,_xll.IMDP("IR",$E347,L$9)-L$13,_xll.IMDP("IR",$E347,L$10)),"")</f>
        <v>3.5840000000000001</v>
      </c>
      <c r="M347" s="30">
        <f>IFERROR(IF($F$4=4,_xll.IMDP("IR",$E347,M$9)-M$13,_xll.IMDP("IR",$E347,M$10)),"")</f>
        <v>3.5830000000000002</v>
      </c>
      <c r="N347" s="30">
        <f>IFERROR(IF($F$4=4,_xll.IMDP("IR",$E347,N$9)-N$13,_xll.IMDP("IR",$E347,N$10)),"")</f>
        <v>3.5840000000000001</v>
      </c>
      <c r="O347" s="30">
        <f>IFERROR(IF($F$4=4,_xll.IMDP("IR",$E347,O$9)-O$13,_xll.IMDP("IR",$E347,O$10)),"")</f>
        <v>3.5920000000000001</v>
      </c>
      <c r="P347" s="30">
        <f>IFERROR(IF($F$4=4,_xll.IMDP("IR",$E347,P$9)-P$13,_xll.IMDP("IR",$E347,P$10)),"")</f>
        <v>3.6320000000000001</v>
      </c>
      <c r="Q347" s="30">
        <f>IFERROR(IF($F$4=4,_xll.IMDP("IR",$E347,Q$9)-Q$13,_xll.IMDP("IR",$E347,Q$10)),"")</f>
        <v>3.6659999999999999</v>
      </c>
      <c r="R347" s="30">
        <f>IFERROR(IF($F$4=4,_xll.IMDP("IR",$E347,R$9)-R$13,_xll.IMDP("IR",$E347,R$10)),"")</f>
        <v>3.7</v>
      </c>
      <c r="S347" s="30">
        <f>IFERROR(IF($F$4=4,_xll.IMDP("IR",$E347,S$9)-S$13,_xll.IMDP("IR",$E347,S$10)),"")</f>
        <v>3.77</v>
      </c>
      <c r="T347" s="30">
        <f>IFERROR(IF($F$4=4,_xll.IMDP("IR",$E347,T$9)-T$13,_xll.IMDP("IR",$E347,T$10)),"")</f>
        <v>3.81</v>
      </c>
      <c r="U347" s="30">
        <f>IFERROR(IF($F$4=4,_xll.IMDP("IR",$E347,U$9)-U$13,_xll.IMDP("IR",$E347,U$10)),"")</f>
        <v>3.8519999999999999</v>
      </c>
      <c r="V347" s="31" t="str">
        <f>IFERROR(IF($F$4=4,_xll.IMDP("IR",$E347,V$9)-V$13,_xll.IMDP("IR",$E347,V$10)),"")</f>
        <v/>
      </c>
    </row>
    <row r="348" spans="2:22">
      <c r="B348">
        <v>335</v>
      </c>
      <c r="C348" s="7" t="str">
        <f>IFERROR( VLOOKUP( $B348, Sheet1!$M$2:$O$10001, 2,0),"")</f>
        <v>63087</v>
      </c>
      <c r="D348" s="24" t="str">
        <f>IFERROR( VLOOKUP( $B348, Sheet1!$M$2:$O$10001, 3,0),"")</f>
        <v>LG에너지솔루션</v>
      </c>
      <c r="E348" s="3" t="str">
        <f t="shared" si="7"/>
        <v>BONDAVG63087</v>
      </c>
      <c r="F348" s="18" t="str">
        <f>_xll.IMDP("IR",$E348,F$12)</f>
        <v>공모/무보증AA0</v>
      </c>
      <c r="G348" s="15">
        <f>_xll.IMDP("IR",$E348,G$12)</f>
        <v>20240830</v>
      </c>
      <c r="H348" s="30">
        <f>IFERROR(IF($F$4=4,_xll.IMDP("IR",$E348,H$9)-H$13,_xll.IMDP("IR",$E348,H$10)),"")</f>
        <v>3.371</v>
      </c>
      <c r="I348" s="30">
        <f>IFERROR(IF($F$4=4,_xll.IMDP("IR",$E348,I$9)-I$13,_xll.IMDP("IR",$E348,I$10)),"")</f>
        <v>3.3660000000000001</v>
      </c>
      <c r="J348" s="30">
        <f>IFERROR(IF($F$4=4,_xll.IMDP("IR",$E348,J$9)-J$13,_xll.IMDP("IR",$E348,J$10)),"")</f>
        <v>3.3</v>
      </c>
      <c r="K348" s="30">
        <f>IFERROR(IF($F$4=4,_xll.IMDP("IR",$E348,K$9)-K$13,_xll.IMDP("IR",$E348,K$10)),"")</f>
        <v>3.26</v>
      </c>
      <c r="L348" s="30">
        <f>IFERROR(IF($F$4=4,_xll.IMDP("IR",$E348,L$9)-L$13,_xll.IMDP("IR",$E348,L$10)),"")</f>
        <v>3.2850000000000001</v>
      </c>
      <c r="M348" s="30">
        <f>IFERROR(IF($F$4=4,_xll.IMDP("IR",$E348,M$9)-M$13,_xll.IMDP("IR",$E348,M$10)),"")</f>
        <v>3.3010000000000002</v>
      </c>
      <c r="N348" s="30">
        <f>IFERROR(IF($F$4=4,_xll.IMDP("IR",$E348,N$9)-N$13,_xll.IMDP("IR",$E348,N$10)),"")</f>
        <v>3.335</v>
      </c>
      <c r="O348" s="30">
        <f>IFERROR(IF($F$4=4,_xll.IMDP("IR",$E348,O$9)-O$13,_xll.IMDP("IR",$E348,O$10)),"")</f>
        <v>3.3479999999999999</v>
      </c>
      <c r="P348" s="30">
        <f>IFERROR(IF($F$4=4,_xll.IMDP("IR",$E348,P$9)-P$13,_xll.IMDP("IR",$E348,P$10)),"")</f>
        <v>3.3540000000000001</v>
      </c>
      <c r="Q348" s="30">
        <f>IFERROR(IF($F$4=4,_xll.IMDP("IR",$E348,Q$9)-Q$13,_xll.IMDP("IR",$E348,Q$10)),"")</f>
        <v>3.38</v>
      </c>
      <c r="R348" s="30">
        <f>IFERROR(IF($F$4=4,_xll.IMDP("IR",$E348,R$9)-R$13,_xll.IMDP("IR",$E348,R$10)),"")</f>
        <v>3.488</v>
      </c>
      <c r="S348" s="30">
        <f>IFERROR(IF($F$4=4,_xll.IMDP("IR",$E348,S$9)-S$13,_xll.IMDP("IR",$E348,S$10)),"")</f>
        <v>4.1269999999999998</v>
      </c>
      <c r="T348" s="30">
        <f>IFERROR(IF($F$4=4,_xll.IMDP("IR",$E348,T$9)-T$13,_xll.IMDP("IR",$E348,T$10)),"")</f>
        <v>4.6420000000000003</v>
      </c>
      <c r="U348" s="30">
        <f>IFERROR(IF($F$4=4,_xll.IMDP("IR",$E348,U$9)-U$13,_xll.IMDP("IR",$E348,U$10)),"")</f>
        <v>4.835</v>
      </c>
      <c r="V348" s="31" t="str">
        <f>IFERROR(IF($F$4=4,_xll.IMDP("IR",$E348,V$9)-V$13,_xll.IMDP("IR",$E348,V$10)),"")</f>
        <v/>
      </c>
    </row>
    <row r="349" spans="2:22">
      <c r="B349">
        <v>336</v>
      </c>
      <c r="C349" s="7" t="str">
        <f>IFERROR( VLOOKUP( $B349, Sheet1!$M$2:$O$10001, 2,0),"")</f>
        <v>63270</v>
      </c>
      <c r="D349" s="24" t="str">
        <f>IFERROR( VLOOKUP( $B349, Sheet1!$M$2:$O$10001, 3,0),"")</f>
        <v>DL이앤씨</v>
      </c>
      <c r="E349" s="3" t="str">
        <f t="shared" si="7"/>
        <v>BONDAVG63270</v>
      </c>
      <c r="F349" s="18" t="str">
        <f>_xll.IMDP("IR",$E349,F$12)</f>
        <v>공모/무보증AA-</v>
      </c>
      <c r="G349" s="15">
        <f>_xll.IMDP("IR",$E349,G$12)</f>
        <v>20240830</v>
      </c>
      <c r="H349" s="30">
        <f>IFERROR(IF($F$4=4,_xll.IMDP("IR",$E349,H$9)-H$13,_xll.IMDP("IR",$E349,H$10)),"")</f>
        <v>3.5539999999999998</v>
      </c>
      <c r="I349" s="30">
        <f>IFERROR(IF($F$4=4,_xll.IMDP("IR",$E349,I$9)-I$13,_xll.IMDP("IR",$E349,I$10)),"")</f>
        <v>3.548</v>
      </c>
      <c r="J349" s="30">
        <f>IFERROR(IF($F$4=4,_xll.IMDP("IR",$E349,J$9)-J$13,_xll.IMDP("IR",$E349,J$10)),"")</f>
        <v>3.4860000000000002</v>
      </c>
      <c r="K349" s="30">
        <f>IFERROR(IF($F$4=4,_xll.IMDP("IR",$E349,K$9)-K$13,_xll.IMDP("IR",$E349,K$10)),"")</f>
        <v>3.4529999999999998</v>
      </c>
      <c r="L349" s="30">
        <f>IFERROR(IF($F$4=4,_xll.IMDP("IR",$E349,L$9)-L$13,_xll.IMDP("IR",$E349,L$10)),"")</f>
        <v>3.4670000000000001</v>
      </c>
      <c r="M349" s="30">
        <f>IFERROR(IF($F$4=4,_xll.IMDP("IR",$E349,M$9)-M$13,_xll.IMDP("IR",$E349,M$10)),"")</f>
        <v>3.4870000000000001</v>
      </c>
      <c r="N349" s="30">
        <f>IFERROR(IF($F$4=4,_xll.IMDP("IR",$E349,N$9)-N$13,_xll.IMDP("IR",$E349,N$10)),"")</f>
        <v>3.5369999999999999</v>
      </c>
      <c r="O349" s="30">
        <f>IFERROR(IF($F$4=4,_xll.IMDP("IR",$E349,O$9)-O$13,_xll.IMDP("IR",$E349,O$10)),"")</f>
        <v>3.5760000000000001</v>
      </c>
      <c r="P349" s="30">
        <f>IFERROR(IF($F$4=4,_xll.IMDP("IR",$E349,P$9)-P$13,_xll.IMDP("IR",$E349,P$10)),"")</f>
        <v>3.597</v>
      </c>
      <c r="Q349" s="30">
        <f>IFERROR(IF($F$4=4,_xll.IMDP("IR",$E349,Q$9)-Q$13,_xll.IMDP("IR",$E349,Q$10)),"")</f>
        <v>3.6789999999999998</v>
      </c>
      <c r="R349" s="30">
        <f>IFERROR(IF($F$4=4,_xll.IMDP("IR",$E349,R$9)-R$13,_xll.IMDP("IR",$E349,R$10)),"")</f>
        <v>3.911</v>
      </c>
      <c r="S349" s="30">
        <f>IFERROR(IF($F$4=4,_xll.IMDP("IR",$E349,S$9)-S$13,_xll.IMDP("IR",$E349,S$10)),"")</f>
        <v>4.734</v>
      </c>
      <c r="T349" s="30">
        <f>IFERROR(IF($F$4=4,_xll.IMDP("IR",$E349,T$9)-T$13,_xll.IMDP("IR",$E349,T$10)),"")</f>
        <v>5.3449999999999998</v>
      </c>
      <c r="U349" s="30">
        <f>IFERROR(IF($F$4=4,_xll.IMDP("IR",$E349,U$9)-U$13,_xll.IMDP("IR",$E349,U$10)),"")</f>
        <v>5.5970000000000004</v>
      </c>
      <c r="V349" s="31" t="str">
        <f>IFERROR(IF($F$4=4,_xll.IMDP("IR",$E349,V$9)-V$13,_xll.IMDP("IR",$E349,V$10)),"")</f>
        <v/>
      </c>
    </row>
    <row r="350" spans="2:22">
      <c r="B350">
        <v>337</v>
      </c>
      <c r="C350" s="7" t="str">
        <f>IFERROR( VLOOKUP( $B350, Sheet1!$M$2:$O$10001, 2,0),"")</f>
        <v>63805</v>
      </c>
      <c r="D350" s="24" t="str">
        <f>IFERROR( VLOOKUP( $B350, Sheet1!$M$2:$O$10001, 3,0),"")</f>
        <v>현대오토에버</v>
      </c>
      <c r="E350" s="3" t="str">
        <f t="shared" si="7"/>
        <v>BONDAVG63805</v>
      </c>
      <c r="F350" s="18" t="str">
        <f>_xll.IMDP("IR",$E350,F$12)</f>
        <v>공모/무보증AA-</v>
      </c>
      <c r="G350" s="15">
        <f>_xll.IMDP("IR",$E350,G$12)</f>
        <v>20240830</v>
      </c>
      <c r="H350" s="30">
        <f>IFERROR(IF($F$4=4,_xll.IMDP("IR",$E350,H$9)-H$13,_xll.IMDP("IR",$E350,H$10)),"")</f>
        <v>3.645</v>
      </c>
      <c r="I350" s="30">
        <f>IFERROR(IF($F$4=4,_xll.IMDP("IR",$E350,I$9)-I$13,_xll.IMDP("IR",$E350,I$10)),"")</f>
        <v>3.6480000000000001</v>
      </c>
      <c r="J350" s="30">
        <f>IFERROR(IF($F$4=4,_xll.IMDP("IR",$E350,J$9)-J$13,_xll.IMDP("IR",$E350,J$10)),"")</f>
        <v>3.593</v>
      </c>
      <c r="K350" s="30">
        <f>IFERROR(IF($F$4=4,_xll.IMDP("IR",$E350,K$9)-K$13,_xll.IMDP("IR",$E350,K$10)),"")</f>
        <v>3.5590000000000002</v>
      </c>
      <c r="L350" s="30">
        <f>IFERROR(IF($F$4=4,_xll.IMDP("IR",$E350,L$9)-L$13,_xll.IMDP("IR",$E350,L$10)),"")</f>
        <v>3.5779999999999998</v>
      </c>
      <c r="M350" s="30">
        <f>IFERROR(IF($F$4=4,_xll.IMDP("IR",$E350,M$9)-M$13,_xll.IMDP("IR",$E350,M$10)),"")</f>
        <v>3.649</v>
      </c>
      <c r="N350" s="30">
        <f>IFERROR(IF($F$4=4,_xll.IMDP("IR",$E350,N$9)-N$13,_xll.IMDP("IR",$E350,N$10)),"")</f>
        <v>3.68</v>
      </c>
      <c r="O350" s="30">
        <f>IFERROR(IF($F$4=4,_xll.IMDP("IR",$E350,O$9)-O$13,_xll.IMDP("IR",$E350,O$10)),"")</f>
        <v>3.6909999999999998</v>
      </c>
      <c r="P350" s="30">
        <f>IFERROR(IF($F$4=4,_xll.IMDP("IR",$E350,P$9)-P$13,_xll.IMDP("IR",$E350,P$10)),"")</f>
        <v>3.7029999999999998</v>
      </c>
      <c r="Q350" s="30">
        <f>IFERROR(IF($F$4=4,_xll.IMDP("IR",$E350,Q$9)-Q$13,_xll.IMDP("IR",$E350,Q$10)),"")</f>
        <v>3.8090000000000002</v>
      </c>
      <c r="R350" s="30">
        <f>IFERROR(IF($F$4=4,_xll.IMDP("IR",$E350,R$9)-R$13,_xll.IMDP("IR",$E350,R$10)),"")</f>
        <v>4.0620000000000003</v>
      </c>
      <c r="S350" s="30">
        <f>IFERROR(IF($F$4=4,_xll.IMDP("IR",$E350,S$9)-S$13,_xll.IMDP("IR",$E350,S$10)),"")</f>
        <v>4.8959999999999999</v>
      </c>
      <c r="T350" s="30">
        <f>IFERROR(IF($F$4=4,_xll.IMDP("IR",$E350,T$9)-T$13,_xll.IMDP("IR",$E350,T$10)),"")</f>
        <v>5.524</v>
      </c>
      <c r="U350" s="30">
        <f>IFERROR(IF($F$4=4,_xll.IMDP("IR",$E350,U$9)-U$13,_xll.IMDP("IR",$E350,U$10)),"")</f>
        <v>5.7690000000000001</v>
      </c>
      <c r="V350" s="31" t="str">
        <f>IFERROR(IF($F$4=4,_xll.IMDP("IR",$E350,V$9)-V$13,_xll.IMDP("IR",$E350,V$10)),"")</f>
        <v/>
      </c>
    </row>
    <row r="351" spans="2:22">
      <c r="B351">
        <v>338</v>
      </c>
      <c r="C351" s="7" t="str">
        <f>IFERROR( VLOOKUP( $B351, Sheet1!$M$2:$O$10001, 2,0),"")</f>
        <v>64349</v>
      </c>
      <c r="D351" s="24" t="str">
        <f>IFERROR( VLOOKUP( $B351, Sheet1!$M$2:$O$10001, 3,0),"")</f>
        <v>시흥도시공사</v>
      </c>
      <c r="E351" s="3" t="str">
        <f t="shared" si="7"/>
        <v>BONDAVG64349</v>
      </c>
      <c r="F351" s="18" t="str">
        <f>_xll.IMDP("IR",$E351,F$12)</f>
        <v>공사/공단채AA0</v>
      </c>
      <c r="G351" s="15">
        <f>_xll.IMDP("IR",$E351,G$12)</f>
        <v>20240830</v>
      </c>
      <c r="H351" s="30">
        <f>IFERROR(IF($F$4=4,_xll.IMDP("IR",$E351,H$9)-H$13,_xll.IMDP("IR",$E351,H$10)),"")</f>
        <v>3.556</v>
      </c>
      <c r="I351" s="30">
        <f>IFERROR(IF($F$4=4,_xll.IMDP("IR",$E351,I$9)-I$13,_xll.IMDP("IR",$E351,I$10)),"")</f>
        <v>3.6219999999999999</v>
      </c>
      <c r="J351" s="30">
        <f>IFERROR(IF($F$4=4,_xll.IMDP("IR",$E351,J$9)-J$13,_xll.IMDP("IR",$E351,J$10)),"")</f>
        <v>3.5779999999999998</v>
      </c>
      <c r="K351" s="30">
        <f>IFERROR(IF($F$4=4,_xll.IMDP("IR",$E351,K$9)-K$13,_xll.IMDP("IR",$E351,K$10)),"")</f>
        <v>3.5489999999999999</v>
      </c>
      <c r="L351" s="30">
        <f>IFERROR(IF($F$4=4,_xll.IMDP("IR",$E351,L$9)-L$13,_xll.IMDP("IR",$E351,L$10)),"")</f>
        <v>3.5550000000000002</v>
      </c>
      <c r="M351" s="30">
        <f>IFERROR(IF($F$4=4,_xll.IMDP("IR",$E351,M$9)-M$13,_xll.IMDP("IR",$E351,M$10)),"")</f>
        <v>3.5710000000000002</v>
      </c>
      <c r="N351" s="30">
        <f>IFERROR(IF($F$4=4,_xll.IMDP("IR",$E351,N$9)-N$13,_xll.IMDP("IR",$E351,N$10)),"")</f>
        <v>3.5539999999999998</v>
      </c>
      <c r="O351" s="30">
        <f>IFERROR(IF($F$4=4,_xll.IMDP("IR",$E351,O$9)-O$13,_xll.IMDP("IR",$E351,O$10)),"")</f>
        <v>3.5590000000000002</v>
      </c>
      <c r="P351" s="30">
        <f>IFERROR(IF($F$4=4,_xll.IMDP("IR",$E351,P$9)-P$13,_xll.IMDP("IR",$E351,P$10)),"")</f>
        <v>3.5710000000000002</v>
      </c>
      <c r="Q351" s="30">
        <f>IFERROR(IF($F$4=4,_xll.IMDP("IR",$E351,Q$9)-Q$13,_xll.IMDP("IR",$E351,Q$10)),"")</f>
        <v>3.5990000000000002</v>
      </c>
      <c r="R351" s="30">
        <f>IFERROR(IF($F$4=4,_xll.IMDP("IR",$E351,R$9)-R$13,_xll.IMDP("IR",$E351,R$10)),"")</f>
        <v>3.6360000000000001</v>
      </c>
      <c r="S351" s="30">
        <f>IFERROR(IF($F$4=4,_xll.IMDP("IR",$E351,S$9)-S$13,_xll.IMDP("IR",$E351,S$10)),"")</f>
        <v>3.7189999999999999</v>
      </c>
      <c r="T351" s="30">
        <f>IFERROR(IF($F$4=4,_xll.IMDP("IR",$E351,T$9)-T$13,_xll.IMDP("IR",$E351,T$10)),"")</f>
        <v>3.774</v>
      </c>
      <c r="U351" s="30">
        <f>IFERROR(IF($F$4=4,_xll.IMDP("IR",$E351,U$9)-U$13,_xll.IMDP("IR",$E351,U$10)),"")</f>
        <v>3.8010000000000002</v>
      </c>
      <c r="V351" s="31" t="str">
        <f>IFERROR(IF($F$4=4,_xll.IMDP("IR",$E351,V$9)-V$13,_xll.IMDP("IR",$E351,V$10)),"")</f>
        <v/>
      </c>
    </row>
    <row r="352" spans="2:22">
      <c r="B352">
        <v>339</v>
      </c>
      <c r="C352" s="7" t="str">
        <f>IFERROR( VLOOKUP( $B352, Sheet1!$M$2:$O$10001, 2,0),"")</f>
        <v>64605</v>
      </c>
      <c r="D352" s="24" t="str">
        <f>IFERROR( VLOOKUP( $B352, Sheet1!$M$2:$O$10001, 3,0),"")</f>
        <v>고양도시관리공사</v>
      </c>
      <c r="E352" s="3" t="str">
        <f t="shared" si="7"/>
        <v>BONDAVG64605</v>
      </c>
      <c r="F352" s="18" t="str">
        <f>_xll.IMDP("IR",$E352,F$12)</f>
        <v>공사/공단채AA0</v>
      </c>
      <c r="G352" s="15">
        <f>_xll.IMDP("IR",$E352,G$12)</f>
        <v>20240830</v>
      </c>
      <c r="H352" s="30">
        <f>IFERROR(IF($F$4=4,_xll.IMDP("IR",$E352,H$9)-H$13,_xll.IMDP("IR",$E352,H$10)),"")</f>
        <v>3.5579999999999998</v>
      </c>
      <c r="I352" s="30">
        <f>IFERROR(IF($F$4=4,_xll.IMDP("IR",$E352,I$9)-I$13,_xll.IMDP("IR",$E352,I$10)),"")</f>
        <v>3.589</v>
      </c>
      <c r="J352" s="30">
        <f>IFERROR(IF($F$4=4,_xll.IMDP("IR",$E352,J$9)-J$13,_xll.IMDP("IR",$E352,J$10)),"")</f>
        <v>3.5230000000000001</v>
      </c>
      <c r="K352" s="30">
        <f>IFERROR(IF($F$4=4,_xll.IMDP("IR",$E352,K$9)-K$13,_xll.IMDP("IR",$E352,K$10)),"")</f>
        <v>3.5049999999999999</v>
      </c>
      <c r="L352" s="30">
        <f>IFERROR(IF($F$4=4,_xll.IMDP("IR",$E352,L$9)-L$13,_xll.IMDP("IR",$E352,L$10)),"")</f>
        <v>3.5249999999999999</v>
      </c>
      <c r="M352" s="30">
        <f>IFERROR(IF($F$4=4,_xll.IMDP("IR",$E352,M$9)-M$13,_xll.IMDP("IR",$E352,M$10)),"")</f>
        <v>3.5529999999999999</v>
      </c>
      <c r="N352" s="30">
        <f>IFERROR(IF($F$4=4,_xll.IMDP("IR",$E352,N$9)-N$13,_xll.IMDP("IR",$E352,N$10)),"")</f>
        <v>3.5649999999999999</v>
      </c>
      <c r="O352" s="30">
        <f>IFERROR(IF($F$4=4,_xll.IMDP("IR",$E352,O$9)-O$13,_xll.IMDP("IR",$E352,O$10)),"")</f>
        <v>3.5939999999999999</v>
      </c>
      <c r="P352" s="30">
        <f>IFERROR(IF($F$4=4,_xll.IMDP("IR",$E352,P$9)-P$13,_xll.IMDP("IR",$E352,P$10)),"")</f>
        <v>3.6110000000000002</v>
      </c>
      <c r="Q352" s="30">
        <f>IFERROR(IF($F$4=4,_xll.IMDP("IR",$E352,Q$9)-Q$13,_xll.IMDP("IR",$E352,Q$10)),"")</f>
        <v>3.6419999999999999</v>
      </c>
      <c r="R352" s="30">
        <f>IFERROR(IF($F$4=4,_xll.IMDP("IR",$E352,R$9)-R$13,_xll.IMDP("IR",$E352,R$10)),"")</f>
        <v>3.6869999999999998</v>
      </c>
      <c r="S352" s="30">
        <f>IFERROR(IF($F$4=4,_xll.IMDP("IR",$E352,S$9)-S$13,_xll.IMDP("IR",$E352,S$10)),"")</f>
        <v>3.7589999999999999</v>
      </c>
      <c r="T352" s="30">
        <f>IFERROR(IF($F$4=4,_xll.IMDP("IR",$E352,T$9)-T$13,_xll.IMDP("IR",$E352,T$10)),"")</f>
        <v>3.823</v>
      </c>
      <c r="U352" s="30">
        <f>IFERROR(IF($F$4=4,_xll.IMDP("IR",$E352,U$9)-U$13,_xll.IMDP("IR",$E352,U$10)),"")</f>
        <v>3.84</v>
      </c>
      <c r="V352" s="31" t="str">
        <f>IFERROR(IF($F$4=4,_xll.IMDP("IR",$E352,V$9)-V$13,_xll.IMDP("IR",$E352,V$10)),"")</f>
        <v/>
      </c>
    </row>
    <row r="353" spans="2:22">
      <c r="B353">
        <v>340</v>
      </c>
      <c r="C353" s="7" t="str">
        <f>IFERROR( VLOOKUP( $B353, Sheet1!$M$2:$O$10001, 2,0),"")</f>
        <v>64755</v>
      </c>
      <c r="D353" s="24" t="str">
        <f>IFERROR( VLOOKUP( $B353, Sheet1!$M$2:$O$10001, 3,0),"")</f>
        <v>SK쉴더스</v>
      </c>
      <c r="E353" s="3" t="str">
        <f t="shared" si="7"/>
        <v>BONDAVG64755</v>
      </c>
      <c r="F353" s="18" t="str">
        <f>_xll.IMDP("IR",$E353,F$12)</f>
        <v>공모/무보증A-</v>
      </c>
      <c r="G353" s="15">
        <f>_xll.IMDP("IR",$E353,G$12)</f>
        <v>20240830</v>
      </c>
      <c r="H353" s="30">
        <f>IFERROR(IF($F$4=4,_xll.IMDP("IR",$E353,H$9)-H$13,_xll.IMDP("IR",$E353,H$10)),"")</f>
        <v>3.8220000000000001</v>
      </c>
      <c r="I353" s="30">
        <f>IFERROR(IF($F$4=4,_xll.IMDP("IR",$E353,I$9)-I$13,_xll.IMDP("IR",$E353,I$10)),"")</f>
        <v>3.9119999999999999</v>
      </c>
      <c r="J353" s="30">
        <f>IFERROR(IF($F$4=4,_xll.IMDP("IR",$E353,J$9)-J$13,_xll.IMDP("IR",$E353,J$10)),"")</f>
        <v>3.9489999999999998</v>
      </c>
      <c r="K353" s="30">
        <f>IFERROR(IF($F$4=4,_xll.IMDP("IR",$E353,K$9)-K$13,_xll.IMDP("IR",$E353,K$10)),"")</f>
        <v>3.9729999999999999</v>
      </c>
      <c r="L353" s="30">
        <f>IFERROR(IF($F$4=4,_xll.IMDP("IR",$E353,L$9)-L$13,_xll.IMDP("IR",$E353,L$10)),"")</f>
        <v>4.0460000000000003</v>
      </c>
      <c r="M353" s="30">
        <f>IFERROR(IF($F$4=4,_xll.IMDP("IR",$E353,M$9)-M$13,_xll.IMDP("IR",$E353,M$10)),"")</f>
        <v>4.1050000000000004</v>
      </c>
      <c r="N353" s="30">
        <f>IFERROR(IF($F$4=4,_xll.IMDP("IR",$E353,N$9)-N$13,_xll.IMDP("IR",$E353,N$10)),"")</f>
        <v>4.2169999999999996</v>
      </c>
      <c r="O353" s="30">
        <f>IFERROR(IF($F$4=4,_xll.IMDP("IR",$E353,O$9)-O$13,_xll.IMDP("IR",$E353,O$10)),"")</f>
        <v>4.3609999999999998</v>
      </c>
      <c r="P353" s="30">
        <f>IFERROR(IF($F$4=4,_xll.IMDP("IR",$E353,P$9)-P$13,_xll.IMDP("IR",$E353,P$10)),"")</f>
        <v>4.7030000000000003</v>
      </c>
      <c r="Q353" s="30">
        <f>IFERROR(IF($F$4=4,_xll.IMDP("IR",$E353,Q$9)-Q$13,_xll.IMDP("IR",$E353,Q$10)),"")</f>
        <v>4.9669999999999996</v>
      </c>
      <c r="R353" s="30">
        <f>IFERROR(IF($F$4=4,_xll.IMDP("IR",$E353,R$9)-R$13,_xll.IMDP("IR",$E353,R$10)),"")</f>
        <v>5.1260000000000003</v>
      </c>
      <c r="S353" s="30">
        <f>IFERROR(IF($F$4=4,_xll.IMDP("IR",$E353,S$9)-S$13,_xll.IMDP("IR",$E353,S$10)),"")</f>
        <v>5.7880000000000003</v>
      </c>
      <c r="T353" s="30">
        <f>IFERROR(IF($F$4=4,_xll.IMDP("IR",$E353,T$9)-T$13,_xll.IMDP("IR",$E353,T$10)),"")</f>
        <v>6.101</v>
      </c>
      <c r="U353" s="30">
        <f>IFERROR(IF($F$4=4,_xll.IMDP("IR",$E353,U$9)-U$13,_xll.IMDP("IR",$E353,U$10)),"")</f>
        <v>6.42</v>
      </c>
      <c r="V353" s="31" t="str">
        <f>IFERROR(IF($F$4=4,_xll.IMDP("IR",$E353,V$9)-V$13,_xll.IMDP("IR",$E353,V$10)),"")</f>
        <v/>
      </c>
    </row>
    <row r="354" spans="2:22">
      <c r="B354">
        <v>341</v>
      </c>
      <c r="C354" s="7" t="str">
        <f>IFERROR( VLOOKUP( $B354, Sheet1!$M$2:$O$10001, 2,0),"")</f>
        <v>65154</v>
      </c>
      <c r="D354" s="24" t="str">
        <f>IFERROR( VLOOKUP( $B354, Sheet1!$M$2:$O$10001, 3,0),"")</f>
        <v>제이알글로벌리츠</v>
      </c>
      <c r="E354" s="3" t="str">
        <f t="shared" si="7"/>
        <v>BONDAVG65154</v>
      </c>
      <c r="F354" s="18" t="str">
        <f>_xll.IMDP("IR",$E354,F$12)</f>
        <v>공모/무보증A-</v>
      </c>
      <c r="G354" s="15">
        <f>_xll.IMDP("IR",$E354,G$12)</f>
        <v>20240830</v>
      </c>
      <c r="H354" s="30">
        <f>IFERROR(IF($F$4=4,_xll.IMDP("IR",$E354,H$9)-H$13,_xll.IMDP("IR",$E354,H$10)),"")</f>
        <v>4.5880000000000001</v>
      </c>
      <c r="I354" s="30">
        <f>IFERROR(IF($F$4=4,_xll.IMDP("IR",$E354,I$9)-I$13,_xll.IMDP("IR",$E354,I$10)),"")</f>
        <v>4.9009999999999998</v>
      </c>
      <c r="J354" s="30">
        <f>IFERROR(IF($F$4=4,_xll.IMDP("IR",$E354,J$9)-J$13,_xll.IMDP("IR",$E354,J$10)),"")</f>
        <v>5.1319999999999997</v>
      </c>
      <c r="K354" s="30">
        <f>IFERROR(IF($F$4=4,_xll.IMDP("IR",$E354,K$9)-K$13,_xll.IMDP("IR",$E354,K$10)),"")</f>
        <v>5.3689999999999998</v>
      </c>
      <c r="L354" s="30">
        <f>IFERROR(IF($F$4=4,_xll.IMDP("IR",$E354,L$9)-L$13,_xll.IMDP("IR",$E354,L$10)),"")</f>
        <v>5.569</v>
      </c>
      <c r="M354" s="30">
        <f>IFERROR(IF($F$4=4,_xll.IMDP("IR",$E354,M$9)-M$13,_xll.IMDP("IR",$E354,M$10)),"")</f>
        <v>5.6440000000000001</v>
      </c>
      <c r="N354" s="30">
        <f>IFERROR(IF($F$4=4,_xll.IMDP("IR",$E354,N$9)-N$13,_xll.IMDP("IR",$E354,N$10)),"")</f>
        <v>5.7930000000000001</v>
      </c>
      <c r="O354" s="30">
        <f>IFERROR(IF($F$4=4,_xll.IMDP("IR",$E354,O$9)-O$13,_xll.IMDP("IR",$E354,O$10)),"")</f>
        <v>5.9749999999999996</v>
      </c>
      <c r="P354" s="30">
        <f>IFERROR(IF($F$4=4,_xll.IMDP("IR",$E354,P$9)-P$13,_xll.IMDP("IR",$E354,P$10)),"")</f>
        <v>6.4160000000000004</v>
      </c>
      <c r="Q354" s="30">
        <f>IFERROR(IF($F$4=4,_xll.IMDP("IR",$E354,Q$9)-Q$13,_xll.IMDP("IR",$E354,Q$10)),"")</f>
        <v>6.84</v>
      </c>
      <c r="R354" s="30">
        <f>IFERROR(IF($F$4=4,_xll.IMDP("IR",$E354,R$9)-R$13,_xll.IMDP("IR",$E354,R$10)),"")</f>
        <v>7.016</v>
      </c>
      <c r="S354" s="30">
        <f>IFERROR(IF($F$4=4,_xll.IMDP("IR",$E354,S$9)-S$13,_xll.IMDP("IR",$E354,S$10)),"")</f>
        <v>7.3550000000000004</v>
      </c>
      <c r="T354" s="30">
        <f>IFERROR(IF($F$4=4,_xll.IMDP("IR",$E354,T$9)-T$13,_xll.IMDP("IR",$E354,T$10)),"")</f>
        <v>7.7439999999999998</v>
      </c>
      <c r="U354" s="30">
        <f>IFERROR(IF($F$4=4,_xll.IMDP("IR",$E354,U$9)-U$13,_xll.IMDP("IR",$E354,U$10)),"")</f>
        <v>8.0389999999999997</v>
      </c>
      <c r="V354" s="31" t="str">
        <f>IFERROR(IF($F$4=4,_xll.IMDP("IR",$E354,V$9)-V$13,_xll.IMDP("IR",$E354,V$10)),"")</f>
        <v/>
      </c>
    </row>
    <row r="355" spans="2:22">
      <c r="B355">
        <v>342</v>
      </c>
      <c r="C355" s="7" t="str">
        <f>IFERROR( VLOOKUP( $B355, Sheet1!$M$2:$O$10001, 2,0),"")</f>
        <v>65214</v>
      </c>
      <c r="D355" s="24" t="str">
        <f>IFERROR( VLOOKUP( $B355, Sheet1!$M$2:$O$10001, 3,0),"")</f>
        <v>광해광업공단</v>
      </c>
      <c r="E355" s="3" t="str">
        <f t="shared" si="7"/>
        <v>BONDAVG65214</v>
      </c>
      <c r="F355" s="18" t="str">
        <f>_xll.IMDP("IR",$E355,F$12)</f>
        <v>공사/공단채AAA</v>
      </c>
      <c r="G355" s="15">
        <f>_xll.IMDP("IR",$E355,G$12)</f>
        <v>20240830</v>
      </c>
      <c r="H355" s="30">
        <f>IFERROR(IF($F$4=4,_xll.IMDP("IR",$E355,H$9)-H$13,_xll.IMDP("IR",$E355,H$10)),"")</f>
        <v>3.5030000000000001</v>
      </c>
      <c r="I355" s="30">
        <f>IFERROR(IF($F$4=4,_xll.IMDP("IR",$E355,I$9)-I$13,_xll.IMDP("IR",$E355,I$10)),"")</f>
        <v>3.4950000000000001</v>
      </c>
      <c r="J355" s="30">
        <f>IFERROR(IF($F$4=4,_xll.IMDP("IR",$E355,J$9)-J$13,_xll.IMDP("IR",$E355,J$10)),"")</f>
        <v>3.4119999999999999</v>
      </c>
      <c r="K355" s="30">
        <f>IFERROR(IF($F$4=4,_xll.IMDP("IR",$E355,K$9)-K$13,_xll.IMDP("IR",$E355,K$10)),"")</f>
        <v>3.383</v>
      </c>
      <c r="L355" s="30">
        <f>IFERROR(IF($F$4=4,_xll.IMDP("IR",$E355,L$9)-L$13,_xll.IMDP("IR",$E355,L$10)),"")</f>
        <v>3.335</v>
      </c>
      <c r="M355" s="30">
        <f>IFERROR(IF($F$4=4,_xll.IMDP("IR",$E355,M$9)-M$13,_xll.IMDP("IR",$E355,M$10)),"")</f>
        <v>3.3130000000000002</v>
      </c>
      <c r="N355" s="30">
        <f>IFERROR(IF($F$4=4,_xll.IMDP("IR",$E355,N$9)-N$13,_xll.IMDP("IR",$E355,N$10)),"")</f>
        <v>3.3010000000000002</v>
      </c>
      <c r="O355" s="30">
        <f>IFERROR(IF($F$4=4,_xll.IMDP("IR",$E355,O$9)-O$13,_xll.IMDP("IR",$E355,O$10)),"")</f>
        <v>3.2930000000000001</v>
      </c>
      <c r="P355" s="30">
        <f>IFERROR(IF($F$4=4,_xll.IMDP("IR",$E355,P$9)-P$13,_xll.IMDP("IR",$E355,P$10)),"")</f>
        <v>3.306</v>
      </c>
      <c r="Q355" s="30">
        <f>IFERROR(IF($F$4=4,_xll.IMDP("IR",$E355,Q$9)-Q$13,_xll.IMDP("IR",$E355,Q$10)),"")</f>
        <v>3.3170000000000002</v>
      </c>
      <c r="R355" s="30">
        <f>IFERROR(IF($F$4=4,_xll.IMDP("IR",$E355,R$9)-R$13,_xll.IMDP("IR",$E355,R$10)),"")</f>
        <v>3.3340000000000001</v>
      </c>
      <c r="S355" s="30">
        <f>IFERROR(IF($F$4=4,_xll.IMDP("IR",$E355,S$9)-S$13,_xll.IMDP("IR",$E355,S$10)),"")</f>
        <v>3.3719999999999999</v>
      </c>
      <c r="T355" s="30">
        <f>IFERROR(IF($F$4=4,_xll.IMDP("IR",$E355,T$9)-T$13,_xll.IMDP("IR",$E355,T$10)),"")</f>
        <v>3.4009999999999998</v>
      </c>
      <c r="U355" s="30">
        <f>IFERROR(IF($F$4=4,_xll.IMDP("IR",$E355,U$9)-U$13,_xll.IMDP("IR",$E355,U$10)),"")</f>
        <v>3.3940000000000001</v>
      </c>
      <c r="V355" s="31">
        <f>IFERROR(IF($F$4=4,_xll.IMDP("IR",$E355,V$9)-V$13,_xll.IMDP("IR",$E355,V$10)),"")</f>
        <v>3.3980000000000001</v>
      </c>
    </row>
    <row r="356" spans="2:22">
      <c r="B356">
        <v>343</v>
      </c>
      <c r="C356" s="7" t="str">
        <f>IFERROR( VLOOKUP( $B356, Sheet1!$M$2:$O$10001, 2,0),"")</f>
        <v>65452</v>
      </c>
      <c r="D356" s="24" t="str">
        <f>IFERROR( VLOOKUP( $B356, Sheet1!$M$2:$O$10001, 3,0),"")</f>
        <v>더블유게임즈</v>
      </c>
      <c r="E356" s="3" t="str">
        <f t="shared" si="7"/>
        <v>BONDAVG65452</v>
      </c>
      <c r="F356" s="18" t="str">
        <f>_xll.IMDP("IR",$E356,F$12)</f>
        <v>공모/무보증A0</v>
      </c>
      <c r="G356" s="15">
        <f>_xll.IMDP("IR",$E356,G$12)</f>
        <v>20240830</v>
      </c>
      <c r="H356" s="30">
        <f>IFERROR(IF($F$4=4,_xll.IMDP("IR",$E356,H$9)-H$13,_xll.IMDP("IR",$E356,H$10)),"")</f>
        <v>3.7330000000000001</v>
      </c>
      <c r="I356" s="30">
        <f>IFERROR(IF($F$4=4,_xll.IMDP("IR",$E356,I$9)-I$13,_xll.IMDP("IR",$E356,I$10)),"")</f>
        <v>3.831</v>
      </c>
      <c r="J356" s="30">
        <f>IFERROR(IF($F$4=4,_xll.IMDP("IR",$E356,J$9)-J$13,_xll.IMDP("IR",$E356,J$10)),"")</f>
        <v>3.8769999999999998</v>
      </c>
      <c r="K356" s="30">
        <f>IFERROR(IF($F$4=4,_xll.IMDP("IR",$E356,K$9)-K$13,_xll.IMDP("IR",$E356,K$10)),"")</f>
        <v>3.9319999999999999</v>
      </c>
      <c r="L356" s="30">
        <f>IFERROR(IF($F$4=4,_xll.IMDP("IR",$E356,L$9)-L$13,_xll.IMDP("IR",$E356,L$10)),"")</f>
        <v>4.0369999999999999</v>
      </c>
      <c r="M356" s="30">
        <f>IFERROR(IF($F$4=4,_xll.IMDP("IR",$E356,M$9)-M$13,_xll.IMDP("IR",$E356,M$10)),"")</f>
        <v>4.133</v>
      </c>
      <c r="N356" s="30">
        <f>IFERROR(IF($F$4=4,_xll.IMDP("IR",$E356,N$9)-N$13,_xll.IMDP("IR",$E356,N$10)),"")</f>
        <v>4.2270000000000003</v>
      </c>
      <c r="O356" s="30">
        <f>IFERROR(IF($F$4=4,_xll.IMDP("IR",$E356,O$9)-O$13,_xll.IMDP("IR",$E356,O$10)),"")</f>
        <v>4.3330000000000002</v>
      </c>
      <c r="P356" s="30">
        <f>IFERROR(IF($F$4=4,_xll.IMDP("IR",$E356,P$9)-P$13,_xll.IMDP("IR",$E356,P$10)),"")</f>
        <v>4.6929999999999996</v>
      </c>
      <c r="Q356" s="30">
        <f>IFERROR(IF($F$4=4,_xll.IMDP("IR",$E356,Q$9)-Q$13,_xll.IMDP("IR",$E356,Q$10)),"")</f>
        <v>5.01</v>
      </c>
      <c r="R356" s="30">
        <f>IFERROR(IF($F$4=4,_xll.IMDP("IR",$E356,R$9)-R$13,_xll.IMDP("IR",$E356,R$10)),"")</f>
        <v>5.2709999999999999</v>
      </c>
      <c r="S356" s="30">
        <f>IFERROR(IF($F$4=4,_xll.IMDP("IR",$E356,S$9)-S$13,_xll.IMDP("IR",$E356,S$10)),"")</f>
        <v>5.94</v>
      </c>
      <c r="T356" s="30">
        <f>IFERROR(IF($F$4=4,_xll.IMDP("IR",$E356,T$9)-T$13,_xll.IMDP("IR",$E356,T$10)),"")</f>
        <v>6.3440000000000003</v>
      </c>
      <c r="U356" s="30">
        <f>IFERROR(IF($F$4=4,_xll.IMDP("IR",$E356,U$9)-U$13,_xll.IMDP("IR",$E356,U$10)),"")</f>
        <v>6.5890000000000004</v>
      </c>
      <c r="V356" s="31" t="str">
        <f>IFERROR(IF($F$4=4,_xll.IMDP("IR",$E356,V$9)-V$13,_xll.IMDP("IR",$E356,V$10)),"")</f>
        <v/>
      </c>
    </row>
    <row r="357" spans="2:22">
      <c r="B357">
        <v>344</v>
      </c>
      <c r="C357" s="7" t="str">
        <f>IFERROR( VLOOKUP( $B357, Sheet1!$M$2:$O$10001, 2,0),"")</f>
        <v>65484</v>
      </c>
      <c r="D357" s="24" t="str">
        <f>IFERROR( VLOOKUP( $B357, Sheet1!$M$2:$O$10001, 3,0),"")</f>
        <v>에스케이온</v>
      </c>
      <c r="E357" s="3" t="str">
        <f t="shared" si="7"/>
        <v>BONDAVG65484</v>
      </c>
      <c r="F357" s="18" t="str">
        <f>_xll.IMDP("IR",$E357,F$12)</f>
        <v>공모/무보증A+</v>
      </c>
      <c r="G357" s="15">
        <f>_xll.IMDP("IR",$E357,G$12)</f>
        <v>20240830</v>
      </c>
      <c r="H357" s="30">
        <f>IFERROR(IF($F$4=4,_xll.IMDP("IR",$E357,H$9)-H$13,_xll.IMDP("IR",$E357,H$10)),"")</f>
        <v>3.8260000000000001</v>
      </c>
      <c r="I357" s="30">
        <f>IFERROR(IF($F$4=4,_xll.IMDP("IR",$E357,I$9)-I$13,_xll.IMDP("IR",$E357,I$10)),"")</f>
        <v>3.8879999999999999</v>
      </c>
      <c r="J357" s="30">
        <f>IFERROR(IF($F$4=4,_xll.IMDP("IR",$E357,J$9)-J$13,_xll.IMDP("IR",$E357,J$10)),"")</f>
        <v>3.8980000000000001</v>
      </c>
      <c r="K357" s="30">
        <f>IFERROR(IF($F$4=4,_xll.IMDP("IR",$E357,K$9)-K$13,_xll.IMDP("IR",$E357,K$10)),"")</f>
        <v>3.9169999999999998</v>
      </c>
      <c r="L357" s="30">
        <f>IFERROR(IF($F$4=4,_xll.IMDP("IR",$E357,L$9)-L$13,_xll.IMDP("IR",$E357,L$10)),"")</f>
        <v>3.99</v>
      </c>
      <c r="M357" s="30">
        <f>IFERROR(IF($F$4=4,_xll.IMDP("IR",$E357,M$9)-M$13,_xll.IMDP("IR",$E357,M$10)),"")</f>
        <v>4.0359999999999996</v>
      </c>
      <c r="N357" s="30">
        <f>IFERROR(IF($F$4=4,_xll.IMDP("IR",$E357,N$9)-N$13,_xll.IMDP("IR",$E357,N$10)),"")</f>
        <v>4.117</v>
      </c>
      <c r="O357" s="30">
        <f>IFERROR(IF($F$4=4,_xll.IMDP("IR",$E357,O$9)-O$13,_xll.IMDP("IR",$E357,O$10)),"")</f>
        <v>4.1500000000000004</v>
      </c>
      <c r="P357" s="30">
        <f>IFERROR(IF($F$4=4,_xll.IMDP("IR",$E357,P$9)-P$13,_xll.IMDP("IR",$E357,P$10)),"")</f>
        <v>4.4240000000000004</v>
      </c>
      <c r="Q357" s="30">
        <f>IFERROR(IF($F$4=4,_xll.IMDP("IR",$E357,Q$9)-Q$13,_xll.IMDP("IR",$E357,Q$10)),"")</f>
        <v>4.6630000000000003</v>
      </c>
      <c r="R357" s="30">
        <f>IFERROR(IF($F$4=4,_xll.IMDP("IR",$E357,R$9)-R$13,_xll.IMDP("IR",$E357,R$10)),"")</f>
        <v>4.891</v>
      </c>
      <c r="S357" s="30">
        <f>IFERROR(IF($F$4=4,_xll.IMDP("IR",$E357,S$9)-S$13,_xll.IMDP("IR",$E357,S$10)),"")</f>
        <v>5.5579999999999998</v>
      </c>
      <c r="T357" s="30">
        <f>IFERROR(IF($F$4=4,_xll.IMDP("IR",$E357,T$9)-T$13,_xll.IMDP("IR",$E357,T$10)),"")</f>
        <v>6.0229999999999997</v>
      </c>
      <c r="U357" s="30">
        <f>IFERROR(IF($F$4=4,_xll.IMDP("IR",$E357,U$9)-U$13,_xll.IMDP("IR",$E357,U$10)),"")</f>
        <v>6.2949999999999999</v>
      </c>
      <c r="V357" s="31" t="str">
        <f>IFERROR(IF($F$4=4,_xll.IMDP("IR",$E357,V$9)-V$13,_xll.IMDP("IR",$E357,V$10)),"")</f>
        <v/>
      </c>
    </row>
    <row r="358" spans="2:22">
      <c r="B358">
        <v>345</v>
      </c>
      <c r="C358" s="7" t="str">
        <f>IFERROR( VLOOKUP( $B358, Sheet1!$M$2:$O$10001, 2,0),"")</f>
        <v>66104</v>
      </c>
      <c r="D358" s="24" t="str">
        <f>IFERROR( VLOOKUP( $B358, Sheet1!$M$2:$O$10001, 3,0),"")</f>
        <v>에스케이스페셜티</v>
      </c>
      <c r="E358" s="3" t="str">
        <f t="shared" si="7"/>
        <v>BONDAVG66104</v>
      </c>
      <c r="F358" s="18" t="str">
        <f>_xll.IMDP("IR",$E358,F$12)</f>
        <v>공모/무보증A+</v>
      </c>
      <c r="G358" s="15">
        <f>_xll.IMDP("IR",$E358,G$12)</f>
        <v>20240830</v>
      </c>
      <c r="H358" s="30">
        <f>IFERROR(IF($F$4=4,_xll.IMDP("IR",$E358,H$9)-H$13,_xll.IMDP("IR",$E358,H$10)),"")</f>
        <v>3.3260000000000001</v>
      </c>
      <c r="I358" s="30">
        <f>IFERROR(IF($F$4=4,_xll.IMDP("IR",$E358,I$9)-I$13,_xll.IMDP("IR",$E358,I$10)),"")</f>
        <v>3.3479999999999999</v>
      </c>
      <c r="J358" s="30">
        <f>IFERROR(IF($F$4=4,_xll.IMDP("IR",$E358,J$9)-J$13,_xll.IMDP("IR",$E358,J$10)),"")</f>
        <v>3.3479999999999999</v>
      </c>
      <c r="K358" s="30">
        <f>IFERROR(IF($F$4=4,_xll.IMDP("IR",$E358,K$9)-K$13,_xll.IMDP("IR",$E358,K$10)),"")</f>
        <v>3.3570000000000002</v>
      </c>
      <c r="L358" s="30">
        <f>IFERROR(IF($F$4=4,_xll.IMDP("IR",$E358,L$9)-L$13,_xll.IMDP("IR",$E358,L$10)),"")</f>
        <v>3.4249999999999998</v>
      </c>
      <c r="M358" s="30">
        <f>IFERROR(IF($F$4=4,_xll.IMDP("IR",$E358,M$9)-M$13,_xll.IMDP("IR",$E358,M$10)),"")</f>
        <v>3.4590000000000001</v>
      </c>
      <c r="N358" s="30">
        <f>IFERROR(IF($F$4=4,_xll.IMDP("IR",$E358,N$9)-N$13,_xll.IMDP("IR",$E358,N$10)),"")</f>
        <v>3.5529999999999999</v>
      </c>
      <c r="O358" s="30">
        <f>IFERROR(IF($F$4=4,_xll.IMDP("IR",$E358,O$9)-O$13,_xll.IMDP("IR",$E358,O$10)),"")</f>
        <v>3.59</v>
      </c>
      <c r="P358" s="30">
        <f>IFERROR(IF($F$4=4,_xll.IMDP("IR",$E358,P$9)-P$13,_xll.IMDP("IR",$E358,P$10)),"")</f>
        <v>3.887</v>
      </c>
      <c r="Q358" s="30">
        <f>IFERROR(IF($F$4=4,_xll.IMDP("IR",$E358,Q$9)-Q$13,_xll.IMDP("IR",$E358,Q$10)),"")</f>
        <v>4.1280000000000001</v>
      </c>
      <c r="R358" s="30">
        <f>IFERROR(IF($F$4=4,_xll.IMDP("IR",$E358,R$9)-R$13,_xll.IMDP("IR",$E358,R$10)),"")</f>
        <v>4.3780000000000001</v>
      </c>
      <c r="S358" s="30">
        <f>IFERROR(IF($F$4=4,_xll.IMDP("IR",$E358,S$9)-S$13,_xll.IMDP("IR",$E358,S$10)),"")</f>
        <v>5.0549999999999997</v>
      </c>
      <c r="T358" s="30">
        <f>IFERROR(IF($F$4=4,_xll.IMDP("IR",$E358,T$9)-T$13,_xll.IMDP("IR",$E358,T$10)),"")</f>
        <v>5.5910000000000002</v>
      </c>
      <c r="U358" s="30">
        <f>IFERROR(IF($F$4=4,_xll.IMDP("IR",$E358,U$9)-U$13,_xll.IMDP("IR",$E358,U$10)),"")</f>
        <v>5.8630000000000004</v>
      </c>
      <c r="V358" s="31" t="str">
        <f>IFERROR(IF($F$4=4,_xll.IMDP("IR",$E358,V$9)-V$13,_xll.IMDP("IR",$E358,V$10)),"")</f>
        <v/>
      </c>
    </row>
    <row r="359" spans="2:22">
      <c r="B359">
        <v>346</v>
      </c>
      <c r="C359" s="7" t="str">
        <f>IFERROR( VLOOKUP( $B359, Sheet1!$M$2:$O$10001, 2,0),"")</f>
        <v>66525</v>
      </c>
      <c r="D359" s="24" t="str">
        <f>IFERROR( VLOOKUP( $B359, Sheet1!$M$2:$O$10001, 3,0),"")</f>
        <v>코리아에너지터미널</v>
      </c>
      <c r="E359" s="3" t="str">
        <f t="shared" si="7"/>
        <v>BONDAVG66525</v>
      </c>
      <c r="F359" s="18" t="str">
        <f>_xll.IMDP("IR",$E359,F$12)</f>
        <v>공모/무보증AA-</v>
      </c>
      <c r="G359" s="15">
        <f>_xll.IMDP("IR",$E359,G$12)</f>
        <v>20240830</v>
      </c>
      <c r="H359" s="30">
        <f>IFERROR(IF($F$4=4,_xll.IMDP("IR",$E359,H$9)-H$13,_xll.IMDP("IR",$E359,H$10)),"")</f>
        <v>3.6379999999999999</v>
      </c>
      <c r="I359" s="30">
        <f>IFERROR(IF($F$4=4,_xll.IMDP("IR",$E359,I$9)-I$13,_xll.IMDP("IR",$E359,I$10)),"")</f>
        <v>3.6309999999999998</v>
      </c>
      <c r="J359" s="30">
        <f>IFERROR(IF($F$4=4,_xll.IMDP("IR",$E359,J$9)-J$13,_xll.IMDP("IR",$E359,J$10)),"")</f>
        <v>3.5680000000000001</v>
      </c>
      <c r="K359" s="30">
        <f>IFERROR(IF($F$4=4,_xll.IMDP("IR",$E359,K$9)-K$13,_xll.IMDP("IR",$E359,K$10)),"")</f>
        <v>3.5329999999999999</v>
      </c>
      <c r="L359" s="30">
        <f>IFERROR(IF($F$4=4,_xll.IMDP("IR",$E359,L$9)-L$13,_xll.IMDP("IR",$E359,L$10)),"")</f>
        <v>3.5609999999999999</v>
      </c>
      <c r="M359" s="30">
        <f>IFERROR(IF($F$4=4,_xll.IMDP("IR",$E359,M$9)-M$13,_xll.IMDP("IR",$E359,M$10)),"")</f>
        <v>3.585</v>
      </c>
      <c r="N359" s="30">
        <f>IFERROR(IF($F$4=4,_xll.IMDP("IR",$E359,N$9)-N$13,_xll.IMDP("IR",$E359,N$10)),"")</f>
        <v>3.6179999999999999</v>
      </c>
      <c r="O359" s="30">
        <f>IFERROR(IF($F$4=4,_xll.IMDP("IR",$E359,O$9)-O$13,_xll.IMDP("IR",$E359,O$10)),"")</f>
        <v>3.64</v>
      </c>
      <c r="P359" s="30">
        <f>IFERROR(IF($F$4=4,_xll.IMDP("IR",$E359,P$9)-P$13,_xll.IMDP("IR",$E359,P$10)),"")</f>
        <v>3.7349999999999999</v>
      </c>
      <c r="Q359" s="30">
        <f>IFERROR(IF($F$4=4,_xll.IMDP("IR",$E359,Q$9)-Q$13,_xll.IMDP("IR",$E359,Q$10)),"")</f>
        <v>3.839</v>
      </c>
      <c r="R359" s="30">
        <f>IFERROR(IF($F$4=4,_xll.IMDP("IR",$E359,R$9)-R$13,_xll.IMDP("IR",$E359,R$10)),"")</f>
        <v>4.0880000000000001</v>
      </c>
      <c r="S359" s="30">
        <f>IFERROR(IF($F$4=4,_xll.IMDP("IR",$E359,S$9)-S$13,_xll.IMDP("IR",$E359,S$10)),"")</f>
        <v>4.91</v>
      </c>
      <c r="T359" s="30">
        <f>IFERROR(IF($F$4=4,_xll.IMDP("IR",$E359,T$9)-T$13,_xll.IMDP("IR",$E359,T$10)),"")</f>
        <v>5.5750000000000002</v>
      </c>
      <c r="U359" s="30">
        <f>IFERROR(IF($F$4=4,_xll.IMDP("IR",$E359,U$9)-U$13,_xll.IMDP("IR",$E359,U$10)),"")</f>
        <v>5.827</v>
      </c>
      <c r="V359" s="31" t="str">
        <f>IFERROR(IF($F$4=4,_xll.IMDP("IR",$E359,V$9)-V$13,_xll.IMDP("IR",$E359,V$10)),"")</f>
        <v/>
      </c>
    </row>
    <row r="360" spans="2:22">
      <c r="B360">
        <v>347</v>
      </c>
      <c r="C360" s="7" t="str">
        <f>IFERROR( VLOOKUP( $B360, Sheet1!$M$2:$O$10001, 2,0),"")</f>
        <v>66688</v>
      </c>
      <c r="D360" s="24" t="str">
        <f>IFERROR( VLOOKUP( $B360, Sheet1!$M$2:$O$10001, 3,0),"")</f>
        <v>키움에프앤아이</v>
      </c>
      <c r="E360" s="3" t="str">
        <f t="shared" si="7"/>
        <v>BONDAVG66688</v>
      </c>
      <c r="F360" s="18" t="str">
        <f>_xll.IMDP("IR",$E360,F$12)</f>
        <v>공모/무보증A-</v>
      </c>
      <c r="G360" s="15">
        <f>_xll.IMDP("IR",$E360,G$12)</f>
        <v>20240830</v>
      </c>
      <c r="H360" s="30">
        <f>IFERROR(IF($F$4=4,_xll.IMDP("IR",$E360,H$9)-H$13,_xll.IMDP("IR",$E360,H$10)),"")</f>
        <v>4.0359999999999996</v>
      </c>
      <c r="I360" s="30">
        <f>IFERROR(IF($F$4=4,_xll.IMDP("IR",$E360,I$9)-I$13,_xll.IMDP("IR",$E360,I$10)),"")</f>
        <v>4.1539999999999999</v>
      </c>
      <c r="J360" s="30">
        <f>IFERROR(IF($F$4=4,_xll.IMDP("IR",$E360,J$9)-J$13,_xll.IMDP("IR",$E360,J$10)),"")</f>
        <v>4.2060000000000004</v>
      </c>
      <c r="K360" s="30">
        <f>IFERROR(IF($F$4=4,_xll.IMDP("IR",$E360,K$9)-K$13,_xll.IMDP("IR",$E360,K$10)),"")</f>
        <v>4.2569999999999997</v>
      </c>
      <c r="L360" s="30">
        <f>IFERROR(IF($F$4=4,_xll.IMDP("IR",$E360,L$9)-L$13,_xll.IMDP("IR",$E360,L$10)),"")</f>
        <v>4.3940000000000001</v>
      </c>
      <c r="M360" s="30">
        <f>IFERROR(IF($F$4=4,_xll.IMDP("IR",$E360,M$9)-M$13,_xll.IMDP("IR",$E360,M$10)),"")</f>
        <v>4.3620000000000001</v>
      </c>
      <c r="N360" s="30">
        <f>IFERROR(IF($F$4=4,_xll.IMDP("IR",$E360,N$9)-N$13,_xll.IMDP("IR",$E360,N$10)),"")</f>
        <v>4.4749999999999996</v>
      </c>
      <c r="O360" s="30">
        <f>IFERROR(IF($F$4=4,_xll.IMDP("IR",$E360,O$9)-O$13,_xll.IMDP("IR",$E360,O$10)),"")</f>
        <v>4.6479999999999997</v>
      </c>
      <c r="P360" s="30">
        <f>IFERROR(IF($F$4=4,_xll.IMDP("IR",$E360,P$9)-P$13,_xll.IMDP("IR",$E360,P$10)),"")</f>
        <v>5.077</v>
      </c>
      <c r="Q360" s="30">
        <f>IFERROR(IF($F$4=4,_xll.IMDP("IR",$E360,Q$9)-Q$13,_xll.IMDP("IR",$E360,Q$10)),"")</f>
        <v>5.5060000000000002</v>
      </c>
      <c r="R360" s="30">
        <f>IFERROR(IF($F$4=4,_xll.IMDP("IR",$E360,R$9)-R$13,_xll.IMDP("IR",$E360,R$10)),"")</f>
        <v>5.6849999999999996</v>
      </c>
      <c r="S360" s="30">
        <f>IFERROR(IF($F$4=4,_xll.IMDP("IR",$E360,S$9)-S$13,_xll.IMDP("IR",$E360,S$10)),"")</f>
        <v>6.3360000000000003</v>
      </c>
      <c r="T360" s="30">
        <f>IFERROR(IF($F$4=4,_xll.IMDP("IR",$E360,T$9)-T$13,_xll.IMDP("IR",$E360,T$10)),"")</f>
        <v>6.7279999999999998</v>
      </c>
      <c r="U360" s="30">
        <f>IFERROR(IF($F$4=4,_xll.IMDP("IR",$E360,U$9)-U$13,_xll.IMDP("IR",$E360,U$10)),"")</f>
        <v>7.048</v>
      </c>
      <c r="V360" s="31" t="str">
        <f>IFERROR(IF($F$4=4,_xll.IMDP("IR",$E360,V$9)-V$13,_xll.IMDP("IR",$E360,V$10)),"")</f>
        <v/>
      </c>
    </row>
    <row r="361" spans="2:22">
      <c r="B361">
        <v>348</v>
      </c>
      <c r="C361" s="7" t="str">
        <f>IFERROR( VLOOKUP( $B361, Sheet1!$M$2:$O$10001, 2,0),"")</f>
        <v>66748</v>
      </c>
      <c r="D361" s="24" t="str">
        <f>IFERROR( VLOOKUP( $B361, Sheet1!$M$2:$O$10001, 3,0),"")</f>
        <v>포스코</v>
      </c>
      <c r="E361" s="3" t="str">
        <f t="shared" si="7"/>
        <v>BONDAVG66748</v>
      </c>
      <c r="F361" s="18" t="str">
        <f>_xll.IMDP("IR",$E361,F$12)</f>
        <v>공모/무보증AA+</v>
      </c>
      <c r="G361" s="15">
        <f>_xll.IMDP("IR",$E361,G$12)</f>
        <v>20240830</v>
      </c>
      <c r="H361" s="30">
        <f>IFERROR(IF($F$4=4,_xll.IMDP("IR",$E361,H$9)-H$13,_xll.IMDP("IR",$E361,H$10)),"")</f>
        <v>3.3679999999999999</v>
      </c>
      <c r="I361" s="30">
        <f>IFERROR(IF($F$4=4,_xll.IMDP("IR",$E361,I$9)-I$13,_xll.IMDP("IR",$E361,I$10)),"")</f>
        <v>3.355</v>
      </c>
      <c r="J361" s="30">
        <f>IFERROR(IF($F$4=4,_xll.IMDP("IR",$E361,J$9)-J$13,_xll.IMDP("IR",$E361,J$10)),"")</f>
        <v>3.286</v>
      </c>
      <c r="K361" s="30">
        <f>IFERROR(IF($F$4=4,_xll.IMDP("IR",$E361,K$9)-K$13,_xll.IMDP("IR",$E361,K$10)),"")</f>
        <v>3.2530000000000001</v>
      </c>
      <c r="L361" s="30">
        <f>IFERROR(IF($F$4=4,_xll.IMDP("IR",$E361,L$9)-L$13,_xll.IMDP("IR",$E361,L$10)),"")</f>
        <v>3.2770000000000001</v>
      </c>
      <c r="M361" s="30">
        <f>IFERROR(IF($F$4=4,_xll.IMDP("IR",$E361,M$9)-M$13,_xll.IMDP("IR",$E361,M$10)),"")</f>
        <v>3.2839999999999998</v>
      </c>
      <c r="N361" s="30">
        <f>IFERROR(IF($F$4=4,_xll.IMDP("IR",$E361,N$9)-N$13,_xll.IMDP("IR",$E361,N$10)),"")</f>
        <v>3.3010000000000002</v>
      </c>
      <c r="O361" s="30">
        <f>IFERROR(IF($F$4=4,_xll.IMDP("IR",$E361,O$9)-O$13,_xll.IMDP("IR",$E361,O$10)),"")</f>
        <v>3.3069999999999999</v>
      </c>
      <c r="P361" s="30">
        <f>IFERROR(IF($F$4=4,_xll.IMDP("IR",$E361,P$9)-P$13,_xll.IMDP("IR",$E361,P$10)),"")</f>
        <v>3.3109999999999999</v>
      </c>
      <c r="Q361" s="30">
        <f>IFERROR(IF($F$4=4,_xll.IMDP("IR",$E361,Q$9)-Q$13,_xll.IMDP("IR",$E361,Q$10)),"")</f>
        <v>3.3079999999999998</v>
      </c>
      <c r="R361" s="30">
        <f>IFERROR(IF($F$4=4,_xll.IMDP("IR",$E361,R$9)-R$13,_xll.IMDP("IR",$E361,R$10)),"")</f>
        <v>3.4209999999999998</v>
      </c>
      <c r="S361" s="30">
        <f>IFERROR(IF($F$4=4,_xll.IMDP("IR",$E361,S$9)-S$13,_xll.IMDP("IR",$E361,S$10)),"")</f>
        <v>3.8450000000000002</v>
      </c>
      <c r="T361" s="30">
        <f>IFERROR(IF($F$4=4,_xll.IMDP("IR",$E361,T$9)-T$13,_xll.IMDP("IR",$E361,T$10)),"")</f>
        <v>4.13</v>
      </c>
      <c r="U361" s="30">
        <f>IFERROR(IF($F$4=4,_xll.IMDP("IR",$E361,U$9)-U$13,_xll.IMDP("IR",$E361,U$10)),"")</f>
        <v>4.2960000000000003</v>
      </c>
      <c r="V361" s="31" t="str">
        <f>IFERROR(IF($F$4=4,_xll.IMDP("IR",$E361,V$9)-V$13,_xll.IMDP("IR",$E361,V$10)),"")</f>
        <v/>
      </c>
    </row>
    <row r="362" spans="2:22">
      <c r="B362">
        <v>349</v>
      </c>
      <c r="C362" s="7" t="str">
        <f>IFERROR( VLOOKUP( $B362, Sheet1!$M$2:$O$10001, 2,0),"")</f>
        <v>66755</v>
      </c>
      <c r="D362" s="24" t="str">
        <f>IFERROR( VLOOKUP( $B362, Sheet1!$M$2:$O$10001, 3,0),"")</f>
        <v>SK리츠</v>
      </c>
      <c r="E362" s="3" t="str">
        <f t="shared" si="7"/>
        <v>BONDAVG66755</v>
      </c>
      <c r="F362" s="18" t="str">
        <f>_xll.IMDP("IR",$E362,F$12)</f>
        <v>공모/무보증AA-</v>
      </c>
      <c r="G362" s="15">
        <f>_xll.IMDP("IR",$E362,G$12)</f>
        <v>20240830</v>
      </c>
      <c r="H362" s="30">
        <f>IFERROR(IF($F$4=4,_xll.IMDP("IR",$E362,H$9)-H$13,_xll.IMDP("IR",$E362,H$10)),"")</f>
        <v>3.7250000000000001</v>
      </c>
      <c r="I362" s="30">
        <f>IFERROR(IF($F$4=4,_xll.IMDP("IR",$E362,I$9)-I$13,_xll.IMDP("IR",$E362,I$10)),"")</f>
        <v>3.7229999999999999</v>
      </c>
      <c r="J362" s="30">
        <f>IFERROR(IF($F$4=4,_xll.IMDP("IR",$E362,J$9)-J$13,_xll.IMDP("IR",$E362,J$10)),"")</f>
        <v>3.6659999999999999</v>
      </c>
      <c r="K362" s="30">
        <f>IFERROR(IF($F$4=4,_xll.IMDP("IR",$E362,K$9)-K$13,_xll.IMDP("IR",$E362,K$10)),"")</f>
        <v>3.6419999999999999</v>
      </c>
      <c r="L362" s="30">
        <f>IFERROR(IF($F$4=4,_xll.IMDP("IR",$E362,L$9)-L$13,_xll.IMDP("IR",$E362,L$10)),"")</f>
        <v>3.67</v>
      </c>
      <c r="M362" s="30">
        <f>IFERROR(IF($F$4=4,_xll.IMDP("IR",$E362,M$9)-M$13,_xll.IMDP("IR",$E362,M$10)),"")</f>
        <v>3.69</v>
      </c>
      <c r="N362" s="30">
        <f>IFERROR(IF($F$4=4,_xll.IMDP("IR",$E362,N$9)-N$13,_xll.IMDP("IR",$E362,N$10)),"")</f>
        <v>3.7210000000000001</v>
      </c>
      <c r="O362" s="30">
        <f>IFERROR(IF($F$4=4,_xll.IMDP("IR",$E362,O$9)-O$13,_xll.IMDP("IR",$E362,O$10)),"")</f>
        <v>3.7330000000000001</v>
      </c>
      <c r="P362" s="30">
        <f>IFERROR(IF($F$4=4,_xll.IMDP("IR",$E362,P$9)-P$13,_xll.IMDP("IR",$E362,P$10)),"")</f>
        <v>3.7519999999999998</v>
      </c>
      <c r="Q362" s="30">
        <f>IFERROR(IF($F$4=4,_xll.IMDP("IR",$E362,Q$9)-Q$13,_xll.IMDP("IR",$E362,Q$10)),"")</f>
        <v>3.8420000000000001</v>
      </c>
      <c r="R362" s="30">
        <f>IFERROR(IF($F$4=4,_xll.IMDP("IR",$E362,R$9)-R$13,_xll.IMDP("IR",$E362,R$10)),"")</f>
        <v>4.0880000000000001</v>
      </c>
      <c r="S362" s="30">
        <f>IFERROR(IF($F$4=4,_xll.IMDP("IR",$E362,S$9)-S$13,_xll.IMDP("IR",$E362,S$10)),"")</f>
        <v>4.9000000000000004</v>
      </c>
      <c r="T362" s="30">
        <f>IFERROR(IF($F$4=4,_xll.IMDP("IR",$E362,T$9)-T$13,_xll.IMDP("IR",$E362,T$10)),"")</f>
        <v>5.5149999999999997</v>
      </c>
      <c r="U362" s="30">
        <f>IFERROR(IF($F$4=4,_xll.IMDP("IR",$E362,U$9)-U$13,_xll.IMDP("IR",$E362,U$10)),"")</f>
        <v>5.7670000000000003</v>
      </c>
      <c r="V362" s="31" t="str">
        <f>IFERROR(IF($F$4=4,_xll.IMDP("IR",$E362,V$9)-V$13,_xll.IMDP("IR",$E362,V$10)),"")</f>
        <v/>
      </c>
    </row>
    <row r="363" spans="2:22">
      <c r="B363">
        <v>350</v>
      </c>
      <c r="C363" s="7" t="str">
        <f>IFERROR( VLOOKUP( $B363, Sheet1!$M$2:$O$10001, 2,0),"")</f>
        <v>67084</v>
      </c>
      <c r="D363" s="24" t="str">
        <f>IFERROR( VLOOKUP( $B363, Sheet1!$M$2:$O$10001, 3,0),"")</f>
        <v>세아베스틸</v>
      </c>
      <c r="E363" s="3" t="str">
        <f t="shared" si="7"/>
        <v>BONDAVG67084</v>
      </c>
      <c r="F363" s="18" t="str">
        <f>_xll.IMDP("IR",$E363,F$12)</f>
        <v>공모/무보증A+</v>
      </c>
      <c r="G363" s="15">
        <f>_xll.IMDP("IR",$E363,G$12)</f>
        <v>20240830</v>
      </c>
      <c r="H363" s="30">
        <f>IFERROR(IF($F$4=4,_xll.IMDP("IR",$E363,H$9)-H$13,_xll.IMDP("IR",$E363,H$10)),"")</f>
        <v>3.5510000000000002</v>
      </c>
      <c r="I363" s="30">
        <f>IFERROR(IF($F$4=4,_xll.IMDP("IR",$E363,I$9)-I$13,_xll.IMDP("IR",$E363,I$10)),"")</f>
        <v>3.6070000000000002</v>
      </c>
      <c r="J363" s="30">
        <f>IFERROR(IF($F$4=4,_xll.IMDP("IR",$E363,J$9)-J$13,_xll.IMDP("IR",$E363,J$10)),"")</f>
        <v>3.6230000000000002</v>
      </c>
      <c r="K363" s="30">
        <f>IFERROR(IF($F$4=4,_xll.IMDP("IR",$E363,K$9)-K$13,_xll.IMDP("IR",$E363,K$10)),"")</f>
        <v>3.645</v>
      </c>
      <c r="L363" s="30">
        <f>IFERROR(IF($F$4=4,_xll.IMDP("IR",$E363,L$9)-L$13,_xll.IMDP("IR",$E363,L$10)),"")</f>
        <v>3.7160000000000002</v>
      </c>
      <c r="M363" s="30">
        <f>IFERROR(IF($F$4=4,_xll.IMDP("IR",$E363,M$9)-M$13,_xll.IMDP("IR",$E363,M$10)),"")</f>
        <v>3.7629999999999999</v>
      </c>
      <c r="N363" s="30">
        <f>IFERROR(IF($F$4=4,_xll.IMDP("IR",$E363,N$9)-N$13,_xll.IMDP("IR",$E363,N$10)),"")</f>
        <v>3.83</v>
      </c>
      <c r="O363" s="30">
        <f>IFERROR(IF($F$4=4,_xll.IMDP("IR",$E363,O$9)-O$13,_xll.IMDP("IR",$E363,O$10)),"")</f>
        <v>3.8740000000000001</v>
      </c>
      <c r="P363" s="30">
        <f>IFERROR(IF($F$4=4,_xll.IMDP("IR",$E363,P$9)-P$13,_xll.IMDP("IR",$E363,P$10)),"")</f>
        <v>4.173</v>
      </c>
      <c r="Q363" s="30">
        <f>IFERROR(IF($F$4=4,_xll.IMDP("IR",$E363,Q$9)-Q$13,_xll.IMDP("IR",$E363,Q$10)),"")</f>
        <v>4.415</v>
      </c>
      <c r="R363" s="30">
        <f>IFERROR(IF($F$4=4,_xll.IMDP("IR",$E363,R$9)-R$13,_xll.IMDP("IR",$E363,R$10)),"")</f>
        <v>4.6429999999999998</v>
      </c>
      <c r="S363" s="30">
        <f>IFERROR(IF($F$4=4,_xll.IMDP("IR",$E363,S$9)-S$13,_xll.IMDP("IR",$E363,S$10)),"")</f>
        <v>5.29</v>
      </c>
      <c r="T363" s="30">
        <f>IFERROR(IF($F$4=4,_xll.IMDP("IR",$E363,T$9)-T$13,_xll.IMDP("IR",$E363,T$10)),"")</f>
        <v>5.7590000000000003</v>
      </c>
      <c r="U363" s="30">
        <f>IFERROR(IF($F$4=4,_xll.IMDP("IR",$E363,U$9)-U$13,_xll.IMDP("IR",$E363,U$10)),"")</f>
        <v>6.0110000000000001</v>
      </c>
      <c r="V363" s="31" t="str">
        <f>IFERROR(IF($F$4=4,_xll.IMDP("IR",$E363,V$9)-V$13,_xll.IMDP("IR",$E363,V$10)),"")</f>
        <v/>
      </c>
    </row>
    <row r="364" spans="2:22">
      <c r="B364">
        <v>351</v>
      </c>
      <c r="C364" s="7" t="str">
        <f>IFERROR( VLOOKUP( $B364, Sheet1!$M$2:$O$10001, 2,0),"")</f>
        <v>67631</v>
      </c>
      <c r="D364" s="24" t="str">
        <f>IFERROR( VLOOKUP( $B364, Sheet1!$M$2:$O$10001, 3,0),"")</f>
        <v>우리금융에프앤아이</v>
      </c>
      <c r="E364" s="3" t="str">
        <f t="shared" si="7"/>
        <v>BONDAVG67631</v>
      </c>
      <c r="F364" s="18" t="str">
        <f>_xll.IMDP("IR",$E364,F$12)</f>
        <v>공모/무보증A-</v>
      </c>
      <c r="G364" s="15">
        <f>_xll.IMDP("IR",$E364,G$12)</f>
        <v>20240830</v>
      </c>
      <c r="H364" s="30">
        <f>IFERROR(IF($F$4=4,_xll.IMDP("IR",$E364,H$9)-H$13,_xll.IMDP("IR",$E364,H$10)),"")</f>
        <v>3.7970000000000002</v>
      </c>
      <c r="I364" s="30">
        <f>IFERROR(IF($F$4=4,_xll.IMDP("IR",$E364,I$9)-I$13,_xll.IMDP("IR",$E364,I$10)),"")</f>
        <v>3.9</v>
      </c>
      <c r="J364" s="30">
        <f>IFERROR(IF($F$4=4,_xll.IMDP("IR",$E364,J$9)-J$13,_xll.IMDP("IR",$E364,J$10)),"")</f>
        <v>3.93</v>
      </c>
      <c r="K364" s="30">
        <f>IFERROR(IF($F$4=4,_xll.IMDP("IR",$E364,K$9)-K$13,_xll.IMDP("IR",$E364,K$10)),"")</f>
        <v>3.956</v>
      </c>
      <c r="L364" s="30">
        <f>IFERROR(IF($F$4=4,_xll.IMDP("IR",$E364,L$9)-L$13,_xll.IMDP("IR",$E364,L$10)),"")</f>
        <v>4.03</v>
      </c>
      <c r="M364" s="30">
        <f>IFERROR(IF($F$4=4,_xll.IMDP("IR",$E364,M$9)-M$13,_xll.IMDP("IR",$E364,M$10)),"")</f>
        <v>4.0659999999999998</v>
      </c>
      <c r="N364" s="30">
        <f>IFERROR(IF($F$4=4,_xll.IMDP("IR",$E364,N$9)-N$13,_xll.IMDP("IR",$E364,N$10)),"")</f>
        <v>4.1970000000000001</v>
      </c>
      <c r="O364" s="30">
        <f>IFERROR(IF($F$4=4,_xll.IMDP("IR",$E364,O$9)-O$13,_xll.IMDP("IR",$E364,O$10)),"")</f>
        <v>4.3710000000000004</v>
      </c>
      <c r="P364" s="30">
        <f>IFERROR(IF($F$4=4,_xll.IMDP("IR",$E364,P$9)-P$13,_xll.IMDP("IR",$E364,P$10)),"")</f>
        <v>4.7990000000000004</v>
      </c>
      <c r="Q364" s="30">
        <f>IFERROR(IF($F$4=4,_xll.IMDP("IR",$E364,Q$9)-Q$13,_xll.IMDP("IR",$E364,Q$10)),"")</f>
        <v>5.2279999999999998</v>
      </c>
      <c r="R364" s="30">
        <f>IFERROR(IF($F$4=4,_xll.IMDP("IR",$E364,R$9)-R$13,_xll.IMDP("IR",$E364,R$10)),"")</f>
        <v>5.407</v>
      </c>
      <c r="S364" s="30">
        <f>IFERROR(IF($F$4=4,_xll.IMDP("IR",$E364,S$9)-S$13,_xll.IMDP("IR",$E364,S$10)),"")</f>
        <v>6.0590000000000002</v>
      </c>
      <c r="T364" s="30">
        <f>IFERROR(IF($F$4=4,_xll.IMDP("IR",$E364,T$9)-T$13,_xll.IMDP("IR",$E364,T$10)),"")</f>
        <v>6.4509999999999996</v>
      </c>
      <c r="U364" s="30">
        <f>IFERROR(IF($F$4=4,_xll.IMDP("IR",$E364,U$9)-U$13,_xll.IMDP("IR",$E364,U$10)),"")</f>
        <v>6.77</v>
      </c>
      <c r="V364" s="31" t="str">
        <f>IFERROR(IF($F$4=4,_xll.IMDP("IR",$E364,V$9)-V$13,_xll.IMDP("IR",$E364,V$10)),"")</f>
        <v/>
      </c>
    </row>
    <row r="365" spans="2:22">
      <c r="B365">
        <v>352</v>
      </c>
      <c r="C365" s="7" t="str">
        <f>IFERROR( VLOOKUP( $B365, Sheet1!$M$2:$O$10001, 2,0),"")</f>
        <v>67813</v>
      </c>
      <c r="D365" s="24" t="str">
        <f>IFERROR( VLOOKUP( $B365, Sheet1!$M$2:$O$10001, 3,0),"")</f>
        <v>이지스밸류플러스리츠</v>
      </c>
      <c r="E365" s="3" t="str">
        <f t="shared" si="7"/>
        <v>BONDAVG67813</v>
      </c>
      <c r="F365" s="18" t="str">
        <f>_xll.IMDP("IR",$E365,F$12)</f>
        <v>공모/무보증A-</v>
      </c>
      <c r="G365" s="15">
        <f>_xll.IMDP("IR",$E365,G$12)</f>
        <v>20240830</v>
      </c>
      <c r="H365" s="30">
        <f>IFERROR(IF($F$4=4,_xll.IMDP("IR",$E365,H$9)-H$13,_xll.IMDP("IR",$E365,H$10)),"")</f>
        <v>5.649</v>
      </c>
      <c r="I365" s="30">
        <f>IFERROR(IF($F$4=4,_xll.IMDP("IR",$E365,I$9)-I$13,_xll.IMDP("IR",$E365,I$10)),"")</f>
        <v>5.7560000000000002</v>
      </c>
      <c r="J365" s="30">
        <f>IFERROR(IF($F$4=4,_xll.IMDP("IR",$E365,J$9)-J$13,_xll.IMDP("IR",$E365,J$10)),"")</f>
        <v>5.7939999999999996</v>
      </c>
      <c r="K365" s="30">
        <f>IFERROR(IF($F$4=4,_xll.IMDP("IR",$E365,K$9)-K$13,_xll.IMDP("IR",$E365,K$10)),"")</f>
        <v>5.83</v>
      </c>
      <c r="L365" s="30">
        <f>IFERROR(IF($F$4=4,_xll.IMDP("IR",$E365,L$9)-L$13,_xll.IMDP("IR",$E365,L$10)),"")</f>
        <v>5.9</v>
      </c>
      <c r="M365" s="30">
        <f>IFERROR(IF($F$4=4,_xll.IMDP("IR",$E365,M$9)-M$13,_xll.IMDP("IR",$E365,M$10)),"")</f>
        <v>5.9710000000000001</v>
      </c>
      <c r="N365" s="30">
        <f>IFERROR(IF($F$4=4,_xll.IMDP("IR",$E365,N$9)-N$13,_xll.IMDP("IR",$E365,N$10)),"")</f>
        <v>6.1020000000000003</v>
      </c>
      <c r="O365" s="30">
        <f>IFERROR(IF($F$4=4,_xll.IMDP("IR",$E365,O$9)-O$13,_xll.IMDP("IR",$E365,O$10)),"")</f>
        <v>6.2759999999999998</v>
      </c>
      <c r="P365" s="30">
        <f>IFERROR(IF($F$4=4,_xll.IMDP("IR",$E365,P$9)-P$13,_xll.IMDP("IR",$E365,P$10)),"")</f>
        <v>6.7039999999999997</v>
      </c>
      <c r="Q365" s="30">
        <f>IFERROR(IF($F$4=4,_xll.IMDP("IR",$E365,Q$9)-Q$13,_xll.IMDP("IR",$E365,Q$10)),"")</f>
        <v>7.133</v>
      </c>
      <c r="R365" s="30">
        <f>IFERROR(IF($F$4=4,_xll.IMDP("IR",$E365,R$9)-R$13,_xll.IMDP("IR",$E365,R$10)),"")</f>
        <v>7.3120000000000003</v>
      </c>
      <c r="S365" s="30">
        <f>IFERROR(IF($F$4=4,_xll.IMDP("IR",$E365,S$9)-S$13,_xll.IMDP("IR",$E365,S$10)),"")</f>
        <v>7.9640000000000004</v>
      </c>
      <c r="T365" s="30">
        <f>IFERROR(IF($F$4=4,_xll.IMDP("IR",$E365,T$9)-T$13,_xll.IMDP("IR",$E365,T$10)),"")</f>
        <v>8.3559999999999999</v>
      </c>
      <c r="U365" s="30">
        <f>IFERROR(IF($F$4=4,_xll.IMDP("IR",$E365,U$9)-U$13,_xll.IMDP("IR",$E365,U$10)),"")</f>
        <v>8.6750000000000007</v>
      </c>
      <c r="V365" s="31" t="str">
        <f>IFERROR(IF($F$4=4,_xll.IMDP("IR",$E365,V$9)-V$13,_xll.IMDP("IR",$E365,V$10)),"")</f>
        <v/>
      </c>
    </row>
    <row r="366" spans="2:22">
      <c r="B366">
        <v>353</v>
      </c>
      <c r="C366" s="7" t="str">
        <f>IFERROR( VLOOKUP( $B366, Sheet1!$M$2:$O$10001, 2,0),"")</f>
        <v>69301</v>
      </c>
      <c r="D366" s="24" t="str">
        <f>IFERROR( VLOOKUP( $B366, Sheet1!$M$2:$O$10001, 3,0),"")</f>
        <v>안산도시공사</v>
      </c>
      <c r="E366" s="3" t="str">
        <f t="shared" si="7"/>
        <v>BONDAVG69301</v>
      </c>
      <c r="F366" s="18" t="str">
        <f>_xll.IMDP("IR",$E366,F$12)</f>
        <v>공사/공단채AA0</v>
      </c>
      <c r="G366" s="15">
        <f>_xll.IMDP("IR",$E366,G$12)</f>
        <v>20240830</v>
      </c>
      <c r="H366" s="30">
        <f>IFERROR(IF($F$4=4,_xll.IMDP("IR",$E366,H$9)-H$13,_xll.IMDP("IR",$E366,H$10)),"")</f>
        <v>3.617</v>
      </c>
      <c r="I366" s="30">
        <f>IFERROR(IF($F$4=4,_xll.IMDP("IR",$E366,I$9)-I$13,_xll.IMDP("IR",$E366,I$10)),"")</f>
        <v>3.649</v>
      </c>
      <c r="J366" s="30">
        <f>IFERROR(IF($F$4=4,_xll.IMDP("IR",$E366,J$9)-J$13,_xll.IMDP("IR",$E366,J$10)),"")</f>
        <v>3.5990000000000002</v>
      </c>
      <c r="K366" s="30">
        <f>IFERROR(IF($F$4=4,_xll.IMDP("IR",$E366,K$9)-K$13,_xll.IMDP("IR",$E366,K$10)),"")</f>
        <v>3.573</v>
      </c>
      <c r="L366" s="30">
        <f>IFERROR(IF($F$4=4,_xll.IMDP("IR",$E366,L$9)-L$13,_xll.IMDP("IR",$E366,L$10)),"")</f>
        <v>3.58</v>
      </c>
      <c r="M366" s="30">
        <f>IFERROR(IF($F$4=4,_xll.IMDP("IR",$E366,M$9)-M$13,_xll.IMDP("IR",$E366,M$10)),"")</f>
        <v>3.5790000000000002</v>
      </c>
      <c r="N366" s="30">
        <f>IFERROR(IF($F$4=4,_xll.IMDP("IR",$E366,N$9)-N$13,_xll.IMDP("IR",$E366,N$10)),"")</f>
        <v>3.5670000000000002</v>
      </c>
      <c r="O366" s="30">
        <f>IFERROR(IF($F$4=4,_xll.IMDP("IR",$E366,O$9)-O$13,_xll.IMDP("IR",$E366,O$10)),"")</f>
        <v>3.5739999999999998</v>
      </c>
      <c r="P366" s="30">
        <f>IFERROR(IF($F$4=4,_xll.IMDP("IR",$E366,P$9)-P$13,_xll.IMDP("IR",$E366,P$10)),"")</f>
        <v>3.601</v>
      </c>
      <c r="Q366" s="30">
        <f>IFERROR(IF($F$4=4,_xll.IMDP("IR",$E366,Q$9)-Q$13,_xll.IMDP("IR",$E366,Q$10)),"")</f>
        <v>3.645</v>
      </c>
      <c r="R366" s="30">
        <f>IFERROR(IF($F$4=4,_xll.IMDP("IR",$E366,R$9)-R$13,_xll.IMDP("IR",$E366,R$10)),"")</f>
        <v>3.6829999999999998</v>
      </c>
      <c r="S366" s="30">
        <f>IFERROR(IF($F$4=4,_xll.IMDP("IR",$E366,S$9)-S$13,_xll.IMDP("IR",$E366,S$10)),"")</f>
        <v>3.7589999999999999</v>
      </c>
      <c r="T366" s="30">
        <f>IFERROR(IF($F$4=4,_xll.IMDP("IR",$E366,T$9)-T$13,_xll.IMDP("IR",$E366,T$10)),"")</f>
        <v>3.8130000000000002</v>
      </c>
      <c r="U366" s="30">
        <f>IFERROR(IF($F$4=4,_xll.IMDP("IR",$E366,U$9)-U$13,_xll.IMDP("IR",$E366,U$10)),"")</f>
        <v>3.8420000000000001</v>
      </c>
      <c r="V366" s="31" t="str">
        <f>IFERROR(IF($F$4=4,_xll.IMDP("IR",$E366,V$9)-V$13,_xll.IMDP("IR",$E366,V$10)),"")</f>
        <v/>
      </c>
    </row>
    <row r="367" spans="2:22">
      <c r="B367">
        <v>354</v>
      </c>
      <c r="C367" s="7" t="str">
        <f>IFERROR( VLOOKUP( $B367, Sheet1!$M$2:$O$10001, 2,0),"")</f>
        <v>70119</v>
      </c>
      <c r="D367" s="24" t="str">
        <f>IFERROR( VLOOKUP( $B367, Sheet1!$M$2:$O$10001, 3,0),"")</f>
        <v>OCI</v>
      </c>
      <c r="E367" s="3" t="str">
        <f t="shared" si="7"/>
        <v>BONDAVG70119</v>
      </c>
      <c r="F367" s="18" t="str">
        <f>_xll.IMDP("IR",$E367,F$12)</f>
        <v>공모/무보증A+</v>
      </c>
      <c r="G367" s="15">
        <f>_xll.IMDP("IR",$E367,G$12)</f>
        <v>20240830</v>
      </c>
      <c r="H367" s="30">
        <f>IFERROR(IF($F$4=4,_xll.IMDP("IR",$E367,H$9)-H$13,_xll.IMDP("IR",$E367,H$10)),"")</f>
        <v>3.4510000000000001</v>
      </c>
      <c r="I367" s="30">
        <f>IFERROR(IF($F$4=4,_xll.IMDP("IR",$E367,I$9)-I$13,_xll.IMDP("IR",$E367,I$10)),"")</f>
        <v>3.5089999999999999</v>
      </c>
      <c r="J367" s="30">
        <f>IFERROR(IF($F$4=4,_xll.IMDP("IR",$E367,J$9)-J$13,_xll.IMDP("IR",$E367,J$10)),"")</f>
        <v>3.5409999999999999</v>
      </c>
      <c r="K367" s="30">
        <f>IFERROR(IF($F$4=4,_xll.IMDP("IR",$E367,K$9)-K$13,_xll.IMDP("IR",$E367,K$10)),"")</f>
        <v>3.5539999999999998</v>
      </c>
      <c r="L367" s="30">
        <f>IFERROR(IF($F$4=4,_xll.IMDP("IR",$E367,L$9)-L$13,_xll.IMDP("IR",$E367,L$10)),"")</f>
        <v>3.6339999999999999</v>
      </c>
      <c r="M367" s="30">
        <f>IFERROR(IF($F$4=4,_xll.IMDP("IR",$E367,M$9)-M$13,_xll.IMDP("IR",$E367,M$10)),"")</f>
        <v>3.6629999999999998</v>
      </c>
      <c r="N367" s="30">
        <f>IFERROR(IF($F$4=4,_xll.IMDP("IR",$E367,N$9)-N$13,_xll.IMDP("IR",$E367,N$10)),"")</f>
        <v>3.6629999999999998</v>
      </c>
      <c r="O367" s="30">
        <f>IFERROR(IF($F$4=4,_xll.IMDP("IR",$E367,O$9)-O$13,_xll.IMDP("IR",$E367,O$10)),"")</f>
        <v>3.6669999999999998</v>
      </c>
      <c r="P367" s="30">
        <f>IFERROR(IF($F$4=4,_xll.IMDP("IR",$E367,P$9)-P$13,_xll.IMDP("IR",$E367,P$10)),"")</f>
        <v>3.9159999999999999</v>
      </c>
      <c r="Q367" s="30">
        <f>IFERROR(IF($F$4=4,_xll.IMDP("IR",$E367,Q$9)-Q$13,_xll.IMDP("IR",$E367,Q$10)),"")</f>
        <v>4.1609999999999996</v>
      </c>
      <c r="R367" s="30">
        <f>IFERROR(IF($F$4=4,_xll.IMDP("IR",$E367,R$9)-R$13,_xll.IMDP("IR",$E367,R$10)),"")</f>
        <v>4.4050000000000002</v>
      </c>
      <c r="S367" s="30">
        <f>IFERROR(IF($F$4=4,_xll.IMDP("IR",$E367,S$9)-S$13,_xll.IMDP("IR",$E367,S$10)),"")</f>
        <v>5.0670000000000002</v>
      </c>
      <c r="T367" s="30">
        <f>IFERROR(IF($F$4=4,_xll.IMDP("IR",$E367,T$9)-T$13,_xll.IMDP("IR",$E367,T$10)),"")</f>
        <v>5.5229999999999997</v>
      </c>
      <c r="U367" s="30">
        <f>IFERROR(IF($F$4=4,_xll.IMDP("IR",$E367,U$9)-U$13,_xll.IMDP("IR",$E367,U$10)),"")</f>
        <v>5.7949999999999999</v>
      </c>
      <c r="V367" s="31" t="str">
        <f>IFERROR(IF($F$4=4,_xll.IMDP("IR",$E367,V$9)-V$13,_xll.IMDP("IR",$E367,V$10)),"")</f>
        <v/>
      </c>
    </row>
    <row r="368" spans="2:22">
      <c r="B368">
        <v>355</v>
      </c>
      <c r="C368" s="7" t="str">
        <f>IFERROR( VLOOKUP( $B368, Sheet1!$M$2:$O$10001, 2,0),"")</f>
        <v>70126</v>
      </c>
      <c r="D368" s="24" t="str">
        <f>IFERROR( VLOOKUP( $B368, Sheet1!$M$2:$O$10001, 3,0),"")</f>
        <v>이지스레지던스리츠</v>
      </c>
      <c r="E368" s="3" t="str">
        <f t="shared" si="7"/>
        <v>BONDAVG70126</v>
      </c>
      <c r="F368" s="18" t="str">
        <f>_xll.IMDP("IR",$E368,F$12)</f>
        <v>공모/무보증A-</v>
      </c>
      <c r="G368" s="15">
        <f>_xll.IMDP("IR",$E368,G$12)</f>
        <v>20240830</v>
      </c>
      <c r="H368" s="30">
        <f>IFERROR(IF($F$4=4,_xll.IMDP("IR",$E368,H$9)-H$13,_xll.IMDP("IR",$E368,H$10)),"")</f>
        <v>5.28</v>
      </c>
      <c r="I368" s="30">
        <f>IFERROR(IF($F$4=4,_xll.IMDP("IR",$E368,I$9)-I$13,_xll.IMDP("IR",$E368,I$10)),"")</f>
        <v>5.399</v>
      </c>
      <c r="J368" s="30">
        <f>IFERROR(IF($F$4=4,_xll.IMDP("IR",$E368,J$9)-J$13,_xll.IMDP("IR",$E368,J$10)),"")</f>
        <v>5.56</v>
      </c>
      <c r="K368" s="30">
        <f>IFERROR(IF($F$4=4,_xll.IMDP("IR",$E368,K$9)-K$13,_xll.IMDP("IR",$E368,K$10)),"")</f>
        <v>5.7380000000000004</v>
      </c>
      <c r="L368" s="30">
        <f>IFERROR(IF($F$4=4,_xll.IMDP("IR",$E368,L$9)-L$13,_xll.IMDP("IR",$E368,L$10)),"")</f>
        <v>5.8470000000000004</v>
      </c>
      <c r="M368" s="30">
        <f>IFERROR(IF($F$4=4,_xll.IMDP("IR",$E368,M$9)-M$13,_xll.IMDP("IR",$E368,M$10)),"")</f>
        <v>5.88</v>
      </c>
      <c r="N368" s="30">
        <f>IFERROR(IF($F$4=4,_xll.IMDP("IR",$E368,N$9)-N$13,_xll.IMDP("IR",$E368,N$10)),"")</f>
        <v>6.02</v>
      </c>
      <c r="O368" s="30">
        <f>IFERROR(IF($F$4=4,_xll.IMDP("IR",$E368,O$9)-O$13,_xll.IMDP("IR",$E368,O$10)),"")</f>
        <v>6.1849999999999996</v>
      </c>
      <c r="P368" s="30">
        <f>IFERROR(IF($F$4=4,_xll.IMDP("IR",$E368,P$9)-P$13,_xll.IMDP("IR",$E368,P$10)),"")</f>
        <v>6.5789999999999997</v>
      </c>
      <c r="Q368" s="30">
        <f>IFERROR(IF($F$4=4,_xll.IMDP("IR",$E368,Q$9)-Q$13,_xll.IMDP("IR",$E368,Q$10)),"")</f>
        <v>6.9829999999999997</v>
      </c>
      <c r="R368" s="30">
        <f>IFERROR(IF($F$4=4,_xll.IMDP("IR",$E368,R$9)-R$13,_xll.IMDP("IR",$E368,R$10)),"")</f>
        <v>7.165</v>
      </c>
      <c r="S368" s="30">
        <f>IFERROR(IF($F$4=4,_xll.IMDP("IR",$E368,S$9)-S$13,_xll.IMDP("IR",$E368,S$10)),"")</f>
        <v>7.827</v>
      </c>
      <c r="T368" s="30">
        <f>IFERROR(IF($F$4=4,_xll.IMDP("IR",$E368,T$9)-T$13,_xll.IMDP("IR",$E368,T$10)),"")</f>
        <v>8.1449999999999996</v>
      </c>
      <c r="U368" s="30">
        <f>IFERROR(IF($F$4=4,_xll.IMDP("IR",$E368,U$9)-U$13,_xll.IMDP("IR",$E368,U$10)),"")</f>
        <v>8.4640000000000004</v>
      </c>
      <c r="V368" s="31" t="str">
        <f>IFERROR(IF($F$4=4,_xll.IMDP("IR",$E368,V$9)-V$13,_xll.IMDP("IR",$E368,V$10)),"")</f>
        <v/>
      </c>
    </row>
    <row r="369" spans="2:22">
      <c r="B369">
        <v>356</v>
      </c>
      <c r="C369" s="7" t="str">
        <f>IFERROR( VLOOKUP( $B369, Sheet1!$M$2:$O$10001, 2,0),"")</f>
        <v>72041</v>
      </c>
      <c r="D369" s="24" t="str">
        <f>IFERROR( VLOOKUP( $B369, Sheet1!$M$2:$O$10001, 3,0),"")</f>
        <v>KB스타리츠</v>
      </c>
      <c r="E369" s="3" t="str">
        <f t="shared" si="7"/>
        <v>BONDAVG72041</v>
      </c>
      <c r="F369" s="18" t="str">
        <f>_xll.IMDP("IR",$E369,F$12)</f>
        <v>공모/무보증A-</v>
      </c>
      <c r="G369" s="15">
        <f>_xll.IMDP("IR",$E369,G$12)</f>
        <v>20240830</v>
      </c>
      <c r="H369" s="30">
        <f>IFERROR(IF($F$4=4,_xll.IMDP("IR",$E369,H$9)-H$13,_xll.IMDP("IR",$E369,H$10)),"")</f>
        <v>5.8659999999999997</v>
      </c>
      <c r="I369" s="30">
        <f>IFERROR(IF($F$4=4,_xll.IMDP("IR",$E369,I$9)-I$13,_xll.IMDP("IR",$E369,I$10)),"")</f>
        <v>5.9029999999999996</v>
      </c>
      <c r="J369" s="30">
        <f>IFERROR(IF($F$4=4,_xll.IMDP("IR",$E369,J$9)-J$13,_xll.IMDP("IR",$E369,J$10)),"")</f>
        <v>5.9139999999999997</v>
      </c>
      <c r="K369" s="30">
        <f>IFERROR(IF($F$4=4,_xll.IMDP("IR",$E369,K$9)-K$13,_xll.IMDP("IR",$E369,K$10)),"")</f>
        <v>5.9359999999999999</v>
      </c>
      <c r="L369" s="30">
        <f>IFERROR(IF($F$4=4,_xll.IMDP("IR",$E369,L$9)-L$13,_xll.IMDP("IR",$E369,L$10)),"")</f>
        <v>6.1219999999999999</v>
      </c>
      <c r="M369" s="30">
        <f>IFERROR(IF($F$4=4,_xll.IMDP("IR",$E369,M$9)-M$13,_xll.IMDP("IR",$E369,M$10)),"")</f>
        <v>6.1749999999999998</v>
      </c>
      <c r="N369" s="30">
        <f>IFERROR(IF($F$4=4,_xll.IMDP("IR",$E369,N$9)-N$13,_xll.IMDP("IR",$E369,N$10)),"")</f>
        <v>6.2919999999999998</v>
      </c>
      <c r="O369" s="30">
        <f>IFERROR(IF($F$4=4,_xll.IMDP("IR",$E369,O$9)-O$13,_xll.IMDP("IR",$E369,O$10)),"")</f>
        <v>6.4660000000000002</v>
      </c>
      <c r="P369" s="30">
        <f>IFERROR(IF($F$4=4,_xll.IMDP("IR",$E369,P$9)-P$13,_xll.IMDP("IR",$E369,P$10)),"")</f>
        <v>6.8940000000000001</v>
      </c>
      <c r="Q369" s="30">
        <f>IFERROR(IF($F$4=4,_xll.IMDP("IR",$E369,Q$9)-Q$13,_xll.IMDP("IR",$E369,Q$10)),"")</f>
        <v>7.3230000000000004</v>
      </c>
      <c r="R369" s="30">
        <f>IFERROR(IF($F$4=4,_xll.IMDP("IR",$E369,R$9)-R$13,_xll.IMDP("IR",$E369,R$10)),"")</f>
        <v>7.5019999999999998</v>
      </c>
      <c r="S369" s="30">
        <f>IFERROR(IF($F$4=4,_xll.IMDP("IR",$E369,S$9)-S$13,_xll.IMDP("IR",$E369,S$10)),"")</f>
        <v>8.1539999999999999</v>
      </c>
      <c r="T369" s="30">
        <f>IFERROR(IF($F$4=4,_xll.IMDP("IR",$E369,T$9)-T$13,_xll.IMDP("IR",$E369,T$10)),"")</f>
        <v>8.5459999999999994</v>
      </c>
      <c r="U369" s="30">
        <f>IFERROR(IF($F$4=4,_xll.IMDP("IR",$E369,U$9)-U$13,_xll.IMDP("IR",$E369,U$10)),"")</f>
        <v>8.8650000000000002</v>
      </c>
      <c r="V369" s="31" t="str">
        <f>IFERROR(IF($F$4=4,_xll.IMDP("IR",$E369,V$9)-V$13,_xll.IMDP("IR",$E369,V$10)),"")</f>
        <v/>
      </c>
    </row>
    <row r="370" spans="2:22">
      <c r="B370">
        <v>357</v>
      </c>
      <c r="C370" s="7" t="str">
        <f>IFERROR( VLOOKUP( $B370, Sheet1!$M$2:$O$10001, 2,0),"")</f>
        <v>72164</v>
      </c>
      <c r="D370" s="24" t="str">
        <f>IFERROR( VLOOKUP( $B370, Sheet1!$M$2:$O$10001, 3,0),"")</f>
        <v>SK아이이테크놀로지</v>
      </c>
      <c r="E370" s="3" t="str">
        <f t="shared" si="7"/>
        <v>BONDAVG72164</v>
      </c>
      <c r="F370" s="18" t="str">
        <f>_xll.IMDP("IR",$E370,F$12)</f>
        <v>공모/무보증A0</v>
      </c>
      <c r="G370" s="15">
        <f>_xll.IMDP("IR",$E370,G$12)</f>
        <v>20240830</v>
      </c>
      <c r="H370" s="30">
        <f>IFERROR(IF($F$4=4,_xll.IMDP("IR",$E370,H$9)-H$13,_xll.IMDP("IR",$E370,H$10)),"")</f>
        <v>3.6120000000000001</v>
      </c>
      <c r="I370" s="30">
        <f>IFERROR(IF($F$4=4,_xll.IMDP("IR",$E370,I$9)-I$13,_xll.IMDP("IR",$E370,I$10)),"")</f>
        <v>3.6859999999999999</v>
      </c>
      <c r="J370" s="30">
        <f>IFERROR(IF($F$4=4,_xll.IMDP("IR",$E370,J$9)-J$13,_xll.IMDP("IR",$E370,J$10)),"")</f>
        <v>3.7050000000000001</v>
      </c>
      <c r="K370" s="30">
        <f>IFERROR(IF($F$4=4,_xll.IMDP("IR",$E370,K$9)-K$13,_xll.IMDP("IR",$E370,K$10)),"")</f>
        <v>3.73</v>
      </c>
      <c r="L370" s="30">
        <f>IFERROR(IF($F$4=4,_xll.IMDP("IR",$E370,L$9)-L$13,_xll.IMDP("IR",$E370,L$10)),"")</f>
        <v>3.802</v>
      </c>
      <c r="M370" s="30">
        <f>IFERROR(IF($F$4=4,_xll.IMDP("IR",$E370,M$9)-M$13,_xll.IMDP("IR",$E370,M$10)),"")</f>
        <v>3.8460000000000001</v>
      </c>
      <c r="N370" s="30">
        <f>IFERROR(IF($F$4=4,_xll.IMDP("IR",$E370,N$9)-N$13,_xll.IMDP("IR",$E370,N$10)),"")</f>
        <v>3.9220000000000002</v>
      </c>
      <c r="O370" s="30">
        <f>IFERROR(IF($F$4=4,_xll.IMDP("IR",$E370,O$9)-O$13,_xll.IMDP("IR",$E370,O$10)),"")</f>
        <v>3.9990000000000001</v>
      </c>
      <c r="P370" s="30">
        <f>IFERROR(IF($F$4=4,_xll.IMDP("IR",$E370,P$9)-P$13,_xll.IMDP("IR",$E370,P$10)),"")</f>
        <v>4.37</v>
      </c>
      <c r="Q370" s="30">
        <f>IFERROR(IF($F$4=4,_xll.IMDP("IR",$E370,Q$9)-Q$13,_xll.IMDP("IR",$E370,Q$10)),"")</f>
        <v>4.7130000000000001</v>
      </c>
      <c r="R370" s="30">
        <f>IFERROR(IF($F$4=4,_xll.IMDP("IR",$E370,R$9)-R$13,_xll.IMDP("IR",$E370,R$10)),"")</f>
        <v>4.9640000000000004</v>
      </c>
      <c r="S370" s="30">
        <f>IFERROR(IF($F$4=4,_xll.IMDP("IR",$E370,S$9)-S$13,_xll.IMDP("IR",$E370,S$10)),"")</f>
        <v>5.6449999999999996</v>
      </c>
      <c r="T370" s="30">
        <f>IFERROR(IF($F$4=4,_xll.IMDP("IR",$E370,T$9)-T$13,_xll.IMDP("IR",$E370,T$10)),"")</f>
        <v>6.0469999999999997</v>
      </c>
      <c r="U370" s="30">
        <f>IFERROR(IF($F$4=4,_xll.IMDP("IR",$E370,U$9)-U$13,_xll.IMDP("IR",$E370,U$10)),"")</f>
        <v>6.32</v>
      </c>
      <c r="V370" s="31" t="str">
        <f>IFERROR(IF($F$4=4,_xll.IMDP("IR",$E370,V$9)-V$13,_xll.IMDP("IR",$E370,V$10)),"")</f>
        <v/>
      </c>
    </row>
    <row r="371" spans="2:22">
      <c r="B371">
        <v>358</v>
      </c>
      <c r="C371" s="7" t="str">
        <f>IFERROR( VLOOKUP( $B371, Sheet1!$M$2:$O$10001, 2,0),"")</f>
        <v>73361</v>
      </c>
      <c r="D371" s="24" t="str">
        <f>IFERROR( VLOOKUP( $B371, Sheet1!$M$2:$O$10001, 3,0),"")</f>
        <v>우리투자증권</v>
      </c>
      <c r="E371" s="3" t="str">
        <f t="shared" si="7"/>
        <v>BONDAVG73361</v>
      </c>
      <c r="F371" s="18" t="str">
        <f>_xll.IMDP("IR",$E371,F$12)</f>
        <v>공모/무보증A+</v>
      </c>
      <c r="G371" s="15">
        <f>_xll.IMDP("IR",$E371,G$12)</f>
        <v>20240830</v>
      </c>
      <c r="H371" s="30">
        <f>IFERROR(IF($F$4=4,_xll.IMDP("IR",$E371,H$9)-H$13,_xll.IMDP("IR",$E371,H$10)),"")</f>
        <v>3.891</v>
      </c>
      <c r="I371" s="30">
        <f>IFERROR(IF($F$4=4,_xll.IMDP("IR",$E371,I$9)-I$13,_xll.IMDP("IR",$E371,I$10)),"")</f>
        <v>3.9540000000000002</v>
      </c>
      <c r="J371" s="30">
        <f>IFERROR(IF($F$4=4,_xll.IMDP("IR",$E371,J$9)-J$13,_xll.IMDP("IR",$E371,J$10)),"")</f>
        <v>3.968</v>
      </c>
      <c r="K371" s="30">
        <f>IFERROR(IF($F$4=4,_xll.IMDP("IR",$E371,K$9)-K$13,_xll.IMDP("IR",$E371,K$10)),"")</f>
        <v>3.988</v>
      </c>
      <c r="L371" s="30">
        <f>IFERROR(IF($F$4=4,_xll.IMDP("IR",$E371,L$9)-L$13,_xll.IMDP("IR",$E371,L$10)),"")</f>
        <v>4.1079999999999997</v>
      </c>
      <c r="M371" s="30">
        <f>IFERROR(IF($F$4=4,_xll.IMDP("IR",$E371,M$9)-M$13,_xll.IMDP("IR",$E371,M$10)),"")</f>
        <v>4.2469999999999999</v>
      </c>
      <c r="N371" s="30">
        <f>IFERROR(IF($F$4=4,_xll.IMDP("IR",$E371,N$9)-N$13,_xll.IMDP("IR",$E371,N$10)),"")</f>
        <v>4.335</v>
      </c>
      <c r="O371" s="30">
        <f>IFERROR(IF($F$4=4,_xll.IMDP("IR",$E371,O$9)-O$13,_xll.IMDP("IR",$E371,O$10)),"")</f>
        <v>4.391</v>
      </c>
      <c r="P371" s="30">
        <f>IFERROR(IF($F$4=4,_xll.IMDP("IR",$E371,P$9)-P$13,_xll.IMDP("IR",$E371,P$10)),"")</f>
        <v>4.6710000000000003</v>
      </c>
      <c r="Q371" s="30">
        <f>IFERROR(IF($F$4=4,_xll.IMDP("IR",$E371,Q$9)-Q$13,_xll.IMDP("IR",$E371,Q$10)),"")</f>
        <v>4.9020000000000001</v>
      </c>
      <c r="R371" s="30">
        <f>IFERROR(IF($F$4=4,_xll.IMDP("IR",$E371,R$9)-R$13,_xll.IMDP("IR",$E371,R$10)),"")</f>
        <v>5.125</v>
      </c>
      <c r="S371" s="30">
        <f>IFERROR(IF($F$4=4,_xll.IMDP("IR",$E371,S$9)-S$13,_xll.IMDP("IR",$E371,S$10)),"")</f>
        <v>5.7869999999999999</v>
      </c>
      <c r="T371" s="30">
        <f>IFERROR(IF($F$4=4,_xll.IMDP("IR",$E371,T$9)-T$13,_xll.IMDP("IR",$E371,T$10)),"")</f>
        <v>6.3289999999999997</v>
      </c>
      <c r="U371" s="30">
        <f>IFERROR(IF($F$4=4,_xll.IMDP("IR",$E371,U$9)-U$13,_xll.IMDP("IR",$E371,U$10)),"")</f>
        <v>6.5810000000000004</v>
      </c>
      <c r="V371" s="31" t="str">
        <f>IFERROR(IF($F$4=4,_xll.IMDP("IR",$E371,V$9)-V$13,_xll.IMDP("IR",$E371,V$10)),"")</f>
        <v/>
      </c>
    </row>
    <row r="372" spans="2:22">
      <c r="B372">
        <v>359</v>
      </c>
      <c r="C372" s="7" t="str">
        <f>IFERROR( VLOOKUP( $B372, Sheet1!$M$2:$O$10001, 2,0),"")</f>
        <v>14957</v>
      </c>
      <c r="D372" s="24" t="str">
        <f>IFERROR( VLOOKUP( $B372, Sheet1!$M$2:$O$10001, 3,0),"")</f>
        <v>한국장학재단</v>
      </c>
      <c r="E372" s="3" t="str">
        <f t="shared" si="7"/>
        <v>BONDAVG14957</v>
      </c>
      <c r="F372" s="18" t="str">
        <f>_xll.IMDP("IR",$E372,F$12)</f>
        <v>공사/공단채정부보증</v>
      </c>
      <c r="G372" s="15">
        <f>_xll.IMDP("IR",$E372,G$12)</f>
        <v>20240830</v>
      </c>
      <c r="H372" s="30">
        <f>IFERROR(IF($F$4=4,_xll.IMDP("IR",$E372,H$9)-H$13,_xll.IMDP("IR",$E372,H$10)),"")</f>
        <v>3.4209999999999998</v>
      </c>
      <c r="I372" s="30">
        <f>IFERROR(IF($F$4=4,_xll.IMDP("IR",$E372,I$9)-I$13,_xll.IMDP("IR",$E372,I$10)),"")</f>
        <v>3.3679999999999999</v>
      </c>
      <c r="J372" s="30">
        <f>IFERROR(IF($F$4=4,_xll.IMDP("IR",$E372,J$9)-J$13,_xll.IMDP("IR",$E372,J$10)),"")</f>
        <v>3.2709999999999999</v>
      </c>
      <c r="K372" s="30">
        <f>IFERROR(IF($F$4=4,_xll.IMDP("IR",$E372,K$9)-K$13,_xll.IMDP("IR",$E372,K$10)),"")</f>
        <v>3.2320000000000002</v>
      </c>
      <c r="L372" s="30">
        <f>IFERROR(IF($F$4=4,_xll.IMDP("IR",$E372,L$9)-L$13,_xll.IMDP("IR",$E372,L$10)),"")</f>
        <v>3.1960000000000002</v>
      </c>
      <c r="M372" s="30">
        <f>IFERROR(IF($F$4=4,_xll.IMDP("IR",$E372,M$9)-M$13,_xll.IMDP("IR",$E372,M$10)),"")</f>
        <v>3.1709999999999998</v>
      </c>
      <c r="N372" s="30">
        <f>IFERROR(IF($F$4=4,_xll.IMDP("IR",$E372,N$9)-N$13,_xll.IMDP("IR",$E372,N$10)),"")</f>
        <v>3.1520000000000001</v>
      </c>
      <c r="O372" s="30">
        <f>IFERROR(IF($F$4=4,_xll.IMDP("IR",$E372,O$9)-O$13,_xll.IMDP("IR",$E372,O$10)),"")</f>
        <v>3.1230000000000002</v>
      </c>
      <c r="P372" s="30">
        <f>IFERROR(IF($F$4=4,_xll.IMDP("IR",$E372,P$9)-P$13,_xll.IMDP("IR",$E372,P$10)),"")</f>
        <v>3.1360000000000001</v>
      </c>
      <c r="Q372" s="30">
        <f>IFERROR(IF($F$4=4,_xll.IMDP("IR",$E372,Q$9)-Q$13,_xll.IMDP("IR",$E372,Q$10)),"")</f>
        <v>3.17</v>
      </c>
      <c r="R372" s="30">
        <f>IFERROR(IF($F$4=4,_xll.IMDP("IR",$E372,R$9)-R$13,_xll.IMDP("IR",$E372,R$10)),"")</f>
        <v>3.1869999999999998</v>
      </c>
      <c r="S372" s="30">
        <f>IFERROR(IF($F$4=4,_xll.IMDP("IR",$E372,S$9)-S$13,_xll.IMDP("IR",$E372,S$10)),"")</f>
        <v>3.206</v>
      </c>
      <c r="T372" s="30">
        <f>IFERROR(IF($F$4=4,_xll.IMDP("IR",$E372,T$9)-T$13,_xll.IMDP("IR",$E372,T$10)),"")</f>
        <v>3.2069999999999999</v>
      </c>
      <c r="U372" s="30">
        <f>IFERROR(IF($F$4=4,_xll.IMDP("IR",$E372,U$9)-U$13,_xll.IMDP("IR",$E372,U$10)),"")</f>
        <v>3.2</v>
      </c>
      <c r="V372" s="31">
        <f>IFERROR(IF($F$4=4,_xll.IMDP("IR",$E372,V$9)-V$13,_xll.IMDP("IR",$E372,V$10)),"")</f>
        <v>1.794</v>
      </c>
    </row>
    <row r="373" spans="2:22">
      <c r="B373">
        <v>360</v>
      </c>
      <c r="C373" s="7" t="str">
        <f>IFERROR( VLOOKUP( $B373, Sheet1!$M$2:$O$10001, 2,0),"")</f>
        <v>03938</v>
      </c>
      <c r="D373" s="24" t="str">
        <f>IFERROR( VLOOKUP( $B373, Sheet1!$M$2:$O$10001, 3,0),"")</f>
        <v>예금보험공사</v>
      </c>
      <c r="E373" s="3" t="str">
        <f t="shared" si="7"/>
        <v>BONDAVG03938</v>
      </c>
      <c r="F373" s="18" t="str">
        <f>_xll.IMDP("IR",$E373,F$12)</f>
        <v>공사/공단채정부보증</v>
      </c>
      <c r="G373" s="15">
        <f>_xll.IMDP("IR",$E373,G$12)</f>
        <v>20240830</v>
      </c>
      <c r="H373" s="30">
        <f>IFERROR(IF($F$4=4,_xll.IMDP("IR",$E373,H$9)-H$13,_xll.IMDP("IR",$E373,H$10)),"")</f>
        <v>3.4249999999999998</v>
      </c>
      <c r="I373" s="30">
        <f>IFERROR(IF($F$4=4,_xll.IMDP("IR",$E373,I$9)-I$13,_xll.IMDP("IR",$E373,I$10)),"")</f>
        <v>3.371</v>
      </c>
      <c r="J373" s="30">
        <f>IFERROR(IF($F$4=4,_xll.IMDP("IR",$E373,J$9)-J$13,_xll.IMDP("IR",$E373,J$10)),"")</f>
        <v>3.2719999999999998</v>
      </c>
      <c r="K373" s="30">
        <f>IFERROR(IF($F$4=4,_xll.IMDP("IR",$E373,K$9)-K$13,_xll.IMDP("IR",$E373,K$10)),"")</f>
        <v>3.2280000000000002</v>
      </c>
      <c r="L373" s="30">
        <f>IFERROR(IF($F$4=4,_xll.IMDP("IR",$E373,L$9)-L$13,_xll.IMDP("IR",$E373,L$10)),"")</f>
        <v>3.198</v>
      </c>
      <c r="M373" s="30">
        <f>IFERROR(IF($F$4=4,_xll.IMDP("IR",$E373,M$9)-M$13,_xll.IMDP("IR",$E373,M$10)),"")</f>
        <v>3.1749999999999998</v>
      </c>
      <c r="N373" s="30">
        <f>IFERROR(IF($F$4=4,_xll.IMDP("IR",$E373,N$9)-N$13,_xll.IMDP("IR",$E373,N$10)),"")</f>
        <v>3.1520000000000001</v>
      </c>
      <c r="O373" s="30">
        <f>IFERROR(IF($F$4=4,_xll.IMDP("IR",$E373,O$9)-O$13,_xll.IMDP("IR",$E373,O$10)),"")</f>
        <v>3.121</v>
      </c>
      <c r="P373" s="30">
        <f>IFERROR(IF($F$4=4,_xll.IMDP("IR",$E373,P$9)-P$13,_xll.IMDP("IR",$E373,P$10)),"")</f>
        <v>3.1280000000000001</v>
      </c>
      <c r="Q373" s="30">
        <f>IFERROR(IF($F$4=4,_xll.IMDP("IR",$E373,Q$9)-Q$13,_xll.IMDP("IR",$E373,Q$10)),"")</f>
        <v>3.17</v>
      </c>
      <c r="R373" s="30">
        <f>IFERROR(IF($F$4=4,_xll.IMDP("IR",$E373,R$9)-R$13,_xll.IMDP("IR",$E373,R$10)),"")</f>
        <v>3.1819999999999999</v>
      </c>
      <c r="S373" s="30">
        <f>IFERROR(IF($F$4=4,_xll.IMDP("IR",$E373,S$9)-S$13,_xll.IMDP("IR",$E373,S$10)),"")</f>
        <v>3.21</v>
      </c>
      <c r="T373" s="30">
        <f>IFERROR(IF($F$4=4,_xll.IMDP("IR",$E373,T$9)-T$13,_xll.IMDP("IR",$E373,T$10)),"")</f>
        <v>3.2280000000000002</v>
      </c>
      <c r="U373" s="30">
        <f>IFERROR(IF($F$4=4,_xll.IMDP("IR",$E373,U$9)-U$13,_xll.IMDP("IR",$E373,U$10)),"")</f>
        <v>3.2029999999999998</v>
      </c>
      <c r="V373" s="31" t="str">
        <f>IFERROR(IF($F$4=4,_xll.IMDP("IR",$E373,V$9)-V$13,_xll.IMDP("IR",$E373,V$10)),"")</f>
        <v/>
      </c>
    </row>
    <row r="374" spans="2:22">
      <c r="B374">
        <v>361</v>
      </c>
      <c r="C374" s="7" t="str">
        <f>IFERROR( VLOOKUP( $B374, Sheet1!$M$2:$O$10001, 2,0),"")</f>
        <v/>
      </c>
      <c r="D374" s="24" t="str">
        <f>IFERROR( VLOOKUP( $B374, Sheet1!$M$2:$O$10001, 3,0),"")</f>
        <v/>
      </c>
      <c r="E374" s="3" t="str">
        <f t="shared" si="7"/>
        <v>BONDAVG</v>
      </c>
      <c r="F374" s="18" t="str">
        <f>_xll.IMDP("IR",$E374,F$12)</f>
        <v/>
      </c>
      <c r="G374" s="15" t="str">
        <f>_xll.IMDP("IR",$E374,G$12)</f>
        <v/>
      </c>
      <c r="H374" s="30" t="str">
        <f>IFERROR(IF($F$4=4,_xll.IMDP("IR",$E374,H$9)-H$13,_xll.IMDP("IR",$E374,H$10)),"")</f>
        <v/>
      </c>
      <c r="I374" s="30" t="str">
        <f>IFERROR(IF($F$4=4,_xll.IMDP("IR",$E374,I$9)-I$13,_xll.IMDP("IR",$E374,I$10)),"")</f>
        <v/>
      </c>
      <c r="J374" s="30" t="str">
        <f>IFERROR(IF($F$4=4,_xll.IMDP("IR",$E374,J$9)-J$13,_xll.IMDP("IR",$E374,J$10)),"")</f>
        <v/>
      </c>
      <c r="K374" s="30" t="str">
        <f>IFERROR(IF($F$4=4,_xll.IMDP("IR",$E374,K$9)-K$13,_xll.IMDP("IR",$E374,K$10)),"")</f>
        <v/>
      </c>
      <c r="L374" s="30" t="str">
        <f>IFERROR(IF($F$4=4,_xll.IMDP("IR",$E374,L$9)-L$13,_xll.IMDP("IR",$E374,L$10)),"")</f>
        <v/>
      </c>
      <c r="M374" s="30" t="str">
        <f>IFERROR(IF($F$4=4,_xll.IMDP("IR",$E374,M$9)-M$13,_xll.IMDP("IR",$E374,M$10)),"")</f>
        <v/>
      </c>
      <c r="N374" s="30" t="str">
        <f>IFERROR(IF($F$4=4,_xll.IMDP("IR",$E374,N$9)-N$13,_xll.IMDP("IR",$E374,N$10)),"")</f>
        <v/>
      </c>
      <c r="O374" s="30" t="str">
        <f>IFERROR(IF($F$4=4,_xll.IMDP("IR",$E374,O$9)-O$13,_xll.IMDP("IR",$E374,O$10)),"")</f>
        <v/>
      </c>
      <c r="P374" s="30" t="str">
        <f>IFERROR(IF($F$4=4,_xll.IMDP("IR",$E374,P$9)-P$13,_xll.IMDP("IR",$E374,P$10)),"")</f>
        <v/>
      </c>
      <c r="Q374" s="30" t="str">
        <f>IFERROR(IF($F$4=4,_xll.IMDP("IR",$E374,Q$9)-Q$13,_xll.IMDP("IR",$E374,Q$10)),"")</f>
        <v/>
      </c>
      <c r="R374" s="30" t="str">
        <f>IFERROR(IF($F$4=4,_xll.IMDP("IR",$E374,R$9)-R$13,_xll.IMDP("IR",$E374,R$10)),"")</f>
        <v/>
      </c>
      <c r="S374" s="30" t="str">
        <f>IFERROR(IF($F$4=4,_xll.IMDP("IR",$E374,S$9)-S$13,_xll.IMDP("IR",$E374,S$10)),"")</f>
        <v/>
      </c>
      <c r="T374" s="30" t="str">
        <f>IFERROR(IF($F$4=4,_xll.IMDP("IR",$E374,T$9)-T$13,_xll.IMDP("IR",$E374,T$10)),"")</f>
        <v/>
      </c>
      <c r="U374" s="30" t="str">
        <f>IFERROR(IF($F$4=4,_xll.IMDP("IR",$E374,U$9)-U$13,_xll.IMDP("IR",$E374,U$10)),"")</f>
        <v/>
      </c>
      <c r="V374" s="31" t="str">
        <f>IFERROR(IF($F$4=4,_xll.IMDP("IR",$E374,V$9)-V$13,_xll.IMDP("IR",$E374,V$10)),"")</f>
        <v/>
      </c>
    </row>
    <row r="375" spans="2:22">
      <c r="B375">
        <v>362</v>
      </c>
      <c r="C375" s="7" t="str">
        <f>IFERROR( VLOOKUP( $B375, Sheet1!$M$2:$O$10001, 2,0),"")</f>
        <v/>
      </c>
      <c r="D375" s="24" t="str">
        <f>IFERROR( VLOOKUP( $B375, Sheet1!$M$2:$O$10001, 3,0),"")</f>
        <v/>
      </c>
      <c r="E375" s="3" t="str">
        <f t="shared" si="7"/>
        <v>BONDAVG</v>
      </c>
      <c r="F375" s="18" t="str">
        <f>_xll.IMDP("IR",$E375,F$12)</f>
        <v/>
      </c>
      <c r="G375" s="15" t="str">
        <f>_xll.IMDP("IR",$E375,G$12)</f>
        <v/>
      </c>
      <c r="H375" s="30" t="str">
        <f>IFERROR(IF($F$4=4,_xll.IMDP("IR",$E375,H$9)-H$13,_xll.IMDP("IR",$E375,H$10)),"")</f>
        <v/>
      </c>
      <c r="I375" s="30" t="str">
        <f>IFERROR(IF($F$4=4,_xll.IMDP("IR",$E375,I$9)-I$13,_xll.IMDP("IR",$E375,I$10)),"")</f>
        <v/>
      </c>
      <c r="J375" s="30" t="str">
        <f>IFERROR(IF($F$4=4,_xll.IMDP("IR",$E375,J$9)-J$13,_xll.IMDP("IR",$E375,J$10)),"")</f>
        <v/>
      </c>
      <c r="K375" s="30" t="str">
        <f>IFERROR(IF($F$4=4,_xll.IMDP("IR",$E375,K$9)-K$13,_xll.IMDP("IR",$E375,K$10)),"")</f>
        <v/>
      </c>
      <c r="L375" s="30" t="str">
        <f>IFERROR(IF($F$4=4,_xll.IMDP("IR",$E375,L$9)-L$13,_xll.IMDP("IR",$E375,L$10)),"")</f>
        <v/>
      </c>
      <c r="M375" s="30" t="str">
        <f>IFERROR(IF($F$4=4,_xll.IMDP("IR",$E375,M$9)-M$13,_xll.IMDP("IR",$E375,M$10)),"")</f>
        <v/>
      </c>
      <c r="N375" s="30" t="str">
        <f>IFERROR(IF($F$4=4,_xll.IMDP("IR",$E375,N$9)-N$13,_xll.IMDP("IR",$E375,N$10)),"")</f>
        <v/>
      </c>
      <c r="O375" s="30" t="str">
        <f>IFERROR(IF($F$4=4,_xll.IMDP("IR",$E375,O$9)-O$13,_xll.IMDP("IR",$E375,O$10)),"")</f>
        <v/>
      </c>
      <c r="P375" s="30" t="str">
        <f>IFERROR(IF($F$4=4,_xll.IMDP("IR",$E375,P$9)-P$13,_xll.IMDP("IR",$E375,P$10)),"")</f>
        <v/>
      </c>
      <c r="Q375" s="30" t="str">
        <f>IFERROR(IF($F$4=4,_xll.IMDP("IR",$E375,Q$9)-Q$13,_xll.IMDP("IR",$E375,Q$10)),"")</f>
        <v/>
      </c>
      <c r="R375" s="30" t="str">
        <f>IFERROR(IF($F$4=4,_xll.IMDP("IR",$E375,R$9)-R$13,_xll.IMDP("IR",$E375,R$10)),"")</f>
        <v/>
      </c>
      <c r="S375" s="30" t="str">
        <f>IFERROR(IF($F$4=4,_xll.IMDP("IR",$E375,S$9)-S$13,_xll.IMDP("IR",$E375,S$10)),"")</f>
        <v/>
      </c>
      <c r="T375" s="30" t="str">
        <f>IFERROR(IF($F$4=4,_xll.IMDP("IR",$E375,T$9)-T$13,_xll.IMDP("IR",$E375,T$10)),"")</f>
        <v/>
      </c>
      <c r="U375" s="30" t="str">
        <f>IFERROR(IF($F$4=4,_xll.IMDP("IR",$E375,U$9)-U$13,_xll.IMDP("IR",$E375,U$10)),"")</f>
        <v/>
      </c>
      <c r="V375" s="31" t="str">
        <f>IFERROR(IF($F$4=4,_xll.IMDP("IR",$E375,V$9)-V$13,_xll.IMDP("IR",$E375,V$10)),"")</f>
        <v/>
      </c>
    </row>
    <row r="376" spans="2:22">
      <c r="B376">
        <v>363</v>
      </c>
      <c r="C376" s="7" t="str">
        <f>IFERROR( VLOOKUP( $B376, Sheet1!$M$2:$O$10001, 2,0),"")</f>
        <v/>
      </c>
      <c r="D376" s="24" t="str">
        <f>IFERROR( VLOOKUP( $B376, Sheet1!$M$2:$O$10001, 3,0),"")</f>
        <v/>
      </c>
      <c r="E376" s="3" t="str">
        <f t="shared" si="7"/>
        <v>BONDAVG</v>
      </c>
      <c r="F376" s="18" t="str">
        <f>_xll.IMDP("IR",$E376,F$12)</f>
        <v/>
      </c>
      <c r="G376" s="15" t="str">
        <f>_xll.IMDP("IR",$E376,G$12)</f>
        <v/>
      </c>
      <c r="H376" s="30" t="str">
        <f>IFERROR(IF($F$4=4,_xll.IMDP("IR",$E376,H$9)-H$13,_xll.IMDP("IR",$E376,H$10)),"")</f>
        <v/>
      </c>
      <c r="I376" s="30" t="str">
        <f>IFERROR(IF($F$4=4,_xll.IMDP("IR",$E376,I$9)-I$13,_xll.IMDP("IR",$E376,I$10)),"")</f>
        <v/>
      </c>
      <c r="J376" s="30" t="str">
        <f>IFERROR(IF($F$4=4,_xll.IMDP("IR",$E376,J$9)-J$13,_xll.IMDP("IR",$E376,J$10)),"")</f>
        <v/>
      </c>
      <c r="K376" s="30" t="str">
        <f>IFERROR(IF($F$4=4,_xll.IMDP("IR",$E376,K$9)-K$13,_xll.IMDP("IR",$E376,K$10)),"")</f>
        <v/>
      </c>
      <c r="L376" s="30" t="str">
        <f>IFERROR(IF($F$4=4,_xll.IMDP("IR",$E376,L$9)-L$13,_xll.IMDP("IR",$E376,L$10)),"")</f>
        <v/>
      </c>
      <c r="M376" s="30" t="str">
        <f>IFERROR(IF($F$4=4,_xll.IMDP("IR",$E376,M$9)-M$13,_xll.IMDP("IR",$E376,M$10)),"")</f>
        <v/>
      </c>
      <c r="N376" s="30" t="str">
        <f>IFERROR(IF($F$4=4,_xll.IMDP("IR",$E376,N$9)-N$13,_xll.IMDP("IR",$E376,N$10)),"")</f>
        <v/>
      </c>
      <c r="O376" s="30" t="str">
        <f>IFERROR(IF($F$4=4,_xll.IMDP("IR",$E376,O$9)-O$13,_xll.IMDP("IR",$E376,O$10)),"")</f>
        <v/>
      </c>
      <c r="P376" s="30" t="str">
        <f>IFERROR(IF($F$4=4,_xll.IMDP("IR",$E376,P$9)-P$13,_xll.IMDP("IR",$E376,P$10)),"")</f>
        <v/>
      </c>
      <c r="Q376" s="30" t="str">
        <f>IFERROR(IF($F$4=4,_xll.IMDP("IR",$E376,Q$9)-Q$13,_xll.IMDP("IR",$E376,Q$10)),"")</f>
        <v/>
      </c>
      <c r="R376" s="30" t="str">
        <f>IFERROR(IF($F$4=4,_xll.IMDP("IR",$E376,R$9)-R$13,_xll.IMDP("IR",$E376,R$10)),"")</f>
        <v/>
      </c>
      <c r="S376" s="30" t="str">
        <f>IFERROR(IF($F$4=4,_xll.IMDP("IR",$E376,S$9)-S$13,_xll.IMDP("IR",$E376,S$10)),"")</f>
        <v/>
      </c>
      <c r="T376" s="30" t="str">
        <f>IFERROR(IF($F$4=4,_xll.IMDP("IR",$E376,T$9)-T$13,_xll.IMDP("IR",$E376,T$10)),"")</f>
        <v/>
      </c>
      <c r="U376" s="30" t="str">
        <f>IFERROR(IF($F$4=4,_xll.IMDP("IR",$E376,U$9)-U$13,_xll.IMDP("IR",$E376,U$10)),"")</f>
        <v/>
      </c>
      <c r="V376" s="31" t="str">
        <f>IFERROR(IF($F$4=4,_xll.IMDP("IR",$E376,V$9)-V$13,_xll.IMDP("IR",$E376,V$10)),"")</f>
        <v/>
      </c>
    </row>
    <row r="377" spans="2:22">
      <c r="B377">
        <v>364</v>
      </c>
      <c r="C377" s="7" t="str">
        <f>IFERROR( VLOOKUP( $B377, Sheet1!$M$2:$O$10001, 2,0),"")</f>
        <v/>
      </c>
      <c r="D377" s="24" t="str">
        <f>IFERROR( VLOOKUP( $B377, Sheet1!$M$2:$O$10001, 3,0),"")</f>
        <v/>
      </c>
      <c r="E377" s="3" t="str">
        <f t="shared" si="7"/>
        <v>BONDAVG</v>
      </c>
      <c r="F377" s="18" t="str">
        <f>_xll.IMDP("IR",$E377,F$12)</f>
        <v/>
      </c>
      <c r="G377" s="15" t="str">
        <f>_xll.IMDP("IR",$E377,G$12)</f>
        <v/>
      </c>
      <c r="H377" s="30" t="str">
        <f>IFERROR(IF($F$4=4,_xll.IMDP("IR",$E377,H$9)-H$13,_xll.IMDP("IR",$E377,H$10)),"")</f>
        <v/>
      </c>
      <c r="I377" s="30" t="str">
        <f>IFERROR(IF($F$4=4,_xll.IMDP("IR",$E377,I$9)-I$13,_xll.IMDP("IR",$E377,I$10)),"")</f>
        <v/>
      </c>
      <c r="J377" s="30" t="str">
        <f>IFERROR(IF($F$4=4,_xll.IMDP("IR",$E377,J$9)-J$13,_xll.IMDP("IR",$E377,J$10)),"")</f>
        <v/>
      </c>
      <c r="K377" s="30" t="str">
        <f>IFERROR(IF($F$4=4,_xll.IMDP("IR",$E377,K$9)-K$13,_xll.IMDP("IR",$E377,K$10)),"")</f>
        <v/>
      </c>
      <c r="L377" s="30" t="str">
        <f>IFERROR(IF($F$4=4,_xll.IMDP("IR",$E377,L$9)-L$13,_xll.IMDP("IR",$E377,L$10)),"")</f>
        <v/>
      </c>
      <c r="M377" s="30" t="str">
        <f>IFERROR(IF($F$4=4,_xll.IMDP("IR",$E377,M$9)-M$13,_xll.IMDP("IR",$E377,M$10)),"")</f>
        <v/>
      </c>
      <c r="N377" s="30" t="str">
        <f>IFERROR(IF($F$4=4,_xll.IMDP("IR",$E377,N$9)-N$13,_xll.IMDP("IR",$E377,N$10)),"")</f>
        <v/>
      </c>
      <c r="O377" s="30" t="str">
        <f>IFERROR(IF($F$4=4,_xll.IMDP("IR",$E377,O$9)-O$13,_xll.IMDP("IR",$E377,O$10)),"")</f>
        <v/>
      </c>
      <c r="P377" s="30" t="str">
        <f>IFERROR(IF($F$4=4,_xll.IMDP("IR",$E377,P$9)-P$13,_xll.IMDP("IR",$E377,P$10)),"")</f>
        <v/>
      </c>
      <c r="Q377" s="30" t="str">
        <f>IFERROR(IF($F$4=4,_xll.IMDP("IR",$E377,Q$9)-Q$13,_xll.IMDP("IR",$E377,Q$10)),"")</f>
        <v/>
      </c>
      <c r="R377" s="30" t="str">
        <f>IFERROR(IF($F$4=4,_xll.IMDP("IR",$E377,R$9)-R$13,_xll.IMDP("IR",$E377,R$10)),"")</f>
        <v/>
      </c>
      <c r="S377" s="30" t="str">
        <f>IFERROR(IF($F$4=4,_xll.IMDP("IR",$E377,S$9)-S$13,_xll.IMDP("IR",$E377,S$10)),"")</f>
        <v/>
      </c>
      <c r="T377" s="30" t="str">
        <f>IFERROR(IF($F$4=4,_xll.IMDP("IR",$E377,T$9)-T$13,_xll.IMDP("IR",$E377,T$10)),"")</f>
        <v/>
      </c>
      <c r="U377" s="30" t="str">
        <f>IFERROR(IF($F$4=4,_xll.IMDP("IR",$E377,U$9)-U$13,_xll.IMDP("IR",$E377,U$10)),"")</f>
        <v/>
      </c>
      <c r="V377" s="31" t="str">
        <f>IFERROR(IF($F$4=4,_xll.IMDP("IR",$E377,V$9)-V$13,_xll.IMDP("IR",$E377,V$10)),"")</f>
        <v/>
      </c>
    </row>
    <row r="378" spans="2:22">
      <c r="B378">
        <v>365</v>
      </c>
      <c r="C378" s="7" t="str">
        <f>IFERROR( VLOOKUP( $B378, Sheet1!$M$2:$O$10001, 2,0),"")</f>
        <v/>
      </c>
      <c r="D378" s="24" t="str">
        <f>IFERROR( VLOOKUP( $B378, Sheet1!$M$2:$O$10001, 3,0),"")</f>
        <v/>
      </c>
      <c r="E378" s="3" t="str">
        <f t="shared" si="7"/>
        <v>BONDAVG</v>
      </c>
      <c r="F378" s="18" t="str">
        <f>_xll.IMDP("IR",$E378,F$12)</f>
        <v/>
      </c>
      <c r="G378" s="15" t="str">
        <f>_xll.IMDP("IR",$E378,G$12)</f>
        <v/>
      </c>
      <c r="H378" s="30" t="str">
        <f>IFERROR(IF($F$4=4,_xll.IMDP("IR",$E378,H$9)-H$13,_xll.IMDP("IR",$E378,H$10)),"")</f>
        <v/>
      </c>
      <c r="I378" s="30" t="str">
        <f>IFERROR(IF($F$4=4,_xll.IMDP("IR",$E378,I$9)-I$13,_xll.IMDP("IR",$E378,I$10)),"")</f>
        <v/>
      </c>
      <c r="J378" s="30" t="str">
        <f>IFERROR(IF($F$4=4,_xll.IMDP("IR",$E378,J$9)-J$13,_xll.IMDP("IR",$E378,J$10)),"")</f>
        <v/>
      </c>
      <c r="K378" s="30" t="str">
        <f>IFERROR(IF($F$4=4,_xll.IMDP("IR",$E378,K$9)-K$13,_xll.IMDP("IR",$E378,K$10)),"")</f>
        <v/>
      </c>
      <c r="L378" s="30" t="str">
        <f>IFERROR(IF($F$4=4,_xll.IMDP("IR",$E378,L$9)-L$13,_xll.IMDP("IR",$E378,L$10)),"")</f>
        <v/>
      </c>
      <c r="M378" s="30" t="str">
        <f>IFERROR(IF($F$4=4,_xll.IMDP("IR",$E378,M$9)-M$13,_xll.IMDP("IR",$E378,M$10)),"")</f>
        <v/>
      </c>
      <c r="N378" s="30" t="str">
        <f>IFERROR(IF($F$4=4,_xll.IMDP("IR",$E378,N$9)-N$13,_xll.IMDP("IR",$E378,N$10)),"")</f>
        <v/>
      </c>
      <c r="O378" s="30" t="str">
        <f>IFERROR(IF($F$4=4,_xll.IMDP("IR",$E378,O$9)-O$13,_xll.IMDP("IR",$E378,O$10)),"")</f>
        <v/>
      </c>
      <c r="P378" s="30" t="str">
        <f>IFERROR(IF($F$4=4,_xll.IMDP("IR",$E378,P$9)-P$13,_xll.IMDP("IR",$E378,P$10)),"")</f>
        <v/>
      </c>
      <c r="Q378" s="30" t="str">
        <f>IFERROR(IF($F$4=4,_xll.IMDP("IR",$E378,Q$9)-Q$13,_xll.IMDP("IR",$E378,Q$10)),"")</f>
        <v/>
      </c>
      <c r="R378" s="30" t="str">
        <f>IFERROR(IF($F$4=4,_xll.IMDP("IR",$E378,R$9)-R$13,_xll.IMDP("IR",$E378,R$10)),"")</f>
        <v/>
      </c>
      <c r="S378" s="30" t="str">
        <f>IFERROR(IF($F$4=4,_xll.IMDP("IR",$E378,S$9)-S$13,_xll.IMDP("IR",$E378,S$10)),"")</f>
        <v/>
      </c>
      <c r="T378" s="30" t="str">
        <f>IFERROR(IF($F$4=4,_xll.IMDP("IR",$E378,T$9)-T$13,_xll.IMDP("IR",$E378,T$10)),"")</f>
        <v/>
      </c>
      <c r="U378" s="30" t="str">
        <f>IFERROR(IF($F$4=4,_xll.IMDP("IR",$E378,U$9)-U$13,_xll.IMDP("IR",$E378,U$10)),"")</f>
        <v/>
      </c>
      <c r="V378" s="31" t="str">
        <f>IFERROR(IF($F$4=4,_xll.IMDP("IR",$E378,V$9)-V$13,_xll.IMDP("IR",$E378,V$10)),"")</f>
        <v/>
      </c>
    </row>
    <row r="379" spans="2:22">
      <c r="B379">
        <v>366</v>
      </c>
      <c r="C379" s="7" t="str">
        <f>IFERROR( VLOOKUP( $B379, Sheet1!$M$2:$O$10001, 2,0),"")</f>
        <v/>
      </c>
      <c r="D379" s="24" t="str">
        <f>IFERROR( VLOOKUP( $B379, Sheet1!$M$2:$O$10001, 3,0),"")</f>
        <v/>
      </c>
      <c r="E379" s="3" t="str">
        <f t="shared" ref="E379:E442" si="8">INDEX($D$5:$D$10,$D$4,1)&amp;$C379</f>
        <v>BONDAVG</v>
      </c>
      <c r="F379" s="18" t="str">
        <f>_xll.IMDP("IR",$E379,F$12)</f>
        <v/>
      </c>
      <c r="G379" s="15" t="str">
        <f>_xll.IMDP("IR",$E379,G$12)</f>
        <v/>
      </c>
      <c r="H379" s="30" t="str">
        <f>IFERROR(IF($F$4=4,_xll.IMDP("IR",$E379,H$9)-H$13,_xll.IMDP("IR",$E379,H$10)),"")</f>
        <v/>
      </c>
      <c r="I379" s="30" t="str">
        <f>IFERROR(IF($F$4=4,_xll.IMDP("IR",$E379,I$9)-I$13,_xll.IMDP("IR",$E379,I$10)),"")</f>
        <v/>
      </c>
      <c r="J379" s="30" t="str">
        <f>IFERROR(IF($F$4=4,_xll.IMDP("IR",$E379,J$9)-J$13,_xll.IMDP("IR",$E379,J$10)),"")</f>
        <v/>
      </c>
      <c r="K379" s="30" t="str">
        <f>IFERROR(IF($F$4=4,_xll.IMDP("IR",$E379,K$9)-K$13,_xll.IMDP("IR",$E379,K$10)),"")</f>
        <v/>
      </c>
      <c r="L379" s="30" t="str">
        <f>IFERROR(IF($F$4=4,_xll.IMDP("IR",$E379,L$9)-L$13,_xll.IMDP("IR",$E379,L$10)),"")</f>
        <v/>
      </c>
      <c r="M379" s="30" t="str">
        <f>IFERROR(IF($F$4=4,_xll.IMDP("IR",$E379,M$9)-M$13,_xll.IMDP("IR",$E379,M$10)),"")</f>
        <v/>
      </c>
      <c r="N379" s="30" t="str">
        <f>IFERROR(IF($F$4=4,_xll.IMDP("IR",$E379,N$9)-N$13,_xll.IMDP("IR",$E379,N$10)),"")</f>
        <v/>
      </c>
      <c r="O379" s="30" t="str">
        <f>IFERROR(IF($F$4=4,_xll.IMDP("IR",$E379,O$9)-O$13,_xll.IMDP("IR",$E379,O$10)),"")</f>
        <v/>
      </c>
      <c r="P379" s="30" t="str">
        <f>IFERROR(IF($F$4=4,_xll.IMDP("IR",$E379,P$9)-P$13,_xll.IMDP("IR",$E379,P$10)),"")</f>
        <v/>
      </c>
      <c r="Q379" s="30" t="str">
        <f>IFERROR(IF($F$4=4,_xll.IMDP("IR",$E379,Q$9)-Q$13,_xll.IMDP("IR",$E379,Q$10)),"")</f>
        <v/>
      </c>
      <c r="R379" s="30" t="str">
        <f>IFERROR(IF($F$4=4,_xll.IMDP("IR",$E379,R$9)-R$13,_xll.IMDP("IR",$E379,R$10)),"")</f>
        <v/>
      </c>
      <c r="S379" s="30" t="str">
        <f>IFERROR(IF($F$4=4,_xll.IMDP("IR",$E379,S$9)-S$13,_xll.IMDP("IR",$E379,S$10)),"")</f>
        <v/>
      </c>
      <c r="T379" s="30" t="str">
        <f>IFERROR(IF($F$4=4,_xll.IMDP("IR",$E379,T$9)-T$13,_xll.IMDP("IR",$E379,T$10)),"")</f>
        <v/>
      </c>
      <c r="U379" s="30" t="str">
        <f>IFERROR(IF($F$4=4,_xll.IMDP("IR",$E379,U$9)-U$13,_xll.IMDP("IR",$E379,U$10)),"")</f>
        <v/>
      </c>
      <c r="V379" s="31" t="str">
        <f>IFERROR(IF($F$4=4,_xll.IMDP("IR",$E379,V$9)-V$13,_xll.IMDP("IR",$E379,V$10)),"")</f>
        <v/>
      </c>
    </row>
    <row r="380" spans="2:22">
      <c r="B380">
        <v>367</v>
      </c>
      <c r="C380" s="7" t="str">
        <f>IFERROR( VLOOKUP( $B380, Sheet1!$M$2:$O$10001, 2,0),"")</f>
        <v/>
      </c>
      <c r="D380" s="24" t="str">
        <f>IFERROR( VLOOKUP( $B380, Sheet1!$M$2:$O$10001, 3,0),"")</f>
        <v/>
      </c>
      <c r="E380" s="3" t="str">
        <f t="shared" si="8"/>
        <v>BONDAVG</v>
      </c>
      <c r="F380" s="18" t="str">
        <f>_xll.IMDP("IR",$E380,F$12)</f>
        <v/>
      </c>
      <c r="G380" s="15" t="str">
        <f>_xll.IMDP("IR",$E380,G$12)</f>
        <v/>
      </c>
      <c r="H380" s="30" t="str">
        <f>IFERROR(IF($F$4=4,_xll.IMDP("IR",$E380,H$9)-H$13,_xll.IMDP("IR",$E380,H$10)),"")</f>
        <v/>
      </c>
      <c r="I380" s="30" t="str">
        <f>IFERROR(IF($F$4=4,_xll.IMDP("IR",$E380,I$9)-I$13,_xll.IMDP("IR",$E380,I$10)),"")</f>
        <v/>
      </c>
      <c r="J380" s="30" t="str">
        <f>IFERROR(IF($F$4=4,_xll.IMDP("IR",$E380,J$9)-J$13,_xll.IMDP("IR",$E380,J$10)),"")</f>
        <v/>
      </c>
      <c r="K380" s="30" t="str">
        <f>IFERROR(IF($F$4=4,_xll.IMDP("IR",$E380,K$9)-K$13,_xll.IMDP("IR",$E380,K$10)),"")</f>
        <v/>
      </c>
      <c r="L380" s="30" t="str">
        <f>IFERROR(IF($F$4=4,_xll.IMDP("IR",$E380,L$9)-L$13,_xll.IMDP("IR",$E380,L$10)),"")</f>
        <v/>
      </c>
      <c r="M380" s="30" t="str">
        <f>IFERROR(IF($F$4=4,_xll.IMDP("IR",$E380,M$9)-M$13,_xll.IMDP("IR",$E380,M$10)),"")</f>
        <v/>
      </c>
      <c r="N380" s="30" t="str">
        <f>IFERROR(IF($F$4=4,_xll.IMDP("IR",$E380,N$9)-N$13,_xll.IMDP("IR",$E380,N$10)),"")</f>
        <v/>
      </c>
      <c r="O380" s="30" t="str">
        <f>IFERROR(IF($F$4=4,_xll.IMDP("IR",$E380,O$9)-O$13,_xll.IMDP("IR",$E380,O$10)),"")</f>
        <v/>
      </c>
      <c r="P380" s="30" t="str">
        <f>IFERROR(IF($F$4=4,_xll.IMDP("IR",$E380,P$9)-P$13,_xll.IMDP("IR",$E380,P$10)),"")</f>
        <v/>
      </c>
      <c r="Q380" s="30" t="str">
        <f>IFERROR(IF($F$4=4,_xll.IMDP("IR",$E380,Q$9)-Q$13,_xll.IMDP("IR",$E380,Q$10)),"")</f>
        <v/>
      </c>
      <c r="R380" s="30" t="str">
        <f>IFERROR(IF($F$4=4,_xll.IMDP("IR",$E380,R$9)-R$13,_xll.IMDP("IR",$E380,R$10)),"")</f>
        <v/>
      </c>
      <c r="S380" s="30" t="str">
        <f>IFERROR(IF($F$4=4,_xll.IMDP("IR",$E380,S$9)-S$13,_xll.IMDP("IR",$E380,S$10)),"")</f>
        <v/>
      </c>
      <c r="T380" s="30" t="str">
        <f>IFERROR(IF($F$4=4,_xll.IMDP("IR",$E380,T$9)-T$13,_xll.IMDP("IR",$E380,T$10)),"")</f>
        <v/>
      </c>
      <c r="U380" s="30" t="str">
        <f>IFERROR(IF($F$4=4,_xll.IMDP("IR",$E380,U$9)-U$13,_xll.IMDP("IR",$E380,U$10)),"")</f>
        <v/>
      </c>
      <c r="V380" s="31" t="str">
        <f>IFERROR(IF($F$4=4,_xll.IMDP("IR",$E380,V$9)-V$13,_xll.IMDP("IR",$E380,V$10)),"")</f>
        <v/>
      </c>
    </row>
    <row r="381" spans="2:22">
      <c r="B381">
        <v>368</v>
      </c>
      <c r="C381" s="7" t="str">
        <f>IFERROR( VLOOKUP( $B381, Sheet1!$M$2:$O$10001, 2,0),"")</f>
        <v/>
      </c>
      <c r="D381" s="24" t="str">
        <f>IFERROR( VLOOKUP( $B381, Sheet1!$M$2:$O$10001, 3,0),"")</f>
        <v/>
      </c>
      <c r="E381" s="3" t="str">
        <f t="shared" si="8"/>
        <v>BONDAVG</v>
      </c>
      <c r="F381" s="18" t="str">
        <f>_xll.IMDP("IR",$E381,F$12)</f>
        <v/>
      </c>
      <c r="G381" s="15" t="str">
        <f>_xll.IMDP("IR",$E381,G$12)</f>
        <v/>
      </c>
      <c r="H381" s="30" t="str">
        <f>IFERROR(IF($F$4=4,_xll.IMDP("IR",$E381,H$9)-H$13,_xll.IMDP("IR",$E381,H$10)),"")</f>
        <v/>
      </c>
      <c r="I381" s="30" t="str">
        <f>IFERROR(IF($F$4=4,_xll.IMDP("IR",$E381,I$9)-I$13,_xll.IMDP("IR",$E381,I$10)),"")</f>
        <v/>
      </c>
      <c r="J381" s="30" t="str">
        <f>IFERROR(IF($F$4=4,_xll.IMDP("IR",$E381,J$9)-J$13,_xll.IMDP("IR",$E381,J$10)),"")</f>
        <v/>
      </c>
      <c r="K381" s="30" t="str">
        <f>IFERROR(IF($F$4=4,_xll.IMDP("IR",$E381,K$9)-K$13,_xll.IMDP("IR",$E381,K$10)),"")</f>
        <v/>
      </c>
      <c r="L381" s="30" t="str">
        <f>IFERROR(IF($F$4=4,_xll.IMDP("IR",$E381,L$9)-L$13,_xll.IMDP("IR",$E381,L$10)),"")</f>
        <v/>
      </c>
      <c r="M381" s="30" t="str">
        <f>IFERROR(IF($F$4=4,_xll.IMDP("IR",$E381,M$9)-M$13,_xll.IMDP("IR",$E381,M$10)),"")</f>
        <v/>
      </c>
      <c r="N381" s="30" t="str">
        <f>IFERROR(IF($F$4=4,_xll.IMDP("IR",$E381,N$9)-N$13,_xll.IMDP("IR",$E381,N$10)),"")</f>
        <v/>
      </c>
      <c r="O381" s="30" t="str">
        <f>IFERROR(IF($F$4=4,_xll.IMDP("IR",$E381,O$9)-O$13,_xll.IMDP("IR",$E381,O$10)),"")</f>
        <v/>
      </c>
      <c r="P381" s="30" t="str">
        <f>IFERROR(IF($F$4=4,_xll.IMDP("IR",$E381,P$9)-P$13,_xll.IMDP("IR",$E381,P$10)),"")</f>
        <v/>
      </c>
      <c r="Q381" s="30" t="str">
        <f>IFERROR(IF($F$4=4,_xll.IMDP("IR",$E381,Q$9)-Q$13,_xll.IMDP("IR",$E381,Q$10)),"")</f>
        <v/>
      </c>
      <c r="R381" s="30" t="str">
        <f>IFERROR(IF($F$4=4,_xll.IMDP("IR",$E381,R$9)-R$13,_xll.IMDP("IR",$E381,R$10)),"")</f>
        <v/>
      </c>
      <c r="S381" s="30" t="str">
        <f>IFERROR(IF($F$4=4,_xll.IMDP("IR",$E381,S$9)-S$13,_xll.IMDP("IR",$E381,S$10)),"")</f>
        <v/>
      </c>
      <c r="T381" s="30" t="str">
        <f>IFERROR(IF($F$4=4,_xll.IMDP("IR",$E381,T$9)-T$13,_xll.IMDP("IR",$E381,T$10)),"")</f>
        <v/>
      </c>
      <c r="U381" s="30" t="str">
        <f>IFERROR(IF($F$4=4,_xll.IMDP("IR",$E381,U$9)-U$13,_xll.IMDP("IR",$E381,U$10)),"")</f>
        <v/>
      </c>
      <c r="V381" s="31" t="str">
        <f>IFERROR(IF($F$4=4,_xll.IMDP("IR",$E381,V$9)-V$13,_xll.IMDP("IR",$E381,V$10)),"")</f>
        <v/>
      </c>
    </row>
    <row r="382" spans="2:22">
      <c r="B382">
        <v>369</v>
      </c>
      <c r="C382" s="7" t="str">
        <f>IFERROR( VLOOKUP( $B382, Sheet1!$M$2:$O$10001, 2,0),"")</f>
        <v/>
      </c>
      <c r="D382" s="24" t="str">
        <f>IFERROR( VLOOKUP( $B382, Sheet1!$M$2:$O$10001, 3,0),"")</f>
        <v/>
      </c>
      <c r="E382" s="3" t="str">
        <f t="shared" si="8"/>
        <v>BONDAVG</v>
      </c>
      <c r="F382" s="18" t="str">
        <f>_xll.IMDP("IR",$E382,F$12)</f>
        <v/>
      </c>
      <c r="G382" s="15" t="str">
        <f>_xll.IMDP("IR",$E382,G$12)</f>
        <v/>
      </c>
      <c r="H382" s="30" t="str">
        <f>IFERROR(IF($F$4=4,_xll.IMDP("IR",$E382,H$9)-H$13,_xll.IMDP("IR",$E382,H$10)),"")</f>
        <v/>
      </c>
      <c r="I382" s="30" t="str">
        <f>IFERROR(IF($F$4=4,_xll.IMDP("IR",$E382,I$9)-I$13,_xll.IMDP("IR",$E382,I$10)),"")</f>
        <v/>
      </c>
      <c r="J382" s="30" t="str">
        <f>IFERROR(IF($F$4=4,_xll.IMDP("IR",$E382,J$9)-J$13,_xll.IMDP("IR",$E382,J$10)),"")</f>
        <v/>
      </c>
      <c r="K382" s="30" t="str">
        <f>IFERROR(IF($F$4=4,_xll.IMDP("IR",$E382,K$9)-K$13,_xll.IMDP("IR",$E382,K$10)),"")</f>
        <v/>
      </c>
      <c r="L382" s="30" t="str">
        <f>IFERROR(IF($F$4=4,_xll.IMDP("IR",$E382,L$9)-L$13,_xll.IMDP("IR",$E382,L$10)),"")</f>
        <v/>
      </c>
      <c r="M382" s="30" t="str">
        <f>IFERROR(IF($F$4=4,_xll.IMDP("IR",$E382,M$9)-M$13,_xll.IMDP("IR",$E382,M$10)),"")</f>
        <v/>
      </c>
      <c r="N382" s="30" t="str">
        <f>IFERROR(IF($F$4=4,_xll.IMDP("IR",$E382,N$9)-N$13,_xll.IMDP("IR",$E382,N$10)),"")</f>
        <v/>
      </c>
      <c r="O382" s="30" t="str">
        <f>IFERROR(IF($F$4=4,_xll.IMDP("IR",$E382,O$9)-O$13,_xll.IMDP("IR",$E382,O$10)),"")</f>
        <v/>
      </c>
      <c r="P382" s="30" t="str">
        <f>IFERROR(IF($F$4=4,_xll.IMDP("IR",$E382,P$9)-P$13,_xll.IMDP("IR",$E382,P$10)),"")</f>
        <v/>
      </c>
      <c r="Q382" s="30" t="str">
        <f>IFERROR(IF($F$4=4,_xll.IMDP("IR",$E382,Q$9)-Q$13,_xll.IMDP("IR",$E382,Q$10)),"")</f>
        <v/>
      </c>
      <c r="R382" s="30" t="str">
        <f>IFERROR(IF($F$4=4,_xll.IMDP("IR",$E382,R$9)-R$13,_xll.IMDP("IR",$E382,R$10)),"")</f>
        <v/>
      </c>
      <c r="S382" s="30" t="str">
        <f>IFERROR(IF($F$4=4,_xll.IMDP("IR",$E382,S$9)-S$13,_xll.IMDP("IR",$E382,S$10)),"")</f>
        <v/>
      </c>
      <c r="T382" s="30" t="str">
        <f>IFERROR(IF($F$4=4,_xll.IMDP("IR",$E382,T$9)-T$13,_xll.IMDP("IR",$E382,T$10)),"")</f>
        <v/>
      </c>
      <c r="U382" s="30" t="str">
        <f>IFERROR(IF($F$4=4,_xll.IMDP("IR",$E382,U$9)-U$13,_xll.IMDP("IR",$E382,U$10)),"")</f>
        <v/>
      </c>
      <c r="V382" s="31" t="str">
        <f>IFERROR(IF($F$4=4,_xll.IMDP("IR",$E382,V$9)-V$13,_xll.IMDP("IR",$E382,V$10)),"")</f>
        <v/>
      </c>
    </row>
    <row r="383" spans="2:22">
      <c r="B383">
        <v>370</v>
      </c>
      <c r="C383" s="7" t="str">
        <f>IFERROR( VLOOKUP( $B383, Sheet1!$M$2:$O$10001, 2,0),"")</f>
        <v/>
      </c>
      <c r="D383" s="24" t="str">
        <f>IFERROR( VLOOKUP( $B383, Sheet1!$M$2:$O$10001, 3,0),"")</f>
        <v/>
      </c>
      <c r="E383" s="3" t="str">
        <f t="shared" si="8"/>
        <v>BONDAVG</v>
      </c>
      <c r="F383" s="18" t="str">
        <f>_xll.IMDP("IR",$E383,F$12)</f>
        <v/>
      </c>
      <c r="G383" s="15" t="str">
        <f>_xll.IMDP("IR",$E383,G$12)</f>
        <v/>
      </c>
      <c r="H383" s="30" t="str">
        <f>IFERROR(IF($F$4=4,_xll.IMDP("IR",$E383,H$9)-H$13,_xll.IMDP("IR",$E383,H$10)),"")</f>
        <v/>
      </c>
      <c r="I383" s="30" t="str">
        <f>IFERROR(IF($F$4=4,_xll.IMDP("IR",$E383,I$9)-I$13,_xll.IMDP("IR",$E383,I$10)),"")</f>
        <v/>
      </c>
      <c r="J383" s="30" t="str">
        <f>IFERROR(IF($F$4=4,_xll.IMDP("IR",$E383,J$9)-J$13,_xll.IMDP("IR",$E383,J$10)),"")</f>
        <v/>
      </c>
      <c r="K383" s="30" t="str">
        <f>IFERROR(IF($F$4=4,_xll.IMDP("IR",$E383,K$9)-K$13,_xll.IMDP("IR",$E383,K$10)),"")</f>
        <v/>
      </c>
      <c r="L383" s="30" t="str">
        <f>IFERROR(IF($F$4=4,_xll.IMDP("IR",$E383,L$9)-L$13,_xll.IMDP("IR",$E383,L$10)),"")</f>
        <v/>
      </c>
      <c r="M383" s="30" t="str">
        <f>IFERROR(IF($F$4=4,_xll.IMDP("IR",$E383,M$9)-M$13,_xll.IMDP("IR",$E383,M$10)),"")</f>
        <v/>
      </c>
      <c r="N383" s="30" t="str">
        <f>IFERROR(IF($F$4=4,_xll.IMDP("IR",$E383,N$9)-N$13,_xll.IMDP("IR",$E383,N$10)),"")</f>
        <v/>
      </c>
      <c r="O383" s="30" t="str">
        <f>IFERROR(IF($F$4=4,_xll.IMDP("IR",$E383,O$9)-O$13,_xll.IMDP("IR",$E383,O$10)),"")</f>
        <v/>
      </c>
      <c r="P383" s="30" t="str">
        <f>IFERROR(IF($F$4=4,_xll.IMDP("IR",$E383,P$9)-P$13,_xll.IMDP("IR",$E383,P$10)),"")</f>
        <v/>
      </c>
      <c r="Q383" s="30" t="str">
        <f>IFERROR(IF($F$4=4,_xll.IMDP("IR",$E383,Q$9)-Q$13,_xll.IMDP("IR",$E383,Q$10)),"")</f>
        <v/>
      </c>
      <c r="R383" s="30" t="str">
        <f>IFERROR(IF($F$4=4,_xll.IMDP("IR",$E383,R$9)-R$13,_xll.IMDP("IR",$E383,R$10)),"")</f>
        <v/>
      </c>
      <c r="S383" s="30" t="str">
        <f>IFERROR(IF($F$4=4,_xll.IMDP("IR",$E383,S$9)-S$13,_xll.IMDP("IR",$E383,S$10)),"")</f>
        <v/>
      </c>
      <c r="T383" s="30" t="str">
        <f>IFERROR(IF($F$4=4,_xll.IMDP("IR",$E383,T$9)-T$13,_xll.IMDP("IR",$E383,T$10)),"")</f>
        <v/>
      </c>
      <c r="U383" s="30" t="str">
        <f>IFERROR(IF($F$4=4,_xll.IMDP("IR",$E383,U$9)-U$13,_xll.IMDP("IR",$E383,U$10)),"")</f>
        <v/>
      </c>
      <c r="V383" s="31" t="str">
        <f>IFERROR(IF($F$4=4,_xll.IMDP("IR",$E383,V$9)-V$13,_xll.IMDP("IR",$E383,V$10)),"")</f>
        <v/>
      </c>
    </row>
    <row r="384" spans="2:22">
      <c r="B384">
        <v>371</v>
      </c>
      <c r="C384" s="7" t="str">
        <f>IFERROR( VLOOKUP( $B384, Sheet1!$M$2:$O$10001, 2,0),"")</f>
        <v/>
      </c>
      <c r="D384" s="24" t="str">
        <f>IFERROR( VLOOKUP( $B384, Sheet1!$M$2:$O$10001, 3,0),"")</f>
        <v/>
      </c>
      <c r="E384" s="3" t="str">
        <f t="shared" si="8"/>
        <v>BONDAVG</v>
      </c>
      <c r="F384" s="18" t="str">
        <f>_xll.IMDP("IR",$E384,F$12)</f>
        <v/>
      </c>
      <c r="G384" s="15" t="str">
        <f>_xll.IMDP("IR",$E384,G$12)</f>
        <v/>
      </c>
      <c r="H384" s="30" t="str">
        <f>IFERROR(IF($F$4=4,_xll.IMDP("IR",$E384,H$9)-H$13,_xll.IMDP("IR",$E384,H$10)),"")</f>
        <v/>
      </c>
      <c r="I384" s="30" t="str">
        <f>IFERROR(IF($F$4=4,_xll.IMDP("IR",$E384,I$9)-I$13,_xll.IMDP("IR",$E384,I$10)),"")</f>
        <v/>
      </c>
      <c r="J384" s="30" t="str">
        <f>IFERROR(IF($F$4=4,_xll.IMDP("IR",$E384,J$9)-J$13,_xll.IMDP("IR",$E384,J$10)),"")</f>
        <v/>
      </c>
      <c r="K384" s="30" t="str">
        <f>IFERROR(IF($F$4=4,_xll.IMDP("IR",$E384,K$9)-K$13,_xll.IMDP("IR",$E384,K$10)),"")</f>
        <v/>
      </c>
      <c r="L384" s="30" t="str">
        <f>IFERROR(IF($F$4=4,_xll.IMDP("IR",$E384,L$9)-L$13,_xll.IMDP("IR",$E384,L$10)),"")</f>
        <v/>
      </c>
      <c r="M384" s="30" t="str">
        <f>IFERROR(IF($F$4=4,_xll.IMDP("IR",$E384,M$9)-M$13,_xll.IMDP("IR",$E384,M$10)),"")</f>
        <v/>
      </c>
      <c r="N384" s="30" t="str">
        <f>IFERROR(IF($F$4=4,_xll.IMDP("IR",$E384,N$9)-N$13,_xll.IMDP("IR",$E384,N$10)),"")</f>
        <v/>
      </c>
      <c r="O384" s="30" t="str">
        <f>IFERROR(IF($F$4=4,_xll.IMDP("IR",$E384,O$9)-O$13,_xll.IMDP("IR",$E384,O$10)),"")</f>
        <v/>
      </c>
      <c r="P384" s="30" t="str">
        <f>IFERROR(IF($F$4=4,_xll.IMDP("IR",$E384,P$9)-P$13,_xll.IMDP("IR",$E384,P$10)),"")</f>
        <v/>
      </c>
      <c r="Q384" s="30" t="str">
        <f>IFERROR(IF($F$4=4,_xll.IMDP("IR",$E384,Q$9)-Q$13,_xll.IMDP("IR",$E384,Q$10)),"")</f>
        <v/>
      </c>
      <c r="R384" s="30" t="str">
        <f>IFERROR(IF($F$4=4,_xll.IMDP("IR",$E384,R$9)-R$13,_xll.IMDP("IR",$E384,R$10)),"")</f>
        <v/>
      </c>
      <c r="S384" s="30" t="str">
        <f>IFERROR(IF($F$4=4,_xll.IMDP("IR",$E384,S$9)-S$13,_xll.IMDP("IR",$E384,S$10)),"")</f>
        <v/>
      </c>
      <c r="T384" s="30" t="str">
        <f>IFERROR(IF($F$4=4,_xll.IMDP("IR",$E384,T$9)-T$13,_xll.IMDP("IR",$E384,T$10)),"")</f>
        <v/>
      </c>
      <c r="U384" s="30" t="str">
        <f>IFERROR(IF($F$4=4,_xll.IMDP("IR",$E384,U$9)-U$13,_xll.IMDP("IR",$E384,U$10)),"")</f>
        <v/>
      </c>
      <c r="V384" s="31" t="str">
        <f>IFERROR(IF($F$4=4,_xll.IMDP("IR",$E384,V$9)-V$13,_xll.IMDP("IR",$E384,V$10)),"")</f>
        <v/>
      </c>
    </row>
    <row r="385" spans="2:22">
      <c r="B385">
        <v>372</v>
      </c>
      <c r="C385" s="7" t="str">
        <f>IFERROR( VLOOKUP( $B385, Sheet1!$M$2:$O$10001, 2,0),"")</f>
        <v/>
      </c>
      <c r="D385" s="24" t="str">
        <f>IFERROR( VLOOKUP( $B385, Sheet1!$M$2:$O$10001, 3,0),"")</f>
        <v/>
      </c>
      <c r="E385" s="3" t="str">
        <f t="shared" si="8"/>
        <v>BONDAVG</v>
      </c>
      <c r="F385" s="18" t="str">
        <f>_xll.IMDP("IR",$E385,F$12)</f>
        <v/>
      </c>
      <c r="G385" s="15" t="str">
        <f>_xll.IMDP("IR",$E385,G$12)</f>
        <v/>
      </c>
      <c r="H385" s="30" t="str">
        <f>IFERROR(IF($F$4=4,_xll.IMDP("IR",$E385,H$9)-H$13,_xll.IMDP("IR",$E385,H$10)),"")</f>
        <v/>
      </c>
      <c r="I385" s="30" t="str">
        <f>IFERROR(IF($F$4=4,_xll.IMDP("IR",$E385,I$9)-I$13,_xll.IMDP("IR",$E385,I$10)),"")</f>
        <v/>
      </c>
      <c r="J385" s="30" t="str">
        <f>IFERROR(IF($F$4=4,_xll.IMDP("IR",$E385,J$9)-J$13,_xll.IMDP("IR",$E385,J$10)),"")</f>
        <v/>
      </c>
      <c r="K385" s="30" t="str">
        <f>IFERROR(IF($F$4=4,_xll.IMDP("IR",$E385,K$9)-K$13,_xll.IMDP("IR",$E385,K$10)),"")</f>
        <v/>
      </c>
      <c r="L385" s="30" t="str">
        <f>IFERROR(IF($F$4=4,_xll.IMDP("IR",$E385,L$9)-L$13,_xll.IMDP("IR",$E385,L$10)),"")</f>
        <v/>
      </c>
      <c r="M385" s="30" t="str">
        <f>IFERROR(IF($F$4=4,_xll.IMDP("IR",$E385,M$9)-M$13,_xll.IMDP("IR",$E385,M$10)),"")</f>
        <v/>
      </c>
      <c r="N385" s="30" t="str">
        <f>IFERROR(IF($F$4=4,_xll.IMDP("IR",$E385,N$9)-N$13,_xll.IMDP("IR",$E385,N$10)),"")</f>
        <v/>
      </c>
      <c r="O385" s="30" t="str">
        <f>IFERROR(IF($F$4=4,_xll.IMDP("IR",$E385,O$9)-O$13,_xll.IMDP("IR",$E385,O$10)),"")</f>
        <v/>
      </c>
      <c r="P385" s="30" t="str">
        <f>IFERROR(IF($F$4=4,_xll.IMDP("IR",$E385,P$9)-P$13,_xll.IMDP("IR",$E385,P$10)),"")</f>
        <v/>
      </c>
      <c r="Q385" s="30" t="str">
        <f>IFERROR(IF($F$4=4,_xll.IMDP("IR",$E385,Q$9)-Q$13,_xll.IMDP("IR",$E385,Q$10)),"")</f>
        <v/>
      </c>
      <c r="R385" s="30" t="str">
        <f>IFERROR(IF($F$4=4,_xll.IMDP("IR",$E385,R$9)-R$13,_xll.IMDP("IR",$E385,R$10)),"")</f>
        <v/>
      </c>
      <c r="S385" s="30" t="str">
        <f>IFERROR(IF($F$4=4,_xll.IMDP("IR",$E385,S$9)-S$13,_xll.IMDP("IR",$E385,S$10)),"")</f>
        <v/>
      </c>
      <c r="T385" s="30" t="str">
        <f>IFERROR(IF($F$4=4,_xll.IMDP("IR",$E385,T$9)-T$13,_xll.IMDP("IR",$E385,T$10)),"")</f>
        <v/>
      </c>
      <c r="U385" s="30" t="str">
        <f>IFERROR(IF($F$4=4,_xll.IMDP("IR",$E385,U$9)-U$13,_xll.IMDP("IR",$E385,U$10)),"")</f>
        <v/>
      </c>
      <c r="V385" s="31" t="str">
        <f>IFERROR(IF($F$4=4,_xll.IMDP("IR",$E385,V$9)-V$13,_xll.IMDP("IR",$E385,V$10)),"")</f>
        <v/>
      </c>
    </row>
    <row r="386" spans="2:22">
      <c r="B386">
        <v>373</v>
      </c>
      <c r="C386" s="7" t="str">
        <f>IFERROR( VLOOKUP( $B386, Sheet1!$M$2:$O$10001, 2,0),"")</f>
        <v/>
      </c>
      <c r="D386" s="24" t="str">
        <f>IFERROR( VLOOKUP( $B386, Sheet1!$M$2:$O$10001, 3,0),"")</f>
        <v/>
      </c>
      <c r="E386" s="3" t="str">
        <f t="shared" si="8"/>
        <v>BONDAVG</v>
      </c>
      <c r="F386" s="18" t="str">
        <f>_xll.IMDP("IR",$E386,F$12)</f>
        <v/>
      </c>
      <c r="G386" s="15" t="str">
        <f>_xll.IMDP("IR",$E386,G$12)</f>
        <v/>
      </c>
      <c r="H386" s="30" t="str">
        <f>IFERROR(IF($F$4=4,_xll.IMDP("IR",$E386,H$9)-H$13,_xll.IMDP("IR",$E386,H$10)),"")</f>
        <v/>
      </c>
      <c r="I386" s="30" t="str">
        <f>IFERROR(IF($F$4=4,_xll.IMDP("IR",$E386,I$9)-I$13,_xll.IMDP("IR",$E386,I$10)),"")</f>
        <v/>
      </c>
      <c r="J386" s="30" t="str">
        <f>IFERROR(IF($F$4=4,_xll.IMDP("IR",$E386,J$9)-J$13,_xll.IMDP("IR",$E386,J$10)),"")</f>
        <v/>
      </c>
      <c r="K386" s="30" t="str">
        <f>IFERROR(IF($F$4=4,_xll.IMDP("IR",$E386,K$9)-K$13,_xll.IMDP("IR",$E386,K$10)),"")</f>
        <v/>
      </c>
      <c r="L386" s="30" t="str">
        <f>IFERROR(IF($F$4=4,_xll.IMDP("IR",$E386,L$9)-L$13,_xll.IMDP("IR",$E386,L$10)),"")</f>
        <v/>
      </c>
      <c r="M386" s="30" t="str">
        <f>IFERROR(IF($F$4=4,_xll.IMDP("IR",$E386,M$9)-M$13,_xll.IMDP("IR",$E386,M$10)),"")</f>
        <v/>
      </c>
      <c r="N386" s="30" t="str">
        <f>IFERROR(IF($F$4=4,_xll.IMDP("IR",$E386,N$9)-N$13,_xll.IMDP("IR",$E386,N$10)),"")</f>
        <v/>
      </c>
      <c r="O386" s="30" t="str">
        <f>IFERROR(IF($F$4=4,_xll.IMDP("IR",$E386,O$9)-O$13,_xll.IMDP("IR",$E386,O$10)),"")</f>
        <v/>
      </c>
      <c r="P386" s="30" t="str">
        <f>IFERROR(IF($F$4=4,_xll.IMDP("IR",$E386,P$9)-P$13,_xll.IMDP("IR",$E386,P$10)),"")</f>
        <v/>
      </c>
      <c r="Q386" s="30" t="str">
        <f>IFERROR(IF($F$4=4,_xll.IMDP("IR",$E386,Q$9)-Q$13,_xll.IMDP("IR",$E386,Q$10)),"")</f>
        <v/>
      </c>
      <c r="R386" s="30" t="str">
        <f>IFERROR(IF($F$4=4,_xll.IMDP("IR",$E386,R$9)-R$13,_xll.IMDP("IR",$E386,R$10)),"")</f>
        <v/>
      </c>
      <c r="S386" s="30" t="str">
        <f>IFERROR(IF($F$4=4,_xll.IMDP("IR",$E386,S$9)-S$13,_xll.IMDP("IR",$E386,S$10)),"")</f>
        <v/>
      </c>
      <c r="T386" s="30" t="str">
        <f>IFERROR(IF($F$4=4,_xll.IMDP("IR",$E386,T$9)-T$13,_xll.IMDP("IR",$E386,T$10)),"")</f>
        <v/>
      </c>
      <c r="U386" s="30" t="str">
        <f>IFERROR(IF($F$4=4,_xll.IMDP("IR",$E386,U$9)-U$13,_xll.IMDP("IR",$E386,U$10)),"")</f>
        <v/>
      </c>
      <c r="V386" s="31" t="str">
        <f>IFERROR(IF($F$4=4,_xll.IMDP("IR",$E386,V$9)-V$13,_xll.IMDP("IR",$E386,V$10)),"")</f>
        <v/>
      </c>
    </row>
    <row r="387" spans="2:22">
      <c r="B387">
        <v>374</v>
      </c>
      <c r="C387" s="7" t="str">
        <f>IFERROR( VLOOKUP( $B387, Sheet1!$M$2:$O$10001, 2,0),"")</f>
        <v/>
      </c>
      <c r="D387" s="24" t="str">
        <f>IFERROR( VLOOKUP( $B387, Sheet1!$M$2:$O$10001, 3,0),"")</f>
        <v/>
      </c>
      <c r="E387" s="3" t="str">
        <f t="shared" si="8"/>
        <v>BONDAVG</v>
      </c>
      <c r="F387" s="18" t="str">
        <f>_xll.IMDP("IR",$E387,F$12)</f>
        <v/>
      </c>
      <c r="G387" s="15" t="str">
        <f>_xll.IMDP("IR",$E387,G$12)</f>
        <v/>
      </c>
      <c r="H387" s="30" t="str">
        <f>IFERROR(IF($F$4=4,_xll.IMDP("IR",$E387,H$9)-H$13,_xll.IMDP("IR",$E387,H$10)),"")</f>
        <v/>
      </c>
      <c r="I387" s="30" t="str">
        <f>IFERROR(IF($F$4=4,_xll.IMDP("IR",$E387,I$9)-I$13,_xll.IMDP("IR",$E387,I$10)),"")</f>
        <v/>
      </c>
      <c r="J387" s="30" t="str">
        <f>IFERROR(IF($F$4=4,_xll.IMDP("IR",$E387,J$9)-J$13,_xll.IMDP("IR",$E387,J$10)),"")</f>
        <v/>
      </c>
      <c r="K387" s="30" t="str">
        <f>IFERROR(IF($F$4=4,_xll.IMDP("IR",$E387,K$9)-K$13,_xll.IMDP("IR",$E387,K$10)),"")</f>
        <v/>
      </c>
      <c r="L387" s="30" t="str">
        <f>IFERROR(IF($F$4=4,_xll.IMDP("IR",$E387,L$9)-L$13,_xll.IMDP("IR",$E387,L$10)),"")</f>
        <v/>
      </c>
      <c r="M387" s="30" t="str">
        <f>IFERROR(IF($F$4=4,_xll.IMDP("IR",$E387,M$9)-M$13,_xll.IMDP("IR",$E387,M$10)),"")</f>
        <v/>
      </c>
      <c r="N387" s="30" t="str">
        <f>IFERROR(IF($F$4=4,_xll.IMDP("IR",$E387,N$9)-N$13,_xll.IMDP("IR",$E387,N$10)),"")</f>
        <v/>
      </c>
      <c r="O387" s="30" t="str">
        <f>IFERROR(IF($F$4=4,_xll.IMDP("IR",$E387,O$9)-O$13,_xll.IMDP("IR",$E387,O$10)),"")</f>
        <v/>
      </c>
      <c r="P387" s="30" t="str">
        <f>IFERROR(IF($F$4=4,_xll.IMDP("IR",$E387,P$9)-P$13,_xll.IMDP("IR",$E387,P$10)),"")</f>
        <v/>
      </c>
      <c r="Q387" s="30" t="str">
        <f>IFERROR(IF($F$4=4,_xll.IMDP("IR",$E387,Q$9)-Q$13,_xll.IMDP("IR",$E387,Q$10)),"")</f>
        <v/>
      </c>
      <c r="R387" s="30" t="str">
        <f>IFERROR(IF($F$4=4,_xll.IMDP("IR",$E387,R$9)-R$13,_xll.IMDP("IR",$E387,R$10)),"")</f>
        <v/>
      </c>
      <c r="S387" s="30" t="str">
        <f>IFERROR(IF($F$4=4,_xll.IMDP("IR",$E387,S$9)-S$13,_xll.IMDP("IR",$E387,S$10)),"")</f>
        <v/>
      </c>
      <c r="T387" s="30" t="str">
        <f>IFERROR(IF($F$4=4,_xll.IMDP("IR",$E387,T$9)-T$13,_xll.IMDP("IR",$E387,T$10)),"")</f>
        <v/>
      </c>
      <c r="U387" s="30" t="str">
        <f>IFERROR(IF($F$4=4,_xll.IMDP("IR",$E387,U$9)-U$13,_xll.IMDP("IR",$E387,U$10)),"")</f>
        <v/>
      </c>
      <c r="V387" s="31" t="str">
        <f>IFERROR(IF($F$4=4,_xll.IMDP("IR",$E387,V$9)-V$13,_xll.IMDP("IR",$E387,V$10)),"")</f>
        <v/>
      </c>
    </row>
    <row r="388" spans="2:22">
      <c r="B388">
        <v>375</v>
      </c>
      <c r="C388" s="7" t="str">
        <f>IFERROR( VLOOKUP( $B388, Sheet1!$M$2:$O$10001, 2,0),"")</f>
        <v/>
      </c>
      <c r="D388" s="24" t="str">
        <f>IFERROR( VLOOKUP( $B388, Sheet1!$M$2:$O$10001, 3,0),"")</f>
        <v/>
      </c>
      <c r="E388" s="3" t="str">
        <f t="shared" si="8"/>
        <v>BONDAVG</v>
      </c>
      <c r="F388" s="18" t="str">
        <f>_xll.IMDP("IR",$E388,F$12)</f>
        <v/>
      </c>
      <c r="G388" s="15" t="str">
        <f>_xll.IMDP("IR",$E388,G$12)</f>
        <v/>
      </c>
      <c r="H388" s="30" t="str">
        <f>IFERROR(IF($F$4=4,_xll.IMDP("IR",$E388,H$9)-H$13,_xll.IMDP("IR",$E388,H$10)),"")</f>
        <v/>
      </c>
      <c r="I388" s="30" t="str">
        <f>IFERROR(IF($F$4=4,_xll.IMDP("IR",$E388,I$9)-I$13,_xll.IMDP("IR",$E388,I$10)),"")</f>
        <v/>
      </c>
      <c r="J388" s="30" t="str">
        <f>IFERROR(IF($F$4=4,_xll.IMDP("IR",$E388,J$9)-J$13,_xll.IMDP("IR",$E388,J$10)),"")</f>
        <v/>
      </c>
      <c r="K388" s="30" t="str">
        <f>IFERROR(IF($F$4=4,_xll.IMDP("IR",$E388,K$9)-K$13,_xll.IMDP("IR",$E388,K$10)),"")</f>
        <v/>
      </c>
      <c r="L388" s="30" t="str">
        <f>IFERROR(IF($F$4=4,_xll.IMDP("IR",$E388,L$9)-L$13,_xll.IMDP("IR",$E388,L$10)),"")</f>
        <v/>
      </c>
      <c r="M388" s="30" t="str">
        <f>IFERROR(IF($F$4=4,_xll.IMDP("IR",$E388,M$9)-M$13,_xll.IMDP("IR",$E388,M$10)),"")</f>
        <v/>
      </c>
      <c r="N388" s="30" t="str">
        <f>IFERROR(IF($F$4=4,_xll.IMDP("IR",$E388,N$9)-N$13,_xll.IMDP("IR",$E388,N$10)),"")</f>
        <v/>
      </c>
      <c r="O388" s="30" t="str">
        <f>IFERROR(IF($F$4=4,_xll.IMDP("IR",$E388,O$9)-O$13,_xll.IMDP("IR",$E388,O$10)),"")</f>
        <v/>
      </c>
      <c r="P388" s="30" t="str">
        <f>IFERROR(IF($F$4=4,_xll.IMDP("IR",$E388,P$9)-P$13,_xll.IMDP("IR",$E388,P$10)),"")</f>
        <v/>
      </c>
      <c r="Q388" s="30" t="str">
        <f>IFERROR(IF($F$4=4,_xll.IMDP("IR",$E388,Q$9)-Q$13,_xll.IMDP("IR",$E388,Q$10)),"")</f>
        <v/>
      </c>
      <c r="R388" s="30" t="str">
        <f>IFERROR(IF($F$4=4,_xll.IMDP("IR",$E388,R$9)-R$13,_xll.IMDP("IR",$E388,R$10)),"")</f>
        <v/>
      </c>
      <c r="S388" s="30" t="str">
        <f>IFERROR(IF($F$4=4,_xll.IMDP("IR",$E388,S$9)-S$13,_xll.IMDP("IR",$E388,S$10)),"")</f>
        <v/>
      </c>
      <c r="T388" s="30" t="str">
        <f>IFERROR(IF($F$4=4,_xll.IMDP("IR",$E388,T$9)-T$13,_xll.IMDP("IR",$E388,T$10)),"")</f>
        <v/>
      </c>
      <c r="U388" s="30" t="str">
        <f>IFERROR(IF($F$4=4,_xll.IMDP("IR",$E388,U$9)-U$13,_xll.IMDP("IR",$E388,U$10)),"")</f>
        <v/>
      </c>
      <c r="V388" s="31" t="str">
        <f>IFERROR(IF($F$4=4,_xll.IMDP("IR",$E388,V$9)-V$13,_xll.IMDP("IR",$E388,V$10)),"")</f>
        <v/>
      </c>
    </row>
    <row r="389" spans="2:22">
      <c r="B389">
        <v>376</v>
      </c>
      <c r="C389" s="7" t="str">
        <f>IFERROR( VLOOKUP( $B389, Sheet1!$M$2:$O$10001, 2,0),"")</f>
        <v/>
      </c>
      <c r="D389" s="24" t="str">
        <f>IFERROR( VLOOKUP( $B389, Sheet1!$M$2:$O$10001, 3,0),"")</f>
        <v/>
      </c>
      <c r="E389" s="3" t="str">
        <f t="shared" si="8"/>
        <v>BONDAVG</v>
      </c>
      <c r="F389" s="18" t="str">
        <f>_xll.IMDP("IR",$E389,F$12)</f>
        <v/>
      </c>
      <c r="G389" s="15" t="str">
        <f>_xll.IMDP("IR",$E389,G$12)</f>
        <v/>
      </c>
      <c r="H389" s="30" t="str">
        <f>IFERROR(IF($F$4=4,_xll.IMDP("IR",$E389,H$9)-H$13,_xll.IMDP("IR",$E389,H$10)),"")</f>
        <v/>
      </c>
      <c r="I389" s="30" t="str">
        <f>IFERROR(IF($F$4=4,_xll.IMDP("IR",$E389,I$9)-I$13,_xll.IMDP("IR",$E389,I$10)),"")</f>
        <v/>
      </c>
      <c r="J389" s="30" t="str">
        <f>IFERROR(IF($F$4=4,_xll.IMDP("IR",$E389,J$9)-J$13,_xll.IMDP("IR",$E389,J$10)),"")</f>
        <v/>
      </c>
      <c r="K389" s="30" t="str">
        <f>IFERROR(IF($F$4=4,_xll.IMDP("IR",$E389,K$9)-K$13,_xll.IMDP("IR",$E389,K$10)),"")</f>
        <v/>
      </c>
      <c r="L389" s="30" t="str">
        <f>IFERROR(IF($F$4=4,_xll.IMDP("IR",$E389,L$9)-L$13,_xll.IMDP("IR",$E389,L$10)),"")</f>
        <v/>
      </c>
      <c r="M389" s="30" t="str">
        <f>IFERROR(IF($F$4=4,_xll.IMDP("IR",$E389,M$9)-M$13,_xll.IMDP("IR",$E389,M$10)),"")</f>
        <v/>
      </c>
      <c r="N389" s="30" t="str">
        <f>IFERROR(IF($F$4=4,_xll.IMDP("IR",$E389,N$9)-N$13,_xll.IMDP("IR",$E389,N$10)),"")</f>
        <v/>
      </c>
      <c r="O389" s="30" t="str">
        <f>IFERROR(IF($F$4=4,_xll.IMDP("IR",$E389,O$9)-O$13,_xll.IMDP("IR",$E389,O$10)),"")</f>
        <v/>
      </c>
      <c r="P389" s="30" t="str">
        <f>IFERROR(IF($F$4=4,_xll.IMDP("IR",$E389,P$9)-P$13,_xll.IMDP("IR",$E389,P$10)),"")</f>
        <v/>
      </c>
      <c r="Q389" s="30" t="str">
        <f>IFERROR(IF($F$4=4,_xll.IMDP("IR",$E389,Q$9)-Q$13,_xll.IMDP("IR",$E389,Q$10)),"")</f>
        <v/>
      </c>
      <c r="R389" s="30" t="str">
        <f>IFERROR(IF($F$4=4,_xll.IMDP("IR",$E389,R$9)-R$13,_xll.IMDP("IR",$E389,R$10)),"")</f>
        <v/>
      </c>
      <c r="S389" s="30" t="str">
        <f>IFERROR(IF($F$4=4,_xll.IMDP("IR",$E389,S$9)-S$13,_xll.IMDP("IR",$E389,S$10)),"")</f>
        <v/>
      </c>
      <c r="T389" s="30" t="str">
        <f>IFERROR(IF($F$4=4,_xll.IMDP("IR",$E389,T$9)-T$13,_xll.IMDP("IR",$E389,T$10)),"")</f>
        <v/>
      </c>
      <c r="U389" s="30" t="str">
        <f>IFERROR(IF($F$4=4,_xll.IMDP("IR",$E389,U$9)-U$13,_xll.IMDP("IR",$E389,U$10)),"")</f>
        <v/>
      </c>
      <c r="V389" s="31" t="str">
        <f>IFERROR(IF($F$4=4,_xll.IMDP("IR",$E389,V$9)-V$13,_xll.IMDP("IR",$E389,V$10)),"")</f>
        <v/>
      </c>
    </row>
    <row r="390" spans="2:22">
      <c r="B390">
        <v>377</v>
      </c>
      <c r="C390" s="7" t="str">
        <f>IFERROR( VLOOKUP( $B390, Sheet1!$M$2:$O$10001, 2,0),"")</f>
        <v/>
      </c>
      <c r="D390" s="24" t="str">
        <f>IFERROR( VLOOKUP( $B390, Sheet1!$M$2:$O$10001, 3,0),"")</f>
        <v/>
      </c>
      <c r="E390" s="3" t="str">
        <f t="shared" si="8"/>
        <v>BONDAVG</v>
      </c>
      <c r="F390" s="18" t="str">
        <f>_xll.IMDP("IR",$E390,F$12)</f>
        <v/>
      </c>
      <c r="G390" s="15" t="str">
        <f>_xll.IMDP("IR",$E390,G$12)</f>
        <v/>
      </c>
      <c r="H390" s="30" t="str">
        <f>IFERROR(IF($F$4=4,_xll.IMDP("IR",$E390,H$9)-H$13,_xll.IMDP("IR",$E390,H$10)),"")</f>
        <v/>
      </c>
      <c r="I390" s="30" t="str">
        <f>IFERROR(IF($F$4=4,_xll.IMDP("IR",$E390,I$9)-I$13,_xll.IMDP("IR",$E390,I$10)),"")</f>
        <v/>
      </c>
      <c r="J390" s="30" t="str">
        <f>IFERROR(IF($F$4=4,_xll.IMDP("IR",$E390,J$9)-J$13,_xll.IMDP("IR",$E390,J$10)),"")</f>
        <v/>
      </c>
      <c r="K390" s="30" t="str">
        <f>IFERROR(IF($F$4=4,_xll.IMDP("IR",$E390,K$9)-K$13,_xll.IMDP("IR",$E390,K$10)),"")</f>
        <v/>
      </c>
      <c r="L390" s="30" t="str">
        <f>IFERROR(IF($F$4=4,_xll.IMDP("IR",$E390,L$9)-L$13,_xll.IMDP("IR",$E390,L$10)),"")</f>
        <v/>
      </c>
      <c r="M390" s="30" t="str">
        <f>IFERROR(IF($F$4=4,_xll.IMDP("IR",$E390,M$9)-M$13,_xll.IMDP("IR",$E390,M$10)),"")</f>
        <v/>
      </c>
      <c r="N390" s="30" t="str">
        <f>IFERROR(IF($F$4=4,_xll.IMDP("IR",$E390,N$9)-N$13,_xll.IMDP("IR",$E390,N$10)),"")</f>
        <v/>
      </c>
      <c r="O390" s="30" t="str">
        <f>IFERROR(IF($F$4=4,_xll.IMDP("IR",$E390,O$9)-O$13,_xll.IMDP("IR",$E390,O$10)),"")</f>
        <v/>
      </c>
      <c r="P390" s="30" t="str">
        <f>IFERROR(IF($F$4=4,_xll.IMDP("IR",$E390,P$9)-P$13,_xll.IMDP("IR",$E390,P$10)),"")</f>
        <v/>
      </c>
      <c r="Q390" s="30" t="str">
        <f>IFERROR(IF($F$4=4,_xll.IMDP("IR",$E390,Q$9)-Q$13,_xll.IMDP("IR",$E390,Q$10)),"")</f>
        <v/>
      </c>
      <c r="R390" s="30" t="str">
        <f>IFERROR(IF($F$4=4,_xll.IMDP("IR",$E390,R$9)-R$13,_xll.IMDP("IR",$E390,R$10)),"")</f>
        <v/>
      </c>
      <c r="S390" s="30" t="str">
        <f>IFERROR(IF($F$4=4,_xll.IMDP("IR",$E390,S$9)-S$13,_xll.IMDP("IR",$E390,S$10)),"")</f>
        <v/>
      </c>
      <c r="T390" s="30" t="str">
        <f>IFERROR(IF($F$4=4,_xll.IMDP("IR",$E390,T$9)-T$13,_xll.IMDP("IR",$E390,T$10)),"")</f>
        <v/>
      </c>
      <c r="U390" s="30" t="str">
        <f>IFERROR(IF($F$4=4,_xll.IMDP("IR",$E390,U$9)-U$13,_xll.IMDP("IR",$E390,U$10)),"")</f>
        <v/>
      </c>
      <c r="V390" s="31" t="str">
        <f>IFERROR(IF($F$4=4,_xll.IMDP("IR",$E390,V$9)-V$13,_xll.IMDP("IR",$E390,V$10)),"")</f>
        <v/>
      </c>
    </row>
    <row r="391" spans="2:22">
      <c r="B391">
        <v>378</v>
      </c>
      <c r="C391" s="7" t="str">
        <f>IFERROR( VLOOKUP( $B391, Sheet1!$M$2:$O$10001, 2,0),"")</f>
        <v/>
      </c>
      <c r="D391" s="24" t="str">
        <f>IFERROR( VLOOKUP( $B391, Sheet1!$M$2:$O$10001, 3,0),"")</f>
        <v/>
      </c>
      <c r="E391" s="3" t="str">
        <f t="shared" si="8"/>
        <v>BONDAVG</v>
      </c>
      <c r="F391" s="18" t="str">
        <f>_xll.IMDP("IR",$E391,F$12)</f>
        <v/>
      </c>
      <c r="G391" s="15" t="str">
        <f>_xll.IMDP("IR",$E391,G$12)</f>
        <v/>
      </c>
      <c r="H391" s="30" t="str">
        <f>IFERROR(IF($F$4=4,_xll.IMDP("IR",$E391,H$9)-H$13,_xll.IMDP("IR",$E391,H$10)),"")</f>
        <v/>
      </c>
      <c r="I391" s="30" t="str">
        <f>IFERROR(IF($F$4=4,_xll.IMDP("IR",$E391,I$9)-I$13,_xll.IMDP("IR",$E391,I$10)),"")</f>
        <v/>
      </c>
      <c r="J391" s="30" t="str">
        <f>IFERROR(IF($F$4=4,_xll.IMDP("IR",$E391,J$9)-J$13,_xll.IMDP("IR",$E391,J$10)),"")</f>
        <v/>
      </c>
      <c r="K391" s="30" t="str">
        <f>IFERROR(IF($F$4=4,_xll.IMDP("IR",$E391,K$9)-K$13,_xll.IMDP("IR",$E391,K$10)),"")</f>
        <v/>
      </c>
      <c r="L391" s="30" t="str">
        <f>IFERROR(IF($F$4=4,_xll.IMDP("IR",$E391,L$9)-L$13,_xll.IMDP("IR",$E391,L$10)),"")</f>
        <v/>
      </c>
      <c r="M391" s="30" t="str">
        <f>IFERROR(IF($F$4=4,_xll.IMDP("IR",$E391,M$9)-M$13,_xll.IMDP("IR",$E391,M$10)),"")</f>
        <v/>
      </c>
      <c r="N391" s="30" t="str">
        <f>IFERROR(IF($F$4=4,_xll.IMDP("IR",$E391,N$9)-N$13,_xll.IMDP("IR",$E391,N$10)),"")</f>
        <v/>
      </c>
      <c r="O391" s="30" t="str">
        <f>IFERROR(IF($F$4=4,_xll.IMDP("IR",$E391,O$9)-O$13,_xll.IMDP("IR",$E391,O$10)),"")</f>
        <v/>
      </c>
      <c r="P391" s="30" t="str">
        <f>IFERROR(IF($F$4=4,_xll.IMDP("IR",$E391,P$9)-P$13,_xll.IMDP("IR",$E391,P$10)),"")</f>
        <v/>
      </c>
      <c r="Q391" s="30" t="str">
        <f>IFERROR(IF($F$4=4,_xll.IMDP("IR",$E391,Q$9)-Q$13,_xll.IMDP("IR",$E391,Q$10)),"")</f>
        <v/>
      </c>
      <c r="R391" s="30" t="str">
        <f>IFERROR(IF($F$4=4,_xll.IMDP("IR",$E391,R$9)-R$13,_xll.IMDP("IR",$E391,R$10)),"")</f>
        <v/>
      </c>
      <c r="S391" s="30" t="str">
        <f>IFERROR(IF($F$4=4,_xll.IMDP("IR",$E391,S$9)-S$13,_xll.IMDP("IR",$E391,S$10)),"")</f>
        <v/>
      </c>
      <c r="T391" s="30" t="str">
        <f>IFERROR(IF($F$4=4,_xll.IMDP("IR",$E391,T$9)-T$13,_xll.IMDP("IR",$E391,T$10)),"")</f>
        <v/>
      </c>
      <c r="U391" s="30" t="str">
        <f>IFERROR(IF($F$4=4,_xll.IMDP("IR",$E391,U$9)-U$13,_xll.IMDP("IR",$E391,U$10)),"")</f>
        <v/>
      </c>
      <c r="V391" s="31" t="str">
        <f>IFERROR(IF($F$4=4,_xll.IMDP("IR",$E391,V$9)-V$13,_xll.IMDP("IR",$E391,V$10)),"")</f>
        <v/>
      </c>
    </row>
    <row r="392" spans="2:22">
      <c r="B392">
        <v>379</v>
      </c>
      <c r="C392" s="7" t="str">
        <f>IFERROR( VLOOKUP( $B392, Sheet1!$M$2:$O$10001, 2,0),"")</f>
        <v/>
      </c>
      <c r="D392" s="24" t="str">
        <f>IFERROR( VLOOKUP( $B392, Sheet1!$M$2:$O$10001, 3,0),"")</f>
        <v/>
      </c>
      <c r="E392" s="3" t="str">
        <f t="shared" si="8"/>
        <v>BONDAVG</v>
      </c>
      <c r="F392" s="18" t="str">
        <f>_xll.IMDP("IR",$E392,F$12)</f>
        <v/>
      </c>
      <c r="G392" s="15" t="str">
        <f>_xll.IMDP("IR",$E392,G$12)</f>
        <v/>
      </c>
      <c r="H392" s="30" t="str">
        <f>IFERROR(IF($F$4=4,_xll.IMDP("IR",$E392,H$9)-H$13,_xll.IMDP("IR",$E392,H$10)),"")</f>
        <v/>
      </c>
      <c r="I392" s="30" t="str">
        <f>IFERROR(IF($F$4=4,_xll.IMDP("IR",$E392,I$9)-I$13,_xll.IMDP("IR",$E392,I$10)),"")</f>
        <v/>
      </c>
      <c r="J392" s="30" t="str">
        <f>IFERROR(IF($F$4=4,_xll.IMDP("IR",$E392,J$9)-J$13,_xll.IMDP("IR",$E392,J$10)),"")</f>
        <v/>
      </c>
      <c r="K392" s="30" t="str">
        <f>IFERROR(IF($F$4=4,_xll.IMDP("IR",$E392,K$9)-K$13,_xll.IMDP("IR",$E392,K$10)),"")</f>
        <v/>
      </c>
      <c r="L392" s="30" t="str">
        <f>IFERROR(IF($F$4=4,_xll.IMDP("IR",$E392,L$9)-L$13,_xll.IMDP("IR",$E392,L$10)),"")</f>
        <v/>
      </c>
      <c r="M392" s="30" t="str">
        <f>IFERROR(IF($F$4=4,_xll.IMDP("IR",$E392,M$9)-M$13,_xll.IMDP("IR",$E392,M$10)),"")</f>
        <v/>
      </c>
      <c r="N392" s="30" t="str">
        <f>IFERROR(IF($F$4=4,_xll.IMDP("IR",$E392,N$9)-N$13,_xll.IMDP("IR",$E392,N$10)),"")</f>
        <v/>
      </c>
      <c r="O392" s="30" t="str">
        <f>IFERROR(IF($F$4=4,_xll.IMDP("IR",$E392,O$9)-O$13,_xll.IMDP("IR",$E392,O$10)),"")</f>
        <v/>
      </c>
      <c r="P392" s="30" t="str">
        <f>IFERROR(IF($F$4=4,_xll.IMDP("IR",$E392,P$9)-P$13,_xll.IMDP("IR",$E392,P$10)),"")</f>
        <v/>
      </c>
      <c r="Q392" s="30" t="str">
        <f>IFERROR(IF($F$4=4,_xll.IMDP("IR",$E392,Q$9)-Q$13,_xll.IMDP("IR",$E392,Q$10)),"")</f>
        <v/>
      </c>
      <c r="R392" s="30" t="str">
        <f>IFERROR(IF($F$4=4,_xll.IMDP("IR",$E392,R$9)-R$13,_xll.IMDP("IR",$E392,R$10)),"")</f>
        <v/>
      </c>
      <c r="S392" s="30" t="str">
        <f>IFERROR(IF($F$4=4,_xll.IMDP("IR",$E392,S$9)-S$13,_xll.IMDP("IR",$E392,S$10)),"")</f>
        <v/>
      </c>
      <c r="T392" s="30" t="str">
        <f>IFERROR(IF($F$4=4,_xll.IMDP("IR",$E392,T$9)-T$13,_xll.IMDP("IR",$E392,T$10)),"")</f>
        <v/>
      </c>
      <c r="U392" s="30" t="str">
        <f>IFERROR(IF($F$4=4,_xll.IMDP("IR",$E392,U$9)-U$13,_xll.IMDP("IR",$E392,U$10)),"")</f>
        <v/>
      </c>
      <c r="V392" s="31" t="str">
        <f>IFERROR(IF($F$4=4,_xll.IMDP("IR",$E392,V$9)-V$13,_xll.IMDP("IR",$E392,V$10)),"")</f>
        <v/>
      </c>
    </row>
    <row r="393" spans="2:22">
      <c r="B393">
        <v>380</v>
      </c>
      <c r="C393" s="7" t="str">
        <f>IFERROR( VLOOKUP( $B393, Sheet1!$M$2:$O$10001, 2,0),"")</f>
        <v/>
      </c>
      <c r="D393" s="24" t="str">
        <f>IFERROR( VLOOKUP( $B393, Sheet1!$M$2:$O$10001, 3,0),"")</f>
        <v/>
      </c>
      <c r="E393" s="3" t="str">
        <f t="shared" si="8"/>
        <v>BONDAVG</v>
      </c>
      <c r="F393" s="18" t="str">
        <f>_xll.IMDP("IR",$E393,F$12)</f>
        <v/>
      </c>
      <c r="G393" s="15" t="str">
        <f>_xll.IMDP("IR",$E393,G$12)</f>
        <v/>
      </c>
      <c r="H393" s="30" t="str">
        <f>IFERROR(IF($F$4=4,_xll.IMDP("IR",$E393,H$9)-H$13,_xll.IMDP("IR",$E393,H$10)),"")</f>
        <v/>
      </c>
      <c r="I393" s="30" t="str">
        <f>IFERROR(IF($F$4=4,_xll.IMDP("IR",$E393,I$9)-I$13,_xll.IMDP("IR",$E393,I$10)),"")</f>
        <v/>
      </c>
      <c r="J393" s="30" t="str">
        <f>IFERROR(IF($F$4=4,_xll.IMDP("IR",$E393,J$9)-J$13,_xll.IMDP("IR",$E393,J$10)),"")</f>
        <v/>
      </c>
      <c r="K393" s="30" t="str">
        <f>IFERROR(IF($F$4=4,_xll.IMDP("IR",$E393,K$9)-K$13,_xll.IMDP("IR",$E393,K$10)),"")</f>
        <v/>
      </c>
      <c r="L393" s="30" t="str">
        <f>IFERROR(IF($F$4=4,_xll.IMDP("IR",$E393,L$9)-L$13,_xll.IMDP("IR",$E393,L$10)),"")</f>
        <v/>
      </c>
      <c r="M393" s="30" t="str">
        <f>IFERROR(IF($F$4=4,_xll.IMDP("IR",$E393,M$9)-M$13,_xll.IMDP("IR",$E393,M$10)),"")</f>
        <v/>
      </c>
      <c r="N393" s="30" t="str">
        <f>IFERROR(IF($F$4=4,_xll.IMDP("IR",$E393,N$9)-N$13,_xll.IMDP("IR",$E393,N$10)),"")</f>
        <v/>
      </c>
      <c r="O393" s="30" t="str">
        <f>IFERROR(IF($F$4=4,_xll.IMDP("IR",$E393,O$9)-O$13,_xll.IMDP("IR",$E393,O$10)),"")</f>
        <v/>
      </c>
      <c r="P393" s="30" t="str">
        <f>IFERROR(IF($F$4=4,_xll.IMDP("IR",$E393,P$9)-P$13,_xll.IMDP("IR",$E393,P$10)),"")</f>
        <v/>
      </c>
      <c r="Q393" s="30" t="str">
        <f>IFERROR(IF($F$4=4,_xll.IMDP("IR",$E393,Q$9)-Q$13,_xll.IMDP("IR",$E393,Q$10)),"")</f>
        <v/>
      </c>
      <c r="R393" s="30" t="str">
        <f>IFERROR(IF($F$4=4,_xll.IMDP("IR",$E393,R$9)-R$13,_xll.IMDP("IR",$E393,R$10)),"")</f>
        <v/>
      </c>
      <c r="S393" s="30" t="str">
        <f>IFERROR(IF($F$4=4,_xll.IMDP("IR",$E393,S$9)-S$13,_xll.IMDP("IR",$E393,S$10)),"")</f>
        <v/>
      </c>
      <c r="T393" s="30" t="str">
        <f>IFERROR(IF($F$4=4,_xll.IMDP("IR",$E393,T$9)-T$13,_xll.IMDP("IR",$E393,T$10)),"")</f>
        <v/>
      </c>
      <c r="U393" s="30" t="str">
        <f>IFERROR(IF($F$4=4,_xll.IMDP("IR",$E393,U$9)-U$13,_xll.IMDP("IR",$E393,U$10)),"")</f>
        <v/>
      </c>
      <c r="V393" s="31" t="str">
        <f>IFERROR(IF($F$4=4,_xll.IMDP("IR",$E393,V$9)-V$13,_xll.IMDP("IR",$E393,V$10)),"")</f>
        <v/>
      </c>
    </row>
    <row r="394" spans="2:22">
      <c r="B394">
        <v>381</v>
      </c>
      <c r="C394" s="7" t="str">
        <f>IFERROR( VLOOKUP( $B394, Sheet1!$M$2:$O$10001, 2,0),"")</f>
        <v/>
      </c>
      <c r="D394" s="24" t="str">
        <f>IFERROR( VLOOKUP( $B394, Sheet1!$M$2:$O$10001, 3,0),"")</f>
        <v/>
      </c>
      <c r="E394" s="3" t="str">
        <f t="shared" si="8"/>
        <v>BONDAVG</v>
      </c>
      <c r="F394" s="18" t="str">
        <f>_xll.IMDP("IR",$E394,F$12)</f>
        <v/>
      </c>
      <c r="G394" s="15" t="str">
        <f>_xll.IMDP("IR",$E394,G$12)</f>
        <v/>
      </c>
      <c r="H394" s="30" t="str">
        <f>IFERROR(IF($F$4=4,_xll.IMDP("IR",$E394,H$9)-H$13,_xll.IMDP("IR",$E394,H$10)),"")</f>
        <v/>
      </c>
      <c r="I394" s="30" t="str">
        <f>IFERROR(IF($F$4=4,_xll.IMDP("IR",$E394,I$9)-I$13,_xll.IMDP("IR",$E394,I$10)),"")</f>
        <v/>
      </c>
      <c r="J394" s="30" t="str">
        <f>IFERROR(IF($F$4=4,_xll.IMDP("IR",$E394,J$9)-J$13,_xll.IMDP("IR",$E394,J$10)),"")</f>
        <v/>
      </c>
      <c r="K394" s="30" t="str">
        <f>IFERROR(IF($F$4=4,_xll.IMDP("IR",$E394,K$9)-K$13,_xll.IMDP("IR",$E394,K$10)),"")</f>
        <v/>
      </c>
      <c r="L394" s="30" t="str">
        <f>IFERROR(IF($F$4=4,_xll.IMDP("IR",$E394,L$9)-L$13,_xll.IMDP("IR",$E394,L$10)),"")</f>
        <v/>
      </c>
      <c r="M394" s="30" t="str">
        <f>IFERROR(IF($F$4=4,_xll.IMDP("IR",$E394,M$9)-M$13,_xll.IMDP("IR",$E394,M$10)),"")</f>
        <v/>
      </c>
      <c r="N394" s="30" t="str">
        <f>IFERROR(IF($F$4=4,_xll.IMDP("IR",$E394,N$9)-N$13,_xll.IMDP("IR",$E394,N$10)),"")</f>
        <v/>
      </c>
      <c r="O394" s="30" t="str">
        <f>IFERROR(IF($F$4=4,_xll.IMDP("IR",$E394,O$9)-O$13,_xll.IMDP("IR",$E394,O$10)),"")</f>
        <v/>
      </c>
      <c r="P394" s="30" t="str">
        <f>IFERROR(IF($F$4=4,_xll.IMDP("IR",$E394,P$9)-P$13,_xll.IMDP("IR",$E394,P$10)),"")</f>
        <v/>
      </c>
      <c r="Q394" s="30" t="str">
        <f>IFERROR(IF($F$4=4,_xll.IMDP("IR",$E394,Q$9)-Q$13,_xll.IMDP("IR",$E394,Q$10)),"")</f>
        <v/>
      </c>
      <c r="R394" s="30" t="str">
        <f>IFERROR(IF($F$4=4,_xll.IMDP("IR",$E394,R$9)-R$13,_xll.IMDP("IR",$E394,R$10)),"")</f>
        <v/>
      </c>
      <c r="S394" s="30" t="str">
        <f>IFERROR(IF($F$4=4,_xll.IMDP("IR",$E394,S$9)-S$13,_xll.IMDP("IR",$E394,S$10)),"")</f>
        <v/>
      </c>
      <c r="T394" s="30" t="str">
        <f>IFERROR(IF($F$4=4,_xll.IMDP("IR",$E394,T$9)-T$13,_xll.IMDP("IR",$E394,T$10)),"")</f>
        <v/>
      </c>
      <c r="U394" s="30" t="str">
        <f>IFERROR(IF($F$4=4,_xll.IMDP("IR",$E394,U$9)-U$13,_xll.IMDP("IR",$E394,U$10)),"")</f>
        <v/>
      </c>
      <c r="V394" s="31" t="str">
        <f>IFERROR(IF($F$4=4,_xll.IMDP("IR",$E394,V$9)-V$13,_xll.IMDP("IR",$E394,V$10)),"")</f>
        <v/>
      </c>
    </row>
    <row r="395" spans="2:22">
      <c r="B395">
        <v>382</v>
      </c>
      <c r="C395" s="7" t="str">
        <f>IFERROR( VLOOKUP( $B395, Sheet1!$M$2:$O$10001, 2,0),"")</f>
        <v/>
      </c>
      <c r="D395" s="24" t="str">
        <f>IFERROR( VLOOKUP( $B395, Sheet1!$M$2:$O$10001, 3,0),"")</f>
        <v/>
      </c>
      <c r="E395" s="3" t="str">
        <f t="shared" si="8"/>
        <v>BONDAVG</v>
      </c>
      <c r="F395" s="18" t="str">
        <f>_xll.IMDP("IR",$E395,F$12)</f>
        <v/>
      </c>
      <c r="G395" s="15" t="str">
        <f>_xll.IMDP("IR",$E395,G$12)</f>
        <v/>
      </c>
      <c r="H395" s="30" t="str">
        <f>IFERROR(IF($F$4=4,_xll.IMDP("IR",$E395,H$9)-H$13,_xll.IMDP("IR",$E395,H$10)),"")</f>
        <v/>
      </c>
      <c r="I395" s="30" t="str">
        <f>IFERROR(IF($F$4=4,_xll.IMDP("IR",$E395,I$9)-I$13,_xll.IMDP("IR",$E395,I$10)),"")</f>
        <v/>
      </c>
      <c r="J395" s="30" t="str">
        <f>IFERROR(IF($F$4=4,_xll.IMDP("IR",$E395,J$9)-J$13,_xll.IMDP("IR",$E395,J$10)),"")</f>
        <v/>
      </c>
      <c r="K395" s="30" t="str">
        <f>IFERROR(IF($F$4=4,_xll.IMDP("IR",$E395,K$9)-K$13,_xll.IMDP("IR",$E395,K$10)),"")</f>
        <v/>
      </c>
      <c r="L395" s="30" t="str">
        <f>IFERROR(IF($F$4=4,_xll.IMDP("IR",$E395,L$9)-L$13,_xll.IMDP("IR",$E395,L$10)),"")</f>
        <v/>
      </c>
      <c r="M395" s="30" t="str">
        <f>IFERROR(IF($F$4=4,_xll.IMDP("IR",$E395,M$9)-M$13,_xll.IMDP("IR",$E395,M$10)),"")</f>
        <v/>
      </c>
      <c r="N395" s="30" t="str">
        <f>IFERROR(IF($F$4=4,_xll.IMDP("IR",$E395,N$9)-N$13,_xll.IMDP("IR",$E395,N$10)),"")</f>
        <v/>
      </c>
      <c r="O395" s="30" t="str">
        <f>IFERROR(IF($F$4=4,_xll.IMDP("IR",$E395,O$9)-O$13,_xll.IMDP("IR",$E395,O$10)),"")</f>
        <v/>
      </c>
      <c r="P395" s="30" t="str">
        <f>IFERROR(IF($F$4=4,_xll.IMDP("IR",$E395,P$9)-P$13,_xll.IMDP("IR",$E395,P$10)),"")</f>
        <v/>
      </c>
      <c r="Q395" s="30" t="str">
        <f>IFERROR(IF($F$4=4,_xll.IMDP("IR",$E395,Q$9)-Q$13,_xll.IMDP("IR",$E395,Q$10)),"")</f>
        <v/>
      </c>
      <c r="R395" s="30" t="str">
        <f>IFERROR(IF($F$4=4,_xll.IMDP("IR",$E395,R$9)-R$13,_xll.IMDP("IR",$E395,R$10)),"")</f>
        <v/>
      </c>
      <c r="S395" s="30" t="str">
        <f>IFERROR(IF($F$4=4,_xll.IMDP("IR",$E395,S$9)-S$13,_xll.IMDP("IR",$E395,S$10)),"")</f>
        <v/>
      </c>
      <c r="T395" s="30" t="str">
        <f>IFERROR(IF($F$4=4,_xll.IMDP("IR",$E395,T$9)-T$13,_xll.IMDP("IR",$E395,T$10)),"")</f>
        <v/>
      </c>
      <c r="U395" s="30" t="str">
        <f>IFERROR(IF($F$4=4,_xll.IMDP("IR",$E395,U$9)-U$13,_xll.IMDP("IR",$E395,U$10)),"")</f>
        <v/>
      </c>
      <c r="V395" s="31" t="str">
        <f>IFERROR(IF($F$4=4,_xll.IMDP("IR",$E395,V$9)-V$13,_xll.IMDP("IR",$E395,V$10)),"")</f>
        <v/>
      </c>
    </row>
    <row r="396" spans="2:22">
      <c r="B396">
        <v>383</v>
      </c>
      <c r="C396" s="7" t="str">
        <f>IFERROR( VLOOKUP( $B396, Sheet1!$M$2:$O$10001, 2,0),"")</f>
        <v/>
      </c>
      <c r="D396" s="24" t="str">
        <f>IFERROR( VLOOKUP( $B396, Sheet1!$M$2:$O$10001, 3,0),"")</f>
        <v/>
      </c>
      <c r="E396" s="3" t="str">
        <f t="shared" si="8"/>
        <v>BONDAVG</v>
      </c>
      <c r="F396" s="18" t="str">
        <f>_xll.IMDP("IR",$E396,F$12)</f>
        <v/>
      </c>
      <c r="G396" s="15" t="str">
        <f>_xll.IMDP("IR",$E396,G$12)</f>
        <v/>
      </c>
      <c r="H396" s="30" t="str">
        <f>IFERROR(IF($F$4=4,_xll.IMDP("IR",$E396,H$9)-H$13,_xll.IMDP("IR",$E396,H$10)),"")</f>
        <v/>
      </c>
      <c r="I396" s="30" t="str">
        <f>IFERROR(IF($F$4=4,_xll.IMDP("IR",$E396,I$9)-I$13,_xll.IMDP("IR",$E396,I$10)),"")</f>
        <v/>
      </c>
      <c r="J396" s="30" t="str">
        <f>IFERROR(IF($F$4=4,_xll.IMDP("IR",$E396,J$9)-J$13,_xll.IMDP("IR",$E396,J$10)),"")</f>
        <v/>
      </c>
      <c r="K396" s="30" t="str">
        <f>IFERROR(IF($F$4=4,_xll.IMDP("IR",$E396,K$9)-K$13,_xll.IMDP("IR",$E396,K$10)),"")</f>
        <v/>
      </c>
      <c r="L396" s="30" t="str">
        <f>IFERROR(IF($F$4=4,_xll.IMDP("IR",$E396,L$9)-L$13,_xll.IMDP("IR",$E396,L$10)),"")</f>
        <v/>
      </c>
      <c r="M396" s="30" t="str">
        <f>IFERROR(IF($F$4=4,_xll.IMDP("IR",$E396,M$9)-M$13,_xll.IMDP("IR",$E396,M$10)),"")</f>
        <v/>
      </c>
      <c r="N396" s="30" t="str">
        <f>IFERROR(IF($F$4=4,_xll.IMDP("IR",$E396,N$9)-N$13,_xll.IMDP("IR",$E396,N$10)),"")</f>
        <v/>
      </c>
      <c r="O396" s="30" t="str">
        <f>IFERROR(IF($F$4=4,_xll.IMDP("IR",$E396,O$9)-O$13,_xll.IMDP("IR",$E396,O$10)),"")</f>
        <v/>
      </c>
      <c r="P396" s="30" t="str">
        <f>IFERROR(IF($F$4=4,_xll.IMDP("IR",$E396,P$9)-P$13,_xll.IMDP("IR",$E396,P$10)),"")</f>
        <v/>
      </c>
      <c r="Q396" s="30" t="str">
        <f>IFERROR(IF($F$4=4,_xll.IMDP("IR",$E396,Q$9)-Q$13,_xll.IMDP("IR",$E396,Q$10)),"")</f>
        <v/>
      </c>
      <c r="R396" s="30" t="str">
        <f>IFERROR(IF($F$4=4,_xll.IMDP("IR",$E396,R$9)-R$13,_xll.IMDP("IR",$E396,R$10)),"")</f>
        <v/>
      </c>
      <c r="S396" s="30" t="str">
        <f>IFERROR(IF($F$4=4,_xll.IMDP("IR",$E396,S$9)-S$13,_xll.IMDP("IR",$E396,S$10)),"")</f>
        <v/>
      </c>
      <c r="T396" s="30" t="str">
        <f>IFERROR(IF($F$4=4,_xll.IMDP("IR",$E396,T$9)-T$13,_xll.IMDP("IR",$E396,T$10)),"")</f>
        <v/>
      </c>
      <c r="U396" s="30" t="str">
        <f>IFERROR(IF($F$4=4,_xll.IMDP("IR",$E396,U$9)-U$13,_xll.IMDP("IR",$E396,U$10)),"")</f>
        <v/>
      </c>
      <c r="V396" s="31" t="str">
        <f>IFERROR(IF($F$4=4,_xll.IMDP("IR",$E396,V$9)-V$13,_xll.IMDP("IR",$E396,V$10)),"")</f>
        <v/>
      </c>
    </row>
    <row r="397" spans="2:22">
      <c r="B397">
        <v>384</v>
      </c>
      <c r="C397" s="7" t="str">
        <f>IFERROR( VLOOKUP( $B397, Sheet1!$M$2:$O$10001, 2,0),"")</f>
        <v/>
      </c>
      <c r="D397" s="24" t="str">
        <f>IFERROR( VLOOKUP( $B397, Sheet1!$M$2:$O$10001, 3,0),"")</f>
        <v/>
      </c>
      <c r="E397" s="3" t="str">
        <f t="shared" si="8"/>
        <v>BONDAVG</v>
      </c>
      <c r="F397" s="18" t="str">
        <f>_xll.IMDP("IR",$E397,F$12)</f>
        <v/>
      </c>
      <c r="G397" s="15" t="str">
        <f>_xll.IMDP("IR",$E397,G$12)</f>
        <v/>
      </c>
      <c r="H397" s="30" t="str">
        <f>IFERROR(IF($F$4=4,_xll.IMDP("IR",$E397,H$9)-H$13,_xll.IMDP("IR",$E397,H$10)),"")</f>
        <v/>
      </c>
      <c r="I397" s="30" t="str">
        <f>IFERROR(IF($F$4=4,_xll.IMDP("IR",$E397,I$9)-I$13,_xll.IMDP("IR",$E397,I$10)),"")</f>
        <v/>
      </c>
      <c r="J397" s="30" t="str">
        <f>IFERROR(IF($F$4=4,_xll.IMDP("IR",$E397,J$9)-J$13,_xll.IMDP("IR",$E397,J$10)),"")</f>
        <v/>
      </c>
      <c r="K397" s="30" t="str">
        <f>IFERROR(IF($F$4=4,_xll.IMDP("IR",$E397,K$9)-K$13,_xll.IMDP("IR",$E397,K$10)),"")</f>
        <v/>
      </c>
      <c r="L397" s="30" t="str">
        <f>IFERROR(IF($F$4=4,_xll.IMDP("IR",$E397,L$9)-L$13,_xll.IMDP("IR",$E397,L$10)),"")</f>
        <v/>
      </c>
      <c r="M397" s="30" t="str">
        <f>IFERROR(IF($F$4=4,_xll.IMDP("IR",$E397,M$9)-M$13,_xll.IMDP("IR",$E397,M$10)),"")</f>
        <v/>
      </c>
      <c r="N397" s="30" t="str">
        <f>IFERROR(IF($F$4=4,_xll.IMDP("IR",$E397,N$9)-N$13,_xll.IMDP("IR",$E397,N$10)),"")</f>
        <v/>
      </c>
      <c r="O397" s="30" t="str">
        <f>IFERROR(IF($F$4=4,_xll.IMDP("IR",$E397,O$9)-O$13,_xll.IMDP("IR",$E397,O$10)),"")</f>
        <v/>
      </c>
      <c r="P397" s="30" t="str">
        <f>IFERROR(IF($F$4=4,_xll.IMDP("IR",$E397,P$9)-P$13,_xll.IMDP("IR",$E397,P$10)),"")</f>
        <v/>
      </c>
      <c r="Q397" s="30" t="str">
        <f>IFERROR(IF($F$4=4,_xll.IMDP("IR",$E397,Q$9)-Q$13,_xll.IMDP("IR",$E397,Q$10)),"")</f>
        <v/>
      </c>
      <c r="R397" s="30" t="str">
        <f>IFERROR(IF($F$4=4,_xll.IMDP("IR",$E397,R$9)-R$13,_xll.IMDP("IR",$E397,R$10)),"")</f>
        <v/>
      </c>
      <c r="S397" s="30" t="str">
        <f>IFERROR(IF($F$4=4,_xll.IMDP("IR",$E397,S$9)-S$13,_xll.IMDP("IR",$E397,S$10)),"")</f>
        <v/>
      </c>
      <c r="T397" s="30" t="str">
        <f>IFERROR(IF($F$4=4,_xll.IMDP("IR",$E397,T$9)-T$13,_xll.IMDP("IR",$E397,T$10)),"")</f>
        <v/>
      </c>
      <c r="U397" s="30" t="str">
        <f>IFERROR(IF($F$4=4,_xll.IMDP("IR",$E397,U$9)-U$13,_xll.IMDP("IR",$E397,U$10)),"")</f>
        <v/>
      </c>
      <c r="V397" s="31" t="str">
        <f>IFERROR(IF($F$4=4,_xll.IMDP("IR",$E397,V$9)-V$13,_xll.IMDP("IR",$E397,V$10)),"")</f>
        <v/>
      </c>
    </row>
    <row r="398" spans="2:22">
      <c r="B398">
        <v>385</v>
      </c>
      <c r="C398" s="7" t="str">
        <f>IFERROR( VLOOKUP( $B398, Sheet1!$M$2:$O$10001, 2,0),"")</f>
        <v/>
      </c>
      <c r="D398" s="24" t="str">
        <f>IFERROR( VLOOKUP( $B398, Sheet1!$M$2:$O$10001, 3,0),"")</f>
        <v/>
      </c>
      <c r="E398" s="3" t="str">
        <f t="shared" si="8"/>
        <v>BONDAVG</v>
      </c>
      <c r="F398" s="18" t="str">
        <f>_xll.IMDP("IR",$E398,F$12)</f>
        <v/>
      </c>
      <c r="G398" s="15" t="str">
        <f>_xll.IMDP("IR",$E398,G$12)</f>
        <v/>
      </c>
      <c r="H398" s="30" t="str">
        <f>IFERROR(IF($F$4=4,_xll.IMDP("IR",$E398,H$9)-H$13,_xll.IMDP("IR",$E398,H$10)),"")</f>
        <v/>
      </c>
      <c r="I398" s="30" t="str">
        <f>IFERROR(IF($F$4=4,_xll.IMDP("IR",$E398,I$9)-I$13,_xll.IMDP("IR",$E398,I$10)),"")</f>
        <v/>
      </c>
      <c r="J398" s="30" t="str">
        <f>IFERROR(IF($F$4=4,_xll.IMDP("IR",$E398,J$9)-J$13,_xll.IMDP("IR",$E398,J$10)),"")</f>
        <v/>
      </c>
      <c r="K398" s="30" t="str">
        <f>IFERROR(IF($F$4=4,_xll.IMDP("IR",$E398,K$9)-K$13,_xll.IMDP("IR",$E398,K$10)),"")</f>
        <v/>
      </c>
      <c r="L398" s="30" t="str">
        <f>IFERROR(IF($F$4=4,_xll.IMDP("IR",$E398,L$9)-L$13,_xll.IMDP("IR",$E398,L$10)),"")</f>
        <v/>
      </c>
      <c r="M398" s="30" t="str">
        <f>IFERROR(IF($F$4=4,_xll.IMDP("IR",$E398,M$9)-M$13,_xll.IMDP("IR",$E398,M$10)),"")</f>
        <v/>
      </c>
      <c r="N398" s="30" t="str">
        <f>IFERROR(IF($F$4=4,_xll.IMDP("IR",$E398,N$9)-N$13,_xll.IMDP("IR",$E398,N$10)),"")</f>
        <v/>
      </c>
      <c r="O398" s="30" t="str">
        <f>IFERROR(IF($F$4=4,_xll.IMDP("IR",$E398,O$9)-O$13,_xll.IMDP("IR",$E398,O$10)),"")</f>
        <v/>
      </c>
      <c r="P398" s="30" t="str">
        <f>IFERROR(IF($F$4=4,_xll.IMDP("IR",$E398,P$9)-P$13,_xll.IMDP("IR",$E398,P$10)),"")</f>
        <v/>
      </c>
      <c r="Q398" s="30" t="str">
        <f>IFERROR(IF($F$4=4,_xll.IMDP("IR",$E398,Q$9)-Q$13,_xll.IMDP("IR",$E398,Q$10)),"")</f>
        <v/>
      </c>
      <c r="R398" s="30" t="str">
        <f>IFERROR(IF($F$4=4,_xll.IMDP("IR",$E398,R$9)-R$13,_xll.IMDP("IR",$E398,R$10)),"")</f>
        <v/>
      </c>
      <c r="S398" s="30" t="str">
        <f>IFERROR(IF($F$4=4,_xll.IMDP("IR",$E398,S$9)-S$13,_xll.IMDP("IR",$E398,S$10)),"")</f>
        <v/>
      </c>
      <c r="T398" s="30" t="str">
        <f>IFERROR(IF($F$4=4,_xll.IMDP("IR",$E398,T$9)-T$13,_xll.IMDP("IR",$E398,T$10)),"")</f>
        <v/>
      </c>
      <c r="U398" s="30" t="str">
        <f>IFERROR(IF($F$4=4,_xll.IMDP("IR",$E398,U$9)-U$13,_xll.IMDP("IR",$E398,U$10)),"")</f>
        <v/>
      </c>
      <c r="V398" s="31" t="str">
        <f>IFERROR(IF($F$4=4,_xll.IMDP("IR",$E398,V$9)-V$13,_xll.IMDP("IR",$E398,V$10)),"")</f>
        <v/>
      </c>
    </row>
    <row r="399" spans="2:22">
      <c r="B399">
        <v>386</v>
      </c>
      <c r="C399" s="7" t="str">
        <f>IFERROR( VLOOKUP( $B399, Sheet1!$M$2:$O$10001, 2,0),"")</f>
        <v/>
      </c>
      <c r="D399" s="24" t="str">
        <f>IFERROR( VLOOKUP( $B399, Sheet1!$M$2:$O$10001, 3,0),"")</f>
        <v/>
      </c>
      <c r="E399" s="3" t="str">
        <f t="shared" si="8"/>
        <v>BONDAVG</v>
      </c>
      <c r="F399" s="18" t="str">
        <f>_xll.IMDP("IR",$E399,F$12)</f>
        <v/>
      </c>
      <c r="G399" s="15" t="str">
        <f>_xll.IMDP("IR",$E399,G$12)</f>
        <v/>
      </c>
      <c r="H399" s="30" t="str">
        <f>IFERROR(IF($F$4=4,_xll.IMDP("IR",$E399,H$9)-H$13,_xll.IMDP("IR",$E399,H$10)),"")</f>
        <v/>
      </c>
      <c r="I399" s="30" t="str">
        <f>IFERROR(IF($F$4=4,_xll.IMDP("IR",$E399,I$9)-I$13,_xll.IMDP("IR",$E399,I$10)),"")</f>
        <v/>
      </c>
      <c r="J399" s="30" t="str">
        <f>IFERROR(IF($F$4=4,_xll.IMDP("IR",$E399,J$9)-J$13,_xll.IMDP("IR",$E399,J$10)),"")</f>
        <v/>
      </c>
      <c r="K399" s="30" t="str">
        <f>IFERROR(IF($F$4=4,_xll.IMDP("IR",$E399,K$9)-K$13,_xll.IMDP("IR",$E399,K$10)),"")</f>
        <v/>
      </c>
      <c r="L399" s="30" t="str">
        <f>IFERROR(IF($F$4=4,_xll.IMDP("IR",$E399,L$9)-L$13,_xll.IMDP("IR",$E399,L$10)),"")</f>
        <v/>
      </c>
      <c r="M399" s="30" t="str">
        <f>IFERROR(IF($F$4=4,_xll.IMDP("IR",$E399,M$9)-M$13,_xll.IMDP("IR",$E399,M$10)),"")</f>
        <v/>
      </c>
      <c r="N399" s="30" t="str">
        <f>IFERROR(IF($F$4=4,_xll.IMDP("IR",$E399,N$9)-N$13,_xll.IMDP("IR",$E399,N$10)),"")</f>
        <v/>
      </c>
      <c r="O399" s="30" t="str">
        <f>IFERROR(IF($F$4=4,_xll.IMDP("IR",$E399,O$9)-O$13,_xll.IMDP("IR",$E399,O$10)),"")</f>
        <v/>
      </c>
      <c r="P399" s="30" t="str">
        <f>IFERROR(IF($F$4=4,_xll.IMDP("IR",$E399,P$9)-P$13,_xll.IMDP("IR",$E399,P$10)),"")</f>
        <v/>
      </c>
      <c r="Q399" s="30" t="str">
        <f>IFERROR(IF($F$4=4,_xll.IMDP("IR",$E399,Q$9)-Q$13,_xll.IMDP("IR",$E399,Q$10)),"")</f>
        <v/>
      </c>
      <c r="R399" s="30" t="str">
        <f>IFERROR(IF($F$4=4,_xll.IMDP("IR",$E399,R$9)-R$13,_xll.IMDP("IR",$E399,R$10)),"")</f>
        <v/>
      </c>
      <c r="S399" s="30" t="str">
        <f>IFERROR(IF($F$4=4,_xll.IMDP("IR",$E399,S$9)-S$13,_xll.IMDP("IR",$E399,S$10)),"")</f>
        <v/>
      </c>
      <c r="T399" s="30" t="str">
        <f>IFERROR(IF($F$4=4,_xll.IMDP("IR",$E399,T$9)-T$13,_xll.IMDP("IR",$E399,T$10)),"")</f>
        <v/>
      </c>
      <c r="U399" s="30" t="str">
        <f>IFERROR(IF($F$4=4,_xll.IMDP("IR",$E399,U$9)-U$13,_xll.IMDP("IR",$E399,U$10)),"")</f>
        <v/>
      </c>
      <c r="V399" s="31" t="str">
        <f>IFERROR(IF($F$4=4,_xll.IMDP("IR",$E399,V$9)-V$13,_xll.IMDP("IR",$E399,V$10)),"")</f>
        <v/>
      </c>
    </row>
    <row r="400" spans="2:22">
      <c r="B400">
        <v>387</v>
      </c>
      <c r="C400" s="7" t="str">
        <f>IFERROR( VLOOKUP( $B400, Sheet1!$M$2:$O$10001, 2,0),"")</f>
        <v/>
      </c>
      <c r="D400" s="24" t="str">
        <f>IFERROR( VLOOKUP( $B400, Sheet1!$M$2:$O$10001, 3,0),"")</f>
        <v/>
      </c>
      <c r="E400" s="3" t="str">
        <f t="shared" si="8"/>
        <v>BONDAVG</v>
      </c>
      <c r="F400" s="18" t="str">
        <f>_xll.IMDP("IR",$E400,F$12)</f>
        <v/>
      </c>
      <c r="G400" s="15" t="str">
        <f>_xll.IMDP("IR",$E400,G$12)</f>
        <v/>
      </c>
      <c r="H400" s="30" t="str">
        <f>IFERROR(IF($F$4=4,_xll.IMDP("IR",$E400,H$9)-H$13,_xll.IMDP("IR",$E400,H$10)),"")</f>
        <v/>
      </c>
      <c r="I400" s="30" t="str">
        <f>IFERROR(IF($F$4=4,_xll.IMDP("IR",$E400,I$9)-I$13,_xll.IMDP("IR",$E400,I$10)),"")</f>
        <v/>
      </c>
      <c r="J400" s="30" t="str">
        <f>IFERROR(IF($F$4=4,_xll.IMDP("IR",$E400,J$9)-J$13,_xll.IMDP("IR",$E400,J$10)),"")</f>
        <v/>
      </c>
      <c r="K400" s="30" t="str">
        <f>IFERROR(IF($F$4=4,_xll.IMDP("IR",$E400,K$9)-K$13,_xll.IMDP("IR",$E400,K$10)),"")</f>
        <v/>
      </c>
      <c r="L400" s="30" t="str">
        <f>IFERROR(IF($F$4=4,_xll.IMDP("IR",$E400,L$9)-L$13,_xll.IMDP("IR",$E400,L$10)),"")</f>
        <v/>
      </c>
      <c r="M400" s="30" t="str">
        <f>IFERROR(IF($F$4=4,_xll.IMDP("IR",$E400,M$9)-M$13,_xll.IMDP("IR",$E400,M$10)),"")</f>
        <v/>
      </c>
      <c r="N400" s="30" t="str">
        <f>IFERROR(IF($F$4=4,_xll.IMDP("IR",$E400,N$9)-N$13,_xll.IMDP("IR",$E400,N$10)),"")</f>
        <v/>
      </c>
      <c r="O400" s="30" t="str">
        <f>IFERROR(IF($F$4=4,_xll.IMDP("IR",$E400,O$9)-O$13,_xll.IMDP("IR",$E400,O$10)),"")</f>
        <v/>
      </c>
      <c r="P400" s="30" t="str">
        <f>IFERROR(IF($F$4=4,_xll.IMDP("IR",$E400,P$9)-P$13,_xll.IMDP("IR",$E400,P$10)),"")</f>
        <v/>
      </c>
      <c r="Q400" s="30" t="str">
        <f>IFERROR(IF($F$4=4,_xll.IMDP("IR",$E400,Q$9)-Q$13,_xll.IMDP("IR",$E400,Q$10)),"")</f>
        <v/>
      </c>
      <c r="R400" s="30" t="str">
        <f>IFERROR(IF($F$4=4,_xll.IMDP("IR",$E400,R$9)-R$13,_xll.IMDP("IR",$E400,R$10)),"")</f>
        <v/>
      </c>
      <c r="S400" s="30" t="str">
        <f>IFERROR(IF($F$4=4,_xll.IMDP("IR",$E400,S$9)-S$13,_xll.IMDP("IR",$E400,S$10)),"")</f>
        <v/>
      </c>
      <c r="T400" s="30" t="str">
        <f>IFERROR(IF($F$4=4,_xll.IMDP("IR",$E400,T$9)-T$13,_xll.IMDP("IR",$E400,T$10)),"")</f>
        <v/>
      </c>
      <c r="U400" s="30" t="str">
        <f>IFERROR(IF($F$4=4,_xll.IMDP("IR",$E400,U$9)-U$13,_xll.IMDP("IR",$E400,U$10)),"")</f>
        <v/>
      </c>
      <c r="V400" s="31" t="str">
        <f>IFERROR(IF($F$4=4,_xll.IMDP("IR",$E400,V$9)-V$13,_xll.IMDP("IR",$E400,V$10)),"")</f>
        <v/>
      </c>
    </row>
    <row r="401" spans="2:22">
      <c r="B401">
        <v>388</v>
      </c>
      <c r="C401" s="7" t="str">
        <f>IFERROR( VLOOKUP( $B401, Sheet1!$M$2:$O$10001, 2,0),"")</f>
        <v/>
      </c>
      <c r="D401" s="24" t="str">
        <f>IFERROR( VLOOKUP( $B401, Sheet1!$M$2:$O$10001, 3,0),"")</f>
        <v/>
      </c>
      <c r="E401" s="3" t="str">
        <f t="shared" si="8"/>
        <v>BONDAVG</v>
      </c>
      <c r="F401" s="18" t="str">
        <f>_xll.IMDP("IR",$E401,F$12)</f>
        <v/>
      </c>
      <c r="G401" s="15" t="str">
        <f>_xll.IMDP("IR",$E401,G$12)</f>
        <v/>
      </c>
      <c r="H401" s="30" t="str">
        <f>IFERROR(IF($F$4=4,_xll.IMDP("IR",$E401,H$9)-H$13,_xll.IMDP("IR",$E401,H$10)),"")</f>
        <v/>
      </c>
      <c r="I401" s="30" t="str">
        <f>IFERROR(IF($F$4=4,_xll.IMDP("IR",$E401,I$9)-I$13,_xll.IMDP("IR",$E401,I$10)),"")</f>
        <v/>
      </c>
      <c r="J401" s="30" t="str">
        <f>IFERROR(IF($F$4=4,_xll.IMDP("IR",$E401,J$9)-J$13,_xll.IMDP("IR",$E401,J$10)),"")</f>
        <v/>
      </c>
      <c r="K401" s="30" t="str">
        <f>IFERROR(IF($F$4=4,_xll.IMDP("IR",$E401,K$9)-K$13,_xll.IMDP("IR",$E401,K$10)),"")</f>
        <v/>
      </c>
      <c r="L401" s="30" t="str">
        <f>IFERROR(IF($F$4=4,_xll.IMDP("IR",$E401,L$9)-L$13,_xll.IMDP("IR",$E401,L$10)),"")</f>
        <v/>
      </c>
      <c r="M401" s="30" t="str">
        <f>IFERROR(IF($F$4=4,_xll.IMDP("IR",$E401,M$9)-M$13,_xll.IMDP("IR",$E401,M$10)),"")</f>
        <v/>
      </c>
      <c r="N401" s="30" t="str">
        <f>IFERROR(IF($F$4=4,_xll.IMDP("IR",$E401,N$9)-N$13,_xll.IMDP("IR",$E401,N$10)),"")</f>
        <v/>
      </c>
      <c r="O401" s="30" t="str">
        <f>IFERROR(IF($F$4=4,_xll.IMDP("IR",$E401,O$9)-O$13,_xll.IMDP("IR",$E401,O$10)),"")</f>
        <v/>
      </c>
      <c r="P401" s="30" t="str">
        <f>IFERROR(IF($F$4=4,_xll.IMDP("IR",$E401,P$9)-P$13,_xll.IMDP("IR",$E401,P$10)),"")</f>
        <v/>
      </c>
      <c r="Q401" s="30" t="str">
        <f>IFERROR(IF($F$4=4,_xll.IMDP("IR",$E401,Q$9)-Q$13,_xll.IMDP("IR",$E401,Q$10)),"")</f>
        <v/>
      </c>
      <c r="R401" s="30" t="str">
        <f>IFERROR(IF($F$4=4,_xll.IMDP("IR",$E401,R$9)-R$13,_xll.IMDP("IR",$E401,R$10)),"")</f>
        <v/>
      </c>
      <c r="S401" s="30" t="str">
        <f>IFERROR(IF($F$4=4,_xll.IMDP("IR",$E401,S$9)-S$13,_xll.IMDP("IR",$E401,S$10)),"")</f>
        <v/>
      </c>
      <c r="T401" s="30" t="str">
        <f>IFERROR(IF($F$4=4,_xll.IMDP("IR",$E401,T$9)-T$13,_xll.IMDP("IR",$E401,T$10)),"")</f>
        <v/>
      </c>
      <c r="U401" s="30" t="str">
        <f>IFERROR(IF($F$4=4,_xll.IMDP("IR",$E401,U$9)-U$13,_xll.IMDP("IR",$E401,U$10)),"")</f>
        <v/>
      </c>
      <c r="V401" s="31" t="str">
        <f>IFERROR(IF($F$4=4,_xll.IMDP("IR",$E401,V$9)-V$13,_xll.IMDP("IR",$E401,V$10)),"")</f>
        <v/>
      </c>
    </row>
    <row r="402" spans="2:22">
      <c r="B402">
        <v>389</v>
      </c>
      <c r="C402" s="7" t="str">
        <f>IFERROR( VLOOKUP( $B402, Sheet1!$M$2:$O$10001, 2,0),"")</f>
        <v/>
      </c>
      <c r="D402" s="24" t="str">
        <f>IFERROR( VLOOKUP( $B402, Sheet1!$M$2:$O$10001, 3,0),"")</f>
        <v/>
      </c>
      <c r="E402" s="3" t="str">
        <f t="shared" si="8"/>
        <v>BONDAVG</v>
      </c>
      <c r="F402" s="18" t="str">
        <f>_xll.IMDP("IR",$E402,F$12)</f>
        <v/>
      </c>
      <c r="G402" s="15" t="str">
        <f>_xll.IMDP("IR",$E402,G$12)</f>
        <v/>
      </c>
      <c r="H402" s="30" t="str">
        <f>IFERROR(IF($F$4=4,_xll.IMDP("IR",$E402,H$9)-H$13,_xll.IMDP("IR",$E402,H$10)),"")</f>
        <v/>
      </c>
      <c r="I402" s="30" t="str">
        <f>IFERROR(IF($F$4=4,_xll.IMDP("IR",$E402,I$9)-I$13,_xll.IMDP("IR",$E402,I$10)),"")</f>
        <v/>
      </c>
      <c r="J402" s="30" t="str">
        <f>IFERROR(IF($F$4=4,_xll.IMDP("IR",$E402,J$9)-J$13,_xll.IMDP("IR",$E402,J$10)),"")</f>
        <v/>
      </c>
      <c r="K402" s="30" t="str">
        <f>IFERROR(IF($F$4=4,_xll.IMDP("IR",$E402,K$9)-K$13,_xll.IMDP("IR",$E402,K$10)),"")</f>
        <v/>
      </c>
      <c r="L402" s="30" t="str">
        <f>IFERROR(IF($F$4=4,_xll.IMDP("IR",$E402,L$9)-L$13,_xll.IMDP("IR",$E402,L$10)),"")</f>
        <v/>
      </c>
      <c r="M402" s="30" t="str">
        <f>IFERROR(IF($F$4=4,_xll.IMDP("IR",$E402,M$9)-M$13,_xll.IMDP("IR",$E402,M$10)),"")</f>
        <v/>
      </c>
      <c r="N402" s="30" t="str">
        <f>IFERROR(IF($F$4=4,_xll.IMDP("IR",$E402,N$9)-N$13,_xll.IMDP("IR",$E402,N$10)),"")</f>
        <v/>
      </c>
      <c r="O402" s="30" t="str">
        <f>IFERROR(IF($F$4=4,_xll.IMDP("IR",$E402,O$9)-O$13,_xll.IMDP("IR",$E402,O$10)),"")</f>
        <v/>
      </c>
      <c r="P402" s="30" t="str">
        <f>IFERROR(IF($F$4=4,_xll.IMDP("IR",$E402,P$9)-P$13,_xll.IMDP("IR",$E402,P$10)),"")</f>
        <v/>
      </c>
      <c r="Q402" s="30" t="str">
        <f>IFERROR(IF($F$4=4,_xll.IMDP("IR",$E402,Q$9)-Q$13,_xll.IMDP("IR",$E402,Q$10)),"")</f>
        <v/>
      </c>
      <c r="R402" s="30" t="str">
        <f>IFERROR(IF($F$4=4,_xll.IMDP("IR",$E402,R$9)-R$13,_xll.IMDP("IR",$E402,R$10)),"")</f>
        <v/>
      </c>
      <c r="S402" s="30" t="str">
        <f>IFERROR(IF($F$4=4,_xll.IMDP("IR",$E402,S$9)-S$13,_xll.IMDP("IR",$E402,S$10)),"")</f>
        <v/>
      </c>
      <c r="T402" s="30" t="str">
        <f>IFERROR(IF($F$4=4,_xll.IMDP("IR",$E402,T$9)-T$13,_xll.IMDP("IR",$E402,T$10)),"")</f>
        <v/>
      </c>
      <c r="U402" s="30" t="str">
        <f>IFERROR(IF($F$4=4,_xll.IMDP("IR",$E402,U$9)-U$13,_xll.IMDP("IR",$E402,U$10)),"")</f>
        <v/>
      </c>
      <c r="V402" s="31" t="str">
        <f>IFERROR(IF($F$4=4,_xll.IMDP("IR",$E402,V$9)-V$13,_xll.IMDP("IR",$E402,V$10)),"")</f>
        <v/>
      </c>
    </row>
    <row r="403" spans="2:22">
      <c r="B403">
        <v>390</v>
      </c>
      <c r="C403" s="7" t="str">
        <f>IFERROR( VLOOKUP( $B403, Sheet1!$M$2:$O$10001, 2,0),"")</f>
        <v/>
      </c>
      <c r="D403" s="24" t="str">
        <f>IFERROR( VLOOKUP( $B403, Sheet1!$M$2:$O$10001, 3,0),"")</f>
        <v/>
      </c>
      <c r="E403" s="3" t="str">
        <f t="shared" si="8"/>
        <v>BONDAVG</v>
      </c>
      <c r="F403" s="18" t="str">
        <f>_xll.IMDP("IR",$E403,F$12)</f>
        <v/>
      </c>
      <c r="G403" s="15" t="str">
        <f>_xll.IMDP("IR",$E403,G$12)</f>
        <v/>
      </c>
      <c r="H403" s="30" t="str">
        <f>IFERROR(IF($F$4=4,_xll.IMDP("IR",$E403,H$9)-H$13,_xll.IMDP("IR",$E403,H$10)),"")</f>
        <v/>
      </c>
      <c r="I403" s="30" t="str">
        <f>IFERROR(IF($F$4=4,_xll.IMDP("IR",$E403,I$9)-I$13,_xll.IMDP("IR",$E403,I$10)),"")</f>
        <v/>
      </c>
      <c r="J403" s="30" t="str">
        <f>IFERROR(IF($F$4=4,_xll.IMDP("IR",$E403,J$9)-J$13,_xll.IMDP("IR",$E403,J$10)),"")</f>
        <v/>
      </c>
      <c r="K403" s="30" t="str">
        <f>IFERROR(IF($F$4=4,_xll.IMDP("IR",$E403,K$9)-K$13,_xll.IMDP("IR",$E403,K$10)),"")</f>
        <v/>
      </c>
      <c r="L403" s="30" t="str">
        <f>IFERROR(IF($F$4=4,_xll.IMDP("IR",$E403,L$9)-L$13,_xll.IMDP("IR",$E403,L$10)),"")</f>
        <v/>
      </c>
      <c r="M403" s="30" t="str">
        <f>IFERROR(IF($F$4=4,_xll.IMDP("IR",$E403,M$9)-M$13,_xll.IMDP("IR",$E403,M$10)),"")</f>
        <v/>
      </c>
      <c r="N403" s="30" t="str">
        <f>IFERROR(IF($F$4=4,_xll.IMDP("IR",$E403,N$9)-N$13,_xll.IMDP("IR",$E403,N$10)),"")</f>
        <v/>
      </c>
      <c r="O403" s="30" t="str">
        <f>IFERROR(IF($F$4=4,_xll.IMDP("IR",$E403,O$9)-O$13,_xll.IMDP("IR",$E403,O$10)),"")</f>
        <v/>
      </c>
      <c r="P403" s="30" t="str">
        <f>IFERROR(IF($F$4=4,_xll.IMDP("IR",$E403,P$9)-P$13,_xll.IMDP("IR",$E403,P$10)),"")</f>
        <v/>
      </c>
      <c r="Q403" s="30" t="str">
        <f>IFERROR(IF($F$4=4,_xll.IMDP("IR",$E403,Q$9)-Q$13,_xll.IMDP("IR",$E403,Q$10)),"")</f>
        <v/>
      </c>
      <c r="R403" s="30" t="str">
        <f>IFERROR(IF($F$4=4,_xll.IMDP("IR",$E403,R$9)-R$13,_xll.IMDP("IR",$E403,R$10)),"")</f>
        <v/>
      </c>
      <c r="S403" s="30" t="str">
        <f>IFERROR(IF($F$4=4,_xll.IMDP("IR",$E403,S$9)-S$13,_xll.IMDP("IR",$E403,S$10)),"")</f>
        <v/>
      </c>
      <c r="T403" s="30" t="str">
        <f>IFERROR(IF($F$4=4,_xll.IMDP("IR",$E403,T$9)-T$13,_xll.IMDP("IR",$E403,T$10)),"")</f>
        <v/>
      </c>
      <c r="U403" s="30" t="str">
        <f>IFERROR(IF($F$4=4,_xll.IMDP("IR",$E403,U$9)-U$13,_xll.IMDP("IR",$E403,U$10)),"")</f>
        <v/>
      </c>
      <c r="V403" s="31" t="str">
        <f>IFERROR(IF($F$4=4,_xll.IMDP("IR",$E403,V$9)-V$13,_xll.IMDP("IR",$E403,V$10)),"")</f>
        <v/>
      </c>
    </row>
    <row r="404" spans="2:22">
      <c r="B404">
        <v>391</v>
      </c>
      <c r="C404" s="7" t="str">
        <f>IFERROR( VLOOKUP( $B404, Sheet1!$M$2:$O$10001, 2,0),"")</f>
        <v/>
      </c>
      <c r="D404" s="24" t="str">
        <f>IFERROR( VLOOKUP( $B404, Sheet1!$M$2:$O$10001, 3,0),"")</f>
        <v/>
      </c>
      <c r="E404" s="3" t="str">
        <f t="shared" si="8"/>
        <v>BONDAVG</v>
      </c>
      <c r="F404" s="18" t="str">
        <f>_xll.IMDP("IR",$E404,F$12)</f>
        <v/>
      </c>
      <c r="G404" s="15" t="str">
        <f>_xll.IMDP("IR",$E404,G$12)</f>
        <v/>
      </c>
      <c r="H404" s="30" t="str">
        <f>IFERROR(IF($F$4=4,_xll.IMDP("IR",$E404,H$9)-H$13,_xll.IMDP("IR",$E404,H$10)),"")</f>
        <v/>
      </c>
      <c r="I404" s="30" t="str">
        <f>IFERROR(IF($F$4=4,_xll.IMDP("IR",$E404,I$9)-I$13,_xll.IMDP("IR",$E404,I$10)),"")</f>
        <v/>
      </c>
      <c r="J404" s="30" t="str">
        <f>IFERROR(IF($F$4=4,_xll.IMDP("IR",$E404,J$9)-J$13,_xll.IMDP("IR",$E404,J$10)),"")</f>
        <v/>
      </c>
      <c r="K404" s="30" t="str">
        <f>IFERROR(IF($F$4=4,_xll.IMDP("IR",$E404,K$9)-K$13,_xll.IMDP("IR",$E404,K$10)),"")</f>
        <v/>
      </c>
      <c r="L404" s="30" t="str">
        <f>IFERROR(IF($F$4=4,_xll.IMDP("IR",$E404,L$9)-L$13,_xll.IMDP("IR",$E404,L$10)),"")</f>
        <v/>
      </c>
      <c r="M404" s="30" t="str">
        <f>IFERROR(IF($F$4=4,_xll.IMDP("IR",$E404,M$9)-M$13,_xll.IMDP("IR",$E404,M$10)),"")</f>
        <v/>
      </c>
      <c r="N404" s="30" t="str">
        <f>IFERROR(IF($F$4=4,_xll.IMDP("IR",$E404,N$9)-N$13,_xll.IMDP("IR",$E404,N$10)),"")</f>
        <v/>
      </c>
      <c r="O404" s="30" t="str">
        <f>IFERROR(IF($F$4=4,_xll.IMDP("IR",$E404,O$9)-O$13,_xll.IMDP("IR",$E404,O$10)),"")</f>
        <v/>
      </c>
      <c r="P404" s="30" t="str">
        <f>IFERROR(IF($F$4=4,_xll.IMDP("IR",$E404,P$9)-P$13,_xll.IMDP("IR",$E404,P$10)),"")</f>
        <v/>
      </c>
      <c r="Q404" s="30" t="str">
        <f>IFERROR(IF($F$4=4,_xll.IMDP("IR",$E404,Q$9)-Q$13,_xll.IMDP("IR",$E404,Q$10)),"")</f>
        <v/>
      </c>
      <c r="R404" s="30" t="str">
        <f>IFERROR(IF($F$4=4,_xll.IMDP("IR",$E404,R$9)-R$13,_xll.IMDP("IR",$E404,R$10)),"")</f>
        <v/>
      </c>
      <c r="S404" s="30" t="str">
        <f>IFERROR(IF($F$4=4,_xll.IMDP("IR",$E404,S$9)-S$13,_xll.IMDP("IR",$E404,S$10)),"")</f>
        <v/>
      </c>
      <c r="T404" s="30" t="str">
        <f>IFERROR(IF($F$4=4,_xll.IMDP("IR",$E404,T$9)-T$13,_xll.IMDP("IR",$E404,T$10)),"")</f>
        <v/>
      </c>
      <c r="U404" s="30" t="str">
        <f>IFERROR(IF($F$4=4,_xll.IMDP("IR",$E404,U$9)-U$13,_xll.IMDP("IR",$E404,U$10)),"")</f>
        <v/>
      </c>
      <c r="V404" s="31" t="str">
        <f>IFERROR(IF($F$4=4,_xll.IMDP("IR",$E404,V$9)-V$13,_xll.IMDP("IR",$E404,V$10)),"")</f>
        <v/>
      </c>
    </row>
    <row r="405" spans="2:22">
      <c r="B405">
        <v>392</v>
      </c>
      <c r="C405" s="7" t="str">
        <f>IFERROR( VLOOKUP( $B405, Sheet1!$M$2:$O$10001, 2,0),"")</f>
        <v/>
      </c>
      <c r="D405" s="24" t="str">
        <f>IFERROR( VLOOKUP( $B405, Sheet1!$M$2:$O$10001, 3,0),"")</f>
        <v/>
      </c>
      <c r="E405" s="3" t="str">
        <f t="shared" si="8"/>
        <v>BONDAVG</v>
      </c>
      <c r="F405" s="18" t="str">
        <f>_xll.IMDP("IR",$E405,F$12)</f>
        <v/>
      </c>
      <c r="G405" s="15" t="str">
        <f>_xll.IMDP("IR",$E405,G$12)</f>
        <v/>
      </c>
      <c r="H405" s="30" t="str">
        <f>IFERROR(IF($F$4=4,_xll.IMDP("IR",$E405,H$9)-H$13,_xll.IMDP("IR",$E405,H$10)),"")</f>
        <v/>
      </c>
      <c r="I405" s="30" t="str">
        <f>IFERROR(IF($F$4=4,_xll.IMDP("IR",$E405,I$9)-I$13,_xll.IMDP("IR",$E405,I$10)),"")</f>
        <v/>
      </c>
      <c r="J405" s="30" t="str">
        <f>IFERROR(IF($F$4=4,_xll.IMDP("IR",$E405,J$9)-J$13,_xll.IMDP("IR",$E405,J$10)),"")</f>
        <v/>
      </c>
      <c r="K405" s="30" t="str">
        <f>IFERROR(IF($F$4=4,_xll.IMDP("IR",$E405,K$9)-K$13,_xll.IMDP("IR",$E405,K$10)),"")</f>
        <v/>
      </c>
      <c r="L405" s="30" t="str">
        <f>IFERROR(IF($F$4=4,_xll.IMDP("IR",$E405,L$9)-L$13,_xll.IMDP("IR",$E405,L$10)),"")</f>
        <v/>
      </c>
      <c r="M405" s="30" t="str">
        <f>IFERROR(IF($F$4=4,_xll.IMDP("IR",$E405,M$9)-M$13,_xll.IMDP("IR",$E405,M$10)),"")</f>
        <v/>
      </c>
      <c r="N405" s="30" t="str">
        <f>IFERROR(IF($F$4=4,_xll.IMDP("IR",$E405,N$9)-N$13,_xll.IMDP("IR",$E405,N$10)),"")</f>
        <v/>
      </c>
      <c r="O405" s="30" t="str">
        <f>IFERROR(IF($F$4=4,_xll.IMDP("IR",$E405,O$9)-O$13,_xll.IMDP("IR",$E405,O$10)),"")</f>
        <v/>
      </c>
      <c r="P405" s="30" t="str">
        <f>IFERROR(IF($F$4=4,_xll.IMDP("IR",$E405,P$9)-P$13,_xll.IMDP("IR",$E405,P$10)),"")</f>
        <v/>
      </c>
      <c r="Q405" s="30" t="str">
        <f>IFERROR(IF($F$4=4,_xll.IMDP("IR",$E405,Q$9)-Q$13,_xll.IMDP("IR",$E405,Q$10)),"")</f>
        <v/>
      </c>
      <c r="R405" s="30" t="str">
        <f>IFERROR(IF($F$4=4,_xll.IMDP("IR",$E405,R$9)-R$13,_xll.IMDP("IR",$E405,R$10)),"")</f>
        <v/>
      </c>
      <c r="S405" s="30" t="str">
        <f>IFERROR(IF($F$4=4,_xll.IMDP("IR",$E405,S$9)-S$13,_xll.IMDP("IR",$E405,S$10)),"")</f>
        <v/>
      </c>
      <c r="T405" s="30" t="str">
        <f>IFERROR(IF($F$4=4,_xll.IMDP("IR",$E405,T$9)-T$13,_xll.IMDP("IR",$E405,T$10)),"")</f>
        <v/>
      </c>
      <c r="U405" s="30" t="str">
        <f>IFERROR(IF($F$4=4,_xll.IMDP("IR",$E405,U$9)-U$13,_xll.IMDP("IR",$E405,U$10)),"")</f>
        <v/>
      </c>
      <c r="V405" s="31" t="str">
        <f>IFERROR(IF($F$4=4,_xll.IMDP("IR",$E405,V$9)-V$13,_xll.IMDP("IR",$E405,V$10)),"")</f>
        <v/>
      </c>
    </row>
    <row r="406" spans="2:22">
      <c r="B406">
        <v>393</v>
      </c>
      <c r="C406" s="7" t="str">
        <f>IFERROR( VLOOKUP( $B406, Sheet1!$M$2:$O$10001, 2,0),"")</f>
        <v/>
      </c>
      <c r="D406" s="24" t="str">
        <f>IFERROR( VLOOKUP( $B406, Sheet1!$M$2:$O$10001, 3,0),"")</f>
        <v/>
      </c>
      <c r="E406" s="3" t="str">
        <f t="shared" si="8"/>
        <v>BONDAVG</v>
      </c>
      <c r="F406" s="18" t="str">
        <f>_xll.IMDP("IR",$E406,F$12)</f>
        <v/>
      </c>
      <c r="G406" s="15" t="str">
        <f>_xll.IMDP("IR",$E406,G$12)</f>
        <v/>
      </c>
      <c r="H406" s="30" t="str">
        <f>IFERROR(IF($F$4=4,_xll.IMDP("IR",$E406,H$9)-H$13,_xll.IMDP("IR",$E406,H$10)),"")</f>
        <v/>
      </c>
      <c r="I406" s="30" t="str">
        <f>IFERROR(IF($F$4=4,_xll.IMDP("IR",$E406,I$9)-I$13,_xll.IMDP("IR",$E406,I$10)),"")</f>
        <v/>
      </c>
      <c r="J406" s="30" t="str">
        <f>IFERROR(IF($F$4=4,_xll.IMDP("IR",$E406,J$9)-J$13,_xll.IMDP("IR",$E406,J$10)),"")</f>
        <v/>
      </c>
      <c r="K406" s="30" t="str">
        <f>IFERROR(IF($F$4=4,_xll.IMDP("IR",$E406,K$9)-K$13,_xll.IMDP("IR",$E406,K$10)),"")</f>
        <v/>
      </c>
      <c r="L406" s="30" t="str">
        <f>IFERROR(IF($F$4=4,_xll.IMDP("IR",$E406,L$9)-L$13,_xll.IMDP("IR",$E406,L$10)),"")</f>
        <v/>
      </c>
      <c r="M406" s="30" t="str">
        <f>IFERROR(IF($F$4=4,_xll.IMDP("IR",$E406,M$9)-M$13,_xll.IMDP("IR",$E406,M$10)),"")</f>
        <v/>
      </c>
      <c r="N406" s="30" t="str">
        <f>IFERROR(IF($F$4=4,_xll.IMDP("IR",$E406,N$9)-N$13,_xll.IMDP("IR",$E406,N$10)),"")</f>
        <v/>
      </c>
      <c r="O406" s="30" t="str">
        <f>IFERROR(IF($F$4=4,_xll.IMDP("IR",$E406,O$9)-O$13,_xll.IMDP("IR",$E406,O$10)),"")</f>
        <v/>
      </c>
      <c r="P406" s="30" t="str">
        <f>IFERROR(IF($F$4=4,_xll.IMDP("IR",$E406,P$9)-P$13,_xll.IMDP("IR",$E406,P$10)),"")</f>
        <v/>
      </c>
      <c r="Q406" s="30" t="str">
        <f>IFERROR(IF($F$4=4,_xll.IMDP("IR",$E406,Q$9)-Q$13,_xll.IMDP("IR",$E406,Q$10)),"")</f>
        <v/>
      </c>
      <c r="R406" s="30" t="str">
        <f>IFERROR(IF($F$4=4,_xll.IMDP("IR",$E406,R$9)-R$13,_xll.IMDP("IR",$E406,R$10)),"")</f>
        <v/>
      </c>
      <c r="S406" s="30" t="str">
        <f>IFERROR(IF($F$4=4,_xll.IMDP("IR",$E406,S$9)-S$13,_xll.IMDP("IR",$E406,S$10)),"")</f>
        <v/>
      </c>
      <c r="T406" s="30" t="str">
        <f>IFERROR(IF($F$4=4,_xll.IMDP("IR",$E406,T$9)-T$13,_xll.IMDP("IR",$E406,T$10)),"")</f>
        <v/>
      </c>
      <c r="U406" s="30" t="str">
        <f>IFERROR(IF($F$4=4,_xll.IMDP("IR",$E406,U$9)-U$13,_xll.IMDP("IR",$E406,U$10)),"")</f>
        <v/>
      </c>
      <c r="V406" s="31" t="str">
        <f>IFERROR(IF($F$4=4,_xll.IMDP("IR",$E406,V$9)-V$13,_xll.IMDP("IR",$E406,V$10)),"")</f>
        <v/>
      </c>
    </row>
    <row r="407" spans="2:22">
      <c r="B407">
        <v>394</v>
      </c>
      <c r="C407" s="7" t="str">
        <f>IFERROR( VLOOKUP( $B407, Sheet1!$M$2:$O$10001, 2,0),"")</f>
        <v/>
      </c>
      <c r="D407" s="24" t="str">
        <f>IFERROR( VLOOKUP( $B407, Sheet1!$M$2:$O$10001, 3,0),"")</f>
        <v/>
      </c>
      <c r="E407" s="3" t="str">
        <f t="shared" si="8"/>
        <v>BONDAVG</v>
      </c>
      <c r="F407" s="18" t="str">
        <f>_xll.IMDP("IR",$E407,F$12)</f>
        <v/>
      </c>
      <c r="G407" s="15" t="str">
        <f>_xll.IMDP("IR",$E407,G$12)</f>
        <v/>
      </c>
      <c r="H407" s="30" t="str">
        <f>IFERROR(IF($F$4=4,_xll.IMDP("IR",$E407,H$9)-H$13,_xll.IMDP("IR",$E407,H$10)),"")</f>
        <v/>
      </c>
      <c r="I407" s="30" t="str">
        <f>IFERROR(IF($F$4=4,_xll.IMDP("IR",$E407,I$9)-I$13,_xll.IMDP("IR",$E407,I$10)),"")</f>
        <v/>
      </c>
      <c r="J407" s="30" t="str">
        <f>IFERROR(IF($F$4=4,_xll.IMDP("IR",$E407,J$9)-J$13,_xll.IMDP("IR",$E407,J$10)),"")</f>
        <v/>
      </c>
      <c r="K407" s="30" t="str">
        <f>IFERROR(IF($F$4=4,_xll.IMDP("IR",$E407,K$9)-K$13,_xll.IMDP("IR",$E407,K$10)),"")</f>
        <v/>
      </c>
      <c r="L407" s="30" t="str">
        <f>IFERROR(IF($F$4=4,_xll.IMDP("IR",$E407,L$9)-L$13,_xll.IMDP("IR",$E407,L$10)),"")</f>
        <v/>
      </c>
      <c r="M407" s="30" t="str">
        <f>IFERROR(IF($F$4=4,_xll.IMDP("IR",$E407,M$9)-M$13,_xll.IMDP("IR",$E407,M$10)),"")</f>
        <v/>
      </c>
      <c r="N407" s="30" t="str">
        <f>IFERROR(IF($F$4=4,_xll.IMDP("IR",$E407,N$9)-N$13,_xll.IMDP("IR",$E407,N$10)),"")</f>
        <v/>
      </c>
      <c r="O407" s="30" t="str">
        <f>IFERROR(IF($F$4=4,_xll.IMDP("IR",$E407,O$9)-O$13,_xll.IMDP("IR",$E407,O$10)),"")</f>
        <v/>
      </c>
      <c r="P407" s="30" t="str">
        <f>IFERROR(IF($F$4=4,_xll.IMDP("IR",$E407,P$9)-P$13,_xll.IMDP("IR",$E407,P$10)),"")</f>
        <v/>
      </c>
      <c r="Q407" s="30" t="str">
        <f>IFERROR(IF($F$4=4,_xll.IMDP("IR",$E407,Q$9)-Q$13,_xll.IMDP("IR",$E407,Q$10)),"")</f>
        <v/>
      </c>
      <c r="R407" s="30" t="str">
        <f>IFERROR(IF($F$4=4,_xll.IMDP("IR",$E407,R$9)-R$13,_xll.IMDP("IR",$E407,R$10)),"")</f>
        <v/>
      </c>
      <c r="S407" s="30" t="str">
        <f>IFERROR(IF($F$4=4,_xll.IMDP("IR",$E407,S$9)-S$13,_xll.IMDP("IR",$E407,S$10)),"")</f>
        <v/>
      </c>
      <c r="T407" s="30" t="str">
        <f>IFERROR(IF($F$4=4,_xll.IMDP("IR",$E407,T$9)-T$13,_xll.IMDP("IR",$E407,T$10)),"")</f>
        <v/>
      </c>
      <c r="U407" s="30" t="str">
        <f>IFERROR(IF($F$4=4,_xll.IMDP("IR",$E407,U$9)-U$13,_xll.IMDP("IR",$E407,U$10)),"")</f>
        <v/>
      </c>
      <c r="V407" s="31" t="str">
        <f>IFERROR(IF($F$4=4,_xll.IMDP("IR",$E407,V$9)-V$13,_xll.IMDP("IR",$E407,V$10)),"")</f>
        <v/>
      </c>
    </row>
    <row r="408" spans="2:22">
      <c r="B408">
        <v>395</v>
      </c>
      <c r="C408" s="7" t="str">
        <f>IFERROR( VLOOKUP( $B408, Sheet1!$M$2:$O$10001, 2,0),"")</f>
        <v/>
      </c>
      <c r="D408" s="24" t="str">
        <f>IFERROR( VLOOKUP( $B408, Sheet1!$M$2:$O$10001, 3,0),"")</f>
        <v/>
      </c>
      <c r="E408" s="3" t="str">
        <f t="shared" si="8"/>
        <v>BONDAVG</v>
      </c>
      <c r="F408" s="18" t="str">
        <f>_xll.IMDP("IR",$E408,F$12)</f>
        <v/>
      </c>
      <c r="G408" s="15" t="str">
        <f>_xll.IMDP("IR",$E408,G$12)</f>
        <v/>
      </c>
      <c r="H408" s="30" t="str">
        <f>IFERROR(IF($F$4=4,_xll.IMDP("IR",$E408,H$9)-H$13,_xll.IMDP("IR",$E408,H$10)),"")</f>
        <v/>
      </c>
      <c r="I408" s="30" t="str">
        <f>IFERROR(IF($F$4=4,_xll.IMDP("IR",$E408,I$9)-I$13,_xll.IMDP("IR",$E408,I$10)),"")</f>
        <v/>
      </c>
      <c r="J408" s="30" t="str">
        <f>IFERROR(IF($F$4=4,_xll.IMDP("IR",$E408,J$9)-J$13,_xll.IMDP("IR",$E408,J$10)),"")</f>
        <v/>
      </c>
      <c r="K408" s="30" t="str">
        <f>IFERROR(IF($F$4=4,_xll.IMDP("IR",$E408,K$9)-K$13,_xll.IMDP("IR",$E408,K$10)),"")</f>
        <v/>
      </c>
      <c r="L408" s="30" t="str">
        <f>IFERROR(IF($F$4=4,_xll.IMDP("IR",$E408,L$9)-L$13,_xll.IMDP("IR",$E408,L$10)),"")</f>
        <v/>
      </c>
      <c r="M408" s="30" t="str">
        <f>IFERROR(IF($F$4=4,_xll.IMDP("IR",$E408,M$9)-M$13,_xll.IMDP("IR",$E408,M$10)),"")</f>
        <v/>
      </c>
      <c r="N408" s="30" t="str">
        <f>IFERROR(IF($F$4=4,_xll.IMDP("IR",$E408,N$9)-N$13,_xll.IMDP("IR",$E408,N$10)),"")</f>
        <v/>
      </c>
      <c r="O408" s="30" t="str">
        <f>IFERROR(IF($F$4=4,_xll.IMDP("IR",$E408,O$9)-O$13,_xll.IMDP("IR",$E408,O$10)),"")</f>
        <v/>
      </c>
      <c r="P408" s="30" t="str">
        <f>IFERROR(IF($F$4=4,_xll.IMDP("IR",$E408,P$9)-P$13,_xll.IMDP("IR",$E408,P$10)),"")</f>
        <v/>
      </c>
      <c r="Q408" s="30" t="str">
        <f>IFERROR(IF($F$4=4,_xll.IMDP("IR",$E408,Q$9)-Q$13,_xll.IMDP("IR",$E408,Q$10)),"")</f>
        <v/>
      </c>
      <c r="R408" s="30" t="str">
        <f>IFERROR(IF($F$4=4,_xll.IMDP("IR",$E408,R$9)-R$13,_xll.IMDP("IR",$E408,R$10)),"")</f>
        <v/>
      </c>
      <c r="S408" s="30" t="str">
        <f>IFERROR(IF($F$4=4,_xll.IMDP("IR",$E408,S$9)-S$13,_xll.IMDP("IR",$E408,S$10)),"")</f>
        <v/>
      </c>
      <c r="T408" s="30" t="str">
        <f>IFERROR(IF($F$4=4,_xll.IMDP("IR",$E408,T$9)-T$13,_xll.IMDP("IR",$E408,T$10)),"")</f>
        <v/>
      </c>
      <c r="U408" s="30" t="str">
        <f>IFERROR(IF($F$4=4,_xll.IMDP("IR",$E408,U$9)-U$13,_xll.IMDP("IR",$E408,U$10)),"")</f>
        <v/>
      </c>
      <c r="V408" s="31" t="str">
        <f>IFERROR(IF($F$4=4,_xll.IMDP("IR",$E408,V$9)-V$13,_xll.IMDP("IR",$E408,V$10)),"")</f>
        <v/>
      </c>
    </row>
    <row r="409" spans="2:22">
      <c r="B409">
        <v>396</v>
      </c>
      <c r="C409" s="7" t="str">
        <f>IFERROR( VLOOKUP( $B409, Sheet1!$M$2:$O$10001, 2,0),"")</f>
        <v/>
      </c>
      <c r="D409" s="24" t="str">
        <f>IFERROR( VLOOKUP( $B409, Sheet1!$M$2:$O$10001, 3,0),"")</f>
        <v/>
      </c>
      <c r="E409" s="3" t="str">
        <f t="shared" si="8"/>
        <v>BONDAVG</v>
      </c>
      <c r="F409" s="18" t="str">
        <f>_xll.IMDP("IR",$E409,F$12)</f>
        <v/>
      </c>
      <c r="G409" s="15" t="str">
        <f>_xll.IMDP("IR",$E409,G$12)</f>
        <v/>
      </c>
      <c r="H409" s="30" t="str">
        <f>IFERROR(IF($F$4=4,_xll.IMDP("IR",$E409,H$9)-H$13,_xll.IMDP("IR",$E409,H$10)),"")</f>
        <v/>
      </c>
      <c r="I409" s="30" t="str">
        <f>IFERROR(IF($F$4=4,_xll.IMDP("IR",$E409,I$9)-I$13,_xll.IMDP("IR",$E409,I$10)),"")</f>
        <v/>
      </c>
      <c r="J409" s="30" t="str">
        <f>IFERROR(IF($F$4=4,_xll.IMDP("IR",$E409,J$9)-J$13,_xll.IMDP("IR",$E409,J$10)),"")</f>
        <v/>
      </c>
      <c r="K409" s="30" t="str">
        <f>IFERROR(IF($F$4=4,_xll.IMDP("IR",$E409,K$9)-K$13,_xll.IMDP("IR",$E409,K$10)),"")</f>
        <v/>
      </c>
      <c r="L409" s="30" t="str">
        <f>IFERROR(IF($F$4=4,_xll.IMDP("IR",$E409,L$9)-L$13,_xll.IMDP("IR",$E409,L$10)),"")</f>
        <v/>
      </c>
      <c r="M409" s="30" t="str">
        <f>IFERROR(IF($F$4=4,_xll.IMDP("IR",$E409,M$9)-M$13,_xll.IMDP("IR",$E409,M$10)),"")</f>
        <v/>
      </c>
      <c r="N409" s="30" t="str">
        <f>IFERROR(IF($F$4=4,_xll.IMDP("IR",$E409,N$9)-N$13,_xll.IMDP("IR",$E409,N$10)),"")</f>
        <v/>
      </c>
      <c r="O409" s="30" t="str">
        <f>IFERROR(IF($F$4=4,_xll.IMDP("IR",$E409,O$9)-O$13,_xll.IMDP("IR",$E409,O$10)),"")</f>
        <v/>
      </c>
      <c r="P409" s="30" t="str">
        <f>IFERROR(IF($F$4=4,_xll.IMDP("IR",$E409,P$9)-P$13,_xll.IMDP("IR",$E409,P$10)),"")</f>
        <v/>
      </c>
      <c r="Q409" s="30" t="str">
        <f>IFERROR(IF($F$4=4,_xll.IMDP("IR",$E409,Q$9)-Q$13,_xll.IMDP("IR",$E409,Q$10)),"")</f>
        <v/>
      </c>
      <c r="R409" s="30" t="str">
        <f>IFERROR(IF($F$4=4,_xll.IMDP("IR",$E409,R$9)-R$13,_xll.IMDP("IR",$E409,R$10)),"")</f>
        <v/>
      </c>
      <c r="S409" s="30" t="str">
        <f>IFERROR(IF($F$4=4,_xll.IMDP("IR",$E409,S$9)-S$13,_xll.IMDP("IR",$E409,S$10)),"")</f>
        <v/>
      </c>
      <c r="T409" s="30" t="str">
        <f>IFERROR(IF($F$4=4,_xll.IMDP("IR",$E409,T$9)-T$13,_xll.IMDP("IR",$E409,T$10)),"")</f>
        <v/>
      </c>
      <c r="U409" s="30" t="str">
        <f>IFERROR(IF($F$4=4,_xll.IMDP("IR",$E409,U$9)-U$13,_xll.IMDP("IR",$E409,U$10)),"")</f>
        <v/>
      </c>
      <c r="V409" s="31" t="str">
        <f>IFERROR(IF($F$4=4,_xll.IMDP("IR",$E409,V$9)-V$13,_xll.IMDP("IR",$E409,V$10)),"")</f>
        <v/>
      </c>
    </row>
    <row r="410" spans="2:22">
      <c r="B410">
        <v>397</v>
      </c>
      <c r="C410" s="7" t="str">
        <f>IFERROR( VLOOKUP( $B410, Sheet1!$M$2:$O$10001, 2,0),"")</f>
        <v/>
      </c>
      <c r="D410" s="24" t="str">
        <f>IFERROR( VLOOKUP( $B410, Sheet1!$M$2:$O$10001, 3,0),"")</f>
        <v/>
      </c>
      <c r="E410" s="3" t="str">
        <f t="shared" si="8"/>
        <v>BONDAVG</v>
      </c>
      <c r="F410" s="18" t="str">
        <f>_xll.IMDP("IR",$E410,F$12)</f>
        <v/>
      </c>
      <c r="G410" s="15" t="str">
        <f>_xll.IMDP("IR",$E410,G$12)</f>
        <v/>
      </c>
      <c r="H410" s="30" t="str">
        <f>IFERROR(IF($F$4=4,_xll.IMDP("IR",$E410,H$9)-H$13,_xll.IMDP("IR",$E410,H$10)),"")</f>
        <v/>
      </c>
      <c r="I410" s="30" t="str">
        <f>IFERROR(IF($F$4=4,_xll.IMDP("IR",$E410,I$9)-I$13,_xll.IMDP("IR",$E410,I$10)),"")</f>
        <v/>
      </c>
      <c r="J410" s="30" t="str">
        <f>IFERROR(IF($F$4=4,_xll.IMDP("IR",$E410,J$9)-J$13,_xll.IMDP("IR",$E410,J$10)),"")</f>
        <v/>
      </c>
      <c r="K410" s="30" t="str">
        <f>IFERROR(IF($F$4=4,_xll.IMDP("IR",$E410,K$9)-K$13,_xll.IMDP("IR",$E410,K$10)),"")</f>
        <v/>
      </c>
      <c r="L410" s="30" t="str">
        <f>IFERROR(IF($F$4=4,_xll.IMDP("IR",$E410,L$9)-L$13,_xll.IMDP("IR",$E410,L$10)),"")</f>
        <v/>
      </c>
      <c r="M410" s="30" t="str">
        <f>IFERROR(IF($F$4=4,_xll.IMDP("IR",$E410,M$9)-M$13,_xll.IMDP("IR",$E410,M$10)),"")</f>
        <v/>
      </c>
      <c r="N410" s="30" t="str">
        <f>IFERROR(IF($F$4=4,_xll.IMDP("IR",$E410,N$9)-N$13,_xll.IMDP("IR",$E410,N$10)),"")</f>
        <v/>
      </c>
      <c r="O410" s="30" t="str">
        <f>IFERROR(IF($F$4=4,_xll.IMDP("IR",$E410,O$9)-O$13,_xll.IMDP("IR",$E410,O$10)),"")</f>
        <v/>
      </c>
      <c r="P410" s="30" t="str">
        <f>IFERROR(IF($F$4=4,_xll.IMDP("IR",$E410,P$9)-P$13,_xll.IMDP("IR",$E410,P$10)),"")</f>
        <v/>
      </c>
      <c r="Q410" s="30" t="str">
        <f>IFERROR(IF($F$4=4,_xll.IMDP("IR",$E410,Q$9)-Q$13,_xll.IMDP("IR",$E410,Q$10)),"")</f>
        <v/>
      </c>
      <c r="R410" s="30" t="str">
        <f>IFERROR(IF($F$4=4,_xll.IMDP("IR",$E410,R$9)-R$13,_xll.IMDP("IR",$E410,R$10)),"")</f>
        <v/>
      </c>
      <c r="S410" s="30" t="str">
        <f>IFERROR(IF($F$4=4,_xll.IMDP("IR",$E410,S$9)-S$13,_xll.IMDP("IR",$E410,S$10)),"")</f>
        <v/>
      </c>
      <c r="T410" s="30" t="str">
        <f>IFERROR(IF($F$4=4,_xll.IMDP("IR",$E410,T$9)-T$13,_xll.IMDP("IR",$E410,T$10)),"")</f>
        <v/>
      </c>
      <c r="U410" s="30" t="str">
        <f>IFERROR(IF($F$4=4,_xll.IMDP("IR",$E410,U$9)-U$13,_xll.IMDP("IR",$E410,U$10)),"")</f>
        <v/>
      </c>
      <c r="V410" s="31" t="str">
        <f>IFERROR(IF($F$4=4,_xll.IMDP("IR",$E410,V$9)-V$13,_xll.IMDP("IR",$E410,V$10)),"")</f>
        <v/>
      </c>
    </row>
    <row r="411" spans="2:22">
      <c r="B411">
        <v>398</v>
      </c>
      <c r="C411" s="7" t="str">
        <f>IFERROR( VLOOKUP( $B411, Sheet1!$M$2:$O$10001, 2,0),"")</f>
        <v/>
      </c>
      <c r="D411" s="24" t="str">
        <f>IFERROR( VLOOKUP( $B411, Sheet1!$M$2:$O$10001, 3,0),"")</f>
        <v/>
      </c>
      <c r="E411" s="3" t="str">
        <f t="shared" si="8"/>
        <v>BONDAVG</v>
      </c>
      <c r="F411" s="18" t="str">
        <f>_xll.IMDP("IR",$E411,F$12)</f>
        <v/>
      </c>
      <c r="G411" s="15" t="str">
        <f>_xll.IMDP("IR",$E411,G$12)</f>
        <v/>
      </c>
      <c r="H411" s="30" t="str">
        <f>IFERROR(IF($F$4=4,_xll.IMDP("IR",$E411,H$9)-H$13,_xll.IMDP("IR",$E411,H$10)),"")</f>
        <v/>
      </c>
      <c r="I411" s="30" t="str">
        <f>IFERROR(IF($F$4=4,_xll.IMDP("IR",$E411,I$9)-I$13,_xll.IMDP("IR",$E411,I$10)),"")</f>
        <v/>
      </c>
      <c r="J411" s="30" t="str">
        <f>IFERROR(IF($F$4=4,_xll.IMDP("IR",$E411,J$9)-J$13,_xll.IMDP("IR",$E411,J$10)),"")</f>
        <v/>
      </c>
      <c r="K411" s="30" t="str">
        <f>IFERROR(IF($F$4=4,_xll.IMDP("IR",$E411,K$9)-K$13,_xll.IMDP("IR",$E411,K$10)),"")</f>
        <v/>
      </c>
      <c r="L411" s="30" t="str">
        <f>IFERROR(IF($F$4=4,_xll.IMDP("IR",$E411,L$9)-L$13,_xll.IMDP("IR",$E411,L$10)),"")</f>
        <v/>
      </c>
      <c r="M411" s="30" t="str">
        <f>IFERROR(IF($F$4=4,_xll.IMDP("IR",$E411,M$9)-M$13,_xll.IMDP("IR",$E411,M$10)),"")</f>
        <v/>
      </c>
      <c r="N411" s="30" t="str">
        <f>IFERROR(IF($F$4=4,_xll.IMDP("IR",$E411,N$9)-N$13,_xll.IMDP("IR",$E411,N$10)),"")</f>
        <v/>
      </c>
      <c r="O411" s="30" t="str">
        <f>IFERROR(IF($F$4=4,_xll.IMDP("IR",$E411,O$9)-O$13,_xll.IMDP("IR",$E411,O$10)),"")</f>
        <v/>
      </c>
      <c r="P411" s="30" t="str">
        <f>IFERROR(IF($F$4=4,_xll.IMDP("IR",$E411,P$9)-P$13,_xll.IMDP("IR",$E411,P$10)),"")</f>
        <v/>
      </c>
      <c r="Q411" s="30" t="str">
        <f>IFERROR(IF($F$4=4,_xll.IMDP("IR",$E411,Q$9)-Q$13,_xll.IMDP("IR",$E411,Q$10)),"")</f>
        <v/>
      </c>
      <c r="R411" s="30" t="str">
        <f>IFERROR(IF($F$4=4,_xll.IMDP("IR",$E411,R$9)-R$13,_xll.IMDP("IR",$E411,R$10)),"")</f>
        <v/>
      </c>
      <c r="S411" s="30" t="str">
        <f>IFERROR(IF($F$4=4,_xll.IMDP("IR",$E411,S$9)-S$13,_xll.IMDP("IR",$E411,S$10)),"")</f>
        <v/>
      </c>
      <c r="T411" s="30" t="str">
        <f>IFERROR(IF($F$4=4,_xll.IMDP("IR",$E411,T$9)-T$13,_xll.IMDP("IR",$E411,T$10)),"")</f>
        <v/>
      </c>
      <c r="U411" s="30" t="str">
        <f>IFERROR(IF($F$4=4,_xll.IMDP("IR",$E411,U$9)-U$13,_xll.IMDP("IR",$E411,U$10)),"")</f>
        <v/>
      </c>
      <c r="V411" s="31" t="str">
        <f>IFERROR(IF($F$4=4,_xll.IMDP("IR",$E411,V$9)-V$13,_xll.IMDP("IR",$E411,V$10)),"")</f>
        <v/>
      </c>
    </row>
    <row r="412" spans="2:22">
      <c r="B412">
        <v>399</v>
      </c>
      <c r="C412" s="7" t="str">
        <f>IFERROR( VLOOKUP( $B412, Sheet1!$M$2:$O$10001, 2,0),"")</f>
        <v/>
      </c>
      <c r="D412" s="24" t="str">
        <f>IFERROR( VLOOKUP( $B412, Sheet1!$M$2:$O$10001, 3,0),"")</f>
        <v/>
      </c>
      <c r="E412" s="3" t="str">
        <f t="shared" si="8"/>
        <v>BONDAVG</v>
      </c>
      <c r="F412" s="18" t="str">
        <f>_xll.IMDP("IR",$E412,F$12)</f>
        <v/>
      </c>
      <c r="G412" s="15" t="str">
        <f>_xll.IMDP("IR",$E412,G$12)</f>
        <v/>
      </c>
      <c r="H412" s="30" t="str">
        <f>IFERROR(IF($F$4=4,_xll.IMDP("IR",$E412,H$9)-H$13,_xll.IMDP("IR",$E412,H$10)),"")</f>
        <v/>
      </c>
      <c r="I412" s="30" t="str">
        <f>IFERROR(IF($F$4=4,_xll.IMDP("IR",$E412,I$9)-I$13,_xll.IMDP("IR",$E412,I$10)),"")</f>
        <v/>
      </c>
      <c r="J412" s="30" t="str">
        <f>IFERROR(IF($F$4=4,_xll.IMDP("IR",$E412,J$9)-J$13,_xll.IMDP("IR",$E412,J$10)),"")</f>
        <v/>
      </c>
      <c r="K412" s="30" t="str">
        <f>IFERROR(IF($F$4=4,_xll.IMDP("IR",$E412,K$9)-K$13,_xll.IMDP("IR",$E412,K$10)),"")</f>
        <v/>
      </c>
      <c r="L412" s="30" t="str">
        <f>IFERROR(IF($F$4=4,_xll.IMDP("IR",$E412,L$9)-L$13,_xll.IMDP("IR",$E412,L$10)),"")</f>
        <v/>
      </c>
      <c r="M412" s="30" t="str">
        <f>IFERROR(IF($F$4=4,_xll.IMDP("IR",$E412,M$9)-M$13,_xll.IMDP("IR",$E412,M$10)),"")</f>
        <v/>
      </c>
      <c r="N412" s="30" t="str">
        <f>IFERROR(IF($F$4=4,_xll.IMDP("IR",$E412,N$9)-N$13,_xll.IMDP("IR",$E412,N$10)),"")</f>
        <v/>
      </c>
      <c r="O412" s="30" t="str">
        <f>IFERROR(IF($F$4=4,_xll.IMDP("IR",$E412,O$9)-O$13,_xll.IMDP("IR",$E412,O$10)),"")</f>
        <v/>
      </c>
      <c r="P412" s="30" t="str">
        <f>IFERROR(IF($F$4=4,_xll.IMDP("IR",$E412,P$9)-P$13,_xll.IMDP("IR",$E412,P$10)),"")</f>
        <v/>
      </c>
      <c r="Q412" s="30" t="str">
        <f>IFERROR(IF($F$4=4,_xll.IMDP("IR",$E412,Q$9)-Q$13,_xll.IMDP("IR",$E412,Q$10)),"")</f>
        <v/>
      </c>
      <c r="R412" s="30" t="str">
        <f>IFERROR(IF($F$4=4,_xll.IMDP("IR",$E412,R$9)-R$13,_xll.IMDP("IR",$E412,R$10)),"")</f>
        <v/>
      </c>
      <c r="S412" s="30" t="str">
        <f>IFERROR(IF($F$4=4,_xll.IMDP("IR",$E412,S$9)-S$13,_xll.IMDP("IR",$E412,S$10)),"")</f>
        <v/>
      </c>
      <c r="T412" s="30" t="str">
        <f>IFERROR(IF($F$4=4,_xll.IMDP("IR",$E412,T$9)-T$13,_xll.IMDP("IR",$E412,T$10)),"")</f>
        <v/>
      </c>
      <c r="U412" s="30" t="str">
        <f>IFERROR(IF($F$4=4,_xll.IMDP("IR",$E412,U$9)-U$13,_xll.IMDP("IR",$E412,U$10)),"")</f>
        <v/>
      </c>
      <c r="V412" s="31" t="str">
        <f>IFERROR(IF($F$4=4,_xll.IMDP("IR",$E412,V$9)-V$13,_xll.IMDP("IR",$E412,V$10)),"")</f>
        <v/>
      </c>
    </row>
    <row r="413" spans="2:22">
      <c r="B413">
        <v>400</v>
      </c>
      <c r="C413" s="7" t="str">
        <f>IFERROR( VLOOKUP( $B413, Sheet1!$M$2:$O$10001, 2,0),"")</f>
        <v/>
      </c>
      <c r="D413" s="24" t="str">
        <f>IFERROR( VLOOKUP( $B413, Sheet1!$M$2:$O$10001, 3,0),"")</f>
        <v/>
      </c>
      <c r="E413" s="3" t="str">
        <f t="shared" si="8"/>
        <v>BONDAVG</v>
      </c>
      <c r="F413" s="18" t="str">
        <f>_xll.IMDP("IR",$E413,F$12)</f>
        <v/>
      </c>
      <c r="G413" s="15" t="str">
        <f>_xll.IMDP("IR",$E413,G$12)</f>
        <v/>
      </c>
      <c r="H413" s="30" t="str">
        <f>IFERROR(IF($F$4=4,_xll.IMDP("IR",$E413,H$9)-H$13,_xll.IMDP("IR",$E413,H$10)),"")</f>
        <v/>
      </c>
      <c r="I413" s="30" t="str">
        <f>IFERROR(IF($F$4=4,_xll.IMDP("IR",$E413,I$9)-I$13,_xll.IMDP("IR",$E413,I$10)),"")</f>
        <v/>
      </c>
      <c r="J413" s="30" t="str">
        <f>IFERROR(IF($F$4=4,_xll.IMDP("IR",$E413,J$9)-J$13,_xll.IMDP("IR",$E413,J$10)),"")</f>
        <v/>
      </c>
      <c r="K413" s="30" t="str">
        <f>IFERROR(IF($F$4=4,_xll.IMDP("IR",$E413,K$9)-K$13,_xll.IMDP("IR",$E413,K$10)),"")</f>
        <v/>
      </c>
      <c r="L413" s="30" t="str">
        <f>IFERROR(IF($F$4=4,_xll.IMDP("IR",$E413,L$9)-L$13,_xll.IMDP("IR",$E413,L$10)),"")</f>
        <v/>
      </c>
      <c r="M413" s="30" t="str">
        <f>IFERROR(IF($F$4=4,_xll.IMDP("IR",$E413,M$9)-M$13,_xll.IMDP("IR",$E413,M$10)),"")</f>
        <v/>
      </c>
      <c r="N413" s="30" t="str">
        <f>IFERROR(IF($F$4=4,_xll.IMDP("IR",$E413,N$9)-N$13,_xll.IMDP("IR",$E413,N$10)),"")</f>
        <v/>
      </c>
      <c r="O413" s="30" t="str">
        <f>IFERROR(IF($F$4=4,_xll.IMDP("IR",$E413,O$9)-O$13,_xll.IMDP("IR",$E413,O$10)),"")</f>
        <v/>
      </c>
      <c r="P413" s="30" t="str">
        <f>IFERROR(IF($F$4=4,_xll.IMDP("IR",$E413,P$9)-P$13,_xll.IMDP("IR",$E413,P$10)),"")</f>
        <v/>
      </c>
      <c r="Q413" s="30" t="str">
        <f>IFERROR(IF($F$4=4,_xll.IMDP("IR",$E413,Q$9)-Q$13,_xll.IMDP("IR",$E413,Q$10)),"")</f>
        <v/>
      </c>
      <c r="R413" s="30" t="str">
        <f>IFERROR(IF($F$4=4,_xll.IMDP("IR",$E413,R$9)-R$13,_xll.IMDP("IR",$E413,R$10)),"")</f>
        <v/>
      </c>
      <c r="S413" s="30" t="str">
        <f>IFERROR(IF($F$4=4,_xll.IMDP("IR",$E413,S$9)-S$13,_xll.IMDP("IR",$E413,S$10)),"")</f>
        <v/>
      </c>
      <c r="T413" s="30" t="str">
        <f>IFERROR(IF($F$4=4,_xll.IMDP("IR",$E413,T$9)-T$13,_xll.IMDP("IR",$E413,T$10)),"")</f>
        <v/>
      </c>
      <c r="U413" s="30" t="str">
        <f>IFERROR(IF($F$4=4,_xll.IMDP("IR",$E413,U$9)-U$13,_xll.IMDP("IR",$E413,U$10)),"")</f>
        <v/>
      </c>
      <c r="V413" s="31" t="str">
        <f>IFERROR(IF($F$4=4,_xll.IMDP("IR",$E413,V$9)-V$13,_xll.IMDP("IR",$E413,V$10)),"")</f>
        <v/>
      </c>
    </row>
    <row r="414" spans="2:22">
      <c r="B414">
        <v>401</v>
      </c>
      <c r="C414" s="7" t="str">
        <f>IFERROR( VLOOKUP( $B414, Sheet1!$M$2:$O$10001, 2,0),"")</f>
        <v/>
      </c>
      <c r="D414" s="24" t="str">
        <f>IFERROR( VLOOKUP( $B414, Sheet1!$M$2:$O$10001, 3,0),"")</f>
        <v/>
      </c>
      <c r="E414" s="3" t="str">
        <f t="shared" si="8"/>
        <v>BONDAVG</v>
      </c>
      <c r="F414" s="18" t="str">
        <f>_xll.IMDP("IR",$E414,F$12)</f>
        <v/>
      </c>
      <c r="G414" s="15" t="str">
        <f>_xll.IMDP("IR",$E414,G$12)</f>
        <v/>
      </c>
      <c r="H414" s="30" t="str">
        <f>IFERROR(IF($F$4=4,_xll.IMDP("IR",$E414,H$9)-H$13,_xll.IMDP("IR",$E414,H$10)),"")</f>
        <v/>
      </c>
      <c r="I414" s="30" t="str">
        <f>IFERROR(IF($F$4=4,_xll.IMDP("IR",$E414,I$9)-I$13,_xll.IMDP("IR",$E414,I$10)),"")</f>
        <v/>
      </c>
      <c r="J414" s="30" t="str">
        <f>IFERROR(IF($F$4=4,_xll.IMDP("IR",$E414,J$9)-J$13,_xll.IMDP("IR",$E414,J$10)),"")</f>
        <v/>
      </c>
      <c r="K414" s="30" t="str">
        <f>IFERROR(IF($F$4=4,_xll.IMDP("IR",$E414,K$9)-K$13,_xll.IMDP("IR",$E414,K$10)),"")</f>
        <v/>
      </c>
      <c r="L414" s="30" t="str">
        <f>IFERROR(IF($F$4=4,_xll.IMDP("IR",$E414,L$9)-L$13,_xll.IMDP("IR",$E414,L$10)),"")</f>
        <v/>
      </c>
      <c r="M414" s="30" t="str">
        <f>IFERROR(IF($F$4=4,_xll.IMDP("IR",$E414,M$9)-M$13,_xll.IMDP("IR",$E414,M$10)),"")</f>
        <v/>
      </c>
      <c r="N414" s="30" t="str">
        <f>IFERROR(IF($F$4=4,_xll.IMDP("IR",$E414,N$9)-N$13,_xll.IMDP("IR",$E414,N$10)),"")</f>
        <v/>
      </c>
      <c r="O414" s="30" t="str">
        <f>IFERROR(IF($F$4=4,_xll.IMDP("IR",$E414,O$9)-O$13,_xll.IMDP("IR",$E414,O$10)),"")</f>
        <v/>
      </c>
      <c r="P414" s="30" t="str">
        <f>IFERROR(IF($F$4=4,_xll.IMDP("IR",$E414,P$9)-P$13,_xll.IMDP("IR",$E414,P$10)),"")</f>
        <v/>
      </c>
      <c r="Q414" s="30" t="str">
        <f>IFERROR(IF($F$4=4,_xll.IMDP("IR",$E414,Q$9)-Q$13,_xll.IMDP("IR",$E414,Q$10)),"")</f>
        <v/>
      </c>
      <c r="R414" s="30" t="str">
        <f>IFERROR(IF($F$4=4,_xll.IMDP("IR",$E414,R$9)-R$13,_xll.IMDP("IR",$E414,R$10)),"")</f>
        <v/>
      </c>
      <c r="S414" s="30" t="str">
        <f>IFERROR(IF($F$4=4,_xll.IMDP("IR",$E414,S$9)-S$13,_xll.IMDP("IR",$E414,S$10)),"")</f>
        <v/>
      </c>
      <c r="T414" s="30" t="str">
        <f>IFERROR(IF($F$4=4,_xll.IMDP("IR",$E414,T$9)-T$13,_xll.IMDP("IR",$E414,T$10)),"")</f>
        <v/>
      </c>
      <c r="U414" s="30" t="str">
        <f>IFERROR(IF($F$4=4,_xll.IMDP("IR",$E414,U$9)-U$13,_xll.IMDP("IR",$E414,U$10)),"")</f>
        <v/>
      </c>
      <c r="V414" s="31" t="str">
        <f>IFERROR(IF($F$4=4,_xll.IMDP("IR",$E414,V$9)-V$13,_xll.IMDP("IR",$E414,V$10)),"")</f>
        <v/>
      </c>
    </row>
    <row r="415" spans="2:22">
      <c r="B415">
        <v>402</v>
      </c>
      <c r="C415" s="7" t="str">
        <f>IFERROR( VLOOKUP( $B415, Sheet1!$M$2:$O$10001, 2,0),"")</f>
        <v/>
      </c>
      <c r="D415" s="24" t="str">
        <f>IFERROR( VLOOKUP( $B415, Sheet1!$M$2:$O$10001, 3,0),"")</f>
        <v/>
      </c>
      <c r="E415" s="3" t="str">
        <f t="shared" si="8"/>
        <v>BONDAVG</v>
      </c>
      <c r="F415" s="18" t="str">
        <f>_xll.IMDP("IR",$E415,F$12)</f>
        <v/>
      </c>
      <c r="G415" s="15" t="str">
        <f>_xll.IMDP("IR",$E415,G$12)</f>
        <v/>
      </c>
      <c r="H415" s="30" t="str">
        <f>IFERROR(IF($F$4=4,_xll.IMDP("IR",$E415,H$9)-H$13,_xll.IMDP("IR",$E415,H$10)),"")</f>
        <v/>
      </c>
      <c r="I415" s="30" t="str">
        <f>IFERROR(IF($F$4=4,_xll.IMDP("IR",$E415,I$9)-I$13,_xll.IMDP("IR",$E415,I$10)),"")</f>
        <v/>
      </c>
      <c r="J415" s="30" t="str">
        <f>IFERROR(IF($F$4=4,_xll.IMDP("IR",$E415,J$9)-J$13,_xll.IMDP("IR",$E415,J$10)),"")</f>
        <v/>
      </c>
      <c r="K415" s="30" t="str">
        <f>IFERROR(IF($F$4=4,_xll.IMDP("IR",$E415,K$9)-K$13,_xll.IMDP("IR",$E415,K$10)),"")</f>
        <v/>
      </c>
      <c r="L415" s="30" t="str">
        <f>IFERROR(IF($F$4=4,_xll.IMDP("IR",$E415,L$9)-L$13,_xll.IMDP("IR",$E415,L$10)),"")</f>
        <v/>
      </c>
      <c r="M415" s="30" t="str">
        <f>IFERROR(IF($F$4=4,_xll.IMDP("IR",$E415,M$9)-M$13,_xll.IMDP("IR",$E415,M$10)),"")</f>
        <v/>
      </c>
      <c r="N415" s="30" t="str">
        <f>IFERROR(IF($F$4=4,_xll.IMDP("IR",$E415,N$9)-N$13,_xll.IMDP("IR",$E415,N$10)),"")</f>
        <v/>
      </c>
      <c r="O415" s="30" t="str">
        <f>IFERROR(IF($F$4=4,_xll.IMDP("IR",$E415,O$9)-O$13,_xll.IMDP("IR",$E415,O$10)),"")</f>
        <v/>
      </c>
      <c r="P415" s="30" t="str">
        <f>IFERROR(IF($F$4=4,_xll.IMDP("IR",$E415,P$9)-P$13,_xll.IMDP("IR",$E415,P$10)),"")</f>
        <v/>
      </c>
      <c r="Q415" s="30" t="str">
        <f>IFERROR(IF($F$4=4,_xll.IMDP("IR",$E415,Q$9)-Q$13,_xll.IMDP("IR",$E415,Q$10)),"")</f>
        <v/>
      </c>
      <c r="R415" s="30" t="str">
        <f>IFERROR(IF($F$4=4,_xll.IMDP("IR",$E415,R$9)-R$13,_xll.IMDP("IR",$E415,R$10)),"")</f>
        <v/>
      </c>
      <c r="S415" s="30" t="str">
        <f>IFERROR(IF($F$4=4,_xll.IMDP("IR",$E415,S$9)-S$13,_xll.IMDP("IR",$E415,S$10)),"")</f>
        <v/>
      </c>
      <c r="T415" s="30" t="str">
        <f>IFERROR(IF($F$4=4,_xll.IMDP("IR",$E415,T$9)-T$13,_xll.IMDP("IR",$E415,T$10)),"")</f>
        <v/>
      </c>
      <c r="U415" s="30" t="str">
        <f>IFERROR(IF($F$4=4,_xll.IMDP("IR",$E415,U$9)-U$13,_xll.IMDP("IR",$E415,U$10)),"")</f>
        <v/>
      </c>
      <c r="V415" s="31" t="str">
        <f>IFERROR(IF($F$4=4,_xll.IMDP("IR",$E415,V$9)-V$13,_xll.IMDP("IR",$E415,V$10)),"")</f>
        <v/>
      </c>
    </row>
    <row r="416" spans="2:22">
      <c r="B416">
        <v>403</v>
      </c>
      <c r="C416" s="7" t="str">
        <f>IFERROR( VLOOKUP( $B416, Sheet1!$M$2:$O$10001, 2,0),"")</f>
        <v/>
      </c>
      <c r="D416" s="24" t="str">
        <f>IFERROR( VLOOKUP( $B416, Sheet1!$M$2:$O$10001, 3,0),"")</f>
        <v/>
      </c>
      <c r="E416" s="3" t="str">
        <f t="shared" si="8"/>
        <v>BONDAVG</v>
      </c>
      <c r="F416" s="18" t="str">
        <f>_xll.IMDP("IR",$E416,F$12)</f>
        <v/>
      </c>
      <c r="G416" s="15" t="str">
        <f>_xll.IMDP("IR",$E416,G$12)</f>
        <v/>
      </c>
      <c r="H416" s="30" t="str">
        <f>IFERROR(IF($F$4=4,_xll.IMDP("IR",$E416,H$9)-H$13,_xll.IMDP("IR",$E416,H$10)),"")</f>
        <v/>
      </c>
      <c r="I416" s="30" t="str">
        <f>IFERROR(IF($F$4=4,_xll.IMDP("IR",$E416,I$9)-I$13,_xll.IMDP("IR",$E416,I$10)),"")</f>
        <v/>
      </c>
      <c r="J416" s="30" t="str">
        <f>IFERROR(IF($F$4=4,_xll.IMDP("IR",$E416,J$9)-J$13,_xll.IMDP("IR",$E416,J$10)),"")</f>
        <v/>
      </c>
      <c r="K416" s="30" t="str">
        <f>IFERROR(IF($F$4=4,_xll.IMDP("IR",$E416,K$9)-K$13,_xll.IMDP("IR",$E416,K$10)),"")</f>
        <v/>
      </c>
      <c r="L416" s="30" t="str">
        <f>IFERROR(IF($F$4=4,_xll.IMDP("IR",$E416,L$9)-L$13,_xll.IMDP("IR",$E416,L$10)),"")</f>
        <v/>
      </c>
      <c r="M416" s="30" t="str">
        <f>IFERROR(IF($F$4=4,_xll.IMDP("IR",$E416,M$9)-M$13,_xll.IMDP("IR",$E416,M$10)),"")</f>
        <v/>
      </c>
      <c r="N416" s="30" t="str">
        <f>IFERROR(IF($F$4=4,_xll.IMDP("IR",$E416,N$9)-N$13,_xll.IMDP("IR",$E416,N$10)),"")</f>
        <v/>
      </c>
      <c r="O416" s="30" t="str">
        <f>IFERROR(IF($F$4=4,_xll.IMDP("IR",$E416,O$9)-O$13,_xll.IMDP("IR",$E416,O$10)),"")</f>
        <v/>
      </c>
      <c r="P416" s="30" t="str">
        <f>IFERROR(IF($F$4=4,_xll.IMDP("IR",$E416,P$9)-P$13,_xll.IMDP("IR",$E416,P$10)),"")</f>
        <v/>
      </c>
      <c r="Q416" s="30" t="str">
        <f>IFERROR(IF($F$4=4,_xll.IMDP("IR",$E416,Q$9)-Q$13,_xll.IMDP("IR",$E416,Q$10)),"")</f>
        <v/>
      </c>
      <c r="R416" s="30" t="str">
        <f>IFERROR(IF($F$4=4,_xll.IMDP("IR",$E416,R$9)-R$13,_xll.IMDP("IR",$E416,R$10)),"")</f>
        <v/>
      </c>
      <c r="S416" s="30" t="str">
        <f>IFERROR(IF($F$4=4,_xll.IMDP("IR",$E416,S$9)-S$13,_xll.IMDP("IR",$E416,S$10)),"")</f>
        <v/>
      </c>
      <c r="T416" s="30" t="str">
        <f>IFERROR(IF($F$4=4,_xll.IMDP("IR",$E416,T$9)-T$13,_xll.IMDP("IR",$E416,T$10)),"")</f>
        <v/>
      </c>
      <c r="U416" s="30" t="str">
        <f>IFERROR(IF($F$4=4,_xll.IMDP("IR",$E416,U$9)-U$13,_xll.IMDP("IR",$E416,U$10)),"")</f>
        <v/>
      </c>
      <c r="V416" s="31" t="str">
        <f>IFERROR(IF($F$4=4,_xll.IMDP("IR",$E416,V$9)-V$13,_xll.IMDP("IR",$E416,V$10)),"")</f>
        <v/>
      </c>
    </row>
    <row r="417" spans="2:22">
      <c r="B417">
        <v>404</v>
      </c>
      <c r="C417" s="7" t="str">
        <f>IFERROR( VLOOKUP( $B417, Sheet1!$M$2:$O$10001, 2,0),"")</f>
        <v/>
      </c>
      <c r="D417" s="24" t="str">
        <f>IFERROR( VLOOKUP( $B417, Sheet1!$M$2:$O$10001, 3,0),"")</f>
        <v/>
      </c>
      <c r="E417" s="3" t="str">
        <f t="shared" si="8"/>
        <v>BONDAVG</v>
      </c>
      <c r="F417" s="18" t="str">
        <f>_xll.IMDP("IR",$E417,F$12)</f>
        <v/>
      </c>
      <c r="G417" s="15" t="str">
        <f>_xll.IMDP("IR",$E417,G$12)</f>
        <v/>
      </c>
      <c r="H417" s="30" t="str">
        <f>IFERROR(IF($F$4=4,_xll.IMDP("IR",$E417,H$9)-H$13,_xll.IMDP("IR",$E417,H$10)),"")</f>
        <v/>
      </c>
      <c r="I417" s="30" t="str">
        <f>IFERROR(IF($F$4=4,_xll.IMDP("IR",$E417,I$9)-I$13,_xll.IMDP("IR",$E417,I$10)),"")</f>
        <v/>
      </c>
      <c r="J417" s="30" t="str">
        <f>IFERROR(IF($F$4=4,_xll.IMDP("IR",$E417,J$9)-J$13,_xll.IMDP("IR",$E417,J$10)),"")</f>
        <v/>
      </c>
      <c r="K417" s="30" t="str">
        <f>IFERROR(IF($F$4=4,_xll.IMDP("IR",$E417,K$9)-K$13,_xll.IMDP("IR",$E417,K$10)),"")</f>
        <v/>
      </c>
      <c r="L417" s="30" t="str">
        <f>IFERROR(IF($F$4=4,_xll.IMDP("IR",$E417,L$9)-L$13,_xll.IMDP("IR",$E417,L$10)),"")</f>
        <v/>
      </c>
      <c r="M417" s="30" t="str">
        <f>IFERROR(IF($F$4=4,_xll.IMDP("IR",$E417,M$9)-M$13,_xll.IMDP("IR",$E417,M$10)),"")</f>
        <v/>
      </c>
      <c r="N417" s="30" t="str">
        <f>IFERROR(IF($F$4=4,_xll.IMDP("IR",$E417,N$9)-N$13,_xll.IMDP("IR",$E417,N$10)),"")</f>
        <v/>
      </c>
      <c r="O417" s="30" t="str">
        <f>IFERROR(IF($F$4=4,_xll.IMDP("IR",$E417,O$9)-O$13,_xll.IMDP("IR",$E417,O$10)),"")</f>
        <v/>
      </c>
      <c r="P417" s="30" t="str">
        <f>IFERROR(IF($F$4=4,_xll.IMDP("IR",$E417,P$9)-P$13,_xll.IMDP("IR",$E417,P$10)),"")</f>
        <v/>
      </c>
      <c r="Q417" s="30" t="str">
        <f>IFERROR(IF($F$4=4,_xll.IMDP("IR",$E417,Q$9)-Q$13,_xll.IMDP("IR",$E417,Q$10)),"")</f>
        <v/>
      </c>
      <c r="R417" s="30" t="str">
        <f>IFERROR(IF($F$4=4,_xll.IMDP("IR",$E417,R$9)-R$13,_xll.IMDP("IR",$E417,R$10)),"")</f>
        <v/>
      </c>
      <c r="S417" s="30" t="str">
        <f>IFERROR(IF($F$4=4,_xll.IMDP("IR",$E417,S$9)-S$13,_xll.IMDP("IR",$E417,S$10)),"")</f>
        <v/>
      </c>
      <c r="T417" s="30" t="str">
        <f>IFERROR(IF($F$4=4,_xll.IMDP("IR",$E417,T$9)-T$13,_xll.IMDP("IR",$E417,T$10)),"")</f>
        <v/>
      </c>
      <c r="U417" s="30" t="str">
        <f>IFERROR(IF($F$4=4,_xll.IMDP("IR",$E417,U$9)-U$13,_xll.IMDP("IR",$E417,U$10)),"")</f>
        <v/>
      </c>
      <c r="V417" s="31" t="str">
        <f>IFERROR(IF($F$4=4,_xll.IMDP("IR",$E417,V$9)-V$13,_xll.IMDP("IR",$E417,V$10)),"")</f>
        <v/>
      </c>
    </row>
    <row r="418" spans="2:22">
      <c r="B418">
        <v>405</v>
      </c>
      <c r="C418" s="7" t="str">
        <f>IFERROR( VLOOKUP( $B418, Sheet1!$M$2:$O$10001, 2,0),"")</f>
        <v/>
      </c>
      <c r="D418" s="24" t="str">
        <f>IFERROR( VLOOKUP( $B418, Sheet1!$M$2:$O$10001, 3,0),"")</f>
        <v/>
      </c>
      <c r="E418" s="3" t="str">
        <f t="shared" si="8"/>
        <v>BONDAVG</v>
      </c>
      <c r="F418" s="18" t="str">
        <f>_xll.IMDP("IR",$E418,F$12)</f>
        <v/>
      </c>
      <c r="G418" s="15" t="str">
        <f>_xll.IMDP("IR",$E418,G$12)</f>
        <v/>
      </c>
      <c r="H418" s="30" t="str">
        <f>IFERROR(IF($F$4=4,_xll.IMDP("IR",$E418,H$9)-H$13,_xll.IMDP("IR",$E418,H$10)),"")</f>
        <v/>
      </c>
      <c r="I418" s="30" t="str">
        <f>IFERROR(IF($F$4=4,_xll.IMDP("IR",$E418,I$9)-I$13,_xll.IMDP("IR",$E418,I$10)),"")</f>
        <v/>
      </c>
      <c r="J418" s="30" t="str">
        <f>IFERROR(IF($F$4=4,_xll.IMDP("IR",$E418,J$9)-J$13,_xll.IMDP("IR",$E418,J$10)),"")</f>
        <v/>
      </c>
      <c r="K418" s="30" t="str">
        <f>IFERROR(IF($F$4=4,_xll.IMDP("IR",$E418,K$9)-K$13,_xll.IMDP("IR",$E418,K$10)),"")</f>
        <v/>
      </c>
      <c r="L418" s="30" t="str">
        <f>IFERROR(IF($F$4=4,_xll.IMDP("IR",$E418,L$9)-L$13,_xll.IMDP("IR",$E418,L$10)),"")</f>
        <v/>
      </c>
      <c r="M418" s="30" t="str">
        <f>IFERROR(IF($F$4=4,_xll.IMDP("IR",$E418,M$9)-M$13,_xll.IMDP("IR",$E418,M$10)),"")</f>
        <v/>
      </c>
      <c r="N418" s="30" t="str">
        <f>IFERROR(IF($F$4=4,_xll.IMDP("IR",$E418,N$9)-N$13,_xll.IMDP("IR",$E418,N$10)),"")</f>
        <v/>
      </c>
      <c r="O418" s="30" t="str">
        <f>IFERROR(IF($F$4=4,_xll.IMDP("IR",$E418,O$9)-O$13,_xll.IMDP("IR",$E418,O$10)),"")</f>
        <v/>
      </c>
      <c r="P418" s="30" t="str">
        <f>IFERROR(IF($F$4=4,_xll.IMDP("IR",$E418,P$9)-P$13,_xll.IMDP("IR",$E418,P$10)),"")</f>
        <v/>
      </c>
      <c r="Q418" s="30" t="str">
        <f>IFERROR(IF($F$4=4,_xll.IMDP("IR",$E418,Q$9)-Q$13,_xll.IMDP("IR",$E418,Q$10)),"")</f>
        <v/>
      </c>
      <c r="R418" s="30" t="str">
        <f>IFERROR(IF($F$4=4,_xll.IMDP("IR",$E418,R$9)-R$13,_xll.IMDP("IR",$E418,R$10)),"")</f>
        <v/>
      </c>
      <c r="S418" s="30" t="str">
        <f>IFERROR(IF($F$4=4,_xll.IMDP("IR",$E418,S$9)-S$13,_xll.IMDP("IR",$E418,S$10)),"")</f>
        <v/>
      </c>
      <c r="T418" s="30" t="str">
        <f>IFERROR(IF($F$4=4,_xll.IMDP("IR",$E418,T$9)-T$13,_xll.IMDP("IR",$E418,T$10)),"")</f>
        <v/>
      </c>
      <c r="U418" s="30" t="str">
        <f>IFERROR(IF($F$4=4,_xll.IMDP("IR",$E418,U$9)-U$13,_xll.IMDP("IR",$E418,U$10)),"")</f>
        <v/>
      </c>
      <c r="V418" s="31" t="str">
        <f>IFERROR(IF($F$4=4,_xll.IMDP("IR",$E418,V$9)-V$13,_xll.IMDP("IR",$E418,V$10)),"")</f>
        <v/>
      </c>
    </row>
    <row r="419" spans="2:22">
      <c r="B419">
        <v>406</v>
      </c>
      <c r="C419" s="7" t="str">
        <f>IFERROR( VLOOKUP( $B419, Sheet1!$M$2:$O$10001, 2,0),"")</f>
        <v/>
      </c>
      <c r="D419" s="24" t="str">
        <f>IFERROR( VLOOKUP( $B419, Sheet1!$M$2:$O$10001, 3,0),"")</f>
        <v/>
      </c>
      <c r="E419" s="3" t="str">
        <f t="shared" si="8"/>
        <v>BONDAVG</v>
      </c>
      <c r="F419" s="18" t="str">
        <f>_xll.IMDP("IR",$E419,F$12)</f>
        <v/>
      </c>
      <c r="G419" s="15" t="str">
        <f>_xll.IMDP("IR",$E419,G$12)</f>
        <v/>
      </c>
      <c r="H419" s="30" t="str">
        <f>IFERROR(IF($F$4=4,_xll.IMDP("IR",$E419,H$9)-H$13,_xll.IMDP("IR",$E419,H$10)),"")</f>
        <v/>
      </c>
      <c r="I419" s="30" t="str">
        <f>IFERROR(IF($F$4=4,_xll.IMDP("IR",$E419,I$9)-I$13,_xll.IMDP("IR",$E419,I$10)),"")</f>
        <v/>
      </c>
      <c r="J419" s="30" t="str">
        <f>IFERROR(IF($F$4=4,_xll.IMDP("IR",$E419,J$9)-J$13,_xll.IMDP("IR",$E419,J$10)),"")</f>
        <v/>
      </c>
      <c r="K419" s="30" t="str">
        <f>IFERROR(IF($F$4=4,_xll.IMDP("IR",$E419,K$9)-K$13,_xll.IMDP("IR",$E419,K$10)),"")</f>
        <v/>
      </c>
      <c r="L419" s="30" t="str">
        <f>IFERROR(IF($F$4=4,_xll.IMDP("IR",$E419,L$9)-L$13,_xll.IMDP("IR",$E419,L$10)),"")</f>
        <v/>
      </c>
      <c r="M419" s="30" t="str">
        <f>IFERROR(IF($F$4=4,_xll.IMDP("IR",$E419,M$9)-M$13,_xll.IMDP("IR",$E419,M$10)),"")</f>
        <v/>
      </c>
      <c r="N419" s="30" t="str">
        <f>IFERROR(IF($F$4=4,_xll.IMDP("IR",$E419,N$9)-N$13,_xll.IMDP("IR",$E419,N$10)),"")</f>
        <v/>
      </c>
      <c r="O419" s="30" t="str">
        <f>IFERROR(IF($F$4=4,_xll.IMDP("IR",$E419,O$9)-O$13,_xll.IMDP("IR",$E419,O$10)),"")</f>
        <v/>
      </c>
      <c r="P419" s="30" t="str">
        <f>IFERROR(IF($F$4=4,_xll.IMDP("IR",$E419,P$9)-P$13,_xll.IMDP("IR",$E419,P$10)),"")</f>
        <v/>
      </c>
      <c r="Q419" s="30" t="str">
        <f>IFERROR(IF($F$4=4,_xll.IMDP("IR",$E419,Q$9)-Q$13,_xll.IMDP("IR",$E419,Q$10)),"")</f>
        <v/>
      </c>
      <c r="R419" s="30" t="str">
        <f>IFERROR(IF($F$4=4,_xll.IMDP("IR",$E419,R$9)-R$13,_xll.IMDP("IR",$E419,R$10)),"")</f>
        <v/>
      </c>
      <c r="S419" s="30" t="str">
        <f>IFERROR(IF($F$4=4,_xll.IMDP("IR",$E419,S$9)-S$13,_xll.IMDP("IR",$E419,S$10)),"")</f>
        <v/>
      </c>
      <c r="T419" s="30" t="str">
        <f>IFERROR(IF($F$4=4,_xll.IMDP("IR",$E419,T$9)-T$13,_xll.IMDP("IR",$E419,T$10)),"")</f>
        <v/>
      </c>
      <c r="U419" s="30" t="str">
        <f>IFERROR(IF($F$4=4,_xll.IMDP("IR",$E419,U$9)-U$13,_xll.IMDP("IR",$E419,U$10)),"")</f>
        <v/>
      </c>
      <c r="V419" s="31" t="str">
        <f>IFERROR(IF($F$4=4,_xll.IMDP("IR",$E419,V$9)-V$13,_xll.IMDP("IR",$E419,V$10)),"")</f>
        <v/>
      </c>
    </row>
    <row r="420" spans="2:22">
      <c r="B420">
        <v>407</v>
      </c>
      <c r="C420" s="7" t="str">
        <f>IFERROR( VLOOKUP( $B420, Sheet1!$M$2:$O$10001, 2,0),"")</f>
        <v/>
      </c>
      <c r="D420" s="24" t="str">
        <f>IFERROR( VLOOKUP( $B420, Sheet1!$M$2:$O$10001, 3,0),"")</f>
        <v/>
      </c>
      <c r="E420" s="3" t="str">
        <f t="shared" si="8"/>
        <v>BONDAVG</v>
      </c>
      <c r="F420" s="18" t="str">
        <f>_xll.IMDP("IR",$E420,F$12)</f>
        <v/>
      </c>
      <c r="G420" s="15" t="str">
        <f>_xll.IMDP("IR",$E420,G$12)</f>
        <v/>
      </c>
      <c r="H420" s="30" t="str">
        <f>IFERROR(IF($F$4=4,_xll.IMDP("IR",$E420,H$9)-H$13,_xll.IMDP("IR",$E420,H$10)),"")</f>
        <v/>
      </c>
      <c r="I420" s="30" t="str">
        <f>IFERROR(IF($F$4=4,_xll.IMDP("IR",$E420,I$9)-I$13,_xll.IMDP("IR",$E420,I$10)),"")</f>
        <v/>
      </c>
      <c r="J420" s="30" t="str">
        <f>IFERROR(IF($F$4=4,_xll.IMDP("IR",$E420,J$9)-J$13,_xll.IMDP("IR",$E420,J$10)),"")</f>
        <v/>
      </c>
      <c r="K420" s="30" t="str">
        <f>IFERROR(IF($F$4=4,_xll.IMDP("IR",$E420,K$9)-K$13,_xll.IMDP("IR",$E420,K$10)),"")</f>
        <v/>
      </c>
      <c r="L420" s="30" t="str">
        <f>IFERROR(IF($F$4=4,_xll.IMDP("IR",$E420,L$9)-L$13,_xll.IMDP("IR",$E420,L$10)),"")</f>
        <v/>
      </c>
      <c r="M420" s="30" t="str">
        <f>IFERROR(IF($F$4=4,_xll.IMDP("IR",$E420,M$9)-M$13,_xll.IMDP("IR",$E420,M$10)),"")</f>
        <v/>
      </c>
      <c r="N420" s="30" t="str">
        <f>IFERROR(IF($F$4=4,_xll.IMDP("IR",$E420,N$9)-N$13,_xll.IMDP("IR",$E420,N$10)),"")</f>
        <v/>
      </c>
      <c r="O420" s="30" t="str">
        <f>IFERROR(IF($F$4=4,_xll.IMDP("IR",$E420,O$9)-O$13,_xll.IMDP("IR",$E420,O$10)),"")</f>
        <v/>
      </c>
      <c r="P420" s="30" t="str">
        <f>IFERROR(IF($F$4=4,_xll.IMDP("IR",$E420,P$9)-P$13,_xll.IMDP("IR",$E420,P$10)),"")</f>
        <v/>
      </c>
      <c r="Q420" s="30" t="str">
        <f>IFERROR(IF($F$4=4,_xll.IMDP("IR",$E420,Q$9)-Q$13,_xll.IMDP("IR",$E420,Q$10)),"")</f>
        <v/>
      </c>
      <c r="R420" s="30" t="str">
        <f>IFERROR(IF($F$4=4,_xll.IMDP("IR",$E420,R$9)-R$13,_xll.IMDP("IR",$E420,R$10)),"")</f>
        <v/>
      </c>
      <c r="S420" s="30" t="str">
        <f>IFERROR(IF($F$4=4,_xll.IMDP("IR",$E420,S$9)-S$13,_xll.IMDP("IR",$E420,S$10)),"")</f>
        <v/>
      </c>
      <c r="T420" s="30" t="str">
        <f>IFERROR(IF($F$4=4,_xll.IMDP("IR",$E420,T$9)-T$13,_xll.IMDP("IR",$E420,T$10)),"")</f>
        <v/>
      </c>
      <c r="U420" s="30" t="str">
        <f>IFERROR(IF($F$4=4,_xll.IMDP("IR",$E420,U$9)-U$13,_xll.IMDP("IR",$E420,U$10)),"")</f>
        <v/>
      </c>
      <c r="V420" s="31" t="str">
        <f>IFERROR(IF($F$4=4,_xll.IMDP("IR",$E420,V$9)-V$13,_xll.IMDP("IR",$E420,V$10)),"")</f>
        <v/>
      </c>
    </row>
    <row r="421" spans="2:22">
      <c r="B421">
        <v>408</v>
      </c>
      <c r="C421" s="7" t="str">
        <f>IFERROR( VLOOKUP( $B421, Sheet1!$M$2:$O$10001, 2,0),"")</f>
        <v/>
      </c>
      <c r="D421" s="24" t="str">
        <f>IFERROR( VLOOKUP( $B421, Sheet1!$M$2:$O$10001, 3,0),"")</f>
        <v/>
      </c>
      <c r="E421" s="3" t="str">
        <f t="shared" si="8"/>
        <v>BONDAVG</v>
      </c>
      <c r="F421" s="18" t="str">
        <f>_xll.IMDP("IR",$E421,F$12)</f>
        <v/>
      </c>
      <c r="G421" s="15" t="str">
        <f>_xll.IMDP("IR",$E421,G$12)</f>
        <v/>
      </c>
      <c r="H421" s="30" t="str">
        <f>IFERROR(IF($F$4=4,_xll.IMDP("IR",$E421,H$9)-H$13,_xll.IMDP("IR",$E421,H$10)),"")</f>
        <v/>
      </c>
      <c r="I421" s="30" t="str">
        <f>IFERROR(IF($F$4=4,_xll.IMDP("IR",$E421,I$9)-I$13,_xll.IMDP("IR",$E421,I$10)),"")</f>
        <v/>
      </c>
      <c r="J421" s="30" t="str">
        <f>IFERROR(IF($F$4=4,_xll.IMDP("IR",$E421,J$9)-J$13,_xll.IMDP("IR",$E421,J$10)),"")</f>
        <v/>
      </c>
      <c r="K421" s="30" t="str">
        <f>IFERROR(IF($F$4=4,_xll.IMDP("IR",$E421,K$9)-K$13,_xll.IMDP("IR",$E421,K$10)),"")</f>
        <v/>
      </c>
      <c r="L421" s="30" t="str">
        <f>IFERROR(IF($F$4=4,_xll.IMDP("IR",$E421,L$9)-L$13,_xll.IMDP("IR",$E421,L$10)),"")</f>
        <v/>
      </c>
      <c r="M421" s="30" t="str">
        <f>IFERROR(IF($F$4=4,_xll.IMDP("IR",$E421,M$9)-M$13,_xll.IMDP("IR",$E421,M$10)),"")</f>
        <v/>
      </c>
      <c r="N421" s="30" t="str">
        <f>IFERROR(IF($F$4=4,_xll.IMDP("IR",$E421,N$9)-N$13,_xll.IMDP("IR",$E421,N$10)),"")</f>
        <v/>
      </c>
      <c r="O421" s="30" t="str">
        <f>IFERROR(IF($F$4=4,_xll.IMDP("IR",$E421,O$9)-O$13,_xll.IMDP("IR",$E421,O$10)),"")</f>
        <v/>
      </c>
      <c r="P421" s="30" t="str">
        <f>IFERROR(IF($F$4=4,_xll.IMDP("IR",$E421,P$9)-P$13,_xll.IMDP("IR",$E421,P$10)),"")</f>
        <v/>
      </c>
      <c r="Q421" s="30" t="str">
        <f>IFERROR(IF($F$4=4,_xll.IMDP("IR",$E421,Q$9)-Q$13,_xll.IMDP("IR",$E421,Q$10)),"")</f>
        <v/>
      </c>
      <c r="R421" s="30" t="str">
        <f>IFERROR(IF($F$4=4,_xll.IMDP("IR",$E421,R$9)-R$13,_xll.IMDP("IR",$E421,R$10)),"")</f>
        <v/>
      </c>
      <c r="S421" s="30" t="str">
        <f>IFERROR(IF($F$4=4,_xll.IMDP("IR",$E421,S$9)-S$13,_xll.IMDP("IR",$E421,S$10)),"")</f>
        <v/>
      </c>
      <c r="T421" s="30" t="str">
        <f>IFERROR(IF($F$4=4,_xll.IMDP("IR",$E421,T$9)-T$13,_xll.IMDP("IR",$E421,T$10)),"")</f>
        <v/>
      </c>
      <c r="U421" s="30" t="str">
        <f>IFERROR(IF($F$4=4,_xll.IMDP("IR",$E421,U$9)-U$13,_xll.IMDP("IR",$E421,U$10)),"")</f>
        <v/>
      </c>
      <c r="V421" s="31" t="str">
        <f>IFERROR(IF($F$4=4,_xll.IMDP("IR",$E421,V$9)-V$13,_xll.IMDP("IR",$E421,V$10)),"")</f>
        <v/>
      </c>
    </row>
    <row r="422" spans="2:22">
      <c r="B422">
        <v>409</v>
      </c>
      <c r="C422" s="7" t="str">
        <f>IFERROR( VLOOKUP( $B422, Sheet1!$M$2:$O$10001, 2,0),"")</f>
        <v/>
      </c>
      <c r="D422" s="24" t="str">
        <f>IFERROR( VLOOKUP( $B422, Sheet1!$M$2:$O$10001, 3,0),"")</f>
        <v/>
      </c>
      <c r="E422" s="3" t="str">
        <f t="shared" si="8"/>
        <v>BONDAVG</v>
      </c>
      <c r="F422" s="18" t="str">
        <f>_xll.IMDP("IR",$E422,F$12)</f>
        <v/>
      </c>
      <c r="G422" s="15" t="str">
        <f>_xll.IMDP("IR",$E422,G$12)</f>
        <v/>
      </c>
      <c r="H422" s="30" t="str">
        <f>IFERROR(IF($F$4=4,_xll.IMDP("IR",$E422,H$9)-H$13,_xll.IMDP("IR",$E422,H$10)),"")</f>
        <v/>
      </c>
      <c r="I422" s="30" t="str">
        <f>IFERROR(IF($F$4=4,_xll.IMDP("IR",$E422,I$9)-I$13,_xll.IMDP("IR",$E422,I$10)),"")</f>
        <v/>
      </c>
      <c r="J422" s="30" t="str">
        <f>IFERROR(IF($F$4=4,_xll.IMDP("IR",$E422,J$9)-J$13,_xll.IMDP("IR",$E422,J$10)),"")</f>
        <v/>
      </c>
      <c r="K422" s="30" t="str">
        <f>IFERROR(IF($F$4=4,_xll.IMDP("IR",$E422,K$9)-K$13,_xll.IMDP("IR",$E422,K$10)),"")</f>
        <v/>
      </c>
      <c r="L422" s="30" t="str">
        <f>IFERROR(IF($F$4=4,_xll.IMDP("IR",$E422,L$9)-L$13,_xll.IMDP("IR",$E422,L$10)),"")</f>
        <v/>
      </c>
      <c r="M422" s="30" t="str">
        <f>IFERROR(IF($F$4=4,_xll.IMDP("IR",$E422,M$9)-M$13,_xll.IMDP("IR",$E422,M$10)),"")</f>
        <v/>
      </c>
      <c r="N422" s="30" t="str">
        <f>IFERROR(IF($F$4=4,_xll.IMDP("IR",$E422,N$9)-N$13,_xll.IMDP("IR",$E422,N$10)),"")</f>
        <v/>
      </c>
      <c r="O422" s="30" t="str">
        <f>IFERROR(IF($F$4=4,_xll.IMDP("IR",$E422,O$9)-O$13,_xll.IMDP("IR",$E422,O$10)),"")</f>
        <v/>
      </c>
      <c r="P422" s="30" t="str">
        <f>IFERROR(IF($F$4=4,_xll.IMDP("IR",$E422,P$9)-P$13,_xll.IMDP("IR",$E422,P$10)),"")</f>
        <v/>
      </c>
      <c r="Q422" s="30" t="str">
        <f>IFERROR(IF($F$4=4,_xll.IMDP("IR",$E422,Q$9)-Q$13,_xll.IMDP("IR",$E422,Q$10)),"")</f>
        <v/>
      </c>
      <c r="R422" s="30" t="str">
        <f>IFERROR(IF($F$4=4,_xll.IMDP("IR",$E422,R$9)-R$13,_xll.IMDP("IR",$E422,R$10)),"")</f>
        <v/>
      </c>
      <c r="S422" s="30" t="str">
        <f>IFERROR(IF($F$4=4,_xll.IMDP("IR",$E422,S$9)-S$13,_xll.IMDP("IR",$E422,S$10)),"")</f>
        <v/>
      </c>
      <c r="T422" s="30" t="str">
        <f>IFERROR(IF($F$4=4,_xll.IMDP("IR",$E422,T$9)-T$13,_xll.IMDP("IR",$E422,T$10)),"")</f>
        <v/>
      </c>
      <c r="U422" s="30" t="str">
        <f>IFERROR(IF($F$4=4,_xll.IMDP("IR",$E422,U$9)-U$13,_xll.IMDP("IR",$E422,U$10)),"")</f>
        <v/>
      </c>
      <c r="V422" s="31" t="str">
        <f>IFERROR(IF($F$4=4,_xll.IMDP("IR",$E422,V$9)-V$13,_xll.IMDP("IR",$E422,V$10)),"")</f>
        <v/>
      </c>
    </row>
    <row r="423" spans="2:22">
      <c r="B423">
        <v>410</v>
      </c>
      <c r="C423" s="7" t="str">
        <f>IFERROR( VLOOKUP( $B423, Sheet1!$M$2:$O$10001, 2,0),"")</f>
        <v/>
      </c>
      <c r="D423" s="24" t="str">
        <f>IFERROR( VLOOKUP( $B423, Sheet1!$M$2:$O$10001, 3,0),"")</f>
        <v/>
      </c>
      <c r="E423" s="3" t="str">
        <f t="shared" si="8"/>
        <v>BONDAVG</v>
      </c>
      <c r="F423" s="18" t="str">
        <f>_xll.IMDP("IR",$E423,F$12)</f>
        <v/>
      </c>
      <c r="G423" s="15" t="str">
        <f>_xll.IMDP("IR",$E423,G$12)</f>
        <v/>
      </c>
      <c r="H423" s="30" t="str">
        <f>IFERROR(IF($F$4=4,_xll.IMDP("IR",$E423,H$9)-H$13,_xll.IMDP("IR",$E423,H$10)),"")</f>
        <v/>
      </c>
      <c r="I423" s="30" t="str">
        <f>IFERROR(IF($F$4=4,_xll.IMDP("IR",$E423,I$9)-I$13,_xll.IMDP("IR",$E423,I$10)),"")</f>
        <v/>
      </c>
      <c r="J423" s="30" t="str">
        <f>IFERROR(IF($F$4=4,_xll.IMDP("IR",$E423,J$9)-J$13,_xll.IMDP("IR",$E423,J$10)),"")</f>
        <v/>
      </c>
      <c r="K423" s="30" t="str">
        <f>IFERROR(IF($F$4=4,_xll.IMDP("IR",$E423,K$9)-K$13,_xll.IMDP("IR",$E423,K$10)),"")</f>
        <v/>
      </c>
      <c r="L423" s="30" t="str">
        <f>IFERROR(IF($F$4=4,_xll.IMDP("IR",$E423,L$9)-L$13,_xll.IMDP("IR",$E423,L$10)),"")</f>
        <v/>
      </c>
      <c r="M423" s="30" t="str">
        <f>IFERROR(IF($F$4=4,_xll.IMDP("IR",$E423,M$9)-M$13,_xll.IMDP("IR",$E423,M$10)),"")</f>
        <v/>
      </c>
      <c r="N423" s="30" t="str">
        <f>IFERROR(IF($F$4=4,_xll.IMDP("IR",$E423,N$9)-N$13,_xll.IMDP("IR",$E423,N$10)),"")</f>
        <v/>
      </c>
      <c r="O423" s="30" t="str">
        <f>IFERROR(IF($F$4=4,_xll.IMDP("IR",$E423,O$9)-O$13,_xll.IMDP("IR",$E423,O$10)),"")</f>
        <v/>
      </c>
      <c r="P423" s="30" t="str">
        <f>IFERROR(IF($F$4=4,_xll.IMDP("IR",$E423,P$9)-P$13,_xll.IMDP("IR",$E423,P$10)),"")</f>
        <v/>
      </c>
      <c r="Q423" s="30" t="str">
        <f>IFERROR(IF($F$4=4,_xll.IMDP("IR",$E423,Q$9)-Q$13,_xll.IMDP("IR",$E423,Q$10)),"")</f>
        <v/>
      </c>
      <c r="R423" s="30" t="str">
        <f>IFERROR(IF($F$4=4,_xll.IMDP("IR",$E423,R$9)-R$13,_xll.IMDP("IR",$E423,R$10)),"")</f>
        <v/>
      </c>
      <c r="S423" s="30" t="str">
        <f>IFERROR(IF($F$4=4,_xll.IMDP("IR",$E423,S$9)-S$13,_xll.IMDP("IR",$E423,S$10)),"")</f>
        <v/>
      </c>
      <c r="T423" s="30" t="str">
        <f>IFERROR(IF($F$4=4,_xll.IMDP("IR",$E423,T$9)-T$13,_xll.IMDP("IR",$E423,T$10)),"")</f>
        <v/>
      </c>
      <c r="U423" s="30" t="str">
        <f>IFERROR(IF($F$4=4,_xll.IMDP("IR",$E423,U$9)-U$13,_xll.IMDP("IR",$E423,U$10)),"")</f>
        <v/>
      </c>
      <c r="V423" s="31" t="str">
        <f>IFERROR(IF($F$4=4,_xll.IMDP("IR",$E423,V$9)-V$13,_xll.IMDP("IR",$E423,V$10)),"")</f>
        <v/>
      </c>
    </row>
    <row r="424" spans="2:22">
      <c r="B424">
        <v>411</v>
      </c>
      <c r="C424" s="7" t="str">
        <f>IFERROR( VLOOKUP( $B424, Sheet1!$M$2:$O$10001, 2,0),"")</f>
        <v/>
      </c>
      <c r="D424" s="24" t="str">
        <f>IFERROR( VLOOKUP( $B424, Sheet1!$M$2:$O$10001, 3,0),"")</f>
        <v/>
      </c>
      <c r="E424" s="3" t="str">
        <f t="shared" si="8"/>
        <v>BONDAVG</v>
      </c>
      <c r="F424" s="18" t="str">
        <f>_xll.IMDP("IR",$E424,F$12)</f>
        <v/>
      </c>
      <c r="G424" s="15" t="str">
        <f>_xll.IMDP("IR",$E424,G$12)</f>
        <v/>
      </c>
      <c r="H424" s="30" t="str">
        <f>IFERROR(IF($F$4=4,_xll.IMDP("IR",$E424,H$9)-H$13,_xll.IMDP("IR",$E424,H$10)),"")</f>
        <v/>
      </c>
      <c r="I424" s="30" t="str">
        <f>IFERROR(IF($F$4=4,_xll.IMDP("IR",$E424,I$9)-I$13,_xll.IMDP("IR",$E424,I$10)),"")</f>
        <v/>
      </c>
      <c r="J424" s="30" t="str">
        <f>IFERROR(IF($F$4=4,_xll.IMDP("IR",$E424,J$9)-J$13,_xll.IMDP("IR",$E424,J$10)),"")</f>
        <v/>
      </c>
      <c r="K424" s="30" t="str">
        <f>IFERROR(IF($F$4=4,_xll.IMDP("IR",$E424,K$9)-K$13,_xll.IMDP("IR",$E424,K$10)),"")</f>
        <v/>
      </c>
      <c r="L424" s="30" t="str">
        <f>IFERROR(IF($F$4=4,_xll.IMDP("IR",$E424,L$9)-L$13,_xll.IMDP("IR",$E424,L$10)),"")</f>
        <v/>
      </c>
      <c r="M424" s="30" t="str">
        <f>IFERROR(IF($F$4=4,_xll.IMDP("IR",$E424,M$9)-M$13,_xll.IMDP("IR",$E424,M$10)),"")</f>
        <v/>
      </c>
      <c r="N424" s="30" t="str">
        <f>IFERROR(IF($F$4=4,_xll.IMDP("IR",$E424,N$9)-N$13,_xll.IMDP("IR",$E424,N$10)),"")</f>
        <v/>
      </c>
      <c r="O424" s="30" t="str">
        <f>IFERROR(IF($F$4=4,_xll.IMDP("IR",$E424,O$9)-O$13,_xll.IMDP("IR",$E424,O$10)),"")</f>
        <v/>
      </c>
      <c r="P424" s="30" t="str">
        <f>IFERROR(IF($F$4=4,_xll.IMDP("IR",$E424,P$9)-P$13,_xll.IMDP("IR",$E424,P$10)),"")</f>
        <v/>
      </c>
      <c r="Q424" s="30" t="str">
        <f>IFERROR(IF($F$4=4,_xll.IMDP("IR",$E424,Q$9)-Q$13,_xll.IMDP("IR",$E424,Q$10)),"")</f>
        <v/>
      </c>
      <c r="R424" s="30" t="str">
        <f>IFERROR(IF($F$4=4,_xll.IMDP("IR",$E424,R$9)-R$13,_xll.IMDP("IR",$E424,R$10)),"")</f>
        <v/>
      </c>
      <c r="S424" s="30" t="str">
        <f>IFERROR(IF($F$4=4,_xll.IMDP("IR",$E424,S$9)-S$13,_xll.IMDP("IR",$E424,S$10)),"")</f>
        <v/>
      </c>
      <c r="T424" s="30" t="str">
        <f>IFERROR(IF($F$4=4,_xll.IMDP("IR",$E424,T$9)-T$13,_xll.IMDP("IR",$E424,T$10)),"")</f>
        <v/>
      </c>
      <c r="U424" s="30" t="str">
        <f>IFERROR(IF($F$4=4,_xll.IMDP("IR",$E424,U$9)-U$13,_xll.IMDP("IR",$E424,U$10)),"")</f>
        <v/>
      </c>
      <c r="V424" s="31" t="str">
        <f>IFERROR(IF($F$4=4,_xll.IMDP("IR",$E424,V$9)-V$13,_xll.IMDP("IR",$E424,V$10)),"")</f>
        <v/>
      </c>
    </row>
    <row r="425" spans="2:22">
      <c r="B425">
        <v>412</v>
      </c>
      <c r="C425" s="7" t="str">
        <f>IFERROR( VLOOKUP( $B425, Sheet1!$M$2:$O$10001, 2,0),"")</f>
        <v/>
      </c>
      <c r="D425" s="24" t="str">
        <f>IFERROR( VLOOKUP( $B425, Sheet1!$M$2:$O$10001, 3,0),"")</f>
        <v/>
      </c>
      <c r="E425" s="3" t="str">
        <f t="shared" si="8"/>
        <v>BONDAVG</v>
      </c>
      <c r="F425" s="18" t="str">
        <f>_xll.IMDP("IR",$E425,F$12)</f>
        <v/>
      </c>
      <c r="G425" s="15" t="str">
        <f>_xll.IMDP("IR",$E425,G$12)</f>
        <v/>
      </c>
      <c r="H425" s="30" t="str">
        <f>IFERROR(IF($F$4=4,_xll.IMDP("IR",$E425,H$9)-H$13,_xll.IMDP("IR",$E425,H$10)),"")</f>
        <v/>
      </c>
      <c r="I425" s="30" t="str">
        <f>IFERROR(IF($F$4=4,_xll.IMDP("IR",$E425,I$9)-I$13,_xll.IMDP("IR",$E425,I$10)),"")</f>
        <v/>
      </c>
      <c r="J425" s="30" t="str">
        <f>IFERROR(IF($F$4=4,_xll.IMDP("IR",$E425,J$9)-J$13,_xll.IMDP("IR",$E425,J$10)),"")</f>
        <v/>
      </c>
      <c r="K425" s="30" t="str">
        <f>IFERROR(IF($F$4=4,_xll.IMDP("IR",$E425,K$9)-K$13,_xll.IMDP("IR",$E425,K$10)),"")</f>
        <v/>
      </c>
      <c r="L425" s="30" t="str">
        <f>IFERROR(IF($F$4=4,_xll.IMDP("IR",$E425,L$9)-L$13,_xll.IMDP("IR",$E425,L$10)),"")</f>
        <v/>
      </c>
      <c r="M425" s="30" t="str">
        <f>IFERROR(IF($F$4=4,_xll.IMDP("IR",$E425,M$9)-M$13,_xll.IMDP("IR",$E425,M$10)),"")</f>
        <v/>
      </c>
      <c r="N425" s="30" t="str">
        <f>IFERROR(IF($F$4=4,_xll.IMDP("IR",$E425,N$9)-N$13,_xll.IMDP("IR",$E425,N$10)),"")</f>
        <v/>
      </c>
      <c r="O425" s="30" t="str">
        <f>IFERROR(IF($F$4=4,_xll.IMDP("IR",$E425,O$9)-O$13,_xll.IMDP("IR",$E425,O$10)),"")</f>
        <v/>
      </c>
      <c r="P425" s="30" t="str">
        <f>IFERROR(IF($F$4=4,_xll.IMDP("IR",$E425,P$9)-P$13,_xll.IMDP("IR",$E425,P$10)),"")</f>
        <v/>
      </c>
      <c r="Q425" s="30" t="str">
        <f>IFERROR(IF($F$4=4,_xll.IMDP("IR",$E425,Q$9)-Q$13,_xll.IMDP("IR",$E425,Q$10)),"")</f>
        <v/>
      </c>
      <c r="R425" s="30" t="str">
        <f>IFERROR(IF($F$4=4,_xll.IMDP("IR",$E425,R$9)-R$13,_xll.IMDP("IR",$E425,R$10)),"")</f>
        <v/>
      </c>
      <c r="S425" s="30" t="str">
        <f>IFERROR(IF($F$4=4,_xll.IMDP("IR",$E425,S$9)-S$13,_xll.IMDP("IR",$E425,S$10)),"")</f>
        <v/>
      </c>
      <c r="T425" s="30" t="str">
        <f>IFERROR(IF($F$4=4,_xll.IMDP("IR",$E425,T$9)-T$13,_xll.IMDP("IR",$E425,T$10)),"")</f>
        <v/>
      </c>
      <c r="U425" s="30" t="str">
        <f>IFERROR(IF($F$4=4,_xll.IMDP("IR",$E425,U$9)-U$13,_xll.IMDP("IR",$E425,U$10)),"")</f>
        <v/>
      </c>
      <c r="V425" s="31" t="str">
        <f>IFERROR(IF($F$4=4,_xll.IMDP("IR",$E425,V$9)-V$13,_xll.IMDP("IR",$E425,V$10)),"")</f>
        <v/>
      </c>
    </row>
    <row r="426" spans="2:22">
      <c r="B426">
        <v>413</v>
      </c>
      <c r="C426" s="7" t="str">
        <f>IFERROR( VLOOKUP( $B426, Sheet1!$M$2:$O$10001, 2,0),"")</f>
        <v/>
      </c>
      <c r="D426" s="24" t="str">
        <f>IFERROR( VLOOKUP( $B426, Sheet1!$M$2:$O$10001, 3,0),"")</f>
        <v/>
      </c>
      <c r="E426" s="3" t="str">
        <f t="shared" si="8"/>
        <v>BONDAVG</v>
      </c>
      <c r="F426" s="18" t="str">
        <f>_xll.IMDP("IR",$E426,F$12)</f>
        <v/>
      </c>
      <c r="G426" s="15" t="str">
        <f>_xll.IMDP("IR",$E426,G$12)</f>
        <v/>
      </c>
      <c r="H426" s="30" t="str">
        <f>IFERROR(IF($F$4=4,_xll.IMDP("IR",$E426,H$9)-H$13,_xll.IMDP("IR",$E426,H$10)),"")</f>
        <v/>
      </c>
      <c r="I426" s="30" t="str">
        <f>IFERROR(IF($F$4=4,_xll.IMDP("IR",$E426,I$9)-I$13,_xll.IMDP("IR",$E426,I$10)),"")</f>
        <v/>
      </c>
      <c r="J426" s="30" t="str">
        <f>IFERROR(IF($F$4=4,_xll.IMDP("IR",$E426,J$9)-J$13,_xll.IMDP("IR",$E426,J$10)),"")</f>
        <v/>
      </c>
      <c r="K426" s="30" t="str">
        <f>IFERROR(IF($F$4=4,_xll.IMDP("IR",$E426,K$9)-K$13,_xll.IMDP("IR",$E426,K$10)),"")</f>
        <v/>
      </c>
      <c r="L426" s="30" t="str">
        <f>IFERROR(IF($F$4=4,_xll.IMDP("IR",$E426,L$9)-L$13,_xll.IMDP("IR",$E426,L$10)),"")</f>
        <v/>
      </c>
      <c r="M426" s="30" t="str">
        <f>IFERROR(IF($F$4=4,_xll.IMDP("IR",$E426,M$9)-M$13,_xll.IMDP("IR",$E426,M$10)),"")</f>
        <v/>
      </c>
      <c r="N426" s="30" t="str">
        <f>IFERROR(IF($F$4=4,_xll.IMDP("IR",$E426,N$9)-N$13,_xll.IMDP("IR",$E426,N$10)),"")</f>
        <v/>
      </c>
      <c r="O426" s="30" t="str">
        <f>IFERROR(IF($F$4=4,_xll.IMDP("IR",$E426,O$9)-O$13,_xll.IMDP("IR",$E426,O$10)),"")</f>
        <v/>
      </c>
      <c r="P426" s="30" t="str">
        <f>IFERROR(IF($F$4=4,_xll.IMDP("IR",$E426,P$9)-P$13,_xll.IMDP("IR",$E426,P$10)),"")</f>
        <v/>
      </c>
      <c r="Q426" s="30" t="str">
        <f>IFERROR(IF($F$4=4,_xll.IMDP("IR",$E426,Q$9)-Q$13,_xll.IMDP("IR",$E426,Q$10)),"")</f>
        <v/>
      </c>
      <c r="R426" s="30" t="str">
        <f>IFERROR(IF($F$4=4,_xll.IMDP("IR",$E426,R$9)-R$13,_xll.IMDP("IR",$E426,R$10)),"")</f>
        <v/>
      </c>
      <c r="S426" s="30" t="str">
        <f>IFERROR(IF($F$4=4,_xll.IMDP("IR",$E426,S$9)-S$13,_xll.IMDP("IR",$E426,S$10)),"")</f>
        <v/>
      </c>
      <c r="T426" s="30" t="str">
        <f>IFERROR(IF($F$4=4,_xll.IMDP("IR",$E426,T$9)-T$13,_xll.IMDP("IR",$E426,T$10)),"")</f>
        <v/>
      </c>
      <c r="U426" s="30" t="str">
        <f>IFERROR(IF($F$4=4,_xll.IMDP("IR",$E426,U$9)-U$13,_xll.IMDP("IR",$E426,U$10)),"")</f>
        <v/>
      </c>
      <c r="V426" s="31" t="str">
        <f>IFERROR(IF($F$4=4,_xll.IMDP("IR",$E426,V$9)-V$13,_xll.IMDP("IR",$E426,V$10)),"")</f>
        <v/>
      </c>
    </row>
    <row r="427" spans="2:22">
      <c r="B427">
        <v>414</v>
      </c>
      <c r="C427" s="7" t="str">
        <f>IFERROR( VLOOKUP( $B427, Sheet1!$M$2:$O$10001, 2,0),"")</f>
        <v/>
      </c>
      <c r="D427" s="24" t="str">
        <f>IFERROR( VLOOKUP( $B427, Sheet1!$M$2:$O$10001, 3,0),"")</f>
        <v/>
      </c>
      <c r="E427" s="3" t="str">
        <f t="shared" si="8"/>
        <v>BONDAVG</v>
      </c>
      <c r="F427" s="18" t="str">
        <f>_xll.IMDP("IR",$E427,F$12)</f>
        <v/>
      </c>
      <c r="G427" s="15" t="str">
        <f>_xll.IMDP("IR",$E427,G$12)</f>
        <v/>
      </c>
      <c r="H427" s="30" t="str">
        <f>IFERROR(IF($F$4=4,_xll.IMDP("IR",$E427,H$9)-H$13,_xll.IMDP("IR",$E427,H$10)),"")</f>
        <v/>
      </c>
      <c r="I427" s="30" t="str">
        <f>IFERROR(IF($F$4=4,_xll.IMDP("IR",$E427,I$9)-I$13,_xll.IMDP("IR",$E427,I$10)),"")</f>
        <v/>
      </c>
      <c r="J427" s="30" t="str">
        <f>IFERROR(IF($F$4=4,_xll.IMDP("IR",$E427,J$9)-J$13,_xll.IMDP("IR",$E427,J$10)),"")</f>
        <v/>
      </c>
      <c r="K427" s="30" t="str">
        <f>IFERROR(IF($F$4=4,_xll.IMDP("IR",$E427,K$9)-K$13,_xll.IMDP("IR",$E427,K$10)),"")</f>
        <v/>
      </c>
      <c r="L427" s="30" t="str">
        <f>IFERROR(IF($F$4=4,_xll.IMDP("IR",$E427,L$9)-L$13,_xll.IMDP("IR",$E427,L$10)),"")</f>
        <v/>
      </c>
      <c r="M427" s="30" t="str">
        <f>IFERROR(IF($F$4=4,_xll.IMDP("IR",$E427,M$9)-M$13,_xll.IMDP("IR",$E427,M$10)),"")</f>
        <v/>
      </c>
      <c r="N427" s="30" t="str">
        <f>IFERROR(IF($F$4=4,_xll.IMDP("IR",$E427,N$9)-N$13,_xll.IMDP("IR",$E427,N$10)),"")</f>
        <v/>
      </c>
      <c r="O427" s="30" t="str">
        <f>IFERROR(IF($F$4=4,_xll.IMDP("IR",$E427,O$9)-O$13,_xll.IMDP("IR",$E427,O$10)),"")</f>
        <v/>
      </c>
      <c r="P427" s="30" t="str">
        <f>IFERROR(IF($F$4=4,_xll.IMDP("IR",$E427,P$9)-P$13,_xll.IMDP("IR",$E427,P$10)),"")</f>
        <v/>
      </c>
      <c r="Q427" s="30" t="str">
        <f>IFERROR(IF($F$4=4,_xll.IMDP("IR",$E427,Q$9)-Q$13,_xll.IMDP("IR",$E427,Q$10)),"")</f>
        <v/>
      </c>
      <c r="R427" s="30" t="str">
        <f>IFERROR(IF($F$4=4,_xll.IMDP("IR",$E427,R$9)-R$13,_xll.IMDP("IR",$E427,R$10)),"")</f>
        <v/>
      </c>
      <c r="S427" s="30" t="str">
        <f>IFERROR(IF($F$4=4,_xll.IMDP("IR",$E427,S$9)-S$13,_xll.IMDP("IR",$E427,S$10)),"")</f>
        <v/>
      </c>
      <c r="T427" s="30" t="str">
        <f>IFERROR(IF($F$4=4,_xll.IMDP("IR",$E427,T$9)-T$13,_xll.IMDP("IR",$E427,T$10)),"")</f>
        <v/>
      </c>
      <c r="U427" s="30" t="str">
        <f>IFERROR(IF($F$4=4,_xll.IMDP("IR",$E427,U$9)-U$13,_xll.IMDP("IR",$E427,U$10)),"")</f>
        <v/>
      </c>
      <c r="V427" s="31" t="str">
        <f>IFERROR(IF($F$4=4,_xll.IMDP("IR",$E427,V$9)-V$13,_xll.IMDP("IR",$E427,V$10)),"")</f>
        <v/>
      </c>
    </row>
    <row r="428" spans="2:22">
      <c r="B428">
        <v>415</v>
      </c>
      <c r="C428" s="7" t="str">
        <f>IFERROR( VLOOKUP( $B428, Sheet1!$M$2:$O$10001, 2,0),"")</f>
        <v/>
      </c>
      <c r="D428" s="24" t="str">
        <f>IFERROR( VLOOKUP( $B428, Sheet1!$M$2:$O$10001, 3,0),"")</f>
        <v/>
      </c>
      <c r="E428" s="3" t="str">
        <f t="shared" si="8"/>
        <v>BONDAVG</v>
      </c>
      <c r="F428" s="18" t="str">
        <f>_xll.IMDP("IR",$E428,F$12)</f>
        <v/>
      </c>
      <c r="G428" s="15" t="str">
        <f>_xll.IMDP("IR",$E428,G$12)</f>
        <v/>
      </c>
      <c r="H428" s="30" t="str">
        <f>IFERROR(IF($F$4=4,_xll.IMDP("IR",$E428,H$9)-H$13,_xll.IMDP("IR",$E428,H$10)),"")</f>
        <v/>
      </c>
      <c r="I428" s="30" t="str">
        <f>IFERROR(IF($F$4=4,_xll.IMDP("IR",$E428,I$9)-I$13,_xll.IMDP("IR",$E428,I$10)),"")</f>
        <v/>
      </c>
      <c r="J428" s="30" t="str">
        <f>IFERROR(IF($F$4=4,_xll.IMDP("IR",$E428,J$9)-J$13,_xll.IMDP("IR",$E428,J$10)),"")</f>
        <v/>
      </c>
      <c r="K428" s="30" t="str">
        <f>IFERROR(IF($F$4=4,_xll.IMDP("IR",$E428,K$9)-K$13,_xll.IMDP("IR",$E428,K$10)),"")</f>
        <v/>
      </c>
      <c r="L428" s="30" t="str">
        <f>IFERROR(IF($F$4=4,_xll.IMDP("IR",$E428,L$9)-L$13,_xll.IMDP("IR",$E428,L$10)),"")</f>
        <v/>
      </c>
      <c r="M428" s="30" t="str">
        <f>IFERROR(IF($F$4=4,_xll.IMDP("IR",$E428,M$9)-M$13,_xll.IMDP("IR",$E428,M$10)),"")</f>
        <v/>
      </c>
      <c r="N428" s="30" t="str">
        <f>IFERROR(IF($F$4=4,_xll.IMDP("IR",$E428,N$9)-N$13,_xll.IMDP("IR",$E428,N$10)),"")</f>
        <v/>
      </c>
      <c r="O428" s="30" t="str">
        <f>IFERROR(IF($F$4=4,_xll.IMDP("IR",$E428,O$9)-O$13,_xll.IMDP("IR",$E428,O$10)),"")</f>
        <v/>
      </c>
      <c r="P428" s="30" t="str">
        <f>IFERROR(IF($F$4=4,_xll.IMDP("IR",$E428,P$9)-P$13,_xll.IMDP("IR",$E428,P$10)),"")</f>
        <v/>
      </c>
      <c r="Q428" s="30" t="str">
        <f>IFERROR(IF($F$4=4,_xll.IMDP("IR",$E428,Q$9)-Q$13,_xll.IMDP("IR",$E428,Q$10)),"")</f>
        <v/>
      </c>
      <c r="R428" s="30" t="str">
        <f>IFERROR(IF($F$4=4,_xll.IMDP("IR",$E428,R$9)-R$13,_xll.IMDP("IR",$E428,R$10)),"")</f>
        <v/>
      </c>
      <c r="S428" s="30" t="str">
        <f>IFERROR(IF($F$4=4,_xll.IMDP("IR",$E428,S$9)-S$13,_xll.IMDP("IR",$E428,S$10)),"")</f>
        <v/>
      </c>
      <c r="T428" s="30" t="str">
        <f>IFERROR(IF($F$4=4,_xll.IMDP("IR",$E428,T$9)-T$13,_xll.IMDP("IR",$E428,T$10)),"")</f>
        <v/>
      </c>
      <c r="U428" s="30" t="str">
        <f>IFERROR(IF($F$4=4,_xll.IMDP("IR",$E428,U$9)-U$13,_xll.IMDP("IR",$E428,U$10)),"")</f>
        <v/>
      </c>
      <c r="V428" s="31" t="str">
        <f>IFERROR(IF($F$4=4,_xll.IMDP("IR",$E428,V$9)-V$13,_xll.IMDP("IR",$E428,V$10)),"")</f>
        <v/>
      </c>
    </row>
    <row r="429" spans="2:22">
      <c r="B429">
        <v>416</v>
      </c>
      <c r="C429" s="7" t="str">
        <f>IFERROR( VLOOKUP( $B429, Sheet1!$M$2:$O$10001, 2,0),"")</f>
        <v/>
      </c>
      <c r="D429" s="24" t="str">
        <f>IFERROR( VLOOKUP( $B429, Sheet1!$M$2:$O$10001, 3,0),"")</f>
        <v/>
      </c>
      <c r="E429" s="3" t="str">
        <f t="shared" si="8"/>
        <v>BONDAVG</v>
      </c>
      <c r="F429" s="18" t="str">
        <f>_xll.IMDP("IR",$E429,F$12)</f>
        <v/>
      </c>
      <c r="G429" s="15" t="str">
        <f>_xll.IMDP("IR",$E429,G$12)</f>
        <v/>
      </c>
      <c r="H429" s="30" t="str">
        <f>IFERROR(IF($F$4=4,_xll.IMDP("IR",$E429,H$9)-H$13,_xll.IMDP("IR",$E429,H$10)),"")</f>
        <v/>
      </c>
      <c r="I429" s="30" t="str">
        <f>IFERROR(IF($F$4=4,_xll.IMDP("IR",$E429,I$9)-I$13,_xll.IMDP("IR",$E429,I$10)),"")</f>
        <v/>
      </c>
      <c r="J429" s="30" t="str">
        <f>IFERROR(IF($F$4=4,_xll.IMDP("IR",$E429,J$9)-J$13,_xll.IMDP("IR",$E429,J$10)),"")</f>
        <v/>
      </c>
      <c r="K429" s="30" t="str">
        <f>IFERROR(IF($F$4=4,_xll.IMDP("IR",$E429,K$9)-K$13,_xll.IMDP("IR",$E429,K$10)),"")</f>
        <v/>
      </c>
      <c r="L429" s="30" t="str">
        <f>IFERROR(IF($F$4=4,_xll.IMDP("IR",$E429,L$9)-L$13,_xll.IMDP("IR",$E429,L$10)),"")</f>
        <v/>
      </c>
      <c r="M429" s="30" t="str">
        <f>IFERROR(IF($F$4=4,_xll.IMDP("IR",$E429,M$9)-M$13,_xll.IMDP("IR",$E429,M$10)),"")</f>
        <v/>
      </c>
      <c r="N429" s="30" t="str">
        <f>IFERROR(IF($F$4=4,_xll.IMDP("IR",$E429,N$9)-N$13,_xll.IMDP("IR",$E429,N$10)),"")</f>
        <v/>
      </c>
      <c r="O429" s="30" t="str">
        <f>IFERROR(IF($F$4=4,_xll.IMDP("IR",$E429,O$9)-O$13,_xll.IMDP("IR",$E429,O$10)),"")</f>
        <v/>
      </c>
      <c r="P429" s="30" t="str">
        <f>IFERROR(IF($F$4=4,_xll.IMDP("IR",$E429,P$9)-P$13,_xll.IMDP("IR",$E429,P$10)),"")</f>
        <v/>
      </c>
      <c r="Q429" s="30" t="str">
        <f>IFERROR(IF($F$4=4,_xll.IMDP("IR",$E429,Q$9)-Q$13,_xll.IMDP("IR",$E429,Q$10)),"")</f>
        <v/>
      </c>
      <c r="R429" s="30" t="str">
        <f>IFERROR(IF($F$4=4,_xll.IMDP("IR",$E429,R$9)-R$13,_xll.IMDP("IR",$E429,R$10)),"")</f>
        <v/>
      </c>
      <c r="S429" s="30" t="str">
        <f>IFERROR(IF($F$4=4,_xll.IMDP("IR",$E429,S$9)-S$13,_xll.IMDP("IR",$E429,S$10)),"")</f>
        <v/>
      </c>
      <c r="T429" s="30" t="str">
        <f>IFERROR(IF($F$4=4,_xll.IMDP("IR",$E429,T$9)-T$13,_xll.IMDP("IR",$E429,T$10)),"")</f>
        <v/>
      </c>
      <c r="U429" s="30" t="str">
        <f>IFERROR(IF($F$4=4,_xll.IMDP("IR",$E429,U$9)-U$13,_xll.IMDP("IR",$E429,U$10)),"")</f>
        <v/>
      </c>
      <c r="V429" s="31" t="str">
        <f>IFERROR(IF($F$4=4,_xll.IMDP("IR",$E429,V$9)-V$13,_xll.IMDP("IR",$E429,V$10)),"")</f>
        <v/>
      </c>
    </row>
    <row r="430" spans="2:22">
      <c r="B430">
        <v>417</v>
      </c>
      <c r="C430" s="7" t="str">
        <f>IFERROR( VLOOKUP( $B430, Sheet1!$M$2:$O$10001, 2,0),"")</f>
        <v/>
      </c>
      <c r="D430" s="24" t="str">
        <f>IFERROR( VLOOKUP( $B430, Sheet1!$M$2:$O$10001, 3,0),"")</f>
        <v/>
      </c>
      <c r="E430" s="3" t="str">
        <f t="shared" si="8"/>
        <v>BONDAVG</v>
      </c>
      <c r="F430" s="18" t="str">
        <f>_xll.IMDP("IR",$E430,F$12)</f>
        <v/>
      </c>
      <c r="G430" s="15" t="str">
        <f>_xll.IMDP("IR",$E430,G$12)</f>
        <v/>
      </c>
      <c r="H430" s="30" t="str">
        <f>IFERROR(IF($F$4=4,_xll.IMDP("IR",$E430,H$9)-H$13,_xll.IMDP("IR",$E430,H$10)),"")</f>
        <v/>
      </c>
      <c r="I430" s="30" t="str">
        <f>IFERROR(IF($F$4=4,_xll.IMDP("IR",$E430,I$9)-I$13,_xll.IMDP("IR",$E430,I$10)),"")</f>
        <v/>
      </c>
      <c r="J430" s="30" t="str">
        <f>IFERROR(IF($F$4=4,_xll.IMDP("IR",$E430,J$9)-J$13,_xll.IMDP("IR",$E430,J$10)),"")</f>
        <v/>
      </c>
      <c r="K430" s="30" t="str">
        <f>IFERROR(IF($F$4=4,_xll.IMDP("IR",$E430,K$9)-K$13,_xll.IMDP("IR",$E430,K$10)),"")</f>
        <v/>
      </c>
      <c r="L430" s="30" t="str">
        <f>IFERROR(IF($F$4=4,_xll.IMDP("IR",$E430,L$9)-L$13,_xll.IMDP("IR",$E430,L$10)),"")</f>
        <v/>
      </c>
      <c r="M430" s="30" t="str">
        <f>IFERROR(IF($F$4=4,_xll.IMDP("IR",$E430,M$9)-M$13,_xll.IMDP("IR",$E430,M$10)),"")</f>
        <v/>
      </c>
      <c r="N430" s="30" t="str">
        <f>IFERROR(IF($F$4=4,_xll.IMDP("IR",$E430,N$9)-N$13,_xll.IMDP("IR",$E430,N$10)),"")</f>
        <v/>
      </c>
      <c r="O430" s="30" t="str">
        <f>IFERROR(IF($F$4=4,_xll.IMDP("IR",$E430,O$9)-O$13,_xll.IMDP("IR",$E430,O$10)),"")</f>
        <v/>
      </c>
      <c r="P430" s="30" t="str">
        <f>IFERROR(IF($F$4=4,_xll.IMDP("IR",$E430,P$9)-P$13,_xll.IMDP("IR",$E430,P$10)),"")</f>
        <v/>
      </c>
      <c r="Q430" s="30" t="str">
        <f>IFERROR(IF($F$4=4,_xll.IMDP("IR",$E430,Q$9)-Q$13,_xll.IMDP("IR",$E430,Q$10)),"")</f>
        <v/>
      </c>
      <c r="R430" s="30" t="str">
        <f>IFERROR(IF($F$4=4,_xll.IMDP("IR",$E430,R$9)-R$13,_xll.IMDP("IR",$E430,R$10)),"")</f>
        <v/>
      </c>
      <c r="S430" s="30" t="str">
        <f>IFERROR(IF($F$4=4,_xll.IMDP("IR",$E430,S$9)-S$13,_xll.IMDP("IR",$E430,S$10)),"")</f>
        <v/>
      </c>
      <c r="T430" s="30" t="str">
        <f>IFERROR(IF($F$4=4,_xll.IMDP("IR",$E430,T$9)-T$13,_xll.IMDP("IR",$E430,T$10)),"")</f>
        <v/>
      </c>
      <c r="U430" s="30" t="str">
        <f>IFERROR(IF($F$4=4,_xll.IMDP("IR",$E430,U$9)-U$13,_xll.IMDP("IR",$E430,U$10)),"")</f>
        <v/>
      </c>
      <c r="V430" s="31" t="str">
        <f>IFERROR(IF($F$4=4,_xll.IMDP("IR",$E430,V$9)-V$13,_xll.IMDP("IR",$E430,V$10)),"")</f>
        <v/>
      </c>
    </row>
    <row r="431" spans="2:22">
      <c r="B431">
        <v>418</v>
      </c>
      <c r="C431" s="7" t="str">
        <f>IFERROR( VLOOKUP( $B431, Sheet1!$M$2:$O$10001, 2,0),"")</f>
        <v/>
      </c>
      <c r="D431" s="24" t="str">
        <f>IFERROR( VLOOKUP( $B431, Sheet1!$M$2:$O$10001, 3,0),"")</f>
        <v/>
      </c>
      <c r="E431" s="3" t="str">
        <f t="shared" si="8"/>
        <v>BONDAVG</v>
      </c>
      <c r="F431" s="18" t="str">
        <f>_xll.IMDP("IR",$E431,F$12)</f>
        <v/>
      </c>
      <c r="G431" s="15" t="str">
        <f>_xll.IMDP("IR",$E431,G$12)</f>
        <v/>
      </c>
      <c r="H431" s="30" t="str">
        <f>IFERROR(IF($F$4=4,_xll.IMDP("IR",$E431,H$9)-H$13,_xll.IMDP("IR",$E431,H$10)),"")</f>
        <v/>
      </c>
      <c r="I431" s="30" t="str">
        <f>IFERROR(IF($F$4=4,_xll.IMDP("IR",$E431,I$9)-I$13,_xll.IMDP("IR",$E431,I$10)),"")</f>
        <v/>
      </c>
      <c r="J431" s="30" t="str">
        <f>IFERROR(IF($F$4=4,_xll.IMDP("IR",$E431,J$9)-J$13,_xll.IMDP("IR",$E431,J$10)),"")</f>
        <v/>
      </c>
      <c r="K431" s="30" t="str">
        <f>IFERROR(IF($F$4=4,_xll.IMDP("IR",$E431,K$9)-K$13,_xll.IMDP("IR",$E431,K$10)),"")</f>
        <v/>
      </c>
      <c r="L431" s="30" t="str">
        <f>IFERROR(IF($F$4=4,_xll.IMDP("IR",$E431,L$9)-L$13,_xll.IMDP("IR",$E431,L$10)),"")</f>
        <v/>
      </c>
      <c r="M431" s="30" t="str">
        <f>IFERROR(IF($F$4=4,_xll.IMDP("IR",$E431,M$9)-M$13,_xll.IMDP("IR",$E431,M$10)),"")</f>
        <v/>
      </c>
      <c r="N431" s="30" t="str">
        <f>IFERROR(IF($F$4=4,_xll.IMDP("IR",$E431,N$9)-N$13,_xll.IMDP("IR",$E431,N$10)),"")</f>
        <v/>
      </c>
      <c r="O431" s="30" t="str">
        <f>IFERROR(IF($F$4=4,_xll.IMDP("IR",$E431,O$9)-O$13,_xll.IMDP("IR",$E431,O$10)),"")</f>
        <v/>
      </c>
      <c r="P431" s="30" t="str">
        <f>IFERROR(IF($F$4=4,_xll.IMDP("IR",$E431,P$9)-P$13,_xll.IMDP("IR",$E431,P$10)),"")</f>
        <v/>
      </c>
      <c r="Q431" s="30" t="str">
        <f>IFERROR(IF($F$4=4,_xll.IMDP("IR",$E431,Q$9)-Q$13,_xll.IMDP("IR",$E431,Q$10)),"")</f>
        <v/>
      </c>
      <c r="R431" s="30" t="str">
        <f>IFERROR(IF($F$4=4,_xll.IMDP("IR",$E431,R$9)-R$13,_xll.IMDP("IR",$E431,R$10)),"")</f>
        <v/>
      </c>
      <c r="S431" s="30" t="str">
        <f>IFERROR(IF($F$4=4,_xll.IMDP("IR",$E431,S$9)-S$13,_xll.IMDP("IR",$E431,S$10)),"")</f>
        <v/>
      </c>
      <c r="T431" s="30" t="str">
        <f>IFERROR(IF($F$4=4,_xll.IMDP("IR",$E431,T$9)-T$13,_xll.IMDP("IR",$E431,T$10)),"")</f>
        <v/>
      </c>
      <c r="U431" s="30" t="str">
        <f>IFERROR(IF($F$4=4,_xll.IMDP("IR",$E431,U$9)-U$13,_xll.IMDP("IR",$E431,U$10)),"")</f>
        <v/>
      </c>
      <c r="V431" s="31" t="str">
        <f>IFERROR(IF($F$4=4,_xll.IMDP("IR",$E431,V$9)-V$13,_xll.IMDP("IR",$E431,V$10)),"")</f>
        <v/>
      </c>
    </row>
    <row r="432" spans="2:22">
      <c r="B432">
        <v>419</v>
      </c>
      <c r="C432" s="7" t="str">
        <f>IFERROR( VLOOKUP( $B432, Sheet1!$M$2:$O$10001, 2,0),"")</f>
        <v/>
      </c>
      <c r="D432" s="24" t="str">
        <f>IFERROR( VLOOKUP( $B432, Sheet1!$M$2:$O$10001, 3,0),"")</f>
        <v/>
      </c>
      <c r="E432" s="3" t="str">
        <f t="shared" si="8"/>
        <v>BONDAVG</v>
      </c>
      <c r="F432" s="18" t="str">
        <f>_xll.IMDP("IR",$E432,F$12)</f>
        <v/>
      </c>
      <c r="G432" s="15" t="str">
        <f>_xll.IMDP("IR",$E432,G$12)</f>
        <v/>
      </c>
      <c r="H432" s="30" t="str">
        <f>IFERROR(IF($F$4=4,_xll.IMDP("IR",$E432,H$9)-H$13,_xll.IMDP("IR",$E432,H$10)),"")</f>
        <v/>
      </c>
      <c r="I432" s="30" t="str">
        <f>IFERROR(IF($F$4=4,_xll.IMDP("IR",$E432,I$9)-I$13,_xll.IMDP("IR",$E432,I$10)),"")</f>
        <v/>
      </c>
      <c r="J432" s="30" t="str">
        <f>IFERROR(IF($F$4=4,_xll.IMDP("IR",$E432,J$9)-J$13,_xll.IMDP("IR",$E432,J$10)),"")</f>
        <v/>
      </c>
      <c r="K432" s="30" t="str">
        <f>IFERROR(IF($F$4=4,_xll.IMDP("IR",$E432,K$9)-K$13,_xll.IMDP("IR",$E432,K$10)),"")</f>
        <v/>
      </c>
      <c r="L432" s="30" t="str">
        <f>IFERROR(IF($F$4=4,_xll.IMDP("IR",$E432,L$9)-L$13,_xll.IMDP("IR",$E432,L$10)),"")</f>
        <v/>
      </c>
      <c r="M432" s="30" t="str">
        <f>IFERROR(IF($F$4=4,_xll.IMDP("IR",$E432,M$9)-M$13,_xll.IMDP("IR",$E432,M$10)),"")</f>
        <v/>
      </c>
      <c r="N432" s="30" t="str">
        <f>IFERROR(IF($F$4=4,_xll.IMDP("IR",$E432,N$9)-N$13,_xll.IMDP("IR",$E432,N$10)),"")</f>
        <v/>
      </c>
      <c r="O432" s="30" t="str">
        <f>IFERROR(IF($F$4=4,_xll.IMDP("IR",$E432,O$9)-O$13,_xll.IMDP("IR",$E432,O$10)),"")</f>
        <v/>
      </c>
      <c r="P432" s="30" t="str">
        <f>IFERROR(IF($F$4=4,_xll.IMDP("IR",$E432,P$9)-P$13,_xll.IMDP("IR",$E432,P$10)),"")</f>
        <v/>
      </c>
      <c r="Q432" s="30" t="str">
        <f>IFERROR(IF($F$4=4,_xll.IMDP("IR",$E432,Q$9)-Q$13,_xll.IMDP("IR",$E432,Q$10)),"")</f>
        <v/>
      </c>
      <c r="R432" s="30" t="str">
        <f>IFERROR(IF($F$4=4,_xll.IMDP("IR",$E432,R$9)-R$13,_xll.IMDP("IR",$E432,R$10)),"")</f>
        <v/>
      </c>
      <c r="S432" s="30" t="str">
        <f>IFERROR(IF($F$4=4,_xll.IMDP("IR",$E432,S$9)-S$13,_xll.IMDP("IR",$E432,S$10)),"")</f>
        <v/>
      </c>
      <c r="T432" s="30" t="str">
        <f>IFERROR(IF($F$4=4,_xll.IMDP("IR",$E432,T$9)-T$13,_xll.IMDP("IR",$E432,T$10)),"")</f>
        <v/>
      </c>
      <c r="U432" s="30" t="str">
        <f>IFERROR(IF($F$4=4,_xll.IMDP("IR",$E432,U$9)-U$13,_xll.IMDP("IR",$E432,U$10)),"")</f>
        <v/>
      </c>
      <c r="V432" s="31" t="str">
        <f>IFERROR(IF($F$4=4,_xll.IMDP("IR",$E432,V$9)-V$13,_xll.IMDP("IR",$E432,V$10)),"")</f>
        <v/>
      </c>
    </row>
    <row r="433" spans="2:22">
      <c r="B433">
        <v>420</v>
      </c>
      <c r="C433" s="7" t="str">
        <f>IFERROR( VLOOKUP( $B433, Sheet1!$M$2:$O$10001, 2,0),"")</f>
        <v/>
      </c>
      <c r="D433" s="24" t="str">
        <f>IFERROR( VLOOKUP( $B433, Sheet1!$M$2:$O$10001, 3,0),"")</f>
        <v/>
      </c>
      <c r="E433" s="3" t="str">
        <f t="shared" si="8"/>
        <v>BONDAVG</v>
      </c>
      <c r="F433" s="18" t="str">
        <f>_xll.IMDP("IR",$E433,F$12)</f>
        <v/>
      </c>
      <c r="G433" s="15" t="str">
        <f>_xll.IMDP("IR",$E433,G$12)</f>
        <v/>
      </c>
      <c r="H433" s="30" t="str">
        <f>IFERROR(IF($F$4=4,_xll.IMDP("IR",$E433,H$9)-H$13,_xll.IMDP("IR",$E433,H$10)),"")</f>
        <v/>
      </c>
      <c r="I433" s="30" t="str">
        <f>IFERROR(IF($F$4=4,_xll.IMDP("IR",$E433,I$9)-I$13,_xll.IMDP("IR",$E433,I$10)),"")</f>
        <v/>
      </c>
      <c r="J433" s="30" t="str">
        <f>IFERROR(IF($F$4=4,_xll.IMDP("IR",$E433,J$9)-J$13,_xll.IMDP("IR",$E433,J$10)),"")</f>
        <v/>
      </c>
      <c r="K433" s="30" t="str">
        <f>IFERROR(IF($F$4=4,_xll.IMDP("IR",$E433,K$9)-K$13,_xll.IMDP("IR",$E433,K$10)),"")</f>
        <v/>
      </c>
      <c r="L433" s="30" t="str">
        <f>IFERROR(IF($F$4=4,_xll.IMDP("IR",$E433,L$9)-L$13,_xll.IMDP("IR",$E433,L$10)),"")</f>
        <v/>
      </c>
      <c r="M433" s="30" t="str">
        <f>IFERROR(IF($F$4=4,_xll.IMDP("IR",$E433,M$9)-M$13,_xll.IMDP("IR",$E433,M$10)),"")</f>
        <v/>
      </c>
      <c r="N433" s="30" t="str">
        <f>IFERROR(IF($F$4=4,_xll.IMDP("IR",$E433,N$9)-N$13,_xll.IMDP("IR",$E433,N$10)),"")</f>
        <v/>
      </c>
      <c r="O433" s="30" t="str">
        <f>IFERROR(IF($F$4=4,_xll.IMDP("IR",$E433,O$9)-O$13,_xll.IMDP("IR",$E433,O$10)),"")</f>
        <v/>
      </c>
      <c r="P433" s="30" t="str">
        <f>IFERROR(IF($F$4=4,_xll.IMDP("IR",$E433,P$9)-P$13,_xll.IMDP("IR",$E433,P$10)),"")</f>
        <v/>
      </c>
      <c r="Q433" s="30" t="str">
        <f>IFERROR(IF($F$4=4,_xll.IMDP("IR",$E433,Q$9)-Q$13,_xll.IMDP("IR",$E433,Q$10)),"")</f>
        <v/>
      </c>
      <c r="R433" s="30" t="str">
        <f>IFERROR(IF($F$4=4,_xll.IMDP("IR",$E433,R$9)-R$13,_xll.IMDP("IR",$E433,R$10)),"")</f>
        <v/>
      </c>
      <c r="S433" s="30" t="str">
        <f>IFERROR(IF($F$4=4,_xll.IMDP("IR",$E433,S$9)-S$13,_xll.IMDP("IR",$E433,S$10)),"")</f>
        <v/>
      </c>
      <c r="T433" s="30" t="str">
        <f>IFERROR(IF($F$4=4,_xll.IMDP("IR",$E433,T$9)-T$13,_xll.IMDP("IR",$E433,T$10)),"")</f>
        <v/>
      </c>
      <c r="U433" s="30" t="str">
        <f>IFERROR(IF($F$4=4,_xll.IMDP("IR",$E433,U$9)-U$13,_xll.IMDP("IR",$E433,U$10)),"")</f>
        <v/>
      </c>
      <c r="V433" s="31" t="str">
        <f>IFERROR(IF($F$4=4,_xll.IMDP("IR",$E433,V$9)-V$13,_xll.IMDP("IR",$E433,V$10)),"")</f>
        <v/>
      </c>
    </row>
    <row r="434" spans="2:22">
      <c r="B434">
        <v>421</v>
      </c>
      <c r="C434" s="7" t="str">
        <f>IFERROR( VLOOKUP( $B434, Sheet1!$M$2:$O$10001, 2,0),"")</f>
        <v/>
      </c>
      <c r="D434" s="24" t="str">
        <f>IFERROR( VLOOKUP( $B434, Sheet1!$M$2:$O$10001, 3,0),"")</f>
        <v/>
      </c>
      <c r="E434" s="3" t="str">
        <f t="shared" si="8"/>
        <v>BONDAVG</v>
      </c>
      <c r="F434" s="18" t="str">
        <f>_xll.IMDP("IR",$E434,F$12)</f>
        <v/>
      </c>
      <c r="G434" s="15" t="str">
        <f>_xll.IMDP("IR",$E434,G$12)</f>
        <v/>
      </c>
      <c r="H434" s="30" t="str">
        <f>IFERROR(IF($F$4=4,_xll.IMDP("IR",$E434,H$9)-H$13,_xll.IMDP("IR",$E434,H$10)),"")</f>
        <v/>
      </c>
      <c r="I434" s="30" t="str">
        <f>IFERROR(IF($F$4=4,_xll.IMDP("IR",$E434,I$9)-I$13,_xll.IMDP("IR",$E434,I$10)),"")</f>
        <v/>
      </c>
      <c r="J434" s="30" t="str">
        <f>IFERROR(IF($F$4=4,_xll.IMDP("IR",$E434,J$9)-J$13,_xll.IMDP("IR",$E434,J$10)),"")</f>
        <v/>
      </c>
      <c r="K434" s="30" t="str">
        <f>IFERROR(IF($F$4=4,_xll.IMDP("IR",$E434,K$9)-K$13,_xll.IMDP("IR",$E434,K$10)),"")</f>
        <v/>
      </c>
      <c r="L434" s="30" t="str">
        <f>IFERROR(IF($F$4=4,_xll.IMDP("IR",$E434,L$9)-L$13,_xll.IMDP("IR",$E434,L$10)),"")</f>
        <v/>
      </c>
      <c r="M434" s="30" t="str">
        <f>IFERROR(IF($F$4=4,_xll.IMDP("IR",$E434,M$9)-M$13,_xll.IMDP("IR",$E434,M$10)),"")</f>
        <v/>
      </c>
      <c r="N434" s="30" t="str">
        <f>IFERROR(IF($F$4=4,_xll.IMDP("IR",$E434,N$9)-N$13,_xll.IMDP("IR",$E434,N$10)),"")</f>
        <v/>
      </c>
      <c r="O434" s="30" t="str">
        <f>IFERROR(IF($F$4=4,_xll.IMDP("IR",$E434,O$9)-O$13,_xll.IMDP("IR",$E434,O$10)),"")</f>
        <v/>
      </c>
      <c r="P434" s="30" t="str">
        <f>IFERROR(IF($F$4=4,_xll.IMDP("IR",$E434,P$9)-P$13,_xll.IMDP("IR",$E434,P$10)),"")</f>
        <v/>
      </c>
      <c r="Q434" s="30" t="str">
        <f>IFERROR(IF($F$4=4,_xll.IMDP("IR",$E434,Q$9)-Q$13,_xll.IMDP("IR",$E434,Q$10)),"")</f>
        <v/>
      </c>
      <c r="R434" s="30" t="str">
        <f>IFERROR(IF($F$4=4,_xll.IMDP("IR",$E434,R$9)-R$13,_xll.IMDP("IR",$E434,R$10)),"")</f>
        <v/>
      </c>
      <c r="S434" s="30" t="str">
        <f>IFERROR(IF($F$4=4,_xll.IMDP("IR",$E434,S$9)-S$13,_xll.IMDP("IR",$E434,S$10)),"")</f>
        <v/>
      </c>
      <c r="T434" s="30" t="str">
        <f>IFERROR(IF($F$4=4,_xll.IMDP("IR",$E434,T$9)-T$13,_xll.IMDP("IR",$E434,T$10)),"")</f>
        <v/>
      </c>
      <c r="U434" s="30" t="str">
        <f>IFERROR(IF($F$4=4,_xll.IMDP("IR",$E434,U$9)-U$13,_xll.IMDP("IR",$E434,U$10)),"")</f>
        <v/>
      </c>
      <c r="V434" s="31" t="str">
        <f>IFERROR(IF($F$4=4,_xll.IMDP("IR",$E434,V$9)-V$13,_xll.IMDP("IR",$E434,V$10)),"")</f>
        <v/>
      </c>
    </row>
    <row r="435" spans="2:22">
      <c r="B435">
        <v>422</v>
      </c>
      <c r="C435" s="7" t="str">
        <f>IFERROR( VLOOKUP( $B435, Sheet1!$M$2:$O$10001, 2,0),"")</f>
        <v/>
      </c>
      <c r="D435" s="24" t="str">
        <f>IFERROR( VLOOKUP( $B435, Sheet1!$M$2:$O$10001, 3,0),"")</f>
        <v/>
      </c>
      <c r="E435" s="3" t="str">
        <f t="shared" si="8"/>
        <v>BONDAVG</v>
      </c>
      <c r="F435" s="18" t="str">
        <f>_xll.IMDP("IR",$E435,F$12)</f>
        <v/>
      </c>
      <c r="G435" s="15" t="str">
        <f>_xll.IMDP("IR",$E435,G$12)</f>
        <v/>
      </c>
      <c r="H435" s="30" t="str">
        <f>IFERROR(IF($F$4=4,_xll.IMDP("IR",$E435,H$9)-H$13,_xll.IMDP("IR",$E435,H$10)),"")</f>
        <v/>
      </c>
      <c r="I435" s="30" t="str">
        <f>IFERROR(IF($F$4=4,_xll.IMDP("IR",$E435,I$9)-I$13,_xll.IMDP("IR",$E435,I$10)),"")</f>
        <v/>
      </c>
      <c r="J435" s="30" t="str">
        <f>IFERROR(IF($F$4=4,_xll.IMDP("IR",$E435,J$9)-J$13,_xll.IMDP("IR",$E435,J$10)),"")</f>
        <v/>
      </c>
      <c r="K435" s="30" t="str">
        <f>IFERROR(IF($F$4=4,_xll.IMDP("IR",$E435,K$9)-K$13,_xll.IMDP("IR",$E435,K$10)),"")</f>
        <v/>
      </c>
      <c r="L435" s="30" t="str">
        <f>IFERROR(IF($F$4=4,_xll.IMDP("IR",$E435,L$9)-L$13,_xll.IMDP("IR",$E435,L$10)),"")</f>
        <v/>
      </c>
      <c r="M435" s="30" t="str">
        <f>IFERROR(IF($F$4=4,_xll.IMDP("IR",$E435,M$9)-M$13,_xll.IMDP("IR",$E435,M$10)),"")</f>
        <v/>
      </c>
      <c r="N435" s="30" t="str">
        <f>IFERROR(IF($F$4=4,_xll.IMDP("IR",$E435,N$9)-N$13,_xll.IMDP("IR",$E435,N$10)),"")</f>
        <v/>
      </c>
      <c r="O435" s="30" t="str">
        <f>IFERROR(IF($F$4=4,_xll.IMDP("IR",$E435,O$9)-O$13,_xll.IMDP("IR",$E435,O$10)),"")</f>
        <v/>
      </c>
      <c r="P435" s="30" t="str">
        <f>IFERROR(IF($F$4=4,_xll.IMDP("IR",$E435,P$9)-P$13,_xll.IMDP("IR",$E435,P$10)),"")</f>
        <v/>
      </c>
      <c r="Q435" s="30" t="str">
        <f>IFERROR(IF($F$4=4,_xll.IMDP("IR",$E435,Q$9)-Q$13,_xll.IMDP("IR",$E435,Q$10)),"")</f>
        <v/>
      </c>
      <c r="R435" s="30" t="str">
        <f>IFERROR(IF($F$4=4,_xll.IMDP("IR",$E435,R$9)-R$13,_xll.IMDP("IR",$E435,R$10)),"")</f>
        <v/>
      </c>
      <c r="S435" s="30" t="str">
        <f>IFERROR(IF($F$4=4,_xll.IMDP("IR",$E435,S$9)-S$13,_xll.IMDP("IR",$E435,S$10)),"")</f>
        <v/>
      </c>
      <c r="T435" s="30" t="str">
        <f>IFERROR(IF($F$4=4,_xll.IMDP("IR",$E435,T$9)-T$13,_xll.IMDP("IR",$E435,T$10)),"")</f>
        <v/>
      </c>
      <c r="U435" s="30" t="str">
        <f>IFERROR(IF($F$4=4,_xll.IMDP("IR",$E435,U$9)-U$13,_xll.IMDP("IR",$E435,U$10)),"")</f>
        <v/>
      </c>
      <c r="V435" s="31" t="str">
        <f>IFERROR(IF($F$4=4,_xll.IMDP("IR",$E435,V$9)-V$13,_xll.IMDP("IR",$E435,V$10)),"")</f>
        <v/>
      </c>
    </row>
    <row r="436" spans="2:22">
      <c r="B436">
        <v>423</v>
      </c>
      <c r="C436" s="7" t="str">
        <f>IFERROR( VLOOKUP( $B436, Sheet1!$M$2:$O$10001, 2,0),"")</f>
        <v/>
      </c>
      <c r="D436" s="24" t="str">
        <f>IFERROR( VLOOKUP( $B436, Sheet1!$M$2:$O$10001, 3,0),"")</f>
        <v/>
      </c>
      <c r="E436" s="3" t="str">
        <f t="shared" si="8"/>
        <v>BONDAVG</v>
      </c>
      <c r="F436" s="18" t="str">
        <f>_xll.IMDP("IR",$E436,F$12)</f>
        <v/>
      </c>
      <c r="G436" s="15" t="str">
        <f>_xll.IMDP("IR",$E436,G$12)</f>
        <v/>
      </c>
      <c r="H436" s="30" t="str">
        <f>IFERROR(IF($F$4=4,_xll.IMDP("IR",$E436,H$9)-H$13,_xll.IMDP("IR",$E436,H$10)),"")</f>
        <v/>
      </c>
      <c r="I436" s="30" t="str">
        <f>IFERROR(IF($F$4=4,_xll.IMDP("IR",$E436,I$9)-I$13,_xll.IMDP("IR",$E436,I$10)),"")</f>
        <v/>
      </c>
      <c r="J436" s="30" t="str">
        <f>IFERROR(IF($F$4=4,_xll.IMDP("IR",$E436,J$9)-J$13,_xll.IMDP("IR",$E436,J$10)),"")</f>
        <v/>
      </c>
      <c r="K436" s="30" t="str">
        <f>IFERROR(IF($F$4=4,_xll.IMDP("IR",$E436,K$9)-K$13,_xll.IMDP("IR",$E436,K$10)),"")</f>
        <v/>
      </c>
      <c r="L436" s="30" t="str">
        <f>IFERROR(IF($F$4=4,_xll.IMDP("IR",$E436,L$9)-L$13,_xll.IMDP("IR",$E436,L$10)),"")</f>
        <v/>
      </c>
      <c r="M436" s="30" t="str">
        <f>IFERROR(IF($F$4=4,_xll.IMDP("IR",$E436,M$9)-M$13,_xll.IMDP("IR",$E436,M$10)),"")</f>
        <v/>
      </c>
      <c r="N436" s="30" t="str">
        <f>IFERROR(IF($F$4=4,_xll.IMDP("IR",$E436,N$9)-N$13,_xll.IMDP("IR",$E436,N$10)),"")</f>
        <v/>
      </c>
      <c r="O436" s="30" t="str">
        <f>IFERROR(IF($F$4=4,_xll.IMDP("IR",$E436,O$9)-O$13,_xll.IMDP("IR",$E436,O$10)),"")</f>
        <v/>
      </c>
      <c r="P436" s="30" t="str">
        <f>IFERROR(IF($F$4=4,_xll.IMDP("IR",$E436,P$9)-P$13,_xll.IMDP("IR",$E436,P$10)),"")</f>
        <v/>
      </c>
      <c r="Q436" s="30" t="str">
        <f>IFERROR(IF($F$4=4,_xll.IMDP("IR",$E436,Q$9)-Q$13,_xll.IMDP("IR",$E436,Q$10)),"")</f>
        <v/>
      </c>
      <c r="R436" s="30" t="str">
        <f>IFERROR(IF($F$4=4,_xll.IMDP("IR",$E436,R$9)-R$13,_xll.IMDP("IR",$E436,R$10)),"")</f>
        <v/>
      </c>
      <c r="S436" s="30" t="str">
        <f>IFERROR(IF($F$4=4,_xll.IMDP("IR",$E436,S$9)-S$13,_xll.IMDP("IR",$E436,S$10)),"")</f>
        <v/>
      </c>
      <c r="T436" s="30" t="str">
        <f>IFERROR(IF($F$4=4,_xll.IMDP("IR",$E436,T$9)-T$13,_xll.IMDP("IR",$E436,T$10)),"")</f>
        <v/>
      </c>
      <c r="U436" s="30" t="str">
        <f>IFERROR(IF($F$4=4,_xll.IMDP("IR",$E436,U$9)-U$13,_xll.IMDP("IR",$E436,U$10)),"")</f>
        <v/>
      </c>
      <c r="V436" s="31" t="str">
        <f>IFERROR(IF($F$4=4,_xll.IMDP("IR",$E436,V$9)-V$13,_xll.IMDP("IR",$E436,V$10)),"")</f>
        <v/>
      </c>
    </row>
    <row r="437" spans="2:22">
      <c r="B437">
        <v>424</v>
      </c>
      <c r="C437" s="7" t="str">
        <f>IFERROR( VLOOKUP( $B437, Sheet1!$M$2:$O$10001, 2,0),"")</f>
        <v/>
      </c>
      <c r="D437" s="24" t="str">
        <f>IFERROR( VLOOKUP( $B437, Sheet1!$M$2:$O$10001, 3,0),"")</f>
        <v/>
      </c>
      <c r="E437" s="3" t="str">
        <f t="shared" si="8"/>
        <v>BONDAVG</v>
      </c>
      <c r="F437" s="18" t="str">
        <f>_xll.IMDP("IR",$E437,F$12)</f>
        <v/>
      </c>
      <c r="G437" s="15" t="str">
        <f>_xll.IMDP("IR",$E437,G$12)</f>
        <v/>
      </c>
      <c r="H437" s="30" t="str">
        <f>IFERROR(IF($F$4=4,_xll.IMDP("IR",$E437,H$9)-H$13,_xll.IMDP("IR",$E437,H$10)),"")</f>
        <v/>
      </c>
      <c r="I437" s="30" t="str">
        <f>IFERROR(IF($F$4=4,_xll.IMDP("IR",$E437,I$9)-I$13,_xll.IMDP("IR",$E437,I$10)),"")</f>
        <v/>
      </c>
      <c r="J437" s="30" t="str">
        <f>IFERROR(IF($F$4=4,_xll.IMDP("IR",$E437,J$9)-J$13,_xll.IMDP("IR",$E437,J$10)),"")</f>
        <v/>
      </c>
      <c r="K437" s="30" t="str">
        <f>IFERROR(IF($F$4=4,_xll.IMDP("IR",$E437,K$9)-K$13,_xll.IMDP("IR",$E437,K$10)),"")</f>
        <v/>
      </c>
      <c r="L437" s="30" t="str">
        <f>IFERROR(IF($F$4=4,_xll.IMDP("IR",$E437,L$9)-L$13,_xll.IMDP("IR",$E437,L$10)),"")</f>
        <v/>
      </c>
      <c r="M437" s="30" t="str">
        <f>IFERROR(IF($F$4=4,_xll.IMDP("IR",$E437,M$9)-M$13,_xll.IMDP("IR",$E437,M$10)),"")</f>
        <v/>
      </c>
      <c r="N437" s="30" t="str">
        <f>IFERROR(IF($F$4=4,_xll.IMDP("IR",$E437,N$9)-N$13,_xll.IMDP("IR",$E437,N$10)),"")</f>
        <v/>
      </c>
      <c r="O437" s="30" t="str">
        <f>IFERROR(IF($F$4=4,_xll.IMDP("IR",$E437,O$9)-O$13,_xll.IMDP("IR",$E437,O$10)),"")</f>
        <v/>
      </c>
      <c r="P437" s="30" t="str">
        <f>IFERROR(IF($F$4=4,_xll.IMDP("IR",$E437,P$9)-P$13,_xll.IMDP("IR",$E437,P$10)),"")</f>
        <v/>
      </c>
      <c r="Q437" s="30" t="str">
        <f>IFERROR(IF($F$4=4,_xll.IMDP("IR",$E437,Q$9)-Q$13,_xll.IMDP("IR",$E437,Q$10)),"")</f>
        <v/>
      </c>
      <c r="R437" s="30" t="str">
        <f>IFERROR(IF($F$4=4,_xll.IMDP("IR",$E437,R$9)-R$13,_xll.IMDP("IR",$E437,R$10)),"")</f>
        <v/>
      </c>
      <c r="S437" s="30" t="str">
        <f>IFERROR(IF($F$4=4,_xll.IMDP("IR",$E437,S$9)-S$13,_xll.IMDP("IR",$E437,S$10)),"")</f>
        <v/>
      </c>
      <c r="T437" s="30" t="str">
        <f>IFERROR(IF($F$4=4,_xll.IMDP("IR",$E437,T$9)-T$13,_xll.IMDP("IR",$E437,T$10)),"")</f>
        <v/>
      </c>
      <c r="U437" s="30" t="str">
        <f>IFERROR(IF($F$4=4,_xll.IMDP("IR",$E437,U$9)-U$13,_xll.IMDP("IR",$E437,U$10)),"")</f>
        <v/>
      </c>
      <c r="V437" s="31" t="str">
        <f>IFERROR(IF($F$4=4,_xll.IMDP("IR",$E437,V$9)-V$13,_xll.IMDP("IR",$E437,V$10)),"")</f>
        <v/>
      </c>
    </row>
    <row r="438" spans="2:22">
      <c r="B438">
        <v>425</v>
      </c>
      <c r="C438" s="7" t="str">
        <f>IFERROR( VLOOKUP( $B438, Sheet1!$M$2:$O$10001, 2,0),"")</f>
        <v/>
      </c>
      <c r="D438" s="24" t="str">
        <f>IFERROR( VLOOKUP( $B438, Sheet1!$M$2:$O$10001, 3,0),"")</f>
        <v/>
      </c>
      <c r="E438" s="3" t="str">
        <f t="shared" si="8"/>
        <v>BONDAVG</v>
      </c>
      <c r="F438" s="18" t="str">
        <f>_xll.IMDP("IR",$E438,F$12)</f>
        <v/>
      </c>
      <c r="G438" s="15" t="str">
        <f>_xll.IMDP("IR",$E438,G$12)</f>
        <v/>
      </c>
      <c r="H438" s="30" t="str">
        <f>IFERROR(IF($F$4=4,_xll.IMDP("IR",$E438,H$9)-H$13,_xll.IMDP("IR",$E438,H$10)),"")</f>
        <v/>
      </c>
      <c r="I438" s="30" t="str">
        <f>IFERROR(IF($F$4=4,_xll.IMDP("IR",$E438,I$9)-I$13,_xll.IMDP("IR",$E438,I$10)),"")</f>
        <v/>
      </c>
      <c r="J438" s="30" t="str">
        <f>IFERROR(IF($F$4=4,_xll.IMDP("IR",$E438,J$9)-J$13,_xll.IMDP("IR",$E438,J$10)),"")</f>
        <v/>
      </c>
      <c r="K438" s="30" t="str">
        <f>IFERROR(IF($F$4=4,_xll.IMDP("IR",$E438,K$9)-K$13,_xll.IMDP("IR",$E438,K$10)),"")</f>
        <v/>
      </c>
      <c r="L438" s="30" t="str">
        <f>IFERROR(IF($F$4=4,_xll.IMDP("IR",$E438,L$9)-L$13,_xll.IMDP("IR",$E438,L$10)),"")</f>
        <v/>
      </c>
      <c r="M438" s="30" t="str">
        <f>IFERROR(IF($F$4=4,_xll.IMDP("IR",$E438,M$9)-M$13,_xll.IMDP("IR",$E438,M$10)),"")</f>
        <v/>
      </c>
      <c r="N438" s="30" t="str">
        <f>IFERROR(IF($F$4=4,_xll.IMDP("IR",$E438,N$9)-N$13,_xll.IMDP("IR",$E438,N$10)),"")</f>
        <v/>
      </c>
      <c r="O438" s="30" t="str">
        <f>IFERROR(IF($F$4=4,_xll.IMDP("IR",$E438,O$9)-O$13,_xll.IMDP("IR",$E438,O$10)),"")</f>
        <v/>
      </c>
      <c r="P438" s="30" t="str">
        <f>IFERROR(IF($F$4=4,_xll.IMDP("IR",$E438,P$9)-P$13,_xll.IMDP("IR",$E438,P$10)),"")</f>
        <v/>
      </c>
      <c r="Q438" s="30" t="str">
        <f>IFERROR(IF($F$4=4,_xll.IMDP("IR",$E438,Q$9)-Q$13,_xll.IMDP("IR",$E438,Q$10)),"")</f>
        <v/>
      </c>
      <c r="R438" s="30" t="str">
        <f>IFERROR(IF($F$4=4,_xll.IMDP("IR",$E438,R$9)-R$13,_xll.IMDP("IR",$E438,R$10)),"")</f>
        <v/>
      </c>
      <c r="S438" s="30" t="str">
        <f>IFERROR(IF($F$4=4,_xll.IMDP("IR",$E438,S$9)-S$13,_xll.IMDP("IR",$E438,S$10)),"")</f>
        <v/>
      </c>
      <c r="T438" s="30" t="str">
        <f>IFERROR(IF($F$4=4,_xll.IMDP("IR",$E438,T$9)-T$13,_xll.IMDP("IR",$E438,T$10)),"")</f>
        <v/>
      </c>
      <c r="U438" s="30" t="str">
        <f>IFERROR(IF($F$4=4,_xll.IMDP("IR",$E438,U$9)-U$13,_xll.IMDP("IR",$E438,U$10)),"")</f>
        <v/>
      </c>
      <c r="V438" s="31" t="str">
        <f>IFERROR(IF($F$4=4,_xll.IMDP("IR",$E438,V$9)-V$13,_xll.IMDP("IR",$E438,V$10)),"")</f>
        <v/>
      </c>
    </row>
    <row r="439" spans="2:22">
      <c r="B439">
        <v>426</v>
      </c>
      <c r="C439" s="7" t="str">
        <f>IFERROR( VLOOKUP( $B439, Sheet1!$M$2:$O$10001, 2,0),"")</f>
        <v/>
      </c>
      <c r="D439" s="24" t="str">
        <f>IFERROR( VLOOKUP( $B439, Sheet1!$M$2:$O$10001, 3,0),"")</f>
        <v/>
      </c>
      <c r="E439" s="3" t="str">
        <f t="shared" si="8"/>
        <v>BONDAVG</v>
      </c>
      <c r="F439" s="18" t="str">
        <f>_xll.IMDP("IR",$E439,F$12)</f>
        <v/>
      </c>
      <c r="G439" s="15" t="str">
        <f>_xll.IMDP("IR",$E439,G$12)</f>
        <v/>
      </c>
      <c r="H439" s="30" t="str">
        <f>IFERROR(IF($F$4=4,_xll.IMDP("IR",$E439,H$9)-H$13,_xll.IMDP("IR",$E439,H$10)),"")</f>
        <v/>
      </c>
      <c r="I439" s="30" t="str">
        <f>IFERROR(IF($F$4=4,_xll.IMDP("IR",$E439,I$9)-I$13,_xll.IMDP("IR",$E439,I$10)),"")</f>
        <v/>
      </c>
      <c r="J439" s="30" t="str">
        <f>IFERROR(IF($F$4=4,_xll.IMDP("IR",$E439,J$9)-J$13,_xll.IMDP("IR",$E439,J$10)),"")</f>
        <v/>
      </c>
      <c r="K439" s="30" t="str">
        <f>IFERROR(IF($F$4=4,_xll.IMDP("IR",$E439,K$9)-K$13,_xll.IMDP("IR",$E439,K$10)),"")</f>
        <v/>
      </c>
      <c r="L439" s="30" t="str">
        <f>IFERROR(IF($F$4=4,_xll.IMDP("IR",$E439,L$9)-L$13,_xll.IMDP("IR",$E439,L$10)),"")</f>
        <v/>
      </c>
      <c r="M439" s="30" t="str">
        <f>IFERROR(IF($F$4=4,_xll.IMDP("IR",$E439,M$9)-M$13,_xll.IMDP("IR",$E439,M$10)),"")</f>
        <v/>
      </c>
      <c r="N439" s="30" t="str">
        <f>IFERROR(IF($F$4=4,_xll.IMDP("IR",$E439,N$9)-N$13,_xll.IMDP("IR",$E439,N$10)),"")</f>
        <v/>
      </c>
      <c r="O439" s="30" t="str">
        <f>IFERROR(IF($F$4=4,_xll.IMDP("IR",$E439,O$9)-O$13,_xll.IMDP("IR",$E439,O$10)),"")</f>
        <v/>
      </c>
      <c r="P439" s="30" t="str">
        <f>IFERROR(IF($F$4=4,_xll.IMDP("IR",$E439,P$9)-P$13,_xll.IMDP("IR",$E439,P$10)),"")</f>
        <v/>
      </c>
      <c r="Q439" s="30" t="str">
        <f>IFERROR(IF($F$4=4,_xll.IMDP("IR",$E439,Q$9)-Q$13,_xll.IMDP("IR",$E439,Q$10)),"")</f>
        <v/>
      </c>
      <c r="R439" s="30" t="str">
        <f>IFERROR(IF($F$4=4,_xll.IMDP("IR",$E439,R$9)-R$13,_xll.IMDP("IR",$E439,R$10)),"")</f>
        <v/>
      </c>
      <c r="S439" s="30" t="str">
        <f>IFERROR(IF($F$4=4,_xll.IMDP("IR",$E439,S$9)-S$13,_xll.IMDP("IR",$E439,S$10)),"")</f>
        <v/>
      </c>
      <c r="T439" s="30" t="str">
        <f>IFERROR(IF($F$4=4,_xll.IMDP("IR",$E439,T$9)-T$13,_xll.IMDP("IR",$E439,T$10)),"")</f>
        <v/>
      </c>
      <c r="U439" s="30" t="str">
        <f>IFERROR(IF($F$4=4,_xll.IMDP("IR",$E439,U$9)-U$13,_xll.IMDP("IR",$E439,U$10)),"")</f>
        <v/>
      </c>
      <c r="V439" s="31" t="str">
        <f>IFERROR(IF($F$4=4,_xll.IMDP("IR",$E439,V$9)-V$13,_xll.IMDP("IR",$E439,V$10)),"")</f>
        <v/>
      </c>
    </row>
    <row r="440" spans="2:22">
      <c r="B440">
        <v>427</v>
      </c>
      <c r="C440" s="7" t="str">
        <f>IFERROR( VLOOKUP( $B440, Sheet1!$M$2:$O$10001, 2,0),"")</f>
        <v/>
      </c>
      <c r="D440" s="24" t="str">
        <f>IFERROR( VLOOKUP( $B440, Sheet1!$M$2:$O$10001, 3,0),"")</f>
        <v/>
      </c>
      <c r="E440" s="3" t="str">
        <f t="shared" si="8"/>
        <v>BONDAVG</v>
      </c>
      <c r="F440" s="18" t="str">
        <f>_xll.IMDP("IR",$E440,F$12)</f>
        <v/>
      </c>
      <c r="G440" s="15" t="str">
        <f>_xll.IMDP("IR",$E440,G$12)</f>
        <v/>
      </c>
      <c r="H440" s="30" t="str">
        <f>IFERROR(IF($F$4=4,_xll.IMDP("IR",$E440,H$9)-H$13,_xll.IMDP("IR",$E440,H$10)),"")</f>
        <v/>
      </c>
      <c r="I440" s="30" t="str">
        <f>IFERROR(IF($F$4=4,_xll.IMDP("IR",$E440,I$9)-I$13,_xll.IMDP("IR",$E440,I$10)),"")</f>
        <v/>
      </c>
      <c r="J440" s="30" t="str">
        <f>IFERROR(IF($F$4=4,_xll.IMDP("IR",$E440,J$9)-J$13,_xll.IMDP("IR",$E440,J$10)),"")</f>
        <v/>
      </c>
      <c r="K440" s="30" t="str">
        <f>IFERROR(IF($F$4=4,_xll.IMDP("IR",$E440,K$9)-K$13,_xll.IMDP("IR",$E440,K$10)),"")</f>
        <v/>
      </c>
      <c r="L440" s="30" t="str">
        <f>IFERROR(IF($F$4=4,_xll.IMDP("IR",$E440,L$9)-L$13,_xll.IMDP("IR",$E440,L$10)),"")</f>
        <v/>
      </c>
      <c r="M440" s="30" t="str">
        <f>IFERROR(IF($F$4=4,_xll.IMDP("IR",$E440,M$9)-M$13,_xll.IMDP("IR",$E440,M$10)),"")</f>
        <v/>
      </c>
      <c r="N440" s="30" t="str">
        <f>IFERROR(IF($F$4=4,_xll.IMDP("IR",$E440,N$9)-N$13,_xll.IMDP("IR",$E440,N$10)),"")</f>
        <v/>
      </c>
      <c r="O440" s="30" t="str">
        <f>IFERROR(IF($F$4=4,_xll.IMDP("IR",$E440,O$9)-O$13,_xll.IMDP("IR",$E440,O$10)),"")</f>
        <v/>
      </c>
      <c r="P440" s="30" t="str">
        <f>IFERROR(IF($F$4=4,_xll.IMDP("IR",$E440,P$9)-P$13,_xll.IMDP("IR",$E440,P$10)),"")</f>
        <v/>
      </c>
      <c r="Q440" s="30" t="str">
        <f>IFERROR(IF($F$4=4,_xll.IMDP("IR",$E440,Q$9)-Q$13,_xll.IMDP("IR",$E440,Q$10)),"")</f>
        <v/>
      </c>
      <c r="R440" s="30" t="str">
        <f>IFERROR(IF($F$4=4,_xll.IMDP("IR",$E440,R$9)-R$13,_xll.IMDP("IR",$E440,R$10)),"")</f>
        <v/>
      </c>
      <c r="S440" s="30" t="str">
        <f>IFERROR(IF($F$4=4,_xll.IMDP("IR",$E440,S$9)-S$13,_xll.IMDP("IR",$E440,S$10)),"")</f>
        <v/>
      </c>
      <c r="T440" s="30" t="str">
        <f>IFERROR(IF($F$4=4,_xll.IMDP("IR",$E440,T$9)-T$13,_xll.IMDP("IR",$E440,T$10)),"")</f>
        <v/>
      </c>
      <c r="U440" s="30" t="str">
        <f>IFERROR(IF($F$4=4,_xll.IMDP("IR",$E440,U$9)-U$13,_xll.IMDP("IR",$E440,U$10)),"")</f>
        <v/>
      </c>
      <c r="V440" s="31" t="str">
        <f>IFERROR(IF($F$4=4,_xll.IMDP("IR",$E440,V$9)-V$13,_xll.IMDP("IR",$E440,V$10)),"")</f>
        <v/>
      </c>
    </row>
    <row r="441" spans="2:22">
      <c r="B441">
        <v>428</v>
      </c>
      <c r="C441" s="7" t="str">
        <f>IFERROR( VLOOKUP( $B441, Sheet1!$M$2:$O$10001, 2,0),"")</f>
        <v/>
      </c>
      <c r="D441" s="24" t="str">
        <f>IFERROR( VLOOKUP( $B441, Sheet1!$M$2:$O$10001, 3,0),"")</f>
        <v/>
      </c>
      <c r="E441" s="3" t="str">
        <f t="shared" si="8"/>
        <v>BONDAVG</v>
      </c>
      <c r="F441" s="18" t="str">
        <f>_xll.IMDP("IR",$E441,F$12)</f>
        <v/>
      </c>
      <c r="G441" s="15" t="str">
        <f>_xll.IMDP("IR",$E441,G$12)</f>
        <v/>
      </c>
      <c r="H441" s="30" t="str">
        <f>IFERROR(IF($F$4=4,_xll.IMDP("IR",$E441,H$9)-H$13,_xll.IMDP("IR",$E441,H$10)),"")</f>
        <v/>
      </c>
      <c r="I441" s="30" t="str">
        <f>IFERROR(IF($F$4=4,_xll.IMDP("IR",$E441,I$9)-I$13,_xll.IMDP("IR",$E441,I$10)),"")</f>
        <v/>
      </c>
      <c r="J441" s="30" t="str">
        <f>IFERROR(IF($F$4=4,_xll.IMDP("IR",$E441,J$9)-J$13,_xll.IMDP("IR",$E441,J$10)),"")</f>
        <v/>
      </c>
      <c r="K441" s="30" t="str">
        <f>IFERROR(IF($F$4=4,_xll.IMDP("IR",$E441,K$9)-K$13,_xll.IMDP("IR",$E441,K$10)),"")</f>
        <v/>
      </c>
      <c r="L441" s="30" t="str">
        <f>IFERROR(IF($F$4=4,_xll.IMDP("IR",$E441,L$9)-L$13,_xll.IMDP("IR",$E441,L$10)),"")</f>
        <v/>
      </c>
      <c r="M441" s="30" t="str">
        <f>IFERROR(IF($F$4=4,_xll.IMDP("IR",$E441,M$9)-M$13,_xll.IMDP("IR",$E441,M$10)),"")</f>
        <v/>
      </c>
      <c r="N441" s="30" t="str">
        <f>IFERROR(IF($F$4=4,_xll.IMDP("IR",$E441,N$9)-N$13,_xll.IMDP("IR",$E441,N$10)),"")</f>
        <v/>
      </c>
      <c r="O441" s="30" t="str">
        <f>IFERROR(IF($F$4=4,_xll.IMDP("IR",$E441,O$9)-O$13,_xll.IMDP("IR",$E441,O$10)),"")</f>
        <v/>
      </c>
      <c r="P441" s="30" t="str">
        <f>IFERROR(IF($F$4=4,_xll.IMDP("IR",$E441,P$9)-P$13,_xll.IMDP("IR",$E441,P$10)),"")</f>
        <v/>
      </c>
      <c r="Q441" s="30" t="str">
        <f>IFERROR(IF($F$4=4,_xll.IMDP("IR",$E441,Q$9)-Q$13,_xll.IMDP("IR",$E441,Q$10)),"")</f>
        <v/>
      </c>
      <c r="R441" s="30" t="str">
        <f>IFERROR(IF($F$4=4,_xll.IMDP("IR",$E441,R$9)-R$13,_xll.IMDP("IR",$E441,R$10)),"")</f>
        <v/>
      </c>
      <c r="S441" s="30" t="str">
        <f>IFERROR(IF($F$4=4,_xll.IMDP("IR",$E441,S$9)-S$13,_xll.IMDP("IR",$E441,S$10)),"")</f>
        <v/>
      </c>
      <c r="T441" s="30" t="str">
        <f>IFERROR(IF($F$4=4,_xll.IMDP("IR",$E441,T$9)-T$13,_xll.IMDP("IR",$E441,T$10)),"")</f>
        <v/>
      </c>
      <c r="U441" s="30" t="str">
        <f>IFERROR(IF($F$4=4,_xll.IMDP("IR",$E441,U$9)-U$13,_xll.IMDP("IR",$E441,U$10)),"")</f>
        <v/>
      </c>
      <c r="V441" s="31" t="str">
        <f>IFERROR(IF($F$4=4,_xll.IMDP("IR",$E441,V$9)-V$13,_xll.IMDP("IR",$E441,V$10)),"")</f>
        <v/>
      </c>
    </row>
    <row r="442" spans="2:22">
      <c r="B442">
        <v>429</v>
      </c>
      <c r="C442" s="7" t="str">
        <f>IFERROR( VLOOKUP( $B442, Sheet1!$M$2:$O$10001, 2,0),"")</f>
        <v/>
      </c>
      <c r="D442" s="24" t="str">
        <f>IFERROR( VLOOKUP( $B442, Sheet1!$M$2:$O$10001, 3,0),"")</f>
        <v/>
      </c>
      <c r="E442" s="3" t="str">
        <f t="shared" si="8"/>
        <v>BONDAVG</v>
      </c>
      <c r="F442" s="18" t="str">
        <f>_xll.IMDP("IR",$E442,F$12)</f>
        <v/>
      </c>
      <c r="G442" s="15" t="str">
        <f>_xll.IMDP("IR",$E442,G$12)</f>
        <v/>
      </c>
      <c r="H442" s="30" t="str">
        <f>IFERROR(IF($F$4=4,_xll.IMDP("IR",$E442,H$9)-H$13,_xll.IMDP("IR",$E442,H$10)),"")</f>
        <v/>
      </c>
      <c r="I442" s="30" t="str">
        <f>IFERROR(IF($F$4=4,_xll.IMDP("IR",$E442,I$9)-I$13,_xll.IMDP("IR",$E442,I$10)),"")</f>
        <v/>
      </c>
      <c r="J442" s="30" t="str">
        <f>IFERROR(IF($F$4=4,_xll.IMDP("IR",$E442,J$9)-J$13,_xll.IMDP("IR",$E442,J$10)),"")</f>
        <v/>
      </c>
      <c r="K442" s="30" t="str">
        <f>IFERROR(IF($F$4=4,_xll.IMDP("IR",$E442,K$9)-K$13,_xll.IMDP("IR",$E442,K$10)),"")</f>
        <v/>
      </c>
      <c r="L442" s="30" t="str">
        <f>IFERROR(IF($F$4=4,_xll.IMDP("IR",$E442,L$9)-L$13,_xll.IMDP("IR",$E442,L$10)),"")</f>
        <v/>
      </c>
      <c r="M442" s="30" t="str">
        <f>IFERROR(IF($F$4=4,_xll.IMDP("IR",$E442,M$9)-M$13,_xll.IMDP("IR",$E442,M$10)),"")</f>
        <v/>
      </c>
      <c r="N442" s="30" t="str">
        <f>IFERROR(IF($F$4=4,_xll.IMDP("IR",$E442,N$9)-N$13,_xll.IMDP("IR",$E442,N$10)),"")</f>
        <v/>
      </c>
      <c r="O442" s="30" t="str">
        <f>IFERROR(IF($F$4=4,_xll.IMDP("IR",$E442,O$9)-O$13,_xll.IMDP("IR",$E442,O$10)),"")</f>
        <v/>
      </c>
      <c r="P442" s="30" t="str">
        <f>IFERROR(IF($F$4=4,_xll.IMDP("IR",$E442,P$9)-P$13,_xll.IMDP("IR",$E442,P$10)),"")</f>
        <v/>
      </c>
      <c r="Q442" s="30" t="str">
        <f>IFERROR(IF($F$4=4,_xll.IMDP("IR",$E442,Q$9)-Q$13,_xll.IMDP("IR",$E442,Q$10)),"")</f>
        <v/>
      </c>
      <c r="R442" s="30" t="str">
        <f>IFERROR(IF($F$4=4,_xll.IMDP("IR",$E442,R$9)-R$13,_xll.IMDP("IR",$E442,R$10)),"")</f>
        <v/>
      </c>
      <c r="S442" s="30" t="str">
        <f>IFERROR(IF($F$4=4,_xll.IMDP("IR",$E442,S$9)-S$13,_xll.IMDP("IR",$E442,S$10)),"")</f>
        <v/>
      </c>
      <c r="T442" s="30" t="str">
        <f>IFERROR(IF($F$4=4,_xll.IMDP("IR",$E442,T$9)-T$13,_xll.IMDP("IR",$E442,T$10)),"")</f>
        <v/>
      </c>
      <c r="U442" s="30" t="str">
        <f>IFERROR(IF($F$4=4,_xll.IMDP("IR",$E442,U$9)-U$13,_xll.IMDP("IR",$E442,U$10)),"")</f>
        <v/>
      </c>
      <c r="V442" s="31" t="str">
        <f>IFERROR(IF($F$4=4,_xll.IMDP("IR",$E442,V$9)-V$13,_xll.IMDP("IR",$E442,V$10)),"")</f>
        <v/>
      </c>
    </row>
    <row r="443" spans="2:22">
      <c r="B443">
        <v>430</v>
      </c>
      <c r="C443" s="7" t="str">
        <f>IFERROR( VLOOKUP( $B443, Sheet1!$M$2:$O$10001, 2,0),"")</f>
        <v/>
      </c>
      <c r="D443" s="24" t="str">
        <f>IFERROR( VLOOKUP( $B443, Sheet1!$M$2:$O$10001, 3,0),"")</f>
        <v/>
      </c>
      <c r="E443" s="3" t="str">
        <f t="shared" ref="E443:E506" si="9">INDEX($D$5:$D$10,$D$4,1)&amp;$C443</f>
        <v>BONDAVG</v>
      </c>
      <c r="F443" s="18" t="str">
        <f>_xll.IMDP("IR",$E443,F$12)</f>
        <v/>
      </c>
      <c r="G443" s="15" t="str">
        <f>_xll.IMDP("IR",$E443,G$12)</f>
        <v/>
      </c>
      <c r="H443" s="30" t="str">
        <f>IFERROR(IF($F$4=4,_xll.IMDP("IR",$E443,H$9)-H$13,_xll.IMDP("IR",$E443,H$10)),"")</f>
        <v/>
      </c>
      <c r="I443" s="30" t="str">
        <f>IFERROR(IF($F$4=4,_xll.IMDP("IR",$E443,I$9)-I$13,_xll.IMDP("IR",$E443,I$10)),"")</f>
        <v/>
      </c>
      <c r="J443" s="30" t="str">
        <f>IFERROR(IF($F$4=4,_xll.IMDP("IR",$E443,J$9)-J$13,_xll.IMDP("IR",$E443,J$10)),"")</f>
        <v/>
      </c>
      <c r="K443" s="30" t="str">
        <f>IFERROR(IF($F$4=4,_xll.IMDP("IR",$E443,K$9)-K$13,_xll.IMDP("IR",$E443,K$10)),"")</f>
        <v/>
      </c>
      <c r="L443" s="30" t="str">
        <f>IFERROR(IF($F$4=4,_xll.IMDP("IR",$E443,L$9)-L$13,_xll.IMDP("IR",$E443,L$10)),"")</f>
        <v/>
      </c>
      <c r="M443" s="30" t="str">
        <f>IFERROR(IF($F$4=4,_xll.IMDP("IR",$E443,M$9)-M$13,_xll.IMDP("IR",$E443,M$10)),"")</f>
        <v/>
      </c>
      <c r="N443" s="30" t="str">
        <f>IFERROR(IF($F$4=4,_xll.IMDP("IR",$E443,N$9)-N$13,_xll.IMDP("IR",$E443,N$10)),"")</f>
        <v/>
      </c>
      <c r="O443" s="30" t="str">
        <f>IFERROR(IF($F$4=4,_xll.IMDP("IR",$E443,O$9)-O$13,_xll.IMDP("IR",$E443,O$10)),"")</f>
        <v/>
      </c>
      <c r="P443" s="30" t="str">
        <f>IFERROR(IF($F$4=4,_xll.IMDP("IR",$E443,P$9)-P$13,_xll.IMDP("IR",$E443,P$10)),"")</f>
        <v/>
      </c>
      <c r="Q443" s="30" t="str">
        <f>IFERROR(IF($F$4=4,_xll.IMDP("IR",$E443,Q$9)-Q$13,_xll.IMDP("IR",$E443,Q$10)),"")</f>
        <v/>
      </c>
      <c r="R443" s="30" t="str">
        <f>IFERROR(IF($F$4=4,_xll.IMDP("IR",$E443,R$9)-R$13,_xll.IMDP("IR",$E443,R$10)),"")</f>
        <v/>
      </c>
      <c r="S443" s="30" t="str">
        <f>IFERROR(IF($F$4=4,_xll.IMDP("IR",$E443,S$9)-S$13,_xll.IMDP("IR",$E443,S$10)),"")</f>
        <v/>
      </c>
      <c r="T443" s="30" t="str">
        <f>IFERROR(IF($F$4=4,_xll.IMDP("IR",$E443,T$9)-T$13,_xll.IMDP("IR",$E443,T$10)),"")</f>
        <v/>
      </c>
      <c r="U443" s="30" t="str">
        <f>IFERROR(IF($F$4=4,_xll.IMDP("IR",$E443,U$9)-U$13,_xll.IMDP("IR",$E443,U$10)),"")</f>
        <v/>
      </c>
      <c r="V443" s="31" t="str">
        <f>IFERROR(IF($F$4=4,_xll.IMDP("IR",$E443,V$9)-V$13,_xll.IMDP("IR",$E443,V$10)),"")</f>
        <v/>
      </c>
    </row>
    <row r="444" spans="2:22">
      <c r="B444">
        <v>431</v>
      </c>
      <c r="C444" s="7" t="str">
        <f>IFERROR( VLOOKUP( $B444, Sheet1!$M$2:$O$10001, 2,0),"")</f>
        <v/>
      </c>
      <c r="D444" s="24" t="str">
        <f>IFERROR( VLOOKUP( $B444, Sheet1!$M$2:$O$10001, 3,0),"")</f>
        <v/>
      </c>
      <c r="E444" s="3" t="str">
        <f t="shared" si="9"/>
        <v>BONDAVG</v>
      </c>
      <c r="F444" s="18" t="str">
        <f>_xll.IMDP("IR",$E444,F$12)</f>
        <v/>
      </c>
      <c r="G444" s="15" t="str">
        <f>_xll.IMDP("IR",$E444,G$12)</f>
        <v/>
      </c>
      <c r="H444" s="30" t="str">
        <f>IFERROR(IF($F$4=4,_xll.IMDP("IR",$E444,H$9)-H$13,_xll.IMDP("IR",$E444,H$10)),"")</f>
        <v/>
      </c>
      <c r="I444" s="30" t="str">
        <f>IFERROR(IF($F$4=4,_xll.IMDP("IR",$E444,I$9)-I$13,_xll.IMDP("IR",$E444,I$10)),"")</f>
        <v/>
      </c>
      <c r="J444" s="30" t="str">
        <f>IFERROR(IF($F$4=4,_xll.IMDP("IR",$E444,J$9)-J$13,_xll.IMDP("IR",$E444,J$10)),"")</f>
        <v/>
      </c>
      <c r="K444" s="30" t="str">
        <f>IFERROR(IF($F$4=4,_xll.IMDP("IR",$E444,K$9)-K$13,_xll.IMDP("IR",$E444,K$10)),"")</f>
        <v/>
      </c>
      <c r="L444" s="30" t="str">
        <f>IFERROR(IF($F$4=4,_xll.IMDP("IR",$E444,L$9)-L$13,_xll.IMDP("IR",$E444,L$10)),"")</f>
        <v/>
      </c>
      <c r="M444" s="30" t="str">
        <f>IFERROR(IF($F$4=4,_xll.IMDP("IR",$E444,M$9)-M$13,_xll.IMDP("IR",$E444,M$10)),"")</f>
        <v/>
      </c>
      <c r="N444" s="30" t="str">
        <f>IFERROR(IF($F$4=4,_xll.IMDP("IR",$E444,N$9)-N$13,_xll.IMDP("IR",$E444,N$10)),"")</f>
        <v/>
      </c>
      <c r="O444" s="30" t="str">
        <f>IFERROR(IF($F$4=4,_xll.IMDP("IR",$E444,O$9)-O$13,_xll.IMDP("IR",$E444,O$10)),"")</f>
        <v/>
      </c>
      <c r="P444" s="30" t="str">
        <f>IFERROR(IF($F$4=4,_xll.IMDP("IR",$E444,P$9)-P$13,_xll.IMDP("IR",$E444,P$10)),"")</f>
        <v/>
      </c>
      <c r="Q444" s="30" t="str">
        <f>IFERROR(IF($F$4=4,_xll.IMDP("IR",$E444,Q$9)-Q$13,_xll.IMDP("IR",$E444,Q$10)),"")</f>
        <v/>
      </c>
      <c r="R444" s="30" t="str">
        <f>IFERROR(IF($F$4=4,_xll.IMDP("IR",$E444,R$9)-R$13,_xll.IMDP("IR",$E444,R$10)),"")</f>
        <v/>
      </c>
      <c r="S444" s="30" t="str">
        <f>IFERROR(IF($F$4=4,_xll.IMDP("IR",$E444,S$9)-S$13,_xll.IMDP("IR",$E444,S$10)),"")</f>
        <v/>
      </c>
      <c r="T444" s="30" t="str">
        <f>IFERROR(IF($F$4=4,_xll.IMDP("IR",$E444,T$9)-T$13,_xll.IMDP("IR",$E444,T$10)),"")</f>
        <v/>
      </c>
      <c r="U444" s="30" t="str">
        <f>IFERROR(IF($F$4=4,_xll.IMDP("IR",$E444,U$9)-U$13,_xll.IMDP("IR",$E444,U$10)),"")</f>
        <v/>
      </c>
      <c r="V444" s="31" t="str">
        <f>IFERROR(IF($F$4=4,_xll.IMDP("IR",$E444,V$9)-V$13,_xll.IMDP("IR",$E444,V$10)),"")</f>
        <v/>
      </c>
    </row>
    <row r="445" spans="2:22">
      <c r="B445">
        <v>432</v>
      </c>
      <c r="C445" s="7" t="str">
        <f>IFERROR( VLOOKUP( $B445, Sheet1!$M$2:$O$10001, 2,0),"")</f>
        <v/>
      </c>
      <c r="D445" s="24" t="str">
        <f>IFERROR( VLOOKUP( $B445, Sheet1!$M$2:$O$10001, 3,0),"")</f>
        <v/>
      </c>
      <c r="E445" s="3" t="str">
        <f t="shared" si="9"/>
        <v>BONDAVG</v>
      </c>
      <c r="F445" s="18" t="str">
        <f>_xll.IMDP("IR",$E445,F$12)</f>
        <v/>
      </c>
      <c r="G445" s="15" t="str">
        <f>_xll.IMDP("IR",$E445,G$12)</f>
        <v/>
      </c>
      <c r="H445" s="30" t="str">
        <f>IFERROR(IF($F$4=4,_xll.IMDP("IR",$E445,H$9)-H$13,_xll.IMDP("IR",$E445,H$10)),"")</f>
        <v/>
      </c>
      <c r="I445" s="30" t="str">
        <f>IFERROR(IF($F$4=4,_xll.IMDP("IR",$E445,I$9)-I$13,_xll.IMDP("IR",$E445,I$10)),"")</f>
        <v/>
      </c>
      <c r="J445" s="30" t="str">
        <f>IFERROR(IF($F$4=4,_xll.IMDP("IR",$E445,J$9)-J$13,_xll.IMDP("IR",$E445,J$10)),"")</f>
        <v/>
      </c>
      <c r="K445" s="30" t="str">
        <f>IFERROR(IF($F$4=4,_xll.IMDP("IR",$E445,K$9)-K$13,_xll.IMDP("IR",$E445,K$10)),"")</f>
        <v/>
      </c>
      <c r="L445" s="30" t="str">
        <f>IFERROR(IF($F$4=4,_xll.IMDP("IR",$E445,L$9)-L$13,_xll.IMDP("IR",$E445,L$10)),"")</f>
        <v/>
      </c>
      <c r="M445" s="30" t="str">
        <f>IFERROR(IF($F$4=4,_xll.IMDP("IR",$E445,M$9)-M$13,_xll.IMDP("IR",$E445,M$10)),"")</f>
        <v/>
      </c>
      <c r="N445" s="30" t="str">
        <f>IFERROR(IF($F$4=4,_xll.IMDP("IR",$E445,N$9)-N$13,_xll.IMDP("IR",$E445,N$10)),"")</f>
        <v/>
      </c>
      <c r="O445" s="30" t="str">
        <f>IFERROR(IF($F$4=4,_xll.IMDP("IR",$E445,O$9)-O$13,_xll.IMDP("IR",$E445,O$10)),"")</f>
        <v/>
      </c>
      <c r="P445" s="30" t="str">
        <f>IFERROR(IF($F$4=4,_xll.IMDP("IR",$E445,P$9)-P$13,_xll.IMDP("IR",$E445,P$10)),"")</f>
        <v/>
      </c>
      <c r="Q445" s="30" t="str">
        <f>IFERROR(IF($F$4=4,_xll.IMDP("IR",$E445,Q$9)-Q$13,_xll.IMDP("IR",$E445,Q$10)),"")</f>
        <v/>
      </c>
      <c r="R445" s="30" t="str">
        <f>IFERROR(IF($F$4=4,_xll.IMDP("IR",$E445,R$9)-R$13,_xll.IMDP("IR",$E445,R$10)),"")</f>
        <v/>
      </c>
      <c r="S445" s="30" t="str">
        <f>IFERROR(IF($F$4=4,_xll.IMDP("IR",$E445,S$9)-S$13,_xll.IMDP("IR",$E445,S$10)),"")</f>
        <v/>
      </c>
      <c r="T445" s="30" t="str">
        <f>IFERROR(IF($F$4=4,_xll.IMDP("IR",$E445,T$9)-T$13,_xll.IMDP("IR",$E445,T$10)),"")</f>
        <v/>
      </c>
      <c r="U445" s="30" t="str">
        <f>IFERROR(IF($F$4=4,_xll.IMDP("IR",$E445,U$9)-U$13,_xll.IMDP("IR",$E445,U$10)),"")</f>
        <v/>
      </c>
      <c r="V445" s="31" t="str">
        <f>IFERROR(IF($F$4=4,_xll.IMDP("IR",$E445,V$9)-V$13,_xll.IMDP("IR",$E445,V$10)),"")</f>
        <v/>
      </c>
    </row>
    <row r="446" spans="2:22">
      <c r="B446">
        <v>433</v>
      </c>
      <c r="C446" s="7" t="str">
        <f>IFERROR( VLOOKUP( $B446, Sheet1!$M$2:$O$10001, 2,0),"")</f>
        <v/>
      </c>
      <c r="D446" s="24" t="str">
        <f>IFERROR( VLOOKUP( $B446, Sheet1!$M$2:$O$10001, 3,0),"")</f>
        <v/>
      </c>
      <c r="E446" s="3" t="str">
        <f t="shared" si="9"/>
        <v>BONDAVG</v>
      </c>
      <c r="F446" s="18" t="str">
        <f>_xll.IMDP("IR",$E446,F$12)</f>
        <v/>
      </c>
      <c r="G446" s="15" t="str">
        <f>_xll.IMDP("IR",$E446,G$12)</f>
        <v/>
      </c>
      <c r="H446" s="30" t="str">
        <f>IFERROR(IF($F$4=4,_xll.IMDP("IR",$E446,H$9)-H$13,_xll.IMDP("IR",$E446,H$10)),"")</f>
        <v/>
      </c>
      <c r="I446" s="30" t="str">
        <f>IFERROR(IF($F$4=4,_xll.IMDP("IR",$E446,I$9)-I$13,_xll.IMDP("IR",$E446,I$10)),"")</f>
        <v/>
      </c>
      <c r="J446" s="30" t="str">
        <f>IFERROR(IF($F$4=4,_xll.IMDP("IR",$E446,J$9)-J$13,_xll.IMDP("IR",$E446,J$10)),"")</f>
        <v/>
      </c>
      <c r="K446" s="30" t="str">
        <f>IFERROR(IF($F$4=4,_xll.IMDP("IR",$E446,K$9)-K$13,_xll.IMDP("IR",$E446,K$10)),"")</f>
        <v/>
      </c>
      <c r="L446" s="30" t="str">
        <f>IFERROR(IF($F$4=4,_xll.IMDP("IR",$E446,L$9)-L$13,_xll.IMDP("IR",$E446,L$10)),"")</f>
        <v/>
      </c>
      <c r="M446" s="30" t="str">
        <f>IFERROR(IF($F$4=4,_xll.IMDP("IR",$E446,M$9)-M$13,_xll.IMDP("IR",$E446,M$10)),"")</f>
        <v/>
      </c>
      <c r="N446" s="30" t="str">
        <f>IFERROR(IF($F$4=4,_xll.IMDP("IR",$E446,N$9)-N$13,_xll.IMDP("IR",$E446,N$10)),"")</f>
        <v/>
      </c>
      <c r="O446" s="30" t="str">
        <f>IFERROR(IF($F$4=4,_xll.IMDP("IR",$E446,O$9)-O$13,_xll.IMDP("IR",$E446,O$10)),"")</f>
        <v/>
      </c>
      <c r="P446" s="30" t="str">
        <f>IFERROR(IF($F$4=4,_xll.IMDP("IR",$E446,P$9)-P$13,_xll.IMDP("IR",$E446,P$10)),"")</f>
        <v/>
      </c>
      <c r="Q446" s="30" t="str">
        <f>IFERROR(IF($F$4=4,_xll.IMDP("IR",$E446,Q$9)-Q$13,_xll.IMDP("IR",$E446,Q$10)),"")</f>
        <v/>
      </c>
      <c r="R446" s="30" t="str">
        <f>IFERROR(IF($F$4=4,_xll.IMDP("IR",$E446,R$9)-R$13,_xll.IMDP("IR",$E446,R$10)),"")</f>
        <v/>
      </c>
      <c r="S446" s="30" t="str">
        <f>IFERROR(IF($F$4=4,_xll.IMDP("IR",$E446,S$9)-S$13,_xll.IMDP("IR",$E446,S$10)),"")</f>
        <v/>
      </c>
      <c r="T446" s="30" t="str">
        <f>IFERROR(IF($F$4=4,_xll.IMDP("IR",$E446,T$9)-T$13,_xll.IMDP("IR",$E446,T$10)),"")</f>
        <v/>
      </c>
      <c r="U446" s="30" t="str">
        <f>IFERROR(IF($F$4=4,_xll.IMDP("IR",$E446,U$9)-U$13,_xll.IMDP("IR",$E446,U$10)),"")</f>
        <v/>
      </c>
      <c r="V446" s="31" t="str">
        <f>IFERROR(IF($F$4=4,_xll.IMDP("IR",$E446,V$9)-V$13,_xll.IMDP("IR",$E446,V$10)),"")</f>
        <v/>
      </c>
    </row>
    <row r="447" spans="2:22">
      <c r="B447">
        <v>434</v>
      </c>
      <c r="C447" s="7" t="str">
        <f>IFERROR( VLOOKUP( $B447, Sheet1!$M$2:$O$10001, 2,0),"")</f>
        <v/>
      </c>
      <c r="D447" s="24" t="str">
        <f>IFERROR( VLOOKUP( $B447, Sheet1!$M$2:$O$10001, 3,0),"")</f>
        <v/>
      </c>
      <c r="E447" s="3" t="str">
        <f t="shared" si="9"/>
        <v>BONDAVG</v>
      </c>
      <c r="F447" s="18" t="str">
        <f>_xll.IMDP("IR",$E447,F$12)</f>
        <v/>
      </c>
      <c r="G447" s="15" t="str">
        <f>_xll.IMDP("IR",$E447,G$12)</f>
        <v/>
      </c>
      <c r="H447" s="30" t="str">
        <f>IFERROR(IF($F$4=4,_xll.IMDP("IR",$E447,H$9)-H$13,_xll.IMDP("IR",$E447,H$10)),"")</f>
        <v/>
      </c>
      <c r="I447" s="30" t="str">
        <f>IFERROR(IF($F$4=4,_xll.IMDP("IR",$E447,I$9)-I$13,_xll.IMDP("IR",$E447,I$10)),"")</f>
        <v/>
      </c>
      <c r="J447" s="30" t="str">
        <f>IFERROR(IF($F$4=4,_xll.IMDP("IR",$E447,J$9)-J$13,_xll.IMDP("IR",$E447,J$10)),"")</f>
        <v/>
      </c>
      <c r="K447" s="30" t="str">
        <f>IFERROR(IF($F$4=4,_xll.IMDP("IR",$E447,K$9)-K$13,_xll.IMDP("IR",$E447,K$10)),"")</f>
        <v/>
      </c>
      <c r="L447" s="30" t="str">
        <f>IFERROR(IF($F$4=4,_xll.IMDP("IR",$E447,L$9)-L$13,_xll.IMDP("IR",$E447,L$10)),"")</f>
        <v/>
      </c>
      <c r="M447" s="30" t="str">
        <f>IFERROR(IF($F$4=4,_xll.IMDP("IR",$E447,M$9)-M$13,_xll.IMDP("IR",$E447,M$10)),"")</f>
        <v/>
      </c>
      <c r="N447" s="30" t="str">
        <f>IFERROR(IF($F$4=4,_xll.IMDP("IR",$E447,N$9)-N$13,_xll.IMDP("IR",$E447,N$10)),"")</f>
        <v/>
      </c>
      <c r="O447" s="30" t="str">
        <f>IFERROR(IF($F$4=4,_xll.IMDP("IR",$E447,O$9)-O$13,_xll.IMDP("IR",$E447,O$10)),"")</f>
        <v/>
      </c>
      <c r="P447" s="30" t="str">
        <f>IFERROR(IF($F$4=4,_xll.IMDP("IR",$E447,P$9)-P$13,_xll.IMDP("IR",$E447,P$10)),"")</f>
        <v/>
      </c>
      <c r="Q447" s="30" t="str">
        <f>IFERROR(IF($F$4=4,_xll.IMDP("IR",$E447,Q$9)-Q$13,_xll.IMDP("IR",$E447,Q$10)),"")</f>
        <v/>
      </c>
      <c r="R447" s="30" t="str">
        <f>IFERROR(IF($F$4=4,_xll.IMDP("IR",$E447,R$9)-R$13,_xll.IMDP("IR",$E447,R$10)),"")</f>
        <v/>
      </c>
      <c r="S447" s="30" t="str">
        <f>IFERROR(IF($F$4=4,_xll.IMDP("IR",$E447,S$9)-S$13,_xll.IMDP("IR",$E447,S$10)),"")</f>
        <v/>
      </c>
      <c r="T447" s="30" t="str">
        <f>IFERROR(IF($F$4=4,_xll.IMDP("IR",$E447,T$9)-T$13,_xll.IMDP("IR",$E447,T$10)),"")</f>
        <v/>
      </c>
      <c r="U447" s="30" t="str">
        <f>IFERROR(IF($F$4=4,_xll.IMDP("IR",$E447,U$9)-U$13,_xll.IMDP("IR",$E447,U$10)),"")</f>
        <v/>
      </c>
      <c r="V447" s="31" t="str">
        <f>IFERROR(IF($F$4=4,_xll.IMDP("IR",$E447,V$9)-V$13,_xll.IMDP("IR",$E447,V$10)),"")</f>
        <v/>
      </c>
    </row>
    <row r="448" spans="2:22">
      <c r="B448">
        <v>435</v>
      </c>
      <c r="C448" s="7" t="str">
        <f>IFERROR( VLOOKUP( $B448, Sheet1!$M$2:$O$10001, 2,0),"")</f>
        <v/>
      </c>
      <c r="D448" s="24" t="str">
        <f>IFERROR( VLOOKUP( $B448, Sheet1!$M$2:$O$10001, 3,0),"")</f>
        <v/>
      </c>
      <c r="E448" s="3" t="str">
        <f t="shared" si="9"/>
        <v>BONDAVG</v>
      </c>
      <c r="F448" s="18" t="str">
        <f>_xll.IMDP("IR",$E448,F$12)</f>
        <v/>
      </c>
      <c r="G448" s="15" t="str">
        <f>_xll.IMDP("IR",$E448,G$12)</f>
        <v/>
      </c>
      <c r="H448" s="30" t="str">
        <f>IFERROR(IF($F$4=4,_xll.IMDP("IR",$E448,H$9)-H$13,_xll.IMDP("IR",$E448,H$10)),"")</f>
        <v/>
      </c>
      <c r="I448" s="30" t="str">
        <f>IFERROR(IF($F$4=4,_xll.IMDP("IR",$E448,I$9)-I$13,_xll.IMDP("IR",$E448,I$10)),"")</f>
        <v/>
      </c>
      <c r="J448" s="30" t="str">
        <f>IFERROR(IF($F$4=4,_xll.IMDP("IR",$E448,J$9)-J$13,_xll.IMDP("IR",$E448,J$10)),"")</f>
        <v/>
      </c>
      <c r="K448" s="30" t="str">
        <f>IFERROR(IF($F$4=4,_xll.IMDP("IR",$E448,K$9)-K$13,_xll.IMDP("IR",$E448,K$10)),"")</f>
        <v/>
      </c>
      <c r="L448" s="30" t="str">
        <f>IFERROR(IF($F$4=4,_xll.IMDP("IR",$E448,L$9)-L$13,_xll.IMDP("IR",$E448,L$10)),"")</f>
        <v/>
      </c>
      <c r="M448" s="30" t="str">
        <f>IFERROR(IF($F$4=4,_xll.IMDP("IR",$E448,M$9)-M$13,_xll.IMDP("IR",$E448,M$10)),"")</f>
        <v/>
      </c>
      <c r="N448" s="30" t="str">
        <f>IFERROR(IF($F$4=4,_xll.IMDP("IR",$E448,N$9)-N$13,_xll.IMDP("IR",$E448,N$10)),"")</f>
        <v/>
      </c>
      <c r="O448" s="30" t="str">
        <f>IFERROR(IF($F$4=4,_xll.IMDP("IR",$E448,O$9)-O$13,_xll.IMDP("IR",$E448,O$10)),"")</f>
        <v/>
      </c>
      <c r="P448" s="30" t="str">
        <f>IFERROR(IF($F$4=4,_xll.IMDP("IR",$E448,P$9)-P$13,_xll.IMDP("IR",$E448,P$10)),"")</f>
        <v/>
      </c>
      <c r="Q448" s="30" t="str">
        <f>IFERROR(IF($F$4=4,_xll.IMDP("IR",$E448,Q$9)-Q$13,_xll.IMDP("IR",$E448,Q$10)),"")</f>
        <v/>
      </c>
      <c r="R448" s="30" t="str">
        <f>IFERROR(IF($F$4=4,_xll.IMDP("IR",$E448,R$9)-R$13,_xll.IMDP("IR",$E448,R$10)),"")</f>
        <v/>
      </c>
      <c r="S448" s="30" t="str">
        <f>IFERROR(IF($F$4=4,_xll.IMDP("IR",$E448,S$9)-S$13,_xll.IMDP("IR",$E448,S$10)),"")</f>
        <v/>
      </c>
      <c r="T448" s="30" t="str">
        <f>IFERROR(IF($F$4=4,_xll.IMDP("IR",$E448,T$9)-T$13,_xll.IMDP("IR",$E448,T$10)),"")</f>
        <v/>
      </c>
      <c r="U448" s="30" t="str">
        <f>IFERROR(IF($F$4=4,_xll.IMDP("IR",$E448,U$9)-U$13,_xll.IMDP("IR",$E448,U$10)),"")</f>
        <v/>
      </c>
      <c r="V448" s="31" t="str">
        <f>IFERROR(IF($F$4=4,_xll.IMDP("IR",$E448,V$9)-V$13,_xll.IMDP("IR",$E448,V$10)),"")</f>
        <v/>
      </c>
    </row>
    <row r="449" spans="2:22">
      <c r="B449">
        <v>436</v>
      </c>
      <c r="C449" s="7" t="str">
        <f>IFERROR( VLOOKUP( $B449, Sheet1!$M$2:$O$10001, 2,0),"")</f>
        <v/>
      </c>
      <c r="D449" s="24" t="str">
        <f>IFERROR( VLOOKUP( $B449, Sheet1!$M$2:$O$10001, 3,0),"")</f>
        <v/>
      </c>
      <c r="E449" s="3" t="str">
        <f t="shared" si="9"/>
        <v>BONDAVG</v>
      </c>
      <c r="F449" s="18" t="str">
        <f>_xll.IMDP("IR",$E449,F$12)</f>
        <v/>
      </c>
      <c r="G449" s="15" t="str">
        <f>_xll.IMDP("IR",$E449,G$12)</f>
        <v/>
      </c>
      <c r="H449" s="30" t="str">
        <f>IFERROR(IF($F$4=4,_xll.IMDP("IR",$E449,H$9)-H$13,_xll.IMDP("IR",$E449,H$10)),"")</f>
        <v/>
      </c>
      <c r="I449" s="30" t="str">
        <f>IFERROR(IF($F$4=4,_xll.IMDP("IR",$E449,I$9)-I$13,_xll.IMDP("IR",$E449,I$10)),"")</f>
        <v/>
      </c>
      <c r="J449" s="30" t="str">
        <f>IFERROR(IF($F$4=4,_xll.IMDP("IR",$E449,J$9)-J$13,_xll.IMDP("IR",$E449,J$10)),"")</f>
        <v/>
      </c>
      <c r="K449" s="30" t="str">
        <f>IFERROR(IF($F$4=4,_xll.IMDP("IR",$E449,K$9)-K$13,_xll.IMDP("IR",$E449,K$10)),"")</f>
        <v/>
      </c>
      <c r="L449" s="30" t="str">
        <f>IFERROR(IF($F$4=4,_xll.IMDP("IR",$E449,L$9)-L$13,_xll.IMDP("IR",$E449,L$10)),"")</f>
        <v/>
      </c>
      <c r="M449" s="30" t="str">
        <f>IFERROR(IF($F$4=4,_xll.IMDP("IR",$E449,M$9)-M$13,_xll.IMDP("IR",$E449,M$10)),"")</f>
        <v/>
      </c>
      <c r="N449" s="30" t="str">
        <f>IFERROR(IF($F$4=4,_xll.IMDP("IR",$E449,N$9)-N$13,_xll.IMDP("IR",$E449,N$10)),"")</f>
        <v/>
      </c>
      <c r="O449" s="30" t="str">
        <f>IFERROR(IF($F$4=4,_xll.IMDP("IR",$E449,O$9)-O$13,_xll.IMDP("IR",$E449,O$10)),"")</f>
        <v/>
      </c>
      <c r="P449" s="30" t="str">
        <f>IFERROR(IF($F$4=4,_xll.IMDP("IR",$E449,P$9)-P$13,_xll.IMDP("IR",$E449,P$10)),"")</f>
        <v/>
      </c>
      <c r="Q449" s="30" t="str">
        <f>IFERROR(IF($F$4=4,_xll.IMDP("IR",$E449,Q$9)-Q$13,_xll.IMDP("IR",$E449,Q$10)),"")</f>
        <v/>
      </c>
      <c r="R449" s="30" t="str">
        <f>IFERROR(IF($F$4=4,_xll.IMDP("IR",$E449,R$9)-R$13,_xll.IMDP("IR",$E449,R$10)),"")</f>
        <v/>
      </c>
      <c r="S449" s="30" t="str">
        <f>IFERROR(IF($F$4=4,_xll.IMDP("IR",$E449,S$9)-S$13,_xll.IMDP("IR",$E449,S$10)),"")</f>
        <v/>
      </c>
      <c r="T449" s="30" t="str">
        <f>IFERROR(IF($F$4=4,_xll.IMDP("IR",$E449,T$9)-T$13,_xll.IMDP("IR",$E449,T$10)),"")</f>
        <v/>
      </c>
      <c r="U449" s="30" t="str">
        <f>IFERROR(IF($F$4=4,_xll.IMDP("IR",$E449,U$9)-U$13,_xll.IMDP("IR",$E449,U$10)),"")</f>
        <v/>
      </c>
      <c r="V449" s="31" t="str">
        <f>IFERROR(IF($F$4=4,_xll.IMDP("IR",$E449,V$9)-V$13,_xll.IMDP("IR",$E449,V$10)),"")</f>
        <v/>
      </c>
    </row>
    <row r="450" spans="2:22">
      <c r="B450">
        <v>437</v>
      </c>
      <c r="C450" s="7" t="str">
        <f>IFERROR( VLOOKUP( $B450, Sheet1!$M$2:$O$10001, 2,0),"")</f>
        <v/>
      </c>
      <c r="D450" s="24" t="str">
        <f>IFERROR( VLOOKUP( $B450, Sheet1!$M$2:$O$10001, 3,0),"")</f>
        <v/>
      </c>
      <c r="E450" s="3" t="str">
        <f t="shared" si="9"/>
        <v>BONDAVG</v>
      </c>
      <c r="F450" s="18" t="str">
        <f>_xll.IMDP("IR",$E450,F$12)</f>
        <v/>
      </c>
      <c r="G450" s="15" t="str">
        <f>_xll.IMDP("IR",$E450,G$12)</f>
        <v/>
      </c>
      <c r="H450" s="30" t="str">
        <f>IFERROR(IF($F$4=4,_xll.IMDP("IR",$E450,H$9)-H$13,_xll.IMDP("IR",$E450,H$10)),"")</f>
        <v/>
      </c>
      <c r="I450" s="30" t="str">
        <f>IFERROR(IF($F$4=4,_xll.IMDP("IR",$E450,I$9)-I$13,_xll.IMDP("IR",$E450,I$10)),"")</f>
        <v/>
      </c>
      <c r="J450" s="30" t="str">
        <f>IFERROR(IF($F$4=4,_xll.IMDP("IR",$E450,J$9)-J$13,_xll.IMDP("IR",$E450,J$10)),"")</f>
        <v/>
      </c>
      <c r="K450" s="30" t="str">
        <f>IFERROR(IF($F$4=4,_xll.IMDP("IR",$E450,K$9)-K$13,_xll.IMDP("IR",$E450,K$10)),"")</f>
        <v/>
      </c>
      <c r="L450" s="30" t="str">
        <f>IFERROR(IF($F$4=4,_xll.IMDP("IR",$E450,L$9)-L$13,_xll.IMDP("IR",$E450,L$10)),"")</f>
        <v/>
      </c>
      <c r="M450" s="30" t="str">
        <f>IFERROR(IF($F$4=4,_xll.IMDP("IR",$E450,M$9)-M$13,_xll.IMDP("IR",$E450,M$10)),"")</f>
        <v/>
      </c>
      <c r="N450" s="30" t="str">
        <f>IFERROR(IF($F$4=4,_xll.IMDP("IR",$E450,N$9)-N$13,_xll.IMDP("IR",$E450,N$10)),"")</f>
        <v/>
      </c>
      <c r="O450" s="30" t="str">
        <f>IFERROR(IF($F$4=4,_xll.IMDP("IR",$E450,O$9)-O$13,_xll.IMDP("IR",$E450,O$10)),"")</f>
        <v/>
      </c>
      <c r="P450" s="30" t="str">
        <f>IFERROR(IF($F$4=4,_xll.IMDP("IR",$E450,P$9)-P$13,_xll.IMDP("IR",$E450,P$10)),"")</f>
        <v/>
      </c>
      <c r="Q450" s="30" t="str">
        <f>IFERROR(IF($F$4=4,_xll.IMDP("IR",$E450,Q$9)-Q$13,_xll.IMDP("IR",$E450,Q$10)),"")</f>
        <v/>
      </c>
      <c r="R450" s="30" t="str">
        <f>IFERROR(IF($F$4=4,_xll.IMDP("IR",$E450,R$9)-R$13,_xll.IMDP("IR",$E450,R$10)),"")</f>
        <v/>
      </c>
      <c r="S450" s="30" t="str">
        <f>IFERROR(IF($F$4=4,_xll.IMDP("IR",$E450,S$9)-S$13,_xll.IMDP("IR",$E450,S$10)),"")</f>
        <v/>
      </c>
      <c r="T450" s="30" t="str">
        <f>IFERROR(IF($F$4=4,_xll.IMDP("IR",$E450,T$9)-T$13,_xll.IMDP("IR",$E450,T$10)),"")</f>
        <v/>
      </c>
      <c r="U450" s="30" t="str">
        <f>IFERROR(IF($F$4=4,_xll.IMDP("IR",$E450,U$9)-U$13,_xll.IMDP("IR",$E450,U$10)),"")</f>
        <v/>
      </c>
      <c r="V450" s="31" t="str">
        <f>IFERROR(IF($F$4=4,_xll.IMDP("IR",$E450,V$9)-V$13,_xll.IMDP("IR",$E450,V$10)),"")</f>
        <v/>
      </c>
    </row>
    <row r="451" spans="2:22">
      <c r="B451">
        <v>438</v>
      </c>
      <c r="C451" s="7" t="str">
        <f>IFERROR( VLOOKUP( $B451, Sheet1!$M$2:$O$10001, 2,0),"")</f>
        <v/>
      </c>
      <c r="D451" s="24" t="str">
        <f>IFERROR( VLOOKUP( $B451, Sheet1!$M$2:$O$10001, 3,0),"")</f>
        <v/>
      </c>
      <c r="E451" s="3" t="str">
        <f t="shared" si="9"/>
        <v>BONDAVG</v>
      </c>
      <c r="F451" s="18" t="str">
        <f>_xll.IMDP("IR",$E451,F$12)</f>
        <v/>
      </c>
      <c r="G451" s="15" t="str">
        <f>_xll.IMDP("IR",$E451,G$12)</f>
        <v/>
      </c>
      <c r="H451" s="30" t="str">
        <f>IFERROR(IF($F$4=4,_xll.IMDP("IR",$E451,H$9)-H$13,_xll.IMDP("IR",$E451,H$10)),"")</f>
        <v/>
      </c>
      <c r="I451" s="30" t="str">
        <f>IFERROR(IF($F$4=4,_xll.IMDP("IR",$E451,I$9)-I$13,_xll.IMDP("IR",$E451,I$10)),"")</f>
        <v/>
      </c>
      <c r="J451" s="30" t="str">
        <f>IFERROR(IF($F$4=4,_xll.IMDP("IR",$E451,J$9)-J$13,_xll.IMDP("IR",$E451,J$10)),"")</f>
        <v/>
      </c>
      <c r="K451" s="30" t="str">
        <f>IFERROR(IF($F$4=4,_xll.IMDP("IR",$E451,K$9)-K$13,_xll.IMDP("IR",$E451,K$10)),"")</f>
        <v/>
      </c>
      <c r="L451" s="30" t="str">
        <f>IFERROR(IF($F$4=4,_xll.IMDP("IR",$E451,L$9)-L$13,_xll.IMDP("IR",$E451,L$10)),"")</f>
        <v/>
      </c>
      <c r="M451" s="30" t="str">
        <f>IFERROR(IF($F$4=4,_xll.IMDP("IR",$E451,M$9)-M$13,_xll.IMDP("IR",$E451,M$10)),"")</f>
        <v/>
      </c>
      <c r="N451" s="30" t="str">
        <f>IFERROR(IF($F$4=4,_xll.IMDP("IR",$E451,N$9)-N$13,_xll.IMDP("IR",$E451,N$10)),"")</f>
        <v/>
      </c>
      <c r="O451" s="30" t="str">
        <f>IFERROR(IF($F$4=4,_xll.IMDP("IR",$E451,O$9)-O$13,_xll.IMDP("IR",$E451,O$10)),"")</f>
        <v/>
      </c>
      <c r="P451" s="30" t="str">
        <f>IFERROR(IF($F$4=4,_xll.IMDP("IR",$E451,P$9)-P$13,_xll.IMDP("IR",$E451,P$10)),"")</f>
        <v/>
      </c>
      <c r="Q451" s="30" t="str">
        <f>IFERROR(IF($F$4=4,_xll.IMDP("IR",$E451,Q$9)-Q$13,_xll.IMDP("IR",$E451,Q$10)),"")</f>
        <v/>
      </c>
      <c r="R451" s="30" t="str">
        <f>IFERROR(IF($F$4=4,_xll.IMDP("IR",$E451,R$9)-R$13,_xll.IMDP("IR",$E451,R$10)),"")</f>
        <v/>
      </c>
      <c r="S451" s="30" t="str">
        <f>IFERROR(IF($F$4=4,_xll.IMDP("IR",$E451,S$9)-S$13,_xll.IMDP("IR",$E451,S$10)),"")</f>
        <v/>
      </c>
      <c r="T451" s="30" t="str">
        <f>IFERROR(IF($F$4=4,_xll.IMDP("IR",$E451,T$9)-T$13,_xll.IMDP("IR",$E451,T$10)),"")</f>
        <v/>
      </c>
      <c r="U451" s="30" t="str">
        <f>IFERROR(IF($F$4=4,_xll.IMDP("IR",$E451,U$9)-U$13,_xll.IMDP("IR",$E451,U$10)),"")</f>
        <v/>
      </c>
      <c r="V451" s="31" t="str">
        <f>IFERROR(IF($F$4=4,_xll.IMDP("IR",$E451,V$9)-V$13,_xll.IMDP("IR",$E451,V$10)),"")</f>
        <v/>
      </c>
    </row>
    <row r="452" spans="2:22">
      <c r="B452">
        <v>439</v>
      </c>
      <c r="C452" s="7" t="str">
        <f>IFERROR( VLOOKUP( $B452, Sheet1!$M$2:$O$10001, 2,0),"")</f>
        <v/>
      </c>
      <c r="D452" s="24" t="str">
        <f>IFERROR( VLOOKUP( $B452, Sheet1!$M$2:$O$10001, 3,0),"")</f>
        <v/>
      </c>
      <c r="E452" s="3" t="str">
        <f t="shared" si="9"/>
        <v>BONDAVG</v>
      </c>
      <c r="F452" s="18" t="str">
        <f>_xll.IMDP("IR",$E452,F$12)</f>
        <v/>
      </c>
      <c r="G452" s="15" t="str">
        <f>_xll.IMDP("IR",$E452,G$12)</f>
        <v/>
      </c>
      <c r="H452" s="30" t="str">
        <f>IFERROR(IF($F$4=4,_xll.IMDP("IR",$E452,H$9)-H$13,_xll.IMDP("IR",$E452,H$10)),"")</f>
        <v/>
      </c>
      <c r="I452" s="30" t="str">
        <f>IFERROR(IF($F$4=4,_xll.IMDP("IR",$E452,I$9)-I$13,_xll.IMDP("IR",$E452,I$10)),"")</f>
        <v/>
      </c>
      <c r="J452" s="30" t="str">
        <f>IFERROR(IF($F$4=4,_xll.IMDP("IR",$E452,J$9)-J$13,_xll.IMDP("IR",$E452,J$10)),"")</f>
        <v/>
      </c>
      <c r="K452" s="30" t="str">
        <f>IFERROR(IF($F$4=4,_xll.IMDP("IR",$E452,K$9)-K$13,_xll.IMDP("IR",$E452,K$10)),"")</f>
        <v/>
      </c>
      <c r="L452" s="30" t="str">
        <f>IFERROR(IF($F$4=4,_xll.IMDP("IR",$E452,L$9)-L$13,_xll.IMDP("IR",$E452,L$10)),"")</f>
        <v/>
      </c>
      <c r="M452" s="30" t="str">
        <f>IFERROR(IF($F$4=4,_xll.IMDP("IR",$E452,M$9)-M$13,_xll.IMDP("IR",$E452,M$10)),"")</f>
        <v/>
      </c>
      <c r="N452" s="30" t="str">
        <f>IFERROR(IF($F$4=4,_xll.IMDP("IR",$E452,N$9)-N$13,_xll.IMDP("IR",$E452,N$10)),"")</f>
        <v/>
      </c>
      <c r="O452" s="30" t="str">
        <f>IFERROR(IF($F$4=4,_xll.IMDP("IR",$E452,O$9)-O$13,_xll.IMDP("IR",$E452,O$10)),"")</f>
        <v/>
      </c>
      <c r="P452" s="30" t="str">
        <f>IFERROR(IF($F$4=4,_xll.IMDP("IR",$E452,P$9)-P$13,_xll.IMDP("IR",$E452,P$10)),"")</f>
        <v/>
      </c>
      <c r="Q452" s="30" t="str">
        <f>IFERROR(IF($F$4=4,_xll.IMDP("IR",$E452,Q$9)-Q$13,_xll.IMDP("IR",$E452,Q$10)),"")</f>
        <v/>
      </c>
      <c r="R452" s="30" t="str">
        <f>IFERROR(IF($F$4=4,_xll.IMDP("IR",$E452,R$9)-R$13,_xll.IMDP("IR",$E452,R$10)),"")</f>
        <v/>
      </c>
      <c r="S452" s="30" t="str">
        <f>IFERROR(IF($F$4=4,_xll.IMDP("IR",$E452,S$9)-S$13,_xll.IMDP("IR",$E452,S$10)),"")</f>
        <v/>
      </c>
      <c r="T452" s="30" t="str">
        <f>IFERROR(IF($F$4=4,_xll.IMDP("IR",$E452,T$9)-T$13,_xll.IMDP("IR",$E452,T$10)),"")</f>
        <v/>
      </c>
      <c r="U452" s="30" t="str">
        <f>IFERROR(IF($F$4=4,_xll.IMDP("IR",$E452,U$9)-U$13,_xll.IMDP("IR",$E452,U$10)),"")</f>
        <v/>
      </c>
      <c r="V452" s="31" t="str">
        <f>IFERROR(IF($F$4=4,_xll.IMDP("IR",$E452,V$9)-V$13,_xll.IMDP("IR",$E452,V$10)),"")</f>
        <v/>
      </c>
    </row>
    <row r="453" spans="2:22">
      <c r="B453">
        <v>440</v>
      </c>
      <c r="C453" s="7" t="str">
        <f>IFERROR( VLOOKUP( $B453, Sheet1!$M$2:$O$10001, 2,0),"")</f>
        <v/>
      </c>
      <c r="D453" s="24" t="str">
        <f>IFERROR( VLOOKUP( $B453, Sheet1!$M$2:$O$10001, 3,0),"")</f>
        <v/>
      </c>
      <c r="E453" s="3" t="str">
        <f t="shared" si="9"/>
        <v>BONDAVG</v>
      </c>
      <c r="F453" s="18" t="str">
        <f>_xll.IMDP("IR",$E453,F$12)</f>
        <v/>
      </c>
      <c r="G453" s="15" t="str">
        <f>_xll.IMDP("IR",$E453,G$12)</f>
        <v/>
      </c>
      <c r="H453" s="30" t="str">
        <f>IFERROR(IF($F$4=4,_xll.IMDP("IR",$E453,H$9)-H$13,_xll.IMDP("IR",$E453,H$10)),"")</f>
        <v/>
      </c>
      <c r="I453" s="30" t="str">
        <f>IFERROR(IF($F$4=4,_xll.IMDP("IR",$E453,I$9)-I$13,_xll.IMDP("IR",$E453,I$10)),"")</f>
        <v/>
      </c>
      <c r="J453" s="30" t="str">
        <f>IFERROR(IF($F$4=4,_xll.IMDP("IR",$E453,J$9)-J$13,_xll.IMDP("IR",$E453,J$10)),"")</f>
        <v/>
      </c>
      <c r="K453" s="30" t="str">
        <f>IFERROR(IF($F$4=4,_xll.IMDP("IR",$E453,K$9)-K$13,_xll.IMDP("IR",$E453,K$10)),"")</f>
        <v/>
      </c>
      <c r="L453" s="30" t="str">
        <f>IFERROR(IF($F$4=4,_xll.IMDP("IR",$E453,L$9)-L$13,_xll.IMDP("IR",$E453,L$10)),"")</f>
        <v/>
      </c>
      <c r="M453" s="30" t="str">
        <f>IFERROR(IF($F$4=4,_xll.IMDP("IR",$E453,M$9)-M$13,_xll.IMDP("IR",$E453,M$10)),"")</f>
        <v/>
      </c>
      <c r="N453" s="30" t="str">
        <f>IFERROR(IF($F$4=4,_xll.IMDP("IR",$E453,N$9)-N$13,_xll.IMDP("IR",$E453,N$10)),"")</f>
        <v/>
      </c>
      <c r="O453" s="30" t="str">
        <f>IFERROR(IF($F$4=4,_xll.IMDP("IR",$E453,O$9)-O$13,_xll.IMDP("IR",$E453,O$10)),"")</f>
        <v/>
      </c>
      <c r="P453" s="30" t="str">
        <f>IFERROR(IF($F$4=4,_xll.IMDP("IR",$E453,P$9)-P$13,_xll.IMDP("IR",$E453,P$10)),"")</f>
        <v/>
      </c>
      <c r="Q453" s="30" t="str">
        <f>IFERROR(IF($F$4=4,_xll.IMDP("IR",$E453,Q$9)-Q$13,_xll.IMDP("IR",$E453,Q$10)),"")</f>
        <v/>
      </c>
      <c r="R453" s="30" t="str">
        <f>IFERROR(IF($F$4=4,_xll.IMDP("IR",$E453,R$9)-R$13,_xll.IMDP("IR",$E453,R$10)),"")</f>
        <v/>
      </c>
      <c r="S453" s="30" t="str">
        <f>IFERROR(IF($F$4=4,_xll.IMDP("IR",$E453,S$9)-S$13,_xll.IMDP("IR",$E453,S$10)),"")</f>
        <v/>
      </c>
      <c r="T453" s="30" t="str">
        <f>IFERROR(IF($F$4=4,_xll.IMDP("IR",$E453,T$9)-T$13,_xll.IMDP("IR",$E453,T$10)),"")</f>
        <v/>
      </c>
      <c r="U453" s="30" t="str">
        <f>IFERROR(IF($F$4=4,_xll.IMDP("IR",$E453,U$9)-U$13,_xll.IMDP("IR",$E453,U$10)),"")</f>
        <v/>
      </c>
      <c r="V453" s="31" t="str">
        <f>IFERROR(IF($F$4=4,_xll.IMDP("IR",$E453,V$9)-V$13,_xll.IMDP("IR",$E453,V$10)),"")</f>
        <v/>
      </c>
    </row>
    <row r="454" spans="2:22">
      <c r="B454">
        <v>441</v>
      </c>
      <c r="C454" s="7" t="str">
        <f>IFERROR( VLOOKUP( $B454, Sheet1!$M$2:$O$10001, 2,0),"")</f>
        <v/>
      </c>
      <c r="D454" s="24" t="str">
        <f>IFERROR( VLOOKUP( $B454, Sheet1!$M$2:$O$10001, 3,0),"")</f>
        <v/>
      </c>
      <c r="E454" s="3" t="str">
        <f t="shared" si="9"/>
        <v>BONDAVG</v>
      </c>
      <c r="F454" s="18" t="str">
        <f>_xll.IMDP("IR",$E454,F$12)</f>
        <v/>
      </c>
      <c r="G454" s="15" t="str">
        <f>_xll.IMDP("IR",$E454,G$12)</f>
        <v/>
      </c>
      <c r="H454" s="30" t="str">
        <f>IFERROR(IF($F$4=4,_xll.IMDP("IR",$E454,H$9)-H$13,_xll.IMDP("IR",$E454,H$10)),"")</f>
        <v/>
      </c>
      <c r="I454" s="30" t="str">
        <f>IFERROR(IF($F$4=4,_xll.IMDP("IR",$E454,I$9)-I$13,_xll.IMDP("IR",$E454,I$10)),"")</f>
        <v/>
      </c>
      <c r="J454" s="30" t="str">
        <f>IFERROR(IF($F$4=4,_xll.IMDP("IR",$E454,J$9)-J$13,_xll.IMDP("IR",$E454,J$10)),"")</f>
        <v/>
      </c>
      <c r="K454" s="30" t="str">
        <f>IFERROR(IF($F$4=4,_xll.IMDP("IR",$E454,K$9)-K$13,_xll.IMDP("IR",$E454,K$10)),"")</f>
        <v/>
      </c>
      <c r="L454" s="30" t="str">
        <f>IFERROR(IF($F$4=4,_xll.IMDP("IR",$E454,L$9)-L$13,_xll.IMDP("IR",$E454,L$10)),"")</f>
        <v/>
      </c>
      <c r="M454" s="30" t="str">
        <f>IFERROR(IF($F$4=4,_xll.IMDP("IR",$E454,M$9)-M$13,_xll.IMDP("IR",$E454,M$10)),"")</f>
        <v/>
      </c>
      <c r="N454" s="30" t="str">
        <f>IFERROR(IF($F$4=4,_xll.IMDP("IR",$E454,N$9)-N$13,_xll.IMDP("IR",$E454,N$10)),"")</f>
        <v/>
      </c>
      <c r="O454" s="30" t="str">
        <f>IFERROR(IF($F$4=4,_xll.IMDP("IR",$E454,O$9)-O$13,_xll.IMDP("IR",$E454,O$10)),"")</f>
        <v/>
      </c>
      <c r="P454" s="30" t="str">
        <f>IFERROR(IF($F$4=4,_xll.IMDP("IR",$E454,P$9)-P$13,_xll.IMDP("IR",$E454,P$10)),"")</f>
        <v/>
      </c>
      <c r="Q454" s="30" t="str">
        <f>IFERROR(IF($F$4=4,_xll.IMDP("IR",$E454,Q$9)-Q$13,_xll.IMDP("IR",$E454,Q$10)),"")</f>
        <v/>
      </c>
      <c r="R454" s="30" t="str">
        <f>IFERROR(IF($F$4=4,_xll.IMDP("IR",$E454,R$9)-R$13,_xll.IMDP("IR",$E454,R$10)),"")</f>
        <v/>
      </c>
      <c r="S454" s="30" t="str">
        <f>IFERROR(IF($F$4=4,_xll.IMDP("IR",$E454,S$9)-S$13,_xll.IMDP("IR",$E454,S$10)),"")</f>
        <v/>
      </c>
      <c r="T454" s="30" t="str">
        <f>IFERROR(IF($F$4=4,_xll.IMDP("IR",$E454,T$9)-T$13,_xll.IMDP("IR",$E454,T$10)),"")</f>
        <v/>
      </c>
      <c r="U454" s="30" t="str">
        <f>IFERROR(IF($F$4=4,_xll.IMDP("IR",$E454,U$9)-U$13,_xll.IMDP("IR",$E454,U$10)),"")</f>
        <v/>
      </c>
      <c r="V454" s="31" t="str">
        <f>IFERROR(IF($F$4=4,_xll.IMDP("IR",$E454,V$9)-V$13,_xll.IMDP("IR",$E454,V$10)),"")</f>
        <v/>
      </c>
    </row>
    <row r="455" spans="2:22">
      <c r="B455">
        <v>442</v>
      </c>
      <c r="C455" s="7" t="str">
        <f>IFERROR( VLOOKUP( $B455, Sheet1!$M$2:$O$10001, 2,0),"")</f>
        <v/>
      </c>
      <c r="D455" s="24" t="str">
        <f>IFERROR( VLOOKUP( $B455, Sheet1!$M$2:$O$10001, 3,0),"")</f>
        <v/>
      </c>
      <c r="E455" s="3" t="str">
        <f t="shared" si="9"/>
        <v>BONDAVG</v>
      </c>
      <c r="F455" s="18" t="str">
        <f>_xll.IMDP("IR",$E455,F$12)</f>
        <v/>
      </c>
      <c r="G455" s="15" t="str">
        <f>_xll.IMDP("IR",$E455,G$12)</f>
        <v/>
      </c>
      <c r="H455" s="30" t="str">
        <f>IFERROR(IF($F$4=4,_xll.IMDP("IR",$E455,H$9)-H$13,_xll.IMDP("IR",$E455,H$10)),"")</f>
        <v/>
      </c>
      <c r="I455" s="30" t="str">
        <f>IFERROR(IF($F$4=4,_xll.IMDP("IR",$E455,I$9)-I$13,_xll.IMDP("IR",$E455,I$10)),"")</f>
        <v/>
      </c>
      <c r="J455" s="30" t="str">
        <f>IFERROR(IF($F$4=4,_xll.IMDP("IR",$E455,J$9)-J$13,_xll.IMDP("IR",$E455,J$10)),"")</f>
        <v/>
      </c>
      <c r="K455" s="30" t="str">
        <f>IFERROR(IF($F$4=4,_xll.IMDP("IR",$E455,K$9)-K$13,_xll.IMDP("IR",$E455,K$10)),"")</f>
        <v/>
      </c>
      <c r="L455" s="30" t="str">
        <f>IFERROR(IF($F$4=4,_xll.IMDP("IR",$E455,L$9)-L$13,_xll.IMDP("IR",$E455,L$10)),"")</f>
        <v/>
      </c>
      <c r="M455" s="30" t="str">
        <f>IFERROR(IF($F$4=4,_xll.IMDP("IR",$E455,M$9)-M$13,_xll.IMDP("IR",$E455,M$10)),"")</f>
        <v/>
      </c>
      <c r="N455" s="30" t="str">
        <f>IFERROR(IF($F$4=4,_xll.IMDP("IR",$E455,N$9)-N$13,_xll.IMDP("IR",$E455,N$10)),"")</f>
        <v/>
      </c>
      <c r="O455" s="30" t="str">
        <f>IFERROR(IF($F$4=4,_xll.IMDP("IR",$E455,O$9)-O$13,_xll.IMDP("IR",$E455,O$10)),"")</f>
        <v/>
      </c>
      <c r="P455" s="30" t="str">
        <f>IFERROR(IF($F$4=4,_xll.IMDP("IR",$E455,P$9)-P$13,_xll.IMDP("IR",$E455,P$10)),"")</f>
        <v/>
      </c>
      <c r="Q455" s="30" t="str">
        <f>IFERROR(IF($F$4=4,_xll.IMDP("IR",$E455,Q$9)-Q$13,_xll.IMDP("IR",$E455,Q$10)),"")</f>
        <v/>
      </c>
      <c r="R455" s="30" t="str">
        <f>IFERROR(IF($F$4=4,_xll.IMDP("IR",$E455,R$9)-R$13,_xll.IMDP("IR",$E455,R$10)),"")</f>
        <v/>
      </c>
      <c r="S455" s="30" t="str">
        <f>IFERROR(IF($F$4=4,_xll.IMDP("IR",$E455,S$9)-S$13,_xll.IMDP("IR",$E455,S$10)),"")</f>
        <v/>
      </c>
      <c r="T455" s="30" t="str">
        <f>IFERROR(IF($F$4=4,_xll.IMDP("IR",$E455,T$9)-T$13,_xll.IMDP("IR",$E455,T$10)),"")</f>
        <v/>
      </c>
      <c r="U455" s="30" t="str">
        <f>IFERROR(IF($F$4=4,_xll.IMDP("IR",$E455,U$9)-U$13,_xll.IMDP("IR",$E455,U$10)),"")</f>
        <v/>
      </c>
      <c r="V455" s="31" t="str">
        <f>IFERROR(IF($F$4=4,_xll.IMDP("IR",$E455,V$9)-V$13,_xll.IMDP("IR",$E455,V$10)),"")</f>
        <v/>
      </c>
    </row>
    <row r="456" spans="2:22">
      <c r="B456">
        <v>443</v>
      </c>
      <c r="C456" s="7" t="str">
        <f>IFERROR( VLOOKUP( $B456, Sheet1!$M$2:$O$10001, 2,0),"")</f>
        <v/>
      </c>
      <c r="D456" s="24" t="str">
        <f>IFERROR( VLOOKUP( $B456, Sheet1!$M$2:$O$10001, 3,0),"")</f>
        <v/>
      </c>
      <c r="E456" s="3" t="str">
        <f t="shared" si="9"/>
        <v>BONDAVG</v>
      </c>
      <c r="F456" s="18" t="str">
        <f>_xll.IMDP("IR",$E456,F$12)</f>
        <v/>
      </c>
      <c r="G456" s="15" t="str">
        <f>_xll.IMDP("IR",$E456,G$12)</f>
        <v/>
      </c>
      <c r="H456" s="30" t="str">
        <f>IFERROR(IF($F$4=4,_xll.IMDP("IR",$E456,H$9)-H$13,_xll.IMDP("IR",$E456,H$10)),"")</f>
        <v/>
      </c>
      <c r="I456" s="30" t="str">
        <f>IFERROR(IF($F$4=4,_xll.IMDP("IR",$E456,I$9)-I$13,_xll.IMDP("IR",$E456,I$10)),"")</f>
        <v/>
      </c>
      <c r="J456" s="30" t="str">
        <f>IFERROR(IF($F$4=4,_xll.IMDP("IR",$E456,J$9)-J$13,_xll.IMDP("IR",$E456,J$10)),"")</f>
        <v/>
      </c>
      <c r="K456" s="30" t="str">
        <f>IFERROR(IF($F$4=4,_xll.IMDP("IR",$E456,K$9)-K$13,_xll.IMDP("IR",$E456,K$10)),"")</f>
        <v/>
      </c>
      <c r="L456" s="30" t="str">
        <f>IFERROR(IF($F$4=4,_xll.IMDP("IR",$E456,L$9)-L$13,_xll.IMDP("IR",$E456,L$10)),"")</f>
        <v/>
      </c>
      <c r="M456" s="30" t="str">
        <f>IFERROR(IF($F$4=4,_xll.IMDP("IR",$E456,M$9)-M$13,_xll.IMDP("IR",$E456,M$10)),"")</f>
        <v/>
      </c>
      <c r="N456" s="30" t="str">
        <f>IFERROR(IF($F$4=4,_xll.IMDP("IR",$E456,N$9)-N$13,_xll.IMDP("IR",$E456,N$10)),"")</f>
        <v/>
      </c>
      <c r="O456" s="30" t="str">
        <f>IFERROR(IF($F$4=4,_xll.IMDP("IR",$E456,O$9)-O$13,_xll.IMDP("IR",$E456,O$10)),"")</f>
        <v/>
      </c>
      <c r="P456" s="30" t="str">
        <f>IFERROR(IF($F$4=4,_xll.IMDP("IR",$E456,P$9)-P$13,_xll.IMDP("IR",$E456,P$10)),"")</f>
        <v/>
      </c>
      <c r="Q456" s="30" t="str">
        <f>IFERROR(IF($F$4=4,_xll.IMDP("IR",$E456,Q$9)-Q$13,_xll.IMDP("IR",$E456,Q$10)),"")</f>
        <v/>
      </c>
      <c r="R456" s="30" t="str">
        <f>IFERROR(IF($F$4=4,_xll.IMDP("IR",$E456,R$9)-R$13,_xll.IMDP("IR",$E456,R$10)),"")</f>
        <v/>
      </c>
      <c r="S456" s="30" t="str">
        <f>IFERROR(IF($F$4=4,_xll.IMDP("IR",$E456,S$9)-S$13,_xll.IMDP("IR",$E456,S$10)),"")</f>
        <v/>
      </c>
      <c r="T456" s="30" t="str">
        <f>IFERROR(IF($F$4=4,_xll.IMDP("IR",$E456,T$9)-T$13,_xll.IMDP("IR",$E456,T$10)),"")</f>
        <v/>
      </c>
      <c r="U456" s="30" t="str">
        <f>IFERROR(IF($F$4=4,_xll.IMDP("IR",$E456,U$9)-U$13,_xll.IMDP("IR",$E456,U$10)),"")</f>
        <v/>
      </c>
      <c r="V456" s="31" t="str">
        <f>IFERROR(IF($F$4=4,_xll.IMDP("IR",$E456,V$9)-V$13,_xll.IMDP("IR",$E456,V$10)),"")</f>
        <v/>
      </c>
    </row>
    <row r="457" spans="2:22">
      <c r="B457">
        <v>444</v>
      </c>
      <c r="C457" s="7" t="str">
        <f>IFERROR( VLOOKUP( $B457, Sheet1!$M$2:$O$10001, 2,0),"")</f>
        <v/>
      </c>
      <c r="D457" s="24" t="str">
        <f>IFERROR( VLOOKUP( $B457, Sheet1!$M$2:$O$10001, 3,0),"")</f>
        <v/>
      </c>
      <c r="E457" s="3" t="str">
        <f t="shared" si="9"/>
        <v>BONDAVG</v>
      </c>
      <c r="F457" s="18" t="str">
        <f>_xll.IMDP("IR",$E457,F$12)</f>
        <v/>
      </c>
      <c r="G457" s="15" t="str">
        <f>_xll.IMDP("IR",$E457,G$12)</f>
        <v/>
      </c>
      <c r="H457" s="30" t="str">
        <f>IFERROR(IF($F$4=4,_xll.IMDP("IR",$E457,H$9)-H$13,_xll.IMDP("IR",$E457,H$10)),"")</f>
        <v/>
      </c>
      <c r="I457" s="30" t="str">
        <f>IFERROR(IF($F$4=4,_xll.IMDP("IR",$E457,I$9)-I$13,_xll.IMDP("IR",$E457,I$10)),"")</f>
        <v/>
      </c>
      <c r="J457" s="30" t="str">
        <f>IFERROR(IF($F$4=4,_xll.IMDP("IR",$E457,J$9)-J$13,_xll.IMDP("IR",$E457,J$10)),"")</f>
        <v/>
      </c>
      <c r="K457" s="30" t="str">
        <f>IFERROR(IF($F$4=4,_xll.IMDP("IR",$E457,K$9)-K$13,_xll.IMDP("IR",$E457,K$10)),"")</f>
        <v/>
      </c>
      <c r="L457" s="30" t="str">
        <f>IFERROR(IF($F$4=4,_xll.IMDP("IR",$E457,L$9)-L$13,_xll.IMDP("IR",$E457,L$10)),"")</f>
        <v/>
      </c>
      <c r="M457" s="30" t="str">
        <f>IFERROR(IF($F$4=4,_xll.IMDP("IR",$E457,M$9)-M$13,_xll.IMDP("IR",$E457,M$10)),"")</f>
        <v/>
      </c>
      <c r="N457" s="30" t="str">
        <f>IFERROR(IF($F$4=4,_xll.IMDP("IR",$E457,N$9)-N$13,_xll.IMDP("IR",$E457,N$10)),"")</f>
        <v/>
      </c>
      <c r="O457" s="30" t="str">
        <f>IFERROR(IF($F$4=4,_xll.IMDP("IR",$E457,O$9)-O$13,_xll.IMDP("IR",$E457,O$10)),"")</f>
        <v/>
      </c>
      <c r="P457" s="30" t="str">
        <f>IFERROR(IF($F$4=4,_xll.IMDP("IR",$E457,P$9)-P$13,_xll.IMDP("IR",$E457,P$10)),"")</f>
        <v/>
      </c>
      <c r="Q457" s="30" t="str">
        <f>IFERROR(IF($F$4=4,_xll.IMDP("IR",$E457,Q$9)-Q$13,_xll.IMDP("IR",$E457,Q$10)),"")</f>
        <v/>
      </c>
      <c r="R457" s="30" t="str">
        <f>IFERROR(IF($F$4=4,_xll.IMDP("IR",$E457,R$9)-R$13,_xll.IMDP("IR",$E457,R$10)),"")</f>
        <v/>
      </c>
      <c r="S457" s="30" t="str">
        <f>IFERROR(IF($F$4=4,_xll.IMDP("IR",$E457,S$9)-S$13,_xll.IMDP("IR",$E457,S$10)),"")</f>
        <v/>
      </c>
      <c r="T457" s="30" t="str">
        <f>IFERROR(IF($F$4=4,_xll.IMDP("IR",$E457,T$9)-T$13,_xll.IMDP("IR",$E457,T$10)),"")</f>
        <v/>
      </c>
      <c r="U457" s="30" t="str">
        <f>IFERROR(IF($F$4=4,_xll.IMDP("IR",$E457,U$9)-U$13,_xll.IMDP("IR",$E457,U$10)),"")</f>
        <v/>
      </c>
      <c r="V457" s="31" t="str">
        <f>IFERROR(IF($F$4=4,_xll.IMDP("IR",$E457,V$9)-V$13,_xll.IMDP("IR",$E457,V$10)),"")</f>
        <v/>
      </c>
    </row>
    <row r="458" spans="2:22">
      <c r="B458">
        <v>445</v>
      </c>
      <c r="C458" s="7" t="str">
        <f>IFERROR( VLOOKUP( $B458, Sheet1!$M$2:$O$10001, 2,0),"")</f>
        <v/>
      </c>
      <c r="D458" s="24" t="str">
        <f>IFERROR( VLOOKUP( $B458, Sheet1!$M$2:$O$10001, 3,0),"")</f>
        <v/>
      </c>
      <c r="E458" s="3" t="str">
        <f t="shared" si="9"/>
        <v>BONDAVG</v>
      </c>
      <c r="F458" s="18" t="str">
        <f>_xll.IMDP("IR",$E458,F$12)</f>
        <v/>
      </c>
      <c r="G458" s="15" t="str">
        <f>_xll.IMDP("IR",$E458,G$12)</f>
        <v/>
      </c>
      <c r="H458" s="30" t="str">
        <f>IFERROR(IF($F$4=4,_xll.IMDP("IR",$E458,H$9)-H$13,_xll.IMDP("IR",$E458,H$10)),"")</f>
        <v/>
      </c>
      <c r="I458" s="30" t="str">
        <f>IFERROR(IF($F$4=4,_xll.IMDP("IR",$E458,I$9)-I$13,_xll.IMDP("IR",$E458,I$10)),"")</f>
        <v/>
      </c>
      <c r="J458" s="30" t="str">
        <f>IFERROR(IF($F$4=4,_xll.IMDP("IR",$E458,J$9)-J$13,_xll.IMDP("IR",$E458,J$10)),"")</f>
        <v/>
      </c>
      <c r="K458" s="30" t="str">
        <f>IFERROR(IF($F$4=4,_xll.IMDP("IR",$E458,K$9)-K$13,_xll.IMDP("IR",$E458,K$10)),"")</f>
        <v/>
      </c>
      <c r="L458" s="30" t="str">
        <f>IFERROR(IF($F$4=4,_xll.IMDP("IR",$E458,L$9)-L$13,_xll.IMDP("IR",$E458,L$10)),"")</f>
        <v/>
      </c>
      <c r="M458" s="30" t="str">
        <f>IFERROR(IF($F$4=4,_xll.IMDP("IR",$E458,M$9)-M$13,_xll.IMDP("IR",$E458,M$10)),"")</f>
        <v/>
      </c>
      <c r="N458" s="30" t="str">
        <f>IFERROR(IF($F$4=4,_xll.IMDP("IR",$E458,N$9)-N$13,_xll.IMDP("IR",$E458,N$10)),"")</f>
        <v/>
      </c>
      <c r="O458" s="30" t="str">
        <f>IFERROR(IF($F$4=4,_xll.IMDP("IR",$E458,O$9)-O$13,_xll.IMDP("IR",$E458,O$10)),"")</f>
        <v/>
      </c>
      <c r="P458" s="30" t="str">
        <f>IFERROR(IF($F$4=4,_xll.IMDP("IR",$E458,P$9)-P$13,_xll.IMDP("IR",$E458,P$10)),"")</f>
        <v/>
      </c>
      <c r="Q458" s="30" t="str">
        <f>IFERROR(IF($F$4=4,_xll.IMDP("IR",$E458,Q$9)-Q$13,_xll.IMDP("IR",$E458,Q$10)),"")</f>
        <v/>
      </c>
      <c r="R458" s="30" t="str">
        <f>IFERROR(IF($F$4=4,_xll.IMDP("IR",$E458,R$9)-R$13,_xll.IMDP("IR",$E458,R$10)),"")</f>
        <v/>
      </c>
      <c r="S458" s="30" t="str">
        <f>IFERROR(IF($F$4=4,_xll.IMDP("IR",$E458,S$9)-S$13,_xll.IMDP("IR",$E458,S$10)),"")</f>
        <v/>
      </c>
      <c r="T458" s="30" t="str">
        <f>IFERROR(IF($F$4=4,_xll.IMDP("IR",$E458,T$9)-T$13,_xll.IMDP("IR",$E458,T$10)),"")</f>
        <v/>
      </c>
      <c r="U458" s="30" t="str">
        <f>IFERROR(IF($F$4=4,_xll.IMDP("IR",$E458,U$9)-U$13,_xll.IMDP("IR",$E458,U$10)),"")</f>
        <v/>
      </c>
      <c r="V458" s="31" t="str">
        <f>IFERROR(IF($F$4=4,_xll.IMDP("IR",$E458,V$9)-V$13,_xll.IMDP("IR",$E458,V$10)),"")</f>
        <v/>
      </c>
    </row>
    <row r="459" spans="2:22">
      <c r="B459">
        <v>446</v>
      </c>
      <c r="C459" s="7" t="str">
        <f>IFERROR( VLOOKUP( $B459, Sheet1!$M$2:$O$10001, 2,0),"")</f>
        <v/>
      </c>
      <c r="D459" s="24" t="str">
        <f>IFERROR( VLOOKUP( $B459, Sheet1!$M$2:$O$10001, 3,0),"")</f>
        <v/>
      </c>
      <c r="E459" s="3" t="str">
        <f t="shared" si="9"/>
        <v>BONDAVG</v>
      </c>
      <c r="F459" s="18" t="str">
        <f>_xll.IMDP("IR",$E459,F$12)</f>
        <v/>
      </c>
      <c r="G459" s="15" t="str">
        <f>_xll.IMDP("IR",$E459,G$12)</f>
        <v/>
      </c>
      <c r="H459" s="30" t="str">
        <f>IFERROR(IF($F$4=4,_xll.IMDP("IR",$E459,H$9)-H$13,_xll.IMDP("IR",$E459,H$10)),"")</f>
        <v/>
      </c>
      <c r="I459" s="30" t="str">
        <f>IFERROR(IF($F$4=4,_xll.IMDP("IR",$E459,I$9)-I$13,_xll.IMDP("IR",$E459,I$10)),"")</f>
        <v/>
      </c>
      <c r="J459" s="30" t="str">
        <f>IFERROR(IF($F$4=4,_xll.IMDP("IR",$E459,J$9)-J$13,_xll.IMDP("IR",$E459,J$10)),"")</f>
        <v/>
      </c>
      <c r="K459" s="30" t="str">
        <f>IFERROR(IF($F$4=4,_xll.IMDP("IR",$E459,K$9)-K$13,_xll.IMDP("IR",$E459,K$10)),"")</f>
        <v/>
      </c>
      <c r="L459" s="30" t="str">
        <f>IFERROR(IF($F$4=4,_xll.IMDP("IR",$E459,L$9)-L$13,_xll.IMDP("IR",$E459,L$10)),"")</f>
        <v/>
      </c>
      <c r="M459" s="30" t="str">
        <f>IFERROR(IF($F$4=4,_xll.IMDP("IR",$E459,M$9)-M$13,_xll.IMDP("IR",$E459,M$10)),"")</f>
        <v/>
      </c>
      <c r="N459" s="30" t="str">
        <f>IFERROR(IF($F$4=4,_xll.IMDP("IR",$E459,N$9)-N$13,_xll.IMDP("IR",$E459,N$10)),"")</f>
        <v/>
      </c>
      <c r="O459" s="30" t="str">
        <f>IFERROR(IF($F$4=4,_xll.IMDP("IR",$E459,O$9)-O$13,_xll.IMDP("IR",$E459,O$10)),"")</f>
        <v/>
      </c>
      <c r="P459" s="30" t="str">
        <f>IFERROR(IF($F$4=4,_xll.IMDP("IR",$E459,P$9)-P$13,_xll.IMDP("IR",$E459,P$10)),"")</f>
        <v/>
      </c>
      <c r="Q459" s="30" t="str">
        <f>IFERROR(IF($F$4=4,_xll.IMDP("IR",$E459,Q$9)-Q$13,_xll.IMDP("IR",$E459,Q$10)),"")</f>
        <v/>
      </c>
      <c r="R459" s="30" t="str">
        <f>IFERROR(IF($F$4=4,_xll.IMDP("IR",$E459,R$9)-R$13,_xll.IMDP("IR",$E459,R$10)),"")</f>
        <v/>
      </c>
      <c r="S459" s="30" t="str">
        <f>IFERROR(IF($F$4=4,_xll.IMDP("IR",$E459,S$9)-S$13,_xll.IMDP("IR",$E459,S$10)),"")</f>
        <v/>
      </c>
      <c r="T459" s="30" t="str">
        <f>IFERROR(IF($F$4=4,_xll.IMDP("IR",$E459,T$9)-T$13,_xll.IMDP("IR",$E459,T$10)),"")</f>
        <v/>
      </c>
      <c r="U459" s="30" t="str">
        <f>IFERROR(IF($F$4=4,_xll.IMDP("IR",$E459,U$9)-U$13,_xll.IMDP("IR",$E459,U$10)),"")</f>
        <v/>
      </c>
      <c r="V459" s="31" t="str">
        <f>IFERROR(IF($F$4=4,_xll.IMDP("IR",$E459,V$9)-V$13,_xll.IMDP("IR",$E459,V$10)),"")</f>
        <v/>
      </c>
    </row>
    <row r="460" spans="2:22">
      <c r="B460">
        <v>447</v>
      </c>
      <c r="C460" s="7" t="str">
        <f>IFERROR( VLOOKUP( $B460, Sheet1!$M$2:$O$10001, 2,0),"")</f>
        <v/>
      </c>
      <c r="D460" s="24" t="str">
        <f>IFERROR( VLOOKUP( $B460, Sheet1!$M$2:$O$10001, 3,0),"")</f>
        <v/>
      </c>
      <c r="E460" s="3" t="str">
        <f t="shared" si="9"/>
        <v>BONDAVG</v>
      </c>
      <c r="F460" s="18" t="str">
        <f>_xll.IMDP("IR",$E460,F$12)</f>
        <v/>
      </c>
      <c r="G460" s="15" t="str">
        <f>_xll.IMDP("IR",$E460,G$12)</f>
        <v/>
      </c>
      <c r="H460" s="30" t="str">
        <f>IFERROR(IF($F$4=4,_xll.IMDP("IR",$E460,H$9)-H$13,_xll.IMDP("IR",$E460,H$10)),"")</f>
        <v/>
      </c>
      <c r="I460" s="30" t="str">
        <f>IFERROR(IF($F$4=4,_xll.IMDP("IR",$E460,I$9)-I$13,_xll.IMDP("IR",$E460,I$10)),"")</f>
        <v/>
      </c>
      <c r="J460" s="30" t="str">
        <f>IFERROR(IF($F$4=4,_xll.IMDP("IR",$E460,J$9)-J$13,_xll.IMDP("IR",$E460,J$10)),"")</f>
        <v/>
      </c>
      <c r="K460" s="30" t="str">
        <f>IFERROR(IF($F$4=4,_xll.IMDP("IR",$E460,K$9)-K$13,_xll.IMDP("IR",$E460,K$10)),"")</f>
        <v/>
      </c>
      <c r="L460" s="30" t="str">
        <f>IFERROR(IF($F$4=4,_xll.IMDP("IR",$E460,L$9)-L$13,_xll.IMDP("IR",$E460,L$10)),"")</f>
        <v/>
      </c>
      <c r="M460" s="30" t="str">
        <f>IFERROR(IF($F$4=4,_xll.IMDP("IR",$E460,M$9)-M$13,_xll.IMDP("IR",$E460,M$10)),"")</f>
        <v/>
      </c>
      <c r="N460" s="30" t="str">
        <f>IFERROR(IF($F$4=4,_xll.IMDP("IR",$E460,N$9)-N$13,_xll.IMDP("IR",$E460,N$10)),"")</f>
        <v/>
      </c>
      <c r="O460" s="30" t="str">
        <f>IFERROR(IF($F$4=4,_xll.IMDP("IR",$E460,O$9)-O$13,_xll.IMDP("IR",$E460,O$10)),"")</f>
        <v/>
      </c>
      <c r="P460" s="30" t="str">
        <f>IFERROR(IF($F$4=4,_xll.IMDP("IR",$E460,P$9)-P$13,_xll.IMDP("IR",$E460,P$10)),"")</f>
        <v/>
      </c>
      <c r="Q460" s="30" t="str">
        <f>IFERROR(IF($F$4=4,_xll.IMDP("IR",$E460,Q$9)-Q$13,_xll.IMDP("IR",$E460,Q$10)),"")</f>
        <v/>
      </c>
      <c r="R460" s="30" t="str">
        <f>IFERROR(IF($F$4=4,_xll.IMDP("IR",$E460,R$9)-R$13,_xll.IMDP("IR",$E460,R$10)),"")</f>
        <v/>
      </c>
      <c r="S460" s="30" t="str">
        <f>IFERROR(IF($F$4=4,_xll.IMDP("IR",$E460,S$9)-S$13,_xll.IMDP("IR",$E460,S$10)),"")</f>
        <v/>
      </c>
      <c r="T460" s="30" t="str">
        <f>IFERROR(IF($F$4=4,_xll.IMDP("IR",$E460,T$9)-T$13,_xll.IMDP("IR",$E460,T$10)),"")</f>
        <v/>
      </c>
      <c r="U460" s="30" t="str">
        <f>IFERROR(IF($F$4=4,_xll.IMDP("IR",$E460,U$9)-U$13,_xll.IMDP("IR",$E460,U$10)),"")</f>
        <v/>
      </c>
      <c r="V460" s="31" t="str">
        <f>IFERROR(IF($F$4=4,_xll.IMDP("IR",$E460,V$9)-V$13,_xll.IMDP("IR",$E460,V$10)),"")</f>
        <v/>
      </c>
    </row>
    <row r="461" spans="2:22">
      <c r="B461">
        <v>448</v>
      </c>
      <c r="C461" s="7" t="str">
        <f>IFERROR( VLOOKUP( $B461, Sheet1!$M$2:$O$10001, 2,0),"")</f>
        <v/>
      </c>
      <c r="D461" s="24" t="str">
        <f>IFERROR( VLOOKUP( $B461, Sheet1!$M$2:$O$10001, 3,0),"")</f>
        <v/>
      </c>
      <c r="E461" s="3" t="str">
        <f t="shared" si="9"/>
        <v>BONDAVG</v>
      </c>
      <c r="F461" s="18" t="str">
        <f>_xll.IMDP("IR",$E461,F$12)</f>
        <v/>
      </c>
      <c r="G461" s="15" t="str">
        <f>_xll.IMDP("IR",$E461,G$12)</f>
        <v/>
      </c>
      <c r="H461" s="30" t="str">
        <f>IFERROR(IF($F$4=4,_xll.IMDP("IR",$E461,H$9)-H$13,_xll.IMDP("IR",$E461,H$10)),"")</f>
        <v/>
      </c>
      <c r="I461" s="30" t="str">
        <f>IFERROR(IF($F$4=4,_xll.IMDP("IR",$E461,I$9)-I$13,_xll.IMDP("IR",$E461,I$10)),"")</f>
        <v/>
      </c>
      <c r="J461" s="30" t="str">
        <f>IFERROR(IF($F$4=4,_xll.IMDP("IR",$E461,J$9)-J$13,_xll.IMDP("IR",$E461,J$10)),"")</f>
        <v/>
      </c>
      <c r="K461" s="30" t="str">
        <f>IFERROR(IF($F$4=4,_xll.IMDP("IR",$E461,K$9)-K$13,_xll.IMDP("IR",$E461,K$10)),"")</f>
        <v/>
      </c>
      <c r="L461" s="30" t="str">
        <f>IFERROR(IF($F$4=4,_xll.IMDP("IR",$E461,L$9)-L$13,_xll.IMDP("IR",$E461,L$10)),"")</f>
        <v/>
      </c>
      <c r="M461" s="30" t="str">
        <f>IFERROR(IF($F$4=4,_xll.IMDP("IR",$E461,M$9)-M$13,_xll.IMDP("IR",$E461,M$10)),"")</f>
        <v/>
      </c>
      <c r="N461" s="30" t="str">
        <f>IFERROR(IF($F$4=4,_xll.IMDP("IR",$E461,N$9)-N$13,_xll.IMDP("IR",$E461,N$10)),"")</f>
        <v/>
      </c>
      <c r="O461" s="30" t="str">
        <f>IFERROR(IF($F$4=4,_xll.IMDP("IR",$E461,O$9)-O$13,_xll.IMDP("IR",$E461,O$10)),"")</f>
        <v/>
      </c>
      <c r="P461" s="30" t="str">
        <f>IFERROR(IF($F$4=4,_xll.IMDP("IR",$E461,P$9)-P$13,_xll.IMDP("IR",$E461,P$10)),"")</f>
        <v/>
      </c>
      <c r="Q461" s="30" t="str">
        <f>IFERROR(IF($F$4=4,_xll.IMDP("IR",$E461,Q$9)-Q$13,_xll.IMDP("IR",$E461,Q$10)),"")</f>
        <v/>
      </c>
      <c r="R461" s="30" t="str">
        <f>IFERROR(IF($F$4=4,_xll.IMDP("IR",$E461,R$9)-R$13,_xll.IMDP("IR",$E461,R$10)),"")</f>
        <v/>
      </c>
      <c r="S461" s="30" t="str">
        <f>IFERROR(IF($F$4=4,_xll.IMDP("IR",$E461,S$9)-S$13,_xll.IMDP("IR",$E461,S$10)),"")</f>
        <v/>
      </c>
      <c r="T461" s="30" t="str">
        <f>IFERROR(IF($F$4=4,_xll.IMDP("IR",$E461,T$9)-T$13,_xll.IMDP("IR",$E461,T$10)),"")</f>
        <v/>
      </c>
      <c r="U461" s="30" t="str">
        <f>IFERROR(IF($F$4=4,_xll.IMDP("IR",$E461,U$9)-U$13,_xll.IMDP("IR",$E461,U$10)),"")</f>
        <v/>
      </c>
      <c r="V461" s="31" t="str">
        <f>IFERROR(IF($F$4=4,_xll.IMDP("IR",$E461,V$9)-V$13,_xll.IMDP("IR",$E461,V$10)),"")</f>
        <v/>
      </c>
    </row>
    <row r="462" spans="2:22">
      <c r="B462">
        <v>449</v>
      </c>
      <c r="C462" s="7" t="str">
        <f>IFERROR( VLOOKUP( $B462, Sheet1!$M$2:$O$10001, 2,0),"")</f>
        <v/>
      </c>
      <c r="D462" s="24" t="str">
        <f>IFERROR( VLOOKUP( $B462, Sheet1!$M$2:$O$10001, 3,0),"")</f>
        <v/>
      </c>
      <c r="E462" s="3" t="str">
        <f t="shared" si="9"/>
        <v>BONDAVG</v>
      </c>
      <c r="F462" s="18" t="str">
        <f>_xll.IMDP("IR",$E462,F$12)</f>
        <v/>
      </c>
      <c r="G462" s="15" t="str">
        <f>_xll.IMDP("IR",$E462,G$12)</f>
        <v/>
      </c>
      <c r="H462" s="30" t="str">
        <f>IFERROR(IF($F$4=4,_xll.IMDP("IR",$E462,H$9)-H$13,_xll.IMDP("IR",$E462,H$10)),"")</f>
        <v/>
      </c>
      <c r="I462" s="30" t="str">
        <f>IFERROR(IF($F$4=4,_xll.IMDP("IR",$E462,I$9)-I$13,_xll.IMDP("IR",$E462,I$10)),"")</f>
        <v/>
      </c>
      <c r="J462" s="30" t="str">
        <f>IFERROR(IF($F$4=4,_xll.IMDP("IR",$E462,J$9)-J$13,_xll.IMDP("IR",$E462,J$10)),"")</f>
        <v/>
      </c>
      <c r="K462" s="30" t="str">
        <f>IFERROR(IF($F$4=4,_xll.IMDP("IR",$E462,K$9)-K$13,_xll.IMDP("IR",$E462,K$10)),"")</f>
        <v/>
      </c>
      <c r="L462" s="30" t="str">
        <f>IFERROR(IF($F$4=4,_xll.IMDP("IR",$E462,L$9)-L$13,_xll.IMDP("IR",$E462,L$10)),"")</f>
        <v/>
      </c>
      <c r="M462" s="30" t="str">
        <f>IFERROR(IF($F$4=4,_xll.IMDP("IR",$E462,M$9)-M$13,_xll.IMDP("IR",$E462,M$10)),"")</f>
        <v/>
      </c>
      <c r="N462" s="30" t="str">
        <f>IFERROR(IF($F$4=4,_xll.IMDP("IR",$E462,N$9)-N$13,_xll.IMDP("IR",$E462,N$10)),"")</f>
        <v/>
      </c>
      <c r="O462" s="30" t="str">
        <f>IFERROR(IF($F$4=4,_xll.IMDP("IR",$E462,O$9)-O$13,_xll.IMDP("IR",$E462,O$10)),"")</f>
        <v/>
      </c>
      <c r="P462" s="30" t="str">
        <f>IFERROR(IF($F$4=4,_xll.IMDP("IR",$E462,P$9)-P$13,_xll.IMDP("IR",$E462,P$10)),"")</f>
        <v/>
      </c>
      <c r="Q462" s="30" t="str">
        <f>IFERROR(IF($F$4=4,_xll.IMDP("IR",$E462,Q$9)-Q$13,_xll.IMDP("IR",$E462,Q$10)),"")</f>
        <v/>
      </c>
      <c r="R462" s="30" t="str">
        <f>IFERROR(IF($F$4=4,_xll.IMDP("IR",$E462,R$9)-R$13,_xll.IMDP("IR",$E462,R$10)),"")</f>
        <v/>
      </c>
      <c r="S462" s="30" t="str">
        <f>IFERROR(IF($F$4=4,_xll.IMDP("IR",$E462,S$9)-S$13,_xll.IMDP("IR",$E462,S$10)),"")</f>
        <v/>
      </c>
      <c r="T462" s="30" t="str">
        <f>IFERROR(IF($F$4=4,_xll.IMDP("IR",$E462,T$9)-T$13,_xll.IMDP("IR",$E462,T$10)),"")</f>
        <v/>
      </c>
      <c r="U462" s="30" t="str">
        <f>IFERROR(IF($F$4=4,_xll.IMDP("IR",$E462,U$9)-U$13,_xll.IMDP("IR",$E462,U$10)),"")</f>
        <v/>
      </c>
      <c r="V462" s="31" t="str">
        <f>IFERROR(IF($F$4=4,_xll.IMDP("IR",$E462,V$9)-V$13,_xll.IMDP("IR",$E462,V$10)),"")</f>
        <v/>
      </c>
    </row>
    <row r="463" spans="2:22">
      <c r="B463">
        <v>450</v>
      </c>
      <c r="C463" s="7" t="str">
        <f>IFERROR( VLOOKUP( $B463, Sheet1!$M$2:$O$10001, 2,0),"")</f>
        <v/>
      </c>
      <c r="D463" s="24" t="str">
        <f>IFERROR( VLOOKUP( $B463, Sheet1!$M$2:$O$10001, 3,0),"")</f>
        <v/>
      </c>
      <c r="E463" s="3" t="str">
        <f t="shared" si="9"/>
        <v>BONDAVG</v>
      </c>
      <c r="F463" s="18" t="str">
        <f>_xll.IMDP("IR",$E463,F$12)</f>
        <v/>
      </c>
      <c r="G463" s="15" t="str">
        <f>_xll.IMDP("IR",$E463,G$12)</f>
        <v/>
      </c>
      <c r="H463" s="30" t="str">
        <f>IFERROR(IF($F$4=4,_xll.IMDP("IR",$E463,H$9)-H$13,_xll.IMDP("IR",$E463,H$10)),"")</f>
        <v/>
      </c>
      <c r="I463" s="30" t="str">
        <f>IFERROR(IF($F$4=4,_xll.IMDP("IR",$E463,I$9)-I$13,_xll.IMDP("IR",$E463,I$10)),"")</f>
        <v/>
      </c>
      <c r="J463" s="30" t="str">
        <f>IFERROR(IF($F$4=4,_xll.IMDP("IR",$E463,J$9)-J$13,_xll.IMDP("IR",$E463,J$10)),"")</f>
        <v/>
      </c>
      <c r="K463" s="30" t="str">
        <f>IFERROR(IF($F$4=4,_xll.IMDP("IR",$E463,K$9)-K$13,_xll.IMDP("IR",$E463,K$10)),"")</f>
        <v/>
      </c>
      <c r="L463" s="30" t="str">
        <f>IFERROR(IF($F$4=4,_xll.IMDP("IR",$E463,L$9)-L$13,_xll.IMDP("IR",$E463,L$10)),"")</f>
        <v/>
      </c>
      <c r="M463" s="30" t="str">
        <f>IFERROR(IF($F$4=4,_xll.IMDP("IR",$E463,M$9)-M$13,_xll.IMDP("IR",$E463,M$10)),"")</f>
        <v/>
      </c>
      <c r="N463" s="30" t="str">
        <f>IFERROR(IF($F$4=4,_xll.IMDP("IR",$E463,N$9)-N$13,_xll.IMDP("IR",$E463,N$10)),"")</f>
        <v/>
      </c>
      <c r="O463" s="30" t="str">
        <f>IFERROR(IF($F$4=4,_xll.IMDP("IR",$E463,O$9)-O$13,_xll.IMDP("IR",$E463,O$10)),"")</f>
        <v/>
      </c>
      <c r="P463" s="30" t="str">
        <f>IFERROR(IF($F$4=4,_xll.IMDP("IR",$E463,P$9)-P$13,_xll.IMDP("IR",$E463,P$10)),"")</f>
        <v/>
      </c>
      <c r="Q463" s="30" t="str">
        <f>IFERROR(IF($F$4=4,_xll.IMDP("IR",$E463,Q$9)-Q$13,_xll.IMDP("IR",$E463,Q$10)),"")</f>
        <v/>
      </c>
      <c r="R463" s="30" t="str">
        <f>IFERROR(IF($F$4=4,_xll.IMDP("IR",$E463,R$9)-R$13,_xll.IMDP("IR",$E463,R$10)),"")</f>
        <v/>
      </c>
      <c r="S463" s="30" t="str">
        <f>IFERROR(IF($F$4=4,_xll.IMDP("IR",$E463,S$9)-S$13,_xll.IMDP("IR",$E463,S$10)),"")</f>
        <v/>
      </c>
      <c r="T463" s="30" t="str">
        <f>IFERROR(IF($F$4=4,_xll.IMDP("IR",$E463,T$9)-T$13,_xll.IMDP("IR",$E463,T$10)),"")</f>
        <v/>
      </c>
      <c r="U463" s="30" t="str">
        <f>IFERROR(IF($F$4=4,_xll.IMDP("IR",$E463,U$9)-U$13,_xll.IMDP("IR",$E463,U$10)),"")</f>
        <v/>
      </c>
      <c r="V463" s="31" t="str">
        <f>IFERROR(IF($F$4=4,_xll.IMDP("IR",$E463,V$9)-V$13,_xll.IMDP("IR",$E463,V$10)),"")</f>
        <v/>
      </c>
    </row>
    <row r="464" spans="2:22">
      <c r="B464">
        <v>451</v>
      </c>
      <c r="C464" s="7" t="str">
        <f>IFERROR( VLOOKUP( $B464, Sheet1!$M$2:$O$10001, 2,0),"")</f>
        <v/>
      </c>
      <c r="D464" s="24" t="str">
        <f>IFERROR( VLOOKUP( $B464, Sheet1!$M$2:$O$10001, 3,0),"")</f>
        <v/>
      </c>
      <c r="E464" s="3" t="str">
        <f t="shared" si="9"/>
        <v>BONDAVG</v>
      </c>
      <c r="F464" s="18" t="str">
        <f>_xll.IMDP("IR",$E464,F$12)</f>
        <v/>
      </c>
      <c r="G464" s="15" t="str">
        <f>_xll.IMDP("IR",$E464,G$12)</f>
        <v/>
      </c>
      <c r="H464" s="30" t="str">
        <f>IFERROR(IF($F$4=4,_xll.IMDP("IR",$E464,H$9)-H$13,_xll.IMDP("IR",$E464,H$10)),"")</f>
        <v/>
      </c>
      <c r="I464" s="30" t="str">
        <f>IFERROR(IF($F$4=4,_xll.IMDP("IR",$E464,I$9)-I$13,_xll.IMDP("IR",$E464,I$10)),"")</f>
        <v/>
      </c>
      <c r="J464" s="30" t="str">
        <f>IFERROR(IF($F$4=4,_xll.IMDP("IR",$E464,J$9)-J$13,_xll.IMDP("IR",$E464,J$10)),"")</f>
        <v/>
      </c>
      <c r="K464" s="30" t="str">
        <f>IFERROR(IF($F$4=4,_xll.IMDP("IR",$E464,K$9)-K$13,_xll.IMDP("IR",$E464,K$10)),"")</f>
        <v/>
      </c>
      <c r="L464" s="30" t="str">
        <f>IFERROR(IF($F$4=4,_xll.IMDP("IR",$E464,L$9)-L$13,_xll.IMDP("IR",$E464,L$10)),"")</f>
        <v/>
      </c>
      <c r="M464" s="30" t="str">
        <f>IFERROR(IF($F$4=4,_xll.IMDP("IR",$E464,M$9)-M$13,_xll.IMDP("IR",$E464,M$10)),"")</f>
        <v/>
      </c>
      <c r="N464" s="30" t="str">
        <f>IFERROR(IF($F$4=4,_xll.IMDP("IR",$E464,N$9)-N$13,_xll.IMDP("IR",$E464,N$10)),"")</f>
        <v/>
      </c>
      <c r="O464" s="30" t="str">
        <f>IFERROR(IF($F$4=4,_xll.IMDP("IR",$E464,O$9)-O$13,_xll.IMDP("IR",$E464,O$10)),"")</f>
        <v/>
      </c>
      <c r="P464" s="30" t="str">
        <f>IFERROR(IF($F$4=4,_xll.IMDP("IR",$E464,P$9)-P$13,_xll.IMDP("IR",$E464,P$10)),"")</f>
        <v/>
      </c>
      <c r="Q464" s="30" t="str">
        <f>IFERROR(IF($F$4=4,_xll.IMDP("IR",$E464,Q$9)-Q$13,_xll.IMDP("IR",$E464,Q$10)),"")</f>
        <v/>
      </c>
      <c r="R464" s="30" t="str">
        <f>IFERROR(IF($F$4=4,_xll.IMDP("IR",$E464,R$9)-R$13,_xll.IMDP("IR",$E464,R$10)),"")</f>
        <v/>
      </c>
      <c r="S464" s="30" t="str">
        <f>IFERROR(IF($F$4=4,_xll.IMDP("IR",$E464,S$9)-S$13,_xll.IMDP("IR",$E464,S$10)),"")</f>
        <v/>
      </c>
      <c r="T464" s="30" t="str">
        <f>IFERROR(IF($F$4=4,_xll.IMDP("IR",$E464,T$9)-T$13,_xll.IMDP("IR",$E464,T$10)),"")</f>
        <v/>
      </c>
      <c r="U464" s="30" t="str">
        <f>IFERROR(IF($F$4=4,_xll.IMDP("IR",$E464,U$9)-U$13,_xll.IMDP("IR",$E464,U$10)),"")</f>
        <v/>
      </c>
      <c r="V464" s="31" t="str">
        <f>IFERROR(IF($F$4=4,_xll.IMDP("IR",$E464,V$9)-V$13,_xll.IMDP("IR",$E464,V$10)),"")</f>
        <v/>
      </c>
    </row>
    <row r="465" spans="2:22">
      <c r="B465">
        <v>452</v>
      </c>
      <c r="C465" s="7" t="str">
        <f>IFERROR( VLOOKUP( $B465, Sheet1!$M$2:$O$10001, 2,0),"")</f>
        <v/>
      </c>
      <c r="D465" s="24" t="str">
        <f>IFERROR( VLOOKUP( $B465, Sheet1!$M$2:$O$10001, 3,0),"")</f>
        <v/>
      </c>
      <c r="E465" s="3" t="str">
        <f t="shared" si="9"/>
        <v>BONDAVG</v>
      </c>
      <c r="F465" s="18" t="str">
        <f>_xll.IMDP("IR",$E465,F$12)</f>
        <v/>
      </c>
      <c r="G465" s="15" t="str">
        <f>_xll.IMDP("IR",$E465,G$12)</f>
        <v/>
      </c>
      <c r="H465" s="30" t="str">
        <f>IFERROR(IF($F$4=4,_xll.IMDP("IR",$E465,H$9)-H$13,_xll.IMDP("IR",$E465,H$10)),"")</f>
        <v/>
      </c>
      <c r="I465" s="30" t="str">
        <f>IFERROR(IF($F$4=4,_xll.IMDP("IR",$E465,I$9)-I$13,_xll.IMDP("IR",$E465,I$10)),"")</f>
        <v/>
      </c>
      <c r="J465" s="30" t="str">
        <f>IFERROR(IF($F$4=4,_xll.IMDP("IR",$E465,J$9)-J$13,_xll.IMDP("IR",$E465,J$10)),"")</f>
        <v/>
      </c>
      <c r="K465" s="30" t="str">
        <f>IFERROR(IF($F$4=4,_xll.IMDP("IR",$E465,K$9)-K$13,_xll.IMDP("IR",$E465,K$10)),"")</f>
        <v/>
      </c>
      <c r="L465" s="30" t="str">
        <f>IFERROR(IF($F$4=4,_xll.IMDP("IR",$E465,L$9)-L$13,_xll.IMDP("IR",$E465,L$10)),"")</f>
        <v/>
      </c>
      <c r="M465" s="30" t="str">
        <f>IFERROR(IF($F$4=4,_xll.IMDP("IR",$E465,M$9)-M$13,_xll.IMDP("IR",$E465,M$10)),"")</f>
        <v/>
      </c>
      <c r="N465" s="30" t="str">
        <f>IFERROR(IF($F$4=4,_xll.IMDP("IR",$E465,N$9)-N$13,_xll.IMDP("IR",$E465,N$10)),"")</f>
        <v/>
      </c>
      <c r="O465" s="30" t="str">
        <f>IFERROR(IF($F$4=4,_xll.IMDP("IR",$E465,O$9)-O$13,_xll.IMDP("IR",$E465,O$10)),"")</f>
        <v/>
      </c>
      <c r="P465" s="30" t="str">
        <f>IFERROR(IF($F$4=4,_xll.IMDP("IR",$E465,P$9)-P$13,_xll.IMDP("IR",$E465,P$10)),"")</f>
        <v/>
      </c>
      <c r="Q465" s="30" t="str">
        <f>IFERROR(IF($F$4=4,_xll.IMDP("IR",$E465,Q$9)-Q$13,_xll.IMDP("IR",$E465,Q$10)),"")</f>
        <v/>
      </c>
      <c r="R465" s="30" t="str">
        <f>IFERROR(IF($F$4=4,_xll.IMDP("IR",$E465,R$9)-R$13,_xll.IMDP("IR",$E465,R$10)),"")</f>
        <v/>
      </c>
      <c r="S465" s="30" t="str">
        <f>IFERROR(IF($F$4=4,_xll.IMDP("IR",$E465,S$9)-S$13,_xll.IMDP("IR",$E465,S$10)),"")</f>
        <v/>
      </c>
      <c r="T465" s="30" t="str">
        <f>IFERROR(IF($F$4=4,_xll.IMDP("IR",$E465,T$9)-T$13,_xll.IMDP("IR",$E465,T$10)),"")</f>
        <v/>
      </c>
      <c r="U465" s="30" t="str">
        <f>IFERROR(IF($F$4=4,_xll.IMDP("IR",$E465,U$9)-U$13,_xll.IMDP("IR",$E465,U$10)),"")</f>
        <v/>
      </c>
      <c r="V465" s="31" t="str">
        <f>IFERROR(IF($F$4=4,_xll.IMDP("IR",$E465,V$9)-V$13,_xll.IMDP("IR",$E465,V$10)),"")</f>
        <v/>
      </c>
    </row>
    <row r="466" spans="2:22">
      <c r="B466">
        <v>453</v>
      </c>
      <c r="C466" s="7" t="str">
        <f>IFERROR( VLOOKUP( $B466, Sheet1!$M$2:$O$10001, 2,0),"")</f>
        <v/>
      </c>
      <c r="D466" s="24" t="str">
        <f>IFERROR( VLOOKUP( $B466, Sheet1!$M$2:$O$10001, 3,0),"")</f>
        <v/>
      </c>
      <c r="E466" s="3" t="str">
        <f t="shared" si="9"/>
        <v>BONDAVG</v>
      </c>
      <c r="F466" s="18" t="str">
        <f>_xll.IMDP("IR",$E466,F$12)</f>
        <v/>
      </c>
      <c r="G466" s="15" t="str">
        <f>_xll.IMDP("IR",$E466,G$12)</f>
        <v/>
      </c>
      <c r="H466" s="30" t="str">
        <f>IFERROR(IF($F$4=4,_xll.IMDP("IR",$E466,H$9)-H$13,_xll.IMDP("IR",$E466,H$10)),"")</f>
        <v/>
      </c>
      <c r="I466" s="30" t="str">
        <f>IFERROR(IF($F$4=4,_xll.IMDP("IR",$E466,I$9)-I$13,_xll.IMDP("IR",$E466,I$10)),"")</f>
        <v/>
      </c>
      <c r="J466" s="30" t="str">
        <f>IFERROR(IF($F$4=4,_xll.IMDP("IR",$E466,J$9)-J$13,_xll.IMDP("IR",$E466,J$10)),"")</f>
        <v/>
      </c>
      <c r="K466" s="30" t="str">
        <f>IFERROR(IF($F$4=4,_xll.IMDP("IR",$E466,K$9)-K$13,_xll.IMDP("IR",$E466,K$10)),"")</f>
        <v/>
      </c>
      <c r="L466" s="30" t="str">
        <f>IFERROR(IF($F$4=4,_xll.IMDP("IR",$E466,L$9)-L$13,_xll.IMDP("IR",$E466,L$10)),"")</f>
        <v/>
      </c>
      <c r="M466" s="30" t="str">
        <f>IFERROR(IF($F$4=4,_xll.IMDP("IR",$E466,M$9)-M$13,_xll.IMDP("IR",$E466,M$10)),"")</f>
        <v/>
      </c>
      <c r="N466" s="30" t="str">
        <f>IFERROR(IF($F$4=4,_xll.IMDP("IR",$E466,N$9)-N$13,_xll.IMDP("IR",$E466,N$10)),"")</f>
        <v/>
      </c>
      <c r="O466" s="30" t="str">
        <f>IFERROR(IF($F$4=4,_xll.IMDP("IR",$E466,O$9)-O$13,_xll.IMDP("IR",$E466,O$10)),"")</f>
        <v/>
      </c>
      <c r="P466" s="30" t="str">
        <f>IFERROR(IF($F$4=4,_xll.IMDP("IR",$E466,P$9)-P$13,_xll.IMDP("IR",$E466,P$10)),"")</f>
        <v/>
      </c>
      <c r="Q466" s="30" t="str">
        <f>IFERROR(IF($F$4=4,_xll.IMDP("IR",$E466,Q$9)-Q$13,_xll.IMDP("IR",$E466,Q$10)),"")</f>
        <v/>
      </c>
      <c r="R466" s="30" t="str">
        <f>IFERROR(IF($F$4=4,_xll.IMDP("IR",$E466,R$9)-R$13,_xll.IMDP("IR",$E466,R$10)),"")</f>
        <v/>
      </c>
      <c r="S466" s="30" t="str">
        <f>IFERROR(IF($F$4=4,_xll.IMDP("IR",$E466,S$9)-S$13,_xll.IMDP("IR",$E466,S$10)),"")</f>
        <v/>
      </c>
      <c r="T466" s="30" t="str">
        <f>IFERROR(IF($F$4=4,_xll.IMDP("IR",$E466,T$9)-T$13,_xll.IMDP("IR",$E466,T$10)),"")</f>
        <v/>
      </c>
      <c r="U466" s="30" t="str">
        <f>IFERROR(IF($F$4=4,_xll.IMDP("IR",$E466,U$9)-U$13,_xll.IMDP("IR",$E466,U$10)),"")</f>
        <v/>
      </c>
      <c r="V466" s="31" t="str">
        <f>IFERROR(IF($F$4=4,_xll.IMDP("IR",$E466,V$9)-V$13,_xll.IMDP("IR",$E466,V$10)),"")</f>
        <v/>
      </c>
    </row>
    <row r="467" spans="2:22">
      <c r="B467">
        <v>454</v>
      </c>
      <c r="C467" s="7" t="str">
        <f>IFERROR( VLOOKUP( $B467, Sheet1!$M$2:$O$10001, 2,0),"")</f>
        <v/>
      </c>
      <c r="D467" s="24" t="str">
        <f>IFERROR( VLOOKUP( $B467, Sheet1!$M$2:$O$10001, 3,0),"")</f>
        <v/>
      </c>
      <c r="E467" s="3" t="str">
        <f t="shared" si="9"/>
        <v>BONDAVG</v>
      </c>
      <c r="F467" s="18" t="str">
        <f>_xll.IMDP("IR",$E467,F$12)</f>
        <v/>
      </c>
      <c r="G467" s="15" t="str">
        <f>_xll.IMDP("IR",$E467,G$12)</f>
        <v/>
      </c>
      <c r="H467" s="30" t="str">
        <f>IFERROR(IF($F$4=4,_xll.IMDP("IR",$E467,H$9)-H$13,_xll.IMDP("IR",$E467,H$10)),"")</f>
        <v/>
      </c>
      <c r="I467" s="30" t="str">
        <f>IFERROR(IF($F$4=4,_xll.IMDP("IR",$E467,I$9)-I$13,_xll.IMDP("IR",$E467,I$10)),"")</f>
        <v/>
      </c>
      <c r="J467" s="30" t="str">
        <f>IFERROR(IF($F$4=4,_xll.IMDP("IR",$E467,J$9)-J$13,_xll.IMDP("IR",$E467,J$10)),"")</f>
        <v/>
      </c>
      <c r="K467" s="30" t="str">
        <f>IFERROR(IF($F$4=4,_xll.IMDP("IR",$E467,K$9)-K$13,_xll.IMDP("IR",$E467,K$10)),"")</f>
        <v/>
      </c>
      <c r="L467" s="30" t="str">
        <f>IFERROR(IF($F$4=4,_xll.IMDP("IR",$E467,L$9)-L$13,_xll.IMDP("IR",$E467,L$10)),"")</f>
        <v/>
      </c>
      <c r="M467" s="30" t="str">
        <f>IFERROR(IF($F$4=4,_xll.IMDP("IR",$E467,M$9)-M$13,_xll.IMDP("IR",$E467,M$10)),"")</f>
        <v/>
      </c>
      <c r="N467" s="30" t="str">
        <f>IFERROR(IF($F$4=4,_xll.IMDP("IR",$E467,N$9)-N$13,_xll.IMDP("IR",$E467,N$10)),"")</f>
        <v/>
      </c>
      <c r="O467" s="30" t="str">
        <f>IFERROR(IF($F$4=4,_xll.IMDP("IR",$E467,O$9)-O$13,_xll.IMDP("IR",$E467,O$10)),"")</f>
        <v/>
      </c>
      <c r="P467" s="30" t="str">
        <f>IFERROR(IF($F$4=4,_xll.IMDP("IR",$E467,P$9)-P$13,_xll.IMDP("IR",$E467,P$10)),"")</f>
        <v/>
      </c>
      <c r="Q467" s="30" t="str">
        <f>IFERROR(IF($F$4=4,_xll.IMDP("IR",$E467,Q$9)-Q$13,_xll.IMDP("IR",$E467,Q$10)),"")</f>
        <v/>
      </c>
      <c r="R467" s="30" t="str">
        <f>IFERROR(IF($F$4=4,_xll.IMDP("IR",$E467,R$9)-R$13,_xll.IMDP("IR",$E467,R$10)),"")</f>
        <v/>
      </c>
      <c r="S467" s="30" t="str">
        <f>IFERROR(IF($F$4=4,_xll.IMDP("IR",$E467,S$9)-S$13,_xll.IMDP("IR",$E467,S$10)),"")</f>
        <v/>
      </c>
      <c r="T467" s="30" t="str">
        <f>IFERROR(IF($F$4=4,_xll.IMDP("IR",$E467,T$9)-T$13,_xll.IMDP("IR",$E467,T$10)),"")</f>
        <v/>
      </c>
      <c r="U467" s="30" t="str">
        <f>IFERROR(IF($F$4=4,_xll.IMDP("IR",$E467,U$9)-U$13,_xll.IMDP("IR",$E467,U$10)),"")</f>
        <v/>
      </c>
      <c r="V467" s="31" t="str">
        <f>IFERROR(IF($F$4=4,_xll.IMDP("IR",$E467,V$9)-V$13,_xll.IMDP("IR",$E467,V$10)),"")</f>
        <v/>
      </c>
    </row>
    <row r="468" spans="2:22">
      <c r="B468">
        <v>455</v>
      </c>
      <c r="C468" s="7" t="str">
        <f>IFERROR( VLOOKUP( $B468, Sheet1!$M$2:$O$10001, 2,0),"")</f>
        <v/>
      </c>
      <c r="D468" s="24" t="str">
        <f>IFERROR( VLOOKUP( $B468, Sheet1!$M$2:$O$10001, 3,0),"")</f>
        <v/>
      </c>
      <c r="E468" s="3" t="str">
        <f t="shared" si="9"/>
        <v>BONDAVG</v>
      </c>
      <c r="F468" s="18" t="str">
        <f>_xll.IMDP("IR",$E468,F$12)</f>
        <v/>
      </c>
      <c r="G468" s="15" t="str">
        <f>_xll.IMDP("IR",$E468,G$12)</f>
        <v/>
      </c>
      <c r="H468" s="30" t="str">
        <f>IFERROR(IF($F$4=4,_xll.IMDP("IR",$E468,H$9)-H$13,_xll.IMDP("IR",$E468,H$10)),"")</f>
        <v/>
      </c>
      <c r="I468" s="30" t="str">
        <f>IFERROR(IF($F$4=4,_xll.IMDP("IR",$E468,I$9)-I$13,_xll.IMDP("IR",$E468,I$10)),"")</f>
        <v/>
      </c>
      <c r="J468" s="30" t="str">
        <f>IFERROR(IF($F$4=4,_xll.IMDP("IR",$E468,J$9)-J$13,_xll.IMDP("IR",$E468,J$10)),"")</f>
        <v/>
      </c>
      <c r="K468" s="30" t="str">
        <f>IFERROR(IF($F$4=4,_xll.IMDP("IR",$E468,K$9)-K$13,_xll.IMDP("IR",$E468,K$10)),"")</f>
        <v/>
      </c>
      <c r="L468" s="30" t="str">
        <f>IFERROR(IF($F$4=4,_xll.IMDP("IR",$E468,L$9)-L$13,_xll.IMDP("IR",$E468,L$10)),"")</f>
        <v/>
      </c>
      <c r="M468" s="30" t="str">
        <f>IFERROR(IF($F$4=4,_xll.IMDP("IR",$E468,M$9)-M$13,_xll.IMDP("IR",$E468,M$10)),"")</f>
        <v/>
      </c>
      <c r="N468" s="30" t="str">
        <f>IFERROR(IF($F$4=4,_xll.IMDP("IR",$E468,N$9)-N$13,_xll.IMDP("IR",$E468,N$10)),"")</f>
        <v/>
      </c>
      <c r="O468" s="30" t="str">
        <f>IFERROR(IF($F$4=4,_xll.IMDP("IR",$E468,O$9)-O$13,_xll.IMDP("IR",$E468,O$10)),"")</f>
        <v/>
      </c>
      <c r="P468" s="30" t="str">
        <f>IFERROR(IF($F$4=4,_xll.IMDP("IR",$E468,P$9)-P$13,_xll.IMDP("IR",$E468,P$10)),"")</f>
        <v/>
      </c>
      <c r="Q468" s="30" t="str">
        <f>IFERROR(IF($F$4=4,_xll.IMDP("IR",$E468,Q$9)-Q$13,_xll.IMDP("IR",$E468,Q$10)),"")</f>
        <v/>
      </c>
      <c r="R468" s="30" t="str">
        <f>IFERROR(IF($F$4=4,_xll.IMDP("IR",$E468,R$9)-R$13,_xll.IMDP("IR",$E468,R$10)),"")</f>
        <v/>
      </c>
      <c r="S468" s="30" t="str">
        <f>IFERROR(IF($F$4=4,_xll.IMDP("IR",$E468,S$9)-S$13,_xll.IMDP("IR",$E468,S$10)),"")</f>
        <v/>
      </c>
      <c r="T468" s="30" t="str">
        <f>IFERROR(IF($F$4=4,_xll.IMDP("IR",$E468,T$9)-T$13,_xll.IMDP("IR",$E468,T$10)),"")</f>
        <v/>
      </c>
      <c r="U468" s="30" t="str">
        <f>IFERROR(IF($F$4=4,_xll.IMDP("IR",$E468,U$9)-U$13,_xll.IMDP("IR",$E468,U$10)),"")</f>
        <v/>
      </c>
      <c r="V468" s="31" t="str">
        <f>IFERROR(IF($F$4=4,_xll.IMDP("IR",$E468,V$9)-V$13,_xll.IMDP("IR",$E468,V$10)),"")</f>
        <v/>
      </c>
    </row>
    <row r="469" spans="2:22">
      <c r="B469">
        <v>456</v>
      </c>
      <c r="C469" s="7" t="str">
        <f>IFERROR( VLOOKUP( $B469, Sheet1!$M$2:$O$10001, 2,0),"")</f>
        <v/>
      </c>
      <c r="D469" s="24" t="str">
        <f>IFERROR( VLOOKUP( $B469, Sheet1!$M$2:$O$10001, 3,0),"")</f>
        <v/>
      </c>
      <c r="E469" s="3" t="str">
        <f t="shared" si="9"/>
        <v>BONDAVG</v>
      </c>
      <c r="F469" s="18" t="str">
        <f>_xll.IMDP("IR",$E469,F$12)</f>
        <v/>
      </c>
      <c r="G469" s="15" t="str">
        <f>_xll.IMDP("IR",$E469,G$12)</f>
        <v/>
      </c>
      <c r="H469" s="30" t="str">
        <f>IFERROR(IF($F$4=4,_xll.IMDP("IR",$E469,H$9)-H$13,_xll.IMDP("IR",$E469,H$10)),"")</f>
        <v/>
      </c>
      <c r="I469" s="30" t="str">
        <f>IFERROR(IF($F$4=4,_xll.IMDP("IR",$E469,I$9)-I$13,_xll.IMDP("IR",$E469,I$10)),"")</f>
        <v/>
      </c>
      <c r="J469" s="30" t="str">
        <f>IFERROR(IF($F$4=4,_xll.IMDP("IR",$E469,J$9)-J$13,_xll.IMDP("IR",$E469,J$10)),"")</f>
        <v/>
      </c>
      <c r="K469" s="30" t="str">
        <f>IFERROR(IF($F$4=4,_xll.IMDP("IR",$E469,K$9)-K$13,_xll.IMDP("IR",$E469,K$10)),"")</f>
        <v/>
      </c>
      <c r="L469" s="30" t="str">
        <f>IFERROR(IF($F$4=4,_xll.IMDP("IR",$E469,L$9)-L$13,_xll.IMDP("IR",$E469,L$10)),"")</f>
        <v/>
      </c>
      <c r="M469" s="30" t="str">
        <f>IFERROR(IF($F$4=4,_xll.IMDP("IR",$E469,M$9)-M$13,_xll.IMDP("IR",$E469,M$10)),"")</f>
        <v/>
      </c>
      <c r="N469" s="30" t="str">
        <f>IFERROR(IF($F$4=4,_xll.IMDP("IR",$E469,N$9)-N$13,_xll.IMDP("IR",$E469,N$10)),"")</f>
        <v/>
      </c>
      <c r="O469" s="30" t="str">
        <f>IFERROR(IF($F$4=4,_xll.IMDP("IR",$E469,O$9)-O$13,_xll.IMDP("IR",$E469,O$10)),"")</f>
        <v/>
      </c>
      <c r="P469" s="30" t="str">
        <f>IFERROR(IF($F$4=4,_xll.IMDP("IR",$E469,P$9)-P$13,_xll.IMDP("IR",$E469,P$10)),"")</f>
        <v/>
      </c>
      <c r="Q469" s="30" t="str">
        <f>IFERROR(IF($F$4=4,_xll.IMDP("IR",$E469,Q$9)-Q$13,_xll.IMDP("IR",$E469,Q$10)),"")</f>
        <v/>
      </c>
      <c r="R469" s="30" t="str">
        <f>IFERROR(IF($F$4=4,_xll.IMDP("IR",$E469,R$9)-R$13,_xll.IMDP("IR",$E469,R$10)),"")</f>
        <v/>
      </c>
      <c r="S469" s="30" t="str">
        <f>IFERROR(IF($F$4=4,_xll.IMDP("IR",$E469,S$9)-S$13,_xll.IMDP("IR",$E469,S$10)),"")</f>
        <v/>
      </c>
      <c r="T469" s="30" t="str">
        <f>IFERROR(IF($F$4=4,_xll.IMDP("IR",$E469,T$9)-T$13,_xll.IMDP("IR",$E469,T$10)),"")</f>
        <v/>
      </c>
      <c r="U469" s="30" t="str">
        <f>IFERROR(IF($F$4=4,_xll.IMDP("IR",$E469,U$9)-U$13,_xll.IMDP("IR",$E469,U$10)),"")</f>
        <v/>
      </c>
      <c r="V469" s="31" t="str">
        <f>IFERROR(IF($F$4=4,_xll.IMDP("IR",$E469,V$9)-V$13,_xll.IMDP("IR",$E469,V$10)),"")</f>
        <v/>
      </c>
    </row>
    <row r="470" spans="2:22">
      <c r="B470">
        <v>457</v>
      </c>
      <c r="C470" s="7" t="str">
        <f>IFERROR( VLOOKUP( $B470, Sheet1!$M$2:$O$10001, 2,0),"")</f>
        <v/>
      </c>
      <c r="D470" s="24" t="str">
        <f>IFERROR( VLOOKUP( $B470, Sheet1!$M$2:$O$10001, 3,0),"")</f>
        <v/>
      </c>
      <c r="E470" s="3" t="str">
        <f t="shared" si="9"/>
        <v>BONDAVG</v>
      </c>
      <c r="F470" s="18" t="str">
        <f>_xll.IMDP("IR",$E470,F$12)</f>
        <v/>
      </c>
      <c r="G470" s="15" t="str">
        <f>_xll.IMDP("IR",$E470,G$12)</f>
        <v/>
      </c>
      <c r="H470" s="30" t="str">
        <f>IFERROR(IF($F$4=4,_xll.IMDP("IR",$E470,H$9)-H$13,_xll.IMDP("IR",$E470,H$10)),"")</f>
        <v/>
      </c>
      <c r="I470" s="30" t="str">
        <f>IFERROR(IF($F$4=4,_xll.IMDP("IR",$E470,I$9)-I$13,_xll.IMDP("IR",$E470,I$10)),"")</f>
        <v/>
      </c>
      <c r="J470" s="30" t="str">
        <f>IFERROR(IF($F$4=4,_xll.IMDP("IR",$E470,J$9)-J$13,_xll.IMDP("IR",$E470,J$10)),"")</f>
        <v/>
      </c>
      <c r="K470" s="30" t="str">
        <f>IFERROR(IF($F$4=4,_xll.IMDP("IR",$E470,K$9)-K$13,_xll.IMDP("IR",$E470,K$10)),"")</f>
        <v/>
      </c>
      <c r="L470" s="30" t="str">
        <f>IFERROR(IF($F$4=4,_xll.IMDP("IR",$E470,L$9)-L$13,_xll.IMDP("IR",$E470,L$10)),"")</f>
        <v/>
      </c>
      <c r="M470" s="30" t="str">
        <f>IFERROR(IF($F$4=4,_xll.IMDP("IR",$E470,M$9)-M$13,_xll.IMDP("IR",$E470,M$10)),"")</f>
        <v/>
      </c>
      <c r="N470" s="30" t="str">
        <f>IFERROR(IF($F$4=4,_xll.IMDP("IR",$E470,N$9)-N$13,_xll.IMDP("IR",$E470,N$10)),"")</f>
        <v/>
      </c>
      <c r="O470" s="30" t="str">
        <f>IFERROR(IF($F$4=4,_xll.IMDP("IR",$E470,O$9)-O$13,_xll.IMDP("IR",$E470,O$10)),"")</f>
        <v/>
      </c>
      <c r="P470" s="30" t="str">
        <f>IFERROR(IF($F$4=4,_xll.IMDP("IR",$E470,P$9)-P$13,_xll.IMDP("IR",$E470,P$10)),"")</f>
        <v/>
      </c>
      <c r="Q470" s="30" t="str">
        <f>IFERROR(IF($F$4=4,_xll.IMDP("IR",$E470,Q$9)-Q$13,_xll.IMDP("IR",$E470,Q$10)),"")</f>
        <v/>
      </c>
      <c r="R470" s="30" t="str">
        <f>IFERROR(IF($F$4=4,_xll.IMDP("IR",$E470,R$9)-R$13,_xll.IMDP("IR",$E470,R$10)),"")</f>
        <v/>
      </c>
      <c r="S470" s="30" t="str">
        <f>IFERROR(IF($F$4=4,_xll.IMDP("IR",$E470,S$9)-S$13,_xll.IMDP("IR",$E470,S$10)),"")</f>
        <v/>
      </c>
      <c r="T470" s="30" t="str">
        <f>IFERROR(IF($F$4=4,_xll.IMDP("IR",$E470,T$9)-T$13,_xll.IMDP("IR",$E470,T$10)),"")</f>
        <v/>
      </c>
      <c r="U470" s="30" t="str">
        <f>IFERROR(IF($F$4=4,_xll.IMDP("IR",$E470,U$9)-U$13,_xll.IMDP("IR",$E470,U$10)),"")</f>
        <v/>
      </c>
      <c r="V470" s="31" t="str">
        <f>IFERROR(IF($F$4=4,_xll.IMDP("IR",$E470,V$9)-V$13,_xll.IMDP("IR",$E470,V$10)),"")</f>
        <v/>
      </c>
    </row>
    <row r="471" spans="2:22">
      <c r="B471">
        <v>458</v>
      </c>
      <c r="C471" s="7" t="str">
        <f>IFERROR( VLOOKUP( $B471, Sheet1!$M$2:$O$10001, 2,0),"")</f>
        <v/>
      </c>
      <c r="D471" s="24" t="str">
        <f>IFERROR( VLOOKUP( $B471, Sheet1!$M$2:$O$10001, 3,0),"")</f>
        <v/>
      </c>
      <c r="E471" s="3" t="str">
        <f t="shared" si="9"/>
        <v>BONDAVG</v>
      </c>
      <c r="F471" s="18" t="str">
        <f>_xll.IMDP("IR",$E471,F$12)</f>
        <v/>
      </c>
      <c r="G471" s="15" t="str">
        <f>_xll.IMDP("IR",$E471,G$12)</f>
        <v/>
      </c>
      <c r="H471" s="30" t="str">
        <f>IFERROR(IF($F$4=4,_xll.IMDP("IR",$E471,H$9)-H$13,_xll.IMDP("IR",$E471,H$10)),"")</f>
        <v/>
      </c>
      <c r="I471" s="30" t="str">
        <f>IFERROR(IF($F$4=4,_xll.IMDP("IR",$E471,I$9)-I$13,_xll.IMDP("IR",$E471,I$10)),"")</f>
        <v/>
      </c>
      <c r="J471" s="30" t="str">
        <f>IFERROR(IF($F$4=4,_xll.IMDP("IR",$E471,J$9)-J$13,_xll.IMDP("IR",$E471,J$10)),"")</f>
        <v/>
      </c>
      <c r="K471" s="30" t="str">
        <f>IFERROR(IF($F$4=4,_xll.IMDP("IR",$E471,K$9)-K$13,_xll.IMDP("IR",$E471,K$10)),"")</f>
        <v/>
      </c>
      <c r="L471" s="30" t="str">
        <f>IFERROR(IF($F$4=4,_xll.IMDP("IR",$E471,L$9)-L$13,_xll.IMDP("IR",$E471,L$10)),"")</f>
        <v/>
      </c>
      <c r="M471" s="30" t="str">
        <f>IFERROR(IF($F$4=4,_xll.IMDP("IR",$E471,M$9)-M$13,_xll.IMDP("IR",$E471,M$10)),"")</f>
        <v/>
      </c>
      <c r="N471" s="30" t="str">
        <f>IFERROR(IF($F$4=4,_xll.IMDP("IR",$E471,N$9)-N$13,_xll.IMDP("IR",$E471,N$10)),"")</f>
        <v/>
      </c>
      <c r="O471" s="30" t="str">
        <f>IFERROR(IF($F$4=4,_xll.IMDP("IR",$E471,O$9)-O$13,_xll.IMDP("IR",$E471,O$10)),"")</f>
        <v/>
      </c>
      <c r="P471" s="30" t="str">
        <f>IFERROR(IF($F$4=4,_xll.IMDP("IR",$E471,P$9)-P$13,_xll.IMDP("IR",$E471,P$10)),"")</f>
        <v/>
      </c>
      <c r="Q471" s="30" t="str">
        <f>IFERROR(IF($F$4=4,_xll.IMDP("IR",$E471,Q$9)-Q$13,_xll.IMDP("IR",$E471,Q$10)),"")</f>
        <v/>
      </c>
      <c r="R471" s="30" t="str">
        <f>IFERROR(IF($F$4=4,_xll.IMDP("IR",$E471,R$9)-R$13,_xll.IMDP("IR",$E471,R$10)),"")</f>
        <v/>
      </c>
      <c r="S471" s="30" t="str">
        <f>IFERROR(IF($F$4=4,_xll.IMDP("IR",$E471,S$9)-S$13,_xll.IMDP("IR",$E471,S$10)),"")</f>
        <v/>
      </c>
      <c r="T471" s="30" t="str">
        <f>IFERROR(IF($F$4=4,_xll.IMDP("IR",$E471,T$9)-T$13,_xll.IMDP("IR",$E471,T$10)),"")</f>
        <v/>
      </c>
      <c r="U471" s="30" t="str">
        <f>IFERROR(IF($F$4=4,_xll.IMDP("IR",$E471,U$9)-U$13,_xll.IMDP("IR",$E471,U$10)),"")</f>
        <v/>
      </c>
      <c r="V471" s="31" t="str">
        <f>IFERROR(IF($F$4=4,_xll.IMDP("IR",$E471,V$9)-V$13,_xll.IMDP("IR",$E471,V$10)),"")</f>
        <v/>
      </c>
    </row>
    <row r="472" spans="2:22">
      <c r="B472">
        <v>459</v>
      </c>
      <c r="C472" s="7" t="str">
        <f>IFERROR( VLOOKUP( $B472, Sheet1!$M$2:$O$10001, 2,0),"")</f>
        <v/>
      </c>
      <c r="D472" s="24" t="str">
        <f>IFERROR( VLOOKUP( $B472, Sheet1!$M$2:$O$10001, 3,0),"")</f>
        <v/>
      </c>
      <c r="E472" s="3" t="str">
        <f t="shared" si="9"/>
        <v>BONDAVG</v>
      </c>
      <c r="F472" s="18" t="str">
        <f>_xll.IMDP("IR",$E472,F$12)</f>
        <v/>
      </c>
      <c r="G472" s="15" t="str">
        <f>_xll.IMDP("IR",$E472,G$12)</f>
        <v/>
      </c>
      <c r="H472" s="30" t="str">
        <f>IFERROR(IF($F$4=4,_xll.IMDP("IR",$E472,H$9)-H$13,_xll.IMDP("IR",$E472,H$10)),"")</f>
        <v/>
      </c>
      <c r="I472" s="30" t="str">
        <f>IFERROR(IF($F$4=4,_xll.IMDP("IR",$E472,I$9)-I$13,_xll.IMDP("IR",$E472,I$10)),"")</f>
        <v/>
      </c>
      <c r="J472" s="30" t="str">
        <f>IFERROR(IF($F$4=4,_xll.IMDP("IR",$E472,J$9)-J$13,_xll.IMDP("IR",$E472,J$10)),"")</f>
        <v/>
      </c>
      <c r="K472" s="30" t="str">
        <f>IFERROR(IF($F$4=4,_xll.IMDP("IR",$E472,K$9)-K$13,_xll.IMDP("IR",$E472,K$10)),"")</f>
        <v/>
      </c>
      <c r="L472" s="30" t="str">
        <f>IFERROR(IF($F$4=4,_xll.IMDP("IR",$E472,L$9)-L$13,_xll.IMDP("IR",$E472,L$10)),"")</f>
        <v/>
      </c>
      <c r="M472" s="30" t="str">
        <f>IFERROR(IF($F$4=4,_xll.IMDP("IR",$E472,M$9)-M$13,_xll.IMDP("IR",$E472,M$10)),"")</f>
        <v/>
      </c>
      <c r="N472" s="30" t="str">
        <f>IFERROR(IF($F$4=4,_xll.IMDP("IR",$E472,N$9)-N$13,_xll.IMDP("IR",$E472,N$10)),"")</f>
        <v/>
      </c>
      <c r="O472" s="30" t="str">
        <f>IFERROR(IF($F$4=4,_xll.IMDP("IR",$E472,O$9)-O$13,_xll.IMDP("IR",$E472,O$10)),"")</f>
        <v/>
      </c>
      <c r="P472" s="30" t="str">
        <f>IFERROR(IF($F$4=4,_xll.IMDP("IR",$E472,P$9)-P$13,_xll.IMDP("IR",$E472,P$10)),"")</f>
        <v/>
      </c>
      <c r="Q472" s="30" t="str">
        <f>IFERROR(IF($F$4=4,_xll.IMDP("IR",$E472,Q$9)-Q$13,_xll.IMDP("IR",$E472,Q$10)),"")</f>
        <v/>
      </c>
      <c r="R472" s="30" t="str">
        <f>IFERROR(IF($F$4=4,_xll.IMDP("IR",$E472,R$9)-R$13,_xll.IMDP("IR",$E472,R$10)),"")</f>
        <v/>
      </c>
      <c r="S472" s="30" t="str">
        <f>IFERROR(IF($F$4=4,_xll.IMDP("IR",$E472,S$9)-S$13,_xll.IMDP("IR",$E472,S$10)),"")</f>
        <v/>
      </c>
      <c r="T472" s="30" t="str">
        <f>IFERROR(IF($F$4=4,_xll.IMDP("IR",$E472,T$9)-T$13,_xll.IMDP("IR",$E472,T$10)),"")</f>
        <v/>
      </c>
      <c r="U472" s="30" t="str">
        <f>IFERROR(IF($F$4=4,_xll.IMDP("IR",$E472,U$9)-U$13,_xll.IMDP("IR",$E472,U$10)),"")</f>
        <v/>
      </c>
      <c r="V472" s="31" t="str">
        <f>IFERROR(IF($F$4=4,_xll.IMDP("IR",$E472,V$9)-V$13,_xll.IMDP("IR",$E472,V$10)),"")</f>
        <v/>
      </c>
    </row>
    <row r="473" spans="2:22">
      <c r="B473">
        <v>460</v>
      </c>
      <c r="C473" s="7" t="str">
        <f>IFERROR( VLOOKUP( $B473, Sheet1!$M$2:$O$10001, 2,0),"")</f>
        <v/>
      </c>
      <c r="D473" s="24" t="str">
        <f>IFERROR( VLOOKUP( $B473, Sheet1!$M$2:$O$10001, 3,0),"")</f>
        <v/>
      </c>
      <c r="E473" s="3" t="str">
        <f t="shared" si="9"/>
        <v>BONDAVG</v>
      </c>
      <c r="F473" s="18" t="str">
        <f>_xll.IMDP("IR",$E473,F$12)</f>
        <v/>
      </c>
      <c r="G473" s="15" t="str">
        <f>_xll.IMDP("IR",$E473,G$12)</f>
        <v/>
      </c>
      <c r="H473" s="30" t="str">
        <f>IFERROR(IF($F$4=4,_xll.IMDP("IR",$E473,H$9)-H$13,_xll.IMDP("IR",$E473,H$10)),"")</f>
        <v/>
      </c>
      <c r="I473" s="30" t="str">
        <f>IFERROR(IF($F$4=4,_xll.IMDP("IR",$E473,I$9)-I$13,_xll.IMDP("IR",$E473,I$10)),"")</f>
        <v/>
      </c>
      <c r="J473" s="30" t="str">
        <f>IFERROR(IF($F$4=4,_xll.IMDP("IR",$E473,J$9)-J$13,_xll.IMDP("IR",$E473,J$10)),"")</f>
        <v/>
      </c>
      <c r="K473" s="30" t="str">
        <f>IFERROR(IF($F$4=4,_xll.IMDP("IR",$E473,K$9)-K$13,_xll.IMDP("IR",$E473,K$10)),"")</f>
        <v/>
      </c>
      <c r="L473" s="30" t="str">
        <f>IFERROR(IF($F$4=4,_xll.IMDP("IR",$E473,L$9)-L$13,_xll.IMDP("IR",$E473,L$10)),"")</f>
        <v/>
      </c>
      <c r="M473" s="30" t="str">
        <f>IFERROR(IF($F$4=4,_xll.IMDP("IR",$E473,M$9)-M$13,_xll.IMDP("IR",$E473,M$10)),"")</f>
        <v/>
      </c>
      <c r="N473" s="30" t="str">
        <f>IFERROR(IF($F$4=4,_xll.IMDP("IR",$E473,N$9)-N$13,_xll.IMDP("IR",$E473,N$10)),"")</f>
        <v/>
      </c>
      <c r="O473" s="30" t="str">
        <f>IFERROR(IF($F$4=4,_xll.IMDP("IR",$E473,O$9)-O$13,_xll.IMDP("IR",$E473,O$10)),"")</f>
        <v/>
      </c>
      <c r="P473" s="30" t="str">
        <f>IFERROR(IF($F$4=4,_xll.IMDP("IR",$E473,P$9)-P$13,_xll.IMDP("IR",$E473,P$10)),"")</f>
        <v/>
      </c>
      <c r="Q473" s="30" t="str">
        <f>IFERROR(IF($F$4=4,_xll.IMDP("IR",$E473,Q$9)-Q$13,_xll.IMDP("IR",$E473,Q$10)),"")</f>
        <v/>
      </c>
      <c r="R473" s="30" t="str">
        <f>IFERROR(IF($F$4=4,_xll.IMDP("IR",$E473,R$9)-R$13,_xll.IMDP("IR",$E473,R$10)),"")</f>
        <v/>
      </c>
      <c r="S473" s="30" t="str">
        <f>IFERROR(IF($F$4=4,_xll.IMDP("IR",$E473,S$9)-S$13,_xll.IMDP("IR",$E473,S$10)),"")</f>
        <v/>
      </c>
      <c r="T473" s="30" t="str">
        <f>IFERROR(IF($F$4=4,_xll.IMDP("IR",$E473,T$9)-T$13,_xll.IMDP("IR",$E473,T$10)),"")</f>
        <v/>
      </c>
      <c r="U473" s="30" t="str">
        <f>IFERROR(IF($F$4=4,_xll.IMDP("IR",$E473,U$9)-U$13,_xll.IMDP("IR",$E473,U$10)),"")</f>
        <v/>
      </c>
      <c r="V473" s="31" t="str">
        <f>IFERROR(IF($F$4=4,_xll.IMDP("IR",$E473,V$9)-V$13,_xll.IMDP("IR",$E473,V$10)),"")</f>
        <v/>
      </c>
    </row>
    <row r="474" spans="2:22">
      <c r="B474">
        <v>461</v>
      </c>
      <c r="C474" s="7" t="str">
        <f>IFERROR( VLOOKUP( $B474, Sheet1!$M$2:$O$10001, 2,0),"")</f>
        <v/>
      </c>
      <c r="D474" s="24" t="str">
        <f>IFERROR( VLOOKUP( $B474, Sheet1!$M$2:$O$10001, 3,0),"")</f>
        <v/>
      </c>
      <c r="E474" s="3" t="str">
        <f t="shared" si="9"/>
        <v>BONDAVG</v>
      </c>
      <c r="F474" s="18" t="str">
        <f>_xll.IMDP("IR",$E474,F$12)</f>
        <v/>
      </c>
      <c r="G474" s="15" t="str">
        <f>_xll.IMDP("IR",$E474,G$12)</f>
        <v/>
      </c>
      <c r="H474" s="30" t="str">
        <f>IFERROR(IF($F$4=4,_xll.IMDP("IR",$E474,H$9)-H$13,_xll.IMDP("IR",$E474,H$10)),"")</f>
        <v/>
      </c>
      <c r="I474" s="30" t="str">
        <f>IFERROR(IF($F$4=4,_xll.IMDP("IR",$E474,I$9)-I$13,_xll.IMDP("IR",$E474,I$10)),"")</f>
        <v/>
      </c>
      <c r="J474" s="30" t="str">
        <f>IFERROR(IF($F$4=4,_xll.IMDP("IR",$E474,J$9)-J$13,_xll.IMDP("IR",$E474,J$10)),"")</f>
        <v/>
      </c>
      <c r="K474" s="30" t="str">
        <f>IFERROR(IF($F$4=4,_xll.IMDP("IR",$E474,K$9)-K$13,_xll.IMDP("IR",$E474,K$10)),"")</f>
        <v/>
      </c>
      <c r="L474" s="30" t="str">
        <f>IFERROR(IF($F$4=4,_xll.IMDP("IR",$E474,L$9)-L$13,_xll.IMDP("IR",$E474,L$10)),"")</f>
        <v/>
      </c>
      <c r="M474" s="30" t="str">
        <f>IFERROR(IF($F$4=4,_xll.IMDP("IR",$E474,M$9)-M$13,_xll.IMDP("IR",$E474,M$10)),"")</f>
        <v/>
      </c>
      <c r="N474" s="30" t="str">
        <f>IFERROR(IF($F$4=4,_xll.IMDP("IR",$E474,N$9)-N$13,_xll.IMDP("IR",$E474,N$10)),"")</f>
        <v/>
      </c>
      <c r="O474" s="30" t="str">
        <f>IFERROR(IF($F$4=4,_xll.IMDP("IR",$E474,O$9)-O$13,_xll.IMDP("IR",$E474,O$10)),"")</f>
        <v/>
      </c>
      <c r="P474" s="30" t="str">
        <f>IFERROR(IF($F$4=4,_xll.IMDP("IR",$E474,P$9)-P$13,_xll.IMDP("IR",$E474,P$10)),"")</f>
        <v/>
      </c>
      <c r="Q474" s="30" t="str">
        <f>IFERROR(IF($F$4=4,_xll.IMDP("IR",$E474,Q$9)-Q$13,_xll.IMDP("IR",$E474,Q$10)),"")</f>
        <v/>
      </c>
      <c r="R474" s="30" t="str">
        <f>IFERROR(IF($F$4=4,_xll.IMDP("IR",$E474,R$9)-R$13,_xll.IMDP("IR",$E474,R$10)),"")</f>
        <v/>
      </c>
      <c r="S474" s="30" t="str">
        <f>IFERROR(IF($F$4=4,_xll.IMDP("IR",$E474,S$9)-S$13,_xll.IMDP("IR",$E474,S$10)),"")</f>
        <v/>
      </c>
      <c r="T474" s="30" t="str">
        <f>IFERROR(IF($F$4=4,_xll.IMDP("IR",$E474,T$9)-T$13,_xll.IMDP("IR",$E474,T$10)),"")</f>
        <v/>
      </c>
      <c r="U474" s="30" t="str">
        <f>IFERROR(IF($F$4=4,_xll.IMDP("IR",$E474,U$9)-U$13,_xll.IMDP("IR",$E474,U$10)),"")</f>
        <v/>
      </c>
      <c r="V474" s="31" t="str">
        <f>IFERROR(IF($F$4=4,_xll.IMDP("IR",$E474,V$9)-V$13,_xll.IMDP("IR",$E474,V$10)),"")</f>
        <v/>
      </c>
    </row>
    <row r="475" spans="2:22">
      <c r="B475">
        <v>462</v>
      </c>
      <c r="C475" s="7" t="str">
        <f>IFERROR( VLOOKUP( $B475, Sheet1!$M$2:$O$10001, 2,0),"")</f>
        <v/>
      </c>
      <c r="D475" s="24" t="str">
        <f>IFERROR( VLOOKUP( $B475, Sheet1!$M$2:$O$10001, 3,0),"")</f>
        <v/>
      </c>
      <c r="E475" s="3" t="str">
        <f t="shared" si="9"/>
        <v>BONDAVG</v>
      </c>
      <c r="F475" s="18" t="str">
        <f>_xll.IMDP("IR",$E475,F$12)</f>
        <v/>
      </c>
      <c r="G475" s="15" t="str">
        <f>_xll.IMDP("IR",$E475,G$12)</f>
        <v/>
      </c>
      <c r="H475" s="30" t="str">
        <f>IFERROR(IF($F$4=4,_xll.IMDP("IR",$E475,H$9)-H$13,_xll.IMDP("IR",$E475,H$10)),"")</f>
        <v/>
      </c>
      <c r="I475" s="30" t="str">
        <f>IFERROR(IF($F$4=4,_xll.IMDP("IR",$E475,I$9)-I$13,_xll.IMDP("IR",$E475,I$10)),"")</f>
        <v/>
      </c>
      <c r="J475" s="30" t="str">
        <f>IFERROR(IF($F$4=4,_xll.IMDP("IR",$E475,J$9)-J$13,_xll.IMDP("IR",$E475,J$10)),"")</f>
        <v/>
      </c>
      <c r="K475" s="30" t="str">
        <f>IFERROR(IF($F$4=4,_xll.IMDP("IR",$E475,K$9)-K$13,_xll.IMDP("IR",$E475,K$10)),"")</f>
        <v/>
      </c>
      <c r="L475" s="30" t="str">
        <f>IFERROR(IF($F$4=4,_xll.IMDP("IR",$E475,L$9)-L$13,_xll.IMDP("IR",$E475,L$10)),"")</f>
        <v/>
      </c>
      <c r="M475" s="30" t="str">
        <f>IFERROR(IF($F$4=4,_xll.IMDP("IR",$E475,M$9)-M$13,_xll.IMDP("IR",$E475,M$10)),"")</f>
        <v/>
      </c>
      <c r="N475" s="30" t="str">
        <f>IFERROR(IF($F$4=4,_xll.IMDP("IR",$E475,N$9)-N$13,_xll.IMDP("IR",$E475,N$10)),"")</f>
        <v/>
      </c>
      <c r="O475" s="30" t="str">
        <f>IFERROR(IF($F$4=4,_xll.IMDP("IR",$E475,O$9)-O$13,_xll.IMDP("IR",$E475,O$10)),"")</f>
        <v/>
      </c>
      <c r="P475" s="30" t="str">
        <f>IFERROR(IF($F$4=4,_xll.IMDP("IR",$E475,P$9)-P$13,_xll.IMDP("IR",$E475,P$10)),"")</f>
        <v/>
      </c>
      <c r="Q475" s="30" t="str">
        <f>IFERROR(IF($F$4=4,_xll.IMDP("IR",$E475,Q$9)-Q$13,_xll.IMDP("IR",$E475,Q$10)),"")</f>
        <v/>
      </c>
      <c r="R475" s="30" t="str">
        <f>IFERROR(IF($F$4=4,_xll.IMDP("IR",$E475,R$9)-R$13,_xll.IMDP("IR",$E475,R$10)),"")</f>
        <v/>
      </c>
      <c r="S475" s="30" t="str">
        <f>IFERROR(IF($F$4=4,_xll.IMDP("IR",$E475,S$9)-S$13,_xll.IMDP("IR",$E475,S$10)),"")</f>
        <v/>
      </c>
      <c r="T475" s="30" t="str">
        <f>IFERROR(IF($F$4=4,_xll.IMDP("IR",$E475,T$9)-T$13,_xll.IMDP("IR",$E475,T$10)),"")</f>
        <v/>
      </c>
      <c r="U475" s="30" t="str">
        <f>IFERROR(IF($F$4=4,_xll.IMDP("IR",$E475,U$9)-U$13,_xll.IMDP("IR",$E475,U$10)),"")</f>
        <v/>
      </c>
      <c r="V475" s="31" t="str">
        <f>IFERROR(IF($F$4=4,_xll.IMDP("IR",$E475,V$9)-V$13,_xll.IMDP("IR",$E475,V$10)),"")</f>
        <v/>
      </c>
    </row>
    <row r="476" spans="2:22">
      <c r="B476">
        <v>463</v>
      </c>
      <c r="C476" s="7" t="str">
        <f>IFERROR( VLOOKUP( $B476, Sheet1!$M$2:$O$10001, 2,0),"")</f>
        <v/>
      </c>
      <c r="D476" s="24" t="str">
        <f>IFERROR( VLOOKUP( $B476, Sheet1!$M$2:$O$10001, 3,0),"")</f>
        <v/>
      </c>
      <c r="E476" s="3" t="str">
        <f t="shared" si="9"/>
        <v>BONDAVG</v>
      </c>
      <c r="F476" s="18" t="str">
        <f>_xll.IMDP("IR",$E476,F$12)</f>
        <v/>
      </c>
      <c r="G476" s="15" t="str">
        <f>_xll.IMDP("IR",$E476,G$12)</f>
        <v/>
      </c>
      <c r="H476" s="30" t="str">
        <f>IFERROR(IF($F$4=4,_xll.IMDP("IR",$E476,H$9)-H$13,_xll.IMDP("IR",$E476,H$10)),"")</f>
        <v/>
      </c>
      <c r="I476" s="30" t="str">
        <f>IFERROR(IF($F$4=4,_xll.IMDP("IR",$E476,I$9)-I$13,_xll.IMDP("IR",$E476,I$10)),"")</f>
        <v/>
      </c>
      <c r="J476" s="30" t="str">
        <f>IFERROR(IF($F$4=4,_xll.IMDP("IR",$E476,J$9)-J$13,_xll.IMDP("IR",$E476,J$10)),"")</f>
        <v/>
      </c>
      <c r="K476" s="30" t="str">
        <f>IFERROR(IF($F$4=4,_xll.IMDP("IR",$E476,K$9)-K$13,_xll.IMDP("IR",$E476,K$10)),"")</f>
        <v/>
      </c>
      <c r="L476" s="30" t="str">
        <f>IFERROR(IF($F$4=4,_xll.IMDP("IR",$E476,L$9)-L$13,_xll.IMDP("IR",$E476,L$10)),"")</f>
        <v/>
      </c>
      <c r="M476" s="30" t="str">
        <f>IFERROR(IF($F$4=4,_xll.IMDP("IR",$E476,M$9)-M$13,_xll.IMDP("IR",$E476,M$10)),"")</f>
        <v/>
      </c>
      <c r="N476" s="30" t="str">
        <f>IFERROR(IF($F$4=4,_xll.IMDP("IR",$E476,N$9)-N$13,_xll.IMDP("IR",$E476,N$10)),"")</f>
        <v/>
      </c>
      <c r="O476" s="30" t="str">
        <f>IFERROR(IF($F$4=4,_xll.IMDP("IR",$E476,O$9)-O$13,_xll.IMDP("IR",$E476,O$10)),"")</f>
        <v/>
      </c>
      <c r="P476" s="30" t="str">
        <f>IFERROR(IF($F$4=4,_xll.IMDP("IR",$E476,P$9)-P$13,_xll.IMDP("IR",$E476,P$10)),"")</f>
        <v/>
      </c>
      <c r="Q476" s="30" t="str">
        <f>IFERROR(IF($F$4=4,_xll.IMDP("IR",$E476,Q$9)-Q$13,_xll.IMDP("IR",$E476,Q$10)),"")</f>
        <v/>
      </c>
      <c r="R476" s="30" t="str">
        <f>IFERROR(IF($F$4=4,_xll.IMDP("IR",$E476,R$9)-R$13,_xll.IMDP("IR",$E476,R$10)),"")</f>
        <v/>
      </c>
      <c r="S476" s="30" t="str">
        <f>IFERROR(IF($F$4=4,_xll.IMDP("IR",$E476,S$9)-S$13,_xll.IMDP("IR",$E476,S$10)),"")</f>
        <v/>
      </c>
      <c r="T476" s="30" t="str">
        <f>IFERROR(IF($F$4=4,_xll.IMDP("IR",$E476,T$9)-T$13,_xll.IMDP("IR",$E476,T$10)),"")</f>
        <v/>
      </c>
      <c r="U476" s="30" t="str">
        <f>IFERROR(IF($F$4=4,_xll.IMDP("IR",$E476,U$9)-U$13,_xll.IMDP("IR",$E476,U$10)),"")</f>
        <v/>
      </c>
      <c r="V476" s="31" t="str">
        <f>IFERROR(IF($F$4=4,_xll.IMDP("IR",$E476,V$9)-V$13,_xll.IMDP("IR",$E476,V$10)),"")</f>
        <v/>
      </c>
    </row>
    <row r="477" spans="2:22">
      <c r="B477">
        <v>464</v>
      </c>
      <c r="C477" s="7" t="str">
        <f>IFERROR( VLOOKUP( $B477, Sheet1!$M$2:$O$10001, 2,0),"")</f>
        <v/>
      </c>
      <c r="D477" s="24" t="str">
        <f>IFERROR( VLOOKUP( $B477, Sheet1!$M$2:$O$10001, 3,0),"")</f>
        <v/>
      </c>
      <c r="E477" s="3" t="str">
        <f t="shared" si="9"/>
        <v>BONDAVG</v>
      </c>
      <c r="F477" s="18" t="str">
        <f>_xll.IMDP("IR",$E477,F$12)</f>
        <v/>
      </c>
      <c r="G477" s="15" t="str">
        <f>_xll.IMDP("IR",$E477,G$12)</f>
        <v/>
      </c>
      <c r="H477" s="30" t="str">
        <f>IFERROR(IF($F$4=4,_xll.IMDP("IR",$E477,H$9)-H$13,_xll.IMDP("IR",$E477,H$10)),"")</f>
        <v/>
      </c>
      <c r="I477" s="30" t="str">
        <f>IFERROR(IF($F$4=4,_xll.IMDP("IR",$E477,I$9)-I$13,_xll.IMDP("IR",$E477,I$10)),"")</f>
        <v/>
      </c>
      <c r="J477" s="30" t="str">
        <f>IFERROR(IF($F$4=4,_xll.IMDP("IR",$E477,J$9)-J$13,_xll.IMDP("IR",$E477,J$10)),"")</f>
        <v/>
      </c>
      <c r="K477" s="30" t="str">
        <f>IFERROR(IF($F$4=4,_xll.IMDP("IR",$E477,K$9)-K$13,_xll.IMDP("IR",$E477,K$10)),"")</f>
        <v/>
      </c>
      <c r="L477" s="30" t="str">
        <f>IFERROR(IF($F$4=4,_xll.IMDP("IR",$E477,L$9)-L$13,_xll.IMDP("IR",$E477,L$10)),"")</f>
        <v/>
      </c>
      <c r="M477" s="30" t="str">
        <f>IFERROR(IF($F$4=4,_xll.IMDP("IR",$E477,M$9)-M$13,_xll.IMDP("IR",$E477,M$10)),"")</f>
        <v/>
      </c>
      <c r="N477" s="30" t="str">
        <f>IFERROR(IF($F$4=4,_xll.IMDP("IR",$E477,N$9)-N$13,_xll.IMDP("IR",$E477,N$10)),"")</f>
        <v/>
      </c>
      <c r="O477" s="30" t="str">
        <f>IFERROR(IF($F$4=4,_xll.IMDP("IR",$E477,O$9)-O$13,_xll.IMDP("IR",$E477,O$10)),"")</f>
        <v/>
      </c>
      <c r="P477" s="30" t="str">
        <f>IFERROR(IF($F$4=4,_xll.IMDP("IR",$E477,P$9)-P$13,_xll.IMDP("IR",$E477,P$10)),"")</f>
        <v/>
      </c>
      <c r="Q477" s="30" t="str">
        <f>IFERROR(IF($F$4=4,_xll.IMDP("IR",$E477,Q$9)-Q$13,_xll.IMDP("IR",$E477,Q$10)),"")</f>
        <v/>
      </c>
      <c r="R477" s="30" t="str">
        <f>IFERROR(IF($F$4=4,_xll.IMDP("IR",$E477,R$9)-R$13,_xll.IMDP("IR",$E477,R$10)),"")</f>
        <v/>
      </c>
      <c r="S477" s="30" t="str">
        <f>IFERROR(IF($F$4=4,_xll.IMDP("IR",$E477,S$9)-S$13,_xll.IMDP("IR",$E477,S$10)),"")</f>
        <v/>
      </c>
      <c r="T477" s="30" t="str">
        <f>IFERROR(IF($F$4=4,_xll.IMDP("IR",$E477,T$9)-T$13,_xll.IMDP("IR",$E477,T$10)),"")</f>
        <v/>
      </c>
      <c r="U477" s="30" t="str">
        <f>IFERROR(IF($F$4=4,_xll.IMDP("IR",$E477,U$9)-U$13,_xll.IMDP("IR",$E477,U$10)),"")</f>
        <v/>
      </c>
      <c r="V477" s="31" t="str">
        <f>IFERROR(IF($F$4=4,_xll.IMDP("IR",$E477,V$9)-V$13,_xll.IMDP("IR",$E477,V$10)),"")</f>
        <v/>
      </c>
    </row>
    <row r="478" spans="2:22">
      <c r="B478">
        <v>465</v>
      </c>
      <c r="C478" s="7" t="str">
        <f>IFERROR( VLOOKUP( $B478, Sheet1!$M$2:$O$10001, 2,0),"")</f>
        <v/>
      </c>
      <c r="D478" s="24" t="str">
        <f>IFERROR( VLOOKUP( $B478, Sheet1!$M$2:$O$10001, 3,0),"")</f>
        <v/>
      </c>
      <c r="E478" s="3" t="str">
        <f t="shared" si="9"/>
        <v>BONDAVG</v>
      </c>
      <c r="F478" s="18" t="str">
        <f>_xll.IMDP("IR",$E478,F$12)</f>
        <v/>
      </c>
      <c r="G478" s="15" t="str">
        <f>_xll.IMDP("IR",$E478,G$12)</f>
        <v/>
      </c>
      <c r="H478" s="30" t="str">
        <f>IFERROR(IF($F$4=4,_xll.IMDP("IR",$E478,H$9)-H$13,_xll.IMDP("IR",$E478,H$10)),"")</f>
        <v/>
      </c>
      <c r="I478" s="30" t="str">
        <f>IFERROR(IF($F$4=4,_xll.IMDP("IR",$E478,I$9)-I$13,_xll.IMDP("IR",$E478,I$10)),"")</f>
        <v/>
      </c>
      <c r="J478" s="30" t="str">
        <f>IFERROR(IF($F$4=4,_xll.IMDP("IR",$E478,J$9)-J$13,_xll.IMDP("IR",$E478,J$10)),"")</f>
        <v/>
      </c>
      <c r="K478" s="30" t="str">
        <f>IFERROR(IF($F$4=4,_xll.IMDP("IR",$E478,K$9)-K$13,_xll.IMDP("IR",$E478,K$10)),"")</f>
        <v/>
      </c>
      <c r="L478" s="30" t="str">
        <f>IFERROR(IF($F$4=4,_xll.IMDP("IR",$E478,L$9)-L$13,_xll.IMDP("IR",$E478,L$10)),"")</f>
        <v/>
      </c>
      <c r="M478" s="30" t="str">
        <f>IFERROR(IF($F$4=4,_xll.IMDP("IR",$E478,M$9)-M$13,_xll.IMDP("IR",$E478,M$10)),"")</f>
        <v/>
      </c>
      <c r="N478" s="30" t="str">
        <f>IFERROR(IF($F$4=4,_xll.IMDP("IR",$E478,N$9)-N$13,_xll.IMDP("IR",$E478,N$10)),"")</f>
        <v/>
      </c>
      <c r="O478" s="30" t="str">
        <f>IFERROR(IF($F$4=4,_xll.IMDP("IR",$E478,O$9)-O$13,_xll.IMDP("IR",$E478,O$10)),"")</f>
        <v/>
      </c>
      <c r="P478" s="30" t="str">
        <f>IFERROR(IF($F$4=4,_xll.IMDP("IR",$E478,P$9)-P$13,_xll.IMDP("IR",$E478,P$10)),"")</f>
        <v/>
      </c>
      <c r="Q478" s="30" t="str">
        <f>IFERROR(IF($F$4=4,_xll.IMDP("IR",$E478,Q$9)-Q$13,_xll.IMDP("IR",$E478,Q$10)),"")</f>
        <v/>
      </c>
      <c r="R478" s="30" t="str">
        <f>IFERROR(IF($F$4=4,_xll.IMDP("IR",$E478,R$9)-R$13,_xll.IMDP("IR",$E478,R$10)),"")</f>
        <v/>
      </c>
      <c r="S478" s="30" t="str">
        <f>IFERROR(IF($F$4=4,_xll.IMDP("IR",$E478,S$9)-S$13,_xll.IMDP("IR",$E478,S$10)),"")</f>
        <v/>
      </c>
      <c r="T478" s="30" t="str">
        <f>IFERROR(IF($F$4=4,_xll.IMDP("IR",$E478,T$9)-T$13,_xll.IMDP("IR",$E478,T$10)),"")</f>
        <v/>
      </c>
      <c r="U478" s="30" t="str">
        <f>IFERROR(IF($F$4=4,_xll.IMDP("IR",$E478,U$9)-U$13,_xll.IMDP("IR",$E478,U$10)),"")</f>
        <v/>
      </c>
      <c r="V478" s="31" t="str">
        <f>IFERROR(IF($F$4=4,_xll.IMDP("IR",$E478,V$9)-V$13,_xll.IMDP("IR",$E478,V$10)),"")</f>
        <v/>
      </c>
    </row>
    <row r="479" spans="2:22">
      <c r="B479">
        <v>466</v>
      </c>
      <c r="C479" s="7" t="str">
        <f>IFERROR( VLOOKUP( $B479, Sheet1!$M$2:$O$10001, 2,0),"")</f>
        <v/>
      </c>
      <c r="D479" s="24" t="str">
        <f>IFERROR( VLOOKUP( $B479, Sheet1!$M$2:$O$10001, 3,0),"")</f>
        <v/>
      </c>
      <c r="E479" s="3" t="str">
        <f t="shared" si="9"/>
        <v>BONDAVG</v>
      </c>
      <c r="F479" s="18" t="str">
        <f>_xll.IMDP("IR",$E479,F$12)</f>
        <v/>
      </c>
      <c r="G479" s="15" t="str">
        <f>_xll.IMDP("IR",$E479,G$12)</f>
        <v/>
      </c>
      <c r="H479" s="30" t="str">
        <f>IFERROR(IF($F$4=4,_xll.IMDP("IR",$E479,H$9)-H$13,_xll.IMDP("IR",$E479,H$10)),"")</f>
        <v/>
      </c>
      <c r="I479" s="30" t="str">
        <f>IFERROR(IF($F$4=4,_xll.IMDP("IR",$E479,I$9)-I$13,_xll.IMDP("IR",$E479,I$10)),"")</f>
        <v/>
      </c>
      <c r="J479" s="30" t="str">
        <f>IFERROR(IF($F$4=4,_xll.IMDP("IR",$E479,J$9)-J$13,_xll.IMDP("IR",$E479,J$10)),"")</f>
        <v/>
      </c>
      <c r="K479" s="30" t="str">
        <f>IFERROR(IF($F$4=4,_xll.IMDP("IR",$E479,K$9)-K$13,_xll.IMDP("IR",$E479,K$10)),"")</f>
        <v/>
      </c>
      <c r="L479" s="30" t="str">
        <f>IFERROR(IF($F$4=4,_xll.IMDP("IR",$E479,L$9)-L$13,_xll.IMDP("IR",$E479,L$10)),"")</f>
        <v/>
      </c>
      <c r="M479" s="30" t="str">
        <f>IFERROR(IF($F$4=4,_xll.IMDP("IR",$E479,M$9)-M$13,_xll.IMDP("IR",$E479,M$10)),"")</f>
        <v/>
      </c>
      <c r="N479" s="30" t="str">
        <f>IFERROR(IF($F$4=4,_xll.IMDP("IR",$E479,N$9)-N$13,_xll.IMDP("IR",$E479,N$10)),"")</f>
        <v/>
      </c>
      <c r="O479" s="30" t="str">
        <f>IFERROR(IF($F$4=4,_xll.IMDP("IR",$E479,O$9)-O$13,_xll.IMDP("IR",$E479,O$10)),"")</f>
        <v/>
      </c>
      <c r="P479" s="30" t="str">
        <f>IFERROR(IF($F$4=4,_xll.IMDP("IR",$E479,P$9)-P$13,_xll.IMDP("IR",$E479,P$10)),"")</f>
        <v/>
      </c>
      <c r="Q479" s="30" t="str">
        <f>IFERROR(IF($F$4=4,_xll.IMDP("IR",$E479,Q$9)-Q$13,_xll.IMDP("IR",$E479,Q$10)),"")</f>
        <v/>
      </c>
      <c r="R479" s="30" t="str">
        <f>IFERROR(IF($F$4=4,_xll.IMDP("IR",$E479,R$9)-R$13,_xll.IMDP("IR",$E479,R$10)),"")</f>
        <v/>
      </c>
      <c r="S479" s="30" t="str">
        <f>IFERROR(IF($F$4=4,_xll.IMDP("IR",$E479,S$9)-S$13,_xll.IMDP("IR",$E479,S$10)),"")</f>
        <v/>
      </c>
      <c r="T479" s="30" t="str">
        <f>IFERROR(IF($F$4=4,_xll.IMDP("IR",$E479,T$9)-T$13,_xll.IMDP("IR",$E479,T$10)),"")</f>
        <v/>
      </c>
      <c r="U479" s="30" t="str">
        <f>IFERROR(IF($F$4=4,_xll.IMDP("IR",$E479,U$9)-U$13,_xll.IMDP("IR",$E479,U$10)),"")</f>
        <v/>
      </c>
      <c r="V479" s="31" t="str">
        <f>IFERROR(IF($F$4=4,_xll.IMDP("IR",$E479,V$9)-V$13,_xll.IMDP("IR",$E479,V$10)),"")</f>
        <v/>
      </c>
    </row>
    <row r="480" spans="2:22">
      <c r="B480">
        <v>467</v>
      </c>
      <c r="C480" s="7" t="str">
        <f>IFERROR( VLOOKUP( $B480, Sheet1!$M$2:$O$10001, 2,0),"")</f>
        <v/>
      </c>
      <c r="D480" s="24" t="str">
        <f>IFERROR( VLOOKUP( $B480, Sheet1!$M$2:$O$10001, 3,0),"")</f>
        <v/>
      </c>
      <c r="E480" s="3" t="str">
        <f t="shared" si="9"/>
        <v>BONDAVG</v>
      </c>
      <c r="F480" s="18" t="str">
        <f>_xll.IMDP("IR",$E480,F$12)</f>
        <v/>
      </c>
      <c r="G480" s="15" t="str">
        <f>_xll.IMDP("IR",$E480,G$12)</f>
        <v/>
      </c>
      <c r="H480" s="30" t="str">
        <f>IFERROR(IF($F$4=4,_xll.IMDP("IR",$E480,H$9)-H$13,_xll.IMDP("IR",$E480,H$10)),"")</f>
        <v/>
      </c>
      <c r="I480" s="30" t="str">
        <f>IFERROR(IF($F$4=4,_xll.IMDP("IR",$E480,I$9)-I$13,_xll.IMDP("IR",$E480,I$10)),"")</f>
        <v/>
      </c>
      <c r="J480" s="30" t="str">
        <f>IFERROR(IF($F$4=4,_xll.IMDP("IR",$E480,J$9)-J$13,_xll.IMDP("IR",$E480,J$10)),"")</f>
        <v/>
      </c>
      <c r="K480" s="30" t="str">
        <f>IFERROR(IF($F$4=4,_xll.IMDP("IR",$E480,K$9)-K$13,_xll.IMDP("IR",$E480,K$10)),"")</f>
        <v/>
      </c>
      <c r="L480" s="30" t="str">
        <f>IFERROR(IF($F$4=4,_xll.IMDP("IR",$E480,L$9)-L$13,_xll.IMDP("IR",$E480,L$10)),"")</f>
        <v/>
      </c>
      <c r="M480" s="30" t="str">
        <f>IFERROR(IF($F$4=4,_xll.IMDP("IR",$E480,M$9)-M$13,_xll.IMDP("IR",$E480,M$10)),"")</f>
        <v/>
      </c>
      <c r="N480" s="30" t="str">
        <f>IFERROR(IF($F$4=4,_xll.IMDP("IR",$E480,N$9)-N$13,_xll.IMDP("IR",$E480,N$10)),"")</f>
        <v/>
      </c>
      <c r="O480" s="30" t="str">
        <f>IFERROR(IF($F$4=4,_xll.IMDP("IR",$E480,O$9)-O$13,_xll.IMDP("IR",$E480,O$10)),"")</f>
        <v/>
      </c>
      <c r="P480" s="30" t="str">
        <f>IFERROR(IF($F$4=4,_xll.IMDP("IR",$E480,P$9)-P$13,_xll.IMDP("IR",$E480,P$10)),"")</f>
        <v/>
      </c>
      <c r="Q480" s="30" t="str">
        <f>IFERROR(IF($F$4=4,_xll.IMDP("IR",$E480,Q$9)-Q$13,_xll.IMDP("IR",$E480,Q$10)),"")</f>
        <v/>
      </c>
      <c r="R480" s="30" t="str">
        <f>IFERROR(IF($F$4=4,_xll.IMDP("IR",$E480,R$9)-R$13,_xll.IMDP("IR",$E480,R$10)),"")</f>
        <v/>
      </c>
      <c r="S480" s="30" t="str">
        <f>IFERROR(IF($F$4=4,_xll.IMDP("IR",$E480,S$9)-S$13,_xll.IMDP("IR",$E480,S$10)),"")</f>
        <v/>
      </c>
      <c r="T480" s="30" t="str">
        <f>IFERROR(IF($F$4=4,_xll.IMDP("IR",$E480,T$9)-T$13,_xll.IMDP("IR",$E480,T$10)),"")</f>
        <v/>
      </c>
      <c r="U480" s="30" t="str">
        <f>IFERROR(IF($F$4=4,_xll.IMDP("IR",$E480,U$9)-U$13,_xll.IMDP("IR",$E480,U$10)),"")</f>
        <v/>
      </c>
      <c r="V480" s="31" t="str">
        <f>IFERROR(IF($F$4=4,_xll.IMDP("IR",$E480,V$9)-V$13,_xll.IMDP("IR",$E480,V$10)),"")</f>
        <v/>
      </c>
    </row>
    <row r="481" spans="2:22">
      <c r="B481">
        <v>468</v>
      </c>
      <c r="C481" s="7" t="str">
        <f>IFERROR( VLOOKUP( $B481, Sheet1!$M$2:$O$10001, 2,0),"")</f>
        <v/>
      </c>
      <c r="D481" s="24" t="str">
        <f>IFERROR( VLOOKUP( $B481, Sheet1!$M$2:$O$10001, 3,0),"")</f>
        <v/>
      </c>
      <c r="E481" s="3" t="str">
        <f t="shared" si="9"/>
        <v>BONDAVG</v>
      </c>
      <c r="F481" s="18" t="str">
        <f>_xll.IMDP("IR",$E481,F$12)</f>
        <v/>
      </c>
      <c r="G481" s="15" t="str">
        <f>_xll.IMDP("IR",$E481,G$12)</f>
        <v/>
      </c>
      <c r="H481" s="30" t="str">
        <f>IFERROR(IF($F$4=4,_xll.IMDP("IR",$E481,H$9)-H$13,_xll.IMDP("IR",$E481,H$10)),"")</f>
        <v/>
      </c>
      <c r="I481" s="30" t="str">
        <f>IFERROR(IF($F$4=4,_xll.IMDP("IR",$E481,I$9)-I$13,_xll.IMDP("IR",$E481,I$10)),"")</f>
        <v/>
      </c>
      <c r="J481" s="30" t="str">
        <f>IFERROR(IF($F$4=4,_xll.IMDP("IR",$E481,J$9)-J$13,_xll.IMDP("IR",$E481,J$10)),"")</f>
        <v/>
      </c>
      <c r="K481" s="30" t="str">
        <f>IFERROR(IF($F$4=4,_xll.IMDP("IR",$E481,K$9)-K$13,_xll.IMDP("IR",$E481,K$10)),"")</f>
        <v/>
      </c>
      <c r="L481" s="30" t="str">
        <f>IFERROR(IF($F$4=4,_xll.IMDP("IR",$E481,L$9)-L$13,_xll.IMDP("IR",$E481,L$10)),"")</f>
        <v/>
      </c>
      <c r="M481" s="30" t="str">
        <f>IFERROR(IF($F$4=4,_xll.IMDP("IR",$E481,M$9)-M$13,_xll.IMDP("IR",$E481,M$10)),"")</f>
        <v/>
      </c>
      <c r="N481" s="30" t="str">
        <f>IFERROR(IF($F$4=4,_xll.IMDP("IR",$E481,N$9)-N$13,_xll.IMDP("IR",$E481,N$10)),"")</f>
        <v/>
      </c>
      <c r="O481" s="30" t="str">
        <f>IFERROR(IF($F$4=4,_xll.IMDP("IR",$E481,O$9)-O$13,_xll.IMDP("IR",$E481,O$10)),"")</f>
        <v/>
      </c>
      <c r="P481" s="30" t="str">
        <f>IFERROR(IF($F$4=4,_xll.IMDP("IR",$E481,P$9)-P$13,_xll.IMDP("IR",$E481,P$10)),"")</f>
        <v/>
      </c>
      <c r="Q481" s="30" t="str">
        <f>IFERROR(IF($F$4=4,_xll.IMDP("IR",$E481,Q$9)-Q$13,_xll.IMDP("IR",$E481,Q$10)),"")</f>
        <v/>
      </c>
      <c r="R481" s="30" t="str">
        <f>IFERROR(IF($F$4=4,_xll.IMDP("IR",$E481,R$9)-R$13,_xll.IMDP("IR",$E481,R$10)),"")</f>
        <v/>
      </c>
      <c r="S481" s="30" t="str">
        <f>IFERROR(IF($F$4=4,_xll.IMDP("IR",$E481,S$9)-S$13,_xll.IMDP("IR",$E481,S$10)),"")</f>
        <v/>
      </c>
      <c r="T481" s="30" t="str">
        <f>IFERROR(IF($F$4=4,_xll.IMDP("IR",$E481,T$9)-T$13,_xll.IMDP("IR",$E481,T$10)),"")</f>
        <v/>
      </c>
      <c r="U481" s="30" t="str">
        <f>IFERROR(IF($F$4=4,_xll.IMDP("IR",$E481,U$9)-U$13,_xll.IMDP("IR",$E481,U$10)),"")</f>
        <v/>
      </c>
      <c r="V481" s="31" t="str">
        <f>IFERROR(IF($F$4=4,_xll.IMDP("IR",$E481,V$9)-V$13,_xll.IMDP("IR",$E481,V$10)),"")</f>
        <v/>
      </c>
    </row>
    <row r="482" spans="2:22">
      <c r="B482">
        <v>469</v>
      </c>
      <c r="C482" s="7" t="str">
        <f>IFERROR( VLOOKUP( $B482, Sheet1!$M$2:$O$10001, 2,0),"")</f>
        <v/>
      </c>
      <c r="D482" s="24" t="str">
        <f>IFERROR( VLOOKUP( $B482, Sheet1!$M$2:$O$10001, 3,0),"")</f>
        <v/>
      </c>
      <c r="E482" s="3" t="str">
        <f t="shared" si="9"/>
        <v>BONDAVG</v>
      </c>
      <c r="F482" s="18" t="str">
        <f>_xll.IMDP("IR",$E482,F$12)</f>
        <v/>
      </c>
      <c r="G482" s="15" t="str">
        <f>_xll.IMDP("IR",$E482,G$12)</f>
        <v/>
      </c>
      <c r="H482" s="30" t="str">
        <f>IFERROR(IF($F$4=4,_xll.IMDP("IR",$E482,H$9)-H$13,_xll.IMDP("IR",$E482,H$10)),"")</f>
        <v/>
      </c>
      <c r="I482" s="30" t="str">
        <f>IFERROR(IF($F$4=4,_xll.IMDP("IR",$E482,I$9)-I$13,_xll.IMDP("IR",$E482,I$10)),"")</f>
        <v/>
      </c>
      <c r="J482" s="30" t="str">
        <f>IFERROR(IF($F$4=4,_xll.IMDP("IR",$E482,J$9)-J$13,_xll.IMDP("IR",$E482,J$10)),"")</f>
        <v/>
      </c>
      <c r="K482" s="30" t="str">
        <f>IFERROR(IF($F$4=4,_xll.IMDP("IR",$E482,K$9)-K$13,_xll.IMDP("IR",$E482,K$10)),"")</f>
        <v/>
      </c>
      <c r="L482" s="30" t="str">
        <f>IFERROR(IF($F$4=4,_xll.IMDP("IR",$E482,L$9)-L$13,_xll.IMDP("IR",$E482,L$10)),"")</f>
        <v/>
      </c>
      <c r="M482" s="30" t="str">
        <f>IFERROR(IF($F$4=4,_xll.IMDP("IR",$E482,M$9)-M$13,_xll.IMDP("IR",$E482,M$10)),"")</f>
        <v/>
      </c>
      <c r="N482" s="30" t="str">
        <f>IFERROR(IF($F$4=4,_xll.IMDP("IR",$E482,N$9)-N$13,_xll.IMDP("IR",$E482,N$10)),"")</f>
        <v/>
      </c>
      <c r="O482" s="30" t="str">
        <f>IFERROR(IF($F$4=4,_xll.IMDP("IR",$E482,O$9)-O$13,_xll.IMDP("IR",$E482,O$10)),"")</f>
        <v/>
      </c>
      <c r="P482" s="30" t="str">
        <f>IFERROR(IF($F$4=4,_xll.IMDP("IR",$E482,P$9)-P$13,_xll.IMDP("IR",$E482,P$10)),"")</f>
        <v/>
      </c>
      <c r="Q482" s="30" t="str">
        <f>IFERROR(IF($F$4=4,_xll.IMDP("IR",$E482,Q$9)-Q$13,_xll.IMDP("IR",$E482,Q$10)),"")</f>
        <v/>
      </c>
      <c r="R482" s="30" t="str">
        <f>IFERROR(IF($F$4=4,_xll.IMDP("IR",$E482,R$9)-R$13,_xll.IMDP("IR",$E482,R$10)),"")</f>
        <v/>
      </c>
      <c r="S482" s="30" t="str">
        <f>IFERROR(IF($F$4=4,_xll.IMDP("IR",$E482,S$9)-S$13,_xll.IMDP("IR",$E482,S$10)),"")</f>
        <v/>
      </c>
      <c r="T482" s="30" t="str">
        <f>IFERROR(IF($F$4=4,_xll.IMDP("IR",$E482,T$9)-T$13,_xll.IMDP("IR",$E482,T$10)),"")</f>
        <v/>
      </c>
      <c r="U482" s="30" t="str">
        <f>IFERROR(IF($F$4=4,_xll.IMDP("IR",$E482,U$9)-U$13,_xll.IMDP("IR",$E482,U$10)),"")</f>
        <v/>
      </c>
      <c r="V482" s="31" t="str">
        <f>IFERROR(IF($F$4=4,_xll.IMDP("IR",$E482,V$9)-V$13,_xll.IMDP("IR",$E482,V$10)),"")</f>
        <v/>
      </c>
    </row>
    <row r="483" spans="2:22">
      <c r="B483">
        <v>470</v>
      </c>
      <c r="C483" s="7" t="str">
        <f>IFERROR( VLOOKUP( $B483, Sheet1!$M$2:$O$10001, 2,0),"")</f>
        <v/>
      </c>
      <c r="D483" s="24" t="str">
        <f>IFERROR( VLOOKUP( $B483, Sheet1!$M$2:$O$10001, 3,0),"")</f>
        <v/>
      </c>
      <c r="E483" s="3" t="str">
        <f t="shared" si="9"/>
        <v>BONDAVG</v>
      </c>
      <c r="F483" s="18" t="str">
        <f>_xll.IMDP("IR",$E483,F$12)</f>
        <v/>
      </c>
      <c r="G483" s="15" t="str">
        <f>_xll.IMDP("IR",$E483,G$12)</f>
        <v/>
      </c>
      <c r="H483" s="30" t="str">
        <f>IFERROR(IF($F$4=4,_xll.IMDP("IR",$E483,H$9)-H$13,_xll.IMDP("IR",$E483,H$10)),"")</f>
        <v/>
      </c>
      <c r="I483" s="30" t="str">
        <f>IFERROR(IF($F$4=4,_xll.IMDP("IR",$E483,I$9)-I$13,_xll.IMDP("IR",$E483,I$10)),"")</f>
        <v/>
      </c>
      <c r="J483" s="30" t="str">
        <f>IFERROR(IF($F$4=4,_xll.IMDP("IR",$E483,J$9)-J$13,_xll.IMDP("IR",$E483,J$10)),"")</f>
        <v/>
      </c>
      <c r="K483" s="30" t="str">
        <f>IFERROR(IF($F$4=4,_xll.IMDP("IR",$E483,K$9)-K$13,_xll.IMDP("IR",$E483,K$10)),"")</f>
        <v/>
      </c>
      <c r="L483" s="30" t="str">
        <f>IFERROR(IF($F$4=4,_xll.IMDP("IR",$E483,L$9)-L$13,_xll.IMDP("IR",$E483,L$10)),"")</f>
        <v/>
      </c>
      <c r="M483" s="30" t="str">
        <f>IFERROR(IF($F$4=4,_xll.IMDP("IR",$E483,M$9)-M$13,_xll.IMDP("IR",$E483,M$10)),"")</f>
        <v/>
      </c>
      <c r="N483" s="30" t="str">
        <f>IFERROR(IF($F$4=4,_xll.IMDP("IR",$E483,N$9)-N$13,_xll.IMDP("IR",$E483,N$10)),"")</f>
        <v/>
      </c>
      <c r="O483" s="30" t="str">
        <f>IFERROR(IF($F$4=4,_xll.IMDP("IR",$E483,O$9)-O$13,_xll.IMDP("IR",$E483,O$10)),"")</f>
        <v/>
      </c>
      <c r="P483" s="30" t="str">
        <f>IFERROR(IF($F$4=4,_xll.IMDP("IR",$E483,P$9)-P$13,_xll.IMDP("IR",$E483,P$10)),"")</f>
        <v/>
      </c>
      <c r="Q483" s="30" t="str">
        <f>IFERROR(IF($F$4=4,_xll.IMDP("IR",$E483,Q$9)-Q$13,_xll.IMDP("IR",$E483,Q$10)),"")</f>
        <v/>
      </c>
      <c r="R483" s="30" t="str">
        <f>IFERROR(IF($F$4=4,_xll.IMDP("IR",$E483,R$9)-R$13,_xll.IMDP("IR",$E483,R$10)),"")</f>
        <v/>
      </c>
      <c r="S483" s="30" t="str">
        <f>IFERROR(IF($F$4=4,_xll.IMDP("IR",$E483,S$9)-S$13,_xll.IMDP("IR",$E483,S$10)),"")</f>
        <v/>
      </c>
      <c r="T483" s="30" t="str">
        <f>IFERROR(IF($F$4=4,_xll.IMDP("IR",$E483,T$9)-T$13,_xll.IMDP("IR",$E483,T$10)),"")</f>
        <v/>
      </c>
      <c r="U483" s="30" t="str">
        <f>IFERROR(IF($F$4=4,_xll.IMDP("IR",$E483,U$9)-U$13,_xll.IMDP("IR",$E483,U$10)),"")</f>
        <v/>
      </c>
      <c r="V483" s="31" t="str">
        <f>IFERROR(IF($F$4=4,_xll.IMDP("IR",$E483,V$9)-V$13,_xll.IMDP("IR",$E483,V$10)),"")</f>
        <v/>
      </c>
    </row>
    <row r="484" spans="2:22">
      <c r="B484">
        <v>471</v>
      </c>
      <c r="C484" s="7" t="str">
        <f>IFERROR( VLOOKUP( $B484, Sheet1!$M$2:$O$10001, 2,0),"")</f>
        <v/>
      </c>
      <c r="D484" s="24" t="str">
        <f>IFERROR( VLOOKUP( $B484, Sheet1!$M$2:$O$10001, 3,0),"")</f>
        <v/>
      </c>
      <c r="E484" s="3" t="str">
        <f t="shared" si="9"/>
        <v>BONDAVG</v>
      </c>
      <c r="F484" s="18" t="str">
        <f>_xll.IMDP("IR",$E484,F$12)</f>
        <v/>
      </c>
      <c r="G484" s="15" t="str">
        <f>_xll.IMDP("IR",$E484,G$12)</f>
        <v/>
      </c>
      <c r="H484" s="30" t="str">
        <f>IFERROR(IF($F$4=4,_xll.IMDP("IR",$E484,H$9)-H$13,_xll.IMDP("IR",$E484,H$10)),"")</f>
        <v/>
      </c>
      <c r="I484" s="30" t="str">
        <f>IFERROR(IF($F$4=4,_xll.IMDP("IR",$E484,I$9)-I$13,_xll.IMDP("IR",$E484,I$10)),"")</f>
        <v/>
      </c>
      <c r="J484" s="30" t="str">
        <f>IFERROR(IF($F$4=4,_xll.IMDP("IR",$E484,J$9)-J$13,_xll.IMDP("IR",$E484,J$10)),"")</f>
        <v/>
      </c>
      <c r="K484" s="30" t="str">
        <f>IFERROR(IF($F$4=4,_xll.IMDP("IR",$E484,K$9)-K$13,_xll.IMDP("IR",$E484,K$10)),"")</f>
        <v/>
      </c>
      <c r="L484" s="30" t="str">
        <f>IFERROR(IF($F$4=4,_xll.IMDP("IR",$E484,L$9)-L$13,_xll.IMDP("IR",$E484,L$10)),"")</f>
        <v/>
      </c>
      <c r="M484" s="30" t="str">
        <f>IFERROR(IF($F$4=4,_xll.IMDP("IR",$E484,M$9)-M$13,_xll.IMDP("IR",$E484,M$10)),"")</f>
        <v/>
      </c>
      <c r="N484" s="30" t="str">
        <f>IFERROR(IF($F$4=4,_xll.IMDP("IR",$E484,N$9)-N$13,_xll.IMDP("IR",$E484,N$10)),"")</f>
        <v/>
      </c>
      <c r="O484" s="30" t="str">
        <f>IFERROR(IF($F$4=4,_xll.IMDP("IR",$E484,O$9)-O$13,_xll.IMDP("IR",$E484,O$10)),"")</f>
        <v/>
      </c>
      <c r="P484" s="30" t="str">
        <f>IFERROR(IF($F$4=4,_xll.IMDP("IR",$E484,P$9)-P$13,_xll.IMDP("IR",$E484,P$10)),"")</f>
        <v/>
      </c>
      <c r="Q484" s="30" t="str">
        <f>IFERROR(IF($F$4=4,_xll.IMDP("IR",$E484,Q$9)-Q$13,_xll.IMDP("IR",$E484,Q$10)),"")</f>
        <v/>
      </c>
      <c r="R484" s="30" t="str">
        <f>IFERROR(IF($F$4=4,_xll.IMDP("IR",$E484,R$9)-R$13,_xll.IMDP("IR",$E484,R$10)),"")</f>
        <v/>
      </c>
      <c r="S484" s="30" t="str">
        <f>IFERROR(IF($F$4=4,_xll.IMDP("IR",$E484,S$9)-S$13,_xll.IMDP("IR",$E484,S$10)),"")</f>
        <v/>
      </c>
      <c r="T484" s="30" t="str">
        <f>IFERROR(IF($F$4=4,_xll.IMDP("IR",$E484,T$9)-T$13,_xll.IMDP("IR",$E484,T$10)),"")</f>
        <v/>
      </c>
      <c r="U484" s="30" t="str">
        <f>IFERROR(IF($F$4=4,_xll.IMDP("IR",$E484,U$9)-U$13,_xll.IMDP("IR",$E484,U$10)),"")</f>
        <v/>
      </c>
      <c r="V484" s="31" t="str">
        <f>IFERROR(IF($F$4=4,_xll.IMDP("IR",$E484,V$9)-V$13,_xll.IMDP("IR",$E484,V$10)),"")</f>
        <v/>
      </c>
    </row>
    <row r="485" spans="2:22">
      <c r="B485">
        <v>472</v>
      </c>
      <c r="C485" s="7" t="str">
        <f>IFERROR( VLOOKUP( $B485, Sheet1!$M$2:$O$10001, 2,0),"")</f>
        <v/>
      </c>
      <c r="D485" s="24" t="str">
        <f>IFERROR( VLOOKUP( $B485, Sheet1!$M$2:$O$10001, 3,0),"")</f>
        <v/>
      </c>
      <c r="E485" s="3" t="str">
        <f t="shared" si="9"/>
        <v>BONDAVG</v>
      </c>
      <c r="F485" s="18" t="str">
        <f>_xll.IMDP("IR",$E485,F$12)</f>
        <v/>
      </c>
      <c r="G485" s="15" t="str">
        <f>_xll.IMDP("IR",$E485,G$12)</f>
        <v/>
      </c>
      <c r="H485" s="30" t="str">
        <f>IFERROR(IF($F$4=4,_xll.IMDP("IR",$E485,H$9)-H$13,_xll.IMDP("IR",$E485,H$10)),"")</f>
        <v/>
      </c>
      <c r="I485" s="30" t="str">
        <f>IFERROR(IF($F$4=4,_xll.IMDP("IR",$E485,I$9)-I$13,_xll.IMDP("IR",$E485,I$10)),"")</f>
        <v/>
      </c>
      <c r="J485" s="30" t="str">
        <f>IFERROR(IF($F$4=4,_xll.IMDP("IR",$E485,J$9)-J$13,_xll.IMDP("IR",$E485,J$10)),"")</f>
        <v/>
      </c>
      <c r="K485" s="30" t="str">
        <f>IFERROR(IF($F$4=4,_xll.IMDP("IR",$E485,K$9)-K$13,_xll.IMDP("IR",$E485,K$10)),"")</f>
        <v/>
      </c>
      <c r="L485" s="30" t="str">
        <f>IFERROR(IF($F$4=4,_xll.IMDP("IR",$E485,L$9)-L$13,_xll.IMDP("IR",$E485,L$10)),"")</f>
        <v/>
      </c>
      <c r="M485" s="30" t="str">
        <f>IFERROR(IF($F$4=4,_xll.IMDP("IR",$E485,M$9)-M$13,_xll.IMDP("IR",$E485,M$10)),"")</f>
        <v/>
      </c>
      <c r="N485" s="30" t="str">
        <f>IFERROR(IF($F$4=4,_xll.IMDP("IR",$E485,N$9)-N$13,_xll.IMDP("IR",$E485,N$10)),"")</f>
        <v/>
      </c>
      <c r="O485" s="30" t="str">
        <f>IFERROR(IF($F$4=4,_xll.IMDP("IR",$E485,O$9)-O$13,_xll.IMDP("IR",$E485,O$10)),"")</f>
        <v/>
      </c>
      <c r="P485" s="30" t="str">
        <f>IFERROR(IF($F$4=4,_xll.IMDP("IR",$E485,P$9)-P$13,_xll.IMDP("IR",$E485,P$10)),"")</f>
        <v/>
      </c>
      <c r="Q485" s="30" t="str">
        <f>IFERROR(IF($F$4=4,_xll.IMDP("IR",$E485,Q$9)-Q$13,_xll.IMDP("IR",$E485,Q$10)),"")</f>
        <v/>
      </c>
      <c r="R485" s="30" t="str">
        <f>IFERROR(IF($F$4=4,_xll.IMDP("IR",$E485,R$9)-R$13,_xll.IMDP("IR",$E485,R$10)),"")</f>
        <v/>
      </c>
      <c r="S485" s="30" t="str">
        <f>IFERROR(IF($F$4=4,_xll.IMDP("IR",$E485,S$9)-S$13,_xll.IMDP("IR",$E485,S$10)),"")</f>
        <v/>
      </c>
      <c r="T485" s="30" t="str">
        <f>IFERROR(IF($F$4=4,_xll.IMDP("IR",$E485,T$9)-T$13,_xll.IMDP("IR",$E485,T$10)),"")</f>
        <v/>
      </c>
      <c r="U485" s="30" t="str">
        <f>IFERROR(IF($F$4=4,_xll.IMDP("IR",$E485,U$9)-U$13,_xll.IMDP("IR",$E485,U$10)),"")</f>
        <v/>
      </c>
      <c r="V485" s="31" t="str">
        <f>IFERROR(IF($F$4=4,_xll.IMDP("IR",$E485,V$9)-V$13,_xll.IMDP("IR",$E485,V$10)),"")</f>
        <v/>
      </c>
    </row>
    <row r="486" spans="2:22">
      <c r="B486">
        <v>473</v>
      </c>
      <c r="C486" s="7" t="str">
        <f>IFERROR( VLOOKUP( $B486, Sheet1!$M$2:$O$10001, 2,0),"")</f>
        <v/>
      </c>
      <c r="D486" s="24" t="str">
        <f>IFERROR( VLOOKUP( $B486, Sheet1!$M$2:$O$10001, 3,0),"")</f>
        <v/>
      </c>
      <c r="E486" s="3" t="str">
        <f t="shared" si="9"/>
        <v>BONDAVG</v>
      </c>
      <c r="F486" s="18" t="str">
        <f>_xll.IMDP("IR",$E486,F$12)</f>
        <v/>
      </c>
      <c r="G486" s="15" t="str">
        <f>_xll.IMDP("IR",$E486,G$12)</f>
        <v/>
      </c>
      <c r="H486" s="30" t="str">
        <f>IFERROR(IF($F$4=4,_xll.IMDP("IR",$E486,H$9)-H$13,_xll.IMDP("IR",$E486,H$10)),"")</f>
        <v/>
      </c>
      <c r="I486" s="30" t="str">
        <f>IFERROR(IF($F$4=4,_xll.IMDP("IR",$E486,I$9)-I$13,_xll.IMDP("IR",$E486,I$10)),"")</f>
        <v/>
      </c>
      <c r="J486" s="30" t="str">
        <f>IFERROR(IF($F$4=4,_xll.IMDP("IR",$E486,J$9)-J$13,_xll.IMDP("IR",$E486,J$10)),"")</f>
        <v/>
      </c>
      <c r="K486" s="30" t="str">
        <f>IFERROR(IF($F$4=4,_xll.IMDP("IR",$E486,K$9)-K$13,_xll.IMDP("IR",$E486,K$10)),"")</f>
        <v/>
      </c>
      <c r="L486" s="30" t="str">
        <f>IFERROR(IF($F$4=4,_xll.IMDP("IR",$E486,L$9)-L$13,_xll.IMDP("IR",$E486,L$10)),"")</f>
        <v/>
      </c>
      <c r="M486" s="30" t="str">
        <f>IFERROR(IF($F$4=4,_xll.IMDP("IR",$E486,M$9)-M$13,_xll.IMDP("IR",$E486,M$10)),"")</f>
        <v/>
      </c>
      <c r="N486" s="30" t="str">
        <f>IFERROR(IF($F$4=4,_xll.IMDP("IR",$E486,N$9)-N$13,_xll.IMDP("IR",$E486,N$10)),"")</f>
        <v/>
      </c>
      <c r="O486" s="30" t="str">
        <f>IFERROR(IF($F$4=4,_xll.IMDP("IR",$E486,O$9)-O$13,_xll.IMDP("IR",$E486,O$10)),"")</f>
        <v/>
      </c>
      <c r="P486" s="30" t="str">
        <f>IFERROR(IF($F$4=4,_xll.IMDP("IR",$E486,P$9)-P$13,_xll.IMDP("IR",$E486,P$10)),"")</f>
        <v/>
      </c>
      <c r="Q486" s="30" t="str">
        <f>IFERROR(IF($F$4=4,_xll.IMDP("IR",$E486,Q$9)-Q$13,_xll.IMDP("IR",$E486,Q$10)),"")</f>
        <v/>
      </c>
      <c r="R486" s="30" t="str">
        <f>IFERROR(IF($F$4=4,_xll.IMDP("IR",$E486,R$9)-R$13,_xll.IMDP("IR",$E486,R$10)),"")</f>
        <v/>
      </c>
      <c r="S486" s="30" t="str">
        <f>IFERROR(IF($F$4=4,_xll.IMDP("IR",$E486,S$9)-S$13,_xll.IMDP("IR",$E486,S$10)),"")</f>
        <v/>
      </c>
      <c r="T486" s="30" t="str">
        <f>IFERROR(IF($F$4=4,_xll.IMDP("IR",$E486,T$9)-T$13,_xll.IMDP("IR",$E486,T$10)),"")</f>
        <v/>
      </c>
      <c r="U486" s="30" t="str">
        <f>IFERROR(IF($F$4=4,_xll.IMDP("IR",$E486,U$9)-U$13,_xll.IMDP("IR",$E486,U$10)),"")</f>
        <v/>
      </c>
      <c r="V486" s="31" t="str">
        <f>IFERROR(IF($F$4=4,_xll.IMDP("IR",$E486,V$9)-V$13,_xll.IMDP("IR",$E486,V$10)),"")</f>
        <v/>
      </c>
    </row>
    <row r="487" spans="2:22">
      <c r="B487">
        <v>474</v>
      </c>
      <c r="C487" s="7" t="str">
        <f>IFERROR( VLOOKUP( $B487, Sheet1!$M$2:$O$10001, 2,0),"")</f>
        <v/>
      </c>
      <c r="D487" s="24" t="str">
        <f>IFERROR( VLOOKUP( $B487, Sheet1!$M$2:$O$10001, 3,0),"")</f>
        <v/>
      </c>
      <c r="E487" s="3" t="str">
        <f t="shared" si="9"/>
        <v>BONDAVG</v>
      </c>
      <c r="F487" s="18" t="str">
        <f>_xll.IMDP("IR",$E487,F$12)</f>
        <v/>
      </c>
      <c r="G487" s="15" t="str">
        <f>_xll.IMDP("IR",$E487,G$12)</f>
        <v/>
      </c>
      <c r="H487" s="30" t="str">
        <f>IFERROR(IF($F$4=4,_xll.IMDP("IR",$E487,H$9)-H$13,_xll.IMDP("IR",$E487,H$10)),"")</f>
        <v/>
      </c>
      <c r="I487" s="30" t="str">
        <f>IFERROR(IF($F$4=4,_xll.IMDP("IR",$E487,I$9)-I$13,_xll.IMDP("IR",$E487,I$10)),"")</f>
        <v/>
      </c>
      <c r="J487" s="30" t="str">
        <f>IFERROR(IF($F$4=4,_xll.IMDP("IR",$E487,J$9)-J$13,_xll.IMDP("IR",$E487,J$10)),"")</f>
        <v/>
      </c>
      <c r="K487" s="30" t="str">
        <f>IFERROR(IF($F$4=4,_xll.IMDP("IR",$E487,K$9)-K$13,_xll.IMDP("IR",$E487,K$10)),"")</f>
        <v/>
      </c>
      <c r="L487" s="30" t="str">
        <f>IFERROR(IF($F$4=4,_xll.IMDP("IR",$E487,L$9)-L$13,_xll.IMDP("IR",$E487,L$10)),"")</f>
        <v/>
      </c>
      <c r="M487" s="30" t="str">
        <f>IFERROR(IF($F$4=4,_xll.IMDP("IR",$E487,M$9)-M$13,_xll.IMDP("IR",$E487,M$10)),"")</f>
        <v/>
      </c>
      <c r="N487" s="30" t="str">
        <f>IFERROR(IF($F$4=4,_xll.IMDP("IR",$E487,N$9)-N$13,_xll.IMDP("IR",$E487,N$10)),"")</f>
        <v/>
      </c>
      <c r="O487" s="30" t="str">
        <f>IFERROR(IF($F$4=4,_xll.IMDP("IR",$E487,O$9)-O$13,_xll.IMDP("IR",$E487,O$10)),"")</f>
        <v/>
      </c>
      <c r="P487" s="30" t="str">
        <f>IFERROR(IF($F$4=4,_xll.IMDP("IR",$E487,P$9)-P$13,_xll.IMDP("IR",$E487,P$10)),"")</f>
        <v/>
      </c>
      <c r="Q487" s="30" t="str">
        <f>IFERROR(IF($F$4=4,_xll.IMDP("IR",$E487,Q$9)-Q$13,_xll.IMDP("IR",$E487,Q$10)),"")</f>
        <v/>
      </c>
      <c r="R487" s="30" t="str">
        <f>IFERROR(IF($F$4=4,_xll.IMDP("IR",$E487,R$9)-R$13,_xll.IMDP("IR",$E487,R$10)),"")</f>
        <v/>
      </c>
      <c r="S487" s="30" t="str">
        <f>IFERROR(IF($F$4=4,_xll.IMDP("IR",$E487,S$9)-S$13,_xll.IMDP("IR",$E487,S$10)),"")</f>
        <v/>
      </c>
      <c r="T487" s="30" t="str">
        <f>IFERROR(IF($F$4=4,_xll.IMDP("IR",$E487,T$9)-T$13,_xll.IMDP("IR",$E487,T$10)),"")</f>
        <v/>
      </c>
      <c r="U487" s="30" t="str">
        <f>IFERROR(IF($F$4=4,_xll.IMDP("IR",$E487,U$9)-U$13,_xll.IMDP("IR",$E487,U$10)),"")</f>
        <v/>
      </c>
      <c r="V487" s="31" t="str">
        <f>IFERROR(IF($F$4=4,_xll.IMDP("IR",$E487,V$9)-V$13,_xll.IMDP("IR",$E487,V$10)),"")</f>
        <v/>
      </c>
    </row>
    <row r="488" spans="2:22">
      <c r="B488">
        <v>475</v>
      </c>
      <c r="C488" s="7" t="str">
        <f>IFERROR( VLOOKUP( $B488, Sheet1!$M$2:$O$10001, 2,0),"")</f>
        <v/>
      </c>
      <c r="D488" s="24" t="str">
        <f>IFERROR( VLOOKUP( $B488, Sheet1!$M$2:$O$10001, 3,0),"")</f>
        <v/>
      </c>
      <c r="E488" s="3" t="str">
        <f t="shared" si="9"/>
        <v>BONDAVG</v>
      </c>
      <c r="F488" s="18" t="str">
        <f>_xll.IMDP("IR",$E488,F$12)</f>
        <v/>
      </c>
      <c r="G488" s="15" t="str">
        <f>_xll.IMDP("IR",$E488,G$12)</f>
        <v/>
      </c>
      <c r="H488" s="30" t="str">
        <f>IFERROR(IF($F$4=4,_xll.IMDP("IR",$E488,H$9)-H$13,_xll.IMDP("IR",$E488,H$10)),"")</f>
        <v/>
      </c>
      <c r="I488" s="30" t="str">
        <f>IFERROR(IF($F$4=4,_xll.IMDP("IR",$E488,I$9)-I$13,_xll.IMDP("IR",$E488,I$10)),"")</f>
        <v/>
      </c>
      <c r="J488" s="30" t="str">
        <f>IFERROR(IF($F$4=4,_xll.IMDP("IR",$E488,J$9)-J$13,_xll.IMDP("IR",$E488,J$10)),"")</f>
        <v/>
      </c>
      <c r="K488" s="30" t="str">
        <f>IFERROR(IF($F$4=4,_xll.IMDP("IR",$E488,K$9)-K$13,_xll.IMDP("IR",$E488,K$10)),"")</f>
        <v/>
      </c>
      <c r="L488" s="30" t="str">
        <f>IFERROR(IF($F$4=4,_xll.IMDP("IR",$E488,L$9)-L$13,_xll.IMDP("IR",$E488,L$10)),"")</f>
        <v/>
      </c>
      <c r="M488" s="30" t="str">
        <f>IFERROR(IF($F$4=4,_xll.IMDP("IR",$E488,M$9)-M$13,_xll.IMDP("IR",$E488,M$10)),"")</f>
        <v/>
      </c>
      <c r="N488" s="30" t="str">
        <f>IFERROR(IF($F$4=4,_xll.IMDP("IR",$E488,N$9)-N$13,_xll.IMDP("IR",$E488,N$10)),"")</f>
        <v/>
      </c>
      <c r="O488" s="30" t="str">
        <f>IFERROR(IF($F$4=4,_xll.IMDP("IR",$E488,O$9)-O$13,_xll.IMDP("IR",$E488,O$10)),"")</f>
        <v/>
      </c>
      <c r="P488" s="30" t="str">
        <f>IFERROR(IF($F$4=4,_xll.IMDP("IR",$E488,P$9)-P$13,_xll.IMDP("IR",$E488,P$10)),"")</f>
        <v/>
      </c>
      <c r="Q488" s="30" t="str">
        <f>IFERROR(IF($F$4=4,_xll.IMDP("IR",$E488,Q$9)-Q$13,_xll.IMDP("IR",$E488,Q$10)),"")</f>
        <v/>
      </c>
      <c r="R488" s="30" t="str">
        <f>IFERROR(IF($F$4=4,_xll.IMDP("IR",$E488,R$9)-R$13,_xll.IMDP("IR",$E488,R$10)),"")</f>
        <v/>
      </c>
      <c r="S488" s="30" t="str">
        <f>IFERROR(IF($F$4=4,_xll.IMDP("IR",$E488,S$9)-S$13,_xll.IMDP("IR",$E488,S$10)),"")</f>
        <v/>
      </c>
      <c r="T488" s="30" t="str">
        <f>IFERROR(IF($F$4=4,_xll.IMDP("IR",$E488,T$9)-T$13,_xll.IMDP("IR",$E488,T$10)),"")</f>
        <v/>
      </c>
      <c r="U488" s="30" t="str">
        <f>IFERROR(IF($F$4=4,_xll.IMDP("IR",$E488,U$9)-U$13,_xll.IMDP("IR",$E488,U$10)),"")</f>
        <v/>
      </c>
      <c r="V488" s="31" t="str">
        <f>IFERROR(IF($F$4=4,_xll.IMDP("IR",$E488,V$9)-V$13,_xll.IMDP("IR",$E488,V$10)),"")</f>
        <v/>
      </c>
    </row>
    <row r="489" spans="2:22">
      <c r="B489">
        <v>476</v>
      </c>
      <c r="C489" s="7" t="str">
        <f>IFERROR( VLOOKUP( $B489, Sheet1!$M$2:$O$10001, 2,0),"")</f>
        <v/>
      </c>
      <c r="D489" s="24" t="str">
        <f>IFERROR( VLOOKUP( $B489, Sheet1!$M$2:$O$10001, 3,0),"")</f>
        <v/>
      </c>
      <c r="E489" s="3" t="str">
        <f t="shared" si="9"/>
        <v>BONDAVG</v>
      </c>
      <c r="F489" s="18" t="str">
        <f>_xll.IMDP("IR",$E489,F$12)</f>
        <v/>
      </c>
      <c r="G489" s="15" t="str">
        <f>_xll.IMDP("IR",$E489,G$12)</f>
        <v/>
      </c>
      <c r="H489" s="30" t="str">
        <f>IFERROR(IF($F$4=4,_xll.IMDP("IR",$E489,H$9)-H$13,_xll.IMDP("IR",$E489,H$10)),"")</f>
        <v/>
      </c>
      <c r="I489" s="30" t="str">
        <f>IFERROR(IF($F$4=4,_xll.IMDP("IR",$E489,I$9)-I$13,_xll.IMDP("IR",$E489,I$10)),"")</f>
        <v/>
      </c>
      <c r="J489" s="30" t="str">
        <f>IFERROR(IF($F$4=4,_xll.IMDP("IR",$E489,J$9)-J$13,_xll.IMDP("IR",$E489,J$10)),"")</f>
        <v/>
      </c>
      <c r="K489" s="30" t="str">
        <f>IFERROR(IF($F$4=4,_xll.IMDP("IR",$E489,K$9)-K$13,_xll.IMDP("IR",$E489,K$10)),"")</f>
        <v/>
      </c>
      <c r="L489" s="30" t="str">
        <f>IFERROR(IF($F$4=4,_xll.IMDP("IR",$E489,L$9)-L$13,_xll.IMDP("IR",$E489,L$10)),"")</f>
        <v/>
      </c>
      <c r="M489" s="30" t="str">
        <f>IFERROR(IF($F$4=4,_xll.IMDP("IR",$E489,M$9)-M$13,_xll.IMDP("IR",$E489,M$10)),"")</f>
        <v/>
      </c>
      <c r="N489" s="30" t="str">
        <f>IFERROR(IF($F$4=4,_xll.IMDP("IR",$E489,N$9)-N$13,_xll.IMDP("IR",$E489,N$10)),"")</f>
        <v/>
      </c>
      <c r="O489" s="30" t="str">
        <f>IFERROR(IF($F$4=4,_xll.IMDP("IR",$E489,O$9)-O$13,_xll.IMDP("IR",$E489,O$10)),"")</f>
        <v/>
      </c>
      <c r="P489" s="30" t="str">
        <f>IFERROR(IF($F$4=4,_xll.IMDP("IR",$E489,P$9)-P$13,_xll.IMDP("IR",$E489,P$10)),"")</f>
        <v/>
      </c>
      <c r="Q489" s="30" t="str">
        <f>IFERROR(IF($F$4=4,_xll.IMDP("IR",$E489,Q$9)-Q$13,_xll.IMDP("IR",$E489,Q$10)),"")</f>
        <v/>
      </c>
      <c r="R489" s="30" t="str">
        <f>IFERROR(IF($F$4=4,_xll.IMDP("IR",$E489,R$9)-R$13,_xll.IMDP("IR",$E489,R$10)),"")</f>
        <v/>
      </c>
      <c r="S489" s="30" t="str">
        <f>IFERROR(IF($F$4=4,_xll.IMDP("IR",$E489,S$9)-S$13,_xll.IMDP("IR",$E489,S$10)),"")</f>
        <v/>
      </c>
      <c r="T489" s="30" t="str">
        <f>IFERROR(IF($F$4=4,_xll.IMDP("IR",$E489,T$9)-T$13,_xll.IMDP("IR",$E489,T$10)),"")</f>
        <v/>
      </c>
      <c r="U489" s="30" t="str">
        <f>IFERROR(IF($F$4=4,_xll.IMDP("IR",$E489,U$9)-U$13,_xll.IMDP("IR",$E489,U$10)),"")</f>
        <v/>
      </c>
      <c r="V489" s="31" t="str">
        <f>IFERROR(IF($F$4=4,_xll.IMDP("IR",$E489,V$9)-V$13,_xll.IMDP("IR",$E489,V$10)),"")</f>
        <v/>
      </c>
    </row>
    <row r="490" spans="2:22">
      <c r="B490">
        <v>477</v>
      </c>
      <c r="C490" s="7" t="str">
        <f>IFERROR( VLOOKUP( $B490, Sheet1!$M$2:$O$10001, 2,0),"")</f>
        <v/>
      </c>
      <c r="D490" s="24" t="str">
        <f>IFERROR( VLOOKUP( $B490, Sheet1!$M$2:$O$10001, 3,0),"")</f>
        <v/>
      </c>
      <c r="E490" s="3" t="str">
        <f t="shared" si="9"/>
        <v>BONDAVG</v>
      </c>
      <c r="F490" s="18" t="str">
        <f>_xll.IMDP("IR",$E490,F$12)</f>
        <v/>
      </c>
      <c r="G490" s="15" t="str">
        <f>_xll.IMDP("IR",$E490,G$12)</f>
        <v/>
      </c>
      <c r="H490" s="30" t="str">
        <f>IFERROR(IF($F$4=4,_xll.IMDP("IR",$E490,H$9)-H$13,_xll.IMDP("IR",$E490,H$10)),"")</f>
        <v/>
      </c>
      <c r="I490" s="30" t="str">
        <f>IFERROR(IF($F$4=4,_xll.IMDP("IR",$E490,I$9)-I$13,_xll.IMDP("IR",$E490,I$10)),"")</f>
        <v/>
      </c>
      <c r="J490" s="30" t="str">
        <f>IFERROR(IF($F$4=4,_xll.IMDP("IR",$E490,J$9)-J$13,_xll.IMDP("IR",$E490,J$10)),"")</f>
        <v/>
      </c>
      <c r="K490" s="30" t="str">
        <f>IFERROR(IF($F$4=4,_xll.IMDP("IR",$E490,K$9)-K$13,_xll.IMDP("IR",$E490,K$10)),"")</f>
        <v/>
      </c>
      <c r="L490" s="30" t="str">
        <f>IFERROR(IF($F$4=4,_xll.IMDP("IR",$E490,L$9)-L$13,_xll.IMDP("IR",$E490,L$10)),"")</f>
        <v/>
      </c>
      <c r="M490" s="30" t="str">
        <f>IFERROR(IF($F$4=4,_xll.IMDP("IR",$E490,M$9)-M$13,_xll.IMDP("IR",$E490,M$10)),"")</f>
        <v/>
      </c>
      <c r="N490" s="30" t="str">
        <f>IFERROR(IF($F$4=4,_xll.IMDP("IR",$E490,N$9)-N$13,_xll.IMDP("IR",$E490,N$10)),"")</f>
        <v/>
      </c>
      <c r="O490" s="30" t="str">
        <f>IFERROR(IF($F$4=4,_xll.IMDP("IR",$E490,O$9)-O$13,_xll.IMDP("IR",$E490,O$10)),"")</f>
        <v/>
      </c>
      <c r="P490" s="30" t="str">
        <f>IFERROR(IF($F$4=4,_xll.IMDP("IR",$E490,P$9)-P$13,_xll.IMDP("IR",$E490,P$10)),"")</f>
        <v/>
      </c>
      <c r="Q490" s="30" t="str">
        <f>IFERROR(IF($F$4=4,_xll.IMDP("IR",$E490,Q$9)-Q$13,_xll.IMDP("IR",$E490,Q$10)),"")</f>
        <v/>
      </c>
      <c r="R490" s="30" t="str">
        <f>IFERROR(IF($F$4=4,_xll.IMDP("IR",$E490,R$9)-R$13,_xll.IMDP("IR",$E490,R$10)),"")</f>
        <v/>
      </c>
      <c r="S490" s="30" t="str">
        <f>IFERROR(IF($F$4=4,_xll.IMDP("IR",$E490,S$9)-S$13,_xll.IMDP("IR",$E490,S$10)),"")</f>
        <v/>
      </c>
      <c r="T490" s="30" t="str">
        <f>IFERROR(IF($F$4=4,_xll.IMDP("IR",$E490,T$9)-T$13,_xll.IMDP("IR",$E490,T$10)),"")</f>
        <v/>
      </c>
      <c r="U490" s="30" t="str">
        <f>IFERROR(IF($F$4=4,_xll.IMDP("IR",$E490,U$9)-U$13,_xll.IMDP("IR",$E490,U$10)),"")</f>
        <v/>
      </c>
      <c r="V490" s="31" t="str">
        <f>IFERROR(IF($F$4=4,_xll.IMDP("IR",$E490,V$9)-V$13,_xll.IMDP("IR",$E490,V$10)),"")</f>
        <v/>
      </c>
    </row>
    <row r="491" spans="2:22">
      <c r="B491">
        <v>478</v>
      </c>
      <c r="C491" s="7" t="str">
        <f>IFERROR( VLOOKUP( $B491, Sheet1!$M$2:$O$10001, 2,0),"")</f>
        <v/>
      </c>
      <c r="D491" s="24" t="str">
        <f>IFERROR( VLOOKUP( $B491, Sheet1!$M$2:$O$10001, 3,0),"")</f>
        <v/>
      </c>
      <c r="E491" s="3" t="str">
        <f t="shared" si="9"/>
        <v>BONDAVG</v>
      </c>
      <c r="F491" s="18" t="str">
        <f>_xll.IMDP("IR",$E491,F$12)</f>
        <v/>
      </c>
      <c r="G491" s="15" t="str">
        <f>_xll.IMDP("IR",$E491,G$12)</f>
        <v/>
      </c>
      <c r="H491" s="30" t="str">
        <f>IFERROR(IF($F$4=4,_xll.IMDP("IR",$E491,H$9)-H$13,_xll.IMDP("IR",$E491,H$10)),"")</f>
        <v/>
      </c>
      <c r="I491" s="30" t="str">
        <f>IFERROR(IF($F$4=4,_xll.IMDP("IR",$E491,I$9)-I$13,_xll.IMDP("IR",$E491,I$10)),"")</f>
        <v/>
      </c>
      <c r="J491" s="30" t="str">
        <f>IFERROR(IF($F$4=4,_xll.IMDP("IR",$E491,J$9)-J$13,_xll.IMDP("IR",$E491,J$10)),"")</f>
        <v/>
      </c>
      <c r="K491" s="30" t="str">
        <f>IFERROR(IF($F$4=4,_xll.IMDP("IR",$E491,K$9)-K$13,_xll.IMDP("IR",$E491,K$10)),"")</f>
        <v/>
      </c>
      <c r="L491" s="30" t="str">
        <f>IFERROR(IF($F$4=4,_xll.IMDP("IR",$E491,L$9)-L$13,_xll.IMDP("IR",$E491,L$10)),"")</f>
        <v/>
      </c>
      <c r="M491" s="30" t="str">
        <f>IFERROR(IF($F$4=4,_xll.IMDP("IR",$E491,M$9)-M$13,_xll.IMDP("IR",$E491,M$10)),"")</f>
        <v/>
      </c>
      <c r="N491" s="30" t="str">
        <f>IFERROR(IF($F$4=4,_xll.IMDP("IR",$E491,N$9)-N$13,_xll.IMDP("IR",$E491,N$10)),"")</f>
        <v/>
      </c>
      <c r="O491" s="30" t="str">
        <f>IFERROR(IF($F$4=4,_xll.IMDP("IR",$E491,O$9)-O$13,_xll.IMDP("IR",$E491,O$10)),"")</f>
        <v/>
      </c>
      <c r="P491" s="30" t="str">
        <f>IFERROR(IF($F$4=4,_xll.IMDP("IR",$E491,P$9)-P$13,_xll.IMDP("IR",$E491,P$10)),"")</f>
        <v/>
      </c>
      <c r="Q491" s="30" t="str">
        <f>IFERROR(IF($F$4=4,_xll.IMDP("IR",$E491,Q$9)-Q$13,_xll.IMDP("IR",$E491,Q$10)),"")</f>
        <v/>
      </c>
      <c r="R491" s="30" t="str">
        <f>IFERROR(IF($F$4=4,_xll.IMDP("IR",$E491,R$9)-R$13,_xll.IMDP("IR",$E491,R$10)),"")</f>
        <v/>
      </c>
      <c r="S491" s="30" t="str">
        <f>IFERROR(IF($F$4=4,_xll.IMDP("IR",$E491,S$9)-S$13,_xll.IMDP("IR",$E491,S$10)),"")</f>
        <v/>
      </c>
      <c r="T491" s="30" t="str">
        <f>IFERROR(IF($F$4=4,_xll.IMDP("IR",$E491,T$9)-T$13,_xll.IMDP("IR",$E491,T$10)),"")</f>
        <v/>
      </c>
      <c r="U491" s="30" t="str">
        <f>IFERROR(IF($F$4=4,_xll.IMDP("IR",$E491,U$9)-U$13,_xll.IMDP("IR",$E491,U$10)),"")</f>
        <v/>
      </c>
      <c r="V491" s="31" t="str">
        <f>IFERROR(IF($F$4=4,_xll.IMDP("IR",$E491,V$9)-V$13,_xll.IMDP("IR",$E491,V$10)),"")</f>
        <v/>
      </c>
    </row>
    <row r="492" spans="2:22">
      <c r="B492">
        <v>479</v>
      </c>
      <c r="C492" s="7" t="str">
        <f>IFERROR( VLOOKUP( $B492, Sheet1!$M$2:$O$10001, 2,0),"")</f>
        <v/>
      </c>
      <c r="D492" s="24" t="str">
        <f>IFERROR( VLOOKUP( $B492, Sheet1!$M$2:$O$10001, 3,0),"")</f>
        <v/>
      </c>
      <c r="E492" s="3" t="str">
        <f t="shared" si="9"/>
        <v>BONDAVG</v>
      </c>
      <c r="F492" s="18" t="str">
        <f>_xll.IMDP("IR",$E492,F$12)</f>
        <v/>
      </c>
      <c r="G492" s="15" t="str">
        <f>_xll.IMDP("IR",$E492,G$12)</f>
        <v/>
      </c>
      <c r="H492" s="30" t="str">
        <f>IFERROR(IF($F$4=4,_xll.IMDP("IR",$E492,H$9)-H$13,_xll.IMDP("IR",$E492,H$10)),"")</f>
        <v/>
      </c>
      <c r="I492" s="30" t="str">
        <f>IFERROR(IF($F$4=4,_xll.IMDP("IR",$E492,I$9)-I$13,_xll.IMDP("IR",$E492,I$10)),"")</f>
        <v/>
      </c>
      <c r="J492" s="30" t="str">
        <f>IFERROR(IF($F$4=4,_xll.IMDP("IR",$E492,J$9)-J$13,_xll.IMDP("IR",$E492,J$10)),"")</f>
        <v/>
      </c>
      <c r="K492" s="30" t="str">
        <f>IFERROR(IF($F$4=4,_xll.IMDP("IR",$E492,K$9)-K$13,_xll.IMDP("IR",$E492,K$10)),"")</f>
        <v/>
      </c>
      <c r="L492" s="30" t="str">
        <f>IFERROR(IF($F$4=4,_xll.IMDP("IR",$E492,L$9)-L$13,_xll.IMDP("IR",$E492,L$10)),"")</f>
        <v/>
      </c>
      <c r="M492" s="30" t="str">
        <f>IFERROR(IF($F$4=4,_xll.IMDP("IR",$E492,M$9)-M$13,_xll.IMDP("IR",$E492,M$10)),"")</f>
        <v/>
      </c>
      <c r="N492" s="30" t="str">
        <f>IFERROR(IF($F$4=4,_xll.IMDP("IR",$E492,N$9)-N$13,_xll.IMDP("IR",$E492,N$10)),"")</f>
        <v/>
      </c>
      <c r="O492" s="30" t="str">
        <f>IFERROR(IF($F$4=4,_xll.IMDP("IR",$E492,O$9)-O$13,_xll.IMDP("IR",$E492,O$10)),"")</f>
        <v/>
      </c>
      <c r="P492" s="30" t="str">
        <f>IFERROR(IF($F$4=4,_xll.IMDP("IR",$E492,P$9)-P$13,_xll.IMDP("IR",$E492,P$10)),"")</f>
        <v/>
      </c>
      <c r="Q492" s="30" t="str">
        <f>IFERROR(IF($F$4=4,_xll.IMDP("IR",$E492,Q$9)-Q$13,_xll.IMDP("IR",$E492,Q$10)),"")</f>
        <v/>
      </c>
      <c r="R492" s="30" t="str">
        <f>IFERROR(IF($F$4=4,_xll.IMDP("IR",$E492,R$9)-R$13,_xll.IMDP("IR",$E492,R$10)),"")</f>
        <v/>
      </c>
      <c r="S492" s="30" t="str">
        <f>IFERROR(IF($F$4=4,_xll.IMDP("IR",$E492,S$9)-S$13,_xll.IMDP("IR",$E492,S$10)),"")</f>
        <v/>
      </c>
      <c r="T492" s="30" t="str">
        <f>IFERROR(IF($F$4=4,_xll.IMDP("IR",$E492,T$9)-T$13,_xll.IMDP("IR",$E492,T$10)),"")</f>
        <v/>
      </c>
      <c r="U492" s="30" t="str">
        <f>IFERROR(IF($F$4=4,_xll.IMDP("IR",$E492,U$9)-U$13,_xll.IMDP("IR",$E492,U$10)),"")</f>
        <v/>
      </c>
      <c r="V492" s="31" t="str">
        <f>IFERROR(IF($F$4=4,_xll.IMDP("IR",$E492,V$9)-V$13,_xll.IMDP("IR",$E492,V$10)),"")</f>
        <v/>
      </c>
    </row>
    <row r="493" spans="2:22">
      <c r="B493">
        <v>480</v>
      </c>
      <c r="C493" s="7" t="str">
        <f>IFERROR( VLOOKUP( $B493, Sheet1!$M$2:$O$10001, 2,0),"")</f>
        <v/>
      </c>
      <c r="D493" s="24" t="str">
        <f>IFERROR( VLOOKUP( $B493, Sheet1!$M$2:$O$10001, 3,0),"")</f>
        <v/>
      </c>
      <c r="E493" s="3" t="str">
        <f t="shared" si="9"/>
        <v>BONDAVG</v>
      </c>
      <c r="F493" s="18" t="str">
        <f>_xll.IMDP("IR",$E493,F$12)</f>
        <v/>
      </c>
      <c r="G493" s="15" t="str">
        <f>_xll.IMDP("IR",$E493,G$12)</f>
        <v/>
      </c>
      <c r="H493" s="30" t="str">
        <f>IFERROR(IF($F$4=4,_xll.IMDP("IR",$E493,H$9)-H$13,_xll.IMDP("IR",$E493,H$10)),"")</f>
        <v/>
      </c>
      <c r="I493" s="30" t="str">
        <f>IFERROR(IF($F$4=4,_xll.IMDP("IR",$E493,I$9)-I$13,_xll.IMDP("IR",$E493,I$10)),"")</f>
        <v/>
      </c>
      <c r="J493" s="30" t="str">
        <f>IFERROR(IF($F$4=4,_xll.IMDP("IR",$E493,J$9)-J$13,_xll.IMDP("IR",$E493,J$10)),"")</f>
        <v/>
      </c>
      <c r="K493" s="30" t="str">
        <f>IFERROR(IF($F$4=4,_xll.IMDP("IR",$E493,K$9)-K$13,_xll.IMDP("IR",$E493,K$10)),"")</f>
        <v/>
      </c>
      <c r="L493" s="30" t="str">
        <f>IFERROR(IF($F$4=4,_xll.IMDP("IR",$E493,L$9)-L$13,_xll.IMDP("IR",$E493,L$10)),"")</f>
        <v/>
      </c>
      <c r="M493" s="30" t="str">
        <f>IFERROR(IF($F$4=4,_xll.IMDP("IR",$E493,M$9)-M$13,_xll.IMDP("IR",$E493,M$10)),"")</f>
        <v/>
      </c>
      <c r="N493" s="30" t="str">
        <f>IFERROR(IF($F$4=4,_xll.IMDP("IR",$E493,N$9)-N$13,_xll.IMDP("IR",$E493,N$10)),"")</f>
        <v/>
      </c>
      <c r="O493" s="30" t="str">
        <f>IFERROR(IF($F$4=4,_xll.IMDP("IR",$E493,O$9)-O$13,_xll.IMDP("IR",$E493,O$10)),"")</f>
        <v/>
      </c>
      <c r="P493" s="30" t="str">
        <f>IFERROR(IF($F$4=4,_xll.IMDP("IR",$E493,P$9)-P$13,_xll.IMDP("IR",$E493,P$10)),"")</f>
        <v/>
      </c>
      <c r="Q493" s="30" t="str">
        <f>IFERROR(IF($F$4=4,_xll.IMDP("IR",$E493,Q$9)-Q$13,_xll.IMDP("IR",$E493,Q$10)),"")</f>
        <v/>
      </c>
      <c r="R493" s="30" t="str">
        <f>IFERROR(IF($F$4=4,_xll.IMDP("IR",$E493,R$9)-R$13,_xll.IMDP("IR",$E493,R$10)),"")</f>
        <v/>
      </c>
      <c r="S493" s="30" t="str">
        <f>IFERROR(IF($F$4=4,_xll.IMDP("IR",$E493,S$9)-S$13,_xll.IMDP("IR",$E493,S$10)),"")</f>
        <v/>
      </c>
      <c r="T493" s="30" t="str">
        <f>IFERROR(IF($F$4=4,_xll.IMDP("IR",$E493,T$9)-T$13,_xll.IMDP("IR",$E493,T$10)),"")</f>
        <v/>
      </c>
      <c r="U493" s="30" t="str">
        <f>IFERROR(IF($F$4=4,_xll.IMDP("IR",$E493,U$9)-U$13,_xll.IMDP("IR",$E493,U$10)),"")</f>
        <v/>
      </c>
      <c r="V493" s="31" t="str">
        <f>IFERROR(IF($F$4=4,_xll.IMDP("IR",$E493,V$9)-V$13,_xll.IMDP("IR",$E493,V$10)),"")</f>
        <v/>
      </c>
    </row>
    <row r="494" spans="2:22">
      <c r="B494">
        <v>481</v>
      </c>
      <c r="C494" s="7" t="str">
        <f>IFERROR( VLOOKUP( $B494, Sheet1!$M$2:$O$10001, 2,0),"")</f>
        <v/>
      </c>
      <c r="D494" s="24" t="str">
        <f>IFERROR( VLOOKUP( $B494, Sheet1!$M$2:$O$10001, 3,0),"")</f>
        <v/>
      </c>
      <c r="E494" s="3" t="str">
        <f t="shared" si="9"/>
        <v>BONDAVG</v>
      </c>
      <c r="F494" s="18" t="str">
        <f>_xll.IMDP("IR",$E494,F$12)</f>
        <v/>
      </c>
      <c r="G494" s="15" t="str">
        <f>_xll.IMDP("IR",$E494,G$12)</f>
        <v/>
      </c>
      <c r="H494" s="30" t="str">
        <f>IFERROR(IF($F$4=4,_xll.IMDP("IR",$E494,H$9)-H$13,_xll.IMDP("IR",$E494,H$10)),"")</f>
        <v/>
      </c>
      <c r="I494" s="30" t="str">
        <f>IFERROR(IF($F$4=4,_xll.IMDP("IR",$E494,I$9)-I$13,_xll.IMDP("IR",$E494,I$10)),"")</f>
        <v/>
      </c>
      <c r="J494" s="30" t="str">
        <f>IFERROR(IF($F$4=4,_xll.IMDP("IR",$E494,J$9)-J$13,_xll.IMDP("IR",$E494,J$10)),"")</f>
        <v/>
      </c>
      <c r="K494" s="30" t="str">
        <f>IFERROR(IF($F$4=4,_xll.IMDP("IR",$E494,K$9)-K$13,_xll.IMDP("IR",$E494,K$10)),"")</f>
        <v/>
      </c>
      <c r="L494" s="30" t="str">
        <f>IFERROR(IF($F$4=4,_xll.IMDP("IR",$E494,L$9)-L$13,_xll.IMDP("IR",$E494,L$10)),"")</f>
        <v/>
      </c>
      <c r="M494" s="30" t="str">
        <f>IFERROR(IF($F$4=4,_xll.IMDP("IR",$E494,M$9)-M$13,_xll.IMDP("IR",$E494,M$10)),"")</f>
        <v/>
      </c>
      <c r="N494" s="30" t="str">
        <f>IFERROR(IF($F$4=4,_xll.IMDP("IR",$E494,N$9)-N$13,_xll.IMDP("IR",$E494,N$10)),"")</f>
        <v/>
      </c>
      <c r="O494" s="30" t="str">
        <f>IFERROR(IF($F$4=4,_xll.IMDP("IR",$E494,O$9)-O$13,_xll.IMDP("IR",$E494,O$10)),"")</f>
        <v/>
      </c>
      <c r="P494" s="30" t="str">
        <f>IFERROR(IF($F$4=4,_xll.IMDP("IR",$E494,P$9)-P$13,_xll.IMDP("IR",$E494,P$10)),"")</f>
        <v/>
      </c>
      <c r="Q494" s="30" t="str">
        <f>IFERROR(IF($F$4=4,_xll.IMDP("IR",$E494,Q$9)-Q$13,_xll.IMDP("IR",$E494,Q$10)),"")</f>
        <v/>
      </c>
      <c r="R494" s="30" t="str">
        <f>IFERROR(IF($F$4=4,_xll.IMDP("IR",$E494,R$9)-R$13,_xll.IMDP("IR",$E494,R$10)),"")</f>
        <v/>
      </c>
      <c r="S494" s="30" t="str">
        <f>IFERROR(IF($F$4=4,_xll.IMDP("IR",$E494,S$9)-S$13,_xll.IMDP("IR",$E494,S$10)),"")</f>
        <v/>
      </c>
      <c r="T494" s="30" t="str">
        <f>IFERROR(IF($F$4=4,_xll.IMDP("IR",$E494,T$9)-T$13,_xll.IMDP("IR",$E494,T$10)),"")</f>
        <v/>
      </c>
      <c r="U494" s="30" t="str">
        <f>IFERROR(IF($F$4=4,_xll.IMDP("IR",$E494,U$9)-U$13,_xll.IMDP("IR",$E494,U$10)),"")</f>
        <v/>
      </c>
      <c r="V494" s="31" t="str">
        <f>IFERROR(IF($F$4=4,_xll.IMDP("IR",$E494,V$9)-V$13,_xll.IMDP("IR",$E494,V$10)),"")</f>
        <v/>
      </c>
    </row>
    <row r="495" spans="2:22">
      <c r="B495">
        <v>482</v>
      </c>
      <c r="C495" s="7" t="str">
        <f>IFERROR( VLOOKUP( $B495, Sheet1!$M$2:$O$10001, 2,0),"")</f>
        <v/>
      </c>
      <c r="D495" s="24" t="str">
        <f>IFERROR( VLOOKUP( $B495, Sheet1!$M$2:$O$10001, 3,0),"")</f>
        <v/>
      </c>
      <c r="E495" s="3" t="str">
        <f t="shared" si="9"/>
        <v>BONDAVG</v>
      </c>
      <c r="F495" s="18" t="str">
        <f>_xll.IMDP("IR",$E495,F$12)</f>
        <v/>
      </c>
      <c r="G495" s="15" t="str">
        <f>_xll.IMDP("IR",$E495,G$12)</f>
        <v/>
      </c>
      <c r="H495" s="30" t="str">
        <f>IFERROR(IF($F$4=4,_xll.IMDP("IR",$E495,H$9)-H$13,_xll.IMDP("IR",$E495,H$10)),"")</f>
        <v/>
      </c>
      <c r="I495" s="30" t="str">
        <f>IFERROR(IF($F$4=4,_xll.IMDP("IR",$E495,I$9)-I$13,_xll.IMDP("IR",$E495,I$10)),"")</f>
        <v/>
      </c>
      <c r="J495" s="30" t="str">
        <f>IFERROR(IF($F$4=4,_xll.IMDP("IR",$E495,J$9)-J$13,_xll.IMDP("IR",$E495,J$10)),"")</f>
        <v/>
      </c>
      <c r="K495" s="30" t="str">
        <f>IFERROR(IF($F$4=4,_xll.IMDP("IR",$E495,K$9)-K$13,_xll.IMDP("IR",$E495,K$10)),"")</f>
        <v/>
      </c>
      <c r="L495" s="30" t="str">
        <f>IFERROR(IF($F$4=4,_xll.IMDP("IR",$E495,L$9)-L$13,_xll.IMDP("IR",$E495,L$10)),"")</f>
        <v/>
      </c>
      <c r="M495" s="30" t="str">
        <f>IFERROR(IF($F$4=4,_xll.IMDP("IR",$E495,M$9)-M$13,_xll.IMDP("IR",$E495,M$10)),"")</f>
        <v/>
      </c>
      <c r="N495" s="30" t="str">
        <f>IFERROR(IF($F$4=4,_xll.IMDP("IR",$E495,N$9)-N$13,_xll.IMDP("IR",$E495,N$10)),"")</f>
        <v/>
      </c>
      <c r="O495" s="30" t="str">
        <f>IFERROR(IF($F$4=4,_xll.IMDP("IR",$E495,O$9)-O$13,_xll.IMDP("IR",$E495,O$10)),"")</f>
        <v/>
      </c>
      <c r="P495" s="30" t="str">
        <f>IFERROR(IF($F$4=4,_xll.IMDP("IR",$E495,P$9)-P$13,_xll.IMDP("IR",$E495,P$10)),"")</f>
        <v/>
      </c>
      <c r="Q495" s="30" t="str">
        <f>IFERROR(IF($F$4=4,_xll.IMDP("IR",$E495,Q$9)-Q$13,_xll.IMDP("IR",$E495,Q$10)),"")</f>
        <v/>
      </c>
      <c r="R495" s="30" t="str">
        <f>IFERROR(IF($F$4=4,_xll.IMDP("IR",$E495,R$9)-R$13,_xll.IMDP("IR",$E495,R$10)),"")</f>
        <v/>
      </c>
      <c r="S495" s="30" t="str">
        <f>IFERROR(IF($F$4=4,_xll.IMDP("IR",$E495,S$9)-S$13,_xll.IMDP("IR",$E495,S$10)),"")</f>
        <v/>
      </c>
      <c r="T495" s="30" t="str">
        <f>IFERROR(IF($F$4=4,_xll.IMDP("IR",$E495,T$9)-T$13,_xll.IMDP("IR",$E495,T$10)),"")</f>
        <v/>
      </c>
      <c r="U495" s="30" t="str">
        <f>IFERROR(IF($F$4=4,_xll.IMDP("IR",$E495,U$9)-U$13,_xll.IMDP("IR",$E495,U$10)),"")</f>
        <v/>
      </c>
      <c r="V495" s="31" t="str">
        <f>IFERROR(IF($F$4=4,_xll.IMDP("IR",$E495,V$9)-V$13,_xll.IMDP("IR",$E495,V$10)),"")</f>
        <v/>
      </c>
    </row>
    <row r="496" spans="2:22">
      <c r="B496">
        <v>483</v>
      </c>
      <c r="C496" s="7" t="str">
        <f>IFERROR( VLOOKUP( $B496, Sheet1!$M$2:$O$10001, 2,0),"")</f>
        <v/>
      </c>
      <c r="D496" s="24" t="str">
        <f>IFERROR( VLOOKUP( $B496, Sheet1!$M$2:$O$10001, 3,0),"")</f>
        <v/>
      </c>
      <c r="E496" s="3" t="str">
        <f t="shared" si="9"/>
        <v>BONDAVG</v>
      </c>
      <c r="F496" s="18" t="str">
        <f>_xll.IMDP("IR",$E496,F$12)</f>
        <v/>
      </c>
      <c r="G496" s="15" t="str">
        <f>_xll.IMDP("IR",$E496,G$12)</f>
        <v/>
      </c>
      <c r="H496" s="30" t="str">
        <f>IFERROR(IF($F$4=4,_xll.IMDP("IR",$E496,H$9)-H$13,_xll.IMDP("IR",$E496,H$10)),"")</f>
        <v/>
      </c>
      <c r="I496" s="30" t="str">
        <f>IFERROR(IF($F$4=4,_xll.IMDP("IR",$E496,I$9)-I$13,_xll.IMDP("IR",$E496,I$10)),"")</f>
        <v/>
      </c>
      <c r="J496" s="30" t="str">
        <f>IFERROR(IF($F$4=4,_xll.IMDP("IR",$E496,J$9)-J$13,_xll.IMDP("IR",$E496,J$10)),"")</f>
        <v/>
      </c>
      <c r="K496" s="30" t="str">
        <f>IFERROR(IF($F$4=4,_xll.IMDP("IR",$E496,K$9)-K$13,_xll.IMDP("IR",$E496,K$10)),"")</f>
        <v/>
      </c>
      <c r="L496" s="30" t="str">
        <f>IFERROR(IF($F$4=4,_xll.IMDP("IR",$E496,L$9)-L$13,_xll.IMDP("IR",$E496,L$10)),"")</f>
        <v/>
      </c>
      <c r="M496" s="30" t="str">
        <f>IFERROR(IF($F$4=4,_xll.IMDP("IR",$E496,M$9)-M$13,_xll.IMDP("IR",$E496,M$10)),"")</f>
        <v/>
      </c>
      <c r="N496" s="30" t="str">
        <f>IFERROR(IF($F$4=4,_xll.IMDP("IR",$E496,N$9)-N$13,_xll.IMDP("IR",$E496,N$10)),"")</f>
        <v/>
      </c>
      <c r="O496" s="30" t="str">
        <f>IFERROR(IF($F$4=4,_xll.IMDP("IR",$E496,O$9)-O$13,_xll.IMDP("IR",$E496,O$10)),"")</f>
        <v/>
      </c>
      <c r="P496" s="30" t="str">
        <f>IFERROR(IF($F$4=4,_xll.IMDP("IR",$E496,P$9)-P$13,_xll.IMDP("IR",$E496,P$10)),"")</f>
        <v/>
      </c>
      <c r="Q496" s="30" t="str">
        <f>IFERROR(IF($F$4=4,_xll.IMDP("IR",$E496,Q$9)-Q$13,_xll.IMDP("IR",$E496,Q$10)),"")</f>
        <v/>
      </c>
      <c r="R496" s="30" t="str">
        <f>IFERROR(IF($F$4=4,_xll.IMDP("IR",$E496,R$9)-R$13,_xll.IMDP("IR",$E496,R$10)),"")</f>
        <v/>
      </c>
      <c r="S496" s="30" t="str">
        <f>IFERROR(IF($F$4=4,_xll.IMDP("IR",$E496,S$9)-S$13,_xll.IMDP("IR",$E496,S$10)),"")</f>
        <v/>
      </c>
      <c r="T496" s="30" t="str">
        <f>IFERROR(IF($F$4=4,_xll.IMDP("IR",$E496,T$9)-T$13,_xll.IMDP("IR",$E496,T$10)),"")</f>
        <v/>
      </c>
      <c r="U496" s="30" t="str">
        <f>IFERROR(IF($F$4=4,_xll.IMDP("IR",$E496,U$9)-U$13,_xll.IMDP("IR",$E496,U$10)),"")</f>
        <v/>
      </c>
      <c r="V496" s="31" t="str">
        <f>IFERROR(IF($F$4=4,_xll.IMDP("IR",$E496,V$9)-V$13,_xll.IMDP("IR",$E496,V$10)),"")</f>
        <v/>
      </c>
    </row>
    <row r="497" spans="2:22">
      <c r="B497">
        <v>484</v>
      </c>
      <c r="C497" s="7" t="str">
        <f>IFERROR( VLOOKUP( $B497, Sheet1!$M$2:$O$10001, 2,0),"")</f>
        <v/>
      </c>
      <c r="D497" s="24" t="str">
        <f>IFERROR( VLOOKUP( $B497, Sheet1!$M$2:$O$10001, 3,0),"")</f>
        <v/>
      </c>
      <c r="E497" s="3" t="str">
        <f t="shared" si="9"/>
        <v>BONDAVG</v>
      </c>
      <c r="F497" s="18" t="str">
        <f>_xll.IMDP("IR",$E497,F$12)</f>
        <v/>
      </c>
      <c r="G497" s="15" t="str">
        <f>_xll.IMDP("IR",$E497,G$12)</f>
        <v/>
      </c>
      <c r="H497" s="30" t="str">
        <f>IFERROR(IF($F$4=4,_xll.IMDP("IR",$E497,H$9)-H$13,_xll.IMDP("IR",$E497,H$10)),"")</f>
        <v/>
      </c>
      <c r="I497" s="30" t="str">
        <f>IFERROR(IF($F$4=4,_xll.IMDP("IR",$E497,I$9)-I$13,_xll.IMDP("IR",$E497,I$10)),"")</f>
        <v/>
      </c>
      <c r="J497" s="30" t="str">
        <f>IFERROR(IF($F$4=4,_xll.IMDP("IR",$E497,J$9)-J$13,_xll.IMDP("IR",$E497,J$10)),"")</f>
        <v/>
      </c>
      <c r="K497" s="30" t="str">
        <f>IFERROR(IF($F$4=4,_xll.IMDP("IR",$E497,K$9)-K$13,_xll.IMDP("IR",$E497,K$10)),"")</f>
        <v/>
      </c>
      <c r="L497" s="30" t="str">
        <f>IFERROR(IF($F$4=4,_xll.IMDP("IR",$E497,L$9)-L$13,_xll.IMDP("IR",$E497,L$10)),"")</f>
        <v/>
      </c>
      <c r="M497" s="30" t="str">
        <f>IFERROR(IF($F$4=4,_xll.IMDP("IR",$E497,M$9)-M$13,_xll.IMDP("IR",$E497,M$10)),"")</f>
        <v/>
      </c>
      <c r="N497" s="30" t="str">
        <f>IFERROR(IF($F$4=4,_xll.IMDP("IR",$E497,N$9)-N$13,_xll.IMDP("IR",$E497,N$10)),"")</f>
        <v/>
      </c>
      <c r="O497" s="30" t="str">
        <f>IFERROR(IF($F$4=4,_xll.IMDP("IR",$E497,O$9)-O$13,_xll.IMDP("IR",$E497,O$10)),"")</f>
        <v/>
      </c>
      <c r="P497" s="30" t="str">
        <f>IFERROR(IF($F$4=4,_xll.IMDP("IR",$E497,P$9)-P$13,_xll.IMDP("IR",$E497,P$10)),"")</f>
        <v/>
      </c>
      <c r="Q497" s="30" t="str">
        <f>IFERROR(IF($F$4=4,_xll.IMDP("IR",$E497,Q$9)-Q$13,_xll.IMDP("IR",$E497,Q$10)),"")</f>
        <v/>
      </c>
      <c r="R497" s="30" t="str">
        <f>IFERROR(IF($F$4=4,_xll.IMDP("IR",$E497,R$9)-R$13,_xll.IMDP("IR",$E497,R$10)),"")</f>
        <v/>
      </c>
      <c r="S497" s="30" t="str">
        <f>IFERROR(IF($F$4=4,_xll.IMDP("IR",$E497,S$9)-S$13,_xll.IMDP("IR",$E497,S$10)),"")</f>
        <v/>
      </c>
      <c r="T497" s="30" t="str">
        <f>IFERROR(IF($F$4=4,_xll.IMDP("IR",$E497,T$9)-T$13,_xll.IMDP("IR",$E497,T$10)),"")</f>
        <v/>
      </c>
      <c r="U497" s="30" t="str">
        <f>IFERROR(IF($F$4=4,_xll.IMDP("IR",$E497,U$9)-U$13,_xll.IMDP("IR",$E497,U$10)),"")</f>
        <v/>
      </c>
      <c r="V497" s="31" t="str">
        <f>IFERROR(IF($F$4=4,_xll.IMDP("IR",$E497,V$9)-V$13,_xll.IMDP("IR",$E497,V$10)),"")</f>
        <v/>
      </c>
    </row>
    <row r="498" spans="2:22">
      <c r="B498">
        <v>485</v>
      </c>
      <c r="C498" s="7" t="str">
        <f>IFERROR( VLOOKUP( $B498, Sheet1!$M$2:$O$10001, 2,0),"")</f>
        <v/>
      </c>
      <c r="D498" s="24" t="str">
        <f>IFERROR( VLOOKUP( $B498, Sheet1!$M$2:$O$10001, 3,0),"")</f>
        <v/>
      </c>
      <c r="E498" s="3" t="str">
        <f t="shared" si="9"/>
        <v>BONDAVG</v>
      </c>
      <c r="F498" s="18" t="str">
        <f>_xll.IMDP("IR",$E498,F$12)</f>
        <v/>
      </c>
      <c r="G498" s="15" t="str">
        <f>_xll.IMDP("IR",$E498,G$12)</f>
        <v/>
      </c>
      <c r="H498" s="30" t="str">
        <f>IFERROR(IF($F$4=4,_xll.IMDP("IR",$E498,H$9)-H$13,_xll.IMDP("IR",$E498,H$10)),"")</f>
        <v/>
      </c>
      <c r="I498" s="30" t="str">
        <f>IFERROR(IF($F$4=4,_xll.IMDP("IR",$E498,I$9)-I$13,_xll.IMDP("IR",$E498,I$10)),"")</f>
        <v/>
      </c>
      <c r="J498" s="30" t="str">
        <f>IFERROR(IF($F$4=4,_xll.IMDP("IR",$E498,J$9)-J$13,_xll.IMDP("IR",$E498,J$10)),"")</f>
        <v/>
      </c>
      <c r="K498" s="30" t="str">
        <f>IFERROR(IF($F$4=4,_xll.IMDP("IR",$E498,K$9)-K$13,_xll.IMDP("IR",$E498,K$10)),"")</f>
        <v/>
      </c>
      <c r="L498" s="30" t="str">
        <f>IFERROR(IF($F$4=4,_xll.IMDP("IR",$E498,L$9)-L$13,_xll.IMDP("IR",$E498,L$10)),"")</f>
        <v/>
      </c>
      <c r="M498" s="30" t="str">
        <f>IFERROR(IF($F$4=4,_xll.IMDP("IR",$E498,M$9)-M$13,_xll.IMDP("IR",$E498,M$10)),"")</f>
        <v/>
      </c>
      <c r="N498" s="30" t="str">
        <f>IFERROR(IF($F$4=4,_xll.IMDP("IR",$E498,N$9)-N$13,_xll.IMDP("IR",$E498,N$10)),"")</f>
        <v/>
      </c>
      <c r="O498" s="30" t="str">
        <f>IFERROR(IF($F$4=4,_xll.IMDP("IR",$E498,O$9)-O$13,_xll.IMDP("IR",$E498,O$10)),"")</f>
        <v/>
      </c>
      <c r="P498" s="30" t="str">
        <f>IFERROR(IF($F$4=4,_xll.IMDP("IR",$E498,P$9)-P$13,_xll.IMDP("IR",$E498,P$10)),"")</f>
        <v/>
      </c>
      <c r="Q498" s="30" t="str">
        <f>IFERROR(IF($F$4=4,_xll.IMDP("IR",$E498,Q$9)-Q$13,_xll.IMDP("IR",$E498,Q$10)),"")</f>
        <v/>
      </c>
      <c r="R498" s="30" t="str">
        <f>IFERROR(IF($F$4=4,_xll.IMDP("IR",$E498,R$9)-R$13,_xll.IMDP("IR",$E498,R$10)),"")</f>
        <v/>
      </c>
      <c r="S498" s="30" t="str">
        <f>IFERROR(IF($F$4=4,_xll.IMDP("IR",$E498,S$9)-S$13,_xll.IMDP("IR",$E498,S$10)),"")</f>
        <v/>
      </c>
      <c r="T498" s="30" t="str">
        <f>IFERROR(IF($F$4=4,_xll.IMDP("IR",$E498,T$9)-T$13,_xll.IMDP("IR",$E498,T$10)),"")</f>
        <v/>
      </c>
      <c r="U498" s="30" t="str">
        <f>IFERROR(IF($F$4=4,_xll.IMDP("IR",$E498,U$9)-U$13,_xll.IMDP("IR",$E498,U$10)),"")</f>
        <v/>
      </c>
      <c r="V498" s="31" t="str">
        <f>IFERROR(IF($F$4=4,_xll.IMDP("IR",$E498,V$9)-V$13,_xll.IMDP("IR",$E498,V$10)),"")</f>
        <v/>
      </c>
    </row>
    <row r="499" spans="2:22">
      <c r="B499">
        <v>486</v>
      </c>
      <c r="C499" s="7" t="str">
        <f>IFERROR( VLOOKUP( $B499, Sheet1!$M$2:$O$10001, 2,0),"")</f>
        <v/>
      </c>
      <c r="D499" s="24" t="str">
        <f>IFERROR( VLOOKUP( $B499, Sheet1!$M$2:$O$10001, 3,0),"")</f>
        <v/>
      </c>
      <c r="E499" s="3" t="str">
        <f t="shared" si="9"/>
        <v>BONDAVG</v>
      </c>
      <c r="F499" s="18" t="str">
        <f>_xll.IMDP("IR",$E499,F$12)</f>
        <v/>
      </c>
      <c r="G499" s="15" t="str">
        <f>_xll.IMDP("IR",$E499,G$12)</f>
        <v/>
      </c>
      <c r="H499" s="30" t="str">
        <f>IFERROR(IF($F$4=4,_xll.IMDP("IR",$E499,H$9)-H$13,_xll.IMDP("IR",$E499,H$10)),"")</f>
        <v/>
      </c>
      <c r="I499" s="30" t="str">
        <f>IFERROR(IF($F$4=4,_xll.IMDP("IR",$E499,I$9)-I$13,_xll.IMDP("IR",$E499,I$10)),"")</f>
        <v/>
      </c>
      <c r="J499" s="30" t="str">
        <f>IFERROR(IF($F$4=4,_xll.IMDP("IR",$E499,J$9)-J$13,_xll.IMDP("IR",$E499,J$10)),"")</f>
        <v/>
      </c>
      <c r="K499" s="30" t="str">
        <f>IFERROR(IF($F$4=4,_xll.IMDP("IR",$E499,K$9)-K$13,_xll.IMDP("IR",$E499,K$10)),"")</f>
        <v/>
      </c>
      <c r="L499" s="30" t="str">
        <f>IFERROR(IF($F$4=4,_xll.IMDP("IR",$E499,L$9)-L$13,_xll.IMDP("IR",$E499,L$10)),"")</f>
        <v/>
      </c>
      <c r="M499" s="30" t="str">
        <f>IFERROR(IF($F$4=4,_xll.IMDP("IR",$E499,M$9)-M$13,_xll.IMDP("IR",$E499,M$10)),"")</f>
        <v/>
      </c>
      <c r="N499" s="30" t="str">
        <f>IFERROR(IF($F$4=4,_xll.IMDP("IR",$E499,N$9)-N$13,_xll.IMDP("IR",$E499,N$10)),"")</f>
        <v/>
      </c>
      <c r="O499" s="30" t="str">
        <f>IFERROR(IF($F$4=4,_xll.IMDP("IR",$E499,O$9)-O$13,_xll.IMDP("IR",$E499,O$10)),"")</f>
        <v/>
      </c>
      <c r="P499" s="30" t="str">
        <f>IFERROR(IF($F$4=4,_xll.IMDP("IR",$E499,P$9)-P$13,_xll.IMDP("IR",$E499,P$10)),"")</f>
        <v/>
      </c>
      <c r="Q499" s="30" t="str">
        <f>IFERROR(IF($F$4=4,_xll.IMDP("IR",$E499,Q$9)-Q$13,_xll.IMDP("IR",$E499,Q$10)),"")</f>
        <v/>
      </c>
      <c r="R499" s="30" t="str">
        <f>IFERROR(IF($F$4=4,_xll.IMDP("IR",$E499,R$9)-R$13,_xll.IMDP("IR",$E499,R$10)),"")</f>
        <v/>
      </c>
      <c r="S499" s="30" t="str">
        <f>IFERROR(IF($F$4=4,_xll.IMDP("IR",$E499,S$9)-S$13,_xll.IMDP("IR",$E499,S$10)),"")</f>
        <v/>
      </c>
      <c r="T499" s="30" t="str">
        <f>IFERROR(IF($F$4=4,_xll.IMDP("IR",$E499,T$9)-T$13,_xll.IMDP("IR",$E499,T$10)),"")</f>
        <v/>
      </c>
      <c r="U499" s="30" t="str">
        <f>IFERROR(IF($F$4=4,_xll.IMDP("IR",$E499,U$9)-U$13,_xll.IMDP("IR",$E499,U$10)),"")</f>
        <v/>
      </c>
      <c r="V499" s="31" t="str">
        <f>IFERROR(IF($F$4=4,_xll.IMDP("IR",$E499,V$9)-V$13,_xll.IMDP("IR",$E499,V$10)),"")</f>
        <v/>
      </c>
    </row>
    <row r="500" spans="2:22">
      <c r="B500">
        <v>487</v>
      </c>
      <c r="C500" s="7" t="str">
        <f>IFERROR( VLOOKUP( $B500, Sheet1!$M$2:$O$10001, 2,0),"")</f>
        <v/>
      </c>
      <c r="D500" s="24" t="str">
        <f>IFERROR( VLOOKUP( $B500, Sheet1!$M$2:$O$10001, 3,0),"")</f>
        <v/>
      </c>
      <c r="E500" s="3" t="str">
        <f t="shared" si="9"/>
        <v>BONDAVG</v>
      </c>
      <c r="F500" s="18" t="str">
        <f>_xll.IMDP("IR",$E500,F$12)</f>
        <v/>
      </c>
      <c r="G500" s="15" t="str">
        <f>_xll.IMDP("IR",$E500,G$12)</f>
        <v/>
      </c>
      <c r="H500" s="30" t="str">
        <f>IFERROR(IF($F$4=4,_xll.IMDP("IR",$E500,H$9)-H$13,_xll.IMDP("IR",$E500,H$10)),"")</f>
        <v/>
      </c>
      <c r="I500" s="30" t="str">
        <f>IFERROR(IF($F$4=4,_xll.IMDP("IR",$E500,I$9)-I$13,_xll.IMDP("IR",$E500,I$10)),"")</f>
        <v/>
      </c>
      <c r="J500" s="30" t="str">
        <f>IFERROR(IF($F$4=4,_xll.IMDP("IR",$E500,J$9)-J$13,_xll.IMDP("IR",$E500,J$10)),"")</f>
        <v/>
      </c>
      <c r="K500" s="30" t="str">
        <f>IFERROR(IF($F$4=4,_xll.IMDP("IR",$E500,K$9)-K$13,_xll.IMDP("IR",$E500,K$10)),"")</f>
        <v/>
      </c>
      <c r="L500" s="30" t="str">
        <f>IFERROR(IF($F$4=4,_xll.IMDP("IR",$E500,L$9)-L$13,_xll.IMDP("IR",$E500,L$10)),"")</f>
        <v/>
      </c>
      <c r="M500" s="30" t="str">
        <f>IFERROR(IF($F$4=4,_xll.IMDP("IR",$E500,M$9)-M$13,_xll.IMDP("IR",$E500,M$10)),"")</f>
        <v/>
      </c>
      <c r="N500" s="30" t="str">
        <f>IFERROR(IF($F$4=4,_xll.IMDP("IR",$E500,N$9)-N$13,_xll.IMDP("IR",$E500,N$10)),"")</f>
        <v/>
      </c>
      <c r="O500" s="30" t="str">
        <f>IFERROR(IF($F$4=4,_xll.IMDP("IR",$E500,O$9)-O$13,_xll.IMDP("IR",$E500,O$10)),"")</f>
        <v/>
      </c>
      <c r="P500" s="30" t="str">
        <f>IFERROR(IF($F$4=4,_xll.IMDP("IR",$E500,P$9)-P$13,_xll.IMDP("IR",$E500,P$10)),"")</f>
        <v/>
      </c>
      <c r="Q500" s="30" t="str">
        <f>IFERROR(IF($F$4=4,_xll.IMDP("IR",$E500,Q$9)-Q$13,_xll.IMDP("IR",$E500,Q$10)),"")</f>
        <v/>
      </c>
      <c r="R500" s="30" t="str">
        <f>IFERROR(IF($F$4=4,_xll.IMDP("IR",$E500,R$9)-R$13,_xll.IMDP("IR",$E500,R$10)),"")</f>
        <v/>
      </c>
      <c r="S500" s="30" t="str">
        <f>IFERROR(IF($F$4=4,_xll.IMDP("IR",$E500,S$9)-S$13,_xll.IMDP("IR",$E500,S$10)),"")</f>
        <v/>
      </c>
      <c r="T500" s="30" t="str">
        <f>IFERROR(IF($F$4=4,_xll.IMDP("IR",$E500,T$9)-T$13,_xll.IMDP("IR",$E500,T$10)),"")</f>
        <v/>
      </c>
      <c r="U500" s="30" t="str">
        <f>IFERROR(IF($F$4=4,_xll.IMDP("IR",$E500,U$9)-U$13,_xll.IMDP("IR",$E500,U$10)),"")</f>
        <v/>
      </c>
      <c r="V500" s="31" t="str">
        <f>IFERROR(IF($F$4=4,_xll.IMDP("IR",$E500,V$9)-V$13,_xll.IMDP("IR",$E500,V$10)),"")</f>
        <v/>
      </c>
    </row>
    <row r="501" spans="2:22">
      <c r="B501">
        <v>488</v>
      </c>
      <c r="C501" s="7" t="str">
        <f>IFERROR( VLOOKUP( $B501, Sheet1!$M$2:$O$10001, 2,0),"")</f>
        <v/>
      </c>
      <c r="D501" s="24" t="str">
        <f>IFERROR( VLOOKUP( $B501, Sheet1!$M$2:$O$10001, 3,0),"")</f>
        <v/>
      </c>
      <c r="E501" s="3" t="str">
        <f t="shared" si="9"/>
        <v>BONDAVG</v>
      </c>
      <c r="F501" s="18" t="str">
        <f>_xll.IMDP("IR",$E501,F$12)</f>
        <v/>
      </c>
      <c r="G501" s="15" t="str">
        <f>_xll.IMDP("IR",$E501,G$12)</f>
        <v/>
      </c>
      <c r="H501" s="30" t="str">
        <f>IFERROR(IF($F$4=4,_xll.IMDP("IR",$E501,H$9)-H$13,_xll.IMDP("IR",$E501,H$10)),"")</f>
        <v/>
      </c>
      <c r="I501" s="30" t="str">
        <f>IFERROR(IF($F$4=4,_xll.IMDP("IR",$E501,I$9)-I$13,_xll.IMDP("IR",$E501,I$10)),"")</f>
        <v/>
      </c>
      <c r="J501" s="30" t="str">
        <f>IFERROR(IF($F$4=4,_xll.IMDP("IR",$E501,J$9)-J$13,_xll.IMDP("IR",$E501,J$10)),"")</f>
        <v/>
      </c>
      <c r="K501" s="30" t="str">
        <f>IFERROR(IF($F$4=4,_xll.IMDP("IR",$E501,K$9)-K$13,_xll.IMDP("IR",$E501,K$10)),"")</f>
        <v/>
      </c>
      <c r="L501" s="30" t="str">
        <f>IFERROR(IF($F$4=4,_xll.IMDP("IR",$E501,L$9)-L$13,_xll.IMDP("IR",$E501,L$10)),"")</f>
        <v/>
      </c>
      <c r="M501" s="30" t="str">
        <f>IFERROR(IF($F$4=4,_xll.IMDP("IR",$E501,M$9)-M$13,_xll.IMDP("IR",$E501,M$10)),"")</f>
        <v/>
      </c>
      <c r="N501" s="30" t="str">
        <f>IFERROR(IF($F$4=4,_xll.IMDP("IR",$E501,N$9)-N$13,_xll.IMDP("IR",$E501,N$10)),"")</f>
        <v/>
      </c>
      <c r="O501" s="30" t="str">
        <f>IFERROR(IF($F$4=4,_xll.IMDP("IR",$E501,O$9)-O$13,_xll.IMDP("IR",$E501,O$10)),"")</f>
        <v/>
      </c>
      <c r="P501" s="30" t="str">
        <f>IFERROR(IF($F$4=4,_xll.IMDP("IR",$E501,P$9)-P$13,_xll.IMDP("IR",$E501,P$10)),"")</f>
        <v/>
      </c>
      <c r="Q501" s="30" t="str">
        <f>IFERROR(IF($F$4=4,_xll.IMDP("IR",$E501,Q$9)-Q$13,_xll.IMDP("IR",$E501,Q$10)),"")</f>
        <v/>
      </c>
      <c r="R501" s="30" t="str">
        <f>IFERROR(IF($F$4=4,_xll.IMDP("IR",$E501,R$9)-R$13,_xll.IMDP("IR",$E501,R$10)),"")</f>
        <v/>
      </c>
      <c r="S501" s="30" t="str">
        <f>IFERROR(IF($F$4=4,_xll.IMDP("IR",$E501,S$9)-S$13,_xll.IMDP("IR",$E501,S$10)),"")</f>
        <v/>
      </c>
      <c r="T501" s="30" t="str">
        <f>IFERROR(IF($F$4=4,_xll.IMDP("IR",$E501,T$9)-T$13,_xll.IMDP("IR",$E501,T$10)),"")</f>
        <v/>
      </c>
      <c r="U501" s="30" t="str">
        <f>IFERROR(IF($F$4=4,_xll.IMDP("IR",$E501,U$9)-U$13,_xll.IMDP("IR",$E501,U$10)),"")</f>
        <v/>
      </c>
      <c r="V501" s="31" t="str">
        <f>IFERROR(IF($F$4=4,_xll.IMDP("IR",$E501,V$9)-V$13,_xll.IMDP("IR",$E501,V$10)),"")</f>
        <v/>
      </c>
    </row>
    <row r="502" spans="2:22">
      <c r="B502">
        <v>489</v>
      </c>
      <c r="C502" s="7" t="str">
        <f>IFERROR( VLOOKUP( $B502, Sheet1!$M$2:$O$10001, 2,0),"")</f>
        <v/>
      </c>
      <c r="D502" s="24" t="str">
        <f>IFERROR( VLOOKUP( $B502, Sheet1!$M$2:$O$10001, 3,0),"")</f>
        <v/>
      </c>
      <c r="E502" s="3" t="str">
        <f t="shared" si="9"/>
        <v>BONDAVG</v>
      </c>
      <c r="F502" s="18" t="str">
        <f>_xll.IMDP("IR",$E502,F$12)</f>
        <v/>
      </c>
      <c r="G502" s="15" t="str">
        <f>_xll.IMDP("IR",$E502,G$12)</f>
        <v/>
      </c>
      <c r="H502" s="30" t="str">
        <f>IFERROR(IF($F$4=4,_xll.IMDP("IR",$E502,H$9)-H$13,_xll.IMDP("IR",$E502,H$10)),"")</f>
        <v/>
      </c>
      <c r="I502" s="30" t="str">
        <f>IFERROR(IF($F$4=4,_xll.IMDP("IR",$E502,I$9)-I$13,_xll.IMDP("IR",$E502,I$10)),"")</f>
        <v/>
      </c>
      <c r="J502" s="30" t="str">
        <f>IFERROR(IF($F$4=4,_xll.IMDP("IR",$E502,J$9)-J$13,_xll.IMDP("IR",$E502,J$10)),"")</f>
        <v/>
      </c>
      <c r="K502" s="30" t="str">
        <f>IFERROR(IF($F$4=4,_xll.IMDP("IR",$E502,K$9)-K$13,_xll.IMDP("IR",$E502,K$10)),"")</f>
        <v/>
      </c>
      <c r="L502" s="30" t="str">
        <f>IFERROR(IF($F$4=4,_xll.IMDP("IR",$E502,L$9)-L$13,_xll.IMDP("IR",$E502,L$10)),"")</f>
        <v/>
      </c>
      <c r="M502" s="30" t="str">
        <f>IFERROR(IF($F$4=4,_xll.IMDP("IR",$E502,M$9)-M$13,_xll.IMDP("IR",$E502,M$10)),"")</f>
        <v/>
      </c>
      <c r="N502" s="30" t="str">
        <f>IFERROR(IF($F$4=4,_xll.IMDP("IR",$E502,N$9)-N$13,_xll.IMDP("IR",$E502,N$10)),"")</f>
        <v/>
      </c>
      <c r="O502" s="30" t="str">
        <f>IFERROR(IF($F$4=4,_xll.IMDP("IR",$E502,O$9)-O$13,_xll.IMDP("IR",$E502,O$10)),"")</f>
        <v/>
      </c>
      <c r="P502" s="30" t="str">
        <f>IFERROR(IF($F$4=4,_xll.IMDP("IR",$E502,P$9)-P$13,_xll.IMDP("IR",$E502,P$10)),"")</f>
        <v/>
      </c>
      <c r="Q502" s="30" t="str">
        <f>IFERROR(IF($F$4=4,_xll.IMDP("IR",$E502,Q$9)-Q$13,_xll.IMDP("IR",$E502,Q$10)),"")</f>
        <v/>
      </c>
      <c r="R502" s="30" t="str">
        <f>IFERROR(IF($F$4=4,_xll.IMDP("IR",$E502,R$9)-R$13,_xll.IMDP("IR",$E502,R$10)),"")</f>
        <v/>
      </c>
      <c r="S502" s="30" t="str">
        <f>IFERROR(IF($F$4=4,_xll.IMDP("IR",$E502,S$9)-S$13,_xll.IMDP("IR",$E502,S$10)),"")</f>
        <v/>
      </c>
      <c r="T502" s="30" t="str">
        <f>IFERROR(IF($F$4=4,_xll.IMDP("IR",$E502,T$9)-T$13,_xll.IMDP("IR",$E502,T$10)),"")</f>
        <v/>
      </c>
      <c r="U502" s="30" t="str">
        <f>IFERROR(IF($F$4=4,_xll.IMDP("IR",$E502,U$9)-U$13,_xll.IMDP("IR",$E502,U$10)),"")</f>
        <v/>
      </c>
      <c r="V502" s="31" t="str">
        <f>IFERROR(IF($F$4=4,_xll.IMDP("IR",$E502,V$9)-V$13,_xll.IMDP("IR",$E502,V$10)),"")</f>
        <v/>
      </c>
    </row>
    <row r="503" spans="2:22">
      <c r="B503">
        <v>490</v>
      </c>
      <c r="C503" s="7" t="str">
        <f>IFERROR( VLOOKUP( $B503, Sheet1!$M$2:$O$10001, 2,0),"")</f>
        <v/>
      </c>
      <c r="D503" s="24" t="str">
        <f>IFERROR( VLOOKUP( $B503, Sheet1!$M$2:$O$10001, 3,0),"")</f>
        <v/>
      </c>
      <c r="E503" s="3" t="str">
        <f t="shared" si="9"/>
        <v>BONDAVG</v>
      </c>
      <c r="F503" s="18" t="str">
        <f>_xll.IMDP("IR",$E503,F$12)</f>
        <v/>
      </c>
      <c r="G503" s="15" t="str">
        <f>_xll.IMDP("IR",$E503,G$12)</f>
        <v/>
      </c>
      <c r="H503" s="30" t="str">
        <f>IFERROR(IF($F$4=4,_xll.IMDP("IR",$E503,H$9)-H$13,_xll.IMDP("IR",$E503,H$10)),"")</f>
        <v/>
      </c>
      <c r="I503" s="30" t="str">
        <f>IFERROR(IF($F$4=4,_xll.IMDP("IR",$E503,I$9)-I$13,_xll.IMDP("IR",$E503,I$10)),"")</f>
        <v/>
      </c>
      <c r="J503" s="30" t="str">
        <f>IFERROR(IF($F$4=4,_xll.IMDP("IR",$E503,J$9)-J$13,_xll.IMDP("IR",$E503,J$10)),"")</f>
        <v/>
      </c>
      <c r="K503" s="30" t="str">
        <f>IFERROR(IF($F$4=4,_xll.IMDP("IR",$E503,K$9)-K$13,_xll.IMDP("IR",$E503,K$10)),"")</f>
        <v/>
      </c>
      <c r="L503" s="30" t="str">
        <f>IFERROR(IF($F$4=4,_xll.IMDP("IR",$E503,L$9)-L$13,_xll.IMDP("IR",$E503,L$10)),"")</f>
        <v/>
      </c>
      <c r="M503" s="30" t="str">
        <f>IFERROR(IF($F$4=4,_xll.IMDP("IR",$E503,M$9)-M$13,_xll.IMDP("IR",$E503,M$10)),"")</f>
        <v/>
      </c>
      <c r="N503" s="30" t="str">
        <f>IFERROR(IF($F$4=4,_xll.IMDP("IR",$E503,N$9)-N$13,_xll.IMDP("IR",$E503,N$10)),"")</f>
        <v/>
      </c>
      <c r="O503" s="30" t="str">
        <f>IFERROR(IF($F$4=4,_xll.IMDP("IR",$E503,O$9)-O$13,_xll.IMDP("IR",$E503,O$10)),"")</f>
        <v/>
      </c>
      <c r="P503" s="30" t="str">
        <f>IFERROR(IF($F$4=4,_xll.IMDP("IR",$E503,P$9)-P$13,_xll.IMDP("IR",$E503,P$10)),"")</f>
        <v/>
      </c>
      <c r="Q503" s="30" t="str">
        <f>IFERROR(IF($F$4=4,_xll.IMDP("IR",$E503,Q$9)-Q$13,_xll.IMDP("IR",$E503,Q$10)),"")</f>
        <v/>
      </c>
      <c r="R503" s="30" t="str">
        <f>IFERROR(IF($F$4=4,_xll.IMDP("IR",$E503,R$9)-R$13,_xll.IMDP("IR",$E503,R$10)),"")</f>
        <v/>
      </c>
      <c r="S503" s="30" t="str">
        <f>IFERROR(IF($F$4=4,_xll.IMDP("IR",$E503,S$9)-S$13,_xll.IMDP("IR",$E503,S$10)),"")</f>
        <v/>
      </c>
      <c r="T503" s="30" t="str">
        <f>IFERROR(IF($F$4=4,_xll.IMDP("IR",$E503,T$9)-T$13,_xll.IMDP("IR",$E503,T$10)),"")</f>
        <v/>
      </c>
      <c r="U503" s="30" t="str">
        <f>IFERROR(IF($F$4=4,_xll.IMDP("IR",$E503,U$9)-U$13,_xll.IMDP("IR",$E503,U$10)),"")</f>
        <v/>
      </c>
      <c r="V503" s="31" t="str">
        <f>IFERROR(IF($F$4=4,_xll.IMDP("IR",$E503,V$9)-V$13,_xll.IMDP("IR",$E503,V$10)),"")</f>
        <v/>
      </c>
    </row>
    <row r="504" spans="2:22">
      <c r="B504">
        <v>491</v>
      </c>
      <c r="C504" s="7" t="str">
        <f>IFERROR( VLOOKUP( $B504, Sheet1!$M$2:$O$10001, 2,0),"")</f>
        <v/>
      </c>
      <c r="D504" s="24" t="str">
        <f>IFERROR( VLOOKUP( $B504, Sheet1!$M$2:$O$10001, 3,0),"")</f>
        <v/>
      </c>
      <c r="E504" s="3" t="str">
        <f t="shared" si="9"/>
        <v>BONDAVG</v>
      </c>
      <c r="F504" s="18" t="str">
        <f>_xll.IMDP("IR",$E504,F$12)</f>
        <v/>
      </c>
      <c r="G504" s="15" t="str">
        <f>_xll.IMDP("IR",$E504,G$12)</f>
        <v/>
      </c>
      <c r="H504" s="30" t="str">
        <f>IFERROR(IF($F$4=4,_xll.IMDP("IR",$E504,H$9)-H$13,_xll.IMDP("IR",$E504,H$10)),"")</f>
        <v/>
      </c>
      <c r="I504" s="30" t="str">
        <f>IFERROR(IF($F$4=4,_xll.IMDP("IR",$E504,I$9)-I$13,_xll.IMDP("IR",$E504,I$10)),"")</f>
        <v/>
      </c>
      <c r="J504" s="30" t="str">
        <f>IFERROR(IF($F$4=4,_xll.IMDP("IR",$E504,J$9)-J$13,_xll.IMDP("IR",$E504,J$10)),"")</f>
        <v/>
      </c>
      <c r="K504" s="30" t="str">
        <f>IFERROR(IF($F$4=4,_xll.IMDP("IR",$E504,K$9)-K$13,_xll.IMDP("IR",$E504,K$10)),"")</f>
        <v/>
      </c>
      <c r="L504" s="30" t="str">
        <f>IFERROR(IF($F$4=4,_xll.IMDP("IR",$E504,L$9)-L$13,_xll.IMDP("IR",$E504,L$10)),"")</f>
        <v/>
      </c>
      <c r="M504" s="30" t="str">
        <f>IFERROR(IF($F$4=4,_xll.IMDP("IR",$E504,M$9)-M$13,_xll.IMDP("IR",$E504,M$10)),"")</f>
        <v/>
      </c>
      <c r="N504" s="30" t="str">
        <f>IFERROR(IF($F$4=4,_xll.IMDP("IR",$E504,N$9)-N$13,_xll.IMDP("IR",$E504,N$10)),"")</f>
        <v/>
      </c>
      <c r="O504" s="30" t="str">
        <f>IFERROR(IF($F$4=4,_xll.IMDP("IR",$E504,O$9)-O$13,_xll.IMDP("IR",$E504,O$10)),"")</f>
        <v/>
      </c>
      <c r="P504" s="30" t="str">
        <f>IFERROR(IF($F$4=4,_xll.IMDP("IR",$E504,P$9)-P$13,_xll.IMDP("IR",$E504,P$10)),"")</f>
        <v/>
      </c>
      <c r="Q504" s="30" t="str">
        <f>IFERROR(IF($F$4=4,_xll.IMDP("IR",$E504,Q$9)-Q$13,_xll.IMDP("IR",$E504,Q$10)),"")</f>
        <v/>
      </c>
      <c r="R504" s="30" t="str">
        <f>IFERROR(IF($F$4=4,_xll.IMDP("IR",$E504,R$9)-R$13,_xll.IMDP("IR",$E504,R$10)),"")</f>
        <v/>
      </c>
      <c r="S504" s="30" t="str">
        <f>IFERROR(IF($F$4=4,_xll.IMDP("IR",$E504,S$9)-S$13,_xll.IMDP("IR",$E504,S$10)),"")</f>
        <v/>
      </c>
      <c r="T504" s="30" t="str">
        <f>IFERROR(IF($F$4=4,_xll.IMDP("IR",$E504,T$9)-T$13,_xll.IMDP("IR",$E504,T$10)),"")</f>
        <v/>
      </c>
      <c r="U504" s="30" t="str">
        <f>IFERROR(IF($F$4=4,_xll.IMDP("IR",$E504,U$9)-U$13,_xll.IMDP("IR",$E504,U$10)),"")</f>
        <v/>
      </c>
      <c r="V504" s="31" t="str">
        <f>IFERROR(IF($F$4=4,_xll.IMDP("IR",$E504,V$9)-V$13,_xll.IMDP("IR",$E504,V$10)),"")</f>
        <v/>
      </c>
    </row>
    <row r="505" spans="2:22">
      <c r="B505">
        <v>492</v>
      </c>
      <c r="C505" s="7" t="str">
        <f>IFERROR( VLOOKUP( $B505, Sheet1!$M$2:$O$10001, 2,0),"")</f>
        <v/>
      </c>
      <c r="D505" s="24" t="str">
        <f>IFERROR( VLOOKUP( $B505, Sheet1!$M$2:$O$10001, 3,0),"")</f>
        <v/>
      </c>
      <c r="E505" s="3" t="str">
        <f t="shared" si="9"/>
        <v>BONDAVG</v>
      </c>
      <c r="F505" s="18" t="str">
        <f>_xll.IMDP("IR",$E505,F$12)</f>
        <v/>
      </c>
      <c r="G505" s="15" t="str">
        <f>_xll.IMDP("IR",$E505,G$12)</f>
        <v/>
      </c>
      <c r="H505" s="30" t="str">
        <f>IFERROR(IF($F$4=4,_xll.IMDP("IR",$E505,H$9)-H$13,_xll.IMDP("IR",$E505,H$10)),"")</f>
        <v/>
      </c>
      <c r="I505" s="30" t="str">
        <f>IFERROR(IF($F$4=4,_xll.IMDP("IR",$E505,I$9)-I$13,_xll.IMDP("IR",$E505,I$10)),"")</f>
        <v/>
      </c>
      <c r="J505" s="30" t="str">
        <f>IFERROR(IF($F$4=4,_xll.IMDP("IR",$E505,J$9)-J$13,_xll.IMDP("IR",$E505,J$10)),"")</f>
        <v/>
      </c>
      <c r="K505" s="30" t="str">
        <f>IFERROR(IF($F$4=4,_xll.IMDP("IR",$E505,K$9)-K$13,_xll.IMDP("IR",$E505,K$10)),"")</f>
        <v/>
      </c>
      <c r="L505" s="30" t="str">
        <f>IFERROR(IF($F$4=4,_xll.IMDP("IR",$E505,L$9)-L$13,_xll.IMDP("IR",$E505,L$10)),"")</f>
        <v/>
      </c>
      <c r="M505" s="30" t="str">
        <f>IFERROR(IF($F$4=4,_xll.IMDP("IR",$E505,M$9)-M$13,_xll.IMDP("IR",$E505,M$10)),"")</f>
        <v/>
      </c>
      <c r="N505" s="30" t="str">
        <f>IFERROR(IF($F$4=4,_xll.IMDP("IR",$E505,N$9)-N$13,_xll.IMDP("IR",$E505,N$10)),"")</f>
        <v/>
      </c>
      <c r="O505" s="30" t="str">
        <f>IFERROR(IF($F$4=4,_xll.IMDP("IR",$E505,O$9)-O$13,_xll.IMDP("IR",$E505,O$10)),"")</f>
        <v/>
      </c>
      <c r="P505" s="30" t="str">
        <f>IFERROR(IF($F$4=4,_xll.IMDP("IR",$E505,P$9)-P$13,_xll.IMDP("IR",$E505,P$10)),"")</f>
        <v/>
      </c>
      <c r="Q505" s="30" t="str">
        <f>IFERROR(IF($F$4=4,_xll.IMDP("IR",$E505,Q$9)-Q$13,_xll.IMDP("IR",$E505,Q$10)),"")</f>
        <v/>
      </c>
      <c r="R505" s="30" t="str">
        <f>IFERROR(IF($F$4=4,_xll.IMDP("IR",$E505,R$9)-R$13,_xll.IMDP("IR",$E505,R$10)),"")</f>
        <v/>
      </c>
      <c r="S505" s="30" t="str">
        <f>IFERROR(IF($F$4=4,_xll.IMDP("IR",$E505,S$9)-S$13,_xll.IMDP("IR",$E505,S$10)),"")</f>
        <v/>
      </c>
      <c r="T505" s="30" t="str">
        <f>IFERROR(IF($F$4=4,_xll.IMDP("IR",$E505,T$9)-T$13,_xll.IMDP("IR",$E505,T$10)),"")</f>
        <v/>
      </c>
      <c r="U505" s="30" t="str">
        <f>IFERROR(IF($F$4=4,_xll.IMDP("IR",$E505,U$9)-U$13,_xll.IMDP("IR",$E505,U$10)),"")</f>
        <v/>
      </c>
      <c r="V505" s="31" t="str">
        <f>IFERROR(IF($F$4=4,_xll.IMDP("IR",$E505,V$9)-V$13,_xll.IMDP("IR",$E505,V$10)),"")</f>
        <v/>
      </c>
    </row>
    <row r="506" spans="2:22">
      <c r="B506">
        <v>493</v>
      </c>
      <c r="C506" s="7" t="str">
        <f>IFERROR( VLOOKUP( $B506, Sheet1!$M$2:$O$10001, 2,0),"")</f>
        <v/>
      </c>
      <c r="D506" s="24" t="str">
        <f>IFERROR( VLOOKUP( $B506, Sheet1!$M$2:$O$10001, 3,0),"")</f>
        <v/>
      </c>
      <c r="E506" s="3" t="str">
        <f t="shared" si="9"/>
        <v>BONDAVG</v>
      </c>
      <c r="F506" s="18" t="str">
        <f>_xll.IMDP("IR",$E506,F$12)</f>
        <v/>
      </c>
      <c r="G506" s="15" t="str">
        <f>_xll.IMDP("IR",$E506,G$12)</f>
        <v/>
      </c>
      <c r="H506" s="30" t="str">
        <f>IFERROR(IF($F$4=4,_xll.IMDP("IR",$E506,H$9)-H$13,_xll.IMDP("IR",$E506,H$10)),"")</f>
        <v/>
      </c>
      <c r="I506" s="30" t="str">
        <f>IFERROR(IF($F$4=4,_xll.IMDP("IR",$E506,I$9)-I$13,_xll.IMDP("IR",$E506,I$10)),"")</f>
        <v/>
      </c>
      <c r="J506" s="30" t="str">
        <f>IFERROR(IF($F$4=4,_xll.IMDP("IR",$E506,J$9)-J$13,_xll.IMDP("IR",$E506,J$10)),"")</f>
        <v/>
      </c>
      <c r="K506" s="30" t="str">
        <f>IFERROR(IF($F$4=4,_xll.IMDP("IR",$E506,K$9)-K$13,_xll.IMDP("IR",$E506,K$10)),"")</f>
        <v/>
      </c>
      <c r="L506" s="30" t="str">
        <f>IFERROR(IF($F$4=4,_xll.IMDP("IR",$E506,L$9)-L$13,_xll.IMDP("IR",$E506,L$10)),"")</f>
        <v/>
      </c>
      <c r="M506" s="30" t="str">
        <f>IFERROR(IF($F$4=4,_xll.IMDP("IR",$E506,M$9)-M$13,_xll.IMDP("IR",$E506,M$10)),"")</f>
        <v/>
      </c>
      <c r="N506" s="30" t="str">
        <f>IFERROR(IF($F$4=4,_xll.IMDP("IR",$E506,N$9)-N$13,_xll.IMDP("IR",$E506,N$10)),"")</f>
        <v/>
      </c>
      <c r="O506" s="30" t="str">
        <f>IFERROR(IF($F$4=4,_xll.IMDP("IR",$E506,O$9)-O$13,_xll.IMDP("IR",$E506,O$10)),"")</f>
        <v/>
      </c>
      <c r="P506" s="30" t="str">
        <f>IFERROR(IF($F$4=4,_xll.IMDP("IR",$E506,P$9)-P$13,_xll.IMDP("IR",$E506,P$10)),"")</f>
        <v/>
      </c>
      <c r="Q506" s="30" t="str">
        <f>IFERROR(IF($F$4=4,_xll.IMDP("IR",$E506,Q$9)-Q$13,_xll.IMDP("IR",$E506,Q$10)),"")</f>
        <v/>
      </c>
      <c r="R506" s="30" t="str">
        <f>IFERROR(IF($F$4=4,_xll.IMDP("IR",$E506,R$9)-R$13,_xll.IMDP("IR",$E506,R$10)),"")</f>
        <v/>
      </c>
      <c r="S506" s="30" t="str">
        <f>IFERROR(IF($F$4=4,_xll.IMDP("IR",$E506,S$9)-S$13,_xll.IMDP("IR",$E506,S$10)),"")</f>
        <v/>
      </c>
      <c r="T506" s="30" t="str">
        <f>IFERROR(IF($F$4=4,_xll.IMDP("IR",$E506,T$9)-T$13,_xll.IMDP("IR",$E506,T$10)),"")</f>
        <v/>
      </c>
      <c r="U506" s="30" t="str">
        <f>IFERROR(IF($F$4=4,_xll.IMDP("IR",$E506,U$9)-U$13,_xll.IMDP("IR",$E506,U$10)),"")</f>
        <v/>
      </c>
      <c r="V506" s="31" t="str">
        <f>IFERROR(IF($F$4=4,_xll.IMDP("IR",$E506,V$9)-V$13,_xll.IMDP("IR",$E506,V$10)),"")</f>
        <v/>
      </c>
    </row>
    <row r="507" spans="2:22">
      <c r="B507">
        <v>494</v>
      </c>
      <c r="C507" s="7" t="str">
        <f>IFERROR( VLOOKUP( $B507, Sheet1!$M$2:$O$10001, 2,0),"")</f>
        <v/>
      </c>
      <c r="D507" s="24" t="str">
        <f>IFERROR( VLOOKUP( $B507, Sheet1!$M$2:$O$10001, 3,0),"")</f>
        <v/>
      </c>
      <c r="E507" s="3" t="str">
        <f t="shared" ref="E507:E513" si="10">INDEX($D$5:$D$10,$D$4,1)&amp;$C507</f>
        <v>BONDAVG</v>
      </c>
      <c r="F507" s="18" t="str">
        <f>_xll.IMDP("IR",$E507,F$12)</f>
        <v/>
      </c>
      <c r="G507" s="15" t="str">
        <f>_xll.IMDP("IR",$E507,G$12)</f>
        <v/>
      </c>
      <c r="H507" s="30" t="str">
        <f>IFERROR(IF($F$4=4,_xll.IMDP("IR",$E507,H$9)-H$13,_xll.IMDP("IR",$E507,H$10)),"")</f>
        <v/>
      </c>
      <c r="I507" s="30" t="str">
        <f>IFERROR(IF($F$4=4,_xll.IMDP("IR",$E507,I$9)-I$13,_xll.IMDP("IR",$E507,I$10)),"")</f>
        <v/>
      </c>
      <c r="J507" s="30" t="str">
        <f>IFERROR(IF($F$4=4,_xll.IMDP("IR",$E507,J$9)-J$13,_xll.IMDP("IR",$E507,J$10)),"")</f>
        <v/>
      </c>
      <c r="K507" s="30" t="str">
        <f>IFERROR(IF($F$4=4,_xll.IMDP("IR",$E507,K$9)-K$13,_xll.IMDP("IR",$E507,K$10)),"")</f>
        <v/>
      </c>
      <c r="L507" s="30" t="str">
        <f>IFERROR(IF($F$4=4,_xll.IMDP("IR",$E507,L$9)-L$13,_xll.IMDP("IR",$E507,L$10)),"")</f>
        <v/>
      </c>
      <c r="M507" s="30" t="str">
        <f>IFERROR(IF($F$4=4,_xll.IMDP("IR",$E507,M$9)-M$13,_xll.IMDP("IR",$E507,M$10)),"")</f>
        <v/>
      </c>
      <c r="N507" s="30" t="str">
        <f>IFERROR(IF($F$4=4,_xll.IMDP("IR",$E507,N$9)-N$13,_xll.IMDP("IR",$E507,N$10)),"")</f>
        <v/>
      </c>
      <c r="O507" s="30" t="str">
        <f>IFERROR(IF($F$4=4,_xll.IMDP("IR",$E507,O$9)-O$13,_xll.IMDP("IR",$E507,O$10)),"")</f>
        <v/>
      </c>
      <c r="P507" s="30" t="str">
        <f>IFERROR(IF($F$4=4,_xll.IMDP("IR",$E507,P$9)-P$13,_xll.IMDP("IR",$E507,P$10)),"")</f>
        <v/>
      </c>
      <c r="Q507" s="30" t="str">
        <f>IFERROR(IF($F$4=4,_xll.IMDP("IR",$E507,Q$9)-Q$13,_xll.IMDP("IR",$E507,Q$10)),"")</f>
        <v/>
      </c>
      <c r="R507" s="30" t="str">
        <f>IFERROR(IF($F$4=4,_xll.IMDP("IR",$E507,R$9)-R$13,_xll.IMDP("IR",$E507,R$10)),"")</f>
        <v/>
      </c>
      <c r="S507" s="30" t="str">
        <f>IFERROR(IF($F$4=4,_xll.IMDP("IR",$E507,S$9)-S$13,_xll.IMDP("IR",$E507,S$10)),"")</f>
        <v/>
      </c>
      <c r="T507" s="30" t="str">
        <f>IFERROR(IF($F$4=4,_xll.IMDP("IR",$E507,T$9)-T$13,_xll.IMDP("IR",$E507,T$10)),"")</f>
        <v/>
      </c>
      <c r="U507" s="30" t="str">
        <f>IFERROR(IF($F$4=4,_xll.IMDP("IR",$E507,U$9)-U$13,_xll.IMDP("IR",$E507,U$10)),"")</f>
        <v/>
      </c>
      <c r="V507" s="31" t="str">
        <f>IFERROR(IF($F$4=4,_xll.IMDP("IR",$E507,V$9)-V$13,_xll.IMDP("IR",$E507,V$10)),"")</f>
        <v/>
      </c>
    </row>
    <row r="508" spans="2:22">
      <c r="B508">
        <v>495</v>
      </c>
      <c r="C508" s="7" t="str">
        <f>IFERROR( VLOOKUP( $B508, Sheet1!$M$2:$O$10001, 2,0),"")</f>
        <v/>
      </c>
      <c r="D508" s="24" t="str">
        <f>IFERROR( VLOOKUP( $B508, Sheet1!$M$2:$O$10001, 3,0),"")</f>
        <v/>
      </c>
      <c r="E508" s="3" t="str">
        <f t="shared" si="10"/>
        <v>BONDAVG</v>
      </c>
      <c r="F508" s="18" t="str">
        <f>_xll.IMDP("IR",$E508,F$12)</f>
        <v/>
      </c>
      <c r="G508" s="15" t="str">
        <f>_xll.IMDP("IR",$E508,G$12)</f>
        <v/>
      </c>
      <c r="H508" s="30" t="str">
        <f>IFERROR(IF($F$4=4,_xll.IMDP("IR",$E508,H$9)-H$13,_xll.IMDP("IR",$E508,H$10)),"")</f>
        <v/>
      </c>
      <c r="I508" s="30" t="str">
        <f>IFERROR(IF($F$4=4,_xll.IMDP("IR",$E508,I$9)-I$13,_xll.IMDP("IR",$E508,I$10)),"")</f>
        <v/>
      </c>
      <c r="J508" s="30" t="str">
        <f>IFERROR(IF($F$4=4,_xll.IMDP("IR",$E508,J$9)-J$13,_xll.IMDP("IR",$E508,J$10)),"")</f>
        <v/>
      </c>
      <c r="K508" s="30" t="str">
        <f>IFERROR(IF($F$4=4,_xll.IMDP("IR",$E508,K$9)-K$13,_xll.IMDP("IR",$E508,K$10)),"")</f>
        <v/>
      </c>
      <c r="L508" s="30" t="str">
        <f>IFERROR(IF($F$4=4,_xll.IMDP("IR",$E508,L$9)-L$13,_xll.IMDP("IR",$E508,L$10)),"")</f>
        <v/>
      </c>
      <c r="M508" s="30" t="str">
        <f>IFERROR(IF($F$4=4,_xll.IMDP("IR",$E508,M$9)-M$13,_xll.IMDP("IR",$E508,M$10)),"")</f>
        <v/>
      </c>
      <c r="N508" s="30" t="str">
        <f>IFERROR(IF($F$4=4,_xll.IMDP("IR",$E508,N$9)-N$13,_xll.IMDP("IR",$E508,N$10)),"")</f>
        <v/>
      </c>
      <c r="O508" s="30" t="str">
        <f>IFERROR(IF($F$4=4,_xll.IMDP("IR",$E508,O$9)-O$13,_xll.IMDP("IR",$E508,O$10)),"")</f>
        <v/>
      </c>
      <c r="P508" s="30" t="str">
        <f>IFERROR(IF($F$4=4,_xll.IMDP("IR",$E508,P$9)-P$13,_xll.IMDP("IR",$E508,P$10)),"")</f>
        <v/>
      </c>
      <c r="Q508" s="30" t="str">
        <f>IFERROR(IF($F$4=4,_xll.IMDP("IR",$E508,Q$9)-Q$13,_xll.IMDP("IR",$E508,Q$10)),"")</f>
        <v/>
      </c>
      <c r="R508" s="30" t="str">
        <f>IFERROR(IF($F$4=4,_xll.IMDP("IR",$E508,R$9)-R$13,_xll.IMDP("IR",$E508,R$10)),"")</f>
        <v/>
      </c>
      <c r="S508" s="30" t="str">
        <f>IFERROR(IF($F$4=4,_xll.IMDP("IR",$E508,S$9)-S$13,_xll.IMDP("IR",$E508,S$10)),"")</f>
        <v/>
      </c>
      <c r="T508" s="30" t="str">
        <f>IFERROR(IF($F$4=4,_xll.IMDP("IR",$E508,T$9)-T$13,_xll.IMDP("IR",$E508,T$10)),"")</f>
        <v/>
      </c>
      <c r="U508" s="30" t="str">
        <f>IFERROR(IF($F$4=4,_xll.IMDP("IR",$E508,U$9)-U$13,_xll.IMDP("IR",$E508,U$10)),"")</f>
        <v/>
      </c>
      <c r="V508" s="31" t="str">
        <f>IFERROR(IF($F$4=4,_xll.IMDP("IR",$E508,V$9)-V$13,_xll.IMDP("IR",$E508,V$10)),"")</f>
        <v/>
      </c>
    </row>
    <row r="509" spans="2:22">
      <c r="B509">
        <v>496</v>
      </c>
      <c r="C509" s="7" t="str">
        <f>IFERROR( VLOOKUP( $B509, Sheet1!$M$2:$O$10001, 2,0),"")</f>
        <v/>
      </c>
      <c r="D509" s="24" t="str">
        <f>IFERROR( VLOOKUP( $B509, Sheet1!$M$2:$O$10001, 3,0),"")</f>
        <v/>
      </c>
      <c r="E509" s="3" t="str">
        <f t="shared" si="10"/>
        <v>BONDAVG</v>
      </c>
      <c r="F509" s="18" t="str">
        <f>_xll.IMDP("IR",$E509,F$12)</f>
        <v/>
      </c>
      <c r="G509" s="15" t="str">
        <f>_xll.IMDP("IR",$E509,G$12)</f>
        <v/>
      </c>
      <c r="H509" s="30" t="str">
        <f>IFERROR(IF($F$4=4,_xll.IMDP("IR",$E509,H$9)-H$13,_xll.IMDP("IR",$E509,H$10)),"")</f>
        <v/>
      </c>
      <c r="I509" s="30" t="str">
        <f>IFERROR(IF($F$4=4,_xll.IMDP("IR",$E509,I$9)-I$13,_xll.IMDP("IR",$E509,I$10)),"")</f>
        <v/>
      </c>
      <c r="J509" s="30" t="str">
        <f>IFERROR(IF($F$4=4,_xll.IMDP("IR",$E509,J$9)-J$13,_xll.IMDP("IR",$E509,J$10)),"")</f>
        <v/>
      </c>
      <c r="K509" s="30" t="str">
        <f>IFERROR(IF($F$4=4,_xll.IMDP("IR",$E509,K$9)-K$13,_xll.IMDP("IR",$E509,K$10)),"")</f>
        <v/>
      </c>
      <c r="L509" s="30" t="str">
        <f>IFERROR(IF($F$4=4,_xll.IMDP("IR",$E509,L$9)-L$13,_xll.IMDP("IR",$E509,L$10)),"")</f>
        <v/>
      </c>
      <c r="M509" s="30" t="str">
        <f>IFERROR(IF($F$4=4,_xll.IMDP("IR",$E509,M$9)-M$13,_xll.IMDP("IR",$E509,M$10)),"")</f>
        <v/>
      </c>
      <c r="N509" s="30" t="str">
        <f>IFERROR(IF($F$4=4,_xll.IMDP("IR",$E509,N$9)-N$13,_xll.IMDP("IR",$E509,N$10)),"")</f>
        <v/>
      </c>
      <c r="O509" s="30" t="str">
        <f>IFERROR(IF($F$4=4,_xll.IMDP("IR",$E509,O$9)-O$13,_xll.IMDP("IR",$E509,O$10)),"")</f>
        <v/>
      </c>
      <c r="P509" s="30" t="str">
        <f>IFERROR(IF($F$4=4,_xll.IMDP("IR",$E509,P$9)-P$13,_xll.IMDP("IR",$E509,P$10)),"")</f>
        <v/>
      </c>
      <c r="Q509" s="30" t="str">
        <f>IFERROR(IF($F$4=4,_xll.IMDP("IR",$E509,Q$9)-Q$13,_xll.IMDP("IR",$E509,Q$10)),"")</f>
        <v/>
      </c>
      <c r="R509" s="30" t="str">
        <f>IFERROR(IF($F$4=4,_xll.IMDP("IR",$E509,R$9)-R$13,_xll.IMDP("IR",$E509,R$10)),"")</f>
        <v/>
      </c>
      <c r="S509" s="30" t="str">
        <f>IFERROR(IF($F$4=4,_xll.IMDP("IR",$E509,S$9)-S$13,_xll.IMDP("IR",$E509,S$10)),"")</f>
        <v/>
      </c>
      <c r="T509" s="30" t="str">
        <f>IFERROR(IF($F$4=4,_xll.IMDP("IR",$E509,T$9)-T$13,_xll.IMDP("IR",$E509,T$10)),"")</f>
        <v/>
      </c>
      <c r="U509" s="30" t="str">
        <f>IFERROR(IF($F$4=4,_xll.IMDP("IR",$E509,U$9)-U$13,_xll.IMDP("IR",$E509,U$10)),"")</f>
        <v/>
      </c>
      <c r="V509" s="31" t="str">
        <f>IFERROR(IF($F$4=4,_xll.IMDP("IR",$E509,V$9)-V$13,_xll.IMDP("IR",$E509,V$10)),"")</f>
        <v/>
      </c>
    </row>
    <row r="510" spans="2:22">
      <c r="B510">
        <v>497</v>
      </c>
      <c r="C510" s="7" t="str">
        <f>IFERROR( VLOOKUP( $B510, Sheet1!$M$2:$O$10001, 2,0),"")</f>
        <v/>
      </c>
      <c r="D510" s="24" t="str">
        <f>IFERROR( VLOOKUP( $B510, Sheet1!$M$2:$O$10001, 3,0),"")</f>
        <v/>
      </c>
      <c r="E510" s="3" t="str">
        <f t="shared" si="10"/>
        <v>BONDAVG</v>
      </c>
      <c r="F510" s="18" t="str">
        <f>_xll.IMDP("IR",$E510,F$12)</f>
        <v/>
      </c>
      <c r="G510" s="15" t="str">
        <f>_xll.IMDP("IR",$E510,G$12)</f>
        <v/>
      </c>
      <c r="H510" s="30" t="str">
        <f>IFERROR(IF($F$4=4,_xll.IMDP("IR",$E510,H$9)-H$13,_xll.IMDP("IR",$E510,H$10)),"")</f>
        <v/>
      </c>
      <c r="I510" s="30" t="str">
        <f>IFERROR(IF($F$4=4,_xll.IMDP("IR",$E510,I$9)-I$13,_xll.IMDP("IR",$E510,I$10)),"")</f>
        <v/>
      </c>
      <c r="J510" s="30" t="str">
        <f>IFERROR(IF($F$4=4,_xll.IMDP("IR",$E510,J$9)-J$13,_xll.IMDP("IR",$E510,J$10)),"")</f>
        <v/>
      </c>
      <c r="K510" s="30" t="str">
        <f>IFERROR(IF($F$4=4,_xll.IMDP("IR",$E510,K$9)-K$13,_xll.IMDP("IR",$E510,K$10)),"")</f>
        <v/>
      </c>
      <c r="L510" s="30" t="str">
        <f>IFERROR(IF($F$4=4,_xll.IMDP("IR",$E510,L$9)-L$13,_xll.IMDP("IR",$E510,L$10)),"")</f>
        <v/>
      </c>
      <c r="M510" s="30" t="str">
        <f>IFERROR(IF($F$4=4,_xll.IMDP("IR",$E510,M$9)-M$13,_xll.IMDP("IR",$E510,M$10)),"")</f>
        <v/>
      </c>
      <c r="N510" s="30" t="str">
        <f>IFERROR(IF($F$4=4,_xll.IMDP("IR",$E510,N$9)-N$13,_xll.IMDP("IR",$E510,N$10)),"")</f>
        <v/>
      </c>
      <c r="O510" s="30" t="str">
        <f>IFERROR(IF($F$4=4,_xll.IMDP("IR",$E510,O$9)-O$13,_xll.IMDP("IR",$E510,O$10)),"")</f>
        <v/>
      </c>
      <c r="P510" s="30" t="str">
        <f>IFERROR(IF($F$4=4,_xll.IMDP("IR",$E510,P$9)-P$13,_xll.IMDP("IR",$E510,P$10)),"")</f>
        <v/>
      </c>
      <c r="Q510" s="30" t="str">
        <f>IFERROR(IF($F$4=4,_xll.IMDP("IR",$E510,Q$9)-Q$13,_xll.IMDP("IR",$E510,Q$10)),"")</f>
        <v/>
      </c>
      <c r="R510" s="30" t="str">
        <f>IFERROR(IF($F$4=4,_xll.IMDP("IR",$E510,R$9)-R$13,_xll.IMDP("IR",$E510,R$10)),"")</f>
        <v/>
      </c>
      <c r="S510" s="30" t="str">
        <f>IFERROR(IF($F$4=4,_xll.IMDP("IR",$E510,S$9)-S$13,_xll.IMDP("IR",$E510,S$10)),"")</f>
        <v/>
      </c>
      <c r="T510" s="30" t="str">
        <f>IFERROR(IF($F$4=4,_xll.IMDP("IR",$E510,T$9)-T$13,_xll.IMDP("IR",$E510,T$10)),"")</f>
        <v/>
      </c>
      <c r="U510" s="30" t="str">
        <f>IFERROR(IF($F$4=4,_xll.IMDP("IR",$E510,U$9)-U$13,_xll.IMDP("IR",$E510,U$10)),"")</f>
        <v/>
      </c>
      <c r="V510" s="31" t="str">
        <f>IFERROR(IF($F$4=4,_xll.IMDP("IR",$E510,V$9)-V$13,_xll.IMDP("IR",$E510,V$10)),"")</f>
        <v/>
      </c>
    </row>
    <row r="511" spans="2:22">
      <c r="B511">
        <v>498</v>
      </c>
      <c r="C511" s="7" t="str">
        <f>IFERROR( VLOOKUP( $B511, Sheet1!$M$2:$O$10001, 2,0),"")</f>
        <v/>
      </c>
      <c r="D511" s="24" t="str">
        <f>IFERROR( VLOOKUP( $B511, Sheet1!$M$2:$O$10001, 3,0),"")</f>
        <v/>
      </c>
      <c r="E511" s="3" t="str">
        <f t="shared" si="10"/>
        <v>BONDAVG</v>
      </c>
      <c r="F511" s="18" t="str">
        <f>_xll.IMDP("IR",$E511,F$12)</f>
        <v/>
      </c>
      <c r="G511" s="15" t="str">
        <f>_xll.IMDP("IR",$E511,G$12)</f>
        <v/>
      </c>
      <c r="H511" s="30" t="str">
        <f>IFERROR(IF($F$4=4,_xll.IMDP("IR",$E511,H$9)-H$13,_xll.IMDP("IR",$E511,H$10)),"")</f>
        <v/>
      </c>
      <c r="I511" s="30" t="str">
        <f>IFERROR(IF($F$4=4,_xll.IMDP("IR",$E511,I$9)-I$13,_xll.IMDP("IR",$E511,I$10)),"")</f>
        <v/>
      </c>
      <c r="J511" s="30" t="str">
        <f>IFERROR(IF($F$4=4,_xll.IMDP("IR",$E511,J$9)-J$13,_xll.IMDP("IR",$E511,J$10)),"")</f>
        <v/>
      </c>
      <c r="K511" s="30" t="str">
        <f>IFERROR(IF($F$4=4,_xll.IMDP("IR",$E511,K$9)-K$13,_xll.IMDP("IR",$E511,K$10)),"")</f>
        <v/>
      </c>
      <c r="L511" s="30" t="str">
        <f>IFERROR(IF($F$4=4,_xll.IMDP("IR",$E511,L$9)-L$13,_xll.IMDP("IR",$E511,L$10)),"")</f>
        <v/>
      </c>
      <c r="M511" s="30" t="str">
        <f>IFERROR(IF($F$4=4,_xll.IMDP("IR",$E511,M$9)-M$13,_xll.IMDP("IR",$E511,M$10)),"")</f>
        <v/>
      </c>
      <c r="N511" s="30" t="str">
        <f>IFERROR(IF($F$4=4,_xll.IMDP("IR",$E511,N$9)-N$13,_xll.IMDP("IR",$E511,N$10)),"")</f>
        <v/>
      </c>
      <c r="O511" s="30" t="str">
        <f>IFERROR(IF($F$4=4,_xll.IMDP("IR",$E511,O$9)-O$13,_xll.IMDP("IR",$E511,O$10)),"")</f>
        <v/>
      </c>
      <c r="P511" s="30" t="str">
        <f>IFERROR(IF($F$4=4,_xll.IMDP("IR",$E511,P$9)-P$13,_xll.IMDP("IR",$E511,P$10)),"")</f>
        <v/>
      </c>
      <c r="Q511" s="30" t="str">
        <f>IFERROR(IF($F$4=4,_xll.IMDP("IR",$E511,Q$9)-Q$13,_xll.IMDP("IR",$E511,Q$10)),"")</f>
        <v/>
      </c>
      <c r="R511" s="30" t="str">
        <f>IFERROR(IF($F$4=4,_xll.IMDP("IR",$E511,R$9)-R$13,_xll.IMDP("IR",$E511,R$10)),"")</f>
        <v/>
      </c>
      <c r="S511" s="30" t="str">
        <f>IFERROR(IF($F$4=4,_xll.IMDP("IR",$E511,S$9)-S$13,_xll.IMDP("IR",$E511,S$10)),"")</f>
        <v/>
      </c>
      <c r="T511" s="30" t="str">
        <f>IFERROR(IF($F$4=4,_xll.IMDP("IR",$E511,T$9)-T$13,_xll.IMDP("IR",$E511,T$10)),"")</f>
        <v/>
      </c>
      <c r="U511" s="30" t="str">
        <f>IFERROR(IF($F$4=4,_xll.IMDP("IR",$E511,U$9)-U$13,_xll.IMDP("IR",$E511,U$10)),"")</f>
        <v/>
      </c>
      <c r="V511" s="31" t="str">
        <f>IFERROR(IF($F$4=4,_xll.IMDP("IR",$E511,V$9)-V$13,_xll.IMDP("IR",$E511,V$10)),"")</f>
        <v/>
      </c>
    </row>
    <row r="512" spans="2:22">
      <c r="B512">
        <v>499</v>
      </c>
      <c r="C512" s="7" t="str">
        <f>IFERROR( VLOOKUP( $B512, Sheet1!$M$2:$O$10001, 2,0),"")</f>
        <v/>
      </c>
      <c r="D512" s="24" t="str">
        <f>IFERROR( VLOOKUP( $B512, Sheet1!$M$2:$O$10001, 3,0),"")</f>
        <v/>
      </c>
      <c r="E512" s="3" t="str">
        <f t="shared" si="10"/>
        <v>BONDAVG</v>
      </c>
      <c r="F512" s="18" t="str">
        <f>_xll.IMDP("IR",$E512,F$12)</f>
        <v/>
      </c>
      <c r="G512" s="15" t="str">
        <f>_xll.IMDP("IR",$E512,G$12)</f>
        <v/>
      </c>
      <c r="H512" s="30" t="str">
        <f>IFERROR(IF($F$4=4,_xll.IMDP("IR",$E512,H$9)-H$13,_xll.IMDP("IR",$E512,H$10)),"")</f>
        <v/>
      </c>
      <c r="I512" s="30" t="str">
        <f>IFERROR(IF($F$4=4,_xll.IMDP("IR",$E512,I$9)-I$13,_xll.IMDP("IR",$E512,I$10)),"")</f>
        <v/>
      </c>
      <c r="J512" s="30" t="str">
        <f>IFERROR(IF($F$4=4,_xll.IMDP("IR",$E512,J$9)-J$13,_xll.IMDP("IR",$E512,J$10)),"")</f>
        <v/>
      </c>
      <c r="K512" s="30" t="str">
        <f>IFERROR(IF($F$4=4,_xll.IMDP("IR",$E512,K$9)-K$13,_xll.IMDP("IR",$E512,K$10)),"")</f>
        <v/>
      </c>
      <c r="L512" s="30" t="str">
        <f>IFERROR(IF($F$4=4,_xll.IMDP("IR",$E512,L$9)-L$13,_xll.IMDP("IR",$E512,L$10)),"")</f>
        <v/>
      </c>
      <c r="M512" s="30" t="str">
        <f>IFERROR(IF($F$4=4,_xll.IMDP("IR",$E512,M$9)-M$13,_xll.IMDP("IR",$E512,M$10)),"")</f>
        <v/>
      </c>
      <c r="N512" s="30" t="str">
        <f>IFERROR(IF($F$4=4,_xll.IMDP("IR",$E512,N$9)-N$13,_xll.IMDP("IR",$E512,N$10)),"")</f>
        <v/>
      </c>
      <c r="O512" s="30" t="str">
        <f>IFERROR(IF($F$4=4,_xll.IMDP("IR",$E512,O$9)-O$13,_xll.IMDP("IR",$E512,O$10)),"")</f>
        <v/>
      </c>
      <c r="P512" s="30" t="str">
        <f>IFERROR(IF($F$4=4,_xll.IMDP("IR",$E512,P$9)-P$13,_xll.IMDP("IR",$E512,P$10)),"")</f>
        <v/>
      </c>
      <c r="Q512" s="30" t="str">
        <f>IFERROR(IF($F$4=4,_xll.IMDP("IR",$E512,Q$9)-Q$13,_xll.IMDP("IR",$E512,Q$10)),"")</f>
        <v/>
      </c>
      <c r="R512" s="30" t="str">
        <f>IFERROR(IF($F$4=4,_xll.IMDP("IR",$E512,R$9)-R$13,_xll.IMDP("IR",$E512,R$10)),"")</f>
        <v/>
      </c>
      <c r="S512" s="30" t="str">
        <f>IFERROR(IF($F$4=4,_xll.IMDP("IR",$E512,S$9)-S$13,_xll.IMDP("IR",$E512,S$10)),"")</f>
        <v/>
      </c>
      <c r="T512" s="30" t="str">
        <f>IFERROR(IF($F$4=4,_xll.IMDP("IR",$E512,T$9)-T$13,_xll.IMDP("IR",$E512,T$10)),"")</f>
        <v/>
      </c>
      <c r="U512" s="30" t="str">
        <f>IFERROR(IF($F$4=4,_xll.IMDP("IR",$E512,U$9)-U$13,_xll.IMDP("IR",$E512,U$10)),"")</f>
        <v/>
      </c>
      <c r="V512" s="31" t="str">
        <f>IFERROR(IF($F$4=4,_xll.IMDP("IR",$E512,V$9)-V$13,_xll.IMDP("IR",$E512,V$10)),"")</f>
        <v/>
      </c>
    </row>
    <row r="513" spans="2:22">
      <c r="B513">
        <v>500</v>
      </c>
      <c r="C513" s="7" t="str">
        <f>IFERROR( VLOOKUP( $B513, Sheet1!$M$2:$O$10001, 2,0),"")</f>
        <v/>
      </c>
      <c r="D513" s="24" t="str">
        <f>IFERROR( VLOOKUP( $B513, Sheet1!$M$2:$O$10001, 3,0),"")</f>
        <v/>
      </c>
      <c r="E513" s="3" t="str">
        <f t="shared" si="10"/>
        <v>BONDAVG</v>
      </c>
      <c r="F513" s="18" t="str">
        <f>_xll.IMDP("IR",$E513,F$12)</f>
        <v/>
      </c>
      <c r="G513" s="15" t="str">
        <f>_xll.IMDP("IR",$E513,G$12)</f>
        <v/>
      </c>
      <c r="H513" s="30" t="str">
        <f>IFERROR(IF($F$4=4,_xll.IMDP("IR",$E513,H$9)-H$13,_xll.IMDP("IR",$E513,H$10)),"")</f>
        <v/>
      </c>
      <c r="I513" s="30" t="str">
        <f>IFERROR(IF($F$4=4,_xll.IMDP("IR",$E513,I$9)-I$13,_xll.IMDP("IR",$E513,I$10)),"")</f>
        <v/>
      </c>
      <c r="J513" s="30" t="str">
        <f>IFERROR(IF($F$4=4,_xll.IMDP("IR",$E513,J$9)-J$13,_xll.IMDP("IR",$E513,J$10)),"")</f>
        <v/>
      </c>
      <c r="K513" s="30" t="str">
        <f>IFERROR(IF($F$4=4,_xll.IMDP("IR",$E513,K$9)-K$13,_xll.IMDP("IR",$E513,K$10)),"")</f>
        <v/>
      </c>
      <c r="L513" s="30" t="str">
        <f>IFERROR(IF($F$4=4,_xll.IMDP("IR",$E513,L$9)-L$13,_xll.IMDP("IR",$E513,L$10)),"")</f>
        <v/>
      </c>
      <c r="M513" s="30" t="str">
        <f>IFERROR(IF($F$4=4,_xll.IMDP("IR",$E513,M$9)-M$13,_xll.IMDP("IR",$E513,M$10)),"")</f>
        <v/>
      </c>
      <c r="N513" s="30" t="str">
        <f>IFERROR(IF($F$4=4,_xll.IMDP("IR",$E513,N$9)-N$13,_xll.IMDP("IR",$E513,N$10)),"")</f>
        <v/>
      </c>
      <c r="O513" s="30" t="str">
        <f>IFERROR(IF($F$4=4,_xll.IMDP("IR",$E513,O$9)-O$13,_xll.IMDP("IR",$E513,O$10)),"")</f>
        <v/>
      </c>
      <c r="P513" s="30" t="str">
        <f>IFERROR(IF($F$4=4,_xll.IMDP("IR",$E513,P$9)-P$13,_xll.IMDP("IR",$E513,P$10)),"")</f>
        <v/>
      </c>
      <c r="Q513" s="30" t="str">
        <f>IFERROR(IF($F$4=4,_xll.IMDP("IR",$E513,Q$9)-Q$13,_xll.IMDP("IR",$E513,Q$10)),"")</f>
        <v/>
      </c>
      <c r="R513" s="30" t="str">
        <f>IFERROR(IF($F$4=4,_xll.IMDP("IR",$E513,R$9)-R$13,_xll.IMDP("IR",$E513,R$10)),"")</f>
        <v/>
      </c>
      <c r="S513" s="30" t="str">
        <f>IFERROR(IF($F$4=4,_xll.IMDP("IR",$E513,S$9)-S$13,_xll.IMDP("IR",$E513,S$10)),"")</f>
        <v/>
      </c>
      <c r="T513" s="30" t="str">
        <f>IFERROR(IF($F$4=4,_xll.IMDP("IR",$E513,T$9)-T$13,_xll.IMDP("IR",$E513,T$10)),"")</f>
        <v/>
      </c>
      <c r="U513" s="30" t="str">
        <f>IFERROR(IF($F$4=4,_xll.IMDP("IR",$E513,U$9)-U$13,_xll.IMDP("IR",$E513,U$10)),"")</f>
        <v/>
      </c>
      <c r="V513" s="31" t="str">
        <f>IFERROR(IF($F$4=4,_xll.IMDP("IR",$E513,V$9)-V$13,_xll.IMDP("IR",$E513,V$10)),"")</f>
        <v/>
      </c>
    </row>
    <row r="514" spans="2:22"/>
    <row r="515" spans="2:22"/>
    <row r="516" spans="2:22"/>
    <row r="517" spans="2:22"/>
    <row r="518" spans="2:22"/>
    <row r="519" spans="2:22"/>
  </sheetData>
  <phoneticPr fontId="2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2</xdr:row>
                    <xdr:rowOff>66675</xdr:rowOff>
                  </from>
                  <to>
                    <xdr:col>2</xdr:col>
                    <xdr:colOff>723900</xdr:colOff>
                    <xdr:row>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Drop Down 2">
              <controlPr defaultSize="0" autoLine="0" autoPict="0">
                <anchor moveWithCells="1">
                  <from>
                    <xdr:col>3</xdr:col>
                    <xdr:colOff>9525</xdr:colOff>
                    <xdr:row>2</xdr:row>
                    <xdr:rowOff>66675</xdr:rowOff>
                  </from>
                  <to>
                    <xdr:col>3</xdr:col>
                    <xdr:colOff>733425</xdr:colOff>
                    <xdr:row>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Drop Down 3">
              <controlPr defaultSize="0" autoLine="0" autoPict="0">
                <anchor moveWithCells="1">
                  <from>
                    <xdr:col>3</xdr:col>
                    <xdr:colOff>1400175</xdr:colOff>
                    <xdr:row>2</xdr:row>
                    <xdr:rowOff>76200</xdr:rowOff>
                  </from>
                  <to>
                    <xdr:col>5</xdr:col>
                    <xdr:colOff>85725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Drop Down 4">
              <controlPr defaultSize="0" autoLine="0" autoPict="0">
                <anchor moveWithCells="1">
                  <from>
                    <xdr:col>5</xdr:col>
                    <xdr:colOff>114300</xdr:colOff>
                    <xdr:row>2</xdr:row>
                    <xdr:rowOff>76200</xdr:rowOff>
                  </from>
                  <to>
                    <xdr:col>6</xdr:col>
                    <xdr:colOff>9525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A10001"/>
  <sheetViews>
    <sheetView topLeftCell="H1" workbookViewId="0">
      <selection activeCell="Q2" sqref="Q2:Q10001"/>
    </sheetView>
  </sheetViews>
  <sheetFormatPr defaultRowHeight="12"/>
  <cols>
    <col min="16" max="16" width="23.5" bestFit="1" customWidth="1"/>
    <col min="20" max="20" width="13.33203125" customWidth="1"/>
    <col min="23" max="23" width="22.1640625" bestFit="1" customWidth="1"/>
    <col min="24" max="24" width="23.5" bestFit="1" customWidth="1"/>
    <col min="25" max="25" width="12.6640625" bestFit="1" customWidth="1"/>
    <col min="26" max="26" width="17.1640625" bestFit="1" customWidth="1"/>
    <col min="27" max="27" width="18.33203125" bestFit="1" customWidth="1"/>
  </cols>
  <sheetData>
    <row r="1" spans="1:27" ht="12.75" thickBot="1">
      <c r="A1" s="25" t="s">
        <v>731</v>
      </c>
      <c r="B1" s="26" t="s">
        <v>732</v>
      </c>
      <c r="C1" s="25" t="s">
        <v>731</v>
      </c>
      <c r="D1" s="26" t="s">
        <v>9541</v>
      </c>
      <c r="E1" s="25" t="s">
        <v>731</v>
      </c>
      <c r="F1" s="26" t="s">
        <v>12751</v>
      </c>
      <c r="G1" s="35" t="str">
        <f ca="1">TEXT( EOMONTH(TODAY(), -19)+1, "YYYYMMDD") &amp; "~" &amp; TEXT( EOMONTH(TODAY(),0), "YYYYMMDD")</f>
        <v>20230301~20240930</v>
      </c>
      <c r="I1" s="40" t="s">
        <v>13067</v>
      </c>
      <c r="J1" s="41" t="s">
        <v>13068</v>
      </c>
      <c r="K1" s="41"/>
      <c r="L1" s="41"/>
      <c r="M1" s="40" t="s">
        <v>13070</v>
      </c>
      <c r="Q1" s="40" t="s">
        <v>13069</v>
      </c>
      <c r="U1">
        <v>1</v>
      </c>
    </row>
    <row r="2" spans="1:27">
      <c r="A2" s="25" t="s">
        <v>733</v>
      </c>
      <c r="B2" s="26">
        <v>9999</v>
      </c>
      <c r="C2" s="25" t="s">
        <v>733</v>
      </c>
      <c r="D2" s="26">
        <v>9999</v>
      </c>
      <c r="E2" s="25" t="s">
        <v>733</v>
      </c>
      <c r="F2" s="26">
        <v>9999</v>
      </c>
      <c r="G2" s="35">
        <f>$B$7</f>
        <v>4725</v>
      </c>
      <c r="I2">
        <f>ROW()-1</f>
        <v>1</v>
      </c>
      <c r="J2">
        <f>IF( $I2&gt;$G$4, NA(), IF($I2&gt;$G$3, $I2-$G$3, IF($I2&gt;$G$2, $I2-$G$2, $I2 ) ) )</f>
        <v>1</v>
      </c>
      <c r="K2">
        <f t="shared" ref="K2:K65" si="0">IF( $I2&gt;$G$4, NA(), IF($I2&gt;$G$3, 5, IF($I2&gt;$G$2, 3, 1 ) ) )</f>
        <v>1</v>
      </c>
      <c r="L2" t="b">
        <f>COUNTIF($N$2:N2, N2)=1</f>
        <v>1</v>
      </c>
      <c r="M2" s="36">
        <f>IF( $Q2, MAX($M$1:M1)+1, 0)</f>
        <v>1</v>
      </c>
      <c r="N2" t="str" cm="1">
        <f t="array" ref="N2">INDEX($A$9:$F$1048576, $J2, $K2 )</f>
        <v>00001</v>
      </c>
      <c r="O2" t="str" cm="1">
        <f t="array" ref="O2">INDEX($B$9:$F$1048576, $J2, $K2 )</f>
        <v>신한은행</v>
      </c>
      <c r="P2" t="str" cm="1">
        <f t="array" ref="P2">IF( $L2, TRIM(_xll.IMDP("IR", $G$5&amp;$N2, $G$6)), "" )</f>
        <v>은행채AAA</v>
      </c>
      <c r="Q2" t="b" cm="1">
        <f t="array" ref="Q2">IF(
    $U$1=1, AND($P2&lt;&gt;"", $P2&lt;&gt;"...", $P2&lt;&gt;"입력오류"),
    IF(
        $U$18=1, AND($P2&lt;&gt;"", $P2&lt;&gt;"...", $P2&lt;&gt;"입력오류", ISNUMBER(FIND(INDEX($T$2:$T$7,$U$1),$P2))),
        IF(
            $U$17="기타", AND($P2&lt;&gt;"", $P2&lt;&gt;"...", $P2&lt;&gt;"입력오류", NOT(ISNUMBER(FIND($T$21:$T$34,$P2)))),
            AND($P2&lt;&gt;"", $P2&lt;&gt;"...", $P2&lt;&gt;"입력오류", $T$19=$P2)
        )
    )
)</f>
        <v>1</v>
      </c>
      <c r="S2" cm="1">
        <f t="array" ref="S2">SUM( IFERROR(FIND($AA$6:$AA$11, $P2), 0) )</f>
        <v>0</v>
      </c>
      <c r="U2" t="s">
        <v>736</v>
      </c>
      <c r="W2" t="s">
        <v>13002</v>
      </c>
      <c r="X2" t="s">
        <v>9535</v>
      </c>
      <c r="Y2" t="s">
        <v>13040</v>
      </c>
      <c r="Z2" t="s">
        <v>13045</v>
      </c>
      <c r="AA2" t="s">
        <v>9527</v>
      </c>
    </row>
    <row r="3" spans="1:27">
      <c r="A3" s="25" t="s">
        <v>734</v>
      </c>
      <c r="B3" s="27" t="str">
        <f ca="1">$G$1</f>
        <v>20230301~20240930</v>
      </c>
      <c r="C3" s="25" t="s">
        <v>734</v>
      </c>
      <c r="D3" s="27" t="str">
        <f ca="1">$G$1</f>
        <v>20230301~20240930</v>
      </c>
      <c r="E3" s="25" t="s">
        <v>734</v>
      </c>
      <c r="F3" s="27" t="str">
        <f ca="1">$G$1</f>
        <v>20230301~20240930</v>
      </c>
      <c r="G3" s="35">
        <f>$G$2+$D$7</f>
        <v>6584</v>
      </c>
      <c r="I3">
        <f t="shared" ref="I3:I66" si="1">ROW()-1</f>
        <v>2</v>
      </c>
      <c r="J3">
        <f t="shared" ref="J3:J66" si="2">IF( $I3&gt;$G$4, NA(), IF($I3&gt;$G$3, $I3-$G$3, IF($I3&gt;$G$2, $I3-$G$2, $I3 ) ) )</f>
        <v>2</v>
      </c>
      <c r="K3">
        <f t="shared" si="0"/>
        <v>1</v>
      </c>
      <c r="L3" t="b">
        <f>COUNTIF($N$2:N3, N3)=1</f>
        <v>1</v>
      </c>
      <c r="M3" s="37">
        <f>IF( $Q3, MAX($M$1:M2)+1, 0)</f>
        <v>2</v>
      </c>
      <c r="N3" t="str" cm="1">
        <f t="array" ref="N3">INDEX($A$9:$F$1048576, $J3, $K3 )</f>
        <v>00007</v>
      </c>
      <c r="O3" t="str" cm="1">
        <f t="array" ref="O3">INDEX($B$9:$F$1048576, $J3, $K3 )</f>
        <v>삼양홀딩스</v>
      </c>
      <c r="P3" t="str" cm="1">
        <f t="array" ref="P3">IF( $L3, TRIM(_xll.IMDP("IR", $G$5&amp;$N3, $G$6)), "" )</f>
        <v>공모/무보증AA-</v>
      </c>
      <c r="Q3" t="b" cm="1">
        <f t="array" ref="Q3">IF(
    $U$1=1, AND($P3&lt;&gt;"", $P3&lt;&gt;"...", $P3&lt;&gt;"입력오류"),
    IF(
        $U$18=1, AND($P3&lt;&gt;"", $P3&lt;&gt;"...", $P3&lt;&gt;"입력오류", ISNUMBER(FIND(INDEX($T$2:$T$7,$U$1),$P3))),
        IF(
            $U$17="기타", AND($P3&lt;&gt;"", $P3&lt;&gt;"...", $P3&lt;&gt;"입력오류", NOT(ISNUMBER(FIND($T$21:$T$34,$P3)))),
            AND($P3&lt;&gt;"", $P3&lt;&gt;"...", $P3&lt;&gt;"입력오류", $T$19=$P3)
        )
    )
)</f>
        <v>1</v>
      </c>
      <c r="S3" cm="1">
        <f t="array" ref="S3">SUM( IFERROR(FIND($AA$6:$AA$11, $P3), 0) )</f>
        <v>0</v>
      </c>
      <c r="T3" t="s">
        <v>13032</v>
      </c>
      <c r="U3" t="s">
        <v>9510</v>
      </c>
      <c r="W3" t="s">
        <v>9526</v>
      </c>
      <c r="X3" t="s">
        <v>13035</v>
      </c>
      <c r="Y3" t="s">
        <v>9531</v>
      </c>
      <c r="Z3" t="s">
        <v>9532</v>
      </c>
      <c r="AA3" t="s">
        <v>9520</v>
      </c>
    </row>
    <row r="4" spans="1:27">
      <c r="A4" s="25" t="s">
        <v>735</v>
      </c>
      <c r="B4" s="26" t="s">
        <v>736</v>
      </c>
      <c r="C4" s="25" t="s">
        <v>735</v>
      </c>
      <c r="D4" s="26" t="s">
        <v>736</v>
      </c>
      <c r="E4" s="25" t="s">
        <v>735</v>
      </c>
      <c r="F4" s="26" t="s">
        <v>736</v>
      </c>
      <c r="G4" s="35">
        <f>$G$3+F7</f>
        <v>6880</v>
      </c>
      <c r="I4">
        <f t="shared" si="1"/>
        <v>3</v>
      </c>
      <c r="J4">
        <f t="shared" si="2"/>
        <v>3</v>
      </c>
      <c r="K4">
        <f t="shared" si="0"/>
        <v>1</v>
      </c>
      <c r="L4" t="b">
        <f>COUNTIF($N$2:N4, N4)=1</f>
        <v>1</v>
      </c>
      <c r="M4" s="37">
        <f>IF( $Q4, MAX($M$1:M3)+1, 0)</f>
        <v>3</v>
      </c>
      <c r="N4" t="str" cm="1">
        <f t="array" ref="N4">INDEX($A$9:$F$1048576, $J4, $K4 )</f>
        <v>00008</v>
      </c>
      <c r="O4" t="str" cm="1">
        <f t="array" ref="O4">INDEX($B$9:$F$1048576, $J4, $K4 )</f>
        <v>하이트진로</v>
      </c>
      <c r="P4" t="str" cm="1">
        <f t="array" ref="P4">IF( $L4, TRIM(_xll.IMDP("IR", $G$5&amp;$N4, $G$6)), "" )</f>
        <v>공모/무보증A+</v>
      </c>
      <c r="Q4" t="b" cm="1">
        <f t="array" ref="Q4">IF(
    $U$1=1, AND($P4&lt;&gt;"", $P4&lt;&gt;"...", $P4&lt;&gt;"입력오류"),
    IF(
        $U$18=1, AND($P4&lt;&gt;"", $P4&lt;&gt;"...", $P4&lt;&gt;"입력오류", ISNUMBER(FIND(INDEX($T$2:$T$7,$U$1),$P4))),
        IF(
            $U$17="기타", AND($P4&lt;&gt;"", $P4&lt;&gt;"...", $P4&lt;&gt;"입력오류", NOT(ISNUMBER(FIND($T$21:$T$34,$P4)))),
            AND($P4&lt;&gt;"", $P4&lt;&gt;"...", $P4&lt;&gt;"입력오류", $T$19=$P4)
        )
    )
)</f>
        <v>1</v>
      </c>
      <c r="S4" cm="1">
        <f t="array" ref="S4">SUM( IFERROR(FIND($AA$6:$AA$11, $P4), 0) )</f>
        <v>1</v>
      </c>
      <c r="T4" t="s">
        <v>9511</v>
      </c>
      <c r="U4" t="s">
        <v>9511</v>
      </c>
      <c r="W4" t="s">
        <v>9539</v>
      </c>
      <c r="X4" t="s">
        <v>9529</v>
      </c>
      <c r="Y4" t="s">
        <v>9536</v>
      </c>
      <c r="Z4" t="s">
        <v>13046</v>
      </c>
      <c r="AA4" t="s">
        <v>9521</v>
      </c>
    </row>
    <row r="5" spans="1:27">
      <c r="A5" s="25" t="s">
        <v>737</v>
      </c>
      <c r="B5" s="26" t="s">
        <v>738</v>
      </c>
      <c r="C5" s="25" t="s">
        <v>737</v>
      </c>
      <c r="D5" s="26" t="s">
        <v>738</v>
      </c>
      <c r="E5" s="25" t="s">
        <v>737</v>
      </c>
      <c r="F5" s="26" t="s">
        <v>738</v>
      </c>
      <c r="G5" s="35" t="str" cm="1">
        <f t="array" ref="G5">INDEX('발행사 Term Structure'!$D$5:$D$10,'발행사 Term Structure'!$D$4,1)</f>
        <v>BONDAVG</v>
      </c>
      <c r="I5">
        <f t="shared" si="1"/>
        <v>4</v>
      </c>
      <c r="J5">
        <f t="shared" si="2"/>
        <v>4</v>
      </c>
      <c r="K5">
        <f t="shared" si="0"/>
        <v>1</v>
      </c>
      <c r="L5" t="b">
        <f>COUNTIF($N$2:N5, N5)=1</f>
        <v>1</v>
      </c>
      <c r="M5" s="37">
        <f>IF( $Q5, MAX($M$1:M4)+1, 0)</f>
        <v>4</v>
      </c>
      <c r="N5" t="str" cm="1">
        <f t="array" ref="N5">INDEX($A$9:$F$1048576, $J5, $K5 )</f>
        <v>00011</v>
      </c>
      <c r="O5" t="str" cm="1">
        <f t="array" ref="O5">INDEX($B$9:$F$1048576, $J5, $K5 )</f>
        <v>스탠다드차타드은행</v>
      </c>
      <c r="P5" t="str" cm="1">
        <f t="array" ref="P5">IF( $L5, TRIM(_xll.IMDP("IR", $G$5&amp;$N5, $G$6)), "" )</f>
        <v>은행채AAA</v>
      </c>
      <c r="Q5" t="b" cm="1">
        <f t="array" ref="Q5">IF(
    $U$1=1, AND($P5&lt;&gt;"", $P5&lt;&gt;"...", $P5&lt;&gt;"입력오류"),
    IF(
        $U$18=1, AND($P5&lt;&gt;"", $P5&lt;&gt;"...", $P5&lt;&gt;"입력오류", ISNUMBER(FIND(INDEX($T$2:$T$7,$U$1),$P5))),
        IF(
            $U$17="기타", AND($P5&lt;&gt;"", $P5&lt;&gt;"...", $P5&lt;&gt;"입력오류", NOT(ISNUMBER(FIND($T$21:$T$34,$P5)))),
            AND($P5&lt;&gt;"", $P5&lt;&gt;"...", $P5&lt;&gt;"입력오류", $T$19=$P5)
        )
    )
)</f>
        <v>1</v>
      </c>
      <c r="T5" t="s">
        <v>9512</v>
      </c>
      <c r="U5" t="s">
        <v>9512</v>
      </c>
      <c r="W5" t="s">
        <v>9540</v>
      </c>
      <c r="X5" t="s">
        <v>13036</v>
      </c>
      <c r="Y5" t="s">
        <v>9533</v>
      </c>
      <c r="Z5" t="s">
        <v>9525</v>
      </c>
      <c r="AA5" t="s">
        <v>9516</v>
      </c>
    </row>
    <row r="6" spans="1:27">
      <c r="A6" s="25" t="s">
        <v>739</v>
      </c>
      <c r="B6" s="26" t="s">
        <v>740</v>
      </c>
      <c r="C6" s="25" t="s">
        <v>739</v>
      </c>
      <c r="D6" s="26" t="s">
        <v>740</v>
      </c>
      <c r="E6" s="25" t="s">
        <v>739</v>
      </c>
      <c r="F6" s="26" t="s">
        <v>740</v>
      </c>
      <c r="G6" s="35" t="s">
        <v>9509</v>
      </c>
      <c r="I6">
        <f t="shared" si="1"/>
        <v>5</v>
      </c>
      <c r="J6">
        <f t="shared" si="2"/>
        <v>5</v>
      </c>
      <c r="K6">
        <f t="shared" si="0"/>
        <v>1</v>
      </c>
      <c r="L6" t="b">
        <f>COUNTIF($N$2:N6, N6)=1</f>
        <v>1</v>
      </c>
      <c r="M6" s="37">
        <f>IF( $Q6, MAX($M$1:M5)+1, 0)</f>
        <v>5</v>
      </c>
      <c r="N6" t="str" cm="1">
        <f t="array" ref="N6">INDEX($A$9:$F$1048576, $J6, $K6 )</f>
        <v>00012</v>
      </c>
      <c r="O6" t="str" cm="1">
        <f t="array" ref="O6">INDEX($B$9:$F$1048576, $J6, $K6 )</f>
        <v>CJ대한통운</v>
      </c>
      <c r="P6" t="str" cm="1">
        <f t="array" ref="P6">IF( $L6, TRIM(_xll.IMDP("IR", $G$5&amp;$N6, $G$6)), "" )</f>
        <v>공모/무보증AA-</v>
      </c>
      <c r="Q6" t="b" cm="1">
        <f t="array" ref="Q6">IF(
    $U$1=1, AND($P6&lt;&gt;"", $P6&lt;&gt;"...", $P6&lt;&gt;"입력오류"),
    IF(
        $U$18=1, AND($P6&lt;&gt;"", $P6&lt;&gt;"...", $P6&lt;&gt;"입력오류", ISNUMBER(FIND(INDEX($T$2:$T$7,$U$1),$P6))),
        IF(
            $U$17="기타", AND($P6&lt;&gt;"", $P6&lt;&gt;"...", $P6&lt;&gt;"입력오류", NOT(ISNUMBER(FIND($T$21:$T$34,$P6)))),
            AND($P6&lt;&gt;"", $P6&lt;&gt;"...", $P6&lt;&gt;"입력오류", $T$19=$P6)
        )
    )
)</f>
        <v>1</v>
      </c>
      <c r="T6" t="s">
        <v>9513</v>
      </c>
      <c r="U6" t="s">
        <v>9513</v>
      </c>
      <c r="W6" t="s">
        <v>13034</v>
      </c>
      <c r="X6" t="s">
        <v>9515</v>
      </c>
      <c r="Y6" t="s">
        <v>13041</v>
      </c>
      <c r="Z6" t="s">
        <v>9530</v>
      </c>
      <c r="AA6" t="s">
        <v>9517</v>
      </c>
    </row>
    <row r="7" spans="1:27">
      <c r="A7" t="str">
        <f ca="1">_xll.IMDT("등급별기업",B1,A8:B8,B2,B3,B4,B5,"sort="&amp;B6&amp;",DtFmt=1,TmFmt=1,Pos=20,Orient=V,Title=채권")</f>
        <v>채권</v>
      </c>
      <c r="B7">
        <f>COUNTA(B$9:B$1048576)</f>
        <v>4725</v>
      </c>
      <c r="C7" t="str">
        <f ca="1">_xll.IMDT("등급별기업",D1,C8:D8,D2,D3,D4,D5,"sort="&amp;D6&amp;",DtFmt=1,TmFmt=1,Pos=20,Orient=V,Title=CP")</f>
        <v>CP</v>
      </c>
      <c r="D7">
        <f>COUNTA(D$9:D$1048576)</f>
        <v>1859</v>
      </c>
      <c r="E7" t="str">
        <f ca="1">_xll.IMDT("등급별기업",F1,E8:F8,F2,F3,F4,F5,"sort="&amp;F6&amp;",DtFmt=1,TmFmt=1,Pos=20,Orient=V,Title=기업")</f>
        <v>기업</v>
      </c>
      <c r="F7">
        <f>COUNTA(F$9:F$1048576)</f>
        <v>296</v>
      </c>
      <c r="I7">
        <f t="shared" si="1"/>
        <v>6</v>
      </c>
      <c r="J7">
        <f t="shared" si="2"/>
        <v>6</v>
      </c>
      <c r="K7">
        <f t="shared" si="0"/>
        <v>1</v>
      </c>
      <c r="L7" t="b">
        <f>COUNTIF($N$2:N7, N7)=1</f>
        <v>1</v>
      </c>
      <c r="M7" s="37">
        <f>IF( $Q7, MAX($M$1:M6)+1, 0)</f>
        <v>6</v>
      </c>
      <c r="N7" t="str" cm="1">
        <f t="array" ref="N7">INDEX($A$9:$F$1048576, $J7, $K7 )</f>
        <v>00014</v>
      </c>
      <c r="O7" t="str" cm="1">
        <f t="array" ref="O7">INDEX($B$9:$F$1048576, $J7, $K7 )</f>
        <v>하이트진로홀딩스</v>
      </c>
      <c r="P7" t="str" cm="1">
        <f t="array" ref="P7">IF( $L7, TRIM(_xll.IMDP("IR", $G$5&amp;$N7, $G$6)), "" )</f>
        <v>공모/무보증A0</v>
      </c>
      <c r="Q7" t="b" cm="1">
        <f t="array" ref="Q7">IF(
    $U$1=1, AND($P7&lt;&gt;"", $P7&lt;&gt;"...", $P7&lt;&gt;"입력오류"),
    IF(
        $U$18=1, AND($P7&lt;&gt;"", $P7&lt;&gt;"...", $P7&lt;&gt;"입력오류", ISNUMBER(FIND(INDEX($T$2:$T$7,$U$1),$P7))),
        IF(
            $U$17="기타", AND($P7&lt;&gt;"", $P7&lt;&gt;"...", $P7&lt;&gt;"입력오류", NOT(ISNUMBER(FIND($T$21:$T$34,$P7)))),
            AND($P7&lt;&gt;"", $P7&lt;&gt;"...", $P7&lt;&gt;"입력오류", $T$19=$P7)
        )
    )
)</f>
        <v>1</v>
      </c>
      <c r="T7" t="s">
        <v>13033</v>
      </c>
      <c r="U7" t="s">
        <v>9514</v>
      </c>
      <c r="X7" t="s">
        <v>9524</v>
      </c>
      <c r="Y7" t="s">
        <v>13049</v>
      </c>
      <c r="Z7" t="s">
        <v>9528</v>
      </c>
      <c r="AA7" t="s">
        <v>9518</v>
      </c>
    </row>
    <row r="8" spans="1:27">
      <c r="A8" s="25" t="s">
        <v>738</v>
      </c>
      <c r="B8" s="26" t="s">
        <v>496</v>
      </c>
      <c r="C8" s="25" t="s">
        <v>738</v>
      </c>
      <c r="D8" s="26" t="s">
        <v>496</v>
      </c>
      <c r="E8" s="25" t="s">
        <v>738</v>
      </c>
      <c r="F8" s="26" t="s">
        <v>496</v>
      </c>
      <c r="I8">
        <f t="shared" si="1"/>
        <v>7</v>
      </c>
      <c r="J8">
        <f t="shared" si="2"/>
        <v>7</v>
      </c>
      <c r="K8">
        <f t="shared" si="0"/>
        <v>1</v>
      </c>
      <c r="L8" t="b">
        <f>COUNTIF($N$2:N8, N8)=1</f>
        <v>1</v>
      </c>
      <c r="M8" s="37">
        <f>IF( $Q8, MAX($M$1:M7)+1, 0)</f>
        <v>7</v>
      </c>
      <c r="N8" t="str" cm="1">
        <f t="array" ref="N8">INDEX($A$9:$F$1048576, $J8, $K8 )</f>
        <v>00015</v>
      </c>
      <c r="O8" t="str" cm="1">
        <f t="array" ref="O8">INDEX($B$9:$F$1048576, $J8, $K8 )</f>
        <v>두산</v>
      </c>
      <c r="P8" t="str" cm="1">
        <f t="array" ref="P8">IF( $L8, TRIM(_xll.IMDP("IR", $G$5&amp;$N8, $G$6)), "" )</f>
        <v>공모/무보증BBB0</v>
      </c>
      <c r="Q8" t="b" cm="1">
        <f t="array" ref="Q8">IF(
    $U$1=1, AND($P8&lt;&gt;"", $P8&lt;&gt;"...", $P8&lt;&gt;"입력오류"),
    IF(
        $U$18=1, AND($P8&lt;&gt;"", $P8&lt;&gt;"...", $P8&lt;&gt;"입력오류", ISNUMBER(FIND(INDEX($T$2:$T$7,$U$1),$P8))),
        IF(
            $U$17="기타", AND($P8&lt;&gt;"", $P8&lt;&gt;"...", $P8&lt;&gt;"입력오류", NOT(ISNUMBER(FIND($T$21:$T$34,$P8)))),
            AND($P8&lt;&gt;"", $P8&lt;&gt;"...", $P8&lt;&gt;"입력오류", $T$19=$P8)
        )
    )
)</f>
        <v>1</v>
      </c>
      <c r="X8" t="s">
        <v>13047</v>
      </c>
      <c r="Y8" t="s">
        <v>13042</v>
      </c>
      <c r="Z8" t="s">
        <v>9537</v>
      </c>
      <c r="AA8" t="s">
        <v>9522</v>
      </c>
    </row>
    <row r="9" spans="1:27">
      <c r="A9" t="s">
        <v>293</v>
      </c>
      <c r="B9" t="s">
        <v>78</v>
      </c>
      <c r="C9" t="s">
        <v>371</v>
      </c>
      <c r="D9" t="s">
        <v>122</v>
      </c>
      <c r="E9" t="s">
        <v>293</v>
      </c>
      <c r="F9" t="s">
        <v>78</v>
      </c>
      <c r="I9">
        <f t="shared" si="1"/>
        <v>8</v>
      </c>
      <c r="J9">
        <f t="shared" si="2"/>
        <v>8</v>
      </c>
      <c r="K9">
        <f t="shared" si="0"/>
        <v>1</v>
      </c>
      <c r="L9" t="b">
        <f>COUNTIF($N$2:N9, N9)=1</f>
        <v>1</v>
      </c>
      <c r="M9" s="37">
        <f>IF( $Q9, MAX($M$1:M8)+1, 0)</f>
        <v>8</v>
      </c>
      <c r="N9" t="str" cm="1">
        <f t="array" ref="N9">INDEX($A$9:$F$1048576, $J9, $K9 )</f>
        <v>00021</v>
      </c>
      <c r="O9" t="str" cm="1">
        <f t="array" ref="O9">INDEX($B$9:$F$1048576, $J9, $K9 )</f>
        <v>DL</v>
      </c>
      <c r="P9" t="str" cm="1">
        <f t="array" ref="P9">IF( $L9, TRIM(_xll.IMDP("IR", $G$5&amp;$N9, $G$6)), "" )</f>
        <v>공모/무보증A+</v>
      </c>
      <c r="Q9" t="b" cm="1">
        <f t="array" ref="Q9">IF(
    $U$1=1, AND($P9&lt;&gt;"", $P9&lt;&gt;"...", $P9&lt;&gt;"입력오류"),
    IF(
        $U$18=1, AND($P9&lt;&gt;"", $P9&lt;&gt;"...", $P9&lt;&gt;"입력오류", ISNUMBER(FIND(INDEX($T$2:$T$7,$U$1),$P9))),
        IF(
            $U$17="기타", AND($P9&lt;&gt;"", $P9&lt;&gt;"...", $P9&lt;&gt;"입력오류", NOT(ISNUMBER(FIND($T$21:$T$34,$P9)))),
            AND($P9&lt;&gt;"", $P9&lt;&gt;"...", $P9&lt;&gt;"입력오류", $T$19=$P9)
        )
    )
)</f>
        <v>1</v>
      </c>
      <c r="X9" t="s">
        <v>13037</v>
      </c>
      <c r="Y9" t="s">
        <v>13043</v>
      </c>
      <c r="Z9" t="s">
        <v>9538</v>
      </c>
      <c r="AA9" t="s">
        <v>9523</v>
      </c>
    </row>
    <row r="10" spans="1:27">
      <c r="A10" t="s">
        <v>281</v>
      </c>
      <c r="B10" t="s">
        <v>5572</v>
      </c>
      <c r="C10" t="s">
        <v>9542</v>
      </c>
      <c r="D10" t="s">
        <v>9543</v>
      </c>
      <c r="E10" t="s">
        <v>385</v>
      </c>
      <c r="F10" t="s">
        <v>497</v>
      </c>
      <c r="I10">
        <f t="shared" si="1"/>
        <v>9</v>
      </c>
      <c r="J10">
        <f t="shared" si="2"/>
        <v>9</v>
      </c>
      <c r="K10">
        <f t="shared" si="0"/>
        <v>1</v>
      </c>
      <c r="L10" t="b">
        <f>COUNTIF($N$2:N10, N10)=1</f>
        <v>1</v>
      </c>
      <c r="M10" s="37">
        <f>IF( $Q10, MAX($M$1:M9)+1, 0)</f>
        <v>9</v>
      </c>
      <c r="N10" t="str" cm="1">
        <f t="array" ref="N10">INDEX($A$9:$F$1048576, $J10, $K10 )</f>
        <v>00027</v>
      </c>
      <c r="O10" t="str" cm="1">
        <f t="array" ref="O10">INDEX($B$9:$F$1048576, $J10, $K10 )</f>
        <v>기아</v>
      </c>
      <c r="P10" t="str" cm="1">
        <f t="array" ref="P10">IF( $L10, TRIM(_xll.IMDP("IR", $G$5&amp;$N10, $G$6)), "" )</f>
        <v>공모/무보증AA+</v>
      </c>
      <c r="Q10" t="b" cm="1">
        <f t="array" ref="Q10">IF(
    $U$1=1, AND($P10&lt;&gt;"", $P10&lt;&gt;"...", $P10&lt;&gt;"입력오류"),
    IF(
        $U$18=1, AND($P10&lt;&gt;"", $P10&lt;&gt;"...", $P10&lt;&gt;"입력오류", ISNUMBER(FIND(INDEX($T$2:$T$7,$U$1),$P10))),
        IF(
            $U$17="기타", AND($P10&lt;&gt;"", $P10&lt;&gt;"...", $P10&lt;&gt;"입력오류", NOT(ISNUMBER(FIND($T$21:$T$34,$P10)))),
            AND($P10&lt;&gt;"", $P10&lt;&gt;"...", $P10&lt;&gt;"입력오류", $T$19=$P10)
        )
    )
)</f>
        <v>1</v>
      </c>
      <c r="X10" t="s">
        <v>13038</v>
      </c>
      <c r="Y10" t="s">
        <v>13050</v>
      </c>
      <c r="Z10" t="s">
        <v>9534</v>
      </c>
      <c r="AA10" t="s">
        <v>9519</v>
      </c>
    </row>
    <row r="11" spans="1:27">
      <c r="A11" t="s">
        <v>371</v>
      </c>
      <c r="B11" t="s">
        <v>122</v>
      </c>
      <c r="C11" t="s">
        <v>9544</v>
      </c>
      <c r="D11" t="s">
        <v>9545</v>
      </c>
      <c r="E11" t="s">
        <v>297</v>
      </c>
      <c r="F11" t="s">
        <v>498</v>
      </c>
      <c r="I11">
        <f t="shared" si="1"/>
        <v>10</v>
      </c>
      <c r="J11">
        <f t="shared" si="2"/>
        <v>10</v>
      </c>
      <c r="K11">
        <f t="shared" si="0"/>
        <v>1</v>
      </c>
      <c r="L11" t="b">
        <f>COUNTIF($N$2:N11, N11)=1</f>
        <v>1</v>
      </c>
      <c r="M11" s="37">
        <f>IF( $Q11, MAX($M$1:M10)+1, 0)</f>
        <v>0</v>
      </c>
      <c r="N11" t="str" cm="1">
        <f t="array" ref="N11">INDEX($A$9:$F$1048576, $J11, $K11 )</f>
        <v>00030</v>
      </c>
      <c r="O11" t="str" cm="1">
        <f t="array" ref="O11">INDEX($B$9:$F$1048576, $J11, $K11 )</f>
        <v>대유플러스</v>
      </c>
      <c r="P11" t="str" cm="1">
        <f t="array" ref="P11">IF( $L11, TRIM(_xll.IMDP("IR", $G$5&amp;$N11, $G$6)), "" )</f>
        <v/>
      </c>
      <c r="Q11" t="b" cm="1">
        <f t="array" ref="Q11">IF(
    $U$1=1, AND($P11&lt;&gt;"", $P11&lt;&gt;"...", $P11&lt;&gt;"입력오류"),
    IF(
        $U$18=1, AND($P11&lt;&gt;"", $P11&lt;&gt;"...", $P11&lt;&gt;"입력오류", ISNUMBER(FIND(INDEX($T$2:$T$7,$U$1),$P11))),
        IF(
            $U$17="기타", AND($P11&lt;&gt;"", $P11&lt;&gt;"...", $P11&lt;&gt;"입력오류", NOT(ISNUMBER(FIND($T$21:$T$34,$P11)))),
            AND($P11&lt;&gt;"", $P11&lt;&gt;"...", $P11&lt;&gt;"입력오류", $T$19=$P11)
        )
    )
)</f>
        <v>0</v>
      </c>
      <c r="X11" t="s">
        <v>13048</v>
      </c>
      <c r="Y11" t="s">
        <v>13044</v>
      </c>
      <c r="Z11" t="s">
        <v>13051</v>
      </c>
      <c r="AA11" t="s">
        <v>13052</v>
      </c>
    </row>
    <row r="12" spans="1:27">
      <c r="A12" t="s">
        <v>385</v>
      </c>
      <c r="B12" t="s">
        <v>497</v>
      </c>
      <c r="C12" t="s">
        <v>9546</v>
      </c>
      <c r="D12" t="s">
        <v>9547</v>
      </c>
      <c r="E12" t="s">
        <v>217</v>
      </c>
      <c r="F12" t="s">
        <v>500</v>
      </c>
      <c r="I12">
        <f t="shared" si="1"/>
        <v>11</v>
      </c>
      <c r="J12">
        <f t="shared" si="2"/>
        <v>11</v>
      </c>
      <c r="K12">
        <f t="shared" si="0"/>
        <v>1</v>
      </c>
      <c r="L12" t="b">
        <f>COUNTIF($N$2:N12, N12)=1</f>
        <v>1</v>
      </c>
      <c r="M12" s="37">
        <f>IF( $Q12, MAX($M$1:M11)+1, 0)</f>
        <v>0</v>
      </c>
      <c r="N12" t="str" cm="1">
        <f t="array" ref="N12">INDEX($A$9:$F$1048576, $J12, $K12 )</f>
        <v>00049</v>
      </c>
      <c r="O12" t="str" cm="1">
        <f t="array" ref="O12">INDEX($B$9:$F$1048576, $J12, $K12 )</f>
        <v>대동</v>
      </c>
      <c r="P12" t="str" cm="1">
        <f t="array" ref="P12">IF( $L12, TRIM(_xll.IMDP("IR", $G$5&amp;$N12, $G$6)), "" )</f>
        <v/>
      </c>
      <c r="Q12" t="b" cm="1">
        <f t="array" ref="Q12">IF(
    $U$1=1, AND($P12&lt;&gt;"", $P12&lt;&gt;"...", $P12&lt;&gt;"입력오류"),
    IF(
        $U$18=1, AND($P12&lt;&gt;"", $P12&lt;&gt;"...", $P12&lt;&gt;"입력오류", ISNUMBER(FIND(INDEX($T$2:$T$7,$U$1),$P12))),
        IF(
            $U$17="기타", AND($P12&lt;&gt;"", $P12&lt;&gt;"...", $P12&lt;&gt;"입력오류", NOT(ISNUMBER(FIND($T$21:$T$34,$P12)))),
            AND($P12&lt;&gt;"", $P12&lt;&gt;"...", $P12&lt;&gt;"입력오류", $T$19=$P12)
        )
    )
)</f>
        <v>0</v>
      </c>
      <c r="X12" t="s">
        <v>13039</v>
      </c>
      <c r="AA12" t="s">
        <v>13053</v>
      </c>
    </row>
    <row r="13" spans="1:27">
      <c r="A13" t="s">
        <v>297</v>
      </c>
      <c r="B13" t="s">
        <v>498</v>
      </c>
      <c r="C13" t="s">
        <v>9548</v>
      </c>
      <c r="D13" t="s">
        <v>9549</v>
      </c>
      <c r="E13" t="s">
        <v>5588</v>
      </c>
      <c r="F13" t="s">
        <v>5589</v>
      </c>
      <c r="I13">
        <f t="shared" si="1"/>
        <v>12</v>
      </c>
      <c r="J13">
        <f t="shared" si="2"/>
        <v>12</v>
      </c>
      <c r="K13">
        <f t="shared" si="0"/>
        <v>1</v>
      </c>
      <c r="L13" t="b">
        <f>COUNTIF($N$2:N13, N13)=1</f>
        <v>1</v>
      </c>
      <c r="M13" s="37">
        <f>IF( $Q13, MAX($M$1:M12)+1, 0)</f>
        <v>10</v>
      </c>
      <c r="N13" t="str" cm="1">
        <f t="array" ref="N13">INDEX($A$9:$F$1048576, $J13, $K13 )</f>
        <v>00064</v>
      </c>
      <c r="O13" t="str" cm="1">
        <f t="array" ref="O13">INDEX($B$9:$F$1048576, $J13, $K13 )</f>
        <v>동아쏘시오홀딩스</v>
      </c>
      <c r="P13" t="str" cm="1">
        <f t="array" ref="P13">IF( $L13, TRIM(_xll.IMDP("IR", $G$5&amp;$N13, $G$6)), "" )</f>
        <v>공모/무보증A0</v>
      </c>
      <c r="Q13" t="b" cm="1">
        <f t="array" ref="Q13">IF(
    $U$1=1, AND($P13&lt;&gt;"", $P13&lt;&gt;"...", $P13&lt;&gt;"입력오류"),
    IF(
        $U$18=1, AND($P13&lt;&gt;"", $P13&lt;&gt;"...", $P13&lt;&gt;"입력오류", ISNUMBER(FIND(INDEX($T$2:$T$7,$U$1),$P13))),
        IF(
            $U$17="기타", AND($P13&lt;&gt;"", $P13&lt;&gt;"...", $P13&lt;&gt;"입력오류", NOT(ISNUMBER(FIND($T$21:$T$34,$P13)))),
            AND($P13&lt;&gt;"", $P13&lt;&gt;"...", $P13&lt;&gt;"입력오류", $T$19=$P13)
        )
    )
)</f>
        <v>1</v>
      </c>
      <c r="AA13" t="s">
        <v>13054</v>
      </c>
    </row>
    <row r="14" spans="1:27">
      <c r="A14" t="s">
        <v>372</v>
      </c>
      <c r="B14" t="s">
        <v>123</v>
      </c>
      <c r="C14" t="s">
        <v>9550</v>
      </c>
      <c r="D14" t="s">
        <v>9551</v>
      </c>
      <c r="E14" t="s">
        <v>12752</v>
      </c>
      <c r="F14" t="s">
        <v>12753</v>
      </c>
      <c r="I14">
        <f t="shared" si="1"/>
        <v>13</v>
      </c>
      <c r="J14">
        <f t="shared" si="2"/>
        <v>13</v>
      </c>
      <c r="K14">
        <f t="shared" si="0"/>
        <v>1</v>
      </c>
      <c r="L14" t="b">
        <f>COUNTIF($N$2:N14, N14)=1</f>
        <v>1</v>
      </c>
      <c r="M14" s="37">
        <f>IF( $Q14, MAX($M$1:M13)+1, 0)</f>
        <v>11</v>
      </c>
      <c r="N14" t="str" cm="1">
        <f t="array" ref="N14">INDEX($A$9:$F$1048576, $J14, $K14 )</f>
        <v>00066</v>
      </c>
      <c r="O14" t="str" cm="1">
        <f t="array" ref="O14">INDEX($B$9:$F$1048576, $J14, $K14 )</f>
        <v>SK하이닉스</v>
      </c>
      <c r="P14" t="str" cm="1">
        <f t="array" ref="P14">IF( $L14, TRIM(_xll.IMDP("IR", $G$5&amp;$N14, $G$6)), "" )</f>
        <v>공모/무보증AA0</v>
      </c>
      <c r="Q14" t="b" cm="1">
        <f t="array" ref="Q14">IF(
    $U$1=1, AND($P14&lt;&gt;"", $P14&lt;&gt;"...", $P14&lt;&gt;"입력오류"),
    IF(
        $U$18=1, AND($P14&lt;&gt;"", $P14&lt;&gt;"...", $P14&lt;&gt;"입력오류", ISNUMBER(FIND(INDEX($T$2:$T$7,$U$1),$P14))),
        IF(
            $U$17="기타", AND($P14&lt;&gt;"", $P14&lt;&gt;"...", $P14&lt;&gt;"입력오류", NOT(ISNUMBER(FIND($T$21:$T$34,$P14)))),
            AND($P14&lt;&gt;"", $P14&lt;&gt;"...", $P14&lt;&gt;"입력오류", $T$19=$P14)
        )
    )
)</f>
        <v>1</v>
      </c>
      <c r="AA14" t="s">
        <v>13055</v>
      </c>
    </row>
    <row r="15" spans="1:27">
      <c r="A15" t="s">
        <v>247</v>
      </c>
      <c r="B15" t="s">
        <v>45</v>
      </c>
      <c r="C15" t="s">
        <v>9552</v>
      </c>
      <c r="D15" t="s">
        <v>9553</v>
      </c>
      <c r="E15" t="s">
        <v>418</v>
      </c>
      <c r="F15" t="s">
        <v>156</v>
      </c>
      <c r="I15">
        <f t="shared" si="1"/>
        <v>14</v>
      </c>
      <c r="J15">
        <f t="shared" si="2"/>
        <v>14</v>
      </c>
      <c r="K15">
        <f t="shared" si="0"/>
        <v>1</v>
      </c>
      <c r="L15" t="b">
        <f>COUNTIF($N$2:N15, N15)=1</f>
        <v>1</v>
      </c>
      <c r="M15" s="37">
        <f>IF( $Q15, MAX($M$1:M14)+1, 0)</f>
        <v>12</v>
      </c>
      <c r="N15" t="str" cm="1">
        <f t="array" ref="N15">INDEX($A$9:$F$1048576, $J15, $K15 )</f>
        <v>00072</v>
      </c>
      <c r="O15" t="str" cm="1">
        <f t="array" ref="O15">INDEX($B$9:$F$1048576, $J15, $K15 )</f>
        <v>현대건설</v>
      </c>
      <c r="P15" t="str" cm="1">
        <f t="array" ref="P15">IF( $L15, TRIM(_xll.IMDP("IR", $G$5&amp;$N15, $G$6)), "" )</f>
        <v>공모/무보증AA-</v>
      </c>
      <c r="Q15" t="b" cm="1">
        <f t="array" ref="Q15">IF(
    $U$1=1, AND($P15&lt;&gt;"", $P15&lt;&gt;"...", $P15&lt;&gt;"입력오류"),
    IF(
        $U$18=1, AND($P15&lt;&gt;"", $P15&lt;&gt;"...", $P15&lt;&gt;"입력오류", ISNUMBER(FIND(INDEX($T$2:$T$7,$U$1),$P15))),
        IF(
            $U$17="기타", AND($P15&lt;&gt;"", $P15&lt;&gt;"...", $P15&lt;&gt;"입력오류", NOT(ISNUMBER(FIND($T$21:$T$34,$P15)))),
            AND($P15&lt;&gt;"", $P15&lt;&gt;"...", $P15&lt;&gt;"입력오류", $T$19=$P15)
        )
    )
)</f>
        <v>1</v>
      </c>
      <c r="AA15" t="s">
        <v>13056</v>
      </c>
    </row>
    <row r="16" spans="1:27">
      <c r="A16" t="s">
        <v>227</v>
      </c>
      <c r="B16" t="s">
        <v>499</v>
      </c>
      <c r="C16" t="s">
        <v>9554</v>
      </c>
      <c r="D16" t="s">
        <v>9555</v>
      </c>
      <c r="E16" t="s">
        <v>12754</v>
      </c>
      <c r="F16" t="s">
        <v>12755</v>
      </c>
      <c r="I16">
        <f t="shared" si="1"/>
        <v>15</v>
      </c>
      <c r="J16">
        <f t="shared" si="2"/>
        <v>15</v>
      </c>
      <c r="K16">
        <f t="shared" si="0"/>
        <v>1</v>
      </c>
      <c r="L16" t="b">
        <f>COUNTIF($N$2:N16, N16)=1</f>
        <v>1</v>
      </c>
      <c r="M16" s="37">
        <f>IF( $Q16, MAX($M$1:M15)+1, 0)</f>
        <v>13</v>
      </c>
      <c r="N16" t="str" cm="1">
        <f t="array" ref="N16">INDEX($A$9:$F$1048576, $J16, $K16 )</f>
        <v>00082</v>
      </c>
      <c r="O16" t="str" cm="1">
        <f t="array" ref="O16">INDEX($B$9:$F$1048576, $J16, $K16 )</f>
        <v>롯데건설</v>
      </c>
      <c r="P16" t="str" cm="1">
        <f t="array" ref="P16">IF( $L16, TRIM(_xll.IMDP("IR", $G$5&amp;$N16, $G$6)), "" )</f>
        <v>공모/무보증A+</v>
      </c>
      <c r="Q16" t="b" cm="1">
        <f t="array" ref="Q16">IF(
    $U$1=1, AND($P16&lt;&gt;"", $P16&lt;&gt;"...", $P16&lt;&gt;"입력오류"),
    IF(
        $U$18=1, AND($P16&lt;&gt;"", $P16&lt;&gt;"...", $P16&lt;&gt;"입력오류", ISNUMBER(FIND(INDEX($T$2:$T$7,$U$1),$P16))),
        IF(
            $U$17="기타", AND($P16&lt;&gt;"", $P16&lt;&gt;"...", $P16&lt;&gt;"입력오류", NOT(ISNUMBER(FIND($T$21:$T$34,$P16)))),
            AND($P16&lt;&gt;"", $P16&lt;&gt;"...", $P16&lt;&gt;"입력오류", $T$19=$P16)
        )
    )
)</f>
        <v>1</v>
      </c>
    </row>
    <row r="17" spans="1:27">
      <c r="A17" t="s">
        <v>217</v>
      </c>
      <c r="B17" t="s">
        <v>500</v>
      </c>
      <c r="C17" t="s">
        <v>9556</v>
      </c>
      <c r="D17" t="s">
        <v>9557</v>
      </c>
      <c r="E17" t="s">
        <v>411</v>
      </c>
      <c r="F17" t="s">
        <v>152</v>
      </c>
      <c r="I17">
        <f t="shared" si="1"/>
        <v>16</v>
      </c>
      <c r="J17">
        <f t="shared" si="2"/>
        <v>16</v>
      </c>
      <c r="K17">
        <f t="shared" si="0"/>
        <v>1</v>
      </c>
      <c r="L17" t="b">
        <f>COUNTIF($N$2:N17, N17)=1</f>
        <v>1</v>
      </c>
      <c r="M17" s="37">
        <f>IF( $Q17, MAX($M$1:M16)+1, 0)</f>
        <v>14</v>
      </c>
      <c r="N17" t="str" cm="1">
        <f t="array" ref="N17">INDEX($A$9:$F$1048576, $J17, $K17 )</f>
        <v>00088</v>
      </c>
      <c r="O17" t="str" cm="1">
        <f t="array" ref="O17">INDEX($B$9:$F$1048576, $J17, $K17 )</f>
        <v>한화</v>
      </c>
      <c r="P17" t="str" cm="1">
        <f t="array" ref="P17">IF( $L17, TRIM(_xll.IMDP("IR", $G$5&amp;$N17, $G$6)), "" )</f>
        <v>공모/무보증A+</v>
      </c>
      <c r="Q17" t="b" cm="1">
        <f t="array" ref="Q17">IF(
    $U$1=1, AND($P17&lt;&gt;"", $P17&lt;&gt;"...", $P17&lt;&gt;"입력오류"),
    IF(
        $U$18=1, AND($P17&lt;&gt;"", $P17&lt;&gt;"...", $P17&lt;&gt;"입력오류", ISNUMBER(FIND(INDEX($T$2:$T$7,$U$1),$P17))),
        IF(
            $U$17="기타", AND($P17&lt;&gt;"", $P17&lt;&gt;"...", $P17&lt;&gt;"입력오류", NOT(ISNUMBER(FIND($T$21:$T$34,$P17)))),
            AND($P17&lt;&gt;"", $P17&lt;&gt;"...", $P17&lt;&gt;"입력오류", $T$19=$P17)
        )
    )
)</f>
        <v>1</v>
      </c>
      <c r="U17" t="str" cm="1">
        <f t="array" ref="U17">INDEX($U$19:$U$34, $U$18)</f>
        <v>전체</v>
      </c>
    </row>
    <row r="18" spans="1:27">
      <c r="A18" t="s">
        <v>741</v>
      </c>
      <c r="B18" t="s">
        <v>742</v>
      </c>
      <c r="C18" t="s">
        <v>297</v>
      </c>
      <c r="D18" t="s">
        <v>498</v>
      </c>
      <c r="E18" t="s">
        <v>12756</v>
      </c>
      <c r="F18" t="s">
        <v>12757</v>
      </c>
      <c r="I18">
        <f t="shared" si="1"/>
        <v>17</v>
      </c>
      <c r="J18">
        <f t="shared" si="2"/>
        <v>17</v>
      </c>
      <c r="K18">
        <f t="shared" si="0"/>
        <v>1</v>
      </c>
      <c r="L18" t="b">
        <f>COUNTIF($N$2:N18, N18)=1</f>
        <v>1</v>
      </c>
      <c r="M18" s="37">
        <f>IF( $Q18, MAX($M$1:M17)+1, 0)</f>
        <v>15</v>
      </c>
      <c r="N18" t="str" cm="1">
        <f t="array" ref="N18">INDEX($A$9:$F$1048576, $J18, $K18 )</f>
        <v>00104</v>
      </c>
      <c r="O18" t="str" cm="1">
        <f t="array" ref="O18">INDEX($B$9:$F$1048576, $J18, $K18 )</f>
        <v>CJ</v>
      </c>
      <c r="P18" t="str" cm="1">
        <f t="array" ref="P18">IF( $L18, TRIM(_xll.IMDP("IR", $G$5&amp;$N18, $G$6)), "" )</f>
        <v>공모/무보증AA-</v>
      </c>
      <c r="Q18" t="b" cm="1">
        <f t="array" ref="Q18">IF(
    $U$1=1, AND($P18&lt;&gt;"", $P18&lt;&gt;"...", $P18&lt;&gt;"입력오류"),
    IF(
        $U$18=1, AND($P18&lt;&gt;"", $P18&lt;&gt;"...", $P18&lt;&gt;"입력오류", ISNUMBER(FIND(INDEX($T$2:$T$7,$U$1),$P18))),
        IF(
            $U$17="기타", AND($P18&lt;&gt;"", $P18&lt;&gt;"...", $P18&lt;&gt;"입력오류", NOT(ISNUMBER(FIND($T$21:$T$34,$P18)))),
            AND($P18&lt;&gt;"", $P18&lt;&gt;"...", $P18&lt;&gt;"입력오류", $T$19=$P18)
        )
    )
)</f>
        <v>1</v>
      </c>
      <c r="U18">
        <v>1</v>
      </c>
      <c r="W18" s="39"/>
      <c r="X18" s="39"/>
      <c r="Y18" s="39"/>
      <c r="Z18" s="39"/>
      <c r="AA18" s="39"/>
    </row>
    <row r="19" spans="1:27">
      <c r="A19" t="s">
        <v>5588</v>
      </c>
      <c r="B19" t="s">
        <v>5589</v>
      </c>
      <c r="C19" t="s">
        <v>372</v>
      </c>
      <c r="D19" t="s">
        <v>123</v>
      </c>
      <c r="E19" t="s">
        <v>12758</v>
      </c>
      <c r="F19" t="s">
        <v>12759</v>
      </c>
      <c r="I19">
        <f t="shared" si="1"/>
        <v>18</v>
      </c>
      <c r="J19">
        <f t="shared" si="2"/>
        <v>18</v>
      </c>
      <c r="K19">
        <f t="shared" si="0"/>
        <v>1</v>
      </c>
      <c r="L19" t="b">
        <f>COUNTIF($N$2:N19, N19)=1</f>
        <v>1</v>
      </c>
      <c r="M19" s="37">
        <f>IF( $Q19, MAX($M$1:M18)+1, 0)</f>
        <v>16</v>
      </c>
      <c r="N19" t="str" cm="1">
        <f t="array" ref="N19">INDEX($A$9:$F$1048576, $J19, $K19 )</f>
        <v>00112</v>
      </c>
      <c r="O19" t="str" cm="1">
        <f t="array" ref="O19">INDEX($B$9:$F$1048576, $J19, $K19 )</f>
        <v>LX인터내셔널</v>
      </c>
      <c r="P19" t="str" cm="1">
        <f t="array" ref="P19">IF( $L19, TRIM(_xll.IMDP("IR", $G$5&amp;$N19, $G$6)), "" )</f>
        <v>공모/무보증AA-</v>
      </c>
      <c r="Q19" t="b" cm="1">
        <f t="array" ref="Q19">IF(
    $U$1=1, AND($P19&lt;&gt;"", $P19&lt;&gt;"...", $P19&lt;&gt;"입력오류"),
    IF(
        $U$18=1, AND($P19&lt;&gt;"", $P19&lt;&gt;"...", $P19&lt;&gt;"입력오류", ISNUMBER(FIND(INDEX($T$2:$T$7,$U$1),$P19))),
        IF(
            $U$17="기타", AND($P19&lt;&gt;"", $P19&lt;&gt;"...", $P19&lt;&gt;"입력오류", NOT(ISNUMBER(FIND($T$21:$T$34,$P19)))),
            AND($P19&lt;&gt;"", $P19&lt;&gt;"...", $P19&lt;&gt;"입력오류", $T$19=$P19)
        )
    )
)</f>
        <v>1</v>
      </c>
      <c r="T19" t="e" cm="1" vm="1">
        <f t="array" aca="1" ref="T19" ca="1">INDEX($W$1:$AA$15, $U$18, $U$1-1)</f>
        <v>#VALUE!</v>
      </c>
      <c r="U19" t="str" cm="1">
        <f t="array" ref="U19">IF( $U$1=1, "전체", IFERROR( INDEX($W$19:$AA$34, ROW()-ROW(U$18), $U$1-1),"") )</f>
        <v>전체</v>
      </c>
      <c r="W19" t="s">
        <v>736</v>
      </c>
      <c r="X19" t="s">
        <v>736</v>
      </c>
      <c r="Y19" t="s">
        <v>736</v>
      </c>
      <c r="Z19" t="s">
        <v>736</v>
      </c>
      <c r="AA19" t="s">
        <v>736</v>
      </c>
    </row>
    <row r="20" spans="1:27">
      <c r="A20" t="s">
        <v>243</v>
      </c>
      <c r="B20" t="s">
        <v>501</v>
      </c>
      <c r="C20" t="s">
        <v>247</v>
      </c>
      <c r="D20" t="s">
        <v>45</v>
      </c>
      <c r="E20" t="s">
        <v>12760</v>
      </c>
      <c r="F20" t="s">
        <v>12761</v>
      </c>
      <c r="I20">
        <f t="shared" si="1"/>
        <v>19</v>
      </c>
      <c r="J20">
        <f t="shared" si="2"/>
        <v>19</v>
      </c>
      <c r="K20">
        <f t="shared" si="0"/>
        <v>1</v>
      </c>
      <c r="L20" t="b">
        <f>COUNTIF($N$2:N20, N20)=1</f>
        <v>1</v>
      </c>
      <c r="M20" s="37">
        <f>IF( $Q20, MAX($M$1:M19)+1, 0)</f>
        <v>0</v>
      </c>
      <c r="N20" t="str" cm="1">
        <f t="array" ref="N20">INDEX($A$9:$F$1048576, $J20, $K20 )</f>
        <v>00120</v>
      </c>
      <c r="O20" t="str" cm="1">
        <f t="array" ref="O20">INDEX($B$9:$F$1048576, $J20, $K20 )</f>
        <v>유진증권</v>
      </c>
      <c r="P20" t="str" cm="1">
        <f t="array" ref="P20">IF( $L20, TRIM(_xll.IMDP("IR", $G$5&amp;$N20, $G$6)), "" )</f>
        <v/>
      </c>
      <c r="Q20" t="b" cm="1">
        <f t="array" ref="Q20">IF(
    $U$1=1, AND($P20&lt;&gt;"", $P20&lt;&gt;"...", $P20&lt;&gt;"입력오류"),
    IF(
        $U$18=1, AND($P20&lt;&gt;"", $P20&lt;&gt;"...", $P20&lt;&gt;"입력오류", ISNUMBER(FIND(INDEX($T$2:$T$7,$U$1),$P20))),
        IF(
            $U$17="기타", AND($P20&lt;&gt;"", $P20&lt;&gt;"...", $P20&lt;&gt;"입력오류", NOT(ISNUMBER(FIND($T$21:$T$34,$P20)))),
            AND($P20&lt;&gt;"", $P20&lt;&gt;"...", $P20&lt;&gt;"입력오류", $T$19=$P20)
        )
    )
)</f>
        <v>0</v>
      </c>
      <c r="U20" t="str" cm="1">
        <f t="array" ref="U20">IF( $U$1=1, "", IFERROR( INDEX($W$19:$AA$34, ROW()-ROW(U$18), $U$1-1),"") )</f>
        <v/>
      </c>
      <c r="W20" t="s">
        <v>13003</v>
      </c>
      <c r="X20" t="s">
        <v>13009</v>
      </c>
      <c r="Y20" t="s">
        <v>13004</v>
      </c>
      <c r="Z20" t="s">
        <v>13004</v>
      </c>
      <c r="AA20" t="s">
        <v>13018</v>
      </c>
    </row>
    <row r="21" spans="1:27">
      <c r="A21" t="s">
        <v>310</v>
      </c>
      <c r="B21" t="s">
        <v>502</v>
      </c>
      <c r="C21" t="s">
        <v>9558</v>
      </c>
      <c r="D21" t="s">
        <v>9559</v>
      </c>
      <c r="E21" t="s">
        <v>5590</v>
      </c>
      <c r="F21" t="s">
        <v>5591</v>
      </c>
      <c r="I21">
        <f t="shared" si="1"/>
        <v>20</v>
      </c>
      <c r="J21">
        <f t="shared" si="2"/>
        <v>20</v>
      </c>
      <c r="K21">
        <f t="shared" si="0"/>
        <v>1</v>
      </c>
      <c r="L21" t="b">
        <f>COUNTIF($N$2:N21, N21)=1</f>
        <v>1</v>
      </c>
      <c r="M21" s="37">
        <f>IF( $Q21, MAX($M$1:M20)+1, 0)</f>
        <v>17</v>
      </c>
      <c r="N21" t="str" cm="1">
        <f t="array" ref="N21">INDEX($A$9:$F$1048576, $J21, $K21 )</f>
        <v>00125</v>
      </c>
      <c r="O21" t="str" cm="1">
        <f t="array" ref="O21">INDEX($B$9:$F$1048576, $J21, $K21 )</f>
        <v>GS글로벌</v>
      </c>
      <c r="P21" t="str" cm="1">
        <f t="array" ref="P21">IF( $L21, TRIM(_xll.IMDP("IR", $G$5&amp;$N21, $G$6)), "" )</f>
        <v>공모/무보증A0</v>
      </c>
      <c r="Q21" t="b" cm="1">
        <f t="array" ref="Q21">IF(
    $U$1=1, AND($P21&lt;&gt;"", $P21&lt;&gt;"...", $P21&lt;&gt;"입력오류"),
    IF(
        $U$18=1, AND($P21&lt;&gt;"", $P21&lt;&gt;"...", $P21&lt;&gt;"입력오류", ISNUMBER(FIND(INDEX($T$2:$T$7,$U$1),$P21))),
        IF(
            $U$17="기타", AND($P21&lt;&gt;"", $P21&lt;&gt;"...", $P21&lt;&gt;"입력오류", NOT(ISNUMBER(FIND($T$21:$T$34,$P21)))),
            AND($P21&lt;&gt;"", $P21&lt;&gt;"...", $P21&lt;&gt;"입력오류", $T$19=$P21)
        )
    )
)</f>
        <v>1</v>
      </c>
      <c r="T21" t="e">
        <f>IF( CHOOSE($U$1-1, $W2,$X2,$Y2,$Z2,$AA2)=0, "", CHOOSE($U$1-1, $W2,$X2,$Y2,$Z2,$AA2) )</f>
        <v>#VALUE!</v>
      </c>
      <c r="U21" t="str" cm="1">
        <f t="array" ref="U21">IF( $U$1=1, "", IFERROR( INDEX($W$19:$AA$34, ROW()-ROW(U$18), $U$1-1),"") )</f>
        <v/>
      </c>
      <c r="W21" t="s">
        <v>13004</v>
      </c>
      <c r="X21" t="s">
        <v>13010</v>
      </c>
      <c r="Y21" t="s">
        <v>13005</v>
      </c>
      <c r="Z21" t="s">
        <v>13005</v>
      </c>
      <c r="AA21" t="s">
        <v>13019</v>
      </c>
    </row>
    <row r="22" spans="1:27">
      <c r="A22" t="s">
        <v>418</v>
      </c>
      <c r="B22" t="s">
        <v>156</v>
      </c>
      <c r="C22" t="s">
        <v>5588</v>
      </c>
      <c r="D22" t="s">
        <v>5589</v>
      </c>
      <c r="E22" t="s">
        <v>12762</v>
      </c>
      <c r="F22" t="s">
        <v>12763</v>
      </c>
      <c r="I22">
        <f t="shared" si="1"/>
        <v>21</v>
      </c>
      <c r="J22">
        <f t="shared" si="2"/>
        <v>21</v>
      </c>
      <c r="K22">
        <f t="shared" si="0"/>
        <v>1</v>
      </c>
      <c r="L22" t="b">
        <f>COUNTIF($N$2:N22, N22)=1</f>
        <v>1</v>
      </c>
      <c r="M22" s="37">
        <f>IF( $Q22, MAX($M$1:M21)+1, 0)</f>
        <v>0</v>
      </c>
      <c r="N22" t="str" cm="1">
        <f t="array" ref="N22">INDEX($A$9:$F$1048576, $J22, $K22 )</f>
        <v>00129</v>
      </c>
      <c r="O22" t="str" cm="1">
        <f t="array" ref="O22">INDEX($B$9:$F$1048576, $J22, $K22 )</f>
        <v>상상인증권</v>
      </c>
      <c r="P22" t="str" cm="1">
        <f t="array" ref="P22">IF( $L22, TRIM(_xll.IMDP("IR", $G$5&amp;$N22, $G$6)), "" )</f>
        <v/>
      </c>
      <c r="Q22" t="b" cm="1">
        <f t="array" ref="Q22">IF(
    $U$1=1, AND($P22&lt;&gt;"", $P22&lt;&gt;"...", $P22&lt;&gt;"입력오류"),
    IF(
        $U$18=1, AND($P22&lt;&gt;"", $P22&lt;&gt;"...", $P22&lt;&gt;"입력오류", ISNUMBER(FIND(INDEX($T$2:$T$7,$U$1),$P22))),
        IF(
            $U$17="기타", AND($P22&lt;&gt;"", $P22&lt;&gt;"...", $P22&lt;&gt;"입력오류", NOT(ISNUMBER(FIND($T$21:$T$34,$P22)))),
            AND($P22&lt;&gt;"", $P22&lt;&gt;"...", $P22&lt;&gt;"입력오류", $T$19=$P22)
        )
    )
)</f>
        <v>0</v>
      </c>
      <c r="T22" t="e">
        <f>IF( CHOOSE($U$1-1, $W3,$X3,$Y3,$Z3,$AA3)=0, "", CHOOSE($U$1-1, $W3,$X3,$Y3,$Z3,$AA3) )</f>
        <v>#VALUE!</v>
      </c>
      <c r="U22" t="str" cm="1">
        <f t="array" ref="U22">IF( $U$1=1, "", IFERROR( INDEX($W$19:$AA$34, ROW()-ROW(U$18), $U$1-1),"") )</f>
        <v/>
      </c>
      <c r="W22" t="s">
        <v>13005</v>
      </c>
      <c r="X22" t="s">
        <v>13011</v>
      </c>
      <c r="Y22" t="s">
        <v>13006</v>
      </c>
      <c r="Z22" t="s">
        <v>13006</v>
      </c>
      <c r="AA22" t="s">
        <v>13020</v>
      </c>
    </row>
    <row r="23" spans="1:27">
      <c r="A23" t="s">
        <v>252</v>
      </c>
      <c r="B23" t="s">
        <v>46</v>
      </c>
      <c r="C23" t="s">
        <v>9560</v>
      </c>
      <c r="D23" t="s">
        <v>9561</v>
      </c>
      <c r="E23" t="s">
        <v>745</v>
      </c>
      <c r="F23" t="s">
        <v>746</v>
      </c>
      <c r="I23">
        <f t="shared" si="1"/>
        <v>22</v>
      </c>
      <c r="J23">
        <f t="shared" si="2"/>
        <v>22</v>
      </c>
      <c r="K23">
        <f t="shared" si="0"/>
        <v>1</v>
      </c>
      <c r="L23" t="b">
        <f>COUNTIF($N$2:N23, N23)=1</f>
        <v>1</v>
      </c>
      <c r="M23" s="37">
        <f>IF( $Q23, MAX($M$1:M22)+1, 0)</f>
        <v>0</v>
      </c>
      <c r="N23" t="str" cm="1">
        <f t="array" ref="N23">INDEX($A$9:$F$1048576, $J23, $K23 )</f>
        <v>00132</v>
      </c>
      <c r="O23" t="str" cm="1">
        <f t="array" ref="O23">INDEX($B$9:$F$1048576, $J23, $K23 )</f>
        <v>흥아</v>
      </c>
      <c r="P23" t="str" cm="1">
        <f t="array" ref="P23">IF( $L23, TRIM(_xll.IMDP("IR", $G$5&amp;$N23, $G$6)), "" )</f>
        <v/>
      </c>
      <c r="Q23" t="b" cm="1">
        <f t="array" ref="Q23">IF(
    $U$1=1, AND($P23&lt;&gt;"", $P23&lt;&gt;"...", $P23&lt;&gt;"입력오류"),
    IF(
        $U$18=1, AND($P23&lt;&gt;"", $P23&lt;&gt;"...", $P23&lt;&gt;"입력오류", ISNUMBER(FIND(INDEX($T$2:$T$7,$U$1),$P23))),
        IF(
            $U$17="기타", AND($P23&lt;&gt;"", $P23&lt;&gt;"...", $P23&lt;&gt;"입력오류", NOT(ISNUMBER(FIND($T$21:$T$34,$P23)))),
            AND($P23&lt;&gt;"", $P23&lt;&gt;"...", $P23&lt;&gt;"입력오류", $T$19=$P23)
        )
    )
)</f>
        <v>0</v>
      </c>
      <c r="T23" t="e">
        <f>IF( CHOOSE($U$1-1, $W4,$X4,$Y4,$Z4,$AA4)=0, "", CHOOSE($U$1-1, $W4,$X4,$Y4,$Z4,$AA4) )</f>
        <v>#VALUE!</v>
      </c>
      <c r="U23" t="str" cm="1">
        <f t="array" ref="U23">IF( $U$1=1, "", IFERROR( INDEX($W$19:$AA$34, ROW()-ROW(U$18), $U$1-1),"") )</f>
        <v/>
      </c>
      <c r="W23" t="s">
        <v>13006</v>
      </c>
      <c r="X23" t="s">
        <v>13012</v>
      </c>
      <c r="Y23" t="s">
        <v>13007</v>
      </c>
      <c r="Z23" t="s">
        <v>13007</v>
      </c>
      <c r="AA23" t="s">
        <v>13021</v>
      </c>
    </row>
    <row r="24" spans="1:27">
      <c r="A24" t="s">
        <v>411</v>
      </c>
      <c r="B24" t="s">
        <v>152</v>
      </c>
      <c r="C24" t="s">
        <v>310</v>
      </c>
      <c r="D24" t="s">
        <v>502</v>
      </c>
      <c r="E24" t="s">
        <v>747</v>
      </c>
      <c r="F24" t="s">
        <v>748</v>
      </c>
      <c r="I24">
        <f t="shared" si="1"/>
        <v>23</v>
      </c>
      <c r="J24">
        <f t="shared" si="2"/>
        <v>23</v>
      </c>
      <c r="K24">
        <f t="shared" si="0"/>
        <v>1</v>
      </c>
      <c r="L24" t="b">
        <f>COUNTIF($N$2:N24, N24)=1</f>
        <v>1</v>
      </c>
      <c r="M24" s="37">
        <f>IF( $Q24, MAX($M$1:M23)+1, 0)</f>
        <v>18</v>
      </c>
      <c r="N24" t="str" cm="1">
        <f t="array" ref="N24">INDEX($A$9:$F$1048576, $J24, $K24 )</f>
        <v>00150</v>
      </c>
      <c r="O24" t="str" cm="1">
        <f t="array" ref="O24">INDEX($B$9:$F$1048576, $J24, $K24 )</f>
        <v>현대차증권</v>
      </c>
      <c r="P24" t="str" cm="1">
        <f t="array" ref="P24">IF( $L24, TRIM(_xll.IMDP("IR", $G$5&amp;$N24, $G$6)), "" )</f>
        <v>공모/무보증AA-</v>
      </c>
      <c r="Q24" t="b" cm="1">
        <f t="array" ref="Q24">IF(
    $U$1=1, AND($P24&lt;&gt;"", $P24&lt;&gt;"...", $P24&lt;&gt;"입력오류"),
    IF(
        $U$18=1, AND($P24&lt;&gt;"", $P24&lt;&gt;"...", $P24&lt;&gt;"입력오류", ISNUMBER(FIND(INDEX($T$2:$T$7,$U$1),$P24))),
        IF(
            $U$17="기타", AND($P24&lt;&gt;"", $P24&lt;&gt;"...", $P24&lt;&gt;"입력오류", NOT(ISNUMBER(FIND($T$21:$T$34,$P24)))),
            AND($P24&lt;&gt;"", $P24&lt;&gt;"...", $P24&lt;&gt;"입력오류", $T$19=$P24)
        )
    )
)</f>
        <v>1</v>
      </c>
      <c r="T24" t="e">
        <f>IF( CHOOSE($U$1-1, $W5,$X5,$Y5,$Z5,$AA5)=0, "", CHOOSE($U$1-1, $W5,$X5,$Y5,$Z5,$AA5) )</f>
        <v>#VALUE!</v>
      </c>
      <c r="U24" t="str" cm="1">
        <f t="array" ref="U24">IF( $U$1=1, "", IFERROR( INDEX($W$19:$AA$34, ROW()-ROW(U$18), $U$1-1),"") )</f>
        <v/>
      </c>
      <c r="W24" t="s">
        <v>13007</v>
      </c>
      <c r="X24" t="s">
        <v>13004</v>
      </c>
      <c r="Y24" t="s">
        <v>13013</v>
      </c>
      <c r="Z24" t="s">
        <v>13013</v>
      </c>
      <c r="AA24" t="s">
        <v>13022</v>
      </c>
    </row>
    <row r="25" spans="1:27">
      <c r="A25" t="s">
        <v>175</v>
      </c>
      <c r="B25" t="s">
        <v>1</v>
      </c>
      <c r="C25" t="s">
        <v>252</v>
      </c>
      <c r="D25" t="s">
        <v>46</v>
      </c>
      <c r="E25" t="s">
        <v>753</v>
      </c>
      <c r="F25" t="s">
        <v>754</v>
      </c>
      <c r="I25">
        <f t="shared" si="1"/>
        <v>24</v>
      </c>
      <c r="J25">
        <f t="shared" si="2"/>
        <v>24</v>
      </c>
      <c r="K25">
        <f t="shared" si="0"/>
        <v>1</v>
      </c>
      <c r="L25" t="b">
        <f>COUNTIF($N$2:N25, N25)=1</f>
        <v>1</v>
      </c>
      <c r="M25" s="37">
        <f>IF( $Q25, MAX($M$1:M24)+1, 0)</f>
        <v>0</v>
      </c>
      <c r="N25" t="str" cm="1">
        <f t="array" ref="N25">INDEX($A$9:$F$1048576, $J25, $K25 )</f>
        <v>00151</v>
      </c>
      <c r="O25" t="str" cm="1">
        <f t="array" ref="O25">INDEX($B$9:$F$1048576, $J25, $K25 )</f>
        <v>SK증권</v>
      </c>
      <c r="P25" t="str" cm="1">
        <f t="array" ref="P25">IF( $L25, TRIM(_xll.IMDP("IR", $G$5&amp;$N25, $G$6)), "" )</f>
        <v/>
      </c>
      <c r="Q25" t="b" cm="1">
        <f t="array" ref="Q25">IF(
    $U$1=1, AND($P25&lt;&gt;"", $P25&lt;&gt;"...", $P25&lt;&gt;"입력오류"),
    IF(
        $U$18=1, AND($P25&lt;&gt;"", $P25&lt;&gt;"...", $P25&lt;&gt;"입력오류", ISNUMBER(FIND(INDEX($T$2:$T$7,$U$1),$P25))),
        IF(
            $U$17="기타", AND($P25&lt;&gt;"", $P25&lt;&gt;"...", $P25&lt;&gt;"입력오류", NOT(ISNUMBER(FIND($T$21:$T$34,$P25)))),
            AND($P25&lt;&gt;"", $P25&lt;&gt;"...", $P25&lt;&gt;"입력오류", $T$19=$P25)
        )
    )
)</f>
        <v>0</v>
      </c>
      <c r="T25" t="e">
        <f>IF( CHOOSE($U$1-1, $W6,$X6,$Y6,$Z6,$AA6)=0, "", CHOOSE($U$1-1, $W6,$X6,$Y6,$Z6,$AA6) )</f>
        <v>#VALUE!</v>
      </c>
      <c r="U25" t="str" cm="1">
        <f t="array" ref="U25">IF( $U$1=1, "", IFERROR( INDEX($W$19:$AA$34, ROW()-ROW(U$18), $U$1-1),"") )</f>
        <v/>
      </c>
      <c r="W25" t="s">
        <v>13008</v>
      </c>
      <c r="X25" t="s">
        <v>13005</v>
      </c>
      <c r="Y25" t="s">
        <v>740</v>
      </c>
      <c r="Z25" t="s">
        <v>740</v>
      </c>
      <c r="AA25" t="s">
        <v>13023</v>
      </c>
    </row>
    <row r="26" spans="1:27">
      <c r="A26" t="s">
        <v>188</v>
      </c>
      <c r="B26" t="s">
        <v>503</v>
      </c>
      <c r="C26" t="s">
        <v>411</v>
      </c>
      <c r="D26" t="s">
        <v>152</v>
      </c>
      <c r="E26" t="s">
        <v>200</v>
      </c>
      <c r="F26" t="s">
        <v>16</v>
      </c>
      <c r="I26">
        <f t="shared" si="1"/>
        <v>25</v>
      </c>
      <c r="J26">
        <f t="shared" si="2"/>
        <v>25</v>
      </c>
      <c r="K26">
        <f t="shared" si="0"/>
        <v>1</v>
      </c>
      <c r="L26" t="b">
        <f>COUNTIF($N$2:N26, N26)=1</f>
        <v>1</v>
      </c>
      <c r="M26" s="37">
        <f>IF( $Q26, MAX($M$1:M25)+1, 0)</f>
        <v>0</v>
      </c>
      <c r="N26" t="str" cm="1">
        <f t="array" ref="N26">INDEX($A$9:$F$1048576, $J26, $K26 )</f>
        <v>00157</v>
      </c>
      <c r="O26" t="str" cm="1">
        <f t="array" ref="O26">INDEX($B$9:$F$1048576, $J26, $K26 )</f>
        <v>금양</v>
      </c>
      <c r="P26" t="str" cm="1">
        <f t="array" ref="P26">IF( $L26, TRIM(_xll.IMDP("IR", $G$5&amp;$N26, $G$6)), "" )</f>
        <v/>
      </c>
      <c r="Q26" t="b" cm="1">
        <f t="array" ref="Q26">IF(
    $U$1=1, AND($P26&lt;&gt;"", $P26&lt;&gt;"...", $P26&lt;&gt;"입력오류"),
    IF(
        $U$18=1, AND($P26&lt;&gt;"", $P26&lt;&gt;"...", $P26&lt;&gt;"입력오류", ISNUMBER(FIND(INDEX($T$2:$T$7,$U$1),$P26))),
        IF(
            $U$17="기타", AND($P26&lt;&gt;"", $P26&lt;&gt;"...", $P26&lt;&gt;"입력오류", NOT(ISNUMBER(FIND($T$21:$T$34,$P26)))),
            AND($P26&lt;&gt;"", $P26&lt;&gt;"...", $P26&lt;&gt;"입력오류", $T$19=$P26)
        )
    )
)</f>
        <v>0</v>
      </c>
      <c r="T26" t="e">
        <f>IF( CHOOSE($U$1-1, $W7,$X7,$Y7,$Z7,$AA7)=0, "", CHOOSE($U$1-1, $W7,$X7,$Y7,$Z7,$AA7) )</f>
        <v>#VALUE!</v>
      </c>
      <c r="U26" t="str" cm="1">
        <f t="array" ref="U26">IF( $U$1=1, "", IFERROR( INDEX($W$19:$AA$34, ROW()-ROW(U$18), $U$1-1),"") )</f>
        <v/>
      </c>
      <c r="W26" t="e">
        <v>#N/A</v>
      </c>
      <c r="X26" t="s">
        <v>13006</v>
      </c>
      <c r="Y26" t="s">
        <v>13014</v>
      </c>
      <c r="Z26" t="s">
        <v>13014</v>
      </c>
      <c r="AA26" t="s">
        <v>13024</v>
      </c>
    </row>
    <row r="27" spans="1:27">
      <c r="A27" t="s">
        <v>743</v>
      </c>
      <c r="B27" t="s">
        <v>744</v>
      </c>
      <c r="C27" t="s">
        <v>175</v>
      </c>
      <c r="D27" t="s">
        <v>1</v>
      </c>
      <c r="E27" t="s">
        <v>9566</v>
      </c>
      <c r="F27" t="s">
        <v>9567</v>
      </c>
      <c r="I27">
        <f t="shared" si="1"/>
        <v>26</v>
      </c>
      <c r="J27">
        <f t="shared" si="2"/>
        <v>26</v>
      </c>
      <c r="K27">
        <f t="shared" si="0"/>
        <v>1</v>
      </c>
      <c r="L27" t="b">
        <f>COUNTIF($N$2:N27, N27)=1</f>
        <v>1</v>
      </c>
      <c r="M27" s="37">
        <f>IF( $Q27, MAX($M$1:M26)+1, 0)</f>
        <v>0</v>
      </c>
      <c r="N27" t="str" cm="1">
        <f t="array" ref="N27">INDEX($A$9:$F$1048576, $J27, $K27 )</f>
        <v>00162</v>
      </c>
      <c r="O27" t="str" cm="1">
        <f t="array" ref="O27">INDEX($B$9:$F$1048576, $J27, $K27 )</f>
        <v>케이비아이동국실업</v>
      </c>
      <c r="P27" t="str" cm="1">
        <f t="array" ref="P27">IF( $L27, TRIM(_xll.IMDP("IR", $G$5&amp;$N27, $G$6)), "" )</f>
        <v/>
      </c>
      <c r="Q27" t="b" cm="1">
        <f t="array" ref="Q27">IF(
    $U$1=1, AND($P27&lt;&gt;"", $P27&lt;&gt;"...", $P27&lt;&gt;"입력오류"),
    IF(
        $U$18=1, AND($P27&lt;&gt;"", $P27&lt;&gt;"...", $P27&lt;&gt;"입력오류", ISNUMBER(FIND(INDEX($T$2:$T$7,$U$1),$P27))),
        IF(
            $U$17="기타", AND($P27&lt;&gt;"", $P27&lt;&gt;"...", $P27&lt;&gt;"입력오류", NOT(ISNUMBER(FIND($T$21:$T$34,$P27)))),
            AND($P27&lt;&gt;"", $P27&lt;&gt;"...", $P27&lt;&gt;"입력오류", $T$19=$P27)
        )
    )
)</f>
        <v>0</v>
      </c>
      <c r="T27" t="e">
        <f>IF( CHOOSE($U$1-1, $W8,$X8,$Y8,$Z8,$AA8)=0, "", CHOOSE($U$1-1, $W8,$X8,$Y8,$Z8,$AA8) )</f>
        <v>#VALUE!</v>
      </c>
      <c r="U27" t="str" cm="1">
        <f t="array" ref="U27">IF( $U$1=1, "", IFERROR( INDEX($W$19:$AA$34, ROW()-ROW(U$18), $U$1-1),"") )</f>
        <v/>
      </c>
      <c r="W27" t="e">
        <v>#N/A</v>
      </c>
      <c r="X27" t="s">
        <v>13007</v>
      </c>
      <c r="Y27" t="s">
        <v>13015</v>
      </c>
      <c r="Z27" t="s">
        <v>13015</v>
      </c>
      <c r="AA27" t="s">
        <v>13025</v>
      </c>
    </row>
    <row r="28" spans="1:27">
      <c r="A28" t="s">
        <v>342</v>
      </c>
      <c r="B28" t="s">
        <v>504</v>
      </c>
      <c r="C28" t="s">
        <v>743</v>
      </c>
      <c r="D28" t="s">
        <v>744</v>
      </c>
      <c r="E28" t="s">
        <v>755</v>
      </c>
      <c r="F28" t="s">
        <v>756</v>
      </c>
      <c r="I28">
        <f t="shared" si="1"/>
        <v>27</v>
      </c>
      <c r="J28">
        <f t="shared" si="2"/>
        <v>27</v>
      </c>
      <c r="K28">
        <f t="shared" si="0"/>
        <v>1</v>
      </c>
      <c r="L28" t="b">
        <f>COUNTIF($N$2:N28, N28)=1</f>
        <v>1</v>
      </c>
      <c r="M28" s="37">
        <f>IF( $Q28, MAX($M$1:M27)+1, 0)</f>
        <v>19</v>
      </c>
      <c r="N28" t="str" cm="1">
        <f t="array" ref="N28">INDEX($A$9:$F$1048576, $J28, $K28 )</f>
        <v>00163</v>
      </c>
      <c r="O28" t="str" cm="1">
        <f t="array" ref="O28">INDEX($B$9:$F$1048576, $J28, $K28 )</f>
        <v>종근당홀딩스</v>
      </c>
      <c r="P28" t="str" cm="1">
        <f t="array" ref="P28">IF( $L28, TRIM(_xll.IMDP("IR", $G$5&amp;$N28, $G$6)), "" )</f>
        <v>공모/무보증A+</v>
      </c>
      <c r="Q28" t="b" cm="1">
        <f t="array" ref="Q28">IF(
    $U$1=1, AND($P28&lt;&gt;"", $P28&lt;&gt;"...", $P28&lt;&gt;"입력오류"),
    IF(
        $U$18=1, AND($P28&lt;&gt;"", $P28&lt;&gt;"...", $P28&lt;&gt;"입력오류", ISNUMBER(FIND(INDEX($T$2:$T$7,$U$1),$P28))),
        IF(
            $U$17="기타", AND($P28&lt;&gt;"", $P28&lt;&gt;"...", $P28&lt;&gt;"입력오류", NOT(ISNUMBER(FIND($T$21:$T$34,$P28)))),
            AND($P28&lt;&gt;"", $P28&lt;&gt;"...", $P28&lt;&gt;"입력오류", $T$19=$P28)
        )
    )
)</f>
        <v>1</v>
      </c>
      <c r="T28" t="e">
        <f>IF( CHOOSE($U$1-1, $W9,$X9,$Y9,$Z9,$AA9)=0, "", CHOOSE($U$1-1, $W9,$X9,$Y9,$Z9,$AA9) )</f>
        <v>#VALUE!</v>
      </c>
      <c r="U28" t="str" cm="1">
        <f t="array" ref="U28">IF( $U$1=1, "", IFERROR( INDEX($W$19:$AA$34, ROW()-ROW(U$18), $U$1-1),"") )</f>
        <v/>
      </c>
      <c r="W28" t="e">
        <v>#N/A</v>
      </c>
      <c r="X28" t="s">
        <v>13013</v>
      </c>
      <c r="Y28" t="s">
        <v>13016</v>
      </c>
      <c r="Z28" t="s">
        <v>13016</v>
      </c>
      <c r="AA28" t="s">
        <v>13026</v>
      </c>
    </row>
    <row r="29" spans="1:27">
      <c r="A29" t="s">
        <v>5590</v>
      </c>
      <c r="B29" t="s">
        <v>5591</v>
      </c>
      <c r="C29" t="s">
        <v>9562</v>
      </c>
      <c r="D29" t="s">
        <v>9563</v>
      </c>
      <c r="E29" t="s">
        <v>283</v>
      </c>
      <c r="F29" t="s">
        <v>506</v>
      </c>
      <c r="I29">
        <f t="shared" si="1"/>
        <v>28</v>
      </c>
      <c r="J29">
        <f t="shared" si="2"/>
        <v>28</v>
      </c>
      <c r="K29">
        <f t="shared" si="0"/>
        <v>1</v>
      </c>
      <c r="L29" t="b">
        <f>COUNTIF($N$2:N29, N29)=1</f>
        <v>1</v>
      </c>
      <c r="M29" s="37">
        <f>IF( $Q29, MAX($M$1:M28)+1, 0)</f>
        <v>20</v>
      </c>
      <c r="N29" t="str" cm="1">
        <f t="array" ref="N29">INDEX($A$9:$F$1048576, $J29, $K29 )</f>
        <v>00168</v>
      </c>
      <c r="O29" t="str" cm="1">
        <f t="array" ref="O29">INDEX($B$9:$F$1048576, $J29, $K29 )</f>
        <v>대상</v>
      </c>
      <c r="P29" t="str" cm="1">
        <f t="array" ref="P29">IF( $L29, TRIM(_xll.IMDP("IR", $G$5&amp;$N29, $G$6)), "" )</f>
        <v>공모/무보증AA-</v>
      </c>
      <c r="Q29" t="b" cm="1">
        <f t="array" ref="Q29">IF(
    $U$1=1, AND($P29&lt;&gt;"", $P29&lt;&gt;"...", $P29&lt;&gt;"입력오류"),
    IF(
        $U$18=1, AND($P29&lt;&gt;"", $P29&lt;&gt;"...", $P29&lt;&gt;"입력오류", ISNUMBER(FIND(INDEX($T$2:$T$7,$U$1),$P29))),
        IF(
            $U$17="기타", AND($P29&lt;&gt;"", $P29&lt;&gt;"...", $P29&lt;&gt;"입력오류", NOT(ISNUMBER(FIND($T$21:$T$34,$P29)))),
            AND($P29&lt;&gt;"", $P29&lt;&gt;"...", $P29&lt;&gt;"입력오류", $T$19=$P29)
        )
    )
)</f>
        <v>1</v>
      </c>
      <c r="T29" t="e">
        <f>IF( CHOOSE($U$1-1, $W10,$X10,$Y10,$Z10,$AA10)=0, "", CHOOSE($U$1-1, $W10,$X10,$Y10,$Z10,$AA10) )</f>
        <v>#VALUE!</v>
      </c>
      <c r="U29" t="str" cm="1">
        <f t="array" ref="U29">IF( $U$1=1, "", IFERROR( INDEX($W$19:$AA$34, ROW()-ROW(U$18), $U$1-1),"") )</f>
        <v/>
      </c>
      <c r="W29" t="e">
        <v>#N/A</v>
      </c>
      <c r="X29" t="s">
        <v>740</v>
      </c>
      <c r="Y29" t="s">
        <v>13017</v>
      </c>
      <c r="Z29" t="s">
        <v>13017</v>
      </c>
      <c r="AA29" t="s">
        <v>13027</v>
      </c>
    </row>
    <row r="30" spans="1:27">
      <c r="A30" t="s">
        <v>5592</v>
      </c>
      <c r="B30" t="s">
        <v>5593</v>
      </c>
      <c r="C30" t="s">
        <v>5590</v>
      </c>
      <c r="D30" t="s">
        <v>5591</v>
      </c>
      <c r="E30" t="s">
        <v>219</v>
      </c>
      <c r="F30" t="s">
        <v>28</v>
      </c>
      <c r="I30">
        <f t="shared" si="1"/>
        <v>29</v>
      </c>
      <c r="J30">
        <f t="shared" si="2"/>
        <v>29</v>
      </c>
      <c r="K30">
        <f t="shared" si="0"/>
        <v>1</v>
      </c>
      <c r="L30" t="b">
        <f>COUNTIF($N$2:N30, N30)=1</f>
        <v>1</v>
      </c>
      <c r="M30" s="37">
        <f>IF( $Q30, MAX($M$1:M29)+1, 0)</f>
        <v>0</v>
      </c>
      <c r="N30" t="str" cm="1">
        <f t="array" ref="N30">INDEX($A$9:$F$1048576, $J30, $K30 )</f>
        <v>00172</v>
      </c>
      <c r="O30" t="str" cm="1">
        <f t="array" ref="O30">INDEX($B$9:$F$1048576, $J30, $K30 )</f>
        <v>신영증권</v>
      </c>
      <c r="P30" t="str" cm="1">
        <f t="array" ref="P30">IF( $L30, TRIM(_xll.IMDP("IR", $G$5&amp;$N30, $G$6)), "" )</f>
        <v/>
      </c>
      <c r="Q30" t="b" cm="1">
        <f t="array" ref="Q30">IF(
    $U$1=1, AND($P30&lt;&gt;"", $P30&lt;&gt;"...", $P30&lt;&gt;"입력오류"),
    IF(
        $U$18=1, AND($P30&lt;&gt;"", $P30&lt;&gt;"...", $P30&lt;&gt;"입력오류", ISNUMBER(FIND(INDEX($T$2:$T$7,$U$1),$P30))),
        IF(
            $U$17="기타", AND($P30&lt;&gt;"", $P30&lt;&gt;"...", $P30&lt;&gt;"입력오류", NOT(ISNUMBER(FIND($T$21:$T$34,$P30)))),
            AND($P30&lt;&gt;"", $P30&lt;&gt;"...", $P30&lt;&gt;"입력오류", $T$19=$P30)
        )
    )
)</f>
        <v>0</v>
      </c>
      <c r="T30" t="e">
        <f>IF( CHOOSE($U$1-1, $W11,$X11,$Y11,$Z11,$AA11)=0, "", CHOOSE($U$1-1, $W11,$X11,$Y11,$Z11,$AA11) )</f>
        <v>#VALUE!</v>
      </c>
      <c r="U30" t="str" cm="1">
        <f t="array" ref="U30">IF( $U$1=1, "", IFERROR( INDEX($W$19:$AA$34, ROW()-ROW(U$18), $U$1-1),"") )</f>
        <v/>
      </c>
      <c r="W30" t="e">
        <v>#N/A</v>
      </c>
      <c r="X30" t="s">
        <v>13014</v>
      </c>
      <c r="Y30" t="s">
        <v>13008</v>
      </c>
      <c r="Z30" t="s">
        <v>13008</v>
      </c>
      <c r="AA30" t="s">
        <v>13028</v>
      </c>
    </row>
    <row r="31" spans="1:27">
      <c r="A31" t="s">
        <v>745</v>
      </c>
      <c r="B31" t="s">
        <v>746</v>
      </c>
      <c r="C31" t="s">
        <v>9564</v>
      </c>
      <c r="D31" t="s">
        <v>9565</v>
      </c>
      <c r="E31" t="s">
        <v>350</v>
      </c>
      <c r="F31" t="s">
        <v>107</v>
      </c>
      <c r="I31">
        <f t="shared" si="1"/>
        <v>30</v>
      </c>
      <c r="J31">
        <f t="shared" si="2"/>
        <v>30</v>
      </c>
      <c r="K31">
        <f t="shared" si="0"/>
        <v>1</v>
      </c>
      <c r="L31" t="b">
        <f>COUNTIF($N$2:N31, N31)=1</f>
        <v>1</v>
      </c>
      <c r="M31" s="37">
        <f>IF( $Q31, MAX($M$1:M30)+1, 0)</f>
        <v>21</v>
      </c>
      <c r="N31" t="str" cm="1">
        <f t="array" ref="N31">INDEX($A$9:$F$1048576, $J31, $K31 )</f>
        <v>00174</v>
      </c>
      <c r="O31" t="str" cm="1">
        <f t="array" ref="O31">INDEX($B$9:$F$1048576, $J31, $K31 )</f>
        <v>SK네트웍스</v>
      </c>
      <c r="P31" t="str" cm="1">
        <f t="array" ref="P31">IF( $L31, TRIM(_xll.IMDP("IR", $G$5&amp;$N31, $G$6)), "" )</f>
        <v>공모/무보증AA-</v>
      </c>
      <c r="Q31" t="b" cm="1">
        <f t="array" ref="Q31">IF(
    $U$1=1, AND($P31&lt;&gt;"", $P31&lt;&gt;"...", $P31&lt;&gt;"입력오류"),
    IF(
        $U$18=1, AND($P31&lt;&gt;"", $P31&lt;&gt;"...", $P31&lt;&gt;"입력오류", ISNUMBER(FIND(INDEX($T$2:$T$7,$U$1),$P31))),
        IF(
            $U$17="기타", AND($P31&lt;&gt;"", $P31&lt;&gt;"...", $P31&lt;&gt;"입력오류", NOT(ISNUMBER(FIND($T$21:$T$34,$P31)))),
            AND($P31&lt;&gt;"", $P31&lt;&gt;"...", $P31&lt;&gt;"입력오류", $T$19=$P31)
        )
    )
)</f>
        <v>1</v>
      </c>
      <c r="T31" t="e">
        <f>IF( CHOOSE($U$1-1, $W12,$X12,$Y12,$Z12,$AA12)=0, "", CHOOSE($U$1-1, $W12,$X12,$Y12,$Z12,$AA12) )</f>
        <v>#VALUE!</v>
      </c>
      <c r="U31" t="str" cm="1">
        <f t="array" ref="U31">IF( $U$1=1, "", IFERROR( INDEX($W$19:$AA$34, ROW()-ROW(U$18), $U$1-1),"") )</f>
        <v/>
      </c>
      <c r="W31" t="e">
        <v>#N/A</v>
      </c>
      <c r="X31" t="s">
        <v>13008</v>
      </c>
      <c r="Y31" t="e">
        <v>#N/A</v>
      </c>
      <c r="Z31" t="e">
        <v>#N/A</v>
      </c>
      <c r="AA31" t="s">
        <v>13029</v>
      </c>
    </row>
    <row r="32" spans="1:27">
      <c r="A32" t="s">
        <v>747</v>
      </c>
      <c r="B32" t="s">
        <v>748</v>
      </c>
      <c r="C32" t="s">
        <v>745</v>
      </c>
      <c r="D32" t="s">
        <v>746</v>
      </c>
      <c r="E32" t="s">
        <v>12764</v>
      </c>
      <c r="F32" t="s">
        <v>12765</v>
      </c>
      <c r="I32">
        <f t="shared" si="1"/>
        <v>31</v>
      </c>
      <c r="J32">
        <f t="shared" si="2"/>
        <v>31</v>
      </c>
      <c r="K32">
        <f t="shared" si="0"/>
        <v>1</v>
      </c>
      <c r="L32" t="b">
        <f>COUNTIF($N$2:N32, N32)=1</f>
        <v>1</v>
      </c>
      <c r="M32" s="37">
        <f>IF( $Q32, MAX($M$1:M31)+1, 0)</f>
        <v>0</v>
      </c>
      <c r="N32" t="str" cm="1">
        <f t="array" ref="N32">INDEX($A$9:$F$1048576, $J32, $K32 )</f>
        <v>00178</v>
      </c>
      <c r="O32" t="str" cm="1">
        <f t="array" ref="O32">INDEX($B$9:$F$1048576, $J32, $K32 )</f>
        <v>알루코</v>
      </c>
      <c r="P32" t="str" cm="1">
        <f t="array" ref="P32">IF( $L32, TRIM(_xll.IMDP("IR", $G$5&amp;$N32, $G$6)), "" )</f>
        <v/>
      </c>
      <c r="Q32" t="b" cm="1">
        <f t="array" ref="Q32">IF(
    $U$1=1, AND($P32&lt;&gt;"", $P32&lt;&gt;"...", $P32&lt;&gt;"입력오류"),
    IF(
        $U$18=1, AND($P32&lt;&gt;"", $P32&lt;&gt;"...", $P32&lt;&gt;"입력오류", ISNUMBER(FIND(INDEX($T$2:$T$7,$U$1),$P32))),
        IF(
            $U$17="기타", AND($P32&lt;&gt;"", $P32&lt;&gt;"...", $P32&lt;&gt;"입력오류", NOT(ISNUMBER(FIND($T$21:$T$34,$P32)))),
            AND($P32&lt;&gt;"", $P32&lt;&gt;"...", $P32&lt;&gt;"입력오류", $T$19=$P32)
        )
    )
)</f>
        <v>0</v>
      </c>
      <c r="T32" t="e">
        <f>IF( CHOOSE($U$1-1, $W13,$X13,$Y13,$Z13,$AA13)=0, "", CHOOSE($U$1-1, $W13,$X13,$Y13,$Z13,$AA13) )</f>
        <v>#VALUE!</v>
      </c>
      <c r="U32" t="str" cm="1">
        <f t="array" ref="U32">IF( $U$1=1, "", IFERROR( INDEX($W$19:$AA$34, ROW()-ROW(U$18), $U$1-1),"") )</f>
        <v/>
      </c>
      <c r="W32" t="e">
        <v>#N/A</v>
      </c>
      <c r="X32" t="e">
        <v>#N/A</v>
      </c>
      <c r="Y32" t="e">
        <v>#N/A</v>
      </c>
      <c r="Z32" t="e">
        <v>#N/A</v>
      </c>
      <c r="AA32" t="s">
        <v>13030</v>
      </c>
    </row>
    <row r="33" spans="1:27">
      <c r="A33" t="s">
        <v>749</v>
      </c>
      <c r="B33" t="s">
        <v>750</v>
      </c>
      <c r="C33" t="s">
        <v>747</v>
      </c>
      <c r="D33" t="s">
        <v>748</v>
      </c>
      <c r="E33" t="s">
        <v>12766</v>
      </c>
      <c r="F33" t="s">
        <v>12767</v>
      </c>
      <c r="I33">
        <f t="shared" si="1"/>
        <v>32</v>
      </c>
      <c r="J33">
        <f t="shared" si="2"/>
        <v>32</v>
      </c>
      <c r="K33">
        <f t="shared" si="0"/>
        <v>1</v>
      </c>
      <c r="L33" t="b">
        <f>COUNTIF($N$2:N33, N33)=1</f>
        <v>1</v>
      </c>
      <c r="M33" s="37">
        <f>IF( $Q33, MAX($M$1:M32)+1, 0)</f>
        <v>22</v>
      </c>
      <c r="N33" t="str" cm="1">
        <f t="array" ref="N33">INDEX($A$9:$F$1048576, $J33, $K33 )</f>
        <v>00179</v>
      </c>
      <c r="O33" t="str" cm="1">
        <f t="array" ref="O33">INDEX($B$9:$F$1048576, $J33, $K33 )</f>
        <v>대한제당</v>
      </c>
      <c r="P33" t="str" cm="1">
        <f t="array" ref="P33">IF( $L33, TRIM(_xll.IMDP("IR", $G$5&amp;$N33, $G$6)), "" )</f>
        <v>공모/무보증A-</v>
      </c>
      <c r="Q33" t="b" cm="1">
        <f t="array" ref="Q33">IF(
    $U$1=1, AND($P33&lt;&gt;"", $P33&lt;&gt;"...", $P33&lt;&gt;"입력오류"),
    IF(
        $U$18=1, AND($P33&lt;&gt;"", $P33&lt;&gt;"...", $P33&lt;&gt;"입력오류", ISNUMBER(FIND(INDEX($T$2:$T$7,$U$1),$P33))),
        IF(
            $U$17="기타", AND($P33&lt;&gt;"", $P33&lt;&gt;"...", $P33&lt;&gt;"입력오류", NOT(ISNUMBER(FIND($T$21:$T$34,$P33)))),
            AND($P33&lt;&gt;"", $P33&lt;&gt;"...", $P33&lt;&gt;"입력오류", $T$19=$P33)
        )
    )
)</f>
        <v>1</v>
      </c>
      <c r="T33" t="e">
        <f>IF( CHOOSE($U$1-1, $W14,$X14,$Y14,$Z14,$AA14)=0, "", CHOOSE($U$1-1, $W14,$X14,$Y14,$Z14,$AA14) )</f>
        <v>#VALUE!</v>
      </c>
      <c r="U33" t="str" cm="1">
        <f t="array" ref="U33">IF( $U$1=1, "", IFERROR( INDEX($W$19:$AA$34, ROW()-ROW(U$18), $U$1-1),"") )</f>
        <v/>
      </c>
      <c r="W33" t="e">
        <v>#N/A</v>
      </c>
      <c r="X33" t="e">
        <v>#N/A</v>
      </c>
      <c r="Y33" t="e">
        <v>#N/A</v>
      </c>
      <c r="Z33" t="e">
        <v>#N/A</v>
      </c>
      <c r="AA33" t="s">
        <v>13031</v>
      </c>
    </row>
    <row r="34" spans="1:27">
      <c r="A34" t="s">
        <v>751</v>
      </c>
      <c r="B34" t="s">
        <v>752</v>
      </c>
      <c r="C34" t="s">
        <v>753</v>
      </c>
      <c r="D34" t="s">
        <v>754</v>
      </c>
      <c r="E34" t="s">
        <v>767</v>
      </c>
      <c r="F34" t="s">
        <v>768</v>
      </c>
      <c r="I34">
        <f t="shared" si="1"/>
        <v>33</v>
      </c>
      <c r="J34">
        <f t="shared" si="2"/>
        <v>33</v>
      </c>
      <c r="K34">
        <f t="shared" si="0"/>
        <v>1</v>
      </c>
      <c r="L34" t="b">
        <f>COUNTIF($N$2:N34, N34)=1</f>
        <v>1</v>
      </c>
      <c r="M34" s="37">
        <f>IF( $Q34, MAX($M$1:M33)+1, 0)</f>
        <v>23</v>
      </c>
      <c r="N34" t="str" cm="1">
        <f t="array" ref="N34">INDEX($A$9:$F$1048576, $J34, $K34 )</f>
        <v>00188</v>
      </c>
      <c r="O34" t="str" cm="1">
        <f t="array" ref="O34">INDEX($B$9:$F$1048576, $J34, $K34 )</f>
        <v>DL건설</v>
      </c>
      <c r="P34" t="str" cm="1">
        <f t="array" ref="P34">IF( $L34, TRIM(_xll.IMDP("IR", $G$5&amp;$N34, $G$6)), "" )</f>
        <v>공모/무보증A-</v>
      </c>
      <c r="Q34" t="b" cm="1">
        <f t="array" ref="Q34">IF(
    $U$1=1, AND($P34&lt;&gt;"", $P34&lt;&gt;"...", $P34&lt;&gt;"입력오류"),
    IF(
        $U$18=1, AND($P34&lt;&gt;"", $P34&lt;&gt;"...", $P34&lt;&gt;"입력오류", ISNUMBER(FIND(INDEX($T$2:$T$7,$U$1),$P34))),
        IF(
            $U$17="기타", AND($P34&lt;&gt;"", $P34&lt;&gt;"...", $P34&lt;&gt;"입력오류", NOT(ISNUMBER(FIND($T$21:$T$34,$P34)))),
            AND($P34&lt;&gt;"", $P34&lt;&gt;"...", $P34&lt;&gt;"입력오류", $T$19=$P34)
        )
    )
)</f>
        <v>1</v>
      </c>
      <c r="T34" t="e">
        <f>IF( CHOOSE($U$1-1, $W15,$X15,$Y15,$Z15,$AA15)=0, "", CHOOSE($U$1-1, $W15,$X15,$Y15,$Z15,$AA15) )</f>
        <v>#VALUE!</v>
      </c>
      <c r="U34" t="str" cm="1">
        <f t="array" ref="U34">IF( $U$1=1, "", IFERROR( INDEX($W$19:$AA$34, ROW()-ROW(U$18), $U$1-1),"") )</f>
        <v/>
      </c>
      <c r="W34" t="e">
        <v>#N/A</v>
      </c>
      <c r="X34" t="e">
        <v>#N/A</v>
      </c>
      <c r="Y34" t="e">
        <v>#N/A</v>
      </c>
      <c r="Z34" t="e">
        <v>#N/A</v>
      </c>
      <c r="AA34" t="s">
        <v>13008</v>
      </c>
    </row>
    <row r="35" spans="1:27">
      <c r="A35" t="s">
        <v>654</v>
      </c>
      <c r="B35" t="s">
        <v>505</v>
      </c>
      <c r="C35" t="s">
        <v>200</v>
      </c>
      <c r="D35" t="s">
        <v>16</v>
      </c>
      <c r="E35" t="s">
        <v>12768</v>
      </c>
      <c r="F35" t="s">
        <v>12769</v>
      </c>
      <c r="I35">
        <f t="shared" si="1"/>
        <v>34</v>
      </c>
      <c r="J35">
        <f t="shared" si="2"/>
        <v>34</v>
      </c>
      <c r="K35">
        <f t="shared" si="0"/>
        <v>1</v>
      </c>
      <c r="L35" t="b">
        <f>COUNTIF($N$2:N35, N35)=1</f>
        <v>1</v>
      </c>
      <c r="M35" s="37">
        <f>IF( $Q35, MAX($M$1:M34)+1, 0)</f>
        <v>0</v>
      </c>
      <c r="N35" t="str" cm="1">
        <f t="array" ref="N35">INDEX($A$9:$F$1048576, $J35, $K35 )</f>
        <v>00202</v>
      </c>
      <c r="O35" t="str" cm="1">
        <f t="array" ref="O35">INDEX($B$9:$F$1048576, $J35, $K35 )</f>
        <v>코오롱</v>
      </c>
      <c r="P35" t="str" cm="1">
        <f t="array" ref="P35">IF( $L35, TRIM(_xll.IMDP("IR", $G$5&amp;$N35, $G$6)), "" )</f>
        <v/>
      </c>
      <c r="Q35" t="b" cm="1">
        <f t="array" ref="Q35">IF(
    $U$1=1, AND($P35&lt;&gt;"", $P35&lt;&gt;"...", $P35&lt;&gt;"입력오류"),
    IF(
        $U$18=1, AND($P35&lt;&gt;"", $P35&lt;&gt;"...", $P35&lt;&gt;"입력오류", ISNUMBER(FIND(INDEX($T$2:$T$7,$U$1),$P35))),
        IF(
            $U$17="기타", AND($P35&lt;&gt;"", $P35&lt;&gt;"...", $P35&lt;&gt;"입력오류", NOT(ISNUMBER(FIND($T$21:$T$34,$P35)))),
            AND($P35&lt;&gt;"", $P35&lt;&gt;"...", $P35&lt;&gt;"입력오류", $T$19=$P35)
        )
    )
)</f>
        <v>0</v>
      </c>
    </row>
    <row r="36" spans="1:27">
      <c r="A36" t="s">
        <v>229</v>
      </c>
      <c r="B36" t="s">
        <v>33</v>
      </c>
      <c r="C36" t="s">
        <v>9566</v>
      </c>
      <c r="D36" t="s">
        <v>9567</v>
      </c>
      <c r="E36" t="s">
        <v>5594</v>
      </c>
      <c r="F36" t="s">
        <v>5595</v>
      </c>
      <c r="I36">
        <f t="shared" si="1"/>
        <v>35</v>
      </c>
      <c r="J36">
        <f t="shared" si="2"/>
        <v>35</v>
      </c>
      <c r="K36">
        <f t="shared" si="0"/>
        <v>1</v>
      </c>
      <c r="L36" t="b">
        <f>COUNTIF($N$2:N36, N36)=1</f>
        <v>1</v>
      </c>
      <c r="M36" s="37">
        <f>IF( $Q36, MAX($M$1:M35)+1, 0)</f>
        <v>24</v>
      </c>
      <c r="N36" t="str" cm="1">
        <f t="array" ref="N36">INDEX($A$9:$F$1048576, $J36, $K36 )</f>
        <v>00232</v>
      </c>
      <c r="O36" t="str" cm="1">
        <f t="array" ref="O36">INDEX($B$9:$F$1048576, $J36, $K36 )</f>
        <v>한진</v>
      </c>
      <c r="P36" t="str" cm="1">
        <f t="array" ref="P36">IF( $L36, TRIM(_xll.IMDP("IR", $G$5&amp;$N36, $G$6)), "" )</f>
        <v>공모/무보증BBB+</v>
      </c>
      <c r="Q36" t="b" cm="1">
        <f t="array" ref="Q36">IF(
    $U$1=1, AND($P36&lt;&gt;"", $P36&lt;&gt;"...", $P36&lt;&gt;"입력오류"),
    IF(
        $U$18=1, AND($P36&lt;&gt;"", $P36&lt;&gt;"...", $P36&lt;&gt;"입력오류", ISNUMBER(FIND(INDEX($T$2:$T$7,$U$1),$P36))),
        IF(
            $U$17="기타", AND($P36&lt;&gt;"", $P36&lt;&gt;"...", $P36&lt;&gt;"입력오류", NOT(ISNUMBER(FIND($T$21:$T$34,$P36)))),
            AND($P36&lt;&gt;"", $P36&lt;&gt;"...", $P36&lt;&gt;"입력오류", $T$19=$P36)
        )
    )
)</f>
        <v>1</v>
      </c>
    </row>
    <row r="37" spans="1:27">
      <c r="A37" t="s">
        <v>753</v>
      </c>
      <c r="B37" t="s">
        <v>754</v>
      </c>
      <c r="C37" t="s">
        <v>9568</v>
      </c>
      <c r="D37" t="s">
        <v>9569</v>
      </c>
      <c r="E37" t="s">
        <v>327</v>
      </c>
      <c r="F37" t="s">
        <v>94</v>
      </c>
      <c r="I37">
        <f t="shared" si="1"/>
        <v>36</v>
      </c>
      <c r="J37">
        <f t="shared" si="2"/>
        <v>36</v>
      </c>
      <c r="K37">
        <f t="shared" si="0"/>
        <v>1</v>
      </c>
      <c r="L37" t="b">
        <f>COUNTIF($N$2:N37, N37)=1</f>
        <v>1</v>
      </c>
      <c r="M37" s="37">
        <f>IF( $Q37, MAX($M$1:M36)+1, 0)</f>
        <v>25</v>
      </c>
      <c r="N37" t="str" cm="1">
        <f t="array" ref="N37">INDEX($A$9:$F$1048576, $J37, $K37 )</f>
        <v>00235</v>
      </c>
      <c r="O37" t="str" cm="1">
        <f t="array" ref="O37">INDEX($B$9:$F$1048576, $J37, $K37 )</f>
        <v>넥센타이어</v>
      </c>
      <c r="P37" t="str" cm="1">
        <f t="array" ref="P37">IF( $L37, TRIM(_xll.IMDP("IR", $G$5&amp;$N37, $G$6)), "" )</f>
        <v>공모/무보증A0</v>
      </c>
      <c r="Q37" t="b" cm="1">
        <f t="array" ref="Q37">IF(
    $U$1=1, AND($P37&lt;&gt;"", $P37&lt;&gt;"...", $P37&lt;&gt;"입력오류"),
    IF(
        $U$18=1, AND($P37&lt;&gt;"", $P37&lt;&gt;"...", $P37&lt;&gt;"입력오류", ISNUMBER(FIND(INDEX($T$2:$T$7,$U$1),$P37))),
        IF(
            $U$17="기타", AND($P37&lt;&gt;"", $P37&lt;&gt;"...", $P37&lt;&gt;"입력오류", NOT(ISNUMBER(FIND($T$21:$T$34,$P37)))),
            AND($P37&lt;&gt;"", $P37&lt;&gt;"...", $P37&lt;&gt;"입력오류", $T$19=$P37)
        )
    )
)</f>
        <v>1</v>
      </c>
    </row>
    <row r="38" spans="1:27">
      <c r="A38" t="s">
        <v>200</v>
      </c>
      <c r="B38" t="s">
        <v>16</v>
      </c>
      <c r="C38" t="s">
        <v>283</v>
      </c>
      <c r="D38" t="s">
        <v>506</v>
      </c>
      <c r="E38" t="s">
        <v>416</v>
      </c>
      <c r="F38" t="s">
        <v>154</v>
      </c>
      <c r="I38">
        <f t="shared" si="1"/>
        <v>37</v>
      </c>
      <c r="J38">
        <f t="shared" si="2"/>
        <v>37</v>
      </c>
      <c r="K38">
        <f t="shared" si="0"/>
        <v>1</v>
      </c>
      <c r="L38" t="b">
        <f>COUNTIF($N$2:N38, N38)=1</f>
        <v>1</v>
      </c>
      <c r="M38" s="37">
        <f>IF( $Q38, MAX($M$1:M37)+1, 0)</f>
        <v>26</v>
      </c>
      <c r="N38" t="str" cm="1">
        <f t="array" ref="N38">INDEX($A$9:$F$1048576, $J38, $K38 )</f>
        <v>00238</v>
      </c>
      <c r="O38" t="str" cm="1">
        <f t="array" ref="O38">INDEX($B$9:$F$1048576, $J38, $K38 )</f>
        <v>케이씨씨</v>
      </c>
      <c r="P38" t="str" cm="1">
        <f t="array" ref="P38">IF( $L38, TRIM(_xll.IMDP("IR", $G$5&amp;$N38, $G$6)), "" )</f>
        <v>공모/무보증AA-</v>
      </c>
      <c r="Q38" t="b" cm="1">
        <f t="array" ref="Q38">IF(
    $U$1=1, AND($P38&lt;&gt;"", $P38&lt;&gt;"...", $P38&lt;&gt;"입력오류"),
    IF(
        $U$18=1, AND($P38&lt;&gt;"", $P38&lt;&gt;"...", $P38&lt;&gt;"입력오류", ISNUMBER(FIND(INDEX($T$2:$T$7,$U$1),$P38))),
        IF(
            $U$17="기타", AND($P38&lt;&gt;"", $P38&lt;&gt;"...", $P38&lt;&gt;"입력오류", NOT(ISNUMBER(FIND($T$21:$T$34,$P38)))),
            AND($P38&lt;&gt;"", $P38&lt;&gt;"...", $P38&lt;&gt;"입력오류", $T$19=$P38)
        )
    )
)</f>
        <v>1</v>
      </c>
    </row>
    <row r="39" spans="1:27">
      <c r="A39" t="s">
        <v>755</v>
      </c>
      <c r="B39" t="s">
        <v>756</v>
      </c>
      <c r="C39" t="s">
        <v>219</v>
      </c>
      <c r="D39" t="s">
        <v>28</v>
      </c>
      <c r="E39" t="s">
        <v>12770</v>
      </c>
      <c r="F39" t="s">
        <v>12771</v>
      </c>
      <c r="I39">
        <f t="shared" si="1"/>
        <v>38</v>
      </c>
      <c r="J39">
        <f t="shared" si="2"/>
        <v>38</v>
      </c>
      <c r="K39">
        <f t="shared" si="0"/>
        <v>1</v>
      </c>
      <c r="L39" t="b">
        <f>COUNTIF($N$2:N39, N39)=1</f>
        <v>1</v>
      </c>
      <c r="M39" s="37">
        <f>IF( $Q39, MAX($M$1:M38)+1, 0)</f>
        <v>0</v>
      </c>
      <c r="N39" t="str" cm="1">
        <f t="array" ref="N39">INDEX($A$9:$F$1048576, $J39, $K39 )</f>
        <v>00239</v>
      </c>
      <c r="O39" t="str" cm="1">
        <f t="array" ref="O39">INDEX($B$9:$F$1048576, $J39, $K39 )</f>
        <v>한독</v>
      </c>
      <c r="P39" t="str" cm="1">
        <f t="array" ref="P39">IF( $L39, TRIM(_xll.IMDP("IR", $G$5&amp;$N39, $G$6)), "" )</f>
        <v/>
      </c>
      <c r="Q39" t="b" cm="1">
        <f t="array" ref="Q39">IF(
    $U$1=1, AND($P39&lt;&gt;"", $P39&lt;&gt;"...", $P39&lt;&gt;"입력오류"),
    IF(
        $U$18=1, AND($P39&lt;&gt;"", $P39&lt;&gt;"...", $P39&lt;&gt;"입력오류", ISNUMBER(FIND(INDEX($T$2:$T$7,$U$1),$P39))),
        IF(
            $U$17="기타", AND($P39&lt;&gt;"", $P39&lt;&gt;"...", $P39&lt;&gt;"입력오류", NOT(ISNUMBER(FIND($T$21:$T$34,$P39)))),
            AND($P39&lt;&gt;"", $P39&lt;&gt;"...", $P39&lt;&gt;"입력오류", $T$19=$P39)
        )
    )
)</f>
        <v>0</v>
      </c>
    </row>
    <row r="40" spans="1:27">
      <c r="A40" t="s">
        <v>239</v>
      </c>
      <c r="B40" t="s">
        <v>40</v>
      </c>
      <c r="C40" t="s">
        <v>350</v>
      </c>
      <c r="D40" t="s">
        <v>107</v>
      </c>
      <c r="E40" t="s">
        <v>431</v>
      </c>
      <c r="F40" t="s">
        <v>165</v>
      </c>
      <c r="I40">
        <f t="shared" si="1"/>
        <v>39</v>
      </c>
      <c r="J40">
        <f t="shared" si="2"/>
        <v>39</v>
      </c>
      <c r="K40">
        <f t="shared" si="0"/>
        <v>1</v>
      </c>
      <c r="L40" t="b">
        <f>COUNTIF($N$2:N40, N40)=1</f>
        <v>1</v>
      </c>
      <c r="M40" s="37">
        <f>IF( $Q40, MAX($M$1:M39)+1, 0)</f>
        <v>0</v>
      </c>
      <c r="N40" t="str" cm="1">
        <f t="array" ref="N40">INDEX($A$9:$F$1048576, $J40, $K40 )</f>
        <v>00243</v>
      </c>
      <c r="O40" t="str" cm="1">
        <f t="array" ref="O40">INDEX($B$9:$F$1048576, $J40, $K40 )</f>
        <v>동광건설</v>
      </c>
      <c r="P40" t="str" cm="1">
        <f t="array" ref="P40">IF( $L40, TRIM(_xll.IMDP("IR", $G$5&amp;$N40, $G$6)), "" )</f>
        <v/>
      </c>
      <c r="Q40" t="b" cm="1">
        <f t="array" ref="Q40">IF(
    $U$1=1, AND($P40&lt;&gt;"", $P40&lt;&gt;"...", $P40&lt;&gt;"입력오류"),
    IF(
        $U$18=1, AND($P40&lt;&gt;"", $P40&lt;&gt;"...", $P40&lt;&gt;"입력오류", ISNUMBER(FIND(INDEX($T$2:$T$7,$U$1),$P40))),
        IF(
            $U$17="기타", AND($P40&lt;&gt;"", $P40&lt;&gt;"...", $P40&lt;&gt;"입력오류", NOT(ISNUMBER(FIND($T$21:$T$34,$P40)))),
            AND($P40&lt;&gt;"", $P40&lt;&gt;"...", $P40&lt;&gt;"입력오류", $T$19=$P40)
        )
    )
)</f>
        <v>0</v>
      </c>
    </row>
    <row r="41" spans="1:27">
      <c r="A41" t="s">
        <v>283</v>
      </c>
      <c r="B41" t="s">
        <v>506</v>
      </c>
      <c r="C41" t="s">
        <v>9570</v>
      </c>
      <c r="D41" t="s">
        <v>9571</v>
      </c>
      <c r="E41" t="s">
        <v>428</v>
      </c>
      <c r="F41" t="s">
        <v>770</v>
      </c>
      <c r="I41">
        <f t="shared" si="1"/>
        <v>40</v>
      </c>
      <c r="J41">
        <f t="shared" si="2"/>
        <v>40</v>
      </c>
      <c r="K41">
        <f t="shared" si="0"/>
        <v>1</v>
      </c>
      <c r="L41" t="b">
        <f>COUNTIF($N$2:N41, N41)=1</f>
        <v>1</v>
      </c>
      <c r="M41" s="37">
        <f>IF( $Q41, MAX($M$1:M40)+1, 0)</f>
        <v>0</v>
      </c>
      <c r="N41" t="str" cm="1">
        <f t="array" ref="N41">INDEX($A$9:$F$1048576, $J41, $K41 )</f>
        <v>00271</v>
      </c>
      <c r="O41" t="str" cm="1">
        <f t="array" ref="O41">INDEX($B$9:$F$1048576, $J41, $K41 )</f>
        <v>TCC스틸</v>
      </c>
      <c r="P41" t="str" cm="1">
        <f t="array" ref="P41">IF( $L41, TRIM(_xll.IMDP("IR", $G$5&amp;$N41, $G$6)), "" )</f>
        <v/>
      </c>
      <c r="Q41" t="b" cm="1">
        <f t="array" ref="Q41">IF(
    $U$1=1, AND($P41&lt;&gt;"", $P41&lt;&gt;"...", $P41&lt;&gt;"입력오류"),
    IF(
        $U$18=1, AND($P41&lt;&gt;"", $P41&lt;&gt;"...", $P41&lt;&gt;"입력오류", ISNUMBER(FIND(INDEX($T$2:$T$7,$U$1),$P41))),
        IF(
            $U$17="기타", AND($P41&lt;&gt;"", $P41&lt;&gt;"...", $P41&lt;&gt;"입력오류", NOT(ISNUMBER(FIND($T$21:$T$34,$P41)))),
            AND($P41&lt;&gt;"", $P41&lt;&gt;"...", $P41&lt;&gt;"입력오류", $T$19=$P41)
        )
    )
)</f>
        <v>0</v>
      </c>
    </row>
    <row r="42" spans="1:27">
      <c r="A42" t="s">
        <v>757</v>
      </c>
      <c r="B42" t="s">
        <v>758</v>
      </c>
      <c r="C42" t="s">
        <v>9572</v>
      </c>
      <c r="D42" t="s">
        <v>9573</v>
      </c>
      <c r="E42" t="s">
        <v>12772</v>
      </c>
      <c r="F42" t="s">
        <v>12773</v>
      </c>
      <c r="I42">
        <f t="shared" si="1"/>
        <v>41</v>
      </c>
      <c r="J42">
        <f t="shared" si="2"/>
        <v>41</v>
      </c>
      <c r="K42">
        <f t="shared" si="0"/>
        <v>1</v>
      </c>
      <c r="L42" t="b">
        <f>COUNTIF($N$2:N42, N42)=1</f>
        <v>1</v>
      </c>
      <c r="M42" s="37">
        <f>IF( $Q42, MAX($M$1:M41)+1, 0)</f>
        <v>0</v>
      </c>
      <c r="N42" t="str" cm="1">
        <f t="array" ref="N42">INDEX($A$9:$F$1048576, $J42, $K42 )</f>
        <v>00288</v>
      </c>
      <c r="O42" t="str" cm="1">
        <f t="array" ref="O42">INDEX($B$9:$F$1048576, $J42, $K42 )</f>
        <v>대유에이텍</v>
      </c>
      <c r="P42" t="str" cm="1">
        <f t="array" ref="P42">IF( $L42, TRIM(_xll.IMDP("IR", $G$5&amp;$N42, $G$6)), "" )</f>
        <v/>
      </c>
      <c r="Q42" t="b" cm="1">
        <f t="array" ref="Q42">IF(
    $U$1=1, AND($P42&lt;&gt;"", $P42&lt;&gt;"...", $P42&lt;&gt;"입력오류"),
    IF(
        $U$18=1, AND($P42&lt;&gt;"", $P42&lt;&gt;"...", $P42&lt;&gt;"입력오류", ISNUMBER(FIND(INDEX($T$2:$T$7,$U$1),$P42))),
        IF(
            $U$17="기타", AND($P42&lt;&gt;"", $P42&lt;&gt;"...", $P42&lt;&gt;"입력오류", NOT(ISNUMBER(FIND($T$21:$T$34,$P42)))),
            AND($P42&lt;&gt;"", $P42&lt;&gt;"...", $P42&lt;&gt;"입력오류", $T$19=$P42)
        )
    )
)</f>
        <v>0</v>
      </c>
    </row>
    <row r="43" spans="1:27">
      <c r="A43" t="s">
        <v>410</v>
      </c>
      <c r="B43" t="s">
        <v>151</v>
      </c>
      <c r="C43" t="s">
        <v>9574</v>
      </c>
      <c r="D43" t="s">
        <v>9575</v>
      </c>
      <c r="E43" t="s">
        <v>657</v>
      </c>
      <c r="F43" t="s">
        <v>119</v>
      </c>
      <c r="I43">
        <f t="shared" si="1"/>
        <v>42</v>
      </c>
      <c r="J43">
        <f t="shared" si="2"/>
        <v>42</v>
      </c>
      <c r="K43">
        <f t="shared" si="0"/>
        <v>1</v>
      </c>
      <c r="L43" t="b">
        <f>COUNTIF($N$2:N43, N43)=1</f>
        <v>1</v>
      </c>
      <c r="M43" s="37">
        <f>IF( $Q43, MAX($M$1:M42)+1, 0)</f>
        <v>0</v>
      </c>
      <c r="N43" t="str" cm="1">
        <f t="array" ref="N43">INDEX($A$9:$F$1048576, $J43, $K43 )</f>
        <v>00290</v>
      </c>
      <c r="O43" t="str" cm="1">
        <f t="array" ref="O43">INDEX($B$9:$F$1048576, $J43, $K43 )</f>
        <v>TYM</v>
      </c>
      <c r="P43" t="str" cm="1">
        <f t="array" ref="P43">IF( $L43, TRIM(_xll.IMDP("IR", $G$5&amp;$N43, $G$6)), "" )</f>
        <v/>
      </c>
      <c r="Q43" t="b" cm="1">
        <f t="array" ref="Q43">IF(
    $U$1=1, AND($P43&lt;&gt;"", $P43&lt;&gt;"...", $P43&lt;&gt;"입력오류"),
    IF(
        $U$18=1, AND($P43&lt;&gt;"", $P43&lt;&gt;"...", $P43&lt;&gt;"입력오류", ISNUMBER(FIND(INDEX($T$2:$T$7,$U$1),$P43))),
        IF(
            $U$17="기타", AND($P43&lt;&gt;"", $P43&lt;&gt;"...", $P43&lt;&gt;"입력오류", NOT(ISNUMBER(FIND($T$21:$T$34,$P43)))),
            AND($P43&lt;&gt;"", $P43&lt;&gt;"...", $P43&lt;&gt;"입력오류", $T$19=$P43)
        )
    )
)</f>
        <v>0</v>
      </c>
    </row>
    <row r="44" spans="1:27">
      <c r="A44" t="s">
        <v>219</v>
      </c>
      <c r="B44" t="s">
        <v>28</v>
      </c>
      <c r="C44" t="s">
        <v>199</v>
      </c>
      <c r="D44" t="s">
        <v>508</v>
      </c>
      <c r="E44" t="s">
        <v>182</v>
      </c>
      <c r="F44" t="s">
        <v>6</v>
      </c>
      <c r="I44">
        <f t="shared" si="1"/>
        <v>43</v>
      </c>
      <c r="J44">
        <f t="shared" si="2"/>
        <v>43</v>
      </c>
      <c r="K44">
        <f t="shared" si="0"/>
        <v>1</v>
      </c>
      <c r="L44" t="b">
        <f>COUNTIF($N$2:N44, N44)=1</f>
        <v>1</v>
      </c>
      <c r="M44" s="37">
        <f>IF( $Q44, MAX($M$1:M43)+1, 0)</f>
        <v>27</v>
      </c>
      <c r="N44" t="str" cm="1">
        <f t="array" ref="N44">INDEX($A$9:$F$1048576, $J44, $K44 )</f>
        <v>00323</v>
      </c>
      <c r="O44" t="str" cm="1">
        <f t="array" ref="O44">INDEX($B$9:$F$1048576, $J44, $K44 )</f>
        <v>삼양식품</v>
      </c>
      <c r="P44" t="str" cm="1">
        <f t="array" ref="P44">IF( $L44, TRIM(_xll.IMDP("IR", $G$5&amp;$N44, $G$6)), "" )</f>
        <v>공모/무보증A0</v>
      </c>
      <c r="Q44" t="b" cm="1">
        <f t="array" ref="Q44">IF(
    $U$1=1, AND($P44&lt;&gt;"", $P44&lt;&gt;"...", $P44&lt;&gt;"입력오류"),
    IF(
        $U$18=1, AND($P44&lt;&gt;"", $P44&lt;&gt;"...", $P44&lt;&gt;"입력오류", ISNUMBER(FIND(INDEX($T$2:$T$7,$U$1),$P44))),
        IF(
            $U$17="기타", AND($P44&lt;&gt;"", $P44&lt;&gt;"...", $P44&lt;&gt;"입력오류", NOT(ISNUMBER(FIND($T$21:$T$34,$P44)))),
            AND($P44&lt;&gt;"", $P44&lt;&gt;"...", $P44&lt;&gt;"입력오류", $T$19=$P44)
        )
    )
)</f>
        <v>1</v>
      </c>
    </row>
    <row r="45" spans="1:27">
      <c r="A45" t="s">
        <v>350</v>
      </c>
      <c r="B45" t="s">
        <v>107</v>
      </c>
      <c r="C45" t="s">
        <v>296</v>
      </c>
      <c r="D45" t="s">
        <v>509</v>
      </c>
      <c r="E45" t="s">
        <v>12774</v>
      </c>
      <c r="F45" t="s">
        <v>12775</v>
      </c>
      <c r="I45">
        <f t="shared" si="1"/>
        <v>44</v>
      </c>
      <c r="J45">
        <f t="shared" si="2"/>
        <v>44</v>
      </c>
      <c r="K45">
        <f t="shared" si="0"/>
        <v>1</v>
      </c>
      <c r="L45" t="b">
        <f>COUNTIF($N$2:N45, N45)=1</f>
        <v>1</v>
      </c>
      <c r="M45" s="37">
        <f>IF( $Q45, MAX($M$1:M44)+1, 0)</f>
        <v>28</v>
      </c>
      <c r="N45" t="str" cm="1">
        <f t="array" ref="N45">INDEX($A$9:$F$1048576, $J45, $K45 )</f>
        <v>00334</v>
      </c>
      <c r="O45" t="str" cm="1">
        <f t="array" ref="O45">INDEX($B$9:$F$1048576, $J45, $K45 )</f>
        <v>에스케이에코플랜트</v>
      </c>
      <c r="P45" t="str" cm="1">
        <f t="array" ref="P45">IF( $L45, TRIM(_xll.IMDP("IR", $G$5&amp;$N45, $G$6)), "" )</f>
        <v>공모/무보증A-</v>
      </c>
      <c r="Q45" t="b" cm="1">
        <f t="array" ref="Q45">IF(
    $U$1=1, AND($P45&lt;&gt;"", $P45&lt;&gt;"...", $P45&lt;&gt;"입력오류"),
    IF(
        $U$18=1, AND($P45&lt;&gt;"", $P45&lt;&gt;"...", $P45&lt;&gt;"입력오류", ISNUMBER(FIND(INDEX($T$2:$T$7,$U$1),$P45))),
        IF(
            $U$17="기타", AND($P45&lt;&gt;"", $P45&lt;&gt;"...", $P45&lt;&gt;"입력오류", NOT(ISNUMBER(FIND($T$21:$T$34,$P45)))),
            AND($P45&lt;&gt;"", $P45&lt;&gt;"...", $P45&lt;&gt;"입력오류", $T$19=$P45)
        )
    )
)</f>
        <v>1</v>
      </c>
    </row>
    <row r="46" spans="1:27">
      <c r="A46" t="s">
        <v>759</v>
      </c>
      <c r="B46" t="s">
        <v>760</v>
      </c>
      <c r="C46" t="s">
        <v>433</v>
      </c>
      <c r="D46" t="s">
        <v>510</v>
      </c>
      <c r="E46" t="s">
        <v>12776</v>
      </c>
      <c r="F46" t="s">
        <v>12777</v>
      </c>
      <c r="I46">
        <f t="shared" si="1"/>
        <v>45</v>
      </c>
      <c r="J46">
        <f t="shared" si="2"/>
        <v>45</v>
      </c>
      <c r="K46">
        <f t="shared" si="0"/>
        <v>1</v>
      </c>
      <c r="L46" t="b">
        <f>COUNTIF($N$2:N46, N46)=1</f>
        <v>1</v>
      </c>
      <c r="M46" s="37">
        <f>IF( $Q46, MAX($M$1:M45)+1, 0)</f>
        <v>29</v>
      </c>
      <c r="N46" t="str" cm="1">
        <f t="array" ref="N46">INDEX($A$9:$F$1048576, $J46, $K46 )</f>
        <v>00338</v>
      </c>
      <c r="O46" t="str" cm="1">
        <f t="array" ref="O46">INDEX($B$9:$F$1048576, $J46, $K46 )</f>
        <v>하림지주</v>
      </c>
      <c r="P46" t="str" cm="1">
        <f t="array" ref="P46">IF( $L46, TRIM(_xll.IMDP("IR", $G$5&amp;$N46, $G$6)), "" )</f>
        <v>공모/무보증A-</v>
      </c>
      <c r="Q46" t="b" cm="1">
        <f t="array" ref="Q46">IF(
    $U$1=1, AND($P46&lt;&gt;"", $P46&lt;&gt;"...", $P46&lt;&gt;"입력오류"),
    IF(
        $U$18=1, AND($P46&lt;&gt;"", $P46&lt;&gt;"...", $P46&lt;&gt;"입력오류", ISNUMBER(FIND(INDEX($T$2:$T$7,$U$1),$P46))),
        IF(
            $U$17="기타", AND($P46&lt;&gt;"", $P46&lt;&gt;"...", $P46&lt;&gt;"입력오류", NOT(ISNUMBER(FIND($T$21:$T$34,$P46)))),
            AND($P46&lt;&gt;"", $P46&lt;&gt;"...", $P46&lt;&gt;"입력오류", $T$19=$P46)
        )
    )
)</f>
        <v>1</v>
      </c>
    </row>
    <row r="47" spans="1:27">
      <c r="A47" t="s">
        <v>761</v>
      </c>
      <c r="B47" t="s">
        <v>762</v>
      </c>
      <c r="C47" t="s">
        <v>327</v>
      </c>
      <c r="D47" t="s">
        <v>94</v>
      </c>
      <c r="E47" t="s">
        <v>226</v>
      </c>
      <c r="F47" t="s">
        <v>5573</v>
      </c>
      <c r="I47">
        <f t="shared" si="1"/>
        <v>46</v>
      </c>
      <c r="J47">
        <f t="shared" si="2"/>
        <v>46</v>
      </c>
      <c r="K47">
        <f t="shared" si="0"/>
        <v>1</v>
      </c>
      <c r="L47" t="b">
        <f>COUNTIF($N$2:N47, N47)=1</f>
        <v>1</v>
      </c>
      <c r="M47" s="37">
        <f>IF( $Q47, MAX($M$1:M46)+1, 0)</f>
        <v>30</v>
      </c>
      <c r="N47" t="str" cm="1">
        <f t="array" ref="N47">INDEX($A$9:$F$1048576, $J47, $K47 )</f>
        <v>00341</v>
      </c>
      <c r="O47" t="str" cm="1">
        <f t="array" ref="O47">INDEX($B$9:$F$1048576, $J47, $K47 )</f>
        <v>쌍용씨앤이</v>
      </c>
      <c r="P47" t="str" cm="1">
        <f t="array" ref="P47">IF( $L47, TRIM(_xll.IMDP("IR", $G$5&amp;$N47, $G$6)), "" )</f>
        <v>공모/무보증A0</v>
      </c>
      <c r="Q47" t="b" cm="1">
        <f t="array" ref="Q47">IF(
    $U$1=1, AND($P47&lt;&gt;"", $P47&lt;&gt;"...", $P47&lt;&gt;"입력오류"),
    IF(
        $U$18=1, AND($P47&lt;&gt;"", $P47&lt;&gt;"...", $P47&lt;&gt;"입력오류", ISNUMBER(FIND(INDEX($T$2:$T$7,$U$1),$P47))),
        IF(
            $U$17="기타", AND($P47&lt;&gt;"", $P47&lt;&gt;"...", $P47&lt;&gt;"입력오류", NOT(ISNUMBER(FIND($T$21:$T$34,$P47)))),
            AND($P47&lt;&gt;"", $P47&lt;&gt;"...", $P47&lt;&gt;"입력오류", $T$19=$P47)
        )
    )
)</f>
        <v>1</v>
      </c>
    </row>
    <row r="48" spans="1:27">
      <c r="A48" t="s">
        <v>763</v>
      </c>
      <c r="B48" t="s">
        <v>764</v>
      </c>
      <c r="C48" t="s">
        <v>416</v>
      </c>
      <c r="D48" t="s">
        <v>154</v>
      </c>
      <c r="E48" t="s">
        <v>273</v>
      </c>
      <c r="F48" t="s">
        <v>64</v>
      </c>
      <c r="I48">
        <f t="shared" si="1"/>
        <v>47</v>
      </c>
      <c r="J48">
        <f t="shared" si="2"/>
        <v>47</v>
      </c>
      <c r="K48">
        <f t="shared" si="0"/>
        <v>1</v>
      </c>
      <c r="L48" t="b">
        <f>COUNTIF($N$2:N48, N48)=1</f>
        <v>1</v>
      </c>
      <c r="M48" s="37">
        <f>IF( $Q48, MAX($M$1:M47)+1, 0)</f>
        <v>31</v>
      </c>
      <c r="N48" t="str" cm="1">
        <f t="array" ref="N48">INDEX($A$9:$F$1048576, $J48, $K48 )</f>
        <v>00345</v>
      </c>
      <c r="O48" t="str" cm="1">
        <f t="array" ref="O48">INDEX($B$9:$F$1048576, $J48, $K48 )</f>
        <v>KB증권</v>
      </c>
      <c r="P48" t="str" cm="1">
        <f t="array" ref="P48">IF( $L48, TRIM(_xll.IMDP("IR", $G$5&amp;$N48, $G$6)), "" )</f>
        <v>공모/무보증AA+</v>
      </c>
      <c r="Q48" t="b" cm="1">
        <f t="array" ref="Q48">IF(
    $U$1=1, AND($P48&lt;&gt;"", $P48&lt;&gt;"...", $P48&lt;&gt;"입력오류"),
    IF(
        $U$18=1, AND($P48&lt;&gt;"", $P48&lt;&gt;"...", $P48&lt;&gt;"입력오류", ISNUMBER(FIND(INDEX($T$2:$T$7,$U$1),$P48))),
        IF(
            $U$17="기타", AND($P48&lt;&gt;"", $P48&lt;&gt;"...", $P48&lt;&gt;"입력오류", NOT(ISNUMBER(FIND($T$21:$T$34,$P48)))),
            AND($P48&lt;&gt;"", $P48&lt;&gt;"...", $P48&lt;&gt;"입력오류", $T$19=$P48)
        )
    )
)</f>
        <v>1</v>
      </c>
    </row>
    <row r="49" spans="1:17">
      <c r="A49" t="s">
        <v>765</v>
      </c>
      <c r="B49" t="s">
        <v>766</v>
      </c>
      <c r="C49" t="s">
        <v>233</v>
      </c>
      <c r="D49" t="s">
        <v>36</v>
      </c>
      <c r="E49" t="s">
        <v>257</v>
      </c>
      <c r="F49" t="s">
        <v>50</v>
      </c>
      <c r="I49">
        <f t="shared" si="1"/>
        <v>48</v>
      </c>
      <c r="J49">
        <f t="shared" si="2"/>
        <v>48</v>
      </c>
      <c r="K49">
        <f t="shared" si="0"/>
        <v>1</v>
      </c>
      <c r="L49" t="b">
        <f>COUNTIF($N$2:N49, N49)=1</f>
        <v>1</v>
      </c>
      <c r="M49" s="37">
        <f>IF( $Q49, MAX($M$1:M48)+1, 0)</f>
        <v>32</v>
      </c>
      <c r="N49" t="str" cm="1">
        <f t="array" ref="N49">INDEX($A$9:$F$1048576, $J49, $K49 )</f>
        <v>00347</v>
      </c>
      <c r="O49" t="str" cm="1">
        <f t="array" ref="O49">INDEX($B$9:$F$1048576, $J49, $K49 )</f>
        <v>유안타증권</v>
      </c>
      <c r="P49" t="str" cm="1">
        <f t="array" ref="P49">IF( $L49, TRIM(_xll.IMDP("IR", $G$5&amp;$N49, $G$6)), "" )</f>
        <v>공모/무보증AA-</v>
      </c>
      <c r="Q49" t="b" cm="1">
        <f t="array" ref="Q49">IF(
    $U$1=1, AND($P49&lt;&gt;"", $P49&lt;&gt;"...", $P49&lt;&gt;"입력오류"),
    IF(
        $U$18=1, AND($P49&lt;&gt;"", $P49&lt;&gt;"...", $P49&lt;&gt;"입력오류", ISNUMBER(FIND(INDEX($T$2:$T$7,$U$1),$P49))),
        IF(
            $U$17="기타", AND($P49&lt;&gt;"", $P49&lt;&gt;"...", $P49&lt;&gt;"입력오류", NOT(ISNUMBER(FIND($T$21:$T$34,$P49)))),
            AND($P49&lt;&gt;"", $P49&lt;&gt;"...", $P49&lt;&gt;"입력오류", $T$19=$P49)
        )
    )
)</f>
        <v>1</v>
      </c>
    </row>
    <row r="50" spans="1:17">
      <c r="A50" t="s">
        <v>767</v>
      </c>
      <c r="B50" t="s">
        <v>768</v>
      </c>
      <c r="C50" t="s">
        <v>431</v>
      </c>
      <c r="D50" t="s">
        <v>165</v>
      </c>
      <c r="E50" t="s">
        <v>9582</v>
      </c>
      <c r="F50" t="s">
        <v>9583</v>
      </c>
      <c r="I50">
        <f t="shared" si="1"/>
        <v>49</v>
      </c>
      <c r="J50">
        <f t="shared" si="2"/>
        <v>49</v>
      </c>
      <c r="K50">
        <f t="shared" si="0"/>
        <v>1</v>
      </c>
      <c r="L50" t="b">
        <f>COUNTIF($N$2:N50, N50)=1</f>
        <v>1</v>
      </c>
      <c r="M50" s="37">
        <f>IF( $Q50, MAX($M$1:M49)+1, 0)</f>
        <v>33</v>
      </c>
      <c r="N50" t="str" cm="1">
        <f t="array" ref="N50">INDEX($A$9:$F$1048576, $J50, $K50 )</f>
        <v>00349</v>
      </c>
      <c r="O50" t="str" cm="1">
        <f t="array" ref="O50">INDEX($B$9:$F$1048576, $J50, $K50 )</f>
        <v>대한항공</v>
      </c>
      <c r="P50" t="str" cm="1">
        <f t="array" ref="P50">IF( $L50, TRIM(_xll.IMDP("IR", $G$5&amp;$N50, $G$6)), "" )</f>
        <v>공모/무보증A-</v>
      </c>
      <c r="Q50" t="b" cm="1">
        <f t="array" ref="Q50">IF(
    $U$1=1, AND($P50&lt;&gt;"", $P50&lt;&gt;"...", $P50&lt;&gt;"입력오류"),
    IF(
        $U$18=1, AND($P50&lt;&gt;"", $P50&lt;&gt;"...", $P50&lt;&gt;"입력오류", ISNUMBER(FIND(INDEX($T$2:$T$7,$U$1),$P50))),
        IF(
            $U$17="기타", AND($P50&lt;&gt;"", $P50&lt;&gt;"...", $P50&lt;&gt;"입력오류", NOT(ISNUMBER(FIND($T$21:$T$34,$P50)))),
            AND($P50&lt;&gt;"", $P50&lt;&gt;"...", $P50&lt;&gt;"입력오류", $T$19=$P50)
        )
    )
)</f>
        <v>1</v>
      </c>
    </row>
    <row r="51" spans="1:17">
      <c r="A51" t="s">
        <v>655</v>
      </c>
      <c r="B51" t="s">
        <v>507</v>
      </c>
      <c r="C51" t="s">
        <v>428</v>
      </c>
      <c r="D51" t="s">
        <v>770</v>
      </c>
      <c r="E51" t="s">
        <v>12778</v>
      </c>
      <c r="F51" t="s">
        <v>12779</v>
      </c>
      <c r="I51">
        <f t="shared" si="1"/>
        <v>50</v>
      </c>
      <c r="J51">
        <f t="shared" si="2"/>
        <v>50</v>
      </c>
      <c r="K51">
        <f t="shared" si="0"/>
        <v>1</v>
      </c>
      <c r="L51" t="b">
        <f>COUNTIF($N$2:N51, N51)=1</f>
        <v>1</v>
      </c>
      <c r="M51" s="37">
        <f>IF( $Q51, MAX($M$1:M50)+1, 0)</f>
        <v>34</v>
      </c>
      <c r="N51" t="str" cm="1">
        <f t="array" ref="N51">INDEX($A$9:$F$1048576, $J51, $K51 )</f>
        <v>00353</v>
      </c>
      <c r="O51" t="str" cm="1">
        <f t="array" ref="O51">INDEX($B$9:$F$1048576, $J51, $K51 )</f>
        <v>한화투자증권</v>
      </c>
      <c r="P51" t="str" cm="1">
        <f t="array" ref="P51">IF( $L51, TRIM(_xll.IMDP("IR", $G$5&amp;$N51, $G$6)), "" )</f>
        <v>공모/무보증AA-</v>
      </c>
      <c r="Q51" t="b" cm="1">
        <f t="array" ref="Q51">IF(
    $U$1=1, AND($P51&lt;&gt;"", $P51&lt;&gt;"...", $P51&lt;&gt;"입력오류"),
    IF(
        $U$18=1, AND($P51&lt;&gt;"", $P51&lt;&gt;"...", $P51&lt;&gt;"입력오류", ISNUMBER(FIND(INDEX($T$2:$T$7,$U$1),$P51))),
        IF(
            $U$17="기타", AND($P51&lt;&gt;"", $P51&lt;&gt;"...", $P51&lt;&gt;"입력오류", NOT(ISNUMBER(FIND($T$21:$T$34,$P51)))),
            AND($P51&lt;&gt;"", $P51&lt;&gt;"...", $P51&lt;&gt;"입력오류", $T$19=$P51)
        )
    )
)</f>
        <v>1</v>
      </c>
    </row>
    <row r="52" spans="1:17">
      <c r="A52" t="s">
        <v>199</v>
      </c>
      <c r="B52" t="s">
        <v>508</v>
      </c>
      <c r="C52" t="s">
        <v>771</v>
      </c>
      <c r="D52" t="s">
        <v>772</v>
      </c>
      <c r="E52" t="s">
        <v>338</v>
      </c>
      <c r="F52" t="s">
        <v>102</v>
      </c>
      <c r="I52">
        <f t="shared" si="1"/>
        <v>51</v>
      </c>
      <c r="J52">
        <f t="shared" si="2"/>
        <v>51</v>
      </c>
      <c r="K52">
        <f t="shared" si="0"/>
        <v>1</v>
      </c>
      <c r="L52" t="b">
        <f>COUNTIF($N$2:N52, N52)=1</f>
        <v>1</v>
      </c>
      <c r="M52" s="37">
        <f>IF( $Q52, MAX($M$1:M51)+1, 0)</f>
        <v>35</v>
      </c>
      <c r="N52" t="str" cm="1">
        <f t="array" ref="N52">INDEX($A$9:$F$1048576, $J52, $K52 )</f>
        <v>00354</v>
      </c>
      <c r="O52" t="str" cm="1">
        <f t="array" ref="O52">INDEX($B$9:$F$1048576, $J52, $K52 )</f>
        <v>대신증권</v>
      </c>
      <c r="P52" t="str" cm="1">
        <f t="array" ref="P52">IF( $L52, TRIM(_xll.IMDP("IR", $G$5&amp;$N52, $G$6)), "" )</f>
        <v>공모/무보증AA-</v>
      </c>
      <c r="Q52" t="b" cm="1">
        <f t="array" ref="Q52">IF(
    $U$1=1, AND($P52&lt;&gt;"", $P52&lt;&gt;"...", $P52&lt;&gt;"입력오류"),
    IF(
        $U$18=1, AND($P52&lt;&gt;"", $P52&lt;&gt;"...", $P52&lt;&gt;"입력오류", ISNUMBER(FIND(INDEX($T$2:$T$7,$U$1),$P52))),
        IF(
            $U$17="기타", AND($P52&lt;&gt;"", $P52&lt;&gt;"...", $P52&lt;&gt;"입력오류", NOT(ISNUMBER(FIND($T$21:$T$34,$P52)))),
            AND($P52&lt;&gt;"", $P52&lt;&gt;"...", $P52&lt;&gt;"입력오류", $T$19=$P52)
        )
    )
)</f>
        <v>1</v>
      </c>
    </row>
    <row r="53" spans="1:17">
      <c r="A53" t="s">
        <v>5594</v>
      </c>
      <c r="B53" t="s">
        <v>5595</v>
      </c>
      <c r="C53" t="s">
        <v>290</v>
      </c>
      <c r="D53" t="s">
        <v>77</v>
      </c>
      <c r="E53" t="s">
        <v>334</v>
      </c>
      <c r="F53" t="s">
        <v>101</v>
      </c>
      <c r="I53">
        <f t="shared" si="1"/>
        <v>52</v>
      </c>
      <c r="J53">
        <f t="shared" si="2"/>
        <v>52</v>
      </c>
      <c r="K53">
        <f t="shared" si="0"/>
        <v>1</v>
      </c>
      <c r="L53" t="b">
        <f>COUNTIF($N$2:N53, N53)=1</f>
        <v>1</v>
      </c>
      <c r="M53" s="37">
        <f>IF( $Q53, MAX($M$1:M52)+1, 0)</f>
        <v>0</v>
      </c>
      <c r="N53" t="str" cm="1">
        <f t="array" ref="N53">INDEX($A$9:$F$1048576, $J53, $K53 )</f>
        <v>00362</v>
      </c>
      <c r="O53" t="str" cm="1">
        <f t="array" ref="O53">INDEX($B$9:$F$1048576, $J53, $K53 )</f>
        <v>KG모빌리티</v>
      </c>
      <c r="P53" t="str" cm="1">
        <f t="array" ref="P53">IF( $L53, TRIM(_xll.IMDP("IR", $G$5&amp;$N53, $G$6)), "" )</f>
        <v/>
      </c>
      <c r="Q53" t="b" cm="1">
        <f t="array" ref="Q53">IF(
    $U$1=1, AND($P53&lt;&gt;"", $P53&lt;&gt;"...", $P53&lt;&gt;"입력오류"),
    IF(
        $U$18=1, AND($P53&lt;&gt;"", $P53&lt;&gt;"...", $P53&lt;&gt;"입력오류", ISNUMBER(FIND(INDEX($T$2:$T$7,$U$1),$P53))),
        IF(
            $U$17="기타", AND($P53&lt;&gt;"", $P53&lt;&gt;"...", $P53&lt;&gt;"입력오류", NOT(ISNUMBER(FIND($T$21:$T$34,$P53)))),
            AND($P53&lt;&gt;"", $P53&lt;&gt;"...", $P53&lt;&gt;"입력오류", $T$19=$P53)
        )
    )
)</f>
        <v>0</v>
      </c>
    </row>
    <row r="54" spans="1:17">
      <c r="A54" t="s">
        <v>296</v>
      </c>
      <c r="B54" t="s">
        <v>509</v>
      </c>
      <c r="C54" t="s">
        <v>282</v>
      </c>
      <c r="D54" t="s">
        <v>71</v>
      </c>
      <c r="E54" t="s">
        <v>12780</v>
      </c>
      <c r="F54" t="s">
        <v>12781</v>
      </c>
      <c r="I54">
        <f t="shared" si="1"/>
        <v>53</v>
      </c>
      <c r="J54">
        <f t="shared" si="2"/>
        <v>53</v>
      </c>
      <c r="K54">
        <f t="shared" si="0"/>
        <v>1</v>
      </c>
      <c r="L54" t="b">
        <f>COUNTIF($N$2:N54, N54)=1</f>
        <v>1</v>
      </c>
      <c r="M54" s="37">
        <f>IF( $Q54, MAX($M$1:M53)+1, 0)</f>
        <v>36</v>
      </c>
      <c r="N54" t="str" cm="1">
        <f t="array" ref="N54">INDEX($A$9:$F$1048576, $J54, $K54 )</f>
        <v>00367</v>
      </c>
      <c r="O54" t="str" cm="1">
        <f t="array" ref="O54">INDEX($B$9:$F$1048576, $J54, $K54 )</f>
        <v>포스코퓨처엠</v>
      </c>
      <c r="P54" t="str" cm="1">
        <f t="array" ref="P54">IF( $L54, TRIM(_xll.IMDP("IR", $G$5&amp;$N54, $G$6)), "" )</f>
        <v>공모/무보증AA-</v>
      </c>
      <c r="Q54" t="b" cm="1">
        <f t="array" ref="Q54">IF(
    $U$1=1, AND($P54&lt;&gt;"", $P54&lt;&gt;"...", $P54&lt;&gt;"입력오류"),
    IF(
        $U$18=1, AND($P54&lt;&gt;"", $P54&lt;&gt;"...", $P54&lt;&gt;"입력오류", ISNUMBER(FIND(INDEX($T$2:$T$7,$U$1),$P54))),
        IF(
            $U$17="기타", AND($P54&lt;&gt;"", $P54&lt;&gt;"...", $P54&lt;&gt;"입력오류", NOT(ISNUMBER(FIND($T$21:$T$34,$P54)))),
            AND($P54&lt;&gt;"", $P54&lt;&gt;"...", $P54&lt;&gt;"입력오류", $T$19=$P54)
        )
    )
)</f>
        <v>1</v>
      </c>
    </row>
    <row r="55" spans="1:17">
      <c r="A55" t="s">
        <v>433</v>
      </c>
      <c r="B55" t="s">
        <v>510</v>
      </c>
      <c r="C55" t="s">
        <v>406</v>
      </c>
      <c r="D55" t="s">
        <v>148</v>
      </c>
      <c r="E55" t="s">
        <v>9586</v>
      </c>
      <c r="F55" t="s">
        <v>9587</v>
      </c>
      <c r="I55">
        <f t="shared" si="1"/>
        <v>54</v>
      </c>
      <c r="J55">
        <f t="shared" si="2"/>
        <v>54</v>
      </c>
      <c r="K55">
        <f t="shared" si="0"/>
        <v>1</v>
      </c>
      <c r="L55" t="b">
        <f>COUNTIF($N$2:N55, N55)=1</f>
        <v>1</v>
      </c>
      <c r="M55" s="37">
        <f>IF( $Q55, MAX($M$1:M54)+1, 0)</f>
        <v>37</v>
      </c>
      <c r="N55" t="str" cm="1">
        <f t="array" ref="N55">INDEX($A$9:$F$1048576, $J55, $K55 )</f>
        <v>00402</v>
      </c>
      <c r="O55" t="str" cm="1">
        <f t="array" ref="O55">INDEX($B$9:$F$1048576, $J55, $K55 )</f>
        <v>현대제철</v>
      </c>
      <c r="P55" t="str" cm="1">
        <f t="array" ref="P55">IF( $L55, TRIM(_xll.IMDP("IR", $G$5&amp;$N55, $G$6)), "" )</f>
        <v>공모/무보증AA0</v>
      </c>
      <c r="Q55" t="b" cm="1">
        <f t="array" ref="Q55">IF(
    $U$1=1, AND($P55&lt;&gt;"", $P55&lt;&gt;"...", $P55&lt;&gt;"입력오류"),
    IF(
        $U$18=1, AND($P55&lt;&gt;"", $P55&lt;&gt;"...", $P55&lt;&gt;"입력오류", ISNUMBER(FIND(INDEX($T$2:$T$7,$U$1),$P55))),
        IF(
            $U$17="기타", AND($P55&lt;&gt;"", $P55&lt;&gt;"...", $P55&lt;&gt;"입력오류", NOT(ISNUMBER(FIND($T$21:$T$34,$P55)))),
            AND($P55&lt;&gt;"", $P55&lt;&gt;"...", $P55&lt;&gt;"입력오류", $T$19=$P55)
        )
    )
)</f>
        <v>1</v>
      </c>
    </row>
    <row r="56" spans="1:17">
      <c r="A56" t="s">
        <v>327</v>
      </c>
      <c r="B56" t="s">
        <v>94</v>
      </c>
      <c r="C56" t="s">
        <v>9576</v>
      </c>
      <c r="D56" t="s">
        <v>9577</v>
      </c>
      <c r="E56" t="s">
        <v>12782</v>
      </c>
      <c r="F56" t="s">
        <v>12783</v>
      </c>
      <c r="I56">
        <f t="shared" si="1"/>
        <v>55</v>
      </c>
      <c r="J56">
        <f t="shared" si="2"/>
        <v>55</v>
      </c>
      <c r="K56">
        <f t="shared" si="0"/>
        <v>1</v>
      </c>
      <c r="L56" t="b">
        <f>COUNTIF($N$2:N56, N56)=1</f>
        <v>1</v>
      </c>
      <c r="M56" s="37">
        <f>IF( $Q56, MAX($M$1:M55)+1, 0)</f>
        <v>38</v>
      </c>
      <c r="N56" t="str" cm="1">
        <f t="array" ref="N56">INDEX($A$9:$F$1048576, $J56, $K56 )</f>
        <v>00405</v>
      </c>
      <c r="O56" t="str" cm="1">
        <f t="array" ref="O56">INDEX($B$9:$F$1048576, $J56, $K56 )</f>
        <v>에이치디현대오일뱅크</v>
      </c>
      <c r="P56" t="str" cm="1">
        <f t="array" ref="P56">IF( $L56, TRIM(_xll.IMDP("IR", $G$5&amp;$N56, $G$6)), "" )</f>
        <v>공모/무보증AA-</v>
      </c>
      <c r="Q56" t="b" cm="1">
        <f t="array" ref="Q56">IF(
    $U$1=1, AND($P56&lt;&gt;"", $P56&lt;&gt;"...", $P56&lt;&gt;"입력오류"),
    IF(
        $U$18=1, AND($P56&lt;&gt;"", $P56&lt;&gt;"...", $P56&lt;&gt;"입력오류", ISNUMBER(FIND(INDEX($T$2:$T$7,$U$1),$P56))),
        IF(
            $U$17="기타", AND($P56&lt;&gt;"", $P56&lt;&gt;"...", $P56&lt;&gt;"입력오류", NOT(ISNUMBER(FIND($T$21:$T$34,$P56)))),
            AND($P56&lt;&gt;"", $P56&lt;&gt;"...", $P56&lt;&gt;"입력오류", $T$19=$P56)
        )
    )
)</f>
        <v>1</v>
      </c>
    </row>
    <row r="57" spans="1:17">
      <c r="A57" t="s">
        <v>240</v>
      </c>
      <c r="B57" t="s">
        <v>41</v>
      </c>
      <c r="C57" t="s">
        <v>9578</v>
      </c>
      <c r="D57" t="s">
        <v>9579</v>
      </c>
      <c r="E57" t="s">
        <v>298</v>
      </c>
      <c r="F57" t="s">
        <v>518</v>
      </c>
      <c r="I57">
        <f t="shared" si="1"/>
        <v>56</v>
      </c>
      <c r="J57">
        <f t="shared" si="2"/>
        <v>56</v>
      </c>
      <c r="K57">
        <f t="shared" si="0"/>
        <v>1</v>
      </c>
      <c r="L57" t="b">
        <f>COUNTIF($N$2:N57, N57)=1</f>
        <v>1</v>
      </c>
      <c r="M57" s="37">
        <f>IF( $Q57, MAX($M$1:M56)+1, 0)</f>
        <v>0</v>
      </c>
      <c r="N57" t="str" cm="1">
        <f t="array" ref="N57">INDEX($A$9:$F$1048576, $J57, $K57 )</f>
        <v>00414</v>
      </c>
      <c r="O57" t="str" cm="1">
        <f t="array" ref="O57">INDEX($B$9:$F$1048576, $J57, $K57 )</f>
        <v>동방</v>
      </c>
      <c r="P57" t="str" cm="1">
        <f t="array" ref="P57">IF( $L57, TRIM(_xll.IMDP("IR", $G$5&amp;$N57, $G$6)), "" )</f>
        <v/>
      </c>
      <c r="Q57" t="b" cm="1">
        <f t="array" ref="Q57">IF(
    $U$1=1, AND($P57&lt;&gt;"", $P57&lt;&gt;"...", $P57&lt;&gt;"입력오류"),
    IF(
        $U$18=1, AND($P57&lt;&gt;"", $P57&lt;&gt;"...", $P57&lt;&gt;"입력오류", ISNUMBER(FIND(INDEX($T$2:$T$7,$U$1),$P57))),
        IF(
            $U$17="기타", AND($P57&lt;&gt;"", $P57&lt;&gt;"...", $P57&lt;&gt;"입력오류", NOT(ISNUMBER(FIND($T$21:$T$34,$P57)))),
            AND($P57&lt;&gt;"", $P57&lt;&gt;"...", $P57&lt;&gt;"입력오류", $T$19=$P57)
        )
    )
)</f>
        <v>0</v>
      </c>
    </row>
    <row r="58" spans="1:17">
      <c r="A58" t="s">
        <v>416</v>
      </c>
      <c r="B58" t="s">
        <v>154</v>
      </c>
      <c r="C58" t="s">
        <v>407</v>
      </c>
      <c r="D58" t="s">
        <v>149</v>
      </c>
      <c r="E58" t="s">
        <v>439</v>
      </c>
      <c r="F58" t="s">
        <v>171</v>
      </c>
      <c r="I58">
        <f t="shared" si="1"/>
        <v>57</v>
      </c>
      <c r="J58">
        <f t="shared" si="2"/>
        <v>57</v>
      </c>
      <c r="K58">
        <f t="shared" si="0"/>
        <v>1</v>
      </c>
      <c r="L58" t="b">
        <f>COUNTIF($N$2:N58, N58)=1</f>
        <v>1</v>
      </c>
      <c r="M58" s="37">
        <f>IF( $Q58, MAX($M$1:M57)+1, 0)</f>
        <v>39</v>
      </c>
      <c r="N58" t="str" cm="1">
        <f t="array" ref="N58">INDEX($A$9:$F$1048576, $J58, $K58 )</f>
        <v>00417</v>
      </c>
      <c r="O58" t="str" cm="1">
        <f t="array" ref="O58">INDEX($B$9:$F$1048576, $J58, $K58 )</f>
        <v>신세계</v>
      </c>
      <c r="P58" t="str" cm="1">
        <f t="array" ref="P58">IF( $L58, TRIM(_xll.IMDP("IR", $G$5&amp;$N58, $G$6)), "" )</f>
        <v>공모/무보증AA0</v>
      </c>
      <c r="Q58" t="b" cm="1">
        <f t="array" ref="Q58">IF(
    $U$1=1, AND($P58&lt;&gt;"", $P58&lt;&gt;"...", $P58&lt;&gt;"입력오류"),
    IF(
        $U$18=1, AND($P58&lt;&gt;"", $P58&lt;&gt;"...", $P58&lt;&gt;"입력오류", ISNUMBER(FIND(INDEX($T$2:$T$7,$U$1),$P58))),
        IF(
            $U$17="기타", AND($P58&lt;&gt;"", $P58&lt;&gt;"...", $P58&lt;&gt;"입력오류", NOT(ISNUMBER(FIND($T$21:$T$34,$P58)))),
            AND($P58&lt;&gt;"", $P58&lt;&gt;"...", $P58&lt;&gt;"입력오류", $T$19=$P58)
        )
    )
)</f>
        <v>1</v>
      </c>
    </row>
    <row r="59" spans="1:17">
      <c r="A59" t="s">
        <v>233</v>
      </c>
      <c r="B59" t="s">
        <v>36</v>
      </c>
      <c r="C59" t="s">
        <v>256</v>
      </c>
      <c r="D59" t="s">
        <v>511</v>
      </c>
      <c r="E59" t="s">
        <v>12784</v>
      </c>
      <c r="F59" t="s">
        <v>12785</v>
      </c>
      <c r="I59">
        <f t="shared" si="1"/>
        <v>58</v>
      </c>
      <c r="J59">
        <f t="shared" si="2"/>
        <v>58</v>
      </c>
      <c r="K59">
        <f t="shared" si="0"/>
        <v>1</v>
      </c>
      <c r="L59" t="b">
        <f>COUNTIF($N$2:N59, N59)=1</f>
        <v>1</v>
      </c>
      <c r="M59" s="37">
        <f>IF( $Q59, MAX($M$1:M58)+1, 0)</f>
        <v>0</v>
      </c>
      <c r="N59" t="str" cm="1">
        <f t="array" ref="N59">INDEX($A$9:$F$1048576, $J59, $K59 )</f>
        <v>00454</v>
      </c>
      <c r="O59" t="str" cm="1">
        <f t="array" ref="O59">INDEX($B$9:$F$1048576, $J59, $K59 )</f>
        <v>깨끗한나라</v>
      </c>
      <c r="P59" t="str" cm="1">
        <f t="array" ref="P59">IF( $L59, TRIM(_xll.IMDP("IR", $G$5&amp;$N59, $G$6)), "" )</f>
        <v/>
      </c>
      <c r="Q59" t="b" cm="1">
        <f t="array" ref="Q59">IF(
    $U$1=1, AND($P59&lt;&gt;"", $P59&lt;&gt;"...", $P59&lt;&gt;"입력오류"),
    IF(
        $U$18=1, AND($P59&lt;&gt;"", $P59&lt;&gt;"...", $P59&lt;&gt;"입력오류", ISNUMBER(FIND(INDEX($T$2:$T$7,$U$1),$P59))),
        IF(
            $U$17="기타", AND($P59&lt;&gt;"", $P59&lt;&gt;"...", $P59&lt;&gt;"입력오류", NOT(ISNUMBER(FIND($T$21:$T$34,$P59)))),
            AND($P59&lt;&gt;"", $P59&lt;&gt;"...", $P59&lt;&gt;"입력오류", $T$19=$P59)
        )
    )
)</f>
        <v>0</v>
      </c>
    </row>
    <row r="60" spans="1:17">
      <c r="A60" t="s">
        <v>5596</v>
      </c>
      <c r="B60" t="s">
        <v>5597</v>
      </c>
      <c r="C60" t="s">
        <v>182</v>
      </c>
      <c r="D60" t="s">
        <v>6</v>
      </c>
      <c r="E60" t="s">
        <v>9592</v>
      </c>
      <c r="F60" t="s">
        <v>9593</v>
      </c>
      <c r="I60">
        <f t="shared" si="1"/>
        <v>59</v>
      </c>
      <c r="J60">
        <f t="shared" si="2"/>
        <v>59</v>
      </c>
      <c r="K60">
        <f t="shared" si="0"/>
        <v>1</v>
      </c>
      <c r="L60" t="b">
        <f>COUNTIF($N$2:N60, N60)=1</f>
        <v>1</v>
      </c>
      <c r="M60" s="37">
        <f>IF( $Q60, MAX($M$1:M59)+1, 0)</f>
        <v>40</v>
      </c>
      <c r="N60" t="str" cm="1">
        <f t="array" ref="N60">INDEX($A$9:$F$1048576, $J60, $K60 )</f>
        <v>00456</v>
      </c>
      <c r="O60" t="str" cm="1">
        <f t="array" ref="O60">INDEX($B$9:$F$1048576, $J60, $K60 )</f>
        <v>현대비앤지스틸</v>
      </c>
      <c r="P60" t="str" cm="1">
        <f t="array" ref="P60">IF( $L60, TRIM(_xll.IMDP("IR", $G$5&amp;$N60, $G$6)), "" )</f>
        <v>공모/무보증A0</v>
      </c>
      <c r="Q60" t="b" cm="1">
        <f t="array" ref="Q60">IF(
    $U$1=1, AND($P60&lt;&gt;"", $P60&lt;&gt;"...", $P60&lt;&gt;"입력오류"),
    IF(
        $U$18=1, AND($P60&lt;&gt;"", $P60&lt;&gt;"...", $P60&lt;&gt;"입력오류", ISNUMBER(FIND(INDEX($T$2:$T$7,$U$1),$P60))),
        IF(
            $U$17="기타", AND($P60&lt;&gt;"", $P60&lt;&gt;"...", $P60&lt;&gt;"입력오류", NOT(ISNUMBER(FIND($T$21:$T$34,$P60)))),
            AND($P60&lt;&gt;"", $P60&lt;&gt;"...", $P60&lt;&gt;"입력오류", $T$19=$P60)
        )
    )
)</f>
        <v>1</v>
      </c>
    </row>
    <row r="61" spans="1:17">
      <c r="A61" t="s">
        <v>656</v>
      </c>
      <c r="B61" t="s">
        <v>769</v>
      </c>
      <c r="C61" t="s">
        <v>658</v>
      </c>
      <c r="D61" t="s">
        <v>512</v>
      </c>
      <c r="E61" t="s">
        <v>12786</v>
      </c>
      <c r="F61" t="s">
        <v>12787</v>
      </c>
      <c r="I61">
        <f t="shared" si="1"/>
        <v>60</v>
      </c>
      <c r="J61">
        <f t="shared" si="2"/>
        <v>60</v>
      </c>
      <c r="K61">
        <f t="shared" si="0"/>
        <v>1</v>
      </c>
      <c r="L61" t="b">
        <f>COUNTIF($N$2:N61, N61)=1</f>
        <v>1</v>
      </c>
      <c r="M61" s="37">
        <f>IF( $Q61, MAX($M$1:M60)+1, 0)</f>
        <v>41</v>
      </c>
      <c r="N61" t="str" cm="1">
        <f t="array" ref="N61">INDEX($A$9:$F$1048576, $J61, $K61 )</f>
        <v>00469</v>
      </c>
      <c r="O61" t="str" cm="1">
        <f t="array" ref="O61">INDEX($B$9:$F$1048576, $J61, $K61 )</f>
        <v>삼천리</v>
      </c>
      <c r="P61" t="str" cm="1">
        <f t="array" ref="P61">IF( $L61, TRIM(_xll.IMDP("IR", $G$5&amp;$N61, $G$6)), "" )</f>
        <v>공모/무보증AA+</v>
      </c>
      <c r="Q61" t="b" cm="1">
        <f t="array" ref="Q61">IF(
    $U$1=1, AND($P61&lt;&gt;"", $P61&lt;&gt;"...", $P61&lt;&gt;"입력오류"),
    IF(
        $U$18=1, AND($P61&lt;&gt;"", $P61&lt;&gt;"...", $P61&lt;&gt;"입력오류", ISNUMBER(FIND(INDEX($T$2:$T$7,$U$1),$P61))),
        IF(
            $U$17="기타", AND($P61&lt;&gt;"", $P61&lt;&gt;"...", $P61&lt;&gt;"입력오류", NOT(ISNUMBER(FIND($T$21:$T$34,$P61)))),
            AND($P61&lt;&gt;"", $P61&lt;&gt;"...", $P61&lt;&gt;"입력오류", $T$19=$P61)
        )
    )
)</f>
        <v>1</v>
      </c>
    </row>
    <row r="62" spans="1:17">
      <c r="A62" t="s">
        <v>431</v>
      </c>
      <c r="B62" t="s">
        <v>165</v>
      </c>
      <c r="C62" t="s">
        <v>257</v>
      </c>
      <c r="D62" t="s">
        <v>50</v>
      </c>
      <c r="E62" t="s">
        <v>9596</v>
      </c>
      <c r="F62" t="s">
        <v>9597</v>
      </c>
      <c r="I62">
        <f t="shared" si="1"/>
        <v>61</v>
      </c>
      <c r="J62">
        <f t="shared" si="2"/>
        <v>61</v>
      </c>
      <c r="K62">
        <f t="shared" si="0"/>
        <v>1</v>
      </c>
      <c r="L62" t="b">
        <f>COUNTIF($N$2:N62, N62)=1</f>
        <v>1</v>
      </c>
      <c r="M62" s="37">
        <f>IF( $Q62, MAX($M$1:M61)+1, 0)</f>
        <v>42</v>
      </c>
      <c r="N62" t="str" cm="1">
        <f t="array" ref="N62">INDEX($A$9:$F$1048576, $J62, $K62 )</f>
        <v>00471</v>
      </c>
      <c r="O62" t="str" cm="1">
        <f t="array" ref="O62">INDEX($B$9:$F$1048576, $J62, $K62 )</f>
        <v>한솔테크닉스</v>
      </c>
      <c r="P62" t="str" cm="1">
        <f t="array" ref="P62">IF( $L62, TRIM(_xll.IMDP("IR", $G$5&amp;$N62, $G$6)), "" )</f>
        <v>공모/무보증BBB+</v>
      </c>
      <c r="Q62" t="b" cm="1">
        <f t="array" ref="Q62">IF(
    $U$1=1, AND($P62&lt;&gt;"", $P62&lt;&gt;"...", $P62&lt;&gt;"입력오류"),
    IF(
        $U$18=1, AND($P62&lt;&gt;"", $P62&lt;&gt;"...", $P62&lt;&gt;"입력오류", ISNUMBER(FIND(INDEX($T$2:$T$7,$U$1),$P62))),
        IF(
            $U$17="기타", AND($P62&lt;&gt;"", $P62&lt;&gt;"...", $P62&lt;&gt;"입력오류", NOT(ISNUMBER(FIND($T$21:$T$34,$P62)))),
            AND($P62&lt;&gt;"", $P62&lt;&gt;"...", $P62&lt;&gt;"입력오류", $T$19=$P62)
        )
    )
)</f>
        <v>1</v>
      </c>
    </row>
    <row r="63" spans="1:17">
      <c r="A63" t="s">
        <v>428</v>
      </c>
      <c r="B63" t="s">
        <v>770</v>
      </c>
      <c r="C63" t="s">
        <v>782</v>
      </c>
      <c r="D63" t="s">
        <v>783</v>
      </c>
      <c r="E63" t="s">
        <v>207</v>
      </c>
      <c r="F63" t="s">
        <v>523</v>
      </c>
      <c r="I63">
        <f t="shared" si="1"/>
        <v>62</v>
      </c>
      <c r="J63">
        <f t="shared" si="2"/>
        <v>62</v>
      </c>
      <c r="K63">
        <f t="shared" si="0"/>
        <v>1</v>
      </c>
      <c r="L63" t="b">
        <f>COUNTIF($N$2:N63, N63)=1</f>
        <v>1</v>
      </c>
      <c r="M63" s="37">
        <f>IF( $Q63, MAX($M$1:M62)+1, 0)</f>
        <v>43</v>
      </c>
      <c r="N63" t="str" cm="1">
        <f t="array" ref="N63">INDEX($A$9:$F$1048576, $J63, $K63 )</f>
        <v>00494</v>
      </c>
      <c r="O63" t="str" cm="1">
        <f t="array" ref="O63">INDEX($B$9:$F$1048576, $J63, $K63 )</f>
        <v>하나은행</v>
      </c>
      <c r="P63" t="str" cm="1">
        <f t="array" ref="P63">IF( $L63, TRIM(_xll.IMDP("IR", $G$5&amp;$N63, $G$6)), "" )</f>
        <v>은행채AAA</v>
      </c>
      <c r="Q63" t="b" cm="1">
        <f t="array" ref="Q63">IF(
    $U$1=1, AND($P63&lt;&gt;"", $P63&lt;&gt;"...", $P63&lt;&gt;"입력오류"),
    IF(
        $U$18=1, AND($P63&lt;&gt;"", $P63&lt;&gt;"...", $P63&lt;&gt;"입력오류", ISNUMBER(FIND(INDEX($T$2:$T$7,$U$1),$P63))),
        IF(
            $U$17="기타", AND($P63&lt;&gt;"", $P63&lt;&gt;"...", $P63&lt;&gt;"입력오류", NOT(ISNUMBER(FIND($T$21:$T$34,$P63)))),
            AND($P63&lt;&gt;"", $P63&lt;&gt;"...", $P63&lt;&gt;"입력오류", $T$19=$P63)
        )
    )
)</f>
        <v>1</v>
      </c>
    </row>
    <row r="64" spans="1:17">
      <c r="A64" t="s">
        <v>771</v>
      </c>
      <c r="B64" t="s">
        <v>772</v>
      </c>
      <c r="C64" t="s">
        <v>9580</v>
      </c>
      <c r="D64" t="s">
        <v>9581</v>
      </c>
      <c r="E64" t="s">
        <v>190</v>
      </c>
      <c r="F64" t="s">
        <v>10</v>
      </c>
      <c r="I64">
        <f t="shared" si="1"/>
        <v>63</v>
      </c>
      <c r="J64">
        <f t="shared" si="2"/>
        <v>63</v>
      </c>
      <c r="K64">
        <f t="shared" si="0"/>
        <v>1</v>
      </c>
      <c r="L64" t="b">
        <f>COUNTIF($N$2:N64, N64)=1</f>
        <v>1</v>
      </c>
      <c r="M64" s="37">
        <f>IF( $Q64, MAX($M$1:M63)+1, 0)</f>
        <v>0</v>
      </c>
      <c r="N64" t="str" cm="1">
        <f t="array" ref="N64">INDEX($A$9:$F$1048576, $J64, $K64 )</f>
        <v>00496</v>
      </c>
      <c r="O64" t="str" cm="1">
        <f t="array" ref="O64">INDEX($B$9:$F$1048576, $J64, $K64 )</f>
        <v>한신공영</v>
      </c>
      <c r="P64" t="str" cm="1">
        <f t="array" ref="P64">IF( $L64, TRIM(_xll.IMDP("IR", $G$5&amp;$N64, $G$6)), "" )</f>
        <v/>
      </c>
      <c r="Q64" t="b" cm="1">
        <f t="array" ref="Q64">IF(
    $U$1=1, AND($P64&lt;&gt;"", $P64&lt;&gt;"...", $P64&lt;&gt;"입력오류"),
    IF(
        $U$18=1, AND($P64&lt;&gt;"", $P64&lt;&gt;"...", $P64&lt;&gt;"입력오류", ISNUMBER(FIND(INDEX($T$2:$T$7,$U$1),$P64))),
        IF(
            $U$17="기타", AND($P64&lt;&gt;"", $P64&lt;&gt;"...", $P64&lt;&gt;"입력오류", NOT(ISNUMBER(FIND($T$21:$T$34,$P64)))),
            AND($P64&lt;&gt;"", $P64&lt;&gt;"...", $P64&lt;&gt;"입력오류", $T$19=$P64)
        )
    )
)</f>
        <v>0</v>
      </c>
    </row>
    <row r="65" spans="1:17">
      <c r="A65" t="s">
        <v>290</v>
      </c>
      <c r="B65" t="s">
        <v>77</v>
      </c>
      <c r="C65" t="s">
        <v>9582</v>
      </c>
      <c r="D65" t="s">
        <v>9583</v>
      </c>
      <c r="E65" t="s">
        <v>260</v>
      </c>
      <c r="F65" t="s">
        <v>53</v>
      </c>
      <c r="I65">
        <f t="shared" si="1"/>
        <v>64</v>
      </c>
      <c r="J65">
        <f t="shared" si="2"/>
        <v>64</v>
      </c>
      <c r="K65">
        <f t="shared" si="0"/>
        <v>1</v>
      </c>
      <c r="L65" t="b">
        <f>COUNTIF($N$2:N65, N65)=1</f>
        <v>1</v>
      </c>
      <c r="M65" s="37">
        <f>IF( $Q65, MAX($M$1:M64)+1, 0)</f>
        <v>44</v>
      </c>
      <c r="N65" t="str" cm="1">
        <f t="array" ref="N65">INDEX($A$9:$F$1048576, $J65, $K65 )</f>
        <v>00499</v>
      </c>
      <c r="O65" t="str" cm="1">
        <f t="array" ref="O65">INDEX($B$9:$F$1048576, $J65, $K65 )</f>
        <v>롯데지주</v>
      </c>
      <c r="P65" t="str" cm="1">
        <f t="array" ref="P65">IF( $L65, TRIM(_xll.IMDP("IR", $G$5&amp;$N65, $G$6)), "" )</f>
        <v>공모/무보증AA-</v>
      </c>
      <c r="Q65" t="b" cm="1">
        <f t="array" ref="Q65">IF(
    $U$1=1, AND($P65&lt;&gt;"", $P65&lt;&gt;"...", $P65&lt;&gt;"입력오류"),
    IF(
        $U$18=1, AND($P65&lt;&gt;"", $P65&lt;&gt;"...", $P65&lt;&gt;"입력오류", ISNUMBER(FIND(INDEX($T$2:$T$7,$U$1),$P65))),
        IF(
            $U$17="기타", AND($P65&lt;&gt;"", $P65&lt;&gt;"...", $P65&lt;&gt;"입력오류", NOT(ISNUMBER(FIND($T$21:$T$34,$P65)))),
            AND($P65&lt;&gt;"", $P65&lt;&gt;"...", $P65&lt;&gt;"입력오류", $T$19=$P65)
        )
    )
)</f>
        <v>1</v>
      </c>
    </row>
    <row r="66" spans="1:17">
      <c r="A66" t="s">
        <v>774</v>
      </c>
      <c r="B66" t="s">
        <v>775</v>
      </c>
      <c r="C66" t="s">
        <v>196</v>
      </c>
      <c r="D66" t="s">
        <v>14</v>
      </c>
      <c r="E66" t="s">
        <v>12788</v>
      </c>
      <c r="F66" t="s">
        <v>12789</v>
      </c>
      <c r="I66">
        <f t="shared" si="1"/>
        <v>65</v>
      </c>
      <c r="J66">
        <f t="shared" si="2"/>
        <v>65</v>
      </c>
      <c r="K66">
        <f t="shared" ref="K66:K129" si="3">IF( $I66&gt;$G$4, NA(), IF($I66&gt;$G$3, 5, IF($I66&gt;$G$2, 3, 1 ) ) )</f>
        <v>1</v>
      </c>
      <c r="L66" t="b">
        <f>COUNTIF($N$2:N66, N66)=1</f>
        <v>1</v>
      </c>
      <c r="M66" s="37">
        <f>IF( $Q66, MAX($M$1:M65)+1, 0)</f>
        <v>45</v>
      </c>
      <c r="N66" t="str" cm="1">
        <f t="array" ref="N66">INDEX($A$9:$F$1048576, $J66, $K66 )</f>
        <v>00508</v>
      </c>
      <c r="O66" t="str" cm="1">
        <f t="array" ref="O66">INDEX($B$9:$F$1048576, $J66, $K66 )</f>
        <v>GS칼텍스</v>
      </c>
      <c r="P66" t="str" cm="1">
        <f t="array" ref="P66">IF( $L66, TRIM(_xll.IMDP("IR", $G$5&amp;$N66, $G$6)), "" )</f>
        <v>공모/무보증AA+</v>
      </c>
      <c r="Q66" t="b" cm="1">
        <f t="array" ref="Q66">IF(
    $U$1=1, AND($P66&lt;&gt;"", $P66&lt;&gt;"...", $P66&lt;&gt;"입력오류"),
    IF(
        $U$18=1, AND($P66&lt;&gt;"", $P66&lt;&gt;"...", $P66&lt;&gt;"입력오류", ISNUMBER(FIND(INDEX($T$2:$T$7,$U$1),$P66))),
        IF(
            $U$17="기타", AND($P66&lt;&gt;"", $P66&lt;&gt;"...", $P66&lt;&gt;"입력오류", NOT(ISNUMBER(FIND($T$21:$T$34,$P66)))),
            AND($P66&lt;&gt;"", $P66&lt;&gt;"...", $P66&lt;&gt;"입력오류", $T$19=$P66)
        )
    )
)</f>
        <v>1</v>
      </c>
    </row>
    <row r="67" spans="1:17">
      <c r="A67" t="s">
        <v>424</v>
      </c>
      <c r="B67" t="s">
        <v>160</v>
      </c>
      <c r="C67" t="s">
        <v>9584</v>
      </c>
      <c r="D67" t="s">
        <v>9585</v>
      </c>
      <c r="E67" t="s">
        <v>432</v>
      </c>
      <c r="F67" t="s">
        <v>524</v>
      </c>
      <c r="I67">
        <f t="shared" ref="I67:I130" si="4">ROW()-1</f>
        <v>66</v>
      </c>
      <c r="J67">
        <f t="shared" ref="J67:J130" si="5">IF( $I67&gt;$G$4, NA(), IF($I67&gt;$G$3, $I67-$G$3, IF($I67&gt;$G$2, $I67-$G$2, $I67 ) ) )</f>
        <v>66</v>
      </c>
      <c r="K67">
        <f t="shared" si="3"/>
        <v>1</v>
      </c>
      <c r="L67" t="b">
        <f>COUNTIF($N$2:N67, N67)=1</f>
        <v>1</v>
      </c>
      <c r="M67" s="37">
        <f>IF( $Q67, MAX($M$1:M66)+1, 0)</f>
        <v>46</v>
      </c>
      <c r="N67" t="str" cm="1">
        <f t="array" ref="N67">INDEX($A$9:$F$1048576, $J67, $K67 )</f>
        <v>00509</v>
      </c>
      <c r="O67" t="str" cm="1">
        <f t="array" ref="O67">INDEX($B$9:$F$1048576, $J67, $K67 )</f>
        <v>SGC에너지</v>
      </c>
      <c r="P67" t="str" cm="1">
        <f t="array" ref="P67">IF( $L67, TRIM(_xll.IMDP("IR", $G$5&amp;$N67, $G$6)), "" )</f>
        <v>공모/무보증A0</v>
      </c>
      <c r="Q67" t="b" cm="1">
        <f t="array" ref="Q67">IF(
    $U$1=1, AND($P67&lt;&gt;"", $P67&lt;&gt;"...", $P67&lt;&gt;"입력오류"),
    IF(
        $U$18=1, AND($P67&lt;&gt;"", $P67&lt;&gt;"...", $P67&lt;&gt;"입력오류", ISNUMBER(FIND(INDEX($T$2:$T$7,$U$1),$P67))),
        IF(
            $U$17="기타", AND($P67&lt;&gt;"", $P67&lt;&gt;"...", $P67&lt;&gt;"입력오류", NOT(ISNUMBER(FIND($T$21:$T$34,$P67)))),
            AND($P67&lt;&gt;"", $P67&lt;&gt;"...", $P67&lt;&gt;"입력오류", $T$19=$P67)
        )
    )
)</f>
        <v>1</v>
      </c>
    </row>
    <row r="68" spans="1:17">
      <c r="A68" t="s">
        <v>282</v>
      </c>
      <c r="B68" t="s">
        <v>71</v>
      </c>
      <c r="C68" t="s">
        <v>245</v>
      </c>
      <c r="D68" t="s">
        <v>43</v>
      </c>
      <c r="E68" t="s">
        <v>12790</v>
      </c>
      <c r="F68" t="s">
        <v>12791</v>
      </c>
      <c r="I68">
        <f t="shared" si="4"/>
        <v>67</v>
      </c>
      <c r="J68">
        <f t="shared" si="5"/>
        <v>67</v>
      </c>
      <c r="K68">
        <f t="shared" si="3"/>
        <v>1</v>
      </c>
      <c r="L68" t="b">
        <f>COUNTIF($N$2:N68, N68)=1</f>
        <v>1</v>
      </c>
      <c r="M68" s="37">
        <f>IF( $Q68, MAX($M$1:M67)+1, 0)</f>
        <v>0</v>
      </c>
      <c r="N68" t="str" cm="1">
        <f t="array" ref="N68">INDEX($A$9:$F$1048576, $J68, $K68 )</f>
        <v>00511</v>
      </c>
      <c r="O68" t="str" cm="1">
        <f t="array" ref="O68">INDEX($B$9:$F$1048576, $J68, $K68 )</f>
        <v>한창</v>
      </c>
      <c r="P68" t="str" cm="1">
        <f t="array" ref="P68">IF( $L68, TRIM(_xll.IMDP("IR", $G$5&amp;$N68, $G$6)), "" )</f>
        <v/>
      </c>
      <c r="Q68" t="b" cm="1">
        <f t="array" ref="Q68">IF(
    $U$1=1, AND($P68&lt;&gt;"", $P68&lt;&gt;"...", $P68&lt;&gt;"입력오류"),
    IF(
        $U$18=1, AND($P68&lt;&gt;"", $P68&lt;&gt;"...", $P68&lt;&gt;"입력오류", ISNUMBER(FIND(INDEX($T$2:$T$7,$U$1),$P68))),
        IF(
            $U$17="기타", AND($P68&lt;&gt;"", $P68&lt;&gt;"...", $P68&lt;&gt;"입력오류", NOT(ISNUMBER(FIND($T$21:$T$34,$P68)))),
            AND($P68&lt;&gt;"", $P68&lt;&gt;"...", $P68&lt;&gt;"입력오류", $T$19=$P68)
        )
    )
)</f>
        <v>0</v>
      </c>
    </row>
    <row r="69" spans="1:17">
      <c r="A69" t="s">
        <v>406</v>
      </c>
      <c r="B69" t="s">
        <v>148</v>
      </c>
      <c r="C69" t="s">
        <v>205</v>
      </c>
      <c r="D69" t="s">
        <v>513</v>
      </c>
      <c r="E69" t="s">
        <v>389</v>
      </c>
      <c r="F69" t="s">
        <v>137</v>
      </c>
      <c r="I69">
        <f t="shared" si="4"/>
        <v>68</v>
      </c>
      <c r="J69">
        <f t="shared" si="5"/>
        <v>68</v>
      </c>
      <c r="K69">
        <f t="shared" si="3"/>
        <v>1</v>
      </c>
      <c r="L69" t="b">
        <f>COUNTIF($N$2:N69, N69)=1</f>
        <v>1</v>
      </c>
      <c r="M69" s="37">
        <f>IF( $Q69, MAX($M$1:M68)+1, 0)</f>
        <v>0</v>
      </c>
      <c r="N69" t="str" cm="1">
        <f t="array" ref="N69">INDEX($A$9:$F$1048576, $J69, $K69 )</f>
        <v>00525</v>
      </c>
      <c r="O69" t="str" cm="1">
        <f t="array" ref="O69">INDEX($B$9:$F$1048576, $J69, $K69 )</f>
        <v>녹십자홀딩스</v>
      </c>
      <c r="P69" t="str" cm="1">
        <f t="array" ref="P69">IF( $L69, TRIM(_xll.IMDP("IR", $G$5&amp;$N69, $G$6)), "" )</f>
        <v/>
      </c>
      <c r="Q69" t="b" cm="1">
        <f t="array" ref="Q69">IF(
    $U$1=1, AND($P69&lt;&gt;"", $P69&lt;&gt;"...", $P69&lt;&gt;"입력오류"),
    IF(
        $U$18=1, AND($P69&lt;&gt;"", $P69&lt;&gt;"...", $P69&lt;&gt;"입력오류", ISNUMBER(FIND(INDEX($T$2:$T$7,$U$1),$P69))),
        IF(
            $U$17="기타", AND($P69&lt;&gt;"", $P69&lt;&gt;"...", $P69&lt;&gt;"입력오류", NOT(ISNUMBER(FIND($T$21:$T$34,$P69)))),
            AND($P69&lt;&gt;"", $P69&lt;&gt;"...", $P69&lt;&gt;"입력오류", $T$19=$P69)
        )
    )
)</f>
        <v>0</v>
      </c>
    </row>
    <row r="70" spans="1:17">
      <c r="A70" t="s">
        <v>657</v>
      </c>
      <c r="B70" t="s">
        <v>119</v>
      </c>
      <c r="C70" t="s">
        <v>193</v>
      </c>
      <c r="D70" t="s">
        <v>13</v>
      </c>
      <c r="E70" t="s">
        <v>278</v>
      </c>
      <c r="F70" t="s">
        <v>68</v>
      </c>
      <c r="I70">
        <f t="shared" si="4"/>
        <v>69</v>
      </c>
      <c r="J70">
        <f t="shared" si="5"/>
        <v>69</v>
      </c>
      <c r="K70">
        <f t="shared" si="3"/>
        <v>1</v>
      </c>
      <c r="L70" t="b">
        <f>COUNTIF($N$2:N70, N70)=1</f>
        <v>1</v>
      </c>
      <c r="M70" s="37">
        <f>IF( $Q70, MAX($M$1:M69)+1, 0)</f>
        <v>47</v>
      </c>
      <c r="N70" t="str" cm="1">
        <f t="array" ref="N70">INDEX($A$9:$F$1048576, $J70, $K70 )</f>
        <v>00527</v>
      </c>
      <c r="O70" t="str" cm="1">
        <f t="array" ref="O70">INDEX($B$9:$F$1048576, $J70, $K70 )</f>
        <v>아이엠뱅크</v>
      </c>
      <c r="P70" t="str" cm="1">
        <f t="array" ref="P70">IF( $L70, TRIM(_xll.IMDP("IR", $G$5&amp;$N70, $G$6)), "" )</f>
        <v>은행채AAA</v>
      </c>
      <c r="Q70" t="b" cm="1">
        <f t="array" ref="Q70">IF(
    $U$1=1, AND($P70&lt;&gt;"", $P70&lt;&gt;"...", $P70&lt;&gt;"입력오류"),
    IF(
        $U$18=1, AND($P70&lt;&gt;"", $P70&lt;&gt;"...", $P70&lt;&gt;"입력오류", ISNUMBER(FIND(INDEX($T$2:$T$7,$U$1),$P70))),
        IF(
            $U$17="기타", AND($P70&lt;&gt;"", $P70&lt;&gt;"...", $P70&lt;&gt;"입력오류", NOT(ISNUMBER(FIND($T$21:$T$34,$P70)))),
            AND($P70&lt;&gt;"", $P70&lt;&gt;"...", $P70&lt;&gt;"입력오류", $T$19=$P70)
        )
    )
)</f>
        <v>1</v>
      </c>
    </row>
    <row r="71" spans="1:17">
      <c r="A71" t="s">
        <v>407</v>
      </c>
      <c r="B71" t="s">
        <v>149</v>
      </c>
      <c r="C71" t="s">
        <v>180</v>
      </c>
      <c r="D71" t="s">
        <v>5</v>
      </c>
      <c r="E71" t="s">
        <v>821</v>
      </c>
      <c r="F71" t="s">
        <v>822</v>
      </c>
      <c r="I71">
        <f t="shared" si="4"/>
        <v>70</v>
      </c>
      <c r="J71">
        <f t="shared" si="5"/>
        <v>70</v>
      </c>
      <c r="K71">
        <f t="shared" si="3"/>
        <v>1</v>
      </c>
      <c r="L71" t="b">
        <f>COUNTIF($N$2:N71, N71)=1</f>
        <v>1</v>
      </c>
      <c r="M71" s="37">
        <f>IF( $Q71, MAX($M$1:M70)+1, 0)</f>
        <v>48</v>
      </c>
      <c r="N71" t="str" cm="1">
        <f t="array" ref="N71">INDEX($A$9:$F$1048576, $J71, $K71 )</f>
        <v>00528</v>
      </c>
      <c r="O71" t="str" cm="1">
        <f t="array" ref="O71">INDEX($B$9:$F$1048576, $J71, $K71 )</f>
        <v>부산은행</v>
      </c>
      <c r="P71" t="str" cm="1">
        <f t="array" ref="P71">IF( $L71, TRIM(_xll.IMDP("IR", $G$5&amp;$N71, $G$6)), "" )</f>
        <v>은행채AAA</v>
      </c>
      <c r="Q71" t="b" cm="1">
        <f t="array" ref="Q71">IF(
    $U$1=1, AND($P71&lt;&gt;"", $P71&lt;&gt;"...", $P71&lt;&gt;"입력오류"),
    IF(
        $U$18=1, AND($P71&lt;&gt;"", $P71&lt;&gt;"...", $P71&lt;&gt;"입력오류", ISNUMBER(FIND(INDEX($T$2:$T$7,$U$1),$P71))),
        IF(
            $U$17="기타", AND($P71&lt;&gt;"", $P71&lt;&gt;"...", $P71&lt;&gt;"입력오류", NOT(ISNUMBER(FIND($T$21:$T$34,$P71)))),
            AND($P71&lt;&gt;"", $P71&lt;&gt;"...", $P71&lt;&gt;"입력오류", $T$19=$P71)
        )
    )
)</f>
        <v>1</v>
      </c>
    </row>
    <row r="72" spans="1:17">
      <c r="A72" t="s">
        <v>256</v>
      </c>
      <c r="B72" t="s">
        <v>511</v>
      </c>
      <c r="C72" t="s">
        <v>236</v>
      </c>
      <c r="D72" t="s">
        <v>59</v>
      </c>
      <c r="E72" t="s">
        <v>387</v>
      </c>
      <c r="F72" t="s">
        <v>135</v>
      </c>
      <c r="I72">
        <f t="shared" si="4"/>
        <v>71</v>
      </c>
      <c r="J72">
        <f t="shared" si="5"/>
        <v>71</v>
      </c>
      <c r="K72">
        <f t="shared" si="3"/>
        <v>1</v>
      </c>
      <c r="L72" t="b">
        <f>COUNTIF($N$2:N72, N72)=1</f>
        <v>1</v>
      </c>
      <c r="M72" s="37">
        <f>IF( $Q72, MAX($M$1:M71)+1, 0)</f>
        <v>49</v>
      </c>
      <c r="N72" t="str" cm="1">
        <f t="array" ref="N72">INDEX($A$9:$F$1048576, $J72, $K72 )</f>
        <v>00530</v>
      </c>
      <c r="O72" t="str" cm="1">
        <f t="array" ref="O72">INDEX($B$9:$F$1048576, $J72, $K72 )</f>
        <v>롯데칠성음료</v>
      </c>
      <c r="P72" t="str" cm="1">
        <f t="array" ref="P72">IF( $L72, TRIM(_xll.IMDP("IR", $G$5&amp;$N72, $G$6)), "" )</f>
        <v>공모/무보증AA0</v>
      </c>
      <c r="Q72" t="b" cm="1">
        <f t="array" ref="Q72">IF(
    $U$1=1, AND($P72&lt;&gt;"", $P72&lt;&gt;"...", $P72&lt;&gt;"입력오류"),
    IF(
        $U$18=1, AND($P72&lt;&gt;"", $P72&lt;&gt;"...", $P72&lt;&gt;"입력오류", ISNUMBER(FIND(INDEX($T$2:$T$7,$U$1),$P72))),
        IF(
            $U$17="기타", AND($P72&lt;&gt;"", $P72&lt;&gt;"...", $P72&lt;&gt;"입력오류", NOT(ISNUMBER(FIND($T$21:$T$34,$P72)))),
            AND($P72&lt;&gt;"", $P72&lt;&gt;"...", $P72&lt;&gt;"입력오류", $T$19=$P72)
        )
    )
)</f>
        <v>1</v>
      </c>
    </row>
    <row r="73" spans="1:17">
      <c r="A73" t="s">
        <v>182</v>
      </c>
      <c r="B73" t="s">
        <v>6</v>
      </c>
      <c r="C73" t="s">
        <v>9586</v>
      </c>
      <c r="D73" t="s">
        <v>9587</v>
      </c>
      <c r="E73" t="s">
        <v>12792</v>
      </c>
      <c r="F73" t="s">
        <v>12793</v>
      </c>
      <c r="I73">
        <f t="shared" si="4"/>
        <v>72</v>
      </c>
      <c r="J73">
        <f t="shared" si="5"/>
        <v>72</v>
      </c>
      <c r="K73">
        <f t="shared" si="3"/>
        <v>1</v>
      </c>
      <c r="L73" t="b">
        <f>COUNTIF($N$2:N73, N73)=1</f>
        <v>1</v>
      </c>
      <c r="M73" s="37">
        <f>IF( $Q73, MAX($M$1:M72)+1, 0)</f>
        <v>0</v>
      </c>
      <c r="N73" t="str" cm="1">
        <f t="array" ref="N73">INDEX($A$9:$F$1048576, $J73, $K73 )</f>
        <v>00532</v>
      </c>
      <c r="O73" t="str" cm="1">
        <f t="array" ref="O73">INDEX($B$9:$F$1048576, $J73, $K73 )</f>
        <v>국동</v>
      </c>
      <c r="P73" t="str" cm="1">
        <f t="array" ref="P73">IF( $L73, TRIM(_xll.IMDP("IR", $G$5&amp;$N73, $G$6)), "" )</f>
        <v/>
      </c>
      <c r="Q73" t="b" cm="1">
        <f t="array" ref="Q73">IF(
    $U$1=1, AND($P73&lt;&gt;"", $P73&lt;&gt;"...", $P73&lt;&gt;"입력오류"),
    IF(
        $U$18=1, AND($P73&lt;&gt;"", $P73&lt;&gt;"...", $P73&lt;&gt;"입력오류", ISNUMBER(FIND(INDEX($T$2:$T$7,$U$1),$P73))),
        IF(
            $U$17="기타", AND($P73&lt;&gt;"", $P73&lt;&gt;"...", $P73&lt;&gt;"입력오류", NOT(ISNUMBER(FIND($T$21:$T$34,$P73)))),
            AND($P73&lt;&gt;"", $P73&lt;&gt;"...", $P73&lt;&gt;"입력오류", $T$19=$P73)
        )
    )
)</f>
        <v>0</v>
      </c>
    </row>
    <row r="74" spans="1:17">
      <c r="A74" t="s">
        <v>658</v>
      </c>
      <c r="B74" t="s">
        <v>512</v>
      </c>
      <c r="C74" t="s">
        <v>343</v>
      </c>
      <c r="D74" t="s">
        <v>515</v>
      </c>
      <c r="E74" t="s">
        <v>206</v>
      </c>
      <c r="F74" t="s">
        <v>20</v>
      </c>
      <c r="I74">
        <f t="shared" si="4"/>
        <v>73</v>
      </c>
      <c r="J74">
        <f t="shared" si="5"/>
        <v>73</v>
      </c>
      <c r="K74">
        <f t="shared" si="3"/>
        <v>1</v>
      </c>
      <c r="L74" t="b">
        <f>COUNTIF($N$2:N74, N74)=1</f>
        <v>1</v>
      </c>
      <c r="M74" s="37">
        <f>IF( $Q74, MAX($M$1:M73)+1, 0)</f>
        <v>50</v>
      </c>
      <c r="N74" t="str" cm="1">
        <f t="array" ref="N74">INDEX($A$9:$F$1048576, $J74, $K74 )</f>
        <v>00538</v>
      </c>
      <c r="O74" t="str" cm="1">
        <f t="array" ref="O74">INDEX($B$9:$F$1048576, $J74, $K74 )</f>
        <v>현대자동차</v>
      </c>
      <c r="P74" t="str" cm="1">
        <f t="array" ref="P74">IF( $L74, TRIM(_xll.IMDP("IR", $G$5&amp;$N74, $G$6)), "" )</f>
        <v>공모/무보증AA+</v>
      </c>
      <c r="Q74" t="b" cm="1">
        <f t="array" ref="Q74">IF(
    $U$1=1, AND($P74&lt;&gt;"", $P74&lt;&gt;"...", $P74&lt;&gt;"입력오류"),
    IF(
        $U$18=1, AND($P74&lt;&gt;"", $P74&lt;&gt;"...", $P74&lt;&gt;"입력오류", ISNUMBER(FIND(INDEX($T$2:$T$7,$U$1),$P74))),
        IF(
            $U$17="기타", AND($P74&lt;&gt;"", $P74&lt;&gt;"...", $P74&lt;&gt;"입력오류", NOT(ISNUMBER(FIND($T$21:$T$34,$P74)))),
            AND($P74&lt;&gt;"", $P74&lt;&gt;"...", $P74&lt;&gt;"입력오류", $T$19=$P74)
        )
    )
)</f>
        <v>1</v>
      </c>
    </row>
    <row r="75" spans="1:17">
      <c r="A75" t="s">
        <v>776</v>
      </c>
      <c r="B75" t="s">
        <v>777</v>
      </c>
      <c r="C75" t="s">
        <v>9588</v>
      </c>
      <c r="D75" t="s">
        <v>9589</v>
      </c>
      <c r="E75" t="s">
        <v>178</v>
      </c>
      <c r="F75" t="s">
        <v>3</v>
      </c>
      <c r="I75">
        <f t="shared" si="4"/>
        <v>74</v>
      </c>
      <c r="J75">
        <f t="shared" si="5"/>
        <v>74</v>
      </c>
      <c r="K75">
        <f t="shared" si="3"/>
        <v>1</v>
      </c>
      <c r="L75" t="b">
        <f>COUNTIF($N$2:N75, N75)=1</f>
        <v>1</v>
      </c>
      <c r="M75" s="37">
        <f>IF( $Q75, MAX($M$1:M74)+1, 0)</f>
        <v>0</v>
      </c>
      <c r="N75" t="str" cm="1">
        <f t="array" ref="N75">INDEX($A$9:$F$1048576, $J75, $K75 )</f>
        <v>00539</v>
      </c>
      <c r="O75" t="str" cm="1">
        <f t="array" ref="O75">INDEX($B$9:$F$1048576, $J75, $K75 )</f>
        <v>신성통상</v>
      </c>
      <c r="P75" t="str" cm="1">
        <f t="array" ref="P75">IF( $L75, TRIM(_xll.IMDP("IR", $G$5&amp;$N75, $G$6)), "" )</f>
        <v/>
      </c>
      <c r="Q75" t="b" cm="1">
        <f t="array" ref="Q75">IF(
    $U$1=1, AND($P75&lt;&gt;"", $P75&lt;&gt;"...", $P75&lt;&gt;"입력오류"),
    IF(
        $U$18=1, AND($P75&lt;&gt;"", $P75&lt;&gt;"...", $P75&lt;&gt;"입력오류", ISNUMBER(FIND(INDEX($T$2:$T$7,$U$1),$P75))),
        IF(
            $U$17="기타", AND($P75&lt;&gt;"", $P75&lt;&gt;"...", $P75&lt;&gt;"입력오류", NOT(ISNUMBER(FIND($T$21:$T$34,$P75)))),
            AND($P75&lt;&gt;"", $P75&lt;&gt;"...", $P75&lt;&gt;"입력오류", $T$19=$P75)
        )
    )
)</f>
        <v>0</v>
      </c>
    </row>
    <row r="76" spans="1:17">
      <c r="A76" t="s">
        <v>778</v>
      </c>
      <c r="B76" t="s">
        <v>779</v>
      </c>
      <c r="C76" t="s">
        <v>661</v>
      </c>
      <c r="D76" t="s">
        <v>517</v>
      </c>
      <c r="E76" t="s">
        <v>823</v>
      </c>
      <c r="F76" t="s">
        <v>824</v>
      </c>
      <c r="I76">
        <f t="shared" si="4"/>
        <v>75</v>
      </c>
      <c r="J76">
        <f t="shared" si="5"/>
        <v>75</v>
      </c>
      <c r="K76">
        <f t="shared" si="3"/>
        <v>1</v>
      </c>
      <c r="L76" t="b">
        <f>COUNTIF($N$2:N76, N76)=1</f>
        <v>1</v>
      </c>
      <c r="M76" s="37">
        <f>IF( $Q76, MAX($M$1:M75)+1, 0)</f>
        <v>51</v>
      </c>
      <c r="N76" t="str" cm="1">
        <f t="array" ref="N76">INDEX($A$9:$F$1048576, $J76, $K76 )</f>
        <v>00561</v>
      </c>
      <c r="O76" t="str" cm="1">
        <f t="array" ref="O76">INDEX($B$9:$F$1048576, $J76, $K76 )</f>
        <v>SPC삼립</v>
      </c>
      <c r="P76" t="str" cm="1">
        <f t="array" ref="P76">IF( $L76, TRIM(_xll.IMDP("IR", $G$5&amp;$N76, $G$6)), "" )</f>
        <v>공모/무보증A+</v>
      </c>
      <c r="Q76" t="b" cm="1">
        <f t="array" ref="Q76">IF(
    $U$1=1, AND($P76&lt;&gt;"", $P76&lt;&gt;"...", $P76&lt;&gt;"입력오류"),
    IF(
        $U$18=1, AND($P76&lt;&gt;"", $P76&lt;&gt;"...", $P76&lt;&gt;"입력오류", ISNUMBER(FIND(INDEX($T$2:$T$7,$U$1),$P76))),
        IF(
            $U$17="기타", AND($P76&lt;&gt;"", $P76&lt;&gt;"...", $P76&lt;&gt;"입력오류", NOT(ISNUMBER(FIND($T$21:$T$34,$P76)))),
            AND($P76&lt;&gt;"", $P76&lt;&gt;"...", $P76&lt;&gt;"입력오류", $T$19=$P76)
        )
    )
)</f>
        <v>1</v>
      </c>
    </row>
    <row r="77" spans="1:17">
      <c r="A77" t="s">
        <v>226</v>
      </c>
      <c r="B77" t="s">
        <v>5573</v>
      </c>
      <c r="C77" t="s">
        <v>276</v>
      </c>
      <c r="D77" t="s">
        <v>67</v>
      </c>
      <c r="E77" t="s">
        <v>12794</v>
      </c>
      <c r="F77" t="s">
        <v>12795</v>
      </c>
      <c r="I77">
        <f t="shared" si="4"/>
        <v>76</v>
      </c>
      <c r="J77">
        <f t="shared" si="5"/>
        <v>76</v>
      </c>
      <c r="K77">
        <f t="shared" si="3"/>
        <v>1</v>
      </c>
      <c r="L77" t="b">
        <f>COUNTIF($N$2:N77, N77)=1</f>
        <v>1</v>
      </c>
      <c r="M77" s="37">
        <f>IF( $Q77, MAX($M$1:M76)+1, 0)</f>
        <v>52</v>
      </c>
      <c r="N77" t="str" cm="1">
        <f t="array" ref="N77">INDEX($A$9:$F$1048576, $J77, $K77 )</f>
        <v>00594</v>
      </c>
      <c r="O77" t="str" cm="1">
        <f t="array" ref="O77">INDEX($B$9:$F$1048576, $J77, $K77 )</f>
        <v>NH투자증권(구 우리투자)</v>
      </c>
      <c r="P77" t="str" cm="1">
        <f t="array" ref="P77">IF( $L77, TRIM(_xll.IMDP("IR", $G$5&amp;$N77, $G$6)), "" )</f>
        <v>공모/무보증AA+</v>
      </c>
      <c r="Q77" t="b" cm="1">
        <f t="array" ref="Q77">IF(
    $U$1=1, AND($P77&lt;&gt;"", $P77&lt;&gt;"...", $P77&lt;&gt;"입력오류"),
    IF(
        $U$18=1, AND($P77&lt;&gt;"", $P77&lt;&gt;"...", $P77&lt;&gt;"입력오류", ISNUMBER(FIND(INDEX($T$2:$T$7,$U$1),$P77))),
        IF(
            $U$17="기타", AND($P77&lt;&gt;"", $P77&lt;&gt;"...", $P77&lt;&gt;"입력오류", NOT(ISNUMBER(FIND($T$21:$T$34,$P77)))),
            AND($P77&lt;&gt;"", $P77&lt;&gt;"...", $P77&lt;&gt;"입력오류", $T$19=$P77)
        )
    )
)</f>
        <v>1</v>
      </c>
    </row>
    <row r="78" spans="1:17">
      <c r="A78" t="s">
        <v>273</v>
      </c>
      <c r="B78" t="s">
        <v>64</v>
      </c>
      <c r="C78" t="s">
        <v>298</v>
      </c>
      <c r="D78" t="s">
        <v>518</v>
      </c>
      <c r="E78" t="s">
        <v>5600</v>
      </c>
      <c r="F78" t="s">
        <v>5601</v>
      </c>
      <c r="I78">
        <f t="shared" si="4"/>
        <v>77</v>
      </c>
      <c r="J78">
        <f t="shared" si="5"/>
        <v>77</v>
      </c>
      <c r="K78">
        <f t="shared" si="3"/>
        <v>1</v>
      </c>
      <c r="L78" t="b">
        <f>COUNTIF($N$2:N78, N78)=1</f>
        <v>1</v>
      </c>
      <c r="M78" s="37">
        <f>IF( $Q78, MAX($M$1:M77)+1, 0)</f>
        <v>53</v>
      </c>
      <c r="N78" t="str" cm="1">
        <f t="array" ref="N78">INDEX($A$9:$F$1048576, $J78, $K78 )</f>
        <v>00604</v>
      </c>
      <c r="O78" t="str" cm="1">
        <f t="array" ref="O78">INDEX($B$9:$F$1048576, $J78, $K78 )</f>
        <v>동원산업</v>
      </c>
      <c r="P78" t="str" cm="1">
        <f t="array" ref="P78">IF( $L78, TRIM(_xll.IMDP("IR", $G$5&amp;$N78, $G$6)), "" )</f>
        <v>공모/무보증AA-</v>
      </c>
      <c r="Q78" t="b" cm="1">
        <f t="array" ref="Q78">IF(
    $U$1=1, AND($P78&lt;&gt;"", $P78&lt;&gt;"...", $P78&lt;&gt;"입력오류"),
    IF(
        $U$18=1, AND($P78&lt;&gt;"", $P78&lt;&gt;"...", $P78&lt;&gt;"입력오류", ISNUMBER(FIND(INDEX($T$2:$T$7,$U$1),$P78))),
        IF(
            $U$17="기타", AND($P78&lt;&gt;"", $P78&lt;&gt;"...", $P78&lt;&gt;"입력오류", NOT(ISNUMBER(FIND($T$21:$T$34,$P78)))),
            AND($P78&lt;&gt;"", $P78&lt;&gt;"...", $P78&lt;&gt;"입력오류", $T$19=$P78)
        )
    )
)</f>
        <v>1</v>
      </c>
    </row>
    <row r="79" spans="1:17">
      <c r="A79" t="s">
        <v>257</v>
      </c>
      <c r="B79" t="s">
        <v>50</v>
      </c>
      <c r="C79" t="s">
        <v>266</v>
      </c>
      <c r="D79" t="s">
        <v>519</v>
      </c>
      <c r="E79" t="s">
        <v>369</v>
      </c>
      <c r="F79" t="s">
        <v>121</v>
      </c>
      <c r="I79">
        <f t="shared" si="4"/>
        <v>78</v>
      </c>
      <c r="J79">
        <f t="shared" si="5"/>
        <v>78</v>
      </c>
      <c r="K79">
        <f t="shared" si="3"/>
        <v>1</v>
      </c>
      <c r="L79" t="b">
        <f>COUNTIF($N$2:N79, N79)=1</f>
        <v>1</v>
      </c>
      <c r="M79" s="37">
        <f>IF( $Q79, MAX($M$1:M78)+1, 0)</f>
        <v>54</v>
      </c>
      <c r="N79" t="str" cm="1">
        <f t="array" ref="N79">INDEX($A$9:$F$1048576, $J79, $K79 )</f>
        <v>00612</v>
      </c>
      <c r="O79" t="str" cm="1">
        <f t="array" ref="O79">INDEX($B$9:$F$1048576, $J79, $K79 )</f>
        <v>SK디스커버리</v>
      </c>
      <c r="P79" t="str" cm="1">
        <f t="array" ref="P79">IF( $L79, TRIM(_xll.IMDP("IR", $G$5&amp;$N79, $G$6)), "" )</f>
        <v>공모/무보증A+</v>
      </c>
      <c r="Q79" t="b" cm="1">
        <f t="array" ref="Q79">IF(
    $U$1=1, AND($P79&lt;&gt;"", $P79&lt;&gt;"...", $P79&lt;&gt;"입력오류"),
    IF(
        $U$18=1, AND($P79&lt;&gt;"", $P79&lt;&gt;"...", $P79&lt;&gt;"입력오류", ISNUMBER(FIND(INDEX($T$2:$T$7,$U$1),$P79))),
        IF(
            $U$17="기타", AND($P79&lt;&gt;"", $P79&lt;&gt;"...", $P79&lt;&gt;"입력오류", NOT(ISNUMBER(FIND($T$21:$T$34,$P79)))),
            AND($P79&lt;&gt;"", $P79&lt;&gt;"...", $P79&lt;&gt;"입력오류", $T$19=$P79)
        )
    )
)</f>
        <v>1</v>
      </c>
    </row>
    <row r="80" spans="1:17">
      <c r="A80" t="s">
        <v>780</v>
      </c>
      <c r="B80" t="s">
        <v>781</v>
      </c>
      <c r="C80" t="s">
        <v>292</v>
      </c>
      <c r="D80" t="s">
        <v>520</v>
      </c>
      <c r="E80" t="s">
        <v>12796</v>
      </c>
      <c r="F80" t="s">
        <v>12797</v>
      </c>
      <c r="I80">
        <f t="shared" si="4"/>
        <v>79</v>
      </c>
      <c r="J80">
        <f t="shared" si="5"/>
        <v>79</v>
      </c>
      <c r="K80">
        <f t="shared" si="3"/>
        <v>1</v>
      </c>
      <c r="L80" t="b">
        <f>COUNTIF($N$2:N80, N80)=1</f>
        <v>1</v>
      </c>
      <c r="M80" s="37">
        <f>IF( $Q80, MAX($M$1:M79)+1, 0)</f>
        <v>55</v>
      </c>
      <c r="N80" t="str" cm="1">
        <f t="array" ref="N80">INDEX($A$9:$F$1048576, $J80, $K80 )</f>
        <v>00622</v>
      </c>
      <c r="O80" t="str" cm="1">
        <f t="array" ref="O80">INDEX($B$9:$F$1048576, $J80, $K80 )</f>
        <v>제주은행</v>
      </c>
      <c r="P80" t="str" cm="1">
        <f t="array" ref="P80">IF( $L80, TRIM(_xll.IMDP("IR", $G$5&amp;$N80, $G$6)), "" )</f>
        <v>은행채AA+</v>
      </c>
      <c r="Q80" t="b" cm="1">
        <f t="array" ref="Q80">IF(
    $U$1=1, AND($P80&lt;&gt;"", $P80&lt;&gt;"...", $P80&lt;&gt;"입력오류"),
    IF(
        $U$18=1, AND($P80&lt;&gt;"", $P80&lt;&gt;"...", $P80&lt;&gt;"입력오류", ISNUMBER(FIND(INDEX($T$2:$T$7,$U$1),$P80))),
        IF(
            $U$17="기타", AND($P80&lt;&gt;"", $P80&lt;&gt;"...", $P80&lt;&gt;"입력오류", NOT(ISNUMBER(FIND($T$21:$T$34,$P80)))),
            AND($P80&lt;&gt;"", $P80&lt;&gt;"...", $P80&lt;&gt;"입력오류", $T$19=$P80)
        )
    )
)</f>
        <v>1</v>
      </c>
    </row>
    <row r="81" spans="1:17">
      <c r="A81" t="s">
        <v>430</v>
      </c>
      <c r="B81" t="s">
        <v>164</v>
      </c>
      <c r="C81" t="s">
        <v>408</v>
      </c>
      <c r="D81" t="s">
        <v>150</v>
      </c>
      <c r="E81" t="s">
        <v>832</v>
      </c>
      <c r="F81" t="s">
        <v>833</v>
      </c>
      <c r="I81">
        <f t="shared" si="4"/>
        <v>80</v>
      </c>
      <c r="J81">
        <f t="shared" si="5"/>
        <v>80</v>
      </c>
      <c r="K81">
        <f t="shared" si="3"/>
        <v>1</v>
      </c>
      <c r="L81" t="b">
        <f>COUNTIF($N$2:N81, N81)=1</f>
        <v>1</v>
      </c>
      <c r="M81" s="37">
        <f>IF( $Q81, MAX($M$1:M80)+1, 0)</f>
        <v>56</v>
      </c>
      <c r="N81" t="str" cm="1">
        <f t="array" ref="N81">INDEX($A$9:$F$1048576, $J81, $K81 )</f>
        <v>00626</v>
      </c>
      <c r="O81" t="str" cm="1">
        <f t="array" ref="O81">INDEX($B$9:$F$1048576, $J81, $K81 )</f>
        <v>LS</v>
      </c>
      <c r="P81" t="str" cm="1">
        <f t="array" ref="P81">IF( $L81, TRIM(_xll.IMDP("IR", $G$5&amp;$N81, $G$6)), "" )</f>
        <v>공모/무보증A+</v>
      </c>
      <c r="Q81" t="b" cm="1">
        <f t="array" ref="Q81">IF(
    $U$1=1, AND($P81&lt;&gt;"", $P81&lt;&gt;"...", $P81&lt;&gt;"입력오류"),
    IF(
        $U$18=1, AND($P81&lt;&gt;"", $P81&lt;&gt;"...", $P81&lt;&gt;"입력오류", ISNUMBER(FIND(INDEX($T$2:$T$7,$U$1),$P81))),
        IF(
            $U$17="기타", AND($P81&lt;&gt;"", $P81&lt;&gt;"...", $P81&lt;&gt;"입력오류", NOT(ISNUMBER(FIND($T$21:$T$34,$P81)))),
            AND($P81&lt;&gt;"", $P81&lt;&gt;"...", $P81&lt;&gt;"입력오류", $T$19=$P81)
        )
    )
)</f>
        <v>1</v>
      </c>
    </row>
    <row r="82" spans="1:17">
      <c r="A82" t="s">
        <v>782</v>
      </c>
      <c r="B82" t="s">
        <v>783</v>
      </c>
      <c r="C82" t="s">
        <v>9590</v>
      </c>
      <c r="D82" t="s">
        <v>9591</v>
      </c>
      <c r="E82" t="s">
        <v>349</v>
      </c>
      <c r="F82" t="s">
        <v>532</v>
      </c>
      <c r="I82">
        <f t="shared" si="4"/>
        <v>81</v>
      </c>
      <c r="J82">
        <f t="shared" si="5"/>
        <v>81</v>
      </c>
      <c r="K82">
        <f t="shared" si="3"/>
        <v>1</v>
      </c>
      <c r="L82" t="b">
        <f>COUNTIF($N$2:N82, N82)=1</f>
        <v>1</v>
      </c>
      <c r="M82" s="37">
        <f>IF( $Q82, MAX($M$1:M81)+1, 0)</f>
        <v>57</v>
      </c>
      <c r="N82" t="str" cm="1">
        <f t="array" ref="N82">INDEX($A$9:$F$1048576, $J82, $K82 )</f>
        <v>00628</v>
      </c>
      <c r="O82" t="str" cm="1">
        <f t="array" ref="O82">INDEX($B$9:$F$1048576, $J82, $K82 )</f>
        <v>녹십자</v>
      </c>
      <c r="P82" t="str" cm="1">
        <f t="array" ref="P82">IF( $L82, TRIM(_xll.IMDP("IR", $G$5&amp;$N82, $G$6)), "" )</f>
        <v>공모/무보증A+</v>
      </c>
      <c r="Q82" t="b" cm="1">
        <f t="array" ref="Q82">IF(
    $U$1=1, AND($P82&lt;&gt;"", $P82&lt;&gt;"...", $P82&lt;&gt;"입력오류"),
    IF(
        $U$18=1, AND($P82&lt;&gt;"", $P82&lt;&gt;"...", $P82&lt;&gt;"입력오류", ISNUMBER(FIND(INDEX($T$2:$T$7,$U$1),$P82))),
        IF(
            $U$17="기타", AND($P82&lt;&gt;"", $P82&lt;&gt;"...", $P82&lt;&gt;"입력오류", NOT(ISNUMBER(FIND($T$21:$T$34,$P82)))),
            AND($P82&lt;&gt;"", $P82&lt;&gt;"...", $P82&lt;&gt;"입력오류", $T$19=$P82)
        )
    )
)</f>
        <v>1</v>
      </c>
    </row>
    <row r="83" spans="1:17">
      <c r="A83" t="s">
        <v>5598</v>
      </c>
      <c r="B83" t="s">
        <v>5599</v>
      </c>
      <c r="C83" t="s">
        <v>358</v>
      </c>
      <c r="D83" t="s">
        <v>111</v>
      </c>
      <c r="E83" t="s">
        <v>215</v>
      </c>
      <c r="F83" t="s">
        <v>26</v>
      </c>
      <c r="I83">
        <f t="shared" si="4"/>
        <v>82</v>
      </c>
      <c r="J83">
        <f t="shared" si="5"/>
        <v>82</v>
      </c>
      <c r="K83">
        <f t="shared" si="3"/>
        <v>1</v>
      </c>
      <c r="L83" t="b">
        <f>COUNTIF($N$2:N83, N83)=1</f>
        <v>1</v>
      </c>
      <c r="M83" s="37">
        <f>IF( $Q83, MAX($M$1:M82)+1, 0)</f>
        <v>0</v>
      </c>
      <c r="N83" t="str" cm="1">
        <f t="array" ref="N83">INDEX($A$9:$F$1048576, $J83, $K83 )</f>
        <v>00635</v>
      </c>
      <c r="O83" t="str" cm="1">
        <f t="array" ref="O83">INDEX($B$9:$F$1048576, $J83, $K83 )</f>
        <v>전북은행</v>
      </c>
      <c r="P83" t="str" cm="1">
        <f t="array" ref="P83">IF( $L83, TRIM(_xll.IMDP("IR", $G$5&amp;$N83, $G$6)), "" )</f>
        <v/>
      </c>
      <c r="Q83" t="b" cm="1">
        <f t="array" ref="Q83">IF(
    $U$1=1, AND($P83&lt;&gt;"", $P83&lt;&gt;"...", $P83&lt;&gt;"입력오류"),
    IF(
        $U$18=1, AND($P83&lt;&gt;"", $P83&lt;&gt;"...", $P83&lt;&gt;"입력오류", ISNUMBER(FIND(INDEX($T$2:$T$7,$U$1),$P83))),
        IF(
            $U$17="기타", AND($P83&lt;&gt;"", $P83&lt;&gt;"...", $P83&lt;&gt;"입력오류", NOT(ISNUMBER(FIND($T$21:$T$34,$P83)))),
            AND($P83&lt;&gt;"", $P83&lt;&gt;"...", $P83&lt;&gt;"입력오류", $T$19=$P83)
        )
    )
)</f>
        <v>0</v>
      </c>
    </row>
    <row r="84" spans="1:17">
      <c r="A84" t="s">
        <v>196</v>
      </c>
      <c r="B84" t="s">
        <v>14</v>
      </c>
      <c r="C84" t="s">
        <v>9592</v>
      </c>
      <c r="D84" t="s">
        <v>9593</v>
      </c>
      <c r="E84" t="s">
        <v>12798</v>
      </c>
      <c r="F84" t="s">
        <v>12799</v>
      </c>
      <c r="I84">
        <f t="shared" si="4"/>
        <v>83</v>
      </c>
      <c r="J84">
        <f t="shared" si="5"/>
        <v>83</v>
      </c>
      <c r="K84">
        <f t="shared" si="3"/>
        <v>1</v>
      </c>
      <c r="L84" t="b">
        <f>COUNTIF($N$2:N84, N84)=1</f>
        <v>1</v>
      </c>
      <c r="M84" s="37">
        <f>IF( $Q84, MAX($M$1:M83)+1, 0)</f>
        <v>58</v>
      </c>
      <c r="N84" t="str" cm="1">
        <f t="array" ref="N84">INDEX($A$9:$F$1048576, $J84, $K84 )</f>
        <v>00636</v>
      </c>
      <c r="O84" t="str" cm="1">
        <f t="array" ref="O84">INDEX($B$9:$F$1048576, $J84, $K84 )</f>
        <v>GS건설</v>
      </c>
      <c r="P84" t="str" cm="1">
        <f t="array" ref="P84">IF( $L84, TRIM(_xll.IMDP("IR", $G$5&amp;$N84, $G$6)), "" )</f>
        <v>공모/무보증A0</v>
      </c>
      <c r="Q84" t="b" cm="1">
        <f t="array" ref="Q84">IF(
    $U$1=1, AND($P84&lt;&gt;"", $P84&lt;&gt;"...", $P84&lt;&gt;"입력오류"),
    IF(
        $U$18=1, AND($P84&lt;&gt;"", $P84&lt;&gt;"...", $P84&lt;&gt;"입력오류", ISNUMBER(FIND(INDEX($T$2:$T$7,$U$1),$P84))),
        IF(
            $U$17="기타", AND($P84&lt;&gt;"", $P84&lt;&gt;"...", $P84&lt;&gt;"입력오류", NOT(ISNUMBER(FIND($T$21:$T$34,$P84)))),
            AND($P84&lt;&gt;"", $P84&lt;&gt;"...", $P84&lt;&gt;"입력오류", $T$19=$P84)
        )
    )
)</f>
        <v>1</v>
      </c>
    </row>
    <row r="85" spans="1:17">
      <c r="A85" t="s">
        <v>245</v>
      </c>
      <c r="B85" t="s">
        <v>43</v>
      </c>
      <c r="C85" t="s">
        <v>413</v>
      </c>
      <c r="D85" t="s">
        <v>521</v>
      </c>
      <c r="E85" t="s">
        <v>255</v>
      </c>
      <c r="F85" t="s">
        <v>49</v>
      </c>
      <c r="I85">
        <f t="shared" si="4"/>
        <v>84</v>
      </c>
      <c r="J85">
        <f t="shared" si="5"/>
        <v>84</v>
      </c>
      <c r="K85">
        <f t="shared" si="3"/>
        <v>1</v>
      </c>
      <c r="L85" t="b">
        <f>COUNTIF($N$2:N85, N85)=1</f>
        <v>1</v>
      </c>
      <c r="M85" s="37">
        <f>IF( $Q85, MAX($M$1:M84)+1, 0)</f>
        <v>0</v>
      </c>
      <c r="N85" t="str" cm="1">
        <f t="array" ref="N85">INDEX($A$9:$F$1048576, $J85, $K85 )</f>
        <v>00639</v>
      </c>
      <c r="O85" t="str" cm="1">
        <f t="array" ref="O85">INDEX($B$9:$F$1048576, $J85, $K85 )</f>
        <v>한일현대시멘트</v>
      </c>
      <c r="P85" t="str" cm="1">
        <f t="array" ref="P85">IF( $L85, TRIM(_xll.IMDP("IR", $G$5&amp;$N85, $G$6)), "" )</f>
        <v/>
      </c>
      <c r="Q85" t="b" cm="1">
        <f t="array" ref="Q85">IF(
    $U$1=1, AND($P85&lt;&gt;"", $P85&lt;&gt;"...", $P85&lt;&gt;"입력오류"),
    IF(
        $U$18=1, AND($P85&lt;&gt;"", $P85&lt;&gt;"...", $P85&lt;&gt;"입력오류", ISNUMBER(FIND(INDEX($T$2:$T$7,$U$1),$P85))),
        IF(
            $U$17="기타", AND($P85&lt;&gt;"", $P85&lt;&gt;"...", $P85&lt;&gt;"입력오류", NOT(ISNUMBER(FIND($T$21:$T$34,$P85)))),
            AND($P85&lt;&gt;"", $P85&lt;&gt;"...", $P85&lt;&gt;"입력오류", $T$19=$P85)
        )
    )
)</f>
        <v>0</v>
      </c>
    </row>
    <row r="86" spans="1:17">
      <c r="A86" t="s">
        <v>205</v>
      </c>
      <c r="B86" t="s">
        <v>513</v>
      </c>
      <c r="C86" t="s">
        <v>9594</v>
      </c>
      <c r="D86" t="s">
        <v>9595</v>
      </c>
      <c r="E86" t="s">
        <v>12800</v>
      </c>
      <c r="F86" t="s">
        <v>12801</v>
      </c>
      <c r="I86">
        <f t="shared" si="4"/>
        <v>85</v>
      </c>
      <c r="J86">
        <f t="shared" si="5"/>
        <v>85</v>
      </c>
      <c r="K86">
        <f t="shared" si="3"/>
        <v>1</v>
      </c>
      <c r="L86" t="b">
        <f>COUNTIF($N$2:N86, N86)=1</f>
        <v>1</v>
      </c>
      <c r="M86" s="37">
        <f>IF( $Q86, MAX($M$1:M85)+1, 0)</f>
        <v>59</v>
      </c>
      <c r="N86" t="str" cm="1">
        <f t="array" ref="N86">INDEX($A$9:$F$1048576, $J86, $K86 )</f>
        <v>00680</v>
      </c>
      <c r="O86" t="str" cm="1">
        <f t="array" ref="O86">INDEX($B$9:$F$1048576, $J86, $K86 )</f>
        <v>미래에셋증권</v>
      </c>
      <c r="P86" t="str" cm="1">
        <f t="array" ref="P86">IF( $L86, TRIM(_xll.IMDP("IR", $G$5&amp;$N86, $G$6)), "" )</f>
        <v>공모/무보증AA0</v>
      </c>
      <c r="Q86" t="b" cm="1">
        <f t="array" ref="Q86">IF(
    $U$1=1, AND($P86&lt;&gt;"", $P86&lt;&gt;"...", $P86&lt;&gt;"입력오류"),
    IF(
        $U$18=1, AND($P86&lt;&gt;"", $P86&lt;&gt;"...", $P86&lt;&gt;"입력오류", ISNUMBER(FIND(INDEX($T$2:$T$7,$U$1),$P86))),
        IF(
            $U$17="기타", AND($P86&lt;&gt;"", $P86&lt;&gt;"...", $P86&lt;&gt;"입력오류", NOT(ISNUMBER(FIND($T$21:$T$34,$P86)))),
            AND($P86&lt;&gt;"", $P86&lt;&gt;"...", $P86&lt;&gt;"입력오류", $T$19=$P86)
        )
    )
)</f>
        <v>1</v>
      </c>
    </row>
    <row r="87" spans="1:17">
      <c r="A87" t="s">
        <v>338</v>
      </c>
      <c r="B87" t="s">
        <v>102</v>
      </c>
      <c r="C87" t="s">
        <v>194</v>
      </c>
      <c r="D87" t="s">
        <v>522</v>
      </c>
      <c r="E87" t="s">
        <v>295</v>
      </c>
      <c r="F87" t="s">
        <v>80</v>
      </c>
      <c r="I87">
        <f t="shared" si="4"/>
        <v>86</v>
      </c>
      <c r="J87">
        <f t="shared" si="5"/>
        <v>86</v>
      </c>
      <c r="K87">
        <f t="shared" si="3"/>
        <v>1</v>
      </c>
      <c r="L87" t="b">
        <f>COUNTIF($N$2:N87, N87)=1</f>
        <v>1</v>
      </c>
      <c r="M87" s="37">
        <f>IF( $Q87, MAX($M$1:M86)+1, 0)</f>
        <v>60</v>
      </c>
      <c r="N87" t="str" cm="1">
        <f t="array" ref="N87">INDEX($A$9:$F$1048576, $J87, $K87 )</f>
        <v>00707</v>
      </c>
      <c r="O87" t="str" cm="1">
        <f t="array" ref="O87">INDEX($B$9:$F$1048576, $J87, $K87 )</f>
        <v>GS리테일</v>
      </c>
      <c r="P87" t="str" cm="1">
        <f t="array" ref="P87">IF( $L87, TRIM(_xll.IMDP("IR", $G$5&amp;$N87, $G$6)), "" )</f>
        <v>공모/무보증AA0</v>
      </c>
      <c r="Q87" t="b" cm="1">
        <f t="array" ref="Q87">IF(
    $U$1=1, AND($P87&lt;&gt;"", $P87&lt;&gt;"...", $P87&lt;&gt;"입력오류"),
    IF(
        $U$18=1, AND($P87&lt;&gt;"", $P87&lt;&gt;"...", $P87&lt;&gt;"입력오류", ISNUMBER(FIND(INDEX($T$2:$T$7,$U$1),$P87))),
        IF(
            $U$17="기타", AND($P87&lt;&gt;"", $P87&lt;&gt;"...", $P87&lt;&gt;"입력오류", NOT(ISNUMBER(FIND($T$21:$T$34,$P87)))),
            AND($P87&lt;&gt;"", $P87&lt;&gt;"...", $P87&lt;&gt;"입력오류", $T$19=$P87)
        )
    )
)</f>
        <v>1</v>
      </c>
    </row>
    <row r="88" spans="1:17">
      <c r="A88" t="s">
        <v>193</v>
      </c>
      <c r="B88" t="s">
        <v>13</v>
      </c>
      <c r="C88" t="s">
        <v>9596</v>
      </c>
      <c r="D88" t="s">
        <v>9597</v>
      </c>
      <c r="E88" t="s">
        <v>339</v>
      </c>
      <c r="F88" t="s">
        <v>533</v>
      </c>
      <c r="I88">
        <f t="shared" si="4"/>
        <v>87</v>
      </c>
      <c r="J88">
        <f t="shared" si="5"/>
        <v>87</v>
      </c>
      <c r="K88">
        <f t="shared" si="3"/>
        <v>1</v>
      </c>
      <c r="L88" t="b">
        <f>COUNTIF($N$2:N88, N88)=1</f>
        <v>1</v>
      </c>
      <c r="M88" s="37">
        <f>IF( $Q88, MAX($M$1:M87)+1, 0)</f>
        <v>0</v>
      </c>
      <c r="N88" t="str" cm="1">
        <f t="array" ref="N88">INDEX($A$9:$F$1048576, $J88, $K88 )</f>
        <v>00716</v>
      </c>
      <c r="O88" t="str" cm="1">
        <f t="array" ref="O88">INDEX($B$9:$F$1048576, $J88, $K88 )</f>
        <v>사조산업</v>
      </c>
      <c r="P88" t="str" cm="1">
        <f t="array" ref="P88">IF( $L88, TRIM(_xll.IMDP("IR", $G$5&amp;$N88, $G$6)), "" )</f>
        <v/>
      </c>
      <c r="Q88" t="b" cm="1">
        <f t="array" ref="Q88">IF(
    $U$1=1, AND($P88&lt;&gt;"", $P88&lt;&gt;"...", $P88&lt;&gt;"입력오류"),
    IF(
        $U$18=1, AND($P88&lt;&gt;"", $P88&lt;&gt;"...", $P88&lt;&gt;"입력오류", ISNUMBER(FIND(INDEX($T$2:$T$7,$U$1),$P88))),
        IF(
            $U$17="기타", AND($P88&lt;&gt;"", $P88&lt;&gt;"...", $P88&lt;&gt;"입력오류", NOT(ISNUMBER(FIND($T$21:$T$34,$P88)))),
            AND($P88&lt;&gt;"", $P88&lt;&gt;"...", $P88&lt;&gt;"입력오류", $T$19=$P88)
        )
    )
)</f>
        <v>0</v>
      </c>
    </row>
    <row r="89" spans="1:17">
      <c r="A89" t="s">
        <v>659</v>
      </c>
      <c r="B89" t="s">
        <v>514</v>
      </c>
      <c r="C89" t="s">
        <v>9598</v>
      </c>
      <c r="D89" t="s">
        <v>9599</v>
      </c>
      <c r="E89" t="s">
        <v>9620</v>
      </c>
      <c r="F89" t="s">
        <v>9621</v>
      </c>
      <c r="I89">
        <f t="shared" si="4"/>
        <v>88</v>
      </c>
      <c r="J89">
        <f t="shared" si="5"/>
        <v>88</v>
      </c>
      <c r="K89">
        <f t="shared" si="3"/>
        <v>1</v>
      </c>
      <c r="L89" t="b">
        <f>COUNTIF($N$2:N89, N89)=1</f>
        <v>1</v>
      </c>
      <c r="M89" s="37">
        <f>IF( $Q89, MAX($M$1:M88)+1, 0)</f>
        <v>61</v>
      </c>
      <c r="N89" t="str" cm="1">
        <f t="array" ref="N89">INDEX($A$9:$F$1048576, $J89, $K89 )</f>
        <v>00734</v>
      </c>
      <c r="O89" t="str" cm="1">
        <f t="array" ref="O89">INDEX($B$9:$F$1048576, $J89, $K89 )</f>
        <v>DN오토모티브</v>
      </c>
      <c r="P89" t="str" cm="1">
        <f t="array" ref="P89">IF( $L89, TRIM(_xll.IMDP("IR", $G$5&amp;$N89, $G$6)), "" )</f>
        <v>공모/무보증A-</v>
      </c>
      <c r="Q89" t="b" cm="1">
        <f t="array" ref="Q89">IF(
    $U$1=1, AND($P89&lt;&gt;"", $P89&lt;&gt;"...", $P89&lt;&gt;"입력오류"),
    IF(
        $U$18=1, AND($P89&lt;&gt;"", $P89&lt;&gt;"...", $P89&lt;&gt;"입력오류", ISNUMBER(FIND(INDEX($T$2:$T$7,$U$1),$P89))),
        IF(
            $U$17="기타", AND($P89&lt;&gt;"", $P89&lt;&gt;"...", $P89&lt;&gt;"입력오류", NOT(ISNUMBER(FIND($T$21:$T$34,$P89)))),
            AND($P89&lt;&gt;"", $P89&lt;&gt;"...", $P89&lt;&gt;"입력오류", $T$19=$P89)
        )
    )
)</f>
        <v>1</v>
      </c>
    </row>
    <row r="90" spans="1:17">
      <c r="A90" t="s">
        <v>334</v>
      </c>
      <c r="B90" t="s">
        <v>101</v>
      </c>
      <c r="C90" t="s">
        <v>793</v>
      </c>
      <c r="D90" t="s">
        <v>794</v>
      </c>
      <c r="E90" t="s">
        <v>12802</v>
      </c>
      <c r="F90" t="s">
        <v>12803</v>
      </c>
      <c r="I90">
        <f t="shared" si="4"/>
        <v>89</v>
      </c>
      <c r="J90">
        <f t="shared" si="5"/>
        <v>89</v>
      </c>
      <c r="K90">
        <f t="shared" si="3"/>
        <v>1</v>
      </c>
      <c r="L90" t="b">
        <f>COUNTIF($N$2:N90, N90)=1</f>
        <v>1</v>
      </c>
      <c r="M90" s="37">
        <f>IF( $Q90, MAX($M$1:M89)+1, 0)</f>
        <v>0</v>
      </c>
      <c r="N90" t="str" cm="1">
        <f t="array" ref="N90">INDEX($A$9:$F$1048576, $J90, $K90 )</f>
        <v>00753</v>
      </c>
      <c r="O90" t="str" cm="1">
        <f t="array" ref="O90">INDEX($B$9:$F$1048576, $J90, $K90 )</f>
        <v>와이엠</v>
      </c>
      <c r="P90" t="str" cm="1">
        <f t="array" ref="P90">IF( $L90, TRIM(_xll.IMDP("IR", $G$5&amp;$N90, $G$6)), "" )</f>
        <v/>
      </c>
      <c r="Q90" t="b" cm="1">
        <f t="array" ref="Q90">IF(
    $U$1=1, AND($P90&lt;&gt;"", $P90&lt;&gt;"...", $P90&lt;&gt;"입력오류"),
    IF(
        $U$18=1, AND($P90&lt;&gt;"", $P90&lt;&gt;"...", $P90&lt;&gt;"입력오류", ISNUMBER(FIND(INDEX($T$2:$T$7,$U$1),$P90))),
        IF(
            $U$17="기타", AND($P90&lt;&gt;"", $P90&lt;&gt;"...", $P90&lt;&gt;"입력오류", NOT(ISNUMBER(FIND($T$21:$T$34,$P90)))),
            AND($P90&lt;&gt;"", $P90&lt;&gt;"...", $P90&lt;&gt;"입력오류", $T$19=$P90)
        )
    )
)</f>
        <v>0</v>
      </c>
    </row>
    <row r="91" spans="1:17">
      <c r="A91" t="s">
        <v>180</v>
      </c>
      <c r="B91" t="s">
        <v>5</v>
      </c>
      <c r="C91" t="s">
        <v>795</v>
      </c>
      <c r="D91" t="s">
        <v>796</v>
      </c>
      <c r="E91" t="s">
        <v>663</v>
      </c>
      <c r="F91" t="s">
        <v>534</v>
      </c>
      <c r="I91">
        <f t="shared" si="4"/>
        <v>90</v>
      </c>
      <c r="J91">
        <f t="shared" si="5"/>
        <v>90</v>
      </c>
      <c r="K91">
        <f t="shared" si="3"/>
        <v>1</v>
      </c>
      <c r="L91" t="b">
        <f>COUNTIF($N$2:N91, N91)=1</f>
        <v>1</v>
      </c>
      <c r="M91" s="37">
        <f>IF( $Q91, MAX($M$1:M90)+1, 0)</f>
        <v>62</v>
      </c>
      <c r="N91" t="str" cm="1">
        <f t="array" ref="N91">INDEX($A$9:$F$1048576, $J91, $K91 )</f>
        <v>00769</v>
      </c>
      <c r="O91" t="str" cm="1">
        <f t="array" ref="O91">INDEX($B$9:$F$1048576, $J91, $K91 )</f>
        <v>국도화학</v>
      </c>
      <c r="P91" t="str" cm="1">
        <f t="array" ref="P91">IF( $L91, TRIM(_xll.IMDP("IR", $G$5&amp;$N91, $G$6)), "" )</f>
        <v>공모/무보증A+</v>
      </c>
      <c r="Q91" t="b" cm="1">
        <f t="array" ref="Q91">IF(
    $U$1=1, AND($P91&lt;&gt;"", $P91&lt;&gt;"...", $P91&lt;&gt;"입력오류"),
    IF(
        $U$18=1, AND($P91&lt;&gt;"", $P91&lt;&gt;"...", $P91&lt;&gt;"입력오류", ISNUMBER(FIND(INDEX($T$2:$T$7,$U$1),$P91))),
        IF(
            $U$17="기타", AND($P91&lt;&gt;"", $P91&lt;&gt;"...", $P91&lt;&gt;"입력오류", NOT(ISNUMBER(FIND($T$21:$T$34,$P91)))),
            AND($P91&lt;&gt;"", $P91&lt;&gt;"...", $P91&lt;&gt;"입력오류", $T$19=$P91)
        )
    )
)</f>
        <v>1</v>
      </c>
    </row>
    <row r="92" spans="1:17">
      <c r="A92" t="s">
        <v>784</v>
      </c>
      <c r="B92" t="s">
        <v>785</v>
      </c>
      <c r="C92" t="s">
        <v>190</v>
      </c>
      <c r="D92" t="s">
        <v>10</v>
      </c>
      <c r="E92" t="s">
        <v>359</v>
      </c>
      <c r="F92" t="s">
        <v>536</v>
      </c>
      <c r="I92">
        <f t="shared" si="4"/>
        <v>91</v>
      </c>
      <c r="J92">
        <f t="shared" si="5"/>
        <v>91</v>
      </c>
      <c r="K92">
        <f t="shared" si="3"/>
        <v>1</v>
      </c>
      <c r="L92" t="b">
        <f>COUNTIF($N$2:N92, N92)=1</f>
        <v>1</v>
      </c>
      <c r="M92" s="37">
        <f>IF( $Q92, MAX($M$1:M91)+1, 0)</f>
        <v>0</v>
      </c>
      <c r="N92" t="str" cm="1">
        <f t="array" ref="N92">INDEX($A$9:$F$1048576, $J92, $K92 )</f>
        <v>00798</v>
      </c>
      <c r="O92" t="str" cm="1">
        <f t="array" ref="O92">INDEX($B$9:$F$1048576, $J92, $K92 )</f>
        <v>TP</v>
      </c>
      <c r="P92" t="str" cm="1">
        <f t="array" ref="P92">IF( $L92, TRIM(_xll.IMDP("IR", $G$5&amp;$N92, $G$6)), "" )</f>
        <v/>
      </c>
      <c r="Q92" t="b" cm="1">
        <f t="array" ref="Q92">IF(
    $U$1=1, AND($P92&lt;&gt;"", $P92&lt;&gt;"...", $P92&lt;&gt;"입력오류"),
    IF(
        $U$18=1, AND($P92&lt;&gt;"", $P92&lt;&gt;"...", $P92&lt;&gt;"입력오류", ISNUMBER(FIND(INDEX($T$2:$T$7,$U$1),$P92))),
        IF(
            $U$17="기타", AND($P92&lt;&gt;"", $P92&lt;&gt;"...", $P92&lt;&gt;"입력오류", NOT(ISNUMBER(FIND($T$21:$T$34,$P92)))),
            AND($P92&lt;&gt;"", $P92&lt;&gt;"...", $P92&lt;&gt;"입력오류", $T$19=$P92)
        )
    )
)</f>
        <v>0</v>
      </c>
    </row>
    <row r="93" spans="1:17">
      <c r="A93" t="s">
        <v>236</v>
      </c>
      <c r="B93" t="s">
        <v>59</v>
      </c>
      <c r="C93" t="s">
        <v>9600</v>
      </c>
      <c r="D93" t="s">
        <v>9601</v>
      </c>
      <c r="E93" t="s">
        <v>392</v>
      </c>
      <c r="F93" t="s">
        <v>140</v>
      </c>
      <c r="I93">
        <f t="shared" si="4"/>
        <v>92</v>
      </c>
      <c r="J93">
        <f t="shared" si="5"/>
        <v>92</v>
      </c>
      <c r="K93">
        <f t="shared" si="3"/>
        <v>1</v>
      </c>
      <c r="L93" t="b">
        <f>COUNTIF($N$2:N93, N93)=1</f>
        <v>1</v>
      </c>
      <c r="M93" s="37">
        <f>IF( $Q93, MAX($M$1:M92)+1, 0)</f>
        <v>63</v>
      </c>
      <c r="N93" t="str" cm="1">
        <f t="array" ref="N93">INDEX($A$9:$F$1048576, $J93, $K93 )</f>
        <v>00827</v>
      </c>
      <c r="O93" t="str" cm="1">
        <f t="array" ref="O93">INDEX($B$9:$F$1048576, $J93, $K93 )</f>
        <v>산은캐피탈</v>
      </c>
      <c r="P93" t="str" cm="1">
        <f t="array" ref="P93">IF( $L93, TRIM(_xll.IMDP("IR", $G$5&amp;$N93, $G$6)), "" )</f>
        <v>기타금융채AA-</v>
      </c>
      <c r="Q93" t="b" cm="1">
        <f t="array" ref="Q93">IF(
    $U$1=1, AND($P93&lt;&gt;"", $P93&lt;&gt;"...", $P93&lt;&gt;"입력오류"),
    IF(
        $U$18=1, AND($P93&lt;&gt;"", $P93&lt;&gt;"...", $P93&lt;&gt;"입력오류", ISNUMBER(FIND(INDEX($T$2:$T$7,$U$1),$P93))),
        IF(
            $U$17="기타", AND($P93&lt;&gt;"", $P93&lt;&gt;"...", $P93&lt;&gt;"입력오류", NOT(ISNUMBER(FIND($T$21:$T$34,$P93)))),
            AND($P93&lt;&gt;"", $P93&lt;&gt;"...", $P93&lt;&gt;"입력오류", $T$19=$P93)
        )
    )
)</f>
        <v>1</v>
      </c>
    </row>
    <row r="94" spans="1:17">
      <c r="A94" t="s">
        <v>343</v>
      </c>
      <c r="B94" t="s">
        <v>515</v>
      </c>
      <c r="C94" t="s">
        <v>260</v>
      </c>
      <c r="D94" t="s">
        <v>53</v>
      </c>
      <c r="E94" t="s">
        <v>12804</v>
      </c>
      <c r="F94" t="s">
        <v>12805</v>
      </c>
      <c r="I94">
        <f t="shared" si="4"/>
        <v>93</v>
      </c>
      <c r="J94">
        <f t="shared" si="5"/>
        <v>93</v>
      </c>
      <c r="K94">
        <f t="shared" si="3"/>
        <v>1</v>
      </c>
      <c r="L94" t="b">
        <f>COUNTIF($N$2:N94, N94)=1</f>
        <v>1</v>
      </c>
      <c r="M94" s="37">
        <f>IF( $Q94, MAX($M$1:M93)+1, 0)</f>
        <v>64</v>
      </c>
      <c r="N94" t="str" cm="1">
        <f t="array" ref="N94">INDEX($A$9:$F$1048576, $J94, $K94 )</f>
        <v>00834</v>
      </c>
      <c r="O94" t="str" cm="1">
        <f t="array" ref="O94">INDEX($B$9:$F$1048576, $J94, $K94 )</f>
        <v>CJ ENM</v>
      </c>
      <c r="P94" t="str" cm="1">
        <f t="array" ref="P94">IF( $L94, TRIM(_xll.IMDP("IR", $G$5&amp;$N94, $G$6)), "" )</f>
        <v>공모/무보증AA-</v>
      </c>
      <c r="Q94" t="b" cm="1">
        <f t="array" ref="Q94">IF(
    $U$1=1, AND($P94&lt;&gt;"", $P94&lt;&gt;"...", $P94&lt;&gt;"입력오류"),
    IF(
        $U$18=1, AND($P94&lt;&gt;"", $P94&lt;&gt;"...", $P94&lt;&gt;"입력오류", ISNUMBER(FIND(INDEX($T$2:$T$7,$U$1),$P94))),
        IF(
            $U$17="기타", AND($P94&lt;&gt;"", $P94&lt;&gt;"...", $P94&lt;&gt;"입력오류", NOT(ISNUMBER(FIND($T$21:$T$34,$P94)))),
            AND($P94&lt;&gt;"", $P94&lt;&gt;"...", $P94&lt;&gt;"입력오류", $T$19=$P94)
        )
    )
)</f>
        <v>1</v>
      </c>
    </row>
    <row r="95" spans="1:17">
      <c r="A95" t="s">
        <v>660</v>
      </c>
      <c r="B95" t="s">
        <v>516</v>
      </c>
      <c r="C95" t="s">
        <v>307</v>
      </c>
      <c r="D95" t="s">
        <v>525</v>
      </c>
      <c r="E95" t="s">
        <v>279</v>
      </c>
      <c r="F95" t="s">
        <v>69</v>
      </c>
      <c r="I95">
        <f t="shared" si="4"/>
        <v>94</v>
      </c>
      <c r="J95">
        <f t="shared" si="5"/>
        <v>94</v>
      </c>
      <c r="K95">
        <f t="shared" si="3"/>
        <v>1</v>
      </c>
      <c r="L95" t="b">
        <f>COUNTIF($N$2:N95, N95)=1</f>
        <v>1</v>
      </c>
      <c r="M95" s="37">
        <f>IF( $Q95, MAX($M$1:M94)+1, 0)</f>
        <v>65</v>
      </c>
      <c r="N95" t="str" cm="1">
        <f t="array" ref="N95">INDEX($A$9:$F$1048576, $J95, $K95 )</f>
        <v>00849</v>
      </c>
      <c r="O95" t="str" cm="1">
        <f t="array" ref="O95">INDEX($B$9:$F$1048576, $J95, $K95 )</f>
        <v>서흥</v>
      </c>
      <c r="P95" t="str" cm="1">
        <f t="array" ref="P95">IF( $L95, TRIM(_xll.IMDP("IR", $G$5&amp;$N95, $G$6)), "" )</f>
        <v>공모/무보증A-</v>
      </c>
      <c r="Q95" t="b" cm="1">
        <f t="array" ref="Q95">IF(
    $U$1=1, AND($P95&lt;&gt;"", $P95&lt;&gt;"...", $P95&lt;&gt;"입력오류"),
    IF(
        $U$18=1, AND($P95&lt;&gt;"", $P95&lt;&gt;"...", $P95&lt;&gt;"입력오류", ISNUMBER(FIND(INDEX($T$2:$T$7,$U$1),$P95))),
        IF(
            $U$17="기타", AND($P95&lt;&gt;"", $P95&lt;&gt;"...", $P95&lt;&gt;"입력오류", NOT(ISNUMBER(FIND($T$21:$T$34,$P95)))),
            AND($P95&lt;&gt;"", $P95&lt;&gt;"...", $P95&lt;&gt;"입력오류", $T$19=$P95)
        )
    )
)</f>
        <v>1</v>
      </c>
    </row>
    <row r="96" spans="1:17">
      <c r="A96" t="s">
        <v>661</v>
      </c>
      <c r="B96" t="s">
        <v>517</v>
      </c>
      <c r="C96" t="s">
        <v>414</v>
      </c>
      <c r="D96" t="s">
        <v>526</v>
      </c>
      <c r="E96" t="s">
        <v>186</v>
      </c>
      <c r="F96" t="s">
        <v>538</v>
      </c>
      <c r="I96">
        <f t="shared" si="4"/>
        <v>95</v>
      </c>
      <c r="J96">
        <f t="shared" si="5"/>
        <v>95</v>
      </c>
      <c r="K96">
        <f t="shared" si="3"/>
        <v>1</v>
      </c>
      <c r="L96" t="b">
        <f>COUNTIF($N$2:N96, N96)=1</f>
        <v>1</v>
      </c>
      <c r="M96" s="37">
        <f>IF( $Q96, MAX($M$1:M95)+1, 0)</f>
        <v>66</v>
      </c>
      <c r="N96" t="str" cm="1">
        <f t="array" ref="N96">INDEX($A$9:$F$1048576, $J96, $K96 )</f>
        <v>00856</v>
      </c>
      <c r="O96" t="str" cm="1">
        <f t="array" ref="O96">INDEX($B$9:$F$1048576, $J96, $K96 )</f>
        <v>메리츠증권</v>
      </c>
      <c r="P96" t="str" cm="1">
        <f t="array" ref="P96">IF( $L96, TRIM(_xll.IMDP("IR", $G$5&amp;$N96, $G$6)), "" )</f>
        <v>공모/무보증AA-</v>
      </c>
      <c r="Q96" t="b" cm="1">
        <f t="array" ref="Q96">IF(
    $U$1=1, AND($P96&lt;&gt;"", $P96&lt;&gt;"...", $P96&lt;&gt;"입력오류"),
    IF(
        $U$18=1, AND($P96&lt;&gt;"", $P96&lt;&gt;"...", $P96&lt;&gt;"입력오류", ISNUMBER(FIND(INDEX($T$2:$T$7,$U$1),$P96))),
        IF(
            $U$17="기타", AND($P96&lt;&gt;"", $P96&lt;&gt;"...", $P96&lt;&gt;"입력오류", NOT(ISNUMBER(FIND($T$21:$T$34,$P96)))),
            AND($P96&lt;&gt;"", $P96&lt;&gt;"...", $P96&lt;&gt;"입력오류", $T$19=$P96)
        )
    )
)</f>
        <v>1</v>
      </c>
    </row>
    <row r="97" spans="1:17">
      <c r="A97" t="s">
        <v>786</v>
      </c>
      <c r="B97" t="s">
        <v>787</v>
      </c>
      <c r="C97" t="s">
        <v>9602</v>
      </c>
      <c r="D97" t="s">
        <v>9603</v>
      </c>
      <c r="E97" t="s">
        <v>842</v>
      </c>
      <c r="F97" t="s">
        <v>843</v>
      </c>
      <c r="I97">
        <f t="shared" si="4"/>
        <v>96</v>
      </c>
      <c r="J97">
        <f t="shared" si="5"/>
        <v>96</v>
      </c>
      <c r="K97">
        <f t="shared" si="3"/>
        <v>1</v>
      </c>
      <c r="L97" t="b">
        <f>COUNTIF($N$2:N97, N97)=1</f>
        <v>1</v>
      </c>
      <c r="M97" s="37">
        <f>IF( $Q97, MAX($M$1:M96)+1, 0)</f>
        <v>0</v>
      </c>
      <c r="N97" t="str" cm="1">
        <f t="array" ref="N97">INDEX($A$9:$F$1048576, $J97, $K97 )</f>
        <v>00860</v>
      </c>
      <c r="O97" t="str" cm="1">
        <f t="array" ref="O97">INDEX($B$9:$F$1048576, $J97, $K97 )</f>
        <v>윌비스</v>
      </c>
      <c r="P97" t="str" cm="1">
        <f t="array" ref="P97">IF( $L97, TRIM(_xll.IMDP("IR", $G$5&amp;$N97, $G$6)), "" )</f>
        <v/>
      </c>
      <c r="Q97" t="b" cm="1">
        <f t="array" ref="Q97">IF(
    $U$1=1, AND($P97&lt;&gt;"", $P97&lt;&gt;"...", $P97&lt;&gt;"입력오류"),
    IF(
        $U$18=1, AND($P97&lt;&gt;"", $P97&lt;&gt;"...", $P97&lt;&gt;"입력오류", ISNUMBER(FIND(INDEX($T$2:$T$7,$U$1),$P97))),
        IF(
            $U$17="기타", AND($P97&lt;&gt;"", $P97&lt;&gt;"...", $P97&lt;&gt;"입력오류", NOT(ISNUMBER(FIND($T$21:$T$34,$P97)))),
            AND($P97&lt;&gt;"", $P97&lt;&gt;"...", $P97&lt;&gt;"입력오류", $T$19=$P97)
        )
    )
)</f>
        <v>0</v>
      </c>
    </row>
    <row r="98" spans="1:17">
      <c r="A98" t="s">
        <v>214</v>
      </c>
      <c r="B98" t="s">
        <v>25</v>
      </c>
      <c r="C98" t="s">
        <v>9604</v>
      </c>
      <c r="D98" t="s">
        <v>9605</v>
      </c>
      <c r="E98" t="s">
        <v>664</v>
      </c>
      <c r="F98" t="s">
        <v>539</v>
      </c>
      <c r="I98">
        <f t="shared" si="4"/>
        <v>97</v>
      </c>
      <c r="J98">
        <f t="shared" si="5"/>
        <v>97</v>
      </c>
      <c r="K98">
        <f t="shared" si="3"/>
        <v>1</v>
      </c>
      <c r="L98" t="b">
        <f>COUNTIF($N$2:N98, N98)=1</f>
        <v>1</v>
      </c>
      <c r="M98" s="37">
        <f>IF( $Q98, MAX($M$1:M97)+1, 0)</f>
        <v>67</v>
      </c>
      <c r="N98" t="str" cm="1">
        <f t="array" ref="N98">INDEX($A$9:$F$1048576, $J98, $K98 )</f>
        <v>00867</v>
      </c>
      <c r="O98" t="str" cm="1">
        <f t="array" ref="O98">INDEX($B$9:$F$1048576, $J98, $K98 )</f>
        <v>신한투자증권</v>
      </c>
      <c r="P98" t="str" cm="1">
        <f t="array" ref="P98">IF( $L98, TRIM(_xll.IMDP("IR", $G$5&amp;$N98, $G$6)), "" )</f>
        <v>공모/무보증AA0</v>
      </c>
      <c r="Q98" t="b" cm="1">
        <f t="array" ref="Q98">IF(
    $U$1=1, AND($P98&lt;&gt;"", $P98&lt;&gt;"...", $P98&lt;&gt;"입력오류"),
    IF(
        $U$18=1, AND($P98&lt;&gt;"", $P98&lt;&gt;"...", $P98&lt;&gt;"입력오류", ISNUMBER(FIND(INDEX($T$2:$T$7,$U$1),$P98))),
        IF(
            $U$17="기타", AND($P98&lt;&gt;"", $P98&lt;&gt;"...", $P98&lt;&gt;"입력오류", NOT(ISNUMBER(FIND($T$21:$T$34,$P98)))),
            AND($P98&lt;&gt;"", $P98&lt;&gt;"...", $P98&lt;&gt;"입력오류", $T$19=$P98)
        )
    )
)</f>
        <v>1</v>
      </c>
    </row>
    <row r="99" spans="1:17">
      <c r="A99" t="s">
        <v>788</v>
      </c>
      <c r="B99" t="s">
        <v>5574</v>
      </c>
      <c r="C99" t="s">
        <v>813</v>
      </c>
      <c r="D99" t="s">
        <v>814</v>
      </c>
      <c r="E99" t="s">
        <v>254</v>
      </c>
      <c r="F99" t="s">
        <v>48</v>
      </c>
      <c r="I99">
        <f t="shared" si="4"/>
        <v>98</v>
      </c>
      <c r="J99">
        <f t="shared" si="5"/>
        <v>98</v>
      </c>
      <c r="K99">
        <f t="shared" si="3"/>
        <v>1</v>
      </c>
      <c r="L99" t="b">
        <f>COUNTIF($N$2:N99, N99)=1</f>
        <v>1</v>
      </c>
      <c r="M99" s="37">
        <f>IF( $Q99, MAX($M$1:M98)+1, 0)</f>
        <v>0</v>
      </c>
      <c r="N99" t="str" cm="1">
        <f t="array" ref="N99">INDEX($A$9:$F$1048576, $J99, $K99 )</f>
        <v>00869</v>
      </c>
      <c r="O99" t="str" cm="1">
        <f t="array" ref="O99">INDEX($B$9:$F$1048576, $J99, $K99 )</f>
        <v>한양</v>
      </c>
      <c r="P99" t="str" cm="1">
        <f t="array" ref="P99">IF( $L99, TRIM(_xll.IMDP("IR", $G$5&amp;$N99, $G$6)), "" )</f>
        <v/>
      </c>
      <c r="Q99" t="b" cm="1">
        <f t="array" ref="Q99">IF(
    $U$1=1, AND($P99&lt;&gt;"", $P99&lt;&gt;"...", $P99&lt;&gt;"입력오류"),
    IF(
        $U$18=1, AND($P99&lt;&gt;"", $P99&lt;&gt;"...", $P99&lt;&gt;"입력오류", ISNUMBER(FIND(INDEX($T$2:$T$7,$U$1),$P99))),
        IF(
            $U$17="기타", AND($P99&lt;&gt;"", $P99&lt;&gt;"...", $P99&lt;&gt;"입력오류", NOT(ISNUMBER(FIND($T$21:$T$34,$P99)))),
            AND($P99&lt;&gt;"", $P99&lt;&gt;"...", $P99&lt;&gt;"입력오류", $T$19=$P99)
        )
    )
)</f>
        <v>0</v>
      </c>
    </row>
    <row r="100" spans="1:17">
      <c r="A100" t="s">
        <v>276</v>
      </c>
      <c r="B100" t="s">
        <v>67</v>
      </c>
      <c r="C100" t="s">
        <v>662</v>
      </c>
      <c r="D100" t="s">
        <v>528</v>
      </c>
      <c r="E100" t="s">
        <v>275</v>
      </c>
      <c r="F100" t="s">
        <v>66</v>
      </c>
      <c r="I100">
        <f t="shared" si="4"/>
        <v>99</v>
      </c>
      <c r="J100">
        <f t="shared" si="5"/>
        <v>99</v>
      </c>
      <c r="K100">
        <f t="shared" si="3"/>
        <v>1</v>
      </c>
      <c r="L100" t="b">
        <f>COUNTIF($N$2:N100, N100)=1</f>
        <v>1</v>
      </c>
      <c r="M100" s="37">
        <f>IF( $Q100, MAX($M$1:M99)+1, 0)</f>
        <v>68</v>
      </c>
      <c r="N100" t="str" cm="1">
        <f t="array" ref="N100">INDEX($A$9:$F$1048576, $J100, $K100 )</f>
        <v>00877</v>
      </c>
      <c r="O100" t="str" cm="1">
        <f t="array" ref="O100">INDEX($B$9:$F$1048576, $J100, $K100 )</f>
        <v>호텔신라</v>
      </c>
      <c r="P100" t="str" cm="1">
        <f t="array" ref="P100">IF( $L100, TRIM(_xll.IMDP("IR", $G$5&amp;$N100, $G$6)), "" )</f>
        <v>공모/무보증AA-</v>
      </c>
      <c r="Q100" t="b" cm="1">
        <f t="array" ref="Q100">IF(
    $U$1=1, AND($P100&lt;&gt;"", $P100&lt;&gt;"...", $P100&lt;&gt;"입력오류"),
    IF(
        $U$18=1, AND($P100&lt;&gt;"", $P100&lt;&gt;"...", $P100&lt;&gt;"입력오류", ISNUMBER(FIND(INDEX($T$2:$T$7,$U$1),$P100))),
        IF(
            $U$17="기타", AND($P100&lt;&gt;"", $P100&lt;&gt;"...", $P100&lt;&gt;"입력오류", NOT(ISNUMBER(FIND($T$21:$T$34,$P100)))),
            AND($P100&lt;&gt;"", $P100&lt;&gt;"...", $P100&lt;&gt;"입력오류", $T$19=$P100)
        )
    )
)</f>
        <v>1</v>
      </c>
    </row>
    <row r="101" spans="1:17">
      <c r="A101" t="s">
        <v>298</v>
      </c>
      <c r="B101" t="s">
        <v>518</v>
      </c>
      <c r="C101" t="s">
        <v>321</v>
      </c>
      <c r="D101" t="s">
        <v>529</v>
      </c>
      <c r="E101" t="s">
        <v>189</v>
      </c>
      <c r="F101" t="s">
        <v>9</v>
      </c>
      <c r="I101">
        <f t="shared" si="4"/>
        <v>100</v>
      </c>
      <c r="J101">
        <f t="shared" si="5"/>
        <v>100</v>
      </c>
      <c r="K101">
        <f t="shared" si="3"/>
        <v>1</v>
      </c>
      <c r="L101" t="b">
        <f>COUNTIF($N$2:N101, N101)=1</f>
        <v>1</v>
      </c>
      <c r="M101" s="37">
        <f>IF( $Q101, MAX($M$1:M100)+1, 0)</f>
        <v>0</v>
      </c>
      <c r="N101" t="str" cm="1">
        <f t="array" ref="N101">INDEX($A$9:$F$1048576, $J101, $K101 )</f>
        <v>00927</v>
      </c>
      <c r="O101" t="str" cm="1">
        <f t="array" ref="O101">INDEX($B$9:$F$1048576, $J101, $K101 )</f>
        <v>신원</v>
      </c>
      <c r="P101" t="str" cm="1">
        <f t="array" ref="P101">IF( $L101, TRIM(_xll.IMDP("IR", $G$5&amp;$N101, $G$6)), "" )</f>
        <v/>
      </c>
      <c r="Q101" t="b" cm="1">
        <f t="array" ref="Q101">IF(
    $U$1=1, AND($P101&lt;&gt;"", $P101&lt;&gt;"...", $P101&lt;&gt;"입력오류"),
    IF(
        $U$18=1, AND($P101&lt;&gt;"", $P101&lt;&gt;"...", $P101&lt;&gt;"입력오류", ISNUMBER(FIND(INDEX($T$2:$T$7,$U$1),$P101))),
        IF(
            $U$17="기타", AND($P101&lt;&gt;"", $P101&lt;&gt;"...", $P101&lt;&gt;"입력오류", NOT(ISNUMBER(FIND($T$21:$T$34,$P101)))),
            AND($P101&lt;&gt;"", $P101&lt;&gt;"...", $P101&lt;&gt;"입력오류", $T$19=$P101)
        )
    )
)</f>
        <v>0</v>
      </c>
    </row>
    <row r="102" spans="1:17">
      <c r="A102" t="s">
        <v>284</v>
      </c>
      <c r="B102" t="s">
        <v>72</v>
      </c>
      <c r="C102" t="s">
        <v>389</v>
      </c>
      <c r="D102" t="s">
        <v>137</v>
      </c>
      <c r="E102" t="s">
        <v>294</v>
      </c>
      <c r="F102" t="s">
        <v>79</v>
      </c>
      <c r="I102">
        <f t="shared" si="4"/>
        <v>101</v>
      </c>
      <c r="J102">
        <f t="shared" si="5"/>
        <v>101</v>
      </c>
      <c r="K102">
        <f t="shared" si="3"/>
        <v>1</v>
      </c>
      <c r="L102" t="b">
        <f>COUNTIF($N$2:N102, N102)=1</f>
        <v>1</v>
      </c>
      <c r="M102" s="37">
        <f>IF( $Q102, MAX($M$1:M101)+1, 0)</f>
        <v>0</v>
      </c>
      <c r="N102" t="str" cm="1">
        <f t="array" ref="N102">INDEX($A$9:$F$1048576, $J102, $K102 )</f>
        <v>00941</v>
      </c>
      <c r="O102" t="str" cm="1">
        <f t="array" ref="O102">INDEX($B$9:$F$1048576, $J102, $K102 )</f>
        <v>태영건설</v>
      </c>
      <c r="P102" t="str" cm="1">
        <f t="array" ref="P102">IF( $L102, TRIM(_xll.IMDP("IR", $G$5&amp;$N102, $G$6)), "" )</f>
        <v/>
      </c>
      <c r="Q102" t="b" cm="1">
        <f t="array" ref="Q102">IF(
    $U$1=1, AND($P102&lt;&gt;"", $P102&lt;&gt;"...", $P102&lt;&gt;"입력오류"),
    IF(
        $U$18=1, AND($P102&lt;&gt;"", $P102&lt;&gt;"...", $P102&lt;&gt;"입력오류", ISNUMBER(FIND(INDEX($T$2:$T$7,$U$1),$P102))),
        IF(
            $U$17="기타", AND($P102&lt;&gt;"", $P102&lt;&gt;"...", $P102&lt;&gt;"입력오류", NOT(ISNUMBER(FIND($T$21:$T$34,$P102)))),
            AND($P102&lt;&gt;"", $P102&lt;&gt;"...", $P102&lt;&gt;"입력오류", $T$19=$P102)
        )
    )
)</f>
        <v>0</v>
      </c>
    </row>
    <row r="103" spans="1:17">
      <c r="A103" t="s">
        <v>266</v>
      </c>
      <c r="B103" t="s">
        <v>519</v>
      </c>
      <c r="C103" t="s">
        <v>278</v>
      </c>
      <c r="D103" t="s">
        <v>68</v>
      </c>
      <c r="E103" t="s">
        <v>380</v>
      </c>
      <c r="F103" t="s">
        <v>545</v>
      </c>
      <c r="I103">
        <f t="shared" si="4"/>
        <v>102</v>
      </c>
      <c r="J103">
        <f t="shared" si="5"/>
        <v>102</v>
      </c>
      <c r="K103">
        <f t="shared" si="3"/>
        <v>1</v>
      </c>
      <c r="L103" t="b">
        <f>COUNTIF($N$2:N103, N103)=1</f>
        <v>1</v>
      </c>
      <c r="M103" s="37">
        <f>IF( $Q103, MAX($M$1:M102)+1, 0)</f>
        <v>69</v>
      </c>
      <c r="N103" t="str" cm="1">
        <f t="array" ref="N103">INDEX($A$9:$F$1048576, $J103, $K103 )</f>
        <v>00983</v>
      </c>
      <c r="O103" t="str" cm="1">
        <f t="array" ref="O103">INDEX($B$9:$F$1048576, $J103, $K103 )</f>
        <v>한화솔루션</v>
      </c>
      <c r="P103" t="str" cm="1">
        <f t="array" ref="P103">IF( $L103, TRIM(_xll.IMDP("IR", $G$5&amp;$N103, $G$6)), "" )</f>
        <v>공모/무보증AA-</v>
      </c>
      <c r="Q103" t="b" cm="1">
        <f t="array" ref="Q103">IF(
    $U$1=1, AND($P103&lt;&gt;"", $P103&lt;&gt;"...", $P103&lt;&gt;"입력오류"),
    IF(
        $U$18=1, AND($P103&lt;&gt;"", $P103&lt;&gt;"...", $P103&lt;&gt;"입력오류", ISNUMBER(FIND(INDEX($T$2:$T$7,$U$1),$P103))),
        IF(
            $U$17="기타", AND($P103&lt;&gt;"", $P103&lt;&gt;"...", $P103&lt;&gt;"입력오류", NOT(ISNUMBER(FIND($T$21:$T$34,$P103)))),
            AND($P103&lt;&gt;"", $P103&lt;&gt;"...", $P103&lt;&gt;"입력오류", $T$19=$P103)
        )
    )
)</f>
        <v>1</v>
      </c>
    </row>
    <row r="104" spans="1:17">
      <c r="A104" t="s">
        <v>789</v>
      </c>
      <c r="B104" t="s">
        <v>790</v>
      </c>
      <c r="C104" t="s">
        <v>821</v>
      </c>
      <c r="D104" t="s">
        <v>822</v>
      </c>
      <c r="E104" t="s">
        <v>434</v>
      </c>
      <c r="F104" t="s">
        <v>166</v>
      </c>
      <c r="I104">
        <f t="shared" si="4"/>
        <v>103</v>
      </c>
      <c r="J104">
        <f t="shared" si="5"/>
        <v>103</v>
      </c>
      <c r="K104">
        <f t="shared" si="3"/>
        <v>1</v>
      </c>
      <c r="L104" t="b">
        <f>COUNTIF($N$2:N104, N104)=1</f>
        <v>1</v>
      </c>
      <c r="M104" s="37">
        <f>IF( $Q104, MAX($M$1:M103)+1, 0)</f>
        <v>70</v>
      </c>
      <c r="N104" t="str" cm="1">
        <f t="array" ref="N104">INDEX($A$9:$F$1048576, $J104, $K104 )</f>
        <v>01012</v>
      </c>
      <c r="O104" t="str" cm="1">
        <f t="array" ref="O104">INDEX($B$9:$F$1048576, $J104, $K104 )</f>
        <v>엘에스일렉트릭</v>
      </c>
      <c r="P104" t="str" cm="1">
        <f t="array" ref="P104">IF( $L104, TRIM(_xll.IMDP("IR", $G$5&amp;$N104, $G$6)), "" )</f>
        <v>공모/무보증AA-</v>
      </c>
      <c r="Q104" t="b" cm="1">
        <f t="array" ref="Q104">IF(
    $U$1=1, AND($P104&lt;&gt;"", $P104&lt;&gt;"...", $P104&lt;&gt;"입력오류"),
    IF(
        $U$18=1, AND($P104&lt;&gt;"", $P104&lt;&gt;"...", $P104&lt;&gt;"입력오류", ISNUMBER(FIND(INDEX($T$2:$T$7,$U$1),$P104))),
        IF(
            $U$17="기타", AND($P104&lt;&gt;"", $P104&lt;&gt;"...", $P104&lt;&gt;"입력오류", NOT(ISNUMBER(FIND($T$21:$T$34,$P104)))),
            AND($P104&lt;&gt;"", $P104&lt;&gt;"...", $P104&lt;&gt;"입력오류", $T$19=$P104)
        )
    )
)</f>
        <v>1</v>
      </c>
    </row>
    <row r="105" spans="1:17">
      <c r="A105" t="s">
        <v>292</v>
      </c>
      <c r="B105" t="s">
        <v>520</v>
      </c>
      <c r="C105" t="s">
        <v>206</v>
      </c>
      <c r="D105" t="s">
        <v>20</v>
      </c>
      <c r="E105" t="s">
        <v>384</v>
      </c>
      <c r="F105" t="s">
        <v>134</v>
      </c>
      <c r="I105">
        <f t="shared" si="4"/>
        <v>104</v>
      </c>
      <c r="J105">
        <f t="shared" si="5"/>
        <v>104</v>
      </c>
      <c r="K105">
        <f t="shared" si="3"/>
        <v>1</v>
      </c>
      <c r="L105" t="b">
        <f>COUNTIF($N$2:N105, N105)=1</f>
        <v>1</v>
      </c>
      <c r="M105" s="37">
        <f>IF( $Q105, MAX($M$1:M104)+1, 0)</f>
        <v>0</v>
      </c>
      <c r="N105" t="str" cm="1">
        <f t="array" ref="N105">INDEX($A$9:$F$1048576, $J105, $K105 )</f>
        <v>01069</v>
      </c>
      <c r="O105" t="str" cm="1">
        <f t="array" ref="O105">INDEX($B$9:$F$1048576, $J105, $K105 )</f>
        <v>화신</v>
      </c>
      <c r="P105" t="str" cm="1">
        <f t="array" ref="P105">IF( $L105, TRIM(_xll.IMDP("IR", $G$5&amp;$N105, $G$6)), "" )</f>
        <v/>
      </c>
      <c r="Q105" t="b" cm="1">
        <f t="array" ref="Q105">IF(
    $U$1=1, AND($P105&lt;&gt;"", $P105&lt;&gt;"...", $P105&lt;&gt;"입력오류"),
    IF(
        $U$18=1, AND($P105&lt;&gt;"", $P105&lt;&gt;"...", $P105&lt;&gt;"입력오류", ISNUMBER(FIND(INDEX($T$2:$T$7,$U$1),$P105))),
        IF(
            $U$17="기타", AND($P105&lt;&gt;"", $P105&lt;&gt;"...", $P105&lt;&gt;"입력오류", NOT(ISNUMBER(FIND($T$21:$T$34,$P105)))),
            AND($P105&lt;&gt;"", $P105&lt;&gt;"...", $P105&lt;&gt;"입력오류", $T$19=$P105)
        )
    )
)</f>
        <v>0</v>
      </c>
    </row>
    <row r="106" spans="1:17">
      <c r="A106" t="s">
        <v>408</v>
      </c>
      <c r="B106" t="s">
        <v>150</v>
      </c>
      <c r="C106" t="s">
        <v>178</v>
      </c>
      <c r="D106" t="s">
        <v>3</v>
      </c>
      <c r="E106" t="s">
        <v>222</v>
      </c>
      <c r="F106" t="s">
        <v>31</v>
      </c>
      <c r="I106">
        <f t="shared" si="4"/>
        <v>105</v>
      </c>
      <c r="J106">
        <f t="shared" si="5"/>
        <v>105</v>
      </c>
      <c r="K106">
        <f t="shared" si="3"/>
        <v>1</v>
      </c>
      <c r="L106" t="b">
        <f>COUNTIF($N$2:N106, N106)=1</f>
        <v>1</v>
      </c>
      <c r="M106" s="37">
        <f>IF( $Q106, MAX($M$1:M105)+1, 0)</f>
        <v>0</v>
      </c>
      <c r="N106" t="str" cm="1">
        <f t="array" ref="N106">INDEX($A$9:$F$1048576, $J106, $K106 )</f>
        <v>01078</v>
      </c>
      <c r="O106" t="str" cm="1">
        <f t="array" ref="O106">INDEX($B$9:$F$1048576, $J106, $K106 )</f>
        <v>아이에스동서</v>
      </c>
      <c r="P106" t="str" cm="1">
        <f t="array" ref="P106">IF( $L106, TRIM(_xll.IMDP("IR", $G$5&amp;$N106, $G$6)), "" )</f>
        <v/>
      </c>
      <c r="Q106" t="b" cm="1">
        <f t="array" ref="Q106">IF(
    $U$1=1, AND($P106&lt;&gt;"", $P106&lt;&gt;"...", $P106&lt;&gt;"입력오류"),
    IF(
        $U$18=1, AND($P106&lt;&gt;"", $P106&lt;&gt;"...", $P106&lt;&gt;"입력오류", ISNUMBER(FIND(INDEX($T$2:$T$7,$U$1),$P106))),
        IF(
            $U$17="기타", AND($P106&lt;&gt;"", $P106&lt;&gt;"...", $P106&lt;&gt;"입력오류", NOT(ISNUMBER(FIND($T$21:$T$34,$P106)))),
            AND($P106&lt;&gt;"", $P106&lt;&gt;"...", $P106&lt;&gt;"입력오류", $T$19=$P106)
        )
    )
)</f>
        <v>0</v>
      </c>
    </row>
    <row r="107" spans="1:17">
      <c r="A107" t="s">
        <v>439</v>
      </c>
      <c r="B107" t="s">
        <v>171</v>
      </c>
      <c r="C107" t="s">
        <v>9606</v>
      </c>
      <c r="D107" t="s">
        <v>9607</v>
      </c>
      <c r="E107" t="s">
        <v>289</v>
      </c>
      <c r="F107" t="s">
        <v>76</v>
      </c>
      <c r="I107">
        <f t="shared" si="4"/>
        <v>106</v>
      </c>
      <c r="J107">
        <f t="shared" si="5"/>
        <v>106</v>
      </c>
      <c r="K107">
        <f t="shared" si="3"/>
        <v>1</v>
      </c>
      <c r="L107" t="b">
        <f>COUNTIF($N$2:N107, N107)=1</f>
        <v>1</v>
      </c>
      <c r="M107" s="37">
        <f>IF( $Q107, MAX($M$1:M106)+1, 0)</f>
        <v>71</v>
      </c>
      <c r="N107" t="str" cm="1">
        <f t="array" ref="N107">INDEX($A$9:$F$1048576, $J107, $K107 )</f>
        <v>01095</v>
      </c>
      <c r="O107" t="str" cm="1">
        <f t="array" ref="O107">INDEX($B$9:$F$1048576, $J107, $K107 )</f>
        <v>S-Oil</v>
      </c>
      <c r="P107" t="str" cm="1">
        <f t="array" ref="P107">IF( $L107, TRIM(_xll.IMDP("IR", $G$5&amp;$N107, $G$6)), "" )</f>
        <v>공모/무보증AA0</v>
      </c>
      <c r="Q107" t="b" cm="1">
        <f t="array" ref="Q107">IF(
    $U$1=1, AND($P107&lt;&gt;"", $P107&lt;&gt;"...", $P107&lt;&gt;"입력오류"),
    IF(
        $U$18=1, AND($P107&lt;&gt;"", $P107&lt;&gt;"...", $P107&lt;&gt;"입력오류", ISNUMBER(FIND(INDEX($T$2:$T$7,$U$1),$P107))),
        IF(
            $U$17="기타", AND($P107&lt;&gt;"", $P107&lt;&gt;"...", $P107&lt;&gt;"입력오류", NOT(ISNUMBER(FIND($T$21:$T$34,$P107)))),
            AND($P107&lt;&gt;"", $P107&lt;&gt;"...", $P107&lt;&gt;"입력오류", $T$19=$P107)
        )
    )
)</f>
        <v>1</v>
      </c>
    </row>
    <row r="108" spans="1:17">
      <c r="A108" t="s">
        <v>791</v>
      </c>
      <c r="B108" t="s">
        <v>792</v>
      </c>
      <c r="C108" t="s">
        <v>198</v>
      </c>
      <c r="D108" t="s">
        <v>15</v>
      </c>
      <c r="E108" t="s">
        <v>12806</v>
      </c>
      <c r="F108" t="s">
        <v>12807</v>
      </c>
      <c r="I108">
        <f t="shared" si="4"/>
        <v>107</v>
      </c>
      <c r="J108">
        <f t="shared" si="5"/>
        <v>107</v>
      </c>
      <c r="K108">
        <f t="shared" si="3"/>
        <v>1</v>
      </c>
      <c r="L108" t="b">
        <f>COUNTIF($N$2:N108, N108)=1</f>
        <v>1</v>
      </c>
      <c r="M108" s="37">
        <f>IF( $Q108, MAX($M$1:M107)+1, 0)</f>
        <v>72</v>
      </c>
      <c r="N108" t="str" cm="1">
        <f t="array" ref="N108">INDEX($A$9:$F$1048576, $J108, $K108 )</f>
        <v>01107</v>
      </c>
      <c r="O108" t="str" cm="1">
        <f t="array" ref="O108">INDEX($B$9:$F$1048576, $J108, $K108 )</f>
        <v>LG이노텍</v>
      </c>
      <c r="P108" t="str" cm="1">
        <f t="array" ref="P108">IF( $L108, TRIM(_xll.IMDP("IR", $G$5&amp;$N108, $G$6)), "" )</f>
        <v>공모/무보증AA-</v>
      </c>
      <c r="Q108" t="b" cm="1">
        <f t="array" ref="Q108">IF(
    $U$1=1, AND($P108&lt;&gt;"", $P108&lt;&gt;"...", $P108&lt;&gt;"입력오류"),
    IF(
        $U$18=1, AND($P108&lt;&gt;"", $P108&lt;&gt;"...", $P108&lt;&gt;"입력오류", ISNUMBER(FIND(INDEX($T$2:$T$7,$U$1),$P108))),
        IF(
            $U$17="기타", AND($P108&lt;&gt;"", $P108&lt;&gt;"...", $P108&lt;&gt;"입력오류", NOT(ISNUMBER(FIND($T$21:$T$34,$P108)))),
            AND($P108&lt;&gt;"", $P108&lt;&gt;"...", $P108&lt;&gt;"입력오류", $T$19=$P108)
        )
    )
)</f>
        <v>1</v>
      </c>
    </row>
    <row r="109" spans="1:17">
      <c r="A109" t="s">
        <v>358</v>
      </c>
      <c r="B109" t="s">
        <v>111</v>
      </c>
      <c r="C109" t="s">
        <v>9608</v>
      </c>
      <c r="D109" t="s">
        <v>9609</v>
      </c>
      <c r="E109" t="s">
        <v>373</v>
      </c>
      <c r="F109" t="s">
        <v>124</v>
      </c>
      <c r="I109">
        <f t="shared" si="4"/>
        <v>108</v>
      </c>
      <c r="J109">
        <f t="shared" si="5"/>
        <v>108</v>
      </c>
      <c r="K109">
        <f t="shared" si="3"/>
        <v>1</v>
      </c>
      <c r="L109" t="b">
        <f>COUNTIF($N$2:N109, N109)=1</f>
        <v>1</v>
      </c>
      <c r="M109" s="37">
        <f>IF( $Q109, MAX($M$1:M108)+1, 0)</f>
        <v>0</v>
      </c>
      <c r="N109" t="str" cm="1">
        <f t="array" ref="N109">INDEX($A$9:$F$1048576, $J109, $K109 )</f>
        <v>01108</v>
      </c>
      <c r="O109" t="str" cm="1">
        <f t="array" ref="O109">INDEX($B$9:$F$1048576, $J109, $K109 )</f>
        <v>형지I&amp;C</v>
      </c>
      <c r="P109" t="str" cm="1">
        <f t="array" ref="P109">IF( $L109, TRIM(_xll.IMDP("IR", $G$5&amp;$N109, $G$6)), "" )</f>
        <v/>
      </c>
      <c r="Q109" t="b" cm="1">
        <f t="array" ref="Q109">IF(
    $U$1=1, AND($P109&lt;&gt;"", $P109&lt;&gt;"...", $P109&lt;&gt;"입력오류"),
    IF(
        $U$18=1, AND($P109&lt;&gt;"", $P109&lt;&gt;"...", $P109&lt;&gt;"입력오류", ISNUMBER(FIND(INDEX($T$2:$T$7,$U$1),$P109))),
        IF(
            $U$17="기타", AND($P109&lt;&gt;"", $P109&lt;&gt;"...", $P109&lt;&gt;"입력오류", NOT(ISNUMBER(FIND($T$21:$T$34,$P109)))),
            AND($P109&lt;&gt;"", $P109&lt;&gt;"...", $P109&lt;&gt;"입력오류", $T$19=$P109)
        )
    )
)</f>
        <v>0</v>
      </c>
    </row>
    <row r="110" spans="1:17">
      <c r="A110" t="s">
        <v>413</v>
      </c>
      <c r="B110" t="s">
        <v>521</v>
      </c>
      <c r="C110" t="s">
        <v>369</v>
      </c>
      <c r="D110" t="s">
        <v>121</v>
      </c>
      <c r="E110" t="s">
        <v>5606</v>
      </c>
      <c r="F110" t="s">
        <v>5607</v>
      </c>
      <c r="I110">
        <f t="shared" si="4"/>
        <v>109</v>
      </c>
      <c r="J110">
        <f t="shared" si="5"/>
        <v>109</v>
      </c>
      <c r="K110">
        <f t="shared" si="3"/>
        <v>1</v>
      </c>
      <c r="L110" t="b">
        <f>COUNTIF($N$2:N110, N110)=1</f>
        <v>1</v>
      </c>
      <c r="M110" s="37">
        <f>IF( $Q110, MAX($M$1:M109)+1, 0)</f>
        <v>73</v>
      </c>
      <c r="N110" t="str" cm="1">
        <f t="array" ref="N110">INDEX($A$9:$F$1048576, $J110, $K110 )</f>
        <v>01117</v>
      </c>
      <c r="O110" t="str" cm="1">
        <f t="array" ref="O110">INDEX($B$9:$F$1048576, $J110, $K110 )</f>
        <v>롯데케미칼</v>
      </c>
      <c r="P110" t="str" cm="1">
        <f t="array" ref="P110">IF( $L110, TRIM(_xll.IMDP("IR", $G$5&amp;$N110, $G$6)), "" )</f>
        <v>공모/무보증AA0</v>
      </c>
      <c r="Q110" t="b" cm="1">
        <f t="array" ref="Q110">IF(
    $U$1=1, AND($P110&lt;&gt;"", $P110&lt;&gt;"...", $P110&lt;&gt;"입력오류"),
    IF(
        $U$18=1, AND($P110&lt;&gt;"", $P110&lt;&gt;"...", $P110&lt;&gt;"입력오류", ISNUMBER(FIND(INDEX($T$2:$T$7,$U$1),$P110))),
        IF(
            $U$17="기타", AND($P110&lt;&gt;"", $P110&lt;&gt;"...", $P110&lt;&gt;"입력오류", NOT(ISNUMBER(FIND($T$21:$T$34,$P110)))),
            AND($P110&lt;&gt;"", $P110&lt;&gt;"...", $P110&lt;&gt;"입력오류", $T$19=$P110)
        )
    )
)</f>
        <v>1</v>
      </c>
    </row>
    <row r="111" spans="1:17">
      <c r="A111" t="s">
        <v>194</v>
      </c>
      <c r="B111" t="s">
        <v>522</v>
      </c>
      <c r="C111" t="s">
        <v>9610</v>
      </c>
      <c r="D111" t="s">
        <v>9611</v>
      </c>
      <c r="E111" t="s">
        <v>197</v>
      </c>
      <c r="F111" t="s">
        <v>552</v>
      </c>
      <c r="I111">
        <f t="shared" si="4"/>
        <v>110</v>
      </c>
      <c r="J111">
        <f t="shared" si="5"/>
        <v>110</v>
      </c>
      <c r="K111">
        <f t="shared" si="3"/>
        <v>1</v>
      </c>
      <c r="L111" t="b">
        <f>COUNTIF($N$2:N111, N111)=1</f>
        <v>1</v>
      </c>
      <c r="M111" s="37">
        <f>IF( $Q111, MAX($M$1:M110)+1, 0)</f>
        <v>74</v>
      </c>
      <c r="N111" t="str" cm="1">
        <f t="array" ref="N111">INDEX($A$9:$F$1048576, $J111, $K111 )</f>
        <v>01121</v>
      </c>
      <c r="O111" t="str" cm="1">
        <f t="array" ref="O111">INDEX($B$9:$F$1048576, $J111, $K111 )</f>
        <v>현대위아</v>
      </c>
      <c r="P111" t="str" cm="1">
        <f t="array" ref="P111">IF( $L111, TRIM(_xll.IMDP("IR", $G$5&amp;$N111, $G$6)), "" )</f>
        <v>공모/무보증AA-</v>
      </c>
      <c r="Q111" t="b" cm="1">
        <f t="array" ref="Q111">IF(
    $U$1=1, AND($P111&lt;&gt;"", $P111&lt;&gt;"...", $P111&lt;&gt;"입력오류"),
    IF(
        $U$18=1, AND($P111&lt;&gt;"", $P111&lt;&gt;"...", $P111&lt;&gt;"입력오류", ISNUMBER(FIND(INDEX($T$2:$T$7,$U$1),$P111))),
        IF(
            $U$17="기타", AND($P111&lt;&gt;"", $P111&lt;&gt;"...", $P111&lt;&gt;"입력오류", NOT(ISNUMBER(FIND($T$21:$T$34,$P111)))),
            AND($P111&lt;&gt;"", $P111&lt;&gt;"...", $P111&lt;&gt;"입력오류", $T$19=$P111)
        )
    )
)</f>
        <v>1</v>
      </c>
    </row>
    <row r="112" spans="1:17">
      <c r="A112" t="s">
        <v>793</v>
      </c>
      <c r="B112" t="s">
        <v>794</v>
      </c>
      <c r="C112" t="s">
        <v>9612</v>
      </c>
      <c r="D112" t="s">
        <v>9613</v>
      </c>
      <c r="E112" t="s">
        <v>12808</v>
      </c>
      <c r="F112" t="s">
        <v>12809</v>
      </c>
      <c r="I112">
        <f t="shared" si="4"/>
        <v>111</v>
      </c>
      <c r="J112">
        <f t="shared" si="5"/>
        <v>111</v>
      </c>
      <c r="K112">
        <f t="shared" si="3"/>
        <v>1</v>
      </c>
      <c r="L112" t="b">
        <f>COUNTIF($N$2:N112, N112)=1</f>
        <v>1</v>
      </c>
      <c r="M112" s="37">
        <f>IF( $Q112, MAX($M$1:M111)+1, 0)</f>
        <v>0</v>
      </c>
      <c r="N112" t="str" cm="1">
        <f t="array" ref="N112">INDEX($A$9:$F$1048576, $J112, $K112 )</f>
        <v>01133</v>
      </c>
      <c r="O112" t="str" cm="1">
        <f t="array" ref="O112">INDEX($B$9:$F$1048576, $J112, $K112 )</f>
        <v>유니켐</v>
      </c>
      <c r="P112" t="str" cm="1">
        <f t="array" ref="P112">IF( $L112, TRIM(_xll.IMDP("IR", $G$5&amp;$N112, $G$6)), "" )</f>
        <v/>
      </c>
      <c r="Q112" t="b" cm="1">
        <f t="array" ref="Q112">IF(
    $U$1=1, AND($P112&lt;&gt;"", $P112&lt;&gt;"...", $P112&lt;&gt;"입력오류"),
    IF(
        $U$18=1, AND($P112&lt;&gt;"", $P112&lt;&gt;"...", $P112&lt;&gt;"입력오류", ISNUMBER(FIND(INDEX($T$2:$T$7,$U$1),$P112))),
        IF(
            $U$17="기타", AND($P112&lt;&gt;"", $P112&lt;&gt;"...", $P112&lt;&gt;"입력오류", NOT(ISNUMBER(FIND($T$21:$T$34,$P112)))),
            AND($P112&lt;&gt;"", $P112&lt;&gt;"...", $P112&lt;&gt;"입력오류", $T$19=$P112)
        )
    )
)</f>
        <v>0</v>
      </c>
    </row>
    <row r="113" spans="1:17">
      <c r="A113" t="s">
        <v>795</v>
      </c>
      <c r="B113" t="s">
        <v>796</v>
      </c>
      <c r="C113" t="s">
        <v>9614</v>
      </c>
      <c r="D113" t="s">
        <v>9615</v>
      </c>
      <c r="E113" t="s">
        <v>12810</v>
      </c>
      <c r="F113" t="s">
        <v>12811</v>
      </c>
      <c r="I113">
        <f t="shared" si="4"/>
        <v>112</v>
      </c>
      <c r="J113">
        <f t="shared" si="5"/>
        <v>112</v>
      </c>
      <c r="K113">
        <f t="shared" si="3"/>
        <v>1</v>
      </c>
      <c r="L113" t="b">
        <f>COUNTIF($N$2:N113, N113)=1</f>
        <v>1</v>
      </c>
      <c r="M113" s="37">
        <f>IF( $Q113, MAX($M$1:M112)+1, 0)</f>
        <v>75</v>
      </c>
      <c r="N113" t="str" cm="1">
        <f t="array" ref="N113">INDEX($A$9:$F$1048576, $J113, $K113 )</f>
        <v>01176</v>
      </c>
      <c r="O113" t="str" cm="1">
        <f t="array" ref="O113">INDEX($B$9:$F$1048576, $J113, $K113 )</f>
        <v>현대코퍼레이션</v>
      </c>
      <c r="P113" t="str" cm="1">
        <f t="array" ref="P113">IF( $L113, TRIM(_xll.IMDP("IR", $G$5&amp;$N113, $G$6)), "" )</f>
        <v>공모/무보증A0</v>
      </c>
      <c r="Q113" t="b" cm="1">
        <f t="array" ref="Q113">IF(
    $U$1=1, AND($P113&lt;&gt;"", $P113&lt;&gt;"...", $P113&lt;&gt;"입력오류"),
    IF(
        $U$18=1, AND($P113&lt;&gt;"", $P113&lt;&gt;"...", $P113&lt;&gt;"입력오류", ISNUMBER(FIND(INDEX($T$2:$T$7,$U$1),$P113))),
        IF(
            $U$17="기타", AND($P113&lt;&gt;"", $P113&lt;&gt;"...", $P113&lt;&gt;"입력오류", NOT(ISNUMBER(FIND($T$21:$T$34,$P113)))),
            AND($P113&lt;&gt;"", $P113&lt;&gt;"...", $P113&lt;&gt;"입력오류", $T$19=$P113)
        )
    )
)</f>
        <v>1</v>
      </c>
    </row>
    <row r="114" spans="1:17">
      <c r="A114" t="s">
        <v>207</v>
      </c>
      <c r="B114" t="s">
        <v>523</v>
      </c>
      <c r="C114" t="s">
        <v>356</v>
      </c>
      <c r="D114" t="s">
        <v>110</v>
      </c>
      <c r="E114" t="s">
        <v>340</v>
      </c>
      <c r="F114" t="s">
        <v>554</v>
      </c>
      <c r="I114">
        <f t="shared" si="4"/>
        <v>113</v>
      </c>
      <c r="J114">
        <f t="shared" si="5"/>
        <v>113</v>
      </c>
      <c r="K114">
        <f t="shared" si="3"/>
        <v>1</v>
      </c>
      <c r="L114" t="b">
        <f>COUNTIF($N$2:N114, N114)=1</f>
        <v>1</v>
      </c>
      <c r="M114" s="37">
        <f>IF( $Q114, MAX($M$1:M113)+1, 0)</f>
        <v>76</v>
      </c>
      <c r="N114" t="str" cm="1">
        <f t="array" ref="N114">INDEX($A$9:$F$1048576, $J114, $K114 )</f>
        <v>01178</v>
      </c>
      <c r="O114" t="str" cm="1">
        <f t="array" ref="O114">INDEX($B$9:$F$1048576, $J114, $K114 )</f>
        <v>금호석유화학</v>
      </c>
      <c r="P114" t="str" cm="1">
        <f t="array" ref="P114">IF( $L114, TRIM(_xll.IMDP("IR", $G$5&amp;$N114, $G$6)), "" )</f>
        <v>공모/무보증A+</v>
      </c>
      <c r="Q114" t="b" cm="1">
        <f t="array" ref="Q114">IF(
    $U$1=1, AND($P114&lt;&gt;"", $P114&lt;&gt;"...", $P114&lt;&gt;"입력오류"),
    IF(
        $U$18=1, AND($P114&lt;&gt;"", $P114&lt;&gt;"...", $P114&lt;&gt;"입력오류", ISNUMBER(FIND(INDEX($T$2:$T$7,$U$1),$P114))),
        IF(
            $U$17="기타", AND($P114&lt;&gt;"", $P114&lt;&gt;"...", $P114&lt;&gt;"입력오류", NOT(ISNUMBER(FIND($T$21:$T$34,$P114)))),
            AND($P114&lt;&gt;"", $P114&lt;&gt;"...", $P114&lt;&gt;"입력오류", $T$19=$P114)
        )
    )
)</f>
        <v>1</v>
      </c>
    </row>
    <row r="115" spans="1:17">
      <c r="A115" t="s">
        <v>190</v>
      </c>
      <c r="B115" t="s">
        <v>10</v>
      </c>
      <c r="C115" t="s">
        <v>351</v>
      </c>
      <c r="D115" t="s">
        <v>531</v>
      </c>
      <c r="E115" t="s">
        <v>318</v>
      </c>
      <c r="F115" t="s">
        <v>85</v>
      </c>
      <c r="I115">
        <f t="shared" si="4"/>
        <v>114</v>
      </c>
      <c r="J115">
        <f t="shared" si="5"/>
        <v>114</v>
      </c>
      <c r="K115">
        <f t="shared" si="3"/>
        <v>1</v>
      </c>
      <c r="L115" t="b">
        <f>COUNTIF($N$2:N115, N115)=1</f>
        <v>1</v>
      </c>
      <c r="M115" s="37">
        <f>IF( $Q115, MAX($M$1:M114)+1, 0)</f>
        <v>77</v>
      </c>
      <c r="N115" t="str" cm="1">
        <f t="array" ref="N115">INDEX($A$9:$F$1048576, $J115, $K115 )</f>
        <v>01179</v>
      </c>
      <c r="O115" t="str" cm="1">
        <f t="array" ref="O115">INDEX($B$9:$F$1048576, $J115, $K115 )</f>
        <v>SKC</v>
      </c>
      <c r="P115" t="str" cm="1">
        <f t="array" ref="P115">IF( $L115, TRIM(_xll.IMDP("IR", $G$5&amp;$N115, $G$6)), "" )</f>
        <v>공모/무보증A+</v>
      </c>
      <c r="Q115" t="b" cm="1">
        <f t="array" ref="Q115">IF(
    $U$1=1, AND($P115&lt;&gt;"", $P115&lt;&gt;"...", $P115&lt;&gt;"입력오류"),
    IF(
        $U$18=1, AND($P115&lt;&gt;"", $P115&lt;&gt;"...", $P115&lt;&gt;"입력오류", ISNUMBER(FIND(INDEX($T$2:$T$7,$U$1),$P115))),
        IF(
            $U$17="기타", AND($P115&lt;&gt;"", $P115&lt;&gt;"...", $P115&lt;&gt;"입력오류", NOT(ISNUMBER(FIND($T$21:$T$34,$P115)))),
            AND($P115&lt;&gt;"", $P115&lt;&gt;"...", $P115&lt;&gt;"입력오류", $T$19=$P115)
        )
    )
)</f>
        <v>1</v>
      </c>
    </row>
    <row r="116" spans="1:17">
      <c r="A116" t="s">
        <v>797</v>
      </c>
      <c r="B116" t="s">
        <v>798</v>
      </c>
      <c r="C116" t="s">
        <v>832</v>
      </c>
      <c r="D116" t="s">
        <v>833</v>
      </c>
      <c r="E116" t="s">
        <v>12812</v>
      </c>
      <c r="F116" t="s">
        <v>12813</v>
      </c>
      <c r="I116">
        <f t="shared" si="4"/>
        <v>115</v>
      </c>
      <c r="J116">
        <f t="shared" si="5"/>
        <v>115</v>
      </c>
      <c r="K116">
        <f t="shared" si="3"/>
        <v>1</v>
      </c>
      <c r="L116" t="b">
        <f>COUNTIF($N$2:N116, N116)=1</f>
        <v>1</v>
      </c>
      <c r="M116" s="37">
        <f>IF( $Q116, MAX($M$1:M115)+1, 0)</f>
        <v>0</v>
      </c>
      <c r="N116" t="str" cm="1">
        <f t="array" ref="N116">INDEX($A$9:$F$1048576, $J116, $K116 )</f>
        <v>01191</v>
      </c>
      <c r="O116" t="str" cm="1">
        <f t="array" ref="O116">INDEX($B$9:$F$1048576, $J116, $K116 )</f>
        <v>판토스</v>
      </c>
      <c r="P116" t="str" cm="1">
        <f t="array" ref="P116">IF( $L116, TRIM(_xll.IMDP("IR", $G$5&amp;$N116, $G$6)), "" )</f>
        <v/>
      </c>
      <c r="Q116" t="b" cm="1">
        <f t="array" ref="Q116">IF(
    $U$1=1, AND($P116&lt;&gt;"", $P116&lt;&gt;"...", $P116&lt;&gt;"입력오류"),
    IF(
        $U$18=1, AND($P116&lt;&gt;"", $P116&lt;&gt;"...", $P116&lt;&gt;"입력오류", ISNUMBER(FIND(INDEX($T$2:$T$7,$U$1),$P116))),
        IF(
            $U$17="기타", AND($P116&lt;&gt;"", $P116&lt;&gt;"...", $P116&lt;&gt;"입력오류", NOT(ISNUMBER(FIND($T$21:$T$34,$P116)))),
            AND($P116&lt;&gt;"", $P116&lt;&gt;"...", $P116&lt;&gt;"입력오류", $T$19=$P116)
        )
    )
)</f>
        <v>0</v>
      </c>
    </row>
    <row r="117" spans="1:17">
      <c r="A117" t="s">
        <v>260</v>
      </c>
      <c r="B117" t="s">
        <v>53</v>
      </c>
      <c r="C117" t="s">
        <v>349</v>
      </c>
      <c r="D117" t="s">
        <v>532</v>
      </c>
      <c r="E117" t="s">
        <v>323</v>
      </c>
      <c r="F117" t="s">
        <v>91</v>
      </c>
      <c r="I117">
        <f t="shared" si="4"/>
        <v>116</v>
      </c>
      <c r="J117">
        <f t="shared" si="5"/>
        <v>116</v>
      </c>
      <c r="K117">
        <f t="shared" si="3"/>
        <v>1</v>
      </c>
      <c r="L117" t="b">
        <f>COUNTIF($N$2:N117, N117)=1</f>
        <v>1</v>
      </c>
      <c r="M117" s="37">
        <f>IF( $Q117, MAX($M$1:M116)+1, 0)</f>
        <v>78</v>
      </c>
      <c r="N117" t="str" cm="1">
        <f t="array" ref="N117">INDEX($A$9:$F$1048576, $J117, $K117 )</f>
        <v>01233</v>
      </c>
      <c r="O117" t="str" cm="1">
        <f t="array" ref="O117">INDEX($B$9:$F$1048576, $J117, $K117 )</f>
        <v>현대모비스</v>
      </c>
      <c r="P117" t="str" cm="1">
        <f t="array" ref="P117">IF( $L117, TRIM(_xll.IMDP("IR", $G$5&amp;$N117, $G$6)), "" )</f>
        <v>공모/무보증AA+</v>
      </c>
      <c r="Q117" t="b" cm="1">
        <f t="array" ref="Q117">IF(
    $U$1=1, AND($P117&lt;&gt;"", $P117&lt;&gt;"...", $P117&lt;&gt;"입력오류"),
    IF(
        $U$18=1, AND($P117&lt;&gt;"", $P117&lt;&gt;"...", $P117&lt;&gt;"입력오류", ISNUMBER(FIND(INDEX($T$2:$T$7,$U$1),$P117))),
        IF(
            $U$17="기타", AND($P117&lt;&gt;"", $P117&lt;&gt;"...", $P117&lt;&gt;"입력오류", NOT(ISNUMBER(FIND($T$21:$T$34,$P117)))),
            AND($P117&lt;&gt;"", $P117&lt;&gt;"...", $P117&lt;&gt;"입력오류", $T$19=$P117)
        )
    )
)</f>
        <v>1</v>
      </c>
    </row>
    <row r="118" spans="1:17">
      <c r="A118" t="s">
        <v>429</v>
      </c>
      <c r="B118" t="s">
        <v>163</v>
      </c>
      <c r="C118" t="s">
        <v>9616</v>
      </c>
      <c r="D118" t="s">
        <v>9617</v>
      </c>
      <c r="E118" t="s">
        <v>12814</v>
      </c>
      <c r="F118" t="s">
        <v>12815</v>
      </c>
      <c r="I118">
        <f t="shared" si="4"/>
        <v>117</v>
      </c>
      <c r="J118">
        <f t="shared" si="5"/>
        <v>117</v>
      </c>
      <c r="K118">
        <f t="shared" si="3"/>
        <v>1</v>
      </c>
      <c r="L118" t="b">
        <f>COUNTIF($N$2:N118, N118)=1</f>
        <v>1</v>
      </c>
      <c r="M118" s="37">
        <f>IF( $Q118, MAX($M$1:M117)+1, 0)</f>
        <v>79</v>
      </c>
      <c r="N118" t="str" cm="1">
        <f t="array" ref="N118">INDEX($A$9:$F$1048576, $J118, $K118 )</f>
        <v>01245</v>
      </c>
      <c r="O118" t="str" cm="1">
        <f t="array" ref="O118">INDEX($B$9:$F$1048576, $J118, $K118 )</f>
        <v>한화에어로스페이스</v>
      </c>
      <c r="P118" t="str" cm="1">
        <f t="array" ref="P118">IF( $L118, TRIM(_xll.IMDP("IR", $G$5&amp;$N118, $G$6)), "" )</f>
        <v>공모/무보증AA-</v>
      </c>
      <c r="Q118" t="b" cm="1">
        <f t="array" ref="Q118">IF(
    $U$1=1, AND($P118&lt;&gt;"", $P118&lt;&gt;"...", $P118&lt;&gt;"입력오류"),
    IF(
        $U$18=1, AND($P118&lt;&gt;"", $P118&lt;&gt;"...", $P118&lt;&gt;"입력오류", ISNUMBER(FIND(INDEX($T$2:$T$7,$U$1),$P118))),
        IF(
            $U$17="기타", AND($P118&lt;&gt;"", $P118&lt;&gt;"...", $P118&lt;&gt;"입력오류", NOT(ISNUMBER(FIND($T$21:$T$34,$P118)))),
            AND($P118&lt;&gt;"", $P118&lt;&gt;"...", $P118&lt;&gt;"입력오류", $T$19=$P118)
        )
    )
)</f>
        <v>1</v>
      </c>
    </row>
    <row r="119" spans="1:17">
      <c r="A119" t="s">
        <v>799</v>
      </c>
      <c r="B119" t="s">
        <v>800</v>
      </c>
      <c r="C119" t="s">
        <v>9618</v>
      </c>
      <c r="D119" t="s">
        <v>9619</v>
      </c>
      <c r="E119" t="s">
        <v>301</v>
      </c>
      <c r="F119" t="s">
        <v>81</v>
      </c>
      <c r="I119">
        <f t="shared" si="4"/>
        <v>118</v>
      </c>
      <c r="J119">
        <f t="shared" si="5"/>
        <v>118</v>
      </c>
      <c r="K119">
        <f t="shared" si="3"/>
        <v>1</v>
      </c>
      <c r="L119" t="b">
        <f>COUNTIF($N$2:N119, N119)=1</f>
        <v>1</v>
      </c>
      <c r="M119" s="37">
        <f>IF( $Q119, MAX($M$1:M118)+1, 0)</f>
        <v>80</v>
      </c>
      <c r="N119" t="str" cm="1">
        <f t="array" ref="N119">INDEX($A$9:$F$1048576, $J119, $K119 )</f>
        <v>01263</v>
      </c>
      <c r="O119" t="str" cm="1">
        <f t="array" ref="O119">INDEX($B$9:$F$1048576, $J119, $K119 )</f>
        <v>HDC</v>
      </c>
      <c r="P119" t="str" cm="1">
        <f t="array" ref="P119">IF( $L119, TRIM(_xll.IMDP("IR", $G$5&amp;$N119, $G$6)), "" )</f>
        <v>공모/무보증A0</v>
      </c>
      <c r="Q119" t="b" cm="1">
        <f t="array" ref="Q119">IF(
    $U$1=1, AND($P119&lt;&gt;"", $P119&lt;&gt;"...", $P119&lt;&gt;"입력오류"),
    IF(
        $U$18=1, AND($P119&lt;&gt;"", $P119&lt;&gt;"...", $P119&lt;&gt;"입력오류", ISNUMBER(FIND(INDEX($T$2:$T$7,$U$1),$P119))),
        IF(
            $U$17="기타", AND($P119&lt;&gt;"", $P119&lt;&gt;"...", $P119&lt;&gt;"입력오류", NOT(ISNUMBER(FIND($T$21:$T$34,$P119)))),
            AND($P119&lt;&gt;"", $P119&lt;&gt;"...", $P119&lt;&gt;"입력오류", $T$19=$P119)
        )
    )
)</f>
        <v>1</v>
      </c>
    </row>
    <row r="120" spans="1:17">
      <c r="A120" t="s">
        <v>432</v>
      </c>
      <c r="B120" t="s">
        <v>524</v>
      </c>
      <c r="C120" t="s">
        <v>255</v>
      </c>
      <c r="D120" t="s">
        <v>49</v>
      </c>
      <c r="E120" t="s">
        <v>667</v>
      </c>
      <c r="F120" t="s">
        <v>561</v>
      </c>
      <c r="I120">
        <f t="shared" si="4"/>
        <v>119</v>
      </c>
      <c r="J120">
        <f t="shared" si="5"/>
        <v>119</v>
      </c>
      <c r="K120">
        <f t="shared" si="3"/>
        <v>1</v>
      </c>
      <c r="L120" t="b">
        <f>COUNTIF($N$2:N120, N120)=1</f>
        <v>1</v>
      </c>
      <c r="M120" s="37">
        <f>IF( $Q120, MAX($M$1:M119)+1, 0)</f>
        <v>0</v>
      </c>
      <c r="N120" t="str" cm="1">
        <f t="array" ref="N120">INDEX($A$9:$F$1048576, $J120, $K120 )</f>
        <v>01286</v>
      </c>
      <c r="O120" t="str" cm="1">
        <f t="array" ref="O120">INDEX($B$9:$F$1048576, $J120, $K120 )</f>
        <v>모베이스전자</v>
      </c>
      <c r="P120" t="str" cm="1">
        <f t="array" ref="P120">IF( $L120, TRIM(_xll.IMDP("IR", $G$5&amp;$N120, $G$6)), "" )</f>
        <v/>
      </c>
      <c r="Q120" t="b" cm="1">
        <f t="array" ref="Q120">IF(
    $U$1=1, AND($P120&lt;&gt;"", $P120&lt;&gt;"...", $P120&lt;&gt;"입력오류"),
    IF(
        $U$18=1, AND($P120&lt;&gt;"", $P120&lt;&gt;"...", $P120&lt;&gt;"입력오류", ISNUMBER(FIND(INDEX($T$2:$T$7,$U$1),$P120))),
        IF(
            $U$17="기타", AND($P120&lt;&gt;"", $P120&lt;&gt;"...", $P120&lt;&gt;"입력오류", NOT(ISNUMBER(FIND($T$21:$T$34,$P120)))),
            AND($P120&lt;&gt;"", $P120&lt;&gt;"...", $P120&lt;&gt;"입력오류", $T$19=$P120)
        )
    )
)</f>
        <v>0</v>
      </c>
    </row>
    <row r="121" spans="1:17">
      <c r="A121" t="s">
        <v>216</v>
      </c>
      <c r="B121" t="s">
        <v>27</v>
      </c>
      <c r="C121" t="s">
        <v>396</v>
      </c>
      <c r="D121" t="s">
        <v>142</v>
      </c>
      <c r="E121" t="s">
        <v>183</v>
      </c>
      <c r="F121" t="s">
        <v>7</v>
      </c>
      <c r="I121">
        <f t="shared" si="4"/>
        <v>120</v>
      </c>
      <c r="J121">
        <f t="shared" si="5"/>
        <v>120</v>
      </c>
      <c r="K121">
        <f t="shared" si="3"/>
        <v>1</v>
      </c>
      <c r="L121" t="b">
        <f>COUNTIF($N$2:N121, N121)=1</f>
        <v>1</v>
      </c>
      <c r="M121" s="37">
        <f>IF( $Q121, MAX($M$1:M120)+1, 0)</f>
        <v>0</v>
      </c>
      <c r="N121" t="str" cm="1">
        <f t="array" ref="N121">INDEX($A$9:$F$1048576, $J121, $K121 )</f>
        <v>01331</v>
      </c>
      <c r="O121" t="str" cm="1">
        <f t="array" ref="O121">INDEX($B$9:$F$1048576, $J121, $K121 )</f>
        <v>아진산업</v>
      </c>
      <c r="P121" t="str" cm="1">
        <f t="array" ref="P121">IF( $L121, TRIM(_xll.IMDP("IR", $G$5&amp;$N121, $G$6)), "" )</f>
        <v/>
      </c>
      <c r="Q121" t="b" cm="1">
        <f t="array" ref="Q121">IF(
    $U$1=1, AND($P121&lt;&gt;"", $P121&lt;&gt;"...", $P121&lt;&gt;"입력오류"),
    IF(
        $U$18=1, AND($P121&lt;&gt;"", $P121&lt;&gt;"...", $P121&lt;&gt;"입력오류", ISNUMBER(FIND(INDEX($T$2:$T$7,$U$1),$P121))),
        IF(
            $U$17="기타", AND($P121&lt;&gt;"", $P121&lt;&gt;"...", $P121&lt;&gt;"입력오류", NOT(ISNUMBER(FIND($T$21:$T$34,$P121)))),
            AND($P121&lt;&gt;"", $P121&lt;&gt;"...", $P121&lt;&gt;"입력오류", $T$19=$P121)
        )
    )
)</f>
        <v>0</v>
      </c>
    </row>
    <row r="122" spans="1:17">
      <c r="A122" t="s">
        <v>307</v>
      </c>
      <c r="B122" t="s">
        <v>525</v>
      </c>
      <c r="C122" t="s">
        <v>295</v>
      </c>
      <c r="D122" t="s">
        <v>80</v>
      </c>
      <c r="E122" t="s">
        <v>9646</v>
      </c>
      <c r="F122" t="s">
        <v>9647</v>
      </c>
      <c r="I122">
        <f t="shared" si="4"/>
        <v>121</v>
      </c>
      <c r="J122">
        <f t="shared" si="5"/>
        <v>121</v>
      </c>
      <c r="K122">
        <f t="shared" si="3"/>
        <v>1</v>
      </c>
      <c r="L122" t="b">
        <f>COUNTIF($N$2:N122, N122)=1</f>
        <v>1</v>
      </c>
      <c r="M122" s="37">
        <f>IF( $Q122, MAX($M$1:M121)+1, 0)</f>
        <v>0</v>
      </c>
      <c r="N122" t="str" cm="1">
        <f t="array" ref="N122">INDEX($A$9:$F$1048576, $J122, $K122 )</f>
        <v>01336</v>
      </c>
      <c r="O122" t="str" cm="1">
        <f t="array" ref="O122">INDEX($B$9:$F$1048576, $J122, $K122 )</f>
        <v>일성건설</v>
      </c>
      <c r="P122" t="str" cm="1">
        <f t="array" ref="P122">IF( $L122, TRIM(_xll.IMDP("IR", $G$5&amp;$N122, $G$6)), "" )</f>
        <v/>
      </c>
      <c r="Q122" t="b" cm="1">
        <f t="array" ref="Q122">IF(
    $U$1=1, AND($P122&lt;&gt;"", $P122&lt;&gt;"...", $P122&lt;&gt;"입력오류"),
    IF(
        $U$18=1, AND($P122&lt;&gt;"", $P122&lt;&gt;"...", $P122&lt;&gt;"입력오류", ISNUMBER(FIND(INDEX($T$2:$T$7,$U$1),$P122))),
        IF(
            $U$17="기타", AND($P122&lt;&gt;"", $P122&lt;&gt;"...", $P122&lt;&gt;"입력오류", NOT(ISNUMBER(FIND($T$21:$T$34,$P122)))),
            AND($P122&lt;&gt;"", $P122&lt;&gt;"...", $P122&lt;&gt;"입력오류", $T$19=$P122)
        )
    )
)</f>
        <v>0</v>
      </c>
    </row>
    <row r="123" spans="1:17">
      <c r="A123" t="s">
        <v>801</v>
      </c>
      <c r="B123" t="s">
        <v>802</v>
      </c>
      <c r="C123" t="s">
        <v>9620</v>
      </c>
      <c r="D123" t="s">
        <v>9621</v>
      </c>
      <c r="E123" t="s">
        <v>9648</v>
      </c>
      <c r="F123" t="s">
        <v>9649</v>
      </c>
      <c r="I123">
        <f t="shared" si="4"/>
        <v>122</v>
      </c>
      <c r="J123">
        <f t="shared" si="5"/>
        <v>122</v>
      </c>
      <c r="K123">
        <f t="shared" si="3"/>
        <v>1</v>
      </c>
      <c r="L123" t="b">
        <f>COUNTIF($N$2:N123, N123)=1</f>
        <v>1</v>
      </c>
      <c r="M123" s="37">
        <f>IF( $Q123, MAX($M$1:M122)+1, 0)</f>
        <v>0</v>
      </c>
      <c r="N123" t="str" cm="1">
        <f t="array" ref="N123">INDEX($A$9:$F$1048576, $J123, $K123 )</f>
        <v>01352</v>
      </c>
      <c r="O123" t="str" cm="1">
        <f t="array" ref="O123">INDEX($B$9:$F$1048576, $J123, $K123 )</f>
        <v>화승코퍼레이션</v>
      </c>
      <c r="P123" t="str" cm="1">
        <f t="array" ref="P123">IF( $L123, TRIM(_xll.IMDP("IR", $G$5&amp;$N123, $G$6)), "" )</f>
        <v/>
      </c>
      <c r="Q123" t="b" cm="1">
        <f t="array" ref="Q123">IF(
    $U$1=1, AND($P123&lt;&gt;"", $P123&lt;&gt;"...", $P123&lt;&gt;"입력오류"),
    IF(
        $U$18=1, AND($P123&lt;&gt;"", $P123&lt;&gt;"...", $P123&lt;&gt;"입력오류", ISNUMBER(FIND(INDEX($T$2:$T$7,$U$1),$P123))),
        IF(
            $U$17="기타", AND($P123&lt;&gt;"", $P123&lt;&gt;"...", $P123&lt;&gt;"입력오류", NOT(ISNUMBER(FIND($T$21:$T$34,$P123)))),
            AND($P123&lt;&gt;"", $P123&lt;&gt;"...", $P123&lt;&gt;"입력오류", $T$19=$P123)
        )
    )
)</f>
        <v>0</v>
      </c>
    </row>
    <row r="124" spans="1:17">
      <c r="A124" t="s">
        <v>422</v>
      </c>
      <c r="B124" t="s">
        <v>158</v>
      </c>
      <c r="C124" t="s">
        <v>367</v>
      </c>
      <c r="D124" t="s">
        <v>118</v>
      </c>
      <c r="E124" t="s">
        <v>308</v>
      </c>
      <c r="F124" t="s">
        <v>82</v>
      </c>
      <c r="I124">
        <f t="shared" si="4"/>
        <v>123</v>
      </c>
      <c r="J124">
        <f t="shared" si="5"/>
        <v>123</v>
      </c>
      <c r="K124">
        <f t="shared" si="3"/>
        <v>1</v>
      </c>
      <c r="L124" t="b">
        <f>COUNTIF($N$2:N124, N124)=1</f>
        <v>1</v>
      </c>
      <c r="M124" s="37">
        <f>IF( $Q124, MAX($M$1:M123)+1, 0)</f>
        <v>0</v>
      </c>
      <c r="N124" t="str" cm="1">
        <f t="array" ref="N124">INDEX($A$9:$F$1048576, $J124, $K124 )</f>
        <v>01358</v>
      </c>
      <c r="O124" t="str" cm="1">
        <f t="array" ref="O124">INDEX($B$9:$F$1048576, $J124, $K124 )</f>
        <v>계룡건설산업</v>
      </c>
      <c r="P124" t="str" cm="1">
        <f t="array" ref="P124">IF( $L124, TRIM(_xll.IMDP("IR", $G$5&amp;$N124, $G$6)), "" )</f>
        <v/>
      </c>
      <c r="Q124" t="b" cm="1">
        <f t="array" ref="Q124">IF(
    $U$1=1, AND($P124&lt;&gt;"", $P124&lt;&gt;"...", $P124&lt;&gt;"입력오류"),
    IF(
        $U$18=1, AND($P124&lt;&gt;"", $P124&lt;&gt;"...", $P124&lt;&gt;"입력오류", ISNUMBER(FIND(INDEX($T$2:$T$7,$U$1),$P124))),
        IF(
            $U$17="기타", AND($P124&lt;&gt;"", $P124&lt;&gt;"...", $P124&lt;&gt;"입력오류", NOT(ISNUMBER(FIND($T$21:$T$34,$P124)))),
            AND($P124&lt;&gt;"", $P124&lt;&gt;"...", $P124&lt;&gt;"입력오류", $T$19=$P124)
        )
    )
)</f>
        <v>0</v>
      </c>
    </row>
    <row r="125" spans="1:17">
      <c r="A125" t="s">
        <v>414</v>
      </c>
      <c r="B125" t="s">
        <v>526</v>
      </c>
      <c r="C125" t="s">
        <v>362</v>
      </c>
      <c r="D125" t="s">
        <v>836</v>
      </c>
      <c r="E125" t="s">
        <v>9652</v>
      </c>
      <c r="F125" t="s">
        <v>9653</v>
      </c>
      <c r="I125">
        <f t="shared" si="4"/>
        <v>124</v>
      </c>
      <c r="J125">
        <f t="shared" si="5"/>
        <v>124</v>
      </c>
      <c r="K125">
        <f t="shared" si="3"/>
        <v>1</v>
      </c>
      <c r="L125" t="b">
        <f>COUNTIF($N$2:N125, N125)=1</f>
        <v>1</v>
      </c>
      <c r="M125" s="37">
        <f>IF( $Q125, MAX($M$1:M124)+1, 0)</f>
        <v>0</v>
      </c>
      <c r="N125" t="str" cm="1">
        <f t="array" ref="N125">INDEX($A$9:$F$1048576, $J125, $K125 )</f>
        <v>01369</v>
      </c>
      <c r="O125" t="str" cm="1">
        <f t="array" ref="O125">INDEX($B$9:$F$1048576, $J125, $K125 )</f>
        <v>이랜드리테일</v>
      </c>
      <c r="P125" t="str" cm="1">
        <f t="array" ref="P125">IF( $L125, TRIM(_xll.IMDP("IR", $G$5&amp;$N125, $G$6)), "" )</f>
        <v/>
      </c>
      <c r="Q125" t="b" cm="1">
        <f t="array" ref="Q125">IF(
    $U$1=1, AND($P125&lt;&gt;"", $P125&lt;&gt;"...", $P125&lt;&gt;"입력오류"),
    IF(
        $U$18=1, AND($P125&lt;&gt;"", $P125&lt;&gt;"...", $P125&lt;&gt;"입력오류", ISNUMBER(FIND(INDEX($T$2:$T$7,$U$1),$P125))),
        IF(
            $U$17="기타", AND($P125&lt;&gt;"", $P125&lt;&gt;"...", $P125&lt;&gt;"입력오류", NOT(ISNUMBER(FIND($T$21:$T$34,$P125)))),
            AND($P125&lt;&gt;"", $P125&lt;&gt;"...", $P125&lt;&gt;"입력오류", $T$19=$P125)
        )
    )
)</f>
        <v>0</v>
      </c>
    </row>
    <row r="126" spans="1:17">
      <c r="A126" t="s">
        <v>425</v>
      </c>
      <c r="B126" t="s">
        <v>527</v>
      </c>
      <c r="C126" t="s">
        <v>839</v>
      </c>
      <c r="D126" t="s">
        <v>840</v>
      </c>
      <c r="E126" t="s">
        <v>381</v>
      </c>
      <c r="F126" t="s">
        <v>130</v>
      </c>
      <c r="I126">
        <f t="shared" si="4"/>
        <v>125</v>
      </c>
      <c r="J126">
        <f t="shared" si="5"/>
        <v>125</v>
      </c>
      <c r="K126">
        <f t="shared" si="3"/>
        <v>1</v>
      </c>
      <c r="L126" t="b">
        <f>COUNTIF($N$2:N126, N126)=1</f>
        <v>1</v>
      </c>
      <c r="M126" s="37">
        <f>IF( $Q126, MAX($M$1:M125)+1, 0)</f>
        <v>0</v>
      </c>
      <c r="N126" t="str" cm="1">
        <f t="array" ref="N126">INDEX($A$9:$F$1048576, $J126, $K126 )</f>
        <v>01423</v>
      </c>
      <c r="O126" t="str" cm="1">
        <f t="array" ref="O126">INDEX($B$9:$F$1048576, $J126, $K126 )</f>
        <v>광성기업　　　　　</v>
      </c>
      <c r="P126" t="str" cm="1">
        <f t="array" ref="P126">IF( $L126, TRIM(_xll.IMDP("IR", $G$5&amp;$N126, $G$6)), "" )</f>
        <v/>
      </c>
      <c r="Q126" t="b" cm="1">
        <f t="array" ref="Q126">IF(
    $U$1=1, AND($P126&lt;&gt;"", $P126&lt;&gt;"...", $P126&lt;&gt;"입력오류"),
    IF(
        $U$18=1, AND($P126&lt;&gt;"", $P126&lt;&gt;"...", $P126&lt;&gt;"입력오류", ISNUMBER(FIND(INDEX($T$2:$T$7,$U$1),$P126))),
        IF(
            $U$17="기타", AND($P126&lt;&gt;"", $P126&lt;&gt;"...", $P126&lt;&gt;"입력오류", NOT(ISNUMBER(FIND($T$21:$T$34,$P126)))),
            AND($P126&lt;&gt;"", $P126&lt;&gt;"...", $P126&lt;&gt;"입력오류", $T$19=$P126)
        )
    )
)</f>
        <v>0</v>
      </c>
    </row>
    <row r="127" spans="1:17">
      <c r="A127" t="s">
        <v>803</v>
      </c>
      <c r="B127" t="s">
        <v>804</v>
      </c>
      <c r="C127" t="s">
        <v>663</v>
      </c>
      <c r="D127" t="s">
        <v>534</v>
      </c>
      <c r="E127" t="s">
        <v>383</v>
      </c>
      <c r="F127" t="s">
        <v>132</v>
      </c>
      <c r="I127">
        <f t="shared" si="4"/>
        <v>126</v>
      </c>
      <c r="J127">
        <f t="shared" si="5"/>
        <v>126</v>
      </c>
      <c r="K127">
        <f t="shared" si="3"/>
        <v>1</v>
      </c>
      <c r="L127" t="b">
        <f>COUNTIF($N$2:N127, N127)=1</f>
        <v>1</v>
      </c>
      <c r="M127" s="37">
        <f>IF( $Q127, MAX($M$1:M126)+1, 0)</f>
        <v>0</v>
      </c>
      <c r="N127" t="str" cm="1">
        <f t="array" ref="N127">INDEX($A$9:$F$1048576, $J127, $K127 )</f>
        <v>01428</v>
      </c>
      <c r="O127" t="str" cm="1">
        <f t="array" ref="O127">INDEX($B$9:$F$1048576, $J127, $K127 )</f>
        <v>금강공업</v>
      </c>
      <c r="P127" t="str" cm="1">
        <f t="array" ref="P127">IF( $L127, TRIM(_xll.IMDP("IR", $G$5&amp;$N127, $G$6)), "" )</f>
        <v/>
      </c>
      <c r="Q127" t="b" cm="1">
        <f t="array" ref="Q127">IF(
    $U$1=1, AND($P127&lt;&gt;"", $P127&lt;&gt;"...", $P127&lt;&gt;"입력오류"),
    IF(
        $U$18=1, AND($P127&lt;&gt;"", $P127&lt;&gt;"...", $P127&lt;&gt;"입력오류", ISNUMBER(FIND(INDEX($T$2:$T$7,$U$1),$P127))),
        IF(
            $U$17="기타", AND($P127&lt;&gt;"", $P127&lt;&gt;"...", $P127&lt;&gt;"입력오류", NOT(ISNUMBER(FIND($T$21:$T$34,$P127)))),
            AND($P127&lt;&gt;"", $P127&lt;&gt;"...", $P127&lt;&gt;"입력오류", $T$19=$P127)
        )
    )
)</f>
        <v>0</v>
      </c>
    </row>
    <row r="128" spans="1:17">
      <c r="A128" t="s">
        <v>805</v>
      </c>
      <c r="B128" t="s">
        <v>806</v>
      </c>
      <c r="C128" t="s">
        <v>277</v>
      </c>
      <c r="D128" t="s">
        <v>535</v>
      </c>
      <c r="E128" t="s">
        <v>12816</v>
      </c>
      <c r="F128" t="s">
        <v>12817</v>
      </c>
      <c r="I128">
        <f t="shared" si="4"/>
        <v>127</v>
      </c>
      <c r="J128">
        <f t="shared" si="5"/>
        <v>127</v>
      </c>
      <c r="K128">
        <f t="shared" si="3"/>
        <v>1</v>
      </c>
      <c r="L128" t="b">
        <f>COUNTIF($N$2:N128, N128)=1</f>
        <v>1</v>
      </c>
      <c r="M128" s="37">
        <f>IF( $Q128, MAX($M$1:M127)+1, 0)</f>
        <v>81</v>
      </c>
      <c r="N128" t="str" cm="1">
        <f t="array" ref="N128">INDEX($A$9:$F$1048576, $J128, $K128 )</f>
        <v>01468</v>
      </c>
      <c r="O128" t="str" cm="1">
        <f t="array" ref="O128">INDEX($B$9:$F$1048576, $J128, $K128 )</f>
        <v>한솔케미칼</v>
      </c>
      <c r="P128" t="str" cm="1">
        <f t="array" ref="P128">IF( $L128, TRIM(_xll.IMDP("IR", $G$5&amp;$N128, $G$6)), "" )</f>
        <v>공모/무보증A+</v>
      </c>
      <c r="Q128" t="b" cm="1">
        <f t="array" ref="Q128">IF(
    $U$1=1, AND($P128&lt;&gt;"", $P128&lt;&gt;"...", $P128&lt;&gt;"입력오류"),
    IF(
        $U$18=1, AND($P128&lt;&gt;"", $P128&lt;&gt;"...", $P128&lt;&gt;"입력오류", ISNUMBER(FIND(INDEX($T$2:$T$7,$U$1),$P128))),
        IF(
            $U$17="기타", AND($P128&lt;&gt;"", $P128&lt;&gt;"...", $P128&lt;&gt;"입력오류", NOT(ISNUMBER(FIND($T$21:$T$34,$P128)))),
            AND($P128&lt;&gt;"", $P128&lt;&gt;"...", $P128&lt;&gt;"입력오류", $T$19=$P128)
        )
    )
)</f>
        <v>1</v>
      </c>
    </row>
    <row r="129" spans="1:17">
      <c r="A129" t="s">
        <v>807</v>
      </c>
      <c r="B129" t="s">
        <v>808</v>
      </c>
      <c r="C129" t="s">
        <v>392</v>
      </c>
      <c r="D129" t="s">
        <v>140</v>
      </c>
      <c r="E129" t="s">
        <v>291</v>
      </c>
      <c r="F129" t="s">
        <v>564</v>
      </c>
      <c r="I129">
        <f t="shared" si="4"/>
        <v>128</v>
      </c>
      <c r="J129">
        <f t="shared" si="5"/>
        <v>128</v>
      </c>
      <c r="K129">
        <f t="shared" si="3"/>
        <v>1</v>
      </c>
      <c r="L129" t="b">
        <f>COUNTIF($N$2:N129, N129)=1</f>
        <v>1</v>
      </c>
      <c r="M129" s="37">
        <f>IF( $Q129, MAX($M$1:M128)+1, 0)</f>
        <v>82</v>
      </c>
      <c r="N129" t="str" cm="1">
        <f t="array" ref="N129">INDEX($A$9:$F$1048576, $J129, $K129 )</f>
        <v>01479</v>
      </c>
      <c r="O129" t="str" cm="1">
        <f t="array" ref="O129">INDEX($B$9:$F$1048576, $J129, $K129 )</f>
        <v>HL D&amp;I</v>
      </c>
      <c r="P129" t="str" cm="1">
        <f t="array" ref="P129">IF( $L129, TRIM(_xll.IMDP("IR", $G$5&amp;$N129, $G$6)), "" )</f>
        <v>공모/무보증BBB+</v>
      </c>
      <c r="Q129" t="b" cm="1">
        <f t="array" ref="Q129">IF(
    $U$1=1, AND($P129&lt;&gt;"", $P129&lt;&gt;"...", $P129&lt;&gt;"입력오류"),
    IF(
        $U$18=1, AND($P129&lt;&gt;"", $P129&lt;&gt;"...", $P129&lt;&gt;"입력오류", ISNUMBER(FIND(INDEX($T$2:$T$7,$U$1),$P129))),
        IF(
            $U$17="기타", AND($P129&lt;&gt;"", $P129&lt;&gt;"...", $P129&lt;&gt;"입력오류", NOT(ISNUMBER(FIND($T$21:$T$34,$P129)))),
            AND($P129&lt;&gt;"", $P129&lt;&gt;"...", $P129&lt;&gt;"입력오류", $T$19=$P129)
        )
    )
)</f>
        <v>1</v>
      </c>
    </row>
    <row r="130" spans="1:17">
      <c r="A130" t="s">
        <v>809</v>
      </c>
      <c r="B130" t="s">
        <v>810</v>
      </c>
      <c r="C130" t="s">
        <v>315</v>
      </c>
      <c r="D130" t="s">
        <v>537</v>
      </c>
      <c r="E130" t="s">
        <v>375</v>
      </c>
      <c r="F130" t="s">
        <v>126</v>
      </c>
      <c r="I130">
        <f t="shared" si="4"/>
        <v>129</v>
      </c>
      <c r="J130">
        <f t="shared" si="5"/>
        <v>129</v>
      </c>
      <c r="K130">
        <f t="shared" ref="K130:K193" si="6">IF( $I130&gt;$G$4, NA(), IF($I130&gt;$G$3, 5, IF($I130&gt;$G$2, 3, 1 ) ) )</f>
        <v>1</v>
      </c>
      <c r="L130" t="b">
        <f>COUNTIF($N$2:N130, N130)=1</f>
        <v>1</v>
      </c>
      <c r="M130" s="37">
        <f>IF( $Q130, MAX($M$1:M129)+1, 0)</f>
        <v>83</v>
      </c>
      <c r="N130" t="str" cm="1">
        <f t="array" ref="N130">INDEX($A$9:$F$1048576, $J130, $K130 )</f>
        <v>01482</v>
      </c>
      <c r="O130" t="str" cm="1">
        <f t="array" ref="O130">INDEX($B$9:$F$1048576, $J130, $K130 )</f>
        <v>동원시스템즈</v>
      </c>
      <c r="P130" t="str" cm="1">
        <f t="array" ref="P130">IF( $L130, TRIM(_xll.IMDP("IR", $G$5&amp;$N130, $G$6)), "" )</f>
        <v>공모/무보증A+</v>
      </c>
      <c r="Q130" t="b" cm="1">
        <f t="array" ref="Q130">IF(
    $U$1=1, AND($P130&lt;&gt;"", $P130&lt;&gt;"...", $P130&lt;&gt;"입력오류"),
    IF(
        $U$18=1, AND($P130&lt;&gt;"", $P130&lt;&gt;"...", $P130&lt;&gt;"입력오류", ISNUMBER(FIND(INDEX($T$2:$T$7,$U$1),$P130))),
        IF(
            $U$17="기타", AND($P130&lt;&gt;"", $P130&lt;&gt;"...", $P130&lt;&gt;"입력오류", NOT(ISNUMBER(FIND($T$21:$T$34,$P130)))),
            AND($P130&lt;&gt;"", $P130&lt;&gt;"...", $P130&lt;&gt;"입력오류", $T$19=$P130)
        )
    )
)</f>
        <v>1</v>
      </c>
    </row>
    <row r="131" spans="1:17">
      <c r="A131" t="s">
        <v>811</v>
      </c>
      <c r="B131" t="s">
        <v>812</v>
      </c>
      <c r="C131" t="s">
        <v>259</v>
      </c>
      <c r="D131" t="s">
        <v>52</v>
      </c>
      <c r="E131" t="s">
        <v>374</v>
      </c>
      <c r="F131" t="s">
        <v>125</v>
      </c>
      <c r="I131">
        <f t="shared" ref="I131:I194" si="7">ROW()-1</f>
        <v>130</v>
      </c>
      <c r="J131">
        <f t="shared" ref="J131:J194" si="8">IF( $I131&gt;$G$4, NA(), IF($I131&gt;$G$3, $I131-$G$3, IF($I131&gt;$G$2, $I131-$G$2, $I131 ) ) )</f>
        <v>130</v>
      </c>
      <c r="K131">
        <f t="shared" si="6"/>
        <v>1</v>
      </c>
      <c r="L131" t="b">
        <f>COUNTIF($N$2:N131, N131)=1</f>
        <v>1</v>
      </c>
      <c r="M131" s="37">
        <f>IF( $Q131, MAX($M$1:M130)+1, 0)</f>
        <v>84</v>
      </c>
      <c r="N131" t="str" cm="1">
        <f t="array" ref="N131">INDEX($A$9:$F$1048576, $J131, $K131 )</f>
        <v>01536</v>
      </c>
      <c r="O131" t="str" cm="1">
        <f t="array" ref="O131">INDEX($B$9:$F$1048576, $J131, $K131 )</f>
        <v>예스코홀딩스</v>
      </c>
      <c r="P131" t="str" cm="1">
        <f t="array" ref="P131">IF( $L131, TRIM(_xll.IMDP("IR", $G$5&amp;$N131, $G$6)), "" )</f>
        <v>공모/무보증AA-</v>
      </c>
      <c r="Q131" t="b" cm="1">
        <f t="array" ref="Q131">IF(
    $U$1=1, AND($P131&lt;&gt;"", $P131&lt;&gt;"...", $P131&lt;&gt;"입력오류"),
    IF(
        $U$18=1, AND($P131&lt;&gt;"", $P131&lt;&gt;"...", $P131&lt;&gt;"입력오류", ISNUMBER(FIND(INDEX($T$2:$T$7,$U$1),$P131))),
        IF(
            $U$17="기타", AND($P131&lt;&gt;"", $P131&lt;&gt;"...", $P131&lt;&gt;"입력오류", NOT(ISNUMBER(FIND($T$21:$T$34,$P131)))),
            AND($P131&lt;&gt;"", $P131&lt;&gt;"...", $P131&lt;&gt;"입력오류", $T$19=$P131)
        )
    )
)</f>
        <v>1</v>
      </c>
    </row>
    <row r="132" spans="1:17">
      <c r="A132" t="s">
        <v>813</v>
      </c>
      <c r="B132" t="s">
        <v>814</v>
      </c>
      <c r="C132" t="s">
        <v>279</v>
      </c>
      <c r="D132" t="s">
        <v>69</v>
      </c>
      <c r="E132" t="s">
        <v>378</v>
      </c>
      <c r="F132" t="s">
        <v>128</v>
      </c>
      <c r="I132">
        <f t="shared" si="7"/>
        <v>131</v>
      </c>
      <c r="J132">
        <f t="shared" si="8"/>
        <v>131</v>
      </c>
      <c r="K132">
        <f t="shared" si="6"/>
        <v>1</v>
      </c>
      <c r="L132" t="b">
        <f>COUNTIF($N$2:N132, N132)=1</f>
        <v>1</v>
      </c>
      <c r="M132" s="37">
        <f>IF( $Q132, MAX($M$1:M131)+1, 0)</f>
        <v>0</v>
      </c>
      <c r="N132" t="str" cm="1">
        <f t="array" ref="N132">INDEX($A$9:$F$1048576, $J132, $K132 )</f>
        <v>01575</v>
      </c>
      <c r="O132" t="str" cm="1">
        <f t="array" ref="O132">INDEX($B$9:$F$1048576, $J132, $K132 )</f>
        <v>성우하이텍</v>
      </c>
      <c r="P132" t="str" cm="1">
        <f t="array" ref="P132">IF( $L132, TRIM(_xll.IMDP("IR", $G$5&amp;$N132, $G$6)), "" )</f>
        <v/>
      </c>
      <c r="Q132" t="b" cm="1">
        <f t="array" ref="Q132">IF(
    $U$1=1, AND($P132&lt;&gt;"", $P132&lt;&gt;"...", $P132&lt;&gt;"입력오류"),
    IF(
        $U$18=1, AND($P132&lt;&gt;"", $P132&lt;&gt;"...", $P132&lt;&gt;"입력오류", ISNUMBER(FIND(INDEX($T$2:$T$7,$U$1),$P132))),
        IF(
            $U$17="기타", AND($P132&lt;&gt;"", $P132&lt;&gt;"...", $P132&lt;&gt;"입력오류", NOT(ISNUMBER(FIND($T$21:$T$34,$P132)))),
            AND($P132&lt;&gt;"", $P132&lt;&gt;"...", $P132&lt;&gt;"입력오류", $T$19=$P132)
        )
    )
)</f>
        <v>0</v>
      </c>
    </row>
    <row r="133" spans="1:17">
      <c r="A133" t="s">
        <v>815</v>
      </c>
      <c r="B133" t="s">
        <v>816</v>
      </c>
      <c r="C133" t="s">
        <v>435</v>
      </c>
      <c r="D133" t="s">
        <v>167</v>
      </c>
      <c r="E133" t="s">
        <v>391</v>
      </c>
      <c r="F133" t="s">
        <v>139</v>
      </c>
      <c r="I133">
        <f t="shared" si="7"/>
        <v>132</v>
      </c>
      <c r="J133">
        <f t="shared" si="8"/>
        <v>132</v>
      </c>
      <c r="K133">
        <f t="shared" si="6"/>
        <v>1</v>
      </c>
      <c r="L133" t="b">
        <f>COUNTIF($N$2:N133, N133)=1</f>
        <v>1</v>
      </c>
      <c r="M133" s="37">
        <f>IF( $Q133, MAX($M$1:M132)+1, 0)</f>
        <v>85</v>
      </c>
      <c r="N133" t="str" cm="1">
        <f t="array" ref="N133">INDEX($A$9:$F$1048576, $J133, $K133 )</f>
        <v>01576</v>
      </c>
      <c r="O133" t="str" cm="1">
        <f t="array" ref="O133">INDEX($B$9:$F$1048576, $J133, $K133 )</f>
        <v>한국전력공사</v>
      </c>
      <c r="P133" t="str" cm="1">
        <f t="array" ref="P133">IF( $L133, TRIM(_xll.IMDP("IR", $G$5&amp;$N133, $G$6)), "" )</f>
        <v>공사/공단채AAA</v>
      </c>
      <c r="Q133" t="b" cm="1">
        <f t="array" ref="Q133">IF(
    $U$1=1, AND($P133&lt;&gt;"", $P133&lt;&gt;"...", $P133&lt;&gt;"입력오류"),
    IF(
        $U$18=1, AND($P133&lt;&gt;"", $P133&lt;&gt;"...", $P133&lt;&gt;"입력오류", ISNUMBER(FIND(INDEX($T$2:$T$7,$U$1),$P133))),
        IF(
            $U$17="기타", AND($P133&lt;&gt;"", $P133&lt;&gt;"...", $P133&lt;&gt;"입력오류", NOT(ISNUMBER(FIND($T$21:$T$34,$P133)))),
            AND($P133&lt;&gt;"", $P133&lt;&gt;"...", $P133&lt;&gt;"입력오류", $T$19=$P133)
        )
    )
)</f>
        <v>1</v>
      </c>
    </row>
    <row r="134" spans="1:17">
      <c r="A134" t="s">
        <v>817</v>
      </c>
      <c r="B134" t="s">
        <v>818</v>
      </c>
      <c r="C134" t="s">
        <v>841</v>
      </c>
      <c r="D134" t="s">
        <v>5576</v>
      </c>
      <c r="E134" t="s">
        <v>12818</v>
      </c>
      <c r="F134" t="s">
        <v>12819</v>
      </c>
      <c r="I134">
        <f t="shared" si="7"/>
        <v>133</v>
      </c>
      <c r="J134">
        <f t="shared" si="8"/>
        <v>133</v>
      </c>
      <c r="K134">
        <f t="shared" si="6"/>
        <v>1</v>
      </c>
      <c r="L134" t="b">
        <f>COUNTIF($N$2:N134, N134)=1</f>
        <v>1</v>
      </c>
      <c r="M134" s="37">
        <f>IF( $Q134, MAX($M$1:M133)+1, 0)</f>
        <v>86</v>
      </c>
      <c r="N134" t="str" cm="1">
        <f t="array" ref="N134">INDEX($A$9:$F$1048576, $J134, $K134 )</f>
        <v>01636</v>
      </c>
      <c r="O134" t="str" cm="1">
        <f t="array" ref="O134">INDEX($B$9:$F$1048576, $J134, $K134 )</f>
        <v>삼성증권</v>
      </c>
      <c r="P134" t="str" cm="1">
        <f t="array" ref="P134">IF( $L134, TRIM(_xll.IMDP("IR", $G$5&amp;$N134, $G$6)), "" )</f>
        <v>공모/무보증AA+</v>
      </c>
      <c r="Q134" t="b" cm="1">
        <f t="array" ref="Q134">IF(
    $U$1=1, AND($P134&lt;&gt;"", $P134&lt;&gt;"...", $P134&lt;&gt;"입력오류"),
    IF(
        $U$18=1, AND($P134&lt;&gt;"", $P134&lt;&gt;"...", $P134&lt;&gt;"입력오류", ISNUMBER(FIND(INDEX($T$2:$T$7,$U$1),$P134))),
        IF(
            $U$17="기타", AND($P134&lt;&gt;"", $P134&lt;&gt;"...", $P134&lt;&gt;"입력오류", NOT(ISNUMBER(FIND($T$21:$T$34,$P134)))),
            AND($P134&lt;&gt;"", $P134&lt;&gt;"...", $P134&lt;&gt;"입력오류", $T$19=$P134)
        )
    )
)</f>
        <v>1</v>
      </c>
    </row>
    <row r="135" spans="1:17">
      <c r="A135" t="s">
        <v>405</v>
      </c>
      <c r="B135" t="s">
        <v>147</v>
      </c>
      <c r="C135" t="s">
        <v>341</v>
      </c>
      <c r="D135" t="s">
        <v>103</v>
      </c>
      <c r="E135" t="s">
        <v>191</v>
      </c>
      <c r="F135" t="s">
        <v>11</v>
      </c>
      <c r="I135">
        <f t="shared" si="7"/>
        <v>134</v>
      </c>
      <c r="J135">
        <f t="shared" si="8"/>
        <v>134</v>
      </c>
      <c r="K135">
        <f t="shared" si="6"/>
        <v>1</v>
      </c>
      <c r="L135" t="b">
        <f>COUNTIF($N$2:N135, N135)=1</f>
        <v>1</v>
      </c>
      <c r="M135" s="37">
        <f>IF( $Q135, MAX($M$1:M134)+1, 0)</f>
        <v>0</v>
      </c>
      <c r="N135" t="str" cm="1">
        <f t="array" ref="N135">INDEX($A$9:$F$1048576, $J135, $K135 )</f>
        <v>01661</v>
      </c>
      <c r="O135" t="str" cm="1">
        <f t="array" ref="O135">INDEX($B$9:$F$1048576, $J135, $K135 )</f>
        <v>DB금융투자</v>
      </c>
      <c r="P135" t="str" cm="1">
        <f t="array" ref="P135">IF( $L135, TRIM(_xll.IMDP("IR", $G$5&amp;$N135, $G$6)), "" )</f>
        <v/>
      </c>
      <c r="Q135" t="b" cm="1">
        <f t="array" ref="Q135">IF(
    $U$1=1, AND($P135&lt;&gt;"", $P135&lt;&gt;"...", $P135&lt;&gt;"입력오류"),
    IF(
        $U$18=1, AND($P135&lt;&gt;"", $P135&lt;&gt;"...", $P135&lt;&gt;"입력오류", ISNUMBER(FIND(INDEX($T$2:$T$7,$U$1),$P135))),
        IF(
            $U$17="기타", AND($P135&lt;&gt;"", $P135&lt;&gt;"...", $P135&lt;&gt;"입력오류", NOT(ISNUMBER(FIND($T$21:$T$34,$P135)))),
            AND($P135&lt;&gt;"", $P135&lt;&gt;"...", $P135&lt;&gt;"입력오류", $T$19=$P135)
        )
    )
)</f>
        <v>0</v>
      </c>
    </row>
    <row r="136" spans="1:17">
      <c r="A136" t="s">
        <v>662</v>
      </c>
      <c r="B136" t="s">
        <v>528</v>
      </c>
      <c r="C136" t="s">
        <v>186</v>
      </c>
      <c r="D136" t="s">
        <v>538</v>
      </c>
      <c r="E136" t="s">
        <v>12820</v>
      </c>
      <c r="F136" t="s">
        <v>12821</v>
      </c>
      <c r="I136">
        <f t="shared" si="7"/>
        <v>135</v>
      </c>
      <c r="J136">
        <f t="shared" si="8"/>
        <v>135</v>
      </c>
      <c r="K136">
        <f t="shared" si="6"/>
        <v>1</v>
      </c>
      <c r="L136" t="b">
        <f>COUNTIF($N$2:N136, N136)=1</f>
        <v>1</v>
      </c>
      <c r="M136" s="37">
        <f>IF( $Q136, MAX($M$1:M135)+1, 0)</f>
        <v>87</v>
      </c>
      <c r="N136" t="str" cm="1">
        <f t="array" ref="N136">INDEX($A$9:$F$1048576, $J136, $K136 )</f>
        <v>01671</v>
      </c>
      <c r="O136" t="str" cm="1">
        <f t="array" ref="O136">INDEX($B$9:$F$1048576, $J136, $K136 )</f>
        <v>대성홀딩스</v>
      </c>
      <c r="P136" t="str" cm="1">
        <f t="array" ref="P136">IF( $L136, TRIM(_xll.IMDP("IR", $G$5&amp;$N136, $G$6)), "" )</f>
        <v>공모/무보증A+</v>
      </c>
      <c r="Q136" t="b" cm="1">
        <f t="array" ref="Q136">IF(
    $U$1=1, AND($P136&lt;&gt;"", $P136&lt;&gt;"...", $P136&lt;&gt;"입력오류"),
    IF(
        $U$18=1, AND($P136&lt;&gt;"", $P136&lt;&gt;"...", $P136&lt;&gt;"입력오류", ISNUMBER(FIND(INDEX($T$2:$T$7,$U$1),$P136))),
        IF(
            $U$17="기타", AND($P136&lt;&gt;"", $P136&lt;&gt;"...", $P136&lt;&gt;"입력오류", NOT(ISNUMBER(FIND($T$21:$T$34,$P136)))),
            AND($P136&lt;&gt;"", $P136&lt;&gt;"...", $P136&lt;&gt;"입력오류", $T$19=$P136)
        )
    )
)</f>
        <v>1</v>
      </c>
    </row>
    <row r="137" spans="1:17">
      <c r="A137" t="s">
        <v>246</v>
      </c>
      <c r="B137" t="s">
        <v>44</v>
      </c>
      <c r="C137" t="s">
        <v>842</v>
      </c>
      <c r="D137" t="s">
        <v>843</v>
      </c>
      <c r="E137" t="s">
        <v>863</v>
      </c>
      <c r="F137" t="s">
        <v>864</v>
      </c>
      <c r="I137">
        <f t="shared" si="7"/>
        <v>136</v>
      </c>
      <c r="J137">
        <f t="shared" si="8"/>
        <v>136</v>
      </c>
      <c r="K137">
        <f t="shared" si="6"/>
        <v>1</v>
      </c>
      <c r="L137" t="b">
        <f>COUNTIF($N$2:N137, N137)=1</f>
        <v>1</v>
      </c>
      <c r="M137" s="37">
        <f>IF( $Q137, MAX($M$1:M136)+1, 0)</f>
        <v>88</v>
      </c>
      <c r="N137" t="str" cm="1">
        <f t="array" ref="N137">INDEX($A$9:$F$1048576, $J137, $K137 )</f>
        <v>01683</v>
      </c>
      <c r="O137" t="str" cm="1">
        <f t="array" ref="O137">INDEX($B$9:$F$1048576, $J137, $K137 )</f>
        <v>한국씨티은행</v>
      </c>
      <c r="P137" t="str" cm="1">
        <f t="array" ref="P137">IF( $L137, TRIM(_xll.IMDP("IR", $G$5&amp;$N137, $G$6)), "" )</f>
        <v>은행채AA+</v>
      </c>
      <c r="Q137" t="b" cm="1">
        <f t="array" ref="Q137">IF(
    $U$1=1, AND($P137&lt;&gt;"", $P137&lt;&gt;"...", $P137&lt;&gt;"입력오류"),
    IF(
        $U$18=1, AND($P137&lt;&gt;"", $P137&lt;&gt;"...", $P137&lt;&gt;"입력오류", ISNUMBER(FIND(INDEX($T$2:$T$7,$U$1),$P137))),
        IF(
            $U$17="기타", AND($P137&lt;&gt;"", $P137&lt;&gt;"...", $P137&lt;&gt;"입력오류", NOT(ISNUMBER(FIND($T$21:$T$34,$P137)))),
            AND($P137&lt;&gt;"", $P137&lt;&gt;"...", $P137&lt;&gt;"입력오류", $T$19=$P137)
        )
    )
)</f>
        <v>1</v>
      </c>
    </row>
    <row r="138" spans="1:17">
      <c r="A138" t="s">
        <v>321</v>
      </c>
      <c r="B138" t="s">
        <v>529</v>
      </c>
      <c r="C138" t="s">
        <v>401</v>
      </c>
      <c r="D138" t="s">
        <v>145</v>
      </c>
      <c r="E138" t="s">
        <v>12822</v>
      </c>
      <c r="F138" t="s">
        <v>12823</v>
      </c>
      <c r="I138">
        <f t="shared" si="7"/>
        <v>137</v>
      </c>
      <c r="J138">
        <f t="shared" si="8"/>
        <v>137</v>
      </c>
      <c r="K138">
        <f t="shared" si="6"/>
        <v>1</v>
      </c>
      <c r="L138" t="b">
        <f>COUNTIF($N$2:N138, N138)=1</f>
        <v>1</v>
      </c>
      <c r="M138" s="37">
        <f>IF( $Q138, MAX($M$1:M137)+1, 0)</f>
        <v>89</v>
      </c>
      <c r="N138" t="str" cm="1">
        <f t="array" ref="N138">INDEX($A$9:$F$1048576, $J138, $K138 )</f>
        <v>01767</v>
      </c>
      <c r="O138" t="str" cm="1">
        <f t="array" ref="O138">INDEX($B$9:$F$1048576, $J138, $K138 )</f>
        <v>SK텔레콤</v>
      </c>
      <c r="P138" t="str" cm="1">
        <f t="array" ref="P138">IF( $L138, TRIM(_xll.IMDP("IR", $G$5&amp;$N138, $G$6)), "" )</f>
        <v>공모/무보증AAA</v>
      </c>
      <c r="Q138" t="b" cm="1">
        <f t="array" ref="Q138">IF(
    $U$1=1, AND($P138&lt;&gt;"", $P138&lt;&gt;"...", $P138&lt;&gt;"입력오류"),
    IF(
        $U$18=1, AND($P138&lt;&gt;"", $P138&lt;&gt;"...", $P138&lt;&gt;"입력오류", ISNUMBER(FIND(INDEX($T$2:$T$7,$U$1),$P138))),
        IF(
            $U$17="기타", AND($P138&lt;&gt;"", $P138&lt;&gt;"...", $P138&lt;&gt;"입력오류", NOT(ISNUMBER(FIND($T$21:$T$34,$P138)))),
            AND($P138&lt;&gt;"", $P138&lt;&gt;"...", $P138&lt;&gt;"입력오류", $T$19=$P138)
        )
    )
)</f>
        <v>1</v>
      </c>
    </row>
    <row r="139" spans="1:17">
      <c r="A139" t="s">
        <v>819</v>
      </c>
      <c r="B139" t="s">
        <v>820</v>
      </c>
      <c r="C139" t="s">
        <v>664</v>
      </c>
      <c r="D139" t="s">
        <v>539</v>
      </c>
      <c r="E139" t="s">
        <v>9662</v>
      </c>
      <c r="F139" t="s">
        <v>9663</v>
      </c>
      <c r="I139">
        <f t="shared" si="7"/>
        <v>138</v>
      </c>
      <c r="J139">
        <f t="shared" si="8"/>
        <v>138</v>
      </c>
      <c r="K139">
        <f t="shared" si="6"/>
        <v>1</v>
      </c>
      <c r="L139" t="b">
        <f>COUNTIF($N$2:N139, N139)=1</f>
        <v>1</v>
      </c>
      <c r="M139" s="37">
        <f>IF( $Q139, MAX($M$1:M138)+1, 0)</f>
        <v>90</v>
      </c>
      <c r="N139" t="str" cm="1">
        <f t="array" ref="N139">INDEX($A$9:$F$1048576, $J139, $K139 )</f>
        <v>01780</v>
      </c>
      <c r="O139" t="str" cm="1">
        <f t="array" ref="O139">INDEX($B$9:$F$1048576, $J139, $K139 )</f>
        <v>현대엘리베이터</v>
      </c>
      <c r="P139" t="str" cm="1">
        <f t="array" ref="P139">IF( $L139, TRIM(_xll.IMDP("IR", $G$5&amp;$N139, $G$6)), "" )</f>
        <v>공모/무보증A0</v>
      </c>
      <c r="Q139" t="b" cm="1">
        <f t="array" ref="Q139">IF(
    $U$1=1, AND($P139&lt;&gt;"", $P139&lt;&gt;"...", $P139&lt;&gt;"입력오류"),
    IF(
        $U$18=1, AND($P139&lt;&gt;"", $P139&lt;&gt;"...", $P139&lt;&gt;"입력오류", ISNUMBER(FIND(INDEX($T$2:$T$7,$U$1),$P139))),
        IF(
            $U$17="기타", AND($P139&lt;&gt;"", $P139&lt;&gt;"...", $P139&lt;&gt;"입력오류", NOT(ISNUMBER(FIND($T$21:$T$34,$P139)))),
            AND($P139&lt;&gt;"", $P139&lt;&gt;"...", $P139&lt;&gt;"입력오류", $T$19=$P139)
        )
    )
)</f>
        <v>1</v>
      </c>
    </row>
    <row r="140" spans="1:17">
      <c r="A140" t="s">
        <v>389</v>
      </c>
      <c r="B140" t="s">
        <v>137</v>
      </c>
      <c r="C140" t="s">
        <v>258</v>
      </c>
      <c r="D140" t="s">
        <v>51</v>
      </c>
      <c r="E140" t="s">
        <v>395</v>
      </c>
      <c r="F140" t="s">
        <v>569</v>
      </c>
      <c r="I140">
        <f t="shared" si="7"/>
        <v>139</v>
      </c>
      <c r="J140">
        <f t="shared" si="8"/>
        <v>139</v>
      </c>
      <c r="K140">
        <f t="shared" si="6"/>
        <v>1</v>
      </c>
      <c r="L140" t="b">
        <f>COUNTIF($N$2:N140, N140)=1</f>
        <v>1</v>
      </c>
      <c r="M140" s="37">
        <f>IF( $Q140, MAX($M$1:M139)+1, 0)</f>
        <v>91</v>
      </c>
      <c r="N140" t="str" cm="1">
        <f t="array" ref="N140">INDEX($A$9:$F$1048576, $J140, $K140 )</f>
        <v>01794</v>
      </c>
      <c r="O140" t="str" cm="1">
        <f t="array" ref="O140">INDEX($B$9:$F$1048576, $J140, $K140 )</f>
        <v>E1</v>
      </c>
      <c r="P140" t="str" cm="1">
        <f t="array" ref="P140">IF( $L140, TRIM(_xll.IMDP("IR", $G$5&amp;$N140, $G$6)), "" )</f>
        <v>공모/무보증A+</v>
      </c>
      <c r="Q140" t="b" cm="1">
        <f t="array" ref="Q140">IF(
    $U$1=1, AND($P140&lt;&gt;"", $P140&lt;&gt;"...", $P140&lt;&gt;"입력오류"),
    IF(
        $U$18=1, AND($P140&lt;&gt;"", $P140&lt;&gt;"...", $P140&lt;&gt;"입력오류", ISNUMBER(FIND(INDEX($T$2:$T$7,$U$1),$P140))),
        IF(
            $U$17="기타", AND($P140&lt;&gt;"", $P140&lt;&gt;"...", $P140&lt;&gt;"입력오류", NOT(ISNUMBER(FIND($T$21:$T$34,$P140)))),
            AND($P140&lt;&gt;"", $P140&lt;&gt;"...", $P140&lt;&gt;"입력오류", $T$19=$P140)
        )
    )
)</f>
        <v>1</v>
      </c>
    </row>
    <row r="141" spans="1:17">
      <c r="A141" t="s">
        <v>278</v>
      </c>
      <c r="B141" t="s">
        <v>68</v>
      </c>
      <c r="C141" t="s">
        <v>665</v>
      </c>
      <c r="D141" t="s">
        <v>540</v>
      </c>
      <c r="E141" t="s">
        <v>393</v>
      </c>
      <c r="F141" t="s">
        <v>570</v>
      </c>
      <c r="I141">
        <f t="shared" si="7"/>
        <v>140</v>
      </c>
      <c r="J141">
        <f t="shared" si="8"/>
        <v>140</v>
      </c>
      <c r="K141">
        <f t="shared" si="6"/>
        <v>1</v>
      </c>
      <c r="L141" t="b">
        <f>COUNTIF($N$2:N141, N141)=1</f>
        <v>1</v>
      </c>
      <c r="M141" s="37">
        <f>IF( $Q141, MAX($M$1:M140)+1, 0)</f>
        <v>0</v>
      </c>
      <c r="N141" t="str" cm="1">
        <f t="array" ref="N141">INDEX($A$9:$F$1048576, $J141, $K141 )</f>
        <v>01800</v>
      </c>
      <c r="O141" t="str" cm="1">
        <f t="array" ref="O141">INDEX($B$9:$F$1048576, $J141, $K141 )</f>
        <v>유니슨</v>
      </c>
      <c r="P141" t="str" cm="1">
        <f t="array" ref="P141">IF( $L141, TRIM(_xll.IMDP("IR", $G$5&amp;$N141, $G$6)), "" )</f>
        <v/>
      </c>
      <c r="Q141" t="b" cm="1">
        <f t="array" ref="Q141">IF(
    $U$1=1, AND($P141&lt;&gt;"", $P141&lt;&gt;"...", $P141&lt;&gt;"입력오류"),
    IF(
        $U$18=1, AND($P141&lt;&gt;"", $P141&lt;&gt;"...", $P141&lt;&gt;"입력오류", ISNUMBER(FIND(INDEX($T$2:$T$7,$U$1),$P141))),
        IF(
            $U$17="기타", AND($P141&lt;&gt;"", $P141&lt;&gt;"...", $P141&lt;&gt;"입력오류", NOT(ISNUMBER(FIND($T$21:$T$34,$P141)))),
            AND($P141&lt;&gt;"", $P141&lt;&gt;"...", $P141&lt;&gt;"입력오류", $T$19=$P141)
        )
    )
)</f>
        <v>0</v>
      </c>
    </row>
    <row r="142" spans="1:17">
      <c r="A142" t="s">
        <v>821</v>
      </c>
      <c r="B142" t="s">
        <v>822</v>
      </c>
      <c r="C142" t="s">
        <v>354</v>
      </c>
      <c r="D142" t="s">
        <v>109</v>
      </c>
      <c r="E142" t="s">
        <v>12824</v>
      </c>
      <c r="F142" t="s">
        <v>12825</v>
      </c>
      <c r="I142">
        <f t="shared" si="7"/>
        <v>141</v>
      </c>
      <c r="J142">
        <f t="shared" si="8"/>
        <v>141</v>
      </c>
      <c r="K142">
        <f t="shared" si="6"/>
        <v>1</v>
      </c>
      <c r="L142" t="b">
        <f>COUNTIF($N$2:N142, N142)=1</f>
        <v>1</v>
      </c>
      <c r="M142" s="37">
        <f>IF( $Q142, MAX($M$1:M141)+1, 0)</f>
        <v>0</v>
      </c>
      <c r="N142" t="str" cm="1">
        <f t="array" ref="N142">INDEX($A$9:$F$1048576, $J142, $K142 )</f>
        <v>01850</v>
      </c>
      <c r="O142" t="str" cm="1">
        <f t="array" ref="O142">INDEX($B$9:$F$1048576, $J142, $K142 )</f>
        <v>동원금속</v>
      </c>
      <c r="P142" t="str" cm="1">
        <f t="array" ref="P142">IF( $L142, TRIM(_xll.IMDP("IR", $G$5&amp;$N142, $G$6)), "" )</f>
        <v/>
      </c>
      <c r="Q142" t="b" cm="1">
        <f t="array" ref="Q142">IF(
    $U$1=1, AND($P142&lt;&gt;"", $P142&lt;&gt;"...", $P142&lt;&gt;"입력오류"),
    IF(
        $U$18=1, AND($P142&lt;&gt;"", $P142&lt;&gt;"...", $P142&lt;&gt;"입력오류", ISNUMBER(FIND(INDEX($T$2:$T$7,$U$1),$P142))),
        IF(
            $U$17="기타", AND($P142&lt;&gt;"", $P142&lt;&gt;"...", $P142&lt;&gt;"입력오류", NOT(ISNUMBER(FIND($T$21:$T$34,$P142)))),
            AND($P142&lt;&gt;"", $P142&lt;&gt;"...", $P142&lt;&gt;"입력오류", $T$19=$P142)
        )
    )
)</f>
        <v>0</v>
      </c>
    </row>
    <row r="143" spans="1:17">
      <c r="A143" t="s">
        <v>231</v>
      </c>
      <c r="B143" t="s">
        <v>34</v>
      </c>
      <c r="C143" t="s">
        <v>254</v>
      </c>
      <c r="D143" t="s">
        <v>48</v>
      </c>
      <c r="E143" t="s">
        <v>390</v>
      </c>
      <c r="F143" t="s">
        <v>138</v>
      </c>
      <c r="I143">
        <f t="shared" si="7"/>
        <v>142</v>
      </c>
      <c r="J143">
        <f t="shared" si="8"/>
        <v>142</v>
      </c>
      <c r="K143">
        <f t="shared" si="6"/>
        <v>1</v>
      </c>
      <c r="L143" t="b">
        <f>COUNTIF($N$2:N143, N143)=1</f>
        <v>1</v>
      </c>
      <c r="M143" s="37">
        <f>IF( $Q143, MAX($M$1:M142)+1, 0)</f>
        <v>92</v>
      </c>
      <c r="N143" t="str" cm="1">
        <f t="array" ref="N143">INDEX($A$9:$F$1048576, $J143, $K143 )</f>
        <v>01867</v>
      </c>
      <c r="O143" t="str" cm="1">
        <f t="array" ref="O143">INDEX($B$9:$F$1048576, $J143, $K143 )</f>
        <v>SK가스</v>
      </c>
      <c r="P143" t="str" cm="1">
        <f t="array" ref="P143">IF( $L143, TRIM(_xll.IMDP("IR", $G$5&amp;$N143, $G$6)), "" )</f>
        <v>공모/무보증AA-</v>
      </c>
      <c r="Q143" t="b" cm="1">
        <f t="array" ref="Q143">IF(
    $U$1=1, AND($P143&lt;&gt;"", $P143&lt;&gt;"...", $P143&lt;&gt;"입력오류"),
    IF(
        $U$18=1, AND($P143&lt;&gt;"", $P143&lt;&gt;"...", $P143&lt;&gt;"입력오류", ISNUMBER(FIND(INDEX($T$2:$T$7,$U$1),$P143))),
        IF(
            $U$17="기타", AND($P143&lt;&gt;"", $P143&lt;&gt;"...", $P143&lt;&gt;"입력오류", NOT(ISNUMBER(FIND($T$21:$T$34,$P143)))),
            AND($P143&lt;&gt;"", $P143&lt;&gt;"...", $P143&lt;&gt;"입력오류", $T$19=$P143)
        )
    )
)</f>
        <v>1</v>
      </c>
    </row>
    <row r="144" spans="1:17">
      <c r="A144" t="s">
        <v>387</v>
      </c>
      <c r="B144" t="s">
        <v>135</v>
      </c>
      <c r="C144" t="s">
        <v>9622</v>
      </c>
      <c r="D144" t="s">
        <v>9623</v>
      </c>
      <c r="E144" t="s">
        <v>9666</v>
      </c>
      <c r="F144" t="s">
        <v>9667</v>
      </c>
      <c r="I144">
        <f t="shared" si="7"/>
        <v>143</v>
      </c>
      <c r="J144">
        <f t="shared" si="8"/>
        <v>143</v>
      </c>
      <c r="K144">
        <f t="shared" si="6"/>
        <v>1</v>
      </c>
      <c r="L144" t="b">
        <f>COUNTIF($N$2:N144, N144)=1</f>
        <v>1</v>
      </c>
      <c r="M144" s="37">
        <f>IF( $Q144, MAX($M$1:M143)+1, 0)</f>
        <v>93</v>
      </c>
      <c r="N144" t="str" cm="1">
        <f t="array" ref="N144">INDEX($A$9:$F$1048576, $J144, $K144 )</f>
        <v>01888</v>
      </c>
      <c r="O144" t="str" cm="1">
        <f t="array" ref="O144">INDEX($B$9:$F$1048576, $J144, $K144 )</f>
        <v>한온시스템</v>
      </c>
      <c r="P144" t="str" cm="1">
        <f t="array" ref="P144">IF( $L144, TRIM(_xll.IMDP("IR", $G$5&amp;$N144, $G$6)), "" )</f>
        <v>공모/무보증AA-</v>
      </c>
      <c r="Q144" t="b" cm="1">
        <f t="array" ref="Q144">IF(
    $U$1=1, AND($P144&lt;&gt;"", $P144&lt;&gt;"...", $P144&lt;&gt;"입력오류"),
    IF(
        $U$18=1, AND($P144&lt;&gt;"", $P144&lt;&gt;"...", $P144&lt;&gt;"입력오류", ISNUMBER(FIND(INDEX($T$2:$T$7,$U$1),$P144))),
        IF(
            $U$17="기타", AND($P144&lt;&gt;"", $P144&lt;&gt;"...", $P144&lt;&gt;"입력오류", NOT(ISNUMBER(FIND($T$21:$T$34,$P144)))),
            AND($P144&lt;&gt;"", $P144&lt;&gt;"...", $P144&lt;&gt;"입력오류", $T$19=$P144)
        )
    )
)</f>
        <v>1</v>
      </c>
    </row>
    <row r="145" spans="1:17">
      <c r="A145" t="s">
        <v>206</v>
      </c>
      <c r="B145" t="s">
        <v>20</v>
      </c>
      <c r="C145" t="s">
        <v>275</v>
      </c>
      <c r="D145" t="s">
        <v>66</v>
      </c>
      <c r="E145" t="s">
        <v>9670</v>
      </c>
      <c r="F145" t="s">
        <v>9671</v>
      </c>
      <c r="I145">
        <f t="shared" si="7"/>
        <v>144</v>
      </c>
      <c r="J145">
        <f t="shared" si="8"/>
        <v>144</v>
      </c>
      <c r="K145">
        <f t="shared" si="6"/>
        <v>1</v>
      </c>
      <c r="L145" t="b">
        <f>COUNTIF($N$2:N145, N145)=1</f>
        <v>1</v>
      </c>
      <c r="M145" s="37">
        <f>IF( $Q145, MAX($M$1:M144)+1, 0)</f>
        <v>0</v>
      </c>
      <c r="N145" t="str" cm="1">
        <f t="array" ref="N145">INDEX($A$9:$F$1048576, $J145, $K145 )</f>
        <v>01913</v>
      </c>
      <c r="O145" t="str" cm="1">
        <f t="array" ref="O145">INDEX($B$9:$F$1048576, $J145, $K145 )</f>
        <v>에이션패션</v>
      </c>
      <c r="P145" t="str" cm="1">
        <f t="array" ref="P145">IF( $L145, TRIM(_xll.IMDP("IR", $G$5&amp;$N145, $G$6)), "" )</f>
        <v/>
      </c>
      <c r="Q145" t="b" cm="1">
        <f t="array" ref="Q145">IF(
    $U$1=1, AND($P145&lt;&gt;"", $P145&lt;&gt;"...", $P145&lt;&gt;"입력오류"),
    IF(
        $U$18=1, AND($P145&lt;&gt;"", $P145&lt;&gt;"...", $P145&lt;&gt;"입력오류", ISNUMBER(FIND(INDEX($T$2:$T$7,$U$1),$P145))),
        IF(
            $U$17="기타", AND($P145&lt;&gt;"", $P145&lt;&gt;"...", $P145&lt;&gt;"입력오류", NOT(ISNUMBER(FIND($T$21:$T$34,$P145)))),
            AND($P145&lt;&gt;"", $P145&lt;&gt;"...", $P145&lt;&gt;"입력오류", $T$19=$P145)
        )
    )
)</f>
        <v>0</v>
      </c>
    </row>
    <row r="146" spans="1:17">
      <c r="A146" t="s">
        <v>427</v>
      </c>
      <c r="B146" t="s">
        <v>162</v>
      </c>
      <c r="C146" t="s">
        <v>9624</v>
      </c>
      <c r="D146" t="s">
        <v>9625</v>
      </c>
      <c r="E146" t="s">
        <v>9672</v>
      </c>
      <c r="F146" t="s">
        <v>9673</v>
      </c>
      <c r="I146">
        <f t="shared" si="7"/>
        <v>145</v>
      </c>
      <c r="J146">
        <f t="shared" si="8"/>
        <v>145</v>
      </c>
      <c r="K146">
        <f t="shared" si="6"/>
        <v>1</v>
      </c>
      <c r="L146" t="b">
        <f>COUNTIF($N$2:N146, N146)=1</f>
        <v>1</v>
      </c>
      <c r="M146" s="37">
        <f>IF( $Q146, MAX($M$1:M145)+1, 0)</f>
        <v>0</v>
      </c>
      <c r="N146" t="str" cm="1">
        <f t="array" ref="N146">INDEX($A$9:$F$1048576, $J146, $K146 )</f>
        <v>01918</v>
      </c>
      <c r="O146" t="str" cm="1">
        <f t="array" ref="O146">INDEX($B$9:$F$1048576, $J146, $K146 )</f>
        <v>티에이치엔</v>
      </c>
      <c r="P146" t="str" cm="1">
        <f t="array" ref="P146">IF( $L146, TRIM(_xll.IMDP("IR", $G$5&amp;$N146, $G$6)), "" )</f>
        <v/>
      </c>
      <c r="Q146" t="b" cm="1">
        <f t="array" ref="Q146">IF(
    $U$1=1, AND($P146&lt;&gt;"", $P146&lt;&gt;"...", $P146&lt;&gt;"입력오류"),
    IF(
        $U$18=1, AND($P146&lt;&gt;"", $P146&lt;&gt;"...", $P146&lt;&gt;"입력오류", ISNUMBER(FIND(INDEX($T$2:$T$7,$U$1),$P146))),
        IF(
            $U$17="기타", AND($P146&lt;&gt;"", $P146&lt;&gt;"...", $P146&lt;&gt;"입력오류", NOT(ISNUMBER(FIND($T$21:$T$34,$P146)))),
            AND($P146&lt;&gt;"", $P146&lt;&gt;"...", $P146&lt;&gt;"입력오류", $T$19=$P146)
        )
    )
)</f>
        <v>0</v>
      </c>
    </row>
    <row r="147" spans="1:17">
      <c r="A147" t="s">
        <v>178</v>
      </c>
      <c r="B147" t="s">
        <v>3</v>
      </c>
      <c r="C147" t="s">
        <v>666</v>
      </c>
      <c r="D147" t="s">
        <v>541</v>
      </c>
      <c r="E147" t="s">
        <v>394</v>
      </c>
      <c r="F147" t="s">
        <v>141</v>
      </c>
      <c r="I147">
        <f t="shared" si="7"/>
        <v>146</v>
      </c>
      <c r="J147">
        <f t="shared" si="8"/>
        <v>146</v>
      </c>
      <c r="K147">
        <f t="shared" si="6"/>
        <v>1</v>
      </c>
      <c r="L147" t="b">
        <f>COUNTIF($N$2:N147, N147)=1</f>
        <v>1</v>
      </c>
      <c r="M147" s="37">
        <f>IF( $Q147, MAX($M$1:M146)+1, 0)</f>
        <v>0</v>
      </c>
      <c r="N147" t="str" cm="1">
        <f t="array" ref="N147">INDEX($A$9:$F$1048576, $J147, $K147 )</f>
        <v>01921</v>
      </c>
      <c r="O147" t="str" cm="1">
        <f t="array" ref="O147">INDEX($B$9:$F$1048576, $J147, $K147 )</f>
        <v>와이지-원</v>
      </c>
      <c r="P147" t="str" cm="1">
        <f t="array" ref="P147">IF( $L147, TRIM(_xll.IMDP("IR", $G$5&amp;$N147, $G$6)), "" )</f>
        <v/>
      </c>
      <c r="Q147" t="b" cm="1">
        <f t="array" ref="Q147">IF(
    $U$1=1, AND($P147&lt;&gt;"", $P147&lt;&gt;"...", $P147&lt;&gt;"입력오류"),
    IF(
        $U$18=1, AND($P147&lt;&gt;"", $P147&lt;&gt;"...", $P147&lt;&gt;"입력오류", ISNUMBER(FIND(INDEX($T$2:$T$7,$U$1),$P147))),
        IF(
            $U$17="기타", AND($P147&lt;&gt;"", $P147&lt;&gt;"...", $P147&lt;&gt;"입력오류", NOT(ISNUMBER(FIND($T$21:$T$34,$P147)))),
            AND($P147&lt;&gt;"", $P147&lt;&gt;"...", $P147&lt;&gt;"입력오류", $T$19=$P147)
        )
    )
)</f>
        <v>0</v>
      </c>
    </row>
    <row r="148" spans="1:17">
      <c r="A148" t="s">
        <v>823</v>
      </c>
      <c r="B148" t="s">
        <v>824</v>
      </c>
      <c r="C148" t="s">
        <v>386</v>
      </c>
      <c r="D148" t="s">
        <v>542</v>
      </c>
      <c r="E148" t="s">
        <v>12826</v>
      </c>
      <c r="F148" t="s">
        <v>12827</v>
      </c>
      <c r="I148">
        <f t="shared" si="7"/>
        <v>147</v>
      </c>
      <c r="J148">
        <f t="shared" si="8"/>
        <v>147</v>
      </c>
      <c r="K148">
        <f t="shared" si="6"/>
        <v>1</v>
      </c>
      <c r="L148" t="b">
        <f>COUNTIF($N$2:N148, N148)=1</f>
        <v>1</v>
      </c>
      <c r="M148" s="37">
        <f>IF( $Q148, MAX($M$1:M147)+1, 0)</f>
        <v>0</v>
      </c>
      <c r="N148" t="str" cm="1">
        <f t="array" ref="N148">INDEX($A$9:$F$1048576, $J148, $K148 )</f>
        <v>01957</v>
      </c>
      <c r="O148" t="str" cm="1">
        <f t="array" ref="O148">INDEX($B$9:$F$1048576, $J148, $K148 )</f>
        <v>플루토스</v>
      </c>
      <c r="P148" t="str" cm="1">
        <f t="array" ref="P148">IF( $L148, TRIM(_xll.IMDP("IR", $G$5&amp;$N148, $G$6)), "" )</f>
        <v/>
      </c>
      <c r="Q148" t="b" cm="1">
        <f t="array" ref="Q148">IF(
    $U$1=1, AND($P148&lt;&gt;"", $P148&lt;&gt;"...", $P148&lt;&gt;"입력오류"),
    IF(
        $U$18=1, AND($P148&lt;&gt;"", $P148&lt;&gt;"...", $P148&lt;&gt;"입력오류", ISNUMBER(FIND(INDEX($T$2:$T$7,$U$1),$P148))),
        IF(
            $U$17="기타", AND($P148&lt;&gt;"", $P148&lt;&gt;"...", $P148&lt;&gt;"입력오류", NOT(ISNUMBER(FIND($T$21:$T$34,$P148)))),
            AND($P148&lt;&gt;"", $P148&lt;&gt;"...", $P148&lt;&gt;"입력오류", $T$19=$P148)
        )
    )
)</f>
        <v>0</v>
      </c>
    </row>
    <row r="149" spans="1:17">
      <c r="A149" t="s">
        <v>5600</v>
      </c>
      <c r="B149" t="s">
        <v>5601</v>
      </c>
      <c r="C149" t="s">
        <v>844</v>
      </c>
      <c r="D149" t="s">
        <v>845</v>
      </c>
      <c r="E149" t="s">
        <v>883</v>
      </c>
      <c r="F149" t="s">
        <v>884</v>
      </c>
      <c r="I149">
        <f t="shared" si="7"/>
        <v>148</v>
      </c>
      <c r="J149">
        <f t="shared" si="8"/>
        <v>148</v>
      </c>
      <c r="K149">
        <f t="shared" si="6"/>
        <v>1</v>
      </c>
      <c r="L149" t="b">
        <f>COUNTIF($N$2:N149, N149)=1</f>
        <v>1</v>
      </c>
      <c r="M149" s="37">
        <f>IF( $Q149, MAX($M$1:M148)+1, 0)</f>
        <v>94</v>
      </c>
      <c r="N149" t="str" cm="1">
        <f t="array" ref="N149">INDEX($A$9:$F$1048576, $J149, $K149 )</f>
        <v>01980</v>
      </c>
      <c r="O149" t="str" cm="1">
        <f t="array" ref="O149">INDEX($B$9:$F$1048576, $J149, $K149 )</f>
        <v>하나캐피탈</v>
      </c>
      <c r="P149" t="str" cm="1">
        <f t="array" ref="P149">IF( $L149, TRIM(_xll.IMDP("IR", $G$5&amp;$N149, $G$6)), "" )</f>
        <v>기타금융채AA-</v>
      </c>
      <c r="Q149" t="b" cm="1">
        <f t="array" ref="Q149">IF(
    $U$1=1, AND($P149&lt;&gt;"", $P149&lt;&gt;"...", $P149&lt;&gt;"입력오류"),
    IF(
        $U$18=1, AND($P149&lt;&gt;"", $P149&lt;&gt;"...", $P149&lt;&gt;"입력오류", ISNUMBER(FIND(INDEX($T$2:$T$7,$U$1),$P149))),
        IF(
            $U$17="기타", AND($P149&lt;&gt;"", $P149&lt;&gt;"...", $P149&lt;&gt;"입력오류", NOT(ISNUMBER(FIND($T$21:$T$34,$P149)))),
            AND($P149&lt;&gt;"", $P149&lt;&gt;"...", $P149&lt;&gt;"입력오류", $T$19=$P149)
        )
    )
)</f>
        <v>1</v>
      </c>
    </row>
    <row r="150" spans="1:17">
      <c r="A150" t="s">
        <v>198</v>
      </c>
      <c r="B150" t="s">
        <v>15</v>
      </c>
      <c r="C150" t="s">
        <v>285</v>
      </c>
      <c r="D150" t="s">
        <v>74</v>
      </c>
      <c r="E150" t="s">
        <v>12828</v>
      </c>
      <c r="F150" t="s">
        <v>12829</v>
      </c>
      <c r="I150">
        <f t="shared" si="7"/>
        <v>149</v>
      </c>
      <c r="J150">
        <f t="shared" si="8"/>
        <v>149</v>
      </c>
      <c r="K150">
        <f t="shared" si="6"/>
        <v>1</v>
      </c>
      <c r="L150" t="b">
        <f>COUNTIF($N$2:N150, N150)=1</f>
        <v>1</v>
      </c>
      <c r="M150" s="37">
        <f>IF( $Q150, MAX($M$1:M149)+1, 0)</f>
        <v>95</v>
      </c>
      <c r="N150" t="str" cm="1">
        <f t="array" ref="N150">INDEX($A$9:$F$1048576, $J150, $K150 )</f>
        <v>02124</v>
      </c>
      <c r="O150" t="str" cm="1">
        <f t="array" ref="O150">INDEX($B$9:$F$1048576, $J150, $K150 )</f>
        <v>코웨이</v>
      </c>
      <c r="P150" t="str" cm="1">
        <f t="array" ref="P150">IF( $L150, TRIM(_xll.IMDP("IR", $G$5&amp;$N150, $G$6)), "" )</f>
        <v>공모/무보증AA-</v>
      </c>
      <c r="Q150" t="b" cm="1">
        <f t="array" ref="Q150">IF(
    $U$1=1, AND($P150&lt;&gt;"", $P150&lt;&gt;"...", $P150&lt;&gt;"입력오류"),
    IF(
        $U$18=1, AND($P150&lt;&gt;"", $P150&lt;&gt;"...", $P150&lt;&gt;"입력오류", ISNUMBER(FIND(INDEX($T$2:$T$7,$U$1),$P150))),
        IF(
            $U$17="기타", AND($P150&lt;&gt;"", $P150&lt;&gt;"...", $P150&lt;&gt;"입력오류", NOT(ISNUMBER(FIND($T$21:$T$34,$P150)))),
            AND($P150&lt;&gt;"", $P150&lt;&gt;"...", $P150&lt;&gt;"입력오류", $T$19=$P150)
        )
    )
)</f>
        <v>1</v>
      </c>
    </row>
    <row r="151" spans="1:17">
      <c r="A151" t="s">
        <v>409</v>
      </c>
      <c r="B151" t="s">
        <v>530</v>
      </c>
      <c r="C151" t="s">
        <v>189</v>
      </c>
      <c r="D151" t="s">
        <v>9</v>
      </c>
      <c r="E151" t="s">
        <v>12830</v>
      </c>
      <c r="F151" t="s">
        <v>12831</v>
      </c>
      <c r="I151">
        <f t="shared" si="7"/>
        <v>150</v>
      </c>
      <c r="J151">
        <f t="shared" si="8"/>
        <v>150</v>
      </c>
      <c r="K151">
        <f t="shared" si="6"/>
        <v>1</v>
      </c>
      <c r="L151" t="b">
        <f>COUNTIF($N$2:N151, N151)=1</f>
        <v>1</v>
      </c>
      <c r="M151" s="37">
        <f>IF( $Q151, MAX($M$1:M150)+1, 0)</f>
        <v>96</v>
      </c>
      <c r="N151" t="str" cm="1">
        <f t="array" ref="N151">INDEX($A$9:$F$1048576, $J151, $K151 )</f>
        <v>02132</v>
      </c>
      <c r="O151" t="str" cm="1">
        <f t="array" ref="O151">INDEX($B$9:$F$1048576, $J151, $K151 )</f>
        <v>KCC건설</v>
      </c>
      <c r="P151" t="str" cm="1">
        <f t="array" ref="P151">IF( $L151, TRIM(_xll.IMDP("IR", $G$5&amp;$N151, $G$6)), "" )</f>
        <v>공모/무보증A-</v>
      </c>
      <c r="Q151" t="b" cm="1">
        <f t="array" ref="Q151">IF(
    $U$1=1, AND($P151&lt;&gt;"", $P151&lt;&gt;"...", $P151&lt;&gt;"입력오류"),
    IF(
        $U$18=1, AND($P151&lt;&gt;"", $P151&lt;&gt;"...", $P151&lt;&gt;"입력오류", ISNUMBER(FIND(INDEX($T$2:$T$7,$U$1),$P151))),
        IF(
            $U$17="기타", AND($P151&lt;&gt;"", $P151&lt;&gt;"...", $P151&lt;&gt;"입력오류", NOT(ISNUMBER(FIND($T$21:$T$34,$P151)))),
            AND($P151&lt;&gt;"", $P151&lt;&gt;"...", $P151&lt;&gt;"입력오류", $T$19=$P151)
        )
    )
)</f>
        <v>1</v>
      </c>
    </row>
    <row r="152" spans="1:17">
      <c r="A152" t="s">
        <v>825</v>
      </c>
      <c r="B152" t="s">
        <v>826</v>
      </c>
      <c r="C152" t="s">
        <v>294</v>
      </c>
      <c r="D152" t="s">
        <v>79</v>
      </c>
      <c r="E152" t="s">
        <v>263</v>
      </c>
      <c r="F152" t="s">
        <v>581</v>
      </c>
      <c r="I152">
        <f t="shared" si="7"/>
        <v>151</v>
      </c>
      <c r="J152">
        <f t="shared" si="8"/>
        <v>151</v>
      </c>
      <c r="K152">
        <f t="shared" si="6"/>
        <v>1</v>
      </c>
      <c r="L152" t="b">
        <f>COUNTIF($N$2:N152, N152)=1</f>
        <v>1</v>
      </c>
      <c r="M152" s="37">
        <f>IF( $Q152, MAX($M$1:M151)+1, 0)</f>
        <v>0</v>
      </c>
      <c r="N152" t="str" cm="1">
        <f t="array" ref="N152">INDEX($A$9:$F$1048576, $J152, $K152 )</f>
        <v>02183</v>
      </c>
      <c r="O152" t="str" cm="1">
        <f t="array" ref="O152">INDEX($B$9:$F$1048576, $J152, $K152 )</f>
        <v>한국렌탈　　　　　</v>
      </c>
      <c r="P152" t="str" cm="1">
        <f t="array" ref="P152">IF( $L152, TRIM(_xll.IMDP("IR", $G$5&amp;$N152, $G$6)), "" )</f>
        <v/>
      </c>
      <c r="Q152" t="b" cm="1">
        <f t="array" ref="Q152">IF(
    $U$1=1, AND($P152&lt;&gt;"", $P152&lt;&gt;"...", $P152&lt;&gt;"입력오류"),
    IF(
        $U$18=1, AND($P152&lt;&gt;"", $P152&lt;&gt;"...", $P152&lt;&gt;"입력오류", ISNUMBER(FIND(INDEX($T$2:$T$7,$U$1),$P152))),
        IF(
            $U$17="기타", AND($P152&lt;&gt;"", $P152&lt;&gt;"...", $P152&lt;&gt;"입력오류", NOT(ISNUMBER(FIND($T$21:$T$34,$P152)))),
            AND($P152&lt;&gt;"", $P152&lt;&gt;"...", $P152&lt;&gt;"입력오류", $T$19=$P152)
        )
    )
)</f>
        <v>0</v>
      </c>
    </row>
    <row r="153" spans="1:17">
      <c r="A153" t="s">
        <v>827</v>
      </c>
      <c r="B153" t="s">
        <v>828</v>
      </c>
      <c r="C153" t="s">
        <v>306</v>
      </c>
      <c r="D153" t="s">
        <v>543</v>
      </c>
      <c r="E153" t="s">
        <v>436</v>
      </c>
      <c r="F153" t="s">
        <v>168</v>
      </c>
      <c r="I153">
        <f t="shared" si="7"/>
        <v>152</v>
      </c>
      <c r="J153">
        <f t="shared" si="8"/>
        <v>152</v>
      </c>
      <c r="K153">
        <f t="shared" si="6"/>
        <v>1</v>
      </c>
      <c r="L153" t="b">
        <f>COUNTIF($N$2:N153, N153)=1</f>
        <v>1</v>
      </c>
      <c r="M153" s="37">
        <f>IF( $Q153, MAX($M$1:M152)+1, 0)</f>
        <v>97</v>
      </c>
      <c r="N153" t="str" cm="1">
        <f t="array" ref="N153">INDEX($A$9:$F$1048576, $J153, $K153 )</f>
        <v>02196</v>
      </c>
      <c r="O153" t="str" cm="1">
        <f t="array" ref="O153">INDEX($B$9:$F$1048576, $J153, $K153 )</f>
        <v>KB캐피탈</v>
      </c>
      <c r="P153" t="str" cm="1">
        <f t="array" ref="P153">IF( $L153, TRIM(_xll.IMDP("IR", $G$5&amp;$N153, $G$6)), "" )</f>
        <v>기타금융채AA-</v>
      </c>
      <c r="Q153" t="b" cm="1">
        <f t="array" ref="Q153">IF(
    $U$1=1, AND($P153&lt;&gt;"", $P153&lt;&gt;"...", $P153&lt;&gt;"입력오류"),
    IF(
        $U$18=1, AND($P153&lt;&gt;"", $P153&lt;&gt;"...", $P153&lt;&gt;"입력오류", ISNUMBER(FIND(INDEX($T$2:$T$7,$U$1),$P153))),
        IF(
            $U$17="기타", AND($P153&lt;&gt;"", $P153&lt;&gt;"...", $P153&lt;&gt;"입력오류", NOT(ISNUMBER(FIND($T$21:$T$34,$P153)))),
            AND($P153&lt;&gt;"", $P153&lt;&gt;"...", $P153&lt;&gt;"입력오류", $T$19=$P153)
        )
    )
)</f>
        <v>1</v>
      </c>
    </row>
    <row r="154" spans="1:17">
      <c r="A154" t="s">
        <v>829</v>
      </c>
      <c r="B154" t="s">
        <v>830</v>
      </c>
      <c r="C154" t="s">
        <v>302</v>
      </c>
      <c r="D154" t="s">
        <v>544</v>
      </c>
      <c r="E154" t="s">
        <v>203</v>
      </c>
      <c r="F154" t="s">
        <v>18</v>
      </c>
      <c r="I154">
        <f t="shared" si="7"/>
        <v>153</v>
      </c>
      <c r="J154">
        <f t="shared" si="8"/>
        <v>153</v>
      </c>
      <c r="K154">
        <f t="shared" si="6"/>
        <v>1</v>
      </c>
      <c r="L154" t="b">
        <f>COUNTIF($N$2:N154, N154)=1</f>
        <v>1</v>
      </c>
      <c r="M154" s="37">
        <f>IF( $Q154, MAX($M$1:M153)+1, 0)</f>
        <v>98</v>
      </c>
      <c r="N154" t="str" cm="1">
        <f t="array" ref="N154">INDEX($A$9:$F$1048576, $J154, $K154 )</f>
        <v>02313</v>
      </c>
      <c r="O154" t="str" cm="1">
        <f t="array" ref="O154">INDEX($B$9:$F$1048576, $J154, $K154 )</f>
        <v>국민은행</v>
      </c>
      <c r="P154" t="str" cm="1">
        <f t="array" ref="P154">IF( $L154, TRIM(_xll.IMDP("IR", $G$5&amp;$N154, $G$6)), "" )</f>
        <v>은행채AAA</v>
      </c>
      <c r="Q154" t="b" cm="1">
        <f t="array" ref="Q154">IF(
    $U$1=1, AND($P154&lt;&gt;"", $P154&lt;&gt;"...", $P154&lt;&gt;"입력오류"),
    IF(
        $U$18=1, AND($P154&lt;&gt;"", $P154&lt;&gt;"...", $P154&lt;&gt;"입력오류", ISNUMBER(FIND(INDEX($T$2:$T$7,$U$1),$P154))),
        IF(
            $U$17="기타", AND($P154&lt;&gt;"", $P154&lt;&gt;"...", $P154&lt;&gt;"입력오류", NOT(ISNUMBER(FIND($T$21:$T$34,$P154)))),
            AND($P154&lt;&gt;"", $P154&lt;&gt;"...", $P154&lt;&gt;"입력오류", $T$19=$P154)
        )
    )
)</f>
        <v>1</v>
      </c>
    </row>
    <row r="155" spans="1:17">
      <c r="A155" t="s">
        <v>831</v>
      </c>
      <c r="B155" t="s">
        <v>5575</v>
      </c>
      <c r="C155" t="s">
        <v>5604</v>
      </c>
      <c r="D155" t="s">
        <v>5605</v>
      </c>
      <c r="E155" t="s">
        <v>12832</v>
      </c>
      <c r="F155" t="s">
        <v>12833</v>
      </c>
      <c r="I155">
        <f t="shared" si="7"/>
        <v>154</v>
      </c>
      <c r="J155">
        <f t="shared" si="8"/>
        <v>154</v>
      </c>
      <c r="K155">
        <f t="shared" si="6"/>
        <v>1</v>
      </c>
      <c r="L155" t="b">
        <f>COUNTIF($N$2:N155, N155)=1</f>
        <v>1</v>
      </c>
      <c r="M155" s="37">
        <f>IF( $Q155, MAX($M$1:M154)+1, 0)</f>
        <v>99</v>
      </c>
      <c r="N155" t="str" cm="1">
        <f t="array" ref="N155">INDEX($A$9:$F$1048576, $J155, $K155 )</f>
        <v>02353</v>
      </c>
      <c r="O155" t="str" cm="1">
        <f t="array" ref="O155">INDEX($B$9:$F$1048576, $J155, $K155 )</f>
        <v>롯데쇼핑</v>
      </c>
      <c r="P155" t="str" cm="1">
        <f t="array" ref="P155">IF( $L155, TRIM(_xll.IMDP("IR", $G$5&amp;$N155, $G$6)), "" )</f>
        <v>공모/무보증AA-</v>
      </c>
      <c r="Q155" t="b" cm="1">
        <f t="array" ref="Q155">IF(
    $U$1=1, AND($P155&lt;&gt;"", $P155&lt;&gt;"...", $P155&lt;&gt;"입력오류"),
    IF(
        $U$18=1, AND($P155&lt;&gt;"", $P155&lt;&gt;"...", $P155&lt;&gt;"입력오류", ISNUMBER(FIND(INDEX($T$2:$T$7,$U$1),$P155))),
        IF(
            $U$17="기타", AND($P155&lt;&gt;"", $P155&lt;&gt;"...", $P155&lt;&gt;"입력오류", NOT(ISNUMBER(FIND($T$21:$T$34,$P155)))),
            AND($P155&lt;&gt;"", $P155&lt;&gt;"...", $P155&lt;&gt;"입력오류", $T$19=$P155)
        )
    )
)</f>
        <v>1</v>
      </c>
    </row>
    <row r="156" spans="1:17">
      <c r="A156" t="s">
        <v>369</v>
      </c>
      <c r="B156" t="s">
        <v>121</v>
      </c>
      <c r="C156" t="s">
        <v>434</v>
      </c>
      <c r="D156" t="s">
        <v>166</v>
      </c>
      <c r="E156" t="s">
        <v>12834</v>
      </c>
      <c r="F156" t="s">
        <v>12835</v>
      </c>
      <c r="I156">
        <f t="shared" si="7"/>
        <v>155</v>
      </c>
      <c r="J156">
        <f t="shared" si="8"/>
        <v>155</v>
      </c>
      <c r="K156">
        <f t="shared" si="6"/>
        <v>1</v>
      </c>
      <c r="L156" t="b">
        <f>COUNTIF($N$2:N156, N156)=1</f>
        <v>1</v>
      </c>
      <c r="M156" s="37">
        <f>IF( $Q156, MAX($M$1:M155)+1, 0)</f>
        <v>100</v>
      </c>
      <c r="N156" t="str" cm="1">
        <f t="array" ref="N156">INDEX($A$9:$F$1048576, $J156, $K156 )</f>
        <v>02359</v>
      </c>
      <c r="O156" t="str" cm="1">
        <f t="array" ref="O156">INDEX($B$9:$F$1048576, $J156, $K156 )</f>
        <v>다우기술</v>
      </c>
      <c r="P156" t="str" cm="1">
        <f t="array" ref="P156">IF( $L156, TRIM(_xll.IMDP("IR", $G$5&amp;$N156, $G$6)), "" )</f>
        <v>공모/무보증A0</v>
      </c>
      <c r="Q156" t="b" cm="1">
        <f t="array" ref="Q156">IF(
    $U$1=1, AND($P156&lt;&gt;"", $P156&lt;&gt;"...", $P156&lt;&gt;"입력오류"),
    IF(
        $U$18=1, AND($P156&lt;&gt;"", $P156&lt;&gt;"...", $P156&lt;&gt;"입력오류", ISNUMBER(FIND(INDEX($T$2:$T$7,$U$1),$P156))),
        IF(
            $U$17="기타", AND($P156&lt;&gt;"", $P156&lt;&gt;"...", $P156&lt;&gt;"입력오류", NOT(ISNUMBER(FIND($T$21:$T$34,$P156)))),
            AND($P156&lt;&gt;"", $P156&lt;&gt;"...", $P156&lt;&gt;"입력오류", $T$19=$P156)
        )
    )
)</f>
        <v>1</v>
      </c>
    </row>
    <row r="157" spans="1:17">
      <c r="A157" t="s">
        <v>356</v>
      </c>
      <c r="B157" t="s">
        <v>110</v>
      </c>
      <c r="C157" t="s">
        <v>388</v>
      </c>
      <c r="D157" t="s">
        <v>136</v>
      </c>
      <c r="E157" t="s">
        <v>274</v>
      </c>
      <c r="F157" t="s">
        <v>65</v>
      </c>
      <c r="I157">
        <f t="shared" si="7"/>
        <v>156</v>
      </c>
      <c r="J157">
        <f t="shared" si="8"/>
        <v>156</v>
      </c>
      <c r="K157">
        <f t="shared" si="6"/>
        <v>1</v>
      </c>
      <c r="L157" t="b">
        <f>COUNTIF($N$2:N157, N157)=1</f>
        <v>1</v>
      </c>
      <c r="M157" s="37">
        <f>IF( $Q157, MAX($M$1:M156)+1, 0)</f>
        <v>101</v>
      </c>
      <c r="N157" t="str" cm="1">
        <f t="array" ref="N157">INDEX($A$9:$F$1048576, $J157, $K157 )</f>
        <v>02376</v>
      </c>
      <c r="O157" t="str" cm="1">
        <f t="array" ref="O157">INDEX($B$9:$F$1048576, $J157, $K157 )</f>
        <v>한국캐피탈</v>
      </c>
      <c r="P157" t="str" cm="1">
        <f t="array" ref="P157">IF( $L157, TRIM(_xll.IMDP("IR", $G$5&amp;$N157, $G$6)), "" )</f>
        <v>기타금융채A0</v>
      </c>
      <c r="Q157" t="b" cm="1">
        <f t="array" ref="Q157">IF(
    $U$1=1, AND($P157&lt;&gt;"", $P157&lt;&gt;"...", $P157&lt;&gt;"입력오류"),
    IF(
        $U$18=1, AND($P157&lt;&gt;"", $P157&lt;&gt;"...", $P157&lt;&gt;"입력오류", ISNUMBER(FIND(INDEX($T$2:$T$7,$U$1),$P157))),
        IF(
            $U$17="기타", AND($P157&lt;&gt;"", $P157&lt;&gt;"...", $P157&lt;&gt;"입력오류", NOT(ISNUMBER(FIND($T$21:$T$34,$P157)))),
            AND($P157&lt;&gt;"", $P157&lt;&gt;"...", $P157&lt;&gt;"입력오류", $T$19=$P157)
        )
    )
)</f>
        <v>1</v>
      </c>
    </row>
    <row r="158" spans="1:17">
      <c r="A158" t="s">
        <v>351</v>
      </c>
      <c r="B158" t="s">
        <v>531</v>
      </c>
      <c r="C158" t="s">
        <v>438</v>
      </c>
      <c r="D158" t="s">
        <v>170</v>
      </c>
      <c r="E158" t="s">
        <v>12836</v>
      </c>
      <c r="F158" t="s">
        <v>12837</v>
      </c>
      <c r="I158">
        <f t="shared" si="7"/>
        <v>157</v>
      </c>
      <c r="J158">
        <f t="shared" si="8"/>
        <v>157</v>
      </c>
      <c r="K158">
        <f t="shared" si="6"/>
        <v>1</v>
      </c>
      <c r="L158" t="b">
        <f>COUNTIF($N$2:N158, N158)=1</f>
        <v>1</v>
      </c>
      <c r="M158" s="37">
        <f>IF( $Q158, MAX($M$1:M157)+1, 0)</f>
        <v>102</v>
      </c>
      <c r="N158" t="str" cm="1">
        <f t="array" ref="N158">INDEX($A$9:$F$1048576, $J158, $K158 )</f>
        <v>02378</v>
      </c>
      <c r="O158" t="str" cm="1">
        <f t="array" ref="O158">INDEX($B$9:$F$1048576, $J158, $K158 )</f>
        <v>신한캐피탈</v>
      </c>
      <c r="P158" t="str" cm="1">
        <f t="array" ref="P158">IF( $L158, TRIM(_xll.IMDP("IR", $G$5&amp;$N158, $G$6)), "" )</f>
        <v>기타금융채AA-</v>
      </c>
      <c r="Q158" t="b" cm="1">
        <f t="array" ref="Q158">IF(
    $U$1=1, AND($P158&lt;&gt;"", $P158&lt;&gt;"...", $P158&lt;&gt;"입력오류"),
    IF(
        $U$18=1, AND($P158&lt;&gt;"", $P158&lt;&gt;"...", $P158&lt;&gt;"입력오류", ISNUMBER(FIND(INDEX($T$2:$T$7,$U$1),$P158))),
        IF(
            $U$17="기타", AND($P158&lt;&gt;"", $P158&lt;&gt;"...", $P158&lt;&gt;"입력오류", NOT(ISNUMBER(FIND($T$21:$T$34,$P158)))),
            AND($P158&lt;&gt;"", $P158&lt;&gt;"...", $P158&lt;&gt;"입력오류", $T$19=$P158)
        )
    )
)</f>
        <v>1</v>
      </c>
    </row>
    <row r="159" spans="1:17">
      <c r="A159" t="s">
        <v>832</v>
      </c>
      <c r="B159" t="s">
        <v>833</v>
      </c>
      <c r="C159" t="s">
        <v>9626</v>
      </c>
      <c r="D159" t="s">
        <v>9627</v>
      </c>
      <c r="E159" t="s">
        <v>5610</v>
      </c>
      <c r="F159" t="s">
        <v>5611</v>
      </c>
      <c r="I159">
        <f t="shared" si="7"/>
        <v>158</v>
      </c>
      <c r="J159">
        <f t="shared" si="8"/>
        <v>158</v>
      </c>
      <c r="K159">
        <f t="shared" si="6"/>
        <v>1</v>
      </c>
      <c r="L159" t="b">
        <f>COUNTIF($N$2:N159, N159)=1</f>
        <v>1</v>
      </c>
      <c r="M159" s="37">
        <f>IF( $Q159, MAX($M$1:M158)+1, 0)</f>
        <v>0</v>
      </c>
      <c r="N159" t="str" cm="1">
        <f t="array" ref="N159">INDEX($A$9:$F$1048576, $J159, $K159 )</f>
        <v>02379</v>
      </c>
      <c r="O159" t="str" cm="1">
        <f t="array" ref="O159">INDEX($B$9:$F$1048576, $J159, $K159 )</f>
        <v>동일철강</v>
      </c>
      <c r="P159" t="str" cm="1">
        <f t="array" ref="P159">IF( $L159, TRIM(_xll.IMDP("IR", $G$5&amp;$N159, $G$6)), "" )</f>
        <v/>
      </c>
      <c r="Q159" t="b" cm="1">
        <f t="array" ref="Q159">IF(
    $U$1=1, AND($P159&lt;&gt;"", $P159&lt;&gt;"...", $P159&lt;&gt;"입력오류"),
    IF(
        $U$18=1, AND($P159&lt;&gt;"", $P159&lt;&gt;"...", $P159&lt;&gt;"입력오류", ISNUMBER(FIND(INDEX($T$2:$T$7,$U$1),$P159))),
        IF(
            $U$17="기타", AND($P159&lt;&gt;"", $P159&lt;&gt;"...", $P159&lt;&gt;"입력오류", NOT(ISNUMBER(FIND($T$21:$T$34,$P159)))),
            AND($P159&lt;&gt;"", $P159&lt;&gt;"...", $P159&lt;&gt;"입력오류", $T$19=$P159)
        )
    )
)</f>
        <v>0</v>
      </c>
    </row>
    <row r="160" spans="1:17">
      <c r="A160" t="s">
        <v>349</v>
      </c>
      <c r="B160" t="s">
        <v>532</v>
      </c>
      <c r="C160" t="s">
        <v>335</v>
      </c>
      <c r="D160" t="s">
        <v>546</v>
      </c>
      <c r="E160" t="s">
        <v>12838</v>
      </c>
      <c r="F160" t="s">
        <v>12839</v>
      </c>
      <c r="I160">
        <f t="shared" si="7"/>
        <v>159</v>
      </c>
      <c r="J160">
        <f t="shared" si="8"/>
        <v>159</v>
      </c>
      <c r="K160">
        <f t="shared" si="6"/>
        <v>1</v>
      </c>
      <c r="L160" t="b">
        <f>COUNTIF($N$2:N160, N160)=1</f>
        <v>1</v>
      </c>
      <c r="M160" s="37">
        <f>IF( $Q160, MAX($M$1:M159)+1, 0)</f>
        <v>103</v>
      </c>
      <c r="N160" t="str" cm="1">
        <f t="array" ref="N160">INDEX($A$9:$F$1048576, $J160, $K160 )</f>
        <v>02411</v>
      </c>
      <c r="O160" t="str" cm="1">
        <f t="array" ref="O160">INDEX($B$9:$F$1048576, $J160, $K160 )</f>
        <v>기업은행</v>
      </c>
      <c r="P160" t="str" cm="1">
        <f t="array" ref="P160">IF( $L160, TRIM(_xll.IMDP("IR", $G$5&amp;$N160, $G$6)), "" )</f>
        <v>은행채AAA(중금-이표)</v>
      </c>
      <c r="Q160" t="b" cm="1">
        <f t="array" ref="Q160">IF(
    $U$1=1, AND($P160&lt;&gt;"", $P160&lt;&gt;"...", $P160&lt;&gt;"입력오류"),
    IF(
        $U$18=1, AND($P160&lt;&gt;"", $P160&lt;&gt;"...", $P160&lt;&gt;"입력오류", ISNUMBER(FIND(INDEX($T$2:$T$7,$U$1),$P160))),
        IF(
            $U$17="기타", AND($P160&lt;&gt;"", $P160&lt;&gt;"...", $P160&lt;&gt;"입력오류", NOT(ISNUMBER(FIND($T$21:$T$34,$P160)))),
            AND($P160&lt;&gt;"", $P160&lt;&gt;"...", $P160&lt;&gt;"입력오류", $T$19=$P160)
        )
    )
)</f>
        <v>1</v>
      </c>
    </row>
    <row r="161" spans="1:17">
      <c r="A161" t="s">
        <v>215</v>
      </c>
      <c r="B161" t="s">
        <v>26</v>
      </c>
      <c r="C161" t="s">
        <v>261</v>
      </c>
      <c r="D161" t="s">
        <v>54</v>
      </c>
      <c r="E161" t="s">
        <v>12840</v>
      </c>
      <c r="F161" t="s">
        <v>12841</v>
      </c>
      <c r="I161">
        <f t="shared" si="7"/>
        <v>160</v>
      </c>
      <c r="J161">
        <f t="shared" si="8"/>
        <v>160</v>
      </c>
      <c r="K161">
        <f t="shared" si="6"/>
        <v>1</v>
      </c>
      <c r="L161" t="b">
        <f>COUNTIF($N$2:N161, N161)=1</f>
        <v>1</v>
      </c>
      <c r="M161" s="37">
        <f>IF( $Q161, MAX($M$1:M160)+1, 0)</f>
        <v>0</v>
      </c>
      <c r="N161" t="str" cm="1">
        <f t="array" ref="N161">INDEX($A$9:$F$1048576, $J161, $K161 )</f>
        <v>02491</v>
      </c>
      <c r="O161" t="str" cm="1">
        <f t="array" ref="O161">INDEX($B$9:$F$1048576, $J161, $K161 )</f>
        <v>경창산업</v>
      </c>
      <c r="P161" t="str" cm="1">
        <f t="array" ref="P161">IF( $L161, TRIM(_xll.IMDP("IR", $G$5&amp;$N161, $G$6)), "" )</f>
        <v/>
      </c>
      <c r="Q161" t="b" cm="1">
        <f t="array" ref="Q161">IF(
    $U$1=1, AND($P161&lt;&gt;"", $P161&lt;&gt;"...", $P161&lt;&gt;"입력오류"),
    IF(
        $U$18=1, AND($P161&lt;&gt;"", $P161&lt;&gt;"...", $P161&lt;&gt;"입력오류", ISNUMBER(FIND(INDEX($T$2:$T$7,$U$1),$P161))),
        IF(
            $U$17="기타", AND($P161&lt;&gt;"", $P161&lt;&gt;"...", $P161&lt;&gt;"입력오류", NOT(ISNUMBER(FIND($T$21:$T$34,$P161)))),
            AND($P161&lt;&gt;"", $P161&lt;&gt;"...", $P161&lt;&gt;"입력오류", $T$19=$P161)
        )
    )
)</f>
        <v>0</v>
      </c>
    </row>
    <row r="162" spans="1:17">
      <c r="A162" t="s">
        <v>255</v>
      </c>
      <c r="B162" t="s">
        <v>49</v>
      </c>
      <c r="C162" t="s">
        <v>373</v>
      </c>
      <c r="D162" t="s">
        <v>124</v>
      </c>
      <c r="E162" t="s">
        <v>12842</v>
      </c>
      <c r="F162" t="s">
        <v>12843</v>
      </c>
      <c r="I162">
        <f t="shared" si="7"/>
        <v>161</v>
      </c>
      <c r="J162">
        <f t="shared" si="8"/>
        <v>161</v>
      </c>
      <c r="K162">
        <f t="shared" si="6"/>
        <v>1</v>
      </c>
      <c r="L162" t="b">
        <f>COUNTIF($N$2:N162, N162)=1</f>
        <v>1</v>
      </c>
      <c r="M162" s="37">
        <f>IF( $Q162, MAX($M$1:M161)+1, 0)</f>
        <v>104</v>
      </c>
      <c r="N162" t="str" cm="1">
        <f t="array" ref="N162">INDEX($A$9:$F$1048576, $J162, $K162 )</f>
        <v>02508</v>
      </c>
      <c r="O162" t="str" cm="1">
        <f t="array" ref="O162">INDEX($B$9:$F$1048576, $J162, $K162 )</f>
        <v>하나에프앤아이</v>
      </c>
      <c r="P162" t="str" cm="1">
        <f t="array" ref="P162">IF( $L162, TRIM(_xll.IMDP("IR", $G$5&amp;$N162, $G$6)), "" )</f>
        <v>공모/무보증A0</v>
      </c>
      <c r="Q162" t="b" cm="1">
        <f t="array" ref="Q162">IF(
    $U$1=1, AND($P162&lt;&gt;"", $P162&lt;&gt;"...", $P162&lt;&gt;"입력오류"),
    IF(
        $U$18=1, AND($P162&lt;&gt;"", $P162&lt;&gt;"...", $P162&lt;&gt;"입력오류", ISNUMBER(FIND(INDEX($T$2:$T$7,$U$1),$P162))),
        IF(
            $U$17="기타", AND($P162&lt;&gt;"", $P162&lt;&gt;"...", $P162&lt;&gt;"입력오류", NOT(ISNUMBER(FIND($T$21:$T$34,$P162)))),
            AND($P162&lt;&gt;"", $P162&lt;&gt;"...", $P162&lt;&gt;"입력오류", $T$19=$P162)
        )
    )
)</f>
        <v>1</v>
      </c>
    </row>
    <row r="163" spans="1:17">
      <c r="A163" t="s">
        <v>223</v>
      </c>
      <c r="B163" t="s">
        <v>32</v>
      </c>
      <c r="C163" t="s">
        <v>249</v>
      </c>
      <c r="D163" t="s">
        <v>547</v>
      </c>
      <c r="E163" t="s">
        <v>12844</v>
      </c>
      <c r="F163" t="s">
        <v>12845</v>
      </c>
      <c r="I163">
        <f t="shared" si="7"/>
        <v>162</v>
      </c>
      <c r="J163">
        <f t="shared" si="8"/>
        <v>162</v>
      </c>
      <c r="K163">
        <f t="shared" si="6"/>
        <v>1</v>
      </c>
      <c r="L163" t="b">
        <f>COUNTIF($N$2:N163, N163)=1</f>
        <v>1</v>
      </c>
      <c r="M163" s="37">
        <f>IF( $Q163, MAX($M$1:M162)+1, 0)</f>
        <v>105</v>
      </c>
      <c r="N163" t="str" cm="1">
        <f t="array" ref="N163">INDEX($A$9:$F$1048576, $J163, $K163 )</f>
        <v>02510</v>
      </c>
      <c r="O163" t="str" cm="1">
        <f t="array" ref="O163">INDEX($B$9:$F$1048576, $J163, $K163 )</f>
        <v>포스코이앤씨</v>
      </c>
      <c r="P163" t="str" cm="1">
        <f t="array" ref="P163">IF( $L163, TRIM(_xll.IMDP("IR", $G$5&amp;$N163, $G$6)), "" )</f>
        <v>공모/무보증A+</v>
      </c>
      <c r="Q163" t="b" cm="1">
        <f t="array" ref="Q163">IF(
    $U$1=1, AND($P163&lt;&gt;"", $P163&lt;&gt;"...", $P163&lt;&gt;"입력오류"),
    IF(
        $U$18=1, AND($P163&lt;&gt;"", $P163&lt;&gt;"...", $P163&lt;&gt;"입력오류", ISNUMBER(FIND(INDEX($T$2:$T$7,$U$1),$P163))),
        IF(
            $U$17="기타", AND($P163&lt;&gt;"", $P163&lt;&gt;"...", $P163&lt;&gt;"입력오류", NOT(ISNUMBER(FIND($T$21:$T$34,$P163)))),
            AND($P163&lt;&gt;"", $P163&lt;&gt;"...", $P163&lt;&gt;"입력오류", $T$19=$P163)
        )
    )
)</f>
        <v>1</v>
      </c>
    </row>
    <row r="164" spans="1:17">
      <c r="A164" t="s">
        <v>396</v>
      </c>
      <c r="B164" t="s">
        <v>142</v>
      </c>
      <c r="C164" t="s">
        <v>9628</v>
      </c>
      <c r="D164" t="s">
        <v>9629</v>
      </c>
      <c r="E164" t="s">
        <v>9686</v>
      </c>
      <c r="F164" t="s">
        <v>9687</v>
      </c>
      <c r="I164">
        <f t="shared" si="7"/>
        <v>163</v>
      </c>
      <c r="J164">
        <f t="shared" si="8"/>
        <v>163</v>
      </c>
      <c r="K164">
        <f t="shared" si="6"/>
        <v>1</v>
      </c>
      <c r="L164" t="b">
        <f>COUNTIF($N$2:N164, N164)=1</f>
        <v>1</v>
      </c>
      <c r="M164" s="37">
        <f>IF( $Q164, MAX($M$1:M163)+1, 0)</f>
        <v>0</v>
      </c>
      <c r="N164" t="str" cm="1">
        <f t="array" ref="N164">INDEX($A$9:$F$1048576, $J164, $K164 )</f>
        <v>02544</v>
      </c>
      <c r="O164" t="str" cm="1">
        <f t="array" ref="O164">INDEX($B$9:$F$1048576, $J164, $K164 )</f>
        <v>DH오토웨어</v>
      </c>
      <c r="P164" t="str" cm="1">
        <f t="array" ref="P164">IF( $L164, TRIM(_xll.IMDP("IR", $G$5&amp;$N164, $G$6)), "" )</f>
        <v/>
      </c>
      <c r="Q164" t="b" cm="1">
        <f t="array" ref="Q164">IF(
    $U$1=1, AND($P164&lt;&gt;"", $P164&lt;&gt;"...", $P164&lt;&gt;"입력오류"),
    IF(
        $U$18=1, AND($P164&lt;&gt;"", $P164&lt;&gt;"...", $P164&lt;&gt;"입력오류", ISNUMBER(FIND(INDEX($T$2:$T$7,$U$1),$P164))),
        IF(
            $U$17="기타", AND($P164&lt;&gt;"", $P164&lt;&gt;"...", $P164&lt;&gt;"입력오류", NOT(ISNUMBER(FIND($T$21:$T$34,$P164)))),
            AND($P164&lt;&gt;"", $P164&lt;&gt;"...", $P164&lt;&gt;"입력오류", $T$19=$P164)
        )
    )
)</f>
        <v>0</v>
      </c>
    </row>
    <row r="165" spans="1:17">
      <c r="A165" t="s">
        <v>295</v>
      </c>
      <c r="B165" t="s">
        <v>80</v>
      </c>
      <c r="C165" t="s">
        <v>9630</v>
      </c>
      <c r="D165" t="s">
        <v>9631</v>
      </c>
      <c r="E165" t="s">
        <v>12846</v>
      </c>
      <c r="F165" t="s">
        <v>12847</v>
      </c>
      <c r="I165">
        <f t="shared" si="7"/>
        <v>164</v>
      </c>
      <c r="J165">
        <f t="shared" si="8"/>
        <v>164</v>
      </c>
      <c r="K165">
        <f t="shared" si="6"/>
        <v>1</v>
      </c>
      <c r="L165" t="b">
        <f>COUNTIF($N$2:N165, N165)=1</f>
        <v>1</v>
      </c>
      <c r="M165" s="37">
        <f>IF( $Q165, MAX($M$1:M164)+1, 0)</f>
        <v>0</v>
      </c>
      <c r="N165" t="str" cm="1">
        <f t="array" ref="N165">INDEX($A$9:$F$1048576, $J165, $K165 )</f>
        <v>02575</v>
      </c>
      <c r="O165" t="str" cm="1">
        <f t="array" ref="O165">INDEX($B$9:$F$1048576, $J165, $K165 )</f>
        <v>한솔홈데코</v>
      </c>
      <c r="P165" t="str" cm="1">
        <f t="array" ref="P165">IF( $L165, TRIM(_xll.IMDP("IR", $G$5&amp;$N165, $G$6)), "" )</f>
        <v/>
      </c>
      <c r="Q165" t="b" cm="1">
        <f t="array" ref="Q165">IF(
    $U$1=1, AND($P165&lt;&gt;"", $P165&lt;&gt;"...", $P165&lt;&gt;"입력오류"),
    IF(
        $U$18=1, AND($P165&lt;&gt;"", $P165&lt;&gt;"...", $P165&lt;&gt;"입력오류", ISNUMBER(FIND(INDEX($T$2:$T$7,$U$1),$P165))),
        IF(
            $U$17="기타", AND($P165&lt;&gt;"", $P165&lt;&gt;"...", $P165&lt;&gt;"입력오류", NOT(ISNUMBER(FIND($T$21:$T$34,$P165)))),
            AND($P165&lt;&gt;"", $P165&lt;&gt;"...", $P165&lt;&gt;"입력오류", $T$19=$P165)
        )
    )
)</f>
        <v>0</v>
      </c>
    </row>
    <row r="166" spans="1:17">
      <c r="A166" t="s">
        <v>5602</v>
      </c>
      <c r="B166" t="s">
        <v>5603</v>
      </c>
      <c r="C166" t="s">
        <v>850</v>
      </c>
      <c r="D166" t="s">
        <v>851</v>
      </c>
      <c r="E166" t="s">
        <v>12848</v>
      </c>
      <c r="F166" t="s">
        <v>12849</v>
      </c>
      <c r="I166">
        <f t="shared" si="7"/>
        <v>165</v>
      </c>
      <c r="J166">
        <f t="shared" si="8"/>
        <v>165</v>
      </c>
      <c r="K166">
        <f t="shared" si="6"/>
        <v>1</v>
      </c>
      <c r="L166" t="b">
        <f>COUNTIF($N$2:N166, N166)=1</f>
        <v>1</v>
      </c>
      <c r="M166" s="37">
        <f>IF( $Q166, MAX($M$1:M165)+1, 0)</f>
        <v>106</v>
      </c>
      <c r="N166" t="str" cm="1">
        <f t="array" ref="N166">INDEX($A$9:$F$1048576, $J166, $K166 )</f>
        <v>02590</v>
      </c>
      <c r="O166" t="str" cm="1">
        <f t="array" ref="O166">INDEX($B$9:$F$1048576, $J166, $K166 )</f>
        <v>동화기업</v>
      </c>
      <c r="P166" t="str" cm="1">
        <f t="array" ref="P166">IF( $L166, TRIM(_xll.IMDP("IR", $G$5&amp;$N166, $G$6)), "" )</f>
        <v>공모/무보증A-</v>
      </c>
      <c r="Q166" t="b" cm="1">
        <f t="array" ref="Q166">IF(
    $U$1=1, AND($P166&lt;&gt;"", $P166&lt;&gt;"...", $P166&lt;&gt;"입력오류"),
    IF(
        $U$18=1, AND($P166&lt;&gt;"", $P166&lt;&gt;"...", $P166&lt;&gt;"입력오류", ISNUMBER(FIND(INDEX($T$2:$T$7,$U$1),$P166))),
        IF(
            $U$17="기타", AND($P166&lt;&gt;"", $P166&lt;&gt;"...", $P166&lt;&gt;"입력오류", NOT(ISNUMBER(FIND($T$21:$T$34,$P166)))),
            AND($P166&lt;&gt;"", $P166&lt;&gt;"...", $P166&lt;&gt;"입력오류", $T$19=$P166)
        )
    )
)</f>
        <v>1</v>
      </c>
    </row>
    <row r="167" spans="1:17">
      <c r="A167" t="s">
        <v>339</v>
      </c>
      <c r="B167" t="s">
        <v>533</v>
      </c>
      <c r="C167" t="s">
        <v>440</v>
      </c>
      <c r="D167" t="s">
        <v>549</v>
      </c>
      <c r="E167" t="s">
        <v>12850</v>
      </c>
      <c r="F167" t="s">
        <v>12851</v>
      </c>
      <c r="I167">
        <f t="shared" si="7"/>
        <v>166</v>
      </c>
      <c r="J167">
        <f t="shared" si="8"/>
        <v>166</v>
      </c>
      <c r="K167">
        <f t="shared" si="6"/>
        <v>1</v>
      </c>
      <c r="L167" t="b">
        <f>COUNTIF($N$2:N167, N167)=1</f>
        <v>1</v>
      </c>
      <c r="M167" s="37">
        <f>IF( $Q167, MAX($M$1:M166)+1, 0)</f>
        <v>107</v>
      </c>
      <c r="N167" t="str" cm="1">
        <f t="array" ref="N167">INDEX($A$9:$F$1048576, $J167, $K167 )</f>
        <v>02826</v>
      </c>
      <c r="O167" t="str" cm="1">
        <f t="array" ref="O167">INDEX($B$9:$F$1048576, $J167, $K167 )</f>
        <v>삼성물산</v>
      </c>
      <c r="P167" t="str" cm="1">
        <f t="array" ref="P167">IF( $L167, TRIM(_xll.IMDP("IR", $G$5&amp;$N167, $G$6)), "" )</f>
        <v>공모/무보증AA+</v>
      </c>
      <c r="Q167" t="b" cm="1">
        <f t="array" ref="Q167">IF(
    $U$1=1, AND($P167&lt;&gt;"", $P167&lt;&gt;"...", $P167&lt;&gt;"입력오류"),
    IF(
        $U$18=1, AND($P167&lt;&gt;"", $P167&lt;&gt;"...", $P167&lt;&gt;"입력오류", ISNUMBER(FIND(INDEX($T$2:$T$7,$U$1),$P167))),
        IF(
            $U$17="기타", AND($P167&lt;&gt;"", $P167&lt;&gt;"...", $P167&lt;&gt;"입력오류", NOT(ISNUMBER(FIND($T$21:$T$34,$P167)))),
            AND($P167&lt;&gt;"", $P167&lt;&gt;"...", $P167&lt;&gt;"입력오류", $T$19=$P167)
        )
    )
)</f>
        <v>1</v>
      </c>
    </row>
    <row r="168" spans="1:17">
      <c r="A168" t="s">
        <v>834</v>
      </c>
      <c r="B168" t="s">
        <v>835</v>
      </c>
      <c r="C168" t="s">
        <v>241</v>
      </c>
      <c r="D168" t="s">
        <v>550</v>
      </c>
      <c r="E168" t="s">
        <v>12852</v>
      </c>
      <c r="F168" t="s">
        <v>12853</v>
      </c>
      <c r="I168">
        <f t="shared" si="7"/>
        <v>167</v>
      </c>
      <c r="J168">
        <f t="shared" si="8"/>
        <v>167</v>
      </c>
      <c r="K168">
        <f t="shared" si="6"/>
        <v>1</v>
      </c>
      <c r="L168" t="b">
        <f>COUNTIF($N$2:N168, N168)=1</f>
        <v>1</v>
      </c>
      <c r="M168" s="37">
        <f>IF( $Q168, MAX($M$1:M167)+1, 0)</f>
        <v>0</v>
      </c>
      <c r="N168" t="str" cm="1">
        <f t="array" ref="N168">INDEX($A$9:$F$1048576, $J168, $K168 )</f>
        <v>02867</v>
      </c>
      <c r="O168" t="str" cm="1">
        <f t="array" ref="O168">INDEX($B$9:$F$1048576, $J168, $K168 )</f>
        <v>팬오션</v>
      </c>
      <c r="P168" t="str" cm="1">
        <f t="array" ref="P168">IF( $L168, TRIM(_xll.IMDP("IR", $G$5&amp;$N168, $G$6)), "" )</f>
        <v/>
      </c>
      <c r="Q168" t="b" cm="1">
        <f t="array" ref="Q168">IF(
    $U$1=1, AND($P168&lt;&gt;"", $P168&lt;&gt;"...", $P168&lt;&gt;"입력오류"),
    IF(
        $U$18=1, AND($P168&lt;&gt;"", $P168&lt;&gt;"...", $P168&lt;&gt;"입력오류", ISNUMBER(FIND(INDEX($T$2:$T$7,$U$1),$P168))),
        IF(
            $U$17="기타", AND($P168&lt;&gt;"", $P168&lt;&gt;"...", $P168&lt;&gt;"입력오류", NOT(ISNUMBER(FIND($T$21:$T$34,$P168)))),
            AND($P168&lt;&gt;"", $P168&lt;&gt;"...", $P168&lt;&gt;"입력오류", $T$19=$P168)
        )
    )
)</f>
        <v>0</v>
      </c>
    </row>
    <row r="169" spans="1:17">
      <c r="A169" t="s">
        <v>367</v>
      </c>
      <c r="B169" t="s">
        <v>118</v>
      </c>
      <c r="C169" t="s">
        <v>398</v>
      </c>
      <c r="D169" t="s">
        <v>143</v>
      </c>
      <c r="E169" t="s">
        <v>12854</v>
      </c>
      <c r="F169" t="s">
        <v>12855</v>
      </c>
      <c r="I169">
        <f t="shared" si="7"/>
        <v>168</v>
      </c>
      <c r="J169">
        <f t="shared" si="8"/>
        <v>168</v>
      </c>
      <c r="K169">
        <f t="shared" si="6"/>
        <v>1</v>
      </c>
      <c r="L169" t="b">
        <f>COUNTIF($N$2:N169, N169)=1</f>
        <v>1</v>
      </c>
      <c r="M169" s="37">
        <f>IF( $Q169, MAX($M$1:M168)+1, 0)</f>
        <v>108</v>
      </c>
      <c r="N169" t="str" cm="1">
        <f t="array" ref="N169">INDEX($A$9:$F$1048576, $J169, $K169 )</f>
        <v>02882</v>
      </c>
      <c r="O169" t="str" cm="1">
        <f t="array" ref="O169">INDEX($B$9:$F$1048576, $J169, $K169 )</f>
        <v>한국증권금융</v>
      </c>
      <c r="P169" t="str" cm="1">
        <f t="array" ref="P169">IF( $L169, TRIM(_xll.IMDP("IR", $G$5&amp;$N169, $G$6)), "" )</f>
        <v>공모/무보증AAA</v>
      </c>
      <c r="Q169" t="b" cm="1">
        <f t="array" ref="Q169">IF(
    $U$1=1, AND($P169&lt;&gt;"", $P169&lt;&gt;"...", $P169&lt;&gt;"입력오류"),
    IF(
        $U$18=1, AND($P169&lt;&gt;"", $P169&lt;&gt;"...", $P169&lt;&gt;"입력오류", ISNUMBER(FIND(INDEX($T$2:$T$7,$U$1),$P169))),
        IF(
            $U$17="기타", AND($P169&lt;&gt;"", $P169&lt;&gt;"...", $P169&lt;&gt;"입력오류", NOT(ISNUMBER(FIND($T$21:$T$34,$P169)))),
            AND($P169&lt;&gt;"", $P169&lt;&gt;"...", $P169&lt;&gt;"입력오류", $T$19=$P169)
        )
    )
)</f>
        <v>1</v>
      </c>
    </row>
    <row r="170" spans="1:17">
      <c r="A170" t="s">
        <v>362</v>
      </c>
      <c r="B170" t="s">
        <v>836</v>
      </c>
      <c r="C170" t="s">
        <v>304</v>
      </c>
      <c r="D170" t="s">
        <v>551</v>
      </c>
      <c r="E170" t="s">
        <v>9688</v>
      </c>
      <c r="F170" t="s">
        <v>9689</v>
      </c>
      <c r="I170">
        <f t="shared" si="7"/>
        <v>169</v>
      </c>
      <c r="J170">
        <f t="shared" si="8"/>
        <v>169</v>
      </c>
      <c r="K170">
        <f t="shared" si="6"/>
        <v>1</v>
      </c>
      <c r="L170" t="b">
        <f>COUNTIF($N$2:N170, N170)=1</f>
        <v>1</v>
      </c>
      <c r="M170" s="37">
        <f>IF( $Q170, MAX($M$1:M169)+1, 0)</f>
        <v>109</v>
      </c>
      <c r="N170" t="str" cm="1">
        <f t="array" ref="N170">INDEX($A$9:$F$1048576, $J170, $K170 )</f>
        <v>02927</v>
      </c>
      <c r="O170" t="str" cm="1">
        <f t="array" ref="O170">INDEX($B$9:$F$1048576, $J170, $K170 )</f>
        <v>SK실트론</v>
      </c>
      <c r="P170" t="str" cm="1">
        <f t="array" ref="P170">IF( $L170, TRIM(_xll.IMDP("IR", $G$5&amp;$N170, $G$6)), "" )</f>
        <v>공모/무보증A+</v>
      </c>
      <c r="Q170" t="b" cm="1">
        <f t="array" ref="Q170">IF(
    $U$1=1, AND($P170&lt;&gt;"", $P170&lt;&gt;"...", $P170&lt;&gt;"입력오류"),
    IF(
        $U$18=1, AND($P170&lt;&gt;"", $P170&lt;&gt;"...", $P170&lt;&gt;"입력오류", ISNUMBER(FIND(INDEX($T$2:$T$7,$U$1),$P170))),
        IF(
            $U$17="기타", AND($P170&lt;&gt;"", $P170&lt;&gt;"...", $P170&lt;&gt;"입력오류", NOT(ISNUMBER(FIND($T$21:$T$34,$P170)))),
            AND($P170&lt;&gt;"", $P170&lt;&gt;"...", $P170&lt;&gt;"입력오류", $T$19=$P170)
        )
    )
)</f>
        <v>1</v>
      </c>
    </row>
    <row r="171" spans="1:17">
      <c r="A171" t="s">
        <v>837</v>
      </c>
      <c r="B171" t="s">
        <v>838</v>
      </c>
      <c r="C171" t="s">
        <v>9632</v>
      </c>
      <c r="D171" t="s">
        <v>9633</v>
      </c>
      <c r="E171" t="s">
        <v>12856</v>
      </c>
      <c r="F171" t="s">
        <v>12857</v>
      </c>
      <c r="I171">
        <f t="shared" si="7"/>
        <v>170</v>
      </c>
      <c r="J171">
        <f t="shared" si="8"/>
        <v>170</v>
      </c>
      <c r="K171">
        <f t="shared" si="6"/>
        <v>1</v>
      </c>
      <c r="L171" t="b">
        <f>COUNTIF($N$2:N171, N171)=1</f>
        <v>1</v>
      </c>
      <c r="M171" s="37">
        <f>IF( $Q171, MAX($M$1:M170)+1, 0)</f>
        <v>110</v>
      </c>
      <c r="N171" t="str" cm="1">
        <f t="array" ref="N171">INDEX($A$9:$F$1048576, $J171, $K171 )</f>
        <v>02969</v>
      </c>
      <c r="O171" t="str" cm="1">
        <f t="array" ref="O171">INDEX($B$9:$F$1048576, $J171, $K171 )</f>
        <v>롯데캐피탈</v>
      </c>
      <c r="P171" t="str" cm="1">
        <f t="array" ref="P171">IF( $L171, TRIM(_xll.IMDP("IR", $G$5&amp;$N171, $G$6)), "" )</f>
        <v>기타금융채A+</v>
      </c>
      <c r="Q171" t="b" cm="1">
        <f t="array" ref="Q171">IF(
    $U$1=1, AND($P171&lt;&gt;"", $P171&lt;&gt;"...", $P171&lt;&gt;"입력오류"),
    IF(
        $U$18=1, AND($P171&lt;&gt;"", $P171&lt;&gt;"...", $P171&lt;&gt;"입력오류", ISNUMBER(FIND(INDEX($T$2:$T$7,$U$1),$P171))),
        IF(
            $U$17="기타", AND($P171&lt;&gt;"", $P171&lt;&gt;"...", $P171&lt;&gt;"입력오류", NOT(ISNUMBER(FIND($T$21:$T$34,$P171)))),
            AND($P171&lt;&gt;"", $P171&lt;&gt;"...", $P171&lt;&gt;"입력오류", $T$19=$P171)
        )
    )
)</f>
        <v>1</v>
      </c>
    </row>
    <row r="172" spans="1:17">
      <c r="A172" t="s">
        <v>839</v>
      </c>
      <c r="B172" t="s">
        <v>840</v>
      </c>
      <c r="C172" t="s">
        <v>9634</v>
      </c>
      <c r="D172" t="s">
        <v>9635</v>
      </c>
      <c r="E172" t="s">
        <v>901</v>
      </c>
      <c r="F172" t="s">
        <v>902</v>
      </c>
      <c r="I172">
        <f t="shared" si="7"/>
        <v>171</v>
      </c>
      <c r="J172">
        <f t="shared" si="8"/>
        <v>171</v>
      </c>
      <c r="K172">
        <f t="shared" si="6"/>
        <v>1</v>
      </c>
      <c r="L172" t="b">
        <f>COUNTIF($N$2:N172, N172)=1</f>
        <v>1</v>
      </c>
      <c r="M172" s="37">
        <f>IF( $Q172, MAX($M$1:M171)+1, 0)</f>
        <v>111</v>
      </c>
      <c r="N172" t="str" cm="1">
        <f t="array" ref="N172">INDEX($A$9:$F$1048576, $J172, $K172 )</f>
        <v>02978</v>
      </c>
      <c r="O172" t="str" cm="1">
        <f t="array" ref="O172">INDEX($B$9:$F$1048576, $J172, $K172 )</f>
        <v>삼성카드</v>
      </c>
      <c r="P172" t="str" cm="1">
        <f t="array" ref="P172">IF( $L172, TRIM(_xll.IMDP("IR", $G$5&amp;$N172, $G$6)), "" )</f>
        <v>카드채AA+</v>
      </c>
      <c r="Q172" t="b" cm="1">
        <f t="array" ref="Q172">IF(
    $U$1=1, AND($P172&lt;&gt;"", $P172&lt;&gt;"...", $P172&lt;&gt;"입력오류"),
    IF(
        $U$18=1, AND($P172&lt;&gt;"", $P172&lt;&gt;"...", $P172&lt;&gt;"입력오류", ISNUMBER(FIND(INDEX($T$2:$T$7,$U$1),$P172))),
        IF(
            $U$17="기타", AND($P172&lt;&gt;"", $P172&lt;&gt;"...", $P172&lt;&gt;"입력오류", NOT(ISNUMBER(FIND($T$21:$T$34,$P172)))),
            AND($P172&lt;&gt;"", $P172&lt;&gt;"...", $P172&lt;&gt;"입력오류", $T$19=$P172)
        )
    )
)</f>
        <v>1</v>
      </c>
    </row>
    <row r="173" spans="1:17">
      <c r="A173" t="s">
        <v>663</v>
      </c>
      <c r="B173" t="s">
        <v>534</v>
      </c>
      <c r="C173" t="s">
        <v>197</v>
      </c>
      <c r="D173" t="s">
        <v>552</v>
      </c>
      <c r="E173" t="s">
        <v>12858</v>
      </c>
      <c r="F173" t="s">
        <v>12859</v>
      </c>
      <c r="I173">
        <f t="shared" si="7"/>
        <v>172</v>
      </c>
      <c r="J173">
        <f t="shared" si="8"/>
        <v>172</v>
      </c>
      <c r="K173">
        <f t="shared" si="6"/>
        <v>1</v>
      </c>
      <c r="L173" t="b">
        <f>COUNTIF($N$2:N173, N173)=1</f>
        <v>1</v>
      </c>
      <c r="M173" s="37">
        <f>IF( $Q173, MAX($M$1:M172)+1, 0)</f>
        <v>112</v>
      </c>
      <c r="N173" t="str" cm="1">
        <f t="array" ref="N173">INDEX($A$9:$F$1048576, $J173, $K173 )</f>
        <v>02988</v>
      </c>
      <c r="O173" t="str" cm="1">
        <f t="array" ref="O173">INDEX($B$9:$F$1048576, $J173, $K173 )</f>
        <v>현대캐피탈</v>
      </c>
      <c r="P173" t="str" cm="1">
        <f t="array" ref="P173">IF( $L173, TRIM(_xll.IMDP("IR", $G$5&amp;$N173, $G$6)), "" )</f>
        <v>기타금융채AA+</v>
      </c>
      <c r="Q173" t="b" cm="1">
        <f t="array" ref="Q173">IF(
    $U$1=1, AND($P173&lt;&gt;"", $P173&lt;&gt;"...", $P173&lt;&gt;"입력오류"),
    IF(
        $U$18=1, AND($P173&lt;&gt;"", $P173&lt;&gt;"...", $P173&lt;&gt;"입력오류", ISNUMBER(FIND(INDEX($T$2:$T$7,$U$1),$P173))),
        IF(
            $U$17="기타", AND($P173&lt;&gt;"", $P173&lt;&gt;"...", $P173&lt;&gt;"입력오류", NOT(ISNUMBER(FIND($T$21:$T$34,$P173)))),
            AND($P173&lt;&gt;"", $P173&lt;&gt;"...", $P173&lt;&gt;"입력오류", $T$19=$P173)
        )
    )
)</f>
        <v>1</v>
      </c>
    </row>
    <row r="174" spans="1:17">
      <c r="A174" t="s">
        <v>277</v>
      </c>
      <c r="B174" t="s">
        <v>535</v>
      </c>
      <c r="C174" t="s">
        <v>377</v>
      </c>
      <c r="D174" t="s">
        <v>127</v>
      </c>
      <c r="E174" t="s">
        <v>905</v>
      </c>
      <c r="F174" t="s">
        <v>906</v>
      </c>
      <c r="I174">
        <f t="shared" si="7"/>
        <v>173</v>
      </c>
      <c r="J174">
        <f t="shared" si="8"/>
        <v>173</v>
      </c>
      <c r="K174">
        <f t="shared" si="6"/>
        <v>1</v>
      </c>
      <c r="L174" t="b">
        <f>COUNTIF($N$2:N174, N174)=1</f>
        <v>1</v>
      </c>
      <c r="M174" s="37">
        <f>IF( $Q174, MAX($M$1:M173)+1, 0)</f>
        <v>0</v>
      </c>
      <c r="N174" t="str" cm="1">
        <f t="array" ref="N174">INDEX($A$9:$F$1048576, $J174, $K174 )</f>
        <v>03001</v>
      </c>
      <c r="O174" t="str" cm="1">
        <f t="array" ref="O174">INDEX($B$9:$F$1048576, $J174, $K174 )</f>
        <v>아이엠증권</v>
      </c>
      <c r="P174" t="str" cm="1">
        <f t="array" ref="P174">IF( $L174, TRIM(_xll.IMDP("IR", $G$5&amp;$N174, $G$6)), "" )</f>
        <v/>
      </c>
      <c r="Q174" t="b" cm="1">
        <f t="array" ref="Q174">IF(
    $U$1=1, AND($P174&lt;&gt;"", $P174&lt;&gt;"...", $P174&lt;&gt;"입력오류"),
    IF(
        $U$18=1, AND($P174&lt;&gt;"", $P174&lt;&gt;"...", $P174&lt;&gt;"입력오류", ISNUMBER(FIND(INDEX($T$2:$T$7,$U$1),$P174))),
        IF(
            $U$17="기타", AND($P174&lt;&gt;"", $P174&lt;&gt;"...", $P174&lt;&gt;"입력오류", NOT(ISNUMBER(FIND($T$21:$T$34,$P174)))),
            AND($P174&lt;&gt;"", $P174&lt;&gt;"...", $P174&lt;&gt;"입력오류", $T$19=$P174)
        )
    )
)</f>
        <v>0</v>
      </c>
    </row>
    <row r="175" spans="1:17">
      <c r="A175" t="s">
        <v>359</v>
      </c>
      <c r="B175" t="s">
        <v>536</v>
      </c>
      <c r="C175" t="s">
        <v>314</v>
      </c>
      <c r="D175" t="s">
        <v>553</v>
      </c>
      <c r="E175" t="s">
        <v>9692</v>
      </c>
      <c r="F175" t="s">
        <v>9693</v>
      </c>
      <c r="I175">
        <f t="shared" si="7"/>
        <v>174</v>
      </c>
      <c r="J175">
        <f t="shared" si="8"/>
        <v>174</v>
      </c>
      <c r="K175">
        <f t="shared" si="6"/>
        <v>1</v>
      </c>
      <c r="L175" t="b">
        <f>COUNTIF($N$2:N175, N175)=1</f>
        <v>1</v>
      </c>
      <c r="M175" s="37">
        <f>IF( $Q175, MAX($M$1:M174)+1, 0)</f>
        <v>113</v>
      </c>
      <c r="N175" t="str" cm="1">
        <f t="array" ref="N175">INDEX($A$9:$F$1048576, $J175, $K175 )</f>
        <v>03004</v>
      </c>
      <c r="O175" t="str" cm="1">
        <f t="array" ref="O175">INDEX($B$9:$F$1048576, $J175, $K175 )</f>
        <v>중앙일보</v>
      </c>
      <c r="P175" t="str" cm="1">
        <f t="array" ref="P175">IF( $L175, TRIM(_xll.IMDP("IR", $G$5&amp;$N175, $G$6)), "" )</f>
        <v>공모/무보증BBB0</v>
      </c>
      <c r="Q175" t="b" cm="1">
        <f t="array" ref="Q175">IF(
    $U$1=1, AND($P175&lt;&gt;"", $P175&lt;&gt;"...", $P175&lt;&gt;"입력오류"),
    IF(
        $U$18=1, AND($P175&lt;&gt;"", $P175&lt;&gt;"...", $P175&lt;&gt;"입력오류", ISNUMBER(FIND(INDEX($T$2:$T$7,$U$1),$P175))),
        IF(
            $U$17="기타", AND($P175&lt;&gt;"", $P175&lt;&gt;"...", $P175&lt;&gt;"입력오류", NOT(ISNUMBER(FIND($T$21:$T$34,$P175)))),
            AND($P175&lt;&gt;"", $P175&lt;&gt;"...", $P175&lt;&gt;"입력오류", $T$19=$P175)
        )
    )
)</f>
        <v>1</v>
      </c>
    </row>
    <row r="176" spans="1:17">
      <c r="A176" t="s">
        <v>392</v>
      </c>
      <c r="B176" t="s">
        <v>140</v>
      </c>
      <c r="C176" t="s">
        <v>340</v>
      </c>
      <c r="D176" t="s">
        <v>554</v>
      </c>
      <c r="E176" t="s">
        <v>185</v>
      </c>
      <c r="F176" t="s">
        <v>589</v>
      </c>
      <c r="I176">
        <f t="shared" si="7"/>
        <v>175</v>
      </c>
      <c r="J176">
        <f t="shared" si="8"/>
        <v>175</v>
      </c>
      <c r="K176">
        <f t="shared" si="6"/>
        <v>1</v>
      </c>
      <c r="L176" t="b">
        <f>COUNTIF($N$2:N176, N176)=1</f>
        <v>1</v>
      </c>
      <c r="M176" s="37">
        <f>IF( $Q176, MAX($M$1:M175)+1, 0)</f>
        <v>114</v>
      </c>
      <c r="N176" t="str" cm="1">
        <f t="array" ref="N176">INDEX($A$9:$F$1048576, $J176, $K176 )</f>
        <v>03020</v>
      </c>
      <c r="O176" t="str" cm="1">
        <f t="array" ref="O176">INDEX($B$9:$F$1048576, $J176, $K176 )</f>
        <v>케이티</v>
      </c>
      <c r="P176" t="str" cm="1">
        <f t="array" ref="P176">IF( $L176, TRIM(_xll.IMDP("IR", $G$5&amp;$N176, $G$6)), "" )</f>
        <v>공모/무보증AAA</v>
      </c>
      <c r="Q176" t="b" cm="1">
        <f t="array" ref="Q176">IF(
    $U$1=1, AND($P176&lt;&gt;"", $P176&lt;&gt;"...", $P176&lt;&gt;"입력오류"),
    IF(
        $U$18=1, AND($P176&lt;&gt;"", $P176&lt;&gt;"...", $P176&lt;&gt;"입력오류", ISNUMBER(FIND(INDEX($T$2:$T$7,$U$1),$P176))),
        IF(
            $U$17="기타", AND($P176&lt;&gt;"", $P176&lt;&gt;"...", $P176&lt;&gt;"입력오류", NOT(ISNUMBER(FIND($T$21:$T$34,$P176)))),
            AND($P176&lt;&gt;"", $P176&lt;&gt;"...", $P176&lt;&gt;"입력오류", $T$19=$P176)
        )
    )
)</f>
        <v>1</v>
      </c>
    </row>
    <row r="177" spans="1:17">
      <c r="A177" t="s">
        <v>315</v>
      </c>
      <c r="B177" t="s">
        <v>537</v>
      </c>
      <c r="C177" t="s">
        <v>330</v>
      </c>
      <c r="D177" t="s">
        <v>97</v>
      </c>
      <c r="E177" t="s">
        <v>12860</v>
      </c>
      <c r="F177" t="s">
        <v>12861</v>
      </c>
      <c r="I177">
        <f t="shared" si="7"/>
        <v>176</v>
      </c>
      <c r="J177">
        <f t="shared" si="8"/>
        <v>176</v>
      </c>
      <c r="K177">
        <f t="shared" si="6"/>
        <v>1</v>
      </c>
      <c r="L177" t="b">
        <f>COUNTIF($N$2:N177, N177)=1</f>
        <v>1</v>
      </c>
      <c r="M177" s="37">
        <f>IF( $Q177, MAX($M$1:M176)+1, 0)</f>
        <v>115</v>
      </c>
      <c r="N177" t="str" cm="1">
        <f t="array" ref="N177">INDEX($A$9:$F$1048576, $J177, $K177 )</f>
        <v>03021</v>
      </c>
      <c r="O177" t="str" cm="1">
        <f t="array" ref="O177">INDEX($B$9:$F$1048576, $J177, $K177 )</f>
        <v>다올투자증권</v>
      </c>
      <c r="P177" t="str" cm="1">
        <f t="array" ref="P177">IF( $L177, TRIM(_xll.IMDP("IR", $G$5&amp;$N177, $G$6)), "" )</f>
        <v>공모/무보증A0</v>
      </c>
      <c r="Q177" t="b" cm="1">
        <f t="array" ref="Q177">IF(
    $U$1=1, AND($P177&lt;&gt;"", $P177&lt;&gt;"...", $P177&lt;&gt;"입력오류"),
    IF(
        $U$18=1, AND($P177&lt;&gt;"", $P177&lt;&gt;"...", $P177&lt;&gt;"입력오류", ISNUMBER(FIND(INDEX($T$2:$T$7,$U$1),$P177))),
        IF(
            $U$17="기타", AND($P177&lt;&gt;"", $P177&lt;&gt;"...", $P177&lt;&gt;"입력오류", NOT(ISNUMBER(FIND($T$21:$T$34,$P177)))),
            AND($P177&lt;&gt;"", $P177&lt;&gt;"...", $P177&lt;&gt;"입력오류", $T$19=$P177)
        )
    )
)</f>
        <v>1</v>
      </c>
    </row>
    <row r="178" spans="1:17">
      <c r="A178" t="s">
        <v>259</v>
      </c>
      <c r="B178" t="s">
        <v>52</v>
      </c>
      <c r="C178" t="s">
        <v>9636</v>
      </c>
      <c r="D178" t="s">
        <v>9637</v>
      </c>
      <c r="E178" t="s">
        <v>332</v>
      </c>
      <c r="F178" t="s">
        <v>99</v>
      </c>
      <c r="I178">
        <f t="shared" si="7"/>
        <v>177</v>
      </c>
      <c r="J178">
        <f t="shared" si="8"/>
        <v>177</v>
      </c>
      <c r="K178">
        <f t="shared" si="6"/>
        <v>1</v>
      </c>
      <c r="L178" t="b">
        <f>COUNTIF($N$2:N178, N178)=1</f>
        <v>1</v>
      </c>
      <c r="M178" s="37">
        <f>IF( $Q178, MAX($M$1:M177)+1, 0)</f>
        <v>116</v>
      </c>
      <c r="N178" t="str" cm="1">
        <f t="array" ref="N178">INDEX($A$9:$F$1048576, $J178, $K178 )</f>
        <v>03049</v>
      </c>
      <c r="O178" t="str" cm="1">
        <f t="array" ref="O178">INDEX($B$9:$F$1048576, $J178, $K178 )</f>
        <v>한국투자증권</v>
      </c>
      <c r="P178" t="str" cm="1">
        <f t="array" ref="P178">IF( $L178, TRIM(_xll.IMDP("IR", $G$5&amp;$N178, $G$6)), "" )</f>
        <v>공모/무보증AA0</v>
      </c>
      <c r="Q178" t="b" cm="1">
        <f t="array" ref="Q178">IF(
    $U$1=1, AND($P178&lt;&gt;"", $P178&lt;&gt;"...", $P178&lt;&gt;"입력오류"),
    IF(
        $U$18=1, AND($P178&lt;&gt;"", $P178&lt;&gt;"...", $P178&lt;&gt;"입력오류", ISNUMBER(FIND(INDEX($T$2:$T$7,$U$1),$P178))),
        IF(
            $U$17="기타", AND($P178&lt;&gt;"", $P178&lt;&gt;"...", $P178&lt;&gt;"입력오류", NOT(ISNUMBER(FIND($T$21:$T$34,$P178)))),
            AND($P178&lt;&gt;"", $P178&lt;&gt;"...", $P178&lt;&gt;"입력오류", $T$19=$P178)
        )
    )
)</f>
        <v>1</v>
      </c>
    </row>
    <row r="179" spans="1:17">
      <c r="A179" t="s">
        <v>279</v>
      </c>
      <c r="B179" t="s">
        <v>69</v>
      </c>
      <c r="C179" t="s">
        <v>420</v>
      </c>
      <c r="D179" t="s">
        <v>556</v>
      </c>
      <c r="E179" t="s">
        <v>9698</v>
      </c>
      <c r="F179" t="s">
        <v>9699</v>
      </c>
      <c r="I179">
        <f t="shared" si="7"/>
        <v>178</v>
      </c>
      <c r="J179">
        <f t="shared" si="8"/>
        <v>178</v>
      </c>
      <c r="K179">
        <f t="shared" si="6"/>
        <v>1</v>
      </c>
      <c r="L179" t="b">
        <f>COUNTIF($N$2:N179, N179)=1</f>
        <v>1</v>
      </c>
      <c r="M179" s="37">
        <f>IF( $Q179, MAX($M$1:M178)+1, 0)</f>
        <v>117</v>
      </c>
      <c r="N179" t="str" cm="1">
        <f t="array" ref="N179">INDEX($A$9:$F$1048576, $J179, $K179 )</f>
        <v>03061</v>
      </c>
      <c r="O179" t="str" cm="1">
        <f t="array" ref="O179">INDEX($B$9:$F$1048576, $J179, $K179 )</f>
        <v>교보증권</v>
      </c>
      <c r="P179" t="str" cm="1">
        <f t="array" ref="P179">IF( $L179, TRIM(_xll.IMDP("IR", $G$5&amp;$N179, $G$6)), "" )</f>
        <v>공모/무보증AA-</v>
      </c>
      <c r="Q179" t="b" cm="1">
        <f t="array" ref="Q179">IF(
    $U$1=1, AND($P179&lt;&gt;"", $P179&lt;&gt;"...", $P179&lt;&gt;"입력오류"),
    IF(
        $U$18=1, AND($P179&lt;&gt;"", $P179&lt;&gt;"...", $P179&lt;&gt;"입력오류", ISNUMBER(FIND(INDEX($T$2:$T$7,$U$1),$P179))),
        IF(
            $U$17="기타", AND($P179&lt;&gt;"", $P179&lt;&gt;"...", $P179&lt;&gt;"입력오류", NOT(ISNUMBER(FIND($T$21:$T$34,$P179)))),
            AND($P179&lt;&gt;"", $P179&lt;&gt;"...", $P179&lt;&gt;"입력오류", $T$19=$P179)
        )
    )
)</f>
        <v>1</v>
      </c>
    </row>
    <row r="180" spans="1:17">
      <c r="A180" t="s">
        <v>435</v>
      </c>
      <c r="B180" t="s">
        <v>167</v>
      </c>
      <c r="C180" t="s">
        <v>301</v>
      </c>
      <c r="D180" t="s">
        <v>81</v>
      </c>
      <c r="E180" t="s">
        <v>913</v>
      </c>
      <c r="F180" t="s">
        <v>914</v>
      </c>
      <c r="I180">
        <f t="shared" si="7"/>
        <v>179</v>
      </c>
      <c r="J180">
        <f t="shared" si="8"/>
        <v>179</v>
      </c>
      <c r="K180">
        <f t="shared" si="6"/>
        <v>1</v>
      </c>
      <c r="L180" t="b">
        <f>COUNTIF($N$2:N180, N180)=1</f>
        <v>1</v>
      </c>
      <c r="M180" s="37">
        <f>IF( $Q180, MAX($M$1:M179)+1, 0)</f>
        <v>118</v>
      </c>
      <c r="N180" t="str" cm="1">
        <f t="array" ref="N180">INDEX($A$9:$F$1048576, $J180, $K180 )</f>
        <v>03062</v>
      </c>
      <c r="O180" t="str" cm="1">
        <f t="array" ref="O180">INDEX($B$9:$F$1048576, $J180, $K180 )</f>
        <v>롯데카드</v>
      </c>
      <c r="P180" t="str" cm="1">
        <f t="array" ref="P180">IF( $L180, TRIM(_xll.IMDP("IR", $G$5&amp;$N180, $G$6)), "" )</f>
        <v>카드채AA-</v>
      </c>
      <c r="Q180" t="b" cm="1">
        <f t="array" ref="Q180">IF(
    $U$1=1, AND($P180&lt;&gt;"", $P180&lt;&gt;"...", $P180&lt;&gt;"입력오류"),
    IF(
        $U$18=1, AND($P180&lt;&gt;"", $P180&lt;&gt;"...", $P180&lt;&gt;"입력오류", ISNUMBER(FIND(INDEX($T$2:$T$7,$U$1),$P180))),
        IF(
            $U$17="기타", AND($P180&lt;&gt;"", $P180&lt;&gt;"...", $P180&lt;&gt;"입력오류", NOT(ISNUMBER(FIND($T$21:$T$34,$P180)))),
            AND($P180&lt;&gt;"", $P180&lt;&gt;"...", $P180&lt;&gt;"입력오류", $T$19=$P180)
        )
    )
)</f>
        <v>1</v>
      </c>
    </row>
    <row r="181" spans="1:17">
      <c r="A181" t="s">
        <v>841</v>
      </c>
      <c r="B181" t="s">
        <v>5576</v>
      </c>
      <c r="C181" t="s">
        <v>376</v>
      </c>
      <c r="D181" t="s">
        <v>557</v>
      </c>
      <c r="E181" t="s">
        <v>399</v>
      </c>
      <c r="F181" t="s">
        <v>144</v>
      </c>
      <c r="I181">
        <f t="shared" si="7"/>
        <v>180</v>
      </c>
      <c r="J181">
        <f t="shared" si="8"/>
        <v>180</v>
      </c>
      <c r="K181">
        <f t="shared" si="6"/>
        <v>1</v>
      </c>
      <c r="L181" t="b">
        <f>COUNTIF($N$2:N181, N181)=1</f>
        <v>1</v>
      </c>
      <c r="M181" s="37">
        <f>IF( $Q181, MAX($M$1:M180)+1, 0)</f>
        <v>119</v>
      </c>
      <c r="N181" t="str" cm="1">
        <f t="array" ref="N181">INDEX($A$9:$F$1048576, $J181, $K181 )</f>
        <v>03075</v>
      </c>
      <c r="O181" t="str" cm="1">
        <f t="array" ref="O181">INDEX($B$9:$F$1048576, $J181, $K181 )</f>
        <v>하나증권</v>
      </c>
      <c r="P181" t="str" cm="1">
        <f t="array" ref="P181">IF( $L181, TRIM(_xll.IMDP("IR", $G$5&amp;$N181, $G$6)), "" )</f>
        <v>공모/무보증AA0</v>
      </c>
      <c r="Q181" t="b" cm="1">
        <f t="array" ref="Q181">IF(
    $U$1=1, AND($P181&lt;&gt;"", $P181&lt;&gt;"...", $P181&lt;&gt;"입력오류"),
    IF(
        $U$18=1, AND($P181&lt;&gt;"", $P181&lt;&gt;"...", $P181&lt;&gt;"입력오류", ISNUMBER(FIND(INDEX($T$2:$T$7,$U$1),$P181))),
        IF(
            $U$17="기타", AND($P181&lt;&gt;"", $P181&lt;&gt;"...", $P181&lt;&gt;"입력오류", NOT(ISNUMBER(FIND($T$21:$T$34,$P181)))),
            AND($P181&lt;&gt;"", $P181&lt;&gt;"...", $P181&lt;&gt;"입력오류", $T$19=$P181)
        )
    )
)</f>
        <v>1</v>
      </c>
    </row>
    <row r="182" spans="1:17">
      <c r="A182" t="s">
        <v>341</v>
      </c>
      <c r="B182" t="s">
        <v>103</v>
      </c>
      <c r="C182" t="s">
        <v>9638</v>
      </c>
      <c r="D182" t="s">
        <v>9639</v>
      </c>
      <c r="E182" t="s">
        <v>918</v>
      </c>
      <c r="F182" t="s">
        <v>919</v>
      </c>
      <c r="I182">
        <f t="shared" si="7"/>
        <v>181</v>
      </c>
      <c r="J182">
        <f t="shared" si="8"/>
        <v>181</v>
      </c>
      <c r="K182">
        <f t="shared" si="6"/>
        <v>1</v>
      </c>
      <c r="L182" t="b">
        <f>COUNTIF($N$2:N182, N182)=1</f>
        <v>1</v>
      </c>
      <c r="M182" s="37">
        <f>IF( $Q182, MAX($M$1:M181)+1, 0)</f>
        <v>120</v>
      </c>
      <c r="N182" t="str" cm="1">
        <f t="array" ref="N182">INDEX($A$9:$F$1048576, $J182, $K182 )</f>
        <v>03100</v>
      </c>
      <c r="O182" t="str" cm="1">
        <f t="array" ref="O182">INDEX($B$9:$F$1048576, $J182, $K182 )</f>
        <v>코리아세븐</v>
      </c>
      <c r="P182" t="str" cm="1">
        <f t="array" ref="P182">IF( $L182, TRIM(_xll.IMDP("IR", $G$5&amp;$N182, $G$6)), "" )</f>
        <v>공모/무보증A0</v>
      </c>
      <c r="Q182" t="b" cm="1">
        <f t="array" ref="Q182">IF(
    $U$1=1, AND($P182&lt;&gt;"", $P182&lt;&gt;"...", $P182&lt;&gt;"입력오류"),
    IF(
        $U$18=1, AND($P182&lt;&gt;"", $P182&lt;&gt;"...", $P182&lt;&gt;"입력오류", ISNUMBER(FIND(INDEX($T$2:$T$7,$U$1),$P182))),
        IF(
            $U$17="기타", AND($P182&lt;&gt;"", $P182&lt;&gt;"...", $P182&lt;&gt;"입력오류", NOT(ISNUMBER(FIND($T$21:$T$34,$P182)))),
            AND($P182&lt;&gt;"", $P182&lt;&gt;"...", $P182&lt;&gt;"입력오류", $T$19=$P182)
        )
    )
)</f>
        <v>1</v>
      </c>
    </row>
    <row r="183" spans="1:17">
      <c r="A183" t="s">
        <v>186</v>
      </c>
      <c r="B183" t="s">
        <v>538</v>
      </c>
      <c r="C183" t="s">
        <v>9640</v>
      </c>
      <c r="D183" t="s">
        <v>9641</v>
      </c>
      <c r="E183" t="s">
        <v>12862</v>
      </c>
      <c r="F183" t="s">
        <v>12863</v>
      </c>
      <c r="I183">
        <f t="shared" si="7"/>
        <v>182</v>
      </c>
      <c r="J183">
        <f t="shared" si="8"/>
        <v>182</v>
      </c>
      <c r="K183">
        <f t="shared" si="6"/>
        <v>1</v>
      </c>
      <c r="L183" t="b">
        <f>COUNTIF($N$2:N183, N183)=1</f>
        <v>1</v>
      </c>
      <c r="M183" s="37">
        <f>IF( $Q183, MAX($M$1:M182)+1, 0)</f>
        <v>121</v>
      </c>
      <c r="N183" t="str" cm="1">
        <f t="array" ref="N183">INDEX($A$9:$F$1048576, $J183, $K183 )</f>
        <v>03101</v>
      </c>
      <c r="O183" t="str" cm="1">
        <f t="array" ref="O183">INDEX($B$9:$F$1048576, $J183, $K183 )</f>
        <v>롯데물산</v>
      </c>
      <c r="P183" t="str" cm="1">
        <f t="array" ref="P183">IF( $L183, TRIM(_xll.IMDP("IR", $G$5&amp;$N183, $G$6)), "" )</f>
        <v>공모/무보증AA-</v>
      </c>
      <c r="Q183" t="b" cm="1">
        <f t="array" ref="Q183">IF(
    $U$1=1, AND($P183&lt;&gt;"", $P183&lt;&gt;"...", $P183&lt;&gt;"입력오류"),
    IF(
        $U$18=1, AND($P183&lt;&gt;"", $P183&lt;&gt;"...", $P183&lt;&gt;"입력오류", ISNUMBER(FIND(INDEX($T$2:$T$7,$U$1),$P183))),
        IF(
            $U$17="기타", AND($P183&lt;&gt;"", $P183&lt;&gt;"...", $P183&lt;&gt;"입력오류", NOT(ISNUMBER(FIND($T$21:$T$34,$P183)))),
            AND($P183&lt;&gt;"", $P183&lt;&gt;"...", $P183&lt;&gt;"입력오류", $T$19=$P183)
        )
    )
)</f>
        <v>1</v>
      </c>
    </row>
    <row r="184" spans="1:17">
      <c r="A184" t="s">
        <v>842</v>
      </c>
      <c r="B184" t="s">
        <v>843</v>
      </c>
      <c r="C184" t="s">
        <v>328</v>
      </c>
      <c r="D184" t="s">
        <v>95</v>
      </c>
      <c r="E184" t="s">
        <v>5614</v>
      </c>
      <c r="F184" t="s">
        <v>5615</v>
      </c>
      <c r="I184">
        <f t="shared" si="7"/>
        <v>183</v>
      </c>
      <c r="J184">
        <f t="shared" si="8"/>
        <v>183</v>
      </c>
      <c r="K184">
        <f t="shared" si="6"/>
        <v>1</v>
      </c>
      <c r="L184" t="b">
        <f>COUNTIF($N$2:N184, N184)=1</f>
        <v>1</v>
      </c>
      <c r="M184" s="37">
        <f>IF( $Q184, MAX($M$1:M183)+1, 0)</f>
        <v>122</v>
      </c>
      <c r="N184" t="str" cm="1">
        <f t="array" ref="N184">INDEX($A$9:$F$1048576, $J184, $K184 )</f>
        <v>03132</v>
      </c>
      <c r="O184" t="str" cm="1">
        <f t="array" ref="O184">INDEX($B$9:$F$1048576, $J184, $K184 )</f>
        <v>비씨카드</v>
      </c>
      <c r="P184" t="str" cm="1">
        <f t="array" ref="P184">IF( $L184, TRIM(_xll.IMDP("IR", $G$5&amp;$N184, $G$6)), "" )</f>
        <v>카드채AA+</v>
      </c>
      <c r="Q184" t="b" cm="1">
        <f t="array" ref="Q184">IF(
    $U$1=1, AND($P184&lt;&gt;"", $P184&lt;&gt;"...", $P184&lt;&gt;"입력오류"),
    IF(
        $U$18=1, AND($P184&lt;&gt;"", $P184&lt;&gt;"...", $P184&lt;&gt;"입력오류", ISNUMBER(FIND(INDEX($T$2:$T$7,$U$1),$P184))),
        IF(
            $U$17="기타", AND($P184&lt;&gt;"", $P184&lt;&gt;"...", $P184&lt;&gt;"입력오류", NOT(ISNUMBER(FIND($T$21:$T$34,$P184)))),
            AND($P184&lt;&gt;"", $P184&lt;&gt;"...", $P184&lt;&gt;"입력오류", $T$19=$P184)
        )
    )
)</f>
        <v>1</v>
      </c>
    </row>
    <row r="185" spans="1:17">
      <c r="A185" t="s">
        <v>401</v>
      </c>
      <c r="B185" t="s">
        <v>145</v>
      </c>
      <c r="C185" t="s">
        <v>9642</v>
      </c>
      <c r="D185" t="s">
        <v>9643</v>
      </c>
      <c r="E185" t="s">
        <v>12864</v>
      </c>
      <c r="F185" t="s">
        <v>12865</v>
      </c>
      <c r="I185">
        <f t="shared" si="7"/>
        <v>184</v>
      </c>
      <c r="J185">
        <f t="shared" si="8"/>
        <v>184</v>
      </c>
      <c r="K185">
        <f t="shared" si="6"/>
        <v>1</v>
      </c>
      <c r="L185" t="b">
        <f>COUNTIF($N$2:N185, N185)=1</f>
        <v>1</v>
      </c>
      <c r="M185" s="37">
        <f>IF( $Q185, MAX($M$1:M184)+1, 0)</f>
        <v>123</v>
      </c>
      <c r="N185" t="str" cm="1">
        <f t="array" ref="N185">INDEX($A$9:$F$1048576, $J185, $K185 )</f>
        <v>03144</v>
      </c>
      <c r="O185" t="str" cm="1">
        <f t="array" ref="O185">INDEX($B$9:$F$1048576, $J185, $K185 )</f>
        <v>신세계푸드</v>
      </c>
      <c r="P185" t="str" cm="1">
        <f t="array" ref="P185">IF( $L185, TRIM(_xll.IMDP("IR", $G$5&amp;$N185, $G$6)), "" )</f>
        <v>공모/무보증A+</v>
      </c>
      <c r="Q185" t="b" cm="1">
        <f t="array" ref="Q185">IF(
    $U$1=1, AND($P185&lt;&gt;"", $P185&lt;&gt;"...", $P185&lt;&gt;"입력오류"),
    IF(
        $U$18=1, AND($P185&lt;&gt;"", $P185&lt;&gt;"...", $P185&lt;&gt;"입력오류", ISNUMBER(FIND(INDEX($T$2:$T$7,$U$1),$P185))),
        IF(
            $U$17="기타", AND($P185&lt;&gt;"", $P185&lt;&gt;"...", $P185&lt;&gt;"입력오류", NOT(ISNUMBER(FIND($T$21:$T$34,$P185)))),
            AND($P185&lt;&gt;"", $P185&lt;&gt;"...", $P185&lt;&gt;"입력오류", $T$19=$P185)
        )
    )
)</f>
        <v>1</v>
      </c>
    </row>
    <row r="186" spans="1:17">
      <c r="A186" t="s">
        <v>664</v>
      </c>
      <c r="B186" t="s">
        <v>539</v>
      </c>
      <c r="C186" t="s">
        <v>208</v>
      </c>
      <c r="D186" t="s">
        <v>559</v>
      </c>
      <c r="E186" t="s">
        <v>12866</v>
      </c>
      <c r="F186" t="s">
        <v>12867</v>
      </c>
      <c r="I186">
        <f t="shared" si="7"/>
        <v>185</v>
      </c>
      <c r="J186">
        <f t="shared" si="8"/>
        <v>185</v>
      </c>
      <c r="K186">
        <f t="shared" si="6"/>
        <v>1</v>
      </c>
      <c r="L186" t="b">
        <f>COUNTIF($N$2:N186, N186)=1</f>
        <v>1</v>
      </c>
      <c r="M186" s="37">
        <f>IF( $Q186, MAX($M$1:M185)+1, 0)</f>
        <v>124</v>
      </c>
      <c r="N186" t="str" cm="1">
        <f t="array" ref="N186">INDEX($A$9:$F$1048576, $J186, $K186 )</f>
        <v>03152</v>
      </c>
      <c r="O186" t="str" cm="1">
        <f t="array" ref="O186">INDEX($B$9:$F$1048576, $J186, $K186 )</f>
        <v>오케이캐피탈</v>
      </c>
      <c r="P186" t="str" cm="1">
        <f t="array" ref="P186">IF( $L186, TRIM(_xll.IMDP("IR", $G$5&amp;$N186, $G$6)), "" )</f>
        <v>기타금융채BBB0</v>
      </c>
      <c r="Q186" t="b" cm="1">
        <f t="array" ref="Q186">IF(
    $U$1=1, AND($P186&lt;&gt;"", $P186&lt;&gt;"...", $P186&lt;&gt;"입력오류"),
    IF(
        $U$18=1, AND($P186&lt;&gt;"", $P186&lt;&gt;"...", $P186&lt;&gt;"입력오류", ISNUMBER(FIND(INDEX($T$2:$T$7,$U$1),$P186))),
        IF(
            $U$17="기타", AND($P186&lt;&gt;"", $P186&lt;&gt;"...", $P186&lt;&gt;"입력오류", NOT(ISNUMBER(FIND($T$21:$T$34,$P186)))),
            AND($P186&lt;&gt;"", $P186&lt;&gt;"...", $P186&lt;&gt;"입력오류", $T$19=$P186)
        )
    )
)</f>
        <v>1</v>
      </c>
    </row>
    <row r="187" spans="1:17">
      <c r="A187" t="s">
        <v>258</v>
      </c>
      <c r="B187" t="s">
        <v>51</v>
      </c>
      <c r="C187" t="s">
        <v>402</v>
      </c>
      <c r="D187" t="s">
        <v>560</v>
      </c>
      <c r="E187" t="s">
        <v>12868</v>
      </c>
      <c r="F187" t="s">
        <v>12869</v>
      </c>
      <c r="I187">
        <f t="shared" si="7"/>
        <v>186</v>
      </c>
      <c r="J187">
        <f t="shared" si="8"/>
        <v>186</v>
      </c>
      <c r="K187">
        <f t="shared" si="6"/>
        <v>1</v>
      </c>
      <c r="L187" t="b">
        <f>COUNTIF($N$2:N187, N187)=1</f>
        <v>1</v>
      </c>
      <c r="M187" s="37">
        <f>IF( $Q187, MAX($M$1:M186)+1, 0)</f>
        <v>0</v>
      </c>
      <c r="N187" t="str" cm="1">
        <f t="array" ref="N187">INDEX($A$9:$F$1048576, $J187, $K187 )</f>
        <v>03219</v>
      </c>
      <c r="O187" t="str" cm="1">
        <f t="array" ref="O187">INDEX($B$9:$F$1048576, $J187, $K187 )</f>
        <v>다우데이타</v>
      </c>
      <c r="P187" t="str" cm="1">
        <f t="array" ref="P187">IF( $L187, TRIM(_xll.IMDP("IR", $G$5&amp;$N187, $G$6)), "" )</f>
        <v/>
      </c>
      <c r="Q187" t="b" cm="1">
        <f t="array" ref="Q187">IF(
    $U$1=1, AND($P187&lt;&gt;"", $P187&lt;&gt;"...", $P187&lt;&gt;"입력오류"),
    IF(
        $U$18=1, AND($P187&lt;&gt;"", $P187&lt;&gt;"...", $P187&lt;&gt;"입력오류", ISNUMBER(FIND(INDEX($T$2:$T$7,$U$1),$P187))),
        IF(
            $U$17="기타", AND($P187&lt;&gt;"", $P187&lt;&gt;"...", $P187&lt;&gt;"입력오류", NOT(ISNUMBER(FIND($T$21:$T$34,$P187)))),
            AND($P187&lt;&gt;"", $P187&lt;&gt;"...", $P187&lt;&gt;"입력오류", $T$19=$P187)
        )
    )
)</f>
        <v>0</v>
      </c>
    </row>
    <row r="188" spans="1:17">
      <c r="A188" t="s">
        <v>665</v>
      </c>
      <c r="B188" t="s">
        <v>540</v>
      </c>
      <c r="C188" t="s">
        <v>319</v>
      </c>
      <c r="D188" t="s">
        <v>86</v>
      </c>
      <c r="E188" t="s">
        <v>12870</v>
      </c>
      <c r="F188" t="s">
        <v>12871</v>
      </c>
      <c r="I188">
        <f t="shared" si="7"/>
        <v>187</v>
      </c>
      <c r="J188">
        <f t="shared" si="8"/>
        <v>187</v>
      </c>
      <c r="K188">
        <f t="shared" si="6"/>
        <v>1</v>
      </c>
      <c r="L188" t="b">
        <f>COUNTIF($N$2:N188, N188)=1</f>
        <v>1</v>
      </c>
      <c r="M188" s="37">
        <f>IF( $Q188, MAX($M$1:M187)+1, 0)</f>
        <v>0</v>
      </c>
      <c r="N188" t="str" cm="1">
        <f t="array" ref="N188">INDEX($A$9:$F$1048576, $J188, $K188 )</f>
        <v>03234</v>
      </c>
      <c r="O188" t="str" cm="1">
        <f t="array" ref="O188">INDEX($B$9:$F$1048576, $J188, $K188 )</f>
        <v>프라코</v>
      </c>
      <c r="P188" t="str" cm="1">
        <f t="array" ref="P188">IF( $L188, TRIM(_xll.IMDP("IR", $G$5&amp;$N188, $G$6)), "" )</f>
        <v/>
      </c>
      <c r="Q188" t="b" cm="1">
        <f t="array" ref="Q188">IF(
    $U$1=1, AND($P188&lt;&gt;"", $P188&lt;&gt;"...", $P188&lt;&gt;"입력오류"),
    IF(
        $U$18=1, AND($P188&lt;&gt;"", $P188&lt;&gt;"...", $P188&lt;&gt;"입력오류", ISNUMBER(FIND(INDEX($T$2:$T$7,$U$1),$P188))),
        IF(
            $U$17="기타", AND($P188&lt;&gt;"", $P188&lt;&gt;"...", $P188&lt;&gt;"입력오류", NOT(ISNUMBER(FIND($T$21:$T$34,$P188)))),
            AND($P188&lt;&gt;"", $P188&lt;&gt;"...", $P188&lt;&gt;"입력오류", $T$19=$P188)
        )
    )
)</f>
        <v>0</v>
      </c>
    </row>
    <row r="189" spans="1:17">
      <c r="A189" t="s">
        <v>354</v>
      </c>
      <c r="B189" t="s">
        <v>109</v>
      </c>
      <c r="C189" t="s">
        <v>859</v>
      </c>
      <c r="D189" t="s">
        <v>860</v>
      </c>
      <c r="E189" t="s">
        <v>12872</v>
      </c>
      <c r="F189" t="s">
        <v>12873</v>
      </c>
      <c r="I189">
        <f t="shared" si="7"/>
        <v>188</v>
      </c>
      <c r="J189">
        <f t="shared" si="8"/>
        <v>188</v>
      </c>
      <c r="K189">
        <f t="shared" si="6"/>
        <v>1</v>
      </c>
      <c r="L189" t="b">
        <f>COUNTIF($N$2:N189, N189)=1</f>
        <v>1</v>
      </c>
      <c r="M189" s="37">
        <f>IF( $Q189, MAX($M$1:M188)+1, 0)</f>
        <v>125</v>
      </c>
      <c r="N189" t="str" cm="1">
        <f t="array" ref="N189">INDEX($A$9:$F$1048576, $J189, $K189 )</f>
        <v>03243</v>
      </c>
      <c r="O189" t="str" cm="1">
        <f t="array" ref="O189">INDEX($B$9:$F$1048576, $J189, $K189 )</f>
        <v>세아창원특수강</v>
      </c>
      <c r="P189" t="str" cm="1">
        <f t="array" ref="P189">IF( $L189, TRIM(_xll.IMDP("IR", $G$5&amp;$N189, $G$6)), "" )</f>
        <v>공모/무보증A+</v>
      </c>
      <c r="Q189" t="b" cm="1">
        <f t="array" ref="Q189">IF(
    $U$1=1, AND($P189&lt;&gt;"", $P189&lt;&gt;"...", $P189&lt;&gt;"입력오류"),
    IF(
        $U$18=1, AND($P189&lt;&gt;"", $P189&lt;&gt;"...", $P189&lt;&gt;"입력오류", ISNUMBER(FIND(INDEX($T$2:$T$7,$U$1),$P189))),
        IF(
            $U$17="기타", AND($P189&lt;&gt;"", $P189&lt;&gt;"...", $P189&lt;&gt;"입력오류", NOT(ISNUMBER(FIND($T$21:$T$34,$P189)))),
            AND($P189&lt;&gt;"", $P189&lt;&gt;"...", $P189&lt;&gt;"입력오류", $T$19=$P189)
        )
    )
)</f>
        <v>1</v>
      </c>
    </row>
    <row r="190" spans="1:17">
      <c r="A190" t="s">
        <v>254</v>
      </c>
      <c r="B190" t="s">
        <v>48</v>
      </c>
      <c r="C190" t="s">
        <v>9644</v>
      </c>
      <c r="D190" t="s">
        <v>9645</v>
      </c>
      <c r="E190" t="s">
        <v>12874</v>
      </c>
      <c r="F190" t="s">
        <v>12875</v>
      </c>
      <c r="I190">
        <f t="shared" si="7"/>
        <v>189</v>
      </c>
      <c r="J190">
        <f t="shared" si="8"/>
        <v>189</v>
      </c>
      <c r="K190">
        <f t="shared" si="6"/>
        <v>1</v>
      </c>
      <c r="L190" t="b">
        <f>COUNTIF($N$2:N190, N190)=1</f>
        <v>1</v>
      </c>
      <c r="M190" s="37">
        <f>IF( $Q190, MAX($M$1:M189)+1, 0)</f>
        <v>126</v>
      </c>
      <c r="N190" t="str" cm="1">
        <f t="array" ref="N190">INDEX($A$9:$F$1048576, $J190, $K190 )</f>
        <v>03264</v>
      </c>
      <c r="O190" t="str" cm="1">
        <f t="array" ref="O190">INDEX($B$9:$F$1048576, $J190, $K190 )</f>
        <v>LG유플러스</v>
      </c>
      <c r="P190" t="str" cm="1">
        <f t="array" ref="P190">IF( $L190, TRIM(_xll.IMDP("IR", $G$5&amp;$N190, $G$6)), "" )</f>
        <v>공모/무보증AA0</v>
      </c>
      <c r="Q190" t="b" cm="1">
        <f t="array" ref="Q190">IF(
    $U$1=1, AND($P190&lt;&gt;"", $P190&lt;&gt;"...", $P190&lt;&gt;"입력오류"),
    IF(
        $U$18=1, AND($P190&lt;&gt;"", $P190&lt;&gt;"...", $P190&lt;&gt;"입력오류", ISNUMBER(FIND(INDEX($T$2:$T$7,$U$1),$P190))),
        IF(
            $U$17="기타", AND($P190&lt;&gt;"", $P190&lt;&gt;"...", $P190&lt;&gt;"입력오류", NOT(ISNUMBER(FIND($T$21:$T$34,$P190)))),
            AND($P190&lt;&gt;"", $P190&lt;&gt;"...", $P190&lt;&gt;"입력오류", $T$19=$P190)
        )
    )
)</f>
        <v>1</v>
      </c>
    </row>
    <row r="191" spans="1:17">
      <c r="A191" t="s">
        <v>275</v>
      </c>
      <c r="B191" t="s">
        <v>66</v>
      </c>
      <c r="C191" t="s">
        <v>667</v>
      </c>
      <c r="D191" t="s">
        <v>561</v>
      </c>
      <c r="E191" t="s">
        <v>12876</v>
      </c>
      <c r="F191" t="s">
        <v>12877</v>
      </c>
      <c r="I191">
        <f t="shared" si="7"/>
        <v>190</v>
      </c>
      <c r="J191">
        <f t="shared" si="8"/>
        <v>190</v>
      </c>
      <c r="K191">
        <f t="shared" si="6"/>
        <v>1</v>
      </c>
      <c r="L191" t="b">
        <f>COUNTIF($N$2:N191, N191)=1</f>
        <v>1</v>
      </c>
      <c r="M191" s="37">
        <f>IF( $Q191, MAX($M$1:M190)+1, 0)</f>
        <v>127</v>
      </c>
      <c r="N191" t="str" cm="1">
        <f t="array" ref="N191">INDEX($A$9:$F$1048576, $J191, $K191 )</f>
        <v>03271</v>
      </c>
      <c r="O191" t="str" cm="1">
        <f t="array" ref="O191">INDEX($B$9:$F$1048576, $J191, $K191 )</f>
        <v>신한카드</v>
      </c>
      <c r="P191" t="str" cm="1">
        <f t="array" ref="P191">IF( $L191, TRIM(_xll.IMDP("IR", $G$5&amp;$N191, $G$6)), "" )</f>
        <v>카드채AA+</v>
      </c>
      <c r="Q191" t="b" cm="1">
        <f t="array" ref="Q191">IF(
    $U$1=1, AND($P191&lt;&gt;"", $P191&lt;&gt;"...", $P191&lt;&gt;"입력오류"),
    IF(
        $U$18=1, AND($P191&lt;&gt;"", $P191&lt;&gt;"...", $P191&lt;&gt;"입력오류", ISNUMBER(FIND(INDEX($T$2:$T$7,$U$1),$P191))),
        IF(
            $U$17="기타", AND($P191&lt;&gt;"", $P191&lt;&gt;"...", $P191&lt;&gt;"입력오류", NOT(ISNUMBER(FIND($T$21:$T$34,$P191)))),
            AND($P191&lt;&gt;"", $P191&lt;&gt;"...", $P191&lt;&gt;"입력오류", $T$19=$P191)
        )
    )
)</f>
        <v>1</v>
      </c>
    </row>
    <row r="192" spans="1:17">
      <c r="A192" t="s">
        <v>666</v>
      </c>
      <c r="B192" t="s">
        <v>541</v>
      </c>
      <c r="C192" t="s">
        <v>269</v>
      </c>
      <c r="D192" t="s">
        <v>60</v>
      </c>
      <c r="E192" t="s">
        <v>202</v>
      </c>
      <c r="F192" t="s">
        <v>17</v>
      </c>
      <c r="I192">
        <f t="shared" si="7"/>
        <v>191</v>
      </c>
      <c r="J192">
        <f t="shared" si="8"/>
        <v>191</v>
      </c>
      <c r="K192">
        <f t="shared" si="6"/>
        <v>1</v>
      </c>
      <c r="L192" t="b">
        <f>COUNTIF($N$2:N192, N192)=1</f>
        <v>1</v>
      </c>
      <c r="M192" s="37">
        <f>IF( $Q192, MAX($M$1:M191)+1, 0)</f>
        <v>128</v>
      </c>
      <c r="N192" t="str" cm="1">
        <f t="array" ref="N192">INDEX($A$9:$F$1048576, $J192, $K192 )</f>
        <v>03363</v>
      </c>
      <c r="O192" t="str" cm="1">
        <f t="array" ref="O192">INDEX($B$9:$F$1048576, $J192, $K192 )</f>
        <v>SK브로드밴드</v>
      </c>
      <c r="P192" t="str" cm="1">
        <f t="array" ref="P192">IF( $L192, TRIM(_xll.IMDP("IR", $G$5&amp;$N192, $G$6)), "" )</f>
        <v>공모/무보증AA0</v>
      </c>
      <c r="Q192" t="b" cm="1">
        <f t="array" ref="Q192">IF(
    $U$1=1, AND($P192&lt;&gt;"", $P192&lt;&gt;"...", $P192&lt;&gt;"입력오류"),
    IF(
        $U$18=1, AND($P192&lt;&gt;"", $P192&lt;&gt;"...", $P192&lt;&gt;"입력오류", ISNUMBER(FIND(INDEX($T$2:$T$7,$U$1),$P192))),
        IF(
            $U$17="기타", AND($P192&lt;&gt;"", $P192&lt;&gt;"...", $P192&lt;&gt;"입력오류", NOT(ISNUMBER(FIND($T$21:$T$34,$P192)))),
            AND($P192&lt;&gt;"", $P192&lt;&gt;"...", $P192&lt;&gt;"입력오류", $T$19=$P192)
        )
    )
)</f>
        <v>1</v>
      </c>
    </row>
    <row r="193" spans="1:17">
      <c r="A193" t="s">
        <v>386</v>
      </c>
      <c r="B193" t="s">
        <v>542</v>
      </c>
      <c r="C193" t="s">
        <v>183</v>
      </c>
      <c r="D193" t="s">
        <v>7</v>
      </c>
      <c r="E193" t="s">
        <v>348</v>
      </c>
      <c r="F193" t="s">
        <v>597</v>
      </c>
      <c r="I193">
        <f t="shared" si="7"/>
        <v>192</v>
      </c>
      <c r="J193">
        <f t="shared" si="8"/>
        <v>192</v>
      </c>
      <c r="K193">
        <f t="shared" si="6"/>
        <v>1</v>
      </c>
      <c r="L193" t="b">
        <f>COUNTIF($N$2:N193, N193)=1</f>
        <v>1</v>
      </c>
      <c r="M193" s="37">
        <f>IF( $Q193, MAX($M$1:M192)+1, 0)</f>
        <v>0</v>
      </c>
      <c r="N193" t="str" cm="1">
        <f t="array" ref="N193">INDEX($A$9:$F$1048576, $J193, $K193 )</f>
        <v>03364</v>
      </c>
      <c r="O193" t="str" cm="1">
        <f t="array" ref="O193">INDEX($B$9:$F$1048576, $J193, $K193 )</f>
        <v>네패스</v>
      </c>
      <c r="P193" t="str" cm="1">
        <f t="array" ref="P193">IF( $L193, TRIM(_xll.IMDP("IR", $G$5&amp;$N193, $G$6)), "" )</f>
        <v/>
      </c>
      <c r="Q193" t="b" cm="1">
        <f t="array" ref="Q193">IF(
    $U$1=1, AND($P193&lt;&gt;"", $P193&lt;&gt;"...", $P193&lt;&gt;"입력오류"),
    IF(
        $U$18=1, AND($P193&lt;&gt;"", $P193&lt;&gt;"...", $P193&lt;&gt;"입력오류", ISNUMBER(FIND(INDEX($T$2:$T$7,$U$1),$P193))),
        IF(
            $U$17="기타", AND($P193&lt;&gt;"", $P193&lt;&gt;"...", $P193&lt;&gt;"입력오류", NOT(ISNUMBER(FIND($T$21:$T$34,$P193)))),
            AND($P193&lt;&gt;"", $P193&lt;&gt;"...", $P193&lt;&gt;"입력오류", $T$19=$P193)
        )
    )
)</f>
        <v>0</v>
      </c>
    </row>
    <row r="194" spans="1:17">
      <c r="A194" t="s">
        <v>844</v>
      </c>
      <c r="B194" t="s">
        <v>845</v>
      </c>
      <c r="C194" t="s">
        <v>9646</v>
      </c>
      <c r="D194" t="s">
        <v>9647</v>
      </c>
      <c r="E194" t="s">
        <v>173</v>
      </c>
      <c r="F194" t="s">
        <v>0</v>
      </c>
      <c r="I194">
        <f t="shared" si="7"/>
        <v>193</v>
      </c>
      <c r="J194">
        <f t="shared" si="8"/>
        <v>193</v>
      </c>
      <c r="K194">
        <f t="shared" ref="K194:K257" si="9">IF( $I194&gt;$G$4, NA(), IF($I194&gt;$G$3, 5, IF($I194&gt;$G$2, 3, 1 ) ) )</f>
        <v>1</v>
      </c>
      <c r="L194" t="b">
        <f>COUNTIF($N$2:N194, N194)=1</f>
        <v>1</v>
      </c>
      <c r="M194" s="37">
        <f>IF( $Q194, MAX($M$1:M193)+1, 0)</f>
        <v>129</v>
      </c>
      <c r="N194" t="str" cm="1">
        <f t="array" ref="N194">INDEX($A$9:$F$1048576, $J194, $K194 )</f>
        <v>03366</v>
      </c>
      <c r="O194" t="str" cm="1">
        <f t="array" ref="O194">INDEX($B$9:$F$1048576, $J194, $K194 )</f>
        <v>우리금융캐피탈</v>
      </c>
      <c r="P194" t="str" cm="1">
        <f t="array" ref="P194">IF( $L194, TRIM(_xll.IMDP("IR", $G$5&amp;$N194, $G$6)), "" )</f>
        <v>기타금융채AA-</v>
      </c>
      <c r="Q194" t="b" cm="1">
        <f t="array" ref="Q194">IF(
    $U$1=1, AND($P194&lt;&gt;"", $P194&lt;&gt;"...", $P194&lt;&gt;"입력오류"),
    IF(
        $U$18=1, AND($P194&lt;&gt;"", $P194&lt;&gt;"...", $P194&lt;&gt;"입력오류", ISNUMBER(FIND(INDEX($T$2:$T$7,$U$1),$P194))),
        IF(
            $U$17="기타", AND($P194&lt;&gt;"", $P194&lt;&gt;"...", $P194&lt;&gt;"입력오류", NOT(ISNUMBER(FIND($T$21:$T$34,$P194)))),
            AND($P194&lt;&gt;"", $P194&lt;&gt;"...", $P194&lt;&gt;"입력오류", $T$19=$P194)
        )
    )
)</f>
        <v>1</v>
      </c>
    </row>
    <row r="195" spans="1:17">
      <c r="A195" t="s">
        <v>846</v>
      </c>
      <c r="B195" t="s">
        <v>847</v>
      </c>
      <c r="C195" t="s">
        <v>9648</v>
      </c>
      <c r="D195" t="s">
        <v>9649</v>
      </c>
      <c r="E195" t="s">
        <v>671</v>
      </c>
      <c r="F195" t="s">
        <v>598</v>
      </c>
      <c r="I195">
        <f t="shared" ref="I195:I258" si="10">ROW()-1</f>
        <v>194</v>
      </c>
      <c r="J195">
        <f t="shared" ref="J195:J258" si="11">IF( $I195&gt;$G$4, NA(), IF($I195&gt;$G$3, $I195-$G$3, IF($I195&gt;$G$2, $I195-$G$2, $I195 ) ) )</f>
        <v>194</v>
      </c>
      <c r="K195">
        <f t="shared" si="9"/>
        <v>1</v>
      </c>
      <c r="L195" t="b">
        <f>COUNTIF($N$2:N195, N195)=1</f>
        <v>1</v>
      </c>
      <c r="M195" s="37">
        <f>IF( $Q195, MAX($M$1:M194)+1, 0)</f>
        <v>130</v>
      </c>
      <c r="N195" t="str" cm="1">
        <f t="array" ref="N195">INDEX($A$9:$F$1048576, $J195, $K195 )</f>
        <v>03378</v>
      </c>
      <c r="O195" t="str" cm="1">
        <f t="array" ref="O195">INDEX($B$9:$F$1048576, $J195, $K195 )</f>
        <v>케이티앤지</v>
      </c>
      <c r="P195" t="str" cm="1">
        <f t="array" ref="P195">IF( $L195, TRIM(_xll.IMDP("IR", $G$5&amp;$N195, $G$6)), "" )</f>
        <v>공모/무보증AAA</v>
      </c>
      <c r="Q195" t="b" cm="1">
        <f t="array" ref="Q195">IF(
    $U$1=1, AND($P195&lt;&gt;"", $P195&lt;&gt;"...", $P195&lt;&gt;"입력오류"),
    IF(
        $U$18=1, AND($P195&lt;&gt;"", $P195&lt;&gt;"...", $P195&lt;&gt;"입력오류", ISNUMBER(FIND(INDEX($T$2:$T$7,$U$1),$P195))),
        IF(
            $U$17="기타", AND($P195&lt;&gt;"", $P195&lt;&gt;"...", $P195&lt;&gt;"입력오류", NOT(ISNUMBER(FIND($T$21:$T$34,$P195)))),
            AND($P195&lt;&gt;"", $P195&lt;&gt;"...", $P195&lt;&gt;"입력오류", $T$19=$P195)
        )
    )
)</f>
        <v>1</v>
      </c>
    </row>
    <row r="196" spans="1:17">
      <c r="A196" t="s">
        <v>285</v>
      </c>
      <c r="B196" t="s">
        <v>74</v>
      </c>
      <c r="C196" t="s">
        <v>308</v>
      </c>
      <c r="D196" t="s">
        <v>82</v>
      </c>
      <c r="E196" t="s">
        <v>250</v>
      </c>
      <c r="F196" t="s">
        <v>599</v>
      </c>
      <c r="I196">
        <f t="shared" si="10"/>
        <v>195</v>
      </c>
      <c r="J196">
        <f t="shared" si="11"/>
        <v>195</v>
      </c>
      <c r="K196">
        <f t="shared" si="9"/>
        <v>1</v>
      </c>
      <c r="L196" t="b">
        <f>COUNTIF($N$2:N196, N196)=1</f>
        <v>1</v>
      </c>
      <c r="M196" s="37">
        <f>IF( $Q196, MAX($M$1:M195)+1, 0)</f>
        <v>131</v>
      </c>
      <c r="N196" t="str" cm="1">
        <f t="array" ref="N196">INDEX($A$9:$F$1048576, $J196, $K196 )</f>
        <v>03401</v>
      </c>
      <c r="O196" t="str" cm="1">
        <f t="array" ref="O196">INDEX($B$9:$F$1048576, $J196, $K196 )</f>
        <v>산업은행</v>
      </c>
      <c r="P196" t="str" cm="1">
        <f t="array" ref="P196">IF( $L196, TRIM(_xll.IMDP("IR", $G$5&amp;$N196, $G$6)), "" )</f>
        <v>은행채AAA(산금-이표)</v>
      </c>
      <c r="Q196" t="b" cm="1">
        <f t="array" ref="Q196">IF(
    $U$1=1, AND($P196&lt;&gt;"", $P196&lt;&gt;"...", $P196&lt;&gt;"입력오류"),
    IF(
        $U$18=1, AND($P196&lt;&gt;"", $P196&lt;&gt;"...", $P196&lt;&gt;"입력오류", ISNUMBER(FIND(INDEX($T$2:$T$7,$U$1),$P196))),
        IF(
            $U$17="기타", AND($P196&lt;&gt;"", $P196&lt;&gt;"...", $P196&lt;&gt;"입력오류", NOT(ISNUMBER(FIND($T$21:$T$34,$P196)))),
            AND($P196&lt;&gt;"", $P196&lt;&gt;"...", $P196&lt;&gt;"입력오류", $T$19=$P196)
        )
    )
)</f>
        <v>1</v>
      </c>
    </row>
    <row r="197" spans="1:17">
      <c r="A197" t="s">
        <v>189</v>
      </c>
      <c r="B197" t="s">
        <v>9</v>
      </c>
      <c r="C197" t="s">
        <v>9650</v>
      </c>
      <c r="D197" t="s">
        <v>9651</v>
      </c>
      <c r="E197" t="s">
        <v>9710</v>
      </c>
      <c r="F197" t="s">
        <v>9711</v>
      </c>
      <c r="I197">
        <f t="shared" si="10"/>
        <v>196</v>
      </c>
      <c r="J197">
        <f t="shared" si="11"/>
        <v>196</v>
      </c>
      <c r="K197">
        <f t="shared" si="9"/>
        <v>1</v>
      </c>
      <c r="L197" t="b">
        <f>COUNTIF($N$2:N197, N197)=1</f>
        <v>1</v>
      </c>
      <c r="M197" s="37">
        <f>IF( $Q197, MAX($M$1:M196)+1, 0)</f>
        <v>132</v>
      </c>
      <c r="N197" t="str" cm="1">
        <f t="array" ref="N197">INDEX($A$9:$F$1048576, $J197, $K197 )</f>
        <v>03404</v>
      </c>
      <c r="O197" t="str" cm="1">
        <f t="array" ref="O197">INDEX($B$9:$F$1048576, $J197, $K197 )</f>
        <v>현대카드</v>
      </c>
      <c r="P197" t="str" cm="1">
        <f t="array" ref="P197">IF( $L197, TRIM(_xll.IMDP("IR", $G$5&amp;$N197, $G$6)), "" )</f>
        <v>카드채AA0</v>
      </c>
      <c r="Q197" t="b" cm="1">
        <f t="array" ref="Q197">IF(
    $U$1=1, AND($P197&lt;&gt;"", $P197&lt;&gt;"...", $P197&lt;&gt;"입력오류"),
    IF(
        $U$18=1, AND($P197&lt;&gt;"", $P197&lt;&gt;"...", $P197&lt;&gt;"입력오류", ISNUMBER(FIND(INDEX($T$2:$T$7,$U$1),$P197))),
        IF(
            $U$17="기타", AND($P197&lt;&gt;"", $P197&lt;&gt;"...", $P197&lt;&gt;"입력오류", NOT(ISNUMBER(FIND($T$21:$T$34,$P197)))),
            AND($P197&lt;&gt;"", $P197&lt;&gt;"...", $P197&lt;&gt;"입력오류", $T$19=$P197)
        )
    )
)</f>
        <v>1</v>
      </c>
    </row>
    <row r="198" spans="1:17">
      <c r="A198" t="s">
        <v>294</v>
      </c>
      <c r="B198" t="s">
        <v>79</v>
      </c>
      <c r="C198" t="s">
        <v>244</v>
      </c>
      <c r="D198" t="s">
        <v>42</v>
      </c>
      <c r="E198" t="s">
        <v>174</v>
      </c>
      <c r="F198" t="s">
        <v>600</v>
      </c>
      <c r="I198">
        <f t="shared" si="10"/>
        <v>197</v>
      </c>
      <c r="J198">
        <f t="shared" si="11"/>
        <v>197</v>
      </c>
      <c r="K198">
        <f t="shared" si="9"/>
        <v>1</v>
      </c>
      <c r="L198" t="b">
        <f>COUNTIF($N$2:N198, N198)=1</f>
        <v>1</v>
      </c>
      <c r="M198" s="37">
        <f>IF( $Q198, MAX($M$1:M197)+1, 0)</f>
        <v>133</v>
      </c>
      <c r="N198" t="str" cm="1">
        <f t="array" ref="N198">INDEX($A$9:$F$1048576, $J198, $K198 )</f>
        <v>03430</v>
      </c>
      <c r="O198" t="str" cm="1">
        <f t="array" ref="O198">INDEX($B$9:$F$1048576, $J198, $K198 )</f>
        <v>한국수출입은행</v>
      </c>
      <c r="P198" t="str" cm="1">
        <f t="array" ref="P198">IF( $L198, TRIM(_xll.IMDP("IR", $G$5&amp;$N198, $G$6)), "" )</f>
        <v>은행채AAA</v>
      </c>
      <c r="Q198" t="b" cm="1">
        <f t="array" ref="Q198">IF(
    $U$1=1, AND($P198&lt;&gt;"", $P198&lt;&gt;"...", $P198&lt;&gt;"입력오류"),
    IF(
        $U$18=1, AND($P198&lt;&gt;"", $P198&lt;&gt;"...", $P198&lt;&gt;"입력오류", ISNUMBER(FIND(INDEX($T$2:$T$7,$U$1),$P198))),
        IF(
            $U$17="기타", AND($P198&lt;&gt;"", $P198&lt;&gt;"...", $P198&lt;&gt;"입력오류", NOT(ISNUMBER(FIND($T$21:$T$34,$P198)))),
            AND($P198&lt;&gt;"", $P198&lt;&gt;"...", $P198&lt;&gt;"입력오류", $T$19=$P198)
        )
    )
)</f>
        <v>1</v>
      </c>
    </row>
    <row r="199" spans="1:17">
      <c r="A199" t="s">
        <v>306</v>
      </c>
      <c r="B199" t="s">
        <v>543</v>
      </c>
      <c r="C199" t="s">
        <v>423</v>
      </c>
      <c r="D199" t="s">
        <v>159</v>
      </c>
      <c r="E199" t="s">
        <v>288</v>
      </c>
      <c r="F199" t="s">
        <v>602</v>
      </c>
      <c r="I199">
        <f t="shared" si="10"/>
        <v>198</v>
      </c>
      <c r="J199">
        <f t="shared" si="11"/>
        <v>198</v>
      </c>
      <c r="K199">
        <f t="shared" si="9"/>
        <v>1</v>
      </c>
      <c r="L199" t="b">
        <f>COUNTIF($N$2:N199, N199)=1</f>
        <v>1</v>
      </c>
      <c r="M199" s="37">
        <f>IF( $Q199, MAX($M$1:M198)+1, 0)</f>
        <v>134</v>
      </c>
      <c r="N199" t="str" cm="1">
        <f t="array" ref="N199">INDEX($A$9:$F$1048576, $J199, $K199 )</f>
        <v>03432</v>
      </c>
      <c r="O199" t="str" cm="1">
        <f t="array" ref="O199">INDEX($B$9:$F$1048576, $J199, $K199 )</f>
        <v>농협중앙회</v>
      </c>
      <c r="P199" t="str" cm="1">
        <f t="array" ref="P199">IF( $L199, TRIM(_xll.IMDP("IR", $G$5&amp;$N199, $G$6)), "" )</f>
        <v>공사/공단채AAA</v>
      </c>
      <c r="Q199" t="b" cm="1">
        <f t="array" ref="Q199">IF(
    $U$1=1, AND($P199&lt;&gt;"", $P199&lt;&gt;"...", $P199&lt;&gt;"입력오류"),
    IF(
        $U$18=1, AND($P199&lt;&gt;"", $P199&lt;&gt;"...", $P199&lt;&gt;"입력오류", ISNUMBER(FIND(INDEX($T$2:$T$7,$U$1),$P199))),
        IF(
            $U$17="기타", AND($P199&lt;&gt;"", $P199&lt;&gt;"...", $P199&lt;&gt;"입력오류", NOT(ISNUMBER(FIND($T$21:$T$34,$P199)))),
            AND($P199&lt;&gt;"", $P199&lt;&gt;"...", $P199&lt;&gt;"입력오류", $T$19=$P199)
        )
    )
)</f>
        <v>1</v>
      </c>
    </row>
    <row r="200" spans="1:17">
      <c r="A200" t="s">
        <v>848</v>
      </c>
      <c r="B200" t="s">
        <v>849</v>
      </c>
      <c r="C200" t="s">
        <v>299</v>
      </c>
      <c r="D200" t="s">
        <v>562</v>
      </c>
      <c r="E200" t="s">
        <v>344</v>
      </c>
      <c r="F200" t="s">
        <v>104</v>
      </c>
      <c r="I200">
        <f t="shared" si="10"/>
        <v>199</v>
      </c>
      <c r="J200">
        <f t="shared" si="11"/>
        <v>199</v>
      </c>
      <c r="K200">
        <f t="shared" si="9"/>
        <v>1</v>
      </c>
      <c r="L200" t="b">
        <f>COUNTIF($N$2:N200, N200)=1</f>
        <v>1</v>
      </c>
      <c r="M200" s="37">
        <f>IF( $Q200, MAX($M$1:M199)+1, 0)</f>
        <v>135</v>
      </c>
      <c r="N200" t="str" cm="1">
        <f t="array" ref="N200">INDEX($A$9:$F$1048576, $J200, $K200 )</f>
        <v>03523</v>
      </c>
      <c r="O200" t="str" cm="1">
        <f t="array" ref="O200">INDEX($B$9:$F$1048576, $J200, $K200 )</f>
        <v>수협중앙회</v>
      </c>
      <c r="P200" t="str" cm="1">
        <f t="array" ref="P200">IF( $L200, TRIM(_xll.IMDP("IR", $G$5&amp;$N200, $G$6)), "" )</f>
        <v>공사/공단채AAA</v>
      </c>
      <c r="Q200" t="b" cm="1">
        <f t="array" ref="Q200">IF(
    $U$1=1, AND($P200&lt;&gt;"", $P200&lt;&gt;"...", $P200&lt;&gt;"입력오류"),
    IF(
        $U$18=1, AND($P200&lt;&gt;"", $P200&lt;&gt;"...", $P200&lt;&gt;"입력오류", ISNUMBER(FIND(INDEX($T$2:$T$7,$U$1),$P200))),
        IF(
            $U$17="기타", AND($P200&lt;&gt;"", $P200&lt;&gt;"...", $P200&lt;&gt;"입력오류", NOT(ISNUMBER(FIND($T$21:$T$34,$P200)))),
            AND($P200&lt;&gt;"", $P200&lt;&gt;"...", $P200&lt;&gt;"입력오류", $T$19=$P200)
        )
    )
)</f>
        <v>1</v>
      </c>
    </row>
    <row r="201" spans="1:17">
      <c r="A201" t="s">
        <v>302</v>
      </c>
      <c r="B201" t="s">
        <v>544</v>
      </c>
      <c r="C201" t="s">
        <v>9652</v>
      </c>
      <c r="D201" t="s">
        <v>9653</v>
      </c>
      <c r="E201" t="s">
        <v>221</v>
      </c>
      <c r="F201" t="s">
        <v>30</v>
      </c>
      <c r="I201">
        <f t="shared" si="10"/>
        <v>200</v>
      </c>
      <c r="J201">
        <f t="shared" si="11"/>
        <v>200</v>
      </c>
      <c r="K201">
        <f t="shared" si="9"/>
        <v>1</v>
      </c>
      <c r="L201" t="b">
        <f>COUNTIF($N$2:N201, N201)=1</f>
        <v>1</v>
      </c>
      <c r="M201" s="37">
        <f>IF( $Q201, MAX($M$1:M200)+1, 0)</f>
        <v>136</v>
      </c>
      <c r="N201" t="str" cm="1">
        <f t="array" ref="N201">INDEX($A$9:$F$1048576, $J201, $K201 )</f>
        <v>03602</v>
      </c>
      <c r="O201" t="str" cm="1">
        <f t="array" ref="O201">INDEX($B$9:$F$1048576, $J201, $K201 )</f>
        <v>한국자산관리공사</v>
      </c>
      <c r="P201" t="str" cm="1">
        <f t="array" ref="P201">IF( $L201, TRIM(_xll.IMDP("IR", $G$5&amp;$N201, $G$6)), "" )</f>
        <v>공사/공단채AAA</v>
      </c>
      <c r="Q201" t="b" cm="1">
        <f t="array" ref="Q201">IF(
    $U$1=1, AND($P201&lt;&gt;"", $P201&lt;&gt;"...", $P201&lt;&gt;"입력오류"),
    IF(
        $U$18=1, AND($P201&lt;&gt;"", $P201&lt;&gt;"...", $P201&lt;&gt;"입력오류", ISNUMBER(FIND(INDEX($T$2:$T$7,$U$1),$P201))),
        IF(
            $U$17="기타", AND($P201&lt;&gt;"", $P201&lt;&gt;"...", $P201&lt;&gt;"입력오류", NOT(ISNUMBER(FIND($T$21:$T$34,$P201)))),
            AND($P201&lt;&gt;"", $P201&lt;&gt;"...", $P201&lt;&gt;"입력오류", $T$19=$P201)
        )
    )
)</f>
        <v>1</v>
      </c>
    </row>
    <row r="202" spans="1:17">
      <c r="A202" t="s">
        <v>5604</v>
      </c>
      <c r="B202" t="s">
        <v>5605</v>
      </c>
      <c r="C202" t="s">
        <v>336</v>
      </c>
      <c r="D202" t="s">
        <v>563</v>
      </c>
      <c r="E202" t="s">
        <v>412</v>
      </c>
      <c r="F202" t="s">
        <v>153</v>
      </c>
      <c r="I202">
        <f t="shared" si="10"/>
        <v>201</v>
      </c>
      <c r="J202">
        <f t="shared" si="11"/>
        <v>201</v>
      </c>
      <c r="K202">
        <f t="shared" si="9"/>
        <v>1</v>
      </c>
      <c r="L202" t="b">
        <f>COUNTIF($N$2:N202, N202)=1</f>
        <v>1</v>
      </c>
      <c r="M202" s="37">
        <f>IF( $Q202, MAX($M$1:M201)+1, 0)</f>
        <v>137</v>
      </c>
      <c r="N202" t="str" cm="1">
        <f t="array" ref="N202">INDEX($A$9:$F$1048576, $J202, $K202 )</f>
        <v>03654</v>
      </c>
      <c r="O202" t="str" cm="1">
        <f t="array" ref="O202">INDEX($B$9:$F$1048576, $J202, $K202 )</f>
        <v>호텔롯데</v>
      </c>
      <c r="P202" t="str" cm="1">
        <f t="array" ref="P202">IF( $L202, TRIM(_xll.IMDP("IR", $G$5&amp;$N202, $G$6)), "" )</f>
        <v>공모/무보증AA-</v>
      </c>
      <c r="Q202" t="b" cm="1">
        <f t="array" ref="Q202">IF(
    $U$1=1, AND($P202&lt;&gt;"", $P202&lt;&gt;"...", $P202&lt;&gt;"입력오류"),
    IF(
        $U$18=1, AND($P202&lt;&gt;"", $P202&lt;&gt;"...", $P202&lt;&gt;"입력오류", ISNUMBER(FIND(INDEX($T$2:$T$7,$U$1),$P202))),
        IF(
            $U$17="기타", AND($P202&lt;&gt;"", $P202&lt;&gt;"...", $P202&lt;&gt;"입력오류", NOT(ISNUMBER(FIND($T$21:$T$34,$P202)))),
            AND($P202&lt;&gt;"", $P202&lt;&gt;"...", $P202&lt;&gt;"입력오류", $T$19=$P202)
        )
    )
)</f>
        <v>1</v>
      </c>
    </row>
    <row r="203" spans="1:17">
      <c r="A203" t="s">
        <v>380</v>
      </c>
      <c r="B203" t="s">
        <v>545</v>
      </c>
      <c r="C203" t="s">
        <v>291</v>
      </c>
      <c r="D203" t="s">
        <v>564</v>
      </c>
      <c r="E203" t="s">
        <v>12878</v>
      </c>
      <c r="F203" t="s">
        <v>12879</v>
      </c>
      <c r="I203">
        <f t="shared" si="10"/>
        <v>202</v>
      </c>
      <c r="J203">
        <f t="shared" si="11"/>
        <v>202</v>
      </c>
      <c r="K203">
        <f t="shared" si="9"/>
        <v>1</v>
      </c>
      <c r="L203" t="b">
        <f>COUNTIF($N$2:N203, N203)=1</f>
        <v>1</v>
      </c>
      <c r="M203" s="37">
        <f>IF( $Q203, MAX($M$1:M202)+1, 0)</f>
        <v>138</v>
      </c>
      <c r="N203" t="str" cm="1">
        <f t="array" ref="N203">INDEX($A$9:$F$1048576, $J203, $K203 )</f>
        <v>03713</v>
      </c>
      <c r="O203" t="str" cm="1">
        <f t="array" ref="O203">INDEX($B$9:$F$1048576, $J203, $K203 )</f>
        <v>JB 우리캐피탈</v>
      </c>
      <c r="P203" t="str" cm="1">
        <f t="array" ref="P203">IF( $L203, TRIM(_xll.IMDP("IR", $G$5&amp;$N203, $G$6)), "" )</f>
        <v>기타금융채AA-</v>
      </c>
      <c r="Q203" t="b" cm="1">
        <f t="array" ref="Q203">IF(
    $U$1=1, AND($P203&lt;&gt;"", $P203&lt;&gt;"...", $P203&lt;&gt;"입력오류"),
    IF(
        $U$18=1, AND($P203&lt;&gt;"", $P203&lt;&gt;"...", $P203&lt;&gt;"입력오류", ISNUMBER(FIND(INDEX($T$2:$T$7,$U$1),$P203))),
        IF(
            $U$17="기타", AND($P203&lt;&gt;"", $P203&lt;&gt;"...", $P203&lt;&gt;"입력오류", NOT(ISNUMBER(FIND($T$21:$T$34,$P203)))),
            AND($P203&lt;&gt;"", $P203&lt;&gt;"...", $P203&lt;&gt;"입력오류", $T$19=$P203)
        )
    )
)</f>
        <v>1</v>
      </c>
    </row>
    <row r="204" spans="1:17">
      <c r="A204" t="s">
        <v>434</v>
      </c>
      <c r="B204" t="s">
        <v>166</v>
      </c>
      <c r="C204" t="s">
        <v>375</v>
      </c>
      <c r="D204" t="s">
        <v>126</v>
      </c>
      <c r="E204" t="s">
        <v>673</v>
      </c>
      <c r="F204" t="s">
        <v>604</v>
      </c>
      <c r="I204">
        <f t="shared" si="10"/>
        <v>203</v>
      </c>
      <c r="J204">
        <f t="shared" si="11"/>
        <v>203</v>
      </c>
      <c r="K204">
        <f t="shared" si="9"/>
        <v>1</v>
      </c>
      <c r="L204" t="b">
        <f>COUNTIF($N$2:N204, N204)=1</f>
        <v>1</v>
      </c>
      <c r="M204" s="37">
        <f>IF( $Q204, MAX($M$1:M203)+1, 0)</f>
        <v>139</v>
      </c>
      <c r="N204" t="str" cm="1">
        <f t="array" ref="N204">INDEX($A$9:$F$1048576, $J204, $K204 )</f>
        <v>03757</v>
      </c>
      <c r="O204" t="str" cm="1">
        <f t="array" ref="O204">INDEX($B$9:$F$1048576, $J204, $K204 )</f>
        <v>롯데하이마트</v>
      </c>
      <c r="P204" t="str" cm="1">
        <f t="array" ref="P204">IF( $L204, TRIM(_xll.IMDP("IR", $G$5&amp;$N204, $G$6)), "" )</f>
        <v>공모/무보증A+</v>
      </c>
      <c r="Q204" t="b" cm="1">
        <f t="array" ref="Q204">IF(
    $U$1=1, AND($P204&lt;&gt;"", $P204&lt;&gt;"...", $P204&lt;&gt;"입력오류"),
    IF(
        $U$18=1, AND($P204&lt;&gt;"", $P204&lt;&gt;"...", $P204&lt;&gt;"입력오류", ISNUMBER(FIND(INDEX($T$2:$T$7,$U$1),$P204))),
        IF(
            $U$17="기타", AND($P204&lt;&gt;"", $P204&lt;&gt;"...", $P204&lt;&gt;"입력오류", NOT(ISNUMBER(FIND($T$21:$T$34,$P204)))),
            AND($P204&lt;&gt;"", $P204&lt;&gt;"...", $P204&lt;&gt;"입력오류", $T$19=$P204)
        )
    )
)</f>
        <v>1</v>
      </c>
    </row>
    <row r="205" spans="1:17">
      <c r="A205" t="s">
        <v>384</v>
      </c>
      <c r="B205" t="s">
        <v>134</v>
      </c>
      <c r="C205" t="s">
        <v>352</v>
      </c>
      <c r="D205" t="s">
        <v>108</v>
      </c>
      <c r="E205" t="s">
        <v>12880</v>
      </c>
      <c r="F205" t="s">
        <v>12881</v>
      </c>
      <c r="I205">
        <f t="shared" si="10"/>
        <v>204</v>
      </c>
      <c r="J205">
        <f t="shared" si="11"/>
        <v>204</v>
      </c>
      <c r="K205">
        <f t="shared" si="9"/>
        <v>1</v>
      </c>
      <c r="L205" t="b">
        <f>COUNTIF($N$2:N205, N205)=1</f>
        <v>1</v>
      </c>
      <c r="M205" s="37">
        <f>IF( $Q205, MAX($M$1:M204)+1, 0)</f>
        <v>140</v>
      </c>
      <c r="N205" t="str" cm="1">
        <f t="array" ref="N205">INDEX($A$9:$F$1048576, $J205, $K205 )</f>
        <v>03776</v>
      </c>
      <c r="O205" t="str" cm="1">
        <f t="array" ref="O205">INDEX($B$9:$F$1048576, $J205, $K205 )</f>
        <v>한국가스공사</v>
      </c>
      <c r="P205" t="str" cm="1">
        <f t="array" ref="P205">IF( $L205, TRIM(_xll.IMDP("IR", $G$5&amp;$N205, $G$6)), "" )</f>
        <v>공사/공단채AAA</v>
      </c>
      <c r="Q205" t="b" cm="1">
        <f t="array" ref="Q205">IF(
    $U$1=1, AND($P205&lt;&gt;"", $P205&lt;&gt;"...", $P205&lt;&gt;"입력오류"),
    IF(
        $U$18=1, AND($P205&lt;&gt;"", $P205&lt;&gt;"...", $P205&lt;&gt;"입력오류", ISNUMBER(FIND(INDEX($T$2:$T$7,$U$1),$P205))),
        IF(
            $U$17="기타", AND($P205&lt;&gt;"", $P205&lt;&gt;"...", $P205&lt;&gt;"입력오류", NOT(ISNUMBER(FIND($T$21:$T$34,$P205)))),
            AND($P205&lt;&gt;"", $P205&lt;&gt;"...", $P205&lt;&gt;"입력오류", $T$19=$P205)
        )
    )
)</f>
        <v>1</v>
      </c>
    </row>
    <row r="206" spans="1:17">
      <c r="A206" t="s">
        <v>222</v>
      </c>
      <c r="B206" t="s">
        <v>31</v>
      </c>
      <c r="C206" t="s">
        <v>421</v>
      </c>
      <c r="D206" t="s">
        <v>157</v>
      </c>
      <c r="E206" t="s">
        <v>220</v>
      </c>
      <c r="F206" t="s">
        <v>29</v>
      </c>
      <c r="I206">
        <f t="shared" si="10"/>
        <v>205</v>
      </c>
      <c r="J206">
        <f t="shared" si="11"/>
        <v>205</v>
      </c>
      <c r="K206">
        <f t="shared" si="9"/>
        <v>1</v>
      </c>
      <c r="L206" t="b">
        <f>COUNTIF($N$2:N206, N206)=1</f>
        <v>1</v>
      </c>
      <c r="M206" s="37">
        <f>IF( $Q206, MAX($M$1:M205)+1, 0)</f>
        <v>141</v>
      </c>
      <c r="N206" t="str" cm="1">
        <f t="array" ref="N206">INDEX($A$9:$F$1048576, $J206, $K206 )</f>
        <v>03787</v>
      </c>
      <c r="O206" t="str" cm="1">
        <f t="array" ref="O206">INDEX($B$9:$F$1048576, $J206, $K206 )</f>
        <v>두산에너빌리티</v>
      </c>
      <c r="P206" t="str" cm="1">
        <f t="array" ref="P206">IF( $L206, TRIM(_xll.IMDP("IR", $G$5&amp;$N206, $G$6)), "" )</f>
        <v>공모/무보증BBB+</v>
      </c>
      <c r="Q206" t="b" cm="1">
        <f t="array" ref="Q206">IF(
    $U$1=1, AND($P206&lt;&gt;"", $P206&lt;&gt;"...", $P206&lt;&gt;"입력오류"),
    IF(
        $U$18=1, AND($P206&lt;&gt;"", $P206&lt;&gt;"...", $P206&lt;&gt;"입력오류", ISNUMBER(FIND(INDEX($T$2:$T$7,$U$1),$P206))),
        IF(
            $U$17="기타", AND($P206&lt;&gt;"", $P206&lt;&gt;"...", $P206&lt;&gt;"입력오류", NOT(ISNUMBER(FIND($T$21:$T$34,$P206)))),
            AND($P206&lt;&gt;"", $P206&lt;&gt;"...", $P206&lt;&gt;"입력오류", $T$19=$P206)
        )
    )
)</f>
        <v>1</v>
      </c>
    </row>
    <row r="207" spans="1:17">
      <c r="A207" t="s">
        <v>289</v>
      </c>
      <c r="B207" t="s">
        <v>76</v>
      </c>
      <c r="C207" t="s">
        <v>374</v>
      </c>
      <c r="D207" t="s">
        <v>125</v>
      </c>
      <c r="E207" t="s">
        <v>267</v>
      </c>
      <c r="F207" t="s">
        <v>57</v>
      </c>
      <c r="I207">
        <f t="shared" si="10"/>
        <v>206</v>
      </c>
      <c r="J207">
        <f t="shared" si="11"/>
        <v>206</v>
      </c>
      <c r="K207">
        <f t="shared" si="9"/>
        <v>1</v>
      </c>
      <c r="L207" t="b">
        <f>COUNTIF($N$2:N207, N207)=1</f>
        <v>1</v>
      </c>
      <c r="M207" s="37">
        <f>IF( $Q207, MAX($M$1:M206)+1, 0)</f>
        <v>142</v>
      </c>
      <c r="N207" t="str" cm="1">
        <f t="array" ref="N207">INDEX($A$9:$F$1048576, $J207, $K207 )</f>
        <v>03826</v>
      </c>
      <c r="O207" t="str" cm="1">
        <f t="array" ref="O207">INDEX($B$9:$F$1048576, $J207, $K207 )</f>
        <v>엘지씨엔에스</v>
      </c>
      <c r="P207" t="str" cm="1">
        <f t="array" ref="P207">IF( $L207, TRIM(_xll.IMDP("IR", $G$5&amp;$N207, $G$6)), "" )</f>
        <v>공모/무보증AA-</v>
      </c>
      <c r="Q207" t="b" cm="1">
        <f t="array" ref="Q207">IF(
    $U$1=1, AND($P207&lt;&gt;"", $P207&lt;&gt;"...", $P207&lt;&gt;"입력오류"),
    IF(
        $U$18=1, AND($P207&lt;&gt;"", $P207&lt;&gt;"...", $P207&lt;&gt;"입력오류", ISNUMBER(FIND(INDEX($T$2:$T$7,$U$1),$P207))),
        IF(
            $U$17="기타", AND($P207&lt;&gt;"", $P207&lt;&gt;"...", $P207&lt;&gt;"입력오류", NOT(ISNUMBER(FIND($T$21:$T$34,$P207)))),
            AND($P207&lt;&gt;"", $P207&lt;&gt;"...", $P207&lt;&gt;"입력오류", $T$19=$P207)
        )
    )
)</f>
        <v>1</v>
      </c>
    </row>
    <row r="208" spans="1:17">
      <c r="A208" t="s">
        <v>388</v>
      </c>
      <c r="B208" t="s">
        <v>136</v>
      </c>
      <c r="C208" t="s">
        <v>234</v>
      </c>
      <c r="D208" t="s">
        <v>37</v>
      </c>
      <c r="E208" t="s">
        <v>326</v>
      </c>
      <c r="F208" t="s">
        <v>93</v>
      </c>
      <c r="I208">
        <f t="shared" si="10"/>
        <v>207</v>
      </c>
      <c r="J208">
        <f t="shared" si="11"/>
        <v>207</v>
      </c>
      <c r="K208">
        <f t="shared" si="9"/>
        <v>1</v>
      </c>
      <c r="L208" t="b">
        <f>COUNTIF($N$2:N208, N208)=1</f>
        <v>1</v>
      </c>
      <c r="M208" s="37">
        <f>IF( $Q208, MAX($M$1:M207)+1, 0)</f>
        <v>143</v>
      </c>
      <c r="N208" t="str" cm="1">
        <f t="array" ref="N208">INDEX($A$9:$F$1048576, $J208, $K208 )</f>
        <v>03829</v>
      </c>
      <c r="O208" t="str" cm="1">
        <f t="array" ref="O208">INDEX($B$9:$F$1048576, $J208, $K208 )</f>
        <v>티케이지태광</v>
      </c>
      <c r="P208" t="str" cm="1">
        <f t="array" ref="P208">IF( $L208, TRIM(_xll.IMDP("IR", $G$5&amp;$N208, $G$6)), "" )</f>
        <v>공모/무보증A+</v>
      </c>
      <c r="Q208" t="b" cm="1">
        <f t="array" ref="Q208">IF(
    $U$1=1, AND($P208&lt;&gt;"", $P208&lt;&gt;"...", $P208&lt;&gt;"입력오류"),
    IF(
        $U$18=1, AND($P208&lt;&gt;"", $P208&lt;&gt;"...", $P208&lt;&gt;"입력오류", ISNUMBER(FIND(INDEX($T$2:$T$7,$U$1),$P208))),
        IF(
            $U$17="기타", AND($P208&lt;&gt;"", $P208&lt;&gt;"...", $P208&lt;&gt;"입력오류", NOT(ISNUMBER(FIND($T$21:$T$34,$P208)))),
            AND($P208&lt;&gt;"", $P208&lt;&gt;"...", $P208&lt;&gt;"입력오류", $T$19=$P208)
        )
    )
)</f>
        <v>1</v>
      </c>
    </row>
    <row r="209" spans="1:17">
      <c r="A209" t="s">
        <v>438</v>
      </c>
      <c r="B209" t="s">
        <v>170</v>
      </c>
      <c r="C209" t="s">
        <v>378</v>
      </c>
      <c r="D209" t="s">
        <v>128</v>
      </c>
      <c r="E209" t="s">
        <v>324</v>
      </c>
      <c r="F209" t="s">
        <v>92</v>
      </c>
      <c r="I209">
        <f t="shared" si="10"/>
        <v>208</v>
      </c>
      <c r="J209">
        <f t="shared" si="11"/>
        <v>208</v>
      </c>
      <c r="K209">
        <f t="shared" si="9"/>
        <v>1</v>
      </c>
      <c r="L209" t="b">
        <f>COUNTIF($N$2:N209, N209)=1</f>
        <v>1</v>
      </c>
      <c r="M209" s="37">
        <f>IF( $Q209, MAX($M$1:M208)+1, 0)</f>
        <v>144</v>
      </c>
      <c r="N209" t="str" cm="1">
        <f t="array" ref="N209">INDEX($A$9:$F$1048576, $J209, $K209 )</f>
        <v>03837</v>
      </c>
      <c r="O209" t="str" cm="1">
        <f t="array" ref="O209">INDEX($B$9:$F$1048576, $J209, $K209 )</f>
        <v>신세계건설</v>
      </c>
      <c r="P209" t="str" cm="1">
        <f t="array" ref="P209">IF( $L209, TRIM(_xll.IMDP("IR", $G$5&amp;$N209, $G$6)), "" )</f>
        <v>공모/무보증A-</v>
      </c>
      <c r="Q209" t="b" cm="1">
        <f t="array" ref="Q209">IF(
    $U$1=1, AND($P209&lt;&gt;"", $P209&lt;&gt;"...", $P209&lt;&gt;"입력오류"),
    IF(
        $U$18=1, AND($P209&lt;&gt;"", $P209&lt;&gt;"...", $P209&lt;&gt;"입력오류", ISNUMBER(FIND(INDEX($T$2:$T$7,$U$1),$P209))),
        IF(
            $U$17="기타", AND($P209&lt;&gt;"", $P209&lt;&gt;"...", $P209&lt;&gt;"입력오류", NOT(ISNUMBER(FIND($T$21:$T$34,$P209)))),
            AND($P209&lt;&gt;"", $P209&lt;&gt;"...", $P209&lt;&gt;"입력오류", $T$19=$P209)
        )
    )
)</f>
        <v>1</v>
      </c>
    </row>
    <row r="210" spans="1:17">
      <c r="A210" t="s">
        <v>335</v>
      </c>
      <c r="B210" t="s">
        <v>546</v>
      </c>
      <c r="C210" t="s">
        <v>391</v>
      </c>
      <c r="D210" t="s">
        <v>139</v>
      </c>
      <c r="E210" t="s">
        <v>12882</v>
      </c>
      <c r="F210" t="s">
        <v>12883</v>
      </c>
      <c r="I210">
        <f t="shared" si="10"/>
        <v>209</v>
      </c>
      <c r="J210">
        <f t="shared" si="11"/>
        <v>209</v>
      </c>
      <c r="K210">
        <f t="shared" si="9"/>
        <v>1</v>
      </c>
      <c r="L210" t="b">
        <f>COUNTIF($N$2:N210, N210)=1</f>
        <v>1</v>
      </c>
      <c r="M210" s="37">
        <f>IF( $Q210, MAX($M$1:M209)+1, 0)</f>
        <v>145</v>
      </c>
      <c r="N210" t="str" cm="1">
        <f t="array" ref="N210">INDEX($A$9:$F$1048576, $J210, $K210 )</f>
        <v>03839</v>
      </c>
      <c r="O210" t="str" cm="1">
        <f t="array" ref="O210">INDEX($B$9:$F$1048576, $J210, $K210 )</f>
        <v>엠캐피탈</v>
      </c>
      <c r="P210" t="str" cm="1">
        <f t="array" ref="P210">IF( $L210, TRIM(_xll.IMDP("IR", $G$5&amp;$N210, $G$6)), "" )</f>
        <v>기타금융채A-</v>
      </c>
      <c r="Q210" t="b" cm="1">
        <f t="array" ref="Q210">IF(
    $U$1=1, AND($P210&lt;&gt;"", $P210&lt;&gt;"...", $P210&lt;&gt;"입력오류"),
    IF(
        $U$18=1, AND($P210&lt;&gt;"", $P210&lt;&gt;"...", $P210&lt;&gt;"입력오류", ISNUMBER(FIND(INDEX($T$2:$T$7,$U$1),$P210))),
        IF(
            $U$17="기타", AND($P210&lt;&gt;"", $P210&lt;&gt;"...", $P210&lt;&gt;"입력오류", NOT(ISNUMBER(FIND($T$21:$T$34,$P210)))),
            AND($P210&lt;&gt;"", $P210&lt;&gt;"...", $P210&lt;&gt;"입력오류", $T$19=$P210)
        )
    )
)</f>
        <v>1</v>
      </c>
    </row>
    <row r="211" spans="1:17">
      <c r="A211" t="s">
        <v>261</v>
      </c>
      <c r="B211" t="s">
        <v>54</v>
      </c>
      <c r="C211" t="s">
        <v>9654</v>
      </c>
      <c r="D211" t="s">
        <v>9655</v>
      </c>
      <c r="E211" t="s">
        <v>12884</v>
      </c>
      <c r="F211" t="s">
        <v>12885</v>
      </c>
      <c r="I211">
        <f t="shared" si="10"/>
        <v>210</v>
      </c>
      <c r="J211">
        <f t="shared" si="11"/>
        <v>210</v>
      </c>
      <c r="K211">
        <f t="shared" si="9"/>
        <v>1</v>
      </c>
      <c r="L211" t="b">
        <f>COUNTIF($N$2:N211, N211)=1</f>
        <v>1</v>
      </c>
      <c r="M211" s="37">
        <f>IF( $Q211, MAX($M$1:M210)+1, 0)</f>
        <v>146</v>
      </c>
      <c r="N211" t="str" cm="1">
        <f t="array" ref="N211">INDEX($A$9:$F$1048576, $J211, $K211 )</f>
        <v>03840</v>
      </c>
      <c r="O211" t="str" cm="1">
        <f t="array" ref="O211">INDEX($B$9:$F$1048576, $J211, $K211 )</f>
        <v>디비캐피탈</v>
      </c>
      <c r="P211" t="str" cm="1">
        <f t="array" ref="P211">IF( $L211, TRIM(_xll.IMDP("IR", $G$5&amp;$N211, $G$6)), "" )</f>
        <v>기타금융채BBB+</v>
      </c>
      <c r="Q211" t="b" cm="1">
        <f t="array" ref="Q211">IF(
    $U$1=1, AND($P211&lt;&gt;"", $P211&lt;&gt;"...", $P211&lt;&gt;"입력오류"),
    IF(
        $U$18=1, AND($P211&lt;&gt;"", $P211&lt;&gt;"...", $P211&lt;&gt;"입력오류", ISNUMBER(FIND(INDEX($T$2:$T$7,$U$1),$P211))),
        IF(
            $U$17="기타", AND($P211&lt;&gt;"", $P211&lt;&gt;"...", $P211&lt;&gt;"입력오류", NOT(ISNUMBER(FIND($T$21:$T$34,$P211)))),
            AND($P211&lt;&gt;"", $P211&lt;&gt;"...", $P211&lt;&gt;"입력오류", $T$19=$P211)
        )
    )
)</f>
        <v>1</v>
      </c>
    </row>
    <row r="212" spans="1:17">
      <c r="A212" t="s">
        <v>373</v>
      </c>
      <c r="B212" t="s">
        <v>124</v>
      </c>
      <c r="C212" t="s">
        <v>9656</v>
      </c>
      <c r="D212" t="s">
        <v>9657</v>
      </c>
      <c r="E212" t="s">
        <v>184</v>
      </c>
      <c r="F212" t="s">
        <v>8</v>
      </c>
      <c r="I212">
        <f t="shared" si="10"/>
        <v>211</v>
      </c>
      <c r="J212">
        <f t="shared" si="11"/>
        <v>211</v>
      </c>
      <c r="K212">
        <f t="shared" si="9"/>
        <v>1</v>
      </c>
      <c r="L212" t="b">
        <f>COUNTIF($N$2:N212, N212)=1</f>
        <v>1</v>
      </c>
      <c r="M212" s="37">
        <f>IF( $Q212, MAX($M$1:M211)+1, 0)</f>
        <v>147</v>
      </c>
      <c r="N212" t="str" cm="1">
        <f t="array" ref="N212">INDEX($A$9:$F$1048576, $J212, $K212 )</f>
        <v>03864</v>
      </c>
      <c r="O212" t="str" cm="1">
        <f t="array" ref="O212">INDEX($B$9:$F$1048576, $J212, $K212 )</f>
        <v>현대케피코</v>
      </c>
      <c r="P212" t="str" cm="1">
        <f t="array" ref="P212">IF( $L212, TRIM(_xll.IMDP("IR", $G$5&amp;$N212, $G$6)), "" )</f>
        <v>공모/무보증A+</v>
      </c>
      <c r="Q212" t="b" cm="1">
        <f t="array" ref="Q212">IF(
    $U$1=1, AND($P212&lt;&gt;"", $P212&lt;&gt;"...", $P212&lt;&gt;"입력오류"),
    IF(
        $U$18=1, AND($P212&lt;&gt;"", $P212&lt;&gt;"...", $P212&lt;&gt;"입력오류", ISNUMBER(FIND(INDEX($T$2:$T$7,$U$1),$P212))),
        IF(
            $U$17="기타", AND($P212&lt;&gt;"", $P212&lt;&gt;"...", $P212&lt;&gt;"입력오류", NOT(ISNUMBER(FIND($T$21:$T$34,$P212)))),
            AND($P212&lt;&gt;"", $P212&lt;&gt;"...", $P212&lt;&gt;"입력오류", $T$19=$P212)
        )
    )
)</f>
        <v>1</v>
      </c>
    </row>
    <row r="213" spans="1:17">
      <c r="A213" t="s">
        <v>249</v>
      </c>
      <c r="B213" t="s">
        <v>547</v>
      </c>
      <c r="C213" t="s">
        <v>9658</v>
      </c>
      <c r="D213" t="s">
        <v>9659</v>
      </c>
      <c r="E213" t="s">
        <v>204</v>
      </c>
      <c r="F213" t="s">
        <v>609</v>
      </c>
      <c r="I213">
        <f t="shared" si="10"/>
        <v>212</v>
      </c>
      <c r="J213">
        <f t="shared" si="11"/>
        <v>212</v>
      </c>
      <c r="K213">
        <f t="shared" si="9"/>
        <v>1</v>
      </c>
      <c r="L213" t="b">
        <f>COUNTIF($N$2:N213, N213)=1</f>
        <v>1</v>
      </c>
      <c r="M213" s="37">
        <f>IF( $Q213, MAX($M$1:M212)+1, 0)</f>
        <v>148</v>
      </c>
      <c r="N213" t="str" cm="1">
        <f t="array" ref="N213">INDEX($A$9:$F$1048576, $J213, $K213 )</f>
        <v>03865</v>
      </c>
      <c r="O213" t="str" cm="1">
        <f t="array" ref="O213">INDEX($B$9:$F$1048576, $J213, $K213 )</f>
        <v>한국토지신탁</v>
      </c>
      <c r="P213" t="str" cm="1">
        <f t="array" ref="P213">IF( $L213, TRIM(_xll.IMDP("IR", $G$5&amp;$N213, $G$6)), "" )</f>
        <v>공모/무보증A-</v>
      </c>
      <c r="Q213" t="b" cm="1">
        <f t="array" ref="Q213">IF(
    $U$1=1, AND($P213&lt;&gt;"", $P213&lt;&gt;"...", $P213&lt;&gt;"입력오류"),
    IF(
        $U$18=1, AND($P213&lt;&gt;"", $P213&lt;&gt;"...", $P213&lt;&gt;"입력오류", ISNUMBER(FIND(INDEX($T$2:$T$7,$U$1),$P213))),
        IF(
            $U$17="기타", AND($P213&lt;&gt;"", $P213&lt;&gt;"...", $P213&lt;&gt;"입력오류", NOT(ISNUMBER(FIND($T$21:$T$34,$P213)))),
            AND($P213&lt;&gt;"", $P213&lt;&gt;"...", $P213&lt;&gt;"입력오류", $T$19=$P213)
        )
    )
)</f>
        <v>1</v>
      </c>
    </row>
    <row r="214" spans="1:17">
      <c r="A214" t="s">
        <v>316</v>
      </c>
      <c r="B214" t="s">
        <v>84</v>
      </c>
      <c r="C214" t="s">
        <v>9660</v>
      </c>
      <c r="D214" t="s">
        <v>9661</v>
      </c>
      <c r="E214" t="s">
        <v>12886</v>
      </c>
      <c r="F214" t="s">
        <v>12887</v>
      </c>
      <c r="I214">
        <f t="shared" si="10"/>
        <v>213</v>
      </c>
      <c r="J214">
        <f t="shared" si="11"/>
        <v>213</v>
      </c>
      <c r="K214">
        <f t="shared" si="9"/>
        <v>1</v>
      </c>
      <c r="L214" t="b">
        <f>COUNTIF($N$2:N214, N214)=1</f>
        <v>1</v>
      </c>
      <c r="M214" s="37">
        <f>IF( $Q214, MAX($M$1:M213)+1, 0)</f>
        <v>149</v>
      </c>
      <c r="N214" t="str" cm="1">
        <f t="array" ref="N214">INDEX($A$9:$F$1048576, $J214, $K214 )</f>
        <v>03896</v>
      </c>
      <c r="O214" t="str" cm="1">
        <f t="array" ref="O214">INDEX($B$9:$F$1048576, $J214, $K214 )</f>
        <v>SBS</v>
      </c>
      <c r="P214" t="str" cm="1">
        <f t="array" ref="P214">IF( $L214, TRIM(_xll.IMDP("IR", $G$5&amp;$N214, $G$6)), "" )</f>
        <v>공모/무보증AA0</v>
      </c>
      <c r="Q214" t="b" cm="1">
        <f t="array" ref="Q214">IF(
    $U$1=1, AND($P214&lt;&gt;"", $P214&lt;&gt;"...", $P214&lt;&gt;"입력오류"),
    IF(
        $U$18=1, AND($P214&lt;&gt;"", $P214&lt;&gt;"...", $P214&lt;&gt;"입력오류", ISNUMBER(FIND(INDEX($T$2:$T$7,$U$1),$P214))),
        IF(
            $U$17="기타", AND($P214&lt;&gt;"", $P214&lt;&gt;"...", $P214&lt;&gt;"입력오류", NOT(ISNUMBER(FIND($T$21:$T$34,$P214)))),
            AND($P214&lt;&gt;"", $P214&lt;&gt;"...", $P214&lt;&gt;"입력오류", $T$19=$P214)
        )
    )
)</f>
        <v>1</v>
      </c>
    </row>
    <row r="215" spans="1:17">
      <c r="A215" t="s">
        <v>357</v>
      </c>
      <c r="B215" t="s">
        <v>548</v>
      </c>
      <c r="C215" t="s">
        <v>400</v>
      </c>
      <c r="D215" t="s">
        <v>567</v>
      </c>
      <c r="E215" t="s">
        <v>9722</v>
      </c>
      <c r="F215" t="s">
        <v>9723</v>
      </c>
      <c r="I215">
        <f t="shared" si="10"/>
        <v>214</v>
      </c>
      <c r="J215">
        <f t="shared" si="11"/>
        <v>214</v>
      </c>
      <c r="K215">
        <f t="shared" si="9"/>
        <v>1</v>
      </c>
      <c r="L215" t="b">
        <f>COUNTIF($N$2:N215, N215)=1</f>
        <v>1</v>
      </c>
      <c r="M215" s="37">
        <f>IF( $Q215, MAX($M$1:M214)+1, 0)</f>
        <v>150</v>
      </c>
      <c r="N215" t="str" cm="1">
        <f t="array" ref="N215">INDEX($A$9:$F$1048576, $J215, $K215 )</f>
        <v>03904</v>
      </c>
      <c r="O215" t="str" cm="1">
        <f t="array" ref="O215">INDEX($B$9:$F$1048576, $J215, $K215 )</f>
        <v>한화호텔앤드리조트</v>
      </c>
      <c r="P215" t="str" cm="1">
        <f t="array" ref="P215">IF( $L215, TRIM(_xll.IMDP("IR", $G$5&amp;$N215, $G$6)), "" )</f>
        <v>공모/무보증A-</v>
      </c>
      <c r="Q215" t="b" cm="1">
        <f t="array" ref="Q215">IF(
    $U$1=1, AND($P215&lt;&gt;"", $P215&lt;&gt;"...", $P215&lt;&gt;"입력오류"),
    IF(
        $U$18=1, AND($P215&lt;&gt;"", $P215&lt;&gt;"...", $P215&lt;&gt;"입력오류", ISNUMBER(FIND(INDEX($T$2:$T$7,$U$1),$P215))),
        IF(
            $U$17="기타", AND($P215&lt;&gt;"", $P215&lt;&gt;"...", $P215&lt;&gt;"입력오류", NOT(ISNUMBER(FIND($T$21:$T$34,$P215)))),
            AND($P215&lt;&gt;"", $P215&lt;&gt;"...", $P215&lt;&gt;"입력오류", $T$19=$P215)
        )
    )
)</f>
        <v>1</v>
      </c>
    </row>
    <row r="216" spans="1:17">
      <c r="A216" t="s">
        <v>850</v>
      </c>
      <c r="B216" t="s">
        <v>851</v>
      </c>
      <c r="C216" t="s">
        <v>415</v>
      </c>
      <c r="D216" t="s">
        <v>568</v>
      </c>
      <c r="E216" t="s">
        <v>9724</v>
      </c>
      <c r="F216" t="s">
        <v>9725</v>
      </c>
      <c r="I216">
        <f t="shared" si="10"/>
        <v>215</v>
      </c>
      <c r="J216">
        <f t="shared" si="11"/>
        <v>215</v>
      </c>
      <c r="K216">
        <f t="shared" si="9"/>
        <v>1</v>
      </c>
      <c r="L216" t="b">
        <f>COUNTIF($N$2:N216, N216)=1</f>
        <v>1</v>
      </c>
      <c r="M216" s="37">
        <f>IF( $Q216, MAX($M$1:M215)+1, 0)</f>
        <v>151</v>
      </c>
      <c r="N216" t="str" cm="1">
        <f t="array" ref="N216">INDEX($A$9:$F$1048576, $J216, $K216 )</f>
        <v>03914</v>
      </c>
      <c r="O216" t="str" cm="1">
        <f t="array" ref="O216">INDEX($B$9:$F$1048576, $J216, $K216 )</f>
        <v>SK</v>
      </c>
      <c r="P216" t="str" cm="1">
        <f t="array" ref="P216">IF( $L216, TRIM(_xll.IMDP("IR", $G$5&amp;$N216, $G$6)), "" )</f>
        <v>공모/무보증AA+</v>
      </c>
      <c r="Q216" t="b" cm="1">
        <f t="array" ref="Q216">IF(
    $U$1=1, AND($P216&lt;&gt;"", $P216&lt;&gt;"...", $P216&lt;&gt;"입력오류"),
    IF(
        $U$18=1, AND($P216&lt;&gt;"", $P216&lt;&gt;"...", $P216&lt;&gt;"입력오류", ISNUMBER(FIND(INDEX($T$2:$T$7,$U$1),$P216))),
        IF(
            $U$17="기타", AND($P216&lt;&gt;"", $P216&lt;&gt;"...", $P216&lt;&gt;"입력오류", NOT(ISNUMBER(FIND($T$21:$T$34,$P216)))),
            AND($P216&lt;&gt;"", $P216&lt;&gt;"...", $P216&lt;&gt;"입력오류", $T$19=$P216)
        )
    )
)</f>
        <v>1</v>
      </c>
    </row>
    <row r="217" spans="1:17">
      <c r="A217" t="s">
        <v>440</v>
      </c>
      <c r="B217" t="s">
        <v>549</v>
      </c>
      <c r="C217" t="s">
        <v>9662</v>
      </c>
      <c r="D217" t="s">
        <v>9663</v>
      </c>
      <c r="E217" t="s">
        <v>12888</v>
      </c>
      <c r="F217" t="s">
        <v>12889</v>
      </c>
      <c r="I217">
        <f t="shared" si="10"/>
        <v>216</v>
      </c>
      <c r="J217">
        <f t="shared" si="11"/>
        <v>216</v>
      </c>
      <c r="K217">
        <f t="shared" si="9"/>
        <v>1</v>
      </c>
      <c r="L217" t="b">
        <f>COUNTIF($N$2:N217, N217)=1</f>
        <v>1</v>
      </c>
      <c r="M217" s="37">
        <f>IF( $Q217, MAX($M$1:M216)+1, 0)</f>
        <v>152</v>
      </c>
      <c r="N217" t="str" cm="1">
        <f t="array" ref="N217">INDEX($A$9:$F$1048576, $J217, $K217 )</f>
        <v>03920</v>
      </c>
      <c r="O217" t="str" cm="1">
        <f t="array" ref="O217">INDEX($B$9:$F$1048576, $J217, $K217 )</f>
        <v>한국도로공사</v>
      </c>
      <c r="P217" t="str" cm="1">
        <f t="array" ref="P217">IF( $L217, TRIM(_xll.IMDP("IR", $G$5&amp;$N217, $G$6)), "" )</f>
        <v>공사/공단채AAA</v>
      </c>
      <c r="Q217" t="b" cm="1">
        <f t="array" ref="Q217">IF(
    $U$1=1, AND($P217&lt;&gt;"", $P217&lt;&gt;"...", $P217&lt;&gt;"입력오류"),
    IF(
        $U$18=1, AND($P217&lt;&gt;"", $P217&lt;&gt;"...", $P217&lt;&gt;"입력오류", ISNUMBER(FIND(INDEX($T$2:$T$7,$U$1),$P217))),
        IF(
            $U$17="기타", AND($P217&lt;&gt;"", $P217&lt;&gt;"...", $P217&lt;&gt;"입력오류", NOT(ISNUMBER(FIND($T$21:$T$34,$P217)))),
            AND($P217&lt;&gt;"", $P217&lt;&gt;"...", $P217&lt;&gt;"입력오류", $T$19=$P217)
        )
    )
)</f>
        <v>1</v>
      </c>
    </row>
    <row r="218" spans="1:17">
      <c r="A218" t="s">
        <v>241</v>
      </c>
      <c r="B218" t="s">
        <v>550</v>
      </c>
      <c r="C218" t="s">
        <v>331</v>
      </c>
      <c r="D218" t="s">
        <v>98</v>
      </c>
      <c r="E218" t="s">
        <v>12890</v>
      </c>
      <c r="F218" t="s">
        <v>12891</v>
      </c>
      <c r="I218">
        <f t="shared" si="10"/>
        <v>217</v>
      </c>
      <c r="J218">
        <f t="shared" si="11"/>
        <v>217</v>
      </c>
      <c r="K218">
        <f t="shared" si="9"/>
        <v>1</v>
      </c>
      <c r="L218" t="b">
        <f>COUNTIF($N$2:N218, N218)=1</f>
        <v>1</v>
      </c>
      <c r="M218" s="37">
        <f>IF( $Q218, MAX($M$1:M217)+1, 0)</f>
        <v>153</v>
      </c>
      <c r="N218" t="str" cm="1">
        <f t="array" ref="N218">INDEX($A$9:$F$1048576, $J218, $K218 )</f>
        <v>03922</v>
      </c>
      <c r="O218" t="str" cm="1">
        <f t="array" ref="O218">INDEX($B$9:$F$1048576, $J218, $K218 )</f>
        <v>LG디스플레이</v>
      </c>
      <c r="P218" t="str" cm="1">
        <f t="array" ref="P218">IF( $L218, TRIM(_xll.IMDP("IR", $G$5&amp;$N218, $G$6)), "" )</f>
        <v>공모/무보증A0</v>
      </c>
      <c r="Q218" t="b" cm="1">
        <f t="array" ref="Q218">IF(
    $U$1=1, AND($P218&lt;&gt;"", $P218&lt;&gt;"...", $P218&lt;&gt;"입력오류"),
    IF(
        $U$18=1, AND($P218&lt;&gt;"", $P218&lt;&gt;"...", $P218&lt;&gt;"입력오류", ISNUMBER(FIND(INDEX($T$2:$T$7,$U$1),$P218))),
        IF(
            $U$17="기타", AND($P218&lt;&gt;"", $P218&lt;&gt;"...", $P218&lt;&gt;"입력오류", NOT(ISNUMBER(FIND($T$21:$T$34,$P218)))),
            AND($P218&lt;&gt;"", $P218&lt;&gt;"...", $P218&lt;&gt;"입력오류", $T$19=$P218)
        )
    )
)</f>
        <v>1</v>
      </c>
    </row>
    <row r="219" spans="1:17">
      <c r="A219" t="s">
        <v>437</v>
      </c>
      <c r="B219" t="s">
        <v>169</v>
      </c>
      <c r="C219" t="s">
        <v>393</v>
      </c>
      <c r="D219" t="s">
        <v>570</v>
      </c>
      <c r="E219" t="s">
        <v>209</v>
      </c>
      <c r="F219" t="s">
        <v>21</v>
      </c>
      <c r="I219">
        <f t="shared" si="10"/>
        <v>218</v>
      </c>
      <c r="J219">
        <f t="shared" si="11"/>
        <v>218</v>
      </c>
      <c r="K219">
        <f t="shared" si="9"/>
        <v>1</v>
      </c>
      <c r="L219" t="b">
        <f>COUNTIF($N$2:N219, N219)=1</f>
        <v>1</v>
      </c>
      <c r="M219" s="37">
        <f>IF( $Q219, MAX($M$1:M218)+1, 0)</f>
        <v>154</v>
      </c>
      <c r="N219" t="str" cm="1">
        <f t="array" ref="N219">INDEX($A$9:$F$1048576, $J219, $K219 )</f>
        <v>03934</v>
      </c>
      <c r="O219" t="str" cm="1">
        <f t="array" ref="O219">INDEX($B$9:$F$1048576, $J219, $K219 )</f>
        <v>중소벤처기업진흥공단</v>
      </c>
      <c r="P219" t="str" cm="1">
        <f t="array" ref="P219">IF( $L219, TRIM(_xll.IMDP("IR", $G$5&amp;$N219, $G$6)), "" )</f>
        <v>공사/공단채AAA</v>
      </c>
      <c r="Q219" t="b" cm="1">
        <f t="array" ref="Q219">IF(
    $U$1=1, AND($P219&lt;&gt;"", $P219&lt;&gt;"...", $P219&lt;&gt;"입력오류"),
    IF(
        $U$18=1, AND($P219&lt;&gt;"", $P219&lt;&gt;"...", $P219&lt;&gt;"입력오류", ISNUMBER(FIND(INDEX($T$2:$T$7,$U$1),$P219))),
        IF(
            $U$17="기타", AND($P219&lt;&gt;"", $P219&lt;&gt;"...", $P219&lt;&gt;"입력오류", NOT(ISNUMBER(FIND($T$21:$T$34,$P219)))),
            AND($P219&lt;&gt;"", $P219&lt;&gt;"...", $P219&lt;&gt;"입력오류", $T$19=$P219)
        )
    )
)</f>
        <v>1</v>
      </c>
    </row>
    <row r="220" spans="1:17">
      <c r="A220" t="s">
        <v>398</v>
      </c>
      <c r="B220" t="s">
        <v>143</v>
      </c>
      <c r="C220" t="s">
        <v>176</v>
      </c>
      <c r="D220" t="s">
        <v>571</v>
      </c>
      <c r="E220" t="s">
        <v>213</v>
      </c>
      <c r="F220" t="s">
        <v>24</v>
      </c>
      <c r="I220">
        <f t="shared" si="10"/>
        <v>219</v>
      </c>
      <c r="J220">
        <f t="shared" si="11"/>
        <v>219</v>
      </c>
      <c r="K220">
        <f t="shared" si="9"/>
        <v>1</v>
      </c>
      <c r="L220" t="b">
        <f>COUNTIF($N$2:N220, N220)=1</f>
        <v>1</v>
      </c>
      <c r="M220" s="37">
        <f>IF( $Q220, MAX($M$1:M219)+1, 0)</f>
        <v>155</v>
      </c>
      <c r="N220" t="str" cm="1">
        <f t="array" ref="N220">INDEX($A$9:$F$1048576, $J220, $K220 )</f>
        <v>03936</v>
      </c>
      <c r="O220" t="str" cm="1">
        <f t="array" ref="O220">INDEX($B$9:$F$1048576, $J220, $K220 )</f>
        <v>여수광양항만공사</v>
      </c>
      <c r="P220" t="str" cm="1">
        <f t="array" ref="P220">IF( $L220, TRIM(_xll.IMDP("IR", $G$5&amp;$N220, $G$6)), "" )</f>
        <v>공사/공단채AAA</v>
      </c>
      <c r="Q220" t="b" cm="1">
        <f t="array" ref="Q220">IF(
    $U$1=1, AND($P220&lt;&gt;"", $P220&lt;&gt;"...", $P220&lt;&gt;"입력오류"),
    IF(
        $U$18=1, AND($P220&lt;&gt;"", $P220&lt;&gt;"...", $P220&lt;&gt;"입력오류", ISNUMBER(FIND(INDEX($T$2:$T$7,$U$1),$P220))),
        IF(
            $U$17="기타", AND($P220&lt;&gt;"", $P220&lt;&gt;"...", $P220&lt;&gt;"입력오류", NOT(ISNUMBER(FIND($T$21:$T$34,$P220)))),
            AND($P220&lt;&gt;"", $P220&lt;&gt;"...", $P220&lt;&gt;"입력오류", $T$19=$P220)
        )
    )
)</f>
        <v>1</v>
      </c>
    </row>
    <row r="221" spans="1:17">
      <c r="A221" t="s">
        <v>304</v>
      </c>
      <c r="B221" t="s">
        <v>551</v>
      </c>
      <c r="C221" t="s">
        <v>9664</v>
      </c>
      <c r="D221" t="s">
        <v>9665</v>
      </c>
      <c r="E221" t="s">
        <v>12892</v>
      </c>
      <c r="F221" t="s">
        <v>12893</v>
      </c>
      <c r="I221">
        <f t="shared" si="10"/>
        <v>220</v>
      </c>
      <c r="J221">
        <f t="shared" si="11"/>
        <v>220</v>
      </c>
      <c r="K221">
        <f t="shared" si="9"/>
        <v>1</v>
      </c>
      <c r="L221" t="b">
        <f>COUNTIF($N$2:N221, N221)=1</f>
        <v>1</v>
      </c>
      <c r="M221" s="37">
        <f>IF( $Q221, MAX($M$1:M220)+1, 0)</f>
        <v>156</v>
      </c>
      <c r="N221" t="str" cm="1">
        <f t="array" ref="N221">INDEX($A$9:$F$1048576, $J221, $K221 )</f>
        <v>03937</v>
      </c>
      <c r="O221" t="str" cm="1">
        <f t="array" ref="O221">INDEX($B$9:$F$1048576, $J221, $K221 )</f>
        <v>인천국제공항공사</v>
      </c>
      <c r="P221" t="str" cm="1">
        <f t="array" ref="P221">IF( $L221, TRIM(_xll.IMDP("IR", $G$5&amp;$N221, $G$6)), "" )</f>
        <v>공사/공단채AAA</v>
      </c>
      <c r="Q221" t="b" cm="1">
        <f t="array" ref="Q221">IF(
    $U$1=1, AND($P221&lt;&gt;"", $P221&lt;&gt;"...", $P221&lt;&gt;"입력오류"),
    IF(
        $U$18=1, AND($P221&lt;&gt;"", $P221&lt;&gt;"...", $P221&lt;&gt;"입력오류", ISNUMBER(FIND(INDEX($T$2:$T$7,$U$1),$P221))),
        IF(
            $U$17="기타", AND($P221&lt;&gt;"", $P221&lt;&gt;"...", $P221&lt;&gt;"입력오류", NOT(ISNUMBER(FIND($T$21:$T$34,$P221)))),
            AND($P221&lt;&gt;"", $P221&lt;&gt;"...", $P221&lt;&gt;"입력오류", $T$19=$P221)
        )
    )
)</f>
        <v>1</v>
      </c>
    </row>
    <row r="222" spans="1:17">
      <c r="A222" t="s">
        <v>5606</v>
      </c>
      <c r="B222" t="s">
        <v>5607</v>
      </c>
      <c r="C222" t="s">
        <v>390</v>
      </c>
      <c r="D222" t="s">
        <v>138</v>
      </c>
      <c r="E222" t="s">
        <v>9728</v>
      </c>
      <c r="F222" t="s">
        <v>9729</v>
      </c>
      <c r="I222">
        <f t="shared" si="10"/>
        <v>221</v>
      </c>
      <c r="J222">
        <f t="shared" si="11"/>
        <v>221</v>
      </c>
      <c r="K222">
        <f t="shared" si="9"/>
        <v>1</v>
      </c>
      <c r="L222" t="b">
        <f>COUNTIF($N$2:N222, N222)=1</f>
        <v>1</v>
      </c>
      <c r="M222" s="37">
        <f>IF( $Q222, MAX($M$1:M221)+1, 0)</f>
        <v>0</v>
      </c>
      <c r="N222" t="str" cm="1">
        <f t="array" ref="N222">INDEX($A$9:$F$1048576, $J222, $K222 )</f>
        <v>03940</v>
      </c>
      <c r="O222" t="str" cm="1">
        <f t="array" ref="O222">INDEX($B$9:$F$1048576, $J222, $K222 )</f>
        <v>휴비스</v>
      </c>
      <c r="P222" t="str" cm="1">
        <f t="array" ref="P222">IF( $L222, TRIM(_xll.IMDP("IR", $G$5&amp;$N222, $G$6)), "" )</f>
        <v/>
      </c>
      <c r="Q222" t="b" cm="1">
        <f t="array" ref="Q222">IF(
    $U$1=1, AND($P222&lt;&gt;"", $P222&lt;&gt;"...", $P222&lt;&gt;"입력오류"),
    IF(
        $U$18=1, AND($P222&lt;&gt;"", $P222&lt;&gt;"...", $P222&lt;&gt;"입력오류", ISNUMBER(FIND(INDEX($T$2:$T$7,$U$1),$P222))),
        IF(
            $U$17="기타", AND($P222&lt;&gt;"", $P222&lt;&gt;"...", $P222&lt;&gt;"입력오류", NOT(ISNUMBER(FIND($T$21:$T$34,$P222)))),
            AND($P222&lt;&gt;"", $P222&lt;&gt;"...", $P222&lt;&gt;"입력오류", $T$19=$P222)
        )
    )
)</f>
        <v>0</v>
      </c>
    </row>
    <row r="223" spans="1:17">
      <c r="A223" t="s">
        <v>197</v>
      </c>
      <c r="B223" t="s">
        <v>552</v>
      </c>
      <c r="C223" t="s">
        <v>9666</v>
      </c>
      <c r="D223" t="s">
        <v>9667</v>
      </c>
      <c r="E223" t="s">
        <v>12894</v>
      </c>
      <c r="F223" t="s">
        <v>12895</v>
      </c>
      <c r="I223">
        <f t="shared" si="10"/>
        <v>222</v>
      </c>
      <c r="J223">
        <f t="shared" si="11"/>
        <v>222</v>
      </c>
      <c r="K223">
        <f t="shared" si="9"/>
        <v>1</v>
      </c>
      <c r="L223" t="b">
        <f>COUNTIF($N$2:N223, N223)=1</f>
        <v>1</v>
      </c>
      <c r="M223" s="37">
        <f>IF( $Q223, MAX($M$1:M222)+1, 0)</f>
        <v>157</v>
      </c>
      <c r="N223" t="str" cm="1">
        <f t="array" ref="N223">INDEX($A$9:$F$1048576, $J223, $K223 )</f>
        <v>03946</v>
      </c>
      <c r="O223" t="str" cm="1">
        <f t="array" ref="O223">INDEX($B$9:$F$1048576, $J223, $K223 )</f>
        <v>우리은행</v>
      </c>
      <c r="P223" t="str" cm="1">
        <f t="array" ref="P223">IF( $L223, TRIM(_xll.IMDP("IR", $G$5&amp;$N223, $G$6)), "" )</f>
        <v>은행채AAA</v>
      </c>
      <c r="Q223" t="b" cm="1">
        <f t="array" ref="Q223">IF(
    $U$1=1, AND($P223&lt;&gt;"", $P223&lt;&gt;"...", $P223&lt;&gt;"입력오류"),
    IF(
        $U$18=1, AND($P223&lt;&gt;"", $P223&lt;&gt;"...", $P223&lt;&gt;"입력오류", ISNUMBER(FIND(INDEX($T$2:$T$7,$U$1),$P223))),
        IF(
            $U$17="기타", AND($P223&lt;&gt;"", $P223&lt;&gt;"...", $P223&lt;&gt;"입력오류", NOT(ISNUMBER(FIND($T$21:$T$34,$P223)))),
            AND($P223&lt;&gt;"", $P223&lt;&gt;"...", $P223&lt;&gt;"입력오류", $T$19=$P223)
        )
    )
)</f>
        <v>1</v>
      </c>
    </row>
    <row r="224" spans="1:17">
      <c r="A224" t="s">
        <v>377</v>
      </c>
      <c r="B224" t="s">
        <v>127</v>
      </c>
      <c r="C224" t="s">
        <v>179</v>
      </c>
      <c r="D224" t="s">
        <v>4</v>
      </c>
      <c r="E224" t="s">
        <v>12896</v>
      </c>
      <c r="F224" t="s">
        <v>12897</v>
      </c>
      <c r="I224">
        <f t="shared" si="10"/>
        <v>223</v>
      </c>
      <c r="J224">
        <f t="shared" si="11"/>
        <v>223</v>
      </c>
      <c r="K224">
        <f t="shared" si="9"/>
        <v>1</v>
      </c>
      <c r="L224" t="b">
        <f>COUNTIF($N$2:N224, N224)=1</f>
        <v>1</v>
      </c>
      <c r="M224" s="37">
        <f>IF( $Q224, MAX($M$1:M223)+1, 0)</f>
        <v>158</v>
      </c>
      <c r="N224" t="str" cm="1">
        <f t="array" ref="N224">INDEX($A$9:$F$1048576, $J224, $K224 )</f>
        <v>03954</v>
      </c>
      <c r="O224" t="str" cm="1">
        <f t="array" ref="O224">INDEX($B$9:$F$1048576, $J224, $K224 )</f>
        <v>지에스이피에스</v>
      </c>
      <c r="P224" t="str" cm="1">
        <f t="array" ref="P224">IF( $L224, TRIM(_xll.IMDP("IR", $G$5&amp;$N224, $G$6)), "" )</f>
        <v>공모/무보증AA0</v>
      </c>
      <c r="Q224" t="b" cm="1">
        <f t="array" ref="Q224">IF(
    $U$1=1, AND($P224&lt;&gt;"", $P224&lt;&gt;"...", $P224&lt;&gt;"입력오류"),
    IF(
        $U$18=1, AND($P224&lt;&gt;"", $P224&lt;&gt;"...", $P224&lt;&gt;"입력오류", ISNUMBER(FIND(INDEX($T$2:$T$7,$U$1),$P224))),
        IF(
            $U$17="기타", AND($P224&lt;&gt;"", $P224&lt;&gt;"...", $P224&lt;&gt;"입력오류", NOT(ISNUMBER(FIND($T$21:$T$34,$P224)))),
            AND($P224&lt;&gt;"", $P224&lt;&gt;"...", $P224&lt;&gt;"입력오류", $T$19=$P224)
        )
    )
)</f>
        <v>1</v>
      </c>
    </row>
    <row r="225" spans="1:17">
      <c r="A225" t="s">
        <v>314</v>
      </c>
      <c r="B225" t="s">
        <v>553</v>
      </c>
      <c r="C225" t="s">
        <v>9668</v>
      </c>
      <c r="D225" t="s">
        <v>9669</v>
      </c>
      <c r="E225" t="s">
        <v>12898</v>
      </c>
      <c r="F225" t="s">
        <v>12899</v>
      </c>
      <c r="I225">
        <f t="shared" si="10"/>
        <v>224</v>
      </c>
      <c r="J225">
        <f t="shared" si="11"/>
        <v>224</v>
      </c>
      <c r="K225">
        <f t="shared" si="9"/>
        <v>1</v>
      </c>
      <c r="L225" t="b">
        <f>COUNTIF($N$2:N225, N225)=1</f>
        <v>1</v>
      </c>
      <c r="M225" s="37">
        <f>IF( $Q225, MAX($M$1:M224)+1, 0)</f>
        <v>159</v>
      </c>
      <c r="N225" t="str" cm="1">
        <f t="array" ref="N225">INDEX($A$9:$F$1048576, $J225, $K225 )</f>
        <v>03962</v>
      </c>
      <c r="O225" t="str" cm="1">
        <f t="array" ref="O225">INDEX($B$9:$F$1048576, $J225, $K225 )</f>
        <v>현대트랜시스</v>
      </c>
      <c r="P225" t="str" cm="1">
        <f t="array" ref="P225">IF( $L225, TRIM(_xll.IMDP("IR", $G$5&amp;$N225, $G$6)), "" )</f>
        <v>공모/무보증AA-</v>
      </c>
      <c r="Q225" t="b" cm="1">
        <f t="array" ref="Q225">IF(
    $U$1=1, AND($P225&lt;&gt;"", $P225&lt;&gt;"...", $P225&lt;&gt;"입력오류"),
    IF(
        $U$18=1, AND($P225&lt;&gt;"", $P225&lt;&gt;"...", $P225&lt;&gt;"입력오류", ISNUMBER(FIND(INDEX($T$2:$T$7,$U$1),$P225))),
        IF(
            $U$17="기타", AND($P225&lt;&gt;"", $P225&lt;&gt;"...", $P225&lt;&gt;"입력오류", NOT(ISNUMBER(FIND($T$21:$T$34,$P225)))),
            AND($P225&lt;&gt;"", $P225&lt;&gt;"...", $P225&lt;&gt;"입력오류", $T$19=$P225)
        )
    )
)</f>
        <v>1</v>
      </c>
    </row>
    <row r="226" spans="1:17">
      <c r="A226" t="s">
        <v>340</v>
      </c>
      <c r="B226" t="s">
        <v>554</v>
      </c>
      <c r="C226" t="s">
        <v>9670</v>
      </c>
      <c r="D226" t="s">
        <v>9671</v>
      </c>
      <c r="E226" t="s">
        <v>9730</v>
      </c>
      <c r="F226" t="s">
        <v>9731</v>
      </c>
      <c r="I226">
        <f t="shared" si="10"/>
        <v>225</v>
      </c>
      <c r="J226">
        <f t="shared" si="11"/>
        <v>225</v>
      </c>
      <c r="K226">
        <f t="shared" si="9"/>
        <v>1</v>
      </c>
      <c r="L226" t="b">
        <f>COUNTIF($N$2:N226, N226)=1</f>
        <v>1</v>
      </c>
      <c r="M226" s="37">
        <f>IF( $Q226, MAX($M$1:M225)+1, 0)</f>
        <v>160</v>
      </c>
      <c r="N226" t="str" cm="1">
        <f t="array" ref="N226">INDEX($A$9:$F$1048576, $J226, $K226 )</f>
        <v>04004</v>
      </c>
      <c r="O226" t="str" cm="1">
        <f t="array" ref="O226">INDEX($B$9:$F$1048576, $J226, $K226 )</f>
        <v>대구도시개발공사</v>
      </c>
      <c r="P226" t="str" cm="1">
        <f t="array" ref="P226">IF( $L226, TRIM(_xll.IMDP("IR", $G$5&amp;$N226, $G$6)), "" )</f>
        <v>공사/공단채AA+</v>
      </c>
      <c r="Q226" t="b" cm="1">
        <f t="array" ref="Q226">IF(
    $U$1=1, AND($P226&lt;&gt;"", $P226&lt;&gt;"...", $P226&lt;&gt;"입력오류"),
    IF(
        $U$18=1, AND($P226&lt;&gt;"", $P226&lt;&gt;"...", $P226&lt;&gt;"입력오류", ISNUMBER(FIND(INDEX($T$2:$T$7,$U$1),$P226))),
        IF(
            $U$17="기타", AND($P226&lt;&gt;"", $P226&lt;&gt;"...", $P226&lt;&gt;"입력오류", NOT(ISNUMBER(FIND($T$21:$T$34,$P226)))),
            AND($P226&lt;&gt;"", $P226&lt;&gt;"...", $P226&lt;&gt;"입력오류", $T$19=$P226)
        )
    )
)</f>
        <v>1</v>
      </c>
    </row>
    <row r="227" spans="1:17">
      <c r="A227" t="s">
        <v>318</v>
      </c>
      <c r="B227" t="s">
        <v>85</v>
      </c>
      <c r="C227" t="s">
        <v>305</v>
      </c>
      <c r="D227" t="s">
        <v>573</v>
      </c>
      <c r="E227" t="s">
        <v>9732</v>
      </c>
      <c r="F227" t="s">
        <v>9733</v>
      </c>
      <c r="I227">
        <f t="shared" si="10"/>
        <v>226</v>
      </c>
      <c r="J227">
        <f t="shared" si="11"/>
        <v>226</v>
      </c>
      <c r="K227">
        <f t="shared" si="9"/>
        <v>1</v>
      </c>
      <c r="L227" t="b">
        <f>COUNTIF($N$2:N227, N227)=1</f>
        <v>1</v>
      </c>
      <c r="M227" s="37">
        <f>IF( $Q227, MAX($M$1:M226)+1, 0)</f>
        <v>161</v>
      </c>
      <c r="N227" t="str" cm="1">
        <f t="array" ref="N227">INDEX($A$9:$F$1048576, $J227, $K227 )</f>
        <v>04011</v>
      </c>
      <c r="O227" t="str" cm="1">
        <f t="array" ref="O227">INDEX($B$9:$F$1048576, $J227, $K227 )</f>
        <v>롯데글로벌로지스</v>
      </c>
      <c r="P227" t="str" cm="1">
        <f t="array" ref="P227">IF( $L227, TRIM(_xll.IMDP("IR", $G$5&amp;$N227, $G$6)), "" )</f>
        <v>공모/무보증A0</v>
      </c>
      <c r="Q227" t="b" cm="1">
        <f t="array" ref="Q227">IF(
    $U$1=1, AND($P227&lt;&gt;"", $P227&lt;&gt;"...", $P227&lt;&gt;"입력오류"),
    IF(
        $U$18=1, AND($P227&lt;&gt;"", $P227&lt;&gt;"...", $P227&lt;&gt;"입력오류", ISNUMBER(FIND(INDEX($T$2:$T$7,$U$1),$P227))),
        IF(
            $U$17="기타", AND($P227&lt;&gt;"", $P227&lt;&gt;"...", $P227&lt;&gt;"입력오류", NOT(ISNUMBER(FIND($T$21:$T$34,$P227)))),
            AND($P227&lt;&gt;"", $P227&lt;&gt;"...", $P227&lt;&gt;"입력오류", $T$19=$P227)
        )
    )
)</f>
        <v>1</v>
      </c>
    </row>
    <row r="228" spans="1:17">
      <c r="A228" t="s">
        <v>330</v>
      </c>
      <c r="B228" t="s">
        <v>97</v>
      </c>
      <c r="C228" t="s">
        <v>9672</v>
      </c>
      <c r="D228" t="s">
        <v>9673</v>
      </c>
      <c r="E228" t="s">
        <v>12900</v>
      </c>
      <c r="F228" t="s">
        <v>12901</v>
      </c>
      <c r="I228">
        <f t="shared" si="10"/>
        <v>227</v>
      </c>
      <c r="J228">
        <f t="shared" si="11"/>
        <v>227</v>
      </c>
      <c r="K228">
        <f t="shared" si="9"/>
        <v>1</v>
      </c>
      <c r="L228" t="b">
        <f>COUNTIF($N$2:N228, N228)=1</f>
        <v>1</v>
      </c>
      <c r="M228" s="37">
        <f>IF( $Q228, MAX($M$1:M227)+1, 0)</f>
        <v>162</v>
      </c>
      <c r="N228" t="str" cm="1">
        <f t="array" ref="N228">INDEX($A$9:$F$1048576, $J228, $K228 )</f>
        <v>04016</v>
      </c>
      <c r="O228" t="str" cm="1">
        <f t="array" ref="O228">INDEX($B$9:$F$1048576, $J228, $K228 )</f>
        <v>아이비케이캐피탈</v>
      </c>
      <c r="P228" t="str" cm="1">
        <f t="array" ref="P228">IF( $L228, TRIM(_xll.IMDP("IR", $G$5&amp;$N228, $G$6)), "" )</f>
        <v>기타금융채AA-</v>
      </c>
      <c r="Q228" t="b" cm="1">
        <f t="array" ref="Q228">IF(
    $U$1=1, AND($P228&lt;&gt;"", $P228&lt;&gt;"...", $P228&lt;&gt;"입력오류"),
    IF(
        $U$18=1, AND($P228&lt;&gt;"", $P228&lt;&gt;"...", $P228&lt;&gt;"입력오류", ISNUMBER(FIND(INDEX($T$2:$T$7,$U$1),$P228))),
        IF(
            $U$17="기타", AND($P228&lt;&gt;"", $P228&lt;&gt;"...", $P228&lt;&gt;"입력오류", NOT(ISNUMBER(FIND($T$21:$T$34,$P228)))),
            AND($P228&lt;&gt;"", $P228&lt;&gt;"...", $P228&lt;&gt;"입력오류", $T$19=$P228)
        )
    )
)</f>
        <v>1</v>
      </c>
    </row>
    <row r="229" spans="1:17">
      <c r="A229" t="s">
        <v>852</v>
      </c>
      <c r="B229" t="s">
        <v>853</v>
      </c>
      <c r="C229" t="s">
        <v>9674</v>
      </c>
      <c r="D229" t="s">
        <v>9675</v>
      </c>
      <c r="E229" t="s">
        <v>9736</v>
      </c>
      <c r="F229" t="s">
        <v>9737</v>
      </c>
      <c r="I229">
        <f t="shared" si="10"/>
        <v>228</v>
      </c>
      <c r="J229">
        <f t="shared" si="11"/>
        <v>228</v>
      </c>
      <c r="K229">
        <f t="shared" si="9"/>
        <v>1</v>
      </c>
      <c r="L229" t="b">
        <f>COUNTIF($N$2:N229, N229)=1</f>
        <v>1</v>
      </c>
      <c r="M229" s="37">
        <f>IF( $Q229, MAX($M$1:M228)+1, 0)</f>
        <v>163</v>
      </c>
      <c r="N229" t="str" cm="1">
        <f t="array" ref="N229">INDEX($A$9:$F$1048576, $J229, $K229 )</f>
        <v>04019</v>
      </c>
      <c r="O229" t="str" cm="1">
        <f t="array" ref="O229">INDEX($B$9:$F$1048576, $J229, $K229 )</f>
        <v>농어촌공사</v>
      </c>
      <c r="P229" t="str" cm="1">
        <f t="array" ref="P229">IF( $L229, TRIM(_xll.IMDP("IR", $G$5&amp;$N229, $G$6)), "" )</f>
        <v>공사/공단채AAA</v>
      </c>
      <c r="Q229" t="b" cm="1">
        <f t="array" ref="Q229">IF(
    $U$1=1, AND($P229&lt;&gt;"", $P229&lt;&gt;"...", $P229&lt;&gt;"입력오류"),
    IF(
        $U$18=1, AND($P229&lt;&gt;"", $P229&lt;&gt;"...", $P229&lt;&gt;"입력오류", ISNUMBER(FIND(INDEX($T$2:$T$7,$U$1),$P229))),
        IF(
            $U$17="기타", AND($P229&lt;&gt;"", $P229&lt;&gt;"...", $P229&lt;&gt;"입력오류", NOT(ISNUMBER(FIND($T$21:$T$34,$P229)))),
            AND($P229&lt;&gt;"", $P229&lt;&gt;"...", $P229&lt;&gt;"입력오류", $T$19=$P229)
        )
    )
)</f>
        <v>1</v>
      </c>
    </row>
    <row r="230" spans="1:17">
      <c r="A230" t="s">
        <v>323</v>
      </c>
      <c r="B230" t="s">
        <v>91</v>
      </c>
      <c r="C230" t="s">
        <v>312</v>
      </c>
      <c r="D230" t="s">
        <v>574</v>
      </c>
      <c r="E230" t="s">
        <v>9740</v>
      </c>
      <c r="F230" t="s">
        <v>9741</v>
      </c>
      <c r="I230">
        <f t="shared" si="10"/>
        <v>229</v>
      </c>
      <c r="J230">
        <f t="shared" si="11"/>
        <v>229</v>
      </c>
      <c r="K230">
        <f t="shared" si="9"/>
        <v>1</v>
      </c>
      <c r="L230" t="b">
        <f>COUNTIF($N$2:N230, N230)=1</f>
        <v>1</v>
      </c>
      <c r="M230" s="37">
        <f>IF( $Q230, MAX($M$1:M229)+1, 0)</f>
        <v>164</v>
      </c>
      <c r="N230" t="str" cm="1">
        <f t="array" ref="N230">INDEX($A$9:$F$1048576, $J230, $K230 )</f>
        <v>04021</v>
      </c>
      <c r="O230" t="str" cm="1">
        <f t="array" ref="O230">INDEX($B$9:$F$1048576, $J230, $K230 )</f>
        <v>부산도시공사</v>
      </c>
      <c r="P230" t="str" cm="1">
        <f t="array" ref="P230">IF( $L230, TRIM(_xll.IMDP("IR", $G$5&amp;$N230, $G$6)), "" )</f>
        <v>공사/공단채AA+</v>
      </c>
      <c r="Q230" t="b" cm="1">
        <f t="array" ref="Q230">IF(
    $U$1=1, AND($P230&lt;&gt;"", $P230&lt;&gt;"...", $P230&lt;&gt;"입력오류"),
    IF(
        $U$18=1, AND($P230&lt;&gt;"", $P230&lt;&gt;"...", $P230&lt;&gt;"입력오류", ISNUMBER(FIND(INDEX($T$2:$T$7,$U$1),$P230))),
        IF(
            $U$17="기타", AND($P230&lt;&gt;"", $P230&lt;&gt;"...", $P230&lt;&gt;"입력오류", NOT(ISNUMBER(FIND($T$21:$T$34,$P230)))),
            AND($P230&lt;&gt;"", $P230&lt;&gt;"...", $P230&lt;&gt;"입력오류", $T$19=$P230)
        )
    )
)</f>
        <v>1</v>
      </c>
    </row>
    <row r="231" spans="1:17">
      <c r="A231" t="s">
        <v>345</v>
      </c>
      <c r="B231" t="s">
        <v>105</v>
      </c>
      <c r="C231" t="s">
        <v>9676</v>
      </c>
      <c r="D231" t="s">
        <v>9677</v>
      </c>
      <c r="E231" t="s">
        <v>686</v>
      </c>
      <c r="F231" t="s">
        <v>133</v>
      </c>
      <c r="I231">
        <f t="shared" si="10"/>
        <v>230</v>
      </c>
      <c r="J231">
        <f t="shared" si="11"/>
        <v>230</v>
      </c>
      <c r="K231">
        <f t="shared" si="9"/>
        <v>1</v>
      </c>
      <c r="L231" t="b">
        <f>COUNTIF($N$2:N231, N231)=1</f>
        <v>1</v>
      </c>
      <c r="M231" s="37">
        <f>IF( $Q231, MAX($M$1:M230)+1, 0)</f>
        <v>0</v>
      </c>
      <c r="N231" t="str" cm="1">
        <f t="array" ref="N231">INDEX($A$9:$F$1048576, $J231, $K231 )</f>
        <v>04047</v>
      </c>
      <c r="O231" t="str" cm="1">
        <f t="array" ref="O231">INDEX($B$9:$F$1048576, $J231, $K231 )</f>
        <v>대보건설</v>
      </c>
      <c r="P231" t="str" cm="1">
        <f t="array" ref="P231">IF( $L231, TRIM(_xll.IMDP("IR", $G$5&amp;$N231, $G$6)), "" )</f>
        <v/>
      </c>
      <c r="Q231" t="b" cm="1">
        <f t="array" ref="Q231">IF(
    $U$1=1, AND($P231&lt;&gt;"", $P231&lt;&gt;"...", $P231&lt;&gt;"입력오류"),
    IF(
        $U$18=1, AND($P231&lt;&gt;"", $P231&lt;&gt;"...", $P231&lt;&gt;"입력오류", ISNUMBER(FIND(INDEX($T$2:$T$7,$U$1),$P231))),
        IF(
            $U$17="기타", AND($P231&lt;&gt;"", $P231&lt;&gt;"...", $P231&lt;&gt;"입력오류", NOT(ISNUMBER(FIND($T$21:$T$34,$P231)))),
            AND($P231&lt;&gt;"", $P231&lt;&gt;"...", $P231&lt;&gt;"입력오류", $T$19=$P231)
        )
    )
)</f>
        <v>0</v>
      </c>
    </row>
    <row r="232" spans="1:17">
      <c r="A232" t="s">
        <v>419</v>
      </c>
      <c r="B232" t="s">
        <v>555</v>
      </c>
      <c r="C232" t="s">
        <v>228</v>
      </c>
      <c r="D232" t="s">
        <v>575</v>
      </c>
      <c r="E232" t="s">
        <v>12902</v>
      </c>
      <c r="F232" t="s">
        <v>12903</v>
      </c>
      <c r="I232">
        <f t="shared" si="10"/>
        <v>231</v>
      </c>
      <c r="J232">
        <f t="shared" si="11"/>
        <v>231</v>
      </c>
      <c r="K232">
        <f t="shared" si="9"/>
        <v>1</v>
      </c>
      <c r="L232" t="b">
        <f>COUNTIF($N$2:N232, N232)=1</f>
        <v>1</v>
      </c>
      <c r="M232" s="37">
        <f>IF( $Q232, MAX($M$1:M231)+1, 0)</f>
        <v>165</v>
      </c>
      <c r="N232" t="str" cm="1">
        <f t="array" ref="N232">INDEX($A$9:$F$1048576, $J232, $K232 )</f>
        <v>04053</v>
      </c>
      <c r="O232" t="str" cm="1">
        <f t="array" ref="O232">INDEX($B$9:$F$1048576, $J232, $K232 )</f>
        <v>이랜드월드</v>
      </c>
      <c r="P232" t="str" cm="1">
        <f t="array" ref="P232">IF( $L232, TRIM(_xll.IMDP("IR", $G$5&amp;$N232, $G$6)), "" )</f>
        <v>공모/무보증BBB0</v>
      </c>
      <c r="Q232" t="b" cm="1">
        <f t="array" ref="Q232">IF(
    $U$1=1, AND($P232&lt;&gt;"", $P232&lt;&gt;"...", $P232&lt;&gt;"입력오류"),
    IF(
        $U$18=1, AND($P232&lt;&gt;"", $P232&lt;&gt;"...", $P232&lt;&gt;"입력오류", ISNUMBER(FIND(INDEX($T$2:$T$7,$U$1),$P232))),
        IF(
            $U$17="기타", AND($P232&lt;&gt;"", $P232&lt;&gt;"...", $P232&lt;&gt;"입력오류", NOT(ISNUMBER(FIND($T$21:$T$34,$P232)))),
            AND($P232&lt;&gt;"", $P232&lt;&gt;"...", $P232&lt;&gt;"입력오류", $T$19=$P232)
        )
    )
)</f>
        <v>1</v>
      </c>
    </row>
    <row r="233" spans="1:17">
      <c r="A233" t="s">
        <v>224</v>
      </c>
      <c r="B233" t="s">
        <v>854</v>
      </c>
      <c r="C233" t="s">
        <v>394</v>
      </c>
      <c r="D233" t="s">
        <v>141</v>
      </c>
      <c r="E233" t="s">
        <v>9742</v>
      </c>
      <c r="F233" t="s">
        <v>9743</v>
      </c>
      <c r="I233">
        <f t="shared" si="10"/>
        <v>232</v>
      </c>
      <c r="J233">
        <f t="shared" si="11"/>
        <v>232</v>
      </c>
      <c r="K233">
        <f t="shared" si="9"/>
        <v>1</v>
      </c>
      <c r="L233" t="b">
        <f>COUNTIF($N$2:N233, N233)=1</f>
        <v>1</v>
      </c>
      <c r="M233" s="37">
        <f>IF( $Q233, MAX($M$1:M232)+1, 0)</f>
        <v>166</v>
      </c>
      <c r="N233" t="str" cm="1">
        <f t="array" ref="N233">INDEX($A$9:$F$1048576, $J233, $K233 )</f>
        <v>04067</v>
      </c>
      <c r="O233" t="str" cm="1">
        <f t="array" ref="O233">INDEX($B$9:$F$1048576, $J233, $K233 )</f>
        <v>대전도시공사</v>
      </c>
      <c r="P233" t="str" cm="1">
        <f t="array" ref="P233">IF( $L233, TRIM(_xll.IMDP("IR", $G$5&amp;$N233, $G$6)), "" )</f>
        <v>공사/공단채AA+</v>
      </c>
      <c r="Q233" t="b" cm="1">
        <f t="array" ref="Q233">IF(
    $U$1=1, AND($P233&lt;&gt;"", $P233&lt;&gt;"...", $P233&lt;&gt;"입력오류"),
    IF(
        $U$18=1, AND($P233&lt;&gt;"", $P233&lt;&gt;"...", $P233&lt;&gt;"입력오류", ISNUMBER(FIND(INDEX($T$2:$T$7,$U$1),$P233))),
        IF(
            $U$17="기타", AND($P233&lt;&gt;"", $P233&lt;&gt;"...", $P233&lt;&gt;"입력오류", NOT(ISNUMBER(FIND($T$21:$T$34,$P233)))),
            AND($P233&lt;&gt;"", $P233&lt;&gt;"...", $P233&lt;&gt;"입력오류", $T$19=$P233)
        )
    )
)</f>
        <v>1</v>
      </c>
    </row>
    <row r="234" spans="1:17">
      <c r="A234" t="s">
        <v>420</v>
      </c>
      <c r="B234" t="s">
        <v>556</v>
      </c>
      <c r="C234" t="s">
        <v>253</v>
      </c>
      <c r="D234" t="s">
        <v>47</v>
      </c>
      <c r="E234" t="s">
        <v>693</v>
      </c>
      <c r="F234" t="s">
        <v>626</v>
      </c>
      <c r="I234">
        <f t="shared" si="10"/>
        <v>233</v>
      </c>
      <c r="J234">
        <f t="shared" si="11"/>
        <v>233</v>
      </c>
      <c r="K234">
        <f t="shared" si="9"/>
        <v>1</v>
      </c>
      <c r="L234" t="b">
        <f>COUNTIF($N$2:N234, N234)=1</f>
        <v>1</v>
      </c>
      <c r="M234" s="37">
        <f>IF( $Q234, MAX($M$1:M233)+1, 0)</f>
        <v>0</v>
      </c>
      <c r="N234" t="str" cm="1">
        <f t="array" ref="N234">INDEX($A$9:$F$1048576, $J234, $K234 )</f>
        <v>04103</v>
      </c>
      <c r="O234" t="str" cm="1">
        <f t="array" ref="O234">INDEX($B$9:$F$1048576, $J234, $K234 )</f>
        <v>한전기술</v>
      </c>
      <c r="P234" t="str" cm="1">
        <f t="array" ref="P234">IF( $L234, TRIM(_xll.IMDP("IR", $G$5&amp;$N234, $G$6)), "" )</f>
        <v/>
      </c>
      <c r="Q234" t="b" cm="1">
        <f t="array" ref="Q234">IF(
    $U$1=1, AND($P234&lt;&gt;"", $P234&lt;&gt;"...", $P234&lt;&gt;"입력오류"),
    IF(
        $U$18=1, AND($P234&lt;&gt;"", $P234&lt;&gt;"...", $P234&lt;&gt;"입력오류", ISNUMBER(FIND(INDEX($T$2:$T$7,$U$1),$P234))),
        IF(
            $U$17="기타", AND($P234&lt;&gt;"", $P234&lt;&gt;"...", $P234&lt;&gt;"입력오류", NOT(ISNUMBER(FIND($T$21:$T$34,$P234)))),
            AND($P234&lt;&gt;"", $P234&lt;&gt;"...", $P234&lt;&gt;"입력오류", $T$19=$P234)
        )
    )
)</f>
        <v>0</v>
      </c>
    </row>
    <row r="235" spans="1:17">
      <c r="A235" t="s">
        <v>301</v>
      </c>
      <c r="B235" t="s">
        <v>81</v>
      </c>
      <c r="C235" t="s">
        <v>9678</v>
      </c>
      <c r="D235" t="s">
        <v>9679</v>
      </c>
      <c r="E235" t="s">
        <v>12904</v>
      </c>
      <c r="F235" t="s">
        <v>12905</v>
      </c>
      <c r="I235">
        <f t="shared" si="10"/>
        <v>234</v>
      </c>
      <c r="J235">
        <f t="shared" si="11"/>
        <v>234</v>
      </c>
      <c r="K235">
        <f t="shared" si="9"/>
        <v>1</v>
      </c>
      <c r="L235" t="b">
        <f>COUNTIF($N$2:N235, N235)=1</f>
        <v>1</v>
      </c>
      <c r="M235" s="37">
        <f>IF( $Q235, MAX($M$1:M234)+1, 0)</f>
        <v>167</v>
      </c>
      <c r="N235" t="str" cm="1">
        <f t="array" ref="N235">INDEX($A$9:$F$1048576, $J235, $K235 )</f>
        <v>04107</v>
      </c>
      <c r="O235" t="str" cm="1">
        <f t="array" ref="O235">INDEX($B$9:$F$1048576, $J235, $K235 )</f>
        <v>HL홀딩스</v>
      </c>
      <c r="P235" t="str" cm="1">
        <f t="array" ref="P235">IF( $L235, TRIM(_xll.IMDP("IR", $G$5&amp;$N235, $G$6)), "" )</f>
        <v>공모/무보증A0</v>
      </c>
      <c r="Q235" t="b" cm="1">
        <f t="array" ref="Q235">IF(
    $U$1=1, AND($P235&lt;&gt;"", $P235&lt;&gt;"...", $P235&lt;&gt;"입력오류"),
    IF(
        $U$18=1, AND($P235&lt;&gt;"", $P235&lt;&gt;"...", $P235&lt;&gt;"입력오류", ISNUMBER(FIND(INDEX($T$2:$T$7,$U$1),$P235))),
        IF(
            $U$17="기타", AND($P235&lt;&gt;"", $P235&lt;&gt;"...", $P235&lt;&gt;"입력오류", NOT(ISNUMBER(FIND($T$21:$T$34,$P235)))),
            AND($P235&lt;&gt;"", $P235&lt;&gt;"...", $P235&lt;&gt;"입력오류", $T$19=$P235)
        )
    )
)</f>
        <v>1</v>
      </c>
    </row>
    <row r="236" spans="1:17">
      <c r="A236" t="s">
        <v>376</v>
      </c>
      <c r="B236" t="s">
        <v>557</v>
      </c>
      <c r="C236" t="s">
        <v>883</v>
      </c>
      <c r="D236" t="s">
        <v>884</v>
      </c>
      <c r="E236" t="s">
        <v>12906</v>
      </c>
      <c r="F236" t="s">
        <v>12907</v>
      </c>
      <c r="I236">
        <f t="shared" si="10"/>
        <v>235</v>
      </c>
      <c r="J236">
        <f t="shared" si="11"/>
        <v>235</v>
      </c>
      <c r="K236">
        <f t="shared" si="9"/>
        <v>1</v>
      </c>
      <c r="L236" t="b">
        <f>COUNTIF($N$2:N236, N236)=1</f>
        <v>1</v>
      </c>
      <c r="M236" s="37">
        <f>IF( $Q236, MAX($M$1:M235)+1, 0)</f>
        <v>168</v>
      </c>
      <c r="N236" t="str" cm="1">
        <f t="array" ref="N236">INDEX($A$9:$F$1048576, $J236, $K236 )</f>
        <v>04130</v>
      </c>
      <c r="O236" t="str" cm="1">
        <f t="array" ref="O236">INDEX($B$9:$F$1048576, $J236, $K236 )</f>
        <v>경기주택도시공사</v>
      </c>
      <c r="P236" t="str" cm="1">
        <f t="array" ref="P236">IF( $L236, TRIM(_xll.IMDP("IR", $G$5&amp;$N236, $G$6)), "" )</f>
        <v>공사/공단채AAA</v>
      </c>
      <c r="Q236" t="b" cm="1">
        <f t="array" ref="Q236">IF(
    $U$1=1, AND($P236&lt;&gt;"", $P236&lt;&gt;"...", $P236&lt;&gt;"입력오류"),
    IF(
        $U$18=1, AND($P236&lt;&gt;"", $P236&lt;&gt;"...", $P236&lt;&gt;"입력오류", ISNUMBER(FIND(INDEX($T$2:$T$7,$U$1),$P236))),
        IF(
            $U$17="기타", AND($P236&lt;&gt;"", $P236&lt;&gt;"...", $P236&lt;&gt;"입력오류", NOT(ISNUMBER(FIND($T$21:$T$34,$P236)))),
            AND($P236&lt;&gt;"", $P236&lt;&gt;"...", $P236&lt;&gt;"입력오류", $T$19=$P236)
        )
    )
)</f>
        <v>1</v>
      </c>
    </row>
    <row r="237" spans="1:17">
      <c r="A237" t="s">
        <v>272</v>
      </c>
      <c r="B237" t="s">
        <v>63</v>
      </c>
      <c r="C237" t="s">
        <v>9680</v>
      </c>
      <c r="D237" t="s">
        <v>9681</v>
      </c>
      <c r="E237" t="s">
        <v>12908</v>
      </c>
      <c r="F237" t="s">
        <v>12909</v>
      </c>
      <c r="I237">
        <f t="shared" si="10"/>
        <v>236</v>
      </c>
      <c r="J237">
        <f t="shared" si="11"/>
        <v>236</v>
      </c>
      <c r="K237">
        <f t="shared" si="9"/>
        <v>1</v>
      </c>
      <c r="L237" t="b">
        <f>COUNTIF($N$2:N237, N237)=1</f>
        <v>1</v>
      </c>
      <c r="M237" s="37">
        <f>IF( $Q237, MAX($M$1:M236)+1, 0)</f>
        <v>169</v>
      </c>
      <c r="N237" t="str" cm="1">
        <f t="array" ref="N237">INDEX($A$9:$F$1048576, $J237, $K237 )</f>
        <v>04139</v>
      </c>
      <c r="O237" t="str" cm="1">
        <f t="array" ref="O237">INDEX($B$9:$F$1048576, $J237, $K237 )</f>
        <v>한국항공우주</v>
      </c>
      <c r="P237" t="str" cm="1">
        <f t="array" ref="P237">IF( $L237, TRIM(_xll.IMDP("IR", $G$5&amp;$N237, $G$6)), "" )</f>
        <v>공모/무보증AA-</v>
      </c>
      <c r="Q237" t="b" cm="1">
        <f t="array" ref="Q237">IF(
    $U$1=1, AND($P237&lt;&gt;"", $P237&lt;&gt;"...", $P237&lt;&gt;"입력오류"),
    IF(
        $U$18=1, AND($P237&lt;&gt;"", $P237&lt;&gt;"...", $P237&lt;&gt;"입력오류", ISNUMBER(FIND(INDEX($T$2:$T$7,$U$1),$P237))),
        IF(
            $U$17="기타", AND($P237&lt;&gt;"", $P237&lt;&gt;"...", $P237&lt;&gt;"입력오류", NOT(ISNUMBER(FIND($T$21:$T$34,$P237)))),
            AND($P237&lt;&gt;"", $P237&lt;&gt;"...", $P237&lt;&gt;"입력오류", $T$19=$P237)
        )
    )
)</f>
        <v>1</v>
      </c>
    </row>
    <row r="238" spans="1:17">
      <c r="A238" t="s">
        <v>855</v>
      </c>
      <c r="B238" t="s">
        <v>856</v>
      </c>
      <c r="C238" t="s">
        <v>271</v>
      </c>
      <c r="D238" t="s">
        <v>62</v>
      </c>
      <c r="E238" t="s">
        <v>9748</v>
      </c>
      <c r="F238" t="s">
        <v>9749</v>
      </c>
      <c r="I238">
        <f t="shared" si="10"/>
        <v>237</v>
      </c>
      <c r="J238">
        <f t="shared" si="11"/>
        <v>237</v>
      </c>
      <c r="K238">
        <f t="shared" si="9"/>
        <v>1</v>
      </c>
      <c r="L238" t="b">
        <f>COUNTIF($N$2:N238, N238)=1</f>
        <v>1</v>
      </c>
      <c r="M238" s="37">
        <f>IF( $Q238, MAX($M$1:M237)+1, 0)</f>
        <v>170</v>
      </c>
      <c r="N238" t="str" cm="1">
        <f t="array" ref="N238">INDEX($A$9:$F$1048576, $J238, $K238 )</f>
        <v>04223</v>
      </c>
      <c r="O238" t="str" cm="1">
        <f t="array" ref="O238">INDEX($B$9:$F$1048576, $J238, $K238 )</f>
        <v>여천NCC</v>
      </c>
      <c r="P238" t="str" cm="1">
        <f t="array" ref="P238">IF( $L238, TRIM(_xll.IMDP("IR", $G$5&amp;$N238, $G$6)), "" )</f>
        <v>공모/무보증A0</v>
      </c>
      <c r="Q238" t="b" cm="1">
        <f t="array" ref="Q238">IF(
    $U$1=1, AND($P238&lt;&gt;"", $P238&lt;&gt;"...", $P238&lt;&gt;"입력오류"),
    IF(
        $U$18=1, AND($P238&lt;&gt;"", $P238&lt;&gt;"...", $P238&lt;&gt;"입력오류", ISNUMBER(FIND(INDEX($T$2:$T$7,$U$1),$P238))),
        IF(
            $U$17="기타", AND($P238&lt;&gt;"", $P238&lt;&gt;"...", $P238&lt;&gt;"입력오류", NOT(ISNUMBER(FIND($T$21:$T$34,$P238)))),
            AND($P238&lt;&gt;"", $P238&lt;&gt;"...", $P238&lt;&gt;"입력오류", $T$19=$P238)
        )
    )
)</f>
        <v>1</v>
      </c>
    </row>
    <row r="239" spans="1:17">
      <c r="A239" t="s">
        <v>328</v>
      </c>
      <c r="B239" t="s">
        <v>95</v>
      </c>
      <c r="C239" t="s">
        <v>353</v>
      </c>
      <c r="D239" t="s">
        <v>579</v>
      </c>
      <c r="E239" t="s">
        <v>697</v>
      </c>
      <c r="F239" t="s">
        <v>628</v>
      </c>
      <c r="I239">
        <f t="shared" si="10"/>
        <v>238</v>
      </c>
      <c r="J239">
        <f t="shared" si="11"/>
        <v>238</v>
      </c>
      <c r="K239">
        <f t="shared" si="9"/>
        <v>1</v>
      </c>
      <c r="L239" t="b">
        <f>COUNTIF($N$2:N239, N239)=1</f>
        <v>1</v>
      </c>
      <c r="M239" s="37">
        <f>IF( $Q239, MAX($M$1:M238)+1, 0)</f>
        <v>171</v>
      </c>
      <c r="N239" t="str" cm="1">
        <f t="array" ref="N239">INDEX($A$9:$F$1048576, $J239, $K239 )</f>
        <v>04227</v>
      </c>
      <c r="O239" t="str" cm="1">
        <f t="array" ref="O239">INDEX($B$9:$F$1048576, $J239, $K239 )</f>
        <v>한화시스템</v>
      </c>
      <c r="P239" t="str" cm="1">
        <f t="array" ref="P239">IF( $L239, TRIM(_xll.IMDP("IR", $G$5&amp;$N239, $G$6)), "" )</f>
        <v>공모/무보증AA-</v>
      </c>
      <c r="Q239" t="b" cm="1">
        <f t="array" ref="Q239">IF(
    $U$1=1, AND($P239&lt;&gt;"", $P239&lt;&gt;"...", $P239&lt;&gt;"입력오류"),
    IF(
        $U$18=1, AND($P239&lt;&gt;"", $P239&lt;&gt;"...", $P239&lt;&gt;"입력오류", ISNUMBER(FIND(INDEX($T$2:$T$7,$U$1),$P239))),
        IF(
            $U$17="기타", AND($P239&lt;&gt;"", $P239&lt;&gt;"...", $P239&lt;&gt;"입력오류", NOT(ISNUMBER(FIND($T$21:$T$34,$P239)))),
            AND($P239&lt;&gt;"", $P239&lt;&gt;"...", $P239&lt;&gt;"입력오류", $T$19=$P239)
        )
    )
)</f>
        <v>1</v>
      </c>
    </row>
    <row r="240" spans="1:17">
      <c r="A240" t="s">
        <v>238</v>
      </c>
      <c r="B240" t="s">
        <v>39</v>
      </c>
      <c r="C240" t="s">
        <v>311</v>
      </c>
      <c r="D240" t="s">
        <v>580</v>
      </c>
      <c r="E240" t="s">
        <v>12910</v>
      </c>
      <c r="F240" t="s">
        <v>12911</v>
      </c>
      <c r="I240">
        <f t="shared" si="10"/>
        <v>239</v>
      </c>
      <c r="J240">
        <f t="shared" si="11"/>
        <v>239</v>
      </c>
      <c r="K240">
        <f t="shared" si="9"/>
        <v>1</v>
      </c>
      <c r="L240" t="b">
        <f>COUNTIF($N$2:N240, N240)=1</f>
        <v>1</v>
      </c>
      <c r="M240" s="37">
        <f>IF( $Q240, MAX($M$1:M239)+1, 0)</f>
        <v>172</v>
      </c>
      <c r="N240" t="str" cm="1">
        <f t="array" ref="N240">INDEX($A$9:$F$1048576, $J240, $K240 )</f>
        <v>04324</v>
      </c>
      <c r="O240" t="str" cm="1">
        <f t="array" ref="O240">INDEX($B$9:$F$1048576, $J240, $K240 )</f>
        <v>한국석유공사</v>
      </c>
      <c r="P240" t="str" cm="1">
        <f t="array" ref="P240">IF( $L240, TRIM(_xll.IMDP("IR", $G$5&amp;$N240, $G$6)), "" )</f>
        <v>공사/공단채AAA</v>
      </c>
      <c r="Q240" t="b" cm="1">
        <f t="array" ref="Q240">IF(
    $U$1=1, AND($P240&lt;&gt;"", $P240&lt;&gt;"...", $P240&lt;&gt;"입력오류"),
    IF(
        $U$18=1, AND($P240&lt;&gt;"", $P240&lt;&gt;"...", $P240&lt;&gt;"입력오류", ISNUMBER(FIND(INDEX($T$2:$T$7,$U$1),$P240))),
        IF(
            $U$17="기타", AND($P240&lt;&gt;"", $P240&lt;&gt;"...", $P240&lt;&gt;"입력오류", NOT(ISNUMBER(FIND($T$21:$T$34,$P240)))),
            AND($P240&lt;&gt;"", $P240&lt;&gt;"...", $P240&lt;&gt;"입력오류", $T$19=$P240)
        )
    )
)</f>
        <v>1</v>
      </c>
    </row>
    <row r="241" spans="1:17">
      <c r="A241" t="s">
        <v>857</v>
      </c>
      <c r="B241" t="s">
        <v>858</v>
      </c>
      <c r="C241" t="s">
        <v>263</v>
      </c>
      <c r="D241" t="s">
        <v>581</v>
      </c>
      <c r="E241" t="s">
        <v>704</v>
      </c>
      <c r="F241" t="s">
        <v>634</v>
      </c>
      <c r="I241">
        <f t="shared" si="10"/>
        <v>240</v>
      </c>
      <c r="J241">
        <f t="shared" si="11"/>
        <v>240</v>
      </c>
      <c r="K241">
        <f t="shared" si="9"/>
        <v>1</v>
      </c>
      <c r="L241" t="b">
        <f>COUNTIF($N$2:N241, N241)=1</f>
        <v>1</v>
      </c>
      <c r="M241" s="37">
        <f>IF( $Q241, MAX($M$1:M240)+1, 0)</f>
        <v>173</v>
      </c>
      <c r="N241" t="str" cm="1">
        <f t="array" ref="N241">INDEX($A$9:$F$1048576, $J241, $K241 )</f>
        <v>04364</v>
      </c>
      <c r="O241" t="str" cm="1">
        <f t="array" ref="O241">INDEX($B$9:$F$1048576, $J241, $K241 )</f>
        <v>키움증권</v>
      </c>
      <c r="P241" t="str" cm="1">
        <f t="array" ref="P241">IF( $L241, TRIM(_xll.IMDP("IR", $G$5&amp;$N241, $G$6)), "" )</f>
        <v>공모/무보증AA-</v>
      </c>
      <c r="Q241" t="b" cm="1">
        <f t="array" ref="Q241">IF(
    $U$1=1, AND($P241&lt;&gt;"", $P241&lt;&gt;"...", $P241&lt;&gt;"입력오류"),
    IF(
        $U$18=1, AND($P241&lt;&gt;"", $P241&lt;&gt;"...", $P241&lt;&gt;"입력오류", ISNUMBER(FIND(INDEX($T$2:$T$7,$U$1),$P241))),
        IF(
            $U$17="기타", AND($P241&lt;&gt;"", $P241&lt;&gt;"...", $P241&lt;&gt;"입력오류", NOT(ISNUMBER(FIND($T$21:$T$34,$P241)))),
            AND($P241&lt;&gt;"", $P241&lt;&gt;"...", $P241&lt;&gt;"입력오류", $T$19=$P241)
        )
    )
)</f>
        <v>1</v>
      </c>
    </row>
    <row r="242" spans="1:17">
      <c r="A242" t="s">
        <v>403</v>
      </c>
      <c r="B242" t="s">
        <v>558</v>
      </c>
      <c r="C242" t="s">
        <v>436</v>
      </c>
      <c r="D242" t="s">
        <v>168</v>
      </c>
      <c r="E242" t="s">
        <v>12912</v>
      </c>
      <c r="F242" t="s">
        <v>12913</v>
      </c>
      <c r="I242">
        <f t="shared" si="10"/>
        <v>241</v>
      </c>
      <c r="J242">
        <f t="shared" si="11"/>
        <v>241</v>
      </c>
      <c r="K242">
        <f t="shared" si="9"/>
        <v>1</v>
      </c>
      <c r="L242" t="b">
        <f>COUNTIF($N$2:N242, N242)=1</f>
        <v>1</v>
      </c>
      <c r="M242" s="37">
        <f>IF( $Q242, MAX($M$1:M241)+1, 0)</f>
        <v>174</v>
      </c>
      <c r="N242" t="str" cm="1">
        <f t="array" ref="N242">INDEX($A$9:$F$1048576, $J242, $K242 )</f>
        <v>04376</v>
      </c>
      <c r="O242" t="str" cm="1">
        <f t="array" ref="O242">INDEX($B$9:$F$1048576, $J242, $K242 )</f>
        <v>미래에셋캐피탈</v>
      </c>
      <c r="P242" t="str" cm="1">
        <f t="array" ref="P242">IF( $L242, TRIM(_xll.IMDP("IR", $G$5&amp;$N242, $G$6)), "" )</f>
        <v>기타금융채AA-</v>
      </c>
      <c r="Q242" t="b" cm="1">
        <f t="array" ref="Q242">IF(
    $U$1=1, AND($P242&lt;&gt;"", $P242&lt;&gt;"...", $P242&lt;&gt;"입력오류"),
    IF(
        $U$18=1, AND($P242&lt;&gt;"", $P242&lt;&gt;"...", $P242&lt;&gt;"입력오류", ISNUMBER(FIND(INDEX($T$2:$T$7,$U$1),$P242))),
        IF(
            $U$17="기타", AND($P242&lt;&gt;"", $P242&lt;&gt;"...", $P242&lt;&gt;"입력오류", NOT(ISNUMBER(FIND($T$21:$T$34,$P242)))),
            AND($P242&lt;&gt;"", $P242&lt;&gt;"...", $P242&lt;&gt;"입력오류", $T$19=$P242)
        )
    )
)</f>
        <v>1</v>
      </c>
    </row>
    <row r="243" spans="1:17">
      <c r="A243" t="s">
        <v>208</v>
      </c>
      <c r="B243" t="s">
        <v>559</v>
      </c>
      <c r="C243" t="s">
        <v>300</v>
      </c>
      <c r="D243" t="s">
        <v>582</v>
      </c>
      <c r="E243" t="s">
        <v>12914</v>
      </c>
      <c r="F243" t="s">
        <v>12915</v>
      </c>
      <c r="I243">
        <f t="shared" si="10"/>
        <v>242</v>
      </c>
      <c r="J243">
        <f t="shared" si="11"/>
        <v>242</v>
      </c>
      <c r="K243">
        <f t="shared" si="9"/>
        <v>1</v>
      </c>
      <c r="L243" t="b">
        <f>COUNTIF($N$2:N243, N243)=1</f>
        <v>1</v>
      </c>
      <c r="M243" s="37">
        <f>IF( $Q243, MAX($M$1:M242)+1, 0)</f>
        <v>175</v>
      </c>
      <c r="N243" t="str" cm="1">
        <f t="array" ref="N243">INDEX($A$9:$F$1048576, $J243, $K243 )</f>
        <v>04484</v>
      </c>
      <c r="O243" t="str" cm="1">
        <f t="array" ref="O243">INDEX($B$9:$F$1048576, $J243, $K243 )</f>
        <v>GS파워</v>
      </c>
      <c r="P243" t="str" cm="1">
        <f t="array" ref="P243">IF( $L243, TRIM(_xll.IMDP("IR", $G$5&amp;$N243, $G$6)), "" )</f>
        <v>공모/무보증AA0</v>
      </c>
      <c r="Q243" t="b" cm="1">
        <f t="array" ref="Q243">IF(
    $U$1=1, AND($P243&lt;&gt;"", $P243&lt;&gt;"...", $P243&lt;&gt;"입력오류"),
    IF(
        $U$18=1, AND($P243&lt;&gt;"", $P243&lt;&gt;"...", $P243&lt;&gt;"입력오류", ISNUMBER(FIND(INDEX($T$2:$T$7,$U$1),$P243))),
        IF(
            $U$17="기타", AND($P243&lt;&gt;"", $P243&lt;&gt;"...", $P243&lt;&gt;"입력오류", NOT(ISNUMBER(FIND($T$21:$T$34,$P243)))),
            AND($P243&lt;&gt;"", $P243&lt;&gt;"...", $P243&lt;&gt;"입력오류", $T$19=$P243)
        )
    )
)</f>
        <v>1</v>
      </c>
    </row>
    <row r="244" spans="1:17">
      <c r="A244" t="s">
        <v>402</v>
      </c>
      <c r="B244" t="s">
        <v>560</v>
      </c>
      <c r="C244" t="s">
        <v>203</v>
      </c>
      <c r="D244" t="s">
        <v>18</v>
      </c>
      <c r="E244" t="s">
        <v>12916</v>
      </c>
      <c r="F244" t="s">
        <v>12917</v>
      </c>
      <c r="I244">
        <f t="shared" si="10"/>
        <v>243</v>
      </c>
      <c r="J244">
        <f t="shared" si="11"/>
        <v>243</v>
      </c>
      <c r="K244">
        <f t="shared" si="9"/>
        <v>1</v>
      </c>
      <c r="L244" t="b">
        <f>COUNTIF($N$2:N244, N244)=1</f>
        <v>1</v>
      </c>
      <c r="M244" s="37">
        <f>IF( $Q244, MAX($M$1:M243)+1, 0)</f>
        <v>176</v>
      </c>
      <c r="N244" t="str" cm="1">
        <f t="array" ref="N244">INDEX($A$9:$F$1048576, $J244, $K244 )</f>
        <v>04908</v>
      </c>
      <c r="O244" t="str" cm="1">
        <f t="array" ref="O244">INDEX($B$9:$F$1048576, $J244, $K244 )</f>
        <v>대구교통공사</v>
      </c>
      <c r="P244" t="str" cm="1">
        <f t="array" ref="P244">IF( $L244, TRIM(_xll.IMDP("IR", $G$5&amp;$N244, $G$6)), "" )</f>
        <v>공사/공단채AA+</v>
      </c>
      <c r="Q244" t="b" cm="1">
        <f t="array" ref="Q244">IF(
    $U$1=1, AND($P244&lt;&gt;"", $P244&lt;&gt;"...", $P244&lt;&gt;"입력오류"),
    IF(
        $U$18=1, AND($P244&lt;&gt;"", $P244&lt;&gt;"...", $P244&lt;&gt;"입력오류", ISNUMBER(FIND(INDEX($T$2:$T$7,$U$1),$P244))),
        IF(
            $U$17="기타", AND($P244&lt;&gt;"", $P244&lt;&gt;"...", $P244&lt;&gt;"입력오류", NOT(ISNUMBER(FIND($T$21:$T$34,$P244)))),
            AND($P244&lt;&gt;"", $P244&lt;&gt;"...", $P244&lt;&gt;"입력오류", $T$19=$P244)
        )
    )
)</f>
        <v>1</v>
      </c>
    </row>
    <row r="245" spans="1:17">
      <c r="A245" t="s">
        <v>319</v>
      </c>
      <c r="B245" t="s">
        <v>86</v>
      </c>
      <c r="C245" t="s">
        <v>177</v>
      </c>
      <c r="D245" t="s">
        <v>2</v>
      </c>
      <c r="E245" t="s">
        <v>12918</v>
      </c>
      <c r="F245" t="s">
        <v>12919</v>
      </c>
      <c r="I245">
        <f t="shared" si="10"/>
        <v>244</v>
      </c>
      <c r="J245">
        <f t="shared" si="11"/>
        <v>244</v>
      </c>
      <c r="K245">
        <f t="shared" si="9"/>
        <v>1</v>
      </c>
      <c r="L245" t="b">
        <f>COUNTIF($N$2:N245, N245)=1</f>
        <v>1</v>
      </c>
      <c r="M245" s="37">
        <f>IF( $Q245, MAX($M$1:M244)+1, 0)</f>
        <v>177</v>
      </c>
      <c r="N245" t="str" cm="1">
        <f t="array" ref="N245">INDEX($A$9:$F$1048576, $J245, $K245 )</f>
        <v>04932</v>
      </c>
      <c r="O245" t="str" cm="1">
        <f t="array" ref="O245">INDEX($B$9:$F$1048576, $J245, $K245 )</f>
        <v>광주광역시도시공사</v>
      </c>
      <c r="P245" t="str" cm="1">
        <f t="array" ref="P245">IF( $L245, TRIM(_xll.IMDP("IR", $G$5&amp;$N245, $G$6)), "" )</f>
        <v>공사/공단채AA+</v>
      </c>
      <c r="Q245" t="b" cm="1">
        <f t="array" ref="Q245">IF(
    $U$1=1, AND($P245&lt;&gt;"", $P245&lt;&gt;"...", $P245&lt;&gt;"입력오류"),
    IF(
        $U$18=1, AND($P245&lt;&gt;"", $P245&lt;&gt;"...", $P245&lt;&gt;"입력오류", ISNUMBER(FIND(INDEX($T$2:$T$7,$U$1),$P245))),
        IF(
            $U$17="기타", AND($P245&lt;&gt;"", $P245&lt;&gt;"...", $P245&lt;&gt;"입력오류", NOT(ISNUMBER(FIND($T$21:$T$34,$P245)))),
            AND($P245&lt;&gt;"", $P245&lt;&gt;"...", $P245&lt;&gt;"입력오류", $T$19=$P245)
        )
    )
)</f>
        <v>1</v>
      </c>
    </row>
    <row r="246" spans="1:17">
      <c r="A246" t="s">
        <v>859</v>
      </c>
      <c r="B246" t="s">
        <v>860</v>
      </c>
      <c r="C246" t="s">
        <v>889</v>
      </c>
      <c r="D246" t="s">
        <v>890</v>
      </c>
      <c r="E246" t="s">
        <v>12920</v>
      </c>
      <c r="F246" t="s">
        <v>12921</v>
      </c>
      <c r="I246">
        <f t="shared" si="10"/>
        <v>245</v>
      </c>
      <c r="J246">
        <f t="shared" si="11"/>
        <v>245</v>
      </c>
      <c r="K246">
        <f t="shared" si="9"/>
        <v>1</v>
      </c>
      <c r="L246" t="b">
        <f>COUNTIF($N$2:N246, N246)=1</f>
        <v>1</v>
      </c>
      <c r="M246" s="37">
        <f>IF( $Q246, MAX($M$1:M245)+1, 0)</f>
        <v>178</v>
      </c>
      <c r="N246" t="str" cm="1">
        <f t="array" ref="N246">INDEX($A$9:$F$1048576, $J246, $K246 )</f>
        <v>04934</v>
      </c>
      <c r="O246" t="str" cm="1">
        <f t="array" ref="O246">INDEX($B$9:$F$1048576, $J246, $K246 )</f>
        <v>에스케이이엔에스</v>
      </c>
      <c r="P246" t="str" cm="1">
        <f t="array" ref="P246">IF( $L246, TRIM(_xll.IMDP("IR", $G$5&amp;$N246, $G$6)), "" )</f>
        <v>공모/무보증AA0</v>
      </c>
      <c r="Q246" t="b" cm="1">
        <f t="array" ref="Q246">IF(
    $U$1=1, AND($P246&lt;&gt;"", $P246&lt;&gt;"...", $P246&lt;&gt;"입력오류"),
    IF(
        $U$18=1, AND($P246&lt;&gt;"", $P246&lt;&gt;"...", $P246&lt;&gt;"입력오류", ISNUMBER(FIND(INDEX($T$2:$T$7,$U$1),$P246))),
        IF(
            $U$17="기타", AND($P246&lt;&gt;"", $P246&lt;&gt;"...", $P246&lt;&gt;"입력오류", NOT(ISNUMBER(FIND($T$21:$T$34,$P246)))),
            AND($P246&lt;&gt;"", $P246&lt;&gt;"...", $P246&lt;&gt;"입력오류", $T$19=$P246)
        )
    )
)</f>
        <v>1</v>
      </c>
    </row>
    <row r="247" spans="1:17">
      <c r="A247" t="s">
        <v>382</v>
      </c>
      <c r="B247" t="s">
        <v>131</v>
      </c>
      <c r="C247" t="s">
        <v>286</v>
      </c>
      <c r="D247" t="s">
        <v>75</v>
      </c>
      <c r="E247" t="s">
        <v>12922</v>
      </c>
      <c r="F247" t="s">
        <v>12923</v>
      </c>
      <c r="I247">
        <f t="shared" si="10"/>
        <v>246</v>
      </c>
      <c r="J247">
        <f t="shared" si="11"/>
        <v>246</v>
      </c>
      <c r="K247">
        <f t="shared" si="9"/>
        <v>1</v>
      </c>
      <c r="L247" t="b">
        <f>COUNTIF($N$2:N247, N247)=1</f>
        <v>1</v>
      </c>
      <c r="M247" s="37">
        <f>IF( $Q247, MAX($M$1:M246)+1, 0)</f>
        <v>179</v>
      </c>
      <c r="N247" t="str" cm="1">
        <f t="array" ref="N247">INDEX($A$9:$F$1048576, $J247, $K247 )</f>
        <v>04971</v>
      </c>
      <c r="O247" t="str" cm="1">
        <f t="array" ref="O247">INDEX($B$9:$F$1048576, $J247, $K247 )</f>
        <v>동원F&amp;B</v>
      </c>
      <c r="P247" t="str" cm="1">
        <f t="array" ref="P247">IF( $L247, TRIM(_xll.IMDP("IR", $G$5&amp;$N247, $G$6)), "" )</f>
        <v>공모/무보증A+</v>
      </c>
      <c r="Q247" t="b" cm="1">
        <f t="array" ref="Q247">IF(
    $U$1=1, AND($P247&lt;&gt;"", $P247&lt;&gt;"...", $P247&lt;&gt;"입력오류"),
    IF(
        $U$18=1, AND($P247&lt;&gt;"", $P247&lt;&gt;"...", $P247&lt;&gt;"입력오류", ISNUMBER(FIND(INDEX($T$2:$T$7,$U$1),$P247))),
        IF(
            $U$17="기타", AND($P247&lt;&gt;"", $P247&lt;&gt;"...", $P247&lt;&gt;"입력오류", NOT(ISNUMBER(FIND($T$21:$T$34,$P247)))),
            AND($P247&lt;&gt;"", $P247&lt;&gt;"...", $P247&lt;&gt;"입력오류", $T$19=$P247)
        )
    )
)</f>
        <v>1</v>
      </c>
    </row>
    <row r="248" spans="1:17">
      <c r="A248" t="s">
        <v>667</v>
      </c>
      <c r="B248" t="s">
        <v>561</v>
      </c>
      <c r="C248" t="s">
        <v>274</v>
      </c>
      <c r="D248" t="s">
        <v>65</v>
      </c>
      <c r="E248" t="s">
        <v>12924</v>
      </c>
      <c r="F248" t="s">
        <v>12925</v>
      </c>
      <c r="I248">
        <f t="shared" si="10"/>
        <v>247</v>
      </c>
      <c r="J248">
        <f t="shared" si="11"/>
        <v>247</v>
      </c>
      <c r="K248">
        <f t="shared" si="9"/>
        <v>1</v>
      </c>
      <c r="L248" t="b">
        <f>COUNTIF($N$2:N248, N248)=1</f>
        <v>1</v>
      </c>
      <c r="M248" s="37">
        <f>IF( $Q248, MAX($M$1:M247)+1, 0)</f>
        <v>180</v>
      </c>
      <c r="N248" t="str" cm="1">
        <f t="array" ref="N248">INDEX($A$9:$F$1048576, $J248, $K248 )</f>
        <v>04998</v>
      </c>
      <c r="O248" t="str" cm="1">
        <f t="array" ref="O248">INDEX($B$9:$F$1048576, $J248, $K248 )</f>
        <v>LG화학</v>
      </c>
      <c r="P248" t="str" cm="1">
        <f t="array" ref="P248">IF( $L248, TRIM(_xll.IMDP("IR", $G$5&amp;$N248, $G$6)), "" )</f>
        <v>공모/무보증AA+</v>
      </c>
      <c r="Q248" t="b" cm="1">
        <f t="array" ref="Q248">IF(
    $U$1=1, AND($P248&lt;&gt;"", $P248&lt;&gt;"...", $P248&lt;&gt;"입력오류"),
    IF(
        $U$18=1, AND($P248&lt;&gt;"", $P248&lt;&gt;"...", $P248&lt;&gt;"입력오류", ISNUMBER(FIND(INDEX($T$2:$T$7,$U$1),$P248))),
        IF(
            $U$17="기타", AND($P248&lt;&gt;"", $P248&lt;&gt;"...", $P248&lt;&gt;"입력오류", NOT(ISNUMBER(FIND($T$21:$T$34,$P248)))),
            AND($P248&lt;&gt;"", $P248&lt;&gt;"...", $P248&lt;&gt;"입력오류", $T$19=$P248)
        )
    )
)</f>
        <v>1</v>
      </c>
    </row>
    <row r="249" spans="1:17">
      <c r="A249" t="s">
        <v>269</v>
      </c>
      <c r="B249" t="s">
        <v>60</v>
      </c>
      <c r="C249" t="s">
        <v>5610</v>
      </c>
      <c r="D249" t="s">
        <v>5611</v>
      </c>
      <c r="E249" t="s">
        <v>12926</v>
      </c>
      <c r="F249" t="s">
        <v>12927</v>
      </c>
      <c r="I249">
        <f t="shared" si="10"/>
        <v>248</v>
      </c>
      <c r="J249">
        <f t="shared" si="11"/>
        <v>248</v>
      </c>
      <c r="K249">
        <f t="shared" si="9"/>
        <v>1</v>
      </c>
      <c r="L249" t="b">
        <f>COUNTIF($N$2:N249, N249)=1</f>
        <v>1</v>
      </c>
      <c r="M249" s="37">
        <f>IF( $Q249, MAX($M$1:M248)+1, 0)</f>
        <v>181</v>
      </c>
      <c r="N249" t="str" cm="1">
        <f t="array" ref="N249">INDEX($A$9:$F$1048576, $J249, $K249 )</f>
        <v>05248</v>
      </c>
      <c r="O249" t="str" cm="1">
        <f t="array" ref="O249">INDEX($B$9:$F$1048576, $J249, $K249 )</f>
        <v>현대백화점</v>
      </c>
      <c r="P249" t="str" cm="1">
        <f t="array" ref="P249">IF( $L249, TRIM(_xll.IMDP("IR", $G$5&amp;$N249, $G$6)), "" )</f>
        <v>공모/무보증AA+</v>
      </c>
      <c r="Q249" t="b" cm="1">
        <f t="array" ref="Q249">IF(
    $U$1=1, AND($P249&lt;&gt;"", $P249&lt;&gt;"...", $P249&lt;&gt;"입력오류"),
    IF(
        $U$18=1, AND($P249&lt;&gt;"", $P249&lt;&gt;"...", $P249&lt;&gt;"입력오류", ISNUMBER(FIND(INDEX($T$2:$T$7,$U$1),$P249))),
        IF(
            $U$17="기타", AND($P249&lt;&gt;"", $P249&lt;&gt;"...", $P249&lt;&gt;"입력오류", NOT(ISNUMBER(FIND($T$21:$T$34,$P249)))),
            AND($P249&lt;&gt;"", $P249&lt;&gt;"...", $P249&lt;&gt;"입력오류", $T$19=$P249)
        )
    )
)</f>
        <v>1</v>
      </c>
    </row>
    <row r="250" spans="1:17">
      <c r="A250" t="s">
        <v>183</v>
      </c>
      <c r="B250" t="s">
        <v>7</v>
      </c>
      <c r="C250" t="s">
        <v>893</v>
      </c>
      <c r="D250" t="s">
        <v>894</v>
      </c>
      <c r="E250" t="s">
        <v>12928</v>
      </c>
      <c r="F250" t="s">
        <v>12929</v>
      </c>
      <c r="I250">
        <f t="shared" si="10"/>
        <v>249</v>
      </c>
      <c r="J250">
        <f t="shared" si="11"/>
        <v>249</v>
      </c>
      <c r="K250">
        <f t="shared" si="9"/>
        <v>1</v>
      </c>
      <c r="L250" t="b">
        <f>COUNTIF($N$2:N250, N250)=1</f>
        <v>1</v>
      </c>
      <c r="M250" s="37">
        <f>IF( $Q250, MAX($M$1:M249)+1, 0)</f>
        <v>182</v>
      </c>
      <c r="N250" t="str" cm="1">
        <f t="array" ref="N250">INDEX($A$9:$F$1048576, $J250, $K250 )</f>
        <v>05361</v>
      </c>
      <c r="O250" t="str" cm="1">
        <f t="array" ref="O250">INDEX($B$9:$F$1048576, $J250, $K250 )</f>
        <v>CJ프레시웨이</v>
      </c>
      <c r="P250" t="str" cm="1">
        <f t="array" ref="P250">IF( $L250, TRIM(_xll.IMDP("IR", $G$5&amp;$N250, $G$6)), "" )</f>
        <v>공모/무보증A0</v>
      </c>
      <c r="Q250" t="b" cm="1">
        <f t="array" ref="Q250">IF(
    $U$1=1, AND($P250&lt;&gt;"", $P250&lt;&gt;"...", $P250&lt;&gt;"입력오류"),
    IF(
        $U$18=1, AND($P250&lt;&gt;"", $P250&lt;&gt;"...", $P250&lt;&gt;"입력오류", ISNUMBER(FIND(INDEX($T$2:$T$7,$U$1),$P250))),
        IF(
            $U$17="기타", AND($P250&lt;&gt;"", $P250&lt;&gt;"...", $P250&lt;&gt;"입력오류", NOT(ISNUMBER(FIND($T$21:$T$34,$P250)))),
            AND($P250&lt;&gt;"", $P250&lt;&gt;"...", $P250&lt;&gt;"입력오류", $T$19=$P250)
        )
    )
)</f>
        <v>1</v>
      </c>
    </row>
    <row r="251" spans="1:17">
      <c r="A251" t="s">
        <v>225</v>
      </c>
      <c r="B251" t="s">
        <v>861</v>
      </c>
      <c r="C251" t="s">
        <v>9682</v>
      </c>
      <c r="D251" t="s">
        <v>9683</v>
      </c>
      <c r="E251" t="s">
        <v>12930</v>
      </c>
      <c r="F251" t="s">
        <v>12931</v>
      </c>
      <c r="I251">
        <f t="shared" si="10"/>
        <v>250</v>
      </c>
      <c r="J251">
        <f t="shared" si="11"/>
        <v>250</v>
      </c>
      <c r="K251">
        <f t="shared" si="9"/>
        <v>1</v>
      </c>
      <c r="L251" t="b">
        <f>COUNTIF($N$2:N251, N251)=1</f>
        <v>1</v>
      </c>
      <c r="M251" s="37">
        <f>IF( $Q251, MAX($M$1:M250)+1, 0)</f>
        <v>183</v>
      </c>
      <c r="N251" t="str" cm="1">
        <f t="array" ref="N251">INDEX($A$9:$F$1048576, $J251, $K251 )</f>
        <v>05534</v>
      </c>
      <c r="O251" t="str" cm="1">
        <f t="array" ref="O251">INDEX($B$9:$F$1048576, $J251, $K251 )</f>
        <v>HD현대인프라코어</v>
      </c>
      <c r="P251" t="str" cm="1">
        <f t="array" ref="P251">IF( $L251, TRIM(_xll.IMDP("IR", $G$5&amp;$N251, $G$6)), "" )</f>
        <v>공모/무보증A0</v>
      </c>
      <c r="Q251" t="b" cm="1">
        <f t="array" ref="Q251">IF(
    $U$1=1, AND($P251&lt;&gt;"", $P251&lt;&gt;"...", $P251&lt;&gt;"입력오류"),
    IF(
        $U$18=1, AND($P251&lt;&gt;"", $P251&lt;&gt;"...", $P251&lt;&gt;"입력오류", ISNUMBER(FIND(INDEX($T$2:$T$7,$U$1),$P251))),
        IF(
            $U$17="기타", AND($P251&lt;&gt;"", $P251&lt;&gt;"...", $P251&lt;&gt;"입력오류", NOT(ISNUMBER(FIND($T$21:$T$34,$P251)))),
            AND($P251&lt;&gt;"", $P251&lt;&gt;"...", $P251&lt;&gt;"입력오류", $T$19=$P251)
        )
    )
)</f>
        <v>1</v>
      </c>
    </row>
    <row r="252" spans="1:17">
      <c r="A252" t="s">
        <v>212</v>
      </c>
      <c r="B252" t="s">
        <v>23</v>
      </c>
      <c r="C252" t="s">
        <v>9684</v>
      </c>
      <c r="D252" t="s">
        <v>9685</v>
      </c>
      <c r="E252" t="s">
        <v>12932</v>
      </c>
      <c r="F252" t="s">
        <v>12933</v>
      </c>
      <c r="I252">
        <f t="shared" si="10"/>
        <v>251</v>
      </c>
      <c r="J252">
        <f t="shared" si="11"/>
        <v>251</v>
      </c>
      <c r="K252">
        <f t="shared" si="9"/>
        <v>1</v>
      </c>
      <c r="L252" t="b">
        <f>COUNTIF($N$2:N252, N252)=1</f>
        <v>1</v>
      </c>
      <c r="M252" s="37">
        <f>IF( $Q252, MAX($M$1:M251)+1, 0)</f>
        <v>184</v>
      </c>
      <c r="N252" t="str" cm="1">
        <f t="array" ref="N252">INDEX($A$9:$F$1048576, $J252, $K252 )</f>
        <v>05536</v>
      </c>
      <c r="O252" t="str" cm="1">
        <f t="array" ref="O252">INDEX($B$9:$F$1048576, $J252, $K252 )</f>
        <v>한국서부발전</v>
      </c>
      <c r="P252" t="str" cm="1">
        <f t="array" ref="P252">IF( $L252, TRIM(_xll.IMDP("IR", $G$5&amp;$N252, $G$6)), "" )</f>
        <v>공모/무보증AAA</v>
      </c>
      <c r="Q252" t="b" cm="1">
        <f t="array" ref="Q252">IF(
    $U$1=1, AND($P252&lt;&gt;"", $P252&lt;&gt;"...", $P252&lt;&gt;"입력오류"),
    IF(
        $U$18=1, AND($P252&lt;&gt;"", $P252&lt;&gt;"...", $P252&lt;&gt;"입력오류", ISNUMBER(FIND(INDEX($T$2:$T$7,$U$1),$P252))),
        IF(
            $U$17="기타", AND($P252&lt;&gt;"", $P252&lt;&gt;"...", $P252&lt;&gt;"입력오류", NOT(ISNUMBER(FIND($T$21:$T$34,$P252)))),
            AND($P252&lt;&gt;"", $P252&lt;&gt;"...", $P252&lt;&gt;"입력오류", $T$19=$P252)
        )
    )
)</f>
        <v>1</v>
      </c>
    </row>
    <row r="253" spans="1:17">
      <c r="A253" t="s">
        <v>308</v>
      </c>
      <c r="B253" t="s">
        <v>82</v>
      </c>
      <c r="C253" t="s">
        <v>9686</v>
      </c>
      <c r="D253" t="s">
        <v>9687</v>
      </c>
      <c r="E253" t="s">
        <v>12934</v>
      </c>
      <c r="F253" t="s">
        <v>12935</v>
      </c>
      <c r="I253">
        <f t="shared" si="10"/>
        <v>252</v>
      </c>
      <c r="J253">
        <f t="shared" si="11"/>
        <v>252</v>
      </c>
      <c r="K253">
        <f t="shared" si="9"/>
        <v>1</v>
      </c>
      <c r="L253" t="b">
        <f>COUNTIF($N$2:N253, N253)=1</f>
        <v>1</v>
      </c>
      <c r="M253" s="37">
        <f>IF( $Q253, MAX($M$1:M252)+1, 0)</f>
        <v>185</v>
      </c>
      <c r="N253" t="str" cm="1">
        <f t="array" ref="N253">INDEX($A$9:$F$1048576, $J253, $K253 )</f>
        <v>05537</v>
      </c>
      <c r="O253" t="str" cm="1">
        <f t="array" ref="O253">INDEX($B$9:$F$1048576, $J253, $K253 )</f>
        <v>한국수력원자력</v>
      </c>
      <c r="P253" t="str" cm="1">
        <f t="array" ref="P253">IF( $L253, TRIM(_xll.IMDP("IR", $G$5&amp;$N253, $G$6)), "" )</f>
        <v>공모/무보증AAA</v>
      </c>
      <c r="Q253" t="b" cm="1">
        <f t="array" ref="Q253">IF(
    $U$1=1, AND($P253&lt;&gt;"", $P253&lt;&gt;"...", $P253&lt;&gt;"입력오류"),
    IF(
        $U$18=1, AND($P253&lt;&gt;"", $P253&lt;&gt;"...", $P253&lt;&gt;"입력오류", ISNUMBER(FIND(INDEX($T$2:$T$7,$U$1),$P253))),
        IF(
            $U$17="기타", AND($P253&lt;&gt;"", $P253&lt;&gt;"...", $P253&lt;&gt;"입력오류", NOT(ISNUMBER(FIND($T$21:$T$34,$P253)))),
            AND($P253&lt;&gt;"", $P253&lt;&gt;"...", $P253&lt;&gt;"입력오류", $T$19=$P253)
        )
    )
)</f>
        <v>1</v>
      </c>
    </row>
    <row r="254" spans="1:17">
      <c r="A254" t="s">
        <v>244</v>
      </c>
      <c r="B254" t="s">
        <v>42</v>
      </c>
      <c r="C254" t="s">
        <v>232</v>
      </c>
      <c r="D254" t="s">
        <v>35</v>
      </c>
      <c r="E254" t="s">
        <v>12936</v>
      </c>
      <c r="F254" t="s">
        <v>12937</v>
      </c>
      <c r="I254">
        <f t="shared" si="10"/>
        <v>253</v>
      </c>
      <c r="J254">
        <f t="shared" si="11"/>
        <v>253</v>
      </c>
      <c r="K254">
        <f t="shared" si="9"/>
        <v>1</v>
      </c>
      <c r="L254" t="b">
        <f>COUNTIF($N$2:N254, N254)=1</f>
        <v>1</v>
      </c>
      <c r="M254" s="37">
        <f>IF( $Q254, MAX($M$1:M253)+1, 0)</f>
        <v>186</v>
      </c>
      <c r="N254" t="str" cm="1">
        <f t="array" ref="N254">INDEX($A$9:$F$1048576, $J254, $K254 )</f>
        <v>05740</v>
      </c>
      <c r="O254" t="str" cm="1">
        <f t="array" ref="O254">INDEX($B$9:$F$1048576, $J254, $K254 )</f>
        <v>콘텐트리중앙</v>
      </c>
      <c r="P254" t="str" cm="1">
        <f t="array" ref="P254">IF( $L254, TRIM(_xll.IMDP("IR", $G$5&amp;$N254, $G$6)), "" )</f>
        <v>공모/무보증BBB0</v>
      </c>
      <c r="Q254" t="b" cm="1">
        <f t="array" ref="Q254">IF(
    $U$1=1, AND($P254&lt;&gt;"", $P254&lt;&gt;"...", $P254&lt;&gt;"입력오류"),
    IF(
        $U$18=1, AND($P254&lt;&gt;"", $P254&lt;&gt;"...", $P254&lt;&gt;"입력오류", ISNUMBER(FIND(INDEX($T$2:$T$7,$U$1),$P254))),
        IF(
            $U$17="기타", AND($P254&lt;&gt;"", $P254&lt;&gt;"...", $P254&lt;&gt;"입력오류", NOT(ISNUMBER(FIND($T$21:$T$34,$P254)))),
            AND($P254&lt;&gt;"", $P254&lt;&gt;"...", $P254&lt;&gt;"입력오류", $T$19=$P254)
        )
    )
)</f>
        <v>1</v>
      </c>
    </row>
    <row r="255" spans="1:17">
      <c r="A255" t="s">
        <v>192</v>
      </c>
      <c r="B255" t="s">
        <v>12</v>
      </c>
      <c r="C255" t="s">
        <v>9688</v>
      </c>
      <c r="D255" t="s">
        <v>9689</v>
      </c>
      <c r="E255" t="s">
        <v>12938</v>
      </c>
      <c r="F255" t="s">
        <v>12939</v>
      </c>
      <c r="I255">
        <f t="shared" si="10"/>
        <v>254</v>
      </c>
      <c r="J255">
        <f t="shared" si="11"/>
        <v>254</v>
      </c>
      <c r="K255">
        <f t="shared" si="9"/>
        <v>1</v>
      </c>
      <c r="L255" t="b">
        <f>COUNTIF($N$2:N255, N255)=1</f>
        <v>1</v>
      </c>
      <c r="M255" s="37">
        <f>IF( $Q255, MAX($M$1:M254)+1, 0)</f>
        <v>187</v>
      </c>
      <c r="N255" t="str" cm="1">
        <f t="array" ref="N255">INDEX($A$9:$F$1048576, $J255, $K255 )</f>
        <v>05773</v>
      </c>
      <c r="O255" t="str" cm="1">
        <f t="array" ref="O255">INDEX($B$9:$F$1048576, $J255, $K255 )</f>
        <v>신한지주</v>
      </c>
      <c r="P255" t="str" cm="1">
        <f t="array" ref="P255">IF( $L255, TRIM(_xll.IMDP("IR", $G$5&amp;$N255, $G$6)), "" )</f>
        <v>공모/무보증AAA</v>
      </c>
      <c r="Q255" t="b" cm="1">
        <f t="array" ref="Q255">IF(
    $U$1=1, AND($P255&lt;&gt;"", $P255&lt;&gt;"...", $P255&lt;&gt;"입력오류"),
    IF(
        $U$18=1, AND($P255&lt;&gt;"", $P255&lt;&gt;"...", $P255&lt;&gt;"입력오류", ISNUMBER(FIND(INDEX($T$2:$T$7,$U$1),$P255))),
        IF(
            $U$17="기타", AND($P255&lt;&gt;"", $P255&lt;&gt;"...", $P255&lt;&gt;"입력오류", NOT(ISNUMBER(FIND($T$21:$T$34,$P255)))),
            AND($P255&lt;&gt;"", $P255&lt;&gt;"...", $P255&lt;&gt;"입력오류", $T$19=$P255)
        )
    )
)</f>
        <v>1</v>
      </c>
    </row>
    <row r="256" spans="1:17">
      <c r="A256" t="s">
        <v>423</v>
      </c>
      <c r="B256" t="s">
        <v>159</v>
      </c>
      <c r="C256" t="s">
        <v>365</v>
      </c>
      <c r="D256" t="s">
        <v>116</v>
      </c>
      <c r="E256" t="s">
        <v>708</v>
      </c>
      <c r="F256" t="s">
        <v>90</v>
      </c>
      <c r="I256">
        <f t="shared" si="10"/>
        <v>255</v>
      </c>
      <c r="J256">
        <f t="shared" si="11"/>
        <v>255</v>
      </c>
      <c r="K256">
        <f t="shared" si="9"/>
        <v>1</v>
      </c>
      <c r="L256" t="b">
        <f>COUNTIF($N$2:N256, N256)=1</f>
        <v>1</v>
      </c>
      <c r="M256" s="37">
        <f>IF( $Q256, MAX($M$1:M255)+1, 0)</f>
        <v>188</v>
      </c>
      <c r="N256" t="str" cm="1">
        <f t="array" ref="N256">INDEX($A$9:$F$1048576, $J256, $K256 )</f>
        <v>06181</v>
      </c>
      <c r="O256" t="str" cm="1">
        <f t="array" ref="O256">INDEX($B$9:$F$1048576, $J256, $K256 )</f>
        <v>한국남부발전</v>
      </c>
      <c r="P256" t="str" cm="1">
        <f t="array" ref="P256">IF( $L256, TRIM(_xll.IMDP("IR", $G$5&amp;$N256, $G$6)), "" )</f>
        <v>공모/무보증AAA</v>
      </c>
      <c r="Q256" t="b" cm="1">
        <f t="array" ref="Q256">IF(
    $U$1=1, AND($P256&lt;&gt;"", $P256&lt;&gt;"...", $P256&lt;&gt;"입력오류"),
    IF(
        $U$18=1, AND($P256&lt;&gt;"", $P256&lt;&gt;"...", $P256&lt;&gt;"입력오류", ISNUMBER(FIND(INDEX($T$2:$T$7,$U$1),$P256))),
        IF(
            $U$17="기타", AND($P256&lt;&gt;"", $P256&lt;&gt;"...", $P256&lt;&gt;"입력오류", NOT(ISNUMBER(FIND($T$21:$T$34,$P256)))),
            AND($P256&lt;&gt;"", $P256&lt;&gt;"...", $P256&lt;&gt;"입력오류", $T$19=$P256)
        )
    )
)</f>
        <v>1</v>
      </c>
    </row>
    <row r="257" spans="1:17">
      <c r="A257" t="s">
        <v>299</v>
      </c>
      <c r="B257" t="s">
        <v>562</v>
      </c>
      <c r="C257" t="s">
        <v>195</v>
      </c>
      <c r="D257" t="s">
        <v>588</v>
      </c>
      <c r="E257" t="s">
        <v>9762</v>
      </c>
      <c r="F257" t="s">
        <v>9763</v>
      </c>
      <c r="I257">
        <f t="shared" si="10"/>
        <v>256</v>
      </c>
      <c r="J257">
        <f t="shared" si="11"/>
        <v>256</v>
      </c>
      <c r="K257">
        <f t="shared" si="9"/>
        <v>1</v>
      </c>
      <c r="L257" t="b">
        <f>COUNTIF($N$2:N257, N257)=1</f>
        <v>1</v>
      </c>
      <c r="M257" s="37">
        <f>IF( $Q257, MAX($M$1:M256)+1, 0)</f>
        <v>189</v>
      </c>
      <c r="N257" t="str" cm="1">
        <f t="array" ref="N257">INDEX($A$9:$F$1048576, $J257, $K257 )</f>
        <v>06212</v>
      </c>
      <c r="O257" t="str" cm="1">
        <f t="array" ref="O257">INDEX($B$9:$F$1048576, $J257, $K257 )</f>
        <v>케이티스카이라이프</v>
      </c>
      <c r="P257" t="str" cm="1">
        <f t="array" ref="P257">IF( $L257, TRIM(_xll.IMDP("IR", $G$5&amp;$N257, $G$6)), "" )</f>
        <v>공모/무보증AA-</v>
      </c>
      <c r="Q257" t="b" cm="1">
        <f t="array" ref="Q257">IF(
    $U$1=1, AND($P257&lt;&gt;"", $P257&lt;&gt;"...", $P257&lt;&gt;"입력오류"),
    IF(
        $U$18=1, AND($P257&lt;&gt;"", $P257&lt;&gt;"...", $P257&lt;&gt;"입력오류", ISNUMBER(FIND(INDEX($T$2:$T$7,$U$1),$P257))),
        IF(
            $U$17="기타", AND($P257&lt;&gt;"", $P257&lt;&gt;"...", $P257&lt;&gt;"입력오류", NOT(ISNUMBER(FIND($T$21:$T$34,$P257)))),
            AND($P257&lt;&gt;"", $P257&lt;&gt;"...", $P257&lt;&gt;"입력오류", $T$19=$P257)
        )
    )
)</f>
        <v>1</v>
      </c>
    </row>
    <row r="258" spans="1:17">
      <c r="A258" t="s">
        <v>248</v>
      </c>
      <c r="B258" t="s">
        <v>862</v>
      </c>
      <c r="C258" t="s">
        <v>901</v>
      </c>
      <c r="D258" t="s">
        <v>902</v>
      </c>
      <c r="E258" t="s">
        <v>12940</v>
      </c>
      <c r="F258" t="s">
        <v>12941</v>
      </c>
      <c r="I258">
        <f t="shared" si="10"/>
        <v>257</v>
      </c>
      <c r="J258">
        <f t="shared" si="11"/>
        <v>257</v>
      </c>
      <c r="K258">
        <f t="shared" ref="K258:K321" si="12">IF( $I258&gt;$G$4, NA(), IF($I258&gt;$G$3, 5, IF($I258&gt;$G$2, 3, 1 ) ) )</f>
        <v>1</v>
      </c>
      <c r="L258" t="b">
        <f>COUNTIF($N$2:N258, N258)=1</f>
        <v>1</v>
      </c>
      <c r="M258" s="37">
        <f>IF( $Q258, MAX($M$1:M257)+1, 0)</f>
        <v>190</v>
      </c>
      <c r="N258" t="str" cm="1">
        <f t="array" ref="N258">INDEX($A$9:$F$1048576, $J258, $K258 )</f>
        <v>06235</v>
      </c>
      <c r="O258" t="str" cm="1">
        <f t="array" ref="O258">INDEX($B$9:$F$1048576, $J258, $K258 )</f>
        <v>현대로템</v>
      </c>
      <c r="P258" t="str" cm="1">
        <f t="array" ref="P258">IF( $L258, TRIM(_xll.IMDP("IR", $G$5&amp;$N258, $G$6)), "" )</f>
        <v>공모/무보증A0</v>
      </c>
      <c r="Q258" t="b" cm="1">
        <f t="array" ref="Q258">IF(
    $U$1=1, AND($P258&lt;&gt;"", $P258&lt;&gt;"...", $P258&lt;&gt;"입력오류"),
    IF(
        $U$18=1, AND($P258&lt;&gt;"", $P258&lt;&gt;"...", $P258&lt;&gt;"입력오류", ISNUMBER(FIND(INDEX($T$2:$T$7,$U$1),$P258))),
        IF(
            $U$17="기타", AND($P258&lt;&gt;"", $P258&lt;&gt;"...", $P258&lt;&gt;"입력오류", NOT(ISNUMBER(FIND($T$21:$T$34,$P258)))),
            AND($P258&lt;&gt;"", $P258&lt;&gt;"...", $P258&lt;&gt;"입력오류", $T$19=$P258)
        )
    )
)</f>
        <v>1</v>
      </c>
    </row>
    <row r="259" spans="1:17">
      <c r="A259" t="s">
        <v>381</v>
      </c>
      <c r="B259" t="s">
        <v>130</v>
      </c>
      <c r="C259" t="s">
        <v>313</v>
      </c>
      <c r="D259" t="s">
        <v>83</v>
      </c>
      <c r="E259" t="s">
        <v>12942</v>
      </c>
      <c r="F259" t="s">
        <v>12943</v>
      </c>
      <c r="I259">
        <f t="shared" ref="I259:I322" si="13">ROW()-1</f>
        <v>258</v>
      </c>
      <c r="J259">
        <f t="shared" ref="J259:J322" si="14">IF( $I259&gt;$G$4, NA(), IF($I259&gt;$G$3, $I259-$G$3, IF($I259&gt;$G$2, $I259-$G$2, $I259 ) ) )</f>
        <v>258</v>
      </c>
      <c r="K259">
        <f t="shared" si="12"/>
        <v>1</v>
      </c>
      <c r="L259" t="b">
        <f>COUNTIF($N$2:N259, N259)=1</f>
        <v>1</v>
      </c>
      <c r="M259" s="37">
        <f>IF( $Q259, MAX($M$1:M258)+1, 0)</f>
        <v>191</v>
      </c>
      <c r="N259" t="str" cm="1">
        <f t="array" ref="N259">INDEX($A$9:$F$1048576, $J259, $K259 )</f>
        <v>06432</v>
      </c>
      <c r="O259" t="str" cm="1">
        <f t="array" ref="O259">INDEX($B$9:$F$1048576, $J259, $K259 )</f>
        <v>한국남동발전</v>
      </c>
      <c r="P259" t="str" cm="1">
        <f t="array" ref="P259">IF( $L259, TRIM(_xll.IMDP("IR", $G$5&amp;$N259, $G$6)), "" )</f>
        <v>공모/무보증AAA</v>
      </c>
      <c r="Q259" t="b" cm="1">
        <f t="array" ref="Q259">IF(
    $U$1=1, AND($P259&lt;&gt;"", $P259&lt;&gt;"...", $P259&lt;&gt;"입력오류"),
    IF(
        $U$18=1, AND($P259&lt;&gt;"", $P259&lt;&gt;"...", $P259&lt;&gt;"입력오류", ISNUMBER(FIND(INDEX($T$2:$T$7,$U$1),$P259))),
        IF(
            $U$17="기타", AND($P259&lt;&gt;"", $P259&lt;&gt;"...", $P259&lt;&gt;"입력오류", NOT(ISNUMBER(FIND($T$21:$T$34,$P259)))),
            AND($P259&lt;&gt;"", $P259&lt;&gt;"...", $P259&lt;&gt;"입력오류", $T$19=$P259)
        )
    )
)</f>
        <v>1</v>
      </c>
    </row>
    <row r="260" spans="1:17">
      <c r="A260" t="s">
        <v>383</v>
      </c>
      <c r="B260" t="s">
        <v>132</v>
      </c>
      <c r="C260" t="s">
        <v>9690</v>
      </c>
      <c r="D260" t="s">
        <v>9691</v>
      </c>
      <c r="E260" t="s">
        <v>9766</v>
      </c>
      <c r="F260" t="s">
        <v>9767</v>
      </c>
      <c r="I260">
        <f t="shared" si="13"/>
        <v>259</v>
      </c>
      <c r="J260">
        <f t="shared" si="14"/>
        <v>259</v>
      </c>
      <c r="K260">
        <f t="shared" si="12"/>
        <v>1</v>
      </c>
      <c r="L260" t="b">
        <f>COUNTIF($N$2:N260, N260)=1</f>
        <v>1</v>
      </c>
      <c r="M260" s="37">
        <f>IF( $Q260, MAX($M$1:M259)+1, 0)</f>
        <v>0</v>
      </c>
      <c r="N260" t="str" cm="1">
        <f t="array" ref="N260">INDEX($A$9:$F$1048576, $J260, $K260 )</f>
        <v>06467</v>
      </c>
      <c r="O260" t="str" cm="1">
        <f t="array" ref="O260">INDEX($B$9:$F$1048576, $J260, $K260 )</f>
        <v>대우건설</v>
      </c>
      <c r="P260" t="str" cm="1">
        <f t="array" ref="P260">IF( $L260, TRIM(_xll.IMDP("IR", $G$5&amp;$N260, $G$6)), "" )</f>
        <v/>
      </c>
      <c r="Q260" t="b" cm="1">
        <f t="array" ref="Q260">IF(
    $U$1=1, AND($P260&lt;&gt;"", $P260&lt;&gt;"...", $P260&lt;&gt;"입력오류"),
    IF(
        $U$18=1, AND($P260&lt;&gt;"", $P260&lt;&gt;"...", $P260&lt;&gt;"입력오류", ISNUMBER(FIND(INDEX($T$2:$T$7,$U$1),$P260))),
        IF(
            $U$17="기타", AND($P260&lt;&gt;"", $P260&lt;&gt;"...", $P260&lt;&gt;"입력오류", NOT(ISNUMBER(FIND($T$21:$T$34,$P260)))),
            AND($P260&lt;&gt;"", $P260&lt;&gt;"...", $P260&lt;&gt;"입력오류", $T$19=$P260)
        )
    )
)</f>
        <v>0</v>
      </c>
    </row>
    <row r="261" spans="1:17">
      <c r="A261" t="s">
        <v>336</v>
      </c>
      <c r="B261" t="s">
        <v>563</v>
      </c>
      <c r="C261" t="s">
        <v>905</v>
      </c>
      <c r="D261" t="s">
        <v>906</v>
      </c>
      <c r="E261" t="s">
        <v>12944</v>
      </c>
      <c r="F261" t="s">
        <v>12945</v>
      </c>
      <c r="I261">
        <f t="shared" si="13"/>
        <v>260</v>
      </c>
      <c r="J261">
        <f t="shared" si="14"/>
        <v>260</v>
      </c>
      <c r="K261">
        <f t="shared" si="12"/>
        <v>1</v>
      </c>
      <c r="L261" t="b">
        <f>COUNTIF($N$2:N261, N261)=1</f>
        <v>1</v>
      </c>
      <c r="M261" s="37">
        <f>IF( $Q261, MAX($M$1:M260)+1, 0)</f>
        <v>192</v>
      </c>
      <c r="N261" t="str" cm="1">
        <f t="array" ref="N261">INDEX($A$9:$F$1048576, $J261, $K261 )</f>
        <v>06508</v>
      </c>
      <c r="O261" t="str" cm="1">
        <f t="array" ref="O261">INDEX($B$9:$F$1048576, $J261, $K261 )</f>
        <v>한국동서발전</v>
      </c>
      <c r="P261" t="str" cm="1">
        <f t="array" ref="P261">IF( $L261, TRIM(_xll.IMDP("IR", $G$5&amp;$N261, $G$6)), "" )</f>
        <v>공모/무보증AAA</v>
      </c>
      <c r="Q261" t="b" cm="1">
        <f t="array" ref="Q261">IF(
    $U$1=1, AND($P261&lt;&gt;"", $P261&lt;&gt;"...", $P261&lt;&gt;"입력오류"),
    IF(
        $U$18=1, AND($P261&lt;&gt;"", $P261&lt;&gt;"...", $P261&lt;&gt;"입력오류", ISNUMBER(FIND(INDEX($T$2:$T$7,$U$1),$P261))),
        IF(
            $U$17="기타", AND($P261&lt;&gt;"", $P261&lt;&gt;"...", $P261&lt;&gt;"입력오류", NOT(ISNUMBER(FIND($T$21:$T$34,$P261)))),
            AND($P261&lt;&gt;"", $P261&lt;&gt;"...", $P261&lt;&gt;"입력오류", $T$19=$P261)
        )
    )
)</f>
        <v>1</v>
      </c>
    </row>
    <row r="262" spans="1:17">
      <c r="A262" t="s">
        <v>291</v>
      </c>
      <c r="B262" t="s">
        <v>564</v>
      </c>
      <c r="C262" t="s">
        <v>9692</v>
      </c>
      <c r="D262" t="s">
        <v>9693</v>
      </c>
      <c r="E262" t="s">
        <v>12946</v>
      </c>
      <c r="F262" t="s">
        <v>12947</v>
      </c>
      <c r="I262">
        <f t="shared" si="13"/>
        <v>261</v>
      </c>
      <c r="J262">
        <f t="shared" si="14"/>
        <v>261</v>
      </c>
      <c r="K262">
        <f t="shared" si="12"/>
        <v>1</v>
      </c>
      <c r="L262" t="b">
        <f>COUNTIF($N$2:N262, N262)=1</f>
        <v>1</v>
      </c>
      <c r="M262" s="37">
        <f>IF( $Q262, MAX($M$1:M261)+1, 0)</f>
        <v>193</v>
      </c>
      <c r="N262" t="str" cm="1">
        <f t="array" ref="N262">INDEX($A$9:$F$1048576, $J262, $K262 )</f>
        <v>06531</v>
      </c>
      <c r="O262" t="str" cm="1">
        <f t="array" ref="O262">INDEX($B$9:$F$1048576, $J262, $K262 )</f>
        <v>한국중부발전</v>
      </c>
      <c r="P262" t="str" cm="1">
        <f t="array" ref="P262">IF( $L262, TRIM(_xll.IMDP("IR", $G$5&amp;$N262, $G$6)), "" )</f>
        <v>공모/무보증AAA</v>
      </c>
      <c r="Q262" t="b" cm="1">
        <f t="array" ref="Q262">IF(
    $U$1=1, AND($P262&lt;&gt;"", $P262&lt;&gt;"...", $P262&lt;&gt;"입력오류"),
    IF(
        $U$18=1, AND($P262&lt;&gt;"", $P262&lt;&gt;"...", $P262&lt;&gt;"입력오류", ISNUMBER(FIND(INDEX($T$2:$T$7,$U$1),$P262))),
        IF(
            $U$17="기타", AND($P262&lt;&gt;"", $P262&lt;&gt;"...", $P262&lt;&gt;"입력오류", NOT(ISNUMBER(FIND($T$21:$T$34,$P262)))),
            AND($P262&lt;&gt;"", $P262&lt;&gt;"...", $P262&lt;&gt;"입력오류", $T$19=$P262)
        )
    )
)</f>
        <v>1</v>
      </c>
    </row>
    <row r="263" spans="1:17">
      <c r="A263" t="s">
        <v>375</v>
      </c>
      <c r="B263" t="s">
        <v>126</v>
      </c>
      <c r="C263" t="s">
        <v>185</v>
      </c>
      <c r="D263" t="s">
        <v>589</v>
      </c>
      <c r="E263" t="s">
        <v>12948</v>
      </c>
      <c r="F263" t="s">
        <v>12949</v>
      </c>
      <c r="I263">
        <f t="shared" si="13"/>
        <v>262</v>
      </c>
      <c r="J263">
        <f t="shared" si="14"/>
        <v>262</v>
      </c>
      <c r="K263">
        <f t="shared" si="12"/>
        <v>1</v>
      </c>
      <c r="L263" t="b">
        <f>COUNTIF($N$2:N263, N263)=1</f>
        <v>1</v>
      </c>
      <c r="M263" s="37">
        <f>IF( $Q263, MAX($M$1:M262)+1, 0)</f>
        <v>194</v>
      </c>
      <c r="N263" t="str" cm="1">
        <f t="array" ref="N263">INDEX($A$9:$F$1048576, $J263, $K263 )</f>
        <v>06535</v>
      </c>
      <c r="O263" t="str" cm="1">
        <f t="array" ref="O263">INDEX($B$9:$F$1048576, $J263, $K263 )</f>
        <v>포스코인터내셔널</v>
      </c>
      <c r="P263" t="str" cm="1">
        <f t="array" ref="P263">IF( $L263, TRIM(_xll.IMDP("IR", $G$5&amp;$N263, $G$6)), "" )</f>
        <v>공모/무보증AA-</v>
      </c>
      <c r="Q263" t="b" cm="1">
        <f t="array" ref="Q263">IF(
    $U$1=1, AND($P263&lt;&gt;"", $P263&lt;&gt;"...", $P263&lt;&gt;"입력오류"),
    IF(
        $U$18=1, AND($P263&lt;&gt;"", $P263&lt;&gt;"...", $P263&lt;&gt;"입력오류", ISNUMBER(FIND(INDEX($T$2:$T$7,$U$1),$P263))),
        IF(
            $U$17="기타", AND($P263&lt;&gt;"", $P263&lt;&gt;"...", $P263&lt;&gt;"입력오류", NOT(ISNUMBER(FIND($T$21:$T$34,$P263)))),
            AND($P263&lt;&gt;"", $P263&lt;&gt;"...", $P263&lt;&gt;"입력오류", $T$19=$P263)
        )
    )
)</f>
        <v>1</v>
      </c>
    </row>
    <row r="264" spans="1:17">
      <c r="A264" t="s">
        <v>352</v>
      </c>
      <c r="B264" t="s">
        <v>108</v>
      </c>
      <c r="C264" t="s">
        <v>317</v>
      </c>
      <c r="D264" t="s">
        <v>591</v>
      </c>
      <c r="E264" t="s">
        <v>9768</v>
      </c>
      <c r="F264" t="s">
        <v>9769</v>
      </c>
      <c r="I264">
        <f t="shared" si="13"/>
        <v>263</v>
      </c>
      <c r="J264">
        <f t="shared" si="14"/>
        <v>263</v>
      </c>
      <c r="K264">
        <f t="shared" si="12"/>
        <v>1</v>
      </c>
      <c r="L264" t="b">
        <f>COUNTIF($N$2:N264, N264)=1</f>
        <v>1</v>
      </c>
      <c r="M264" s="37">
        <f>IF( $Q264, MAX($M$1:M263)+1, 0)</f>
        <v>0</v>
      </c>
      <c r="N264" t="str" cm="1">
        <f t="array" ref="N264">INDEX($A$9:$F$1048576, $J264, $K264 )</f>
        <v>06563</v>
      </c>
      <c r="O264" t="str" cm="1">
        <f t="array" ref="O264">INDEX($B$9:$F$1048576, $J264, $K264 )</f>
        <v>현대삼호중공업</v>
      </c>
      <c r="P264" t="str" cm="1">
        <f t="array" ref="P264">IF( $L264, TRIM(_xll.IMDP("IR", $G$5&amp;$N264, $G$6)), "" )</f>
        <v/>
      </c>
      <c r="Q264" t="b" cm="1">
        <f t="array" ref="Q264">IF(
    $U$1=1, AND($P264&lt;&gt;"", $P264&lt;&gt;"...", $P264&lt;&gt;"입력오류"),
    IF(
        $U$18=1, AND($P264&lt;&gt;"", $P264&lt;&gt;"...", $P264&lt;&gt;"입력오류", ISNUMBER(FIND(INDEX($T$2:$T$7,$U$1),$P264))),
        IF(
            $U$17="기타", AND($P264&lt;&gt;"", $P264&lt;&gt;"...", $P264&lt;&gt;"입력오류", NOT(ISNUMBER(FIND($T$21:$T$34,$P264)))),
            AND($P264&lt;&gt;"", $P264&lt;&gt;"...", $P264&lt;&gt;"입력오류", $T$19=$P264)
        )
    )
)</f>
        <v>0</v>
      </c>
    </row>
    <row r="265" spans="1:17">
      <c r="A265" t="s">
        <v>421</v>
      </c>
      <c r="B265" t="s">
        <v>157</v>
      </c>
      <c r="C265" t="s">
        <v>9694</v>
      </c>
      <c r="D265" t="s">
        <v>9695</v>
      </c>
      <c r="E265" t="s">
        <v>12950</v>
      </c>
      <c r="F265" t="s">
        <v>12951</v>
      </c>
      <c r="I265">
        <f t="shared" si="13"/>
        <v>264</v>
      </c>
      <c r="J265">
        <f t="shared" si="14"/>
        <v>264</v>
      </c>
      <c r="K265">
        <f t="shared" si="12"/>
        <v>1</v>
      </c>
      <c r="L265" t="b">
        <f>COUNTIF($N$2:N265, N265)=1</f>
        <v>1</v>
      </c>
      <c r="M265" s="37">
        <f>IF( $Q265, MAX($M$1:M264)+1, 0)</f>
        <v>195</v>
      </c>
      <c r="N265" t="str" cm="1">
        <f t="array" ref="N265">INDEX($A$9:$F$1048576, $J265, $K265 )</f>
        <v>06572</v>
      </c>
      <c r="O265" t="str" cm="1">
        <f t="array" ref="O265">INDEX($B$9:$F$1048576, $J265, $K265 )</f>
        <v>LG전자</v>
      </c>
      <c r="P265" t="str" cm="1">
        <f t="array" ref="P265">IF( $L265, TRIM(_xll.IMDP("IR", $G$5&amp;$N265, $G$6)), "" )</f>
        <v>공모/무보증AA0</v>
      </c>
      <c r="Q265" t="b" cm="1">
        <f t="array" ref="Q265">IF(
    $U$1=1, AND($P265&lt;&gt;"", $P265&lt;&gt;"...", $P265&lt;&gt;"입력오류"),
    IF(
        $U$18=1, AND($P265&lt;&gt;"", $P265&lt;&gt;"...", $P265&lt;&gt;"입력오류", ISNUMBER(FIND(INDEX($T$2:$T$7,$U$1),$P265))),
        IF(
            $U$17="기타", AND($P265&lt;&gt;"", $P265&lt;&gt;"...", $P265&lt;&gt;"입력오류", NOT(ISNUMBER(FIND($T$21:$T$34,$P265)))),
            AND($P265&lt;&gt;"", $P265&lt;&gt;"...", $P265&lt;&gt;"입력오류", $T$19=$P265)
        )
    )
)</f>
        <v>1</v>
      </c>
    </row>
    <row r="266" spans="1:17">
      <c r="A266" t="s">
        <v>374</v>
      </c>
      <c r="B266" t="s">
        <v>125</v>
      </c>
      <c r="C266" t="s">
        <v>9696</v>
      </c>
      <c r="D266" t="s">
        <v>9697</v>
      </c>
      <c r="E266" t="s">
        <v>12952</v>
      </c>
      <c r="F266" t="s">
        <v>12953</v>
      </c>
      <c r="I266">
        <f t="shared" si="13"/>
        <v>265</v>
      </c>
      <c r="J266">
        <f t="shared" si="14"/>
        <v>265</v>
      </c>
      <c r="K266">
        <f t="shared" si="12"/>
        <v>1</v>
      </c>
      <c r="L266" t="b">
        <f>COUNTIF($N$2:N266, N266)=1</f>
        <v>1</v>
      </c>
      <c r="M266" s="37">
        <f>IF( $Q266, MAX($M$1:M265)+1, 0)</f>
        <v>196</v>
      </c>
      <c r="N266" t="str" cm="1">
        <f t="array" ref="N266">INDEX($A$9:$F$1048576, $J266, $K266 )</f>
        <v>06753</v>
      </c>
      <c r="O266" t="str" cm="1">
        <f t="array" ref="O266">INDEX($B$9:$F$1048576, $J266, $K266 )</f>
        <v>현대글로비스</v>
      </c>
      <c r="P266" t="str" cm="1">
        <f t="array" ref="P266">IF( $L266, TRIM(_xll.IMDP("IR", $G$5&amp;$N266, $G$6)), "" )</f>
        <v>공모/무보증AA0</v>
      </c>
      <c r="Q266" t="b" cm="1">
        <f t="array" ref="Q266">IF(
    $U$1=1, AND($P266&lt;&gt;"", $P266&lt;&gt;"...", $P266&lt;&gt;"입력오류"),
    IF(
        $U$18=1, AND($P266&lt;&gt;"", $P266&lt;&gt;"...", $P266&lt;&gt;"입력오류", ISNUMBER(FIND(INDEX($T$2:$T$7,$U$1),$P266))),
        IF(
            $U$17="기타", AND($P266&lt;&gt;"", $P266&lt;&gt;"...", $P266&lt;&gt;"입력오류", NOT(ISNUMBER(FIND($T$21:$T$34,$P266)))),
            AND($P266&lt;&gt;"", $P266&lt;&gt;"...", $P266&lt;&gt;"입력오류", $T$19=$P266)
        )
    )
)</f>
        <v>1</v>
      </c>
    </row>
    <row r="267" spans="1:17">
      <c r="A267" t="s">
        <v>234</v>
      </c>
      <c r="B267" t="s">
        <v>37</v>
      </c>
      <c r="C267" t="s">
        <v>9698</v>
      </c>
      <c r="D267" t="s">
        <v>9699</v>
      </c>
      <c r="E267" t="s">
        <v>12954</v>
      </c>
      <c r="F267" t="s">
        <v>12955</v>
      </c>
      <c r="I267">
        <f t="shared" si="13"/>
        <v>266</v>
      </c>
      <c r="J267">
        <f t="shared" si="14"/>
        <v>266</v>
      </c>
      <c r="K267">
        <f t="shared" si="12"/>
        <v>1</v>
      </c>
      <c r="L267" t="b">
        <f>COUNTIF($N$2:N267, N267)=1</f>
        <v>1</v>
      </c>
      <c r="M267" s="37">
        <f>IF( $Q267, MAX($M$1:M266)+1, 0)</f>
        <v>197</v>
      </c>
      <c r="N267" t="str" cm="1">
        <f t="array" ref="N267">INDEX($A$9:$F$1048576, $J267, $K267 )</f>
        <v>06989</v>
      </c>
      <c r="O267" t="str" cm="1">
        <f t="array" ref="O267">INDEX($B$9:$F$1048576, $J267, $K267 )</f>
        <v>대웅제약</v>
      </c>
      <c r="P267" t="str" cm="1">
        <f t="array" ref="P267">IF( $L267, TRIM(_xll.IMDP("IR", $G$5&amp;$N267, $G$6)), "" )</f>
        <v>공모/무보증A+</v>
      </c>
      <c r="Q267" t="b" cm="1">
        <f t="array" ref="Q267">IF(
    $U$1=1, AND($P267&lt;&gt;"", $P267&lt;&gt;"...", $P267&lt;&gt;"입력오류"),
    IF(
        $U$18=1, AND($P267&lt;&gt;"", $P267&lt;&gt;"...", $P267&lt;&gt;"입력오류", ISNUMBER(FIND(INDEX($T$2:$T$7,$U$1),$P267))),
        IF(
            $U$17="기타", AND($P267&lt;&gt;"", $P267&lt;&gt;"...", $P267&lt;&gt;"입력오류", NOT(ISNUMBER(FIND($T$21:$T$34,$P267)))),
            AND($P267&lt;&gt;"", $P267&lt;&gt;"...", $P267&lt;&gt;"입력오류", $T$19=$P267)
        )
    )
)</f>
        <v>1</v>
      </c>
    </row>
    <row r="268" spans="1:17">
      <c r="A268" t="s">
        <v>378</v>
      </c>
      <c r="B268" t="s">
        <v>128</v>
      </c>
      <c r="C268" t="s">
        <v>201</v>
      </c>
      <c r="D268" t="s">
        <v>917</v>
      </c>
      <c r="E268" t="s">
        <v>12956</v>
      </c>
      <c r="F268" t="s">
        <v>12957</v>
      </c>
      <c r="I268">
        <f t="shared" si="13"/>
        <v>267</v>
      </c>
      <c r="J268">
        <f t="shared" si="14"/>
        <v>267</v>
      </c>
      <c r="K268">
        <f t="shared" si="12"/>
        <v>1</v>
      </c>
      <c r="L268" t="b">
        <f>COUNTIF($N$2:N268, N268)=1</f>
        <v>1</v>
      </c>
      <c r="M268" s="37">
        <f>IF( $Q268, MAX($M$1:M267)+1, 0)</f>
        <v>198</v>
      </c>
      <c r="N268" t="str" cm="1">
        <f t="array" ref="N268">INDEX($A$9:$F$1048576, $J268, $K268 )</f>
        <v>07267</v>
      </c>
      <c r="O268" t="str" cm="1">
        <f t="array" ref="O268">INDEX($B$9:$F$1048576, $J268, $K268 )</f>
        <v>한국금융지주</v>
      </c>
      <c r="P268" t="str" cm="1">
        <f t="array" ref="P268">IF( $L268, TRIM(_xll.IMDP("IR", $G$5&amp;$N268, $G$6)), "" )</f>
        <v>공모/무보증AA-</v>
      </c>
      <c r="Q268" t="b" cm="1">
        <f t="array" ref="Q268">IF(
    $U$1=1, AND($P268&lt;&gt;"", $P268&lt;&gt;"...", $P268&lt;&gt;"입력오류"),
    IF(
        $U$18=1, AND($P268&lt;&gt;"", $P268&lt;&gt;"...", $P268&lt;&gt;"입력오류", ISNUMBER(FIND(INDEX($T$2:$T$7,$U$1),$P268))),
        IF(
            $U$17="기타", AND($P268&lt;&gt;"", $P268&lt;&gt;"...", $P268&lt;&gt;"입력오류", NOT(ISNUMBER(FIND($T$21:$T$34,$P268)))),
            AND($P268&lt;&gt;"", $P268&lt;&gt;"...", $P268&lt;&gt;"입력오류", $T$19=$P268)
        )
    )
)</f>
        <v>1</v>
      </c>
    </row>
    <row r="269" spans="1:17">
      <c r="A269" t="s">
        <v>391</v>
      </c>
      <c r="B269" t="s">
        <v>139</v>
      </c>
      <c r="C269" t="s">
        <v>399</v>
      </c>
      <c r="D269" t="s">
        <v>144</v>
      </c>
      <c r="E269" t="s">
        <v>12958</v>
      </c>
      <c r="F269" t="s">
        <v>12959</v>
      </c>
      <c r="I269">
        <f t="shared" si="13"/>
        <v>268</v>
      </c>
      <c r="J269">
        <f t="shared" si="14"/>
        <v>268</v>
      </c>
      <c r="K269">
        <f t="shared" si="12"/>
        <v>1</v>
      </c>
      <c r="L269" t="b">
        <f>COUNTIF($N$2:N269, N269)=1</f>
        <v>1</v>
      </c>
      <c r="M269" s="37">
        <f>IF( $Q269, MAX($M$1:M268)+1, 0)</f>
        <v>0</v>
      </c>
      <c r="N269" t="str" cm="1">
        <f t="array" ref="N269">INDEX($A$9:$F$1048576, $J269, $K269 )</f>
        <v>07753</v>
      </c>
      <c r="O269" t="str" cm="1">
        <f t="array" ref="O269">INDEX($B$9:$F$1048576, $J269, $K269 )</f>
        <v>벽산엔지니어링</v>
      </c>
      <c r="P269" t="str" cm="1">
        <f t="array" ref="P269">IF( $L269, TRIM(_xll.IMDP("IR", $G$5&amp;$N269, $G$6)), "" )</f>
        <v/>
      </c>
      <c r="Q269" t="b" cm="1">
        <f t="array" ref="Q269">IF(
    $U$1=1, AND($P269&lt;&gt;"", $P269&lt;&gt;"...", $P269&lt;&gt;"입력오류"),
    IF(
        $U$18=1, AND($P269&lt;&gt;"", $P269&lt;&gt;"...", $P269&lt;&gt;"입력오류", ISNUMBER(FIND(INDEX($T$2:$T$7,$U$1),$P269))),
        IF(
            $U$17="기타", AND($P269&lt;&gt;"", $P269&lt;&gt;"...", $P269&lt;&gt;"입력오류", NOT(ISNUMBER(FIND($T$21:$T$34,$P269)))),
            AND($P269&lt;&gt;"", $P269&lt;&gt;"...", $P269&lt;&gt;"입력오류", $T$19=$P269)
        )
    )
)</f>
        <v>0</v>
      </c>
    </row>
    <row r="270" spans="1:17">
      <c r="A270" t="s">
        <v>235</v>
      </c>
      <c r="B270" t="s">
        <v>565</v>
      </c>
      <c r="C270" t="s">
        <v>9700</v>
      </c>
      <c r="D270" t="s">
        <v>9701</v>
      </c>
      <c r="E270" t="s">
        <v>2398</v>
      </c>
      <c r="F270" t="s">
        <v>2399</v>
      </c>
      <c r="I270">
        <f t="shared" si="13"/>
        <v>269</v>
      </c>
      <c r="J270">
        <f t="shared" si="14"/>
        <v>269</v>
      </c>
      <c r="K270">
        <f t="shared" si="12"/>
        <v>1</v>
      </c>
      <c r="L270" t="b">
        <f>COUNTIF($N$2:N270, N270)=1</f>
        <v>1</v>
      </c>
      <c r="M270" s="37">
        <f>IF( $Q270, MAX($M$1:M269)+1, 0)</f>
        <v>199</v>
      </c>
      <c r="N270" t="str" cm="1">
        <f t="array" ref="N270">INDEX($A$9:$F$1048576, $J270, $K270 )</f>
        <v>07935</v>
      </c>
      <c r="O270" t="str" cm="1">
        <f t="array" ref="O270">INDEX($B$9:$F$1048576, $J270, $K270 )</f>
        <v>한화토탈에너지스</v>
      </c>
      <c r="P270" t="str" cm="1">
        <f t="array" ref="P270">IF( $L270, TRIM(_xll.IMDP("IR", $G$5&amp;$N270, $G$6)), "" )</f>
        <v>공모/무보증AA-</v>
      </c>
      <c r="Q270" t="b" cm="1">
        <f t="array" ref="Q270">IF(
    $U$1=1, AND($P270&lt;&gt;"", $P270&lt;&gt;"...", $P270&lt;&gt;"입력오류"),
    IF(
        $U$18=1, AND($P270&lt;&gt;"", $P270&lt;&gt;"...", $P270&lt;&gt;"입력오류", ISNUMBER(FIND(INDEX($T$2:$T$7,$U$1),$P270))),
        IF(
            $U$17="기타", AND($P270&lt;&gt;"", $P270&lt;&gt;"...", $P270&lt;&gt;"입력오류", NOT(ISNUMBER(FIND($T$21:$T$34,$P270)))),
            AND($P270&lt;&gt;"", $P270&lt;&gt;"...", $P270&lt;&gt;"입력오류", $T$19=$P270)
        )
    )
)</f>
        <v>1</v>
      </c>
    </row>
    <row r="271" spans="1:17">
      <c r="A271" t="s">
        <v>426</v>
      </c>
      <c r="B271" t="s">
        <v>161</v>
      </c>
      <c r="C271" t="s">
        <v>355</v>
      </c>
      <c r="D271" t="s">
        <v>593</v>
      </c>
      <c r="E271" t="s">
        <v>12960</v>
      </c>
      <c r="F271" t="s">
        <v>12961</v>
      </c>
      <c r="I271">
        <f t="shared" si="13"/>
        <v>270</v>
      </c>
      <c r="J271">
        <f t="shared" si="14"/>
        <v>270</v>
      </c>
      <c r="K271">
        <f t="shared" si="12"/>
        <v>1</v>
      </c>
      <c r="L271" t="b">
        <f>COUNTIF($N$2:N271, N271)=1</f>
        <v>1</v>
      </c>
      <c r="M271" s="37">
        <f>IF( $Q271, MAX($M$1:M270)+1, 0)</f>
        <v>0</v>
      </c>
      <c r="N271" t="str" cm="1">
        <f t="array" ref="N271">INDEX($A$9:$F$1048576, $J271, $K271 )</f>
        <v>08154</v>
      </c>
      <c r="O271" t="str" cm="1">
        <f t="array" ref="O271">INDEX($B$9:$F$1048576, $J271, $K271 )</f>
        <v>에스아이플렉스</v>
      </c>
      <c r="P271" t="str" cm="1">
        <f t="array" ref="P271">IF( $L271, TRIM(_xll.IMDP("IR", $G$5&amp;$N271, $G$6)), "" )</f>
        <v/>
      </c>
      <c r="Q271" t="b" cm="1">
        <f t="array" ref="Q271">IF(
    $U$1=1, AND($P271&lt;&gt;"", $P271&lt;&gt;"...", $P271&lt;&gt;"입력오류"),
    IF(
        $U$18=1, AND($P271&lt;&gt;"", $P271&lt;&gt;"...", $P271&lt;&gt;"입력오류", ISNUMBER(FIND(INDEX($T$2:$T$7,$U$1),$P271))),
        IF(
            $U$17="기타", AND($P271&lt;&gt;"", $P271&lt;&gt;"...", $P271&lt;&gt;"입력오류", NOT(ISNUMBER(FIND($T$21:$T$34,$P271)))),
            AND($P271&lt;&gt;"", $P271&lt;&gt;"...", $P271&lt;&gt;"입력오류", $T$19=$P271)
        )
    )
)</f>
        <v>0</v>
      </c>
    </row>
    <row r="272" spans="1:17">
      <c r="A272" t="s">
        <v>191</v>
      </c>
      <c r="B272" t="s">
        <v>11</v>
      </c>
      <c r="C272" t="s">
        <v>9702</v>
      </c>
      <c r="D272" t="s">
        <v>9703</v>
      </c>
      <c r="E272" t="s">
        <v>12962</v>
      </c>
      <c r="F272" t="s">
        <v>12963</v>
      </c>
      <c r="I272">
        <f t="shared" si="13"/>
        <v>271</v>
      </c>
      <c r="J272">
        <f t="shared" si="14"/>
        <v>271</v>
      </c>
      <c r="K272">
        <f t="shared" si="12"/>
        <v>1</v>
      </c>
      <c r="L272" t="b">
        <f>COUNTIF($N$2:N272, N272)=1</f>
        <v>1</v>
      </c>
      <c r="M272" s="37">
        <f>IF( $Q272, MAX($M$1:M271)+1, 0)</f>
        <v>0</v>
      </c>
      <c r="N272" t="str" cm="1">
        <f t="array" ref="N272">INDEX($A$9:$F$1048576, $J272, $K272 )</f>
        <v>08304</v>
      </c>
      <c r="O272" t="str" cm="1">
        <f t="array" ref="O272">INDEX($B$9:$F$1048576, $J272, $K272 )</f>
        <v>신영</v>
      </c>
      <c r="P272" t="str" cm="1">
        <f t="array" ref="P272">IF( $L272, TRIM(_xll.IMDP("IR", $G$5&amp;$N272, $G$6)), "" )</f>
        <v/>
      </c>
      <c r="Q272" t="b" cm="1">
        <f t="array" ref="Q272">IF(
    $U$1=1, AND($P272&lt;&gt;"", $P272&lt;&gt;"...", $P272&lt;&gt;"입력오류"),
    IF(
        $U$18=1, AND($P272&lt;&gt;"", $P272&lt;&gt;"...", $P272&lt;&gt;"입력오류", ISNUMBER(FIND(INDEX($T$2:$T$7,$U$1),$P272))),
        IF(
            $U$17="기타", AND($P272&lt;&gt;"", $P272&lt;&gt;"...", $P272&lt;&gt;"입력오류", NOT(ISNUMBER(FIND($T$21:$T$34,$P272)))),
            AND($P272&lt;&gt;"", $P272&lt;&gt;"...", $P272&lt;&gt;"입력오류", $T$19=$P272)
        )
    )
)</f>
        <v>0</v>
      </c>
    </row>
    <row r="273" spans="1:17">
      <c r="A273" t="s">
        <v>668</v>
      </c>
      <c r="B273" t="s">
        <v>566</v>
      </c>
      <c r="C273" t="s">
        <v>9704</v>
      </c>
      <c r="D273" t="s">
        <v>9705</v>
      </c>
      <c r="E273" t="s">
        <v>9772</v>
      </c>
      <c r="F273" t="s">
        <v>9773</v>
      </c>
      <c r="I273">
        <f t="shared" si="13"/>
        <v>272</v>
      </c>
      <c r="J273">
        <f t="shared" si="14"/>
        <v>272</v>
      </c>
      <c r="K273">
        <f t="shared" si="12"/>
        <v>1</v>
      </c>
      <c r="L273" t="b">
        <f>COUNTIF($N$2:N273, N273)=1</f>
        <v>1</v>
      </c>
      <c r="M273" s="37">
        <f>IF( $Q273, MAX($M$1:M272)+1, 0)</f>
        <v>0</v>
      </c>
      <c r="N273" t="str" cm="1">
        <f t="array" ref="N273">INDEX($A$9:$F$1048576, $J273, $K273 )</f>
        <v>08425</v>
      </c>
      <c r="O273" t="str" cm="1">
        <f t="array" ref="O273">INDEX($B$9:$F$1048576, $J273, $K273 )</f>
        <v>가나안</v>
      </c>
      <c r="P273" t="str" cm="1">
        <f t="array" ref="P273">IF( $L273, TRIM(_xll.IMDP("IR", $G$5&amp;$N273, $G$6)), "" )</f>
        <v/>
      </c>
      <c r="Q273" t="b" cm="1">
        <f t="array" ref="Q273">IF(
    $U$1=1, AND($P273&lt;&gt;"", $P273&lt;&gt;"...", $P273&lt;&gt;"입력오류"),
    IF(
        $U$18=1, AND($P273&lt;&gt;"", $P273&lt;&gt;"...", $P273&lt;&gt;"입력오류", ISNUMBER(FIND(INDEX($T$2:$T$7,$U$1),$P273))),
        IF(
            $U$17="기타", AND($P273&lt;&gt;"", $P273&lt;&gt;"...", $P273&lt;&gt;"입력오류", NOT(ISNUMBER(FIND($T$21:$T$34,$P273)))),
            AND($P273&lt;&gt;"", $P273&lt;&gt;"...", $P273&lt;&gt;"입력오류", $T$19=$P273)
        )
    )
)</f>
        <v>0</v>
      </c>
    </row>
    <row r="274" spans="1:17">
      <c r="A274" t="s">
        <v>237</v>
      </c>
      <c r="B274" t="s">
        <v>38</v>
      </c>
      <c r="C274" t="s">
        <v>320</v>
      </c>
      <c r="D274" t="s">
        <v>87</v>
      </c>
      <c r="E274" t="s">
        <v>2671</v>
      </c>
      <c r="F274" t="s">
        <v>2672</v>
      </c>
      <c r="I274">
        <f t="shared" si="13"/>
        <v>273</v>
      </c>
      <c r="J274">
        <f t="shared" si="14"/>
        <v>273</v>
      </c>
      <c r="K274">
        <f t="shared" si="12"/>
        <v>1</v>
      </c>
      <c r="L274" t="b">
        <f>COUNTIF($N$2:N274, N274)=1</f>
        <v>1</v>
      </c>
      <c r="M274" s="37">
        <f>IF( $Q274, MAX($M$1:M273)+1, 0)</f>
        <v>0</v>
      </c>
      <c r="N274" t="str" cm="1">
        <f t="array" ref="N274">INDEX($A$9:$F$1048576, $J274, $K274 )</f>
        <v>08451</v>
      </c>
      <c r="O274" t="str" cm="1">
        <f t="array" ref="O274">INDEX($B$9:$F$1048576, $J274, $K274 )</f>
        <v>용진스테코</v>
      </c>
      <c r="P274" t="str" cm="1">
        <f t="array" ref="P274">IF( $L274, TRIM(_xll.IMDP("IR", $G$5&amp;$N274, $G$6)), "" )</f>
        <v/>
      </c>
      <c r="Q274" t="b" cm="1">
        <f t="array" ref="Q274">IF(
    $U$1=1, AND($P274&lt;&gt;"", $P274&lt;&gt;"...", $P274&lt;&gt;"입력오류"),
    IF(
        $U$18=1, AND($P274&lt;&gt;"", $P274&lt;&gt;"...", $P274&lt;&gt;"입력오류", ISNUMBER(FIND(INDEX($T$2:$T$7,$U$1),$P274))),
        IF(
            $U$17="기타", AND($P274&lt;&gt;"", $P274&lt;&gt;"...", $P274&lt;&gt;"입력오류", NOT(ISNUMBER(FIND($T$21:$T$34,$P274)))),
            AND($P274&lt;&gt;"", $P274&lt;&gt;"...", $P274&lt;&gt;"입력오류", $T$19=$P274)
        )
    )
)</f>
        <v>0</v>
      </c>
    </row>
    <row r="275" spans="1:17">
      <c r="A275" t="s">
        <v>400</v>
      </c>
      <c r="B275" t="s">
        <v>567</v>
      </c>
      <c r="C275" t="s">
        <v>9706</v>
      </c>
      <c r="D275" t="s">
        <v>9707</v>
      </c>
      <c r="E275" t="s">
        <v>12964</v>
      </c>
      <c r="F275" t="s">
        <v>12965</v>
      </c>
      <c r="I275">
        <f t="shared" si="13"/>
        <v>274</v>
      </c>
      <c r="J275">
        <f t="shared" si="14"/>
        <v>274</v>
      </c>
      <c r="K275">
        <f t="shared" si="12"/>
        <v>1</v>
      </c>
      <c r="L275" t="b">
        <f>COUNTIF($N$2:N275, N275)=1</f>
        <v>1</v>
      </c>
      <c r="M275" s="37">
        <f>IF( $Q275, MAX($M$1:M274)+1, 0)</f>
        <v>0</v>
      </c>
      <c r="N275" t="str" cm="1">
        <f t="array" ref="N275">INDEX($A$9:$F$1048576, $J275, $K275 )</f>
        <v>08541</v>
      </c>
      <c r="O275" t="str" cm="1">
        <f t="array" ref="O275">INDEX($B$9:$F$1048576, $J275, $K275 )</f>
        <v>시선인터내셔널</v>
      </c>
      <c r="P275" t="str" cm="1">
        <f t="array" ref="P275">IF( $L275, TRIM(_xll.IMDP("IR", $G$5&amp;$N275, $G$6)), "" )</f>
        <v/>
      </c>
      <c r="Q275" t="b" cm="1">
        <f t="array" ref="Q275">IF(
    $U$1=1, AND($P275&lt;&gt;"", $P275&lt;&gt;"...", $P275&lt;&gt;"입력오류"),
    IF(
        $U$18=1, AND($P275&lt;&gt;"", $P275&lt;&gt;"...", $P275&lt;&gt;"입력오류", ISNUMBER(FIND(INDEX($T$2:$T$7,$U$1),$P275))),
        IF(
            $U$17="기타", AND($P275&lt;&gt;"", $P275&lt;&gt;"...", $P275&lt;&gt;"입력오류", NOT(ISNUMBER(FIND($T$21:$T$34,$P275)))),
            AND($P275&lt;&gt;"", $P275&lt;&gt;"...", $P275&lt;&gt;"입력오류", $T$19=$P275)
        )
    )
)</f>
        <v>0</v>
      </c>
    </row>
    <row r="276" spans="1:17">
      <c r="A276" t="s">
        <v>863</v>
      </c>
      <c r="B276" t="s">
        <v>864</v>
      </c>
      <c r="C276" t="s">
        <v>9708</v>
      </c>
      <c r="D276" t="s">
        <v>9709</v>
      </c>
      <c r="E276" t="s">
        <v>12966</v>
      </c>
      <c r="F276" t="s">
        <v>12967</v>
      </c>
      <c r="I276">
        <f t="shared" si="13"/>
        <v>275</v>
      </c>
      <c r="J276">
        <f t="shared" si="14"/>
        <v>275</v>
      </c>
      <c r="K276">
        <f t="shared" si="12"/>
        <v>1</v>
      </c>
      <c r="L276" t="b">
        <f>COUNTIF($N$2:N276, N276)=1</f>
        <v>1</v>
      </c>
      <c r="M276" s="37">
        <f>IF( $Q276, MAX($M$1:M275)+1, 0)</f>
        <v>200</v>
      </c>
      <c r="N276" t="str" cm="1">
        <f t="array" ref="N276">INDEX($A$9:$F$1048576, $J276, $K276 )</f>
        <v>08572</v>
      </c>
      <c r="O276" t="str" cm="1">
        <f t="array" ref="O276">INDEX($B$9:$F$1048576, $J276, $K276 )</f>
        <v>국가철도공단</v>
      </c>
      <c r="P276" t="str" cm="1">
        <f t="array" ref="P276">IF( $L276, TRIM(_xll.IMDP("IR", $G$5&amp;$N276, $G$6)), "" )</f>
        <v>공사/공단채AAA</v>
      </c>
      <c r="Q276" t="b" cm="1">
        <f t="array" ref="Q276">IF(
    $U$1=1, AND($P276&lt;&gt;"", $P276&lt;&gt;"...", $P276&lt;&gt;"입력오류"),
    IF(
        $U$18=1, AND($P276&lt;&gt;"", $P276&lt;&gt;"...", $P276&lt;&gt;"입력오류", ISNUMBER(FIND(INDEX($T$2:$T$7,$U$1),$P276))),
        IF(
            $U$17="기타", AND($P276&lt;&gt;"", $P276&lt;&gt;"...", $P276&lt;&gt;"입력오류", NOT(ISNUMBER(FIND($T$21:$T$34,$P276)))),
            AND($P276&lt;&gt;"", $P276&lt;&gt;"...", $P276&lt;&gt;"입력오류", $T$19=$P276)
        )
    )
)</f>
        <v>1</v>
      </c>
    </row>
    <row r="277" spans="1:17">
      <c r="A277" t="s">
        <v>415</v>
      </c>
      <c r="B277" t="s">
        <v>568</v>
      </c>
      <c r="C277" t="s">
        <v>202</v>
      </c>
      <c r="D277" t="s">
        <v>17</v>
      </c>
      <c r="E277" t="s">
        <v>2823</v>
      </c>
      <c r="F277" t="s">
        <v>2824</v>
      </c>
      <c r="I277">
        <f t="shared" si="13"/>
        <v>276</v>
      </c>
      <c r="J277">
        <f t="shared" si="14"/>
        <v>276</v>
      </c>
      <c r="K277">
        <f t="shared" si="12"/>
        <v>1</v>
      </c>
      <c r="L277" t="b">
        <f>COUNTIF($N$2:N277, N277)=1</f>
        <v>1</v>
      </c>
      <c r="M277" s="37">
        <f>IF( $Q277, MAX($M$1:M276)+1, 0)</f>
        <v>201</v>
      </c>
      <c r="N277" t="str" cm="1">
        <f t="array" ref="N277">INDEX($A$9:$F$1048576, $J277, $K277 )</f>
        <v>08573</v>
      </c>
      <c r="O277" t="str" cm="1">
        <f t="array" ref="O277">INDEX($B$9:$F$1048576, $J277, $K277 )</f>
        <v>인천도시공사</v>
      </c>
      <c r="P277" t="str" cm="1">
        <f t="array" ref="P277">IF( $L277, TRIM(_xll.IMDP("IR", $G$5&amp;$N277, $G$6)), "" )</f>
        <v>공사/공단채AA+</v>
      </c>
      <c r="Q277" t="b" cm="1">
        <f t="array" ref="Q277">IF(
    $U$1=1, AND($P277&lt;&gt;"", $P277&lt;&gt;"...", $P277&lt;&gt;"입력오류"),
    IF(
        $U$18=1, AND($P277&lt;&gt;"", $P277&lt;&gt;"...", $P277&lt;&gt;"입력오류", ISNUMBER(FIND(INDEX($T$2:$T$7,$U$1),$P277))),
        IF(
            $U$17="기타", AND($P277&lt;&gt;"", $P277&lt;&gt;"...", $P277&lt;&gt;"입력오류", NOT(ISNUMBER(FIND($T$21:$T$34,$P277)))),
            AND($P277&lt;&gt;"", $P277&lt;&gt;"...", $P277&lt;&gt;"입력오류", $T$19=$P277)
        )
    )
)</f>
        <v>1</v>
      </c>
    </row>
    <row r="278" spans="1:17">
      <c r="A278" t="s">
        <v>865</v>
      </c>
      <c r="B278" t="s">
        <v>866</v>
      </c>
      <c r="C278" t="s">
        <v>309</v>
      </c>
      <c r="D278" t="s">
        <v>596</v>
      </c>
      <c r="E278" t="s">
        <v>723</v>
      </c>
      <c r="F278" t="s">
        <v>649</v>
      </c>
      <c r="I278">
        <f t="shared" si="13"/>
        <v>277</v>
      </c>
      <c r="J278">
        <f t="shared" si="14"/>
        <v>277</v>
      </c>
      <c r="K278">
        <f t="shared" si="12"/>
        <v>1</v>
      </c>
      <c r="L278" t="b">
        <f>COUNTIF($N$2:N278, N278)=1</f>
        <v>1</v>
      </c>
      <c r="M278" s="37">
        <f>IF( $Q278, MAX($M$1:M277)+1, 0)</f>
        <v>0</v>
      </c>
      <c r="N278" t="str" cm="1">
        <f t="array" ref="N278">INDEX($A$9:$F$1048576, $J278, $K278 )</f>
        <v>08575</v>
      </c>
      <c r="O278" t="str" cm="1">
        <f t="array" ref="O278">INDEX($B$9:$F$1048576, $J278, $K278 )</f>
        <v>캠시스</v>
      </c>
      <c r="P278" t="str" cm="1">
        <f t="array" ref="P278">IF( $L278, TRIM(_xll.IMDP("IR", $G$5&amp;$N278, $G$6)), "" )</f>
        <v/>
      </c>
      <c r="Q278" t="b" cm="1">
        <f t="array" ref="Q278">IF(
    $U$1=1, AND($P278&lt;&gt;"", $P278&lt;&gt;"...", $P278&lt;&gt;"입력오류"),
    IF(
        $U$18=1, AND($P278&lt;&gt;"", $P278&lt;&gt;"...", $P278&lt;&gt;"입력오류", ISNUMBER(FIND(INDEX($T$2:$T$7,$U$1),$P278))),
        IF(
            $U$17="기타", AND($P278&lt;&gt;"", $P278&lt;&gt;"...", $P278&lt;&gt;"입력오류", NOT(ISNUMBER(FIND($T$21:$T$34,$P278)))),
            AND($P278&lt;&gt;"", $P278&lt;&gt;"...", $P278&lt;&gt;"입력오류", $T$19=$P278)
        )
    )
)</f>
        <v>0</v>
      </c>
    </row>
    <row r="279" spans="1:17">
      <c r="A279" t="s">
        <v>867</v>
      </c>
      <c r="B279" t="s">
        <v>868</v>
      </c>
      <c r="C279" t="s">
        <v>348</v>
      </c>
      <c r="D279" t="s">
        <v>597</v>
      </c>
      <c r="E279" t="s">
        <v>724</v>
      </c>
      <c r="F279" t="s">
        <v>650</v>
      </c>
      <c r="I279">
        <f t="shared" si="13"/>
        <v>278</v>
      </c>
      <c r="J279">
        <f t="shared" si="14"/>
        <v>278</v>
      </c>
      <c r="K279">
        <f t="shared" si="12"/>
        <v>1</v>
      </c>
      <c r="L279" t="b">
        <f>COUNTIF($N$2:N279, N279)=1</f>
        <v>1</v>
      </c>
      <c r="M279" s="37">
        <f>IF( $Q279, MAX($M$1:M278)+1, 0)</f>
        <v>202</v>
      </c>
      <c r="N279" t="str" cm="1">
        <f t="array" ref="N279">INDEX($A$9:$F$1048576, $J279, $K279 )</f>
        <v>08683</v>
      </c>
      <c r="O279" t="str" cm="1">
        <f t="array" ref="O279">INDEX($B$9:$F$1048576, $J279, $K279 )</f>
        <v>지역난방공사</v>
      </c>
      <c r="P279" t="str" cm="1">
        <f t="array" ref="P279">IF( $L279, TRIM(_xll.IMDP("IR", $G$5&amp;$N279, $G$6)), "" )</f>
        <v>공사/공단채AAA</v>
      </c>
      <c r="Q279" t="b" cm="1">
        <f t="array" ref="Q279">IF(
    $U$1=1, AND($P279&lt;&gt;"", $P279&lt;&gt;"...", $P279&lt;&gt;"입력오류"),
    IF(
        $U$18=1, AND($P279&lt;&gt;"", $P279&lt;&gt;"...", $P279&lt;&gt;"입력오류", ISNUMBER(FIND(INDEX($T$2:$T$7,$U$1),$P279))),
        IF(
            $U$17="기타", AND($P279&lt;&gt;"", $P279&lt;&gt;"...", $P279&lt;&gt;"입력오류", NOT(ISNUMBER(FIND($T$21:$T$34,$P279)))),
            AND($P279&lt;&gt;"", $P279&lt;&gt;"...", $P279&lt;&gt;"입력오류", $T$19=$P279)
        )
    )
)</f>
        <v>1</v>
      </c>
    </row>
    <row r="280" spans="1:17">
      <c r="A280" t="s">
        <v>869</v>
      </c>
      <c r="B280" t="s">
        <v>870</v>
      </c>
      <c r="C280" t="s">
        <v>329</v>
      </c>
      <c r="D280" t="s">
        <v>96</v>
      </c>
      <c r="E280" t="s">
        <v>5750</v>
      </c>
      <c r="F280" t="s">
        <v>5751</v>
      </c>
      <c r="I280">
        <f t="shared" si="13"/>
        <v>279</v>
      </c>
      <c r="J280">
        <f t="shared" si="14"/>
        <v>279</v>
      </c>
      <c r="K280">
        <f t="shared" si="12"/>
        <v>1</v>
      </c>
      <c r="L280" t="b">
        <f>COUNTIF($N$2:N280, N280)=1</f>
        <v>1</v>
      </c>
      <c r="M280" s="37">
        <f>IF( $Q280, MAX($M$1:M279)+1, 0)</f>
        <v>203</v>
      </c>
      <c r="N280" t="str" cm="1">
        <f t="array" ref="N280">INDEX($A$9:$F$1048576, $J280, $K280 )</f>
        <v>08805</v>
      </c>
      <c r="O280" t="str" cm="1">
        <f t="array" ref="O280">INDEX($B$9:$F$1048576, $J280, $K280 )</f>
        <v>CJ CGV</v>
      </c>
      <c r="P280" t="str" cm="1">
        <f t="array" ref="P280">IF( $L280, TRIM(_xll.IMDP("IR", $G$5&amp;$N280, $G$6)), "" )</f>
        <v>공모/무보증A-</v>
      </c>
      <c r="Q280" t="b" cm="1">
        <f t="array" ref="Q280">IF(
    $U$1=1, AND($P280&lt;&gt;"", $P280&lt;&gt;"...", $P280&lt;&gt;"입력오류"),
    IF(
        $U$18=1, AND($P280&lt;&gt;"", $P280&lt;&gt;"...", $P280&lt;&gt;"입력오류", ISNUMBER(FIND(INDEX($T$2:$T$7,$U$1),$P280))),
        IF(
            $U$17="기타", AND($P280&lt;&gt;"", $P280&lt;&gt;"...", $P280&lt;&gt;"입력오류", NOT(ISNUMBER(FIND($T$21:$T$34,$P280)))),
            AND($P280&lt;&gt;"", $P280&lt;&gt;"...", $P280&lt;&gt;"입력오류", $T$19=$P280)
        )
    )
)</f>
        <v>1</v>
      </c>
    </row>
    <row r="281" spans="1:17">
      <c r="A281" t="s">
        <v>871</v>
      </c>
      <c r="B281" t="s">
        <v>872</v>
      </c>
      <c r="C281" t="s">
        <v>265</v>
      </c>
      <c r="D281" t="s">
        <v>56</v>
      </c>
      <c r="E281" t="s">
        <v>12968</v>
      </c>
      <c r="F281" t="s">
        <v>12969</v>
      </c>
      <c r="I281">
        <f t="shared" si="13"/>
        <v>280</v>
      </c>
      <c r="J281">
        <f t="shared" si="14"/>
        <v>280</v>
      </c>
      <c r="K281">
        <f t="shared" si="12"/>
        <v>1</v>
      </c>
      <c r="L281" t="b">
        <f>COUNTIF($N$2:N281, N281)=1</f>
        <v>1</v>
      </c>
      <c r="M281" s="37">
        <f>IF( $Q281, MAX($M$1:M280)+1, 0)</f>
        <v>204</v>
      </c>
      <c r="N281" t="str" cm="1">
        <f t="array" ref="N281">INDEX($A$9:$F$1048576, $J281, $K281 )</f>
        <v>08918</v>
      </c>
      <c r="O281" t="str" cm="1">
        <f t="array" ref="O281">INDEX($B$9:$F$1048576, $J281, $K281 )</f>
        <v>한국주택금융공사</v>
      </c>
      <c r="P281" t="str" cm="1">
        <f t="array" ref="P281">IF( $L281, TRIM(_xll.IMDP("IR", $G$5&amp;$N281, $G$6)), "" )</f>
        <v>공사/공단채AAA</v>
      </c>
      <c r="Q281" t="b" cm="1">
        <f t="array" ref="Q281">IF(
    $U$1=1, AND($P281&lt;&gt;"", $P281&lt;&gt;"...", $P281&lt;&gt;"입력오류"),
    IF(
        $U$18=1, AND($P281&lt;&gt;"", $P281&lt;&gt;"...", $P281&lt;&gt;"입력오류", ISNUMBER(FIND(INDEX($T$2:$T$7,$U$1),$P281))),
        IF(
            $U$17="기타", AND($P281&lt;&gt;"", $P281&lt;&gt;"...", $P281&lt;&gt;"입력오류", NOT(ISNUMBER(FIND($T$21:$T$34,$P281)))),
            AND($P281&lt;&gt;"", $P281&lt;&gt;"...", $P281&lt;&gt;"입력오류", $T$19=$P281)
        )
    )
)</f>
        <v>1</v>
      </c>
    </row>
    <row r="282" spans="1:17">
      <c r="A282" t="s">
        <v>873</v>
      </c>
      <c r="B282" t="s">
        <v>874</v>
      </c>
      <c r="C282" t="s">
        <v>9710</v>
      </c>
      <c r="D282" t="s">
        <v>9711</v>
      </c>
      <c r="E282" t="s">
        <v>12970</v>
      </c>
      <c r="F282" t="s">
        <v>12971</v>
      </c>
      <c r="I282">
        <f t="shared" si="13"/>
        <v>281</v>
      </c>
      <c r="J282">
        <f t="shared" si="14"/>
        <v>281</v>
      </c>
      <c r="K282">
        <f t="shared" si="12"/>
        <v>1</v>
      </c>
      <c r="L282" t="b">
        <f>COUNTIF($N$2:N282, N282)=1</f>
        <v>1</v>
      </c>
      <c r="M282" s="37">
        <f>IF( $Q282, MAX($M$1:M281)+1, 0)</f>
        <v>205</v>
      </c>
      <c r="N282" t="str" cm="1">
        <f t="array" ref="N282">INDEX($A$9:$F$1048576, $J282, $K282 )</f>
        <v>09006</v>
      </c>
      <c r="O282" t="str" cm="1">
        <f t="array" ref="O282">INDEX($B$9:$F$1048576, $J282, $K282 )</f>
        <v>GS</v>
      </c>
      <c r="P282" t="str" cm="1">
        <f t="array" ref="P282">IF( $L282, TRIM(_xll.IMDP("IR", $G$5&amp;$N282, $G$6)), "" )</f>
        <v>공모/무보증AA0</v>
      </c>
      <c r="Q282" t="b" cm="1">
        <f t="array" ref="Q282">IF(
    $U$1=1, AND($P282&lt;&gt;"", $P282&lt;&gt;"...", $P282&lt;&gt;"입력오류"),
    IF(
        $U$18=1, AND($P282&lt;&gt;"", $P282&lt;&gt;"...", $P282&lt;&gt;"입력오류", ISNUMBER(FIND(INDEX($T$2:$T$7,$U$1),$P282))),
        IF(
            $U$17="기타", AND($P282&lt;&gt;"", $P282&lt;&gt;"...", $P282&lt;&gt;"입력오류", NOT(ISNUMBER(FIND($T$21:$T$34,$P282)))),
            AND($P282&lt;&gt;"", $P282&lt;&gt;"...", $P282&lt;&gt;"입력오류", $T$19=$P282)
        )
    )
)</f>
        <v>1</v>
      </c>
    </row>
    <row r="283" spans="1:17">
      <c r="A283" t="s">
        <v>395</v>
      </c>
      <c r="B283" t="s">
        <v>569</v>
      </c>
      <c r="C283" t="s">
        <v>174</v>
      </c>
      <c r="D283" t="s">
        <v>600</v>
      </c>
      <c r="E283" t="s">
        <v>12972</v>
      </c>
      <c r="F283" t="s">
        <v>12973</v>
      </c>
      <c r="I283">
        <f t="shared" si="13"/>
        <v>282</v>
      </c>
      <c r="J283">
        <f t="shared" si="14"/>
        <v>282</v>
      </c>
      <c r="K283">
        <f t="shared" si="12"/>
        <v>1</v>
      </c>
      <c r="L283" t="b">
        <f>COUNTIF($N$2:N283, N283)=1</f>
        <v>1</v>
      </c>
      <c r="M283" s="37">
        <f>IF( $Q283, MAX($M$1:M282)+1, 0)</f>
        <v>206</v>
      </c>
      <c r="N283" t="str" cm="1">
        <f t="array" ref="N283">INDEX($A$9:$F$1048576, $J283, $K283 )</f>
        <v>09197</v>
      </c>
      <c r="O283" t="str" cm="1">
        <f t="array" ref="O283">INDEX($B$9:$F$1048576, $J283, $K283 )</f>
        <v>지에스이앤알</v>
      </c>
      <c r="P283" t="str" cm="1">
        <f t="array" ref="P283">IF( $L283, TRIM(_xll.IMDP("IR", $G$5&amp;$N283, $G$6)), "" )</f>
        <v>공모/무보증A+</v>
      </c>
      <c r="Q283" t="b" cm="1">
        <f t="array" ref="Q283">IF(
    $U$1=1, AND($P283&lt;&gt;"", $P283&lt;&gt;"...", $P283&lt;&gt;"입력오류"),
    IF(
        $U$18=1, AND($P283&lt;&gt;"", $P283&lt;&gt;"...", $P283&lt;&gt;"입력오류", ISNUMBER(FIND(INDEX($T$2:$T$7,$U$1),$P283))),
        IF(
            $U$17="기타", AND($P283&lt;&gt;"", $P283&lt;&gt;"...", $P283&lt;&gt;"입력오류", NOT(ISNUMBER(FIND($T$21:$T$34,$P283)))),
            AND($P283&lt;&gt;"", $P283&lt;&gt;"...", $P283&lt;&gt;"입력오류", $T$19=$P283)
        )
    )
)</f>
        <v>1</v>
      </c>
    </row>
    <row r="284" spans="1:17">
      <c r="A284" t="s">
        <v>331</v>
      </c>
      <c r="B284" t="s">
        <v>98</v>
      </c>
      <c r="C284" t="s">
        <v>9712</v>
      </c>
      <c r="D284" t="s">
        <v>9713</v>
      </c>
      <c r="E284" t="s">
        <v>3128</v>
      </c>
      <c r="F284" t="s">
        <v>3129</v>
      </c>
      <c r="I284">
        <f t="shared" si="13"/>
        <v>283</v>
      </c>
      <c r="J284">
        <f t="shared" si="14"/>
        <v>283</v>
      </c>
      <c r="K284">
        <f t="shared" si="12"/>
        <v>1</v>
      </c>
      <c r="L284" t="b">
        <f>COUNTIF($N$2:N284, N284)=1</f>
        <v>1</v>
      </c>
      <c r="M284" s="37">
        <f>IF( $Q284, MAX($M$1:M283)+1, 0)</f>
        <v>0</v>
      </c>
      <c r="N284" t="str" cm="1">
        <f t="array" ref="N284">INDEX($A$9:$F$1048576, $J284, $K284 )</f>
        <v>09404</v>
      </c>
      <c r="O284" t="str" cm="1">
        <f t="array" ref="O284">INDEX($B$9:$F$1048576, $J284, $K284 )</f>
        <v>한국유니온제약</v>
      </c>
      <c r="P284" t="str" cm="1">
        <f t="array" ref="P284">IF( $L284, TRIM(_xll.IMDP("IR", $G$5&amp;$N284, $G$6)), "" )</f>
        <v/>
      </c>
      <c r="Q284" t="b" cm="1">
        <f t="array" ref="Q284">IF(
    $U$1=1, AND($P284&lt;&gt;"", $P284&lt;&gt;"...", $P284&lt;&gt;"입력오류"),
    IF(
        $U$18=1, AND($P284&lt;&gt;"", $P284&lt;&gt;"...", $P284&lt;&gt;"입력오류", ISNUMBER(FIND(INDEX($T$2:$T$7,$U$1),$P284))),
        IF(
            $U$17="기타", AND($P284&lt;&gt;"", $P284&lt;&gt;"...", $P284&lt;&gt;"입력오류", NOT(ISNUMBER(FIND($T$21:$T$34,$P284)))),
            AND($P284&lt;&gt;"", $P284&lt;&gt;"...", $P284&lt;&gt;"입력오류", $T$19=$P284)
        )
    )
)</f>
        <v>0</v>
      </c>
    </row>
    <row r="285" spans="1:17">
      <c r="A285" t="s">
        <v>875</v>
      </c>
      <c r="B285" t="s">
        <v>876</v>
      </c>
      <c r="C285" t="s">
        <v>344</v>
      </c>
      <c r="D285" t="s">
        <v>104</v>
      </c>
      <c r="E285" t="s">
        <v>12974</v>
      </c>
      <c r="F285" t="s">
        <v>12975</v>
      </c>
      <c r="I285">
        <f t="shared" si="13"/>
        <v>284</v>
      </c>
      <c r="J285">
        <f t="shared" si="14"/>
        <v>284</v>
      </c>
      <c r="K285">
        <f t="shared" si="12"/>
        <v>1</v>
      </c>
      <c r="L285" t="b">
        <f>COUNTIF($N$2:N285, N285)=1</f>
        <v>1</v>
      </c>
      <c r="M285" s="37">
        <f>IF( $Q285, MAX($M$1:M284)+1, 0)</f>
        <v>207</v>
      </c>
      <c r="N285" t="str" cm="1">
        <f t="array" ref="N285">INDEX($A$9:$F$1048576, $J285, $K285 )</f>
        <v>09587</v>
      </c>
      <c r="O285" t="str" cm="1">
        <f t="array" ref="O285">INDEX($B$9:$F$1048576, $J285, $K285 )</f>
        <v>서울주택도시공사</v>
      </c>
      <c r="P285" t="str" cm="1">
        <f t="array" ref="P285">IF( $L285, TRIM(_xll.IMDP("IR", $G$5&amp;$N285, $G$6)), "" )</f>
        <v>공사/공단채AAA</v>
      </c>
      <c r="Q285" t="b" cm="1">
        <f t="array" ref="Q285">IF(
    $U$1=1, AND($P285&lt;&gt;"", $P285&lt;&gt;"...", $P285&lt;&gt;"입력오류"),
    IF(
        $U$18=1, AND($P285&lt;&gt;"", $P285&lt;&gt;"...", $P285&lt;&gt;"입력오류", ISNUMBER(FIND(INDEX($T$2:$T$7,$U$1),$P285))),
        IF(
            $U$17="기타", AND($P285&lt;&gt;"", $P285&lt;&gt;"...", $P285&lt;&gt;"입력오류", NOT(ISNUMBER(FIND($T$21:$T$34,$P285)))),
            AND($P285&lt;&gt;"", $P285&lt;&gt;"...", $P285&lt;&gt;"입력오류", $T$19=$P285)
        )
    )
)</f>
        <v>1</v>
      </c>
    </row>
    <row r="286" spans="1:17">
      <c r="A286" t="s">
        <v>393</v>
      </c>
      <c r="B286" t="s">
        <v>570</v>
      </c>
      <c r="C286" t="s">
        <v>673</v>
      </c>
      <c r="D286" t="s">
        <v>604</v>
      </c>
      <c r="E286" t="s">
        <v>5754</v>
      </c>
      <c r="F286" t="s">
        <v>5755</v>
      </c>
      <c r="I286">
        <f t="shared" si="13"/>
        <v>285</v>
      </c>
      <c r="J286">
        <f t="shared" si="14"/>
        <v>285</v>
      </c>
      <c r="K286">
        <f t="shared" si="12"/>
        <v>1</v>
      </c>
      <c r="L286" t="b">
        <f>COUNTIF($N$2:N286, N286)=1</f>
        <v>1</v>
      </c>
      <c r="M286" s="37">
        <f>IF( $Q286, MAX($M$1:M285)+1, 0)</f>
        <v>208</v>
      </c>
      <c r="N286" t="str" cm="1">
        <f t="array" ref="N286">INDEX($A$9:$F$1048576, $J286, $K286 )</f>
        <v>09915</v>
      </c>
      <c r="O286" t="str" cm="1">
        <f t="array" ref="O286">INDEX($B$9:$F$1048576, $J286, $K286 )</f>
        <v>SK렌터카</v>
      </c>
      <c r="P286" t="str" cm="1">
        <f t="array" ref="P286">IF( $L286, TRIM(_xll.IMDP("IR", $G$5&amp;$N286, $G$6)), "" )</f>
        <v>공모/무보증A0</v>
      </c>
      <c r="Q286" t="b" cm="1">
        <f t="array" ref="Q286">IF(
    $U$1=1, AND($P286&lt;&gt;"", $P286&lt;&gt;"...", $P286&lt;&gt;"입력오류"),
    IF(
        $U$18=1, AND($P286&lt;&gt;"", $P286&lt;&gt;"...", $P286&lt;&gt;"입력오류", ISNUMBER(FIND(INDEX($T$2:$T$7,$U$1),$P286))),
        IF(
            $U$17="기타", AND($P286&lt;&gt;"", $P286&lt;&gt;"...", $P286&lt;&gt;"입력오류", NOT(ISNUMBER(FIND($T$21:$T$34,$P286)))),
            AND($P286&lt;&gt;"", $P286&lt;&gt;"...", $P286&lt;&gt;"입력오류", $T$19=$P286)
        )
    )
)</f>
        <v>1</v>
      </c>
    </row>
    <row r="287" spans="1:17">
      <c r="A287" t="s">
        <v>176</v>
      </c>
      <c r="B287" t="s">
        <v>571</v>
      </c>
      <c r="C287" t="s">
        <v>9714</v>
      </c>
      <c r="D287" t="s">
        <v>9715</v>
      </c>
      <c r="E287" t="s">
        <v>12976</v>
      </c>
      <c r="F287" t="s">
        <v>12977</v>
      </c>
      <c r="I287">
        <f t="shared" si="13"/>
        <v>286</v>
      </c>
      <c r="J287">
        <f t="shared" si="14"/>
        <v>286</v>
      </c>
      <c r="K287">
        <f t="shared" si="12"/>
        <v>1</v>
      </c>
      <c r="L287" t="b">
        <f>COUNTIF($N$2:N287, N287)=1</f>
        <v>1</v>
      </c>
      <c r="M287" s="37">
        <f>IF( $Q287, MAX($M$1:M286)+1, 0)</f>
        <v>209</v>
      </c>
      <c r="N287" t="str" cm="1">
        <f t="array" ref="N287">INDEX($A$9:$F$1048576, $J287, $K287 )</f>
        <v>09924</v>
      </c>
      <c r="O287" t="str" cm="1">
        <f t="array" ref="O287">INDEX($B$9:$F$1048576, $J287, $K287 )</f>
        <v>대림</v>
      </c>
      <c r="P287" t="str" cm="1">
        <f t="array" ref="P287">IF( $L287, TRIM(_xll.IMDP("IR", $G$5&amp;$N287, $G$6)), "" )</f>
        <v>공모/무보증A+</v>
      </c>
      <c r="Q287" t="b" cm="1">
        <f t="array" ref="Q287">IF(
    $U$1=1, AND($P287&lt;&gt;"", $P287&lt;&gt;"...", $P287&lt;&gt;"입력오류"),
    IF(
        $U$18=1, AND($P287&lt;&gt;"", $P287&lt;&gt;"...", $P287&lt;&gt;"입력오류", ISNUMBER(FIND(INDEX($T$2:$T$7,$U$1),$P287))),
        IF(
            $U$17="기타", AND($P287&lt;&gt;"", $P287&lt;&gt;"...", $P287&lt;&gt;"입력오류", NOT(ISNUMBER(FIND($T$21:$T$34,$P287)))),
            AND($P287&lt;&gt;"", $P287&lt;&gt;"...", $P287&lt;&gt;"입력오류", $T$19=$P287)
        )
    )
)</f>
        <v>1</v>
      </c>
    </row>
    <row r="288" spans="1:17">
      <c r="A288" t="s">
        <v>390</v>
      </c>
      <c r="B288" t="s">
        <v>138</v>
      </c>
      <c r="C288" t="s">
        <v>9716</v>
      </c>
      <c r="D288" t="s">
        <v>9717</v>
      </c>
      <c r="E288" t="s">
        <v>12978</v>
      </c>
      <c r="F288" t="s">
        <v>12979</v>
      </c>
      <c r="I288">
        <f t="shared" si="13"/>
        <v>287</v>
      </c>
      <c r="J288">
        <f t="shared" si="14"/>
        <v>287</v>
      </c>
      <c r="K288">
        <f t="shared" si="12"/>
        <v>1</v>
      </c>
      <c r="L288" t="b">
        <f>COUNTIF($N$2:N288, N288)=1</f>
        <v>1</v>
      </c>
      <c r="M288" s="37">
        <f>IF( $Q288, MAX($M$1:M287)+1, 0)</f>
        <v>0</v>
      </c>
      <c r="N288" t="str" cm="1">
        <f t="array" ref="N288">INDEX($A$9:$F$1048576, $J288, $K288 )</f>
        <v>10060</v>
      </c>
      <c r="O288" t="str" cm="1">
        <f t="array" ref="O288">INDEX($B$9:$F$1048576, $J288, $K288 )</f>
        <v>재영솔루텍</v>
      </c>
      <c r="P288" t="str" cm="1">
        <f t="array" ref="P288">IF( $L288, TRIM(_xll.IMDP("IR", $G$5&amp;$N288, $G$6)), "" )</f>
        <v/>
      </c>
      <c r="Q288" t="b" cm="1">
        <f t="array" ref="Q288">IF(
    $U$1=1, AND($P288&lt;&gt;"", $P288&lt;&gt;"...", $P288&lt;&gt;"입력오류"),
    IF(
        $U$18=1, AND($P288&lt;&gt;"", $P288&lt;&gt;"...", $P288&lt;&gt;"입력오류", ISNUMBER(FIND(INDEX($T$2:$T$7,$U$1),$P288))),
        IF(
            $U$17="기타", AND($P288&lt;&gt;"", $P288&lt;&gt;"...", $P288&lt;&gt;"입력오류", NOT(ISNUMBER(FIND($T$21:$T$34,$P288)))),
            AND($P288&lt;&gt;"", $P288&lt;&gt;"...", $P288&lt;&gt;"입력오류", $T$19=$P288)
        )
    )
)</f>
        <v>0</v>
      </c>
    </row>
    <row r="289" spans="1:17">
      <c r="A289" t="s">
        <v>179</v>
      </c>
      <c r="B289" t="s">
        <v>4</v>
      </c>
      <c r="C289" t="s">
        <v>397</v>
      </c>
      <c r="D289" t="s">
        <v>605</v>
      </c>
      <c r="E289" t="s">
        <v>3507</v>
      </c>
      <c r="F289" t="s">
        <v>3508</v>
      </c>
      <c r="I289">
        <f t="shared" si="13"/>
        <v>288</v>
      </c>
      <c r="J289">
        <f t="shared" si="14"/>
        <v>288</v>
      </c>
      <c r="K289">
        <f t="shared" si="12"/>
        <v>1</v>
      </c>
      <c r="L289" t="b">
        <f>COUNTIF($N$2:N289, N289)=1</f>
        <v>1</v>
      </c>
      <c r="M289" s="37">
        <f>IF( $Q289, MAX($M$1:M288)+1, 0)</f>
        <v>0</v>
      </c>
      <c r="N289" t="str" cm="1">
        <f t="array" ref="N289">INDEX($A$9:$F$1048576, $J289, $K289 )</f>
        <v>10062</v>
      </c>
      <c r="O289" t="str" cm="1">
        <f t="array" ref="O289">INDEX($B$9:$F$1048576, $J289, $K289 )</f>
        <v>제주개발센터</v>
      </c>
      <c r="P289" t="str" cm="1">
        <f t="array" ref="P289">IF( $L289, TRIM(_xll.IMDP("IR", $G$5&amp;$N289, $G$6)), "" )</f>
        <v/>
      </c>
      <c r="Q289" t="b" cm="1">
        <f t="array" ref="Q289">IF(
    $U$1=1, AND($P289&lt;&gt;"", $P289&lt;&gt;"...", $P289&lt;&gt;"입력오류"),
    IF(
        $U$18=1, AND($P289&lt;&gt;"", $P289&lt;&gt;"...", $P289&lt;&gt;"입력오류", ISNUMBER(FIND(INDEX($T$2:$T$7,$U$1),$P289))),
        IF(
            $U$17="기타", AND($P289&lt;&gt;"", $P289&lt;&gt;"...", $P289&lt;&gt;"입력오류", NOT(ISNUMBER(FIND($T$21:$T$34,$P289)))),
            AND($P289&lt;&gt;"", $P289&lt;&gt;"...", $P289&lt;&gt;"입력오류", $T$19=$P289)
        )
    )
)</f>
        <v>0</v>
      </c>
    </row>
    <row r="290" spans="1:17">
      <c r="A290" t="s">
        <v>181</v>
      </c>
      <c r="B290" t="s">
        <v>572</v>
      </c>
      <c r="C290" t="s">
        <v>674</v>
      </c>
      <c r="D290" t="s">
        <v>607</v>
      </c>
      <c r="E290" t="s">
        <v>12980</v>
      </c>
      <c r="F290" t="s">
        <v>12981</v>
      </c>
      <c r="I290">
        <f t="shared" si="13"/>
        <v>289</v>
      </c>
      <c r="J290">
        <f t="shared" si="14"/>
        <v>289</v>
      </c>
      <c r="K290">
        <f t="shared" si="12"/>
        <v>1</v>
      </c>
      <c r="L290" t="b">
        <f>COUNTIF($N$2:N290, N290)=1</f>
        <v>1</v>
      </c>
      <c r="M290" s="37">
        <f>IF( $Q290, MAX($M$1:M289)+1, 0)</f>
        <v>210</v>
      </c>
      <c r="N290" t="str" cm="1">
        <f t="array" ref="N290">INDEX($A$9:$F$1048576, $J290, $K290 )</f>
        <v>10095</v>
      </c>
      <c r="O290" t="str" cm="1">
        <f t="array" ref="O290">INDEX($B$9:$F$1048576, $J290, $K290 )</f>
        <v>한국철도공사</v>
      </c>
      <c r="P290" t="str" cm="1">
        <f t="array" ref="P290">IF( $L290, TRIM(_xll.IMDP("IR", $G$5&amp;$N290, $G$6)), "" )</f>
        <v>공사/공단채AAA</v>
      </c>
      <c r="Q290" t="b" cm="1">
        <f t="array" ref="Q290">IF(
    $U$1=1, AND($P290&lt;&gt;"", $P290&lt;&gt;"...", $P290&lt;&gt;"입력오류"),
    IF(
        $U$18=1, AND($P290&lt;&gt;"", $P290&lt;&gt;"...", $P290&lt;&gt;"입력오류", ISNUMBER(FIND(INDEX($T$2:$T$7,$U$1),$P290))),
        IF(
            $U$17="기타", AND($P290&lt;&gt;"", $P290&lt;&gt;"...", $P290&lt;&gt;"입력오류", NOT(ISNUMBER(FIND($T$21:$T$34,$P290)))),
            AND($P290&lt;&gt;"", $P290&lt;&gt;"...", $P290&lt;&gt;"입력오류", $T$19=$P290)
        )
    )
)</f>
        <v>1</v>
      </c>
    </row>
    <row r="291" spans="1:17">
      <c r="A291" t="s">
        <v>877</v>
      </c>
      <c r="B291" t="s">
        <v>878</v>
      </c>
      <c r="C291" t="s">
        <v>287</v>
      </c>
      <c r="D291" t="s">
        <v>608</v>
      </c>
      <c r="E291" t="s">
        <v>5758</v>
      </c>
      <c r="F291" t="s">
        <v>5759</v>
      </c>
      <c r="I291">
        <f t="shared" si="13"/>
        <v>290</v>
      </c>
      <c r="J291">
        <f t="shared" si="14"/>
        <v>290</v>
      </c>
      <c r="K291">
        <f t="shared" si="12"/>
        <v>1</v>
      </c>
      <c r="L291" t="b">
        <f>COUNTIF($N$2:N291, N291)=1</f>
        <v>1</v>
      </c>
      <c r="M291" s="37">
        <f>IF( $Q291, MAX($M$1:M290)+1, 0)</f>
        <v>0</v>
      </c>
      <c r="N291" t="str" cm="1">
        <f t="array" ref="N291">INDEX($A$9:$F$1048576, $J291, $K291 )</f>
        <v>10668</v>
      </c>
      <c r="O291" t="str" cm="1">
        <f t="array" ref="O291">INDEX($B$9:$F$1048576, $J291, $K291 )</f>
        <v>천일정기화물자동차</v>
      </c>
      <c r="P291" t="str" cm="1">
        <f t="array" ref="P291">IF( $L291, TRIM(_xll.IMDP("IR", $G$5&amp;$N291, $G$6)), "" )</f>
        <v/>
      </c>
      <c r="Q291" t="b" cm="1">
        <f t="array" ref="Q291">IF(
    $U$1=1, AND($P291&lt;&gt;"", $P291&lt;&gt;"...", $P291&lt;&gt;"입력오류"),
    IF(
        $U$18=1, AND($P291&lt;&gt;"", $P291&lt;&gt;"...", $P291&lt;&gt;"입력오류", ISNUMBER(FIND(INDEX($T$2:$T$7,$U$1),$P291))),
        IF(
            $U$17="기타", AND($P291&lt;&gt;"", $P291&lt;&gt;"...", $P291&lt;&gt;"입력오류", NOT(ISNUMBER(FIND($T$21:$T$34,$P291)))),
            AND($P291&lt;&gt;"", $P291&lt;&gt;"...", $P291&lt;&gt;"입력오류", $T$19=$P291)
        )
    )
)</f>
        <v>0</v>
      </c>
    </row>
    <row r="292" spans="1:17">
      <c r="A292" t="s">
        <v>305</v>
      </c>
      <c r="B292" t="s">
        <v>573</v>
      </c>
      <c r="C292" t="s">
        <v>267</v>
      </c>
      <c r="D292" t="s">
        <v>57</v>
      </c>
      <c r="E292" t="s">
        <v>12982</v>
      </c>
      <c r="F292" t="s">
        <v>12983</v>
      </c>
      <c r="I292">
        <f t="shared" si="13"/>
        <v>291</v>
      </c>
      <c r="J292">
        <f t="shared" si="14"/>
        <v>291</v>
      </c>
      <c r="K292">
        <f t="shared" si="12"/>
        <v>1</v>
      </c>
      <c r="L292" t="b">
        <f>COUNTIF($N$2:N292, N292)=1</f>
        <v>1</v>
      </c>
      <c r="M292" s="37">
        <f>IF( $Q292, MAX($M$1:M291)+1, 0)</f>
        <v>211</v>
      </c>
      <c r="N292" t="str" cm="1">
        <f t="array" ref="N292">INDEX($A$9:$F$1048576, $J292, $K292 )</f>
        <v>10747</v>
      </c>
      <c r="O292" t="str" cm="1">
        <f t="array" ref="O292">INDEX($B$9:$F$1048576, $J292, $K292 )</f>
        <v>롯데렌탈</v>
      </c>
      <c r="P292" t="str" cm="1">
        <f t="array" ref="P292">IF( $L292, TRIM(_xll.IMDP("IR", $G$5&amp;$N292, $G$6)), "" )</f>
        <v>공모/무보증A+</v>
      </c>
      <c r="Q292" t="b" cm="1">
        <f t="array" ref="Q292">IF(
    $U$1=1, AND($P292&lt;&gt;"", $P292&lt;&gt;"...", $P292&lt;&gt;"입력오류"),
    IF(
        $U$18=1, AND($P292&lt;&gt;"", $P292&lt;&gt;"...", $P292&lt;&gt;"입력오류", ISNUMBER(FIND(INDEX($T$2:$T$7,$U$1),$P292))),
        IF(
            $U$17="기타", AND($P292&lt;&gt;"", $P292&lt;&gt;"...", $P292&lt;&gt;"입력오류", NOT(ISNUMBER(FIND($T$21:$T$34,$P292)))),
            AND($P292&lt;&gt;"", $P292&lt;&gt;"...", $P292&lt;&gt;"입력오류", $T$19=$P292)
        )
    )
)</f>
        <v>1</v>
      </c>
    </row>
    <row r="293" spans="1:17">
      <c r="A293" t="s">
        <v>312</v>
      </c>
      <c r="B293" t="s">
        <v>574</v>
      </c>
      <c r="C293" t="s">
        <v>324</v>
      </c>
      <c r="D293" t="s">
        <v>92</v>
      </c>
      <c r="E293" t="s">
        <v>9778</v>
      </c>
      <c r="F293" t="s">
        <v>9779</v>
      </c>
      <c r="I293">
        <f t="shared" si="13"/>
        <v>292</v>
      </c>
      <c r="J293">
        <f t="shared" si="14"/>
        <v>292</v>
      </c>
      <c r="K293">
        <f t="shared" si="12"/>
        <v>1</v>
      </c>
      <c r="L293" t="b">
        <f>COUNTIF($N$2:N293, N293)=1</f>
        <v>1</v>
      </c>
      <c r="M293" s="37">
        <f>IF( $Q293, MAX($M$1:M292)+1, 0)</f>
        <v>212</v>
      </c>
      <c r="N293" t="str" cm="1">
        <f t="array" ref="N293">INDEX($A$9:$F$1048576, $J293, $K293 )</f>
        <v>10766</v>
      </c>
      <c r="O293" t="str" cm="1">
        <f t="array" ref="O293">INDEX($B$9:$F$1048576, $J293, $K293 )</f>
        <v>에코프로</v>
      </c>
      <c r="P293" t="str" cm="1">
        <f t="array" ref="P293">IF( $L293, TRIM(_xll.IMDP("IR", $G$5&amp;$N293, $G$6)), "" )</f>
        <v>공모/무보증A-</v>
      </c>
      <c r="Q293" t="b" cm="1">
        <f t="array" ref="Q293">IF(
    $U$1=1, AND($P293&lt;&gt;"", $P293&lt;&gt;"...", $P293&lt;&gt;"입력오류"),
    IF(
        $U$18=1, AND($P293&lt;&gt;"", $P293&lt;&gt;"...", $P293&lt;&gt;"입력오류", ISNUMBER(FIND(INDEX($T$2:$T$7,$U$1),$P293))),
        IF(
            $U$17="기타", AND($P293&lt;&gt;"", $P293&lt;&gt;"...", $P293&lt;&gt;"입력오류", NOT(ISNUMBER(FIND($T$21:$T$34,$P293)))),
            AND($P293&lt;&gt;"", $P293&lt;&gt;"...", $P293&lt;&gt;"입력오류", $T$19=$P293)
        )
    )
)</f>
        <v>1</v>
      </c>
    </row>
    <row r="294" spans="1:17">
      <c r="A294" t="s">
        <v>228</v>
      </c>
      <c r="B294" t="s">
        <v>575</v>
      </c>
      <c r="C294" t="s">
        <v>251</v>
      </c>
      <c r="D294" t="s">
        <v>5579</v>
      </c>
      <c r="E294" t="s">
        <v>12984</v>
      </c>
      <c r="F294" t="s">
        <v>12985</v>
      </c>
      <c r="I294">
        <f t="shared" si="13"/>
        <v>293</v>
      </c>
      <c r="J294">
        <f t="shared" si="14"/>
        <v>293</v>
      </c>
      <c r="K294">
        <f t="shared" si="12"/>
        <v>1</v>
      </c>
      <c r="L294" t="b">
        <f>COUNTIF($N$2:N294, N294)=1</f>
        <v>1</v>
      </c>
      <c r="M294" s="37">
        <f>IF( $Q294, MAX($M$1:M293)+1, 0)</f>
        <v>213</v>
      </c>
      <c r="N294" t="str" cm="1">
        <f t="array" ref="N294">INDEX($A$9:$F$1048576, $J294, $K294 )</f>
        <v>11118</v>
      </c>
      <c r="O294" t="str" cm="1">
        <f t="array" ref="O294">INDEX($B$9:$F$1048576, $J294, $K294 )</f>
        <v>하나금융지주</v>
      </c>
      <c r="P294" t="str" cm="1">
        <f t="array" ref="P294">IF( $L294, TRIM(_xll.IMDP("IR", $G$5&amp;$N294, $G$6)), "" )</f>
        <v>공모/무보증AAA</v>
      </c>
      <c r="Q294" t="b" cm="1">
        <f t="array" ref="Q294">IF(
    $U$1=1, AND($P294&lt;&gt;"", $P294&lt;&gt;"...", $P294&lt;&gt;"입력오류"),
    IF(
        $U$18=1, AND($P294&lt;&gt;"", $P294&lt;&gt;"...", $P294&lt;&gt;"입력오류", ISNUMBER(FIND(INDEX($T$2:$T$7,$U$1),$P294))),
        IF(
            $U$17="기타", AND($P294&lt;&gt;"", $P294&lt;&gt;"...", $P294&lt;&gt;"입력오류", NOT(ISNUMBER(FIND($T$21:$T$34,$P294)))),
            AND($P294&lt;&gt;"", $P294&lt;&gt;"...", $P294&lt;&gt;"입력오류", $T$19=$P294)
        )
    )
)</f>
        <v>1</v>
      </c>
    </row>
    <row r="295" spans="1:17">
      <c r="A295" t="s">
        <v>879</v>
      </c>
      <c r="B295" t="s">
        <v>880</v>
      </c>
      <c r="C295" t="s">
        <v>9718</v>
      </c>
      <c r="D295" t="s">
        <v>9719</v>
      </c>
      <c r="E295" t="s">
        <v>12986</v>
      </c>
      <c r="F295" t="s">
        <v>12987</v>
      </c>
      <c r="I295">
        <f t="shared" si="13"/>
        <v>294</v>
      </c>
      <c r="J295">
        <f t="shared" si="14"/>
        <v>294</v>
      </c>
      <c r="K295">
        <f t="shared" si="12"/>
        <v>1</v>
      </c>
      <c r="L295" t="b">
        <f>COUNTIF($N$2:N295, N295)=1</f>
        <v>1</v>
      </c>
      <c r="M295" s="37">
        <f>IF( $Q295, MAX($M$1:M294)+1, 0)</f>
        <v>0</v>
      </c>
      <c r="N295" t="str" cm="1">
        <f t="array" ref="N295">INDEX($A$9:$F$1048576, $J295, $K295 )</f>
        <v>11278</v>
      </c>
      <c r="O295" t="str" cm="1">
        <f t="array" ref="O295">INDEX($B$9:$F$1048576, $J295, $K295 )</f>
        <v>삼보모터스</v>
      </c>
      <c r="P295" t="str" cm="1">
        <f t="array" ref="P295">IF( $L295, TRIM(_xll.IMDP("IR", $G$5&amp;$N295, $G$6)), "" )</f>
        <v/>
      </c>
      <c r="Q295" t="b" cm="1">
        <f t="array" ref="Q295">IF(
    $U$1=1, AND($P295&lt;&gt;"", $P295&lt;&gt;"...", $P295&lt;&gt;"입력오류"),
    IF(
        $U$18=1, AND($P295&lt;&gt;"", $P295&lt;&gt;"...", $P295&lt;&gt;"입력오류", ISNUMBER(FIND(INDEX($T$2:$T$7,$U$1),$P295))),
        IF(
            $U$17="기타", AND($P295&lt;&gt;"", $P295&lt;&gt;"...", $P295&lt;&gt;"입력오류", NOT(ISNUMBER(FIND($T$21:$T$34,$P295)))),
            AND($P295&lt;&gt;"", $P295&lt;&gt;"...", $P295&lt;&gt;"입력오류", $T$19=$P295)
        )
    )
)</f>
        <v>0</v>
      </c>
    </row>
    <row r="296" spans="1:17">
      <c r="A296" t="s">
        <v>337</v>
      </c>
      <c r="B296" t="s">
        <v>576</v>
      </c>
      <c r="C296" t="s">
        <v>204</v>
      </c>
      <c r="D296" t="s">
        <v>609</v>
      </c>
      <c r="E296" t="s">
        <v>12988</v>
      </c>
      <c r="F296" t="s">
        <v>12989</v>
      </c>
      <c r="I296">
        <f t="shared" si="13"/>
        <v>295</v>
      </c>
      <c r="J296">
        <f t="shared" si="14"/>
        <v>295</v>
      </c>
      <c r="K296">
        <f t="shared" si="12"/>
        <v>1</v>
      </c>
      <c r="L296" t="b">
        <f>COUNTIF($N$2:N296, N296)=1</f>
        <v>1</v>
      </c>
      <c r="M296" s="37">
        <f>IF( $Q296, MAX($M$1:M295)+1, 0)</f>
        <v>214</v>
      </c>
      <c r="N296" t="str" cm="1">
        <f t="array" ref="N296">INDEX($A$9:$F$1048576, $J296, $K296 )</f>
        <v>11456</v>
      </c>
      <c r="O296" t="str" cm="1">
        <f t="array" ref="O296">INDEX($B$9:$F$1048576, $J296, $K296 )</f>
        <v>NAVER</v>
      </c>
      <c r="P296" t="str" cm="1">
        <f t="array" ref="P296">IF( $L296, TRIM(_xll.IMDP("IR", $G$5&amp;$N296, $G$6)), "" )</f>
        <v>공모/무보증AA+</v>
      </c>
      <c r="Q296" t="b" cm="1">
        <f t="array" ref="Q296">IF(
    $U$1=1, AND($P296&lt;&gt;"", $P296&lt;&gt;"...", $P296&lt;&gt;"입력오류"),
    IF(
        $U$18=1, AND($P296&lt;&gt;"", $P296&lt;&gt;"...", $P296&lt;&gt;"입력오류", ISNUMBER(FIND(INDEX($T$2:$T$7,$U$1),$P296))),
        IF(
            $U$17="기타", AND($P296&lt;&gt;"", $P296&lt;&gt;"...", $P296&lt;&gt;"입력오류", NOT(ISNUMBER(FIND($T$21:$T$34,$P296)))),
            AND($P296&lt;&gt;"", $P296&lt;&gt;"...", $P296&lt;&gt;"입력오류", $T$19=$P296)
        )
    )
)</f>
        <v>1</v>
      </c>
    </row>
    <row r="297" spans="1:17">
      <c r="A297" t="s">
        <v>394</v>
      </c>
      <c r="B297" t="s">
        <v>141</v>
      </c>
      <c r="C297" t="s">
        <v>9720</v>
      </c>
      <c r="D297" t="s">
        <v>9721</v>
      </c>
      <c r="E297" t="s">
        <v>9782</v>
      </c>
      <c r="F297" t="s">
        <v>9783</v>
      </c>
      <c r="I297">
        <f t="shared" si="13"/>
        <v>296</v>
      </c>
      <c r="J297">
        <f t="shared" si="14"/>
        <v>296</v>
      </c>
      <c r="K297">
        <f t="shared" si="12"/>
        <v>1</v>
      </c>
      <c r="L297" t="b">
        <f>COUNTIF($N$2:N297, N297)=1</f>
        <v>1</v>
      </c>
      <c r="M297" s="37">
        <f>IF( $Q297, MAX($M$1:M296)+1, 0)</f>
        <v>215</v>
      </c>
      <c r="N297" t="str" cm="1">
        <f t="array" ref="N297">INDEX($A$9:$F$1048576, $J297, $K297 )</f>
        <v>11686</v>
      </c>
      <c r="O297" t="str" cm="1">
        <f t="array" ref="O297">INDEX($B$9:$F$1048576, $J297, $K297 )</f>
        <v>경남개발공사</v>
      </c>
      <c r="P297" t="str" cm="1">
        <f t="array" ref="P297">IF( $L297, TRIM(_xll.IMDP("IR", $G$5&amp;$N297, $G$6)), "" )</f>
        <v>공사/공단채AA+</v>
      </c>
      <c r="Q297" t="b" cm="1">
        <f t="array" ref="Q297">IF(
    $U$1=1, AND($P297&lt;&gt;"", $P297&lt;&gt;"...", $P297&lt;&gt;"입력오류"),
    IF(
        $U$18=1, AND($P297&lt;&gt;"", $P297&lt;&gt;"...", $P297&lt;&gt;"입력오류", ISNUMBER(FIND(INDEX($T$2:$T$7,$U$1),$P297))),
        IF(
            $U$17="기타", AND($P297&lt;&gt;"", $P297&lt;&gt;"...", $P297&lt;&gt;"입력오류", NOT(ISNUMBER(FIND($T$21:$T$34,$P297)))),
            AND($P297&lt;&gt;"", $P297&lt;&gt;"...", $P297&lt;&gt;"입력오류", $T$19=$P297)
        )
    )
)</f>
        <v>1</v>
      </c>
    </row>
    <row r="298" spans="1:17">
      <c r="A298" t="s">
        <v>881</v>
      </c>
      <c r="B298" t="s">
        <v>882</v>
      </c>
      <c r="C298" t="s">
        <v>9722</v>
      </c>
      <c r="D298" t="s">
        <v>9723</v>
      </c>
      <c r="E298" t="s">
        <v>4852</v>
      </c>
      <c r="F298" t="s">
        <v>4853</v>
      </c>
      <c r="I298">
        <f t="shared" si="13"/>
        <v>297</v>
      </c>
      <c r="J298">
        <f t="shared" si="14"/>
        <v>297</v>
      </c>
      <c r="K298">
        <f t="shared" si="12"/>
        <v>1</v>
      </c>
      <c r="L298" t="b">
        <f>COUNTIF($N$2:N298, N298)=1</f>
        <v>1</v>
      </c>
      <c r="M298" s="37">
        <f>IF( $Q298, MAX($M$1:M297)+1, 0)</f>
        <v>216</v>
      </c>
      <c r="N298" t="str" cm="1">
        <f t="array" ref="N298">INDEX($A$9:$F$1048576, $J298, $K298 )</f>
        <v>11802</v>
      </c>
      <c r="O298" t="str" cm="1">
        <f t="array" ref="O298">INDEX($B$9:$F$1048576, $J298, $K298 )</f>
        <v>부산교통공사</v>
      </c>
      <c r="P298" t="str" cm="1">
        <f t="array" ref="P298">IF( $L298, TRIM(_xll.IMDP("IR", $G$5&amp;$N298, $G$6)), "" )</f>
        <v>공사/공단채AAA</v>
      </c>
      <c r="Q298" t="b" cm="1">
        <f t="array" ref="Q298">IF(
    $U$1=1, AND($P298&lt;&gt;"", $P298&lt;&gt;"...", $P298&lt;&gt;"입력오류"),
    IF(
        $U$18=1, AND($P298&lt;&gt;"", $P298&lt;&gt;"...", $P298&lt;&gt;"입력오류", ISNUMBER(FIND(INDEX($T$2:$T$7,$U$1),$P298))),
        IF(
            $U$17="기타", AND($P298&lt;&gt;"", $P298&lt;&gt;"...", $P298&lt;&gt;"입력오류", NOT(ISNUMBER(FIND($T$21:$T$34,$P298)))),
            AND($P298&lt;&gt;"", $P298&lt;&gt;"...", $P298&lt;&gt;"입력오류", $T$19=$P298)
        )
    )
)</f>
        <v>1</v>
      </c>
    </row>
    <row r="299" spans="1:17">
      <c r="A299" t="s">
        <v>253</v>
      </c>
      <c r="B299" t="s">
        <v>47</v>
      </c>
      <c r="C299" t="s">
        <v>9724</v>
      </c>
      <c r="D299" t="s">
        <v>9725</v>
      </c>
      <c r="E299" t="s">
        <v>12990</v>
      </c>
      <c r="F299" t="s">
        <v>12991</v>
      </c>
      <c r="I299">
        <f t="shared" si="13"/>
        <v>298</v>
      </c>
      <c r="J299">
        <f t="shared" si="14"/>
        <v>298</v>
      </c>
      <c r="K299">
        <f t="shared" si="12"/>
        <v>1</v>
      </c>
      <c r="L299" t="b">
        <f>COUNTIF($N$2:N299, N299)=1</f>
        <v>1</v>
      </c>
      <c r="M299" s="37">
        <f>IF( $Q299, MAX($M$1:M298)+1, 0)</f>
        <v>217</v>
      </c>
      <c r="N299" t="str" cm="1">
        <f t="array" ref="N299">INDEX($A$9:$F$1048576, $J299, $K299 )</f>
        <v>11884</v>
      </c>
      <c r="O299" t="str" cm="1">
        <f t="array" ref="O299">INDEX($B$9:$F$1048576, $J299, $K299 )</f>
        <v>애큐온캐피탈</v>
      </c>
      <c r="P299" t="str" cm="1">
        <f t="array" ref="P299">IF( $L299, TRIM(_xll.IMDP("IR", $G$5&amp;$N299, $G$6)), "" )</f>
        <v>기타금융채A0</v>
      </c>
      <c r="Q299" t="b" cm="1">
        <f t="array" ref="Q299">IF(
    $U$1=1, AND($P299&lt;&gt;"", $P299&lt;&gt;"...", $P299&lt;&gt;"입력오류"),
    IF(
        $U$18=1, AND($P299&lt;&gt;"", $P299&lt;&gt;"...", $P299&lt;&gt;"입력오류", ISNUMBER(FIND(INDEX($T$2:$T$7,$U$1),$P299))),
        IF(
            $U$17="기타", AND($P299&lt;&gt;"", $P299&lt;&gt;"...", $P299&lt;&gt;"입력오류", NOT(ISNUMBER(FIND($T$21:$T$34,$P299)))),
            AND($P299&lt;&gt;"", $P299&lt;&gt;"...", $P299&lt;&gt;"입력오류", $T$19=$P299)
        )
    )
)</f>
        <v>1</v>
      </c>
    </row>
    <row r="300" spans="1:17">
      <c r="A300" t="s">
        <v>883</v>
      </c>
      <c r="B300" t="s">
        <v>884</v>
      </c>
      <c r="C300" t="s">
        <v>677</v>
      </c>
      <c r="D300" t="s">
        <v>612</v>
      </c>
      <c r="E300" t="s">
        <v>12992</v>
      </c>
      <c r="F300" t="s">
        <v>12993</v>
      </c>
      <c r="I300">
        <f t="shared" si="13"/>
        <v>299</v>
      </c>
      <c r="J300">
        <f t="shared" si="14"/>
        <v>299</v>
      </c>
      <c r="K300">
        <f t="shared" si="12"/>
        <v>1</v>
      </c>
      <c r="L300" t="b">
        <f>COUNTIF($N$2:N300, N300)=1</f>
        <v>1</v>
      </c>
      <c r="M300" s="37">
        <f>IF( $Q300, MAX($M$1:M299)+1, 0)</f>
        <v>218</v>
      </c>
      <c r="N300" t="str" cm="1">
        <f t="array" ref="N300">INDEX($A$9:$F$1048576, $J300, $K300 )</f>
        <v>11919</v>
      </c>
      <c r="O300" t="str" cm="1">
        <f t="array" ref="O300">INDEX($B$9:$F$1048576, $J300, $K300 )</f>
        <v>AJ네트웍스</v>
      </c>
      <c r="P300" t="str" cm="1">
        <f t="array" ref="P300">IF( $L300, TRIM(_xll.IMDP("IR", $G$5&amp;$N300, $G$6)), "" )</f>
        <v>공모/무보증BBB+</v>
      </c>
      <c r="Q300" t="b" cm="1">
        <f t="array" ref="Q300">IF(
    $U$1=1, AND($P300&lt;&gt;"", $P300&lt;&gt;"...", $P300&lt;&gt;"입력오류"),
    IF(
        $U$18=1, AND($P300&lt;&gt;"", $P300&lt;&gt;"...", $P300&lt;&gt;"입력오류", ISNUMBER(FIND(INDEX($T$2:$T$7,$U$1),$P300))),
        IF(
            $U$17="기타", AND($P300&lt;&gt;"", $P300&lt;&gt;"...", $P300&lt;&gt;"입력오류", NOT(ISNUMBER(FIND($T$21:$T$34,$P300)))),
            AND($P300&lt;&gt;"", $P300&lt;&gt;"...", $P300&lt;&gt;"입력오류", $T$19=$P300)
        )
    )
)</f>
        <v>1</v>
      </c>
    </row>
    <row r="301" spans="1:17">
      <c r="A301" t="s">
        <v>366</v>
      </c>
      <c r="B301" t="s">
        <v>117</v>
      </c>
      <c r="C301" t="s">
        <v>9726</v>
      </c>
      <c r="D301" t="s">
        <v>9727</v>
      </c>
      <c r="E301" t="s">
        <v>12994</v>
      </c>
      <c r="F301" t="s">
        <v>12995</v>
      </c>
      <c r="I301">
        <f t="shared" si="13"/>
        <v>300</v>
      </c>
      <c r="J301">
        <f t="shared" si="14"/>
        <v>300</v>
      </c>
      <c r="K301">
        <f t="shared" si="12"/>
        <v>1</v>
      </c>
      <c r="L301" t="b">
        <f>COUNTIF($N$2:N301, N301)=1</f>
        <v>1</v>
      </c>
      <c r="M301" s="37">
        <f>IF( $Q301, MAX($M$1:M300)+1, 0)</f>
        <v>219</v>
      </c>
      <c r="N301" t="str" cm="1">
        <f t="array" ref="N301">INDEX($A$9:$F$1048576, $J301, $K301 )</f>
        <v>11959</v>
      </c>
      <c r="O301" t="str" cm="1">
        <f t="array" ref="O301">INDEX($B$9:$F$1048576, $J301, $K301 )</f>
        <v>맥쿼리인프라</v>
      </c>
      <c r="P301" t="str" cm="1">
        <f t="array" ref="P301">IF( $L301, TRIM(_xll.IMDP("IR", $G$5&amp;$N301, $G$6)), "" )</f>
        <v>공모/무보증AA0</v>
      </c>
      <c r="Q301" t="b" cm="1">
        <f t="array" ref="Q301">IF(
    $U$1=1, AND($P301&lt;&gt;"", $P301&lt;&gt;"...", $P301&lt;&gt;"입력오류"),
    IF(
        $U$18=1, AND($P301&lt;&gt;"", $P301&lt;&gt;"...", $P301&lt;&gt;"입력오류", ISNUMBER(FIND(INDEX($T$2:$T$7,$U$1),$P301))),
        IF(
            $U$17="기타", AND($P301&lt;&gt;"", $P301&lt;&gt;"...", $P301&lt;&gt;"입력오류", NOT(ISNUMBER(FIND($T$21:$T$34,$P301)))),
            AND($P301&lt;&gt;"", $P301&lt;&gt;"...", $P301&lt;&gt;"입력오류", $T$19=$P301)
        )
    )
)</f>
        <v>1</v>
      </c>
    </row>
    <row r="302" spans="1:17">
      <c r="A302" t="s">
        <v>885</v>
      </c>
      <c r="B302" t="s">
        <v>886</v>
      </c>
      <c r="C302" t="s">
        <v>9728</v>
      </c>
      <c r="D302" t="s">
        <v>9729</v>
      </c>
      <c r="E302" t="s">
        <v>12996</v>
      </c>
      <c r="F302" t="s">
        <v>12997</v>
      </c>
      <c r="I302">
        <f t="shared" si="13"/>
        <v>301</v>
      </c>
      <c r="J302">
        <f t="shared" si="14"/>
        <v>301</v>
      </c>
      <c r="K302">
        <f t="shared" si="12"/>
        <v>1</v>
      </c>
      <c r="L302" t="b">
        <f>COUNTIF($N$2:N302, N302)=1</f>
        <v>1</v>
      </c>
      <c r="M302" s="37">
        <f>IF( $Q302, MAX($M$1:M301)+1, 0)</f>
        <v>220</v>
      </c>
      <c r="N302" t="str" cm="1">
        <f t="array" ref="N302">INDEX($A$9:$F$1048576, $J302, $K302 )</f>
        <v>11987</v>
      </c>
      <c r="O302" t="str" cm="1">
        <f t="array" ref="O302">INDEX($B$9:$F$1048576, $J302, $K302 )</f>
        <v>현대커머셜</v>
      </c>
      <c r="P302" t="str" cm="1">
        <f t="array" ref="P302">IF( $L302, TRIM(_xll.IMDP("IR", $G$5&amp;$N302, $G$6)), "" )</f>
        <v>기타금융채AA-</v>
      </c>
      <c r="Q302" t="b" cm="1">
        <f t="array" ref="Q302">IF(
    $U$1=1, AND($P302&lt;&gt;"", $P302&lt;&gt;"...", $P302&lt;&gt;"입력오류"),
    IF(
        $U$18=1, AND($P302&lt;&gt;"", $P302&lt;&gt;"...", $P302&lt;&gt;"입력오류", ISNUMBER(FIND(INDEX($T$2:$T$7,$U$1),$P302))),
        IF(
            $U$17="기타", AND($P302&lt;&gt;"", $P302&lt;&gt;"...", $P302&lt;&gt;"입력오류", NOT(ISNUMBER(FIND($T$21:$T$34,$P302)))),
            AND($P302&lt;&gt;"", $P302&lt;&gt;"...", $P302&lt;&gt;"입력오류", $T$19=$P302)
        )
    )
)</f>
        <v>1</v>
      </c>
    </row>
    <row r="303" spans="1:17">
      <c r="A303" t="s">
        <v>218</v>
      </c>
      <c r="B303" t="s">
        <v>577</v>
      </c>
      <c r="C303" t="s">
        <v>368</v>
      </c>
      <c r="D303" t="s">
        <v>120</v>
      </c>
      <c r="E303" t="s">
        <v>12998</v>
      </c>
      <c r="F303" t="s">
        <v>12999</v>
      </c>
      <c r="I303">
        <f t="shared" si="13"/>
        <v>302</v>
      </c>
      <c r="J303">
        <f t="shared" si="14"/>
        <v>302</v>
      </c>
      <c r="K303">
        <f t="shared" si="12"/>
        <v>1</v>
      </c>
      <c r="L303" t="b">
        <f>COUNTIF($N$2:N303, N303)=1</f>
        <v>1</v>
      </c>
      <c r="M303" s="37">
        <f>IF( $Q303, MAX($M$1:M302)+1, 0)</f>
        <v>221</v>
      </c>
      <c r="N303" t="str" cm="1">
        <f t="array" ref="N303">INDEX($A$9:$F$1048576, $J303, $K303 )</f>
        <v>12160</v>
      </c>
      <c r="O303" t="str" cm="1">
        <f t="array" ref="O303">INDEX($B$9:$F$1048576, $J303, $K303 )</f>
        <v>LG헬로비전</v>
      </c>
      <c r="P303" t="str" cm="1">
        <f t="array" ref="P303">IF( $L303, TRIM(_xll.IMDP("IR", $G$5&amp;$N303, $G$6)), "" )</f>
        <v>공모/무보증AA-</v>
      </c>
      <c r="Q303" t="b" cm="1">
        <f t="array" ref="Q303">IF(
    $U$1=1, AND($P303&lt;&gt;"", $P303&lt;&gt;"...", $P303&lt;&gt;"입력오류"),
    IF(
        $U$18=1, AND($P303&lt;&gt;"", $P303&lt;&gt;"...", $P303&lt;&gt;"입력오류", ISNUMBER(FIND(INDEX($T$2:$T$7,$U$1),$P303))),
        IF(
            $U$17="기타", AND($P303&lt;&gt;"", $P303&lt;&gt;"...", $P303&lt;&gt;"입력오류", NOT(ISNUMBER(FIND($T$21:$T$34,$P303)))),
            AND($P303&lt;&gt;"", $P303&lt;&gt;"...", $P303&lt;&gt;"입력오류", $T$19=$P303)
        )
    )
)</f>
        <v>1</v>
      </c>
    </row>
    <row r="304" spans="1:17">
      <c r="A304" t="s">
        <v>210</v>
      </c>
      <c r="B304" t="s">
        <v>578</v>
      </c>
      <c r="C304" t="s">
        <v>678</v>
      </c>
      <c r="D304" t="s">
        <v>615</v>
      </c>
      <c r="E304" t="s">
        <v>13000</v>
      </c>
      <c r="F304" t="s">
        <v>13001</v>
      </c>
      <c r="I304">
        <f t="shared" si="13"/>
        <v>303</v>
      </c>
      <c r="J304">
        <f t="shared" si="14"/>
        <v>303</v>
      </c>
      <c r="K304">
        <f t="shared" si="12"/>
        <v>1</v>
      </c>
      <c r="L304" t="b">
        <f>COUNTIF($N$2:N304, N304)=1</f>
        <v>1</v>
      </c>
      <c r="M304" s="37">
        <f>IF( $Q304, MAX($M$1:M303)+1, 0)</f>
        <v>222</v>
      </c>
      <c r="N304" t="str" cm="1">
        <f t="array" ref="N304">INDEX($A$9:$F$1048576, $J304, $K304 )</f>
        <v>12242</v>
      </c>
      <c r="O304" t="str" cm="1">
        <f t="array" ref="O304">INDEX($B$9:$F$1048576, $J304, $K304 )</f>
        <v>SK이노베이션</v>
      </c>
      <c r="P304" t="str" cm="1">
        <f t="array" ref="P304">IF( $L304, TRIM(_xll.IMDP("IR", $G$5&amp;$N304, $G$6)), "" )</f>
        <v>공모/무보증AA0</v>
      </c>
      <c r="Q304" t="b" cm="1">
        <f t="array" ref="Q304">IF(
    $U$1=1, AND($P304&lt;&gt;"", $P304&lt;&gt;"...", $P304&lt;&gt;"입력오류"),
    IF(
        $U$18=1, AND($P304&lt;&gt;"", $P304&lt;&gt;"...", $P304&lt;&gt;"입력오류", ISNUMBER(FIND(INDEX($T$2:$T$7,$U$1),$P304))),
        IF(
            $U$17="기타", AND($P304&lt;&gt;"", $P304&lt;&gt;"...", $P304&lt;&gt;"입력오류", NOT(ISNUMBER(FIND($T$21:$T$34,$P304)))),
            AND($P304&lt;&gt;"", $P304&lt;&gt;"...", $P304&lt;&gt;"입력오류", $T$19=$P304)
        )
    )
)</f>
        <v>1</v>
      </c>
    </row>
    <row r="305" spans="1:17">
      <c r="A305" t="s">
        <v>271</v>
      </c>
      <c r="B305" t="s">
        <v>62</v>
      </c>
      <c r="C305" t="s">
        <v>268</v>
      </c>
      <c r="D305" t="s">
        <v>58</v>
      </c>
      <c r="I305">
        <f t="shared" si="13"/>
        <v>304</v>
      </c>
      <c r="J305">
        <f t="shared" si="14"/>
        <v>304</v>
      </c>
      <c r="K305">
        <f t="shared" si="12"/>
        <v>1</v>
      </c>
      <c r="L305" t="b">
        <f>COUNTIF($N$2:N305, N305)=1</f>
        <v>1</v>
      </c>
      <c r="M305" s="37">
        <f>IF( $Q305, MAX($M$1:M304)+1, 0)</f>
        <v>0</v>
      </c>
      <c r="N305" t="str" cm="1">
        <f t="array" ref="N305">INDEX($A$9:$F$1048576, $J305, $K305 )</f>
        <v>12306</v>
      </c>
      <c r="O305" t="str" cm="1">
        <f t="array" ref="O305">INDEX($B$9:$F$1048576, $J305, $K305 )</f>
        <v>엑사이엔씨</v>
      </c>
      <c r="P305" t="str" cm="1">
        <f t="array" ref="P305">IF( $L305, TRIM(_xll.IMDP("IR", $G$5&amp;$N305, $G$6)), "" )</f>
        <v/>
      </c>
      <c r="Q305" t="b" cm="1">
        <f t="array" ref="Q305">IF(
    $U$1=1, AND($P305&lt;&gt;"", $P305&lt;&gt;"...", $P305&lt;&gt;"입력오류"),
    IF(
        $U$18=1, AND($P305&lt;&gt;"", $P305&lt;&gt;"...", $P305&lt;&gt;"입력오류", ISNUMBER(FIND(INDEX($T$2:$T$7,$U$1),$P305))),
        IF(
            $U$17="기타", AND($P305&lt;&gt;"", $P305&lt;&gt;"...", $P305&lt;&gt;"입력오류", NOT(ISNUMBER(FIND($T$21:$T$34,$P305)))),
            AND($P305&lt;&gt;"", $P305&lt;&gt;"...", $P305&lt;&gt;"입력오류", $T$19=$P305)
        )
    )
)</f>
        <v>0</v>
      </c>
    </row>
    <row r="306" spans="1:17">
      <c r="A306" t="s">
        <v>353</v>
      </c>
      <c r="B306" t="s">
        <v>579</v>
      </c>
      <c r="C306" t="s">
        <v>680</v>
      </c>
      <c r="D306" t="s">
        <v>617</v>
      </c>
      <c r="I306">
        <f t="shared" si="13"/>
        <v>305</v>
      </c>
      <c r="J306">
        <f t="shared" si="14"/>
        <v>305</v>
      </c>
      <c r="K306">
        <f t="shared" si="12"/>
        <v>1</v>
      </c>
      <c r="L306" t="b">
        <f>COUNTIF($N$2:N306, N306)=1</f>
        <v>1</v>
      </c>
      <c r="M306" s="37">
        <f>IF( $Q306, MAX($M$1:M305)+1, 0)</f>
        <v>223</v>
      </c>
      <c r="N306" t="str" cm="1">
        <f t="array" ref="N306">INDEX($A$9:$F$1048576, $J306, $K306 )</f>
        <v>12366</v>
      </c>
      <c r="O306" t="str" cm="1">
        <f t="array" ref="O306">INDEX($B$9:$F$1048576, $J306, $K306 )</f>
        <v>CJ제일제당</v>
      </c>
      <c r="P306" t="str" cm="1">
        <f t="array" ref="P306">IF( $L306, TRIM(_xll.IMDP("IR", $G$5&amp;$N306, $G$6)), "" )</f>
        <v>공모/무보증AA0</v>
      </c>
      <c r="Q306" t="b" cm="1">
        <f t="array" ref="Q306">IF(
    $U$1=1, AND($P306&lt;&gt;"", $P306&lt;&gt;"...", $P306&lt;&gt;"입력오류"),
    IF(
        $U$18=1, AND($P306&lt;&gt;"", $P306&lt;&gt;"...", $P306&lt;&gt;"입력오류", ISNUMBER(FIND(INDEX($T$2:$T$7,$U$1),$P306))),
        IF(
            $U$17="기타", AND($P306&lt;&gt;"", $P306&lt;&gt;"...", $P306&lt;&gt;"입력오류", NOT(ISNUMBER(FIND($T$21:$T$34,$P306)))),
            AND($P306&lt;&gt;"", $P306&lt;&gt;"...", $P306&lt;&gt;"입력오류", $T$19=$P306)
        )
    )
)</f>
        <v>1</v>
      </c>
    </row>
    <row r="307" spans="1:17">
      <c r="A307" t="s">
        <v>311</v>
      </c>
      <c r="B307" t="s">
        <v>580</v>
      </c>
      <c r="C307" t="s">
        <v>404</v>
      </c>
      <c r="D307" t="s">
        <v>146</v>
      </c>
      <c r="I307">
        <f t="shared" si="13"/>
        <v>306</v>
      </c>
      <c r="J307">
        <f t="shared" si="14"/>
        <v>306</v>
      </c>
      <c r="K307">
        <f t="shared" si="12"/>
        <v>1</v>
      </c>
      <c r="L307" t="b">
        <f>COUNTIF($N$2:N307, N307)=1</f>
        <v>1</v>
      </c>
      <c r="M307" s="37">
        <f>IF( $Q307, MAX($M$1:M306)+1, 0)</f>
        <v>0</v>
      </c>
      <c r="N307" t="str" cm="1">
        <f t="array" ref="N307">INDEX($A$9:$F$1048576, $J307, $K307 )</f>
        <v>12370</v>
      </c>
      <c r="O307" t="str" cm="1">
        <f t="array" ref="O307">INDEX($B$9:$F$1048576, $J307, $K307 )</f>
        <v>HLB생명과학</v>
      </c>
      <c r="P307" t="str" cm="1">
        <f t="array" ref="P307">IF( $L307, TRIM(_xll.IMDP("IR", $G$5&amp;$N307, $G$6)), "" )</f>
        <v/>
      </c>
      <c r="Q307" t="b" cm="1">
        <f t="array" ref="Q307">IF(
    $U$1=1, AND($P307&lt;&gt;"", $P307&lt;&gt;"...", $P307&lt;&gt;"입력오류"),
    IF(
        $U$18=1, AND($P307&lt;&gt;"", $P307&lt;&gt;"...", $P307&lt;&gt;"입력오류", ISNUMBER(FIND(INDEX($T$2:$T$7,$U$1),$P307))),
        IF(
            $U$17="기타", AND($P307&lt;&gt;"", $P307&lt;&gt;"...", $P307&lt;&gt;"입력오류", NOT(ISNUMBER(FIND($T$21:$T$34,$P307)))),
            AND($P307&lt;&gt;"", $P307&lt;&gt;"...", $P307&lt;&gt;"입력오류", $T$19=$P307)
        )
    )
)</f>
        <v>0</v>
      </c>
    </row>
    <row r="308" spans="1:17">
      <c r="A308" t="s">
        <v>263</v>
      </c>
      <c r="B308" t="s">
        <v>581</v>
      </c>
      <c r="C308" t="s">
        <v>9730</v>
      </c>
      <c r="D308" t="s">
        <v>9731</v>
      </c>
      <c r="I308">
        <f t="shared" si="13"/>
        <v>307</v>
      </c>
      <c r="J308">
        <f t="shared" si="14"/>
        <v>307</v>
      </c>
      <c r="K308">
        <f t="shared" si="12"/>
        <v>1</v>
      </c>
      <c r="L308" t="b">
        <f>COUNTIF($N$2:N308, N308)=1</f>
        <v>1</v>
      </c>
      <c r="M308" s="37">
        <f>IF( $Q308, MAX($M$1:M307)+1, 0)</f>
        <v>224</v>
      </c>
      <c r="N308" t="str" cm="1">
        <f t="array" ref="N308">INDEX($A$9:$F$1048576, $J308, $K308 )</f>
        <v>12425</v>
      </c>
      <c r="O308" t="str" cm="1">
        <f t="array" ref="O308">INDEX($B$9:$F$1048576, $J308, $K308 )</f>
        <v>경상북도개발공사</v>
      </c>
      <c r="P308" t="str" cm="1">
        <f t="array" ref="P308">IF( $L308, TRIM(_xll.IMDP("IR", $G$5&amp;$N308, $G$6)), "" )</f>
        <v>공사/공단채AA+</v>
      </c>
      <c r="Q308" t="b" cm="1">
        <f t="array" ref="Q308">IF(
    $U$1=1, AND($P308&lt;&gt;"", $P308&lt;&gt;"...", $P308&lt;&gt;"입력오류"),
    IF(
        $U$18=1, AND($P308&lt;&gt;"", $P308&lt;&gt;"...", $P308&lt;&gt;"입력오류", ISNUMBER(FIND(INDEX($T$2:$T$7,$U$1),$P308))),
        IF(
            $U$17="기타", AND($P308&lt;&gt;"", $P308&lt;&gt;"...", $P308&lt;&gt;"입력오류", NOT(ISNUMBER(FIND($T$21:$T$34,$P308)))),
            AND($P308&lt;&gt;"", $P308&lt;&gt;"...", $P308&lt;&gt;"입력오류", $T$19=$P308)
        )
    )
)</f>
        <v>1</v>
      </c>
    </row>
    <row r="309" spans="1:17">
      <c r="A309" t="s">
        <v>436</v>
      </c>
      <c r="B309" t="s">
        <v>168</v>
      </c>
      <c r="C309" t="s">
        <v>9732</v>
      </c>
      <c r="D309" t="s">
        <v>9733</v>
      </c>
      <c r="I309">
        <f t="shared" si="13"/>
        <v>308</v>
      </c>
      <c r="J309">
        <f t="shared" si="14"/>
        <v>308</v>
      </c>
      <c r="K309">
        <f t="shared" si="12"/>
        <v>1</v>
      </c>
      <c r="L309" t="b">
        <f>COUNTIF($N$2:N309, N309)=1</f>
        <v>1</v>
      </c>
      <c r="M309" s="37">
        <f>IF( $Q309, MAX($M$1:M308)+1, 0)</f>
        <v>0</v>
      </c>
      <c r="N309" t="str" cm="1">
        <f t="array" ref="N309">INDEX($A$9:$F$1048576, $J309, $K309 )</f>
        <v>12428</v>
      </c>
      <c r="O309" t="str" cm="1">
        <f t="array" ref="O309">INDEX($B$9:$F$1048576, $J309, $K309 )</f>
        <v>대륜이엔에스</v>
      </c>
      <c r="P309" t="str" cm="1">
        <f t="array" ref="P309">IF( $L309, TRIM(_xll.IMDP("IR", $G$5&amp;$N309, $G$6)), "" )</f>
        <v/>
      </c>
      <c r="Q309" t="b" cm="1">
        <f t="array" ref="Q309">IF(
    $U$1=1, AND($P309&lt;&gt;"", $P309&lt;&gt;"...", $P309&lt;&gt;"입력오류"),
    IF(
        $U$18=1, AND($P309&lt;&gt;"", $P309&lt;&gt;"...", $P309&lt;&gt;"입력오류", ISNUMBER(FIND(INDEX($T$2:$T$7,$U$1),$P309))),
        IF(
            $U$17="기타", AND($P309&lt;&gt;"", $P309&lt;&gt;"...", $P309&lt;&gt;"입력오류", NOT(ISNUMBER(FIND($T$21:$T$34,$P309)))),
            AND($P309&lt;&gt;"", $P309&lt;&gt;"...", $P309&lt;&gt;"입력오류", $T$19=$P309)
        )
    )
)</f>
        <v>0</v>
      </c>
    </row>
    <row r="310" spans="1:17">
      <c r="A310" t="s">
        <v>300</v>
      </c>
      <c r="B310" t="s">
        <v>582</v>
      </c>
      <c r="C310" t="s">
        <v>9734</v>
      </c>
      <c r="D310" t="s">
        <v>9735</v>
      </c>
      <c r="I310">
        <f t="shared" si="13"/>
        <v>309</v>
      </c>
      <c r="J310">
        <f t="shared" si="14"/>
        <v>309</v>
      </c>
      <c r="K310">
        <f t="shared" si="12"/>
        <v>1</v>
      </c>
      <c r="L310" t="b">
        <f>COUNTIF($N$2:N310, N310)=1</f>
        <v>1</v>
      </c>
      <c r="M310" s="37">
        <f>IF( $Q310, MAX($M$1:M309)+1, 0)</f>
        <v>225</v>
      </c>
      <c r="N310" t="str" cm="1">
        <f t="array" ref="N310">INDEX($A$9:$F$1048576, $J310, $K310 )</f>
        <v>12432</v>
      </c>
      <c r="O310" t="str" cm="1">
        <f t="array" ref="O310">INDEX($B$9:$F$1048576, $J310, $K310 )</f>
        <v>해태제과식품</v>
      </c>
      <c r="P310" t="str" cm="1">
        <f t="array" ref="P310">IF( $L310, TRIM(_xll.IMDP("IR", $G$5&amp;$N310, $G$6)), "" )</f>
        <v>공모/무보증A0</v>
      </c>
      <c r="Q310" t="b" cm="1">
        <f t="array" ref="Q310">IF(
    $U$1=1, AND($P310&lt;&gt;"", $P310&lt;&gt;"...", $P310&lt;&gt;"입력오류"),
    IF(
        $U$18=1, AND($P310&lt;&gt;"", $P310&lt;&gt;"...", $P310&lt;&gt;"입력오류", ISNUMBER(FIND(INDEX($T$2:$T$7,$U$1),$P310))),
        IF(
            $U$17="기타", AND($P310&lt;&gt;"", $P310&lt;&gt;"...", $P310&lt;&gt;"입력오류", NOT(ISNUMBER(FIND($T$21:$T$34,$P310)))),
            AND($P310&lt;&gt;"", $P310&lt;&gt;"...", $P310&lt;&gt;"입력오류", $T$19=$P310)
        )
    )
)</f>
        <v>1</v>
      </c>
    </row>
    <row r="311" spans="1:17">
      <c r="A311" t="s">
        <v>203</v>
      </c>
      <c r="B311" t="s">
        <v>18</v>
      </c>
      <c r="C311" t="s">
        <v>683</v>
      </c>
      <c r="D311" t="s">
        <v>620</v>
      </c>
      <c r="I311">
        <f t="shared" si="13"/>
        <v>310</v>
      </c>
      <c r="J311">
        <f t="shared" si="14"/>
        <v>310</v>
      </c>
      <c r="K311">
        <f t="shared" si="12"/>
        <v>1</v>
      </c>
      <c r="L311" t="b">
        <f>COUNTIF($N$2:N311, N311)=1</f>
        <v>1</v>
      </c>
      <c r="M311" s="37">
        <f>IF( $Q311, MAX($M$1:M310)+1, 0)</f>
        <v>0</v>
      </c>
      <c r="N311" t="str" cm="1">
        <f t="array" ref="N311">INDEX($A$9:$F$1048576, $J311, $K311 )</f>
        <v>12455</v>
      </c>
      <c r="O311" t="str" cm="1">
        <f t="array" ref="O311">INDEX($B$9:$F$1048576, $J311, $K311 )</f>
        <v>전남개발공사</v>
      </c>
      <c r="P311" t="str" cm="1">
        <f t="array" ref="P311">IF( $L311, TRIM(_xll.IMDP("IR", $G$5&amp;$N311, $G$6)), "" )</f>
        <v/>
      </c>
      <c r="Q311" t="b" cm="1">
        <f t="array" ref="Q311">IF(
    $U$1=1, AND($P311&lt;&gt;"", $P311&lt;&gt;"...", $P311&lt;&gt;"입력오류"),
    IF(
        $U$18=1, AND($P311&lt;&gt;"", $P311&lt;&gt;"...", $P311&lt;&gt;"입력오류", ISNUMBER(FIND(INDEX($T$2:$T$7,$U$1),$P311))),
        IF(
            $U$17="기타", AND($P311&lt;&gt;"", $P311&lt;&gt;"...", $P311&lt;&gt;"입력오류", NOT(ISNUMBER(FIND($T$21:$T$34,$P311)))),
            AND($P311&lt;&gt;"", $P311&lt;&gt;"...", $P311&lt;&gt;"입력오류", $T$19=$P311)
        )
    )
)</f>
        <v>0</v>
      </c>
    </row>
    <row r="312" spans="1:17">
      <c r="A312" t="s">
        <v>5608</v>
      </c>
      <c r="B312" t="s">
        <v>5609</v>
      </c>
      <c r="C312" t="s">
        <v>9736</v>
      </c>
      <c r="D312" t="s">
        <v>9737</v>
      </c>
      <c r="I312">
        <f t="shared" si="13"/>
        <v>311</v>
      </c>
      <c r="J312">
        <f t="shared" si="14"/>
        <v>311</v>
      </c>
      <c r="K312">
        <f t="shared" si="12"/>
        <v>1</v>
      </c>
      <c r="L312" t="b">
        <f>COUNTIF($N$2:N312, N312)=1</f>
        <v>1</v>
      </c>
      <c r="M312" s="37">
        <f>IF( $Q312, MAX($M$1:M311)+1, 0)</f>
        <v>226</v>
      </c>
      <c r="N312" t="str" cm="1">
        <f t="array" ref="N312">INDEX($A$9:$F$1048576, $J312, $K312 )</f>
        <v>12468</v>
      </c>
      <c r="O312" t="str" cm="1">
        <f t="array" ref="O312">INDEX($B$9:$F$1048576, $J312, $K312 )</f>
        <v>세아홀딩스</v>
      </c>
      <c r="P312" t="str" cm="1">
        <f t="array" ref="P312">IF( $L312, TRIM(_xll.IMDP("IR", $G$5&amp;$N312, $G$6)), "" )</f>
        <v>공모/무보증A0</v>
      </c>
      <c r="Q312" t="b" cm="1">
        <f t="array" ref="Q312">IF(
    $U$1=1, AND($P312&lt;&gt;"", $P312&lt;&gt;"...", $P312&lt;&gt;"입력오류"),
    IF(
        $U$18=1, AND($P312&lt;&gt;"", $P312&lt;&gt;"...", $P312&lt;&gt;"입력오류", ISNUMBER(FIND(INDEX($T$2:$T$7,$U$1),$P312))),
        IF(
            $U$17="기타", AND($P312&lt;&gt;"", $P312&lt;&gt;"...", $P312&lt;&gt;"입력오류", NOT(ISNUMBER(FIND($T$21:$T$34,$P312)))),
            AND($P312&lt;&gt;"", $P312&lt;&gt;"...", $P312&lt;&gt;"입력오류", $T$19=$P312)
        )
    )
)</f>
        <v>1</v>
      </c>
    </row>
    <row r="313" spans="1:17">
      <c r="A313" t="s">
        <v>177</v>
      </c>
      <c r="B313" t="s">
        <v>2</v>
      </c>
      <c r="C313" t="s">
        <v>685</v>
      </c>
      <c r="D313" t="s">
        <v>622</v>
      </c>
      <c r="I313">
        <f t="shared" si="13"/>
        <v>312</v>
      </c>
      <c r="J313">
        <f t="shared" si="14"/>
        <v>312</v>
      </c>
      <c r="K313">
        <f t="shared" si="12"/>
        <v>1</v>
      </c>
      <c r="L313" t="b">
        <f>COUNTIF($N$2:N313, N313)=1</f>
        <v>1</v>
      </c>
      <c r="M313" s="37">
        <f>IF( $Q313, MAX($M$1:M312)+1, 0)</f>
        <v>227</v>
      </c>
      <c r="N313" t="str" cm="1">
        <f t="array" ref="N313">INDEX($A$9:$F$1048576, $J313, $K313 )</f>
        <v>12544</v>
      </c>
      <c r="O313" t="str" cm="1">
        <f t="array" ref="O313">INDEX($B$9:$F$1048576, $J313, $K313 )</f>
        <v>충북개발공사</v>
      </c>
      <c r="P313" t="str" cm="1">
        <f t="array" ref="P313">IF( $L313, TRIM(_xll.IMDP("IR", $G$5&amp;$N313, $G$6)), "" )</f>
        <v>공사/공단채AA+</v>
      </c>
      <c r="Q313" t="b" cm="1">
        <f t="array" ref="Q313">IF(
    $U$1=1, AND($P313&lt;&gt;"", $P313&lt;&gt;"...", $P313&lt;&gt;"입력오류"),
    IF(
        $U$18=1, AND($P313&lt;&gt;"", $P313&lt;&gt;"...", $P313&lt;&gt;"입력오류", ISNUMBER(FIND(INDEX($T$2:$T$7,$U$1),$P313))),
        IF(
            $U$17="기타", AND($P313&lt;&gt;"", $P313&lt;&gt;"...", $P313&lt;&gt;"입력오류", NOT(ISNUMBER(FIND($T$21:$T$34,$P313)))),
            AND($P313&lt;&gt;"", $P313&lt;&gt;"...", $P313&lt;&gt;"입력오류", $T$19=$P313)
        )
    )
)</f>
        <v>1</v>
      </c>
    </row>
    <row r="314" spans="1:17">
      <c r="A314" t="s">
        <v>887</v>
      </c>
      <c r="B314" t="s">
        <v>888</v>
      </c>
      <c r="C314" t="s">
        <v>9738</v>
      </c>
      <c r="D314" t="s">
        <v>9739</v>
      </c>
      <c r="I314">
        <f t="shared" si="13"/>
        <v>313</v>
      </c>
      <c r="J314">
        <f t="shared" si="14"/>
        <v>313</v>
      </c>
      <c r="K314">
        <f t="shared" si="12"/>
        <v>1</v>
      </c>
      <c r="L314" t="b">
        <f>COUNTIF($N$2:N314, N314)=1</f>
        <v>1</v>
      </c>
      <c r="M314" s="37">
        <f>IF( $Q314, MAX($M$1:M313)+1, 0)</f>
        <v>228</v>
      </c>
      <c r="N314" t="str" cm="1">
        <f t="array" ref="N314">INDEX($A$9:$F$1048576, $J314, $K314 )</f>
        <v>12600</v>
      </c>
      <c r="O314" t="str" cm="1">
        <f t="array" ref="O314">INDEX($B$9:$F$1048576, $J314, $K314 )</f>
        <v>부산항만공사</v>
      </c>
      <c r="P314" t="str" cm="1">
        <f t="array" ref="P314">IF( $L314, TRIM(_xll.IMDP("IR", $G$5&amp;$N314, $G$6)), "" )</f>
        <v>공사/공단채AAA</v>
      </c>
      <c r="Q314" t="b" cm="1">
        <f t="array" ref="Q314">IF(
    $U$1=1, AND($P314&lt;&gt;"", $P314&lt;&gt;"...", $P314&lt;&gt;"입력오류"),
    IF(
        $U$18=1, AND($P314&lt;&gt;"", $P314&lt;&gt;"...", $P314&lt;&gt;"입력오류", ISNUMBER(FIND(INDEX($T$2:$T$7,$U$1),$P314))),
        IF(
            $U$17="기타", AND($P314&lt;&gt;"", $P314&lt;&gt;"...", $P314&lt;&gt;"입력오류", NOT(ISNUMBER(FIND($T$21:$T$34,$P314)))),
            AND($P314&lt;&gt;"", $P314&lt;&gt;"...", $P314&lt;&gt;"입력오류", $T$19=$P314)
        )
    )
)</f>
        <v>1</v>
      </c>
    </row>
    <row r="315" spans="1:17">
      <c r="A315" t="s">
        <v>211</v>
      </c>
      <c r="B315" t="s">
        <v>22</v>
      </c>
      <c r="C315" t="s">
        <v>9740</v>
      </c>
      <c r="D315" t="s">
        <v>9741</v>
      </c>
      <c r="I315">
        <f t="shared" si="13"/>
        <v>314</v>
      </c>
      <c r="J315">
        <f t="shared" si="14"/>
        <v>314</v>
      </c>
      <c r="K315">
        <f t="shared" si="12"/>
        <v>1</v>
      </c>
      <c r="L315" t="b">
        <f>COUNTIF($N$2:N315, N315)=1</f>
        <v>1</v>
      </c>
      <c r="M315" s="37">
        <f>IF( $Q315, MAX($M$1:M314)+1, 0)</f>
        <v>229</v>
      </c>
      <c r="N315" t="str" cm="1">
        <f t="array" ref="N315">INDEX($A$9:$F$1048576, $J315, $K315 )</f>
        <v>12699</v>
      </c>
      <c r="O315" t="str" cm="1">
        <f t="array" ref="O315">INDEX($B$9:$F$1048576, $J315, $K315 )</f>
        <v>엔씨소프트</v>
      </c>
      <c r="P315" t="str" cm="1">
        <f t="array" ref="P315">IF( $L315, TRIM(_xll.IMDP("IR", $G$5&amp;$N315, $G$6)), "" )</f>
        <v>공모/무보증AA0</v>
      </c>
      <c r="Q315" t="b" cm="1">
        <f t="array" ref="Q315">IF(
    $U$1=1, AND($P315&lt;&gt;"", $P315&lt;&gt;"...", $P315&lt;&gt;"입력오류"),
    IF(
        $U$18=1, AND($P315&lt;&gt;"", $P315&lt;&gt;"...", $P315&lt;&gt;"입력오류", ISNUMBER(FIND(INDEX($T$2:$T$7,$U$1),$P315))),
        IF(
            $U$17="기타", AND($P315&lt;&gt;"", $P315&lt;&gt;"...", $P315&lt;&gt;"입력오류", NOT(ISNUMBER(FIND($T$21:$T$34,$P315)))),
            AND($P315&lt;&gt;"", $P315&lt;&gt;"...", $P315&lt;&gt;"입력오류", $T$19=$P315)
        )
    )
)</f>
        <v>1</v>
      </c>
    </row>
    <row r="316" spans="1:17">
      <c r="A316" t="s">
        <v>889</v>
      </c>
      <c r="B316" t="s">
        <v>890</v>
      </c>
      <c r="C316" t="s">
        <v>686</v>
      </c>
      <c r="D316" t="s">
        <v>133</v>
      </c>
      <c r="I316">
        <f t="shared" si="13"/>
        <v>315</v>
      </c>
      <c r="J316">
        <f t="shared" si="14"/>
        <v>315</v>
      </c>
      <c r="K316">
        <f t="shared" si="12"/>
        <v>1</v>
      </c>
      <c r="L316" t="b">
        <f>COUNTIF($N$2:N316, N316)=1</f>
        <v>1</v>
      </c>
      <c r="M316" s="37">
        <f>IF( $Q316, MAX($M$1:M315)+1, 0)</f>
        <v>230</v>
      </c>
      <c r="N316" t="str" cm="1">
        <f t="array" ref="N316">INDEX($A$9:$F$1048576, $J316, $K316 )</f>
        <v>12715</v>
      </c>
      <c r="O316" t="str" cm="1">
        <f t="array" ref="O316">INDEX($B$9:$F$1048576, $J316, $K316 )</f>
        <v>광주신세계</v>
      </c>
      <c r="P316" t="str" cm="1">
        <f t="array" ref="P316">IF( $L316, TRIM(_xll.IMDP("IR", $G$5&amp;$N316, $G$6)), "" )</f>
        <v>공모/무보증AA-</v>
      </c>
      <c r="Q316" t="b" cm="1">
        <f t="array" ref="Q316">IF(
    $U$1=1, AND($P316&lt;&gt;"", $P316&lt;&gt;"...", $P316&lt;&gt;"입력오류"),
    IF(
        $U$18=1, AND($P316&lt;&gt;"", $P316&lt;&gt;"...", $P316&lt;&gt;"입력오류", ISNUMBER(FIND(INDEX($T$2:$T$7,$U$1),$P316))),
        IF(
            $U$17="기타", AND($P316&lt;&gt;"", $P316&lt;&gt;"...", $P316&lt;&gt;"입력오류", NOT(ISNUMBER(FIND($T$21:$T$34,$P316)))),
            AND($P316&lt;&gt;"", $P316&lt;&gt;"...", $P316&lt;&gt;"입력오류", $T$19=$P316)
        )
    )
)</f>
        <v>1</v>
      </c>
    </row>
    <row r="317" spans="1:17">
      <c r="A317" t="s">
        <v>417</v>
      </c>
      <c r="B317" t="s">
        <v>155</v>
      </c>
      <c r="C317" t="s">
        <v>687</v>
      </c>
      <c r="D317" t="s">
        <v>623</v>
      </c>
      <c r="I317">
        <f t="shared" si="13"/>
        <v>316</v>
      </c>
      <c r="J317">
        <f t="shared" si="14"/>
        <v>316</v>
      </c>
      <c r="K317">
        <f t="shared" si="12"/>
        <v>1</v>
      </c>
      <c r="L317" t="b">
        <f>COUNTIF($N$2:N317, N317)=1</f>
        <v>1</v>
      </c>
      <c r="M317" s="37">
        <f>IF( $Q317, MAX($M$1:M316)+1, 0)</f>
        <v>0</v>
      </c>
      <c r="N317" t="str" cm="1">
        <f t="array" ref="N317">INDEX($A$9:$F$1048576, $J317, $K317 )</f>
        <v>12878</v>
      </c>
      <c r="O317" t="str" cm="1">
        <f t="array" ref="O317">INDEX($B$9:$F$1048576, $J317, $K317 )</f>
        <v>팬스타엔터프라이즈</v>
      </c>
      <c r="P317" t="str" cm="1">
        <f t="array" ref="P317">IF( $L317, TRIM(_xll.IMDP("IR", $G$5&amp;$N317, $G$6)), "" )</f>
        <v/>
      </c>
      <c r="Q317" t="b" cm="1">
        <f t="array" ref="Q317">IF(
    $U$1=1, AND($P317&lt;&gt;"", $P317&lt;&gt;"...", $P317&lt;&gt;"입력오류"),
    IF(
        $U$18=1, AND($P317&lt;&gt;"", $P317&lt;&gt;"...", $P317&lt;&gt;"입력오류", ISNUMBER(FIND(INDEX($T$2:$T$7,$U$1),$P317))),
        IF(
            $U$17="기타", AND($P317&lt;&gt;"", $P317&lt;&gt;"...", $P317&lt;&gt;"입력오류", NOT(ISNUMBER(FIND($T$21:$T$34,$P317)))),
            AND($P317&lt;&gt;"", $P317&lt;&gt;"...", $P317&lt;&gt;"입력오류", $T$19=$P317)
        )
    )
)</f>
        <v>0</v>
      </c>
    </row>
    <row r="318" spans="1:17">
      <c r="A318" t="s">
        <v>333</v>
      </c>
      <c r="B318" t="s">
        <v>100</v>
      </c>
      <c r="C318" t="s">
        <v>9742</v>
      </c>
      <c r="D318" t="s">
        <v>9743</v>
      </c>
      <c r="I318">
        <f t="shared" si="13"/>
        <v>317</v>
      </c>
      <c r="J318">
        <f t="shared" si="14"/>
        <v>317</v>
      </c>
      <c r="K318">
        <f t="shared" si="12"/>
        <v>1</v>
      </c>
      <c r="L318" t="b">
        <f>COUNTIF($N$2:N318, N318)=1</f>
        <v>1</v>
      </c>
      <c r="M318" s="37">
        <f>IF( $Q318, MAX($M$1:M317)+1, 0)</f>
        <v>0</v>
      </c>
      <c r="N318" t="str" cm="1">
        <f t="array" ref="N318">INDEX($A$9:$F$1048576, $J318, $K318 )</f>
        <v>12968</v>
      </c>
      <c r="O318" t="str" cm="1">
        <f t="array" ref="O318">INDEX($B$9:$F$1048576, $J318, $K318 )</f>
        <v>하나마이크론</v>
      </c>
      <c r="P318" t="str" cm="1">
        <f t="array" ref="P318">IF( $L318, TRIM(_xll.IMDP("IR", $G$5&amp;$N318, $G$6)), "" )</f>
        <v/>
      </c>
      <c r="Q318" t="b" cm="1">
        <f t="array" ref="Q318">IF(
    $U$1=1, AND($P318&lt;&gt;"", $P318&lt;&gt;"...", $P318&lt;&gt;"입력오류"),
    IF(
        $U$18=1, AND($P318&lt;&gt;"", $P318&lt;&gt;"...", $P318&lt;&gt;"입력오류", ISNUMBER(FIND(INDEX($T$2:$T$7,$U$1),$P318))),
        IF(
            $U$17="기타", AND($P318&lt;&gt;"", $P318&lt;&gt;"...", $P318&lt;&gt;"입력오류", NOT(ISNUMBER(FIND($T$21:$T$34,$P318)))),
            AND($P318&lt;&gt;"", $P318&lt;&gt;"...", $P318&lt;&gt;"입력오류", $T$19=$P318)
        )
    )
)</f>
        <v>0</v>
      </c>
    </row>
    <row r="319" spans="1:17">
      <c r="A319" t="s">
        <v>286</v>
      </c>
      <c r="B319" t="s">
        <v>75</v>
      </c>
      <c r="C319" t="s">
        <v>688</v>
      </c>
      <c r="D319" t="s">
        <v>1475</v>
      </c>
      <c r="I319">
        <f t="shared" si="13"/>
        <v>318</v>
      </c>
      <c r="J319">
        <f t="shared" si="14"/>
        <v>318</v>
      </c>
      <c r="K319">
        <f t="shared" si="12"/>
        <v>1</v>
      </c>
      <c r="L319" t="b">
        <f>COUNTIF($N$2:N319, N319)=1</f>
        <v>1</v>
      </c>
      <c r="M319" s="37">
        <f>IF( $Q319, MAX($M$1:M318)+1, 0)</f>
        <v>231</v>
      </c>
      <c r="N319" t="str" cm="1">
        <f t="array" ref="N319">INDEX($A$9:$F$1048576, $J319, $K319 )</f>
        <v>13029</v>
      </c>
      <c r="O319" t="str" cm="1">
        <f t="array" ref="O319">INDEX($B$9:$F$1048576, $J319, $K319 )</f>
        <v>컴투스</v>
      </c>
      <c r="P319" t="str" cm="1">
        <f t="array" ref="P319">IF( $L319, TRIM(_xll.IMDP("IR", $G$5&amp;$N319, $G$6)), "" )</f>
        <v>공모/무보증A-</v>
      </c>
      <c r="Q319" t="b" cm="1">
        <f t="array" ref="Q319">IF(
    $U$1=1, AND($P319&lt;&gt;"", $P319&lt;&gt;"...", $P319&lt;&gt;"입력오류"),
    IF(
        $U$18=1, AND($P319&lt;&gt;"", $P319&lt;&gt;"...", $P319&lt;&gt;"입력오류", ISNUMBER(FIND(INDEX($T$2:$T$7,$U$1),$P319))),
        IF(
            $U$17="기타", AND($P319&lt;&gt;"", $P319&lt;&gt;"...", $P319&lt;&gt;"입력오류", NOT(ISNUMBER(FIND($T$21:$T$34,$P319)))),
            AND($P319&lt;&gt;"", $P319&lt;&gt;"...", $P319&lt;&gt;"입력오류", $T$19=$P319)
        )
    )
)</f>
        <v>1</v>
      </c>
    </row>
    <row r="320" spans="1:17">
      <c r="A320" t="s">
        <v>347</v>
      </c>
      <c r="B320" t="s">
        <v>106</v>
      </c>
      <c r="C320" t="s">
        <v>690</v>
      </c>
      <c r="D320" t="s">
        <v>1476</v>
      </c>
      <c r="I320">
        <f t="shared" si="13"/>
        <v>319</v>
      </c>
      <c r="J320">
        <f t="shared" si="14"/>
        <v>319</v>
      </c>
      <c r="K320">
        <f t="shared" si="12"/>
        <v>1</v>
      </c>
      <c r="L320" t="b">
        <f>COUNTIF($N$2:N320, N320)=1</f>
        <v>1</v>
      </c>
      <c r="M320" s="37">
        <f>IF( $Q320, MAX($M$1:M319)+1, 0)</f>
        <v>0</v>
      </c>
      <c r="N320" t="str" cm="1">
        <f t="array" ref="N320">INDEX($A$9:$F$1048576, $J320, $K320 )</f>
        <v>13035</v>
      </c>
      <c r="O320" t="str" cm="1">
        <f t="array" ref="O320">INDEX($B$9:$F$1048576, $J320, $K320 )</f>
        <v>가온그룹</v>
      </c>
      <c r="P320" t="str" cm="1">
        <f t="array" ref="P320">IF( $L320, TRIM(_xll.IMDP("IR", $G$5&amp;$N320, $G$6)), "" )</f>
        <v/>
      </c>
      <c r="Q320" t="b" cm="1">
        <f t="array" ref="Q320">IF(
    $U$1=1, AND($P320&lt;&gt;"", $P320&lt;&gt;"...", $P320&lt;&gt;"입력오류"),
    IF(
        $U$18=1, AND($P320&lt;&gt;"", $P320&lt;&gt;"...", $P320&lt;&gt;"입력오류", ISNUMBER(FIND(INDEX($T$2:$T$7,$U$1),$P320))),
        IF(
            $U$17="기타", AND($P320&lt;&gt;"", $P320&lt;&gt;"...", $P320&lt;&gt;"입력오류", NOT(ISNUMBER(FIND($T$21:$T$34,$P320)))),
            AND($P320&lt;&gt;"", $P320&lt;&gt;"...", $P320&lt;&gt;"입력오류", $T$19=$P320)
        )
    )
)</f>
        <v>0</v>
      </c>
    </row>
    <row r="321" spans="1:17">
      <c r="A321" t="s">
        <v>274</v>
      </c>
      <c r="B321" t="s">
        <v>65</v>
      </c>
      <c r="C321" t="s">
        <v>9744</v>
      </c>
      <c r="D321" t="s">
        <v>9745</v>
      </c>
      <c r="I321">
        <f t="shared" si="13"/>
        <v>320</v>
      </c>
      <c r="J321">
        <f t="shared" si="14"/>
        <v>320</v>
      </c>
      <c r="K321">
        <f t="shared" si="12"/>
        <v>1</v>
      </c>
      <c r="L321" t="b">
        <f>COUNTIF($N$2:N321, N321)=1</f>
        <v>1</v>
      </c>
      <c r="M321" s="37">
        <f>IF( $Q321, MAX($M$1:M320)+1, 0)</f>
        <v>232</v>
      </c>
      <c r="N321" t="str" cm="1">
        <f t="array" ref="N321">INDEX($A$9:$F$1048576, $J321, $K321 )</f>
        <v>13099</v>
      </c>
      <c r="O321" t="str" cm="1">
        <f t="array" ref="O321">INDEX($B$9:$F$1048576, $J321, $K321 )</f>
        <v>대상홀딩스</v>
      </c>
      <c r="P321" t="str" cm="1">
        <f t="array" ref="P321">IF( $L321, TRIM(_xll.IMDP("IR", $G$5&amp;$N321, $G$6)), "" )</f>
        <v>공모/무보증AA-</v>
      </c>
      <c r="Q321" t="b" cm="1">
        <f t="array" ref="Q321">IF(
    $U$1=1, AND($P321&lt;&gt;"", $P321&lt;&gt;"...", $P321&lt;&gt;"입력오류"),
    IF(
        $U$18=1, AND($P321&lt;&gt;"", $P321&lt;&gt;"...", $P321&lt;&gt;"입력오류", ISNUMBER(FIND(INDEX($T$2:$T$7,$U$1),$P321))),
        IF(
            $U$17="기타", AND($P321&lt;&gt;"", $P321&lt;&gt;"...", $P321&lt;&gt;"입력오류", NOT(ISNUMBER(FIND($T$21:$T$34,$P321)))),
            AND($P321&lt;&gt;"", $P321&lt;&gt;"...", $P321&lt;&gt;"입력오류", $T$19=$P321)
        )
    )
)</f>
        <v>1</v>
      </c>
    </row>
    <row r="322" spans="1:17">
      <c r="A322" t="s">
        <v>172</v>
      </c>
      <c r="B322" t="s">
        <v>583</v>
      </c>
      <c r="C322" t="s">
        <v>9746</v>
      </c>
      <c r="D322" t="s">
        <v>9747</v>
      </c>
      <c r="I322">
        <f t="shared" si="13"/>
        <v>321</v>
      </c>
      <c r="J322">
        <f t="shared" si="14"/>
        <v>321</v>
      </c>
      <c r="K322">
        <f t="shared" ref="K322:K385" si="15">IF( $I322&gt;$G$4, NA(), IF($I322&gt;$G$3, 5, IF($I322&gt;$G$2, 3, 1 ) ) )</f>
        <v>1</v>
      </c>
      <c r="L322" t="b">
        <f>COUNTIF($N$2:N322, N322)=1</f>
        <v>1</v>
      </c>
      <c r="M322" s="37">
        <f>IF( $Q322, MAX($M$1:M321)+1, 0)</f>
        <v>233</v>
      </c>
      <c r="N322" t="str" cm="1">
        <f t="array" ref="N322">INDEX($A$9:$F$1048576, $J322, $K322 )</f>
        <v>13163</v>
      </c>
      <c r="O322" t="str" cm="1">
        <f t="array" ref="O322">INDEX($B$9:$F$1048576, $J322, $K322 )</f>
        <v>LF</v>
      </c>
      <c r="P322" t="str" cm="1">
        <f t="array" ref="P322">IF( $L322, TRIM(_xll.IMDP("IR", $G$5&amp;$N322, $G$6)), "" )</f>
        <v>공모/무보증AA-</v>
      </c>
      <c r="Q322" t="b" cm="1">
        <f t="array" ref="Q322">IF(
    $U$1=1, AND($P322&lt;&gt;"", $P322&lt;&gt;"...", $P322&lt;&gt;"입력오류"),
    IF(
        $U$18=1, AND($P322&lt;&gt;"", $P322&lt;&gt;"...", $P322&lt;&gt;"입력오류", ISNUMBER(FIND(INDEX($T$2:$T$7,$U$1),$P322))),
        IF(
            $U$17="기타", AND($P322&lt;&gt;"", $P322&lt;&gt;"...", $P322&lt;&gt;"입력오류", NOT(ISNUMBER(FIND($T$21:$T$34,$P322)))),
            AND($P322&lt;&gt;"", $P322&lt;&gt;"...", $P322&lt;&gt;"입력오류", $T$19=$P322)
        )
    )
)</f>
        <v>1</v>
      </c>
    </row>
    <row r="323" spans="1:17">
      <c r="A323" t="s">
        <v>5610</v>
      </c>
      <c r="B323" t="s">
        <v>5611</v>
      </c>
      <c r="C323" t="s">
        <v>692</v>
      </c>
      <c r="D323" t="s">
        <v>625</v>
      </c>
      <c r="I323">
        <f t="shared" ref="I323:I386" si="16">ROW()-1</f>
        <v>322</v>
      </c>
      <c r="J323">
        <f t="shared" ref="J323:J386" si="17">IF( $I323&gt;$G$4, NA(), IF($I323&gt;$G$3, $I323-$G$3, IF($I323&gt;$G$2, $I323-$G$2, $I323 ) ) )</f>
        <v>322</v>
      </c>
      <c r="K323">
        <f t="shared" si="15"/>
        <v>1</v>
      </c>
      <c r="L323" t="b">
        <f>COUNTIF($N$2:N323, N323)=1</f>
        <v>1</v>
      </c>
      <c r="M323" s="37">
        <f>IF( $Q323, MAX($M$1:M322)+1, 0)</f>
        <v>0</v>
      </c>
      <c r="N323" t="str" cm="1">
        <f t="array" ref="N323">INDEX($A$9:$F$1048576, $J323, $K323 )</f>
        <v>13190</v>
      </c>
      <c r="O323" t="str" cm="1">
        <f t="array" ref="O323">INDEX($B$9:$F$1048576, $J323, $K323 )</f>
        <v>JW홀딩스</v>
      </c>
      <c r="P323" t="str" cm="1">
        <f t="array" ref="P323">IF( $L323, TRIM(_xll.IMDP("IR", $G$5&amp;$N323, $G$6)), "" )</f>
        <v/>
      </c>
      <c r="Q323" t="b" cm="1">
        <f t="array" ref="Q323">IF(
    $U$1=1, AND($P323&lt;&gt;"", $P323&lt;&gt;"...", $P323&lt;&gt;"입력오류"),
    IF(
        $U$18=1, AND($P323&lt;&gt;"", $P323&lt;&gt;"...", $P323&lt;&gt;"입력오류", ISNUMBER(FIND(INDEX($T$2:$T$7,$U$1),$P323))),
        IF(
            $U$17="기타", AND($P323&lt;&gt;"", $P323&lt;&gt;"...", $P323&lt;&gt;"입력오류", NOT(ISNUMBER(FIND($T$21:$T$34,$P323)))),
            AND($P323&lt;&gt;"", $P323&lt;&gt;"...", $P323&lt;&gt;"입력오류", $T$19=$P323)
        )
    )
)</f>
        <v>0</v>
      </c>
    </row>
    <row r="324" spans="1:17">
      <c r="A324" t="s">
        <v>891</v>
      </c>
      <c r="B324" t="s">
        <v>892</v>
      </c>
      <c r="C324" t="s">
        <v>693</v>
      </c>
      <c r="D324" t="s">
        <v>626</v>
      </c>
      <c r="I324">
        <f t="shared" si="16"/>
        <v>323</v>
      </c>
      <c r="J324">
        <f t="shared" si="17"/>
        <v>323</v>
      </c>
      <c r="K324">
        <f t="shared" si="15"/>
        <v>1</v>
      </c>
      <c r="L324" t="b">
        <f>COUNTIF($N$2:N324, N324)=1</f>
        <v>1</v>
      </c>
      <c r="M324" s="37">
        <f>IF( $Q324, MAX($M$1:M323)+1, 0)</f>
        <v>234</v>
      </c>
      <c r="N324" t="str" cm="1">
        <f t="array" ref="N324">INDEX($A$9:$F$1048576, $J324, $K324 )</f>
        <v>13327</v>
      </c>
      <c r="O324" t="str" cm="1">
        <f t="array" ref="O324">INDEX($B$9:$F$1048576, $J324, $K324 )</f>
        <v>한국산업단지공단</v>
      </c>
      <c r="P324" t="str" cm="1">
        <f t="array" ref="P324">IF( $L324, TRIM(_xll.IMDP("IR", $G$5&amp;$N324, $G$6)), "" )</f>
        <v>공사/공단채AAA</v>
      </c>
      <c r="Q324" t="b" cm="1">
        <f t="array" ref="Q324">IF(
    $U$1=1, AND($P324&lt;&gt;"", $P324&lt;&gt;"...", $P324&lt;&gt;"입력오류"),
    IF(
        $U$18=1, AND($P324&lt;&gt;"", $P324&lt;&gt;"...", $P324&lt;&gt;"입력오류", ISNUMBER(FIND(INDEX($T$2:$T$7,$U$1),$P324))),
        IF(
            $U$17="기타", AND($P324&lt;&gt;"", $P324&lt;&gt;"...", $P324&lt;&gt;"입력오류", NOT(ISNUMBER(FIND($T$21:$T$34,$P324)))),
            AND($P324&lt;&gt;"", $P324&lt;&gt;"...", $P324&lt;&gt;"입력오류", $T$19=$P324)
        )
    )
)</f>
        <v>1</v>
      </c>
    </row>
    <row r="325" spans="1:17">
      <c r="A325" t="s">
        <v>893</v>
      </c>
      <c r="B325" t="s">
        <v>894</v>
      </c>
      <c r="C325" t="s">
        <v>694</v>
      </c>
      <c r="D325" t="s">
        <v>627</v>
      </c>
      <c r="I325">
        <f t="shared" si="16"/>
        <v>324</v>
      </c>
      <c r="J325">
        <f t="shared" si="17"/>
        <v>324</v>
      </c>
      <c r="K325">
        <f t="shared" si="15"/>
        <v>1</v>
      </c>
      <c r="L325" t="b">
        <f>COUNTIF($N$2:N325, N325)=1</f>
        <v>1</v>
      </c>
      <c r="M325" s="37">
        <f>IF( $Q325, MAX($M$1:M324)+1, 0)</f>
        <v>235</v>
      </c>
      <c r="N325" t="str" cm="1">
        <f t="array" ref="N325">INDEX($A$9:$F$1048576, $J325, $K325 )</f>
        <v>13422</v>
      </c>
      <c r="O325" t="str" cm="1">
        <f t="array" ref="O325">INDEX($B$9:$F$1048576, $J325, $K325 )</f>
        <v>대신에프앤아이</v>
      </c>
      <c r="P325" t="str" cm="1">
        <f t="array" ref="P325">IF( $L325, TRIM(_xll.IMDP("IR", $G$5&amp;$N325, $G$6)), "" )</f>
        <v>공모/무보증A0</v>
      </c>
      <c r="Q325" t="b" cm="1">
        <f t="array" ref="Q325">IF(
    $U$1=1, AND($P325&lt;&gt;"", $P325&lt;&gt;"...", $P325&lt;&gt;"입력오류"),
    IF(
        $U$18=1, AND($P325&lt;&gt;"", $P325&lt;&gt;"...", $P325&lt;&gt;"입력오류", ISNUMBER(FIND(INDEX($T$2:$T$7,$U$1),$P325))),
        IF(
            $U$17="기타", AND($P325&lt;&gt;"", $P325&lt;&gt;"...", $P325&lt;&gt;"입력오류", NOT(ISNUMBER(FIND($T$21:$T$34,$P325)))),
            AND($P325&lt;&gt;"", $P325&lt;&gt;"...", $P325&lt;&gt;"입력오류", $T$19=$P325)
        )
    )
)</f>
        <v>1</v>
      </c>
    </row>
    <row r="326" spans="1:17">
      <c r="A326" t="s">
        <v>669</v>
      </c>
      <c r="B326" t="s">
        <v>584</v>
      </c>
      <c r="C326" t="s">
        <v>695</v>
      </c>
      <c r="D326" t="s">
        <v>1563</v>
      </c>
      <c r="I326">
        <f t="shared" si="16"/>
        <v>325</v>
      </c>
      <c r="J326">
        <f t="shared" si="17"/>
        <v>325</v>
      </c>
      <c r="K326">
        <f t="shared" si="15"/>
        <v>1</v>
      </c>
      <c r="L326" t="b">
        <f>COUNTIF($N$2:N326, N326)=1</f>
        <v>1</v>
      </c>
      <c r="M326" s="37">
        <f>IF( $Q326, MAX($M$1:M325)+1, 0)</f>
        <v>236</v>
      </c>
      <c r="N326" t="str" cm="1">
        <f t="array" ref="N326">INDEX($A$9:$F$1048576, $J326, $K326 )</f>
        <v>13509</v>
      </c>
      <c r="O326" t="str" cm="1">
        <f t="array" ref="O326">INDEX($B$9:$F$1048576, $J326, $K326 )</f>
        <v>충청남도개발공사</v>
      </c>
      <c r="P326" t="str" cm="1">
        <f t="array" ref="P326">IF( $L326, TRIM(_xll.IMDP("IR", $G$5&amp;$N326, $G$6)), "" )</f>
        <v>공사/공단채AA+</v>
      </c>
      <c r="Q326" t="b" cm="1">
        <f t="array" ref="Q326">IF(
    $U$1=1, AND($P326&lt;&gt;"", $P326&lt;&gt;"...", $P326&lt;&gt;"입력오류"),
    IF(
        $U$18=1, AND($P326&lt;&gt;"", $P326&lt;&gt;"...", $P326&lt;&gt;"입력오류", ISNUMBER(FIND(INDEX($T$2:$T$7,$U$1),$P326))),
        IF(
            $U$17="기타", AND($P326&lt;&gt;"", $P326&lt;&gt;"...", $P326&lt;&gt;"입력오류", NOT(ISNUMBER(FIND($T$21:$T$34,$P326)))),
            AND($P326&lt;&gt;"", $P326&lt;&gt;"...", $P326&lt;&gt;"입력오류", $T$19=$P326)
        )
    )
)</f>
        <v>1</v>
      </c>
    </row>
    <row r="327" spans="1:17">
      <c r="A327" t="s">
        <v>895</v>
      </c>
      <c r="B327" t="s">
        <v>896</v>
      </c>
      <c r="C327" t="s">
        <v>696</v>
      </c>
      <c r="D327" t="s">
        <v>19</v>
      </c>
      <c r="I327">
        <f t="shared" si="16"/>
        <v>326</v>
      </c>
      <c r="J327">
        <f t="shared" si="17"/>
        <v>326</v>
      </c>
      <c r="K327">
        <f t="shared" si="15"/>
        <v>1</v>
      </c>
      <c r="L327" t="b">
        <f>COUNTIF($N$2:N327, N327)=1</f>
        <v>1</v>
      </c>
      <c r="M327" s="37">
        <f>IF( $Q327, MAX($M$1:M326)+1, 0)</f>
        <v>0</v>
      </c>
      <c r="N327" t="str" cm="1">
        <f t="array" ref="N327">INDEX($A$9:$F$1048576, $J327, $K327 )</f>
        <v>13700</v>
      </c>
      <c r="O327" t="str" cm="1">
        <f t="array" ref="O327">INDEX($B$9:$F$1048576, $J327, $K327 )</f>
        <v>이수앱지스</v>
      </c>
      <c r="P327" t="str" cm="1">
        <f t="array" ref="P327">IF( $L327, TRIM(_xll.IMDP("IR", $G$5&amp;$N327, $G$6)), "" )</f>
        <v/>
      </c>
      <c r="Q327" t="b" cm="1">
        <f t="array" ref="Q327">IF(
    $U$1=1, AND($P327&lt;&gt;"", $P327&lt;&gt;"...", $P327&lt;&gt;"입력오류"),
    IF(
        $U$18=1, AND($P327&lt;&gt;"", $P327&lt;&gt;"...", $P327&lt;&gt;"입력오류", ISNUMBER(FIND(INDEX($T$2:$T$7,$U$1),$P327))),
        IF(
            $U$17="기타", AND($P327&lt;&gt;"", $P327&lt;&gt;"...", $P327&lt;&gt;"입력오류", NOT(ISNUMBER(FIND($T$21:$T$34,$P327)))),
            AND($P327&lt;&gt;"", $P327&lt;&gt;"...", $P327&lt;&gt;"입력오류", $T$19=$P327)
        )
    )
)</f>
        <v>0</v>
      </c>
    </row>
    <row r="328" spans="1:17">
      <c r="A328" t="s">
        <v>670</v>
      </c>
      <c r="B328" t="s">
        <v>585</v>
      </c>
      <c r="C328" t="s">
        <v>1578</v>
      </c>
      <c r="D328" t="s">
        <v>1579</v>
      </c>
      <c r="I328">
        <f t="shared" si="16"/>
        <v>327</v>
      </c>
      <c r="J328">
        <f t="shared" si="17"/>
        <v>327</v>
      </c>
      <c r="K328">
        <f t="shared" si="15"/>
        <v>1</v>
      </c>
      <c r="L328" t="b">
        <f>COUNTIF($N$2:N328, N328)=1</f>
        <v>1</v>
      </c>
      <c r="M328" s="37">
        <f>IF( $Q328, MAX($M$1:M327)+1, 0)</f>
        <v>0</v>
      </c>
      <c r="N328" t="str" cm="1">
        <f t="array" ref="N328">INDEX($A$9:$F$1048576, $J328, $K328 )</f>
        <v>13731</v>
      </c>
      <c r="O328" t="str" cm="1">
        <f t="array" ref="O328">INDEX($B$9:$F$1048576, $J328, $K328 )</f>
        <v>팬코</v>
      </c>
      <c r="P328" t="str" cm="1">
        <f t="array" ref="P328">IF( $L328, TRIM(_xll.IMDP("IR", $G$5&amp;$N328, $G$6)), "" )</f>
        <v/>
      </c>
      <c r="Q328" t="b" cm="1">
        <f t="array" ref="Q328">IF(
    $U$1=1, AND($P328&lt;&gt;"", $P328&lt;&gt;"...", $P328&lt;&gt;"입력오류"),
    IF(
        $U$18=1, AND($P328&lt;&gt;"", $P328&lt;&gt;"...", $P328&lt;&gt;"입력오류", ISNUMBER(FIND(INDEX($T$2:$T$7,$U$1),$P328))),
        IF(
            $U$17="기타", AND($P328&lt;&gt;"", $P328&lt;&gt;"...", $P328&lt;&gt;"입력오류", NOT(ISNUMBER(FIND($T$21:$T$34,$P328)))),
            AND($P328&lt;&gt;"", $P328&lt;&gt;"...", $P328&lt;&gt;"입력오류", $T$19=$P328)
        )
    )
)</f>
        <v>0</v>
      </c>
    </row>
    <row r="329" spans="1:17">
      <c r="A329" t="s">
        <v>187</v>
      </c>
      <c r="B329" t="s">
        <v>586</v>
      </c>
      <c r="C329" t="s">
        <v>1592</v>
      </c>
      <c r="D329" t="s">
        <v>1593</v>
      </c>
      <c r="I329">
        <f t="shared" si="16"/>
        <v>328</v>
      </c>
      <c r="J329">
        <f t="shared" si="17"/>
        <v>328</v>
      </c>
      <c r="K329">
        <f t="shared" si="15"/>
        <v>1</v>
      </c>
      <c r="L329" t="b">
        <f>COUNTIF($N$2:N329, N329)=1</f>
        <v>1</v>
      </c>
      <c r="M329" s="37">
        <f>IF( $Q329, MAX($M$1:M328)+1, 0)</f>
        <v>237</v>
      </c>
      <c r="N329" t="str" cm="1">
        <f t="array" ref="N329">INDEX($A$9:$F$1048576, $J329, $K329 )</f>
        <v>13768</v>
      </c>
      <c r="O329" t="str" cm="1">
        <f t="array" ref="O329">INDEX($B$9:$F$1048576, $J329, $K329 )</f>
        <v>풍산</v>
      </c>
      <c r="P329" t="str" cm="1">
        <f t="array" ref="P329">IF( $L329, TRIM(_xll.IMDP("IR", $G$5&amp;$N329, $G$6)), "" )</f>
        <v>공모/무보증A+</v>
      </c>
      <c r="Q329" t="b" cm="1">
        <f t="array" ref="Q329">IF(
    $U$1=1, AND($P329&lt;&gt;"", $P329&lt;&gt;"...", $P329&lt;&gt;"입력오류"),
    IF(
        $U$18=1, AND($P329&lt;&gt;"", $P329&lt;&gt;"...", $P329&lt;&gt;"입력오류", ISNUMBER(FIND(INDEX($T$2:$T$7,$U$1),$P329))),
        IF(
            $U$17="기타", AND($P329&lt;&gt;"", $P329&lt;&gt;"...", $P329&lt;&gt;"입력오류", NOT(ISNUMBER(FIND($T$21:$T$34,$P329)))),
            AND($P329&lt;&gt;"", $P329&lt;&gt;"...", $P329&lt;&gt;"입력오류", $T$19=$P329)
        )
    )
)</f>
        <v>1</v>
      </c>
    </row>
    <row r="330" spans="1:17">
      <c r="A330" t="s">
        <v>897</v>
      </c>
      <c r="B330" t="s">
        <v>898</v>
      </c>
      <c r="C330" t="s">
        <v>9748</v>
      </c>
      <c r="D330" t="s">
        <v>9749</v>
      </c>
      <c r="I330">
        <f t="shared" si="16"/>
        <v>329</v>
      </c>
      <c r="J330">
        <f t="shared" si="17"/>
        <v>329</v>
      </c>
      <c r="K330">
        <f t="shared" si="15"/>
        <v>1</v>
      </c>
      <c r="L330" t="b">
        <f>COUNTIF($N$2:N330, N330)=1</f>
        <v>1</v>
      </c>
      <c r="M330" s="37">
        <f>IF( $Q330, MAX($M$1:M329)+1, 0)</f>
        <v>238</v>
      </c>
      <c r="N330" t="str" cm="1">
        <f t="array" ref="N330">INDEX($A$9:$F$1048576, $J330, $K330 )</f>
        <v>13784</v>
      </c>
      <c r="O330" t="str" cm="1">
        <f t="array" ref="O330">INDEX($B$9:$F$1048576, $J330, $K330 )</f>
        <v>엘에스전선</v>
      </c>
      <c r="P330" t="str" cm="1">
        <f t="array" ref="P330">IF( $L330, TRIM(_xll.IMDP("IR", $G$5&amp;$N330, $G$6)), "" )</f>
        <v>공모/무보증A+</v>
      </c>
      <c r="Q330" t="b" cm="1">
        <f t="array" ref="Q330">IF(
    $U$1=1, AND($P330&lt;&gt;"", $P330&lt;&gt;"...", $P330&lt;&gt;"입력오류"),
    IF(
        $U$18=1, AND($P330&lt;&gt;"", $P330&lt;&gt;"...", $P330&lt;&gt;"입력오류", ISNUMBER(FIND(INDEX($T$2:$T$7,$U$1),$P330))),
        IF(
            $U$17="기타", AND($P330&lt;&gt;"", $P330&lt;&gt;"...", $P330&lt;&gt;"입력오류", NOT(ISNUMBER(FIND($T$21:$T$34,$P330)))),
            AND($P330&lt;&gt;"", $P330&lt;&gt;"...", $P330&lt;&gt;"입력오류", $T$19=$P330)
        )
    )
)</f>
        <v>1</v>
      </c>
    </row>
    <row r="331" spans="1:17">
      <c r="A331" t="s">
        <v>379</v>
      </c>
      <c r="B331" t="s">
        <v>129</v>
      </c>
      <c r="C331" t="s">
        <v>697</v>
      </c>
      <c r="D331" t="s">
        <v>628</v>
      </c>
      <c r="I331">
        <f t="shared" si="16"/>
        <v>330</v>
      </c>
      <c r="J331">
        <f t="shared" si="17"/>
        <v>330</v>
      </c>
      <c r="K331">
        <f t="shared" si="15"/>
        <v>1</v>
      </c>
      <c r="L331" t="b">
        <f>COUNTIF($N$2:N331, N331)=1</f>
        <v>1</v>
      </c>
      <c r="M331" s="37">
        <f>IF( $Q331, MAX($M$1:M330)+1, 0)</f>
        <v>239</v>
      </c>
      <c r="N331" t="str" cm="1">
        <f t="array" ref="N331">INDEX($A$9:$F$1048576, $J331, $K331 )</f>
        <v>13785</v>
      </c>
      <c r="O331" t="str" cm="1">
        <f t="array" ref="O331">INDEX($B$9:$F$1048576, $J331, $K331 )</f>
        <v>엘에스엠트론</v>
      </c>
      <c r="P331" t="str" cm="1">
        <f t="array" ref="P331">IF( $L331, TRIM(_xll.IMDP("IR", $G$5&amp;$N331, $G$6)), "" )</f>
        <v>공모/무보증A0</v>
      </c>
      <c r="Q331" t="b" cm="1">
        <f t="array" ref="Q331">IF(
    $U$1=1, AND($P331&lt;&gt;"", $P331&lt;&gt;"...", $P331&lt;&gt;"입력오류"),
    IF(
        $U$18=1, AND($P331&lt;&gt;"", $P331&lt;&gt;"...", $P331&lt;&gt;"입력오류", ISNUMBER(FIND(INDEX($T$2:$T$7,$U$1),$P331))),
        IF(
            $U$17="기타", AND($P331&lt;&gt;"", $P331&lt;&gt;"...", $P331&lt;&gt;"입력오류", NOT(ISNUMBER(FIND($T$21:$T$34,$P331)))),
            AND($P331&lt;&gt;"", $P331&lt;&gt;"...", $P331&lt;&gt;"입력오류", $T$19=$P331)
        )
    )
)</f>
        <v>1</v>
      </c>
    </row>
    <row r="332" spans="1:17">
      <c r="A332" t="s">
        <v>232</v>
      </c>
      <c r="B332" t="s">
        <v>35</v>
      </c>
      <c r="C332" t="s">
        <v>9750</v>
      </c>
      <c r="D332" t="s">
        <v>9751</v>
      </c>
      <c r="I332">
        <f t="shared" si="16"/>
        <v>331</v>
      </c>
      <c r="J332">
        <f t="shared" si="17"/>
        <v>331</v>
      </c>
      <c r="K332">
        <f t="shared" si="15"/>
        <v>1</v>
      </c>
      <c r="L332" t="b">
        <f>COUNTIF($N$2:N332, N332)=1</f>
        <v>1</v>
      </c>
      <c r="M332" s="37">
        <f>IF( $Q332, MAX($M$1:M331)+1, 0)</f>
        <v>0</v>
      </c>
      <c r="N332" t="str" cm="1">
        <f t="array" ref="N332">INDEX($A$9:$F$1048576, $J332, $K332 )</f>
        <v>13823</v>
      </c>
      <c r="O332" t="str" cm="1">
        <f t="array" ref="O332">INDEX($B$9:$F$1048576, $J332, $K332 )</f>
        <v>일진전기</v>
      </c>
      <c r="P332" t="str" cm="1">
        <f t="array" ref="P332">IF( $L332, TRIM(_xll.IMDP("IR", $G$5&amp;$N332, $G$6)), "" )</f>
        <v/>
      </c>
      <c r="Q332" t="b" cm="1">
        <f t="array" ref="Q332">IF(
    $U$1=1, AND($P332&lt;&gt;"", $P332&lt;&gt;"...", $P332&lt;&gt;"입력오류"),
    IF(
        $U$18=1, AND($P332&lt;&gt;"", $P332&lt;&gt;"...", $P332&lt;&gt;"입력오류", ISNUMBER(FIND(INDEX($T$2:$T$7,$U$1),$P332))),
        IF(
            $U$17="기타", AND($P332&lt;&gt;"", $P332&lt;&gt;"...", $P332&lt;&gt;"입력오류", NOT(ISNUMBER(FIND($T$21:$T$34,$P332)))),
            AND($P332&lt;&gt;"", $P332&lt;&gt;"...", $P332&lt;&gt;"입력오류", $T$19=$P332)
        )
    )
)</f>
        <v>0</v>
      </c>
    </row>
    <row r="333" spans="1:17">
      <c r="A333" t="s">
        <v>346</v>
      </c>
      <c r="B333" t="s">
        <v>587</v>
      </c>
      <c r="C333" t="s">
        <v>9752</v>
      </c>
      <c r="D333" t="s">
        <v>9753</v>
      </c>
      <c r="I333">
        <f t="shared" si="16"/>
        <v>332</v>
      </c>
      <c r="J333">
        <f t="shared" si="17"/>
        <v>332</v>
      </c>
      <c r="K333">
        <f t="shared" si="15"/>
        <v>1</v>
      </c>
      <c r="L333" t="b">
        <f>COUNTIF($N$2:N333, N333)=1</f>
        <v>1</v>
      </c>
      <c r="M333" s="37">
        <f>IF( $Q333, MAX($M$1:M332)+1, 0)</f>
        <v>240</v>
      </c>
      <c r="N333" t="str" cm="1">
        <f t="array" ref="N333">INDEX($A$9:$F$1048576, $J333, $K333 )</f>
        <v>13827</v>
      </c>
      <c r="O333" t="str" cm="1">
        <f t="array" ref="O333">INDEX($B$9:$F$1048576, $J333, $K333 )</f>
        <v>풀무원식품</v>
      </c>
      <c r="P333" t="str" cm="1">
        <f t="array" ref="P333">IF( $L333, TRIM(_xll.IMDP("IR", $G$5&amp;$N333, $G$6)), "" )</f>
        <v>공모/무보증A-</v>
      </c>
      <c r="Q333" t="b" cm="1">
        <f t="array" ref="Q333">IF(
    $U$1=1, AND($P333&lt;&gt;"", $P333&lt;&gt;"...", $P333&lt;&gt;"입력오류"),
    IF(
        $U$18=1, AND($P333&lt;&gt;"", $P333&lt;&gt;"...", $P333&lt;&gt;"입력오류", ISNUMBER(FIND(INDEX($T$2:$T$7,$U$1),$P333))),
        IF(
            $U$17="기타", AND($P333&lt;&gt;"", $P333&lt;&gt;"...", $P333&lt;&gt;"입력오류", NOT(ISNUMBER(FIND($T$21:$T$34,$P333)))),
            AND($P333&lt;&gt;"", $P333&lt;&gt;"...", $P333&lt;&gt;"입력오류", $T$19=$P333)
        )
    )
)</f>
        <v>1</v>
      </c>
    </row>
    <row r="334" spans="1:17">
      <c r="A334" t="s">
        <v>5612</v>
      </c>
      <c r="B334" t="s">
        <v>5613</v>
      </c>
      <c r="C334" t="s">
        <v>700</v>
      </c>
      <c r="D334" t="s">
        <v>630</v>
      </c>
      <c r="I334">
        <f t="shared" si="16"/>
        <v>333</v>
      </c>
      <c r="J334">
        <f t="shared" si="17"/>
        <v>333</v>
      </c>
      <c r="K334">
        <f t="shared" si="15"/>
        <v>1</v>
      </c>
      <c r="L334" t="b">
        <f>COUNTIF($N$2:N334, N334)=1</f>
        <v>1</v>
      </c>
      <c r="M334" s="37">
        <f>IF( $Q334, MAX($M$1:M333)+1, 0)</f>
        <v>241</v>
      </c>
      <c r="N334" t="str" cm="1">
        <f t="array" ref="N334">INDEX($A$9:$F$1048576, $J334, $K334 )</f>
        <v>13844</v>
      </c>
      <c r="O334" t="str" cm="1">
        <f t="array" ref="O334">INDEX($B$9:$F$1048576, $J334, $K334 )</f>
        <v>엔에이치농협캐피탈</v>
      </c>
      <c r="P334" t="str" cm="1">
        <f t="array" ref="P334">IF( $L334, TRIM(_xll.IMDP("IR", $G$5&amp;$N334, $G$6)), "" )</f>
        <v>기타금융채AA-</v>
      </c>
      <c r="Q334" t="b" cm="1">
        <f t="array" ref="Q334">IF(
    $U$1=1, AND($P334&lt;&gt;"", $P334&lt;&gt;"...", $P334&lt;&gt;"입력오류"),
    IF(
        $U$18=1, AND($P334&lt;&gt;"", $P334&lt;&gt;"...", $P334&lt;&gt;"입력오류", ISNUMBER(FIND(INDEX($T$2:$T$7,$U$1),$P334))),
        IF(
            $U$17="기타", AND($P334&lt;&gt;"", $P334&lt;&gt;"...", $P334&lt;&gt;"입력오류", NOT(ISNUMBER(FIND($T$21:$T$34,$P334)))),
            AND($P334&lt;&gt;"", $P334&lt;&gt;"...", $P334&lt;&gt;"입력오류", $T$19=$P334)
        )
    )
)</f>
        <v>1</v>
      </c>
    </row>
    <row r="335" spans="1:17">
      <c r="A335" t="s">
        <v>899</v>
      </c>
      <c r="B335" t="s">
        <v>900</v>
      </c>
      <c r="C335" t="s">
        <v>701</v>
      </c>
      <c r="D335" t="s">
        <v>631</v>
      </c>
      <c r="I335">
        <f t="shared" si="16"/>
        <v>334</v>
      </c>
      <c r="J335">
        <f t="shared" si="17"/>
        <v>334</v>
      </c>
      <c r="K335">
        <f t="shared" si="15"/>
        <v>1</v>
      </c>
      <c r="L335" t="b">
        <f>COUNTIF($N$2:N335, N335)=1</f>
        <v>1</v>
      </c>
      <c r="M335" s="37">
        <f>IF( $Q335, MAX($M$1:M334)+1, 0)</f>
        <v>0</v>
      </c>
      <c r="N335" t="str" cm="1">
        <f t="array" ref="N335">INDEX($A$9:$F$1048576, $J335, $K335 )</f>
        <v>13908</v>
      </c>
      <c r="O335" t="str" cm="1">
        <f t="array" ref="O335">INDEX($B$9:$F$1048576, $J335, $K335 )</f>
        <v>IBK투자증권</v>
      </c>
      <c r="P335" t="str" cm="1">
        <f t="array" ref="P335">IF( $L335, TRIM(_xll.IMDP("IR", $G$5&amp;$N335, $G$6)), "" )</f>
        <v/>
      </c>
      <c r="Q335" t="b" cm="1">
        <f t="array" ref="Q335">IF(
    $U$1=1, AND($P335&lt;&gt;"", $P335&lt;&gt;"...", $P335&lt;&gt;"입력오류"),
    IF(
        $U$18=1, AND($P335&lt;&gt;"", $P335&lt;&gt;"...", $P335&lt;&gt;"입력오류", ISNUMBER(FIND(INDEX($T$2:$T$7,$U$1),$P335))),
        IF(
            $U$17="기타", AND($P335&lt;&gt;"", $P335&lt;&gt;"...", $P335&lt;&gt;"입력오류", NOT(ISNUMBER(FIND($T$21:$T$34,$P335)))),
            AND($P335&lt;&gt;"", $P335&lt;&gt;"...", $P335&lt;&gt;"입력오류", $T$19=$P335)
        )
    )
)</f>
        <v>0</v>
      </c>
    </row>
    <row r="336" spans="1:17">
      <c r="A336" t="s">
        <v>365</v>
      </c>
      <c r="B336" t="s">
        <v>116</v>
      </c>
      <c r="C336" t="s">
        <v>702</v>
      </c>
      <c r="D336" t="s">
        <v>632</v>
      </c>
      <c r="I336">
        <f t="shared" si="16"/>
        <v>335</v>
      </c>
      <c r="J336">
        <f t="shared" si="17"/>
        <v>335</v>
      </c>
      <c r="K336">
        <f t="shared" si="15"/>
        <v>1</v>
      </c>
      <c r="L336" t="b">
        <f>COUNTIF($N$2:N336, N336)=1</f>
        <v>1</v>
      </c>
      <c r="M336" s="37">
        <f>IF( $Q336, MAX($M$1:M335)+1, 0)</f>
        <v>242</v>
      </c>
      <c r="N336" t="str" cm="1">
        <f t="array" ref="N336">INDEX($A$9:$F$1048576, $J336, $K336 )</f>
        <v>13986</v>
      </c>
      <c r="O336" t="str" cm="1">
        <f t="array" ref="O336">INDEX($B$9:$F$1048576, $J336, $K336 )</f>
        <v>KB금융</v>
      </c>
      <c r="P336" t="str" cm="1">
        <f t="array" ref="P336">IF( $L336, TRIM(_xll.IMDP("IR", $G$5&amp;$N336, $G$6)), "" )</f>
        <v>공모/무보증AAA</v>
      </c>
      <c r="Q336" t="b" cm="1">
        <f t="array" ref="Q336">IF(
    $U$1=1, AND($P336&lt;&gt;"", $P336&lt;&gt;"...", $P336&lt;&gt;"입력오류"),
    IF(
        $U$18=1, AND($P336&lt;&gt;"", $P336&lt;&gt;"...", $P336&lt;&gt;"입력오류", ISNUMBER(FIND(INDEX($T$2:$T$7,$U$1),$P336))),
        IF(
            $U$17="기타", AND($P336&lt;&gt;"", $P336&lt;&gt;"...", $P336&lt;&gt;"입력오류", NOT(ISNUMBER(FIND($T$21:$T$34,$P336)))),
            AND($P336&lt;&gt;"", $P336&lt;&gt;"...", $P336&lt;&gt;"입력오류", $T$19=$P336)
        )
    )
)</f>
        <v>1</v>
      </c>
    </row>
    <row r="337" spans="1:17">
      <c r="A337" t="s">
        <v>195</v>
      </c>
      <c r="B337" t="s">
        <v>588</v>
      </c>
      <c r="C337" t="s">
        <v>9754</v>
      </c>
      <c r="D337" t="s">
        <v>9755</v>
      </c>
      <c r="I337">
        <f t="shared" si="16"/>
        <v>336</v>
      </c>
      <c r="J337">
        <f t="shared" si="17"/>
        <v>336</v>
      </c>
      <c r="K337">
        <f t="shared" si="15"/>
        <v>1</v>
      </c>
      <c r="L337" t="b">
        <f>COUNTIF($N$2:N337, N337)=1</f>
        <v>1</v>
      </c>
      <c r="M337" s="37">
        <f>IF( $Q337, MAX($M$1:M336)+1, 0)</f>
        <v>243</v>
      </c>
      <c r="N337" t="str" cm="1">
        <f t="array" ref="N337">INDEX($A$9:$F$1048576, $J337, $K337 )</f>
        <v>13988</v>
      </c>
      <c r="O337" t="str" cm="1">
        <f t="array" ref="O337">INDEX($B$9:$F$1048576, $J337, $K337 )</f>
        <v>울산도시공사</v>
      </c>
      <c r="P337" t="str" cm="1">
        <f t="array" ref="P337">IF( $L337, TRIM(_xll.IMDP("IR", $G$5&amp;$N337, $G$6)), "" )</f>
        <v>공사/공단채AA+</v>
      </c>
      <c r="Q337" t="b" cm="1">
        <f t="array" ref="Q337">IF(
    $U$1=1, AND($P337&lt;&gt;"", $P337&lt;&gt;"...", $P337&lt;&gt;"입력오류"),
    IF(
        $U$18=1, AND($P337&lt;&gt;"", $P337&lt;&gt;"...", $P337&lt;&gt;"입력오류", ISNUMBER(FIND(INDEX($T$2:$T$7,$U$1),$P337))),
        IF(
            $U$17="기타", AND($P337&lt;&gt;"", $P337&lt;&gt;"...", $P337&lt;&gt;"입력오류", NOT(ISNUMBER(FIND($T$21:$T$34,$P337)))),
            AND($P337&lt;&gt;"", $P337&lt;&gt;"...", $P337&lt;&gt;"입력오류", $T$19=$P337)
        )
    )
)</f>
        <v>1</v>
      </c>
    </row>
    <row r="338" spans="1:17">
      <c r="A338" t="s">
        <v>901</v>
      </c>
      <c r="B338" t="s">
        <v>902</v>
      </c>
      <c r="C338" t="s">
        <v>9756</v>
      </c>
      <c r="D338" t="s">
        <v>9757</v>
      </c>
      <c r="I338">
        <f t="shared" si="16"/>
        <v>337</v>
      </c>
      <c r="J338">
        <f t="shared" si="17"/>
        <v>337</v>
      </c>
      <c r="K338">
        <f t="shared" si="15"/>
        <v>1</v>
      </c>
      <c r="L338" t="b">
        <f>COUNTIF($N$2:N338, N338)=1</f>
        <v>1</v>
      </c>
      <c r="M338" s="37">
        <f>IF( $Q338, MAX($M$1:M337)+1, 0)</f>
        <v>0</v>
      </c>
      <c r="N338" t="str" cm="1">
        <f t="array" ref="N338">INDEX($A$9:$F$1048576, $J338, $K338 )</f>
        <v>14631</v>
      </c>
      <c r="O338" t="str" cm="1">
        <f t="array" ref="O338">INDEX($B$9:$F$1048576, $J338, $K338 )</f>
        <v>에스와이</v>
      </c>
      <c r="P338" t="str" cm="1">
        <f t="array" ref="P338">IF( $L338, TRIM(_xll.IMDP("IR", $G$5&amp;$N338, $G$6)), "" )</f>
        <v/>
      </c>
      <c r="Q338" t="b" cm="1">
        <f t="array" ref="Q338">IF(
    $U$1=1, AND($P338&lt;&gt;"", $P338&lt;&gt;"...", $P338&lt;&gt;"입력오류"),
    IF(
        $U$18=1, AND($P338&lt;&gt;"", $P338&lt;&gt;"...", $P338&lt;&gt;"입력오류", ISNUMBER(FIND(INDEX($T$2:$T$7,$U$1),$P338))),
        IF(
            $U$17="기타", AND($P338&lt;&gt;"", $P338&lt;&gt;"...", $P338&lt;&gt;"입력오류", NOT(ISNUMBER(FIND($T$21:$T$34,$P338)))),
            AND($P338&lt;&gt;"", $P338&lt;&gt;"...", $P338&lt;&gt;"입력오류", $T$19=$P338)
        )
    )
)</f>
        <v>0</v>
      </c>
    </row>
    <row r="339" spans="1:17">
      <c r="A339" t="s">
        <v>903</v>
      </c>
      <c r="B339" t="s">
        <v>904</v>
      </c>
      <c r="C339" t="s">
        <v>707</v>
      </c>
      <c r="D339" t="s">
        <v>1688</v>
      </c>
      <c r="I339">
        <f t="shared" si="16"/>
        <v>338</v>
      </c>
      <c r="J339">
        <f t="shared" si="17"/>
        <v>338</v>
      </c>
      <c r="K339">
        <f t="shared" si="15"/>
        <v>1</v>
      </c>
      <c r="L339" t="b">
        <f>COUNTIF($N$2:N339, N339)=1</f>
        <v>1</v>
      </c>
      <c r="M339" s="37">
        <f>IF( $Q339, MAX($M$1:M338)+1, 0)</f>
        <v>244</v>
      </c>
      <c r="N339" t="str" cm="1">
        <f t="array" ref="N339">INDEX($A$9:$F$1048576, $J339, $K339 )</f>
        <v>14723</v>
      </c>
      <c r="O339" t="str" cm="1">
        <f t="array" ref="O339">INDEX($B$9:$F$1048576, $J339, $K339 )</f>
        <v>LX하우시스</v>
      </c>
      <c r="P339" t="str" cm="1">
        <f t="array" ref="P339">IF( $L339, TRIM(_xll.IMDP("IR", $G$5&amp;$N339, $G$6)), "" )</f>
        <v>공모/무보증A+</v>
      </c>
      <c r="Q339" t="b" cm="1">
        <f t="array" ref="Q339">IF(
    $U$1=1, AND($P339&lt;&gt;"", $P339&lt;&gt;"...", $P339&lt;&gt;"입력오류"),
    IF(
        $U$18=1, AND($P339&lt;&gt;"", $P339&lt;&gt;"...", $P339&lt;&gt;"입력오류", ISNUMBER(FIND(INDEX($T$2:$T$7,$U$1),$P339))),
        IF(
            $U$17="기타", AND($P339&lt;&gt;"", $P339&lt;&gt;"...", $P339&lt;&gt;"입력오류", NOT(ISNUMBER(FIND($T$21:$T$34,$P339)))),
            AND($P339&lt;&gt;"", $P339&lt;&gt;"...", $P339&lt;&gt;"입력오류", $T$19=$P339)
        )
    )
)</f>
        <v>1</v>
      </c>
    </row>
    <row r="340" spans="1:17">
      <c r="A340" t="s">
        <v>364</v>
      </c>
      <c r="B340" t="s">
        <v>115</v>
      </c>
      <c r="C340" t="s">
        <v>9758</v>
      </c>
      <c r="D340" t="s">
        <v>9759</v>
      </c>
      <c r="I340">
        <f t="shared" si="16"/>
        <v>339</v>
      </c>
      <c r="J340">
        <f t="shared" si="17"/>
        <v>339</v>
      </c>
      <c r="K340">
        <f t="shared" si="15"/>
        <v>1</v>
      </c>
      <c r="L340" t="b">
        <f>COUNTIF($N$2:N340, N340)=1</f>
        <v>1</v>
      </c>
      <c r="M340" s="37">
        <f>IF( $Q340, MAX($M$1:M339)+1, 0)</f>
        <v>245</v>
      </c>
      <c r="N340" t="str" cm="1">
        <f t="array" ref="N340">INDEX($A$9:$F$1048576, $J340, $K340 )</f>
        <v>14727</v>
      </c>
      <c r="O340" t="str" cm="1">
        <f t="array" ref="O340">INDEX($B$9:$F$1048576, $J340, $K340 )</f>
        <v>인천항만공사</v>
      </c>
      <c r="P340" t="str" cm="1">
        <f t="array" ref="P340">IF( $L340, TRIM(_xll.IMDP("IR", $G$5&amp;$N340, $G$6)), "" )</f>
        <v>공사/공단채AAA</v>
      </c>
      <c r="Q340" t="b" cm="1">
        <f t="array" ref="Q340">IF(
    $U$1=1, AND($P340&lt;&gt;"", $P340&lt;&gt;"...", $P340&lt;&gt;"입력오류"),
    IF(
        $U$18=1, AND($P340&lt;&gt;"", $P340&lt;&gt;"...", $P340&lt;&gt;"입력오류", ISNUMBER(FIND(INDEX($T$2:$T$7,$U$1),$P340))),
        IF(
            $U$17="기타", AND($P340&lt;&gt;"", $P340&lt;&gt;"...", $P340&lt;&gt;"입력오류", NOT(ISNUMBER(FIND($T$21:$T$34,$P340)))),
            AND($P340&lt;&gt;"", $P340&lt;&gt;"...", $P340&lt;&gt;"입력오류", $T$19=$P340)
        )
    )
)</f>
        <v>1</v>
      </c>
    </row>
    <row r="341" spans="1:17">
      <c r="A341" t="s">
        <v>313</v>
      </c>
      <c r="B341" t="s">
        <v>83</v>
      </c>
      <c r="C341" t="s">
        <v>1715</v>
      </c>
      <c r="D341" t="s">
        <v>1716</v>
      </c>
      <c r="I341">
        <f t="shared" si="16"/>
        <v>340</v>
      </c>
      <c r="J341">
        <f t="shared" si="17"/>
        <v>340</v>
      </c>
      <c r="K341">
        <f t="shared" si="15"/>
        <v>1</v>
      </c>
      <c r="L341" t="b">
        <f>COUNTIF($N$2:N341, N341)=1</f>
        <v>1</v>
      </c>
      <c r="M341" s="37">
        <f>IF( $Q341, MAX($M$1:M340)+1, 0)</f>
        <v>0</v>
      </c>
      <c r="N341" t="str" cm="1">
        <f t="array" ref="N341">INDEX($A$9:$F$1048576, $J341, $K341 )</f>
        <v>15002</v>
      </c>
      <c r="O341" t="str" cm="1">
        <f t="array" ref="O341">INDEX($B$9:$F$1048576, $J341, $K341 )</f>
        <v>동원파이프</v>
      </c>
      <c r="P341" t="str" cm="1">
        <f t="array" ref="P341">IF( $L341, TRIM(_xll.IMDP("IR", $G$5&amp;$N341, $G$6)), "" )</f>
        <v/>
      </c>
      <c r="Q341" t="b" cm="1">
        <f t="array" ref="Q341">IF(
    $U$1=1, AND($P341&lt;&gt;"", $P341&lt;&gt;"...", $P341&lt;&gt;"입력오류"),
    IF(
        $U$18=1, AND($P341&lt;&gt;"", $P341&lt;&gt;"...", $P341&lt;&gt;"입력오류", ISNUMBER(FIND(INDEX($T$2:$T$7,$U$1),$P341))),
        IF(
            $U$17="기타", AND($P341&lt;&gt;"", $P341&lt;&gt;"...", $P341&lt;&gt;"입력오류", NOT(ISNUMBER(FIND($T$21:$T$34,$P341)))),
            AND($P341&lt;&gt;"", $P341&lt;&gt;"...", $P341&lt;&gt;"입력오류", $T$19=$P341)
        )
    )
)</f>
        <v>0</v>
      </c>
    </row>
    <row r="342" spans="1:17">
      <c r="A342" t="s">
        <v>905</v>
      </c>
      <c r="B342" t="s">
        <v>906</v>
      </c>
      <c r="C342" t="s">
        <v>9760</v>
      </c>
      <c r="D342" t="s">
        <v>9761</v>
      </c>
      <c r="I342">
        <f t="shared" si="16"/>
        <v>341</v>
      </c>
      <c r="J342">
        <f t="shared" si="17"/>
        <v>341</v>
      </c>
      <c r="K342">
        <f t="shared" si="15"/>
        <v>1</v>
      </c>
      <c r="L342" t="b">
        <f>COUNTIF($N$2:N342, N342)=1</f>
        <v>1</v>
      </c>
      <c r="M342" s="37">
        <f>IF( $Q342, MAX($M$1:M341)+1, 0)</f>
        <v>0</v>
      </c>
      <c r="N342" t="str" cm="1">
        <f t="array" ref="N342">INDEX($A$9:$F$1048576, $J342, $K342 )</f>
        <v>15187</v>
      </c>
      <c r="O342" t="str" cm="1">
        <f t="array" ref="O342">INDEX($B$9:$F$1048576, $J342, $K342 )</f>
        <v>AP헬스케어</v>
      </c>
      <c r="P342" t="str" cm="1">
        <f t="array" ref="P342">IF( $L342, TRIM(_xll.IMDP("IR", $G$5&amp;$N342, $G$6)), "" )</f>
        <v/>
      </c>
      <c r="Q342" t="b" cm="1">
        <f t="array" ref="Q342">IF(
    $U$1=1, AND($P342&lt;&gt;"", $P342&lt;&gt;"...", $P342&lt;&gt;"입력오류"),
    IF(
        $U$18=1, AND($P342&lt;&gt;"", $P342&lt;&gt;"...", $P342&lt;&gt;"입력오류", ISNUMBER(FIND(INDEX($T$2:$T$7,$U$1),$P342))),
        IF(
            $U$17="기타", AND($P342&lt;&gt;"", $P342&lt;&gt;"...", $P342&lt;&gt;"입력오류", NOT(ISNUMBER(FIND($T$21:$T$34,$P342)))),
            AND($P342&lt;&gt;"", $P342&lt;&gt;"...", $P342&lt;&gt;"입력오류", $T$19=$P342)
        )
    )
)</f>
        <v>0</v>
      </c>
    </row>
    <row r="343" spans="1:17">
      <c r="A343" t="s">
        <v>185</v>
      </c>
      <c r="B343" t="s">
        <v>589</v>
      </c>
      <c r="C343" t="s">
        <v>9762</v>
      </c>
      <c r="D343" t="s">
        <v>9763</v>
      </c>
      <c r="I343">
        <f t="shared" si="16"/>
        <v>342</v>
      </c>
      <c r="J343">
        <f t="shared" si="17"/>
        <v>342</v>
      </c>
      <c r="K343">
        <f t="shared" si="15"/>
        <v>1</v>
      </c>
      <c r="L343" t="b">
        <f>COUNTIF($N$2:N343, N343)=1</f>
        <v>1</v>
      </c>
      <c r="M343" s="37">
        <f>IF( $Q343, MAX($M$1:M342)+1, 0)</f>
        <v>0</v>
      </c>
      <c r="N343" t="str" cm="1">
        <f t="array" ref="N343">INDEX($A$9:$F$1048576, $J343, $K343 )</f>
        <v>15325</v>
      </c>
      <c r="O343" t="str" cm="1">
        <f t="array" ref="O343">INDEX($B$9:$F$1048576, $J343, $K343 )</f>
        <v>애드스테인리스</v>
      </c>
      <c r="P343" t="str" cm="1">
        <f t="array" ref="P343">IF( $L343, TRIM(_xll.IMDP("IR", $G$5&amp;$N343, $G$6)), "" )</f>
        <v/>
      </c>
      <c r="Q343" t="b" cm="1">
        <f t="array" ref="Q343">IF(
    $U$1=1, AND($P343&lt;&gt;"", $P343&lt;&gt;"...", $P343&lt;&gt;"입력오류"),
    IF(
        $U$18=1, AND($P343&lt;&gt;"", $P343&lt;&gt;"...", $P343&lt;&gt;"입력오류", ISNUMBER(FIND(INDEX($T$2:$T$7,$U$1),$P343))),
        IF(
            $U$17="기타", AND($P343&lt;&gt;"", $P343&lt;&gt;"...", $P343&lt;&gt;"입력오류", NOT(ISNUMBER(FIND($T$21:$T$34,$P343)))),
            AND($P343&lt;&gt;"", $P343&lt;&gt;"...", $P343&lt;&gt;"입력오류", $T$19=$P343)
        )
    )
)</f>
        <v>0</v>
      </c>
    </row>
    <row r="344" spans="1:17">
      <c r="A344" t="s">
        <v>325</v>
      </c>
      <c r="B344" t="s">
        <v>590</v>
      </c>
      <c r="C344" t="s">
        <v>709</v>
      </c>
      <c r="D344" t="s">
        <v>1861</v>
      </c>
      <c r="I344">
        <f t="shared" si="16"/>
        <v>343</v>
      </c>
      <c r="J344">
        <f t="shared" si="17"/>
        <v>343</v>
      </c>
      <c r="K344">
        <f t="shared" si="15"/>
        <v>1</v>
      </c>
      <c r="L344" t="b">
        <f>COUNTIF($N$2:N344, N344)=1</f>
        <v>1</v>
      </c>
      <c r="M344" s="37">
        <f>IF( $Q344, MAX($M$1:M343)+1, 0)</f>
        <v>0</v>
      </c>
      <c r="N344" t="str" cm="1">
        <f t="array" ref="N344">INDEX($A$9:$F$1048576, $J344, $K344 )</f>
        <v>15335</v>
      </c>
      <c r="O344" t="str" cm="1">
        <f t="array" ref="O344">INDEX($B$9:$F$1048576, $J344, $K344 )</f>
        <v>기보스틸</v>
      </c>
      <c r="P344" t="str" cm="1">
        <f t="array" ref="P344">IF( $L344, TRIM(_xll.IMDP("IR", $G$5&amp;$N344, $G$6)), "" )</f>
        <v/>
      </c>
      <c r="Q344" t="b" cm="1">
        <f t="array" ref="Q344">IF(
    $U$1=1, AND($P344&lt;&gt;"", $P344&lt;&gt;"...", $P344&lt;&gt;"입력오류"),
    IF(
        $U$18=1, AND($P344&lt;&gt;"", $P344&lt;&gt;"...", $P344&lt;&gt;"입력오류", ISNUMBER(FIND(INDEX($T$2:$T$7,$U$1),$P344))),
        IF(
            $U$17="기타", AND($P344&lt;&gt;"", $P344&lt;&gt;"...", $P344&lt;&gt;"입력오류", NOT(ISNUMBER(FIND($T$21:$T$34,$P344)))),
            AND($P344&lt;&gt;"", $P344&lt;&gt;"...", $P344&lt;&gt;"입력오류", $T$19=$P344)
        )
    )
)</f>
        <v>0</v>
      </c>
    </row>
    <row r="345" spans="1:17">
      <c r="A345" t="s">
        <v>907</v>
      </c>
      <c r="B345" t="s">
        <v>773</v>
      </c>
      <c r="C345" t="s">
        <v>9764</v>
      </c>
      <c r="D345" t="s">
        <v>9765</v>
      </c>
      <c r="I345">
        <f t="shared" si="16"/>
        <v>344</v>
      </c>
      <c r="J345">
        <f t="shared" si="17"/>
        <v>344</v>
      </c>
      <c r="K345">
        <f t="shared" si="15"/>
        <v>1</v>
      </c>
      <c r="L345" t="b">
        <f>COUNTIF($N$2:N345, N345)=1</f>
        <v>1</v>
      </c>
      <c r="M345" s="37">
        <f>IF( $Q345, MAX($M$1:M344)+1, 0)</f>
        <v>0</v>
      </c>
      <c r="N345" t="str" cm="1">
        <f t="array" ref="N345">INDEX($A$9:$F$1048576, $J345, $K345 )</f>
        <v>15627</v>
      </c>
      <c r="O345" t="str" cm="1">
        <f t="array" ref="O345">INDEX($B$9:$F$1048576, $J345, $K345 )</f>
        <v>형지엘리트</v>
      </c>
      <c r="P345" t="str" cm="1">
        <f t="array" ref="P345">IF( $L345, TRIM(_xll.IMDP("IR", $G$5&amp;$N345, $G$6)), "" )</f>
        <v/>
      </c>
      <c r="Q345" t="b" cm="1">
        <f t="array" ref="Q345">IF(
    $U$1=1, AND($P345&lt;&gt;"", $P345&lt;&gt;"...", $P345&lt;&gt;"입력오류"),
    IF(
        $U$18=1, AND($P345&lt;&gt;"", $P345&lt;&gt;"...", $P345&lt;&gt;"입력오류", ISNUMBER(FIND(INDEX($T$2:$T$7,$U$1),$P345))),
        IF(
            $U$17="기타", AND($P345&lt;&gt;"", $P345&lt;&gt;"...", $P345&lt;&gt;"입력오류", NOT(ISNUMBER(FIND($T$21:$T$34,$P345)))),
            AND($P345&lt;&gt;"", $P345&lt;&gt;"...", $P345&lt;&gt;"입력오류", $T$19=$P345)
        )
    )
)</f>
        <v>0</v>
      </c>
    </row>
    <row r="346" spans="1:17">
      <c r="A346" t="s">
        <v>317</v>
      </c>
      <c r="B346" t="s">
        <v>591</v>
      </c>
      <c r="C346" t="s">
        <v>9766</v>
      </c>
      <c r="D346" t="s">
        <v>9767</v>
      </c>
      <c r="I346">
        <f t="shared" si="16"/>
        <v>345</v>
      </c>
      <c r="J346">
        <f t="shared" si="17"/>
        <v>345</v>
      </c>
      <c r="K346">
        <f t="shared" si="15"/>
        <v>1</v>
      </c>
      <c r="L346" t="b">
        <f>COUNTIF($N$2:N346, N346)=1</f>
        <v>1</v>
      </c>
      <c r="M346" s="37">
        <f>IF( $Q346, MAX($M$1:M345)+1, 0)</f>
        <v>246</v>
      </c>
      <c r="N346" t="str" cm="1">
        <f t="array" ref="N346">INDEX($A$9:$F$1048576, $J346, $K346 )</f>
        <v>15653</v>
      </c>
      <c r="O346" t="str" cm="1">
        <f t="array" ref="O346">INDEX($B$9:$F$1048576, $J346, $K346 )</f>
        <v>에스케이엔무브</v>
      </c>
      <c r="P346" t="str" cm="1">
        <f t="array" ref="P346">IF( $L346, TRIM(_xll.IMDP("IR", $G$5&amp;$N346, $G$6)), "" )</f>
        <v>공모/무보증AA0</v>
      </c>
      <c r="Q346" t="b" cm="1">
        <f t="array" ref="Q346">IF(
    $U$1=1, AND($P346&lt;&gt;"", $P346&lt;&gt;"...", $P346&lt;&gt;"입력오류"),
    IF(
        $U$18=1, AND($P346&lt;&gt;"", $P346&lt;&gt;"...", $P346&lt;&gt;"입력오류", ISNUMBER(FIND(INDEX($T$2:$T$7,$U$1),$P346))),
        IF(
            $U$17="기타", AND($P346&lt;&gt;"", $P346&lt;&gt;"...", $P346&lt;&gt;"입력오류", NOT(ISNUMBER(FIND($T$21:$T$34,$P346)))),
            AND($P346&lt;&gt;"", $P346&lt;&gt;"...", $P346&lt;&gt;"입력오류", $T$19=$P346)
        )
    )
)</f>
        <v>1</v>
      </c>
    </row>
    <row r="347" spans="1:17">
      <c r="A347" t="s">
        <v>332</v>
      </c>
      <c r="B347" t="s">
        <v>99</v>
      </c>
      <c r="C347" t="s">
        <v>712</v>
      </c>
      <c r="D347" t="s">
        <v>638</v>
      </c>
      <c r="I347">
        <f t="shared" si="16"/>
        <v>346</v>
      </c>
      <c r="J347">
        <f t="shared" si="17"/>
        <v>346</v>
      </c>
      <c r="K347">
        <f t="shared" si="15"/>
        <v>1</v>
      </c>
      <c r="L347" t="b">
        <f>COUNTIF($N$2:N347, N347)=1</f>
        <v>1</v>
      </c>
      <c r="M347" s="37">
        <f>IF( $Q347, MAX($M$1:M346)+1, 0)</f>
        <v>247</v>
      </c>
      <c r="N347" t="str" cm="1">
        <f t="array" ref="N347">INDEX($A$9:$F$1048576, $J347, $K347 )</f>
        <v>15678</v>
      </c>
      <c r="O347" t="str" cm="1">
        <f t="array" ref="O347">INDEX($B$9:$F$1048576, $J347, $K347 )</f>
        <v>한국토지주택공사</v>
      </c>
      <c r="P347" t="str" cm="1">
        <f t="array" ref="P347">IF( $L347, TRIM(_xll.IMDP("IR", $G$5&amp;$N347, $G$6)), "" )</f>
        <v>공사/공단채AAA</v>
      </c>
      <c r="Q347" t="b" cm="1">
        <f t="array" ref="Q347">IF(
    $U$1=1, AND($P347&lt;&gt;"", $P347&lt;&gt;"...", $P347&lt;&gt;"입력오류"),
    IF(
        $U$18=1, AND($P347&lt;&gt;"", $P347&lt;&gt;"...", $P347&lt;&gt;"입력오류", ISNUMBER(FIND(INDEX($T$2:$T$7,$U$1),$P347))),
        IF(
            $U$17="기타", AND($P347&lt;&gt;"", $P347&lt;&gt;"...", $P347&lt;&gt;"입력오류", NOT(ISNUMBER(FIND($T$21:$T$34,$P347)))),
            AND($P347&lt;&gt;"", $P347&lt;&gt;"...", $P347&lt;&gt;"입력오류", $T$19=$P347)
        )
    )
)</f>
        <v>1</v>
      </c>
    </row>
    <row r="348" spans="1:17">
      <c r="A348" t="s">
        <v>908</v>
      </c>
      <c r="B348" t="s">
        <v>909</v>
      </c>
      <c r="C348" t="s">
        <v>9768</v>
      </c>
      <c r="D348" t="s">
        <v>9769</v>
      </c>
      <c r="I348">
        <f t="shared" si="16"/>
        <v>347</v>
      </c>
      <c r="J348">
        <f t="shared" si="17"/>
        <v>347</v>
      </c>
      <c r="K348">
        <f t="shared" si="15"/>
        <v>1</v>
      </c>
      <c r="L348" t="b">
        <f>COUNTIF($N$2:N348, N348)=1</f>
        <v>1</v>
      </c>
      <c r="M348" s="37">
        <f>IF( $Q348, MAX($M$1:M347)+1, 0)</f>
        <v>248</v>
      </c>
      <c r="N348" t="str" cm="1">
        <f t="array" ref="N348">INDEX($A$9:$F$1048576, $J348, $K348 )</f>
        <v>15699</v>
      </c>
      <c r="O348" t="str" cm="1">
        <f t="array" ref="O348">INDEX($B$9:$F$1048576, $J348, $K348 )</f>
        <v>대성에너지</v>
      </c>
      <c r="P348" t="str" cm="1">
        <f t="array" ref="P348">IF( $L348, TRIM(_xll.IMDP("IR", $G$5&amp;$N348, $G$6)), "" )</f>
        <v>공모/무보증A+</v>
      </c>
      <c r="Q348" t="b" cm="1">
        <f t="array" ref="Q348">IF(
    $U$1=1, AND($P348&lt;&gt;"", $P348&lt;&gt;"...", $P348&lt;&gt;"입력오류"),
    IF(
        $U$18=1, AND($P348&lt;&gt;"", $P348&lt;&gt;"...", $P348&lt;&gt;"입력오류", ISNUMBER(FIND(INDEX($T$2:$T$7,$U$1),$P348))),
        IF(
            $U$17="기타", AND($P348&lt;&gt;"", $P348&lt;&gt;"...", $P348&lt;&gt;"입력오류", NOT(ISNUMBER(FIND($T$21:$T$34,$P348)))),
            AND($P348&lt;&gt;"", $P348&lt;&gt;"...", $P348&lt;&gt;"입력오류", $T$19=$P348)
        )
    )
)</f>
        <v>1</v>
      </c>
    </row>
    <row r="349" spans="1:17">
      <c r="A349" t="s">
        <v>910</v>
      </c>
      <c r="B349" t="s">
        <v>5577</v>
      </c>
      <c r="C349" t="s">
        <v>713</v>
      </c>
      <c r="D349" t="s">
        <v>639</v>
      </c>
      <c r="I349">
        <f t="shared" si="16"/>
        <v>348</v>
      </c>
      <c r="J349">
        <f t="shared" si="17"/>
        <v>348</v>
      </c>
      <c r="K349">
        <f t="shared" si="15"/>
        <v>1</v>
      </c>
      <c r="L349" t="b">
        <f>COUNTIF($N$2:N349, N349)=1</f>
        <v>1</v>
      </c>
      <c r="M349" s="37">
        <f>IF( $Q349, MAX($M$1:M348)+1, 0)</f>
        <v>0</v>
      </c>
      <c r="N349" t="str" cm="1">
        <f t="array" ref="N349">INDEX($A$9:$F$1048576, $J349, $K349 )</f>
        <v>15766</v>
      </c>
      <c r="O349" t="str" cm="1">
        <f t="array" ref="O349">INDEX($B$9:$F$1048576, $J349, $K349 )</f>
        <v>모트렉스</v>
      </c>
      <c r="P349" t="str" cm="1">
        <f t="array" ref="P349">IF( $L349, TRIM(_xll.IMDP("IR", $G$5&amp;$N349, $G$6)), "" )</f>
        <v/>
      </c>
      <c r="Q349" t="b" cm="1">
        <f t="array" ref="Q349">IF(
    $U$1=1, AND($P349&lt;&gt;"", $P349&lt;&gt;"...", $P349&lt;&gt;"입력오류"),
    IF(
        $U$18=1, AND($P349&lt;&gt;"", $P349&lt;&gt;"...", $P349&lt;&gt;"입력오류", ISNUMBER(FIND(INDEX($T$2:$T$7,$U$1),$P349))),
        IF(
            $U$17="기타", AND($P349&lt;&gt;"", $P349&lt;&gt;"...", $P349&lt;&gt;"입력오류", NOT(ISNUMBER(FIND($T$21:$T$34,$P349)))),
            AND($P349&lt;&gt;"", $P349&lt;&gt;"...", $P349&lt;&gt;"입력오류", $T$19=$P349)
        )
    )
)</f>
        <v>0</v>
      </c>
    </row>
    <row r="350" spans="1:17">
      <c r="A350" t="s">
        <v>911</v>
      </c>
      <c r="B350" t="s">
        <v>912</v>
      </c>
      <c r="C350" t="s">
        <v>714</v>
      </c>
      <c r="D350" t="s">
        <v>640</v>
      </c>
      <c r="I350">
        <f t="shared" si="16"/>
        <v>349</v>
      </c>
      <c r="J350">
        <f t="shared" si="17"/>
        <v>349</v>
      </c>
      <c r="K350">
        <f t="shared" si="15"/>
        <v>1</v>
      </c>
      <c r="L350" t="b">
        <f>COUNTIF($N$2:N350, N350)=1</f>
        <v>1</v>
      </c>
      <c r="M350" s="37">
        <f>IF( $Q350, MAX($M$1:M349)+1, 0)</f>
        <v>0</v>
      </c>
      <c r="N350" t="str" cm="1">
        <f t="array" ref="N350">INDEX($A$9:$F$1048576, $J350, $K350 )</f>
        <v>16176</v>
      </c>
      <c r="O350" t="str" cm="1">
        <f t="array" ref="O350">INDEX($B$9:$F$1048576, $J350, $K350 )</f>
        <v>성호기업</v>
      </c>
      <c r="P350" t="str" cm="1">
        <f t="array" ref="P350">IF( $L350, TRIM(_xll.IMDP("IR", $G$5&amp;$N350, $G$6)), "" )</f>
        <v/>
      </c>
      <c r="Q350" t="b" cm="1">
        <f t="array" ref="Q350">IF(
    $U$1=1, AND($P350&lt;&gt;"", $P350&lt;&gt;"...", $P350&lt;&gt;"입력오류"),
    IF(
        $U$18=1, AND($P350&lt;&gt;"", $P350&lt;&gt;"...", $P350&lt;&gt;"입력오류", ISNUMBER(FIND(INDEX($T$2:$T$7,$U$1),$P350))),
        IF(
            $U$17="기타", AND($P350&lt;&gt;"", $P350&lt;&gt;"...", $P350&lt;&gt;"입력오류", NOT(ISNUMBER(FIND($T$21:$T$34,$P350)))),
            AND($P350&lt;&gt;"", $P350&lt;&gt;"...", $P350&lt;&gt;"입력오류", $T$19=$P350)
        )
    )
)</f>
        <v>0</v>
      </c>
    </row>
    <row r="351" spans="1:17">
      <c r="A351" t="s">
        <v>913</v>
      </c>
      <c r="B351" t="s">
        <v>914</v>
      </c>
      <c r="C351" t="s">
        <v>715</v>
      </c>
      <c r="D351" t="s">
        <v>641</v>
      </c>
      <c r="I351">
        <f t="shared" si="16"/>
        <v>350</v>
      </c>
      <c r="J351">
        <f t="shared" si="17"/>
        <v>350</v>
      </c>
      <c r="K351">
        <f t="shared" si="15"/>
        <v>1</v>
      </c>
      <c r="L351" t="b">
        <f>COUNTIF($N$2:N351, N351)=1</f>
        <v>1</v>
      </c>
      <c r="M351" s="37">
        <f>IF( $Q351, MAX($M$1:M350)+1, 0)</f>
        <v>0</v>
      </c>
      <c r="N351" t="str" cm="1">
        <f t="array" ref="N351">INDEX($A$9:$F$1048576, $J351, $K351 )</f>
        <v>16198</v>
      </c>
      <c r="O351" t="str" cm="1">
        <f t="array" ref="O351">INDEX($B$9:$F$1048576, $J351, $K351 )</f>
        <v>주택금융공사MBS2009-13(1-1)</v>
      </c>
      <c r="P351" t="str" cm="1">
        <f t="array" ref="P351">IF( $L351, TRIM(_xll.IMDP("IR", $G$5&amp;$N351, $G$6)), "" )</f>
        <v/>
      </c>
      <c r="Q351" t="b" cm="1">
        <f t="array" ref="Q351">IF(
    $U$1=1, AND($P351&lt;&gt;"", $P351&lt;&gt;"...", $P351&lt;&gt;"입력오류"),
    IF(
        $U$18=1, AND($P351&lt;&gt;"", $P351&lt;&gt;"...", $P351&lt;&gt;"입력오류", ISNUMBER(FIND(INDEX($T$2:$T$7,$U$1),$P351))),
        IF(
            $U$17="기타", AND($P351&lt;&gt;"", $P351&lt;&gt;"...", $P351&lt;&gt;"입력오류", NOT(ISNUMBER(FIND($T$21:$T$34,$P351)))),
            AND($P351&lt;&gt;"", $P351&lt;&gt;"...", $P351&lt;&gt;"입력오류", $T$19=$P351)
        )
    )
)</f>
        <v>0</v>
      </c>
    </row>
    <row r="352" spans="1:17">
      <c r="A352" t="s">
        <v>915</v>
      </c>
      <c r="B352" t="s">
        <v>916</v>
      </c>
      <c r="C352" t="s">
        <v>717</v>
      </c>
      <c r="D352" t="s">
        <v>643</v>
      </c>
      <c r="I352">
        <f t="shared" si="16"/>
        <v>351</v>
      </c>
      <c r="J352">
        <f t="shared" si="17"/>
        <v>351</v>
      </c>
      <c r="K352">
        <f t="shared" si="15"/>
        <v>1</v>
      </c>
      <c r="L352" t="b">
        <f>COUNTIF($N$2:N352, N352)=1</f>
        <v>1</v>
      </c>
      <c r="M352" s="37">
        <f>IF( $Q352, MAX($M$1:M351)+1, 0)</f>
        <v>249</v>
      </c>
      <c r="N352" t="str" cm="1">
        <f t="array" ref="N352">INDEX($A$9:$F$1048576, $J352, $K352 )</f>
        <v>16253</v>
      </c>
      <c r="O352" t="str" cm="1">
        <f t="array" ref="O352">INDEX($B$9:$F$1048576, $J352, $K352 )</f>
        <v>평택도시공사</v>
      </c>
      <c r="P352" t="str" cm="1">
        <f t="array" ref="P352">IF( $L352, TRIM(_xll.IMDP("IR", $G$5&amp;$N352, $G$6)), "" )</f>
        <v>공사/공단채AA0</v>
      </c>
      <c r="Q352" t="b" cm="1">
        <f t="array" ref="Q352">IF(
    $U$1=1, AND($P352&lt;&gt;"", $P352&lt;&gt;"...", $P352&lt;&gt;"입력오류"),
    IF(
        $U$18=1, AND($P352&lt;&gt;"", $P352&lt;&gt;"...", $P352&lt;&gt;"입력오류", ISNUMBER(FIND(INDEX($T$2:$T$7,$U$1),$P352))),
        IF(
            $U$17="기타", AND($P352&lt;&gt;"", $P352&lt;&gt;"...", $P352&lt;&gt;"입력오류", NOT(ISNUMBER(FIND($T$21:$T$34,$P352)))),
            AND($P352&lt;&gt;"", $P352&lt;&gt;"...", $P352&lt;&gt;"입력오류", $T$19=$P352)
        )
    )
)</f>
        <v>1</v>
      </c>
    </row>
    <row r="353" spans="1:17">
      <c r="A353" t="s">
        <v>201</v>
      </c>
      <c r="B353" t="s">
        <v>917</v>
      </c>
      <c r="C353" t="s">
        <v>9770</v>
      </c>
      <c r="D353" t="s">
        <v>9771</v>
      </c>
      <c r="I353">
        <f t="shared" si="16"/>
        <v>352</v>
      </c>
      <c r="J353">
        <f t="shared" si="17"/>
        <v>352</v>
      </c>
      <c r="K353">
        <f t="shared" si="15"/>
        <v>1</v>
      </c>
      <c r="L353" t="b">
        <f>COUNTIF($N$2:N353, N353)=1</f>
        <v>1</v>
      </c>
      <c r="M353" s="37">
        <f>IF( $Q353, MAX($M$1:M352)+1, 0)</f>
        <v>250</v>
      </c>
      <c r="N353" t="str" cm="1">
        <f t="array" ref="N353">INDEX($A$9:$F$1048576, $J353, $K353 )</f>
        <v>16280</v>
      </c>
      <c r="O353" t="str" cm="1">
        <f t="array" ref="O353">INDEX($B$9:$F$1048576, $J353, $K353 )</f>
        <v>코오롱인더</v>
      </c>
      <c r="P353" t="str" cm="1">
        <f t="array" ref="P353">IF( $L353, TRIM(_xll.IMDP("IR", $G$5&amp;$N353, $G$6)), "" )</f>
        <v>공모/무보증A0</v>
      </c>
      <c r="Q353" t="b" cm="1">
        <f t="array" ref="Q353">IF(
    $U$1=1, AND($P353&lt;&gt;"", $P353&lt;&gt;"...", $P353&lt;&gt;"입력오류"),
    IF(
        $U$18=1, AND($P353&lt;&gt;"", $P353&lt;&gt;"...", $P353&lt;&gt;"입력오류", ISNUMBER(FIND(INDEX($T$2:$T$7,$U$1),$P353))),
        IF(
            $U$17="기타", AND($P353&lt;&gt;"", $P353&lt;&gt;"...", $P353&lt;&gt;"입력오류", NOT(ISNUMBER(FIND($T$21:$T$34,$P353)))),
            AND($P353&lt;&gt;"", $P353&lt;&gt;"...", $P353&lt;&gt;"입력오류", $T$19=$P353)
        )
    )
)</f>
        <v>1</v>
      </c>
    </row>
    <row r="354" spans="1:17">
      <c r="A354" t="s">
        <v>399</v>
      </c>
      <c r="B354" t="s">
        <v>144</v>
      </c>
      <c r="C354" t="s">
        <v>9772</v>
      </c>
      <c r="D354" t="s">
        <v>9773</v>
      </c>
      <c r="I354">
        <f t="shared" si="16"/>
        <v>353</v>
      </c>
      <c r="J354">
        <f t="shared" si="17"/>
        <v>353</v>
      </c>
      <c r="K354">
        <f t="shared" si="15"/>
        <v>1</v>
      </c>
      <c r="L354" t="b">
        <f>COUNTIF($N$2:N354, N354)=1</f>
        <v>1</v>
      </c>
      <c r="M354" s="37">
        <f>IF( $Q354, MAX($M$1:M353)+1, 0)</f>
        <v>0</v>
      </c>
      <c r="N354" t="str" cm="1">
        <f t="array" ref="N354">INDEX($A$9:$F$1048576, $J354, $K354 )</f>
        <v>16298</v>
      </c>
      <c r="O354" t="str" cm="1">
        <f t="array" ref="O354">INDEX($B$9:$F$1048576, $J354, $K354 )</f>
        <v>KC코트렐</v>
      </c>
      <c r="P354" t="str" cm="1">
        <f t="array" ref="P354">IF( $L354, TRIM(_xll.IMDP("IR", $G$5&amp;$N354, $G$6)), "" )</f>
        <v/>
      </c>
      <c r="Q354" t="b" cm="1">
        <f t="array" ref="Q354">IF(
    $U$1=1, AND($P354&lt;&gt;"", $P354&lt;&gt;"...", $P354&lt;&gt;"입력오류"),
    IF(
        $U$18=1, AND($P354&lt;&gt;"", $P354&lt;&gt;"...", $P354&lt;&gt;"입력오류", ISNUMBER(FIND(INDEX($T$2:$T$7,$U$1),$P354))),
        IF(
            $U$17="기타", AND($P354&lt;&gt;"", $P354&lt;&gt;"...", $P354&lt;&gt;"입력오류", NOT(ISNUMBER(FIND($T$21:$T$34,$P354)))),
            AND($P354&lt;&gt;"", $P354&lt;&gt;"...", $P354&lt;&gt;"입력오류", $T$19=$P354)
        )
    )
)</f>
        <v>0</v>
      </c>
    </row>
    <row r="355" spans="1:17">
      <c r="A355" t="s">
        <v>230</v>
      </c>
      <c r="B355" t="s">
        <v>592</v>
      </c>
      <c r="C355" t="s">
        <v>724</v>
      </c>
      <c r="D355" t="s">
        <v>650</v>
      </c>
      <c r="I355">
        <f t="shared" si="16"/>
        <v>354</v>
      </c>
      <c r="J355">
        <f t="shared" si="17"/>
        <v>354</v>
      </c>
      <c r="K355">
        <f t="shared" si="15"/>
        <v>1</v>
      </c>
      <c r="L355" t="b">
        <f>COUNTIF($N$2:N355, N355)=1</f>
        <v>1</v>
      </c>
      <c r="M355" s="37">
        <f>IF( $Q355, MAX($M$1:M354)+1, 0)</f>
        <v>0</v>
      </c>
      <c r="N355" t="str" cm="1">
        <f t="array" ref="N355">INDEX($A$9:$F$1048576, $J355, $K355 )</f>
        <v>16548</v>
      </c>
      <c r="O355" t="str" cm="1">
        <f t="array" ref="O355">INDEX($B$9:$F$1048576, $J355, $K355 )</f>
        <v>남신약품</v>
      </c>
      <c r="P355" t="str" cm="1">
        <f t="array" ref="P355">IF( $L355, TRIM(_xll.IMDP("IR", $G$5&amp;$N355, $G$6)), "" )</f>
        <v/>
      </c>
      <c r="Q355" t="b" cm="1">
        <f t="array" ref="Q355">IF(
    $U$1=1, AND($P355&lt;&gt;"", $P355&lt;&gt;"...", $P355&lt;&gt;"입력오류"),
    IF(
        $U$18=1, AND($P355&lt;&gt;"", $P355&lt;&gt;"...", $P355&lt;&gt;"입력오류", ISNUMBER(FIND(INDEX($T$2:$T$7,$U$1),$P355))),
        IF(
            $U$17="기타", AND($P355&lt;&gt;"", $P355&lt;&gt;"...", $P355&lt;&gt;"입력오류", NOT(ISNUMBER(FIND($T$21:$T$34,$P355)))),
            AND($P355&lt;&gt;"", $P355&lt;&gt;"...", $P355&lt;&gt;"입력오류", $T$19=$P355)
        )
    )
)</f>
        <v>0</v>
      </c>
    </row>
    <row r="356" spans="1:17">
      <c r="A356" t="s">
        <v>918</v>
      </c>
      <c r="B356" t="s">
        <v>919</v>
      </c>
      <c r="C356" t="s">
        <v>725</v>
      </c>
      <c r="D356" t="s">
        <v>651</v>
      </c>
      <c r="I356">
        <f t="shared" si="16"/>
        <v>355</v>
      </c>
      <c r="J356">
        <f t="shared" si="17"/>
        <v>355</v>
      </c>
      <c r="K356">
        <f t="shared" si="15"/>
        <v>1</v>
      </c>
      <c r="L356" t="b">
        <f>COUNTIF($N$2:N356, N356)=1</f>
        <v>1</v>
      </c>
      <c r="M356" s="37">
        <f>IF( $Q356, MAX($M$1:M355)+1, 0)</f>
        <v>0</v>
      </c>
      <c r="N356" t="str" cm="1">
        <f t="array" ref="N356">INDEX($A$9:$F$1048576, $J356, $K356 )</f>
        <v>16550</v>
      </c>
      <c r="O356" t="str" cm="1">
        <f t="array" ref="O356">INDEX($B$9:$F$1048576, $J356, $K356 )</f>
        <v>다원시스</v>
      </c>
      <c r="P356" t="str" cm="1">
        <f t="array" ref="P356">IF( $L356, TRIM(_xll.IMDP("IR", $G$5&amp;$N356, $G$6)), "" )</f>
        <v/>
      </c>
      <c r="Q356" t="b" cm="1">
        <f t="array" ref="Q356">IF(
    $U$1=1, AND($P356&lt;&gt;"", $P356&lt;&gt;"...", $P356&lt;&gt;"입력오류"),
    IF(
        $U$18=1, AND($P356&lt;&gt;"", $P356&lt;&gt;"...", $P356&lt;&gt;"입력오류", ISNUMBER(FIND(INDEX($T$2:$T$7,$U$1),$P356))),
        IF(
            $U$17="기타", AND($P356&lt;&gt;"", $P356&lt;&gt;"...", $P356&lt;&gt;"입력오류", NOT(ISNUMBER(FIND($T$21:$T$34,$P356)))),
            AND($P356&lt;&gt;"", $P356&lt;&gt;"...", $P356&lt;&gt;"입력오류", $T$19=$P356)
        )
    )
)</f>
        <v>0</v>
      </c>
    </row>
    <row r="357" spans="1:17">
      <c r="A357" t="s">
        <v>920</v>
      </c>
      <c r="B357" t="s">
        <v>921</v>
      </c>
      <c r="C357" t="s">
        <v>5750</v>
      </c>
      <c r="D357" t="s">
        <v>5751</v>
      </c>
      <c r="I357">
        <f t="shared" si="16"/>
        <v>356</v>
      </c>
      <c r="J357">
        <f t="shared" si="17"/>
        <v>356</v>
      </c>
      <c r="K357">
        <f t="shared" si="15"/>
        <v>1</v>
      </c>
      <c r="L357" t="b">
        <f>COUNTIF($N$2:N357, N357)=1</f>
        <v>1</v>
      </c>
      <c r="M357" s="37">
        <f>IF( $Q357, MAX($M$1:M356)+1, 0)</f>
        <v>0</v>
      </c>
      <c r="N357" t="str" cm="1">
        <f t="array" ref="N357">INDEX($A$9:$F$1048576, $J357, $K357 )</f>
        <v>16671</v>
      </c>
      <c r="O357" t="str" cm="1">
        <f t="array" ref="O357">INDEX($B$9:$F$1048576, $J357, $K357 )</f>
        <v>신성약품</v>
      </c>
      <c r="P357" t="str" cm="1">
        <f t="array" ref="P357">IF( $L357, TRIM(_xll.IMDP("IR", $G$5&amp;$N357, $G$6)), "" )</f>
        <v/>
      </c>
      <c r="Q357" t="b" cm="1">
        <f t="array" ref="Q357">IF(
    $U$1=1, AND($P357&lt;&gt;"", $P357&lt;&gt;"...", $P357&lt;&gt;"입력오류"),
    IF(
        $U$18=1, AND($P357&lt;&gt;"", $P357&lt;&gt;"...", $P357&lt;&gt;"입력오류", ISNUMBER(FIND(INDEX($T$2:$T$7,$U$1),$P357))),
        IF(
            $U$17="기타", AND($P357&lt;&gt;"", $P357&lt;&gt;"...", $P357&lt;&gt;"입력오류", NOT(ISNUMBER(FIND($T$21:$T$34,$P357)))),
            AND($P357&lt;&gt;"", $P357&lt;&gt;"...", $P357&lt;&gt;"입력오류", $T$19=$P357)
        )
    )
)</f>
        <v>0</v>
      </c>
    </row>
    <row r="358" spans="1:17">
      <c r="A358" t="s">
        <v>922</v>
      </c>
      <c r="B358" t="s">
        <v>923</v>
      </c>
      <c r="C358" t="s">
        <v>9774</v>
      </c>
      <c r="D358" t="s">
        <v>9775</v>
      </c>
      <c r="I358">
        <f t="shared" si="16"/>
        <v>357</v>
      </c>
      <c r="J358">
        <f t="shared" si="17"/>
        <v>357</v>
      </c>
      <c r="K358">
        <f t="shared" si="15"/>
        <v>1</v>
      </c>
      <c r="L358" t="b">
        <f>COUNTIF($N$2:N358, N358)=1</f>
        <v>1</v>
      </c>
      <c r="M358" s="37">
        <f>IF( $Q358, MAX($M$1:M357)+1, 0)</f>
        <v>251</v>
      </c>
      <c r="N358" t="str" cm="1">
        <f t="array" ref="N358">INDEX($A$9:$F$1048576, $J358, $K358 )</f>
        <v>17445</v>
      </c>
      <c r="O358" t="str" cm="1">
        <f t="array" ref="O358">INDEX($B$9:$F$1048576, $J358, $K358 )</f>
        <v>팜한농</v>
      </c>
      <c r="P358" t="str" cm="1">
        <f t="array" ref="P358">IF( $L358, TRIM(_xll.IMDP("IR", $G$5&amp;$N358, $G$6)), "" )</f>
        <v>공모/무보증A0</v>
      </c>
      <c r="Q358" t="b" cm="1">
        <f t="array" ref="Q358">IF(
    $U$1=1, AND($P358&lt;&gt;"", $P358&lt;&gt;"...", $P358&lt;&gt;"입력오류"),
    IF(
        $U$18=1, AND($P358&lt;&gt;"", $P358&lt;&gt;"...", $P358&lt;&gt;"입력오류", ISNUMBER(FIND(INDEX($T$2:$T$7,$U$1),$P358))),
        IF(
            $U$17="기타", AND($P358&lt;&gt;"", $P358&lt;&gt;"...", $P358&lt;&gt;"입력오류", NOT(ISNUMBER(FIND($T$21:$T$34,$P358)))),
            AND($P358&lt;&gt;"", $P358&lt;&gt;"...", $P358&lt;&gt;"입력오류", $T$19=$P358)
        )
    )
)</f>
        <v>1</v>
      </c>
    </row>
    <row r="359" spans="1:17">
      <c r="A359" t="s">
        <v>360</v>
      </c>
      <c r="B359" t="s">
        <v>112</v>
      </c>
      <c r="C359" t="s">
        <v>5754</v>
      </c>
      <c r="D359" t="s">
        <v>5755</v>
      </c>
      <c r="I359">
        <f t="shared" si="16"/>
        <v>358</v>
      </c>
      <c r="J359">
        <f t="shared" si="17"/>
        <v>358</v>
      </c>
      <c r="K359">
        <f t="shared" si="15"/>
        <v>1</v>
      </c>
      <c r="L359" t="b">
        <f>COUNTIF($N$2:N359, N359)=1</f>
        <v>1</v>
      </c>
      <c r="M359" s="37">
        <f>IF( $Q359, MAX($M$1:M358)+1, 0)</f>
        <v>0</v>
      </c>
      <c r="N359" t="str" cm="1">
        <f t="array" ref="N359">INDEX($A$9:$F$1048576, $J359, $K359 )</f>
        <v>17514</v>
      </c>
      <c r="O359" t="str" cm="1">
        <f t="array" ref="O359">INDEX($B$9:$F$1048576, $J359, $K359 )</f>
        <v>주택금융공사MBS2010-6(1-1)</v>
      </c>
      <c r="P359" t="str" cm="1">
        <f t="array" ref="P359">IF( $L359, TRIM(_xll.IMDP("IR", $G$5&amp;$N359, $G$6)), "" )</f>
        <v/>
      </c>
      <c r="Q359" t="b" cm="1">
        <f t="array" ref="Q359">IF(
    $U$1=1, AND($P359&lt;&gt;"", $P359&lt;&gt;"...", $P359&lt;&gt;"입력오류"),
    IF(
        $U$18=1, AND($P359&lt;&gt;"", $P359&lt;&gt;"...", $P359&lt;&gt;"입력오류", ISNUMBER(FIND(INDEX($T$2:$T$7,$U$1),$P359))),
        IF(
            $U$17="기타", AND($P359&lt;&gt;"", $P359&lt;&gt;"...", $P359&lt;&gt;"입력오류", NOT(ISNUMBER(FIND($T$21:$T$34,$P359)))),
            AND($P359&lt;&gt;"", $P359&lt;&gt;"...", $P359&lt;&gt;"입력오류", $T$19=$P359)
        )
    )
)</f>
        <v>0</v>
      </c>
    </row>
    <row r="360" spans="1:17">
      <c r="A360" t="s">
        <v>355</v>
      </c>
      <c r="B360" t="s">
        <v>593</v>
      </c>
      <c r="C360" t="s">
        <v>3332</v>
      </c>
      <c r="D360" t="s">
        <v>3333</v>
      </c>
      <c r="I360">
        <f t="shared" si="16"/>
        <v>359</v>
      </c>
      <c r="J360">
        <f t="shared" si="17"/>
        <v>359</v>
      </c>
      <c r="K360">
        <f t="shared" si="15"/>
        <v>1</v>
      </c>
      <c r="L360" t="b">
        <f>COUNTIF($N$2:N360, N360)=1</f>
        <v>1</v>
      </c>
      <c r="M360" s="37">
        <f>IF( $Q360, MAX($M$1:M359)+1, 0)</f>
        <v>252</v>
      </c>
      <c r="N360" t="str" cm="1">
        <f t="array" ref="N360">INDEX($A$9:$F$1048576, $J360, $K360 )</f>
        <v>17519</v>
      </c>
      <c r="O360" t="str" cm="1">
        <f t="array" ref="O360">INDEX($B$9:$F$1048576, $J360, $K360 )</f>
        <v>평택에너지서비스</v>
      </c>
      <c r="P360" t="str" cm="1">
        <f t="array" ref="P360">IF( $L360, TRIM(_xll.IMDP("IR", $G$5&amp;$N360, $G$6)), "" )</f>
        <v>공모/무보증A0</v>
      </c>
      <c r="Q360" t="b" cm="1">
        <f t="array" ref="Q360">IF(
    $U$1=1, AND($P360&lt;&gt;"", $P360&lt;&gt;"...", $P360&lt;&gt;"입력오류"),
    IF(
        $U$18=1, AND($P360&lt;&gt;"", $P360&lt;&gt;"...", $P360&lt;&gt;"입력오류", ISNUMBER(FIND(INDEX($T$2:$T$7,$U$1),$P360))),
        IF(
            $U$17="기타", AND($P360&lt;&gt;"", $P360&lt;&gt;"...", $P360&lt;&gt;"입력오류", NOT(ISNUMBER(FIND($T$21:$T$34,$P360)))),
            AND($P360&lt;&gt;"", $P360&lt;&gt;"...", $P360&lt;&gt;"입력오류", $T$19=$P360)
        )
    )
)</f>
        <v>1</v>
      </c>
    </row>
    <row r="361" spans="1:17">
      <c r="A361" t="s">
        <v>924</v>
      </c>
      <c r="B361" t="s">
        <v>925</v>
      </c>
      <c r="C361" t="s">
        <v>9776</v>
      </c>
      <c r="D361" t="s">
        <v>9777</v>
      </c>
      <c r="I361">
        <f t="shared" si="16"/>
        <v>360</v>
      </c>
      <c r="J361">
        <f t="shared" si="17"/>
        <v>360</v>
      </c>
      <c r="K361">
        <f t="shared" si="15"/>
        <v>1</v>
      </c>
      <c r="L361" t="b">
        <f>COUNTIF($N$2:N361, N361)=1</f>
        <v>1</v>
      </c>
      <c r="M361" s="37">
        <f>IF( $Q361, MAX($M$1:M360)+1, 0)</f>
        <v>253</v>
      </c>
      <c r="N361" t="str" cm="1">
        <f t="array" ref="N361">INDEX($A$9:$F$1048576, $J361, $K361 )</f>
        <v>17577</v>
      </c>
      <c r="O361" t="str" cm="1">
        <f t="array" ref="O361">INDEX($B$9:$F$1048576, $J361, $K361 )</f>
        <v>용인도시공사</v>
      </c>
      <c r="P361" t="str" cm="1">
        <f t="array" ref="P361">IF( $L361, TRIM(_xll.IMDP("IR", $G$5&amp;$N361, $G$6)), "" )</f>
        <v>공사/공단채AA0</v>
      </c>
      <c r="Q361" t="b" cm="1">
        <f t="array" ref="Q361">IF(
    $U$1=1, AND($P361&lt;&gt;"", $P361&lt;&gt;"...", $P361&lt;&gt;"입력오류"),
    IF(
        $U$18=1, AND($P361&lt;&gt;"", $P361&lt;&gt;"...", $P361&lt;&gt;"입력오류", ISNUMBER(FIND(INDEX($T$2:$T$7,$U$1),$P361))),
        IF(
            $U$17="기타", AND($P361&lt;&gt;"", $P361&lt;&gt;"...", $P361&lt;&gt;"입력오류", NOT(ISNUMBER(FIND($T$21:$T$34,$P361)))),
            AND($P361&lt;&gt;"", $P361&lt;&gt;"...", $P361&lt;&gt;"입력오류", $T$19=$P361)
        )
    )
)</f>
        <v>1</v>
      </c>
    </row>
    <row r="362" spans="1:17">
      <c r="A362" t="s">
        <v>926</v>
      </c>
      <c r="B362" t="s">
        <v>927</v>
      </c>
      <c r="C362" t="s">
        <v>3411</v>
      </c>
      <c r="D362" t="s">
        <v>3412</v>
      </c>
      <c r="I362">
        <f t="shared" si="16"/>
        <v>361</v>
      </c>
      <c r="J362">
        <f t="shared" si="17"/>
        <v>361</v>
      </c>
      <c r="K362">
        <f t="shared" si="15"/>
        <v>1</v>
      </c>
      <c r="L362" t="b">
        <f>COUNTIF($N$2:N362, N362)=1</f>
        <v>1</v>
      </c>
      <c r="M362" s="37">
        <f>IF( $Q362, MAX($M$1:M361)+1, 0)</f>
        <v>254</v>
      </c>
      <c r="N362" t="str" cm="1">
        <f t="array" ref="N362">INDEX($A$9:$F$1048576, $J362, $K362 )</f>
        <v>17733</v>
      </c>
      <c r="O362" t="str" cm="1">
        <f t="array" ref="O362">INDEX($B$9:$F$1048576, $J362, $K362 )</f>
        <v>연합자산관리</v>
      </c>
      <c r="P362" t="str" cm="1">
        <f t="array" ref="P362">IF( $L362, TRIM(_xll.IMDP("IR", $G$5&amp;$N362, $G$6)), "" )</f>
        <v>공모/무보증AA0</v>
      </c>
      <c r="Q362" t="b" cm="1">
        <f t="array" ref="Q362">IF(
    $U$1=1, AND($P362&lt;&gt;"", $P362&lt;&gt;"...", $P362&lt;&gt;"입력오류"),
    IF(
        $U$18=1, AND($P362&lt;&gt;"", $P362&lt;&gt;"...", $P362&lt;&gt;"입력오류", ISNUMBER(FIND(INDEX($T$2:$T$7,$U$1),$P362))),
        IF(
            $U$17="기타", AND($P362&lt;&gt;"", $P362&lt;&gt;"...", $P362&lt;&gt;"입력오류", NOT(ISNUMBER(FIND($T$21:$T$34,$P362)))),
            AND($P362&lt;&gt;"", $P362&lt;&gt;"...", $P362&lt;&gt;"입력오류", $T$19=$P362)
        )
    )
)</f>
        <v>1</v>
      </c>
    </row>
    <row r="363" spans="1:17">
      <c r="A363" t="s">
        <v>5614</v>
      </c>
      <c r="B363" t="s">
        <v>5615</v>
      </c>
      <c r="C363" t="s">
        <v>3507</v>
      </c>
      <c r="D363" t="s">
        <v>3508</v>
      </c>
      <c r="I363">
        <f t="shared" si="16"/>
        <v>362</v>
      </c>
      <c r="J363">
        <f t="shared" si="17"/>
        <v>362</v>
      </c>
      <c r="K363">
        <f t="shared" si="15"/>
        <v>1</v>
      </c>
      <c r="L363" t="b">
        <f>COUNTIF($N$2:N363, N363)=1</f>
        <v>1</v>
      </c>
      <c r="M363" s="37">
        <f>IF( $Q363, MAX($M$1:M362)+1, 0)</f>
        <v>255</v>
      </c>
      <c r="N363" t="str" cm="1">
        <f t="array" ref="N363">INDEX($A$9:$F$1048576, $J363, $K363 )</f>
        <v>18034</v>
      </c>
      <c r="O363" t="str" cm="1">
        <f t="array" ref="O363">INDEX($B$9:$F$1048576, $J363, $K363 )</f>
        <v>알씨아이파이낸셜</v>
      </c>
      <c r="P363" t="str" cm="1">
        <f t="array" ref="P363">IF( $L363, TRIM(_xll.IMDP("IR", $G$5&amp;$N363, $G$6)), "" )</f>
        <v>기타금융채A+</v>
      </c>
      <c r="Q363" t="b" cm="1">
        <f t="array" ref="Q363">IF(
    $U$1=1, AND($P363&lt;&gt;"", $P363&lt;&gt;"...", $P363&lt;&gt;"입력오류"),
    IF(
        $U$18=1, AND($P363&lt;&gt;"", $P363&lt;&gt;"...", $P363&lt;&gt;"입력오류", ISNUMBER(FIND(INDEX($T$2:$T$7,$U$1),$P363))),
        IF(
            $U$17="기타", AND($P363&lt;&gt;"", $P363&lt;&gt;"...", $P363&lt;&gt;"입력오류", NOT(ISNUMBER(FIND($T$21:$T$34,$P363)))),
            AND($P363&lt;&gt;"", $P363&lt;&gt;"...", $P363&lt;&gt;"입력오류", $T$19=$P363)
        )
    )
)</f>
        <v>1</v>
      </c>
    </row>
    <row r="364" spans="1:17">
      <c r="A364" t="s">
        <v>928</v>
      </c>
      <c r="B364" t="s">
        <v>929</v>
      </c>
      <c r="C364" t="s">
        <v>9778</v>
      </c>
      <c r="D364" t="s">
        <v>9779</v>
      </c>
      <c r="I364">
        <f t="shared" si="16"/>
        <v>363</v>
      </c>
      <c r="J364">
        <f t="shared" si="17"/>
        <v>363</v>
      </c>
      <c r="K364">
        <f t="shared" si="15"/>
        <v>1</v>
      </c>
      <c r="L364" t="b">
        <f>COUNTIF($N$2:N364, N364)=1</f>
        <v>1</v>
      </c>
      <c r="M364" s="37">
        <f>IF( $Q364, MAX($M$1:M363)+1, 0)</f>
        <v>0</v>
      </c>
      <c r="N364" t="str" cm="1">
        <f t="array" ref="N364">INDEX($A$9:$F$1048576, $J364, $K364 )</f>
        <v>18142</v>
      </c>
      <c r="O364" t="str" cm="1">
        <f t="array" ref="O364">INDEX($B$9:$F$1048576, $J364, $K364 )</f>
        <v>일신건영</v>
      </c>
      <c r="P364" t="str" cm="1">
        <f t="array" ref="P364">IF( $L364, TRIM(_xll.IMDP("IR", $G$5&amp;$N364, $G$6)), "" )</f>
        <v/>
      </c>
      <c r="Q364" t="b" cm="1">
        <f t="array" ref="Q364">IF(
    $U$1=1, AND($P364&lt;&gt;"", $P364&lt;&gt;"...", $P364&lt;&gt;"입력오류"),
    IF(
        $U$18=1, AND($P364&lt;&gt;"", $P364&lt;&gt;"...", $P364&lt;&gt;"입력오류", ISNUMBER(FIND(INDEX($T$2:$T$7,$U$1),$P364))),
        IF(
            $U$17="기타", AND($P364&lt;&gt;"", $P364&lt;&gt;"...", $P364&lt;&gt;"입력오류", NOT(ISNUMBER(FIND($T$21:$T$34,$P364)))),
            AND($P364&lt;&gt;"", $P364&lt;&gt;"...", $P364&lt;&gt;"입력오류", $T$19=$P364)
        )
    )
)</f>
        <v>0</v>
      </c>
    </row>
    <row r="365" spans="1:17">
      <c r="A365" t="s">
        <v>242</v>
      </c>
      <c r="B365" t="s">
        <v>594</v>
      </c>
      <c r="C365" t="s">
        <v>9780</v>
      </c>
      <c r="D365" t="s">
        <v>9781</v>
      </c>
      <c r="I365">
        <f t="shared" si="16"/>
        <v>364</v>
      </c>
      <c r="J365">
        <f t="shared" si="17"/>
        <v>364</v>
      </c>
      <c r="K365">
        <f t="shared" si="15"/>
        <v>1</v>
      </c>
      <c r="L365" t="b">
        <f>COUNTIF($N$2:N365, N365)=1</f>
        <v>1</v>
      </c>
      <c r="M365" s="37">
        <f>IF( $Q365, MAX($M$1:M364)+1, 0)</f>
        <v>256</v>
      </c>
      <c r="N365" t="str" cm="1">
        <f t="array" ref="N365">INDEX($A$9:$F$1048576, $J365, $K365 )</f>
        <v>18403</v>
      </c>
      <c r="O365" t="str" cm="1">
        <f t="array" ref="O365">INDEX($B$9:$F$1048576, $J365, $K365 )</f>
        <v>SK에너지</v>
      </c>
      <c r="P365" t="str" cm="1">
        <f t="array" ref="P365">IF( $L365, TRIM(_xll.IMDP("IR", $G$5&amp;$N365, $G$6)), "" )</f>
        <v>공모/무보증AA0</v>
      </c>
      <c r="Q365" t="b" cm="1">
        <f t="array" ref="Q365">IF(
    $U$1=1, AND($P365&lt;&gt;"", $P365&lt;&gt;"...", $P365&lt;&gt;"입력오류"),
    IF(
        $U$18=1, AND($P365&lt;&gt;"", $P365&lt;&gt;"...", $P365&lt;&gt;"입력오류", ISNUMBER(FIND(INDEX($T$2:$T$7,$U$1),$P365))),
        IF(
            $U$17="기타", AND($P365&lt;&gt;"", $P365&lt;&gt;"...", $P365&lt;&gt;"입력오류", NOT(ISNUMBER(FIND($T$21:$T$34,$P365)))),
            AND($P365&lt;&gt;"", $P365&lt;&gt;"...", $P365&lt;&gt;"입력오류", $T$19=$P365)
        )
    )
)</f>
        <v>1</v>
      </c>
    </row>
    <row r="366" spans="1:17">
      <c r="A366" t="s">
        <v>930</v>
      </c>
      <c r="B366" t="s">
        <v>931</v>
      </c>
      <c r="C366" t="s">
        <v>9782</v>
      </c>
      <c r="D366" t="s">
        <v>9783</v>
      </c>
      <c r="I366">
        <f t="shared" si="16"/>
        <v>365</v>
      </c>
      <c r="J366">
        <f t="shared" si="17"/>
        <v>365</v>
      </c>
      <c r="K366">
        <f t="shared" si="15"/>
        <v>1</v>
      </c>
      <c r="L366" t="b">
        <f>COUNTIF($N$2:N366, N366)=1</f>
        <v>1</v>
      </c>
      <c r="M366" s="37">
        <f>IF( $Q366, MAX($M$1:M365)+1, 0)</f>
        <v>257</v>
      </c>
      <c r="N366" t="str" cm="1">
        <f t="array" ref="N366">INDEX($A$9:$F$1048576, $J366, $K366 )</f>
        <v>18404</v>
      </c>
      <c r="O366" t="str" cm="1">
        <f t="array" ref="O366">INDEX($B$9:$F$1048576, $J366, $K366 )</f>
        <v>SK지오센트릭</v>
      </c>
      <c r="P366" t="str" cm="1">
        <f t="array" ref="P366">IF( $L366, TRIM(_xll.IMDP("IR", $G$5&amp;$N366, $G$6)), "" )</f>
        <v>공모/무보증AA-</v>
      </c>
      <c r="Q366" t="b" cm="1">
        <f t="array" ref="Q366">IF(
    $U$1=1, AND($P366&lt;&gt;"", $P366&lt;&gt;"...", $P366&lt;&gt;"입력오류"),
    IF(
        $U$18=1, AND($P366&lt;&gt;"", $P366&lt;&gt;"...", $P366&lt;&gt;"입력오류", ISNUMBER(FIND(INDEX($T$2:$T$7,$U$1),$P366))),
        IF(
            $U$17="기타", AND($P366&lt;&gt;"", $P366&lt;&gt;"...", $P366&lt;&gt;"입력오류", NOT(ISNUMBER(FIND($T$21:$T$34,$P366)))),
            AND($P366&lt;&gt;"", $P366&lt;&gt;"...", $P366&lt;&gt;"입력오류", $T$19=$P366)
        )
    )
)</f>
        <v>1</v>
      </c>
    </row>
    <row r="367" spans="1:17">
      <c r="A367" t="s">
        <v>361</v>
      </c>
      <c r="B367" t="s">
        <v>113</v>
      </c>
      <c r="C367" t="s">
        <v>9784</v>
      </c>
      <c r="D367" t="s">
        <v>9785</v>
      </c>
      <c r="I367">
        <f t="shared" si="16"/>
        <v>366</v>
      </c>
      <c r="J367">
        <f t="shared" si="17"/>
        <v>366</v>
      </c>
      <c r="K367">
        <f t="shared" si="15"/>
        <v>1</v>
      </c>
      <c r="L367" t="b">
        <f>COUNTIF($N$2:N367, N367)=1</f>
        <v>1</v>
      </c>
      <c r="M367" s="37">
        <f>IF( $Q367, MAX($M$1:M366)+1, 0)</f>
        <v>258</v>
      </c>
      <c r="N367" t="str" cm="1">
        <f t="array" ref="N367">INDEX($A$9:$F$1048576, $J367, $K367 )</f>
        <v>18497</v>
      </c>
      <c r="O367" t="str" cm="1">
        <f t="array" ref="O367">INDEX($B$9:$F$1048576, $J367, $K367 )</f>
        <v>케이비카드</v>
      </c>
      <c r="P367" t="str" cm="1">
        <f t="array" ref="P367">IF( $L367, TRIM(_xll.IMDP("IR", $G$5&amp;$N367, $G$6)), "" )</f>
        <v>카드채AA+</v>
      </c>
      <c r="Q367" t="b" cm="1">
        <f t="array" ref="Q367">IF(
    $U$1=1, AND($P367&lt;&gt;"", $P367&lt;&gt;"...", $P367&lt;&gt;"입력오류"),
    IF(
        $U$18=1, AND($P367&lt;&gt;"", $P367&lt;&gt;"...", $P367&lt;&gt;"입력오류", ISNUMBER(FIND(INDEX($T$2:$T$7,$U$1),$P367))),
        IF(
            $U$17="기타", AND($P367&lt;&gt;"", $P367&lt;&gt;"...", $P367&lt;&gt;"입력오류", NOT(ISNUMBER(FIND($T$21:$T$34,$P367)))),
            AND($P367&lt;&gt;"", $P367&lt;&gt;"...", $P367&lt;&gt;"입력오류", $T$19=$P367)
        )
    )
)</f>
        <v>1</v>
      </c>
    </row>
    <row r="368" spans="1:17">
      <c r="A368" t="s">
        <v>932</v>
      </c>
      <c r="B368" t="s">
        <v>933</v>
      </c>
      <c r="C368" t="s">
        <v>9168</v>
      </c>
      <c r="D368" t="s">
        <v>9169</v>
      </c>
      <c r="I368">
        <f t="shared" si="16"/>
        <v>367</v>
      </c>
      <c r="J368">
        <f t="shared" si="17"/>
        <v>367</v>
      </c>
      <c r="K368">
        <f t="shared" si="15"/>
        <v>1</v>
      </c>
      <c r="L368" t="b">
        <f>COUNTIF($N$2:N368, N368)=1</f>
        <v>1</v>
      </c>
      <c r="M368" s="37">
        <f>IF( $Q368, MAX($M$1:M367)+1, 0)</f>
        <v>259</v>
      </c>
      <c r="N368" t="str" cm="1">
        <f t="array" ref="N368">INDEX($A$9:$F$1048576, $J368, $K368 )</f>
        <v>18519</v>
      </c>
      <c r="O368" t="str" cm="1">
        <f t="array" ref="O368">INDEX($B$9:$F$1048576, $J368, $K368 )</f>
        <v>BNK금융지주</v>
      </c>
      <c r="P368" t="str" cm="1">
        <f t="array" ref="P368">IF( $L368, TRIM(_xll.IMDP("IR", $G$5&amp;$N368, $G$6)), "" )</f>
        <v>공모/무보증AAA</v>
      </c>
      <c r="Q368" t="b" cm="1">
        <f t="array" ref="Q368">IF(
    $U$1=1, AND($P368&lt;&gt;"", $P368&lt;&gt;"...", $P368&lt;&gt;"입력오류"),
    IF(
        $U$18=1, AND($P368&lt;&gt;"", $P368&lt;&gt;"...", $P368&lt;&gt;"입력오류", ISNUMBER(FIND(INDEX($T$2:$T$7,$U$1),$P368))),
        IF(
            $U$17="기타", AND($P368&lt;&gt;"", $P368&lt;&gt;"...", $P368&lt;&gt;"입력오류", NOT(ISNUMBER(FIND($T$21:$T$34,$P368)))),
            AND($P368&lt;&gt;"", $P368&lt;&gt;"...", $P368&lt;&gt;"입력오류", $T$19=$P368)
        )
    )
)</f>
        <v>1</v>
      </c>
    </row>
    <row r="369" spans="1:17">
      <c r="A369" t="s">
        <v>320</v>
      </c>
      <c r="B369" t="s">
        <v>87</v>
      </c>
      <c r="C369" t="s">
        <v>5304</v>
      </c>
      <c r="D369" t="s">
        <v>5305</v>
      </c>
      <c r="I369">
        <f t="shared" si="16"/>
        <v>368</v>
      </c>
      <c r="J369">
        <f t="shared" si="17"/>
        <v>368</v>
      </c>
      <c r="K369">
        <f t="shared" si="15"/>
        <v>1</v>
      </c>
      <c r="L369" t="b">
        <f>COUNTIF($N$2:N369, N369)=1</f>
        <v>1</v>
      </c>
      <c r="M369" s="37">
        <f>IF( $Q369, MAX($M$1:M368)+1, 0)</f>
        <v>260</v>
      </c>
      <c r="N369" t="str" cm="1">
        <f t="array" ref="N369">INDEX($A$9:$F$1048576, $J369, $K369 )</f>
        <v>18540</v>
      </c>
      <c r="O369" t="str" cm="1">
        <f t="array" ref="O369">INDEX($B$9:$F$1048576, $J369, $K369 )</f>
        <v>한국자산신탁</v>
      </c>
      <c r="P369" t="str" cm="1">
        <f t="array" ref="P369">IF( $L369, TRIM(_xll.IMDP("IR", $G$5&amp;$N369, $G$6)), "" )</f>
        <v>공모/무보증A0</v>
      </c>
      <c r="Q369" t="b" cm="1">
        <f t="array" ref="Q369">IF(
    $U$1=1, AND($P369&lt;&gt;"", $P369&lt;&gt;"...", $P369&lt;&gt;"입력오류"),
    IF(
        $U$18=1, AND($P369&lt;&gt;"", $P369&lt;&gt;"...", $P369&lt;&gt;"입력오류", ISNUMBER(FIND(INDEX($T$2:$T$7,$U$1),$P369))),
        IF(
            $U$17="기타", AND($P369&lt;&gt;"", $P369&lt;&gt;"...", $P369&lt;&gt;"입력오류", NOT(ISNUMBER(FIND($T$21:$T$34,$P369)))),
            AND($P369&lt;&gt;"", $P369&lt;&gt;"...", $P369&lt;&gt;"입력오류", $T$19=$P369)
        )
    )
)</f>
        <v>1</v>
      </c>
    </row>
    <row r="370" spans="1:17">
      <c r="A370" t="s">
        <v>303</v>
      </c>
      <c r="B370" t="s">
        <v>595</v>
      </c>
      <c r="C370" t="s">
        <v>9786</v>
      </c>
      <c r="D370" t="s">
        <v>9787</v>
      </c>
      <c r="I370">
        <f t="shared" si="16"/>
        <v>369</v>
      </c>
      <c r="J370">
        <f t="shared" si="17"/>
        <v>369</v>
      </c>
      <c r="K370">
        <f t="shared" si="15"/>
        <v>1</v>
      </c>
      <c r="L370" t="b">
        <f>COUNTIF($N$2:N370, N370)=1</f>
        <v>1</v>
      </c>
      <c r="M370" s="37">
        <f>IF( $Q370, MAX($M$1:M369)+1, 0)</f>
        <v>0</v>
      </c>
      <c r="N370" t="str" cm="1">
        <f t="array" ref="N370">INDEX($A$9:$F$1048576, $J370, $K370 )</f>
        <v>18568</v>
      </c>
      <c r="O370" t="str" cm="1">
        <f t="array" ref="O370">INDEX($B$9:$F$1048576, $J370, $K370 )</f>
        <v>아주스틸</v>
      </c>
      <c r="P370" t="str" cm="1">
        <f t="array" ref="P370">IF( $L370, TRIM(_xll.IMDP("IR", $G$5&amp;$N370, $G$6)), "" )</f>
        <v/>
      </c>
      <c r="Q370" t="b" cm="1">
        <f t="array" ref="Q370">IF(
    $U$1=1, AND($P370&lt;&gt;"", $P370&lt;&gt;"...", $P370&lt;&gt;"입력오류"),
    IF(
        $U$18=1, AND($P370&lt;&gt;"", $P370&lt;&gt;"...", $P370&lt;&gt;"입력오류", ISNUMBER(FIND(INDEX($T$2:$T$7,$U$1),$P370))),
        IF(
            $U$17="기타", AND($P370&lt;&gt;"", $P370&lt;&gt;"...", $P370&lt;&gt;"입력오류", NOT(ISNUMBER(FIND($T$21:$T$34,$P370)))),
            AND($P370&lt;&gt;"", $P370&lt;&gt;"...", $P370&lt;&gt;"입력오류", $T$19=$P370)
        )
    )
)</f>
        <v>0</v>
      </c>
    </row>
    <row r="371" spans="1:17">
      <c r="A371" t="s">
        <v>934</v>
      </c>
      <c r="B371" t="s">
        <v>935</v>
      </c>
      <c r="C371" t="s">
        <v>9788</v>
      </c>
      <c r="D371" t="s">
        <v>9789</v>
      </c>
      <c r="I371">
        <f t="shared" si="16"/>
        <v>370</v>
      </c>
      <c r="J371">
        <f t="shared" si="17"/>
        <v>370</v>
      </c>
      <c r="K371">
        <f t="shared" si="15"/>
        <v>1</v>
      </c>
      <c r="L371" t="b">
        <f>COUNTIF($N$2:N371, N371)=1</f>
        <v>1</v>
      </c>
      <c r="M371" s="37">
        <f>IF( $Q371, MAX($M$1:M370)+1, 0)</f>
        <v>0</v>
      </c>
      <c r="N371" t="str" cm="1">
        <f t="array" ref="N371">INDEX($A$9:$F$1048576, $J371, $K371 )</f>
        <v>18663</v>
      </c>
      <c r="O371" t="str" cm="1">
        <f t="array" ref="O371">INDEX($B$9:$F$1048576, $J371, $K371 )</f>
        <v>주택금융공사MBS2011-6(1-1)</v>
      </c>
      <c r="P371" t="str" cm="1">
        <f t="array" ref="P371">IF( $L371, TRIM(_xll.IMDP("IR", $G$5&amp;$N371, $G$6)), "" )</f>
        <v/>
      </c>
      <c r="Q371" t="b" cm="1">
        <f t="array" ref="Q371">IF(
    $U$1=1, AND($P371&lt;&gt;"", $P371&lt;&gt;"...", $P371&lt;&gt;"입력오류"),
    IF(
        $U$18=1, AND($P371&lt;&gt;"", $P371&lt;&gt;"...", $P371&lt;&gt;"입력오류", ISNUMBER(FIND(INDEX($T$2:$T$7,$U$1),$P371))),
        IF(
            $U$17="기타", AND($P371&lt;&gt;"", $P371&lt;&gt;"...", $P371&lt;&gt;"입력오류", NOT(ISNUMBER(FIND($T$21:$T$34,$P371)))),
            AND($P371&lt;&gt;"", $P371&lt;&gt;"...", $P371&lt;&gt;"입력오류", $T$19=$P371)
        )
    )
)</f>
        <v>0</v>
      </c>
    </row>
    <row r="372" spans="1:17">
      <c r="A372" t="s">
        <v>202</v>
      </c>
      <c r="B372" t="s">
        <v>17</v>
      </c>
      <c r="C372" t="s">
        <v>9790</v>
      </c>
      <c r="D372" t="s">
        <v>9791</v>
      </c>
      <c r="I372">
        <f t="shared" si="16"/>
        <v>371</v>
      </c>
      <c r="J372">
        <f t="shared" si="17"/>
        <v>371</v>
      </c>
      <c r="K372">
        <f t="shared" si="15"/>
        <v>1</v>
      </c>
      <c r="L372" t="b">
        <f>COUNTIF($N$2:N372, N372)=1</f>
        <v>1</v>
      </c>
      <c r="M372" s="37">
        <f>IF( $Q372, MAX($M$1:M371)+1, 0)</f>
        <v>261</v>
      </c>
      <c r="N372" t="str" cm="1">
        <f t="array" ref="N372">INDEX($A$9:$F$1048576, $J372, $K372 )</f>
        <v>18667</v>
      </c>
      <c r="O372" t="str" cm="1">
        <f t="array" ref="O372">INDEX($B$9:$F$1048576, $J372, $K372 )</f>
        <v>이마트</v>
      </c>
      <c r="P372" t="str" cm="1">
        <f t="array" ref="P372">IF( $L372, TRIM(_xll.IMDP("IR", $G$5&amp;$N372, $G$6)), "" )</f>
        <v>공모/무보증AA-</v>
      </c>
      <c r="Q372" t="b" cm="1">
        <f t="array" ref="Q372">IF(
    $U$1=1, AND($P372&lt;&gt;"", $P372&lt;&gt;"...", $P372&lt;&gt;"입력오류"),
    IF(
        $U$18=1, AND($P372&lt;&gt;"", $P372&lt;&gt;"...", $P372&lt;&gt;"입력오류", ISNUMBER(FIND(INDEX($T$2:$T$7,$U$1),$P372))),
        IF(
            $U$17="기타", AND($P372&lt;&gt;"", $P372&lt;&gt;"...", $P372&lt;&gt;"입력오류", NOT(ISNUMBER(FIND($T$21:$T$34,$P372)))),
            AND($P372&lt;&gt;"", $P372&lt;&gt;"...", $P372&lt;&gt;"입력오류", $T$19=$P372)
        )
    )
)</f>
        <v>1</v>
      </c>
    </row>
    <row r="373" spans="1:17">
      <c r="A373" t="s">
        <v>309</v>
      </c>
      <c r="B373" t="s">
        <v>596</v>
      </c>
      <c r="C373" t="s">
        <v>9792</v>
      </c>
      <c r="D373" t="s">
        <v>9793</v>
      </c>
      <c r="I373">
        <f t="shared" si="16"/>
        <v>372</v>
      </c>
      <c r="J373">
        <f t="shared" si="17"/>
        <v>372</v>
      </c>
      <c r="K373">
        <f t="shared" si="15"/>
        <v>1</v>
      </c>
      <c r="L373" t="b">
        <f>COUNTIF($N$2:N373, N373)=1</f>
        <v>1</v>
      </c>
      <c r="M373" s="37">
        <f>IF( $Q373, MAX($M$1:M372)+1, 0)</f>
        <v>0</v>
      </c>
      <c r="N373" t="str" cm="1">
        <f t="array" ref="N373">INDEX($A$9:$F$1048576, $J373, $K373 )</f>
        <v>18703</v>
      </c>
      <c r="O373" t="str" cm="1">
        <f t="array" ref="O373">INDEX($B$9:$F$1048576, $J373, $K373 )</f>
        <v>엣지파운드리</v>
      </c>
      <c r="P373" t="str" cm="1">
        <f t="array" ref="P373">IF( $L373, TRIM(_xll.IMDP("IR", $G$5&amp;$N373, $G$6)), "" )</f>
        <v/>
      </c>
      <c r="Q373" t="b" cm="1">
        <f t="array" ref="Q373">IF(
    $U$1=1, AND($P373&lt;&gt;"", $P373&lt;&gt;"...", $P373&lt;&gt;"입력오류"),
    IF(
        $U$18=1, AND($P373&lt;&gt;"", $P373&lt;&gt;"...", $P373&lt;&gt;"입력오류", ISNUMBER(FIND(INDEX($T$2:$T$7,$U$1),$P373))),
        IF(
            $U$17="기타", AND($P373&lt;&gt;"", $P373&lt;&gt;"...", $P373&lt;&gt;"입력오류", NOT(ISNUMBER(FIND($T$21:$T$34,$P373)))),
            AND($P373&lt;&gt;"", $P373&lt;&gt;"...", $P373&lt;&gt;"입력오류", $T$19=$P373)
        )
    )
)</f>
        <v>0</v>
      </c>
    </row>
    <row r="374" spans="1:17">
      <c r="A374" t="s">
        <v>348</v>
      </c>
      <c r="B374" t="s">
        <v>597</v>
      </c>
      <c r="C374" t="s">
        <v>9794</v>
      </c>
      <c r="D374" t="s">
        <v>9795</v>
      </c>
      <c r="I374">
        <f t="shared" si="16"/>
        <v>373</v>
      </c>
      <c r="J374">
        <f t="shared" si="17"/>
        <v>373</v>
      </c>
      <c r="K374">
        <f t="shared" si="15"/>
        <v>1</v>
      </c>
      <c r="L374" t="b">
        <f>COUNTIF($N$2:N374, N374)=1</f>
        <v>1</v>
      </c>
      <c r="M374" s="37">
        <f>IF( $Q374, MAX($M$1:M373)+1, 0)</f>
        <v>0</v>
      </c>
      <c r="N374" t="str" cm="1">
        <f t="array" ref="N374">INDEX($A$9:$F$1048576, $J374, $K374 )</f>
        <v>18731</v>
      </c>
      <c r="O374" t="str" cm="1">
        <f t="array" ref="O374">INDEX($B$9:$F$1048576, $J374, $K374 )</f>
        <v>석진철강</v>
      </c>
      <c r="P374" t="str" cm="1">
        <f t="array" ref="P374">IF( $L374, TRIM(_xll.IMDP("IR", $G$5&amp;$N374, $G$6)), "" )</f>
        <v/>
      </c>
      <c r="Q374" t="b" cm="1">
        <f t="array" ref="Q374">IF(
    $U$1=1, AND($P374&lt;&gt;"", $P374&lt;&gt;"...", $P374&lt;&gt;"입력오류"),
    IF(
        $U$18=1, AND($P374&lt;&gt;"", $P374&lt;&gt;"...", $P374&lt;&gt;"입력오류", ISNUMBER(FIND(INDEX($T$2:$T$7,$U$1),$P374))),
        IF(
            $U$17="기타", AND($P374&lt;&gt;"", $P374&lt;&gt;"...", $P374&lt;&gt;"입력오류", NOT(ISNUMBER(FIND($T$21:$T$34,$P374)))),
            AND($P374&lt;&gt;"", $P374&lt;&gt;"...", $P374&lt;&gt;"입력오류", $T$19=$P374)
        )
    )
)</f>
        <v>0</v>
      </c>
    </row>
    <row r="375" spans="1:17">
      <c r="A375" t="s">
        <v>173</v>
      </c>
      <c r="B375" t="s">
        <v>0</v>
      </c>
      <c r="C375" t="s">
        <v>9796</v>
      </c>
      <c r="D375" t="s">
        <v>9797</v>
      </c>
      <c r="I375">
        <f t="shared" si="16"/>
        <v>374</v>
      </c>
      <c r="J375">
        <f t="shared" si="17"/>
        <v>374</v>
      </c>
      <c r="K375">
        <f t="shared" si="15"/>
        <v>1</v>
      </c>
      <c r="L375" t="b">
        <f>COUNTIF($N$2:N375, N375)=1</f>
        <v>1</v>
      </c>
      <c r="M375" s="37">
        <f>IF( $Q375, MAX($M$1:M374)+1, 0)</f>
        <v>0</v>
      </c>
      <c r="N375" t="str" cm="1">
        <f t="array" ref="N375">INDEX($A$9:$F$1048576, $J375, $K375 )</f>
        <v>18788</v>
      </c>
      <c r="O375" t="str" cm="1">
        <f t="array" ref="O375">INDEX($B$9:$F$1048576, $J375, $K375 )</f>
        <v>유니트론텍</v>
      </c>
      <c r="P375" t="str" cm="1">
        <f t="array" ref="P375">IF( $L375, TRIM(_xll.IMDP("IR", $G$5&amp;$N375, $G$6)), "" )</f>
        <v/>
      </c>
      <c r="Q375" t="b" cm="1">
        <f t="array" ref="Q375">IF(
    $U$1=1, AND($P375&lt;&gt;"", $P375&lt;&gt;"...", $P375&lt;&gt;"입력오류"),
    IF(
        $U$18=1, AND($P375&lt;&gt;"", $P375&lt;&gt;"...", $P375&lt;&gt;"입력오류", ISNUMBER(FIND(INDEX($T$2:$T$7,$U$1),$P375))),
        IF(
            $U$17="기타", AND($P375&lt;&gt;"", $P375&lt;&gt;"...", $P375&lt;&gt;"입력오류", NOT(ISNUMBER(FIND($T$21:$T$34,$P375)))),
            AND($P375&lt;&gt;"", $P375&lt;&gt;"...", $P375&lt;&gt;"입력오류", $T$19=$P375)
        )
    )
)</f>
        <v>0</v>
      </c>
    </row>
    <row r="376" spans="1:17">
      <c r="A376" t="s">
        <v>671</v>
      </c>
      <c r="B376" t="s">
        <v>598</v>
      </c>
      <c r="C376" t="s">
        <v>9798</v>
      </c>
      <c r="D376" t="s">
        <v>9799</v>
      </c>
      <c r="I376">
        <f t="shared" si="16"/>
        <v>375</v>
      </c>
      <c r="J376">
        <f t="shared" si="17"/>
        <v>375</v>
      </c>
      <c r="K376">
        <f t="shared" si="15"/>
        <v>1</v>
      </c>
      <c r="L376" t="b">
        <f>COUNTIF($N$2:N376, N376)=1</f>
        <v>1</v>
      </c>
      <c r="M376" s="37">
        <f>IF( $Q376, MAX($M$1:M375)+1, 0)</f>
        <v>262</v>
      </c>
      <c r="N376" t="str" cm="1">
        <f t="array" ref="N376">INDEX($A$9:$F$1048576, $J376, $K376 )</f>
        <v>18796</v>
      </c>
      <c r="O376" t="str" cm="1">
        <f t="array" ref="O376">INDEX($B$9:$F$1048576, $J376, $K376 )</f>
        <v>DGB금융지주</v>
      </c>
      <c r="P376" t="str" cm="1">
        <f t="array" ref="P376">IF( $L376, TRIM(_xll.IMDP("IR", $G$5&amp;$N376, $G$6)), "" )</f>
        <v>공모/무보증AAA</v>
      </c>
      <c r="Q376" t="b" cm="1">
        <f t="array" ref="Q376">IF(
    $U$1=1, AND($P376&lt;&gt;"", $P376&lt;&gt;"...", $P376&lt;&gt;"입력오류"),
    IF(
        $U$18=1, AND($P376&lt;&gt;"", $P376&lt;&gt;"...", $P376&lt;&gt;"입력오류", ISNUMBER(FIND(INDEX($T$2:$T$7,$U$1),$P376))),
        IF(
            $U$17="기타", AND($P376&lt;&gt;"", $P376&lt;&gt;"...", $P376&lt;&gt;"입력오류", NOT(ISNUMBER(FIND($T$21:$T$34,$P376)))),
            AND($P376&lt;&gt;"", $P376&lt;&gt;"...", $P376&lt;&gt;"입력오류", $T$19=$P376)
        )
    )
)</f>
        <v>1</v>
      </c>
    </row>
    <row r="377" spans="1:17">
      <c r="A377" t="s">
        <v>936</v>
      </c>
      <c r="B377" t="s">
        <v>937</v>
      </c>
      <c r="C377" t="s">
        <v>9800</v>
      </c>
      <c r="D377" t="s">
        <v>9801</v>
      </c>
      <c r="I377">
        <f t="shared" si="16"/>
        <v>376</v>
      </c>
      <c r="J377">
        <f t="shared" si="17"/>
        <v>376</v>
      </c>
      <c r="K377">
        <f t="shared" si="15"/>
        <v>1</v>
      </c>
      <c r="L377" t="b">
        <f>COUNTIF($N$2:N377, N377)=1</f>
        <v>1</v>
      </c>
      <c r="M377" s="37">
        <f>IF( $Q377, MAX($M$1:M376)+1, 0)</f>
        <v>0</v>
      </c>
      <c r="N377" t="str" cm="1">
        <f t="array" ref="N377">INDEX($A$9:$F$1048576, $J377, $K377 )</f>
        <v>18854</v>
      </c>
      <c r="O377" t="str" cm="1">
        <f t="array" ref="O377">INDEX($B$9:$F$1048576, $J377, $K377 )</f>
        <v>동희산업</v>
      </c>
      <c r="P377" t="str" cm="1">
        <f t="array" ref="P377">IF( $L377, TRIM(_xll.IMDP("IR", $G$5&amp;$N377, $G$6)), "" )</f>
        <v/>
      </c>
      <c r="Q377" t="b" cm="1">
        <f t="array" ref="Q377">IF(
    $U$1=1, AND($P377&lt;&gt;"", $P377&lt;&gt;"...", $P377&lt;&gt;"입력오류"),
    IF(
        $U$18=1, AND($P377&lt;&gt;"", $P377&lt;&gt;"...", $P377&lt;&gt;"입력오류", ISNUMBER(FIND(INDEX($T$2:$T$7,$U$1),$P377))),
        IF(
            $U$17="기타", AND($P377&lt;&gt;"", $P377&lt;&gt;"...", $P377&lt;&gt;"입력오류", NOT(ISNUMBER(FIND($T$21:$T$34,$P377)))),
            AND($P377&lt;&gt;"", $P377&lt;&gt;"...", $P377&lt;&gt;"입력오류", $T$19=$P377)
        )
    )
)</f>
        <v>0</v>
      </c>
    </row>
    <row r="378" spans="1:17">
      <c r="A378" t="s">
        <v>938</v>
      </c>
      <c r="B378" t="s">
        <v>939</v>
      </c>
      <c r="C378" t="s">
        <v>9802</v>
      </c>
      <c r="D378" t="s">
        <v>9803</v>
      </c>
      <c r="I378">
        <f t="shared" si="16"/>
        <v>377</v>
      </c>
      <c r="J378">
        <f t="shared" si="17"/>
        <v>377</v>
      </c>
      <c r="K378">
        <f t="shared" si="15"/>
        <v>1</v>
      </c>
      <c r="L378" t="b">
        <f>COUNTIF($N$2:N378, N378)=1</f>
        <v>1</v>
      </c>
      <c r="M378" s="37">
        <f>IF( $Q378, MAX($M$1:M377)+1, 0)</f>
        <v>0</v>
      </c>
      <c r="N378" t="str" cm="1">
        <f t="array" ref="N378">INDEX($A$9:$F$1048576, $J378, $K378 )</f>
        <v>18867</v>
      </c>
      <c r="O378" t="str" cm="1">
        <f t="array" ref="O378">INDEX($B$9:$F$1048576, $J378, $K378 )</f>
        <v>핸즈코퍼레이션</v>
      </c>
      <c r="P378" t="str" cm="1">
        <f t="array" ref="P378">IF( $L378, TRIM(_xll.IMDP("IR", $G$5&amp;$N378, $G$6)), "" )</f>
        <v/>
      </c>
      <c r="Q378" t="b" cm="1">
        <f t="array" ref="Q378">IF(
    $U$1=1, AND($P378&lt;&gt;"", $P378&lt;&gt;"...", $P378&lt;&gt;"입력오류"),
    IF(
        $U$18=1, AND($P378&lt;&gt;"", $P378&lt;&gt;"...", $P378&lt;&gt;"입력오류", ISNUMBER(FIND(INDEX($T$2:$T$7,$U$1),$P378))),
        IF(
            $U$17="기타", AND($P378&lt;&gt;"", $P378&lt;&gt;"...", $P378&lt;&gt;"입력오류", NOT(ISNUMBER(FIND($T$21:$T$34,$P378)))),
            AND($P378&lt;&gt;"", $P378&lt;&gt;"...", $P378&lt;&gt;"입력오류", $T$19=$P378)
        )
    )
)</f>
        <v>0</v>
      </c>
    </row>
    <row r="379" spans="1:17">
      <c r="A379" t="s">
        <v>329</v>
      </c>
      <c r="B379" t="s">
        <v>96</v>
      </c>
      <c r="C379" t="s">
        <v>9804</v>
      </c>
      <c r="D379" t="s">
        <v>9805</v>
      </c>
      <c r="I379">
        <f t="shared" si="16"/>
        <v>378</v>
      </c>
      <c r="J379">
        <f t="shared" si="17"/>
        <v>378</v>
      </c>
      <c r="K379">
        <f t="shared" si="15"/>
        <v>1</v>
      </c>
      <c r="L379" t="b">
        <f>COUNTIF($N$2:N379, N379)=1</f>
        <v>1</v>
      </c>
      <c r="M379" s="37">
        <f>IF( $Q379, MAX($M$1:M378)+1, 0)</f>
        <v>263</v>
      </c>
      <c r="N379" t="str" cm="1">
        <f t="array" ref="N379">INDEX($A$9:$F$1048576, $J379, $K379 )</f>
        <v>18869</v>
      </c>
      <c r="O379" t="str" cm="1">
        <f t="array" ref="O379">INDEX($B$9:$F$1048576, $J379, $K379 )</f>
        <v>메리츠금융지주</v>
      </c>
      <c r="P379" t="str" cm="1">
        <f t="array" ref="P379">IF( $L379, TRIM(_xll.IMDP("IR", $G$5&amp;$N379, $G$6)), "" )</f>
        <v>공모/무보증AA0</v>
      </c>
      <c r="Q379" t="b" cm="1">
        <f t="array" ref="Q379">IF(
    $U$1=1, AND($P379&lt;&gt;"", $P379&lt;&gt;"...", $P379&lt;&gt;"입력오류"),
    IF(
        $U$18=1, AND($P379&lt;&gt;"", $P379&lt;&gt;"...", $P379&lt;&gt;"입력오류", ISNUMBER(FIND(INDEX($T$2:$T$7,$U$1),$P379))),
        IF(
            $U$17="기타", AND($P379&lt;&gt;"", $P379&lt;&gt;"...", $P379&lt;&gt;"입력오류", NOT(ISNUMBER(FIND($T$21:$T$34,$P379)))),
            AND($P379&lt;&gt;"", $P379&lt;&gt;"...", $P379&lt;&gt;"입력오류", $T$19=$P379)
        )
    )
)</f>
        <v>1</v>
      </c>
    </row>
    <row r="380" spans="1:17">
      <c r="A380" t="s">
        <v>940</v>
      </c>
      <c r="B380" t="s">
        <v>5578</v>
      </c>
      <c r="C380" t="s">
        <v>9806</v>
      </c>
      <c r="D380" t="s">
        <v>9807</v>
      </c>
      <c r="I380">
        <f t="shared" si="16"/>
        <v>379</v>
      </c>
      <c r="J380">
        <f t="shared" si="17"/>
        <v>379</v>
      </c>
      <c r="K380">
        <f t="shared" si="15"/>
        <v>1</v>
      </c>
      <c r="L380" t="b">
        <f>COUNTIF($N$2:N380, N380)=1</f>
        <v>1</v>
      </c>
      <c r="M380" s="37">
        <f>IF( $Q380, MAX($M$1:M379)+1, 0)</f>
        <v>264</v>
      </c>
      <c r="N380" t="str" cm="1">
        <f t="array" ref="N380">INDEX($A$9:$F$1048576, $J380, $K380 )</f>
        <v>19070</v>
      </c>
      <c r="O380" t="str" cm="1">
        <f t="array" ref="O380">INDEX($B$9:$F$1048576, $J380, $K380 )</f>
        <v>비엔케이캐피탈</v>
      </c>
      <c r="P380" t="str" cm="1">
        <f t="array" ref="P380">IF( $L380, TRIM(_xll.IMDP("IR", $G$5&amp;$N380, $G$6)), "" )</f>
        <v>기타금융채AA-</v>
      </c>
      <c r="Q380" t="b" cm="1">
        <f t="array" ref="Q380">IF(
    $U$1=1, AND($P380&lt;&gt;"", $P380&lt;&gt;"...", $P380&lt;&gt;"입력오류"),
    IF(
        $U$18=1, AND($P380&lt;&gt;"", $P380&lt;&gt;"...", $P380&lt;&gt;"입력오류", ISNUMBER(FIND(INDEX($T$2:$T$7,$U$1),$P380))),
        IF(
            $U$17="기타", AND($P380&lt;&gt;"", $P380&lt;&gt;"...", $P380&lt;&gt;"입력오류", NOT(ISNUMBER(FIND($T$21:$T$34,$P380)))),
            AND($P380&lt;&gt;"", $P380&lt;&gt;"...", $P380&lt;&gt;"입력오류", $T$19=$P380)
        )
    )
)</f>
        <v>1</v>
      </c>
    </row>
    <row r="381" spans="1:17">
      <c r="A381" t="s">
        <v>941</v>
      </c>
      <c r="B381" t="s">
        <v>942</v>
      </c>
      <c r="C381" t="s">
        <v>9808</v>
      </c>
      <c r="D381" t="s">
        <v>9809</v>
      </c>
      <c r="I381">
        <f t="shared" si="16"/>
        <v>380</v>
      </c>
      <c r="J381">
        <f t="shared" si="17"/>
        <v>380</v>
      </c>
      <c r="K381">
        <f t="shared" si="15"/>
        <v>1</v>
      </c>
      <c r="L381" t="b">
        <f>COUNTIF($N$2:N381, N381)=1</f>
        <v>1</v>
      </c>
      <c r="M381" s="37">
        <f>IF( $Q381, MAX($M$1:M380)+1, 0)</f>
        <v>0</v>
      </c>
      <c r="N381" t="str" cm="1">
        <f t="array" ref="N381">INDEX($A$9:$F$1048576, $J381, $K381 )</f>
        <v>19126</v>
      </c>
      <c r="O381" t="str" cm="1">
        <f t="array" ref="O381">INDEX($B$9:$F$1048576, $J381, $K381 )</f>
        <v>동성중공업</v>
      </c>
      <c r="P381" t="str" cm="1">
        <f t="array" ref="P381">IF( $L381, TRIM(_xll.IMDP("IR", $G$5&amp;$N381, $G$6)), "" )</f>
        <v/>
      </c>
      <c r="Q381" t="b" cm="1">
        <f t="array" ref="Q381">IF(
    $U$1=1, AND($P381&lt;&gt;"", $P381&lt;&gt;"...", $P381&lt;&gt;"입력오류"),
    IF(
        $U$18=1, AND($P381&lt;&gt;"", $P381&lt;&gt;"...", $P381&lt;&gt;"입력오류", ISNUMBER(FIND(INDEX($T$2:$T$7,$U$1),$P381))),
        IF(
            $U$17="기타", AND($P381&lt;&gt;"", $P381&lt;&gt;"...", $P381&lt;&gt;"입력오류", NOT(ISNUMBER(FIND($T$21:$T$34,$P381)))),
            AND($P381&lt;&gt;"", $P381&lt;&gt;"...", $P381&lt;&gt;"입력오류", $T$19=$P381)
        )
    )
)</f>
        <v>0</v>
      </c>
    </row>
    <row r="382" spans="1:17">
      <c r="A382" t="s">
        <v>943</v>
      </c>
      <c r="B382" t="s">
        <v>944</v>
      </c>
      <c r="C382" t="s">
        <v>9810</v>
      </c>
      <c r="D382" t="s">
        <v>9811</v>
      </c>
      <c r="I382">
        <f t="shared" si="16"/>
        <v>381</v>
      </c>
      <c r="J382">
        <f t="shared" si="17"/>
        <v>381</v>
      </c>
      <c r="K382">
        <f t="shared" si="15"/>
        <v>1</v>
      </c>
      <c r="L382" t="b">
        <f>COUNTIF($N$2:N382, N382)=1</f>
        <v>1</v>
      </c>
      <c r="M382" s="37">
        <f>IF( $Q382, MAX($M$1:M381)+1, 0)</f>
        <v>265</v>
      </c>
      <c r="N382" t="str" cm="1">
        <f t="array" ref="N382">INDEX($A$9:$F$1048576, $J382, $K382 )</f>
        <v>19305</v>
      </c>
      <c r="O382" t="str" cm="1">
        <f t="array" ref="O382">INDEX($B$9:$F$1048576, $J382, $K382 )</f>
        <v>하남도시공사</v>
      </c>
      <c r="P382" t="str" cm="1">
        <f t="array" ref="P382">IF( $L382, TRIM(_xll.IMDP("IR", $G$5&amp;$N382, $G$6)), "" )</f>
        <v>공사/공단채AA0</v>
      </c>
      <c r="Q382" t="b" cm="1">
        <f t="array" ref="Q382">IF(
    $U$1=1, AND($P382&lt;&gt;"", $P382&lt;&gt;"...", $P382&lt;&gt;"입력오류"),
    IF(
        $U$18=1, AND($P382&lt;&gt;"", $P382&lt;&gt;"...", $P382&lt;&gt;"입력오류", ISNUMBER(FIND(INDEX($T$2:$T$7,$U$1),$P382))),
        IF(
            $U$17="기타", AND($P382&lt;&gt;"", $P382&lt;&gt;"...", $P382&lt;&gt;"입력오류", NOT(ISNUMBER(FIND($T$21:$T$34,$P382)))),
            AND($P382&lt;&gt;"", $P382&lt;&gt;"...", $P382&lt;&gt;"입력오류", $T$19=$P382)
        )
    )
)</f>
        <v>1</v>
      </c>
    </row>
    <row r="383" spans="1:17">
      <c r="A383" t="s">
        <v>250</v>
      </c>
      <c r="B383" t="s">
        <v>599</v>
      </c>
      <c r="C383" t="s">
        <v>9812</v>
      </c>
      <c r="D383" t="s">
        <v>9813</v>
      </c>
      <c r="I383">
        <f t="shared" si="16"/>
        <v>382</v>
      </c>
      <c r="J383">
        <f t="shared" si="17"/>
        <v>382</v>
      </c>
      <c r="K383">
        <f t="shared" si="15"/>
        <v>1</v>
      </c>
      <c r="L383" t="b">
        <f>COUNTIF($N$2:N383, N383)=1</f>
        <v>1</v>
      </c>
      <c r="M383" s="37">
        <f>IF( $Q383, MAX($M$1:M382)+1, 0)</f>
        <v>266</v>
      </c>
      <c r="N383" t="str" cm="1">
        <f t="array" ref="N383">INDEX($A$9:$F$1048576, $J383, $K383 )</f>
        <v>19327</v>
      </c>
      <c r="O383" t="str" cm="1">
        <f t="array" ref="O383">INDEX($B$9:$F$1048576, $J383, $K383 )</f>
        <v>수협은행</v>
      </c>
      <c r="P383" t="str" cm="1">
        <f t="array" ref="P383">IF( $L383, TRIM(_xll.IMDP("IR", $G$5&amp;$N383, $G$6)), "" )</f>
        <v>은행채AAA</v>
      </c>
      <c r="Q383" t="b" cm="1">
        <f t="array" ref="Q383">IF(
    $U$1=1, AND($P383&lt;&gt;"", $P383&lt;&gt;"...", $P383&lt;&gt;"입력오류"),
    IF(
        $U$18=1, AND($P383&lt;&gt;"", $P383&lt;&gt;"...", $P383&lt;&gt;"입력오류", ISNUMBER(FIND(INDEX($T$2:$T$7,$U$1),$P383))),
        IF(
            $U$17="기타", AND($P383&lt;&gt;"", $P383&lt;&gt;"...", $P383&lt;&gt;"입력오류", NOT(ISNUMBER(FIND($T$21:$T$34,$P383)))),
            AND($P383&lt;&gt;"", $P383&lt;&gt;"...", $P383&lt;&gt;"입력오류", $T$19=$P383)
        )
    )
)</f>
        <v>1</v>
      </c>
    </row>
    <row r="384" spans="1:17">
      <c r="A384" t="s">
        <v>945</v>
      </c>
      <c r="B384" t="s">
        <v>946</v>
      </c>
      <c r="C384" t="s">
        <v>9814</v>
      </c>
      <c r="D384" t="s">
        <v>9815</v>
      </c>
      <c r="I384">
        <f t="shared" si="16"/>
        <v>383</v>
      </c>
      <c r="J384">
        <f t="shared" si="17"/>
        <v>383</v>
      </c>
      <c r="K384">
        <f t="shared" si="15"/>
        <v>1</v>
      </c>
      <c r="L384" t="b">
        <f>COUNTIF($N$2:N384, N384)=1</f>
        <v>1</v>
      </c>
      <c r="M384" s="37">
        <f>IF( $Q384, MAX($M$1:M383)+1, 0)</f>
        <v>0</v>
      </c>
      <c r="N384" t="str" cm="1">
        <f t="array" ref="N384">INDEX($A$9:$F$1048576, $J384, $K384 )</f>
        <v>19364</v>
      </c>
      <c r="O384" t="str" cm="1">
        <f t="array" ref="O384">INDEX($B$9:$F$1048576, $J384, $K384 )</f>
        <v>하이호경금속</v>
      </c>
      <c r="P384" t="str" cm="1">
        <f t="array" ref="P384">IF( $L384, TRIM(_xll.IMDP("IR", $G$5&amp;$N384, $G$6)), "" )</f>
        <v/>
      </c>
      <c r="Q384" t="b" cm="1">
        <f t="array" ref="Q384">IF(
    $U$1=1, AND($P384&lt;&gt;"", $P384&lt;&gt;"...", $P384&lt;&gt;"입력오류"),
    IF(
        $U$18=1, AND($P384&lt;&gt;"", $P384&lt;&gt;"...", $P384&lt;&gt;"입력오류", ISNUMBER(FIND(INDEX($T$2:$T$7,$U$1),$P384))),
        IF(
            $U$17="기타", AND($P384&lt;&gt;"", $P384&lt;&gt;"...", $P384&lt;&gt;"입력오류", NOT(ISNUMBER(FIND($T$21:$T$34,$P384)))),
            AND($P384&lt;&gt;"", $P384&lt;&gt;"...", $P384&lt;&gt;"입력오류", $T$19=$P384)
        )
    )
)</f>
        <v>0</v>
      </c>
    </row>
    <row r="385" spans="1:17">
      <c r="A385" t="s">
        <v>947</v>
      </c>
      <c r="B385" t="s">
        <v>948</v>
      </c>
      <c r="C385" t="s">
        <v>9816</v>
      </c>
      <c r="D385" t="s">
        <v>9817</v>
      </c>
      <c r="I385">
        <f t="shared" si="16"/>
        <v>384</v>
      </c>
      <c r="J385">
        <f t="shared" si="17"/>
        <v>384</v>
      </c>
      <c r="K385">
        <f t="shared" si="15"/>
        <v>1</v>
      </c>
      <c r="L385" t="b">
        <f>COUNTIF($N$2:N385, N385)=1</f>
        <v>1</v>
      </c>
      <c r="M385" s="37">
        <f>IF( $Q385, MAX($M$1:M384)+1, 0)</f>
        <v>0</v>
      </c>
      <c r="N385" t="str" cm="1">
        <f t="array" ref="N385">INDEX($A$9:$F$1048576, $J385, $K385 )</f>
        <v>19590</v>
      </c>
      <c r="O385" t="str" cm="1">
        <f t="array" ref="O385">INDEX($B$9:$F$1048576, $J385, $K385 )</f>
        <v>주택금융공사MBS2011-18(1-8)</v>
      </c>
      <c r="P385" t="str" cm="1">
        <f t="array" ref="P385">IF( $L385, TRIM(_xll.IMDP("IR", $G$5&amp;$N385, $G$6)), "" )</f>
        <v/>
      </c>
      <c r="Q385" t="b" cm="1">
        <f t="array" ref="Q385">IF(
    $U$1=1, AND($P385&lt;&gt;"", $P385&lt;&gt;"...", $P385&lt;&gt;"입력오류"),
    IF(
        $U$18=1, AND($P385&lt;&gt;"", $P385&lt;&gt;"...", $P385&lt;&gt;"입력오류", ISNUMBER(FIND(INDEX($T$2:$T$7,$U$1),$P385))),
        IF(
            $U$17="기타", AND($P385&lt;&gt;"", $P385&lt;&gt;"...", $P385&lt;&gt;"입력오류", NOT(ISNUMBER(FIND($T$21:$T$34,$P385)))),
            AND($P385&lt;&gt;"", $P385&lt;&gt;"...", $P385&lt;&gt;"입력오류", $T$19=$P385)
        )
    )
)</f>
        <v>0</v>
      </c>
    </row>
    <row r="386" spans="1:17">
      <c r="A386" t="s">
        <v>265</v>
      </c>
      <c r="B386" t="s">
        <v>56</v>
      </c>
      <c r="C386" t="s">
        <v>9818</v>
      </c>
      <c r="D386" t="s">
        <v>9819</v>
      </c>
      <c r="I386">
        <f t="shared" si="16"/>
        <v>385</v>
      </c>
      <c r="J386">
        <f t="shared" si="17"/>
        <v>385</v>
      </c>
      <c r="K386">
        <f t="shared" ref="K386:K449" si="18">IF( $I386&gt;$G$4, NA(), IF($I386&gt;$G$3, 5, IF($I386&gt;$G$2, 3, 1 ) ) )</f>
        <v>1</v>
      </c>
      <c r="L386" t="b">
        <f>COUNTIF($N$2:N386, N386)=1</f>
        <v>1</v>
      </c>
      <c r="M386" s="37">
        <f>IF( $Q386, MAX($M$1:M385)+1, 0)</f>
        <v>267</v>
      </c>
      <c r="N386" t="str" cm="1">
        <f t="array" ref="N386">INDEX($A$9:$F$1048576, $J386, $K386 )</f>
        <v>19605</v>
      </c>
      <c r="O386" t="str" cm="1">
        <f t="array" ref="O386">INDEX($B$9:$F$1048576, $J386, $K386 )</f>
        <v>삼척블루파워</v>
      </c>
      <c r="P386" t="str" cm="1">
        <f t="array" ref="P386">IF( $L386, TRIM(_xll.IMDP("IR", $G$5&amp;$N386, $G$6)), "" )</f>
        <v>공모/무보증A+</v>
      </c>
      <c r="Q386" t="b" cm="1">
        <f t="array" ref="Q386">IF(
    $U$1=1, AND($P386&lt;&gt;"", $P386&lt;&gt;"...", $P386&lt;&gt;"입력오류"),
    IF(
        $U$18=1, AND($P386&lt;&gt;"", $P386&lt;&gt;"...", $P386&lt;&gt;"입력오류", ISNUMBER(FIND(INDEX($T$2:$T$7,$U$1),$P386))),
        IF(
            $U$17="기타", AND($P386&lt;&gt;"", $P386&lt;&gt;"...", $P386&lt;&gt;"입력오류", NOT(ISNUMBER(FIND($T$21:$T$34,$P386)))),
            AND($P386&lt;&gt;"", $P386&lt;&gt;"...", $P386&lt;&gt;"입력오류", $T$19=$P386)
        )
    )
)</f>
        <v>1</v>
      </c>
    </row>
    <row r="387" spans="1:17">
      <c r="A387" t="s">
        <v>174</v>
      </c>
      <c r="B387" t="s">
        <v>600</v>
      </c>
      <c r="C387" t="s">
        <v>9820</v>
      </c>
      <c r="D387" t="s">
        <v>9821</v>
      </c>
      <c r="I387">
        <f t="shared" ref="I387:I450" si="19">ROW()-1</f>
        <v>386</v>
      </c>
      <c r="J387">
        <f t="shared" ref="J387:J450" si="20">IF( $I387&gt;$G$4, NA(), IF($I387&gt;$G$3, $I387-$G$3, IF($I387&gt;$G$2, $I387-$G$2, $I387 ) ) )</f>
        <v>386</v>
      </c>
      <c r="K387">
        <f t="shared" si="18"/>
        <v>1</v>
      </c>
      <c r="L387" t="b">
        <f>COUNTIF($N$2:N387, N387)=1</f>
        <v>1</v>
      </c>
      <c r="M387" s="37">
        <f>IF( $Q387, MAX($M$1:M386)+1, 0)</f>
        <v>0</v>
      </c>
      <c r="N387" t="str" cm="1">
        <f t="array" ref="N387">INDEX($A$9:$F$1048576, $J387, $K387 )</f>
        <v>19689</v>
      </c>
      <c r="O387" t="str" cm="1">
        <f t="array" ref="O387">INDEX($B$9:$F$1048576, $J387, $K387 )</f>
        <v>광명산업</v>
      </c>
      <c r="P387" t="str" cm="1">
        <f t="array" ref="P387">IF( $L387, TRIM(_xll.IMDP("IR", $G$5&amp;$N387, $G$6)), "" )</f>
        <v/>
      </c>
      <c r="Q387" t="b" cm="1">
        <f t="array" ref="Q387">IF(
    $U$1=1, AND($P387&lt;&gt;"", $P387&lt;&gt;"...", $P387&lt;&gt;"입력오류"),
    IF(
        $U$18=1, AND($P387&lt;&gt;"", $P387&lt;&gt;"...", $P387&lt;&gt;"입력오류", ISNUMBER(FIND(INDEX($T$2:$T$7,$U$1),$P387))),
        IF(
            $U$17="기타", AND($P387&lt;&gt;"", $P387&lt;&gt;"...", $P387&lt;&gt;"입력오류", NOT(ISNUMBER(FIND($T$21:$T$34,$P387)))),
            AND($P387&lt;&gt;"", $P387&lt;&gt;"...", $P387&lt;&gt;"입력오류", $T$19=$P387)
        )
    )
)</f>
        <v>0</v>
      </c>
    </row>
    <row r="388" spans="1:17">
      <c r="A388" t="s">
        <v>949</v>
      </c>
      <c r="B388" t="s">
        <v>950</v>
      </c>
      <c r="C388" t="s">
        <v>9822</v>
      </c>
      <c r="D388" t="s">
        <v>9823</v>
      </c>
      <c r="I388">
        <f t="shared" si="19"/>
        <v>387</v>
      </c>
      <c r="J388">
        <f t="shared" si="20"/>
        <v>387</v>
      </c>
      <c r="K388">
        <f t="shared" si="18"/>
        <v>1</v>
      </c>
      <c r="L388" t="b">
        <f>COUNTIF($N$2:N388, N388)=1</f>
        <v>1</v>
      </c>
      <c r="M388" s="37">
        <f>IF( $Q388, MAX($M$1:M387)+1, 0)</f>
        <v>0</v>
      </c>
      <c r="N388" t="str" cm="1">
        <f t="array" ref="N388">INDEX($A$9:$F$1048576, $J388, $K388 )</f>
        <v>19743</v>
      </c>
      <c r="O388" t="str" cm="1">
        <f t="array" ref="O388">INDEX($B$9:$F$1048576, $J388, $K388 )</f>
        <v>주택금융공사MBS2011-21(1-8)</v>
      </c>
      <c r="P388" t="str" cm="1">
        <f t="array" ref="P388">IF( $L388, TRIM(_xll.IMDP("IR", $G$5&amp;$N388, $G$6)), "" )</f>
        <v/>
      </c>
      <c r="Q388" t="b" cm="1">
        <f t="array" ref="Q388">IF(
    $U$1=1, AND($P388&lt;&gt;"", $P388&lt;&gt;"...", $P388&lt;&gt;"입력오류"),
    IF(
        $U$18=1, AND($P388&lt;&gt;"", $P388&lt;&gt;"...", $P388&lt;&gt;"입력오류", ISNUMBER(FIND(INDEX($T$2:$T$7,$U$1),$P388))),
        IF(
            $U$17="기타", AND($P388&lt;&gt;"", $P388&lt;&gt;"...", $P388&lt;&gt;"입력오류", NOT(ISNUMBER(FIND($T$21:$T$34,$P388)))),
            AND($P388&lt;&gt;"", $P388&lt;&gt;"...", $P388&lt;&gt;"입력오류", $T$19=$P388)
        )
    )
)</f>
        <v>0</v>
      </c>
    </row>
    <row r="389" spans="1:17">
      <c r="A389" t="s">
        <v>370</v>
      </c>
      <c r="B389" t="s">
        <v>601</v>
      </c>
      <c r="C389" t="s">
        <v>9824</v>
      </c>
      <c r="D389" t="s">
        <v>9825</v>
      </c>
      <c r="I389">
        <f t="shared" si="19"/>
        <v>388</v>
      </c>
      <c r="J389">
        <f t="shared" si="20"/>
        <v>388</v>
      </c>
      <c r="K389">
        <f t="shared" si="18"/>
        <v>1</v>
      </c>
      <c r="L389" t="b">
        <f>COUNTIF($N$2:N389, N389)=1</f>
        <v>1</v>
      </c>
      <c r="M389" s="37">
        <f>IF( $Q389, MAX($M$1:M388)+1, 0)</f>
        <v>268</v>
      </c>
      <c r="N389" t="str" cm="1">
        <f t="array" ref="N389">INDEX($A$9:$F$1048576, $J389, $K389 )</f>
        <v>19746</v>
      </c>
      <c r="O389" t="str" cm="1">
        <f t="array" ref="O389">INDEX($B$9:$F$1048576, $J389, $K389 )</f>
        <v>삼양사</v>
      </c>
      <c r="P389" t="str" cm="1">
        <f t="array" ref="P389">IF( $L389, TRIM(_xll.IMDP("IR", $G$5&amp;$N389, $G$6)), "" )</f>
        <v>공모/무보증AA-</v>
      </c>
      <c r="Q389" t="b" cm="1">
        <f t="array" ref="Q389">IF(
    $U$1=1, AND($P389&lt;&gt;"", $P389&lt;&gt;"...", $P389&lt;&gt;"입력오류"),
    IF(
        $U$18=1, AND($P389&lt;&gt;"", $P389&lt;&gt;"...", $P389&lt;&gt;"입력오류", ISNUMBER(FIND(INDEX($T$2:$T$7,$U$1),$P389))),
        IF(
            $U$17="기타", AND($P389&lt;&gt;"", $P389&lt;&gt;"...", $P389&lt;&gt;"입력오류", NOT(ISNUMBER(FIND($T$21:$T$34,$P389)))),
            AND($P389&lt;&gt;"", $P389&lt;&gt;"...", $P389&lt;&gt;"입력오류", $T$19=$P389)
        )
    )
)</f>
        <v>1</v>
      </c>
    </row>
    <row r="390" spans="1:17">
      <c r="A390" t="s">
        <v>288</v>
      </c>
      <c r="B390" t="s">
        <v>602</v>
      </c>
      <c r="C390" t="s">
        <v>9826</v>
      </c>
      <c r="D390" t="s">
        <v>9827</v>
      </c>
      <c r="I390">
        <f t="shared" si="19"/>
        <v>389</v>
      </c>
      <c r="J390">
        <f t="shared" si="20"/>
        <v>389</v>
      </c>
      <c r="K390">
        <f t="shared" si="18"/>
        <v>1</v>
      </c>
      <c r="L390" t="b">
        <f>COUNTIF($N$2:N390, N390)=1</f>
        <v>1</v>
      </c>
      <c r="M390" s="37">
        <f>IF( $Q390, MAX($M$1:M389)+1, 0)</f>
        <v>269</v>
      </c>
      <c r="N390" t="str" cm="1">
        <f t="array" ref="N390">INDEX($A$9:$F$1048576, $J390, $K390 )</f>
        <v>19765</v>
      </c>
      <c r="O390" t="str" cm="1">
        <f t="array" ref="O390">INDEX($B$9:$F$1048576, $J390, $K390 )</f>
        <v>지에스에너지</v>
      </c>
      <c r="P390" t="str" cm="1">
        <f t="array" ref="P390">IF( $L390, TRIM(_xll.IMDP("IR", $G$5&amp;$N390, $G$6)), "" )</f>
        <v>공모/무보증AA0</v>
      </c>
      <c r="Q390" t="b" cm="1">
        <f t="array" ref="Q390">IF(
    $U$1=1, AND($P390&lt;&gt;"", $P390&lt;&gt;"...", $P390&lt;&gt;"입력오류"),
    IF(
        $U$18=1, AND($P390&lt;&gt;"", $P390&lt;&gt;"...", $P390&lt;&gt;"입력오류", ISNUMBER(FIND(INDEX($T$2:$T$7,$U$1),$P390))),
        IF(
            $U$17="기타", AND($P390&lt;&gt;"", $P390&lt;&gt;"...", $P390&lt;&gt;"입력오류", NOT(ISNUMBER(FIND($T$21:$T$34,$P390)))),
            AND($P390&lt;&gt;"", $P390&lt;&gt;"...", $P390&lt;&gt;"입력오류", $T$19=$P390)
        )
    )
)</f>
        <v>1</v>
      </c>
    </row>
    <row r="391" spans="1:17">
      <c r="A391" t="s">
        <v>951</v>
      </c>
      <c r="B391" t="s">
        <v>952</v>
      </c>
      <c r="C391" t="s">
        <v>9828</v>
      </c>
      <c r="D391" t="s">
        <v>9829</v>
      </c>
      <c r="I391">
        <f t="shared" si="19"/>
        <v>390</v>
      </c>
      <c r="J391">
        <f t="shared" si="20"/>
        <v>390</v>
      </c>
      <c r="K391">
        <f t="shared" si="18"/>
        <v>1</v>
      </c>
      <c r="L391" t="b">
        <f>COUNTIF($N$2:N391, N391)=1</f>
        <v>1</v>
      </c>
      <c r="M391" s="37">
        <f>IF( $Q391, MAX($M$1:M390)+1, 0)</f>
        <v>0</v>
      </c>
      <c r="N391" t="str" cm="1">
        <f t="array" ref="N391">INDEX($A$9:$F$1048576, $J391, $K391 )</f>
        <v>19785</v>
      </c>
      <c r="O391" t="str" cm="1">
        <f t="array" ref="O391">INDEX($B$9:$F$1048576, $J391, $K391 )</f>
        <v>주택금융공사MBS2012-1(1-8)</v>
      </c>
      <c r="P391" t="str" cm="1">
        <f t="array" ref="P391">IF( $L391, TRIM(_xll.IMDP("IR", $G$5&amp;$N391, $G$6)), "" )</f>
        <v/>
      </c>
      <c r="Q391" t="b" cm="1">
        <f t="array" ref="Q391">IF(
    $U$1=1, AND($P391&lt;&gt;"", $P391&lt;&gt;"...", $P391&lt;&gt;"입력오류"),
    IF(
        $U$18=1, AND($P391&lt;&gt;"", $P391&lt;&gt;"...", $P391&lt;&gt;"입력오류", ISNUMBER(FIND(INDEX($T$2:$T$7,$U$1),$P391))),
        IF(
            $U$17="기타", AND($P391&lt;&gt;"", $P391&lt;&gt;"...", $P391&lt;&gt;"입력오류", NOT(ISNUMBER(FIND($T$21:$T$34,$P391)))),
            AND($P391&lt;&gt;"", $P391&lt;&gt;"...", $P391&lt;&gt;"입력오류", $T$19=$P391)
        )
    )
)</f>
        <v>0</v>
      </c>
    </row>
    <row r="392" spans="1:17">
      <c r="A392" t="s">
        <v>953</v>
      </c>
      <c r="B392" t="s">
        <v>954</v>
      </c>
      <c r="C392" t="s">
        <v>9830</v>
      </c>
      <c r="D392" t="s">
        <v>9831</v>
      </c>
      <c r="I392">
        <f t="shared" si="19"/>
        <v>391</v>
      </c>
      <c r="J392">
        <f t="shared" si="20"/>
        <v>391</v>
      </c>
      <c r="K392">
        <f t="shared" si="18"/>
        <v>1</v>
      </c>
      <c r="L392" t="b">
        <f>COUNTIF($N$2:N392, N392)=1</f>
        <v>1</v>
      </c>
      <c r="M392" s="37">
        <f>IF( $Q392, MAX($M$1:M391)+1, 0)</f>
        <v>270</v>
      </c>
      <c r="N392" t="str" cm="1">
        <f t="array" ref="N392">INDEX($A$9:$F$1048576, $J392, $K392 )</f>
        <v>19832</v>
      </c>
      <c r="O392" t="str" cm="1">
        <f t="array" ref="O392">INDEX($B$9:$F$1048576, $J392, $K392 )</f>
        <v>오일허브코리아여수</v>
      </c>
      <c r="P392" t="str" cm="1">
        <f t="array" ref="P392">IF( $L392, TRIM(_xll.IMDP("IR", $G$5&amp;$N392, $G$6)), "" )</f>
        <v>공모/무보증A+</v>
      </c>
      <c r="Q392" t="b" cm="1">
        <f t="array" ref="Q392">IF(
    $U$1=1, AND($P392&lt;&gt;"", $P392&lt;&gt;"...", $P392&lt;&gt;"입력오류"),
    IF(
        $U$18=1, AND($P392&lt;&gt;"", $P392&lt;&gt;"...", $P392&lt;&gt;"입력오류", ISNUMBER(FIND(INDEX($T$2:$T$7,$U$1),$P392))),
        IF(
            $U$17="기타", AND($P392&lt;&gt;"", $P392&lt;&gt;"...", $P392&lt;&gt;"입력오류", NOT(ISNUMBER(FIND($T$21:$T$34,$P392)))),
            AND($P392&lt;&gt;"", $P392&lt;&gt;"...", $P392&lt;&gt;"입력오류", $T$19=$P392)
        )
    )
)</f>
        <v>1</v>
      </c>
    </row>
    <row r="393" spans="1:17">
      <c r="A393" t="s">
        <v>672</v>
      </c>
      <c r="B393" t="s">
        <v>603</v>
      </c>
      <c r="C393" t="s">
        <v>9832</v>
      </c>
      <c r="D393" t="s">
        <v>9833</v>
      </c>
      <c r="I393">
        <f t="shared" si="19"/>
        <v>392</v>
      </c>
      <c r="J393">
        <f t="shared" si="20"/>
        <v>392</v>
      </c>
      <c r="K393">
        <f t="shared" si="18"/>
        <v>1</v>
      </c>
      <c r="L393" t="b">
        <f>COUNTIF($N$2:N393, N393)=1</f>
        <v>1</v>
      </c>
      <c r="M393" s="37">
        <f>IF( $Q393, MAX($M$1:M392)+1, 0)</f>
        <v>0</v>
      </c>
      <c r="N393" t="str" cm="1">
        <f t="array" ref="N393">INDEX($A$9:$F$1048576, $J393, $K393 )</f>
        <v>19840</v>
      </c>
      <c r="O393" t="str" cm="1">
        <f t="array" ref="O393">INDEX($B$9:$F$1048576, $J393, $K393 )</f>
        <v>주택금융공사MBS2012-2(1-8)</v>
      </c>
      <c r="P393" t="str" cm="1">
        <f t="array" ref="P393">IF( $L393, TRIM(_xll.IMDP("IR", $G$5&amp;$N393, $G$6)), "" )</f>
        <v/>
      </c>
      <c r="Q393" t="b" cm="1">
        <f t="array" ref="Q393">IF(
    $U$1=1, AND($P393&lt;&gt;"", $P393&lt;&gt;"...", $P393&lt;&gt;"입력오류"),
    IF(
        $U$18=1, AND($P393&lt;&gt;"", $P393&lt;&gt;"...", $P393&lt;&gt;"입력오류", ISNUMBER(FIND(INDEX($T$2:$T$7,$U$1),$P393))),
        IF(
            $U$17="기타", AND($P393&lt;&gt;"", $P393&lt;&gt;"...", $P393&lt;&gt;"입력오류", NOT(ISNUMBER(FIND($T$21:$T$34,$P393)))),
            AND($P393&lt;&gt;"", $P393&lt;&gt;"...", $P393&lt;&gt;"입력오류", $T$19=$P393)
        )
    )
)</f>
        <v>0</v>
      </c>
    </row>
    <row r="394" spans="1:17">
      <c r="A394" t="s">
        <v>955</v>
      </c>
      <c r="B394" t="s">
        <v>956</v>
      </c>
      <c r="C394" t="s">
        <v>9834</v>
      </c>
      <c r="D394" t="s">
        <v>9835</v>
      </c>
      <c r="I394">
        <f t="shared" si="19"/>
        <v>393</v>
      </c>
      <c r="J394">
        <f t="shared" si="20"/>
        <v>393</v>
      </c>
      <c r="K394">
        <f t="shared" si="18"/>
        <v>1</v>
      </c>
      <c r="L394" t="b">
        <f>COUNTIF($N$2:N394, N394)=1</f>
        <v>1</v>
      </c>
      <c r="M394" s="37">
        <f>IF( $Q394, MAX($M$1:M393)+1, 0)</f>
        <v>271</v>
      </c>
      <c r="N394" t="str" cm="1">
        <f t="array" ref="N394">INDEX($A$9:$F$1048576, $J394, $K394 )</f>
        <v>19845</v>
      </c>
      <c r="O394" t="str" cm="1">
        <f t="array" ref="O394">INDEX($B$9:$F$1048576, $J394, $K394 )</f>
        <v>농협은행</v>
      </c>
      <c r="P394" t="str" cm="1">
        <f t="array" ref="P394">IF( $L394, TRIM(_xll.IMDP("IR", $G$5&amp;$N394, $G$6)), "" )</f>
        <v>은행채AAA</v>
      </c>
      <c r="Q394" t="b" cm="1">
        <f t="array" ref="Q394">IF(
    $U$1=1, AND($P394&lt;&gt;"", $P394&lt;&gt;"...", $P394&lt;&gt;"입력오류"),
    IF(
        $U$18=1, AND($P394&lt;&gt;"", $P394&lt;&gt;"...", $P394&lt;&gt;"입력오류", ISNUMBER(FIND(INDEX($T$2:$T$7,$U$1),$P394))),
        IF(
            $U$17="기타", AND($P394&lt;&gt;"", $P394&lt;&gt;"...", $P394&lt;&gt;"입력오류", NOT(ISNUMBER(FIND($T$21:$T$34,$P394)))),
            AND($P394&lt;&gt;"", $P394&lt;&gt;"...", $P394&lt;&gt;"입력오류", $T$19=$P394)
        )
    )
)</f>
        <v>1</v>
      </c>
    </row>
    <row r="395" spans="1:17">
      <c r="A395" t="s">
        <v>957</v>
      </c>
      <c r="B395" t="s">
        <v>958</v>
      </c>
      <c r="C395" t="s">
        <v>9836</v>
      </c>
      <c r="D395" t="s">
        <v>9837</v>
      </c>
      <c r="I395">
        <f t="shared" si="19"/>
        <v>394</v>
      </c>
      <c r="J395">
        <f t="shared" si="20"/>
        <v>394</v>
      </c>
      <c r="K395">
        <f t="shared" si="18"/>
        <v>1</v>
      </c>
      <c r="L395" t="b">
        <f>COUNTIF($N$2:N395, N395)=1</f>
        <v>1</v>
      </c>
      <c r="M395" s="37">
        <f>IF( $Q395, MAX($M$1:M394)+1, 0)</f>
        <v>0</v>
      </c>
      <c r="N395" t="str" cm="1">
        <f t="array" ref="N395">INDEX($A$9:$F$1048576, $J395, $K395 )</f>
        <v>19895</v>
      </c>
      <c r="O395" t="str" cm="1">
        <f t="array" ref="O395">INDEX($B$9:$F$1048576, $J395, $K395 )</f>
        <v>주택금융공사MBS2012-4(1-1)</v>
      </c>
      <c r="P395" t="str" cm="1">
        <f t="array" ref="P395">IF( $L395, TRIM(_xll.IMDP("IR", $G$5&amp;$N395, $G$6)), "" )</f>
        <v/>
      </c>
      <c r="Q395" t="b" cm="1">
        <f t="array" ref="Q395">IF(
    $U$1=1, AND($P395&lt;&gt;"", $P395&lt;&gt;"...", $P395&lt;&gt;"입력오류"),
    IF(
        $U$18=1, AND($P395&lt;&gt;"", $P395&lt;&gt;"...", $P395&lt;&gt;"입력오류", ISNUMBER(FIND(INDEX($T$2:$T$7,$U$1),$P395))),
        IF(
            $U$17="기타", AND($P395&lt;&gt;"", $P395&lt;&gt;"...", $P395&lt;&gt;"입력오류", NOT(ISNUMBER(FIND($T$21:$T$34,$P395)))),
            AND($P395&lt;&gt;"", $P395&lt;&gt;"...", $P395&lt;&gt;"입력오류", $T$19=$P395)
        )
    )
)</f>
        <v>0</v>
      </c>
    </row>
    <row r="396" spans="1:17">
      <c r="A396" t="s">
        <v>280</v>
      </c>
      <c r="B396" t="s">
        <v>70</v>
      </c>
      <c r="C396" t="s">
        <v>9838</v>
      </c>
      <c r="D396" t="s">
        <v>9839</v>
      </c>
      <c r="I396">
        <f t="shared" si="19"/>
        <v>395</v>
      </c>
      <c r="J396">
        <f t="shared" si="20"/>
        <v>395</v>
      </c>
      <c r="K396">
        <f t="shared" si="18"/>
        <v>1</v>
      </c>
      <c r="L396" t="b">
        <f>COUNTIF($N$2:N396, N396)=1</f>
        <v>1</v>
      </c>
      <c r="M396" s="37">
        <f>IF( $Q396, MAX($M$1:M395)+1, 0)</f>
        <v>272</v>
      </c>
      <c r="N396" t="str" cm="1">
        <f t="array" ref="N396">INDEX($A$9:$F$1048576, $J396, $K396 )</f>
        <v>40015</v>
      </c>
      <c r="O396" t="str" cm="1">
        <f t="array" ref="O396">INDEX($B$9:$F$1048576, $J396, $K396 )</f>
        <v>한화에너지</v>
      </c>
      <c r="P396" t="str" cm="1">
        <f t="array" ref="P396">IF( $L396, TRIM(_xll.IMDP("IR", $G$5&amp;$N396, $G$6)), "" )</f>
        <v>공모/무보증A+</v>
      </c>
      <c r="Q396" t="b" cm="1">
        <f t="array" ref="Q396">IF(
    $U$1=1, AND($P396&lt;&gt;"", $P396&lt;&gt;"...", $P396&lt;&gt;"입력오류"),
    IF(
        $U$18=1, AND($P396&lt;&gt;"", $P396&lt;&gt;"...", $P396&lt;&gt;"입력오류", ISNUMBER(FIND(INDEX($T$2:$T$7,$U$1),$P396))),
        IF(
            $U$17="기타", AND($P396&lt;&gt;"", $P396&lt;&gt;"...", $P396&lt;&gt;"입력오류", NOT(ISNUMBER(FIND($T$21:$T$34,$P396)))),
            AND($P396&lt;&gt;"", $P396&lt;&gt;"...", $P396&lt;&gt;"입력오류", $T$19=$P396)
        )
    )
)</f>
        <v>1</v>
      </c>
    </row>
    <row r="397" spans="1:17">
      <c r="A397" t="s">
        <v>344</v>
      </c>
      <c r="B397" t="s">
        <v>104</v>
      </c>
      <c r="C397" t="s">
        <v>9840</v>
      </c>
      <c r="D397" t="s">
        <v>9841</v>
      </c>
      <c r="I397">
        <f t="shared" si="19"/>
        <v>396</v>
      </c>
      <c r="J397">
        <f t="shared" si="20"/>
        <v>396</v>
      </c>
      <c r="K397">
        <f t="shared" si="18"/>
        <v>1</v>
      </c>
      <c r="L397" t="b">
        <f>COUNTIF($N$2:N397, N397)=1</f>
        <v>1</v>
      </c>
      <c r="M397" s="37">
        <f>IF( $Q397, MAX($M$1:M396)+1, 0)</f>
        <v>273</v>
      </c>
      <c r="N397" t="str" cm="1">
        <f t="array" ref="N397">INDEX($A$9:$F$1048576, $J397, $K397 )</f>
        <v>40019</v>
      </c>
      <c r="O397" t="str" cm="1">
        <f t="array" ref="O397">INDEX($B$9:$F$1048576, $J397, $K397 )</f>
        <v>BNK투자증권</v>
      </c>
      <c r="P397" t="str" cm="1">
        <f t="array" ref="P397">IF( $L397, TRIM(_xll.IMDP("IR", $G$5&amp;$N397, $G$6)), "" )</f>
        <v>공모/무보증A+</v>
      </c>
      <c r="Q397" t="b" cm="1">
        <f t="array" ref="Q397">IF(
    $U$1=1, AND($P397&lt;&gt;"", $P397&lt;&gt;"...", $P397&lt;&gt;"입력오류"),
    IF(
        $U$18=1, AND($P397&lt;&gt;"", $P397&lt;&gt;"...", $P397&lt;&gt;"입력오류", ISNUMBER(FIND(INDEX($T$2:$T$7,$U$1),$P397))),
        IF(
            $U$17="기타", AND($P397&lt;&gt;"", $P397&lt;&gt;"...", $P397&lt;&gt;"입력오류", NOT(ISNUMBER(FIND($T$21:$T$34,$P397)))),
            AND($P397&lt;&gt;"", $P397&lt;&gt;"...", $P397&lt;&gt;"입력오류", $T$19=$P397)
        )
    )
)</f>
        <v>1</v>
      </c>
    </row>
    <row r="398" spans="1:17">
      <c r="A398" t="s">
        <v>959</v>
      </c>
      <c r="B398" t="s">
        <v>960</v>
      </c>
      <c r="C398" t="s">
        <v>9842</v>
      </c>
      <c r="D398" t="s">
        <v>9843</v>
      </c>
      <c r="I398">
        <f t="shared" si="19"/>
        <v>397</v>
      </c>
      <c r="J398">
        <f t="shared" si="20"/>
        <v>397</v>
      </c>
      <c r="K398">
        <f t="shared" si="18"/>
        <v>1</v>
      </c>
      <c r="L398" t="b">
        <f>COUNTIF($N$2:N398, N398)=1</f>
        <v>1</v>
      </c>
      <c r="M398" s="37">
        <f>IF( $Q398, MAX($M$1:M397)+1, 0)</f>
        <v>0</v>
      </c>
      <c r="N398" t="str" cm="1">
        <f t="array" ref="N398">INDEX($A$9:$F$1048576, $J398, $K398 )</f>
        <v>40029</v>
      </c>
      <c r="O398" t="str" cm="1">
        <f t="array" ref="O398">INDEX($B$9:$F$1048576, $J398, $K398 )</f>
        <v>주택금융공사MBS2012-5(1-8)</v>
      </c>
      <c r="P398" t="str" cm="1">
        <f t="array" ref="P398">IF( $L398, TRIM(_xll.IMDP("IR", $G$5&amp;$N398, $G$6)), "" )</f>
        <v/>
      </c>
      <c r="Q398" t="b" cm="1">
        <f t="array" ref="Q398">IF(
    $U$1=1, AND($P398&lt;&gt;"", $P398&lt;&gt;"...", $P398&lt;&gt;"입력오류"),
    IF(
        $U$18=1, AND($P398&lt;&gt;"", $P398&lt;&gt;"...", $P398&lt;&gt;"입력오류", ISNUMBER(FIND(INDEX($T$2:$T$7,$U$1),$P398))),
        IF(
            $U$17="기타", AND($P398&lt;&gt;"", $P398&lt;&gt;"...", $P398&lt;&gt;"입력오류", NOT(ISNUMBER(FIND($T$21:$T$34,$P398)))),
            AND($P398&lt;&gt;"", $P398&lt;&gt;"...", $P398&lt;&gt;"입력오류", $T$19=$P398)
        )
    )
)</f>
        <v>0</v>
      </c>
    </row>
    <row r="399" spans="1:17">
      <c r="A399" t="s">
        <v>322</v>
      </c>
      <c r="B399" t="s">
        <v>89</v>
      </c>
      <c r="C399" t="s">
        <v>9844</v>
      </c>
      <c r="D399" t="s">
        <v>9845</v>
      </c>
      <c r="I399">
        <f t="shared" si="19"/>
        <v>398</v>
      </c>
      <c r="J399">
        <f t="shared" si="20"/>
        <v>398</v>
      </c>
      <c r="K399">
        <f t="shared" si="18"/>
        <v>1</v>
      </c>
      <c r="L399" t="b">
        <f>COUNTIF($N$2:N399, N399)=1</f>
        <v>1</v>
      </c>
      <c r="M399" s="37">
        <f>IF( $Q399, MAX($M$1:M398)+1, 0)</f>
        <v>0</v>
      </c>
      <c r="N399" t="str" cm="1">
        <f t="array" ref="N399">INDEX($A$9:$F$1048576, $J399, $K399 )</f>
        <v>40080</v>
      </c>
      <c r="O399" t="str" cm="1">
        <f t="array" ref="O399">INDEX($B$9:$F$1048576, $J399, $K399 )</f>
        <v>주택금융공사MBS2012-6(1-7)</v>
      </c>
      <c r="P399" t="str" cm="1">
        <f t="array" ref="P399">IF( $L399, TRIM(_xll.IMDP("IR", $G$5&amp;$N399, $G$6)), "" )</f>
        <v/>
      </c>
      <c r="Q399" t="b" cm="1">
        <f t="array" ref="Q399">IF(
    $U$1=1, AND($P399&lt;&gt;"", $P399&lt;&gt;"...", $P399&lt;&gt;"입력오류"),
    IF(
        $U$18=1, AND($P399&lt;&gt;"", $P399&lt;&gt;"...", $P399&lt;&gt;"입력오류", ISNUMBER(FIND(INDEX($T$2:$T$7,$U$1),$P399))),
        IF(
            $U$17="기타", AND($P399&lt;&gt;"", $P399&lt;&gt;"...", $P399&lt;&gt;"입력오류", NOT(ISNUMBER(FIND($T$21:$T$34,$P399)))),
            AND($P399&lt;&gt;"", $P399&lt;&gt;"...", $P399&lt;&gt;"입력오류", $T$19=$P399)
        )
    )
)</f>
        <v>0</v>
      </c>
    </row>
    <row r="400" spans="1:17">
      <c r="A400" t="s">
        <v>961</v>
      </c>
      <c r="B400" t="s">
        <v>962</v>
      </c>
      <c r="C400" t="s">
        <v>9846</v>
      </c>
      <c r="D400" t="s">
        <v>9847</v>
      </c>
      <c r="I400">
        <f t="shared" si="19"/>
        <v>399</v>
      </c>
      <c r="J400">
        <f t="shared" si="20"/>
        <v>399</v>
      </c>
      <c r="K400">
        <f t="shared" si="18"/>
        <v>1</v>
      </c>
      <c r="L400" t="b">
        <f>COUNTIF($N$2:N400, N400)=1</f>
        <v>1</v>
      </c>
      <c r="M400" s="37">
        <f>IF( $Q400, MAX($M$1:M399)+1, 0)</f>
        <v>0</v>
      </c>
      <c r="N400" t="str" cm="1">
        <f t="array" ref="N400">INDEX($A$9:$F$1048576, $J400, $K400 )</f>
        <v>40081</v>
      </c>
      <c r="O400" t="str" cm="1">
        <f t="array" ref="O400">INDEX($B$9:$F$1048576, $J400, $K400 )</f>
        <v>주택금융공사MBS2012-6(1-8)</v>
      </c>
      <c r="P400" t="str" cm="1">
        <f t="array" ref="P400">IF( $L400, TRIM(_xll.IMDP("IR", $G$5&amp;$N400, $G$6)), "" )</f>
        <v/>
      </c>
      <c r="Q400" t="b" cm="1">
        <f t="array" ref="Q400">IF(
    $U$1=1, AND($P400&lt;&gt;"", $P400&lt;&gt;"...", $P400&lt;&gt;"입력오류"),
    IF(
        $U$18=1, AND($P400&lt;&gt;"", $P400&lt;&gt;"...", $P400&lt;&gt;"입력오류", ISNUMBER(FIND(INDEX($T$2:$T$7,$U$1),$P400))),
        IF(
            $U$17="기타", AND($P400&lt;&gt;"", $P400&lt;&gt;"...", $P400&lt;&gt;"입력오류", NOT(ISNUMBER(FIND($T$21:$T$34,$P400)))),
            AND($P400&lt;&gt;"", $P400&lt;&gt;"...", $P400&lt;&gt;"입력오류", $T$19=$P400)
        )
    )
)</f>
        <v>0</v>
      </c>
    </row>
    <row r="401" spans="1:17">
      <c r="A401" t="s">
        <v>221</v>
      </c>
      <c r="B401" t="s">
        <v>30</v>
      </c>
      <c r="C401" t="s">
        <v>9848</v>
      </c>
      <c r="D401" t="s">
        <v>9849</v>
      </c>
      <c r="I401">
        <f t="shared" si="19"/>
        <v>400</v>
      </c>
      <c r="J401">
        <f t="shared" si="20"/>
        <v>400</v>
      </c>
      <c r="K401">
        <f t="shared" si="18"/>
        <v>1</v>
      </c>
      <c r="L401" t="b">
        <f>COUNTIF($N$2:N401, N401)=1</f>
        <v>1</v>
      </c>
      <c r="M401" s="37">
        <f>IF( $Q401, MAX($M$1:M400)+1, 0)</f>
        <v>0</v>
      </c>
      <c r="N401" t="str" cm="1">
        <f t="array" ref="N401">INDEX($A$9:$F$1048576, $J401, $K401 )</f>
        <v>40213</v>
      </c>
      <c r="O401" t="str" cm="1">
        <f t="array" ref="O401">INDEX($B$9:$F$1048576, $J401, $K401 )</f>
        <v>주택금융공사MBS2012-7(1-8)</v>
      </c>
      <c r="P401" t="str" cm="1">
        <f t="array" ref="P401">IF( $L401, TRIM(_xll.IMDP("IR", $G$5&amp;$N401, $G$6)), "" )</f>
        <v/>
      </c>
      <c r="Q401" t="b" cm="1">
        <f t="array" ref="Q401">IF(
    $U$1=1, AND($P401&lt;&gt;"", $P401&lt;&gt;"...", $P401&lt;&gt;"입력오류"),
    IF(
        $U$18=1, AND($P401&lt;&gt;"", $P401&lt;&gt;"...", $P401&lt;&gt;"입력오류", ISNUMBER(FIND(INDEX($T$2:$T$7,$U$1),$P401))),
        IF(
            $U$17="기타", AND($P401&lt;&gt;"", $P401&lt;&gt;"...", $P401&lt;&gt;"입력오류", NOT(ISNUMBER(FIND($T$21:$T$34,$P401)))),
            AND($P401&lt;&gt;"", $P401&lt;&gt;"...", $P401&lt;&gt;"입력오류", $T$19=$P401)
        )
    )
)</f>
        <v>0</v>
      </c>
    </row>
    <row r="402" spans="1:17">
      <c r="A402" t="s">
        <v>963</v>
      </c>
      <c r="B402" t="s">
        <v>964</v>
      </c>
      <c r="C402" t="s">
        <v>9850</v>
      </c>
      <c r="D402" t="s">
        <v>9851</v>
      </c>
      <c r="I402">
        <f t="shared" si="19"/>
        <v>401</v>
      </c>
      <c r="J402">
        <f t="shared" si="20"/>
        <v>401</v>
      </c>
      <c r="K402">
        <f t="shared" si="18"/>
        <v>1</v>
      </c>
      <c r="L402" t="b">
        <f>COUNTIF($N$2:N402, N402)=1</f>
        <v>1</v>
      </c>
      <c r="M402" s="37">
        <f>IF( $Q402, MAX($M$1:M401)+1, 0)</f>
        <v>0</v>
      </c>
      <c r="N402" t="str" cm="1">
        <f t="array" ref="N402">INDEX($A$9:$F$1048576, $J402, $K402 )</f>
        <v>40385</v>
      </c>
      <c r="O402" t="str" cm="1">
        <f t="array" ref="O402">INDEX($B$9:$F$1048576, $J402, $K402 )</f>
        <v>주택금융공사MBS2012-10(1-8)</v>
      </c>
      <c r="P402" t="str" cm="1">
        <f t="array" ref="P402">IF( $L402, TRIM(_xll.IMDP("IR", $G$5&amp;$N402, $G$6)), "" )</f>
        <v/>
      </c>
      <c r="Q402" t="b" cm="1">
        <f t="array" ref="Q402">IF(
    $U$1=1, AND($P402&lt;&gt;"", $P402&lt;&gt;"...", $P402&lt;&gt;"입력오류"),
    IF(
        $U$18=1, AND($P402&lt;&gt;"", $P402&lt;&gt;"...", $P402&lt;&gt;"입력오류", ISNUMBER(FIND(INDEX($T$2:$T$7,$U$1),$P402))),
        IF(
            $U$17="기타", AND($P402&lt;&gt;"", $P402&lt;&gt;"...", $P402&lt;&gt;"입력오류", NOT(ISNUMBER(FIND($T$21:$T$34,$P402)))),
            AND($P402&lt;&gt;"", $P402&lt;&gt;"...", $P402&lt;&gt;"입력오류", $T$19=$P402)
        )
    )
)</f>
        <v>0</v>
      </c>
    </row>
    <row r="403" spans="1:17">
      <c r="A403" t="s">
        <v>412</v>
      </c>
      <c r="B403" t="s">
        <v>153</v>
      </c>
      <c r="C403" t="s">
        <v>9852</v>
      </c>
      <c r="D403" t="s">
        <v>9853</v>
      </c>
      <c r="I403">
        <f t="shared" si="19"/>
        <v>402</v>
      </c>
      <c r="J403">
        <f t="shared" si="20"/>
        <v>402</v>
      </c>
      <c r="K403">
        <f t="shared" si="18"/>
        <v>1</v>
      </c>
      <c r="L403" t="b">
        <f>COUNTIF($N$2:N403, N403)=1</f>
        <v>1</v>
      </c>
      <c r="M403" s="37">
        <f>IF( $Q403, MAX($M$1:M402)+1, 0)</f>
        <v>0</v>
      </c>
      <c r="N403" t="str" cm="1">
        <f t="array" ref="N403">INDEX($A$9:$F$1048576, $J403, $K403 )</f>
        <v>40436</v>
      </c>
      <c r="O403" t="str" cm="1">
        <f t="array" ref="O403">INDEX($B$9:$F$1048576, $J403, $K403 )</f>
        <v>주택금융공사MBS2012-14(1-8)</v>
      </c>
      <c r="P403" t="str" cm="1">
        <f t="array" ref="P403">IF( $L403, TRIM(_xll.IMDP("IR", $G$5&amp;$N403, $G$6)), "" )</f>
        <v/>
      </c>
      <c r="Q403" t="b" cm="1">
        <f t="array" ref="Q403">IF(
    $U$1=1, AND($P403&lt;&gt;"", $P403&lt;&gt;"...", $P403&lt;&gt;"입력오류"),
    IF(
        $U$18=1, AND($P403&lt;&gt;"", $P403&lt;&gt;"...", $P403&lt;&gt;"입력오류", ISNUMBER(FIND(INDEX($T$2:$T$7,$U$1),$P403))),
        IF(
            $U$17="기타", AND($P403&lt;&gt;"", $P403&lt;&gt;"...", $P403&lt;&gt;"입력오류", NOT(ISNUMBER(FIND($T$21:$T$34,$P403)))),
            AND($P403&lt;&gt;"", $P403&lt;&gt;"...", $P403&lt;&gt;"입력오류", $T$19=$P403)
        )
    )
)</f>
        <v>0</v>
      </c>
    </row>
    <row r="404" spans="1:17">
      <c r="A404" t="s">
        <v>673</v>
      </c>
      <c r="B404" t="s">
        <v>604</v>
      </c>
      <c r="C404" t="s">
        <v>9854</v>
      </c>
      <c r="D404" t="s">
        <v>9855</v>
      </c>
      <c r="I404">
        <f t="shared" si="19"/>
        <v>403</v>
      </c>
      <c r="J404">
        <f t="shared" si="20"/>
        <v>403</v>
      </c>
      <c r="K404">
        <f t="shared" si="18"/>
        <v>1</v>
      </c>
      <c r="L404" t="b">
        <f>COUNTIF($N$2:N404, N404)=1</f>
        <v>1</v>
      </c>
      <c r="M404" s="37">
        <f>IF( $Q404, MAX($M$1:M403)+1, 0)</f>
        <v>0</v>
      </c>
      <c r="N404" t="str" cm="1">
        <f t="array" ref="N404">INDEX($A$9:$F$1048576, $J404, $K404 )</f>
        <v>40452</v>
      </c>
      <c r="O404" t="str" cm="1">
        <f t="array" ref="O404">INDEX($B$9:$F$1048576, $J404, $K404 )</f>
        <v>주택금융공사MBS2012-11(1-1)</v>
      </c>
      <c r="P404" t="str" cm="1">
        <f t="array" ref="P404">IF( $L404, TRIM(_xll.IMDP("IR", $G$5&amp;$N404, $G$6)), "" )</f>
        <v/>
      </c>
      <c r="Q404" t="b" cm="1">
        <f t="array" ref="Q404">IF(
    $U$1=1, AND($P404&lt;&gt;"", $P404&lt;&gt;"...", $P404&lt;&gt;"입력오류"),
    IF(
        $U$18=1, AND($P404&lt;&gt;"", $P404&lt;&gt;"...", $P404&lt;&gt;"입력오류", ISNUMBER(FIND(INDEX($T$2:$T$7,$U$1),$P404))),
        IF(
            $U$17="기타", AND($P404&lt;&gt;"", $P404&lt;&gt;"...", $P404&lt;&gt;"입력오류", NOT(ISNUMBER(FIND($T$21:$T$34,$P404)))),
            AND($P404&lt;&gt;"", $P404&lt;&gt;"...", $P404&lt;&gt;"입력오류", $T$19=$P404)
        )
    )
)</f>
        <v>0</v>
      </c>
    </row>
    <row r="405" spans="1:17">
      <c r="A405" t="s">
        <v>965</v>
      </c>
      <c r="B405" t="s">
        <v>966</v>
      </c>
      <c r="C405" t="s">
        <v>9856</v>
      </c>
      <c r="D405" t="s">
        <v>9857</v>
      </c>
      <c r="I405">
        <f t="shared" si="19"/>
        <v>404</v>
      </c>
      <c r="J405">
        <f t="shared" si="20"/>
        <v>404</v>
      </c>
      <c r="K405">
        <f t="shared" si="18"/>
        <v>1</v>
      </c>
      <c r="L405" t="b">
        <f>COUNTIF($N$2:N405, N405)=1</f>
        <v>1</v>
      </c>
      <c r="M405" s="37">
        <f>IF( $Q405, MAX($M$1:M404)+1, 0)</f>
        <v>0</v>
      </c>
      <c r="N405" t="str" cm="1">
        <f t="array" ref="N405">INDEX($A$9:$F$1048576, $J405, $K405 )</f>
        <v>40453</v>
      </c>
      <c r="O405" t="str" cm="1">
        <f t="array" ref="O405">INDEX($B$9:$F$1048576, $J405, $K405 )</f>
        <v>주택금융공사MBS2012-12(1-1)</v>
      </c>
      <c r="P405" t="str" cm="1">
        <f t="array" ref="P405">IF( $L405, TRIM(_xll.IMDP("IR", $G$5&amp;$N405, $G$6)), "" )</f>
        <v/>
      </c>
      <c r="Q405" t="b" cm="1">
        <f t="array" ref="Q405">IF(
    $U$1=1, AND($P405&lt;&gt;"", $P405&lt;&gt;"...", $P405&lt;&gt;"입력오류"),
    IF(
        $U$18=1, AND($P405&lt;&gt;"", $P405&lt;&gt;"...", $P405&lt;&gt;"입력오류", ISNUMBER(FIND(INDEX($T$2:$T$7,$U$1),$P405))),
        IF(
            $U$17="기타", AND($P405&lt;&gt;"", $P405&lt;&gt;"...", $P405&lt;&gt;"입력오류", NOT(ISNUMBER(FIND($T$21:$T$34,$P405)))),
            AND($P405&lt;&gt;"", $P405&lt;&gt;"...", $P405&lt;&gt;"입력오류", $T$19=$P405)
        )
    )
)</f>
        <v>0</v>
      </c>
    </row>
    <row r="406" spans="1:17">
      <c r="A406" t="s">
        <v>967</v>
      </c>
      <c r="B406" t="s">
        <v>968</v>
      </c>
      <c r="C406" t="s">
        <v>9858</v>
      </c>
      <c r="D406" t="s">
        <v>9859</v>
      </c>
      <c r="I406">
        <f t="shared" si="19"/>
        <v>405</v>
      </c>
      <c r="J406">
        <f t="shared" si="20"/>
        <v>405</v>
      </c>
      <c r="K406">
        <f t="shared" si="18"/>
        <v>1</v>
      </c>
      <c r="L406" t="b">
        <f>COUNTIF($N$2:N406, N406)=1</f>
        <v>1</v>
      </c>
      <c r="M406" s="37">
        <f>IF( $Q406, MAX($M$1:M405)+1, 0)</f>
        <v>0</v>
      </c>
      <c r="N406" t="str" cm="1">
        <f t="array" ref="N406">INDEX($A$9:$F$1048576, $J406, $K406 )</f>
        <v>40490</v>
      </c>
      <c r="O406" t="str" cm="1">
        <f t="array" ref="O406">INDEX($B$9:$F$1048576, $J406, $K406 )</f>
        <v>주택금융공사MBS2012-15(1-8)</v>
      </c>
      <c r="P406" t="str" cm="1">
        <f t="array" ref="P406">IF( $L406, TRIM(_xll.IMDP("IR", $G$5&amp;$N406, $G$6)), "" )</f>
        <v/>
      </c>
      <c r="Q406" t="b" cm="1">
        <f t="array" ref="Q406">IF(
    $U$1=1, AND($P406&lt;&gt;"", $P406&lt;&gt;"...", $P406&lt;&gt;"입력오류"),
    IF(
        $U$18=1, AND($P406&lt;&gt;"", $P406&lt;&gt;"...", $P406&lt;&gt;"입력오류", ISNUMBER(FIND(INDEX($T$2:$T$7,$U$1),$P406))),
        IF(
            $U$17="기타", AND($P406&lt;&gt;"", $P406&lt;&gt;"...", $P406&lt;&gt;"입력오류", NOT(ISNUMBER(FIND($T$21:$T$34,$P406)))),
            AND($P406&lt;&gt;"", $P406&lt;&gt;"...", $P406&lt;&gt;"입력오류", $T$19=$P406)
        )
    )
)</f>
        <v>0</v>
      </c>
    </row>
    <row r="407" spans="1:17">
      <c r="A407" t="s">
        <v>969</v>
      </c>
      <c r="B407" t="s">
        <v>970</v>
      </c>
      <c r="C407" t="s">
        <v>9860</v>
      </c>
      <c r="D407" t="s">
        <v>9861</v>
      </c>
      <c r="I407">
        <f t="shared" si="19"/>
        <v>406</v>
      </c>
      <c r="J407">
        <f t="shared" si="20"/>
        <v>406</v>
      </c>
      <c r="K407">
        <f t="shared" si="18"/>
        <v>1</v>
      </c>
      <c r="L407" t="b">
        <f>COUNTIF($N$2:N407, N407)=1</f>
        <v>1</v>
      </c>
      <c r="M407" s="37">
        <f>IF( $Q407, MAX($M$1:M406)+1, 0)</f>
        <v>274</v>
      </c>
      <c r="N407" t="str" cm="1">
        <f t="array" ref="N407">INDEX($A$9:$F$1048576, $J407, $K407 )</f>
        <v>40495</v>
      </c>
      <c r="O407" t="str" cm="1">
        <f t="array" ref="O407">INDEX($B$9:$F$1048576, $J407, $K407 )</f>
        <v>농협금융지주</v>
      </c>
      <c r="P407" t="str" cm="1">
        <f t="array" ref="P407">IF( $L407, TRIM(_xll.IMDP("IR", $G$5&amp;$N407, $G$6)), "" )</f>
        <v>공모/무보증AAA</v>
      </c>
      <c r="Q407" t="b" cm="1">
        <f t="array" ref="Q407">IF(
    $U$1=1, AND($P407&lt;&gt;"", $P407&lt;&gt;"...", $P407&lt;&gt;"입력오류"),
    IF(
        $U$18=1, AND($P407&lt;&gt;"", $P407&lt;&gt;"...", $P407&lt;&gt;"입력오류", ISNUMBER(FIND(INDEX($T$2:$T$7,$U$1),$P407))),
        IF(
            $U$17="기타", AND($P407&lt;&gt;"", $P407&lt;&gt;"...", $P407&lt;&gt;"입력오류", NOT(ISNUMBER(FIND($T$21:$T$34,$P407)))),
            AND($P407&lt;&gt;"", $P407&lt;&gt;"...", $P407&lt;&gt;"입력오류", $T$19=$P407)
        )
    )
)</f>
        <v>1</v>
      </c>
    </row>
    <row r="408" spans="1:17">
      <c r="A408" t="s">
        <v>971</v>
      </c>
      <c r="B408" t="s">
        <v>972</v>
      </c>
      <c r="C408" t="s">
        <v>9862</v>
      </c>
      <c r="D408" t="s">
        <v>9863</v>
      </c>
      <c r="I408">
        <f t="shared" si="19"/>
        <v>407</v>
      </c>
      <c r="J408">
        <f t="shared" si="20"/>
        <v>407</v>
      </c>
      <c r="K408">
        <f t="shared" si="18"/>
        <v>1</v>
      </c>
      <c r="L408" t="b">
        <f>COUNTIF($N$2:N408, N408)=1</f>
        <v>1</v>
      </c>
      <c r="M408" s="37">
        <f>IF( $Q408, MAX($M$1:M407)+1, 0)</f>
        <v>0</v>
      </c>
      <c r="N408" t="str" cm="1">
        <f t="array" ref="N408">INDEX($A$9:$F$1048576, $J408, $K408 )</f>
        <v>40517</v>
      </c>
      <c r="O408" t="str" cm="1">
        <f t="array" ref="O408">INDEX($B$9:$F$1048576, $J408, $K408 )</f>
        <v>주택금융공사MBS2012-16(1-8)</v>
      </c>
      <c r="P408" t="str" cm="1">
        <f t="array" ref="P408">IF( $L408, TRIM(_xll.IMDP("IR", $G$5&amp;$N408, $G$6)), "" )</f>
        <v/>
      </c>
      <c r="Q408" t="b" cm="1">
        <f t="array" ref="Q408">IF(
    $U$1=1, AND($P408&lt;&gt;"", $P408&lt;&gt;"...", $P408&lt;&gt;"입력오류"),
    IF(
        $U$18=1, AND($P408&lt;&gt;"", $P408&lt;&gt;"...", $P408&lt;&gt;"입력오류", ISNUMBER(FIND(INDEX($T$2:$T$7,$U$1),$P408))),
        IF(
            $U$17="기타", AND($P408&lt;&gt;"", $P408&lt;&gt;"...", $P408&lt;&gt;"입력오류", NOT(ISNUMBER(FIND($T$21:$T$34,$P408)))),
            AND($P408&lt;&gt;"", $P408&lt;&gt;"...", $P408&lt;&gt;"입력오류", $T$19=$P408)
        )
    )
)</f>
        <v>0</v>
      </c>
    </row>
    <row r="409" spans="1:17">
      <c r="A409" t="s">
        <v>973</v>
      </c>
      <c r="B409" t="s">
        <v>974</v>
      </c>
      <c r="C409" t="s">
        <v>9864</v>
      </c>
      <c r="D409" t="s">
        <v>9865</v>
      </c>
      <c r="I409">
        <f t="shared" si="19"/>
        <v>408</v>
      </c>
      <c r="J409">
        <f t="shared" si="20"/>
        <v>408</v>
      </c>
      <c r="K409">
        <f t="shared" si="18"/>
        <v>1</v>
      </c>
      <c r="L409" t="b">
        <f>COUNTIF($N$2:N409, N409)=1</f>
        <v>1</v>
      </c>
      <c r="M409" s="37">
        <f>IF( $Q409, MAX($M$1:M408)+1, 0)</f>
        <v>0</v>
      </c>
      <c r="N409" t="str" cm="1">
        <f t="array" ref="N409">INDEX($A$9:$F$1048576, $J409, $K409 )</f>
        <v>40549</v>
      </c>
      <c r="O409" t="str" cm="1">
        <f t="array" ref="O409">INDEX($B$9:$F$1048576, $J409, $K409 )</f>
        <v>주택금융공사MBS2012-19(1-8)</v>
      </c>
      <c r="P409" t="str" cm="1">
        <f t="array" ref="P409">IF( $L409, TRIM(_xll.IMDP("IR", $G$5&amp;$N409, $G$6)), "" )</f>
        <v/>
      </c>
      <c r="Q409" t="b" cm="1">
        <f t="array" ref="Q409">IF(
    $U$1=1, AND($P409&lt;&gt;"", $P409&lt;&gt;"...", $P409&lt;&gt;"입력오류"),
    IF(
        $U$18=1, AND($P409&lt;&gt;"", $P409&lt;&gt;"...", $P409&lt;&gt;"입력오류", ISNUMBER(FIND(INDEX($T$2:$T$7,$U$1),$P409))),
        IF(
            $U$17="기타", AND($P409&lt;&gt;"", $P409&lt;&gt;"...", $P409&lt;&gt;"입력오류", NOT(ISNUMBER(FIND($T$21:$T$34,$P409)))),
            AND($P409&lt;&gt;"", $P409&lt;&gt;"...", $P409&lt;&gt;"입력오류", $T$19=$P409)
        )
    )
)</f>
        <v>0</v>
      </c>
    </row>
    <row r="410" spans="1:17">
      <c r="A410" t="s">
        <v>5616</v>
      </c>
      <c r="B410" t="s">
        <v>5617</v>
      </c>
      <c r="C410" t="s">
        <v>9866</v>
      </c>
      <c r="D410" t="s">
        <v>9867</v>
      </c>
      <c r="I410">
        <f t="shared" si="19"/>
        <v>409</v>
      </c>
      <c r="J410">
        <f t="shared" si="20"/>
        <v>409</v>
      </c>
      <c r="K410">
        <f t="shared" si="18"/>
        <v>1</v>
      </c>
      <c r="L410" t="b">
        <f>COUNTIF($N$2:N410, N410)=1</f>
        <v>1</v>
      </c>
      <c r="M410" s="37">
        <f>IF( $Q410, MAX($M$1:M409)+1, 0)</f>
        <v>0</v>
      </c>
      <c r="N410" t="str" cm="1">
        <f t="array" ref="N410">INDEX($A$9:$F$1048576, $J410, $K410 )</f>
        <v>40678</v>
      </c>
      <c r="O410" t="str" cm="1">
        <f t="array" ref="O410">INDEX($B$9:$F$1048576, $J410, $K410 )</f>
        <v>주택금융공사MBS2012-23(1-7)</v>
      </c>
      <c r="P410" t="str" cm="1">
        <f t="array" ref="P410">IF( $L410, TRIM(_xll.IMDP("IR", $G$5&amp;$N410, $G$6)), "" )</f>
        <v/>
      </c>
      <c r="Q410" t="b" cm="1">
        <f t="array" ref="Q410">IF(
    $U$1=1, AND($P410&lt;&gt;"", $P410&lt;&gt;"...", $P410&lt;&gt;"입력오류"),
    IF(
        $U$18=1, AND($P410&lt;&gt;"", $P410&lt;&gt;"...", $P410&lt;&gt;"입력오류", ISNUMBER(FIND(INDEX($T$2:$T$7,$U$1),$P410))),
        IF(
            $U$17="기타", AND($P410&lt;&gt;"", $P410&lt;&gt;"...", $P410&lt;&gt;"입력오류", NOT(ISNUMBER(FIND($T$21:$T$34,$P410)))),
            AND($P410&lt;&gt;"", $P410&lt;&gt;"...", $P410&lt;&gt;"입력오류", $T$19=$P410)
        )
    )
)</f>
        <v>0</v>
      </c>
    </row>
    <row r="411" spans="1:17">
      <c r="A411" t="s">
        <v>5618</v>
      </c>
      <c r="B411" t="s">
        <v>5619</v>
      </c>
      <c r="C411" t="s">
        <v>9868</v>
      </c>
      <c r="D411" t="s">
        <v>9869</v>
      </c>
      <c r="I411">
        <f t="shared" si="19"/>
        <v>410</v>
      </c>
      <c r="J411">
        <f t="shared" si="20"/>
        <v>410</v>
      </c>
      <c r="K411">
        <f t="shared" si="18"/>
        <v>1</v>
      </c>
      <c r="L411" t="b">
        <f>COUNTIF($N$2:N411, N411)=1</f>
        <v>1</v>
      </c>
      <c r="M411" s="37">
        <f>IF( $Q411, MAX($M$1:M410)+1, 0)</f>
        <v>0</v>
      </c>
      <c r="N411" t="str" cm="1">
        <f t="array" ref="N411">INDEX($A$9:$F$1048576, $J411, $K411 )</f>
        <v>40679</v>
      </c>
      <c r="O411" t="str" cm="1">
        <f t="array" ref="O411">INDEX($B$9:$F$1048576, $J411, $K411 )</f>
        <v>주택금융공사MBS2012-23(1-8)</v>
      </c>
      <c r="P411" t="str" cm="1">
        <f t="array" ref="P411">IF( $L411, TRIM(_xll.IMDP("IR", $G$5&amp;$N411, $G$6)), "" )</f>
        <v/>
      </c>
      <c r="Q411" t="b" cm="1">
        <f t="array" ref="Q411">IF(
    $U$1=1, AND($P411&lt;&gt;"", $P411&lt;&gt;"...", $P411&lt;&gt;"입력오류"),
    IF(
        $U$18=1, AND($P411&lt;&gt;"", $P411&lt;&gt;"...", $P411&lt;&gt;"입력오류", ISNUMBER(FIND(INDEX($T$2:$T$7,$U$1),$P411))),
        IF(
            $U$17="기타", AND($P411&lt;&gt;"", $P411&lt;&gt;"...", $P411&lt;&gt;"입력오류", NOT(ISNUMBER(FIND($T$21:$T$34,$P411)))),
            AND($P411&lt;&gt;"", $P411&lt;&gt;"...", $P411&lt;&gt;"입력오류", $T$19=$P411)
        )
    )
)</f>
        <v>0</v>
      </c>
    </row>
    <row r="412" spans="1:17">
      <c r="A412" t="s">
        <v>975</v>
      </c>
      <c r="B412" t="s">
        <v>976</v>
      </c>
      <c r="C412" t="s">
        <v>9870</v>
      </c>
      <c r="D412" t="s">
        <v>9871</v>
      </c>
      <c r="I412">
        <f t="shared" si="19"/>
        <v>411</v>
      </c>
      <c r="J412">
        <f t="shared" si="20"/>
        <v>411</v>
      </c>
      <c r="K412">
        <f t="shared" si="18"/>
        <v>1</v>
      </c>
      <c r="L412" t="b">
        <f>COUNTIF($N$2:N412, N412)=1</f>
        <v>1</v>
      </c>
      <c r="M412" s="37">
        <f>IF( $Q412, MAX($M$1:M411)+1, 0)</f>
        <v>0</v>
      </c>
      <c r="N412" t="str" cm="1">
        <f t="array" ref="N412">INDEX($A$9:$F$1048576, $J412, $K412 )</f>
        <v>40768</v>
      </c>
      <c r="O412" t="str" cm="1">
        <f t="array" ref="O412">INDEX($B$9:$F$1048576, $J412, $K412 )</f>
        <v>주택금융공사MBS2012-22(1-7)</v>
      </c>
      <c r="P412" t="str" cm="1">
        <f t="array" ref="P412">IF( $L412, TRIM(_xll.IMDP("IR", $G$5&amp;$N412, $G$6)), "" )</f>
        <v/>
      </c>
      <c r="Q412" t="b" cm="1">
        <f t="array" ref="Q412">IF(
    $U$1=1, AND($P412&lt;&gt;"", $P412&lt;&gt;"...", $P412&lt;&gt;"입력오류"),
    IF(
        $U$18=1, AND($P412&lt;&gt;"", $P412&lt;&gt;"...", $P412&lt;&gt;"입력오류", ISNUMBER(FIND(INDEX($T$2:$T$7,$U$1),$P412))),
        IF(
            $U$17="기타", AND($P412&lt;&gt;"", $P412&lt;&gt;"...", $P412&lt;&gt;"입력오류", NOT(ISNUMBER(FIND($T$21:$T$34,$P412)))),
            AND($P412&lt;&gt;"", $P412&lt;&gt;"...", $P412&lt;&gt;"입력오류", $T$19=$P412)
        )
    )
)</f>
        <v>0</v>
      </c>
    </row>
    <row r="413" spans="1:17">
      <c r="A413" t="s">
        <v>977</v>
      </c>
      <c r="B413" t="s">
        <v>978</v>
      </c>
      <c r="C413" t="s">
        <v>9872</v>
      </c>
      <c r="D413" t="s">
        <v>9873</v>
      </c>
      <c r="I413">
        <f t="shared" si="19"/>
        <v>412</v>
      </c>
      <c r="J413">
        <f t="shared" si="20"/>
        <v>412</v>
      </c>
      <c r="K413">
        <f t="shared" si="18"/>
        <v>1</v>
      </c>
      <c r="L413" t="b">
        <f>COUNTIF($N$2:N413, N413)=1</f>
        <v>1</v>
      </c>
      <c r="M413" s="37">
        <f>IF( $Q413, MAX($M$1:M412)+1, 0)</f>
        <v>0</v>
      </c>
      <c r="N413" t="str" cm="1">
        <f t="array" ref="N413">INDEX($A$9:$F$1048576, $J413, $K413 )</f>
        <v>40769</v>
      </c>
      <c r="O413" t="str" cm="1">
        <f t="array" ref="O413">INDEX($B$9:$F$1048576, $J413, $K413 )</f>
        <v>주택금융공사MBS2012-22(1-8)</v>
      </c>
      <c r="P413" t="str" cm="1">
        <f t="array" ref="P413">IF( $L413, TRIM(_xll.IMDP("IR", $G$5&amp;$N413, $G$6)), "" )</f>
        <v/>
      </c>
      <c r="Q413" t="b" cm="1">
        <f t="array" ref="Q413">IF(
    $U$1=1, AND($P413&lt;&gt;"", $P413&lt;&gt;"...", $P413&lt;&gt;"입력오류"),
    IF(
        $U$18=1, AND($P413&lt;&gt;"", $P413&lt;&gt;"...", $P413&lt;&gt;"입력오류", ISNUMBER(FIND(INDEX($T$2:$T$7,$U$1),$P413))),
        IF(
            $U$17="기타", AND($P413&lt;&gt;"", $P413&lt;&gt;"...", $P413&lt;&gt;"입력오류", NOT(ISNUMBER(FIND($T$21:$T$34,$P413)))),
            AND($P413&lt;&gt;"", $P413&lt;&gt;"...", $P413&lt;&gt;"입력오류", $T$19=$P413)
        )
    )
)</f>
        <v>0</v>
      </c>
    </row>
    <row r="414" spans="1:17">
      <c r="A414" t="s">
        <v>220</v>
      </c>
      <c r="B414" t="s">
        <v>29</v>
      </c>
      <c r="C414" t="s">
        <v>9874</v>
      </c>
      <c r="D414" t="s">
        <v>9875</v>
      </c>
      <c r="I414">
        <f t="shared" si="19"/>
        <v>413</v>
      </c>
      <c r="J414">
        <f t="shared" si="20"/>
        <v>413</v>
      </c>
      <c r="K414">
        <f t="shared" si="18"/>
        <v>1</v>
      </c>
      <c r="L414" t="b">
        <f>COUNTIF($N$2:N414, N414)=1</f>
        <v>1</v>
      </c>
      <c r="M414" s="37">
        <f>IF( $Q414, MAX($M$1:M413)+1, 0)</f>
        <v>275</v>
      </c>
      <c r="N414" t="str" cm="1">
        <f t="array" ref="N414">INDEX($A$9:$F$1048576, $J414, $K414 )</f>
        <v>40772</v>
      </c>
      <c r="O414" t="str" cm="1">
        <f t="array" ref="O414">INDEX($B$9:$F$1048576, $J414, $K414 )</f>
        <v>한국타이어앤테크놀로지</v>
      </c>
      <c r="P414" t="str" cm="1">
        <f t="array" ref="P414">IF( $L414, TRIM(_xll.IMDP("IR", $G$5&amp;$N414, $G$6)), "" )</f>
        <v>공모/무보증AA0</v>
      </c>
      <c r="Q414" t="b" cm="1">
        <f t="array" ref="Q414">IF(
    $U$1=1, AND($P414&lt;&gt;"", $P414&lt;&gt;"...", $P414&lt;&gt;"입력오류"),
    IF(
        $U$18=1, AND($P414&lt;&gt;"", $P414&lt;&gt;"...", $P414&lt;&gt;"입력오류", ISNUMBER(FIND(INDEX($T$2:$T$7,$U$1),$P414))),
        IF(
            $U$17="기타", AND($P414&lt;&gt;"", $P414&lt;&gt;"...", $P414&lt;&gt;"입력오류", NOT(ISNUMBER(FIND($T$21:$T$34,$P414)))),
            AND($P414&lt;&gt;"", $P414&lt;&gt;"...", $P414&lt;&gt;"입력오류", $T$19=$P414)
        )
    )
)</f>
        <v>1</v>
      </c>
    </row>
    <row r="415" spans="1:17">
      <c r="A415" t="s">
        <v>979</v>
      </c>
      <c r="B415" t="s">
        <v>980</v>
      </c>
      <c r="C415" t="s">
        <v>9876</v>
      </c>
      <c r="D415" t="s">
        <v>9877</v>
      </c>
      <c r="I415">
        <f t="shared" si="19"/>
        <v>414</v>
      </c>
      <c r="J415">
        <f t="shared" si="20"/>
        <v>414</v>
      </c>
      <c r="K415">
        <f t="shared" si="18"/>
        <v>1</v>
      </c>
      <c r="L415" t="b">
        <f>COUNTIF($N$2:N415, N415)=1</f>
        <v>1</v>
      </c>
      <c r="M415" s="37">
        <f>IF( $Q415, MAX($M$1:M414)+1, 0)</f>
        <v>0</v>
      </c>
      <c r="N415" t="str" cm="1">
        <f t="array" ref="N415">INDEX($A$9:$F$1048576, $J415, $K415 )</f>
        <v>40791</v>
      </c>
      <c r="O415" t="str" cm="1">
        <f t="array" ref="O415">INDEX($B$9:$F$1048576, $J415, $K415 )</f>
        <v>주택금융공사MBS2012-25(1-7)</v>
      </c>
      <c r="P415" t="str" cm="1">
        <f t="array" ref="P415">IF( $L415, TRIM(_xll.IMDP("IR", $G$5&amp;$N415, $G$6)), "" )</f>
        <v/>
      </c>
      <c r="Q415" t="b" cm="1">
        <f t="array" ref="Q415">IF(
    $U$1=1, AND($P415&lt;&gt;"", $P415&lt;&gt;"...", $P415&lt;&gt;"입력오류"),
    IF(
        $U$18=1, AND($P415&lt;&gt;"", $P415&lt;&gt;"...", $P415&lt;&gt;"입력오류", ISNUMBER(FIND(INDEX($T$2:$T$7,$U$1),$P415))),
        IF(
            $U$17="기타", AND($P415&lt;&gt;"", $P415&lt;&gt;"...", $P415&lt;&gt;"입력오류", NOT(ISNUMBER(FIND($T$21:$T$34,$P415)))),
            AND($P415&lt;&gt;"", $P415&lt;&gt;"...", $P415&lt;&gt;"입력오류", $T$19=$P415)
        )
    )
)</f>
        <v>0</v>
      </c>
    </row>
    <row r="416" spans="1:17">
      <c r="A416" t="s">
        <v>981</v>
      </c>
      <c r="B416" t="s">
        <v>982</v>
      </c>
      <c r="C416" t="s">
        <v>9878</v>
      </c>
      <c r="D416" t="s">
        <v>9879</v>
      </c>
      <c r="I416">
        <f t="shared" si="19"/>
        <v>415</v>
      </c>
      <c r="J416">
        <f t="shared" si="20"/>
        <v>415</v>
      </c>
      <c r="K416">
        <f t="shared" si="18"/>
        <v>1</v>
      </c>
      <c r="L416" t="b">
        <f>COUNTIF($N$2:N416, N416)=1</f>
        <v>1</v>
      </c>
      <c r="M416" s="37">
        <f>IF( $Q416, MAX($M$1:M415)+1, 0)</f>
        <v>0</v>
      </c>
      <c r="N416" t="str" cm="1">
        <f t="array" ref="N416">INDEX($A$9:$F$1048576, $J416, $K416 )</f>
        <v>40792</v>
      </c>
      <c r="O416" t="str" cm="1">
        <f t="array" ref="O416">INDEX($B$9:$F$1048576, $J416, $K416 )</f>
        <v>주택금융공사MBS2012-25(1-8)</v>
      </c>
      <c r="P416" t="str" cm="1">
        <f t="array" ref="P416">IF( $L416, TRIM(_xll.IMDP("IR", $G$5&amp;$N416, $G$6)), "" )</f>
        <v/>
      </c>
      <c r="Q416" t="b" cm="1">
        <f t="array" ref="Q416">IF(
    $U$1=1, AND($P416&lt;&gt;"", $P416&lt;&gt;"...", $P416&lt;&gt;"입력오류"),
    IF(
        $U$18=1, AND($P416&lt;&gt;"", $P416&lt;&gt;"...", $P416&lt;&gt;"입력오류", ISNUMBER(FIND(INDEX($T$2:$T$7,$U$1),$P416))),
        IF(
            $U$17="기타", AND($P416&lt;&gt;"", $P416&lt;&gt;"...", $P416&lt;&gt;"입력오류", NOT(ISNUMBER(FIND($T$21:$T$34,$P416)))),
            AND($P416&lt;&gt;"", $P416&lt;&gt;"...", $P416&lt;&gt;"입력오류", $T$19=$P416)
        )
    )
)</f>
        <v>0</v>
      </c>
    </row>
    <row r="417" spans="1:17">
      <c r="A417" t="s">
        <v>983</v>
      </c>
      <c r="B417" t="s">
        <v>984</v>
      </c>
      <c r="C417" t="s">
        <v>9880</v>
      </c>
      <c r="D417" t="s">
        <v>9881</v>
      </c>
      <c r="I417">
        <f t="shared" si="19"/>
        <v>416</v>
      </c>
      <c r="J417">
        <f t="shared" si="20"/>
        <v>416</v>
      </c>
      <c r="K417">
        <f t="shared" si="18"/>
        <v>1</v>
      </c>
      <c r="L417" t="b">
        <f>COUNTIF($N$2:N417, N417)=1</f>
        <v>1</v>
      </c>
      <c r="M417" s="37">
        <f>IF( $Q417, MAX($M$1:M416)+1, 0)</f>
        <v>0</v>
      </c>
      <c r="N417" t="str" cm="1">
        <f t="array" ref="N417">INDEX($A$9:$F$1048576, $J417, $K417 )</f>
        <v>40948</v>
      </c>
      <c r="O417" t="str" cm="1">
        <f t="array" ref="O417">INDEX($B$9:$F$1048576, $J417, $K417 )</f>
        <v>주택금융공사MBS2012-24(1-7)</v>
      </c>
      <c r="P417" t="str" cm="1">
        <f t="array" ref="P417">IF( $L417, TRIM(_xll.IMDP("IR", $G$5&amp;$N417, $G$6)), "" )</f>
        <v/>
      </c>
      <c r="Q417" t="b" cm="1">
        <f t="array" ref="Q417">IF(
    $U$1=1, AND($P417&lt;&gt;"", $P417&lt;&gt;"...", $P417&lt;&gt;"입력오류"),
    IF(
        $U$18=1, AND($P417&lt;&gt;"", $P417&lt;&gt;"...", $P417&lt;&gt;"입력오류", ISNUMBER(FIND(INDEX($T$2:$T$7,$U$1),$P417))),
        IF(
            $U$17="기타", AND($P417&lt;&gt;"", $P417&lt;&gt;"...", $P417&lt;&gt;"입력오류", NOT(ISNUMBER(FIND($T$21:$T$34,$P417)))),
            AND($P417&lt;&gt;"", $P417&lt;&gt;"...", $P417&lt;&gt;"입력오류", $T$19=$P417)
        )
    )
)</f>
        <v>0</v>
      </c>
    </row>
    <row r="418" spans="1:17">
      <c r="A418" t="s">
        <v>985</v>
      </c>
      <c r="B418" t="s">
        <v>986</v>
      </c>
      <c r="C418" t="s">
        <v>9882</v>
      </c>
      <c r="D418" t="s">
        <v>9883</v>
      </c>
      <c r="I418">
        <f t="shared" si="19"/>
        <v>417</v>
      </c>
      <c r="J418">
        <f t="shared" si="20"/>
        <v>417</v>
      </c>
      <c r="K418">
        <f t="shared" si="18"/>
        <v>1</v>
      </c>
      <c r="L418" t="b">
        <f>COUNTIF($N$2:N418, N418)=1</f>
        <v>1</v>
      </c>
      <c r="M418" s="37">
        <f>IF( $Q418, MAX($M$1:M417)+1, 0)</f>
        <v>0</v>
      </c>
      <c r="N418" t="str" cm="1">
        <f t="array" ref="N418">INDEX($A$9:$F$1048576, $J418, $K418 )</f>
        <v>40949</v>
      </c>
      <c r="O418" t="str" cm="1">
        <f t="array" ref="O418">INDEX($B$9:$F$1048576, $J418, $K418 )</f>
        <v>주택금융공사MBS2012-24(1-8)</v>
      </c>
      <c r="P418" t="str" cm="1">
        <f t="array" ref="P418">IF( $L418, TRIM(_xll.IMDP("IR", $G$5&amp;$N418, $G$6)), "" )</f>
        <v/>
      </c>
      <c r="Q418" t="b" cm="1">
        <f t="array" ref="Q418">IF(
    $U$1=1, AND($P418&lt;&gt;"", $P418&lt;&gt;"...", $P418&lt;&gt;"입력오류"),
    IF(
        $U$18=1, AND($P418&lt;&gt;"", $P418&lt;&gt;"...", $P418&lt;&gt;"입력오류", ISNUMBER(FIND(INDEX($T$2:$T$7,$U$1),$P418))),
        IF(
            $U$17="기타", AND($P418&lt;&gt;"", $P418&lt;&gt;"...", $P418&lt;&gt;"입력오류", NOT(ISNUMBER(FIND($T$21:$T$34,$P418)))),
            AND($P418&lt;&gt;"", $P418&lt;&gt;"...", $P418&lt;&gt;"입력오류", $T$19=$P418)
        )
    )
)</f>
        <v>0</v>
      </c>
    </row>
    <row r="419" spans="1:17">
      <c r="A419" t="s">
        <v>987</v>
      </c>
      <c r="B419" t="s">
        <v>988</v>
      </c>
      <c r="C419" t="s">
        <v>9884</v>
      </c>
      <c r="D419" t="s">
        <v>9885</v>
      </c>
      <c r="I419">
        <f t="shared" si="19"/>
        <v>418</v>
      </c>
      <c r="J419">
        <f t="shared" si="20"/>
        <v>418</v>
      </c>
      <c r="K419">
        <f t="shared" si="18"/>
        <v>1</v>
      </c>
      <c r="L419" t="b">
        <f>COUNTIF($N$2:N419, N419)=1</f>
        <v>1</v>
      </c>
      <c r="M419" s="37">
        <f>IF( $Q419, MAX($M$1:M418)+1, 0)</f>
        <v>0</v>
      </c>
      <c r="N419" t="str" cm="1">
        <f t="array" ref="N419">INDEX($A$9:$F$1048576, $J419, $K419 )</f>
        <v>40984</v>
      </c>
      <c r="O419" t="str" cm="1">
        <f t="array" ref="O419">INDEX($B$9:$F$1048576, $J419, $K419 )</f>
        <v>주택금융공사MBS2012-27(1-1)</v>
      </c>
      <c r="P419" t="str" cm="1">
        <f t="array" ref="P419">IF( $L419, TRIM(_xll.IMDP("IR", $G$5&amp;$N419, $G$6)), "" )</f>
        <v/>
      </c>
      <c r="Q419" t="b" cm="1">
        <f t="array" ref="Q419">IF(
    $U$1=1, AND($P419&lt;&gt;"", $P419&lt;&gt;"...", $P419&lt;&gt;"입력오류"),
    IF(
        $U$18=1, AND($P419&lt;&gt;"", $P419&lt;&gt;"...", $P419&lt;&gt;"입력오류", ISNUMBER(FIND(INDEX($T$2:$T$7,$U$1),$P419))),
        IF(
            $U$17="기타", AND($P419&lt;&gt;"", $P419&lt;&gt;"...", $P419&lt;&gt;"입력오류", NOT(ISNUMBER(FIND($T$21:$T$34,$P419)))),
            AND($P419&lt;&gt;"", $P419&lt;&gt;"...", $P419&lt;&gt;"입력오류", $T$19=$P419)
        )
    )
)</f>
        <v>0</v>
      </c>
    </row>
    <row r="420" spans="1:17">
      <c r="A420" t="s">
        <v>989</v>
      </c>
      <c r="B420" t="s">
        <v>990</v>
      </c>
      <c r="C420" t="s">
        <v>9886</v>
      </c>
      <c r="D420" t="s">
        <v>9887</v>
      </c>
      <c r="I420">
        <f t="shared" si="19"/>
        <v>419</v>
      </c>
      <c r="J420">
        <f t="shared" si="20"/>
        <v>419</v>
      </c>
      <c r="K420">
        <f t="shared" si="18"/>
        <v>1</v>
      </c>
      <c r="L420" t="b">
        <f>COUNTIF($N$2:N420, N420)=1</f>
        <v>1</v>
      </c>
      <c r="M420" s="37">
        <f>IF( $Q420, MAX($M$1:M419)+1, 0)</f>
        <v>276</v>
      </c>
      <c r="N420" t="str" cm="1">
        <f t="array" ref="N420">INDEX($A$9:$F$1048576, $J420, $K420 )</f>
        <v>41132</v>
      </c>
      <c r="O420" t="str" cm="1">
        <f t="array" ref="O420">INDEX($B$9:$F$1048576, $J420, $K420 )</f>
        <v>벤츠파이낸셜서비스</v>
      </c>
      <c r="P420" t="str" cm="1">
        <f t="array" ref="P420">IF( $L420, TRIM(_xll.IMDP("IR", $G$5&amp;$N420, $G$6)), "" )</f>
        <v>기타금융채A+</v>
      </c>
      <c r="Q420" t="b" cm="1">
        <f t="array" ref="Q420">IF(
    $U$1=1, AND($P420&lt;&gt;"", $P420&lt;&gt;"...", $P420&lt;&gt;"입력오류"),
    IF(
        $U$18=1, AND($P420&lt;&gt;"", $P420&lt;&gt;"...", $P420&lt;&gt;"입력오류", ISNUMBER(FIND(INDEX($T$2:$T$7,$U$1),$P420))),
        IF(
            $U$17="기타", AND($P420&lt;&gt;"", $P420&lt;&gt;"...", $P420&lt;&gt;"입력오류", NOT(ISNUMBER(FIND($T$21:$T$34,$P420)))),
            AND($P420&lt;&gt;"", $P420&lt;&gt;"...", $P420&lt;&gt;"입력오류", $T$19=$P420)
        )
    )
)</f>
        <v>1</v>
      </c>
    </row>
    <row r="421" spans="1:17">
      <c r="A421" t="s">
        <v>397</v>
      </c>
      <c r="B421" t="s">
        <v>605</v>
      </c>
      <c r="C421" t="s">
        <v>9888</v>
      </c>
      <c r="D421" t="s">
        <v>9889</v>
      </c>
      <c r="I421">
        <f t="shared" si="19"/>
        <v>420</v>
      </c>
      <c r="J421">
        <f t="shared" si="20"/>
        <v>420</v>
      </c>
      <c r="K421">
        <f t="shared" si="18"/>
        <v>1</v>
      </c>
      <c r="L421" t="b">
        <f>COUNTIF($N$2:N421, N421)=1</f>
        <v>1</v>
      </c>
      <c r="M421" s="37">
        <f>IF( $Q421, MAX($M$1:M420)+1, 0)</f>
        <v>0</v>
      </c>
      <c r="N421" t="str" cm="1">
        <f t="array" ref="N421">INDEX($A$9:$F$1048576, $J421, $K421 )</f>
        <v>41254</v>
      </c>
      <c r="O421" t="str" cm="1">
        <f t="array" ref="O421">INDEX($B$9:$F$1048576, $J421, $K421 )</f>
        <v>주택금융공사MBS2012-30(1-7)</v>
      </c>
      <c r="P421" t="str" cm="1">
        <f t="array" ref="P421">IF( $L421, TRIM(_xll.IMDP("IR", $G$5&amp;$N421, $G$6)), "" )</f>
        <v/>
      </c>
      <c r="Q421" t="b" cm="1">
        <f t="array" ref="Q421">IF(
    $U$1=1, AND($P421&lt;&gt;"", $P421&lt;&gt;"...", $P421&lt;&gt;"입력오류"),
    IF(
        $U$18=1, AND($P421&lt;&gt;"", $P421&lt;&gt;"...", $P421&lt;&gt;"입력오류", ISNUMBER(FIND(INDEX($T$2:$T$7,$U$1),$P421))),
        IF(
            $U$17="기타", AND($P421&lt;&gt;"", $P421&lt;&gt;"...", $P421&lt;&gt;"입력오류", NOT(ISNUMBER(FIND($T$21:$T$34,$P421)))),
            AND($P421&lt;&gt;"", $P421&lt;&gt;"...", $P421&lt;&gt;"입력오류", $T$19=$P421)
        )
    )
)</f>
        <v>0</v>
      </c>
    </row>
    <row r="422" spans="1:17">
      <c r="A422" t="s">
        <v>991</v>
      </c>
      <c r="B422" t="s">
        <v>992</v>
      </c>
      <c r="C422" t="s">
        <v>9890</v>
      </c>
      <c r="D422" t="s">
        <v>9891</v>
      </c>
      <c r="I422">
        <f t="shared" si="19"/>
        <v>421</v>
      </c>
      <c r="J422">
        <f t="shared" si="20"/>
        <v>421</v>
      </c>
      <c r="K422">
        <f t="shared" si="18"/>
        <v>1</v>
      </c>
      <c r="L422" t="b">
        <f>COUNTIF($N$2:N422, N422)=1</f>
        <v>1</v>
      </c>
      <c r="M422" s="37">
        <f>IF( $Q422, MAX($M$1:M421)+1, 0)</f>
        <v>0</v>
      </c>
      <c r="N422" t="str" cm="1">
        <f t="array" ref="N422">INDEX($A$9:$F$1048576, $J422, $K422 )</f>
        <v>41255</v>
      </c>
      <c r="O422" t="str" cm="1">
        <f t="array" ref="O422">INDEX($B$9:$F$1048576, $J422, $K422 )</f>
        <v>주택금융공사MBS2012-30(1-8)</v>
      </c>
      <c r="P422" t="str" cm="1">
        <f t="array" ref="P422">IF( $L422, TRIM(_xll.IMDP("IR", $G$5&amp;$N422, $G$6)), "" )</f>
        <v/>
      </c>
      <c r="Q422" t="b" cm="1">
        <f t="array" ref="Q422">IF(
    $U$1=1, AND($P422&lt;&gt;"", $P422&lt;&gt;"...", $P422&lt;&gt;"입력오류"),
    IF(
        $U$18=1, AND($P422&lt;&gt;"", $P422&lt;&gt;"...", $P422&lt;&gt;"입력오류", ISNUMBER(FIND(INDEX($T$2:$T$7,$U$1),$P422))),
        IF(
            $U$17="기타", AND($P422&lt;&gt;"", $P422&lt;&gt;"...", $P422&lt;&gt;"입력오류", NOT(ISNUMBER(FIND($T$21:$T$34,$P422)))),
            AND($P422&lt;&gt;"", $P422&lt;&gt;"...", $P422&lt;&gt;"입력오류", $T$19=$P422)
        )
    )
)</f>
        <v>0</v>
      </c>
    </row>
    <row r="423" spans="1:17">
      <c r="A423" t="s">
        <v>993</v>
      </c>
      <c r="B423" t="s">
        <v>994</v>
      </c>
      <c r="C423" t="s">
        <v>9892</v>
      </c>
      <c r="D423" t="s">
        <v>9893</v>
      </c>
      <c r="I423">
        <f t="shared" si="19"/>
        <v>422</v>
      </c>
      <c r="J423">
        <f t="shared" si="20"/>
        <v>422</v>
      </c>
      <c r="K423">
        <f t="shared" si="18"/>
        <v>1</v>
      </c>
      <c r="L423" t="b">
        <f>COUNTIF($N$2:N423, N423)=1</f>
        <v>1</v>
      </c>
      <c r="M423" s="37">
        <f>IF( $Q423, MAX($M$1:M422)+1, 0)</f>
        <v>0</v>
      </c>
      <c r="N423" t="str" cm="1">
        <f t="array" ref="N423">INDEX($A$9:$F$1048576, $J423, $K423 )</f>
        <v>41310</v>
      </c>
      <c r="O423" t="str" cm="1">
        <f t="array" ref="O423">INDEX($B$9:$F$1048576, $J423, $K423 )</f>
        <v>주택금융공사MBS2012-31(1-7)</v>
      </c>
      <c r="P423" t="str" cm="1">
        <f t="array" ref="P423">IF( $L423, TRIM(_xll.IMDP("IR", $G$5&amp;$N423, $G$6)), "" )</f>
        <v/>
      </c>
      <c r="Q423" t="b" cm="1">
        <f t="array" ref="Q423">IF(
    $U$1=1, AND($P423&lt;&gt;"", $P423&lt;&gt;"...", $P423&lt;&gt;"입력오류"),
    IF(
        $U$18=1, AND($P423&lt;&gt;"", $P423&lt;&gt;"...", $P423&lt;&gt;"입력오류", ISNUMBER(FIND(INDEX($T$2:$T$7,$U$1),$P423))),
        IF(
            $U$17="기타", AND($P423&lt;&gt;"", $P423&lt;&gt;"...", $P423&lt;&gt;"입력오류", NOT(ISNUMBER(FIND($T$21:$T$34,$P423)))),
            AND($P423&lt;&gt;"", $P423&lt;&gt;"...", $P423&lt;&gt;"입력오류", $T$19=$P423)
        )
    )
)</f>
        <v>0</v>
      </c>
    </row>
    <row r="424" spans="1:17">
      <c r="A424" t="s">
        <v>995</v>
      </c>
      <c r="B424" t="s">
        <v>996</v>
      </c>
      <c r="C424" t="s">
        <v>9894</v>
      </c>
      <c r="D424" t="s">
        <v>9895</v>
      </c>
      <c r="I424">
        <f t="shared" si="19"/>
        <v>423</v>
      </c>
      <c r="J424">
        <f t="shared" si="20"/>
        <v>423</v>
      </c>
      <c r="K424">
        <f t="shared" si="18"/>
        <v>1</v>
      </c>
      <c r="L424" t="b">
        <f>COUNTIF($N$2:N424, N424)=1</f>
        <v>1</v>
      </c>
      <c r="M424" s="37">
        <f>IF( $Q424, MAX($M$1:M423)+1, 0)</f>
        <v>0</v>
      </c>
      <c r="N424" t="str" cm="1">
        <f t="array" ref="N424">INDEX($A$9:$F$1048576, $J424, $K424 )</f>
        <v>41311</v>
      </c>
      <c r="O424" t="str" cm="1">
        <f t="array" ref="O424">INDEX($B$9:$F$1048576, $J424, $K424 )</f>
        <v>주택금융공사MBS2012-31(1-8)</v>
      </c>
      <c r="P424" t="str" cm="1">
        <f t="array" ref="P424">IF( $L424, TRIM(_xll.IMDP("IR", $G$5&amp;$N424, $G$6)), "" )</f>
        <v/>
      </c>
      <c r="Q424" t="b" cm="1">
        <f t="array" ref="Q424">IF(
    $U$1=1, AND($P424&lt;&gt;"", $P424&lt;&gt;"...", $P424&lt;&gt;"입력오류"),
    IF(
        $U$18=1, AND($P424&lt;&gt;"", $P424&lt;&gt;"...", $P424&lt;&gt;"입력오류", ISNUMBER(FIND(INDEX($T$2:$T$7,$U$1),$P424))),
        IF(
            $U$17="기타", AND($P424&lt;&gt;"", $P424&lt;&gt;"...", $P424&lt;&gt;"입력오류", NOT(ISNUMBER(FIND($T$21:$T$34,$P424)))),
            AND($P424&lt;&gt;"", $P424&lt;&gt;"...", $P424&lt;&gt;"입력오류", $T$19=$P424)
        )
    )
)</f>
        <v>0</v>
      </c>
    </row>
    <row r="425" spans="1:17">
      <c r="A425" t="s">
        <v>997</v>
      </c>
      <c r="B425" t="s">
        <v>998</v>
      </c>
      <c r="C425" t="s">
        <v>9896</v>
      </c>
      <c r="D425" t="s">
        <v>9897</v>
      </c>
      <c r="I425">
        <f t="shared" si="19"/>
        <v>424</v>
      </c>
      <c r="J425">
        <f t="shared" si="20"/>
        <v>424</v>
      </c>
      <c r="K425">
        <f t="shared" si="18"/>
        <v>1</v>
      </c>
      <c r="L425" t="b">
        <f>COUNTIF($N$2:N425, N425)=1</f>
        <v>1</v>
      </c>
      <c r="M425" s="37">
        <f>IF( $Q425, MAX($M$1:M424)+1, 0)</f>
        <v>277</v>
      </c>
      <c r="N425" t="str" cm="1">
        <f t="array" ref="N425">INDEX($A$9:$F$1048576, $J425, $K425 )</f>
        <v>41365</v>
      </c>
      <c r="O425" t="str" cm="1">
        <f t="array" ref="O425">INDEX($B$9:$F$1048576, $J425, $K425 )</f>
        <v>한국콜마</v>
      </c>
      <c r="P425" t="str" cm="1">
        <f t="array" ref="P425">IF( $L425, TRIM(_xll.IMDP("IR", $G$5&amp;$N425, $G$6)), "" )</f>
        <v>공모/무보증A0</v>
      </c>
      <c r="Q425" t="b" cm="1">
        <f t="array" ref="Q425">IF(
    $U$1=1, AND($P425&lt;&gt;"", $P425&lt;&gt;"...", $P425&lt;&gt;"입력오류"),
    IF(
        $U$18=1, AND($P425&lt;&gt;"", $P425&lt;&gt;"...", $P425&lt;&gt;"입력오류", ISNUMBER(FIND(INDEX($T$2:$T$7,$U$1),$P425))),
        IF(
            $U$17="기타", AND($P425&lt;&gt;"", $P425&lt;&gt;"...", $P425&lt;&gt;"입력오류", NOT(ISNUMBER(FIND($T$21:$T$34,$P425)))),
            AND($P425&lt;&gt;"", $P425&lt;&gt;"...", $P425&lt;&gt;"입력오류", $T$19=$P425)
        )
    )
)</f>
        <v>1</v>
      </c>
    </row>
    <row r="426" spans="1:17">
      <c r="A426" t="s">
        <v>999</v>
      </c>
      <c r="B426" t="s">
        <v>1000</v>
      </c>
      <c r="C426" t="s">
        <v>9898</v>
      </c>
      <c r="D426" t="s">
        <v>9899</v>
      </c>
      <c r="I426">
        <f t="shared" si="19"/>
        <v>425</v>
      </c>
      <c r="J426">
        <f t="shared" si="20"/>
        <v>425</v>
      </c>
      <c r="K426">
        <f t="shared" si="18"/>
        <v>1</v>
      </c>
      <c r="L426" t="b">
        <f>COUNTIF($N$2:N426, N426)=1</f>
        <v>1</v>
      </c>
      <c r="M426" s="37">
        <f>IF( $Q426, MAX($M$1:M425)+1, 0)</f>
        <v>0</v>
      </c>
      <c r="N426" t="str" cm="1">
        <f t="array" ref="N426">INDEX($A$9:$F$1048576, $J426, $K426 )</f>
        <v>41373</v>
      </c>
      <c r="O426" t="str" cm="1">
        <f t="array" ref="O426">INDEX($B$9:$F$1048576, $J426, $K426 )</f>
        <v>주택금융공사MBS2012-32(1-7)</v>
      </c>
      <c r="P426" t="str" cm="1">
        <f t="array" ref="P426">IF( $L426, TRIM(_xll.IMDP("IR", $G$5&amp;$N426, $G$6)), "" )</f>
        <v/>
      </c>
      <c r="Q426" t="b" cm="1">
        <f t="array" ref="Q426">IF(
    $U$1=1, AND($P426&lt;&gt;"", $P426&lt;&gt;"...", $P426&lt;&gt;"입력오류"),
    IF(
        $U$18=1, AND($P426&lt;&gt;"", $P426&lt;&gt;"...", $P426&lt;&gt;"입력오류", ISNUMBER(FIND(INDEX($T$2:$T$7,$U$1),$P426))),
        IF(
            $U$17="기타", AND($P426&lt;&gt;"", $P426&lt;&gt;"...", $P426&lt;&gt;"입력오류", NOT(ISNUMBER(FIND($T$21:$T$34,$P426)))),
            AND($P426&lt;&gt;"", $P426&lt;&gt;"...", $P426&lt;&gt;"입력오류", $T$19=$P426)
        )
    )
)</f>
        <v>0</v>
      </c>
    </row>
    <row r="427" spans="1:17">
      <c r="A427" t="s">
        <v>264</v>
      </c>
      <c r="B427" t="s">
        <v>606</v>
      </c>
      <c r="C427" t="s">
        <v>9900</v>
      </c>
      <c r="D427" t="s">
        <v>9901</v>
      </c>
      <c r="I427">
        <f t="shared" si="19"/>
        <v>426</v>
      </c>
      <c r="J427">
        <f t="shared" si="20"/>
        <v>426</v>
      </c>
      <c r="K427">
        <f t="shared" si="18"/>
        <v>1</v>
      </c>
      <c r="L427" t="b">
        <f>COUNTIF($N$2:N427, N427)=1</f>
        <v>1</v>
      </c>
      <c r="M427" s="37">
        <f>IF( $Q427, MAX($M$1:M426)+1, 0)</f>
        <v>0</v>
      </c>
      <c r="N427" t="str" cm="1">
        <f t="array" ref="N427">INDEX($A$9:$F$1048576, $J427, $K427 )</f>
        <v>41374</v>
      </c>
      <c r="O427" t="str" cm="1">
        <f t="array" ref="O427">INDEX($B$9:$F$1048576, $J427, $K427 )</f>
        <v>주택금융공사MBS2012-32(1-8)</v>
      </c>
      <c r="P427" t="str" cm="1">
        <f t="array" ref="P427">IF( $L427, TRIM(_xll.IMDP("IR", $G$5&amp;$N427, $G$6)), "" )</f>
        <v/>
      </c>
      <c r="Q427" t="b" cm="1">
        <f t="array" ref="Q427">IF(
    $U$1=1, AND($P427&lt;&gt;"", $P427&lt;&gt;"...", $P427&lt;&gt;"입력오류"),
    IF(
        $U$18=1, AND($P427&lt;&gt;"", $P427&lt;&gt;"...", $P427&lt;&gt;"입력오류", ISNUMBER(FIND(INDEX($T$2:$T$7,$U$1),$P427))),
        IF(
            $U$17="기타", AND($P427&lt;&gt;"", $P427&lt;&gt;"...", $P427&lt;&gt;"입력오류", NOT(ISNUMBER(FIND($T$21:$T$34,$P427)))),
            AND($P427&lt;&gt;"", $P427&lt;&gt;"...", $P427&lt;&gt;"입력오류", $T$19=$P427)
        )
    )
)</f>
        <v>0</v>
      </c>
    </row>
    <row r="428" spans="1:17">
      <c r="A428" t="s">
        <v>1001</v>
      </c>
      <c r="B428" t="s">
        <v>1002</v>
      </c>
      <c r="C428" t="s">
        <v>9902</v>
      </c>
      <c r="D428" t="s">
        <v>9903</v>
      </c>
      <c r="I428">
        <f t="shared" si="19"/>
        <v>427</v>
      </c>
      <c r="J428">
        <f t="shared" si="20"/>
        <v>427</v>
      </c>
      <c r="K428">
        <f t="shared" si="18"/>
        <v>1</v>
      </c>
      <c r="L428" t="b">
        <f>COUNTIF($N$2:N428, N428)=1</f>
        <v>1</v>
      </c>
      <c r="M428" s="37">
        <f>IF( $Q428, MAX($M$1:M427)+1, 0)</f>
        <v>0</v>
      </c>
      <c r="N428" t="str" cm="1">
        <f t="array" ref="N428">INDEX($A$9:$F$1048576, $J428, $K428 )</f>
        <v>41421</v>
      </c>
      <c r="O428" t="str" cm="1">
        <f t="array" ref="O428">INDEX($B$9:$F$1048576, $J428, $K428 )</f>
        <v>주택금융공사MBS2012-33(1-7)</v>
      </c>
      <c r="P428" t="str" cm="1">
        <f t="array" ref="P428">IF( $L428, TRIM(_xll.IMDP("IR", $G$5&amp;$N428, $G$6)), "" )</f>
        <v/>
      </c>
      <c r="Q428" t="b" cm="1">
        <f t="array" ref="Q428">IF(
    $U$1=1, AND($P428&lt;&gt;"", $P428&lt;&gt;"...", $P428&lt;&gt;"입력오류"),
    IF(
        $U$18=1, AND($P428&lt;&gt;"", $P428&lt;&gt;"...", $P428&lt;&gt;"입력오류", ISNUMBER(FIND(INDEX($T$2:$T$7,$U$1),$P428))),
        IF(
            $U$17="기타", AND($P428&lt;&gt;"", $P428&lt;&gt;"...", $P428&lt;&gt;"입력오류", NOT(ISNUMBER(FIND($T$21:$T$34,$P428)))),
            AND($P428&lt;&gt;"", $P428&lt;&gt;"...", $P428&lt;&gt;"입력오류", $T$19=$P428)
        )
    )
)</f>
        <v>0</v>
      </c>
    </row>
    <row r="429" spans="1:17">
      <c r="A429" t="s">
        <v>1003</v>
      </c>
      <c r="B429" t="s">
        <v>1004</v>
      </c>
      <c r="C429" t="s">
        <v>9904</v>
      </c>
      <c r="D429" t="s">
        <v>9905</v>
      </c>
      <c r="I429">
        <f t="shared" si="19"/>
        <v>428</v>
      </c>
      <c r="J429">
        <f t="shared" si="20"/>
        <v>428</v>
      </c>
      <c r="K429">
        <f t="shared" si="18"/>
        <v>1</v>
      </c>
      <c r="L429" t="b">
        <f>COUNTIF($N$2:N429, N429)=1</f>
        <v>1</v>
      </c>
      <c r="M429" s="37">
        <f>IF( $Q429, MAX($M$1:M428)+1, 0)</f>
        <v>0</v>
      </c>
      <c r="N429" t="str" cm="1">
        <f t="array" ref="N429">INDEX($A$9:$F$1048576, $J429, $K429 )</f>
        <v>41422</v>
      </c>
      <c r="O429" t="str" cm="1">
        <f t="array" ref="O429">INDEX($B$9:$F$1048576, $J429, $K429 )</f>
        <v>주택금융공사MBS2012-33(1-8)</v>
      </c>
      <c r="P429" t="str" cm="1">
        <f t="array" ref="P429">IF( $L429, TRIM(_xll.IMDP("IR", $G$5&amp;$N429, $G$6)), "" )</f>
        <v/>
      </c>
      <c r="Q429" t="b" cm="1">
        <f t="array" ref="Q429">IF(
    $U$1=1, AND($P429&lt;&gt;"", $P429&lt;&gt;"...", $P429&lt;&gt;"입력오류"),
    IF(
        $U$18=1, AND($P429&lt;&gt;"", $P429&lt;&gt;"...", $P429&lt;&gt;"입력오류", ISNUMBER(FIND(INDEX($T$2:$T$7,$U$1),$P429))),
        IF(
            $U$17="기타", AND($P429&lt;&gt;"", $P429&lt;&gt;"...", $P429&lt;&gt;"입력오류", NOT(ISNUMBER(FIND($T$21:$T$34,$P429)))),
            AND($P429&lt;&gt;"", $P429&lt;&gt;"...", $P429&lt;&gt;"입력오류", $T$19=$P429)
        )
    )
)</f>
        <v>0</v>
      </c>
    </row>
    <row r="430" spans="1:17">
      <c r="A430" t="s">
        <v>1005</v>
      </c>
      <c r="B430" t="s">
        <v>1006</v>
      </c>
      <c r="C430" t="s">
        <v>9906</v>
      </c>
      <c r="D430" t="s">
        <v>9907</v>
      </c>
      <c r="I430">
        <f t="shared" si="19"/>
        <v>429</v>
      </c>
      <c r="J430">
        <f t="shared" si="20"/>
        <v>429</v>
      </c>
      <c r="K430">
        <f t="shared" si="18"/>
        <v>1</v>
      </c>
      <c r="L430" t="b">
        <f>COUNTIF($N$2:N430, N430)=1</f>
        <v>1</v>
      </c>
      <c r="M430" s="37">
        <f>IF( $Q430, MAX($M$1:M429)+1, 0)</f>
        <v>0</v>
      </c>
      <c r="N430" t="str" cm="1">
        <f t="array" ref="N430">INDEX($A$9:$F$1048576, $J430, $K430 )</f>
        <v>41425</v>
      </c>
      <c r="O430" t="str" cm="1">
        <f t="array" ref="O430">INDEX($B$9:$F$1048576, $J430, $K430 )</f>
        <v>대전천변고속도로</v>
      </c>
      <c r="P430" t="str" cm="1">
        <f t="array" ref="P430">IF( $L430, TRIM(_xll.IMDP("IR", $G$5&amp;$N430, $G$6)), "" )</f>
        <v/>
      </c>
      <c r="Q430" t="b" cm="1">
        <f t="array" ref="Q430">IF(
    $U$1=1, AND($P430&lt;&gt;"", $P430&lt;&gt;"...", $P430&lt;&gt;"입력오류"),
    IF(
        $U$18=1, AND($P430&lt;&gt;"", $P430&lt;&gt;"...", $P430&lt;&gt;"입력오류", ISNUMBER(FIND(INDEX($T$2:$T$7,$U$1),$P430))),
        IF(
            $U$17="기타", AND($P430&lt;&gt;"", $P430&lt;&gt;"...", $P430&lt;&gt;"입력오류", NOT(ISNUMBER(FIND($T$21:$T$34,$P430)))),
            AND($P430&lt;&gt;"", $P430&lt;&gt;"...", $P430&lt;&gt;"입력오류", $T$19=$P430)
        )
    )
)</f>
        <v>0</v>
      </c>
    </row>
    <row r="431" spans="1:17">
      <c r="A431" t="s">
        <v>1007</v>
      </c>
      <c r="B431" t="s">
        <v>1008</v>
      </c>
      <c r="C431" t="s">
        <v>9908</v>
      </c>
      <c r="D431" t="s">
        <v>9909</v>
      </c>
      <c r="I431">
        <f t="shared" si="19"/>
        <v>430</v>
      </c>
      <c r="J431">
        <f t="shared" si="20"/>
        <v>430</v>
      </c>
      <c r="K431">
        <f t="shared" si="18"/>
        <v>1</v>
      </c>
      <c r="L431" t="b">
        <f>COUNTIF($N$2:N431, N431)=1</f>
        <v>1</v>
      </c>
      <c r="M431" s="37">
        <f>IF( $Q431, MAX($M$1:M430)+1, 0)</f>
        <v>0</v>
      </c>
      <c r="N431" t="str" cm="1">
        <f t="array" ref="N431">INDEX($A$9:$F$1048576, $J431, $K431 )</f>
        <v>41437</v>
      </c>
      <c r="O431" t="str" cm="1">
        <f t="array" ref="O431">INDEX($B$9:$F$1048576, $J431, $K431 )</f>
        <v>주택금융공사MBS2012-34(1-7)</v>
      </c>
      <c r="P431" t="str" cm="1">
        <f t="array" ref="P431">IF( $L431, TRIM(_xll.IMDP("IR", $G$5&amp;$N431, $G$6)), "" )</f>
        <v/>
      </c>
      <c r="Q431" t="b" cm="1">
        <f t="array" ref="Q431">IF(
    $U$1=1, AND($P431&lt;&gt;"", $P431&lt;&gt;"...", $P431&lt;&gt;"입력오류"),
    IF(
        $U$18=1, AND($P431&lt;&gt;"", $P431&lt;&gt;"...", $P431&lt;&gt;"입력오류", ISNUMBER(FIND(INDEX($T$2:$T$7,$U$1),$P431))),
        IF(
            $U$17="기타", AND($P431&lt;&gt;"", $P431&lt;&gt;"...", $P431&lt;&gt;"입력오류", NOT(ISNUMBER(FIND($T$21:$T$34,$P431)))),
            AND($P431&lt;&gt;"", $P431&lt;&gt;"...", $P431&lt;&gt;"입력오류", $T$19=$P431)
        )
    )
)</f>
        <v>0</v>
      </c>
    </row>
    <row r="432" spans="1:17">
      <c r="A432" t="s">
        <v>674</v>
      </c>
      <c r="B432" t="s">
        <v>607</v>
      </c>
      <c r="C432" t="s">
        <v>9910</v>
      </c>
      <c r="D432" t="s">
        <v>9911</v>
      </c>
      <c r="I432">
        <f t="shared" si="19"/>
        <v>431</v>
      </c>
      <c r="J432">
        <f t="shared" si="20"/>
        <v>431</v>
      </c>
      <c r="K432">
        <f t="shared" si="18"/>
        <v>1</v>
      </c>
      <c r="L432" t="b">
        <f>COUNTIF($N$2:N432, N432)=1</f>
        <v>1</v>
      </c>
      <c r="M432" s="37">
        <f>IF( $Q432, MAX($M$1:M431)+1, 0)</f>
        <v>0</v>
      </c>
      <c r="N432" t="str" cm="1">
        <f t="array" ref="N432">INDEX($A$9:$F$1048576, $J432, $K432 )</f>
        <v>41438</v>
      </c>
      <c r="O432" t="str" cm="1">
        <f t="array" ref="O432">INDEX($B$9:$F$1048576, $J432, $K432 )</f>
        <v>주택금융공사MBS2012-34(1-8)</v>
      </c>
      <c r="P432" t="str" cm="1">
        <f t="array" ref="P432">IF( $L432, TRIM(_xll.IMDP("IR", $G$5&amp;$N432, $G$6)), "" )</f>
        <v/>
      </c>
      <c r="Q432" t="b" cm="1">
        <f t="array" ref="Q432">IF(
    $U$1=1, AND($P432&lt;&gt;"", $P432&lt;&gt;"...", $P432&lt;&gt;"입력오류"),
    IF(
        $U$18=1, AND($P432&lt;&gt;"", $P432&lt;&gt;"...", $P432&lt;&gt;"입력오류", ISNUMBER(FIND(INDEX($T$2:$T$7,$U$1),$P432))),
        IF(
            $U$17="기타", AND($P432&lt;&gt;"", $P432&lt;&gt;"...", $P432&lt;&gt;"입력오류", NOT(ISNUMBER(FIND($T$21:$T$34,$P432)))),
            AND($P432&lt;&gt;"", $P432&lt;&gt;"...", $P432&lt;&gt;"입력오류", $T$19=$P432)
        )
    )
)</f>
        <v>0</v>
      </c>
    </row>
    <row r="433" spans="1:17">
      <c r="A433" t="s">
        <v>1009</v>
      </c>
      <c r="B433" t="s">
        <v>1010</v>
      </c>
      <c r="C433" t="s">
        <v>9912</v>
      </c>
      <c r="D433" t="s">
        <v>9913</v>
      </c>
      <c r="I433">
        <f t="shared" si="19"/>
        <v>432</v>
      </c>
      <c r="J433">
        <f t="shared" si="20"/>
        <v>432</v>
      </c>
      <c r="K433">
        <f t="shared" si="18"/>
        <v>1</v>
      </c>
      <c r="L433" t="b">
        <f>COUNTIF($N$2:N433, N433)=1</f>
        <v>1</v>
      </c>
      <c r="M433" s="37">
        <f>IF( $Q433, MAX($M$1:M432)+1, 0)</f>
        <v>278</v>
      </c>
      <c r="N433" t="str" cm="1">
        <f t="array" ref="N433">INDEX($A$9:$F$1048576, $J433, $K433 )</f>
        <v>41440</v>
      </c>
      <c r="O433" t="str" cm="1">
        <f t="array" ref="O433">INDEX($B$9:$F$1048576, $J433, $K433 )</f>
        <v>신세계센트럴시티</v>
      </c>
      <c r="P433" t="str" cm="1">
        <f t="array" ref="P433">IF( $L433, TRIM(_xll.IMDP("IR", $G$5&amp;$N433, $G$6)), "" )</f>
        <v>공모/무보증AA-</v>
      </c>
      <c r="Q433" t="b" cm="1">
        <f t="array" ref="Q433">IF(
    $U$1=1, AND($P433&lt;&gt;"", $P433&lt;&gt;"...", $P433&lt;&gt;"입력오류"),
    IF(
        $U$18=1, AND($P433&lt;&gt;"", $P433&lt;&gt;"...", $P433&lt;&gt;"입력오류", ISNUMBER(FIND(INDEX($T$2:$T$7,$U$1),$P433))),
        IF(
            $U$17="기타", AND($P433&lt;&gt;"", $P433&lt;&gt;"...", $P433&lt;&gt;"입력오류", NOT(ISNUMBER(FIND($T$21:$T$34,$P433)))),
            AND($P433&lt;&gt;"", $P433&lt;&gt;"...", $P433&lt;&gt;"입력오류", $T$19=$P433)
        )
    )
)</f>
        <v>1</v>
      </c>
    </row>
    <row r="434" spans="1:17">
      <c r="A434" t="s">
        <v>1011</v>
      </c>
      <c r="B434" t="s">
        <v>1012</v>
      </c>
      <c r="C434" t="s">
        <v>9914</v>
      </c>
      <c r="D434" t="s">
        <v>9915</v>
      </c>
      <c r="I434">
        <f t="shared" si="19"/>
        <v>433</v>
      </c>
      <c r="J434">
        <f t="shared" si="20"/>
        <v>433</v>
      </c>
      <c r="K434">
        <f t="shared" si="18"/>
        <v>1</v>
      </c>
      <c r="L434" t="b">
        <f>COUNTIF($N$2:N434, N434)=1</f>
        <v>1</v>
      </c>
      <c r="M434" s="37">
        <f>IF( $Q434, MAX($M$1:M433)+1, 0)</f>
        <v>0</v>
      </c>
      <c r="N434" t="str" cm="1">
        <f t="array" ref="N434">INDEX($A$9:$F$1048576, $J434, $K434 )</f>
        <v>41479</v>
      </c>
      <c r="O434" t="str" cm="1">
        <f t="array" ref="O434">INDEX($B$9:$F$1048576, $J434, $K434 )</f>
        <v>주택금융공사MBS2012-35(1-7)</v>
      </c>
      <c r="P434" t="str" cm="1">
        <f t="array" ref="P434">IF( $L434, TRIM(_xll.IMDP("IR", $G$5&amp;$N434, $G$6)), "" )</f>
        <v/>
      </c>
      <c r="Q434" t="b" cm="1">
        <f t="array" ref="Q434">IF(
    $U$1=1, AND($P434&lt;&gt;"", $P434&lt;&gt;"...", $P434&lt;&gt;"입력오류"),
    IF(
        $U$18=1, AND($P434&lt;&gt;"", $P434&lt;&gt;"...", $P434&lt;&gt;"입력오류", ISNUMBER(FIND(INDEX($T$2:$T$7,$U$1),$P434))),
        IF(
            $U$17="기타", AND($P434&lt;&gt;"", $P434&lt;&gt;"...", $P434&lt;&gt;"입력오류", NOT(ISNUMBER(FIND($T$21:$T$34,$P434)))),
            AND($P434&lt;&gt;"", $P434&lt;&gt;"...", $P434&lt;&gt;"입력오류", $T$19=$P434)
        )
    )
)</f>
        <v>0</v>
      </c>
    </row>
    <row r="435" spans="1:17">
      <c r="A435" t="s">
        <v>1013</v>
      </c>
      <c r="B435" t="s">
        <v>1014</v>
      </c>
      <c r="C435" t="s">
        <v>9916</v>
      </c>
      <c r="D435" t="s">
        <v>9917</v>
      </c>
      <c r="I435">
        <f t="shared" si="19"/>
        <v>434</v>
      </c>
      <c r="J435">
        <f t="shared" si="20"/>
        <v>434</v>
      </c>
      <c r="K435">
        <f t="shared" si="18"/>
        <v>1</v>
      </c>
      <c r="L435" t="b">
        <f>COUNTIF($N$2:N435, N435)=1</f>
        <v>1</v>
      </c>
      <c r="M435" s="37">
        <f>IF( $Q435, MAX($M$1:M434)+1, 0)</f>
        <v>0</v>
      </c>
      <c r="N435" t="str" cm="1">
        <f t="array" ref="N435">INDEX($A$9:$F$1048576, $J435, $K435 )</f>
        <v>41480</v>
      </c>
      <c r="O435" t="str" cm="1">
        <f t="array" ref="O435">INDEX($B$9:$F$1048576, $J435, $K435 )</f>
        <v>주택금융공사MBS2012-35(1-8)</v>
      </c>
      <c r="P435" t="str" cm="1">
        <f t="array" ref="P435">IF( $L435, TRIM(_xll.IMDP("IR", $G$5&amp;$N435, $G$6)), "" )</f>
        <v/>
      </c>
      <c r="Q435" t="b" cm="1">
        <f t="array" ref="Q435">IF(
    $U$1=1, AND($P435&lt;&gt;"", $P435&lt;&gt;"...", $P435&lt;&gt;"입력오류"),
    IF(
        $U$18=1, AND($P435&lt;&gt;"", $P435&lt;&gt;"...", $P435&lt;&gt;"입력오류", ISNUMBER(FIND(INDEX($T$2:$T$7,$U$1),$P435))),
        IF(
            $U$17="기타", AND($P435&lt;&gt;"", $P435&lt;&gt;"...", $P435&lt;&gt;"입력오류", NOT(ISNUMBER(FIND($T$21:$T$34,$P435)))),
            AND($P435&lt;&gt;"", $P435&lt;&gt;"...", $P435&lt;&gt;"입력오류", $T$19=$P435)
        )
    )
)</f>
        <v>0</v>
      </c>
    </row>
    <row r="436" spans="1:17">
      <c r="A436" t="s">
        <v>1015</v>
      </c>
      <c r="B436" t="s">
        <v>1016</v>
      </c>
      <c r="C436" t="s">
        <v>9918</v>
      </c>
      <c r="D436" t="s">
        <v>9919</v>
      </c>
      <c r="I436">
        <f t="shared" si="19"/>
        <v>435</v>
      </c>
      <c r="J436">
        <f t="shared" si="20"/>
        <v>435</v>
      </c>
      <c r="K436">
        <f t="shared" si="18"/>
        <v>1</v>
      </c>
      <c r="L436" t="b">
        <f>COUNTIF($N$2:N436, N436)=1</f>
        <v>1</v>
      </c>
      <c r="M436" s="37">
        <f>IF( $Q436, MAX($M$1:M435)+1, 0)</f>
        <v>0</v>
      </c>
      <c r="N436" t="str" cm="1">
        <f t="array" ref="N436">INDEX($A$9:$F$1048576, $J436, $K436 )</f>
        <v>41483</v>
      </c>
      <c r="O436" t="str" cm="1">
        <f t="array" ref="O436">INDEX($B$9:$F$1048576, $J436, $K436 )</f>
        <v>주택금융공사MBS2012-36(1-1)</v>
      </c>
      <c r="P436" t="str" cm="1">
        <f t="array" ref="P436">IF( $L436, TRIM(_xll.IMDP("IR", $G$5&amp;$N436, $G$6)), "" )</f>
        <v/>
      </c>
      <c r="Q436" t="b" cm="1">
        <f t="array" ref="Q436">IF(
    $U$1=1, AND($P436&lt;&gt;"", $P436&lt;&gt;"...", $P436&lt;&gt;"입력오류"),
    IF(
        $U$18=1, AND($P436&lt;&gt;"", $P436&lt;&gt;"...", $P436&lt;&gt;"입력오류", ISNUMBER(FIND(INDEX($T$2:$T$7,$U$1),$P436))),
        IF(
            $U$17="기타", AND($P436&lt;&gt;"", $P436&lt;&gt;"...", $P436&lt;&gt;"입력오류", NOT(ISNUMBER(FIND($T$21:$T$34,$P436)))),
            AND($P436&lt;&gt;"", $P436&lt;&gt;"...", $P436&lt;&gt;"입력오류", $T$19=$P436)
        )
    )
)</f>
        <v>0</v>
      </c>
    </row>
    <row r="437" spans="1:17">
      <c r="A437" t="s">
        <v>1017</v>
      </c>
      <c r="B437" t="s">
        <v>1018</v>
      </c>
      <c r="C437" t="s">
        <v>9920</v>
      </c>
      <c r="D437" t="s">
        <v>9921</v>
      </c>
      <c r="I437">
        <f t="shared" si="19"/>
        <v>436</v>
      </c>
      <c r="J437">
        <f t="shared" si="20"/>
        <v>436</v>
      </c>
      <c r="K437">
        <f t="shared" si="18"/>
        <v>1</v>
      </c>
      <c r="L437" t="b">
        <f>COUNTIF($N$2:N437, N437)=1</f>
        <v>1</v>
      </c>
      <c r="M437" s="37">
        <f>IF( $Q437, MAX($M$1:M436)+1, 0)</f>
        <v>0</v>
      </c>
      <c r="N437" t="str" cm="1">
        <f t="array" ref="N437">INDEX($A$9:$F$1048576, $J437, $K437 )</f>
        <v>41492</v>
      </c>
      <c r="O437" t="str" cm="1">
        <f t="array" ref="O437">INDEX($B$9:$F$1048576, $J437, $K437 )</f>
        <v>주택금융공사MBS2012-40(1-8)</v>
      </c>
      <c r="P437" t="str" cm="1">
        <f t="array" ref="P437">IF( $L437, TRIM(_xll.IMDP("IR", $G$5&amp;$N437, $G$6)), "" )</f>
        <v/>
      </c>
      <c r="Q437" t="b" cm="1">
        <f t="array" ref="Q437">IF(
    $U$1=1, AND($P437&lt;&gt;"", $P437&lt;&gt;"...", $P437&lt;&gt;"입력오류"),
    IF(
        $U$18=1, AND($P437&lt;&gt;"", $P437&lt;&gt;"...", $P437&lt;&gt;"입력오류", ISNUMBER(FIND(INDEX($T$2:$T$7,$U$1),$P437))),
        IF(
            $U$17="기타", AND($P437&lt;&gt;"", $P437&lt;&gt;"...", $P437&lt;&gt;"입력오류", NOT(ISNUMBER(FIND($T$21:$T$34,$P437)))),
            AND($P437&lt;&gt;"", $P437&lt;&gt;"...", $P437&lt;&gt;"입력오류", $T$19=$P437)
        )
    )
)</f>
        <v>0</v>
      </c>
    </row>
    <row r="438" spans="1:17">
      <c r="A438" t="s">
        <v>1019</v>
      </c>
      <c r="B438" t="s">
        <v>1020</v>
      </c>
      <c r="C438" t="s">
        <v>9922</v>
      </c>
      <c r="D438" t="s">
        <v>9923</v>
      </c>
      <c r="I438">
        <f t="shared" si="19"/>
        <v>437</v>
      </c>
      <c r="J438">
        <f t="shared" si="20"/>
        <v>437</v>
      </c>
      <c r="K438">
        <f t="shared" si="18"/>
        <v>1</v>
      </c>
      <c r="L438" t="b">
        <f>COUNTIF($N$2:N438, N438)=1</f>
        <v>1</v>
      </c>
      <c r="M438" s="37">
        <f>IF( $Q438, MAX($M$1:M437)+1, 0)</f>
        <v>0</v>
      </c>
      <c r="N438" t="str" cm="1">
        <f t="array" ref="N438">INDEX($A$9:$F$1048576, $J438, $K438 )</f>
        <v>41506</v>
      </c>
      <c r="O438" t="str" cm="1">
        <f t="array" ref="O438">INDEX($B$9:$F$1048576, $J438, $K438 )</f>
        <v>주택금융공사MBS2012-37(1-1)</v>
      </c>
      <c r="P438" t="str" cm="1">
        <f t="array" ref="P438">IF( $L438, TRIM(_xll.IMDP("IR", $G$5&amp;$N438, $G$6)), "" )</f>
        <v/>
      </c>
      <c r="Q438" t="b" cm="1">
        <f t="array" ref="Q438">IF(
    $U$1=1, AND($P438&lt;&gt;"", $P438&lt;&gt;"...", $P438&lt;&gt;"입력오류"),
    IF(
        $U$18=1, AND($P438&lt;&gt;"", $P438&lt;&gt;"...", $P438&lt;&gt;"입력오류", ISNUMBER(FIND(INDEX($T$2:$T$7,$U$1),$P438))),
        IF(
            $U$17="기타", AND($P438&lt;&gt;"", $P438&lt;&gt;"...", $P438&lt;&gt;"입력오류", NOT(ISNUMBER(FIND($T$21:$T$34,$P438)))),
            AND($P438&lt;&gt;"", $P438&lt;&gt;"...", $P438&lt;&gt;"입력오류", $T$19=$P438)
        )
    )
)</f>
        <v>0</v>
      </c>
    </row>
    <row r="439" spans="1:17">
      <c r="A439" t="s">
        <v>1021</v>
      </c>
      <c r="B439" t="s">
        <v>1022</v>
      </c>
      <c r="C439" t="s">
        <v>9924</v>
      </c>
      <c r="D439" t="s">
        <v>9925</v>
      </c>
      <c r="I439">
        <f t="shared" si="19"/>
        <v>438</v>
      </c>
      <c r="J439">
        <f t="shared" si="20"/>
        <v>438</v>
      </c>
      <c r="K439">
        <f t="shared" si="18"/>
        <v>1</v>
      </c>
      <c r="L439" t="b">
        <f>COUNTIF($N$2:N439, N439)=1</f>
        <v>1</v>
      </c>
      <c r="M439" s="37">
        <f>IF( $Q439, MAX($M$1:M438)+1, 0)</f>
        <v>0</v>
      </c>
      <c r="N439" t="str" cm="1">
        <f t="array" ref="N439">INDEX($A$9:$F$1048576, $J439, $K439 )</f>
        <v>41507</v>
      </c>
      <c r="O439" t="str" cm="1">
        <f t="array" ref="O439">INDEX($B$9:$F$1048576, $J439, $K439 )</f>
        <v>주택금융공사MBS2012-38(1-1)</v>
      </c>
      <c r="P439" t="str" cm="1">
        <f t="array" ref="P439">IF( $L439, TRIM(_xll.IMDP("IR", $G$5&amp;$N439, $G$6)), "" )</f>
        <v/>
      </c>
      <c r="Q439" t="b" cm="1">
        <f t="array" ref="Q439">IF(
    $U$1=1, AND($P439&lt;&gt;"", $P439&lt;&gt;"...", $P439&lt;&gt;"입력오류"),
    IF(
        $U$18=1, AND($P439&lt;&gt;"", $P439&lt;&gt;"...", $P439&lt;&gt;"입력오류", ISNUMBER(FIND(INDEX($T$2:$T$7,$U$1),$P439))),
        IF(
            $U$17="기타", AND($P439&lt;&gt;"", $P439&lt;&gt;"...", $P439&lt;&gt;"입력오류", NOT(ISNUMBER(FIND($T$21:$T$34,$P439)))),
            AND($P439&lt;&gt;"", $P439&lt;&gt;"...", $P439&lt;&gt;"입력오류", $T$19=$P439)
        )
    )
)</f>
        <v>0</v>
      </c>
    </row>
    <row r="440" spans="1:17">
      <c r="A440" t="s">
        <v>287</v>
      </c>
      <c r="B440" t="s">
        <v>608</v>
      </c>
      <c r="C440" t="s">
        <v>9926</v>
      </c>
      <c r="D440" t="s">
        <v>9927</v>
      </c>
      <c r="I440">
        <f t="shared" si="19"/>
        <v>439</v>
      </c>
      <c r="J440">
        <f t="shared" si="20"/>
        <v>439</v>
      </c>
      <c r="K440">
        <f t="shared" si="18"/>
        <v>1</v>
      </c>
      <c r="L440" t="b">
        <f>COUNTIF($N$2:N440, N440)=1</f>
        <v>1</v>
      </c>
      <c r="M440" s="37">
        <f>IF( $Q440, MAX($M$1:M439)+1, 0)</f>
        <v>0</v>
      </c>
      <c r="N440" t="str" cm="1">
        <f t="array" ref="N440">INDEX($A$9:$F$1048576, $J440, $K440 )</f>
        <v>41525</v>
      </c>
      <c r="O440" t="str" cm="1">
        <f t="array" ref="O440">INDEX($B$9:$F$1048576, $J440, $K440 )</f>
        <v>주택금융공사MBS2012-39(1-7)</v>
      </c>
      <c r="P440" t="str" cm="1">
        <f t="array" ref="P440">IF( $L440, TRIM(_xll.IMDP("IR", $G$5&amp;$N440, $G$6)), "" )</f>
        <v/>
      </c>
      <c r="Q440" t="b" cm="1">
        <f t="array" ref="Q440">IF(
    $U$1=1, AND($P440&lt;&gt;"", $P440&lt;&gt;"...", $P440&lt;&gt;"입력오류"),
    IF(
        $U$18=1, AND($P440&lt;&gt;"", $P440&lt;&gt;"...", $P440&lt;&gt;"입력오류", ISNUMBER(FIND(INDEX($T$2:$T$7,$U$1),$P440))),
        IF(
            $U$17="기타", AND($P440&lt;&gt;"", $P440&lt;&gt;"...", $P440&lt;&gt;"입력오류", NOT(ISNUMBER(FIND($T$21:$T$34,$P440)))),
            AND($P440&lt;&gt;"", $P440&lt;&gt;"...", $P440&lt;&gt;"입력오류", $T$19=$P440)
        )
    )
)</f>
        <v>0</v>
      </c>
    </row>
    <row r="441" spans="1:17">
      <c r="A441" t="s">
        <v>1023</v>
      </c>
      <c r="B441" t="s">
        <v>1024</v>
      </c>
      <c r="C441" t="s">
        <v>9928</v>
      </c>
      <c r="D441" t="s">
        <v>9929</v>
      </c>
      <c r="I441">
        <f t="shared" si="19"/>
        <v>440</v>
      </c>
      <c r="J441">
        <f t="shared" si="20"/>
        <v>440</v>
      </c>
      <c r="K441">
        <f t="shared" si="18"/>
        <v>1</v>
      </c>
      <c r="L441" t="b">
        <f>COUNTIF($N$2:N441, N441)=1</f>
        <v>1</v>
      </c>
      <c r="M441" s="37">
        <f>IF( $Q441, MAX($M$1:M440)+1, 0)</f>
        <v>0</v>
      </c>
      <c r="N441" t="str" cm="1">
        <f t="array" ref="N441">INDEX($A$9:$F$1048576, $J441, $K441 )</f>
        <v>41526</v>
      </c>
      <c r="O441" t="str" cm="1">
        <f t="array" ref="O441">INDEX($B$9:$F$1048576, $J441, $K441 )</f>
        <v>주택금융공사MBS2012-39(1-8)</v>
      </c>
      <c r="P441" t="str" cm="1">
        <f t="array" ref="P441">IF( $L441, TRIM(_xll.IMDP("IR", $G$5&amp;$N441, $G$6)), "" )</f>
        <v/>
      </c>
      <c r="Q441" t="b" cm="1">
        <f t="array" ref="Q441">IF(
    $U$1=1, AND($P441&lt;&gt;"", $P441&lt;&gt;"...", $P441&lt;&gt;"입력오류"),
    IF(
        $U$18=1, AND($P441&lt;&gt;"", $P441&lt;&gt;"...", $P441&lt;&gt;"입력오류", ISNUMBER(FIND(INDEX($T$2:$T$7,$U$1),$P441))),
        IF(
            $U$17="기타", AND($P441&lt;&gt;"", $P441&lt;&gt;"...", $P441&lt;&gt;"입력오류", NOT(ISNUMBER(FIND($T$21:$T$34,$P441)))),
            AND($P441&lt;&gt;"", $P441&lt;&gt;"...", $P441&lt;&gt;"입력오류", $T$19=$P441)
        )
    )
)</f>
        <v>0</v>
      </c>
    </row>
    <row r="442" spans="1:17">
      <c r="A442" t="s">
        <v>1025</v>
      </c>
      <c r="B442" t="s">
        <v>1026</v>
      </c>
      <c r="C442" t="s">
        <v>9930</v>
      </c>
      <c r="D442" t="s">
        <v>9931</v>
      </c>
      <c r="I442">
        <f t="shared" si="19"/>
        <v>441</v>
      </c>
      <c r="J442">
        <f t="shared" si="20"/>
        <v>441</v>
      </c>
      <c r="K442">
        <f t="shared" si="18"/>
        <v>1</v>
      </c>
      <c r="L442" t="b">
        <f>COUNTIF($N$2:N442, N442)=1</f>
        <v>1</v>
      </c>
      <c r="M442" s="37">
        <f>IF( $Q442, MAX($M$1:M441)+1, 0)</f>
        <v>279</v>
      </c>
      <c r="N442" t="str" cm="1">
        <f t="array" ref="N442">INDEX($A$9:$F$1048576, $J442, $K442 )</f>
        <v>41534</v>
      </c>
      <c r="O442" t="str" cm="1">
        <f t="array" ref="O442">INDEX($B$9:$F$1048576, $J442, $K442 )</f>
        <v>메리츠캐피탈</v>
      </c>
      <c r="P442" t="str" cm="1">
        <f t="array" ref="P442">IF( $L442, TRIM(_xll.IMDP("IR", $G$5&amp;$N442, $G$6)), "" )</f>
        <v>기타금융채A+</v>
      </c>
      <c r="Q442" t="b" cm="1">
        <f t="array" ref="Q442">IF(
    $U$1=1, AND($P442&lt;&gt;"", $P442&lt;&gt;"...", $P442&lt;&gt;"입력오류"),
    IF(
        $U$18=1, AND($P442&lt;&gt;"", $P442&lt;&gt;"...", $P442&lt;&gt;"입력오류", ISNUMBER(FIND(INDEX($T$2:$T$7,$U$1),$P442))),
        IF(
            $U$17="기타", AND($P442&lt;&gt;"", $P442&lt;&gt;"...", $P442&lt;&gt;"입력오류", NOT(ISNUMBER(FIND($T$21:$T$34,$P442)))),
            AND($P442&lt;&gt;"", $P442&lt;&gt;"...", $P442&lt;&gt;"입력오류", $T$19=$P442)
        )
    )
)</f>
        <v>1</v>
      </c>
    </row>
    <row r="443" spans="1:17">
      <c r="A443" t="s">
        <v>1027</v>
      </c>
      <c r="B443" t="s">
        <v>1028</v>
      </c>
      <c r="C443" t="s">
        <v>9932</v>
      </c>
      <c r="D443" t="s">
        <v>9933</v>
      </c>
      <c r="I443">
        <f t="shared" si="19"/>
        <v>442</v>
      </c>
      <c r="J443">
        <f t="shared" si="20"/>
        <v>442</v>
      </c>
      <c r="K443">
        <f t="shared" si="18"/>
        <v>1</v>
      </c>
      <c r="L443" t="b">
        <f>COUNTIF($N$2:N443, N443)=1</f>
        <v>1</v>
      </c>
      <c r="M443" s="37">
        <f>IF( $Q443, MAX($M$1:M442)+1, 0)</f>
        <v>280</v>
      </c>
      <c r="N443" t="str" cm="1">
        <f t="array" ref="N443">INDEX($A$9:$F$1048576, $J443, $K443 )</f>
        <v>41543</v>
      </c>
      <c r="O443" t="str" cm="1">
        <f t="array" ref="O443">INDEX($B$9:$F$1048576, $J443, $K443 )</f>
        <v>울산항만공사</v>
      </c>
      <c r="P443" t="str" cm="1">
        <f t="array" ref="P443">IF( $L443, TRIM(_xll.IMDP("IR", $G$5&amp;$N443, $G$6)), "" )</f>
        <v>공사/공단채AAA</v>
      </c>
      <c r="Q443" t="b" cm="1">
        <f t="array" ref="Q443">IF(
    $U$1=1, AND($P443&lt;&gt;"", $P443&lt;&gt;"...", $P443&lt;&gt;"입력오류"),
    IF(
        $U$18=1, AND($P443&lt;&gt;"", $P443&lt;&gt;"...", $P443&lt;&gt;"입력오류", ISNUMBER(FIND(INDEX($T$2:$T$7,$U$1),$P443))),
        IF(
            $U$17="기타", AND($P443&lt;&gt;"", $P443&lt;&gt;"...", $P443&lt;&gt;"입력오류", NOT(ISNUMBER(FIND($T$21:$T$34,$P443)))),
            AND($P443&lt;&gt;"", $P443&lt;&gt;"...", $P443&lt;&gt;"입력오류", $T$19=$P443)
        )
    )
)</f>
        <v>1</v>
      </c>
    </row>
    <row r="444" spans="1:17">
      <c r="A444" t="s">
        <v>1029</v>
      </c>
      <c r="B444" t="s">
        <v>1030</v>
      </c>
      <c r="C444" t="s">
        <v>9934</v>
      </c>
      <c r="D444" t="s">
        <v>9935</v>
      </c>
      <c r="I444">
        <f t="shared" si="19"/>
        <v>443</v>
      </c>
      <c r="J444">
        <f t="shared" si="20"/>
        <v>443</v>
      </c>
      <c r="K444">
        <f t="shared" si="18"/>
        <v>1</v>
      </c>
      <c r="L444" t="b">
        <f>COUNTIF($N$2:N444, N444)=1</f>
        <v>1</v>
      </c>
      <c r="M444" s="37">
        <f>IF( $Q444, MAX($M$1:M443)+1, 0)</f>
        <v>0</v>
      </c>
      <c r="N444" t="str" cm="1">
        <f t="array" ref="N444">INDEX($A$9:$F$1048576, $J444, $K444 )</f>
        <v>41660</v>
      </c>
      <c r="O444" t="str" cm="1">
        <f t="array" ref="O444">INDEX($B$9:$F$1048576, $J444, $K444 )</f>
        <v>(주)삼우</v>
      </c>
      <c r="P444" t="str" cm="1">
        <f t="array" ref="P444">IF( $L444, TRIM(_xll.IMDP("IR", $G$5&amp;$N444, $G$6)), "" )</f>
        <v/>
      </c>
      <c r="Q444" t="b" cm="1">
        <f t="array" ref="Q444">IF(
    $U$1=1, AND($P444&lt;&gt;"", $P444&lt;&gt;"...", $P444&lt;&gt;"입력오류"),
    IF(
        $U$18=1, AND($P444&lt;&gt;"", $P444&lt;&gt;"...", $P444&lt;&gt;"입력오류", ISNUMBER(FIND(INDEX($T$2:$T$7,$U$1),$P444))),
        IF(
            $U$17="기타", AND($P444&lt;&gt;"", $P444&lt;&gt;"...", $P444&lt;&gt;"입력오류", NOT(ISNUMBER(FIND($T$21:$T$34,$P444)))),
            AND($P444&lt;&gt;"", $P444&lt;&gt;"...", $P444&lt;&gt;"입력오류", $T$19=$P444)
        )
    )
)</f>
        <v>0</v>
      </c>
    </row>
    <row r="445" spans="1:17">
      <c r="A445" t="s">
        <v>1031</v>
      </c>
      <c r="B445" t="s">
        <v>1032</v>
      </c>
      <c r="C445" t="s">
        <v>9936</v>
      </c>
      <c r="D445" t="s">
        <v>9937</v>
      </c>
      <c r="I445">
        <f t="shared" si="19"/>
        <v>444</v>
      </c>
      <c r="J445">
        <f t="shared" si="20"/>
        <v>444</v>
      </c>
      <c r="K445">
        <f t="shared" si="18"/>
        <v>1</v>
      </c>
      <c r="L445" t="b">
        <f>COUNTIF($N$2:N445, N445)=1</f>
        <v>1</v>
      </c>
      <c r="M445" s="37">
        <f>IF( $Q445, MAX($M$1:M444)+1, 0)</f>
        <v>0</v>
      </c>
      <c r="N445" t="str" cm="1">
        <f t="array" ref="N445">INDEX($A$9:$F$1048576, $J445, $K445 )</f>
        <v>41684</v>
      </c>
      <c r="O445" t="str" cm="1">
        <f t="array" ref="O445">INDEX($B$9:$F$1048576, $J445, $K445 )</f>
        <v>주택금융공사MBS2013-1(1-7)</v>
      </c>
      <c r="P445" t="str" cm="1">
        <f t="array" ref="P445">IF( $L445, TRIM(_xll.IMDP("IR", $G$5&amp;$N445, $G$6)), "" )</f>
        <v/>
      </c>
      <c r="Q445" t="b" cm="1">
        <f t="array" ref="Q445">IF(
    $U$1=1, AND($P445&lt;&gt;"", $P445&lt;&gt;"...", $P445&lt;&gt;"입력오류"),
    IF(
        $U$18=1, AND($P445&lt;&gt;"", $P445&lt;&gt;"...", $P445&lt;&gt;"입력오류", ISNUMBER(FIND(INDEX($T$2:$T$7,$U$1),$P445))),
        IF(
            $U$17="기타", AND($P445&lt;&gt;"", $P445&lt;&gt;"...", $P445&lt;&gt;"입력오류", NOT(ISNUMBER(FIND($T$21:$T$34,$P445)))),
            AND($P445&lt;&gt;"", $P445&lt;&gt;"...", $P445&lt;&gt;"입력오류", $T$19=$P445)
        )
    )
)</f>
        <v>0</v>
      </c>
    </row>
    <row r="446" spans="1:17">
      <c r="A446" t="s">
        <v>1033</v>
      </c>
      <c r="B446" t="s">
        <v>1034</v>
      </c>
      <c r="C446" t="s">
        <v>9938</v>
      </c>
      <c r="D446" t="s">
        <v>9939</v>
      </c>
      <c r="I446">
        <f t="shared" si="19"/>
        <v>445</v>
      </c>
      <c r="J446">
        <f t="shared" si="20"/>
        <v>445</v>
      </c>
      <c r="K446">
        <f t="shared" si="18"/>
        <v>1</v>
      </c>
      <c r="L446" t="b">
        <f>COUNTIF($N$2:N446, N446)=1</f>
        <v>1</v>
      </c>
      <c r="M446" s="37">
        <f>IF( $Q446, MAX($M$1:M445)+1, 0)</f>
        <v>0</v>
      </c>
      <c r="N446" t="str" cm="1">
        <f t="array" ref="N446">INDEX($A$9:$F$1048576, $J446, $K446 )</f>
        <v>41685</v>
      </c>
      <c r="O446" t="str" cm="1">
        <f t="array" ref="O446">INDEX($B$9:$F$1048576, $J446, $K446 )</f>
        <v>주택금융공사MBS2013-1(1-8)</v>
      </c>
      <c r="P446" t="str" cm="1">
        <f t="array" ref="P446">IF( $L446, TRIM(_xll.IMDP("IR", $G$5&amp;$N446, $G$6)), "" )</f>
        <v/>
      </c>
      <c r="Q446" t="b" cm="1">
        <f t="array" ref="Q446">IF(
    $U$1=1, AND($P446&lt;&gt;"", $P446&lt;&gt;"...", $P446&lt;&gt;"입력오류"),
    IF(
        $U$18=1, AND($P446&lt;&gt;"", $P446&lt;&gt;"...", $P446&lt;&gt;"입력오류", ISNUMBER(FIND(INDEX($T$2:$T$7,$U$1),$P446))),
        IF(
            $U$17="기타", AND($P446&lt;&gt;"", $P446&lt;&gt;"...", $P446&lt;&gt;"입력오류", NOT(ISNUMBER(FIND($T$21:$T$34,$P446)))),
            AND($P446&lt;&gt;"", $P446&lt;&gt;"...", $P446&lt;&gt;"입력오류", $T$19=$P446)
        )
    )
)</f>
        <v>0</v>
      </c>
    </row>
    <row r="447" spans="1:17">
      <c r="A447" t="s">
        <v>1035</v>
      </c>
      <c r="B447" t="s">
        <v>1036</v>
      </c>
      <c r="C447" t="s">
        <v>9940</v>
      </c>
      <c r="D447" t="s">
        <v>9941</v>
      </c>
      <c r="I447">
        <f t="shared" si="19"/>
        <v>446</v>
      </c>
      <c r="J447">
        <f t="shared" si="20"/>
        <v>446</v>
      </c>
      <c r="K447">
        <f t="shared" si="18"/>
        <v>1</v>
      </c>
      <c r="L447" t="b">
        <f>COUNTIF($N$2:N447, N447)=1</f>
        <v>1</v>
      </c>
      <c r="M447" s="37">
        <f>IF( $Q447, MAX($M$1:M446)+1, 0)</f>
        <v>0</v>
      </c>
      <c r="N447" t="str" cm="1">
        <f t="array" ref="N447">INDEX($A$9:$F$1048576, $J447, $K447 )</f>
        <v>41724</v>
      </c>
      <c r="O447" t="str" cm="1">
        <f t="array" ref="O447">INDEX($B$9:$F$1048576, $J447, $K447 )</f>
        <v>주택금융공사MBS2013-3(1-7)</v>
      </c>
      <c r="P447" t="str" cm="1">
        <f t="array" ref="P447">IF( $L447, TRIM(_xll.IMDP("IR", $G$5&amp;$N447, $G$6)), "" )</f>
        <v/>
      </c>
      <c r="Q447" t="b" cm="1">
        <f t="array" ref="Q447">IF(
    $U$1=1, AND($P447&lt;&gt;"", $P447&lt;&gt;"...", $P447&lt;&gt;"입력오류"),
    IF(
        $U$18=1, AND($P447&lt;&gt;"", $P447&lt;&gt;"...", $P447&lt;&gt;"입력오류", ISNUMBER(FIND(INDEX($T$2:$T$7,$U$1),$P447))),
        IF(
            $U$17="기타", AND($P447&lt;&gt;"", $P447&lt;&gt;"...", $P447&lt;&gt;"입력오류", NOT(ISNUMBER(FIND($T$21:$T$34,$P447)))),
            AND($P447&lt;&gt;"", $P447&lt;&gt;"...", $P447&lt;&gt;"입력오류", $T$19=$P447)
        )
    )
)</f>
        <v>0</v>
      </c>
    </row>
    <row r="448" spans="1:17">
      <c r="A448" t="s">
        <v>1037</v>
      </c>
      <c r="B448" t="s">
        <v>1038</v>
      </c>
      <c r="C448" t="s">
        <v>9942</v>
      </c>
      <c r="D448" t="s">
        <v>9943</v>
      </c>
      <c r="I448">
        <f t="shared" si="19"/>
        <v>447</v>
      </c>
      <c r="J448">
        <f t="shared" si="20"/>
        <v>447</v>
      </c>
      <c r="K448">
        <f t="shared" si="18"/>
        <v>1</v>
      </c>
      <c r="L448" t="b">
        <f>COUNTIF($N$2:N448, N448)=1</f>
        <v>1</v>
      </c>
      <c r="M448" s="37">
        <f>IF( $Q448, MAX($M$1:M447)+1, 0)</f>
        <v>0</v>
      </c>
      <c r="N448" t="str" cm="1">
        <f t="array" ref="N448">INDEX($A$9:$F$1048576, $J448, $K448 )</f>
        <v>41725</v>
      </c>
      <c r="O448" t="str" cm="1">
        <f t="array" ref="O448">INDEX($B$9:$F$1048576, $J448, $K448 )</f>
        <v>주택금융공사MBS2013-3(1-8)</v>
      </c>
      <c r="P448" t="str" cm="1">
        <f t="array" ref="P448">IF( $L448, TRIM(_xll.IMDP("IR", $G$5&amp;$N448, $G$6)), "" )</f>
        <v/>
      </c>
      <c r="Q448" t="b" cm="1">
        <f t="array" ref="Q448">IF(
    $U$1=1, AND($P448&lt;&gt;"", $P448&lt;&gt;"...", $P448&lt;&gt;"입력오류"),
    IF(
        $U$18=1, AND($P448&lt;&gt;"", $P448&lt;&gt;"...", $P448&lt;&gt;"입력오류", ISNUMBER(FIND(INDEX($T$2:$T$7,$U$1),$P448))),
        IF(
            $U$17="기타", AND($P448&lt;&gt;"", $P448&lt;&gt;"...", $P448&lt;&gt;"입력오류", NOT(ISNUMBER(FIND($T$21:$T$34,$P448)))),
            AND($P448&lt;&gt;"", $P448&lt;&gt;"...", $P448&lt;&gt;"입력오류", $T$19=$P448)
        )
    )
)</f>
        <v>0</v>
      </c>
    </row>
    <row r="449" spans="1:17">
      <c r="A449" t="s">
        <v>267</v>
      </c>
      <c r="B449" t="s">
        <v>57</v>
      </c>
      <c r="C449" t="s">
        <v>9944</v>
      </c>
      <c r="D449" t="s">
        <v>9945</v>
      </c>
      <c r="I449">
        <f t="shared" si="19"/>
        <v>448</v>
      </c>
      <c r="J449">
        <f t="shared" si="20"/>
        <v>448</v>
      </c>
      <c r="K449">
        <f t="shared" si="18"/>
        <v>1</v>
      </c>
      <c r="L449" t="b">
        <f>COUNTIF($N$2:N449, N449)=1</f>
        <v>1</v>
      </c>
      <c r="M449" s="37">
        <f>IF( $Q449, MAX($M$1:M448)+1, 0)</f>
        <v>0</v>
      </c>
      <c r="N449" t="str" cm="1">
        <f t="array" ref="N449">INDEX($A$9:$F$1048576, $J449, $K449 )</f>
        <v>41728</v>
      </c>
      <c r="O449" t="str" cm="1">
        <f t="array" ref="O449">INDEX($B$9:$F$1048576, $J449, $K449 )</f>
        <v>동원건설산업</v>
      </c>
      <c r="P449" t="str" cm="1">
        <f t="array" ref="P449">IF( $L449, TRIM(_xll.IMDP("IR", $G$5&amp;$N449, $G$6)), "" )</f>
        <v/>
      </c>
      <c r="Q449" t="b" cm="1">
        <f t="array" ref="Q449">IF(
    $U$1=1, AND($P449&lt;&gt;"", $P449&lt;&gt;"...", $P449&lt;&gt;"입력오류"),
    IF(
        $U$18=1, AND($P449&lt;&gt;"", $P449&lt;&gt;"...", $P449&lt;&gt;"입력오류", ISNUMBER(FIND(INDEX($T$2:$T$7,$U$1),$P449))),
        IF(
            $U$17="기타", AND($P449&lt;&gt;"", $P449&lt;&gt;"...", $P449&lt;&gt;"입력오류", NOT(ISNUMBER(FIND($T$21:$T$34,$P449)))),
            AND($P449&lt;&gt;"", $P449&lt;&gt;"...", $P449&lt;&gt;"입력오류", $T$19=$P449)
        )
    )
)</f>
        <v>0</v>
      </c>
    </row>
    <row r="450" spans="1:17">
      <c r="A450" t="s">
        <v>326</v>
      </c>
      <c r="B450" t="s">
        <v>93</v>
      </c>
      <c r="C450" t="s">
        <v>9946</v>
      </c>
      <c r="D450" t="s">
        <v>9947</v>
      </c>
      <c r="I450">
        <f t="shared" si="19"/>
        <v>449</v>
      </c>
      <c r="J450">
        <f t="shared" si="20"/>
        <v>449</v>
      </c>
      <c r="K450">
        <f t="shared" ref="K450:K513" si="21">IF( $I450&gt;$G$4, NA(), IF($I450&gt;$G$3, 5, IF($I450&gt;$G$2, 3, 1 ) ) )</f>
        <v>1</v>
      </c>
      <c r="L450" t="b">
        <f>COUNTIF($N$2:N450, N450)=1</f>
        <v>1</v>
      </c>
      <c r="M450" s="37">
        <f>IF( $Q450, MAX($M$1:M449)+1, 0)</f>
        <v>0</v>
      </c>
      <c r="N450" t="str" cm="1">
        <f t="array" ref="N450">INDEX($A$9:$F$1048576, $J450, $K450 )</f>
        <v>41776</v>
      </c>
      <c r="O450" t="str" cm="1">
        <f t="array" ref="O450">INDEX($B$9:$F$1048576, $J450, $K450 )</f>
        <v>주택금융공사MBS2013-5(1-7)</v>
      </c>
      <c r="P450" t="str" cm="1">
        <f t="array" ref="P450">IF( $L450, TRIM(_xll.IMDP("IR", $G$5&amp;$N450, $G$6)), "" )</f>
        <v/>
      </c>
      <c r="Q450" t="b" cm="1">
        <f t="array" ref="Q450">IF(
    $U$1=1, AND($P450&lt;&gt;"", $P450&lt;&gt;"...", $P450&lt;&gt;"입력오류"),
    IF(
        $U$18=1, AND($P450&lt;&gt;"", $P450&lt;&gt;"...", $P450&lt;&gt;"입력오류", ISNUMBER(FIND(INDEX($T$2:$T$7,$U$1),$P450))),
        IF(
            $U$17="기타", AND($P450&lt;&gt;"", $P450&lt;&gt;"...", $P450&lt;&gt;"입력오류", NOT(ISNUMBER(FIND($T$21:$T$34,$P450)))),
            AND($P450&lt;&gt;"", $P450&lt;&gt;"...", $P450&lt;&gt;"입력오류", $T$19=$P450)
        )
    )
)</f>
        <v>0</v>
      </c>
    </row>
    <row r="451" spans="1:17">
      <c r="A451" t="s">
        <v>1039</v>
      </c>
      <c r="B451" t="s">
        <v>1040</v>
      </c>
      <c r="C451" t="s">
        <v>9948</v>
      </c>
      <c r="D451" t="s">
        <v>9949</v>
      </c>
      <c r="I451">
        <f t="shared" ref="I451:I514" si="22">ROW()-1</f>
        <v>450</v>
      </c>
      <c r="J451">
        <f t="shared" ref="J451:J514" si="23">IF( $I451&gt;$G$4, NA(), IF($I451&gt;$G$3, $I451-$G$3, IF($I451&gt;$G$2, $I451-$G$2, $I451 ) ) )</f>
        <v>450</v>
      </c>
      <c r="K451">
        <f t="shared" si="21"/>
        <v>1</v>
      </c>
      <c r="L451" t="b">
        <f>COUNTIF($N$2:N451, N451)=1</f>
        <v>1</v>
      </c>
      <c r="M451" s="37">
        <f>IF( $Q451, MAX($M$1:M450)+1, 0)</f>
        <v>0</v>
      </c>
      <c r="N451" t="str" cm="1">
        <f t="array" ref="N451">INDEX($A$9:$F$1048576, $J451, $K451 )</f>
        <v>41777</v>
      </c>
      <c r="O451" t="str" cm="1">
        <f t="array" ref="O451">INDEX($B$9:$F$1048576, $J451, $K451 )</f>
        <v>주택금융공사MBS2013-5(1-8)</v>
      </c>
      <c r="P451" t="str" cm="1">
        <f t="array" ref="P451">IF( $L451, TRIM(_xll.IMDP("IR", $G$5&amp;$N451, $G$6)), "" )</f>
        <v/>
      </c>
      <c r="Q451" t="b" cm="1">
        <f t="array" ref="Q451">IF(
    $U$1=1, AND($P451&lt;&gt;"", $P451&lt;&gt;"...", $P451&lt;&gt;"입력오류"),
    IF(
        $U$18=1, AND($P451&lt;&gt;"", $P451&lt;&gt;"...", $P451&lt;&gt;"입력오류", ISNUMBER(FIND(INDEX($T$2:$T$7,$U$1),$P451))),
        IF(
            $U$17="기타", AND($P451&lt;&gt;"", $P451&lt;&gt;"...", $P451&lt;&gt;"입력오류", NOT(ISNUMBER(FIND($T$21:$T$34,$P451)))),
            AND($P451&lt;&gt;"", $P451&lt;&gt;"...", $P451&lt;&gt;"입력오류", $T$19=$P451)
        )
    )
)</f>
        <v>0</v>
      </c>
    </row>
    <row r="452" spans="1:17">
      <c r="A452" t="s">
        <v>1041</v>
      </c>
      <c r="B452" t="s">
        <v>1042</v>
      </c>
      <c r="C452" t="s">
        <v>9950</v>
      </c>
      <c r="D452" t="s">
        <v>9951</v>
      </c>
      <c r="I452">
        <f t="shared" si="22"/>
        <v>451</v>
      </c>
      <c r="J452">
        <f t="shared" si="23"/>
        <v>451</v>
      </c>
      <c r="K452">
        <f t="shared" si="21"/>
        <v>1</v>
      </c>
      <c r="L452" t="b">
        <f>COUNTIF($N$2:N452, N452)=1</f>
        <v>1</v>
      </c>
      <c r="M452" s="37">
        <f>IF( $Q452, MAX($M$1:M451)+1, 0)</f>
        <v>0</v>
      </c>
      <c r="N452" t="str" cm="1">
        <f t="array" ref="N452">INDEX($A$9:$F$1048576, $J452, $K452 )</f>
        <v>41785</v>
      </c>
      <c r="O452" t="str" cm="1">
        <f t="array" ref="O452">INDEX($B$9:$F$1048576, $J452, $K452 )</f>
        <v>주택금융공사MBS2013-6(1-7)</v>
      </c>
      <c r="P452" t="str" cm="1">
        <f t="array" ref="P452">IF( $L452, TRIM(_xll.IMDP("IR", $G$5&amp;$N452, $G$6)), "" )</f>
        <v/>
      </c>
      <c r="Q452" t="b" cm="1">
        <f t="array" ref="Q452">IF(
    $U$1=1, AND($P452&lt;&gt;"", $P452&lt;&gt;"...", $P452&lt;&gt;"입력오류"),
    IF(
        $U$18=1, AND($P452&lt;&gt;"", $P452&lt;&gt;"...", $P452&lt;&gt;"입력오류", ISNUMBER(FIND(INDEX($T$2:$T$7,$U$1),$P452))),
        IF(
            $U$17="기타", AND($P452&lt;&gt;"", $P452&lt;&gt;"...", $P452&lt;&gt;"입력오류", NOT(ISNUMBER(FIND($T$21:$T$34,$P452)))),
            AND($P452&lt;&gt;"", $P452&lt;&gt;"...", $P452&lt;&gt;"입력오류", $T$19=$P452)
        )
    )
)</f>
        <v>0</v>
      </c>
    </row>
    <row r="453" spans="1:17">
      <c r="A453" t="s">
        <v>1043</v>
      </c>
      <c r="B453" t="s">
        <v>1044</v>
      </c>
      <c r="C453" t="s">
        <v>9952</v>
      </c>
      <c r="D453" t="s">
        <v>9953</v>
      </c>
      <c r="I453">
        <f t="shared" si="22"/>
        <v>452</v>
      </c>
      <c r="J453">
        <f t="shared" si="23"/>
        <v>452</v>
      </c>
      <c r="K453">
        <f t="shared" si="21"/>
        <v>1</v>
      </c>
      <c r="L453" t="b">
        <f>COUNTIF($N$2:N453, N453)=1</f>
        <v>1</v>
      </c>
      <c r="M453" s="37">
        <f>IF( $Q453, MAX($M$1:M452)+1, 0)</f>
        <v>0</v>
      </c>
      <c r="N453" t="str" cm="1">
        <f t="array" ref="N453">INDEX($A$9:$F$1048576, $J453, $K453 )</f>
        <v>41786</v>
      </c>
      <c r="O453" t="str" cm="1">
        <f t="array" ref="O453">INDEX($B$9:$F$1048576, $J453, $K453 )</f>
        <v>주택금융공사MBS2013-6(1-8)</v>
      </c>
      <c r="P453" t="str" cm="1">
        <f t="array" ref="P453">IF( $L453, TRIM(_xll.IMDP("IR", $G$5&amp;$N453, $G$6)), "" )</f>
        <v/>
      </c>
      <c r="Q453" t="b" cm="1">
        <f t="array" ref="Q453">IF(
    $U$1=1, AND($P453&lt;&gt;"", $P453&lt;&gt;"...", $P453&lt;&gt;"입력오류"),
    IF(
        $U$18=1, AND($P453&lt;&gt;"", $P453&lt;&gt;"...", $P453&lt;&gt;"입력오류", ISNUMBER(FIND(INDEX($T$2:$T$7,$U$1),$P453))),
        IF(
            $U$17="기타", AND($P453&lt;&gt;"", $P453&lt;&gt;"...", $P453&lt;&gt;"입력오류", NOT(ISNUMBER(FIND($T$21:$T$34,$P453)))),
            AND($P453&lt;&gt;"", $P453&lt;&gt;"...", $P453&lt;&gt;"입력오류", $T$19=$P453)
        )
    )
)</f>
        <v>0</v>
      </c>
    </row>
    <row r="454" spans="1:17">
      <c r="A454" t="s">
        <v>1045</v>
      </c>
      <c r="B454" t="s">
        <v>1046</v>
      </c>
      <c r="C454" t="s">
        <v>9954</v>
      </c>
      <c r="D454" t="s">
        <v>9955</v>
      </c>
      <c r="I454">
        <f t="shared" si="22"/>
        <v>453</v>
      </c>
      <c r="J454">
        <f t="shared" si="23"/>
        <v>453</v>
      </c>
      <c r="K454">
        <f t="shared" si="21"/>
        <v>1</v>
      </c>
      <c r="L454" t="b">
        <f>COUNTIF($N$2:N454, N454)=1</f>
        <v>1</v>
      </c>
      <c r="M454" s="37">
        <f>IF( $Q454, MAX($M$1:M453)+1, 0)</f>
        <v>0</v>
      </c>
      <c r="N454" t="str" cm="1">
        <f t="array" ref="N454">INDEX($A$9:$F$1048576, $J454, $K454 )</f>
        <v>41967</v>
      </c>
      <c r="O454" t="str" cm="1">
        <f t="array" ref="O454">INDEX($B$9:$F$1048576, $J454, $K454 )</f>
        <v>주택금융공사MBS2013-8(1-7)</v>
      </c>
      <c r="P454" t="str" cm="1">
        <f t="array" ref="P454">IF( $L454, TRIM(_xll.IMDP("IR", $G$5&amp;$N454, $G$6)), "" )</f>
        <v/>
      </c>
      <c r="Q454" t="b" cm="1">
        <f t="array" ref="Q454">IF(
    $U$1=1, AND($P454&lt;&gt;"", $P454&lt;&gt;"...", $P454&lt;&gt;"입력오류"),
    IF(
        $U$18=1, AND($P454&lt;&gt;"", $P454&lt;&gt;"...", $P454&lt;&gt;"입력오류", ISNUMBER(FIND(INDEX($T$2:$T$7,$U$1),$P454))),
        IF(
            $U$17="기타", AND($P454&lt;&gt;"", $P454&lt;&gt;"...", $P454&lt;&gt;"입력오류", NOT(ISNUMBER(FIND($T$21:$T$34,$P454)))),
            AND($P454&lt;&gt;"", $P454&lt;&gt;"...", $P454&lt;&gt;"입력오류", $T$19=$P454)
        )
    )
)</f>
        <v>0</v>
      </c>
    </row>
    <row r="455" spans="1:17">
      <c r="A455" t="s">
        <v>1047</v>
      </c>
      <c r="B455" t="s">
        <v>1048</v>
      </c>
      <c r="C455" t="s">
        <v>9956</v>
      </c>
      <c r="D455" t="s">
        <v>9957</v>
      </c>
      <c r="I455">
        <f t="shared" si="22"/>
        <v>454</v>
      </c>
      <c r="J455">
        <f t="shared" si="23"/>
        <v>454</v>
      </c>
      <c r="K455">
        <f t="shared" si="21"/>
        <v>1</v>
      </c>
      <c r="L455" t="b">
        <f>COUNTIF($N$2:N455, N455)=1</f>
        <v>1</v>
      </c>
      <c r="M455" s="37">
        <f>IF( $Q455, MAX($M$1:M454)+1, 0)</f>
        <v>0</v>
      </c>
      <c r="N455" t="str" cm="1">
        <f t="array" ref="N455">INDEX($A$9:$F$1048576, $J455, $K455 )</f>
        <v>41968</v>
      </c>
      <c r="O455" t="str" cm="1">
        <f t="array" ref="O455">INDEX($B$9:$F$1048576, $J455, $K455 )</f>
        <v>주택금융공사MBS2013-8(1-8)</v>
      </c>
      <c r="P455" t="str" cm="1">
        <f t="array" ref="P455">IF( $L455, TRIM(_xll.IMDP("IR", $G$5&amp;$N455, $G$6)), "" )</f>
        <v/>
      </c>
      <c r="Q455" t="b" cm="1">
        <f t="array" ref="Q455">IF(
    $U$1=1, AND($P455&lt;&gt;"", $P455&lt;&gt;"...", $P455&lt;&gt;"입력오류"),
    IF(
        $U$18=1, AND($P455&lt;&gt;"", $P455&lt;&gt;"...", $P455&lt;&gt;"입력오류", ISNUMBER(FIND(INDEX($T$2:$T$7,$U$1),$P455))),
        IF(
            $U$17="기타", AND($P455&lt;&gt;"", $P455&lt;&gt;"...", $P455&lt;&gt;"입력오류", NOT(ISNUMBER(FIND($T$21:$T$34,$P455)))),
            AND($P455&lt;&gt;"", $P455&lt;&gt;"...", $P455&lt;&gt;"입력오류", $T$19=$P455)
        )
    )
)</f>
        <v>0</v>
      </c>
    </row>
    <row r="456" spans="1:17">
      <c r="A456" t="s">
        <v>1049</v>
      </c>
      <c r="B456" t="s">
        <v>1050</v>
      </c>
      <c r="C456" t="s">
        <v>9958</v>
      </c>
      <c r="D456" t="s">
        <v>9959</v>
      </c>
      <c r="I456">
        <f t="shared" si="22"/>
        <v>455</v>
      </c>
      <c r="J456">
        <f t="shared" si="23"/>
        <v>455</v>
      </c>
      <c r="K456">
        <f t="shared" si="21"/>
        <v>1</v>
      </c>
      <c r="L456" t="b">
        <f>COUNTIF($N$2:N456, N456)=1</f>
        <v>1</v>
      </c>
      <c r="M456" s="37">
        <f>IF( $Q456, MAX($M$1:M455)+1, 0)</f>
        <v>281</v>
      </c>
      <c r="N456" t="str" cm="1">
        <f t="array" ref="N456">INDEX($A$9:$F$1048576, $J456, $K456 )</f>
        <v>41970</v>
      </c>
      <c r="O456" t="str" cm="1">
        <f t="array" ref="O456">INDEX($B$9:$F$1048576, $J456, $K456 )</f>
        <v>동아에스티</v>
      </c>
      <c r="P456" t="str" cm="1">
        <f t="array" ref="P456">IF( $L456, TRIM(_xll.IMDP("IR", $G$5&amp;$N456, $G$6)), "" )</f>
        <v>공모/무보증A+</v>
      </c>
      <c r="Q456" t="b" cm="1">
        <f t="array" ref="Q456">IF(
    $U$1=1, AND($P456&lt;&gt;"", $P456&lt;&gt;"...", $P456&lt;&gt;"입력오류"),
    IF(
        $U$18=1, AND($P456&lt;&gt;"", $P456&lt;&gt;"...", $P456&lt;&gt;"입력오류", ISNUMBER(FIND(INDEX($T$2:$T$7,$U$1),$P456))),
        IF(
            $U$17="기타", AND($P456&lt;&gt;"", $P456&lt;&gt;"...", $P456&lt;&gt;"입력오류", NOT(ISNUMBER(FIND($T$21:$T$34,$P456)))),
            AND($P456&lt;&gt;"", $P456&lt;&gt;"...", $P456&lt;&gt;"입력오류", $T$19=$P456)
        )
    )
)</f>
        <v>1</v>
      </c>
    </row>
    <row r="457" spans="1:17">
      <c r="A457" t="s">
        <v>1051</v>
      </c>
      <c r="B457" t="s">
        <v>1052</v>
      </c>
      <c r="C457" t="s">
        <v>9960</v>
      </c>
      <c r="D457" t="s">
        <v>9961</v>
      </c>
      <c r="I457">
        <f t="shared" si="22"/>
        <v>456</v>
      </c>
      <c r="J457">
        <f t="shared" si="23"/>
        <v>456</v>
      </c>
      <c r="K457">
        <f t="shared" si="21"/>
        <v>1</v>
      </c>
      <c r="L457" t="b">
        <f>COUNTIF($N$2:N457, N457)=1</f>
        <v>1</v>
      </c>
      <c r="M457" s="37">
        <f>IF( $Q457, MAX($M$1:M456)+1, 0)</f>
        <v>0</v>
      </c>
      <c r="N457" t="str" cm="1">
        <f t="array" ref="N457">INDEX($A$9:$F$1048576, $J457, $K457 )</f>
        <v>42000</v>
      </c>
      <c r="O457" t="str" cm="1">
        <f t="array" ref="O457">INDEX($B$9:$F$1048576, $J457, $K457 )</f>
        <v>주택금융공사MBS2013-9(1-7)</v>
      </c>
      <c r="P457" t="str" cm="1">
        <f t="array" ref="P457">IF( $L457, TRIM(_xll.IMDP("IR", $G$5&amp;$N457, $G$6)), "" )</f>
        <v/>
      </c>
      <c r="Q457" t="b" cm="1">
        <f t="array" ref="Q457">IF(
    $U$1=1, AND($P457&lt;&gt;"", $P457&lt;&gt;"...", $P457&lt;&gt;"입력오류"),
    IF(
        $U$18=1, AND($P457&lt;&gt;"", $P457&lt;&gt;"...", $P457&lt;&gt;"입력오류", ISNUMBER(FIND(INDEX($T$2:$T$7,$U$1),$P457))),
        IF(
            $U$17="기타", AND($P457&lt;&gt;"", $P457&lt;&gt;"...", $P457&lt;&gt;"입력오류", NOT(ISNUMBER(FIND($T$21:$T$34,$P457)))),
            AND($P457&lt;&gt;"", $P457&lt;&gt;"...", $P457&lt;&gt;"입력오류", $T$19=$P457)
        )
    )
)</f>
        <v>0</v>
      </c>
    </row>
    <row r="458" spans="1:17">
      <c r="A458" t="s">
        <v>1053</v>
      </c>
      <c r="B458" t="s">
        <v>1054</v>
      </c>
      <c r="C458" t="s">
        <v>9962</v>
      </c>
      <c r="D458" t="s">
        <v>9963</v>
      </c>
      <c r="I458">
        <f t="shared" si="22"/>
        <v>457</v>
      </c>
      <c r="J458">
        <f t="shared" si="23"/>
        <v>457</v>
      </c>
      <c r="K458">
        <f t="shared" si="21"/>
        <v>1</v>
      </c>
      <c r="L458" t="b">
        <f>COUNTIF($N$2:N458, N458)=1</f>
        <v>1</v>
      </c>
      <c r="M458" s="37">
        <f>IF( $Q458, MAX($M$1:M457)+1, 0)</f>
        <v>0</v>
      </c>
      <c r="N458" t="str" cm="1">
        <f t="array" ref="N458">INDEX($A$9:$F$1048576, $J458, $K458 )</f>
        <v>42001</v>
      </c>
      <c r="O458" t="str" cm="1">
        <f t="array" ref="O458">INDEX($B$9:$F$1048576, $J458, $K458 )</f>
        <v>주택금융공사MBS2013-9(1-8)</v>
      </c>
      <c r="P458" t="str" cm="1">
        <f t="array" ref="P458">IF( $L458, TRIM(_xll.IMDP("IR", $G$5&amp;$N458, $G$6)), "" )</f>
        <v/>
      </c>
      <c r="Q458" t="b" cm="1">
        <f t="array" ref="Q458">IF(
    $U$1=1, AND($P458&lt;&gt;"", $P458&lt;&gt;"...", $P458&lt;&gt;"입력오류"),
    IF(
        $U$18=1, AND($P458&lt;&gt;"", $P458&lt;&gt;"...", $P458&lt;&gt;"입력오류", ISNUMBER(FIND(INDEX($T$2:$T$7,$U$1),$P458))),
        IF(
            $U$17="기타", AND($P458&lt;&gt;"", $P458&lt;&gt;"...", $P458&lt;&gt;"입력오류", NOT(ISNUMBER(FIND($T$21:$T$34,$P458)))),
            AND($P458&lt;&gt;"", $P458&lt;&gt;"...", $P458&lt;&gt;"입력오류", $T$19=$P458)
        )
    )
)</f>
        <v>0</v>
      </c>
    </row>
    <row r="459" spans="1:17">
      <c r="A459" t="s">
        <v>1055</v>
      </c>
      <c r="B459" t="s">
        <v>1056</v>
      </c>
      <c r="C459" t="s">
        <v>9964</v>
      </c>
      <c r="D459" t="s">
        <v>9965</v>
      </c>
      <c r="I459">
        <f t="shared" si="22"/>
        <v>458</v>
      </c>
      <c r="J459">
        <f t="shared" si="23"/>
        <v>458</v>
      </c>
      <c r="K459">
        <f t="shared" si="21"/>
        <v>1</v>
      </c>
      <c r="L459" t="b">
        <f>COUNTIF($N$2:N459, N459)=1</f>
        <v>1</v>
      </c>
      <c r="M459" s="37">
        <f>IF( $Q459, MAX($M$1:M458)+1, 0)</f>
        <v>0</v>
      </c>
      <c r="N459" t="str" cm="1">
        <f t="array" ref="N459">INDEX($A$9:$F$1048576, $J459, $K459 )</f>
        <v>42008</v>
      </c>
      <c r="O459" t="str" cm="1">
        <f t="array" ref="O459">INDEX($B$9:$F$1048576, $J459, $K459 )</f>
        <v>주택금융공사MBS2013-11(1-1)</v>
      </c>
      <c r="P459" t="str" cm="1">
        <f t="array" ref="P459">IF( $L459, TRIM(_xll.IMDP("IR", $G$5&amp;$N459, $G$6)), "" )</f>
        <v/>
      </c>
      <c r="Q459" t="b" cm="1">
        <f t="array" ref="Q459">IF(
    $U$1=1, AND($P459&lt;&gt;"", $P459&lt;&gt;"...", $P459&lt;&gt;"입력오류"),
    IF(
        $U$18=1, AND($P459&lt;&gt;"", $P459&lt;&gt;"...", $P459&lt;&gt;"입력오류", ISNUMBER(FIND(INDEX($T$2:$T$7,$U$1),$P459))),
        IF(
            $U$17="기타", AND($P459&lt;&gt;"", $P459&lt;&gt;"...", $P459&lt;&gt;"입력오류", NOT(ISNUMBER(FIND($T$21:$T$34,$P459)))),
            AND($P459&lt;&gt;"", $P459&lt;&gt;"...", $P459&lt;&gt;"입력오류", $T$19=$P459)
        )
    )
)</f>
        <v>0</v>
      </c>
    </row>
    <row r="460" spans="1:17">
      <c r="A460" t="s">
        <v>1057</v>
      </c>
      <c r="B460" t="s">
        <v>1058</v>
      </c>
      <c r="C460" t="s">
        <v>9966</v>
      </c>
      <c r="D460" t="s">
        <v>9967</v>
      </c>
      <c r="I460">
        <f t="shared" si="22"/>
        <v>459</v>
      </c>
      <c r="J460">
        <f t="shared" si="23"/>
        <v>459</v>
      </c>
      <c r="K460">
        <f t="shared" si="21"/>
        <v>1</v>
      </c>
      <c r="L460" t="b">
        <f>COUNTIF($N$2:N460, N460)=1</f>
        <v>1</v>
      </c>
      <c r="M460" s="37">
        <f>IF( $Q460, MAX($M$1:M459)+1, 0)</f>
        <v>0</v>
      </c>
      <c r="N460" t="str" cm="1">
        <f t="array" ref="N460">INDEX($A$9:$F$1048576, $J460, $K460 )</f>
        <v>42009</v>
      </c>
      <c r="O460" t="str" cm="1">
        <f t="array" ref="O460">INDEX($B$9:$F$1048576, $J460, $K460 )</f>
        <v>주택금융공사MBS2013-12(1-1)</v>
      </c>
      <c r="P460" t="str" cm="1">
        <f t="array" ref="P460">IF( $L460, TRIM(_xll.IMDP("IR", $G$5&amp;$N460, $G$6)), "" )</f>
        <v/>
      </c>
      <c r="Q460" t="b" cm="1">
        <f t="array" ref="Q460">IF(
    $U$1=1, AND($P460&lt;&gt;"", $P460&lt;&gt;"...", $P460&lt;&gt;"입력오류"),
    IF(
        $U$18=1, AND($P460&lt;&gt;"", $P460&lt;&gt;"...", $P460&lt;&gt;"입력오류", ISNUMBER(FIND(INDEX($T$2:$T$7,$U$1),$P460))),
        IF(
            $U$17="기타", AND($P460&lt;&gt;"", $P460&lt;&gt;"...", $P460&lt;&gt;"입력오류", NOT(ISNUMBER(FIND($T$21:$T$34,$P460)))),
            AND($P460&lt;&gt;"", $P460&lt;&gt;"...", $P460&lt;&gt;"입력오류", $T$19=$P460)
        )
    )
)</f>
        <v>0</v>
      </c>
    </row>
    <row r="461" spans="1:17">
      <c r="A461" t="s">
        <v>1059</v>
      </c>
      <c r="B461" t="s">
        <v>1060</v>
      </c>
      <c r="C461" t="s">
        <v>9968</v>
      </c>
      <c r="D461" t="s">
        <v>9969</v>
      </c>
      <c r="I461">
        <f t="shared" si="22"/>
        <v>460</v>
      </c>
      <c r="J461">
        <f t="shared" si="23"/>
        <v>460</v>
      </c>
      <c r="K461">
        <f t="shared" si="21"/>
        <v>1</v>
      </c>
      <c r="L461" t="b">
        <f>COUNTIF($N$2:N461, N461)=1</f>
        <v>1</v>
      </c>
      <c r="M461" s="37">
        <f>IF( $Q461, MAX($M$1:M460)+1, 0)</f>
        <v>282</v>
      </c>
      <c r="N461" t="str" cm="1">
        <f t="array" ref="N461">INDEX($A$9:$F$1048576, $J461, $K461 )</f>
        <v>42147</v>
      </c>
      <c r="O461" t="str" cm="1">
        <f t="array" ref="O461">INDEX($B$9:$F$1048576, $J461, $K461 )</f>
        <v>우리카드</v>
      </c>
      <c r="P461" t="str" cm="1">
        <f t="array" ref="P461">IF( $L461, TRIM(_xll.IMDP("IR", $G$5&amp;$N461, $G$6)), "" )</f>
        <v>카드채AA0</v>
      </c>
      <c r="Q461" t="b" cm="1">
        <f t="array" ref="Q461">IF(
    $U$1=1, AND($P461&lt;&gt;"", $P461&lt;&gt;"...", $P461&lt;&gt;"입력오류"),
    IF(
        $U$18=1, AND($P461&lt;&gt;"", $P461&lt;&gt;"...", $P461&lt;&gt;"입력오류", ISNUMBER(FIND(INDEX($T$2:$T$7,$U$1),$P461))),
        IF(
            $U$17="기타", AND($P461&lt;&gt;"", $P461&lt;&gt;"...", $P461&lt;&gt;"입력오류", NOT(ISNUMBER(FIND($T$21:$T$34,$P461)))),
            AND($P461&lt;&gt;"", $P461&lt;&gt;"...", $P461&lt;&gt;"입력오류", $T$19=$P461)
        )
    )
)</f>
        <v>1</v>
      </c>
    </row>
    <row r="462" spans="1:17">
      <c r="A462" t="s">
        <v>1061</v>
      </c>
      <c r="B462" t="s">
        <v>1062</v>
      </c>
      <c r="C462" t="s">
        <v>9970</v>
      </c>
      <c r="D462" t="s">
        <v>9971</v>
      </c>
      <c r="I462">
        <f t="shared" si="22"/>
        <v>461</v>
      </c>
      <c r="J462">
        <f t="shared" si="23"/>
        <v>461</v>
      </c>
      <c r="K462">
        <f t="shared" si="21"/>
        <v>1</v>
      </c>
      <c r="L462" t="b">
        <f>COUNTIF($N$2:N462, N462)=1</f>
        <v>1</v>
      </c>
      <c r="M462" s="37">
        <f>IF( $Q462, MAX($M$1:M461)+1, 0)</f>
        <v>0</v>
      </c>
      <c r="N462" t="str" cm="1">
        <f t="array" ref="N462">INDEX($A$9:$F$1048576, $J462, $K462 )</f>
        <v>42154</v>
      </c>
      <c r="O462" t="str" cm="1">
        <f t="array" ref="O462">INDEX($B$9:$F$1048576, $J462, $K462 )</f>
        <v>주택금융공사MBS2013-14(1-7)</v>
      </c>
      <c r="P462" t="str" cm="1">
        <f t="array" ref="P462">IF( $L462, TRIM(_xll.IMDP("IR", $G$5&amp;$N462, $G$6)), "" )</f>
        <v/>
      </c>
      <c r="Q462" t="b" cm="1">
        <f t="array" ref="Q462">IF(
    $U$1=1, AND($P462&lt;&gt;"", $P462&lt;&gt;"...", $P462&lt;&gt;"입력오류"),
    IF(
        $U$18=1, AND($P462&lt;&gt;"", $P462&lt;&gt;"...", $P462&lt;&gt;"입력오류", ISNUMBER(FIND(INDEX($T$2:$T$7,$U$1),$P462))),
        IF(
            $U$17="기타", AND($P462&lt;&gt;"", $P462&lt;&gt;"...", $P462&lt;&gt;"입력오류", NOT(ISNUMBER(FIND($T$21:$T$34,$P462)))),
            AND($P462&lt;&gt;"", $P462&lt;&gt;"...", $P462&lt;&gt;"입력오류", $T$19=$P462)
        )
    )
)</f>
        <v>0</v>
      </c>
    </row>
    <row r="463" spans="1:17">
      <c r="A463" t="s">
        <v>1063</v>
      </c>
      <c r="B463" t="s">
        <v>1064</v>
      </c>
      <c r="C463" t="s">
        <v>9972</v>
      </c>
      <c r="D463" t="s">
        <v>9973</v>
      </c>
      <c r="I463">
        <f t="shared" si="22"/>
        <v>462</v>
      </c>
      <c r="J463">
        <f t="shared" si="23"/>
        <v>462</v>
      </c>
      <c r="K463">
        <f t="shared" si="21"/>
        <v>1</v>
      </c>
      <c r="L463" t="b">
        <f>COUNTIF($N$2:N463, N463)=1</f>
        <v>1</v>
      </c>
      <c r="M463" s="37">
        <f>IF( $Q463, MAX($M$1:M462)+1, 0)</f>
        <v>0</v>
      </c>
      <c r="N463" t="str" cm="1">
        <f t="array" ref="N463">INDEX($A$9:$F$1048576, $J463, $K463 )</f>
        <v>42155</v>
      </c>
      <c r="O463" t="str" cm="1">
        <f t="array" ref="O463">INDEX($B$9:$F$1048576, $J463, $K463 )</f>
        <v>주택금융공사MBS2013-14(1-8)</v>
      </c>
      <c r="P463" t="str" cm="1">
        <f t="array" ref="P463">IF( $L463, TRIM(_xll.IMDP("IR", $G$5&amp;$N463, $G$6)), "" )</f>
        <v/>
      </c>
      <c r="Q463" t="b" cm="1">
        <f t="array" ref="Q463">IF(
    $U$1=1, AND($P463&lt;&gt;"", $P463&lt;&gt;"...", $P463&lt;&gt;"입력오류"),
    IF(
        $U$18=1, AND($P463&lt;&gt;"", $P463&lt;&gt;"...", $P463&lt;&gt;"입력오류", ISNUMBER(FIND(INDEX($T$2:$T$7,$U$1),$P463))),
        IF(
            $U$17="기타", AND($P463&lt;&gt;"", $P463&lt;&gt;"...", $P463&lt;&gt;"입력오류", NOT(ISNUMBER(FIND($T$21:$T$34,$P463)))),
            AND($P463&lt;&gt;"", $P463&lt;&gt;"...", $P463&lt;&gt;"입력오류", $T$19=$P463)
        )
    )
)</f>
        <v>0</v>
      </c>
    </row>
    <row r="464" spans="1:17">
      <c r="A464" t="s">
        <v>1065</v>
      </c>
      <c r="B464" t="s">
        <v>1066</v>
      </c>
      <c r="C464" t="s">
        <v>9974</v>
      </c>
      <c r="D464" t="s">
        <v>9975</v>
      </c>
      <c r="I464">
        <f t="shared" si="22"/>
        <v>463</v>
      </c>
      <c r="J464">
        <f t="shared" si="23"/>
        <v>463</v>
      </c>
      <c r="K464">
        <f t="shared" si="21"/>
        <v>1</v>
      </c>
      <c r="L464" t="b">
        <f>COUNTIF($N$2:N464, N464)=1</f>
        <v>1</v>
      </c>
      <c r="M464" s="37">
        <f>IF( $Q464, MAX($M$1:M463)+1, 0)</f>
        <v>0</v>
      </c>
      <c r="N464" t="str" cm="1">
        <f t="array" ref="N464">INDEX($A$9:$F$1048576, $J464, $K464 )</f>
        <v>42163</v>
      </c>
      <c r="O464" t="str" cm="1">
        <f t="array" ref="O464">INDEX($B$9:$F$1048576, $J464, $K464 )</f>
        <v>주택금융공사MBS2013-15(1-7)</v>
      </c>
      <c r="P464" t="str" cm="1">
        <f t="array" ref="P464">IF( $L464, TRIM(_xll.IMDP("IR", $G$5&amp;$N464, $G$6)), "" )</f>
        <v/>
      </c>
      <c r="Q464" t="b" cm="1">
        <f t="array" ref="Q464">IF(
    $U$1=1, AND($P464&lt;&gt;"", $P464&lt;&gt;"...", $P464&lt;&gt;"입력오류"),
    IF(
        $U$18=1, AND($P464&lt;&gt;"", $P464&lt;&gt;"...", $P464&lt;&gt;"입력오류", ISNUMBER(FIND(INDEX($T$2:$T$7,$U$1),$P464))),
        IF(
            $U$17="기타", AND($P464&lt;&gt;"", $P464&lt;&gt;"...", $P464&lt;&gt;"입력오류", NOT(ISNUMBER(FIND($T$21:$T$34,$P464)))),
            AND($P464&lt;&gt;"", $P464&lt;&gt;"...", $P464&lt;&gt;"입력오류", $T$19=$P464)
        )
    )
)</f>
        <v>0</v>
      </c>
    </row>
    <row r="465" spans="1:17">
      <c r="A465" t="s">
        <v>1067</v>
      </c>
      <c r="B465" t="s">
        <v>1068</v>
      </c>
      <c r="C465" t="s">
        <v>9976</v>
      </c>
      <c r="D465" t="s">
        <v>9977</v>
      </c>
      <c r="I465">
        <f t="shared" si="22"/>
        <v>464</v>
      </c>
      <c r="J465">
        <f t="shared" si="23"/>
        <v>464</v>
      </c>
      <c r="K465">
        <f t="shared" si="21"/>
        <v>1</v>
      </c>
      <c r="L465" t="b">
        <f>COUNTIF($N$2:N465, N465)=1</f>
        <v>1</v>
      </c>
      <c r="M465" s="37">
        <f>IF( $Q465, MAX($M$1:M464)+1, 0)</f>
        <v>0</v>
      </c>
      <c r="N465" t="str" cm="1">
        <f t="array" ref="N465">INDEX($A$9:$F$1048576, $J465, $K465 )</f>
        <v>42164</v>
      </c>
      <c r="O465" t="str" cm="1">
        <f t="array" ref="O465">INDEX($B$9:$F$1048576, $J465, $K465 )</f>
        <v>주택금융공사MBS2013-15(1-8)</v>
      </c>
      <c r="P465" t="str" cm="1">
        <f t="array" ref="P465">IF( $L465, TRIM(_xll.IMDP("IR", $G$5&amp;$N465, $G$6)), "" )</f>
        <v/>
      </c>
      <c r="Q465" t="b" cm="1">
        <f t="array" ref="Q465">IF(
    $U$1=1, AND($P465&lt;&gt;"", $P465&lt;&gt;"...", $P465&lt;&gt;"입력오류"),
    IF(
        $U$18=1, AND($P465&lt;&gt;"", $P465&lt;&gt;"...", $P465&lt;&gt;"입력오류", ISNUMBER(FIND(INDEX($T$2:$T$7,$U$1),$P465))),
        IF(
            $U$17="기타", AND($P465&lt;&gt;"", $P465&lt;&gt;"...", $P465&lt;&gt;"입력오류", NOT(ISNUMBER(FIND($T$21:$T$34,$P465)))),
            AND($P465&lt;&gt;"", $P465&lt;&gt;"...", $P465&lt;&gt;"입력오류", $T$19=$P465)
        )
    )
)</f>
        <v>0</v>
      </c>
    </row>
    <row r="466" spans="1:17">
      <c r="A466" t="s">
        <v>1069</v>
      </c>
      <c r="B466" t="s">
        <v>1070</v>
      </c>
      <c r="C466" t="s">
        <v>9978</v>
      </c>
      <c r="D466" t="s">
        <v>9979</v>
      </c>
      <c r="I466">
        <f t="shared" si="22"/>
        <v>465</v>
      </c>
      <c r="J466">
        <f t="shared" si="23"/>
        <v>465</v>
      </c>
      <c r="K466">
        <f t="shared" si="21"/>
        <v>1</v>
      </c>
      <c r="L466" t="b">
        <f>COUNTIF($N$2:N466, N466)=1</f>
        <v>1</v>
      </c>
      <c r="M466" s="37">
        <f>IF( $Q466, MAX($M$1:M465)+1, 0)</f>
        <v>0</v>
      </c>
      <c r="N466" t="str" cm="1">
        <f t="array" ref="N466">INDEX($A$9:$F$1048576, $J466, $K466 )</f>
        <v>42405</v>
      </c>
      <c r="O466" t="str" cm="1">
        <f t="array" ref="O466">INDEX($B$9:$F$1048576, $J466, $K466 )</f>
        <v>주택금융공사MBS2013-17(1-7)</v>
      </c>
      <c r="P466" t="str" cm="1">
        <f t="array" ref="P466">IF( $L466, TRIM(_xll.IMDP("IR", $G$5&amp;$N466, $G$6)), "" )</f>
        <v/>
      </c>
      <c r="Q466" t="b" cm="1">
        <f t="array" ref="Q466">IF(
    $U$1=1, AND($P466&lt;&gt;"", $P466&lt;&gt;"...", $P466&lt;&gt;"입력오류"),
    IF(
        $U$18=1, AND($P466&lt;&gt;"", $P466&lt;&gt;"...", $P466&lt;&gt;"입력오류", ISNUMBER(FIND(INDEX($T$2:$T$7,$U$1),$P466))),
        IF(
            $U$17="기타", AND($P466&lt;&gt;"", $P466&lt;&gt;"...", $P466&lt;&gt;"입력오류", NOT(ISNUMBER(FIND($T$21:$T$34,$P466)))),
            AND($P466&lt;&gt;"", $P466&lt;&gt;"...", $P466&lt;&gt;"입력오류", $T$19=$P466)
        )
    )
)</f>
        <v>0</v>
      </c>
    </row>
    <row r="467" spans="1:17">
      <c r="A467" t="s">
        <v>1071</v>
      </c>
      <c r="B467" t="s">
        <v>1072</v>
      </c>
      <c r="C467" t="s">
        <v>9980</v>
      </c>
      <c r="D467" t="s">
        <v>9981</v>
      </c>
      <c r="I467">
        <f t="shared" si="22"/>
        <v>466</v>
      </c>
      <c r="J467">
        <f t="shared" si="23"/>
        <v>466</v>
      </c>
      <c r="K467">
        <f t="shared" si="21"/>
        <v>1</v>
      </c>
      <c r="L467" t="b">
        <f>COUNTIF($N$2:N467, N467)=1</f>
        <v>1</v>
      </c>
      <c r="M467" s="37">
        <f>IF( $Q467, MAX($M$1:M466)+1, 0)</f>
        <v>0</v>
      </c>
      <c r="N467" t="str" cm="1">
        <f t="array" ref="N467">INDEX($A$9:$F$1048576, $J467, $K467 )</f>
        <v>42406</v>
      </c>
      <c r="O467" t="str" cm="1">
        <f t="array" ref="O467">INDEX($B$9:$F$1048576, $J467, $K467 )</f>
        <v>주택금융공사MBS2013-17(1-8)</v>
      </c>
      <c r="P467" t="str" cm="1">
        <f t="array" ref="P467">IF( $L467, TRIM(_xll.IMDP("IR", $G$5&amp;$N467, $G$6)), "" )</f>
        <v/>
      </c>
      <c r="Q467" t="b" cm="1">
        <f t="array" ref="Q467">IF(
    $U$1=1, AND($P467&lt;&gt;"", $P467&lt;&gt;"...", $P467&lt;&gt;"입력오류"),
    IF(
        $U$18=1, AND($P467&lt;&gt;"", $P467&lt;&gt;"...", $P467&lt;&gt;"입력오류", ISNUMBER(FIND(INDEX($T$2:$T$7,$U$1),$P467))),
        IF(
            $U$17="기타", AND($P467&lt;&gt;"", $P467&lt;&gt;"...", $P467&lt;&gt;"입력오류", NOT(ISNUMBER(FIND($T$21:$T$34,$P467)))),
            AND($P467&lt;&gt;"", $P467&lt;&gt;"...", $P467&lt;&gt;"입력오류", $T$19=$P467)
        )
    )
)</f>
        <v>0</v>
      </c>
    </row>
    <row r="468" spans="1:17">
      <c r="A468" t="s">
        <v>324</v>
      </c>
      <c r="B468" t="s">
        <v>92</v>
      </c>
      <c r="C468" t="s">
        <v>9982</v>
      </c>
      <c r="D468" t="s">
        <v>9983</v>
      </c>
      <c r="I468">
        <f t="shared" si="22"/>
        <v>467</v>
      </c>
      <c r="J468">
        <f t="shared" si="23"/>
        <v>467</v>
      </c>
      <c r="K468">
        <f t="shared" si="21"/>
        <v>1</v>
      </c>
      <c r="L468" t="b">
        <f>COUNTIF($N$2:N468, N468)=1</f>
        <v>1</v>
      </c>
      <c r="M468" s="37">
        <f>IF( $Q468, MAX($M$1:M467)+1, 0)</f>
        <v>283</v>
      </c>
      <c r="N468" t="str" cm="1">
        <f t="array" ref="N468">INDEX($A$9:$F$1048576, $J468, $K468 )</f>
        <v>42411</v>
      </c>
      <c r="O468" t="str" cm="1">
        <f t="array" ref="O468">INDEX($B$9:$F$1048576, $J468, $K468 )</f>
        <v>아이엠캐피탈</v>
      </c>
      <c r="P468" t="str" cm="1">
        <f t="array" ref="P468">IF( $L468, TRIM(_xll.IMDP("IR", $G$5&amp;$N468, $G$6)), "" )</f>
        <v>기타금융채A+</v>
      </c>
      <c r="Q468" t="b" cm="1">
        <f t="array" ref="Q468">IF(
    $U$1=1, AND($P468&lt;&gt;"", $P468&lt;&gt;"...", $P468&lt;&gt;"입력오류"),
    IF(
        $U$18=1, AND($P468&lt;&gt;"", $P468&lt;&gt;"...", $P468&lt;&gt;"입력오류", ISNUMBER(FIND(INDEX($T$2:$T$7,$U$1),$P468))),
        IF(
            $U$17="기타", AND($P468&lt;&gt;"", $P468&lt;&gt;"...", $P468&lt;&gt;"입력오류", NOT(ISNUMBER(FIND($T$21:$T$34,$P468)))),
            AND($P468&lt;&gt;"", $P468&lt;&gt;"...", $P468&lt;&gt;"입력오류", $T$19=$P468)
        )
    )
)</f>
        <v>1</v>
      </c>
    </row>
    <row r="469" spans="1:17">
      <c r="A469" t="s">
        <v>1073</v>
      </c>
      <c r="B469" t="s">
        <v>1074</v>
      </c>
      <c r="C469" t="s">
        <v>9984</v>
      </c>
      <c r="D469" t="s">
        <v>9985</v>
      </c>
      <c r="I469">
        <f t="shared" si="22"/>
        <v>468</v>
      </c>
      <c r="J469">
        <f t="shared" si="23"/>
        <v>468</v>
      </c>
      <c r="K469">
        <f t="shared" si="21"/>
        <v>1</v>
      </c>
      <c r="L469" t="b">
        <f>COUNTIF($N$2:N469, N469)=1</f>
        <v>1</v>
      </c>
      <c r="M469" s="37">
        <f>IF( $Q469, MAX($M$1:M468)+1, 0)</f>
        <v>0</v>
      </c>
      <c r="N469" t="str" cm="1">
        <f t="array" ref="N469">INDEX($A$9:$F$1048576, $J469, $K469 )</f>
        <v>42419</v>
      </c>
      <c r="O469" t="str" cm="1">
        <f t="array" ref="O469">INDEX($B$9:$F$1048576, $J469, $K469 )</f>
        <v>주택금융공사MBS2013-18(1-7)</v>
      </c>
      <c r="P469" t="str" cm="1">
        <f t="array" ref="P469">IF( $L469, TRIM(_xll.IMDP("IR", $G$5&amp;$N469, $G$6)), "" )</f>
        <v/>
      </c>
      <c r="Q469" t="b" cm="1">
        <f t="array" ref="Q469">IF(
    $U$1=1, AND($P469&lt;&gt;"", $P469&lt;&gt;"...", $P469&lt;&gt;"입력오류"),
    IF(
        $U$18=1, AND($P469&lt;&gt;"", $P469&lt;&gt;"...", $P469&lt;&gt;"입력오류", ISNUMBER(FIND(INDEX($T$2:$T$7,$U$1),$P469))),
        IF(
            $U$17="기타", AND($P469&lt;&gt;"", $P469&lt;&gt;"...", $P469&lt;&gt;"입력오류", NOT(ISNUMBER(FIND($T$21:$T$34,$P469)))),
            AND($P469&lt;&gt;"", $P469&lt;&gt;"...", $P469&lt;&gt;"입력오류", $T$19=$P469)
        )
    )
)</f>
        <v>0</v>
      </c>
    </row>
    <row r="470" spans="1:17">
      <c r="A470" t="s">
        <v>1075</v>
      </c>
      <c r="B470" t="s">
        <v>1076</v>
      </c>
      <c r="C470" t="s">
        <v>9986</v>
      </c>
      <c r="D470" t="s">
        <v>9987</v>
      </c>
      <c r="I470">
        <f t="shared" si="22"/>
        <v>469</v>
      </c>
      <c r="J470">
        <f t="shared" si="23"/>
        <v>469</v>
      </c>
      <c r="K470">
        <f t="shared" si="21"/>
        <v>1</v>
      </c>
      <c r="L470" t="b">
        <f>COUNTIF($N$2:N470, N470)=1</f>
        <v>1</v>
      </c>
      <c r="M470" s="37">
        <f>IF( $Q470, MAX($M$1:M469)+1, 0)</f>
        <v>0</v>
      </c>
      <c r="N470" t="str" cm="1">
        <f t="array" ref="N470">INDEX($A$9:$F$1048576, $J470, $K470 )</f>
        <v>42420</v>
      </c>
      <c r="O470" t="str" cm="1">
        <f t="array" ref="O470">INDEX($B$9:$F$1048576, $J470, $K470 )</f>
        <v>주택금융공사MBS2013-18(1-8)</v>
      </c>
      <c r="P470" t="str" cm="1">
        <f t="array" ref="P470">IF( $L470, TRIM(_xll.IMDP("IR", $G$5&amp;$N470, $G$6)), "" )</f>
        <v/>
      </c>
      <c r="Q470" t="b" cm="1">
        <f t="array" ref="Q470">IF(
    $U$1=1, AND($P470&lt;&gt;"", $P470&lt;&gt;"...", $P470&lt;&gt;"입력오류"),
    IF(
        $U$18=1, AND($P470&lt;&gt;"", $P470&lt;&gt;"...", $P470&lt;&gt;"입력오류", ISNUMBER(FIND(INDEX($T$2:$T$7,$U$1),$P470))),
        IF(
            $U$17="기타", AND($P470&lt;&gt;"", $P470&lt;&gt;"...", $P470&lt;&gt;"입력오류", NOT(ISNUMBER(FIND($T$21:$T$34,$P470)))),
            AND($P470&lt;&gt;"", $P470&lt;&gt;"...", $P470&lt;&gt;"입력오류", $T$19=$P470)
        )
    )
)</f>
        <v>0</v>
      </c>
    </row>
    <row r="471" spans="1:17">
      <c r="A471" t="s">
        <v>1077</v>
      </c>
      <c r="B471" t="s">
        <v>1078</v>
      </c>
      <c r="C471" t="s">
        <v>9988</v>
      </c>
      <c r="D471" t="s">
        <v>9989</v>
      </c>
      <c r="I471">
        <f t="shared" si="22"/>
        <v>470</v>
      </c>
      <c r="J471">
        <f t="shared" si="23"/>
        <v>470</v>
      </c>
      <c r="K471">
        <f t="shared" si="21"/>
        <v>1</v>
      </c>
      <c r="L471" t="b">
        <f>COUNTIF($N$2:N471, N471)=1</f>
        <v>1</v>
      </c>
      <c r="M471" s="37">
        <f>IF( $Q471, MAX($M$1:M470)+1, 0)</f>
        <v>0</v>
      </c>
      <c r="N471" t="str" cm="1">
        <f t="array" ref="N471">INDEX($A$9:$F$1048576, $J471, $K471 )</f>
        <v>42539</v>
      </c>
      <c r="O471" t="str" cm="1">
        <f t="array" ref="O471">INDEX($B$9:$F$1048576, $J471, $K471 )</f>
        <v>주택금융공사MBS2013-20(1-7)</v>
      </c>
      <c r="P471" t="str" cm="1">
        <f t="array" ref="P471">IF( $L471, TRIM(_xll.IMDP("IR", $G$5&amp;$N471, $G$6)), "" )</f>
        <v/>
      </c>
      <c r="Q471" t="b" cm="1">
        <f t="array" ref="Q471">IF(
    $U$1=1, AND($P471&lt;&gt;"", $P471&lt;&gt;"...", $P471&lt;&gt;"입력오류"),
    IF(
        $U$18=1, AND($P471&lt;&gt;"", $P471&lt;&gt;"...", $P471&lt;&gt;"입력오류", ISNUMBER(FIND(INDEX($T$2:$T$7,$U$1),$P471))),
        IF(
            $U$17="기타", AND($P471&lt;&gt;"", $P471&lt;&gt;"...", $P471&lt;&gt;"입력오류", NOT(ISNUMBER(FIND($T$21:$T$34,$P471)))),
            AND($P471&lt;&gt;"", $P471&lt;&gt;"...", $P471&lt;&gt;"입력오류", $T$19=$P471)
        )
    )
)</f>
        <v>0</v>
      </c>
    </row>
    <row r="472" spans="1:17">
      <c r="A472" t="s">
        <v>1079</v>
      </c>
      <c r="B472" t="s">
        <v>1080</v>
      </c>
      <c r="C472" t="s">
        <v>9990</v>
      </c>
      <c r="D472" t="s">
        <v>9991</v>
      </c>
      <c r="I472">
        <f t="shared" si="22"/>
        <v>471</v>
      </c>
      <c r="J472">
        <f t="shared" si="23"/>
        <v>471</v>
      </c>
      <c r="K472">
        <f t="shared" si="21"/>
        <v>1</v>
      </c>
      <c r="L472" t="b">
        <f>COUNTIF($N$2:N472, N472)=1</f>
        <v>1</v>
      </c>
      <c r="M472" s="37">
        <f>IF( $Q472, MAX($M$1:M471)+1, 0)</f>
        <v>0</v>
      </c>
      <c r="N472" t="str" cm="1">
        <f t="array" ref="N472">INDEX($A$9:$F$1048576, $J472, $K472 )</f>
        <v>42540</v>
      </c>
      <c r="O472" t="str" cm="1">
        <f t="array" ref="O472">INDEX($B$9:$F$1048576, $J472, $K472 )</f>
        <v>주택금융공사MBS2013-20(1-8)</v>
      </c>
      <c r="P472" t="str" cm="1">
        <f t="array" ref="P472">IF( $L472, TRIM(_xll.IMDP("IR", $G$5&amp;$N472, $G$6)), "" )</f>
        <v/>
      </c>
      <c r="Q472" t="b" cm="1">
        <f t="array" ref="Q472">IF(
    $U$1=1, AND($P472&lt;&gt;"", $P472&lt;&gt;"...", $P472&lt;&gt;"입력오류"),
    IF(
        $U$18=1, AND($P472&lt;&gt;"", $P472&lt;&gt;"...", $P472&lt;&gt;"입력오류", ISNUMBER(FIND(INDEX($T$2:$T$7,$U$1),$P472))),
        IF(
            $U$17="기타", AND($P472&lt;&gt;"", $P472&lt;&gt;"...", $P472&lt;&gt;"입력오류", NOT(ISNUMBER(FIND($T$21:$T$34,$P472)))),
            AND($P472&lt;&gt;"", $P472&lt;&gt;"...", $P472&lt;&gt;"입력오류", $T$19=$P472)
        )
    )
)</f>
        <v>0</v>
      </c>
    </row>
    <row r="473" spans="1:17">
      <c r="A473" t="s">
        <v>1081</v>
      </c>
      <c r="B473" t="s">
        <v>1082</v>
      </c>
      <c r="C473" t="s">
        <v>9992</v>
      </c>
      <c r="D473" t="s">
        <v>9993</v>
      </c>
      <c r="I473">
        <f t="shared" si="22"/>
        <v>472</v>
      </c>
      <c r="J473">
        <f t="shared" si="23"/>
        <v>472</v>
      </c>
      <c r="K473">
        <f t="shared" si="21"/>
        <v>1</v>
      </c>
      <c r="L473" t="b">
        <f>COUNTIF($N$2:N473, N473)=1</f>
        <v>1</v>
      </c>
      <c r="M473" s="37">
        <f>IF( $Q473, MAX($M$1:M472)+1, 0)</f>
        <v>0</v>
      </c>
      <c r="N473" t="str" cm="1">
        <f t="array" ref="N473">INDEX($A$9:$F$1048576, $J473, $K473 )</f>
        <v>42711</v>
      </c>
      <c r="O473" t="str" cm="1">
        <f t="array" ref="O473">INDEX($B$9:$F$1048576, $J473, $K473 )</f>
        <v>서진시스템</v>
      </c>
      <c r="P473" t="str" cm="1">
        <f t="array" ref="P473">IF( $L473, TRIM(_xll.IMDP("IR", $G$5&amp;$N473, $G$6)), "" )</f>
        <v/>
      </c>
      <c r="Q473" t="b" cm="1">
        <f t="array" ref="Q473">IF(
    $U$1=1, AND($P473&lt;&gt;"", $P473&lt;&gt;"...", $P473&lt;&gt;"입력오류"),
    IF(
        $U$18=1, AND($P473&lt;&gt;"", $P473&lt;&gt;"...", $P473&lt;&gt;"입력오류", ISNUMBER(FIND(INDEX($T$2:$T$7,$U$1),$P473))),
        IF(
            $U$17="기타", AND($P473&lt;&gt;"", $P473&lt;&gt;"...", $P473&lt;&gt;"입력오류", NOT(ISNUMBER(FIND($T$21:$T$34,$P473)))),
            AND($P473&lt;&gt;"", $P473&lt;&gt;"...", $P473&lt;&gt;"입력오류", $T$19=$P473)
        )
    )
)</f>
        <v>0</v>
      </c>
    </row>
    <row r="474" spans="1:17">
      <c r="A474" t="s">
        <v>1083</v>
      </c>
      <c r="B474" t="s">
        <v>1084</v>
      </c>
      <c r="C474" t="s">
        <v>9994</v>
      </c>
      <c r="D474" t="s">
        <v>9995</v>
      </c>
      <c r="I474">
        <f t="shared" si="22"/>
        <v>473</v>
      </c>
      <c r="J474">
        <f t="shared" si="23"/>
        <v>473</v>
      </c>
      <c r="K474">
        <f t="shared" si="21"/>
        <v>1</v>
      </c>
      <c r="L474" t="b">
        <f>COUNTIF($N$2:N474, N474)=1</f>
        <v>1</v>
      </c>
      <c r="M474" s="37">
        <f>IF( $Q474, MAX($M$1:M473)+1, 0)</f>
        <v>0</v>
      </c>
      <c r="N474" t="str" cm="1">
        <f t="array" ref="N474">INDEX($A$9:$F$1048576, $J474, $K474 )</f>
        <v>42850</v>
      </c>
      <c r="O474" t="str" cm="1">
        <f t="array" ref="O474">INDEX($B$9:$F$1048576, $J474, $K474 )</f>
        <v>주택금융공사MBS2013-21(1-7)</v>
      </c>
      <c r="P474" t="str" cm="1">
        <f t="array" ref="P474">IF( $L474, TRIM(_xll.IMDP("IR", $G$5&amp;$N474, $G$6)), "" )</f>
        <v/>
      </c>
      <c r="Q474" t="b" cm="1">
        <f t="array" ref="Q474">IF(
    $U$1=1, AND($P474&lt;&gt;"", $P474&lt;&gt;"...", $P474&lt;&gt;"입력오류"),
    IF(
        $U$18=1, AND($P474&lt;&gt;"", $P474&lt;&gt;"...", $P474&lt;&gt;"입력오류", ISNUMBER(FIND(INDEX($T$2:$T$7,$U$1),$P474))),
        IF(
            $U$17="기타", AND($P474&lt;&gt;"", $P474&lt;&gt;"...", $P474&lt;&gt;"입력오류", NOT(ISNUMBER(FIND($T$21:$T$34,$P474)))),
            AND($P474&lt;&gt;"", $P474&lt;&gt;"...", $P474&lt;&gt;"입력오류", $T$19=$P474)
        )
    )
)</f>
        <v>0</v>
      </c>
    </row>
    <row r="475" spans="1:17">
      <c r="A475" t="s">
        <v>251</v>
      </c>
      <c r="B475" t="s">
        <v>5579</v>
      </c>
      <c r="C475" t="s">
        <v>9996</v>
      </c>
      <c r="D475" t="s">
        <v>9997</v>
      </c>
      <c r="I475">
        <f t="shared" si="22"/>
        <v>474</v>
      </c>
      <c r="J475">
        <f t="shared" si="23"/>
        <v>474</v>
      </c>
      <c r="K475">
        <f t="shared" si="21"/>
        <v>1</v>
      </c>
      <c r="L475" t="b">
        <f>COUNTIF($N$2:N475, N475)=1</f>
        <v>1</v>
      </c>
      <c r="M475" s="37">
        <f>IF( $Q475, MAX($M$1:M474)+1, 0)</f>
        <v>0</v>
      </c>
      <c r="N475" t="str" cm="1">
        <f t="array" ref="N475">INDEX($A$9:$F$1048576, $J475, $K475 )</f>
        <v>42851</v>
      </c>
      <c r="O475" t="str" cm="1">
        <f t="array" ref="O475">INDEX($B$9:$F$1048576, $J475, $K475 )</f>
        <v>주택금융공사MBS2013-21(1-8)</v>
      </c>
      <c r="P475" t="str" cm="1">
        <f t="array" ref="P475">IF( $L475, TRIM(_xll.IMDP("IR", $G$5&amp;$N475, $G$6)), "" )</f>
        <v/>
      </c>
      <c r="Q475" t="b" cm="1">
        <f t="array" ref="Q475">IF(
    $U$1=1, AND($P475&lt;&gt;"", $P475&lt;&gt;"...", $P475&lt;&gt;"입력오류"),
    IF(
        $U$18=1, AND($P475&lt;&gt;"", $P475&lt;&gt;"...", $P475&lt;&gt;"입력오류", ISNUMBER(FIND(INDEX($T$2:$T$7,$U$1),$P475))),
        IF(
            $U$17="기타", AND($P475&lt;&gt;"", $P475&lt;&gt;"...", $P475&lt;&gt;"입력오류", NOT(ISNUMBER(FIND($T$21:$T$34,$P475)))),
            AND($P475&lt;&gt;"", $P475&lt;&gt;"...", $P475&lt;&gt;"입력오류", $T$19=$P475)
        )
    )
)</f>
        <v>0</v>
      </c>
    </row>
    <row r="476" spans="1:17">
      <c r="A476" t="s">
        <v>1085</v>
      </c>
      <c r="B476" t="s">
        <v>1086</v>
      </c>
      <c r="C476" t="s">
        <v>9998</v>
      </c>
      <c r="D476" t="s">
        <v>9999</v>
      </c>
      <c r="I476">
        <f t="shared" si="22"/>
        <v>475</v>
      </c>
      <c r="J476">
        <f t="shared" si="23"/>
        <v>475</v>
      </c>
      <c r="K476">
        <f t="shared" si="21"/>
        <v>1</v>
      </c>
      <c r="L476" t="b">
        <f>COUNTIF($N$2:N476, N476)=1</f>
        <v>1</v>
      </c>
      <c r="M476" s="37">
        <f>IF( $Q476, MAX($M$1:M475)+1, 0)</f>
        <v>0</v>
      </c>
      <c r="N476" t="str" cm="1">
        <f t="array" ref="N476">INDEX($A$9:$F$1048576, $J476, $K476 )</f>
        <v>42864</v>
      </c>
      <c r="O476" t="str" cm="1">
        <f t="array" ref="O476">INDEX($B$9:$F$1048576, $J476, $K476 )</f>
        <v>주택금융공사MBS2013-22(1-7)</v>
      </c>
      <c r="P476" t="str" cm="1">
        <f t="array" ref="P476">IF( $L476, TRIM(_xll.IMDP("IR", $G$5&amp;$N476, $G$6)), "" )</f>
        <v/>
      </c>
      <c r="Q476" t="b" cm="1">
        <f t="array" ref="Q476">IF(
    $U$1=1, AND($P476&lt;&gt;"", $P476&lt;&gt;"...", $P476&lt;&gt;"입력오류"),
    IF(
        $U$18=1, AND($P476&lt;&gt;"", $P476&lt;&gt;"...", $P476&lt;&gt;"입력오류", ISNUMBER(FIND(INDEX($T$2:$T$7,$U$1),$P476))),
        IF(
            $U$17="기타", AND($P476&lt;&gt;"", $P476&lt;&gt;"...", $P476&lt;&gt;"입력오류", NOT(ISNUMBER(FIND($T$21:$T$34,$P476)))),
            AND($P476&lt;&gt;"", $P476&lt;&gt;"...", $P476&lt;&gt;"입력오류", $T$19=$P476)
        )
    )
)</f>
        <v>0</v>
      </c>
    </row>
    <row r="477" spans="1:17">
      <c r="A477" t="s">
        <v>1087</v>
      </c>
      <c r="B477" t="s">
        <v>1088</v>
      </c>
      <c r="C477" t="s">
        <v>10000</v>
      </c>
      <c r="D477" t="s">
        <v>10001</v>
      </c>
      <c r="I477">
        <f t="shared" si="22"/>
        <v>476</v>
      </c>
      <c r="J477">
        <f t="shared" si="23"/>
        <v>476</v>
      </c>
      <c r="K477">
        <f t="shared" si="21"/>
        <v>1</v>
      </c>
      <c r="L477" t="b">
        <f>COUNTIF($N$2:N477, N477)=1</f>
        <v>1</v>
      </c>
      <c r="M477" s="37">
        <f>IF( $Q477, MAX($M$1:M476)+1, 0)</f>
        <v>0</v>
      </c>
      <c r="N477" t="str" cm="1">
        <f t="array" ref="N477">INDEX($A$9:$F$1048576, $J477, $K477 )</f>
        <v>42865</v>
      </c>
      <c r="O477" t="str" cm="1">
        <f t="array" ref="O477">INDEX($B$9:$F$1048576, $J477, $K477 )</f>
        <v>주택금융공사MBS2013-22(1-8)</v>
      </c>
      <c r="P477" t="str" cm="1">
        <f t="array" ref="P477">IF( $L477, TRIM(_xll.IMDP("IR", $G$5&amp;$N477, $G$6)), "" )</f>
        <v/>
      </c>
      <c r="Q477" t="b" cm="1">
        <f t="array" ref="Q477">IF(
    $U$1=1, AND($P477&lt;&gt;"", $P477&lt;&gt;"...", $P477&lt;&gt;"입력오류"),
    IF(
        $U$18=1, AND($P477&lt;&gt;"", $P477&lt;&gt;"...", $P477&lt;&gt;"입력오류", ISNUMBER(FIND(INDEX($T$2:$T$7,$U$1),$P477))),
        IF(
            $U$17="기타", AND($P477&lt;&gt;"", $P477&lt;&gt;"...", $P477&lt;&gt;"입력오류", NOT(ISNUMBER(FIND($T$21:$T$34,$P477)))),
            AND($P477&lt;&gt;"", $P477&lt;&gt;"...", $P477&lt;&gt;"입력오류", $T$19=$P477)
        )
    )
)</f>
        <v>0</v>
      </c>
    </row>
    <row r="478" spans="1:17">
      <c r="A478" t="s">
        <v>1089</v>
      </c>
      <c r="B478" t="s">
        <v>1090</v>
      </c>
      <c r="C478" t="s">
        <v>10002</v>
      </c>
      <c r="D478" t="s">
        <v>10003</v>
      </c>
      <c r="I478">
        <f t="shared" si="22"/>
        <v>477</v>
      </c>
      <c r="J478">
        <f t="shared" si="23"/>
        <v>477</v>
      </c>
      <c r="K478">
        <f t="shared" si="21"/>
        <v>1</v>
      </c>
      <c r="L478" t="b">
        <f>COUNTIF($N$2:N478, N478)=1</f>
        <v>1</v>
      </c>
      <c r="M478" s="37">
        <f>IF( $Q478, MAX($M$1:M477)+1, 0)</f>
        <v>284</v>
      </c>
      <c r="N478" t="str" cm="1">
        <f t="array" ref="N478">INDEX($A$9:$F$1048576, $J478, $K478 )</f>
        <v>42953</v>
      </c>
      <c r="O478" t="str" cm="1">
        <f t="array" ref="O478">INDEX($B$9:$F$1048576, $J478, $K478 )</f>
        <v>JB금융지주</v>
      </c>
      <c r="P478" t="str" cm="1">
        <f t="array" ref="P478">IF( $L478, TRIM(_xll.IMDP("IR", $G$5&amp;$N478, $G$6)), "" )</f>
        <v>공모/무보증AA+</v>
      </c>
      <c r="Q478" t="b" cm="1">
        <f t="array" ref="Q478">IF(
    $U$1=1, AND($P478&lt;&gt;"", $P478&lt;&gt;"...", $P478&lt;&gt;"입력오류"),
    IF(
        $U$18=1, AND($P478&lt;&gt;"", $P478&lt;&gt;"...", $P478&lt;&gt;"입력오류", ISNUMBER(FIND(INDEX($T$2:$T$7,$U$1),$P478))),
        IF(
            $U$17="기타", AND($P478&lt;&gt;"", $P478&lt;&gt;"...", $P478&lt;&gt;"입력오류", NOT(ISNUMBER(FIND($T$21:$T$34,$P478)))),
            AND($P478&lt;&gt;"", $P478&lt;&gt;"...", $P478&lt;&gt;"입력오류", $T$19=$P478)
        )
    )
)</f>
        <v>1</v>
      </c>
    </row>
    <row r="479" spans="1:17">
      <c r="A479" t="s">
        <v>1091</v>
      </c>
      <c r="B479" t="s">
        <v>1092</v>
      </c>
      <c r="C479" t="s">
        <v>10004</v>
      </c>
      <c r="D479" t="s">
        <v>10005</v>
      </c>
      <c r="I479">
        <f t="shared" si="22"/>
        <v>478</v>
      </c>
      <c r="J479">
        <f t="shared" si="23"/>
        <v>478</v>
      </c>
      <c r="K479">
        <f t="shared" si="21"/>
        <v>1</v>
      </c>
      <c r="L479" t="b">
        <f>COUNTIF($N$2:N479, N479)=1</f>
        <v>1</v>
      </c>
      <c r="M479" s="37">
        <f>IF( $Q479, MAX($M$1:M478)+1, 0)</f>
        <v>0</v>
      </c>
      <c r="N479" t="str" cm="1">
        <f t="array" ref="N479">INDEX($A$9:$F$1048576, $J479, $K479 )</f>
        <v>43029</v>
      </c>
      <c r="O479" t="str" cm="1">
        <f t="array" ref="O479">INDEX($B$9:$F$1048576, $J479, $K479 )</f>
        <v>주택금융공사MBS2013-24(1-1)</v>
      </c>
      <c r="P479" t="str" cm="1">
        <f t="array" ref="P479">IF( $L479, TRIM(_xll.IMDP("IR", $G$5&amp;$N479, $G$6)), "" )</f>
        <v/>
      </c>
      <c r="Q479" t="b" cm="1">
        <f t="array" ref="Q479">IF(
    $U$1=1, AND($P479&lt;&gt;"", $P479&lt;&gt;"...", $P479&lt;&gt;"입력오류"),
    IF(
        $U$18=1, AND($P479&lt;&gt;"", $P479&lt;&gt;"...", $P479&lt;&gt;"입력오류", ISNUMBER(FIND(INDEX($T$2:$T$7,$U$1),$P479))),
        IF(
            $U$17="기타", AND($P479&lt;&gt;"", $P479&lt;&gt;"...", $P479&lt;&gt;"입력오류", NOT(ISNUMBER(FIND($T$21:$T$34,$P479)))),
            AND($P479&lt;&gt;"", $P479&lt;&gt;"...", $P479&lt;&gt;"입력오류", $T$19=$P479)
        )
    )
)</f>
        <v>0</v>
      </c>
    </row>
    <row r="480" spans="1:17">
      <c r="A480" t="s">
        <v>1093</v>
      </c>
      <c r="B480" t="s">
        <v>1094</v>
      </c>
      <c r="C480" t="s">
        <v>10006</v>
      </c>
      <c r="D480" t="s">
        <v>10007</v>
      </c>
      <c r="I480">
        <f t="shared" si="22"/>
        <v>479</v>
      </c>
      <c r="J480">
        <f t="shared" si="23"/>
        <v>479</v>
      </c>
      <c r="K480">
        <f t="shared" si="21"/>
        <v>1</v>
      </c>
      <c r="L480" t="b">
        <f>COUNTIF($N$2:N480, N480)=1</f>
        <v>1</v>
      </c>
      <c r="M480" s="37">
        <f>IF( $Q480, MAX($M$1:M479)+1, 0)</f>
        <v>0</v>
      </c>
      <c r="N480" t="str" cm="1">
        <f t="array" ref="N480">INDEX($A$9:$F$1048576, $J480, $K480 )</f>
        <v>43071</v>
      </c>
      <c r="O480" t="str" cm="1">
        <f t="array" ref="O480">INDEX($B$9:$F$1048576, $J480, $K480 )</f>
        <v>주택금융공사MBS2013-26(1-7)</v>
      </c>
      <c r="P480" t="str" cm="1">
        <f t="array" ref="P480">IF( $L480, TRIM(_xll.IMDP("IR", $G$5&amp;$N480, $G$6)), "" )</f>
        <v/>
      </c>
      <c r="Q480" t="b" cm="1">
        <f t="array" ref="Q480">IF(
    $U$1=1, AND($P480&lt;&gt;"", $P480&lt;&gt;"...", $P480&lt;&gt;"입력오류"),
    IF(
        $U$18=1, AND($P480&lt;&gt;"", $P480&lt;&gt;"...", $P480&lt;&gt;"입력오류", ISNUMBER(FIND(INDEX($T$2:$T$7,$U$1),$P480))),
        IF(
            $U$17="기타", AND($P480&lt;&gt;"", $P480&lt;&gt;"...", $P480&lt;&gt;"입력오류", NOT(ISNUMBER(FIND($T$21:$T$34,$P480)))),
            AND($P480&lt;&gt;"", $P480&lt;&gt;"...", $P480&lt;&gt;"입력오류", $T$19=$P480)
        )
    )
)</f>
        <v>0</v>
      </c>
    </row>
    <row r="481" spans="1:17">
      <c r="A481" t="s">
        <v>1095</v>
      </c>
      <c r="B481" t="s">
        <v>1096</v>
      </c>
      <c r="C481" t="s">
        <v>10008</v>
      </c>
      <c r="D481" t="s">
        <v>10009</v>
      </c>
      <c r="I481">
        <f t="shared" si="22"/>
        <v>480</v>
      </c>
      <c r="J481">
        <f t="shared" si="23"/>
        <v>480</v>
      </c>
      <c r="K481">
        <f t="shared" si="21"/>
        <v>1</v>
      </c>
      <c r="L481" t="b">
        <f>COUNTIF($N$2:N481, N481)=1</f>
        <v>1</v>
      </c>
      <c r="M481" s="37">
        <f>IF( $Q481, MAX($M$1:M480)+1, 0)</f>
        <v>0</v>
      </c>
      <c r="N481" t="str" cm="1">
        <f t="array" ref="N481">INDEX($A$9:$F$1048576, $J481, $K481 )</f>
        <v>43072</v>
      </c>
      <c r="O481" t="str" cm="1">
        <f t="array" ref="O481">INDEX($B$9:$F$1048576, $J481, $K481 )</f>
        <v>주택금융공사MBS2013-26(1-8)</v>
      </c>
      <c r="P481" t="str" cm="1">
        <f t="array" ref="P481">IF( $L481, TRIM(_xll.IMDP("IR", $G$5&amp;$N481, $G$6)), "" )</f>
        <v/>
      </c>
      <c r="Q481" t="b" cm="1">
        <f t="array" ref="Q481">IF(
    $U$1=1, AND($P481&lt;&gt;"", $P481&lt;&gt;"...", $P481&lt;&gt;"입력오류"),
    IF(
        $U$18=1, AND($P481&lt;&gt;"", $P481&lt;&gt;"...", $P481&lt;&gt;"입력오류", ISNUMBER(FIND(INDEX($T$2:$T$7,$U$1),$P481))),
        IF(
            $U$17="기타", AND($P481&lt;&gt;"", $P481&lt;&gt;"...", $P481&lt;&gt;"입력오류", NOT(ISNUMBER(FIND($T$21:$T$34,$P481)))),
            AND($P481&lt;&gt;"", $P481&lt;&gt;"...", $P481&lt;&gt;"입력오류", $T$19=$P481)
        )
    )
)</f>
        <v>0</v>
      </c>
    </row>
    <row r="482" spans="1:17">
      <c r="A482" t="s">
        <v>1097</v>
      </c>
      <c r="B482" t="s">
        <v>1098</v>
      </c>
      <c r="C482" t="s">
        <v>10010</v>
      </c>
      <c r="D482" t="s">
        <v>10011</v>
      </c>
      <c r="I482">
        <f t="shared" si="22"/>
        <v>481</v>
      </c>
      <c r="J482">
        <f t="shared" si="23"/>
        <v>481</v>
      </c>
      <c r="K482">
        <f t="shared" si="21"/>
        <v>1</v>
      </c>
      <c r="L482" t="b">
        <f>COUNTIF($N$2:N482, N482)=1</f>
        <v>1</v>
      </c>
      <c r="M482" s="37">
        <f>IF( $Q482, MAX($M$1:M481)+1, 0)</f>
        <v>285</v>
      </c>
      <c r="N482" t="str" cm="1">
        <f t="array" ref="N482">INDEX($A$9:$F$1048576, $J482, $K482 )</f>
        <v>43076</v>
      </c>
      <c r="O482" t="str" cm="1">
        <f t="array" ref="O482">INDEX($B$9:$F$1048576, $J482, $K482 )</f>
        <v>에스케이인천석유화학</v>
      </c>
      <c r="P482" t="str" cm="1">
        <f t="array" ref="P482">IF( $L482, TRIM(_xll.IMDP("IR", $G$5&amp;$N482, $G$6)), "" )</f>
        <v>공모/무보증A+</v>
      </c>
      <c r="Q482" t="b" cm="1">
        <f t="array" ref="Q482">IF(
    $U$1=1, AND($P482&lt;&gt;"", $P482&lt;&gt;"...", $P482&lt;&gt;"입력오류"),
    IF(
        $U$18=1, AND($P482&lt;&gt;"", $P482&lt;&gt;"...", $P482&lt;&gt;"입력오류", ISNUMBER(FIND(INDEX($T$2:$T$7,$U$1),$P482))),
        IF(
            $U$17="기타", AND($P482&lt;&gt;"", $P482&lt;&gt;"...", $P482&lt;&gt;"입력오류", NOT(ISNUMBER(FIND($T$21:$T$34,$P482)))),
            AND($P482&lt;&gt;"", $P482&lt;&gt;"...", $P482&lt;&gt;"입력오류", $T$19=$P482)
        )
    )
)</f>
        <v>1</v>
      </c>
    </row>
    <row r="483" spans="1:17">
      <c r="A483" t="s">
        <v>5620</v>
      </c>
      <c r="B483" t="s">
        <v>5621</v>
      </c>
      <c r="C483" t="s">
        <v>10012</v>
      </c>
      <c r="D483" t="s">
        <v>10013</v>
      </c>
      <c r="I483">
        <f t="shared" si="22"/>
        <v>482</v>
      </c>
      <c r="J483">
        <f t="shared" si="23"/>
        <v>482</v>
      </c>
      <c r="K483">
        <f t="shared" si="21"/>
        <v>1</v>
      </c>
      <c r="L483" t="b">
        <f>COUNTIF($N$2:N483, N483)=1</f>
        <v>1</v>
      </c>
      <c r="M483" s="37">
        <f>IF( $Q483, MAX($M$1:M482)+1, 0)</f>
        <v>0</v>
      </c>
      <c r="N483" t="str" cm="1">
        <f t="array" ref="N483">INDEX($A$9:$F$1048576, $J483, $K483 )</f>
        <v>43089</v>
      </c>
      <c r="O483" t="str" cm="1">
        <f t="array" ref="O483">INDEX($B$9:$F$1048576, $J483, $K483 )</f>
        <v>주택금융공사MBS2013-23(1-7)</v>
      </c>
      <c r="P483" t="str" cm="1">
        <f t="array" ref="P483">IF( $L483, TRIM(_xll.IMDP("IR", $G$5&amp;$N483, $G$6)), "" )</f>
        <v/>
      </c>
      <c r="Q483" t="b" cm="1">
        <f t="array" ref="Q483">IF(
    $U$1=1, AND($P483&lt;&gt;"", $P483&lt;&gt;"...", $P483&lt;&gt;"입력오류"),
    IF(
        $U$18=1, AND($P483&lt;&gt;"", $P483&lt;&gt;"...", $P483&lt;&gt;"입력오류", ISNUMBER(FIND(INDEX($T$2:$T$7,$U$1),$P483))),
        IF(
            $U$17="기타", AND($P483&lt;&gt;"", $P483&lt;&gt;"...", $P483&lt;&gt;"입력오류", NOT(ISNUMBER(FIND($T$21:$T$34,$P483)))),
            AND($P483&lt;&gt;"", $P483&lt;&gt;"...", $P483&lt;&gt;"입력오류", $T$19=$P483)
        )
    )
)</f>
        <v>0</v>
      </c>
    </row>
    <row r="484" spans="1:17">
      <c r="A484" t="s">
        <v>5622</v>
      </c>
      <c r="B484" t="s">
        <v>5623</v>
      </c>
      <c r="C484" t="s">
        <v>10014</v>
      </c>
      <c r="D484" t="s">
        <v>10015</v>
      </c>
      <c r="I484">
        <f t="shared" si="22"/>
        <v>483</v>
      </c>
      <c r="J484">
        <f t="shared" si="23"/>
        <v>483</v>
      </c>
      <c r="K484">
        <f t="shared" si="21"/>
        <v>1</v>
      </c>
      <c r="L484" t="b">
        <f>COUNTIF($N$2:N484, N484)=1</f>
        <v>1</v>
      </c>
      <c r="M484" s="37">
        <f>IF( $Q484, MAX($M$1:M483)+1, 0)</f>
        <v>0</v>
      </c>
      <c r="N484" t="str" cm="1">
        <f t="array" ref="N484">INDEX($A$9:$F$1048576, $J484, $K484 )</f>
        <v>43090</v>
      </c>
      <c r="O484" t="str" cm="1">
        <f t="array" ref="O484">INDEX($B$9:$F$1048576, $J484, $K484 )</f>
        <v>주택금융공사MBS2013-23(1-8)</v>
      </c>
      <c r="P484" t="str" cm="1">
        <f t="array" ref="P484">IF( $L484, TRIM(_xll.IMDP("IR", $G$5&amp;$N484, $G$6)), "" )</f>
        <v/>
      </c>
      <c r="Q484" t="b" cm="1">
        <f t="array" ref="Q484">IF(
    $U$1=1, AND($P484&lt;&gt;"", $P484&lt;&gt;"...", $P484&lt;&gt;"입력오류"),
    IF(
        $U$18=1, AND($P484&lt;&gt;"", $P484&lt;&gt;"...", $P484&lt;&gt;"입력오류", ISNUMBER(FIND(INDEX($T$2:$T$7,$U$1),$P484))),
        IF(
            $U$17="기타", AND($P484&lt;&gt;"", $P484&lt;&gt;"...", $P484&lt;&gt;"입력오류", NOT(ISNUMBER(FIND($T$21:$T$34,$P484)))),
            AND($P484&lt;&gt;"", $P484&lt;&gt;"...", $P484&lt;&gt;"입력오류", $T$19=$P484)
        )
    )
)</f>
        <v>0</v>
      </c>
    </row>
    <row r="485" spans="1:17">
      <c r="A485" t="s">
        <v>184</v>
      </c>
      <c r="B485" t="s">
        <v>8</v>
      </c>
      <c r="C485" t="s">
        <v>10016</v>
      </c>
      <c r="D485" t="s">
        <v>10017</v>
      </c>
      <c r="I485">
        <f t="shared" si="22"/>
        <v>484</v>
      </c>
      <c r="J485">
        <f t="shared" si="23"/>
        <v>484</v>
      </c>
      <c r="K485">
        <f t="shared" si="21"/>
        <v>1</v>
      </c>
      <c r="L485" t="b">
        <f>COUNTIF($N$2:N485, N485)=1</f>
        <v>1</v>
      </c>
      <c r="M485" s="37">
        <f>IF( $Q485, MAX($M$1:M484)+1, 0)</f>
        <v>0</v>
      </c>
      <c r="N485" t="str" cm="1">
        <f t="array" ref="N485">INDEX($A$9:$F$1048576, $J485, $K485 )</f>
        <v>43145</v>
      </c>
      <c r="O485" t="str" cm="1">
        <f t="array" ref="O485">INDEX($B$9:$F$1048576, $J485, $K485 )</f>
        <v>주택금융공사MBS2013-27(1-7)</v>
      </c>
      <c r="P485" t="str" cm="1">
        <f t="array" ref="P485">IF( $L485, TRIM(_xll.IMDP("IR", $G$5&amp;$N485, $G$6)), "" )</f>
        <v/>
      </c>
      <c r="Q485" t="b" cm="1">
        <f t="array" ref="Q485">IF(
    $U$1=1, AND($P485&lt;&gt;"", $P485&lt;&gt;"...", $P485&lt;&gt;"입력오류"),
    IF(
        $U$18=1, AND($P485&lt;&gt;"", $P485&lt;&gt;"...", $P485&lt;&gt;"입력오류", ISNUMBER(FIND(INDEX($T$2:$T$7,$U$1),$P485))),
        IF(
            $U$17="기타", AND($P485&lt;&gt;"", $P485&lt;&gt;"...", $P485&lt;&gt;"입력오류", NOT(ISNUMBER(FIND($T$21:$T$34,$P485)))),
            AND($P485&lt;&gt;"", $P485&lt;&gt;"...", $P485&lt;&gt;"입력오류", $T$19=$P485)
        )
    )
)</f>
        <v>0</v>
      </c>
    </row>
    <row r="486" spans="1:17">
      <c r="A486" t="s">
        <v>1099</v>
      </c>
      <c r="B486" t="s">
        <v>1100</v>
      </c>
      <c r="C486" t="s">
        <v>10018</v>
      </c>
      <c r="D486" t="s">
        <v>10019</v>
      </c>
      <c r="I486">
        <f t="shared" si="22"/>
        <v>485</v>
      </c>
      <c r="J486">
        <f t="shared" si="23"/>
        <v>485</v>
      </c>
      <c r="K486">
        <f t="shared" si="21"/>
        <v>1</v>
      </c>
      <c r="L486" t="b">
        <f>COUNTIF($N$2:N486, N486)=1</f>
        <v>1</v>
      </c>
      <c r="M486" s="37">
        <f>IF( $Q486, MAX($M$1:M485)+1, 0)</f>
        <v>0</v>
      </c>
      <c r="N486" t="str" cm="1">
        <f t="array" ref="N486">INDEX($A$9:$F$1048576, $J486, $K486 )</f>
        <v>43146</v>
      </c>
      <c r="O486" t="str" cm="1">
        <f t="array" ref="O486">INDEX($B$9:$F$1048576, $J486, $K486 )</f>
        <v>주택금융공사MBS2013-27(1-8)</v>
      </c>
      <c r="P486" t="str" cm="1">
        <f t="array" ref="P486">IF( $L486, TRIM(_xll.IMDP("IR", $G$5&amp;$N486, $G$6)), "" )</f>
        <v/>
      </c>
      <c r="Q486" t="b" cm="1">
        <f t="array" ref="Q486">IF(
    $U$1=1, AND($P486&lt;&gt;"", $P486&lt;&gt;"...", $P486&lt;&gt;"입력오류"),
    IF(
        $U$18=1, AND($P486&lt;&gt;"", $P486&lt;&gt;"...", $P486&lt;&gt;"입력오류", ISNUMBER(FIND(INDEX($T$2:$T$7,$U$1),$P486))),
        IF(
            $U$17="기타", AND($P486&lt;&gt;"", $P486&lt;&gt;"...", $P486&lt;&gt;"입력오류", NOT(ISNUMBER(FIND($T$21:$T$34,$P486)))),
            AND($P486&lt;&gt;"", $P486&lt;&gt;"...", $P486&lt;&gt;"입력오류", $T$19=$P486)
        )
    )
)</f>
        <v>0</v>
      </c>
    </row>
    <row r="487" spans="1:17">
      <c r="A487" t="s">
        <v>1101</v>
      </c>
      <c r="B487" t="s">
        <v>1102</v>
      </c>
      <c r="C487" t="s">
        <v>10020</v>
      </c>
      <c r="D487" t="s">
        <v>10021</v>
      </c>
      <c r="I487">
        <f t="shared" si="22"/>
        <v>486</v>
      </c>
      <c r="J487">
        <f t="shared" si="23"/>
        <v>486</v>
      </c>
      <c r="K487">
        <f t="shared" si="21"/>
        <v>1</v>
      </c>
      <c r="L487" t="b">
        <f>COUNTIF($N$2:N487, N487)=1</f>
        <v>1</v>
      </c>
      <c r="M487" s="37">
        <f>IF( $Q487, MAX($M$1:M486)+1, 0)</f>
        <v>286</v>
      </c>
      <c r="N487" t="str" cm="1">
        <f t="array" ref="N487">INDEX($A$9:$F$1048576, $J487, $K487 )</f>
        <v>43208</v>
      </c>
      <c r="O487" t="str" cm="1">
        <f t="array" ref="O487">INDEX($B$9:$F$1048576, $J487, $K487 )</f>
        <v>한진칼</v>
      </c>
      <c r="P487" t="str" cm="1">
        <f t="array" ref="P487">IF( $L487, TRIM(_xll.IMDP("IR", $G$5&amp;$N487, $G$6)), "" )</f>
        <v>공모/무보증BBB+</v>
      </c>
      <c r="Q487" t="b" cm="1">
        <f t="array" ref="Q487">IF(
    $U$1=1, AND($P487&lt;&gt;"", $P487&lt;&gt;"...", $P487&lt;&gt;"입력오류"),
    IF(
        $U$18=1, AND($P487&lt;&gt;"", $P487&lt;&gt;"...", $P487&lt;&gt;"입력오류", ISNUMBER(FIND(INDEX($T$2:$T$7,$U$1),$P487))),
        IF(
            $U$17="기타", AND($P487&lt;&gt;"", $P487&lt;&gt;"...", $P487&lt;&gt;"입력오류", NOT(ISNUMBER(FIND($T$21:$T$34,$P487)))),
            AND($P487&lt;&gt;"", $P487&lt;&gt;"...", $P487&lt;&gt;"입력오류", $T$19=$P487)
        )
    )
)</f>
        <v>1</v>
      </c>
    </row>
    <row r="488" spans="1:17">
      <c r="A488" t="s">
        <v>1103</v>
      </c>
      <c r="B488" t="s">
        <v>1104</v>
      </c>
      <c r="C488" t="s">
        <v>10022</v>
      </c>
      <c r="D488" t="s">
        <v>10023</v>
      </c>
      <c r="I488">
        <f t="shared" si="22"/>
        <v>487</v>
      </c>
      <c r="J488">
        <f t="shared" si="23"/>
        <v>487</v>
      </c>
      <c r="K488">
        <f t="shared" si="21"/>
        <v>1</v>
      </c>
      <c r="L488" t="b">
        <f>COUNTIF($N$2:N488, N488)=1</f>
        <v>1</v>
      </c>
      <c r="M488" s="37">
        <f>IF( $Q488, MAX($M$1:M487)+1, 0)</f>
        <v>0</v>
      </c>
      <c r="N488" t="str" cm="1">
        <f t="array" ref="N488">INDEX($A$9:$F$1048576, $J488, $K488 )</f>
        <v>43227</v>
      </c>
      <c r="O488" t="str" cm="1">
        <f t="array" ref="O488">INDEX($B$9:$F$1048576, $J488, $K488 )</f>
        <v>주택금융공사MBS2013-29(1-7)</v>
      </c>
      <c r="P488" t="str" cm="1">
        <f t="array" ref="P488">IF( $L488, TRIM(_xll.IMDP("IR", $G$5&amp;$N488, $G$6)), "" )</f>
        <v/>
      </c>
      <c r="Q488" t="b" cm="1">
        <f t="array" ref="Q488">IF(
    $U$1=1, AND($P488&lt;&gt;"", $P488&lt;&gt;"...", $P488&lt;&gt;"입력오류"),
    IF(
        $U$18=1, AND($P488&lt;&gt;"", $P488&lt;&gt;"...", $P488&lt;&gt;"입력오류", ISNUMBER(FIND(INDEX($T$2:$T$7,$U$1),$P488))),
        IF(
            $U$17="기타", AND($P488&lt;&gt;"", $P488&lt;&gt;"...", $P488&lt;&gt;"입력오류", NOT(ISNUMBER(FIND($T$21:$T$34,$P488)))),
            AND($P488&lt;&gt;"", $P488&lt;&gt;"...", $P488&lt;&gt;"입력오류", $T$19=$P488)
        )
    )
)</f>
        <v>0</v>
      </c>
    </row>
    <row r="489" spans="1:17">
      <c r="A489" t="s">
        <v>204</v>
      </c>
      <c r="B489" t="s">
        <v>609</v>
      </c>
      <c r="C489" t="s">
        <v>10024</v>
      </c>
      <c r="D489" t="s">
        <v>10025</v>
      </c>
      <c r="I489">
        <f t="shared" si="22"/>
        <v>488</v>
      </c>
      <c r="J489">
        <f t="shared" si="23"/>
        <v>488</v>
      </c>
      <c r="K489">
        <f t="shared" si="21"/>
        <v>1</v>
      </c>
      <c r="L489" t="b">
        <f>COUNTIF($N$2:N489, N489)=1</f>
        <v>1</v>
      </c>
      <c r="M489" s="37">
        <f>IF( $Q489, MAX($M$1:M488)+1, 0)</f>
        <v>0</v>
      </c>
      <c r="N489" t="str" cm="1">
        <f t="array" ref="N489">INDEX($A$9:$F$1048576, $J489, $K489 )</f>
        <v>43228</v>
      </c>
      <c r="O489" t="str" cm="1">
        <f t="array" ref="O489">INDEX($B$9:$F$1048576, $J489, $K489 )</f>
        <v>주택금융공사MBS2013-29(1-8)</v>
      </c>
      <c r="P489" t="str" cm="1">
        <f t="array" ref="P489">IF( $L489, TRIM(_xll.IMDP("IR", $G$5&amp;$N489, $G$6)), "" )</f>
        <v/>
      </c>
      <c r="Q489" t="b" cm="1">
        <f t="array" ref="Q489">IF(
    $U$1=1, AND($P489&lt;&gt;"", $P489&lt;&gt;"...", $P489&lt;&gt;"입력오류"),
    IF(
        $U$18=1, AND($P489&lt;&gt;"", $P489&lt;&gt;"...", $P489&lt;&gt;"입력오류", ISNUMBER(FIND(INDEX($T$2:$T$7,$U$1),$P489))),
        IF(
            $U$17="기타", AND($P489&lt;&gt;"", $P489&lt;&gt;"...", $P489&lt;&gt;"입력오류", NOT(ISNUMBER(FIND($T$21:$T$34,$P489)))),
            AND($P489&lt;&gt;"", $P489&lt;&gt;"...", $P489&lt;&gt;"입력오류", $T$19=$P489)
        )
    )
)</f>
        <v>0</v>
      </c>
    </row>
    <row r="490" spans="1:17">
      <c r="A490" t="s">
        <v>1105</v>
      </c>
      <c r="B490" t="s">
        <v>1106</v>
      </c>
      <c r="C490" t="s">
        <v>10026</v>
      </c>
      <c r="D490" t="s">
        <v>10027</v>
      </c>
      <c r="I490">
        <f t="shared" si="22"/>
        <v>489</v>
      </c>
      <c r="J490">
        <f t="shared" si="23"/>
        <v>489</v>
      </c>
      <c r="K490">
        <f t="shared" si="21"/>
        <v>1</v>
      </c>
      <c r="L490" t="b">
        <f>COUNTIF($N$2:N490, N490)=1</f>
        <v>1</v>
      </c>
      <c r="M490" s="37">
        <f>IF( $Q490, MAX($M$1:M489)+1, 0)</f>
        <v>0</v>
      </c>
      <c r="N490" t="str" cm="1">
        <f t="array" ref="N490">INDEX($A$9:$F$1048576, $J490, $K490 )</f>
        <v>43239</v>
      </c>
      <c r="O490" t="str" cm="1">
        <f t="array" ref="O490">INDEX($B$9:$F$1048576, $J490, $K490 )</f>
        <v>주택금융공사MBS2013-30(1-7)</v>
      </c>
      <c r="P490" t="str" cm="1">
        <f t="array" ref="P490">IF( $L490, TRIM(_xll.IMDP("IR", $G$5&amp;$N490, $G$6)), "" )</f>
        <v/>
      </c>
      <c r="Q490" t="b" cm="1">
        <f t="array" ref="Q490">IF(
    $U$1=1, AND($P490&lt;&gt;"", $P490&lt;&gt;"...", $P490&lt;&gt;"입력오류"),
    IF(
        $U$18=1, AND($P490&lt;&gt;"", $P490&lt;&gt;"...", $P490&lt;&gt;"입력오류", ISNUMBER(FIND(INDEX($T$2:$T$7,$U$1),$P490))),
        IF(
            $U$17="기타", AND($P490&lt;&gt;"", $P490&lt;&gt;"...", $P490&lt;&gt;"입력오류", NOT(ISNUMBER(FIND($T$21:$T$34,$P490)))),
            AND($P490&lt;&gt;"", $P490&lt;&gt;"...", $P490&lt;&gt;"입력오류", $T$19=$P490)
        )
    )
)</f>
        <v>0</v>
      </c>
    </row>
    <row r="491" spans="1:17">
      <c r="A491" t="s">
        <v>1107</v>
      </c>
      <c r="B491" t="s">
        <v>1108</v>
      </c>
      <c r="C491" t="s">
        <v>10028</v>
      </c>
      <c r="D491" t="s">
        <v>10029</v>
      </c>
      <c r="I491">
        <f t="shared" si="22"/>
        <v>490</v>
      </c>
      <c r="J491">
        <f t="shared" si="23"/>
        <v>490</v>
      </c>
      <c r="K491">
        <f t="shared" si="21"/>
        <v>1</v>
      </c>
      <c r="L491" t="b">
        <f>COUNTIF($N$2:N491, N491)=1</f>
        <v>1</v>
      </c>
      <c r="M491" s="37">
        <f>IF( $Q491, MAX($M$1:M490)+1, 0)</f>
        <v>0</v>
      </c>
      <c r="N491" t="str" cm="1">
        <f t="array" ref="N491">INDEX($A$9:$F$1048576, $J491, $K491 )</f>
        <v>43240</v>
      </c>
      <c r="O491" t="str" cm="1">
        <f t="array" ref="O491">INDEX($B$9:$F$1048576, $J491, $K491 )</f>
        <v>주택금융공사MBS2013-30(1-8)</v>
      </c>
      <c r="P491" t="str" cm="1">
        <f t="array" ref="P491">IF( $L491, TRIM(_xll.IMDP("IR", $G$5&amp;$N491, $G$6)), "" )</f>
        <v/>
      </c>
      <c r="Q491" t="b" cm="1">
        <f t="array" ref="Q491">IF(
    $U$1=1, AND($P491&lt;&gt;"", $P491&lt;&gt;"...", $P491&lt;&gt;"입력오류"),
    IF(
        $U$18=1, AND($P491&lt;&gt;"", $P491&lt;&gt;"...", $P491&lt;&gt;"입력오류", ISNUMBER(FIND(INDEX($T$2:$T$7,$U$1),$P491))),
        IF(
            $U$17="기타", AND($P491&lt;&gt;"", $P491&lt;&gt;"...", $P491&lt;&gt;"입력오류", NOT(ISNUMBER(FIND($T$21:$T$34,$P491)))),
            AND($P491&lt;&gt;"", $P491&lt;&gt;"...", $P491&lt;&gt;"입력오류", $T$19=$P491)
        )
    )
)</f>
        <v>0</v>
      </c>
    </row>
    <row r="492" spans="1:17">
      <c r="A492" t="s">
        <v>1109</v>
      </c>
      <c r="B492" t="s">
        <v>1110</v>
      </c>
      <c r="C492" t="s">
        <v>10030</v>
      </c>
      <c r="D492" t="s">
        <v>10031</v>
      </c>
      <c r="I492">
        <f t="shared" si="22"/>
        <v>491</v>
      </c>
      <c r="J492">
        <f t="shared" si="23"/>
        <v>491</v>
      </c>
      <c r="K492">
        <f t="shared" si="21"/>
        <v>1</v>
      </c>
      <c r="L492" t="b">
        <f>COUNTIF($N$2:N492, N492)=1</f>
        <v>1</v>
      </c>
      <c r="M492" s="37">
        <f>IF( $Q492, MAX($M$1:M491)+1, 0)</f>
        <v>0</v>
      </c>
      <c r="N492" t="str" cm="1">
        <f t="array" ref="N492">INDEX($A$9:$F$1048576, $J492, $K492 )</f>
        <v>43453</v>
      </c>
      <c r="O492" t="str" cm="1">
        <f t="array" ref="O492">INDEX($B$9:$F$1048576, $J492, $K492 )</f>
        <v>주택금융공사MBS2013-33(1-1)</v>
      </c>
      <c r="P492" t="str" cm="1">
        <f t="array" ref="P492">IF( $L492, TRIM(_xll.IMDP("IR", $G$5&amp;$N492, $G$6)), "" )</f>
        <v/>
      </c>
      <c r="Q492" t="b" cm="1">
        <f t="array" ref="Q492">IF(
    $U$1=1, AND($P492&lt;&gt;"", $P492&lt;&gt;"...", $P492&lt;&gt;"입력오류"),
    IF(
        $U$18=1, AND($P492&lt;&gt;"", $P492&lt;&gt;"...", $P492&lt;&gt;"입력오류", ISNUMBER(FIND(INDEX($T$2:$T$7,$U$1),$P492))),
        IF(
            $U$17="기타", AND($P492&lt;&gt;"", $P492&lt;&gt;"...", $P492&lt;&gt;"입력오류", NOT(ISNUMBER(FIND($T$21:$T$34,$P492)))),
            AND($P492&lt;&gt;"", $P492&lt;&gt;"...", $P492&lt;&gt;"입력오류", $T$19=$P492)
        )
    )
)</f>
        <v>0</v>
      </c>
    </row>
    <row r="493" spans="1:17">
      <c r="A493" t="s">
        <v>1111</v>
      </c>
      <c r="B493" t="s">
        <v>1112</v>
      </c>
      <c r="C493" t="s">
        <v>10032</v>
      </c>
      <c r="D493" t="s">
        <v>10033</v>
      </c>
      <c r="I493">
        <f t="shared" si="22"/>
        <v>492</v>
      </c>
      <c r="J493">
        <f t="shared" si="23"/>
        <v>492</v>
      </c>
      <c r="K493">
        <f t="shared" si="21"/>
        <v>1</v>
      </c>
      <c r="L493" t="b">
        <f>COUNTIF($N$2:N493, N493)=1</f>
        <v>1</v>
      </c>
      <c r="M493" s="37">
        <f>IF( $Q493, MAX($M$1:M492)+1, 0)</f>
        <v>0</v>
      </c>
      <c r="N493" t="str" cm="1">
        <f t="array" ref="N493">INDEX($A$9:$F$1048576, $J493, $K493 )</f>
        <v>43481</v>
      </c>
      <c r="O493" t="str" cm="1">
        <f t="array" ref="O493">INDEX($B$9:$F$1048576, $J493, $K493 )</f>
        <v>주택금융공사MBS2013-32(1-7)</v>
      </c>
      <c r="P493" t="str" cm="1">
        <f t="array" ref="P493">IF( $L493, TRIM(_xll.IMDP("IR", $G$5&amp;$N493, $G$6)), "" )</f>
        <v/>
      </c>
      <c r="Q493" t="b" cm="1">
        <f t="array" ref="Q493">IF(
    $U$1=1, AND($P493&lt;&gt;"", $P493&lt;&gt;"...", $P493&lt;&gt;"입력오류"),
    IF(
        $U$18=1, AND($P493&lt;&gt;"", $P493&lt;&gt;"...", $P493&lt;&gt;"입력오류", ISNUMBER(FIND(INDEX($T$2:$T$7,$U$1),$P493))),
        IF(
            $U$17="기타", AND($P493&lt;&gt;"", $P493&lt;&gt;"...", $P493&lt;&gt;"입력오류", NOT(ISNUMBER(FIND($T$21:$T$34,$P493)))),
            AND($P493&lt;&gt;"", $P493&lt;&gt;"...", $P493&lt;&gt;"입력오류", $T$19=$P493)
        )
    )
)</f>
        <v>0</v>
      </c>
    </row>
    <row r="494" spans="1:17">
      <c r="A494" t="s">
        <v>675</v>
      </c>
      <c r="B494" t="s">
        <v>610</v>
      </c>
      <c r="C494" t="s">
        <v>10034</v>
      </c>
      <c r="D494" t="s">
        <v>10035</v>
      </c>
      <c r="I494">
        <f t="shared" si="22"/>
        <v>493</v>
      </c>
      <c r="J494">
        <f t="shared" si="23"/>
        <v>493</v>
      </c>
      <c r="K494">
        <f t="shared" si="21"/>
        <v>1</v>
      </c>
      <c r="L494" t="b">
        <f>COUNTIF($N$2:N494, N494)=1</f>
        <v>1</v>
      </c>
      <c r="M494" s="37">
        <f>IF( $Q494, MAX($M$1:M493)+1, 0)</f>
        <v>0</v>
      </c>
      <c r="N494" t="str" cm="1">
        <f t="array" ref="N494">INDEX($A$9:$F$1048576, $J494, $K494 )</f>
        <v>43482</v>
      </c>
      <c r="O494" t="str" cm="1">
        <f t="array" ref="O494">INDEX($B$9:$F$1048576, $J494, $K494 )</f>
        <v>주택금융공사MBS2013-32(1-8)</v>
      </c>
      <c r="P494" t="str" cm="1">
        <f t="array" ref="P494">IF( $L494, TRIM(_xll.IMDP("IR", $G$5&amp;$N494, $G$6)), "" )</f>
        <v/>
      </c>
      <c r="Q494" t="b" cm="1">
        <f t="array" ref="Q494">IF(
    $U$1=1, AND($P494&lt;&gt;"", $P494&lt;&gt;"...", $P494&lt;&gt;"입력오류"),
    IF(
        $U$18=1, AND($P494&lt;&gt;"", $P494&lt;&gt;"...", $P494&lt;&gt;"입력오류", ISNUMBER(FIND(INDEX($T$2:$T$7,$U$1),$P494))),
        IF(
            $U$17="기타", AND($P494&lt;&gt;"", $P494&lt;&gt;"...", $P494&lt;&gt;"입력오류", NOT(ISNUMBER(FIND($T$21:$T$34,$P494)))),
            AND($P494&lt;&gt;"", $P494&lt;&gt;"...", $P494&lt;&gt;"입력오류", $T$19=$P494)
        )
    )
)</f>
        <v>0</v>
      </c>
    </row>
    <row r="495" spans="1:17">
      <c r="A495" t="s">
        <v>1113</v>
      </c>
      <c r="B495" t="s">
        <v>1114</v>
      </c>
      <c r="C495" t="s">
        <v>10036</v>
      </c>
      <c r="D495" t="s">
        <v>10037</v>
      </c>
      <c r="I495">
        <f t="shared" si="22"/>
        <v>494</v>
      </c>
      <c r="J495">
        <f t="shared" si="23"/>
        <v>494</v>
      </c>
      <c r="K495">
        <f t="shared" si="21"/>
        <v>1</v>
      </c>
      <c r="L495" t="b">
        <f>COUNTIF($N$2:N495, N495)=1</f>
        <v>1</v>
      </c>
      <c r="M495" s="37">
        <f>IF( $Q495, MAX($M$1:M494)+1, 0)</f>
        <v>0</v>
      </c>
      <c r="N495" t="str" cm="1">
        <f t="array" ref="N495">INDEX($A$9:$F$1048576, $J495, $K495 )</f>
        <v>43515</v>
      </c>
      <c r="O495" t="str" cm="1">
        <f t="array" ref="O495">INDEX($B$9:$F$1048576, $J495, $K495 )</f>
        <v>현대종합특수강</v>
      </c>
      <c r="P495" t="str" cm="1">
        <f t="array" ref="P495">IF( $L495, TRIM(_xll.IMDP("IR", $G$5&amp;$N495, $G$6)), "" )</f>
        <v/>
      </c>
      <c r="Q495" t="b" cm="1">
        <f t="array" ref="Q495">IF(
    $U$1=1, AND($P495&lt;&gt;"", $P495&lt;&gt;"...", $P495&lt;&gt;"입력오류"),
    IF(
        $U$18=1, AND($P495&lt;&gt;"", $P495&lt;&gt;"...", $P495&lt;&gt;"입력오류", ISNUMBER(FIND(INDEX($T$2:$T$7,$U$1),$P495))),
        IF(
            $U$17="기타", AND($P495&lt;&gt;"", $P495&lt;&gt;"...", $P495&lt;&gt;"입력오류", NOT(ISNUMBER(FIND($T$21:$T$34,$P495)))),
            AND($P495&lt;&gt;"", $P495&lt;&gt;"...", $P495&lt;&gt;"입력오류", $T$19=$P495)
        )
    )
)</f>
        <v>0</v>
      </c>
    </row>
    <row r="496" spans="1:17">
      <c r="A496" t="s">
        <v>1115</v>
      </c>
      <c r="B496" t="s">
        <v>1116</v>
      </c>
      <c r="C496" t="s">
        <v>10038</v>
      </c>
      <c r="D496" t="s">
        <v>10039</v>
      </c>
      <c r="I496">
        <f t="shared" si="22"/>
        <v>495</v>
      </c>
      <c r="J496">
        <f t="shared" si="23"/>
        <v>495</v>
      </c>
      <c r="K496">
        <f t="shared" si="21"/>
        <v>1</v>
      </c>
      <c r="L496" t="b">
        <f>COUNTIF($N$2:N496, N496)=1</f>
        <v>1</v>
      </c>
      <c r="M496" s="37">
        <f>IF( $Q496, MAX($M$1:M495)+1, 0)</f>
        <v>0</v>
      </c>
      <c r="N496" t="str" cm="1">
        <f t="array" ref="N496">INDEX($A$9:$F$1048576, $J496, $K496 )</f>
        <v>43612</v>
      </c>
      <c r="O496" t="str" cm="1">
        <f t="array" ref="O496">INDEX($B$9:$F$1048576, $J496, $K496 )</f>
        <v>주택금융공사MBS2013-35(1-6)</v>
      </c>
      <c r="P496" t="str" cm="1">
        <f t="array" ref="P496">IF( $L496, TRIM(_xll.IMDP("IR", $G$5&amp;$N496, $G$6)), "" )</f>
        <v/>
      </c>
      <c r="Q496" t="b" cm="1">
        <f t="array" ref="Q496">IF(
    $U$1=1, AND($P496&lt;&gt;"", $P496&lt;&gt;"...", $P496&lt;&gt;"입력오류"),
    IF(
        $U$18=1, AND($P496&lt;&gt;"", $P496&lt;&gt;"...", $P496&lt;&gt;"입력오류", ISNUMBER(FIND(INDEX($T$2:$T$7,$U$1),$P496))),
        IF(
            $U$17="기타", AND($P496&lt;&gt;"", $P496&lt;&gt;"...", $P496&lt;&gt;"입력오류", NOT(ISNUMBER(FIND($T$21:$T$34,$P496)))),
            AND($P496&lt;&gt;"", $P496&lt;&gt;"...", $P496&lt;&gt;"입력오류", $T$19=$P496)
        )
    )
)</f>
        <v>0</v>
      </c>
    </row>
    <row r="497" spans="1:17">
      <c r="A497" t="s">
        <v>1117</v>
      </c>
      <c r="B497" t="s">
        <v>1118</v>
      </c>
      <c r="C497" t="s">
        <v>10040</v>
      </c>
      <c r="D497" t="s">
        <v>10041</v>
      </c>
      <c r="I497">
        <f t="shared" si="22"/>
        <v>496</v>
      </c>
      <c r="J497">
        <f t="shared" si="23"/>
        <v>496</v>
      </c>
      <c r="K497">
        <f t="shared" si="21"/>
        <v>1</v>
      </c>
      <c r="L497" t="b">
        <f>COUNTIF($N$2:N497, N497)=1</f>
        <v>1</v>
      </c>
      <c r="M497" s="37">
        <f>IF( $Q497, MAX($M$1:M496)+1, 0)</f>
        <v>0</v>
      </c>
      <c r="N497" t="str" cm="1">
        <f t="array" ref="N497">INDEX($A$9:$F$1048576, $J497, $K497 )</f>
        <v>43613</v>
      </c>
      <c r="O497" t="str" cm="1">
        <f t="array" ref="O497">INDEX($B$9:$F$1048576, $J497, $K497 )</f>
        <v>주택금융공사MBS2013-35(1-7)</v>
      </c>
      <c r="P497" t="str" cm="1">
        <f t="array" ref="P497">IF( $L497, TRIM(_xll.IMDP("IR", $G$5&amp;$N497, $G$6)), "" )</f>
        <v/>
      </c>
      <c r="Q497" t="b" cm="1">
        <f t="array" ref="Q497">IF(
    $U$1=1, AND($P497&lt;&gt;"", $P497&lt;&gt;"...", $P497&lt;&gt;"입력오류"),
    IF(
        $U$18=1, AND($P497&lt;&gt;"", $P497&lt;&gt;"...", $P497&lt;&gt;"입력오류", ISNUMBER(FIND(INDEX($T$2:$T$7,$U$1),$P497))),
        IF(
            $U$17="기타", AND($P497&lt;&gt;"", $P497&lt;&gt;"...", $P497&lt;&gt;"입력오류", NOT(ISNUMBER(FIND($T$21:$T$34,$P497)))),
            AND($P497&lt;&gt;"", $P497&lt;&gt;"...", $P497&lt;&gt;"입력오류", $T$19=$P497)
        )
    )
)</f>
        <v>0</v>
      </c>
    </row>
    <row r="498" spans="1:17">
      <c r="A498" t="s">
        <v>1119</v>
      </c>
      <c r="B498" t="s">
        <v>1120</v>
      </c>
      <c r="C498" t="s">
        <v>10042</v>
      </c>
      <c r="D498" t="s">
        <v>10043</v>
      </c>
      <c r="I498">
        <f t="shared" si="22"/>
        <v>497</v>
      </c>
      <c r="J498">
        <f t="shared" si="23"/>
        <v>497</v>
      </c>
      <c r="K498">
        <f t="shared" si="21"/>
        <v>1</v>
      </c>
      <c r="L498" t="b">
        <f>COUNTIF($N$2:N498, N498)=1</f>
        <v>1</v>
      </c>
      <c r="M498" s="37">
        <f>IF( $Q498, MAX($M$1:M497)+1, 0)</f>
        <v>0</v>
      </c>
      <c r="N498" t="str" cm="1">
        <f t="array" ref="N498">INDEX($A$9:$F$1048576, $J498, $K498 )</f>
        <v>43614</v>
      </c>
      <c r="O498" t="str" cm="1">
        <f t="array" ref="O498">INDEX($B$9:$F$1048576, $J498, $K498 )</f>
        <v>주택금융공사MBS2013-35(1-8)</v>
      </c>
      <c r="P498" t="str" cm="1">
        <f t="array" ref="P498">IF( $L498, TRIM(_xll.IMDP("IR", $G$5&amp;$N498, $G$6)), "" )</f>
        <v/>
      </c>
      <c r="Q498" t="b" cm="1">
        <f t="array" ref="Q498">IF(
    $U$1=1, AND($P498&lt;&gt;"", $P498&lt;&gt;"...", $P498&lt;&gt;"입력오류"),
    IF(
        $U$18=1, AND($P498&lt;&gt;"", $P498&lt;&gt;"...", $P498&lt;&gt;"입력오류", ISNUMBER(FIND(INDEX($T$2:$T$7,$U$1),$P498))),
        IF(
            $U$17="기타", AND($P498&lt;&gt;"", $P498&lt;&gt;"...", $P498&lt;&gt;"입력오류", NOT(ISNUMBER(FIND($T$21:$T$34,$P498)))),
            AND($P498&lt;&gt;"", $P498&lt;&gt;"...", $P498&lt;&gt;"입력오류", $T$19=$P498)
        )
    )
)</f>
        <v>0</v>
      </c>
    </row>
    <row r="499" spans="1:17">
      <c r="A499" t="s">
        <v>1121</v>
      </c>
      <c r="B499" t="s">
        <v>1122</v>
      </c>
      <c r="C499" t="s">
        <v>10044</v>
      </c>
      <c r="D499" t="s">
        <v>10045</v>
      </c>
      <c r="I499">
        <f t="shared" si="22"/>
        <v>498</v>
      </c>
      <c r="J499">
        <f t="shared" si="23"/>
        <v>498</v>
      </c>
      <c r="K499">
        <f t="shared" si="21"/>
        <v>1</v>
      </c>
      <c r="L499" t="b">
        <f>COUNTIF($N$2:N499, N499)=1</f>
        <v>1</v>
      </c>
      <c r="M499" s="37">
        <f>IF( $Q499, MAX($M$1:M498)+1, 0)</f>
        <v>0</v>
      </c>
      <c r="N499" t="str" cm="1">
        <f t="array" ref="N499">INDEX($A$9:$F$1048576, $J499, $K499 )</f>
        <v>43853</v>
      </c>
      <c r="O499" t="str" cm="1">
        <f t="array" ref="O499">INDEX($B$9:$F$1048576, $J499, $K499 )</f>
        <v>주택금융공사MBS2013-36(1-6)</v>
      </c>
      <c r="P499" t="str" cm="1">
        <f t="array" ref="P499">IF( $L499, TRIM(_xll.IMDP("IR", $G$5&amp;$N499, $G$6)), "" )</f>
        <v/>
      </c>
      <c r="Q499" t="b" cm="1">
        <f t="array" ref="Q499">IF(
    $U$1=1, AND($P499&lt;&gt;"", $P499&lt;&gt;"...", $P499&lt;&gt;"입력오류"),
    IF(
        $U$18=1, AND($P499&lt;&gt;"", $P499&lt;&gt;"...", $P499&lt;&gt;"입력오류", ISNUMBER(FIND(INDEX($T$2:$T$7,$U$1),$P499))),
        IF(
            $U$17="기타", AND($P499&lt;&gt;"", $P499&lt;&gt;"...", $P499&lt;&gt;"입력오류", NOT(ISNUMBER(FIND($T$21:$T$34,$P499)))),
            AND($P499&lt;&gt;"", $P499&lt;&gt;"...", $P499&lt;&gt;"입력오류", $T$19=$P499)
        )
    )
)</f>
        <v>0</v>
      </c>
    </row>
    <row r="500" spans="1:17">
      <c r="A500" t="s">
        <v>1123</v>
      </c>
      <c r="B500" t="s">
        <v>1124</v>
      </c>
      <c r="C500" t="s">
        <v>10046</v>
      </c>
      <c r="D500" t="s">
        <v>10047</v>
      </c>
      <c r="I500">
        <f t="shared" si="22"/>
        <v>499</v>
      </c>
      <c r="J500">
        <f t="shared" si="23"/>
        <v>499</v>
      </c>
      <c r="K500">
        <f t="shared" si="21"/>
        <v>1</v>
      </c>
      <c r="L500" t="b">
        <f>COUNTIF($N$2:N500, N500)=1</f>
        <v>1</v>
      </c>
      <c r="M500" s="37">
        <f>IF( $Q500, MAX($M$1:M499)+1, 0)</f>
        <v>0</v>
      </c>
      <c r="N500" t="str" cm="1">
        <f t="array" ref="N500">INDEX($A$9:$F$1048576, $J500, $K500 )</f>
        <v>43854</v>
      </c>
      <c r="O500" t="str" cm="1">
        <f t="array" ref="O500">INDEX($B$9:$F$1048576, $J500, $K500 )</f>
        <v>주택금융공사MBS2013-36(1-7)</v>
      </c>
      <c r="P500" t="str" cm="1">
        <f t="array" ref="P500">IF( $L500, TRIM(_xll.IMDP("IR", $G$5&amp;$N500, $G$6)), "" )</f>
        <v/>
      </c>
      <c r="Q500" t="b" cm="1">
        <f t="array" ref="Q500">IF(
    $U$1=1, AND($P500&lt;&gt;"", $P500&lt;&gt;"...", $P500&lt;&gt;"입력오류"),
    IF(
        $U$18=1, AND($P500&lt;&gt;"", $P500&lt;&gt;"...", $P500&lt;&gt;"입력오류", ISNUMBER(FIND(INDEX($T$2:$T$7,$U$1),$P500))),
        IF(
            $U$17="기타", AND($P500&lt;&gt;"", $P500&lt;&gt;"...", $P500&lt;&gt;"입력오류", NOT(ISNUMBER(FIND($T$21:$T$34,$P500)))),
            AND($P500&lt;&gt;"", $P500&lt;&gt;"...", $P500&lt;&gt;"입력오류", $T$19=$P500)
        )
    )
)</f>
        <v>0</v>
      </c>
    </row>
    <row r="501" spans="1:17">
      <c r="A501" t="s">
        <v>1125</v>
      </c>
      <c r="B501" t="s">
        <v>1126</v>
      </c>
      <c r="C501" t="s">
        <v>10048</v>
      </c>
      <c r="D501" t="s">
        <v>5739</v>
      </c>
      <c r="I501">
        <f t="shared" si="22"/>
        <v>500</v>
      </c>
      <c r="J501">
        <f t="shared" si="23"/>
        <v>500</v>
      </c>
      <c r="K501">
        <f t="shared" si="21"/>
        <v>1</v>
      </c>
      <c r="L501" t="b">
        <f>COUNTIF($N$2:N501, N501)=1</f>
        <v>1</v>
      </c>
      <c r="M501" s="37">
        <f>IF( $Q501, MAX($M$1:M500)+1, 0)</f>
        <v>0</v>
      </c>
      <c r="N501" t="str" cm="1">
        <f t="array" ref="N501">INDEX($A$9:$F$1048576, $J501, $K501 )</f>
        <v>43855</v>
      </c>
      <c r="O501" t="str" cm="1">
        <f t="array" ref="O501">INDEX($B$9:$F$1048576, $J501, $K501 )</f>
        <v>주택금융공사MBS2013-36(1-8)</v>
      </c>
      <c r="P501" t="str" cm="1">
        <f t="array" ref="P501">IF( $L501, TRIM(_xll.IMDP("IR", $G$5&amp;$N501, $G$6)), "" )</f>
        <v/>
      </c>
      <c r="Q501" t="b" cm="1">
        <f t="array" ref="Q501">IF(
    $U$1=1, AND($P501&lt;&gt;"", $P501&lt;&gt;"...", $P501&lt;&gt;"입력오류"),
    IF(
        $U$18=1, AND($P501&lt;&gt;"", $P501&lt;&gt;"...", $P501&lt;&gt;"입력오류", ISNUMBER(FIND(INDEX($T$2:$T$7,$U$1),$P501))),
        IF(
            $U$17="기타", AND($P501&lt;&gt;"", $P501&lt;&gt;"...", $P501&lt;&gt;"입력오류", NOT(ISNUMBER(FIND($T$21:$T$34,$P501)))),
            AND($P501&lt;&gt;"", $P501&lt;&gt;"...", $P501&lt;&gt;"입력오류", $T$19=$P501)
        )
    )
)</f>
        <v>0</v>
      </c>
    </row>
    <row r="502" spans="1:17">
      <c r="A502" t="s">
        <v>1127</v>
      </c>
      <c r="B502" t="s">
        <v>1128</v>
      </c>
      <c r="C502" t="s">
        <v>10049</v>
      </c>
      <c r="D502" t="s">
        <v>10050</v>
      </c>
      <c r="I502">
        <f t="shared" si="22"/>
        <v>501</v>
      </c>
      <c r="J502">
        <f t="shared" si="23"/>
        <v>501</v>
      </c>
      <c r="K502">
        <f t="shared" si="21"/>
        <v>1</v>
      </c>
      <c r="L502" t="b">
        <f>COUNTIF($N$2:N502, N502)=1</f>
        <v>1</v>
      </c>
      <c r="M502" s="37">
        <f>IF( $Q502, MAX($M$1:M501)+1, 0)</f>
        <v>0</v>
      </c>
      <c r="N502" t="str" cm="1">
        <f t="array" ref="N502">INDEX($A$9:$F$1048576, $J502, $K502 )</f>
        <v>44050</v>
      </c>
      <c r="O502" t="str" cm="1">
        <f t="array" ref="O502">INDEX($B$9:$F$1048576, $J502, $K502 )</f>
        <v>주택금융공사MBS2013-38(1-1)</v>
      </c>
      <c r="P502" t="str" cm="1">
        <f t="array" ref="P502">IF( $L502, TRIM(_xll.IMDP("IR", $G$5&amp;$N502, $G$6)), "" )</f>
        <v/>
      </c>
      <c r="Q502" t="b" cm="1">
        <f t="array" ref="Q502">IF(
    $U$1=1, AND($P502&lt;&gt;"", $P502&lt;&gt;"...", $P502&lt;&gt;"입력오류"),
    IF(
        $U$18=1, AND($P502&lt;&gt;"", $P502&lt;&gt;"...", $P502&lt;&gt;"입력오류", ISNUMBER(FIND(INDEX($T$2:$T$7,$U$1),$P502))),
        IF(
            $U$17="기타", AND($P502&lt;&gt;"", $P502&lt;&gt;"...", $P502&lt;&gt;"입력오류", NOT(ISNUMBER(FIND($T$21:$T$34,$P502)))),
            AND($P502&lt;&gt;"", $P502&lt;&gt;"...", $P502&lt;&gt;"입력오류", $T$19=$P502)
        )
    )
)</f>
        <v>0</v>
      </c>
    </row>
    <row r="503" spans="1:17">
      <c r="A503" t="s">
        <v>1129</v>
      </c>
      <c r="B503" t="s">
        <v>1130</v>
      </c>
      <c r="C503" t="s">
        <v>10051</v>
      </c>
      <c r="D503" t="s">
        <v>10052</v>
      </c>
      <c r="I503">
        <f t="shared" si="22"/>
        <v>502</v>
      </c>
      <c r="J503">
        <f t="shared" si="23"/>
        <v>502</v>
      </c>
      <c r="K503">
        <f t="shared" si="21"/>
        <v>1</v>
      </c>
      <c r="L503" t="b">
        <f>COUNTIF($N$2:N503, N503)=1</f>
        <v>1</v>
      </c>
      <c r="M503" s="37">
        <f>IF( $Q503, MAX($M$1:M502)+1, 0)</f>
        <v>287</v>
      </c>
      <c r="N503" t="str" cm="1">
        <f t="array" ref="N503">INDEX($A$9:$F$1048576, $J503, $K503 )</f>
        <v>44051</v>
      </c>
      <c r="O503" t="str" cm="1">
        <f t="array" ref="O503">INDEX($B$9:$F$1048576, $J503, $K503 )</f>
        <v>종근당</v>
      </c>
      <c r="P503" t="str" cm="1">
        <f t="array" ref="P503">IF( $L503, TRIM(_xll.IMDP("IR", $G$5&amp;$N503, $G$6)), "" )</f>
        <v>공모/무보증AA-</v>
      </c>
      <c r="Q503" t="b" cm="1">
        <f t="array" ref="Q503">IF(
    $U$1=1, AND($P503&lt;&gt;"", $P503&lt;&gt;"...", $P503&lt;&gt;"입력오류"),
    IF(
        $U$18=1, AND($P503&lt;&gt;"", $P503&lt;&gt;"...", $P503&lt;&gt;"입력오류", ISNUMBER(FIND(INDEX($T$2:$T$7,$U$1),$P503))),
        IF(
            $U$17="기타", AND($P503&lt;&gt;"", $P503&lt;&gt;"...", $P503&lt;&gt;"입력오류", NOT(ISNUMBER(FIND($T$21:$T$34,$P503)))),
            AND($P503&lt;&gt;"", $P503&lt;&gt;"...", $P503&lt;&gt;"입력오류", $T$19=$P503)
        )
    )
)</f>
        <v>1</v>
      </c>
    </row>
    <row r="504" spans="1:17">
      <c r="A504" t="s">
        <v>1131</v>
      </c>
      <c r="B504" t="s">
        <v>1132</v>
      </c>
      <c r="C504" t="s">
        <v>10053</v>
      </c>
      <c r="D504" t="s">
        <v>10054</v>
      </c>
      <c r="I504">
        <f t="shared" si="22"/>
        <v>503</v>
      </c>
      <c r="J504">
        <f t="shared" si="23"/>
        <v>503</v>
      </c>
      <c r="K504">
        <f t="shared" si="21"/>
        <v>1</v>
      </c>
      <c r="L504" t="b">
        <f>COUNTIF($N$2:N504, N504)=1</f>
        <v>1</v>
      </c>
      <c r="M504" s="37">
        <f>IF( $Q504, MAX($M$1:M503)+1, 0)</f>
        <v>0</v>
      </c>
      <c r="N504" t="str" cm="1">
        <f t="array" ref="N504">INDEX($A$9:$F$1048576, $J504, $K504 )</f>
        <v>44059</v>
      </c>
      <c r="O504" t="str" cm="1">
        <f t="array" ref="O504">INDEX($B$9:$F$1048576, $J504, $K504 )</f>
        <v>주택금융공사MBS2013-40(1-7)</v>
      </c>
      <c r="P504" t="str" cm="1">
        <f t="array" ref="P504">IF( $L504, TRIM(_xll.IMDP("IR", $G$5&amp;$N504, $G$6)), "" )</f>
        <v/>
      </c>
      <c r="Q504" t="b" cm="1">
        <f t="array" ref="Q504">IF(
    $U$1=1, AND($P504&lt;&gt;"", $P504&lt;&gt;"...", $P504&lt;&gt;"입력오류"),
    IF(
        $U$18=1, AND($P504&lt;&gt;"", $P504&lt;&gt;"...", $P504&lt;&gt;"입력오류", ISNUMBER(FIND(INDEX($T$2:$T$7,$U$1),$P504))),
        IF(
            $U$17="기타", AND($P504&lt;&gt;"", $P504&lt;&gt;"...", $P504&lt;&gt;"입력오류", NOT(ISNUMBER(FIND($T$21:$T$34,$P504)))),
            AND($P504&lt;&gt;"", $P504&lt;&gt;"...", $P504&lt;&gt;"입력오류", $T$19=$P504)
        )
    )
)</f>
        <v>0</v>
      </c>
    </row>
    <row r="505" spans="1:17">
      <c r="A505" t="s">
        <v>1133</v>
      </c>
      <c r="B505" t="s">
        <v>1134</v>
      </c>
      <c r="C505" t="s">
        <v>10055</v>
      </c>
      <c r="D505" t="s">
        <v>10056</v>
      </c>
      <c r="I505">
        <f t="shared" si="22"/>
        <v>504</v>
      </c>
      <c r="J505">
        <f t="shared" si="23"/>
        <v>504</v>
      </c>
      <c r="K505">
        <f t="shared" si="21"/>
        <v>1</v>
      </c>
      <c r="L505" t="b">
        <f>COUNTIF($N$2:N505, N505)=1</f>
        <v>1</v>
      </c>
      <c r="M505" s="37">
        <f>IF( $Q505, MAX($M$1:M504)+1, 0)</f>
        <v>0</v>
      </c>
      <c r="N505" t="str" cm="1">
        <f t="array" ref="N505">INDEX($A$9:$F$1048576, $J505, $K505 )</f>
        <v>44060</v>
      </c>
      <c r="O505" t="str" cm="1">
        <f t="array" ref="O505">INDEX($B$9:$F$1048576, $J505, $K505 )</f>
        <v>주택금융공사MBS2013-40(1-8)</v>
      </c>
      <c r="P505" t="str" cm="1">
        <f t="array" ref="P505">IF( $L505, TRIM(_xll.IMDP("IR", $G$5&amp;$N505, $G$6)), "" )</f>
        <v/>
      </c>
      <c r="Q505" t="b" cm="1">
        <f t="array" ref="Q505">IF(
    $U$1=1, AND($P505&lt;&gt;"", $P505&lt;&gt;"...", $P505&lt;&gt;"입력오류"),
    IF(
        $U$18=1, AND($P505&lt;&gt;"", $P505&lt;&gt;"...", $P505&lt;&gt;"입력오류", ISNUMBER(FIND(INDEX($T$2:$T$7,$U$1),$P505))),
        IF(
            $U$17="기타", AND($P505&lt;&gt;"", $P505&lt;&gt;"...", $P505&lt;&gt;"입력오류", NOT(ISNUMBER(FIND($T$21:$T$34,$P505)))),
            AND($P505&lt;&gt;"", $P505&lt;&gt;"...", $P505&lt;&gt;"입력오류", $T$19=$P505)
        )
    )
)</f>
        <v>0</v>
      </c>
    </row>
    <row r="506" spans="1:17">
      <c r="A506" t="s">
        <v>1135</v>
      </c>
      <c r="B506" t="s">
        <v>1136</v>
      </c>
      <c r="C506" t="s">
        <v>10057</v>
      </c>
      <c r="D506" t="s">
        <v>10058</v>
      </c>
      <c r="I506">
        <f t="shared" si="22"/>
        <v>505</v>
      </c>
      <c r="J506">
        <f t="shared" si="23"/>
        <v>505</v>
      </c>
      <c r="K506">
        <f t="shared" si="21"/>
        <v>1</v>
      </c>
      <c r="L506" t="b">
        <f>COUNTIF($N$2:N506, N506)=1</f>
        <v>1</v>
      </c>
      <c r="M506" s="37">
        <f>IF( $Q506, MAX($M$1:M505)+1, 0)</f>
        <v>0</v>
      </c>
      <c r="N506" t="str" cm="1">
        <f t="array" ref="N506">INDEX($A$9:$F$1048576, $J506, $K506 )</f>
        <v>44153</v>
      </c>
      <c r="O506" t="str" cm="1">
        <f t="array" ref="O506">INDEX($B$9:$F$1048576, $J506, $K506 )</f>
        <v>엔브이에이치코리아</v>
      </c>
      <c r="P506" t="str" cm="1">
        <f t="array" ref="P506">IF( $L506, TRIM(_xll.IMDP("IR", $G$5&amp;$N506, $G$6)), "" )</f>
        <v/>
      </c>
      <c r="Q506" t="b" cm="1">
        <f t="array" ref="Q506">IF(
    $U$1=1, AND($P506&lt;&gt;"", $P506&lt;&gt;"...", $P506&lt;&gt;"입력오류"),
    IF(
        $U$18=1, AND($P506&lt;&gt;"", $P506&lt;&gt;"...", $P506&lt;&gt;"입력오류", ISNUMBER(FIND(INDEX($T$2:$T$7,$U$1),$P506))),
        IF(
            $U$17="기타", AND($P506&lt;&gt;"", $P506&lt;&gt;"...", $P506&lt;&gt;"입력오류", NOT(ISNUMBER(FIND($T$21:$T$34,$P506)))),
            AND($P506&lt;&gt;"", $P506&lt;&gt;"...", $P506&lt;&gt;"입력오류", $T$19=$P506)
        )
    )
)</f>
        <v>0</v>
      </c>
    </row>
    <row r="507" spans="1:17">
      <c r="A507" t="s">
        <v>1137</v>
      </c>
      <c r="B507" t="s">
        <v>1138</v>
      </c>
      <c r="C507" t="s">
        <v>10059</v>
      </c>
      <c r="D507" t="s">
        <v>10060</v>
      </c>
      <c r="I507">
        <f t="shared" si="22"/>
        <v>506</v>
      </c>
      <c r="J507">
        <f t="shared" si="23"/>
        <v>506</v>
      </c>
      <c r="K507">
        <f t="shared" si="21"/>
        <v>1</v>
      </c>
      <c r="L507" t="b">
        <f>COUNTIF($N$2:N507, N507)=1</f>
        <v>1</v>
      </c>
      <c r="M507" s="37">
        <f>IF( $Q507, MAX($M$1:M506)+1, 0)</f>
        <v>0</v>
      </c>
      <c r="N507" t="str" cm="1">
        <f t="array" ref="N507">INDEX($A$9:$F$1048576, $J507, $K507 )</f>
        <v>44312</v>
      </c>
      <c r="O507" t="str" cm="1">
        <f t="array" ref="O507">INDEX($B$9:$F$1048576, $J507, $K507 )</f>
        <v>주택금융공사MBS2014-1(1-7)</v>
      </c>
      <c r="P507" t="str" cm="1">
        <f t="array" ref="P507">IF( $L507, TRIM(_xll.IMDP("IR", $G$5&amp;$N507, $G$6)), "" )</f>
        <v/>
      </c>
      <c r="Q507" t="b" cm="1">
        <f t="array" ref="Q507">IF(
    $U$1=1, AND($P507&lt;&gt;"", $P507&lt;&gt;"...", $P507&lt;&gt;"입력오류"),
    IF(
        $U$18=1, AND($P507&lt;&gt;"", $P507&lt;&gt;"...", $P507&lt;&gt;"입력오류", ISNUMBER(FIND(INDEX($T$2:$T$7,$U$1),$P507))),
        IF(
            $U$17="기타", AND($P507&lt;&gt;"", $P507&lt;&gt;"...", $P507&lt;&gt;"입력오류", NOT(ISNUMBER(FIND($T$21:$T$34,$P507)))),
            AND($P507&lt;&gt;"", $P507&lt;&gt;"...", $P507&lt;&gt;"입력오류", $T$19=$P507)
        )
    )
)</f>
        <v>0</v>
      </c>
    </row>
    <row r="508" spans="1:17">
      <c r="A508" t="s">
        <v>1139</v>
      </c>
      <c r="B508" t="s">
        <v>1140</v>
      </c>
      <c r="C508" t="s">
        <v>10061</v>
      </c>
      <c r="D508" t="s">
        <v>10062</v>
      </c>
      <c r="I508">
        <f t="shared" si="22"/>
        <v>507</v>
      </c>
      <c r="J508">
        <f t="shared" si="23"/>
        <v>507</v>
      </c>
      <c r="K508">
        <f t="shared" si="21"/>
        <v>1</v>
      </c>
      <c r="L508" t="b">
        <f>COUNTIF($N$2:N508, N508)=1</f>
        <v>1</v>
      </c>
      <c r="M508" s="37">
        <f>IF( $Q508, MAX($M$1:M507)+1, 0)</f>
        <v>0</v>
      </c>
      <c r="N508" t="str" cm="1">
        <f t="array" ref="N508">INDEX($A$9:$F$1048576, $J508, $K508 )</f>
        <v>44313</v>
      </c>
      <c r="O508" t="str" cm="1">
        <f t="array" ref="O508">INDEX($B$9:$F$1048576, $J508, $K508 )</f>
        <v>주택금융공사MBS2014-1(1-8)</v>
      </c>
      <c r="P508" t="str" cm="1">
        <f t="array" ref="P508">IF( $L508, TRIM(_xll.IMDP("IR", $G$5&amp;$N508, $G$6)), "" )</f>
        <v/>
      </c>
      <c r="Q508" t="b" cm="1">
        <f t="array" ref="Q508">IF(
    $U$1=1, AND($P508&lt;&gt;"", $P508&lt;&gt;"...", $P508&lt;&gt;"입력오류"),
    IF(
        $U$18=1, AND($P508&lt;&gt;"", $P508&lt;&gt;"...", $P508&lt;&gt;"입력오류", ISNUMBER(FIND(INDEX($T$2:$T$7,$U$1),$P508))),
        IF(
            $U$17="기타", AND($P508&lt;&gt;"", $P508&lt;&gt;"...", $P508&lt;&gt;"입력오류", NOT(ISNUMBER(FIND($T$21:$T$34,$P508)))),
            AND($P508&lt;&gt;"", $P508&lt;&gt;"...", $P508&lt;&gt;"입력오류", $T$19=$P508)
        )
    )
)</f>
        <v>0</v>
      </c>
    </row>
    <row r="509" spans="1:17">
      <c r="A509" t="s">
        <v>1141</v>
      </c>
      <c r="B509" t="s">
        <v>1142</v>
      </c>
      <c r="C509" t="s">
        <v>10063</v>
      </c>
      <c r="D509" t="s">
        <v>10064</v>
      </c>
      <c r="I509">
        <f t="shared" si="22"/>
        <v>508</v>
      </c>
      <c r="J509">
        <f t="shared" si="23"/>
        <v>508</v>
      </c>
      <c r="K509">
        <f t="shared" si="21"/>
        <v>1</v>
      </c>
      <c r="L509" t="b">
        <f>COUNTIF($N$2:N509, N509)=1</f>
        <v>1</v>
      </c>
      <c r="M509" s="37">
        <f>IF( $Q509, MAX($M$1:M508)+1, 0)</f>
        <v>0</v>
      </c>
      <c r="N509" t="str" cm="1">
        <f t="array" ref="N509">INDEX($A$9:$F$1048576, $J509, $K509 )</f>
        <v>44420</v>
      </c>
      <c r="O509" t="str" cm="1">
        <f t="array" ref="O509">INDEX($B$9:$F$1048576, $J509, $K509 )</f>
        <v>한국주택금융공사MBS2014-4</v>
      </c>
      <c r="P509" t="str" cm="1">
        <f t="array" ref="P509">IF( $L509, TRIM(_xll.IMDP("IR", $G$5&amp;$N509, $G$6)), "" )</f>
        <v/>
      </c>
      <c r="Q509" t="b" cm="1">
        <f t="array" ref="Q509">IF(
    $U$1=1, AND($P509&lt;&gt;"", $P509&lt;&gt;"...", $P509&lt;&gt;"입력오류"),
    IF(
        $U$18=1, AND($P509&lt;&gt;"", $P509&lt;&gt;"...", $P509&lt;&gt;"입력오류", ISNUMBER(FIND(INDEX($T$2:$T$7,$U$1),$P509))),
        IF(
            $U$17="기타", AND($P509&lt;&gt;"", $P509&lt;&gt;"...", $P509&lt;&gt;"입력오류", NOT(ISNUMBER(FIND($T$21:$T$34,$P509)))),
            AND($P509&lt;&gt;"", $P509&lt;&gt;"...", $P509&lt;&gt;"입력오류", $T$19=$P509)
        )
    )
)</f>
        <v>0</v>
      </c>
    </row>
    <row r="510" spans="1:17">
      <c r="A510" t="s">
        <v>676</v>
      </c>
      <c r="B510" t="s">
        <v>611</v>
      </c>
      <c r="C510" t="s">
        <v>10065</v>
      </c>
      <c r="D510" t="s">
        <v>10066</v>
      </c>
      <c r="I510">
        <f t="shared" si="22"/>
        <v>509</v>
      </c>
      <c r="J510">
        <f t="shared" si="23"/>
        <v>509</v>
      </c>
      <c r="K510">
        <f t="shared" si="21"/>
        <v>1</v>
      </c>
      <c r="L510" t="b">
        <f>COUNTIF($N$2:N510, N510)=1</f>
        <v>1</v>
      </c>
      <c r="M510" s="37">
        <f>IF( $Q510, MAX($M$1:M509)+1, 0)</f>
        <v>0</v>
      </c>
      <c r="N510" t="str" cm="1">
        <f t="array" ref="N510">INDEX($A$9:$F$1048576, $J510, $K510 )</f>
        <v>44726</v>
      </c>
      <c r="O510" t="str" cm="1">
        <f t="array" ref="O510">INDEX($B$9:$F$1048576, $J510, $K510 )</f>
        <v>제이에스코퍼레이션</v>
      </c>
      <c r="P510" t="str" cm="1">
        <f t="array" ref="P510">IF( $L510, TRIM(_xll.IMDP("IR", $G$5&amp;$N510, $G$6)), "" )</f>
        <v/>
      </c>
      <c r="Q510" t="b" cm="1">
        <f t="array" ref="Q510">IF(
    $U$1=1, AND($P510&lt;&gt;"", $P510&lt;&gt;"...", $P510&lt;&gt;"입력오류"),
    IF(
        $U$18=1, AND($P510&lt;&gt;"", $P510&lt;&gt;"...", $P510&lt;&gt;"입력오류", ISNUMBER(FIND(INDEX($T$2:$T$7,$U$1),$P510))),
        IF(
            $U$17="기타", AND($P510&lt;&gt;"", $P510&lt;&gt;"...", $P510&lt;&gt;"입력오류", NOT(ISNUMBER(FIND($T$21:$T$34,$P510)))),
            AND($P510&lt;&gt;"", $P510&lt;&gt;"...", $P510&lt;&gt;"입력오류", $T$19=$P510)
        )
    )
)</f>
        <v>0</v>
      </c>
    </row>
    <row r="511" spans="1:17">
      <c r="A511" t="s">
        <v>1143</v>
      </c>
      <c r="B511" t="s">
        <v>1144</v>
      </c>
      <c r="C511" t="s">
        <v>10067</v>
      </c>
      <c r="D511" t="s">
        <v>10068</v>
      </c>
      <c r="I511">
        <f t="shared" si="22"/>
        <v>510</v>
      </c>
      <c r="J511">
        <f t="shared" si="23"/>
        <v>510</v>
      </c>
      <c r="K511">
        <f t="shared" si="21"/>
        <v>1</v>
      </c>
      <c r="L511" t="b">
        <f>COUNTIF($N$2:N511, N511)=1</f>
        <v>1</v>
      </c>
      <c r="M511" s="37">
        <f>IF( $Q511, MAX($M$1:M510)+1, 0)</f>
        <v>0</v>
      </c>
      <c r="N511" t="str" cm="1">
        <f t="array" ref="N511">INDEX($A$9:$F$1048576, $J511, $K511 )</f>
        <v>44733</v>
      </c>
      <c r="O511" t="str" cm="1">
        <f t="array" ref="O511">INDEX($B$9:$F$1048576, $J511, $K511 )</f>
        <v>한국주택금융공사MBS2014-8(1-7)</v>
      </c>
      <c r="P511" t="str" cm="1">
        <f t="array" ref="P511">IF( $L511, TRIM(_xll.IMDP("IR", $G$5&amp;$N511, $G$6)), "" )</f>
        <v/>
      </c>
      <c r="Q511" t="b" cm="1">
        <f t="array" ref="Q511">IF(
    $U$1=1, AND($P511&lt;&gt;"", $P511&lt;&gt;"...", $P511&lt;&gt;"입력오류"),
    IF(
        $U$18=1, AND($P511&lt;&gt;"", $P511&lt;&gt;"...", $P511&lt;&gt;"입력오류", ISNUMBER(FIND(INDEX($T$2:$T$7,$U$1),$P511))),
        IF(
            $U$17="기타", AND($P511&lt;&gt;"", $P511&lt;&gt;"...", $P511&lt;&gt;"입력오류", NOT(ISNUMBER(FIND($T$21:$T$34,$P511)))),
            AND($P511&lt;&gt;"", $P511&lt;&gt;"...", $P511&lt;&gt;"입력오류", $T$19=$P511)
        )
    )
)</f>
        <v>0</v>
      </c>
    </row>
    <row r="512" spans="1:17">
      <c r="A512" t="s">
        <v>1145</v>
      </c>
      <c r="B512" t="s">
        <v>1146</v>
      </c>
      <c r="C512" t="s">
        <v>10069</v>
      </c>
      <c r="D512" t="s">
        <v>10070</v>
      </c>
      <c r="I512">
        <f t="shared" si="22"/>
        <v>511</v>
      </c>
      <c r="J512">
        <f t="shared" si="23"/>
        <v>511</v>
      </c>
      <c r="K512">
        <f t="shared" si="21"/>
        <v>1</v>
      </c>
      <c r="L512" t="b">
        <f>COUNTIF($N$2:N512, N512)=1</f>
        <v>1</v>
      </c>
      <c r="M512" s="37">
        <f>IF( $Q512, MAX($M$1:M511)+1, 0)</f>
        <v>0</v>
      </c>
      <c r="N512" t="str" cm="1">
        <f t="array" ref="N512">INDEX($A$9:$F$1048576, $J512, $K512 )</f>
        <v>44734</v>
      </c>
      <c r="O512" t="str" cm="1">
        <f t="array" ref="O512">INDEX($B$9:$F$1048576, $J512, $K512 )</f>
        <v>한국주택금융공사MBS2014-8(1-8)</v>
      </c>
      <c r="P512" t="str" cm="1">
        <f t="array" ref="P512">IF( $L512, TRIM(_xll.IMDP("IR", $G$5&amp;$N512, $G$6)), "" )</f>
        <v/>
      </c>
      <c r="Q512" t="b" cm="1">
        <f t="array" ref="Q512">IF(
    $U$1=1, AND($P512&lt;&gt;"", $P512&lt;&gt;"...", $P512&lt;&gt;"입력오류"),
    IF(
        $U$18=1, AND($P512&lt;&gt;"", $P512&lt;&gt;"...", $P512&lt;&gt;"입력오류", ISNUMBER(FIND(INDEX($T$2:$T$7,$U$1),$P512))),
        IF(
            $U$17="기타", AND($P512&lt;&gt;"", $P512&lt;&gt;"...", $P512&lt;&gt;"입력오류", NOT(ISNUMBER(FIND($T$21:$T$34,$P512)))),
            AND($P512&lt;&gt;"", $P512&lt;&gt;"...", $P512&lt;&gt;"입력오류", $T$19=$P512)
        )
    )
)</f>
        <v>0</v>
      </c>
    </row>
    <row r="513" spans="1:17">
      <c r="A513" t="s">
        <v>1147</v>
      </c>
      <c r="B513" t="s">
        <v>1148</v>
      </c>
      <c r="C513" t="s">
        <v>10071</v>
      </c>
      <c r="D513" t="s">
        <v>10072</v>
      </c>
      <c r="I513">
        <f t="shared" si="22"/>
        <v>512</v>
      </c>
      <c r="J513">
        <f t="shared" si="23"/>
        <v>512</v>
      </c>
      <c r="K513">
        <f t="shared" si="21"/>
        <v>1</v>
      </c>
      <c r="L513" t="b">
        <f>COUNTIF($N$2:N513, N513)=1</f>
        <v>1</v>
      </c>
      <c r="M513" s="37">
        <f>IF( $Q513, MAX($M$1:M512)+1, 0)</f>
        <v>0</v>
      </c>
      <c r="N513" t="str" cm="1">
        <f t="array" ref="N513">INDEX($A$9:$F$1048576, $J513, $K513 )</f>
        <v>44761</v>
      </c>
      <c r="O513" t="str" cm="1">
        <f t="array" ref="O513">INDEX($B$9:$F$1048576, $J513, $K513 )</f>
        <v>한국주택금융공사MBS2014-7(1-1)</v>
      </c>
      <c r="P513" t="str" cm="1">
        <f t="array" ref="P513">IF( $L513, TRIM(_xll.IMDP("IR", $G$5&amp;$N513, $G$6)), "" )</f>
        <v/>
      </c>
      <c r="Q513" t="b" cm="1">
        <f t="array" ref="Q513">IF(
    $U$1=1, AND($P513&lt;&gt;"", $P513&lt;&gt;"...", $P513&lt;&gt;"입력오류"),
    IF(
        $U$18=1, AND($P513&lt;&gt;"", $P513&lt;&gt;"...", $P513&lt;&gt;"입력오류", ISNUMBER(FIND(INDEX($T$2:$T$7,$U$1),$P513))),
        IF(
            $U$17="기타", AND($P513&lt;&gt;"", $P513&lt;&gt;"...", $P513&lt;&gt;"입력오류", NOT(ISNUMBER(FIND($T$21:$T$34,$P513)))),
            AND($P513&lt;&gt;"", $P513&lt;&gt;"...", $P513&lt;&gt;"입력오류", $T$19=$P513)
        )
    )
)</f>
        <v>0</v>
      </c>
    </row>
    <row r="514" spans="1:17">
      <c r="A514" t="s">
        <v>5624</v>
      </c>
      <c r="B514" t="s">
        <v>5625</v>
      </c>
      <c r="C514" t="s">
        <v>10073</v>
      </c>
      <c r="D514" t="s">
        <v>10074</v>
      </c>
      <c r="I514">
        <f t="shared" si="22"/>
        <v>513</v>
      </c>
      <c r="J514">
        <f t="shared" si="23"/>
        <v>513</v>
      </c>
      <c r="K514">
        <f t="shared" ref="K514:K577" si="24">IF( $I514&gt;$G$4, NA(), IF($I514&gt;$G$3, 5, IF($I514&gt;$G$2, 3, 1 ) ) )</f>
        <v>1</v>
      </c>
      <c r="L514" t="b">
        <f>COUNTIF($N$2:N514, N514)=1</f>
        <v>1</v>
      </c>
      <c r="M514" s="37">
        <f>IF( $Q514, MAX($M$1:M513)+1, 0)</f>
        <v>0</v>
      </c>
      <c r="N514" t="str" cm="1">
        <f t="array" ref="N514">INDEX($A$9:$F$1048576, $J514, $K514 )</f>
        <v>44906</v>
      </c>
      <c r="O514" t="str" cm="1">
        <f t="array" ref="O514">INDEX($B$9:$F$1048576, $J514, $K514 )</f>
        <v>코스맥스</v>
      </c>
      <c r="P514" t="str" cm="1">
        <f t="array" ref="P514">IF( $L514, TRIM(_xll.IMDP("IR", $G$5&amp;$N514, $G$6)), "" )</f>
        <v/>
      </c>
      <c r="Q514" t="b" cm="1">
        <f t="array" ref="Q514">IF(
    $U$1=1, AND($P514&lt;&gt;"", $P514&lt;&gt;"...", $P514&lt;&gt;"입력오류"),
    IF(
        $U$18=1, AND($P514&lt;&gt;"", $P514&lt;&gt;"...", $P514&lt;&gt;"입력오류", ISNUMBER(FIND(INDEX($T$2:$T$7,$U$1),$P514))),
        IF(
            $U$17="기타", AND($P514&lt;&gt;"", $P514&lt;&gt;"...", $P514&lt;&gt;"입력오류", NOT(ISNUMBER(FIND($T$21:$T$34,$P514)))),
            AND($P514&lt;&gt;"", $P514&lt;&gt;"...", $P514&lt;&gt;"입력오류", $T$19=$P514)
        )
    )
)</f>
        <v>0</v>
      </c>
    </row>
    <row r="515" spans="1:17">
      <c r="A515" t="s">
        <v>5626</v>
      </c>
      <c r="B515" t="s">
        <v>5627</v>
      </c>
      <c r="C515" t="s">
        <v>10075</v>
      </c>
      <c r="D515" t="s">
        <v>10076</v>
      </c>
      <c r="I515">
        <f t="shared" ref="I515:I578" si="25">ROW()-1</f>
        <v>514</v>
      </c>
      <c r="J515">
        <f t="shared" ref="J515:J578" si="26">IF( $I515&gt;$G$4, NA(), IF($I515&gt;$G$3, $I515-$G$3, IF($I515&gt;$G$2, $I515-$G$2, $I515 ) ) )</f>
        <v>514</v>
      </c>
      <c r="K515">
        <f t="shared" si="24"/>
        <v>1</v>
      </c>
      <c r="L515" t="b">
        <f>COUNTIF($N$2:N515, N515)=1</f>
        <v>1</v>
      </c>
      <c r="M515" s="37">
        <f>IF( $Q515, MAX($M$1:M514)+1, 0)</f>
        <v>288</v>
      </c>
      <c r="N515" t="str" cm="1">
        <f t="array" ref="N515">INDEX($A$9:$F$1048576, $J515, $K515 )</f>
        <v>44919</v>
      </c>
      <c r="O515" t="str" cm="1">
        <f t="array" ref="O515">INDEX($B$9:$F$1048576, $J515, $K515 )</f>
        <v>HK이노엔</v>
      </c>
      <c r="P515" t="str" cm="1">
        <f t="array" ref="P515">IF( $L515, TRIM(_xll.IMDP("IR", $G$5&amp;$N515, $G$6)), "" )</f>
        <v>공모/무보증A0</v>
      </c>
      <c r="Q515" t="b" cm="1">
        <f t="array" ref="Q515">IF(
    $U$1=1, AND($P515&lt;&gt;"", $P515&lt;&gt;"...", $P515&lt;&gt;"입력오류"),
    IF(
        $U$18=1, AND($P515&lt;&gt;"", $P515&lt;&gt;"...", $P515&lt;&gt;"입력오류", ISNUMBER(FIND(INDEX($T$2:$T$7,$U$1),$P515))),
        IF(
            $U$17="기타", AND($P515&lt;&gt;"", $P515&lt;&gt;"...", $P515&lt;&gt;"입력오류", NOT(ISNUMBER(FIND($T$21:$T$34,$P515)))),
            AND($P515&lt;&gt;"", $P515&lt;&gt;"...", $P515&lt;&gt;"입력오류", $T$19=$P515)
        )
    )
)</f>
        <v>1</v>
      </c>
    </row>
    <row r="516" spans="1:17">
      <c r="A516" t="s">
        <v>5628</v>
      </c>
      <c r="B516" t="s">
        <v>5629</v>
      </c>
      <c r="C516" t="s">
        <v>10077</v>
      </c>
      <c r="D516" t="s">
        <v>10078</v>
      </c>
      <c r="I516">
        <f t="shared" si="25"/>
        <v>515</v>
      </c>
      <c r="J516">
        <f t="shared" si="26"/>
        <v>515</v>
      </c>
      <c r="K516">
        <f t="shared" si="24"/>
        <v>1</v>
      </c>
      <c r="L516" t="b">
        <f>COUNTIF($N$2:N516, N516)=1</f>
        <v>1</v>
      </c>
      <c r="M516" s="37">
        <f>IF( $Q516, MAX($M$1:M515)+1, 0)</f>
        <v>0</v>
      </c>
      <c r="N516" t="str" cm="1">
        <f t="array" ref="N516">INDEX($A$9:$F$1048576, $J516, $K516 )</f>
        <v>45401</v>
      </c>
      <c r="O516" t="str" cm="1">
        <f t="array" ref="O516">INDEX($B$9:$F$1048576, $J516, $K516 )</f>
        <v>주택금융공사MBS2014-10(1-7)</v>
      </c>
      <c r="P516" t="str" cm="1">
        <f t="array" ref="P516">IF( $L516, TRIM(_xll.IMDP("IR", $G$5&amp;$N516, $G$6)), "" )</f>
        <v/>
      </c>
      <c r="Q516" t="b" cm="1">
        <f t="array" ref="Q516">IF(
    $U$1=1, AND($P516&lt;&gt;"", $P516&lt;&gt;"...", $P516&lt;&gt;"입력오류"),
    IF(
        $U$18=1, AND($P516&lt;&gt;"", $P516&lt;&gt;"...", $P516&lt;&gt;"입력오류", ISNUMBER(FIND(INDEX($T$2:$T$7,$U$1),$P516))),
        IF(
            $U$17="기타", AND($P516&lt;&gt;"", $P516&lt;&gt;"...", $P516&lt;&gt;"입력오류", NOT(ISNUMBER(FIND($T$21:$T$34,$P516)))),
            AND($P516&lt;&gt;"", $P516&lt;&gt;"...", $P516&lt;&gt;"입력오류", $T$19=$P516)
        )
    )
)</f>
        <v>0</v>
      </c>
    </row>
    <row r="517" spans="1:17">
      <c r="A517" t="s">
        <v>5630</v>
      </c>
      <c r="B517" t="s">
        <v>5631</v>
      </c>
      <c r="C517" t="s">
        <v>10079</v>
      </c>
      <c r="D517" t="s">
        <v>10080</v>
      </c>
      <c r="I517">
        <f t="shared" si="25"/>
        <v>516</v>
      </c>
      <c r="J517">
        <f t="shared" si="26"/>
        <v>516</v>
      </c>
      <c r="K517">
        <f t="shared" si="24"/>
        <v>1</v>
      </c>
      <c r="L517" t="b">
        <f>COUNTIF($N$2:N517, N517)=1</f>
        <v>1</v>
      </c>
      <c r="M517" s="37">
        <f>IF( $Q517, MAX($M$1:M516)+1, 0)</f>
        <v>0</v>
      </c>
      <c r="N517" t="str" cm="1">
        <f t="array" ref="N517">INDEX($A$9:$F$1048576, $J517, $K517 )</f>
        <v>45402</v>
      </c>
      <c r="O517" t="str" cm="1">
        <f t="array" ref="O517">INDEX($B$9:$F$1048576, $J517, $K517 )</f>
        <v>주택금융공사MBS2014-10(1-8)</v>
      </c>
      <c r="P517" t="str" cm="1">
        <f t="array" ref="P517">IF( $L517, TRIM(_xll.IMDP("IR", $G$5&amp;$N517, $G$6)), "" )</f>
        <v/>
      </c>
      <c r="Q517" t="b" cm="1">
        <f t="array" ref="Q517">IF(
    $U$1=1, AND($P517&lt;&gt;"", $P517&lt;&gt;"...", $P517&lt;&gt;"입력오류"),
    IF(
        $U$18=1, AND($P517&lt;&gt;"", $P517&lt;&gt;"...", $P517&lt;&gt;"입력오류", ISNUMBER(FIND(INDEX($T$2:$T$7,$U$1),$P517))),
        IF(
            $U$17="기타", AND($P517&lt;&gt;"", $P517&lt;&gt;"...", $P517&lt;&gt;"입력오류", NOT(ISNUMBER(FIND($T$21:$T$34,$P517)))),
            AND($P517&lt;&gt;"", $P517&lt;&gt;"...", $P517&lt;&gt;"입력오류", $T$19=$P517)
        )
    )
)</f>
        <v>0</v>
      </c>
    </row>
    <row r="518" spans="1:17">
      <c r="A518" t="s">
        <v>1149</v>
      </c>
      <c r="B518" t="s">
        <v>1150</v>
      </c>
      <c r="C518" t="s">
        <v>10081</v>
      </c>
      <c r="D518" t="s">
        <v>10082</v>
      </c>
      <c r="I518">
        <f t="shared" si="25"/>
        <v>517</v>
      </c>
      <c r="J518">
        <f t="shared" si="26"/>
        <v>517</v>
      </c>
      <c r="K518">
        <f t="shared" si="24"/>
        <v>1</v>
      </c>
      <c r="L518" t="b">
        <f>COUNTIF($N$2:N518, N518)=1</f>
        <v>1</v>
      </c>
      <c r="M518" s="37">
        <f>IF( $Q518, MAX($M$1:M517)+1, 0)</f>
        <v>0</v>
      </c>
      <c r="N518" t="str" cm="1">
        <f t="array" ref="N518">INDEX($A$9:$F$1048576, $J518, $K518 )</f>
        <v>45405</v>
      </c>
      <c r="O518" t="str" cm="1">
        <f t="array" ref="O518">INDEX($B$9:$F$1048576, $J518, $K518 )</f>
        <v>경남은행</v>
      </c>
      <c r="P518" t="str" cm="1">
        <f t="array" ref="P518">IF( $L518, TRIM(_xll.IMDP("IR", $G$5&amp;$N518, $G$6)), "" )</f>
        <v/>
      </c>
      <c r="Q518" t="b" cm="1">
        <f t="array" ref="Q518">IF(
    $U$1=1, AND($P518&lt;&gt;"", $P518&lt;&gt;"...", $P518&lt;&gt;"입력오류"),
    IF(
        $U$18=1, AND($P518&lt;&gt;"", $P518&lt;&gt;"...", $P518&lt;&gt;"입력오류", ISNUMBER(FIND(INDEX($T$2:$T$7,$U$1),$P518))),
        IF(
            $U$17="기타", AND($P518&lt;&gt;"", $P518&lt;&gt;"...", $P518&lt;&gt;"입력오류", NOT(ISNUMBER(FIND($T$21:$T$34,$P518)))),
            AND($P518&lt;&gt;"", $P518&lt;&gt;"...", $P518&lt;&gt;"입력오류", $T$19=$P518)
        )
    )
)</f>
        <v>0</v>
      </c>
    </row>
    <row r="519" spans="1:17">
      <c r="A519" t="s">
        <v>1151</v>
      </c>
      <c r="B519" t="s">
        <v>1152</v>
      </c>
      <c r="C519" t="s">
        <v>10083</v>
      </c>
      <c r="D519" t="s">
        <v>10084</v>
      </c>
      <c r="I519">
        <f t="shared" si="25"/>
        <v>518</v>
      </c>
      <c r="J519">
        <f t="shared" si="26"/>
        <v>518</v>
      </c>
      <c r="K519">
        <f t="shared" si="24"/>
        <v>1</v>
      </c>
      <c r="L519" t="b">
        <f>COUNTIF($N$2:N519, N519)=1</f>
        <v>1</v>
      </c>
      <c r="M519" s="37">
        <f>IF( $Q519, MAX($M$1:M518)+1, 0)</f>
        <v>0</v>
      </c>
      <c r="N519" t="str" cm="1">
        <f t="array" ref="N519">INDEX($A$9:$F$1048576, $J519, $K519 )</f>
        <v>45406</v>
      </c>
      <c r="O519" t="str" cm="1">
        <f t="array" ref="O519">INDEX($B$9:$F$1048576, $J519, $K519 )</f>
        <v>광주은행</v>
      </c>
      <c r="P519" t="str" cm="1">
        <f t="array" ref="P519">IF( $L519, TRIM(_xll.IMDP("IR", $G$5&amp;$N519, $G$6)), "" )</f>
        <v/>
      </c>
      <c r="Q519" t="b" cm="1">
        <f t="array" ref="Q519">IF(
    $U$1=1, AND($P519&lt;&gt;"", $P519&lt;&gt;"...", $P519&lt;&gt;"입력오류"),
    IF(
        $U$18=1, AND($P519&lt;&gt;"", $P519&lt;&gt;"...", $P519&lt;&gt;"입력오류", ISNUMBER(FIND(INDEX($T$2:$T$7,$U$1),$P519))),
        IF(
            $U$17="기타", AND($P519&lt;&gt;"", $P519&lt;&gt;"...", $P519&lt;&gt;"입력오류", NOT(ISNUMBER(FIND($T$21:$T$34,$P519)))),
            AND($P519&lt;&gt;"", $P519&lt;&gt;"...", $P519&lt;&gt;"입력오류", $T$19=$P519)
        )
    )
)</f>
        <v>0</v>
      </c>
    </row>
    <row r="520" spans="1:17">
      <c r="A520" t="s">
        <v>1153</v>
      </c>
      <c r="B520" t="s">
        <v>1154</v>
      </c>
      <c r="C520" t="s">
        <v>10085</v>
      </c>
      <c r="D520" t="s">
        <v>10086</v>
      </c>
      <c r="I520">
        <f t="shared" si="25"/>
        <v>519</v>
      </c>
      <c r="J520">
        <f t="shared" si="26"/>
        <v>519</v>
      </c>
      <c r="K520">
        <f t="shared" si="24"/>
        <v>1</v>
      </c>
      <c r="L520" t="b">
        <f>COUNTIF($N$2:N520, N520)=1</f>
        <v>1</v>
      </c>
      <c r="M520" s="37">
        <f>IF( $Q520, MAX($M$1:M519)+1, 0)</f>
        <v>0</v>
      </c>
      <c r="N520" t="str" cm="1">
        <f t="array" ref="N520">INDEX($A$9:$F$1048576, $J520, $K520 )</f>
        <v>45651</v>
      </c>
      <c r="O520" t="str" cm="1">
        <f t="array" ref="O520">INDEX($B$9:$F$1048576, $J520, $K520 )</f>
        <v>주택금융공사MBS2014-11(1-7)</v>
      </c>
      <c r="P520" t="str" cm="1">
        <f t="array" ref="P520">IF( $L520, TRIM(_xll.IMDP("IR", $G$5&amp;$N520, $G$6)), "" )</f>
        <v/>
      </c>
      <c r="Q520" t="b" cm="1">
        <f t="array" ref="Q520">IF(
    $U$1=1, AND($P520&lt;&gt;"", $P520&lt;&gt;"...", $P520&lt;&gt;"입력오류"),
    IF(
        $U$18=1, AND($P520&lt;&gt;"", $P520&lt;&gt;"...", $P520&lt;&gt;"입력오류", ISNUMBER(FIND(INDEX($T$2:$T$7,$U$1),$P520))),
        IF(
            $U$17="기타", AND($P520&lt;&gt;"", $P520&lt;&gt;"...", $P520&lt;&gt;"입력오류", NOT(ISNUMBER(FIND($T$21:$T$34,$P520)))),
            AND($P520&lt;&gt;"", $P520&lt;&gt;"...", $P520&lt;&gt;"입력오류", $T$19=$P520)
        )
    )
)</f>
        <v>0</v>
      </c>
    </row>
    <row r="521" spans="1:17">
      <c r="A521" t="s">
        <v>1155</v>
      </c>
      <c r="B521" t="s">
        <v>1156</v>
      </c>
      <c r="C521" t="s">
        <v>10087</v>
      </c>
      <c r="D521" t="s">
        <v>10088</v>
      </c>
      <c r="I521">
        <f t="shared" si="25"/>
        <v>520</v>
      </c>
      <c r="J521">
        <f t="shared" si="26"/>
        <v>520</v>
      </c>
      <c r="K521">
        <f t="shared" si="24"/>
        <v>1</v>
      </c>
      <c r="L521" t="b">
        <f>COUNTIF($N$2:N521, N521)=1</f>
        <v>1</v>
      </c>
      <c r="M521" s="37">
        <f>IF( $Q521, MAX($M$1:M520)+1, 0)</f>
        <v>0</v>
      </c>
      <c r="N521" t="str" cm="1">
        <f t="array" ref="N521">INDEX($A$9:$F$1048576, $J521, $K521 )</f>
        <v>45652</v>
      </c>
      <c r="O521" t="str" cm="1">
        <f t="array" ref="O521">INDEX($B$9:$F$1048576, $J521, $K521 )</f>
        <v>주택금융공사MBS2014-11(1-8)</v>
      </c>
      <c r="P521" t="str" cm="1">
        <f t="array" ref="P521">IF( $L521, TRIM(_xll.IMDP("IR", $G$5&amp;$N521, $G$6)), "" )</f>
        <v/>
      </c>
      <c r="Q521" t="b" cm="1">
        <f t="array" ref="Q521">IF(
    $U$1=1, AND($P521&lt;&gt;"", $P521&lt;&gt;"...", $P521&lt;&gt;"입력오류"),
    IF(
        $U$18=1, AND($P521&lt;&gt;"", $P521&lt;&gt;"...", $P521&lt;&gt;"입력오류", ISNUMBER(FIND(INDEX($T$2:$T$7,$U$1),$P521))),
        IF(
            $U$17="기타", AND($P521&lt;&gt;"", $P521&lt;&gt;"...", $P521&lt;&gt;"입력오류", NOT(ISNUMBER(FIND($T$21:$T$34,$P521)))),
            AND($P521&lt;&gt;"", $P521&lt;&gt;"...", $P521&lt;&gt;"입력오류", $T$19=$P521)
        )
    )
)</f>
        <v>0</v>
      </c>
    </row>
    <row r="522" spans="1:17">
      <c r="A522" t="s">
        <v>677</v>
      </c>
      <c r="B522" t="s">
        <v>612</v>
      </c>
      <c r="C522" t="s">
        <v>10089</v>
      </c>
      <c r="D522" t="s">
        <v>10090</v>
      </c>
      <c r="I522">
        <f t="shared" si="25"/>
        <v>521</v>
      </c>
      <c r="J522">
        <f t="shared" si="26"/>
        <v>521</v>
      </c>
      <c r="K522">
        <f t="shared" si="24"/>
        <v>1</v>
      </c>
      <c r="L522" t="b">
        <f>COUNTIF($N$2:N522, N522)=1</f>
        <v>1</v>
      </c>
      <c r="M522" s="37">
        <f>IF( $Q522, MAX($M$1:M521)+1, 0)</f>
        <v>289</v>
      </c>
      <c r="N522" t="str" cm="1">
        <f t="array" ref="N522">INDEX($A$9:$F$1048576, $J522, $K522 )</f>
        <v>45790</v>
      </c>
      <c r="O522" t="str" cm="1">
        <f t="array" ref="O522">INDEX($B$9:$F$1048576, $J522, $K522 )</f>
        <v>폭스바겐파이낸셜</v>
      </c>
      <c r="P522" t="str" cm="1">
        <f t="array" ref="P522">IF( $L522, TRIM(_xll.IMDP("IR", $G$5&amp;$N522, $G$6)), "" )</f>
        <v>기타금융채A+</v>
      </c>
      <c r="Q522" t="b" cm="1">
        <f t="array" ref="Q522">IF(
    $U$1=1, AND($P522&lt;&gt;"", $P522&lt;&gt;"...", $P522&lt;&gt;"입력오류"),
    IF(
        $U$18=1, AND($P522&lt;&gt;"", $P522&lt;&gt;"...", $P522&lt;&gt;"입력오류", ISNUMBER(FIND(INDEX($T$2:$T$7,$U$1),$P522))),
        IF(
            $U$17="기타", AND($P522&lt;&gt;"", $P522&lt;&gt;"...", $P522&lt;&gt;"입력오류", NOT(ISNUMBER(FIND($T$21:$T$34,$P522)))),
            AND($P522&lt;&gt;"", $P522&lt;&gt;"...", $P522&lt;&gt;"입력오류", $T$19=$P522)
        )
    )
)</f>
        <v>1</v>
      </c>
    </row>
    <row r="523" spans="1:17">
      <c r="A523" t="s">
        <v>1157</v>
      </c>
      <c r="B523" t="s">
        <v>1158</v>
      </c>
      <c r="C523" t="s">
        <v>10091</v>
      </c>
      <c r="D523" t="s">
        <v>10092</v>
      </c>
      <c r="I523">
        <f t="shared" si="25"/>
        <v>522</v>
      </c>
      <c r="J523">
        <f t="shared" si="26"/>
        <v>522</v>
      </c>
      <c r="K523">
        <f t="shared" si="24"/>
        <v>1</v>
      </c>
      <c r="L523" t="b">
        <f>COUNTIF($N$2:N523, N523)=1</f>
        <v>1</v>
      </c>
      <c r="M523" s="37">
        <f>IF( $Q523, MAX($M$1:M522)+1, 0)</f>
        <v>0</v>
      </c>
      <c r="N523" t="str" cm="1">
        <f t="array" ref="N523">INDEX($A$9:$F$1048576, $J523, $K523 )</f>
        <v>45850</v>
      </c>
      <c r="O523" t="str" cm="1">
        <f t="array" ref="O523">INDEX($B$9:$F$1048576, $J523, $K523 )</f>
        <v>에스앤지컨설턴트</v>
      </c>
      <c r="P523" t="str" cm="1">
        <f t="array" ref="P523">IF( $L523, TRIM(_xll.IMDP("IR", $G$5&amp;$N523, $G$6)), "" )</f>
        <v/>
      </c>
      <c r="Q523" t="b" cm="1">
        <f t="array" ref="Q523">IF(
    $U$1=1, AND($P523&lt;&gt;"", $P523&lt;&gt;"...", $P523&lt;&gt;"입력오류"),
    IF(
        $U$18=1, AND($P523&lt;&gt;"", $P523&lt;&gt;"...", $P523&lt;&gt;"입력오류", ISNUMBER(FIND(INDEX($T$2:$T$7,$U$1),$P523))),
        IF(
            $U$17="기타", AND($P523&lt;&gt;"", $P523&lt;&gt;"...", $P523&lt;&gt;"입력오류", NOT(ISNUMBER(FIND($T$21:$T$34,$P523)))),
            AND($P523&lt;&gt;"", $P523&lt;&gt;"...", $P523&lt;&gt;"입력오류", $T$19=$P523)
        )
    )
)</f>
        <v>0</v>
      </c>
    </row>
    <row r="524" spans="1:17">
      <c r="A524" t="s">
        <v>1159</v>
      </c>
      <c r="B524" t="s">
        <v>1160</v>
      </c>
      <c r="C524" t="s">
        <v>10093</v>
      </c>
      <c r="D524" t="s">
        <v>10094</v>
      </c>
      <c r="I524">
        <f t="shared" si="25"/>
        <v>523</v>
      </c>
      <c r="J524">
        <f t="shared" si="26"/>
        <v>523</v>
      </c>
      <c r="K524">
        <f t="shared" si="24"/>
        <v>1</v>
      </c>
      <c r="L524" t="b">
        <f>COUNTIF($N$2:N524, N524)=1</f>
        <v>1</v>
      </c>
      <c r="M524" s="37">
        <f>IF( $Q524, MAX($M$1:M523)+1, 0)</f>
        <v>0</v>
      </c>
      <c r="N524" t="str" cm="1">
        <f t="array" ref="N524">INDEX($A$9:$F$1048576, $J524, $K524 )</f>
        <v>46003</v>
      </c>
      <c r="O524" t="str" cm="1">
        <f t="array" ref="O524">INDEX($B$9:$F$1048576, $J524, $K524 )</f>
        <v>주택금융공사MBS2014-13(1-6)</v>
      </c>
      <c r="P524" t="str" cm="1">
        <f t="array" ref="P524">IF( $L524, TRIM(_xll.IMDP("IR", $G$5&amp;$N524, $G$6)), "" )</f>
        <v/>
      </c>
      <c r="Q524" t="b" cm="1">
        <f t="array" ref="Q524">IF(
    $U$1=1, AND($P524&lt;&gt;"", $P524&lt;&gt;"...", $P524&lt;&gt;"입력오류"),
    IF(
        $U$18=1, AND($P524&lt;&gt;"", $P524&lt;&gt;"...", $P524&lt;&gt;"입력오류", ISNUMBER(FIND(INDEX($T$2:$T$7,$U$1),$P524))),
        IF(
            $U$17="기타", AND($P524&lt;&gt;"", $P524&lt;&gt;"...", $P524&lt;&gt;"입력오류", NOT(ISNUMBER(FIND($T$21:$T$34,$P524)))),
            AND($P524&lt;&gt;"", $P524&lt;&gt;"...", $P524&lt;&gt;"입력오류", $T$19=$P524)
        )
    )
)</f>
        <v>0</v>
      </c>
    </row>
    <row r="525" spans="1:17">
      <c r="A525" t="s">
        <v>209</v>
      </c>
      <c r="B525" t="s">
        <v>21</v>
      </c>
      <c r="C525" t="s">
        <v>10095</v>
      </c>
      <c r="D525" t="s">
        <v>10096</v>
      </c>
      <c r="I525">
        <f t="shared" si="25"/>
        <v>524</v>
      </c>
      <c r="J525">
        <f t="shared" si="26"/>
        <v>524</v>
      </c>
      <c r="K525">
        <f t="shared" si="24"/>
        <v>1</v>
      </c>
      <c r="L525" t="b">
        <f>COUNTIF($N$2:N525, N525)=1</f>
        <v>1</v>
      </c>
      <c r="M525" s="37">
        <f>IF( $Q525, MAX($M$1:M524)+1, 0)</f>
        <v>0</v>
      </c>
      <c r="N525" t="str" cm="1">
        <f t="array" ref="N525">INDEX($A$9:$F$1048576, $J525, $K525 )</f>
        <v>46004</v>
      </c>
      <c r="O525" t="str" cm="1">
        <f t="array" ref="O525">INDEX($B$9:$F$1048576, $J525, $K525 )</f>
        <v>주택금융공사MBS2014-13(1-7)</v>
      </c>
      <c r="P525" t="str" cm="1">
        <f t="array" ref="P525">IF( $L525, TRIM(_xll.IMDP("IR", $G$5&amp;$N525, $G$6)), "" )</f>
        <v/>
      </c>
      <c r="Q525" t="b" cm="1">
        <f t="array" ref="Q525">IF(
    $U$1=1, AND($P525&lt;&gt;"", $P525&lt;&gt;"...", $P525&lt;&gt;"입력오류"),
    IF(
        $U$18=1, AND($P525&lt;&gt;"", $P525&lt;&gt;"...", $P525&lt;&gt;"입력오류", ISNUMBER(FIND(INDEX($T$2:$T$7,$U$1),$P525))),
        IF(
            $U$17="기타", AND($P525&lt;&gt;"", $P525&lt;&gt;"...", $P525&lt;&gt;"입력오류", NOT(ISNUMBER(FIND($T$21:$T$34,$P525)))),
            AND($P525&lt;&gt;"", $P525&lt;&gt;"...", $P525&lt;&gt;"입력오류", $T$19=$P525)
        )
    )
)</f>
        <v>0</v>
      </c>
    </row>
    <row r="526" spans="1:17">
      <c r="A526" t="s">
        <v>213</v>
      </c>
      <c r="B526" t="s">
        <v>24</v>
      </c>
      <c r="C526" t="s">
        <v>10097</v>
      </c>
      <c r="D526" t="s">
        <v>10098</v>
      </c>
      <c r="I526">
        <f t="shared" si="25"/>
        <v>525</v>
      </c>
      <c r="J526">
        <f t="shared" si="26"/>
        <v>525</v>
      </c>
      <c r="K526">
        <f t="shared" si="24"/>
        <v>1</v>
      </c>
      <c r="L526" t="b">
        <f>COUNTIF($N$2:N526, N526)=1</f>
        <v>1</v>
      </c>
      <c r="M526" s="37">
        <f>IF( $Q526, MAX($M$1:M525)+1, 0)</f>
        <v>0</v>
      </c>
      <c r="N526" t="str" cm="1">
        <f t="array" ref="N526">INDEX($A$9:$F$1048576, $J526, $K526 )</f>
        <v>46005</v>
      </c>
      <c r="O526" t="str" cm="1">
        <f t="array" ref="O526">INDEX($B$9:$F$1048576, $J526, $K526 )</f>
        <v>주택금융공사MBS2014-13(1-8)</v>
      </c>
      <c r="P526" t="str" cm="1">
        <f t="array" ref="P526">IF( $L526, TRIM(_xll.IMDP("IR", $G$5&amp;$N526, $G$6)), "" )</f>
        <v/>
      </c>
      <c r="Q526" t="b" cm="1">
        <f t="array" ref="Q526">IF(
    $U$1=1, AND($P526&lt;&gt;"", $P526&lt;&gt;"...", $P526&lt;&gt;"입력오류"),
    IF(
        $U$18=1, AND($P526&lt;&gt;"", $P526&lt;&gt;"...", $P526&lt;&gt;"입력오류", ISNUMBER(FIND(INDEX($T$2:$T$7,$U$1),$P526))),
        IF(
            $U$17="기타", AND($P526&lt;&gt;"", $P526&lt;&gt;"...", $P526&lt;&gt;"입력오류", NOT(ISNUMBER(FIND($T$21:$T$34,$P526)))),
            AND($P526&lt;&gt;"", $P526&lt;&gt;"...", $P526&lt;&gt;"입력오류", $T$19=$P526)
        )
    )
)</f>
        <v>0</v>
      </c>
    </row>
    <row r="527" spans="1:17">
      <c r="A527" t="s">
        <v>1161</v>
      </c>
      <c r="B527" t="s">
        <v>1162</v>
      </c>
      <c r="C527" t="s">
        <v>10099</v>
      </c>
      <c r="D527" t="s">
        <v>10100</v>
      </c>
      <c r="I527">
        <f t="shared" si="25"/>
        <v>526</v>
      </c>
      <c r="J527">
        <f t="shared" si="26"/>
        <v>526</v>
      </c>
      <c r="K527">
        <f t="shared" si="24"/>
        <v>1</v>
      </c>
      <c r="L527" t="b">
        <f>COUNTIF($N$2:N527, N527)=1</f>
        <v>1</v>
      </c>
      <c r="M527" s="37">
        <f>IF( $Q527, MAX($M$1:M526)+1, 0)</f>
        <v>0</v>
      </c>
      <c r="N527" t="str" cm="1">
        <f t="array" ref="N527">INDEX($A$9:$F$1048576, $J527, $K527 )</f>
        <v>46009</v>
      </c>
      <c r="O527" t="str" cm="1">
        <f t="array" ref="O527">INDEX($B$9:$F$1048576, $J527, $K527 )</f>
        <v>주택금융공사MBS2014-14(1-1)</v>
      </c>
      <c r="P527" t="str" cm="1">
        <f t="array" ref="P527">IF( $L527, TRIM(_xll.IMDP("IR", $G$5&amp;$N527, $G$6)), "" )</f>
        <v/>
      </c>
      <c r="Q527" t="b" cm="1">
        <f t="array" ref="Q527">IF(
    $U$1=1, AND($P527&lt;&gt;"", $P527&lt;&gt;"...", $P527&lt;&gt;"입력오류"),
    IF(
        $U$18=1, AND($P527&lt;&gt;"", $P527&lt;&gt;"...", $P527&lt;&gt;"입력오류", ISNUMBER(FIND(INDEX($T$2:$T$7,$U$1),$P527))),
        IF(
            $U$17="기타", AND($P527&lt;&gt;"", $P527&lt;&gt;"...", $P527&lt;&gt;"입력오류", NOT(ISNUMBER(FIND($T$21:$T$34,$P527)))),
            AND($P527&lt;&gt;"", $P527&lt;&gt;"...", $P527&lt;&gt;"입력오류", $T$19=$P527)
        )
    )
)</f>
        <v>0</v>
      </c>
    </row>
    <row r="528" spans="1:17">
      <c r="A528" t="s">
        <v>1163</v>
      </c>
      <c r="B528" t="s">
        <v>1164</v>
      </c>
      <c r="C528" t="s">
        <v>10101</v>
      </c>
      <c r="D528" t="s">
        <v>10102</v>
      </c>
      <c r="I528">
        <f t="shared" si="25"/>
        <v>527</v>
      </c>
      <c r="J528">
        <f t="shared" si="26"/>
        <v>527</v>
      </c>
      <c r="K528">
        <f t="shared" si="24"/>
        <v>1</v>
      </c>
      <c r="L528" t="b">
        <f>COUNTIF($N$2:N528, N528)=1</f>
        <v>1</v>
      </c>
      <c r="M528" s="37">
        <f>IF( $Q528, MAX($M$1:M527)+1, 0)</f>
        <v>290</v>
      </c>
      <c r="N528" t="str" cm="1">
        <f t="array" ref="N528">INDEX($A$9:$F$1048576, $J528, $K528 )</f>
        <v>46015</v>
      </c>
      <c r="O528" t="str" cm="1">
        <f t="array" ref="O528">INDEX($B$9:$F$1048576, $J528, $K528 )</f>
        <v>HL만도</v>
      </c>
      <c r="P528" t="str" cm="1">
        <f t="array" ref="P528">IF( $L528, TRIM(_xll.IMDP("IR", $G$5&amp;$N528, $G$6)), "" )</f>
        <v>공모/무보증AA-</v>
      </c>
      <c r="Q528" t="b" cm="1">
        <f t="array" ref="Q528">IF(
    $U$1=1, AND($P528&lt;&gt;"", $P528&lt;&gt;"...", $P528&lt;&gt;"입력오류"),
    IF(
        $U$18=1, AND($P528&lt;&gt;"", $P528&lt;&gt;"...", $P528&lt;&gt;"입력오류", ISNUMBER(FIND(INDEX($T$2:$T$7,$U$1),$P528))),
        IF(
            $U$17="기타", AND($P528&lt;&gt;"", $P528&lt;&gt;"...", $P528&lt;&gt;"입력오류", NOT(ISNUMBER(FIND($T$21:$T$34,$P528)))),
            AND($P528&lt;&gt;"", $P528&lt;&gt;"...", $P528&lt;&gt;"입력오류", $T$19=$P528)
        )
    )
)</f>
        <v>1</v>
      </c>
    </row>
    <row r="529" spans="1:17">
      <c r="A529" t="s">
        <v>363</v>
      </c>
      <c r="B529" t="s">
        <v>613</v>
      </c>
      <c r="C529" t="s">
        <v>10103</v>
      </c>
      <c r="D529" t="s">
        <v>10104</v>
      </c>
      <c r="I529">
        <f t="shared" si="25"/>
        <v>528</v>
      </c>
      <c r="J529">
        <f t="shared" si="26"/>
        <v>528</v>
      </c>
      <c r="K529">
        <f t="shared" si="24"/>
        <v>1</v>
      </c>
      <c r="L529" t="b">
        <f>COUNTIF($N$2:N529, N529)=1</f>
        <v>1</v>
      </c>
      <c r="M529" s="37">
        <f>IF( $Q529, MAX($M$1:M528)+1, 0)</f>
        <v>0</v>
      </c>
      <c r="N529" t="str" cm="1">
        <f t="array" ref="N529">INDEX($A$9:$F$1048576, $J529, $K529 )</f>
        <v>46221</v>
      </c>
      <c r="O529" t="str" cm="1">
        <f t="array" ref="O529">INDEX($B$9:$F$1048576, $J529, $K529 )</f>
        <v>주택금융공사MBS2014-16(1-6)</v>
      </c>
      <c r="P529" t="str" cm="1">
        <f t="array" ref="P529">IF( $L529, TRIM(_xll.IMDP("IR", $G$5&amp;$N529, $G$6)), "" )</f>
        <v/>
      </c>
      <c r="Q529" t="b" cm="1">
        <f t="array" ref="Q529">IF(
    $U$1=1, AND($P529&lt;&gt;"", $P529&lt;&gt;"...", $P529&lt;&gt;"입력오류"),
    IF(
        $U$18=1, AND($P529&lt;&gt;"", $P529&lt;&gt;"...", $P529&lt;&gt;"입력오류", ISNUMBER(FIND(INDEX($T$2:$T$7,$U$1),$P529))),
        IF(
            $U$17="기타", AND($P529&lt;&gt;"", $P529&lt;&gt;"...", $P529&lt;&gt;"입력오류", NOT(ISNUMBER(FIND($T$21:$T$34,$P529)))),
            AND($P529&lt;&gt;"", $P529&lt;&gt;"...", $P529&lt;&gt;"입력오류", $T$19=$P529)
        )
    )
)</f>
        <v>0</v>
      </c>
    </row>
    <row r="530" spans="1:17">
      <c r="A530" t="s">
        <v>1165</v>
      </c>
      <c r="B530" t="s">
        <v>1166</v>
      </c>
      <c r="C530" t="s">
        <v>10105</v>
      </c>
      <c r="D530" t="s">
        <v>10106</v>
      </c>
      <c r="I530">
        <f t="shared" si="25"/>
        <v>529</v>
      </c>
      <c r="J530">
        <f t="shared" si="26"/>
        <v>529</v>
      </c>
      <c r="K530">
        <f t="shared" si="24"/>
        <v>1</v>
      </c>
      <c r="L530" t="b">
        <f>COUNTIF($N$2:N530, N530)=1</f>
        <v>1</v>
      </c>
      <c r="M530" s="37">
        <f>IF( $Q530, MAX($M$1:M529)+1, 0)</f>
        <v>0</v>
      </c>
      <c r="N530" t="str" cm="1">
        <f t="array" ref="N530">INDEX($A$9:$F$1048576, $J530, $K530 )</f>
        <v>46222</v>
      </c>
      <c r="O530" t="str" cm="1">
        <f t="array" ref="O530">INDEX($B$9:$F$1048576, $J530, $K530 )</f>
        <v>주택금융공사MBS2014-16(1-7)</v>
      </c>
      <c r="P530" t="str" cm="1">
        <f t="array" ref="P530">IF( $L530, TRIM(_xll.IMDP("IR", $G$5&amp;$N530, $G$6)), "" )</f>
        <v/>
      </c>
      <c r="Q530" t="b" cm="1">
        <f t="array" ref="Q530">IF(
    $U$1=1, AND($P530&lt;&gt;"", $P530&lt;&gt;"...", $P530&lt;&gt;"입력오류"),
    IF(
        $U$18=1, AND($P530&lt;&gt;"", $P530&lt;&gt;"...", $P530&lt;&gt;"입력오류", ISNUMBER(FIND(INDEX($T$2:$T$7,$U$1),$P530))),
        IF(
            $U$17="기타", AND($P530&lt;&gt;"", $P530&lt;&gt;"...", $P530&lt;&gt;"입력오류", NOT(ISNUMBER(FIND($T$21:$T$34,$P530)))),
            AND($P530&lt;&gt;"", $P530&lt;&gt;"...", $P530&lt;&gt;"입력오류", $T$19=$P530)
        )
    )
)</f>
        <v>0</v>
      </c>
    </row>
    <row r="531" spans="1:17">
      <c r="A531" t="s">
        <v>1167</v>
      </c>
      <c r="B531" t="s">
        <v>1168</v>
      </c>
      <c r="C531" t="s">
        <v>10107</v>
      </c>
      <c r="D531" t="s">
        <v>10108</v>
      </c>
      <c r="I531">
        <f t="shared" si="25"/>
        <v>530</v>
      </c>
      <c r="J531">
        <f t="shared" si="26"/>
        <v>530</v>
      </c>
      <c r="K531">
        <f t="shared" si="24"/>
        <v>1</v>
      </c>
      <c r="L531" t="b">
        <f>COUNTIF($N$2:N531, N531)=1</f>
        <v>1</v>
      </c>
      <c r="M531" s="37">
        <f>IF( $Q531, MAX($M$1:M530)+1, 0)</f>
        <v>0</v>
      </c>
      <c r="N531" t="str" cm="1">
        <f t="array" ref="N531">INDEX($A$9:$F$1048576, $J531, $K531 )</f>
        <v>46223</v>
      </c>
      <c r="O531" t="str" cm="1">
        <f t="array" ref="O531">INDEX($B$9:$F$1048576, $J531, $K531 )</f>
        <v>주택금융공사MBS2014-16(1-8)</v>
      </c>
      <c r="P531" t="str" cm="1">
        <f t="array" ref="P531">IF( $L531, TRIM(_xll.IMDP("IR", $G$5&amp;$N531, $G$6)), "" )</f>
        <v/>
      </c>
      <c r="Q531" t="b" cm="1">
        <f t="array" ref="Q531">IF(
    $U$1=1, AND($P531&lt;&gt;"", $P531&lt;&gt;"...", $P531&lt;&gt;"입력오류"),
    IF(
        $U$18=1, AND($P531&lt;&gt;"", $P531&lt;&gt;"...", $P531&lt;&gt;"입력오류", ISNUMBER(FIND(INDEX($T$2:$T$7,$U$1),$P531))),
        IF(
            $U$17="기타", AND($P531&lt;&gt;"", $P531&lt;&gt;"...", $P531&lt;&gt;"입력오류", NOT(ISNUMBER(FIND($T$21:$T$34,$P531)))),
            AND($P531&lt;&gt;"", $P531&lt;&gt;"...", $P531&lt;&gt;"입력오류", $T$19=$P531)
        )
    )
)</f>
        <v>0</v>
      </c>
    </row>
    <row r="532" spans="1:17">
      <c r="A532" t="s">
        <v>1169</v>
      </c>
      <c r="B532" t="s">
        <v>1170</v>
      </c>
      <c r="C532" t="s">
        <v>10109</v>
      </c>
      <c r="D532" t="s">
        <v>10110</v>
      </c>
      <c r="I532">
        <f t="shared" si="25"/>
        <v>531</v>
      </c>
      <c r="J532">
        <f t="shared" si="26"/>
        <v>531</v>
      </c>
      <c r="K532">
        <f t="shared" si="24"/>
        <v>1</v>
      </c>
      <c r="L532" t="b">
        <f>COUNTIF($N$2:N532, N532)=1</f>
        <v>1</v>
      </c>
      <c r="M532" s="37">
        <f>IF( $Q532, MAX($M$1:M531)+1, 0)</f>
        <v>291</v>
      </c>
      <c r="N532" t="str" cm="1">
        <f t="array" ref="N532">INDEX($A$9:$F$1048576, $J532, $K532 )</f>
        <v>46225</v>
      </c>
      <c r="O532" t="str" cm="1">
        <f t="array" ref="O532">INDEX($B$9:$F$1048576, $J532, $K532 )</f>
        <v>하나카드</v>
      </c>
      <c r="P532" t="str" cm="1">
        <f t="array" ref="P532">IF( $L532, TRIM(_xll.IMDP("IR", $G$5&amp;$N532, $G$6)), "" )</f>
        <v>카드채AA0</v>
      </c>
      <c r="Q532" t="b" cm="1">
        <f t="array" ref="Q532">IF(
    $U$1=1, AND($P532&lt;&gt;"", $P532&lt;&gt;"...", $P532&lt;&gt;"입력오류"),
    IF(
        $U$18=1, AND($P532&lt;&gt;"", $P532&lt;&gt;"...", $P532&lt;&gt;"입력오류", ISNUMBER(FIND(INDEX($T$2:$T$7,$U$1),$P532))),
        IF(
            $U$17="기타", AND($P532&lt;&gt;"", $P532&lt;&gt;"...", $P532&lt;&gt;"입력오류", NOT(ISNUMBER(FIND($T$21:$T$34,$P532)))),
            AND($P532&lt;&gt;"", $P532&lt;&gt;"...", $P532&lt;&gt;"입력오류", $T$19=$P532)
        )
    )
)</f>
        <v>1</v>
      </c>
    </row>
    <row r="533" spans="1:17">
      <c r="A533" t="s">
        <v>1171</v>
      </c>
      <c r="B533" t="s">
        <v>1172</v>
      </c>
      <c r="C533" t="s">
        <v>10111</v>
      </c>
      <c r="D533" t="s">
        <v>10112</v>
      </c>
      <c r="I533">
        <f t="shared" si="25"/>
        <v>532</v>
      </c>
      <c r="J533">
        <f t="shared" si="26"/>
        <v>532</v>
      </c>
      <c r="K533">
        <f t="shared" si="24"/>
        <v>1</v>
      </c>
      <c r="L533" t="b">
        <f>COUNTIF($N$2:N533, N533)=1</f>
        <v>1</v>
      </c>
      <c r="M533" s="37">
        <f>IF( $Q533, MAX($M$1:M532)+1, 0)</f>
        <v>292</v>
      </c>
      <c r="N533" t="str" cm="1">
        <f t="array" ref="N533">INDEX($A$9:$F$1048576, $J533, $K533 )</f>
        <v>46226</v>
      </c>
      <c r="O533" t="str" cm="1">
        <f t="array" ref="O533">INDEX($B$9:$F$1048576, $J533, $K533 )</f>
        <v>에스케이어드밴스드</v>
      </c>
      <c r="P533" t="str" cm="1">
        <f t="array" ref="P533">IF( $L533, TRIM(_xll.IMDP("IR", $G$5&amp;$N533, $G$6)), "" )</f>
        <v>공모/무보증A-</v>
      </c>
      <c r="Q533" t="b" cm="1">
        <f t="array" ref="Q533">IF(
    $U$1=1, AND($P533&lt;&gt;"", $P533&lt;&gt;"...", $P533&lt;&gt;"입력오류"),
    IF(
        $U$18=1, AND($P533&lt;&gt;"", $P533&lt;&gt;"...", $P533&lt;&gt;"입력오류", ISNUMBER(FIND(INDEX($T$2:$T$7,$U$1),$P533))),
        IF(
            $U$17="기타", AND($P533&lt;&gt;"", $P533&lt;&gt;"...", $P533&lt;&gt;"입력오류", NOT(ISNUMBER(FIND($T$21:$T$34,$P533)))),
            AND($P533&lt;&gt;"", $P533&lt;&gt;"...", $P533&lt;&gt;"입력오류", $T$19=$P533)
        )
    )
)</f>
        <v>1</v>
      </c>
    </row>
    <row r="534" spans="1:17">
      <c r="A534" t="s">
        <v>1173</v>
      </c>
      <c r="B534" t="s">
        <v>1174</v>
      </c>
      <c r="C534" t="s">
        <v>10113</v>
      </c>
      <c r="D534" t="s">
        <v>10114</v>
      </c>
      <c r="I534">
        <f t="shared" si="25"/>
        <v>533</v>
      </c>
      <c r="J534">
        <f t="shared" si="26"/>
        <v>533</v>
      </c>
      <c r="K534">
        <f t="shared" si="24"/>
        <v>1</v>
      </c>
      <c r="L534" t="b">
        <f>COUNTIF($N$2:N534, N534)=1</f>
        <v>1</v>
      </c>
      <c r="M534" s="37">
        <f>IF( $Q534, MAX($M$1:M533)+1, 0)</f>
        <v>0</v>
      </c>
      <c r="N534" t="str" cm="1">
        <f t="array" ref="N534">INDEX($A$9:$F$1048576, $J534, $K534 )</f>
        <v>46324</v>
      </c>
      <c r="O534" t="str" cm="1">
        <f t="array" ref="O534">INDEX($B$9:$F$1048576, $J534, $K534 )</f>
        <v>주택금융공사MBS2014-17(1-6)</v>
      </c>
      <c r="P534" t="str" cm="1">
        <f t="array" ref="P534">IF( $L534, TRIM(_xll.IMDP("IR", $G$5&amp;$N534, $G$6)), "" )</f>
        <v/>
      </c>
      <c r="Q534" t="b" cm="1">
        <f t="array" ref="Q534">IF(
    $U$1=1, AND($P534&lt;&gt;"", $P534&lt;&gt;"...", $P534&lt;&gt;"입력오류"),
    IF(
        $U$18=1, AND($P534&lt;&gt;"", $P534&lt;&gt;"...", $P534&lt;&gt;"입력오류", ISNUMBER(FIND(INDEX($T$2:$T$7,$U$1),$P534))),
        IF(
            $U$17="기타", AND($P534&lt;&gt;"", $P534&lt;&gt;"...", $P534&lt;&gt;"입력오류", NOT(ISNUMBER(FIND($T$21:$T$34,$P534)))),
            AND($P534&lt;&gt;"", $P534&lt;&gt;"...", $P534&lt;&gt;"입력오류", $T$19=$P534)
        )
    )
)</f>
        <v>0</v>
      </c>
    </row>
    <row r="535" spans="1:17">
      <c r="A535" t="s">
        <v>262</v>
      </c>
      <c r="B535" t="s">
        <v>614</v>
      </c>
      <c r="C535" t="s">
        <v>10115</v>
      </c>
      <c r="D535" t="s">
        <v>10116</v>
      </c>
      <c r="I535">
        <f t="shared" si="25"/>
        <v>534</v>
      </c>
      <c r="J535">
        <f t="shared" si="26"/>
        <v>534</v>
      </c>
      <c r="K535">
        <f t="shared" si="24"/>
        <v>1</v>
      </c>
      <c r="L535" t="b">
        <f>COUNTIF($N$2:N535, N535)=1</f>
        <v>1</v>
      </c>
      <c r="M535" s="37">
        <f>IF( $Q535, MAX($M$1:M534)+1, 0)</f>
        <v>0</v>
      </c>
      <c r="N535" t="str" cm="1">
        <f t="array" ref="N535">INDEX($A$9:$F$1048576, $J535, $K535 )</f>
        <v>46325</v>
      </c>
      <c r="O535" t="str" cm="1">
        <f t="array" ref="O535">INDEX($B$9:$F$1048576, $J535, $K535 )</f>
        <v>주택금융공사MBS2014-17(1-7)</v>
      </c>
      <c r="P535" t="str" cm="1">
        <f t="array" ref="P535">IF( $L535, TRIM(_xll.IMDP("IR", $G$5&amp;$N535, $G$6)), "" )</f>
        <v/>
      </c>
      <c r="Q535" t="b" cm="1">
        <f t="array" ref="Q535">IF(
    $U$1=1, AND($P535&lt;&gt;"", $P535&lt;&gt;"...", $P535&lt;&gt;"입력오류"),
    IF(
        $U$18=1, AND($P535&lt;&gt;"", $P535&lt;&gt;"...", $P535&lt;&gt;"입력오류", ISNUMBER(FIND(INDEX($T$2:$T$7,$U$1),$P535))),
        IF(
            $U$17="기타", AND($P535&lt;&gt;"", $P535&lt;&gt;"...", $P535&lt;&gt;"입력오류", NOT(ISNUMBER(FIND($T$21:$T$34,$P535)))),
            AND($P535&lt;&gt;"", $P535&lt;&gt;"...", $P535&lt;&gt;"입력오류", $T$19=$P535)
        )
    )
)</f>
        <v>0</v>
      </c>
    </row>
    <row r="536" spans="1:17">
      <c r="A536" t="s">
        <v>1175</v>
      </c>
      <c r="B536" t="s">
        <v>1176</v>
      </c>
      <c r="C536" t="s">
        <v>10117</v>
      </c>
      <c r="D536" t="s">
        <v>10118</v>
      </c>
      <c r="I536">
        <f t="shared" si="25"/>
        <v>535</v>
      </c>
      <c r="J536">
        <f t="shared" si="26"/>
        <v>535</v>
      </c>
      <c r="K536">
        <f t="shared" si="24"/>
        <v>1</v>
      </c>
      <c r="L536" t="b">
        <f>COUNTIF($N$2:N536, N536)=1</f>
        <v>1</v>
      </c>
      <c r="M536" s="37">
        <f>IF( $Q536, MAX($M$1:M535)+1, 0)</f>
        <v>0</v>
      </c>
      <c r="N536" t="str" cm="1">
        <f t="array" ref="N536">INDEX($A$9:$F$1048576, $J536, $K536 )</f>
        <v>46326</v>
      </c>
      <c r="O536" t="str" cm="1">
        <f t="array" ref="O536">INDEX($B$9:$F$1048576, $J536, $K536 )</f>
        <v>주택금융공사MBS2014-17(1-8)</v>
      </c>
      <c r="P536" t="str" cm="1">
        <f t="array" ref="P536">IF( $L536, TRIM(_xll.IMDP("IR", $G$5&amp;$N536, $G$6)), "" )</f>
        <v/>
      </c>
      <c r="Q536" t="b" cm="1">
        <f t="array" ref="Q536">IF(
    $U$1=1, AND($P536&lt;&gt;"", $P536&lt;&gt;"...", $P536&lt;&gt;"입력오류"),
    IF(
        $U$18=1, AND($P536&lt;&gt;"", $P536&lt;&gt;"...", $P536&lt;&gt;"입력오류", ISNUMBER(FIND(INDEX($T$2:$T$7,$U$1),$P536))),
        IF(
            $U$17="기타", AND($P536&lt;&gt;"", $P536&lt;&gt;"...", $P536&lt;&gt;"입력오류", NOT(ISNUMBER(FIND($T$21:$T$34,$P536)))),
            AND($P536&lt;&gt;"", $P536&lt;&gt;"...", $P536&lt;&gt;"입력오류", $T$19=$P536)
        )
    )
)</f>
        <v>0</v>
      </c>
    </row>
    <row r="537" spans="1:17">
      <c r="A537" t="s">
        <v>1177</v>
      </c>
      <c r="B537" t="s">
        <v>1178</v>
      </c>
      <c r="C537" t="s">
        <v>10119</v>
      </c>
      <c r="D537" t="s">
        <v>10120</v>
      </c>
      <c r="I537">
        <f t="shared" si="25"/>
        <v>536</v>
      </c>
      <c r="J537">
        <f t="shared" si="26"/>
        <v>536</v>
      </c>
      <c r="K537">
        <f t="shared" si="24"/>
        <v>1</v>
      </c>
      <c r="L537" t="b">
        <f>COUNTIF($N$2:N537, N537)=1</f>
        <v>1</v>
      </c>
      <c r="M537" s="37">
        <f>IF( $Q537, MAX($M$1:M536)+1, 0)</f>
        <v>293</v>
      </c>
      <c r="N537" t="str" cm="1">
        <f t="array" ref="N537">INDEX($A$9:$F$1048576, $J537, $K537 )</f>
        <v>46415</v>
      </c>
      <c r="O537" t="str" cm="1">
        <f t="array" ref="O537">INDEX($B$9:$F$1048576, $J537, $K537 )</f>
        <v>삼성바이오로직스</v>
      </c>
      <c r="P537" t="str" cm="1">
        <f t="array" ref="P537">IF( $L537, TRIM(_xll.IMDP("IR", $G$5&amp;$N537, $G$6)), "" )</f>
        <v>공모/무보증AA-</v>
      </c>
      <c r="Q537" t="b" cm="1">
        <f t="array" ref="Q537">IF(
    $U$1=1, AND($P537&lt;&gt;"", $P537&lt;&gt;"...", $P537&lt;&gt;"입력오류"),
    IF(
        $U$18=1, AND($P537&lt;&gt;"", $P537&lt;&gt;"...", $P537&lt;&gt;"입력오류", ISNUMBER(FIND(INDEX($T$2:$T$7,$U$1),$P537))),
        IF(
            $U$17="기타", AND($P537&lt;&gt;"", $P537&lt;&gt;"...", $P537&lt;&gt;"입력오류", NOT(ISNUMBER(FIND($T$21:$T$34,$P537)))),
            AND($P537&lt;&gt;"", $P537&lt;&gt;"...", $P537&lt;&gt;"입력오류", $T$19=$P537)
        )
    )
)</f>
        <v>1</v>
      </c>
    </row>
    <row r="538" spans="1:17">
      <c r="A538" t="s">
        <v>1179</v>
      </c>
      <c r="B538" t="s">
        <v>1180</v>
      </c>
      <c r="C538" t="s">
        <v>10121</v>
      </c>
      <c r="D538" t="s">
        <v>10122</v>
      </c>
      <c r="I538">
        <f t="shared" si="25"/>
        <v>537</v>
      </c>
      <c r="J538">
        <f t="shared" si="26"/>
        <v>537</v>
      </c>
      <c r="K538">
        <f t="shared" si="24"/>
        <v>1</v>
      </c>
      <c r="L538" t="b">
        <f>COUNTIF($N$2:N538, N538)=1</f>
        <v>1</v>
      </c>
      <c r="M538" s="37">
        <f>IF( $Q538, MAX($M$1:M537)+1, 0)</f>
        <v>294</v>
      </c>
      <c r="N538" t="str" cm="1">
        <f t="array" ref="N538">INDEX($A$9:$F$1048576, $J538, $K538 )</f>
        <v>46443</v>
      </c>
      <c r="O538" t="str" cm="1">
        <f t="array" ref="O538">INDEX($B$9:$F$1048576, $J538, $K538 )</f>
        <v>보령엘엔지터미널</v>
      </c>
      <c r="P538" t="str" cm="1">
        <f t="array" ref="P538">IF( $L538, TRIM(_xll.IMDP("IR", $G$5&amp;$N538, $G$6)), "" )</f>
        <v>공모/무보증AA0</v>
      </c>
      <c r="Q538" t="b" cm="1">
        <f t="array" ref="Q538">IF(
    $U$1=1, AND($P538&lt;&gt;"", $P538&lt;&gt;"...", $P538&lt;&gt;"입력오류"),
    IF(
        $U$18=1, AND($P538&lt;&gt;"", $P538&lt;&gt;"...", $P538&lt;&gt;"입력오류", ISNUMBER(FIND(INDEX($T$2:$T$7,$U$1),$P538))),
        IF(
            $U$17="기타", AND($P538&lt;&gt;"", $P538&lt;&gt;"...", $P538&lt;&gt;"입력오류", NOT(ISNUMBER(FIND($T$21:$T$34,$P538)))),
            AND($P538&lt;&gt;"", $P538&lt;&gt;"...", $P538&lt;&gt;"입력오류", $T$19=$P538)
        )
    )
)</f>
        <v>1</v>
      </c>
    </row>
    <row r="539" spans="1:17">
      <c r="A539" t="s">
        <v>368</v>
      </c>
      <c r="B539" t="s">
        <v>120</v>
      </c>
      <c r="C539" t="s">
        <v>10123</v>
      </c>
      <c r="D539" t="s">
        <v>10124</v>
      </c>
      <c r="I539">
        <f t="shared" si="25"/>
        <v>538</v>
      </c>
      <c r="J539">
        <f t="shared" si="26"/>
        <v>538</v>
      </c>
      <c r="K539">
        <f t="shared" si="24"/>
        <v>1</v>
      </c>
      <c r="L539" t="b">
        <f>COUNTIF($N$2:N539, N539)=1</f>
        <v>1</v>
      </c>
      <c r="M539" s="37">
        <f>IF( $Q539, MAX($M$1:M538)+1, 0)</f>
        <v>0</v>
      </c>
      <c r="N539" t="str" cm="1">
        <f t="array" ref="N539">INDEX($A$9:$F$1048576, $J539, $K539 )</f>
        <v>46471</v>
      </c>
      <c r="O539" t="str" cm="1">
        <f t="array" ref="O539">INDEX($B$9:$F$1048576, $J539, $K539 )</f>
        <v>주택금융공사MBS2014-18(1-6)</v>
      </c>
      <c r="P539" t="str" cm="1">
        <f t="array" ref="P539">IF( $L539, TRIM(_xll.IMDP("IR", $G$5&amp;$N539, $G$6)), "" )</f>
        <v/>
      </c>
      <c r="Q539" t="b" cm="1">
        <f t="array" ref="Q539">IF(
    $U$1=1, AND($P539&lt;&gt;"", $P539&lt;&gt;"...", $P539&lt;&gt;"입력오류"),
    IF(
        $U$18=1, AND($P539&lt;&gt;"", $P539&lt;&gt;"...", $P539&lt;&gt;"입력오류", ISNUMBER(FIND(INDEX($T$2:$T$7,$U$1),$P539))),
        IF(
            $U$17="기타", AND($P539&lt;&gt;"", $P539&lt;&gt;"...", $P539&lt;&gt;"입력오류", NOT(ISNUMBER(FIND($T$21:$T$34,$P539)))),
            AND($P539&lt;&gt;"", $P539&lt;&gt;"...", $P539&lt;&gt;"입력오류", $T$19=$P539)
        )
    )
)</f>
        <v>0</v>
      </c>
    </row>
    <row r="540" spans="1:17">
      <c r="A540" t="s">
        <v>678</v>
      </c>
      <c r="B540" t="s">
        <v>615</v>
      </c>
      <c r="C540" t="s">
        <v>10125</v>
      </c>
      <c r="D540" t="s">
        <v>10126</v>
      </c>
      <c r="I540">
        <f t="shared" si="25"/>
        <v>539</v>
      </c>
      <c r="J540">
        <f t="shared" si="26"/>
        <v>539</v>
      </c>
      <c r="K540">
        <f t="shared" si="24"/>
        <v>1</v>
      </c>
      <c r="L540" t="b">
        <f>COUNTIF($N$2:N540, N540)=1</f>
        <v>1</v>
      </c>
      <c r="M540" s="37">
        <f>IF( $Q540, MAX($M$1:M539)+1, 0)</f>
        <v>0</v>
      </c>
      <c r="N540" t="str" cm="1">
        <f t="array" ref="N540">INDEX($A$9:$F$1048576, $J540, $K540 )</f>
        <v>46472</v>
      </c>
      <c r="O540" t="str" cm="1">
        <f t="array" ref="O540">INDEX($B$9:$F$1048576, $J540, $K540 )</f>
        <v>주택금융공사MBS2014-18(1-7)</v>
      </c>
      <c r="P540" t="str" cm="1">
        <f t="array" ref="P540">IF( $L540, TRIM(_xll.IMDP("IR", $G$5&amp;$N540, $G$6)), "" )</f>
        <v/>
      </c>
      <c r="Q540" t="b" cm="1">
        <f t="array" ref="Q540">IF(
    $U$1=1, AND($P540&lt;&gt;"", $P540&lt;&gt;"...", $P540&lt;&gt;"입력오류"),
    IF(
        $U$18=1, AND($P540&lt;&gt;"", $P540&lt;&gt;"...", $P540&lt;&gt;"입력오류", ISNUMBER(FIND(INDEX($T$2:$T$7,$U$1),$P540))),
        IF(
            $U$17="기타", AND($P540&lt;&gt;"", $P540&lt;&gt;"...", $P540&lt;&gt;"입력오류", NOT(ISNUMBER(FIND($T$21:$T$34,$P540)))),
            AND($P540&lt;&gt;"", $P540&lt;&gt;"...", $P540&lt;&gt;"입력오류", $T$19=$P540)
        )
    )
)</f>
        <v>0</v>
      </c>
    </row>
    <row r="541" spans="1:17">
      <c r="A541" t="s">
        <v>1181</v>
      </c>
      <c r="B541" t="s">
        <v>1182</v>
      </c>
      <c r="C541" t="s">
        <v>10127</v>
      </c>
      <c r="D541" t="s">
        <v>10128</v>
      </c>
      <c r="I541">
        <f t="shared" si="25"/>
        <v>540</v>
      </c>
      <c r="J541">
        <f t="shared" si="26"/>
        <v>540</v>
      </c>
      <c r="K541">
        <f t="shared" si="24"/>
        <v>1</v>
      </c>
      <c r="L541" t="b">
        <f>COUNTIF($N$2:N541, N541)=1</f>
        <v>1</v>
      </c>
      <c r="M541" s="37">
        <f>IF( $Q541, MAX($M$1:M540)+1, 0)</f>
        <v>0</v>
      </c>
      <c r="N541" t="str" cm="1">
        <f t="array" ref="N541">INDEX($A$9:$F$1048576, $J541, $K541 )</f>
        <v>46473</v>
      </c>
      <c r="O541" t="str" cm="1">
        <f t="array" ref="O541">INDEX($B$9:$F$1048576, $J541, $K541 )</f>
        <v>주택금융공사MBS2014-18(1-8)</v>
      </c>
      <c r="P541" t="str" cm="1">
        <f t="array" ref="P541">IF( $L541, TRIM(_xll.IMDP("IR", $G$5&amp;$N541, $G$6)), "" )</f>
        <v/>
      </c>
      <c r="Q541" t="b" cm="1">
        <f t="array" ref="Q541">IF(
    $U$1=1, AND($P541&lt;&gt;"", $P541&lt;&gt;"...", $P541&lt;&gt;"입력오류"),
    IF(
        $U$18=1, AND($P541&lt;&gt;"", $P541&lt;&gt;"...", $P541&lt;&gt;"입력오류", ISNUMBER(FIND(INDEX($T$2:$T$7,$U$1),$P541))),
        IF(
            $U$17="기타", AND($P541&lt;&gt;"", $P541&lt;&gt;"...", $P541&lt;&gt;"입력오류", NOT(ISNUMBER(FIND($T$21:$T$34,$P541)))),
            AND($P541&lt;&gt;"", $P541&lt;&gt;"...", $P541&lt;&gt;"입력오류", $T$19=$P541)
        )
    )
)</f>
        <v>0</v>
      </c>
    </row>
    <row r="542" spans="1:17">
      <c r="A542" t="s">
        <v>1183</v>
      </c>
      <c r="B542" t="s">
        <v>1184</v>
      </c>
      <c r="C542" t="s">
        <v>10129</v>
      </c>
      <c r="D542" t="s">
        <v>10130</v>
      </c>
      <c r="I542">
        <f t="shared" si="25"/>
        <v>541</v>
      </c>
      <c r="J542">
        <f t="shared" si="26"/>
        <v>541</v>
      </c>
      <c r="K542">
        <f t="shared" si="24"/>
        <v>1</v>
      </c>
      <c r="L542" t="b">
        <f>COUNTIF($N$2:N542, N542)=1</f>
        <v>1</v>
      </c>
      <c r="M542" s="37">
        <f>IF( $Q542, MAX($M$1:M541)+1, 0)</f>
        <v>0</v>
      </c>
      <c r="N542" t="str" cm="1">
        <f t="array" ref="N542">INDEX($A$9:$F$1048576, $J542, $K542 )</f>
        <v>46602</v>
      </c>
      <c r="O542" t="str" cm="1">
        <f t="array" ref="O542">INDEX($B$9:$F$1048576, $J542, $K542 )</f>
        <v>아스트</v>
      </c>
      <c r="P542" t="str" cm="1">
        <f t="array" ref="P542">IF( $L542, TRIM(_xll.IMDP("IR", $G$5&amp;$N542, $G$6)), "" )</f>
        <v/>
      </c>
      <c r="Q542" t="b" cm="1">
        <f t="array" ref="Q542">IF(
    $U$1=1, AND($P542&lt;&gt;"", $P542&lt;&gt;"...", $P542&lt;&gt;"입력오류"),
    IF(
        $U$18=1, AND($P542&lt;&gt;"", $P542&lt;&gt;"...", $P542&lt;&gt;"입력오류", ISNUMBER(FIND(INDEX($T$2:$T$7,$U$1),$P542))),
        IF(
            $U$17="기타", AND($P542&lt;&gt;"", $P542&lt;&gt;"...", $P542&lt;&gt;"입력오류", NOT(ISNUMBER(FIND($T$21:$T$34,$P542)))),
            AND($P542&lt;&gt;"", $P542&lt;&gt;"...", $P542&lt;&gt;"입력오류", $T$19=$P542)
        )
    )
)</f>
        <v>0</v>
      </c>
    </row>
    <row r="543" spans="1:17">
      <c r="A543" t="s">
        <v>1185</v>
      </c>
      <c r="B543" t="s">
        <v>1186</v>
      </c>
      <c r="C543" t="s">
        <v>10131</v>
      </c>
      <c r="D543" t="s">
        <v>10132</v>
      </c>
      <c r="I543">
        <f t="shared" si="25"/>
        <v>542</v>
      </c>
      <c r="J543">
        <f t="shared" si="26"/>
        <v>542</v>
      </c>
      <c r="K543">
        <f t="shared" si="24"/>
        <v>1</v>
      </c>
      <c r="L543" t="b">
        <f>COUNTIF($N$2:N543, N543)=1</f>
        <v>1</v>
      </c>
      <c r="M543" s="37">
        <f>IF( $Q543, MAX($M$1:M542)+1, 0)</f>
        <v>0</v>
      </c>
      <c r="N543" t="str" cm="1">
        <f t="array" ref="N543">INDEX($A$9:$F$1048576, $J543, $K543 )</f>
        <v>46669</v>
      </c>
      <c r="O543" t="str" cm="1">
        <f t="array" ref="O543">INDEX($B$9:$F$1048576, $J543, $K543 )</f>
        <v>주택금융공사MBS2014-19(1-6)</v>
      </c>
      <c r="P543" t="str" cm="1">
        <f t="array" ref="P543">IF( $L543, TRIM(_xll.IMDP("IR", $G$5&amp;$N543, $G$6)), "" )</f>
        <v/>
      </c>
      <c r="Q543" t="b" cm="1">
        <f t="array" ref="Q543">IF(
    $U$1=1, AND($P543&lt;&gt;"", $P543&lt;&gt;"...", $P543&lt;&gt;"입력오류"),
    IF(
        $U$18=1, AND($P543&lt;&gt;"", $P543&lt;&gt;"...", $P543&lt;&gt;"입력오류", ISNUMBER(FIND(INDEX($T$2:$T$7,$U$1),$P543))),
        IF(
            $U$17="기타", AND($P543&lt;&gt;"", $P543&lt;&gt;"...", $P543&lt;&gt;"입력오류", NOT(ISNUMBER(FIND($T$21:$T$34,$P543)))),
            AND($P543&lt;&gt;"", $P543&lt;&gt;"...", $P543&lt;&gt;"입력오류", $T$19=$P543)
        )
    )
)</f>
        <v>0</v>
      </c>
    </row>
    <row r="544" spans="1:17">
      <c r="A544" t="s">
        <v>679</v>
      </c>
      <c r="B544" t="s">
        <v>616</v>
      </c>
      <c r="C544" t="s">
        <v>10133</v>
      </c>
      <c r="D544" t="s">
        <v>10134</v>
      </c>
      <c r="I544">
        <f t="shared" si="25"/>
        <v>543</v>
      </c>
      <c r="J544">
        <f t="shared" si="26"/>
        <v>543</v>
      </c>
      <c r="K544">
        <f t="shared" si="24"/>
        <v>1</v>
      </c>
      <c r="L544" t="b">
        <f>COUNTIF($N$2:N544, N544)=1</f>
        <v>1</v>
      </c>
      <c r="M544" s="37">
        <f>IF( $Q544, MAX($M$1:M543)+1, 0)</f>
        <v>0</v>
      </c>
      <c r="N544" t="str" cm="1">
        <f t="array" ref="N544">INDEX($A$9:$F$1048576, $J544, $K544 )</f>
        <v>46670</v>
      </c>
      <c r="O544" t="str" cm="1">
        <f t="array" ref="O544">INDEX($B$9:$F$1048576, $J544, $K544 )</f>
        <v>주택금융공사MBS2014-19(1-7)</v>
      </c>
      <c r="P544" t="str" cm="1">
        <f t="array" ref="P544">IF( $L544, TRIM(_xll.IMDP("IR", $G$5&amp;$N544, $G$6)), "" )</f>
        <v/>
      </c>
      <c r="Q544" t="b" cm="1">
        <f t="array" ref="Q544">IF(
    $U$1=1, AND($P544&lt;&gt;"", $P544&lt;&gt;"...", $P544&lt;&gt;"입력오류"),
    IF(
        $U$18=1, AND($P544&lt;&gt;"", $P544&lt;&gt;"...", $P544&lt;&gt;"입력오류", ISNUMBER(FIND(INDEX($T$2:$T$7,$U$1),$P544))),
        IF(
            $U$17="기타", AND($P544&lt;&gt;"", $P544&lt;&gt;"...", $P544&lt;&gt;"입력오류", NOT(ISNUMBER(FIND($T$21:$T$34,$P544)))),
            AND($P544&lt;&gt;"", $P544&lt;&gt;"...", $P544&lt;&gt;"입력오류", $T$19=$P544)
        )
    )
)</f>
        <v>0</v>
      </c>
    </row>
    <row r="545" spans="1:17">
      <c r="A545" t="s">
        <v>270</v>
      </c>
      <c r="B545" t="s">
        <v>61</v>
      </c>
      <c r="C545" t="s">
        <v>10135</v>
      </c>
      <c r="D545" t="s">
        <v>10136</v>
      </c>
      <c r="I545">
        <f t="shared" si="25"/>
        <v>544</v>
      </c>
      <c r="J545">
        <f t="shared" si="26"/>
        <v>544</v>
      </c>
      <c r="K545">
        <f t="shared" si="24"/>
        <v>1</v>
      </c>
      <c r="L545" t="b">
        <f>COUNTIF($N$2:N545, N545)=1</f>
        <v>1</v>
      </c>
      <c r="M545" s="37">
        <f>IF( $Q545, MAX($M$1:M544)+1, 0)</f>
        <v>0</v>
      </c>
      <c r="N545" t="str" cm="1">
        <f t="array" ref="N545">INDEX($A$9:$F$1048576, $J545, $K545 )</f>
        <v>46671</v>
      </c>
      <c r="O545" t="str" cm="1">
        <f t="array" ref="O545">INDEX($B$9:$F$1048576, $J545, $K545 )</f>
        <v>주택금융공사MBS2014-19(1-8)</v>
      </c>
      <c r="P545" t="str" cm="1">
        <f t="array" ref="P545">IF( $L545, TRIM(_xll.IMDP("IR", $G$5&amp;$N545, $G$6)), "" )</f>
        <v/>
      </c>
      <c r="Q545" t="b" cm="1">
        <f t="array" ref="Q545">IF(
    $U$1=1, AND($P545&lt;&gt;"", $P545&lt;&gt;"...", $P545&lt;&gt;"입력오류"),
    IF(
        $U$18=1, AND($P545&lt;&gt;"", $P545&lt;&gt;"...", $P545&lt;&gt;"입력오류", ISNUMBER(FIND(INDEX($T$2:$T$7,$U$1),$P545))),
        IF(
            $U$17="기타", AND($P545&lt;&gt;"", $P545&lt;&gt;"...", $P545&lt;&gt;"입력오류", NOT(ISNUMBER(FIND($T$21:$T$34,$P545)))),
            AND($P545&lt;&gt;"", $P545&lt;&gt;"...", $P545&lt;&gt;"입력오류", $T$19=$P545)
        )
    )
)</f>
        <v>0</v>
      </c>
    </row>
    <row r="546" spans="1:17">
      <c r="A546" t="s">
        <v>1187</v>
      </c>
      <c r="B546" t="s">
        <v>1188</v>
      </c>
      <c r="C546" t="s">
        <v>10137</v>
      </c>
      <c r="D546" t="s">
        <v>10138</v>
      </c>
      <c r="I546">
        <f t="shared" si="25"/>
        <v>545</v>
      </c>
      <c r="J546">
        <f t="shared" si="26"/>
        <v>545</v>
      </c>
      <c r="K546">
        <f t="shared" si="24"/>
        <v>1</v>
      </c>
      <c r="L546" t="b">
        <f>COUNTIF($N$2:N546, N546)=1</f>
        <v>1</v>
      </c>
      <c r="M546" s="37">
        <f>IF( $Q546, MAX($M$1:M545)+1, 0)</f>
        <v>295</v>
      </c>
      <c r="N546" t="str" cm="1">
        <f t="array" ref="N546">INDEX($A$9:$F$1048576, $J546, $K546 )</f>
        <v>46852</v>
      </c>
      <c r="O546" t="str" cm="1">
        <f t="array" ref="O546">INDEX($B$9:$F$1048576, $J546, $K546 )</f>
        <v>미래에셋자산운용</v>
      </c>
      <c r="P546" t="str" cm="1">
        <f t="array" ref="P546">IF( $L546, TRIM(_xll.IMDP("IR", $G$5&amp;$N546, $G$6)), "" )</f>
        <v>공모/무보증AA0</v>
      </c>
      <c r="Q546" t="b" cm="1">
        <f t="array" ref="Q546">IF(
    $U$1=1, AND($P546&lt;&gt;"", $P546&lt;&gt;"...", $P546&lt;&gt;"입력오류"),
    IF(
        $U$18=1, AND($P546&lt;&gt;"", $P546&lt;&gt;"...", $P546&lt;&gt;"입력오류", ISNUMBER(FIND(INDEX($T$2:$T$7,$U$1),$P546))),
        IF(
            $U$17="기타", AND($P546&lt;&gt;"", $P546&lt;&gt;"...", $P546&lt;&gt;"입력오류", NOT(ISNUMBER(FIND($T$21:$T$34,$P546)))),
            AND($P546&lt;&gt;"", $P546&lt;&gt;"...", $P546&lt;&gt;"입력오류", $T$19=$P546)
        )
    )
)</f>
        <v>1</v>
      </c>
    </row>
    <row r="547" spans="1:17">
      <c r="A547" t="s">
        <v>1189</v>
      </c>
      <c r="B547" t="s">
        <v>1190</v>
      </c>
      <c r="C547" t="s">
        <v>10139</v>
      </c>
      <c r="D547" t="s">
        <v>10140</v>
      </c>
      <c r="I547">
        <f t="shared" si="25"/>
        <v>546</v>
      </c>
      <c r="J547">
        <f t="shared" si="26"/>
        <v>546</v>
      </c>
      <c r="K547">
        <f t="shared" si="24"/>
        <v>1</v>
      </c>
      <c r="L547" t="b">
        <f>COUNTIF($N$2:N547, N547)=1</f>
        <v>1</v>
      </c>
      <c r="M547" s="37">
        <f>IF( $Q547, MAX($M$1:M546)+1, 0)</f>
        <v>296</v>
      </c>
      <c r="N547" t="str" cm="1">
        <f t="array" ref="N547">INDEX($A$9:$F$1048576, $J547, $K547 )</f>
        <v>46860</v>
      </c>
      <c r="O547" t="str" cm="1">
        <f t="array" ref="O547">INDEX($B$9:$F$1048576, $J547, $K547 )</f>
        <v>한국투자캐피탈</v>
      </c>
      <c r="P547" t="str" cm="1">
        <f t="array" ref="P547">IF( $L547, TRIM(_xll.IMDP("IR", $G$5&amp;$N547, $G$6)), "" )</f>
        <v>기타금융채A0</v>
      </c>
      <c r="Q547" t="b" cm="1">
        <f t="array" ref="Q547">IF(
    $U$1=1, AND($P547&lt;&gt;"", $P547&lt;&gt;"...", $P547&lt;&gt;"입력오류"),
    IF(
        $U$18=1, AND($P547&lt;&gt;"", $P547&lt;&gt;"...", $P547&lt;&gt;"입력오류", ISNUMBER(FIND(INDEX($T$2:$T$7,$U$1),$P547))),
        IF(
            $U$17="기타", AND($P547&lt;&gt;"", $P547&lt;&gt;"...", $P547&lt;&gt;"입력오류", NOT(ISNUMBER(FIND($T$21:$T$34,$P547)))),
            AND($P547&lt;&gt;"", $P547&lt;&gt;"...", $P547&lt;&gt;"입력오류", $T$19=$P547)
        )
    )
)</f>
        <v>1</v>
      </c>
    </row>
    <row r="548" spans="1:17">
      <c r="A548" t="s">
        <v>1191</v>
      </c>
      <c r="B548" t="s">
        <v>1192</v>
      </c>
      <c r="C548" t="s">
        <v>10141</v>
      </c>
      <c r="D548" t="s">
        <v>10142</v>
      </c>
      <c r="I548">
        <f t="shared" si="25"/>
        <v>547</v>
      </c>
      <c r="J548">
        <f t="shared" si="26"/>
        <v>547</v>
      </c>
      <c r="K548">
        <f t="shared" si="24"/>
        <v>1</v>
      </c>
      <c r="L548" t="b">
        <f>COUNTIF($N$2:N548, N548)=1</f>
        <v>1</v>
      </c>
      <c r="M548" s="37">
        <f>IF( $Q548, MAX($M$1:M547)+1, 0)</f>
        <v>0</v>
      </c>
      <c r="N548" t="str" cm="1">
        <f t="array" ref="N548">INDEX($A$9:$F$1048576, $J548, $K548 )</f>
        <v>46904</v>
      </c>
      <c r="O548" t="str" cm="1">
        <f t="array" ref="O548">INDEX($B$9:$F$1048576, $J548, $K548 )</f>
        <v>주택금융공사MBS2014-22(1-1)</v>
      </c>
      <c r="P548" t="str" cm="1">
        <f t="array" ref="P548">IF( $L548, TRIM(_xll.IMDP("IR", $G$5&amp;$N548, $G$6)), "" )</f>
        <v/>
      </c>
      <c r="Q548" t="b" cm="1">
        <f t="array" ref="Q548">IF(
    $U$1=1, AND($P548&lt;&gt;"", $P548&lt;&gt;"...", $P548&lt;&gt;"입력오류"),
    IF(
        $U$18=1, AND($P548&lt;&gt;"", $P548&lt;&gt;"...", $P548&lt;&gt;"입력오류", ISNUMBER(FIND(INDEX($T$2:$T$7,$U$1),$P548))),
        IF(
            $U$17="기타", AND($P548&lt;&gt;"", $P548&lt;&gt;"...", $P548&lt;&gt;"입력오류", NOT(ISNUMBER(FIND($T$21:$T$34,$P548)))),
            AND($P548&lt;&gt;"", $P548&lt;&gt;"...", $P548&lt;&gt;"입력오류", $T$19=$P548)
        )
    )
)</f>
        <v>0</v>
      </c>
    </row>
    <row r="549" spans="1:17">
      <c r="A549" t="s">
        <v>1193</v>
      </c>
      <c r="B549" t="s">
        <v>1194</v>
      </c>
      <c r="C549" t="s">
        <v>10143</v>
      </c>
      <c r="D549" t="s">
        <v>10144</v>
      </c>
      <c r="I549">
        <f t="shared" si="25"/>
        <v>548</v>
      </c>
      <c r="J549">
        <f t="shared" si="26"/>
        <v>548</v>
      </c>
      <c r="K549">
        <f t="shared" si="24"/>
        <v>1</v>
      </c>
      <c r="L549" t="b">
        <f>COUNTIF($N$2:N549, N549)=1</f>
        <v>1</v>
      </c>
      <c r="M549" s="37">
        <f>IF( $Q549, MAX($M$1:M548)+1, 0)</f>
        <v>297</v>
      </c>
      <c r="N549" t="str" cm="1">
        <f t="array" ref="N549">INDEX($A$9:$F$1048576, $J549, $K549 )</f>
        <v>47104</v>
      </c>
      <c r="O549" t="str" cm="1">
        <f t="array" ref="O549">INDEX($B$9:$F$1048576, $J549, $K549 )</f>
        <v>한솔제지</v>
      </c>
      <c r="P549" t="str" cm="1">
        <f t="array" ref="P549">IF( $L549, TRIM(_xll.IMDP("IR", $G$5&amp;$N549, $G$6)), "" )</f>
        <v>공모/무보증A0</v>
      </c>
      <c r="Q549" t="b" cm="1">
        <f t="array" ref="Q549">IF(
    $U$1=1, AND($P549&lt;&gt;"", $P549&lt;&gt;"...", $P549&lt;&gt;"입력오류"),
    IF(
        $U$18=1, AND($P549&lt;&gt;"", $P549&lt;&gt;"...", $P549&lt;&gt;"입력오류", ISNUMBER(FIND(INDEX($T$2:$T$7,$U$1),$P549))),
        IF(
            $U$17="기타", AND($P549&lt;&gt;"", $P549&lt;&gt;"...", $P549&lt;&gt;"입력오류", NOT(ISNUMBER(FIND($T$21:$T$34,$P549)))),
            AND($P549&lt;&gt;"", $P549&lt;&gt;"...", $P549&lt;&gt;"입력오류", $T$19=$P549)
        )
    )
)</f>
        <v>1</v>
      </c>
    </row>
    <row r="550" spans="1:17">
      <c r="A550" t="s">
        <v>1195</v>
      </c>
      <c r="B550" t="s">
        <v>1196</v>
      </c>
      <c r="C550" t="s">
        <v>10145</v>
      </c>
      <c r="D550" t="s">
        <v>10146</v>
      </c>
      <c r="I550">
        <f t="shared" si="25"/>
        <v>549</v>
      </c>
      <c r="J550">
        <f t="shared" si="26"/>
        <v>549</v>
      </c>
      <c r="K550">
        <f t="shared" si="24"/>
        <v>1</v>
      </c>
      <c r="L550" t="b">
        <f>COUNTIF($N$2:N550, N550)=1</f>
        <v>1</v>
      </c>
      <c r="M550" s="37">
        <f>IF( $Q550, MAX($M$1:M549)+1, 0)</f>
        <v>0</v>
      </c>
      <c r="N550" t="str" cm="1">
        <f t="array" ref="N550">INDEX($A$9:$F$1048576, $J550, $K550 )</f>
        <v>47176</v>
      </c>
      <c r="O550" t="str" cm="1">
        <f t="array" ref="O550">INDEX($B$9:$F$1048576, $J550, $K550 )</f>
        <v>엔에이치에프제3호B공공임대(유)</v>
      </c>
      <c r="P550" t="str" cm="1">
        <f t="array" ref="P550">IF( $L550, TRIM(_xll.IMDP("IR", $G$5&amp;$N550, $G$6)), "" )</f>
        <v/>
      </c>
      <c r="Q550" t="b" cm="1">
        <f t="array" ref="Q550">IF(
    $U$1=1, AND($P550&lt;&gt;"", $P550&lt;&gt;"...", $P550&lt;&gt;"입력오류"),
    IF(
        $U$18=1, AND($P550&lt;&gt;"", $P550&lt;&gt;"...", $P550&lt;&gt;"입력오류", ISNUMBER(FIND(INDEX($T$2:$T$7,$U$1),$P550))),
        IF(
            $U$17="기타", AND($P550&lt;&gt;"", $P550&lt;&gt;"...", $P550&lt;&gt;"입력오류", NOT(ISNUMBER(FIND($T$21:$T$34,$P550)))),
            AND($P550&lt;&gt;"", $P550&lt;&gt;"...", $P550&lt;&gt;"입력오류", $T$19=$P550)
        )
    )
)</f>
        <v>0</v>
      </c>
    </row>
    <row r="551" spans="1:17">
      <c r="A551" t="s">
        <v>1197</v>
      </c>
      <c r="B551" t="s">
        <v>1198</v>
      </c>
      <c r="C551" t="s">
        <v>10147</v>
      </c>
      <c r="D551" t="s">
        <v>10148</v>
      </c>
      <c r="I551">
        <f t="shared" si="25"/>
        <v>550</v>
      </c>
      <c r="J551">
        <f t="shared" si="26"/>
        <v>550</v>
      </c>
      <c r="K551">
        <f t="shared" si="24"/>
        <v>1</v>
      </c>
      <c r="L551" t="b">
        <f>COUNTIF($N$2:N551, N551)=1</f>
        <v>1</v>
      </c>
      <c r="M551" s="37">
        <f>IF( $Q551, MAX($M$1:M550)+1, 0)</f>
        <v>0</v>
      </c>
      <c r="N551" t="str" cm="1">
        <f t="array" ref="N551">INDEX($A$9:$F$1048576, $J551, $K551 )</f>
        <v>47247</v>
      </c>
      <c r="O551" t="str" cm="1">
        <f t="array" ref="O551">INDEX($B$9:$F$1048576, $J551, $K551 )</f>
        <v>주택금융공사MBS2015-3(1-6)</v>
      </c>
      <c r="P551" t="str" cm="1">
        <f t="array" ref="P551">IF( $L551, TRIM(_xll.IMDP("IR", $G$5&amp;$N551, $G$6)), "" )</f>
        <v/>
      </c>
      <c r="Q551" t="b" cm="1">
        <f t="array" ref="Q551">IF(
    $U$1=1, AND($P551&lt;&gt;"", $P551&lt;&gt;"...", $P551&lt;&gt;"입력오류"),
    IF(
        $U$18=1, AND($P551&lt;&gt;"", $P551&lt;&gt;"...", $P551&lt;&gt;"입력오류", ISNUMBER(FIND(INDEX($T$2:$T$7,$U$1),$P551))),
        IF(
            $U$17="기타", AND($P551&lt;&gt;"", $P551&lt;&gt;"...", $P551&lt;&gt;"입력오류", NOT(ISNUMBER(FIND($T$21:$T$34,$P551)))),
            AND($P551&lt;&gt;"", $P551&lt;&gt;"...", $P551&lt;&gt;"입력오류", $T$19=$P551)
        )
    )
)</f>
        <v>0</v>
      </c>
    </row>
    <row r="552" spans="1:17">
      <c r="A552" t="s">
        <v>1199</v>
      </c>
      <c r="B552" t="s">
        <v>1200</v>
      </c>
      <c r="C552" t="s">
        <v>10149</v>
      </c>
      <c r="D552" t="s">
        <v>10150</v>
      </c>
      <c r="I552">
        <f t="shared" si="25"/>
        <v>551</v>
      </c>
      <c r="J552">
        <f t="shared" si="26"/>
        <v>551</v>
      </c>
      <c r="K552">
        <f t="shared" si="24"/>
        <v>1</v>
      </c>
      <c r="L552" t="b">
        <f>COUNTIF($N$2:N552, N552)=1</f>
        <v>1</v>
      </c>
      <c r="M552" s="37">
        <f>IF( $Q552, MAX($M$1:M551)+1, 0)</f>
        <v>0</v>
      </c>
      <c r="N552" t="str" cm="1">
        <f t="array" ref="N552">INDEX($A$9:$F$1048576, $J552, $K552 )</f>
        <v>47248</v>
      </c>
      <c r="O552" t="str" cm="1">
        <f t="array" ref="O552">INDEX($B$9:$F$1048576, $J552, $K552 )</f>
        <v>주택금융공사MBS2015-3(1-7)</v>
      </c>
      <c r="P552" t="str" cm="1">
        <f t="array" ref="P552">IF( $L552, TRIM(_xll.IMDP("IR", $G$5&amp;$N552, $G$6)), "" )</f>
        <v/>
      </c>
      <c r="Q552" t="b" cm="1">
        <f t="array" ref="Q552">IF(
    $U$1=1, AND($P552&lt;&gt;"", $P552&lt;&gt;"...", $P552&lt;&gt;"입력오류"),
    IF(
        $U$18=1, AND($P552&lt;&gt;"", $P552&lt;&gt;"...", $P552&lt;&gt;"입력오류", ISNUMBER(FIND(INDEX($T$2:$T$7,$U$1),$P552))),
        IF(
            $U$17="기타", AND($P552&lt;&gt;"", $P552&lt;&gt;"...", $P552&lt;&gt;"입력오류", NOT(ISNUMBER(FIND($T$21:$T$34,$P552)))),
            AND($P552&lt;&gt;"", $P552&lt;&gt;"...", $P552&lt;&gt;"입력오류", $T$19=$P552)
        )
    )
)</f>
        <v>0</v>
      </c>
    </row>
    <row r="553" spans="1:17">
      <c r="A553" t="s">
        <v>268</v>
      </c>
      <c r="B553" t="s">
        <v>58</v>
      </c>
      <c r="C553" t="s">
        <v>10151</v>
      </c>
      <c r="D553" t="s">
        <v>10152</v>
      </c>
      <c r="I553">
        <f t="shared" si="25"/>
        <v>552</v>
      </c>
      <c r="J553">
        <f t="shared" si="26"/>
        <v>552</v>
      </c>
      <c r="K553">
        <f t="shared" si="24"/>
        <v>1</v>
      </c>
      <c r="L553" t="b">
        <f>COUNTIF($N$2:N553, N553)=1</f>
        <v>1</v>
      </c>
      <c r="M553" s="37">
        <f>IF( $Q553, MAX($M$1:M552)+1, 0)</f>
        <v>0</v>
      </c>
      <c r="N553" t="str" cm="1">
        <f t="array" ref="N553">INDEX($A$9:$F$1048576, $J553, $K553 )</f>
        <v>47249</v>
      </c>
      <c r="O553" t="str" cm="1">
        <f t="array" ref="O553">INDEX($B$9:$F$1048576, $J553, $K553 )</f>
        <v>주택금융공사MBS2015-3(1-8)</v>
      </c>
      <c r="P553" t="str" cm="1">
        <f t="array" ref="P553">IF( $L553, TRIM(_xll.IMDP("IR", $G$5&amp;$N553, $G$6)), "" )</f>
        <v/>
      </c>
      <c r="Q553" t="b" cm="1">
        <f t="array" ref="Q553">IF(
    $U$1=1, AND($P553&lt;&gt;"", $P553&lt;&gt;"...", $P553&lt;&gt;"입력오류"),
    IF(
        $U$18=1, AND($P553&lt;&gt;"", $P553&lt;&gt;"...", $P553&lt;&gt;"입력오류", ISNUMBER(FIND(INDEX($T$2:$T$7,$U$1),$P553))),
        IF(
            $U$17="기타", AND($P553&lt;&gt;"", $P553&lt;&gt;"...", $P553&lt;&gt;"입력오류", NOT(ISNUMBER(FIND($T$21:$T$34,$P553)))),
            AND($P553&lt;&gt;"", $P553&lt;&gt;"...", $P553&lt;&gt;"입력오류", $T$19=$P553)
        )
    )
)</f>
        <v>0</v>
      </c>
    </row>
    <row r="554" spans="1:17">
      <c r="A554" t="s">
        <v>680</v>
      </c>
      <c r="B554" t="s">
        <v>617</v>
      </c>
      <c r="C554" t="s">
        <v>10153</v>
      </c>
      <c r="D554" t="s">
        <v>10154</v>
      </c>
      <c r="I554">
        <f t="shared" si="25"/>
        <v>553</v>
      </c>
      <c r="J554">
        <f t="shared" si="26"/>
        <v>553</v>
      </c>
      <c r="K554">
        <f t="shared" si="24"/>
        <v>1</v>
      </c>
      <c r="L554" t="b">
        <f>COUNTIF($N$2:N554, N554)=1</f>
        <v>1</v>
      </c>
      <c r="M554" s="37">
        <f>IF( $Q554, MAX($M$1:M553)+1, 0)</f>
        <v>298</v>
      </c>
      <c r="N554" t="str" cm="1">
        <f t="array" ref="N554">INDEX($A$9:$F$1048576, $J554, $K554 )</f>
        <v>47315</v>
      </c>
      <c r="O554" t="str" cm="1">
        <f t="array" ref="O554">INDEX($B$9:$F$1048576, $J554, $K554 )</f>
        <v>파주에너지서비스 주식회사</v>
      </c>
      <c r="P554" t="str" cm="1">
        <f t="array" ref="P554">IF( $L554, TRIM(_xll.IMDP("IR", $G$5&amp;$N554, $G$6)), "" )</f>
        <v>공모/무보증AA-</v>
      </c>
      <c r="Q554" t="b" cm="1">
        <f t="array" ref="Q554">IF(
    $U$1=1, AND($P554&lt;&gt;"", $P554&lt;&gt;"...", $P554&lt;&gt;"입력오류"),
    IF(
        $U$18=1, AND($P554&lt;&gt;"", $P554&lt;&gt;"...", $P554&lt;&gt;"입력오류", ISNUMBER(FIND(INDEX($T$2:$T$7,$U$1),$P554))),
        IF(
            $U$17="기타", AND($P554&lt;&gt;"", $P554&lt;&gt;"...", $P554&lt;&gt;"입력오류", NOT(ISNUMBER(FIND($T$21:$T$34,$P554)))),
            AND($P554&lt;&gt;"", $P554&lt;&gt;"...", $P554&lt;&gt;"입력오류", $T$19=$P554)
        )
    )
)</f>
        <v>1</v>
      </c>
    </row>
    <row r="555" spans="1:17">
      <c r="A555" t="s">
        <v>1201</v>
      </c>
      <c r="B555" t="s">
        <v>1202</v>
      </c>
      <c r="C555" t="s">
        <v>10155</v>
      </c>
      <c r="D555" t="s">
        <v>5743</v>
      </c>
      <c r="I555">
        <f t="shared" si="25"/>
        <v>554</v>
      </c>
      <c r="J555">
        <f t="shared" si="26"/>
        <v>554</v>
      </c>
      <c r="K555">
        <f t="shared" si="24"/>
        <v>1</v>
      </c>
      <c r="L555" t="b">
        <f>COUNTIF($N$2:N555, N555)=1</f>
        <v>1</v>
      </c>
      <c r="M555" s="37">
        <f>IF( $Q555, MAX($M$1:M554)+1, 0)</f>
        <v>0</v>
      </c>
      <c r="N555" t="str" cm="1">
        <f t="array" ref="N555">INDEX($A$9:$F$1048576, $J555, $K555 )</f>
        <v>47346</v>
      </c>
      <c r="O555" t="str" cm="1">
        <f t="array" ref="O555">INDEX($B$9:$F$1048576, $J555, $K555 )</f>
        <v>주택금융공사MBS2015-4(1-6)</v>
      </c>
      <c r="P555" t="str" cm="1">
        <f t="array" ref="P555">IF( $L555, TRIM(_xll.IMDP("IR", $G$5&amp;$N555, $G$6)), "" )</f>
        <v/>
      </c>
      <c r="Q555" t="b" cm="1">
        <f t="array" ref="Q555">IF(
    $U$1=1, AND($P555&lt;&gt;"", $P555&lt;&gt;"...", $P555&lt;&gt;"입력오류"),
    IF(
        $U$18=1, AND($P555&lt;&gt;"", $P555&lt;&gt;"...", $P555&lt;&gt;"입력오류", ISNUMBER(FIND(INDEX($T$2:$T$7,$U$1),$P555))),
        IF(
            $U$17="기타", AND($P555&lt;&gt;"", $P555&lt;&gt;"...", $P555&lt;&gt;"입력오류", NOT(ISNUMBER(FIND($T$21:$T$34,$P555)))),
            AND($P555&lt;&gt;"", $P555&lt;&gt;"...", $P555&lt;&gt;"입력오류", $T$19=$P555)
        )
    )
)</f>
        <v>0</v>
      </c>
    </row>
    <row r="556" spans="1:17">
      <c r="A556" t="s">
        <v>404</v>
      </c>
      <c r="B556" t="s">
        <v>146</v>
      </c>
      <c r="C556" t="s">
        <v>10156</v>
      </c>
      <c r="D556" t="s">
        <v>10157</v>
      </c>
      <c r="I556">
        <f t="shared" si="25"/>
        <v>555</v>
      </c>
      <c r="J556">
        <f t="shared" si="26"/>
        <v>555</v>
      </c>
      <c r="K556">
        <f t="shared" si="24"/>
        <v>1</v>
      </c>
      <c r="L556" t="b">
        <f>COUNTIF($N$2:N556, N556)=1</f>
        <v>1</v>
      </c>
      <c r="M556" s="37">
        <f>IF( $Q556, MAX($M$1:M555)+1, 0)</f>
        <v>0</v>
      </c>
      <c r="N556" t="str" cm="1">
        <f t="array" ref="N556">INDEX($A$9:$F$1048576, $J556, $K556 )</f>
        <v>47347</v>
      </c>
      <c r="O556" t="str" cm="1">
        <f t="array" ref="O556">INDEX($B$9:$F$1048576, $J556, $K556 )</f>
        <v>주택금융공사MBS2015-4(1-7)</v>
      </c>
      <c r="P556" t="str" cm="1">
        <f t="array" ref="P556">IF( $L556, TRIM(_xll.IMDP("IR", $G$5&amp;$N556, $G$6)), "" )</f>
        <v/>
      </c>
      <c r="Q556" t="b" cm="1">
        <f t="array" ref="Q556">IF(
    $U$1=1, AND($P556&lt;&gt;"", $P556&lt;&gt;"...", $P556&lt;&gt;"입력오류"),
    IF(
        $U$18=1, AND($P556&lt;&gt;"", $P556&lt;&gt;"...", $P556&lt;&gt;"입력오류", ISNUMBER(FIND(INDEX($T$2:$T$7,$U$1),$P556))),
        IF(
            $U$17="기타", AND($P556&lt;&gt;"", $P556&lt;&gt;"...", $P556&lt;&gt;"입력오류", NOT(ISNUMBER(FIND($T$21:$T$34,$P556)))),
            AND($P556&lt;&gt;"", $P556&lt;&gt;"...", $P556&lt;&gt;"입력오류", $T$19=$P556)
        )
    )
)</f>
        <v>0</v>
      </c>
    </row>
    <row r="557" spans="1:17">
      <c r="A557" t="s">
        <v>1203</v>
      </c>
      <c r="B557" t="s">
        <v>1204</v>
      </c>
      <c r="C557" t="s">
        <v>10158</v>
      </c>
      <c r="D557" t="s">
        <v>10159</v>
      </c>
      <c r="I557">
        <f t="shared" si="25"/>
        <v>556</v>
      </c>
      <c r="J557">
        <f t="shared" si="26"/>
        <v>556</v>
      </c>
      <c r="K557">
        <f t="shared" si="24"/>
        <v>1</v>
      </c>
      <c r="L557" t="b">
        <f>COUNTIF($N$2:N557, N557)=1</f>
        <v>1</v>
      </c>
      <c r="M557" s="37">
        <f>IF( $Q557, MAX($M$1:M556)+1, 0)</f>
        <v>0</v>
      </c>
      <c r="N557" t="str" cm="1">
        <f t="array" ref="N557">INDEX($A$9:$F$1048576, $J557, $K557 )</f>
        <v>47348</v>
      </c>
      <c r="O557" t="str" cm="1">
        <f t="array" ref="O557">INDEX($B$9:$F$1048576, $J557, $K557 )</f>
        <v>주택금융공사MBS2015-4(1-8)</v>
      </c>
      <c r="P557" t="str" cm="1">
        <f t="array" ref="P557">IF( $L557, TRIM(_xll.IMDP("IR", $G$5&amp;$N557, $G$6)), "" )</f>
        <v/>
      </c>
      <c r="Q557" t="b" cm="1">
        <f t="array" ref="Q557">IF(
    $U$1=1, AND($P557&lt;&gt;"", $P557&lt;&gt;"...", $P557&lt;&gt;"입력오류"),
    IF(
        $U$18=1, AND($P557&lt;&gt;"", $P557&lt;&gt;"...", $P557&lt;&gt;"입력오류", ISNUMBER(FIND(INDEX($T$2:$T$7,$U$1),$P557))),
        IF(
            $U$17="기타", AND($P557&lt;&gt;"", $P557&lt;&gt;"...", $P557&lt;&gt;"입력오류", NOT(ISNUMBER(FIND($T$21:$T$34,$P557)))),
            AND($P557&lt;&gt;"", $P557&lt;&gt;"...", $P557&lt;&gt;"입력오류", $T$19=$P557)
        )
    )
)</f>
        <v>0</v>
      </c>
    </row>
    <row r="558" spans="1:17">
      <c r="A558" t="s">
        <v>1205</v>
      </c>
      <c r="B558" t="s">
        <v>1206</v>
      </c>
      <c r="C558" t="s">
        <v>10160</v>
      </c>
      <c r="D558" t="s">
        <v>10161</v>
      </c>
      <c r="I558">
        <f t="shared" si="25"/>
        <v>557</v>
      </c>
      <c r="J558">
        <f t="shared" si="26"/>
        <v>557</v>
      </c>
      <c r="K558">
        <f t="shared" si="24"/>
        <v>1</v>
      </c>
      <c r="L558" t="b">
        <f>COUNTIF($N$2:N558, N558)=1</f>
        <v>1</v>
      </c>
      <c r="M558" s="37">
        <f>IF( $Q558, MAX($M$1:M557)+1, 0)</f>
        <v>299</v>
      </c>
      <c r="N558" t="str" cm="1">
        <f t="array" ref="N558">INDEX($A$9:$F$1048576, $J558, $K558 )</f>
        <v>47436</v>
      </c>
      <c r="O558" t="str" cm="1">
        <f t="array" ref="O558">INDEX($B$9:$F$1048576, $J558, $K558 )</f>
        <v>DL에너지</v>
      </c>
      <c r="P558" t="str" cm="1">
        <f t="array" ref="P558">IF( $L558, TRIM(_xll.IMDP("IR", $G$5&amp;$N558, $G$6)), "" )</f>
        <v>공모/무보증A0</v>
      </c>
      <c r="Q558" t="b" cm="1">
        <f t="array" ref="Q558">IF(
    $U$1=1, AND($P558&lt;&gt;"", $P558&lt;&gt;"...", $P558&lt;&gt;"입력오류"),
    IF(
        $U$18=1, AND($P558&lt;&gt;"", $P558&lt;&gt;"...", $P558&lt;&gt;"입력오류", ISNUMBER(FIND(INDEX($T$2:$T$7,$U$1),$P558))),
        IF(
            $U$17="기타", AND($P558&lt;&gt;"", $P558&lt;&gt;"...", $P558&lt;&gt;"입력오류", NOT(ISNUMBER(FIND($T$21:$T$34,$P558)))),
            AND($P558&lt;&gt;"", $P558&lt;&gt;"...", $P558&lt;&gt;"입력오류", $T$19=$P558)
        )
    )
)</f>
        <v>1</v>
      </c>
    </row>
    <row r="559" spans="1:17">
      <c r="A559" t="s">
        <v>1207</v>
      </c>
      <c r="B559" t="s">
        <v>1208</v>
      </c>
      <c r="C559" t="s">
        <v>10162</v>
      </c>
      <c r="D559" t="s">
        <v>10163</v>
      </c>
      <c r="I559">
        <f t="shared" si="25"/>
        <v>558</v>
      </c>
      <c r="J559">
        <f t="shared" si="26"/>
        <v>558</v>
      </c>
      <c r="K559">
        <f t="shared" si="24"/>
        <v>1</v>
      </c>
      <c r="L559" t="b">
        <f>COUNTIF($N$2:N559, N559)=1</f>
        <v>1</v>
      </c>
      <c r="M559" s="37">
        <f>IF( $Q559, MAX($M$1:M558)+1, 0)</f>
        <v>0</v>
      </c>
      <c r="N559" t="str" cm="1">
        <f t="array" ref="N559">INDEX($A$9:$F$1048576, $J559, $K559 )</f>
        <v>47565</v>
      </c>
      <c r="O559" t="str" cm="1">
        <f t="array" ref="O559">INDEX($B$9:$F$1048576, $J559, $K559 )</f>
        <v>주택금융공사MBS2015-6(1-6)</v>
      </c>
      <c r="P559" t="str" cm="1">
        <f t="array" ref="P559">IF( $L559, TRIM(_xll.IMDP("IR", $G$5&amp;$N559, $G$6)), "" )</f>
        <v/>
      </c>
      <c r="Q559" t="b" cm="1">
        <f t="array" ref="Q559">IF(
    $U$1=1, AND($P559&lt;&gt;"", $P559&lt;&gt;"...", $P559&lt;&gt;"입력오류"),
    IF(
        $U$18=1, AND($P559&lt;&gt;"", $P559&lt;&gt;"...", $P559&lt;&gt;"입력오류", ISNUMBER(FIND(INDEX($T$2:$T$7,$U$1),$P559))),
        IF(
            $U$17="기타", AND($P559&lt;&gt;"", $P559&lt;&gt;"...", $P559&lt;&gt;"입력오류", NOT(ISNUMBER(FIND($T$21:$T$34,$P559)))),
            AND($P559&lt;&gt;"", $P559&lt;&gt;"...", $P559&lt;&gt;"입력오류", $T$19=$P559)
        )
    )
)</f>
        <v>0</v>
      </c>
    </row>
    <row r="560" spans="1:17">
      <c r="A560" t="s">
        <v>1209</v>
      </c>
      <c r="B560" t="s">
        <v>1210</v>
      </c>
      <c r="C560" t="s">
        <v>10164</v>
      </c>
      <c r="D560" t="s">
        <v>10165</v>
      </c>
      <c r="I560">
        <f t="shared" si="25"/>
        <v>559</v>
      </c>
      <c r="J560">
        <f t="shared" si="26"/>
        <v>559</v>
      </c>
      <c r="K560">
        <f t="shared" si="24"/>
        <v>1</v>
      </c>
      <c r="L560" t="b">
        <f>COUNTIF($N$2:N560, N560)=1</f>
        <v>1</v>
      </c>
      <c r="M560" s="37">
        <f>IF( $Q560, MAX($M$1:M559)+1, 0)</f>
        <v>0</v>
      </c>
      <c r="N560" t="str" cm="1">
        <f t="array" ref="N560">INDEX($A$9:$F$1048576, $J560, $K560 )</f>
        <v>47566</v>
      </c>
      <c r="O560" t="str" cm="1">
        <f t="array" ref="O560">INDEX($B$9:$F$1048576, $J560, $K560 )</f>
        <v>주택금융공사MBS2015-6(1-7)</v>
      </c>
      <c r="P560" t="str" cm="1">
        <f t="array" ref="P560">IF( $L560, TRIM(_xll.IMDP("IR", $G$5&amp;$N560, $G$6)), "" )</f>
        <v/>
      </c>
      <c r="Q560" t="b" cm="1">
        <f t="array" ref="Q560">IF(
    $U$1=1, AND($P560&lt;&gt;"", $P560&lt;&gt;"...", $P560&lt;&gt;"입력오류"),
    IF(
        $U$18=1, AND($P560&lt;&gt;"", $P560&lt;&gt;"...", $P560&lt;&gt;"입력오류", ISNUMBER(FIND(INDEX($T$2:$T$7,$U$1),$P560))),
        IF(
            $U$17="기타", AND($P560&lt;&gt;"", $P560&lt;&gt;"...", $P560&lt;&gt;"입력오류", NOT(ISNUMBER(FIND($T$21:$T$34,$P560)))),
            AND($P560&lt;&gt;"", $P560&lt;&gt;"...", $P560&lt;&gt;"입력오류", $T$19=$P560)
        )
    )
)</f>
        <v>0</v>
      </c>
    </row>
    <row r="561" spans="1:17">
      <c r="A561" t="s">
        <v>681</v>
      </c>
      <c r="B561" t="s">
        <v>618</v>
      </c>
      <c r="C561" t="s">
        <v>10166</v>
      </c>
      <c r="D561" t="s">
        <v>10167</v>
      </c>
      <c r="I561">
        <f t="shared" si="25"/>
        <v>560</v>
      </c>
      <c r="J561">
        <f t="shared" si="26"/>
        <v>560</v>
      </c>
      <c r="K561">
        <f t="shared" si="24"/>
        <v>1</v>
      </c>
      <c r="L561" t="b">
        <f>COUNTIF($N$2:N561, N561)=1</f>
        <v>1</v>
      </c>
      <c r="M561" s="37">
        <f>IF( $Q561, MAX($M$1:M560)+1, 0)</f>
        <v>0</v>
      </c>
      <c r="N561" t="str" cm="1">
        <f t="array" ref="N561">INDEX($A$9:$F$1048576, $J561, $K561 )</f>
        <v>47567</v>
      </c>
      <c r="O561" t="str" cm="1">
        <f t="array" ref="O561">INDEX($B$9:$F$1048576, $J561, $K561 )</f>
        <v>주택금융공사MBS2015-6(1-8)</v>
      </c>
      <c r="P561" t="str" cm="1">
        <f t="array" ref="P561">IF( $L561, TRIM(_xll.IMDP("IR", $G$5&amp;$N561, $G$6)), "" )</f>
        <v/>
      </c>
      <c r="Q561" t="b" cm="1">
        <f t="array" ref="Q561">IF(
    $U$1=1, AND($P561&lt;&gt;"", $P561&lt;&gt;"...", $P561&lt;&gt;"입력오류"),
    IF(
        $U$18=1, AND($P561&lt;&gt;"", $P561&lt;&gt;"...", $P561&lt;&gt;"입력오류", ISNUMBER(FIND(INDEX($T$2:$T$7,$U$1),$P561))),
        IF(
            $U$17="기타", AND($P561&lt;&gt;"", $P561&lt;&gt;"...", $P561&lt;&gt;"입력오류", NOT(ISNUMBER(FIND($T$21:$T$34,$P561)))),
            AND($P561&lt;&gt;"", $P561&lt;&gt;"...", $P561&lt;&gt;"입력오류", $T$19=$P561)
        )
    )
)</f>
        <v>0</v>
      </c>
    </row>
    <row r="562" spans="1:17">
      <c r="A562" t="s">
        <v>1211</v>
      </c>
      <c r="B562" t="s">
        <v>1212</v>
      </c>
      <c r="C562" t="s">
        <v>10168</v>
      </c>
      <c r="D562" t="s">
        <v>10169</v>
      </c>
      <c r="I562">
        <f t="shared" si="25"/>
        <v>561</v>
      </c>
      <c r="J562">
        <f t="shared" si="26"/>
        <v>561</v>
      </c>
      <c r="K562">
        <f t="shared" si="24"/>
        <v>1</v>
      </c>
      <c r="L562" t="b">
        <f>COUNTIF($N$2:N562, N562)=1</f>
        <v>1</v>
      </c>
      <c r="M562" s="37">
        <f>IF( $Q562, MAX($M$1:M561)+1, 0)</f>
        <v>0</v>
      </c>
      <c r="N562" t="str" cm="1">
        <f t="array" ref="N562">INDEX($A$9:$F$1048576, $J562, $K562 )</f>
        <v>47605</v>
      </c>
      <c r="O562" t="str" cm="1">
        <f t="array" ref="O562">INDEX($B$9:$F$1048576, $J562, $K562 )</f>
        <v>주택금융공사MBS2015-7(1-6)</v>
      </c>
      <c r="P562" t="str" cm="1">
        <f t="array" ref="P562">IF( $L562, TRIM(_xll.IMDP("IR", $G$5&amp;$N562, $G$6)), "" )</f>
        <v/>
      </c>
      <c r="Q562" t="b" cm="1">
        <f t="array" ref="Q562">IF(
    $U$1=1, AND($P562&lt;&gt;"", $P562&lt;&gt;"...", $P562&lt;&gt;"입력오류"),
    IF(
        $U$18=1, AND($P562&lt;&gt;"", $P562&lt;&gt;"...", $P562&lt;&gt;"입력오류", ISNUMBER(FIND(INDEX($T$2:$T$7,$U$1),$P562))),
        IF(
            $U$17="기타", AND($P562&lt;&gt;"", $P562&lt;&gt;"...", $P562&lt;&gt;"입력오류", NOT(ISNUMBER(FIND($T$21:$T$34,$P562)))),
            AND($P562&lt;&gt;"", $P562&lt;&gt;"...", $P562&lt;&gt;"입력오류", $T$19=$P562)
        )
    )
)</f>
        <v>0</v>
      </c>
    </row>
    <row r="563" spans="1:17">
      <c r="A563" t="s">
        <v>1213</v>
      </c>
      <c r="B563" t="s">
        <v>1214</v>
      </c>
      <c r="C563" t="s">
        <v>10170</v>
      </c>
      <c r="D563" t="s">
        <v>10171</v>
      </c>
      <c r="I563">
        <f t="shared" si="25"/>
        <v>562</v>
      </c>
      <c r="J563">
        <f t="shared" si="26"/>
        <v>562</v>
      </c>
      <c r="K563">
        <f t="shared" si="24"/>
        <v>1</v>
      </c>
      <c r="L563" t="b">
        <f>COUNTIF($N$2:N563, N563)=1</f>
        <v>1</v>
      </c>
      <c r="M563" s="37">
        <f>IF( $Q563, MAX($M$1:M562)+1, 0)</f>
        <v>0</v>
      </c>
      <c r="N563" t="str" cm="1">
        <f t="array" ref="N563">INDEX($A$9:$F$1048576, $J563, $K563 )</f>
        <v>47606</v>
      </c>
      <c r="O563" t="str" cm="1">
        <f t="array" ref="O563">INDEX($B$9:$F$1048576, $J563, $K563 )</f>
        <v>주택금융공사MBS2015-7(1-7)</v>
      </c>
      <c r="P563" t="str" cm="1">
        <f t="array" ref="P563">IF( $L563, TRIM(_xll.IMDP("IR", $G$5&amp;$N563, $G$6)), "" )</f>
        <v/>
      </c>
      <c r="Q563" t="b" cm="1">
        <f t="array" ref="Q563">IF(
    $U$1=1, AND($P563&lt;&gt;"", $P563&lt;&gt;"...", $P563&lt;&gt;"입력오류"),
    IF(
        $U$18=1, AND($P563&lt;&gt;"", $P563&lt;&gt;"...", $P563&lt;&gt;"입력오류", ISNUMBER(FIND(INDEX($T$2:$T$7,$U$1),$P563))),
        IF(
            $U$17="기타", AND($P563&lt;&gt;"", $P563&lt;&gt;"...", $P563&lt;&gt;"입력오류", NOT(ISNUMBER(FIND($T$21:$T$34,$P563)))),
            AND($P563&lt;&gt;"", $P563&lt;&gt;"...", $P563&lt;&gt;"입력오류", $T$19=$P563)
        )
    )
)</f>
        <v>0</v>
      </c>
    </row>
    <row r="564" spans="1:17">
      <c r="A564" t="s">
        <v>1215</v>
      </c>
      <c r="B564" t="s">
        <v>1216</v>
      </c>
      <c r="C564" t="s">
        <v>10172</v>
      </c>
      <c r="D564" t="s">
        <v>10173</v>
      </c>
      <c r="I564">
        <f t="shared" si="25"/>
        <v>563</v>
      </c>
      <c r="J564">
        <f t="shared" si="26"/>
        <v>563</v>
      </c>
      <c r="K564">
        <f t="shared" si="24"/>
        <v>1</v>
      </c>
      <c r="L564" t="b">
        <f>COUNTIF($N$2:N564, N564)=1</f>
        <v>1</v>
      </c>
      <c r="M564" s="37">
        <f>IF( $Q564, MAX($M$1:M563)+1, 0)</f>
        <v>0</v>
      </c>
      <c r="N564" t="str" cm="1">
        <f t="array" ref="N564">INDEX($A$9:$F$1048576, $J564, $K564 )</f>
        <v>47607</v>
      </c>
      <c r="O564" t="str" cm="1">
        <f t="array" ref="O564">INDEX($B$9:$F$1048576, $J564, $K564 )</f>
        <v>주택금융공사MBS2015-7(1-8)</v>
      </c>
      <c r="P564" t="str" cm="1">
        <f t="array" ref="P564">IF( $L564, TRIM(_xll.IMDP("IR", $G$5&amp;$N564, $G$6)), "" )</f>
        <v/>
      </c>
      <c r="Q564" t="b" cm="1">
        <f t="array" ref="Q564">IF(
    $U$1=1, AND($P564&lt;&gt;"", $P564&lt;&gt;"...", $P564&lt;&gt;"입력오류"),
    IF(
        $U$18=1, AND($P564&lt;&gt;"", $P564&lt;&gt;"...", $P564&lt;&gt;"입력오류", ISNUMBER(FIND(INDEX($T$2:$T$7,$U$1),$P564))),
        IF(
            $U$17="기타", AND($P564&lt;&gt;"", $P564&lt;&gt;"...", $P564&lt;&gt;"입력오류", NOT(ISNUMBER(FIND($T$21:$T$34,$P564)))),
            AND($P564&lt;&gt;"", $P564&lt;&gt;"...", $P564&lt;&gt;"입력오류", $T$19=$P564)
        )
    )
)</f>
        <v>0</v>
      </c>
    </row>
    <row r="565" spans="1:17">
      <c r="A565" t="s">
        <v>682</v>
      </c>
      <c r="B565" t="s">
        <v>619</v>
      </c>
      <c r="C565" t="s">
        <v>10174</v>
      </c>
      <c r="D565" t="s">
        <v>10175</v>
      </c>
      <c r="I565">
        <f t="shared" si="25"/>
        <v>564</v>
      </c>
      <c r="J565">
        <f t="shared" si="26"/>
        <v>564</v>
      </c>
      <c r="K565">
        <f t="shared" si="24"/>
        <v>1</v>
      </c>
      <c r="L565" t="b">
        <f>COUNTIF($N$2:N565, N565)=1</f>
        <v>1</v>
      </c>
      <c r="M565" s="37">
        <f>IF( $Q565, MAX($M$1:M564)+1, 0)</f>
        <v>0</v>
      </c>
      <c r="N565" t="str" cm="1">
        <f t="array" ref="N565">INDEX($A$9:$F$1048576, $J565, $K565 )</f>
        <v>47765</v>
      </c>
      <c r="O565" t="str" cm="1">
        <f t="array" ref="O565">INDEX($B$9:$F$1048576, $J565, $K565 )</f>
        <v>주택금융공사MBS2015-8(1-1)</v>
      </c>
      <c r="P565" t="str" cm="1">
        <f t="array" ref="P565">IF( $L565, TRIM(_xll.IMDP("IR", $G$5&amp;$N565, $G$6)), "" )</f>
        <v/>
      </c>
      <c r="Q565" t="b" cm="1">
        <f t="array" ref="Q565">IF(
    $U$1=1, AND($P565&lt;&gt;"", $P565&lt;&gt;"...", $P565&lt;&gt;"입력오류"),
    IF(
        $U$18=1, AND($P565&lt;&gt;"", $P565&lt;&gt;"...", $P565&lt;&gt;"입력오류", ISNUMBER(FIND(INDEX($T$2:$T$7,$U$1),$P565))),
        IF(
            $U$17="기타", AND($P565&lt;&gt;"", $P565&lt;&gt;"...", $P565&lt;&gt;"입력오류", NOT(ISNUMBER(FIND($T$21:$T$34,$P565)))),
            AND($P565&lt;&gt;"", $P565&lt;&gt;"...", $P565&lt;&gt;"입력오류", $T$19=$P565)
        )
    )
)</f>
        <v>0</v>
      </c>
    </row>
    <row r="566" spans="1:17">
      <c r="A566" t="s">
        <v>1217</v>
      </c>
      <c r="B566" t="s">
        <v>1218</v>
      </c>
      <c r="C566" t="s">
        <v>10176</v>
      </c>
      <c r="D566" t="s">
        <v>10177</v>
      </c>
      <c r="I566">
        <f t="shared" si="25"/>
        <v>565</v>
      </c>
      <c r="J566">
        <f t="shared" si="26"/>
        <v>565</v>
      </c>
      <c r="K566">
        <f t="shared" si="24"/>
        <v>1</v>
      </c>
      <c r="L566" t="b">
        <f>COUNTIF($N$2:N566, N566)=1</f>
        <v>1</v>
      </c>
      <c r="M566" s="37">
        <f>IF( $Q566, MAX($M$1:M565)+1, 0)</f>
        <v>0</v>
      </c>
      <c r="N566" t="str" cm="1">
        <f t="array" ref="N566">INDEX($A$9:$F$1048576, $J566, $K566 )</f>
        <v>47775</v>
      </c>
      <c r="O566" t="str" cm="1">
        <f t="array" ref="O566">INDEX($B$9:$F$1048576, $J566, $K566 )</f>
        <v>디와이디</v>
      </c>
      <c r="P566" t="str" cm="1">
        <f t="array" ref="P566">IF( $L566, TRIM(_xll.IMDP("IR", $G$5&amp;$N566, $G$6)), "" )</f>
        <v/>
      </c>
      <c r="Q566" t="b" cm="1">
        <f t="array" ref="Q566">IF(
    $U$1=1, AND($P566&lt;&gt;"", $P566&lt;&gt;"...", $P566&lt;&gt;"입력오류"),
    IF(
        $U$18=1, AND($P566&lt;&gt;"", $P566&lt;&gt;"...", $P566&lt;&gt;"입력오류", ISNUMBER(FIND(INDEX($T$2:$T$7,$U$1),$P566))),
        IF(
            $U$17="기타", AND($P566&lt;&gt;"", $P566&lt;&gt;"...", $P566&lt;&gt;"입력오류", NOT(ISNUMBER(FIND($T$21:$T$34,$P566)))),
            AND($P566&lt;&gt;"", $P566&lt;&gt;"...", $P566&lt;&gt;"입력오류", $T$19=$P566)
        )
    )
)</f>
        <v>0</v>
      </c>
    </row>
    <row r="567" spans="1:17">
      <c r="A567" t="s">
        <v>1219</v>
      </c>
      <c r="B567" t="s">
        <v>1220</v>
      </c>
      <c r="C567" t="s">
        <v>10178</v>
      </c>
      <c r="D567" t="s">
        <v>10179</v>
      </c>
      <c r="I567">
        <f t="shared" si="25"/>
        <v>566</v>
      </c>
      <c r="J567">
        <f t="shared" si="26"/>
        <v>566</v>
      </c>
      <c r="K567">
        <f t="shared" si="24"/>
        <v>1</v>
      </c>
      <c r="L567" t="b">
        <f>COUNTIF($N$2:N567, N567)=1</f>
        <v>1</v>
      </c>
      <c r="M567" s="37">
        <f>IF( $Q567, MAX($M$1:M566)+1, 0)</f>
        <v>0</v>
      </c>
      <c r="N567" t="str" cm="1">
        <f t="array" ref="N567">INDEX($A$9:$F$1048576, $J567, $K567 )</f>
        <v>47781</v>
      </c>
      <c r="O567" t="str" cm="1">
        <f t="array" ref="O567">INDEX($B$9:$F$1048576, $J567, $K567 )</f>
        <v>주택금융공사MBS2015-9(1-6)</v>
      </c>
      <c r="P567" t="str" cm="1">
        <f t="array" ref="P567">IF( $L567, TRIM(_xll.IMDP("IR", $G$5&amp;$N567, $G$6)), "" )</f>
        <v/>
      </c>
      <c r="Q567" t="b" cm="1">
        <f t="array" ref="Q567">IF(
    $U$1=1, AND($P567&lt;&gt;"", $P567&lt;&gt;"...", $P567&lt;&gt;"입력오류"),
    IF(
        $U$18=1, AND($P567&lt;&gt;"", $P567&lt;&gt;"...", $P567&lt;&gt;"입력오류", ISNUMBER(FIND(INDEX($T$2:$T$7,$U$1),$P567))),
        IF(
            $U$17="기타", AND($P567&lt;&gt;"", $P567&lt;&gt;"...", $P567&lt;&gt;"입력오류", NOT(ISNUMBER(FIND($T$21:$T$34,$P567)))),
            AND($P567&lt;&gt;"", $P567&lt;&gt;"...", $P567&lt;&gt;"입력오류", $T$19=$P567)
        )
    )
)</f>
        <v>0</v>
      </c>
    </row>
    <row r="568" spans="1:17">
      <c r="A568" t="s">
        <v>1221</v>
      </c>
      <c r="B568" t="s">
        <v>1222</v>
      </c>
      <c r="C568" t="s">
        <v>10180</v>
      </c>
      <c r="D568" t="s">
        <v>10181</v>
      </c>
      <c r="I568">
        <f t="shared" si="25"/>
        <v>567</v>
      </c>
      <c r="J568">
        <f t="shared" si="26"/>
        <v>567</v>
      </c>
      <c r="K568">
        <f t="shared" si="24"/>
        <v>1</v>
      </c>
      <c r="L568" t="b">
        <f>COUNTIF($N$2:N568, N568)=1</f>
        <v>1</v>
      </c>
      <c r="M568" s="37">
        <f>IF( $Q568, MAX($M$1:M567)+1, 0)</f>
        <v>0</v>
      </c>
      <c r="N568" t="str" cm="1">
        <f t="array" ref="N568">INDEX($A$9:$F$1048576, $J568, $K568 )</f>
        <v>47782</v>
      </c>
      <c r="O568" t="str" cm="1">
        <f t="array" ref="O568">INDEX($B$9:$F$1048576, $J568, $K568 )</f>
        <v>주택금융공사MBS2015-9(1-7)</v>
      </c>
      <c r="P568" t="str" cm="1">
        <f t="array" ref="P568">IF( $L568, TRIM(_xll.IMDP("IR", $G$5&amp;$N568, $G$6)), "" )</f>
        <v/>
      </c>
      <c r="Q568" t="b" cm="1">
        <f t="array" ref="Q568">IF(
    $U$1=1, AND($P568&lt;&gt;"", $P568&lt;&gt;"...", $P568&lt;&gt;"입력오류"),
    IF(
        $U$18=1, AND($P568&lt;&gt;"", $P568&lt;&gt;"...", $P568&lt;&gt;"입력오류", ISNUMBER(FIND(INDEX($T$2:$T$7,$U$1),$P568))),
        IF(
            $U$17="기타", AND($P568&lt;&gt;"", $P568&lt;&gt;"...", $P568&lt;&gt;"입력오류", NOT(ISNUMBER(FIND($T$21:$T$34,$P568)))),
            AND($P568&lt;&gt;"", $P568&lt;&gt;"...", $P568&lt;&gt;"입력오류", $T$19=$P568)
        )
    )
)</f>
        <v>0</v>
      </c>
    </row>
    <row r="569" spans="1:17">
      <c r="A569" t="s">
        <v>1223</v>
      </c>
      <c r="B569" t="s">
        <v>1224</v>
      </c>
      <c r="C569" t="s">
        <v>10182</v>
      </c>
      <c r="D569" t="s">
        <v>10183</v>
      </c>
      <c r="I569">
        <f t="shared" si="25"/>
        <v>568</v>
      </c>
      <c r="J569">
        <f t="shared" si="26"/>
        <v>568</v>
      </c>
      <c r="K569">
        <f t="shared" si="24"/>
        <v>1</v>
      </c>
      <c r="L569" t="b">
        <f>COUNTIF($N$2:N569, N569)=1</f>
        <v>1</v>
      </c>
      <c r="M569" s="37">
        <f>IF( $Q569, MAX($M$1:M568)+1, 0)</f>
        <v>0</v>
      </c>
      <c r="N569" t="str" cm="1">
        <f t="array" ref="N569">INDEX($A$9:$F$1048576, $J569, $K569 )</f>
        <v>47783</v>
      </c>
      <c r="O569" t="str" cm="1">
        <f t="array" ref="O569">INDEX($B$9:$F$1048576, $J569, $K569 )</f>
        <v>주택금융공사MBS2015-9(1-8)</v>
      </c>
      <c r="P569" t="str" cm="1">
        <f t="array" ref="P569">IF( $L569, TRIM(_xll.IMDP("IR", $G$5&amp;$N569, $G$6)), "" )</f>
        <v/>
      </c>
      <c r="Q569" t="b" cm="1">
        <f t="array" ref="Q569">IF(
    $U$1=1, AND($P569&lt;&gt;"", $P569&lt;&gt;"...", $P569&lt;&gt;"입력오류"),
    IF(
        $U$18=1, AND($P569&lt;&gt;"", $P569&lt;&gt;"...", $P569&lt;&gt;"입력오류", ISNUMBER(FIND(INDEX($T$2:$T$7,$U$1),$P569))),
        IF(
            $U$17="기타", AND($P569&lt;&gt;"", $P569&lt;&gt;"...", $P569&lt;&gt;"입력오류", NOT(ISNUMBER(FIND($T$21:$T$34,$P569)))),
            AND($P569&lt;&gt;"", $P569&lt;&gt;"...", $P569&lt;&gt;"입력오류", $T$19=$P569)
        )
    )
)</f>
        <v>0</v>
      </c>
    </row>
    <row r="570" spans="1:17">
      <c r="A570" t="s">
        <v>1225</v>
      </c>
      <c r="B570" t="s">
        <v>1226</v>
      </c>
      <c r="C570" t="s">
        <v>10184</v>
      </c>
      <c r="D570" t="s">
        <v>10185</v>
      </c>
      <c r="I570">
        <f t="shared" si="25"/>
        <v>569</v>
      </c>
      <c r="J570">
        <f t="shared" si="26"/>
        <v>569</v>
      </c>
      <c r="K570">
        <f t="shared" si="24"/>
        <v>1</v>
      </c>
      <c r="L570" t="b">
        <f>COUNTIF($N$2:N570, N570)=1</f>
        <v>1</v>
      </c>
      <c r="M570" s="37">
        <f>IF( $Q570, MAX($M$1:M569)+1, 0)</f>
        <v>0</v>
      </c>
      <c r="N570" t="str" cm="1">
        <f t="array" ref="N570">INDEX($A$9:$F$1048576, $J570, $K570 )</f>
        <v>48053</v>
      </c>
      <c r="O570" t="str" cm="1">
        <f t="array" ref="O570">INDEX($B$9:$F$1048576, $J570, $K570 )</f>
        <v>주택금융공사MBS2015-11(1-6)</v>
      </c>
      <c r="P570" t="str" cm="1">
        <f t="array" ref="P570">IF( $L570, TRIM(_xll.IMDP("IR", $G$5&amp;$N570, $G$6)), "" )</f>
        <v/>
      </c>
      <c r="Q570" t="b" cm="1">
        <f t="array" ref="Q570">IF(
    $U$1=1, AND($P570&lt;&gt;"", $P570&lt;&gt;"...", $P570&lt;&gt;"입력오류"),
    IF(
        $U$18=1, AND($P570&lt;&gt;"", $P570&lt;&gt;"...", $P570&lt;&gt;"입력오류", ISNUMBER(FIND(INDEX($T$2:$T$7,$U$1),$P570))),
        IF(
            $U$17="기타", AND($P570&lt;&gt;"", $P570&lt;&gt;"...", $P570&lt;&gt;"입력오류", NOT(ISNUMBER(FIND($T$21:$T$34,$P570)))),
            AND($P570&lt;&gt;"", $P570&lt;&gt;"...", $P570&lt;&gt;"입력오류", $T$19=$P570)
        )
    )
)</f>
        <v>0</v>
      </c>
    </row>
    <row r="571" spans="1:17">
      <c r="A571" t="s">
        <v>1227</v>
      </c>
      <c r="B571" t="s">
        <v>1228</v>
      </c>
      <c r="C571" t="s">
        <v>10186</v>
      </c>
      <c r="D571" t="s">
        <v>10187</v>
      </c>
      <c r="I571">
        <f t="shared" si="25"/>
        <v>570</v>
      </c>
      <c r="J571">
        <f t="shared" si="26"/>
        <v>570</v>
      </c>
      <c r="K571">
        <f t="shared" si="24"/>
        <v>1</v>
      </c>
      <c r="L571" t="b">
        <f>COUNTIF($N$2:N571, N571)=1</f>
        <v>1</v>
      </c>
      <c r="M571" s="37">
        <f>IF( $Q571, MAX($M$1:M570)+1, 0)</f>
        <v>0</v>
      </c>
      <c r="N571" t="str" cm="1">
        <f t="array" ref="N571">INDEX($A$9:$F$1048576, $J571, $K571 )</f>
        <v>48054</v>
      </c>
      <c r="O571" t="str" cm="1">
        <f t="array" ref="O571">INDEX($B$9:$F$1048576, $J571, $K571 )</f>
        <v>주택금융공사MBS2015-11(1-7)</v>
      </c>
      <c r="P571" t="str" cm="1">
        <f t="array" ref="P571">IF( $L571, TRIM(_xll.IMDP("IR", $G$5&amp;$N571, $G$6)), "" )</f>
        <v/>
      </c>
      <c r="Q571" t="b" cm="1">
        <f t="array" ref="Q571">IF(
    $U$1=1, AND($P571&lt;&gt;"", $P571&lt;&gt;"...", $P571&lt;&gt;"입력오류"),
    IF(
        $U$18=1, AND($P571&lt;&gt;"", $P571&lt;&gt;"...", $P571&lt;&gt;"입력오류", ISNUMBER(FIND(INDEX($T$2:$T$7,$U$1),$P571))),
        IF(
            $U$17="기타", AND($P571&lt;&gt;"", $P571&lt;&gt;"...", $P571&lt;&gt;"입력오류", NOT(ISNUMBER(FIND($T$21:$T$34,$P571)))),
            AND($P571&lt;&gt;"", $P571&lt;&gt;"...", $P571&lt;&gt;"입력오류", $T$19=$P571)
        )
    )
)</f>
        <v>0</v>
      </c>
    </row>
    <row r="572" spans="1:17">
      <c r="A572" t="s">
        <v>1229</v>
      </c>
      <c r="B572" t="s">
        <v>1230</v>
      </c>
      <c r="C572" t="s">
        <v>10188</v>
      </c>
      <c r="D572" t="s">
        <v>10189</v>
      </c>
      <c r="I572">
        <f t="shared" si="25"/>
        <v>571</v>
      </c>
      <c r="J572">
        <f t="shared" si="26"/>
        <v>571</v>
      </c>
      <c r="K572">
        <f t="shared" si="24"/>
        <v>1</v>
      </c>
      <c r="L572" t="b">
        <f>COUNTIF($N$2:N572, N572)=1</f>
        <v>1</v>
      </c>
      <c r="M572" s="37">
        <f>IF( $Q572, MAX($M$1:M571)+1, 0)</f>
        <v>0</v>
      </c>
      <c r="N572" t="str" cm="1">
        <f t="array" ref="N572">INDEX($A$9:$F$1048576, $J572, $K572 )</f>
        <v>48055</v>
      </c>
      <c r="O572" t="str" cm="1">
        <f t="array" ref="O572">INDEX($B$9:$F$1048576, $J572, $K572 )</f>
        <v>주택금융공사MBS2015-11(1-8)</v>
      </c>
      <c r="P572" t="str" cm="1">
        <f t="array" ref="P572">IF( $L572, TRIM(_xll.IMDP("IR", $G$5&amp;$N572, $G$6)), "" )</f>
        <v/>
      </c>
      <c r="Q572" t="b" cm="1">
        <f t="array" ref="Q572">IF(
    $U$1=1, AND($P572&lt;&gt;"", $P572&lt;&gt;"...", $P572&lt;&gt;"입력오류"),
    IF(
        $U$18=1, AND($P572&lt;&gt;"", $P572&lt;&gt;"...", $P572&lt;&gt;"입력오류", ISNUMBER(FIND(INDEX($T$2:$T$7,$U$1),$P572))),
        IF(
            $U$17="기타", AND($P572&lt;&gt;"", $P572&lt;&gt;"...", $P572&lt;&gt;"입력오류", NOT(ISNUMBER(FIND($T$21:$T$34,$P572)))),
            AND($P572&lt;&gt;"", $P572&lt;&gt;"...", $P572&lt;&gt;"입력오류", $T$19=$P572)
        )
    )
)</f>
        <v>0</v>
      </c>
    </row>
    <row r="573" spans="1:17">
      <c r="A573" t="s">
        <v>1231</v>
      </c>
      <c r="B573" t="s">
        <v>1232</v>
      </c>
      <c r="C573" t="s">
        <v>10190</v>
      </c>
      <c r="D573" t="s">
        <v>10191</v>
      </c>
      <c r="I573">
        <f t="shared" si="25"/>
        <v>572</v>
      </c>
      <c r="J573">
        <f t="shared" si="26"/>
        <v>572</v>
      </c>
      <c r="K573">
        <f t="shared" si="24"/>
        <v>1</v>
      </c>
      <c r="L573" t="b">
        <f>COUNTIF($N$2:N573, N573)=1</f>
        <v>1</v>
      </c>
      <c r="M573" s="37">
        <f>IF( $Q573, MAX($M$1:M572)+1, 0)</f>
        <v>0</v>
      </c>
      <c r="N573" t="str" cm="1">
        <f t="array" ref="N573">INDEX($A$9:$F$1048576, $J573, $K573 )</f>
        <v>48080</v>
      </c>
      <c r="O573" t="str" cm="1">
        <f t="array" ref="O573">INDEX($B$9:$F$1048576, $J573, $K573 )</f>
        <v>주택금융공사MBS2015-12(1-6)</v>
      </c>
      <c r="P573" t="str" cm="1">
        <f t="array" ref="P573">IF( $L573, TRIM(_xll.IMDP("IR", $G$5&amp;$N573, $G$6)), "" )</f>
        <v/>
      </c>
      <c r="Q573" t="b" cm="1">
        <f t="array" ref="Q573">IF(
    $U$1=1, AND($P573&lt;&gt;"", $P573&lt;&gt;"...", $P573&lt;&gt;"입력오류"),
    IF(
        $U$18=1, AND($P573&lt;&gt;"", $P573&lt;&gt;"...", $P573&lt;&gt;"입력오류", ISNUMBER(FIND(INDEX($T$2:$T$7,$U$1),$P573))),
        IF(
            $U$17="기타", AND($P573&lt;&gt;"", $P573&lt;&gt;"...", $P573&lt;&gt;"입력오류", NOT(ISNUMBER(FIND($T$21:$T$34,$P573)))),
            AND($P573&lt;&gt;"", $P573&lt;&gt;"...", $P573&lt;&gt;"입력오류", $T$19=$P573)
        )
    )
)</f>
        <v>0</v>
      </c>
    </row>
    <row r="574" spans="1:17">
      <c r="A574" t="s">
        <v>1233</v>
      </c>
      <c r="B574" t="s">
        <v>1234</v>
      </c>
      <c r="C574" t="s">
        <v>10192</v>
      </c>
      <c r="D574" t="s">
        <v>10193</v>
      </c>
      <c r="I574">
        <f t="shared" si="25"/>
        <v>573</v>
      </c>
      <c r="J574">
        <f t="shared" si="26"/>
        <v>573</v>
      </c>
      <c r="K574">
        <f t="shared" si="24"/>
        <v>1</v>
      </c>
      <c r="L574" t="b">
        <f>COUNTIF($N$2:N574, N574)=1</f>
        <v>1</v>
      </c>
      <c r="M574" s="37">
        <f>IF( $Q574, MAX($M$1:M573)+1, 0)</f>
        <v>0</v>
      </c>
      <c r="N574" t="str" cm="1">
        <f t="array" ref="N574">INDEX($A$9:$F$1048576, $J574, $K574 )</f>
        <v>48081</v>
      </c>
      <c r="O574" t="str" cm="1">
        <f t="array" ref="O574">INDEX($B$9:$F$1048576, $J574, $K574 )</f>
        <v>주택금융공사MBS2015-12(1-7)</v>
      </c>
      <c r="P574" t="str" cm="1">
        <f t="array" ref="P574">IF( $L574, TRIM(_xll.IMDP("IR", $G$5&amp;$N574, $G$6)), "" )</f>
        <v/>
      </c>
      <c r="Q574" t="b" cm="1">
        <f t="array" ref="Q574">IF(
    $U$1=1, AND($P574&lt;&gt;"", $P574&lt;&gt;"...", $P574&lt;&gt;"입력오류"),
    IF(
        $U$18=1, AND($P574&lt;&gt;"", $P574&lt;&gt;"...", $P574&lt;&gt;"입력오류", ISNUMBER(FIND(INDEX($T$2:$T$7,$U$1),$P574))),
        IF(
            $U$17="기타", AND($P574&lt;&gt;"", $P574&lt;&gt;"...", $P574&lt;&gt;"입력오류", NOT(ISNUMBER(FIND($T$21:$T$34,$P574)))),
            AND($P574&lt;&gt;"", $P574&lt;&gt;"...", $P574&lt;&gt;"입력오류", $T$19=$P574)
        )
    )
)</f>
        <v>0</v>
      </c>
    </row>
    <row r="575" spans="1:17">
      <c r="A575" t="s">
        <v>1235</v>
      </c>
      <c r="B575" t="s">
        <v>1236</v>
      </c>
      <c r="C575" t="s">
        <v>10194</v>
      </c>
      <c r="D575" t="s">
        <v>2511</v>
      </c>
      <c r="I575">
        <f t="shared" si="25"/>
        <v>574</v>
      </c>
      <c r="J575">
        <f t="shared" si="26"/>
        <v>574</v>
      </c>
      <c r="K575">
        <f t="shared" si="24"/>
        <v>1</v>
      </c>
      <c r="L575" t="b">
        <f>COUNTIF($N$2:N575, N575)=1</f>
        <v>1</v>
      </c>
      <c r="M575" s="37">
        <f>IF( $Q575, MAX($M$1:M574)+1, 0)</f>
        <v>0</v>
      </c>
      <c r="N575" t="str" cm="1">
        <f t="array" ref="N575">INDEX($A$9:$F$1048576, $J575, $K575 )</f>
        <v>48082</v>
      </c>
      <c r="O575" t="str" cm="1">
        <f t="array" ref="O575">INDEX($B$9:$F$1048576, $J575, $K575 )</f>
        <v>주택금융공사MBS2015-12(1-8)</v>
      </c>
      <c r="P575" t="str" cm="1">
        <f t="array" ref="P575">IF( $L575, TRIM(_xll.IMDP("IR", $G$5&amp;$N575, $G$6)), "" )</f>
        <v/>
      </c>
      <c r="Q575" t="b" cm="1">
        <f t="array" ref="Q575">IF(
    $U$1=1, AND($P575&lt;&gt;"", $P575&lt;&gt;"...", $P575&lt;&gt;"입력오류"),
    IF(
        $U$18=1, AND($P575&lt;&gt;"", $P575&lt;&gt;"...", $P575&lt;&gt;"입력오류", ISNUMBER(FIND(INDEX($T$2:$T$7,$U$1),$P575))),
        IF(
            $U$17="기타", AND($P575&lt;&gt;"", $P575&lt;&gt;"...", $P575&lt;&gt;"입력오류", NOT(ISNUMBER(FIND($T$21:$T$34,$P575)))),
            AND($P575&lt;&gt;"", $P575&lt;&gt;"...", $P575&lt;&gt;"입력오류", $T$19=$P575)
        )
    )
)</f>
        <v>0</v>
      </c>
    </row>
    <row r="576" spans="1:17">
      <c r="A576" t="s">
        <v>1237</v>
      </c>
      <c r="B576" t="s">
        <v>1238</v>
      </c>
      <c r="C576" t="s">
        <v>10195</v>
      </c>
      <c r="D576" t="s">
        <v>10196</v>
      </c>
      <c r="I576">
        <f t="shared" si="25"/>
        <v>575</v>
      </c>
      <c r="J576">
        <f t="shared" si="26"/>
        <v>575</v>
      </c>
      <c r="K576">
        <f t="shared" si="24"/>
        <v>1</v>
      </c>
      <c r="L576" t="b">
        <f>COUNTIF($N$2:N576, N576)=1</f>
        <v>1</v>
      </c>
      <c r="M576" s="37">
        <f>IF( $Q576, MAX($M$1:M575)+1, 0)</f>
        <v>0</v>
      </c>
      <c r="N576" t="str" cm="1">
        <f t="array" ref="N576">INDEX($A$9:$F$1048576, $J576, $K576 )</f>
        <v>48125</v>
      </c>
      <c r="O576" t="str" cm="1">
        <f t="array" ref="O576">INDEX($B$9:$F$1048576, $J576, $K576 )</f>
        <v>주택금융공사MBS2015-13(1-6)</v>
      </c>
      <c r="P576" t="str" cm="1">
        <f t="array" ref="P576">IF( $L576, TRIM(_xll.IMDP("IR", $G$5&amp;$N576, $G$6)), "" )</f>
        <v/>
      </c>
      <c r="Q576" t="b" cm="1">
        <f t="array" ref="Q576">IF(
    $U$1=1, AND($P576&lt;&gt;"", $P576&lt;&gt;"...", $P576&lt;&gt;"입력오류"),
    IF(
        $U$18=1, AND($P576&lt;&gt;"", $P576&lt;&gt;"...", $P576&lt;&gt;"입력오류", ISNUMBER(FIND(INDEX($T$2:$T$7,$U$1),$P576))),
        IF(
            $U$17="기타", AND($P576&lt;&gt;"", $P576&lt;&gt;"...", $P576&lt;&gt;"입력오류", NOT(ISNUMBER(FIND($T$21:$T$34,$P576)))),
            AND($P576&lt;&gt;"", $P576&lt;&gt;"...", $P576&lt;&gt;"입력오류", $T$19=$P576)
        )
    )
)</f>
        <v>0</v>
      </c>
    </row>
    <row r="577" spans="1:17">
      <c r="A577" t="s">
        <v>5632</v>
      </c>
      <c r="B577" t="s">
        <v>5633</v>
      </c>
      <c r="C577" t="s">
        <v>10197</v>
      </c>
      <c r="D577" t="s">
        <v>10198</v>
      </c>
      <c r="I577">
        <f t="shared" si="25"/>
        <v>576</v>
      </c>
      <c r="J577">
        <f t="shared" si="26"/>
        <v>576</v>
      </c>
      <c r="K577">
        <f t="shared" si="24"/>
        <v>1</v>
      </c>
      <c r="L577" t="b">
        <f>COUNTIF($N$2:N577, N577)=1</f>
        <v>1</v>
      </c>
      <c r="M577" s="37">
        <f>IF( $Q577, MAX($M$1:M576)+1, 0)</f>
        <v>0</v>
      </c>
      <c r="N577" t="str" cm="1">
        <f t="array" ref="N577">INDEX($A$9:$F$1048576, $J577, $K577 )</f>
        <v>48126</v>
      </c>
      <c r="O577" t="str" cm="1">
        <f t="array" ref="O577">INDEX($B$9:$F$1048576, $J577, $K577 )</f>
        <v>주택금융공사MBS2015-13(1-7)</v>
      </c>
      <c r="P577" t="str" cm="1">
        <f t="array" ref="P577">IF( $L577, TRIM(_xll.IMDP("IR", $G$5&amp;$N577, $G$6)), "" )</f>
        <v/>
      </c>
      <c r="Q577" t="b" cm="1">
        <f t="array" ref="Q577">IF(
    $U$1=1, AND($P577&lt;&gt;"", $P577&lt;&gt;"...", $P577&lt;&gt;"입력오류"),
    IF(
        $U$18=1, AND($P577&lt;&gt;"", $P577&lt;&gt;"...", $P577&lt;&gt;"입력오류", ISNUMBER(FIND(INDEX($T$2:$T$7,$U$1),$P577))),
        IF(
            $U$17="기타", AND($P577&lt;&gt;"", $P577&lt;&gt;"...", $P577&lt;&gt;"입력오류", NOT(ISNUMBER(FIND($T$21:$T$34,$P577)))),
            AND($P577&lt;&gt;"", $P577&lt;&gt;"...", $P577&lt;&gt;"입력오류", $T$19=$P577)
        )
    )
)</f>
        <v>0</v>
      </c>
    </row>
    <row r="578" spans="1:17">
      <c r="A578" t="s">
        <v>5634</v>
      </c>
      <c r="B578" t="s">
        <v>5635</v>
      </c>
      <c r="C578" t="s">
        <v>10199</v>
      </c>
      <c r="D578" t="s">
        <v>10200</v>
      </c>
      <c r="I578">
        <f t="shared" si="25"/>
        <v>577</v>
      </c>
      <c r="J578">
        <f t="shared" si="26"/>
        <v>577</v>
      </c>
      <c r="K578">
        <f t="shared" ref="K578:K641" si="27">IF( $I578&gt;$G$4, NA(), IF($I578&gt;$G$3, 5, IF($I578&gt;$G$2, 3, 1 ) ) )</f>
        <v>1</v>
      </c>
      <c r="L578" t="b">
        <f>COUNTIF($N$2:N578, N578)=1</f>
        <v>1</v>
      </c>
      <c r="M578" s="37">
        <f>IF( $Q578, MAX($M$1:M577)+1, 0)</f>
        <v>0</v>
      </c>
      <c r="N578" t="str" cm="1">
        <f t="array" ref="N578">INDEX($A$9:$F$1048576, $J578, $K578 )</f>
        <v>48127</v>
      </c>
      <c r="O578" t="str" cm="1">
        <f t="array" ref="O578">INDEX($B$9:$F$1048576, $J578, $K578 )</f>
        <v>주택금융공사MBS2015-13(1-8)</v>
      </c>
      <c r="P578" t="str" cm="1">
        <f t="array" ref="P578">IF( $L578, TRIM(_xll.IMDP("IR", $G$5&amp;$N578, $G$6)), "" )</f>
        <v/>
      </c>
      <c r="Q578" t="b" cm="1">
        <f t="array" ref="Q578">IF(
    $U$1=1, AND($P578&lt;&gt;"", $P578&lt;&gt;"...", $P578&lt;&gt;"입력오류"),
    IF(
        $U$18=1, AND($P578&lt;&gt;"", $P578&lt;&gt;"...", $P578&lt;&gt;"입력오류", ISNUMBER(FIND(INDEX($T$2:$T$7,$U$1),$P578))),
        IF(
            $U$17="기타", AND($P578&lt;&gt;"", $P578&lt;&gt;"...", $P578&lt;&gt;"입력오류", NOT(ISNUMBER(FIND($T$21:$T$34,$P578)))),
            AND($P578&lt;&gt;"", $P578&lt;&gt;"...", $P578&lt;&gt;"입력오류", $T$19=$P578)
        )
    )
)</f>
        <v>0</v>
      </c>
    </row>
    <row r="579" spans="1:17">
      <c r="A579" t="s">
        <v>5636</v>
      </c>
      <c r="B579" t="s">
        <v>5637</v>
      </c>
      <c r="C579" t="s">
        <v>10201</v>
      </c>
      <c r="D579" t="s">
        <v>10202</v>
      </c>
      <c r="I579">
        <f t="shared" ref="I579:I642" si="28">ROW()-1</f>
        <v>578</v>
      </c>
      <c r="J579">
        <f t="shared" ref="J579:J642" si="29">IF( $I579&gt;$G$4, NA(), IF($I579&gt;$G$3, $I579-$G$3, IF($I579&gt;$G$2, $I579-$G$2, $I579 ) ) )</f>
        <v>578</v>
      </c>
      <c r="K579">
        <f t="shared" si="27"/>
        <v>1</v>
      </c>
      <c r="L579" t="b">
        <f>COUNTIF($N$2:N579, N579)=1</f>
        <v>1</v>
      </c>
      <c r="M579" s="37">
        <f>IF( $Q579, MAX($M$1:M578)+1, 0)</f>
        <v>0</v>
      </c>
      <c r="N579" t="str" cm="1">
        <f t="array" ref="N579">INDEX($A$9:$F$1048576, $J579, $K579 )</f>
        <v>48168</v>
      </c>
      <c r="O579" t="str" cm="1">
        <f t="array" ref="O579">INDEX($B$9:$F$1048576, $J579, $K579 )</f>
        <v>주택금융공사MBS2015-14(1-6)</v>
      </c>
      <c r="P579" t="str" cm="1">
        <f t="array" ref="P579">IF( $L579, TRIM(_xll.IMDP("IR", $G$5&amp;$N579, $G$6)), "" )</f>
        <v/>
      </c>
      <c r="Q579" t="b" cm="1">
        <f t="array" ref="Q579">IF(
    $U$1=1, AND($P579&lt;&gt;"", $P579&lt;&gt;"...", $P579&lt;&gt;"입력오류"),
    IF(
        $U$18=1, AND($P579&lt;&gt;"", $P579&lt;&gt;"...", $P579&lt;&gt;"입력오류", ISNUMBER(FIND(INDEX($T$2:$T$7,$U$1),$P579))),
        IF(
            $U$17="기타", AND($P579&lt;&gt;"", $P579&lt;&gt;"...", $P579&lt;&gt;"입력오류", NOT(ISNUMBER(FIND($T$21:$T$34,$P579)))),
            AND($P579&lt;&gt;"", $P579&lt;&gt;"...", $P579&lt;&gt;"입력오류", $T$19=$P579)
        )
    )
)</f>
        <v>0</v>
      </c>
    </row>
    <row r="580" spans="1:17">
      <c r="A580" t="s">
        <v>1239</v>
      </c>
      <c r="B580" t="s">
        <v>1240</v>
      </c>
      <c r="C580" t="s">
        <v>10203</v>
      </c>
      <c r="D580" t="s">
        <v>10204</v>
      </c>
      <c r="I580">
        <f t="shared" si="28"/>
        <v>579</v>
      </c>
      <c r="J580">
        <f t="shared" si="29"/>
        <v>579</v>
      </c>
      <c r="K580">
        <f t="shared" si="27"/>
        <v>1</v>
      </c>
      <c r="L580" t="b">
        <f>COUNTIF($N$2:N580, N580)=1</f>
        <v>1</v>
      </c>
      <c r="M580" s="37">
        <f>IF( $Q580, MAX($M$1:M579)+1, 0)</f>
        <v>0</v>
      </c>
      <c r="N580" t="str" cm="1">
        <f t="array" ref="N580">INDEX($A$9:$F$1048576, $J580, $K580 )</f>
        <v>48169</v>
      </c>
      <c r="O580" t="str" cm="1">
        <f t="array" ref="O580">INDEX($B$9:$F$1048576, $J580, $K580 )</f>
        <v>주택금융공사MBS2015-14(1-7)</v>
      </c>
      <c r="P580" t="str" cm="1">
        <f t="array" ref="P580">IF( $L580, TRIM(_xll.IMDP("IR", $G$5&amp;$N580, $G$6)), "" )</f>
        <v/>
      </c>
      <c r="Q580" t="b" cm="1">
        <f t="array" ref="Q580">IF(
    $U$1=1, AND($P580&lt;&gt;"", $P580&lt;&gt;"...", $P580&lt;&gt;"입력오류"),
    IF(
        $U$18=1, AND($P580&lt;&gt;"", $P580&lt;&gt;"...", $P580&lt;&gt;"입력오류", ISNUMBER(FIND(INDEX($T$2:$T$7,$U$1),$P580))),
        IF(
            $U$17="기타", AND($P580&lt;&gt;"", $P580&lt;&gt;"...", $P580&lt;&gt;"입력오류", NOT(ISNUMBER(FIND($T$21:$T$34,$P580)))),
            AND($P580&lt;&gt;"", $P580&lt;&gt;"...", $P580&lt;&gt;"입력오류", $T$19=$P580)
        )
    )
)</f>
        <v>0</v>
      </c>
    </row>
    <row r="581" spans="1:17">
      <c r="A581" t="s">
        <v>1241</v>
      </c>
      <c r="B581" t="s">
        <v>1242</v>
      </c>
      <c r="C581" t="s">
        <v>10205</v>
      </c>
      <c r="D581" t="s">
        <v>10206</v>
      </c>
      <c r="I581">
        <f t="shared" si="28"/>
        <v>580</v>
      </c>
      <c r="J581">
        <f t="shared" si="29"/>
        <v>580</v>
      </c>
      <c r="K581">
        <f t="shared" si="27"/>
        <v>1</v>
      </c>
      <c r="L581" t="b">
        <f>COUNTIF($N$2:N581, N581)=1</f>
        <v>1</v>
      </c>
      <c r="M581" s="37">
        <f>IF( $Q581, MAX($M$1:M580)+1, 0)</f>
        <v>0</v>
      </c>
      <c r="N581" t="str" cm="1">
        <f t="array" ref="N581">INDEX($A$9:$F$1048576, $J581, $K581 )</f>
        <v>48170</v>
      </c>
      <c r="O581" t="str" cm="1">
        <f t="array" ref="O581">INDEX($B$9:$F$1048576, $J581, $K581 )</f>
        <v>주택금융공사MBS2015-14(1-8)</v>
      </c>
      <c r="P581" t="str" cm="1">
        <f t="array" ref="P581">IF( $L581, TRIM(_xll.IMDP("IR", $G$5&amp;$N581, $G$6)), "" )</f>
        <v/>
      </c>
      <c r="Q581" t="b" cm="1">
        <f t="array" ref="Q581">IF(
    $U$1=1, AND($P581&lt;&gt;"", $P581&lt;&gt;"...", $P581&lt;&gt;"입력오류"),
    IF(
        $U$18=1, AND($P581&lt;&gt;"", $P581&lt;&gt;"...", $P581&lt;&gt;"입력오류", ISNUMBER(FIND(INDEX($T$2:$T$7,$U$1),$P581))),
        IF(
            $U$17="기타", AND($P581&lt;&gt;"", $P581&lt;&gt;"...", $P581&lt;&gt;"입력오류", NOT(ISNUMBER(FIND($T$21:$T$34,$P581)))),
            AND($P581&lt;&gt;"", $P581&lt;&gt;"...", $P581&lt;&gt;"입력오류", $T$19=$P581)
        )
    )
)</f>
        <v>0</v>
      </c>
    </row>
    <row r="582" spans="1:17">
      <c r="A582" t="s">
        <v>1243</v>
      </c>
      <c r="B582" t="s">
        <v>1244</v>
      </c>
      <c r="C582" t="s">
        <v>10207</v>
      </c>
      <c r="D582" t="s">
        <v>10208</v>
      </c>
      <c r="I582">
        <f t="shared" si="28"/>
        <v>581</v>
      </c>
      <c r="J582">
        <f t="shared" si="29"/>
        <v>581</v>
      </c>
      <c r="K582">
        <f t="shared" si="27"/>
        <v>1</v>
      </c>
      <c r="L582" t="b">
        <f>COUNTIF($N$2:N582, N582)=1</f>
        <v>1</v>
      </c>
      <c r="M582" s="37">
        <f>IF( $Q582, MAX($M$1:M581)+1, 0)</f>
        <v>0</v>
      </c>
      <c r="N582" t="str" cm="1">
        <f t="array" ref="N582">INDEX($A$9:$F$1048576, $J582, $K582 )</f>
        <v>48292</v>
      </c>
      <c r="O582" t="str" cm="1">
        <f t="array" ref="O582">INDEX($B$9:$F$1048576, $J582, $K582 )</f>
        <v>산업기반신보제6차</v>
      </c>
      <c r="P582" t="str" cm="1">
        <f t="array" ref="P582">IF( $L582, TRIM(_xll.IMDP("IR", $G$5&amp;$N582, $G$6)), "" )</f>
        <v/>
      </c>
      <c r="Q582" t="b" cm="1">
        <f t="array" ref="Q582">IF(
    $U$1=1, AND($P582&lt;&gt;"", $P582&lt;&gt;"...", $P582&lt;&gt;"입력오류"),
    IF(
        $U$18=1, AND($P582&lt;&gt;"", $P582&lt;&gt;"...", $P582&lt;&gt;"입력오류", ISNUMBER(FIND(INDEX($T$2:$T$7,$U$1),$P582))),
        IF(
            $U$17="기타", AND($P582&lt;&gt;"", $P582&lt;&gt;"...", $P582&lt;&gt;"입력오류", NOT(ISNUMBER(FIND($T$21:$T$34,$P582)))),
            AND($P582&lt;&gt;"", $P582&lt;&gt;"...", $P582&lt;&gt;"입력오류", $T$19=$P582)
        )
    )
)</f>
        <v>0</v>
      </c>
    </row>
    <row r="583" spans="1:17">
      <c r="A583" t="s">
        <v>1245</v>
      </c>
      <c r="B583" t="s">
        <v>1246</v>
      </c>
      <c r="C583" t="s">
        <v>10209</v>
      </c>
      <c r="D583" t="s">
        <v>10210</v>
      </c>
      <c r="I583">
        <f t="shared" si="28"/>
        <v>582</v>
      </c>
      <c r="J583">
        <f t="shared" si="29"/>
        <v>582</v>
      </c>
      <c r="K583">
        <f t="shared" si="27"/>
        <v>1</v>
      </c>
      <c r="L583" t="b">
        <f>COUNTIF($N$2:N583, N583)=1</f>
        <v>1</v>
      </c>
      <c r="M583" s="37">
        <f>IF( $Q583, MAX($M$1:M582)+1, 0)</f>
        <v>0</v>
      </c>
      <c r="N583" t="str" cm="1">
        <f t="array" ref="N583">INDEX($A$9:$F$1048576, $J583, $K583 )</f>
        <v>48343</v>
      </c>
      <c r="O583" t="str" cm="1">
        <f t="array" ref="O583">INDEX($B$9:$F$1048576, $J583, $K583 )</f>
        <v>주택금융공사MBS2015-15(1-6)</v>
      </c>
      <c r="P583" t="str" cm="1">
        <f t="array" ref="P583">IF( $L583, TRIM(_xll.IMDP("IR", $G$5&amp;$N583, $G$6)), "" )</f>
        <v/>
      </c>
      <c r="Q583" t="b" cm="1">
        <f t="array" ref="Q583">IF(
    $U$1=1, AND($P583&lt;&gt;"", $P583&lt;&gt;"...", $P583&lt;&gt;"입력오류"),
    IF(
        $U$18=1, AND($P583&lt;&gt;"", $P583&lt;&gt;"...", $P583&lt;&gt;"입력오류", ISNUMBER(FIND(INDEX($T$2:$T$7,$U$1),$P583))),
        IF(
            $U$17="기타", AND($P583&lt;&gt;"", $P583&lt;&gt;"...", $P583&lt;&gt;"입력오류", NOT(ISNUMBER(FIND($T$21:$T$34,$P583)))),
            AND($P583&lt;&gt;"", $P583&lt;&gt;"...", $P583&lt;&gt;"입력오류", $T$19=$P583)
        )
    )
)</f>
        <v>0</v>
      </c>
    </row>
    <row r="584" spans="1:17">
      <c r="A584" t="s">
        <v>1247</v>
      </c>
      <c r="B584" t="s">
        <v>1248</v>
      </c>
      <c r="C584" t="s">
        <v>10211</v>
      </c>
      <c r="D584" t="s">
        <v>10212</v>
      </c>
      <c r="I584">
        <f t="shared" si="28"/>
        <v>583</v>
      </c>
      <c r="J584">
        <f t="shared" si="29"/>
        <v>583</v>
      </c>
      <c r="K584">
        <f t="shared" si="27"/>
        <v>1</v>
      </c>
      <c r="L584" t="b">
        <f>COUNTIF($N$2:N584, N584)=1</f>
        <v>1</v>
      </c>
      <c r="M584" s="37">
        <f>IF( $Q584, MAX($M$1:M583)+1, 0)</f>
        <v>0</v>
      </c>
      <c r="N584" t="str" cm="1">
        <f t="array" ref="N584">INDEX($A$9:$F$1048576, $J584, $K584 )</f>
        <v>48344</v>
      </c>
      <c r="O584" t="str" cm="1">
        <f t="array" ref="O584">INDEX($B$9:$F$1048576, $J584, $K584 )</f>
        <v>주택금융공사MBS2015-15(1-7)</v>
      </c>
      <c r="P584" t="str" cm="1">
        <f t="array" ref="P584">IF( $L584, TRIM(_xll.IMDP("IR", $G$5&amp;$N584, $G$6)), "" )</f>
        <v/>
      </c>
      <c r="Q584" t="b" cm="1">
        <f t="array" ref="Q584">IF(
    $U$1=1, AND($P584&lt;&gt;"", $P584&lt;&gt;"...", $P584&lt;&gt;"입력오류"),
    IF(
        $U$18=1, AND($P584&lt;&gt;"", $P584&lt;&gt;"...", $P584&lt;&gt;"입력오류", ISNUMBER(FIND(INDEX($T$2:$T$7,$U$1),$P584))),
        IF(
            $U$17="기타", AND($P584&lt;&gt;"", $P584&lt;&gt;"...", $P584&lt;&gt;"입력오류", NOT(ISNUMBER(FIND($T$21:$T$34,$P584)))),
            AND($P584&lt;&gt;"", $P584&lt;&gt;"...", $P584&lt;&gt;"입력오류", $T$19=$P584)
        )
    )
)</f>
        <v>0</v>
      </c>
    </row>
    <row r="585" spans="1:17">
      <c r="A585" t="s">
        <v>1249</v>
      </c>
      <c r="B585" t="s">
        <v>1250</v>
      </c>
      <c r="C585" t="s">
        <v>10213</v>
      </c>
      <c r="D585" t="s">
        <v>10214</v>
      </c>
      <c r="I585">
        <f t="shared" si="28"/>
        <v>584</v>
      </c>
      <c r="J585">
        <f t="shared" si="29"/>
        <v>584</v>
      </c>
      <c r="K585">
        <f t="shared" si="27"/>
        <v>1</v>
      </c>
      <c r="L585" t="b">
        <f>COUNTIF($N$2:N585, N585)=1</f>
        <v>1</v>
      </c>
      <c r="M585" s="37">
        <f>IF( $Q585, MAX($M$1:M584)+1, 0)</f>
        <v>0</v>
      </c>
      <c r="N585" t="str" cm="1">
        <f t="array" ref="N585">INDEX($A$9:$F$1048576, $J585, $K585 )</f>
        <v>48345</v>
      </c>
      <c r="O585" t="str" cm="1">
        <f t="array" ref="O585">INDEX($B$9:$F$1048576, $J585, $K585 )</f>
        <v>주택금융공사MBS2015-15(1-8)</v>
      </c>
      <c r="P585" t="str" cm="1">
        <f t="array" ref="P585">IF( $L585, TRIM(_xll.IMDP("IR", $G$5&amp;$N585, $G$6)), "" )</f>
        <v/>
      </c>
      <c r="Q585" t="b" cm="1">
        <f t="array" ref="Q585">IF(
    $U$1=1, AND($P585&lt;&gt;"", $P585&lt;&gt;"...", $P585&lt;&gt;"입력오류"),
    IF(
        $U$18=1, AND($P585&lt;&gt;"", $P585&lt;&gt;"...", $P585&lt;&gt;"입력오류", ISNUMBER(FIND(INDEX($T$2:$T$7,$U$1),$P585))),
        IF(
            $U$17="기타", AND($P585&lt;&gt;"", $P585&lt;&gt;"...", $P585&lt;&gt;"입력오류", NOT(ISNUMBER(FIND($T$21:$T$34,$P585)))),
            AND($P585&lt;&gt;"", $P585&lt;&gt;"...", $P585&lt;&gt;"입력오류", $T$19=$P585)
        )
    )
)</f>
        <v>0</v>
      </c>
    </row>
    <row r="586" spans="1:17">
      <c r="A586" t="s">
        <v>1251</v>
      </c>
      <c r="B586" t="s">
        <v>1252</v>
      </c>
      <c r="C586" t="s">
        <v>10215</v>
      </c>
      <c r="D586" t="s">
        <v>10216</v>
      </c>
      <c r="I586">
        <f t="shared" si="28"/>
        <v>585</v>
      </c>
      <c r="J586">
        <f t="shared" si="29"/>
        <v>585</v>
      </c>
      <c r="K586">
        <f t="shared" si="27"/>
        <v>1</v>
      </c>
      <c r="L586" t="b">
        <f>COUNTIF($N$2:N586, N586)=1</f>
        <v>1</v>
      </c>
      <c r="M586" s="37">
        <f>IF( $Q586, MAX($M$1:M585)+1, 0)</f>
        <v>0</v>
      </c>
      <c r="N586" t="str" cm="1">
        <f t="array" ref="N586">INDEX($A$9:$F$1048576, $J586, $K586 )</f>
        <v>48353</v>
      </c>
      <c r="O586" t="str" cm="1">
        <f t="array" ref="O586">INDEX($B$9:$F$1048576, $J586, $K586 )</f>
        <v>주택금융공사MBS2015-16(1-6)</v>
      </c>
      <c r="P586" t="str" cm="1">
        <f t="array" ref="P586">IF( $L586, TRIM(_xll.IMDP("IR", $G$5&amp;$N586, $G$6)), "" )</f>
        <v/>
      </c>
      <c r="Q586" t="b" cm="1">
        <f t="array" ref="Q586">IF(
    $U$1=1, AND($P586&lt;&gt;"", $P586&lt;&gt;"...", $P586&lt;&gt;"입력오류"),
    IF(
        $U$18=1, AND($P586&lt;&gt;"", $P586&lt;&gt;"...", $P586&lt;&gt;"입력오류", ISNUMBER(FIND(INDEX($T$2:$T$7,$U$1),$P586))),
        IF(
            $U$17="기타", AND($P586&lt;&gt;"", $P586&lt;&gt;"...", $P586&lt;&gt;"입력오류", NOT(ISNUMBER(FIND($T$21:$T$34,$P586)))),
            AND($P586&lt;&gt;"", $P586&lt;&gt;"...", $P586&lt;&gt;"입력오류", $T$19=$P586)
        )
    )
)</f>
        <v>0</v>
      </c>
    </row>
    <row r="587" spans="1:17">
      <c r="A587" t="s">
        <v>1253</v>
      </c>
      <c r="B587" t="s">
        <v>1254</v>
      </c>
      <c r="C587" t="s">
        <v>10217</v>
      </c>
      <c r="D587" t="s">
        <v>10218</v>
      </c>
      <c r="I587">
        <f t="shared" si="28"/>
        <v>586</v>
      </c>
      <c r="J587">
        <f t="shared" si="29"/>
        <v>586</v>
      </c>
      <c r="K587">
        <f t="shared" si="27"/>
        <v>1</v>
      </c>
      <c r="L587" t="b">
        <f>COUNTIF($N$2:N587, N587)=1</f>
        <v>1</v>
      </c>
      <c r="M587" s="37">
        <f>IF( $Q587, MAX($M$1:M586)+1, 0)</f>
        <v>0</v>
      </c>
      <c r="N587" t="str" cm="1">
        <f t="array" ref="N587">INDEX($A$9:$F$1048576, $J587, $K587 )</f>
        <v>48354</v>
      </c>
      <c r="O587" t="str" cm="1">
        <f t="array" ref="O587">INDEX($B$9:$F$1048576, $J587, $K587 )</f>
        <v>주택금융공사MBS2015-16(1-7)</v>
      </c>
      <c r="P587" t="str" cm="1">
        <f t="array" ref="P587">IF( $L587, TRIM(_xll.IMDP("IR", $G$5&amp;$N587, $G$6)), "" )</f>
        <v/>
      </c>
      <c r="Q587" t="b" cm="1">
        <f t="array" ref="Q587">IF(
    $U$1=1, AND($P587&lt;&gt;"", $P587&lt;&gt;"...", $P587&lt;&gt;"입력오류"),
    IF(
        $U$18=1, AND($P587&lt;&gt;"", $P587&lt;&gt;"...", $P587&lt;&gt;"입력오류", ISNUMBER(FIND(INDEX($T$2:$T$7,$U$1),$P587))),
        IF(
            $U$17="기타", AND($P587&lt;&gt;"", $P587&lt;&gt;"...", $P587&lt;&gt;"입력오류", NOT(ISNUMBER(FIND($T$21:$T$34,$P587)))),
            AND($P587&lt;&gt;"", $P587&lt;&gt;"...", $P587&lt;&gt;"입력오류", $T$19=$P587)
        )
    )
)</f>
        <v>0</v>
      </c>
    </row>
    <row r="588" spans="1:17">
      <c r="A588" t="s">
        <v>1255</v>
      </c>
      <c r="B588" t="s">
        <v>1256</v>
      </c>
      <c r="C588" t="s">
        <v>10219</v>
      </c>
      <c r="D588" t="s">
        <v>10220</v>
      </c>
      <c r="I588">
        <f t="shared" si="28"/>
        <v>587</v>
      </c>
      <c r="J588">
        <f t="shared" si="29"/>
        <v>587</v>
      </c>
      <c r="K588">
        <f t="shared" si="27"/>
        <v>1</v>
      </c>
      <c r="L588" t="b">
        <f>COUNTIF($N$2:N588, N588)=1</f>
        <v>1</v>
      </c>
      <c r="M588" s="37">
        <f>IF( $Q588, MAX($M$1:M587)+1, 0)</f>
        <v>0</v>
      </c>
      <c r="N588" t="str" cm="1">
        <f t="array" ref="N588">INDEX($A$9:$F$1048576, $J588, $K588 )</f>
        <v>48355</v>
      </c>
      <c r="O588" t="str" cm="1">
        <f t="array" ref="O588">INDEX($B$9:$F$1048576, $J588, $K588 )</f>
        <v>주택금융공사MBS2015-16(1-8)</v>
      </c>
      <c r="P588" t="str" cm="1">
        <f t="array" ref="P588">IF( $L588, TRIM(_xll.IMDP("IR", $G$5&amp;$N588, $G$6)), "" )</f>
        <v/>
      </c>
      <c r="Q588" t="b" cm="1">
        <f t="array" ref="Q588">IF(
    $U$1=1, AND($P588&lt;&gt;"", $P588&lt;&gt;"...", $P588&lt;&gt;"입력오류"),
    IF(
        $U$18=1, AND($P588&lt;&gt;"", $P588&lt;&gt;"...", $P588&lt;&gt;"입력오류", ISNUMBER(FIND(INDEX($T$2:$T$7,$U$1),$P588))),
        IF(
            $U$17="기타", AND($P588&lt;&gt;"", $P588&lt;&gt;"...", $P588&lt;&gt;"입력오류", NOT(ISNUMBER(FIND($T$21:$T$34,$P588)))),
            AND($P588&lt;&gt;"", $P588&lt;&gt;"...", $P588&lt;&gt;"입력오류", $T$19=$P588)
        )
    )
)</f>
        <v>0</v>
      </c>
    </row>
    <row r="589" spans="1:17">
      <c r="A589" t="s">
        <v>1257</v>
      </c>
      <c r="B589" t="s">
        <v>1258</v>
      </c>
      <c r="C589" t="s">
        <v>10221</v>
      </c>
      <c r="D589" t="s">
        <v>2588</v>
      </c>
      <c r="I589">
        <f t="shared" si="28"/>
        <v>588</v>
      </c>
      <c r="J589">
        <f t="shared" si="29"/>
        <v>588</v>
      </c>
      <c r="K589">
        <f t="shared" si="27"/>
        <v>1</v>
      </c>
      <c r="L589" t="b">
        <f>COUNTIF($N$2:N589, N589)=1</f>
        <v>1</v>
      </c>
      <c r="M589" s="37">
        <f>IF( $Q589, MAX($M$1:M588)+1, 0)</f>
        <v>0</v>
      </c>
      <c r="N589" t="str" cm="1">
        <f t="array" ref="N589">INDEX($A$9:$F$1048576, $J589, $K589 )</f>
        <v>48397</v>
      </c>
      <c r="O589" t="str" cm="1">
        <f t="array" ref="O589">INDEX($B$9:$F$1048576, $J589, $K589 )</f>
        <v>공항철도제1차1-9</v>
      </c>
      <c r="P589" t="str" cm="1">
        <f t="array" ref="P589">IF( $L589, TRIM(_xll.IMDP("IR", $G$5&amp;$N589, $G$6)), "" )</f>
        <v/>
      </c>
      <c r="Q589" t="b" cm="1">
        <f t="array" ref="Q589">IF(
    $U$1=1, AND($P589&lt;&gt;"", $P589&lt;&gt;"...", $P589&lt;&gt;"입력오류"),
    IF(
        $U$18=1, AND($P589&lt;&gt;"", $P589&lt;&gt;"...", $P589&lt;&gt;"입력오류", ISNUMBER(FIND(INDEX($T$2:$T$7,$U$1),$P589))),
        IF(
            $U$17="기타", AND($P589&lt;&gt;"", $P589&lt;&gt;"...", $P589&lt;&gt;"입력오류", NOT(ISNUMBER(FIND($T$21:$T$34,$P589)))),
            AND($P589&lt;&gt;"", $P589&lt;&gt;"...", $P589&lt;&gt;"입력오류", $T$19=$P589)
        )
    )
)</f>
        <v>0</v>
      </c>
    </row>
    <row r="590" spans="1:17">
      <c r="A590" t="s">
        <v>1259</v>
      </c>
      <c r="B590" t="s">
        <v>1260</v>
      </c>
      <c r="C590" t="s">
        <v>10222</v>
      </c>
      <c r="D590" t="s">
        <v>10223</v>
      </c>
      <c r="I590">
        <f t="shared" si="28"/>
        <v>589</v>
      </c>
      <c r="J590">
        <f t="shared" si="29"/>
        <v>589</v>
      </c>
      <c r="K590">
        <f t="shared" si="27"/>
        <v>1</v>
      </c>
      <c r="L590" t="b">
        <f>COUNTIF($N$2:N590, N590)=1</f>
        <v>1</v>
      </c>
      <c r="M590" s="37">
        <f>IF( $Q590, MAX($M$1:M589)+1, 0)</f>
        <v>0</v>
      </c>
      <c r="N590" t="str" cm="1">
        <f t="array" ref="N590">INDEX($A$9:$F$1048576, $J590, $K590 )</f>
        <v>48398</v>
      </c>
      <c r="O590" t="str" cm="1">
        <f t="array" ref="O590">INDEX($B$9:$F$1048576, $J590, $K590 )</f>
        <v>공항철도제1차1-10</v>
      </c>
      <c r="P590" t="str" cm="1">
        <f t="array" ref="P590">IF( $L590, TRIM(_xll.IMDP("IR", $G$5&amp;$N590, $G$6)), "" )</f>
        <v/>
      </c>
      <c r="Q590" t="b" cm="1">
        <f t="array" ref="Q590">IF(
    $U$1=1, AND($P590&lt;&gt;"", $P590&lt;&gt;"...", $P590&lt;&gt;"입력오류"),
    IF(
        $U$18=1, AND($P590&lt;&gt;"", $P590&lt;&gt;"...", $P590&lt;&gt;"입력오류", ISNUMBER(FIND(INDEX($T$2:$T$7,$U$1),$P590))),
        IF(
            $U$17="기타", AND($P590&lt;&gt;"", $P590&lt;&gt;"...", $P590&lt;&gt;"입력오류", NOT(ISNUMBER(FIND($T$21:$T$34,$P590)))),
            AND($P590&lt;&gt;"", $P590&lt;&gt;"...", $P590&lt;&gt;"입력오류", $T$19=$P590)
        )
    )
)</f>
        <v>0</v>
      </c>
    </row>
    <row r="591" spans="1:17">
      <c r="A591" t="s">
        <v>1261</v>
      </c>
      <c r="B591" t="s">
        <v>1262</v>
      </c>
      <c r="C591" t="s">
        <v>10224</v>
      </c>
      <c r="D591" t="s">
        <v>10225</v>
      </c>
      <c r="I591">
        <f t="shared" si="28"/>
        <v>590</v>
      </c>
      <c r="J591">
        <f t="shared" si="29"/>
        <v>590</v>
      </c>
      <c r="K591">
        <f t="shared" si="27"/>
        <v>1</v>
      </c>
      <c r="L591" t="b">
        <f>COUNTIF($N$2:N591, N591)=1</f>
        <v>1</v>
      </c>
      <c r="M591" s="37">
        <f>IF( $Q591, MAX($M$1:M590)+1, 0)</f>
        <v>0</v>
      </c>
      <c r="N591" t="str" cm="1">
        <f t="array" ref="N591">INDEX($A$9:$F$1048576, $J591, $K591 )</f>
        <v>48399</v>
      </c>
      <c r="O591" t="str" cm="1">
        <f t="array" ref="O591">INDEX($B$9:$F$1048576, $J591, $K591 )</f>
        <v>공항철도제1차1-11</v>
      </c>
      <c r="P591" t="str" cm="1">
        <f t="array" ref="P591">IF( $L591, TRIM(_xll.IMDP("IR", $G$5&amp;$N591, $G$6)), "" )</f>
        <v/>
      </c>
      <c r="Q591" t="b" cm="1">
        <f t="array" ref="Q591">IF(
    $U$1=1, AND($P591&lt;&gt;"", $P591&lt;&gt;"...", $P591&lt;&gt;"입력오류"),
    IF(
        $U$18=1, AND($P591&lt;&gt;"", $P591&lt;&gt;"...", $P591&lt;&gt;"입력오류", ISNUMBER(FIND(INDEX($T$2:$T$7,$U$1),$P591))),
        IF(
            $U$17="기타", AND($P591&lt;&gt;"", $P591&lt;&gt;"...", $P591&lt;&gt;"입력오류", NOT(ISNUMBER(FIND($T$21:$T$34,$P591)))),
            AND($P591&lt;&gt;"", $P591&lt;&gt;"...", $P591&lt;&gt;"입력오류", $T$19=$P591)
        )
    )
)</f>
        <v>0</v>
      </c>
    </row>
    <row r="592" spans="1:17">
      <c r="A592" t="s">
        <v>1263</v>
      </c>
      <c r="B592" t="s">
        <v>1264</v>
      </c>
      <c r="C592" t="s">
        <v>10226</v>
      </c>
      <c r="D592" t="s">
        <v>10227</v>
      </c>
      <c r="I592">
        <f t="shared" si="28"/>
        <v>591</v>
      </c>
      <c r="J592">
        <f t="shared" si="29"/>
        <v>591</v>
      </c>
      <c r="K592">
        <f t="shared" si="27"/>
        <v>1</v>
      </c>
      <c r="L592" t="b">
        <f>COUNTIF($N$2:N592, N592)=1</f>
        <v>1</v>
      </c>
      <c r="M592" s="37">
        <f>IF( $Q592, MAX($M$1:M591)+1, 0)</f>
        <v>0</v>
      </c>
      <c r="N592" t="str" cm="1">
        <f t="array" ref="N592">INDEX($A$9:$F$1048576, $J592, $K592 )</f>
        <v>48400</v>
      </c>
      <c r="O592" t="str" cm="1">
        <f t="array" ref="O592">INDEX($B$9:$F$1048576, $J592, $K592 )</f>
        <v>공항철도제1차1-12</v>
      </c>
      <c r="P592" t="str" cm="1">
        <f t="array" ref="P592">IF( $L592, TRIM(_xll.IMDP("IR", $G$5&amp;$N592, $G$6)), "" )</f>
        <v/>
      </c>
      <c r="Q592" t="b" cm="1">
        <f t="array" ref="Q592">IF(
    $U$1=1, AND($P592&lt;&gt;"", $P592&lt;&gt;"...", $P592&lt;&gt;"입력오류"),
    IF(
        $U$18=1, AND($P592&lt;&gt;"", $P592&lt;&gt;"...", $P592&lt;&gt;"입력오류", ISNUMBER(FIND(INDEX($T$2:$T$7,$U$1),$P592))),
        IF(
            $U$17="기타", AND($P592&lt;&gt;"", $P592&lt;&gt;"...", $P592&lt;&gt;"입력오류", NOT(ISNUMBER(FIND($T$21:$T$34,$P592)))),
            AND($P592&lt;&gt;"", $P592&lt;&gt;"...", $P592&lt;&gt;"입력오류", $T$19=$P592)
        )
    )
)</f>
        <v>0</v>
      </c>
    </row>
    <row r="593" spans="1:17">
      <c r="A593" t="s">
        <v>1265</v>
      </c>
      <c r="B593" t="s">
        <v>1266</v>
      </c>
      <c r="C593" t="s">
        <v>10228</v>
      </c>
      <c r="D593" t="s">
        <v>10229</v>
      </c>
      <c r="I593">
        <f t="shared" si="28"/>
        <v>592</v>
      </c>
      <c r="J593">
        <f t="shared" si="29"/>
        <v>592</v>
      </c>
      <c r="K593">
        <f t="shared" si="27"/>
        <v>1</v>
      </c>
      <c r="L593" t="b">
        <f>COUNTIF($N$2:N593, N593)=1</f>
        <v>1</v>
      </c>
      <c r="M593" s="37">
        <f>IF( $Q593, MAX($M$1:M592)+1, 0)</f>
        <v>0</v>
      </c>
      <c r="N593" t="str" cm="1">
        <f t="array" ref="N593">INDEX($A$9:$F$1048576, $J593, $K593 )</f>
        <v>48401</v>
      </c>
      <c r="O593" t="str" cm="1">
        <f t="array" ref="O593">INDEX($B$9:$F$1048576, $J593, $K593 )</f>
        <v>공항철도제1차1-13</v>
      </c>
      <c r="P593" t="str" cm="1">
        <f t="array" ref="P593">IF( $L593, TRIM(_xll.IMDP("IR", $G$5&amp;$N593, $G$6)), "" )</f>
        <v/>
      </c>
      <c r="Q593" t="b" cm="1">
        <f t="array" ref="Q593">IF(
    $U$1=1, AND($P593&lt;&gt;"", $P593&lt;&gt;"...", $P593&lt;&gt;"입력오류"),
    IF(
        $U$18=1, AND($P593&lt;&gt;"", $P593&lt;&gt;"...", $P593&lt;&gt;"입력오류", ISNUMBER(FIND(INDEX($T$2:$T$7,$U$1),$P593))),
        IF(
            $U$17="기타", AND($P593&lt;&gt;"", $P593&lt;&gt;"...", $P593&lt;&gt;"입력오류", NOT(ISNUMBER(FIND($T$21:$T$34,$P593)))),
            AND($P593&lt;&gt;"", $P593&lt;&gt;"...", $P593&lt;&gt;"입력오류", $T$19=$P593)
        )
    )
)</f>
        <v>0</v>
      </c>
    </row>
    <row r="594" spans="1:17">
      <c r="A594" t="s">
        <v>1267</v>
      </c>
      <c r="B594" t="s">
        <v>1268</v>
      </c>
      <c r="C594" t="s">
        <v>10230</v>
      </c>
      <c r="D594" t="s">
        <v>10231</v>
      </c>
      <c r="I594">
        <f t="shared" si="28"/>
        <v>593</v>
      </c>
      <c r="J594">
        <f t="shared" si="29"/>
        <v>593</v>
      </c>
      <c r="K594">
        <f t="shared" si="27"/>
        <v>1</v>
      </c>
      <c r="L594" t="b">
        <f>COUNTIF($N$2:N594, N594)=1</f>
        <v>1</v>
      </c>
      <c r="M594" s="37">
        <f>IF( $Q594, MAX($M$1:M593)+1, 0)</f>
        <v>0</v>
      </c>
      <c r="N594" t="str" cm="1">
        <f t="array" ref="N594">INDEX($A$9:$F$1048576, $J594, $K594 )</f>
        <v>48402</v>
      </c>
      <c r="O594" t="str" cm="1">
        <f t="array" ref="O594">INDEX($B$9:$F$1048576, $J594, $K594 )</f>
        <v>공항철도제1차1-14</v>
      </c>
      <c r="P594" t="str" cm="1">
        <f t="array" ref="P594">IF( $L594, TRIM(_xll.IMDP("IR", $G$5&amp;$N594, $G$6)), "" )</f>
        <v/>
      </c>
      <c r="Q594" t="b" cm="1">
        <f t="array" ref="Q594">IF(
    $U$1=1, AND($P594&lt;&gt;"", $P594&lt;&gt;"...", $P594&lt;&gt;"입력오류"),
    IF(
        $U$18=1, AND($P594&lt;&gt;"", $P594&lt;&gt;"...", $P594&lt;&gt;"입력오류", ISNUMBER(FIND(INDEX($T$2:$T$7,$U$1),$P594))),
        IF(
            $U$17="기타", AND($P594&lt;&gt;"", $P594&lt;&gt;"...", $P594&lt;&gt;"입력오류", NOT(ISNUMBER(FIND($T$21:$T$34,$P594)))),
            AND($P594&lt;&gt;"", $P594&lt;&gt;"...", $P594&lt;&gt;"입력오류", $T$19=$P594)
        )
    )
)</f>
        <v>0</v>
      </c>
    </row>
    <row r="595" spans="1:17">
      <c r="A595" t="s">
        <v>1269</v>
      </c>
      <c r="B595" t="s">
        <v>1270</v>
      </c>
      <c r="C595" t="s">
        <v>10232</v>
      </c>
      <c r="D595" t="s">
        <v>10233</v>
      </c>
      <c r="I595">
        <f t="shared" si="28"/>
        <v>594</v>
      </c>
      <c r="J595">
        <f t="shared" si="29"/>
        <v>594</v>
      </c>
      <c r="K595">
        <f t="shared" si="27"/>
        <v>1</v>
      </c>
      <c r="L595" t="b">
        <f>COUNTIF($N$2:N595, N595)=1</f>
        <v>1</v>
      </c>
      <c r="M595" s="37">
        <f>IF( $Q595, MAX($M$1:M594)+1, 0)</f>
        <v>0</v>
      </c>
      <c r="N595" t="str" cm="1">
        <f t="array" ref="N595">INDEX($A$9:$F$1048576, $J595, $K595 )</f>
        <v>48403</v>
      </c>
      <c r="O595" t="str" cm="1">
        <f t="array" ref="O595">INDEX($B$9:$F$1048576, $J595, $K595 )</f>
        <v>공항철도제1차1-15</v>
      </c>
      <c r="P595" t="str" cm="1">
        <f t="array" ref="P595">IF( $L595, TRIM(_xll.IMDP("IR", $G$5&amp;$N595, $G$6)), "" )</f>
        <v/>
      </c>
      <c r="Q595" t="b" cm="1">
        <f t="array" ref="Q595">IF(
    $U$1=1, AND($P595&lt;&gt;"", $P595&lt;&gt;"...", $P595&lt;&gt;"입력오류"),
    IF(
        $U$18=1, AND($P595&lt;&gt;"", $P595&lt;&gt;"...", $P595&lt;&gt;"입력오류", ISNUMBER(FIND(INDEX($T$2:$T$7,$U$1),$P595))),
        IF(
            $U$17="기타", AND($P595&lt;&gt;"", $P595&lt;&gt;"...", $P595&lt;&gt;"입력오류", NOT(ISNUMBER(FIND($T$21:$T$34,$P595)))),
            AND($P595&lt;&gt;"", $P595&lt;&gt;"...", $P595&lt;&gt;"입력오류", $T$19=$P595)
        )
    )
)</f>
        <v>0</v>
      </c>
    </row>
    <row r="596" spans="1:17">
      <c r="A596" t="s">
        <v>1271</v>
      </c>
      <c r="B596" t="s">
        <v>1272</v>
      </c>
      <c r="C596" t="s">
        <v>10234</v>
      </c>
      <c r="D596" t="s">
        <v>10235</v>
      </c>
      <c r="I596">
        <f t="shared" si="28"/>
        <v>595</v>
      </c>
      <c r="J596">
        <f t="shared" si="29"/>
        <v>595</v>
      </c>
      <c r="K596">
        <f t="shared" si="27"/>
        <v>1</v>
      </c>
      <c r="L596" t="b">
        <f>COUNTIF($N$2:N596, N596)=1</f>
        <v>1</v>
      </c>
      <c r="M596" s="37">
        <f>IF( $Q596, MAX($M$1:M595)+1, 0)</f>
        <v>0</v>
      </c>
      <c r="N596" t="str" cm="1">
        <f t="array" ref="N596">INDEX($A$9:$F$1048576, $J596, $K596 )</f>
        <v>48404</v>
      </c>
      <c r="O596" t="str" cm="1">
        <f t="array" ref="O596">INDEX($B$9:$F$1048576, $J596, $K596 )</f>
        <v>공항철도제1차1-16</v>
      </c>
      <c r="P596" t="str" cm="1">
        <f t="array" ref="P596">IF( $L596, TRIM(_xll.IMDP("IR", $G$5&amp;$N596, $G$6)), "" )</f>
        <v/>
      </c>
      <c r="Q596" t="b" cm="1">
        <f t="array" ref="Q596">IF(
    $U$1=1, AND($P596&lt;&gt;"", $P596&lt;&gt;"...", $P596&lt;&gt;"입력오류"),
    IF(
        $U$18=1, AND($P596&lt;&gt;"", $P596&lt;&gt;"...", $P596&lt;&gt;"입력오류", ISNUMBER(FIND(INDEX($T$2:$T$7,$U$1),$P596))),
        IF(
            $U$17="기타", AND($P596&lt;&gt;"", $P596&lt;&gt;"...", $P596&lt;&gt;"입력오류", NOT(ISNUMBER(FIND($T$21:$T$34,$P596)))),
            AND($P596&lt;&gt;"", $P596&lt;&gt;"...", $P596&lt;&gt;"입력오류", $T$19=$P596)
        )
    )
)</f>
        <v>0</v>
      </c>
    </row>
    <row r="597" spans="1:17">
      <c r="A597" t="s">
        <v>1273</v>
      </c>
      <c r="B597" t="s">
        <v>1274</v>
      </c>
      <c r="C597" t="s">
        <v>10236</v>
      </c>
      <c r="D597" t="s">
        <v>10237</v>
      </c>
      <c r="I597">
        <f t="shared" si="28"/>
        <v>596</v>
      </c>
      <c r="J597">
        <f t="shared" si="29"/>
        <v>596</v>
      </c>
      <c r="K597">
        <f t="shared" si="27"/>
        <v>1</v>
      </c>
      <c r="L597" t="b">
        <f>COUNTIF($N$2:N597, N597)=1</f>
        <v>1</v>
      </c>
      <c r="M597" s="37">
        <f>IF( $Q597, MAX($M$1:M596)+1, 0)</f>
        <v>0</v>
      </c>
      <c r="N597" t="str" cm="1">
        <f t="array" ref="N597">INDEX($A$9:$F$1048576, $J597, $K597 )</f>
        <v>48405</v>
      </c>
      <c r="O597" t="str" cm="1">
        <f t="array" ref="O597">INDEX($B$9:$F$1048576, $J597, $K597 )</f>
        <v>공항철도제1차1-17</v>
      </c>
      <c r="P597" t="str" cm="1">
        <f t="array" ref="P597">IF( $L597, TRIM(_xll.IMDP("IR", $G$5&amp;$N597, $G$6)), "" )</f>
        <v/>
      </c>
      <c r="Q597" t="b" cm="1">
        <f t="array" ref="Q597">IF(
    $U$1=1, AND($P597&lt;&gt;"", $P597&lt;&gt;"...", $P597&lt;&gt;"입력오류"),
    IF(
        $U$18=1, AND($P597&lt;&gt;"", $P597&lt;&gt;"...", $P597&lt;&gt;"입력오류", ISNUMBER(FIND(INDEX($T$2:$T$7,$U$1),$P597))),
        IF(
            $U$17="기타", AND($P597&lt;&gt;"", $P597&lt;&gt;"...", $P597&lt;&gt;"입력오류", NOT(ISNUMBER(FIND($T$21:$T$34,$P597)))),
            AND($P597&lt;&gt;"", $P597&lt;&gt;"...", $P597&lt;&gt;"입력오류", $T$19=$P597)
        )
    )
)</f>
        <v>0</v>
      </c>
    </row>
    <row r="598" spans="1:17">
      <c r="A598" t="s">
        <v>1275</v>
      </c>
      <c r="B598" t="s">
        <v>1276</v>
      </c>
      <c r="C598" t="s">
        <v>10238</v>
      </c>
      <c r="D598" t="s">
        <v>10239</v>
      </c>
      <c r="I598">
        <f t="shared" si="28"/>
        <v>597</v>
      </c>
      <c r="J598">
        <f t="shared" si="29"/>
        <v>597</v>
      </c>
      <c r="K598">
        <f t="shared" si="27"/>
        <v>1</v>
      </c>
      <c r="L598" t="b">
        <f>COUNTIF($N$2:N598, N598)=1</f>
        <v>1</v>
      </c>
      <c r="M598" s="37">
        <f>IF( $Q598, MAX($M$1:M597)+1, 0)</f>
        <v>0</v>
      </c>
      <c r="N598" t="str" cm="1">
        <f t="array" ref="N598">INDEX($A$9:$F$1048576, $J598, $K598 )</f>
        <v>48406</v>
      </c>
      <c r="O598" t="str" cm="1">
        <f t="array" ref="O598">INDEX($B$9:$F$1048576, $J598, $K598 )</f>
        <v>공항철도제1차1-18</v>
      </c>
      <c r="P598" t="str" cm="1">
        <f t="array" ref="P598">IF( $L598, TRIM(_xll.IMDP("IR", $G$5&amp;$N598, $G$6)), "" )</f>
        <v/>
      </c>
      <c r="Q598" t="b" cm="1">
        <f t="array" ref="Q598">IF(
    $U$1=1, AND($P598&lt;&gt;"", $P598&lt;&gt;"...", $P598&lt;&gt;"입력오류"),
    IF(
        $U$18=1, AND($P598&lt;&gt;"", $P598&lt;&gt;"...", $P598&lt;&gt;"입력오류", ISNUMBER(FIND(INDEX($T$2:$T$7,$U$1),$P598))),
        IF(
            $U$17="기타", AND($P598&lt;&gt;"", $P598&lt;&gt;"...", $P598&lt;&gt;"입력오류", NOT(ISNUMBER(FIND($T$21:$T$34,$P598)))),
            AND($P598&lt;&gt;"", $P598&lt;&gt;"...", $P598&lt;&gt;"입력오류", $T$19=$P598)
        )
    )
)</f>
        <v>0</v>
      </c>
    </row>
    <row r="599" spans="1:17">
      <c r="A599" t="s">
        <v>1277</v>
      </c>
      <c r="B599" t="s">
        <v>1278</v>
      </c>
      <c r="C599" t="s">
        <v>10240</v>
      </c>
      <c r="D599" t="s">
        <v>10241</v>
      </c>
      <c r="I599">
        <f t="shared" si="28"/>
        <v>598</v>
      </c>
      <c r="J599">
        <f t="shared" si="29"/>
        <v>598</v>
      </c>
      <c r="K599">
        <f t="shared" si="27"/>
        <v>1</v>
      </c>
      <c r="L599" t="b">
        <f>COUNTIF($N$2:N599, N599)=1</f>
        <v>1</v>
      </c>
      <c r="M599" s="37">
        <f>IF( $Q599, MAX($M$1:M598)+1, 0)</f>
        <v>0</v>
      </c>
      <c r="N599" t="str" cm="1">
        <f t="array" ref="N599">INDEX($A$9:$F$1048576, $J599, $K599 )</f>
        <v>48407</v>
      </c>
      <c r="O599" t="str" cm="1">
        <f t="array" ref="O599">INDEX($B$9:$F$1048576, $J599, $K599 )</f>
        <v>공항철도제1차1-19</v>
      </c>
      <c r="P599" t="str" cm="1">
        <f t="array" ref="P599">IF( $L599, TRIM(_xll.IMDP("IR", $G$5&amp;$N599, $G$6)), "" )</f>
        <v/>
      </c>
      <c r="Q599" t="b" cm="1">
        <f t="array" ref="Q599">IF(
    $U$1=1, AND($P599&lt;&gt;"", $P599&lt;&gt;"...", $P599&lt;&gt;"입력오류"),
    IF(
        $U$18=1, AND($P599&lt;&gt;"", $P599&lt;&gt;"...", $P599&lt;&gt;"입력오류", ISNUMBER(FIND(INDEX($T$2:$T$7,$U$1),$P599))),
        IF(
            $U$17="기타", AND($P599&lt;&gt;"", $P599&lt;&gt;"...", $P599&lt;&gt;"입력오류", NOT(ISNUMBER(FIND($T$21:$T$34,$P599)))),
            AND($P599&lt;&gt;"", $P599&lt;&gt;"...", $P599&lt;&gt;"입력오류", $T$19=$P599)
        )
    )
)</f>
        <v>0</v>
      </c>
    </row>
    <row r="600" spans="1:17">
      <c r="A600" t="s">
        <v>1279</v>
      </c>
      <c r="B600" t="s">
        <v>1280</v>
      </c>
      <c r="C600" t="s">
        <v>10242</v>
      </c>
      <c r="D600" t="s">
        <v>10243</v>
      </c>
      <c r="I600">
        <f t="shared" si="28"/>
        <v>599</v>
      </c>
      <c r="J600">
        <f t="shared" si="29"/>
        <v>599</v>
      </c>
      <c r="K600">
        <f t="shared" si="27"/>
        <v>1</v>
      </c>
      <c r="L600" t="b">
        <f>COUNTIF($N$2:N600, N600)=1</f>
        <v>1</v>
      </c>
      <c r="M600" s="37">
        <f>IF( $Q600, MAX($M$1:M599)+1, 0)</f>
        <v>0</v>
      </c>
      <c r="N600" t="str" cm="1">
        <f t="array" ref="N600">INDEX($A$9:$F$1048576, $J600, $K600 )</f>
        <v>48408</v>
      </c>
      <c r="O600" t="str" cm="1">
        <f t="array" ref="O600">INDEX($B$9:$F$1048576, $J600, $K600 )</f>
        <v>공항철도제1차1-20</v>
      </c>
      <c r="P600" t="str" cm="1">
        <f t="array" ref="P600">IF( $L600, TRIM(_xll.IMDP("IR", $G$5&amp;$N600, $G$6)), "" )</f>
        <v/>
      </c>
      <c r="Q600" t="b" cm="1">
        <f t="array" ref="Q600">IF(
    $U$1=1, AND($P600&lt;&gt;"", $P600&lt;&gt;"...", $P600&lt;&gt;"입력오류"),
    IF(
        $U$18=1, AND($P600&lt;&gt;"", $P600&lt;&gt;"...", $P600&lt;&gt;"입력오류", ISNUMBER(FIND(INDEX($T$2:$T$7,$U$1),$P600))),
        IF(
            $U$17="기타", AND($P600&lt;&gt;"", $P600&lt;&gt;"...", $P600&lt;&gt;"입력오류", NOT(ISNUMBER(FIND($T$21:$T$34,$P600)))),
            AND($P600&lt;&gt;"", $P600&lt;&gt;"...", $P600&lt;&gt;"입력오류", $T$19=$P600)
        )
    )
)</f>
        <v>0</v>
      </c>
    </row>
    <row r="601" spans="1:17">
      <c r="A601" t="s">
        <v>1281</v>
      </c>
      <c r="B601" t="s">
        <v>1282</v>
      </c>
      <c r="C601" t="s">
        <v>10244</v>
      </c>
      <c r="D601" t="s">
        <v>10245</v>
      </c>
      <c r="I601">
        <f t="shared" si="28"/>
        <v>600</v>
      </c>
      <c r="J601">
        <f t="shared" si="29"/>
        <v>600</v>
      </c>
      <c r="K601">
        <f t="shared" si="27"/>
        <v>1</v>
      </c>
      <c r="L601" t="b">
        <f>COUNTIF($N$2:N601, N601)=1</f>
        <v>1</v>
      </c>
      <c r="M601" s="37">
        <f>IF( $Q601, MAX($M$1:M600)+1, 0)</f>
        <v>0</v>
      </c>
      <c r="N601" t="str" cm="1">
        <f t="array" ref="N601">INDEX($A$9:$F$1048576, $J601, $K601 )</f>
        <v>48409</v>
      </c>
      <c r="O601" t="str" cm="1">
        <f t="array" ref="O601">INDEX($B$9:$F$1048576, $J601, $K601 )</f>
        <v>공항철도제1차1-21</v>
      </c>
      <c r="P601" t="str" cm="1">
        <f t="array" ref="P601">IF( $L601, TRIM(_xll.IMDP("IR", $G$5&amp;$N601, $G$6)), "" )</f>
        <v/>
      </c>
      <c r="Q601" t="b" cm="1">
        <f t="array" ref="Q601">IF(
    $U$1=1, AND($P601&lt;&gt;"", $P601&lt;&gt;"...", $P601&lt;&gt;"입력오류"),
    IF(
        $U$18=1, AND($P601&lt;&gt;"", $P601&lt;&gt;"...", $P601&lt;&gt;"입력오류", ISNUMBER(FIND(INDEX($T$2:$T$7,$U$1),$P601))),
        IF(
            $U$17="기타", AND($P601&lt;&gt;"", $P601&lt;&gt;"...", $P601&lt;&gt;"입력오류", NOT(ISNUMBER(FIND($T$21:$T$34,$P601)))),
            AND($P601&lt;&gt;"", $P601&lt;&gt;"...", $P601&lt;&gt;"입력오류", $T$19=$P601)
        )
    )
)</f>
        <v>0</v>
      </c>
    </row>
    <row r="602" spans="1:17">
      <c r="A602" t="s">
        <v>1283</v>
      </c>
      <c r="B602" t="s">
        <v>1284</v>
      </c>
      <c r="C602" t="s">
        <v>10246</v>
      </c>
      <c r="D602" t="s">
        <v>10247</v>
      </c>
      <c r="I602">
        <f t="shared" si="28"/>
        <v>601</v>
      </c>
      <c r="J602">
        <f t="shared" si="29"/>
        <v>601</v>
      </c>
      <c r="K602">
        <f t="shared" si="27"/>
        <v>1</v>
      </c>
      <c r="L602" t="b">
        <f>COUNTIF($N$2:N602, N602)=1</f>
        <v>1</v>
      </c>
      <c r="M602" s="37">
        <f>IF( $Q602, MAX($M$1:M601)+1, 0)</f>
        <v>0</v>
      </c>
      <c r="N602" t="str" cm="1">
        <f t="array" ref="N602">INDEX($A$9:$F$1048576, $J602, $K602 )</f>
        <v>48410</v>
      </c>
      <c r="O602" t="str" cm="1">
        <f t="array" ref="O602">INDEX($B$9:$F$1048576, $J602, $K602 )</f>
        <v>공항철도제1차1-22</v>
      </c>
      <c r="P602" t="str" cm="1">
        <f t="array" ref="P602">IF( $L602, TRIM(_xll.IMDP("IR", $G$5&amp;$N602, $G$6)), "" )</f>
        <v/>
      </c>
      <c r="Q602" t="b" cm="1">
        <f t="array" ref="Q602">IF(
    $U$1=1, AND($P602&lt;&gt;"", $P602&lt;&gt;"...", $P602&lt;&gt;"입력오류"),
    IF(
        $U$18=1, AND($P602&lt;&gt;"", $P602&lt;&gt;"...", $P602&lt;&gt;"입력오류", ISNUMBER(FIND(INDEX($T$2:$T$7,$U$1),$P602))),
        IF(
            $U$17="기타", AND($P602&lt;&gt;"", $P602&lt;&gt;"...", $P602&lt;&gt;"입력오류", NOT(ISNUMBER(FIND($T$21:$T$34,$P602)))),
            AND($P602&lt;&gt;"", $P602&lt;&gt;"...", $P602&lt;&gt;"입력오류", $T$19=$P602)
        )
    )
)</f>
        <v>0</v>
      </c>
    </row>
    <row r="603" spans="1:17">
      <c r="A603" t="s">
        <v>1285</v>
      </c>
      <c r="B603" t="s">
        <v>1286</v>
      </c>
      <c r="C603" t="s">
        <v>10248</v>
      </c>
      <c r="D603" t="s">
        <v>10249</v>
      </c>
      <c r="I603">
        <f t="shared" si="28"/>
        <v>602</v>
      </c>
      <c r="J603">
        <f t="shared" si="29"/>
        <v>602</v>
      </c>
      <c r="K603">
        <f t="shared" si="27"/>
        <v>1</v>
      </c>
      <c r="L603" t="b">
        <f>COUNTIF($N$2:N603, N603)=1</f>
        <v>1</v>
      </c>
      <c r="M603" s="37">
        <f>IF( $Q603, MAX($M$1:M602)+1, 0)</f>
        <v>0</v>
      </c>
      <c r="N603" t="str" cm="1">
        <f t="array" ref="N603">INDEX($A$9:$F$1048576, $J603, $K603 )</f>
        <v>48411</v>
      </c>
      <c r="O603" t="str" cm="1">
        <f t="array" ref="O603">INDEX($B$9:$F$1048576, $J603, $K603 )</f>
        <v>공항철도제1차1-23</v>
      </c>
      <c r="P603" t="str" cm="1">
        <f t="array" ref="P603">IF( $L603, TRIM(_xll.IMDP("IR", $G$5&amp;$N603, $G$6)), "" )</f>
        <v/>
      </c>
      <c r="Q603" t="b" cm="1">
        <f t="array" ref="Q603">IF(
    $U$1=1, AND($P603&lt;&gt;"", $P603&lt;&gt;"...", $P603&lt;&gt;"입력오류"),
    IF(
        $U$18=1, AND($P603&lt;&gt;"", $P603&lt;&gt;"...", $P603&lt;&gt;"입력오류", ISNUMBER(FIND(INDEX($T$2:$T$7,$U$1),$P603))),
        IF(
            $U$17="기타", AND($P603&lt;&gt;"", $P603&lt;&gt;"...", $P603&lt;&gt;"입력오류", NOT(ISNUMBER(FIND($T$21:$T$34,$P603)))),
            AND($P603&lt;&gt;"", $P603&lt;&gt;"...", $P603&lt;&gt;"입력오류", $T$19=$P603)
        )
    )
)</f>
        <v>0</v>
      </c>
    </row>
    <row r="604" spans="1:17">
      <c r="A604" t="s">
        <v>1287</v>
      </c>
      <c r="B604" t="s">
        <v>1288</v>
      </c>
      <c r="C604" t="s">
        <v>10250</v>
      </c>
      <c r="D604" t="s">
        <v>10251</v>
      </c>
      <c r="I604">
        <f t="shared" si="28"/>
        <v>603</v>
      </c>
      <c r="J604">
        <f t="shared" si="29"/>
        <v>603</v>
      </c>
      <c r="K604">
        <f t="shared" si="27"/>
        <v>1</v>
      </c>
      <c r="L604" t="b">
        <f>COUNTIF($N$2:N604, N604)=1</f>
        <v>1</v>
      </c>
      <c r="M604" s="37">
        <f>IF( $Q604, MAX($M$1:M603)+1, 0)</f>
        <v>0</v>
      </c>
      <c r="N604" t="str" cm="1">
        <f t="array" ref="N604">INDEX($A$9:$F$1048576, $J604, $K604 )</f>
        <v>48412</v>
      </c>
      <c r="O604" t="str" cm="1">
        <f t="array" ref="O604">INDEX($B$9:$F$1048576, $J604, $K604 )</f>
        <v>공항철도제1차1-24</v>
      </c>
      <c r="P604" t="str" cm="1">
        <f t="array" ref="P604">IF( $L604, TRIM(_xll.IMDP("IR", $G$5&amp;$N604, $G$6)), "" )</f>
        <v/>
      </c>
      <c r="Q604" t="b" cm="1">
        <f t="array" ref="Q604">IF(
    $U$1=1, AND($P604&lt;&gt;"", $P604&lt;&gt;"...", $P604&lt;&gt;"입력오류"),
    IF(
        $U$18=1, AND($P604&lt;&gt;"", $P604&lt;&gt;"...", $P604&lt;&gt;"입력오류", ISNUMBER(FIND(INDEX($T$2:$T$7,$U$1),$P604))),
        IF(
            $U$17="기타", AND($P604&lt;&gt;"", $P604&lt;&gt;"...", $P604&lt;&gt;"입력오류", NOT(ISNUMBER(FIND($T$21:$T$34,$P604)))),
            AND($P604&lt;&gt;"", $P604&lt;&gt;"...", $P604&lt;&gt;"입력오류", $T$19=$P604)
        )
    )
)</f>
        <v>0</v>
      </c>
    </row>
    <row r="605" spans="1:17">
      <c r="A605" t="s">
        <v>1289</v>
      </c>
      <c r="B605" t="s">
        <v>1290</v>
      </c>
      <c r="C605" t="s">
        <v>10252</v>
      </c>
      <c r="D605" t="s">
        <v>10253</v>
      </c>
      <c r="I605">
        <f t="shared" si="28"/>
        <v>604</v>
      </c>
      <c r="J605">
        <f t="shared" si="29"/>
        <v>604</v>
      </c>
      <c r="K605">
        <f t="shared" si="27"/>
        <v>1</v>
      </c>
      <c r="L605" t="b">
        <f>COUNTIF($N$2:N605, N605)=1</f>
        <v>1</v>
      </c>
      <c r="M605" s="37">
        <f>IF( $Q605, MAX($M$1:M604)+1, 0)</f>
        <v>0</v>
      </c>
      <c r="N605" t="str" cm="1">
        <f t="array" ref="N605">INDEX($A$9:$F$1048576, $J605, $K605 )</f>
        <v>48413</v>
      </c>
      <c r="O605" t="str" cm="1">
        <f t="array" ref="O605">INDEX($B$9:$F$1048576, $J605, $K605 )</f>
        <v>공항철도제1차1-25</v>
      </c>
      <c r="P605" t="str" cm="1">
        <f t="array" ref="P605">IF( $L605, TRIM(_xll.IMDP("IR", $G$5&amp;$N605, $G$6)), "" )</f>
        <v/>
      </c>
      <c r="Q605" t="b" cm="1">
        <f t="array" ref="Q605">IF(
    $U$1=1, AND($P605&lt;&gt;"", $P605&lt;&gt;"...", $P605&lt;&gt;"입력오류"),
    IF(
        $U$18=1, AND($P605&lt;&gt;"", $P605&lt;&gt;"...", $P605&lt;&gt;"입력오류", ISNUMBER(FIND(INDEX($T$2:$T$7,$U$1),$P605))),
        IF(
            $U$17="기타", AND($P605&lt;&gt;"", $P605&lt;&gt;"...", $P605&lt;&gt;"입력오류", NOT(ISNUMBER(FIND($T$21:$T$34,$P605)))),
            AND($P605&lt;&gt;"", $P605&lt;&gt;"...", $P605&lt;&gt;"입력오류", $T$19=$P605)
        )
    )
)</f>
        <v>0</v>
      </c>
    </row>
    <row r="606" spans="1:17">
      <c r="A606" t="s">
        <v>1291</v>
      </c>
      <c r="B606" t="s">
        <v>1292</v>
      </c>
      <c r="C606" t="s">
        <v>10254</v>
      </c>
      <c r="D606" t="s">
        <v>10255</v>
      </c>
      <c r="I606">
        <f t="shared" si="28"/>
        <v>605</v>
      </c>
      <c r="J606">
        <f t="shared" si="29"/>
        <v>605</v>
      </c>
      <c r="K606">
        <f t="shared" si="27"/>
        <v>1</v>
      </c>
      <c r="L606" t="b">
        <f>COUNTIF($N$2:N606, N606)=1</f>
        <v>1</v>
      </c>
      <c r="M606" s="37">
        <f>IF( $Q606, MAX($M$1:M605)+1, 0)</f>
        <v>0</v>
      </c>
      <c r="N606" t="str" cm="1">
        <f t="array" ref="N606">INDEX($A$9:$F$1048576, $J606, $K606 )</f>
        <v>48414</v>
      </c>
      <c r="O606" t="str" cm="1">
        <f t="array" ref="O606">INDEX($B$9:$F$1048576, $J606, $K606 )</f>
        <v>공항철도제1차1-26</v>
      </c>
      <c r="P606" t="str" cm="1">
        <f t="array" ref="P606">IF( $L606, TRIM(_xll.IMDP("IR", $G$5&amp;$N606, $G$6)), "" )</f>
        <v/>
      </c>
      <c r="Q606" t="b" cm="1">
        <f t="array" ref="Q606">IF(
    $U$1=1, AND($P606&lt;&gt;"", $P606&lt;&gt;"...", $P606&lt;&gt;"입력오류"),
    IF(
        $U$18=1, AND($P606&lt;&gt;"", $P606&lt;&gt;"...", $P606&lt;&gt;"입력오류", ISNUMBER(FIND(INDEX($T$2:$T$7,$U$1),$P606))),
        IF(
            $U$17="기타", AND($P606&lt;&gt;"", $P606&lt;&gt;"...", $P606&lt;&gt;"입력오류", NOT(ISNUMBER(FIND($T$21:$T$34,$P606)))),
            AND($P606&lt;&gt;"", $P606&lt;&gt;"...", $P606&lt;&gt;"입력오류", $T$19=$P606)
        )
    )
)</f>
        <v>0</v>
      </c>
    </row>
    <row r="607" spans="1:17">
      <c r="A607" t="s">
        <v>1293</v>
      </c>
      <c r="B607" t="s">
        <v>1294</v>
      </c>
      <c r="C607" t="s">
        <v>10256</v>
      </c>
      <c r="D607" t="s">
        <v>10257</v>
      </c>
      <c r="I607">
        <f t="shared" si="28"/>
        <v>606</v>
      </c>
      <c r="J607">
        <f t="shared" si="29"/>
        <v>606</v>
      </c>
      <c r="K607">
        <f t="shared" si="27"/>
        <v>1</v>
      </c>
      <c r="L607" t="b">
        <f>COUNTIF($N$2:N607, N607)=1</f>
        <v>1</v>
      </c>
      <c r="M607" s="37">
        <f>IF( $Q607, MAX($M$1:M606)+1, 0)</f>
        <v>0</v>
      </c>
      <c r="N607" t="str" cm="1">
        <f t="array" ref="N607">INDEX($A$9:$F$1048576, $J607, $K607 )</f>
        <v>48452</v>
      </c>
      <c r="O607" t="str" cm="1">
        <f t="array" ref="O607">INDEX($B$9:$F$1048576, $J607, $K607 )</f>
        <v>엔에이치에프제4호B공공임대(유)</v>
      </c>
      <c r="P607" t="str" cm="1">
        <f t="array" ref="P607">IF( $L607, TRIM(_xll.IMDP("IR", $G$5&amp;$N607, $G$6)), "" )</f>
        <v/>
      </c>
      <c r="Q607" t="b" cm="1">
        <f t="array" ref="Q607">IF(
    $U$1=1, AND($P607&lt;&gt;"", $P607&lt;&gt;"...", $P607&lt;&gt;"입력오류"),
    IF(
        $U$18=1, AND($P607&lt;&gt;"", $P607&lt;&gt;"...", $P607&lt;&gt;"입력오류", ISNUMBER(FIND(INDEX($T$2:$T$7,$U$1),$P607))),
        IF(
            $U$17="기타", AND($P607&lt;&gt;"", $P607&lt;&gt;"...", $P607&lt;&gt;"입력오류", NOT(ISNUMBER(FIND($T$21:$T$34,$P607)))),
            AND($P607&lt;&gt;"", $P607&lt;&gt;"...", $P607&lt;&gt;"입력오류", $T$19=$P607)
        )
    )
)</f>
        <v>0</v>
      </c>
    </row>
    <row r="608" spans="1:17">
      <c r="A608" t="s">
        <v>1295</v>
      </c>
      <c r="B608" t="s">
        <v>1296</v>
      </c>
      <c r="C608" t="s">
        <v>10258</v>
      </c>
      <c r="D608" t="s">
        <v>10259</v>
      </c>
      <c r="I608">
        <f t="shared" si="28"/>
        <v>607</v>
      </c>
      <c r="J608">
        <f t="shared" si="29"/>
        <v>607</v>
      </c>
      <c r="K608">
        <f t="shared" si="27"/>
        <v>1</v>
      </c>
      <c r="L608" t="b">
        <f>COUNTIF($N$2:N608, N608)=1</f>
        <v>1</v>
      </c>
      <c r="M608" s="37">
        <f>IF( $Q608, MAX($M$1:M607)+1, 0)</f>
        <v>0</v>
      </c>
      <c r="N608" t="str" cm="1">
        <f t="array" ref="N608">INDEX($A$9:$F$1048576, $J608, $K608 )</f>
        <v>48455</v>
      </c>
      <c r="O608" t="str" cm="1">
        <f t="array" ref="O608">INDEX($B$9:$F$1048576, $J608, $K608 )</f>
        <v>산업기반신보제칠차1-1</v>
      </c>
      <c r="P608" t="str" cm="1">
        <f t="array" ref="P608">IF( $L608, TRIM(_xll.IMDP("IR", $G$5&amp;$N608, $G$6)), "" )</f>
        <v/>
      </c>
      <c r="Q608" t="b" cm="1">
        <f t="array" ref="Q608">IF(
    $U$1=1, AND($P608&lt;&gt;"", $P608&lt;&gt;"...", $P608&lt;&gt;"입력오류"),
    IF(
        $U$18=1, AND($P608&lt;&gt;"", $P608&lt;&gt;"...", $P608&lt;&gt;"입력오류", ISNUMBER(FIND(INDEX($T$2:$T$7,$U$1),$P608))),
        IF(
            $U$17="기타", AND($P608&lt;&gt;"", $P608&lt;&gt;"...", $P608&lt;&gt;"입력오류", NOT(ISNUMBER(FIND($T$21:$T$34,$P608)))),
            AND($P608&lt;&gt;"", $P608&lt;&gt;"...", $P608&lt;&gt;"입력오류", $T$19=$P608)
        )
    )
)</f>
        <v>0</v>
      </c>
    </row>
    <row r="609" spans="1:17">
      <c r="A609" t="s">
        <v>1297</v>
      </c>
      <c r="B609" t="s">
        <v>1298</v>
      </c>
      <c r="C609" t="s">
        <v>10260</v>
      </c>
      <c r="D609" t="s">
        <v>10261</v>
      </c>
      <c r="I609">
        <f t="shared" si="28"/>
        <v>608</v>
      </c>
      <c r="J609">
        <f t="shared" si="29"/>
        <v>608</v>
      </c>
      <c r="K609">
        <f t="shared" si="27"/>
        <v>1</v>
      </c>
      <c r="L609" t="b">
        <f>COUNTIF($N$2:N609, N609)=1</f>
        <v>1</v>
      </c>
      <c r="M609" s="37">
        <f>IF( $Q609, MAX($M$1:M608)+1, 0)</f>
        <v>0</v>
      </c>
      <c r="N609" t="str" cm="1">
        <f t="array" ref="N609">INDEX($A$9:$F$1048576, $J609, $K609 )</f>
        <v>48456</v>
      </c>
      <c r="O609" t="str" cm="1">
        <f t="array" ref="O609">INDEX($B$9:$F$1048576, $J609, $K609 )</f>
        <v>산업기반신보제칠차1-2</v>
      </c>
      <c r="P609" t="str" cm="1">
        <f t="array" ref="P609">IF( $L609, TRIM(_xll.IMDP("IR", $G$5&amp;$N609, $G$6)), "" )</f>
        <v/>
      </c>
      <c r="Q609" t="b" cm="1">
        <f t="array" ref="Q609">IF(
    $U$1=1, AND($P609&lt;&gt;"", $P609&lt;&gt;"...", $P609&lt;&gt;"입력오류"),
    IF(
        $U$18=1, AND($P609&lt;&gt;"", $P609&lt;&gt;"...", $P609&lt;&gt;"입력오류", ISNUMBER(FIND(INDEX($T$2:$T$7,$U$1),$P609))),
        IF(
            $U$17="기타", AND($P609&lt;&gt;"", $P609&lt;&gt;"...", $P609&lt;&gt;"입력오류", NOT(ISNUMBER(FIND($T$21:$T$34,$P609)))),
            AND($P609&lt;&gt;"", $P609&lt;&gt;"...", $P609&lt;&gt;"입력오류", $T$19=$P609)
        )
    )
)</f>
        <v>0</v>
      </c>
    </row>
    <row r="610" spans="1:17">
      <c r="A610" t="s">
        <v>1299</v>
      </c>
      <c r="B610" t="s">
        <v>1300</v>
      </c>
      <c r="C610" t="s">
        <v>10262</v>
      </c>
      <c r="D610" t="s">
        <v>10263</v>
      </c>
      <c r="I610">
        <f t="shared" si="28"/>
        <v>609</v>
      </c>
      <c r="J610">
        <f t="shared" si="29"/>
        <v>609</v>
      </c>
      <c r="K610">
        <f t="shared" si="27"/>
        <v>1</v>
      </c>
      <c r="L610" t="b">
        <f>COUNTIF($N$2:N610, N610)=1</f>
        <v>1</v>
      </c>
      <c r="M610" s="37">
        <f>IF( $Q610, MAX($M$1:M609)+1, 0)</f>
        <v>0</v>
      </c>
      <c r="N610" t="str" cm="1">
        <f t="array" ref="N610">INDEX($A$9:$F$1048576, $J610, $K610 )</f>
        <v>48457</v>
      </c>
      <c r="O610" t="str" cm="1">
        <f t="array" ref="O610">INDEX($B$9:$F$1048576, $J610, $K610 )</f>
        <v>산업기반신보제칠차1-3</v>
      </c>
      <c r="P610" t="str" cm="1">
        <f t="array" ref="P610">IF( $L610, TRIM(_xll.IMDP("IR", $G$5&amp;$N610, $G$6)), "" )</f>
        <v/>
      </c>
      <c r="Q610" t="b" cm="1">
        <f t="array" ref="Q610">IF(
    $U$1=1, AND($P610&lt;&gt;"", $P610&lt;&gt;"...", $P610&lt;&gt;"입력오류"),
    IF(
        $U$18=1, AND($P610&lt;&gt;"", $P610&lt;&gt;"...", $P610&lt;&gt;"입력오류", ISNUMBER(FIND(INDEX($T$2:$T$7,$U$1),$P610))),
        IF(
            $U$17="기타", AND($P610&lt;&gt;"", $P610&lt;&gt;"...", $P610&lt;&gt;"입력오류", NOT(ISNUMBER(FIND($T$21:$T$34,$P610)))),
            AND($P610&lt;&gt;"", $P610&lt;&gt;"...", $P610&lt;&gt;"입력오류", $T$19=$P610)
        )
    )
)</f>
        <v>0</v>
      </c>
    </row>
    <row r="611" spans="1:17">
      <c r="A611" t="s">
        <v>1301</v>
      </c>
      <c r="B611" t="s">
        <v>1302</v>
      </c>
      <c r="C611" t="s">
        <v>10264</v>
      </c>
      <c r="D611" t="s">
        <v>10265</v>
      </c>
      <c r="I611">
        <f t="shared" si="28"/>
        <v>610</v>
      </c>
      <c r="J611">
        <f t="shared" si="29"/>
        <v>610</v>
      </c>
      <c r="K611">
        <f t="shared" si="27"/>
        <v>1</v>
      </c>
      <c r="L611" t="b">
        <f>COUNTIF($N$2:N611, N611)=1</f>
        <v>1</v>
      </c>
      <c r="M611" s="37">
        <f>IF( $Q611, MAX($M$1:M610)+1, 0)</f>
        <v>0</v>
      </c>
      <c r="N611" t="str" cm="1">
        <f t="array" ref="N611">INDEX($A$9:$F$1048576, $J611, $K611 )</f>
        <v>48458</v>
      </c>
      <c r="O611" t="str" cm="1">
        <f t="array" ref="O611">INDEX($B$9:$F$1048576, $J611, $K611 )</f>
        <v>산업기반신보제칠차1-4</v>
      </c>
      <c r="P611" t="str" cm="1">
        <f t="array" ref="P611">IF( $L611, TRIM(_xll.IMDP("IR", $G$5&amp;$N611, $G$6)), "" )</f>
        <v/>
      </c>
      <c r="Q611" t="b" cm="1">
        <f t="array" ref="Q611">IF(
    $U$1=1, AND($P611&lt;&gt;"", $P611&lt;&gt;"...", $P611&lt;&gt;"입력오류"),
    IF(
        $U$18=1, AND($P611&lt;&gt;"", $P611&lt;&gt;"...", $P611&lt;&gt;"입력오류", ISNUMBER(FIND(INDEX($T$2:$T$7,$U$1),$P611))),
        IF(
            $U$17="기타", AND($P611&lt;&gt;"", $P611&lt;&gt;"...", $P611&lt;&gt;"입력오류", NOT(ISNUMBER(FIND($T$21:$T$34,$P611)))),
            AND($P611&lt;&gt;"", $P611&lt;&gt;"...", $P611&lt;&gt;"입력오류", $T$19=$P611)
        )
    )
)</f>
        <v>0</v>
      </c>
    </row>
    <row r="612" spans="1:17">
      <c r="A612" t="s">
        <v>1303</v>
      </c>
      <c r="B612" t="s">
        <v>1304</v>
      </c>
      <c r="C612" t="s">
        <v>10266</v>
      </c>
      <c r="D612" t="s">
        <v>10267</v>
      </c>
      <c r="I612">
        <f t="shared" si="28"/>
        <v>611</v>
      </c>
      <c r="J612">
        <f t="shared" si="29"/>
        <v>611</v>
      </c>
      <c r="K612">
        <f t="shared" si="27"/>
        <v>1</v>
      </c>
      <c r="L612" t="b">
        <f>COUNTIF($N$2:N612, N612)=1</f>
        <v>1</v>
      </c>
      <c r="M612" s="37">
        <f>IF( $Q612, MAX($M$1:M611)+1, 0)</f>
        <v>0</v>
      </c>
      <c r="N612" t="str" cm="1">
        <f t="array" ref="N612">INDEX($A$9:$F$1048576, $J612, $K612 )</f>
        <v>48459</v>
      </c>
      <c r="O612" t="str" cm="1">
        <f t="array" ref="O612">INDEX($B$9:$F$1048576, $J612, $K612 )</f>
        <v>산업기반신보제칠차1-5</v>
      </c>
      <c r="P612" t="str" cm="1">
        <f t="array" ref="P612">IF( $L612, TRIM(_xll.IMDP("IR", $G$5&amp;$N612, $G$6)), "" )</f>
        <v/>
      </c>
      <c r="Q612" t="b" cm="1">
        <f t="array" ref="Q612">IF(
    $U$1=1, AND($P612&lt;&gt;"", $P612&lt;&gt;"...", $P612&lt;&gt;"입력오류"),
    IF(
        $U$18=1, AND($P612&lt;&gt;"", $P612&lt;&gt;"...", $P612&lt;&gt;"입력오류", ISNUMBER(FIND(INDEX($T$2:$T$7,$U$1),$P612))),
        IF(
            $U$17="기타", AND($P612&lt;&gt;"", $P612&lt;&gt;"...", $P612&lt;&gt;"입력오류", NOT(ISNUMBER(FIND($T$21:$T$34,$P612)))),
            AND($P612&lt;&gt;"", $P612&lt;&gt;"...", $P612&lt;&gt;"입력오류", $T$19=$P612)
        )
    )
)</f>
        <v>0</v>
      </c>
    </row>
    <row r="613" spans="1:17">
      <c r="A613" t="s">
        <v>1305</v>
      </c>
      <c r="B613" t="s">
        <v>1306</v>
      </c>
      <c r="C613" t="s">
        <v>10268</v>
      </c>
      <c r="D613" t="s">
        <v>10269</v>
      </c>
      <c r="I613">
        <f t="shared" si="28"/>
        <v>612</v>
      </c>
      <c r="J613">
        <f t="shared" si="29"/>
        <v>612</v>
      </c>
      <c r="K613">
        <f t="shared" si="27"/>
        <v>1</v>
      </c>
      <c r="L613" t="b">
        <f>COUNTIF($N$2:N613, N613)=1</f>
        <v>1</v>
      </c>
      <c r="M613" s="37">
        <f>IF( $Q613, MAX($M$1:M612)+1, 0)</f>
        <v>0</v>
      </c>
      <c r="N613" t="str" cm="1">
        <f t="array" ref="N613">INDEX($A$9:$F$1048576, $J613, $K613 )</f>
        <v>48460</v>
      </c>
      <c r="O613" t="str" cm="1">
        <f t="array" ref="O613">INDEX($B$9:$F$1048576, $J613, $K613 )</f>
        <v>산업기반신보제칠차1-6</v>
      </c>
      <c r="P613" t="str" cm="1">
        <f t="array" ref="P613">IF( $L613, TRIM(_xll.IMDP("IR", $G$5&amp;$N613, $G$6)), "" )</f>
        <v/>
      </c>
      <c r="Q613" t="b" cm="1">
        <f t="array" ref="Q613">IF(
    $U$1=1, AND($P613&lt;&gt;"", $P613&lt;&gt;"...", $P613&lt;&gt;"입력오류"),
    IF(
        $U$18=1, AND($P613&lt;&gt;"", $P613&lt;&gt;"...", $P613&lt;&gt;"입력오류", ISNUMBER(FIND(INDEX($T$2:$T$7,$U$1),$P613))),
        IF(
            $U$17="기타", AND($P613&lt;&gt;"", $P613&lt;&gt;"...", $P613&lt;&gt;"입력오류", NOT(ISNUMBER(FIND($T$21:$T$34,$P613)))),
            AND($P613&lt;&gt;"", $P613&lt;&gt;"...", $P613&lt;&gt;"입력오류", $T$19=$P613)
        )
    )
)</f>
        <v>0</v>
      </c>
    </row>
    <row r="614" spans="1:17">
      <c r="A614" t="s">
        <v>1307</v>
      </c>
      <c r="B614" t="s">
        <v>1308</v>
      </c>
      <c r="C614" t="s">
        <v>10270</v>
      </c>
      <c r="D614" t="s">
        <v>10271</v>
      </c>
      <c r="I614">
        <f t="shared" si="28"/>
        <v>613</v>
      </c>
      <c r="J614">
        <f t="shared" si="29"/>
        <v>613</v>
      </c>
      <c r="K614">
        <f t="shared" si="27"/>
        <v>1</v>
      </c>
      <c r="L614" t="b">
        <f>COUNTIF($N$2:N614, N614)=1</f>
        <v>1</v>
      </c>
      <c r="M614" s="37">
        <f>IF( $Q614, MAX($M$1:M613)+1, 0)</f>
        <v>0</v>
      </c>
      <c r="N614" t="str" cm="1">
        <f t="array" ref="N614">INDEX($A$9:$F$1048576, $J614, $K614 )</f>
        <v>48461</v>
      </c>
      <c r="O614" t="str" cm="1">
        <f t="array" ref="O614">INDEX($B$9:$F$1048576, $J614, $K614 )</f>
        <v>산업기반신보제칠차1-7</v>
      </c>
      <c r="P614" t="str" cm="1">
        <f t="array" ref="P614">IF( $L614, TRIM(_xll.IMDP("IR", $G$5&amp;$N614, $G$6)), "" )</f>
        <v/>
      </c>
      <c r="Q614" t="b" cm="1">
        <f t="array" ref="Q614">IF(
    $U$1=1, AND($P614&lt;&gt;"", $P614&lt;&gt;"...", $P614&lt;&gt;"입력오류"),
    IF(
        $U$18=1, AND($P614&lt;&gt;"", $P614&lt;&gt;"...", $P614&lt;&gt;"입력오류", ISNUMBER(FIND(INDEX($T$2:$T$7,$U$1),$P614))),
        IF(
            $U$17="기타", AND($P614&lt;&gt;"", $P614&lt;&gt;"...", $P614&lt;&gt;"입력오류", NOT(ISNUMBER(FIND($T$21:$T$34,$P614)))),
            AND($P614&lt;&gt;"", $P614&lt;&gt;"...", $P614&lt;&gt;"입력오류", $T$19=$P614)
        )
    )
)</f>
        <v>0</v>
      </c>
    </row>
    <row r="615" spans="1:17">
      <c r="A615" t="s">
        <v>1309</v>
      </c>
      <c r="B615" t="s">
        <v>1310</v>
      </c>
      <c r="C615" t="s">
        <v>10272</v>
      </c>
      <c r="D615" t="s">
        <v>10273</v>
      </c>
      <c r="I615">
        <f t="shared" si="28"/>
        <v>614</v>
      </c>
      <c r="J615">
        <f t="shared" si="29"/>
        <v>614</v>
      </c>
      <c r="K615">
        <f t="shared" si="27"/>
        <v>1</v>
      </c>
      <c r="L615" t="b">
        <f>COUNTIF($N$2:N615, N615)=1</f>
        <v>1</v>
      </c>
      <c r="M615" s="37">
        <f>IF( $Q615, MAX($M$1:M614)+1, 0)</f>
        <v>0</v>
      </c>
      <c r="N615" t="str" cm="1">
        <f t="array" ref="N615">INDEX($A$9:$F$1048576, $J615, $K615 )</f>
        <v>48462</v>
      </c>
      <c r="O615" t="str" cm="1">
        <f t="array" ref="O615">INDEX($B$9:$F$1048576, $J615, $K615 )</f>
        <v>산업기반신보제칠차1-8</v>
      </c>
      <c r="P615" t="str" cm="1">
        <f t="array" ref="P615">IF( $L615, TRIM(_xll.IMDP("IR", $G$5&amp;$N615, $G$6)), "" )</f>
        <v/>
      </c>
      <c r="Q615" t="b" cm="1">
        <f t="array" ref="Q615">IF(
    $U$1=1, AND($P615&lt;&gt;"", $P615&lt;&gt;"...", $P615&lt;&gt;"입력오류"),
    IF(
        $U$18=1, AND($P615&lt;&gt;"", $P615&lt;&gt;"...", $P615&lt;&gt;"입력오류", ISNUMBER(FIND(INDEX($T$2:$T$7,$U$1),$P615))),
        IF(
            $U$17="기타", AND($P615&lt;&gt;"", $P615&lt;&gt;"...", $P615&lt;&gt;"입력오류", NOT(ISNUMBER(FIND($T$21:$T$34,$P615)))),
            AND($P615&lt;&gt;"", $P615&lt;&gt;"...", $P615&lt;&gt;"입력오류", $T$19=$P615)
        )
    )
)</f>
        <v>0</v>
      </c>
    </row>
    <row r="616" spans="1:17">
      <c r="A616" t="s">
        <v>1311</v>
      </c>
      <c r="B616" t="s">
        <v>1312</v>
      </c>
      <c r="C616" t="s">
        <v>10274</v>
      </c>
      <c r="D616" t="s">
        <v>10275</v>
      </c>
      <c r="I616">
        <f t="shared" si="28"/>
        <v>615</v>
      </c>
      <c r="J616">
        <f t="shared" si="29"/>
        <v>615</v>
      </c>
      <c r="K616">
        <f t="shared" si="27"/>
        <v>1</v>
      </c>
      <c r="L616" t="b">
        <f>COUNTIF($N$2:N616, N616)=1</f>
        <v>1</v>
      </c>
      <c r="M616" s="37">
        <f>IF( $Q616, MAX($M$1:M615)+1, 0)</f>
        <v>0</v>
      </c>
      <c r="N616" t="str" cm="1">
        <f t="array" ref="N616">INDEX($A$9:$F$1048576, $J616, $K616 )</f>
        <v>48463</v>
      </c>
      <c r="O616" t="str" cm="1">
        <f t="array" ref="O616">INDEX($B$9:$F$1048576, $J616, $K616 )</f>
        <v>산업기반신보제칠차1-9</v>
      </c>
      <c r="P616" t="str" cm="1">
        <f t="array" ref="P616">IF( $L616, TRIM(_xll.IMDP("IR", $G$5&amp;$N616, $G$6)), "" )</f>
        <v/>
      </c>
      <c r="Q616" t="b" cm="1">
        <f t="array" ref="Q616">IF(
    $U$1=1, AND($P616&lt;&gt;"", $P616&lt;&gt;"...", $P616&lt;&gt;"입력오류"),
    IF(
        $U$18=1, AND($P616&lt;&gt;"", $P616&lt;&gt;"...", $P616&lt;&gt;"입력오류", ISNUMBER(FIND(INDEX($T$2:$T$7,$U$1),$P616))),
        IF(
            $U$17="기타", AND($P616&lt;&gt;"", $P616&lt;&gt;"...", $P616&lt;&gt;"입력오류", NOT(ISNUMBER(FIND($T$21:$T$34,$P616)))),
            AND($P616&lt;&gt;"", $P616&lt;&gt;"...", $P616&lt;&gt;"입력오류", $T$19=$P616)
        )
    )
)</f>
        <v>0</v>
      </c>
    </row>
    <row r="617" spans="1:17">
      <c r="A617" t="s">
        <v>1313</v>
      </c>
      <c r="B617" t="s">
        <v>1314</v>
      </c>
      <c r="C617" t="s">
        <v>10276</v>
      </c>
      <c r="D617" t="s">
        <v>10277</v>
      </c>
      <c r="I617">
        <f t="shared" si="28"/>
        <v>616</v>
      </c>
      <c r="J617">
        <f t="shared" si="29"/>
        <v>616</v>
      </c>
      <c r="K617">
        <f t="shared" si="27"/>
        <v>1</v>
      </c>
      <c r="L617" t="b">
        <f>COUNTIF($N$2:N617, N617)=1</f>
        <v>1</v>
      </c>
      <c r="M617" s="37">
        <f>IF( $Q617, MAX($M$1:M616)+1, 0)</f>
        <v>0</v>
      </c>
      <c r="N617" t="str" cm="1">
        <f t="array" ref="N617">INDEX($A$9:$F$1048576, $J617, $K617 )</f>
        <v>48464</v>
      </c>
      <c r="O617" t="str" cm="1">
        <f t="array" ref="O617">INDEX($B$9:$F$1048576, $J617, $K617 )</f>
        <v>산업기반신보제칠차1-10</v>
      </c>
      <c r="P617" t="str" cm="1">
        <f t="array" ref="P617">IF( $L617, TRIM(_xll.IMDP("IR", $G$5&amp;$N617, $G$6)), "" )</f>
        <v/>
      </c>
      <c r="Q617" t="b" cm="1">
        <f t="array" ref="Q617">IF(
    $U$1=1, AND($P617&lt;&gt;"", $P617&lt;&gt;"...", $P617&lt;&gt;"입력오류"),
    IF(
        $U$18=1, AND($P617&lt;&gt;"", $P617&lt;&gt;"...", $P617&lt;&gt;"입력오류", ISNUMBER(FIND(INDEX($T$2:$T$7,$U$1),$P617))),
        IF(
            $U$17="기타", AND($P617&lt;&gt;"", $P617&lt;&gt;"...", $P617&lt;&gt;"입력오류", NOT(ISNUMBER(FIND($T$21:$T$34,$P617)))),
            AND($P617&lt;&gt;"", $P617&lt;&gt;"...", $P617&lt;&gt;"입력오류", $T$19=$P617)
        )
    )
)</f>
        <v>0</v>
      </c>
    </row>
    <row r="618" spans="1:17">
      <c r="A618" t="s">
        <v>1315</v>
      </c>
      <c r="B618" t="s">
        <v>1316</v>
      </c>
      <c r="C618" t="s">
        <v>10278</v>
      </c>
      <c r="D618" t="s">
        <v>10279</v>
      </c>
      <c r="I618">
        <f t="shared" si="28"/>
        <v>617</v>
      </c>
      <c r="J618">
        <f t="shared" si="29"/>
        <v>617</v>
      </c>
      <c r="K618">
        <f t="shared" si="27"/>
        <v>1</v>
      </c>
      <c r="L618" t="b">
        <f>COUNTIF($N$2:N618, N618)=1</f>
        <v>1</v>
      </c>
      <c r="M618" s="37">
        <f>IF( $Q618, MAX($M$1:M617)+1, 0)</f>
        <v>0</v>
      </c>
      <c r="N618" t="str" cm="1">
        <f t="array" ref="N618">INDEX($A$9:$F$1048576, $J618, $K618 )</f>
        <v>48465</v>
      </c>
      <c r="O618" t="str" cm="1">
        <f t="array" ref="O618">INDEX($B$9:$F$1048576, $J618, $K618 )</f>
        <v>산업기반신보제칠차1-11</v>
      </c>
      <c r="P618" t="str" cm="1">
        <f t="array" ref="P618">IF( $L618, TRIM(_xll.IMDP("IR", $G$5&amp;$N618, $G$6)), "" )</f>
        <v/>
      </c>
      <c r="Q618" t="b" cm="1">
        <f t="array" ref="Q618">IF(
    $U$1=1, AND($P618&lt;&gt;"", $P618&lt;&gt;"...", $P618&lt;&gt;"입력오류"),
    IF(
        $U$18=1, AND($P618&lt;&gt;"", $P618&lt;&gt;"...", $P618&lt;&gt;"입력오류", ISNUMBER(FIND(INDEX($T$2:$T$7,$U$1),$P618))),
        IF(
            $U$17="기타", AND($P618&lt;&gt;"", $P618&lt;&gt;"...", $P618&lt;&gt;"입력오류", NOT(ISNUMBER(FIND($T$21:$T$34,$P618)))),
            AND($P618&lt;&gt;"", $P618&lt;&gt;"...", $P618&lt;&gt;"입력오류", $T$19=$P618)
        )
    )
)</f>
        <v>0</v>
      </c>
    </row>
    <row r="619" spans="1:17">
      <c r="A619" t="s">
        <v>1317</v>
      </c>
      <c r="B619" t="s">
        <v>1318</v>
      </c>
      <c r="C619" t="s">
        <v>10280</v>
      </c>
      <c r="D619" t="s">
        <v>10281</v>
      </c>
      <c r="I619">
        <f t="shared" si="28"/>
        <v>618</v>
      </c>
      <c r="J619">
        <f t="shared" si="29"/>
        <v>618</v>
      </c>
      <c r="K619">
        <f t="shared" si="27"/>
        <v>1</v>
      </c>
      <c r="L619" t="b">
        <f>COUNTIF($N$2:N619, N619)=1</f>
        <v>1</v>
      </c>
      <c r="M619" s="37">
        <f>IF( $Q619, MAX($M$1:M618)+1, 0)</f>
        <v>0</v>
      </c>
      <c r="N619" t="str" cm="1">
        <f t="array" ref="N619">INDEX($A$9:$F$1048576, $J619, $K619 )</f>
        <v>48466</v>
      </c>
      <c r="O619" t="str" cm="1">
        <f t="array" ref="O619">INDEX($B$9:$F$1048576, $J619, $K619 )</f>
        <v>산업기반신보제칠차1-12</v>
      </c>
      <c r="P619" t="str" cm="1">
        <f t="array" ref="P619">IF( $L619, TRIM(_xll.IMDP("IR", $G$5&amp;$N619, $G$6)), "" )</f>
        <v/>
      </c>
      <c r="Q619" t="b" cm="1">
        <f t="array" ref="Q619">IF(
    $U$1=1, AND($P619&lt;&gt;"", $P619&lt;&gt;"...", $P619&lt;&gt;"입력오류"),
    IF(
        $U$18=1, AND($P619&lt;&gt;"", $P619&lt;&gt;"...", $P619&lt;&gt;"입력오류", ISNUMBER(FIND(INDEX($T$2:$T$7,$U$1),$P619))),
        IF(
            $U$17="기타", AND($P619&lt;&gt;"", $P619&lt;&gt;"...", $P619&lt;&gt;"입력오류", NOT(ISNUMBER(FIND($T$21:$T$34,$P619)))),
            AND($P619&lt;&gt;"", $P619&lt;&gt;"...", $P619&lt;&gt;"입력오류", $T$19=$P619)
        )
    )
)</f>
        <v>0</v>
      </c>
    </row>
    <row r="620" spans="1:17">
      <c r="A620" t="s">
        <v>1319</v>
      </c>
      <c r="B620" t="s">
        <v>1320</v>
      </c>
      <c r="C620" t="s">
        <v>10282</v>
      </c>
      <c r="D620" t="s">
        <v>10283</v>
      </c>
      <c r="I620">
        <f t="shared" si="28"/>
        <v>619</v>
      </c>
      <c r="J620">
        <f t="shared" si="29"/>
        <v>619</v>
      </c>
      <c r="K620">
        <f t="shared" si="27"/>
        <v>1</v>
      </c>
      <c r="L620" t="b">
        <f>COUNTIF($N$2:N620, N620)=1</f>
        <v>1</v>
      </c>
      <c r="M620" s="37">
        <f>IF( $Q620, MAX($M$1:M619)+1, 0)</f>
        <v>0</v>
      </c>
      <c r="N620" t="str" cm="1">
        <f t="array" ref="N620">INDEX($A$9:$F$1048576, $J620, $K620 )</f>
        <v>48467</v>
      </c>
      <c r="O620" t="str" cm="1">
        <f t="array" ref="O620">INDEX($B$9:$F$1048576, $J620, $K620 )</f>
        <v>산업기반신보제칠차1-13</v>
      </c>
      <c r="P620" t="str" cm="1">
        <f t="array" ref="P620">IF( $L620, TRIM(_xll.IMDP("IR", $G$5&amp;$N620, $G$6)), "" )</f>
        <v/>
      </c>
      <c r="Q620" t="b" cm="1">
        <f t="array" ref="Q620">IF(
    $U$1=1, AND($P620&lt;&gt;"", $P620&lt;&gt;"...", $P620&lt;&gt;"입력오류"),
    IF(
        $U$18=1, AND($P620&lt;&gt;"", $P620&lt;&gt;"...", $P620&lt;&gt;"입력오류", ISNUMBER(FIND(INDEX($T$2:$T$7,$U$1),$P620))),
        IF(
            $U$17="기타", AND($P620&lt;&gt;"", $P620&lt;&gt;"...", $P620&lt;&gt;"입력오류", NOT(ISNUMBER(FIND($T$21:$T$34,$P620)))),
            AND($P620&lt;&gt;"", $P620&lt;&gt;"...", $P620&lt;&gt;"입력오류", $T$19=$P620)
        )
    )
)</f>
        <v>0</v>
      </c>
    </row>
    <row r="621" spans="1:17">
      <c r="A621" t="s">
        <v>1321</v>
      </c>
      <c r="B621" t="s">
        <v>1322</v>
      </c>
      <c r="C621" t="s">
        <v>10284</v>
      </c>
      <c r="D621" t="s">
        <v>10285</v>
      </c>
      <c r="I621">
        <f t="shared" si="28"/>
        <v>620</v>
      </c>
      <c r="J621">
        <f t="shared" si="29"/>
        <v>620</v>
      </c>
      <c r="K621">
        <f t="shared" si="27"/>
        <v>1</v>
      </c>
      <c r="L621" t="b">
        <f>COUNTIF($N$2:N621, N621)=1</f>
        <v>1</v>
      </c>
      <c r="M621" s="37">
        <f>IF( $Q621, MAX($M$1:M620)+1, 0)</f>
        <v>0</v>
      </c>
      <c r="N621" t="str" cm="1">
        <f t="array" ref="N621">INDEX($A$9:$F$1048576, $J621, $K621 )</f>
        <v>48468</v>
      </c>
      <c r="O621" t="str" cm="1">
        <f t="array" ref="O621">INDEX($B$9:$F$1048576, $J621, $K621 )</f>
        <v>산업기반신보제칠차1-14</v>
      </c>
      <c r="P621" t="str" cm="1">
        <f t="array" ref="P621">IF( $L621, TRIM(_xll.IMDP("IR", $G$5&amp;$N621, $G$6)), "" )</f>
        <v/>
      </c>
      <c r="Q621" t="b" cm="1">
        <f t="array" ref="Q621">IF(
    $U$1=1, AND($P621&lt;&gt;"", $P621&lt;&gt;"...", $P621&lt;&gt;"입력오류"),
    IF(
        $U$18=1, AND($P621&lt;&gt;"", $P621&lt;&gt;"...", $P621&lt;&gt;"입력오류", ISNUMBER(FIND(INDEX($T$2:$T$7,$U$1),$P621))),
        IF(
            $U$17="기타", AND($P621&lt;&gt;"", $P621&lt;&gt;"...", $P621&lt;&gt;"입력오류", NOT(ISNUMBER(FIND($T$21:$T$34,$P621)))),
            AND($P621&lt;&gt;"", $P621&lt;&gt;"...", $P621&lt;&gt;"입력오류", $T$19=$P621)
        )
    )
)</f>
        <v>0</v>
      </c>
    </row>
    <row r="622" spans="1:17">
      <c r="A622" t="s">
        <v>1323</v>
      </c>
      <c r="B622" t="s">
        <v>1324</v>
      </c>
      <c r="C622" t="s">
        <v>10286</v>
      </c>
      <c r="D622" t="s">
        <v>10287</v>
      </c>
      <c r="I622">
        <f t="shared" si="28"/>
        <v>621</v>
      </c>
      <c r="J622">
        <f t="shared" si="29"/>
        <v>621</v>
      </c>
      <c r="K622">
        <f t="shared" si="27"/>
        <v>1</v>
      </c>
      <c r="L622" t="b">
        <f>COUNTIF($N$2:N622, N622)=1</f>
        <v>1</v>
      </c>
      <c r="M622" s="37">
        <f>IF( $Q622, MAX($M$1:M621)+1, 0)</f>
        <v>0</v>
      </c>
      <c r="N622" t="str" cm="1">
        <f t="array" ref="N622">INDEX($A$9:$F$1048576, $J622, $K622 )</f>
        <v>48655</v>
      </c>
      <c r="O622" t="str" cm="1">
        <f t="array" ref="O622">INDEX($B$9:$F$1048576, $J622, $K622 )</f>
        <v>주택금융공사MBS2015-21(1-6)</v>
      </c>
      <c r="P622" t="str" cm="1">
        <f t="array" ref="P622">IF( $L622, TRIM(_xll.IMDP("IR", $G$5&amp;$N622, $G$6)), "" )</f>
        <v/>
      </c>
      <c r="Q622" t="b" cm="1">
        <f t="array" ref="Q622">IF(
    $U$1=1, AND($P622&lt;&gt;"", $P622&lt;&gt;"...", $P622&lt;&gt;"입력오류"),
    IF(
        $U$18=1, AND($P622&lt;&gt;"", $P622&lt;&gt;"...", $P622&lt;&gt;"입력오류", ISNUMBER(FIND(INDEX($T$2:$T$7,$U$1),$P622))),
        IF(
            $U$17="기타", AND($P622&lt;&gt;"", $P622&lt;&gt;"...", $P622&lt;&gt;"입력오류", NOT(ISNUMBER(FIND($T$21:$T$34,$P622)))),
            AND($P622&lt;&gt;"", $P622&lt;&gt;"...", $P622&lt;&gt;"입력오류", $T$19=$P622)
        )
    )
)</f>
        <v>0</v>
      </c>
    </row>
    <row r="623" spans="1:17">
      <c r="A623" t="s">
        <v>1325</v>
      </c>
      <c r="B623" t="s">
        <v>1326</v>
      </c>
      <c r="C623" t="s">
        <v>10288</v>
      </c>
      <c r="D623" t="s">
        <v>10289</v>
      </c>
      <c r="I623">
        <f t="shared" si="28"/>
        <v>622</v>
      </c>
      <c r="J623">
        <f t="shared" si="29"/>
        <v>622</v>
      </c>
      <c r="K623">
        <f t="shared" si="27"/>
        <v>1</v>
      </c>
      <c r="L623" t="b">
        <f>COUNTIF($N$2:N623, N623)=1</f>
        <v>1</v>
      </c>
      <c r="M623" s="37">
        <f>IF( $Q623, MAX($M$1:M622)+1, 0)</f>
        <v>0</v>
      </c>
      <c r="N623" t="str" cm="1">
        <f t="array" ref="N623">INDEX($A$9:$F$1048576, $J623, $K623 )</f>
        <v>48656</v>
      </c>
      <c r="O623" t="str" cm="1">
        <f t="array" ref="O623">INDEX($B$9:$F$1048576, $J623, $K623 )</f>
        <v>주택금융공사MBS2015-21(1-7)</v>
      </c>
      <c r="P623" t="str" cm="1">
        <f t="array" ref="P623">IF( $L623, TRIM(_xll.IMDP("IR", $G$5&amp;$N623, $G$6)), "" )</f>
        <v/>
      </c>
      <c r="Q623" t="b" cm="1">
        <f t="array" ref="Q623">IF(
    $U$1=1, AND($P623&lt;&gt;"", $P623&lt;&gt;"...", $P623&lt;&gt;"입력오류"),
    IF(
        $U$18=1, AND($P623&lt;&gt;"", $P623&lt;&gt;"...", $P623&lt;&gt;"입력오류", ISNUMBER(FIND(INDEX($T$2:$T$7,$U$1),$P623))),
        IF(
            $U$17="기타", AND($P623&lt;&gt;"", $P623&lt;&gt;"...", $P623&lt;&gt;"입력오류", NOT(ISNUMBER(FIND($T$21:$T$34,$P623)))),
            AND($P623&lt;&gt;"", $P623&lt;&gt;"...", $P623&lt;&gt;"입력오류", $T$19=$P623)
        )
    )
)</f>
        <v>0</v>
      </c>
    </row>
    <row r="624" spans="1:17">
      <c r="A624" t="s">
        <v>1327</v>
      </c>
      <c r="B624" t="s">
        <v>1328</v>
      </c>
      <c r="C624" t="s">
        <v>10290</v>
      </c>
      <c r="D624" t="s">
        <v>10291</v>
      </c>
      <c r="I624">
        <f t="shared" si="28"/>
        <v>623</v>
      </c>
      <c r="J624">
        <f t="shared" si="29"/>
        <v>623</v>
      </c>
      <c r="K624">
        <f t="shared" si="27"/>
        <v>1</v>
      </c>
      <c r="L624" t="b">
        <f>COUNTIF($N$2:N624, N624)=1</f>
        <v>1</v>
      </c>
      <c r="M624" s="37">
        <f>IF( $Q624, MAX($M$1:M623)+1, 0)</f>
        <v>0</v>
      </c>
      <c r="N624" t="str" cm="1">
        <f t="array" ref="N624">INDEX($A$9:$F$1048576, $J624, $K624 )</f>
        <v>48657</v>
      </c>
      <c r="O624" t="str" cm="1">
        <f t="array" ref="O624">INDEX($B$9:$F$1048576, $J624, $K624 )</f>
        <v>주택금융공사MBS2015-21(1-8)</v>
      </c>
      <c r="P624" t="str" cm="1">
        <f t="array" ref="P624">IF( $L624, TRIM(_xll.IMDP("IR", $G$5&amp;$N624, $G$6)), "" )</f>
        <v/>
      </c>
      <c r="Q624" t="b" cm="1">
        <f t="array" ref="Q624">IF(
    $U$1=1, AND($P624&lt;&gt;"", $P624&lt;&gt;"...", $P624&lt;&gt;"입력오류"),
    IF(
        $U$18=1, AND($P624&lt;&gt;"", $P624&lt;&gt;"...", $P624&lt;&gt;"입력오류", ISNUMBER(FIND(INDEX($T$2:$T$7,$U$1),$P624))),
        IF(
            $U$17="기타", AND($P624&lt;&gt;"", $P624&lt;&gt;"...", $P624&lt;&gt;"입력오류", NOT(ISNUMBER(FIND($T$21:$T$34,$P624)))),
            AND($P624&lt;&gt;"", $P624&lt;&gt;"...", $P624&lt;&gt;"입력오류", $T$19=$P624)
        )
    )
)</f>
        <v>0</v>
      </c>
    </row>
    <row r="625" spans="1:17">
      <c r="A625" t="s">
        <v>1329</v>
      </c>
      <c r="B625" t="s">
        <v>1330</v>
      </c>
      <c r="C625" t="s">
        <v>10292</v>
      </c>
      <c r="D625" t="s">
        <v>10293</v>
      </c>
      <c r="I625">
        <f t="shared" si="28"/>
        <v>624</v>
      </c>
      <c r="J625">
        <f t="shared" si="29"/>
        <v>624</v>
      </c>
      <c r="K625">
        <f t="shared" si="27"/>
        <v>1</v>
      </c>
      <c r="L625" t="b">
        <f>COUNTIF($N$2:N625, N625)=1</f>
        <v>1</v>
      </c>
      <c r="M625" s="37">
        <f>IF( $Q625, MAX($M$1:M624)+1, 0)</f>
        <v>0</v>
      </c>
      <c r="N625" t="str" cm="1">
        <f t="array" ref="N625">INDEX($A$9:$F$1048576, $J625, $K625 )</f>
        <v>48709</v>
      </c>
      <c r="O625" t="str" cm="1">
        <f t="array" ref="O625">INDEX($B$9:$F$1048576, $J625, $K625 )</f>
        <v>우리산업</v>
      </c>
      <c r="P625" t="str" cm="1">
        <f t="array" ref="P625">IF( $L625, TRIM(_xll.IMDP("IR", $G$5&amp;$N625, $G$6)), "" )</f>
        <v/>
      </c>
      <c r="Q625" t="b" cm="1">
        <f t="array" ref="Q625">IF(
    $U$1=1, AND($P625&lt;&gt;"", $P625&lt;&gt;"...", $P625&lt;&gt;"입력오류"),
    IF(
        $U$18=1, AND($P625&lt;&gt;"", $P625&lt;&gt;"...", $P625&lt;&gt;"입력오류", ISNUMBER(FIND(INDEX($T$2:$T$7,$U$1),$P625))),
        IF(
            $U$17="기타", AND($P625&lt;&gt;"", $P625&lt;&gt;"...", $P625&lt;&gt;"입력오류", NOT(ISNUMBER(FIND($T$21:$T$34,$P625)))),
            AND($P625&lt;&gt;"", $P625&lt;&gt;"...", $P625&lt;&gt;"입력오류", $T$19=$P625)
        )
    )
)</f>
        <v>0</v>
      </c>
    </row>
    <row r="626" spans="1:17">
      <c r="A626" t="s">
        <v>1331</v>
      </c>
      <c r="B626" t="s">
        <v>1332</v>
      </c>
      <c r="C626" t="s">
        <v>10294</v>
      </c>
      <c r="D626" t="s">
        <v>10295</v>
      </c>
      <c r="I626">
        <f t="shared" si="28"/>
        <v>625</v>
      </c>
      <c r="J626">
        <f t="shared" si="29"/>
        <v>625</v>
      </c>
      <c r="K626">
        <f t="shared" si="27"/>
        <v>1</v>
      </c>
      <c r="L626" t="b">
        <f>COUNTIF($N$2:N626, N626)=1</f>
        <v>1</v>
      </c>
      <c r="M626" s="37">
        <f>IF( $Q626, MAX($M$1:M625)+1, 0)</f>
        <v>0</v>
      </c>
      <c r="N626" t="str" cm="1">
        <f t="array" ref="N626">INDEX($A$9:$F$1048576, $J626, $K626 )</f>
        <v>48878</v>
      </c>
      <c r="O626" t="str" cm="1">
        <f t="array" ref="O626">INDEX($B$9:$F$1048576, $J626, $K626 )</f>
        <v>주택금융공사MBS2015-23(1-6)</v>
      </c>
      <c r="P626" t="str" cm="1">
        <f t="array" ref="P626">IF( $L626, TRIM(_xll.IMDP("IR", $G$5&amp;$N626, $G$6)), "" )</f>
        <v/>
      </c>
      <c r="Q626" t="b" cm="1">
        <f t="array" ref="Q626">IF(
    $U$1=1, AND($P626&lt;&gt;"", $P626&lt;&gt;"...", $P626&lt;&gt;"입력오류"),
    IF(
        $U$18=1, AND($P626&lt;&gt;"", $P626&lt;&gt;"...", $P626&lt;&gt;"입력오류", ISNUMBER(FIND(INDEX($T$2:$T$7,$U$1),$P626))),
        IF(
            $U$17="기타", AND($P626&lt;&gt;"", $P626&lt;&gt;"...", $P626&lt;&gt;"입력오류", NOT(ISNUMBER(FIND($T$21:$T$34,$P626)))),
            AND($P626&lt;&gt;"", $P626&lt;&gt;"...", $P626&lt;&gt;"입력오류", $T$19=$P626)
        )
    )
)</f>
        <v>0</v>
      </c>
    </row>
    <row r="627" spans="1:17">
      <c r="A627" t="s">
        <v>1333</v>
      </c>
      <c r="B627" t="s">
        <v>1334</v>
      </c>
      <c r="C627" t="s">
        <v>10296</v>
      </c>
      <c r="D627" t="s">
        <v>10297</v>
      </c>
      <c r="I627">
        <f t="shared" si="28"/>
        <v>626</v>
      </c>
      <c r="J627">
        <f t="shared" si="29"/>
        <v>626</v>
      </c>
      <c r="K627">
        <f t="shared" si="27"/>
        <v>1</v>
      </c>
      <c r="L627" t="b">
        <f>COUNTIF($N$2:N627, N627)=1</f>
        <v>1</v>
      </c>
      <c r="M627" s="37">
        <f>IF( $Q627, MAX($M$1:M626)+1, 0)</f>
        <v>0</v>
      </c>
      <c r="N627" t="str" cm="1">
        <f t="array" ref="N627">INDEX($A$9:$F$1048576, $J627, $K627 )</f>
        <v>48879</v>
      </c>
      <c r="O627" t="str" cm="1">
        <f t="array" ref="O627">INDEX($B$9:$F$1048576, $J627, $K627 )</f>
        <v>주택금융공사MBS2015-23(1-7)</v>
      </c>
      <c r="P627" t="str" cm="1">
        <f t="array" ref="P627">IF( $L627, TRIM(_xll.IMDP("IR", $G$5&amp;$N627, $G$6)), "" )</f>
        <v/>
      </c>
      <c r="Q627" t="b" cm="1">
        <f t="array" ref="Q627">IF(
    $U$1=1, AND($P627&lt;&gt;"", $P627&lt;&gt;"...", $P627&lt;&gt;"입력오류"),
    IF(
        $U$18=1, AND($P627&lt;&gt;"", $P627&lt;&gt;"...", $P627&lt;&gt;"입력오류", ISNUMBER(FIND(INDEX($T$2:$T$7,$U$1),$P627))),
        IF(
            $U$17="기타", AND($P627&lt;&gt;"", $P627&lt;&gt;"...", $P627&lt;&gt;"입력오류", NOT(ISNUMBER(FIND($T$21:$T$34,$P627)))),
            AND($P627&lt;&gt;"", $P627&lt;&gt;"...", $P627&lt;&gt;"입력오류", $T$19=$P627)
        )
    )
)</f>
        <v>0</v>
      </c>
    </row>
    <row r="628" spans="1:17">
      <c r="A628" t="s">
        <v>1335</v>
      </c>
      <c r="B628" t="s">
        <v>1336</v>
      </c>
      <c r="C628" t="s">
        <v>10298</v>
      </c>
      <c r="D628" t="s">
        <v>10299</v>
      </c>
      <c r="I628">
        <f t="shared" si="28"/>
        <v>627</v>
      </c>
      <c r="J628">
        <f t="shared" si="29"/>
        <v>627</v>
      </c>
      <c r="K628">
        <f t="shared" si="27"/>
        <v>1</v>
      </c>
      <c r="L628" t="b">
        <f>COUNTIF($N$2:N628, N628)=1</f>
        <v>1</v>
      </c>
      <c r="M628" s="37">
        <f>IF( $Q628, MAX($M$1:M627)+1, 0)</f>
        <v>0</v>
      </c>
      <c r="N628" t="str" cm="1">
        <f t="array" ref="N628">INDEX($A$9:$F$1048576, $J628, $K628 )</f>
        <v>48880</v>
      </c>
      <c r="O628" t="str" cm="1">
        <f t="array" ref="O628">INDEX($B$9:$F$1048576, $J628, $K628 )</f>
        <v>주택금융공사MBS2015-23(1-8)</v>
      </c>
      <c r="P628" t="str" cm="1">
        <f t="array" ref="P628">IF( $L628, TRIM(_xll.IMDP("IR", $G$5&amp;$N628, $G$6)), "" )</f>
        <v/>
      </c>
      <c r="Q628" t="b" cm="1">
        <f t="array" ref="Q628">IF(
    $U$1=1, AND($P628&lt;&gt;"", $P628&lt;&gt;"...", $P628&lt;&gt;"입력오류"),
    IF(
        $U$18=1, AND($P628&lt;&gt;"", $P628&lt;&gt;"...", $P628&lt;&gt;"입력오류", ISNUMBER(FIND(INDEX($T$2:$T$7,$U$1),$P628))),
        IF(
            $U$17="기타", AND($P628&lt;&gt;"", $P628&lt;&gt;"...", $P628&lt;&gt;"입력오류", NOT(ISNUMBER(FIND($T$21:$T$34,$P628)))),
            AND($P628&lt;&gt;"", $P628&lt;&gt;"...", $P628&lt;&gt;"입력오류", $T$19=$P628)
        )
    )
)</f>
        <v>0</v>
      </c>
    </row>
    <row r="629" spans="1:17">
      <c r="A629" t="s">
        <v>1337</v>
      </c>
      <c r="B629" t="s">
        <v>1338</v>
      </c>
      <c r="C629" t="s">
        <v>10300</v>
      </c>
      <c r="D629" t="s">
        <v>10301</v>
      </c>
      <c r="I629">
        <f t="shared" si="28"/>
        <v>628</v>
      </c>
      <c r="J629">
        <f t="shared" si="29"/>
        <v>628</v>
      </c>
      <c r="K629">
        <f t="shared" si="27"/>
        <v>1</v>
      </c>
      <c r="L629" t="b">
        <f>COUNTIF($N$2:N629, N629)=1</f>
        <v>1</v>
      </c>
      <c r="M629" s="37">
        <f>IF( $Q629, MAX($M$1:M628)+1, 0)</f>
        <v>0</v>
      </c>
      <c r="N629" t="str" cm="1">
        <f t="array" ref="N629">INDEX($A$9:$F$1048576, $J629, $K629 )</f>
        <v>49324</v>
      </c>
      <c r="O629" t="str" cm="1">
        <f t="array" ref="O629">INDEX($B$9:$F$1048576, $J629, $K629 )</f>
        <v>주택금융공사MBS2015-26(1-6)</v>
      </c>
      <c r="P629" t="str" cm="1">
        <f t="array" ref="P629">IF( $L629, TRIM(_xll.IMDP("IR", $G$5&amp;$N629, $G$6)), "" )</f>
        <v/>
      </c>
      <c r="Q629" t="b" cm="1">
        <f t="array" ref="Q629">IF(
    $U$1=1, AND($P629&lt;&gt;"", $P629&lt;&gt;"...", $P629&lt;&gt;"입력오류"),
    IF(
        $U$18=1, AND($P629&lt;&gt;"", $P629&lt;&gt;"...", $P629&lt;&gt;"입력오류", ISNUMBER(FIND(INDEX($T$2:$T$7,$U$1),$P629))),
        IF(
            $U$17="기타", AND($P629&lt;&gt;"", $P629&lt;&gt;"...", $P629&lt;&gt;"입력오류", NOT(ISNUMBER(FIND($T$21:$T$34,$P629)))),
            AND($P629&lt;&gt;"", $P629&lt;&gt;"...", $P629&lt;&gt;"입력오류", $T$19=$P629)
        )
    )
)</f>
        <v>0</v>
      </c>
    </row>
    <row r="630" spans="1:17">
      <c r="A630" t="s">
        <v>1339</v>
      </c>
      <c r="B630" t="s">
        <v>1340</v>
      </c>
      <c r="C630" t="s">
        <v>10302</v>
      </c>
      <c r="D630" t="s">
        <v>10303</v>
      </c>
      <c r="I630">
        <f t="shared" si="28"/>
        <v>629</v>
      </c>
      <c r="J630">
        <f t="shared" si="29"/>
        <v>629</v>
      </c>
      <c r="K630">
        <f t="shared" si="27"/>
        <v>1</v>
      </c>
      <c r="L630" t="b">
        <f>COUNTIF($N$2:N630, N630)=1</f>
        <v>1</v>
      </c>
      <c r="M630" s="37">
        <f>IF( $Q630, MAX($M$1:M629)+1, 0)</f>
        <v>0</v>
      </c>
      <c r="N630" t="str" cm="1">
        <f t="array" ref="N630">INDEX($A$9:$F$1048576, $J630, $K630 )</f>
        <v>49325</v>
      </c>
      <c r="O630" t="str" cm="1">
        <f t="array" ref="O630">INDEX($B$9:$F$1048576, $J630, $K630 )</f>
        <v>주택금융공사MBS2015-26(1-7)</v>
      </c>
      <c r="P630" t="str" cm="1">
        <f t="array" ref="P630">IF( $L630, TRIM(_xll.IMDP("IR", $G$5&amp;$N630, $G$6)), "" )</f>
        <v/>
      </c>
      <c r="Q630" t="b" cm="1">
        <f t="array" ref="Q630">IF(
    $U$1=1, AND($P630&lt;&gt;"", $P630&lt;&gt;"...", $P630&lt;&gt;"입력오류"),
    IF(
        $U$18=1, AND($P630&lt;&gt;"", $P630&lt;&gt;"...", $P630&lt;&gt;"입력오류", ISNUMBER(FIND(INDEX($T$2:$T$7,$U$1),$P630))),
        IF(
            $U$17="기타", AND($P630&lt;&gt;"", $P630&lt;&gt;"...", $P630&lt;&gt;"입력오류", NOT(ISNUMBER(FIND($T$21:$T$34,$P630)))),
            AND($P630&lt;&gt;"", $P630&lt;&gt;"...", $P630&lt;&gt;"입력오류", $T$19=$P630)
        )
    )
)</f>
        <v>0</v>
      </c>
    </row>
    <row r="631" spans="1:17">
      <c r="A631" t="s">
        <v>1341</v>
      </c>
      <c r="B631" t="s">
        <v>1342</v>
      </c>
      <c r="C631" t="s">
        <v>10304</v>
      </c>
      <c r="D631" t="s">
        <v>10305</v>
      </c>
      <c r="I631">
        <f t="shared" si="28"/>
        <v>630</v>
      </c>
      <c r="J631">
        <f t="shared" si="29"/>
        <v>630</v>
      </c>
      <c r="K631">
        <f t="shared" si="27"/>
        <v>1</v>
      </c>
      <c r="L631" t="b">
        <f>COUNTIF($N$2:N631, N631)=1</f>
        <v>1</v>
      </c>
      <c r="M631" s="37">
        <f>IF( $Q631, MAX($M$1:M630)+1, 0)</f>
        <v>0</v>
      </c>
      <c r="N631" t="str" cm="1">
        <f t="array" ref="N631">INDEX($A$9:$F$1048576, $J631, $K631 )</f>
        <v>49326</v>
      </c>
      <c r="O631" t="str" cm="1">
        <f t="array" ref="O631">INDEX($B$9:$F$1048576, $J631, $K631 )</f>
        <v>주택금융공사MBS2015-26(1-8)</v>
      </c>
      <c r="P631" t="str" cm="1">
        <f t="array" ref="P631">IF( $L631, TRIM(_xll.IMDP("IR", $G$5&amp;$N631, $G$6)), "" )</f>
        <v/>
      </c>
      <c r="Q631" t="b" cm="1">
        <f t="array" ref="Q631">IF(
    $U$1=1, AND($P631&lt;&gt;"", $P631&lt;&gt;"...", $P631&lt;&gt;"입력오류"),
    IF(
        $U$18=1, AND($P631&lt;&gt;"", $P631&lt;&gt;"...", $P631&lt;&gt;"입력오류", ISNUMBER(FIND(INDEX($T$2:$T$7,$U$1),$P631))),
        IF(
            $U$17="기타", AND($P631&lt;&gt;"", $P631&lt;&gt;"...", $P631&lt;&gt;"입력오류", NOT(ISNUMBER(FIND($T$21:$T$34,$P631)))),
            AND($P631&lt;&gt;"", $P631&lt;&gt;"...", $P631&lt;&gt;"입력오류", $T$19=$P631)
        )
    )
)</f>
        <v>0</v>
      </c>
    </row>
    <row r="632" spans="1:17">
      <c r="A632" t="s">
        <v>5638</v>
      </c>
      <c r="B632" t="s">
        <v>5639</v>
      </c>
      <c r="C632" t="s">
        <v>10306</v>
      </c>
      <c r="D632" t="s">
        <v>10307</v>
      </c>
      <c r="I632">
        <f t="shared" si="28"/>
        <v>631</v>
      </c>
      <c r="J632">
        <f t="shared" si="29"/>
        <v>631</v>
      </c>
      <c r="K632">
        <f t="shared" si="27"/>
        <v>1</v>
      </c>
      <c r="L632" t="b">
        <f>COUNTIF($N$2:N632, N632)=1</f>
        <v>1</v>
      </c>
      <c r="M632" s="37">
        <f>IF( $Q632, MAX($M$1:M631)+1, 0)</f>
        <v>0</v>
      </c>
      <c r="N632" t="str" cm="1">
        <f t="array" ref="N632">INDEX($A$9:$F$1048576, $J632, $K632 )</f>
        <v>49358</v>
      </c>
      <c r="O632" t="str" cm="1">
        <f t="array" ref="O632">INDEX($B$9:$F$1048576, $J632, $K632 )</f>
        <v>(주)광진기계</v>
      </c>
      <c r="P632" t="str" cm="1">
        <f t="array" ref="P632">IF( $L632, TRIM(_xll.IMDP("IR", $G$5&amp;$N632, $G$6)), "" )</f>
        <v/>
      </c>
      <c r="Q632" t="b" cm="1">
        <f t="array" ref="Q632">IF(
    $U$1=1, AND($P632&lt;&gt;"", $P632&lt;&gt;"...", $P632&lt;&gt;"입력오류"),
    IF(
        $U$18=1, AND($P632&lt;&gt;"", $P632&lt;&gt;"...", $P632&lt;&gt;"입력오류", ISNUMBER(FIND(INDEX($T$2:$T$7,$U$1),$P632))),
        IF(
            $U$17="기타", AND($P632&lt;&gt;"", $P632&lt;&gt;"...", $P632&lt;&gt;"입력오류", NOT(ISNUMBER(FIND($T$21:$T$34,$P632)))),
            AND($P632&lt;&gt;"", $P632&lt;&gt;"...", $P632&lt;&gt;"입력오류", $T$19=$P632)
        )
    )
)</f>
        <v>0</v>
      </c>
    </row>
    <row r="633" spans="1:17">
      <c r="A633" t="s">
        <v>1343</v>
      </c>
      <c r="B633" t="s">
        <v>1344</v>
      </c>
      <c r="C633" t="s">
        <v>10308</v>
      </c>
      <c r="D633" t="s">
        <v>10309</v>
      </c>
      <c r="I633">
        <f t="shared" si="28"/>
        <v>632</v>
      </c>
      <c r="J633">
        <f t="shared" si="29"/>
        <v>632</v>
      </c>
      <c r="K633">
        <f t="shared" si="27"/>
        <v>1</v>
      </c>
      <c r="L633" t="b">
        <f>COUNTIF($N$2:N633, N633)=1</f>
        <v>1</v>
      </c>
      <c r="M633" s="37">
        <f>IF( $Q633, MAX($M$1:M632)+1, 0)</f>
        <v>0</v>
      </c>
      <c r="N633" t="str" cm="1">
        <f t="array" ref="N633">INDEX($A$9:$F$1048576, $J633, $K633 )</f>
        <v>49418</v>
      </c>
      <c r="O633" t="str" cm="1">
        <f t="array" ref="O633">INDEX($B$9:$F$1048576, $J633, $K633 )</f>
        <v>산업기반신보제팔차1-2</v>
      </c>
      <c r="P633" t="str" cm="1">
        <f t="array" ref="P633">IF( $L633, TRIM(_xll.IMDP("IR", $G$5&amp;$N633, $G$6)), "" )</f>
        <v/>
      </c>
      <c r="Q633" t="b" cm="1">
        <f t="array" ref="Q633">IF(
    $U$1=1, AND($P633&lt;&gt;"", $P633&lt;&gt;"...", $P633&lt;&gt;"입력오류"),
    IF(
        $U$18=1, AND($P633&lt;&gt;"", $P633&lt;&gt;"...", $P633&lt;&gt;"입력오류", ISNUMBER(FIND(INDEX($T$2:$T$7,$U$1),$P633))),
        IF(
            $U$17="기타", AND($P633&lt;&gt;"", $P633&lt;&gt;"...", $P633&lt;&gt;"입력오류", NOT(ISNUMBER(FIND($T$21:$T$34,$P633)))),
            AND($P633&lt;&gt;"", $P633&lt;&gt;"...", $P633&lt;&gt;"입력오류", $T$19=$P633)
        )
    )
)</f>
        <v>0</v>
      </c>
    </row>
    <row r="634" spans="1:17">
      <c r="A634" t="s">
        <v>1345</v>
      </c>
      <c r="B634" t="s">
        <v>1346</v>
      </c>
      <c r="C634" t="s">
        <v>10310</v>
      </c>
      <c r="D634" t="s">
        <v>10311</v>
      </c>
      <c r="I634">
        <f t="shared" si="28"/>
        <v>633</v>
      </c>
      <c r="J634">
        <f t="shared" si="29"/>
        <v>633</v>
      </c>
      <c r="K634">
        <f t="shared" si="27"/>
        <v>1</v>
      </c>
      <c r="L634" t="b">
        <f>COUNTIF($N$2:N634, N634)=1</f>
        <v>1</v>
      </c>
      <c r="M634" s="37">
        <f>IF( $Q634, MAX($M$1:M633)+1, 0)</f>
        <v>0</v>
      </c>
      <c r="N634" t="str" cm="1">
        <f t="array" ref="N634">INDEX($A$9:$F$1048576, $J634, $K634 )</f>
        <v>49531</v>
      </c>
      <c r="O634" t="str" cm="1">
        <f t="array" ref="O634">INDEX($B$9:$F$1048576, $J634, $K634 )</f>
        <v>주택금융공사MBS2015-28(1-6)</v>
      </c>
      <c r="P634" t="str" cm="1">
        <f t="array" ref="P634">IF( $L634, TRIM(_xll.IMDP("IR", $G$5&amp;$N634, $G$6)), "" )</f>
        <v/>
      </c>
      <c r="Q634" t="b" cm="1">
        <f t="array" ref="Q634">IF(
    $U$1=1, AND($P634&lt;&gt;"", $P634&lt;&gt;"...", $P634&lt;&gt;"입력오류"),
    IF(
        $U$18=1, AND($P634&lt;&gt;"", $P634&lt;&gt;"...", $P634&lt;&gt;"입력오류", ISNUMBER(FIND(INDEX($T$2:$T$7,$U$1),$P634))),
        IF(
            $U$17="기타", AND($P634&lt;&gt;"", $P634&lt;&gt;"...", $P634&lt;&gt;"입력오류", NOT(ISNUMBER(FIND($T$21:$T$34,$P634)))),
            AND($P634&lt;&gt;"", $P634&lt;&gt;"...", $P634&lt;&gt;"입력오류", $T$19=$P634)
        )
    )
)</f>
        <v>0</v>
      </c>
    </row>
    <row r="635" spans="1:17">
      <c r="A635" t="s">
        <v>1347</v>
      </c>
      <c r="B635" t="s">
        <v>1348</v>
      </c>
      <c r="C635" t="s">
        <v>10312</v>
      </c>
      <c r="D635" t="s">
        <v>10313</v>
      </c>
      <c r="I635">
        <f t="shared" si="28"/>
        <v>634</v>
      </c>
      <c r="J635">
        <f t="shared" si="29"/>
        <v>634</v>
      </c>
      <c r="K635">
        <f t="shared" si="27"/>
        <v>1</v>
      </c>
      <c r="L635" t="b">
        <f>COUNTIF($N$2:N635, N635)=1</f>
        <v>1</v>
      </c>
      <c r="M635" s="37">
        <f>IF( $Q635, MAX($M$1:M634)+1, 0)</f>
        <v>0</v>
      </c>
      <c r="N635" t="str" cm="1">
        <f t="array" ref="N635">INDEX($A$9:$F$1048576, $J635, $K635 )</f>
        <v>49532</v>
      </c>
      <c r="O635" t="str" cm="1">
        <f t="array" ref="O635">INDEX($B$9:$F$1048576, $J635, $K635 )</f>
        <v>주택금융공사MBS2015-28(1-7)</v>
      </c>
      <c r="P635" t="str" cm="1">
        <f t="array" ref="P635">IF( $L635, TRIM(_xll.IMDP("IR", $G$5&amp;$N635, $G$6)), "" )</f>
        <v/>
      </c>
      <c r="Q635" t="b" cm="1">
        <f t="array" ref="Q635">IF(
    $U$1=1, AND($P635&lt;&gt;"", $P635&lt;&gt;"...", $P635&lt;&gt;"입력오류"),
    IF(
        $U$18=1, AND($P635&lt;&gt;"", $P635&lt;&gt;"...", $P635&lt;&gt;"입력오류", ISNUMBER(FIND(INDEX($T$2:$T$7,$U$1),$P635))),
        IF(
            $U$17="기타", AND($P635&lt;&gt;"", $P635&lt;&gt;"...", $P635&lt;&gt;"입력오류", NOT(ISNUMBER(FIND($T$21:$T$34,$P635)))),
            AND($P635&lt;&gt;"", $P635&lt;&gt;"...", $P635&lt;&gt;"입력오류", $T$19=$P635)
        )
    )
)</f>
        <v>0</v>
      </c>
    </row>
    <row r="636" spans="1:17">
      <c r="A636" t="s">
        <v>1349</v>
      </c>
      <c r="B636" t="s">
        <v>1350</v>
      </c>
      <c r="C636" t="s">
        <v>10314</v>
      </c>
      <c r="D636" t="s">
        <v>10315</v>
      </c>
      <c r="I636">
        <f t="shared" si="28"/>
        <v>635</v>
      </c>
      <c r="J636">
        <f t="shared" si="29"/>
        <v>635</v>
      </c>
      <c r="K636">
        <f t="shared" si="27"/>
        <v>1</v>
      </c>
      <c r="L636" t="b">
        <f>COUNTIF($N$2:N636, N636)=1</f>
        <v>1</v>
      </c>
      <c r="M636" s="37">
        <f>IF( $Q636, MAX($M$1:M635)+1, 0)</f>
        <v>0</v>
      </c>
      <c r="N636" t="str" cm="1">
        <f t="array" ref="N636">INDEX($A$9:$F$1048576, $J636, $K636 )</f>
        <v>49533</v>
      </c>
      <c r="O636" t="str" cm="1">
        <f t="array" ref="O636">INDEX($B$9:$F$1048576, $J636, $K636 )</f>
        <v>주택금융공사MBS2015-28(1-8)</v>
      </c>
      <c r="P636" t="str" cm="1">
        <f t="array" ref="P636">IF( $L636, TRIM(_xll.IMDP("IR", $G$5&amp;$N636, $G$6)), "" )</f>
        <v/>
      </c>
      <c r="Q636" t="b" cm="1">
        <f t="array" ref="Q636">IF(
    $U$1=1, AND($P636&lt;&gt;"", $P636&lt;&gt;"...", $P636&lt;&gt;"입력오류"),
    IF(
        $U$18=1, AND($P636&lt;&gt;"", $P636&lt;&gt;"...", $P636&lt;&gt;"입력오류", ISNUMBER(FIND(INDEX($T$2:$T$7,$U$1),$P636))),
        IF(
            $U$17="기타", AND($P636&lt;&gt;"", $P636&lt;&gt;"...", $P636&lt;&gt;"입력오류", NOT(ISNUMBER(FIND($T$21:$T$34,$P636)))),
            AND($P636&lt;&gt;"", $P636&lt;&gt;"...", $P636&lt;&gt;"입력오류", $T$19=$P636)
        )
    )
)</f>
        <v>0</v>
      </c>
    </row>
    <row r="637" spans="1:17">
      <c r="A637" t="s">
        <v>1351</v>
      </c>
      <c r="B637" t="s">
        <v>1352</v>
      </c>
      <c r="C637" t="s">
        <v>10316</v>
      </c>
      <c r="D637" t="s">
        <v>10317</v>
      </c>
      <c r="I637">
        <f t="shared" si="28"/>
        <v>636</v>
      </c>
      <c r="J637">
        <f t="shared" si="29"/>
        <v>636</v>
      </c>
      <c r="K637">
        <f t="shared" si="27"/>
        <v>1</v>
      </c>
      <c r="L637" t="b">
        <f>COUNTIF($N$2:N637, N637)=1</f>
        <v>1</v>
      </c>
      <c r="M637" s="37">
        <f>IF( $Q637, MAX($M$1:M636)+1, 0)</f>
        <v>0</v>
      </c>
      <c r="N637" t="str" cm="1">
        <f t="array" ref="N637">INDEX($A$9:$F$1048576, $J637, $K637 )</f>
        <v>49731</v>
      </c>
      <c r="O637" t="str" cm="1">
        <f t="array" ref="O637">INDEX($B$9:$F$1048576, $J637, $K637 )</f>
        <v>산업기반신보제구차1</v>
      </c>
      <c r="P637" t="str" cm="1">
        <f t="array" ref="P637">IF( $L637, TRIM(_xll.IMDP("IR", $G$5&amp;$N637, $G$6)), "" )</f>
        <v/>
      </c>
      <c r="Q637" t="b" cm="1">
        <f t="array" ref="Q637">IF(
    $U$1=1, AND($P637&lt;&gt;"", $P637&lt;&gt;"...", $P637&lt;&gt;"입력오류"),
    IF(
        $U$18=1, AND($P637&lt;&gt;"", $P637&lt;&gt;"...", $P637&lt;&gt;"입력오류", ISNUMBER(FIND(INDEX($T$2:$T$7,$U$1),$P637))),
        IF(
            $U$17="기타", AND($P637&lt;&gt;"", $P637&lt;&gt;"...", $P637&lt;&gt;"입력오류", NOT(ISNUMBER(FIND($T$21:$T$34,$P637)))),
            AND($P637&lt;&gt;"", $P637&lt;&gt;"...", $P637&lt;&gt;"입력오류", $T$19=$P637)
        )
    )
)</f>
        <v>0</v>
      </c>
    </row>
    <row r="638" spans="1:17">
      <c r="A638" t="s">
        <v>1353</v>
      </c>
      <c r="B638" t="s">
        <v>1354</v>
      </c>
      <c r="C638" t="s">
        <v>10318</v>
      </c>
      <c r="D638" t="s">
        <v>10319</v>
      </c>
      <c r="I638">
        <f t="shared" si="28"/>
        <v>637</v>
      </c>
      <c r="J638">
        <f t="shared" si="29"/>
        <v>637</v>
      </c>
      <c r="K638">
        <f t="shared" si="27"/>
        <v>1</v>
      </c>
      <c r="L638" t="b">
        <f>COUNTIF($N$2:N638, N638)=1</f>
        <v>1</v>
      </c>
      <c r="M638" s="37">
        <f>IF( $Q638, MAX($M$1:M637)+1, 0)</f>
        <v>0</v>
      </c>
      <c r="N638" t="str" cm="1">
        <f t="array" ref="N638">INDEX($A$9:$F$1048576, $J638, $K638 )</f>
        <v>49809</v>
      </c>
      <c r="O638" t="str" cm="1">
        <f t="array" ref="O638">INDEX($B$9:$F$1048576, $J638, $K638 )</f>
        <v>주택금융공사MBS2016-2(1-1)</v>
      </c>
      <c r="P638" t="str" cm="1">
        <f t="array" ref="P638">IF( $L638, TRIM(_xll.IMDP("IR", $G$5&amp;$N638, $G$6)), "" )</f>
        <v/>
      </c>
      <c r="Q638" t="b" cm="1">
        <f t="array" ref="Q638">IF(
    $U$1=1, AND($P638&lt;&gt;"", $P638&lt;&gt;"...", $P638&lt;&gt;"입력오류"),
    IF(
        $U$18=1, AND($P638&lt;&gt;"", $P638&lt;&gt;"...", $P638&lt;&gt;"입력오류", ISNUMBER(FIND(INDEX($T$2:$T$7,$U$1),$P638))),
        IF(
            $U$17="기타", AND($P638&lt;&gt;"", $P638&lt;&gt;"...", $P638&lt;&gt;"입력오류", NOT(ISNUMBER(FIND($T$21:$T$34,$P638)))),
            AND($P638&lt;&gt;"", $P638&lt;&gt;"...", $P638&lt;&gt;"입력오류", $T$19=$P638)
        )
    )
)</f>
        <v>0</v>
      </c>
    </row>
    <row r="639" spans="1:17">
      <c r="A639" t="s">
        <v>1355</v>
      </c>
      <c r="B639" t="s">
        <v>1356</v>
      </c>
      <c r="C639" t="s">
        <v>10320</v>
      </c>
      <c r="D639" t="s">
        <v>10321</v>
      </c>
      <c r="I639">
        <f t="shared" si="28"/>
        <v>638</v>
      </c>
      <c r="J639">
        <f t="shared" si="29"/>
        <v>638</v>
      </c>
      <c r="K639">
        <f t="shared" si="27"/>
        <v>1</v>
      </c>
      <c r="L639" t="b">
        <f>COUNTIF($N$2:N639, N639)=1</f>
        <v>1</v>
      </c>
      <c r="M639" s="37">
        <f>IF( $Q639, MAX($M$1:M638)+1, 0)</f>
        <v>0</v>
      </c>
      <c r="N639" t="str" cm="1">
        <f t="array" ref="N639">INDEX($A$9:$F$1048576, $J639, $K639 )</f>
        <v>49898</v>
      </c>
      <c r="O639" t="str" cm="1">
        <f t="array" ref="O639">INDEX($B$9:$F$1048576, $J639, $K639 )</f>
        <v>에스테이트제육차</v>
      </c>
      <c r="P639" t="str" cm="1">
        <f t="array" ref="P639">IF( $L639, TRIM(_xll.IMDP("IR", $G$5&amp;$N639, $G$6)), "" )</f>
        <v/>
      </c>
      <c r="Q639" t="b" cm="1">
        <f t="array" ref="Q639">IF(
    $U$1=1, AND($P639&lt;&gt;"", $P639&lt;&gt;"...", $P639&lt;&gt;"입력오류"),
    IF(
        $U$18=1, AND($P639&lt;&gt;"", $P639&lt;&gt;"...", $P639&lt;&gt;"입력오류", ISNUMBER(FIND(INDEX($T$2:$T$7,$U$1),$P639))),
        IF(
            $U$17="기타", AND($P639&lt;&gt;"", $P639&lt;&gt;"...", $P639&lt;&gt;"입력오류", NOT(ISNUMBER(FIND($T$21:$T$34,$P639)))),
            AND($P639&lt;&gt;"", $P639&lt;&gt;"...", $P639&lt;&gt;"입력오류", $T$19=$P639)
        )
    )
)</f>
        <v>0</v>
      </c>
    </row>
    <row r="640" spans="1:17">
      <c r="A640" t="s">
        <v>1357</v>
      </c>
      <c r="B640" t="s">
        <v>1358</v>
      </c>
      <c r="C640" t="s">
        <v>10322</v>
      </c>
      <c r="D640" t="s">
        <v>10323</v>
      </c>
      <c r="I640">
        <f t="shared" si="28"/>
        <v>639</v>
      </c>
      <c r="J640">
        <f t="shared" si="29"/>
        <v>639</v>
      </c>
      <c r="K640">
        <f t="shared" si="27"/>
        <v>1</v>
      </c>
      <c r="L640" t="b">
        <f>COUNTIF($N$2:N640, N640)=1</f>
        <v>1</v>
      </c>
      <c r="M640" s="37">
        <f>IF( $Q640, MAX($M$1:M639)+1, 0)</f>
        <v>0</v>
      </c>
      <c r="N640" t="str" cm="1">
        <f t="array" ref="N640">INDEX($A$9:$F$1048576, $J640, $K640 )</f>
        <v>49924</v>
      </c>
      <c r="O640" t="str" cm="1">
        <f t="array" ref="O640">INDEX($B$9:$F$1048576, $J640, $K640 )</f>
        <v>엔에이치에프제6호B공공임대(유)</v>
      </c>
      <c r="P640" t="str" cm="1">
        <f t="array" ref="P640">IF( $L640, TRIM(_xll.IMDP("IR", $G$5&amp;$N640, $G$6)), "" )</f>
        <v/>
      </c>
      <c r="Q640" t="b" cm="1">
        <f t="array" ref="Q640">IF(
    $U$1=1, AND($P640&lt;&gt;"", $P640&lt;&gt;"...", $P640&lt;&gt;"입력오류"),
    IF(
        $U$18=1, AND($P640&lt;&gt;"", $P640&lt;&gt;"...", $P640&lt;&gt;"입력오류", ISNUMBER(FIND(INDEX($T$2:$T$7,$U$1),$P640))),
        IF(
            $U$17="기타", AND($P640&lt;&gt;"", $P640&lt;&gt;"...", $P640&lt;&gt;"입력오류", NOT(ISNUMBER(FIND($T$21:$T$34,$P640)))),
            AND($P640&lt;&gt;"", $P640&lt;&gt;"...", $P640&lt;&gt;"입력오류", $T$19=$P640)
        )
    )
)</f>
        <v>0</v>
      </c>
    </row>
    <row r="641" spans="1:17">
      <c r="A641" t="s">
        <v>1359</v>
      </c>
      <c r="B641" t="s">
        <v>1360</v>
      </c>
      <c r="C641" t="s">
        <v>10324</v>
      </c>
      <c r="D641" t="s">
        <v>10325</v>
      </c>
      <c r="I641">
        <f t="shared" si="28"/>
        <v>640</v>
      </c>
      <c r="J641">
        <f t="shared" si="29"/>
        <v>640</v>
      </c>
      <c r="K641">
        <f t="shared" si="27"/>
        <v>1</v>
      </c>
      <c r="L641" t="b">
        <f>COUNTIF($N$2:N641, N641)=1</f>
        <v>1</v>
      </c>
      <c r="M641" s="37">
        <f>IF( $Q641, MAX($M$1:M640)+1, 0)</f>
        <v>0</v>
      </c>
      <c r="N641" t="str" cm="1">
        <f t="array" ref="N641">INDEX($A$9:$F$1048576, $J641, $K641 )</f>
        <v>49934</v>
      </c>
      <c r="O641" t="str" cm="1">
        <f t="array" ref="O641">INDEX($B$9:$F$1048576, $J641, $K641 )</f>
        <v>주택금융공사MBS2016-5(1-6)</v>
      </c>
      <c r="P641" t="str" cm="1">
        <f t="array" ref="P641">IF( $L641, TRIM(_xll.IMDP("IR", $G$5&amp;$N641, $G$6)), "" )</f>
        <v/>
      </c>
      <c r="Q641" t="b" cm="1">
        <f t="array" ref="Q641">IF(
    $U$1=1, AND($P641&lt;&gt;"", $P641&lt;&gt;"...", $P641&lt;&gt;"입력오류"),
    IF(
        $U$18=1, AND($P641&lt;&gt;"", $P641&lt;&gt;"...", $P641&lt;&gt;"입력오류", ISNUMBER(FIND(INDEX($T$2:$T$7,$U$1),$P641))),
        IF(
            $U$17="기타", AND($P641&lt;&gt;"", $P641&lt;&gt;"...", $P641&lt;&gt;"입력오류", NOT(ISNUMBER(FIND($T$21:$T$34,$P641)))),
            AND($P641&lt;&gt;"", $P641&lt;&gt;"...", $P641&lt;&gt;"입력오류", $T$19=$P641)
        )
    )
)</f>
        <v>0</v>
      </c>
    </row>
    <row r="642" spans="1:17">
      <c r="A642" t="s">
        <v>1361</v>
      </c>
      <c r="B642" t="s">
        <v>1362</v>
      </c>
      <c r="C642" t="s">
        <v>10326</v>
      </c>
      <c r="D642" t="s">
        <v>10327</v>
      </c>
      <c r="I642">
        <f t="shared" si="28"/>
        <v>641</v>
      </c>
      <c r="J642">
        <f t="shared" si="29"/>
        <v>641</v>
      </c>
      <c r="K642">
        <f t="shared" ref="K642:K705" si="30">IF( $I642&gt;$G$4, NA(), IF($I642&gt;$G$3, 5, IF($I642&gt;$G$2, 3, 1 ) ) )</f>
        <v>1</v>
      </c>
      <c r="L642" t="b">
        <f>COUNTIF($N$2:N642, N642)=1</f>
        <v>1</v>
      </c>
      <c r="M642" s="37">
        <f>IF( $Q642, MAX($M$1:M641)+1, 0)</f>
        <v>0</v>
      </c>
      <c r="N642" t="str" cm="1">
        <f t="array" ref="N642">INDEX($A$9:$F$1048576, $J642, $K642 )</f>
        <v>49935</v>
      </c>
      <c r="O642" t="str" cm="1">
        <f t="array" ref="O642">INDEX($B$9:$F$1048576, $J642, $K642 )</f>
        <v>주택금융공사MBS2016-5(1-7)</v>
      </c>
      <c r="P642" t="str" cm="1">
        <f t="array" ref="P642">IF( $L642, TRIM(_xll.IMDP("IR", $G$5&amp;$N642, $G$6)), "" )</f>
        <v/>
      </c>
      <c r="Q642" t="b" cm="1">
        <f t="array" ref="Q642">IF(
    $U$1=1, AND($P642&lt;&gt;"", $P642&lt;&gt;"...", $P642&lt;&gt;"입력오류"),
    IF(
        $U$18=1, AND($P642&lt;&gt;"", $P642&lt;&gt;"...", $P642&lt;&gt;"입력오류", ISNUMBER(FIND(INDEX($T$2:$T$7,$U$1),$P642))),
        IF(
            $U$17="기타", AND($P642&lt;&gt;"", $P642&lt;&gt;"...", $P642&lt;&gt;"입력오류", NOT(ISNUMBER(FIND($T$21:$T$34,$P642)))),
            AND($P642&lt;&gt;"", $P642&lt;&gt;"...", $P642&lt;&gt;"입력오류", $T$19=$P642)
        )
    )
)</f>
        <v>0</v>
      </c>
    </row>
    <row r="643" spans="1:17">
      <c r="A643" t="s">
        <v>1363</v>
      </c>
      <c r="B643" t="s">
        <v>1364</v>
      </c>
      <c r="C643" t="s">
        <v>10328</v>
      </c>
      <c r="D643" t="s">
        <v>10329</v>
      </c>
      <c r="I643">
        <f t="shared" ref="I643:I706" si="31">ROW()-1</f>
        <v>642</v>
      </c>
      <c r="J643">
        <f t="shared" ref="J643:J706" si="32">IF( $I643&gt;$G$4, NA(), IF($I643&gt;$G$3, $I643-$G$3, IF($I643&gt;$G$2, $I643-$G$2, $I643 ) ) )</f>
        <v>642</v>
      </c>
      <c r="K643">
        <f t="shared" si="30"/>
        <v>1</v>
      </c>
      <c r="L643" t="b">
        <f>COUNTIF($N$2:N643, N643)=1</f>
        <v>1</v>
      </c>
      <c r="M643" s="37">
        <f>IF( $Q643, MAX($M$1:M642)+1, 0)</f>
        <v>0</v>
      </c>
      <c r="N643" t="str" cm="1">
        <f t="array" ref="N643">INDEX($A$9:$F$1048576, $J643, $K643 )</f>
        <v>49941</v>
      </c>
      <c r="O643" t="str" cm="1">
        <f t="array" ref="O643">INDEX($B$9:$F$1048576, $J643, $K643 )</f>
        <v>주택금융공사MBS2016-5(1-8)</v>
      </c>
      <c r="P643" t="str" cm="1">
        <f t="array" ref="P643">IF( $L643, TRIM(_xll.IMDP("IR", $G$5&amp;$N643, $G$6)), "" )</f>
        <v/>
      </c>
      <c r="Q643" t="b" cm="1">
        <f t="array" ref="Q643">IF(
    $U$1=1, AND($P643&lt;&gt;"", $P643&lt;&gt;"...", $P643&lt;&gt;"입력오류"),
    IF(
        $U$18=1, AND($P643&lt;&gt;"", $P643&lt;&gt;"...", $P643&lt;&gt;"입력오류", ISNUMBER(FIND(INDEX($T$2:$T$7,$U$1),$P643))),
        IF(
            $U$17="기타", AND($P643&lt;&gt;"", $P643&lt;&gt;"...", $P643&lt;&gt;"입력오류", NOT(ISNUMBER(FIND($T$21:$T$34,$P643)))),
            AND($P643&lt;&gt;"", $P643&lt;&gt;"...", $P643&lt;&gt;"입력오류", $T$19=$P643)
        )
    )
)</f>
        <v>0</v>
      </c>
    </row>
    <row r="644" spans="1:17">
      <c r="A644" t="s">
        <v>1365</v>
      </c>
      <c r="B644" t="s">
        <v>1366</v>
      </c>
      <c r="C644" t="s">
        <v>10330</v>
      </c>
      <c r="D644" t="s">
        <v>10331</v>
      </c>
      <c r="I644">
        <f t="shared" si="31"/>
        <v>643</v>
      </c>
      <c r="J644">
        <f t="shared" si="32"/>
        <v>643</v>
      </c>
      <c r="K644">
        <f t="shared" si="30"/>
        <v>1</v>
      </c>
      <c r="L644" t="b">
        <f>COUNTIF($N$2:N644, N644)=1</f>
        <v>1</v>
      </c>
      <c r="M644" s="37">
        <f>IF( $Q644, MAX($M$1:M643)+1, 0)</f>
        <v>0</v>
      </c>
      <c r="N644" t="str" cm="1">
        <f t="array" ref="N644">INDEX($A$9:$F$1048576, $J644, $K644 )</f>
        <v>50018</v>
      </c>
      <c r="O644" t="str" cm="1">
        <f t="array" ref="O644">INDEX($B$9:$F$1048576, $J644, $K644 )</f>
        <v>한국주택금융공사MBS2016-7(1-6)</v>
      </c>
      <c r="P644" t="str" cm="1">
        <f t="array" ref="P644">IF( $L644, TRIM(_xll.IMDP("IR", $G$5&amp;$N644, $G$6)), "" )</f>
        <v/>
      </c>
      <c r="Q644" t="b" cm="1">
        <f t="array" ref="Q644">IF(
    $U$1=1, AND($P644&lt;&gt;"", $P644&lt;&gt;"...", $P644&lt;&gt;"입력오류"),
    IF(
        $U$18=1, AND($P644&lt;&gt;"", $P644&lt;&gt;"...", $P644&lt;&gt;"입력오류", ISNUMBER(FIND(INDEX($T$2:$T$7,$U$1),$P644))),
        IF(
            $U$17="기타", AND($P644&lt;&gt;"", $P644&lt;&gt;"...", $P644&lt;&gt;"입력오류", NOT(ISNUMBER(FIND($T$21:$T$34,$P644)))),
            AND($P644&lt;&gt;"", $P644&lt;&gt;"...", $P644&lt;&gt;"입력오류", $T$19=$P644)
        )
    )
)</f>
        <v>0</v>
      </c>
    </row>
    <row r="645" spans="1:17">
      <c r="A645" t="s">
        <v>5640</v>
      </c>
      <c r="B645" t="s">
        <v>5641</v>
      </c>
      <c r="C645" t="s">
        <v>10332</v>
      </c>
      <c r="D645" t="s">
        <v>10333</v>
      </c>
      <c r="I645">
        <f t="shared" si="31"/>
        <v>644</v>
      </c>
      <c r="J645">
        <f t="shared" si="32"/>
        <v>644</v>
      </c>
      <c r="K645">
        <f t="shared" si="30"/>
        <v>1</v>
      </c>
      <c r="L645" t="b">
        <f>COUNTIF($N$2:N645, N645)=1</f>
        <v>1</v>
      </c>
      <c r="M645" s="37">
        <f>IF( $Q645, MAX($M$1:M644)+1, 0)</f>
        <v>0</v>
      </c>
      <c r="N645" t="str" cm="1">
        <f t="array" ref="N645">INDEX($A$9:$F$1048576, $J645, $K645 )</f>
        <v>50019</v>
      </c>
      <c r="O645" t="str" cm="1">
        <f t="array" ref="O645">INDEX($B$9:$F$1048576, $J645, $K645 )</f>
        <v>한국주택금융공사MBS2016-7(1-7)</v>
      </c>
      <c r="P645" t="str" cm="1">
        <f t="array" ref="P645">IF( $L645, TRIM(_xll.IMDP("IR", $G$5&amp;$N645, $G$6)), "" )</f>
        <v/>
      </c>
      <c r="Q645" t="b" cm="1">
        <f t="array" ref="Q645">IF(
    $U$1=1, AND($P645&lt;&gt;"", $P645&lt;&gt;"...", $P645&lt;&gt;"입력오류"),
    IF(
        $U$18=1, AND($P645&lt;&gt;"", $P645&lt;&gt;"...", $P645&lt;&gt;"입력오류", ISNUMBER(FIND(INDEX($T$2:$T$7,$U$1),$P645))),
        IF(
            $U$17="기타", AND($P645&lt;&gt;"", $P645&lt;&gt;"...", $P645&lt;&gt;"입력오류", NOT(ISNUMBER(FIND($T$21:$T$34,$P645)))),
            AND($P645&lt;&gt;"", $P645&lt;&gt;"...", $P645&lt;&gt;"입력오류", $T$19=$P645)
        )
    )
)</f>
        <v>0</v>
      </c>
    </row>
    <row r="646" spans="1:17">
      <c r="A646" t="s">
        <v>5642</v>
      </c>
      <c r="B646" t="s">
        <v>5643</v>
      </c>
      <c r="C646" t="s">
        <v>10334</v>
      </c>
      <c r="D646" t="s">
        <v>10335</v>
      </c>
      <c r="I646">
        <f t="shared" si="31"/>
        <v>645</v>
      </c>
      <c r="J646">
        <f t="shared" si="32"/>
        <v>645</v>
      </c>
      <c r="K646">
        <f t="shared" si="30"/>
        <v>1</v>
      </c>
      <c r="L646" t="b">
        <f>COUNTIF($N$2:N646, N646)=1</f>
        <v>1</v>
      </c>
      <c r="M646" s="37">
        <f>IF( $Q646, MAX($M$1:M645)+1, 0)</f>
        <v>0</v>
      </c>
      <c r="N646" t="str" cm="1">
        <f t="array" ref="N646">INDEX($A$9:$F$1048576, $J646, $K646 )</f>
        <v>50020</v>
      </c>
      <c r="O646" t="str" cm="1">
        <f t="array" ref="O646">INDEX($B$9:$F$1048576, $J646, $K646 )</f>
        <v>한국주택금융공사MBS2016-7(1-8)</v>
      </c>
      <c r="P646" t="str" cm="1">
        <f t="array" ref="P646">IF( $L646, TRIM(_xll.IMDP("IR", $G$5&amp;$N646, $G$6)), "" )</f>
        <v/>
      </c>
      <c r="Q646" t="b" cm="1">
        <f t="array" ref="Q646">IF(
    $U$1=1, AND($P646&lt;&gt;"", $P646&lt;&gt;"...", $P646&lt;&gt;"입력오류"),
    IF(
        $U$18=1, AND($P646&lt;&gt;"", $P646&lt;&gt;"...", $P646&lt;&gt;"입력오류", ISNUMBER(FIND(INDEX($T$2:$T$7,$U$1),$P646))),
        IF(
            $U$17="기타", AND($P646&lt;&gt;"", $P646&lt;&gt;"...", $P646&lt;&gt;"입력오류", NOT(ISNUMBER(FIND($T$21:$T$34,$P646)))),
            AND($P646&lt;&gt;"", $P646&lt;&gt;"...", $P646&lt;&gt;"입력오류", $T$19=$P646)
        )
    )
)</f>
        <v>0</v>
      </c>
    </row>
    <row r="647" spans="1:17">
      <c r="A647" t="s">
        <v>1367</v>
      </c>
      <c r="B647" t="s">
        <v>1368</v>
      </c>
      <c r="C647" t="s">
        <v>10336</v>
      </c>
      <c r="D647" t="s">
        <v>10337</v>
      </c>
      <c r="I647">
        <f t="shared" si="31"/>
        <v>646</v>
      </c>
      <c r="J647">
        <f t="shared" si="32"/>
        <v>646</v>
      </c>
      <c r="K647">
        <f t="shared" si="30"/>
        <v>1</v>
      </c>
      <c r="L647" t="b">
        <f>COUNTIF($N$2:N647, N647)=1</f>
        <v>1</v>
      </c>
      <c r="M647" s="37">
        <f>IF( $Q647, MAX($M$1:M646)+1, 0)</f>
        <v>0</v>
      </c>
      <c r="N647" t="str" cm="1">
        <f t="array" ref="N647">INDEX($A$9:$F$1048576, $J647, $K647 )</f>
        <v>50321</v>
      </c>
      <c r="O647" t="str" cm="1">
        <f t="array" ref="O647">INDEX($B$9:$F$1048576, $J647, $K647 )</f>
        <v>한국주택금융공사MBS2016-8(1-6)</v>
      </c>
      <c r="P647" t="str" cm="1">
        <f t="array" ref="P647">IF( $L647, TRIM(_xll.IMDP("IR", $G$5&amp;$N647, $G$6)), "" )</f>
        <v/>
      </c>
      <c r="Q647" t="b" cm="1">
        <f t="array" ref="Q647">IF(
    $U$1=1, AND($P647&lt;&gt;"", $P647&lt;&gt;"...", $P647&lt;&gt;"입력오류"),
    IF(
        $U$18=1, AND($P647&lt;&gt;"", $P647&lt;&gt;"...", $P647&lt;&gt;"입력오류", ISNUMBER(FIND(INDEX($T$2:$T$7,$U$1),$P647))),
        IF(
            $U$17="기타", AND($P647&lt;&gt;"", $P647&lt;&gt;"...", $P647&lt;&gt;"입력오류", NOT(ISNUMBER(FIND($T$21:$T$34,$P647)))),
            AND($P647&lt;&gt;"", $P647&lt;&gt;"...", $P647&lt;&gt;"입력오류", $T$19=$P647)
        )
    )
)</f>
        <v>0</v>
      </c>
    </row>
    <row r="648" spans="1:17">
      <c r="A648" t="s">
        <v>1369</v>
      </c>
      <c r="B648" t="s">
        <v>1370</v>
      </c>
      <c r="C648" t="s">
        <v>10338</v>
      </c>
      <c r="D648" t="s">
        <v>10339</v>
      </c>
      <c r="I648">
        <f t="shared" si="31"/>
        <v>647</v>
      </c>
      <c r="J648">
        <f t="shared" si="32"/>
        <v>647</v>
      </c>
      <c r="K648">
        <f t="shared" si="30"/>
        <v>1</v>
      </c>
      <c r="L648" t="b">
        <f>COUNTIF($N$2:N648, N648)=1</f>
        <v>1</v>
      </c>
      <c r="M648" s="37">
        <f>IF( $Q648, MAX($M$1:M647)+1, 0)</f>
        <v>0</v>
      </c>
      <c r="N648" t="str" cm="1">
        <f t="array" ref="N648">INDEX($A$9:$F$1048576, $J648, $K648 )</f>
        <v>50322</v>
      </c>
      <c r="O648" t="str" cm="1">
        <f t="array" ref="O648">INDEX($B$9:$F$1048576, $J648, $K648 )</f>
        <v>한국주택금융공사MBS2016-8(1-7)</v>
      </c>
      <c r="P648" t="str" cm="1">
        <f t="array" ref="P648">IF( $L648, TRIM(_xll.IMDP("IR", $G$5&amp;$N648, $G$6)), "" )</f>
        <v/>
      </c>
      <c r="Q648" t="b" cm="1">
        <f t="array" ref="Q648">IF(
    $U$1=1, AND($P648&lt;&gt;"", $P648&lt;&gt;"...", $P648&lt;&gt;"입력오류"),
    IF(
        $U$18=1, AND($P648&lt;&gt;"", $P648&lt;&gt;"...", $P648&lt;&gt;"입력오류", ISNUMBER(FIND(INDEX($T$2:$T$7,$U$1),$P648))),
        IF(
            $U$17="기타", AND($P648&lt;&gt;"", $P648&lt;&gt;"...", $P648&lt;&gt;"입력오류", NOT(ISNUMBER(FIND($T$21:$T$34,$P648)))),
            AND($P648&lt;&gt;"", $P648&lt;&gt;"...", $P648&lt;&gt;"입력오류", $T$19=$P648)
        )
    )
)</f>
        <v>0</v>
      </c>
    </row>
    <row r="649" spans="1:17">
      <c r="A649" t="s">
        <v>1371</v>
      </c>
      <c r="B649" t="s">
        <v>1372</v>
      </c>
      <c r="C649" t="s">
        <v>10340</v>
      </c>
      <c r="D649" t="s">
        <v>10341</v>
      </c>
      <c r="I649">
        <f t="shared" si="31"/>
        <v>648</v>
      </c>
      <c r="J649">
        <f t="shared" si="32"/>
        <v>648</v>
      </c>
      <c r="K649">
        <f t="shared" si="30"/>
        <v>1</v>
      </c>
      <c r="L649" t="b">
        <f>COUNTIF($N$2:N649, N649)=1</f>
        <v>1</v>
      </c>
      <c r="M649" s="37">
        <f>IF( $Q649, MAX($M$1:M648)+1, 0)</f>
        <v>0</v>
      </c>
      <c r="N649" t="str" cm="1">
        <f t="array" ref="N649">INDEX($A$9:$F$1048576, $J649, $K649 )</f>
        <v>50323</v>
      </c>
      <c r="O649" t="str" cm="1">
        <f t="array" ref="O649">INDEX($B$9:$F$1048576, $J649, $K649 )</f>
        <v>한국주택금융공사MBS2016-8(1-8)</v>
      </c>
      <c r="P649" t="str" cm="1">
        <f t="array" ref="P649">IF( $L649, TRIM(_xll.IMDP("IR", $G$5&amp;$N649, $G$6)), "" )</f>
        <v/>
      </c>
      <c r="Q649" t="b" cm="1">
        <f t="array" ref="Q649">IF(
    $U$1=1, AND($P649&lt;&gt;"", $P649&lt;&gt;"...", $P649&lt;&gt;"입력오류"),
    IF(
        $U$18=1, AND($P649&lt;&gt;"", $P649&lt;&gt;"...", $P649&lt;&gt;"입력오류", ISNUMBER(FIND(INDEX($T$2:$T$7,$U$1),$P649))),
        IF(
            $U$17="기타", AND($P649&lt;&gt;"", $P649&lt;&gt;"...", $P649&lt;&gt;"입력오류", NOT(ISNUMBER(FIND($T$21:$T$34,$P649)))),
            AND($P649&lt;&gt;"", $P649&lt;&gt;"...", $P649&lt;&gt;"입력오류", $T$19=$P649)
        )
    )
)</f>
        <v>0</v>
      </c>
    </row>
    <row r="650" spans="1:17">
      <c r="A650" t="s">
        <v>1373</v>
      </c>
      <c r="B650" t="s">
        <v>1374</v>
      </c>
      <c r="C650" t="s">
        <v>10342</v>
      </c>
      <c r="D650" t="s">
        <v>10343</v>
      </c>
      <c r="I650">
        <f t="shared" si="31"/>
        <v>649</v>
      </c>
      <c r="J650">
        <f t="shared" si="32"/>
        <v>649</v>
      </c>
      <c r="K650">
        <f t="shared" si="30"/>
        <v>1</v>
      </c>
      <c r="L650" t="b">
        <f>COUNTIF($N$2:N650, N650)=1</f>
        <v>1</v>
      </c>
      <c r="M650" s="37">
        <f>IF( $Q650, MAX($M$1:M649)+1, 0)</f>
        <v>0</v>
      </c>
      <c r="N650" t="str" cm="1">
        <f t="array" ref="N650">INDEX($A$9:$F$1048576, $J650, $K650 )</f>
        <v>50460</v>
      </c>
      <c r="O650" t="str" cm="1">
        <f t="array" ref="O650">INDEX($B$9:$F$1048576, $J650, $K650 )</f>
        <v>한국주택금융공사MBS2016-9(1-6)</v>
      </c>
      <c r="P650" t="str" cm="1">
        <f t="array" ref="P650">IF( $L650, TRIM(_xll.IMDP("IR", $G$5&amp;$N650, $G$6)), "" )</f>
        <v/>
      </c>
      <c r="Q650" t="b" cm="1">
        <f t="array" ref="Q650">IF(
    $U$1=1, AND($P650&lt;&gt;"", $P650&lt;&gt;"...", $P650&lt;&gt;"입력오류"),
    IF(
        $U$18=1, AND($P650&lt;&gt;"", $P650&lt;&gt;"...", $P650&lt;&gt;"입력오류", ISNUMBER(FIND(INDEX($T$2:$T$7,$U$1),$P650))),
        IF(
            $U$17="기타", AND($P650&lt;&gt;"", $P650&lt;&gt;"...", $P650&lt;&gt;"입력오류", NOT(ISNUMBER(FIND($T$21:$T$34,$P650)))),
            AND($P650&lt;&gt;"", $P650&lt;&gt;"...", $P650&lt;&gt;"입력오류", $T$19=$P650)
        )
    )
)</f>
        <v>0</v>
      </c>
    </row>
    <row r="651" spans="1:17">
      <c r="A651" t="s">
        <v>1375</v>
      </c>
      <c r="B651" t="s">
        <v>1376</v>
      </c>
      <c r="C651" t="s">
        <v>10344</v>
      </c>
      <c r="D651" t="s">
        <v>10345</v>
      </c>
      <c r="I651">
        <f t="shared" si="31"/>
        <v>650</v>
      </c>
      <c r="J651">
        <f t="shared" si="32"/>
        <v>650</v>
      </c>
      <c r="K651">
        <f t="shared" si="30"/>
        <v>1</v>
      </c>
      <c r="L651" t="b">
        <f>COUNTIF($N$2:N651, N651)=1</f>
        <v>1</v>
      </c>
      <c r="M651" s="37">
        <f>IF( $Q651, MAX($M$1:M650)+1, 0)</f>
        <v>0</v>
      </c>
      <c r="N651" t="str" cm="1">
        <f t="array" ref="N651">INDEX($A$9:$F$1048576, $J651, $K651 )</f>
        <v>50461</v>
      </c>
      <c r="O651" t="str" cm="1">
        <f t="array" ref="O651">INDEX($B$9:$F$1048576, $J651, $K651 )</f>
        <v>한국주택금융공사MBS2016-9(1-7)</v>
      </c>
      <c r="P651" t="str" cm="1">
        <f t="array" ref="P651">IF( $L651, TRIM(_xll.IMDP("IR", $G$5&amp;$N651, $G$6)), "" )</f>
        <v/>
      </c>
      <c r="Q651" t="b" cm="1">
        <f t="array" ref="Q651">IF(
    $U$1=1, AND($P651&lt;&gt;"", $P651&lt;&gt;"...", $P651&lt;&gt;"입력오류"),
    IF(
        $U$18=1, AND($P651&lt;&gt;"", $P651&lt;&gt;"...", $P651&lt;&gt;"입력오류", ISNUMBER(FIND(INDEX($T$2:$T$7,$U$1),$P651))),
        IF(
            $U$17="기타", AND($P651&lt;&gt;"", $P651&lt;&gt;"...", $P651&lt;&gt;"입력오류", NOT(ISNUMBER(FIND($T$21:$T$34,$P651)))),
            AND($P651&lt;&gt;"", $P651&lt;&gt;"...", $P651&lt;&gt;"입력오류", $T$19=$P651)
        )
    )
)</f>
        <v>0</v>
      </c>
    </row>
    <row r="652" spans="1:17">
      <c r="A652" t="s">
        <v>1377</v>
      </c>
      <c r="B652" t="s">
        <v>1378</v>
      </c>
      <c r="C652" t="s">
        <v>10346</v>
      </c>
      <c r="D652" t="s">
        <v>10347</v>
      </c>
      <c r="I652">
        <f t="shared" si="31"/>
        <v>651</v>
      </c>
      <c r="J652">
        <f t="shared" si="32"/>
        <v>651</v>
      </c>
      <c r="K652">
        <f t="shared" si="30"/>
        <v>1</v>
      </c>
      <c r="L652" t="b">
        <f>COUNTIF($N$2:N652, N652)=1</f>
        <v>1</v>
      </c>
      <c r="M652" s="37">
        <f>IF( $Q652, MAX($M$1:M651)+1, 0)</f>
        <v>0</v>
      </c>
      <c r="N652" t="str" cm="1">
        <f t="array" ref="N652">INDEX($A$9:$F$1048576, $J652, $K652 )</f>
        <v>50462</v>
      </c>
      <c r="O652" t="str" cm="1">
        <f t="array" ref="O652">INDEX($B$9:$F$1048576, $J652, $K652 )</f>
        <v>한국주택금융공사MBS2016-9(1-8)</v>
      </c>
      <c r="P652" t="str" cm="1">
        <f t="array" ref="P652">IF( $L652, TRIM(_xll.IMDP("IR", $G$5&amp;$N652, $G$6)), "" )</f>
        <v/>
      </c>
      <c r="Q652" t="b" cm="1">
        <f t="array" ref="Q652">IF(
    $U$1=1, AND($P652&lt;&gt;"", $P652&lt;&gt;"...", $P652&lt;&gt;"입력오류"),
    IF(
        $U$18=1, AND($P652&lt;&gt;"", $P652&lt;&gt;"...", $P652&lt;&gt;"입력오류", ISNUMBER(FIND(INDEX($T$2:$T$7,$U$1),$P652))),
        IF(
            $U$17="기타", AND($P652&lt;&gt;"", $P652&lt;&gt;"...", $P652&lt;&gt;"입력오류", NOT(ISNUMBER(FIND($T$21:$T$34,$P652)))),
            AND($P652&lt;&gt;"", $P652&lt;&gt;"...", $P652&lt;&gt;"입력오류", $T$19=$P652)
        )
    )
)</f>
        <v>0</v>
      </c>
    </row>
    <row r="653" spans="1:17">
      <c r="A653" t="s">
        <v>1379</v>
      </c>
      <c r="B653" t="s">
        <v>1380</v>
      </c>
      <c r="C653" t="s">
        <v>10348</v>
      </c>
      <c r="D653" t="s">
        <v>10349</v>
      </c>
      <c r="I653">
        <f t="shared" si="31"/>
        <v>652</v>
      </c>
      <c r="J653">
        <f t="shared" si="32"/>
        <v>652</v>
      </c>
      <c r="K653">
        <f t="shared" si="30"/>
        <v>1</v>
      </c>
      <c r="L653" t="b">
        <f>COUNTIF($N$2:N653, N653)=1</f>
        <v>1</v>
      </c>
      <c r="M653" s="37">
        <f>IF( $Q653, MAX($M$1:M652)+1, 0)</f>
        <v>0</v>
      </c>
      <c r="N653" t="str" cm="1">
        <f t="array" ref="N653">INDEX($A$9:$F$1048576, $J653, $K653 )</f>
        <v>50550</v>
      </c>
      <c r="O653" t="str" cm="1">
        <f t="array" ref="O653">INDEX($B$9:$F$1048576, $J653, $K653 )</f>
        <v>우리손에프앤지</v>
      </c>
      <c r="P653" t="str" cm="1">
        <f t="array" ref="P653">IF( $L653, TRIM(_xll.IMDP("IR", $G$5&amp;$N653, $G$6)), "" )</f>
        <v/>
      </c>
      <c r="Q653" t="b" cm="1">
        <f t="array" ref="Q653">IF(
    $U$1=1, AND($P653&lt;&gt;"", $P653&lt;&gt;"...", $P653&lt;&gt;"입력오류"),
    IF(
        $U$18=1, AND($P653&lt;&gt;"", $P653&lt;&gt;"...", $P653&lt;&gt;"입력오류", ISNUMBER(FIND(INDEX($T$2:$T$7,$U$1),$P653))),
        IF(
            $U$17="기타", AND($P653&lt;&gt;"", $P653&lt;&gt;"...", $P653&lt;&gt;"입력오류", NOT(ISNUMBER(FIND($T$21:$T$34,$P653)))),
            AND($P653&lt;&gt;"", $P653&lt;&gt;"...", $P653&lt;&gt;"입력오류", $T$19=$P653)
        )
    )
)</f>
        <v>0</v>
      </c>
    </row>
    <row r="654" spans="1:17">
      <c r="A654" t="s">
        <v>1381</v>
      </c>
      <c r="B654" t="s">
        <v>1382</v>
      </c>
      <c r="C654" t="s">
        <v>10350</v>
      </c>
      <c r="D654" t="s">
        <v>10351</v>
      </c>
      <c r="I654">
        <f t="shared" si="31"/>
        <v>653</v>
      </c>
      <c r="J654">
        <f t="shared" si="32"/>
        <v>653</v>
      </c>
      <c r="K654">
        <f t="shared" si="30"/>
        <v>1</v>
      </c>
      <c r="L654" t="b">
        <f>COUNTIF($N$2:N654, N654)=1</f>
        <v>1</v>
      </c>
      <c r="M654" s="37">
        <f>IF( $Q654, MAX($M$1:M653)+1, 0)</f>
        <v>0</v>
      </c>
      <c r="N654" t="str" cm="1">
        <f t="array" ref="N654">INDEX($A$9:$F$1048576, $J654, $K654 )</f>
        <v>50566</v>
      </c>
      <c r="O654" t="str" cm="1">
        <f t="array" ref="O654">INDEX($B$9:$F$1048576, $J654, $K654 )</f>
        <v>주택금융공사MBS2016-10(1-6)</v>
      </c>
      <c r="P654" t="str" cm="1">
        <f t="array" ref="P654">IF( $L654, TRIM(_xll.IMDP("IR", $G$5&amp;$N654, $G$6)), "" )</f>
        <v/>
      </c>
      <c r="Q654" t="b" cm="1">
        <f t="array" ref="Q654">IF(
    $U$1=1, AND($P654&lt;&gt;"", $P654&lt;&gt;"...", $P654&lt;&gt;"입력오류"),
    IF(
        $U$18=1, AND($P654&lt;&gt;"", $P654&lt;&gt;"...", $P654&lt;&gt;"입력오류", ISNUMBER(FIND(INDEX($T$2:$T$7,$U$1),$P654))),
        IF(
            $U$17="기타", AND($P654&lt;&gt;"", $P654&lt;&gt;"...", $P654&lt;&gt;"입력오류", NOT(ISNUMBER(FIND($T$21:$T$34,$P654)))),
            AND($P654&lt;&gt;"", $P654&lt;&gt;"...", $P654&lt;&gt;"입력오류", $T$19=$P654)
        )
    )
)</f>
        <v>0</v>
      </c>
    </row>
    <row r="655" spans="1:17">
      <c r="A655" t="s">
        <v>1383</v>
      </c>
      <c r="B655" t="s">
        <v>1384</v>
      </c>
      <c r="C655" t="s">
        <v>10352</v>
      </c>
      <c r="D655" t="s">
        <v>10353</v>
      </c>
      <c r="I655">
        <f t="shared" si="31"/>
        <v>654</v>
      </c>
      <c r="J655">
        <f t="shared" si="32"/>
        <v>654</v>
      </c>
      <c r="K655">
        <f t="shared" si="30"/>
        <v>1</v>
      </c>
      <c r="L655" t="b">
        <f>COUNTIF($N$2:N655, N655)=1</f>
        <v>1</v>
      </c>
      <c r="M655" s="37">
        <f>IF( $Q655, MAX($M$1:M654)+1, 0)</f>
        <v>0</v>
      </c>
      <c r="N655" t="str" cm="1">
        <f t="array" ref="N655">INDEX($A$9:$F$1048576, $J655, $K655 )</f>
        <v>50567</v>
      </c>
      <c r="O655" t="str" cm="1">
        <f t="array" ref="O655">INDEX($B$9:$F$1048576, $J655, $K655 )</f>
        <v>주택금융공사MBS2016-10(1-7)</v>
      </c>
      <c r="P655" t="str" cm="1">
        <f t="array" ref="P655">IF( $L655, TRIM(_xll.IMDP("IR", $G$5&amp;$N655, $G$6)), "" )</f>
        <v/>
      </c>
      <c r="Q655" t="b" cm="1">
        <f t="array" ref="Q655">IF(
    $U$1=1, AND($P655&lt;&gt;"", $P655&lt;&gt;"...", $P655&lt;&gt;"입력오류"),
    IF(
        $U$18=1, AND($P655&lt;&gt;"", $P655&lt;&gt;"...", $P655&lt;&gt;"입력오류", ISNUMBER(FIND(INDEX($T$2:$T$7,$U$1),$P655))),
        IF(
            $U$17="기타", AND($P655&lt;&gt;"", $P655&lt;&gt;"...", $P655&lt;&gt;"입력오류", NOT(ISNUMBER(FIND($T$21:$T$34,$P655)))),
            AND($P655&lt;&gt;"", $P655&lt;&gt;"...", $P655&lt;&gt;"입력오류", $T$19=$P655)
        )
    )
)</f>
        <v>0</v>
      </c>
    </row>
    <row r="656" spans="1:17">
      <c r="A656" t="s">
        <v>1385</v>
      </c>
      <c r="B656" t="s">
        <v>1386</v>
      </c>
      <c r="C656" t="s">
        <v>10354</v>
      </c>
      <c r="D656" t="s">
        <v>10355</v>
      </c>
      <c r="I656">
        <f t="shared" si="31"/>
        <v>655</v>
      </c>
      <c r="J656">
        <f t="shared" si="32"/>
        <v>655</v>
      </c>
      <c r="K656">
        <f t="shared" si="30"/>
        <v>1</v>
      </c>
      <c r="L656" t="b">
        <f>COUNTIF($N$2:N656, N656)=1</f>
        <v>1</v>
      </c>
      <c r="M656" s="37">
        <f>IF( $Q656, MAX($M$1:M655)+1, 0)</f>
        <v>0</v>
      </c>
      <c r="N656" t="str" cm="1">
        <f t="array" ref="N656">INDEX($A$9:$F$1048576, $J656, $K656 )</f>
        <v>50568</v>
      </c>
      <c r="O656" t="str" cm="1">
        <f t="array" ref="O656">INDEX($B$9:$F$1048576, $J656, $K656 )</f>
        <v>주택금융공사MBS2016-10(1-8)</v>
      </c>
      <c r="P656" t="str" cm="1">
        <f t="array" ref="P656">IF( $L656, TRIM(_xll.IMDP("IR", $G$5&amp;$N656, $G$6)), "" )</f>
        <v/>
      </c>
      <c r="Q656" t="b" cm="1">
        <f t="array" ref="Q656">IF(
    $U$1=1, AND($P656&lt;&gt;"", $P656&lt;&gt;"...", $P656&lt;&gt;"입력오류"),
    IF(
        $U$18=1, AND($P656&lt;&gt;"", $P656&lt;&gt;"...", $P656&lt;&gt;"입력오류", ISNUMBER(FIND(INDEX($T$2:$T$7,$U$1),$P656))),
        IF(
            $U$17="기타", AND($P656&lt;&gt;"", $P656&lt;&gt;"...", $P656&lt;&gt;"입력오류", NOT(ISNUMBER(FIND($T$21:$T$34,$P656)))),
            AND($P656&lt;&gt;"", $P656&lt;&gt;"...", $P656&lt;&gt;"입력오류", $T$19=$P656)
        )
    )
)</f>
        <v>0</v>
      </c>
    </row>
    <row r="657" spans="1:17">
      <c r="A657" t="s">
        <v>1387</v>
      </c>
      <c r="B657" t="s">
        <v>1388</v>
      </c>
      <c r="C657" t="s">
        <v>10356</v>
      </c>
      <c r="D657" t="s">
        <v>10357</v>
      </c>
      <c r="I657">
        <f t="shared" si="31"/>
        <v>656</v>
      </c>
      <c r="J657">
        <f t="shared" si="32"/>
        <v>656</v>
      </c>
      <c r="K657">
        <f t="shared" si="30"/>
        <v>1</v>
      </c>
      <c r="L657" t="b">
        <f>COUNTIF($N$2:N657, N657)=1</f>
        <v>1</v>
      </c>
      <c r="M657" s="37">
        <f>IF( $Q657, MAX($M$1:M656)+1, 0)</f>
        <v>300</v>
      </c>
      <c r="N657" t="str" cm="1">
        <f t="array" ref="N657">INDEX($A$9:$F$1048576, $J657, $K657 )</f>
        <v>50572</v>
      </c>
      <c r="O657" t="str" cm="1">
        <f t="array" ref="O657">INDEX($B$9:$F$1048576, $J657, $K657 )</f>
        <v>롯데오토리스</v>
      </c>
      <c r="P657" t="str" cm="1">
        <f t="array" ref="P657">IF( $L657, TRIM(_xll.IMDP("IR", $G$5&amp;$N657, $G$6)), "" )</f>
        <v>기타금융채A-</v>
      </c>
      <c r="Q657" t="b" cm="1">
        <f t="array" ref="Q657">IF(
    $U$1=1, AND($P657&lt;&gt;"", $P657&lt;&gt;"...", $P657&lt;&gt;"입력오류"),
    IF(
        $U$18=1, AND($P657&lt;&gt;"", $P657&lt;&gt;"...", $P657&lt;&gt;"입력오류", ISNUMBER(FIND(INDEX($T$2:$T$7,$U$1),$P657))),
        IF(
            $U$17="기타", AND($P657&lt;&gt;"", $P657&lt;&gt;"...", $P657&lt;&gt;"입력오류", NOT(ISNUMBER(FIND($T$21:$T$34,$P657)))),
            AND($P657&lt;&gt;"", $P657&lt;&gt;"...", $P657&lt;&gt;"입력오류", $T$19=$P657)
        )
    )
)</f>
        <v>1</v>
      </c>
    </row>
    <row r="658" spans="1:17">
      <c r="A658" t="s">
        <v>1389</v>
      </c>
      <c r="B658" t="s">
        <v>1390</v>
      </c>
      <c r="C658" t="s">
        <v>10358</v>
      </c>
      <c r="D658" t="s">
        <v>10359</v>
      </c>
      <c r="I658">
        <f t="shared" si="31"/>
        <v>657</v>
      </c>
      <c r="J658">
        <f t="shared" si="32"/>
        <v>657</v>
      </c>
      <c r="K658">
        <f t="shared" si="30"/>
        <v>1</v>
      </c>
      <c r="L658" t="b">
        <f>COUNTIF($N$2:N658, N658)=1</f>
        <v>1</v>
      </c>
      <c r="M658" s="37">
        <f>IF( $Q658, MAX($M$1:M657)+1, 0)</f>
        <v>0</v>
      </c>
      <c r="N658" t="str" cm="1">
        <f t="array" ref="N658">INDEX($A$9:$F$1048576, $J658, $K658 )</f>
        <v>50626</v>
      </c>
      <c r="O658" t="str" cm="1">
        <f t="array" ref="O658">INDEX($B$9:$F$1048576, $J658, $K658 )</f>
        <v>한국주택금융MBS2016-11(1-6)</v>
      </c>
      <c r="P658" t="str" cm="1">
        <f t="array" ref="P658">IF( $L658, TRIM(_xll.IMDP("IR", $G$5&amp;$N658, $G$6)), "" )</f>
        <v/>
      </c>
      <c r="Q658" t="b" cm="1">
        <f t="array" ref="Q658">IF(
    $U$1=1, AND($P658&lt;&gt;"", $P658&lt;&gt;"...", $P658&lt;&gt;"입력오류"),
    IF(
        $U$18=1, AND($P658&lt;&gt;"", $P658&lt;&gt;"...", $P658&lt;&gt;"입력오류", ISNUMBER(FIND(INDEX($T$2:$T$7,$U$1),$P658))),
        IF(
            $U$17="기타", AND($P658&lt;&gt;"", $P658&lt;&gt;"...", $P658&lt;&gt;"입력오류", NOT(ISNUMBER(FIND($T$21:$T$34,$P658)))),
            AND($P658&lt;&gt;"", $P658&lt;&gt;"...", $P658&lt;&gt;"입력오류", $T$19=$P658)
        )
    )
)</f>
        <v>0</v>
      </c>
    </row>
    <row r="659" spans="1:17">
      <c r="A659" t="s">
        <v>1391</v>
      </c>
      <c r="B659" t="s">
        <v>1392</v>
      </c>
      <c r="C659" t="s">
        <v>10360</v>
      </c>
      <c r="D659" t="s">
        <v>10361</v>
      </c>
      <c r="I659">
        <f t="shared" si="31"/>
        <v>658</v>
      </c>
      <c r="J659">
        <f t="shared" si="32"/>
        <v>658</v>
      </c>
      <c r="K659">
        <f t="shared" si="30"/>
        <v>1</v>
      </c>
      <c r="L659" t="b">
        <f>COUNTIF($N$2:N659, N659)=1</f>
        <v>1</v>
      </c>
      <c r="M659" s="37">
        <f>IF( $Q659, MAX($M$1:M658)+1, 0)</f>
        <v>0</v>
      </c>
      <c r="N659" t="str" cm="1">
        <f t="array" ref="N659">INDEX($A$9:$F$1048576, $J659, $K659 )</f>
        <v>50627</v>
      </c>
      <c r="O659" t="str" cm="1">
        <f t="array" ref="O659">INDEX($B$9:$F$1048576, $J659, $K659 )</f>
        <v>한국주택금융MBS2016-11(1-7)</v>
      </c>
      <c r="P659" t="str" cm="1">
        <f t="array" ref="P659">IF( $L659, TRIM(_xll.IMDP("IR", $G$5&amp;$N659, $G$6)), "" )</f>
        <v/>
      </c>
      <c r="Q659" t="b" cm="1">
        <f t="array" ref="Q659">IF(
    $U$1=1, AND($P659&lt;&gt;"", $P659&lt;&gt;"...", $P659&lt;&gt;"입력오류"),
    IF(
        $U$18=1, AND($P659&lt;&gt;"", $P659&lt;&gt;"...", $P659&lt;&gt;"입력오류", ISNUMBER(FIND(INDEX($T$2:$T$7,$U$1),$P659))),
        IF(
            $U$17="기타", AND($P659&lt;&gt;"", $P659&lt;&gt;"...", $P659&lt;&gt;"입력오류", NOT(ISNUMBER(FIND($T$21:$T$34,$P659)))),
            AND($P659&lt;&gt;"", $P659&lt;&gt;"...", $P659&lt;&gt;"입력오류", $T$19=$P659)
        )
    )
)</f>
        <v>0</v>
      </c>
    </row>
    <row r="660" spans="1:17">
      <c r="A660" t="s">
        <v>1393</v>
      </c>
      <c r="B660" t="s">
        <v>1394</v>
      </c>
      <c r="C660" t="s">
        <v>10362</v>
      </c>
      <c r="D660" t="s">
        <v>10363</v>
      </c>
      <c r="I660">
        <f t="shared" si="31"/>
        <v>659</v>
      </c>
      <c r="J660">
        <f t="shared" si="32"/>
        <v>659</v>
      </c>
      <c r="K660">
        <f t="shared" si="30"/>
        <v>1</v>
      </c>
      <c r="L660" t="b">
        <f>COUNTIF($N$2:N660, N660)=1</f>
        <v>1</v>
      </c>
      <c r="M660" s="37">
        <f>IF( $Q660, MAX($M$1:M659)+1, 0)</f>
        <v>0</v>
      </c>
      <c r="N660" t="str" cm="1">
        <f t="array" ref="N660">INDEX($A$9:$F$1048576, $J660, $K660 )</f>
        <v>50628</v>
      </c>
      <c r="O660" t="str" cm="1">
        <f t="array" ref="O660">INDEX($B$9:$F$1048576, $J660, $K660 )</f>
        <v>한국주택금융MBS2016-11(1-8)</v>
      </c>
      <c r="P660" t="str" cm="1">
        <f t="array" ref="P660">IF( $L660, TRIM(_xll.IMDP("IR", $G$5&amp;$N660, $G$6)), "" )</f>
        <v/>
      </c>
      <c r="Q660" t="b" cm="1">
        <f t="array" ref="Q660">IF(
    $U$1=1, AND($P660&lt;&gt;"", $P660&lt;&gt;"...", $P660&lt;&gt;"입력오류"),
    IF(
        $U$18=1, AND($P660&lt;&gt;"", $P660&lt;&gt;"...", $P660&lt;&gt;"입력오류", ISNUMBER(FIND(INDEX($T$2:$T$7,$U$1),$P660))),
        IF(
            $U$17="기타", AND($P660&lt;&gt;"", $P660&lt;&gt;"...", $P660&lt;&gt;"입력오류", NOT(ISNUMBER(FIND($T$21:$T$34,$P660)))),
            AND($P660&lt;&gt;"", $P660&lt;&gt;"...", $P660&lt;&gt;"입력오류", $T$19=$P660)
        )
    )
)</f>
        <v>0</v>
      </c>
    </row>
    <row r="661" spans="1:17">
      <c r="A661" t="s">
        <v>1395</v>
      </c>
      <c r="B661" t="s">
        <v>1396</v>
      </c>
      <c r="C661" t="s">
        <v>10364</v>
      </c>
      <c r="D661" t="s">
        <v>10365</v>
      </c>
      <c r="I661">
        <f t="shared" si="31"/>
        <v>660</v>
      </c>
      <c r="J661">
        <f t="shared" si="32"/>
        <v>660</v>
      </c>
      <c r="K661">
        <f t="shared" si="30"/>
        <v>1</v>
      </c>
      <c r="L661" t="b">
        <f>COUNTIF($N$2:N661, N661)=1</f>
        <v>1</v>
      </c>
      <c r="M661" s="37">
        <f>IF( $Q661, MAX($M$1:M660)+1, 0)</f>
        <v>0</v>
      </c>
      <c r="N661" t="str" cm="1">
        <f t="array" ref="N661">INDEX($A$9:$F$1048576, $J661, $K661 )</f>
        <v>50845</v>
      </c>
      <c r="O661" t="str" cm="1">
        <f t="array" ref="O661">INDEX($B$9:$F$1048576, $J661, $K661 )</f>
        <v>주택금융공사MBS2016-12(1-6)</v>
      </c>
      <c r="P661" t="str" cm="1">
        <f t="array" ref="P661">IF( $L661, TRIM(_xll.IMDP("IR", $G$5&amp;$N661, $G$6)), "" )</f>
        <v/>
      </c>
      <c r="Q661" t="b" cm="1">
        <f t="array" ref="Q661">IF(
    $U$1=1, AND($P661&lt;&gt;"", $P661&lt;&gt;"...", $P661&lt;&gt;"입력오류"),
    IF(
        $U$18=1, AND($P661&lt;&gt;"", $P661&lt;&gt;"...", $P661&lt;&gt;"입력오류", ISNUMBER(FIND(INDEX($T$2:$T$7,$U$1),$P661))),
        IF(
            $U$17="기타", AND($P661&lt;&gt;"", $P661&lt;&gt;"...", $P661&lt;&gt;"입력오류", NOT(ISNUMBER(FIND($T$21:$T$34,$P661)))),
            AND($P661&lt;&gt;"", $P661&lt;&gt;"...", $P661&lt;&gt;"입력오류", $T$19=$P661)
        )
    )
)</f>
        <v>0</v>
      </c>
    </row>
    <row r="662" spans="1:17">
      <c r="A662" t="s">
        <v>1397</v>
      </c>
      <c r="B662" t="s">
        <v>1398</v>
      </c>
      <c r="C662" t="s">
        <v>10366</v>
      </c>
      <c r="D662" t="s">
        <v>10367</v>
      </c>
      <c r="I662">
        <f t="shared" si="31"/>
        <v>661</v>
      </c>
      <c r="J662">
        <f t="shared" si="32"/>
        <v>661</v>
      </c>
      <c r="K662">
        <f t="shared" si="30"/>
        <v>1</v>
      </c>
      <c r="L662" t="b">
        <f>COUNTIF($N$2:N662, N662)=1</f>
        <v>1</v>
      </c>
      <c r="M662" s="37">
        <f>IF( $Q662, MAX($M$1:M661)+1, 0)</f>
        <v>0</v>
      </c>
      <c r="N662" t="str" cm="1">
        <f t="array" ref="N662">INDEX($A$9:$F$1048576, $J662, $K662 )</f>
        <v>50846</v>
      </c>
      <c r="O662" t="str" cm="1">
        <f t="array" ref="O662">INDEX($B$9:$F$1048576, $J662, $K662 )</f>
        <v>주택금융공사MBS2016-12(1-7)</v>
      </c>
      <c r="P662" t="str" cm="1">
        <f t="array" ref="P662">IF( $L662, TRIM(_xll.IMDP("IR", $G$5&amp;$N662, $G$6)), "" )</f>
        <v/>
      </c>
      <c r="Q662" t="b" cm="1">
        <f t="array" ref="Q662">IF(
    $U$1=1, AND($P662&lt;&gt;"", $P662&lt;&gt;"...", $P662&lt;&gt;"입력오류"),
    IF(
        $U$18=1, AND($P662&lt;&gt;"", $P662&lt;&gt;"...", $P662&lt;&gt;"입력오류", ISNUMBER(FIND(INDEX($T$2:$T$7,$U$1),$P662))),
        IF(
            $U$17="기타", AND($P662&lt;&gt;"", $P662&lt;&gt;"...", $P662&lt;&gt;"입력오류", NOT(ISNUMBER(FIND($T$21:$T$34,$P662)))),
            AND($P662&lt;&gt;"", $P662&lt;&gt;"...", $P662&lt;&gt;"입력오류", $T$19=$P662)
        )
    )
)</f>
        <v>0</v>
      </c>
    </row>
    <row r="663" spans="1:17">
      <c r="A663" t="s">
        <v>1399</v>
      </c>
      <c r="B663" t="s">
        <v>1400</v>
      </c>
      <c r="C663" t="s">
        <v>10368</v>
      </c>
      <c r="D663" t="s">
        <v>10369</v>
      </c>
      <c r="I663">
        <f t="shared" si="31"/>
        <v>662</v>
      </c>
      <c r="J663">
        <f t="shared" si="32"/>
        <v>662</v>
      </c>
      <c r="K663">
        <f t="shared" si="30"/>
        <v>1</v>
      </c>
      <c r="L663" t="b">
        <f>COUNTIF($N$2:N663, N663)=1</f>
        <v>1</v>
      </c>
      <c r="M663" s="37">
        <f>IF( $Q663, MAX($M$1:M662)+1, 0)</f>
        <v>0</v>
      </c>
      <c r="N663" t="str" cm="1">
        <f t="array" ref="N663">INDEX($A$9:$F$1048576, $J663, $K663 )</f>
        <v>50847</v>
      </c>
      <c r="O663" t="str" cm="1">
        <f t="array" ref="O663">INDEX($B$9:$F$1048576, $J663, $K663 )</f>
        <v>주택금융공사MBS2016-12(1-8)</v>
      </c>
      <c r="P663" t="str" cm="1">
        <f t="array" ref="P663">IF( $L663, TRIM(_xll.IMDP("IR", $G$5&amp;$N663, $G$6)), "" )</f>
        <v/>
      </c>
      <c r="Q663" t="b" cm="1">
        <f t="array" ref="Q663">IF(
    $U$1=1, AND($P663&lt;&gt;"", $P663&lt;&gt;"...", $P663&lt;&gt;"입력오류"),
    IF(
        $U$18=1, AND($P663&lt;&gt;"", $P663&lt;&gt;"...", $P663&lt;&gt;"입력오류", ISNUMBER(FIND(INDEX($T$2:$T$7,$U$1),$P663))),
        IF(
            $U$17="기타", AND($P663&lt;&gt;"", $P663&lt;&gt;"...", $P663&lt;&gt;"입력오류", NOT(ISNUMBER(FIND($T$21:$T$34,$P663)))),
            AND($P663&lt;&gt;"", $P663&lt;&gt;"...", $P663&lt;&gt;"입력오류", $T$19=$P663)
        )
    )
)</f>
        <v>0</v>
      </c>
    </row>
    <row r="664" spans="1:17">
      <c r="A664" t="s">
        <v>683</v>
      </c>
      <c r="B664" t="s">
        <v>620</v>
      </c>
      <c r="C664" t="s">
        <v>10370</v>
      </c>
      <c r="D664" t="s">
        <v>3703</v>
      </c>
      <c r="I664">
        <f t="shared" si="31"/>
        <v>663</v>
      </c>
      <c r="J664">
        <f t="shared" si="32"/>
        <v>663</v>
      </c>
      <c r="K664">
        <f t="shared" si="30"/>
        <v>1</v>
      </c>
      <c r="L664" t="b">
        <f>COUNTIF($N$2:N664, N664)=1</f>
        <v>1</v>
      </c>
      <c r="M664" s="37">
        <f>IF( $Q664, MAX($M$1:M663)+1, 0)</f>
        <v>301</v>
      </c>
      <c r="N664" t="str" cm="1">
        <f t="array" ref="N664">INDEX($A$9:$F$1048576, $J664, $K664 )</f>
        <v>50879</v>
      </c>
      <c r="O664" t="str" cm="1">
        <f t="array" ref="O664">INDEX($B$9:$F$1048576, $J664, $K664 )</f>
        <v>인천교통공사</v>
      </c>
      <c r="P664" t="str" cm="1">
        <f t="array" ref="P664">IF( $L664, TRIM(_xll.IMDP("IR", $G$5&amp;$N664, $G$6)), "" )</f>
        <v>공사/공단채AA+</v>
      </c>
      <c r="Q664" t="b" cm="1">
        <f t="array" ref="Q664">IF(
    $U$1=1, AND($P664&lt;&gt;"", $P664&lt;&gt;"...", $P664&lt;&gt;"입력오류"),
    IF(
        $U$18=1, AND($P664&lt;&gt;"", $P664&lt;&gt;"...", $P664&lt;&gt;"입력오류", ISNUMBER(FIND(INDEX($T$2:$T$7,$U$1),$P664))),
        IF(
            $U$17="기타", AND($P664&lt;&gt;"", $P664&lt;&gt;"...", $P664&lt;&gt;"입력오류", NOT(ISNUMBER(FIND($T$21:$T$34,$P664)))),
            AND($P664&lt;&gt;"", $P664&lt;&gt;"...", $P664&lt;&gt;"입력오류", $T$19=$P664)
        )
    )
)</f>
        <v>1</v>
      </c>
    </row>
    <row r="665" spans="1:17">
      <c r="A665" t="s">
        <v>1401</v>
      </c>
      <c r="B665" t="s">
        <v>1402</v>
      </c>
      <c r="C665" t="s">
        <v>10371</v>
      </c>
      <c r="D665" t="s">
        <v>10372</v>
      </c>
      <c r="I665">
        <f t="shared" si="31"/>
        <v>664</v>
      </c>
      <c r="J665">
        <f t="shared" si="32"/>
        <v>664</v>
      </c>
      <c r="K665">
        <f t="shared" si="30"/>
        <v>1</v>
      </c>
      <c r="L665" t="b">
        <f>COUNTIF($N$2:N665, N665)=1</f>
        <v>1</v>
      </c>
      <c r="M665" s="37">
        <f>IF( $Q665, MAX($M$1:M664)+1, 0)</f>
        <v>0</v>
      </c>
      <c r="N665" t="str" cm="1">
        <f t="array" ref="N665">INDEX($A$9:$F$1048576, $J665, $K665 )</f>
        <v>50955</v>
      </c>
      <c r="O665" t="str" cm="1">
        <f t="array" ref="O665">INDEX($B$9:$F$1048576, $J665, $K665 )</f>
        <v>주택금융공사MBS2016-13(1-6)</v>
      </c>
      <c r="P665" t="str" cm="1">
        <f t="array" ref="P665">IF( $L665, TRIM(_xll.IMDP("IR", $G$5&amp;$N665, $G$6)), "" )</f>
        <v/>
      </c>
      <c r="Q665" t="b" cm="1">
        <f t="array" ref="Q665">IF(
    $U$1=1, AND($P665&lt;&gt;"", $P665&lt;&gt;"...", $P665&lt;&gt;"입력오류"),
    IF(
        $U$18=1, AND($P665&lt;&gt;"", $P665&lt;&gt;"...", $P665&lt;&gt;"입력오류", ISNUMBER(FIND(INDEX($T$2:$T$7,$U$1),$P665))),
        IF(
            $U$17="기타", AND($P665&lt;&gt;"", $P665&lt;&gt;"...", $P665&lt;&gt;"입력오류", NOT(ISNUMBER(FIND($T$21:$T$34,$P665)))),
            AND($P665&lt;&gt;"", $P665&lt;&gt;"...", $P665&lt;&gt;"입력오류", $T$19=$P665)
        )
    )
)</f>
        <v>0</v>
      </c>
    </row>
    <row r="666" spans="1:17">
      <c r="A666" t="s">
        <v>1403</v>
      </c>
      <c r="B666" t="s">
        <v>1404</v>
      </c>
      <c r="C666" t="s">
        <v>10373</v>
      </c>
      <c r="D666" t="s">
        <v>10374</v>
      </c>
      <c r="I666">
        <f t="shared" si="31"/>
        <v>665</v>
      </c>
      <c r="J666">
        <f t="shared" si="32"/>
        <v>665</v>
      </c>
      <c r="K666">
        <f t="shared" si="30"/>
        <v>1</v>
      </c>
      <c r="L666" t="b">
        <f>COUNTIF($N$2:N666, N666)=1</f>
        <v>1</v>
      </c>
      <c r="M666" s="37">
        <f>IF( $Q666, MAX($M$1:M665)+1, 0)</f>
        <v>0</v>
      </c>
      <c r="N666" t="str" cm="1">
        <f t="array" ref="N666">INDEX($A$9:$F$1048576, $J666, $K666 )</f>
        <v>50956</v>
      </c>
      <c r="O666" t="str" cm="1">
        <f t="array" ref="O666">INDEX($B$9:$F$1048576, $J666, $K666 )</f>
        <v>주택금융공사MBS2016-13(1-7)</v>
      </c>
      <c r="P666" t="str" cm="1">
        <f t="array" ref="P666">IF( $L666, TRIM(_xll.IMDP("IR", $G$5&amp;$N666, $G$6)), "" )</f>
        <v/>
      </c>
      <c r="Q666" t="b" cm="1">
        <f t="array" ref="Q666">IF(
    $U$1=1, AND($P666&lt;&gt;"", $P666&lt;&gt;"...", $P666&lt;&gt;"입력오류"),
    IF(
        $U$18=1, AND($P666&lt;&gt;"", $P666&lt;&gt;"...", $P666&lt;&gt;"입력오류", ISNUMBER(FIND(INDEX($T$2:$T$7,$U$1),$P666))),
        IF(
            $U$17="기타", AND($P666&lt;&gt;"", $P666&lt;&gt;"...", $P666&lt;&gt;"입력오류", NOT(ISNUMBER(FIND($T$21:$T$34,$P666)))),
            AND($P666&lt;&gt;"", $P666&lt;&gt;"...", $P666&lt;&gt;"입력오류", $T$19=$P666)
        )
    )
)</f>
        <v>0</v>
      </c>
    </row>
    <row r="667" spans="1:17">
      <c r="A667" t="s">
        <v>1405</v>
      </c>
      <c r="B667" t="s">
        <v>1406</v>
      </c>
      <c r="C667" t="s">
        <v>10375</v>
      </c>
      <c r="D667" t="s">
        <v>10376</v>
      </c>
      <c r="I667">
        <f t="shared" si="31"/>
        <v>666</v>
      </c>
      <c r="J667">
        <f t="shared" si="32"/>
        <v>666</v>
      </c>
      <c r="K667">
        <f t="shared" si="30"/>
        <v>1</v>
      </c>
      <c r="L667" t="b">
        <f>COUNTIF($N$2:N667, N667)=1</f>
        <v>1</v>
      </c>
      <c r="M667" s="37">
        <f>IF( $Q667, MAX($M$1:M666)+1, 0)</f>
        <v>0</v>
      </c>
      <c r="N667" t="str" cm="1">
        <f t="array" ref="N667">INDEX($A$9:$F$1048576, $J667, $K667 )</f>
        <v>50957</v>
      </c>
      <c r="O667" t="str" cm="1">
        <f t="array" ref="O667">INDEX($B$9:$F$1048576, $J667, $K667 )</f>
        <v>주택금융공사MBS2016-13(1-8)</v>
      </c>
      <c r="P667" t="str" cm="1">
        <f t="array" ref="P667">IF( $L667, TRIM(_xll.IMDP("IR", $G$5&amp;$N667, $G$6)), "" )</f>
        <v/>
      </c>
      <c r="Q667" t="b" cm="1">
        <f t="array" ref="Q667">IF(
    $U$1=1, AND($P667&lt;&gt;"", $P667&lt;&gt;"...", $P667&lt;&gt;"입력오류"),
    IF(
        $U$18=1, AND($P667&lt;&gt;"", $P667&lt;&gt;"...", $P667&lt;&gt;"입력오류", ISNUMBER(FIND(INDEX($T$2:$T$7,$U$1),$P667))),
        IF(
            $U$17="기타", AND($P667&lt;&gt;"", $P667&lt;&gt;"...", $P667&lt;&gt;"입력오류", NOT(ISNUMBER(FIND($T$21:$T$34,$P667)))),
            AND($P667&lt;&gt;"", $P667&lt;&gt;"...", $P667&lt;&gt;"입력오류", $T$19=$P667)
        )
    )
)</f>
        <v>0</v>
      </c>
    </row>
    <row r="668" spans="1:17">
      <c r="A668" t="s">
        <v>5644</v>
      </c>
      <c r="B668" t="s">
        <v>5645</v>
      </c>
      <c r="C668" t="s">
        <v>10377</v>
      </c>
      <c r="D668" t="s">
        <v>10378</v>
      </c>
      <c r="I668">
        <f t="shared" si="31"/>
        <v>667</v>
      </c>
      <c r="J668">
        <f t="shared" si="32"/>
        <v>667</v>
      </c>
      <c r="K668">
        <f t="shared" si="30"/>
        <v>1</v>
      </c>
      <c r="L668" t="b">
        <f>COUNTIF($N$2:N668, N668)=1</f>
        <v>1</v>
      </c>
      <c r="M668" s="37">
        <f>IF( $Q668, MAX($M$1:M667)+1, 0)</f>
        <v>0</v>
      </c>
      <c r="N668" t="str" cm="1">
        <f t="array" ref="N668">INDEX($A$9:$F$1048576, $J668, $K668 )</f>
        <v>51093</v>
      </c>
      <c r="O668" t="str" cm="1">
        <f t="array" ref="O668">INDEX($B$9:$F$1048576, $J668, $K668 )</f>
        <v>주택금융공사MBS2016-14(1-6)</v>
      </c>
      <c r="P668" t="str" cm="1">
        <f t="array" ref="P668">IF( $L668, TRIM(_xll.IMDP("IR", $G$5&amp;$N668, $G$6)), "" )</f>
        <v/>
      </c>
      <c r="Q668" t="b" cm="1">
        <f t="array" ref="Q668">IF(
    $U$1=1, AND($P668&lt;&gt;"", $P668&lt;&gt;"...", $P668&lt;&gt;"입력오류"),
    IF(
        $U$18=1, AND($P668&lt;&gt;"", $P668&lt;&gt;"...", $P668&lt;&gt;"입력오류", ISNUMBER(FIND(INDEX($T$2:$T$7,$U$1),$P668))),
        IF(
            $U$17="기타", AND($P668&lt;&gt;"", $P668&lt;&gt;"...", $P668&lt;&gt;"입력오류", NOT(ISNUMBER(FIND($T$21:$T$34,$P668)))),
            AND($P668&lt;&gt;"", $P668&lt;&gt;"...", $P668&lt;&gt;"입력오류", $T$19=$P668)
        )
    )
)</f>
        <v>0</v>
      </c>
    </row>
    <row r="669" spans="1:17">
      <c r="A669" t="s">
        <v>5646</v>
      </c>
      <c r="B669" t="s">
        <v>5647</v>
      </c>
      <c r="C669" t="s">
        <v>10379</v>
      </c>
      <c r="D669" t="s">
        <v>10380</v>
      </c>
      <c r="I669">
        <f t="shared" si="31"/>
        <v>668</v>
      </c>
      <c r="J669">
        <f t="shared" si="32"/>
        <v>668</v>
      </c>
      <c r="K669">
        <f t="shared" si="30"/>
        <v>1</v>
      </c>
      <c r="L669" t="b">
        <f>COUNTIF($N$2:N669, N669)=1</f>
        <v>1</v>
      </c>
      <c r="M669" s="37">
        <f>IF( $Q669, MAX($M$1:M668)+1, 0)</f>
        <v>0</v>
      </c>
      <c r="N669" t="str" cm="1">
        <f t="array" ref="N669">INDEX($A$9:$F$1048576, $J669, $K669 )</f>
        <v>51094</v>
      </c>
      <c r="O669" t="str" cm="1">
        <f t="array" ref="O669">INDEX($B$9:$F$1048576, $J669, $K669 )</f>
        <v>주택금융공사MBS2016-14(1-7)</v>
      </c>
      <c r="P669" t="str" cm="1">
        <f t="array" ref="P669">IF( $L669, TRIM(_xll.IMDP("IR", $G$5&amp;$N669, $G$6)), "" )</f>
        <v/>
      </c>
      <c r="Q669" t="b" cm="1">
        <f t="array" ref="Q669">IF(
    $U$1=1, AND($P669&lt;&gt;"", $P669&lt;&gt;"...", $P669&lt;&gt;"입력오류"),
    IF(
        $U$18=1, AND($P669&lt;&gt;"", $P669&lt;&gt;"...", $P669&lt;&gt;"입력오류", ISNUMBER(FIND(INDEX($T$2:$T$7,$U$1),$P669))),
        IF(
            $U$17="기타", AND($P669&lt;&gt;"", $P669&lt;&gt;"...", $P669&lt;&gt;"입력오류", NOT(ISNUMBER(FIND($T$21:$T$34,$P669)))),
            AND($P669&lt;&gt;"", $P669&lt;&gt;"...", $P669&lt;&gt;"입력오류", $T$19=$P669)
        )
    )
)</f>
        <v>0</v>
      </c>
    </row>
    <row r="670" spans="1:17">
      <c r="A670" t="s">
        <v>5648</v>
      </c>
      <c r="B670" t="s">
        <v>5649</v>
      </c>
      <c r="C670" t="s">
        <v>10381</v>
      </c>
      <c r="D670" t="s">
        <v>5749</v>
      </c>
      <c r="I670">
        <f t="shared" si="31"/>
        <v>669</v>
      </c>
      <c r="J670">
        <f t="shared" si="32"/>
        <v>669</v>
      </c>
      <c r="K670">
        <f t="shared" si="30"/>
        <v>1</v>
      </c>
      <c r="L670" t="b">
        <f>COUNTIF($N$2:N670, N670)=1</f>
        <v>1</v>
      </c>
      <c r="M670" s="37">
        <f>IF( $Q670, MAX($M$1:M669)+1, 0)</f>
        <v>0</v>
      </c>
      <c r="N670" t="str" cm="1">
        <f t="array" ref="N670">INDEX($A$9:$F$1048576, $J670, $K670 )</f>
        <v>51095</v>
      </c>
      <c r="O670" t="str" cm="1">
        <f t="array" ref="O670">INDEX($B$9:$F$1048576, $J670, $K670 )</f>
        <v>주택금융공사MBS2016-14(1-8)</v>
      </c>
      <c r="P670" t="str" cm="1">
        <f t="array" ref="P670">IF( $L670, TRIM(_xll.IMDP("IR", $G$5&amp;$N670, $G$6)), "" )</f>
        <v/>
      </c>
      <c r="Q670" t="b" cm="1">
        <f t="array" ref="Q670">IF(
    $U$1=1, AND($P670&lt;&gt;"", $P670&lt;&gt;"...", $P670&lt;&gt;"입력오류"),
    IF(
        $U$18=1, AND($P670&lt;&gt;"", $P670&lt;&gt;"...", $P670&lt;&gt;"입력오류", ISNUMBER(FIND(INDEX($T$2:$T$7,$U$1),$P670))),
        IF(
            $U$17="기타", AND($P670&lt;&gt;"", $P670&lt;&gt;"...", $P670&lt;&gt;"입력오류", NOT(ISNUMBER(FIND($T$21:$T$34,$P670)))),
            AND($P670&lt;&gt;"", $P670&lt;&gt;"...", $P670&lt;&gt;"입력오류", $T$19=$P670)
        )
    )
)</f>
        <v>0</v>
      </c>
    </row>
    <row r="671" spans="1:17">
      <c r="A671" t="s">
        <v>684</v>
      </c>
      <c r="B671" t="s">
        <v>621</v>
      </c>
      <c r="C671" t="s">
        <v>10382</v>
      </c>
      <c r="D671" t="s">
        <v>10383</v>
      </c>
      <c r="I671">
        <f t="shared" si="31"/>
        <v>670</v>
      </c>
      <c r="J671">
        <f t="shared" si="32"/>
        <v>670</v>
      </c>
      <c r="K671">
        <f t="shared" si="30"/>
        <v>1</v>
      </c>
      <c r="L671" t="b">
        <f>COUNTIF($N$2:N671, N671)=1</f>
        <v>1</v>
      </c>
      <c r="M671" s="37">
        <f>IF( $Q671, MAX($M$1:M670)+1, 0)</f>
        <v>0</v>
      </c>
      <c r="N671" t="str" cm="1">
        <f t="array" ref="N671">INDEX($A$9:$F$1048576, $J671, $K671 )</f>
        <v>51243</v>
      </c>
      <c r="O671" t="str" cm="1">
        <f t="array" ref="O671">INDEX($B$9:$F$1048576, $J671, $K671 )</f>
        <v>주택금융공사MBS2016-16(1-7)</v>
      </c>
      <c r="P671" t="str" cm="1">
        <f t="array" ref="P671">IF( $L671, TRIM(_xll.IMDP("IR", $G$5&amp;$N671, $G$6)), "" )</f>
        <v/>
      </c>
      <c r="Q671" t="b" cm="1">
        <f t="array" ref="Q671">IF(
    $U$1=1, AND($P671&lt;&gt;"", $P671&lt;&gt;"...", $P671&lt;&gt;"입력오류"),
    IF(
        $U$18=1, AND($P671&lt;&gt;"", $P671&lt;&gt;"...", $P671&lt;&gt;"입력오류", ISNUMBER(FIND(INDEX($T$2:$T$7,$U$1),$P671))),
        IF(
            $U$17="기타", AND($P671&lt;&gt;"", $P671&lt;&gt;"...", $P671&lt;&gt;"입력오류", NOT(ISNUMBER(FIND($T$21:$T$34,$P671)))),
            AND($P671&lt;&gt;"", $P671&lt;&gt;"...", $P671&lt;&gt;"입력오류", $T$19=$P671)
        )
    )
)</f>
        <v>0</v>
      </c>
    </row>
    <row r="672" spans="1:17">
      <c r="A672" t="s">
        <v>1407</v>
      </c>
      <c r="B672" t="s">
        <v>1408</v>
      </c>
      <c r="C672" t="s">
        <v>10384</v>
      </c>
      <c r="D672" t="s">
        <v>10385</v>
      </c>
      <c r="I672">
        <f t="shared" si="31"/>
        <v>671</v>
      </c>
      <c r="J672">
        <f t="shared" si="32"/>
        <v>671</v>
      </c>
      <c r="K672">
        <f t="shared" si="30"/>
        <v>1</v>
      </c>
      <c r="L672" t="b">
        <f>COUNTIF($N$2:N672, N672)=1</f>
        <v>1</v>
      </c>
      <c r="M672" s="37">
        <f>IF( $Q672, MAX($M$1:M671)+1, 0)</f>
        <v>0</v>
      </c>
      <c r="N672" t="str" cm="1">
        <f t="array" ref="N672">INDEX($A$9:$F$1048576, $J672, $K672 )</f>
        <v>51244</v>
      </c>
      <c r="O672" t="str" cm="1">
        <f t="array" ref="O672">INDEX($B$9:$F$1048576, $J672, $K672 )</f>
        <v>주택금융공사MBS2016-16(1-8)</v>
      </c>
      <c r="P672" t="str" cm="1">
        <f t="array" ref="P672">IF( $L672, TRIM(_xll.IMDP("IR", $G$5&amp;$N672, $G$6)), "" )</f>
        <v/>
      </c>
      <c r="Q672" t="b" cm="1">
        <f t="array" ref="Q672">IF(
    $U$1=1, AND($P672&lt;&gt;"", $P672&lt;&gt;"...", $P672&lt;&gt;"입력오류"),
    IF(
        $U$18=1, AND($P672&lt;&gt;"", $P672&lt;&gt;"...", $P672&lt;&gt;"입력오류", ISNUMBER(FIND(INDEX($T$2:$T$7,$U$1),$P672))),
        IF(
            $U$17="기타", AND($P672&lt;&gt;"", $P672&lt;&gt;"...", $P672&lt;&gt;"입력오류", NOT(ISNUMBER(FIND($T$21:$T$34,$P672)))),
            AND($P672&lt;&gt;"", $P672&lt;&gt;"...", $P672&lt;&gt;"입력오류", $T$19=$P672)
        )
    )
)</f>
        <v>0</v>
      </c>
    </row>
    <row r="673" spans="1:17">
      <c r="A673" t="s">
        <v>1409</v>
      </c>
      <c r="B673" t="s">
        <v>1410</v>
      </c>
      <c r="C673" t="s">
        <v>10386</v>
      </c>
      <c r="D673" t="s">
        <v>10387</v>
      </c>
      <c r="I673">
        <f t="shared" si="31"/>
        <v>672</v>
      </c>
      <c r="J673">
        <f t="shared" si="32"/>
        <v>672</v>
      </c>
      <c r="K673">
        <f t="shared" si="30"/>
        <v>1</v>
      </c>
      <c r="L673" t="b">
        <f>COUNTIF($N$2:N673, N673)=1</f>
        <v>1</v>
      </c>
      <c r="M673" s="37">
        <f>IF( $Q673, MAX($M$1:M672)+1, 0)</f>
        <v>0</v>
      </c>
      <c r="N673" t="str" cm="1">
        <f t="array" ref="N673">INDEX($A$9:$F$1048576, $J673, $K673 )</f>
        <v>51251</v>
      </c>
      <c r="O673" t="str" cm="1">
        <f t="array" ref="O673">INDEX($B$9:$F$1048576, $J673, $K673 )</f>
        <v>주택금융공사MBS2016-16(1-6)</v>
      </c>
      <c r="P673" t="str" cm="1">
        <f t="array" ref="P673">IF( $L673, TRIM(_xll.IMDP("IR", $G$5&amp;$N673, $G$6)), "" )</f>
        <v/>
      </c>
      <c r="Q673" t="b" cm="1">
        <f t="array" ref="Q673">IF(
    $U$1=1, AND($P673&lt;&gt;"", $P673&lt;&gt;"...", $P673&lt;&gt;"입력오류"),
    IF(
        $U$18=1, AND($P673&lt;&gt;"", $P673&lt;&gt;"...", $P673&lt;&gt;"입력오류", ISNUMBER(FIND(INDEX($T$2:$T$7,$U$1),$P673))),
        IF(
            $U$17="기타", AND($P673&lt;&gt;"", $P673&lt;&gt;"...", $P673&lt;&gt;"입력오류", NOT(ISNUMBER(FIND($T$21:$T$34,$P673)))),
            AND($P673&lt;&gt;"", $P673&lt;&gt;"...", $P673&lt;&gt;"입력오류", $T$19=$P673)
        )
    )
)</f>
        <v>0</v>
      </c>
    </row>
    <row r="674" spans="1:17">
      <c r="A674" t="s">
        <v>1411</v>
      </c>
      <c r="B674" t="s">
        <v>1412</v>
      </c>
      <c r="C674" t="s">
        <v>10388</v>
      </c>
      <c r="D674" t="s">
        <v>10389</v>
      </c>
      <c r="I674">
        <f t="shared" si="31"/>
        <v>673</v>
      </c>
      <c r="J674">
        <f t="shared" si="32"/>
        <v>673</v>
      </c>
      <c r="K674">
        <f t="shared" si="30"/>
        <v>1</v>
      </c>
      <c r="L674" t="b">
        <f>COUNTIF($N$2:N674, N674)=1</f>
        <v>1</v>
      </c>
      <c r="M674" s="37">
        <f>IF( $Q674, MAX($M$1:M673)+1, 0)</f>
        <v>302</v>
      </c>
      <c r="N674" t="str" cm="1">
        <f t="array" ref="N674">INDEX($A$9:$F$1048576, $J674, $K674 )</f>
        <v>51254</v>
      </c>
      <c r="O674" t="str" cm="1">
        <f t="array" ref="O674">INDEX($B$9:$F$1048576, $J674, $K674 )</f>
        <v>제이티비씨</v>
      </c>
      <c r="P674" t="str" cm="1">
        <f t="array" ref="P674">IF( $L674, TRIM(_xll.IMDP("IR", $G$5&amp;$N674, $G$6)), "" )</f>
        <v>공모/무보증BBB0</v>
      </c>
      <c r="Q674" t="b" cm="1">
        <f t="array" ref="Q674">IF(
    $U$1=1, AND($P674&lt;&gt;"", $P674&lt;&gt;"...", $P674&lt;&gt;"입력오류"),
    IF(
        $U$18=1, AND($P674&lt;&gt;"", $P674&lt;&gt;"...", $P674&lt;&gt;"입력오류", ISNUMBER(FIND(INDEX($T$2:$T$7,$U$1),$P674))),
        IF(
            $U$17="기타", AND($P674&lt;&gt;"", $P674&lt;&gt;"...", $P674&lt;&gt;"입력오류", NOT(ISNUMBER(FIND($T$21:$T$34,$P674)))),
            AND($P674&lt;&gt;"", $P674&lt;&gt;"...", $P674&lt;&gt;"입력오류", $T$19=$P674)
        )
    )
)</f>
        <v>1</v>
      </c>
    </row>
    <row r="675" spans="1:17">
      <c r="A675" t="s">
        <v>1413</v>
      </c>
      <c r="B675" t="s">
        <v>1414</v>
      </c>
      <c r="C675" t="s">
        <v>10390</v>
      </c>
      <c r="D675" t="s">
        <v>10391</v>
      </c>
      <c r="I675">
        <f t="shared" si="31"/>
        <v>674</v>
      </c>
      <c r="J675">
        <f t="shared" si="32"/>
        <v>674</v>
      </c>
      <c r="K675">
        <f t="shared" si="30"/>
        <v>1</v>
      </c>
      <c r="L675" t="b">
        <f>COUNTIF($N$2:N675, N675)=1</f>
        <v>1</v>
      </c>
      <c r="M675" s="37">
        <f>IF( $Q675, MAX($M$1:M674)+1, 0)</f>
        <v>0</v>
      </c>
      <c r="N675" t="str" cm="1">
        <f t="array" ref="N675">INDEX($A$9:$F$1048576, $J675, $K675 )</f>
        <v>51300</v>
      </c>
      <c r="O675" t="str" cm="1">
        <f t="array" ref="O675">INDEX($B$9:$F$1048576, $J675, $K675 )</f>
        <v>주택금융공사MBS2016-17(1-6)</v>
      </c>
      <c r="P675" t="str" cm="1">
        <f t="array" ref="P675">IF( $L675, TRIM(_xll.IMDP("IR", $G$5&amp;$N675, $G$6)), "" )</f>
        <v/>
      </c>
      <c r="Q675" t="b" cm="1">
        <f t="array" ref="Q675">IF(
    $U$1=1, AND($P675&lt;&gt;"", $P675&lt;&gt;"...", $P675&lt;&gt;"입력오류"),
    IF(
        $U$18=1, AND($P675&lt;&gt;"", $P675&lt;&gt;"...", $P675&lt;&gt;"입력오류", ISNUMBER(FIND(INDEX($T$2:$T$7,$U$1),$P675))),
        IF(
            $U$17="기타", AND($P675&lt;&gt;"", $P675&lt;&gt;"...", $P675&lt;&gt;"입력오류", NOT(ISNUMBER(FIND($T$21:$T$34,$P675)))),
            AND($P675&lt;&gt;"", $P675&lt;&gt;"...", $P675&lt;&gt;"입력오류", $T$19=$P675)
        )
    )
)</f>
        <v>0</v>
      </c>
    </row>
    <row r="676" spans="1:17">
      <c r="A676" t="s">
        <v>1415</v>
      </c>
      <c r="B676" t="s">
        <v>1416</v>
      </c>
      <c r="C676" t="s">
        <v>10392</v>
      </c>
      <c r="D676" t="s">
        <v>10393</v>
      </c>
      <c r="I676">
        <f t="shared" si="31"/>
        <v>675</v>
      </c>
      <c r="J676">
        <f t="shared" si="32"/>
        <v>675</v>
      </c>
      <c r="K676">
        <f t="shared" si="30"/>
        <v>1</v>
      </c>
      <c r="L676" t="b">
        <f>COUNTIF($N$2:N676, N676)=1</f>
        <v>1</v>
      </c>
      <c r="M676" s="37">
        <f>IF( $Q676, MAX($M$1:M675)+1, 0)</f>
        <v>0</v>
      </c>
      <c r="N676" t="str" cm="1">
        <f t="array" ref="N676">INDEX($A$9:$F$1048576, $J676, $K676 )</f>
        <v>51301</v>
      </c>
      <c r="O676" t="str" cm="1">
        <f t="array" ref="O676">INDEX($B$9:$F$1048576, $J676, $K676 )</f>
        <v>주택금융공사MBS2016-17(1-7)</v>
      </c>
      <c r="P676" t="str" cm="1">
        <f t="array" ref="P676">IF( $L676, TRIM(_xll.IMDP("IR", $G$5&amp;$N676, $G$6)), "" )</f>
        <v/>
      </c>
      <c r="Q676" t="b" cm="1">
        <f t="array" ref="Q676">IF(
    $U$1=1, AND($P676&lt;&gt;"", $P676&lt;&gt;"...", $P676&lt;&gt;"입력오류"),
    IF(
        $U$18=1, AND($P676&lt;&gt;"", $P676&lt;&gt;"...", $P676&lt;&gt;"입력오류", ISNUMBER(FIND(INDEX($T$2:$T$7,$U$1),$P676))),
        IF(
            $U$17="기타", AND($P676&lt;&gt;"", $P676&lt;&gt;"...", $P676&lt;&gt;"입력오류", NOT(ISNUMBER(FIND($T$21:$T$34,$P676)))),
            AND($P676&lt;&gt;"", $P676&lt;&gt;"...", $P676&lt;&gt;"입력오류", $T$19=$P676)
        )
    )
)</f>
        <v>0</v>
      </c>
    </row>
    <row r="677" spans="1:17">
      <c r="A677" t="s">
        <v>1417</v>
      </c>
      <c r="B677" t="s">
        <v>1418</v>
      </c>
      <c r="C677" t="s">
        <v>10394</v>
      </c>
      <c r="D677" t="s">
        <v>3053</v>
      </c>
      <c r="I677">
        <f t="shared" si="31"/>
        <v>676</v>
      </c>
      <c r="J677">
        <f t="shared" si="32"/>
        <v>676</v>
      </c>
      <c r="K677">
        <f t="shared" si="30"/>
        <v>1</v>
      </c>
      <c r="L677" t="b">
        <f>COUNTIF($N$2:N677, N677)=1</f>
        <v>1</v>
      </c>
      <c r="M677" s="37">
        <f>IF( $Q677, MAX($M$1:M676)+1, 0)</f>
        <v>0</v>
      </c>
      <c r="N677" t="str" cm="1">
        <f t="array" ref="N677">INDEX($A$9:$F$1048576, $J677, $K677 )</f>
        <v>51302</v>
      </c>
      <c r="O677" t="str" cm="1">
        <f t="array" ref="O677">INDEX($B$9:$F$1048576, $J677, $K677 )</f>
        <v>주택금융공사MBS2016-17(1-8)</v>
      </c>
      <c r="P677" t="str" cm="1">
        <f t="array" ref="P677">IF( $L677, TRIM(_xll.IMDP("IR", $G$5&amp;$N677, $G$6)), "" )</f>
        <v/>
      </c>
      <c r="Q677" t="b" cm="1">
        <f t="array" ref="Q677">IF(
    $U$1=1, AND($P677&lt;&gt;"", $P677&lt;&gt;"...", $P677&lt;&gt;"입력오류"),
    IF(
        $U$18=1, AND($P677&lt;&gt;"", $P677&lt;&gt;"...", $P677&lt;&gt;"입력오류", ISNUMBER(FIND(INDEX($T$2:$T$7,$U$1),$P677))),
        IF(
            $U$17="기타", AND($P677&lt;&gt;"", $P677&lt;&gt;"...", $P677&lt;&gt;"입력오류", NOT(ISNUMBER(FIND($T$21:$T$34,$P677)))),
            AND($P677&lt;&gt;"", $P677&lt;&gt;"...", $P677&lt;&gt;"입력오류", $T$19=$P677)
        )
    )
)</f>
        <v>0</v>
      </c>
    </row>
    <row r="678" spans="1:17">
      <c r="A678" t="s">
        <v>1419</v>
      </c>
      <c r="B678" t="s">
        <v>1420</v>
      </c>
      <c r="C678" t="s">
        <v>10395</v>
      </c>
      <c r="D678" t="s">
        <v>10396</v>
      </c>
      <c r="I678">
        <f t="shared" si="31"/>
        <v>677</v>
      </c>
      <c r="J678">
        <f t="shared" si="32"/>
        <v>677</v>
      </c>
      <c r="K678">
        <f t="shared" si="30"/>
        <v>1</v>
      </c>
      <c r="L678" t="b">
        <f>COUNTIF($N$2:N678, N678)=1</f>
        <v>1</v>
      </c>
      <c r="M678" s="37">
        <f>IF( $Q678, MAX($M$1:M677)+1, 0)</f>
        <v>0</v>
      </c>
      <c r="N678" t="str" cm="1">
        <f t="array" ref="N678">INDEX($A$9:$F$1048576, $J678, $K678 )</f>
        <v>51373</v>
      </c>
      <c r="O678" t="str" cm="1">
        <f t="array" ref="O678">INDEX($B$9:$F$1048576, $J678, $K678 )</f>
        <v>주택금융공사MBS2016-18(1-1)</v>
      </c>
      <c r="P678" t="str" cm="1">
        <f t="array" ref="P678">IF( $L678, TRIM(_xll.IMDP("IR", $G$5&amp;$N678, $G$6)), "" )</f>
        <v/>
      </c>
      <c r="Q678" t="b" cm="1">
        <f t="array" ref="Q678">IF(
    $U$1=1, AND($P678&lt;&gt;"", $P678&lt;&gt;"...", $P678&lt;&gt;"입력오류"),
    IF(
        $U$18=1, AND($P678&lt;&gt;"", $P678&lt;&gt;"...", $P678&lt;&gt;"입력오류", ISNUMBER(FIND(INDEX($T$2:$T$7,$U$1),$P678))),
        IF(
            $U$17="기타", AND($P678&lt;&gt;"", $P678&lt;&gt;"...", $P678&lt;&gt;"입력오류", NOT(ISNUMBER(FIND($T$21:$T$34,$P678)))),
            AND($P678&lt;&gt;"", $P678&lt;&gt;"...", $P678&lt;&gt;"입력오류", $T$19=$P678)
        )
    )
)</f>
        <v>0</v>
      </c>
    </row>
    <row r="679" spans="1:17">
      <c r="A679" t="s">
        <v>1421</v>
      </c>
      <c r="B679" t="s">
        <v>1422</v>
      </c>
      <c r="C679" t="s">
        <v>10397</v>
      </c>
      <c r="D679" t="s">
        <v>10398</v>
      </c>
      <c r="I679">
        <f t="shared" si="31"/>
        <v>678</v>
      </c>
      <c r="J679">
        <f t="shared" si="32"/>
        <v>678</v>
      </c>
      <c r="K679">
        <f t="shared" si="30"/>
        <v>1</v>
      </c>
      <c r="L679" t="b">
        <f>COUNTIF($N$2:N679, N679)=1</f>
        <v>1</v>
      </c>
      <c r="M679" s="37">
        <f>IF( $Q679, MAX($M$1:M678)+1, 0)</f>
        <v>0</v>
      </c>
      <c r="N679" t="str" cm="1">
        <f t="array" ref="N679">INDEX($A$9:$F$1048576, $J679, $K679 )</f>
        <v>51385</v>
      </c>
      <c r="O679" t="str" cm="1">
        <f t="array" ref="O679">INDEX($B$9:$F$1048576, $J679, $K679 )</f>
        <v>주택금융공사MBS2016-19(1-5)</v>
      </c>
      <c r="P679" t="str" cm="1">
        <f t="array" ref="P679">IF( $L679, TRIM(_xll.IMDP("IR", $G$5&amp;$N679, $G$6)), "" )</f>
        <v/>
      </c>
      <c r="Q679" t="b" cm="1">
        <f t="array" ref="Q679">IF(
    $U$1=1, AND($P679&lt;&gt;"", $P679&lt;&gt;"...", $P679&lt;&gt;"입력오류"),
    IF(
        $U$18=1, AND($P679&lt;&gt;"", $P679&lt;&gt;"...", $P679&lt;&gt;"입력오류", ISNUMBER(FIND(INDEX($T$2:$T$7,$U$1),$P679))),
        IF(
            $U$17="기타", AND($P679&lt;&gt;"", $P679&lt;&gt;"...", $P679&lt;&gt;"입력오류", NOT(ISNUMBER(FIND($T$21:$T$34,$P679)))),
            AND($P679&lt;&gt;"", $P679&lt;&gt;"...", $P679&lt;&gt;"입력오류", $T$19=$P679)
        )
    )
)</f>
        <v>0</v>
      </c>
    </row>
    <row r="680" spans="1:17">
      <c r="A680" t="s">
        <v>1423</v>
      </c>
      <c r="B680" t="s">
        <v>1424</v>
      </c>
      <c r="C680" t="s">
        <v>10399</v>
      </c>
      <c r="D680" t="s">
        <v>10400</v>
      </c>
      <c r="I680">
        <f t="shared" si="31"/>
        <v>679</v>
      </c>
      <c r="J680">
        <f t="shared" si="32"/>
        <v>679</v>
      </c>
      <c r="K680">
        <f t="shared" si="30"/>
        <v>1</v>
      </c>
      <c r="L680" t="b">
        <f>COUNTIF($N$2:N680, N680)=1</f>
        <v>1</v>
      </c>
      <c r="M680" s="37">
        <f>IF( $Q680, MAX($M$1:M679)+1, 0)</f>
        <v>0</v>
      </c>
      <c r="N680" t="str" cm="1">
        <f t="array" ref="N680">INDEX($A$9:$F$1048576, $J680, $K680 )</f>
        <v>51386</v>
      </c>
      <c r="O680" t="str" cm="1">
        <f t="array" ref="O680">INDEX($B$9:$F$1048576, $J680, $K680 )</f>
        <v>주택금융공사MBS2016-19(1-6)</v>
      </c>
      <c r="P680" t="str" cm="1">
        <f t="array" ref="P680">IF( $L680, TRIM(_xll.IMDP("IR", $G$5&amp;$N680, $G$6)), "" )</f>
        <v/>
      </c>
      <c r="Q680" t="b" cm="1">
        <f t="array" ref="Q680">IF(
    $U$1=1, AND($P680&lt;&gt;"", $P680&lt;&gt;"...", $P680&lt;&gt;"입력오류"),
    IF(
        $U$18=1, AND($P680&lt;&gt;"", $P680&lt;&gt;"...", $P680&lt;&gt;"입력오류", ISNUMBER(FIND(INDEX($T$2:$T$7,$U$1),$P680))),
        IF(
            $U$17="기타", AND($P680&lt;&gt;"", $P680&lt;&gt;"...", $P680&lt;&gt;"입력오류", NOT(ISNUMBER(FIND($T$21:$T$34,$P680)))),
            AND($P680&lt;&gt;"", $P680&lt;&gt;"...", $P680&lt;&gt;"입력오류", $T$19=$P680)
        )
    )
)</f>
        <v>0</v>
      </c>
    </row>
    <row r="681" spans="1:17">
      <c r="A681" t="s">
        <v>685</v>
      </c>
      <c r="B681" t="s">
        <v>622</v>
      </c>
      <c r="C681" t="s">
        <v>10401</v>
      </c>
      <c r="D681" t="s">
        <v>10402</v>
      </c>
      <c r="I681">
        <f t="shared" si="31"/>
        <v>680</v>
      </c>
      <c r="J681">
        <f t="shared" si="32"/>
        <v>680</v>
      </c>
      <c r="K681">
        <f t="shared" si="30"/>
        <v>1</v>
      </c>
      <c r="L681" t="b">
        <f>COUNTIF($N$2:N681, N681)=1</f>
        <v>1</v>
      </c>
      <c r="M681" s="37">
        <f>IF( $Q681, MAX($M$1:M680)+1, 0)</f>
        <v>0</v>
      </c>
      <c r="N681" t="str" cm="1">
        <f t="array" ref="N681">INDEX($A$9:$F$1048576, $J681, $K681 )</f>
        <v>51387</v>
      </c>
      <c r="O681" t="str" cm="1">
        <f t="array" ref="O681">INDEX($B$9:$F$1048576, $J681, $K681 )</f>
        <v>주택금융공사MBS2016-19(1-7)</v>
      </c>
      <c r="P681" t="str" cm="1">
        <f t="array" ref="P681">IF( $L681, TRIM(_xll.IMDP("IR", $G$5&amp;$N681, $G$6)), "" )</f>
        <v/>
      </c>
      <c r="Q681" t="b" cm="1">
        <f t="array" ref="Q681">IF(
    $U$1=1, AND($P681&lt;&gt;"", $P681&lt;&gt;"...", $P681&lt;&gt;"입력오류"),
    IF(
        $U$18=1, AND($P681&lt;&gt;"", $P681&lt;&gt;"...", $P681&lt;&gt;"입력오류", ISNUMBER(FIND(INDEX($T$2:$T$7,$U$1),$P681))),
        IF(
            $U$17="기타", AND($P681&lt;&gt;"", $P681&lt;&gt;"...", $P681&lt;&gt;"입력오류", NOT(ISNUMBER(FIND($T$21:$T$34,$P681)))),
            AND($P681&lt;&gt;"", $P681&lt;&gt;"...", $P681&lt;&gt;"입력오류", $T$19=$P681)
        )
    )
)</f>
        <v>0</v>
      </c>
    </row>
    <row r="682" spans="1:17">
      <c r="A682" t="s">
        <v>1425</v>
      </c>
      <c r="B682" t="s">
        <v>1426</v>
      </c>
      <c r="C682" t="s">
        <v>10403</v>
      </c>
      <c r="D682" t="s">
        <v>10404</v>
      </c>
      <c r="I682">
        <f t="shared" si="31"/>
        <v>681</v>
      </c>
      <c r="J682">
        <f t="shared" si="32"/>
        <v>681</v>
      </c>
      <c r="K682">
        <f t="shared" si="30"/>
        <v>1</v>
      </c>
      <c r="L682" t="b">
        <f>COUNTIF($N$2:N682, N682)=1</f>
        <v>1</v>
      </c>
      <c r="M682" s="37">
        <f>IF( $Q682, MAX($M$1:M681)+1, 0)</f>
        <v>0</v>
      </c>
      <c r="N682" t="str" cm="1">
        <f t="array" ref="N682">INDEX($A$9:$F$1048576, $J682, $K682 )</f>
        <v>51388</v>
      </c>
      <c r="O682" t="str" cm="1">
        <f t="array" ref="O682">INDEX($B$9:$F$1048576, $J682, $K682 )</f>
        <v>주택금융공사MBS2016-19(1-8)</v>
      </c>
      <c r="P682" t="str" cm="1">
        <f t="array" ref="P682">IF( $L682, TRIM(_xll.IMDP("IR", $G$5&amp;$N682, $G$6)), "" )</f>
        <v/>
      </c>
      <c r="Q682" t="b" cm="1">
        <f t="array" ref="Q682">IF(
    $U$1=1, AND($P682&lt;&gt;"", $P682&lt;&gt;"...", $P682&lt;&gt;"입력오류"),
    IF(
        $U$18=1, AND($P682&lt;&gt;"", $P682&lt;&gt;"...", $P682&lt;&gt;"입력오류", ISNUMBER(FIND(INDEX($T$2:$T$7,$U$1),$P682))),
        IF(
            $U$17="기타", AND($P682&lt;&gt;"", $P682&lt;&gt;"...", $P682&lt;&gt;"입력오류", NOT(ISNUMBER(FIND($T$21:$T$34,$P682)))),
            AND($P682&lt;&gt;"", $P682&lt;&gt;"...", $P682&lt;&gt;"입력오류", $T$19=$P682)
        )
    )
)</f>
        <v>0</v>
      </c>
    </row>
    <row r="683" spans="1:17">
      <c r="A683" t="s">
        <v>1427</v>
      </c>
      <c r="B683" t="s">
        <v>1428</v>
      </c>
      <c r="C683" t="s">
        <v>10405</v>
      </c>
      <c r="D683" t="s">
        <v>10406</v>
      </c>
      <c r="I683">
        <f t="shared" si="31"/>
        <v>682</v>
      </c>
      <c r="J683">
        <f t="shared" si="32"/>
        <v>682</v>
      </c>
      <c r="K683">
        <f t="shared" si="30"/>
        <v>1</v>
      </c>
      <c r="L683" t="b">
        <f>COUNTIF($N$2:N683, N683)=1</f>
        <v>1</v>
      </c>
      <c r="M683" s="37">
        <f>IF( $Q683, MAX($M$1:M682)+1, 0)</f>
        <v>0</v>
      </c>
      <c r="N683" t="str" cm="1">
        <f t="array" ref="N683">INDEX($A$9:$F$1048576, $J683, $K683 )</f>
        <v>51574</v>
      </c>
      <c r="O683" t="str" cm="1">
        <f t="array" ref="O683">INDEX($B$9:$F$1048576, $J683, $K683 )</f>
        <v>주택금융공사MBS2016-20(1-5)</v>
      </c>
      <c r="P683" t="str" cm="1">
        <f t="array" ref="P683">IF( $L683, TRIM(_xll.IMDP("IR", $G$5&amp;$N683, $G$6)), "" )</f>
        <v/>
      </c>
      <c r="Q683" t="b" cm="1">
        <f t="array" ref="Q683">IF(
    $U$1=1, AND($P683&lt;&gt;"", $P683&lt;&gt;"...", $P683&lt;&gt;"입력오류"),
    IF(
        $U$18=1, AND($P683&lt;&gt;"", $P683&lt;&gt;"...", $P683&lt;&gt;"입력오류", ISNUMBER(FIND(INDEX($T$2:$T$7,$U$1),$P683))),
        IF(
            $U$17="기타", AND($P683&lt;&gt;"", $P683&lt;&gt;"...", $P683&lt;&gt;"입력오류", NOT(ISNUMBER(FIND($T$21:$T$34,$P683)))),
            AND($P683&lt;&gt;"", $P683&lt;&gt;"...", $P683&lt;&gt;"입력오류", $T$19=$P683)
        )
    )
)</f>
        <v>0</v>
      </c>
    </row>
    <row r="684" spans="1:17">
      <c r="A684" t="s">
        <v>1429</v>
      </c>
      <c r="B684" t="s">
        <v>1430</v>
      </c>
      <c r="C684" t="s">
        <v>10407</v>
      </c>
      <c r="D684" t="s">
        <v>10408</v>
      </c>
      <c r="I684">
        <f t="shared" si="31"/>
        <v>683</v>
      </c>
      <c r="J684">
        <f t="shared" si="32"/>
        <v>683</v>
      </c>
      <c r="K684">
        <f t="shared" si="30"/>
        <v>1</v>
      </c>
      <c r="L684" t="b">
        <f>COUNTIF($N$2:N684, N684)=1</f>
        <v>1</v>
      </c>
      <c r="M684" s="37">
        <f>IF( $Q684, MAX($M$1:M683)+1, 0)</f>
        <v>0</v>
      </c>
      <c r="N684" t="str" cm="1">
        <f t="array" ref="N684">INDEX($A$9:$F$1048576, $J684, $K684 )</f>
        <v>51575</v>
      </c>
      <c r="O684" t="str" cm="1">
        <f t="array" ref="O684">INDEX($B$9:$F$1048576, $J684, $K684 )</f>
        <v>주택금융공사MBS2016-20(1-6)</v>
      </c>
      <c r="P684" t="str" cm="1">
        <f t="array" ref="P684">IF( $L684, TRIM(_xll.IMDP("IR", $G$5&amp;$N684, $G$6)), "" )</f>
        <v/>
      </c>
      <c r="Q684" t="b" cm="1">
        <f t="array" ref="Q684">IF(
    $U$1=1, AND($P684&lt;&gt;"", $P684&lt;&gt;"...", $P684&lt;&gt;"입력오류"),
    IF(
        $U$18=1, AND($P684&lt;&gt;"", $P684&lt;&gt;"...", $P684&lt;&gt;"입력오류", ISNUMBER(FIND(INDEX($T$2:$T$7,$U$1),$P684))),
        IF(
            $U$17="기타", AND($P684&lt;&gt;"", $P684&lt;&gt;"...", $P684&lt;&gt;"입력오류", NOT(ISNUMBER(FIND($T$21:$T$34,$P684)))),
            AND($P684&lt;&gt;"", $P684&lt;&gt;"...", $P684&lt;&gt;"입력오류", $T$19=$P684)
        )
    )
)</f>
        <v>0</v>
      </c>
    </row>
    <row r="685" spans="1:17">
      <c r="A685" t="s">
        <v>1431</v>
      </c>
      <c r="B685" t="s">
        <v>1432</v>
      </c>
      <c r="C685" t="s">
        <v>10409</v>
      </c>
      <c r="D685" t="s">
        <v>10410</v>
      </c>
      <c r="I685">
        <f t="shared" si="31"/>
        <v>684</v>
      </c>
      <c r="J685">
        <f t="shared" si="32"/>
        <v>684</v>
      </c>
      <c r="K685">
        <f t="shared" si="30"/>
        <v>1</v>
      </c>
      <c r="L685" t="b">
        <f>COUNTIF($N$2:N685, N685)=1</f>
        <v>1</v>
      </c>
      <c r="M685" s="37">
        <f>IF( $Q685, MAX($M$1:M684)+1, 0)</f>
        <v>0</v>
      </c>
      <c r="N685" t="str" cm="1">
        <f t="array" ref="N685">INDEX($A$9:$F$1048576, $J685, $K685 )</f>
        <v>51576</v>
      </c>
      <c r="O685" t="str" cm="1">
        <f t="array" ref="O685">INDEX($B$9:$F$1048576, $J685, $K685 )</f>
        <v>주택금융공사MBS2016-20(1-7)</v>
      </c>
      <c r="P685" t="str" cm="1">
        <f t="array" ref="P685">IF( $L685, TRIM(_xll.IMDP("IR", $G$5&amp;$N685, $G$6)), "" )</f>
        <v/>
      </c>
      <c r="Q685" t="b" cm="1">
        <f t="array" ref="Q685">IF(
    $U$1=1, AND($P685&lt;&gt;"", $P685&lt;&gt;"...", $P685&lt;&gt;"입력오류"),
    IF(
        $U$18=1, AND($P685&lt;&gt;"", $P685&lt;&gt;"...", $P685&lt;&gt;"입력오류", ISNUMBER(FIND(INDEX($T$2:$T$7,$U$1),$P685))),
        IF(
            $U$17="기타", AND($P685&lt;&gt;"", $P685&lt;&gt;"...", $P685&lt;&gt;"입력오류", NOT(ISNUMBER(FIND($T$21:$T$34,$P685)))),
            AND($P685&lt;&gt;"", $P685&lt;&gt;"...", $P685&lt;&gt;"입력오류", $T$19=$P685)
        )
    )
)</f>
        <v>0</v>
      </c>
    </row>
    <row r="686" spans="1:17">
      <c r="A686" t="s">
        <v>1433</v>
      </c>
      <c r="B686" t="s">
        <v>1434</v>
      </c>
      <c r="C686" t="s">
        <v>10411</v>
      </c>
      <c r="D686" t="s">
        <v>10412</v>
      </c>
      <c r="I686">
        <f t="shared" si="31"/>
        <v>685</v>
      </c>
      <c r="J686">
        <f t="shared" si="32"/>
        <v>685</v>
      </c>
      <c r="K686">
        <f t="shared" si="30"/>
        <v>1</v>
      </c>
      <c r="L686" t="b">
        <f>COUNTIF($N$2:N686, N686)=1</f>
        <v>1</v>
      </c>
      <c r="M686" s="37">
        <f>IF( $Q686, MAX($M$1:M685)+1, 0)</f>
        <v>0</v>
      </c>
      <c r="N686" t="str" cm="1">
        <f t="array" ref="N686">INDEX($A$9:$F$1048576, $J686, $K686 )</f>
        <v>51577</v>
      </c>
      <c r="O686" t="str" cm="1">
        <f t="array" ref="O686">INDEX($B$9:$F$1048576, $J686, $K686 )</f>
        <v>주택금융공사MBS2016-20(1-8)</v>
      </c>
      <c r="P686" t="str" cm="1">
        <f t="array" ref="P686">IF( $L686, TRIM(_xll.IMDP("IR", $G$5&amp;$N686, $G$6)), "" )</f>
        <v/>
      </c>
      <c r="Q686" t="b" cm="1">
        <f t="array" ref="Q686">IF(
    $U$1=1, AND($P686&lt;&gt;"", $P686&lt;&gt;"...", $P686&lt;&gt;"입력오류"),
    IF(
        $U$18=1, AND($P686&lt;&gt;"", $P686&lt;&gt;"...", $P686&lt;&gt;"입력오류", ISNUMBER(FIND(INDEX($T$2:$T$7,$U$1),$P686))),
        IF(
            $U$17="기타", AND($P686&lt;&gt;"", $P686&lt;&gt;"...", $P686&lt;&gt;"입력오류", NOT(ISNUMBER(FIND($T$21:$T$34,$P686)))),
            AND($P686&lt;&gt;"", $P686&lt;&gt;"...", $P686&lt;&gt;"입력오류", $T$19=$P686)
        )
    )
)</f>
        <v>0</v>
      </c>
    </row>
    <row r="687" spans="1:17">
      <c r="A687" t="s">
        <v>1435</v>
      </c>
      <c r="B687" t="s">
        <v>1436</v>
      </c>
      <c r="C687" t="s">
        <v>10413</v>
      </c>
      <c r="D687" t="s">
        <v>10414</v>
      </c>
      <c r="I687">
        <f t="shared" si="31"/>
        <v>686</v>
      </c>
      <c r="J687">
        <f t="shared" si="32"/>
        <v>686</v>
      </c>
      <c r="K687">
        <f t="shared" si="30"/>
        <v>1</v>
      </c>
      <c r="L687" t="b">
        <f>COUNTIF($N$2:N687, N687)=1</f>
        <v>1</v>
      </c>
      <c r="M687" s="37">
        <f>IF( $Q687, MAX($M$1:M686)+1, 0)</f>
        <v>0</v>
      </c>
      <c r="N687" t="str" cm="1">
        <f t="array" ref="N687">INDEX($A$9:$F$1048576, $J687, $K687 )</f>
        <v>51983</v>
      </c>
      <c r="O687" t="str" cm="1">
        <f t="array" ref="O687">INDEX($B$9:$F$1048576, $J687, $K687 )</f>
        <v>주택금융공사MBS2016-23(1-5)</v>
      </c>
      <c r="P687" t="str" cm="1">
        <f t="array" ref="P687">IF( $L687, TRIM(_xll.IMDP("IR", $G$5&amp;$N687, $G$6)), "" )</f>
        <v/>
      </c>
      <c r="Q687" t="b" cm="1">
        <f t="array" ref="Q687">IF(
    $U$1=1, AND($P687&lt;&gt;"", $P687&lt;&gt;"...", $P687&lt;&gt;"입력오류"),
    IF(
        $U$18=1, AND($P687&lt;&gt;"", $P687&lt;&gt;"...", $P687&lt;&gt;"입력오류", ISNUMBER(FIND(INDEX($T$2:$T$7,$U$1),$P687))),
        IF(
            $U$17="기타", AND($P687&lt;&gt;"", $P687&lt;&gt;"...", $P687&lt;&gt;"입력오류", NOT(ISNUMBER(FIND($T$21:$T$34,$P687)))),
            AND($P687&lt;&gt;"", $P687&lt;&gt;"...", $P687&lt;&gt;"입력오류", $T$19=$P687)
        )
    )
)</f>
        <v>0</v>
      </c>
    </row>
    <row r="688" spans="1:17">
      <c r="A688" t="s">
        <v>1437</v>
      </c>
      <c r="B688" t="s">
        <v>1438</v>
      </c>
      <c r="C688" t="s">
        <v>10415</v>
      </c>
      <c r="D688" t="s">
        <v>10416</v>
      </c>
      <c r="I688">
        <f t="shared" si="31"/>
        <v>687</v>
      </c>
      <c r="J688">
        <f t="shared" si="32"/>
        <v>687</v>
      </c>
      <c r="K688">
        <f t="shared" si="30"/>
        <v>1</v>
      </c>
      <c r="L688" t="b">
        <f>COUNTIF($N$2:N688, N688)=1</f>
        <v>1</v>
      </c>
      <c r="M688" s="37">
        <f>IF( $Q688, MAX($M$1:M687)+1, 0)</f>
        <v>0</v>
      </c>
      <c r="N688" t="str" cm="1">
        <f t="array" ref="N688">INDEX($A$9:$F$1048576, $J688, $K688 )</f>
        <v>51984</v>
      </c>
      <c r="O688" t="str" cm="1">
        <f t="array" ref="O688">INDEX($B$9:$F$1048576, $J688, $K688 )</f>
        <v>주택금융공사MBS2016-23(1-6)</v>
      </c>
      <c r="P688" t="str" cm="1">
        <f t="array" ref="P688">IF( $L688, TRIM(_xll.IMDP("IR", $G$5&amp;$N688, $G$6)), "" )</f>
        <v/>
      </c>
      <c r="Q688" t="b" cm="1">
        <f t="array" ref="Q688">IF(
    $U$1=1, AND($P688&lt;&gt;"", $P688&lt;&gt;"...", $P688&lt;&gt;"입력오류"),
    IF(
        $U$18=1, AND($P688&lt;&gt;"", $P688&lt;&gt;"...", $P688&lt;&gt;"입력오류", ISNUMBER(FIND(INDEX($T$2:$T$7,$U$1),$P688))),
        IF(
            $U$17="기타", AND($P688&lt;&gt;"", $P688&lt;&gt;"...", $P688&lt;&gt;"입력오류", NOT(ISNUMBER(FIND($T$21:$T$34,$P688)))),
            AND($P688&lt;&gt;"", $P688&lt;&gt;"...", $P688&lt;&gt;"입력오류", $T$19=$P688)
        )
    )
)</f>
        <v>0</v>
      </c>
    </row>
    <row r="689" spans="1:17">
      <c r="A689" t="s">
        <v>1439</v>
      </c>
      <c r="B689" t="s">
        <v>1440</v>
      </c>
      <c r="C689" t="s">
        <v>10417</v>
      </c>
      <c r="D689" t="s">
        <v>10418</v>
      </c>
      <c r="I689">
        <f t="shared" si="31"/>
        <v>688</v>
      </c>
      <c r="J689">
        <f t="shared" si="32"/>
        <v>688</v>
      </c>
      <c r="K689">
        <f t="shared" si="30"/>
        <v>1</v>
      </c>
      <c r="L689" t="b">
        <f>COUNTIF($N$2:N689, N689)=1</f>
        <v>1</v>
      </c>
      <c r="M689" s="37">
        <f>IF( $Q689, MAX($M$1:M688)+1, 0)</f>
        <v>0</v>
      </c>
      <c r="N689" t="str" cm="1">
        <f t="array" ref="N689">INDEX($A$9:$F$1048576, $J689, $K689 )</f>
        <v>51985</v>
      </c>
      <c r="O689" t="str" cm="1">
        <f t="array" ref="O689">INDEX($B$9:$F$1048576, $J689, $K689 )</f>
        <v>주택금융공사MBS2016-23(1-7)</v>
      </c>
      <c r="P689" t="str" cm="1">
        <f t="array" ref="P689">IF( $L689, TRIM(_xll.IMDP("IR", $G$5&amp;$N689, $G$6)), "" )</f>
        <v/>
      </c>
      <c r="Q689" t="b" cm="1">
        <f t="array" ref="Q689">IF(
    $U$1=1, AND($P689&lt;&gt;"", $P689&lt;&gt;"...", $P689&lt;&gt;"입력오류"),
    IF(
        $U$18=1, AND($P689&lt;&gt;"", $P689&lt;&gt;"...", $P689&lt;&gt;"입력오류", ISNUMBER(FIND(INDEX($T$2:$T$7,$U$1),$P689))),
        IF(
            $U$17="기타", AND($P689&lt;&gt;"", $P689&lt;&gt;"...", $P689&lt;&gt;"입력오류", NOT(ISNUMBER(FIND($T$21:$T$34,$P689)))),
            AND($P689&lt;&gt;"", $P689&lt;&gt;"...", $P689&lt;&gt;"입력오류", $T$19=$P689)
        )
    )
)</f>
        <v>0</v>
      </c>
    </row>
    <row r="690" spans="1:17">
      <c r="A690" t="s">
        <v>1441</v>
      </c>
      <c r="B690" t="s">
        <v>1442</v>
      </c>
      <c r="C690" t="s">
        <v>10419</v>
      </c>
      <c r="D690" t="s">
        <v>10420</v>
      </c>
      <c r="I690">
        <f t="shared" si="31"/>
        <v>689</v>
      </c>
      <c r="J690">
        <f t="shared" si="32"/>
        <v>689</v>
      </c>
      <c r="K690">
        <f t="shared" si="30"/>
        <v>1</v>
      </c>
      <c r="L690" t="b">
        <f>COUNTIF($N$2:N690, N690)=1</f>
        <v>1</v>
      </c>
      <c r="M690" s="37">
        <f>IF( $Q690, MAX($M$1:M689)+1, 0)</f>
        <v>0</v>
      </c>
      <c r="N690" t="str" cm="1">
        <f t="array" ref="N690">INDEX($A$9:$F$1048576, $J690, $K690 )</f>
        <v>51986</v>
      </c>
      <c r="O690" t="str" cm="1">
        <f t="array" ref="O690">INDEX($B$9:$F$1048576, $J690, $K690 )</f>
        <v>주택금융공사MBS2016-23(1-8)</v>
      </c>
      <c r="P690" t="str" cm="1">
        <f t="array" ref="P690">IF( $L690, TRIM(_xll.IMDP("IR", $G$5&amp;$N690, $G$6)), "" )</f>
        <v/>
      </c>
      <c r="Q690" t="b" cm="1">
        <f t="array" ref="Q690">IF(
    $U$1=1, AND($P690&lt;&gt;"", $P690&lt;&gt;"...", $P690&lt;&gt;"입력오류"),
    IF(
        $U$18=1, AND($P690&lt;&gt;"", $P690&lt;&gt;"...", $P690&lt;&gt;"입력오류", ISNUMBER(FIND(INDEX($T$2:$T$7,$U$1),$P690))),
        IF(
            $U$17="기타", AND($P690&lt;&gt;"", $P690&lt;&gt;"...", $P690&lt;&gt;"입력오류", NOT(ISNUMBER(FIND($T$21:$T$34,$P690)))),
            AND($P690&lt;&gt;"", $P690&lt;&gt;"...", $P690&lt;&gt;"입력오류", $T$19=$P690)
        )
    )
)</f>
        <v>0</v>
      </c>
    </row>
    <row r="691" spans="1:17">
      <c r="A691" t="s">
        <v>1443</v>
      </c>
      <c r="B691" t="s">
        <v>1444</v>
      </c>
      <c r="C691" t="s">
        <v>10421</v>
      </c>
      <c r="D691" t="s">
        <v>10422</v>
      </c>
      <c r="I691">
        <f t="shared" si="31"/>
        <v>690</v>
      </c>
      <c r="J691">
        <f t="shared" si="32"/>
        <v>690</v>
      </c>
      <c r="K691">
        <f t="shared" si="30"/>
        <v>1</v>
      </c>
      <c r="L691" t="b">
        <f>COUNTIF($N$2:N691, N691)=1</f>
        <v>1</v>
      </c>
      <c r="M691" s="37">
        <f>IF( $Q691, MAX($M$1:M690)+1, 0)</f>
        <v>0</v>
      </c>
      <c r="N691" t="str" cm="1">
        <f t="array" ref="N691">INDEX($A$9:$F$1048576, $J691, $K691 )</f>
        <v>52059</v>
      </c>
      <c r="O691" t="str" cm="1">
        <f t="array" ref="O691">INDEX($B$9:$F$1048576, $J691, $K691 )</f>
        <v>주택금융공사MBS2016-24(1-5)</v>
      </c>
      <c r="P691" t="str" cm="1">
        <f t="array" ref="P691">IF( $L691, TRIM(_xll.IMDP("IR", $G$5&amp;$N691, $G$6)), "" )</f>
        <v/>
      </c>
      <c r="Q691" t="b" cm="1">
        <f t="array" ref="Q691">IF(
    $U$1=1, AND($P691&lt;&gt;"", $P691&lt;&gt;"...", $P691&lt;&gt;"입력오류"),
    IF(
        $U$18=1, AND($P691&lt;&gt;"", $P691&lt;&gt;"...", $P691&lt;&gt;"입력오류", ISNUMBER(FIND(INDEX($T$2:$T$7,$U$1),$P691))),
        IF(
            $U$17="기타", AND($P691&lt;&gt;"", $P691&lt;&gt;"...", $P691&lt;&gt;"입력오류", NOT(ISNUMBER(FIND($T$21:$T$34,$P691)))),
            AND($P691&lt;&gt;"", $P691&lt;&gt;"...", $P691&lt;&gt;"입력오류", $T$19=$P691)
        )
    )
)</f>
        <v>0</v>
      </c>
    </row>
    <row r="692" spans="1:17">
      <c r="A692" t="s">
        <v>1445</v>
      </c>
      <c r="B692" t="s">
        <v>1446</v>
      </c>
      <c r="C692" t="s">
        <v>10423</v>
      </c>
      <c r="D692" t="s">
        <v>10424</v>
      </c>
      <c r="I692">
        <f t="shared" si="31"/>
        <v>691</v>
      </c>
      <c r="J692">
        <f t="shared" si="32"/>
        <v>691</v>
      </c>
      <c r="K692">
        <f t="shared" si="30"/>
        <v>1</v>
      </c>
      <c r="L692" t="b">
        <f>COUNTIF($N$2:N692, N692)=1</f>
        <v>1</v>
      </c>
      <c r="M692" s="37">
        <f>IF( $Q692, MAX($M$1:M691)+1, 0)</f>
        <v>0</v>
      </c>
      <c r="N692" t="str" cm="1">
        <f t="array" ref="N692">INDEX($A$9:$F$1048576, $J692, $K692 )</f>
        <v>52060</v>
      </c>
      <c r="O692" t="str" cm="1">
        <f t="array" ref="O692">INDEX($B$9:$F$1048576, $J692, $K692 )</f>
        <v>주택금융공사MBS2016-24(1-6)</v>
      </c>
      <c r="P692" t="str" cm="1">
        <f t="array" ref="P692">IF( $L692, TRIM(_xll.IMDP("IR", $G$5&amp;$N692, $G$6)), "" )</f>
        <v/>
      </c>
      <c r="Q692" t="b" cm="1">
        <f t="array" ref="Q692">IF(
    $U$1=1, AND($P692&lt;&gt;"", $P692&lt;&gt;"...", $P692&lt;&gt;"입력오류"),
    IF(
        $U$18=1, AND($P692&lt;&gt;"", $P692&lt;&gt;"...", $P692&lt;&gt;"입력오류", ISNUMBER(FIND(INDEX($T$2:$T$7,$U$1),$P692))),
        IF(
            $U$17="기타", AND($P692&lt;&gt;"", $P692&lt;&gt;"...", $P692&lt;&gt;"입력오류", NOT(ISNUMBER(FIND($T$21:$T$34,$P692)))),
            AND($P692&lt;&gt;"", $P692&lt;&gt;"...", $P692&lt;&gt;"입력오류", $T$19=$P692)
        )
    )
)</f>
        <v>0</v>
      </c>
    </row>
    <row r="693" spans="1:17">
      <c r="A693" t="s">
        <v>1447</v>
      </c>
      <c r="B693" t="s">
        <v>1448</v>
      </c>
      <c r="C693" t="s">
        <v>10425</v>
      </c>
      <c r="D693" t="s">
        <v>10426</v>
      </c>
      <c r="I693">
        <f t="shared" si="31"/>
        <v>692</v>
      </c>
      <c r="J693">
        <f t="shared" si="32"/>
        <v>692</v>
      </c>
      <c r="K693">
        <f t="shared" si="30"/>
        <v>1</v>
      </c>
      <c r="L693" t="b">
        <f>COUNTIF($N$2:N693, N693)=1</f>
        <v>1</v>
      </c>
      <c r="M693" s="37">
        <f>IF( $Q693, MAX($M$1:M692)+1, 0)</f>
        <v>0</v>
      </c>
      <c r="N693" t="str" cm="1">
        <f t="array" ref="N693">INDEX($A$9:$F$1048576, $J693, $K693 )</f>
        <v>52061</v>
      </c>
      <c r="O693" t="str" cm="1">
        <f t="array" ref="O693">INDEX($B$9:$F$1048576, $J693, $K693 )</f>
        <v>주택금융공사MBS2016-24(1-7)</v>
      </c>
      <c r="P693" t="str" cm="1">
        <f t="array" ref="P693">IF( $L693, TRIM(_xll.IMDP("IR", $G$5&amp;$N693, $G$6)), "" )</f>
        <v/>
      </c>
      <c r="Q693" t="b" cm="1">
        <f t="array" ref="Q693">IF(
    $U$1=1, AND($P693&lt;&gt;"", $P693&lt;&gt;"...", $P693&lt;&gt;"입력오류"),
    IF(
        $U$18=1, AND($P693&lt;&gt;"", $P693&lt;&gt;"...", $P693&lt;&gt;"입력오류", ISNUMBER(FIND(INDEX($T$2:$T$7,$U$1),$P693))),
        IF(
            $U$17="기타", AND($P693&lt;&gt;"", $P693&lt;&gt;"...", $P693&lt;&gt;"입력오류", NOT(ISNUMBER(FIND($T$21:$T$34,$P693)))),
            AND($P693&lt;&gt;"", $P693&lt;&gt;"...", $P693&lt;&gt;"입력오류", $T$19=$P693)
        )
    )
)</f>
        <v>0</v>
      </c>
    </row>
    <row r="694" spans="1:17">
      <c r="A694" t="s">
        <v>1449</v>
      </c>
      <c r="B694" t="s">
        <v>1450</v>
      </c>
      <c r="C694" t="s">
        <v>10427</v>
      </c>
      <c r="D694" t="s">
        <v>10428</v>
      </c>
      <c r="I694">
        <f t="shared" si="31"/>
        <v>693</v>
      </c>
      <c r="J694">
        <f t="shared" si="32"/>
        <v>693</v>
      </c>
      <c r="K694">
        <f t="shared" si="30"/>
        <v>1</v>
      </c>
      <c r="L694" t="b">
        <f>COUNTIF($N$2:N694, N694)=1</f>
        <v>1</v>
      </c>
      <c r="M694" s="37">
        <f>IF( $Q694, MAX($M$1:M693)+1, 0)</f>
        <v>0</v>
      </c>
      <c r="N694" t="str" cm="1">
        <f t="array" ref="N694">INDEX($A$9:$F$1048576, $J694, $K694 )</f>
        <v>52062</v>
      </c>
      <c r="O694" t="str" cm="1">
        <f t="array" ref="O694">INDEX($B$9:$F$1048576, $J694, $K694 )</f>
        <v>주택금융공사MBS2016-24(1-8)</v>
      </c>
      <c r="P694" t="str" cm="1">
        <f t="array" ref="P694">IF( $L694, TRIM(_xll.IMDP("IR", $G$5&amp;$N694, $G$6)), "" )</f>
        <v/>
      </c>
      <c r="Q694" t="b" cm="1">
        <f t="array" ref="Q694">IF(
    $U$1=1, AND($P694&lt;&gt;"", $P694&lt;&gt;"...", $P694&lt;&gt;"입력오류"),
    IF(
        $U$18=1, AND($P694&lt;&gt;"", $P694&lt;&gt;"...", $P694&lt;&gt;"입력오류", ISNUMBER(FIND(INDEX($T$2:$T$7,$U$1),$P694))),
        IF(
            $U$17="기타", AND($P694&lt;&gt;"", $P694&lt;&gt;"...", $P694&lt;&gt;"입력오류", NOT(ISNUMBER(FIND($T$21:$T$34,$P694)))),
            AND($P694&lt;&gt;"", $P694&lt;&gt;"...", $P694&lt;&gt;"입력오류", $T$19=$P694)
        )
    )
)</f>
        <v>0</v>
      </c>
    </row>
    <row r="695" spans="1:17">
      <c r="A695" t="s">
        <v>1451</v>
      </c>
      <c r="B695" t="s">
        <v>1452</v>
      </c>
      <c r="C695" t="s">
        <v>10429</v>
      </c>
      <c r="D695" t="s">
        <v>10430</v>
      </c>
      <c r="I695">
        <f t="shared" si="31"/>
        <v>694</v>
      </c>
      <c r="J695">
        <f t="shared" si="32"/>
        <v>694</v>
      </c>
      <c r="K695">
        <f t="shared" si="30"/>
        <v>1</v>
      </c>
      <c r="L695" t="b">
        <f>COUNTIF($N$2:N695, N695)=1</f>
        <v>1</v>
      </c>
      <c r="M695" s="37">
        <f>IF( $Q695, MAX($M$1:M694)+1, 0)</f>
        <v>0</v>
      </c>
      <c r="N695" t="str" cm="1">
        <f t="array" ref="N695">INDEX($A$9:$F$1048576, $J695, $K695 )</f>
        <v>52185</v>
      </c>
      <c r="O695" t="str" cm="1">
        <f t="array" ref="O695">INDEX($B$9:$F$1048576, $J695, $K695 )</f>
        <v>주택금융공사MBS2016-25(1-3)</v>
      </c>
      <c r="P695" t="str" cm="1">
        <f t="array" ref="P695">IF( $L695, TRIM(_xll.IMDP("IR", $G$5&amp;$N695, $G$6)), "" )</f>
        <v/>
      </c>
      <c r="Q695" t="b" cm="1">
        <f t="array" ref="Q695">IF(
    $U$1=1, AND($P695&lt;&gt;"", $P695&lt;&gt;"...", $P695&lt;&gt;"입력오류"),
    IF(
        $U$18=1, AND($P695&lt;&gt;"", $P695&lt;&gt;"...", $P695&lt;&gt;"입력오류", ISNUMBER(FIND(INDEX($T$2:$T$7,$U$1),$P695))),
        IF(
            $U$17="기타", AND($P695&lt;&gt;"", $P695&lt;&gt;"...", $P695&lt;&gt;"입력오류", NOT(ISNUMBER(FIND($T$21:$T$34,$P695)))),
            AND($P695&lt;&gt;"", $P695&lt;&gt;"...", $P695&lt;&gt;"입력오류", $T$19=$P695)
        )
    )
)</f>
        <v>0</v>
      </c>
    </row>
    <row r="696" spans="1:17">
      <c r="A696" t="s">
        <v>1453</v>
      </c>
      <c r="B696" t="s">
        <v>1454</v>
      </c>
      <c r="C696" t="s">
        <v>10431</v>
      </c>
      <c r="D696" t="s">
        <v>10432</v>
      </c>
      <c r="I696">
        <f t="shared" si="31"/>
        <v>695</v>
      </c>
      <c r="J696">
        <f t="shared" si="32"/>
        <v>695</v>
      </c>
      <c r="K696">
        <f t="shared" si="30"/>
        <v>1</v>
      </c>
      <c r="L696" t="b">
        <f>COUNTIF($N$2:N696, N696)=1</f>
        <v>1</v>
      </c>
      <c r="M696" s="37">
        <f>IF( $Q696, MAX($M$1:M695)+1, 0)</f>
        <v>303</v>
      </c>
      <c r="N696" t="str" cm="1">
        <f t="array" ref="N696">INDEX($A$9:$F$1048576, $J696, $K696 )</f>
        <v>52517</v>
      </c>
      <c r="O696" t="str" cm="1">
        <f t="array" ref="O696">INDEX($B$9:$F$1048576, $J696, $K696 )</f>
        <v>한국수자원공사</v>
      </c>
      <c r="P696" t="str" cm="1">
        <f t="array" ref="P696">IF( $L696, TRIM(_xll.IMDP("IR", $G$5&amp;$N696, $G$6)), "" )</f>
        <v>공사/공단채AAA</v>
      </c>
      <c r="Q696" t="b" cm="1">
        <f t="array" ref="Q696">IF(
    $U$1=1, AND($P696&lt;&gt;"", $P696&lt;&gt;"...", $P696&lt;&gt;"입력오류"),
    IF(
        $U$18=1, AND($P696&lt;&gt;"", $P696&lt;&gt;"...", $P696&lt;&gt;"입력오류", ISNUMBER(FIND(INDEX($T$2:$T$7,$U$1),$P696))),
        IF(
            $U$17="기타", AND($P696&lt;&gt;"", $P696&lt;&gt;"...", $P696&lt;&gt;"입력오류", NOT(ISNUMBER(FIND($T$21:$T$34,$P696)))),
            AND($P696&lt;&gt;"", $P696&lt;&gt;"...", $P696&lt;&gt;"입력오류", $T$19=$P696)
        )
    )
)</f>
        <v>1</v>
      </c>
    </row>
    <row r="697" spans="1:17">
      <c r="A697" t="s">
        <v>1455</v>
      </c>
      <c r="B697" t="s">
        <v>1456</v>
      </c>
      <c r="C697" t="s">
        <v>10433</v>
      </c>
      <c r="D697" t="s">
        <v>10434</v>
      </c>
      <c r="I697">
        <f t="shared" si="31"/>
        <v>696</v>
      </c>
      <c r="J697">
        <f t="shared" si="32"/>
        <v>696</v>
      </c>
      <c r="K697">
        <f t="shared" si="30"/>
        <v>1</v>
      </c>
      <c r="L697" t="b">
        <f>COUNTIF($N$2:N697, N697)=1</f>
        <v>1</v>
      </c>
      <c r="M697" s="37">
        <f>IF( $Q697, MAX($M$1:M696)+1, 0)</f>
        <v>0</v>
      </c>
      <c r="N697" t="str" cm="1">
        <f t="array" ref="N697">INDEX($A$9:$F$1048576, $J697, $K697 )</f>
        <v>52553</v>
      </c>
      <c r="O697" t="str" cm="1">
        <f t="array" ref="O697">INDEX($B$9:$F$1048576, $J697, $K697 )</f>
        <v>주택금융공사MBS2017-3(1-5)</v>
      </c>
      <c r="P697" t="str" cm="1">
        <f t="array" ref="P697">IF( $L697, TRIM(_xll.IMDP("IR", $G$5&amp;$N697, $G$6)), "" )</f>
        <v/>
      </c>
      <c r="Q697" t="b" cm="1">
        <f t="array" ref="Q697">IF(
    $U$1=1, AND($P697&lt;&gt;"", $P697&lt;&gt;"...", $P697&lt;&gt;"입력오류"),
    IF(
        $U$18=1, AND($P697&lt;&gt;"", $P697&lt;&gt;"...", $P697&lt;&gt;"입력오류", ISNUMBER(FIND(INDEX($T$2:$T$7,$U$1),$P697))),
        IF(
            $U$17="기타", AND($P697&lt;&gt;"", $P697&lt;&gt;"...", $P697&lt;&gt;"입력오류", NOT(ISNUMBER(FIND($T$21:$T$34,$P697)))),
            AND($P697&lt;&gt;"", $P697&lt;&gt;"...", $P697&lt;&gt;"입력오류", $T$19=$P697)
        )
    )
)</f>
        <v>0</v>
      </c>
    </row>
    <row r="698" spans="1:17">
      <c r="A698" t="s">
        <v>5650</v>
      </c>
      <c r="B698" t="s">
        <v>5651</v>
      </c>
      <c r="C698" t="s">
        <v>10435</v>
      </c>
      <c r="D698" t="s">
        <v>10436</v>
      </c>
      <c r="I698">
        <f t="shared" si="31"/>
        <v>697</v>
      </c>
      <c r="J698">
        <f t="shared" si="32"/>
        <v>697</v>
      </c>
      <c r="K698">
        <f t="shared" si="30"/>
        <v>1</v>
      </c>
      <c r="L698" t="b">
        <f>COUNTIF($N$2:N698, N698)=1</f>
        <v>1</v>
      </c>
      <c r="M698" s="37">
        <f>IF( $Q698, MAX($M$1:M697)+1, 0)</f>
        <v>0</v>
      </c>
      <c r="N698" t="str" cm="1">
        <f t="array" ref="N698">INDEX($A$9:$F$1048576, $J698, $K698 )</f>
        <v>52554</v>
      </c>
      <c r="O698" t="str" cm="1">
        <f t="array" ref="O698">INDEX($B$9:$F$1048576, $J698, $K698 )</f>
        <v>주택금융공사MBS2017-3(1-6)</v>
      </c>
      <c r="P698" t="str" cm="1">
        <f t="array" ref="P698">IF( $L698, TRIM(_xll.IMDP("IR", $G$5&amp;$N698, $G$6)), "" )</f>
        <v/>
      </c>
      <c r="Q698" t="b" cm="1">
        <f t="array" ref="Q698">IF(
    $U$1=1, AND($P698&lt;&gt;"", $P698&lt;&gt;"...", $P698&lt;&gt;"입력오류"),
    IF(
        $U$18=1, AND($P698&lt;&gt;"", $P698&lt;&gt;"...", $P698&lt;&gt;"입력오류", ISNUMBER(FIND(INDEX($T$2:$T$7,$U$1),$P698))),
        IF(
            $U$17="기타", AND($P698&lt;&gt;"", $P698&lt;&gt;"...", $P698&lt;&gt;"입력오류", NOT(ISNUMBER(FIND($T$21:$T$34,$P698)))),
            AND($P698&lt;&gt;"", $P698&lt;&gt;"...", $P698&lt;&gt;"입력오류", $T$19=$P698)
        )
    )
)</f>
        <v>0</v>
      </c>
    </row>
    <row r="699" spans="1:17">
      <c r="A699" t="s">
        <v>5652</v>
      </c>
      <c r="B699" t="s">
        <v>5653</v>
      </c>
      <c r="C699" t="s">
        <v>10437</v>
      </c>
      <c r="D699" t="s">
        <v>10438</v>
      </c>
      <c r="I699">
        <f t="shared" si="31"/>
        <v>698</v>
      </c>
      <c r="J699">
        <f t="shared" si="32"/>
        <v>698</v>
      </c>
      <c r="K699">
        <f t="shared" si="30"/>
        <v>1</v>
      </c>
      <c r="L699" t="b">
        <f>COUNTIF($N$2:N699, N699)=1</f>
        <v>1</v>
      </c>
      <c r="M699" s="37">
        <f>IF( $Q699, MAX($M$1:M698)+1, 0)</f>
        <v>0</v>
      </c>
      <c r="N699" t="str" cm="1">
        <f t="array" ref="N699">INDEX($A$9:$F$1048576, $J699, $K699 )</f>
        <v>52555</v>
      </c>
      <c r="O699" t="str" cm="1">
        <f t="array" ref="O699">INDEX($B$9:$F$1048576, $J699, $K699 )</f>
        <v>주택금융공사MBS2017-3(1-7)</v>
      </c>
      <c r="P699" t="str" cm="1">
        <f t="array" ref="P699">IF( $L699, TRIM(_xll.IMDP("IR", $G$5&amp;$N699, $G$6)), "" )</f>
        <v/>
      </c>
      <c r="Q699" t="b" cm="1">
        <f t="array" ref="Q699">IF(
    $U$1=1, AND($P699&lt;&gt;"", $P699&lt;&gt;"...", $P699&lt;&gt;"입력오류"),
    IF(
        $U$18=1, AND($P699&lt;&gt;"", $P699&lt;&gt;"...", $P699&lt;&gt;"입력오류", ISNUMBER(FIND(INDEX($T$2:$T$7,$U$1),$P699))),
        IF(
            $U$17="기타", AND($P699&lt;&gt;"", $P699&lt;&gt;"...", $P699&lt;&gt;"입력오류", NOT(ISNUMBER(FIND($T$21:$T$34,$P699)))),
            AND($P699&lt;&gt;"", $P699&lt;&gt;"...", $P699&lt;&gt;"입력오류", $T$19=$P699)
        )
    )
)</f>
        <v>0</v>
      </c>
    </row>
    <row r="700" spans="1:17">
      <c r="A700" t="s">
        <v>5654</v>
      </c>
      <c r="B700" t="s">
        <v>5655</v>
      </c>
      <c r="C700" t="s">
        <v>10439</v>
      </c>
      <c r="D700" t="s">
        <v>10440</v>
      </c>
      <c r="I700">
        <f t="shared" si="31"/>
        <v>699</v>
      </c>
      <c r="J700">
        <f t="shared" si="32"/>
        <v>699</v>
      </c>
      <c r="K700">
        <f t="shared" si="30"/>
        <v>1</v>
      </c>
      <c r="L700" t="b">
        <f>COUNTIF($N$2:N700, N700)=1</f>
        <v>1</v>
      </c>
      <c r="M700" s="37">
        <f>IF( $Q700, MAX($M$1:M699)+1, 0)</f>
        <v>0</v>
      </c>
      <c r="N700" t="str" cm="1">
        <f t="array" ref="N700">INDEX($A$9:$F$1048576, $J700, $K700 )</f>
        <v>52556</v>
      </c>
      <c r="O700" t="str" cm="1">
        <f t="array" ref="O700">INDEX($B$9:$F$1048576, $J700, $K700 )</f>
        <v>주택금융공사MBS2017-3(1-8)</v>
      </c>
      <c r="P700" t="str" cm="1">
        <f t="array" ref="P700">IF( $L700, TRIM(_xll.IMDP("IR", $G$5&amp;$N700, $G$6)), "" )</f>
        <v/>
      </c>
      <c r="Q700" t="b" cm="1">
        <f t="array" ref="Q700">IF(
    $U$1=1, AND($P700&lt;&gt;"", $P700&lt;&gt;"...", $P700&lt;&gt;"입력오류"),
    IF(
        $U$18=1, AND($P700&lt;&gt;"", $P700&lt;&gt;"...", $P700&lt;&gt;"입력오류", ISNUMBER(FIND(INDEX($T$2:$T$7,$U$1),$P700))),
        IF(
            $U$17="기타", AND($P700&lt;&gt;"", $P700&lt;&gt;"...", $P700&lt;&gt;"입력오류", NOT(ISNUMBER(FIND($T$21:$T$34,$P700)))),
            AND($P700&lt;&gt;"", $P700&lt;&gt;"...", $P700&lt;&gt;"입력오류", $T$19=$P700)
        )
    )
)</f>
        <v>0</v>
      </c>
    </row>
    <row r="701" spans="1:17">
      <c r="A701" t="s">
        <v>5656</v>
      </c>
      <c r="B701" t="s">
        <v>5657</v>
      </c>
      <c r="C701" t="s">
        <v>10441</v>
      </c>
      <c r="D701" t="s">
        <v>10442</v>
      </c>
      <c r="I701">
        <f t="shared" si="31"/>
        <v>700</v>
      </c>
      <c r="J701">
        <f t="shared" si="32"/>
        <v>700</v>
      </c>
      <c r="K701">
        <f t="shared" si="30"/>
        <v>1</v>
      </c>
      <c r="L701" t="b">
        <f>COUNTIF($N$2:N701, N701)=1</f>
        <v>1</v>
      </c>
      <c r="M701" s="37">
        <f>IF( $Q701, MAX($M$1:M700)+1, 0)</f>
        <v>0</v>
      </c>
      <c r="N701" t="str" cm="1">
        <f t="array" ref="N701">INDEX($A$9:$F$1048576, $J701, $K701 )</f>
        <v>52594</v>
      </c>
      <c r="O701" t="str" cm="1">
        <f t="array" ref="O701">INDEX($B$9:$F$1048576, $J701, $K701 )</f>
        <v>주택금융공사MBS2017-4(1-5)</v>
      </c>
      <c r="P701" t="str" cm="1">
        <f t="array" ref="P701">IF( $L701, TRIM(_xll.IMDP("IR", $G$5&amp;$N701, $G$6)), "" )</f>
        <v/>
      </c>
      <c r="Q701" t="b" cm="1">
        <f t="array" ref="Q701">IF(
    $U$1=1, AND($P701&lt;&gt;"", $P701&lt;&gt;"...", $P701&lt;&gt;"입력오류"),
    IF(
        $U$18=1, AND($P701&lt;&gt;"", $P701&lt;&gt;"...", $P701&lt;&gt;"입력오류", ISNUMBER(FIND(INDEX($T$2:$T$7,$U$1),$P701))),
        IF(
            $U$17="기타", AND($P701&lt;&gt;"", $P701&lt;&gt;"...", $P701&lt;&gt;"입력오류", NOT(ISNUMBER(FIND($T$21:$T$34,$P701)))),
            AND($P701&lt;&gt;"", $P701&lt;&gt;"...", $P701&lt;&gt;"입력오류", $T$19=$P701)
        )
    )
)</f>
        <v>0</v>
      </c>
    </row>
    <row r="702" spans="1:17">
      <c r="A702" t="s">
        <v>5658</v>
      </c>
      <c r="B702" t="s">
        <v>5659</v>
      </c>
      <c r="C702" t="s">
        <v>10443</v>
      </c>
      <c r="D702" t="s">
        <v>10444</v>
      </c>
      <c r="I702">
        <f t="shared" si="31"/>
        <v>701</v>
      </c>
      <c r="J702">
        <f t="shared" si="32"/>
        <v>701</v>
      </c>
      <c r="K702">
        <f t="shared" si="30"/>
        <v>1</v>
      </c>
      <c r="L702" t="b">
        <f>COUNTIF($N$2:N702, N702)=1</f>
        <v>1</v>
      </c>
      <c r="M702" s="37">
        <f>IF( $Q702, MAX($M$1:M701)+1, 0)</f>
        <v>0</v>
      </c>
      <c r="N702" t="str" cm="1">
        <f t="array" ref="N702">INDEX($A$9:$F$1048576, $J702, $K702 )</f>
        <v>52595</v>
      </c>
      <c r="O702" t="str" cm="1">
        <f t="array" ref="O702">INDEX($B$9:$F$1048576, $J702, $K702 )</f>
        <v>주택금융공사MBS2017-4(1-6)</v>
      </c>
      <c r="P702" t="str" cm="1">
        <f t="array" ref="P702">IF( $L702, TRIM(_xll.IMDP("IR", $G$5&amp;$N702, $G$6)), "" )</f>
        <v/>
      </c>
      <c r="Q702" t="b" cm="1">
        <f t="array" ref="Q702">IF(
    $U$1=1, AND($P702&lt;&gt;"", $P702&lt;&gt;"...", $P702&lt;&gt;"입력오류"),
    IF(
        $U$18=1, AND($P702&lt;&gt;"", $P702&lt;&gt;"...", $P702&lt;&gt;"입력오류", ISNUMBER(FIND(INDEX($T$2:$T$7,$U$1),$P702))),
        IF(
            $U$17="기타", AND($P702&lt;&gt;"", $P702&lt;&gt;"...", $P702&lt;&gt;"입력오류", NOT(ISNUMBER(FIND($T$21:$T$34,$P702)))),
            AND($P702&lt;&gt;"", $P702&lt;&gt;"...", $P702&lt;&gt;"입력오류", $T$19=$P702)
        )
    )
)</f>
        <v>0</v>
      </c>
    </row>
    <row r="703" spans="1:17">
      <c r="A703" t="s">
        <v>686</v>
      </c>
      <c r="B703" t="s">
        <v>133</v>
      </c>
      <c r="C703" t="s">
        <v>10445</v>
      </c>
      <c r="D703" t="s">
        <v>10446</v>
      </c>
      <c r="I703">
        <f t="shared" si="31"/>
        <v>702</v>
      </c>
      <c r="J703">
        <f t="shared" si="32"/>
        <v>702</v>
      </c>
      <c r="K703">
        <f t="shared" si="30"/>
        <v>1</v>
      </c>
      <c r="L703" t="b">
        <f>COUNTIF($N$2:N703, N703)=1</f>
        <v>1</v>
      </c>
      <c r="M703" s="37">
        <f>IF( $Q703, MAX($M$1:M702)+1, 0)</f>
        <v>0</v>
      </c>
      <c r="N703" t="str" cm="1">
        <f t="array" ref="N703">INDEX($A$9:$F$1048576, $J703, $K703 )</f>
        <v>52596</v>
      </c>
      <c r="O703" t="str" cm="1">
        <f t="array" ref="O703">INDEX($B$9:$F$1048576, $J703, $K703 )</f>
        <v>주택금융공사MBS2017-4(1-7)</v>
      </c>
      <c r="P703" t="str" cm="1">
        <f t="array" ref="P703">IF( $L703, TRIM(_xll.IMDP("IR", $G$5&amp;$N703, $G$6)), "" )</f>
        <v/>
      </c>
      <c r="Q703" t="b" cm="1">
        <f t="array" ref="Q703">IF(
    $U$1=1, AND($P703&lt;&gt;"", $P703&lt;&gt;"...", $P703&lt;&gt;"입력오류"),
    IF(
        $U$18=1, AND($P703&lt;&gt;"", $P703&lt;&gt;"...", $P703&lt;&gt;"입력오류", ISNUMBER(FIND(INDEX($T$2:$T$7,$U$1),$P703))),
        IF(
            $U$17="기타", AND($P703&lt;&gt;"", $P703&lt;&gt;"...", $P703&lt;&gt;"입력오류", NOT(ISNUMBER(FIND($T$21:$T$34,$P703)))),
            AND($P703&lt;&gt;"", $P703&lt;&gt;"...", $P703&lt;&gt;"입력오류", $T$19=$P703)
        )
    )
)</f>
        <v>0</v>
      </c>
    </row>
    <row r="704" spans="1:17">
      <c r="A704" t="s">
        <v>1457</v>
      </c>
      <c r="B704" t="s">
        <v>1458</v>
      </c>
      <c r="C704" t="s">
        <v>10447</v>
      </c>
      <c r="D704" t="s">
        <v>2894</v>
      </c>
      <c r="I704">
        <f t="shared" si="31"/>
        <v>703</v>
      </c>
      <c r="J704">
        <f t="shared" si="32"/>
        <v>703</v>
      </c>
      <c r="K704">
        <f t="shared" si="30"/>
        <v>1</v>
      </c>
      <c r="L704" t="b">
        <f>COUNTIF($N$2:N704, N704)=1</f>
        <v>1</v>
      </c>
      <c r="M704" s="37">
        <f>IF( $Q704, MAX($M$1:M703)+1, 0)</f>
        <v>0</v>
      </c>
      <c r="N704" t="str" cm="1">
        <f t="array" ref="N704">INDEX($A$9:$F$1048576, $J704, $K704 )</f>
        <v>52597</v>
      </c>
      <c r="O704" t="str" cm="1">
        <f t="array" ref="O704">INDEX($B$9:$F$1048576, $J704, $K704 )</f>
        <v>주택금융공사MBS2017-4(1-8)</v>
      </c>
      <c r="P704" t="str" cm="1">
        <f t="array" ref="P704">IF( $L704, TRIM(_xll.IMDP("IR", $G$5&amp;$N704, $G$6)), "" )</f>
        <v/>
      </c>
      <c r="Q704" t="b" cm="1">
        <f t="array" ref="Q704">IF(
    $U$1=1, AND($P704&lt;&gt;"", $P704&lt;&gt;"...", $P704&lt;&gt;"입력오류"),
    IF(
        $U$18=1, AND($P704&lt;&gt;"", $P704&lt;&gt;"...", $P704&lt;&gt;"입력오류", ISNUMBER(FIND(INDEX($T$2:$T$7,$U$1),$P704))),
        IF(
            $U$17="기타", AND($P704&lt;&gt;"", $P704&lt;&gt;"...", $P704&lt;&gt;"입력오류", NOT(ISNUMBER(FIND($T$21:$T$34,$P704)))),
            AND($P704&lt;&gt;"", $P704&lt;&gt;"...", $P704&lt;&gt;"입력오류", $T$19=$P704)
        )
    )
)</f>
        <v>0</v>
      </c>
    </row>
    <row r="705" spans="1:17">
      <c r="A705" t="s">
        <v>1459</v>
      </c>
      <c r="B705" t="s">
        <v>1460</v>
      </c>
      <c r="C705" t="s">
        <v>10448</v>
      </c>
      <c r="D705" t="s">
        <v>10449</v>
      </c>
      <c r="I705">
        <f t="shared" si="31"/>
        <v>704</v>
      </c>
      <c r="J705">
        <f t="shared" si="32"/>
        <v>704</v>
      </c>
      <c r="K705">
        <f t="shared" si="30"/>
        <v>1</v>
      </c>
      <c r="L705" t="b">
        <f>COUNTIF($N$2:N705, N705)=1</f>
        <v>1</v>
      </c>
      <c r="M705" s="37">
        <f>IF( $Q705, MAX($M$1:M704)+1, 0)</f>
        <v>304</v>
      </c>
      <c r="N705" t="str" cm="1">
        <f t="array" ref="N705">INDEX($A$9:$F$1048576, $J705, $K705 )</f>
        <v>52666</v>
      </c>
      <c r="O705" t="str" cm="1">
        <f t="array" ref="O705">INDEX($B$9:$F$1048576, $J705, $K705 )</f>
        <v>현대케미칼</v>
      </c>
      <c r="P705" t="str" cm="1">
        <f t="array" ref="P705">IF( $L705, TRIM(_xll.IMDP("IR", $G$5&amp;$N705, $G$6)), "" )</f>
        <v>공모/무보증A0</v>
      </c>
      <c r="Q705" t="b" cm="1">
        <f t="array" ref="Q705">IF(
    $U$1=1, AND($P705&lt;&gt;"", $P705&lt;&gt;"...", $P705&lt;&gt;"입력오류"),
    IF(
        $U$18=1, AND($P705&lt;&gt;"", $P705&lt;&gt;"...", $P705&lt;&gt;"입력오류", ISNUMBER(FIND(INDEX($T$2:$T$7,$U$1),$P705))),
        IF(
            $U$17="기타", AND($P705&lt;&gt;"", $P705&lt;&gt;"...", $P705&lt;&gt;"입력오류", NOT(ISNUMBER(FIND($T$21:$T$34,$P705)))),
            AND($P705&lt;&gt;"", $P705&lt;&gt;"...", $P705&lt;&gt;"입력오류", $T$19=$P705)
        )
    )
)</f>
        <v>1</v>
      </c>
    </row>
    <row r="706" spans="1:17">
      <c r="A706" t="s">
        <v>1461</v>
      </c>
      <c r="B706" t="s">
        <v>1462</v>
      </c>
      <c r="C706" t="s">
        <v>10450</v>
      </c>
      <c r="D706" t="s">
        <v>10451</v>
      </c>
      <c r="I706">
        <f t="shared" si="31"/>
        <v>705</v>
      </c>
      <c r="J706">
        <f t="shared" si="32"/>
        <v>705</v>
      </c>
      <c r="K706">
        <f t="shared" ref="K706:K769" si="33">IF( $I706&gt;$G$4, NA(), IF($I706&gt;$G$3, 5, IF($I706&gt;$G$2, 3, 1 ) ) )</f>
        <v>1</v>
      </c>
      <c r="L706" t="b">
        <f>COUNTIF($N$2:N706, N706)=1</f>
        <v>1</v>
      </c>
      <c r="M706" s="37">
        <f>IF( $Q706, MAX($M$1:M705)+1, 0)</f>
        <v>0</v>
      </c>
      <c r="N706" t="str" cm="1">
        <f t="array" ref="N706">INDEX($A$9:$F$1048576, $J706, $K706 )</f>
        <v>52763</v>
      </c>
      <c r="O706" t="str" cm="1">
        <f t="array" ref="O706">INDEX($B$9:$F$1048576, $J706, $K706 )</f>
        <v>산업기반신보제11차(유)</v>
      </c>
      <c r="P706" t="str" cm="1">
        <f t="array" ref="P706">IF( $L706, TRIM(_xll.IMDP("IR", $G$5&amp;$N706, $G$6)), "" )</f>
        <v/>
      </c>
      <c r="Q706" t="b" cm="1">
        <f t="array" ref="Q706">IF(
    $U$1=1, AND($P706&lt;&gt;"", $P706&lt;&gt;"...", $P706&lt;&gt;"입력오류"),
    IF(
        $U$18=1, AND($P706&lt;&gt;"", $P706&lt;&gt;"...", $P706&lt;&gt;"입력오류", ISNUMBER(FIND(INDEX($T$2:$T$7,$U$1),$P706))),
        IF(
            $U$17="기타", AND($P706&lt;&gt;"", $P706&lt;&gt;"...", $P706&lt;&gt;"입력오류", NOT(ISNUMBER(FIND($T$21:$T$34,$P706)))),
            AND($P706&lt;&gt;"", $P706&lt;&gt;"...", $P706&lt;&gt;"입력오류", $T$19=$P706)
        )
    )
)</f>
        <v>0</v>
      </c>
    </row>
    <row r="707" spans="1:17">
      <c r="A707" t="s">
        <v>1463</v>
      </c>
      <c r="B707" t="s">
        <v>1464</v>
      </c>
      <c r="C707" t="s">
        <v>10452</v>
      </c>
      <c r="D707" t="s">
        <v>10453</v>
      </c>
      <c r="I707">
        <f t="shared" ref="I707:I770" si="34">ROW()-1</f>
        <v>706</v>
      </c>
      <c r="J707">
        <f t="shared" ref="J707:J770" si="35">IF( $I707&gt;$G$4, NA(), IF($I707&gt;$G$3, $I707-$G$3, IF($I707&gt;$G$2, $I707-$G$2, $I707 ) ) )</f>
        <v>706</v>
      </c>
      <c r="K707">
        <f t="shared" si="33"/>
        <v>1</v>
      </c>
      <c r="L707" t="b">
        <f>COUNTIF($N$2:N707, N707)=1</f>
        <v>1</v>
      </c>
      <c r="M707" s="37">
        <f>IF( $Q707, MAX($M$1:M706)+1, 0)</f>
        <v>305</v>
      </c>
      <c r="N707" t="str" cm="1">
        <f t="array" ref="N707">INDEX($A$9:$F$1048576, $J707, $K707 )</f>
        <v>52931</v>
      </c>
      <c r="O707" t="str" cm="1">
        <f t="array" ref="O707">INDEX($B$9:$F$1048576, $J707, $K707 )</f>
        <v>HD현대일렉트릭</v>
      </c>
      <c r="P707" t="str" cm="1">
        <f t="array" ref="P707">IF( $L707, TRIM(_xll.IMDP("IR", $G$5&amp;$N707, $G$6)), "" )</f>
        <v>공모/무보증A0</v>
      </c>
      <c r="Q707" t="b" cm="1">
        <f t="array" ref="Q707">IF(
    $U$1=1, AND($P707&lt;&gt;"", $P707&lt;&gt;"...", $P707&lt;&gt;"입력오류"),
    IF(
        $U$18=1, AND($P707&lt;&gt;"", $P707&lt;&gt;"...", $P707&lt;&gt;"입력오류", ISNUMBER(FIND(INDEX($T$2:$T$7,$U$1),$P707))),
        IF(
            $U$17="기타", AND($P707&lt;&gt;"", $P707&lt;&gt;"...", $P707&lt;&gt;"입력오류", NOT(ISNUMBER(FIND($T$21:$T$34,$P707)))),
            AND($P707&lt;&gt;"", $P707&lt;&gt;"...", $P707&lt;&gt;"입력오류", $T$19=$P707)
        )
    )
)</f>
        <v>1</v>
      </c>
    </row>
    <row r="708" spans="1:17">
      <c r="A708" t="s">
        <v>1465</v>
      </c>
      <c r="B708" t="s">
        <v>1466</v>
      </c>
      <c r="C708" t="s">
        <v>10454</v>
      </c>
      <c r="D708" t="s">
        <v>10455</v>
      </c>
      <c r="I708">
        <f t="shared" si="34"/>
        <v>707</v>
      </c>
      <c r="J708">
        <f t="shared" si="35"/>
        <v>707</v>
      </c>
      <c r="K708">
        <f t="shared" si="33"/>
        <v>1</v>
      </c>
      <c r="L708" t="b">
        <f>COUNTIF($N$2:N708, N708)=1</f>
        <v>1</v>
      </c>
      <c r="M708" s="37">
        <f>IF( $Q708, MAX($M$1:M707)+1, 0)</f>
        <v>306</v>
      </c>
      <c r="N708" t="str" cm="1">
        <f t="array" ref="N708">INDEX($A$9:$F$1048576, $J708, $K708 )</f>
        <v>52932</v>
      </c>
      <c r="O708" t="str" cm="1">
        <f t="array" ref="O708">INDEX($B$9:$F$1048576, $J708, $K708 )</f>
        <v>HD현대</v>
      </c>
      <c r="P708" t="str" cm="1">
        <f t="array" ref="P708">IF( $L708, TRIM(_xll.IMDP("IR", $G$5&amp;$N708, $G$6)), "" )</f>
        <v>공모/무보증A0</v>
      </c>
      <c r="Q708" t="b" cm="1">
        <f t="array" ref="Q708">IF(
    $U$1=1, AND($P708&lt;&gt;"", $P708&lt;&gt;"...", $P708&lt;&gt;"입력오류"),
    IF(
        $U$18=1, AND($P708&lt;&gt;"", $P708&lt;&gt;"...", $P708&lt;&gt;"입력오류", ISNUMBER(FIND(INDEX($T$2:$T$7,$U$1),$P708))),
        IF(
            $U$17="기타", AND($P708&lt;&gt;"", $P708&lt;&gt;"...", $P708&lt;&gt;"입력오류", NOT(ISNUMBER(FIND($T$21:$T$34,$P708)))),
            AND($P708&lt;&gt;"", $P708&lt;&gt;"...", $P708&lt;&gt;"입력오류", $T$19=$P708)
        )
    )
)</f>
        <v>1</v>
      </c>
    </row>
    <row r="709" spans="1:17">
      <c r="A709" t="s">
        <v>1467</v>
      </c>
      <c r="B709" t="s">
        <v>1468</v>
      </c>
      <c r="C709" t="s">
        <v>10456</v>
      </c>
      <c r="D709" t="s">
        <v>10457</v>
      </c>
      <c r="I709">
        <f t="shared" si="34"/>
        <v>708</v>
      </c>
      <c r="J709">
        <f t="shared" si="35"/>
        <v>708</v>
      </c>
      <c r="K709">
        <f t="shared" si="33"/>
        <v>1</v>
      </c>
      <c r="L709" t="b">
        <f>COUNTIF($N$2:N709, N709)=1</f>
        <v>1</v>
      </c>
      <c r="M709" s="37">
        <f>IF( $Q709, MAX($M$1:M708)+1, 0)</f>
        <v>307</v>
      </c>
      <c r="N709" t="str" cm="1">
        <f t="array" ref="N709">INDEX($A$9:$F$1048576, $J709, $K709 )</f>
        <v>52933</v>
      </c>
      <c r="O709" t="str" cm="1">
        <f t="array" ref="O709">INDEX($B$9:$F$1048576, $J709, $K709 )</f>
        <v>HD현대건설기계</v>
      </c>
      <c r="P709" t="str" cm="1">
        <f t="array" ref="P709">IF( $L709, TRIM(_xll.IMDP("IR", $G$5&amp;$N709, $G$6)), "" )</f>
        <v>공모/무보증A0</v>
      </c>
      <c r="Q709" t="b" cm="1">
        <f t="array" ref="Q709">IF(
    $U$1=1, AND($P709&lt;&gt;"", $P709&lt;&gt;"...", $P709&lt;&gt;"입력오류"),
    IF(
        $U$18=1, AND($P709&lt;&gt;"", $P709&lt;&gt;"...", $P709&lt;&gt;"입력오류", ISNUMBER(FIND(INDEX($T$2:$T$7,$U$1),$P709))),
        IF(
            $U$17="기타", AND($P709&lt;&gt;"", $P709&lt;&gt;"...", $P709&lt;&gt;"입력오류", NOT(ISNUMBER(FIND($T$21:$T$34,$P709)))),
            AND($P709&lt;&gt;"", $P709&lt;&gt;"...", $P709&lt;&gt;"입력오류", $T$19=$P709)
        )
    )
)</f>
        <v>1</v>
      </c>
    </row>
    <row r="710" spans="1:17">
      <c r="A710" t="s">
        <v>1469</v>
      </c>
      <c r="B710" t="s">
        <v>1470</v>
      </c>
      <c r="C710" t="s">
        <v>10458</v>
      </c>
      <c r="D710" t="s">
        <v>10459</v>
      </c>
      <c r="I710">
        <f t="shared" si="34"/>
        <v>709</v>
      </c>
      <c r="J710">
        <f t="shared" si="35"/>
        <v>709</v>
      </c>
      <c r="K710">
        <f t="shared" si="33"/>
        <v>1</v>
      </c>
      <c r="L710" t="b">
        <f>COUNTIF($N$2:N710, N710)=1</f>
        <v>1</v>
      </c>
      <c r="M710" s="37">
        <f>IF( $Q710, MAX($M$1:M709)+1, 0)</f>
        <v>0</v>
      </c>
      <c r="N710" t="str" cm="1">
        <f t="array" ref="N710">INDEX($A$9:$F$1048576, $J710, $K710 )</f>
        <v>52992</v>
      </c>
      <c r="O710" t="str" cm="1">
        <f t="array" ref="O710">INDEX($B$9:$F$1048576, $J710, $K710 )</f>
        <v>산업기반신보제십이차(유)1-7</v>
      </c>
      <c r="P710" t="str" cm="1">
        <f t="array" ref="P710">IF( $L710, TRIM(_xll.IMDP("IR", $G$5&amp;$N710, $G$6)), "" )</f>
        <v/>
      </c>
      <c r="Q710" t="b" cm="1">
        <f t="array" ref="Q710">IF(
    $U$1=1, AND($P710&lt;&gt;"", $P710&lt;&gt;"...", $P710&lt;&gt;"입력오류"),
    IF(
        $U$18=1, AND($P710&lt;&gt;"", $P710&lt;&gt;"...", $P710&lt;&gt;"입력오류", ISNUMBER(FIND(INDEX($T$2:$T$7,$U$1),$P710))),
        IF(
            $U$17="기타", AND($P710&lt;&gt;"", $P710&lt;&gt;"...", $P710&lt;&gt;"입력오류", NOT(ISNUMBER(FIND($T$21:$T$34,$P710)))),
            AND($P710&lt;&gt;"", $P710&lt;&gt;"...", $P710&lt;&gt;"입력오류", $T$19=$P710)
        )
    )
)</f>
        <v>0</v>
      </c>
    </row>
    <row r="711" spans="1:17">
      <c r="A711" t="s">
        <v>1471</v>
      </c>
      <c r="B711" t="s">
        <v>1472</v>
      </c>
      <c r="C711" t="s">
        <v>10460</v>
      </c>
      <c r="D711" t="s">
        <v>10461</v>
      </c>
      <c r="I711">
        <f t="shared" si="34"/>
        <v>710</v>
      </c>
      <c r="J711">
        <f t="shared" si="35"/>
        <v>710</v>
      </c>
      <c r="K711">
        <f t="shared" si="33"/>
        <v>1</v>
      </c>
      <c r="L711" t="b">
        <f>COUNTIF($N$2:N711, N711)=1</f>
        <v>1</v>
      </c>
      <c r="M711" s="37">
        <f>IF( $Q711, MAX($M$1:M710)+1, 0)</f>
        <v>0</v>
      </c>
      <c r="N711" t="str" cm="1">
        <f t="array" ref="N711">INDEX($A$9:$F$1048576, $J711, $K711 )</f>
        <v>52993</v>
      </c>
      <c r="O711" t="str" cm="1">
        <f t="array" ref="O711">INDEX($B$9:$F$1048576, $J711, $K711 )</f>
        <v>산업기반신보제십이차(유)1-8</v>
      </c>
      <c r="P711" t="str" cm="1">
        <f t="array" ref="P711">IF( $L711, TRIM(_xll.IMDP("IR", $G$5&amp;$N711, $G$6)), "" )</f>
        <v/>
      </c>
      <c r="Q711" t="b" cm="1">
        <f t="array" ref="Q711">IF(
    $U$1=1, AND($P711&lt;&gt;"", $P711&lt;&gt;"...", $P711&lt;&gt;"입력오류"),
    IF(
        $U$18=1, AND($P711&lt;&gt;"", $P711&lt;&gt;"...", $P711&lt;&gt;"입력오류", ISNUMBER(FIND(INDEX($T$2:$T$7,$U$1),$P711))),
        IF(
            $U$17="기타", AND($P711&lt;&gt;"", $P711&lt;&gt;"...", $P711&lt;&gt;"입력오류", NOT(ISNUMBER(FIND($T$21:$T$34,$P711)))),
            AND($P711&lt;&gt;"", $P711&lt;&gt;"...", $P711&lt;&gt;"입력오류", $T$19=$P711)
        )
    )
)</f>
        <v>0</v>
      </c>
    </row>
    <row r="712" spans="1:17">
      <c r="A712" t="s">
        <v>687</v>
      </c>
      <c r="B712" t="s">
        <v>623</v>
      </c>
      <c r="C712" t="s">
        <v>10462</v>
      </c>
      <c r="D712" t="s">
        <v>10463</v>
      </c>
      <c r="I712">
        <f t="shared" si="34"/>
        <v>711</v>
      </c>
      <c r="J712">
        <f t="shared" si="35"/>
        <v>711</v>
      </c>
      <c r="K712">
        <f t="shared" si="33"/>
        <v>1</v>
      </c>
      <c r="L712" t="b">
        <f>COUNTIF($N$2:N712, N712)=1</f>
        <v>1</v>
      </c>
      <c r="M712" s="37">
        <f>IF( $Q712, MAX($M$1:M711)+1, 0)</f>
        <v>0</v>
      </c>
      <c r="N712" t="str" cm="1">
        <f t="array" ref="N712">INDEX($A$9:$F$1048576, $J712, $K712 )</f>
        <v>52994</v>
      </c>
      <c r="O712" t="str" cm="1">
        <f t="array" ref="O712">INDEX($B$9:$F$1048576, $J712, $K712 )</f>
        <v>산업기반신보제십이차(유)1-9</v>
      </c>
      <c r="P712" t="str" cm="1">
        <f t="array" ref="P712">IF( $L712, TRIM(_xll.IMDP("IR", $G$5&amp;$N712, $G$6)), "" )</f>
        <v/>
      </c>
      <c r="Q712" t="b" cm="1">
        <f t="array" ref="Q712">IF(
    $U$1=1, AND($P712&lt;&gt;"", $P712&lt;&gt;"...", $P712&lt;&gt;"입력오류"),
    IF(
        $U$18=1, AND($P712&lt;&gt;"", $P712&lt;&gt;"...", $P712&lt;&gt;"입력오류", ISNUMBER(FIND(INDEX($T$2:$T$7,$U$1),$P712))),
        IF(
            $U$17="기타", AND($P712&lt;&gt;"", $P712&lt;&gt;"...", $P712&lt;&gt;"입력오류", NOT(ISNUMBER(FIND($T$21:$T$34,$P712)))),
            AND($P712&lt;&gt;"", $P712&lt;&gt;"...", $P712&lt;&gt;"입력오류", $T$19=$P712)
        )
    )
)</f>
        <v>0</v>
      </c>
    </row>
    <row r="713" spans="1:17">
      <c r="A713" t="s">
        <v>1473</v>
      </c>
      <c r="B713" t="s">
        <v>1474</v>
      </c>
      <c r="C713" t="s">
        <v>10464</v>
      </c>
      <c r="D713" t="s">
        <v>10465</v>
      </c>
      <c r="I713">
        <f t="shared" si="34"/>
        <v>712</v>
      </c>
      <c r="J713">
        <f t="shared" si="35"/>
        <v>712</v>
      </c>
      <c r="K713">
        <f t="shared" si="33"/>
        <v>1</v>
      </c>
      <c r="L713" t="b">
        <f>COUNTIF($N$2:N713, N713)=1</f>
        <v>1</v>
      </c>
      <c r="M713" s="37">
        <f>IF( $Q713, MAX($M$1:M712)+1, 0)</f>
        <v>0</v>
      </c>
      <c r="N713" t="str" cm="1">
        <f t="array" ref="N713">INDEX($A$9:$F$1048576, $J713, $K713 )</f>
        <v>52995</v>
      </c>
      <c r="O713" t="str" cm="1">
        <f t="array" ref="O713">INDEX($B$9:$F$1048576, $J713, $K713 )</f>
        <v>산업기반신보제십이차(유)1-10</v>
      </c>
      <c r="P713" t="str" cm="1">
        <f t="array" ref="P713">IF( $L713, TRIM(_xll.IMDP("IR", $G$5&amp;$N713, $G$6)), "" )</f>
        <v/>
      </c>
      <c r="Q713" t="b" cm="1">
        <f t="array" ref="Q713">IF(
    $U$1=1, AND($P713&lt;&gt;"", $P713&lt;&gt;"...", $P713&lt;&gt;"입력오류"),
    IF(
        $U$18=1, AND($P713&lt;&gt;"", $P713&lt;&gt;"...", $P713&lt;&gt;"입력오류", ISNUMBER(FIND(INDEX($T$2:$T$7,$U$1),$P713))),
        IF(
            $U$17="기타", AND($P713&lt;&gt;"", $P713&lt;&gt;"...", $P713&lt;&gt;"입력오류", NOT(ISNUMBER(FIND($T$21:$T$34,$P713)))),
            AND($P713&lt;&gt;"", $P713&lt;&gt;"...", $P713&lt;&gt;"입력오류", $T$19=$P713)
        )
    )
)</f>
        <v>0</v>
      </c>
    </row>
    <row r="714" spans="1:17">
      <c r="A714" t="s">
        <v>688</v>
      </c>
      <c r="B714" t="s">
        <v>1475</v>
      </c>
      <c r="C714" t="s">
        <v>10466</v>
      </c>
      <c r="D714" t="s">
        <v>10467</v>
      </c>
      <c r="I714">
        <f t="shared" si="34"/>
        <v>713</v>
      </c>
      <c r="J714">
        <f t="shared" si="35"/>
        <v>713</v>
      </c>
      <c r="K714">
        <f t="shared" si="33"/>
        <v>1</v>
      </c>
      <c r="L714" t="b">
        <f>COUNTIF($N$2:N714, N714)=1</f>
        <v>1</v>
      </c>
      <c r="M714" s="37">
        <f>IF( $Q714, MAX($M$1:M713)+1, 0)</f>
        <v>0</v>
      </c>
      <c r="N714" t="str" cm="1">
        <f t="array" ref="N714">INDEX($A$9:$F$1048576, $J714, $K714 )</f>
        <v>52996</v>
      </c>
      <c r="O714" t="str" cm="1">
        <f t="array" ref="O714">INDEX($B$9:$F$1048576, $J714, $K714 )</f>
        <v>산업기반신보제십이차(유)1-11</v>
      </c>
      <c r="P714" t="str" cm="1">
        <f t="array" ref="P714">IF( $L714, TRIM(_xll.IMDP("IR", $G$5&amp;$N714, $G$6)), "" )</f>
        <v/>
      </c>
      <c r="Q714" t="b" cm="1">
        <f t="array" ref="Q714">IF(
    $U$1=1, AND($P714&lt;&gt;"", $P714&lt;&gt;"...", $P714&lt;&gt;"입력오류"),
    IF(
        $U$18=1, AND($P714&lt;&gt;"", $P714&lt;&gt;"...", $P714&lt;&gt;"입력오류", ISNUMBER(FIND(INDEX($T$2:$T$7,$U$1),$P714))),
        IF(
            $U$17="기타", AND($P714&lt;&gt;"", $P714&lt;&gt;"...", $P714&lt;&gt;"입력오류", NOT(ISNUMBER(FIND($T$21:$T$34,$P714)))),
            AND($P714&lt;&gt;"", $P714&lt;&gt;"...", $P714&lt;&gt;"입력오류", $T$19=$P714)
        )
    )
)</f>
        <v>0</v>
      </c>
    </row>
    <row r="715" spans="1:17">
      <c r="A715" t="s">
        <v>689</v>
      </c>
      <c r="B715" t="s">
        <v>624</v>
      </c>
      <c r="C715" t="s">
        <v>10468</v>
      </c>
      <c r="D715" t="s">
        <v>10469</v>
      </c>
      <c r="I715">
        <f t="shared" si="34"/>
        <v>714</v>
      </c>
      <c r="J715">
        <f t="shared" si="35"/>
        <v>714</v>
      </c>
      <c r="K715">
        <f t="shared" si="33"/>
        <v>1</v>
      </c>
      <c r="L715" t="b">
        <f>COUNTIF($N$2:N715, N715)=1</f>
        <v>1</v>
      </c>
      <c r="M715" s="37">
        <f>IF( $Q715, MAX($M$1:M714)+1, 0)</f>
        <v>0</v>
      </c>
      <c r="N715" t="str" cm="1">
        <f t="array" ref="N715">INDEX($A$9:$F$1048576, $J715, $K715 )</f>
        <v>52997</v>
      </c>
      <c r="O715" t="str" cm="1">
        <f t="array" ref="O715">INDEX($B$9:$F$1048576, $J715, $K715 )</f>
        <v>산업기반신보제십이차(유)1-12</v>
      </c>
      <c r="P715" t="str" cm="1">
        <f t="array" ref="P715">IF( $L715, TRIM(_xll.IMDP("IR", $G$5&amp;$N715, $G$6)), "" )</f>
        <v/>
      </c>
      <c r="Q715" t="b" cm="1">
        <f t="array" ref="Q715">IF(
    $U$1=1, AND($P715&lt;&gt;"", $P715&lt;&gt;"...", $P715&lt;&gt;"입력오류"),
    IF(
        $U$18=1, AND($P715&lt;&gt;"", $P715&lt;&gt;"...", $P715&lt;&gt;"입력오류", ISNUMBER(FIND(INDEX($T$2:$T$7,$U$1),$P715))),
        IF(
            $U$17="기타", AND($P715&lt;&gt;"", $P715&lt;&gt;"...", $P715&lt;&gt;"입력오류", NOT(ISNUMBER(FIND($T$21:$T$34,$P715)))),
            AND($P715&lt;&gt;"", $P715&lt;&gt;"...", $P715&lt;&gt;"입력오류", $T$19=$P715)
        )
    )
)</f>
        <v>0</v>
      </c>
    </row>
    <row r="716" spans="1:17">
      <c r="A716" t="s">
        <v>690</v>
      </c>
      <c r="B716" t="s">
        <v>1476</v>
      </c>
      <c r="C716" t="s">
        <v>10470</v>
      </c>
      <c r="D716" t="s">
        <v>10471</v>
      </c>
      <c r="I716">
        <f t="shared" si="34"/>
        <v>715</v>
      </c>
      <c r="J716">
        <f t="shared" si="35"/>
        <v>715</v>
      </c>
      <c r="K716">
        <f t="shared" si="33"/>
        <v>1</v>
      </c>
      <c r="L716" t="b">
        <f>COUNTIF($N$2:N716, N716)=1</f>
        <v>1</v>
      </c>
      <c r="M716" s="37">
        <f>IF( $Q716, MAX($M$1:M715)+1, 0)</f>
        <v>0</v>
      </c>
      <c r="N716" t="str" cm="1">
        <f t="array" ref="N716">INDEX($A$9:$F$1048576, $J716, $K716 )</f>
        <v>52998</v>
      </c>
      <c r="O716" t="str" cm="1">
        <f t="array" ref="O716">INDEX($B$9:$F$1048576, $J716, $K716 )</f>
        <v>산업기반신보제십이차(유)1-13</v>
      </c>
      <c r="P716" t="str" cm="1">
        <f t="array" ref="P716">IF( $L716, TRIM(_xll.IMDP("IR", $G$5&amp;$N716, $G$6)), "" )</f>
        <v/>
      </c>
      <c r="Q716" t="b" cm="1">
        <f t="array" ref="Q716">IF(
    $U$1=1, AND($P716&lt;&gt;"", $P716&lt;&gt;"...", $P716&lt;&gt;"입력오류"),
    IF(
        $U$18=1, AND($P716&lt;&gt;"", $P716&lt;&gt;"...", $P716&lt;&gt;"입력오류", ISNUMBER(FIND(INDEX($T$2:$T$7,$U$1),$P716))),
        IF(
            $U$17="기타", AND($P716&lt;&gt;"", $P716&lt;&gt;"...", $P716&lt;&gt;"입력오류", NOT(ISNUMBER(FIND($T$21:$T$34,$P716)))),
            AND($P716&lt;&gt;"", $P716&lt;&gt;"...", $P716&lt;&gt;"입력오류", $T$19=$P716)
        )
    )
)</f>
        <v>0</v>
      </c>
    </row>
    <row r="717" spans="1:17">
      <c r="A717" t="s">
        <v>1477</v>
      </c>
      <c r="B717" t="s">
        <v>1478</v>
      </c>
      <c r="C717" t="s">
        <v>10472</v>
      </c>
      <c r="D717" t="s">
        <v>10473</v>
      </c>
      <c r="I717">
        <f t="shared" si="34"/>
        <v>716</v>
      </c>
      <c r="J717">
        <f t="shared" si="35"/>
        <v>716</v>
      </c>
      <c r="K717">
        <f t="shared" si="33"/>
        <v>1</v>
      </c>
      <c r="L717" t="b">
        <f>COUNTIF($N$2:N717, N717)=1</f>
        <v>1</v>
      </c>
      <c r="M717" s="37">
        <f>IF( $Q717, MAX($M$1:M716)+1, 0)</f>
        <v>0</v>
      </c>
      <c r="N717" t="str" cm="1">
        <f t="array" ref="N717">INDEX($A$9:$F$1048576, $J717, $K717 )</f>
        <v>52999</v>
      </c>
      <c r="O717" t="str" cm="1">
        <f t="array" ref="O717">INDEX($B$9:$F$1048576, $J717, $K717 )</f>
        <v>산업기반신보제십이차(유)1-14</v>
      </c>
      <c r="P717" t="str" cm="1">
        <f t="array" ref="P717">IF( $L717, TRIM(_xll.IMDP("IR", $G$5&amp;$N717, $G$6)), "" )</f>
        <v/>
      </c>
      <c r="Q717" t="b" cm="1">
        <f t="array" ref="Q717">IF(
    $U$1=1, AND($P717&lt;&gt;"", $P717&lt;&gt;"...", $P717&lt;&gt;"입력오류"),
    IF(
        $U$18=1, AND($P717&lt;&gt;"", $P717&lt;&gt;"...", $P717&lt;&gt;"입력오류", ISNUMBER(FIND(INDEX($T$2:$T$7,$U$1),$P717))),
        IF(
            $U$17="기타", AND($P717&lt;&gt;"", $P717&lt;&gt;"...", $P717&lt;&gt;"입력오류", NOT(ISNUMBER(FIND($T$21:$T$34,$P717)))),
            AND($P717&lt;&gt;"", $P717&lt;&gt;"...", $P717&lt;&gt;"입력오류", $T$19=$P717)
        )
    )
)</f>
        <v>0</v>
      </c>
    </row>
    <row r="718" spans="1:17">
      <c r="A718" t="s">
        <v>1479</v>
      </c>
      <c r="B718" t="s">
        <v>1480</v>
      </c>
      <c r="C718" t="s">
        <v>10474</v>
      </c>
      <c r="D718" t="s">
        <v>10475</v>
      </c>
      <c r="I718">
        <f t="shared" si="34"/>
        <v>717</v>
      </c>
      <c r="J718">
        <f t="shared" si="35"/>
        <v>717</v>
      </c>
      <c r="K718">
        <f t="shared" si="33"/>
        <v>1</v>
      </c>
      <c r="L718" t="b">
        <f>COUNTIF($N$2:N718, N718)=1</f>
        <v>1</v>
      </c>
      <c r="M718" s="37">
        <f>IF( $Q718, MAX($M$1:M717)+1, 0)</f>
        <v>0</v>
      </c>
      <c r="N718" t="str" cm="1">
        <f t="array" ref="N718">INDEX($A$9:$F$1048576, $J718, $K718 )</f>
        <v>53000</v>
      </c>
      <c r="O718" t="str" cm="1">
        <f t="array" ref="O718">INDEX($B$9:$F$1048576, $J718, $K718 )</f>
        <v>산업기반신보제십이차(유)1-15</v>
      </c>
      <c r="P718" t="str" cm="1">
        <f t="array" ref="P718">IF( $L718, TRIM(_xll.IMDP("IR", $G$5&amp;$N718, $G$6)), "" )</f>
        <v/>
      </c>
      <c r="Q718" t="b" cm="1">
        <f t="array" ref="Q718">IF(
    $U$1=1, AND($P718&lt;&gt;"", $P718&lt;&gt;"...", $P718&lt;&gt;"입력오류"),
    IF(
        $U$18=1, AND($P718&lt;&gt;"", $P718&lt;&gt;"...", $P718&lt;&gt;"입력오류", ISNUMBER(FIND(INDEX($T$2:$T$7,$U$1),$P718))),
        IF(
            $U$17="기타", AND($P718&lt;&gt;"", $P718&lt;&gt;"...", $P718&lt;&gt;"입력오류", NOT(ISNUMBER(FIND($T$21:$T$34,$P718)))),
            AND($P718&lt;&gt;"", $P718&lt;&gt;"...", $P718&lt;&gt;"입력오류", $T$19=$P718)
        )
    )
)</f>
        <v>0</v>
      </c>
    </row>
    <row r="719" spans="1:17">
      <c r="A719" t="s">
        <v>1481</v>
      </c>
      <c r="B719" t="s">
        <v>1482</v>
      </c>
      <c r="C719" t="s">
        <v>10476</v>
      </c>
      <c r="D719" t="s">
        <v>10477</v>
      </c>
      <c r="I719">
        <f t="shared" si="34"/>
        <v>718</v>
      </c>
      <c r="J719">
        <f t="shared" si="35"/>
        <v>718</v>
      </c>
      <c r="K719">
        <f t="shared" si="33"/>
        <v>1</v>
      </c>
      <c r="L719" t="b">
        <f>COUNTIF($N$2:N719, N719)=1</f>
        <v>1</v>
      </c>
      <c r="M719" s="37">
        <f>IF( $Q719, MAX($M$1:M718)+1, 0)</f>
        <v>0</v>
      </c>
      <c r="N719" t="str" cm="1">
        <f t="array" ref="N719">INDEX($A$9:$F$1048576, $J719, $K719 )</f>
        <v>53001</v>
      </c>
      <c r="O719" t="str" cm="1">
        <f t="array" ref="O719">INDEX($B$9:$F$1048576, $J719, $K719 )</f>
        <v>산업기반신보제십이차(유)1-16</v>
      </c>
      <c r="P719" t="str" cm="1">
        <f t="array" ref="P719">IF( $L719, TRIM(_xll.IMDP("IR", $G$5&amp;$N719, $G$6)), "" )</f>
        <v/>
      </c>
      <c r="Q719" t="b" cm="1">
        <f t="array" ref="Q719">IF(
    $U$1=1, AND($P719&lt;&gt;"", $P719&lt;&gt;"...", $P719&lt;&gt;"입력오류"),
    IF(
        $U$18=1, AND($P719&lt;&gt;"", $P719&lt;&gt;"...", $P719&lt;&gt;"입력오류", ISNUMBER(FIND(INDEX($T$2:$T$7,$U$1),$P719))),
        IF(
            $U$17="기타", AND($P719&lt;&gt;"", $P719&lt;&gt;"...", $P719&lt;&gt;"입력오류", NOT(ISNUMBER(FIND($T$21:$T$34,$P719)))),
            AND($P719&lt;&gt;"", $P719&lt;&gt;"...", $P719&lt;&gt;"입력오류", $T$19=$P719)
        )
    )
)</f>
        <v>0</v>
      </c>
    </row>
    <row r="720" spans="1:17">
      <c r="A720" t="s">
        <v>1483</v>
      </c>
      <c r="B720" t="s">
        <v>1484</v>
      </c>
      <c r="C720" t="s">
        <v>10478</v>
      </c>
      <c r="D720" t="s">
        <v>10479</v>
      </c>
      <c r="I720">
        <f t="shared" si="34"/>
        <v>719</v>
      </c>
      <c r="J720">
        <f t="shared" si="35"/>
        <v>719</v>
      </c>
      <c r="K720">
        <f t="shared" si="33"/>
        <v>1</v>
      </c>
      <c r="L720" t="b">
        <f>COUNTIF($N$2:N720, N720)=1</f>
        <v>1</v>
      </c>
      <c r="M720" s="37">
        <f>IF( $Q720, MAX($M$1:M719)+1, 0)</f>
        <v>0</v>
      </c>
      <c r="N720" t="str" cm="1">
        <f t="array" ref="N720">INDEX($A$9:$F$1048576, $J720, $K720 )</f>
        <v>53002</v>
      </c>
      <c r="O720" t="str" cm="1">
        <f t="array" ref="O720">INDEX($B$9:$F$1048576, $J720, $K720 )</f>
        <v>산업기반신보제십이차(유)1-17</v>
      </c>
      <c r="P720" t="str" cm="1">
        <f t="array" ref="P720">IF( $L720, TRIM(_xll.IMDP("IR", $G$5&amp;$N720, $G$6)), "" )</f>
        <v/>
      </c>
      <c r="Q720" t="b" cm="1">
        <f t="array" ref="Q720">IF(
    $U$1=1, AND($P720&lt;&gt;"", $P720&lt;&gt;"...", $P720&lt;&gt;"입력오류"),
    IF(
        $U$18=1, AND($P720&lt;&gt;"", $P720&lt;&gt;"...", $P720&lt;&gt;"입력오류", ISNUMBER(FIND(INDEX($T$2:$T$7,$U$1),$P720))),
        IF(
            $U$17="기타", AND($P720&lt;&gt;"", $P720&lt;&gt;"...", $P720&lt;&gt;"입력오류", NOT(ISNUMBER(FIND($T$21:$T$34,$P720)))),
            AND($P720&lt;&gt;"", $P720&lt;&gt;"...", $P720&lt;&gt;"입력오류", $T$19=$P720)
        )
    )
)</f>
        <v>0</v>
      </c>
    </row>
    <row r="721" spans="1:17">
      <c r="A721" t="s">
        <v>1485</v>
      </c>
      <c r="B721" t="s">
        <v>1486</v>
      </c>
      <c r="C721" t="s">
        <v>10480</v>
      </c>
      <c r="D721" t="s">
        <v>10481</v>
      </c>
      <c r="I721">
        <f t="shared" si="34"/>
        <v>720</v>
      </c>
      <c r="J721">
        <f t="shared" si="35"/>
        <v>720</v>
      </c>
      <c r="K721">
        <f t="shared" si="33"/>
        <v>1</v>
      </c>
      <c r="L721" t="b">
        <f>COUNTIF($N$2:N721, N721)=1</f>
        <v>1</v>
      </c>
      <c r="M721" s="37">
        <f>IF( $Q721, MAX($M$1:M720)+1, 0)</f>
        <v>0</v>
      </c>
      <c r="N721" t="str" cm="1">
        <f t="array" ref="N721">INDEX($A$9:$F$1048576, $J721, $K721 )</f>
        <v>53003</v>
      </c>
      <c r="O721" t="str" cm="1">
        <f t="array" ref="O721">INDEX($B$9:$F$1048576, $J721, $K721 )</f>
        <v>산업기반신보제십이차(유)1-18</v>
      </c>
      <c r="P721" t="str" cm="1">
        <f t="array" ref="P721">IF( $L721, TRIM(_xll.IMDP("IR", $G$5&amp;$N721, $G$6)), "" )</f>
        <v/>
      </c>
      <c r="Q721" t="b" cm="1">
        <f t="array" ref="Q721">IF(
    $U$1=1, AND($P721&lt;&gt;"", $P721&lt;&gt;"...", $P721&lt;&gt;"입력오류"),
    IF(
        $U$18=1, AND($P721&lt;&gt;"", $P721&lt;&gt;"...", $P721&lt;&gt;"입력오류", ISNUMBER(FIND(INDEX($T$2:$T$7,$U$1),$P721))),
        IF(
            $U$17="기타", AND($P721&lt;&gt;"", $P721&lt;&gt;"...", $P721&lt;&gt;"입력오류", NOT(ISNUMBER(FIND($T$21:$T$34,$P721)))),
            AND($P721&lt;&gt;"", $P721&lt;&gt;"...", $P721&lt;&gt;"입력오류", $T$19=$P721)
        )
    )
)</f>
        <v>0</v>
      </c>
    </row>
    <row r="722" spans="1:17">
      <c r="A722" t="s">
        <v>1487</v>
      </c>
      <c r="B722" t="s">
        <v>1488</v>
      </c>
      <c r="C722" t="s">
        <v>10482</v>
      </c>
      <c r="D722" t="s">
        <v>3871</v>
      </c>
      <c r="I722">
        <f t="shared" si="34"/>
        <v>721</v>
      </c>
      <c r="J722">
        <f t="shared" si="35"/>
        <v>721</v>
      </c>
      <c r="K722">
        <f t="shared" si="33"/>
        <v>1</v>
      </c>
      <c r="L722" t="b">
        <f>COUNTIF($N$2:N722, N722)=1</f>
        <v>1</v>
      </c>
      <c r="M722" s="37">
        <f>IF( $Q722, MAX($M$1:M721)+1, 0)</f>
        <v>0</v>
      </c>
      <c r="N722" t="str" cm="1">
        <f t="array" ref="N722">INDEX($A$9:$F$1048576, $J722, $K722 )</f>
        <v>53004</v>
      </c>
      <c r="O722" t="str" cm="1">
        <f t="array" ref="O722">INDEX($B$9:$F$1048576, $J722, $K722 )</f>
        <v>산업기반신보제십이차(유)1-19</v>
      </c>
      <c r="P722" t="str" cm="1">
        <f t="array" ref="P722">IF( $L722, TRIM(_xll.IMDP("IR", $G$5&amp;$N722, $G$6)), "" )</f>
        <v/>
      </c>
      <c r="Q722" t="b" cm="1">
        <f t="array" ref="Q722">IF(
    $U$1=1, AND($P722&lt;&gt;"", $P722&lt;&gt;"...", $P722&lt;&gt;"입력오류"),
    IF(
        $U$18=1, AND($P722&lt;&gt;"", $P722&lt;&gt;"...", $P722&lt;&gt;"입력오류", ISNUMBER(FIND(INDEX($T$2:$T$7,$U$1),$P722))),
        IF(
            $U$17="기타", AND($P722&lt;&gt;"", $P722&lt;&gt;"...", $P722&lt;&gt;"입력오류", NOT(ISNUMBER(FIND($T$21:$T$34,$P722)))),
            AND($P722&lt;&gt;"", $P722&lt;&gt;"...", $P722&lt;&gt;"입력오류", $T$19=$P722)
        )
    )
)</f>
        <v>0</v>
      </c>
    </row>
    <row r="723" spans="1:17">
      <c r="A723" t="s">
        <v>1489</v>
      </c>
      <c r="B723" t="s">
        <v>1490</v>
      </c>
      <c r="C723" t="s">
        <v>10483</v>
      </c>
      <c r="D723" t="s">
        <v>10484</v>
      </c>
      <c r="I723">
        <f t="shared" si="34"/>
        <v>722</v>
      </c>
      <c r="J723">
        <f t="shared" si="35"/>
        <v>722</v>
      </c>
      <c r="K723">
        <f t="shared" si="33"/>
        <v>1</v>
      </c>
      <c r="L723" t="b">
        <f>COUNTIF($N$2:N723, N723)=1</f>
        <v>1</v>
      </c>
      <c r="M723" s="37">
        <f>IF( $Q723, MAX($M$1:M722)+1, 0)</f>
        <v>0</v>
      </c>
      <c r="N723" t="str" cm="1">
        <f t="array" ref="N723">INDEX($A$9:$F$1048576, $J723, $K723 )</f>
        <v>53005</v>
      </c>
      <c r="O723" t="str" cm="1">
        <f t="array" ref="O723">INDEX($B$9:$F$1048576, $J723, $K723 )</f>
        <v>산업기반신보제십이차(유)1-20</v>
      </c>
      <c r="P723" t="str" cm="1">
        <f t="array" ref="P723">IF( $L723, TRIM(_xll.IMDP("IR", $G$5&amp;$N723, $G$6)), "" )</f>
        <v/>
      </c>
      <c r="Q723" t="b" cm="1">
        <f t="array" ref="Q723">IF(
    $U$1=1, AND($P723&lt;&gt;"", $P723&lt;&gt;"...", $P723&lt;&gt;"입력오류"),
    IF(
        $U$18=1, AND($P723&lt;&gt;"", $P723&lt;&gt;"...", $P723&lt;&gt;"입력오류", ISNUMBER(FIND(INDEX($T$2:$T$7,$U$1),$P723))),
        IF(
            $U$17="기타", AND($P723&lt;&gt;"", $P723&lt;&gt;"...", $P723&lt;&gt;"입력오류", NOT(ISNUMBER(FIND($T$21:$T$34,$P723)))),
            AND($P723&lt;&gt;"", $P723&lt;&gt;"...", $P723&lt;&gt;"입력오류", $T$19=$P723)
        )
    )
)</f>
        <v>0</v>
      </c>
    </row>
    <row r="724" spans="1:17">
      <c r="A724" t="s">
        <v>1491</v>
      </c>
      <c r="B724" t="s">
        <v>1492</v>
      </c>
      <c r="C724" t="s">
        <v>10485</v>
      </c>
      <c r="D724" t="s">
        <v>10486</v>
      </c>
      <c r="I724">
        <f t="shared" si="34"/>
        <v>723</v>
      </c>
      <c r="J724">
        <f t="shared" si="35"/>
        <v>723</v>
      </c>
      <c r="K724">
        <f t="shared" si="33"/>
        <v>1</v>
      </c>
      <c r="L724" t="b">
        <f>COUNTIF($N$2:N724, N724)=1</f>
        <v>1</v>
      </c>
      <c r="M724" s="37">
        <f>IF( $Q724, MAX($M$1:M723)+1, 0)</f>
        <v>0</v>
      </c>
      <c r="N724" t="str" cm="1">
        <f t="array" ref="N724">INDEX($A$9:$F$1048576, $J724, $K724 )</f>
        <v>53006</v>
      </c>
      <c r="O724" t="str" cm="1">
        <f t="array" ref="O724">INDEX($B$9:$F$1048576, $J724, $K724 )</f>
        <v>산업기반신보제십이차(유)1-21</v>
      </c>
      <c r="P724" t="str" cm="1">
        <f t="array" ref="P724">IF( $L724, TRIM(_xll.IMDP("IR", $G$5&amp;$N724, $G$6)), "" )</f>
        <v/>
      </c>
      <c r="Q724" t="b" cm="1">
        <f t="array" ref="Q724">IF(
    $U$1=1, AND($P724&lt;&gt;"", $P724&lt;&gt;"...", $P724&lt;&gt;"입력오류"),
    IF(
        $U$18=1, AND($P724&lt;&gt;"", $P724&lt;&gt;"...", $P724&lt;&gt;"입력오류", ISNUMBER(FIND(INDEX($T$2:$T$7,$U$1),$P724))),
        IF(
            $U$17="기타", AND($P724&lt;&gt;"", $P724&lt;&gt;"...", $P724&lt;&gt;"입력오류", NOT(ISNUMBER(FIND($T$21:$T$34,$P724)))),
            AND($P724&lt;&gt;"", $P724&lt;&gt;"...", $P724&lt;&gt;"입력오류", $T$19=$P724)
        )
    )
)</f>
        <v>0</v>
      </c>
    </row>
    <row r="725" spans="1:17">
      <c r="A725" t="s">
        <v>1493</v>
      </c>
      <c r="B725" t="s">
        <v>1494</v>
      </c>
      <c r="C725" t="s">
        <v>10487</v>
      </c>
      <c r="D725" t="s">
        <v>10488</v>
      </c>
      <c r="I725">
        <f t="shared" si="34"/>
        <v>724</v>
      </c>
      <c r="J725">
        <f t="shared" si="35"/>
        <v>724</v>
      </c>
      <c r="K725">
        <f t="shared" si="33"/>
        <v>1</v>
      </c>
      <c r="L725" t="b">
        <f>COUNTIF($N$2:N725, N725)=1</f>
        <v>1</v>
      </c>
      <c r="M725" s="37">
        <f>IF( $Q725, MAX($M$1:M724)+1, 0)</f>
        <v>0</v>
      </c>
      <c r="N725" t="str" cm="1">
        <f t="array" ref="N725">INDEX($A$9:$F$1048576, $J725, $K725 )</f>
        <v>53007</v>
      </c>
      <c r="O725" t="str" cm="1">
        <f t="array" ref="O725">INDEX($B$9:$F$1048576, $J725, $K725 )</f>
        <v>산업기반신보제십이차(유)1-22</v>
      </c>
      <c r="P725" t="str" cm="1">
        <f t="array" ref="P725">IF( $L725, TRIM(_xll.IMDP("IR", $G$5&amp;$N725, $G$6)), "" )</f>
        <v/>
      </c>
      <c r="Q725" t="b" cm="1">
        <f t="array" ref="Q725">IF(
    $U$1=1, AND($P725&lt;&gt;"", $P725&lt;&gt;"...", $P725&lt;&gt;"입력오류"),
    IF(
        $U$18=1, AND($P725&lt;&gt;"", $P725&lt;&gt;"...", $P725&lt;&gt;"입력오류", ISNUMBER(FIND(INDEX($T$2:$T$7,$U$1),$P725))),
        IF(
            $U$17="기타", AND($P725&lt;&gt;"", $P725&lt;&gt;"...", $P725&lt;&gt;"입력오류", NOT(ISNUMBER(FIND($T$21:$T$34,$P725)))),
            AND($P725&lt;&gt;"", $P725&lt;&gt;"...", $P725&lt;&gt;"입력오류", $T$19=$P725)
        )
    )
)</f>
        <v>0</v>
      </c>
    </row>
    <row r="726" spans="1:17">
      <c r="A726" t="s">
        <v>1495</v>
      </c>
      <c r="B726" t="s">
        <v>1496</v>
      </c>
      <c r="C726" t="s">
        <v>10489</v>
      </c>
      <c r="D726" t="s">
        <v>10490</v>
      </c>
      <c r="I726">
        <f t="shared" si="34"/>
        <v>725</v>
      </c>
      <c r="J726">
        <f t="shared" si="35"/>
        <v>725</v>
      </c>
      <c r="K726">
        <f t="shared" si="33"/>
        <v>1</v>
      </c>
      <c r="L726" t="b">
        <f>COUNTIF($N$2:N726, N726)=1</f>
        <v>1</v>
      </c>
      <c r="M726" s="37">
        <f>IF( $Q726, MAX($M$1:M725)+1, 0)</f>
        <v>0</v>
      </c>
      <c r="N726" t="str" cm="1">
        <f t="array" ref="N726">INDEX($A$9:$F$1048576, $J726, $K726 )</f>
        <v>53008</v>
      </c>
      <c r="O726" t="str" cm="1">
        <f t="array" ref="O726">INDEX($B$9:$F$1048576, $J726, $K726 )</f>
        <v>산업기반신보제십이차(유)1-23</v>
      </c>
      <c r="P726" t="str" cm="1">
        <f t="array" ref="P726">IF( $L726, TRIM(_xll.IMDP("IR", $G$5&amp;$N726, $G$6)), "" )</f>
        <v/>
      </c>
      <c r="Q726" t="b" cm="1">
        <f t="array" ref="Q726">IF(
    $U$1=1, AND($P726&lt;&gt;"", $P726&lt;&gt;"...", $P726&lt;&gt;"입력오류"),
    IF(
        $U$18=1, AND($P726&lt;&gt;"", $P726&lt;&gt;"...", $P726&lt;&gt;"입력오류", ISNUMBER(FIND(INDEX($T$2:$T$7,$U$1),$P726))),
        IF(
            $U$17="기타", AND($P726&lt;&gt;"", $P726&lt;&gt;"...", $P726&lt;&gt;"입력오류", NOT(ISNUMBER(FIND($T$21:$T$34,$P726)))),
            AND($P726&lt;&gt;"", $P726&lt;&gt;"...", $P726&lt;&gt;"입력오류", $T$19=$P726)
        )
    )
)</f>
        <v>0</v>
      </c>
    </row>
    <row r="727" spans="1:17">
      <c r="A727" t="s">
        <v>1497</v>
      </c>
      <c r="B727" t="s">
        <v>1498</v>
      </c>
      <c r="C727" t="s">
        <v>10491</v>
      </c>
      <c r="D727" t="s">
        <v>10492</v>
      </c>
      <c r="I727">
        <f t="shared" si="34"/>
        <v>726</v>
      </c>
      <c r="J727">
        <f t="shared" si="35"/>
        <v>726</v>
      </c>
      <c r="K727">
        <f t="shared" si="33"/>
        <v>1</v>
      </c>
      <c r="L727" t="b">
        <f>COUNTIF($N$2:N727, N727)=1</f>
        <v>1</v>
      </c>
      <c r="M727" s="37">
        <f>IF( $Q727, MAX($M$1:M726)+1, 0)</f>
        <v>0</v>
      </c>
      <c r="N727" t="str" cm="1">
        <f t="array" ref="N727">INDEX($A$9:$F$1048576, $J727, $K727 )</f>
        <v>53009</v>
      </c>
      <c r="O727" t="str" cm="1">
        <f t="array" ref="O727">INDEX($B$9:$F$1048576, $J727, $K727 )</f>
        <v>산업기반신보제십이차(유)1-24</v>
      </c>
      <c r="P727" t="str" cm="1">
        <f t="array" ref="P727">IF( $L727, TRIM(_xll.IMDP("IR", $G$5&amp;$N727, $G$6)), "" )</f>
        <v/>
      </c>
      <c r="Q727" t="b" cm="1">
        <f t="array" ref="Q727">IF(
    $U$1=1, AND($P727&lt;&gt;"", $P727&lt;&gt;"...", $P727&lt;&gt;"입력오류"),
    IF(
        $U$18=1, AND($P727&lt;&gt;"", $P727&lt;&gt;"...", $P727&lt;&gt;"입력오류", ISNUMBER(FIND(INDEX($T$2:$T$7,$U$1),$P727))),
        IF(
            $U$17="기타", AND($P727&lt;&gt;"", $P727&lt;&gt;"...", $P727&lt;&gt;"입력오류", NOT(ISNUMBER(FIND($T$21:$T$34,$P727)))),
            AND($P727&lt;&gt;"", $P727&lt;&gt;"...", $P727&lt;&gt;"입력오류", $T$19=$P727)
        )
    )
)</f>
        <v>0</v>
      </c>
    </row>
    <row r="728" spans="1:17">
      <c r="A728" t="s">
        <v>1499</v>
      </c>
      <c r="B728" t="s">
        <v>1500</v>
      </c>
      <c r="C728" t="s">
        <v>10493</v>
      </c>
      <c r="D728" t="s">
        <v>10494</v>
      </c>
      <c r="I728">
        <f t="shared" si="34"/>
        <v>727</v>
      </c>
      <c r="J728">
        <f t="shared" si="35"/>
        <v>727</v>
      </c>
      <c r="K728">
        <f t="shared" si="33"/>
        <v>1</v>
      </c>
      <c r="L728" t="b">
        <f>COUNTIF($N$2:N728, N728)=1</f>
        <v>1</v>
      </c>
      <c r="M728" s="37">
        <f>IF( $Q728, MAX($M$1:M727)+1, 0)</f>
        <v>0</v>
      </c>
      <c r="N728" t="str" cm="1">
        <f t="array" ref="N728">INDEX($A$9:$F$1048576, $J728, $K728 )</f>
        <v>53010</v>
      </c>
      <c r="O728" t="str" cm="1">
        <f t="array" ref="O728">INDEX($B$9:$F$1048576, $J728, $K728 )</f>
        <v>산업기반신보제십이차(유)1-25</v>
      </c>
      <c r="P728" t="str" cm="1">
        <f t="array" ref="P728">IF( $L728, TRIM(_xll.IMDP("IR", $G$5&amp;$N728, $G$6)), "" )</f>
        <v/>
      </c>
      <c r="Q728" t="b" cm="1">
        <f t="array" ref="Q728">IF(
    $U$1=1, AND($P728&lt;&gt;"", $P728&lt;&gt;"...", $P728&lt;&gt;"입력오류"),
    IF(
        $U$18=1, AND($P728&lt;&gt;"", $P728&lt;&gt;"...", $P728&lt;&gt;"입력오류", ISNUMBER(FIND(INDEX($T$2:$T$7,$U$1),$P728))),
        IF(
            $U$17="기타", AND($P728&lt;&gt;"", $P728&lt;&gt;"...", $P728&lt;&gt;"입력오류", NOT(ISNUMBER(FIND($T$21:$T$34,$P728)))),
            AND($P728&lt;&gt;"", $P728&lt;&gt;"...", $P728&lt;&gt;"입력오류", $T$19=$P728)
        )
    )
)</f>
        <v>0</v>
      </c>
    </row>
    <row r="729" spans="1:17">
      <c r="A729" t="s">
        <v>1501</v>
      </c>
      <c r="B729" t="s">
        <v>1502</v>
      </c>
      <c r="C729" t="s">
        <v>10495</v>
      </c>
      <c r="D729" t="s">
        <v>10496</v>
      </c>
      <c r="I729">
        <f t="shared" si="34"/>
        <v>728</v>
      </c>
      <c r="J729">
        <f t="shared" si="35"/>
        <v>728</v>
      </c>
      <c r="K729">
        <f t="shared" si="33"/>
        <v>1</v>
      </c>
      <c r="L729" t="b">
        <f>COUNTIF($N$2:N729, N729)=1</f>
        <v>1</v>
      </c>
      <c r="M729" s="37">
        <f>IF( $Q729, MAX($M$1:M728)+1, 0)</f>
        <v>0</v>
      </c>
      <c r="N729" t="str" cm="1">
        <f t="array" ref="N729">INDEX($A$9:$F$1048576, $J729, $K729 )</f>
        <v>53093</v>
      </c>
      <c r="O729" t="str" cm="1">
        <f t="array" ref="O729">INDEX($B$9:$F$1048576, $J729, $K729 )</f>
        <v>산업기반신보제십사차(유)1</v>
      </c>
      <c r="P729" t="str" cm="1">
        <f t="array" ref="P729">IF( $L729, TRIM(_xll.IMDP("IR", $G$5&amp;$N729, $G$6)), "" )</f>
        <v/>
      </c>
      <c r="Q729" t="b" cm="1">
        <f t="array" ref="Q729">IF(
    $U$1=1, AND($P729&lt;&gt;"", $P729&lt;&gt;"...", $P729&lt;&gt;"입력오류"),
    IF(
        $U$18=1, AND($P729&lt;&gt;"", $P729&lt;&gt;"...", $P729&lt;&gt;"입력오류", ISNUMBER(FIND(INDEX($T$2:$T$7,$U$1),$P729))),
        IF(
            $U$17="기타", AND($P729&lt;&gt;"", $P729&lt;&gt;"...", $P729&lt;&gt;"입력오류", NOT(ISNUMBER(FIND($T$21:$T$34,$P729)))),
            AND($P729&lt;&gt;"", $P729&lt;&gt;"...", $P729&lt;&gt;"입력오류", $T$19=$P729)
        )
    )
)</f>
        <v>0</v>
      </c>
    </row>
    <row r="730" spans="1:17">
      <c r="A730" t="s">
        <v>1503</v>
      </c>
      <c r="B730" t="s">
        <v>1504</v>
      </c>
      <c r="C730" t="s">
        <v>10497</v>
      </c>
      <c r="D730" t="s">
        <v>10498</v>
      </c>
      <c r="I730">
        <f t="shared" si="34"/>
        <v>729</v>
      </c>
      <c r="J730">
        <f t="shared" si="35"/>
        <v>729</v>
      </c>
      <c r="K730">
        <f t="shared" si="33"/>
        <v>1</v>
      </c>
      <c r="L730" t="b">
        <f>COUNTIF($N$2:N730, N730)=1</f>
        <v>1</v>
      </c>
      <c r="M730" s="37">
        <f>IF( $Q730, MAX($M$1:M729)+1, 0)</f>
        <v>0</v>
      </c>
      <c r="N730" t="str" cm="1">
        <f t="array" ref="N730">INDEX($A$9:$F$1048576, $J730, $K730 )</f>
        <v>53166</v>
      </c>
      <c r="O730" t="str" cm="1">
        <f t="array" ref="O730">INDEX($B$9:$F$1048576, $J730, $K730 )</f>
        <v>산업기반신보제십오차(유)1</v>
      </c>
      <c r="P730" t="str" cm="1">
        <f t="array" ref="P730">IF( $L730, TRIM(_xll.IMDP("IR", $G$5&amp;$N730, $G$6)), "" )</f>
        <v/>
      </c>
      <c r="Q730" t="b" cm="1">
        <f t="array" ref="Q730">IF(
    $U$1=1, AND($P730&lt;&gt;"", $P730&lt;&gt;"...", $P730&lt;&gt;"입력오류"),
    IF(
        $U$18=1, AND($P730&lt;&gt;"", $P730&lt;&gt;"...", $P730&lt;&gt;"입력오류", ISNUMBER(FIND(INDEX($T$2:$T$7,$U$1),$P730))),
        IF(
            $U$17="기타", AND($P730&lt;&gt;"", $P730&lt;&gt;"...", $P730&lt;&gt;"입력오류", NOT(ISNUMBER(FIND($T$21:$T$34,$P730)))),
            AND($P730&lt;&gt;"", $P730&lt;&gt;"...", $P730&lt;&gt;"입력오류", $T$19=$P730)
        )
    )
)</f>
        <v>0</v>
      </c>
    </row>
    <row r="731" spans="1:17">
      <c r="A731" t="s">
        <v>1505</v>
      </c>
      <c r="B731" t="s">
        <v>1506</v>
      </c>
      <c r="C731" t="s">
        <v>10499</v>
      </c>
      <c r="D731" t="s">
        <v>10500</v>
      </c>
      <c r="I731">
        <f t="shared" si="34"/>
        <v>730</v>
      </c>
      <c r="J731">
        <f t="shared" si="35"/>
        <v>730</v>
      </c>
      <c r="K731">
        <f t="shared" si="33"/>
        <v>1</v>
      </c>
      <c r="L731" t="b">
        <f>COUNTIF($N$2:N731, N731)=1</f>
        <v>1</v>
      </c>
      <c r="M731" s="37">
        <f>IF( $Q731, MAX($M$1:M730)+1, 0)</f>
        <v>308</v>
      </c>
      <c r="N731" t="str" cm="1">
        <f t="array" ref="N731">INDEX($A$9:$F$1048576, $J731, $K731 )</f>
        <v>53169</v>
      </c>
      <c r="O731" t="str" cm="1">
        <f t="array" ref="O731">INDEX($B$9:$F$1048576, $J731, $K731 )</f>
        <v>매일유업</v>
      </c>
      <c r="P731" t="str" cm="1">
        <f t="array" ref="P731">IF( $L731, TRIM(_xll.IMDP("IR", $G$5&amp;$N731, $G$6)), "" )</f>
        <v>공모/무보증AA-</v>
      </c>
      <c r="Q731" t="b" cm="1">
        <f t="array" ref="Q731">IF(
    $U$1=1, AND($P731&lt;&gt;"", $P731&lt;&gt;"...", $P731&lt;&gt;"입력오류"),
    IF(
        $U$18=1, AND($P731&lt;&gt;"", $P731&lt;&gt;"...", $P731&lt;&gt;"입력오류", ISNUMBER(FIND(INDEX($T$2:$T$7,$U$1),$P731))),
        IF(
            $U$17="기타", AND($P731&lt;&gt;"", $P731&lt;&gt;"...", $P731&lt;&gt;"입력오류", NOT(ISNUMBER(FIND($T$21:$T$34,$P731)))),
            AND($P731&lt;&gt;"", $P731&lt;&gt;"...", $P731&lt;&gt;"입력오류", $T$19=$P731)
        )
    )
)</f>
        <v>1</v>
      </c>
    </row>
    <row r="732" spans="1:17">
      <c r="A732" t="s">
        <v>1507</v>
      </c>
      <c r="B732" t="s">
        <v>1508</v>
      </c>
      <c r="C732" t="s">
        <v>10501</v>
      </c>
      <c r="D732" t="s">
        <v>10502</v>
      </c>
      <c r="I732">
        <f t="shared" si="34"/>
        <v>731</v>
      </c>
      <c r="J732">
        <f t="shared" si="35"/>
        <v>731</v>
      </c>
      <c r="K732">
        <f t="shared" si="33"/>
        <v>1</v>
      </c>
      <c r="L732" t="b">
        <f>COUNTIF($N$2:N732, N732)=1</f>
        <v>1</v>
      </c>
      <c r="M732" s="37">
        <f>IF( $Q732, MAX($M$1:M731)+1, 0)</f>
        <v>0</v>
      </c>
      <c r="N732" t="str" cm="1">
        <f t="array" ref="N732">INDEX($A$9:$F$1048576, $J732, $K732 )</f>
        <v>53379</v>
      </c>
      <c r="O732" t="str" cm="1">
        <f t="array" ref="O732">INDEX($B$9:$F$1048576, $J732, $K732 )</f>
        <v>주택금융공사MBS2017-14(1-6)</v>
      </c>
      <c r="P732" t="str" cm="1">
        <f t="array" ref="P732">IF( $L732, TRIM(_xll.IMDP("IR", $G$5&amp;$N732, $G$6)), "" )</f>
        <v/>
      </c>
      <c r="Q732" t="b" cm="1">
        <f t="array" ref="Q732">IF(
    $U$1=1, AND($P732&lt;&gt;"", $P732&lt;&gt;"...", $P732&lt;&gt;"입력오류"),
    IF(
        $U$18=1, AND($P732&lt;&gt;"", $P732&lt;&gt;"...", $P732&lt;&gt;"입력오류", ISNUMBER(FIND(INDEX($T$2:$T$7,$U$1),$P732))),
        IF(
            $U$17="기타", AND($P732&lt;&gt;"", $P732&lt;&gt;"...", $P732&lt;&gt;"입력오류", NOT(ISNUMBER(FIND($T$21:$T$34,$P732)))),
            AND($P732&lt;&gt;"", $P732&lt;&gt;"...", $P732&lt;&gt;"입력오류", $T$19=$P732)
        )
    )
)</f>
        <v>0</v>
      </c>
    </row>
    <row r="733" spans="1:17">
      <c r="A733" t="s">
        <v>1509</v>
      </c>
      <c r="B733" t="s">
        <v>1510</v>
      </c>
      <c r="C733" t="s">
        <v>10503</v>
      </c>
      <c r="D733" t="s">
        <v>10504</v>
      </c>
      <c r="I733">
        <f t="shared" si="34"/>
        <v>732</v>
      </c>
      <c r="J733">
        <f t="shared" si="35"/>
        <v>732</v>
      </c>
      <c r="K733">
        <f t="shared" si="33"/>
        <v>1</v>
      </c>
      <c r="L733" t="b">
        <f>COUNTIF($N$2:N733, N733)=1</f>
        <v>1</v>
      </c>
      <c r="M733" s="37">
        <f>IF( $Q733, MAX($M$1:M732)+1, 0)</f>
        <v>0</v>
      </c>
      <c r="N733" t="str" cm="1">
        <f t="array" ref="N733">INDEX($A$9:$F$1048576, $J733, $K733 )</f>
        <v>53380</v>
      </c>
      <c r="O733" t="str" cm="1">
        <f t="array" ref="O733">INDEX($B$9:$F$1048576, $J733, $K733 )</f>
        <v>주택금융공사MBS2017-14(1-7)</v>
      </c>
      <c r="P733" t="str" cm="1">
        <f t="array" ref="P733">IF( $L733, TRIM(_xll.IMDP("IR", $G$5&amp;$N733, $G$6)), "" )</f>
        <v/>
      </c>
      <c r="Q733" t="b" cm="1">
        <f t="array" ref="Q733">IF(
    $U$1=1, AND($P733&lt;&gt;"", $P733&lt;&gt;"...", $P733&lt;&gt;"입력오류"),
    IF(
        $U$18=1, AND($P733&lt;&gt;"", $P733&lt;&gt;"...", $P733&lt;&gt;"입력오류", ISNUMBER(FIND(INDEX($T$2:$T$7,$U$1),$P733))),
        IF(
            $U$17="기타", AND($P733&lt;&gt;"", $P733&lt;&gt;"...", $P733&lt;&gt;"입력오류", NOT(ISNUMBER(FIND($T$21:$T$34,$P733)))),
            AND($P733&lt;&gt;"", $P733&lt;&gt;"...", $P733&lt;&gt;"입력오류", $T$19=$P733)
        )
    )
)</f>
        <v>0</v>
      </c>
    </row>
    <row r="734" spans="1:17">
      <c r="A734" t="s">
        <v>1511</v>
      </c>
      <c r="B734" t="s">
        <v>1512</v>
      </c>
      <c r="C734" t="s">
        <v>10505</v>
      </c>
      <c r="D734" t="s">
        <v>10506</v>
      </c>
      <c r="I734">
        <f t="shared" si="34"/>
        <v>733</v>
      </c>
      <c r="J734">
        <f t="shared" si="35"/>
        <v>733</v>
      </c>
      <c r="K734">
        <f t="shared" si="33"/>
        <v>1</v>
      </c>
      <c r="L734" t="b">
        <f>COUNTIF($N$2:N734, N734)=1</f>
        <v>1</v>
      </c>
      <c r="M734" s="37">
        <f>IF( $Q734, MAX($M$1:M733)+1, 0)</f>
        <v>0</v>
      </c>
      <c r="N734" t="str" cm="1">
        <f t="array" ref="N734">INDEX($A$9:$F$1048576, $J734, $K734 )</f>
        <v>53381</v>
      </c>
      <c r="O734" t="str" cm="1">
        <f t="array" ref="O734">INDEX($B$9:$F$1048576, $J734, $K734 )</f>
        <v>주택금융공사MBS2017-14(1-8)</v>
      </c>
      <c r="P734" t="str" cm="1">
        <f t="array" ref="P734">IF( $L734, TRIM(_xll.IMDP("IR", $G$5&amp;$N734, $G$6)), "" )</f>
        <v/>
      </c>
      <c r="Q734" t="b" cm="1">
        <f t="array" ref="Q734">IF(
    $U$1=1, AND($P734&lt;&gt;"", $P734&lt;&gt;"...", $P734&lt;&gt;"입력오류"),
    IF(
        $U$18=1, AND($P734&lt;&gt;"", $P734&lt;&gt;"...", $P734&lt;&gt;"입력오류", ISNUMBER(FIND(INDEX($T$2:$T$7,$U$1),$P734))),
        IF(
            $U$17="기타", AND($P734&lt;&gt;"", $P734&lt;&gt;"...", $P734&lt;&gt;"입력오류", NOT(ISNUMBER(FIND($T$21:$T$34,$P734)))),
            AND($P734&lt;&gt;"", $P734&lt;&gt;"...", $P734&lt;&gt;"입력오류", $T$19=$P734)
        )
    )
)</f>
        <v>0</v>
      </c>
    </row>
    <row r="735" spans="1:17">
      <c r="A735" t="s">
        <v>1513</v>
      </c>
      <c r="B735" t="s">
        <v>1514</v>
      </c>
      <c r="C735" t="s">
        <v>10507</v>
      </c>
      <c r="D735" t="s">
        <v>10508</v>
      </c>
      <c r="I735">
        <f t="shared" si="34"/>
        <v>734</v>
      </c>
      <c r="J735">
        <f t="shared" si="35"/>
        <v>734</v>
      </c>
      <c r="K735">
        <f t="shared" si="33"/>
        <v>1</v>
      </c>
      <c r="L735" t="b">
        <f>COUNTIF($N$2:N735, N735)=1</f>
        <v>1</v>
      </c>
      <c r="M735" s="37">
        <f>IF( $Q735, MAX($M$1:M734)+1, 0)</f>
        <v>0</v>
      </c>
      <c r="N735" t="str" cm="1">
        <f t="array" ref="N735">INDEX($A$9:$F$1048576, $J735, $K735 )</f>
        <v>53445</v>
      </c>
      <c r="O735" t="str" cm="1">
        <f t="array" ref="O735">INDEX($B$9:$F$1048576, $J735, $K735 )</f>
        <v>SG</v>
      </c>
      <c r="P735" t="str" cm="1">
        <f t="array" ref="P735">IF( $L735, TRIM(_xll.IMDP("IR", $G$5&amp;$N735, $G$6)), "" )</f>
        <v/>
      </c>
      <c r="Q735" t="b" cm="1">
        <f t="array" ref="Q735">IF(
    $U$1=1, AND($P735&lt;&gt;"", $P735&lt;&gt;"...", $P735&lt;&gt;"입력오류"),
    IF(
        $U$18=1, AND($P735&lt;&gt;"", $P735&lt;&gt;"...", $P735&lt;&gt;"입력오류", ISNUMBER(FIND(INDEX($T$2:$T$7,$U$1),$P735))),
        IF(
            $U$17="기타", AND($P735&lt;&gt;"", $P735&lt;&gt;"...", $P735&lt;&gt;"입력오류", NOT(ISNUMBER(FIND($T$21:$T$34,$P735)))),
            AND($P735&lt;&gt;"", $P735&lt;&gt;"...", $P735&lt;&gt;"입력오류", $T$19=$P735)
        )
    )
)</f>
        <v>0</v>
      </c>
    </row>
    <row r="736" spans="1:17">
      <c r="A736" t="s">
        <v>1515</v>
      </c>
      <c r="B736" t="s">
        <v>1516</v>
      </c>
      <c r="C736" t="s">
        <v>10509</v>
      </c>
      <c r="D736" t="s">
        <v>10510</v>
      </c>
      <c r="I736">
        <f t="shared" si="34"/>
        <v>735</v>
      </c>
      <c r="J736">
        <f t="shared" si="35"/>
        <v>735</v>
      </c>
      <c r="K736">
        <f t="shared" si="33"/>
        <v>1</v>
      </c>
      <c r="L736" t="b">
        <f>COUNTIF($N$2:N736, N736)=1</f>
        <v>1</v>
      </c>
      <c r="M736" s="37">
        <f>IF( $Q736, MAX($M$1:M735)+1, 0)</f>
        <v>0</v>
      </c>
      <c r="N736" t="str" cm="1">
        <f t="array" ref="N736">INDEX($A$9:$F$1048576, $J736, $K736 )</f>
        <v>53479</v>
      </c>
      <c r="O736" t="str" cm="1">
        <f t="array" ref="O736">INDEX($B$9:$F$1048576, $J736, $K736 )</f>
        <v>주택금융공사MBS2017-15(1-6)</v>
      </c>
      <c r="P736" t="str" cm="1">
        <f t="array" ref="P736">IF( $L736, TRIM(_xll.IMDP("IR", $G$5&amp;$N736, $G$6)), "" )</f>
        <v/>
      </c>
      <c r="Q736" t="b" cm="1">
        <f t="array" ref="Q736">IF(
    $U$1=1, AND($P736&lt;&gt;"", $P736&lt;&gt;"...", $P736&lt;&gt;"입력오류"),
    IF(
        $U$18=1, AND($P736&lt;&gt;"", $P736&lt;&gt;"...", $P736&lt;&gt;"입력오류", ISNUMBER(FIND(INDEX($T$2:$T$7,$U$1),$P736))),
        IF(
            $U$17="기타", AND($P736&lt;&gt;"", $P736&lt;&gt;"...", $P736&lt;&gt;"입력오류", NOT(ISNUMBER(FIND($T$21:$T$34,$P736)))),
            AND($P736&lt;&gt;"", $P736&lt;&gt;"...", $P736&lt;&gt;"입력오류", $T$19=$P736)
        )
    )
)</f>
        <v>0</v>
      </c>
    </row>
    <row r="737" spans="1:17">
      <c r="A737" t="s">
        <v>1517</v>
      </c>
      <c r="B737" t="s">
        <v>1518</v>
      </c>
      <c r="C737" t="s">
        <v>10511</v>
      </c>
      <c r="D737" t="s">
        <v>10512</v>
      </c>
      <c r="I737">
        <f t="shared" si="34"/>
        <v>736</v>
      </c>
      <c r="J737">
        <f t="shared" si="35"/>
        <v>736</v>
      </c>
      <c r="K737">
        <f t="shared" si="33"/>
        <v>1</v>
      </c>
      <c r="L737" t="b">
        <f>COUNTIF($N$2:N737, N737)=1</f>
        <v>1</v>
      </c>
      <c r="M737" s="37">
        <f>IF( $Q737, MAX($M$1:M736)+1, 0)</f>
        <v>0</v>
      </c>
      <c r="N737" t="str" cm="1">
        <f t="array" ref="N737">INDEX($A$9:$F$1048576, $J737, $K737 )</f>
        <v>53480</v>
      </c>
      <c r="O737" t="str" cm="1">
        <f t="array" ref="O737">INDEX($B$9:$F$1048576, $J737, $K737 )</f>
        <v>주택금융공사MBS2017-15(1-7)</v>
      </c>
      <c r="P737" t="str" cm="1">
        <f t="array" ref="P737">IF( $L737, TRIM(_xll.IMDP("IR", $G$5&amp;$N737, $G$6)), "" )</f>
        <v/>
      </c>
      <c r="Q737" t="b" cm="1">
        <f t="array" ref="Q737">IF(
    $U$1=1, AND($P737&lt;&gt;"", $P737&lt;&gt;"...", $P737&lt;&gt;"입력오류"),
    IF(
        $U$18=1, AND($P737&lt;&gt;"", $P737&lt;&gt;"...", $P737&lt;&gt;"입력오류", ISNUMBER(FIND(INDEX($T$2:$T$7,$U$1),$P737))),
        IF(
            $U$17="기타", AND($P737&lt;&gt;"", $P737&lt;&gt;"...", $P737&lt;&gt;"입력오류", NOT(ISNUMBER(FIND($T$21:$T$34,$P737)))),
            AND($P737&lt;&gt;"", $P737&lt;&gt;"...", $P737&lt;&gt;"입력오류", $T$19=$P737)
        )
    )
)</f>
        <v>0</v>
      </c>
    </row>
    <row r="738" spans="1:17">
      <c r="A738" t="s">
        <v>691</v>
      </c>
      <c r="B738" t="s">
        <v>55</v>
      </c>
      <c r="C738" t="s">
        <v>10513</v>
      </c>
      <c r="D738" t="s">
        <v>10514</v>
      </c>
      <c r="I738">
        <f t="shared" si="34"/>
        <v>737</v>
      </c>
      <c r="J738">
        <f t="shared" si="35"/>
        <v>737</v>
      </c>
      <c r="K738">
        <f t="shared" si="33"/>
        <v>1</v>
      </c>
      <c r="L738" t="b">
        <f>COUNTIF($N$2:N738, N738)=1</f>
        <v>1</v>
      </c>
      <c r="M738" s="37">
        <f>IF( $Q738, MAX($M$1:M737)+1, 0)</f>
        <v>0</v>
      </c>
      <c r="N738" t="str" cm="1">
        <f t="array" ref="N738">INDEX($A$9:$F$1048576, $J738, $K738 )</f>
        <v>53481</v>
      </c>
      <c r="O738" t="str" cm="1">
        <f t="array" ref="O738">INDEX($B$9:$F$1048576, $J738, $K738 )</f>
        <v>주택금융공사MBS2017-15(1-8)</v>
      </c>
      <c r="P738" t="str" cm="1">
        <f t="array" ref="P738">IF( $L738, TRIM(_xll.IMDP("IR", $G$5&amp;$N738, $G$6)), "" )</f>
        <v/>
      </c>
      <c r="Q738" t="b" cm="1">
        <f t="array" ref="Q738">IF(
    $U$1=1, AND($P738&lt;&gt;"", $P738&lt;&gt;"...", $P738&lt;&gt;"입력오류"),
    IF(
        $U$18=1, AND($P738&lt;&gt;"", $P738&lt;&gt;"...", $P738&lt;&gt;"입력오류", ISNUMBER(FIND(INDEX($T$2:$T$7,$U$1),$P738))),
        IF(
            $U$17="기타", AND($P738&lt;&gt;"", $P738&lt;&gt;"...", $P738&lt;&gt;"입력오류", NOT(ISNUMBER(FIND($T$21:$T$34,$P738)))),
            AND($P738&lt;&gt;"", $P738&lt;&gt;"...", $P738&lt;&gt;"입력오류", $T$19=$P738)
        )
    )
)</f>
        <v>0</v>
      </c>
    </row>
    <row r="739" spans="1:17">
      <c r="A739" t="s">
        <v>5660</v>
      </c>
      <c r="B739" t="s">
        <v>5661</v>
      </c>
      <c r="C739" t="s">
        <v>10515</v>
      </c>
      <c r="D739" t="s">
        <v>10516</v>
      </c>
      <c r="I739">
        <f t="shared" si="34"/>
        <v>738</v>
      </c>
      <c r="J739">
        <f t="shared" si="35"/>
        <v>738</v>
      </c>
      <c r="K739">
        <f t="shared" si="33"/>
        <v>1</v>
      </c>
      <c r="L739" t="b">
        <f>COUNTIF($N$2:N739, N739)=1</f>
        <v>1</v>
      </c>
      <c r="M739" s="37">
        <f>IF( $Q739, MAX($M$1:M738)+1, 0)</f>
        <v>309</v>
      </c>
      <c r="N739" t="str" cm="1">
        <f t="array" ref="N739">INDEX($A$9:$F$1048576, $J739, $K739 )</f>
        <v>53551</v>
      </c>
      <c r="O739" t="str" cm="1">
        <f t="array" ref="O739">INDEX($B$9:$F$1048576, $J739, $K739 )</f>
        <v>서울교통공사</v>
      </c>
      <c r="P739" t="str" cm="1">
        <f t="array" ref="P739">IF( $L739, TRIM(_xll.IMDP("IR", $G$5&amp;$N739, $G$6)), "" )</f>
        <v>공사/공단채AAA</v>
      </c>
      <c r="Q739" t="b" cm="1">
        <f t="array" ref="Q739">IF(
    $U$1=1, AND($P739&lt;&gt;"", $P739&lt;&gt;"...", $P739&lt;&gt;"입력오류"),
    IF(
        $U$18=1, AND($P739&lt;&gt;"", $P739&lt;&gt;"...", $P739&lt;&gt;"입력오류", ISNUMBER(FIND(INDEX($T$2:$T$7,$U$1),$P739))),
        IF(
            $U$17="기타", AND($P739&lt;&gt;"", $P739&lt;&gt;"...", $P739&lt;&gt;"입력오류", NOT(ISNUMBER(FIND($T$21:$T$34,$P739)))),
            AND($P739&lt;&gt;"", $P739&lt;&gt;"...", $P739&lt;&gt;"입력오류", $T$19=$P739)
        )
    )
)</f>
        <v>1</v>
      </c>
    </row>
    <row r="740" spans="1:17">
      <c r="A740" t="s">
        <v>5662</v>
      </c>
      <c r="B740" t="s">
        <v>5663</v>
      </c>
      <c r="C740" t="s">
        <v>10517</v>
      </c>
      <c r="D740" t="s">
        <v>10518</v>
      </c>
      <c r="I740">
        <f t="shared" si="34"/>
        <v>739</v>
      </c>
      <c r="J740">
        <f t="shared" si="35"/>
        <v>739</v>
      </c>
      <c r="K740">
        <f t="shared" si="33"/>
        <v>1</v>
      </c>
      <c r="L740" t="b">
        <f>COUNTIF($N$2:N740, N740)=1</f>
        <v>1</v>
      </c>
      <c r="M740" s="37">
        <f>IF( $Q740, MAX($M$1:M739)+1, 0)</f>
        <v>310</v>
      </c>
      <c r="N740" t="str" cm="1">
        <f t="array" ref="N740">INDEX($A$9:$F$1048576, $J740, $K740 )</f>
        <v>53563</v>
      </c>
      <c r="O740" t="str" cm="1">
        <f t="array" ref="O740">INDEX($B$9:$F$1048576, $J740, $K740 )</f>
        <v>에코프로비엠</v>
      </c>
      <c r="P740" t="str" cm="1">
        <f t="array" ref="P740">IF( $L740, TRIM(_xll.IMDP("IR", $G$5&amp;$N740, $G$6)), "" )</f>
        <v>공모/무보증A0</v>
      </c>
      <c r="Q740" t="b" cm="1">
        <f t="array" ref="Q740">IF(
    $U$1=1, AND($P740&lt;&gt;"", $P740&lt;&gt;"...", $P740&lt;&gt;"입력오류"),
    IF(
        $U$18=1, AND($P740&lt;&gt;"", $P740&lt;&gt;"...", $P740&lt;&gt;"입력오류", ISNUMBER(FIND(INDEX($T$2:$T$7,$U$1),$P740))),
        IF(
            $U$17="기타", AND($P740&lt;&gt;"", $P740&lt;&gt;"...", $P740&lt;&gt;"입력오류", NOT(ISNUMBER(FIND($T$21:$T$34,$P740)))),
            AND($P740&lt;&gt;"", $P740&lt;&gt;"...", $P740&lt;&gt;"입력오류", $T$19=$P740)
        )
    )
)</f>
        <v>1</v>
      </c>
    </row>
    <row r="741" spans="1:17">
      <c r="A741" t="s">
        <v>5664</v>
      </c>
      <c r="B741" t="s">
        <v>5665</v>
      </c>
      <c r="C741" t="s">
        <v>10519</v>
      </c>
      <c r="D741" t="s">
        <v>10520</v>
      </c>
      <c r="I741">
        <f t="shared" si="34"/>
        <v>740</v>
      </c>
      <c r="J741">
        <f t="shared" si="35"/>
        <v>740</v>
      </c>
      <c r="K741">
        <f t="shared" si="33"/>
        <v>1</v>
      </c>
      <c r="L741" t="b">
        <f>COUNTIF($N$2:N741, N741)=1</f>
        <v>1</v>
      </c>
      <c r="M741" s="37">
        <f>IF( $Q741, MAX($M$1:M740)+1, 0)</f>
        <v>0</v>
      </c>
      <c r="N741" t="str" cm="1">
        <f t="array" ref="N741">INDEX($A$9:$F$1048576, $J741, $K741 )</f>
        <v>53735</v>
      </c>
      <c r="O741" t="str" cm="1">
        <f t="array" ref="O741">INDEX($B$9:$F$1048576, $J741, $K741 )</f>
        <v>산업기반신보제십칠차(유)1</v>
      </c>
      <c r="P741" t="str" cm="1">
        <f t="array" ref="P741">IF( $L741, TRIM(_xll.IMDP("IR", $G$5&amp;$N741, $G$6)), "" )</f>
        <v/>
      </c>
      <c r="Q741" t="b" cm="1">
        <f t="array" ref="Q741">IF(
    $U$1=1, AND($P741&lt;&gt;"", $P741&lt;&gt;"...", $P741&lt;&gt;"입력오류"),
    IF(
        $U$18=1, AND($P741&lt;&gt;"", $P741&lt;&gt;"...", $P741&lt;&gt;"입력오류", ISNUMBER(FIND(INDEX($T$2:$T$7,$U$1),$P741))),
        IF(
            $U$17="기타", AND($P741&lt;&gt;"", $P741&lt;&gt;"...", $P741&lt;&gt;"입력오류", NOT(ISNUMBER(FIND($T$21:$T$34,$P741)))),
            AND($P741&lt;&gt;"", $P741&lt;&gt;"...", $P741&lt;&gt;"입력오류", $T$19=$P741)
        )
    )
)</f>
        <v>0</v>
      </c>
    </row>
    <row r="742" spans="1:17">
      <c r="A742" t="s">
        <v>1519</v>
      </c>
      <c r="B742" t="s">
        <v>1520</v>
      </c>
      <c r="C742" t="s">
        <v>10521</v>
      </c>
      <c r="D742" t="s">
        <v>10522</v>
      </c>
      <c r="I742">
        <f t="shared" si="34"/>
        <v>741</v>
      </c>
      <c r="J742">
        <f t="shared" si="35"/>
        <v>741</v>
      </c>
      <c r="K742">
        <f t="shared" si="33"/>
        <v>1</v>
      </c>
      <c r="L742" t="b">
        <f>COUNTIF($N$2:N742, N742)=1</f>
        <v>1</v>
      </c>
      <c r="M742" s="37">
        <f>IF( $Q742, MAX($M$1:M741)+1, 0)</f>
        <v>0</v>
      </c>
      <c r="N742" t="str" cm="1">
        <f t="array" ref="N742">INDEX($A$9:$F$1048576, $J742, $K742 )</f>
        <v>53827</v>
      </c>
      <c r="O742" t="str" cm="1">
        <f t="array" ref="O742">INDEX($B$9:$F$1048576, $J742, $K742 )</f>
        <v>주택금융공사MBS2017-19(1-5)</v>
      </c>
      <c r="P742" t="str" cm="1">
        <f t="array" ref="P742">IF( $L742, TRIM(_xll.IMDP("IR", $G$5&amp;$N742, $G$6)), "" )</f>
        <v/>
      </c>
      <c r="Q742" t="b" cm="1">
        <f t="array" ref="Q742">IF(
    $U$1=1, AND($P742&lt;&gt;"", $P742&lt;&gt;"...", $P742&lt;&gt;"입력오류"),
    IF(
        $U$18=1, AND($P742&lt;&gt;"", $P742&lt;&gt;"...", $P742&lt;&gt;"입력오류", ISNUMBER(FIND(INDEX($T$2:$T$7,$U$1),$P742))),
        IF(
            $U$17="기타", AND($P742&lt;&gt;"", $P742&lt;&gt;"...", $P742&lt;&gt;"입력오류", NOT(ISNUMBER(FIND($T$21:$T$34,$P742)))),
            AND($P742&lt;&gt;"", $P742&lt;&gt;"...", $P742&lt;&gt;"입력오류", $T$19=$P742)
        )
    )
)</f>
        <v>0</v>
      </c>
    </row>
    <row r="743" spans="1:17">
      <c r="A743" t="s">
        <v>5666</v>
      </c>
      <c r="B743" t="s">
        <v>5667</v>
      </c>
      <c r="C743" t="s">
        <v>10523</v>
      </c>
      <c r="D743" t="s">
        <v>10524</v>
      </c>
      <c r="I743">
        <f t="shared" si="34"/>
        <v>742</v>
      </c>
      <c r="J743">
        <f t="shared" si="35"/>
        <v>742</v>
      </c>
      <c r="K743">
        <f t="shared" si="33"/>
        <v>1</v>
      </c>
      <c r="L743" t="b">
        <f>COUNTIF($N$2:N743, N743)=1</f>
        <v>1</v>
      </c>
      <c r="M743" s="37">
        <f>IF( $Q743, MAX($M$1:M742)+1, 0)</f>
        <v>0</v>
      </c>
      <c r="N743" t="str" cm="1">
        <f t="array" ref="N743">INDEX($A$9:$F$1048576, $J743, $K743 )</f>
        <v>53828</v>
      </c>
      <c r="O743" t="str" cm="1">
        <f t="array" ref="O743">INDEX($B$9:$F$1048576, $J743, $K743 )</f>
        <v>주택금융공사MBS2017-19(1-6)</v>
      </c>
      <c r="P743" t="str" cm="1">
        <f t="array" ref="P743">IF( $L743, TRIM(_xll.IMDP("IR", $G$5&amp;$N743, $G$6)), "" )</f>
        <v/>
      </c>
      <c r="Q743" t="b" cm="1">
        <f t="array" ref="Q743">IF(
    $U$1=1, AND($P743&lt;&gt;"", $P743&lt;&gt;"...", $P743&lt;&gt;"입력오류"),
    IF(
        $U$18=1, AND($P743&lt;&gt;"", $P743&lt;&gt;"...", $P743&lt;&gt;"입력오류", ISNUMBER(FIND(INDEX($T$2:$T$7,$U$1),$P743))),
        IF(
            $U$17="기타", AND($P743&lt;&gt;"", $P743&lt;&gt;"...", $P743&lt;&gt;"입력오류", NOT(ISNUMBER(FIND($T$21:$T$34,$P743)))),
            AND($P743&lt;&gt;"", $P743&lt;&gt;"...", $P743&lt;&gt;"입력오류", $T$19=$P743)
        )
    )
)</f>
        <v>0</v>
      </c>
    </row>
    <row r="744" spans="1:17">
      <c r="A744" t="s">
        <v>5668</v>
      </c>
      <c r="B744" t="s">
        <v>5669</v>
      </c>
      <c r="C744" t="s">
        <v>10525</v>
      </c>
      <c r="D744" t="s">
        <v>10526</v>
      </c>
      <c r="I744">
        <f t="shared" si="34"/>
        <v>743</v>
      </c>
      <c r="J744">
        <f t="shared" si="35"/>
        <v>743</v>
      </c>
      <c r="K744">
        <f t="shared" si="33"/>
        <v>1</v>
      </c>
      <c r="L744" t="b">
        <f>COUNTIF($N$2:N744, N744)=1</f>
        <v>1</v>
      </c>
      <c r="M744" s="37">
        <f>IF( $Q744, MAX($M$1:M743)+1, 0)</f>
        <v>0</v>
      </c>
      <c r="N744" t="str" cm="1">
        <f t="array" ref="N744">INDEX($A$9:$F$1048576, $J744, $K744 )</f>
        <v>53829</v>
      </c>
      <c r="O744" t="str" cm="1">
        <f t="array" ref="O744">INDEX($B$9:$F$1048576, $J744, $K744 )</f>
        <v>주택금융공사MBS2017-19(1-7)</v>
      </c>
      <c r="P744" t="str" cm="1">
        <f t="array" ref="P744">IF( $L744, TRIM(_xll.IMDP("IR", $G$5&amp;$N744, $G$6)), "" )</f>
        <v/>
      </c>
      <c r="Q744" t="b" cm="1">
        <f t="array" ref="Q744">IF(
    $U$1=1, AND($P744&lt;&gt;"", $P744&lt;&gt;"...", $P744&lt;&gt;"입력오류"),
    IF(
        $U$18=1, AND($P744&lt;&gt;"", $P744&lt;&gt;"...", $P744&lt;&gt;"입력오류", ISNUMBER(FIND(INDEX($T$2:$T$7,$U$1),$P744))),
        IF(
            $U$17="기타", AND($P744&lt;&gt;"", $P744&lt;&gt;"...", $P744&lt;&gt;"입력오류", NOT(ISNUMBER(FIND($T$21:$T$34,$P744)))),
            AND($P744&lt;&gt;"", $P744&lt;&gt;"...", $P744&lt;&gt;"입력오류", $T$19=$P744)
        )
    )
)</f>
        <v>0</v>
      </c>
    </row>
    <row r="745" spans="1:17">
      <c r="A745" t="s">
        <v>5670</v>
      </c>
      <c r="B745" t="s">
        <v>5671</v>
      </c>
      <c r="C745" t="s">
        <v>10527</v>
      </c>
      <c r="D745" t="s">
        <v>10528</v>
      </c>
      <c r="I745">
        <f t="shared" si="34"/>
        <v>744</v>
      </c>
      <c r="J745">
        <f t="shared" si="35"/>
        <v>744</v>
      </c>
      <c r="K745">
        <f t="shared" si="33"/>
        <v>1</v>
      </c>
      <c r="L745" t="b">
        <f>COUNTIF($N$2:N745, N745)=1</f>
        <v>1</v>
      </c>
      <c r="M745" s="37">
        <f>IF( $Q745, MAX($M$1:M744)+1, 0)</f>
        <v>0</v>
      </c>
      <c r="N745" t="str" cm="1">
        <f t="array" ref="N745">INDEX($A$9:$F$1048576, $J745, $K745 )</f>
        <v>53830</v>
      </c>
      <c r="O745" t="str" cm="1">
        <f t="array" ref="O745">INDEX($B$9:$F$1048576, $J745, $K745 )</f>
        <v>주택금융공사MBS2017-19(1-8)</v>
      </c>
      <c r="P745" t="str" cm="1">
        <f t="array" ref="P745">IF( $L745, TRIM(_xll.IMDP("IR", $G$5&amp;$N745, $G$6)), "" )</f>
        <v/>
      </c>
      <c r="Q745" t="b" cm="1">
        <f t="array" ref="Q745">IF(
    $U$1=1, AND($P745&lt;&gt;"", $P745&lt;&gt;"...", $P745&lt;&gt;"입력오류"),
    IF(
        $U$18=1, AND($P745&lt;&gt;"", $P745&lt;&gt;"...", $P745&lt;&gt;"입력오류", ISNUMBER(FIND(INDEX($T$2:$T$7,$U$1),$P745))),
        IF(
            $U$17="기타", AND($P745&lt;&gt;"", $P745&lt;&gt;"...", $P745&lt;&gt;"입력오류", NOT(ISNUMBER(FIND($T$21:$T$34,$P745)))),
            AND($P745&lt;&gt;"", $P745&lt;&gt;"...", $P745&lt;&gt;"입력오류", $T$19=$P745)
        )
    )
)</f>
        <v>0</v>
      </c>
    </row>
    <row r="746" spans="1:17">
      <c r="A746" t="s">
        <v>692</v>
      </c>
      <c r="B746" t="s">
        <v>625</v>
      </c>
      <c r="C746" t="s">
        <v>10529</v>
      </c>
      <c r="D746" t="s">
        <v>10530</v>
      </c>
      <c r="I746">
        <f t="shared" si="34"/>
        <v>745</v>
      </c>
      <c r="J746">
        <f t="shared" si="35"/>
        <v>745</v>
      </c>
      <c r="K746">
        <f t="shared" si="33"/>
        <v>1</v>
      </c>
      <c r="L746" t="b">
        <f>COUNTIF($N$2:N746, N746)=1</f>
        <v>1</v>
      </c>
      <c r="M746" s="37">
        <f>IF( $Q746, MAX($M$1:M745)+1, 0)</f>
        <v>0</v>
      </c>
      <c r="N746" t="str" cm="1">
        <f t="array" ref="N746">INDEX($A$9:$F$1048576, $J746, $K746 )</f>
        <v>53918</v>
      </c>
      <c r="O746" t="str" cm="1">
        <f t="array" ref="O746">INDEX($B$9:$F$1048576, $J746, $K746 )</f>
        <v>주택금융공사MBS2017-20(1-5)</v>
      </c>
      <c r="P746" t="str" cm="1">
        <f t="array" ref="P746">IF( $L746, TRIM(_xll.IMDP("IR", $G$5&amp;$N746, $G$6)), "" )</f>
        <v/>
      </c>
      <c r="Q746" t="b" cm="1">
        <f t="array" ref="Q746">IF(
    $U$1=1, AND($P746&lt;&gt;"", $P746&lt;&gt;"...", $P746&lt;&gt;"입력오류"),
    IF(
        $U$18=1, AND($P746&lt;&gt;"", $P746&lt;&gt;"...", $P746&lt;&gt;"입력오류", ISNUMBER(FIND(INDEX($T$2:$T$7,$U$1),$P746))),
        IF(
            $U$17="기타", AND($P746&lt;&gt;"", $P746&lt;&gt;"...", $P746&lt;&gt;"입력오류", NOT(ISNUMBER(FIND($T$21:$T$34,$P746)))),
            AND($P746&lt;&gt;"", $P746&lt;&gt;"...", $P746&lt;&gt;"입력오류", $T$19=$P746)
        )
    )
)</f>
        <v>0</v>
      </c>
    </row>
    <row r="747" spans="1:17">
      <c r="A747" t="s">
        <v>693</v>
      </c>
      <c r="B747" t="s">
        <v>626</v>
      </c>
      <c r="C747" t="s">
        <v>10531</v>
      </c>
      <c r="D747" t="s">
        <v>10532</v>
      </c>
      <c r="I747">
        <f t="shared" si="34"/>
        <v>746</v>
      </c>
      <c r="J747">
        <f t="shared" si="35"/>
        <v>746</v>
      </c>
      <c r="K747">
        <f t="shared" si="33"/>
        <v>1</v>
      </c>
      <c r="L747" t="b">
        <f>COUNTIF($N$2:N747, N747)=1</f>
        <v>1</v>
      </c>
      <c r="M747" s="37">
        <f>IF( $Q747, MAX($M$1:M746)+1, 0)</f>
        <v>0</v>
      </c>
      <c r="N747" t="str" cm="1">
        <f t="array" ref="N747">INDEX($A$9:$F$1048576, $J747, $K747 )</f>
        <v>53919</v>
      </c>
      <c r="O747" t="str" cm="1">
        <f t="array" ref="O747">INDEX($B$9:$F$1048576, $J747, $K747 )</f>
        <v>주택금융공사MBS2017-20(1-6)</v>
      </c>
      <c r="P747" t="str" cm="1">
        <f t="array" ref="P747">IF( $L747, TRIM(_xll.IMDP("IR", $G$5&amp;$N747, $G$6)), "" )</f>
        <v/>
      </c>
      <c r="Q747" t="b" cm="1">
        <f t="array" ref="Q747">IF(
    $U$1=1, AND($P747&lt;&gt;"", $P747&lt;&gt;"...", $P747&lt;&gt;"입력오류"),
    IF(
        $U$18=1, AND($P747&lt;&gt;"", $P747&lt;&gt;"...", $P747&lt;&gt;"입력오류", ISNUMBER(FIND(INDEX($T$2:$T$7,$U$1),$P747))),
        IF(
            $U$17="기타", AND($P747&lt;&gt;"", $P747&lt;&gt;"...", $P747&lt;&gt;"입력오류", NOT(ISNUMBER(FIND($T$21:$T$34,$P747)))),
            AND($P747&lt;&gt;"", $P747&lt;&gt;"...", $P747&lt;&gt;"입력오류", $T$19=$P747)
        )
    )
)</f>
        <v>0</v>
      </c>
    </row>
    <row r="748" spans="1:17">
      <c r="A748" t="s">
        <v>1521</v>
      </c>
      <c r="B748" t="s">
        <v>1522</v>
      </c>
      <c r="C748" t="s">
        <v>10533</v>
      </c>
      <c r="D748" t="s">
        <v>10534</v>
      </c>
      <c r="I748">
        <f t="shared" si="34"/>
        <v>747</v>
      </c>
      <c r="J748">
        <f t="shared" si="35"/>
        <v>747</v>
      </c>
      <c r="K748">
        <f t="shared" si="33"/>
        <v>1</v>
      </c>
      <c r="L748" t="b">
        <f>COUNTIF($N$2:N748, N748)=1</f>
        <v>1</v>
      </c>
      <c r="M748" s="37">
        <f>IF( $Q748, MAX($M$1:M747)+1, 0)</f>
        <v>0</v>
      </c>
      <c r="N748" t="str" cm="1">
        <f t="array" ref="N748">INDEX($A$9:$F$1048576, $J748, $K748 )</f>
        <v>53920</v>
      </c>
      <c r="O748" t="str" cm="1">
        <f t="array" ref="O748">INDEX($B$9:$F$1048576, $J748, $K748 )</f>
        <v>주택금융공사MBS2017-20(1-7)</v>
      </c>
      <c r="P748" t="str" cm="1">
        <f t="array" ref="P748">IF( $L748, TRIM(_xll.IMDP("IR", $G$5&amp;$N748, $G$6)), "" )</f>
        <v/>
      </c>
      <c r="Q748" t="b" cm="1">
        <f t="array" ref="Q748">IF(
    $U$1=1, AND($P748&lt;&gt;"", $P748&lt;&gt;"...", $P748&lt;&gt;"입력오류"),
    IF(
        $U$18=1, AND($P748&lt;&gt;"", $P748&lt;&gt;"...", $P748&lt;&gt;"입력오류", ISNUMBER(FIND(INDEX($T$2:$T$7,$U$1),$P748))),
        IF(
            $U$17="기타", AND($P748&lt;&gt;"", $P748&lt;&gt;"...", $P748&lt;&gt;"입력오류", NOT(ISNUMBER(FIND($T$21:$T$34,$P748)))),
            AND($P748&lt;&gt;"", $P748&lt;&gt;"...", $P748&lt;&gt;"입력오류", $T$19=$P748)
        )
    )
)</f>
        <v>0</v>
      </c>
    </row>
    <row r="749" spans="1:17">
      <c r="A749" t="s">
        <v>1523</v>
      </c>
      <c r="B749" t="s">
        <v>1524</v>
      </c>
      <c r="C749" t="s">
        <v>10535</v>
      </c>
      <c r="D749" t="s">
        <v>10536</v>
      </c>
      <c r="I749">
        <f t="shared" si="34"/>
        <v>748</v>
      </c>
      <c r="J749">
        <f t="shared" si="35"/>
        <v>748</v>
      </c>
      <c r="K749">
        <f t="shared" si="33"/>
        <v>1</v>
      </c>
      <c r="L749" t="b">
        <f>COUNTIF($N$2:N749, N749)=1</f>
        <v>1</v>
      </c>
      <c r="M749" s="37">
        <f>IF( $Q749, MAX($M$1:M748)+1, 0)</f>
        <v>0</v>
      </c>
      <c r="N749" t="str" cm="1">
        <f t="array" ref="N749">INDEX($A$9:$F$1048576, $J749, $K749 )</f>
        <v>53921</v>
      </c>
      <c r="O749" t="str" cm="1">
        <f t="array" ref="O749">INDEX($B$9:$F$1048576, $J749, $K749 )</f>
        <v>주택금융공사MBS2017-20(1-8)</v>
      </c>
      <c r="P749" t="str" cm="1">
        <f t="array" ref="P749">IF( $L749, TRIM(_xll.IMDP("IR", $G$5&amp;$N749, $G$6)), "" )</f>
        <v/>
      </c>
      <c r="Q749" t="b" cm="1">
        <f t="array" ref="Q749">IF(
    $U$1=1, AND($P749&lt;&gt;"", $P749&lt;&gt;"...", $P749&lt;&gt;"입력오류"),
    IF(
        $U$18=1, AND($P749&lt;&gt;"", $P749&lt;&gt;"...", $P749&lt;&gt;"입력오류", ISNUMBER(FIND(INDEX($T$2:$T$7,$U$1),$P749))),
        IF(
            $U$17="기타", AND($P749&lt;&gt;"", $P749&lt;&gt;"...", $P749&lt;&gt;"입력오류", NOT(ISNUMBER(FIND($T$21:$T$34,$P749)))),
            AND($P749&lt;&gt;"", $P749&lt;&gt;"...", $P749&lt;&gt;"입력오류", $T$19=$P749)
        )
    )
)</f>
        <v>0</v>
      </c>
    </row>
    <row r="750" spans="1:17">
      <c r="A750" t="s">
        <v>1525</v>
      </c>
      <c r="B750" t="s">
        <v>1526</v>
      </c>
      <c r="C750" t="s">
        <v>10537</v>
      </c>
      <c r="D750" t="s">
        <v>10538</v>
      </c>
      <c r="I750">
        <f t="shared" si="34"/>
        <v>749</v>
      </c>
      <c r="J750">
        <f t="shared" si="35"/>
        <v>749</v>
      </c>
      <c r="K750">
        <f t="shared" si="33"/>
        <v>1</v>
      </c>
      <c r="L750" t="b">
        <f>COUNTIF($N$2:N750, N750)=1</f>
        <v>1</v>
      </c>
      <c r="M750" s="37">
        <f>IF( $Q750, MAX($M$1:M749)+1, 0)</f>
        <v>0</v>
      </c>
      <c r="N750" t="str" cm="1">
        <f t="array" ref="N750">INDEX($A$9:$F$1048576, $J750, $K750 )</f>
        <v>53928</v>
      </c>
      <c r="O750" t="str" cm="1">
        <f t="array" ref="O750">INDEX($B$9:$F$1048576, $J750, $K750 )</f>
        <v>산업기반신보제십팔차1(유)</v>
      </c>
      <c r="P750" t="str" cm="1">
        <f t="array" ref="P750">IF( $L750, TRIM(_xll.IMDP("IR", $G$5&amp;$N750, $G$6)), "" )</f>
        <v/>
      </c>
      <c r="Q750" t="b" cm="1">
        <f t="array" ref="Q750">IF(
    $U$1=1, AND($P750&lt;&gt;"", $P750&lt;&gt;"...", $P750&lt;&gt;"입력오류"),
    IF(
        $U$18=1, AND($P750&lt;&gt;"", $P750&lt;&gt;"...", $P750&lt;&gt;"입력오류", ISNUMBER(FIND(INDEX($T$2:$T$7,$U$1),$P750))),
        IF(
            $U$17="기타", AND($P750&lt;&gt;"", $P750&lt;&gt;"...", $P750&lt;&gt;"입력오류", NOT(ISNUMBER(FIND($T$21:$T$34,$P750)))),
            AND($P750&lt;&gt;"", $P750&lt;&gt;"...", $P750&lt;&gt;"입력오류", $T$19=$P750)
        )
    )
)</f>
        <v>0</v>
      </c>
    </row>
    <row r="751" spans="1:17">
      <c r="A751" t="s">
        <v>1527</v>
      </c>
      <c r="B751" t="s">
        <v>1528</v>
      </c>
      <c r="C751" t="s">
        <v>10539</v>
      </c>
      <c r="D751" t="s">
        <v>10540</v>
      </c>
      <c r="I751">
        <f t="shared" si="34"/>
        <v>750</v>
      </c>
      <c r="J751">
        <f t="shared" si="35"/>
        <v>750</v>
      </c>
      <c r="K751">
        <f t="shared" si="33"/>
        <v>1</v>
      </c>
      <c r="L751" t="b">
        <f>COUNTIF($N$2:N751, N751)=1</f>
        <v>1</v>
      </c>
      <c r="M751" s="37">
        <f>IF( $Q751, MAX($M$1:M750)+1, 0)</f>
        <v>0</v>
      </c>
      <c r="N751" t="str" cm="1">
        <f t="array" ref="N751">INDEX($A$9:$F$1048576, $J751, $K751 )</f>
        <v>53929</v>
      </c>
      <c r="O751" t="str" cm="1">
        <f t="array" ref="O751">INDEX($B$9:$F$1048576, $J751, $K751 )</f>
        <v>주택금융공사MBS2017-21(1-1)</v>
      </c>
      <c r="P751" t="str" cm="1">
        <f t="array" ref="P751">IF( $L751, TRIM(_xll.IMDP("IR", $G$5&amp;$N751, $G$6)), "" )</f>
        <v/>
      </c>
      <c r="Q751" t="b" cm="1">
        <f t="array" ref="Q751">IF(
    $U$1=1, AND($P751&lt;&gt;"", $P751&lt;&gt;"...", $P751&lt;&gt;"입력오류"),
    IF(
        $U$18=1, AND($P751&lt;&gt;"", $P751&lt;&gt;"...", $P751&lt;&gt;"입력오류", ISNUMBER(FIND(INDEX($T$2:$T$7,$U$1),$P751))),
        IF(
            $U$17="기타", AND($P751&lt;&gt;"", $P751&lt;&gt;"...", $P751&lt;&gt;"입력오류", NOT(ISNUMBER(FIND($T$21:$T$34,$P751)))),
            AND($P751&lt;&gt;"", $P751&lt;&gt;"...", $P751&lt;&gt;"입력오류", $T$19=$P751)
        )
    )
)</f>
        <v>0</v>
      </c>
    </row>
    <row r="752" spans="1:17">
      <c r="A752" t="s">
        <v>1529</v>
      </c>
      <c r="B752" t="s">
        <v>1530</v>
      </c>
      <c r="C752" t="s">
        <v>10541</v>
      </c>
      <c r="D752" t="s">
        <v>10542</v>
      </c>
      <c r="I752">
        <f t="shared" si="34"/>
        <v>751</v>
      </c>
      <c r="J752">
        <f t="shared" si="35"/>
        <v>751</v>
      </c>
      <c r="K752">
        <f t="shared" si="33"/>
        <v>1</v>
      </c>
      <c r="L752" t="b">
        <f>COUNTIF($N$2:N752, N752)=1</f>
        <v>1</v>
      </c>
      <c r="M752" s="37">
        <f>IF( $Q752, MAX($M$1:M751)+1, 0)</f>
        <v>311</v>
      </c>
      <c r="N752" t="str" cm="1">
        <f t="array" ref="N752">INDEX($A$9:$F$1048576, $J752, $K752 )</f>
        <v>53966</v>
      </c>
      <c r="O752" t="str" cm="1">
        <f t="array" ref="O752">INDEX($B$9:$F$1048576, $J752, $K752 )</f>
        <v>SK매직</v>
      </c>
      <c r="P752" t="str" cm="1">
        <f t="array" ref="P752">IF( $L752, TRIM(_xll.IMDP("IR", $G$5&amp;$N752, $G$6)), "" )</f>
        <v>공모/무보증A+</v>
      </c>
      <c r="Q752" t="b" cm="1">
        <f t="array" ref="Q752">IF(
    $U$1=1, AND($P752&lt;&gt;"", $P752&lt;&gt;"...", $P752&lt;&gt;"입력오류"),
    IF(
        $U$18=1, AND($P752&lt;&gt;"", $P752&lt;&gt;"...", $P752&lt;&gt;"입력오류", ISNUMBER(FIND(INDEX($T$2:$T$7,$U$1),$P752))),
        IF(
            $U$17="기타", AND($P752&lt;&gt;"", $P752&lt;&gt;"...", $P752&lt;&gt;"입력오류", NOT(ISNUMBER(FIND($T$21:$T$34,$P752)))),
            AND($P752&lt;&gt;"", $P752&lt;&gt;"...", $P752&lt;&gt;"입력오류", $T$19=$P752)
        )
    )
)</f>
        <v>1</v>
      </c>
    </row>
    <row r="753" spans="1:17">
      <c r="A753" t="s">
        <v>1531</v>
      </c>
      <c r="B753" t="s">
        <v>1532</v>
      </c>
      <c r="C753" t="s">
        <v>10543</v>
      </c>
      <c r="D753" t="s">
        <v>10544</v>
      </c>
      <c r="I753">
        <f t="shared" si="34"/>
        <v>752</v>
      </c>
      <c r="J753">
        <f t="shared" si="35"/>
        <v>752</v>
      </c>
      <c r="K753">
        <f t="shared" si="33"/>
        <v>1</v>
      </c>
      <c r="L753" t="b">
        <f>COUNTIF($N$2:N753, N753)=1</f>
        <v>1</v>
      </c>
      <c r="M753" s="37">
        <f>IF( $Q753, MAX($M$1:M752)+1, 0)</f>
        <v>0</v>
      </c>
      <c r="N753" t="str" cm="1">
        <f t="array" ref="N753">INDEX($A$9:$F$1048576, $J753, $K753 )</f>
        <v>53971</v>
      </c>
      <c r="O753" t="str" cm="1">
        <f t="array" ref="O753">INDEX($B$9:$F$1048576, $J753, $K753 )</f>
        <v>주택금융공사MBS2017-22(1-5)</v>
      </c>
      <c r="P753" t="str" cm="1">
        <f t="array" ref="P753">IF( $L753, TRIM(_xll.IMDP("IR", $G$5&amp;$N753, $G$6)), "" )</f>
        <v/>
      </c>
      <c r="Q753" t="b" cm="1">
        <f t="array" ref="Q753">IF(
    $U$1=1, AND($P753&lt;&gt;"", $P753&lt;&gt;"...", $P753&lt;&gt;"입력오류"),
    IF(
        $U$18=1, AND($P753&lt;&gt;"", $P753&lt;&gt;"...", $P753&lt;&gt;"입력오류", ISNUMBER(FIND(INDEX($T$2:$T$7,$U$1),$P753))),
        IF(
            $U$17="기타", AND($P753&lt;&gt;"", $P753&lt;&gt;"...", $P753&lt;&gt;"입력오류", NOT(ISNUMBER(FIND($T$21:$T$34,$P753)))),
            AND($P753&lt;&gt;"", $P753&lt;&gt;"...", $P753&lt;&gt;"입력오류", $T$19=$P753)
        )
    )
)</f>
        <v>0</v>
      </c>
    </row>
    <row r="754" spans="1:17">
      <c r="A754" t="s">
        <v>1533</v>
      </c>
      <c r="B754" t="s">
        <v>1534</v>
      </c>
      <c r="C754" t="s">
        <v>10545</v>
      </c>
      <c r="D754" t="s">
        <v>10546</v>
      </c>
      <c r="I754">
        <f t="shared" si="34"/>
        <v>753</v>
      </c>
      <c r="J754">
        <f t="shared" si="35"/>
        <v>753</v>
      </c>
      <c r="K754">
        <f t="shared" si="33"/>
        <v>1</v>
      </c>
      <c r="L754" t="b">
        <f>COUNTIF($N$2:N754, N754)=1</f>
        <v>1</v>
      </c>
      <c r="M754" s="37">
        <f>IF( $Q754, MAX($M$1:M753)+1, 0)</f>
        <v>0</v>
      </c>
      <c r="N754" t="str" cm="1">
        <f t="array" ref="N754">INDEX($A$9:$F$1048576, $J754, $K754 )</f>
        <v>53972</v>
      </c>
      <c r="O754" t="str" cm="1">
        <f t="array" ref="O754">INDEX($B$9:$F$1048576, $J754, $K754 )</f>
        <v>주택금융공사MBS2017-22(1-6)</v>
      </c>
      <c r="P754" t="str" cm="1">
        <f t="array" ref="P754">IF( $L754, TRIM(_xll.IMDP("IR", $G$5&amp;$N754, $G$6)), "" )</f>
        <v/>
      </c>
      <c r="Q754" t="b" cm="1">
        <f t="array" ref="Q754">IF(
    $U$1=1, AND($P754&lt;&gt;"", $P754&lt;&gt;"...", $P754&lt;&gt;"입력오류"),
    IF(
        $U$18=1, AND($P754&lt;&gt;"", $P754&lt;&gt;"...", $P754&lt;&gt;"입력오류", ISNUMBER(FIND(INDEX($T$2:$T$7,$U$1),$P754))),
        IF(
            $U$17="기타", AND($P754&lt;&gt;"", $P754&lt;&gt;"...", $P754&lt;&gt;"입력오류", NOT(ISNUMBER(FIND($T$21:$T$34,$P754)))),
            AND($P754&lt;&gt;"", $P754&lt;&gt;"...", $P754&lt;&gt;"입력오류", $T$19=$P754)
        )
    )
)</f>
        <v>0</v>
      </c>
    </row>
    <row r="755" spans="1:17">
      <c r="A755" t="s">
        <v>1535</v>
      </c>
      <c r="B755" t="s">
        <v>1536</v>
      </c>
      <c r="C755" t="s">
        <v>10547</v>
      </c>
      <c r="D755" t="s">
        <v>10548</v>
      </c>
      <c r="I755">
        <f t="shared" si="34"/>
        <v>754</v>
      </c>
      <c r="J755">
        <f t="shared" si="35"/>
        <v>754</v>
      </c>
      <c r="K755">
        <f t="shared" si="33"/>
        <v>1</v>
      </c>
      <c r="L755" t="b">
        <f>COUNTIF($N$2:N755, N755)=1</f>
        <v>1</v>
      </c>
      <c r="M755" s="37">
        <f>IF( $Q755, MAX($M$1:M754)+1, 0)</f>
        <v>0</v>
      </c>
      <c r="N755" t="str" cm="1">
        <f t="array" ref="N755">INDEX($A$9:$F$1048576, $J755, $K755 )</f>
        <v>53973</v>
      </c>
      <c r="O755" t="str" cm="1">
        <f t="array" ref="O755">INDEX($B$9:$F$1048576, $J755, $K755 )</f>
        <v>주택금융공사MBS2017-22(1-7)</v>
      </c>
      <c r="P755" t="str" cm="1">
        <f t="array" ref="P755">IF( $L755, TRIM(_xll.IMDP("IR", $G$5&amp;$N755, $G$6)), "" )</f>
        <v/>
      </c>
      <c r="Q755" t="b" cm="1">
        <f t="array" ref="Q755">IF(
    $U$1=1, AND($P755&lt;&gt;"", $P755&lt;&gt;"...", $P755&lt;&gt;"입력오류"),
    IF(
        $U$18=1, AND($P755&lt;&gt;"", $P755&lt;&gt;"...", $P755&lt;&gt;"입력오류", ISNUMBER(FIND(INDEX($T$2:$T$7,$U$1),$P755))),
        IF(
            $U$17="기타", AND($P755&lt;&gt;"", $P755&lt;&gt;"...", $P755&lt;&gt;"입력오류", NOT(ISNUMBER(FIND($T$21:$T$34,$P755)))),
            AND($P755&lt;&gt;"", $P755&lt;&gt;"...", $P755&lt;&gt;"입력오류", $T$19=$P755)
        )
    )
)</f>
        <v>0</v>
      </c>
    </row>
    <row r="756" spans="1:17">
      <c r="A756" t="s">
        <v>1537</v>
      </c>
      <c r="B756" t="s">
        <v>1538</v>
      </c>
      <c r="C756" t="s">
        <v>10549</v>
      </c>
      <c r="D756" t="s">
        <v>10550</v>
      </c>
      <c r="I756">
        <f t="shared" si="34"/>
        <v>755</v>
      </c>
      <c r="J756">
        <f t="shared" si="35"/>
        <v>755</v>
      </c>
      <c r="K756">
        <f t="shared" si="33"/>
        <v>1</v>
      </c>
      <c r="L756" t="b">
        <f>COUNTIF($N$2:N756, N756)=1</f>
        <v>1</v>
      </c>
      <c r="M756" s="37">
        <f>IF( $Q756, MAX($M$1:M755)+1, 0)</f>
        <v>0</v>
      </c>
      <c r="N756" t="str" cm="1">
        <f t="array" ref="N756">INDEX($A$9:$F$1048576, $J756, $K756 )</f>
        <v>53974</v>
      </c>
      <c r="O756" t="str" cm="1">
        <f t="array" ref="O756">INDEX($B$9:$F$1048576, $J756, $K756 )</f>
        <v>주택금융공사MBS2017-22(1-8)</v>
      </c>
      <c r="P756" t="str" cm="1">
        <f t="array" ref="P756">IF( $L756, TRIM(_xll.IMDP("IR", $G$5&amp;$N756, $G$6)), "" )</f>
        <v/>
      </c>
      <c r="Q756" t="b" cm="1">
        <f t="array" ref="Q756">IF(
    $U$1=1, AND($P756&lt;&gt;"", $P756&lt;&gt;"...", $P756&lt;&gt;"입력오류"),
    IF(
        $U$18=1, AND($P756&lt;&gt;"", $P756&lt;&gt;"...", $P756&lt;&gt;"입력오류", ISNUMBER(FIND(INDEX($T$2:$T$7,$U$1),$P756))),
        IF(
            $U$17="기타", AND($P756&lt;&gt;"", $P756&lt;&gt;"...", $P756&lt;&gt;"입력오류", NOT(ISNUMBER(FIND($T$21:$T$34,$P756)))),
            AND($P756&lt;&gt;"", $P756&lt;&gt;"...", $P756&lt;&gt;"입력오류", $T$19=$P756)
        )
    )
)</f>
        <v>0</v>
      </c>
    </row>
    <row r="757" spans="1:17">
      <c r="A757" t="s">
        <v>1539</v>
      </c>
      <c r="B757" t="s">
        <v>1540</v>
      </c>
      <c r="C757" t="s">
        <v>10551</v>
      </c>
      <c r="D757" t="s">
        <v>10552</v>
      </c>
      <c r="I757">
        <f t="shared" si="34"/>
        <v>756</v>
      </c>
      <c r="J757">
        <f t="shared" si="35"/>
        <v>756</v>
      </c>
      <c r="K757">
        <f t="shared" si="33"/>
        <v>1</v>
      </c>
      <c r="L757" t="b">
        <f>COUNTIF($N$2:N757, N757)=1</f>
        <v>1</v>
      </c>
      <c r="M757" s="37">
        <f>IF( $Q757, MAX($M$1:M756)+1, 0)</f>
        <v>0</v>
      </c>
      <c r="N757" t="str" cm="1">
        <f t="array" ref="N757">INDEX($A$9:$F$1048576, $J757, $K757 )</f>
        <v>54081</v>
      </c>
      <c r="O757" t="str" cm="1">
        <f t="array" ref="O757">INDEX($B$9:$F$1048576, $J757, $K757 )</f>
        <v>서진캠</v>
      </c>
      <c r="P757" t="str" cm="1">
        <f t="array" ref="P757">IF( $L757, TRIM(_xll.IMDP("IR", $G$5&amp;$N757, $G$6)), "" )</f>
        <v/>
      </c>
      <c r="Q757" t="b" cm="1">
        <f t="array" ref="Q757">IF(
    $U$1=1, AND($P757&lt;&gt;"", $P757&lt;&gt;"...", $P757&lt;&gt;"입력오류"),
    IF(
        $U$18=1, AND($P757&lt;&gt;"", $P757&lt;&gt;"...", $P757&lt;&gt;"입력오류", ISNUMBER(FIND(INDEX($T$2:$T$7,$U$1),$P757))),
        IF(
            $U$17="기타", AND($P757&lt;&gt;"", $P757&lt;&gt;"...", $P757&lt;&gt;"입력오류", NOT(ISNUMBER(FIND($T$21:$T$34,$P757)))),
            AND($P757&lt;&gt;"", $P757&lt;&gt;"...", $P757&lt;&gt;"입력오류", $T$19=$P757)
        )
    )
)</f>
        <v>0</v>
      </c>
    </row>
    <row r="758" spans="1:17">
      <c r="A758" t="s">
        <v>1541</v>
      </c>
      <c r="B758" t="s">
        <v>1542</v>
      </c>
      <c r="C758" t="s">
        <v>10553</v>
      </c>
      <c r="D758" t="s">
        <v>10554</v>
      </c>
      <c r="I758">
        <f t="shared" si="34"/>
        <v>757</v>
      </c>
      <c r="J758">
        <f t="shared" si="35"/>
        <v>757</v>
      </c>
      <c r="K758">
        <f t="shared" si="33"/>
        <v>1</v>
      </c>
      <c r="L758" t="b">
        <f>COUNTIF($N$2:N758, N758)=1</f>
        <v>1</v>
      </c>
      <c r="M758" s="37">
        <f>IF( $Q758, MAX($M$1:M757)+1, 0)</f>
        <v>0</v>
      </c>
      <c r="N758" t="str" cm="1">
        <f t="array" ref="N758">INDEX($A$9:$F$1048576, $J758, $K758 )</f>
        <v>54133</v>
      </c>
      <c r="O758" t="str" cm="1">
        <f t="array" ref="O758">INDEX($B$9:$F$1048576, $J758, $K758 )</f>
        <v>주택금융공사MBS2017-23(1-5)</v>
      </c>
      <c r="P758" t="str" cm="1">
        <f t="array" ref="P758">IF( $L758, TRIM(_xll.IMDP("IR", $G$5&amp;$N758, $G$6)), "" )</f>
        <v/>
      </c>
      <c r="Q758" t="b" cm="1">
        <f t="array" ref="Q758">IF(
    $U$1=1, AND($P758&lt;&gt;"", $P758&lt;&gt;"...", $P758&lt;&gt;"입력오류"),
    IF(
        $U$18=1, AND($P758&lt;&gt;"", $P758&lt;&gt;"...", $P758&lt;&gt;"입력오류", ISNUMBER(FIND(INDEX($T$2:$T$7,$U$1),$P758))),
        IF(
            $U$17="기타", AND($P758&lt;&gt;"", $P758&lt;&gt;"...", $P758&lt;&gt;"입력오류", NOT(ISNUMBER(FIND($T$21:$T$34,$P758)))),
            AND($P758&lt;&gt;"", $P758&lt;&gt;"...", $P758&lt;&gt;"입력오류", $T$19=$P758)
        )
    )
)</f>
        <v>0</v>
      </c>
    </row>
    <row r="759" spans="1:17">
      <c r="A759" t="s">
        <v>694</v>
      </c>
      <c r="B759" t="s">
        <v>627</v>
      </c>
      <c r="C759" t="s">
        <v>10555</v>
      </c>
      <c r="D759" t="s">
        <v>10556</v>
      </c>
      <c r="I759">
        <f t="shared" si="34"/>
        <v>758</v>
      </c>
      <c r="J759">
        <f t="shared" si="35"/>
        <v>758</v>
      </c>
      <c r="K759">
        <f t="shared" si="33"/>
        <v>1</v>
      </c>
      <c r="L759" t="b">
        <f>COUNTIF($N$2:N759, N759)=1</f>
        <v>1</v>
      </c>
      <c r="M759" s="37">
        <f>IF( $Q759, MAX($M$1:M758)+1, 0)</f>
        <v>0</v>
      </c>
      <c r="N759" t="str" cm="1">
        <f t="array" ref="N759">INDEX($A$9:$F$1048576, $J759, $K759 )</f>
        <v>54134</v>
      </c>
      <c r="O759" t="str" cm="1">
        <f t="array" ref="O759">INDEX($B$9:$F$1048576, $J759, $K759 )</f>
        <v>주택금융공사MBS2017-23(1-6)</v>
      </c>
      <c r="P759" t="str" cm="1">
        <f t="array" ref="P759">IF( $L759, TRIM(_xll.IMDP("IR", $G$5&amp;$N759, $G$6)), "" )</f>
        <v/>
      </c>
      <c r="Q759" t="b" cm="1">
        <f t="array" ref="Q759">IF(
    $U$1=1, AND($P759&lt;&gt;"", $P759&lt;&gt;"...", $P759&lt;&gt;"입력오류"),
    IF(
        $U$18=1, AND($P759&lt;&gt;"", $P759&lt;&gt;"...", $P759&lt;&gt;"입력오류", ISNUMBER(FIND(INDEX($T$2:$T$7,$U$1),$P759))),
        IF(
            $U$17="기타", AND($P759&lt;&gt;"", $P759&lt;&gt;"...", $P759&lt;&gt;"입력오류", NOT(ISNUMBER(FIND($T$21:$T$34,$P759)))),
            AND($P759&lt;&gt;"", $P759&lt;&gt;"...", $P759&lt;&gt;"입력오류", $T$19=$P759)
        )
    )
)</f>
        <v>0</v>
      </c>
    </row>
    <row r="760" spans="1:17">
      <c r="A760" t="s">
        <v>1543</v>
      </c>
      <c r="B760" t="s">
        <v>1544</v>
      </c>
      <c r="C760" t="s">
        <v>10557</v>
      </c>
      <c r="D760" t="s">
        <v>10558</v>
      </c>
      <c r="I760">
        <f t="shared" si="34"/>
        <v>759</v>
      </c>
      <c r="J760">
        <f t="shared" si="35"/>
        <v>759</v>
      </c>
      <c r="K760">
        <f t="shared" si="33"/>
        <v>1</v>
      </c>
      <c r="L760" t="b">
        <f>COUNTIF($N$2:N760, N760)=1</f>
        <v>1</v>
      </c>
      <c r="M760" s="37">
        <f>IF( $Q760, MAX($M$1:M759)+1, 0)</f>
        <v>0</v>
      </c>
      <c r="N760" t="str" cm="1">
        <f t="array" ref="N760">INDEX($A$9:$F$1048576, $J760, $K760 )</f>
        <v>54135</v>
      </c>
      <c r="O760" t="str" cm="1">
        <f t="array" ref="O760">INDEX($B$9:$F$1048576, $J760, $K760 )</f>
        <v>주택금융공사MBS2017-23(1-7)</v>
      </c>
      <c r="P760" t="str" cm="1">
        <f t="array" ref="P760">IF( $L760, TRIM(_xll.IMDP("IR", $G$5&amp;$N760, $G$6)), "" )</f>
        <v/>
      </c>
      <c r="Q760" t="b" cm="1">
        <f t="array" ref="Q760">IF(
    $U$1=1, AND($P760&lt;&gt;"", $P760&lt;&gt;"...", $P760&lt;&gt;"입력오류"),
    IF(
        $U$18=1, AND($P760&lt;&gt;"", $P760&lt;&gt;"...", $P760&lt;&gt;"입력오류", ISNUMBER(FIND(INDEX($T$2:$T$7,$U$1),$P760))),
        IF(
            $U$17="기타", AND($P760&lt;&gt;"", $P760&lt;&gt;"...", $P760&lt;&gt;"입력오류", NOT(ISNUMBER(FIND($T$21:$T$34,$P760)))),
            AND($P760&lt;&gt;"", $P760&lt;&gt;"...", $P760&lt;&gt;"입력오류", $T$19=$P760)
        )
    )
)</f>
        <v>0</v>
      </c>
    </row>
    <row r="761" spans="1:17">
      <c r="A761" t="s">
        <v>1545</v>
      </c>
      <c r="B761" t="s">
        <v>1546</v>
      </c>
      <c r="C761" t="s">
        <v>10559</v>
      </c>
      <c r="D761" t="s">
        <v>10560</v>
      </c>
      <c r="I761">
        <f t="shared" si="34"/>
        <v>760</v>
      </c>
      <c r="J761">
        <f t="shared" si="35"/>
        <v>760</v>
      </c>
      <c r="K761">
        <f t="shared" si="33"/>
        <v>1</v>
      </c>
      <c r="L761" t="b">
        <f>COUNTIF($N$2:N761, N761)=1</f>
        <v>1</v>
      </c>
      <c r="M761" s="37">
        <f>IF( $Q761, MAX($M$1:M760)+1, 0)</f>
        <v>0</v>
      </c>
      <c r="N761" t="str" cm="1">
        <f t="array" ref="N761">INDEX($A$9:$F$1048576, $J761, $K761 )</f>
        <v>54136</v>
      </c>
      <c r="O761" t="str" cm="1">
        <f t="array" ref="O761">INDEX($B$9:$F$1048576, $J761, $K761 )</f>
        <v>주택금융공사MBS2017-23(1-8)</v>
      </c>
      <c r="P761" t="str" cm="1">
        <f t="array" ref="P761">IF( $L761, TRIM(_xll.IMDP("IR", $G$5&amp;$N761, $G$6)), "" )</f>
        <v/>
      </c>
      <c r="Q761" t="b" cm="1">
        <f t="array" ref="Q761">IF(
    $U$1=1, AND($P761&lt;&gt;"", $P761&lt;&gt;"...", $P761&lt;&gt;"입력오류"),
    IF(
        $U$18=1, AND($P761&lt;&gt;"", $P761&lt;&gt;"...", $P761&lt;&gt;"입력오류", ISNUMBER(FIND(INDEX($T$2:$T$7,$U$1),$P761))),
        IF(
            $U$17="기타", AND($P761&lt;&gt;"", $P761&lt;&gt;"...", $P761&lt;&gt;"입력오류", NOT(ISNUMBER(FIND($T$21:$T$34,$P761)))),
            AND($P761&lt;&gt;"", $P761&lt;&gt;"...", $P761&lt;&gt;"입력오류", $T$19=$P761)
        )
    )
)</f>
        <v>0</v>
      </c>
    </row>
    <row r="762" spans="1:17">
      <c r="A762" t="s">
        <v>1547</v>
      </c>
      <c r="B762" t="s">
        <v>1548</v>
      </c>
      <c r="C762" t="s">
        <v>10561</v>
      </c>
      <c r="D762" t="s">
        <v>10562</v>
      </c>
      <c r="I762">
        <f t="shared" si="34"/>
        <v>761</v>
      </c>
      <c r="J762">
        <f t="shared" si="35"/>
        <v>761</v>
      </c>
      <c r="K762">
        <f t="shared" si="33"/>
        <v>1</v>
      </c>
      <c r="L762" t="b">
        <f>COUNTIF($N$2:N762, N762)=1</f>
        <v>1</v>
      </c>
      <c r="M762" s="37">
        <f>IF( $Q762, MAX($M$1:M761)+1, 0)</f>
        <v>0</v>
      </c>
      <c r="N762" t="str" cm="1">
        <f t="array" ref="N762">INDEX($A$9:$F$1048576, $J762, $K762 )</f>
        <v>54167</v>
      </c>
      <c r="O762" t="str" cm="1">
        <f t="array" ref="O762">INDEX($B$9:$F$1048576, $J762, $K762 )</f>
        <v>주택금융공사MBS2017-24(1-1)</v>
      </c>
      <c r="P762" t="str" cm="1">
        <f t="array" ref="P762">IF( $L762, TRIM(_xll.IMDP("IR", $G$5&amp;$N762, $G$6)), "" )</f>
        <v/>
      </c>
      <c r="Q762" t="b" cm="1">
        <f t="array" ref="Q762">IF(
    $U$1=1, AND($P762&lt;&gt;"", $P762&lt;&gt;"...", $P762&lt;&gt;"입력오류"),
    IF(
        $U$18=1, AND($P762&lt;&gt;"", $P762&lt;&gt;"...", $P762&lt;&gt;"입력오류", ISNUMBER(FIND(INDEX($T$2:$T$7,$U$1),$P762))),
        IF(
            $U$17="기타", AND($P762&lt;&gt;"", $P762&lt;&gt;"...", $P762&lt;&gt;"입력오류", NOT(ISNUMBER(FIND($T$21:$T$34,$P762)))),
            AND($P762&lt;&gt;"", $P762&lt;&gt;"...", $P762&lt;&gt;"입력오류", $T$19=$P762)
        )
    )
)</f>
        <v>0</v>
      </c>
    </row>
    <row r="763" spans="1:17">
      <c r="A763" t="s">
        <v>1549</v>
      </c>
      <c r="B763" t="s">
        <v>1550</v>
      </c>
      <c r="C763" t="s">
        <v>10563</v>
      </c>
      <c r="D763" t="s">
        <v>10564</v>
      </c>
      <c r="I763">
        <f t="shared" si="34"/>
        <v>762</v>
      </c>
      <c r="J763">
        <f t="shared" si="35"/>
        <v>762</v>
      </c>
      <c r="K763">
        <f t="shared" si="33"/>
        <v>1</v>
      </c>
      <c r="L763" t="b">
        <f>COUNTIF($N$2:N763, N763)=1</f>
        <v>1</v>
      </c>
      <c r="M763" s="37">
        <f>IF( $Q763, MAX($M$1:M762)+1, 0)</f>
        <v>312</v>
      </c>
      <c r="N763" t="str" cm="1">
        <f t="array" ref="N763">INDEX($A$9:$F$1048576, $J763, $K763 )</f>
        <v>54217</v>
      </c>
      <c r="O763" t="str" cm="1">
        <f t="array" ref="O763">INDEX($B$9:$F$1048576, $J763, $K763 )</f>
        <v>롯데웰푸드</v>
      </c>
      <c r="P763" t="str" cm="1">
        <f t="array" ref="P763">IF( $L763, TRIM(_xll.IMDP("IR", $G$5&amp;$N763, $G$6)), "" )</f>
        <v>공모/무보증AA0</v>
      </c>
      <c r="Q763" t="b" cm="1">
        <f t="array" ref="Q763">IF(
    $U$1=1, AND($P763&lt;&gt;"", $P763&lt;&gt;"...", $P763&lt;&gt;"입력오류"),
    IF(
        $U$18=1, AND($P763&lt;&gt;"", $P763&lt;&gt;"...", $P763&lt;&gt;"입력오류", ISNUMBER(FIND(INDEX($T$2:$T$7,$U$1),$P763))),
        IF(
            $U$17="기타", AND($P763&lt;&gt;"", $P763&lt;&gt;"...", $P763&lt;&gt;"입력오류", NOT(ISNUMBER(FIND($T$21:$T$34,$P763)))),
            AND($P763&lt;&gt;"", $P763&lt;&gt;"...", $P763&lt;&gt;"입력오류", $T$19=$P763)
        )
    )
)</f>
        <v>1</v>
      </c>
    </row>
    <row r="764" spans="1:17">
      <c r="A764" t="s">
        <v>1551</v>
      </c>
      <c r="B764" t="s">
        <v>1552</v>
      </c>
      <c r="C764" t="s">
        <v>10565</v>
      </c>
      <c r="D764" t="s">
        <v>10566</v>
      </c>
      <c r="I764">
        <f t="shared" si="34"/>
        <v>763</v>
      </c>
      <c r="J764">
        <f t="shared" si="35"/>
        <v>763</v>
      </c>
      <c r="K764">
        <f t="shared" si="33"/>
        <v>1</v>
      </c>
      <c r="L764" t="b">
        <f>COUNTIF($N$2:N764, N764)=1</f>
        <v>1</v>
      </c>
      <c r="M764" s="37">
        <f>IF( $Q764, MAX($M$1:M763)+1, 0)</f>
        <v>0</v>
      </c>
      <c r="N764" t="str" cm="1">
        <f t="array" ref="N764">INDEX($A$9:$F$1048576, $J764, $K764 )</f>
        <v>54253</v>
      </c>
      <c r="O764" t="str" cm="1">
        <f t="array" ref="O764">INDEX($B$9:$F$1048576, $J764, $K764 )</f>
        <v>주택금융공사MBS2017-25(1-3)</v>
      </c>
      <c r="P764" t="str" cm="1">
        <f t="array" ref="P764">IF( $L764, TRIM(_xll.IMDP("IR", $G$5&amp;$N764, $G$6)), "" )</f>
        <v/>
      </c>
      <c r="Q764" t="b" cm="1">
        <f t="array" ref="Q764">IF(
    $U$1=1, AND($P764&lt;&gt;"", $P764&lt;&gt;"...", $P764&lt;&gt;"입력오류"),
    IF(
        $U$18=1, AND($P764&lt;&gt;"", $P764&lt;&gt;"...", $P764&lt;&gt;"입력오류", ISNUMBER(FIND(INDEX($T$2:$T$7,$U$1),$P764))),
        IF(
            $U$17="기타", AND($P764&lt;&gt;"", $P764&lt;&gt;"...", $P764&lt;&gt;"입력오류", NOT(ISNUMBER(FIND($T$21:$T$34,$P764)))),
            AND($P764&lt;&gt;"", $P764&lt;&gt;"...", $P764&lt;&gt;"입력오류", $T$19=$P764)
        )
    )
)</f>
        <v>0</v>
      </c>
    </row>
    <row r="765" spans="1:17">
      <c r="A765" t="s">
        <v>1553</v>
      </c>
      <c r="B765" t="s">
        <v>1554</v>
      </c>
      <c r="C765" t="s">
        <v>10567</v>
      </c>
      <c r="D765" t="s">
        <v>10568</v>
      </c>
      <c r="I765">
        <f t="shared" si="34"/>
        <v>764</v>
      </c>
      <c r="J765">
        <f t="shared" si="35"/>
        <v>764</v>
      </c>
      <c r="K765">
        <f t="shared" si="33"/>
        <v>1</v>
      </c>
      <c r="L765" t="b">
        <f>COUNTIF($N$2:N765, N765)=1</f>
        <v>1</v>
      </c>
      <c r="M765" s="37">
        <f>IF( $Q765, MAX($M$1:M764)+1, 0)</f>
        <v>0</v>
      </c>
      <c r="N765" t="str" cm="1">
        <f t="array" ref="N765">INDEX($A$9:$F$1048576, $J765, $K765 )</f>
        <v>54427</v>
      </c>
      <c r="O765" t="str" cm="1">
        <f t="array" ref="O765">INDEX($B$9:$F$1048576, $J765, $K765 )</f>
        <v>주택금융공사MBS2017-26(1-5)</v>
      </c>
      <c r="P765" t="str" cm="1">
        <f t="array" ref="P765">IF( $L765, TRIM(_xll.IMDP("IR", $G$5&amp;$N765, $G$6)), "" )</f>
        <v/>
      </c>
      <c r="Q765" t="b" cm="1">
        <f t="array" ref="Q765">IF(
    $U$1=1, AND($P765&lt;&gt;"", $P765&lt;&gt;"...", $P765&lt;&gt;"입력오류"),
    IF(
        $U$18=1, AND($P765&lt;&gt;"", $P765&lt;&gt;"...", $P765&lt;&gt;"입력오류", ISNUMBER(FIND(INDEX($T$2:$T$7,$U$1),$P765))),
        IF(
            $U$17="기타", AND($P765&lt;&gt;"", $P765&lt;&gt;"...", $P765&lt;&gt;"입력오류", NOT(ISNUMBER(FIND($T$21:$T$34,$P765)))),
            AND($P765&lt;&gt;"", $P765&lt;&gt;"...", $P765&lt;&gt;"입력오류", $T$19=$P765)
        )
    )
)</f>
        <v>0</v>
      </c>
    </row>
    <row r="766" spans="1:17">
      <c r="A766" t="s">
        <v>1555</v>
      </c>
      <c r="B766" t="s">
        <v>1556</v>
      </c>
      <c r="C766" t="s">
        <v>10569</v>
      </c>
      <c r="D766" t="s">
        <v>10570</v>
      </c>
      <c r="I766">
        <f t="shared" si="34"/>
        <v>765</v>
      </c>
      <c r="J766">
        <f t="shared" si="35"/>
        <v>765</v>
      </c>
      <c r="K766">
        <f t="shared" si="33"/>
        <v>1</v>
      </c>
      <c r="L766" t="b">
        <f>COUNTIF($N$2:N766, N766)=1</f>
        <v>1</v>
      </c>
      <c r="M766" s="37">
        <f>IF( $Q766, MAX($M$1:M765)+1, 0)</f>
        <v>0</v>
      </c>
      <c r="N766" t="str" cm="1">
        <f t="array" ref="N766">INDEX($A$9:$F$1048576, $J766, $K766 )</f>
        <v>54428</v>
      </c>
      <c r="O766" t="str" cm="1">
        <f t="array" ref="O766">INDEX($B$9:$F$1048576, $J766, $K766 )</f>
        <v>주택금융공사MBS2017-26(1-6)</v>
      </c>
      <c r="P766" t="str" cm="1">
        <f t="array" ref="P766">IF( $L766, TRIM(_xll.IMDP("IR", $G$5&amp;$N766, $G$6)), "" )</f>
        <v/>
      </c>
      <c r="Q766" t="b" cm="1">
        <f t="array" ref="Q766">IF(
    $U$1=1, AND($P766&lt;&gt;"", $P766&lt;&gt;"...", $P766&lt;&gt;"입력오류"),
    IF(
        $U$18=1, AND($P766&lt;&gt;"", $P766&lt;&gt;"...", $P766&lt;&gt;"입력오류", ISNUMBER(FIND(INDEX($T$2:$T$7,$U$1),$P766))),
        IF(
            $U$17="기타", AND($P766&lt;&gt;"", $P766&lt;&gt;"...", $P766&lt;&gt;"입력오류", NOT(ISNUMBER(FIND($T$21:$T$34,$P766)))),
            AND($P766&lt;&gt;"", $P766&lt;&gt;"...", $P766&lt;&gt;"입력오류", $T$19=$P766)
        )
    )
)</f>
        <v>0</v>
      </c>
    </row>
    <row r="767" spans="1:17">
      <c r="A767" t="s">
        <v>1557</v>
      </c>
      <c r="B767" t="s">
        <v>1558</v>
      </c>
      <c r="C767" t="s">
        <v>10571</v>
      </c>
      <c r="D767" t="s">
        <v>10572</v>
      </c>
      <c r="I767">
        <f t="shared" si="34"/>
        <v>766</v>
      </c>
      <c r="J767">
        <f t="shared" si="35"/>
        <v>766</v>
      </c>
      <c r="K767">
        <f t="shared" si="33"/>
        <v>1</v>
      </c>
      <c r="L767" t="b">
        <f>COUNTIF($N$2:N767, N767)=1</f>
        <v>1</v>
      </c>
      <c r="M767" s="37">
        <f>IF( $Q767, MAX($M$1:M766)+1, 0)</f>
        <v>0</v>
      </c>
      <c r="N767" t="str" cm="1">
        <f t="array" ref="N767">INDEX($A$9:$F$1048576, $J767, $K767 )</f>
        <v>54429</v>
      </c>
      <c r="O767" t="str" cm="1">
        <f t="array" ref="O767">INDEX($B$9:$F$1048576, $J767, $K767 )</f>
        <v>주택금융공사MBS2017-26(1-7)</v>
      </c>
      <c r="P767" t="str" cm="1">
        <f t="array" ref="P767">IF( $L767, TRIM(_xll.IMDP("IR", $G$5&amp;$N767, $G$6)), "" )</f>
        <v/>
      </c>
      <c r="Q767" t="b" cm="1">
        <f t="array" ref="Q767">IF(
    $U$1=1, AND($P767&lt;&gt;"", $P767&lt;&gt;"...", $P767&lt;&gt;"입력오류"),
    IF(
        $U$18=1, AND($P767&lt;&gt;"", $P767&lt;&gt;"...", $P767&lt;&gt;"입력오류", ISNUMBER(FIND(INDEX($T$2:$T$7,$U$1),$P767))),
        IF(
            $U$17="기타", AND($P767&lt;&gt;"", $P767&lt;&gt;"...", $P767&lt;&gt;"입력오류", NOT(ISNUMBER(FIND($T$21:$T$34,$P767)))),
            AND($P767&lt;&gt;"", $P767&lt;&gt;"...", $P767&lt;&gt;"입력오류", $T$19=$P767)
        )
    )
)</f>
        <v>0</v>
      </c>
    </row>
    <row r="768" spans="1:17">
      <c r="A768" t="s">
        <v>1559</v>
      </c>
      <c r="B768" t="s">
        <v>1560</v>
      </c>
      <c r="C768" t="s">
        <v>10573</v>
      </c>
      <c r="D768" t="s">
        <v>10574</v>
      </c>
      <c r="I768">
        <f t="shared" si="34"/>
        <v>767</v>
      </c>
      <c r="J768">
        <f t="shared" si="35"/>
        <v>767</v>
      </c>
      <c r="K768">
        <f t="shared" si="33"/>
        <v>1</v>
      </c>
      <c r="L768" t="b">
        <f>COUNTIF($N$2:N768, N768)=1</f>
        <v>1</v>
      </c>
      <c r="M768" s="37">
        <f>IF( $Q768, MAX($M$1:M767)+1, 0)</f>
        <v>0</v>
      </c>
      <c r="N768" t="str" cm="1">
        <f t="array" ref="N768">INDEX($A$9:$F$1048576, $J768, $K768 )</f>
        <v>54430</v>
      </c>
      <c r="O768" t="str" cm="1">
        <f t="array" ref="O768">INDEX($B$9:$F$1048576, $J768, $K768 )</f>
        <v>주택금융공사MBS2017-26(1-8)</v>
      </c>
      <c r="P768" t="str" cm="1">
        <f t="array" ref="P768">IF( $L768, TRIM(_xll.IMDP("IR", $G$5&amp;$N768, $G$6)), "" )</f>
        <v/>
      </c>
      <c r="Q768" t="b" cm="1">
        <f t="array" ref="Q768">IF(
    $U$1=1, AND($P768&lt;&gt;"", $P768&lt;&gt;"...", $P768&lt;&gt;"입력오류"),
    IF(
        $U$18=1, AND($P768&lt;&gt;"", $P768&lt;&gt;"...", $P768&lt;&gt;"입력오류", ISNUMBER(FIND(INDEX($T$2:$T$7,$U$1),$P768))),
        IF(
            $U$17="기타", AND($P768&lt;&gt;"", $P768&lt;&gt;"...", $P768&lt;&gt;"입력오류", NOT(ISNUMBER(FIND($T$21:$T$34,$P768)))),
            AND($P768&lt;&gt;"", $P768&lt;&gt;"...", $P768&lt;&gt;"입력오류", $T$19=$P768)
        )
    )
)</f>
        <v>0</v>
      </c>
    </row>
    <row r="769" spans="1:17">
      <c r="A769" t="s">
        <v>1561</v>
      </c>
      <c r="B769" t="s">
        <v>1562</v>
      </c>
      <c r="C769" t="s">
        <v>10575</v>
      </c>
      <c r="D769" t="s">
        <v>10576</v>
      </c>
      <c r="I769">
        <f t="shared" si="34"/>
        <v>768</v>
      </c>
      <c r="J769">
        <f t="shared" si="35"/>
        <v>768</v>
      </c>
      <c r="K769">
        <f t="shared" si="33"/>
        <v>1</v>
      </c>
      <c r="L769" t="b">
        <f>COUNTIF($N$2:N769, N769)=1</f>
        <v>1</v>
      </c>
      <c r="M769" s="37">
        <f>IF( $Q769, MAX($M$1:M768)+1, 0)</f>
        <v>0</v>
      </c>
      <c r="N769" t="str" cm="1">
        <f t="array" ref="N769">INDEX($A$9:$F$1048576, $J769, $K769 )</f>
        <v>54510</v>
      </c>
      <c r="O769" t="str" cm="1">
        <f t="array" ref="O769">INDEX($B$9:$F$1048576, $J769, $K769 )</f>
        <v>주택금융공사MBS2017-27(1-5)</v>
      </c>
      <c r="P769" t="str" cm="1">
        <f t="array" ref="P769">IF( $L769, TRIM(_xll.IMDP("IR", $G$5&amp;$N769, $G$6)), "" )</f>
        <v/>
      </c>
      <c r="Q769" t="b" cm="1">
        <f t="array" ref="Q769">IF(
    $U$1=1, AND($P769&lt;&gt;"", $P769&lt;&gt;"...", $P769&lt;&gt;"입력오류"),
    IF(
        $U$18=1, AND($P769&lt;&gt;"", $P769&lt;&gt;"...", $P769&lt;&gt;"입력오류", ISNUMBER(FIND(INDEX($T$2:$T$7,$U$1),$P769))),
        IF(
            $U$17="기타", AND($P769&lt;&gt;"", $P769&lt;&gt;"...", $P769&lt;&gt;"입력오류", NOT(ISNUMBER(FIND($T$21:$T$34,$P769)))),
            AND($P769&lt;&gt;"", $P769&lt;&gt;"...", $P769&lt;&gt;"입력오류", $T$19=$P769)
        )
    )
)</f>
        <v>0</v>
      </c>
    </row>
    <row r="770" spans="1:17">
      <c r="A770" t="s">
        <v>695</v>
      </c>
      <c r="B770" t="s">
        <v>1563</v>
      </c>
      <c r="C770" t="s">
        <v>10577</v>
      </c>
      <c r="D770" t="s">
        <v>5753</v>
      </c>
      <c r="I770">
        <f t="shared" si="34"/>
        <v>769</v>
      </c>
      <c r="J770">
        <f t="shared" si="35"/>
        <v>769</v>
      </c>
      <c r="K770">
        <f t="shared" ref="K770:K833" si="36">IF( $I770&gt;$G$4, NA(), IF($I770&gt;$G$3, 5, IF($I770&gt;$G$2, 3, 1 ) ) )</f>
        <v>1</v>
      </c>
      <c r="L770" t="b">
        <f>COUNTIF($N$2:N770, N770)=1</f>
        <v>1</v>
      </c>
      <c r="M770" s="37">
        <f>IF( $Q770, MAX($M$1:M769)+1, 0)</f>
        <v>0</v>
      </c>
      <c r="N770" t="str" cm="1">
        <f t="array" ref="N770">INDEX($A$9:$F$1048576, $J770, $K770 )</f>
        <v>54511</v>
      </c>
      <c r="O770" t="str" cm="1">
        <f t="array" ref="O770">INDEX($B$9:$F$1048576, $J770, $K770 )</f>
        <v>주택금융공사MBS2017-27(1-6)</v>
      </c>
      <c r="P770" t="str" cm="1">
        <f t="array" ref="P770">IF( $L770, TRIM(_xll.IMDP("IR", $G$5&amp;$N770, $G$6)), "" )</f>
        <v/>
      </c>
      <c r="Q770" t="b" cm="1">
        <f t="array" ref="Q770">IF(
    $U$1=1, AND($P770&lt;&gt;"", $P770&lt;&gt;"...", $P770&lt;&gt;"입력오류"),
    IF(
        $U$18=1, AND($P770&lt;&gt;"", $P770&lt;&gt;"...", $P770&lt;&gt;"입력오류", ISNUMBER(FIND(INDEX($T$2:$T$7,$U$1),$P770))),
        IF(
            $U$17="기타", AND($P770&lt;&gt;"", $P770&lt;&gt;"...", $P770&lt;&gt;"입력오류", NOT(ISNUMBER(FIND($T$21:$T$34,$P770)))),
            AND($P770&lt;&gt;"", $P770&lt;&gt;"...", $P770&lt;&gt;"입력오류", $T$19=$P770)
        )
    )
)</f>
        <v>0</v>
      </c>
    </row>
    <row r="771" spans="1:17">
      <c r="A771" t="s">
        <v>1564</v>
      </c>
      <c r="B771" t="s">
        <v>1565</v>
      </c>
      <c r="C771" t="s">
        <v>10578</v>
      </c>
      <c r="D771" t="s">
        <v>10579</v>
      </c>
      <c r="I771">
        <f t="shared" ref="I771:I834" si="37">ROW()-1</f>
        <v>770</v>
      </c>
      <c r="J771">
        <f t="shared" ref="J771:J834" si="38">IF( $I771&gt;$G$4, NA(), IF($I771&gt;$G$3, $I771-$G$3, IF($I771&gt;$G$2, $I771-$G$2, $I771 ) ) )</f>
        <v>770</v>
      </c>
      <c r="K771">
        <f t="shared" si="36"/>
        <v>1</v>
      </c>
      <c r="L771" t="b">
        <f>COUNTIF($N$2:N771, N771)=1</f>
        <v>1</v>
      </c>
      <c r="M771" s="37">
        <f>IF( $Q771, MAX($M$1:M770)+1, 0)</f>
        <v>0</v>
      </c>
      <c r="N771" t="str" cm="1">
        <f t="array" ref="N771">INDEX($A$9:$F$1048576, $J771, $K771 )</f>
        <v>54512</v>
      </c>
      <c r="O771" t="str" cm="1">
        <f t="array" ref="O771">INDEX($B$9:$F$1048576, $J771, $K771 )</f>
        <v>주택금융공사MBS2017-27(1-7)</v>
      </c>
      <c r="P771" t="str" cm="1">
        <f t="array" ref="P771">IF( $L771, TRIM(_xll.IMDP("IR", $G$5&amp;$N771, $G$6)), "" )</f>
        <v/>
      </c>
      <c r="Q771" t="b" cm="1">
        <f t="array" ref="Q771">IF(
    $U$1=1, AND($P771&lt;&gt;"", $P771&lt;&gt;"...", $P771&lt;&gt;"입력오류"),
    IF(
        $U$18=1, AND($P771&lt;&gt;"", $P771&lt;&gt;"...", $P771&lt;&gt;"입력오류", ISNUMBER(FIND(INDEX($T$2:$T$7,$U$1),$P771))),
        IF(
            $U$17="기타", AND($P771&lt;&gt;"", $P771&lt;&gt;"...", $P771&lt;&gt;"입력오류", NOT(ISNUMBER(FIND($T$21:$T$34,$P771)))),
            AND($P771&lt;&gt;"", $P771&lt;&gt;"...", $P771&lt;&gt;"입력오류", $T$19=$P771)
        )
    )
)</f>
        <v>0</v>
      </c>
    </row>
    <row r="772" spans="1:17">
      <c r="A772" t="s">
        <v>1566</v>
      </c>
      <c r="B772" t="s">
        <v>1567</v>
      </c>
      <c r="C772" t="s">
        <v>10580</v>
      </c>
      <c r="D772" t="s">
        <v>10581</v>
      </c>
      <c r="I772">
        <f t="shared" si="37"/>
        <v>771</v>
      </c>
      <c r="J772">
        <f t="shared" si="38"/>
        <v>771</v>
      </c>
      <c r="K772">
        <f t="shared" si="36"/>
        <v>1</v>
      </c>
      <c r="L772" t="b">
        <f>COUNTIF($N$2:N772, N772)=1</f>
        <v>1</v>
      </c>
      <c r="M772" s="37">
        <f>IF( $Q772, MAX($M$1:M771)+1, 0)</f>
        <v>0</v>
      </c>
      <c r="N772" t="str" cm="1">
        <f t="array" ref="N772">INDEX($A$9:$F$1048576, $J772, $K772 )</f>
        <v>54513</v>
      </c>
      <c r="O772" t="str" cm="1">
        <f t="array" ref="O772">INDEX($B$9:$F$1048576, $J772, $K772 )</f>
        <v>주택금융공사MBS2017-27(1-8)</v>
      </c>
      <c r="P772" t="str" cm="1">
        <f t="array" ref="P772">IF( $L772, TRIM(_xll.IMDP("IR", $G$5&amp;$N772, $G$6)), "" )</f>
        <v/>
      </c>
      <c r="Q772" t="b" cm="1">
        <f t="array" ref="Q772">IF(
    $U$1=1, AND($P772&lt;&gt;"", $P772&lt;&gt;"...", $P772&lt;&gt;"입력오류"),
    IF(
        $U$18=1, AND($P772&lt;&gt;"", $P772&lt;&gt;"...", $P772&lt;&gt;"입력오류", ISNUMBER(FIND(INDEX($T$2:$T$7,$U$1),$P772))),
        IF(
            $U$17="기타", AND($P772&lt;&gt;"", $P772&lt;&gt;"...", $P772&lt;&gt;"입력오류", NOT(ISNUMBER(FIND($T$21:$T$34,$P772)))),
            AND($P772&lt;&gt;"", $P772&lt;&gt;"...", $P772&lt;&gt;"입력오류", $T$19=$P772)
        )
    )
)</f>
        <v>0</v>
      </c>
    </row>
    <row r="773" spans="1:17">
      <c r="A773" t="s">
        <v>1568</v>
      </c>
      <c r="B773" t="s">
        <v>1569</v>
      </c>
      <c r="C773" t="s">
        <v>10582</v>
      </c>
      <c r="D773" t="s">
        <v>10583</v>
      </c>
      <c r="I773">
        <f t="shared" si="37"/>
        <v>772</v>
      </c>
      <c r="J773">
        <f t="shared" si="38"/>
        <v>772</v>
      </c>
      <c r="K773">
        <f t="shared" si="36"/>
        <v>1</v>
      </c>
      <c r="L773" t="b">
        <f>COUNTIF($N$2:N773, N773)=1</f>
        <v>1</v>
      </c>
      <c r="M773" s="37">
        <f>IF( $Q773, MAX($M$1:M772)+1, 0)</f>
        <v>0</v>
      </c>
      <c r="N773" t="str" cm="1">
        <f t="array" ref="N773">INDEX($A$9:$F$1048576, $J773, $K773 )</f>
        <v>54701</v>
      </c>
      <c r="O773" t="str" cm="1">
        <f t="array" ref="O773">INDEX($B$9:$F$1048576, $J773, $K773 )</f>
        <v>용산</v>
      </c>
      <c r="P773" t="str" cm="1">
        <f t="array" ref="P773">IF( $L773, TRIM(_xll.IMDP("IR", $G$5&amp;$N773, $G$6)), "" )</f>
        <v/>
      </c>
      <c r="Q773" t="b" cm="1">
        <f t="array" ref="Q773">IF(
    $U$1=1, AND($P773&lt;&gt;"", $P773&lt;&gt;"...", $P773&lt;&gt;"입력오류"),
    IF(
        $U$18=1, AND($P773&lt;&gt;"", $P773&lt;&gt;"...", $P773&lt;&gt;"입력오류", ISNUMBER(FIND(INDEX($T$2:$T$7,$U$1),$P773))),
        IF(
            $U$17="기타", AND($P773&lt;&gt;"", $P773&lt;&gt;"...", $P773&lt;&gt;"입력오류", NOT(ISNUMBER(FIND($T$21:$T$34,$P773)))),
            AND($P773&lt;&gt;"", $P773&lt;&gt;"...", $P773&lt;&gt;"입력오류", $T$19=$P773)
        )
    )
)</f>
        <v>0</v>
      </c>
    </row>
    <row r="774" spans="1:17">
      <c r="A774" t="s">
        <v>1570</v>
      </c>
      <c r="B774" t="s">
        <v>1571</v>
      </c>
      <c r="C774" t="s">
        <v>10584</v>
      </c>
      <c r="D774" t="s">
        <v>10585</v>
      </c>
      <c r="I774">
        <f t="shared" si="37"/>
        <v>773</v>
      </c>
      <c r="J774">
        <f t="shared" si="38"/>
        <v>773</v>
      </c>
      <c r="K774">
        <f t="shared" si="36"/>
        <v>1</v>
      </c>
      <c r="L774" t="b">
        <f>COUNTIF($N$2:N774, N774)=1</f>
        <v>1</v>
      </c>
      <c r="M774" s="37">
        <f>IF( $Q774, MAX($M$1:M773)+1, 0)</f>
        <v>0</v>
      </c>
      <c r="N774" t="str" cm="1">
        <f t="array" ref="N774">INDEX($A$9:$F$1048576, $J774, $K774 )</f>
        <v>54736</v>
      </c>
      <c r="O774" t="str" cm="1">
        <f t="array" ref="O774">INDEX($B$9:$F$1048576, $J774, $K774 )</f>
        <v>주택금융공사MBS2017-28(1-5)</v>
      </c>
      <c r="P774" t="str" cm="1">
        <f t="array" ref="P774">IF( $L774, TRIM(_xll.IMDP("IR", $G$5&amp;$N774, $G$6)), "" )</f>
        <v/>
      </c>
      <c r="Q774" t="b" cm="1">
        <f t="array" ref="Q774">IF(
    $U$1=1, AND($P774&lt;&gt;"", $P774&lt;&gt;"...", $P774&lt;&gt;"입력오류"),
    IF(
        $U$18=1, AND($P774&lt;&gt;"", $P774&lt;&gt;"...", $P774&lt;&gt;"입력오류", ISNUMBER(FIND(INDEX($T$2:$T$7,$U$1),$P774))),
        IF(
            $U$17="기타", AND($P774&lt;&gt;"", $P774&lt;&gt;"...", $P774&lt;&gt;"입력오류", NOT(ISNUMBER(FIND($T$21:$T$34,$P774)))),
            AND($P774&lt;&gt;"", $P774&lt;&gt;"...", $P774&lt;&gt;"입력오류", $T$19=$P774)
        )
    )
)</f>
        <v>0</v>
      </c>
    </row>
    <row r="775" spans="1:17">
      <c r="A775" t="s">
        <v>1572</v>
      </c>
      <c r="B775" t="s">
        <v>1573</v>
      </c>
      <c r="C775" t="s">
        <v>10586</v>
      </c>
      <c r="D775" t="s">
        <v>10587</v>
      </c>
      <c r="I775">
        <f t="shared" si="37"/>
        <v>774</v>
      </c>
      <c r="J775">
        <f t="shared" si="38"/>
        <v>774</v>
      </c>
      <c r="K775">
        <f t="shared" si="36"/>
        <v>1</v>
      </c>
      <c r="L775" t="b">
        <f>COUNTIF($N$2:N775, N775)=1</f>
        <v>1</v>
      </c>
      <c r="M775" s="37">
        <f>IF( $Q775, MAX($M$1:M774)+1, 0)</f>
        <v>0</v>
      </c>
      <c r="N775" t="str" cm="1">
        <f t="array" ref="N775">INDEX($A$9:$F$1048576, $J775, $K775 )</f>
        <v>54737</v>
      </c>
      <c r="O775" t="str" cm="1">
        <f t="array" ref="O775">INDEX($B$9:$F$1048576, $J775, $K775 )</f>
        <v>주택금융공사MBS2017-28(1-6)</v>
      </c>
      <c r="P775" t="str" cm="1">
        <f t="array" ref="P775">IF( $L775, TRIM(_xll.IMDP("IR", $G$5&amp;$N775, $G$6)), "" )</f>
        <v/>
      </c>
      <c r="Q775" t="b" cm="1">
        <f t="array" ref="Q775">IF(
    $U$1=1, AND($P775&lt;&gt;"", $P775&lt;&gt;"...", $P775&lt;&gt;"입력오류"),
    IF(
        $U$18=1, AND($P775&lt;&gt;"", $P775&lt;&gt;"...", $P775&lt;&gt;"입력오류", ISNUMBER(FIND(INDEX($T$2:$T$7,$U$1),$P775))),
        IF(
            $U$17="기타", AND($P775&lt;&gt;"", $P775&lt;&gt;"...", $P775&lt;&gt;"입력오류", NOT(ISNUMBER(FIND($T$21:$T$34,$P775)))),
            AND($P775&lt;&gt;"", $P775&lt;&gt;"...", $P775&lt;&gt;"입력오류", $T$19=$P775)
        )
    )
)</f>
        <v>0</v>
      </c>
    </row>
    <row r="776" spans="1:17">
      <c r="A776" t="s">
        <v>5672</v>
      </c>
      <c r="B776" t="s">
        <v>5673</v>
      </c>
      <c r="C776" t="s">
        <v>10588</v>
      </c>
      <c r="D776" t="s">
        <v>10589</v>
      </c>
      <c r="I776">
        <f t="shared" si="37"/>
        <v>775</v>
      </c>
      <c r="J776">
        <f t="shared" si="38"/>
        <v>775</v>
      </c>
      <c r="K776">
        <f t="shared" si="36"/>
        <v>1</v>
      </c>
      <c r="L776" t="b">
        <f>COUNTIF($N$2:N776, N776)=1</f>
        <v>1</v>
      </c>
      <c r="M776" s="37">
        <f>IF( $Q776, MAX($M$1:M775)+1, 0)</f>
        <v>0</v>
      </c>
      <c r="N776" t="str" cm="1">
        <f t="array" ref="N776">INDEX($A$9:$F$1048576, $J776, $K776 )</f>
        <v>54738</v>
      </c>
      <c r="O776" t="str" cm="1">
        <f t="array" ref="O776">INDEX($B$9:$F$1048576, $J776, $K776 )</f>
        <v>주택금융공사MBS2017-28(1-7)</v>
      </c>
      <c r="P776" t="str" cm="1">
        <f t="array" ref="P776">IF( $L776, TRIM(_xll.IMDP("IR", $G$5&amp;$N776, $G$6)), "" )</f>
        <v/>
      </c>
      <c r="Q776" t="b" cm="1">
        <f t="array" ref="Q776">IF(
    $U$1=1, AND($P776&lt;&gt;"", $P776&lt;&gt;"...", $P776&lt;&gt;"입력오류"),
    IF(
        $U$18=1, AND($P776&lt;&gt;"", $P776&lt;&gt;"...", $P776&lt;&gt;"입력오류", ISNUMBER(FIND(INDEX($T$2:$T$7,$U$1),$P776))),
        IF(
            $U$17="기타", AND($P776&lt;&gt;"", $P776&lt;&gt;"...", $P776&lt;&gt;"입력오류", NOT(ISNUMBER(FIND($T$21:$T$34,$P776)))),
            AND($P776&lt;&gt;"", $P776&lt;&gt;"...", $P776&lt;&gt;"입력오류", $T$19=$P776)
        )
    )
)</f>
        <v>0</v>
      </c>
    </row>
    <row r="777" spans="1:17">
      <c r="A777" t="s">
        <v>5674</v>
      </c>
      <c r="B777" t="s">
        <v>5675</v>
      </c>
      <c r="C777" t="s">
        <v>10590</v>
      </c>
      <c r="D777" t="s">
        <v>10591</v>
      </c>
      <c r="I777">
        <f t="shared" si="37"/>
        <v>776</v>
      </c>
      <c r="J777">
        <f t="shared" si="38"/>
        <v>776</v>
      </c>
      <c r="K777">
        <f t="shared" si="36"/>
        <v>1</v>
      </c>
      <c r="L777" t="b">
        <f>COUNTIF($N$2:N777, N777)=1</f>
        <v>1</v>
      </c>
      <c r="M777" s="37">
        <f>IF( $Q777, MAX($M$1:M776)+1, 0)</f>
        <v>0</v>
      </c>
      <c r="N777" t="str" cm="1">
        <f t="array" ref="N777">INDEX($A$9:$F$1048576, $J777, $K777 )</f>
        <v>54739</v>
      </c>
      <c r="O777" t="str" cm="1">
        <f t="array" ref="O777">INDEX($B$9:$F$1048576, $J777, $K777 )</f>
        <v>주택금융공사MBS2017-28(1-8)</v>
      </c>
      <c r="P777" t="str" cm="1">
        <f t="array" ref="P777">IF( $L777, TRIM(_xll.IMDP("IR", $G$5&amp;$N777, $G$6)), "" )</f>
        <v/>
      </c>
      <c r="Q777" t="b" cm="1">
        <f t="array" ref="Q777">IF(
    $U$1=1, AND($P777&lt;&gt;"", $P777&lt;&gt;"...", $P777&lt;&gt;"입력오류"),
    IF(
        $U$18=1, AND($P777&lt;&gt;"", $P777&lt;&gt;"...", $P777&lt;&gt;"입력오류", ISNUMBER(FIND(INDEX($T$2:$T$7,$U$1),$P777))),
        IF(
            $U$17="기타", AND($P777&lt;&gt;"", $P777&lt;&gt;"...", $P777&lt;&gt;"입력오류", NOT(ISNUMBER(FIND($T$21:$T$34,$P777)))),
            AND($P777&lt;&gt;"", $P777&lt;&gt;"...", $P777&lt;&gt;"입력오류", $T$19=$P777)
        )
    )
)</f>
        <v>0</v>
      </c>
    </row>
    <row r="778" spans="1:17">
      <c r="A778" t="s">
        <v>5676</v>
      </c>
      <c r="B778" t="s">
        <v>5677</v>
      </c>
      <c r="C778" t="s">
        <v>10592</v>
      </c>
      <c r="D778" t="s">
        <v>10593</v>
      </c>
      <c r="I778">
        <f t="shared" si="37"/>
        <v>777</v>
      </c>
      <c r="J778">
        <f t="shared" si="38"/>
        <v>777</v>
      </c>
      <c r="K778">
        <f t="shared" si="36"/>
        <v>1</v>
      </c>
      <c r="L778" t="b">
        <f>COUNTIF($N$2:N778, N778)=1</f>
        <v>1</v>
      </c>
      <c r="M778" s="37">
        <f>IF( $Q778, MAX($M$1:M777)+1, 0)</f>
        <v>0</v>
      </c>
      <c r="N778" t="str" cm="1">
        <f t="array" ref="N778">INDEX($A$9:$F$1048576, $J778, $K778 )</f>
        <v>54765</v>
      </c>
      <c r="O778" t="str" cm="1">
        <f t="array" ref="O778">INDEX($B$9:$F$1048576, $J778, $K778 )</f>
        <v>태왕이앤씨</v>
      </c>
      <c r="P778" t="str" cm="1">
        <f t="array" ref="P778">IF( $L778, TRIM(_xll.IMDP("IR", $G$5&amp;$N778, $G$6)), "" )</f>
        <v/>
      </c>
      <c r="Q778" t="b" cm="1">
        <f t="array" ref="Q778">IF(
    $U$1=1, AND($P778&lt;&gt;"", $P778&lt;&gt;"...", $P778&lt;&gt;"입력오류"),
    IF(
        $U$18=1, AND($P778&lt;&gt;"", $P778&lt;&gt;"...", $P778&lt;&gt;"입력오류", ISNUMBER(FIND(INDEX($T$2:$T$7,$U$1),$P778))),
        IF(
            $U$17="기타", AND($P778&lt;&gt;"", $P778&lt;&gt;"...", $P778&lt;&gt;"입력오류", NOT(ISNUMBER(FIND($T$21:$T$34,$P778)))),
            AND($P778&lt;&gt;"", $P778&lt;&gt;"...", $P778&lt;&gt;"입력오류", $T$19=$P778)
        )
    )
)</f>
        <v>0</v>
      </c>
    </row>
    <row r="779" spans="1:17">
      <c r="A779" t="s">
        <v>5678</v>
      </c>
      <c r="B779" t="s">
        <v>5679</v>
      </c>
      <c r="C779" t="s">
        <v>10594</v>
      </c>
      <c r="D779" t="s">
        <v>10595</v>
      </c>
      <c r="I779">
        <f t="shared" si="37"/>
        <v>778</v>
      </c>
      <c r="J779">
        <f t="shared" si="38"/>
        <v>778</v>
      </c>
      <c r="K779">
        <f t="shared" si="36"/>
        <v>1</v>
      </c>
      <c r="L779" t="b">
        <f>COUNTIF($N$2:N779, N779)=1</f>
        <v>1</v>
      </c>
      <c r="M779" s="37">
        <f>IF( $Q779, MAX($M$1:M778)+1, 0)</f>
        <v>313</v>
      </c>
      <c r="N779" t="str" cm="1">
        <f t="array" ref="N779">INDEX($A$9:$F$1048576, $J779, $K779 )</f>
        <v>54872</v>
      </c>
      <c r="O779" t="str" cm="1">
        <f t="array" ref="O779">INDEX($B$9:$F$1048576, $J779, $K779 )</f>
        <v>SK케미칼</v>
      </c>
      <c r="P779" t="str" cm="1">
        <f t="array" ref="P779">IF( $L779, TRIM(_xll.IMDP("IR", $G$5&amp;$N779, $G$6)), "" )</f>
        <v>공모/무보증A+</v>
      </c>
      <c r="Q779" t="b" cm="1">
        <f t="array" ref="Q779">IF(
    $U$1=1, AND($P779&lt;&gt;"", $P779&lt;&gt;"...", $P779&lt;&gt;"입력오류"),
    IF(
        $U$18=1, AND($P779&lt;&gt;"", $P779&lt;&gt;"...", $P779&lt;&gt;"입력오류", ISNUMBER(FIND(INDEX($T$2:$T$7,$U$1),$P779))),
        IF(
            $U$17="기타", AND($P779&lt;&gt;"", $P779&lt;&gt;"...", $P779&lt;&gt;"입력오류", NOT(ISNUMBER(FIND($T$21:$T$34,$P779)))),
            AND($P779&lt;&gt;"", $P779&lt;&gt;"...", $P779&lt;&gt;"입력오류", $T$19=$P779)
        )
    )
)</f>
        <v>1</v>
      </c>
    </row>
    <row r="780" spans="1:17">
      <c r="A780" t="s">
        <v>1574</v>
      </c>
      <c r="B780" t="s">
        <v>1575</v>
      </c>
      <c r="C780" t="s">
        <v>10596</v>
      </c>
      <c r="D780" t="s">
        <v>10597</v>
      </c>
      <c r="I780">
        <f t="shared" si="37"/>
        <v>779</v>
      </c>
      <c r="J780">
        <f t="shared" si="38"/>
        <v>779</v>
      </c>
      <c r="K780">
        <f t="shared" si="36"/>
        <v>1</v>
      </c>
      <c r="L780" t="b">
        <f>COUNTIF($N$2:N780, N780)=1</f>
        <v>1</v>
      </c>
      <c r="M780" s="37">
        <f>IF( $Q780, MAX($M$1:M779)+1, 0)</f>
        <v>0</v>
      </c>
      <c r="N780" t="str" cm="1">
        <f t="array" ref="N780">INDEX($A$9:$F$1048576, $J780, $K780 )</f>
        <v>54979</v>
      </c>
      <c r="O780" t="str" cm="1">
        <f t="array" ref="O780">INDEX($B$9:$F$1048576, $J780, $K780 )</f>
        <v>메가박스</v>
      </c>
      <c r="P780" t="str" cm="1">
        <f t="array" ref="P780">IF( $L780, TRIM(_xll.IMDP("IR", $G$5&amp;$N780, $G$6)), "" )</f>
        <v/>
      </c>
      <c r="Q780" t="b" cm="1">
        <f t="array" ref="Q780">IF(
    $U$1=1, AND($P780&lt;&gt;"", $P780&lt;&gt;"...", $P780&lt;&gt;"입력오류"),
    IF(
        $U$18=1, AND($P780&lt;&gt;"", $P780&lt;&gt;"...", $P780&lt;&gt;"입력오류", ISNUMBER(FIND(INDEX($T$2:$T$7,$U$1),$P780))),
        IF(
            $U$17="기타", AND($P780&lt;&gt;"", $P780&lt;&gt;"...", $P780&lt;&gt;"입력오류", NOT(ISNUMBER(FIND($T$21:$T$34,$P780)))),
            AND($P780&lt;&gt;"", $P780&lt;&gt;"...", $P780&lt;&gt;"입력오류", $T$19=$P780)
        )
    )
)</f>
        <v>0</v>
      </c>
    </row>
    <row r="781" spans="1:17">
      <c r="A781" t="s">
        <v>5680</v>
      </c>
      <c r="B781" t="s">
        <v>5681</v>
      </c>
      <c r="C781" t="s">
        <v>10598</v>
      </c>
      <c r="D781" t="s">
        <v>10599</v>
      </c>
      <c r="I781">
        <f t="shared" si="37"/>
        <v>780</v>
      </c>
      <c r="J781">
        <f t="shared" si="38"/>
        <v>780</v>
      </c>
      <c r="K781">
        <f t="shared" si="36"/>
        <v>1</v>
      </c>
      <c r="L781" t="b">
        <f>COUNTIF($N$2:N781, N781)=1</f>
        <v>1</v>
      </c>
      <c r="M781" s="37">
        <f>IF( $Q781, MAX($M$1:M780)+1, 0)</f>
        <v>0</v>
      </c>
      <c r="N781" t="str" cm="1">
        <f t="array" ref="N781">INDEX($A$9:$F$1048576, $J781, $K781 )</f>
        <v>54999</v>
      </c>
      <c r="O781" t="str" cm="1">
        <f t="array" ref="O781">INDEX($B$9:$F$1048576, $J781, $K781 )</f>
        <v>산업기반신보제이십차(유)1</v>
      </c>
      <c r="P781" t="str" cm="1">
        <f t="array" ref="P781">IF( $L781, TRIM(_xll.IMDP("IR", $G$5&amp;$N781, $G$6)), "" )</f>
        <v/>
      </c>
      <c r="Q781" t="b" cm="1">
        <f t="array" ref="Q781">IF(
    $U$1=1, AND($P781&lt;&gt;"", $P781&lt;&gt;"...", $P781&lt;&gt;"입력오류"),
    IF(
        $U$18=1, AND($P781&lt;&gt;"", $P781&lt;&gt;"...", $P781&lt;&gt;"입력오류", ISNUMBER(FIND(INDEX($T$2:$T$7,$U$1),$P781))),
        IF(
            $U$17="기타", AND($P781&lt;&gt;"", $P781&lt;&gt;"...", $P781&lt;&gt;"입력오류", NOT(ISNUMBER(FIND($T$21:$T$34,$P781)))),
            AND($P781&lt;&gt;"", $P781&lt;&gt;"...", $P781&lt;&gt;"입력오류", $T$19=$P781)
        )
    )
)</f>
        <v>0</v>
      </c>
    </row>
    <row r="782" spans="1:17">
      <c r="A782" t="s">
        <v>5682</v>
      </c>
      <c r="B782" t="s">
        <v>5683</v>
      </c>
      <c r="C782" t="s">
        <v>10600</v>
      </c>
      <c r="D782" t="s">
        <v>3131</v>
      </c>
      <c r="I782">
        <f t="shared" si="37"/>
        <v>781</v>
      </c>
      <c r="J782">
        <f t="shared" si="38"/>
        <v>781</v>
      </c>
      <c r="K782">
        <f t="shared" si="36"/>
        <v>1</v>
      </c>
      <c r="L782" t="b">
        <f>COUNTIF($N$2:N782, N782)=1</f>
        <v>1</v>
      </c>
      <c r="M782" s="37">
        <f>IF( $Q782, MAX($M$1:M781)+1, 0)</f>
        <v>0</v>
      </c>
      <c r="N782" t="str" cm="1">
        <f t="array" ref="N782">INDEX($A$9:$F$1048576, $J782, $K782 )</f>
        <v>55205</v>
      </c>
      <c r="O782" t="str" cm="1">
        <f t="array" ref="O782">INDEX($B$9:$F$1048576, $J782, $K782 )</f>
        <v>주택금융공사MBS2018-03(1-5)</v>
      </c>
      <c r="P782" t="str" cm="1">
        <f t="array" ref="P782">IF( $L782, TRIM(_xll.IMDP("IR", $G$5&amp;$N782, $G$6)), "" )</f>
        <v/>
      </c>
      <c r="Q782" t="b" cm="1">
        <f t="array" ref="Q782">IF(
    $U$1=1, AND($P782&lt;&gt;"", $P782&lt;&gt;"...", $P782&lt;&gt;"입력오류"),
    IF(
        $U$18=1, AND($P782&lt;&gt;"", $P782&lt;&gt;"...", $P782&lt;&gt;"입력오류", ISNUMBER(FIND(INDEX($T$2:$T$7,$U$1),$P782))),
        IF(
            $U$17="기타", AND($P782&lt;&gt;"", $P782&lt;&gt;"...", $P782&lt;&gt;"입력오류", NOT(ISNUMBER(FIND($T$21:$T$34,$P782)))),
            AND($P782&lt;&gt;"", $P782&lt;&gt;"...", $P782&lt;&gt;"입력오류", $T$19=$P782)
        )
    )
)</f>
        <v>0</v>
      </c>
    </row>
    <row r="783" spans="1:17">
      <c r="A783" t="s">
        <v>5684</v>
      </c>
      <c r="B783" t="s">
        <v>5685</v>
      </c>
      <c r="C783" t="s">
        <v>10601</v>
      </c>
      <c r="D783" t="s">
        <v>10602</v>
      </c>
      <c r="I783">
        <f t="shared" si="37"/>
        <v>782</v>
      </c>
      <c r="J783">
        <f t="shared" si="38"/>
        <v>782</v>
      </c>
      <c r="K783">
        <f t="shared" si="36"/>
        <v>1</v>
      </c>
      <c r="L783" t="b">
        <f>COUNTIF($N$2:N783, N783)=1</f>
        <v>1</v>
      </c>
      <c r="M783" s="37">
        <f>IF( $Q783, MAX($M$1:M782)+1, 0)</f>
        <v>0</v>
      </c>
      <c r="N783" t="str" cm="1">
        <f t="array" ref="N783">INDEX($A$9:$F$1048576, $J783, $K783 )</f>
        <v>55206</v>
      </c>
      <c r="O783" t="str" cm="1">
        <f t="array" ref="O783">INDEX($B$9:$F$1048576, $J783, $K783 )</f>
        <v>주택금융공사MBS2018-03(1-6)</v>
      </c>
      <c r="P783" t="str" cm="1">
        <f t="array" ref="P783">IF( $L783, TRIM(_xll.IMDP("IR", $G$5&amp;$N783, $G$6)), "" )</f>
        <v/>
      </c>
      <c r="Q783" t="b" cm="1">
        <f t="array" ref="Q783">IF(
    $U$1=1, AND($P783&lt;&gt;"", $P783&lt;&gt;"...", $P783&lt;&gt;"입력오류"),
    IF(
        $U$18=1, AND($P783&lt;&gt;"", $P783&lt;&gt;"...", $P783&lt;&gt;"입력오류", ISNUMBER(FIND(INDEX($T$2:$T$7,$U$1),$P783))),
        IF(
            $U$17="기타", AND($P783&lt;&gt;"", $P783&lt;&gt;"...", $P783&lt;&gt;"입력오류", NOT(ISNUMBER(FIND($T$21:$T$34,$P783)))),
            AND($P783&lt;&gt;"", $P783&lt;&gt;"...", $P783&lt;&gt;"입력오류", $T$19=$P783)
        )
    )
)</f>
        <v>0</v>
      </c>
    </row>
    <row r="784" spans="1:17">
      <c r="A784" t="s">
        <v>5686</v>
      </c>
      <c r="B784" t="s">
        <v>5687</v>
      </c>
      <c r="C784" t="s">
        <v>10603</v>
      </c>
      <c r="D784" t="s">
        <v>10604</v>
      </c>
      <c r="I784">
        <f t="shared" si="37"/>
        <v>783</v>
      </c>
      <c r="J784">
        <f t="shared" si="38"/>
        <v>783</v>
      </c>
      <c r="K784">
        <f t="shared" si="36"/>
        <v>1</v>
      </c>
      <c r="L784" t="b">
        <f>COUNTIF($N$2:N784, N784)=1</f>
        <v>1</v>
      </c>
      <c r="M784" s="37">
        <f>IF( $Q784, MAX($M$1:M783)+1, 0)</f>
        <v>0</v>
      </c>
      <c r="N784" t="str" cm="1">
        <f t="array" ref="N784">INDEX($A$9:$F$1048576, $J784, $K784 )</f>
        <v>55207</v>
      </c>
      <c r="O784" t="str" cm="1">
        <f t="array" ref="O784">INDEX($B$9:$F$1048576, $J784, $K784 )</f>
        <v>주택금융공사MBS2018-03(1-7)</v>
      </c>
      <c r="P784" t="str" cm="1">
        <f t="array" ref="P784">IF( $L784, TRIM(_xll.IMDP("IR", $G$5&amp;$N784, $G$6)), "" )</f>
        <v/>
      </c>
      <c r="Q784" t="b" cm="1">
        <f t="array" ref="Q784">IF(
    $U$1=1, AND($P784&lt;&gt;"", $P784&lt;&gt;"...", $P784&lt;&gt;"입력오류"),
    IF(
        $U$18=1, AND($P784&lt;&gt;"", $P784&lt;&gt;"...", $P784&lt;&gt;"입력오류", ISNUMBER(FIND(INDEX($T$2:$T$7,$U$1),$P784))),
        IF(
            $U$17="기타", AND($P784&lt;&gt;"", $P784&lt;&gt;"...", $P784&lt;&gt;"입력오류", NOT(ISNUMBER(FIND($T$21:$T$34,$P784)))),
            AND($P784&lt;&gt;"", $P784&lt;&gt;"...", $P784&lt;&gt;"입력오류", $T$19=$P784)
        )
    )
)</f>
        <v>0</v>
      </c>
    </row>
    <row r="785" spans="1:17">
      <c r="A785" t="s">
        <v>1576</v>
      </c>
      <c r="B785" t="s">
        <v>1577</v>
      </c>
      <c r="C785" t="s">
        <v>10605</v>
      </c>
      <c r="D785" t="s">
        <v>10606</v>
      </c>
      <c r="I785">
        <f t="shared" si="37"/>
        <v>784</v>
      </c>
      <c r="J785">
        <f t="shared" si="38"/>
        <v>784</v>
      </c>
      <c r="K785">
        <f t="shared" si="36"/>
        <v>1</v>
      </c>
      <c r="L785" t="b">
        <f>COUNTIF($N$2:N785, N785)=1</f>
        <v>1</v>
      </c>
      <c r="M785" s="37">
        <f>IF( $Q785, MAX($M$1:M784)+1, 0)</f>
        <v>0</v>
      </c>
      <c r="N785" t="str" cm="1">
        <f t="array" ref="N785">INDEX($A$9:$F$1048576, $J785, $K785 )</f>
        <v>55208</v>
      </c>
      <c r="O785" t="str" cm="1">
        <f t="array" ref="O785">INDEX($B$9:$F$1048576, $J785, $K785 )</f>
        <v>주택금융공사MBS2018-03(1-8)</v>
      </c>
      <c r="P785" t="str" cm="1">
        <f t="array" ref="P785">IF( $L785, TRIM(_xll.IMDP("IR", $G$5&amp;$N785, $G$6)), "" )</f>
        <v/>
      </c>
      <c r="Q785" t="b" cm="1">
        <f t="array" ref="Q785">IF(
    $U$1=1, AND($P785&lt;&gt;"", $P785&lt;&gt;"...", $P785&lt;&gt;"입력오류"),
    IF(
        $U$18=1, AND($P785&lt;&gt;"", $P785&lt;&gt;"...", $P785&lt;&gt;"입력오류", ISNUMBER(FIND(INDEX($T$2:$T$7,$U$1),$P785))),
        IF(
            $U$17="기타", AND($P785&lt;&gt;"", $P785&lt;&gt;"...", $P785&lt;&gt;"입력오류", NOT(ISNUMBER(FIND($T$21:$T$34,$P785)))),
            AND($P785&lt;&gt;"", $P785&lt;&gt;"...", $P785&lt;&gt;"입력오류", $T$19=$P785)
        )
    )
)</f>
        <v>0</v>
      </c>
    </row>
    <row r="786" spans="1:17">
      <c r="A786" t="s">
        <v>696</v>
      </c>
      <c r="B786" t="s">
        <v>19</v>
      </c>
      <c r="C786" t="s">
        <v>10607</v>
      </c>
      <c r="D786" t="s">
        <v>10608</v>
      </c>
      <c r="I786">
        <f t="shared" si="37"/>
        <v>785</v>
      </c>
      <c r="J786">
        <f t="shared" si="38"/>
        <v>785</v>
      </c>
      <c r="K786">
        <f t="shared" si="36"/>
        <v>1</v>
      </c>
      <c r="L786" t="b">
        <f>COUNTIF($N$2:N786, N786)=1</f>
        <v>1</v>
      </c>
      <c r="M786" s="37">
        <f>IF( $Q786, MAX($M$1:M785)+1, 0)</f>
        <v>0</v>
      </c>
      <c r="N786" t="str" cm="1">
        <f t="array" ref="N786">INDEX($A$9:$F$1048576, $J786, $K786 )</f>
        <v>55242</v>
      </c>
      <c r="O786" t="str" cm="1">
        <f t="array" ref="O786">INDEX($B$9:$F$1048576, $J786, $K786 )</f>
        <v>주택금융공사MBS2018-04(1-3)</v>
      </c>
      <c r="P786" t="str" cm="1">
        <f t="array" ref="P786">IF( $L786, TRIM(_xll.IMDP("IR", $G$5&amp;$N786, $G$6)), "" )</f>
        <v/>
      </c>
      <c r="Q786" t="b" cm="1">
        <f t="array" ref="Q786">IF(
    $U$1=1, AND($P786&lt;&gt;"", $P786&lt;&gt;"...", $P786&lt;&gt;"입력오류"),
    IF(
        $U$18=1, AND($P786&lt;&gt;"", $P786&lt;&gt;"...", $P786&lt;&gt;"입력오류", ISNUMBER(FIND(INDEX($T$2:$T$7,$U$1),$P786))),
        IF(
            $U$17="기타", AND($P786&lt;&gt;"", $P786&lt;&gt;"...", $P786&lt;&gt;"입력오류", NOT(ISNUMBER(FIND($T$21:$T$34,$P786)))),
            AND($P786&lt;&gt;"", $P786&lt;&gt;"...", $P786&lt;&gt;"입력오류", $T$19=$P786)
        )
    )
)</f>
        <v>0</v>
      </c>
    </row>
    <row r="787" spans="1:17">
      <c r="A787" t="s">
        <v>1578</v>
      </c>
      <c r="B787" t="s">
        <v>1579</v>
      </c>
      <c r="C787" t="s">
        <v>10609</v>
      </c>
      <c r="D787" t="s">
        <v>10610</v>
      </c>
      <c r="I787">
        <f t="shared" si="37"/>
        <v>786</v>
      </c>
      <c r="J787">
        <f t="shared" si="38"/>
        <v>786</v>
      </c>
      <c r="K787">
        <f t="shared" si="36"/>
        <v>1</v>
      </c>
      <c r="L787" t="b">
        <f>COUNTIF($N$2:N787, N787)=1</f>
        <v>1</v>
      </c>
      <c r="M787" s="37">
        <f>IF( $Q787, MAX($M$1:M786)+1, 0)</f>
        <v>0</v>
      </c>
      <c r="N787" t="str" cm="1">
        <f t="array" ref="N787">INDEX($A$9:$F$1048576, $J787, $K787 )</f>
        <v>55244</v>
      </c>
      <c r="O787" t="str" cm="1">
        <f t="array" ref="O787">INDEX($B$9:$F$1048576, $J787, $K787 )</f>
        <v>에스케이머티리얼즈에어플러스</v>
      </c>
      <c r="P787" t="str" cm="1">
        <f t="array" ref="P787">IF( $L787, TRIM(_xll.IMDP("IR", $G$5&amp;$N787, $G$6)), "" )</f>
        <v/>
      </c>
      <c r="Q787" t="b" cm="1">
        <f t="array" ref="Q787">IF(
    $U$1=1, AND($P787&lt;&gt;"", $P787&lt;&gt;"...", $P787&lt;&gt;"입력오류"),
    IF(
        $U$18=1, AND($P787&lt;&gt;"", $P787&lt;&gt;"...", $P787&lt;&gt;"입력오류", ISNUMBER(FIND(INDEX($T$2:$T$7,$U$1),$P787))),
        IF(
            $U$17="기타", AND($P787&lt;&gt;"", $P787&lt;&gt;"...", $P787&lt;&gt;"입력오류", NOT(ISNUMBER(FIND($T$21:$T$34,$P787)))),
            AND($P787&lt;&gt;"", $P787&lt;&gt;"...", $P787&lt;&gt;"입력오류", $T$19=$P787)
        )
    )
)</f>
        <v>0</v>
      </c>
    </row>
    <row r="788" spans="1:17">
      <c r="A788" t="s">
        <v>1580</v>
      </c>
      <c r="B788" t="s">
        <v>1581</v>
      </c>
      <c r="C788" t="s">
        <v>10611</v>
      </c>
      <c r="D788" t="s">
        <v>10612</v>
      </c>
      <c r="I788">
        <f t="shared" si="37"/>
        <v>787</v>
      </c>
      <c r="J788">
        <f t="shared" si="38"/>
        <v>787</v>
      </c>
      <c r="K788">
        <f t="shared" si="36"/>
        <v>1</v>
      </c>
      <c r="L788" t="b">
        <f>COUNTIF($N$2:N788, N788)=1</f>
        <v>1</v>
      </c>
      <c r="M788" s="37">
        <f>IF( $Q788, MAX($M$1:M787)+1, 0)</f>
        <v>0</v>
      </c>
      <c r="N788" t="str" cm="1">
        <f t="array" ref="N788">INDEX($A$9:$F$1048576, $J788, $K788 )</f>
        <v>55316</v>
      </c>
      <c r="O788" t="str" cm="1">
        <f t="array" ref="O788">INDEX($B$9:$F$1048576, $J788, $K788 )</f>
        <v>주택금융공사MBS2018-5(1-5)</v>
      </c>
      <c r="P788" t="str" cm="1">
        <f t="array" ref="P788">IF( $L788, TRIM(_xll.IMDP("IR", $G$5&amp;$N788, $G$6)), "" )</f>
        <v/>
      </c>
      <c r="Q788" t="b" cm="1">
        <f t="array" ref="Q788">IF(
    $U$1=1, AND($P788&lt;&gt;"", $P788&lt;&gt;"...", $P788&lt;&gt;"입력오류"),
    IF(
        $U$18=1, AND($P788&lt;&gt;"", $P788&lt;&gt;"...", $P788&lt;&gt;"입력오류", ISNUMBER(FIND(INDEX($T$2:$T$7,$U$1),$P788))),
        IF(
            $U$17="기타", AND($P788&lt;&gt;"", $P788&lt;&gt;"...", $P788&lt;&gt;"입력오류", NOT(ISNUMBER(FIND($T$21:$T$34,$P788)))),
            AND($P788&lt;&gt;"", $P788&lt;&gt;"...", $P788&lt;&gt;"입력오류", $T$19=$P788)
        )
    )
)</f>
        <v>0</v>
      </c>
    </row>
    <row r="789" spans="1:17">
      <c r="A789" t="s">
        <v>1582</v>
      </c>
      <c r="B789" t="s">
        <v>1583</v>
      </c>
      <c r="C789" t="s">
        <v>10613</v>
      </c>
      <c r="D789" t="s">
        <v>10614</v>
      </c>
      <c r="I789">
        <f t="shared" si="37"/>
        <v>788</v>
      </c>
      <c r="J789">
        <f t="shared" si="38"/>
        <v>788</v>
      </c>
      <c r="K789">
        <f t="shared" si="36"/>
        <v>1</v>
      </c>
      <c r="L789" t="b">
        <f>COUNTIF($N$2:N789, N789)=1</f>
        <v>1</v>
      </c>
      <c r="M789" s="37">
        <f>IF( $Q789, MAX($M$1:M788)+1, 0)</f>
        <v>0</v>
      </c>
      <c r="N789" t="str" cm="1">
        <f t="array" ref="N789">INDEX($A$9:$F$1048576, $J789, $K789 )</f>
        <v>55317</v>
      </c>
      <c r="O789" t="str" cm="1">
        <f t="array" ref="O789">INDEX($B$9:$F$1048576, $J789, $K789 )</f>
        <v>주택금융공사MBS2018-5(1-6)</v>
      </c>
      <c r="P789" t="str" cm="1">
        <f t="array" ref="P789">IF( $L789, TRIM(_xll.IMDP("IR", $G$5&amp;$N789, $G$6)), "" )</f>
        <v/>
      </c>
      <c r="Q789" t="b" cm="1">
        <f t="array" ref="Q789">IF(
    $U$1=1, AND($P789&lt;&gt;"", $P789&lt;&gt;"...", $P789&lt;&gt;"입력오류"),
    IF(
        $U$18=1, AND($P789&lt;&gt;"", $P789&lt;&gt;"...", $P789&lt;&gt;"입력오류", ISNUMBER(FIND(INDEX($T$2:$T$7,$U$1),$P789))),
        IF(
            $U$17="기타", AND($P789&lt;&gt;"", $P789&lt;&gt;"...", $P789&lt;&gt;"입력오류", NOT(ISNUMBER(FIND($T$21:$T$34,$P789)))),
            AND($P789&lt;&gt;"", $P789&lt;&gt;"...", $P789&lt;&gt;"입력오류", $T$19=$P789)
        )
    )
)</f>
        <v>0</v>
      </c>
    </row>
    <row r="790" spans="1:17">
      <c r="A790" t="s">
        <v>1584</v>
      </c>
      <c r="B790" t="s">
        <v>1585</v>
      </c>
      <c r="C790" t="s">
        <v>10615</v>
      </c>
      <c r="D790" t="s">
        <v>10616</v>
      </c>
      <c r="I790">
        <f t="shared" si="37"/>
        <v>789</v>
      </c>
      <c r="J790">
        <f t="shared" si="38"/>
        <v>789</v>
      </c>
      <c r="K790">
        <f t="shared" si="36"/>
        <v>1</v>
      </c>
      <c r="L790" t="b">
        <f>COUNTIF($N$2:N790, N790)=1</f>
        <v>1</v>
      </c>
      <c r="M790" s="37">
        <f>IF( $Q790, MAX($M$1:M789)+1, 0)</f>
        <v>0</v>
      </c>
      <c r="N790" t="str" cm="1">
        <f t="array" ref="N790">INDEX($A$9:$F$1048576, $J790, $K790 )</f>
        <v>55318</v>
      </c>
      <c r="O790" t="str" cm="1">
        <f t="array" ref="O790">INDEX($B$9:$F$1048576, $J790, $K790 )</f>
        <v>주택금융공사MBS2018-5(1-7)</v>
      </c>
      <c r="P790" t="str" cm="1">
        <f t="array" ref="P790">IF( $L790, TRIM(_xll.IMDP("IR", $G$5&amp;$N790, $G$6)), "" )</f>
        <v/>
      </c>
      <c r="Q790" t="b" cm="1">
        <f t="array" ref="Q790">IF(
    $U$1=1, AND($P790&lt;&gt;"", $P790&lt;&gt;"...", $P790&lt;&gt;"입력오류"),
    IF(
        $U$18=1, AND($P790&lt;&gt;"", $P790&lt;&gt;"...", $P790&lt;&gt;"입력오류", ISNUMBER(FIND(INDEX($T$2:$T$7,$U$1),$P790))),
        IF(
            $U$17="기타", AND($P790&lt;&gt;"", $P790&lt;&gt;"...", $P790&lt;&gt;"입력오류", NOT(ISNUMBER(FIND($T$21:$T$34,$P790)))),
            AND($P790&lt;&gt;"", $P790&lt;&gt;"...", $P790&lt;&gt;"입력오류", $T$19=$P790)
        )
    )
)</f>
        <v>0</v>
      </c>
    </row>
    <row r="791" spans="1:17">
      <c r="A791" t="s">
        <v>1586</v>
      </c>
      <c r="B791" t="s">
        <v>1587</v>
      </c>
      <c r="C791" t="s">
        <v>10617</v>
      </c>
      <c r="D791" t="s">
        <v>10618</v>
      </c>
      <c r="I791">
        <f t="shared" si="37"/>
        <v>790</v>
      </c>
      <c r="J791">
        <f t="shared" si="38"/>
        <v>790</v>
      </c>
      <c r="K791">
        <f t="shared" si="36"/>
        <v>1</v>
      </c>
      <c r="L791" t="b">
        <f>COUNTIF($N$2:N791, N791)=1</f>
        <v>1</v>
      </c>
      <c r="M791" s="37">
        <f>IF( $Q791, MAX($M$1:M790)+1, 0)</f>
        <v>0</v>
      </c>
      <c r="N791" t="str" cm="1">
        <f t="array" ref="N791">INDEX($A$9:$F$1048576, $J791, $K791 )</f>
        <v>55319</v>
      </c>
      <c r="O791" t="str" cm="1">
        <f t="array" ref="O791">INDEX($B$9:$F$1048576, $J791, $K791 )</f>
        <v>주택금융공사MBS2018-5(1-8)</v>
      </c>
      <c r="P791" t="str" cm="1">
        <f t="array" ref="P791">IF( $L791, TRIM(_xll.IMDP("IR", $G$5&amp;$N791, $G$6)), "" )</f>
        <v/>
      </c>
      <c r="Q791" t="b" cm="1">
        <f t="array" ref="Q791">IF(
    $U$1=1, AND($P791&lt;&gt;"", $P791&lt;&gt;"...", $P791&lt;&gt;"입력오류"),
    IF(
        $U$18=1, AND($P791&lt;&gt;"", $P791&lt;&gt;"...", $P791&lt;&gt;"입력오류", ISNUMBER(FIND(INDEX($T$2:$T$7,$U$1),$P791))),
        IF(
            $U$17="기타", AND($P791&lt;&gt;"", $P791&lt;&gt;"...", $P791&lt;&gt;"입력오류", NOT(ISNUMBER(FIND($T$21:$T$34,$P791)))),
            AND($P791&lt;&gt;"", $P791&lt;&gt;"...", $P791&lt;&gt;"입력오류", $T$19=$P791)
        )
    )
)</f>
        <v>0</v>
      </c>
    </row>
    <row r="792" spans="1:17">
      <c r="A792" t="s">
        <v>1588</v>
      </c>
      <c r="B792" t="s">
        <v>1589</v>
      </c>
      <c r="C792" t="s">
        <v>10619</v>
      </c>
      <c r="D792" t="s">
        <v>3139</v>
      </c>
      <c r="I792">
        <f t="shared" si="37"/>
        <v>791</v>
      </c>
      <c r="J792">
        <f t="shared" si="38"/>
        <v>791</v>
      </c>
      <c r="K792">
        <f t="shared" si="36"/>
        <v>1</v>
      </c>
      <c r="L792" t="b">
        <f>COUNTIF($N$2:N792, N792)=1</f>
        <v>1</v>
      </c>
      <c r="M792" s="37">
        <f>IF( $Q792, MAX($M$1:M791)+1, 0)</f>
        <v>314</v>
      </c>
      <c r="N792" t="str" cm="1">
        <f t="array" ref="N792">INDEX($A$9:$F$1048576, $J792, $K792 )</f>
        <v>55395</v>
      </c>
      <c r="O792" t="str" cm="1">
        <f t="array" ref="O792">INDEX($B$9:$F$1048576, $J792, $K792 )</f>
        <v>이지스자산운용</v>
      </c>
      <c r="P792" t="str" cm="1">
        <f t="array" ref="P792">IF( $L792, TRIM(_xll.IMDP("IR", $G$5&amp;$N792, $G$6)), "" )</f>
        <v>공모/무보증A-</v>
      </c>
      <c r="Q792" t="b" cm="1">
        <f t="array" ref="Q792">IF(
    $U$1=1, AND($P792&lt;&gt;"", $P792&lt;&gt;"...", $P792&lt;&gt;"입력오류"),
    IF(
        $U$18=1, AND($P792&lt;&gt;"", $P792&lt;&gt;"...", $P792&lt;&gt;"입력오류", ISNUMBER(FIND(INDEX($T$2:$T$7,$U$1),$P792))),
        IF(
            $U$17="기타", AND($P792&lt;&gt;"", $P792&lt;&gt;"...", $P792&lt;&gt;"입력오류", NOT(ISNUMBER(FIND($T$21:$T$34,$P792)))),
            AND($P792&lt;&gt;"", $P792&lt;&gt;"...", $P792&lt;&gt;"입력오류", $T$19=$P792)
        )
    )
)</f>
        <v>1</v>
      </c>
    </row>
    <row r="793" spans="1:17">
      <c r="A793" t="s">
        <v>1590</v>
      </c>
      <c r="B793" t="s">
        <v>1591</v>
      </c>
      <c r="C793" t="s">
        <v>10620</v>
      </c>
      <c r="D793" t="s">
        <v>10621</v>
      </c>
      <c r="I793">
        <f t="shared" si="37"/>
        <v>792</v>
      </c>
      <c r="J793">
        <f t="shared" si="38"/>
        <v>792</v>
      </c>
      <c r="K793">
        <f t="shared" si="36"/>
        <v>1</v>
      </c>
      <c r="L793" t="b">
        <f>COUNTIF($N$2:N793, N793)=1</f>
        <v>1</v>
      </c>
      <c r="M793" s="37">
        <f>IF( $Q793, MAX($M$1:M792)+1, 0)</f>
        <v>0</v>
      </c>
      <c r="N793" t="str" cm="1">
        <f t="array" ref="N793">INDEX($A$9:$F$1048576, $J793, $K793 )</f>
        <v>55400</v>
      </c>
      <c r="O793" t="str" cm="1">
        <f t="array" ref="O793">INDEX($B$9:$F$1048576, $J793, $K793 )</f>
        <v>주택금융공사MBS2018-6(1-5)</v>
      </c>
      <c r="P793" t="str" cm="1">
        <f t="array" ref="P793">IF( $L793, TRIM(_xll.IMDP("IR", $G$5&amp;$N793, $G$6)), "" )</f>
        <v/>
      </c>
      <c r="Q793" t="b" cm="1">
        <f t="array" ref="Q793">IF(
    $U$1=1, AND($P793&lt;&gt;"", $P793&lt;&gt;"...", $P793&lt;&gt;"입력오류"),
    IF(
        $U$18=1, AND($P793&lt;&gt;"", $P793&lt;&gt;"...", $P793&lt;&gt;"입력오류", ISNUMBER(FIND(INDEX($T$2:$T$7,$U$1),$P793))),
        IF(
            $U$17="기타", AND($P793&lt;&gt;"", $P793&lt;&gt;"...", $P793&lt;&gt;"입력오류", NOT(ISNUMBER(FIND($T$21:$T$34,$P793)))),
            AND($P793&lt;&gt;"", $P793&lt;&gt;"...", $P793&lt;&gt;"입력오류", $T$19=$P793)
        )
    )
)</f>
        <v>0</v>
      </c>
    </row>
    <row r="794" spans="1:17">
      <c r="A794" t="s">
        <v>1592</v>
      </c>
      <c r="B794" t="s">
        <v>1593</v>
      </c>
      <c r="C794" t="s">
        <v>10622</v>
      </c>
      <c r="D794" t="s">
        <v>10623</v>
      </c>
      <c r="I794">
        <f t="shared" si="37"/>
        <v>793</v>
      </c>
      <c r="J794">
        <f t="shared" si="38"/>
        <v>793</v>
      </c>
      <c r="K794">
        <f t="shared" si="36"/>
        <v>1</v>
      </c>
      <c r="L794" t="b">
        <f>COUNTIF($N$2:N794, N794)=1</f>
        <v>1</v>
      </c>
      <c r="M794" s="37">
        <f>IF( $Q794, MAX($M$1:M793)+1, 0)</f>
        <v>0</v>
      </c>
      <c r="N794" t="str" cm="1">
        <f t="array" ref="N794">INDEX($A$9:$F$1048576, $J794, $K794 )</f>
        <v>55401</v>
      </c>
      <c r="O794" t="str" cm="1">
        <f t="array" ref="O794">INDEX($B$9:$F$1048576, $J794, $K794 )</f>
        <v>주택금융공사MBS2018-6(1-6)</v>
      </c>
      <c r="P794" t="str" cm="1">
        <f t="array" ref="P794">IF( $L794, TRIM(_xll.IMDP("IR", $G$5&amp;$N794, $G$6)), "" )</f>
        <v/>
      </c>
      <c r="Q794" t="b" cm="1">
        <f t="array" ref="Q794">IF(
    $U$1=1, AND($P794&lt;&gt;"", $P794&lt;&gt;"...", $P794&lt;&gt;"입력오류"),
    IF(
        $U$18=1, AND($P794&lt;&gt;"", $P794&lt;&gt;"...", $P794&lt;&gt;"입력오류", ISNUMBER(FIND(INDEX($T$2:$T$7,$U$1),$P794))),
        IF(
            $U$17="기타", AND($P794&lt;&gt;"", $P794&lt;&gt;"...", $P794&lt;&gt;"입력오류", NOT(ISNUMBER(FIND($T$21:$T$34,$P794)))),
            AND($P794&lt;&gt;"", $P794&lt;&gt;"...", $P794&lt;&gt;"입력오류", $T$19=$P794)
        )
    )
)</f>
        <v>0</v>
      </c>
    </row>
    <row r="795" spans="1:17">
      <c r="A795" t="s">
        <v>1594</v>
      </c>
      <c r="B795" t="s">
        <v>1595</v>
      </c>
      <c r="C795" t="s">
        <v>10624</v>
      </c>
      <c r="D795" t="s">
        <v>10625</v>
      </c>
      <c r="I795">
        <f t="shared" si="37"/>
        <v>794</v>
      </c>
      <c r="J795">
        <f t="shared" si="38"/>
        <v>794</v>
      </c>
      <c r="K795">
        <f t="shared" si="36"/>
        <v>1</v>
      </c>
      <c r="L795" t="b">
        <f>COUNTIF($N$2:N795, N795)=1</f>
        <v>1</v>
      </c>
      <c r="M795" s="37">
        <f>IF( $Q795, MAX($M$1:M794)+1, 0)</f>
        <v>0</v>
      </c>
      <c r="N795" t="str" cm="1">
        <f t="array" ref="N795">INDEX($A$9:$F$1048576, $J795, $K795 )</f>
        <v>55402</v>
      </c>
      <c r="O795" t="str" cm="1">
        <f t="array" ref="O795">INDEX($B$9:$F$1048576, $J795, $K795 )</f>
        <v>주택금융공사MBS2018-6(1-7)</v>
      </c>
      <c r="P795" t="str" cm="1">
        <f t="array" ref="P795">IF( $L795, TRIM(_xll.IMDP("IR", $G$5&amp;$N795, $G$6)), "" )</f>
        <v/>
      </c>
      <c r="Q795" t="b" cm="1">
        <f t="array" ref="Q795">IF(
    $U$1=1, AND($P795&lt;&gt;"", $P795&lt;&gt;"...", $P795&lt;&gt;"입력오류"),
    IF(
        $U$18=1, AND($P795&lt;&gt;"", $P795&lt;&gt;"...", $P795&lt;&gt;"입력오류", ISNUMBER(FIND(INDEX($T$2:$T$7,$U$1),$P795))),
        IF(
            $U$17="기타", AND($P795&lt;&gt;"", $P795&lt;&gt;"...", $P795&lt;&gt;"입력오류", NOT(ISNUMBER(FIND($T$21:$T$34,$P795)))),
            AND($P795&lt;&gt;"", $P795&lt;&gt;"...", $P795&lt;&gt;"입력오류", $T$19=$P795)
        )
    )
)</f>
        <v>0</v>
      </c>
    </row>
    <row r="796" spans="1:17">
      <c r="A796" t="s">
        <v>1596</v>
      </c>
      <c r="B796" t="s">
        <v>1597</v>
      </c>
      <c r="C796" t="s">
        <v>10626</v>
      </c>
      <c r="D796" t="s">
        <v>10627</v>
      </c>
      <c r="I796">
        <f t="shared" si="37"/>
        <v>795</v>
      </c>
      <c r="J796">
        <f t="shared" si="38"/>
        <v>795</v>
      </c>
      <c r="K796">
        <f t="shared" si="36"/>
        <v>1</v>
      </c>
      <c r="L796" t="b">
        <f>COUNTIF($N$2:N796, N796)=1</f>
        <v>1</v>
      </c>
      <c r="M796" s="37">
        <f>IF( $Q796, MAX($M$1:M795)+1, 0)</f>
        <v>0</v>
      </c>
      <c r="N796" t="str" cm="1">
        <f t="array" ref="N796">INDEX($A$9:$F$1048576, $J796, $K796 )</f>
        <v>55403</v>
      </c>
      <c r="O796" t="str" cm="1">
        <f t="array" ref="O796">INDEX($B$9:$F$1048576, $J796, $K796 )</f>
        <v>주택금융공사MBS2018-6(1-8)</v>
      </c>
      <c r="P796" t="str" cm="1">
        <f t="array" ref="P796">IF( $L796, TRIM(_xll.IMDP("IR", $G$5&amp;$N796, $G$6)), "" )</f>
        <v/>
      </c>
      <c r="Q796" t="b" cm="1">
        <f t="array" ref="Q796">IF(
    $U$1=1, AND($P796&lt;&gt;"", $P796&lt;&gt;"...", $P796&lt;&gt;"입력오류"),
    IF(
        $U$18=1, AND($P796&lt;&gt;"", $P796&lt;&gt;"...", $P796&lt;&gt;"입력오류", ISNUMBER(FIND(INDEX($T$2:$T$7,$U$1),$P796))),
        IF(
            $U$17="기타", AND($P796&lt;&gt;"", $P796&lt;&gt;"...", $P796&lt;&gt;"입력오류", NOT(ISNUMBER(FIND($T$21:$T$34,$P796)))),
            AND($P796&lt;&gt;"", $P796&lt;&gt;"...", $P796&lt;&gt;"입력오류", $T$19=$P796)
        )
    )
)</f>
        <v>0</v>
      </c>
    </row>
    <row r="797" spans="1:17">
      <c r="A797" t="s">
        <v>1598</v>
      </c>
      <c r="B797" t="s">
        <v>1599</v>
      </c>
      <c r="C797" t="s">
        <v>10628</v>
      </c>
      <c r="D797" t="s">
        <v>10629</v>
      </c>
      <c r="I797">
        <f t="shared" si="37"/>
        <v>796</v>
      </c>
      <c r="J797">
        <f t="shared" si="38"/>
        <v>796</v>
      </c>
      <c r="K797">
        <f t="shared" si="36"/>
        <v>1</v>
      </c>
      <c r="L797" t="b">
        <f>COUNTIF($N$2:N797, N797)=1</f>
        <v>1</v>
      </c>
      <c r="M797" s="37">
        <f>IF( $Q797, MAX($M$1:M796)+1, 0)</f>
        <v>0</v>
      </c>
      <c r="N797" t="str" cm="1">
        <f t="array" ref="N797">INDEX($A$9:$F$1048576, $J797, $K797 )</f>
        <v>55434</v>
      </c>
      <c r="O797" t="str" cm="1">
        <f t="array" ref="O797">INDEX($B$9:$F$1048576, $J797, $K797 )</f>
        <v>주택금융공사MBS2018-7(1-1)</v>
      </c>
      <c r="P797" t="str" cm="1">
        <f t="array" ref="P797">IF( $L797, TRIM(_xll.IMDP("IR", $G$5&amp;$N797, $G$6)), "" )</f>
        <v/>
      </c>
      <c r="Q797" t="b" cm="1">
        <f t="array" ref="Q797">IF(
    $U$1=1, AND($P797&lt;&gt;"", $P797&lt;&gt;"...", $P797&lt;&gt;"입력오류"),
    IF(
        $U$18=1, AND($P797&lt;&gt;"", $P797&lt;&gt;"...", $P797&lt;&gt;"입력오류", ISNUMBER(FIND(INDEX($T$2:$T$7,$U$1),$P797))),
        IF(
            $U$17="기타", AND($P797&lt;&gt;"", $P797&lt;&gt;"...", $P797&lt;&gt;"입력오류", NOT(ISNUMBER(FIND($T$21:$T$34,$P797)))),
            AND($P797&lt;&gt;"", $P797&lt;&gt;"...", $P797&lt;&gt;"입력오류", $T$19=$P797)
        )
    )
)</f>
        <v>0</v>
      </c>
    </row>
    <row r="798" spans="1:17">
      <c r="A798" t="s">
        <v>1600</v>
      </c>
      <c r="B798" t="s">
        <v>1601</v>
      </c>
      <c r="C798" t="s">
        <v>10630</v>
      </c>
      <c r="D798" t="s">
        <v>10631</v>
      </c>
      <c r="I798">
        <f t="shared" si="37"/>
        <v>797</v>
      </c>
      <c r="J798">
        <f t="shared" si="38"/>
        <v>797</v>
      </c>
      <c r="K798">
        <f t="shared" si="36"/>
        <v>1</v>
      </c>
      <c r="L798" t="b">
        <f>COUNTIF($N$2:N798, N798)=1</f>
        <v>1</v>
      </c>
      <c r="M798" s="37">
        <f>IF( $Q798, MAX($M$1:M797)+1, 0)</f>
        <v>0</v>
      </c>
      <c r="N798" t="str" cm="1">
        <f t="array" ref="N798">INDEX($A$9:$F$1048576, $J798, $K798 )</f>
        <v>55463</v>
      </c>
      <c r="O798" t="str" cm="1">
        <f t="array" ref="O798">INDEX($B$9:$F$1048576, $J798, $K798 )</f>
        <v>위니아</v>
      </c>
      <c r="P798" t="str" cm="1">
        <f t="array" ref="P798">IF( $L798, TRIM(_xll.IMDP("IR", $G$5&amp;$N798, $G$6)), "" )</f>
        <v/>
      </c>
      <c r="Q798" t="b" cm="1">
        <f t="array" ref="Q798">IF(
    $U$1=1, AND($P798&lt;&gt;"", $P798&lt;&gt;"...", $P798&lt;&gt;"입력오류"),
    IF(
        $U$18=1, AND($P798&lt;&gt;"", $P798&lt;&gt;"...", $P798&lt;&gt;"입력오류", ISNUMBER(FIND(INDEX($T$2:$T$7,$U$1),$P798))),
        IF(
            $U$17="기타", AND($P798&lt;&gt;"", $P798&lt;&gt;"...", $P798&lt;&gt;"입력오류", NOT(ISNUMBER(FIND($T$21:$T$34,$P798)))),
            AND($P798&lt;&gt;"", $P798&lt;&gt;"...", $P798&lt;&gt;"입력오류", $T$19=$P798)
        )
    )
)</f>
        <v>0</v>
      </c>
    </row>
    <row r="799" spans="1:17">
      <c r="A799" t="s">
        <v>697</v>
      </c>
      <c r="B799" t="s">
        <v>628</v>
      </c>
      <c r="C799" t="s">
        <v>10632</v>
      </c>
      <c r="D799" t="s">
        <v>10633</v>
      </c>
      <c r="I799">
        <f t="shared" si="37"/>
        <v>798</v>
      </c>
      <c r="J799">
        <f t="shared" si="38"/>
        <v>798</v>
      </c>
      <c r="K799">
        <f t="shared" si="36"/>
        <v>1</v>
      </c>
      <c r="L799" t="b">
        <f>COUNTIF($N$2:N799, N799)=1</f>
        <v>1</v>
      </c>
      <c r="M799" s="37">
        <f>IF( $Q799, MAX($M$1:M798)+1, 0)</f>
        <v>315</v>
      </c>
      <c r="N799" t="str" cm="1">
        <f t="array" ref="N799">INDEX($A$9:$F$1048576, $J799, $K799 )</f>
        <v>55545</v>
      </c>
      <c r="O799" t="str" cm="1">
        <f t="array" ref="O799">INDEX($B$9:$F$1048576, $J799, $K799 )</f>
        <v>예스코</v>
      </c>
      <c r="P799" t="str" cm="1">
        <f t="array" ref="P799">IF( $L799, TRIM(_xll.IMDP("IR", $G$5&amp;$N799, $G$6)), "" )</f>
        <v>공모/무보증AA-</v>
      </c>
      <c r="Q799" t="b" cm="1">
        <f t="array" ref="Q799">IF(
    $U$1=1, AND($P799&lt;&gt;"", $P799&lt;&gt;"...", $P799&lt;&gt;"입력오류"),
    IF(
        $U$18=1, AND($P799&lt;&gt;"", $P799&lt;&gt;"...", $P799&lt;&gt;"입력오류", ISNUMBER(FIND(INDEX($T$2:$T$7,$U$1),$P799))),
        IF(
            $U$17="기타", AND($P799&lt;&gt;"", $P799&lt;&gt;"...", $P799&lt;&gt;"입력오류", NOT(ISNUMBER(FIND($T$21:$T$34,$P799)))),
            AND($P799&lt;&gt;"", $P799&lt;&gt;"...", $P799&lt;&gt;"입력오류", $T$19=$P799)
        )
    )
)</f>
        <v>1</v>
      </c>
    </row>
    <row r="800" spans="1:17">
      <c r="A800" t="s">
        <v>1602</v>
      </c>
      <c r="B800" t="s">
        <v>1603</v>
      </c>
      <c r="C800" t="s">
        <v>10634</v>
      </c>
      <c r="D800" t="s">
        <v>10635</v>
      </c>
      <c r="I800">
        <f t="shared" si="37"/>
        <v>799</v>
      </c>
      <c r="J800">
        <f t="shared" si="38"/>
        <v>799</v>
      </c>
      <c r="K800">
        <f t="shared" si="36"/>
        <v>1</v>
      </c>
      <c r="L800" t="b">
        <f>COUNTIF($N$2:N800, N800)=1</f>
        <v>1</v>
      </c>
      <c r="M800" s="37">
        <f>IF( $Q800, MAX($M$1:M799)+1, 0)</f>
        <v>316</v>
      </c>
      <c r="N800" t="str" cm="1">
        <f t="array" ref="N800">INDEX($A$9:$F$1048576, $J800, $K800 )</f>
        <v>55766</v>
      </c>
      <c r="O800" t="str" cm="1">
        <f t="array" ref="O800">INDEX($B$9:$F$1048576, $J800, $K800 )</f>
        <v>HDC현대산업개발</v>
      </c>
      <c r="P800" t="str" cm="1">
        <f t="array" ref="P800">IF( $L800, TRIM(_xll.IMDP("IR", $G$5&amp;$N800, $G$6)), "" )</f>
        <v>공모/무보증A0</v>
      </c>
      <c r="Q800" t="b" cm="1">
        <f t="array" ref="Q800">IF(
    $U$1=1, AND($P800&lt;&gt;"", $P800&lt;&gt;"...", $P800&lt;&gt;"입력오류"),
    IF(
        $U$18=1, AND($P800&lt;&gt;"", $P800&lt;&gt;"...", $P800&lt;&gt;"입력오류", ISNUMBER(FIND(INDEX($T$2:$T$7,$U$1),$P800))),
        IF(
            $U$17="기타", AND($P800&lt;&gt;"", $P800&lt;&gt;"...", $P800&lt;&gt;"입력오류", NOT(ISNUMBER(FIND($T$21:$T$34,$P800)))),
            AND($P800&lt;&gt;"", $P800&lt;&gt;"...", $P800&lt;&gt;"입력오류", $T$19=$P800)
        )
    )
)</f>
        <v>1</v>
      </c>
    </row>
    <row r="801" spans="1:17">
      <c r="A801" t="s">
        <v>1604</v>
      </c>
      <c r="B801" t="s">
        <v>1605</v>
      </c>
      <c r="C801" t="s">
        <v>10636</v>
      </c>
      <c r="D801" t="s">
        <v>10637</v>
      </c>
      <c r="I801">
        <f t="shared" si="37"/>
        <v>800</v>
      </c>
      <c r="J801">
        <f t="shared" si="38"/>
        <v>800</v>
      </c>
      <c r="K801">
        <f t="shared" si="36"/>
        <v>1</v>
      </c>
      <c r="L801" t="b">
        <f>COUNTIF($N$2:N801, N801)=1</f>
        <v>1</v>
      </c>
      <c r="M801" s="37">
        <f>IF( $Q801, MAX($M$1:M800)+1, 0)</f>
        <v>0</v>
      </c>
      <c r="N801" t="str" cm="1">
        <f t="array" ref="N801">INDEX($A$9:$F$1048576, $J801, $K801 )</f>
        <v>56009</v>
      </c>
      <c r="O801" t="str" cm="1">
        <f t="array" ref="O801">INDEX($B$9:$F$1048576, $J801, $K801 )</f>
        <v>산업기반신보제이십삼차(유)1</v>
      </c>
      <c r="P801" t="str" cm="1">
        <f t="array" ref="P801">IF( $L801, TRIM(_xll.IMDP("IR", $G$5&amp;$N801, $G$6)), "" )</f>
        <v/>
      </c>
      <c r="Q801" t="b" cm="1">
        <f t="array" ref="Q801">IF(
    $U$1=1, AND($P801&lt;&gt;"", $P801&lt;&gt;"...", $P801&lt;&gt;"입력오류"),
    IF(
        $U$18=1, AND($P801&lt;&gt;"", $P801&lt;&gt;"...", $P801&lt;&gt;"입력오류", ISNUMBER(FIND(INDEX($T$2:$T$7,$U$1),$P801))),
        IF(
            $U$17="기타", AND($P801&lt;&gt;"", $P801&lt;&gt;"...", $P801&lt;&gt;"입력오류", NOT(ISNUMBER(FIND($T$21:$T$34,$P801)))),
            AND($P801&lt;&gt;"", $P801&lt;&gt;"...", $P801&lt;&gt;"입력오류", $T$19=$P801)
        )
    )
)</f>
        <v>0</v>
      </c>
    </row>
    <row r="802" spans="1:17">
      <c r="A802" t="s">
        <v>1606</v>
      </c>
      <c r="B802" t="s">
        <v>1607</v>
      </c>
      <c r="C802" t="s">
        <v>10638</v>
      </c>
      <c r="D802" t="s">
        <v>10639</v>
      </c>
      <c r="I802">
        <f t="shared" si="37"/>
        <v>801</v>
      </c>
      <c r="J802">
        <f t="shared" si="38"/>
        <v>801</v>
      </c>
      <c r="K802">
        <f t="shared" si="36"/>
        <v>1</v>
      </c>
      <c r="L802" t="b">
        <f>COUNTIF($N$2:N802, N802)=1</f>
        <v>1</v>
      </c>
      <c r="M802" s="37">
        <f>IF( $Q802, MAX($M$1:M801)+1, 0)</f>
        <v>0</v>
      </c>
      <c r="N802" t="str" cm="1">
        <f t="array" ref="N802">INDEX($A$9:$F$1048576, $J802, $K802 )</f>
        <v>56057</v>
      </c>
      <c r="O802" t="str" cm="1">
        <f t="array" ref="O802">INDEX($B$9:$F$1048576, $J802, $K802 )</f>
        <v>주택금융공사MBS2018-14(1-5)</v>
      </c>
      <c r="P802" t="str" cm="1">
        <f t="array" ref="P802">IF( $L802, TRIM(_xll.IMDP("IR", $G$5&amp;$N802, $G$6)), "" )</f>
        <v/>
      </c>
      <c r="Q802" t="b" cm="1">
        <f t="array" ref="Q802">IF(
    $U$1=1, AND($P802&lt;&gt;"", $P802&lt;&gt;"...", $P802&lt;&gt;"입력오류"),
    IF(
        $U$18=1, AND($P802&lt;&gt;"", $P802&lt;&gt;"...", $P802&lt;&gt;"입력오류", ISNUMBER(FIND(INDEX($T$2:$T$7,$U$1),$P802))),
        IF(
            $U$17="기타", AND($P802&lt;&gt;"", $P802&lt;&gt;"...", $P802&lt;&gt;"입력오류", NOT(ISNUMBER(FIND($T$21:$T$34,$P802)))),
            AND($P802&lt;&gt;"", $P802&lt;&gt;"...", $P802&lt;&gt;"입력오류", $T$19=$P802)
        )
    )
)</f>
        <v>0</v>
      </c>
    </row>
    <row r="803" spans="1:17">
      <c r="A803" t="s">
        <v>1608</v>
      </c>
      <c r="B803" t="s">
        <v>1609</v>
      </c>
      <c r="C803" t="s">
        <v>10640</v>
      </c>
      <c r="D803" t="s">
        <v>10641</v>
      </c>
      <c r="I803">
        <f t="shared" si="37"/>
        <v>802</v>
      </c>
      <c r="J803">
        <f t="shared" si="38"/>
        <v>802</v>
      </c>
      <c r="K803">
        <f t="shared" si="36"/>
        <v>1</v>
      </c>
      <c r="L803" t="b">
        <f>COUNTIF($N$2:N803, N803)=1</f>
        <v>1</v>
      </c>
      <c r="M803" s="37">
        <f>IF( $Q803, MAX($M$1:M802)+1, 0)</f>
        <v>0</v>
      </c>
      <c r="N803" t="str" cm="1">
        <f t="array" ref="N803">INDEX($A$9:$F$1048576, $J803, $K803 )</f>
        <v>56058</v>
      </c>
      <c r="O803" t="str" cm="1">
        <f t="array" ref="O803">INDEX($B$9:$F$1048576, $J803, $K803 )</f>
        <v>주택금융공사MBS2018-14(1-6)</v>
      </c>
      <c r="P803" t="str" cm="1">
        <f t="array" ref="P803">IF( $L803, TRIM(_xll.IMDP("IR", $G$5&amp;$N803, $G$6)), "" )</f>
        <v/>
      </c>
      <c r="Q803" t="b" cm="1">
        <f t="array" ref="Q803">IF(
    $U$1=1, AND($P803&lt;&gt;"", $P803&lt;&gt;"...", $P803&lt;&gt;"입력오류"),
    IF(
        $U$18=1, AND($P803&lt;&gt;"", $P803&lt;&gt;"...", $P803&lt;&gt;"입력오류", ISNUMBER(FIND(INDEX($T$2:$T$7,$U$1),$P803))),
        IF(
            $U$17="기타", AND($P803&lt;&gt;"", $P803&lt;&gt;"...", $P803&lt;&gt;"입력오류", NOT(ISNUMBER(FIND($T$21:$T$34,$P803)))),
            AND($P803&lt;&gt;"", $P803&lt;&gt;"...", $P803&lt;&gt;"입력오류", $T$19=$P803)
        )
    )
)</f>
        <v>0</v>
      </c>
    </row>
    <row r="804" spans="1:17">
      <c r="A804" t="s">
        <v>1610</v>
      </c>
      <c r="B804" t="s">
        <v>1611</v>
      </c>
      <c r="C804" t="s">
        <v>10642</v>
      </c>
      <c r="D804" t="s">
        <v>10643</v>
      </c>
      <c r="I804">
        <f t="shared" si="37"/>
        <v>803</v>
      </c>
      <c r="J804">
        <f t="shared" si="38"/>
        <v>803</v>
      </c>
      <c r="K804">
        <f t="shared" si="36"/>
        <v>1</v>
      </c>
      <c r="L804" t="b">
        <f>COUNTIF($N$2:N804, N804)=1</f>
        <v>1</v>
      </c>
      <c r="M804" s="37">
        <f>IF( $Q804, MAX($M$1:M803)+1, 0)</f>
        <v>0</v>
      </c>
      <c r="N804" t="str" cm="1">
        <f t="array" ref="N804">INDEX($A$9:$F$1048576, $J804, $K804 )</f>
        <v>56059</v>
      </c>
      <c r="O804" t="str" cm="1">
        <f t="array" ref="O804">INDEX($B$9:$F$1048576, $J804, $K804 )</f>
        <v>주택금융공사MBS2018-14(1-7)</v>
      </c>
      <c r="P804" t="str" cm="1">
        <f t="array" ref="P804">IF( $L804, TRIM(_xll.IMDP("IR", $G$5&amp;$N804, $G$6)), "" )</f>
        <v/>
      </c>
      <c r="Q804" t="b" cm="1">
        <f t="array" ref="Q804">IF(
    $U$1=1, AND($P804&lt;&gt;"", $P804&lt;&gt;"...", $P804&lt;&gt;"입력오류"),
    IF(
        $U$18=1, AND($P804&lt;&gt;"", $P804&lt;&gt;"...", $P804&lt;&gt;"입력오류", ISNUMBER(FIND(INDEX($T$2:$T$7,$U$1),$P804))),
        IF(
            $U$17="기타", AND($P804&lt;&gt;"", $P804&lt;&gt;"...", $P804&lt;&gt;"입력오류", NOT(ISNUMBER(FIND($T$21:$T$34,$P804)))),
            AND($P804&lt;&gt;"", $P804&lt;&gt;"...", $P804&lt;&gt;"입력오류", $T$19=$P804)
        )
    )
)</f>
        <v>0</v>
      </c>
    </row>
    <row r="805" spans="1:17">
      <c r="A805" t="s">
        <v>1612</v>
      </c>
      <c r="B805" t="s">
        <v>1613</v>
      </c>
      <c r="C805" t="s">
        <v>10644</v>
      </c>
      <c r="D805" t="s">
        <v>10645</v>
      </c>
      <c r="I805">
        <f t="shared" si="37"/>
        <v>804</v>
      </c>
      <c r="J805">
        <f t="shared" si="38"/>
        <v>804</v>
      </c>
      <c r="K805">
        <f t="shared" si="36"/>
        <v>1</v>
      </c>
      <c r="L805" t="b">
        <f>COUNTIF($N$2:N805, N805)=1</f>
        <v>1</v>
      </c>
      <c r="M805" s="37">
        <f>IF( $Q805, MAX($M$1:M804)+1, 0)</f>
        <v>0</v>
      </c>
      <c r="N805" t="str" cm="1">
        <f t="array" ref="N805">INDEX($A$9:$F$1048576, $J805, $K805 )</f>
        <v>56060</v>
      </c>
      <c r="O805" t="str" cm="1">
        <f t="array" ref="O805">INDEX($B$9:$F$1048576, $J805, $K805 )</f>
        <v>주택금융공사MBS2018-14(1-8)</v>
      </c>
      <c r="P805" t="str" cm="1">
        <f t="array" ref="P805">IF( $L805, TRIM(_xll.IMDP("IR", $G$5&amp;$N805, $G$6)), "" )</f>
        <v/>
      </c>
      <c r="Q805" t="b" cm="1">
        <f t="array" ref="Q805">IF(
    $U$1=1, AND($P805&lt;&gt;"", $P805&lt;&gt;"...", $P805&lt;&gt;"입력오류"),
    IF(
        $U$18=1, AND($P805&lt;&gt;"", $P805&lt;&gt;"...", $P805&lt;&gt;"입력오류", ISNUMBER(FIND(INDEX($T$2:$T$7,$U$1),$P805))),
        IF(
            $U$17="기타", AND($P805&lt;&gt;"", $P805&lt;&gt;"...", $P805&lt;&gt;"입력오류", NOT(ISNUMBER(FIND($T$21:$T$34,$P805)))),
            AND($P805&lt;&gt;"", $P805&lt;&gt;"...", $P805&lt;&gt;"입력오류", $T$19=$P805)
        )
    )
)</f>
        <v>0</v>
      </c>
    </row>
    <row r="806" spans="1:17">
      <c r="A806" t="s">
        <v>698</v>
      </c>
      <c r="B806" t="s">
        <v>88</v>
      </c>
      <c r="C806" t="s">
        <v>10646</v>
      </c>
      <c r="D806" t="s">
        <v>10647</v>
      </c>
      <c r="I806">
        <f t="shared" si="37"/>
        <v>805</v>
      </c>
      <c r="J806">
        <f t="shared" si="38"/>
        <v>805</v>
      </c>
      <c r="K806">
        <f t="shared" si="36"/>
        <v>1</v>
      </c>
      <c r="L806" t="b">
        <f>COUNTIF($N$2:N806, N806)=1</f>
        <v>1</v>
      </c>
      <c r="M806" s="37">
        <f>IF( $Q806, MAX($M$1:M805)+1, 0)</f>
        <v>0</v>
      </c>
      <c r="N806" t="str" cm="1">
        <f t="array" ref="N806">INDEX($A$9:$F$1048576, $J806, $K806 )</f>
        <v>56134</v>
      </c>
      <c r="O806" t="str" cm="1">
        <f t="array" ref="O806">INDEX($B$9:$F$1048576, $J806, $K806 )</f>
        <v>주택금융공사MBS2018-15(1-5)</v>
      </c>
      <c r="P806" t="str" cm="1">
        <f t="array" ref="P806">IF( $L806, TRIM(_xll.IMDP("IR", $G$5&amp;$N806, $G$6)), "" )</f>
        <v/>
      </c>
      <c r="Q806" t="b" cm="1">
        <f t="array" ref="Q806">IF(
    $U$1=1, AND($P806&lt;&gt;"", $P806&lt;&gt;"...", $P806&lt;&gt;"입력오류"),
    IF(
        $U$18=1, AND($P806&lt;&gt;"", $P806&lt;&gt;"...", $P806&lt;&gt;"입력오류", ISNUMBER(FIND(INDEX($T$2:$T$7,$U$1),$P806))),
        IF(
            $U$17="기타", AND($P806&lt;&gt;"", $P806&lt;&gt;"...", $P806&lt;&gt;"입력오류", NOT(ISNUMBER(FIND($T$21:$T$34,$P806)))),
            AND($P806&lt;&gt;"", $P806&lt;&gt;"...", $P806&lt;&gt;"입력오류", $T$19=$P806)
        )
    )
)</f>
        <v>0</v>
      </c>
    </row>
    <row r="807" spans="1:17">
      <c r="A807" t="s">
        <v>699</v>
      </c>
      <c r="B807" t="s">
        <v>629</v>
      </c>
      <c r="C807" t="s">
        <v>10648</v>
      </c>
      <c r="D807" t="s">
        <v>10649</v>
      </c>
      <c r="I807">
        <f t="shared" si="37"/>
        <v>806</v>
      </c>
      <c r="J807">
        <f t="shared" si="38"/>
        <v>806</v>
      </c>
      <c r="K807">
        <f t="shared" si="36"/>
        <v>1</v>
      </c>
      <c r="L807" t="b">
        <f>COUNTIF($N$2:N807, N807)=1</f>
        <v>1</v>
      </c>
      <c r="M807" s="37">
        <f>IF( $Q807, MAX($M$1:M806)+1, 0)</f>
        <v>0</v>
      </c>
      <c r="N807" t="str" cm="1">
        <f t="array" ref="N807">INDEX($A$9:$F$1048576, $J807, $K807 )</f>
        <v>56135</v>
      </c>
      <c r="O807" t="str" cm="1">
        <f t="array" ref="O807">INDEX($B$9:$F$1048576, $J807, $K807 )</f>
        <v>주택금융공사MBS2018-15(1-6)</v>
      </c>
      <c r="P807" t="str" cm="1">
        <f t="array" ref="P807">IF( $L807, TRIM(_xll.IMDP("IR", $G$5&amp;$N807, $G$6)), "" )</f>
        <v/>
      </c>
      <c r="Q807" t="b" cm="1">
        <f t="array" ref="Q807">IF(
    $U$1=1, AND($P807&lt;&gt;"", $P807&lt;&gt;"...", $P807&lt;&gt;"입력오류"),
    IF(
        $U$18=1, AND($P807&lt;&gt;"", $P807&lt;&gt;"...", $P807&lt;&gt;"입력오류", ISNUMBER(FIND(INDEX($T$2:$T$7,$U$1),$P807))),
        IF(
            $U$17="기타", AND($P807&lt;&gt;"", $P807&lt;&gt;"...", $P807&lt;&gt;"입력오류", NOT(ISNUMBER(FIND($T$21:$T$34,$P807)))),
            AND($P807&lt;&gt;"", $P807&lt;&gt;"...", $P807&lt;&gt;"입력오류", $T$19=$P807)
        )
    )
)</f>
        <v>0</v>
      </c>
    </row>
    <row r="808" spans="1:17">
      <c r="A808" t="s">
        <v>1614</v>
      </c>
      <c r="B808" t="s">
        <v>1615</v>
      </c>
      <c r="C808" t="s">
        <v>10650</v>
      </c>
      <c r="D808" t="s">
        <v>10651</v>
      </c>
      <c r="I808">
        <f t="shared" si="37"/>
        <v>807</v>
      </c>
      <c r="J808">
        <f t="shared" si="38"/>
        <v>807</v>
      </c>
      <c r="K808">
        <f t="shared" si="36"/>
        <v>1</v>
      </c>
      <c r="L808" t="b">
        <f>COUNTIF($N$2:N808, N808)=1</f>
        <v>1</v>
      </c>
      <c r="M808" s="37">
        <f>IF( $Q808, MAX($M$1:M807)+1, 0)</f>
        <v>0</v>
      </c>
      <c r="N808" t="str" cm="1">
        <f t="array" ref="N808">INDEX($A$9:$F$1048576, $J808, $K808 )</f>
        <v>56136</v>
      </c>
      <c r="O808" t="str" cm="1">
        <f t="array" ref="O808">INDEX($B$9:$F$1048576, $J808, $K808 )</f>
        <v>주택금융공사MBS2018-15(1-7)</v>
      </c>
      <c r="P808" t="str" cm="1">
        <f t="array" ref="P808">IF( $L808, TRIM(_xll.IMDP("IR", $G$5&amp;$N808, $G$6)), "" )</f>
        <v/>
      </c>
      <c r="Q808" t="b" cm="1">
        <f t="array" ref="Q808">IF(
    $U$1=1, AND($P808&lt;&gt;"", $P808&lt;&gt;"...", $P808&lt;&gt;"입력오류"),
    IF(
        $U$18=1, AND($P808&lt;&gt;"", $P808&lt;&gt;"...", $P808&lt;&gt;"입력오류", ISNUMBER(FIND(INDEX($T$2:$T$7,$U$1),$P808))),
        IF(
            $U$17="기타", AND($P808&lt;&gt;"", $P808&lt;&gt;"...", $P808&lt;&gt;"입력오류", NOT(ISNUMBER(FIND($T$21:$T$34,$P808)))),
            AND($P808&lt;&gt;"", $P808&lt;&gt;"...", $P808&lt;&gt;"입력오류", $T$19=$P808)
        )
    )
)</f>
        <v>0</v>
      </c>
    </row>
    <row r="809" spans="1:17">
      <c r="A809" t="s">
        <v>5688</v>
      </c>
      <c r="B809" t="s">
        <v>5689</v>
      </c>
      <c r="C809" t="s">
        <v>10652</v>
      </c>
      <c r="D809" t="s">
        <v>10653</v>
      </c>
      <c r="I809">
        <f t="shared" si="37"/>
        <v>808</v>
      </c>
      <c r="J809">
        <f t="shared" si="38"/>
        <v>808</v>
      </c>
      <c r="K809">
        <f t="shared" si="36"/>
        <v>1</v>
      </c>
      <c r="L809" t="b">
        <f>COUNTIF($N$2:N809, N809)=1</f>
        <v>1</v>
      </c>
      <c r="M809" s="37">
        <f>IF( $Q809, MAX($M$1:M808)+1, 0)</f>
        <v>0</v>
      </c>
      <c r="N809" t="str" cm="1">
        <f t="array" ref="N809">INDEX($A$9:$F$1048576, $J809, $K809 )</f>
        <v>56137</v>
      </c>
      <c r="O809" t="str" cm="1">
        <f t="array" ref="O809">INDEX($B$9:$F$1048576, $J809, $K809 )</f>
        <v>주택금융공사MBS2018-15(1-8)</v>
      </c>
      <c r="P809" t="str" cm="1">
        <f t="array" ref="P809">IF( $L809, TRIM(_xll.IMDP("IR", $G$5&amp;$N809, $G$6)), "" )</f>
        <v/>
      </c>
      <c r="Q809" t="b" cm="1">
        <f t="array" ref="Q809">IF(
    $U$1=1, AND($P809&lt;&gt;"", $P809&lt;&gt;"...", $P809&lt;&gt;"입력오류"),
    IF(
        $U$18=1, AND($P809&lt;&gt;"", $P809&lt;&gt;"...", $P809&lt;&gt;"입력오류", ISNUMBER(FIND(INDEX($T$2:$T$7,$U$1),$P809))),
        IF(
            $U$17="기타", AND($P809&lt;&gt;"", $P809&lt;&gt;"...", $P809&lt;&gt;"입력오류", NOT(ISNUMBER(FIND($T$21:$T$34,$P809)))),
            AND($P809&lt;&gt;"", $P809&lt;&gt;"...", $P809&lt;&gt;"입력오류", $T$19=$P809)
        )
    )
)</f>
        <v>0</v>
      </c>
    </row>
    <row r="810" spans="1:17">
      <c r="A810" t="s">
        <v>5690</v>
      </c>
      <c r="B810" t="s">
        <v>5691</v>
      </c>
      <c r="C810" t="s">
        <v>10654</v>
      </c>
      <c r="D810" t="s">
        <v>10655</v>
      </c>
      <c r="I810">
        <f t="shared" si="37"/>
        <v>809</v>
      </c>
      <c r="J810">
        <f t="shared" si="38"/>
        <v>809</v>
      </c>
      <c r="K810">
        <f t="shared" si="36"/>
        <v>1</v>
      </c>
      <c r="L810" t="b">
        <f>COUNTIF($N$2:N810, N810)=1</f>
        <v>1</v>
      </c>
      <c r="M810" s="37">
        <f>IF( $Q810, MAX($M$1:M809)+1, 0)</f>
        <v>317</v>
      </c>
      <c r="N810" t="str" cm="1">
        <f t="array" ref="N810">INDEX($A$9:$F$1048576, $J810, $K810 )</f>
        <v>56200</v>
      </c>
      <c r="O810" t="str" cm="1">
        <f t="array" ref="O810">INDEX($B$9:$F$1048576, $J810, $K810 )</f>
        <v>효성화학</v>
      </c>
      <c r="P810" t="str" cm="1">
        <f t="array" ref="P810">IF( $L810, TRIM(_xll.IMDP("IR", $G$5&amp;$N810, $G$6)), "" )</f>
        <v>공모/무보증BBB+</v>
      </c>
      <c r="Q810" t="b" cm="1">
        <f t="array" ref="Q810">IF(
    $U$1=1, AND($P810&lt;&gt;"", $P810&lt;&gt;"...", $P810&lt;&gt;"입력오류"),
    IF(
        $U$18=1, AND($P810&lt;&gt;"", $P810&lt;&gt;"...", $P810&lt;&gt;"입력오류", ISNUMBER(FIND(INDEX($T$2:$T$7,$U$1),$P810))),
        IF(
            $U$17="기타", AND($P810&lt;&gt;"", $P810&lt;&gt;"...", $P810&lt;&gt;"입력오류", NOT(ISNUMBER(FIND($T$21:$T$34,$P810)))),
            AND($P810&lt;&gt;"", $P810&lt;&gt;"...", $P810&lt;&gt;"입력오류", $T$19=$P810)
        )
    )
)</f>
        <v>1</v>
      </c>
    </row>
    <row r="811" spans="1:17">
      <c r="A811" t="s">
        <v>5692</v>
      </c>
      <c r="B811" t="s">
        <v>5693</v>
      </c>
      <c r="C811" t="s">
        <v>10656</v>
      </c>
      <c r="D811" t="s">
        <v>10657</v>
      </c>
      <c r="I811">
        <f t="shared" si="37"/>
        <v>810</v>
      </c>
      <c r="J811">
        <f t="shared" si="38"/>
        <v>810</v>
      </c>
      <c r="K811">
        <f t="shared" si="36"/>
        <v>1</v>
      </c>
      <c r="L811" t="b">
        <f>COUNTIF($N$2:N811, N811)=1</f>
        <v>1</v>
      </c>
      <c r="M811" s="37">
        <f>IF( $Q811, MAX($M$1:M810)+1, 0)</f>
        <v>318</v>
      </c>
      <c r="N811" t="str" cm="1">
        <f t="array" ref="N811">INDEX($A$9:$F$1048576, $J811, $K811 )</f>
        <v>56216</v>
      </c>
      <c r="O811" t="str" cm="1">
        <f t="array" ref="O811">INDEX($B$9:$F$1048576, $J811, $K811 )</f>
        <v>효성중공업</v>
      </c>
      <c r="P811" t="str" cm="1">
        <f t="array" ref="P811">IF( $L811, TRIM(_xll.IMDP("IR", $G$5&amp;$N811, $G$6)), "" )</f>
        <v>공모/무보증A0</v>
      </c>
      <c r="Q811" t="b" cm="1">
        <f t="array" ref="Q811">IF(
    $U$1=1, AND($P811&lt;&gt;"", $P811&lt;&gt;"...", $P811&lt;&gt;"입력오류"),
    IF(
        $U$18=1, AND($P811&lt;&gt;"", $P811&lt;&gt;"...", $P811&lt;&gt;"입력오류", ISNUMBER(FIND(INDEX($T$2:$T$7,$U$1),$P811))),
        IF(
            $U$17="기타", AND($P811&lt;&gt;"", $P811&lt;&gt;"...", $P811&lt;&gt;"입력오류", NOT(ISNUMBER(FIND($T$21:$T$34,$P811)))),
            AND($P811&lt;&gt;"", $P811&lt;&gt;"...", $P811&lt;&gt;"입력오류", $T$19=$P811)
        )
    )
)</f>
        <v>1</v>
      </c>
    </row>
    <row r="812" spans="1:17">
      <c r="A812" t="s">
        <v>5694</v>
      </c>
      <c r="B812" t="s">
        <v>5695</v>
      </c>
      <c r="C812" t="s">
        <v>10658</v>
      </c>
      <c r="D812" t="s">
        <v>10659</v>
      </c>
      <c r="I812">
        <f t="shared" si="37"/>
        <v>811</v>
      </c>
      <c r="J812">
        <f t="shared" si="38"/>
        <v>811</v>
      </c>
      <c r="K812">
        <f t="shared" si="36"/>
        <v>1</v>
      </c>
      <c r="L812" t="b">
        <f>COUNTIF($N$2:N812, N812)=1</f>
        <v>1</v>
      </c>
      <c r="M812" s="37">
        <f>IF( $Q812, MAX($M$1:M811)+1, 0)</f>
        <v>319</v>
      </c>
      <c r="N812" t="str" cm="1">
        <f t="array" ref="N812">INDEX($A$9:$F$1048576, $J812, $K812 )</f>
        <v>56217</v>
      </c>
      <c r="O812" t="str" cm="1">
        <f t="array" ref="O812">INDEX($B$9:$F$1048576, $J812, $K812 )</f>
        <v>효성첨단소재</v>
      </c>
      <c r="P812" t="str" cm="1">
        <f t="array" ref="P812">IF( $L812, TRIM(_xll.IMDP("IR", $G$5&amp;$N812, $G$6)), "" )</f>
        <v>공모/무보증A0</v>
      </c>
      <c r="Q812" t="b" cm="1">
        <f t="array" ref="Q812">IF(
    $U$1=1, AND($P812&lt;&gt;"", $P812&lt;&gt;"...", $P812&lt;&gt;"입력오류"),
    IF(
        $U$18=1, AND($P812&lt;&gt;"", $P812&lt;&gt;"...", $P812&lt;&gt;"입력오류", ISNUMBER(FIND(INDEX($T$2:$T$7,$U$1),$P812))),
        IF(
            $U$17="기타", AND($P812&lt;&gt;"", $P812&lt;&gt;"...", $P812&lt;&gt;"입력오류", NOT(ISNUMBER(FIND($T$21:$T$34,$P812)))),
            AND($P812&lt;&gt;"", $P812&lt;&gt;"...", $P812&lt;&gt;"입력오류", $T$19=$P812)
        )
    )
)</f>
        <v>1</v>
      </c>
    </row>
    <row r="813" spans="1:17">
      <c r="A813" t="s">
        <v>5696</v>
      </c>
      <c r="B813" t="s">
        <v>5697</v>
      </c>
      <c r="C813" t="s">
        <v>10660</v>
      </c>
      <c r="D813" t="s">
        <v>10661</v>
      </c>
      <c r="I813">
        <f t="shared" si="37"/>
        <v>812</v>
      </c>
      <c r="J813">
        <f t="shared" si="38"/>
        <v>812</v>
      </c>
      <c r="K813">
        <f t="shared" si="36"/>
        <v>1</v>
      </c>
      <c r="L813" t="b">
        <f>COUNTIF($N$2:N813, N813)=1</f>
        <v>1</v>
      </c>
      <c r="M813" s="37">
        <f>IF( $Q813, MAX($M$1:M812)+1, 0)</f>
        <v>0</v>
      </c>
      <c r="N813" t="str" cm="1">
        <f t="array" ref="N813">INDEX($A$9:$F$1048576, $J813, $K813 )</f>
        <v>56262</v>
      </c>
      <c r="O813" t="str" cm="1">
        <f t="array" ref="O813">INDEX($B$9:$F$1048576, $J813, $K813 )</f>
        <v>주택금융공사MBS2018-16(1-3)</v>
      </c>
      <c r="P813" t="str" cm="1">
        <f t="array" ref="P813">IF( $L813, TRIM(_xll.IMDP("IR", $G$5&amp;$N813, $G$6)), "" )</f>
        <v/>
      </c>
      <c r="Q813" t="b" cm="1">
        <f t="array" ref="Q813">IF(
    $U$1=1, AND($P813&lt;&gt;"", $P813&lt;&gt;"...", $P813&lt;&gt;"입력오류"),
    IF(
        $U$18=1, AND($P813&lt;&gt;"", $P813&lt;&gt;"...", $P813&lt;&gt;"입력오류", ISNUMBER(FIND(INDEX($T$2:$T$7,$U$1),$P813))),
        IF(
            $U$17="기타", AND($P813&lt;&gt;"", $P813&lt;&gt;"...", $P813&lt;&gt;"입력오류", NOT(ISNUMBER(FIND($T$21:$T$34,$P813)))),
            AND($P813&lt;&gt;"", $P813&lt;&gt;"...", $P813&lt;&gt;"입력오류", $T$19=$P813)
        )
    )
)</f>
        <v>0</v>
      </c>
    </row>
    <row r="814" spans="1:17">
      <c r="A814" t="s">
        <v>5698</v>
      </c>
      <c r="B814" t="s">
        <v>5699</v>
      </c>
      <c r="C814" t="s">
        <v>10662</v>
      </c>
      <c r="D814" t="s">
        <v>10663</v>
      </c>
      <c r="I814">
        <f t="shared" si="37"/>
        <v>813</v>
      </c>
      <c r="J814">
        <f t="shared" si="38"/>
        <v>813</v>
      </c>
      <c r="K814">
        <f t="shared" si="36"/>
        <v>1</v>
      </c>
      <c r="L814" t="b">
        <f>COUNTIF($N$2:N814, N814)=1</f>
        <v>1</v>
      </c>
      <c r="M814" s="37">
        <f>IF( $Q814, MAX($M$1:M813)+1, 0)</f>
        <v>0</v>
      </c>
      <c r="N814" t="str" cm="1">
        <f t="array" ref="N814">INDEX($A$9:$F$1048576, $J814, $K814 )</f>
        <v>56263</v>
      </c>
      <c r="O814" t="str" cm="1">
        <f t="array" ref="O814">INDEX($B$9:$F$1048576, $J814, $K814 )</f>
        <v>주택금융공사MBS2018-16(1-4)</v>
      </c>
      <c r="P814" t="str" cm="1">
        <f t="array" ref="P814">IF( $L814, TRIM(_xll.IMDP("IR", $G$5&amp;$N814, $G$6)), "" )</f>
        <v/>
      </c>
      <c r="Q814" t="b" cm="1">
        <f t="array" ref="Q814">IF(
    $U$1=1, AND($P814&lt;&gt;"", $P814&lt;&gt;"...", $P814&lt;&gt;"입력오류"),
    IF(
        $U$18=1, AND($P814&lt;&gt;"", $P814&lt;&gt;"...", $P814&lt;&gt;"입력오류", ISNUMBER(FIND(INDEX($T$2:$T$7,$U$1),$P814))),
        IF(
            $U$17="기타", AND($P814&lt;&gt;"", $P814&lt;&gt;"...", $P814&lt;&gt;"입력오류", NOT(ISNUMBER(FIND($T$21:$T$34,$P814)))),
            AND($P814&lt;&gt;"", $P814&lt;&gt;"...", $P814&lt;&gt;"입력오류", $T$19=$P814)
        )
    )
)</f>
        <v>0</v>
      </c>
    </row>
    <row r="815" spans="1:17">
      <c r="A815" t="s">
        <v>5700</v>
      </c>
      <c r="B815" t="s">
        <v>5701</v>
      </c>
      <c r="C815" t="s">
        <v>10664</v>
      </c>
      <c r="D815" t="s">
        <v>10665</v>
      </c>
      <c r="I815">
        <f t="shared" si="37"/>
        <v>814</v>
      </c>
      <c r="J815">
        <f t="shared" si="38"/>
        <v>814</v>
      </c>
      <c r="K815">
        <f t="shared" si="36"/>
        <v>1</v>
      </c>
      <c r="L815" t="b">
        <f>COUNTIF($N$2:N815, N815)=1</f>
        <v>1</v>
      </c>
      <c r="M815" s="37">
        <f>IF( $Q815, MAX($M$1:M814)+1, 0)</f>
        <v>0</v>
      </c>
      <c r="N815" t="str" cm="1">
        <f t="array" ref="N815">INDEX($A$9:$F$1048576, $J815, $K815 )</f>
        <v>56360</v>
      </c>
      <c r="O815" t="str" cm="1">
        <f t="array" ref="O815">INDEX($B$9:$F$1048576, $J815, $K815 )</f>
        <v>주택금융공사MBS2018-17(1-5)</v>
      </c>
      <c r="P815" t="str" cm="1">
        <f t="array" ref="P815">IF( $L815, TRIM(_xll.IMDP("IR", $G$5&amp;$N815, $G$6)), "" )</f>
        <v/>
      </c>
      <c r="Q815" t="b" cm="1">
        <f t="array" ref="Q815">IF(
    $U$1=1, AND($P815&lt;&gt;"", $P815&lt;&gt;"...", $P815&lt;&gt;"입력오류"),
    IF(
        $U$18=1, AND($P815&lt;&gt;"", $P815&lt;&gt;"...", $P815&lt;&gt;"입력오류", ISNUMBER(FIND(INDEX($T$2:$T$7,$U$1),$P815))),
        IF(
            $U$17="기타", AND($P815&lt;&gt;"", $P815&lt;&gt;"...", $P815&lt;&gt;"입력오류", NOT(ISNUMBER(FIND($T$21:$T$34,$P815)))),
            AND($P815&lt;&gt;"", $P815&lt;&gt;"...", $P815&lt;&gt;"입력오류", $T$19=$P815)
        )
    )
)</f>
        <v>0</v>
      </c>
    </row>
    <row r="816" spans="1:17">
      <c r="A816" t="s">
        <v>5702</v>
      </c>
      <c r="B816" t="s">
        <v>5703</v>
      </c>
      <c r="C816" t="s">
        <v>10666</v>
      </c>
      <c r="D816" t="s">
        <v>10667</v>
      </c>
      <c r="I816">
        <f t="shared" si="37"/>
        <v>815</v>
      </c>
      <c r="J816">
        <f t="shared" si="38"/>
        <v>815</v>
      </c>
      <c r="K816">
        <f t="shared" si="36"/>
        <v>1</v>
      </c>
      <c r="L816" t="b">
        <f>COUNTIF($N$2:N816, N816)=1</f>
        <v>1</v>
      </c>
      <c r="M816" s="37">
        <f>IF( $Q816, MAX($M$1:M815)+1, 0)</f>
        <v>0</v>
      </c>
      <c r="N816" t="str" cm="1">
        <f t="array" ref="N816">INDEX($A$9:$F$1048576, $J816, $K816 )</f>
        <v>56361</v>
      </c>
      <c r="O816" t="str" cm="1">
        <f t="array" ref="O816">INDEX($B$9:$F$1048576, $J816, $K816 )</f>
        <v>주택금융공사MBS2018-17(1-6)</v>
      </c>
      <c r="P816" t="str" cm="1">
        <f t="array" ref="P816">IF( $L816, TRIM(_xll.IMDP("IR", $G$5&amp;$N816, $G$6)), "" )</f>
        <v/>
      </c>
      <c r="Q816" t="b" cm="1">
        <f t="array" ref="Q816">IF(
    $U$1=1, AND($P816&lt;&gt;"", $P816&lt;&gt;"...", $P816&lt;&gt;"입력오류"),
    IF(
        $U$18=1, AND($P816&lt;&gt;"", $P816&lt;&gt;"...", $P816&lt;&gt;"입력오류", ISNUMBER(FIND(INDEX($T$2:$T$7,$U$1),$P816))),
        IF(
            $U$17="기타", AND($P816&lt;&gt;"", $P816&lt;&gt;"...", $P816&lt;&gt;"입력오류", NOT(ISNUMBER(FIND($T$21:$T$34,$P816)))),
            AND($P816&lt;&gt;"", $P816&lt;&gt;"...", $P816&lt;&gt;"입력오류", $T$19=$P816)
        )
    )
)</f>
        <v>0</v>
      </c>
    </row>
    <row r="817" spans="1:17">
      <c r="A817" t="s">
        <v>700</v>
      </c>
      <c r="B817" t="s">
        <v>630</v>
      </c>
      <c r="C817" t="s">
        <v>10668</v>
      </c>
      <c r="D817" t="s">
        <v>10669</v>
      </c>
      <c r="I817">
        <f t="shared" si="37"/>
        <v>816</v>
      </c>
      <c r="J817">
        <f t="shared" si="38"/>
        <v>816</v>
      </c>
      <c r="K817">
        <f t="shared" si="36"/>
        <v>1</v>
      </c>
      <c r="L817" t="b">
        <f>COUNTIF($N$2:N817, N817)=1</f>
        <v>1</v>
      </c>
      <c r="M817" s="37">
        <f>IF( $Q817, MAX($M$1:M816)+1, 0)</f>
        <v>0</v>
      </c>
      <c r="N817" t="str" cm="1">
        <f t="array" ref="N817">INDEX($A$9:$F$1048576, $J817, $K817 )</f>
        <v>56362</v>
      </c>
      <c r="O817" t="str" cm="1">
        <f t="array" ref="O817">INDEX($B$9:$F$1048576, $J817, $K817 )</f>
        <v>주택금융공사MBS2018-17(1-7)</v>
      </c>
      <c r="P817" t="str" cm="1">
        <f t="array" ref="P817">IF( $L817, TRIM(_xll.IMDP("IR", $G$5&amp;$N817, $G$6)), "" )</f>
        <v/>
      </c>
      <c r="Q817" t="b" cm="1">
        <f t="array" ref="Q817">IF(
    $U$1=1, AND($P817&lt;&gt;"", $P817&lt;&gt;"...", $P817&lt;&gt;"입력오류"),
    IF(
        $U$18=1, AND($P817&lt;&gt;"", $P817&lt;&gt;"...", $P817&lt;&gt;"입력오류", ISNUMBER(FIND(INDEX($T$2:$T$7,$U$1),$P817))),
        IF(
            $U$17="기타", AND($P817&lt;&gt;"", $P817&lt;&gt;"...", $P817&lt;&gt;"입력오류", NOT(ISNUMBER(FIND($T$21:$T$34,$P817)))),
            AND($P817&lt;&gt;"", $P817&lt;&gt;"...", $P817&lt;&gt;"입력오류", $T$19=$P817)
        )
    )
)</f>
        <v>0</v>
      </c>
    </row>
    <row r="818" spans="1:17">
      <c r="A818" t="s">
        <v>701</v>
      </c>
      <c r="B818" t="s">
        <v>631</v>
      </c>
      <c r="C818" t="s">
        <v>10670</v>
      </c>
      <c r="D818" t="s">
        <v>10671</v>
      </c>
      <c r="I818">
        <f t="shared" si="37"/>
        <v>817</v>
      </c>
      <c r="J818">
        <f t="shared" si="38"/>
        <v>817</v>
      </c>
      <c r="K818">
        <f t="shared" si="36"/>
        <v>1</v>
      </c>
      <c r="L818" t="b">
        <f>COUNTIF($N$2:N818, N818)=1</f>
        <v>1</v>
      </c>
      <c r="M818" s="37">
        <f>IF( $Q818, MAX($M$1:M817)+1, 0)</f>
        <v>0</v>
      </c>
      <c r="N818" t="str" cm="1">
        <f t="array" ref="N818">INDEX($A$9:$F$1048576, $J818, $K818 )</f>
        <v>56363</v>
      </c>
      <c r="O818" t="str" cm="1">
        <f t="array" ref="O818">INDEX($B$9:$F$1048576, $J818, $K818 )</f>
        <v>주택금융공사MBS2018-17(1-8)</v>
      </c>
      <c r="P818" t="str" cm="1">
        <f t="array" ref="P818">IF( $L818, TRIM(_xll.IMDP("IR", $G$5&amp;$N818, $G$6)), "" )</f>
        <v/>
      </c>
      <c r="Q818" t="b" cm="1">
        <f t="array" ref="Q818">IF(
    $U$1=1, AND($P818&lt;&gt;"", $P818&lt;&gt;"...", $P818&lt;&gt;"입력오류"),
    IF(
        $U$18=1, AND($P818&lt;&gt;"", $P818&lt;&gt;"...", $P818&lt;&gt;"입력오류", ISNUMBER(FIND(INDEX($T$2:$T$7,$U$1),$P818))),
        IF(
            $U$17="기타", AND($P818&lt;&gt;"", $P818&lt;&gt;"...", $P818&lt;&gt;"입력오류", NOT(ISNUMBER(FIND($T$21:$T$34,$P818)))),
            AND($P818&lt;&gt;"", $P818&lt;&gt;"...", $P818&lt;&gt;"입력오류", $T$19=$P818)
        )
    )
)</f>
        <v>0</v>
      </c>
    </row>
    <row r="819" spans="1:17">
      <c r="A819" t="s">
        <v>702</v>
      </c>
      <c r="B819" t="s">
        <v>632</v>
      </c>
      <c r="C819" t="s">
        <v>10672</v>
      </c>
      <c r="D819" t="s">
        <v>10673</v>
      </c>
      <c r="I819">
        <f t="shared" si="37"/>
        <v>818</v>
      </c>
      <c r="J819">
        <f t="shared" si="38"/>
        <v>818</v>
      </c>
      <c r="K819">
        <f t="shared" si="36"/>
        <v>1</v>
      </c>
      <c r="L819" t="b">
        <f>COUNTIF($N$2:N819, N819)=1</f>
        <v>1</v>
      </c>
      <c r="M819" s="37">
        <f>IF( $Q819, MAX($M$1:M818)+1, 0)</f>
        <v>0</v>
      </c>
      <c r="N819" t="str" cm="1">
        <f t="array" ref="N819">INDEX($A$9:$F$1048576, $J819, $K819 )</f>
        <v>56427</v>
      </c>
      <c r="O819" t="str" cm="1">
        <f t="array" ref="O819">INDEX($B$9:$F$1048576, $J819, $K819 )</f>
        <v>주택금융공사MBS2018-18(1-5)</v>
      </c>
      <c r="P819" t="str" cm="1">
        <f t="array" ref="P819">IF( $L819, TRIM(_xll.IMDP("IR", $G$5&amp;$N819, $G$6)), "" )</f>
        <v/>
      </c>
      <c r="Q819" t="b" cm="1">
        <f t="array" ref="Q819">IF(
    $U$1=1, AND($P819&lt;&gt;"", $P819&lt;&gt;"...", $P819&lt;&gt;"입력오류"),
    IF(
        $U$18=1, AND($P819&lt;&gt;"", $P819&lt;&gt;"...", $P819&lt;&gt;"입력오류", ISNUMBER(FIND(INDEX($T$2:$T$7,$U$1),$P819))),
        IF(
            $U$17="기타", AND($P819&lt;&gt;"", $P819&lt;&gt;"...", $P819&lt;&gt;"입력오류", NOT(ISNUMBER(FIND($T$21:$T$34,$P819)))),
            AND($P819&lt;&gt;"", $P819&lt;&gt;"...", $P819&lt;&gt;"입력오류", $T$19=$P819)
        )
    )
)</f>
        <v>0</v>
      </c>
    </row>
    <row r="820" spans="1:17">
      <c r="A820" t="s">
        <v>5704</v>
      </c>
      <c r="B820" t="s">
        <v>5705</v>
      </c>
      <c r="C820" t="s">
        <v>10674</v>
      </c>
      <c r="D820" t="s">
        <v>10675</v>
      </c>
      <c r="I820">
        <f t="shared" si="37"/>
        <v>819</v>
      </c>
      <c r="J820">
        <f t="shared" si="38"/>
        <v>819</v>
      </c>
      <c r="K820">
        <f t="shared" si="36"/>
        <v>1</v>
      </c>
      <c r="L820" t="b">
        <f>COUNTIF($N$2:N820, N820)=1</f>
        <v>1</v>
      </c>
      <c r="M820" s="37">
        <f>IF( $Q820, MAX($M$1:M819)+1, 0)</f>
        <v>0</v>
      </c>
      <c r="N820" t="str" cm="1">
        <f t="array" ref="N820">INDEX($A$9:$F$1048576, $J820, $K820 )</f>
        <v>56428</v>
      </c>
      <c r="O820" t="str" cm="1">
        <f t="array" ref="O820">INDEX($B$9:$F$1048576, $J820, $K820 )</f>
        <v>주택금융공사MBS2018-18(1-6)</v>
      </c>
      <c r="P820" t="str" cm="1">
        <f t="array" ref="P820">IF( $L820, TRIM(_xll.IMDP("IR", $G$5&amp;$N820, $G$6)), "" )</f>
        <v/>
      </c>
      <c r="Q820" t="b" cm="1">
        <f t="array" ref="Q820">IF(
    $U$1=1, AND($P820&lt;&gt;"", $P820&lt;&gt;"...", $P820&lt;&gt;"입력오류"),
    IF(
        $U$18=1, AND($P820&lt;&gt;"", $P820&lt;&gt;"...", $P820&lt;&gt;"입력오류", ISNUMBER(FIND(INDEX($T$2:$T$7,$U$1),$P820))),
        IF(
            $U$17="기타", AND($P820&lt;&gt;"", $P820&lt;&gt;"...", $P820&lt;&gt;"입력오류", NOT(ISNUMBER(FIND($T$21:$T$34,$P820)))),
            AND($P820&lt;&gt;"", $P820&lt;&gt;"...", $P820&lt;&gt;"입력오류", $T$19=$P820)
        )
    )
)</f>
        <v>0</v>
      </c>
    </row>
    <row r="821" spans="1:17">
      <c r="A821" t="s">
        <v>5706</v>
      </c>
      <c r="B821" t="s">
        <v>5707</v>
      </c>
      <c r="C821" t="s">
        <v>10676</v>
      </c>
      <c r="D821" t="s">
        <v>10677</v>
      </c>
      <c r="I821">
        <f t="shared" si="37"/>
        <v>820</v>
      </c>
      <c r="J821">
        <f t="shared" si="38"/>
        <v>820</v>
      </c>
      <c r="K821">
        <f t="shared" si="36"/>
        <v>1</v>
      </c>
      <c r="L821" t="b">
        <f>COUNTIF($N$2:N821, N821)=1</f>
        <v>1</v>
      </c>
      <c r="M821" s="37">
        <f>IF( $Q821, MAX($M$1:M820)+1, 0)</f>
        <v>0</v>
      </c>
      <c r="N821" t="str" cm="1">
        <f t="array" ref="N821">INDEX($A$9:$F$1048576, $J821, $K821 )</f>
        <v>56429</v>
      </c>
      <c r="O821" t="str" cm="1">
        <f t="array" ref="O821">INDEX($B$9:$F$1048576, $J821, $K821 )</f>
        <v>주택금융공사MBS2018-18(1-7)</v>
      </c>
      <c r="P821" t="str" cm="1">
        <f t="array" ref="P821">IF( $L821, TRIM(_xll.IMDP("IR", $G$5&amp;$N821, $G$6)), "" )</f>
        <v/>
      </c>
      <c r="Q821" t="b" cm="1">
        <f t="array" ref="Q821">IF(
    $U$1=1, AND($P821&lt;&gt;"", $P821&lt;&gt;"...", $P821&lt;&gt;"입력오류"),
    IF(
        $U$18=1, AND($P821&lt;&gt;"", $P821&lt;&gt;"...", $P821&lt;&gt;"입력오류", ISNUMBER(FIND(INDEX($T$2:$T$7,$U$1),$P821))),
        IF(
            $U$17="기타", AND($P821&lt;&gt;"", $P821&lt;&gt;"...", $P821&lt;&gt;"입력오류", NOT(ISNUMBER(FIND($T$21:$T$34,$P821)))),
            AND($P821&lt;&gt;"", $P821&lt;&gt;"...", $P821&lt;&gt;"입력오류", $T$19=$P821)
        )
    )
)</f>
        <v>0</v>
      </c>
    </row>
    <row r="822" spans="1:17">
      <c r="A822" t="s">
        <v>1616</v>
      </c>
      <c r="B822" t="s">
        <v>1617</v>
      </c>
      <c r="C822" t="s">
        <v>10678</v>
      </c>
      <c r="D822" t="s">
        <v>10679</v>
      </c>
      <c r="I822">
        <f t="shared" si="37"/>
        <v>821</v>
      </c>
      <c r="J822">
        <f t="shared" si="38"/>
        <v>821</v>
      </c>
      <c r="K822">
        <f t="shared" si="36"/>
        <v>1</v>
      </c>
      <c r="L822" t="b">
        <f>COUNTIF($N$2:N822, N822)=1</f>
        <v>1</v>
      </c>
      <c r="M822" s="37">
        <f>IF( $Q822, MAX($M$1:M821)+1, 0)</f>
        <v>0</v>
      </c>
      <c r="N822" t="str" cm="1">
        <f t="array" ref="N822">INDEX($A$9:$F$1048576, $J822, $K822 )</f>
        <v>56430</v>
      </c>
      <c r="O822" t="str" cm="1">
        <f t="array" ref="O822">INDEX($B$9:$F$1048576, $J822, $K822 )</f>
        <v>주택금융공사MBS2018-18(1-8)</v>
      </c>
      <c r="P822" t="str" cm="1">
        <f t="array" ref="P822">IF( $L822, TRIM(_xll.IMDP("IR", $G$5&amp;$N822, $G$6)), "" )</f>
        <v/>
      </c>
      <c r="Q822" t="b" cm="1">
        <f t="array" ref="Q822">IF(
    $U$1=1, AND($P822&lt;&gt;"", $P822&lt;&gt;"...", $P822&lt;&gt;"입력오류"),
    IF(
        $U$18=1, AND($P822&lt;&gt;"", $P822&lt;&gt;"...", $P822&lt;&gt;"입력오류", ISNUMBER(FIND(INDEX($T$2:$T$7,$U$1),$P822))),
        IF(
            $U$17="기타", AND($P822&lt;&gt;"", $P822&lt;&gt;"...", $P822&lt;&gt;"입력오류", NOT(ISNUMBER(FIND($T$21:$T$34,$P822)))),
            AND($P822&lt;&gt;"", $P822&lt;&gt;"...", $P822&lt;&gt;"입력오류", $T$19=$P822)
        )
    )
)</f>
        <v>0</v>
      </c>
    </row>
    <row r="823" spans="1:17">
      <c r="A823" t="s">
        <v>1618</v>
      </c>
      <c r="B823" t="s">
        <v>1619</v>
      </c>
      <c r="C823" t="s">
        <v>10680</v>
      </c>
      <c r="D823" t="s">
        <v>10681</v>
      </c>
      <c r="I823">
        <f t="shared" si="37"/>
        <v>822</v>
      </c>
      <c r="J823">
        <f t="shared" si="38"/>
        <v>822</v>
      </c>
      <c r="K823">
        <f t="shared" si="36"/>
        <v>1</v>
      </c>
      <c r="L823" t="b">
        <f>COUNTIF($N$2:N823, N823)=1</f>
        <v>1</v>
      </c>
      <c r="M823" s="37">
        <f>IF( $Q823, MAX($M$1:M822)+1, 0)</f>
        <v>320</v>
      </c>
      <c r="N823" t="str" cm="1">
        <f t="array" ref="N823">INDEX($A$9:$F$1048576, $J823, $K823 )</f>
        <v>56434</v>
      </c>
      <c r="O823" t="str" cm="1">
        <f t="array" ref="O823">INDEX($B$9:$F$1048576, $J823, $K823 )</f>
        <v>삼양패키징</v>
      </c>
      <c r="P823" t="str" cm="1">
        <f t="array" ref="P823">IF( $L823, TRIM(_xll.IMDP("IR", $G$5&amp;$N823, $G$6)), "" )</f>
        <v>공모/무보증A-</v>
      </c>
      <c r="Q823" t="b" cm="1">
        <f t="array" ref="Q823">IF(
    $U$1=1, AND($P823&lt;&gt;"", $P823&lt;&gt;"...", $P823&lt;&gt;"입력오류"),
    IF(
        $U$18=1, AND($P823&lt;&gt;"", $P823&lt;&gt;"...", $P823&lt;&gt;"입력오류", ISNUMBER(FIND(INDEX($T$2:$T$7,$U$1),$P823))),
        IF(
            $U$17="기타", AND($P823&lt;&gt;"", $P823&lt;&gt;"...", $P823&lt;&gt;"입력오류", NOT(ISNUMBER(FIND($T$21:$T$34,$P823)))),
            AND($P823&lt;&gt;"", $P823&lt;&gt;"...", $P823&lt;&gt;"입력오류", $T$19=$P823)
        )
    )
)</f>
        <v>1</v>
      </c>
    </row>
    <row r="824" spans="1:17">
      <c r="A824" t="s">
        <v>1620</v>
      </c>
      <c r="B824" t="s">
        <v>1621</v>
      </c>
      <c r="C824" t="s">
        <v>10682</v>
      </c>
      <c r="D824" t="s">
        <v>10683</v>
      </c>
      <c r="I824">
        <f t="shared" si="37"/>
        <v>823</v>
      </c>
      <c r="J824">
        <f t="shared" si="38"/>
        <v>823</v>
      </c>
      <c r="K824">
        <f t="shared" si="36"/>
        <v>1</v>
      </c>
      <c r="L824" t="b">
        <f>COUNTIF($N$2:N824, N824)=1</f>
        <v>1</v>
      </c>
      <c r="M824" s="37">
        <f>IF( $Q824, MAX($M$1:M823)+1, 0)</f>
        <v>321</v>
      </c>
      <c r="N824" t="str" cm="1">
        <f t="array" ref="N824">INDEX($A$9:$F$1048576, $J824, $K824 )</f>
        <v>56437</v>
      </c>
      <c r="O824" t="str" cm="1">
        <f t="array" ref="O824">INDEX($B$9:$F$1048576, $J824, $K824 )</f>
        <v>한일시멘트</v>
      </c>
      <c r="P824" t="str" cm="1">
        <f t="array" ref="P824">IF( $L824, TRIM(_xll.IMDP("IR", $G$5&amp;$N824, $G$6)), "" )</f>
        <v>공모/무보증A+</v>
      </c>
      <c r="Q824" t="b" cm="1">
        <f t="array" ref="Q824">IF(
    $U$1=1, AND($P824&lt;&gt;"", $P824&lt;&gt;"...", $P824&lt;&gt;"입력오류"),
    IF(
        $U$18=1, AND($P824&lt;&gt;"", $P824&lt;&gt;"...", $P824&lt;&gt;"입력오류", ISNUMBER(FIND(INDEX($T$2:$T$7,$U$1),$P824))),
        IF(
            $U$17="기타", AND($P824&lt;&gt;"", $P824&lt;&gt;"...", $P824&lt;&gt;"입력오류", NOT(ISNUMBER(FIND($T$21:$T$34,$P824)))),
            AND($P824&lt;&gt;"", $P824&lt;&gt;"...", $P824&lt;&gt;"입력오류", $T$19=$P824)
        )
    )
)</f>
        <v>1</v>
      </c>
    </row>
    <row r="825" spans="1:17">
      <c r="A825" t="s">
        <v>1622</v>
      </c>
      <c r="B825" t="s">
        <v>1623</v>
      </c>
      <c r="C825" t="s">
        <v>10684</v>
      </c>
      <c r="D825" t="s">
        <v>10685</v>
      </c>
      <c r="I825">
        <f t="shared" si="37"/>
        <v>824</v>
      </c>
      <c r="J825">
        <f t="shared" si="38"/>
        <v>824</v>
      </c>
      <c r="K825">
        <f t="shared" si="36"/>
        <v>1</v>
      </c>
      <c r="L825" t="b">
        <f>COUNTIF($N$2:N825, N825)=1</f>
        <v>1</v>
      </c>
      <c r="M825" s="37">
        <f>IF( $Q825, MAX($M$1:M824)+1, 0)</f>
        <v>0</v>
      </c>
      <c r="N825" t="str" cm="1">
        <f t="array" ref="N825">INDEX($A$9:$F$1048576, $J825, $K825 )</f>
        <v>56438</v>
      </c>
      <c r="O825" t="str" cm="1">
        <f t="array" ref="O825">INDEX($B$9:$F$1048576, $J825, $K825 )</f>
        <v>티엠씨</v>
      </c>
      <c r="P825" t="str" cm="1">
        <f t="array" ref="P825">IF( $L825, TRIM(_xll.IMDP("IR", $G$5&amp;$N825, $G$6)), "" )</f>
        <v/>
      </c>
      <c r="Q825" t="b" cm="1">
        <f t="array" ref="Q825">IF(
    $U$1=1, AND($P825&lt;&gt;"", $P825&lt;&gt;"...", $P825&lt;&gt;"입력오류"),
    IF(
        $U$18=1, AND($P825&lt;&gt;"", $P825&lt;&gt;"...", $P825&lt;&gt;"입력오류", ISNUMBER(FIND(INDEX($T$2:$T$7,$U$1),$P825))),
        IF(
            $U$17="기타", AND($P825&lt;&gt;"", $P825&lt;&gt;"...", $P825&lt;&gt;"입력오류", NOT(ISNUMBER(FIND($T$21:$T$34,$P825)))),
            AND($P825&lt;&gt;"", $P825&lt;&gt;"...", $P825&lt;&gt;"입력오류", $T$19=$P825)
        )
    )
)</f>
        <v>0</v>
      </c>
    </row>
    <row r="826" spans="1:17">
      <c r="A826" t="s">
        <v>1624</v>
      </c>
      <c r="B826" t="s">
        <v>1625</v>
      </c>
      <c r="C826" t="s">
        <v>10686</v>
      </c>
      <c r="D826" t="s">
        <v>10687</v>
      </c>
      <c r="I826">
        <f t="shared" si="37"/>
        <v>825</v>
      </c>
      <c r="J826">
        <f t="shared" si="38"/>
        <v>825</v>
      </c>
      <c r="K826">
        <f t="shared" si="36"/>
        <v>1</v>
      </c>
      <c r="L826" t="b">
        <f>COUNTIF($N$2:N826, N826)=1</f>
        <v>1</v>
      </c>
      <c r="M826" s="37">
        <f>IF( $Q826, MAX($M$1:M825)+1, 0)</f>
        <v>322</v>
      </c>
      <c r="N826" t="str" cm="1">
        <f t="array" ref="N826">INDEX($A$9:$F$1048576, $J826, $K826 )</f>
        <v>56490</v>
      </c>
      <c r="O826" t="str" cm="1">
        <f t="array" ref="O826">INDEX($B$9:$F$1048576, $J826, $K826 )</f>
        <v>한국해양진흥공사</v>
      </c>
      <c r="P826" t="str" cm="1">
        <f t="array" ref="P826">IF( $L826, TRIM(_xll.IMDP("IR", $G$5&amp;$N826, $G$6)), "" )</f>
        <v>공사/공단채AAA</v>
      </c>
      <c r="Q826" t="b" cm="1">
        <f t="array" ref="Q826">IF(
    $U$1=1, AND($P826&lt;&gt;"", $P826&lt;&gt;"...", $P826&lt;&gt;"입력오류"),
    IF(
        $U$18=1, AND($P826&lt;&gt;"", $P826&lt;&gt;"...", $P826&lt;&gt;"입력오류", ISNUMBER(FIND(INDEX($T$2:$T$7,$U$1),$P826))),
        IF(
            $U$17="기타", AND($P826&lt;&gt;"", $P826&lt;&gt;"...", $P826&lt;&gt;"입력오류", NOT(ISNUMBER(FIND($T$21:$T$34,$P826)))),
            AND($P826&lt;&gt;"", $P826&lt;&gt;"...", $P826&lt;&gt;"입력오류", $T$19=$P826)
        )
    )
)</f>
        <v>1</v>
      </c>
    </row>
    <row r="827" spans="1:17">
      <c r="A827" t="s">
        <v>1626</v>
      </c>
      <c r="B827" t="s">
        <v>1627</v>
      </c>
      <c r="C827" t="s">
        <v>10688</v>
      </c>
      <c r="D827" t="s">
        <v>3247</v>
      </c>
      <c r="I827">
        <f t="shared" si="37"/>
        <v>826</v>
      </c>
      <c r="J827">
        <f t="shared" si="38"/>
        <v>826</v>
      </c>
      <c r="K827">
        <f t="shared" si="36"/>
        <v>1</v>
      </c>
      <c r="L827" t="b">
        <f>COUNTIF($N$2:N827, N827)=1</f>
        <v>1</v>
      </c>
      <c r="M827" s="37">
        <f>IF( $Q827, MAX($M$1:M826)+1, 0)</f>
        <v>0</v>
      </c>
      <c r="N827" t="str" cm="1">
        <f t="array" ref="N827">INDEX($A$9:$F$1048576, $J827, $K827 )</f>
        <v>56496</v>
      </c>
      <c r="O827" t="str" cm="1">
        <f t="array" ref="O827">INDEX($B$9:$F$1048576, $J827, $K827 )</f>
        <v>주택금융공사MBS2018-19(1-5)</v>
      </c>
      <c r="P827" t="str" cm="1">
        <f t="array" ref="P827">IF( $L827, TRIM(_xll.IMDP("IR", $G$5&amp;$N827, $G$6)), "" )</f>
        <v/>
      </c>
      <c r="Q827" t="b" cm="1">
        <f t="array" ref="Q827">IF(
    $U$1=1, AND($P827&lt;&gt;"", $P827&lt;&gt;"...", $P827&lt;&gt;"입력오류"),
    IF(
        $U$18=1, AND($P827&lt;&gt;"", $P827&lt;&gt;"...", $P827&lt;&gt;"입력오류", ISNUMBER(FIND(INDEX($T$2:$T$7,$U$1),$P827))),
        IF(
            $U$17="기타", AND($P827&lt;&gt;"", $P827&lt;&gt;"...", $P827&lt;&gt;"입력오류", NOT(ISNUMBER(FIND($T$21:$T$34,$P827)))),
            AND($P827&lt;&gt;"", $P827&lt;&gt;"...", $P827&lt;&gt;"입력오류", $T$19=$P827)
        )
    )
)</f>
        <v>0</v>
      </c>
    </row>
    <row r="828" spans="1:17">
      <c r="A828" t="s">
        <v>1628</v>
      </c>
      <c r="B828" t="s">
        <v>1629</v>
      </c>
      <c r="C828" t="s">
        <v>10689</v>
      </c>
      <c r="D828" t="s">
        <v>3267</v>
      </c>
      <c r="I828">
        <f t="shared" si="37"/>
        <v>827</v>
      </c>
      <c r="J828">
        <f t="shared" si="38"/>
        <v>827</v>
      </c>
      <c r="K828">
        <f t="shared" si="36"/>
        <v>1</v>
      </c>
      <c r="L828" t="b">
        <f>COUNTIF($N$2:N828, N828)=1</f>
        <v>1</v>
      </c>
      <c r="M828" s="37">
        <f>IF( $Q828, MAX($M$1:M827)+1, 0)</f>
        <v>0</v>
      </c>
      <c r="N828" t="str" cm="1">
        <f t="array" ref="N828">INDEX($A$9:$F$1048576, $J828, $K828 )</f>
        <v>56497</v>
      </c>
      <c r="O828" t="str" cm="1">
        <f t="array" ref="O828">INDEX($B$9:$F$1048576, $J828, $K828 )</f>
        <v>주택금융공사MBS2018-19(1-6)</v>
      </c>
      <c r="P828" t="str" cm="1">
        <f t="array" ref="P828">IF( $L828, TRIM(_xll.IMDP("IR", $G$5&amp;$N828, $G$6)), "" )</f>
        <v/>
      </c>
      <c r="Q828" t="b" cm="1">
        <f t="array" ref="Q828">IF(
    $U$1=1, AND($P828&lt;&gt;"", $P828&lt;&gt;"...", $P828&lt;&gt;"입력오류"),
    IF(
        $U$18=1, AND($P828&lt;&gt;"", $P828&lt;&gt;"...", $P828&lt;&gt;"입력오류", ISNUMBER(FIND(INDEX($T$2:$T$7,$U$1),$P828))),
        IF(
            $U$17="기타", AND($P828&lt;&gt;"", $P828&lt;&gt;"...", $P828&lt;&gt;"입력오류", NOT(ISNUMBER(FIND($T$21:$T$34,$P828)))),
            AND($P828&lt;&gt;"", $P828&lt;&gt;"...", $P828&lt;&gt;"입력오류", $T$19=$P828)
        )
    )
)</f>
        <v>0</v>
      </c>
    </row>
    <row r="829" spans="1:17">
      <c r="A829" t="s">
        <v>1630</v>
      </c>
      <c r="B829" t="s">
        <v>1631</v>
      </c>
      <c r="C829" t="s">
        <v>10690</v>
      </c>
      <c r="D829" t="s">
        <v>10691</v>
      </c>
      <c r="I829">
        <f t="shared" si="37"/>
        <v>828</v>
      </c>
      <c r="J829">
        <f t="shared" si="38"/>
        <v>828</v>
      </c>
      <c r="K829">
        <f t="shared" si="36"/>
        <v>1</v>
      </c>
      <c r="L829" t="b">
        <f>COUNTIF($N$2:N829, N829)=1</f>
        <v>1</v>
      </c>
      <c r="M829" s="37">
        <f>IF( $Q829, MAX($M$1:M828)+1, 0)</f>
        <v>0</v>
      </c>
      <c r="N829" t="str" cm="1">
        <f t="array" ref="N829">INDEX($A$9:$F$1048576, $J829, $K829 )</f>
        <v>56498</v>
      </c>
      <c r="O829" t="str" cm="1">
        <f t="array" ref="O829">INDEX($B$9:$F$1048576, $J829, $K829 )</f>
        <v>주택금융공사MBS2018-19(1-7)</v>
      </c>
      <c r="P829" t="str" cm="1">
        <f t="array" ref="P829">IF( $L829, TRIM(_xll.IMDP("IR", $G$5&amp;$N829, $G$6)), "" )</f>
        <v/>
      </c>
      <c r="Q829" t="b" cm="1">
        <f t="array" ref="Q829">IF(
    $U$1=1, AND($P829&lt;&gt;"", $P829&lt;&gt;"...", $P829&lt;&gt;"입력오류"),
    IF(
        $U$18=1, AND($P829&lt;&gt;"", $P829&lt;&gt;"...", $P829&lt;&gt;"입력오류", ISNUMBER(FIND(INDEX($T$2:$T$7,$U$1),$P829))),
        IF(
            $U$17="기타", AND($P829&lt;&gt;"", $P829&lt;&gt;"...", $P829&lt;&gt;"입력오류", NOT(ISNUMBER(FIND($T$21:$T$34,$P829)))),
            AND($P829&lt;&gt;"", $P829&lt;&gt;"...", $P829&lt;&gt;"입력오류", $T$19=$P829)
        )
    )
)</f>
        <v>0</v>
      </c>
    </row>
    <row r="830" spans="1:17">
      <c r="A830" t="s">
        <v>703</v>
      </c>
      <c r="B830" t="s">
        <v>633</v>
      </c>
      <c r="C830" t="s">
        <v>10692</v>
      </c>
      <c r="D830" t="s">
        <v>3295</v>
      </c>
      <c r="I830">
        <f t="shared" si="37"/>
        <v>829</v>
      </c>
      <c r="J830">
        <f t="shared" si="38"/>
        <v>829</v>
      </c>
      <c r="K830">
        <f t="shared" si="36"/>
        <v>1</v>
      </c>
      <c r="L830" t="b">
        <f>COUNTIF($N$2:N830, N830)=1</f>
        <v>1</v>
      </c>
      <c r="M830" s="37">
        <f>IF( $Q830, MAX($M$1:M829)+1, 0)</f>
        <v>0</v>
      </c>
      <c r="N830" t="str" cm="1">
        <f t="array" ref="N830">INDEX($A$9:$F$1048576, $J830, $K830 )</f>
        <v>56499</v>
      </c>
      <c r="O830" t="str" cm="1">
        <f t="array" ref="O830">INDEX($B$9:$F$1048576, $J830, $K830 )</f>
        <v>주택금융공사MBS2018-19(1-8)</v>
      </c>
      <c r="P830" t="str" cm="1">
        <f t="array" ref="P830">IF( $L830, TRIM(_xll.IMDP("IR", $G$5&amp;$N830, $G$6)), "" )</f>
        <v/>
      </c>
      <c r="Q830" t="b" cm="1">
        <f t="array" ref="Q830">IF(
    $U$1=1, AND($P830&lt;&gt;"", $P830&lt;&gt;"...", $P830&lt;&gt;"입력오류"),
    IF(
        $U$18=1, AND($P830&lt;&gt;"", $P830&lt;&gt;"...", $P830&lt;&gt;"입력오류", ISNUMBER(FIND(INDEX($T$2:$T$7,$U$1),$P830))),
        IF(
            $U$17="기타", AND($P830&lt;&gt;"", $P830&lt;&gt;"...", $P830&lt;&gt;"입력오류", NOT(ISNUMBER(FIND($T$21:$T$34,$P830)))),
            AND($P830&lt;&gt;"", $P830&lt;&gt;"...", $P830&lt;&gt;"입력오류", $T$19=$P830)
        )
    )
)</f>
        <v>0</v>
      </c>
    </row>
    <row r="831" spans="1:17">
      <c r="A831" t="s">
        <v>1632</v>
      </c>
      <c r="B831" t="s">
        <v>1633</v>
      </c>
      <c r="C831" t="s">
        <v>10693</v>
      </c>
      <c r="D831" t="s">
        <v>10694</v>
      </c>
      <c r="I831">
        <f t="shared" si="37"/>
        <v>830</v>
      </c>
      <c r="J831">
        <f t="shared" si="38"/>
        <v>830</v>
      </c>
      <c r="K831">
        <f t="shared" si="36"/>
        <v>1</v>
      </c>
      <c r="L831" t="b">
        <f>COUNTIF($N$2:N831, N831)=1</f>
        <v>1</v>
      </c>
      <c r="M831" s="37">
        <f>IF( $Q831, MAX($M$1:M830)+1, 0)</f>
        <v>0</v>
      </c>
      <c r="N831" t="str" cm="1">
        <f t="array" ref="N831">INDEX($A$9:$F$1048576, $J831, $K831 )</f>
        <v>56510</v>
      </c>
      <c r="O831" t="str" cm="1">
        <f t="array" ref="O831">INDEX($B$9:$F$1048576, $J831, $K831 )</f>
        <v>엠앤엠송림초임대주택유동화전문</v>
      </c>
      <c r="P831" t="str" cm="1">
        <f t="array" ref="P831">IF( $L831, TRIM(_xll.IMDP("IR", $G$5&amp;$N831, $G$6)), "" )</f>
        <v/>
      </c>
      <c r="Q831" t="b" cm="1">
        <f t="array" ref="Q831">IF(
    $U$1=1, AND($P831&lt;&gt;"", $P831&lt;&gt;"...", $P831&lt;&gt;"입력오류"),
    IF(
        $U$18=1, AND($P831&lt;&gt;"", $P831&lt;&gt;"...", $P831&lt;&gt;"입력오류", ISNUMBER(FIND(INDEX($T$2:$T$7,$U$1),$P831))),
        IF(
            $U$17="기타", AND($P831&lt;&gt;"", $P831&lt;&gt;"...", $P831&lt;&gt;"입력오류", NOT(ISNUMBER(FIND($T$21:$T$34,$P831)))),
            AND($P831&lt;&gt;"", $P831&lt;&gt;"...", $P831&lt;&gt;"입력오류", $T$19=$P831)
        )
    )
)</f>
        <v>0</v>
      </c>
    </row>
    <row r="832" spans="1:17">
      <c r="A832" t="s">
        <v>1634</v>
      </c>
      <c r="B832" t="s">
        <v>1635</v>
      </c>
      <c r="C832" t="s">
        <v>10695</v>
      </c>
      <c r="D832" t="s">
        <v>10696</v>
      </c>
      <c r="I832">
        <f t="shared" si="37"/>
        <v>831</v>
      </c>
      <c r="J832">
        <f t="shared" si="38"/>
        <v>831</v>
      </c>
      <c r="K832">
        <f t="shared" si="36"/>
        <v>1</v>
      </c>
      <c r="L832" t="b">
        <f>COUNTIF($N$2:N832, N832)=1</f>
        <v>1</v>
      </c>
      <c r="M832" s="37">
        <f>IF( $Q832, MAX($M$1:M831)+1, 0)</f>
        <v>323</v>
      </c>
      <c r="N832" t="str" cm="1">
        <f t="array" ref="N832">INDEX($A$9:$F$1048576, $J832, $K832 )</f>
        <v>56601</v>
      </c>
      <c r="O832" t="str" cm="1">
        <f t="array" ref="O832">INDEX($B$9:$F$1048576, $J832, $K832 )</f>
        <v>김해시도시개발공사</v>
      </c>
      <c r="P832" t="str" cm="1">
        <f t="array" ref="P832">IF( $L832, TRIM(_xll.IMDP("IR", $G$5&amp;$N832, $G$6)), "" )</f>
        <v>공사/공단채AA0</v>
      </c>
      <c r="Q832" t="b" cm="1">
        <f t="array" ref="Q832">IF(
    $U$1=1, AND($P832&lt;&gt;"", $P832&lt;&gt;"...", $P832&lt;&gt;"입력오류"),
    IF(
        $U$18=1, AND($P832&lt;&gt;"", $P832&lt;&gt;"...", $P832&lt;&gt;"입력오류", ISNUMBER(FIND(INDEX($T$2:$T$7,$U$1),$P832))),
        IF(
            $U$17="기타", AND($P832&lt;&gt;"", $P832&lt;&gt;"...", $P832&lt;&gt;"입력오류", NOT(ISNUMBER(FIND($T$21:$T$34,$P832)))),
            AND($P832&lt;&gt;"", $P832&lt;&gt;"...", $P832&lt;&gt;"입력오류", $T$19=$P832)
        )
    )
)</f>
        <v>1</v>
      </c>
    </row>
    <row r="833" spans="1:17">
      <c r="A833" t="s">
        <v>704</v>
      </c>
      <c r="B833" t="s">
        <v>634</v>
      </c>
      <c r="C833" t="s">
        <v>10697</v>
      </c>
      <c r="D833" t="s">
        <v>10698</v>
      </c>
      <c r="I833">
        <f t="shared" si="37"/>
        <v>832</v>
      </c>
      <c r="J833">
        <f t="shared" si="38"/>
        <v>832</v>
      </c>
      <c r="K833">
        <f t="shared" si="36"/>
        <v>1</v>
      </c>
      <c r="L833" t="b">
        <f>COUNTIF($N$2:N833, N833)=1</f>
        <v>1</v>
      </c>
      <c r="M833" s="37">
        <f>IF( $Q833, MAX($M$1:M832)+1, 0)</f>
        <v>324</v>
      </c>
      <c r="N833" t="str" cm="1">
        <f t="array" ref="N833">INDEX($A$9:$F$1048576, $J833, $K833 )</f>
        <v>56610</v>
      </c>
      <c r="O833" t="str" cm="1">
        <f t="array" ref="O833">INDEX($B$9:$F$1048576, $J833, $K833 )</f>
        <v>세아제강</v>
      </c>
      <c r="P833" t="str" cm="1">
        <f t="array" ref="P833">IF( $L833, TRIM(_xll.IMDP("IR", $G$5&amp;$N833, $G$6)), "" )</f>
        <v>공모/무보증A+</v>
      </c>
      <c r="Q833" t="b" cm="1">
        <f t="array" ref="Q833">IF(
    $U$1=1, AND($P833&lt;&gt;"", $P833&lt;&gt;"...", $P833&lt;&gt;"입력오류"),
    IF(
        $U$18=1, AND($P833&lt;&gt;"", $P833&lt;&gt;"...", $P833&lt;&gt;"입력오류", ISNUMBER(FIND(INDEX($T$2:$T$7,$U$1),$P833))),
        IF(
            $U$17="기타", AND($P833&lt;&gt;"", $P833&lt;&gt;"...", $P833&lt;&gt;"입력오류", NOT(ISNUMBER(FIND($T$21:$T$34,$P833)))),
            AND($P833&lt;&gt;"", $P833&lt;&gt;"...", $P833&lt;&gt;"입력오류", $T$19=$P833)
        )
    )
)</f>
        <v>1</v>
      </c>
    </row>
    <row r="834" spans="1:17">
      <c r="A834" t="s">
        <v>1636</v>
      </c>
      <c r="B834" t="s">
        <v>1637</v>
      </c>
      <c r="C834" t="s">
        <v>10699</v>
      </c>
      <c r="D834" t="s">
        <v>10700</v>
      </c>
      <c r="I834">
        <f t="shared" si="37"/>
        <v>833</v>
      </c>
      <c r="J834">
        <f t="shared" si="38"/>
        <v>833</v>
      </c>
      <c r="K834">
        <f t="shared" ref="K834:K897" si="39">IF( $I834&gt;$G$4, NA(), IF($I834&gt;$G$3, 5, IF($I834&gt;$G$2, 3, 1 ) ) )</f>
        <v>1</v>
      </c>
      <c r="L834" t="b">
        <f>COUNTIF($N$2:N834, N834)=1</f>
        <v>1</v>
      </c>
      <c r="M834" s="37">
        <f>IF( $Q834, MAX($M$1:M833)+1, 0)</f>
        <v>0</v>
      </c>
      <c r="N834" t="str" cm="1">
        <f t="array" ref="N834">INDEX($A$9:$F$1048576, $J834, $K834 )</f>
        <v>56616</v>
      </c>
      <c r="O834" t="str" cm="1">
        <f t="array" ref="O834">INDEX($B$9:$F$1048576, $J834, $K834 )</f>
        <v>주택금융공사MBS2018-21(1-2)</v>
      </c>
      <c r="P834" t="str" cm="1">
        <f t="array" ref="P834">IF( $L834, TRIM(_xll.IMDP("IR", $G$5&amp;$N834, $G$6)), "" )</f>
        <v/>
      </c>
      <c r="Q834" t="b" cm="1">
        <f t="array" ref="Q834">IF(
    $U$1=1, AND($P834&lt;&gt;"", $P834&lt;&gt;"...", $P834&lt;&gt;"입력오류"),
    IF(
        $U$18=1, AND($P834&lt;&gt;"", $P834&lt;&gt;"...", $P834&lt;&gt;"입력오류", ISNUMBER(FIND(INDEX($T$2:$T$7,$U$1),$P834))),
        IF(
            $U$17="기타", AND($P834&lt;&gt;"", $P834&lt;&gt;"...", $P834&lt;&gt;"입력오류", NOT(ISNUMBER(FIND($T$21:$T$34,$P834)))),
            AND($P834&lt;&gt;"", $P834&lt;&gt;"...", $P834&lt;&gt;"입력오류", $T$19=$P834)
        )
    )
)</f>
        <v>0</v>
      </c>
    </row>
    <row r="835" spans="1:17">
      <c r="A835" t="s">
        <v>1638</v>
      </c>
      <c r="B835" t="s">
        <v>1639</v>
      </c>
      <c r="C835" t="s">
        <v>10701</v>
      </c>
      <c r="D835" t="s">
        <v>10702</v>
      </c>
      <c r="I835">
        <f t="shared" ref="I835:I898" si="40">ROW()-1</f>
        <v>834</v>
      </c>
      <c r="J835">
        <f t="shared" ref="J835:J898" si="41">IF( $I835&gt;$G$4, NA(), IF($I835&gt;$G$3, $I835-$G$3, IF($I835&gt;$G$2, $I835-$G$2, $I835 ) ) )</f>
        <v>834</v>
      </c>
      <c r="K835">
        <f t="shared" si="39"/>
        <v>1</v>
      </c>
      <c r="L835" t="b">
        <f>COUNTIF($N$2:N835, N835)=1</f>
        <v>1</v>
      </c>
      <c r="M835" s="37">
        <f>IF( $Q835, MAX($M$1:M834)+1, 0)</f>
        <v>0</v>
      </c>
      <c r="N835" t="str" cm="1">
        <f t="array" ref="N835">INDEX($A$9:$F$1048576, $J835, $K835 )</f>
        <v>56617</v>
      </c>
      <c r="O835" t="str" cm="1">
        <f t="array" ref="O835">INDEX($B$9:$F$1048576, $J835, $K835 )</f>
        <v>주택금융공사MBS2018-21(1-3)</v>
      </c>
      <c r="P835" t="str" cm="1">
        <f t="array" ref="P835">IF( $L835, TRIM(_xll.IMDP("IR", $G$5&amp;$N835, $G$6)), "" )</f>
        <v/>
      </c>
      <c r="Q835" t="b" cm="1">
        <f t="array" ref="Q835">IF(
    $U$1=1, AND($P835&lt;&gt;"", $P835&lt;&gt;"...", $P835&lt;&gt;"입력오류"),
    IF(
        $U$18=1, AND($P835&lt;&gt;"", $P835&lt;&gt;"...", $P835&lt;&gt;"입력오류", ISNUMBER(FIND(INDEX($T$2:$T$7,$U$1),$P835))),
        IF(
            $U$17="기타", AND($P835&lt;&gt;"", $P835&lt;&gt;"...", $P835&lt;&gt;"입력오류", NOT(ISNUMBER(FIND($T$21:$T$34,$P835)))),
            AND($P835&lt;&gt;"", $P835&lt;&gt;"...", $P835&lt;&gt;"입력오류", $T$19=$P835)
        )
    )
)</f>
        <v>0</v>
      </c>
    </row>
    <row r="836" spans="1:17">
      <c r="A836" t="s">
        <v>1640</v>
      </c>
      <c r="B836" t="s">
        <v>1641</v>
      </c>
      <c r="C836" t="s">
        <v>10703</v>
      </c>
      <c r="D836" t="s">
        <v>10704</v>
      </c>
      <c r="I836">
        <f t="shared" si="40"/>
        <v>835</v>
      </c>
      <c r="J836">
        <f t="shared" si="41"/>
        <v>835</v>
      </c>
      <c r="K836">
        <f t="shared" si="39"/>
        <v>1</v>
      </c>
      <c r="L836" t="b">
        <f>COUNTIF($N$2:N836, N836)=1</f>
        <v>1</v>
      </c>
      <c r="M836" s="37">
        <f>IF( $Q836, MAX($M$1:M835)+1, 0)</f>
        <v>0</v>
      </c>
      <c r="N836" t="str" cm="1">
        <f t="array" ref="N836">INDEX($A$9:$F$1048576, $J836, $K836 )</f>
        <v>56618</v>
      </c>
      <c r="O836" t="str" cm="1">
        <f t="array" ref="O836">INDEX($B$9:$F$1048576, $J836, $K836 )</f>
        <v>주택금융공사MBS2018-21(1-4)</v>
      </c>
      <c r="P836" t="str" cm="1">
        <f t="array" ref="P836">IF( $L836, TRIM(_xll.IMDP("IR", $G$5&amp;$N836, $G$6)), "" )</f>
        <v/>
      </c>
      <c r="Q836" t="b" cm="1">
        <f t="array" ref="Q836">IF(
    $U$1=1, AND($P836&lt;&gt;"", $P836&lt;&gt;"...", $P836&lt;&gt;"입력오류"),
    IF(
        $U$18=1, AND($P836&lt;&gt;"", $P836&lt;&gt;"...", $P836&lt;&gt;"입력오류", ISNUMBER(FIND(INDEX($T$2:$T$7,$U$1),$P836))),
        IF(
            $U$17="기타", AND($P836&lt;&gt;"", $P836&lt;&gt;"...", $P836&lt;&gt;"입력오류", NOT(ISNUMBER(FIND($T$21:$T$34,$P836)))),
            AND($P836&lt;&gt;"", $P836&lt;&gt;"...", $P836&lt;&gt;"입력오류", $T$19=$P836)
        )
    )
)</f>
        <v>0</v>
      </c>
    </row>
    <row r="837" spans="1:17">
      <c r="A837" t="s">
        <v>1642</v>
      </c>
      <c r="B837" t="s">
        <v>1643</v>
      </c>
      <c r="C837" t="s">
        <v>10705</v>
      </c>
      <c r="D837" t="s">
        <v>10706</v>
      </c>
      <c r="I837">
        <f t="shared" si="40"/>
        <v>836</v>
      </c>
      <c r="J837">
        <f t="shared" si="41"/>
        <v>836</v>
      </c>
      <c r="K837">
        <f t="shared" si="39"/>
        <v>1</v>
      </c>
      <c r="L837" t="b">
        <f>COUNTIF($N$2:N837, N837)=1</f>
        <v>1</v>
      </c>
      <c r="M837" s="37">
        <f>IF( $Q837, MAX($M$1:M836)+1, 0)</f>
        <v>0</v>
      </c>
      <c r="N837" t="str" cm="1">
        <f t="array" ref="N837">INDEX($A$9:$F$1048576, $J837, $K837 )</f>
        <v>56640</v>
      </c>
      <c r="O837" t="str" cm="1">
        <f t="array" ref="O837">INDEX($B$9:$F$1048576, $J837, $K837 )</f>
        <v>주택금융공사MBS2018-22(1-4)</v>
      </c>
      <c r="P837" t="str" cm="1">
        <f t="array" ref="P837">IF( $L837, TRIM(_xll.IMDP("IR", $G$5&amp;$N837, $G$6)), "" )</f>
        <v/>
      </c>
      <c r="Q837" t="b" cm="1">
        <f t="array" ref="Q837">IF(
    $U$1=1, AND($P837&lt;&gt;"", $P837&lt;&gt;"...", $P837&lt;&gt;"입력오류"),
    IF(
        $U$18=1, AND($P837&lt;&gt;"", $P837&lt;&gt;"...", $P837&lt;&gt;"입력오류", ISNUMBER(FIND(INDEX($T$2:$T$7,$U$1),$P837))),
        IF(
            $U$17="기타", AND($P837&lt;&gt;"", $P837&lt;&gt;"...", $P837&lt;&gt;"입력오류", NOT(ISNUMBER(FIND($T$21:$T$34,$P837)))),
            AND($P837&lt;&gt;"", $P837&lt;&gt;"...", $P837&lt;&gt;"입력오류", $T$19=$P837)
        )
    )
)</f>
        <v>0</v>
      </c>
    </row>
    <row r="838" spans="1:17">
      <c r="A838" t="s">
        <v>1644</v>
      </c>
      <c r="B838" t="s">
        <v>1645</v>
      </c>
      <c r="C838" t="s">
        <v>10707</v>
      </c>
      <c r="D838" t="s">
        <v>10708</v>
      </c>
      <c r="I838">
        <f t="shared" si="40"/>
        <v>837</v>
      </c>
      <c r="J838">
        <f t="shared" si="41"/>
        <v>837</v>
      </c>
      <c r="K838">
        <f t="shared" si="39"/>
        <v>1</v>
      </c>
      <c r="L838" t="b">
        <f>COUNTIF($N$2:N838, N838)=1</f>
        <v>1</v>
      </c>
      <c r="M838" s="37">
        <f>IF( $Q838, MAX($M$1:M837)+1, 0)</f>
        <v>0</v>
      </c>
      <c r="N838" t="str" cm="1">
        <f t="array" ref="N838">INDEX($A$9:$F$1048576, $J838, $K838 )</f>
        <v>56641</v>
      </c>
      <c r="O838" t="str" cm="1">
        <f t="array" ref="O838">INDEX($B$9:$F$1048576, $J838, $K838 )</f>
        <v>주택금융공사MBS2018-22(1-5)</v>
      </c>
      <c r="P838" t="str" cm="1">
        <f t="array" ref="P838">IF( $L838, TRIM(_xll.IMDP("IR", $G$5&amp;$N838, $G$6)), "" )</f>
        <v/>
      </c>
      <c r="Q838" t="b" cm="1">
        <f t="array" ref="Q838">IF(
    $U$1=1, AND($P838&lt;&gt;"", $P838&lt;&gt;"...", $P838&lt;&gt;"입력오류"),
    IF(
        $U$18=1, AND($P838&lt;&gt;"", $P838&lt;&gt;"...", $P838&lt;&gt;"입력오류", ISNUMBER(FIND(INDEX($T$2:$T$7,$U$1),$P838))),
        IF(
            $U$17="기타", AND($P838&lt;&gt;"", $P838&lt;&gt;"...", $P838&lt;&gt;"입력오류", NOT(ISNUMBER(FIND($T$21:$T$34,$P838)))),
            AND($P838&lt;&gt;"", $P838&lt;&gt;"...", $P838&lt;&gt;"입력오류", $T$19=$P838)
        )
    )
)</f>
        <v>0</v>
      </c>
    </row>
    <row r="839" spans="1:17">
      <c r="A839" t="s">
        <v>705</v>
      </c>
      <c r="B839" t="s">
        <v>635</v>
      </c>
      <c r="C839" t="s">
        <v>10709</v>
      </c>
      <c r="D839" t="s">
        <v>10710</v>
      </c>
      <c r="I839">
        <f t="shared" si="40"/>
        <v>838</v>
      </c>
      <c r="J839">
        <f t="shared" si="41"/>
        <v>838</v>
      </c>
      <c r="K839">
        <f t="shared" si="39"/>
        <v>1</v>
      </c>
      <c r="L839" t="b">
        <f>COUNTIF($N$2:N839, N839)=1</f>
        <v>1</v>
      </c>
      <c r="M839" s="37">
        <f>IF( $Q839, MAX($M$1:M838)+1, 0)</f>
        <v>0</v>
      </c>
      <c r="N839" t="str" cm="1">
        <f t="array" ref="N839">INDEX($A$9:$F$1048576, $J839, $K839 )</f>
        <v>56642</v>
      </c>
      <c r="O839" t="str" cm="1">
        <f t="array" ref="O839">INDEX($B$9:$F$1048576, $J839, $K839 )</f>
        <v>주택금융공사MBS2018-22(1-6)</v>
      </c>
      <c r="P839" t="str" cm="1">
        <f t="array" ref="P839">IF( $L839, TRIM(_xll.IMDP("IR", $G$5&amp;$N839, $G$6)), "" )</f>
        <v/>
      </c>
      <c r="Q839" t="b" cm="1">
        <f t="array" ref="Q839">IF(
    $U$1=1, AND($P839&lt;&gt;"", $P839&lt;&gt;"...", $P839&lt;&gt;"입력오류"),
    IF(
        $U$18=1, AND($P839&lt;&gt;"", $P839&lt;&gt;"...", $P839&lt;&gt;"입력오류", ISNUMBER(FIND(INDEX($T$2:$T$7,$U$1),$P839))),
        IF(
            $U$17="기타", AND($P839&lt;&gt;"", $P839&lt;&gt;"...", $P839&lt;&gt;"입력오류", NOT(ISNUMBER(FIND($T$21:$T$34,$P839)))),
            AND($P839&lt;&gt;"", $P839&lt;&gt;"...", $P839&lt;&gt;"입력오류", $T$19=$P839)
        )
    )
)</f>
        <v>0</v>
      </c>
    </row>
    <row r="840" spans="1:17">
      <c r="A840" t="s">
        <v>706</v>
      </c>
      <c r="B840" t="s">
        <v>73</v>
      </c>
      <c r="C840" t="s">
        <v>10711</v>
      </c>
      <c r="D840" t="s">
        <v>10712</v>
      </c>
      <c r="I840">
        <f t="shared" si="40"/>
        <v>839</v>
      </c>
      <c r="J840">
        <f t="shared" si="41"/>
        <v>839</v>
      </c>
      <c r="K840">
        <f t="shared" si="39"/>
        <v>1</v>
      </c>
      <c r="L840" t="b">
        <f>COUNTIF($N$2:N840, N840)=1</f>
        <v>1</v>
      </c>
      <c r="M840" s="37">
        <f>IF( $Q840, MAX($M$1:M839)+1, 0)</f>
        <v>0</v>
      </c>
      <c r="N840" t="str" cm="1">
        <f t="array" ref="N840">INDEX($A$9:$F$1048576, $J840, $K840 )</f>
        <v>56643</v>
      </c>
      <c r="O840" t="str" cm="1">
        <f t="array" ref="O840">INDEX($B$9:$F$1048576, $J840, $K840 )</f>
        <v>주택금융공사MBS2018-22(1-7)</v>
      </c>
      <c r="P840" t="str" cm="1">
        <f t="array" ref="P840">IF( $L840, TRIM(_xll.IMDP("IR", $G$5&amp;$N840, $G$6)), "" )</f>
        <v/>
      </c>
      <c r="Q840" t="b" cm="1">
        <f t="array" ref="Q840">IF(
    $U$1=1, AND($P840&lt;&gt;"", $P840&lt;&gt;"...", $P840&lt;&gt;"입력오류"),
    IF(
        $U$18=1, AND($P840&lt;&gt;"", $P840&lt;&gt;"...", $P840&lt;&gt;"입력오류", ISNUMBER(FIND(INDEX($T$2:$T$7,$U$1),$P840))),
        IF(
            $U$17="기타", AND($P840&lt;&gt;"", $P840&lt;&gt;"...", $P840&lt;&gt;"입력오류", NOT(ISNUMBER(FIND($T$21:$T$34,$P840)))),
            AND($P840&lt;&gt;"", $P840&lt;&gt;"...", $P840&lt;&gt;"입력오류", $T$19=$P840)
        )
    )
)</f>
        <v>0</v>
      </c>
    </row>
    <row r="841" spans="1:17">
      <c r="A841" t="s">
        <v>1646</v>
      </c>
      <c r="B841" t="s">
        <v>1647</v>
      </c>
      <c r="C841" t="s">
        <v>10713</v>
      </c>
      <c r="D841" t="s">
        <v>10714</v>
      </c>
      <c r="I841">
        <f t="shared" si="40"/>
        <v>840</v>
      </c>
      <c r="J841">
        <f t="shared" si="41"/>
        <v>840</v>
      </c>
      <c r="K841">
        <f t="shared" si="39"/>
        <v>1</v>
      </c>
      <c r="L841" t="b">
        <f>COUNTIF($N$2:N841, N841)=1</f>
        <v>1</v>
      </c>
      <c r="M841" s="37">
        <f>IF( $Q841, MAX($M$1:M840)+1, 0)</f>
        <v>0</v>
      </c>
      <c r="N841" t="str" cm="1">
        <f t="array" ref="N841">INDEX($A$9:$F$1048576, $J841, $K841 )</f>
        <v>56644</v>
      </c>
      <c r="O841" t="str" cm="1">
        <f t="array" ref="O841">INDEX($B$9:$F$1048576, $J841, $K841 )</f>
        <v>주택금융공사MBS2018-22(1-8)</v>
      </c>
      <c r="P841" t="str" cm="1">
        <f t="array" ref="P841">IF( $L841, TRIM(_xll.IMDP("IR", $G$5&amp;$N841, $G$6)), "" )</f>
        <v/>
      </c>
      <c r="Q841" t="b" cm="1">
        <f t="array" ref="Q841">IF(
    $U$1=1, AND($P841&lt;&gt;"", $P841&lt;&gt;"...", $P841&lt;&gt;"입력오류"),
    IF(
        $U$18=1, AND($P841&lt;&gt;"", $P841&lt;&gt;"...", $P841&lt;&gt;"입력오류", ISNUMBER(FIND(INDEX($T$2:$T$7,$U$1),$P841))),
        IF(
            $U$17="기타", AND($P841&lt;&gt;"", $P841&lt;&gt;"...", $P841&lt;&gt;"입력오류", NOT(ISNUMBER(FIND($T$21:$T$34,$P841)))),
            AND($P841&lt;&gt;"", $P841&lt;&gt;"...", $P841&lt;&gt;"입력오류", $T$19=$P841)
        )
    )
)</f>
        <v>0</v>
      </c>
    </row>
    <row r="842" spans="1:17">
      <c r="A842" t="s">
        <v>1648</v>
      </c>
      <c r="B842" t="s">
        <v>1649</v>
      </c>
      <c r="C842" t="s">
        <v>10715</v>
      </c>
      <c r="D842" t="s">
        <v>10716</v>
      </c>
      <c r="I842">
        <f t="shared" si="40"/>
        <v>841</v>
      </c>
      <c r="J842">
        <f t="shared" si="41"/>
        <v>841</v>
      </c>
      <c r="K842">
        <f t="shared" si="39"/>
        <v>1</v>
      </c>
      <c r="L842" t="b">
        <f>COUNTIF($N$2:N842, N842)=1</f>
        <v>1</v>
      </c>
      <c r="M842" s="37">
        <f>IF( $Q842, MAX($M$1:M841)+1, 0)</f>
        <v>0</v>
      </c>
      <c r="N842" t="str" cm="1">
        <f t="array" ref="N842">INDEX($A$9:$F$1048576, $J842, $K842 )</f>
        <v>56726</v>
      </c>
      <c r="O842" t="str" cm="1">
        <f t="array" ref="O842">INDEX($B$9:$F$1048576, $J842, $K842 )</f>
        <v>주택금융공사MBS2018-23(1-4)</v>
      </c>
      <c r="P842" t="str" cm="1">
        <f t="array" ref="P842">IF( $L842, TRIM(_xll.IMDP("IR", $G$5&amp;$N842, $G$6)), "" )</f>
        <v/>
      </c>
      <c r="Q842" t="b" cm="1">
        <f t="array" ref="Q842">IF(
    $U$1=1, AND($P842&lt;&gt;"", $P842&lt;&gt;"...", $P842&lt;&gt;"입력오류"),
    IF(
        $U$18=1, AND($P842&lt;&gt;"", $P842&lt;&gt;"...", $P842&lt;&gt;"입력오류", ISNUMBER(FIND(INDEX($T$2:$T$7,$U$1),$P842))),
        IF(
            $U$17="기타", AND($P842&lt;&gt;"", $P842&lt;&gt;"...", $P842&lt;&gt;"입력오류", NOT(ISNUMBER(FIND($T$21:$T$34,$P842)))),
            AND($P842&lt;&gt;"", $P842&lt;&gt;"...", $P842&lt;&gt;"입력오류", $T$19=$P842)
        )
    )
)</f>
        <v>0</v>
      </c>
    </row>
    <row r="843" spans="1:17">
      <c r="A843" t="s">
        <v>1650</v>
      </c>
      <c r="B843" t="s">
        <v>1651</v>
      </c>
      <c r="C843" t="s">
        <v>10717</v>
      </c>
      <c r="D843" t="s">
        <v>10718</v>
      </c>
      <c r="I843">
        <f t="shared" si="40"/>
        <v>842</v>
      </c>
      <c r="J843">
        <f t="shared" si="41"/>
        <v>842</v>
      </c>
      <c r="K843">
        <f t="shared" si="39"/>
        <v>1</v>
      </c>
      <c r="L843" t="b">
        <f>COUNTIF($N$2:N843, N843)=1</f>
        <v>1</v>
      </c>
      <c r="M843" s="37">
        <f>IF( $Q843, MAX($M$1:M842)+1, 0)</f>
        <v>0</v>
      </c>
      <c r="N843" t="str" cm="1">
        <f t="array" ref="N843">INDEX($A$9:$F$1048576, $J843, $K843 )</f>
        <v>56727</v>
      </c>
      <c r="O843" t="str" cm="1">
        <f t="array" ref="O843">INDEX($B$9:$F$1048576, $J843, $K843 )</f>
        <v>주택금융공사MBS2018-23(1-5)</v>
      </c>
      <c r="P843" t="str" cm="1">
        <f t="array" ref="P843">IF( $L843, TRIM(_xll.IMDP("IR", $G$5&amp;$N843, $G$6)), "" )</f>
        <v/>
      </c>
      <c r="Q843" t="b" cm="1">
        <f t="array" ref="Q843">IF(
    $U$1=1, AND($P843&lt;&gt;"", $P843&lt;&gt;"...", $P843&lt;&gt;"입력오류"),
    IF(
        $U$18=1, AND($P843&lt;&gt;"", $P843&lt;&gt;"...", $P843&lt;&gt;"입력오류", ISNUMBER(FIND(INDEX($T$2:$T$7,$U$1),$P843))),
        IF(
            $U$17="기타", AND($P843&lt;&gt;"", $P843&lt;&gt;"...", $P843&lt;&gt;"입력오류", NOT(ISNUMBER(FIND($T$21:$T$34,$P843)))),
            AND($P843&lt;&gt;"", $P843&lt;&gt;"...", $P843&lt;&gt;"입력오류", $T$19=$P843)
        )
    )
)</f>
        <v>0</v>
      </c>
    </row>
    <row r="844" spans="1:17">
      <c r="A844" t="s">
        <v>1652</v>
      </c>
      <c r="B844" t="s">
        <v>1653</v>
      </c>
      <c r="C844" t="s">
        <v>10719</v>
      </c>
      <c r="D844" t="s">
        <v>10720</v>
      </c>
      <c r="I844">
        <f t="shared" si="40"/>
        <v>843</v>
      </c>
      <c r="J844">
        <f t="shared" si="41"/>
        <v>843</v>
      </c>
      <c r="K844">
        <f t="shared" si="39"/>
        <v>1</v>
      </c>
      <c r="L844" t="b">
        <f>COUNTIF($N$2:N844, N844)=1</f>
        <v>1</v>
      </c>
      <c r="M844" s="37">
        <f>IF( $Q844, MAX($M$1:M843)+1, 0)</f>
        <v>0</v>
      </c>
      <c r="N844" t="str" cm="1">
        <f t="array" ref="N844">INDEX($A$9:$F$1048576, $J844, $K844 )</f>
        <v>56728</v>
      </c>
      <c r="O844" t="str" cm="1">
        <f t="array" ref="O844">INDEX($B$9:$F$1048576, $J844, $K844 )</f>
        <v>주택금융공사MBS2018-23(1-6)</v>
      </c>
      <c r="P844" t="str" cm="1">
        <f t="array" ref="P844">IF( $L844, TRIM(_xll.IMDP("IR", $G$5&amp;$N844, $G$6)), "" )</f>
        <v/>
      </c>
      <c r="Q844" t="b" cm="1">
        <f t="array" ref="Q844">IF(
    $U$1=1, AND($P844&lt;&gt;"", $P844&lt;&gt;"...", $P844&lt;&gt;"입력오류"),
    IF(
        $U$18=1, AND($P844&lt;&gt;"", $P844&lt;&gt;"...", $P844&lt;&gt;"입력오류", ISNUMBER(FIND(INDEX($T$2:$T$7,$U$1),$P844))),
        IF(
            $U$17="기타", AND($P844&lt;&gt;"", $P844&lt;&gt;"...", $P844&lt;&gt;"입력오류", NOT(ISNUMBER(FIND($T$21:$T$34,$P844)))),
            AND($P844&lt;&gt;"", $P844&lt;&gt;"...", $P844&lt;&gt;"입력오류", $T$19=$P844)
        )
    )
)</f>
        <v>0</v>
      </c>
    </row>
    <row r="845" spans="1:17">
      <c r="A845" t="s">
        <v>1654</v>
      </c>
      <c r="B845" t="s">
        <v>1655</v>
      </c>
      <c r="C845" t="s">
        <v>10721</v>
      </c>
      <c r="D845" t="s">
        <v>10722</v>
      </c>
      <c r="I845">
        <f t="shared" si="40"/>
        <v>844</v>
      </c>
      <c r="J845">
        <f t="shared" si="41"/>
        <v>844</v>
      </c>
      <c r="K845">
        <f t="shared" si="39"/>
        <v>1</v>
      </c>
      <c r="L845" t="b">
        <f>COUNTIF($N$2:N845, N845)=1</f>
        <v>1</v>
      </c>
      <c r="M845" s="37">
        <f>IF( $Q845, MAX($M$1:M844)+1, 0)</f>
        <v>0</v>
      </c>
      <c r="N845" t="str" cm="1">
        <f t="array" ref="N845">INDEX($A$9:$F$1048576, $J845, $K845 )</f>
        <v>56729</v>
      </c>
      <c r="O845" t="str" cm="1">
        <f t="array" ref="O845">INDEX($B$9:$F$1048576, $J845, $K845 )</f>
        <v>주택금융공사MBS2018-23(1-7)</v>
      </c>
      <c r="P845" t="str" cm="1">
        <f t="array" ref="P845">IF( $L845, TRIM(_xll.IMDP("IR", $G$5&amp;$N845, $G$6)), "" )</f>
        <v/>
      </c>
      <c r="Q845" t="b" cm="1">
        <f t="array" ref="Q845">IF(
    $U$1=1, AND($P845&lt;&gt;"", $P845&lt;&gt;"...", $P845&lt;&gt;"입력오류"),
    IF(
        $U$18=1, AND($P845&lt;&gt;"", $P845&lt;&gt;"...", $P845&lt;&gt;"입력오류", ISNUMBER(FIND(INDEX($T$2:$T$7,$U$1),$P845))),
        IF(
            $U$17="기타", AND($P845&lt;&gt;"", $P845&lt;&gt;"...", $P845&lt;&gt;"입력오류", NOT(ISNUMBER(FIND($T$21:$T$34,$P845)))),
            AND($P845&lt;&gt;"", $P845&lt;&gt;"...", $P845&lt;&gt;"입력오류", $T$19=$P845)
        )
    )
)</f>
        <v>0</v>
      </c>
    </row>
    <row r="846" spans="1:17">
      <c r="A846" t="s">
        <v>1656</v>
      </c>
      <c r="B846" t="s">
        <v>1657</v>
      </c>
      <c r="C846" t="s">
        <v>10723</v>
      </c>
      <c r="D846" t="s">
        <v>10724</v>
      </c>
      <c r="I846">
        <f t="shared" si="40"/>
        <v>845</v>
      </c>
      <c r="J846">
        <f t="shared" si="41"/>
        <v>845</v>
      </c>
      <c r="K846">
        <f t="shared" si="39"/>
        <v>1</v>
      </c>
      <c r="L846" t="b">
        <f>COUNTIF($N$2:N846, N846)=1</f>
        <v>1</v>
      </c>
      <c r="M846" s="37">
        <f>IF( $Q846, MAX($M$1:M845)+1, 0)</f>
        <v>0</v>
      </c>
      <c r="N846" t="str" cm="1">
        <f t="array" ref="N846">INDEX($A$9:$F$1048576, $J846, $K846 )</f>
        <v>56730</v>
      </c>
      <c r="O846" t="str" cm="1">
        <f t="array" ref="O846">INDEX($B$9:$F$1048576, $J846, $K846 )</f>
        <v>주택금융공사MBS2018-23(1-8)</v>
      </c>
      <c r="P846" t="str" cm="1">
        <f t="array" ref="P846">IF( $L846, TRIM(_xll.IMDP("IR", $G$5&amp;$N846, $G$6)), "" )</f>
        <v/>
      </c>
      <c r="Q846" t="b" cm="1">
        <f t="array" ref="Q846">IF(
    $U$1=1, AND($P846&lt;&gt;"", $P846&lt;&gt;"...", $P846&lt;&gt;"입력오류"),
    IF(
        $U$18=1, AND($P846&lt;&gt;"", $P846&lt;&gt;"...", $P846&lt;&gt;"입력오류", ISNUMBER(FIND(INDEX($T$2:$T$7,$U$1),$P846))),
        IF(
            $U$17="기타", AND($P846&lt;&gt;"", $P846&lt;&gt;"...", $P846&lt;&gt;"입력오류", NOT(ISNUMBER(FIND($T$21:$T$34,$P846)))),
            AND($P846&lt;&gt;"", $P846&lt;&gt;"...", $P846&lt;&gt;"입력오류", $T$19=$P846)
        )
    )
)</f>
        <v>0</v>
      </c>
    </row>
    <row r="847" spans="1:17">
      <c r="A847" t="s">
        <v>1658</v>
      </c>
      <c r="B847" t="s">
        <v>1659</v>
      </c>
      <c r="C847" t="s">
        <v>10725</v>
      </c>
      <c r="D847" t="s">
        <v>10726</v>
      </c>
      <c r="I847">
        <f t="shared" si="40"/>
        <v>846</v>
      </c>
      <c r="J847">
        <f t="shared" si="41"/>
        <v>846</v>
      </c>
      <c r="K847">
        <f t="shared" si="39"/>
        <v>1</v>
      </c>
      <c r="L847" t="b">
        <f>COUNTIF($N$2:N847, N847)=1</f>
        <v>1</v>
      </c>
      <c r="M847" s="37">
        <f>IF( $Q847, MAX($M$1:M846)+1, 0)</f>
        <v>0</v>
      </c>
      <c r="N847" t="str" cm="1">
        <f t="array" ref="N847">INDEX($A$9:$F$1048576, $J847, $K847 )</f>
        <v>56827</v>
      </c>
      <c r="O847" t="str" cm="1">
        <f t="array" ref="O847">INDEX($B$9:$F$1048576, $J847, $K847 )</f>
        <v>주택금융공사MBS2018-24(1-5)</v>
      </c>
      <c r="P847" t="str" cm="1">
        <f t="array" ref="P847">IF( $L847, TRIM(_xll.IMDP("IR", $G$5&amp;$N847, $G$6)), "" )</f>
        <v/>
      </c>
      <c r="Q847" t="b" cm="1">
        <f t="array" ref="Q847">IF(
    $U$1=1, AND($P847&lt;&gt;"", $P847&lt;&gt;"...", $P847&lt;&gt;"입력오류"),
    IF(
        $U$18=1, AND($P847&lt;&gt;"", $P847&lt;&gt;"...", $P847&lt;&gt;"입력오류", ISNUMBER(FIND(INDEX($T$2:$T$7,$U$1),$P847))),
        IF(
            $U$17="기타", AND($P847&lt;&gt;"", $P847&lt;&gt;"...", $P847&lt;&gt;"입력오류", NOT(ISNUMBER(FIND($T$21:$T$34,$P847)))),
            AND($P847&lt;&gt;"", $P847&lt;&gt;"...", $P847&lt;&gt;"입력오류", $T$19=$P847)
        )
    )
)</f>
        <v>0</v>
      </c>
    </row>
    <row r="848" spans="1:17">
      <c r="A848" t="s">
        <v>1660</v>
      </c>
      <c r="B848" t="s">
        <v>1661</v>
      </c>
      <c r="C848" t="s">
        <v>10727</v>
      </c>
      <c r="D848" t="s">
        <v>10728</v>
      </c>
      <c r="I848">
        <f t="shared" si="40"/>
        <v>847</v>
      </c>
      <c r="J848">
        <f t="shared" si="41"/>
        <v>847</v>
      </c>
      <c r="K848">
        <f t="shared" si="39"/>
        <v>1</v>
      </c>
      <c r="L848" t="b">
        <f>COUNTIF($N$2:N848, N848)=1</f>
        <v>1</v>
      </c>
      <c r="M848" s="37">
        <f>IF( $Q848, MAX($M$1:M847)+1, 0)</f>
        <v>0</v>
      </c>
      <c r="N848" t="str" cm="1">
        <f t="array" ref="N848">INDEX($A$9:$F$1048576, $J848, $K848 )</f>
        <v>56828</v>
      </c>
      <c r="O848" t="str" cm="1">
        <f t="array" ref="O848">INDEX($B$9:$F$1048576, $J848, $K848 )</f>
        <v>주택금융공사MBS2018-24(1-6)</v>
      </c>
      <c r="P848" t="str" cm="1">
        <f t="array" ref="P848">IF( $L848, TRIM(_xll.IMDP("IR", $G$5&amp;$N848, $G$6)), "" )</f>
        <v/>
      </c>
      <c r="Q848" t="b" cm="1">
        <f t="array" ref="Q848">IF(
    $U$1=1, AND($P848&lt;&gt;"", $P848&lt;&gt;"...", $P848&lt;&gt;"입력오류"),
    IF(
        $U$18=1, AND($P848&lt;&gt;"", $P848&lt;&gt;"...", $P848&lt;&gt;"입력오류", ISNUMBER(FIND(INDEX($T$2:$T$7,$U$1),$P848))),
        IF(
            $U$17="기타", AND($P848&lt;&gt;"", $P848&lt;&gt;"...", $P848&lt;&gt;"입력오류", NOT(ISNUMBER(FIND($T$21:$T$34,$P848)))),
            AND($P848&lt;&gt;"", $P848&lt;&gt;"...", $P848&lt;&gt;"입력오류", $T$19=$P848)
        )
    )
)</f>
        <v>0</v>
      </c>
    </row>
    <row r="849" spans="1:17">
      <c r="A849" t="s">
        <v>1662</v>
      </c>
      <c r="B849" t="s">
        <v>1663</v>
      </c>
      <c r="C849" t="s">
        <v>10729</v>
      </c>
      <c r="D849" t="s">
        <v>10730</v>
      </c>
      <c r="I849">
        <f t="shared" si="40"/>
        <v>848</v>
      </c>
      <c r="J849">
        <f t="shared" si="41"/>
        <v>848</v>
      </c>
      <c r="K849">
        <f t="shared" si="39"/>
        <v>1</v>
      </c>
      <c r="L849" t="b">
        <f>COUNTIF($N$2:N849, N849)=1</f>
        <v>1</v>
      </c>
      <c r="M849" s="37">
        <f>IF( $Q849, MAX($M$1:M848)+1, 0)</f>
        <v>0</v>
      </c>
      <c r="N849" t="str" cm="1">
        <f t="array" ref="N849">INDEX($A$9:$F$1048576, $J849, $K849 )</f>
        <v>56829</v>
      </c>
      <c r="O849" t="str" cm="1">
        <f t="array" ref="O849">INDEX($B$9:$F$1048576, $J849, $K849 )</f>
        <v>주택금융공사MBS2018-24(1-7)</v>
      </c>
      <c r="P849" t="str" cm="1">
        <f t="array" ref="P849">IF( $L849, TRIM(_xll.IMDP("IR", $G$5&amp;$N849, $G$6)), "" )</f>
        <v/>
      </c>
      <c r="Q849" t="b" cm="1">
        <f t="array" ref="Q849">IF(
    $U$1=1, AND($P849&lt;&gt;"", $P849&lt;&gt;"...", $P849&lt;&gt;"입력오류"),
    IF(
        $U$18=1, AND($P849&lt;&gt;"", $P849&lt;&gt;"...", $P849&lt;&gt;"입력오류", ISNUMBER(FIND(INDEX($T$2:$T$7,$U$1),$P849))),
        IF(
            $U$17="기타", AND($P849&lt;&gt;"", $P849&lt;&gt;"...", $P849&lt;&gt;"입력오류", NOT(ISNUMBER(FIND($T$21:$T$34,$P849)))),
            AND($P849&lt;&gt;"", $P849&lt;&gt;"...", $P849&lt;&gt;"입력오류", $T$19=$P849)
        )
    )
)</f>
        <v>0</v>
      </c>
    </row>
    <row r="850" spans="1:17">
      <c r="A850" t="s">
        <v>1664</v>
      </c>
      <c r="B850" t="s">
        <v>1665</v>
      </c>
      <c r="C850" t="s">
        <v>10731</v>
      </c>
      <c r="D850" t="s">
        <v>10732</v>
      </c>
      <c r="I850">
        <f t="shared" si="40"/>
        <v>849</v>
      </c>
      <c r="J850">
        <f t="shared" si="41"/>
        <v>849</v>
      </c>
      <c r="K850">
        <f t="shared" si="39"/>
        <v>1</v>
      </c>
      <c r="L850" t="b">
        <f>COUNTIF($N$2:N850, N850)=1</f>
        <v>1</v>
      </c>
      <c r="M850" s="37">
        <f>IF( $Q850, MAX($M$1:M849)+1, 0)</f>
        <v>0</v>
      </c>
      <c r="N850" t="str" cm="1">
        <f t="array" ref="N850">INDEX($A$9:$F$1048576, $J850, $K850 )</f>
        <v>56830</v>
      </c>
      <c r="O850" t="str" cm="1">
        <f t="array" ref="O850">INDEX($B$9:$F$1048576, $J850, $K850 )</f>
        <v>주택금융공사MBS2018-24(1-8)</v>
      </c>
      <c r="P850" t="str" cm="1">
        <f t="array" ref="P850">IF( $L850, TRIM(_xll.IMDP("IR", $G$5&amp;$N850, $G$6)), "" )</f>
        <v/>
      </c>
      <c r="Q850" t="b" cm="1">
        <f t="array" ref="Q850">IF(
    $U$1=1, AND($P850&lt;&gt;"", $P850&lt;&gt;"...", $P850&lt;&gt;"입력오류"),
    IF(
        $U$18=1, AND($P850&lt;&gt;"", $P850&lt;&gt;"...", $P850&lt;&gt;"입력오류", ISNUMBER(FIND(INDEX($T$2:$T$7,$U$1),$P850))),
        IF(
            $U$17="기타", AND($P850&lt;&gt;"", $P850&lt;&gt;"...", $P850&lt;&gt;"입력오류", NOT(ISNUMBER(FIND($T$21:$T$34,$P850)))),
            AND($P850&lt;&gt;"", $P850&lt;&gt;"...", $P850&lt;&gt;"입력오류", $T$19=$P850)
        )
    )
)</f>
        <v>0</v>
      </c>
    </row>
    <row r="851" spans="1:17">
      <c r="A851" t="s">
        <v>1666</v>
      </c>
      <c r="B851" t="s">
        <v>1667</v>
      </c>
      <c r="C851" t="s">
        <v>10733</v>
      </c>
      <c r="D851" t="s">
        <v>10734</v>
      </c>
      <c r="I851">
        <f t="shared" si="40"/>
        <v>850</v>
      </c>
      <c r="J851">
        <f t="shared" si="41"/>
        <v>850</v>
      </c>
      <c r="K851">
        <f t="shared" si="39"/>
        <v>1</v>
      </c>
      <c r="L851" t="b">
        <f>COUNTIF($N$2:N851, N851)=1</f>
        <v>1</v>
      </c>
      <c r="M851" s="37">
        <f>IF( $Q851, MAX($M$1:M850)+1, 0)</f>
        <v>0</v>
      </c>
      <c r="N851" t="str" cm="1">
        <f t="array" ref="N851">INDEX($A$9:$F$1048576, $J851, $K851 )</f>
        <v>57011</v>
      </c>
      <c r="O851" t="str" cm="1">
        <f t="array" ref="O851">INDEX($B$9:$F$1048576, $J851, $K851 )</f>
        <v>주택금융공사MBS2018-26(1-5)</v>
      </c>
      <c r="P851" t="str" cm="1">
        <f t="array" ref="P851">IF( $L851, TRIM(_xll.IMDP("IR", $G$5&amp;$N851, $G$6)), "" )</f>
        <v/>
      </c>
      <c r="Q851" t="b" cm="1">
        <f t="array" ref="Q851">IF(
    $U$1=1, AND($P851&lt;&gt;"", $P851&lt;&gt;"...", $P851&lt;&gt;"입력오류"),
    IF(
        $U$18=1, AND($P851&lt;&gt;"", $P851&lt;&gt;"...", $P851&lt;&gt;"입력오류", ISNUMBER(FIND(INDEX($T$2:$T$7,$U$1),$P851))),
        IF(
            $U$17="기타", AND($P851&lt;&gt;"", $P851&lt;&gt;"...", $P851&lt;&gt;"입력오류", NOT(ISNUMBER(FIND($T$21:$T$34,$P851)))),
            AND($P851&lt;&gt;"", $P851&lt;&gt;"...", $P851&lt;&gt;"입력오류", $T$19=$P851)
        )
    )
)</f>
        <v>0</v>
      </c>
    </row>
    <row r="852" spans="1:17">
      <c r="A852" t="s">
        <v>1668</v>
      </c>
      <c r="B852" t="s">
        <v>1669</v>
      </c>
      <c r="C852" t="s">
        <v>10735</v>
      </c>
      <c r="D852" t="s">
        <v>10736</v>
      </c>
      <c r="I852">
        <f t="shared" si="40"/>
        <v>851</v>
      </c>
      <c r="J852">
        <f t="shared" si="41"/>
        <v>851</v>
      </c>
      <c r="K852">
        <f t="shared" si="39"/>
        <v>1</v>
      </c>
      <c r="L852" t="b">
        <f>COUNTIF($N$2:N852, N852)=1</f>
        <v>1</v>
      </c>
      <c r="M852" s="37">
        <f>IF( $Q852, MAX($M$1:M851)+1, 0)</f>
        <v>0</v>
      </c>
      <c r="N852" t="str" cm="1">
        <f t="array" ref="N852">INDEX($A$9:$F$1048576, $J852, $K852 )</f>
        <v>57012</v>
      </c>
      <c r="O852" t="str" cm="1">
        <f t="array" ref="O852">INDEX($B$9:$F$1048576, $J852, $K852 )</f>
        <v>주택금융공사MBS2018-26(1-6)</v>
      </c>
      <c r="P852" t="str" cm="1">
        <f t="array" ref="P852">IF( $L852, TRIM(_xll.IMDP("IR", $G$5&amp;$N852, $G$6)), "" )</f>
        <v/>
      </c>
      <c r="Q852" t="b" cm="1">
        <f t="array" ref="Q852">IF(
    $U$1=1, AND($P852&lt;&gt;"", $P852&lt;&gt;"...", $P852&lt;&gt;"입력오류"),
    IF(
        $U$18=1, AND($P852&lt;&gt;"", $P852&lt;&gt;"...", $P852&lt;&gt;"입력오류", ISNUMBER(FIND(INDEX($T$2:$T$7,$U$1),$P852))),
        IF(
            $U$17="기타", AND($P852&lt;&gt;"", $P852&lt;&gt;"...", $P852&lt;&gt;"입력오류", NOT(ISNUMBER(FIND($T$21:$T$34,$P852)))),
            AND($P852&lt;&gt;"", $P852&lt;&gt;"...", $P852&lt;&gt;"입력오류", $T$19=$P852)
        )
    )
)</f>
        <v>0</v>
      </c>
    </row>
    <row r="853" spans="1:17">
      <c r="A853" t="s">
        <v>1670</v>
      </c>
      <c r="B853" t="s">
        <v>1671</v>
      </c>
      <c r="C853" t="s">
        <v>10737</v>
      </c>
      <c r="D853" t="s">
        <v>10738</v>
      </c>
      <c r="I853">
        <f t="shared" si="40"/>
        <v>852</v>
      </c>
      <c r="J853">
        <f t="shared" si="41"/>
        <v>852</v>
      </c>
      <c r="K853">
        <f t="shared" si="39"/>
        <v>1</v>
      </c>
      <c r="L853" t="b">
        <f>COUNTIF($N$2:N853, N853)=1</f>
        <v>1</v>
      </c>
      <c r="M853" s="37">
        <f>IF( $Q853, MAX($M$1:M852)+1, 0)</f>
        <v>0</v>
      </c>
      <c r="N853" t="str" cm="1">
        <f t="array" ref="N853">INDEX($A$9:$F$1048576, $J853, $K853 )</f>
        <v>57014</v>
      </c>
      <c r="O853" t="str" cm="1">
        <f t="array" ref="O853">INDEX($B$9:$F$1048576, $J853, $K853 )</f>
        <v>주택금융공사MBS2018-26(1-7)</v>
      </c>
      <c r="P853" t="str" cm="1">
        <f t="array" ref="P853">IF( $L853, TRIM(_xll.IMDP("IR", $G$5&amp;$N853, $G$6)), "" )</f>
        <v/>
      </c>
      <c r="Q853" t="b" cm="1">
        <f t="array" ref="Q853">IF(
    $U$1=1, AND($P853&lt;&gt;"", $P853&lt;&gt;"...", $P853&lt;&gt;"입력오류"),
    IF(
        $U$18=1, AND($P853&lt;&gt;"", $P853&lt;&gt;"...", $P853&lt;&gt;"입력오류", ISNUMBER(FIND(INDEX($T$2:$T$7,$U$1),$P853))),
        IF(
            $U$17="기타", AND($P853&lt;&gt;"", $P853&lt;&gt;"...", $P853&lt;&gt;"입력오류", NOT(ISNUMBER(FIND($T$21:$T$34,$P853)))),
            AND($P853&lt;&gt;"", $P853&lt;&gt;"...", $P853&lt;&gt;"입력오류", $T$19=$P853)
        )
    )
)</f>
        <v>0</v>
      </c>
    </row>
    <row r="854" spans="1:17">
      <c r="A854" t="s">
        <v>1672</v>
      </c>
      <c r="B854" t="s">
        <v>1673</v>
      </c>
      <c r="C854" t="s">
        <v>10739</v>
      </c>
      <c r="D854" t="s">
        <v>10740</v>
      </c>
      <c r="I854">
        <f t="shared" si="40"/>
        <v>853</v>
      </c>
      <c r="J854">
        <f t="shared" si="41"/>
        <v>853</v>
      </c>
      <c r="K854">
        <f t="shared" si="39"/>
        <v>1</v>
      </c>
      <c r="L854" t="b">
        <f>COUNTIF($N$2:N854, N854)=1</f>
        <v>1</v>
      </c>
      <c r="M854" s="37">
        <f>IF( $Q854, MAX($M$1:M853)+1, 0)</f>
        <v>0</v>
      </c>
      <c r="N854" t="str" cm="1">
        <f t="array" ref="N854">INDEX($A$9:$F$1048576, $J854, $K854 )</f>
        <v>57015</v>
      </c>
      <c r="O854" t="str" cm="1">
        <f t="array" ref="O854">INDEX($B$9:$F$1048576, $J854, $K854 )</f>
        <v>주택금융공사MBS2018-26(1-8)</v>
      </c>
      <c r="P854" t="str" cm="1">
        <f t="array" ref="P854">IF( $L854, TRIM(_xll.IMDP("IR", $G$5&amp;$N854, $G$6)), "" )</f>
        <v/>
      </c>
      <c r="Q854" t="b" cm="1">
        <f t="array" ref="Q854">IF(
    $U$1=1, AND($P854&lt;&gt;"", $P854&lt;&gt;"...", $P854&lt;&gt;"입력오류"),
    IF(
        $U$18=1, AND($P854&lt;&gt;"", $P854&lt;&gt;"...", $P854&lt;&gt;"입력오류", ISNUMBER(FIND(INDEX($T$2:$T$7,$U$1),$P854))),
        IF(
            $U$17="기타", AND($P854&lt;&gt;"", $P854&lt;&gt;"...", $P854&lt;&gt;"입력오류", NOT(ISNUMBER(FIND($T$21:$T$34,$P854)))),
            AND($P854&lt;&gt;"", $P854&lt;&gt;"...", $P854&lt;&gt;"입력오류", $T$19=$P854)
        )
    )
)</f>
        <v>0</v>
      </c>
    </row>
    <row r="855" spans="1:17">
      <c r="A855" t="s">
        <v>1674</v>
      </c>
      <c r="B855" t="s">
        <v>1675</v>
      </c>
      <c r="C855" t="s">
        <v>10741</v>
      </c>
      <c r="D855" t="s">
        <v>10742</v>
      </c>
      <c r="I855">
        <f t="shared" si="40"/>
        <v>854</v>
      </c>
      <c r="J855">
        <f t="shared" si="41"/>
        <v>854</v>
      </c>
      <c r="K855">
        <f t="shared" si="39"/>
        <v>1</v>
      </c>
      <c r="L855" t="b">
        <f>COUNTIF($N$2:N855, N855)=1</f>
        <v>1</v>
      </c>
      <c r="M855" s="37">
        <f>IF( $Q855, MAX($M$1:M854)+1, 0)</f>
        <v>325</v>
      </c>
      <c r="N855" t="str" cm="1">
        <f t="array" ref="N855">INDEX($A$9:$F$1048576, $J855, $K855 )</f>
        <v>57020</v>
      </c>
      <c r="O855" t="str" cm="1">
        <f t="array" ref="O855">INDEX($B$9:$F$1048576, $J855, $K855 )</f>
        <v>키움캐피탈</v>
      </c>
      <c r="P855" t="str" cm="1">
        <f t="array" ref="P855">IF( $L855, TRIM(_xll.IMDP("IR", $G$5&amp;$N855, $G$6)), "" )</f>
        <v>기타금융채A-</v>
      </c>
      <c r="Q855" t="b" cm="1">
        <f t="array" ref="Q855">IF(
    $U$1=1, AND($P855&lt;&gt;"", $P855&lt;&gt;"...", $P855&lt;&gt;"입력오류"),
    IF(
        $U$18=1, AND($P855&lt;&gt;"", $P855&lt;&gt;"...", $P855&lt;&gt;"입력오류", ISNUMBER(FIND(INDEX($T$2:$T$7,$U$1),$P855))),
        IF(
            $U$17="기타", AND($P855&lt;&gt;"", $P855&lt;&gt;"...", $P855&lt;&gt;"입력오류", NOT(ISNUMBER(FIND($T$21:$T$34,$P855)))),
            AND($P855&lt;&gt;"", $P855&lt;&gt;"...", $P855&lt;&gt;"입력오류", $T$19=$P855)
        )
    )
)</f>
        <v>1</v>
      </c>
    </row>
    <row r="856" spans="1:17">
      <c r="A856" t="s">
        <v>1676</v>
      </c>
      <c r="B856" t="s">
        <v>1677</v>
      </c>
      <c r="C856" t="s">
        <v>10743</v>
      </c>
      <c r="D856" t="s">
        <v>10744</v>
      </c>
      <c r="I856">
        <f t="shared" si="40"/>
        <v>855</v>
      </c>
      <c r="J856">
        <f t="shared" si="41"/>
        <v>855</v>
      </c>
      <c r="K856">
        <f t="shared" si="39"/>
        <v>1</v>
      </c>
      <c r="L856" t="b">
        <f>COUNTIF($N$2:N856, N856)=1</f>
        <v>1</v>
      </c>
      <c r="M856" s="37">
        <f>IF( $Q856, MAX($M$1:M855)+1, 0)</f>
        <v>0</v>
      </c>
      <c r="N856" t="str" cm="1">
        <f t="array" ref="N856">INDEX($A$9:$F$1048576, $J856, $K856 )</f>
        <v>57135</v>
      </c>
      <c r="O856" t="str" cm="1">
        <f t="array" ref="O856">INDEX($B$9:$F$1048576, $J856, $K856 )</f>
        <v>주택금융공사MBS2018-27(1-2)</v>
      </c>
      <c r="P856" t="str" cm="1">
        <f t="array" ref="P856">IF( $L856, TRIM(_xll.IMDP("IR", $G$5&amp;$N856, $G$6)), "" )</f>
        <v/>
      </c>
      <c r="Q856" t="b" cm="1">
        <f t="array" ref="Q856">IF(
    $U$1=1, AND($P856&lt;&gt;"", $P856&lt;&gt;"...", $P856&lt;&gt;"입력오류"),
    IF(
        $U$18=1, AND($P856&lt;&gt;"", $P856&lt;&gt;"...", $P856&lt;&gt;"입력오류", ISNUMBER(FIND(INDEX($T$2:$T$7,$U$1),$P856))),
        IF(
            $U$17="기타", AND($P856&lt;&gt;"", $P856&lt;&gt;"...", $P856&lt;&gt;"입력오류", NOT(ISNUMBER(FIND($T$21:$T$34,$P856)))),
            AND($P856&lt;&gt;"", $P856&lt;&gt;"...", $P856&lt;&gt;"입력오류", $T$19=$P856)
        )
    )
)</f>
        <v>0</v>
      </c>
    </row>
    <row r="857" spans="1:17">
      <c r="A857" t="s">
        <v>1678</v>
      </c>
      <c r="B857" t="s">
        <v>1679</v>
      </c>
      <c r="C857" t="s">
        <v>10745</v>
      </c>
      <c r="D857" t="s">
        <v>10746</v>
      </c>
      <c r="I857">
        <f t="shared" si="40"/>
        <v>856</v>
      </c>
      <c r="J857">
        <f t="shared" si="41"/>
        <v>856</v>
      </c>
      <c r="K857">
        <f t="shared" si="39"/>
        <v>1</v>
      </c>
      <c r="L857" t="b">
        <f>COUNTIF($N$2:N857, N857)=1</f>
        <v>1</v>
      </c>
      <c r="M857" s="37">
        <f>IF( $Q857, MAX($M$1:M856)+1, 0)</f>
        <v>0</v>
      </c>
      <c r="N857" t="str" cm="1">
        <f t="array" ref="N857">INDEX($A$9:$F$1048576, $J857, $K857 )</f>
        <v>57136</v>
      </c>
      <c r="O857" t="str" cm="1">
        <f t="array" ref="O857">INDEX($B$9:$F$1048576, $J857, $K857 )</f>
        <v>주택금융공사MBS2018-27(1-3)</v>
      </c>
      <c r="P857" t="str" cm="1">
        <f t="array" ref="P857">IF( $L857, TRIM(_xll.IMDP("IR", $G$5&amp;$N857, $G$6)), "" )</f>
        <v/>
      </c>
      <c r="Q857" t="b" cm="1">
        <f t="array" ref="Q857">IF(
    $U$1=1, AND($P857&lt;&gt;"", $P857&lt;&gt;"...", $P857&lt;&gt;"입력오류"),
    IF(
        $U$18=1, AND($P857&lt;&gt;"", $P857&lt;&gt;"...", $P857&lt;&gt;"입력오류", ISNUMBER(FIND(INDEX($T$2:$T$7,$U$1),$P857))),
        IF(
            $U$17="기타", AND($P857&lt;&gt;"", $P857&lt;&gt;"...", $P857&lt;&gt;"입력오류", NOT(ISNUMBER(FIND($T$21:$T$34,$P857)))),
            AND($P857&lt;&gt;"", $P857&lt;&gt;"...", $P857&lt;&gt;"입력오류", $T$19=$P857)
        )
    )
)</f>
        <v>0</v>
      </c>
    </row>
    <row r="858" spans="1:17">
      <c r="A858" t="s">
        <v>1680</v>
      </c>
      <c r="B858" t="s">
        <v>1681</v>
      </c>
      <c r="C858" t="s">
        <v>10747</v>
      </c>
      <c r="D858" t="s">
        <v>10748</v>
      </c>
      <c r="I858">
        <f t="shared" si="40"/>
        <v>857</v>
      </c>
      <c r="J858">
        <f t="shared" si="41"/>
        <v>857</v>
      </c>
      <c r="K858">
        <f t="shared" si="39"/>
        <v>1</v>
      </c>
      <c r="L858" t="b">
        <f>COUNTIF($N$2:N858, N858)=1</f>
        <v>1</v>
      </c>
      <c r="M858" s="37">
        <f>IF( $Q858, MAX($M$1:M857)+1, 0)</f>
        <v>0</v>
      </c>
      <c r="N858" t="str" cm="1">
        <f t="array" ref="N858">INDEX($A$9:$F$1048576, $J858, $K858 )</f>
        <v>57137</v>
      </c>
      <c r="O858" t="str" cm="1">
        <f t="array" ref="O858">INDEX($B$9:$F$1048576, $J858, $K858 )</f>
        <v>주택금융공사MBS2018-27(1-4)</v>
      </c>
      <c r="P858" t="str" cm="1">
        <f t="array" ref="P858">IF( $L858, TRIM(_xll.IMDP("IR", $G$5&amp;$N858, $G$6)), "" )</f>
        <v/>
      </c>
      <c r="Q858" t="b" cm="1">
        <f t="array" ref="Q858">IF(
    $U$1=1, AND($P858&lt;&gt;"", $P858&lt;&gt;"...", $P858&lt;&gt;"입력오류"),
    IF(
        $U$18=1, AND($P858&lt;&gt;"", $P858&lt;&gt;"...", $P858&lt;&gt;"입력오류", ISNUMBER(FIND(INDEX($T$2:$T$7,$U$1),$P858))),
        IF(
            $U$17="기타", AND($P858&lt;&gt;"", $P858&lt;&gt;"...", $P858&lt;&gt;"입력오류", NOT(ISNUMBER(FIND($T$21:$T$34,$P858)))),
            AND($P858&lt;&gt;"", $P858&lt;&gt;"...", $P858&lt;&gt;"입력오류", $T$19=$P858)
        )
    )
)</f>
        <v>0</v>
      </c>
    </row>
    <row r="859" spans="1:17">
      <c r="A859" t="s">
        <v>1682</v>
      </c>
      <c r="B859" t="s">
        <v>1683</v>
      </c>
      <c r="C859" t="s">
        <v>10749</v>
      </c>
      <c r="D859" t="s">
        <v>10750</v>
      </c>
      <c r="I859">
        <f t="shared" si="40"/>
        <v>858</v>
      </c>
      <c r="J859">
        <f t="shared" si="41"/>
        <v>858</v>
      </c>
      <c r="K859">
        <f t="shared" si="39"/>
        <v>1</v>
      </c>
      <c r="L859" t="b">
        <f>COUNTIF($N$2:N859, N859)=1</f>
        <v>1</v>
      </c>
      <c r="M859" s="37">
        <f>IF( $Q859, MAX($M$1:M858)+1, 0)</f>
        <v>0</v>
      </c>
      <c r="N859" t="str" cm="1">
        <f t="array" ref="N859">INDEX($A$9:$F$1048576, $J859, $K859 )</f>
        <v>57252</v>
      </c>
      <c r="O859" t="str" cm="1">
        <f t="array" ref="O859">INDEX($B$9:$F$1048576, $J859, $K859 )</f>
        <v>주택금융공사MBS2018-28(1-4)</v>
      </c>
      <c r="P859" t="str" cm="1">
        <f t="array" ref="P859">IF( $L859, TRIM(_xll.IMDP("IR", $G$5&amp;$N859, $G$6)), "" )</f>
        <v/>
      </c>
      <c r="Q859" t="b" cm="1">
        <f t="array" ref="Q859">IF(
    $U$1=1, AND($P859&lt;&gt;"", $P859&lt;&gt;"...", $P859&lt;&gt;"입력오류"),
    IF(
        $U$18=1, AND($P859&lt;&gt;"", $P859&lt;&gt;"...", $P859&lt;&gt;"입력오류", ISNUMBER(FIND(INDEX($T$2:$T$7,$U$1),$P859))),
        IF(
            $U$17="기타", AND($P859&lt;&gt;"", $P859&lt;&gt;"...", $P859&lt;&gt;"입력오류", NOT(ISNUMBER(FIND($T$21:$T$34,$P859)))),
            AND($P859&lt;&gt;"", $P859&lt;&gt;"...", $P859&lt;&gt;"입력오류", $T$19=$P859)
        )
    )
)</f>
        <v>0</v>
      </c>
    </row>
    <row r="860" spans="1:17">
      <c r="A860" t="s">
        <v>1684</v>
      </c>
      <c r="B860" t="s">
        <v>1685</v>
      </c>
      <c r="C860" t="s">
        <v>10751</v>
      </c>
      <c r="D860" t="s">
        <v>10752</v>
      </c>
      <c r="I860">
        <f t="shared" si="40"/>
        <v>859</v>
      </c>
      <c r="J860">
        <f t="shared" si="41"/>
        <v>859</v>
      </c>
      <c r="K860">
        <f t="shared" si="39"/>
        <v>1</v>
      </c>
      <c r="L860" t="b">
        <f>COUNTIF($N$2:N860, N860)=1</f>
        <v>1</v>
      </c>
      <c r="M860" s="37">
        <f>IF( $Q860, MAX($M$1:M859)+1, 0)</f>
        <v>0</v>
      </c>
      <c r="N860" t="str" cm="1">
        <f t="array" ref="N860">INDEX($A$9:$F$1048576, $J860, $K860 )</f>
        <v>57253</v>
      </c>
      <c r="O860" t="str" cm="1">
        <f t="array" ref="O860">INDEX($B$9:$F$1048576, $J860, $K860 )</f>
        <v>주택금융공사MBS2018-28(1-5)</v>
      </c>
      <c r="P860" t="str" cm="1">
        <f t="array" ref="P860">IF( $L860, TRIM(_xll.IMDP("IR", $G$5&amp;$N860, $G$6)), "" )</f>
        <v/>
      </c>
      <c r="Q860" t="b" cm="1">
        <f t="array" ref="Q860">IF(
    $U$1=1, AND($P860&lt;&gt;"", $P860&lt;&gt;"...", $P860&lt;&gt;"입력오류"),
    IF(
        $U$18=1, AND($P860&lt;&gt;"", $P860&lt;&gt;"...", $P860&lt;&gt;"입력오류", ISNUMBER(FIND(INDEX($T$2:$T$7,$U$1),$P860))),
        IF(
            $U$17="기타", AND($P860&lt;&gt;"", $P860&lt;&gt;"...", $P860&lt;&gt;"입력오류", NOT(ISNUMBER(FIND($T$21:$T$34,$P860)))),
            AND($P860&lt;&gt;"", $P860&lt;&gt;"...", $P860&lt;&gt;"입력오류", $T$19=$P860)
        )
    )
)</f>
        <v>0</v>
      </c>
    </row>
    <row r="861" spans="1:17">
      <c r="A861" t="s">
        <v>1686</v>
      </c>
      <c r="B861" t="s">
        <v>1687</v>
      </c>
      <c r="C861" t="s">
        <v>10753</v>
      </c>
      <c r="D861" t="s">
        <v>10754</v>
      </c>
      <c r="I861">
        <f t="shared" si="40"/>
        <v>860</v>
      </c>
      <c r="J861">
        <f t="shared" si="41"/>
        <v>860</v>
      </c>
      <c r="K861">
        <f t="shared" si="39"/>
        <v>1</v>
      </c>
      <c r="L861" t="b">
        <f>COUNTIF($N$2:N861, N861)=1</f>
        <v>1</v>
      </c>
      <c r="M861" s="37">
        <f>IF( $Q861, MAX($M$1:M860)+1, 0)</f>
        <v>0</v>
      </c>
      <c r="N861" t="str" cm="1">
        <f t="array" ref="N861">INDEX($A$9:$F$1048576, $J861, $K861 )</f>
        <v>57254</v>
      </c>
      <c r="O861" t="str" cm="1">
        <f t="array" ref="O861">INDEX($B$9:$F$1048576, $J861, $K861 )</f>
        <v>주택금융공사MBS2018-28(1-6)</v>
      </c>
      <c r="P861" t="str" cm="1">
        <f t="array" ref="P861">IF( $L861, TRIM(_xll.IMDP("IR", $G$5&amp;$N861, $G$6)), "" )</f>
        <v/>
      </c>
      <c r="Q861" t="b" cm="1">
        <f t="array" ref="Q861">IF(
    $U$1=1, AND($P861&lt;&gt;"", $P861&lt;&gt;"...", $P861&lt;&gt;"입력오류"),
    IF(
        $U$18=1, AND($P861&lt;&gt;"", $P861&lt;&gt;"...", $P861&lt;&gt;"입력오류", ISNUMBER(FIND(INDEX($T$2:$T$7,$U$1),$P861))),
        IF(
            $U$17="기타", AND($P861&lt;&gt;"", $P861&lt;&gt;"...", $P861&lt;&gt;"입력오류", NOT(ISNUMBER(FIND($T$21:$T$34,$P861)))),
            AND($P861&lt;&gt;"", $P861&lt;&gt;"...", $P861&lt;&gt;"입력오류", $T$19=$P861)
        )
    )
)</f>
        <v>0</v>
      </c>
    </row>
    <row r="862" spans="1:17">
      <c r="A862" t="s">
        <v>707</v>
      </c>
      <c r="B862" t="s">
        <v>1688</v>
      </c>
      <c r="C862" t="s">
        <v>10755</v>
      </c>
      <c r="D862" t="s">
        <v>10756</v>
      </c>
      <c r="I862">
        <f t="shared" si="40"/>
        <v>861</v>
      </c>
      <c r="J862">
        <f t="shared" si="41"/>
        <v>861</v>
      </c>
      <c r="K862">
        <f t="shared" si="39"/>
        <v>1</v>
      </c>
      <c r="L862" t="b">
        <f>COUNTIF($N$2:N862, N862)=1</f>
        <v>1</v>
      </c>
      <c r="M862" s="37">
        <f>IF( $Q862, MAX($M$1:M861)+1, 0)</f>
        <v>0</v>
      </c>
      <c r="N862" t="str" cm="1">
        <f t="array" ref="N862">INDEX($A$9:$F$1048576, $J862, $K862 )</f>
        <v>57255</v>
      </c>
      <c r="O862" t="str" cm="1">
        <f t="array" ref="O862">INDEX($B$9:$F$1048576, $J862, $K862 )</f>
        <v>주택금융공사MBS2018-28(1-7)</v>
      </c>
      <c r="P862" t="str" cm="1">
        <f t="array" ref="P862">IF( $L862, TRIM(_xll.IMDP("IR", $G$5&amp;$N862, $G$6)), "" )</f>
        <v/>
      </c>
      <c r="Q862" t="b" cm="1">
        <f t="array" ref="Q862">IF(
    $U$1=1, AND($P862&lt;&gt;"", $P862&lt;&gt;"...", $P862&lt;&gt;"입력오류"),
    IF(
        $U$18=1, AND($P862&lt;&gt;"", $P862&lt;&gt;"...", $P862&lt;&gt;"입력오류", ISNUMBER(FIND(INDEX($T$2:$T$7,$U$1),$P862))),
        IF(
            $U$17="기타", AND($P862&lt;&gt;"", $P862&lt;&gt;"...", $P862&lt;&gt;"입력오류", NOT(ISNUMBER(FIND($T$21:$T$34,$P862)))),
            AND($P862&lt;&gt;"", $P862&lt;&gt;"...", $P862&lt;&gt;"입력오류", $T$19=$P862)
        )
    )
)</f>
        <v>0</v>
      </c>
    </row>
    <row r="863" spans="1:17">
      <c r="A863" t="s">
        <v>1689</v>
      </c>
      <c r="B863" t="s">
        <v>1690</v>
      </c>
      <c r="C863" t="s">
        <v>10757</v>
      </c>
      <c r="D863" t="s">
        <v>3356</v>
      </c>
      <c r="I863">
        <f t="shared" si="40"/>
        <v>862</v>
      </c>
      <c r="J863">
        <f t="shared" si="41"/>
        <v>862</v>
      </c>
      <c r="K863">
        <f t="shared" si="39"/>
        <v>1</v>
      </c>
      <c r="L863" t="b">
        <f>COUNTIF($N$2:N863, N863)=1</f>
        <v>1</v>
      </c>
      <c r="M863" s="37">
        <f>IF( $Q863, MAX($M$1:M862)+1, 0)</f>
        <v>0</v>
      </c>
      <c r="N863" t="str" cm="1">
        <f t="array" ref="N863">INDEX($A$9:$F$1048576, $J863, $K863 )</f>
        <v>57256</v>
      </c>
      <c r="O863" t="str" cm="1">
        <f t="array" ref="O863">INDEX($B$9:$F$1048576, $J863, $K863 )</f>
        <v>주택금융공사MBS2018-28(1-8)</v>
      </c>
      <c r="P863" t="str" cm="1">
        <f t="array" ref="P863">IF( $L863, TRIM(_xll.IMDP("IR", $G$5&amp;$N863, $G$6)), "" )</f>
        <v/>
      </c>
      <c r="Q863" t="b" cm="1">
        <f t="array" ref="Q863">IF(
    $U$1=1, AND($P863&lt;&gt;"", $P863&lt;&gt;"...", $P863&lt;&gt;"입력오류"),
    IF(
        $U$18=1, AND($P863&lt;&gt;"", $P863&lt;&gt;"...", $P863&lt;&gt;"입력오류", ISNUMBER(FIND(INDEX($T$2:$T$7,$U$1),$P863))),
        IF(
            $U$17="기타", AND($P863&lt;&gt;"", $P863&lt;&gt;"...", $P863&lt;&gt;"입력오류", NOT(ISNUMBER(FIND($T$21:$T$34,$P863)))),
            AND($P863&lt;&gt;"", $P863&lt;&gt;"...", $P863&lt;&gt;"입력오류", $T$19=$P863)
        )
    )
)</f>
        <v>0</v>
      </c>
    </row>
    <row r="864" spans="1:17">
      <c r="A864" t="s">
        <v>1691</v>
      </c>
      <c r="B864" t="s">
        <v>1692</v>
      </c>
      <c r="C864" t="s">
        <v>10758</v>
      </c>
      <c r="D864" t="s">
        <v>10759</v>
      </c>
      <c r="I864">
        <f t="shared" si="40"/>
        <v>863</v>
      </c>
      <c r="J864">
        <f t="shared" si="41"/>
        <v>863</v>
      </c>
      <c r="K864">
        <f t="shared" si="39"/>
        <v>1</v>
      </c>
      <c r="L864" t="b">
        <f>COUNTIF($N$2:N864, N864)=1</f>
        <v>1</v>
      </c>
      <c r="M864" s="37">
        <f>IF( $Q864, MAX($M$1:M863)+1, 0)</f>
        <v>0</v>
      </c>
      <c r="N864" t="str" cm="1">
        <f t="array" ref="N864">INDEX($A$9:$F$1048576, $J864, $K864 )</f>
        <v>57325</v>
      </c>
      <c r="O864" t="str" cm="1">
        <f t="array" ref="O864">INDEX($B$9:$F$1048576, $J864, $K864 )</f>
        <v>산업기반신보25차(유)1</v>
      </c>
      <c r="P864" t="str" cm="1">
        <f t="array" ref="P864">IF( $L864, TRIM(_xll.IMDP("IR", $G$5&amp;$N864, $G$6)), "" )</f>
        <v/>
      </c>
      <c r="Q864" t="b" cm="1">
        <f t="array" ref="Q864">IF(
    $U$1=1, AND($P864&lt;&gt;"", $P864&lt;&gt;"...", $P864&lt;&gt;"입력오류"),
    IF(
        $U$18=1, AND($P864&lt;&gt;"", $P864&lt;&gt;"...", $P864&lt;&gt;"입력오류", ISNUMBER(FIND(INDEX($T$2:$T$7,$U$1),$P864))),
        IF(
            $U$17="기타", AND($P864&lt;&gt;"", $P864&lt;&gt;"...", $P864&lt;&gt;"입력오류", NOT(ISNUMBER(FIND($T$21:$T$34,$P864)))),
            AND($P864&lt;&gt;"", $P864&lt;&gt;"...", $P864&lt;&gt;"입력오류", $T$19=$P864)
        )
    )
)</f>
        <v>0</v>
      </c>
    </row>
    <row r="865" spans="1:17">
      <c r="A865" t="s">
        <v>1693</v>
      </c>
      <c r="B865" t="s">
        <v>1694</v>
      </c>
      <c r="C865" t="s">
        <v>10760</v>
      </c>
      <c r="D865" t="s">
        <v>10761</v>
      </c>
      <c r="I865">
        <f t="shared" si="40"/>
        <v>864</v>
      </c>
      <c r="J865">
        <f t="shared" si="41"/>
        <v>864</v>
      </c>
      <c r="K865">
        <f t="shared" si="39"/>
        <v>1</v>
      </c>
      <c r="L865" t="b">
        <f>COUNTIF($N$2:N865, N865)=1</f>
        <v>1</v>
      </c>
      <c r="M865" s="37">
        <f>IF( $Q865, MAX($M$1:M864)+1, 0)</f>
        <v>0</v>
      </c>
      <c r="N865" t="str" cm="1">
        <f t="array" ref="N865">INDEX($A$9:$F$1048576, $J865, $K865 )</f>
        <v>57389</v>
      </c>
      <c r="O865" t="str" cm="1">
        <f t="array" ref="O865">INDEX($B$9:$F$1048576, $J865, $K865 )</f>
        <v>오토피아제육십오차(유)1-32</v>
      </c>
      <c r="P865" t="str" cm="1">
        <f t="array" ref="P865">IF( $L865, TRIM(_xll.IMDP("IR", $G$5&amp;$N865, $G$6)), "" )</f>
        <v/>
      </c>
      <c r="Q865" t="b" cm="1">
        <f t="array" ref="Q865">IF(
    $U$1=1, AND($P865&lt;&gt;"", $P865&lt;&gt;"...", $P865&lt;&gt;"입력오류"),
    IF(
        $U$18=1, AND($P865&lt;&gt;"", $P865&lt;&gt;"...", $P865&lt;&gt;"입력오류", ISNUMBER(FIND(INDEX($T$2:$T$7,$U$1),$P865))),
        IF(
            $U$17="기타", AND($P865&lt;&gt;"", $P865&lt;&gt;"...", $P865&lt;&gt;"입력오류", NOT(ISNUMBER(FIND($T$21:$T$34,$P865)))),
            AND($P865&lt;&gt;"", $P865&lt;&gt;"...", $P865&lt;&gt;"입력오류", $T$19=$P865)
        )
    )
)</f>
        <v>0</v>
      </c>
    </row>
    <row r="866" spans="1:17">
      <c r="A866" t="s">
        <v>1695</v>
      </c>
      <c r="B866" t="s">
        <v>1696</v>
      </c>
      <c r="C866" t="s">
        <v>10762</v>
      </c>
      <c r="D866" t="s">
        <v>10763</v>
      </c>
      <c r="I866">
        <f t="shared" si="40"/>
        <v>865</v>
      </c>
      <c r="J866">
        <f t="shared" si="41"/>
        <v>865</v>
      </c>
      <c r="K866">
        <f t="shared" si="39"/>
        <v>1</v>
      </c>
      <c r="L866" t="b">
        <f>COUNTIF($N$2:N866, N866)=1</f>
        <v>1</v>
      </c>
      <c r="M866" s="37">
        <f>IF( $Q866, MAX($M$1:M865)+1, 0)</f>
        <v>0</v>
      </c>
      <c r="N866" t="str" cm="1">
        <f t="array" ref="N866">INDEX($A$9:$F$1048576, $J866, $K866 )</f>
        <v>57390</v>
      </c>
      <c r="O866" t="str" cm="1">
        <f t="array" ref="O866">INDEX($B$9:$F$1048576, $J866, $K866 )</f>
        <v>오토피아제육십오차(유)1-33</v>
      </c>
      <c r="P866" t="str" cm="1">
        <f t="array" ref="P866">IF( $L866, TRIM(_xll.IMDP("IR", $G$5&amp;$N866, $G$6)), "" )</f>
        <v/>
      </c>
      <c r="Q866" t="b" cm="1">
        <f t="array" ref="Q866">IF(
    $U$1=1, AND($P866&lt;&gt;"", $P866&lt;&gt;"...", $P866&lt;&gt;"입력오류"),
    IF(
        $U$18=1, AND($P866&lt;&gt;"", $P866&lt;&gt;"...", $P866&lt;&gt;"입력오류", ISNUMBER(FIND(INDEX($T$2:$T$7,$U$1),$P866))),
        IF(
            $U$17="기타", AND($P866&lt;&gt;"", $P866&lt;&gt;"...", $P866&lt;&gt;"입력오류", NOT(ISNUMBER(FIND($T$21:$T$34,$P866)))),
            AND($P866&lt;&gt;"", $P866&lt;&gt;"...", $P866&lt;&gt;"입력오류", $T$19=$P866)
        )
    )
)</f>
        <v>0</v>
      </c>
    </row>
    <row r="867" spans="1:17">
      <c r="A867" t="s">
        <v>1697</v>
      </c>
      <c r="B867" t="s">
        <v>1698</v>
      </c>
      <c r="C867" t="s">
        <v>10764</v>
      </c>
      <c r="D867" t="s">
        <v>10765</v>
      </c>
      <c r="I867">
        <f t="shared" si="40"/>
        <v>866</v>
      </c>
      <c r="J867">
        <f t="shared" si="41"/>
        <v>866</v>
      </c>
      <c r="K867">
        <f t="shared" si="39"/>
        <v>1</v>
      </c>
      <c r="L867" t="b">
        <f>COUNTIF($N$2:N867, N867)=1</f>
        <v>1</v>
      </c>
      <c r="M867" s="37">
        <f>IF( $Q867, MAX($M$1:M866)+1, 0)</f>
        <v>0</v>
      </c>
      <c r="N867" t="str" cm="1">
        <f t="array" ref="N867">INDEX($A$9:$F$1048576, $J867, $K867 )</f>
        <v>57391</v>
      </c>
      <c r="O867" t="str" cm="1">
        <f t="array" ref="O867">INDEX($B$9:$F$1048576, $J867, $K867 )</f>
        <v>오토피아제육십오차(유)1-34</v>
      </c>
      <c r="P867" t="str" cm="1">
        <f t="array" ref="P867">IF( $L867, TRIM(_xll.IMDP("IR", $G$5&amp;$N867, $G$6)), "" )</f>
        <v/>
      </c>
      <c r="Q867" t="b" cm="1">
        <f t="array" ref="Q867">IF(
    $U$1=1, AND($P867&lt;&gt;"", $P867&lt;&gt;"...", $P867&lt;&gt;"입력오류"),
    IF(
        $U$18=1, AND($P867&lt;&gt;"", $P867&lt;&gt;"...", $P867&lt;&gt;"입력오류", ISNUMBER(FIND(INDEX($T$2:$T$7,$U$1),$P867))),
        IF(
            $U$17="기타", AND($P867&lt;&gt;"", $P867&lt;&gt;"...", $P867&lt;&gt;"입력오류", NOT(ISNUMBER(FIND($T$21:$T$34,$P867)))),
            AND($P867&lt;&gt;"", $P867&lt;&gt;"...", $P867&lt;&gt;"입력오류", $T$19=$P867)
        )
    )
)</f>
        <v>0</v>
      </c>
    </row>
    <row r="868" spans="1:17">
      <c r="A868" t="s">
        <v>1699</v>
      </c>
      <c r="B868" t="s">
        <v>1700</v>
      </c>
      <c r="C868" t="s">
        <v>10766</v>
      </c>
      <c r="D868" t="s">
        <v>10767</v>
      </c>
      <c r="I868">
        <f t="shared" si="40"/>
        <v>867</v>
      </c>
      <c r="J868">
        <f t="shared" si="41"/>
        <v>867</v>
      </c>
      <c r="K868">
        <f t="shared" si="39"/>
        <v>1</v>
      </c>
      <c r="L868" t="b">
        <f>COUNTIF($N$2:N868, N868)=1</f>
        <v>1</v>
      </c>
      <c r="M868" s="37">
        <f>IF( $Q868, MAX($M$1:M867)+1, 0)</f>
        <v>0</v>
      </c>
      <c r="N868" t="str" cm="1">
        <f t="array" ref="N868">INDEX($A$9:$F$1048576, $J868, $K868 )</f>
        <v>57392</v>
      </c>
      <c r="O868" t="str" cm="1">
        <f t="array" ref="O868">INDEX($B$9:$F$1048576, $J868, $K868 )</f>
        <v>오토피아제육십오차(유)1-35</v>
      </c>
      <c r="P868" t="str" cm="1">
        <f t="array" ref="P868">IF( $L868, TRIM(_xll.IMDP("IR", $G$5&amp;$N868, $G$6)), "" )</f>
        <v/>
      </c>
      <c r="Q868" t="b" cm="1">
        <f t="array" ref="Q868">IF(
    $U$1=1, AND($P868&lt;&gt;"", $P868&lt;&gt;"...", $P868&lt;&gt;"입력오류"),
    IF(
        $U$18=1, AND($P868&lt;&gt;"", $P868&lt;&gt;"...", $P868&lt;&gt;"입력오류", ISNUMBER(FIND(INDEX($T$2:$T$7,$U$1),$P868))),
        IF(
            $U$17="기타", AND($P868&lt;&gt;"", $P868&lt;&gt;"...", $P868&lt;&gt;"입력오류", NOT(ISNUMBER(FIND($T$21:$T$34,$P868)))),
            AND($P868&lt;&gt;"", $P868&lt;&gt;"...", $P868&lt;&gt;"입력오류", $T$19=$P868)
        )
    )
)</f>
        <v>0</v>
      </c>
    </row>
    <row r="869" spans="1:17">
      <c r="A869" t="s">
        <v>1701</v>
      </c>
      <c r="B869" t="s">
        <v>1702</v>
      </c>
      <c r="C869" t="s">
        <v>10768</v>
      </c>
      <c r="D869" t="s">
        <v>10769</v>
      </c>
      <c r="I869">
        <f t="shared" si="40"/>
        <v>868</v>
      </c>
      <c r="J869">
        <f t="shared" si="41"/>
        <v>868</v>
      </c>
      <c r="K869">
        <f t="shared" si="39"/>
        <v>1</v>
      </c>
      <c r="L869" t="b">
        <f>COUNTIF($N$2:N869, N869)=1</f>
        <v>1</v>
      </c>
      <c r="M869" s="37">
        <f>IF( $Q869, MAX($M$1:M868)+1, 0)</f>
        <v>0</v>
      </c>
      <c r="N869" t="str" cm="1">
        <f t="array" ref="N869">INDEX($A$9:$F$1048576, $J869, $K869 )</f>
        <v>57634</v>
      </c>
      <c r="O869" t="str" cm="1">
        <f t="array" ref="O869">INDEX($B$9:$F$1048576, $J869, $K869 )</f>
        <v>신세계프라퍼티</v>
      </c>
      <c r="P869" t="str" cm="1">
        <f t="array" ref="P869">IF( $L869, TRIM(_xll.IMDP("IR", $G$5&amp;$N869, $G$6)), "" )</f>
        <v/>
      </c>
      <c r="Q869" t="b" cm="1">
        <f t="array" ref="Q869">IF(
    $U$1=1, AND($P869&lt;&gt;"", $P869&lt;&gt;"...", $P869&lt;&gt;"입력오류"),
    IF(
        $U$18=1, AND($P869&lt;&gt;"", $P869&lt;&gt;"...", $P869&lt;&gt;"입력오류", ISNUMBER(FIND(INDEX($T$2:$T$7,$U$1),$P869))),
        IF(
            $U$17="기타", AND($P869&lt;&gt;"", $P869&lt;&gt;"...", $P869&lt;&gt;"입력오류", NOT(ISNUMBER(FIND($T$21:$T$34,$P869)))),
            AND($P869&lt;&gt;"", $P869&lt;&gt;"...", $P869&lt;&gt;"입력오류", $T$19=$P869)
        )
    )
)</f>
        <v>0</v>
      </c>
    </row>
    <row r="870" spans="1:17">
      <c r="A870" t="s">
        <v>1703</v>
      </c>
      <c r="B870" t="s">
        <v>1704</v>
      </c>
      <c r="C870" t="s">
        <v>10770</v>
      </c>
      <c r="D870" t="s">
        <v>10771</v>
      </c>
      <c r="I870">
        <f t="shared" si="40"/>
        <v>869</v>
      </c>
      <c r="J870">
        <f t="shared" si="41"/>
        <v>869</v>
      </c>
      <c r="K870">
        <f t="shared" si="39"/>
        <v>1</v>
      </c>
      <c r="L870" t="b">
        <f>COUNTIF($N$2:N870, N870)=1</f>
        <v>1</v>
      </c>
      <c r="M870" s="37">
        <f>IF( $Q870, MAX($M$1:M869)+1, 0)</f>
        <v>0</v>
      </c>
      <c r="N870" t="str" cm="1">
        <f t="array" ref="N870">INDEX($A$9:$F$1048576, $J870, $K870 )</f>
        <v>57650</v>
      </c>
      <c r="O870" t="str" cm="1">
        <f t="array" ref="O870">INDEX($B$9:$F$1048576, $J870, $K870 )</f>
        <v>주택금융공사MBS2019-4(1-2)</v>
      </c>
      <c r="P870" t="str" cm="1">
        <f t="array" ref="P870">IF( $L870, TRIM(_xll.IMDP("IR", $G$5&amp;$N870, $G$6)), "" )</f>
        <v/>
      </c>
      <c r="Q870" t="b" cm="1">
        <f t="array" ref="Q870">IF(
    $U$1=1, AND($P870&lt;&gt;"", $P870&lt;&gt;"...", $P870&lt;&gt;"입력오류"),
    IF(
        $U$18=1, AND($P870&lt;&gt;"", $P870&lt;&gt;"...", $P870&lt;&gt;"입력오류", ISNUMBER(FIND(INDEX($T$2:$T$7,$U$1),$P870))),
        IF(
            $U$17="기타", AND($P870&lt;&gt;"", $P870&lt;&gt;"...", $P870&lt;&gt;"입력오류", NOT(ISNUMBER(FIND($T$21:$T$34,$P870)))),
            AND($P870&lt;&gt;"", $P870&lt;&gt;"...", $P870&lt;&gt;"입력오류", $T$19=$P870)
        )
    )
)</f>
        <v>0</v>
      </c>
    </row>
    <row r="871" spans="1:17">
      <c r="A871" t="s">
        <v>1705</v>
      </c>
      <c r="B871" t="s">
        <v>1706</v>
      </c>
      <c r="C871" t="s">
        <v>10772</v>
      </c>
      <c r="D871" t="s">
        <v>10773</v>
      </c>
      <c r="I871">
        <f t="shared" si="40"/>
        <v>870</v>
      </c>
      <c r="J871">
        <f t="shared" si="41"/>
        <v>870</v>
      </c>
      <c r="K871">
        <f t="shared" si="39"/>
        <v>1</v>
      </c>
      <c r="L871" t="b">
        <f>COUNTIF($N$2:N871, N871)=1</f>
        <v>1</v>
      </c>
      <c r="M871" s="37">
        <f>IF( $Q871, MAX($M$1:M870)+1, 0)</f>
        <v>0</v>
      </c>
      <c r="N871" t="str" cm="1">
        <f t="array" ref="N871">INDEX($A$9:$F$1048576, $J871, $K871 )</f>
        <v>57651</v>
      </c>
      <c r="O871" t="str" cm="1">
        <f t="array" ref="O871">INDEX($B$9:$F$1048576, $J871, $K871 )</f>
        <v>주택금융공사MBS2019-4(1-3)</v>
      </c>
      <c r="P871" t="str" cm="1">
        <f t="array" ref="P871">IF( $L871, TRIM(_xll.IMDP("IR", $G$5&amp;$N871, $G$6)), "" )</f>
        <v/>
      </c>
      <c r="Q871" t="b" cm="1">
        <f t="array" ref="Q871">IF(
    $U$1=1, AND($P871&lt;&gt;"", $P871&lt;&gt;"...", $P871&lt;&gt;"입력오류"),
    IF(
        $U$18=1, AND($P871&lt;&gt;"", $P871&lt;&gt;"...", $P871&lt;&gt;"입력오류", ISNUMBER(FIND(INDEX($T$2:$T$7,$U$1),$P871))),
        IF(
            $U$17="기타", AND($P871&lt;&gt;"", $P871&lt;&gt;"...", $P871&lt;&gt;"입력오류", NOT(ISNUMBER(FIND($T$21:$T$34,$P871)))),
            AND($P871&lt;&gt;"", $P871&lt;&gt;"...", $P871&lt;&gt;"입력오류", $T$19=$P871)
        )
    )
)</f>
        <v>0</v>
      </c>
    </row>
    <row r="872" spans="1:17">
      <c r="A872" t="s">
        <v>1707</v>
      </c>
      <c r="B872" t="s">
        <v>1708</v>
      </c>
      <c r="C872" t="s">
        <v>10774</v>
      </c>
      <c r="D872" t="s">
        <v>10775</v>
      </c>
      <c r="I872">
        <f t="shared" si="40"/>
        <v>871</v>
      </c>
      <c r="J872">
        <f t="shared" si="41"/>
        <v>871</v>
      </c>
      <c r="K872">
        <f t="shared" si="39"/>
        <v>1</v>
      </c>
      <c r="L872" t="b">
        <f>COUNTIF($N$2:N872, N872)=1</f>
        <v>1</v>
      </c>
      <c r="M872" s="37">
        <f>IF( $Q872, MAX($M$1:M871)+1, 0)</f>
        <v>0</v>
      </c>
      <c r="N872" t="str" cm="1">
        <f t="array" ref="N872">INDEX($A$9:$F$1048576, $J872, $K872 )</f>
        <v>57652</v>
      </c>
      <c r="O872" t="str" cm="1">
        <f t="array" ref="O872">INDEX($B$9:$F$1048576, $J872, $K872 )</f>
        <v>주택금융공사MBS2019-4(1-4)</v>
      </c>
      <c r="P872" t="str" cm="1">
        <f t="array" ref="P872">IF( $L872, TRIM(_xll.IMDP("IR", $G$5&amp;$N872, $G$6)), "" )</f>
        <v/>
      </c>
      <c r="Q872" t="b" cm="1">
        <f t="array" ref="Q872">IF(
    $U$1=1, AND($P872&lt;&gt;"", $P872&lt;&gt;"...", $P872&lt;&gt;"입력오류"),
    IF(
        $U$18=1, AND($P872&lt;&gt;"", $P872&lt;&gt;"...", $P872&lt;&gt;"입력오류", ISNUMBER(FIND(INDEX($T$2:$T$7,$U$1),$P872))),
        IF(
            $U$17="기타", AND($P872&lt;&gt;"", $P872&lt;&gt;"...", $P872&lt;&gt;"입력오류", NOT(ISNUMBER(FIND($T$21:$T$34,$P872)))),
            AND($P872&lt;&gt;"", $P872&lt;&gt;"...", $P872&lt;&gt;"입력오류", $T$19=$P872)
        )
    )
)</f>
        <v>0</v>
      </c>
    </row>
    <row r="873" spans="1:17">
      <c r="A873" t="s">
        <v>1709</v>
      </c>
      <c r="B873" t="s">
        <v>1710</v>
      </c>
      <c r="C873" t="s">
        <v>10776</v>
      </c>
      <c r="D873" t="s">
        <v>10777</v>
      </c>
      <c r="I873">
        <f t="shared" si="40"/>
        <v>872</v>
      </c>
      <c r="J873">
        <f t="shared" si="41"/>
        <v>872</v>
      </c>
      <c r="K873">
        <f t="shared" si="39"/>
        <v>1</v>
      </c>
      <c r="L873" t="b">
        <f>COUNTIF($N$2:N873, N873)=1</f>
        <v>1</v>
      </c>
      <c r="M873" s="37">
        <f>IF( $Q873, MAX($M$1:M872)+1, 0)</f>
        <v>0</v>
      </c>
      <c r="N873" t="str" cm="1">
        <f t="array" ref="N873">INDEX($A$9:$F$1048576, $J873, $K873 )</f>
        <v>57691</v>
      </c>
      <c r="O873" t="str" cm="1">
        <f t="array" ref="O873">INDEX($B$9:$F$1048576, $J873, $K873 )</f>
        <v>주택금융공사MBS2019-5(1-4)</v>
      </c>
      <c r="P873" t="str" cm="1">
        <f t="array" ref="P873">IF( $L873, TRIM(_xll.IMDP("IR", $G$5&amp;$N873, $G$6)), "" )</f>
        <v/>
      </c>
      <c r="Q873" t="b" cm="1">
        <f t="array" ref="Q873">IF(
    $U$1=1, AND($P873&lt;&gt;"", $P873&lt;&gt;"...", $P873&lt;&gt;"입력오류"),
    IF(
        $U$18=1, AND($P873&lt;&gt;"", $P873&lt;&gt;"...", $P873&lt;&gt;"입력오류", ISNUMBER(FIND(INDEX($T$2:$T$7,$U$1),$P873))),
        IF(
            $U$17="기타", AND($P873&lt;&gt;"", $P873&lt;&gt;"...", $P873&lt;&gt;"입력오류", NOT(ISNUMBER(FIND($T$21:$T$34,$P873)))),
            AND($P873&lt;&gt;"", $P873&lt;&gt;"...", $P873&lt;&gt;"입력오류", $T$19=$P873)
        )
    )
)</f>
        <v>0</v>
      </c>
    </row>
    <row r="874" spans="1:17">
      <c r="A874" t="s">
        <v>1711</v>
      </c>
      <c r="B874" t="s">
        <v>1712</v>
      </c>
      <c r="C874" t="s">
        <v>10778</v>
      </c>
      <c r="D874" t="s">
        <v>10779</v>
      </c>
      <c r="I874">
        <f t="shared" si="40"/>
        <v>873</v>
      </c>
      <c r="J874">
        <f t="shared" si="41"/>
        <v>873</v>
      </c>
      <c r="K874">
        <f t="shared" si="39"/>
        <v>1</v>
      </c>
      <c r="L874" t="b">
        <f>COUNTIF($N$2:N874, N874)=1</f>
        <v>1</v>
      </c>
      <c r="M874" s="37">
        <f>IF( $Q874, MAX($M$1:M873)+1, 0)</f>
        <v>0</v>
      </c>
      <c r="N874" t="str" cm="1">
        <f t="array" ref="N874">INDEX($A$9:$F$1048576, $J874, $K874 )</f>
        <v>57692</v>
      </c>
      <c r="O874" t="str" cm="1">
        <f t="array" ref="O874">INDEX($B$9:$F$1048576, $J874, $K874 )</f>
        <v>주택금융공사MBS2019-5(1-5)</v>
      </c>
      <c r="P874" t="str" cm="1">
        <f t="array" ref="P874">IF( $L874, TRIM(_xll.IMDP("IR", $G$5&amp;$N874, $G$6)), "" )</f>
        <v/>
      </c>
      <c r="Q874" t="b" cm="1">
        <f t="array" ref="Q874">IF(
    $U$1=1, AND($P874&lt;&gt;"", $P874&lt;&gt;"...", $P874&lt;&gt;"입력오류"),
    IF(
        $U$18=1, AND($P874&lt;&gt;"", $P874&lt;&gt;"...", $P874&lt;&gt;"입력오류", ISNUMBER(FIND(INDEX($T$2:$T$7,$U$1),$P874))),
        IF(
            $U$17="기타", AND($P874&lt;&gt;"", $P874&lt;&gt;"...", $P874&lt;&gt;"입력오류", NOT(ISNUMBER(FIND($T$21:$T$34,$P874)))),
            AND($P874&lt;&gt;"", $P874&lt;&gt;"...", $P874&lt;&gt;"입력오류", $T$19=$P874)
        )
    )
)</f>
        <v>0</v>
      </c>
    </row>
    <row r="875" spans="1:17">
      <c r="A875" t="s">
        <v>1713</v>
      </c>
      <c r="B875" t="s">
        <v>1714</v>
      </c>
      <c r="C875" t="s">
        <v>10780</v>
      </c>
      <c r="D875" t="s">
        <v>10781</v>
      </c>
      <c r="I875">
        <f t="shared" si="40"/>
        <v>874</v>
      </c>
      <c r="J875">
        <f t="shared" si="41"/>
        <v>874</v>
      </c>
      <c r="K875">
        <f t="shared" si="39"/>
        <v>1</v>
      </c>
      <c r="L875" t="b">
        <f>COUNTIF($N$2:N875, N875)=1</f>
        <v>1</v>
      </c>
      <c r="M875" s="37">
        <f>IF( $Q875, MAX($M$1:M874)+1, 0)</f>
        <v>0</v>
      </c>
      <c r="N875" t="str" cm="1">
        <f t="array" ref="N875">INDEX($A$9:$F$1048576, $J875, $K875 )</f>
        <v>57693</v>
      </c>
      <c r="O875" t="str" cm="1">
        <f t="array" ref="O875">INDEX($B$9:$F$1048576, $J875, $K875 )</f>
        <v>주택금융공사MBS2019-5(1-6)</v>
      </c>
      <c r="P875" t="str" cm="1">
        <f t="array" ref="P875">IF( $L875, TRIM(_xll.IMDP("IR", $G$5&amp;$N875, $G$6)), "" )</f>
        <v/>
      </c>
      <c r="Q875" t="b" cm="1">
        <f t="array" ref="Q875">IF(
    $U$1=1, AND($P875&lt;&gt;"", $P875&lt;&gt;"...", $P875&lt;&gt;"입력오류"),
    IF(
        $U$18=1, AND($P875&lt;&gt;"", $P875&lt;&gt;"...", $P875&lt;&gt;"입력오류", ISNUMBER(FIND(INDEX($T$2:$T$7,$U$1),$P875))),
        IF(
            $U$17="기타", AND($P875&lt;&gt;"", $P875&lt;&gt;"...", $P875&lt;&gt;"입력오류", NOT(ISNUMBER(FIND($T$21:$T$34,$P875)))),
            AND($P875&lt;&gt;"", $P875&lt;&gt;"...", $P875&lt;&gt;"입력오류", $T$19=$P875)
        )
    )
)</f>
        <v>0</v>
      </c>
    </row>
    <row r="876" spans="1:17">
      <c r="A876" t="s">
        <v>1715</v>
      </c>
      <c r="B876" t="s">
        <v>1716</v>
      </c>
      <c r="C876" t="s">
        <v>10782</v>
      </c>
      <c r="D876" t="s">
        <v>10783</v>
      </c>
      <c r="I876">
        <f t="shared" si="40"/>
        <v>875</v>
      </c>
      <c r="J876">
        <f t="shared" si="41"/>
        <v>875</v>
      </c>
      <c r="K876">
        <f t="shared" si="39"/>
        <v>1</v>
      </c>
      <c r="L876" t="b">
        <f>COUNTIF($N$2:N876, N876)=1</f>
        <v>1</v>
      </c>
      <c r="M876" s="37">
        <f>IF( $Q876, MAX($M$1:M875)+1, 0)</f>
        <v>0</v>
      </c>
      <c r="N876" t="str" cm="1">
        <f t="array" ref="N876">INDEX($A$9:$F$1048576, $J876, $K876 )</f>
        <v>57694</v>
      </c>
      <c r="O876" t="str" cm="1">
        <f t="array" ref="O876">INDEX($B$9:$F$1048576, $J876, $K876 )</f>
        <v>주택금융공사MBS2019-5(1-7)</v>
      </c>
      <c r="P876" t="str" cm="1">
        <f t="array" ref="P876">IF( $L876, TRIM(_xll.IMDP("IR", $G$5&amp;$N876, $G$6)), "" )</f>
        <v/>
      </c>
      <c r="Q876" t="b" cm="1">
        <f t="array" ref="Q876">IF(
    $U$1=1, AND($P876&lt;&gt;"", $P876&lt;&gt;"...", $P876&lt;&gt;"입력오류"),
    IF(
        $U$18=1, AND($P876&lt;&gt;"", $P876&lt;&gt;"...", $P876&lt;&gt;"입력오류", ISNUMBER(FIND(INDEX($T$2:$T$7,$U$1),$P876))),
        IF(
            $U$17="기타", AND($P876&lt;&gt;"", $P876&lt;&gt;"...", $P876&lt;&gt;"입력오류", NOT(ISNUMBER(FIND($T$21:$T$34,$P876)))),
            AND($P876&lt;&gt;"", $P876&lt;&gt;"...", $P876&lt;&gt;"입력오류", $T$19=$P876)
        )
    )
)</f>
        <v>0</v>
      </c>
    </row>
    <row r="877" spans="1:17">
      <c r="A877" t="s">
        <v>1717</v>
      </c>
      <c r="B877" t="s">
        <v>1718</v>
      </c>
      <c r="C877" t="s">
        <v>10784</v>
      </c>
      <c r="D877" t="s">
        <v>10785</v>
      </c>
      <c r="I877">
        <f t="shared" si="40"/>
        <v>876</v>
      </c>
      <c r="J877">
        <f t="shared" si="41"/>
        <v>876</v>
      </c>
      <c r="K877">
        <f t="shared" si="39"/>
        <v>1</v>
      </c>
      <c r="L877" t="b">
        <f>COUNTIF($N$2:N877, N877)=1</f>
        <v>1</v>
      </c>
      <c r="M877" s="37">
        <f>IF( $Q877, MAX($M$1:M876)+1, 0)</f>
        <v>0</v>
      </c>
      <c r="N877" t="str" cm="1">
        <f t="array" ref="N877">INDEX($A$9:$F$1048576, $J877, $K877 )</f>
        <v>57695</v>
      </c>
      <c r="O877" t="str" cm="1">
        <f t="array" ref="O877">INDEX($B$9:$F$1048576, $J877, $K877 )</f>
        <v>주택금융공사MBS2019-5(1-8)</v>
      </c>
      <c r="P877" t="str" cm="1">
        <f t="array" ref="P877">IF( $L877, TRIM(_xll.IMDP("IR", $G$5&amp;$N877, $G$6)), "" )</f>
        <v/>
      </c>
      <c r="Q877" t="b" cm="1">
        <f t="array" ref="Q877">IF(
    $U$1=1, AND($P877&lt;&gt;"", $P877&lt;&gt;"...", $P877&lt;&gt;"입력오류"),
    IF(
        $U$18=1, AND($P877&lt;&gt;"", $P877&lt;&gt;"...", $P877&lt;&gt;"입력오류", ISNUMBER(FIND(INDEX($T$2:$T$7,$U$1),$P877))),
        IF(
            $U$17="기타", AND($P877&lt;&gt;"", $P877&lt;&gt;"...", $P877&lt;&gt;"입력오류", NOT(ISNUMBER(FIND($T$21:$T$34,$P877)))),
            AND($P877&lt;&gt;"", $P877&lt;&gt;"...", $P877&lt;&gt;"입력오류", $T$19=$P877)
        )
    )
)</f>
        <v>0</v>
      </c>
    </row>
    <row r="878" spans="1:17">
      <c r="A878" t="s">
        <v>1719</v>
      </c>
      <c r="B878" t="s">
        <v>1720</v>
      </c>
      <c r="C878" t="s">
        <v>10786</v>
      </c>
      <c r="D878" t="s">
        <v>10787</v>
      </c>
      <c r="I878">
        <f t="shared" si="40"/>
        <v>877</v>
      </c>
      <c r="J878">
        <f t="shared" si="41"/>
        <v>877</v>
      </c>
      <c r="K878">
        <f t="shared" si="39"/>
        <v>1</v>
      </c>
      <c r="L878" t="b">
        <f>COUNTIF($N$2:N878, N878)=1</f>
        <v>1</v>
      </c>
      <c r="M878" s="37">
        <f>IF( $Q878, MAX($M$1:M877)+1, 0)</f>
        <v>0</v>
      </c>
      <c r="N878" t="str" cm="1">
        <f t="array" ref="N878">INDEX($A$9:$F$1048576, $J878, $K878 )</f>
        <v>57841</v>
      </c>
      <c r="O878" t="str" cm="1">
        <f t="array" ref="O878">INDEX($B$9:$F$1048576, $J878, $K878 )</f>
        <v>오토피아제육십육차(유)1-25</v>
      </c>
      <c r="P878" t="str" cm="1">
        <f t="array" ref="P878">IF( $L878, TRIM(_xll.IMDP("IR", $G$5&amp;$N878, $G$6)), "" )</f>
        <v/>
      </c>
      <c r="Q878" t="b" cm="1">
        <f t="array" ref="Q878">IF(
    $U$1=1, AND($P878&lt;&gt;"", $P878&lt;&gt;"...", $P878&lt;&gt;"입력오류"),
    IF(
        $U$18=1, AND($P878&lt;&gt;"", $P878&lt;&gt;"...", $P878&lt;&gt;"입력오류", ISNUMBER(FIND(INDEX($T$2:$T$7,$U$1),$P878))),
        IF(
            $U$17="기타", AND($P878&lt;&gt;"", $P878&lt;&gt;"...", $P878&lt;&gt;"입력오류", NOT(ISNUMBER(FIND($T$21:$T$34,$P878)))),
            AND($P878&lt;&gt;"", $P878&lt;&gt;"...", $P878&lt;&gt;"입력오류", $T$19=$P878)
        )
    )
)</f>
        <v>0</v>
      </c>
    </row>
    <row r="879" spans="1:17">
      <c r="A879" t="s">
        <v>1721</v>
      </c>
      <c r="B879" t="s">
        <v>1722</v>
      </c>
      <c r="C879" t="s">
        <v>10788</v>
      </c>
      <c r="D879" t="s">
        <v>10789</v>
      </c>
      <c r="I879">
        <f t="shared" si="40"/>
        <v>878</v>
      </c>
      <c r="J879">
        <f t="shared" si="41"/>
        <v>878</v>
      </c>
      <c r="K879">
        <f t="shared" si="39"/>
        <v>1</v>
      </c>
      <c r="L879" t="b">
        <f>COUNTIF($N$2:N879, N879)=1</f>
        <v>1</v>
      </c>
      <c r="M879" s="37">
        <f>IF( $Q879, MAX($M$1:M878)+1, 0)</f>
        <v>0</v>
      </c>
      <c r="N879" t="str" cm="1">
        <f t="array" ref="N879">INDEX($A$9:$F$1048576, $J879, $K879 )</f>
        <v>57842</v>
      </c>
      <c r="O879" t="str" cm="1">
        <f t="array" ref="O879">INDEX($B$9:$F$1048576, $J879, $K879 )</f>
        <v>오토피아제육십육차(유)1-26</v>
      </c>
      <c r="P879" t="str" cm="1">
        <f t="array" ref="P879">IF( $L879, TRIM(_xll.IMDP("IR", $G$5&amp;$N879, $G$6)), "" )</f>
        <v/>
      </c>
      <c r="Q879" t="b" cm="1">
        <f t="array" ref="Q879">IF(
    $U$1=1, AND($P879&lt;&gt;"", $P879&lt;&gt;"...", $P879&lt;&gt;"입력오류"),
    IF(
        $U$18=1, AND($P879&lt;&gt;"", $P879&lt;&gt;"...", $P879&lt;&gt;"입력오류", ISNUMBER(FIND(INDEX($T$2:$T$7,$U$1),$P879))),
        IF(
            $U$17="기타", AND($P879&lt;&gt;"", $P879&lt;&gt;"...", $P879&lt;&gt;"입력오류", NOT(ISNUMBER(FIND($T$21:$T$34,$P879)))),
            AND($P879&lt;&gt;"", $P879&lt;&gt;"...", $P879&lt;&gt;"입력오류", $T$19=$P879)
        )
    )
)</f>
        <v>0</v>
      </c>
    </row>
    <row r="880" spans="1:17">
      <c r="A880" t="s">
        <v>1723</v>
      </c>
      <c r="B880" t="s">
        <v>1724</v>
      </c>
      <c r="C880" t="s">
        <v>10790</v>
      </c>
      <c r="D880" t="s">
        <v>10791</v>
      </c>
      <c r="I880">
        <f t="shared" si="40"/>
        <v>879</v>
      </c>
      <c r="J880">
        <f t="shared" si="41"/>
        <v>879</v>
      </c>
      <c r="K880">
        <f t="shared" si="39"/>
        <v>1</v>
      </c>
      <c r="L880" t="b">
        <f>COUNTIF($N$2:N880, N880)=1</f>
        <v>1</v>
      </c>
      <c r="M880" s="37">
        <f>IF( $Q880, MAX($M$1:M879)+1, 0)</f>
        <v>0</v>
      </c>
      <c r="N880" t="str" cm="1">
        <f t="array" ref="N880">INDEX($A$9:$F$1048576, $J880, $K880 )</f>
        <v>57843</v>
      </c>
      <c r="O880" t="str" cm="1">
        <f t="array" ref="O880">INDEX($B$9:$F$1048576, $J880, $K880 )</f>
        <v>오토피아제육십육차(유)1-27</v>
      </c>
      <c r="P880" t="str" cm="1">
        <f t="array" ref="P880">IF( $L880, TRIM(_xll.IMDP("IR", $G$5&amp;$N880, $G$6)), "" )</f>
        <v/>
      </c>
      <c r="Q880" t="b" cm="1">
        <f t="array" ref="Q880">IF(
    $U$1=1, AND($P880&lt;&gt;"", $P880&lt;&gt;"...", $P880&lt;&gt;"입력오류"),
    IF(
        $U$18=1, AND($P880&lt;&gt;"", $P880&lt;&gt;"...", $P880&lt;&gt;"입력오류", ISNUMBER(FIND(INDEX($T$2:$T$7,$U$1),$P880))),
        IF(
            $U$17="기타", AND($P880&lt;&gt;"", $P880&lt;&gt;"...", $P880&lt;&gt;"입력오류", NOT(ISNUMBER(FIND($T$21:$T$34,$P880)))),
            AND($P880&lt;&gt;"", $P880&lt;&gt;"...", $P880&lt;&gt;"입력오류", $T$19=$P880)
        )
    )
)</f>
        <v>0</v>
      </c>
    </row>
    <row r="881" spans="1:17">
      <c r="A881" t="s">
        <v>1725</v>
      </c>
      <c r="B881" t="s">
        <v>1726</v>
      </c>
      <c r="C881" t="s">
        <v>10792</v>
      </c>
      <c r="D881" t="s">
        <v>10793</v>
      </c>
      <c r="I881">
        <f t="shared" si="40"/>
        <v>880</v>
      </c>
      <c r="J881">
        <f t="shared" si="41"/>
        <v>880</v>
      </c>
      <c r="K881">
        <f t="shared" si="39"/>
        <v>1</v>
      </c>
      <c r="L881" t="b">
        <f>COUNTIF($N$2:N881, N881)=1</f>
        <v>1</v>
      </c>
      <c r="M881" s="37">
        <f>IF( $Q881, MAX($M$1:M880)+1, 0)</f>
        <v>0</v>
      </c>
      <c r="N881" t="str" cm="1">
        <f t="array" ref="N881">INDEX($A$9:$F$1048576, $J881, $K881 )</f>
        <v>57844</v>
      </c>
      <c r="O881" t="str" cm="1">
        <f t="array" ref="O881">INDEX($B$9:$F$1048576, $J881, $K881 )</f>
        <v>오토피아제육십육차(유)1-28</v>
      </c>
      <c r="P881" t="str" cm="1">
        <f t="array" ref="P881">IF( $L881, TRIM(_xll.IMDP("IR", $G$5&amp;$N881, $G$6)), "" )</f>
        <v/>
      </c>
      <c r="Q881" t="b" cm="1">
        <f t="array" ref="Q881">IF(
    $U$1=1, AND($P881&lt;&gt;"", $P881&lt;&gt;"...", $P881&lt;&gt;"입력오류"),
    IF(
        $U$18=1, AND($P881&lt;&gt;"", $P881&lt;&gt;"...", $P881&lt;&gt;"입력오류", ISNUMBER(FIND(INDEX($T$2:$T$7,$U$1),$P881))),
        IF(
            $U$17="기타", AND($P881&lt;&gt;"", $P881&lt;&gt;"...", $P881&lt;&gt;"입력오류", NOT(ISNUMBER(FIND($T$21:$T$34,$P881)))),
            AND($P881&lt;&gt;"", $P881&lt;&gt;"...", $P881&lt;&gt;"입력오류", $T$19=$P881)
        )
    )
)</f>
        <v>0</v>
      </c>
    </row>
    <row r="882" spans="1:17">
      <c r="A882" t="s">
        <v>1727</v>
      </c>
      <c r="B882" t="s">
        <v>1728</v>
      </c>
      <c r="C882" t="s">
        <v>10794</v>
      </c>
      <c r="D882" t="s">
        <v>10795</v>
      </c>
      <c r="I882">
        <f t="shared" si="40"/>
        <v>881</v>
      </c>
      <c r="J882">
        <f t="shared" si="41"/>
        <v>881</v>
      </c>
      <c r="K882">
        <f t="shared" si="39"/>
        <v>1</v>
      </c>
      <c r="L882" t="b">
        <f>COUNTIF($N$2:N882, N882)=1</f>
        <v>1</v>
      </c>
      <c r="M882" s="37">
        <f>IF( $Q882, MAX($M$1:M881)+1, 0)</f>
        <v>0</v>
      </c>
      <c r="N882" t="str" cm="1">
        <f t="array" ref="N882">INDEX($A$9:$F$1048576, $J882, $K882 )</f>
        <v>57845</v>
      </c>
      <c r="O882" t="str" cm="1">
        <f t="array" ref="O882">INDEX($B$9:$F$1048576, $J882, $K882 )</f>
        <v>오토피아제육십육차(유)1-29</v>
      </c>
      <c r="P882" t="str" cm="1">
        <f t="array" ref="P882">IF( $L882, TRIM(_xll.IMDP("IR", $G$5&amp;$N882, $G$6)), "" )</f>
        <v/>
      </c>
      <c r="Q882" t="b" cm="1">
        <f t="array" ref="Q882">IF(
    $U$1=1, AND($P882&lt;&gt;"", $P882&lt;&gt;"...", $P882&lt;&gt;"입력오류"),
    IF(
        $U$18=1, AND($P882&lt;&gt;"", $P882&lt;&gt;"...", $P882&lt;&gt;"입력오류", ISNUMBER(FIND(INDEX($T$2:$T$7,$U$1),$P882))),
        IF(
            $U$17="기타", AND($P882&lt;&gt;"", $P882&lt;&gt;"...", $P882&lt;&gt;"입력오류", NOT(ISNUMBER(FIND($T$21:$T$34,$P882)))),
            AND($P882&lt;&gt;"", $P882&lt;&gt;"...", $P882&lt;&gt;"입력오류", $T$19=$P882)
        )
    )
)</f>
        <v>0</v>
      </c>
    </row>
    <row r="883" spans="1:17">
      <c r="A883" t="s">
        <v>1729</v>
      </c>
      <c r="B883" t="s">
        <v>1730</v>
      </c>
      <c r="C883" t="s">
        <v>10796</v>
      </c>
      <c r="D883" t="s">
        <v>10797</v>
      </c>
      <c r="I883">
        <f t="shared" si="40"/>
        <v>882</v>
      </c>
      <c r="J883">
        <f t="shared" si="41"/>
        <v>882</v>
      </c>
      <c r="K883">
        <f t="shared" si="39"/>
        <v>1</v>
      </c>
      <c r="L883" t="b">
        <f>COUNTIF($N$2:N883, N883)=1</f>
        <v>1</v>
      </c>
      <c r="M883" s="37">
        <f>IF( $Q883, MAX($M$1:M882)+1, 0)</f>
        <v>0</v>
      </c>
      <c r="N883" t="str" cm="1">
        <f t="array" ref="N883">INDEX($A$9:$F$1048576, $J883, $K883 )</f>
        <v>57846</v>
      </c>
      <c r="O883" t="str" cm="1">
        <f t="array" ref="O883">INDEX($B$9:$F$1048576, $J883, $K883 )</f>
        <v>오토피아제육십육차(유)1-30</v>
      </c>
      <c r="P883" t="str" cm="1">
        <f t="array" ref="P883">IF( $L883, TRIM(_xll.IMDP("IR", $G$5&amp;$N883, $G$6)), "" )</f>
        <v/>
      </c>
      <c r="Q883" t="b" cm="1">
        <f t="array" ref="Q883">IF(
    $U$1=1, AND($P883&lt;&gt;"", $P883&lt;&gt;"...", $P883&lt;&gt;"입력오류"),
    IF(
        $U$18=1, AND($P883&lt;&gt;"", $P883&lt;&gt;"...", $P883&lt;&gt;"입력오류", ISNUMBER(FIND(INDEX($T$2:$T$7,$U$1),$P883))),
        IF(
            $U$17="기타", AND($P883&lt;&gt;"", $P883&lt;&gt;"...", $P883&lt;&gt;"입력오류", NOT(ISNUMBER(FIND($T$21:$T$34,$P883)))),
            AND($P883&lt;&gt;"", $P883&lt;&gt;"...", $P883&lt;&gt;"입력오류", $T$19=$P883)
        )
    )
)</f>
        <v>0</v>
      </c>
    </row>
    <row r="884" spans="1:17">
      <c r="A884" t="s">
        <v>1731</v>
      </c>
      <c r="B884" t="s">
        <v>1732</v>
      </c>
      <c r="C884" t="s">
        <v>10798</v>
      </c>
      <c r="D884" t="s">
        <v>10799</v>
      </c>
      <c r="I884">
        <f t="shared" si="40"/>
        <v>883</v>
      </c>
      <c r="J884">
        <f t="shared" si="41"/>
        <v>883</v>
      </c>
      <c r="K884">
        <f t="shared" si="39"/>
        <v>1</v>
      </c>
      <c r="L884" t="b">
        <f>COUNTIF($N$2:N884, N884)=1</f>
        <v>1</v>
      </c>
      <c r="M884" s="37">
        <f>IF( $Q884, MAX($M$1:M883)+1, 0)</f>
        <v>0</v>
      </c>
      <c r="N884" t="str" cm="1">
        <f t="array" ref="N884">INDEX($A$9:$F$1048576, $J884, $K884 )</f>
        <v>57847</v>
      </c>
      <c r="O884" t="str" cm="1">
        <f t="array" ref="O884">INDEX($B$9:$F$1048576, $J884, $K884 )</f>
        <v>오토피아제육십육차(유)1-31</v>
      </c>
      <c r="P884" t="str" cm="1">
        <f t="array" ref="P884">IF( $L884, TRIM(_xll.IMDP("IR", $G$5&amp;$N884, $G$6)), "" )</f>
        <v/>
      </c>
      <c r="Q884" t="b" cm="1">
        <f t="array" ref="Q884">IF(
    $U$1=1, AND($P884&lt;&gt;"", $P884&lt;&gt;"...", $P884&lt;&gt;"입력오류"),
    IF(
        $U$18=1, AND($P884&lt;&gt;"", $P884&lt;&gt;"...", $P884&lt;&gt;"입력오류", ISNUMBER(FIND(INDEX($T$2:$T$7,$U$1),$P884))),
        IF(
            $U$17="기타", AND($P884&lt;&gt;"", $P884&lt;&gt;"...", $P884&lt;&gt;"입력오류", NOT(ISNUMBER(FIND($T$21:$T$34,$P884)))),
            AND($P884&lt;&gt;"", $P884&lt;&gt;"...", $P884&lt;&gt;"입력오류", $T$19=$P884)
        )
    )
)</f>
        <v>0</v>
      </c>
    </row>
    <row r="885" spans="1:17">
      <c r="A885" t="s">
        <v>1733</v>
      </c>
      <c r="B885" t="s">
        <v>1734</v>
      </c>
      <c r="C885" t="s">
        <v>10800</v>
      </c>
      <c r="D885" t="s">
        <v>10801</v>
      </c>
      <c r="I885">
        <f t="shared" si="40"/>
        <v>884</v>
      </c>
      <c r="J885">
        <f t="shared" si="41"/>
        <v>884</v>
      </c>
      <c r="K885">
        <f t="shared" si="39"/>
        <v>1</v>
      </c>
      <c r="L885" t="b">
        <f>COUNTIF($N$2:N885, N885)=1</f>
        <v>1</v>
      </c>
      <c r="M885" s="37">
        <f>IF( $Q885, MAX($M$1:M884)+1, 0)</f>
        <v>0</v>
      </c>
      <c r="N885" t="str" cm="1">
        <f t="array" ref="N885">INDEX($A$9:$F$1048576, $J885, $K885 )</f>
        <v>57848</v>
      </c>
      <c r="O885" t="str" cm="1">
        <f t="array" ref="O885">INDEX($B$9:$F$1048576, $J885, $K885 )</f>
        <v>오토피아제육십육차(유)1-32</v>
      </c>
      <c r="P885" t="str" cm="1">
        <f t="array" ref="P885">IF( $L885, TRIM(_xll.IMDP("IR", $G$5&amp;$N885, $G$6)), "" )</f>
        <v/>
      </c>
      <c r="Q885" t="b" cm="1">
        <f t="array" ref="Q885">IF(
    $U$1=1, AND($P885&lt;&gt;"", $P885&lt;&gt;"...", $P885&lt;&gt;"입력오류"),
    IF(
        $U$18=1, AND($P885&lt;&gt;"", $P885&lt;&gt;"...", $P885&lt;&gt;"입력오류", ISNUMBER(FIND(INDEX($T$2:$T$7,$U$1),$P885))),
        IF(
            $U$17="기타", AND($P885&lt;&gt;"", $P885&lt;&gt;"...", $P885&lt;&gt;"입력오류", NOT(ISNUMBER(FIND($T$21:$T$34,$P885)))),
            AND($P885&lt;&gt;"", $P885&lt;&gt;"...", $P885&lt;&gt;"입력오류", $T$19=$P885)
        )
    )
)</f>
        <v>0</v>
      </c>
    </row>
    <row r="886" spans="1:17">
      <c r="A886" t="s">
        <v>1735</v>
      </c>
      <c r="B886" t="s">
        <v>1736</v>
      </c>
      <c r="C886" t="s">
        <v>10802</v>
      </c>
      <c r="D886" t="s">
        <v>10803</v>
      </c>
      <c r="I886">
        <f t="shared" si="40"/>
        <v>885</v>
      </c>
      <c r="J886">
        <f t="shared" si="41"/>
        <v>885</v>
      </c>
      <c r="K886">
        <f t="shared" si="39"/>
        <v>1</v>
      </c>
      <c r="L886" t="b">
        <f>COUNTIF($N$2:N886, N886)=1</f>
        <v>1</v>
      </c>
      <c r="M886" s="37">
        <f>IF( $Q886, MAX($M$1:M885)+1, 0)</f>
        <v>0</v>
      </c>
      <c r="N886" t="str" cm="1">
        <f t="array" ref="N886">INDEX($A$9:$F$1048576, $J886, $K886 )</f>
        <v>57849</v>
      </c>
      <c r="O886" t="str" cm="1">
        <f t="array" ref="O886">INDEX($B$9:$F$1048576, $J886, $K886 )</f>
        <v>오토피아제육십육차(유)1-33</v>
      </c>
      <c r="P886" t="str" cm="1">
        <f t="array" ref="P886">IF( $L886, TRIM(_xll.IMDP("IR", $G$5&amp;$N886, $G$6)), "" )</f>
        <v/>
      </c>
      <c r="Q886" t="b" cm="1">
        <f t="array" ref="Q886">IF(
    $U$1=1, AND($P886&lt;&gt;"", $P886&lt;&gt;"...", $P886&lt;&gt;"입력오류"),
    IF(
        $U$18=1, AND($P886&lt;&gt;"", $P886&lt;&gt;"...", $P886&lt;&gt;"입력오류", ISNUMBER(FIND(INDEX($T$2:$T$7,$U$1),$P886))),
        IF(
            $U$17="기타", AND($P886&lt;&gt;"", $P886&lt;&gt;"...", $P886&lt;&gt;"입력오류", NOT(ISNUMBER(FIND($T$21:$T$34,$P886)))),
            AND($P886&lt;&gt;"", $P886&lt;&gt;"...", $P886&lt;&gt;"입력오류", $T$19=$P886)
        )
    )
)</f>
        <v>0</v>
      </c>
    </row>
    <row r="887" spans="1:17">
      <c r="A887" t="s">
        <v>1737</v>
      </c>
      <c r="B887" t="s">
        <v>1738</v>
      </c>
      <c r="C887" t="s">
        <v>10804</v>
      </c>
      <c r="D887" t="s">
        <v>10805</v>
      </c>
      <c r="I887">
        <f t="shared" si="40"/>
        <v>886</v>
      </c>
      <c r="J887">
        <f t="shared" si="41"/>
        <v>886</v>
      </c>
      <c r="K887">
        <f t="shared" si="39"/>
        <v>1</v>
      </c>
      <c r="L887" t="b">
        <f>COUNTIF($N$2:N887, N887)=1</f>
        <v>1</v>
      </c>
      <c r="M887" s="37">
        <f>IF( $Q887, MAX($M$1:M886)+1, 0)</f>
        <v>0</v>
      </c>
      <c r="N887" t="str" cm="1">
        <f t="array" ref="N887">INDEX($A$9:$F$1048576, $J887, $K887 )</f>
        <v>57850</v>
      </c>
      <c r="O887" t="str" cm="1">
        <f t="array" ref="O887">INDEX($B$9:$F$1048576, $J887, $K887 )</f>
        <v>오토피아제육십육차(유)1-34</v>
      </c>
      <c r="P887" t="str" cm="1">
        <f t="array" ref="P887">IF( $L887, TRIM(_xll.IMDP("IR", $G$5&amp;$N887, $G$6)), "" )</f>
        <v/>
      </c>
      <c r="Q887" t="b" cm="1">
        <f t="array" ref="Q887">IF(
    $U$1=1, AND($P887&lt;&gt;"", $P887&lt;&gt;"...", $P887&lt;&gt;"입력오류"),
    IF(
        $U$18=1, AND($P887&lt;&gt;"", $P887&lt;&gt;"...", $P887&lt;&gt;"입력오류", ISNUMBER(FIND(INDEX($T$2:$T$7,$U$1),$P887))),
        IF(
            $U$17="기타", AND($P887&lt;&gt;"", $P887&lt;&gt;"...", $P887&lt;&gt;"입력오류", NOT(ISNUMBER(FIND($T$21:$T$34,$P887)))),
            AND($P887&lt;&gt;"", $P887&lt;&gt;"...", $P887&lt;&gt;"입력오류", $T$19=$P887)
        )
    )
)</f>
        <v>0</v>
      </c>
    </row>
    <row r="888" spans="1:17">
      <c r="A888" t="s">
        <v>1739</v>
      </c>
      <c r="B888" t="s">
        <v>1740</v>
      </c>
      <c r="C888" t="s">
        <v>10806</v>
      </c>
      <c r="D888" t="s">
        <v>3418</v>
      </c>
      <c r="I888">
        <f t="shared" si="40"/>
        <v>887</v>
      </c>
      <c r="J888">
        <f t="shared" si="41"/>
        <v>887</v>
      </c>
      <c r="K888">
        <f t="shared" si="39"/>
        <v>1</v>
      </c>
      <c r="L888" t="b">
        <f>COUNTIF($N$2:N888, N888)=1</f>
        <v>1</v>
      </c>
      <c r="M888" s="37">
        <f>IF( $Q888, MAX($M$1:M887)+1, 0)</f>
        <v>0</v>
      </c>
      <c r="N888" t="str" cm="1">
        <f t="array" ref="N888">INDEX($A$9:$F$1048576, $J888, $K888 )</f>
        <v>57851</v>
      </c>
      <c r="O888" t="str" cm="1">
        <f t="array" ref="O888">INDEX($B$9:$F$1048576, $J888, $K888 )</f>
        <v>오토피아제육십육차(유)1-35</v>
      </c>
      <c r="P888" t="str" cm="1">
        <f t="array" ref="P888">IF( $L888, TRIM(_xll.IMDP("IR", $G$5&amp;$N888, $G$6)), "" )</f>
        <v/>
      </c>
      <c r="Q888" t="b" cm="1">
        <f t="array" ref="Q888">IF(
    $U$1=1, AND($P888&lt;&gt;"", $P888&lt;&gt;"...", $P888&lt;&gt;"입력오류"),
    IF(
        $U$18=1, AND($P888&lt;&gt;"", $P888&lt;&gt;"...", $P888&lt;&gt;"입력오류", ISNUMBER(FIND(INDEX($T$2:$T$7,$U$1),$P888))),
        IF(
            $U$17="기타", AND($P888&lt;&gt;"", $P888&lt;&gt;"...", $P888&lt;&gt;"입력오류", NOT(ISNUMBER(FIND($T$21:$T$34,$P888)))),
            AND($P888&lt;&gt;"", $P888&lt;&gt;"...", $P888&lt;&gt;"입력오류", $T$19=$P888)
        )
    )
)</f>
        <v>0</v>
      </c>
    </row>
    <row r="889" spans="1:17">
      <c r="A889" t="s">
        <v>1741</v>
      </c>
      <c r="B889" t="s">
        <v>1742</v>
      </c>
      <c r="C889" t="s">
        <v>10807</v>
      </c>
      <c r="D889" t="s">
        <v>10808</v>
      </c>
      <c r="I889">
        <f t="shared" si="40"/>
        <v>888</v>
      </c>
      <c r="J889">
        <f t="shared" si="41"/>
        <v>888</v>
      </c>
      <c r="K889">
        <f t="shared" si="39"/>
        <v>1</v>
      </c>
      <c r="L889" t="b">
        <f>COUNTIF($N$2:N889, N889)=1</f>
        <v>1</v>
      </c>
      <c r="M889" s="37">
        <f>IF( $Q889, MAX($M$1:M888)+1, 0)</f>
        <v>0</v>
      </c>
      <c r="N889" t="str" cm="1">
        <f t="array" ref="N889">INDEX($A$9:$F$1048576, $J889, $K889 )</f>
        <v>57852</v>
      </c>
      <c r="O889" t="str" cm="1">
        <f t="array" ref="O889">INDEX($B$9:$F$1048576, $J889, $K889 )</f>
        <v>오토피아제육십육차(유)1-36</v>
      </c>
      <c r="P889" t="str" cm="1">
        <f t="array" ref="P889">IF( $L889, TRIM(_xll.IMDP("IR", $G$5&amp;$N889, $G$6)), "" )</f>
        <v/>
      </c>
      <c r="Q889" t="b" cm="1">
        <f t="array" ref="Q889">IF(
    $U$1=1, AND($P889&lt;&gt;"", $P889&lt;&gt;"...", $P889&lt;&gt;"입력오류"),
    IF(
        $U$18=1, AND($P889&lt;&gt;"", $P889&lt;&gt;"...", $P889&lt;&gt;"입력오류", ISNUMBER(FIND(INDEX($T$2:$T$7,$U$1),$P889))),
        IF(
            $U$17="기타", AND($P889&lt;&gt;"", $P889&lt;&gt;"...", $P889&lt;&gt;"입력오류", NOT(ISNUMBER(FIND($T$21:$T$34,$P889)))),
            AND($P889&lt;&gt;"", $P889&lt;&gt;"...", $P889&lt;&gt;"입력오류", $T$19=$P889)
        )
    )
)</f>
        <v>0</v>
      </c>
    </row>
    <row r="890" spans="1:17">
      <c r="A890" t="s">
        <v>1743</v>
      </c>
      <c r="B890" t="s">
        <v>1744</v>
      </c>
      <c r="C890" t="s">
        <v>10809</v>
      </c>
      <c r="D890" t="s">
        <v>10810</v>
      </c>
      <c r="I890">
        <f t="shared" si="40"/>
        <v>889</v>
      </c>
      <c r="J890">
        <f t="shared" si="41"/>
        <v>889</v>
      </c>
      <c r="K890">
        <f t="shared" si="39"/>
        <v>1</v>
      </c>
      <c r="L890" t="b">
        <f>COUNTIF($N$2:N890, N890)=1</f>
        <v>1</v>
      </c>
      <c r="M890" s="37">
        <f>IF( $Q890, MAX($M$1:M889)+1, 0)</f>
        <v>0</v>
      </c>
      <c r="N890" t="str" cm="1">
        <f t="array" ref="N890">INDEX($A$9:$F$1048576, $J890, $K890 )</f>
        <v>57853</v>
      </c>
      <c r="O890" t="str" cm="1">
        <f t="array" ref="O890">INDEX($B$9:$F$1048576, $J890, $K890 )</f>
        <v>오토피아제육십육차(유)1-37</v>
      </c>
      <c r="P890" t="str" cm="1">
        <f t="array" ref="P890">IF( $L890, TRIM(_xll.IMDP("IR", $G$5&amp;$N890, $G$6)), "" )</f>
        <v/>
      </c>
      <c r="Q890" t="b" cm="1">
        <f t="array" ref="Q890">IF(
    $U$1=1, AND($P890&lt;&gt;"", $P890&lt;&gt;"...", $P890&lt;&gt;"입력오류"),
    IF(
        $U$18=1, AND($P890&lt;&gt;"", $P890&lt;&gt;"...", $P890&lt;&gt;"입력오류", ISNUMBER(FIND(INDEX($T$2:$T$7,$U$1),$P890))),
        IF(
            $U$17="기타", AND($P890&lt;&gt;"", $P890&lt;&gt;"...", $P890&lt;&gt;"입력오류", NOT(ISNUMBER(FIND($T$21:$T$34,$P890)))),
            AND($P890&lt;&gt;"", $P890&lt;&gt;"...", $P890&lt;&gt;"입력오류", $T$19=$P890)
        )
    )
)</f>
        <v>0</v>
      </c>
    </row>
    <row r="891" spans="1:17">
      <c r="A891" t="s">
        <v>1745</v>
      </c>
      <c r="B891" t="s">
        <v>1746</v>
      </c>
      <c r="C891" t="s">
        <v>10811</v>
      </c>
      <c r="D891" t="s">
        <v>10812</v>
      </c>
      <c r="I891">
        <f t="shared" si="40"/>
        <v>890</v>
      </c>
      <c r="J891">
        <f t="shared" si="41"/>
        <v>890</v>
      </c>
      <c r="K891">
        <f t="shared" si="39"/>
        <v>1</v>
      </c>
      <c r="L891" t="b">
        <f>COUNTIF($N$2:N891, N891)=1</f>
        <v>1</v>
      </c>
      <c r="M891" s="37">
        <f>IF( $Q891, MAX($M$1:M890)+1, 0)</f>
        <v>0</v>
      </c>
      <c r="N891" t="str" cm="1">
        <f t="array" ref="N891">INDEX($A$9:$F$1048576, $J891, $K891 )</f>
        <v>57854</v>
      </c>
      <c r="O891" t="str" cm="1">
        <f t="array" ref="O891">INDEX($B$9:$F$1048576, $J891, $K891 )</f>
        <v>오토피아제육십육차(유)1-38</v>
      </c>
      <c r="P891" t="str" cm="1">
        <f t="array" ref="P891">IF( $L891, TRIM(_xll.IMDP("IR", $G$5&amp;$N891, $G$6)), "" )</f>
        <v/>
      </c>
      <c r="Q891" t="b" cm="1">
        <f t="array" ref="Q891">IF(
    $U$1=1, AND($P891&lt;&gt;"", $P891&lt;&gt;"...", $P891&lt;&gt;"입력오류"),
    IF(
        $U$18=1, AND($P891&lt;&gt;"", $P891&lt;&gt;"...", $P891&lt;&gt;"입력오류", ISNUMBER(FIND(INDEX($T$2:$T$7,$U$1),$P891))),
        IF(
            $U$17="기타", AND($P891&lt;&gt;"", $P891&lt;&gt;"...", $P891&lt;&gt;"입력오류", NOT(ISNUMBER(FIND($T$21:$T$34,$P891)))),
            AND($P891&lt;&gt;"", $P891&lt;&gt;"...", $P891&lt;&gt;"입력오류", $T$19=$P891)
        )
    )
)</f>
        <v>0</v>
      </c>
    </row>
    <row r="892" spans="1:17">
      <c r="A892" t="s">
        <v>1747</v>
      </c>
      <c r="B892" t="s">
        <v>1748</v>
      </c>
      <c r="C892" t="s">
        <v>10813</v>
      </c>
      <c r="D892" t="s">
        <v>10814</v>
      </c>
      <c r="I892">
        <f t="shared" si="40"/>
        <v>891</v>
      </c>
      <c r="J892">
        <f t="shared" si="41"/>
        <v>891</v>
      </c>
      <c r="K892">
        <f t="shared" si="39"/>
        <v>1</v>
      </c>
      <c r="L892" t="b">
        <f>COUNTIF($N$2:N892, N892)=1</f>
        <v>1</v>
      </c>
      <c r="M892" s="37">
        <f>IF( $Q892, MAX($M$1:M891)+1, 0)</f>
        <v>0</v>
      </c>
      <c r="N892" t="str" cm="1">
        <f t="array" ref="N892">INDEX($A$9:$F$1048576, $J892, $K892 )</f>
        <v>57855</v>
      </c>
      <c r="O892" t="str" cm="1">
        <f t="array" ref="O892">INDEX($B$9:$F$1048576, $J892, $K892 )</f>
        <v>오토피아제육십육차(유)1-39</v>
      </c>
      <c r="P892" t="str" cm="1">
        <f t="array" ref="P892">IF( $L892, TRIM(_xll.IMDP("IR", $G$5&amp;$N892, $G$6)), "" )</f>
        <v/>
      </c>
      <c r="Q892" t="b" cm="1">
        <f t="array" ref="Q892">IF(
    $U$1=1, AND($P892&lt;&gt;"", $P892&lt;&gt;"...", $P892&lt;&gt;"입력오류"),
    IF(
        $U$18=1, AND($P892&lt;&gt;"", $P892&lt;&gt;"...", $P892&lt;&gt;"입력오류", ISNUMBER(FIND(INDEX($T$2:$T$7,$U$1),$P892))),
        IF(
            $U$17="기타", AND($P892&lt;&gt;"", $P892&lt;&gt;"...", $P892&lt;&gt;"입력오류", NOT(ISNUMBER(FIND($T$21:$T$34,$P892)))),
            AND($P892&lt;&gt;"", $P892&lt;&gt;"...", $P892&lt;&gt;"입력오류", $T$19=$P892)
        )
    )
)</f>
        <v>0</v>
      </c>
    </row>
    <row r="893" spans="1:17">
      <c r="A893" t="s">
        <v>1749</v>
      </c>
      <c r="B893" t="s">
        <v>1750</v>
      </c>
      <c r="C893" t="s">
        <v>10815</v>
      </c>
      <c r="D893" t="s">
        <v>10816</v>
      </c>
      <c r="I893">
        <f t="shared" si="40"/>
        <v>892</v>
      </c>
      <c r="J893">
        <f t="shared" si="41"/>
        <v>892</v>
      </c>
      <c r="K893">
        <f t="shared" si="39"/>
        <v>1</v>
      </c>
      <c r="L893" t="b">
        <f>COUNTIF($N$2:N893, N893)=1</f>
        <v>1</v>
      </c>
      <c r="M893" s="37">
        <f>IF( $Q893, MAX($M$1:M892)+1, 0)</f>
        <v>0</v>
      </c>
      <c r="N893" t="str" cm="1">
        <f t="array" ref="N893">INDEX($A$9:$F$1048576, $J893, $K893 )</f>
        <v>57856</v>
      </c>
      <c r="O893" t="str" cm="1">
        <f t="array" ref="O893">INDEX($B$9:$F$1048576, $J893, $K893 )</f>
        <v>오토피아제육십육차(유)1-40</v>
      </c>
      <c r="P893" t="str" cm="1">
        <f t="array" ref="P893">IF( $L893, TRIM(_xll.IMDP("IR", $G$5&amp;$N893, $G$6)), "" )</f>
        <v/>
      </c>
      <c r="Q893" t="b" cm="1">
        <f t="array" ref="Q893">IF(
    $U$1=1, AND($P893&lt;&gt;"", $P893&lt;&gt;"...", $P893&lt;&gt;"입력오류"),
    IF(
        $U$18=1, AND($P893&lt;&gt;"", $P893&lt;&gt;"...", $P893&lt;&gt;"입력오류", ISNUMBER(FIND(INDEX($T$2:$T$7,$U$1),$P893))),
        IF(
            $U$17="기타", AND($P893&lt;&gt;"", $P893&lt;&gt;"...", $P893&lt;&gt;"입력오류", NOT(ISNUMBER(FIND($T$21:$T$34,$P893)))),
            AND($P893&lt;&gt;"", $P893&lt;&gt;"...", $P893&lt;&gt;"입력오류", $T$19=$P893)
        )
    )
)</f>
        <v>0</v>
      </c>
    </row>
    <row r="894" spans="1:17">
      <c r="A894" t="s">
        <v>1751</v>
      </c>
      <c r="B894" t="s">
        <v>1752</v>
      </c>
      <c r="C894" t="s">
        <v>10817</v>
      </c>
      <c r="D894" t="s">
        <v>10818</v>
      </c>
      <c r="I894">
        <f t="shared" si="40"/>
        <v>893</v>
      </c>
      <c r="J894">
        <f t="shared" si="41"/>
        <v>893</v>
      </c>
      <c r="K894">
        <f t="shared" si="39"/>
        <v>1</v>
      </c>
      <c r="L894" t="b">
        <f>COUNTIF($N$2:N894, N894)=1</f>
        <v>1</v>
      </c>
      <c r="M894" s="37">
        <f>IF( $Q894, MAX($M$1:M893)+1, 0)</f>
        <v>0</v>
      </c>
      <c r="N894" t="str" cm="1">
        <f t="array" ref="N894">INDEX($A$9:$F$1048576, $J894, $K894 )</f>
        <v>57857</v>
      </c>
      <c r="O894" t="str" cm="1">
        <f t="array" ref="O894">INDEX($B$9:$F$1048576, $J894, $K894 )</f>
        <v>오토피아제육십육차(유)1-41</v>
      </c>
      <c r="P894" t="str" cm="1">
        <f t="array" ref="P894">IF( $L894, TRIM(_xll.IMDP("IR", $G$5&amp;$N894, $G$6)), "" )</f>
        <v/>
      </c>
      <c r="Q894" t="b" cm="1">
        <f t="array" ref="Q894">IF(
    $U$1=1, AND($P894&lt;&gt;"", $P894&lt;&gt;"...", $P894&lt;&gt;"입력오류"),
    IF(
        $U$18=1, AND($P894&lt;&gt;"", $P894&lt;&gt;"...", $P894&lt;&gt;"입력오류", ISNUMBER(FIND(INDEX($T$2:$T$7,$U$1),$P894))),
        IF(
            $U$17="기타", AND($P894&lt;&gt;"", $P894&lt;&gt;"...", $P894&lt;&gt;"입력오류", NOT(ISNUMBER(FIND($T$21:$T$34,$P894)))),
            AND($P894&lt;&gt;"", $P894&lt;&gt;"...", $P894&lt;&gt;"입력오류", $T$19=$P894)
        )
    )
)</f>
        <v>0</v>
      </c>
    </row>
    <row r="895" spans="1:17">
      <c r="A895" t="s">
        <v>1753</v>
      </c>
      <c r="B895" t="s">
        <v>1754</v>
      </c>
      <c r="C895" t="s">
        <v>10819</v>
      </c>
      <c r="D895" t="s">
        <v>10820</v>
      </c>
      <c r="I895">
        <f t="shared" si="40"/>
        <v>894</v>
      </c>
      <c r="J895">
        <f t="shared" si="41"/>
        <v>894</v>
      </c>
      <c r="K895">
        <f t="shared" si="39"/>
        <v>1</v>
      </c>
      <c r="L895" t="b">
        <f>COUNTIF($N$2:N895, N895)=1</f>
        <v>1</v>
      </c>
      <c r="M895" s="37">
        <f>IF( $Q895, MAX($M$1:M894)+1, 0)</f>
        <v>0</v>
      </c>
      <c r="N895" t="str" cm="1">
        <f t="array" ref="N895">INDEX($A$9:$F$1048576, $J895, $K895 )</f>
        <v>57858</v>
      </c>
      <c r="O895" t="str" cm="1">
        <f t="array" ref="O895">INDEX($B$9:$F$1048576, $J895, $K895 )</f>
        <v>오토피아제육십육차(유)1-42</v>
      </c>
      <c r="P895" t="str" cm="1">
        <f t="array" ref="P895">IF( $L895, TRIM(_xll.IMDP("IR", $G$5&amp;$N895, $G$6)), "" )</f>
        <v/>
      </c>
      <c r="Q895" t="b" cm="1">
        <f t="array" ref="Q895">IF(
    $U$1=1, AND($P895&lt;&gt;"", $P895&lt;&gt;"...", $P895&lt;&gt;"입력오류"),
    IF(
        $U$18=1, AND($P895&lt;&gt;"", $P895&lt;&gt;"...", $P895&lt;&gt;"입력오류", ISNUMBER(FIND(INDEX($T$2:$T$7,$U$1),$P895))),
        IF(
            $U$17="기타", AND($P895&lt;&gt;"", $P895&lt;&gt;"...", $P895&lt;&gt;"입력오류", NOT(ISNUMBER(FIND($T$21:$T$34,$P895)))),
            AND($P895&lt;&gt;"", $P895&lt;&gt;"...", $P895&lt;&gt;"입력오류", $T$19=$P895)
        )
    )
)</f>
        <v>0</v>
      </c>
    </row>
    <row r="896" spans="1:17">
      <c r="A896" t="s">
        <v>1755</v>
      </c>
      <c r="B896" t="s">
        <v>1756</v>
      </c>
      <c r="C896" t="s">
        <v>10821</v>
      </c>
      <c r="D896" t="s">
        <v>10822</v>
      </c>
      <c r="I896">
        <f t="shared" si="40"/>
        <v>895</v>
      </c>
      <c r="J896">
        <f t="shared" si="41"/>
        <v>895</v>
      </c>
      <c r="K896">
        <f t="shared" si="39"/>
        <v>1</v>
      </c>
      <c r="L896" t="b">
        <f>COUNTIF($N$2:N896, N896)=1</f>
        <v>1</v>
      </c>
      <c r="M896" s="37">
        <f>IF( $Q896, MAX($M$1:M895)+1, 0)</f>
        <v>0</v>
      </c>
      <c r="N896" t="str" cm="1">
        <f t="array" ref="N896">INDEX($A$9:$F$1048576, $J896, $K896 )</f>
        <v>57859</v>
      </c>
      <c r="O896" t="str" cm="1">
        <f t="array" ref="O896">INDEX($B$9:$F$1048576, $J896, $K896 )</f>
        <v>오토피아제육십육차(유)1-43</v>
      </c>
      <c r="P896" t="str" cm="1">
        <f t="array" ref="P896">IF( $L896, TRIM(_xll.IMDP("IR", $G$5&amp;$N896, $G$6)), "" )</f>
        <v/>
      </c>
      <c r="Q896" t="b" cm="1">
        <f t="array" ref="Q896">IF(
    $U$1=1, AND($P896&lt;&gt;"", $P896&lt;&gt;"...", $P896&lt;&gt;"입력오류"),
    IF(
        $U$18=1, AND($P896&lt;&gt;"", $P896&lt;&gt;"...", $P896&lt;&gt;"입력오류", ISNUMBER(FIND(INDEX($T$2:$T$7,$U$1),$P896))),
        IF(
            $U$17="기타", AND($P896&lt;&gt;"", $P896&lt;&gt;"...", $P896&lt;&gt;"입력오류", NOT(ISNUMBER(FIND($T$21:$T$34,$P896)))),
            AND($P896&lt;&gt;"", $P896&lt;&gt;"...", $P896&lt;&gt;"입력오류", $T$19=$P896)
        )
    )
)</f>
        <v>0</v>
      </c>
    </row>
    <row r="897" spans="1:17">
      <c r="A897" t="s">
        <v>1757</v>
      </c>
      <c r="B897" t="s">
        <v>1758</v>
      </c>
      <c r="C897" t="s">
        <v>10823</v>
      </c>
      <c r="D897" t="s">
        <v>10824</v>
      </c>
      <c r="I897">
        <f t="shared" si="40"/>
        <v>896</v>
      </c>
      <c r="J897">
        <f t="shared" si="41"/>
        <v>896</v>
      </c>
      <c r="K897">
        <f t="shared" si="39"/>
        <v>1</v>
      </c>
      <c r="L897" t="b">
        <f>COUNTIF($N$2:N897, N897)=1</f>
        <v>1</v>
      </c>
      <c r="M897" s="37">
        <f>IF( $Q897, MAX($M$1:M896)+1, 0)</f>
        <v>0</v>
      </c>
      <c r="N897" t="str" cm="1">
        <f t="array" ref="N897">INDEX($A$9:$F$1048576, $J897, $K897 )</f>
        <v>57989</v>
      </c>
      <c r="O897" t="str" cm="1">
        <f t="array" ref="O897">INDEX($B$9:$F$1048576, $J897, $K897 )</f>
        <v>주택금융공사MBS2019-8(1-4)</v>
      </c>
      <c r="P897" t="str" cm="1">
        <f t="array" ref="P897">IF( $L897, TRIM(_xll.IMDP("IR", $G$5&amp;$N897, $G$6)), "" )</f>
        <v/>
      </c>
      <c r="Q897" t="b" cm="1">
        <f t="array" ref="Q897">IF(
    $U$1=1, AND($P897&lt;&gt;"", $P897&lt;&gt;"...", $P897&lt;&gt;"입력오류"),
    IF(
        $U$18=1, AND($P897&lt;&gt;"", $P897&lt;&gt;"...", $P897&lt;&gt;"입력오류", ISNUMBER(FIND(INDEX($T$2:$T$7,$U$1),$P897))),
        IF(
            $U$17="기타", AND($P897&lt;&gt;"", $P897&lt;&gt;"...", $P897&lt;&gt;"입력오류", NOT(ISNUMBER(FIND($T$21:$T$34,$P897)))),
            AND($P897&lt;&gt;"", $P897&lt;&gt;"...", $P897&lt;&gt;"입력오류", $T$19=$P897)
        )
    )
)</f>
        <v>0</v>
      </c>
    </row>
    <row r="898" spans="1:17">
      <c r="A898" t="s">
        <v>1759</v>
      </c>
      <c r="B898" t="s">
        <v>1760</v>
      </c>
      <c r="C898" t="s">
        <v>10825</v>
      </c>
      <c r="D898" t="s">
        <v>10826</v>
      </c>
      <c r="I898">
        <f t="shared" si="40"/>
        <v>897</v>
      </c>
      <c r="J898">
        <f t="shared" si="41"/>
        <v>897</v>
      </c>
      <c r="K898">
        <f t="shared" ref="K898:K961" si="42">IF( $I898&gt;$G$4, NA(), IF($I898&gt;$G$3, 5, IF($I898&gt;$G$2, 3, 1 ) ) )</f>
        <v>1</v>
      </c>
      <c r="L898" t="b">
        <f>COUNTIF($N$2:N898, N898)=1</f>
        <v>1</v>
      </c>
      <c r="M898" s="37">
        <f>IF( $Q898, MAX($M$1:M897)+1, 0)</f>
        <v>0</v>
      </c>
      <c r="N898" t="str" cm="1">
        <f t="array" ref="N898">INDEX($A$9:$F$1048576, $J898, $K898 )</f>
        <v>57990</v>
      </c>
      <c r="O898" t="str" cm="1">
        <f t="array" ref="O898">INDEX($B$9:$F$1048576, $J898, $K898 )</f>
        <v>주택금융공사MBS2019-8(1-5)</v>
      </c>
      <c r="P898" t="str" cm="1">
        <f t="array" ref="P898">IF( $L898, TRIM(_xll.IMDP("IR", $G$5&amp;$N898, $G$6)), "" )</f>
        <v/>
      </c>
      <c r="Q898" t="b" cm="1">
        <f t="array" ref="Q898">IF(
    $U$1=1, AND($P898&lt;&gt;"", $P898&lt;&gt;"...", $P898&lt;&gt;"입력오류"),
    IF(
        $U$18=1, AND($P898&lt;&gt;"", $P898&lt;&gt;"...", $P898&lt;&gt;"입력오류", ISNUMBER(FIND(INDEX($T$2:$T$7,$U$1),$P898))),
        IF(
            $U$17="기타", AND($P898&lt;&gt;"", $P898&lt;&gt;"...", $P898&lt;&gt;"입력오류", NOT(ISNUMBER(FIND($T$21:$T$34,$P898)))),
            AND($P898&lt;&gt;"", $P898&lt;&gt;"...", $P898&lt;&gt;"입력오류", $T$19=$P898)
        )
    )
)</f>
        <v>0</v>
      </c>
    </row>
    <row r="899" spans="1:17">
      <c r="A899" t="s">
        <v>1761</v>
      </c>
      <c r="B899" t="s">
        <v>1762</v>
      </c>
      <c r="C899" t="s">
        <v>10827</v>
      </c>
      <c r="D899" t="s">
        <v>10828</v>
      </c>
      <c r="I899">
        <f t="shared" ref="I899:I962" si="43">ROW()-1</f>
        <v>898</v>
      </c>
      <c r="J899">
        <f t="shared" ref="J899:J962" si="44">IF( $I899&gt;$G$4, NA(), IF($I899&gt;$G$3, $I899-$G$3, IF($I899&gt;$G$2, $I899-$G$2, $I899 ) ) )</f>
        <v>898</v>
      </c>
      <c r="K899">
        <f t="shared" si="42"/>
        <v>1</v>
      </c>
      <c r="L899" t="b">
        <f>COUNTIF($N$2:N899, N899)=1</f>
        <v>1</v>
      </c>
      <c r="M899" s="37">
        <f>IF( $Q899, MAX($M$1:M898)+1, 0)</f>
        <v>0</v>
      </c>
      <c r="N899" t="str" cm="1">
        <f t="array" ref="N899">INDEX($A$9:$F$1048576, $J899, $K899 )</f>
        <v>57991</v>
      </c>
      <c r="O899" t="str" cm="1">
        <f t="array" ref="O899">INDEX($B$9:$F$1048576, $J899, $K899 )</f>
        <v>주택금융공사MBS2019-8(1-6)</v>
      </c>
      <c r="P899" t="str" cm="1">
        <f t="array" ref="P899">IF( $L899, TRIM(_xll.IMDP("IR", $G$5&amp;$N899, $G$6)), "" )</f>
        <v/>
      </c>
      <c r="Q899" t="b" cm="1">
        <f t="array" ref="Q899">IF(
    $U$1=1, AND($P899&lt;&gt;"", $P899&lt;&gt;"...", $P899&lt;&gt;"입력오류"),
    IF(
        $U$18=1, AND($P899&lt;&gt;"", $P899&lt;&gt;"...", $P899&lt;&gt;"입력오류", ISNUMBER(FIND(INDEX($T$2:$T$7,$U$1),$P899))),
        IF(
            $U$17="기타", AND($P899&lt;&gt;"", $P899&lt;&gt;"...", $P899&lt;&gt;"입력오류", NOT(ISNUMBER(FIND($T$21:$T$34,$P899)))),
            AND($P899&lt;&gt;"", $P899&lt;&gt;"...", $P899&lt;&gt;"입력오류", $T$19=$P899)
        )
    )
)</f>
        <v>0</v>
      </c>
    </row>
    <row r="900" spans="1:17">
      <c r="A900" t="s">
        <v>1763</v>
      </c>
      <c r="B900" t="s">
        <v>1764</v>
      </c>
      <c r="C900" t="s">
        <v>10829</v>
      </c>
      <c r="D900" t="s">
        <v>10830</v>
      </c>
      <c r="I900">
        <f t="shared" si="43"/>
        <v>899</v>
      </c>
      <c r="J900">
        <f t="shared" si="44"/>
        <v>899</v>
      </c>
      <c r="K900">
        <f t="shared" si="42"/>
        <v>1</v>
      </c>
      <c r="L900" t="b">
        <f>COUNTIF($N$2:N900, N900)=1</f>
        <v>1</v>
      </c>
      <c r="M900" s="37">
        <f>IF( $Q900, MAX($M$1:M899)+1, 0)</f>
        <v>0</v>
      </c>
      <c r="N900" t="str" cm="1">
        <f t="array" ref="N900">INDEX($A$9:$F$1048576, $J900, $K900 )</f>
        <v>57992</v>
      </c>
      <c r="O900" t="str" cm="1">
        <f t="array" ref="O900">INDEX($B$9:$F$1048576, $J900, $K900 )</f>
        <v>주택금융공사MBS2019-8(1-7)</v>
      </c>
      <c r="P900" t="str" cm="1">
        <f t="array" ref="P900">IF( $L900, TRIM(_xll.IMDP("IR", $G$5&amp;$N900, $G$6)), "" )</f>
        <v/>
      </c>
      <c r="Q900" t="b" cm="1">
        <f t="array" ref="Q900">IF(
    $U$1=1, AND($P900&lt;&gt;"", $P900&lt;&gt;"...", $P900&lt;&gt;"입력오류"),
    IF(
        $U$18=1, AND($P900&lt;&gt;"", $P900&lt;&gt;"...", $P900&lt;&gt;"입력오류", ISNUMBER(FIND(INDEX($T$2:$T$7,$U$1),$P900))),
        IF(
            $U$17="기타", AND($P900&lt;&gt;"", $P900&lt;&gt;"...", $P900&lt;&gt;"입력오류", NOT(ISNUMBER(FIND($T$21:$T$34,$P900)))),
            AND($P900&lt;&gt;"", $P900&lt;&gt;"...", $P900&lt;&gt;"입력오류", $T$19=$P900)
        )
    )
)</f>
        <v>0</v>
      </c>
    </row>
    <row r="901" spans="1:17">
      <c r="A901" t="s">
        <v>1765</v>
      </c>
      <c r="B901" t="s">
        <v>1766</v>
      </c>
      <c r="C901" t="s">
        <v>10831</v>
      </c>
      <c r="D901" t="s">
        <v>10832</v>
      </c>
      <c r="I901">
        <f t="shared" si="43"/>
        <v>900</v>
      </c>
      <c r="J901">
        <f t="shared" si="44"/>
        <v>900</v>
      </c>
      <c r="K901">
        <f t="shared" si="42"/>
        <v>1</v>
      </c>
      <c r="L901" t="b">
        <f>COUNTIF($N$2:N901, N901)=1</f>
        <v>1</v>
      </c>
      <c r="M901" s="37">
        <f>IF( $Q901, MAX($M$1:M900)+1, 0)</f>
        <v>0</v>
      </c>
      <c r="N901" t="str" cm="1">
        <f t="array" ref="N901">INDEX($A$9:$F$1048576, $J901, $K901 )</f>
        <v>57993</v>
      </c>
      <c r="O901" t="str" cm="1">
        <f t="array" ref="O901">INDEX($B$9:$F$1048576, $J901, $K901 )</f>
        <v>주택금융공사MBS2019-8(1-8)</v>
      </c>
      <c r="P901" t="str" cm="1">
        <f t="array" ref="P901">IF( $L901, TRIM(_xll.IMDP("IR", $G$5&amp;$N901, $G$6)), "" )</f>
        <v/>
      </c>
      <c r="Q901" t="b" cm="1">
        <f t="array" ref="Q901">IF(
    $U$1=1, AND($P901&lt;&gt;"", $P901&lt;&gt;"...", $P901&lt;&gt;"입력오류"),
    IF(
        $U$18=1, AND($P901&lt;&gt;"", $P901&lt;&gt;"...", $P901&lt;&gt;"입력오류", ISNUMBER(FIND(INDEX($T$2:$T$7,$U$1),$P901))),
        IF(
            $U$17="기타", AND($P901&lt;&gt;"", $P901&lt;&gt;"...", $P901&lt;&gt;"입력오류", NOT(ISNUMBER(FIND($T$21:$T$34,$P901)))),
            AND($P901&lt;&gt;"", $P901&lt;&gt;"...", $P901&lt;&gt;"입력오류", $T$19=$P901)
        )
    )
)</f>
        <v>0</v>
      </c>
    </row>
    <row r="902" spans="1:17">
      <c r="A902" t="s">
        <v>1767</v>
      </c>
      <c r="B902" t="s">
        <v>1768</v>
      </c>
      <c r="C902" t="s">
        <v>10833</v>
      </c>
      <c r="D902" t="s">
        <v>10834</v>
      </c>
      <c r="I902">
        <f t="shared" si="43"/>
        <v>901</v>
      </c>
      <c r="J902">
        <f t="shared" si="44"/>
        <v>901</v>
      </c>
      <c r="K902">
        <f t="shared" si="42"/>
        <v>1</v>
      </c>
      <c r="L902" t="b">
        <f>COUNTIF($N$2:N902, N902)=1</f>
        <v>1</v>
      </c>
      <c r="M902" s="37">
        <f>IF( $Q902, MAX($M$1:M901)+1, 0)</f>
        <v>0</v>
      </c>
      <c r="N902" t="str" cm="1">
        <f t="array" ref="N902">INDEX($A$9:$F$1048576, $J902, $K902 )</f>
        <v>58062</v>
      </c>
      <c r="O902" t="str" cm="1">
        <f t="array" ref="O902">INDEX($B$9:$F$1048576, $J902, $K902 )</f>
        <v>엠에프엠코리아</v>
      </c>
      <c r="P902" t="str" cm="1">
        <f t="array" ref="P902">IF( $L902, TRIM(_xll.IMDP("IR", $G$5&amp;$N902, $G$6)), "" )</f>
        <v/>
      </c>
      <c r="Q902" t="b" cm="1">
        <f t="array" ref="Q902">IF(
    $U$1=1, AND($P902&lt;&gt;"", $P902&lt;&gt;"...", $P902&lt;&gt;"입력오류"),
    IF(
        $U$18=1, AND($P902&lt;&gt;"", $P902&lt;&gt;"...", $P902&lt;&gt;"입력오류", ISNUMBER(FIND(INDEX($T$2:$T$7,$U$1),$P902))),
        IF(
            $U$17="기타", AND($P902&lt;&gt;"", $P902&lt;&gt;"...", $P902&lt;&gt;"입력오류", NOT(ISNUMBER(FIND($T$21:$T$34,$P902)))),
            AND($P902&lt;&gt;"", $P902&lt;&gt;"...", $P902&lt;&gt;"입력오류", $T$19=$P902)
        )
    )
)</f>
        <v>0</v>
      </c>
    </row>
    <row r="903" spans="1:17">
      <c r="A903" t="s">
        <v>1769</v>
      </c>
      <c r="B903" t="s">
        <v>1770</v>
      </c>
      <c r="C903" t="s">
        <v>10835</v>
      </c>
      <c r="D903" t="s">
        <v>10836</v>
      </c>
      <c r="I903">
        <f t="shared" si="43"/>
        <v>902</v>
      </c>
      <c r="J903">
        <f t="shared" si="44"/>
        <v>902</v>
      </c>
      <c r="K903">
        <f t="shared" si="42"/>
        <v>1</v>
      </c>
      <c r="L903" t="b">
        <f>COUNTIF($N$2:N903, N903)=1</f>
        <v>1</v>
      </c>
      <c r="M903" s="37">
        <f>IF( $Q903, MAX($M$1:M902)+1, 0)</f>
        <v>0</v>
      </c>
      <c r="N903" t="str" cm="1">
        <f t="array" ref="N903">INDEX($A$9:$F$1048576, $J903, $K903 )</f>
        <v>58096</v>
      </c>
      <c r="O903" t="str" cm="1">
        <f t="array" ref="O903">INDEX($B$9:$F$1048576, $J903, $K903 )</f>
        <v>대흥알앤티</v>
      </c>
      <c r="P903" t="str" cm="1">
        <f t="array" ref="P903">IF( $L903, TRIM(_xll.IMDP("IR", $G$5&amp;$N903, $G$6)), "" )</f>
        <v/>
      </c>
      <c r="Q903" t="b" cm="1">
        <f t="array" ref="Q903">IF(
    $U$1=1, AND($P903&lt;&gt;"", $P903&lt;&gt;"...", $P903&lt;&gt;"입력오류"),
    IF(
        $U$18=1, AND($P903&lt;&gt;"", $P903&lt;&gt;"...", $P903&lt;&gt;"입력오류", ISNUMBER(FIND(INDEX($T$2:$T$7,$U$1),$P903))),
        IF(
            $U$17="기타", AND($P903&lt;&gt;"", $P903&lt;&gt;"...", $P903&lt;&gt;"입력오류", NOT(ISNUMBER(FIND($T$21:$T$34,$P903)))),
            AND($P903&lt;&gt;"", $P903&lt;&gt;"...", $P903&lt;&gt;"입력오류", $T$19=$P903)
        )
    )
)</f>
        <v>0</v>
      </c>
    </row>
    <row r="904" spans="1:17">
      <c r="A904" t="s">
        <v>1771</v>
      </c>
      <c r="B904" t="s">
        <v>1772</v>
      </c>
      <c r="C904" t="s">
        <v>10837</v>
      </c>
      <c r="D904" t="s">
        <v>10838</v>
      </c>
      <c r="I904">
        <f t="shared" si="43"/>
        <v>903</v>
      </c>
      <c r="J904">
        <f t="shared" si="44"/>
        <v>903</v>
      </c>
      <c r="K904">
        <f t="shared" si="42"/>
        <v>1</v>
      </c>
      <c r="L904" t="b">
        <f>COUNTIF($N$2:N904, N904)=1</f>
        <v>1</v>
      </c>
      <c r="M904" s="37">
        <f>IF( $Q904, MAX($M$1:M903)+1, 0)</f>
        <v>0</v>
      </c>
      <c r="N904" t="str" cm="1">
        <f t="array" ref="N904">INDEX($A$9:$F$1048576, $J904, $K904 )</f>
        <v>58135</v>
      </c>
      <c r="O904" t="str" cm="1">
        <f t="array" ref="O904">INDEX($B$9:$F$1048576, $J904, $K904 )</f>
        <v>주택금융공사MBS2019-9(1-4)</v>
      </c>
      <c r="P904" t="str" cm="1">
        <f t="array" ref="P904">IF( $L904, TRIM(_xll.IMDP("IR", $G$5&amp;$N904, $G$6)), "" )</f>
        <v/>
      </c>
      <c r="Q904" t="b" cm="1">
        <f t="array" ref="Q904">IF(
    $U$1=1, AND($P904&lt;&gt;"", $P904&lt;&gt;"...", $P904&lt;&gt;"입력오류"),
    IF(
        $U$18=1, AND($P904&lt;&gt;"", $P904&lt;&gt;"...", $P904&lt;&gt;"입력오류", ISNUMBER(FIND(INDEX($T$2:$T$7,$U$1),$P904))),
        IF(
            $U$17="기타", AND($P904&lt;&gt;"", $P904&lt;&gt;"...", $P904&lt;&gt;"입력오류", NOT(ISNUMBER(FIND($T$21:$T$34,$P904)))),
            AND($P904&lt;&gt;"", $P904&lt;&gt;"...", $P904&lt;&gt;"입력오류", $T$19=$P904)
        )
    )
)</f>
        <v>0</v>
      </c>
    </row>
    <row r="905" spans="1:17">
      <c r="A905" t="s">
        <v>1773</v>
      </c>
      <c r="B905" t="s">
        <v>1774</v>
      </c>
      <c r="C905" t="s">
        <v>10839</v>
      </c>
      <c r="D905" t="s">
        <v>10840</v>
      </c>
      <c r="I905">
        <f t="shared" si="43"/>
        <v>904</v>
      </c>
      <c r="J905">
        <f t="shared" si="44"/>
        <v>904</v>
      </c>
      <c r="K905">
        <f t="shared" si="42"/>
        <v>1</v>
      </c>
      <c r="L905" t="b">
        <f>COUNTIF($N$2:N905, N905)=1</f>
        <v>1</v>
      </c>
      <c r="M905" s="37">
        <f>IF( $Q905, MAX($M$1:M904)+1, 0)</f>
        <v>0</v>
      </c>
      <c r="N905" t="str" cm="1">
        <f t="array" ref="N905">INDEX($A$9:$F$1048576, $J905, $K905 )</f>
        <v>58136</v>
      </c>
      <c r="O905" t="str" cm="1">
        <f t="array" ref="O905">INDEX($B$9:$F$1048576, $J905, $K905 )</f>
        <v>주택금융공사MBS2019-9(1-5)</v>
      </c>
      <c r="P905" t="str" cm="1">
        <f t="array" ref="P905">IF( $L905, TRIM(_xll.IMDP("IR", $G$5&amp;$N905, $G$6)), "" )</f>
        <v/>
      </c>
      <c r="Q905" t="b" cm="1">
        <f t="array" ref="Q905">IF(
    $U$1=1, AND($P905&lt;&gt;"", $P905&lt;&gt;"...", $P905&lt;&gt;"입력오류"),
    IF(
        $U$18=1, AND($P905&lt;&gt;"", $P905&lt;&gt;"...", $P905&lt;&gt;"입력오류", ISNUMBER(FIND(INDEX($T$2:$T$7,$U$1),$P905))),
        IF(
            $U$17="기타", AND($P905&lt;&gt;"", $P905&lt;&gt;"...", $P905&lt;&gt;"입력오류", NOT(ISNUMBER(FIND($T$21:$T$34,$P905)))),
            AND($P905&lt;&gt;"", $P905&lt;&gt;"...", $P905&lt;&gt;"입력오류", $T$19=$P905)
        )
    )
)</f>
        <v>0</v>
      </c>
    </row>
    <row r="906" spans="1:17">
      <c r="A906" t="s">
        <v>1775</v>
      </c>
      <c r="B906" t="s">
        <v>1776</v>
      </c>
      <c r="C906" t="s">
        <v>10841</v>
      </c>
      <c r="D906" t="s">
        <v>10842</v>
      </c>
      <c r="I906">
        <f t="shared" si="43"/>
        <v>905</v>
      </c>
      <c r="J906">
        <f t="shared" si="44"/>
        <v>905</v>
      </c>
      <c r="K906">
        <f t="shared" si="42"/>
        <v>1</v>
      </c>
      <c r="L906" t="b">
        <f>COUNTIF($N$2:N906, N906)=1</f>
        <v>1</v>
      </c>
      <c r="M906" s="37">
        <f>IF( $Q906, MAX($M$1:M905)+1, 0)</f>
        <v>0</v>
      </c>
      <c r="N906" t="str" cm="1">
        <f t="array" ref="N906">INDEX($A$9:$F$1048576, $J906, $K906 )</f>
        <v>58137</v>
      </c>
      <c r="O906" t="str" cm="1">
        <f t="array" ref="O906">INDEX($B$9:$F$1048576, $J906, $K906 )</f>
        <v>주택금융공사MBS2019-9(1-6)</v>
      </c>
      <c r="P906" t="str" cm="1">
        <f t="array" ref="P906">IF( $L906, TRIM(_xll.IMDP("IR", $G$5&amp;$N906, $G$6)), "" )</f>
        <v/>
      </c>
      <c r="Q906" t="b" cm="1">
        <f t="array" ref="Q906">IF(
    $U$1=1, AND($P906&lt;&gt;"", $P906&lt;&gt;"...", $P906&lt;&gt;"입력오류"),
    IF(
        $U$18=1, AND($P906&lt;&gt;"", $P906&lt;&gt;"...", $P906&lt;&gt;"입력오류", ISNUMBER(FIND(INDEX($T$2:$T$7,$U$1),$P906))),
        IF(
            $U$17="기타", AND($P906&lt;&gt;"", $P906&lt;&gt;"...", $P906&lt;&gt;"입력오류", NOT(ISNUMBER(FIND($T$21:$T$34,$P906)))),
            AND($P906&lt;&gt;"", $P906&lt;&gt;"...", $P906&lt;&gt;"입력오류", $T$19=$P906)
        )
    )
)</f>
        <v>0</v>
      </c>
    </row>
    <row r="907" spans="1:17">
      <c r="A907" t="s">
        <v>1777</v>
      </c>
      <c r="B907" t="s">
        <v>1778</v>
      </c>
      <c r="C907" t="s">
        <v>10843</v>
      </c>
      <c r="D907" t="s">
        <v>10844</v>
      </c>
      <c r="I907">
        <f t="shared" si="43"/>
        <v>906</v>
      </c>
      <c r="J907">
        <f t="shared" si="44"/>
        <v>906</v>
      </c>
      <c r="K907">
        <f t="shared" si="42"/>
        <v>1</v>
      </c>
      <c r="L907" t="b">
        <f>COUNTIF($N$2:N907, N907)=1</f>
        <v>1</v>
      </c>
      <c r="M907" s="37">
        <f>IF( $Q907, MAX($M$1:M906)+1, 0)</f>
        <v>0</v>
      </c>
      <c r="N907" t="str" cm="1">
        <f t="array" ref="N907">INDEX($A$9:$F$1048576, $J907, $K907 )</f>
        <v>58138</v>
      </c>
      <c r="O907" t="str" cm="1">
        <f t="array" ref="O907">INDEX($B$9:$F$1048576, $J907, $K907 )</f>
        <v>주택금융공사MBS2019-9(1-7)</v>
      </c>
      <c r="P907" t="str" cm="1">
        <f t="array" ref="P907">IF( $L907, TRIM(_xll.IMDP("IR", $G$5&amp;$N907, $G$6)), "" )</f>
        <v/>
      </c>
      <c r="Q907" t="b" cm="1">
        <f t="array" ref="Q907">IF(
    $U$1=1, AND($P907&lt;&gt;"", $P907&lt;&gt;"...", $P907&lt;&gt;"입력오류"),
    IF(
        $U$18=1, AND($P907&lt;&gt;"", $P907&lt;&gt;"...", $P907&lt;&gt;"입력오류", ISNUMBER(FIND(INDEX($T$2:$T$7,$U$1),$P907))),
        IF(
            $U$17="기타", AND($P907&lt;&gt;"", $P907&lt;&gt;"...", $P907&lt;&gt;"입력오류", NOT(ISNUMBER(FIND($T$21:$T$34,$P907)))),
            AND($P907&lt;&gt;"", $P907&lt;&gt;"...", $P907&lt;&gt;"입력오류", $T$19=$P907)
        )
    )
)</f>
        <v>0</v>
      </c>
    </row>
    <row r="908" spans="1:17">
      <c r="A908" t="s">
        <v>1779</v>
      </c>
      <c r="B908" t="s">
        <v>1780</v>
      </c>
      <c r="C908" t="s">
        <v>10845</v>
      </c>
      <c r="D908" t="s">
        <v>10846</v>
      </c>
      <c r="I908">
        <f t="shared" si="43"/>
        <v>907</v>
      </c>
      <c r="J908">
        <f t="shared" si="44"/>
        <v>907</v>
      </c>
      <c r="K908">
        <f t="shared" si="42"/>
        <v>1</v>
      </c>
      <c r="L908" t="b">
        <f>COUNTIF($N$2:N908, N908)=1</f>
        <v>1</v>
      </c>
      <c r="M908" s="37">
        <f>IF( $Q908, MAX($M$1:M907)+1, 0)</f>
        <v>0</v>
      </c>
      <c r="N908" t="str" cm="1">
        <f t="array" ref="N908">INDEX($A$9:$F$1048576, $J908, $K908 )</f>
        <v>58139</v>
      </c>
      <c r="O908" t="str" cm="1">
        <f t="array" ref="O908">INDEX($B$9:$F$1048576, $J908, $K908 )</f>
        <v>주택금융공사MBS2019-9(1-8)</v>
      </c>
      <c r="P908" t="str" cm="1">
        <f t="array" ref="P908">IF( $L908, TRIM(_xll.IMDP("IR", $G$5&amp;$N908, $G$6)), "" )</f>
        <v/>
      </c>
      <c r="Q908" t="b" cm="1">
        <f t="array" ref="Q908">IF(
    $U$1=1, AND($P908&lt;&gt;"", $P908&lt;&gt;"...", $P908&lt;&gt;"입력오류"),
    IF(
        $U$18=1, AND($P908&lt;&gt;"", $P908&lt;&gt;"...", $P908&lt;&gt;"입력오류", ISNUMBER(FIND(INDEX($T$2:$T$7,$U$1),$P908))),
        IF(
            $U$17="기타", AND($P908&lt;&gt;"", $P908&lt;&gt;"...", $P908&lt;&gt;"입력오류", NOT(ISNUMBER(FIND($T$21:$T$34,$P908)))),
            AND($P908&lt;&gt;"", $P908&lt;&gt;"...", $P908&lt;&gt;"입력오류", $T$19=$P908)
        )
    )
)</f>
        <v>0</v>
      </c>
    </row>
    <row r="909" spans="1:17">
      <c r="A909" t="s">
        <v>1781</v>
      </c>
      <c r="B909" t="s">
        <v>1782</v>
      </c>
      <c r="C909" t="s">
        <v>10847</v>
      </c>
      <c r="D909" t="s">
        <v>10848</v>
      </c>
      <c r="I909">
        <f t="shared" si="43"/>
        <v>908</v>
      </c>
      <c r="J909">
        <f t="shared" si="44"/>
        <v>908</v>
      </c>
      <c r="K909">
        <f t="shared" si="42"/>
        <v>1</v>
      </c>
      <c r="L909" t="b">
        <f>COUNTIF($N$2:N909, N909)=1</f>
        <v>1</v>
      </c>
      <c r="M909" s="37">
        <f>IF( $Q909, MAX($M$1:M908)+1, 0)</f>
        <v>326</v>
      </c>
      <c r="N909" t="str" cm="1">
        <f t="array" ref="N909">INDEX($A$9:$F$1048576, $J909, $K909 )</f>
        <v>58210</v>
      </c>
      <c r="O909" t="str" cm="1">
        <f t="array" ref="O909">INDEX($B$9:$F$1048576, $J909, $K909 )</f>
        <v>우리금융지주</v>
      </c>
      <c r="P909" t="str" cm="1">
        <f t="array" ref="P909">IF( $L909, TRIM(_xll.IMDP("IR", $G$5&amp;$N909, $G$6)), "" )</f>
        <v>공모/무보증AAA</v>
      </c>
      <c r="Q909" t="b" cm="1">
        <f t="array" ref="Q909">IF(
    $U$1=1, AND($P909&lt;&gt;"", $P909&lt;&gt;"...", $P909&lt;&gt;"입력오류"),
    IF(
        $U$18=1, AND($P909&lt;&gt;"", $P909&lt;&gt;"...", $P909&lt;&gt;"입력오류", ISNUMBER(FIND(INDEX($T$2:$T$7,$U$1),$P909))),
        IF(
            $U$17="기타", AND($P909&lt;&gt;"", $P909&lt;&gt;"...", $P909&lt;&gt;"입력오류", NOT(ISNUMBER(FIND($T$21:$T$34,$P909)))),
            AND($P909&lt;&gt;"", $P909&lt;&gt;"...", $P909&lt;&gt;"입력오류", $T$19=$P909)
        )
    )
)</f>
        <v>1</v>
      </c>
    </row>
    <row r="910" spans="1:17">
      <c r="A910" t="s">
        <v>1783</v>
      </c>
      <c r="B910" t="s">
        <v>1784</v>
      </c>
      <c r="C910" t="s">
        <v>10849</v>
      </c>
      <c r="D910" t="s">
        <v>10850</v>
      </c>
      <c r="I910">
        <f t="shared" si="43"/>
        <v>909</v>
      </c>
      <c r="J910">
        <f t="shared" si="44"/>
        <v>909</v>
      </c>
      <c r="K910">
        <f t="shared" si="42"/>
        <v>1</v>
      </c>
      <c r="L910" t="b">
        <f>COUNTIF($N$2:N910, N910)=1</f>
        <v>1</v>
      </c>
      <c r="M910" s="37">
        <f>IF( $Q910, MAX($M$1:M909)+1, 0)</f>
        <v>0</v>
      </c>
      <c r="N910" t="str" cm="1">
        <f t="array" ref="N910">INDEX($A$9:$F$1048576, $J910, $K910 )</f>
        <v>58255</v>
      </c>
      <c r="O910" t="str" cm="1">
        <f t="array" ref="O910">INDEX($B$9:$F$1048576, $J910, $K910 )</f>
        <v>주택금융공사MBS2019-10(1-2)</v>
      </c>
      <c r="P910" t="str" cm="1">
        <f t="array" ref="P910">IF( $L910, TRIM(_xll.IMDP("IR", $G$5&amp;$N910, $G$6)), "" )</f>
        <v/>
      </c>
      <c r="Q910" t="b" cm="1">
        <f t="array" ref="Q910">IF(
    $U$1=1, AND($P910&lt;&gt;"", $P910&lt;&gt;"...", $P910&lt;&gt;"입력오류"),
    IF(
        $U$18=1, AND($P910&lt;&gt;"", $P910&lt;&gt;"...", $P910&lt;&gt;"입력오류", ISNUMBER(FIND(INDEX($T$2:$T$7,$U$1),$P910))),
        IF(
            $U$17="기타", AND($P910&lt;&gt;"", $P910&lt;&gt;"...", $P910&lt;&gt;"입력오류", NOT(ISNUMBER(FIND($T$21:$T$34,$P910)))),
            AND($P910&lt;&gt;"", $P910&lt;&gt;"...", $P910&lt;&gt;"입력오류", $T$19=$P910)
        )
    )
)</f>
        <v>0</v>
      </c>
    </row>
    <row r="911" spans="1:17">
      <c r="A911" t="s">
        <v>1785</v>
      </c>
      <c r="B911" t="s">
        <v>1786</v>
      </c>
      <c r="C911" t="s">
        <v>10851</v>
      </c>
      <c r="D911" t="s">
        <v>3492</v>
      </c>
      <c r="I911">
        <f t="shared" si="43"/>
        <v>910</v>
      </c>
      <c r="J911">
        <f t="shared" si="44"/>
        <v>910</v>
      </c>
      <c r="K911">
        <f t="shared" si="42"/>
        <v>1</v>
      </c>
      <c r="L911" t="b">
        <f>COUNTIF($N$2:N911, N911)=1</f>
        <v>1</v>
      </c>
      <c r="M911" s="37">
        <f>IF( $Q911, MAX($M$1:M910)+1, 0)</f>
        <v>0</v>
      </c>
      <c r="N911" t="str" cm="1">
        <f t="array" ref="N911">INDEX($A$9:$F$1048576, $J911, $K911 )</f>
        <v>58256</v>
      </c>
      <c r="O911" t="str" cm="1">
        <f t="array" ref="O911">INDEX($B$9:$F$1048576, $J911, $K911 )</f>
        <v>주택금융공사MBS2019-10(1-3)</v>
      </c>
      <c r="P911" t="str" cm="1">
        <f t="array" ref="P911">IF( $L911, TRIM(_xll.IMDP("IR", $G$5&amp;$N911, $G$6)), "" )</f>
        <v/>
      </c>
      <c r="Q911" t="b" cm="1">
        <f t="array" ref="Q911">IF(
    $U$1=1, AND($P911&lt;&gt;"", $P911&lt;&gt;"...", $P911&lt;&gt;"입력오류"),
    IF(
        $U$18=1, AND($P911&lt;&gt;"", $P911&lt;&gt;"...", $P911&lt;&gt;"입력오류", ISNUMBER(FIND(INDEX($T$2:$T$7,$U$1),$P911))),
        IF(
            $U$17="기타", AND($P911&lt;&gt;"", $P911&lt;&gt;"...", $P911&lt;&gt;"입력오류", NOT(ISNUMBER(FIND($T$21:$T$34,$P911)))),
            AND($P911&lt;&gt;"", $P911&lt;&gt;"...", $P911&lt;&gt;"입력오류", $T$19=$P911)
        )
    )
)</f>
        <v>0</v>
      </c>
    </row>
    <row r="912" spans="1:17">
      <c r="A912" t="s">
        <v>1787</v>
      </c>
      <c r="B912" t="s">
        <v>1788</v>
      </c>
      <c r="C912" t="s">
        <v>10852</v>
      </c>
      <c r="D912" t="s">
        <v>10853</v>
      </c>
      <c r="I912">
        <f t="shared" si="43"/>
        <v>911</v>
      </c>
      <c r="J912">
        <f t="shared" si="44"/>
        <v>911</v>
      </c>
      <c r="K912">
        <f t="shared" si="42"/>
        <v>1</v>
      </c>
      <c r="L912" t="b">
        <f>COUNTIF($N$2:N912, N912)=1</f>
        <v>1</v>
      </c>
      <c r="M912" s="37">
        <f>IF( $Q912, MAX($M$1:M911)+1, 0)</f>
        <v>0</v>
      </c>
      <c r="N912" t="str" cm="1">
        <f t="array" ref="N912">INDEX($A$9:$F$1048576, $J912, $K912 )</f>
        <v>58257</v>
      </c>
      <c r="O912" t="str" cm="1">
        <f t="array" ref="O912">INDEX($B$9:$F$1048576, $J912, $K912 )</f>
        <v>주택금융공사MBS2019-10(1-4)</v>
      </c>
      <c r="P912" t="str" cm="1">
        <f t="array" ref="P912">IF( $L912, TRIM(_xll.IMDP("IR", $G$5&amp;$N912, $G$6)), "" )</f>
        <v/>
      </c>
      <c r="Q912" t="b" cm="1">
        <f t="array" ref="Q912">IF(
    $U$1=1, AND($P912&lt;&gt;"", $P912&lt;&gt;"...", $P912&lt;&gt;"입력오류"),
    IF(
        $U$18=1, AND($P912&lt;&gt;"", $P912&lt;&gt;"...", $P912&lt;&gt;"입력오류", ISNUMBER(FIND(INDEX($T$2:$T$7,$U$1),$P912))),
        IF(
            $U$17="기타", AND($P912&lt;&gt;"", $P912&lt;&gt;"...", $P912&lt;&gt;"입력오류", NOT(ISNUMBER(FIND($T$21:$T$34,$P912)))),
            AND($P912&lt;&gt;"", $P912&lt;&gt;"...", $P912&lt;&gt;"입력오류", $T$19=$P912)
        )
    )
)</f>
        <v>0</v>
      </c>
    </row>
    <row r="913" spans="1:17">
      <c r="A913" t="s">
        <v>1789</v>
      </c>
      <c r="B913" t="s">
        <v>1790</v>
      </c>
      <c r="C913" t="s">
        <v>10854</v>
      </c>
      <c r="D913" t="s">
        <v>10855</v>
      </c>
      <c r="I913">
        <f t="shared" si="43"/>
        <v>912</v>
      </c>
      <c r="J913">
        <f t="shared" si="44"/>
        <v>912</v>
      </c>
      <c r="K913">
        <f t="shared" si="42"/>
        <v>1</v>
      </c>
      <c r="L913" t="b">
        <f>COUNTIF($N$2:N913, N913)=1</f>
        <v>1</v>
      </c>
      <c r="M913" s="37">
        <f>IF( $Q913, MAX($M$1:M912)+1, 0)</f>
        <v>0</v>
      </c>
      <c r="N913" t="str" cm="1">
        <f t="array" ref="N913">INDEX($A$9:$F$1048576, $J913, $K913 )</f>
        <v>58262</v>
      </c>
      <c r="O913" t="str" cm="1">
        <f t="array" ref="O913">INDEX($B$9:$F$1048576, $J913, $K913 )</f>
        <v>시스웍</v>
      </c>
      <c r="P913" t="str" cm="1">
        <f t="array" ref="P913">IF( $L913, TRIM(_xll.IMDP("IR", $G$5&amp;$N913, $G$6)), "" )</f>
        <v/>
      </c>
      <c r="Q913" t="b" cm="1">
        <f t="array" ref="Q913">IF(
    $U$1=1, AND($P913&lt;&gt;"", $P913&lt;&gt;"...", $P913&lt;&gt;"입력오류"),
    IF(
        $U$18=1, AND($P913&lt;&gt;"", $P913&lt;&gt;"...", $P913&lt;&gt;"입력오류", ISNUMBER(FIND(INDEX($T$2:$T$7,$U$1),$P913))),
        IF(
            $U$17="기타", AND($P913&lt;&gt;"", $P913&lt;&gt;"...", $P913&lt;&gt;"입력오류", NOT(ISNUMBER(FIND($T$21:$T$34,$P913)))),
            AND($P913&lt;&gt;"", $P913&lt;&gt;"...", $P913&lt;&gt;"입력오류", $T$19=$P913)
        )
    )
)</f>
        <v>0</v>
      </c>
    </row>
    <row r="914" spans="1:17">
      <c r="A914" t="s">
        <v>1791</v>
      </c>
      <c r="B914" t="s">
        <v>1792</v>
      </c>
      <c r="C914" t="s">
        <v>10856</v>
      </c>
      <c r="D914" t="s">
        <v>10857</v>
      </c>
      <c r="I914">
        <f t="shared" si="43"/>
        <v>913</v>
      </c>
      <c r="J914">
        <f t="shared" si="44"/>
        <v>913</v>
      </c>
      <c r="K914">
        <f t="shared" si="42"/>
        <v>1</v>
      </c>
      <c r="L914" t="b">
        <f>COUNTIF($N$2:N914, N914)=1</f>
        <v>1</v>
      </c>
      <c r="M914" s="37">
        <f>IF( $Q914, MAX($M$1:M913)+1, 0)</f>
        <v>0</v>
      </c>
      <c r="N914" t="str" cm="1">
        <f t="array" ref="N914">INDEX($A$9:$F$1048576, $J914, $K914 )</f>
        <v>58345</v>
      </c>
      <c r="O914" t="str" cm="1">
        <f t="array" ref="O914">INDEX($B$9:$F$1048576, $J914, $K914 )</f>
        <v>오토피아제육십칠차(유)1-15</v>
      </c>
      <c r="P914" t="str" cm="1">
        <f t="array" ref="P914">IF( $L914, TRIM(_xll.IMDP("IR", $G$5&amp;$N914, $G$6)), "" )</f>
        <v/>
      </c>
      <c r="Q914" t="b" cm="1">
        <f t="array" ref="Q914">IF(
    $U$1=1, AND($P914&lt;&gt;"", $P914&lt;&gt;"...", $P914&lt;&gt;"입력오류"),
    IF(
        $U$18=1, AND($P914&lt;&gt;"", $P914&lt;&gt;"...", $P914&lt;&gt;"입력오류", ISNUMBER(FIND(INDEX($T$2:$T$7,$U$1),$P914))),
        IF(
            $U$17="기타", AND($P914&lt;&gt;"", $P914&lt;&gt;"...", $P914&lt;&gt;"입력오류", NOT(ISNUMBER(FIND($T$21:$T$34,$P914)))),
            AND($P914&lt;&gt;"", $P914&lt;&gt;"...", $P914&lt;&gt;"입력오류", $T$19=$P914)
        )
    )
)</f>
        <v>0</v>
      </c>
    </row>
    <row r="915" spans="1:17">
      <c r="A915" t="s">
        <v>1793</v>
      </c>
      <c r="B915" t="s">
        <v>1794</v>
      </c>
      <c r="C915" t="s">
        <v>10858</v>
      </c>
      <c r="D915" t="s">
        <v>10859</v>
      </c>
      <c r="I915">
        <f t="shared" si="43"/>
        <v>914</v>
      </c>
      <c r="J915">
        <f t="shared" si="44"/>
        <v>914</v>
      </c>
      <c r="K915">
        <f t="shared" si="42"/>
        <v>1</v>
      </c>
      <c r="L915" t="b">
        <f>COUNTIF($N$2:N915, N915)=1</f>
        <v>1</v>
      </c>
      <c r="M915" s="37">
        <f>IF( $Q915, MAX($M$1:M914)+1, 0)</f>
        <v>0</v>
      </c>
      <c r="N915" t="str" cm="1">
        <f t="array" ref="N915">INDEX($A$9:$F$1048576, $J915, $K915 )</f>
        <v>58346</v>
      </c>
      <c r="O915" t="str" cm="1">
        <f t="array" ref="O915">INDEX($B$9:$F$1048576, $J915, $K915 )</f>
        <v>오토피아제육십칠차(유)1-16</v>
      </c>
      <c r="P915" t="str" cm="1">
        <f t="array" ref="P915">IF( $L915, TRIM(_xll.IMDP("IR", $G$5&amp;$N915, $G$6)), "" )</f>
        <v/>
      </c>
      <c r="Q915" t="b" cm="1">
        <f t="array" ref="Q915">IF(
    $U$1=1, AND($P915&lt;&gt;"", $P915&lt;&gt;"...", $P915&lt;&gt;"입력오류"),
    IF(
        $U$18=1, AND($P915&lt;&gt;"", $P915&lt;&gt;"...", $P915&lt;&gt;"입력오류", ISNUMBER(FIND(INDEX($T$2:$T$7,$U$1),$P915))),
        IF(
            $U$17="기타", AND($P915&lt;&gt;"", $P915&lt;&gt;"...", $P915&lt;&gt;"입력오류", NOT(ISNUMBER(FIND($T$21:$T$34,$P915)))),
            AND($P915&lt;&gt;"", $P915&lt;&gt;"...", $P915&lt;&gt;"입력오류", $T$19=$P915)
        )
    )
)</f>
        <v>0</v>
      </c>
    </row>
    <row r="916" spans="1:17">
      <c r="A916" t="s">
        <v>708</v>
      </c>
      <c r="B916" t="s">
        <v>90</v>
      </c>
      <c r="C916" t="s">
        <v>10860</v>
      </c>
      <c r="D916" t="s">
        <v>10861</v>
      </c>
      <c r="I916">
        <f t="shared" si="43"/>
        <v>915</v>
      </c>
      <c r="J916">
        <f t="shared" si="44"/>
        <v>915</v>
      </c>
      <c r="K916">
        <f t="shared" si="42"/>
        <v>1</v>
      </c>
      <c r="L916" t="b">
        <f>COUNTIF($N$2:N916, N916)=1</f>
        <v>1</v>
      </c>
      <c r="M916" s="37">
        <f>IF( $Q916, MAX($M$1:M915)+1, 0)</f>
        <v>0</v>
      </c>
      <c r="N916" t="str" cm="1">
        <f t="array" ref="N916">INDEX($A$9:$F$1048576, $J916, $K916 )</f>
        <v>58347</v>
      </c>
      <c r="O916" t="str" cm="1">
        <f t="array" ref="O916">INDEX($B$9:$F$1048576, $J916, $K916 )</f>
        <v>오토피아제육십칠차(유)1-17</v>
      </c>
      <c r="P916" t="str" cm="1">
        <f t="array" ref="P916">IF( $L916, TRIM(_xll.IMDP("IR", $G$5&amp;$N916, $G$6)), "" )</f>
        <v/>
      </c>
      <c r="Q916" t="b" cm="1">
        <f t="array" ref="Q916">IF(
    $U$1=1, AND($P916&lt;&gt;"", $P916&lt;&gt;"...", $P916&lt;&gt;"입력오류"),
    IF(
        $U$18=1, AND($P916&lt;&gt;"", $P916&lt;&gt;"...", $P916&lt;&gt;"입력오류", ISNUMBER(FIND(INDEX($T$2:$T$7,$U$1),$P916))),
        IF(
            $U$17="기타", AND($P916&lt;&gt;"", $P916&lt;&gt;"...", $P916&lt;&gt;"입력오류", NOT(ISNUMBER(FIND($T$21:$T$34,$P916)))),
            AND($P916&lt;&gt;"", $P916&lt;&gt;"...", $P916&lt;&gt;"입력오류", $T$19=$P916)
        )
    )
)</f>
        <v>0</v>
      </c>
    </row>
    <row r="917" spans="1:17">
      <c r="A917" t="s">
        <v>1795</v>
      </c>
      <c r="B917" t="s">
        <v>1796</v>
      </c>
      <c r="C917" t="s">
        <v>10862</v>
      </c>
      <c r="D917" t="s">
        <v>10863</v>
      </c>
      <c r="I917">
        <f t="shared" si="43"/>
        <v>916</v>
      </c>
      <c r="J917">
        <f t="shared" si="44"/>
        <v>916</v>
      </c>
      <c r="K917">
        <f t="shared" si="42"/>
        <v>1</v>
      </c>
      <c r="L917" t="b">
        <f>COUNTIF($N$2:N917, N917)=1</f>
        <v>1</v>
      </c>
      <c r="M917" s="37">
        <f>IF( $Q917, MAX($M$1:M916)+1, 0)</f>
        <v>0</v>
      </c>
      <c r="N917" t="str" cm="1">
        <f t="array" ref="N917">INDEX($A$9:$F$1048576, $J917, $K917 )</f>
        <v>58348</v>
      </c>
      <c r="O917" t="str" cm="1">
        <f t="array" ref="O917">INDEX($B$9:$F$1048576, $J917, $K917 )</f>
        <v>오토피아제육십칠차(유)1-18</v>
      </c>
      <c r="P917" t="str" cm="1">
        <f t="array" ref="P917">IF( $L917, TRIM(_xll.IMDP("IR", $G$5&amp;$N917, $G$6)), "" )</f>
        <v/>
      </c>
      <c r="Q917" t="b" cm="1">
        <f t="array" ref="Q917">IF(
    $U$1=1, AND($P917&lt;&gt;"", $P917&lt;&gt;"...", $P917&lt;&gt;"입력오류"),
    IF(
        $U$18=1, AND($P917&lt;&gt;"", $P917&lt;&gt;"...", $P917&lt;&gt;"입력오류", ISNUMBER(FIND(INDEX($T$2:$T$7,$U$1),$P917))),
        IF(
            $U$17="기타", AND($P917&lt;&gt;"", $P917&lt;&gt;"...", $P917&lt;&gt;"입력오류", NOT(ISNUMBER(FIND($T$21:$T$34,$P917)))),
            AND($P917&lt;&gt;"", $P917&lt;&gt;"...", $P917&lt;&gt;"입력오류", $T$19=$P917)
        )
    )
)</f>
        <v>0</v>
      </c>
    </row>
    <row r="918" spans="1:17">
      <c r="A918" t="s">
        <v>1797</v>
      </c>
      <c r="B918" t="s">
        <v>1798</v>
      </c>
      <c r="C918" t="s">
        <v>10864</v>
      </c>
      <c r="D918" t="s">
        <v>10865</v>
      </c>
      <c r="I918">
        <f t="shared" si="43"/>
        <v>917</v>
      </c>
      <c r="J918">
        <f t="shared" si="44"/>
        <v>917</v>
      </c>
      <c r="K918">
        <f t="shared" si="42"/>
        <v>1</v>
      </c>
      <c r="L918" t="b">
        <f>COUNTIF($N$2:N918, N918)=1</f>
        <v>1</v>
      </c>
      <c r="M918" s="37">
        <f>IF( $Q918, MAX($M$1:M917)+1, 0)</f>
        <v>0</v>
      </c>
      <c r="N918" t="str" cm="1">
        <f t="array" ref="N918">INDEX($A$9:$F$1048576, $J918, $K918 )</f>
        <v>58349</v>
      </c>
      <c r="O918" t="str" cm="1">
        <f t="array" ref="O918">INDEX($B$9:$F$1048576, $J918, $K918 )</f>
        <v>오토피아제육십칠차(유)1-19</v>
      </c>
      <c r="P918" t="str" cm="1">
        <f t="array" ref="P918">IF( $L918, TRIM(_xll.IMDP("IR", $G$5&amp;$N918, $G$6)), "" )</f>
        <v/>
      </c>
      <c r="Q918" t="b" cm="1">
        <f t="array" ref="Q918">IF(
    $U$1=1, AND($P918&lt;&gt;"", $P918&lt;&gt;"...", $P918&lt;&gt;"입력오류"),
    IF(
        $U$18=1, AND($P918&lt;&gt;"", $P918&lt;&gt;"...", $P918&lt;&gt;"입력오류", ISNUMBER(FIND(INDEX($T$2:$T$7,$U$1),$P918))),
        IF(
            $U$17="기타", AND($P918&lt;&gt;"", $P918&lt;&gt;"...", $P918&lt;&gt;"입력오류", NOT(ISNUMBER(FIND($T$21:$T$34,$P918)))),
            AND($P918&lt;&gt;"", $P918&lt;&gt;"...", $P918&lt;&gt;"입력오류", $T$19=$P918)
        )
    )
)</f>
        <v>0</v>
      </c>
    </row>
    <row r="919" spans="1:17">
      <c r="A919" t="s">
        <v>1799</v>
      </c>
      <c r="B919" t="s">
        <v>1800</v>
      </c>
      <c r="C919" t="s">
        <v>10866</v>
      </c>
      <c r="D919" t="s">
        <v>10867</v>
      </c>
      <c r="I919">
        <f t="shared" si="43"/>
        <v>918</v>
      </c>
      <c r="J919">
        <f t="shared" si="44"/>
        <v>918</v>
      </c>
      <c r="K919">
        <f t="shared" si="42"/>
        <v>1</v>
      </c>
      <c r="L919" t="b">
        <f>COUNTIF($N$2:N919, N919)=1</f>
        <v>1</v>
      </c>
      <c r="M919" s="37">
        <f>IF( $Q919, MAX($M$1:M918)+1, 0)</f>
        <v>0</v>
      </c>
      <c r="N919" t="str" cm="1">
        <f t="array" ref="N919">INDEX($A$9:$F$1048576, $J919, $K919 )</f>
        <v>58350</v>
      </c>
      <c r="O919" t="str" cm="1">
        <f t="array" ref="O919">INDEX($B$9:$F$1048576, $J919, $K919 )</f>
        <v>오토피아제육십칠차(유)1-20</v>
      </c>
      <c r="P919" t="str" cm="1">
        <f t="array" ref="P919">IF( $L919, TRIM(_xll.IMDP("IR", $G$5&amp;$N919, $G$6)), "" )</f>
        <v/>
      </c>
      <c r="Q919" t="b" cm="1">
        <f t="array" ref="Q919">IF(
    $U$1=1, AND($P919&lt;&gt;"", $P919&lt;&gt;"...", $P919&lt;&gt;"입력오류"),
    IF(
        $U$18=1, AND($P919&lt;&gt;"", $P919&lt;&gt;"...", $P919&lt;&gt;"입력오류", ISNUMBER(FIND(INDEX($T$2:$T$7,$U$1),$P919))),
        IF(
            $U$17="기타", AND($P919&lt;&gt;"", $P919&lt;&gt;"...", $P919&lt;&gt;"입력오류", NOT(ISNUMBER(FIND($T$21:$T$34,$P919)))),
            AND($P919&lt;&gt;"", $P919&lt;&gt;"...", $P919&lt;&gt;"입력오류", $T$19=$P919)
        )
    )
)</f>
        <v>0</v>
      </c>
    </row>
    <row r="920" spans="1:17">
      <c r="A920" t="s">
        <v>1801</v>
      </c>
      <c r="B920" t="s">
        <v>1802</v>
      </c>
      <c r="C920" t="s">
        <v>10868</v>
      </c>
      <c r="D920" t="s">
        <v>10869</v>
      </c>
      <c r="I920">
        <f t="shared" si="43"/>
        <v>919</v>
      </c>
      <c r="J920">
        <f t="shared" si="44"/>
        <v>919</v>
      </c>
      <c r="K920">
        <f t="shared" si="42"/>
        <v>1</v>
      </c>
      <c r="L920" t="b">
        <f>COUNTIF($N$2:N920, N920)=1</f>
        <v>1</v>
      </c>
      <c r="M920" s="37">
        <f>IF( $Q920, MAX($M$1:M919)+1, 0)</f>
        <v>0</v>
      </c>
      <c r="N920" t="str" cm="1">
        <f t="array" ref="N920">INDEX($A$9:$F$1048576, $J920, $K920 )</f>
        <v>58351</v>
      </c>
      <c r="O920" t="str" cm="1">
        <f t="array" ref="O920">INDEX($B$9:$F$1048576, $J920, $K920 )</f>
        <v>오토피아제육십칠차(유)1-21</v>
      </c>
      <c r="P920" t="str" cm="1">
        <f t="array" ref="P920">IF( $L920, TRIM(_xll.IMDP("IR", $G$5&amp;$N920, $G$6)), "" )</f>
        <v/>
      </c>
      <c r="Q920" t="b" cm="1">
        <f t="array" ref="Q920">IF(
    $U$1=1, AND($P920&lt;&gt;"", $P920&lt;&gt;"...", $P920&lt;&gt;"입력오류"),
    IF(
        $U$18=1, AND($P920&lt;&gt;"", $P920&lt;&gt;"...", $P920&lt;&gt;"입력오류", ISNUMBER(FIND(INDEX($T$2:$T$7,$U$1),$P920))),
        IF(
            $U$17="기타", AND($P920&lt;&gt;"", $P920&lt;&gt;"...", $P920&lt;&gt;"입력오류", NOT(ISNUMBER(FIND($T$21:$T$34,$P920)))),
            AND($P920&lt;&gt;"", $P920&lt;&gt;"...", $P920&lt;&gt;"입력오류", $T$19=$P920)
        )
    )
)</f>
        <v>0</v>
      </c>
    </row>
    <row r="921" spans="1:17">
      <c r="A921" t="s">
        <v>1803</v>
      </c>
      <c r="B921" t="s">
        <v>1804</v>
      </c>
      <c r="C921" t="s">
        <v>10870</v>
      </c>
      <c r="D921" t="s">
        <v>10871</v>
      </c>
      <c r="I921">
        <f t="shared" si="43"/>
        <v>920</v>
      </c>
      <c r="J921">
        <f t="shared" si="44"/>
        <v>920</v>
      </c>
      <c r="K921">
        <f t="shared" si="42"/>
        <v>1</v>
      </c>
      <c r="L921" t="b">
        <f>COUNTIF($N$2:N921, N921)=1</f>
        <v>1</v>
      </c>
      <c r="M921" s="37">
        <f>IF( $Q921, MAX($M$1:M920)+1, 0)</f>
        <v>0</v>
      </c>
      <c r="N921" t="str" cm="1">
        <f t="array" ref="N921">INDEX($A$9:$F$1048576, $J921, $K921 )</f>
        <v>58352</v>
      </c>
      <c r="O921" t="str" cm="1">
        <f t="array" ref="O921">INDEX($B$9:$F$1048576, $J921, $K921 )</f>
        <v>오토피아제육십칠차(유)1-22</v>
      </c>
      <c r="P921" t="str" cm="1">
        <f t="array" ref="P921">IF( $L921, TRIM(_xll.IMDP("IR", $G$5&amp;$N921, $G$6)), "" )</f>
        <v/>
      </c>
      <c r="Q921" t="b" cm="1">
        <f t="array" ref="Q921">IF(
    $U$1=1, AND($P921&lt;&gt;"", $P921&lt;&gt;"...", $P921&lt;&gt;"입력오류"),
    IF(
        $U$18=1, AND($P921&lt;&gt;"", $P921&lt;&gt;"...", $P921&lt;&gt;"입력오류", ISNUMBER(FIND(INDEX($T$2:$T$7,$U$1),$P921))),
        IF(
            $U$17="기타", AND($P921&lt;&gt;"", $P921&lt;&gt;"...", $P921&lt;&gt;"입력오류", NOT(ISNUMBER(FIND($T$21:$T$34,$P921)))),
            AND($P921&lt;&gt;"", $P921&lt;&gt;"...", $P921&lt;&gt;"입력오류", $T$19=$P921)
        )
    )
)</f>
        <v>0</v>
      </c>
    </row>
    <row r="922" spans="1:17">
      <c r="A922" t="s">
        <v>1805</v>
      </c>
      <c r="B922" t="s">
        <v>1806</v>
      </c>
      <c r="C922" t="s">
        <v>10872</v>
      </c>
      <c r="D922" t="s">
        <v>10873</v>
      </c>
      <c r="I922">
        <f t="shared" si="43"/>
        <v>921</v>
      </c>
      <c r="J922">
        <f t="shared" si="44"/>
        <v>921</v>
      </c>
      <c r="K922">
        <f t="shared" si="42"/>
        <v>1</v>
      </c>
      <c r="L922" t="b">
        <f>COUNTIF($N$2:N922, N922)=1</f>
        <v>1</v>
      </c>
      <c r="M922" s="37">
        <f>IF( $Q922, MAX($M$1:M921)+1, 0)</f>
        <v>0</v>
      </c>
      <c r="N922" t="str" cm="1">
        <f t="array" ref="N922">INDEX($A$9:$F$1048576, $J922, $K922 )</f>
        <v>58353</v>
      </c>
      <c r="O922" t="str" cm="1">
        <f t="array" ref="O922">INDEX($B$9:$F$1048576, $J922, $K922 )</f>
        <v>오토피아제육십칠차(유)1-23</v>
      </c>
      <c r="P922" t="str" cm="1">
        <f t="array" ref="P922">IF( $L922, TRIM(_xll.IMDP("IR", $G$5&amp;$N922, $G$6)), "" )</f>
        <v/>
      </c>
      <c r="Q922" t="b" cm="1">
        <f t="array" ref="Q922">IF(
    $U$1=1, AND($P922&lt;&gt;"", $P922&lt;&gt;"...", $P922&lt;&gt;"입력오류"),
    IF(
        $U$18=1, AND($P922&lt;&gt;"", $P922&lt;&gt;"...", $P922&lt;&gt;"입력오류", ISNUMBER(FIND(INDEX($T$2:$T$7,$U$1),$P922))),
        IF(
            $U$17="기타", AND($P922&lt;&gt;"", $P922&lt;&gt;"...", $P922&lt;&gt;"입력오류", NOT(ISNUMBER(FIND($T$21:$T$34,$P922)))),
            AND($P922&lt;&gt;"", $P922&lt;&gt;"...", $P922&lt;&gt;"입력오류", $T$19=$P922)
        )
    )
)</f>
        <v>0</v>
      </c>
    </row>
    <row r="923" spans="1:17">
      <c r="A923" t="s">
        <v>1807</v>
      </c>
      <c r="B923" t="s">
        <v>1808</v>
      </c>
      <c r="C923" t="s">
        <v>10874</v>
      </c>
      <c r="D923" t="s">
        <v>10875</v>
      </c>
      <c r="I923">
        <f t="shared" si="43"/>
        <v>922</v>
      </c>
      <c r="J923">
        <f t="shared" si="44"/>
        <v>922</v>
      </c>
      <c r="K923">
        <f t="shared" si="42"/>
        <v>1</v>
      </c>
      <c r="L923" t="b">
        <f>COUNTIF($N$2:N923, N923)=1</f>
        <v>1</v>
      </c>
      <c r="M923" s="37">
        <f>IF( $Q923, MAX($M$1:M922)+1, 0)</f>
        <v>0</v>
      </c>
      <c r="N923" t="str" cm="1">
        <f t="array" ref="N923">INDEX($A$9:$F$1048576, $J923, $K923 )</f>
        <v>58354</v>
      </c>
      <c r="O923" t="str" cm="1">
        <f t="array" ref="O923">INDEX($B$9:$F$1048576, $J923, $K923 )</f>
        <v>오토피아제육십칠차(유)1-24</v>
      </c>
      <c r="P923" t="str" cm="1">
        <f t="array" ref="P923">IF( $L923, TRIM(_xll.IMDP("IR", $G$5&amp;$N923, $G$6)), "" )</f>
        <v/>
      </c>
      <c r="Q923" t="b" cm="1">
        <f t="array" ref="Q923">IF(
    $U$1=1, AND($P923&lt;&gt;"", $P923&lt;&gt;"...", $P923&lt;&gt;"입력오류"),
    IF(
        $U$18=1, AND($P923&lt;&gt;"", $P923&lt;&gt;"...", $P923&lt;&gt;"입력오류", ISNUMBER(FIND(INDEX($T$2:$T$7,$U$1),$P923))),
        IF(
            $U$17="기타", AND($P923&lt;&gt;"", $P923&lt;&gt;"...", $P923&lt;&gt;"입력오류", NOT(ISNUMBER(FIND($T$21:$T$34,$P923)))),
            AND($P923&lt;&gt;"", $P923&lt;&gt;"...", $P923&lt;&gt;"입력오류", $T$19=$P923)
        )
    )
)</f>
        <v>0</v>
      </c>
    </row>
    <row r="924" spans="1:17">
      <c r="A924" t="s">
        <v>1809</v>
      </c>
      <c r="B924" t="s">
        <v>1810</v>
      </c>
      <c r="C924" t="s">
        <v>10876</v>
      </c>
      <c r="D924" t="s">
        <v>10877</v>
      </c>
      <c r="I924">
        <f t="shared" si="43"/>
        <v>923</v>
      </c>
      <c r="J924">
        <f t="shared" si="44"/>
        <v>923</v>
      </c>
      <c r="K924">
        <f t="shared" si="42"/>
        <v>1</v>
      </c>
      <c r="L924" t="b">
        <f>COUNTIF($N$2:N924, N924)=1</f>
        <v>1</v>
      </c>
      <c r="M924" s="37">
        <f>IF( $Q924, MAX($M$1:M923)+1, 0)</f>
        <v>0</v>
      </c>
      <c r="N924" t="str" cm="1">
        <f t="array" ref="N924">INDEX($A$9:$F$1048576, $J924, $K924 )</f>
        <v>58355</v>
      </c>
      <c r="O924" t="str" cm="1">
        <f t="array" ref="O924">INDEX($B$9:$F$1048576, $J924, $K924 )</f>
        <v>오토피아제육십칠차(유)1-25</v>
      </c>
      <c r="P924" t="str" cm="1">
        <f t="array" ref="P924">IF( $L924, TRIM(_xll.IMDP("IR", $G$5&amp;$N924, $G$6)), "" )</f>
        <v/>
      </c>
      <c r="Q924" t="b" cm="1">
        <f t="array" ref="Q924">IF(
    $U$1=1, AND($P924&lt;&gt;"", $P924&lt;&gt;"...", $P924&lt;&gt;"입력오류"),
    IF(
        $U$18=1, AND($P924&lt;&gt;"", $P924&lt;&gt;"...", $P924&lt;&gt;"입력오류", ISNUMBER(FIND(INDEX($T$2:$T$7,$U$1),$P924))),
        IF(
            $U$17="기타", AND($P924&lt;&gt;"", $P924&lt;&gt;"...", $P924&lt;&gt;"입력오류", NOT(ISNUMBER(FIND($T$21:$T$34,$P924)))),
            AND($P924&lt;&gt;"", $P924&lt;&gt;"...", $P924&lt;&gt;"입력오류", $T$19=$P924)
        )
    )
)</f>
        <v>0</v>
      </c>
    </row>
    <row r="925" spans="1:17">
      <c r="A925" t="s">
        <v>1811</v>
      </c>
      <c r="B925" t="s">
        <v>1812</v>
      </c>
      <c r="C925" t="s">
        <v>10878</v>
      </c>
      <c r="D925" t="s">
        <v>10879</v>
      </c>
      <c r="I925">
        <f t="shared" si="43"/>
        <v>924</v>
      </c>
      <c r="J925">
        <f t="shared" si="44"/>
        <v>924</v>
      </c>
      <c r="K925">
        <f t="shared" si="42"/>
        <v>1</v>
      </c>
      <c r="L925" t="b">
        <f>COUNTIF($N$2:N925, N925)=1</f>
        <v>1</v>
      </c>
      <c r="M925" s="37">
        <f>IF( $Q925, MAX($M$1:M924)+1, 0)</f>
        <v>0</v>
      </c>
      <c r="N925" t="str" cm="1">
        <f t="array" ref="N925">INDEX($A$9:$F$1048576, $J925, $K925 )</f>
        <v>58356</v>
      </c>
      <c r="O925" t="str" cm="1">
        <f t="array" ref="O925">INDEX($B$9:$F$1048576, $J925, $K925 )</f>
        <v>오토피아제육십칠차(유)1-26</v>
      </c>
      <c r="P925" t="str" cm="1">
        <f t="array" ref="P925">IF( $L925, TRIM(_xll.IMDP("IR", $G$5&amp;$N925, $G$6)), "" )</f>
        <v/>
      </c>
      <c r="Q925" t="b" cm="1">
        <f t="array" ref="Q925">IF(
    $U$1=1, AND($P925&lt;&gt;"", $P925&lt;&gt;"...", $P925&lt;&gt;"입력오류"),
    IF(
        $U$18=1, AND($P925&lt;&gt;"", $P925&lt;&gt;"...", $P925&lt;&gt;"입력오류", ISNUMBER(FIND(INDEX($T$2:$T$7,$U$1),$P925))),
        IF(
            $U$17="기타", AND($P925&lt;&gt;"", $P925&lt;&gt;"...", $P925&lt;&gt;"입력오류", NOT(ISNUMBER(FIND($T$21:$T$34,$P925)))),
            AND($P925&lt;&gt;"", $P925&lt;&gt;"...", $P925&lt;&gt;"입력오류", $T$19=$P925)
        )
    )
)</f>
        <v>0</v>
      </c>
    </row>
    <row r="926" spans="1:17">
      <c r="A926" t="s">
        <v>1813</v>
      </c>
      <c r="B926" t="s">
        <v>1814</v>
      </c>
      <c r="C926" t="s">
        <v>10880</v>
      </c>
      <c r="D926" t="s">
        <v>10881</v>
      </c>
      <c r="I926">
        <f t="shared" si="43"/>
        <v>925</v>
      </c>
      <c r="J926">
        <f t="shared" si="44"/>
        <v>925</v>
      </c>
      <c r="K926">
        <f t="shared" si="42"/>
        <v>1</v>
      </c>
      <c r="L926" t="b">
        <f>COUNTIF($N$2:N926, N926)=1</f>
        <v>1</v>
      </c>
      <c r="M926" s="37">
        <f>IF( $Q926, MAX($M$1:M925)+1, 0)</f>
        <v>0</v>
      </c>
      <c r="N926" t="str" cm="1">
        <f t="array" ref="N926">INDEX($A$9:$F$1048576, $J926, $K926 )</f>
        <v>58357</v>
      </c>
      <c r="O926" t="str" cm="1">
        <f t="array" ref="O926">INDEX($B$9:$F$1048576, $J926, $K926 )</f>
        <v>오토피아제육십칠차(유)1-27</v>
      </c>
      <c r="P926" t="str" cm="1">
        <f t="array" ref="P926">IF( $L926, TRIM(_xll.IMDP("IR", $G$5&amp;$N926, $G$6)), "" )</f>
        <v/>
      </c>
      <c r="Q926" t="b" cm="1">
        <f t="array" ref="Q926">IF(
    $U$1=1, AND($P926&lt;&gt;"", $P926&lt;&gt;"...", $P926&lt;&gt;"입력오류"),
    IF(
        $U$18=1, AND($P926&lt;&gt;"", $P926&lt;&gt;"...", $P926&lt;&gt;"입력오류", ISNUMBER(FIND(INDEX($T$2:$T$7,$U$1),$P926))),
        IF(
            $U$17="기타", AND($P926&lt;&gt;"", $P926&lt;&gt;"...", $P926&lt;&gt;"입력오류", NOT(ISNUMBER(FIND($T$21:$T$34,$P926)))),
            AND($P926&lt;&gt;"", $P926&lt;&gt;"...", $P926&lt;&gt;"입력오류", $T$19=$P926)
        )
    )
)</f>
        <v>0</v>
      </c>
    </row>
    <row r="927" spans="1:17">
      <c r="A927" t="s">
        <v>1815</v>
      </c>
      <c r="B927" t="s">
        <v>1816</v>
      </c>
      <c r="C927" t="s">
        <v>10882</v>
      </c>
      <c r="D927" t="s">
        <v>10883</v>
      </c>
      <c r="I927">
        <f t="shared" si="43"/>
        <v>926</v>
      </c>
      <c r="J927">
        <f t="shared" si="44"/>
        <v>926</v>
      </c>
      <c r="K927">
        <f t="shared" si="42"/>
        <v>1</v>
      </c>
      <c r="L927" t="b">
        <f>COUNTIF($N$2:N927, N927)=1</f>
        <v>1</v>
      </c>
      <c r="M927" s="37">
        <f>IF( $Q927, MAX($M$1:M926)+1, 0)</f>
        <v>0</v>
      </c>
      <c r="N927" t="str" cm="1">
        <f t="array" ref="N927">INDEX($A$9:$F$1048576, $J927, $K927 )</f>
        <v>58358</v>
      </c>
      <c r="O927" t="str" cm="1">
        <f t="array" ref="O927">INDEX($B$9:$F$1048576, $J927, $K927 )</f>
        <v>오토피아제육십칠차(유)1-28</v>
      </c>
      <c r="P927" t="str" cm="1">
        <f t="array" ref="P927">IF( $L927, TRIM(_xll.IMDP("IR", $G$5&amp;$N927, $G$6)), "" )</f>
        <v/>
      </c>
      <c r="Q927" t="b" cm="1">
        <f t="array" ref="Q927">IF(
    $U$1=1, AND($P927&lt;&gt;"", $P927&lt;&gt;"...", $P927&lt;&gt;"입력오류"),
    IF(
        $U$18=1, AND($P927&lt;&gt;"", $P927&lt;&gt;"...", $P927&lt;&gt;"입력오류", ISNUMBER(FIND(INDEX($T$2:$T$7,$U$1),$P927))),
        IF(
            $U$17="기타", AND($P927&lt;&gt;"", $P927&lt;&gt;"...", $P927&lt;&gt;"입력오류", NOT(ISNUMBER(FIND($T$21:$T$34,$P927)))),
            AND($P927&lt;&gt;"", $P927&lt;&gt;"...", $P927&lt;&gt;"입력오류", $T$19=$P927)
        )
    )
)</f>
        <v>0</v>
      </c>
    </row>
    <row r="928" spans="1:17">
      <c r="A928" t="s">
        <v>1817</v>
      </c>
      <c r="B928" t="s">
        <v>1818</v>
      </c>
      <c r="C928" t="s">
        <v>10884</v>
      </c>
      <c r="D928" t="s">
        <v>10885</v>
      </c>
      <c r="I928">
        <f t="shared" si="43"/>
        <v>927</v>
      </c>
      <c r="J928">
        <f t="shared" si="44"/>
        <v>927</v>
      </c>
      <c r="K928">
        <f t="shared" si="42"/>
        <v>1</v>
      </c>
      <c r="L928" t="b">
        <f>COUNTIF($N$2:N928, N928)=1</f>
        <v>1</v>
      </c>
      <c r="M928" s="37">
        <f>IF( $Q928, MAX($M$1:M927)+1, 0)</f>
        <v>0</v>
      </c>
      <c r="N928" t="str" cm="1">
        <f t="array" ref="N928">INDEX($A$9:$F$1048576, $J928, $K928 )</f>
        <v>58359</v>
      </c>
      <c r="O928" t="str" cm="1">
        <f t="array" ref="O928">INDEX($B$9:$F$1048576, $J928, $K928 )</f>
        <v>오토피아제육십칠차(유)1-29</v>
      </c>
      <c r="P928" t="str" cm="1">
        <f t="array" ref="P928">IF( $L928, TRIM(_xll.IMDP("IR", $G$5&amp;$N928, $G$6)), "" )</f>
        <v/>
      </c>
      <c r="Q928" t="b" cm="1">
        <f t="array" ref="Q928">IF(
    $U$1=1, AND($P928&lt;&gt;"", $P928&lt;&gt;"...", $P928&lt;&gt;"입력오류"),
    IF(
        $U$18=1, AND($P928&lt;&gt;"", $P928&lt;&gt;"...", $P928&lt;&gt;"입력오류", ISNUMBER(FIND(INDEX($T$2:$T$7,$U$1),$P928))),
        IF(
            $U$17="기타", AND($P928&lt;&gt;"", $P928&lt;&gt;"...", $P928&lt;&gt;"입력오류", NOT(ISNUMBER(FIND($T$21:$T$34,$P928)))),
            AND($P928&lt;&gt;"", $P928&lt;&gt;"...", $P928&lt;&gt;"입력오류", $T$19=$P928)
        )
    )
)</f>
        <v>0</v>
      </c>
    </row>
    <row r="929" spans="1:17">
      <c r="A929" t="s">
        <v>1819</v>
      </c>
      <c r="B929" t="s">
        <v>1820</v>
      </c>
      <c r="C929" t="s">
        <v>10886</v>
      </c>
      <c r="D929" t="s">
        <v>10887</v>
      </c>
      <c r="I929">
        <f t="shared" si="43"/>
        <v>928</v>
      </c>
      <c r="J929">
        <f t="shared" si="44"/>
        <v>928</v>
      </c>
      <c r="K929">
        <f t="shared" si="42"/>
        <v>1</v>
      </c>
      <c r="L929" t="b">
        <f>COUNTIF($N$2:N929, N929)=1</f>
        <v>1</v>
      </c>
      <c r="M929" s="37">
        <f>IF( $Q929, MAX($M$1:M928)+1, 0)</f>
        <v>0</v>
      </c>
      <c r="N929" t="str" cm="1">
        <f t="array" ref="N929">INDEX($A$9:$F$1048576, $J929, $K929 )</f>
        <v>58360</v>
      </c>
      <c r="O929" t="str" cm="1">
        <f t="array" ref="O929">INDEX($B$9:$F$1048576, $J929, $K929 )</f>
        <v>오토피아제육십칠차(유)1-30</v>
      </c>
      <c r="P929" t="str" cm="1">
        <f t="array" ref="P929">IF( $L929, TRIM(_xll.IMDP("IR", $G$5&amp;$N929, $G$6)), "" )</f>
        <v/>
      </c>
      <c r="Q929" t="b" cm="1">
        <f t="array" ref="Q929">IF(
    $U$1=1, AND($P929&lt;&gt;"", $P929&lt;&gt;"...", $P929&lt;&gt;"입력오류"),
    IF(
        $U$18=1, AND($P929&lt;&gt;"", $P929&lt;&gt;"...", $P929&lt;&gt;"입력오류", ISNUMBER(FIND(INDEX($T$2:$T$7,$U$1),$P929))),
        IF(
            $U$17="기타", AND($P929&lt;&gt;"", $P929&lt;&gt;"...", $P929&lt;&gt;"입력오류", NOT(ISNUMBER(FIND($T$21:$T$34,$P929)))),
            AND($P929&lt;&gt;"", $P929&lt;&gt;"...", $P929&lt;&gt;"입력오류", $T$19=$P929)
        )
    )
)</f>
        <v>0</v>
      </c>
    </row>
    <row r="930" spans="1:17">
      <c r="A930" t="s">
        <v>1821</v>
      </c>
      <c r="B930" t="s">
        <v>1822</v>
      </c>
      <c r="C930" t="s">
        <v>10888</v>
      </c>
      <c r="D930" t="s">
        <v>10889</v>
      </c>
      <c r="I930">
        <f t="shared" si="43"/>
        <v>929</v>
      </c>
      <c r="J930">
        <f t="shared" si="44"/>
        <v>929</v>
      </c>
      <c r="K930">
        <f t="shared" si="42"/>
        <v>1</v>
      </c>
      <c r="L930" t="b">
        <f>COUNTIF($N$2:N930, N930)=1</f>
        <v>1</v>
      </c>
      <c r="M930" s="37">
        <f>IF( $Q930, MAX($M$1:M929)+1, 0)</f>
        <v>0</v>
      </c>
      <c r="N930" t="str" cm="1">
        <f t="array" ref="N930">INDEX($A$9:$F$1048576, $J930, $K930 )</f>
        <v>58361</v>
      </c>
      <c r="O930" t="str" cm="1">
        <f t="array" ref="O930">INDEX($B$9:$F$1048576, $J930, $K930 )</f>
        <v>오토피아제육십칠차(유)1-31</v>
      </c>
      <c r="P930" t="str" cm="1">
        <f t="array" ref="P930">IF( $L930, TRIM(_xll.IMDP("IR", $G$5&amp;$N930, $G$6)), "" )</f>
        <v/>
      </c>
      <c r="Q930" t="b" cm="1">
        <f t="array" ref="Q930">IF(
    $U$1=1, AND($P930&lt;&gt;"", $P930&lt;&gt;"...", $P930&lt;&gt;"입력오류"),
    IF(
        $U$18=1, AND($P930&lt;&gt;"", $P930&lt;&gt;"...", $P930&lt;&gt;"입력오류", ISNUMBER(FIND(INDEX($T$2:$T$7,$U$1),$P930))),
        IF(
            $U$17="기타", AND($P930&lt;&gt;"", $P930&lt;&gt;"...", $P930&lt;&gt;"입력오류", NOT(ISNUMBER(FIND($T$21:$T$34,$P930)))),
            AND($P930&lt;&gt;"", $P930&lt;&gt;"...", $P930&lt;&gt;"입력오류", $T$19=$P930)
        )
    )
)</f>
        <v>0</v>
      </c>
    </row>
    <row r="931" spans="1:17">
      <c r="A931" t="s">
        <v>1823</v>
      </c>
      <c r="B931" t="s">
        <v>1824</v>
      </c>
      <c r="C931" t="s">
        <v>10890</v>
      </c>
      <c r="D931" t="s">
        <v>10891</v>
      </c>
      <c r="I931">
        <f t="shared" si="43"/>
        <v>930</v>
      </c>
      <c r="J931">
        <f t="shared" si="44"/>
        <v>930</v>
      </c>
      <c r="K931">
        <f t="shared" si="42"/>
        <v>1</v>
      </c>
      <c r="L931" t="b">
        <f>COUNTIF($N$2:N931, N931)=1</f>
        <v>1</v>
      </c>
      <c r="M931" s="37">
        <f>IF( $Q931, MAX($M$1:M930)+1, 0)</f>
        <v>0</v>
      </c>
      <c r="N931" t="str" cm="1">
        <f t="array" ref="N931">INDEX($A$9:$F$1048576, $J931, $K931 )</f>
        <v>58362</v>
      </c>
      <c r="O931" t="str" cm="1">
        <f t="array" ref="O931">INDEX($B$9:$F$1048576, $J931, $K931 )</f>
        <v>오토피아제육십칠차(유)1-32</v>
      </c>
      <c r="P931" t="str" cm="1">
        <f t="array" ref="P931">IF( $L931, TRIM(_xll.IMDP("IR", $G$5&amp;$N931, $G$6)), "" )</f>
        <v/>
      </c>
      <c r="Q931" t="b" cm="1">
        <f t="array" ref="Q931">IF(
    $U$1=1, AND($P931&lt;&gt;"", $P931&lt;&gt;"...", $P931&lt;&gt;"입력오류"),
    IF(
        $U$18=1, AND($P931&lt;&gt;"", $P931&lt;&gt;"...", $P931&lt;&gt;"입력오류", ISNUMBER(FIND(INDEX($T$2:$T$7,$U$1),$P931))),
        IF(
            $U$17="기타", AND($P931&lt;&gt;"", $P931&lt;&gt;"...", $P931&lt;&gt;"입력오류", NOT(ISNUMBER(FIND($T$21:$T$34,$P931)))),
            AND($P931&lt;&gt;"", $P931&lt;&gt;"...", $P931&lt;&gt;"입력오류", $T$19=$P931)
        )
    )
)</f>
        <v>0</v>
      </c>
    </row>
    <row r="932" spans="1:17">
      <c r="A932" t="s">
        <v>1825</v>
      </c>
      <c r="B932" t="s">
        <v>1826</v>
      </c>
      <c r="C932" t="s">
        <v>10892</v>
      </c>
      <c r="D932" t="s">
        <v>10893</v>
      </c>
      <c r="I932">
        <f t="shared" si="43"/>
        <v>931</v>
      </c>
      <c r="J932">
        <f t="shared" si="44"/>
        <v>931</v>
      </c>
      <c r="K932">
        <f t="shared" si="42"/>
        <v>1</v>
      </c>
      <c r="L932" t="b">
        <f>COUNTIF($N$2:N932, N932)=1</f>
        <v>1</v>
      </c>
      <c r="M932" s="37">
        <f>IF( $Q932, MAX($M$1:M931)+1, 0)</f>
        <v>0</v>
      </c>
      <c r="N932" t="str" cm="1">
        <f t="array" ref="N932">INDEX($A$9:$F$1048576, $J932, $K932 )</f>
        <v>58363</v>
      </c>
      <c r="O932" t="str" cm="1">
        <f t="array" ref="O932">INDEX($B$9:$F$1048576, $J932, $K932 )</f>
        <v>오토피아제육십칠차(유)1-33</v>
      </c>
      <c r="P932" t="str" cm="1">
        <f t="array" ref="P932">IF( $L932, TRIM(_xll.IMDP("IR", $G$5&amp;$N932, $G$6)), "" )</f>
        <v/>
      </c>
      <c r="Q932" t="b" cm="1">
        <f t="array" ref="Q932">IF(
    $U$1=1, AND($P932&lt;&gt;"", $P932&lt;&gt;"...", $P932&lt;&gt;"입력오류"),
    IF(
        $U$18=1, AND($P932&lt;&gt;"", $P932&lt;&gt;"...", $P932&lt;&gt;"입력오류", ISNUMBER(FIND(INDEX($T$2:$T$7,$U$1),$P932))),
        IF(
            $U$17="기타", AND($P932&lt;&gt;"", $P932&lt;&gt;"...", $P932&lt;&gt;"입력오류", NOT(ISNUMBER(FIND($T$21:$T$34,$P932)))),
            AND($P932&lt;&gt;"", $P932&lt;&gt;"...", $P932&lt;&gt;"입력오류", $T$19=$P932)
        )
    )
)</f>
        <v>0</v>
      </c>
    </row>
    <row r="933" spans="1:17">
      <c r="A933" t="s">
        <v>1827</v>
      </c>
      <c r="B933" t="s">
        <v>1828</v>
      </c>
      <c r="C933" t="s">
        <v>10894</v>
      </c>
      <c r="D933" t="s">
        <v>10895</v>
      </c>
      <c r="I933">
        <f t="shared" si="43"/>
        <v>932</v>
      </c>
      <c r="J933">
        <f t="shared" si="44"/>
        <v>932</v>
      </c>
      <c r="K933">
        <f t="shared" si="42"/>
        <v>1</v>
      </c>
      <c r="L933" t="b">
        <f>COUNTIF($N$2:N933, N933)=1</f>
        <v>1</v>
      </c>
      <c r="M933" s="37">
        <f>IF( $Q933, MAX($M$1:M932)+1, 0)</f>
        <v>0</v>
      </c>
      <c r="N933" t="str" cm="1">
        <f t="array" ref="N933">INDEX($A$9:$F$1048576, $J933, $K933 )</f>
        <v>58462</v>
      </c>
      <c r="O933" t="str" cm="1">
        <f t="array" ref="O933">INDEX($B$9:$F$1048576, $J933, $K933 )</f>
        <v>주택금융공사MBS2019-11(1-4)</v>
      </c>
      <c r="P933" t="str" cm="1">
        <f t="array" ref="P933">IF( $L933, TRIM(_xll.IMDP("IR", $G$5&amp;$N933, $G$6)), "" )</f>
        <v/>
      </c>
      <c r="Q933" t="b" cm="1">
        <f t="array" ref="Q933">IF(
    $U$1=1, AND($P933&lt;&gt;"", $P933&lt;&gt;"...", $P933&lt;&gt;"입력오류"),
    IF(
        $U$18=1, AND($P933&lt;&gt;"", $P933&lt;&gt;"...", $P933&lt;&gt;"입력오류", ISNUMBER(FIND(INDEX($T$2:$T$7,$U$1),$P933))),
        IF(
            $U$17="기타", AND($P933&lt;&gt;"", $P933&lt;&gt;"...", $P933&lt;&gt;"입력오류", NOT(ISNUMBER(FIND($T$21:$T$34,$P933)))),
            AND($P933&lt;&gt;"", $P933&lt;&gt;"...", $P933&lt;&gt;"입력오류", $T$19=$P933)
        )
    )
)</f>
        <v>0</v>
      </c>
    </row>
    <row r="934" spans="1:17">
      <c r="A934" t="s">
        <v>1829</v>
      </c>
      <c r="B934" t="s">
        <v>1830</v>
      </c>
      <c r="C934" t="s">
        <v>10896</v>
      </c>
      <c r="D934" t="s">
        <v>10897</v>
      </c>
      <c r="I934">
        <f t="shared" si="43"/>
        <v>933</v>
      </c>
      <c r="J934">
        <f t="shared" si="44"/>
        <v>933</v>
      </c>
      <c r="K934">
        <f t="shared" si="42"/>
        <v>1</v>
      </c>
      <c r="L934" t="b">
        <f>COUNTIF($N$2:N934, N934)=1</f>
        <v>1</v>
      </c>
      <c r="M934" s="37">
        <f>IF( $Q934, MAX($M$1:M933)+1, 0)</f>
        <v>0</v>
      </c>
      <c r="N934" t="str" cm="1">
        <f t="array" ref="N934">INDEX($A$9:$F$1048576, $J934, $K934 )</f>
        <v>58463</v>
      </c>
      <c r="O934" t="str" cm="1">
        <f t="array" ref="O934">INDEX($B$9:$F$1048576, $J934, $K934 )</f>
        <v>주택금융공사MBS2019-11(1-5)</v>
      </c>
      <c r="P934" t="str" cm="1">
        <f t="array" ref="P934">IF( $L934, TRIM(_xll.IMDP("IR", $G$5&amp;$N934, $G$6)), "" )</f>
        <v/>
      </c>
      <c r="Q934" t="b" cm="1">
        <f t="array" ref="Q934">IF(
    $U$1=1, AND($P934&lt;&gt;"", $P934&lt;&gt;"...", $P934&lt;&gt;"입력오류"),
    IF(
        $U$18=1, AND($P934&lt;&gt;"", $P934&lt;&gt;"...", $P934&lt;&gt;"입력오류", ISNUMBER(FIND(INDEX($T$2:$T$7,$U$1),$P934))),
        IF(
            $U$17="기타", AND($P934&lt;&gt;"", $P934&lt;&gt;"...", $P934&lt;&gt;"입력오류", NOT(ISNUMBER(FIND($T$21:$T$34,$P934)))),
            AND($P934&lt;&gt;"", $P934&lt;&gt;"...", $P934&lt;&gt;"입력오류", $T$19=$P934)
        )
    )
)</f>
        <v>0</v>
      </c>
    </row>
    <row r="935" spans="1:17">
      <c r="A935" t="s">
        <v>1831</v>
      </c>
      <c r="B935" t="s">
        <v>1832</v>
      </c>
      <c r="C935" t="s">
        <v>10898</v>
      </c>
      <c r="D935" t="s">
        <v>10899</v>
      </c>
      <c r="I935">
        <f t="shared" si="43"/>
        <v>934</v>
      </c>
      <c r="J935">
        <f t="shared" si="44"/>
        <v>934</v>
      </c>
      <c r="K935">
        <f t="shared" si="42"/>
        <v>1</v>
      </c>
      <c r="L935" t="b">
        <f>COUNTIF($N$2:N935, N935)=1</f>
        <v>1</v>
      </c>
      <c r="M935" s="37">
        <f>IF( $Q935, MAX($M$1:M934)+1, 0)</f>
        <v>0</v>
      </c>
      <c r="N935" t="str" cm="1">
        <f t="array" ref="N935">INDEX($A$9:$F$1048576, $J935, $K935 )</f>
        <v>58464</v>
      </c>
      <c r="O935" t="str" cm="1">
        <f t="array" ref="O935">INDEX($B$9:$F$1048576, $J935, $K935 )</f>
        <v>주택금융공사MBS2019-11(1-6)</v>
      </c>
      <c r="P935" t="str" cm="1">
        <f t="array" ref="P935">IF( $L935, TRIM(_xll.IMDP("IR", $G$5&amp;$N935, $G$6)), "" )</f>
        <v/>
      </c>
      <c r="Q935" t="b" cm="1">
        <f t="array" ref="Q935">IF(
    $U$1=1, AND($P935&lt;&gt;"", $P935&lt;&gt;"...", $P935&lt;&gt;"입력오류"),
    IF(
        $U$18=1, AND($P935&lt;&gt;"", $P935&lt;&gt;"...", $P935&lt;&gt;"입력오류", ISNUMBER(FIND(INDEX($T$2:$T$7,$U$1),$P935))),
        IF(
            $U$17="기타", AND($P935&lt;&gt;"", $P935&lt;&gt;"...", $P935&lt;&gt;"입력오류", NOT(ISNUMBER(FIND($T$21:$T$34,$P935)))),
            AND($P935&lt;&gt;"", $P935&lt;&gt;"...", $P935&lt;&gt;"입력오류", $T$19=$P935)
        )
    )
)</f>
        <v>0</v>
      </c>
    </row>
    <row r="936" spans="1:17">
      <c r="A936" t="s">
        <v>1833</v>
      </c>
      <c r="B936" t="s">
        <v>1834</v>
      </c>
      <c r="C936" t="s">
        <v>10900</v>
      </c>
      <c r="D936" t="s">
        <v>10901</v>
      </c>
      <c r="I936">
        <f t="shared" si="43"/>
        <v>935</v>
      </c>
      <c r="J936">
        <f t="shared" si="44"/>
        <v>935</v>
      </c>
      <c r="K936">
        <f t="shared" si="42"/>
        <v>1</v>
      </c>
      <c r="L936" t="b">
        <f>COUNTIF($N$2:N936, N936)=1</f>
        <v>1</v>
      </c>
      <c r="M936" s="37">
        <f>IF( $Q936, MAX($M$1:M935)+1, 0)</f>
        <v>0</v>
      </c>
      <c r="N936" t="str" cm="1">
        <f t="array" ref="N936">INDEX($A$9:$F$1048576, $J936, $K936 )</f>
        <v>58465</v>
      </c>
      <c r="O936" t="str" cm="1">
        <f t="array" ref="O936">INDEX($B$9:$F$1048576, $J936, $K936 )</f>
        <v>주택금융공사MBS2019-11(1-7)</v>
      </c>
      <c r="P936" t="str" cm="1">
        <f t="array" ref="P936">IF( $L936, TRIM(_xll.IMDP("IR", $G$5&amp;$N936, $G$6)), "" )</f>
        <v/>
      </c>
      <c r="Q936" t="b" cm="1">
        <f t="array" ref="Q936">IF(
    $U$1=1, AND($P936&lt;&gt;"", $P936&lt;&gt;"...", $P936&lt;&gt;"입력오류"),
    IF(
        $U$18=1, AND($P936&lt;&gt;"", $P936&lt;&gt;"...", $P936&lt;&gt;"입력오류", ISNUMBER(FIND(INDEX($T$2:$T$7,$U$1),$P936))),
        IF(
            $U$17="기타", AND($P936&lt;&gt;"", $P936&lt;&gt;"...", $P936&lt;&gt;"입력오류", NOT(ISNUMBER(FIND($T$21:$T$34,$P936)))),
            AND($P936&lt;&gt;"", $P936&lt;&gt;"...", $P936&lt;&gt;"입력오류", $T$19=$P936)
        )
    )
)</f>
        <v>0</v>
      </c>
    </row>
    <row r="937" spans="1:17">
      <c r="A937" t="s">
        <v>1835</v>
      </c>
      <c r="B937" t="s">
        <v>1836</v>
      </c>
      <c r="C937" t="s">
        <v>10902</v>
      </c>
      <c r="D937" t="s">
        <v>10903</v>
      </c>
      <c r="I937">
        <f t="shared" si="43"/>
        <v>936</v>
      </c>
      <c r="J937">
        <f t="shared" si="44"/>
        <v>936</v>
      </c>
      <c r="K937">
        <f t="shared" si="42"/>
        <v>1</v>
      </c>
      <c r="L937" t="b">
        <f>COUNTIF($N$2:N937, N937)=1</f>
        <v>1</v>
      </c>
      <c r="M937" s="37">
        <f>IF( $Q937, MAX($M$1:M936)+1, 0)</f>
        <v>0</v>
      </c>
      <c r="N937" t="str" cm="1">
        <f t="array" ref="N937">INDEX($A$9:$F$1048576, $J937, $K937 )</f>
        <v>58466</v>
      </c>
      <c r="O937" t="str" cm="1">
        <f t="array" ref="O937">INDEX($B$9:$F$1048576, $J937, $K937 )</f>
        <v>주택금융공사MBS2019-11(1-8)</v>
      </c>
      <c r="P937" t="str" cm="1">
        <f t="array" ref="P937">IF( $L937, TRIM(_xll.IMDP("IR", $G$5&amp;$N937, $G$6)), "" )</f>
        <v/>
      </c>
      <c r="Q937" t="b" cm="1">
        <f t="array" ref="Q937">IF(
    $U$1=1, AND($P937&lt;&gt;"", $P937&lt;&gt;"...", $P937&lt;&gt;"입력오류"),
    IF(
        $U$18=1, AND($P937&lt;&gt;"", $P937&lt;&gt;"...", $P937&lt;&gt;"입력오류", ISNUMBER(FIND(INDEX($T$2:$T$7,$U$1),$P937))),
        IF(
            $U$17="기타", AND($P937&lt;&gt;"", $P937&lt;&gt;"...", $P937&lt;&gt;"입력오류", NOT(ISNUMBER(FIND($T$21:$T$34,$P937)))),
            AND($P937&lt;&gt;"", $P937&lt;&gt;"...", $P937&lt;&gt;"입력오류", $T$19=$P937)
        )
    )
)</f>
        <v>0</v>
      </c>
    </row>
    <row r="938" spans="1:17">
      <c r="A938" t="s">
        <v>1837</v>
      </c>
      <c r="B938" t="s">
        <v>1838</v>
      </c>
      <c r="C938" t="s">
        <v>10904</v>
      </c>
      <c r="D938" t="s">
        <v>10905</v>
      </c>
      <c r="I938">
        <f t="shared" si="43"/>
        <v>937</v>
      </c>
      <c r="J938">
        <f t="shared" si="44"/>
        <v>937</v>
      </c>
      <c r="K938">
        <f t="shared" si="42"/>
        <v>1</v>
      </c>
      <c r="L938" t="b">
        <f>COUNTIF($N$2:N938, N938)=1</f>
        <v>1</v>
      </c>
      <c r="M938" s="37">
        <f>IF( $Q938, MAX($M$1:M937)+1, 0)</f>
        <v>0</v>
      </c>
      <c r="N938" t="str" cm="1">
        <f t="array" ref="N938">INDEX($A$9:$F$1048576, $J938, $K938 )</f>
        <v>58617</v>
      </c>
      <c r="O938" t="str" cm="1">
        <f t="array" ref="O938">INDEX($B$9:$F$1048576, $J938, $K938 )</f>
        <v>주택금융공사MBS2019-12(1-4)</v>
      </c>
      <c r="P938" t="str" cm="1">
        <f t="array" ref="P938">IF( $L938, TRIM(_xll.IMDP("IR", $G$5&amp;$N938, $G$6)), "" )</f>
        <v/>
      </c>
      <c r="Q938" t="b" cm="1">
        <f t="array" ref="Q938">IF(
    $U$1=1, AND($P938&lt;&gt;"", $P938&lt;&gt;"...", $P938&lt;&gt;"입력오류"),
    IF(
        $U$18=1, AND($P938&lt;&gt;"", $P938&lt;&gt;"...", $P938&lt;&gt;"입력오류", ISNUMBER(FIND(INDEX($T$2:$T$7,$U$1),$P938))),
        IF(
            $U$17="기타", AND($P938&lt;&gt;"", $P938&lt;&gt;"...", $P938&lt;&gt;"입력오류", NOT(ISNUMBER(FIND($T$21:$T$34,$P938)))),
            AND($P938&lt;&gt;"", $P938&lt;&gt;"...", $P938&lt;&gt;"입력오류", $T$19=$P938)
        )
    )
)</f>
        <v>0</v>
      </c>
    </row>
    <row r="939" spans="1:17">
      <c r="A939" t="s">
        <v>1839</v>
      </c>
      <c r="B939" t="s">
        <v>1840</v>
      </c>
      <c r="C939" t="s">
        <v>10906</v>
      </c>
      <c r="D939" t="s">
        <v>10907</v>
      </c>
      <c r="I939">
        <f t="shared" si="43"/>
        <v>938</v>
      </c>
      <c r="J939">
        <f t="shared" si="44"/>
        <v>938</v>
      </c>
      <c r="K939">
        <f t="shared" si="42"/>
        <v>1</v>
      </c>
      <c r="L939" t="b">
        <f>COUNTIF($N$2:N939, N939)=1</f>
        <v>1</v>
      </c>
      <c r="M939" s="37">
        <f>IF( $Q939, MAX($M$1:M938)+1, 0)</f>
        <v>0</v>
      </c>
      <c r="N939" t="str" cm="1">
        <f t="array" ref="N939">INDEX($A$9:$F$1048576, $J939, $K939 )</f>
        <v>58618</v>
      </c>
      <c r="O939" t="str" cm="1">
        <f t="array" ref="O939">INDEX($B$9:$F$1048576, $J939, $K939 )</f>
        <v>주택금융공사MBS2019-12(1-5)</v>
      </c>
      <c r="P939" t="str" cm="1">
        <f t="array" ref="P939">IF( $L939, TRIM(_xll.IMDP("IR", $G$5&amp;$N939, $G$6)), "" )</f>
        <v/>
      </c>
      <c r="Q939" t="b" cm="1">
        <f t="array" ref="Q939">IF(
    $U$1=1, AND($P939&lt;&gt;"", $P939&lt;&gt;"...", $P939&lt;&gt;"입력오류"),
    IF(
        $U$18=1, AND($P939&lt;&gt;"", $P939&lt;&gt;"...", $P939&lt;&gt;"입력오류", ISNUMBER(FIND(INDEX($T$2:$T$7,$U$1),$P939))),
        IF(
            $U$17="기타", AND($P939&lt;&gt;"", $P939&lt;&gt;"...", $P939&lt;&gt;"입력오류", NOT(ISNUMBER(FIND($T$21:$T$34,$P939)))),
            AND($P939&lt;&gt;"", $P939&lt;&gt;"...", $P939&lt;&gt;"입력오류", $T$19=$P939)
        )
    )
)</f>
        <v>0</v>
      </c>
    </row>
    <row r="940" spans="1:17">
      <c r="A940" t="s">
        <v>1841</v>
      </c>
      <c r="B940" t="s">
        <v>1842</v>
      </c>
      <c r="C940" t="s">
        <v>10908</v>
      </c>
      <c r="D940" t="s">
        <v>10909</v>
      </c>
      <c r="I940">
        <f t="shared" si="43"/>
        <v>939</v>
      </c>
      <c r="J940">
        <f t="shared" si="44"/>
        <v>939</v>
      </c>
      <c r="K940">
        <f t="shared" si="42"/>
        <v>1</v>
      </c>
      <c r="L940" t="b">
        <f>COUNTIF($N$2:N940, N940)=1</f>
        <v>1</v>
      </c>
      <c r="M940" s="37">
        <f>IF( $Q940, MAX($M$1:M939)+1, 0)</f>
        <v>0</v>
      </c>
      <c r="N940" t="str" cm="1">
        <f t="array" ref="N940">INDEX($A$9:$F$1048576, $J940, $K940 )</f>
        <v>58619</v>
      </c>
      <c r="O940" t="str" cm="1">
        <f t="array" ref="O940">INDEX($B$9:$F$1048576, $J940, $K940 )</f>
        <v>주택금융공사MBS2019-12(1-6)</v>
      </c>
      <c r="P940" t="str" cm="1">
        <f t="array" ref="P940">IF( $L940, TRIM(_xll.IMDP("IR", $G$5&amp;$N940, $G$6)), "" )</f>
        <v/>
      </c>
      <c r="Q940" t="b" cm="1">
        <f t="array" ref="Q940">IF(
    $U$1=1, AND($P940&lt;&gt;"", $P940&lt;&gt;"...", $P940&lt;&gt;"입력오류"),
    IF(
        $U$18=1, AND($P940&lt;&gt;"", $P940&lt;&gt;"...", $P940&lt;&gt;"입력오류", ISNUMBER(FIND(INDEX($T$2:$T$7,$U$1),$P940))),
        IF(
            $U$17="기타", AND($P940&lt;&gt;"", $P940&lt;&gt;"...", $P940&lt;&gt;"입력오류", NOT(ISNUMBER(FIND($T$21:$T$34,$P940)))),
            AND($P940&lt;&gt;"", $P940&lt;&gt;"...", $P940&lt;&gt;"입력오류", $T$19=$P940)
        )
    )
)</f>
        <v>0</v>
      </c>
    </row>
    <row r="941" spans="1:17">
      <c r="A941" t="s">
        <v>1843</v>
      </c>
      <c r="B941" t="s">
        <v>1844</v>
      </c>
      <c r="C941" t="s">
        <v>10910</v>
      </c>
      <c r="D941" t="s">
        <v>10911</v>
      </c>
      <c r="I941">
        <f t="shared" si="43"/>
        <v>940</v>
      </c>
      <c r="J941">
        <f t="shared" si="44"/>
        <v>940</v>
      </c>
      <c r="K941">
        <f t="shared" si="42"/>
        <v>1</v>
      </c>
      <c r="L941" t="b">
        <f>COUNTIF($N$2:N941, N941)=1</f>
        <v>1</v>
      </c>
      <c r="M941" s="37">
        <f>IF( $Q941, MAX($M$1:M940)+1, 0)</f>
        <v>0</v>
      </c>
      <c r="N941" t="str" cm="1">
        <f t="array" ref="N941">INDEX($A$9:$F$1048576, $J941, $K941 )</f>
        <v>58620</v>
      </c>
      <c r="O941" t="str" cm="1">
        <f t="array" ref="O941">INDEX($B$9:$F$1048576, $J941, $K941 )</f>
        <v>주택금융공사MBS2019-12(1-7)</v>
      </c>
      <c r="P941" t="str" cm="1">
        <f t="array" ref="P941">IF( $L941, TRIM(_xll.IMDP("IR", $G$5&amp;$N941, $G$6)), "" )</f>
        <v/>
      </c>
      <c r="Q941" t="b" cm="1">
        <f t="array" ref="Q941">IF(
    $U$1=1, AND($P941&lt;&gt;"", $P941&lt;&gt;"...", $P941&lt;&gt;"입력오류"),
    IF(
        $U$18=1, AND($P941&lt;&gt;"", $P941&lt;&gt;"...", $P941&lt;&gt;"입력오류", ISNUMBER(FIND(INDEX($T$2:$T$7,$U$1),$P941))),
        IF(
            $U$17="기타", AND($P941&lt;&gt;"", $P941&lt;&gt;"...", $P941&lt;&gt;"입력오류", NOT(ISNUMBER(FIND($T$21:$T$34,$P941)))),
            AND($P941&lt;&gt;"", $P941&lt;&gt;"...", $P941&lt;&gt;"입력오류", $T$19=$P941)
        )
    )
)</f>
        <v>0</v>
      </c>
    </row>
    <row r="942" spans="1:17">
      <c r="A942" t="s">
        <v>1845</v>
      </c>
      <c r="B942" t="s">
        <v>1846</v>
      </c>
      <c r="C942" t="s">
        <v>10912</v>
      </c>
      <c r="D942" t="s">
        <v>10913</v>
      </c>
      <c r="I942">
        <f t="shared" si="43"/>
        <v>941</v>
      </c>
      <c r="J942">
        <f t="shared" si="44"/>
        <v>941</v>
      </c>
      <c r="K942">
        <f t="shared" si="42"/>
        <v>1</v>
      </c>
      <c r="L942" t="b">
        <f>COUNTIF($N$2:N942, N942)=1</f>
        <v>1</v>
      </c>
      <c r="M942" s="37">
        <f>IF( $Q942, MAX($M$1:M941)+1, 0)</f>
        <v>0</v>
      </c>
      <c r="N942" t="str" cm="1">
        <f t="array" ref="N942">INDEX($A$9:$F$1048576, $J942, $K942 )</f>
        <v>58621</v>
      </c>
      <c r="O942" t="str" cm="1">
        <f t="array" ref="O942">INDEX($B$9:$F$1048576, $J942, $K942 )</f>
        <v>주택금융공사MBS2019-12(1-8)</v>
      </c>
      <c r="P942" t="str" cm="1">
        <f t="array" ref="P942">IF( $L942, TRIM(_xll.IMDP("IR", $G$5&amp;$N942, $G$6)), "" )</f>
        <v/>
      </c>
      <c r="Q942" t="b" cm="1">
        <f t="array" ref="Q942">IF(
    $U$1=1, AND($P942&lt;&gt;"", $P942&lt;&gt;"...", $P942&lt;&gt;"입력오류"),
    IF(
        $U$18=1, AND($P942&lt;&gt;"", $P942&lt;&gt;"...", $P942&lt;&gt;"입력오류", ISNUMBER(FIND(INDEX($T$2:$T$7,$U$1),$P942))),
        IF(
            $U$17="기타", AND($P942&lt;&gt;"", $P942&lt;&gt;"...", $P942&lt;&gt;"입력오류", NOT(ISNUMBER(FIND($T$21:$T$34,$P942)))),
            AND($P942&lt;&gt;"", $P942&lt;&gt;"...", $P942&lt;&gt;"입력오류", $T$19=$P942)
        )
    )
)</f>
        <v>0</v>
      </c>
    </row>
    <row r="943" spans="1:17">
      <c r="A943" t="s">
        <v>1847</v>
      </c>
      <c r="B943" t="s">
        <v>1848</v>
      </c>
      <c r="C943" t="s">
        <v>10914</v>
      </c>
      <c r="D943" t="s">
        <v>10915</v>
      </c>
      <c r="I943">
        <f t="shared" si="43"/>
        <v>942</v>
      </c>
      <c r="J943">
        <f t="shared" si="44"/>
        <v>942</v>
      </c>
      <c r="K943">
        <f t="shared" si="42"/>
        <v>1</v>
      </c>
      <c r="L943" t="b">
        <f>COUNTIF($N$2:N943, N943)=1</f>
        <v>1</v>
      </c>
      <c r="M943" s="37">
        <f>IF( $Q943, MAX($M$1:M942)+1, 0)</f>
        <v>327</v>
      </c>
      <c r="N943" t="str" cm="1">
        <f t="array" ref="N943">INDEX($A$9:$F$1048576, $J943, $K943 )</f>
        <v>58676</v>
      </c>
      <c r="O943" t="str" cm="1">
        <f t="array" ref="O943">INDEX($B$9:$F$1048576, $J943, $K943 )</f>
        <v>HD현대중공업</v>
      </c>
      <c r="P943" t="str" cm="1">
        <f t="array" ref="P943">IF( $L943, TRIM(_xll.IMDP("IR", $G$5&amp;$N943, $G$6)), "" )</f>
        <v>공모/무보증A0</v>
      </c>
      <c r="Q943" t="b" cm="1">
        <f t="array" ref="Q943">IF(
    $U$1=1, AND($P943&lt;&gt;"", $P943&lt;&gt;"...", $P943&lt;&gt;"입력오류"),
    IF(
        $U$18=1, AND($P943&lt;&gt;"", $P943&lt;&gt;"...", $P943&lt;&gt;"입력오류", ISNUMBER(FIND(INDEX($T$2:$T$7,$U$1),$P943))),
        IF(
            $U$17="기타", AND($P943&lt;&gt;"", $P943&lt;&gt;"...", $P943&lt;&gt;"입력오류", NOT(ISNUMBER(FIND($T$21:$T$34,$P943)))),
            AND($P943&lt;&gt;"", $P943&lt;&gt;"...", $P943&lt;&gt;"입력오류", $T$19=$P943)
        )
    )
)</f>
        <v>1</v>
      </c>
    </row>
    <row r="944" spans="1:17">
      <c r="A944" t="s">
        <v>1849</v>
      </c>
      <c r="B944" t="s">
        <v>1850</v>
      </c>
      <c r="C944" t="s">
        <v>10916</v>
      </c>
      <c r="D944" t="s">
        <v>10917</v>
      </c>
      <c r="I944">
        <f t="shared" si="43"/>
        <v>943</v>
      </c>
      <c r="J944">
        <f t="shared" si="44"/>
        <v>943</v>
      </c>
      <c r="K944">
        <f t="shared" si="42"/>
        <v>1</v>
      </c>
      <c r="L944" t="b">
        <f>COUNTIF($N$2:N944, N944)=1</f>
        <v>1</v>
      </c>
      <c r="M944" s="37">
        <f>IF( $Q944, MAX($M$1:M943)+1, 0)</f>
        <v>0</v>
      </c>
      <c r="N944" t="str" cm="1">
        <f t="array" ref="N944">INDEX($A$9:$F$1048576, $J944, $K944 )</f>
        <v>58742</v>
      </c>
      <c r="O944" t="str" cm="1">
        <f t="array" ref="O944">INDEX($B$9:$F$1048576, $J944, $K944 )</f>
        <v>주택금융공사MBS2019-13(1-2)</v>
      </c>
      <c r="P944" t="str" cm="1">
        <f t="array" ref="P944">IF( $L944, TRIM(_xll.IMDP("IR", $G$5&amp;$N944, $G$6)), "" )</f>
        <v/>
      </c>
      <c r="Q944" t="b" cm="1">
        <f t="array" ref="Q944">IF(
    $U$1=1, AND($P944&lt;&gt;"", $P944&lt;&gt;"...", $P944&lt;&gt;"입력오류"),
    IF(
        $U$18=1, AND($P944&lt;&gt;"", $P944&lt;&gt;"...", $P944&lt;&gt;"입력오류", ISNUMBER(FIND(INDEX($T$2:$T$7,$U$1),$P944))),
        IF(
            $U$17="기타", AND($P944&lt;&gt;"", $P944&lt;&gt;"...", $P944&lt;&gt;"입력오류", NOT(ISNUMBER(FIND($T$21:$T$34,$P944)))),
            AND($P944&lt;&gt;"", $P944&lt;&gt;"...", $P944&lt;&gt;"입력오류", $T$19=$P944)
        )
    )
)</f>
        <v>0</v>
      </c>
    </row>
    <row r="945" spans="1:17">
      <c r="A945" t="s">
        <v>1851</v>
      </c>
      <c r="B945" t="s">
        <v>1852</v>
      </c>
      <c r="C945" t="s">
        <v>10918</v>
      </c>
      <c r="D945" t="s">
        <v>10919</v>
      </c>
      <c r="I945">
        <f t="shared" si="43"/>
        <v>944</v>
      </c>
      <c r="J945">
        <f t="shared" si="44"/>
        <v>944</v>
      </c>
      <c r="K945">
        <f t="shared" si="42"/>
        <v>1</v>
      </c>
      <c r="L945" t="b">
        <f>COUNTIF($N$2:N945, N945)=1</f>
        <v>1</v>
      </c>
      <c r="M945" s="37">
        <f>IF( $Q945, MAX($M$1:M944)+1, 0)</f>
        <v>0</v>
      </c>
      <c r="N945" t="str" cm="1">
        <f t="array" ref="N945">INDEX($A$9:$F$1048576, $J945, $K945 )</f>
        <v>58743</v>
      </c>
      <c r="O945" t="str" cm="1">
        <f t="array" ref="O945">INDEX($B$9:$F$1048576, $J945, $K945 )</f>
        <v>주택금융공사MBS2019-13(1-3)</v>
      </c>
      <c r="P945" t="str" cm="1">
        <f t="array" ref="P945">IF( $L945, TRIM(_xll.IMDP("IR", $G$5&amp;$N945, $G$6)), "" )</f>
        <v/>
      </c>
      <c r="Q945" t="b" cm="1">
        <f t="array" ref="Q945">IF(
    $U$1=1, AND($P945&lt;&gt;"", $P945&lt;&gt;"...", $P945&lt;&gt;"입력오류"),
    IF(
        $U$18=1, AND($P945&lt;&gt;"", $P945&lt;&gt;"...", $P945&lt;&gt;"입력오류", ISNUMBER(FIND(INDEX($T$2:$T$7,$U$1),$P945))),
        IF(
            $U$17="기타", AND($P945&lt;&gt;"", $P945&lt;&gt;"...", $P945&lt;&gt;"입력오류", NOT(ISNUMBER(FIND($T$21:$T$34,$P945)))),
            AND($P945&lt;&gt;"", $P945&lt;&gt;"...", $P945&lt;&gt;"입력오류", $T$19=$P945)
        )
    )
)</f>
        <v>0</v>
      </c>
    </row>
    <row r="946" spans="1:17">
      <c r="A946" t="s">
        <v>1853</v>
      </c>
      <c r="B946" t="s">
        <v>1854</v>
      </c>
      <c r="C946" t="s">
        <v>10920</v>
      </c>
      <c r="D946" t="s">
        <v>10921</v>
      </c>
      <c r="I946">
        <f t="shared" si="43"/>
        <v>945</v>
      </c>
      <c r="J946">
        <f t="shared" si="44"/>
        <v>945</v>
      </c>
      <c r="K946">
        <f t="shared" si="42"/>
        <v>1</v>
      </c>
      <c r="L946" t="b">
        <f>COUNTIF($N$2:N946, N946)=1</f>
        <v>1</v>
      </c>
      <c r="M946" s="37">
        <f>IF( $Q946, MAX($M$1:M945)+1, 0)</f>
        <v>0</v>
      </c>
      <c r="N946" t="str" cm="1">
        <f t="array" ref="N946">INDEX($A$9:$F$1048576, $J946, $K946 )</f>
        <v>58744</v>
      </c>
      <c r="O946" t="str" cm="1">
        <f t="array" ref="O946">INDEX($B$9:$F$1048576, $J946, $K946 )</f>
        <v>주택금융공사MBS2019-13(1-4)</v>
      </c>
      <c r="P946" t="str" cm="1">
        <f t="array" ref="P946">IF( $L946, TRIM(_xll.IMDP("IR", $G$5&amp;$N946, $G$6)), "" )</f>
        <v/>
      </c>
      <c r="Q946" t="b" cm="1">
        <f t="array" ref="Q946">IF(
    $U$1=1, AND($P946&lt;&gt;"", $P946&lt;&gt;"...", $P946&lt;&gt;"입력오류"),
    IF(
        $U$18=1, AND($P946&lt;&gt;"", $P946&lt;&gt;"...", $P946&lt;&gt;"입력오류", ISNUMBER(FIND(INDEX($T$2:$T$7,$U$1),$P946))),
        IF(
            $U$17="기타", AND($P946&lt;&gt;"", $P946&lt;&gt;"...", $P946&lt;&gt;"입력오류", NOT(ISNUMBER(FIND($T$21:$T$34,$P946)))),
            AND($P946&lt;&gt;"", $P946&lt;&gt;"...", $P946&lt;&gt;"입력오류", $T$19=$P946)
        )
    )
)</f>
        <v>0</v>
      </c>
    </row>
    <row r="947" spans="1:17">
      <c r="A947" t="s">
        <v>1855</v>
      </c>
      <c r="B947" t="s">
        <v>1856</v>
      </c>
      <c r="C947" t="s">
        <v>10922</v>
      </c>
      <c r="D947" t="s">
        <v>10923</v>
      </c>
      <c r="I947">
        <f t="shared" si="43"/>
        <v>946</v>
      </c>
      <c r="J947">
        <f t="shared" si="44"/>
        <v>946</v>
      </c>
      <c r="K947">
        <f t="shared" si="42"/>
        <v>1</v>
      </c>
      <c r="L947" t="b">
        <f>COUNTIF($N$2:N947, N947)=1</f>
        <v>1</v>
      </c>
      <c r="M947" s="37">
        <f>IF( $Q947, MAX($M$1:M946)+1, 0)</f>
        <v>0</v>
      </c>
      <c r="N947" t="str" cm="1">
        <f t="array" ref="N947">INDEX($A$9:$F$1048576, $J947, $K947 )</f>
        <v>58781</v>
      </c>
      <c r="O947" t="str" cm="1">
        <f t="array" ref="O947">INDEX($B$9:$F$1048576, $J947, $K947 )</f>
        <v>퍼스트파이브지제45차(유)1-28</v>
      </c>
      <c r="P947" t="str" cm="1">
        <f t="array" ref="P947">IF( $L947, TRIM(_xll.IMDP("IR", $G$5&amp;$N947, $G$6)), "" )</f>
        <v/>
      </c>
      <c r="Q947" t="b" cm="1">
        <f t="array" ref="Q947">IF(
    $U$1=1, AND($P947&lt;&gt;"", $P947&lt;&gt;"...", $P947&lt;&gt;"입력오류"),
    IF(
        $U$18=1, AND($P947&lt;&gt;"", $P947&lt;&gt;"...", $P947&lt;&gt;"입력오류", ISNUMBER(FIND(INDEX($T$2:$T$7,$U$1),$P947))),
        IF(
            $U$17="기타", AND($P947&lt;&gt;"", $P947&lt;&gt;"...", $P947&lt;&gt;"입력오류", NOT(ISNUMBER(FIND($T$21:$T$34,$P947)))),
            AND($P947&lt;&gt;"", $P947&lt;&gt;"...", $P947&lt;&gt;"입력오류", $T$19=$P947)
        )
    )
)</f>
        <v>0</v>
      </c>
    </row>
    <row r="948" spans="1:17">
      <c r="A948" t="s">
        <v>1857</v>
      </c>
      <c r="B948" t="s">
        <v>1858</v>
      </c>
      <c r="C948" t="s">
        <v>10924</v>
      </c>
      <c r="D948" t="s">
        <v>10925</v>
      </c>
      <c r="I948">
        <f t="shared" si="43"/>
        <v>947</v>
      </c>
      <c r="J948">
        <f t="shared" si="44"/>
        <v>947</v>
      </c>
      <c r="K948">
        <f t="shared" si="42"/>
        <v>1</v>
      </c>
      <c r="L948" t="b">
        <f>COUNTIF($N$2:N948, N948)=1</f>
        <v>1</v>
      </c>
      <c r="M948" s="37">
        <f>IF( $Q948, MAX($M$1:M947)+1, 0)</f>
        <v>0</v>
      </c>
      <c r="N948" t="str" cm="1">
        <f t="array" ref="N948">INDEX($A$9:$F$1048576, $J948, $K948 )</f>
        <v>58783</v>
      </c>
      <c r="O948" t="str" cm="1">
        <f t="array" ref="O948">INDEX($B$9:$F$1048576, $J948, $K948 )</f>
        <v>EDGC</v>
      </c>
      <c r="P948" t="str" cm="1">
        <f t="array" ref="P948">IF( $L948, TRIM(_xll.IMDP("IR", $G$5&amp;$N948, $G$6)), "" )</f>
        <v/>
      </c>
      <c r="Q948" t="b" cm="1">
        <f t="array" ref="Q948">IF(
    $U$1=1, AND($P948&lt;&gt;"", $P948&lt;&gt;"...", $P948&lt;&gt;"입력오류"),
    IF(
        $U$18=1, AND($P948&lt;&gt;"", $P948&lt;&gt;"...", $P948&lt;&gt;"입력오류", ISNUMBER(FIND(INDEX($T$2:$T$7,$U$1),$P948))),
        IF(
            $U$17="기타", AND($P948&lt;&gt;"", $P948&lt;&gt;"...", $P948&lt;&gt;"입력오류", NOT(ISNUMBER(FIND($T$21:$T$34,$P948)))),
            AND($P948&lt;&gt;"", $P948&lt;&gt;"...", $P948&lt;&gt;"입력오류", $T$19=$P948)
        )
    )
)</f>
        <v>0</v>
      </c>
    </row>
    <row r="949" spans="1:17">
      <c r="A949" t="s">
        <v>1859</v>
      </c>
      <c r="B949" t="s">
        <v>1860</v>
      </c>
      <c r="C949" t="s">
        <v>10926</v>
      </c>
      <c r="D949" t="s">
        <v>10927</v>
      </c>
      <c r="I949">
        <f t="shared" si="43"/>
        <v>948</v>
      </c>
      <c r="J949">
        <f t="shared" si="44"/>
        <v>948</v>
      </c>
      <c r="K949">
        <f t="shared" si="42"/>
        <v>1</v>
      </c>
      <c r="L949" t="b">
        <f>COUNTIF($N$2:N949, N949)=1</f>
        <v>1</v>
      </c>
      <c r="M949" s="37">
        <f>IF( $Q949, MAX($M$1:M948)+1, 0)</f>
        <v>0</v>
      </c>
      <c r="N949" t="str" cm="1">
        <f t="array" ref="N949">INDEX($A$9:$F$1048576, $J949, $K949 )</f>
        <v>58798</v>
      </c>
      <c r="O949" t="str" cm="1">
        <f t="array" ref="O949">INDEX($B$9:$F$1048576, $J949, $K949 )</f>
        <v>DH오토리드</v>
      </c>
      <c r="P949" t="str" cm="1">
        <f t="array" ref="P949">IF( $L949, TRIM(_xll.IMDP("IR", $G$5&amp;$N949, $G$6)), "" )</f>
        <v/>
      </c>
      <c r="Q949" t="b" cm="1">
        <f t="array" ref="Q949">IF(
    $U$1=1, AND($P949&lt;&gt;"", $P949&lt;&gt;"...", $P949&lt;&gt;"입력오류"),
    IF(
        $U$18=1, AND($P949&lt;&gt;"", $P949&lt;&gt;"...", $P949&lt;&gt;"입력오류", ISNUMBER(FIND(INDEX($T$2:$T$7,$U$1),$P949))),
        IF(
            $U$17="기타", AND($P949&lt;&gt;"", $P949&lt;&gt;"...", $P949&lt;&gt;"입력오류", NOT(ISNUMBER(FIND($T$21:$T$34,$P949)))),
            AND($P949&lt;&gt;"", $P949&lt;&gt;"...", $P949&lt;&gt;"입력오류", $T$19=$P949)
        )
    )
)</f>
        <v>0</v>
      </c>
    </row>
    <row r="950" spans="1:17">
      <c r="A950" t="s">
        <v>709</v>
      </c>
      <c r="B950" t="s">
        <v>1861</v>
      </c>
      <c r="C950" t="s">
        <v>10928</v>
      </c>
      <c r="D950" t="s">
        <v>10929</v>
      </c>
      <c r="I950">
        <f t="shared" si="43"/>
        <v>949</v>
      </c>
      <c r="J950">
        <f t="shared" si="44"/>
        <v>949</v>
      </c>
      <c r="K950">
        <f t="shared" si="42"/>
        <v>1</v>
      </c>
      <c r="L950" t="b">
        <f>COUNTIF($N$2:N950, N950)=1</f>
        <v>1</v>
      </c>
      <c r="M950" s="37">
        <f>IF( $Q950, MAX($M$1:M949)+1, 0)</f>
        <v>0</v>
      </c>
      <c r="N950" t="str" cm="1">
        <f t="array" ref="N950">INDEX($A$9:$F$1048576, $J950, $K950 )</f>
        <v>59034</v>
      </c>
      <c r="O950" t="str" cm="1">
        <f t="array" ref="O950">INDEX($B$9:$F$1048576, $J950, $K950 )</f>
        <v>원진제일차</v>
      </c>
      <c r="P950" t="str" cm="1">
        <f t="array" ref="P950">IF( $L950, TRIM(_xll.IMDP("IR", $G$5&amp;$N950, $G$6)), "" )</f>
        <v/>
      </c>
      <c r="Q950" t="b" cm="1">
        <f t="array" ref="Q950">IF(
    $U$1=1, AND($P950&lt;&gt;"", $P950&lt;&gt;"...", $P950&lt;&gt;"입력오류"),
    IF(
        $U$18=1, AND($P950&lt;&gt;"", $P950&lt;&gt;"...", $P950&lt;&gt;"입력오류", ISNUMBER(FIND(INDEX($T$2:$T$7,$U$1),$P950))),
        IF(
            $U$17="기타", AND($P950&lt;&gt;"", $P950&lt;&gt;"...", $P950&lt;&gt;"입력오류", NOT(ISNUMBER(FIND($T$21:$T$34,$P950)))),
            AND($P950&lt;&gt;"", $P950&lt;&gt;"...", $P950&lt;&gt;"입력오류", $T$19=$P950)
        )
    )
)</f>
        <v>0</v>
      </c>
    </row>
    <row r="951" spans="1:17">
      <c r="A951" t="s">
        <v>1862</v>
      </c>
      <c r="B951" t="s">
        <v>1863</v>
      </c>
      <c r="C951" t="s">
        <v>10930</v>
      </c>
      <c r="D951" t="s">
        <v>10931</v>
      </c>
      <c r="I951">
        <f t="shared" si="43"/>
        <v>950</v>
      </c>
      <c r="J951">
        <f t="shared" si="44"/>
        <v>950</v>
      </c>
      <c r="K951">
        <f t="shared" si="42"/>
        <v>1</v>
      </c>
      <c r="L951" t="b">
        <f>COUNTIF($N$2:N951, N951)=1</f>
        <v>1</v>
      </c>
      <c r="M951" s="37">
        <f>IF( $Q951, MAX($M$1:M950)+1, 0)</f>
        <v>0</v>
      </c>
      <c r="N951" t="str" cm="1">
        <f t="array" ref="N951">INDEX($A$9:$F$1048576, $J951, $K951 )</f>
        <v>59169</v>
      </c>
      <c r="O951" t="str" cm="1">
        <f t="array" ref="O951">INDEX($B$9:$F$1048576, $J951, $K951 )</f>
        <v>퍼스트파이브지제46차(유)1-28</v>
      </c>
      <c r="P951" t="str" cm="1">
        <f t="array" ref="P951">IF( $L951, TRIM(_xll.IMDP("IR", $G$5&amp;$N951, $G$6)), "" )</f>
        <v/>
      </c>
      <c r="Q951" t="b" cm="1">
        <f t="array" ref="Q951">IF(
    $U$1=1, AND($P951&lt;&gt;"", $P951&lt;&gt;"...", $P951&lt;&gt;"입력오류"),
    IF(
        $U$18=1, AND($P951&lt;&gt;"", $P951&lt;&gt;"...", $P951&lt;&gt;"입력오류", ISNUMBER(FIND(INDEX($T$2:$T$7,$U$1),$P951))),
        IF(
            $U$17="기타", AND($P951&lt;&gt;"", $P951&lt;&gt;"...", $P951&lt;&gt;"입력오류", NOT(ISNUMBER(FIND($T$21:$T$34,$P951)))),
            AND($P951&lt;&gt;"", $P951&lt;&gt;"...", $P951&lt;&gt;"입력오류", $T$19=$P951)
        )
    )
)</f>
        <v>0</v>
      </c>
    </row>
    <row r="952" spans="1:17">
      <c r="A952" t="s">
        <v>1864</v>
      </c>
      <c r="B952" t="s">
        <v>1865</v>
      </c>
      <c r="C952" t="s">
        <v>10932</v>
      </c>
      <c r="D952" t="s">
        <v>10933</v>
      </c>
      <c r="I952">
        <f t="shared" si="43"/>
        <v>951</v>
      </c>
      <c r="J952">
        <f t="shared" si="44"/>
        <v>951</v>
      </c>
      <c r="K952">
        <f t="shared" si="42"/>
        <v>1</v>
      </c>
      <c r="L952" t="b">
        <f>COUNTIF($N$2:N952, N952)=1</f>
        <v>1</v>
      </c>
      <c r="M952" s="37">
        <f>IF( $Q952, MAX($M$1:M951)+1, 0)</f>
        <v>0</v>
      </c>
      <c r="N952" t="str" cm="1">
        <f t="array" ref="N952">INDEX($A$9:$F$1048576, $J952, $K952 )</f>
        <v>59221</v>
      </c>
      <c r="O952" t="str" cm="1">
        <f t="array" ref="O952">INDEX($B$9:$F$1048576, $J952, $K952 )</f>
        <v>주택금융공사MBS2019-17(1-2)</v>
      </c>
      <c r="P952" t="str" cm="1">
        <f t="array" ref="P952">IF( $L952, TRIM(_xll.IMDP("IR", $G$5&amp;$N952, $G$6)), "" )</f>
        <v/>
      </c>
      <c r="Q952" t="b" cm="1">
        <f t="array" ref="Q952">IF(
    $U$1=1, AND($P952&lt;&gt;"", $P952&lt;&gt;"...", $P952&lt;&gt;"입력오류"),
    IF(
        $U$18=1, AND($P952&lt;&gt;"", $P952&lt;&gt;"...", $P952&lt;&gt;"입력오류", ISNUMBER(FIND(INDEX($T$2:$T$7,$U$1),$P952))),
        IF(
            $U$17="기타", AND($P952&lt;&gt;"", $P952&lt;&gt;"...", $P952&lt;&gt;"입력오류", NOT(ISNUMBER(FIND($T$21:$T$34,$P952)))),
            AND($P952&lt;&gt;"", $P952&lt;&gt;"...", $P952&lt;&gt;"입력오류", $T$19=$P952)
        )
    )
)</f>
        <v>0</v>
      </c>
    </row>
    <row r="953" spans="1:17">
      <c r="A953" t="s">
        <v>1866</v>
      </c>
      <c r="B953" t="s">
        <v>1867</v>
      </c>
      <c r="C953" t="s">
        <v>10934</v>
      </c>
      <c r="D953" t="s">
        <v>10935</v>
      </c>
      <c r="I953">
        <f t="shared" si="43"/>
        <v>952</v>
      </c>
      <c r="J953">
        <f t="shared" si="44"/>
        <v>952</v>
      </c>
      <c r="K953">
        <f t="shared" si="42"/>
        <v>1</v>
      </c>
      <c r="L953" t="b">
        <f>COUNTIF($N$2:N953, N953)=1</f>
        <v>1</v>
      </c>
      <c r="M953" s="37">
        <f>IF( $Q953, MAX($M$1:M952)+1, 0)</f>
        <v>0</v>
      </c>
      <c r="N953" t="str" cm="1">
        <f t="array" ref="N953">INDEX($A$9:$F$1048576, $J953, $K953 )</f>
        <v>59222</v>
      </c>
      <c r="O953" t="str" cm="1">
        <f t="array" ref="O953">INDEX($B$9:$F$1048576, $J953, $K953 )</f>
        <v>주택금융공사MBS2019-17(1-3)</v>
      </c>
      <c r="P953" t="str" cm="1">
        <f t="array" ref="P953">IF( $L953, TRIM(_xll.IMDP("IR", $G$5&amp;$N953, $G$6)), "" )</f>
        <v/>
      </c>
      <c r="Q953" t="b" cm="1">
        <f t="array" ref="Q953">IF(
    $U$1=1, AND($P953&lt;&gt;"", $P953&lt;&gt;"...", $P953&lt;&gt;"입력오류"),
    IF(
        $U$18=1, AND($P953&lt;&gt;"", $P953&lt;&gt;"...", $P953&lt;&gt;"입력오류", ISNUMBER(FIND(INDEX($T$2:$T$7,$U$1),$P953))),
        IF(
            $U$17="기타", AND($P953&lt;&gt;"", $P953&lt;&gt;"...", $P953&lt;&gt;"입력오류", NOT(ISNUMBER(FIND($T$21:$T$34,$P953)))),
            AND($P953&lt;&gt;"", $P953&lt;&gt;"...", $P953&lt;&gt;"입력오류", $T$19=$P953)
        )
    )
)</f>
        <v>0</v>
      </c>
    </row>
    <row r="954" spans="1:17">
      <c r="A954" t="s">
        <v>1868</v>
      </c>
      <c r="B954" t="s">
        <v>1869</v>
      </c>
      <c r="C954" t="s">
        <v>10936</v>
      </c>
      <c r="D954" t="s">
        <v>10937</v>
      </c>
      <c r="I954">
        <f t="shared" si="43"/>
        <v>953</v>
      </c>
      <c r="J954">
        <f t="shared" si="44"/>
        <v>953</v>
      </c>
      <c r="K954">
        <f t="shared" si="42"/>
        <v>1</v>
      </c>
      <c r="L954" t="b">
        <f>COUNTIF($N$2:N954, N954)=1</f>
        <v>1</v>
      </c>
      <c r="M954" s="37">
        <f>IF( $Q954, MAX($M$1:M953)+1, 0)</f>
        <v>0</v>
      </c>
      <c r="N954" t="str" cm="1">
        <f t="array" ref="N954">INDEX($A$9:$F$1048576, $J954, $K954 )</f>
        <v>59223</v>
      </c>
      <c r="O954" t="str" cm="1">
        <f t="array" ref="O954">INDEX($B$9:$F$1048576, $J954, $K954 )</f>
        <v>주택금융공사MBS2019-17(1-4)</v>
      </c>
      <c r="P954" t="str" cm="1">
        <f t="array" ref="P954">IF( $L954, TRIM(_xll.IMDP("IR", $G$5&amp;$N954, $G$6)), "" )</f>
        <v/>
      </c>
      <c r="Q954" t="b" cm="1">
        <f t="array" ref="Q954">IF(
    $U$1=1, AND($P954&lt;&gt;"", $P954&lt;&gt;"...", $P954&lt;&gt;"입력오류"),
    IF(
        $U$18=1, AND($P954&lt;&gt;"", $P954&lt;&gt;"...", $P954&lt;&gt;"입력오류", ISNUMBER(FIND(INDEX($T$2:$T$7,$U$1),$P954))),
        IF(
            $U$17="기타", AND($P954&lt;&gt;"", $P954&lt;&gt;"...", $P954&lt;&gt;"입력오류", NOT(ISNUMBER(FIND($T$21:$T$34,$P954)))),
            AND($P954&lt;&gt;"", $P954&lt;&gt;"...", $P954&lt;&gt;"입력오류", $T$19=$P954)
        )
    )
)</f>
        <v>0</v>
      </c>
    </row>
    <row r="955" spans="1:17">
      <c r="A955" t="s">
        <v>1870</v>
      </c>
      <c r="B955" t="s">
        <v>1871</v>
      </c>
      <c r="C955" t="s">
        <v>10938</v>
      </c>
      <c r="D955" t="s">
        <v>10939</v>
      </c>
      <c r="I955">
        <f t="shared" si="43"/>
        <v>954</v>
      </c>
      <c r="J955">
        <f t="shared" si="44"/>
        <v>954</v>
      </c>
      <c r="K955">
        <f t="shared" si="42"/>
        <v>1</v>
      </c>
      <c r="L955" t="b">
        <f>COUNTIF($N$2:N955, N955)=1</f>
        <v>1</v>
      </c>
      <c r="M955" s="37">
        <f>IF( $Q955, MAX($M$1:M954)+1, 0)</f>
        <v>0</v>
      </c>
      <c r="N955" t="str" cm="1">
        <f t="array" ref="N955">INDEX($A$9:$F$1048576, $J955, $K955 )</f>
        <v>59254</v>
      </c>
      <c r="O955" t="str" cm="1">
        <f t="array" ref="O955">INDEX($B$9:$F$1048576, $J955, $K955 )</f>
        <v>칼제이십사차(유)1-12</v>
      </c>
      <c r="P955" t="str" cm="1">
        <f t="array" ref="P955">IF( $L955, TRIM(_xll.IMDP("IR", $G$5&amp;$N955, $G$6)), "" )</f>
        <v/>
      </c>
      <c r="Q955" t="b" cm="1">
        <f t="array" ref="Q955">IF(
    $U$1=1, AND($P955&lt;&gt;"", $P955&lt;&gt;"...", $P955&lt;&gt;"입력오류"),
    IF(
        $U$18=1, AND($P955&lt;&gt;"", $P955&lt;&gt;"...", $P955&lt;&gt;"입력오류", ISNUMBER(FIND(INDEX($T$2:$T$7,$U$1),$P955))),
        IF(
            $U$17="기타", AND($P955&lt;&gt;"", $P955&lt;&gt;"...", $P955&lt;&gt;"입력오류", NOT(ISNUMBER(FIND($T$21:$T$34,$P955)))),
            AND($P955&lt;&gt;"", $P955&lt;&gt;"...", $P955&lt;&gt;"입력오류", $T$19=$P955)
        )
    )
)</f>
        <v>0</v>
      </c>
    </row>
    <row r="956" spans="1:17">
      <c r="A956" t="s">
        <v>1872</v>
      </c>
      <c r="B956" t="s">
        <v>5580</v>
      </c>
      <c r="C956" t="s">
        <v>10940</v>
      </c>
      <c r="D956" t="s">
        <v>10941</v>
      </c>
      <c r="I956">
        <f t="shared" si="43"/>
        <v>955</v>
      </c>
      <c r="J956">
        <f t="shared" si="44"/>
        <v>955</v>
      </c>
      <c r="K956">
        <f t="shared" si="42"/>
        <v>1</v>
      </c>
      <c r="L956" t="b">
        <f>COUNTIF($N$2:N956, N956)=1</f>
        <v>1</v>
      </c>
      <c r="M956" s="37">
        <f>IF( $Q956, MAX($M$1:M955)+1, 0)</f>
        <v>0</v>
      </c>
      <c r="N956" t="str" cm="1">
        <f t="array" ref="N956">INDEX($A$9:$F$1048576, $J956, $K956 )</f>
        <v>59255</v>
      </c>
      <c r="O956" t="str" cm="1">
        <f t="array" ref="O956">INDEX($B$9:$F$1048576, $J956, $K956 )</f>
        <v>칼제이십사차(유)1-13</v>
      </c>
      <c r="P956" t="str" cm="1">
        <f t="array" ref="P956">IF( $L956, TRIM(_xll.IMDP("IR", $G$5&amp;$N956, $G$6)), "" )</f>
        <v/>
      </c>
      <c r="Q956" t="b" cm="1">
        <f t="array" ref="Q956">IF(
    $U$1=1, AND($P956&lt;&gt;"", $P956&lt;&gt;"...", $P956&lt;&gt;"입력오류"),
    IF(
        $U$18=1, AND($P956&lt;&gt;"", $P956&lt;&gt;"...", $P956&lt;&gt;"입력오류", ISNUMBER(FIND(INDEX($T$2:$T$7,$U$1),$P956))),
        IF(
            $U$17="기타", AND($P956&lt;&gt;"", $P956&lt;&gt;"...", $P956&lt;&gt;"입력오류", NOT(ISNUMBER(FIND($T$21:$T$34,$P956)))),
            AND($P956&lt;&gt;"", $P956&lt;&gt;"...", $P956&lt;&gt;"입력오류", $T$19=$P956)
        )
    )
)</f>
        <v>0</v>
      </c>
    </row>
    <row r="957" spans="1:17">
      <c r="A957" t="s">
        <v>1873</v>
      </c>
      <c r="B957" t="s">
        <v>1874</v>
      </c>
      <c r="C957" t="s">
        <v>10942</v>
      </c>
      <c r="D957" t="s">
        <v>10943</v>
      </c>
      <c r="I957">
        <f t="shared" si="43"/>
        <v>956</v>
      </c>
      <c r="J957">
        <f t="shared" si="44"/>
        <v>956</v>
      </c>
      <c r="K957">
        <f t="shared" si="42"/>
        <v>1</v>
      </c>
      <c r="L957" t="b">
        <f>COUNTIF($N$2:N957, N957)=1</f>
        <v>1</v>
      </c>
      <c r="M957" s="37">
        <f>IF( $Q957, MAX($M$1:M956)+1, 0)</f>
        <v>0</v>
      </c>
      <c r="N957" t="str" cm="1">
        <f t="array" ref="N957">INDEX($A$9:$F$1048576, $J957, $K957 )</f>
        <v>59256</v>
      </c>
      <c r="O957" t="str" cm="1">
        <f t="array" ref="O957">INDEX($B$9:$F$1048576, $J957, $K957 )</f>
        <v>칼제이십사차(유)1-14</v>
      </c>
      <c r="P957" t="str" cm="1">
        <f t="array" ref="P957">IF( $L957, TRIM(_xll.IMDP("IR", $G$5&amp;$N957, $G$6)), "" )</f>
        <v/>
      </c>
      <c r="Q957" t="b" cm="1">
        <f t="array" ref="Q957">IF(
    $U$1=1, AND($P957&lt;&gt;"", $P957&lt;&gt;"...", $P957&lt;&gt;"입력오류"),
    IF(
        $U$18=1, AND($P957&lt;&gt;"", $P957&lt;&gt;"...", $P957&lt;&gt;"입력오류", ISNUMBER(FIND(INDEX($T$2:$T$7,$U$1),$P957))),
        IF(
            $U$17="기타", AND($P957&lt;&gt;"", $P957&lt;&gt;"...", $P957&lt;&gt;"입력오류", NOT(ISNUMBER(FIND($T$21:$T$34,$P957)))),
            AND($P957&lt;&gt;"", $P957&lt;&gt;"...", $P957&lt;&gt;"입력오류", $T$19=$P957)
        )
    )
)</f>
        <v>0</v>
      </c>
    </row>
    <row r="958" spans="1:17">
      <c r="A958" t="s">
        <v>1875</v>
      </c>
      <c r="B958" t="s">
        <v>1876</v>
      </c>
      <c r="C958" t="s">
        <v>10944</v>
      </c>
      <c r="D958" t="s">
        <v>10945</v>
      </c>
      <c r="I958">
        <f t="shared" si="43"/>
        <v>957</v>
      </c>
      <c r="J958">
        <f t="shared" si="44"/>
        <v>957</v>
      </c>
      <c r="K958">
        <f t="shared" si="42"/>
        <v>1</v>
      </c>
      <c r="L958" t="b">
        <f>COUNTIF($N$2:N958, N958)=1</f>
        <v>1</v>
      </c>
      <c r="M958" s="37">
        <f>IF( $Q958, MAX($M$1:M957)+1, 0)</f>
        <v>0</v>
      </c>
      <c r="N958" t="str" cm="1">
        <f t="array" ref="N958">INDEX($A$9:$F$1048576, $J958, $K958 )</f>
        <v>59257</v>
      </c>
      <c r="O958" t="str" cm="1">
        <f t="array" ref="O958">INDEX($B$9:$F$1048576, $J958, $K958 )</f>
        <v>칼제이십사차(유)1-15</v>
      </c>
      <c r="P958" t="str" cm="1">
        <f t="array" ref="P958">IF( $L958, TRIM(_xll.IMDP("IR", $G$5&amp;$N958, $G$6)), "" )</f>
        <v/>
      </c>
      <c r="Q958" t="b" cm="1">
        <f t="array" ref="Q958">IF(
    $U$1=1, AND($P958&lt;&gt;"", $P958&lt;&gt;"...", $P958&lt;&gt;"입력오류"),
    IF(
        $U$18=1, AND($P958&lt;&gt;"", $P958&lt;&gt;"...", $P958&lt;&gt;"입력오류", ISNUMBER(FIND(INDEX($T$2:$T$7,$U$1),$P958))),
        IF(
            $U$17="기타", AND($P958&lt;&gt;"", $P958&lt;&gt;"...", $P958&lt;&gt;"입력오류", NOT(ISNUMBER(FIND($T$21:$T$34,$P958)))),
            AND($P958&lt;&gt;"", $P958&lt;&gt;"...", $P958&lt;&gt;"입력오류", $T$19=$P958)
        )
    )
)</f>
        <v>0</v>
      </c>
    </row>
    <row r="959" spans="1:17">
      <c r="A959" t="s">
        <v>1877</v>
      </c>
      <c r="B959" t="s">
        <v>1878</v>
      </c>
      <c r="C959" t="s">
        <v>10946</v>
      </c>
      <c r="D959" t="s">
        <v>10947</v>
      </c>
      <c r="I959">
        <f t="shared" si="43"/>
        <v>958</v>
      </c>
      <c r="J959">
        <f t="shared" si="44"/>
        <v>958</v>
      </c>
      <c r="K959">
        <f t="shared" si="42"/>
        <v>1</v>
      </c>
      <c r="L959" t="b">
        <f>COUNTIF($N$2:N959, N959)=1</f>
        <v>1</v>
      </c>
      <c r="M959" s="37">
        <f>IF( $Q959, MAX($M$1:M958)+1, 0)</f>
        <v>0</v>
      </c>
      <c r="N959" t="str" cm="1">
        <f t="array" ref="N959">INDEX($A$9:$F$1048576, $J959, $K959 )</f>
        <v>59258</v>
      </c>
      <c r="O959" t="str" cm="1">
        <f t="array" ref="O959">INDEX($B$9:$F$1048576, $J959, $K959 )</f>
        <v>칼제이십사차(유)1-16</v>
      </c>
      <c r="P959" t="str" cm="1">
        <f t="array" ref="P959">IF( $L959, TRIM(_xll.IMDP("IR", $G$5&amp;$N959, $G$6)), "" )</f>
        <v/>
      </c>
      <c r="Q959" t="b" cm="1">
        <f t="array" ref="Q959">IF(
    $U$1=1, AND($P959&lt;&gt;"", $P959&lt;&gt;"...", $P959&lt;&gt;"입력오류"),
    IF(
        $U$18=1, AND($P959&lt;&gt;"", $P959&lt;&gt;"...", $P959&lt;&gt;"입력오류", ISNUMBER(FIND(INDEX($T$2:$T$7,$U$1),$P959))),
        IF(
            $U$17="기타", AND($P959&lt;&gt;"", $P959&lt;&gt;"...", $P959&lt;&gt;"입력오류", NOT(ISNUMBER(FIND($T$21:$T$34,$P959)))),
            AND($P959&lt;&gt;"", $P959&lt;&gt;"...", $P959&lt;&gt;"입력오류", $T$19=$P959)
        )
    )
)</f>
        <v>0</v>
      </c>
    </row>
    <row r="960" spans="1:17">
      <c r="A960" t="s">
        <v>1879</v>
      </c>
      <c r="B960" t="s">
        <v>1880</v>
      </c>
      <c r="C960" t="s">
        <v>10948</v>
      </c>
      <c r="D960" t="s">
        <v>3662</v>
      </c>
      <c r="I960">
        <f t="shared" si="43"/>
        <v>959</v>
      </c>
      <c r="J960">
        <f t="shared" si="44"/>
        <v>959</v>
      </c>
      <c r="K960">
        <f t="shared" si="42"/>
        <v>1</v>
      </c>
      <c r="L960" t="b">
        <f>COUNTIF($N$2:N960, N960)=1</f>
        <v>1</v>
      </c>
      <c r="M960" s="37">
        <f>IF( $Q960, MAX($M$1:M959)+1, 0)</f>
        <v>0</v>
      </c>
      <c r="N960" t="str" cm="1">
        <f t="array" ref="N960">INDEX($A$9:$F$1048576, $J960, $K960 )</f>
        <v>59272</v>
      </c>
      <c r="O960" t="str" cm="1">
        <f t="array" ref="O960">INDEX($B$9:$F$1048576, $J960, $K960 )</f>
        <v>뉴스타강릉제이차</v>
      </c>
      <c r="P960" t="str" cm="1">
        <f t="array" ref="P960">IF( $L960, TRIM(_xll.IMDP("IR", $G$5&amp;$N960, $G$6)), "" )</f>
        <v/>
      </c>
      <c r="Q960" t="b" cm="1">
        <f t="array" ref="Q960">IF(
    $U$1=1, AND($P960&lt;&gt;"", $P960&lt;&gt;"...", $P960&lt;&gt;"입력오류"),
    IF(
        $U$18=1, AND($P960&lt;&gt;"", $P960&lt;&gt;"...", $P960&lt;&gt;"입력오류", ISNUMBER(FIND(INDEX($T$2:$T$7,$U$1),$P960))),
        IF(
            $U$17="기타", AND($P960&lt;&gt;"", $P960&lt;&gt;"...", $P960&lt;&gt;"입력오류", NOT(ISNUMBER(FIND($T$21:$T$34,$P960)))),
            AND($P960&lt;&gt;"", $P960&lt;&gt;"...", $P960&lt;&gt;"입력오류", $T$19=$P960)
        )
    )
)</f>
        <v>0</v>
      </c>
    </row>
    <row r="961" spans="1:17">
      <c r="A961" t="s">
        <v>1881</v>
      </c>
      <c r="B961" t="s">
        <v>1882</v>
      </c>
      <c r="C961" t="s">
        <v>10949</v>
      </c>
      <c r="D961" t="s">
        <v>10950</v>
      </c>
      <c r="I961">
        <f t="shared" si="43"/>
        <v>960</v>
      </c>
      <c r="J961">
        <f t="shared" si="44"/>
        <v>960</v>
      </c>
      <c r="K961">
        <f t="shared" si="42"/>
        <v>1</v>
      </c>
      <c r="L961" t="b">
        <f>COUNTIF($N$2:N961, N961)=1</f>
        <v>1</v>
      </c>
      <c r="M961" s="37">
        <f>IF( $Q961, MAX($M$1:M960)+1, 0)</f>
        <v>0</v>
      </c>
      <c r="N961" t="str" cm="1">
        <f t="array" ref="N961">INDEX($A$9:$F$1048576, $J961, $K961 )</f>
        <v>59354</v>
      </c>
      <c r="O961" t="str" cm="1">
        <f t="array" ref="O961">INDEX($B$9:$F$1048576, $J961, $K961 )</f>
        <v>주택금융공사MBS2019-18(1-4)</v>
      </c>
      <c r="P961" t="str" cm="1">
        <f t="array" ref="P961">IF( $L961, TRIM(_xll.IMDP("IR", $G$5&amp;$N961, $G$6)), "" )</f>
        <v/>
      </c>
      <c r="Q961" t="b" cm="1">
        <f t="array" ref="Q961">IF(
    $U$1=1, AND($P961&lt;&gt;"", $P961&lt;&gt;"...", $P961&lt;&gt;"입력오류"),
    IF(
        $U$18=1, AND($P961&lt;&gt;"", $P961&lt;&gt;"...", $P961&lt;&gt;"입력오류", ISNUMBER(FIND(INDEX($T$2:$T$7,$U$1),$P961))),
        IF(
            $U$17="기타", AND($P961&lt;&gt;"", $P961&lt;&gt;"...", $P961&lt;&gt;"입력오류", NOT(ISNUMBER(FIND($T$21:$T$34,$P961)))),
            AND($P961&lt;&gt;"", $P961&lt;&gt;"...", $P961&lt;&gt;"입력오류", $T$19=$P961)
        )
    )
)</f>
        <v>0</v>
      </c>
    </row>
    <row r="962" spans="1:17">
      <c r="A962" t="s">
        <v>1883</v>
      </c>
      <c r="B962" t="s">
        <v>1884</v>
      </c>
      <c r="C962" t="s">
        <v>10951</v>
      </c>
      <c r="D962" t="s">
        <v>10952</v>
      </c>
      <c r="I962">
        <f t="shared" si="43"/>
        <v>961</v>
      </c>
      <c r="J962">
        <f t="shared" si="44"/>
        <v>961</v>
      </c>
      <c r="K962">
        <f t="shared" ref="K962:K1025" si="45">IF( $I962&gt;$G$4, NA(), IF($I962&gt;$G$3, 5, IF($I962&gt;$G$2, 3, 1 ) ) )</f>
        <v>1</v>
      </c>
      <c r="L962" t="b">
        <f>COUNTIF($N$2:N962, N962)=1</f>
        <v>1</v>
      </c>
      <c r="M962" s="37">
        <f>IF( $Q962, MAX($M$1:M961)+1, 0)</f>
        <v>0</v>
      </c>
      <c r="N962" t="str" cm="1">
        <f t="array" ref="N962">INDEX($A$9:$F$1048576, $J962, $K962 )</f>
        <v>59355</v>
      </c>
      <c r="O962" t="str" cm="1">
        <f t="array" ref="O962">INDEX($B$9:$F$1048576, $J962, $K962 )</f>
        <v>주택금융공사MBS2019-18(1-5)</v>
      </c>
      <c r="P962" t="str" cm="1">
        <f t="array" ref="P962">IF( $L962, TRIM(_xll.IMDP("IR", $G$5&amp;$N962, $G$6)), "" )</f>
        <v/>
      </c>
      <c r="Q962" t="b" cm="1">
        <f t="array" ref="Q962">IF(
    $U$1=1, AND($P962&lt;&gt;"", $P962&lt;&gt;"...", $P962&lt;&gt;"입력오류"),
    IF(
        $U$18=1, AND($P962&lt;&gt;"", $P962&lt;&gt;"...", $P962&lt;&gt;"입력오류", ISNUMBER(FIND(INDEX($T$2:$T$7,$U$1),$P962))),
        IF(
            $U$17="기타", AND($P962&lt;&gt;"", $P962&lt;&gt;"...", $P962&lt;&gt;"입력오류", NOT(ISNUMBER(FIND($T$21:$T$34,$P962)))),
            AND($P962&lt;&gt;"", $P962&lt;&gt;"...", $P962&lt;&gt;"입력오류", $T$19=$P962)
        )
    )
)</f>
        <v>0</v>
      </c>
    </row>
    <row r="963" spans="1:17">
      <c r="A963" t="s">
        <v>1885</v>
      </c>
      <c r="B963" t="s">
        <v>1886</v>
      </c>
      <c r="C963" t="s">
        <v>10953</v>
      </c>
      <c r="D963" t="s">
        <v>10954</v>
      </c>
      <c r="I963">
        <f t="shared" ref="I963:I1026" si="46">ROW()-1</f>
        <v>962</v>
      </c>
      <c r="J963">
        <f t="shared" ref="J963:J1026" si="47">IF( $I963&gt;$G$4, NA(), IF($I963&gt;$G$3, $I963-$G$3, IF($I963&gt;$G$2, $I963-$G$2, $I963 ) ) )</f>
        <v>962</v>
      </c>
      <c r="K963">
        <f t="shared" si="45"/>
        <v>1</v>
      </c>
      <c r="L963" t="b">
        <f>COUNTIF($N$2:N963, N963)=1</f>
        <v>1</v>
      </c>
      <c r="M963" s="37">
        <f>IF( $Q963, MAX($M$1:M962)+1, 0)</f>
        <v>0</v>
      </c>
      <c r="N963" t="str" cm="1">
        <f t="array" ref="N963">INDEX($A$9:$F$1048576, $J963, $K963 )</f>
        <v>59356</v>
      </c>
      <c r="O963" t="str" cm="1">
        <f t="array" ref="O963">INDEX($B$9:$F$1048576, $J963, $K963 )</f>
        <v>주택금융공사MBS2019-18(1-6)</v>
      </c>
      <c r="P963" t="str" cm="1">
        <f t="array" ref="P963">IF( $L963, TRIM(_xll.IMDP("IR", $G$5&amp;$N963, $G$6)), "" )</f>
        <v/>
      </c>
      <c r="Q963" t="b" cm="1">
        <f t="array" ref="Q963">IF(
    $U$1=1, AND($P963&lt;&gt;"", $P963&lt;&gt;"...", $P963&lt;&gt;"입력오류"),
    IF(
        $U$18=1, AND($P963&lt;&gt;"", $P963&lt;&gt;"...", $P963&lt;&gt;"입력오류", ISNUMBER(FIND(INDEX($T$2:$T$7,$U$1),$P963))),
        IF(
            $U$17="기타", AND($P963&lt;&gt;"", $P963&lt;&gt;"...", $P963&lt;&gt;"입력오류", NOT(ISNUMBER(FIND($T$21:$T$34,$P963)))),
            AND($P963&lt;&gt;"", $P963&lt;&gt;"...", $P963&lt;&gt;"입력오류", $T$19=$P963)
        )
    )
)</f>
        <v>0</v>
      </c>
    </row>
    <row r="964" spans="1:17">
      <c r="A964" t="s">
        <v>1887</v>
      </c>
      <c r="B964" t="s">
        <v>1888</v>
      </c>
      <c r="C964" t="s">
        <v>10955</v>
      </c>
      <c r="D964" t="s">
        <v>10956</v>
      </c>
      <c r="I964">
        <f t="shared" si="46"/>
        <v>963</v>
      </c>
      <c r="J964">
        <f t="shared" si="47"/>
        <v>963</v>
      </c>
      <c r="K964">
        <f t="shared" si="45"/>
        <v>1</v>
      </c>
      <c r="L964" t="b">
        <f>COUNTIF($N$2:N964, N964)=1</f>
        <v>1</v>
      </c>
      <c r="M964" s="37">
        <f>IF( $Q964, MAX($M$1:M963)+1, 0)</f>
        <v>0</v>
      </c>
      <c r="N964" t="str" cm="1">
        <f t="array" ref="N964">INDEX($A$9:$F$1048576, $J964, $K964 )</f>
        <v>59357</v>
      </c>
      <c r="O964" t="str" cm="1">
        <f t="array" ref="O964">INDEX($B$9:$F$1048576, $J964, $K964 )</f>
        <v>주택금융공사MBS2019-18(1-7)</v>
      </c>
      <c r="P964" t="str" cm="1">
        <f t="array" ref="P964">IF( $L964, TRIM(_xll.IMDP("IR", $G$5&amp;$N964, $G$6)), "" )</f>
        <v/>
      </c>
      <c r="Q964" t="b" cm="1">
        <f t="array" ref="Q964">IF(
    $U$1=1, AND($P964&lt;&gt;"", $P964&lt;&gt;"...", $P964&lt;&gt;"입력오류"),
    IF(
        $U$18=1, AND($P964&lt;&gt;"", $P964&lt;&gt;"...", $P964&lt;&gt;"입력오류", ISNUMBER(FIND(INDEX($T$2:$T$7,$U$1),$P964))),
        IF(
            $U$17="기타", AND($P964&lt;&gt;"", $P964&lt;&gt;"...", $P964&lt;&gt;"입력오류", NOT(ISNUMBER(FIND($T$21:$T$34,$P964)))),
            AND($P964&lt;&gt;"", $P964&lt;&gt;"...", $P964&lt;&gt;"입력오류", $T$19=$P964)
        )
    )
)</f>
        <v>0</v>
      </c>
    </row>
    <row r="965" spans="1:17">
      <c r="A965" t="s">
        <v>1889</v>
      </c>
      <c r="B965" t="s">
        <v>1890</v>
      </c>
      <c r="C965" t="s">
        <v>10957</v>
      </c>
      <c r="D965" t="s">
        <v>3705</v>
      </c>
      <c r="I965">
        <f t="shared" si="46"/>
        <v>964</v>
      </c>
      <c r="J965">
        <f t="shared" si="47"/>
        <v>964</v>
      </c>
      <c r="K965">
        <f t="shared" si="45"/>
        <v>1</v>
      </c>
      <c r="L965" t="b">
        <f>COUNTIF($N$2:N965, N965)=1</f>
        <v>1</v>
      </c>
      <c r="M965" s="37">
        <f>IF( $Q965, MAX($M$1:M964)+1, 0)</f>
        <v>0</v>
      </c>
      <c r="N965" t="str" cm="1">
        <f t="array" ref="N965">INDEX($A$9:$F$1048576, $J965, $K965 )</f>
        <v>59358</v>
      </c>
      <c r="O965" t="str" cm="1">
        <f t="array" ref="O965">INDEX($B$9:$F$1048576, $J965, $K965 )</f>
        <v>주택금융공사MBS2019-18(1-8)</v>
      </c>
      <c r="P965" t="str" cm="1">
        <f t="array" ref="P965">IF( $L965, TRIM(_xll.IMDP("IR", $G$5&amp;$N965, $G$6)), "" )</f>
        <v/>
      </c>
      <c r="Q965" t="b" cm="1">
        <f t="array" ref="Q965">IF(
    $U$1=1, AND($P965&lt;&gt;"", $P965&lt;&gt;"...", $P965&lt;&gt;"입력오류"),
    IF(
        $U$18=1, AND($P965&lt;&gt;"", $P965&lt;&gt;"...", $P965&lt;&gt;"입력오류", ISNUMBER(FIND(INDEX($T$2:$T$7,$U$1),$P965))),
        IF(
            $U$17="기타", AND($P965&lt;&gt;"", $P965&lt;&gt;"...", $P965&lt;&gt;"입력오류", NOT(ISNUMBER(FIND($T$21:$T$34,$P965)))),
            AND($P965&lt;&gt;"", $P965&lt;&gt;"...", $P965&lt;&gt;"입력오류", $T$19=$P965)
        )
    )
)</f>
        <v>0</v>
      </c>
    </row>
    <row r="966" spans="1:17">
      <c r="A966" t="s">
        <v>1891</v>
      </c>
      <c r="B966" t="s">
        <v>1892</v>
      </c>
      <c r="C966" t="s">
        <v>10958</v>
      </c>
      <c r="D966" t="s">
        <v>3709</v>
      </c>
      <c r="I966">
        <f t="shared" si="46"/>
        <v>965</v>
      </c>
      <c r="J966">
        <f t="shared" si="47"/>
        <v>965</v>
      </c>
      <c r="K966">
        <f t="shared" si="45"/>
        <v>1</v>
      </c>
      <c r="L966" t="b">
        <f>COUNTIF($N$2:N966, N966)=1</f>
        <v>1</v>
      </c>
      <c r="M966" s="37">
        <f>IF( $Q966, MAX($M$1:M965)+1, 0)</f>
        <v>0</v>
      </c>
      <c r="N966" t="str" cm="1">
        <f t="array" ref="N966">INDEX($A$9:$F$1048576, $J966, $K966 )</f>
        <v>59369</v>
      </c>
      <c r="O966" t="str" cm="1">
        <f t="array" ref="O966">INDEX($B$9:$F$1048576, $J966, $K966 )</f>
        <v>뉴스타비에이치에이제일차</v>
      </c>
      <c r="P966" t="str" cm="1">
        <f t="array" ref="P966">IF( $L966, TRIM(_xll.IMDP("IR", $G$5&amp;$N966, $G$6)), "" )</f>
        <v/>
      </c>
      <c r="Q966" t="b" cm="1">
        <f t="array" ref="Q966">IF(
    $U$1=1, AND($P966&lt;&gt;"", $P966&lt;&gt;"...", $P966&lt;&gt;"입력오류"),
    IF(
        $U$18=1, AND($P966&lt;&gt;"", $P966&lt;&gt;"...", $P966&lt;&gt;"입력오류", ISNUMBER(FIND(INDEX($T$2:$T$7,$U$1),$P966))),
        IF(
            $U$17="기타", AND($P966&lt;&gt;"", $P966&lt;&gt;"...", $P966&lt;&gt;"입력오류", NOT(ISNUMBER(FIND($T$21:$T$34,$P966)))),
            AND($P966&lt;&gt;"", $P966&lt;&gt;"...", $P966&lt;&gt;"입력오류", $T$19=$P966)
        )
    )
)</f>
        <v>0</v>
      </c>
    </row>
    <row r="967" spans="1:17">
      <c r="A967" t="s">
        <v>1893</v>
      </c>
      <c r="B967" t="s">
        <v>1894</v>
      </c>
      <c r="C967" t="s">
        <v>10959</v>
      </c>
      <c r="D967" t="s">
        <v>10960</v>
      </c>
      <c r="I967">
        <f t="shared" si="46"/>
        <v>966</v>
      </c>
      <c r="J967">
        <f t="shared" si="47"/>
        <v>966</v>
      </c>
      <c r="K967">
        <f t="shared" si="45"/>
        <v>1</v>
      </c>
      <c r="L967" t="b">
        <f>COUNTIF($N$2:N967, N967)=1</f>
        <v>1</v>
      </c>
      <c r="M967" s="37">
        <f>IF( $Q967, MAX($M$1:M966)+1, 0)</f>
        <v>0</v>
      </c>
      <c r="N967" t="str" cm="1">
        <f t="array" ref="N967">INDEX($A$9:$F$1048576, $J967, $K967 )</f>
        <v>59371</v>
      </c>
      <c r="O967" t="str" cm="1">
        <f t="array" ref="O967">INDEX($B$9:$F$1048576, $J967, $K967 )</f>
        <v>동서기공</v>
      </c>
      <c r="P967" t="str" cm="1">
        <f t="array" ref="P967">IF( $L967, TRIM(_xll.IMDP("IR", $G$5&amp;$N967, $G$6)), "" )</f>
        <v/>
      </c>
      <c r="Q967" t="b" cm="1">
        <f t="array" ref="Q967">IF(
    $U$1=1, AND($P967&lt;&gt;"", $P967&lt;&gt;"...", $P967&lt;&gt;"입력오류"),
    IF(
        $U$18=1, AND($P967&lt;&gt;"", $P967&lt;&gt;"...", $P967&lt;&gt;"입력오류", ISNUMBER(FIND(INDEX($T$2:$T$7,$U$1),$P967))),
        IF(
            $U$17="기타", AND($P967&lt;&gt;"", $P967&lt;&gt;"...", $P967&lt;&gt;"입력오류", NOT(ISNUMBER(FIND($T$21:$T$34,$P967)))),
            AND($P967&lt;&gt;"", $P967&lt;&gt;"...", $P967&lt;&gt;"입력오류", $T$19=$P967)
        )
    )
)</f>
        <v>0</v>
      </c>
    </row>
    <row r="968" spans="1:17">
      <c r="A968" t="s">
        <v>1895</v>
      </c>
      <c r="B968" t="s">
        <v>1896</v>
      </c>
      <c r="C968" t="s">
        <v>10961</v>
      </c>
      <c r="D968" t="s">
        <v>10962</v>
      </c>
      <c r="I968">
        <f t="shared" si="46"/>
        <v>967</v>
      </c>
      <c r="J968">
        <f t="shared" si="47"/>
        <v>967</v>
      </c>
      <c r="K968">
        <f t="shared" si="45"/>
        <v>1</v>
      </c>
      <c r="L968" t="b">
        <f>COUNTIF($N$2:N968, N968)=1</f>
        <v>1</v>
      </c>
      <c r="M968" s="37">
        <f>IF( $Q968, MAX($M$1:M967)+1, 0)</f>
        <v>0</v>
      </c>
      <c r="N968" t="str" cm="1">
        <f t="array" ref="N968">INDEX($A$9:$F$1048576, $J968, $K968 )</f>
        <v>59402</v>
      </c>
      <c r="O968" t="str" cm="1">
        <f t="array" ref="O968">INDEX($B$9:$F$1048576, $J968, $K968 )</f>
        <v>뉴스타비에이치에이1차1-2</v>
      </c>
      <c r="P968" t="str" cm="1">
        <f t="array" ref="P968">IF( $L968, TRIM(_xll.IMDP("IR", $G$5&amp;$N968, $G$6)), "" )</f>
        <v/>
      </c>
      <c r="Q968" t="b" cm="1">
        <f t="array" ref="Q968">IF(
    $U$1=1, AND($P968&lt;&gt;"", $P968&lt;&gt;"...", $P968&lt;&gt;"입력오류"),
    IF(
        $U$18=1, AND($P968&lt;&gt;"", $P968&lt;&gt;"...", $P968&lt;&gt;"입력오류", ISNUMBER(FIND(INDEX($T$2:$T$7,$U$1),$P968))),
        IF(
            $U$17="기타", AND($P968&lt;&gt;"", $P968&lt;&gt;"...", $P968&lt;&gt;"입력오류", NOT(ISNUMBER(FIND($T$21:$T$34,$P968)))),
            AND($P968&lt;&gt;"", $P968&lt;&gt;"...", $P968&lt;&gt;"입력오류", $T$19=$P968)
        )
    )
)</f>
        <v>0</v>
      </c>
    </row>
    <row r="969" spans="1:17">
      <c r="A969" t="s">
        <v>1897</v>
      </c>
      <c r="B969" t="s">
        <v>1898</v>
      </c>
      <c r="C969" t="s">
        <v>10963</v>
      </c>
      <c r="D969" t="s">
        <v>10964</v>
      </c>
      <c r="I969">
        <f t="shared" si="46"/>
        <v>968</v>
      </c>
      <c r="J969">
        <f t="shared" si="47"/>
        <v>968</v>
      </c>
      <c r="K969">
        <f t="shared" si="45"/>
        <v>1</v>
      </c>
      <c r="L969" t="b">
        <f>COUNTIF($N$2:N969, N969)=1</f>
        <v>1</v>
      </c>
      <c r="M969" s="37">
        <f>IF( $Q969, MAX($M$1:M968)+1, 0)</f>
        <v>0</v>
      </c>
      <c r="N969" t="str" cm="1">
        <f t="array" ref="N969">INDEX($A$9:$F$1048576, $J969, $K969 )</f>
        <v>59403</v>
      </c>
      <c r="O969" t="str" cm="1">
        <f t="array" ref="O969">INDEX($B$9:$F$1048576, $J969, $K969 )</f>
        <v>뉴스타비에이치에이1차1-3</v>
      </c>
      <c r="P969" t="str" cm="1">
        <f t="array" ref="P969">IF( $L969, TRIM(_xll.IMDP("IR", $G$5&amp;$N969, $G$6)), "" )</f>
        <v/>
      </c>
      <c r="Q969" t="b" cm="1">
        <f t="array" ref="Q969">IF(
    $U$1=1, AND($P969&lt;&gt;"", $P969&lt;&gt;"...", $P969&lt;&gt;"입력오류"),
    IF(
        $U$18=1, AND($P969&lt;&gt;"", $P969&lt;&gt;"...", $P969&lt;&gt;"입력오류", ISNUMBER(FIND(INDEX($T$2:$T$7,$U$1),$P969))),
        IF(
            $U$17="기타", AND($P969&lt;&gt;"", $P969&lt;&gt;"...", $P969&lt;&gt;"입력오류", NOT(ISNUMBER(FIND($T$21:$T$34,$P969)))),
            AND($P969&lt;&gt;"", $P969&lt;&gt;"...", $P969&lt;&gt;"입력오류", $T$19=$P969)
        )
    )
)</f>
        <v>0</v>
      </c>
    </row>
    <row r="970" spans="1:17">
      <c r="A970" t="s">
        <v>1899</v>
      </c>
      <c r="B970" t="s">
        <v>1900</v>
      </c>
      <c r="C970" t="s">
        <v>10965</v>
      </c>
      <c r="D970" t="s">
        <v>10966</v>
      </c>
      <c r="I970">
        <f t="shared" si="46"/>
        <v>969</v>
      </c>
      <c r="J970">
        <f t="shared" si="47"/>
        <v>969</v>
      </c>
      <c r="K970">
        <f t="shared" si="45"/>
        <v>1</v>
      </c>
      <c r="L970" t="b">
        <f>COUNTIF($N$2:N970, N970)=1</f>
        <v>1</v>
      </c>
      <c r="M970" s="37">
        <f>IF( $Q970, MAX($M$1:M969)+1, 0)</f>
        <v>0</v>
      </c>
      <c r="N970" t="str" cm="1">
        <f t="array" ref="N970">INDEX($A$9:$F$1048576, $J970, $K970 )</f>
        <v>59404</v>
      </c>
      <c r="O970" t="str" cm="1">
        <f t="array" ref="O970">INDEX($B$9:$F$1048576, $J970, $K970 )</f>
        <v>뉴스타비에이치에이1차1-4</v>
      </c>
      <c r="P970" t="str" cm="1">
        <f t="array" ref="P970">IF( $L970, TRIM(_xll.IMDP("IR", $G$5&amp;$N970, $G$6)), "" )</f>
        <v/>
      </c>
      <c r="Q970" t="b" cm="1">
        <f t="array" ref="Q970">IF(
    $U$1=1, AND($P970&lt;&gt;"", $P970&lt;&gt;"...", $P970&lt;&gt;"입력오류"),
    IF(
        $U$18=1, AND($P970&lt;&gt;"", $P970&lt;&gt;"...", $P970&lt;&gt;"입력오류", ISNUMBER(FIND(INDEX($T$2:$T$7,$U$1),$P970))),
        IF(
            $U$17="기타", AND($P970&lt;&gt;"", $P970&lt;&gt;"...", $P970&lt;&gt;"입력오류", NOT(ISNUMBER(FIND($T$21:$T$34,$P970)))),
            AND($P970&lt;&gt;"", $P970&lt;&gt;"...", $P970&lt;&gt;"입력오류", $T$19=$P970)
        )
    )
)</f>
        <v>0</v>
      </c>
    </row>
    <row r="971" spans="1:17">
      <c r="A971" t="s">
        <v>1901</v>
      </c>
      <c r="B971" t="s">
        <v>1902</v>
      </c>
      <c r="C971" t="s">
        <v>10967</v>
      </c>
      <c r="D971" t="s">
        <v>10968</v>
      </c>
      <c r="I971">
        <f t="shared" si="46"/>
        <v>970</v>
      </c>
      <c r="J971">
        <f t="shared" si="47"/>
        <v>970</v>
      </c>
      <c r="K971">
        <f t="shared" si="45"/>
        <v>1</v>
      </c>
      <c r="L971" t="b">
        <f>COUNTIF($N$2:N971, N971)=1</f>
        <v>1</v>
      </c>
      <c r="M971" s="37">
        <f>IF( $Q971, MAX($M$1:M970)+1, 0)</f>
        <v>0</v>
      </c>
      <c r="N971" t="str" cm="1">
        <f t="array" ref="N971">INDEX($A$9:$F$1048576, $J971, $K971 )</f>
        <v>59405</v>
      </c>
      <c r="O971" t="str" cm="1">
        <f t="array" ref="O971">INDEX($B$9:$F$1048576, $J971, $K971 )</f>
        <v>뉴스타비에이치에이1차1-5</v>
      </c>
      <c r="P971" t="str" cm="1">
        <f t="array" ref="P971">IF( $L971, TRIM(_xll.IMDP("IR", $G$5&amp;$N971, $G$6)), "" )</f>
        <v/>
      </c>
      <c r="Q971" t="b" cm="1">
        <f t="array" ref="Q971">IF(
    $U$1=1, AND($P971&lt;&gt;"", $P971&lt;&gt;"...", $P971&lt;&gt;"입력오류"),
    IF(
        $U$18=1, AND($P971&lt;&gt;"", $P971&lt;&gt;"...", $P971&lt;&gt;"입력오류", ISNUMBER(FIND(INDEX($T$2:$T$7,$U$1),$P971))),
        IF(
            $U$17="기타", AND($P971&lt;&gt;"", $P971&lt;&gt;"...", $P971&lt;&gt;"입력오류", NOT(ISNUMBER(FIND($T$21:$T$34,$P971)))),
            AND($P971&lt;&gt;"", $P971&lt;&gt;"...", $P971&lt;&gt;"입력오류", $T$19=$P971)
        )
    )
)</f>
        <v>0</v>
      </c>
    </row>
    <row r="972" spans="1:17">
      <c r="A972" t="s">
        <v>1903</v>
      </c>
      <c r="B972" t="s">
        <v>1904</v>
      </c>
      <c r="C972" t="s">
        <v>10969</v>
      </c>
      <c r="D972" t="s">
        <v>10970</v>
      </c>
      <c r="I972">
        <f t="shared" si="46"/>
        <v>971</v>
      </c>
      <c r="J972">
        <f t="shared" si="47"/>
        <v>971</v>
      </c>
      <c r="K972">
        <f t="shared" si="45"/>
        <v>1</v>
      </c>
      <c r="L972" t="b">
        <f>COUNTIF($N$2:N972, N972)=1</f>
        <v>1</v>
      </c>
      <c r="M972" s="37">
        <f>IF( $Q972, MAX($M$1:M971)+1, 0)</f>
        <v>0</v>
      </c>
      <c r="N972" t="str" cm="1">
        <f t="array" ref="N972">INDEX($A$9:$F$1048576, $J972, $K972 )</f>
        <v>59406</v>
      </c>
      <c r="O972" t="str" cm="1">
        <f t="array" ref="O972">INDEX($B$9:$F$1048576, $J972, $K972 )</f>
        <v>뉴스타비에이치에이1차1-6</v>
      </c>
      <c r="P972" t="str" cm="1">
        <f t="array" ref="P972">IF( $L972, TRIM(_xll.IMDP("IR", $G$5&amp;$N972, $G$6)), "" )</f>
        <v/>
      </c>
      <c r="Q972" t="b" cm="1">
        <f t="array" ref="Q972">IF(
    $U$1=1, AND($P972&lt;&gt;"", $P972&lt;&gt;"...", $P972&lt;&gt;"입력오류"),
    IF(
        $U$18=1, AND($P972&lt;&gt;"", $P972&lt;&gt;"...", $P972&lt;&gt;"입력오류", ISNUMBER(FIND(INDEX($T$2:$T$7,$U$1),$P972))),
        IF(
            $U$17="기타", AND($P972&lt;&gt;"", $P972&lt;&gt;"...", $P972&lt;&gt;"입력오류", NOT(ISNUMBER(FIND($T$21:$T$34,$P972)))),
            AND($P972&lt;&gt;"", $P972&lt;&gt;"...", $P972&lt;&gt;"입력오류", $T$19=$P972)
        )
    )
)</f>
        <v>0</v>
      </c>
    </row>
    <row r="973" spans="1:17">
      <c r="A973" t="s">
        <v>1905</v>
      </c>
      <c r="B973" t="s">
        <v>1906</v>
      </c>
      <c r="C973" t="s">
        <v>10971</v>
      </c>
      <c r="D973" t="s">
        <v>10972</v>
      </c>
      <c r="I973">
        <f t="shared" si="46"/>
        <v>972</v>
      </c>
      <c r="J973">
        <f t="shared" si="47"/>
        <v>972</v>
      </c>
      <c r="K973">
        <f t="shared" si="45"/>
        <v>1</v>
      </c>
      <c r="L973" t="b">
        <f>COUNTIF($N$2:N973, N973)=1</f>
        <v>1</v>
      </c>
      <c r="M973" s="37">
        <f>IF( $Q973, MAX($M$1:M972)+1, 0)</f>
        <v>0</v>
      </c>
      <c r="N973" t="str" cm="1">
        <f t="array" ref="N973">INDEX($A$9:$F$1048576, $J973, $K973 )</f>
        <v>59407</v>
      </c>
      <c r="O973" t="str" cm="1">
        <f t="array" ref="O973">INDEX($B$9:$F$1048576, $J973, $K973 )</f>
        <v>뉴스타비에이치에이1차1-7</v>
      </c>
      <c r="P973" t="str" cm="1">
        <f t="array" ref="P973">IF( $L973, TRIM(_xll.IMDP("IR", $G$5&amp;$N973, $G$6)), "" )</f>
        <v/>
      </c>
      <c r="Q973" t="b" cm="1">
        <f t="array" ref="Q973">IF(
    $U$1=1, AND($P973&lt;&gt;"", $P973&lt;&gt;"...", $P973&lt;&gt;"입력오류"),
    IF(
        $U$18=1, AND($P973&lt;&gt;"", $P973&lt;&gt;"...", $P973&lt;&gt;"입력오류", ISNUMBER(FIND(INDEX($T$2:$T$7,$U$1),$P973))),
        IF(
            $U$17="기타", AND($P973&lt;&gt;"", $P973&lt;&gt;"...", $P973&lt;&gt;"입력오류", NOT(ISNUMBER(FIND($T$21:$T$34,$P973)))),
            AND($P973&lt;&gt;"", $P973&lt;&gt;"...", $P973&lt;&gt;"입력오류", $T$19=$P973)
        )
    )
)</f>
        <v>0</v>
      </c>
    </row>
    <row r="974" spans="1:17">
      <c r="A974" t="s">
        <v>5708</v>
      </c>
      <c r="B974" t="s">
        <v>5709</v>
      </c>
      <c r="C974" t="s">
        <v>10973</v>
      </c>
      <c r="D974" t="s">
        <v>10974</v>
      </c>
      <c r="I974">
        <f t="shared" si="46"/>
        <v>973</v>
      </c>
      <c r="J974">
        <f t="shared" si="47"/>
        <v>973</v>
      </c>
      <c r="K974">
        <f t="shared" si="45"/>
        <v>1</v>
      </c>
      <c r="L974" t="b">
        <f>COUNTIF($N$2:N974, N974)=1</f>
        <v>1</v>
      </c>
      <c r="M974" s="37">
        <f>IF( $Q974, MAX($M$1:M973)+1, 0)</f>
        <v>0</v>
      </c>
      <c r="N974" t="str" cm="1">
        <f t="array" ref="N974">INDEX($A$9:$F$1048576, $J974, $K974 )</f>
        <v>59408</v>
      </c>
      <c r="O974" t="str" cm="1">
        <f t="array" ref="O974">INDEX($B$9:$F$1048576, $J974, $K974 )</f>
        <v>뉴스타비에이치에이1차1-8</v>
      </c>
      <c r="P974" t="str" cm="1">
        <f t="array" ref="P974">IF( $L974, TRIM(_xll.IMDP("IR", $G$5&amp;$N974, $G$6)), "" )</f>
        <v/>
      </c>
      <c r="Q974" t="b" cm="1">
        <f t="array" ref="Q974">IF(
    $U$1=1, AND($P974&lt;&gt;"", $P974&lt;&gt;"...", $P974&lt;&gt;"입력오류"),
    IF(
        $U$18=1, AND($P974&lt;&gt;"", $P974&lt;&gt;"...", $P974&lt;&gt;"입력오류", ISNUMBER(FIND(INDEX($T$2:$T$7,$U$1),$P974))),
        IF(
            $U$17="기타", AND($P974&lt;&gt;"", $P974&lt;&gt;"...", $P974&lt;&gt;"입력오류", NOT(ISNUMBER(FIND($T$21:$T$34,$P974)))),
            AND($P974&lt;&gt;"", $P974&lt;&gt;"...", $P974&lt;&gt;"입력오류", $T$19=$P974)
        )
    )
)</f>
        <v>0</v>
      </c>
    </row>
    <row r="975" spans="1:17">
      <c r="A975" t="s">
        <v>1907</v>
      </c>
      <c r="B975" t="s">
        <v>1908</v>
      </c>
      <c r="C975" t="s">
        <v>10975</v>
      </c>
      <c r="D975" t="s">
        <v>10976</v>
      </c>
      <c r="I975">
        <f t="shared" si="46"/>
        <v>974</v>
      </c>
      <c r="J975">
        <f t="shared" si="47"/>
        <v>974</v>
      </c>
      <c r="K975">
        <f t="shared" si="45"/>
        <v>1</v>
      </c>
      <c r="L975" t="b">
        <f>COUNTIF($N$2:N975, N975)=1</f>
        <v>1</v>
      </c>
      <c r="M975" s="37">
        <f>IF( $Q975, MAX($M$1:M974)+1, 0)</f>
        <v>0</v>
      </c>
      <c r="N975" t="str" cm="1">
        <f t="array" ref="N975">INDEX($A$9:$F$1048576, $J975, $K975 )</f>
        <v>59409</v>
      </c>
      <c r="O975" t="str" cm="1">
        <f t="array" ref="O975">INDEX($B$9:$F$1048576, $J975, $K975 )</f>
        <v>뉴스타엔엘씨에스제1차1-2</v>
      </c>
      <c r="P975" t="str" cm="1">
        <f t="array" ref="P975">IF( $L975, TRIM(_xll.IMDP("IR", $G$5&amp;$N975, $G$6)), "" )</f>
        <v/>
      </c>
      <c r="Q975" t="b" cm="1">
        <f t="array" ref="Q975">IF(
    $U$1=1, AND($P975&lt;&gt;"", $P975&lt;&gt;"...", $P975&lt;&gt;"입력오류"),
    IF(
        $U$18=1, AND($P975&lt;&gt;"", $P975&lt;&gt;"...", $P975&lt;&gt;"입력오류", ISNUMBER(FIND(INDEX($T$2:$T$7,$U$1),$P975))),
        IF(
            $U$17="기타", AND($P975&lt;&gt;"", $P975&lt;&gt;"...", $P975&lt;&gt;"입력오류", NOT(ISNUMBER(FIND($T$21:$T$34,$P975)))),
            AND($P975&lt;&gt;"", $P975&lt;&gt;"...", $P975&lt;&gt;"입력오류", $T$19=$P975)
        )
    )
)</f>
        <v>0</v>
      </c>
    </row>
    <row r="976" spans="1:17">
      <c r="A976" t="s">
        <v>1909</v>
      </c>
      <c r="B976" t="s">
        <v>1910</v>
      </c>
      <c r="C976" t="s">
        <v>10977</v>
      </c>
      <c r="D976" t="s">
        <v>10978</v>
      </c>
      <c r="I976">
        <f t="shared" si="46"/>
        <v>975</v>
      </c>
      <c r="J976">
        <f t="shared" si="47"/>
        <v>975</v>
      </c>
      <c r="K976">
        <f t="shared" si="45"/>
        <v>1</v>
      </c>
      <c r="L976" t="b">
        <f>COUNTIF($N$2:N976, N976)=1</f>
        <v>1</v>
      </c>
      <c r="M976" s="37">
        <f>IF( $Q976, MAX($M$1:M975)+1, 0)</f>
        <v>0</v>
      </c>
      <c r="N976" t="str" cm="1">
        <f t="array" ref="N976">INDEX($A$9:$F$1048576, $J976, $K976 )</f>
        <v>59410</v>
      </c>
      <c r="O976" t="str" cm="1">
        <f t="array" ref="O976">INDEX($B$9:$F$1048576, $J976, $K976 )</f>
        <v>뉴스타엔엘씨에스제1차1-3</v>
      </c>
      <c r="P976" t="str" cm="1">
        <f t="array" ref="P976">IF( $L976, TRIM(_xll.IMDP("IR", $G$5&amp;$N976, $G$6)), "" )</f>
        <v/>
      </c>
      <c r="Q976" t="b" cm="1">
        <f t="array" ref="Q976">IF(
    $U$1=1, AND($P976&lt;&gt;"", $P976&lt;&gt;"...", $P976&lt;&gt;"입력오류"),
    IF(
        $U$18=1, AND($P976&lt;&gt;"", $P976&lt;&gt;"...", $P976&lt;&gt;"입력오류", ISNUMBER(FIND(INDEX($T$2:$T$7,$U$1),$P976))),
        IF(
            $U$17="기타", AND($P976&lt;&gt;"", $P976&lt;&gt;"...", $P976&lt;&gt;"입력오류", NOT(ISNUMBER(FIND($T$21:$T$34,$P976)))),
            AND($P976&lt;&gt;"", $P976&lt;&gt;"...", $P976&lt;&gt;"입력오류", $T$19=$P976)
        )
    )
)</f>
        <v>0</v>
      </c>
    </row>
    <row r="977" spans="1:17">
      <c r="A977" t="s">
        <v>1911</v>
      </c>
      <c r="B977" t="s">
        <v>1912</v>
      </c>
      <c r="C977" t="s">
        <v>10979</v>
      </c>
      <c r="D977" t="s">
        <v>10980</v>
      </c>
      <c r="I977">
        <f t="shared" si="46"/>
        <v>976</v>
      </c>
      <c r="J977">
        <f t="shared" si="47"/>
        <v>976</v>
      </c>
      <c r="K977">
        <f t="shared" si="45"/>
        <v>1</v>
      </c>
      <c r="L977" t="b">
        <f>COUNTIF($N$2:N977, N977)=1</f>
        <v>1</v>
      </c>
      <c r="M977" s="37">
        <f>IF( $Q977, MAX($M$1:M976)+1, 0)</f>
        <v>0</v>
      </c>
      <c r="N977" t="str" cm="1">
        <f t="array" ref="N977">INDEX($A$9:$F$1048576, $J977, $K977 )</f>
        <v>59411</v>
      </c>
      <c r="O977" t="str" cm="1">
        <f t="array" ref="O977">INDEX($B$9:$F$1048576, $J977, $K977 )</f>
        <v>뉴스타엔엘씨에스제1차1-4</v>
      </c>
      <c r="P977" t="str" cm="1">
        <f t="array" ref="P977">IF( $L977, TRIM(_xll.IMDP("IR", $G$5&amp;$N977, $G$6)), "" )</f>
        <v/>
      </c>
      <c r="Q977" t="b" cm="1">
        <f t="array" ref="Q977">IF(
    $U$1=1, AND($P977&lt;&gt;"", $P977&lt;&gt;"...", $P977&lt;&gt;"입력오류"),
    IF(
        $U$18=1, AND($P977&lt;&gt;"", $P977&lt;&gt;"...", $P977&lt;&gt;"입력오류", ISNUMBER(FIND(INDEX($T$2:$T$7,$U$1),$P977))),
        IF(
            $U$17="기타", AND($P977&lt;&gt;"", $P977&lt;&gt;"...", $P977&lt;&gt;"입력오류", NOT(ISNUMBER(FIND($T$21:$T$34,$P977)))),
            AND($P977&lt;&gt;"", $P977&lt;&gt;"...", $P977&lt;&gt;"입력오류", $T$19=$P977)
        )
    )
)</f>
        <v>0</v>
      </c>
    </row>
    <row r="978" spans="1:17">
      <c r="A978" t="s">
        <v>1913</v>
      </c>
      <c r="B978" t="s">
        <v>1914</v>
      </c>
      <c r="C978" t="s">
        <v>10981</v>
      </c>
      <c r="D978" t="s">
        <v>10982</v>
      </c>
      <c r="I978">
        <f t="shared" si="46"/>
        <v>977</v>
      </c>
      <c r="J978">
        <f t="shared" si="47"/>
        <v>977</v>
      </c>
      <c r="K978">
        <f t="shared" si="45"/>
        <v>1</v>
      </c>
      <c r="L978" t="b">
        <f>COUNTIF($N$2:N978, N978)=1</f>
        <v>1</v>
      </c>
      <c r="M978" s="37">
        <f>IF( $Q978, MAX($M$1:M977)+1, 0)</f>
        <v>0</v>
      </c>
      <c r="N978" t="str" cm="1">
        <f t="array" ref="N978">INDEX($A$9:$F$1048576, $J978, $K978 )</f>
        <v>59412</v>
      </c>
      <c r="O978" t="str" cm="1">
        <f t="array" ref="O978">INDEX($B$9:$F$1048576, $J978, $K978 )</f>
        <v>뉴스타엔엘씨에스제1차1-5</v>
      </c>
      <c r="P978" t="str" cm="1">
        <f t="array" ref="P978">IF( $L978, TRIM(_xll.IMDP("IR", $G$5&amp;$N978, $G$6)), "" )</f>
        <v/>
      </c>
      <c r="Q978" t="b" cm="1">
        <f t="array" ref="Q978">IF(
    $U$1=1, AND($P978&lt;&gt;"", $P978&lt;&gt;"...", $P978&lt;&gt;"입력오류"),
    IF(
        $U$18=1, AND($P978&lt;&gt;"", $P978&lt;&gt;"...", $P978&lt;&gt;"입력오류", ISNUMBER(FIND(INDEX($T$2:$T$7,$U$1),$P978))),
        IF(
            $U$17="기타", AND($P978&lt;&gt;"", $P978&lt;&gt;"...", $P978&lt;&gt;"입력오류", NOT(ISNUMBER(FIND($T$21:$T$34,$P978)))),
            AND($P978&lt;&gt;"", $P978&lt;&gt;"...", $P978&lt;&gt;"입력오류", $T$19=$P978)
        )
    )
)</f>
        <v>0</v>
      </c>
    </row>
    <row r="979" spans="1:17">
      <c r="A979" t="s">
        <v>1915</v>
      </c>
      <c r="B979" t="s">
        <v>1916</v>
      </c>
      <c r="C979" t="s">
        <v>10983</v>
      </c>
      <c r="D979" t="s">
        <v>10984</v>
      </c>
      <c r="I979">
        <f t="shared" si="46"/>
        <v>978</v>
      </c>
      <c r="J979">
        <f t="shared" si="47"/>
        <v>978</v>
      </c>
      <c r="K979">
        <f t="shared" si="45"/>
        <v>1</v>
      </c>
      <c r="L979" t="b">
        <f>COUNTIF($N$2:N979, N979)=1</f>
        <v>1</v>
      </c>
      <c r="M979" s="37">
        <f>IF( $Q979, MAX($M$1:M978)+1, 0)</f>
        <v>0</v>
      </c>
      <c r="N979" t="str" cm="1">
        <f t="array" ref="N979">INDEX($A$9:$F$1048576, $J979, $K979 )</f>
        <v>59413</v>
      </c>
      <c r="O979" t="str" cm="1">
        <f t="array" ref="O979">INDEX($B$9:$F$1048576, $J979, $K979 )</f>
        <v>뉴스타비에이치에이1차1-9</v>
      </c>
      <c r="P979" t="str" cm="1">
        <f t="array" ref="P979">IF( $L979, TRIM(_xll.IMDP("IR", $G$5&amp;$N979, $G$6)), "" )</f>
        <v/>
      </c>
      <c r="Q979" t="b" cm="1">
        <f t="array" ref="Q979">IF(
    $U$1=1, AND($P979&lt;&gt;"", $P979&lt;&gt;"...", $P979&lt;&gt;"입력오류"),
    IF(
        $U$18=1, AND($P979&lt;&gt;"", $P979&lt;&gt;"...", $P979&lt;&gt;"입력오류", ISNUMBER(FIND(INDEX($T$2:$T$7,$U$1),$P979))),
        IF(
            $U$17="기타", AND($P979&lt;&gt;"", $P979&lt;&gt;"...", $P979&lt;&gt;"입력오류", NOT(ISNUMBER(FIND($T$21:$T$34,$P979)))),
            AND($P979&lt;&gt;"", $P979&lt;&gt;"...", $P979&lt;&gt;"입력오류", $T$19=$P979)
        )
    )
)</f>
        <v>0</v>
      </c>
    </row>
    <row r="980" spans="1:17">
      <c r="A980" t="s">
        <v>1917</v>
      </c>
      <c r="B980" t="s">
        <v>1918</v>
      </c>
      <c r="C980" t="s">
        <v>10985</v>
      </c>
      <c r="D980" t="s">
        <v>10986</v>
      </c>
      <c r="I980">
        <f t="shared" si="46"/>
        <v>979</v>
      </c>
      <c r="J980">
        <f t="shared" si="47"/>
        <v>979</v>
      </c>
      <c r="K980">
        <f t="shared" si="45"/>
        <v>1</v>
      </c>
      <c r="L980" t="b">
        <f>COUNTIF($N$2:N980, N980)=1</f>
        <v>1</v>
      </c>
      <c r="M980" s="37">
        <f>IF( $Q980, MAX($M$1:M979)+1, 0)</f>
        <v>0</v>
      </c>
      <c r="N980" t="str" cm="1">
        <f t="array" ref="N980">INDEX($A$9:$F$1048576, $J980, $K980 )</f>
        <v>59414</v>
      </c>
      <c r="O980" t="str" cm="1">
        <f t="array" ref="O980">INDEX($B$9:$F$1048576, $J980, $K980 )</f>
        <v>뉴스타비에이치에이1차1-10</v>
      </c>
      <c r="P980" t="str" cm="1">
        <f t="array" ref="P980">IF( $L980, TRIM(_xll.IMDP("IR", $G$5&amp;$N980, $G$6)), "" )</f>
        <v/>
      </c>
      <c r="Q980" t="b" cm="1">
        <f t="array" ref="Q980">IF(
    $U$1=1, AND($P980&lt;&gt;"", $P980&lt;&gt;"...", $P980&lt;&gt;"입력오류"),
    IF(
        $U$18=1, AND($P980&lt;&gt;"", $P980&lt;&gt;"...", $P980&lt;&gt;"입력오류", ISNUMBER(FIND(INDEX($T$2:$T$7,$U$1),$P980))),
        IF(
            $U$17="기타", AND($P980&lt;&gt;"", $P980&lt;&gt;"...", $P980&lt;&gt;"입력오류", NOT(ISNUMBER(FIND($T$21:$T$34,$P980)))),
            AND($P980&lt;&gt;"", $P980&lt;&gt;"...", $P980&lt;&gt;"입력오류", $T$19=$P980)
        )
    )
)</f>
        <v>0</v>
      </c>
    </row>
    <row r="981" spans="1:17">
      <c r="A981" t="s">
        <v>1919</v>
      </c>
      <c r="B981" t="s">
        <v>1920</v>
      </c>
      <c r="C981" t="s">
        <v>10987</v>
      </c>
      <c r="D981" t="s">
        <v>10988</v>
      </c>
      <c r="I981">
        <f t="shared" si="46"/>
        <v>980</v>
      </c>
      <c r="J981">
        <f t="shared" si="47"/>
        <v>980</v>
      </c>
      <c r="K981">
        <f t="shared" si="45"/>
        <v>1</v>
      </c>
      <c r="L981" t="b">
        <f>COUNTIF($N$2:N981, N981)=1</f>
        <v>1</v>
      </c>
      <c r="M981" s="37">
        <f>IF( $Q981, MAX($M$1:M980)+1, 0)</f>
        <v>0</v>
      </c>
      <c r="N981" t="str" cm="1">
        <f t="array" ref="N981">INDEX($A$9:$F$1048576, $J981, $K981 )</f>
        <v>59417</v>
      </c>
      <c r="O981" t="str" cm="1">
        <f t="array" ref="O981">INDEX($B$9:$F$1048576, $J981, $K981 )</f>
        <v>뉴스타엔엘씨에스제1차1-6</v>
      </c>
      <c r="P981" t="str" cm="1">
        <f t="array" ref="P981">IF( $L981, TRIM(_xll.IMDP("IR", $G$5&amp;$N981, $G$6)), "" )</f>
        <v/>
      </c>
      <c r="Q981" t="b" cm="1">
        <f t="array" ref="Q981">IF(
    $U$1=1, AND($P981&lt;&gt;"", $P981&lt;&gt;"...", $P981&lt;&gt;"입력오류"),
    IF(
        $U$18=1, AND($P981&lt;&gt;"", $P981&lt;&gt;"...", $P981&lt;&gt;"입력오류", ISNUMBER(FIND(INDEX($T$2:$T$7,$U$1),$P981))),
        IF(
            $U$17="기타", AND($P981&lt;&gt;"", $P981&lt;&gt;"...", $P981&lt;&gt;"입력오류", NOT(ISNUMBER(FIND($T$21:$T$34,$P981)))),
            AND($P981&lt;&gt;"", $P981&lt;&gt;"...", $P981&lt;&gt;"입력오류", $T$19=$P981)
        )
    )
)</f>
        <v>0</v>
      </c>
    </row>
    <row r="982" spans="1:17">
      <c r="A982" t="s">
        <v>1921</v>
      </c>
      <c r="B982" t="s">
        <v>1922</v>
      </c>
      <c r="C982" t="s">
        <v>10989</v>
      </c>
      <c r="D982" t="s">
        <v>10990</v>
      </c>
      <c r="I982">
        <f t="shared" si="46"/>
        <v>981</v>
      </c>
      <c r="J982">
        <f t="shared" si="47"/>
        <v>981</v>
      </c>
      <c r="K982">
        <f t="shared" si="45"/>
        <v>1</v>
      </c>
      <c r="L982" t="b">
        <f>COUNTIF($N$2:N982, N982)=1</f>
        <v>1</v>
      </c>
      <c r="M982" s="37">
        <f>IF( $Q982, MAX($M$1:M981)+1, 0)</f>
        <v>0</v>
      </c>
      <c r="N982" t="str" cm="1">
        <f t="array" ref="N982">INDEX($A$9:$F$1048576, $J982, $K982 )</f>
        <v>59418</v>
      </c>
      <c r="O982" t="str" cm="1">
        <f t="array" ref="O982">INDEX($B$9:$F$1048576, $J982, $K982 )</f>
        <v>뉴스타엔엘씨에스제1차1-7</v>
      </c>
      <c r="P982" t="str" cm="1">
        <f t="array" ref="P982">IF( $L982, TRIM(_xll.IMDP("IR", $G$5&amp;$N982, $G$6)), "" )</f>
        <v/>
      </c>
      <c r="Q982" t="b" cm="1">
        <f t="array" ref="Q982">IF(
    $U$1=1, AND($P982&lt;&gt;"", $P982&lt;&gt;"...", $P982&lt;&gt;"입력오류"),
    IF(
        $U$18=1, AND($P982&lt;&gt;"", $P982&lt;&gt;"...", $P982&lt;&gt;"입력오류", ISNUMBER(FIND(INDEX($T$2:$T$7,$U$1),$P982))),
        IF(
            $U$17="기타", AND($P982&lt;&gt;"", $P982&lt;&gt;"...", $P982&lt;&gt;"입력오류", NOT(ISNUMBER(FIND($T$21:$T$34,$P982)))),
            AND($P982&lt;&gt;"", $P982&lt;&gt;"...", $P982&lt;&gt;"입력오류", $T$19=$P982)
        )
    )
)</f>
        <v>0</v>
      </c>
    </row>
    <row r="983" spans="1:17">
      <c r="A983" t="s">
        <v>1923</v>
      </c>
      <c r="B983" t="s">
        <v>1924</v>
      </c>
      <c r="C983" t="s">
        <v>10991</v>
      </c>
      <c r="D983" t="s">
        <v>10992</v>
      </c>
      <c r="I983">
        <f t="shared" si="46"/>
        <v>982</v>
      </c>
      <c r="J983">
        <f t="shared" si="47"/>
        <v>982</v>
      </c>
      <c r="K983">
        <f t="shared" si="45"/>
        <v>1</v>
      </c>
      <c r="L983" t="b">
        <f>COUNTIF($N$2:N983, N983)=1</f>
        <v>1</v>
      </c>
      <c r="M983" s="37">
        <f>IF( $Q983, MAX($M$1:M982)+1, 0)</f>
        <v>0</v>
      </c>
      <c r="N983" t="str" cm="1">
        <f t="array" ref="N983">INDEX($A$9:$F$1048576, $J983, $K983 )</f>
        <v>59419</v>
      </c>
      <c r="O983" t="str" cm="1">
        <f t="array" ref="O983">INDEX($B$9:$F$1048576, $J983, $K983 )</f>
        <v>뉴스타엔엘씨에스제1차1-8</v>
      </c>
      <c r="P983" t="str" cm="1">
        <f t="array" ref="P983">IF( $L983, TRIM(_xll.IMDP("IR", $G$5&amp;$N983, $G$6)), "" )</f>
        <v/>
      </c>
      <c r="Q983" t="b" cm="1">
        <f t="array" ref="Q983">IF(
    $U$1=1, AND($P983&lt;&gt;"", $P983&lt;&gt;"...", $P983&lt;&gt;"입력오류"),
    IF(
        $U$18=1, AND($P983&lt;&gt;"", $P983&lt;&gt;"...", $P983&lt;&gt;"입력오류", ISNUMBER(FIND(INDEX($T$2:$T$7,$U$1),$P983))),
        IF(
            $U$17="기타", AND($P983&lt;&gt;"", $P983&lt;&gt;"...", $P983&lt;&gt;"입력오류", NOT(ISNUMBER(FIND($T$21:$T$34,$P983)))),
            AND($P983&lt;&gt;"", $P983&lt;&gt;"...", $P983&lt;&gt;"입력오류", $T$19=$P983)
        )
    )
)</f>
        <v>0</v>
      </c>
    </row>
    <row r="984" spans="1:17">
      <c r="A984" t="s">
        <v>1925</v>
      </c>
      <c r="B984" t="s">
        <v>1926</v>
      </c>
      <c r="C984" t="s">
        <v>10993</v>
      </c>
      <c r="D984" t="s">
        <v>10994</v>
      </c>
      <c r="I984">
        <f t="shared" si="46"/>
        <v>983</v>
      </c>
      <c r="J984">
        <f t="shared" si="47"/>
        <v>983</v>
      </c>
      <c r="K984">
        <f t="shared" si="45"/>
        <v>1</v>
      </c>
      <c r="L984" t="b">
        <f>COUNTIF($N$2:N984, N984)=1</f>
        <v>1</v>
      </c>
      <c r="M984" s="37">
        <f>IF( $Q984, MAX($M$1:M983)+1, 0)</f>
        <v>0</v>
      </c>
      <c r="N984" t="str" cm="1">
        <f t="array" ref="N984">INDEX($A$9:$F$1048576, $J984, $K984 )</f>
        <v>59420</v>
      </c>
      <c r="O984" t="str" cm="1">
        <f t="array" ref="O984">INDEX($B$9:$F$1048576, $J984, $K984 )</f>
        <v>뉴스타엔엘씨에스제1차1-9</v>
      </c>
      <c r="P984" t="str" cm="1">
        <f t="array" ref="P984">IF( $L984, TRIM(_xll.IMDP("IR", $G$5&amp;$N984, $G$6)), "" )</f>
        <v/>
      </c>
      <c r="Q984" t="b" cm="1">
        <f t="array" ref="Q984">IF(
    $U$1=1, AND($P984&lt;&gt;"", $P984&lt;&gt;"...", $P984&lt;&gt;"입력오류"),
    IF(
        $U$18=1, AND($P984&lt;&gt;"", $P984&lt;&gt;"...", $P984&lt;&gt;"입력오류", ISNUMBER(FIND(INDEX($T$2:$T$7,$U$1),$P984))),
        IF(
            $U$17="기타", AND($P984&lt;&gt;"", $P984&lt;&gt;"...", $P984&lt;&gt;"입력오류", NOT(ISNUMBER(FIND($T$21:$T$34,$P984)))),
            AND($P984&lt;&gt;"", $P984&lt;&gt;"...", $P984&lt;&gt;"입력오류", $T$19=$P984)
        )
    )
)</f>
        <v>0</v>
      </c>
    </row>
    <row r="985" spans="1:17">
      <c r="A985" t="s">
        <v>1927</v>
      </c>
      <c r="B985" t="s">
        <v>1928</v>
      </c>
      <c r="C985" t="s">
        <v>10995</v>
      </c>
      <c r="D985" t="s">
        <v>10996</v>
      </c>
      <c r="I985">
        <f t="shared" si="46"/>
        <v>984</v>
      </c>
      <c r="J985">
        <f t="shared" si="47"/>
        <v>984</v>
      </c>
      <c r="K985">
        <f t="shared" si="45"/>
        <v>1</v>
      </c>
      <c r="L985" t="b">
        <f>COUNTIF($N$2:N985, N985)=1</f>
        <v>1</v>
      </c>
      <c r="M985" s="37">
        <f>IF( $Q985, MAX($M$1:M984)+1, 0)</f>
        <v>0</v>
      </c>
      <c r="N985" t="str" cm="1">
        <f t="array" ref="N985">INDEX($A$9:$F$1048576, $J985, $K985 )</f>
        <v>59421</v>
      </c>
      <c r="O985" t="str" cm="1">
        <f t="array" ref="O985">INDEX($B$9:$F$1048576, $J985, $K985 )</f>
        <v>뉴스타엔엘씨에스제1차1-10</v>
      </c>
      <c r="P985" t="str" cm="1">
        <f t="array" ref="P985">IF( $L985, TRIM(_xll.IMDP("IR", $G$5&amp;$N985, $G$6)), "" )</f>
        <v/>
      </c>
      <c r="Q985" t="b" cm="1">
        <f t="array" ref="Q985">IF(
    $U$1=1, AND($P985&lt;&gt;"", $P985&lt;&gt;"...", $P985&lt;&gt;"입력오류"),
    IF(
        $U$18=1, AND($P985&lt;&gt;"", $P985&lt;&gt;"...", $P985&lt;&gt;"입력오류", ISNUMBER(FIND(INDEX($T$2:$T$7,$U$1),$P985))),
        IF(
            $U$17="기타", AND($P985&lt;&gt;"", $P985&lt;&gt;"...", $P985&lt;&gt;"입력오류", NOT(ISNUMBER(FIND($T$21:$T$34,$P985)))),
            AND($P985&lt;&gt;"", $P985&lt;&gt;"...", $P985&lt;&gt;"입력오류", $T$19=$P985)
        )
    )
)</f>
        <v>0</v>
      </c>
    </row>
    <row r="986" spans="1:17">
      <c r="A986" t="s">
        <v>1929</v>
      </c>
      <c r="B986" t="s">
        <v>1930</v>
      </c>
      <c r="C986" t="s">
        <v>10997</v>
      </c>
      <c r="D986" t="s">
        <v>10998</v>
      </c>
      <c r="I986">
        <f t="shared" si="46"/>
        <v>985</v>
      </c>
      <c r="J986">
        <f t="shared" si="47"/>
        <v>985</v>
      </c>
      <c r="K986">
        <f t="shared" si="45"/>
        <v>1</v>
      </c>
      <c r="L986" t="b">
        <f>COUNTIF($N$2:N986, N986)=1</f>
        <v>1</v>
      </c>
      <c r="M986" s="37">
        <f>IF( $Q986, MAX($M$1:M985)+1, 0)</f>
        <v>0</v>
      </c>
      <c r="N986" t="str" cm="1">
        <f t="array" ref="N986">INDEX($A$9:$F$1048576, $J986, $K986 )</f>
        <v>59422</v>
      </c>
      <c r="O986" t="str" cm="1">
        <f t="array" ref="O986">INDEX($B$9:$F$1048576, $J986, $K986 )</f>
        <v>뉴스타엔엘씨에스제1차1-11</v>
      </c>
      <c r="P986" t="str" cm="1">
        <f t="array" ref="P986">IF( $L986, TRIM(_xll.IMDP("IR", $G$5&amp;$N986, $G$6)), "" )</f>
        <v/>
      </c>
      <c r="Q986" t="b" cm="1">
        <f t="array" ref="Q986">IF(
    $U$1=1, AND($P986&lt;&gt;"", $P986&lt;&gt;"...", $P986&lt;&gt;"입력오류"),
    IF(
        $U$18=1, AND($P986&lt;&gt;"", $P986&lt;&gt;"...", $P986&lt;&gt;"입력오류", ISNUMBER(FIND(INDEX($T$2:$T$7,$U$1),$P986))),
        IF(
            $U$17="기타", AND($P986&lt;&gt;"", $P986&lt;&gt;"...", $P986&lt;&gt;"입력오류", NOT(ISNUMBER(FIND($T$21:$T$34,$P986)))),
            AND($P986&lt;&gt;"", $P986&lt;&gt;"...", $P986&lt;&gt;"입력오류", $T$19=$P986)
        )
    )
)</f>
        <v>0</v>
      </c>
    </row>
    <row r="987" spans="1:17">
      <c r="A987" t="s">
        <v>1931</v>
      </c>
      <c r="B987" t="s">
        <v>1932</v>
      </c>
      <c r="C987" t="s">
        <v>10999</v>
      </c>
      <c r="D987" t="s">
        <v>11000</v>
      </c>
      <c r="I987">
        <f t="shared" si="46"/>
        <v>986</v>
      </c>
      <c r="J987">
        <f t="shared" si="47"/>
        <v>986</v>
      </c>
      <c r="K987">
        <f t="shared" si="45"/>
        <v>1</v>
      </c>
      <c r="L987" t="b">
        <f>COUNTIF($N$2:N987, N987)=1</f>
        <v>1</v>
      </c>
      <c r="M987" s="37">
        <f>IF( $Q987, MAX($M$1:M986)+1, 0)</f>
        <v>0</v>
      </c>
      <c r="N987" t="str" cm="1">
        <f t="array" ref="N987">INDEX($A$9:$F$1048576, $J987, $K987 )</f>
        <v>59423</v>
      </c>
      <c r="O987" t="str" cm="1">
        <f t="array" ref="O987">INDEX($B$9:$F$1048576, $J987, $K987 )</f>
        <v>뉴스타엔엘씨에스제1차1-12</v>
      </c>
      <c r="P987" t="str" cm="1">
        <f t="array" ref="P987">IF( $L987, TRIM(_xll.IMDP("IR", $G$5&amp;$N987, $G$6)), "" )</f>
        <v/>
      </c>
      <c r="Q987" t="b" cm="1">
        <f t="array" ref="Q987">IF(
    $U$1=1, AND($P987&lt;&gt;"", $P987&lt;&gt;"...", $P987&lt;&gt;"입력오류"),
    IF(
        $U$18=1, AND($P987&lt;&gt;"", $P987&lt;&gt;"...", $P987&lt;&gt;"입력오류", ISNUMBER(FIND(INDEX($T$2:$T$7,$U$1),$P987))),
        IF(
            $U$17="기타", AND($P987&lt;&gt;"", $P987&lt;&gt;"...", $P987&lt;&gt;"입력오류", NOT(ISNUMBER(FIND($T$21:$T$34,$P987)))),
            AND($P987&lt;&gt;"", $P987&lt;&gt;"...", $P987&lt;&gt;"입력오류", $T$19=$P987)
        )
    )
)</f>
        <v>0</v>
      </c>
    </row>
    <row r="988" spans="1:17">
      <c r="A988" t="s">
        <v>1933</v>
      </c>
      <c r="B988" t="s">
        <v>1934</v>
      </c>
      <c r="C988" t="s">
        <v>11001</v>
      </c>
      <c r="D988" t="s">
        <v>11002</v>
      </c>
      <c r="I988">
        <f t="shared" si="46"/>
        <v>987</v>
      </c>
      <c r="J988">
        <f t="shared" si="47"/>
        <v>987</v>
      </c>
      <c r="K988">
        <f t="shared" si="45"/>
        <v>1</v>
      </c>
      <c r="L988" t="b">
        <f>COUNTIF($N$2:N988, N988)=1</f>
        <v>1</v>
      </c>
      <c r="M988" s="37">
        <f>IF( $Q988, MAX($M$1:M987)+1, 0)</f>
        <v>0</v>
      </c>
      <c r="N988" t="str" cm="1">
        <f t="array" ref="N988">INDEX($A$9:$F$1048576, $J988, $K988 )</f>
        <v>59511</v>
      </c>
      <c r="O988" t="str" cm="1">
        <f t="array" ref="O988">INDEX($B$9:$F$1048576, $J988, $K988 )</f>
        <v>유신정밀</v>
      </c>
      <c r="P988" t="str" cm="1">
        <f t="array" ref="P988">IF( $L988, TRIM(_xll.IMDP("IR", $G$5&amp;$N988, $G$6)), "" )</f>
        <v/>
      </c>
      <c r="Q988" t="b" cm="1">
        <f t="array" ref="Q988">IF(
    $U$1=1, AND($P988&lt;&gt;"", $P988&lt;&gt;"...", $P988&lt;&gt;"입력오류"),
    IF(
        $U$18=1, AND($P988&lt;&gt;"", $P988&lt;&gt;"...", $P988&lt;&gt;"입력오류", ISNUMBER(FIND(INDEX($T$2:$T$7,$U$1),$P988))),
        IF(
            $U$17="기타", AND($P988&lt;&gt;"", $P988&lt;&gt;"...", $P988&lt;&gt;"입력오류", NOT(ISNUMBER(FIND($T$21:$T$34,$P988)))),
            AND($P988&lt;&gt;"", $P988&lt;&gt;"...", $P988&lt;&gt;"입력오류", $T$19=$P988)
        )
    )
)</f>
        <v>0</v>
      </c>
    </row>
    <row r="989" spans="1:17">
      <c r="A989" t="s">
        <v>1935</v>
      </c>
      <c r="B989" t="s">
        <v>1936</v>
      </c>
      <c r="C989" t="s">
        <v>11003</v>
      </c>
      <c r="D989" t="s">
        <v>11004</v>
      </c>
      <c r="I989">
        <f t="shared" si="46"/>
        <v>988</v>
      </c>
      <c r="J989">
        <f t="shared" si="47"/>
        <v>988</v>
      </c>
      <c r="K989">
        <f t="shared" si="45"/>
        <v>1</v>
      </c>
      <c r="L989" t="b">
        <f>COUNTIF($N$2:N989, N989)=1</f>
        <v>1</v>
      </c>
      <c r="M989" s="37">
        <f>IF( $Q989, MAX($M$1:M988)+1, 0)</f>
        <v>0</v>
      </c>
      <c r="N989" t="str" cm="1">
        <f t="array" ref="N989">INDEX($A$9:$F$1048576, $J989, $K989 )</f>
        <v>59519</v>
      </c>
      <c r="O989" t="str" cm="1">
        <f t="array" ref="O989">INDEX($B$9:$F$1048576, $J989, $K989 )</f>
        <v>에이치엠엠메가쉽제일차(유)1-1</v>
      </c>
      <c r="P989" t="str" cm="1">
        <f t="array" ref="P989">IF( $L989, TRIM(_xll.IMDP("IR", $G$5&amp;$N989, $G$6)), "" )</f>
        <v/>
      </c>
      <c r="Q989" t="b" cm="1">
        <f t="array" ref="Q989">IF(
    $U$1=1, AND($P989&lt;&gt;"", $P989&lt;&gt;"...", $P989&lt;&gt;"입력오류"),
    IF(
        $U$18=1, AND($P989&lt;&gt;"", $P989&lt;&gt;"...", $P989&lt;&gt;"입력오류", ISNUMBER(FIND(INDEX($T$2:$T$7,$U$1),$P989))),
        IF(
            $U$17="기타", AND($P989&lt;&gt;"", $P989&lt;&gt;"...", $P989&lt;&gt;"입력오류", NOT(ISNUMBER(FIND($T$21:$T$34,$P989)))),
            AND($P989&lt;&gt;"", $P989&lt;&gt;"...", $P989&lt;&gt;"입력오류", $T$19=$P989)
        )
    )
)</f>
        <v>0</v>
      </c>
    </row>
    <row r="990" spans="1:17">
      <c r="A990" t="s">
        <v>1937</v>
      </c>
      <c r="B990" t="s">
        <v>1938</v>
      </c>
      <c r="C990" t="s">
        <v>11005</v>
      </c>
      <c r="D990" t="s">
        <v>11006</v>
      </c>
      <c r="I990">
        <f t="shared" si="46"/>
        <v>989</v>
      </c>
      <c r="J990">
        <f t="shared" si="47"/>
        <v>989</v>
      </c>
      <c r="K990">
        <f t="shared" si="45"/>
        <v>1</v>
      </c>
      <c r="L990" t="b">
        <f>COUNTIF($N$2:N990, N990)=1</f>
        <v>1</v>
      </c>
      <c r="M990" s="37">
        <f>IF( $Q990, MAX($M$1:M989)+1, 0)</f>
        <v>0</v>
      </c>
      <c r="N990" t="str" cm="1">
        <f t="array" ref="N990">INDEX($A$9:$F$1048576, $J990, $K990 )</f>
        <v>59520</v>
      </c>
      <c r="O990" t="str" cm="1">
        <f t="array" ref="O990">INDEX($B$9:$F$1048576, $J990, $K990 )</f>
        <v>에이치엠엠메가쉽제일차(유)1-2</v>
      </c>
      <c r="P990" t="str" cm="1">
        <f t="array" ref="P990">IF( $L990, TRIM(_xll.IMDP("IR", $G$5&amp;$N990, $G$6)), "" )</f>
        <v/>
      </c>
      <c r="Q990" t="b" cm="1">
        <f t="array" ref="Q990">IF(
    $U$1=1, AND($P990&lt;&gt;"", $P990&lt;&gt;"...", $P990&lt;&gt;"입력오류"),
    IF(
        $U$18=1, AND($P990&lt;&gt;"", $P990&lt;&gt;"...", $P990&lt;&gt;"입력오류", ISNUMBER(FIND(INDEX($T$2:$T$7,$U$1),$P990))),
        IF(
            $U$17="기타", AND($P990&lt;&gt;"", $P990&lt;&gt;"...", $P990&lt;&gt;"입력오류", NOT(ISNUMBER(FIND($T$21:$T$34,$P990)))),
            AND($P990&lt;&gt;"", $P990&lt;&gt;"...", $P990&lt;&gt;"입력오류", $T$19=$P990)
        )
    )
)</f>
        <v>0</v>
      </c>
    </row>
    <row r="991" spans="1:17">
      <c r="A991" t="s">
        <v>1939</v>
      </c>
      <c r="B991" t="s">
        <v>1940</v>
      </c>
      <c r="C991" t="s">
        <v>11007</v>
      </c>
      <c r="D991" t="s">
        <v>11008</v>
      </c>
      <c r="I991">
        <f t="shared" si="46"/>
        <v>990</v>
      </c>
      <c r="J991">
        <f t="shared" si="47"/>
        <v>990</v>
      </c>
      <c r="K991">
        <f t="shared" si="45"/>
        <v>1</v>
      </c>
      <c r="L991" t="b">
        <f>COUNTIF($N$2:N991, N991)=1</f>
        <v>1</v>
      </c>
      <c r="M991" s="37">
        <f>IF( $Q991, MAX($M$1:M990)+1, 0)</f>
        <v>328</v>
      </c>
      <c r="N991" t="str" cm="1">
        <f t="array" ref="N991">INDEX($A$9:$F$1048576, $J991, $K991 )</f>
        <v>59534</v>
      </c>
      <c r="O991" t="str" cm="1">
        <f t="array" ref="O991">INDEX($B$9:$F$1048576, $J991, $K991 )</f>
        <v>두산퓨얼셀</v>
      </c>
      <c r="P991" t="str" cm="1">
        <f t="array" ref="P991">IF( $L991, TRIM(_xll.IMDP("IR", $G$5&amp;$N991, $G$6)), "" )</f>
        <v>공모/무보증BBB0</v>
      </c>
      <c r="Q991" t="b" cm="1">
        <f t="array" ref="Q991">IF(
    $U$1=1, AND($P991&lt;&gt;"", $P991&lt;&gt;"...", $P991&lt;&gt;"입력오류"),
    IF(
        $U$18=1, AND($P991&lt;&gt;"", $P991&lt;&gt;"...", $P991&lt;&gt;"입력오류", ISNUMBER(FIND(INDEX($T$2:$T$7,$U$1),$P991))),
        IF(
            $U$17="기타", AND($P991&lt;&gt;"", $P991&lt;&gt;"...", $P991&lt;&gt;"입력오류", NOT(ISNUMBER(FIND($T$21:$T$34,$P991)))),
            AND($P991&lt;&gt;"", $P991&lt;&gt;"...", $P991&lt;&gt;"입력오류", $T$19=$P991)
        )
    )
)</f>
        <v>1</v>
      </c>
    </row>
    <row r="992" spans="1:17">
      <c r="A992" t="s">
        <v>1941</v>
      </c>
      <c r="B992" t="s">
        <v>1942</v>
      </c>
      <c r="C992" t="s">
        <v>11009</v>
      </c>
      <c r="D992" t="s">
        <v>11010</v>
      </c>
      <c r="I992">
        <f t="shared" si="46"/>
        <v>991</v>
      </c>
      <c r="J992">
        <f t="shared" si="47"/>
        <v>991</v>
      </c>
      <c r="K992">
        <f t="shared" si="45"/>
        <v>1</v>
      </c>
      <c r="L992" t="b">
        <f>COUNTIF($N$2:N992, N992)=1</f>
        <v>1</v>
      </c>
      <c r="M992" s="37">
        <f>IF( $Q992, MAX($M$1:M991)+1, 0)</f>
        <v>0</v>
      </c>
      <c r="N992" t="str" cm="1">
        <f t="array" ref="N992">INDEX($A$9:$F$1048576, $J992, $K992 )</f>
        <v>59744</v>
      </c>
      <c r="O992" t="str" cm="1">
        <f t="array" ref="O992">INDEX($B$9:$F$1048576, $J992, $K992 )</f>
        <v>퍼스트파이브지제47(유)1-28</v>
      </c>
      <c r="P992" t="str" cm="1">
        <f t="array" ref="P992">IF( $L992, TRIM(_xll.IMDP("IR", $G$5&amp;$N992, $G$6)), "" )</f>
        <v/>
      </c>
      <c r="Q992" t="b" cm="1">
        <f t="array" ref="Q992">IF(
    $U$1=1, AND($P992&lt;&gt;"", $P992&lt;&gt;"...", $P992&lt;&gt;"입력오류"),
    IF(
        $U$18=1, AND($P992&lt;&gt;"", $P992&lt;&gt;"...", $P992&lt;&gt;"입력오류", ISNUMBER(FIND(INDEX($T$2:$T$7,$U$1),$P992))),
        IF(
            $U$17="기타", AND($P992&lt;&gt;"", $P992&lt;&gt;"...", $P992&lt;&gt;"입력오류", NOT(ISNUMBER(FIND($T$21:$T$34,$P992)))),
            AND($P992&lt;&gt;"", $P992&lt;&gt;"...", $P992&lt;&gt;"입력오류", $T$19=$P992)
        )
    )
)</f>
        <v>0</v>
      </c>
    </row>
    <row r="993" spans="1:17">
      <c r="A993" t="s">
        <v>1943</v>
      </c>
      <c r="B993" t="s">
        <v>1944</v>
      </c>
      <c r="C993" t="s">
        <v>11011</v>
      </c>
      <c r="D993" t="s">
        <v>11012</v>
      </c>
      <c r="I993">
        <f t="shared" si="46"/>
        <v>992</v>
      </c>
      <c r="J993">
        <f t="shared" si="47"/>
        <v>992</v>
      </c>
      <c r="K993">
        <f t="shared" si="45"/>
        <v>1</v>
      </c>
      <c r="L993" t="b">
        <f>COUNTIF($N$2:N993, N993)=1</f>
        <v>1</v>
      </c>
      <c r="M993" s="37">
        <f>IF( $Q993, MAX($M$1:M992)+1, 0)</f>
        <v>0</v>
      </c>
      <c r="N993" t="str" cm="1">
        <f t="array" ref="N993">INDEX($A$9:$F$1048576, $J993, $K993 )</f>
        <v>59844</v>
      </c>
      <c r="O993" t="str" cm="1">
        <f t="array" ref="O993">INDEX($B$9:$F$1048576, $J993, $K993 )</f>
        <v>산업기반신보옥산오창고속도로</v>
      </c>
      <c r="P993" t="str" cm="1">
        <f t="array" ref="P993">IF( $L993, TRIM(_xll.IMDP("IR", $G$5&amp;$N993, $G$6)), "" )</f>
        <v/>
      </c>
      <c r="Q993" t="b" cm="1">
        <f t="array" ref="Q993">IF(
    $U$1=1, AND($P993&lt;&gt;"", $P993&lt;&gt;"...", $P993&lt;&gt;"입력오류"),
    IF(
        $U$18=1, AND($P993&lt;&gt;"", $P993&lt;&gt;"...", $P993&lt;&gt;"입력오류", ISNUMBER(FIND(INDEX($T$2:$T$7,$U$1),$P993))),
        IF(
            $U$17="기타", AND($P993&lt;&gt;"", $P993&lt;&gt;"...", $P993&lt;&gt;"입력오류", NOT(ISNUMBER(FIND($T$21:$T$34,$P993)))),
            AND($P993&lt;&gt;"", $P993&lt;&gt;"...", $P993&lt;&gt;"입력오류", $T$19=$P993)
        )
    )
)</f>
        <v>0</v>
      </c>
    </row>
    <row r="994" spans="1:17">
      <c r="A994" t="s">
        <v>1945</v>
      </c>
      <c r="B994" t="s">
        <v>1946</v>
      </c>
      <c r="C994" t="s">
        <v>11013</v>
      </c>
      <c r="D994" t="s">
        <v>11014</v>
      </c>
      <c r="I994">
        <f t="shared" si="46"/>
        <v>993</v>
      </c>
      <c r="J994">
        <f t="shared" si="47"/>
        <v>993</v>
      </c>
      <c r="K994">
        <f t="shared" si="45"/>
        <v>1</v>
      </c>
      <c r="L994" t="b">
        <f>COUNTIF($N$2:N994, N994)=1</f>
        <v>1</v>
      </c>
      <c r="M994" s="37">
        <f>IF( $Q994, MAX($M$1:M993)+1, 0)</f>
        <v>0</v>
      </c>
      <c r="N994" t="str" cm="1">
        <f t="array" ref="N994">INDEX($A$9:$F$1048576, $J994, $K994 )</f>
        <v>59848</v>
      </c>
      <c r="O994" t="str" cm="1">
        <f t="array" ref="O994">INDEX($B$9:$F$1048576, $J994, $K994 )</f>
        <v>주택금융공사MBS2019-21(1-4)</v>
      </c>
      <c r="P994" t="str" cm="1">
        <f t="array" ref="P994">IF( $L994, TRIM(_xll.IMDP("IR", $G$5&amp;$N994, $G$6)), "" )</f>
        <v/>
      </c>
      <c r="Q994" t="b" cm="1">
        <f t="array" ref="Q994">IF(
    $U$1=1, AND($P994&lt;&gt;"", $P994&lt;&gt;"...", $P994&lt;&gt;"입력오류"),
    IF(
        $U$18=1, AND($P994&lt;&gt;"", $P994&lt;&gt;"...", $P994&lt;&gt;"입력오류", ISNUMBER(FIND(INDEX($T$2:$T$7,$U$1),$P994))),
        IF(
            $U$17="기타", AND($P994&lt;&gt;"", $P994&lt;&gt;"...", $P994&lt;&gt;"입력오류", NOT(ISNUMBER(FIND($T$21:$T$34,$P994)))),
            AND($P994&lt;&gt;"", $P994&lt;&gt;"...", $P994&lt;&gt;"입력오류", $T$19=$P994)
        )
    )
)</f>
        <v>0</v>
      </c>
    </row>
    <row r="995" spans="1:17">
      <c r="A995" t="s">
        <v>1947</v>
      </c>
      <c r="B995" t="s">
        <v>1948</v>
      </c>
      <c r="C995" t="s">
        <v>11015</v>
      </c>
      <c r="D995" t="s">
        <v>11016</v>
      </c>
      <c r="I995">
        <f t="shared" si="46"/>
        <v>994</v>
      </c>
      <c r="J995">
        <f t="shared" si="47"/>
        <v>994</v>
      </c>
      <c r="K995">
        <f t="shared" si="45"/>
        <v>1</v>
      </c>
      <c r="L995" t="b">
        <f>COUNTIF($N$2:N995, N995)=1</f>
        <v>1</v>
      </c>
      <c r="M995" s="37">
        <f>IF( $Q995, MAX($M$1:M994)+1, 0)</f>
        <v>0</v>
      </c>
      <c r="N995" t="str" cm="1">
        <f t="array" ref="N995">INDEX($A$9:$F$1048576, $J995, $K995 )</f>
        <v>59849</v>
      </c>
      <c r="O995" t="str" cm="1">
        <f t="array" ref="O995">INDEX($B$9:$F$1048576, $J995, $K995 )</f>
        <v>주택금융공사MBS2019-21(1-5)</v>
      </c>
      <c r="P995" t="str" cm="1">
        <f t="array" ref="P995">IF( $L995, TRIM(_xll.IMDP("IR", $G$5&amp;$N995, $G$6)), "" )</f>
        <v/>
      </c>
      <c r="Q995" t="b" cm="1">
        <f t="array" ref="Q995">IF(
    $U$1=1, AND($P995&lt;&gt;"", $P995&lt;&gt;"...", $P995&lt;&gt;"입력오류"),
    IF(
        $U$18=1, AND($P995&lt;&gt;"", $P995&lt;&gt;"...", $P995&lt;&gt;"입력오류", ISNUMBER(FIND(INDEX($T$2:$T$7,$U$1),$P995))),
        IF(
            $U$17="기타", AND($P995&lt;&gt;"", $P995&lt;&gt;"...", $P995&lt;&gt;"입력오류", NOT(ISNUMBER(FIND($T$21:$T$34,$P995)))),
            AND($P995&lt;&gt;"", $P995&lt;&gt;"...", $P995&lt;&gt;"입력오류", $T$19=$P995)
        )
    )
)</f>
        <v>0</v>
      </c>
    </row>
    <row r="996" spans="1:17">
      <c r="A996" t="s">
        <v>1949</v>
      </c>
      <c r="B996" t="s">
        <v>1950</v>
      </c>
      <c r="C996" t="s">
        <v>11017</v>
      </c>
      <c r="D996" t="s">
        <v>11018</v>
      </c>
      <c r="I996">
        <f t="shared" si="46"/>
        <v>995</v>
      </c>
      <c r="J996">
        <f t="shared" si="47"/>
        <v>995</v>
      </c>
      <c r="K996">
        <f t="shared" si="45"/>
        <v>1</v>
      </c>
      <c r="L996" t="b">
        <f>COUNTIF($N$2:N996, N996)=1</f>
        <v>1</v>
      </c>
      <c r="M996" s="37">
        <f>IF( $Q996, MAX($M$1:M995)+1, 0)</f>
        <v>0</v>
      </c>
      <c r="N996" t="str" cm="1">
        <f t="array" ref="N996">INDEX($A$9:$F$1048576, $J996, $K996 )</f>
        <v>59850</v>
      </c>
      <c r="O996" t="str" cm="1">
        <f t="array" ref="O996">INDEX($B$9:$F$1048576, $J996, $K996 )</f>
        <v>주택금융공사MBS2019-21(1-6)</v>
      </c>
      <c r="P996" t="str" cm="1">
        <f t="array" ref="P996">IF( $L996, TRIM(_xll.IMDP("IR", $G$5&amp;$N996, $G$6)), "" )</f>
        <v/>
      </c>
      <c r="Q996" t="b" cm="1">
        <f t="array" ref="Q996">IF(
    $U$1=1, AND($P996&lt;&gt;"", $P996&lt;&gt;"...", $P996&lt;&gt;"입력오류"),
    IF(
        $U$18=1, AND($P996&lt;&gt;"", $P996&lt;&gt;"...", $P996&lt;&gt;"입력오류", ISNUMBER(FIND(INDEX($T$2:$T$7,$U$1),$P996))),
        IF(
            $U$17="기타", AND($P996&lt;&gt;"", $P996&lt;&gt;"...", $P996&lt;&gt;"입력오류", NOT(ISNUMBER(FIND($T$21:$T$34,$P996)))),
            AND($P996&lt;&gt;"", $P996&lt;&gt;"...", $P996&lt;&gt;"입력오류", $T$19=$P996)
        )
    )
)</f>
        <v>0</v>
      </c>
    </row>
    <row r="997" spans="1:17">
      <c r="A997" t="s">
        <v>1951</v>
      </c>
      <c r="B997" t="s">
        <v>1952</v>
      </c>
      <c r="C997" t="s">
        <v>11019</v>
      </c>
      <c r="D997" t="s">
        <v>11020</v>
      </c>
      <c r="I997">
        <f t="shared" si="46"/>
        <v>996</v>
      </c>
      <c r="J997">
        <f t="shared" si="47"/>
        <v>996</v>
      </c>
      <c r="K997">
        <f t="shared" si="45"/>
        <v>1</v>
      </c>
      <c r="L997" t="b">
        <f>COUNTIF($N$2:N997, N997)=1</f>
        <v>1</v>
      </c>
      <c r="M997" s="37">
        <f>IF( $Q997, MAX($M$1:M996)+1, 0)</f>
        <v>0</v>
      </c>
      <c r="N997" t="str" cm="1">
        <f t="array" ref="N997">INDEX($A$9:$F$1048576, $J997, $K997 )</f>
        <v>59851</v>
      </c>
      <c r="O997" t="str" cm="1">
        <f t="array" ref="O997">INDEX($B$9:$F$1048576, $J997, $K997 )</f>
        <v>주택금융공사MBS2019-21(1-7)</v>
      </c>
      <c r="P997" t="str" cm="1">
        <f t="array" ref="P997">IF( $L997, TRIM(_xll.IMDP("IR", $G$5&amp;$N997, $G$6)), "" )</f>
        <v/>
      </c>
      <c r="Q997" t="b" cm="1">
        <f t="array" ref="Q997">IF(
    $U$1=1, AND($P997&lt;&gt;"", $P997&lt;&gt;"...", $P997&lt;&gt;"입력오류"),
    IF(
        $U$18=1, AND($P997&lt;&gt;"", $P997&lt;&gt;"...", $P997&lt;&gt;"입력오류", ISNUMBER(FIND(INDEX($T$2:$T$7,$U$1),$P997))),
        IF(
            $U$17="기타", AND($P997&lt;&gt;"", $P997&lt;&gt;"...", $P997&lt;&gt;"입력오류", NOT(ISNUMBER(FIND($T$21:$T$34,$P997)))),
            AND($P997&lt;&gt;"", $P997&lt;&gt;"...", $P997&lt;&gt;"입력오류", $T$19=$P997)
        )
    )
)</f>
        <v>0</v>
      </c>
    </row>
    <row r="998" spans="1:17">
      <c r="A998" t="s">
        <v>710</v>
      </c>
      <c r="B998" t="s">
        <v>636</v>
      </c>
      <c r="C998" t="s">
        <v>11021</v>
      </c>
      <c r="D998" t="s">
        <v>11022</v>
      </c>
      <c r="I998">
        <f t="shared" si="46"/>
        <v>997</v>
      </c>
      <c r="J998">
        <f t="shared" si="47"/>
        <v>997</v>
      </c>
      <c r="K998">
        <f t="shared" si="45"/>
        <v>1</v>
      </c>
      <c r="L998" t="b">
        <f>COUNTIF($N$2:N998, N998)=1</f>
        <v>1</v>
      </c>
      <c r="M998" s="37">
        <f>IF( $Q998, MAX($M$1:M997)+1, 0)</f>
        <v>0</v>
      </c>
      <c r="N998" t="str" cm="1">
        <f t="array" ref="N998">INDEX($A$9:$F$1048576, $J998, $K998 )</f>
        <v>59852</v>
      </c>
      <c r="O998" t="str" cm="1">
        <f t="array" ref="O998">INDEX($B$9:$F$1048576, $J998, $K998 )</f>
        <v>주택금융공사MBS2019-21(1-8)</v>
      </c>
      <c r="P998" t="str" cm="1">
        <f t="array" ref="P998">IF( $L998, TRIM(_xll.IMDP("IR", $G$5&amp;$N998, $G$6)), "" )</f>
        <v/>
      </c>
      <c r="Q998" t="b" cm="1">
        <f t="array" ref="Q998">IF(
    $U$1=1, AND($P998&lt;&gt;"", $P998&lt;&gt;"...", $P998&lt;&gt;"입력오류"),
    IF(
        $U$18=1, AND($P998&lt;&gt;"", $P998&lt;&gt;"...", $P998&lt;&gt;"입력오류", ISNUMBER(FIND(INDEX($T$2:$T$7,$U$1),$P998))),
        IF(
            $U$17="기타", AND($P998&lt;&gt;"", $P998&lt;&gt;"...", $P998&lt;&gt;"입력오류", NOT(ISNUMBER(FIND($T$21:$T$34,$P998)))),
            AND($P998&lt;&gt;"", $P998&lt;&gt;"...", $P998&lt;&gt;"입력오류", $T$19=$P998)
        )
    )
)</f>
        <v>0</v>
      </c>
    </row>
    <row r="999" spans="1:17">
      <c r="A999" t="s">
        <v>1953</v>
      </c>
      <c r="B999" t="s">
        <v>1954</v>
      </c>
      <c r="C999" t="s">
        <v>11023</v>
      </c>
      <c r="D999" t="s">
        <v>11024</v>
      </c>
      <c r="I999">
        <f t="shared" si="46"/>
        <v>998</v>
      </c>
      <c r="J999">
        <f t="shared" si="47"/>
        <v>998</v>
      </c>
      <c r="K999">
        <f t="shared" si="45"/>
        <v>1</v>
      </c>
      <c r="L999" t="b">
        <f>COUNTIF($N$2:N999, N999)=1</f>
        <v>1</v>
      </c>
      <c r="M999" s="37">
        <f>IF( $Q999, MAX($M$1:M998)+1, 0)</f>
        <v>0</v>
      </c>
      <c r="N999" t="str" cm="1">
        <f t="array" ref="N999">INDEX($A$9:$F$1048576, $J999, $K999 )</f>
        <v>59913</v>
      </c>
      <c r="O999" t="str" cm="1">
        <f t="array" ref="O999">INDEX($B$9:$F$1048576, $J999, $K999 )</f>
        <v>주택금융공사MBS2019-22(1-1)</v>
      </c>
      <c r="P999" t="str" cm="1">
        <f t="array" ref="P999">IF( $L999, TRIM(_xll.IMDP("IR", $G$5&amp;$N999, $G$6)), "" )</f>
        <v/>
      </c>
      <c r="Q999" t="b" cm="1">
        <f t="array" ref="Q999">IF(
    $U$1=1, AND($P999&lt;&gt;"", $P999&lt;&gt;"...", $P999&lt;&gt;"입력오류"),
    IF(
        $U$18=1, AND($P999&lt;&gt;"", $P999&lt;&gt;"...", $P999&lt;&gt;"입력오류", ISNUMBER(FIND(INDEX($T$2:$T$7,$U$1),$P999))),
        IF(
            $U$17="기타", AND($P999&lt;&gt;"", $P999&lt;&gt;"...", $P999&lt;&gt;"입력오류", NOT(ISNUMBER(FIND($T$21:$T$34,$P999)))),
            AND($P999&lt;&gt;"", $P999&lt;&gt;"...", $P999&lt;&gt;"입력오류", $T$19=$P999)
        )
    )
)</f>
        <v>0</v>
      </c>
    </row>
    <row r="1000" spans="1:17">
      <c r="A1000" t="s">
        <v>1955</v>
      </c>
      <c r="B1000" t="s">
        <v>1956</v>
      </c>
      <c r="C1000" t="s">
        <v>11025</v>
      </c>
      <c r="D1000" t="s">
        <v>11026</v>
      </c>
      <c r="I1000">
        <f t="shared" si="46"/>
        <v>999</v>
      </c>
      <c r="J1000">
        <f t="shared" si="47"/>
        <v>999</v>
      </c>
      <c r="K1000">
        <f t="shared" si="45"/>
        <v>1</v>
      </c>
      <c r="L1000" t="b">
        <f>COUNTIF($N$2:N1000, N1000)=1</f>
        <v>1</v>
      </c>
      <c r="M1000" s="37">
        <f>IF( $Q1000, MAX($M$1:M999)+1, 0)</f>
        <v>0</v>
      </c>
      <c r="N1000" t="str" cm="1">
        <f t="array" ref="N1000">INDEX($A$9:$F$1048576, $J1000, $K1000 )</f>
        <v>59924</v>
      </c>
      <c r="O1000" t="str" cm="1">
        <f t="array" ref="O1000">INDEX($B$9:$F$1048576, $J1000, $K1000 )</f>
        <v>티월드제42차(유)1-10</v>
      </c>
      <c r="P1000" t="str" cm="1">
        <f t="array" ref="P1000">IF( $L1000, TRIM(_xll.IMDP("IR", $G$5&amp;$N1000, $G$6)), "" )</f>
        <v/>
      </c>
      <c r="Q1000" t="b" cm="1">
        <f t="array" ref="Q1000">IF(
    $U$1=1, AND($P1000&lt;&gt;"", $P1000&lt;&gt;"...", $P1000&lt;&gt;"입력오류"),
    IF(
        $U$18=1, AND($P1000&lt;&gt;"", $P1000&lt;&gt;"...", $P1000&lt;&gt;"입력오류", ISNUMBER(FIND(INDEX($T$2:$T$7,$U$1),$P1000))),
        IF(
            $U$17="기타", AND($P1000&lt;&gt;"", $P1000&lt;&gt;"...", $P1000&lt;&gt;"입력오류", NOT(ISNUMBER(FIND($T$21:$T$34,$P1000)))),
            AND($P1000&lt;&gt;"", $P1000&lt;&gt;"...", $P1000&lt;&gt;"입력오류", $T$19=$P1000)
        )
    )
)</f>
        <v>0</v>
      </c>
    </row>
    <row r="1001" spans="1:17">
      <c r="A1001" t="s">
        <v>5710</v>
      </c>
      <c r="B1001" t="s">
        <v>5711</v>
      </c>
      <c r="C1001" t="s">
        <v>11027</v>
      </c>
      <c r="D1001" t="s">
        <v>11028</v>
      </c>
      <c r="I1001">
        <f t="shared" si="46"/>
        <v>1000</v>
      </c>
      <c r="J1001">
        <f t="shared" si="47"/>
        <v>1000</v>
      </c>
      <c r="K1001">
        <f t="shared" si="45"/>
        <v>1</v>
      </c>
      <c r="L1001" t="b">
        <f>COUNTIF($N$2:N1001, N1001)=1</f>
        <v>1</v>
      </c>
      <c r="M1001" s="37">
        <f>IF( $Q1001, MAX($M$1:M1000)+1, 0)</f>
        <v>0</v>
      </c>
      <c r="N1001" t="str" cm="1">
        <f t="array" ref="N1001">INDEX($A$9:$F$1048576, $J1001, $K1001 )</f>
        <v>59925</v>
      </c>
      <c r="O1001" t="str" cm="1">
        <f t="array" ref="O1001">INDEX($B$9:$F$1048576, $J1001, $K1001 )</f>
        <v>원진제이차</v>
      </c>
      <c r="P1001" t="str" cm="1">
        <f t="array" ref="P1001">IF( $L1001, TRIM(_xll.IMDP("IR", $G$5&amp;$N1001, $G$6)), "" )</f>
        <v/>
      </c>
      <c r="Q1001" t="b" cm="1">
        <f t="array" ref="Q1001">IF(
    $U$1=1, AND($P1001&lt;&gt;"", $P1001&lt;&gt;"...", $P1001&lt;&gt;"입력오류"),
    IF(
        $U$18=1, AND($P1001&lt;&gt;"", $P1001&lt;&gt;"...", $P1001&lt;&gt;"입력오류", ISNUMBER(FIND(INDEX($T$2:$T$7,$U$1),$P1001))),
        IF(
            $U$17="기타", AND($P1001&lt;&gt;"", $P1001&lt;&gt;"...", $P1001&lt;&gt;"입력오류", NOT(ISNUMBER(FIND($T$21:$T$34,$P1001)))),
            AND($P1001&lt;&gt;"", $P1001&lt;&gt;"...", $P1001&lt;&gt;"입력오류", $T$19=$P1001)
        )
    )
)</f>
        <v>0</v>
      </c>
    </row>
    <row r="1002" spans="1:17">
      <c r="A1002" t="s">
        <v>5712</v>
      </c>
      <c r="B1002" t="s">
        <v>5713</v>
      </c>
      <c r="C1002" t="s">
        <v>11029</v>
      </c>
      <c r="D1002" t="s">
        <v>11030</v>
      </c>
      <c r="I1002">
        <f t="shared" si="46"/>
        <v>1001</v>
      </c>
      <c r="J1002">
        <f t="shared" si="47"/>
        <v>1001</v>
      </c>
      <c r="K1002">
        <f t="shared" si="45"/>
        <v>1</v>
      </c>
      <c r="L1002" t="b">
        <f>COUNTIF($N$2:N1002, N1002)=1</f>
        <v>1</v>
      </c>
      <c r="M1002" s="37">
        <f>IF( $Q1002, MAX($M$1:M1001)+1, 0)</f>
        <v>0</v>
      </c>
      <c r="N1002" t="str" cm="1">
        <f t="array" ref="N1002">INDEX($A$9:$F$1048576, $J1002, $K1002 )</f>
        <v>59939</v>
      </c>
      <c r="O1002" t="str" cm="1">
        <f t="array" ref="O1002">INDEX($B$9:$F$1048576, $J1002, $K1002 )</f>
        <v>주택금융공사MBS2019-23(1-4)</v>
      </c>
      <c r="P1002" t="str" cm="1">
        <f t="array" ref="P1002">IF( $L1002, TRIM(_xll.IMDP("IR", $G$5&amp;$N1002, $G$6)), "" )</f>
        <v/>
      </c>
      <c r="Q1002" t="b" cm="1">
        <f t="array" ref="Q1002">IF(
    $U$1=1, AND($P1002&lt;&gt;"", $P1002&lt;&gt;"...", $P1002&lt;&gt;"입력오류"),
    IF(
        $U$18=1, AND($P1002&lt;&gt;"", $P1002&lt;&gt;"...", $P1002&lt;&gt;"입력오류", ISNUMBER(FIND(INDEX($T$2:$T$7,$U$1),$P1002))),
        IF(
            $U$17="기타", AND($P1002&lt;&gt;"", $P1002&lt;&gt;"...", $P1002&lt;&gt;"입력오류", NOT(ISNUMBER(FIND($T$21:$T$34,$P1002)))),
            AND($P1002&lt;&gt;"", $P1002&lt;&gt;"...", $P1002&lt;&gt;"입력오류", $T$19=$P1002)
        )
    )
)</f>
        <v>0</v>
      </c>
    </row>
    <row r="1003" spans="1:17">
      <c r="A1003" t="s">
        <v>5714</v>
      </c>
      <c r="B1003" t="s">
        <v>5715</v>
      </c>
      <c r="C1003" t="s">
        <v>11031</v>
      </c>
      <c r="D1003" t="s">
        <v>11032</v>
      </c>
      <c r="I1003">
        <f t="shared" si="46"/>
        <v>1002</v>
      </c>
      <c r="J1003">
        <f t="shared" si="47"/>
        <v>1002</v>
      </c>
      <c r="K1003">
        <f t="shared" si="45"/>
        <v>1</v>
      </c>
      <c r="L1003" t="b">
        <f>COUNTIF($N$2:N1003, N1003)=1</f>
        <v>1</v>
      </c>
      <c r="M1003" s="37">
        <f>IF( $Q1003, MAX($M$1:M1002)+1, 0)</f>
        <v>0</v>
      </c>
      <c r="N1003" t="str" cm="1">
        <f t="array" ref="N1003">INDEX($A$9:$F$1048576, $J1003, $K1003 )</f>
        <v>59940</v>
      </c>
      <c r="O1003" t="str" cm="1">
        <f t="array" ref="O1003">INDEX($B$9:$F$1048576, $J1003, $K1003 )</f>
        <v>주택금융공사MBS2019-23(1-5)</v>
      </c>
      <c r="P1003" t="str" cm="1">
        <f t="array" ref="P1003">IF( $L1003, TRIM(_xll.IMDP("IR", $G$5&amp;$N1003, $G$6)), "" )</f>
        <v/>
      </c>
      <c r="Q1003" t="b" cm="1">
        <f t="array" ref="Q1003">IF(
    $U$1=1, AND($P1003&lt;&gt;"", $P1003&lt;&gt;"...", $P1003&lt;&gt;"입력오류"),
    IF(
        $U$18=1, AND($P1003&lt;&gt;"", $P1003&lt;&gt;"...", $P1003&lt;&gt;"입력오류", ISNUMBER(FIND(INDEX($T$2:$T$7,$U$1),$P1003))),
        IF(
            $U$17="기타", AND($P1003&lt;&gt;"", $P1003&lt;&gt;"...", $P1003&lt;&gt;"입력오류", NOT(ISNUMBER(FIND($T$21:$T$34,$P1003)))),
            AND($P1003&lt;&gt;"", $P1003&lt;&gt;"...", $P1003&lt;&gt;"입력오류", $T$19=$P1003)
        )
    )
)</f>
        <v>0</v>
      </c>
    </row>
    <row r="1004" spans="1:17">
      <c r="A1004" t="s">
        <v>5716</v>
      </c>
      <c r="B1004" t="s">
        <v>5717</v>
      </c>
      <c r="C1004" t="s">
        <v>11033</v>
      </c>
      <c r="D1004" t="s">
        <v>11034</v>
      </c>
      <c r="I1004">
        <f t="shared" si="46"/>
        <v>1003</v>
      </c>
      <c r="J1004">
        <f t="shared" si="47"/>
        <v>1003</v>
      </c>
      <c r="K1004">
        <f t="shared" si="45"/>
        <v>1</v>
      </c>
      <c r="L1004" t="b">
        <f>COUNTIF($N$2:N1004, N1004)=1</f>
        <v>1</v>
      </c>
      <c r="M1004" s="37">
        <f>IF( $Q1004, MAX($M$1:M1003)+1, 0)</f>
        <v>0</v>
      </c>
      <c r="N1004" t="str" cm="1">
        <f t="array" ref="N1004">INDEX($A$9:$F$1048576, $J1004, $K1004 )</f>
        <v>59941</v>
      </c>
      <c r="O1004" t="str" cm="1">
        <f t="array" ref="O1004">INDEX($B$9:$F$1048576, $J1004, $K1004 )</f>
        <v>주택금융공사MBS2019-23(1-6)</v>
      </c>
      <c r="P1004" t="str" cm="1">
        <f t="array" ref="P1004">IF( $L1004, TRIM(_xll.IMDP("IR", $G$5&amp;$N1004, $G$6)), "" )</f>
        <v/>
      </c>
      <c r="Q1004" t="b" cm="1">
        <f t="array" ref="Q1004">IF(
    $U$1=1, AND($P1004&lt;&gt;"", $P1004&lt;&gt;"...", $P1004&lt;&gt;"입력오류"),
    IF(
        $U$18=1, AND($P1004&lt;&gt;"", $P1004&lt;&gt;"...", $P1004&lt;&gt;"입력오류", ISNUMBER(FIND(INDEX($T$2:$T$7,$U$1),$P1004))),
        IF(
            $U$17="기타", AND($P1004&lt;&gt;"", $P1004&lt;&gt;"...", $P1004&lt;&gt;"입력오류", NOT(ISNUMBER(FIND($T$21:$T$34,$P1004)))),
            AND($P1004&lt;&gt;"", $P1004&lt;&gt;"...", $P1004&lt;&gt;"입력오류", $T$19=$P1004)
        )
    )
)</f>
        <v>0</v>
      </c>
    </row>
    <row r="1005" spans="1:17">
      <c r="A1005" t="s">
        <v>5718</v>
      </c>
      <c r="B1005" t="s">
        <v>5719</v>
      </c>
      <c r="C1005" t="s">
        <v>11035</v>
      </c>
      <c r="D1005" t="s">
        <v>11036</v>
      </c>
      <c r="I1005">
        <f t="shared" si="46"/>
        <v>1004</v>
      </c>
      <c r="J1005">
        <f t="shared" si="47"/>
        <v>1004</v>
      </c>
      <c r="K1005">
        <f t="shared" si="45"/>
        <v>1</v>
      </c>
      <c r="L1005" t="b">
        <f>COUNTIF($N$2:N1005, N1005)=1</f>
        <v>1</v>
      </c>
      <c r="M1005" s="37">
        <f>IF( $Q1005, MAX($M$1:M1004)+1, 0)</f>
        <v>0</v>
      </c>
      <c r="N1005" t="str" cm="1">
        <f t="array" ref="N1005">INDEX($A$9:$F$1048576, $J1005, $K1005 )</f>
        <v>59942</v>
      </c>
      <c r="O1005" t="str" cm="1">
        <f t="array" ref="O1005">INDEX($B$9:$F$1048576, $J1005, $K1005 )</f>
        <v>주택금융공사MBS2019-23(1-7)</v>
      </c>
      <c r="P1005" t="str" cm="1">
        <f t="array" ref="P1005">IF( $L1005, TRIM(_xll.IMDP("IR", $G$5&amp;$N1005, $G$6)), "" )</f>
        <v/>
      </c>
      <c r="Q1005" t="b" cm="1">
        <f t="array" ref="Q1005">IF(
    $U$1=1, AND($P1005&lt;&gt;"", $P1005&lt;&gt;"...", $P1005&lt;&gt;"입력오류"),
    IF(
        $U$18=1, AND($P1005&lt;&gt;"", $P1005&lt;&gt;"...", $P1005&lt;&gt;"입력오류", ISNUMBER(FIND(INDEX($T$2:$T$7,$U$1),$P1005))),
        IF(
            $U$17="기타", AND($P1005&lt;&gt;"", $P1005&lt;&gt;"...", $P1005&lt;&gt;"입력오류", NOT(ISNUMBER(FIND($T$21:$T$34,$P1005)))),
            AND($P1005&lt;&gt;"", $P1005&lt;&gt;"...", $P1005&lt;&gt;"입력오류", $T$19=$P1005)
        )
    )
)</f>
        <v>0</v>
      </c>
    </row>
    <row r="1006" spans="1:17">
      <c r="A1006" t="s">
        <v>5720</v>
      </c>
      <c r="B1006" t="s">
        <v>5721</v>
      </c>
      <c r="C1006" t="s">
        <v>11037</v>
      </c>
      <c r="D1006" t="s">
        <v>11038</v>
      </c>
      <c r="I1006">
        <f t="shared" si="46"/>
        <v>1005</v>
      </c>
      <c r="J1006">
        <f t="shared" si="47"/>
        <v>1005</v>
      </c>
      <c r="K1006">
        <f t="shared" si="45"/>
        <v>1</v>
      </c>
      <c r="L1006" t="b">
        <f>COUNTIF($N$2:N1006, N1006)=1</f>
        <v>1</v>
      </c>
      <c r="M1006" s="37">
        <f>IF( $Q1006, MAX($M$1:M1005)+1, 0)</f>
        <v>0</v>
      </c>
      <c r="N1006" t="str" cm="1">
        <f t="array" ref="N1006">INDEX($A$9:$F$1048576, $J1006, $K1006 )</f>
        <v>59943</v>
      </c>
      <c r="O1006" t="str" cm="1">
        <f t="array" ref="O1006">INDEX($B$9:$F$1048576, $J1006, $K1006 )</f>
        <v>주택금융공사MBS2019-23(1-8)</v>
      </c>
      <c r="P1006" t="str" cm="1">
        <f t="array" ref="P1006">IF( $L1006, TRIM(_xll.IMDP("IR", $G$5&amp;$N1006, $G$6)), "" )</f>
        <v/>
      </c>
      <c r="Q1006" t="b" cm="1">
        <f t="array" ref="Q1006">IF(
    $U$1=1, AND($P1006&lt;&gt;"", $P1006&lt;&gt;"...", $P1006&lt;&gt;"입력오류"),
    IF(
        $U$18=1, AND($P1006&lt;&gt;"", $P1006&lt;&gt;"...", $P1006&lt;&gt;"입력오류", ISNUMBER(FIND(INDEX($T$2:$T$7,$U$1),$P1006))),
        IF(
            $U$17="기타", AND($P1006&lt;&gt;"", $P1006&lt;&gt;"...", $P1006&lt;&gt;"입력오류", NOT(ISNUMBER(FIND($T$21:$T$34,$P1006)))),
            AND($P1006&lt;&gt;"", $P1006&lt;&gt;"...", $P1006&lt;&gt;"입력오류", $T$19=$P1006)
        )
    )
)</f>
        <v>0</v>
      </c>
    </row>
    <row r="1007" spans="1:17">
      <c r="A1007" t="s">
        <v>1957</v>
      </c>
      <c r="B1007" t="s">
        <v>1958</v>
      </c>
      <c r="C1007" t="s">
        <v>11039</v>
      </c>
      <c r="D1007" t="s">
        <v>11040</v>
      </c>
      <c r="I1007">
        <f t="shared" si="46"/>
        <v>1006</v>
      </c>
      <c r="J1007">
        <f t="shared" si="47"/>
        <v>1006</v>
      </c>
      <c r="K1007">
        <f t="shared" si="45"/>
        <v>1</v>
      </c>
      <c r="L1007" t="b">
        <f>COUNTIF($N$2:N1007, N1007)=1</f>
        <v>1</v>
      </c>
      <c r="M1007" s="37">
        <f>IF( $Q1007, MAX($M$1:M1006)+1, 0)</f>
        <v>0</v>
      </c>
      <c r="N1007" t="str" cm="1">
        <f t="array" ref="N1007">INDEX($A$9:$F$1048576, $J1007, $K1007 )</f>
        <v>60020</v>
      </c>
      <c r="O1007" t="str" cm="1">
        <f t="array" ref="O1007">INDEX($B$9:$F$1048576, $J1007, $K1007 )</f>
        <v>주택금융공사MBS2019-24(1-2)</v>
      </c>
      <c r="P1007" t="str" cm="1">
        <f t="array" ref="P1007">IF( $L1007, TRIM(_xll.IMDP("IR", $G$5&amp;$N1007, $G$6)), "" )</f>
        <v/>
      </c>
      <c r="Q1007" t="b" cm="1">
        <f t="array" ref="Q1007">IF(
    $U$1=1, AND($P1007&lt;&gt;"", $P1007&lt;&gt;"...", $P1007&lt;&gt;"입력오류"),
    IF(
        $U$18=1, AND($P1007&lt;&gt;"", $P1007&lt;&gt;"...", $P1007&lt;&gt;"입력오류", ISNUMBER(FIND(INDEX($T$2:$T$7,$U$1),$P1007))),
        IF(
            $U$17="기타", AND($P1007&lt;&gt;"", $P1007&lt;&gt;"...", $P1007&lt;&gt;"입력오류", NOT(ISNUMBER(FIND($T$21:$T$34,$P1007)))),
            AND($P1007&lt;&gt;"", $P1007&lt;&gt;"...", $P1007&lt;&gt;"입력오류", $T$19=$P1007)
        )
    )
)</f>
        <v>0</v>
      </c>
    </row>
    <row r="1008" spans="1:17">
      <c r="A1008" t="s">
        <v>1959</v>
      </c>
      <c r="B1008" t="s">
        <v>1960</v>
      </c>
      <c r="C1008" t="s">
        <v>11041</v>
      </c>
      <c r="D1008" t="s">
        <v>11042</v>
      </c>
      <c r="I1008">
        <f t="shared" si="46"/>
        <v>1007</v>
      </c>
      <c r="J1008">
        <f t="shared" si="47"/>
        <v>1007</v>
      </c>
      <c r="K1008">
        <f t="shared" si="45"/>
        <v>1</v>
      </c>
      <c r="L1008" t="b">
        <f>COUNTIF($N$2:N1008, N1008)=1</f>
        <v>1</v>
      </c>
      <c r="M1008" s="37">
        <f>IF( $Q1008, MAX($M$1:M1007)+1, 0)</f>
        <v>0</v>
      </c>
      <c r="N1008" t="str" cm="1">
        <f t="array" ref="N1008">INDEX($A$9:$F$1048576, $J1008, $K1008 )</f>
        <v>60021</v>
      </c>
      <c r="O1008" t="str" cm="1">
        <f t="array" ref="O1008">INDEX($B$9:$F$1048576, $J1008, $K1008 )</f>
        <v>주택금융공사MBS2019-24(1-3)</v>
      </c>
      <c r="P1008" t="str" cm="1">
        <f t="array" ref="P1008">IF( $L1008, TRIM(_xll.IMDP("IR", $G$5&amp;$N1008, $G$6)), "" )</f>
        <v/>
      </c>
      <c r="Q1008" t="b" cm="1">
        <f t="array" ref="Q1008">IF(
    $U$1=1, AND($P1008&lt;&gt;"", $P1008&lt;&gt;"...", $P1008&lt;&gt;"입력오류"),
    IF(
        $U$18=1, AND($P1008&lt;&gt;"", $P1008&lt;&gt;"...", $P1008&lt;&gt;"입력오류", ISNUMBER(FIND(INDEX($T$2:$T$7,$U$1),$P1008))),
        IF(
            $U$17="기타", AND($P1008&lt;&gt;"", $P1008&lt;&gt;"...", $P1008&lt;&gt;"입력오류", NOT(ISNUMBER(FIND($T$21:$T$34,$P1008)))),
            AND($P1008&lt;&gt;"", $P1008&lt;&gt;"...", $P1008&lt;&gt;"입력오류", $T$19=$P1008)
        )
    )
)</f>
        <v>0</v>
      </c>
    </row>
    <row r="1009" spans="1:17">
      <c r="A1009" t="s">
        <v>5722</v>
      </c>
      <c r="B1009" t="s">
        <v>5723</v>
      </c>
      <c r="C1009" t="s">
        <v>11043</v>
      </c>
      <c r="D1009" t="s">
        <v>11044</v>
      </c>
      <c r="I1009">
        <f t="shared" si="46"/>
        <v>1008</v>
      </c>
      <c r="J1009">
        <f t="shared" si="47"/>
        <v>1008</v>
      </c>
      <c r="K1009">
        <f t="shared" si="45"/>
        <v>1</v>
      </c>
      <c r="L1009" t="b">
        <f>COUNTIF($N$2:N1009, N1009)=1</f>
        <v>1</v>
      </c>
      <c r="M1009" s="37">
        <f>IF( $Q1009, MAX($M$1:M1008)+1, 0)</f>
        <v>0</v>
      </c>
      <c r="N1009" t="str" cm="1">
        <f t="array" ref="N1009">INDEX($A$9:$F$1048576, $J1009, $K1009 )</f>
        <v>60022</v>
      </c>
      <c r="O1009" t="str" cm="1">
        <f t="array" ref="O1009">INDEX($B$9:$F$1048576, $J1009, $K1009 )</f>
        <v>주택금융공사MBS2019-24(1-4)</v>
      </c>
      <c r="P1009" t="str" cm="1">
        <f t="array" ref="P1009">IF( $L1009, TRIM(_xll.IMDP("IR", $G$5&amp;$N1009, $G$6)), "" )</f>
        <v/>
      </c>
      <c r="Q1009" t="b" cm="1">
        <f t="array" ref="Q1009">IF(
    $U$1=1, AND($P1009&lt;&gt;"", $P1009&lt;&gt;"...", $P1009&lt;&gt;"입력오류"),
    IF(
        $U$18=1, AND($P1009&lt;&gt;"", $P1009&lt;&gt;"...", $P1009&lt;&gt;"입력오류", ISNUMBER(FIND(INDEX($T$2:$T$7,$U$1),$P1009))),
        IF(
            $U$17="기타", AND($P1009&lt;&gt;"", $P1009&lt;&gt;"...", $P1009&lt;&gt;"입력오류", NOT(ISNUMBER(FIND($T$21:$T$34,$P1009)))),
            AND($P1009&lt;&gt;"", $P1009&lt;&gt;"...", $P1009&lt;&gt;"입력오류", $T$19=$P1009)
        )
    )
)</f>
        <v>0</v>
      </c>
    </row>
    <row r="1010" spans="1:17">
      <c r="A1010" t="s">
        <v>5724</v>
      </c>
      <c r="B1010" t="s">
        <v>5725</v>
      </c>
      <c r="C1010" t="s">
        <v>11045</v>
      </c>
      <c r="D1010" t="s">
        <v>11046</v>
      </c>
      <c r="I1010">
        <f t="shared" si="46"/>
        <v>1009</v>
      </c>
      <c r="J1010">
        <f t="shared" si="47"/>
        <v>1009</v>
      </c>
      <c r="K1010">
        <f t="shared" si="45"/>
        <v>1</v>
      </c>
      <c r="L1010" t="b">
        <f>COUNTIF($N$2:N1010, N1010)=1</f>
        <v>1</v>
      </c>
      <c r="M1010" s="37">
        <f>IF( $Q1010, MAX($M$1:M1009)+1, 0)</f>
        <v>0</v>
      </c>
      <c r="N1010" t="str" cm="1">
        <f t="array" ref="N1010">INDEX($A$9:$F$1048576, $J1010, $K1010 )</f>
        <v>60083</v>
      </c>
      <c r="O1010" t="str" cm="1">
        <f t="array" ref="O1010">INDEX($B$9:$F$1048576, $J1010, $K1010 )</f>
        <v>유플러스파이브지제48차(유)1-19</v>
      </c>
      <c r="P1010" t="str" cm="1">
        <f t="array" ref="P1010">IF( $L1010, TRIM(_xll.IMDP("IR", $G$5&amp;$N1010, $G$6)), "" )</f>
        <v/>
      </c>
      <c r="Q1010" t="b" cm="1">
        <f t="array" ref="Q1010">IF(
    $U$1=1, AND($P1010&lt;&gt;"", $P1010&lt;&gt;"...", $P1010&lt;&gt;"입력오류"),
    IF(
        $U$18=1, AND($P1010&lt;&gt;"", $P1010&lt;&gt;"...", $P1010&lt;&gt;"입력오류", ISNUMBER(FIND(INDEX($T$2:$T$7,$U$1),$P1010))),
        IF(
            $U$17="기타", AND($P1010&lt;&gt;"", $P1010&lt;&gt;"...", $P1010&lt;&gt;"입력오류", NOT(ISNUMBER(FIND($T$21:$T$34,$P1010)))),
            AND($P1010&lt;&gt;"", $P1010&lt;&gt;"...", $P1010&lt;&gt;"입력오류", $T$19=$P1010)
        )
    )
)</f>
        <v>0</v>
      </c>
    </row>
    <row r="1011" spans="1:17">
      <c r="A1011" t="s">
        <v>5726</v>
      </c>
      <c r="B1011" t="s">
        <v>5727</v>
      </c>
      <c r="C1011" t="s">
        <v>11047</v>
      </c>
      <c r="D1011" t="s">
        <v>11048</v>
      </c>
      <c r="I1011">
        <f t="shared" si="46"/>
        <v>1010</v>
      </c>
      <c r="J1011">
        <f t="shared" si="47"/>
        <v>1010</v>
      </c>
      <c r="K1011">
        <f t="shared" si="45"/>
        <v>1</v>
      </c>
      <c r="L1011" t="b">
        <f>COUNTIF($N$2:N1011, N1011)=1</f>
        <v>1</v>
      </c>
      <c r="M1011" s="37">
        <f>IF( $Q1011, MAX($M$1:M1010)+1, 0)</f>
        <v>0</v>
      </c>
      <c r="N1011" t="str" cm="1">
        <f t="array" ref="N1011">INDEX($A$9:$F$1048576, $J1011, $K1011 )</f>
        <v>60137</v>
      </c>
      <c r="O1011" t="str" cm="1">
        <f t="array" ref="O1011">INDEX($B$9:$F$1048576, $J1011, $K1011 )</f>
        <v>티월드제45차(유)1-9</v>
      </c>
      <c r="P1011" t="str" cm="1">
        <f t="array" ref="P1011">IF( $L1011, TRIM(_xll.IMDP("IR", $G$5&amp;$N1011, $G$6)), "" )</f>
        <v/>
      </c>
      <c r="Q1011" t="b" cm="1">
        <f t="array" ref="Q1011">IF(
    $U$1=1, AND($P1011&lt;&gt;"", $P1011&lt;&gt;"...", $P1011&lt;&gt;"입력오류"),
    IF(
        $U$18=1, AND($P1011&lt;&gt;"", $P1011&lt;&gt;"...", $P1011&lt;&gt;"입력오류", ISNUMBER(FIND(INDEX($T$2:$T$7,$U$1),$P1011))),
        IF(
            $U$17="기타", AND($P1011&lt;&gt;"", $P1011&lt;&gt;"...", $P1011&lt;&gt;"입력오류", NOT(ISNUMBER(FIND($T$21:$T$34,$P1011)))),
            AND($P1011&lt;&gt;"", $P1011&lt;&gt;"...", $P1011&lt;&gt;"입력오류", $T$19=$P1011)
        )
    )
)</f>
        <v>0</v>
      </c>
    </row>
    <row r="1012" spans="1:17">
      <c r="A1012" t="s">
        <v>5728</v>
      </c>
      <c r="B1012" t="s">
        <v>5729</v>
      </c>
      <c r="C1012" t="s">
        <v>11049</v>
      </c>
      <c r="D1012" t="s">
        <v>11050</v>
      </c>
      <c r="I1012">
        <f t="shared" si="46"/>
        <v>1011</v>
      </c>
      <c r="J1012">
        <f t="shared" si="47"/>
        <v>1011</v>
      </c>
      <c r="K1012">
        <f t="shared" si="45"/>
        <v>1</v>
      </c>
      <c r="L1012" t="b">
        <f>COUNTIF($N$2:N1012, N1012)=1</f>
        <v>1</v>
      </c>
      <c r="M1012" s="37">
        <f>IF( $Q1012, MAX($M$1:M1011)+1, 0)</f>
        <v>0</v>
      </c>
      <c r="N1012" t="str" cm="1">
        <f t="array" ref="N1012">INDEX($A$9:$F$1048576, $J1012, $K1012 )</f>
        <v>60138</v>
      </c>
      <c r="O1012" t="str" cm="1">
        <f t="array" ref="O1012">INDEX($B$9:$F$1048576, $J1012, $K1012 )</f>
        <v>티월드제45차(유)1-10</v>
      </c>
      <c r="P1012" t="str" cm="1">
        <f t="array" ref="P1012">IF( $L1012, TRIM(_xll.IMDP("IR", $G$5&amp;$N1012, $G$6)), "" )</f>
        <v/>
      </c>
      <c r="Q1012" t="b" cm="1">
        <f t="array" ref="Q1012">IF(
    $U$1=1, AND($P1012&lt;&gt;"", $P1012&lt;&gt;"...", $P1012&lt;&gt;"입력오류"),
    IF(
        $U$18=1, AND($P1012&lt;&gt;"", $P1012&lt;&gt;"...", $P1012&lt;&gt;"입력오류", ISNUMBER(FIND(INDEX($T$2:$T$7,$U$1),$P1012))),
        IF(
            $U$17="기타", AND($P1012&lt;&gt;"", $P1012&lt;&gt;"...", $P1012&lt;&gt;"입력오류", NOT(ISNUMBER(FIND($T$21:$T$34,$P1012)))),
            AND($P1012&lt;&gt;"", $P1012&lt;&gt;"...", $P1012&lt;&gt;"입력오류", $T$19=$P1012)
        )
    )
)</f>
        <v>0</v>
      </c>
    </row>
    <row r="1013" spans="1:17">
      <c r="A1013" t="s">
        <v>5730</v>
      </c>
      <c r="B1013" t="s">
        <v>5731</v>
      </c>
      <c r="C1013" t="s">
        <v>11051</v>
      </c>
      <c r="D1013" t="s">
        <v>11052</v>
      </c>
      <c r="I1013">
        <f t="shared" si="46"/>
        <v>1012</v>
      </c>
      <c r="J1013">
        <f t="shared" si="47"/>
        <v>1012</v>
      </c>
      <c r="K1013">
        <f t="shared" si="45"/>
        <v>1</v>
      </c>
      <c r="L1013" t="b">
        <f>COUNTIF($N$2:N1013, N1013)=1</f>
        <v>1</v>
      </c>
      <c r="M1013" s="37">
        <f>IF( $Q1013, MAX($M$1:M1012)+1, 0)</f>
        <v>0</v>
      </c>
      <c r="N1013" t="str" cm="1">
        <f t="array" ref="N1013">INDEX($A$9:$F$1048576, $J1013, $K1013 )</f>
        <v>60193</v>
      </c>
      <c r="O1013" t="str" cm="1">
        <f t="array" ref="O1013">INDEX($B$9:$F$1048576, $J1013, $K1013 )</f>
        <v>퍼스트파이브지제48차(유)1-28</v>
      </c>
      <c r="P1013" t="str" cm="1">
        <f t="array" ref="P1013">IF( $L1013, TRIM(_xll.IMDP("IR", $G$5&amp;$N1013, $G$6)), "" )</f>
        <v/>
      </c>
      <c r="Q1013" t="b" cm="1">
        <f t="array" ref="Q1013">IF(
    $U$1=1, AND($P1013&lt;&gt;"", $P1013&lt;&gt;"...", $P1013&lt;&gt;"입력오류"),
    IF(
        $U$18=1, AND($P1013&lt;&gt;"", $P1013&lt;&gt;"...", $P1013&lt;&gt;"입력오류", ISNUMBER(FIND(INDEX($T$2:$T$7,$U$1),$P1013))),
        IF(
            $U$17="기타", AND($P1013&lt;&gt;"", $P1013&lt;&gt;"...", $P1013&lt;&gt;"입력오류", NOT(ISNUMBER(FIND($T$21:$T$34,$P1013)))),
            AND($P1013&lt;&gt;"", $P1013&lt;&gt;"...", $P1013&lt;&gt;"입력오류", $T$19=$P1013)
        )
    )
)</f>
        <v>0</v>
      </c>
    </row>
    <row r="1014" spans="1:17">
      <c r="A1014" t="s">
        <v>5732</v>
      </c>
      <c r="B1014" t="s">
        <v>5733</v>
      </c>
      <c r="C1014" t="s">
        <v>11053</v>
      </c>
      <c r="D1014" t="s">
        <v>11054</v>
      </c>
      <c r="I1014">
        <f t="shared" si="46"/>
        <v>1013</v>
      </c>
      <c r="J1014">
        <f t="shared" si="47"/>
        <v>1013</v>
      </c>
      <c r="K1014">
        <f t="shared" si="45"/>
        <v>1</v>
      </c>
      <c r="L1014" t="b">
        <f>COUNTIF($N$2:N1014, N1014)=1</f>
        <v>1</v>
      </c>
      <c r="M1014" s="37">
        <f>IF( $Q1014, MAX($M$1:M1013)+1, 0)</f>
        <v>329</v>
      </c>
      <c r="N1014" t="str" cm="1">
        <f t="array" ref="N1014">INDEX($A$9:$F$1048576, $J1014, $K1014 )</f>
        <v>60279</v>
      </c>
      <c r="O1014" t="str" cm="1">
        <f t="array" ref="O1014">INDEX($B$9:$F$1048576, $J1014, $K1014 )</f>
        <v>한국해외인프라도시개발지원공사</v>
      </c>
      <c r="P1014" t="str" cm="1">
        <f t="array" ref="P1014">IF( $L1014, TRIM(_xll.IMDP("IR", $G$5&amp;$N1014, $G$6)), "" )</f>
        <v>공사/공단채AAA</v>
      </c>
      <c r="Q1014" t="b" cm="1">
        <f t="array" ref="Q1014">IF(
    $U$1=1, AND($P1014&lt;&gt;"", $P1014&lt;&gt;"...", $P1014&lt;&gt;"입력오류"),
    IF(
        $U$18=1, AND($P1014&lt;&gt;"", $P1014&lt;&gt;"...", $P1014&lt;&gt;"입력오류", ISNUMBER(FIND(INDEX($T$2:$T$7,$U$1),$P1014))),
        IF(
            $U$17="기타", AND($P1014&lt;&gt;"", $P1014&lt;&gt;"...", $P1014&lt;&gt;"입력오류", NOT(ISNUMBER(FIND($T$21:$T$34,$P1014)))),
            AND($P1014&lt;&gt;"", $P1014&lt;&gt;"...", $P1014&lt;&gt;"입력오류", $T$19=$P1014)
        )
    )
)</f>
        <v>1</v>
      </c>
    </row>
    <row r="1015" spans="1:17">
      <c r="A1015" t="s">
        <v>5734</v>
      </c>
      <c r="B1015" t="s">
        <v>5735</v>
      </c>
      <c r="C1015" t="s">
        <v>11055</v>
      </c>
      <c r="D1015" t="s">
        <v>11056</v>
      </c>
      <c r="I1015">
        <f t="shared" si="46"/>
        <v>1014</v>
      </c>
      <c r="J1015">
        <f t="shared" si="47"/>
        <v>1014</v>
      </c>
      <c r="K1015">
        <f t="shared" si="45"/>
        <v>1</v>
      </c>
      <c r="L1015" t="b">
        <f>COUNTIF($N$2:N1015, N1015)=1</f>
        <v>1</v>
      </c>
      <c r="M1015" s="37">
        <f>IF( $Q1015, MAX($M$1:M1014)+1, 0)</f>
        <v>0</v>
      </c>
      <c r="N1015" t="str" cm="1">
        <f t="array" ref="N1015">INDEX($A$9:$F$1048576, $J1015, $K1015 )</f>
        <v>60341</v>
      </c>
      <c r="O1015" t="str" cm="1">
        <f t="array" ref="O1015">INDEX($B$9:$F$1048576, $J1015, $K1015 )</f>
        <v>에이치엠엠메가쉽제2차</v>
      </c>
      <c r="P1015" t="str" cm="1">
        <f t="array" ref="P1015">IF( $L1015, TRIM(_xll.IMDP("IR", $G$5&amp;$N1015, $G$6)), "" )</f>
        <v/>
      </c>
      <c r="Q1015" t="b" cm="1">
        <f t="array" ref="Q1015">IF(
    $U$1=1, AND($P1015&lt;&gt;"", $P1015&lt;&gt;"...", $P1015&lt;&gt;"입력오류"),
    IF(
        $U$18=1, AND($P1015&lt;&gt;"", $P1015&lt;&gt;"...", $P1015&lt;&gt;"입력오류", ISNUMBER(FIND(INDEX($T$2:$T$7,$U$1),$P1015))),
        IF(
            $U$17="기타", AND($P1015&lt;&gt;"", $P1015&lt;&gt;"...", $P1015&lt;&gt;"입력오류", NOT(ISNUMBER(FIND($T$21:$T$34,$P1015)))),
            AND($P1015&lt;&gt;"", $P1015&lt;&gt;"...", $P1015&lt;&gt;"입력오류", $T$19=$P1015)
        )
    )
)</f>
        <v>0</v>
      </c>
    </row>
    <row r="1016" spans="1:17">
      <c r="A1016" t="s">
        <v>5736</v>
      </c>
      <c r="B1016" t="s">
        <v>5737</v>
      </c>
      <c r="C1016" t="s">
        <v>11057</v>
      </c>
      <c r="D1016" t="s">
        <v>11058</v>
      </c>
      <c r="I1016">
        <f t="shared" si="46"/>
        <v>1015</v>
      </c>
      <c r="J1016">
        <f t="shared" si="47"/>
        <v>1015</v>
      </c>
      <c r="K1016">
        <f t="shared" si="45"/>
        <v>1</v>
      </c>
      <c r="L1016" t="b">
        <f>COUNTIF($N$2:N1016, N1016)=1</f>
        <v>1</v>
      </c>
      <c r="M1016" s="37">
        <f>IF( $Q1016, MAX($M$1:M1015)+1, 0)</f>
        <v>0</v>
      </c>
      <c r="N1016" t="str" cm="1">
        <f t="array" ref="N1016">INDEX($A$9:$F$1048576, $J1016, $K1016 )</f>
        <v>60342</v>
      </c>
      <c r="O1016" t="str" cm="1">
        <f t="array" ref="O1016">INDEX($B$9:$F$1048576, $J1016, $K1016 )</f>
        <v>에이치엠엠메가쉽제2차</v>
      </c>
      <c r="P1016" t="str" cm="1">
        <f t="array" ref="P1016">IF( $L1016, TRIM(_xll.IMDP("IR", $G$5&amp;$N1016, $G$6)), "" )</f>
        <v/>
      </c>
      <c r="Q1016" t="b" cm="1">
        <f t="array" ref="Q1016">IF(
    $U$1=1, AND($P1016&lt;&gt;"", $P1016&lt;&gt;"...", $P1016&lt;&gt;"입력오류"),
    IF(
        $U$18=1, AND($P1016&lt;&gt;"", $P1016&lt;&gt;"...", $P1016&lt;&gt;"입력오류", ISNUMBER(FIND(INDEX($T$2:$T$7,$U$1),$P1016))),
        IF(
            $U$17="기타", AND($P1016&lt;&gt;"", $P1016&lt;&gt;"...", $P1016&lt;&gt;"입력오류", NOT(ISNUMBER(FIND($T$21:$T$34,$P1016)))),
            AND($P1016&lt;&gt;"", $P1016&lt;&gt;"...", $P1016&lt;&gt;"입력오류", $T$19=$P1016)
        )
    )
)</f>
        <v>0</v>
      </c>
    </row>
    <row r="1017" spans="1:17">
      <c r="A1017" t="s">
        <v>1961</v>
      </c>
      <c r="B1017" t="s">
        <v>1962</v>
      </c>
      <c r="C1017" t="s">
        <v>11059</v>
      </c>
      <c r="D1017" t="s">
        <v>11060</v>
      </c>
      <c r="I1017">
        <f t="shared" si="46"/>
        <v>1016</v>
      </c>
      <c r="J1017">
        <f t="shared" si="47"/>
        <v>1016</v>
      </c>
      <c r="K1017">
        <f t="shared" si="45"/>
        <v>1</v>
      </c>
      <c r="L1017" t="b">
        <f>COUNTIF($N$2:N1017, N1017)=1</f>
        <v>1</v>
      </c>
      <c r="M1017" s="37">
        <f>IF( $Q1017, MAX($M$1:M1016)+1, 0)</f>
        <v>330</v>
      </c>
      <c r="N1017" t="str" cm="1">
        <f t="array" ref="N1017">INDEX($A$9:$F$1048576, $J1017, $K1017 )</f>
        <v>60359</v>
      </c>
      <c r="O1017" t="str" cm="1">
        <f t="array" ref="O1017">INDEX($B$9:$F$1048576, $J1017, $K1017 )</f>
        <v>케이씨씨글라스</v>
      </c>
      <c r="P1017" t="str" cm="1">
        <f t="array" ref="P1017">IF( $L1017, TRIM(_xll.IMDP("IR", $G$5&amp;$N1017, $G$6)), "" )</f>
        <v>공모/무보증AA-</v>
      </c>
      <c r="Q1017" t="b" cm="1">
        <f t="array" ref="Q1017">IF(
    $U$1=1, AND($P1017&lt;&gt;"", $P1017&lt;&gt;"...", $P1017&lt;&gt;"입력오류"),
    IF(
        $U$18=1, AND($P1017&lt;&gt;"", $P1017&lt;&gt;"...", $P1017&lt;&gt;"입력오류", ISNUMBER(FIND(INDEX($T$2:$T$7,$U$1),$P1017))),
        IF(
            $U$17="기타", AND($P1017&lt;&gt;"", $P1017&lt;&gt;"...", $P1017&lt;&gt;"입력오류", NOT(ISNUMBER(FIND($T$21:$T$34,$P1017)))),
            AND($P1017&lt;&gt;"", $P1017&lt;&gt;"...", $P1017&lt;&gt;"입력오류", $T$19=$P1017)
        )
    )
)</f>
        <v>1</v>
      </c>
    </row>
    <row r="1018" spans="1:17">
      <c r="A1018" t="s">
        <v>1963</v>
      </c>
      <c r="B1018" t="s">
        <v>1964</v>
      </c>
      <c r="C1018" t="s">
        <v>11061</v>
      </c>
      <c r="D1018" t="s">
        <v>11062</v>
      </c>
      <c r="I1018">
        <f t="shared" si="46"/>
        <v>1017</v>
      </c>
      <c r="J1018">
        <f t="shared" si="47"/>
        <v>1017</v>
      </c>
      <c r="K1018">
        <f t="shared" si="45"/>
        <v>1</v>
      </c>
      <c r="L1018" t="b">
        <f>COUNTIF($N$2:N1018, N1018)=1</f>
        <v>1</v>
      </c>
      <c r="M1018" s="37">
        <f>IF( $Q1018, MAX($M$1:M1017)+1, 0)</f>
        <v>0</v>
      </c>
      <c r="N1018" t="str" cm="1">
        <f t="array" ref="N1018">INDEX($A$9:$F$1048576, $J1018, $K1018 )</f>
        <v>60372</v>
      </c>
      <c r="O1018" t="str" cm="1">
        <f t="array" ref="O1018">INDEX($B$9:$F$1048576, $J1018, $K1018 )</f>
        <v>부평사유동화전문</v>
      </c>
      <c r="P1018" t="str" cm="1">
        <f t="array" ref="P1018">IF( $L1018, TRIM(_xll.IMDP("IR", $G$5&amp;$N1018, $G$6)), "" )</f>
        <v/>
      </c>
      <c r="Q1018" t="b" cm="1">
        <f t="array" ref="Q1018">IF(
    $U$1=1, AND($P1018&lt;&gt;"", $P1018&lt;&gt;"...", $P1018&lt;&gt;"입력오류"),
    IF(
        $U$18=1, AND($P1018&lt;&gt;"", $P1018&lt;&gt;"...", $P1018&lt;&gt;"입력오류", ISNUMBER(FIND(INDEX($T$2:$T$7,$U$1),$P1018))),
        IF(
            $U$17="기타", AND($P1018&lt;&gt;"", $P1018&lt;&gt;"...", $P1018&lt;&gt;"입력오류", NOT(ISNUMBER(FIND($T$21:$T$34,$P1018)))),
            AND($P1018&lt;&gt;"", $P1018&lt;&gt;"...", $P1018&lt;&gt;"입력오류", $T$19=$P1018)
        )
    )
)</f>
        <v>0</v>
      </c>
    </row>
    <row r="1019" spans="1:17">
      <c r="A1019" t="s">
        <v>1965</v>
      </c>
      <c r="B1019" t="s">
        <v>1966</v>
      </c>
      <c r="C1019" t="s">
        <v>11063</v>
      </c>
      <c r="D1019" t="s">
        <v>11064</v>
      </c>
      <c r="I1019">
        <f t="shared" si="46"/>
        <v>1018</v>
      </c>
      <c r="J1019">
        <f t="shared" si="47"/>
        <v>1018</v>
      </c>
      <c r="K1019">
        <f t="shared" si="45"/>
        <v>1</v>
      </c>
      <c r="L1019" t="b">
        <f>COUNTIF($N$2:N1019, N1019)=1</f>
        <v>1</v>
      </c>
      <c r="M1019" s="37">
        <f>IF( $Q1019, MAX($M$1:M1018)+1, 0)</f>
        <v>0</v>
      </c>
      <c r="N1019" t="str" cm="1">
        <f t="array" ref="N1019">INDEX($A$9:$F$1048576, $J1019, $K1019 )</f>
        <v>60458</v>
      </c>
      <c r="O1019" t="str" cm="1">
        <f t="array" ref="O1019">INDEX($B$9:$F$1048576, $J1019, $K1019 )</f>
        <v>유플러스파이브지제49차(유)1-19</v>
      </c>
      <c r="P1019" t="str" cm="1">
        <f t="array" ref="P1019">IF( $L1019, TRIM(_xll.IMDP("IR", $G$5&amp;$N1019, $G$6)), "" )</f>
        <v/>
      </c>
      <c r="Q1019" t="b" cm="1">
        <f t="array" ref="Q1019">IF(
    $U$1=1, AND($P1019&lt;&gt;"", $P1019&lt;&gt;"...", $P1019&lt;&gt;"입력오류"),
    IF(
        $U$18=1, AND($P1019&lt;&gt;"", $P1019&lt;&gt;"...", $P1019&lt;&gt;"입력오류", ISNUMBER(FIND(INDEX($T$2:$T$7,$U$1),$P1019))),
        IF(
            $U$17="기타", AND($P1019&lt;&gt;"", $P1019&lt;&gt;"...", $P1019&lt;&gt;"입력오류", NOT(ISNUMBER(FIND($T$21:$T$34,$P1019)))),
            AND($P1019&lt;&gt;"", $P1019&lt;&gt;"...", $P1019&lt;&gt;"입력오류", $T$19=$P1019)
        )
    )
)</f>
        <v>0</v>
      </c>
    </row>
    <row r="1020" spans="1:17">
      <c r="A1020" t="s">
        <v>1967</v>
      </c>
      <c r="B1020" t="s">
        <v>5581</v>
      </c>
      <c r="C1020" t="s">
        <v>11065</v>
      </c>
      <c r="D1020" t="s">
        <v>11066</v>
      </c>
      <c r="I1020">
        <f t="shared" si="46"/>
        <v>1019</v>
      </c>
      <c r="J1020">
        <f t="shared" si="47"/>
        <v>1019</v>
      </c>
      <c r="K1020">
        <f t="shared" si="45"/>
        <v>1</v>
      </c>
      <c r="L1020" t="b">
        <f>COUNTIF($N$2:N1020, N1020)=1</f>
        <v>1</v>
      </c>
      <c r="M1020" s="37">
        <f>IF( $Q1020, MAX($M$1:M1019)+1, 0)</f>
        <v>0</v>
      </c>
      <c r="N1020" t="str" cm="1">
        <f t="array" ref="N1020">INDEX($A$9:$F$1048576, $J1020, $K1020 )</f>
        <v>60467</v>
      </c>
      <c r="O1020" t="str" cm="1">
        <f t="array" ref="O1020">INDEX($B$9:$F$1048576, $J1020, $K1020 )</f>
        <v>주택금융공사MBS2020-4(1-4)</v>
      </c>
      <c r="P1020" t="str" cm="1">
        <f t="array" ref="P1020">IF( $L1020, TRIM(_xll.IMDP("IR", $G$5&amp;$N1020, $G$6)), "" )</f>
        <v/>
      </c>
      <c r="Q1020" t="b" cm="1">
        <f t="array" ref="Q1020">IF(
    $U$1=1, AND($P1020&lt;&gt;"", $P1020&lt;&gt;"...", $P1020&lt;&gt;"입력오류"),
    IF(
        $U$18=1, AND($P1020&lt;&gt;"", $P1020&lt;&gt;"...", $P1020&lt;&gt;"입력오류", ISNUMBER(FIND(INDEX($T$2:$T$7,$U$1),$P1020))),
        IF(
            $U$17="기타", AND($P1020&lt;&gt;"", $P1020&lt;&gt;"...", $P1020&lt;&gt;"입력오류", NOT(ISNUMBER(FIND($T$21:$T$34,$P1020)))),
            AND($P1020&lt;&gt;"", $P1020&lt;&gt;"...", $P1020&lt;&gt;"입력오류", $T$19=$P1020)
        )
    )
)</f>
        <v>0</v>
      </c>
    </row>
    <row r="1021" spans="1:17">
      <c r="A1021" t="s">
        <v>711</v>
      </c>
      <c r="B1021" t="s">
        <v>637</v>
      </c>
      <c r="C1021" t="s">
        <v>11067</v>
      </c>
      <c r="D1021" t="s">
        <v>11068</v>
      </c>
      <c r="I1021">
        <f t="shared" si="46"/>
        <v>1020</v>
      </c>
      <c r="J1021">
        <f t="shared" si="47"/>
        <v>1020</v>
      </c>
      <c r="K1021">
        <f t="shared" si="45"/>
        <v>1</v>
      </c>
      <c r="L1021" t="b">
        <f>COUNTIF($N$2:N1021, N1021)=1</f>
        <v>1</v>
      </c>
      <c r="M1021" s="37">
        <f>IF( $Q1021, MAX($M$1:M1020)+1, 0)</f>
        <v>0</v>
      </c>
      <c r="N1021" t="str" cm="1">
        <f t="array" ref="N1021">INDEX($A$9:$F$1048576, $J1021, $K1021 )</f>
        <v>60468</v>
      </c>
      <c r="O1021" t="str" cm="1">
        <f t="array" ref="O1021">INDEX($B$9:$F$1048576, $J1021, $K1021 )</f>
        <v>주택금융공사MBS2020-4(1-5)</v>
      </c>
      <c r="P1021" t="str" cm="1">
        <f t="array" ref="P1021">IF( $L1021, TRIM(_xll.IMDP("IR", $G$5&amp;$N1021, $G$6)), "" )</f>
        <v/>
      </c>
      <c r="Q1021" t="b" cm="1">
        <f t="array" ref="Q1021">IF(
    $U$1=1, AND($P1021&lt;&gt;"", $P1021&lt;&gt;"...", $P1021&lt;&gt;"입력오류"),
    IF(
        $U$18=1, AND($P1021&lt;&gt;"", $P1021&lt;&gt;"...", $P1021&lt;&gt;"입력오류", ISNUMBER(FIND(INDEX($T$2:$T$7,$U$1),$P1021))),
        IF(
            $U$17="기타", AND($P1021&lt;&gt;"", $P1021&lt;&gt;"...", $P1021&lt;&gt;"입력오류", NOT(ISNUMBER(FIND($T$21:$T$34,$P1021)))),
            AND($P1021&lt;&gt;"", $P1021&lt;&gt;"...", $P1021&lt;&gt;"입력오류", $T$19=$P1021)
        )
    )
)</f>
        <v>0</v>
      </c>
    </row>
    <row r="1022" spans="1:17">
      <c r="A1022" t="s">
        <v>1968</v>
      </c>
      <c r="B1022" t="s">
        <v>1969</v>
      </c>
      <c r="C1022" t="s">
        <v>11069</v>
      </c>
      <c r="D1022" t="s">
        <v>11070</v>
      </c>
      <c r="I1022">
        <f t="shared" si="46"/>
        <v>1021</v>
      </c>
      <c r="J1022">
        <f t="shared" si="47"/>
        <v>1021</v>
      </c>
      <c r="K1022">
        <f t="shared" si="45"/>
        <v>1</v>
      </c>
      <c r="L1022" t="b">
        <f>COUNTIF($N$2:N1022, N1022)=1</f>
        <v>1</v>
      </c>
      <c r="M1022" s="37">
        <f>IF( $Q1022, MAX($M$1:M1021)+1, 0)</f>
        <v>0</v>
      </c>
      <c r="N1022" t="str" cm="1">
        <f t="array" ref="N1022">INDEX($A$9:$F$1048576, $J1022, $K1022 )</f>
        <v>60469</v>
      </c>
      <c r="O1022" t="str" cm="1">
        <f t="array" ref="O1022">INDEX($B$9:$F$1048576, $J1022, $K1022 )</f>
        <v>주택금융공사MBS2020-4(1-6)</v>
      </c>
      <c r="P1022" t="str" cm="1">
        <f t="array" ref="P1022">IF( $L1022, TRIM(_xll.IMDP("IR", $G$5&amp;$N1022, $G$6)), "" )</f>
        <v/>
      </c>
      <c r="Q1022" t="b" cm="1">
        <f t="array" ref="Q1022">IF(
    $U$1=1, AND($P1022&lt;&gt;"", $P1022&lt;&gt;"...", $P1022&lt;&gt;"입력오류"),
    IF(
        $U$18=1, AND($P1022&lt;&gt;"", $P1022&lt;&gt;"...", $P1022&lt;&gt;"입력오류", ISNUMBER(FIND(INDEX($T$2:$T$7,$U$1),$P1022))),
        IF(
            $U$17="기타", AND($P1022&lt;&gt;"", $P1022&lt;&gt;"...", $P1022&lt;&gt;"입력오류", NOT(ISNUMBER(FIND($T$21:$T$34,$P1022)))),
            AND($P1022&lt;&gt;"", $P1022&lt;&gt;"...", $P1022&lt;&gt;"입력오류", $T$19=$P1022)
        )
    )
)</f>
        <v>0</v>
      </c>
    </row>
    <row r="1023" spans="1:17">
      <c r="A1023" t="s">
        <v>1970</v>
      </c>
      <c r="B1023" t="s">
        <v>1969</v>
      </c>
      <c r="C1023" t="s">
        <v>11071</v>
      </c>
      <c r="D1023" t="s">
        <v>11072</v>
      </c>
      <c r="I1023">
        <f t="shared" si="46"/>
        <v>1022</v>
      </c>
      <c r="J1023">
        <f t="shared" si="47"/>
        <v>1022</v>
      </c>
      <c r="K1023">
        <f t="shared" si="45"/>
        <v>1</v>
      </c>
      <c r="L1023" t="b">
        <f>COUNTIF($N$2:N1023, N1023)=1</f>
        <v>1</v>
      </c>
      <c r="M1023" s="37">
        <f>IF( $Q1023, MAX($M$1:M1022)+1, 0)</f>
        <v>0</v>
      </c>
      <c r="N1023" t="str" cm="1">
        <f t="array" ref="N1023">INDEX($A$9:$F$1048576, $J1023, $K1023 )</f>
        <v>60470</v>
      </c>
      <c r="O1023" t="str" cm="1">
        <f t="array" ref="O1023">INDEX($B$9:$F$1048576, $J1023, $K1023 )</f>
        <v>주택금융공사MBS2020-4(1-7)</v>
      </c>
      <c r="P1023" t="str" cm="1">
        <f t="array" ref="P1023">IF( $L1023, TRIM(_xll.IMDP("IR", $G$5&amp;$N1023, $G$6)), "" )</f>
        <v/>
      </c>
      <c r="Q1023" t="b" cm="1">
        <f t="array" ref="Q1023">IF(
    $U$1=1, AND($P1023&lt;&gt;"", $P1023&lt;&gt;"...", $P1023&lt;&gt;"입력오류"),
    IF(
        $U$18=1, AND($P1023&lt;&gt;"", $P1023&lt;&gt;"...", $P1023&lt;&gt;"입력오류", ISNUMBER(FIND(INDEX($T$2:$T$7,$U$1),$P1023))),
        IF(
            $U$17="기타", AND($P1023&lt;&gt;"", $P1023&lt;&gt;"...", $P1023&lt;&gt;"입력오류", NOT(ISNUMBER(FIND($T$21:$T$34,$P1023)))),
            AND($P1023&lt;&gt;"", $P1023&lt;&gt;"...", $P1023&lt;&gt;"입력오류", $T$19=$P1023)
        )
    )
)</f>
        <v>0</v>
      </c>
    </row>
    <row r="1024" spans="1:17">
      <c r="A1024" t="s">
        <v>712</v>
      </c>
      <c r="B1024" t="s">
        <v>638</v>
      </c>
      <c r="C1024" t="s">
        <v>11073</v>
      </c>
      <c r="D1024" t="s">
        <v>11074</v>
      </c>
      <c r="I1024">
        <f t="shared" si="46"/>
        <v>1023</v>
      </c>
      <c r="J1024">
        <f t="shared" si="47"/>
        <v>1023</v>
      </c>
      <c r="K1024">
        <f t="shared" si="45"/>
        <v>1</v>
      </c>
      <c r="L1024" t="b">
        <f>COUNTIF($N$2:N1024, N1024)=1</f>
        <v>1</v>
      </c>
      <c r="M1024" s="37">
        <f>IF( $Q1024, MAX($M$1:M1023)+1, 0)</f>
        <v>0</v>
      </c>
      <c r="N1024" t="str" cm="1">
        <f t="array" ref="N1024">INDEX($A$9:$F$1048576, $J1024, $K1024 )</f>
        <v>60471</v>
      </c>
      <c r="O1024" t="str" cm="1">
        <f t="array" ref="O1024">INDEX($B$9:$F$1048576, $J1024, $K1024 )</f>
        <v>주택금융공사MBS2020-4(1-8)</v>
      </c>
      <c r="P1024" t="str" cm="1">
        <f t="array" ref="P1024">IF( $L1024, TRIM(_xll.IMDP("IR", $G$5&amp;$N1024, $G$6)), "" )</f>
        <v/>
      </c>
      <c r="Q1024" t="b" cm="1">
        <f t="array" ref="Q1024">IF(
    $U$1=1, AND($P1024&lt;&gt;"", $P1024&lt;&gt;"...", $P1024&lt;&gt;"입력오류"),
    IF(
        $U$18=1, AND($P1024&lt;&gt;"", $P1024&lt;&gt;"...", $P1024&lt;&gt;"입력오류", ISNUMBER(FIND(INDEX($T$2:$T$7,$U$1),$P1024))),
        IF(
            $U$17="기타", AND($P1024&lt;&gt;"", $P1024&lt;&gt;"...", $P1024&lt;&gt;"입력오류", NOT(ISNUMBER(FIND($T$21:$T$34,$P1024)))),
            AND($P1024&lt;&gt;"", $P1024&lt;&gt;"...", $P1024&lt;&gt;"입력오류", $T$19=$P1024)
        )
    )
)</f>
        <v>0</v>
      </c>
    </row>
    <row r="1025" spans="1:17">
      <c r="A1025" t="s">
        <v>1971</v>
      </c>
      <c r="B1025" t="s">
        <v>1972</v>
      </c>
      <c r="C1025" t="s">
        <v>11075</v>
      </c>
      <c r="D1025" t="s">
        <v>3915</v>
      </c>
      <c r="I1025">
        <f t="shared" si="46"/>
        <v>1024</v>
      </c>
      <c r="J1025">
        <f t="shared" si="47"/>
        <v>1024</v>
      </c>
      <c r="K1025">
        <f t="shared" si="45"/>
        <v>1</v>
      </c>
      <c r="L1025" t="b">
        <f>COUNTIF($N$2:N1025, N1025)=1</f>
        <v>1</v>
      </c>
      <c r="M1025" s="37">
        <f>IF( $Q1025, MAX($M$1:M1024)+1, 0)</f>
        <v>0</v>
      </c>
      <c r="N1025" t="str" cm="1">
        <f t="array" ref="N1025">INDEX($A$9:$F$1048576, $J1025, $K1025 )</f>
        <v>60492</v>
      </c>
      <c r="O1025" t="str" cm="1">
        <f t="array" ref="O1025">INDEX($B$9:$F$1048576, $J1025, $K1025 )</f>
        <v>주택금융공사MBS2020-5(1-4)</v>
      </c>
      <c r="P1025" t="str" cm="1">
        <f t="array" ref="P1025">IF( $L1025, TRIM(_xll.IMDP("IR", $G$5&amp;$N1025, $G$6)), "" )</f>
        <v/>
      </c>
      <c r="Q1025" t="b" cm="1">
        <f t="array" ref="Q1025">IF(
    $U$1=1, AND($P1025&lt;&gt;"", $P1025&lt;&gt;"...", $P1025&lt;&gt;"입력오류"),
    IF(
        $U$18=1, AND($P1025&lt;&gt;"", $P1025&lt;&gt;"...", $P1025&lt;&gt;"입력오류", ISNUMBER(FIND(INDEX($T$2:$T$7,$U$1),$P1025))),
        IF(
            $U$17="기타", AND($P1025&lt;&gt;"", $P1025&lt;&gt;"...", $P1025&lt;&gt;"입력오류", NOT(ISNUMBER(FIND($T$21:$T$34,$P1025)))),
            AND($P1025&lt;&gt;"", $P1025&lt;&gt;"...", $P1025&lt;&gt;"입력오류", $T$19=$P1025)
        )
    )
)</f>
        <v>0</v>
      </c>
    </row>
    <row r="1026" spans="1:17">
      <c r="A1026" t="s">
        <v>1973</v>
      </c>
      <c r="B1026" t="s">
        <v>1974</v>
      </c>
      <c r="C1026" t="s">
        <v>11076</v>
      </c>
      <c r="D1026" t="s">
        <v>11077</v>
      </c>
      <c r="I1026">
        <f t="shared" si="46"/>
        <v>1025</v>
      </c>
      <c r="J1026">
        <f t="shared" si="47"/>
        <v>1025</v>
      </c>
      <c r="K1026">
        <f t="shared" ref="K1026:K1089" si="48">IF( $I1026&gt;$G$4, NA(), IF($I1026&gt;$G$3, 5, IF($I1026&gt;$G$2, 3, 1 ) ) )</f>
        <v>1</v>
      </c>
      <c r="L1026" t="b">
        <f>COUNTIF($N$2:N1026, N1026)=1</f>
        <v>1</v>
      </c>
      <c r="M1026" s="37">
        <f>IF( $Q1026, MAX($M$1:M1025)+1, 0)</f>
        <v>0</v>
      </c>
      <c r="N1026" t="str" cm="1">
        <f t="array" ref="N1026">INDEX($A$9:$F$1048576, $J1026, $K1026 )</f>
        <v>60493</v>
      </c>
      <c r="O1026" t="str" cm="1">
        <f t="array" ref="O1026">INDEX($B$9:$F$1048576, $J1026, $K1026 )</f>
        <v>주택금융공사MBS2020-5(1-5)</v>
      </c>
      <c r="P1026" t="str" cm="1">
        <f t="array" ref="P1026">IF( $L1026, TRIM(_xll.IMDP("IR", $G$5&amp;$N1026, $G$6)), "" )</f>
        <v/>
      </c>
      <c r="Q1026" t="b" cm="1">
        <f t="array" ref="Q1026">IF(
    $U$1=1, AND($P1026&lt;&gt;"", $P1026&lt;&gt;"...", $P1026&lt;&gt;"입력오류"),
    IF(
        $U$18=1, AND($P1026&lt;&gt;"", $P1026&lt;&gt;"...", $P1026&lt;&gt;"입력오류", ISNUMBER(FIND(INDEX($T$2:$T$7,$U$1),$P1026))),
        IF(
            $U$17="기타", AND($P1026&lt;&gt;"", $P1026&lt;&gt;"...", $P1026&lt;&gt;"입력오류", NOT(ISNUMBER(FIND($T$21:$T$34,$P1026)))),
            AND($P1026&lt;&gt;"", $P1026&lt;&gt;"...", $P1026&lt;&gt;"입력오류", $T$19=$P1026)
        )
    )
)</f>
        <v>0</v>
      </c>
    </row>
    <row r="1027" spans="1:17">
      <c r="A1027" t="s">
        <v>1975</v>
      </c>
      <c r="B1027" t="s">
        <v>1976</v>
      </c>
      <c r="C1027" t="s">
        <v>11078</v>
      </c>
      <c r="D1027" t="s">
        <v>11079</v>
      </c>
      <c r="I1027">
        <f t="shared" ref="I1027:I1090" si="49">ROW()-1</f>
        <v>1026</v>
      </c>
      <c r="J1027">
        <f t="shared" ref="J1027:J1090" si="50">IF( $I1027&gt;$G$4, NA(), IF($I1027&gt;$G$3, $I1027-$G$3, IF($I1027&gt;$G$2, $I1027-$G$2, $I1027 ) ) )</f>
        <v>1026</v>
      </c>
      <c r="K1027">
        <f t="shared" si="48"/>
        <v>1</v>
      </c>
      <c r="L1027" t="b">
        <f>COUNTIF($N$2:N1027, N1027)=1</f>
        <v>1</v>
      </c>
      <c r="M1027" s="37">
        <f>IF( $Q1027, MAX($M$1:M1026)+1, 0)</f>
        <v>0</v>
      </c>
      <c r="N1027" t="str" cm="1">
        <f t="array" ref="N1027">INDEX($A$9:$F$1048576, $J1027, $K1027 )</f>
        <v>60494</v>
      </c>
      <c r="O1027" t="str" cm="1">
        <f t="array" ref="O1027">INDEX($B$9:$F$1048576, $J1027, $K1027 )</f>
        <v>주택금융공사MBS2020-5(1-6)</v>
      </c>
      <c r="P1027" t="str" cm="1">
        <f t="array" ref="P1027">IF( $L1027, TRIM(_xll.IMDP("IR", $G$5&amp;$N1027, $G$6)), "" )</f>
        <v/>
      </c>
      <c r="Q1027" t="b" cm="1">
        <f t="array" ref="Q1027">IF(
    $U$1=1, AND($P1027&lt;&gt;"", $P1027&lt;&gt;"...", $P1027&lt;&gt;"입력오류"),
    IF(
        $U$18=1, AND($P1027&lt;&gt;"", $P1027&lt;&gt;"...", $P1027&lt;&gt;"입력오류", ISNUMBER(FIND(INDEX($T$2:$T$7,$U$1),$P1027))),
        IF(
            $U$17="기타", AND($P1027&lt;&gt;"", $P1027&lt;&gt;"...", $P1027&lt;&gt;"입력오류", NOT(ISNUMBER(FIND($T$21:$T$34,$P1027)))),
            AND($P1027&lt;&gt;"", $P1027&lt;&gt;"...", $P1027&lt;&gt;"입력오류", $T$19=$P1027)
        )
    )
)</f>
        <v>0</v>
      </c>
    </row>
    <row r="1028" spans="1:17">
      <c r="A1028" t="s">
        <v>1977</v>
      </c>
      <c r="B1028" t="s">
        <v>1978</v>
      </c>
      <c r="C1028" t="s">
        <v>11080</v>
      </c>
      <c r="D1028" t="s">
        <v>11081</v>
      </c>
      <c r="I1028">
        <f t="shared" si="49"/>
        <v>1027</v>
      </c>
      <c r="J1028">
        <f t="shared" si="50"/>
        <v>1027</v>
      </c>
      <c r="K1028">
        <f t="shared" si="48"/>
        <v>1</v>
      </c>
      <c r="L1028" t="b">
        <f>COUNTIF($N$2:N1028, N1028)=1</f>
        <v>1</v>
      </c>
      <c r="M1028" s="37">
        <f>IF( $Q1028, MAX($M$1:M1027)+1, 0)</f>
        <v>0</v>
      </c>
      <c r="N1028" t="str" cm="1">
        <f t="array" ref="N1028">INDEX($A$9:$F$1048576, $J1028, $K1028 )</f>
        <v>60495</v>
      </c>
      <c r="O1028" t="str" cm="1">
        <f t="array" ref="O1028">INDEX($B$9:$F$1048576, $J1028, $K1028 )</f>
        <v>주택금융공사MBS2020-5(1-7)</v>
      </c>
      <c r="P1028" t="str" cm="1">
        <f t="array" ref="P1028">IF( $L1028, TRIM(_xll.IMDP("IR", $G$5&amp;$N1028, $G$6)), "" )</f>
        <v/>
      </c>
      <c r="Q1028" t="b" cm="1">
        <f t="array" ref="Q1028">IF(
    $U$1=1, AND($P1028&lt;&gt;"", $P1028&lt;&gt;"...", $P1028&lt;&gt;"입력오류"),
    IF(
        $U$18=1, AND($P1028&lt;&gt;"", $P1028&lt;&gt;"...", $P1028&lt;&gt;"입력오류", ISNUMBER(FIND(INDEX($T$2:$T$7,$U$1),$P1028))),
        IF(
            $U$17="기타", AND($P1028&lt;&gt;"", $P1028&lt;&gt;"...", $P1028&lt;&gt;"입력오류", NOT(ISNUMBER(FIND($T$21:$T$34,$P1028)))),
            AND($P1028&lt;&gt;"", $P1028&lt;&gt;"...", $P1028&lt;&gt;"입력오류", $T$19=$P1028)
        )
    )
)</f>
        <v>0</v>
      </c>
    </row>
    <row r="1029" spans="1:17">
      <c r="A1029" t="s">
        <v>1979</v>
      </c>
      <c r="B1029" t="s">
        <v>1980</v>
      </c>
      <c r="C1029" t="s">
        <v>11082</v>
      </c>
      <c r="D1029" t="s">
        <v>11083</v>
      </c>
      <c r="I1029">
        <f t="shared" si="49"/>
        <v>1028</v>
      </c>
      <c r="J1029">
        <f t="shared" si="50"/>
        <v>1028</v>
      </c>
      <c r="K1029">
        <f t="shared" si="48"/>
        <v>1</v>
      </c>
      <c r="L1029" t="b">
        <f>COUNTIF($N$2:N1029, N1029)=1</f>
        <v>1</v>
      </c>
      <c r="M1029" s="37">
        <f>IF( $Q1029, MAX($M$1:M1028)+1, 0)</f>
        <v>0</v>
      </c>
      <c r="N1029" t="str" cm="1">
        <f t="array" ref="N1029">INDEX($A$9:$F$1048576, $J1029, $K1029 )</f>
        <v>60496</v>
      </c>
      <c r="O1029" t="str" cm="1">
        <f t="array" ref="O1029">INDEX($B$9:$F$1048576, $J1029, $K1029 )</f>
        <v>주택금융공사MBS2020-5(1-8)</v>
      </c>
      <c r="P1029" t="str" cm="1">
        <f t="array" ref="P1029">IF( $L1029, TRIM(_xll.IMDP("IR", $G$5&amp;$N1029, $G$6)), "" )</f>
        <v/>
      </c>
      <c r="Q1029" t="b" cm="1">
        <f t="array" ref="Q1029">IF(
    $U$1=1, AND($P1029&lt;&gt;"", $P1029&lt;&gt;"...", $P1029&lt;&gt;"입력오류"),
    IF(
        $U$18=1, AND($P1029&lt;&gt;"", $P1029&lt;&gt;"...", $P1029&lt;&gt;"입력오류", ISNUMBER(FIND(INDEX($T$2:$T$7,$U$1),$P1029))),
        IF(
            $U$17="기타", AND($P1029&lt;&gt;"", $P1029&lt;&gt;"...", $P1029&lt;&gt;"입력오류", NOT(ISNUMBER(FIND($T$21:$T$34,$P1029)))),
            AND($P1029&lt;&gt;"", $P1029&lt;&gt;"...", $P1029&lt;&gt;"입력오류", $T$19=$P1029)
        )
    )
)</f>
        <v>0</v>
      </c>
    </row>
    <row r="1030" spans="1:17">
      <c r="A1030" t="s">
        <v>1981</v>
      </c>
      <c r="B1030" t="s">
        <v>1982</v>
      </c>
      <c r="C1030" t="s">
        <v>11084</v>
      </c>
      <c r="D1030" t="s">
        <v>11085</v>
      </c>
      <c r="I1030">
        <f t="shared" si="49"/>
        <v>1029</v>
      </c>
      <c r="J1030">
        <f t="shared" si="50"/>
        <v>1029</v>
      </c>
      <c r="K1030">
        <f t="shared" si="48"/>
        <v>1</v>
      </c>
      <c r="L1030" t="b">
        <f>COUNTIF($N$2:N1030, N1030)=1</f>
        <v>1</v>
      </c>
      <c r="M1030" s="37">
        <f>IF( $Q1030, MAX($M$1:M1029)+1, 0)</f>
        <v>0</v>
      </c>
      <c r="N1030" t="str" cm="1">
        <f t="array" ref="N1030">INDEX($A$9:$F$1048576, $J1030, $K1030 )</f>
        <v>60534</v>
      </c>
      <c r="O1030" t="str" cm="1">
        <f t="array" ref="O1030">INDEX($B$9:$F$1048576, $J1030, $K1030 )</f>
        <v>티월드제48차(유)1-28</v>
      </c>
      <c r="P1030" t="str" cm="1">
        <f t="array" ref="P1030">IF( $L1030, TRIM(_xll.IMDP("IR", $G$5&amp;$N1030, $G$6)), "" )</f>
        <v/>
      </c>
      <c r="Q1030" t="b" cm="1">
        <f t="array" ref="Q1030">IF(
    $U$1=1, AND($P1030&lt;&gt;"", $P1030&lt;&gt;"...", $P1030&lt;&gt;"입력오류"),
    IF(
        $U$18=1, AND($P1030&lt;&gt;"", $P1030&lt;&gt;"...", $P1030&lt;&gt;"입력오류", ISNUMBER(FIND(INDEX($T$2:$T$7,$U$1),$P1030))),
        IF(
            $U$17="기타", AND($P1030&lt;&gt;"", $P1030&lt;&gt;"...", $P1030&lt;&gt;"입력오류", NOT(ISNUMBER(FIND($T$21:$T$34,$P1030)))),
            AND($P1030&lt;&gt;"", $P1030&lt;&gt;"...", $P1030&lt;&gt;"입력오류", $T$19=$P1030)
        )
    )
)</f>
        <v>0</v>
      </c>
    </row>
    <row r="1031" spans="1:17">
      <c r="A1031" t="s">
        <v>1983</v>
      </c>
      <c r="B1031" t="s">
        <v>1984</v>
      </c>
      <c r="C1031" t="s">
        <v>11086</v>
      </c>
      <c r="D1031" t="s">
        <v>11087</v>
      </c>
      <c r="I1031">
        <f t="shared" si="49"/>
        <v>1030</v>
      </c>
      <c r="J1031">
        <f t="shared" si="50"/>
        <v>1030</v>
      </c>
      <c r="K1031">
        <f t="shared" si="48"/>
        <v>1</v>
      </c>
      <c r="L1031" t="b">
        <f>COUNTIF($N$2:N1031, N1031)=1</f>
        <v>1</v>
      </c>
      <c r="M1031" s="37">
        <f>IF( $Q1031, MAX($M$1:M1030)+1, 0)</f>
        <v>0</v>
      </c>
      <c r="N1031" t="str" cm="1">
        <f t="array" ref="N1031">INDEX($A$9:$F$1048576, $J1031, $K1031 )</f>
        <v>60539</v>
      </c>
      <c r="O1031" t="str" cm="1">
        <f t="array" ref="O1031">INDEX($B$9:$F$1048576, $J1031, $K1031 )</f>
        <v>주택금융공사MBS2020-6(1-4)</v>
      </c>
      <c r="P1031" t="str" cm="1">
        <f t="array" ref="P1031">IF( $L1031, TRIM(_xll.IMDP("IR", $G$5&amp;$N1031, $G$6)), "" )</f>
        <v/>
      </c>
      <c r="Q1031" t="b" cm="1">
        <f t="array" ref="Q1031">IF(
    $U$1=1, AND($P1031&lt;&gt;"", $P1031&lt;&gt;"...", $P1031&lt;&gt;"입력오류"),
    IF(
        $U$18=1, AND($P1031&lt;&gt;"", $P1031&lt;&gt;"...", $P1031&lt;&gt;"입력오류", ISNUMBER(FIND(INDEX($T$2:$T$7,$U$1),$P1031))),
        IF(
            $U$17="기타", AND($P1031&lt;&gt;"", $P1031&lt;&gt;"...", $P1031&lt;&gt;"입력오류", NOT(ISNUMBER(FIND($T$21:$T$34,$P1031)))),
            AND($P1031&lt;&gt;"", $P1031&lt;&gt;"...", $P1031&lt;&gt;"입력오류", $T$19=$P1031)
        )
    )
)</f>
        <v>0</v>
      </c>
    </row>
    <row r="1032" spans="1:17">
      <c r="A1032" t="s">
        <v>1985</v>
      </c>
      <c r="B1032" t="s">
        <v>1986</v>
      </c>
      <c r="C1032" t="s">
        <v>11088</v>
      </c>
      <c r="D1032" t="s">
        <v>11089</v>
      </c>
      <c r="I1032">
        <f t="shared" si="49"/>
        <v>1031</v>
      </c>
      <c r="J1032">
        <f t="shared" si="50"/>
        <v>1031</v>
      </c>
      <c r="K1032">
        <f t="shared" si="48"/>
        <v>1</v>
      </c>
      <c r="L1032" t="b">
        <f>COUNTIF($N$2:N1032, N1032)=1</f>
        <v>1</v>
      </c>
      <c r="M1032" s="37">
        <f>IF( $Q1032, MAX($M$1:M1031)+1, 0)</f>
        <v>0</v>
      </c>
      <c r="N1032" t="str" cm="1">
        <f t="array" ref="N1032">INDEX($A$9:$F$1048576, $J1032, $K1032 )</f>
        <v>60540</v>
      </c>
      <c r="O1032" t="str" cm="1">
        <f t="array" ref="O1032">INDEX($B$9:$F$1048576, $J1032, $K1032 )</f>
        <v>주택금융공사MBS2020-6(1-5)</v>
      </c>
      <c r="P1032" t="str" cm="1">
        <f t="array" ref="P1032">IF( $L1032, TRIM(_xll.IMDP("IR", $G$5&amp;$N1032, $G$6)), "" )</f>
        <v/>
      </c>
      <c r="Q1032" t="b" cm="1">
        <f t="array" ref="Q1032">IF(
    $U$1=1, AND($P1032&lt;&gt;"", $P1032&lt;&gt;"...", $P1032&lt;&gt;"입력오류"),
    IF(
        $U$18=1, AND($P1032&lt;&gt;"", $P1032&lt;&gt;"...", $P1032&lt;&gt;"입력오류", ISNUMBER(FIND(INDEX($T$2:$T$7,$U$1),$P1032))),
        IF(
            $U$17="기타", AND($P1032&lt;&gt;"", $P1032&lt;&gt;"...", $P1032&lt;&gt;"입력오류", NOT(ISNUMBER(FIND($T$21:$T$34,$P1032)))),
            AND($P1032&lt;&gt;"", $P1032&lt;&gt;"...", $P1032&lt;&gt;"입력오류", $T$19=$P1032)
        )
    )
)</f>
        <v>0</v>
      </c>
    </row>
    <row r="1033" spans="1:17">
      <c r="A1033" t="s">
        <v>1987</v>
      </c>
      <c r="B1033" t="s">
        <v>1988</v>
      </c>
      <c r="C1033" t="s">
        <v>11090</v>
      </c>
      <c r="D1033" t="s">
        <v>11091</v>
      </c>
      <c r="I1033">
        <f t="shared" si="49"/>
        <v>1032</v>
      </c>
      <c r="J1033">
        <f t="shared" si="50"/>
        <v>1032</v>
      </c>
      <c r="K1033">
        <f t="shared" si="48"/>
        <v>1</v>
      </c>
      <c r="L1033" t="b">
        <f>COUNTIF($N$2:N1033, N1033)=1</f>
        <v>1</v>
      </c>
      <c r="M1033" s="37">
        <f>IF( $Q1033, MAX($M$1:M1032)+1, 0)</f>
        <v>0</v>
      </c>
      <c r="N1033" t="str" cm="1">
        <f t="array" ref="N1033">INDEX($A$9:$F$1048576, $J1033, $K1033 )</f>
        <v>60541</v>
      </c>
      <c r="O1033" t="str" cm="1">
        <f t="array" ref="O1033">INDEX($B$9:$F$1048576, $J1033, $K1033 )</f>
        <v>주택금융공사MBS2020-6(1-6)</v>
      </c>
      <c r="P1033" t="str" cm="1">
        <f t="array" ref="P1033">IF( $L1033, TRIM(_xll.IMDP("IR", $G$5&amp;$N1033, $G$6)), "" )</f>
        <v/>
      </c>
      <c r="Q1033" t="b" cm="1">
        <f t="array" ref="Q1033">IF(
    $U$1=1, AND($P1033&lt;&gt;"", $P1033&lt;&gt;"...", $P1033&lt;&gt;"입력오류"),
    IF(
        $U$18=1, AND($P1033&lt;&gt;"", $P1033&lt;&gt;"...", $P1033&lt;&gt;"입력오류", ISNUMBER(FIND(INDEX($T$2:$T$7,$U$1),$P1033))),
        IF(
            $U$17="기타", AND($P1033&lt;&gt;"", $P1033&lt;&gt;"...", $P1033&lt;&gt;"입력오류", NOT(ISNUMBER(FIND($T$21:$T$34,$P1033)))),
            AND($P1033&lt;&gt;"", $P1033&lt;&gt;"...", $P1033&lt;&gt;"입력오류", $T$19=$P1033)
        )
    )
)</f>
        <v>0</v>
      </c>
    </row>
    <row r="1034" spans="1:17">
      <c r="A1034" t="s">
        <v>1989</v>
      </c>
      <c r="B1034" t="s">
        <v>1990</v>
      </c>
      <c r="C1034" t="s">
        <v>11092</v>
      </c>
      <c r="D1034" t="s">
        <v>11093</v>
      </c>
      <c r="I1034">
        <f t="shared" si="49"/>
        <v>1033</v>
      </c>
      <c r="J1034">
        <f t="shared" si="50"/>
        <v>1033</v>
      </c>
      <c r="K1034">
        <f t="shared" si="48"/>
        <v>1</v>
      </c>
      <c r="L1034" t="b">
        <f>COUNTIF($N$2:N1034, N1034)=1</f>
        <v>1</v>
      </c>
      <c r="M1034" s="37">
        <f>IF( $Q1034, MAX($M$1:M1033)+1, 0)</f>
        <v>0</v>
      </c>
      <c r="N1034" t="str" cm="1">
        <f t="array" ref="N1034">INDEX($A$9:$F$1048576, $J1034, $K1034 )</f>
        <v>60542</v>
      </c>
      <c r="O1034" t="str" cm="1">
        <f t="array" ref="O1034">INDEX($B$9:$F$1048576, $J1034, $K1034 )</f>
        <v>주택금융공사MBS2020-6(1-7)</v>
      </c>
      <c r="P1034" t="str" cm="1">
        <f t="array" ref="P1034">IF( $L1034, TRIM(_xll.IMDP("IR", $G$5&amp;$N1034, $G$6)), "" )</f>
        <v/>
      </c>
      <c r="Q1034" t="b" cm="1">
        <f t="array" ref="Q1034">IF(
    $U$1=1, AND($P1034&lt;&gt;"", $P1034&lt;&gt;"...", $P1034&lt;&gt;"입력오류"),
    IF(
        $U$18=1, AND($P1034&lt;&gt;"", $P1034&lt;&gt;"...", $P1034&lt;&gt;"입력오류", ISNUMBER(FIND(INDEX($T$2:$T$7,$U$1),$P1034))),
        IF(
            $U$17="기타", AND($P1034&lt;&gt;"", $P1034&lt;&gt;"...", $P1034&lt;&gt;"입력오류", NOT(ISNUMBER(FIND($T$21:$T$34,$P1034)))),
            AND($P1034&lt;&gt;"", $P1034&lt;&gt;"...", $P1034&lt;&gt;"입력오류", $T$19=$P1034)
        )
    )
)</f>
        <v>0</v>
      </c>
    </row>
    <row r="1035" spans="1:17">
      <c r="A1035" t="s">
        <v>1991</v>
      </c>
      <c r="B1035" t="s">
        <v>1992</v>
      </c>
      <c r="C1035" t="s">
        <v>11094</v>
      </c>
      <c r="D1035" t="s">
        <v>11095</v>
      </c>
      <c r="I1035">
        <f t="shared" si="49"/>
        <v>1034</v>
      </c>
      <c r="J1035">
        <f t="shared" si="50"/>
        <v>1034</v>
      </c>
      <c r="K1035">
        <f t="shared" si="48"/>
        <v>1</v>
      </c>
      <c r="L1035" t="b">
        <f>COUNTIF($N$2:N1035, N1035)=1</f>
        <v>1</v>
      </c>
      <c r="M1035" s="37">
        <f>IF( $Q1035, MAX($M$1:M1034)+1, 0)</f>
        <v>0</v>
      </c>
      <c r="N1035" t="str" cm="1">
        <f t="array" ref="N1035">INDEX($A$9:$F$1048576, $J1035, $K1035 )</f>
        <v>60543</v>
      </c>
      <c r="O1035" t="str" cm="1">
        <f t="array" ref="O1035">INDEX($B$9:$F$1048576, $J1035, $K1035 )</f>
        <v>주택금융공사MBS2020-6(1-8)</v>
      </c>
      <c r="P1035" t="str" cm="1">
        <f t="array" ref="P1035">IF( $L1035, TRIM(_xll.IMDP("IR", $G$5&amp;$N1035, $G$6)), "" )</f>
        <v/>
      </c>
      <c r="Q1035" t="b" cm="1">
        <f t="array" ref="Q1035">IF(
    $U$1=1, AND($P1035&lt;&gt;"", $P1035&lt;&gt;"...", $P1035&lt;&gt;"입력오류"),
    IF(
        $U$18=1, AND($P1035&lt;&gt;"", $P1035&lt;&gt;"...", $P1035&lt;&gt;"입력오류", ISNUMBER(FIND(INDEX($T$2:$T$7,$U$1),$P1035))),
        IF(
            $U$17="기타", AND($P1035&lt;&gt;"", $P1035&lt;&gt;"...", $P1035&lt;&gt;"입력오류", NOT(ISNUMBER(FIND($T$21:$T$34,$P1035)))),
            AND($P1035&lt;&gt;"", $P1035&lt;&gt;"...", $P1035&lt;&gt;"입력오류", $T$19=$P1035)
        )
    )
)</f>
        <v>0</v>
      </c>
    </row>
    <row r="1036" spans="1:17">
      <c r="A1036" t="s">
        <v>1993</v>
      </c>
      <c r="B1036" t="s">
        <v>1994</v>
      </c>
      <c r="C1036" t="s">
        <v>11096</v>
      </c>
      <c r="D1036" t="s">
        <v>11097</v>
      </c>
      <c r="I1036">
        <f t="shared" si="49"/>
        <v>1035</v>
      </c>
      <c r="J1036">
        <f t="shared" si="50"/>
        <v>1035</v>
      </c>
      <c r="K1036">
        <f t="shared" si="48"/>
        <v>1</v>
      </c>
      <c r="L1036" t="b">
        <f>COUNTIF($N$2:N1036, N1036)=1</f>
        <v>1</v>
      </c>
      <c r="M1036" s="37">
        <f>IF( $Q1036, MAX($M$1:M1035)+1, 0)</f>
        <v>0</v>
      </c>
      <c r="N1036" t="str" cm="1">
        <f t="array" ref="N1036">INDEX($A$9:$F$1048576, $J1036, $K1036 )</f>
        <v>60591</v>
      </c>
      <c r="O1036" t="str" cm="1">
        <f t="array" ref="O1036">INDEX($B$9:$F$1048576, $J1036, $K1036 )</f>
        <v>퍼스트파이브지제49차(유)1-27</v>
      </c>
      <c r="P1036" t="str" cm="1">
        <f t="array" ref="P1036">IF( $L1036, TRIM(_xll.IMDP("IR", $G$5&amp;$N1036, $G$6)), "" )</f>
        <v/>
      </c>
      <c r="Q1036" t="b" cm="1">
        <f t="array" ref="Q1036">IF(
    $U$1=1, AND($P1036&lt;&gt;"", $P1036&lt;&gt;"...", $P1036&lt;&gt;"입력오류"),
    IF(
        $U$18=1, AND($P1036&lt;&gt;"", $P1036&lt;&gt;"...", $P1036&lt;&gt;"입력오류", ISNUMBER(FIND(INDEX($T$2:$T$7,$U$1),$P1036))),
        IF(
            $U$17="기타", AND($P1036&lt;&gt;"", $P1036&lt;&gt;"...", $P1036&lt;&gt;"입력오류", NOT(ISNUMBER(FIND($T$21:$T$34,$P1036)))),
            AND($P1036&lt;&gt;"", $P1036&lt;&gt;"...", $P1036&lt;&gt;"입력오류", $T$19=$P1036)
        )
    )
)</f>
        <v>0</v>
      </c>
    </row>
    <row r="1037" spans="1:17">
      <c r="A1037" t="s">
        <v>1995</v>
      </c>
      <c r="B1037" t="s">
        <v>1996</v>
      </c>
      <c r="C1037" t="s">
        <v>11098</v>
      </c>
      <c r="D1037" t="s">
        <v>11099</v>
      </c>
      <c r="I1037">
        <f t="shared" si="49"/>
        <v>1036</v>
      </c>
      <c r="J1037">
        <f t="shared" si="50"/>
        <v>1036</v>
      </c>
      <c r="K1037">
        <f t="shared" si="48"/>
        <v>1</v>
      </c>
      <c r="L1037" t="b">
        <f>COUNTIF($N$2:N1037, N1037)=1</f>
        <v>1</v>
      </c>
      <c r="M1037" s="37">
        <f>IF( $Q1037, MAX($M$1:M1036)+1, 0)</f>
        <v>0</v>
      </c>
      <c r="N1037" t="str" cm="1">
        <f t="array" ref="N1037">INDEX($A$9:$F$1048576, $J1037, $K1037 )</f>
        <v>60592</v>
      </c>
      <c r="O1037" t="str" cm="1">
        <f t="array" ref="O1037">INDEX($B$9:$F$1048576, $J1037, $K1037 )</f>
        <v>퍼스트파이브지제49차(유)1-28</v>
      </c>
      <c r="P1037" t="str" cm="1">
        <f t="array" ref="P1037">IF( $L1037, TRIM(_xll.IMDP("IR", $G$5&amp;$N1037, $G$6)), "" )</f>
        <v/>
      </c>
      <c r="Q1037" t="b" cm="1">
        <f t="array" ref="Q1037">IF(
    $U$1=1, AND($P1037&lt;&gt;"", $P1037&lt;&gt;"...", $P1037&lt;&gt;"입력오류"),
    IF(
        $U$18=1, AND($P1037&lt;&gt;"", $P1037&lt;&gt;"...", $P1037&lt;&gt;"입력오류", ISNUMBER(FIND(INDEX($T$2:$T$7,$U$1),$P1037))),
        IF(
            $U$17="기타", AND($P1037&lt;&gt;"", $P1037&lt;&gt;"...", $P1037&lt;&gt;"입력오류", NOT(ISNUMBER(FIND($T$21:$T$34,$P1037)))),
            AND($P1037&lt;&gt;"", $P1037&lt;&gt;"...", $P1037&lt;&gt;"입력오류", $T$19=$P1037)
        )
    )
)</f>
        <v>0</v>
      </c>
    </row>
    <row r="1038" spans="1:17">
      <c r="A1038" t="s">
        <v>1997</v>
      </c>
      <c r="B1038" t="s">
        <v>1998</v>
      </c>
      <c r="C1038" t="s">
        <v>11100</v>
      </c>
      <c r="D1038" t="s">
        <v>11101</v>
      </c>
      <c r="I1038">
        <f t="shared" si="49"/>
        <v>1037</v>
      </c>
      <c r="J1038">
        <f t="shared" si="50"/>
        <v>1037</v>
      </c>
      <c r="K1038">
        <f t="shared" si="48"/>
        <v>1</v>
      </c>
      <c r="L1038" t="b">
        <f>COUNTIF($N$2:N1038, N1038)=1</f>
        <v>1</v>
      </c>
      <c r="M1038" s="37">
        <f>IF( $Q1038, MAX($M$1:M1037)+1, 0)</f>
        <v>0</v>
      </c>
      <c r="N1038" t="str" cm="1">
        <f t="array" ref="N1038">INDEX($A$9:$F$1048576, $J1038, $K1038 )</f>
        <v>60615</v>
      </c>
      <c r="O1038" t="str" cm="1">
        <f t="array" ref="O1038">INDEX($B$9:$F$1048576, $J1038, $K1038 )</f>
        <v>주택금융공사MBS2020-7(1-4)</v>
      </c>
      <c r="P1038" t="str" cm="1">
        <f t="array" ref="P1038">IF( $L1038, TRIM(_xll.IMDP("IR", $G$5&amp;$N1038, $G$6)), "" )</f>
        <v/>
      </c>
      <c r="Q1038" t="b" cm="1">
        <f t="array" ref="Q1038">IF(
    $U$1=1, AND($P1038&lt;&gt;"", $P1038&lt;&gt;"...", $P1038&lt;&gt;"입력오류"),
    IF(
        $U$18=1, AND($P1038&lt;&gt;"", $P1038&lt;&gt;"...", $P1038&lt;&gt;"입력오류", ISNUMBER(FIND(INDEX($T$2:$T$7,$U$1),$P1038))),
        IF(
            $U$17="기타", AND($P1038&lt;&gt;"", $P1038&lt;&gt;"...", $P1038&lt;&gt;"입력오류", NOT(ISNUMBER(FIND($T$21:$T$34,$P1038)))),
            AND($P1038&lt;&gt;"", $P1038&lt;&gt;"...", $P1038&lt;&gt;"입력오류", $T$19=$P1038)
        )
    )
)</f>
        <v>0</v>
      </c>
    </row>
    <row r="1039" spans="1:17">
      <c r="A1039" t="s">
        <v>1999</v>
      </c>
      <c r="B1039" t="s">
        <v>2000</v>
      </c>
      <c r="C1039" t="s">
        <v>11102</v>
      </c>
      <c r="D1039" t="s">
        <v>11103</v>
      </c>
      <c r="I1039">
        <f t="shared" si="49"/>
        <v>1038</v>
      </c>
      <c r="J1039">
        <f t="shared" si="50"/>
        <v>1038</v>
      </c>
      <c r="K1039">
        <f t="shared" si="48"/>
        <v>1</v>
      </c>
      <c r="L1039" t="b">
        <f>COUNTIF($N$2:N1039, N1039)=1</f>
        <v>1</v>
      </c>
      <c r="M1039" s="37">
        <f>IF( $Q1039, MAX($M$1:M1038)+1, 0)</f>
        <v>0</v>
      </c>
      <c r="N1039" t="str" cm="1">
        <f t="array" ref="N1039">INDEX($A$9:$F$1048576, $J1039, $K1039 )</f>
        <v>60616</v>
      </c>
      <c r="O1039" t="str" cm="1">
        <f t="array" ref="O1039">INDEX($B$9:$F$1048576, $J1039, $K1039 )</f>
        <v>주택금융공사MBS2020-7(1-5)</v>
      </c>
      <c r="P1039" t="str" cm="1">
        <f t="array" ref="P1039">IF( $L1039, TRIM(_xll.IMDP("IR", $G$5&amp;$N1039, $G$6)), "" )</f>
        <v/>
      </c>
      <c r="Q1039" t="b" cm="1">
        <f t="array" ref="Q1039">IF(
    $U$1=1, AND($P1039&lt;&gt;"", $P1039&lt;&gt;"...", $P1039&lt;&gt;"입력오류"),
    IF(
        $U$18=1, AND($P1039&lt;&gt;"", $P1039&lt;&gt;"...", $P1039&lt;&gt;"입력오류", ISNUMBER(FIND(INDEX($T$2:$T$7,$U$1),$P1039))),
        IF(
            $U$17="기타", AND($P1039&lt;&gt;"", $P1039&lt;&gt;"...", $P1039&lt;&gt;"입력오류", NOT(ISNUMBER(FIND($T$21:$T$34,$P1039)))),
            AND($P1039&lt;&gt;"", $P1039&lt;&gt;"...", $P1039&lt;&gt;"입력오류", $T$19=$P1039)
        )
    )
)</f>
        <v>0</v>
      </c>
    </row>
    <row r="1040" spans="1:17">
      <c r="A1040" t="s">
        <v>2001</v>
      </c>
      <c r="B1040" t="s">
        <v>2002</v>
      </c>
      <c r="C1040" t="s">
        <v>11104</v>
      </c>
      <c r="D1040" t="s">
        <v>11105</v>
      </c>
      <c r="I1040">
        <f t="shared" si="49"/>
        <v>1039</v>
      </c>
      <c r="J1040">
        <f t="shared" si="50"/>
        <v>1039</v>
      </c>
      <c r="K1040">
        <f t="shared" si="48"/>
        <v>1</v>
      </c>
      <c r="L1040" t="b">
        <f>COUNTIF($N$2:N1040, N1040)=1</f>
        <v>1</v>
      </c>
      <c r="M1040" s="37">
        <f>IF( $Q1040, MAX($M$1:M1039)+1, 0)</f>
        <v>0</v>
      </c>
      <c r="N1040" t="str" cm="1">
        <f t="array" ref="N1040">INDEX($A$9:$F$1048576, $J1040, $K1040 )</f>
        <v>60617</v>
      </c>
      <c r="O1040" t="str" cm="1">
        <f t="array" ref="O1040">INDEX($B$9:$F$1048576, $J1040, $K1040 )</f>
        <v>주택금융공사MBS2020-7(1-6)</v>
      </c>
      <c r="P1040" t="str" cm="1">
        <f t="array" ref="P1040">IF( $L1040, TRIM(_xll.IMDP("IR", $G$5&amp;$N1040, $G$6)), "" )</f>
        <v/>
      </c>
      <c r="Q1040" t="b" cm="1">
        <f t="array" ref="Q1040">IF(
    $U$1=1, AND($P1040&lt;&gt;"", $P1040&lt;&gt;"...", $P1040&lt;&gt;"입력오류"),
    IF(
        $U$18=1, AND($P1040&lt;&gt;"", $P1040&lt;&gt;"...", $P1040&lt;&gt;"입력오류", ISNUMBER(FIND(INDEX($T$2:$T$7,$U$1),$P1040))),
        IF(
            $U$17="기타", AND($P1040&lt;&gt;"", $P1040&lt;&gt;"...", $P1040&lt;&gt;"입력오류", NOT(ISNUMBER(FIND($T$21:$T$34,$P1040)))),
            AND($P1040&lt;&gt;"", $P1040&lt;&gt;"...", $P1040&lt;&gt;"입력오류", $T$19=$P1040)
        )
    )
)</f>
        <v>0</v>
      </c>
    </row>
    <row r="1041" spans="1:17">
      <c r="A1041" t="s">
        <v>2003</v>
      </c>
      <c r="B1041" t="s">
        <v>2004</v>
      </c>
      <c r="C1041" t="s">
        <v>11106</v>
      </c>
      <c r="D1041" t="s">
        <v>11107</v>
      </c>
      <c r="I1041">
        <f t="shared" si="49"/>
        <v>1040</v>
      </c>
      <c r="J1041">
        <f t="shared" si="50"/>
        <v>1040</v>
      </c>
      <c r="K1041">
        <f t="shared" si="48"/>
        <v>1</v>
      </c>
      <c r="L1041" t="b">
        <f>COUNTIF($N$2:N1041, N1041)=1</f>
        <v>1</v>
      </c>
      <c r="M1041" s="37">
        <f>IF( $Q1041, MAX($M$1:M1040)+1, 0)</f>
        <v>0</v>
      </c>
      <c r="N1041" t="str" cm="1">
        <f t="array" ref="N1041">INDEX($A$9:$F$1048576, $J1041, $K1041 )</f>
        <v>60618</v>
      </c>
      <c r="O1041" t="str" cm="1">
        <f t="array" ref="O1041">INDEX($B$9:$F$1048576, $J1041, $K1041 )</f>
        <v>주택금융공사MBS2020-7(1-7)</v>
      </c>
      <c r="P1041" t="str" cm="1">
        <f t="array" ref="P1041">IF( $L1041, TRIM(_xll.IMDP("IR", $G$5&amp;$N1041, $G$6)), "" )</f>
        <v/>
      </c>
      <c r="Q1041" t="b" cm="1">
        <f t="array" ref="Q1041">IF(
    $U$1=1, AND($P1041&lt;&gt;"", $P1041&lt;&gt;"...", $P1041&lt;&gt;"입력오류"),
    IF(
        $U$18=1, AND($P1041&lt;&gt;"", $P1041&lt;&gt;"...", $P1041&lt;&gt;"입력오류", ISNUMBER(FIND(INDEX($T$2:$T$7,$U$1),$P1041))),
        IF(
            $U$17="기타", AND($P1041&lt;&gt;"", $P1041&lt;&gt;"...", $P1041&lt;&gt;"입력오류", NOT(ISNUMBER(FIND($T$21:$T$34,$P1041)))),
            AND($P1041&lt;&gt;"", $P1041&lt;&gt;"...", $P1041&lt;&gt;"입력오류", $T$19=$P1041)
        )
    )
)</f>
        <v>0</v>
      </c>
    </row>
    <row r="1042" spans="1:17">
      <c r="A1042" t="s">
        <v>2005</v>
      </c>
      <c r="B1042" t="s">
        <v>2006</v>
      </c>
      <c r="C1042" t="s">
        <v>11108</v>
      </c>
      <c r="D1042" t="s">
        <v>11109</v>
      </c>
      <c r="I1042">
        <f t="shared" si="49"/>
        <v>1041</v>
      </c>
      <c r="J1042">
        <f t="shared" si="50"/>
        <v>1041</v>
      </c>
      <c r="K1042">
        <f t="shared" si="48"/>
        <v>1</v>
      </c>
      <c r="L1042" t="b">
        <f>COUNTIF($N$2:N1042, N1042)=1</f>
        <v>1</v>
      </c>
      <c r="M1042" s="37">
        <f>IF( $Q1042, MAX($M$1:M1041)+1, 0)</f>
        <v>0</v>
      </c>
      <c r="N1042" t="str" cm="1">
        <f t="array" ref="N1042">INDEX($A$9:$F$1048576, $J1042, $K1042 )</f>
        <v>60619</v>
      </c>
      <c r="O1042" t="str" cm="1">
        <f t="array" ref="O1042">INDEX($B$9:$F$1048576, $J1042, $K1042 )</f>
        <v>주택금융공사MBS2020-7(1-8)</v>
      </c>
      <c r="P1042" t="str" cm="1">
        <f t="array" ref="P1042">IF( $L1042, TRIM(_xll.IMDP("IR", $G$5&amp;$N1042, $G$6)), "" )</f>
        <v/>
      </c>
      <c r="Q1042" t="b" cm="1">
        <f t="array" ref="Q1042">IF(
    $U$1=1, AND($P1042&lt;&gt;"", $P1042&lt;&gt;"...", $P1042&lt;&gt;"입력오류"),
    IF(
        $U$18=1, AND($P1042&lt;&gt;"", $P1042&lt;&gt;"...", $P1042&lt;&gt;"입력오류", ISNUMBER(FIND(INDEX($T$2:$T$7,$U$1),$P1042))),
        IF(
            $U$17="기타", AND($P1042&lt;&gt;"", $P1042&lt;&gt;"...", $P1042&lt;&gt;"입력오류", NOT(ISNUMBER(FIND($T$21:$T$34,$P1042)))),
            AND($P1042&lt;&gt;"", $P1042&lt;&gt;"...", $P1042&lt;&gt;"입력오류", $T$19=$P1042)
        )
    )
)</f>
        <v>0</v>
      </c>
    </row>
    <row r="1043" spans="1:17">
      <c r="A1043" t="s">
        <v>2007</v>
      </c>
      <c r="B1043" t="s">
        <v>2008</v>
      </c>
      <c r="C1043" t="s">
        <v>11110</v>
      </c>
      <c r="D1043" t="s">
        <v>11111</v>
      </c>
      <c r="I1043">
        <f t="shared" si="49"/>
        <v>1042</v>
      </c>
      <c r="J1043">
        <f t="shared" si="50"/>
        <v>1042</v>
      </c>
      <c r="K1043">
        <f t="shared" si="48"/>
        <v>1</v>
      </c>
      <c r="L1043" t="b">
        <f>COUNTIF($N$2:N1043, N1043)=1</f>
        <v>1</v>
      </c>
      <c r="M1043" s="37">
        <f>IF( $Q1043, MAX($M$1:M1042)+1, 0)</f>
        <v>0</v>
      </c>
      <c r="N1043" t="str" cm="1">
        <f t="array" ref="N1043">INDEX($A$9:$F$1048576, $J1043, $K1043 )</f>
        <v>60623</v>
      </c>
      <c r="O1043" t="str" cm="1">
        <f t="array" ref="O1043">INDEX($B$9:$F$1048576, $J1043, $K1043 )</f>
        <v>뉴스타강릉제삼차</v>
      </c>
      <c r="P1043" t="str" cm="1">
        <f t="array" ref="P1043">IF( $L1043, TRIM(_xll.IMDP("IR", $G$5&amp;$N1043, $G$6)), "" )</f>
        <v/>
      </c>
      <c r="Q1043" t="b" cm="1">
        <f t="array" ref="Q1043">IF(
    $U$1=1, AND($P1043&lt;&gt;"", $P1043&lt;&gt;"...", $P1043&lt;&gt;"입력오류"),
    IF(
        $U$18=1, AND($P1043&lt;&gt;"", $P1043&lt;&gt;"...", $P1043&lt;&gt;"입력오류", ISNUMBER(FIND(INDEX($T$2:$T$7,$U$1),$P1043))),
        IF(
            $U$17="기타", AND($P1043&lt;&gt;"", $P1043&lt;&gt;"...", $P1043&lt;&gt;"입력오류", NOT(ISNUMBER(FIND($T$21:$T$34,$P1043)))),
            AND($P1043&lt;&gt;"", $P1043&lt;&gt;"...", $P1043&lt;&gt;"입력오류", $T$19=$P1043)
        )
    )
)</f>
        <v>0</v>
      </c>
    </row>
    <row r="1044" spans="1:17">
      <c r="A1044" t="s">
        <v>2009</v>
      </c>
      <c r="B1044" t="s">
        <v>2010</v>
      </c>
      <c r="C1044" t="s">
        <v>11112</v>
      </c>
      <c r="D1044" t="s">
        <v>11113</v>
      </c>
      <c r="I1044">
        <f t="shared" si="49"/>
        <v>1043</v>
      </c>
      <c r="J1044">
        <f t="shared" si="50"/>
        <v>1043</v>
      </c>
      <c r="K1044">
        <f t="shared" si="48"/>
        <v>1</v>
      </c>
      <c r="L1044" t="b">
        <f>COUNTIF($N$2:N1044, N1044)=1</f>
        <v>1</v>
      </c>
      <c r="M1044" s="37">
        <f>IF( $Q1044, MAX($M$1:M1043)+1, 0)</f>
        <v>0</v>
      </c>
      <c r="N1044" t="str" cm="1">
        <f t="array" ref="N1044">INDEX($A$9:$F$1048576, $J1044, $K1044 )</f>
        <v>60665</v>
      </c>
      <c r="O1044" t="str" cm="1">
        <f t="array" ref="O1044">INDEX($B$9:$F$1048576, $J1044, $K1044 )</f>
        <v>주택금융공사MBS2020-8(1-4)</v>
      </c>
      <c r="P1044" t="str" cm="1">
        <f t="array" ref="P1044">IF( $L1044, TRIM(_xll.IMDP("IR", $G$5&amp;$N1044, $G$6)), "" )</f>
        <v/>
      </c>
      <c r="Q1044" t="b" cm="1">
        <f t="array" ref="Q1044">IF(
    $U$1=1, AND($P1044&lt;&gt;"", $P1044&lt;&gt;"...", $P1044&lt;&gt;"입력오류"),
    IF(
        $U$18=1, AND($P1044&lt;&gt;"", $P1044&lt;&gt;"...", $P1044&lt;&gt;"입력오류", ISNUMBER(FIND(INDEX($T$2:$T$7,$U$1),$P1044))),
        IF(
            $U$17="기타", AND($P1044&lt;&gt;"", $P1044&lt;&gt;"...", $P1044&lt;&gt;"입력오류", NOT(ISNUMBER(FIND($T$21:$T$34,$P1044)))),
            AND($P1044&lt;&gt;"", $P1044&lt;&gt;"...", $P1044&lt;&gt;"입력오류", $T$19=$P1044)
        )
    )
)</f>
        <v>0</v>
      </c>
    </row>
    <row r="1045" spans="1:17">
      <c r="A1045" t="s">
        <v>2011</v>
      </c>
      <c r="B1045" t="s">
        <v>2012</v>
      </c>
      <c r="C1045" t="s">
        <v>11114</v>
      </c>
      <c r="D1045" t="s">
        <v>11115</v>
      </c>
      <c r="I1045">
        <f t="shared" si="49"/>
        <v>1044</v>
      </c>
      <c r="J1045">
        <f t="shared" si="50"/>
        <v>1044</v>
      </c>
      <c r="K1045">
        <f t="shared" si="48"/>
        <v>1</v>
      </c>
      <c r="L1045" t="b">
        <f>COUNTIF($N$2:N1045, N1045)=1</f>
        <v>1</v>
      </c>
      <c r="M1045" s="37">
        <f>IF( $Q1045, MAX($M$1:M1044)+1, 0)</f>
        <v>0</v>
      </c>
      <c r="N1045" t="str" cm="1">
        <f t="array" ref="N1045">INDEX($A$9:$F$1048576, $J1045, $K1045 )</f>
        <v>60666</v>
      </c>
      <c r="O1045" t="str" cm="1">
        <f t="array" ref="O1045">INDEX($B$9:$F$1048576, $J1045, $K1045 )</f>
        <v>주택금융공사MBS2020-8(1-5)</v>
      </c>
      <c r="P1045" t="str" cm="1">
        <f t="array" ref="P1045">IF( $L1045, TRIM(_xll.IMDP("IR", $G$5&amp;$N1045, $G$6)), "" )</f>
        <v/>
      </c>
      <c r="Q1045" t="b" cm="1">
        <f t="array" ref="Q1045">IF(
    $U$1=1, AND($P1045&lt;&gt;"", $P1045&lt;&gt;"...", $P1045&lt;&gt;"입력오류"),
    IF(
        $U$18=1, AND($P1045&lt;&gt;"", $P1045&lt;&gt;"...", $P1045&lt;&gt;"입력오류", ISNUMBER(FIND(INDEX($T$2:$T$7,$U$1),$P1045))),
        IF(
            $U$17="기타", AND($P1045&lt;&gt;"", $P1045&lt;&gt;"...", $P1045&lt;&gt;"입력오류", NOT(ISNUMBER(FIND($T$21:$T$34,$P1045)))),
            AND($P1045&lt;&gt;"", $P1045&lt;&gt;"...", $P1045&lt;&gt;"입력오류", $T$19=$P1045)
        )
    )
)</f>
        <v>0</v>
      </c>
    </row>
    <row r="1046" spans="1:17">
      <c r="A1046" t="s">
        <v>2013</v>
      </c>
      <c r="B1046" t="s">
        <v>2014</v>
      </c>
      <c r="C1046" t="s">
        <v>11116</v>
      </c>
      <c r="D1046" t="s">
        <v>11117</v>
      </c>
      <c r="I1046">
        <f t="shared" si="49"/>
        <v>1045</v>
      </c>
      <c r="J1046">
        <f t="shared" si="50"/>
        <v>1045</v>
      </c>
      <c r="K1046">
        <f t="shared" si="48"/>
        <v>1</v>
      </c>
      <c r="L1046" t="b">
        <f>COUNTIF($N$2:N1046, N1046)=1</f>
        <v>1</v>
      </c>
      <c r="M1046" s="37">
        <f>IF( $Q1046, MAX($M$1:M1045)+1, 0)</f>
        <v>0</v>
      </c>
      <c r="N1046" t="str" cm="1">
        <f t="array" ref="N1046">INDEX($A$9:$F$1048576, $J1046, $K1046 )</f>
        <v>60667</v>
      </c>
      <c r="O1046" t="str" cm="1">
        <f t="array" ref="O1046">INDEX($B$9:$F$1048576, $J1046, $K1046 )</f>
        <v>주택금융공사MBS2020-8(1-6)</v>
      </c>
      <c r="P1046" t="str" cm="1">
        <f t="array" ref="P1046">IF( $L1046, TRIM(_xll.IMDP("IR", $G$5&amp;$N1046, $G$6)), "" )</f>
        <v/>
      </c>
      <c r="Q1046" t="b" cm="1">
        <f t="array" ref="Q1046">IF(
    $U$1=1, AND($P1046&lt;&gt;"", $P1046&lt;&gt;"...", $P1046&lt;&gt;"입력오류"),
    IF(
        $U$18=1, AND($P1046&lt;&gt;"", $P1046&lt;&gt;"...", $P1046&lt;&gt;"입력오류", ISNUMBER(FIND(INDEX($T$2:$T$7,$U$1),$P1046))),
        IF(
            $U$17="기타", AND($P1046&lt;&gt;"", $P1046&lt;&gt;"...", $P1046&lt;&gt;"입력오류", NOT(ISNUMBER(FIND($T$21:$T$34,$P1046)))),
            AND($P1046&lt;&gt;"", $P1046&lt;&gt;"...", $P1046&lt;&gt;"입력오류", $T$19=$P1046)
        )
    )
)</f>
        <v>0</v>
      </c>
    </row>
    <row r="1047" spans="1:17">
      <c r="A1047" t="s">
        <v>2015</v>
      </c>
      <c r="B1047" t="s">
        <v>2016</v>
      </c>
      <c r="C1047" t="s">
        <v>11118</v>
      </c>
      <c r="D1047" t="s">
        <v>11119</v>
      </c>
      <c r="I1047">
        <f t="shared" si="49"/>
        <v>1046</v>
      </c>
      <c r="J1047">
        <f t="shared" si="50"/>
        <v>1046</v>
      </c>
      <c r="K1047">
        <f t="shared" si="48"/>
        <v>1</v>
      </c>
      <c r="L1047" t="b">
        <f>COUNTIF($N$2:N1047, N1047)=1</f>
        <v>1</v>
      </c>
      <c r="M1047" s="37">
        <f>IF( $Q1047, MAX($M$1:M1046)+1, 0)</f>
        <v>0</v>
      </c>
      <c r="N1047" t="str" cm="1">
        <f t="array" ref="N1047">INDEX($A$9:$F$1048576, $J1047, $K1047 )</f>
        <v>60668</v>
      </c>
      <c r="O1047" t="str" cm="1">
        <f t="array" ref="O1047">INDEX($B$9:$F$1048576, $J1047, $K1047 )</f>
        <v>주택금융공사MBS2020-8(1-7)</v>
      </c>
      <c r="P1047" t="str" cm="1">
        <f t="array" ref="P1047">IF( $L1047, TRIM(_xll.IMDP("IR", $G$5&amp;$N1047, $G$6)), "" )</f>
        <v/>
      </c>
      <c r="Q1047" t="b" cm="1">
        <f t="array" ref="Q1047">IF(
    $U$1=1, AND($P1047&lt;&gt;"", $P1047&lt;&gt;"...", $P1047&lt;&gt;"입력오류"),
    IF(
        $U$18=1, AND($P1047&lt;&gt;"", $P1047&lt;&gt;"...", $P1047&lt;&gt;"입력오류", ISNUMBER(FIND(INDEX($T$2:$T$7,$U$1),$P1047))),
        IF(
            $U$17="기타", AND($P1047&lt;&gt;"", $P1047&lt;&gt;"...", $P1047&lt;&gt;"입력오류", NOT(ISNUMBER(FIND($T$21:$T$34,$P1047)))),
            AND($P1047&lt;&gt;"", $P1047&lt;&gt;"...", $P1047&lt;&gt;"입력오류", $T$19=$P1047)
        )
    )
)</f>
        <v>0</v>
      </c>
    </row>
    <row r="1048" spans="1:17">
      <c r="A1048" t="s">
        <v>2017</v>
      </c>
      <c r="B1048" t="s">
        <v>2018</v>
      </c>
      <c r="C1048" t="s">
        <v>11120</v>
      </c>
      <c r="D1048" t="s">
        <v>11121</v>
      </c>
      <c r="I1048">
        <f t="shared" si="49"/>
        <v>1047</v>
      </c>
      <c r="J1048">
        <f t="shared" si="50"/>
        <v>1047</v>
      </c>
      <c r="K1048">
        <f t="shared" si="48"/>
        <v>1</v>
      </c>
      <c r="L1048" t="b">
        <f>COUNTIF($N$2:N1048, N1048)=1</f>
        <v>1</v>
      </c>
      <c r="M1048" s="37">
        <f>IF( $Q1048, MAX($M$1:M1047)+1, 0)</f>
        <v>0</v>
      </c>
      <c r="N1048" t="str" cm="1">
        <f t="array" ref="N1048">INDEX($A$9:$F$1048576, $J1048, $K1048 )</f>
        <v>60669</v>
      </c>
      <c r="O1048" t="str" cm="1">
        <f t="array" ref="O1048">INDEX($B$9:$F$1048576, $J1048, $K1048 )</f>
        <v>주택금융공사MBS2020-8(1-8)</v>
      </c>
      <c r="P1048" t="str" cm="1">
        <f t="array" ref="P1048">IF( $L1048, TRIM(_xll.IMDP("IR", $G$5&amp;$N1048, $G$6)), "" )</f>
        <v/>
      </c>
      <c r="Q1048" t="b" cm="1">
        <f t="array" ref="Q1048">IF(
    $U$1=1, AND($P1048&lt;&gt;"", $P1048&lt;&gt;"...", $P1048&lt;&gt;"입력오류"),
    IF(
        $U$18=1, AND($P1048&lt;&gt;"", $P1048&lt;&gt;"...", $P1048&lt;&gt;"입력오류", ISNUMBER(FIND(INDEX($T$2:$T$7,$U$1),$P1048))),
        IF(
            $U$17="기타", AND($P1048&lt;&gt;"", $P1048&lt;&gt;"...", $P1048&lt;&gt;"입력오류", NOT(ISNUMBER(FIND($T$21:$T$34,$P1048)))),
            AND($P1048&lt;&gt;"", $P1048&lt;&gt;"...", $P1048&lt;&gt;"입력오류", $T$19=$P1048)
        )
    )
)</f>
        <v>0</v>
      </c>
    </row>
    <row r="1049" spans="1:17">
      <c r="A1049" t="s">
        <v>2019</v>
      </c>
      <c r="B1049" t="s">
        <v>2020</v>
      </c>
      <c r="C1049" t="s">
        <v>11122</v>
      </c>
      <c r="D1049" t="s">
        <v>11123</v>
      </c>
      <c r="I1049">
        <f t="shared" si="49"/>
        <v>1048</v>
      </c>
      <c r="J1049">
        <f t="shared" si="50"/>
        <v>1048</v>
      </c>
      <c r="K1049">
        <f t="shared" si="48"/>
        <v>1</v>
      </c>
      <c r="L1049" t="b">
        <f>COUNTIF($N$2:N1049, N1049)=1</f>
        <v>1</v>
      </c>
      <c r="M1049" s="37">
        <f>IF( $Q1049, MAX($M$1:M1048)+1, 0)</f>
        <v>0</v>
      </c>
      <c r="N1049" t="str" cm="1">
        <f t="array" ref="N1049">INDEX($A$9:$F$1048576, $J1049, $K1049 )</f>
        <v>60698</v>
      </c>
      <c r="O1049" t="str" cm="1">
        <f t="array" ref="O1049">INDEX($B$9:$F$1048576, $J1049, $K1049 )</f>
        <v>칼제이십오차(유)1-10</v>
      </c>
      <c r="P1049" t="str" cm="1">
        <f t="array" ref="P1049">IF( $L1049, TRIM(_xll.IMDP("IR", $G$5&amp;$N1049, $G$6)), "" )</f>
        <v/>
      </c>
      <c r="Q1049" t="b" cm="1">
        <f t="array" ref="Q1049">IF(
    $U$1=1, AND($P1049&lt;&gt;"", $P1049&lt;&gt;"...", $P1049&lt;&gt;"입력오류"),
    IF(
        $U$18=1, AND($P1049&lt;&gt;"", $P1049&lt;&gt;"...", $P1049&lt;&gt;"입력오류", ISNUMBER(FIND(INDEX($T$2:$T$7,$U$1),$P1049))),
        IF(
            $U$17="기타", AND($P1049&lt;&gt;"", $P1049&lt;&gt;"...", $P1049&lt;&gt;"입력오류", NOT(ISNUMBER(FIND($T$21:$T$34,$P1049)))),
            AND($P1049&lt;&gt;"", $P1049&lt;&gt;"...", $P1049&lt;&gt;"입력오류", $T$19=$P1049)
        )
    )
)</f>
        <v>0</v>
      </c>
    </row>
    <row r="1050" spans="1:17">
      <c r="A1050" t="s">
        <v>2021</v>
      </c>
      <c r="B1050" t="s">
        <v>2022</v>
      </c>
      <c r="C1050" t="s">
        <v>11124</v>
      </c>
      <c r="D1050" t="s">
        <v>11125</v>
      </c>
      <c r="I1050">
        <f t="shared" si="49"/>
        <v>1049</v>
      </c>
      <c r="J1050">
        <f t="shared" si="50"/>
        <v>1049</v>
      </c>
      <c r="K1050">
        <f t="shared" si="48"/>
        <v>1</v>
      </c>
      <c r="L1050" t="b">
        <f>COUNTIF($N$2:N1050, N1050)=1</f>
        <v>1</v>
      </c>
      <c r="M1050" s="37">
        <f>IF( $Q1050, MAX($M$1:M1049)+1, 0)</f>
        <v>0</v>
      </c>
      <c r="N1050" t="str" cm="1">
        <f t="array" ref="N1050">INDEX($A$9:$F$1048576, $J1050, $K1050 )</f>
        <v>60699</v>
      </c>
      <c r="O1050" t="str" cm="1">
        <f t="array" ref="O1050">INDEX($B$9:$F$1048576, $J1050, $K1050 )</f>
        <v>칼제이십오차(유)1-11</v>
      </c>
      <c r="P1050" t="str" cm="1">
        <f t="array" ref="P1050">IF( $L1050, TRIM(_xll.IMDP("IR", $G$5&amp;$N1050, $G$6)), "" )</f>
        <v/>
      </c>
      <c r="Q1050" t="b" cm="1">
        <f t="array" ref="Q1050">IF(
    $U$1=1, AND($P1050&lt;&gt;"", $P1050&lt;&gt;"...", $P1050&lt;&gt;"입력오류"),
    IF(
        $U$18=1, AND($P1050&lt;&gt;"", $P1050&lt;&gt;"...", $P1050&lt;&gt;"입력오류", ISNUMBER(FIND(INDEX($T$2:$T$7,$U$1),$P1050))),
        IF(
            $U$17="기타", AND($P1050&lt;&gt;"", $P1050&lt;&gt;"...", $P1050&lt;&gt;"입력오류", NOT(ISNUMBER(FIND($T$21:$T$34,$P1050)))),
            AND($P1050&lt;&gt;"", $P1050&lt;&gt;"...", $P1050&lt;&gt;"입력오류", $T$19=$P1050)
        )
    )
)</f>
        <v>0</v>
      </c>
    </row>
    <row r="1051" spans="1:17">
      <c r="A1051" t="s">
        <v>2023</v>
      </c>
      <c r="B1051" t="s">
        <v>2024</v>
      </c>
      <c r="C1051" t="s">
        <v>11126</v>
      </c>
      <c r="D1051" t="s">
        <v>11127</v>
      </c>
      <c r="I1051">
        <f t="shared" si="49"/>
        <v>1050</v>
      </c>
      <c r="J1051">
        <f t="shared" si="50"/>
        <v>1050</v>
      </c>
      <c r="K1051">
        <f t="shared" si="48"/>
        <v>1</v>
      </c>
      <c r="L1051" t="b">
        <f>COUNTIF($N$2:N1051, N1051)=1</f>
        <v>1</v>
      </c>
      <c r="M1051" s="37">
        <f>IF( $Q1051, MAX($M$1:M1050)+1, 0)</f>
        <v>0</v>
      </c>
      <c r="N1051" t="str" cm="1">
        <f t="array" ref="N1051">INDEX($A$9:$F$1048576, $J1051, $K1051 )</f>
        <v>60700</v>
      </c>
      <c r="O1051" t="str" cm="1">
        <f t="array" ref="O1051">INDEX($B$9:$F$1048576, $J1051, $K1051 )</f>
        <v>칼제이십오차(유)1-12</v>
      </c>
      <c r="P1051" t="str" cm="1">
        <f t="array" ref="P1051">IF( $L1051, TRIM(_xll.IMDP("IR", $G$5&amp;$N1051, $G$6)), "" )</f>
        <v/>
      </c>
      <c r="Q1051" t="b" cm="1">
        <f t="array" ref="Q1051">IF(
    $U$1=1, AND($P1051&lt;&gt;"", $P1051&lt;&gt;"...", $P1051&lt;&gt;"입력오류"),
    IF(
        $U$18=1, AND($P1051&lt;&gt;"", $P1051&lt;&gt;"...", $P1051&lt;&gt;"입력오류", ISNUMBER(FIND(INDEX($T$2:$T$7,$U$1),$P1051))),
        IF(
            $U$17="기타", AND($P1051&lt;&gt;"", $P1051&lt;&gt;"...", $P1051&lt;&gt;"입력오류", NOT(ISNUMBER(FIND($T$21:$T$34,$P1051)))),
            AND($P1051&lt;&gt;"", $P1051&lt;&gt;"...", $P1051&lt;&gt;"입력오류", $T$19=$P1051)
        )
    )
)</f>
        <v>0</v>
      </c>
    </row>
    <row r="1052" spans="1:17">
      <c r="A1052" t="s">
        <v>2025</v>
      </c>
      <c r="B1052" t="s">
        <v>2026</v>
      </c>
      <c r="C1052" t="s">
        <v>11128</v>
      </c>
      <c r="D1052" t="s">
        <v>11129</v>
      </c>
      <c r="I1052">
        <f t="shared" si="49"/>
        <v>1051</v>
      </c>
      <c r="J1052">
        <f t="shared" si="50"/>
        <v>1051</v>
      </c>
      <c r="K1052">
        <f t="shared" si="48"/>
        <v>1</v>
      </c>
      <c r="L1052" t="b">
        <f>COUNTIF($N$2:N1052, N1052)=1</f>
        <v>1</v>
      </c>
      <c r="M1052" s="37">
        <f>IF( $Q1052, MAX($M$1:M1051)+1, 0)</f>
        <v>0</v>
      </c>
      <c r="N1052" t="str" cm="1">
        <f t="array" ref="N1052">INDEX($A$9:$F$1048576, $J1052, $K1052 )</f>
        <v>60701</v>
      </c>
      <c r="O1052" t="str" cm="1">
        <f t="array" ref="O1052">INDEX($B$9:$F$1048576, $J1052, $K1052 )</f>
        <v>칼제이십오차(유)1-13</v>
      </c>
      <c r="P1052" t="str" cm="1">
        <f t="array" ref="P1052">IF( $L1052, TRIM(_xll.IMDP("IR", $G$5&amp;$N1052, $G$6)), "" )</f>
        <v/>
      </c>
      <c r="Q1052" t="b" cm="1">
        <f t="array" ref="Q1052">IF(
    $U$1=1, AND($P1052&lt;&gt;"", $P1052&lt;&gt;"...", $P1052&lt;&gt;"입력오류"),
    IF(
        $U$18=1, AND($P1052&lt;&gt;"", $P1052&lt;&gt;"...", $P1052&lt;&gt;"입력오류", ISNUMBER(FIND(INDEX($T$2:$T$7,$U$1),$P1052))),
        IF(
            $U$17="기타", AND($P1052&lt;&gt;"", $P1052&lt;&gt;"...", $P1052&lt;&gt;"입력오류", NOT(ISNUMBER(FIND($T$21:$T$34,$P1052)))),
            AND($P1052&lt;&gt;"", $P1052&lt;&gt;"...", $P1052&lt;&gt;"입력오류", $T$19=$P1052)
        )
    )
)</f>
        <v>0</v>
      </c>
    </row>
    <row r="1053" spans="1:17">
      <c r="A1053" t="s">
        <v>2027</v>
      </c>
      <c r="B1053" t="s">
        <v>2028</v>
      </c>
      <c r="C1053" t="s">
        <v>11130</v>
      </c>
      <c r="D1053" t="s">
        <v>11131</v>
      </c>
      <c r="I1053">
        <f t="shared" si="49"/>
        <v>1052</v>
      </c>
      <c r="J1053">
        <f t="shared" si="50"/>
        <v>1052</v>
      </c>
      <c r="K1053">
        <f t="shared" si="48"/>
        <v>1</v>
      </c>
      <c r="L1053" t="b">
        <f>COUNTIF($N$2:N1053, N1053)=1</f>
        <v>1</v>
      </c>
      <c r="M1053" s="37">
        <f>IF( $Q1053, MAX($M$1:M1052)+1, 0)</f>
        <v>0</v>
      </c>
      <c r="N1053" t="str" cm="1">
        <f t="array" ref="N1053">INDEX($A$9:$F$1048576, $J1053, $K1053 )</f>
        <v>60702</v>
      </c>
      <c r="O1053" t="str" cm="1">
        <f t="array" ref="O1053">INDEX($B$9:$F$1048576, $J1053, $K1053 )</f>
        <v>칼제이십오차(유)1-14</v>
      </c>
      <c r="P1053" t="str" cm="1">
        <f t="array" ref="P1053">IF( $L1053, TRIM(_xll.IMDP("IR", $G$5&amp;$N1053, $G$6)), "" )</f>
        <v/>
      </c>
      <c r="Q1053" t="b" cm="1">
        <f t="array" ref="Q1053">IF(
    $U$1=1, AND($P1053&lt;&gt;"", $P1053&lt;&gt;"...", $P1053&lt;&gt;"입력오류"),
    IF(
        $U$18=1, AND($P1053&lt;&gt;"", $P1053&lt;&gt;"...", $P1053&lt;&gt;"입력오류", ISNUMBER(FIND(INDEX($T$2:$T$7,$U$1),$P1053))),
        IF(
            $U$17="기타", AND($P1053&lt;&gt;"", $P1053&lt;&gt;"...", $P1053&lt;&gt;"입력오류", NOT(ISNUMBER(FIND($T$21:$T$34,$P1053)))),
            AND($P1053&lt;&gt;"", $P1053&lt;&gt;"...", $P1053&lt;&gt;"입력오류", $T$19=$P1053)
        )
    )
)</f>
        <v>0</v>
      </c>
    </row>
    <row r="1054" spans="1:17">
      <c r="A1054" t="s">
        <v>2029</v>
      </c>
      <c r="B1054" t="s">
        <v>2030</v>
      </c>
      <c r="C1054" t="s">
        <v>11132</v>
      </c>
      <c r="D1054" t="s">
        <v>11133</v>
      </c>
      <c r="I1054">
        <f t="shared" si="49"/>
        <v>1053</v>
      </c>
      <c r="J1054">
        <f t="shared" si="50"/>
        <v>1053</v>
      </c>
      <c r="K1054">
        <f t="shared" si="48"/>
        <v>1</v>
      </c>
      <c r="L1054" t="b">
        <f>COUNTIF($N$2:N1054, N1054)=1</f>
        <v>1</v>
      </c>
      <c r="M1054" s="37">
        <f>IF( $Q1054, MAX($M$1:M1053)+1, 0)</f>
        <v>0</v>
      </c>
      <c r="N1054" t="str" cm="1">
        <f t="array" ref="N1054">INDEX($A$9:$F$1048576, $J1054, $K1054 )</f>
        <v>60703</v>
      </c>
      <c r="O1054" t="str" cm="1">
        <f t="array" ref="O1054">INDEX($B$9:$F$1048576, $J1054, $K1054 )</f>
        <v>칼제이십오차(유)1-15</v>
      </c>
      <c r="P1054" t="str" cm="1">
        <f t="array" ref="P1054">IF( $L1054, TRIM(_xll.IMDP("IR", $G$5&amp;$N1054, $G$6)), "" )</f>
        <v/>
      </c>
      <c r="Q1054" t="b" cm="1">
        <f t="array" ref="Q1054">IF(
    $U$1=1, AND($P1054&lt;&gt;"", $P1054&lt;&gt;"...", $P1054&lt;&gt;"입력오류"),
    IF(
        $U$18=1, AND($P1054&lt;&gt;"", $P1054&lt;&gt;"...", $P1054&lt;&gt;"입력오류", ISNUMBER(FIND(INDEX($T$2:$T$7,$U$1),$P1054))),
        IF(
            $U$17="기타", AND($P1054&lt;&gt;"", $P1054&lt;&gt;"...", $P1054&lt;&gt;"입력오류", NOT(ISNUMBER(FIND($T$21:$T$34,$P1054)))),
            AND($P1054&lt;&gt;"", $P1054&lt;&gt;"...", $P1054&lt;&gt;"입력오류", $T$19=$P1054)
        )
    )
)</f>
        <v>0</v>
      </c>
    </row>
    <row r="1055" spans="1:17">
      <c r="A1055" t="s">
        <v>2031</v>
      </c>
      <c r="B1055" t="s">
        <v>2032</v>
      </c>
      <c r="C1055" t="s">
        <v>11134</v>
      </c>
      <c r="D1055" t="s">
        <v>11135</v>
      </c>
      <c r="I1055">
        <f t="shared" si="49"/>
        <v>1054</v>
      </c>
      <c r="J1055">
        <f t="shared" si="50"/>
        <v>1054</v>
      </c>
      <c r="K1055">
        <f t="shared" si="48"/>
        <v>1</v>
      </c>
      <c r="L1055" t="b">
        <f>COUNTIF($N$2:N1055, N1055)=1</f>
        <v>1</v>
      </c>
      <c r="M1055" s="37">
        <f>IF( $Q1055, MAX($M$1:M1054)+1, 0)</f>
        <v>0</v>
      </c>
      <c r="N1055" t="str" cm="1">
        <f t="array" ref="N1055">INDEX($A$9:$F$1048576, $J1055, $K1055 )</f>
        <v>60704</v>
      </c>
      <c r="O1055" t="str" cm="1">
        <f t="array" ref="O1055">INDEX($B$9:$F$1048576, $J1055, $K1055 )</f>
        <v>칼제이십오차(유)1-16</v>
      </c>
      <c r="P1055" t="str" cm="1">
        <f t="array" ref="P1055">IF( $L1055, TRIM(_xll.IMDP("IR", $G$5&amp;$N1055, $G$6)), "" )</f>
        <v/>
      </c>
      <c r="Q1055" t="b" cm="1">
        <f t="array" ref="Q1055">IF(
    $U$1=1, AND($P1055&lt;&gt;"", $P1055&lt;&gt;"...", $P1055&lt;&gt;"입력오류"),
    IF(
        $U$18=1, AND($P1055&lt;&gt;"", $P1055&lt;&gt;"...", $P1055&lt;&gt;"입력오류", ISNUMBER(FIND(INDEX($T$2:$T$7,$U$1),$P1055))),
        IF(
            $U$17="기타", AND($P1055&lt;&gt;"", $P1055&lt;&gt;"...", $P1055&lt;&gt;"입력오류", NOT(ISNUMBER(FIND($T$21:$T$34,$P1055)))),
            AND($P1055&lt;&gt;"", $P1055&lt;&gt;"...", $P1055&lt;&gt;"입력오류", $T$19=$P1055)
        )
    )
)</f>
        <v>0</v>
      </c>
    </row>
    <row r="1056" spans="1:17">
      <c r="A1056" t="s">
        <v>2033</v>
      </c>
      <c r="B1056" t="s">
        <v>2034</v>
      </c>
      <c r="C1056" t="s">
        <v>11136</v>
      </c>
      <c r="D1056" t="s">
        <v>11137</v>
      </c>
      <c r="I1056">
        <f t="shared" si="49"/>
        <v>1055</v>
      </c>
      <c r="J1056">
        <f t="shared" si="50"/>
        <v>1055</v>
      </c>
      <c r="K1056">
        <f t="shared" si="48"/>
        <v>1</v>
      </c>
      <c r="L1056" t="b">
        <f>COUNTIF($N$2:N1056, N1056)=1</f>
        <v>1</v>
      </c>
      <c r="M1056" s="37">
        <f>IF( $Q1056, MAX($M$1:M1055)+1, 0)</f>
        <v>0</v>
      </c>
      <c r="N1056" t="str" cm="1">
        <f t="array" ref="N1056">INDEX($A$9:$F$1048576, $J1056, $K1056 )</f>
        <v>60746</v>
      </c>
      <c r="O1056" t="str" cm="1">
        <f t="array" ref="O1056">INDEX($B$9:$F$1048576, $J1056, $K1056 )</f>
        <v>티월드제49차(유)1-27</v>
      </c>
      <c r="P1056" t="str" cm="1">
        <f t="array" ref="P1056">IF( $L1056, TRIM(_xll.IMDP("IR", $G$5&amp;$N1056, $G$6)), "" )</f>
        <v/>
      </c>
      <c r="Q1056" t="b" cm="1">
        <f t="array" ref="Q1056">IF(
    $U$1=1, AND($P1056&lt;&gt;"", $P1056&lt;&gt;"...", $P1056&lt;&gt;"입력오류"),
    IF(
        $U$18=1, AND($P1056&lt;&gt;"", $P1056&lt;&gt;"...", $P1056&lt;&gt;"입력오류", ISNUMBER(FIND(INDEX($T$2:$T$7,$U$1),$P1056))),
        IF(
            $U$17="기타", AND($P1056&lt;&gt;"", $P1056&lt;&gt;"...", $P1056&lt;&gt;"입력오류", NOT(ISNUMBER(FIND($T$21:$T$34,$P1056)))),
            AND($P1056&lt;&gt;"", $P1056&lt;&gt;"...", $P1056&lt;&gt;"입력오류", $T$19=$P1056)
        )
    )
)</f>
        <v>0</v>
      </c>
    </row>
    <row r="1057" spans="1:17">
      <c r="A1057" t="s">
        <v>2035</v>
      </c>
      <c r="B1057" t="s">
        <v>2036</v>
      </c>
      <c r="C1057" t="s">
        <v>11138</v>
      </c>
      <c r="D1057" t="s">
        <v>3416</v>
      </c>
      <c r="I1057">
        <f t="shared" si="49"/>
        <v>1056</v>
      </c>
      <c r="J1057">
        <f t="shared" si="50"/>
        <v>1056</v>
      </c>
      <c r="K1057">
        <f t="shared" si="48"/>
        <v>1</v>
      </c>
      <c r="L1057" t="b">
        <f>COUNTIF($N$2:N1057, N1057)=1</f>
        <v>1</v>
      </c>
      <c r="M1057" s="37">
        <f>IF( $Q1057, MAX($M$1:M1056)+1, 0)</f>
        <v>0</v>
      </c>
      <c r="N1057" t="str" cm="1">
        <f t="array" ref="N1057">INDEX($A$9:$F$1048576, $J1057, $K1057 )</f>
        <v>60782</v>
      </c>
      <c r="O1057" t="str" cm="1">
        <f t="array" ref="O1057">INDEX($B$9:$F$1048576, $J1057, $K1057 )</f>
        <v>산업기반신보수원순환도로(유)1</v>
      </c>
      <c r="P1057" t="str" cm="1">
        <f t="array" ref="P1057">IF( $L1057, TRIM(_xll.IMDP("IR", $G$5&amp;$N1057, $G$6)), "" )</f>
        <v/>
      </c>
      <c r="Q1057" t="b" cm="1">
        <f t="array" ref="Q1057">IF(
    $U$1=1, AND($P1057&lt;&gt;"", $P1057&lt;&gt;"...", $P1057&lt;&gt;"입력오류"),
    IF(
        $U$18=1, AND($P1057&lt;&gt;"", $P1057&lt;&gt;"...", $P1057&lt;&gt;"입력오류", ISNUMBER(FIND(INDEX($T$2:$T$7,$U$1),$P1057))),
        IF(
            $U$17="기타", AND($P1057&lt;&gt;"", $P1057&lt;&gt;"...", $P1057&lt;&gt;"입력오류", NOT(ISNUMBER(FIND($T$21:$T$34,$P1057)))),
            AND($P1057&lt;&gt;"", $P1057&lt;&gt;"...", $P1057&lt;&gt;"입력오류", $T$19=$P1057)
        )
    )
)</f>
        <v>0</v>
      </c>
    </row>
    <row r="1058" spans="1:17">
      <c r="A1058" t="s">
        <v>2037</v>
      </c>
      <c r="B1058" t="s">
        <v>2038</v>
      </c>
      <c r="C1058" t="s">
        <v>11139</v>
      </c>
      <c r="D1058" t="s">
        <v>11140</v>
      </c>
      <c r="I1058">
        <f t="shared" si="49"/>
        <v>1057</v>
      </c>
      <c r="J1058">
        <f t="shared" si="50"/>
        <v>1057</v>
      </c>
      <c r="K1058">
        <f t="shared" si="48"/>
        <v>1</v>
      </c>
      <c r="L1058" t="b">
        <f>COUNTIF($N$2:N1058, N1058)=1</f>
        <v>1</v>
      </c>
      <c r="M1058" s="37">
        <f>IF( $Q1058, MAX($M$1:M1057)+1, 0)</f>
        <v>0</v>
      </c>
      <c r="N1058" t="str" cm="1">
        <f t="array" ref="N1058">INDEX($A$9:$F$1048576, $J1058, $K1058 )</f>
        <v>60823</v>
      </c>
      <c r="O1058" t="str" cm="1">
        <f t="array" ref="O1058">INDEX($B$9:$F$1048576, $J1058, $K1058 )</f>
        <v>유플러스파이브지제50차(유)1-19</v>
      </c>
      <c r="P1058" t="str" cm="1">
        <f t="array" ref="P1058">IF( $L1058, TRIM(_xll.IMDP("IR", $G$5&amp;$N1058, $G$6)), "" )</f>
        <v/>
      </c>
      <c r="Q1058" t="b" cm="1">
        <f t="array" ref="Q1058">IF(
    $U$1=1, AND($P1058&lt;&gt;"", $P1058&lt;&gt;"...", $P1058&lt;&gt;"입력오류"),
    IF(
        $U$18=1, AND($P1058&lt;&gt;"", $P1058&lt;&gt;"...", $P1058&lt;&gt;"입력오류", ISNUMBER(FIND(INDEX($T$2:$T$7,$U$1),$P1058))),
        IF(
            $U$17="기타", AND($P1058&lt;&gt;"", $P1058&lt;&gt;"...", $P1058&lt;&gt;"입력오류", NOT(ISNUMBER(FIND($T$21:$T$34,$P1058)))),
            AND($P1058&lt;&gt;"", $P1058&lt;&gt;"...", $P1058&lt;&gt;"입력오류", $T$19=$P1058)
        )
    )
)</f>
        <v>0</v>
      </c>
    </row>
    <row r="1059" spans="1:17">
      <c r="A1059" t="s">
        <v>2039</v>
      </c>
      <c r="B1059" t="s">
        <v>2040</v>
      </c>
      <c r="C1059" t="s">
        <v>11141</v>
      </c>
      <c r="D1059" t="s">
        <v>11142</v>
      </c>
      <c r="I1059">
        <f t="shared" si="49"/>
        <v>1058</v>
      </c>
      <c r="J1059">
        <f t="shared" si="50"/>
        <v>1058</v>
      </c>
      <c r="K1059">
        <f t="shared" si="48"/>
        <v>1</v>
      </c>
      <c r="L1059" t="b">
        <f>COUNTIF($N$2:N1059, N1059)=1</f>
        <v>1</v>
      </c>
      <c r="M1059" s="37">
        <f>IF( $Q1059, MAX($M$1:M1058)+1, 0)</f>
        <v>331</v>
      </c>
      <c r="N1059" t="str" cm="1">
        <f t="array" ref="N1059">INDEX($A$9:$F$1048576, $J1059, $K1059 )</f>
        <v>60866</v>
      </c>
      <c r="O1059" t="str" cm="1">
        <f t="array" ref="O1059">INDEX($B$9:$F$1048576, $J1059, $K1059 )</f>
        <v>에스엘엘중앙</v>
      </c>
      <c r="P1059" t="str" cm="1">
        <f t="array" ref="P1059">IF( $L1059, TRIM(_xll.IMDP("IR", $G$5&amp;$N1059, $G$6)), "" )</f>
        <v>공모/무보증BBB0</v>
      </c>
      <c r="Q1059" t="b" cm="1">
        <f t="array" ref="Q1059">IF(
    $U$1=1, AND($P1059&lt;&gt;"", $P1059&lt;&gt;"...", $P1059&lt;&gt;"입력오류"),
    IF(
        $U$18=1, AND($P1059&lt;&gt;"", $P1059&lt;&gt;"...", $P1059&lt;&gt;"입력오류", ISNUMBER(FIND(INDEX($T$2:$T$7,$U$1),$P1059))),
        IF(
            $U$17="기타", AND($P1059&lt;&gt;"", $P1059&lt;&gt;"...", $P1059&lt;&gt;"입력오류", NOT(ISNUMBER(FIND($T$21:$T$34,$P1059)))),
            AND($P1059&lt;&gt;"", $P1059&lt;&gt;"...", $P1059&lt;&gt;"입력오류", $T$19=$P1059)
        )
    )
)</f>
        <v>1</v>
      </c>
    </row>
    <row r="1060" spans="1:17">
      <c r="A1060" t="s">
        <v>2041</v>
      </c>
      <c r="B1060" t="s">
        <v>2042</v>
      </c>
      <c r="C1060" t="s">
        <v>11143</v>
      </c>
      <c r="D1060" t="s">
        <v>11144</v>
      </c>
      <c r="I1060">
        <f t="shared" si="49"/>
        <v>1059</v>
      </c>
      <c r="J1060">
        <f t="shared" si="50"/>
        <v>1059</v>
      </c>
      <c r="K1060">
        <f t="shared" si="48"/>
        <v>1</v>
      </c>
      <c r="L1060" t="b">
        <f>COUNTIF($N$2:N1060, N1060)=1</f>
        <v>1</v>
      </c>
      <c r="M1060" s="37">
        <f>IF( $Q1060, MAX($M$1:M1059)+1, 0)</f>
        <v>0</v>
      </c>
      <c r="N1060" t="str" cm="1">
        <f t="array" ref="N1060">INDEX($A$9:$F$1048576, $J1060, $K1060 )</f>
        <v>60873</v>
      </c>
      <c r="O1060" t="str" cm="1">
        <f t="array" ref="O1060">INDEX($B$9:$F$1048576, $J1060, $K1060 )</f>
        <v>패션그룹형지</v>
      </c>
      <c r="P1060" t="str" cm="1">
        <f t="array" ref="P1060">IF( $L1060, TRIM(_xll.IMDP("IR", $G$5&amp;$N1060, $G$6)), "" )</f>
        <v/>
      </c>
      <c r="Q1060" t="b" cm="1">
        <f t="array" ref="Q1060">IF(
    $U$1=1, AND($P1060&lt;&gt;"", $P1060&lt;&gt;"...", $P1060&lt;&gt;"입력오류"),
    IF(
        $U$18=1, AND($P1060&lt;&gt;"", $P1060&lt;&gt;"...", $P1060&lt;&gt;"입력오류", ISNUMBER(FIND(INDEX($T$2:$T$7,$U$1),$P1060))),
        IF(
            $U$17="기타", AND($P1060&lt;&gt;"", $P1060&lt;&gt;"...", $P1060&lt;&gt;"입력오류", NOT(ISNUMBER(FIND($T$21:$T$34,$P1060)))),
            AND($P1060&lt;&gt;"", $P1060&lt;&gt;"...", $P1060&lt;&gt;"입력오류", $T$19=$P1060)
        )
    )
)</f>
        <v>0</v>
      </c>
    </row>
    <row r="1061" spans="1:17">
      <c r="A1061" t="s">
        <v>2043</v>
      </c>
      <c r="B1061" t="s">
        <v>2044</v>
      </c>
      <c r="C1061" t="s">
        <v>11145</v>
      </c>
      <c r="D1061" t="s">
        <v>11146</v>
      </c>
      <c r="I1061">
        <f t="shared" si="49"/>
        <v>1060</v>
      </c>
      <c r="J1061">
        <f t="shared" si="50"/>
        <v>1060</v>
      </c>
      <c r="K1061">
        <f t="shared" si="48"/>
        <v>1</v>
      </c>
      <c r="L1061" t="b">
        <f>COUNTIF($N$2:N1061, N1061)=1</f>
        <v>1</v>
      </c>
      <c r="M1061" s="37">
        <f>IF( $Q1061, MAX($M$1:M1060)+1, 0)</f>
        <v>0</v>
      </c>
      <c r="N1061" t="str" cm="1">
        <f t="array" ref="N1061">INDEX($A$9:$F$1048576, $J1061, $K1061 )</f>
        <v>60874</v>
      </c>
      <c r="O1061" t="str" cm="1">
        <f t="array" ref="O1061">INDEX($B$9:$F$1048576, $J1061, $K1061 )</f>
        <v>무경설비</v>
      </c>
      <c r="P1061" t="str" cm="1">
        <f t="array" ref="P1061">IF( $L1061, TRIM(_xll.IMDP("IR", $G$5&amp;$N1061, $G$6)), "" )</f>
        <v/>
      </c>
      <c r="Q1061" t="b" cm="1">
        <f t="array" ref="Q1061">IF(
    $U$1=1, AND($P1061&lt;&gt;"", $P1061&lt;&gt;"...", $P1061&lt;&gt;"입력오류"),
    IF(
        $U$18=1, AND($P1061&lt;&gt;"", $P1061&lt;&gt;"...", $P1061&lt;&gt;"입력오류", ISNUMBER(FIND(INDEX($T$2:$T$7,$U$1),$P1061))),
        IF(
            $U$17="기타", AND($P1061&lt;&gt;"", $P1061&lt;&gt;"...", $P1061&lt;&gt;"입력오류", NOT(ISNUMBER(FIND($T$21:$T$34,$P1061)))),
            AND($P1061&lt;&gt;"", $P1061&lt;&gt;"...", $P1061&lt;&gt;"입력오류", $T$19=$P1061)
        )
    )
)</f>
        <v>0</v>
      </c>
    </row>
    <row r="1062" spans="1:17">
      <c r="A1062" t="s">
        <v>2045</v>
      </c>
      <c r="B1062" t="s">
        <v>2046</v>
      </c>
      <c r="C1062" t="s">
        <v>11147</v>
      </c>
      <c r="D1062" t="s">
        <v>11148</v>
      </c>
      <c r="I1062">
        <f t="shared" si="49"/>
        <v>1061</v>
      </c>
      <c r="J1062">
        <f t="shared" si="50"/>
        <v>1061</v>
      </c>
      <c r="K1062">
        <f t="shared" si="48"/>
        <v>1</v>
      </c>
      <c r="L1062" t="b">
        <f>COUNTIF($N$2:N1062, N1062)=1</f>
        <v>1</v>
      </c>
      <c r="M1062" s="37">
        <f>IF( $Q1062, MAX($M$1:M1061)+1, 0)</f>
        <v>0</v>
      </c>
      <c r="N1062" t="str" cm="1">
        <f t="array" ref="N1062">INDEX($A$9:$F$1048576, $J1062, $K1062 )</f>
        <v>60985</v>
      </c>
      <c r="O1062" t="str" cm="1">
        <f t="array" ref="O1062">INDEX($B$9:$F$1048576, $J1062, $K1062 )</f>
        <v>티월드제50차(유)1-27</v>
      </c>
      <c r="P1062" t="str" cm="1">
        <f t="array" ref="P1062">IF( $L1062, TRIM(_xll.IMDP("IR", $G$5&amp;$N1062, $G$6)), "" )</f>
        <v/>
      </c>
      <c r="Q1062" t="b" cm="1">
        <f t="array" ref="Q1062">IF(
    $U$1=1, AND($P1062&lt;&gt;"", $P1062&lt;&gt;"...", $P1062&lt;&gt;"입력오류"),
    IF(
        $U$18=1, AND($P1062&lt;&gt;"", $P1062&lt;&gt;"...", $P1062&lt;&gt;"입력오류", ISNUMBER(FIND(INDEX($T$2:$T$7,$U$1),$P1062))),
        IF(
            $U$17="기타", AND($P1062&lt;&gt;"", $P1062&lt;&gt;"...", $P1062&lt;&gt;"입력오류", NOT(ISNUMBER(FIND($T$21:$T$34,$P1062)))),
            AND($P1062&lt;&gt;"", $P1062&lt;&gt;"...", $P1062&lt;&gt;"입력오류", $T$19=$P1062)
        )
    )
)</f>
        <v>0</v>
      </c>
    </row>
    <row r="1063" spans="1:17">
      <c r="A1063" t="s">
        <v>2047</v>
      </c>
      <c r="B1063" t="s">
        <v>2048</v>
      </c>
      <c r="C1063" t="s">
        <v>11149</v>
      </c>
      <c r="D1063" t="s">
        <v>11150</v>
      </c>
      <c r="I1063">
        <f t="shared" si="49"/>
        <v>1062</v>
      </c>
      <c r="J1063">
        <f t="shared" si="50"/>
        <v>1062</v>
      </c>
      <c r="K1063">
        <f t="shared" si="48"/>
        <v>1</v>
      </c>
      <c r="L1063" t="b">
        <f>COUNTIF($N$2:N1063, N1063)=1</f>
        <v>1</v>
      </c>
      <c r="M1063" s="37">
        <f>IF( $Q1063, MAX($M$1:M1062)+1, 0)</f>
        <v>0</v>
      </c>
      <c r="N1063" t="str" cm="1">
        <f t="array" ref="N1063">INDEX($A$9:$F$1048576, $J1063, $K1063 )</f>
        <v>61037</v>
      </c>
      <c r="O1063" t="str" cm="1">
        <f t="array" ref="O1063">INDEX($B$9:$F$1048576, $J1063, $K1063 )</f>
        <v>퍼스트파이브지제50차(유)1-27</v>
      </c>
      <c r="P1063" t="str" cm="1">
        <f t="array" ref="P1063">IF( $L1063, TRIM(_xll.IMDP("IR", $G$5&amp;$N1063, $G$6)), "" )</f>
        <v/>
      </c>
      <c r="Q1063" t="b" cm="1">
        <f t="array" ref="Q1063">IF(
    $U$1=1, AND($P1063&lt;&gt;"", $P1063&lt;&gt;"...", $P1063&lt;&gt;"입력오류"),
    IF(
        $U$18=1, AND($P1063&lt;&gt;"", $P1063&lt;&gt;"...", $P1063&lt;&gt;"입력오류", ISNUMBER(FIND(INDEX($T$2:$T$7,$U$1),$P1063))),
        IF(
            $U$17="기타", AND($P1063&lt;&gt;"", $P1063&lt;&gt;"...", $P1063&lt;&gt;"입력오류", NOT(ISNUMBER(FIND($T$21:$T$34,$P1063)))),
            AND($P1063&lt;&gt;"", $P1063&lt;&gt;"...", $P1063&lt;&gt;"입력오류", $T$19=$P1063)
        )
    )
)</f>
        <v>0</v>
      </c>
    </row>
    <row r="1064" spans="1:17">
      <c r="A1064" t="s">
        <v>2049</v>
      </c>
      <c r="B1064" t="s">
        <v>2050</v>
      </c>
      <c r="C1064" t="s">
        <v>11151</v>
      </c>
      <c r="D1064" t="s">
        <v>11152</v>
      </c>
      <c r="I1064">
        <f t="shared" si="49"/>
        <v>1063</v>
      </c>
      <c r="J1064">
        <f t="shared" si="50"/>
        <v>1063</v>
      </c>
      <c r="K1064">
        <f t="shared" si="48"/>
        <v>1</v>
      </c>
      <c r="L1064" t="b">
        <f>COUNTIF($N$2:N1064, N1064)=1</f>
        <v>1</v>
      </c>
      <c r="M1064" s="37">
        <f>IF( $Q1064, MAX($M$1:M1063)+1, 0)</f>
        <v>0</v>
      </c>
      <c r="N1064" t="str" cm="1">
        <f t="array" ref="N1064">INDEX($A$9:$F$1048576, $J1064, $K1064 )</f>
        <v>61038</v>
      </c>
      <c r="O1064" t="str" cm="1">
        <f t="array" ref="O1064">INDEX($B$9:$F$1048576, $J1064, $K1064 )</f>
        <v>퍼스트파이브지제50차(유)1-28</v>
      </c>
      <c r="P1064" t="str" cm="1">
        <f t="array" ref="P1064">IF( $L1064, TRIM(_xll.IMDP("IR", $G$5&amp;$N1064, $G$6)), "" )</f>
        <v/>
      </c>
      <c r="Q1064" t="b" cm="1">
        <f t="array" ref="Q1064">IF(
    $U$1=1, AND($P1064&lt;&gt;"", $P1064&lt;&gt;"...", $P1064&lt;&gt;"입력오류"),
    IF(
        $U$18=1, AND($P1064&lt;&gt;"", $P1064&lt;&gt;"...", $P1064&lt;&gt;"입력오류", ISNUMBER(FIND(INDEX($T$2:$T$7,$U$1),$P1064))),
        IF(
            $U$17="기타", AND($P1064&lt;&gt;"", $P1064&lt;&gt;"...", $P1064&lt;&gt;"입력오류", NOT(ISNUMBER(FIND($T$21:$T$34,$P1064)))),
            AND($P1064&lt;&gt;"", $P1064&lt;&gt;"...", $P1064&lt;&gt;"입력오류", $T$19=$P1064)
        )
    )
)</f>
        <v>0</v>
      </c>
    </row>
    <row r="1065" spans="1:17">
      <c r="A1065" t="s">
        <v>2051</v>
      </c>
      <c r="B1065" t="s">
        <v>2052</v>
      </c>
      <c r="C1065" t="s">
        <v>11153</v>
      </c>
      <c r="D1065" t="s">
        <v>11154</v>
      </c>
      <c r="I1065">
        <f t="shared" si="49"/>
        <v>1064</v>
      </c>
      <c r="J1065">
        <f t="shared" si="50"/>
        <v>1064</v>
      </c>
      <c r="K1065">
        <f t="shared" si="48"/>
        <v>1</v>
      </c>
      <c r="L1065" t="b">
        <f>COUNTIF($N$2:N1065, N1065)=1</f>
        <v>1</v>
      </c>
      <c r="M1065" s="37">
        <f>IF( $Q1065, MAX($M$1:M1064)+1, 0)</f>
        <v>0</v>
      </c>
      <c r="N1065" t="str" cm="1">
        <f t="array" ref="N1065">INDEX($A$9:$F$1048576, $J1065, $K1065 )</f>
        <v>61137</v>
      </c>
      <c r="O1065" t="str" cm="1">
        <f t="array" ref="O1065">INDEX($B$9:$F$1048576, $J1065, $K1065 )</f>
        <v>에쓰푸드</v>
      </c>
      <c r="P1065" t="str" cm="1">
        <f t="array" ref="P1065">IF( $L1065, TRIM(_xll.IMDP("IR", $G$5&amp;$N1065, $G$6)), "" )</f>
        <v/>
      </c>
      <c r="Q1065" t="b" cm="1">
        <f t="array" ref="Q1065">IF(
    $U$1=1, AND($P1065&lt;&gt;"", $P1065&lt;&gt;"...", $P1065&lt;&gt;"입력오류"),
    IF(
        $U$18=1, AND($P1065&lt;&gt;"", $P1065&lt;&gt;"...", $P1065&lt;&gt;"입력오류", ISNUMBER(FIND(INDEX($T$2:$T$7,$U$1),$P1065))),
        IF(
            $U$17="기타", AND($P1065&lt;&gt;"", $P1065&lt;&gt;"...", $P1065&lt;&gt;"입력오류", NOT(ISNUMBER(FIND($T$21:$T$34,$P1065)))),
            AND($P1065&lt;&gt;"", $P1065&lt;&gt;"...", $P1065&lt;&gt;"입력오류", $T$19=$P1065)
        )
    )
)</f>
        <v>0</v>
      </c>
    </row>
    <row r="1066" spans="1:17">
      <c r="A1066" t="s">
        <v>713</v>
      </c>
      <c r="B1066" t="s">
        <v>639</v>
      </c>
      <c r="C1066" t="s">
        <v>11155</v>
      </c>
      <c r="D1066" t="s">
        <v>11156</v>
      </c>
      <c r="I1066">
        <f t="shared" si="49"/>
        <v>1065</v>
      </c>
      <c r="J1066">
        <f t="shared" si="50"/>
        <v>1065</v>
      </c>
      <c r="K1066">
        <f t="shared" si="48"/>
        <v>1</v>
      </c>
      <c r="L1066" t="b">
        <f>COUNTIF($N$2:N1066, N1066)=1</f>
        <v>1</v>
      </c>
      <c r="M1066" s="37">
        <f>IF( $Q1066, MAX($M$1:M1065)+1, 0)</f>
        <v>0</v>
      </c>
      <c r="N1066" t="str" cm="1">
        <f t="array" ref="N1066">INDEX($A$9:$F$1048576, $J1066, $K1066 )</f>
        <v>61144</v>
      </c>
      <c r="O1066" t="str" cm="1">
        <f t="array" ref="O1066">INDEX($B$9:$F$1048576, $J1066, $K1066 )</f>
        <v>주택금융공사MBS2020-13(1-4)</v>
      </c>
      <c r="P1066" t="str" cm="1">
        <f t="array" ref="P1066">IF( $L1066, TRIM(_xll.IMDP("IR", $G$5&amp;$N1066, $G$6)), "" )</f>
        <v/>
      </c>
      <c r="Q1066" t="b" cm="1">
        <f t="array" ref="Q1066">IF(
    $U$1=1, AND($P1066&lt;&gt;"", $P1066&lt;&gt;"...", $P1066&lt;&gt;"입력오류"),
    IF(
        $U$18=1, AND($P1066&lt;&gt;"", $P1066&lt;&gt;"...", $P1066&lt;&gt;"입력오류", ISNUMBER(FIND(INDEX($T$2:$T$7,$U$1),$P1066))),
        IF(
            $U$17="기타", AND($P1066&lt;&gt;"", $P1066&lt;&gt;"...", $P1066&lt;&gt;"입력오류", NOT(ISNUMBER(FIND($T$21:$T$34,$P1066)))),
            AND($P1066&lt;&gt;"", $P1066&lt;&gt;"...", $P1066&lt;&gt;"입력오류", $T$19=$P1066)
        )
    )
)</f>
        <v>0</v>
      </c>
    </row>
    <row r="1067" spans="1:17">
      <c r="A1067" t="s">
        <v>2053</v>
      </c>
      <c r="B1067" t="s">
        <v>2054</v>
      </c>
      <c r="C1067" t="s">
        <v>11157</v>
      </c>
      <c r="D1067" t="s">
        <v>11158</v>
      </c>
      <c r="I1067">
        <f t="shared" si="49"/>
        <v>1066</v>
      </c>
      <c r="J1067">
        <f t="shared" si="50"/>
        <v>1066</v>
      </c>
      <c r="K1067">
        <f t="shared" si="48"/>
        <v>1</v>
      </c>
      <c r="L1067" t="b">
        <f>COUNTIF($N$2:N1067, N1067)=1</f>
        <v>1</v>
      </c>
      <c r="M1067" s="37">
        <f>IF( $Q1067, MAX($M$1:M1066)+1, 0)</f>
        <v>0</v>
      </c>
      <c r="N1067" t="str" cm="1">
        <f t="array" ref="N1067">INDEX($A$9:$F$1048576, $J1067, $K1067 )</f>
        <v>61145</v>
      </c>
      <c r="O1067" t="str" cm="1">
        <f t="array" ref="O1067">INDEX($B$9:$F$1048576, $J1067, $K1067 )</f>
        <v>주택금융공사MBS2020-13(1-5)</v>
      </c>
      <c r="P1067" t="str" cm="1">
        <f t="array" ref="P1067">IF( $L1067, TRIM(_xll.IMDP("IR", $G$5&amp;$N1067, $G$6)), "" )</f>
        <v/>
      </c>
      <c r="Q1067" t="b" cm="1">
        <f t="array" ref="Q1067">IF(
    $U$1=1, AND($P1067&lt;&gt;"", $P1067&lt;&gt;"...", $P1067&lt;&gt;"입력오류"),
    IF(
        $U$18=1, AND($P1067&lt;&gt;"", $P1067&lt;&gt;"...", $P1067&lt;&gt;"입력오류", ISNUMBER(FIND(INDEX($T$2:$T$7,$U$1),$P1067))),
        IF(
            $U$17="기타", AND($P1067&lt;&gt;"", $P1067&lt;&gt;"...", $P1067&lt;&gt;"입력오류", NOT(ISNUMBER(FIND($T$21:$T$34,$P1067)))),
            AND($P1067&lt;&gt;"", $P1067&lt;&gt;"...", $P1067&lt;&gt;"입력오류", $T$19=$P1067)
        )
    )
)</f>
        <v>0</v>
      </c>
    </row>
    <row r="1068" spans="1:17">
      <c r="A1068" t="s">
        <v>2055</v>
      </c>
      <c r="B1068" t="s">
        <v>2056</v>
      </c>
      <c r="C1068" t="s">
        <v>11159</v>
      </c>
      <c r="D1068" t="s">
        <v>11160</v>
      </c>
      <c r="I1068">
        <f t="shared" si="49"/>
        <v>1067</v>
      </c>
      <c r="J1068">
        <f t="shared" si="50"/>
        <v>1067</v>
      </c>
      <c r="K1068">
        <f t="shared" si="48"/>
        <v>1</v>
      </c>
      <c r="L1068" t="b">
        <f>COUNTIF($N$2:N1068, N1068)=1</f>
        <v>1</v>
      </c>
      <c r="M1068" s="37">
        <f>IF( $Q1068, MAX($M$1:M1067)+1, 0)</f>
        <v>0</v>
      </c>
      <c r="N1068" t="str" cm="1">
        <f t="array" ref="N1068">INDEX($A$9:$F$1048576, $J1068, $K1068 )</f>
        <v>61146</v>
      </c>
      <c r="O1068" t="str" cm="1">
        <f t="array" ref="O1068">INDEX($B$9:$F$1048576, $J1068, $K1068 )</f>
        <v>주택금융공사MBS2020-13(1-6)</v>
      </c>
      <c r="P1068" t="str" cm="1">
        <f t="array" ref="P1068">IF( $L1068, TRIM(_xll.IMDP("IR", $G$5&amp;$N1068, $G$6)), "" )</f>
        <v/>
      </c>
      <c r="Q1068" t="b" cm="1">
        <f t="array" ref="Q1068">IF(
    $U$1=1, AND($P1068&lt;&gt;"", $P1068&lt;&gt;"...", $P1068&lt;&gt;"입력오류"),
    IF(
        $U$18=1, AND($P1068&lt;&gt;"", $P1068&lt;&gt;"...", $P1068&lt;&gt;"입력오류", ISNUMBER(FIND(INDEX($T$2:$T$7,$U$1),$P1068))),
        IF(
            $U$17="기타", AND($P1068&lt;&gt;"", $P1068&lt;&gt;"...", $P1068&lt;&gt;"입력오류", NOT(ISNUMBER(FIND($T$21:$T$34,$P1068)))),
            AND($P1068&lt;&gt;"", $P1068&lt;&gt;"...", $P1068&lt;&gt;"입력오류", $T$19=$P1068)
        )
    )
)</f>
        <v>0</v>
      </c>
    </row>
    <row r="1069" spans="1:17">
      <c r="A1069" t="s">
        <v>2057</v>
      </c>
      <c r="B1069" t="s">
        <v>2058</v>
      </c>
      <c r="C1069" t="s">
        <v>11161</v>
      </c>
      <c r="D1069" t="s">
        <v>11162</v>
      </c>
      <c r="I1069">
        <f t="shared" si="49"/>
        <v>1068</v>
      </c>
      <c r="J1069">
        <f t="shared" si="50"/>
        <v>1068</v>
      </c>
      <c r="K1069">
        <f t="shared" si="48"/>
        <v>1</v>
      </c>
      <c r="L1069" t="b">
        <f>COUNTIF($N$2:N1069, N1069)=1</f>
        <v>1</v>
      </c>
      <c r="M1069" s="37">
        <f>IF( $Q1069, MAX($M$1:M1068)+1, 0)</f>
        <v>0</v>
      </c>
      <c r="N1069" t="str" cm="1">
        <f t="array" ref="N1069">INDEX($A$9:$F$1048576, $J1069, $K1069 )</f>
        <v>61147</v>
      </c>
      <c r="O1069" t="str" cm="1">
        <f t="array" ref="O1069">INDEX($B$9:$F$1048576, $J1069, $K1069 )</f>
        <v>주택금융공사MBS2020-13(1-7)</v>
      </c>
      <c r="P1069" t="str" cm="1">
        <f t="array" ref="P1069">IF( $L1069, TRIM(_xll.IMDP("IR", $G$5&amp;$N1069, $G$6)), "" )</f>
        <v/>
      </c>
      <c r="Q1069" t="b" cm="1">
        <f t="array" ref="Q1069">IF(
    $U$1=1, AND($P1069&lt;&gt;"", $P1069&lt;&gt;"...", $P1069&lt;&gt;"입력오류"),
    IF(
        $U$18=1, AND($P1069&lt;&gt;"", $P1069&lt;&gt;"...", $P1069&lt;&gt;"입력오류", ISNUMBER(FIND(INDEX($T$2:$T$7,$U$1),$P1069))),
        IF(
            $U$17="기타", AND($P1069&lt;&gt;"", $P1069&lt;&gt;"...", $P1069&lt;&gt;"입력오류", NOT(ISNUMBER(FIND($T$21:$T$34,$P1069)))),
            AND($P1069&lt;&gt;"", $P1069&lt;&gt;"...", $P1069&lt;&gt;"입력오류", $T$19=$P1069)
        )
    )
)</f>
        <v>0</v>
      </c>
    </row>
    <row r="1070" spans="1:17">
      <c r="A1070" t="s">
        <v>2059</v>
      </c>
      <c r="B1070" t="s">
        <v>2060</v>
      </c>
      <c r="C1070" t="s">
        <v>11163</v>
      </c>
      <c r="D1070" t="s">
        <v>11164</v>
      </c>
      <c r="I1070">
        <f t="shared" si="49"/>
        <v>1069</v>
      </c>
      <c r="J1070">
        <f t="shared" si="50"/>
        <v>1069</v>
      </c>
      <c r="K1070">
        <f t="shared" si="48"/>
        <v>1</v>
      </c>
      <c r="L1070" t="b">
        <f>COUNTIF($N$2:N1070, N1070)=1</f>
        <v>1</v>
      </c>
      <c r="M1070" s="37">
        <f>IF( $Q1070, MAX($M$1:M1069)+1, 0)</f>
        <v>0</v>
      </c>
      <c r="N1070" t="str" cm="1">
        <f t="array" ref="N1070">INDEX($A$9:$F$1048576, $J1070, $K1070 )</f>
        <v>61148</v>
      </c>
      <c r="O1070" t="str" cm="1">
        <f t="array" ref="O1070">INDEX($B$9:$F$1048576, $J1070, $K1070 )</f>
        <v>주택금융공사MBS2020-13(1-8)</v>
      </c>
      <c r="P1070" t="str" cm="1">
        <f t="array" ref="P1070">IF( $L1070, TRIM(_xll.IMDP("IR", $G$5&amp;$N1070, $G$6)), "" )</f>
        <v/>
      </c>
      <c r="Q1070" t="b" cm="1">
        <f t="array" ref="Q1070">IF(
    $U$1=1, AND($P1070&lt;&gt;"", $P1070&lt;&gt;"...", $P1070&lt;&gt;"입력오류"),
    IF(
        $U$18=1, AND($P1070&lt;&gt;"", $P1070&lt;&gt;"...", $P1070&lt;&gt;"입력오류", ISNUMBER(FIND(INDEX($T$2:$T$7,$U$1),$P1070))),
        IF(
            $U$17="기타", AND($P1070&lt;&gt;"", $P1070&lt;&gt;"...", $P1070&lt;&gt;"입력오류", NOT(ISNUMBER(FIND($T$21:$T$34,$P1070)))),
            AND($P1070&lt;&gt;"", $P1070&lt;&gt;"...", $P1070&lt;&gt;"입력오류", $T$19=$P1070)
        )
    )
)</f>
        <v>0</v>
      </c>
    </row>
    <row r="1071" spans="1:17">
      <c r="A1071" t="s">
        <v>2061</v>
      </c>
      <c r="B1071" t="s">
        <v>2062</v>
      </c>
      <c r="C1071" t="s">
        <v>11165</v>
      </c>
      <c r="D1071" t="s">
        <v>11166</v>
      </c>
      <c r="I1071">
        <f t="shared" si="49"/>
        <v>1070</v>
      </c>
      <c r="J1071">
        <f t="shared" si="50"/>
        <v>1070</v>
      </c>
      <c r="K1071">
        <f t="shared" si="48"/>
        <v>1</v>
      </c>
      <c r="L1071" t="b">
        <f>COUNTIF($N$2:N1071, N1071)=1</f>
        <v>1</v>
      </c>
      <c r="M1071" s="37">
        <f>IF( $Q1071, MAX($M$1:M1070)+1, 0)</f>
        <v>0</v>
      </c>
      <c r="N1071" t="str" cm="1">
        <f t="array" ref="N1071">INDEX($A$9:$F$1048576, $J1071, $K1071 )</f>
        <v>61164</v>
      </c>
      <c r="O1071" t="str" cm="1">
        <f t="array" ref="O1071">INDEX($B$9:$F$1048576, $J1071, $K1071 )</f>
        <v>주택금융공사MBS2020-14(1-2)</v>
      </c>
      <c r="P1071" t="str" cm="1">
        <f t="array" ref="P1071">IF( $L1071, TRIM(_xll.IMDP("IR", $G$5&amp;$N1071, $G$6)), "" )</f>
        <v/>
      </c>
      <c r="Q1071" t="b" cm="1">
        <f t="array" ref="Q1071">IF(
    $U$1=1, AND($P1071&lt;&gt;"", $P1071&lt;&gt;"...", $P1071&lt;&gt;"입력오류"),
    IF(
        $U$18=1, AND($P1071&lt;&gt;"", $P1071&lt;&gt;"...", $P1071&lt;&gt;"입력오류", ISNUMBER(FIND(INDEX($T$2:$T$7,$U$1),$P1071))),
        IF(
            $U$17="기타", AND($P1071&lt;&gt;"", $P1071&lt;&gt;"...", $P1071&lt;&gt;"입력오류", NOT(ISNUMBER(FIND($T$21:$T$34,$P1071)))),
            AND($P1071&lt;&gt;"", $P1071&lt;&gt;"...", $P1071&lt;&gt;"입력오류", $T$19=$P1071)
        )
    )
)</f>
        <v>0</v>
      </c>
    </row>
    <row r="1072" spans="1:17">
      <c r="A1072" t="s">
        <v>2063</v>
      </c>
      <c r="B1072" t="s">
        <v>2064</v>
      </c>
      <c r="C1072" t="s">
        <v>11167</v>
      </c>
      <c r="D1072" t="s">
        <v>11168</v>
      </c>
      <c r="I1072">
        <f t="shared" si="49"/>
        <v>1071</v>
      </c>
      <c r="J1072">
        <f t="shared" si="50"/>
        <v>1071</v>
      </c>
      <c r="K1072">
        <f t="shared" si="48"/>
        <v>1</v>
      </c>
      <c r="L1072" t="b">
        <f>COUNTIF($N$2:N1072, N1072)=1</f>
        <v>1</v>
      </c>
      <c r="M1072" s="37">
        <f>IF( $Q1072, MAX($M$1:M1071)+1, 0)</f>
        <v>0</v>
      </c>
      <c r="N1072" t="str" cm="1">
        <f t="array" ref="N1072">INDEX($A$9:$F$1048576, $J1072, $K1072 )</f>
        <v>61165</v>
      </c>
      <c r="O1072" t="str" cm="1">
        <f t="array" ref="O1072">INDEX($B$9:$F$1048576, $J1072, $K1072 )</f>
        <v>주택금융공사MBS2020-14(1-3)</v>
      </c>
      <c r="P1072" t="str" cm="1">
        <f t="array" ref="P1072">IF( $L1072, TRIM(_xll.IMDP("IR", $G$5&amp;$N1072, $G$6)), "" )</f>
        <v/>
      </c>
      <c r="Q1072" t="b" cm="1">
        <f t="array" ref="Q1072">IF(
    $U$1=1, AND($P1072&lt;&gt;"", $P1072&lt;&gt;"...", $P1072&lt;&gt;"입력오류"),
    IF(
        $U$18=1, AND($P1072&lt;&gt;"", $P1072&lt;&gt;"...", $P1072&lt;&gt;"입력오류", ISNUMBER(FIND(INDEX($T$2:$T$7,$U$1),$P1072))),
        IF(
            $U$17="기타", AND($P1072&lt;&gt;"", $P1072&lt;&gt;"...", $P1072&lt;&gt;"입력오류", NOT(ISNUMBER(FIND($T$21:$T$34,$P1072)))),
            AND($P1072&lt;&gt;"", $P1072&lt;&gt;"...", $P1072&lt;&gt;"입력오류", $T$19=$P1072)
        )
    )
)</f>
        <v>0</v>
      </c>
    </row>
    <row r="1073" spans="1:17">
      <c r="A1073" t="s">
        <v>2065</v>
      </c>
      <c r="B1073" t="s">
        <v>2066</v>
      </c>
      <c r="C1073" t="s">
        <v>11169</v>
      </c>
      <c r="D1073" t="s">
        <v>11170</v>
      </c>
      <c r="I1073">
        <f t="shared" si="49"/>
        <v>1072</v>
      </c>
      <c r="J1073">
        <f t="shared" si="50"/>
        <v>1072</v>
      </c>
      <c r="K1073">
        <f t="shared" si="48"/>
        <v>1</v>
      </c>
      <c r="L1073" t="b">
        <f>COUNTIF($N$2:N1073, N1073)=1</f>
        <v>1</v>
      </c>
      <c r="M1073" s="37">
        <f>IF( $Q1073, MAX($M$1:M1072)+1, 0)</f>
        <v>0</v>
      </c>
      <c r="N1073" t="str" cm="1">
        <f t="array" ref="N1073">INDEX($A$9:$F$1048576, $J1073, $K1073 )</f>
        <v>61166</v>
      </c>
      <c r="O1073" t="str" cm="1">
        <f t="array" ref="O1073">INDEX($B$9:$F$1048576, $J1073, $K1073 )</f>
        <v>주택금융공사MBS2020-14(1-4)</v>
      </c>
      <c r="P1073" t="str" cm="1">
        <f t="array" ref="P1073">IF( $L1073, TRIM(_xll.IMDP("IR", $G$5&amp;$N1073, $G$6)), "" )</f>
        <v/>
      </c>
      <c r="Q1073" t="b" cm="1">
        <f t="array" ref="Q1073">IF(
    $U$1=1, AND($P1073&lt;&gt;"", $P1073&lt;&gt;"...", $P1073&lt;&gt;"입력오류"),
    IF(
        $U$18=1, AND($P1073&lt;&gt;"", $P1073&lt;&gt;"...", $P1073&lt;&gt;"입력오류", ISNUMBER(FIND(INDEX($T$2:$T$7,$U$1),$P1073))),
        IF(
            $U$17="기타", AND($P1073&lt;&gt;"", $P1073&lt;&gt;"...", $P1073&lt;&gt;"입력오류", NOT(ISNUMBER(FIND($T$21:$T$34,$P1073)))),
            AND($P1073&lt;&gt;"", $P1073&lt;&gt;"...", $P1073&lt;&gt;"입력오류", $T$19=$P1073)
        )
    )
)</f>
        <v>0</v>
      </c>
    </row>
    <row r="1074" spans="1:17">
      <c r="A1074" t="s">
        <v>2067</v>
      </c>
      <c r="B1074" t="s">
        <v>2068</v>
      </c>
      <c r="C1074" t="s">
        <v>11171</v>
      </c>
      <c r="D1074" t="s">
        <v>11172</v>
      </c>
      <c r="I1074">
        <f t="shared" si="49"/>
        <v>1073</v>
      </c>
      <c r="J1074">
        <f t="shared" si="50"/>
        <v>1073</v>
      </c>
      <c r="K1074">
        <f t="shared" si="48"/>
        <v>1</v>
      </c>
      <c r="L1074" t="b">
        <f>COUNTIF($N$2:N1074, N1074)=1</f>
        <v>1</v>
      </c>
      <c r="M1074" s="37">
        <f>IF( $Q1074, MAX($M$1:M1073)+1, 0)</f>
        <v>0</v>
      </c>
      <c r="N1074" t="str" cm="1">
        <f t="array" ref="N1074">INDEX($A$9:$F$1048576, $J1074, $K1074 )</f>
        <v>61174</v>
      </c>
      <c r="O1074" t="str" cm="1">
        <f t="array" ref="O1074">INDEX($B$9:$F$1048576, $J1074, $K1074 )</f>
        <v>주택금융공사MBS2020-15(1-4)</v>
      </c>
      <c r="P1074" t="str" cm="1">
        <f t="array" ref="P1074">IF( $L1074, TRIM(_xll.IMDP("IR", $G$5&amp;$N1074, $G$6)), "" )</f>
        <v/>
      </c>
      <c r="Q1074" t="b" cm="1">
        <f t="array" ref="Q1074">IF(
    $U$1=1, AND($P1074&lt;&gt;"", $P1074&lt;&gt;"...", $P1074&lt;&gt;"입력오류"),
    IF(
        $U$18=1, AND($P1074&lt;&gt;"", $P1074&lt;&gt;"...", $P1074&lt;&gt;"입력오류", ISNUMBER(FIND(INDEX($T$2:$T$7,$U$1),$P1074))),
        IF(
            $U$17="기타", AND($P1074&lt;&gt;"", $P1074&lt;&gt;"...", $P1074&lt;&gt;"입력오류", NOT(ISNUMBER(FIND($T$21:$T$34,$P1074)))),
            AND($P1074&lt;&gt;"", $P1074&lt;&gt;"...", $P1074&lt;&gt;"입력오류", $T$19=$P1074)
        )
    )
)</f>
        <v>0</v>
      </c>
    </row>
    <row r="1075" spans="1:17">
      <c r="A1075" t="s">
        <v>2069</v>
      </c>
      <c r="B1075" t="s">
        <v>2070</v>
      </c>
      <c r="C1075" t="s">
        <v>11173</v>
      </c>
      <c r="D1075" t="s">
        <v>11174</v>
      </c>
      <c r="I1075">
        <f t="shared" si="49"/>
        <v>1074</v>
      </c>
      <c r="J1075">
        <f t="shared" si="50"/>
        <v>1074</v>
      </c>
      <c r="K1075">
        <f t="shared" si="48"/>
        <v>1</v>
      </c>
      <c r="L1075" t="b">
        <f>COUNTIF($N$2:N1075, N1075)=1</f>
        <v>1</v>
      </c>
      <c r="M1075" s="37">
        <f>IF( $Q1075, MAX($M$1:M1074)+1, 0)</f>
        <v>0</v>
      </c>
      <c r="N1075" t="str" cm="1">
        <f t="array" ref="N1075">INDEX($A$9:$F$1048576, $J1075, $K1075 )</f>
        <v>61175</v>
      </c>
      <c r="O1075" t="str" cm="1">
        <f t="array" ref="O1075">INDEX($B$9:$F$1048576, $J1075, $K1075 )</f>
        <v>주택금융공사MBS2020-15(1-5)</v>
      </c>
      <c r="P1075" t="str" cm="1">
        <f t="array" ref="P1075">IF( $L1075, TRIM(_xll.IMDP("IR", $G$5&amp;$N1075, $G$6)), "" )</f>
        <v/>
      </c>
      <c r="Q1075" t="b" cm="1">
        <f t="array" ref="Q1075">IF(
    $U$1=1, AND($P1075&lt;&gt;"", $P1075&lt;&gt;"...", $P1075&lt;&gt;"입력오류"),
    IF(
        $U$18=1, AND($P1075&lt;&gt;"", $P1075&lt;&gt;"...", $P1075&lt;&gt;"입력오류", ISNUMBER(FIND(INDEX($T$2:$T$7,$U$1),$P1075))),
        IF(
            $U$17="기타", AND($P1075&lt;&gt;"", $P1075&lt;&gt;"...", $P1075&lt;&gt;"입력오류", NOT(ISNUMBER(FIND($T$21:$T$34,$P1075)))),
            AND($P1075&lt;&gt;"", $P1075&lt;&gt;"...", $P1075&lt;&gt;"입력오류", $T$19=$P1075)
        )
    )
)</f>
        <v>0</v>
      </c>
    </row>
    <row r="1076" spans="1:17">
      <c r="A1076" t="s">
        <v>2071</v>
      </c>
      <c r="B1076" t="s">
        <v>2072</v>
      </c>
      <c r="C1076" t="s">
        <v>11175</v>
      </c>
      <c r="D1076" t="s">
        <v>11176</v>
      </c>
      <c r="I1076">
        <f t="shared" si="49"/>
        <v>1075</v>
      </c>
      <c r="J1076">
        <f t="shared" si="50"/>
        <v>1075</v>
      </c>
      <c r="K1076">
        <f t="shared" si="48"/>
        <v>1</v>
      </c>
      <c r="L1076" t="b">
        <f>COUNTIF($N$2:N1076, N1076)=1</f>
        <v>1</v>
      </c>
      <c r="M1076" s="37">
        <f>IF( $Q1076, MAX($M$1:M1075)+1, 0)</f>
        <v>0</v>
      </c>
      <c r="N1076" t="str" cm="1">
        <f t="array" ref="N1076">INDEX($A$9:$F$1048576, $J1076, $K1076 )</f>
        <v>61176</v>
      </c>
      <c r="O1076" t="str" cm="1">
        <f t="array" ref="O1076">INDEX($B$9:$F$1048576, $J1076, $K1076 )</f>
        <v>주택금융공사MBS2020-15(1-6)</v>
      </c>
      <c r="P1076" t="str" cm="1">
        <f t="array" ref="P1076">IF( $L1076, TRIM(_xll.IMDP("IR", $G$5&amp;$N1076, $G$6)), "" )</f>
        <v/>
      </c>
      <c r="Q1076" t="b" cm="1">
        <f t="array" ref="Q1076">IF(
    $U$1=1, AND($P1076&lt;&gt;"", $P1076&lt;&gt;"...", $P1076&lt;&gt;"입력오류"),
    IF(
        $U$18=1, AND($P1076&lt;&gt;"", $P1076&lt;&gt;"...", $P1076&lt;&gt;"입력오류", ISNUMBER(FIND(INDEX($T$2:$T$7,$U$1),$P1076))),
        IF(
            $U$17="기타", AND($P1076&lt;&gt;"", $P1076&lt;&gt;"...", $P1076&lt;&gt;"입력오류", NOT(ISNUMBER(FIND($T$21:$T$34,$P1076)))),
            AND($P1076&lt;&gt;"", $P1076&lt;&gt;"...", $P1076&lt;&gt;"입력오류", $T$19=$P1076)
        )
    )
)</f>
        <v>0</v>
      </c>
    </row>
    <row r="1077" spans="1:17">
      <c r="A1077" t="s">
        <v>2073</v>
      </c>
      <c r="B1077" t="s">
        <v>2074</v>
      </c>
      <c r="C1077" t="s">
        <v>11177</v>
      </c>
      <c r="D1077" t="s">
        <v>11178</v>
      </c>
      <c r="I1077">
        <f t="shared" si="49"/>
        <v>1076</v>
      </c>
      <c r="J1077">
        <f t="shared" si="50"/>
        <v>1076</v>
      </c>
      <c r="K1077">
        <f t="shared" si="48"/>
        <v>1</v>
      </c>
      <c r="L1077" t="b">
        <f>COUNTIF($N$2:N1077, N1077)=1</f>
        <v>1</v>
      </c>
      <c r="M1077" s="37">
        <f>IF( $Q1077, MAX($M$1:M1076)+1, 0)</f>
        <v>0</v>
      </c>
      <c r="N1077" t="str" cm="1">
        <f t="array" ref="N1077">INDEX($A$9:$F$1048576, $J1077, $K1077 )</f>
        <v>61177</v>
      </c>
      <c r="O1077" t="str" cm="1">
        <f t="array" ref="O1077">INDEX($B$9:$F$1048576, $J1077, $K1077 )</f>
        <v>주택금융공사MBS2020-15(1-7)</v>
      </c>
      <c r="P1077" t="str" cm="1">
        <f t="array" ref="P1077">IF( $L1077, TRIM(_xll.IMDP("IR", $G$5&amp;$N1077, $G$6)), "" )</f>
        <v/>
      </c>
      <c r="Q1077" t="b" cm="1">
        <f t="array" ref="Q1077">IF(
    $U$1=1, AND($P1077&lt;&gt;"", $P1077&lt;&gt;"...", $P1077&lt;&gt;"입력오류"),
    IF(
        $U$18=1, AND($P1077&lt;&gt;"", $P1077&lt;&gt;"...", $P1077&lt;&gt;"입력오류", ISNUMBER(FIND(INDEX($T$2:$T$7,$U$1),$P1077))),
        IF(
            $U$17="기타", AND($P1077&lt;&gt;"", $P1077&lt;&gt;"...", $P1077&lt;&gt;"입력오류", NOT(ISNUMBER(FIND($T$21:$T$34,$P1077)))),
            AND($P1077&lt;&gt;"", $P1077&lt;&gt;"...", $P1077&lt;&gt;"입력오류", $T$19=$P1077)
        )
    )
)</f>
        <v>0</v>
      </c>
    </row>
    <row r="1078" spans="1:17">
      <c r="A1078" t="s">
        <v>2075</v>
      </c>
      <c r="B1078" t="s">
        <v>2076</v>
      </c>
      <c r="C1078" t="s">
        <v>11179</v>
      </c>
      <c r="D1078" t="s">
        <v>11180</v>
      </c>
      <c r="I1078">
        <f t="shared" si="49"/>
        <v>1077</v>
      </c>
      <c r="J1078">
        <f t="shared" si="50"/>
        <v>1077</v>
      </c>
      <c r="K1078">
        <f t="shared" si="48"/>
        <v>1</v>
      </c>
      <c r="L1078" t="b">
        <f>COUNTIF($N$2:N1078, N1078)=1</f>
        <v>1</v>
      </c>
      <c r="M1078" s="37">
        <f>IF( $Q1078, MAX($M$1:M1077)+1, 0)</f>
        <v>0</v>
      </c>
      <c r="N1078" t="str" cm="1">
        <f t="array" ref="N1078">INDEX($A$9:$F$1048576, $J1078, $K1078 )</f>
        <v>61178</v>
      </c>
      <c r="O1078" t="str" cm="1">
        <f t="array" ref="O1078">INDEX($B$9:$F$1048576, $J1078, $K1078 )</f>
        <v>주택금융공사MBS2020-15(1-8)</v>
      </c>
      <c r="P1078" t="str" cm="1">
        <f t="array" ref="P1078">IF( $L1078, TRIM(_xll.IMDP("IR", $G$5&amp;$N1078, $G$6)), "" )</f>
        <v/>
      </c>
      <c r="Q1078" t="b" cm="1">
        <f t="array" ref="Q1078">IF(
    $U$1=1, AND($P1078&lt;&gt;"", $P1078&lt;&gt;"...", $P1078&lt;&gt;"입력오류"),
    IF(
        $U$18=1, AND($P1078&lt;&gt;"", $P1078&lt;&gt;"...", $P1078&lt;&gt;"입력오류", ISNUMBER(FIND(INDEX($T$2:$T$7,$U$1),$P1078))),
        IF(
            $U$17="기타", AND($P1078&lt;&gt;"", $P1078&lt;&gt;"...", $P1078&lt;&gt;"입력오류", NOT(ISNUMBER(FIND($T$21:$T$34,$P1078)))),
            AND($P1078&lt;&gt;"", $P1078&lt;&gt;"...", $P1078&lt;&gt;"입력오류", $T$19=$P1078)
        )
    )
)</f>
        <v>0</v>
      </c>
    </row>
    <row r="1079" spans="1:17">
      <c r="A1079" t="s">
        <v>2077</v>
      </c>
      <c r="B1079" t="s">
        <v>2078</v>
      </c>
      <c r="C1079" t="s">
        <v>11181</v>
      </c>
      <c r="D1079" t="s">
        <v>11182</v>
      </c>
      <c r="I1079">
        <f t="shared" si="49"/>
        <v>1078</v>
      </c>
      <c r="J1079">
        <f t="shared" si="50"/>
        <v>1078</v>
      </c>
      <c r="K1079">
        <f t="shared" si="48"/>
        <v>1</v>
      </c>
      <c r="L1079" t="b">
        <f>COUNTIF($N$2:N1079, N1079)=1</f>
        <v>1</v>
      </c>
      <c r="M1079" s="37">
        <f>IF( $Q1079, MAX($M$1:M1078)+1, 0)</f>
        <v>0</v>
      </c>
      <c r="N1079" t="str" cm="1">
        <f t="array" ref="N1079">INDEX($A$9:$F$1048576, $J1079, $K1079 )</f>
        <v>61181</v>
      </c>
      <c r="O1079" t="str" cm="1">
        <f t="array" ref="O1079">INDEX($B$9:$F$1048576, $J1079, $K1079 )</f>
        <v>빅포제일차</v>
      </c>
      <c r="P1079" t="str" cm="1">
        <f t="array" ref="P1079">IF( $L1079, TRIM(_xll.IMDP("IR", $G$5&amp;$N1079, $G$6)), "" )</f>
        <v/>
      </c>
      <c r="Q1079" t="b" cm="1">
        <f t="array" ref="Q1079">IF(
    $U$1=1, AND($P1079&lt;&gt;"", $P1079&lt;&gt;"...", $P1079&lt;&gt;"입력오류"),
    IF(
        $U$18=1, AND($P1079&lt;&gt;"", $P1079&lt;&gt;"...", $P1079&lt;&gt;"입력오류", ISNUMBER(FIND(INDEX($T$2:$T$7,$U$1),$P1079))),
        IF(
            $U$17="기타", AND($P1079&lt;&gt;"", $P1079&lt;&gt;"...", $P1079&lt;&gt;"입력오류", NOT(ISNUMBER(FIND($T$21:$T$34,$P1079)))),
            AND($P1079&lt;&gt;"", $P1079&lt;&gt;"...", $P1079&lt;&gt;"입력오류", $T$19=$P1079)
        )
    )
)</f>
        <v>0</v>
      </c>
    </row>
    <row r="1080" spans="1:17">
      <c r="A1080" t="s">
        <v>2079</v>
      </c>
      <c r="B1080" t="s">
        <v>2080</v>
      </c>
      <c r="C1080" t="s">
        <v>11183</v>
      </c>
      <c r="D1080" t="s">
        <v>11184</v>
      </c>
      <c r="I1080">
        <f t="shared" si="49"/>
        <v>1079</v>
      </c>
      <c r="J1080">
        <f t="shared" si="50"/>
        <v>1079</v>
      </c>
      <c r="K1080">
        <f t="shared" si="48"/>
        <v>1</v>
      </c>
      <c r="L1080" t="b">
        <f>COUNTIF($N$2:N1080, N1080)=1</f>
        <v>1</v>
      </c>
      <c r="M1080" s="37">
        <f>IF( $Q1080, MAX($M$1:M1079)+1, 0)</f>
        <v>0</v>
      </c>
      <c r="N1080" t="str" cm="1">
        <f t="array" ref="N1080">INDEX($A$9:$F$1048576, $J1080, $K1080 )</f>
        <v>61216</v>
      </c>
      <c r="O1080" t="str" cm="1">
        <f t="array" ref="O1080">INDEX($B$9:$F$1048576, $J1080, $K1080 )</f>
        <v>티월드제52차(유)1-27</v>
      </c>
      <c r="P1080" t="str" cm="1">
        <f t="array" ref="P1080">IF( $L1080, TRIM(_xll.IMDP("IR", $G$5&amp;$N1080, $G$6)), "" )</f>
        <v/>
      </c>
      <c r="Q1080" t="b" cm="1">
        <f t="array" ref="Q1080">IF(
    $U$1=1, AND($P1080&lt;&gt;"", $P1080&lt;&gt;"...", $P1080&lt;&gt;"입력오류"),
    IF(
        $U$18=1, AND($P1080&lt;&gt;"", $P1080&lt;&gt;"...", $P1080&lt;&gt;"입력오류", ISNUMBER(FIND(INDEX($T$2:$T$7,$U$1),$P1080))),
        IF(
            $U$17="기타", AND($P1080&lt;&gt;"", $P1080&lt;&gt;"...", $P1080&lt;&gt;"입력오류", NOT(ISNUMBER(FIND($T$21:$T$34,$P1080)))),
            AND($P1080&lt;&gt;"", $P1080&lt;&gt;"...", $P1080&lt;&gt;"입력오류", $T$19=$P1080)
        )
    )
)</f>
        <v>0</v>
      </c>
    </row>
    <row r="1081" spans="1:17">
      <c r="A1081" t="s">
        <v>2081</v>
      </c>
      <c r="B1081" t="s">
        <v>2082</v>
      </c>
      <c r="C1081" t="s">
        <v>11185</v>
      </c>
      <c r="D1081" t="s">
        <v>11186</v>
      </c>
      <c r="I1081">
        <f t="shared" si="49"/>
        <v>1080</v>
      </c>
      <c r="J1081">
        <f t="shared" si="50"/>
        <v>1080</v>
      </c>
      <c r="K1081">
        <f t="shared" si="48"/>
        <v>1</v>
      </c>
      <c r="L1081" t="b">
        <f>COUNTIF($N$2:N1081, N1081)=1</f>
        <v>1</v>
      </c>
      <c r="M1081" s="37">
        <f>IF( $Q1081, MAX($M$1:M1080)+1, 0)</f>
        <v>0</v>
      </c>
      <c r="N1081" t="str" cm="1">
        <f t="array" ref="N1081">INDEX($A$9:$F$1048576, $J1081, $K1081 )</f>
        <v>61223</v>
      </c>
      <c r="O1081" t="str" cm="1">
        <f t="array" ref="O1081">INDEX($B$9:$F$1048576, $J1081, $K1081 )</f>
        <v>주택금융공사MBS2020-16(1-2)</v>
      </c>
      <c r="P1081" t="str" cm="1">
        <f t="array" ref="P1081">IF( $L1081, TRIM(_xll.IMDP("IR", $G$5&amp;$N1081, $G$6)), "" )</f>
        <v/>
      </c>
      <c r="Q1081" t="b" cm="1">
        <f t="array" ref="Q1081">IF(
    $U$1=1, AND($P1081&lt;&gt;"", $P1081&lt;&gt;"...", $P1081&lt;&gt;"입력오류"),
    IF(
        $U$18=1, AND($P1081&lt;&gt;"", $P1081&lt;&gt;"...", $P1081&lt;&gt;"입력오류", ISNUMBER(FIND(INDEX($T$2:$T$7,$U$1),$P1081))),
        IF(
            $U$17="기타", AND($P1081&lt;&gt;"", $P1081&lt;&gt;"...", $P1081&lt;&gt;"입력오류", NOT(ISNUMBER(FIND($T$21:$T$34,$P1081)))),
            AND($P1081&lt;&gt;"", $P1081&lt;&gt;"...", $P1081&lt;&gt;"입력오류", $T$19=$P1081)
        )
    )
)</f>
        <v>0</v>
      </c>
    </row>
    <row r="1082" spans="1:17">
      <c r="A1082" t="s">
        <v>2083</v>
      </c>
      <c r="B1082" t="s">
        <v>2084</v>
      </c>
      <c r="C1082" t="s">
        <v>11187</v>
      </c>
      <c r="D1082" t="s">
        <v>11188</v>
      </c>
      <c r="I1082">
        <f t="shared" si="49"/>
        <v>1081</v>
      </c>
      <c r="J1082">
        <f t="shared" si="50"/>
        <v>1081</v>
      </c>
      <c r="K1082">
        <f t="shared" si="48"/>
        <v>1</v>
      </c>
      <c r="L1082" t="b">
        <f>COUNTIF($N$2:N1082, N1082)=1</f>
        <v>1</v>
      </c>
      <c r="M1082" s="37">
        <f>IF( $Q1082, MAX($M$1:M1081)+1, 0)</f>
        <v>0</v>
      </c>
      <c r="N1082" t="str" cm="1">
        <f t="array" ref="N1082">INDEX($A$9:$F$1048576, $J1082, $K1082 )</f>
        <v>61224</v>
      </c>
      <c r="O1082" t="str" cm="1">
        <f t="array" ref="O1082">INDEX($B$9:$F$1048576, $J1082, $K1082 )</f>
        <v>주택금융공사MBS2020-16(1-3)</v>
      </c>
      <c r="P1082" t="str" cm="1">
        <f t="array" ref="P1082">IF( $L1082, TRIM(_xll.IMDP("IR", $G$5&amp;$N1082, $G$6)), "" )</f>
        <v/>
      </c>
      <c r="Q1082" t="b" cm="1">
        <f t="array" ref="Q1082">IF(
    $U$1=1, AND($P1082&lt;&gt;"", $P1082&lt;&gt;"...", $P1082&lt;&gt;"입력오류"),
    IF(
        $U$18=1, AND($P1082&lt;&gt;"", $P1082&lt;&gt;"...", $P1082&lt;&gt;"입력오류", ISNUMBER(FIND(INDEX($T$2:$T$7,$U$1),$P1082))),
        IF(
            $U$17="기타", AND($P1082&lt;&gt;"", $P1082&lt;&gt;"...", $P1082&lt;&gt;"입력오류", NOT(ISNUMBER(FIND($T$21:$T$34,$P1082)))),
            AND($P1082&lt;&gt;"", $P1082&lt;&gt;"...", $P1082&lt;&gt;"입력오류", $T$19=$P1082)
        )
    )
)</f>
        <v>0</v>
      </c>
    </row>
    <row r="1083" spans="1:17">
      <c r="A1083" t="s">
        <v>2085</v>
      </c>
      <c r="B1083" t="s">
        <v>2086</v>
      </c>
      <c r="C1083" t="s">
        <v>11189</v>
      </c>
      <c r="D1083" t="s">
        <v>11190</v>
      </c>
      <c r="I1083">
        <f t="shared" si="49"/>
        <v>1082</v>
      </c>
      <c r="J1083">
        <f t="shared" si="50"/>
        <v>1082</v>
      </c>
      <c r="K1083">
        <f t="shared" si="48"/>
        <v>1</v>
      </c>
      <c r="L1083" t="b">
        <f>COUNTIF($N$2:N1083, N1083)=1</f>
        <v>1</v>
      </c>
      <c r="M1083" s="37">
        <f>IF( $Q1083, MAX($M$1:M1082)+1, 0)</f>
        <v>0</v>
      </c>
      <c r="N1083" t="str" cm="1">
        <f t="array" ref="N1083">INDEX($A$9:$F$1048576, $J1083, $K1083 )</f>
        <v>61225</v>
      </c>
      <c r="O1083" t="str" cm="1">
        <f t="array" ref="O1083">INDEX($B$9:$F$1048576, $J1083, $K1083 )</f>
        <v>주택금융공사MBS2020-16(1-4)</v>
      </c>
      <c r="P1083" t="str" cm="1">
        <f t="array" ref="P1083">IF( $L1083, TRIM(_xll.IMDP("IR", $G$5&amp;$N1083, $G$6)), "" )</f>
        <v/>
      </c>
      <c r="Q1083" t="b" cm="1">
        <f t="array" ref="Q1083">IF(
    $U$1=1, AND($P1083&lt;&gt;"", $P1083&lt;&gt;"...", $P1083&lt;&gt;"입력오류"),
    IF(
        $U$18=1, AND($P1083&lt;&gt;"", $P1083&lt;&gt;"...", $P1083&lt;&gt;"입력오류", ISNUMBER(FIND(INDEX($T$2:$T$7,$U$1),$P1083))),
        IF(
            $U$17="기타", AND($P1083&lt;&gt;"", $P1083&lt;&gt;"...", $P1083&lt;&gt;"입력오류", NOT(ISNUMBER(FIND($T$21:$T$34,$P1083)))),
            AND($P1083&lt;&gt;"", $P1083&lt;&gt;"...", $P1083&lt;&gt;"입력오류", $T$19=$P1083)
        )
    )
)</f>
        <v>0</v>
      </c>
    </row>
    <row r="1084" spans="1:17">
      <c r="A1084" t="s">
        <v>2087</v>
      </c>
      <c r="B1084" t="s">
        <v>2088</v>
      </c>
      <c r="C1084" t="s">
        <v>11191</v>
      </c>
      <c r="D1084" t="s">
        <v>11192</v>
      </c>
      <c r="I1084">
        <f t="shared" si="49"/>
        <v>1083</v>
      </c>
      <c r="J1084">
        <f t="shared" si="50"/>
        <v>1083</v>
      </c>
      <c r="K1084">
        <f t="shared" si="48"/>
        <v>1</v>
      </c>
      <c r="L1084" t="b">
        <f>COUNTIF($N$2:N1084, N1084)=1</f>
        <v>1</v>
      </c>
      <c r="M1084" s="37">
        <f>IF( $Q1084, MAX($M$1:M1083)+1, 0)</f>
        <v>0</v>
      </c>
      <c r="N1084" t="str" cm="1">
        <f t="array" ref="N1084">INDEX($A$9:$F$1048576, $J1084, $K1084 )</f>
        <v>61230</v>
      </c>
      <c r="O1084" t="str" cm="1">
        <f t="array" ref="O1084">INDEX($B$9:$F$1048576, $J1084, $K1084 )</f>
        <v>신보2020제5차(유)1-2</v>
      </c>
      <c r="P1084" t="str" cm="1">
        <f t="array" ref="P1084">IF( $L1084, TRIM(_xll.IMDP("IR", $G$5&amp;$N1084, $G$6)), "" )</f>
        <v/>
      </c>
      <c r="Q1084" t="b" cm="1">
        <f t="array" ref="Q1084">IF(
    $U$1=1, AND($P1084&lt;&gt;"", $P1084&lt;&gt;"...", $P1084&lt;&gt;"입력오류"),
    IF(
        $U$18=1, AND($P1084&lt;&gt;"", $P1084&lt;&gt;"...", $P1084&lt;&gt;"입력오류", ISNUMBER(FIND(INDEX($T$2:$T$7,$U$1),$P1084))),
        IF(
            $U$17="기타", AND($P1084&lt;&gt;"", $P1084&lt;&gt;"...", $P1084&lt;&gt;"입력오류", NOT(ISNUMBER(FIND($T$21:$T$34,$P1084)))),
            AND($P1084&lt;&gt;"", $P1084&lt;&gt;"...", $P1084&lt;&gt;"입력오류", $T$19=$P1084)
        )
    )
)</f>
        <v>0</v>
      </c>
    </row>
    <row r="1085" spans="1:17">
      <c r="A1085" t="s">
        <v>2089</v>
      </c>
      <c r="B1085" t="s">
        <v>2090</v>
      </c>
      <c r="C1085" t="s">
        <v>11193</v>
      </c>
      <c r="D1085" t="s">
        <v>11194</v>
      </c>
      <c r="I1085">
        <f t="shared" si="49"/>
        <v>1084</v>
      </c>
      <c r="J1085">
        <f t="shared" si="50"/>
        <v>1084</v>
      </c>
      <c r="K1085">
        <f t="shared" si="48"/>
        <v>1</v>
      </c>
      <c r="L1085" t="b">
        <f>COUNTIF($N$2:N1085, N1085)=1</f>
        <v>1</v>
      </c>
      <c r="M1085" s="37">
        <f>IF( $Q1085, MAX($M$1:M1084)+1, 0)</f>
        <v>0</v>
      </c>
      <c r="N1085" t="str" cm="1">
        <f t="array" ref="N1085">INDEX($A$9:$F$1048576, $J1085, $K1085 )</f>
        <v>61245</v>
      </c>
      <c r="O1085" t="str" cm="1">
        <f t="array" ref="O1085">INDEX($B$9:$F$1048576, $J1085, $K1085 )</f>
        <v>노브랜드</v>
      </c>
      <c r="P1085" t="str" cm="1">
        <f t="array" ref="P1085">IF( $L1085, TRIM(_xll.IMDP("IR", $G$5&amp;$N1085, $G$6)), "" )</f>
        <v/>
      </c>
      <c r="Q1085" t="b" cm="1">
        <f t="array" ref="Q1085">IF(
    $U$1=1, AND($P1085&lt;&gt;"", $P1085&lt;&gt;"...", $P1085&lt;&gt;"입력오류"),
    IF(
        $U$18=1, AND($P1085&lt;&gt;"", $P1085&lt;&gt;"...", $P1085&lt;&gt;"입력오류", ISNUMBER(FIND(INDEX($T$2:$T$7,$U$1),$P1085))),
        IF(
            $U$17="기타", AND($P1085&lt;&gt;"", $P1085&lt;&gt;"...", $P1085&lt;&gt;"입력오류", NOT(ISNUMBER(FIND($T$21:$T$34,$P1085)))),
            AND($P1085&lt;&gt;"", $P1085&lt;&gt;"...", $P1085&lt;&gt;"입력오류", $T$19=$P1085)
        )
    )
)</f>
        <v>0</v>
      </c>
    </row>
    <row r="1086" spans="1:17">
      <c r="A1086" t="s">
        <v>5738</v>
      </c>
      <c r="B1086" t="s">
        <v>5739</v>
      </c>
      <c r="C1086" t="s">
        <v>11195</v>
      </c>
      <c r="D1086" t="s">
        <v>11196</v>
      </c>
      <c r="I1086">
        <f t="shared" si="49"/>
        <v>1085</v>
      </c>
      <c r="J1086">
        <f t="shared" si="50"/>
        <v>1085</v>
      </c>
      <c r="K1086">
        <f t="shared" si="48"/>
        <v>1</v>
      </c>
      <c r="L1086" t="b">
        <f>COUNTIF($N$2:N1086, N1086)=1</f>
        <v>1</v>
      </c>
      <c r="M1086" s="37">
        <f>IF( $Q1086, MAX($M$1:M1085)+1, 0)</f>
        <v>0</v>
      </c>
      <c r="N1086" t="str" cm="1">
        <f t="array" ref="N1086">INDEX($A$9:$F$1048576, $J1086, $K1086 )</f>
        <v>61254</v>
      </c>
      <c r="O1086" t="str" cm="1">
        <f t="array" ref="O1086">INDEX($B$9:$F$1048576, $J1086, $K1086 )</f>
        <v>나디아퍼시픽</v>
      </c>
      <c r="P1086" t="str" cm="1">
        <f t="array" ref="P1086">IF( $L1086, TRIM(_xll.IMDP("IR", $G$5&amp;$N1086, $G$6)), "" )</f>
        <v/>
      </c>
      <c r="Q1086" t="b" cm="1">
        <f t="array" ref="Q1086">IF(
    $U$1=1, AND($P1086&lt;&gt;"", $P1086&lt;&gt;"...", $P1086&lt;&gt;"입력오류"),
    IF(
        $U$18=1, AND($P1086&lt;&gt;"", $P1086&lt;&gt;"...", $P1086&lt;&gt;"입력오류", ISNUMBER(FIND(INDEX($T$2:$T$7,$U$1),$P1086))),
        IF(
            $U$17="기타", AND($P1086&lt;&gt;"", $P1086&lt;&gt;"...", $P1086&lt;&gt;"입력오류", NOT(ISNUMBER(FIND($T$21:$T$34,$P1086)))),
            AND($P1086&lt;&gt;"", $P1086&lt;&gt;"...", $P1086&lt;&gt;"입력오류", $T$19=$P1086)
        )
    )
)</f>
        <v>0</v>
      </c>
    </row>
    <row r="1087" spans="1:17">
      <c r="A1087" t="s">
        <v>2091</v>
      </c>
      <c r="B1087" t="s">
        <v>2092</v>
      </c>
      <c r="C1087" t="s">
        <v>11197</v>
      </c>
      <c r="D1087" t="s">
        <v>11198</v>
      </c>
      <c r="I1087">
        <f t="shared" si="49"/>
        <v>1086</v>
      </c>
      <c r="J1087">
        <f t="shared" si="50"/>
        <v>1086</v>
      </c>
      <c r="K1087">
        <f t="shared" si="48"/>
        <v>1</v>
      </c>
      <c r="L1087" t="b">
        <f>COUNTIF($N$2:N1087, N1087)=1</f>
        <v>1</v>
      </c>
      <c r="M1087" s="37">
        <f>IF( $Q1087, MAX($M$1:M1086)+1, 0)</f>
        <v>0</v>
      </c>
      <c r="N1087" t="str" cm="1">
        <f t="array" ref="N1087">INDEX($A$9:$F$1048576, $J1087, $K1087 )</f>
        <v>61292</v>
      </c>
      <c r="O1087" t="str" cm="1">
        <f t="array" ref="O1087">INDEX($B$9:$F$1048576, $J1087, $K1087 )</f>
        <v>주택금융공사MBS2020-17(1-4)</v>
      </c>
      <c r="P1087" t="str" cm="1">
        <f t="array" ref="P1087">IF( $L1087, TRIM(_xll.IMDP("IR", $G$5&amp;$N1087, $G$6)), "" )</f>
        <v/>
      </c>
      <c r="Q1087" t="b" cm="1">
        <f t="array" ref="Q1087">IF(
    $U$1=1, AND($P1087&lt;&gt;"", $P1087&lt;&gt;"...", $P1087&lt;&gt;"입력오류"),
    IF(
        $U$18=1, AND($P1087&lt;&gt;"", $P1087&lt;&gt;"...", $P1087&lt;&gt;"입력오류", ISNUMBER(FIND(INDEX($T$2:$T$7,$U$1),$P1087))),
        IF(
            $U$17="기타", AND($P1087&lt;&gt;"", $P1087&lt;&gt;"...", $P1087&lt;&gt;"입력오류", NOT(ISNUMBER(FIND($T$21:$T$34,$P1087)))),
            AND($P1087&lt;&gt;"", $P1087&lt;&gt;"...", $P1087&lt;&gt;"입력오류", $T$19=$P1087)
        )
    )
)</f>
        <v>0</v>
      </c>
    </row>
    <row r="1088" spans="1:17">
      <c r="A1088" t="s">
        <v>2093</v>
      </c>
      <c r="B1088" t="s">
        <v>2094</v>
      </c>
      <c r="C1088" t="s">
        <v>11199</v>
      </c>
      <c r="D1088" t="s">
        <v>11200</v>
      </c>
      <c r="I1088">
        <f t="shared" si="49"/>
        <v>1087</v>
      </c>
      <c r="J1088">
        <f t="shared" si="50"/>
        <v>1087</v>
      </c>
      <c r="K1088">
        <f t="shared" si="48"/>
        <v>1</v>
      </c>
      <c r="L1088" t="b">
        <f>COUNTIF($N$2:N1088, N1088)=1</f>
        <v>1</v>
      </c>
      <c r="M1088" s="37">
        <f>IF( $Q1088, MAX($M$1:M1087)+1, 0)</f>
        <v>0</v>
      </c>
      <c r="N1088" t="str" cm="1">
        <f t="array" ref="N1088">INDEX($A$9:$F$1048576, $J1088, $K1088 )</f>
        <v>61293</v>
      </c>
      <c r="O1088" t="str" cm="1">
        <f t="array" ref="O1088">INDEX($B$9:$F$1048576, $J1088, $K1088 )</f>
        <v>주택금융공사MBS2020-17(1-5)</v>
      </c>
      <c r="P1088" t="str" cm="1">
        <f t="array" ref="P1088">IF( $L1088, TRIM(_xll.IMDP("IR", $G$5&amp;$N1088, $G$6)), "" )</f>
        <v/>
      </c>
      <c r="Q1088" t="b" cm="1">
        <f t="array" ref="Q1088">IF(
    $U$1=1, AND($P1088&lt;&gt;"", $P1088&lt;&gt;"...", $P1088&lt;&gt;"입력오류"),
    IF(
        $U$18=1, AND($P1088&lt;&gt;"", $P1088&lt;&gt;"...", $P1088&lt;&gt;"입력오류", ISNUMBER(FIND(INDEX($T$2:$T$7,$U$1),$P1088))),
        IF(
            $U$17="기타", AND($P1088&lt;&gt;"", $P1088&lt;&gt;"...", $P1088&lt;&gt;"입력오류", NOT(ISNUMBER(FIND($T$21:$T$34,$P1088)))),
            AND($P1088&lt;&gt;"", $P1088&lt;&gt;"...", $P1088&lt;&gt;"입력오류", $T$19=$P1088)
        )
    )
)</f>
        <v>0</v>
      </c>
    </row>
    <row r="1089" spans="1:17">
      <c r="A1089" t="s">
        <v>2095</v>
      </c>
      <c r="B1089" t="s">
        <v>2096</v>
      </c>
      <c r="C1089" t="s">
        <v>11201</v>
      </c>
      <c r="D1089" t="s">
        <v>11202</v>
      </c>
      <c r="I1089">
        <f t="shared" si="49"/>
        <v>1088</v>
      </c>
      <c r="J1089">
        <f t="shared" si="50"/>
        <v>1088</v>
      </c>
      <c r="K1089">
        <f t="shared" si="48"/>
        <v>1</v>
      </c>
      <c r="L1089" t="b">
        <f>COUNTIF($N$2:N1089, N1089)=1</f>
        <v>1</v>
      </c>
      <c r="M1089" s="37">
        <f>IF( $Q1089, MAX($M$1:M1088)+1, 0)</f>
        <v>0</v>
      </c>
      <c r="N1089" t="str" cm="1">
        <f t="array" ref="N1089">INDEX($A$9:$F$1048576, $J1089, $K1089 )</f>
        <v>61294</v>
      </c>
      <c r="O1089" t="str" cm="1">
        <f t="array" ref="O1089">INDEX($B$9:$F$1048576, $J1089, $K1089 )</f>
        <v>주택금융공사MBS2020-17(1-6)</v>
      </c>
      <c r="P1089" t="str" cm="1">
        <f t="array" ref="P1089">IF( $L1089, TRIM(_xll.IMDP("IR", $G$5&amp;$N1089, $G$6)), "" )</f>
        <v/>
      </c>
      <c r="Q1089" t="b" cm="1">
        <f t="array" ref="Q1089">IF(
    $U$1=1, AND($P1089&lt;&gt;"", $P1089&lt;&gt;"...", $P1089&lt;&gt;"입력오류"),
    IF(
        $U$18=1, AND($P1089&lt;&gt;"", $P1089&lt;&gt;"...", $P1089&lt;&gt;"입력오류", ISNUMBER(FIND(INDEX($T$2:$T$7,$U$1),$P1089))),
        IF(
            $U$17="기타", AND($P1089&lt;&gt;"", $P1089&lt;&gt;"...", $P1089&lt;&gt;"입력오류", NOT(ISNUMBER(FIND($T$21:$T$34,$P1089)))),
            AND($P1089&lt;&gt;"", $P1089&lt;&gt;"...", $P1089&lt;&gt;"입력오류", $T$19=$P1089)
        )
    )
)</f>
        <v>0</v>
      </c>
    </row>
    <row r="1090" spans="1:17">
      <c r="A1090" t="s">
        <v>2097</v>
      </c>
      <c r="B1090" t="s">
        <v>2098</v>
      </c>
      <c r="C1090" t="s">
        <v>11203</v>
      </c>
      <c r="D1090" t="s">
        <v>11204</v>
      </c>
      <c r="I1090">
        <f t="shared" si="49"/>
        <v>1089</v>
      </c>
      <c r="J1090">
        <f t="shared" si="50"/>
        <v>1089</v>
      </c>
      <c r="K1090">
        <f t="shared" ref="K1090:K1153" si="51">IF( $I1090&gt;$G$4, NA(), IF($I1090&gt;$G$3, 5, IF($I1090&gt;$G$2, 3, 1 ) ) )</f>
        <v>1</v>
      </c>
      <c r="L1090" t="b">
        <f>COUNTIF($N$2:N1090, N1090)=1</f>
        <v>1</v>
      </c>
      <c r="M1090" s="37">
        <f>IF( $Q1090, MAX($M$1:M1089)+1, 0)</f>
        <v>0</v>
      </c>
      <c r="N1090" t="str" cm="1">
        <f t="array" ref="N1090">INDEX($A$9:$F$1048576, $J1090, $K1090 )</f>
        <v>61295</v>
      </c>
      <c r="O1090" t="str" cm="1">
        <f t="array" ref="O1090">INDEX($B$9:$F$1048576, $J1090, $K1090 )</f>
        <v>주택금융공사MBS2020-17(1-7)</v>
      </c>
      <c r="P1090" t="str" cm="1">
        <f t="array" ref="P1090">IF( $L1090, TRIM(_xll.IMDP("IR", $G$5&amp;$N1090, $G$6)), "" )</f>
        <v/>
      </c>
      <c r="Q1090" t="b" cm="1">
        <f t="array" ref="Q1090">IF(
    $U$1=1, AND($P1090&lt;&gt;"", $P1090&lt;&gt;"...", $P1090&lt;&gt;"입력오류"),
    IF(
        $U$18=1, AND($P1090&lt;&gt;"", $P1090&lt;&gt;"...", $P1090&lt;&gt;"입력오류", ISNUMBER(FIND(INDEX($T$2:$T$7,$U$1),$P1090))),
        IF(
            $U$17="기타", AND($P1090&lt;&gt;"", $P1090&lt;&gt;"...", $P1090&lt;&gt;"입력오류", NOT(ISNUMBER(FIND($T$21:$T$34,$P1090)))),
            AND($P1090&lt;&gt;"", $P1090&lt;&gt;"...", $P1090&lt;&gt;"입력오류", $T$19=$P1090)
        )
    )
)</f>
        <v>0</v>
      </c>
    </row>
    <row r="1091" spans="1:17">
      <c r="A1091" t="s">
        <v>2099</v>
      </c>
      <c r="B1091" t="s">
        <v>2100</v>
      </c>
      <c r="C1091" t="s">
        <v>11205</v>
      </c>
      <c r="D1091" t="s">
        <v>11206</v>
      </c>
      <c r="I1091">
        <f t="shared" ref="I1091:I1154" si="52">ROW()-1</f>
        <v>1090</v>
      </c>
      <c r="J1091">
        <f t="shared" ref="J1091:J1154" si="53">IF( $I1091&gt;$G$4, NA(), IF($I1091&gt;$G$3, $I1091-$G$3, IF($I1091&gt;$G$2, $I1091-$G$2, $I1091 ) ) )</f>
        <v>1090</v>
      </c>
      <c r="K1091">
        <f t="shared" si="51"/>
        <v>1</v>
      </c>
      <c r="L1091" t="b">
        <f>COUNTIF($N$2:N1091, N1091)=1</f>
        <v>1</v>
      </c>
      <c r="M1091" s="37">
        <f>IF( $Q1091, MAX($M$1:M1090)+1, 0)</f>
        <v>0</v>
      </c>
      <c r="N1091" t="str" cm="1">
        <f t="array" ref="N1091">INDEX($A$9:$F$1048576, $J1091, $K1091 )</f>
        <v>61296</v>
      </c>
      <c r="O1091" t="str" cm="1">
        <f t="array" ref="O1091">INDEX($B$9:$F$1048576, $J1091, $K1091 )</f>
        <v>주택금융공사MBS2020-17(1-8)</v>
      </c>
      <c r="P1091" t="str" cm="1">
        <f t="array" ref="P1091">IF( $L1091, TRIM(_xll.IMDP("IR", $G$5&amp;$N1091, $G$6)), "" )</f>
        <v/>
      </c>
      <c r="Q1091" t="b" cm="1">
        <f t="array" ref="Q1091">IF(
    $U$1=1, AND($P1091&lt;&gt;"", $P1091&lt;&gt;"...", $P1091&lt;&gt;"입력오류"),
    IF(
        $U$18=1, AND($P1091&lt;&gt;"", $P1091&lt;&gt;"...", $P1091&lt;&gt;"입력오류", ISNUMBER(FIND(INDEX($T$2:$T$7,$U$1),$P1091))),
        IF(
            $U$17="기타", AND($P1091&lt;&gt;"", $P1091&lt;&gt;"...", $P1091&lt;&gt;"입력오류", NOT(ISNUMBER(FIND($T$21:$T$34,$P1091)))),
            AND($P1091&lt;&gt;"", $P1091&lt;&gt;"...", $P1091&lt;&gt;"입력오류", $T$19=$P1091)
        )
    )
)</f>
        <v>0</v>
      </c>
    </row>
    <row r="1092" spans="1:17">
      <c r="A1092" t="s">
        <v>2101</v>
      </c>
      <c r="B1092" t="s">
        <v>2102</v>
      </c>
      <c r="C1092" t="s">
        <v>11207</v>
      </c>
      <c r="D1092" t="s">
        <v>11208</v>
      </c>
      <c r="I1092">
        <f t="shared" si="52"/>
        <v>1091</v>
      </c>
      <c r="J1092">
        <f t="shared" si="53"/>
        <v>1091</v>
      </c>
      <c r="K1092">
        <f t="shared" si="51"/>
        <v>1</v>
      </c>
      <c r="L1092" t="b">
        <f>COUNTIF($N$2:N1092, N1092)=1</f>
        <v>1</v>
      </c>
      <c r="M1092" s="37">
        <f>IF( $Q1092, MAX($M$1:M1091)+1, 0)</f>
        <v>0</v>
      </c>
      <c r="N1092" t="str" cm="1">
        <f t="array" ref="N1092">INDEX($A$9:$F$1048576, $J1092, $K1092 )</f>
        <v>61377</v>
      </c>
      <c r="O1092" t="str" cm="1">
        <f t="array" ref="O1092">INDEX($B$9:$F$1048576, $J1092, $K1092 )</f>
        <v>유플러스파이브지제51차(유)1-19</v>
      </c>
      <c r="P1092" t="str" cm="1">
        <f t="array" ref="P1092">IF( $L1092, TRIM(_xll.IMDP("IR", $G$5&amp;$N1092, $G$6)), "" )</f>
        <v/>
      </c>
      <c r="Q1092" t="b" cm="1">
        <f t="array" ref="Q1092">IF(
    $U$1=1, AND($P1092&lt;&gt;"", $P1092&lt;&gt;"...", $P1092&lt;&gt;"입력오류"),
    IF(
        $U$18=1, AND($P1092&lt;&gt;"", $P1092&lt;&gt;"...", $P1092&lt;&gt;"입력오류", ISNUMBER(FIND(INDEX($T$2:$T$7,$U$1),$P1092))),
        IF(
            $U$17="기타", AND($P1092&lt;&gt;"", $P1092&lt;&gt;"...", $P1092&lt;&gt;"입력오류", NOT(ISNUMBER(FIND($T$21:$T$34,$P1092)))),
            AND($P1092&lt;&gt;"", $P1092&lt;&gt;"...", $P1092&lt;&gt;"입력오류", $T$19=$P1092)
        )
    )
)</f>
        <v>0</v>
      </c>
    </row>
    <row r="1093" spans="1:17">
      <c r="A1093" t="s">
        <v>2103</v>
      </c>
      <c r="B1093" t="s">
        <v>2104</v>
      </c>
      <c r="C1093" t="s">
        <v>11209</v>
      </c>
      <c r="D1093" t="s">
        <v>11210</v>
      </c>
      <c r="I1093">
        <f t="shared" si="52"/>
        <v>1092</v>
      </c>
      <c r="J1093">
        <f t="shared" si="53"/>
        <v>1092</v>
      </c>
      <c r="K1093">
        <f t="shared" si="51"/>
        <v>1</v>
      </c>
      <c r="L1093" t="b">
        <f>COUNTIF($N$2:N1093, N1093)=1</f>
        <v>1</v>
      </c>
      <c r="M1093" s="37">
        <f>IF( $Q1093, MAX($M$1:M1092)+1, 0)</f>
        <v>0</v>
      </c>
      <c r="N1093" t="str" cm="1">
        <f t="array" ref="N1093">INDEX($A$9:$F$1048576, $J1093, $K1093 )</f>
        <v>61404</v>
      </c>
      <c r="O1093" t="str" cm="1">
        <f t="array" ref="O1093">INDEX($B$9:$F$1048576, $J1093, $K1093 )</f>
        <v>티월드제51차(유)1-9</v>
      </c>
      <c r="P1093" t="str" cm="1">
        <f t="array" ref="P1093">IF( $L1093, TRIM(_xll.IMDP("IR", $G$5&amp;$N1093, $G$6)), "" )</f>
        <v/>
      </c>
      <c r="Q1093" t="b" cm="1">
        <f t="array" ref="Q1093">IF(
    $U$1=1, AND($P1093&lt;&gt;"", $P1093&lt;&gt;"...", $P1093&lt;&gt;"입력오류"),
    IF(
        $U$18=1, AND($P1093&lt;&gt;"", $P1093&lt;&gt;"...", $P1093&lt;&gt;"입력오류", ISNUMBER(FIND(INDEX($T$2:$T$7,$U$1),$P1093))),
        IF(
            $U$17="기타", AND($P1093&lt;&gt;"", $P1093&lt;&gt;"...", $P1093&lt;&gt;"입력오류", NOT(ISNUMBER(FIND($T$21:$T$34,$P1093)))),
            AND($P1093&lt;&gt;"", $P1093&lt;&gt;"...", $P1093&lt;&gt;"입력오류", $T$19=$P1093)
        )
    )
)</f>
        <v>0</v>
      </c>
    </row>
    <row r="1094" spans="1:17">
      <c r="A1094" t="s">
        <v>2105</v>
      </c>
      <c r="B1094" t="s">
        <v>2106</v>
      </c>
      <c r="C1094" t="s">
        <v>11211</v>
      </c>
      <c r="D1094" t="s">
        <v>11212</v>
      </c>
      <c r="I1094">
        <f t="shared" si="52"/>
        <v>1093</v>
      </c>
      <c r="J1094">
        <f t="shared" si="53"/>
        <v>1093</v>
      </c>
      <c r="K1094">
        <f t="shared" si="51"/>
        <v>1</v>
      </c>
      <c r="L1094" t="b">
        <f>COUNTIF($N$2:N1094, N1094)=1</f>
        <v>1</v>
      </c>
      <c r="M1094" s="37">
        <f>IF( $Q1094, MAX($M$1:M1093)+1, 0)</f>
        <v>0</v>
      </c>
      <c r="N1094" t="str" cm="1">
        <f t="array" ref="N1094">INDEX($A$9:$F$1048576, $J1094, $K1094 )</f>
        <v>61405</v>
      </c>
      <c r="O1094" t="str" cm="1">
        <f t="array" ref="O1094">INDEX($B$9:$F$1048576, $J1094, $K1094 )</f>
        <v>티월드제51차(유)1-10</v>
      </c>
      <c r="P1094" t="str" cm="1">
        <f t="array" ref="P1094">IF( $L1094, TRIM(_xll.IMDP("IR", $G$5&amp;$N1094, $G$6)), "" )</f>
        <v/>
      </c>
      <c r="Q1094" t="b" cm="1">
        <f t="array" ref="Q1094">IF(
    $U$1=1, AND($P1094&lt;&gt;"", $P1094&lt;&gt;"...", $P1094&lt;&gt;"입력오류"),
    IF(
        $U$18=1, AND($P1094&lt;&gt;"", $P1094&lt;&gt;"...", $P1094&lt;&gt;"입력오류", ISNUMBER(FIND(INDEX($T$2:$T$7,$U$1),$P1094))),
        IF(
            $U$17="기타", AND($P1094&lt;&gt;"", $P1094&lt;&gt;"...", $P1094&lt;&gt;"입력오류", NOT(ISNUMBER(FIND($T$21:$T$34,$P1094)))),
            AND($P1094&lt;&gt;"", $P1094&lt;&gt;"...", $P1094&lt;&gt;"입력오류", $T$19=$P1094)
        )
    )
)</f>
        <v>0</v>
      </c>
    </row>
    <row r="1095" spans="1:17">
      <c r="A1095" t="s">
        <v>2107</v>
      </c>
      <c r="B1095" t="s">
        <v>2108</v>
      </c>
      <c r="C1095" t="s">
        <v>11213</v>
      </c>
      <c r="D1095" t="s">
        <v>11214</v>
      </c>
      <c r="I1095">
        <f t="shared" si="52"/>
        <v>1094</v>
      </c>
      <c r="J1095">
        <f t="shared" si="53"/>
        <v>1094</v>
      </c>
      <c r="K1095">
        <f t="shared" si="51"/>
        <v>1</v>
      </c>
      <c r="L1095" t="b">
        <f>COUNTIF($N$2:N1095, N1095)=1</f>
        <v>1</v>
      </c>
      <c r="M1095" s="37">
        <f>IF( $Q1095, MAX($M$1:M1094)+1, 0)</f>
        <v>0</v>
      </c>
      <c r="N1095" t="str" cm="1">
        <f t="array" ref="N1095">INDEX($A$9:$F$1048576, $J1095, $K1095 )</f>
        <v>61415</v>
      </c>
      <c r="O1095" t="str" cm="1">
        <f t="array" ref="O1095">INDEX($B$9:$F$1048576, $J1095, $K1095 )</f>
        <v>주택금융공사MBS2020-18(1-4)</v>
      </c>
      <c r="P1095" t="str" cm="1">
        <f t="array" ref="P1095">IF( $L1095, TRIM(_xll.IMDP("IR", $G$5&amp;$N1095, $G$6)), "" )</f>
        <v/>
      </c>
      <c r="Q1095" t="b" cm="1">
        <f t="array" ref="Q1095">IF(
    $U$1=1, AND($P1095&lt;&gt;"", $P1095&lt;&gt;"...", $P1095&lt;&gt;"입력오류"),
    IF(
        $U$18=1, AND($P1095&lt;&gt;"", $P1095&lt;&gt;"...", $P1095&lt;&gt;"입력오류", ISNUMBER(FIND(INDEX($T$2:$T$7,$U$1),$P1095))),
        IF(
            $U$17="기타", AND($P1095&lt;&gt;"", $P1095&lt;&gt;"...", $P1095&lt;&gt;"입력오류", NOT(ISNUMBER(FIND($T$21:$T$34,$P1095)))),
            AND($P1095&lt;&gt;"", $P1095&lt;&gt;"...", $P1095&lt;&gt;"입력오류", $T$19=$P1095)
        )
    )
)</f>
        <v>0</v>
      </c>
    </row>
    <row r="1096" spans="1:17">
      <c r="A1096" t="s">
        <v>2109</v>
      </c>
      <c r="B1096" t="s">
        <v>2110</v>
      </c>
      <c r="C1096" t="s">
        <v>11215</v>
      </c>
      <c r="D1096" t="s">
        <v>11216</v>
      </c>
      <c r="I1096">
        <f t="shared" si="52"/>
        <v>1095</v>
      </c>
      <c r="J1096">
        <f t="shared" si="53"/>
        <v>1095</v>
      </c>
      <c r="K1096">
        <f t="shared" si="51"/>
        <v>1</v>
      </c>
      <c r="L1096" t="b">
        <f>COUNTIF($N$2:N1096, N1096)=1</f>
        <v>1</v>
      </c>
      <c r="M1096" s="37">
        <f>IF( $Q1096, MAX($M$1:M1095)+1, 0)</f>
        <v>0</v>
      </c>
      <c r="N1096" t="str" cm="1">
        <f t="array" ref="N1096">INDEX($A$9:$F$1048576, $J1096, $K1096 )</f>
        <v>61416</v>
      </c>
      <c r="O1096" t="str" cm="1">
        <f t="array" ref="O1096">INDEX($B$9:$F$1048576, $J1096, $K1096 )</f>
        <v>주택금융공사MBS2020-18(1-5)</v>
      </c>
      <c r="P1096" t="str" cm="1">
        <f t="array" ref="P1096">IF( $L1096, TRIM(_xll.IMDP("IR", $G$5&amp;$N1096, $G$6)), "" )</f>
        <v/>
      </c>
      <c r="Q1096" t="b" cm="1">
        <f t="array" ref="Q1096">IF(
    $U$1=1, AND($P1096&lt;&gt;"", $P1096&lt;&gt;"...", $P1096&lt;&gt;"입력오류"),
    IF(
        $U$18=1, AND($P1096&lt;&gt;"", $P1096&lt;&gt;"...", $P1096&lt;&gt;"입력오류", ISNUMBER(FIND(INDEX($T$2:$T$7,$U$1),$P1096))),
        IF(
            $U$17="기타", AND($P1096&lt;&gt;"", $P1096&lt;&gt;"...", $P1096&lt;&gt;"입력오류", NOT(ISNUMBER(FIND($T$21:$T$34,$P1096)))),
            AND($P1096&lt;&gt;"", $P1096&lt;&gt;"...", $P1096&lt;&gt;"입력오류", $T$19=$P1096)
        )
    )
)</f>
        <v>0</v>
      </c>
    </row>
    <row r="1097" spans="1:17">
      <c r="A1097" t="s">
        <v>2111</v>
      </c>
      <c r="B1097" t="s">
        <v>2112</v>
      </c>
      <c r="C1097" t="s">
        <v>11217</v>
      </c>
      <c r="D1097" t="s">
        <v>11218</v>
      </c>
      <c r="I1097">
        <f t="shared" si="52"/>
        <v>1096</v>
      </c>
      <c r="J1097">
        <f t="shared" si="53"/>
        <v>1096</v>
      </c>
      <c r="K1097">
        <f t="shared" si="51"/>
        <v>1</v>
      </c>
      <c r="L1097" t="b">
        <f>COUNTIF($N$2:N1097, N1097)=1</f>
        <v>1</v>
      </c>
      <c r="M1097" s="37">
        <f>IF( $Q1097, MAX($M$1:M1096)+1, 0)</f>
        <v>0</v>
      </c>
      <c r="N1097" t="str" cm="1">
        <f t="array" ref="N1097">INDEX($A$9:$F$1048576, $J1097, $K1097 )</f>
        <v>61417</v>
      </c>
      <c r="O1097" t="str" cm="1">
        <f t="array" ref="O1097">INDEX($B$9:$F$1048576, $J1097, $K1097 )</f>
        <v>주택금융공사MBS2020-18(1-6)</v>
      </c>
      <c r="P1097" t="str" cm="1">
        <f t="array" ref="P1097">IF( $L1097, TRIM(_xll.IMDP("IR", $G$5&amp;$N1097, $G$6)), "" )</f>
        <v/>
      </c>
      <c r="Q1097" t="b" cm="1">
        <f t="array" ref="Q1097">IF(
    $U$1=1, AND($P1097&lt;&gt;"", $P1097&lt;&gt;"...", $P1097&lt;&gt;"입력오류"),
    IF(
        $U$18=1, AND($P1097&lt;&gt;"", $P1097&lt;&gt;"...", $P1097&lt;&gt;"입력오류", ISNUMBER(FIND(INDEX($T$2:$T$7,$U$1),$P1097))),
        IF(
            $U$17="기타", AND($P1097&lt;&gt;"", $P1097&lt;&gt;"...", $P1097&lt;&gt;"입력오류", NOT(ISNUMBER(FIND($T$21:$T$34,$P1097)))),
            AND($P1097&lt;&gt;"", $P1097&lt;&gt;"...", $P1097&lt;&gt;"입력오류", $T$19=$P1097)
        )
    )
)</f>
        <v>0</v>
      </c>
    </row>
    <row r="1098" spans="1:17">
      <c r="A1098" t="s">
        <v>2113</v>
      </c>
      <c r="B1098" t="s">
        <v>2114</v>
      </c>
      <c r="C1098" t="s">
        <v>11219</v>
      </c>
      <c r="D1098" t="s">
        <v>11220</v>
      </c>
      <c r="I1098">
        <f t="shared" si="52"/>
        <v>1097</v>
      </c>
      <c r="J1098">
        <f t="shared" si="53"/>
        <v>1097</v>
      </c>
      <c r="K1098">
        <f t="shared" si="51"/>
        <v>1</v>
      </c>
      <c r="L1098" t="b">
        <f>COUNTIF($N$2:N1098, N1098)=1</f>
        <v>1</v>
      </c>
      <c r="M1098" s="37">
        <f>IF( $Q1098, MAX($M$1:M1097)+1, 0)</f>
        <v>0</v>
      </c>
      <c r="N1098" t="str" cm="1">
        <f t="array" ref="N1098">INDEX($A$9:$F$1048576, $J1098, $K1098 )</f>
        <v>61418</v>
      </c>
      <c r="O1098" t="str" cm="1">
        <f t="array" ref="O1098">INDEX($B$9:$F$1048576, $J1098, $K1098 )</f>
        <v>주택금융공사MBS2020-18(1-7)</v>
      </c>
      <c r="P1098" t="str" cm="1">
        <f t="array" ref="P1098">IF( $L1098, TRIM(_xll.IMDP("IR", $G$5&amp;$N1098, $G$6)), "" )</f>
        <v/>
      </c>
      <c r="Q1098" t="b" cm="1">
        <f t="array" ref="Q1098">IF(
    $U$1=1, AND($P1098&lt;&gt;"", $P1098&lt;&gt;"...", $P1098&lt;&gt;"입력오류"),
    IF(
        $U$18=1, AND($P1098&lt;&gt;"", $P1098&lt;&gt;"...", $P1098&lt;&gt;"입력오류", ISNUMBER(FIND(INDEX($T$2:$T$7,$U$1),$P1098))),
        IF(
            $U$17="기타", AND($P1098&lt;&gt;"", $P1098&lt;&gt;"...", $P1098&lt;&gt;"입력오류", NOT(ISNUMBER(FIND($T$21:$T$34,$P1098)))),
            AND($P1098&lt;&gt;"", $P1098&lt;&gt;"...", $P1098&lt;&gt;"입력오류", $T$19=$P1098)
        )
    )
)</f>
        <v>0</v>
      </c>
    </row>
    <row r="1099" spans="1:17">
      <c r="A1099" t="s">
        <v>2115</v>
      </c>
      <c r="B1099" t="s">
        <v>2116</v>
      </c>
      <c r="C1099" t="s">
        <v>11221</v>
      </c>
      <c r="D1099" t="s">
        <v>11222</v>
      </c>
      <c r="I1099">
        <f t="shared" si="52"/>
        <v>1098</v>
      </c>
      <c r="J1099">
        <f t="shared" si="53"/>
        <v>1098</v>
      </c>
      <c r="K1099">
        <f t="shared" si="51"/>
        <v>1</v>
      </c>
      <c r="L1099" t="b">
        <f>COUNTIF($N$2:N1099, N1099)=1</f>
        <v>1</v>
      </c>
      <c r="M1099" s="37">
        <f>IF( $Q1099, MAX($M$1:M1098)+1, 0)</f>
        <v>0</v>
      </c>
      <c r="N1099" t="str" cm="1">
        <f t="array" ref="N1099">INDEX($A$9:$F$1048576, $J1099, $K1099 )</f>
        <v>61419</v>
      </c>
      <c r="O1099" t="str" cm="1">
        <f t="array" ref="O1099">INDEX($B$9:$F$1048576, $J1099, $K1099 )</f>
        <v>주택금융공사MBS2020-18(1-8)</v>
      </c>
      <c r="P1099" t="str" cm="1">
        <f t="array" ref="P1099">IF( $L1099, TRIM(_xll.IMDP("IR", $G$5&amp;$N1099, $G$6)), "" )</f>
        <v/>
      </c>
      <c r="Q1099" t="b" cm="1">
        <f t="array" ref="Q1099">IF(
    $U$1=1, AND($P1099&lt;&gt;"", $P1099&lt;&gt;"...", $P1099&lt;&gt;"입력오류"),
    IF(
        $U$18=1, AND($P1099&lt;&gt;"", $P1099&lt;&gt;"...", $P1099&lt;&gt;"입력오류", ISNUMBER(FIND(INDEX($T$2:$T$7,$U$1),$P1099))),
        IF(
            $U$17="기타", AND($P1099&lt;&gt;"", $P1099&lt;&gt;"...", $P1099&lt;&gt;"입력오류", NOT(ISNUMBER(FIND($T$21:$T$34,$P1099)))),
            AND($P1099&lt;&gt;"", $P1099&lt;&gt;"...", $P1099&lt;&gt;"입력오류", $T$19=$P1099)
        )
    )
)</f>
        <v>0</v>
      </c>
    </row>
    <row r="1100" spans="1:17">
      <c r="A1100" t="s">
        <v>2117</v>
      </c>
      <c r="B1100" t="s">
        <v>2118</v>
      </c>
      <c r="C1100" t="s">
        <v>11223</v>
      </c>
      <c r="D1100" t="s">
        <v>11224</v>
      </c>
      <c r="I1100">
        <f t="shared" si="52"/>
        <v>1099</v>
      </c>
      <c r="J1100">
        <f t="shared" si="53"/>
        <v>1099</v>
      </c>
      <c r="K1100">
        <f t="shared" si="51"/>
        <v>1</v>
      </c>
      <c r="L1100" t="b">
        <f>COUNTIF($N$2:N1100, N1100)=1</f>
        <v>1</v>
      </c>
      <c r="M1100" s="37">
        <f>IF( $Q1100, MAX($M$1:M1099)+1, 0)</f>
        <v>0</v>
      </c>
      <c r="N1100" t="str" cm="1">
        <f t="array" ref="N1100">INDEX($A$9:$F$1048576, $J1100, $K1100 )</f>
        <v>61453</v>
      </c>
      <c r="O1100" t="str" cm="1">
        <f t="array" ref="O1100">INDEX($B$9:$F$1048576, $J1100, $K1100 )</f>
        <v>주택금융공사MBS2020-19(1-4)</v>
      </c>
      <c r="P1100" t="str" cm="1">
        <f t="array" ref="P1100">IF( $L1100, TRIM(_xll.IMDP("IR", $G$5&amp;$N1100, $G$6)), "" )</f>
        <v/>
      </c>
      <c r="Q1100" t="b" cm="1">
        <f t="array" ref="Q1100">IF(
    $U$1=1, AND($P1100&lt;&gt;"", $P1100&lt;&gt;"...", $P1100&lt;&gt;"입력오류"),
    IF(
        $U$18=1, AND($P1100&lt;&gt;"", $P1100&lt;&gt;"...", $P1100&lt;&gt;"입력오류", ISNUMBER(FIND(INDEX($T$2:$T$7,$U$1),$P1100))),
        IF(
            $U$17="기타", AND($P1100&lt;&gt;"", $P1100&lt;&gt;"...", $P1100&lt;&gt;"입력오류", NOT(ISNUMBER(FIND($T$21:$T$34,$P1100)))),
            AND($P1100&lt;&gt;"", $P1100&lt;&gt;"...", $P1100&lt;&gt;"입력오류", $T$19=$P1100)
        )
    )
)</f>
        <v>0</v>
      </c>
    </row>
    <row r="1101" spans="1:17">
      <c r="A1101" t="s">
        <v>2119</v>
      </c>
      <c r="B1101" t="s">
        <v>2120</v>
      </c>
      <c r="C1101" t="s">
        <v>11225</v>
      </c>
      <c r="D1101" t="s">
        <v>11226</v>
      </c>
      <c r="I1101">
        <f t="shared" si="52"/>
        <v>1100</v>
      </c>
      <c r="J1101">
        <f t="shared" si="53"/>
        <v>1100</v>
      </c>
      <c r="K1101">
        <f t="shared" si="51"/>
        <v>1</v>
      </c>
      <c r="L1101" t="b">
        <f>COUNTIF($N$2:N1101, N1101)=1</f>
        <v>1</v>
      </c>
      <c r="M1101" s="37">
        <f>IF( $Q1101, MAX($M$1:M1100)+1, 0)</f>
        <v>0</v>
      </c>
      <c r="N1101" t="str" cm="1">
        <f t="array" ref="N1101">INDEX($A$9:$F$1048576, $J1101, $K1101 )</f>
        <v>61454</v>
      </c>
      <c r="O1101" t="str" cm="1">
        <f t="array" ref="O1101">INDEX($B$9:$F$1048576, $J1101, $K1101 )</f>
        <v>주택금융공사MBS2020-19(1-5)</v>
      </c>
      <c r="P1101" t="str" cm="1">
        <f t="array" ref="P1101">IF( $L1101, TRIM(_xll.IMDP("IR", $G$5&amp;$N1101, $G$6)), "" )</f>
        <v/>
      </c>
      <c r="Q1101" t="b" cm="1">
        <f t="array" ref="Q1101">IF(
    $U$1=1, AND($P1101&lt;&gt;"", $P1101&lt;&gt;"...", $P1101&lt;&gt;"입력오류"),
    IF(
        $U$18=1, AND($P1101&lt;&gt;"", $P1101&lt;&gt;"...", $P1101&lt;&gt;"입력오류", ISNUMBER(FIND(INDEX($T$2:$T$7,$U$1),$P1101))),
        IF(
            $U$17="기타", AND($P1101&lt;&gt;"", $P1101&lt;&gt;"...", $P1101&lt;&gt;"입력오류", NOT(ISNUMBER(FIND($T$21:$T$34,$P1101)))),
            AND($P1101&lt;&gt;"", $P1101&lt;&gt;"...", $P1101&lt;&gt;"입력오류", $T$19=$P1101)
        )
    )
)</f>
        <v>0</v>
      </c>
    </row>
    <row r="1102" spans="1:17">
      <c r="A1102" t="s">
        <v>2121</v>
      </c>
      <c r="B1102" t="s">
        <v>2122</v>
      </c>
      <c r="C1102" t="s">
        <v>11227</v>
      </c>
      <c r="D1102" t="s">
        <v>11228</v>
      </c>
      <c r="I1102">
        <f t="shared" si="52"/>
        <v>1101</v>
      </c>
      <c r="J1102">
        <f t="shared" si="53"/>
        <v>1101</v>
      </c>
      <c r="K1102">
        <f t="shared" si="51"/>
        <v>1</v>
      </c>
      <c r="L1102" t="b">
        <f>COUNTIF($N$2:N1102, N1102)=1</f>
        <v>1</v>
      </c>
      <c r="M1102" s="37">
        <f>IF( $Q1102, MAX($M$1:M1101)+1, 0)</f>
        <v>0</v>
      </c>
      <c r="N1102" t="str" cm="1">
        <f t="array" ref="N1102">INDEX($A$9:$F$1048576, $J1102, $K1102 )</f>
        <v>61455</v>
      </c>
      <c r="O1102" t="str" cm="1">
        <f t="array" ref="O1102">INDEX($B$9:$F$1048576, $J1102, $K1102 )</f>
        <v>주택금융공사MBS2020-19(1-6)</v>
      </c>
      <c r="P1102" t="str" cm="1">
        <f t="array" ref="P1102">IF( $L1102, TRIM(_xll.IMDP("IR", $G$5&amp;$N1102, $G$6)), "" )</f>
        <v/>
      </c>
      <c r="Q1102" t="b" cm="1">
        <f t="array" ref="Q1102">IF(
    $U$1=1, AND($P1102&lt;&gt;"", $P1102&lt;&gt;"...", $P1102&lt;&gt;"입력오류"),
    IF(
        $U$18=1, AND($P1102&lt;&gt;"", $P1102&lt;&gt;"...", $P1102&lt;&gt;"입력오류", ISNUMBER(FIND(INDEX($T$2:$T$7,$U$1),$P1102))),
        IF(
            $U$17="기타", AND($P1102&lt;&gt;"", $P1102&lt;&gt;"...", $P1102&lt;&gt;"입력오류", NOT(ISNUMBER(FIND($T$21:$T$34,$P1102)))),
            AND($P1102&lt;&gt;"", $P1102&lt;&gt;"...", $P1102&lt;&gt;"입력오류", $T$19=$P1102)
        )
    )
)</f>
        <v>0</v>
      </c>
    </row>
    <row r="1103" spans="1:17">
      <c r="A1103" t="s">
        <v>2123</v>
      </c>
      <c r="B1103" t="s">
        <v>2124</v>
      </c>
      <c r="C1103" t="s">
        <v>11229</v>
      </c>
      <c r="D1103" t="s">
        <v>11230</v>
      </c>
      <c r="I1103">
        <f t="shared" si="52"/>
        <v>1102</v>
      </c>
      <c r="J1103">
        <f t="shared" si="53"/>
        <v>1102</v>
      </c>
      <c r="K1103">
        <f t="shared" si="51"/>
        <v>1</v>
      </c>
      <c r="L1103" t="b">
        <f>COUNTIF($N$2:N1103, N1103)=1</f>
        <v>1</v>
      </c>
      <c r="M1103" s="37">
        <f>IF( $Q1103, MAX($M$1:M1102)+1, 0)</f>
        <v>0</v>
      </c>
      <c r="N1103" t="str" cm="1">
        <f t="array" ref="N1103">INDEX($A$9:$F$1048576, $J1103, $K1103 )</f>
        <v>61456</v>
      </c>
      <c r="O1103" t="str" cm="1">
        <f t="array" ref="O1103">INDEX($B$9:$F$1048576, $J1103, $K1103 )</f>
        <v>주택금융공사MBS2020-19(1-7)</v>
      </c>
      <c r="P1103" t="str" cm="1">
        <f t="array" ref="P1103">IF( $L1103, TRIM(_xll.IMDP("IR", $G$5&amp;$N1103, $G$6)), "" )</f>
        <v/>
      </c>
      <c r="Q1103" t="b" cm="1">
        <f t="array" ref="Q1103">IF(
    $U$1=1, AND($P1103&lt;&gt;"", $P1103&lt;&gt;"...", $P1103&lt;&gt;"입력오류"),
    IF(
        $U$18=1, AND($P1103&lt;&gt;"", $P1103&lt;&gt;"...", $P1103&lt;&gt;"입력오류", ISNUMBER(FIND(INDEX($T$2:$T$7,$U$1),$P1103))),
        IF(
            $U$17="기타", AND($P1103&lt;&gt;"", $P1103&lt;&gt;"...", $P1103&lt;&gt;"입력오류", NOT(ISNUMBER(FIND($T$21:$T$34,$P1103)))),
            AND($P1103&lt;&gt;"", $P1103&lt;&gt;"...", $P1103&lt;&gt;"입력오류", $T$19=$P1103)
        )
    )
)</f>
        <v>0</v>
      </c>
    </row>
    <row r="1104" spans="1:17">
      <c r="A1104" t="s">
        <v>2125</v>
      </c>
      <c r="B1104" t="s">
        <v>2126</v>
      </c>
      <c r="C1104" t="s">
        <v>11231</v>
      </c>
      <c r="D1104" t="s">
        <v>11232</v>
      </c>
      <c r="I1104">
        <f t="shared" si="52"/>
        <v>1103</v>
      </c>
      <c r="J1104">
        <f t="shared" si="53"/>
        <v>1103</v>
      </c>
      <c r="K1104">
        <f t="shared" si="51"/>
        <v>1</v>
      </c>
      <c r="L1104" t="b">
        <f>COUNTIF($N$2:N1104, N1104)=1</f>
        <v>1</v>
      </c>
      <c r="M1104" s="37">
        <f>IF( $Q1104, MAX($M$1:M1103)+1, 0)</f>
        <v>0</v>
      </c>
      <c r="N1104" t="str" cm="1">
        <f t="array" ref="N1104">INDEX($A$9:$F$1048576, $J1104, $K1104 )</f>
        <v>61457</v>
      </c>
      <c r="O1104" t="str" cm="1">
        <f t="array" ref="O1104">INDEX($B$9:$F$1048576, $J1104, $K1104 )</f>
        <v>주택금융공사MBS2020-19(1-8)</v>
      </c>
      <c r="P1104" t="str" cm="1">
        <f t="array" ref="P1104">IF( $L1104, TRIM(_xll.IMDP("IR", $G$5&amp;$N1104, $G$6)), "" )</f>
        <v/>
      </c>
      <c r="Q1104" t="b" cm="1">
        <f t="array" ref="Q1104">IF(
    $U$1=1, AND($P1104&lt;&gt;"", $P1104&lt;&gt;"...", $P1104&lt;&gt;"입력오류"),
    IF(
        $U$18=1, AND($P1104&lt;&gt;"", $P1104&lt;&gt;"...", $P1104&lt;&gt;"입력오류", ISNUMBER(FIND(INDEX($T$2:$T$7,$U$1),$P1104))),
        IF(
            $U$17="기타", AND($P1104&lt;&gt;"", $P1104&lt;&gt;"...", $P1104&lt;&gt;"입력오류", NOT(ISNUMBER(FIND($T$21:$T$34,$P1104)))),
            AND($P1104&lt;&gt;"", $P1104&lt;&gt;"...", $P1104&lt;&gt;"입력오류", $T$19=$P1104)
        )
    )
)</f>
        <v>0</v>
      </c>
    </row>
    <row r="1105" spans="1:17">
      <c r="A1105" t="s">
        <v>2127</v>
      </c>
      <c r="B1105" t="s">
        <v>2128</v>
      </c>
      <c r="C1105" t="s">
        <v>11233</v>
      </c>
      <c r="D1105" t="s">
        <v>11234</v>
      </c>
      <c r="I1105">
        <f t="shared" si="52"/>
        <v>1104</v>
      </c>
      <c r="J1105">
        <f t="shared" si="53"/>
        <v>1104</v>
      </c>
      <c r="K1105">
        <f t="shared" si="51"/>
        <v>1</v>
      </c>
      <c r="L1105" t="b">
        <f>COUNTIF($N$2:N1105, N1105)=1</f>
        <v>1</v>
      </c>
      <c r="M1105" s="37">
        <f>IF( $Q1105, MAX($M$1:M1104)+1, 0)</f>
        <v>332</v>
      </c>
      <c r="N1105" t="str" cm="1">
        <f t="array" ref="N1105">INDEX($A$9:$F$1048576, $J1105, $K1105 )</f>
        <v>61461</v>
      </c>
      <c r="O1105" t="str" cm="1">
        <f t="array" ref="O1105">INDEX($B$9:$F$1048576, $J1105, $K1105 )</f>
        <v>한국공항공사</v>
      </c>
      <c r="P1105" t="str" cm="1">
        <f t="array" ref="P1105">IF( $L1105, TRIM(_xll.IMDP("IR", $G$5&amp;$N1105, $G$6)), "" )</f>
        <v>공사/공단채AAA</v>
      </c>
      <c r="Q1105" t="b" cm="1">
        <f t="array" ref="Q1105">IF(
    $U$1=1, AND($P1105&lt;&gt;"", $P1105&lt;&gt;"...", $P1105&lt;&gt;"입력오류"),
    IF(
        $U$18=1, AND($P1105&lt;&gt;"", $P1105&lt;&gt;"...", $P1105&lt;&gt;"입력오류", ISNUMBER(FIND(INDEX($T$2:$T$7,$U$1),$P1105))),
        IF(
            $U$17="기타", AND($P1105&lt;&gt;"", $P1105&lt;&gt;"...", $P1105&lt;&gt;"입력오류", NOT(ISNUMBER(FIND($T$21:$T$34,$P1105)))),
            AND($P1105&lt;&gt;"", $P1105&lt;&gt;"...", $P1105&lt;&gt;"입력오류", $T$19=$P1105)
        )
    )
)</f>
        <v>1</v>
      </c>
    </row>
    <row r="1106" spans="1:17">
      <c r="A1106" t="s">
        <v>2129</v>
      </c>
      <c r="B1106" t="s">
        <v>2130</v>
      </c>
      <c r="C1106" t="s">
        <v>11235</v>
      </c>
      <c r="D1106" t="s">
        <v>11236</v>
      </c>
      <c r="I1106">
        <f t="shared" si="52"/>
        <v>1105</v>
      </c>
      <c r="J1106">
        <f t="shared" si="53"/>
        <v>1105</v>
      </c>
      <c r="K1106">
        <f t="shared" si="51"/>
        <v>1</v>
      </c>
      <c r="L1106" t="b">
        <f>COUNTIF($N$2:N1106, N1106)=1</f>
        <v>1</v>
      </c>
      <c r="M1106" s="37">
        <f>IF( $Q1106, MAX($M$1:M1105)+1, 0)</f>
        <v>0</v>
      </c>
      <c r="N1106" t="str" cm="1">
        <f t="array" ref="N1106">INDEX($A$9:$F$1048576, $J1106, $K1106 )</f>
        <v>61466</v>
      </c>
      <c r="O1106" t="str" cm="1">
        <f t="array" ref="O1106">INDEX($B$9:$F$1048576, $J1106, $K1106 )</f>
        <v>스타부산온천4유(유)1</v>
      </c>
      <c r="P1106" t="str" cm="1">
        <f t="array" ref="P1106">IF( $L1106, TRIM(_xll.IMDP("IR", $G$5&amp;$N1106, $G$6)), "" )</f>
        <v/>
      </c>
      <c r="Q1106" t="b" cm="1">
        <f t="array" ref="Q1106">IF(
    $U$1=1, AND($P1106&lt;&gt;"", $P1106&lt;&gt;"...", $P1106&lt;&gt;"입력오류"),
    IF(
        $U$18=1, AND($P1106&lt;&gt;"", $P1106&lt;&gt;"...", $P1106&lt;&gt;"입력오류", ISNUMBER(FIND(INDEX($T$2:$T$7,$U$1),$P1106))),
        IF(
            $U$17="기타", AND($P1106&lt;&gt;"", $P1106&lt;&gt;"...", $P1106&lt;&gt;"입력오류", NOT(ISNUMBER(FIND($T$21:$T$34,$P1106)))),
            AND($P1106&lt;&gt;"", $P1106&lt;&gt;"...", $P1106&lt;&gt;"입력오류", $T$19=$P1106)
        )
    )
)</f>
        <v>0</v>
      </c>
    </row>
    <row r="1107" spans="1:17">
      <c r="A1107" t="s">
        <v>2131</v>
      </c>
      <c r="B1107" t="s">
        <v>2132</v>
      </c>
      <c r="C1107" t="s">
        <v>11237</v>
      </c>
      <c r="D1107" t="s">
        <v>11238</v>
      </c>
      <c r="I1107">
        <f t="shared" si="52"/>
        <v>1106</v>
      </c>
      <c r="J1107">
        <f t="shared" si="53"/>
        <v>1106</v>
      </c>
      <c r="K1107">
        <f t="shared" si="51"/>
        <v>1</v>
      </c>
      <c r="L1107" t="b">
        <f>COUNTIF($N$2:N1107, N1107)=1</f>
        <v>1</v>
      </c>
      <c r="M1107" s="37">
        <f>IF( $Q1107, MAX($M$1:M1106)+1, 0)</f>
        <v>0</v>
      </c>
      <c r="N1107" t="str" cm="1">
        <f t="array" ref="N1107">INDEX($A$9:$F$1048576, $J1107, $K1107 )</f>
        <v>61499</v>
      </c>
      <c r="O1107" t="str" cm="1">
        <f t="array" ref="O1107">INDEX($B$9:$F$1048576, $J1107, $K1107 )</f>
        <v>티월드제53차(유)1-27</v>
      </c>
      <c r="P1107" t="str" cm="1">
        <f t="array" ref="P1107">IF( $L1107, TRIM(_xll.IMDP("IR", $G$5&amp;$N1107, $G$6)), "" )</f>
        <v/>
      </c>
      <c r="Q1107" t="b" cm="1">
        <f t="array" ref="Q1107">IF(
    $U$1=1, AND($P1107&lt;&gt;"", $P1107&lt;&gt;"...", $P1107&lt;&gt;"입력오류"),
    IF(
        $U$18=1, AND($P1107&lt;&gt;"", $P1107&lt;&gt;"...", $P1107&lt;&gt;"입력오류", ISNUMBER(FIND(INDEX($T$2:$T$7,$U$1),$P1107))),
        IF(
            $U$17="기타", AND($P1107&lt;&gt;"", $P1107&lt;&gt;"...", $P1107&lt;&gt;"입력오류", NOT(ISNUMBER(FIND($T$21:$T$34,$P1107)))),
            AND($P1107&lt;&gt;"", $P1107&lt;&gt;"...", $P1107&lt;&gt;"입력오류", $T$19=$P1107)
        )
    )
)</f>
        <v>0</v>
      </c>
    </row>
    <row r="1108" spans="1:17">
      <c r="A1108" t="s">
        <v>2133</v>
      </c>
      <c r="B1108" t="s">
        <v>2134</v>
      </c>
      <c r="C1108" t="s">
        <v>11239</v>
      </c>
      <c r="D1108" t="s">
        <v>11240</v>
      </c>
      <c r="I1108">
        <f t="shared" si="52"/>
        <v>1107</v>
      </c>
      <c r="J1108">
        <f t="shared" si="53"/>
        <v>1107</v>
      </c>
      <c r="K1108">
        <f t="shared" si="51"/>
        <v>1</v>
      </c>
      <c r="L1108" t="b">
        <f>COUNTIF($N$2:N1108, N1108)=1</f>
        <v>1</v>
      </c>
      <c r="M1108" s="37">
        <f>IF( $Q1108, MAX($M$1:M1107)+1, 0)</f>
        <v>0</v>
      </c>
      <c r="N1108" t="str" cm="1">
        <f t="array" ref="N1108">INDEX($A$9:$F$1048576, $J1108, $K1108 )</f>
        <v>61500</v>
      </c>
      <c r="O1108" t="str" cm="1">
        <f t="array" ref="O1108">INDEX($B$9:$F$1048576, $J1108, $K1108 )</f>
        <v>티월드제53차(유)1-28</v>
      </c>
      <c r="P1108" t="str" cm="1">
        <f t="array" ref="P1108">IF( $L1108, TRIM(_xll.IMDP("IR", $G$5&amp;$N1108, $G$6)), "" )</f>
        <v/>
      </c>
      <c r="Q1108" t="b" cm="1">
        <f t="array" ref="Q1108">IF(
    $U$1=1, AND($P1108&lt;&gt;"", $P1108&lt;&gt;"...", $P1108&lt;&gt;"입력오류"),
    IF(
        $U$18=1, AND($P1108&lt;&gt;"", $P1108&lt;&gt;"...", $P1108&lt;&gt;"입력오류", ISNUMBER(FIND(INDEX($T$2:$T$7,$U$1),$P1108))),
        IF(
            $U$17="기타", AND($P1108&lt;&gt;"", $P1108&lt;&gt;"...", $P1108&lt;&gt;"입력오류", NOT(ISNUMBER(FIND($T$21:$T$34,$P1108)))),
            AND($P1108&lt;&gt;"", $P1108&lt;&gt;"...", $P1108&lt;&gt;"입력오류", $T$19=$P1108)
        )
    )
)</f>
        <v>0</v>
      </c>
    </row>
    <row r="1109" spans="1:17">
      <c r="A1109" t="s">
        <v>2135</v>
      </c>
      <c r="B1109" t="s">
        <v>2136</v>
      </c>
      <c r="C1109" t="s">
        <v>11241</v>
      </c>
      <c r="D1109" t="s">
        <v>11242</v>
      </c>
      <c r="I1109">
        <f t="shared" si="52"/>
        <v>1108</v>
      </c>
      <c r="J1109">
        <f t="shared" si="53"/>
        <v>1108</v>
      </c>
      <c r="K1109">
        <f t="shared" si="51"/>
        <v>1</v>
      </c>
      <c r="L1109" t="b">
        <f>COUNTIF($N$2:N1109, N1109)=1</f>
        <v>1</v>
      </c>
      <c r="M1109" s="37">
        <f>IF( $Q1109, MAX($M$1:M1108)+1, 0)</f>
        <v>0</v>
      </c>
      <c r="N1109" t="str" cm="1">
        <f t="array" ref="N1109">INDEX($A$9:$F$1048576, $J1109, $K1109 )</f>
        <v>61502</v>
      </c>
      <c r="O1109" t="str" cm="1">
        <f t="array" ref="O1109">INDEX($B$9:$F$1048576, $J1109, $K1109 )</f>
        <v>신보2020제8차(유)1-2</v>
      </c>
      <c r="P1109" t="str" cm="1">
        <f t="array" ref="P1109">IF( $L1109, TRIM(_xll.IMDP("IR", $G$5&amp;$N1109, $G$6)), "" )</f>
        <v/>
      </c>
      <c r="Q1109" t="b" cm="1">
        <f t="array" ref="Q1109">IF(
    $U$1=1, AND($P1109&lt;&gt;"", $P1109&lt;&gt;"...", $P1109&lt;&gt;"입력오류"),
    IF(
        $U$18=1, AND($P1109&lt;&gt;"", $P1109&lt;&gt;"...", $P1109&lt;&gt;"입력오류", ISNUMBER(FIND(INDEX($T$2:$T$7,$U$1),$P1109))),
        IF(
            $U$17="기타", AND($P1109&lt;&gt;"", $P1109&lt;&gt;"...", $P1109&lt;&gt;"입력오류", NOT(ISNUMBER(FIND($T$21:$T$34,$P1109)))),
            AND($P1109&lt;&gt;"", $P1109&lt;&gt;"...", $P1109&lt;&gt;"입력오류", $T$19=$P1109)
        )
    )
)</f>
        <v>0</v>
      </c>
    </row>
    <row r="1110" spans="1:17">
      <c r="A1110" t="s">
        <v>2137</v>
      </c>
      <c r="B1110" t="s">
        <v>2138</v>
      </c>
      <c r="C1110" t="s">
        <v>11243</v>
      </c>
      <c r="D1110" t="s">
        <v>11244</v>
      </c>
      <c r="I1110">
        <f t="shared" si="52"/>
        <v>1109</v>
      </c>
      <c r="J1110">
        <f t="shared" si="53"/>
        <v>1109</v>
      </c>
      <c r="K1110">
        <f t="shared" si="51"/>
        <v>1</v>
      </c>
      <c r="L1110" t="b">
        <f>COUNTIF($N$2:N1110, N1110)=1</f>
        <v>1</v>
      </c>
      <c r="M1110" s="37">
        <f>IF( $Q1110, MAX($M$1:M1109)+1, 0)</f>
        <v>0</v>
      </c>
      <c r="N1110" t="str" cm="1">
        <f t="array" ref="N1110">INDEX($A$9:$F$1048576, $J1110, $K1110 )</f>
        <v>61527</v>
      </c>
      <c r="O1110" t="str" cm="1">
        <f t="array" ref="O1110">INDEX($B$9:$F$1048576, $J1110, $K1110 )</f>
        <v>주택금융공사MBS2020-20(1-4)</v>
      </c>
      <c r="P1110" t="str" cm="1">
        <f t="array" ref="P1110">IF( $L1110, TRIM(_xll.IMDP("IR", $G$5&amp;$N1110, $G$6)), "" )</f>
        <v/>
      </c>
      <c r="Q1110" t="b" cm="1">
        <f t="array" ref="Q1110">IF(
    $U$1=1, AND($P1110&lt;&gt;"", $P1110&lt;&gt;"...", $P1110&lt;&gt;"입력오류"),
    IF(
        $U$18=1, AND($P1110&lt;&gt;"", $P1110&lt;&gt;"...", $P1110&lt;&gt;"입력오류", ISNUMBER(FIND(INDEX($T$2:$T$7,$U$1),$P1110))),
        IF(
            $U$17="기타", AND($P1110&lt;&gt;"", $P1110&lt;&gt;"...", $P1110&lt;&gt;"입력오류", NOT(ISNUMBER(FIND($T$21:$T$34,$P1110)))),
            AND($P1110&lt;&gt;"", $P1110&lt;&gt;"...", $P1110&lt;&gt;"입력오류", $T$19=$P1110)
        )
    )
)</f>
        <v>0</v>
      </c>
    </row>
    <row r="1111" spans="1:17">
      <c r="A1111" t="s">
        <v>2139</v>
      </c>
      <c r="B1111" t="s">
        <v>2140</v>
      </c>
      <c r="C1111" t="s">
        <v>11245</v>
      </c>
      <c r="D1111" t="s">
        <v>11246</v>
      </c>
      <c r="I1111">
        <f t="shared" si="52"/>
        <v>1110</v>
      </c>
      <c r="J1111">
        <f t="shared" si="53"/>
        <v>1110</v>
      </c>
      <c r="K1111">
        <f t="shared" si="51"/>
        <v>1</v>
      </c>
      <c r="L1111" t="b">
        <f>COUNTIF($N$2:N1111, N1111)=1</f>
        <v>1</v>
      </c>
      <c r="M1111" s="37">
        <f>IF( $Q1111, MAX($M$1:M1110)+1, 0)</f>
        <v>0</v>
      </c>
      <c r="N1111" t="str" cm="1">
        <f t="array" ref="N1111">INDEX($A$9:$F$1048576, $J1111, $K1111 )</f>
        <v>61528</v>
      </c>
      <c r="O1111" t="str" cm="1">
        <f t="array" ref="O1111">INDEX($B$9:$F$1048576, $J1111, $K1111 )</f>
        <v>주택금융공사MBS2020-20(1-5)</v>
      </c>
      <c r="P1111" t="str" cm="1">
        <f t="array" ref="P1111">IF( $L1111, TRIM(_xll.IMDP("IR", $G$5&amp;$N1111, $G$6)), "" )</f>
        <v/>
      </c>
      <c r="Q1111" t="b" cm="1">
        <f t="array" ref="Q1111">IF(
    $U$1=1, AND($P1111&lt;&gt;"", $P1111&lt;&gt;"...", $P1111&lt;&gt;"입력오류"),
    IF(
        $U$18=1, AND($P1111&lt;&gt;"", $P1111&lt;&gt;"...", $P1111&lt;&gt;"입력오류", ISNUMBER(FIND(INDEX($T$2:$T$7,$U$1),$P1111))),
        IF(
            $U$17="기타", AND($P1111&lt;&gt;"", $P1111&lt;&gt;"...", $P1111&lt;&gt;"입력오류", NOT(ISNUMBER(FIND($T$21:$T$34,$P1111)))),
            AND($P1111&lt;&gt;"", $P1111&lt;&gt;"...", $P1111&lt;&gt;"입력오류", $T$19=$P1111)
        )
    )
)</f>
        <v>0</v>
      </c>
    </row>
    <row r="1112" spans="1:17">
      <c r="A1112" t="s">
        <v>714</v>
      </c>
      <c r="B1112" t="s">
        <v>640</v>
      </c>
      <c r="C1112" t="s">
        <v>11247</v>
      </c>
      <c r="D1112" t="s">
        <v>11248</v>
      </c>
      <c r="I1112">
        <f t="shared" si="52"/>
        <v>1111</v>
      </c>
      <c r="J1112">
        <f t="shared" si="53"/>
        <v>1111</v>
      </c>
      <c r="K1112">
        <f t="shared" si="51"/>
        <v>1</v>
      </c>
      <c r="L1112" t="b">
        <f>COUNTIF($N$2:N1112, N1112)=1</f>
        <v>1</v>
      </c>
      <c r="M1112" s="37">
        <f>IF( $Q1112, MAX($M$1:M1111)+1, 0)</f>
        <v>0</v>
      </c>
      <c r="N1112" t="str" cm="1">
        <f t="array" ref="N1112">INDEX($A$9:$F$1048576, $J1112, $K1112 )</f>
        <v>61529</v>
      </c>
      <c r="O1112" t="str" cm="1">
        <f t="array" ref="O1112">INDEX($B$9:$F$1048576, $J1112, $K1112 )</f>
        <v>주택금융공사MBS2020-20(1-6)</v>
      </c>
      <c r="P1112" t="str" cm="1">
        <f t="array" ref="P1112">IF( $L1112, TRIM(_xll.IMDP("IR", $G$5&amp;$N1112, $G$6)), "" )</f>
        <v/>
      </c>
      <c r="Q1112" t="b" cm="1">
        <f t="array" ref="Q1112">IF(
    $U$1=1, AND($P1112&lt;&gt;"", $P1112&lt;&gt;"...", $P1112&lt;&gt;"입력오류"),
    IF(
        $U$18=1, AND($P1112&lt;&gt;"", $P1112&lt;&gt;"...", $P1112&lt;&gt;"입력오류", ISNUMBER(FIND(INDEX($T$2:$T$7,$U$1),$P1112))),
        IF(
            $U$17="기타", AND($P1112&lt;&gt;"", $P1112&lt;&gt;"...", $P1112&lt;&gt;"입력오류", NOT(ISNUMBER(FIND($T$21:$T$34,$P1112)))),
            AND($P1112&lt;&gt;"", $P1112&lt;&gt;"...", $P1112&lt;&gt;"입력오류", $T$19=$P1112)
        )
    )
)</f>
        <v>0</v>
      </c>
    </row>
    <row r="1113" spans="1:17">
      <c r="A1113" t="s">
        <v>2141</v>
      </c>
      <c r="B1113" t="s">
        <v>2142</v>
      </c>
      <c r="C1113" t="s">
        <v>11249</v>
      </c>
      <c r="D1113" t="s">
        <v>11250</v>
      </c>
      <c r="I1113">
        <f t="shared" si="52"/>
        <v>1112</v>
      </c>
      <c r="J1113">
        <f t="shared" si="53"/>
        <v>1112</v>
      </c>
      <c r="K1113">
        <f t="shared" si="51"/>
        <v>1</v>
      </c>
      <c r="L1113" t="b">
        <f>COUNTIF($N$2:N1113, N1113)=1</f>
        <v>1</v>
      </c>
      <c r="M1113" s="37">
        <f>IF( $Q1113, MAX($M$1:M1112)+1, 0)</f>
        <v>0</v>
      </c>
      <c r="N1113" t="str" cm="1">
        <f t="array" ref="N1113">INDEX($A$9:$F$1048576, $J1113, $K1113 )</f>
        <v>61530</v>
      </c>
      <c r="O1113" t="str" cm="1">
        <f t="array" ref="O1113">INDEX($B$9:$F$1048576, $J1113, $K1113 )</f>
        <v>주택금융공사MBS2020-20(1-7)</v>
      </c>
      <c r="P1113" t="str" cm="1">
        <f t="array" ref="P1113">IF( $L1113, TRIM(_xll.IMDP("IR", $G$5&amp;$N1113, $G$6)), "" )</f>
        <v/>
      </c>
      <c r="Q1113" t="b" cm="1">
        <f t="array" ref="Q1113">IF(
    $U$1=1, AND($P1113&lt;&gt;"", $P1113&lt;&gt;"...", $P1113&lt;&gt;"입력오류"),
    IF(
        $U$18=1, AND($P1113&lt;&gt;"", $P1113&lt;&gt;"...", $P1113&lt;&gt;"입력오류", ISNUMBER(FIND(INDEX($T$2:$T$7,$U$1),$P1113))),
        IF(
            $U$17="기타", AND($P1113&lt;&gt;"", $P1113&lt;&gt;"...", $P1113&lt;&gt;"입력오류", NOT(ISNUMBER(FIND($T$21:$T$34,$P1113)))),
            AND($P1113&lt;&gt;"", $P1113&lt;&gt;"...", $P1113&lt;&gt;"입력오류", $T$19=$P1113)
        )
    )
)</f>
        <v>0</v>
      </c>
    </row>
    <row r="1114" spans="1:17">
      <c r="A1114" t="s">
        <v>2143</v>
      </c>
      <c r="B1114" t="s">
        <v>2144</v>
      </c>
      <c r="C1114" t="s">
        <v>11251</v>
      </c>
      <c r="D1114" t="s">
        <v>11252</v>
      </c>
      <c r="I1114">
        <f t="shared" si="52"/>
        <v>1113</v>
      </c>
      <c r="J1114">
        <f t="shared" si="53"/>
        <v>1113</v>
      </c>
      <c r="K1114">
        <f t="shared" si="51"/>
        <v>1</v>
      </c>
      <c r="L1114" t="b">
        <f>COUNTIF($N$2:N1114, N1114)=1</f>
        <v>1</v>
      </c>
      <c r="M1114" s="37">
        <f>IF( $Q1114, MAX($M$1:M1113)+1, 0)</f>
        <v>0</v>
      </c>
      <c r="N1114" t="str" cm="1">
        <f t="array" ref="N1114">INDEX($A$9:$F$1048576, $J1114, $K1114 )</f>
        <v>61531</v>
      </c>
      <c r="O1114" t="str" cm="1">
        <f t="array" ref="O1114">INDEX($B$9:$F$1048576, $J1114, $K1114 )</f>
        <v>주택금융공사MBS2020-20(1-8)</v>
      </c>
      <c r="P1114" t="str" cm="1">
        <f t="array" ref="P1114">IF( $L1114, TRIM(_xll.IMDP("IR", $G$5&amp;$N1114, $G$6)), "" )</f>
        <v/>
      </c>
      <c r="Q1114" t="b" cm="1">
        <f t="array" ref="Q1114">IF(
    $U$1=1, AND($P1114&lt;&gt;"", $P1114&lt;&gt;"...", $P1114&lt;&gt;"입력오류"),
    IF(
        $U$18=1, AND($P1114&lt;&gt;"", $P1114&lt;&gt;"...", $P1114&lt;&gt;"입력오류", ISNUMBER(FIND(INDEX($T$2:$T$7,$U$1),$P1114))),
        IF(
            $U$17="기타", AND($P1114&lt;&gt;"", $P1114&lt;&gt;"...", $P1114&lt;&gt;"입력오류", NOT(ISNUMBER(FIND($T$21:$T$34,$P1114)))),
            AND($P1114&lt;&gt;"", $P1114&lt;&gt;"...", $P1114&lt;&gt;"입력오류", $T$19=$P1114)
        )
    )
)</f>
        <v>0</v>
      </c>
    </row>
    <row r="1115" spans="1:17">
      <c r="A1115" t="s">
        <v>2145</v>
      </c>
      <c r="B1115" t="s">
        <v>2146</v>
      </c>
      <c r="C1115" t="s">
        <v>11253</v>
      </c>
      <c r="D1115" t="s">
        <v>11254</v>
      </c>
      <c r="I1115">
        <f t="shared" si="52"/>
        <v>1114</v>
      </c>
      <c r="J1115">
        <f t="shared" si="53"/>
        <v>1114</v>
      </c>
      <c r="K1115">
        <f t="shared" si="51"/>
        <v>1</v>
      </c>
      <c r="L1115" t="b">
        <f>COUNTIF($N$2:N1115, N1115)=1</f>
        <v>1</v>
      </c>
      <c r="M1115" s="37">
        <f>IF( $Q1115, MAX($M$1:M1114)+1, 0)</f>
        <v>0</v>
      </c>
      <c r="N1115" t="str" cm="1">
        <f t="array" ref="N1115">INDEX($A$9:$F$1048576, $J1115, $K1115 )</f>
        <v>61551</v>
      </c>
      <c r="O1115" t="str" cm="1">
        <f t="array" ref="O1115">INDEX($B$9:$F$1048576, $J1115, $K1115 )</f>
        <v>와이즈퍼시픽</v>
      </c>
      <c r="P1115" t="str" cm="1">
        <f t="array" ref="P1115">IF( $L1115, TRIM(_xll.IMDP("IR", $G$5&amp;$N1115, $G$6)), "" )</f>
        <v/>
      </c>
      <c r="Q1115" t="b" cm="1">
        <f t="array" ref="Q1115">IF(
    $U$1=1, AND($P1115&lt;&gt;"", $P1115&lt;&gt;"...", $P1115&lt;&gt;"입력오류"),
    IF(
        $U$18=1, AND($P1115&lt;&gt;"", $P1115&lt;&gt;"...", $P1115&lt;&gt;"입력오류", ISNUMBER(FIND(INDEX($T$2:$T$7,$U$1),$P1115))),
        IF(
            $U$17="기타", AND($P1115&lt;&gt;"", $P1115&lt;&gt;"...", $P1115&lt;&gt;"입력오류", NOT(ISNUMBER(FIND($T$21:$T$34,$P1115)))),
            AND($P1115&lt;&gt;"", $P1115&lt;&gt;"...", $P1115&lt;&gt;"입력오류", $T$19=$P1115)
        )
    )
)</f>
        <v>0</v>
      </c>
    </row>
    <row r="1116" spans="1:17">
      <c r="A1116" t="s">
        <v>2147</v>
      </c>
      <c r="B1116" t="s">
        <v>2148</v>
      </c>
      <c r="C1116" t="s">
        <v>11255</v>
      </c>
      <c r="D1116" t="s">
        <v>11256</v>
      </c>
      <c r="I1116">
        <f t="shared" si="52"/>
        <v>1115</v>
      </c>
      <c r="J1116">
        <f t="shared" si="53"/>
        <v>1115</v>
      </c>
      <c r="K1116">
        <f t="shared" si="51"/>
        <v>1</v>
      </c>
      <c r="L1116" t="b">
        <f>COUNTIF($N$2:N1116, N1116)=1</f>
        <v>1</v>
      </c>
      <c r="M1116" s="37">
        <f>IF( $Q1116, MAX($M$1:M1115)+1, 0)</f>
        <v>0</v>
      </c>
      <c r="N1116" t="str" cm="1">
        <f t="array" ref="N1116">INDEX($A$9:$F$1048576, $J1116, $K1116 )</f>
        <v>61578</v>
      </c>
      <c r="O1116" t="str" cm="1">
        <f t="array" ref="O1116">INDEX($B$9:$F$1048576, $J1116, $K1116 )</f>
        <v>퍼스트파이브지제51차(유)1-1</v>
      </c>
      <c r="P1116" t="str" cm="1">
        <f t="array" ref="P1116">IF( $L1116, TRIM(_xll.IMDP("IR", $G$5&amp;$N1116, $G$6)), "" )</f>
        <v/>
      </c>
      <c r="Q1116" t="b" cm="1">
        <f t="array" ref="Q1116">IF(
    $U$1=1, AND($P1116&lt;&gt;"", $P1116&lt;&gt;"...", $P1116&lt;&gt;"입력오류"),
    IF(
        $U$18=1, AND($P1116&lt;&gt;"", $P1116&lt;&gt;"...", $P1116&lt;&gt;"입력오류", ISNUMBER(FIND(INDEX($T$2:$T$7,$U$1),$P1116))),
        IF(
            $U$17="기타", AND($P1116&lt;&gt;"", $P1116&lt;&gt;"...", $P1116&lt;&gt;"입력오류", NOT(ISNUMBER(FIND($T$21:$T$34,$P1116)))),
            AND($P1116&lt;&gt;"", $P1116&lt;&gt;"...", $P1116&lt;&gt;"입력오류", $T$19=$P1116)
        )
    )
)</f>
        <v>0</v>
      </c>
    </row>
    <row r="1117" spans="1:17">
      <c r="A1117" t="s">
        <v>2149</v>
      </c>
      <c r="B1117" t="s">
        <v>2150</v>
      </c>
      <c r="C1117" t="s">
        <v>11257</v>
      </c>
      <c r="D1117" t="s">
        <v>11258</v>
      </c>
      <c r="I1117">
        <f t="shared" si="52"/>
        <v>1116</v>
      </c>
      <c r="J1117">
        <f t="shared" si="53"/>
        <v>1116</v>
      </c>
      <c r="K1117">
        <f t="shared" si="51"/>
        <v>1</v>
      </c>
      <c r="L1117" t="b">
        <f>COUNTIF($N$2:N1117, N1117)=1</f>
        <v>1</v>
      </c>
      <c r="M1117" s="37">
        <f>IF( $Q1117, MAX($M$1:M1116)+1, 0)</f>
        <v>0</v>
      </c>
      <c r="N1117" t="str" cm="1">
        <f t="array" ref="N1117">INDEX($A$9:$F$1048576, $J1117, $K1117 )</f>
        <v>61579</v>
      </c>
      <c r="O1117" t="str" cm="1">
        <f t="array" ref="O1117">INDEX($B$9:$F$1048576, $J1117, $K1117 )</f>
        <v>퍼스트파이브지제51차(유)1-1</v>
      </c>
      <c r="P1117" t="str" cm="1">
        <f t="array" ref="P1117">IF( $L1117, TRIM(_xll.IMDP("IR", $G$5&amp;$N1117, $G$6)), "" )</f>
        <v/>
      </c>
      <c r="Q1117" t="b" cm="1">
        <f t="array" ref="Q1117">IF(
    $U$1=1, AND($P1117&lt;&gt;"", $P1117&lt;&gt;"...", $P1117&lt;&gt;"입력오류"),
    IF(
        $U$18=1, AND($P1117&lt;&gt;"", $P1117&lt;&gt;"...", $P1117&lt;&gt;"입력오류", ISNUMBER(FIND(INDEX($T$2:$T$7,$U$1),$P1117))),
        IF(
            $U$17="기타", AND($P1117&lt;&gt;"", $P1117&lt;&gt;"...", $P1117&lt;&gt;"입력오류", NOT(ISNUMBER(FIND($T$21:$T$34,$P1117)))),
            AND($P1117&lt;&gt;"", $P1117&lt;&gt;"...", $P1117&lt;&gt;"입력오류", $T$19=$P1117)
        )
    )
)</f>
        <v>0</v>
      </c>
    </row>
    <row r="1118" spans="1:17">
      <c r="A1118" t="s">
        <v>2151</v>
      </c>
      <c r="B1118" t="s">
        <v>2152</v>
      </c>
      <c r="C1118" t="s">
        <v>11259</v>
      </c>
      <c r="D1118" t="s">
        <v>11260</v>
      </c>
      <c r="I1118">
        <f t="shared" si="52"/>
        <v>1117</v>
      </c>
      <c r="J1118">
        <f t="shared" si="53"/>
        <v>1117</v>
      </c>
      <c r="K1118">
        <f t="shared" si="51"/>
        <v>1</v>
      </c>
      <c r="L1118" t="b">
        <f>COUNTIF($N$2:N1118, N1118)=1</f>
        <v>1</v>
      </c>
      <c r="M1118" s="37">
        <f>IF( $Q1118, MAX($M$1:M1117)+1, 0)</f>
        <v>0</v>
      </c>
      <c r="N1118" t="str" cm="1">
        <f t="array" ref="N1118">INDEX($A$9:$F$1048576, $J1118, $K1118 )</f>
        <v>61597</v>
      </c>
      <c r="O1118" t="str" cm="1">
        <f t="array" ref="O1118">INDEX($B$9:$F$1048576, $J1118, $K1118 )</f>
        <v>주택금융공사MBS2020-21(1-4)</v>
      </c>
      <c r="P1118" t="str" cm="1">
        <f t="array" ref="P1118">IF( $L1118, TRIM(_xll.IMDP("IR", $G$5&amp;$N1118, $G$6)), "" )</f>
        <v/>
      </c>
      <c r="Q1118" t="b" cm="1">
        <f t="array" ref="Q1118">IF(
    $U$1=1, AND($P1118&lt;&gt;"", $P1118&lt;&gt;"...", $P1118&lt;&gt;"입력오류"),
    IF(
        $U$18=1, AND($P1118&lt;&gt;"", $P1118&lt;&gt;"...", $P1118&lt;&gt;"입력오류", ISNUMBER(FIND(INDEX($T$2:$T$7,$U$1),$P1118))),
        IF(
            $U$17="기타", AND($P1118&lt;&gt;"", $P1118&lt;&gt;"...", $P1118&lt;&gt;"입력오류", NOT(ISNUMBER(FIND($T$21:$T$34,$P1118)))),
            AND($P1118&lt;&gt;"", $P1118&lt;&gt;"...", $P1118&lt;&gt;"입력오류", $T$19=$P1118)
        )
    )
)</f>
        <v>0</v>
      </c>
    </row>
    <row r="1119" spans="1:17">
      <c r="A1119" t="s">
        <v>2153</v>
      </c>
      <c r="B1119" t="s">
        <v>2154</v>
      </c>
      <c r="C1119" t="s">
        <v>11261</v>
      </c>
      <c r="D1119" t="s">
        <v>11262</v>
      </c>
      <c r="I1119">
        <f t="shared" si="52"/>
        <v>1118</v>
      </c>
      <c r="J1119">
        <f t="shared" si="53"/>
        <v>1118</v>
      </c>
      <c r="K1119">
        <f t="shared" si="51"/>
        <v>1</v>
      </c>
      <c r="L1119" t="b">
        <f>COUNTIF($N$2:N1119, N1119)=1</f>
        <v>1</v>
      </c>
      <c r="M1119" s="37">
        <f>IF( $Q1119, MAX($M$1:M1118)+1, 0)</f>
        <v>0</v>
      </c>
      <c r="N1119" t="str" cm="1">
        <f t="array" ref="N1119">INDEX($A$9:$F$1048576, $J1119, $K1119 )</f>
        <v>61598</v>
      </c>
      <c r="O1119" t="str" cm="1">
        <f t="array" ref="O1119">INDEX($B$9:$F$1048576, $J1119, $K1119 )</f>
        <v>주택금융공사MBS2020-21(1-5)</v>
      </c>
      <c r="P1119" t="str" cm="1">
        <f t="array" ref="P1119">IF( $L1119, TRIM(_xll.IMDP("IR", $G$5&amp;$N1119, $G$6)), "" )</f>
        <v/>
      </c>
      <c r="Q1119" t="b" cm="1">
        <f t="array" ref="Q1119">IF(
    $U$1=1, AND($P1119&lt;&gt;"", $P1119&lt;&gt;"...", $P1119&lt;&gt;"입력오류"),
    IF(
        $U$18=1, AND($P1119&lt;&gt;"", $P1119&lt;&gt;"...", $P1119&lt;&gt;"입력오류", ISNUMBER(FIND(INDEX($T$2:$T$7,$U$1),$P1119))),
        IF(
            $U$17="기타", AND($P1119&lt;&gt;"", $P1119&lt;&gt;"...", $P1119&lt;&gt;"입력오류", NOT(ISNUMBER(FIND($T$21:$T$34,$P1119)))),
            AND($P1119&lt;&gt;"", $P1119&lt;&gt;"...", $P1119&lt;&gt;"입력오류", $T$19=$P1119)
        )
    )
)</f>
        <v>0</v>
      </c>
    </row>
    <row r="1120" spans="1:17">
      <c r="A1120" t="s">
        <v>2155</v>
      </c>
      <c r="B1120" t="s">
        <v>2156</v>
      </c>
      <c r="C1120" t="s">
        <v>11263</v>
      </c>
      <c r="D1120" t="s">
        <v>11264</v>
      </c>
      <c r="I1120">
        <f t="shared" si="52"/>
        <v>1119</v>
      </c>
      <c r="J1120">
        <f t="shared" si="53"/>
        <v>1119</v>
      </c>
      <c r="K1120">
        <f t="shared" si="51"/>
        <v>1</v>
      </c>
      <c r="L1120" t="b">
        <f>COUNTIF($N$2:N1120, N1120)=1</f>
        <v>1</v>
      </c>
      <c r="M1120" s="37">
        <f>IF( $Q1120, MAX($M$1:M1119)+1, 0)</f>
        <v>0</v>
      </c>
      <c r="N1120" t="str" cm="1">
        <f t="array" ref="N1120">INDEX($A$9:$F$1048576, $J1120, $K1120 )</f>
        <v>61599</v>
      </c>
      <c r="O1120" t="str" cm="1">
        <f t="array" ref="O1120">INDEX($B$9:$F$1048576, $J1120, $K1120 )</f>
        <v>주택금융공사MBS2020-21(1-6)</v>
      </c>
      <c r="P1120" t="str" cm="1">
        <f t="array" ref="P1120">IF( $L1120, TRIM(_xll.IMDP("IR", $G$5&amp;$N1120, $G$6)), "" )</f>
        <v/>
      </c>
      <c r="Q1120" t="b" cm="1">
        <f t="array" ref="Q1120">IF(
    $U$1=1, AND($P1120&lt;&gt;"", $P1120&lt;&gt;"...", $P1120&lt;&gt;"입력오류"),
    IF(
        $U$18=1, AND($P1120&lt;&gt;"", $P1120&lt;&gt;"...", $P1120&lt;&gt;"입력오류", ISNUMBER(FIND(INDEX($T$2:$T$7,$U$1),$P1120))),
        IF(
            $U$17="기타", AND($P1120&lt;&gt;"", $P1120&lt;&gt;"...", $P1120&lt;&gt;"입력오류", NOT(ISNUMBER(FIND($T$21:$T$34,$P1120)))),
            AND($P1120&lt;&gt;"", $P1120&lt;&gt;"...", $P1120&lt;&gt;"입력오류", $T$19=$P1120)
        )
    )
)</f>
        <v>0</v>
      </c>
    </row>
    <row r="1121" spans="1:17">
      <c r="A1121" t="s">
        <v>2157</v>
      </c>
      <c r="B1121" t="s">
        <v>2158</v>
      </c>
      <c r="C1121" t="s">
        <v>11265</v>
      </c>
      <c r="D1121" t="s">
        <v>11266</v>
      </c>
      <c r="I1121">
        <f t="shared" si="52"/>
        <v>1120</v>
      </c>
      <c r="J1121">
        <f t="shared" si="53"/>
        <v>1120</v>
      </c>
      <c r="K1121">
        <f t="shared" si="51"/>
        <v>1</v>
      </c>
      <c r="L1121" t="b">
        <f>COUNTIF($N$2:N1121, N1121)=1</f>
        <v>1</v>
      </c>
      <c r="M1121" s="37">
        <f>IF( $Q1121, MAX($M$1:M1120)+1, 0)</f>
        <v>0</v>
      </c>
      <c r="N1121" t="str" cm="1">
        <f t="array" ref="N1121">INDEX($A$9:$F$1048576, $J1121, $K1121 )</f>
        <v>61600</v>
      </c>
      <c r="O1121" t="str" cm="1">
        <f t="array" ref="O1121">INDEX($B$9:$F$1048576, $J1121, $K1121 )</f>
        <v>주택금융공사MBS2020-21(1-7)</v>
      </c>
      <c r="P1121" t="str" cm="1">
        <f t="array" ref="P1121">IF( $L1121, TRIM(_xll.IMDP("IR", $G$5&amp;$N1121, $G$6)), "" )</f>
        <v/>
      </c>
      <c r="Q1121" t="b" cm="1">
        <f t="array" ref="Q1121">IF(
    $U$1=1, AND($P1121&lt;&gt;"", $P1121&lt;&gt;"...", $P1121&lt;&gt;"입력오류"),
    IF(
        $U$18=1, AND($P1121&lt;&gt;"", $P1121&lt;&gt;"...", $P1121&lt;&gt;"입력오류", ISNUMBER(FIND(INDEX($T$2:$T$7,$U$1),$P1121))),
        IF(
            $U$17="기타", AND($P1121&lt;&gt;"", $P1121&lt;&gt;"...", $P1121&lt;&gt;"입력오류", NOT(ISNUMBER(FIND($T$21:$T$34,$P1121)))),
            AND($P1121&lt;&gt;"", $P1121&lt;&gt;"...", $P1121&lt;&gt;"입력오류", $T$19=$P1121)
        )
    )
)</f>
        <v>0</v>
      </c>
    </row>
    <row r="1122" spans="1:17">
      <c r="A1122" t="s">
        <v>2159</v>
      </c>
      <c r="B1122" t="s">
        <v>2160</v>
      </c>
      <c r="C1122" t="s">
        <v>11267</v>
      </c>
      <c r="D1122" t="s">
        <v>11268</v>
      </c>
      <c r="I1122">
        <f t="shared" si="52"/>
        <v>1121</v>
      </c>
      <c r="J1122">
        <f t="shared" si="53"/>
        <v>1121</v>
      </c>
      <c r="K1122">
        <f t="shared" si="51"/>
        <v>1</v>
      </c>
      <c r="L1122" t="b">
        <f>COUNTIF($N$2:N1122, N1122)=1</f>
        <v>1</v>
      </c>
      <c r="M1122" s="37">
        <f>IF( $Q1122, MAX($M$1:M1121)+1, 0)</f>
        <v>0</v>
      </c>
      <c r="N1122" t="str" cm="1">
        <f t="array" ref="N1122">INDEX($A$9:$F$1048576, $J1122, $K1122 )</f>
        <v>61601</v>
      </c>
      <c r="O1122" t="str" cm="1">
        <f t="array" ref="O1122">INDEX($B$9:$F$1048576, $J1122, $K1122 )</f>
        <v>주택금융공사MBS2020-21(1-8)</v>
      </c>
      <c r="P1122" t="str" cm="1">
        <f t="array" ref="P1122">IF( $L1122, TRIM(_xll.IMDP("IR", $G$5&amp;$N1122, $G$6)), "" )</f>
        <v/>
      </c>
      <c r="Q1122" t="b" cm="1">
        <f t="array" ref="Q1122">IF(
    $U$1=1, AND($P1122&lt;&gt;"", $P1122&lt;&gt;"...", $P1122&lt;&gt;"입력오류"),
    IF(
        $U$18=1, AND($P1122&lt;&gt;"", $P1122&lt;&gt;"...", $P1122&lt;&gt;"입력오류", ISNUMBER(FIND(INDEX($T$2:$T$7,$U$1),$P1122))),
        IF(
            $U$17="기타", AND($P1122&lt;&gt;"", $P1122&lt;&gt;"...", $P1122&lt;&gt;"입력오류", NOT(ISNUMBER(FIND($T$21:$T$34,$P1122)))),
            AND($P1122&lt;&gt;"", $P1122&lt;&gt;"...", $P1122&lt;&gt;"입력오류", $T$19=$P1122)
        )
    )
)</f>
        <v>0</v>
      </c>
    </row>
    <row r="1123" spans="1:17">
      <c r="A1123" t="s">
        <v>2161</v>
      </c>
      <c r="B1123" t="s">
        <v>2162</v>
      </c>
      <c r="C1123" t="s">
        <v>11269</v>
      </c>
      <c r="D1123" t="s">
        <v>11270</v>
      </c>
      <c r="I1123">
        <f t="shared" si="52"/>
        <v>1122</v>
      </c>
      <c r="J1123">
        <f t="shared" si="53"/>
        <v>1122</v>
      </c>
      <c r="K1123">
        <f t="shared" si="51"/>
        <v>1</v>
      </c>
      <c r="L1123" t="b">
        <f>COUNTIF($N$2:N1123, N1123)=1</f>
        <v>1</v>
      </c>
      <c r="M1123" s="37">
        <f>IF( $Q1123, MAX($M$1:M1122)+1, 0)</f>
        <v>0</v>
      </c>
      <c r="N1123" t="str" cm="1">
        <f t="array" ref="N1123">INDEX($A$9:$F$1048576, $J1123, $K1123 )</f>
        <v>61603</v>
      </c>
      <c r="O1123" t="str" cm="1">
        <f t="array" ref="O1123">INDEX($B$9:$F$1048576, $J1123, $K1123 )</f>
        <v>까스텔바작</v>
      </c>
      <c r="P1123" t="str" cm="1">
        <f t="array" ref="P1123">IF( $L1123, TRIM(_xll.IMDP("IR", $G$5&amp;$N1123, $G$6)), "" )</f>
        <v/>
      </c>
      <c r="Q1123" t="b" cm="1">
        <f t="array" ref="Q1123">IF(
    $U$1=1, AND($P1123&lt;&gt;"", $P1123&lt;&gt;"...", $P1123&lt;&gt;"입력오류"),
    IF(
        $U$18=1, AND($P1123&lt;&gt;"", $P1123&lt;&gt;"...", $P1123&lt;&gt;"입력오류", ISNUMBER(FIND(INDEX($T$2:$T$7,$U$1),$P1123))),
        IF(
            $U$17="기타", AND($P1123&lt;&gt;"", $P1123&lt;&gt;"...", $P1123&lt;&gt;"입력오류", NOT(ISNUMBER(FIND($T$21:$T$34,$P1123)))),
            AND($P1123&lt;&gt;"", $P1123&lt;&gt;"...", $P1123&lt;&gt;"입력오류", $T$19=$P1123)
        )
    )
)</f>
        <v>0</v>
      </c>
    </row>
    <row r="1124" spans="1:17">
      <c r="A1124" t="s">
        <v>2163</v>
      </c>
      <c r="B1124" t="s">
        <v>2162</v>
      </c>
      <c r="C1124" t="s">
        <v>11271</v>
      </c>
      <c r="D1124" t="s">
        <v>11272</v>
      </c>
      <c r="I1124">
        <f t="shared" si="52"/>
        <v>1123</v>
      </c>
      <c r="J1124">
        <f t="shared" si="53"/>
        <v>1123</v>
      </c>
      <c r="K1124">
        <f t="shared" si="51"/>
        <v>1</v>
      </c>
      <c r="L1124" t="b">
        <f>COUNTIF($N$2:N1124, N1124)=1</f>
        <v>1</v>
      </c>
      <c r="M1124" s="37">
        <f>IF( $Q1124, MAX($M$1:M1123)+1, 0)</f>
        <v>0</v>
      </c>
      <c r="N1124" t="str" cm="1">
        <f t="array" ref="N1124">INDEX($A$9:$F$1048576, $J1124, $K1124 )</f>
        <v>61608</v>
      </c>
      <c r="O1124" t="str" cm="1">
        <f t="array" ref="O1124">INDEX($B$9:$F$1048576, $J1124, $K1124 )</f>
        <v>에이블세풍산단제일차</v>
      </c>
      <c r="P1124" t="str" cm="1">
        <f t="array" ref="P1124">IF( $L1124, TRIM(_xll.IMDP("IR", $G$5&amp;$N1124, $G$6)), "" )</f>
        <v/>
      </c>
      <c r="Q1124" t="b" cm="1">
        <f t="array" ref="Q1124">IF(
    $U$1=1, AND($P1124&lt;&gt;"", $P1124&lt;&gt;"...", $P1124&lt;&gt;"입력오류"),
    IF(
        $U$18=1, AND($P1124&lt;&gt;"", $P1124&lt;&gt;"...", $P1124&lt;&gt;"입력오류", ISNUMBER(FIND(INDEX($T$2:$T$7,$U$1),$P1124))),
        IF(
            $U$17="기타", AND($P1124&lt;&gt;"", $P1124&lt;&gt;"...", $P1124&lt;&gt;"입력오류", NOT(ISNUMBER(FIND($T$21:$T$34,$P1124)))),
            AND($P1124&lt;&gt;"", $P1124&lt;&gt;"...", $P1124&lt;&gt;"입력오류", $T$19=$P1124)
        )
    )
)</f>
        <v>0</v>
      </c>
    </row>
    <row r="1125" spans="1:17">
      <c r="A1125" t="s">
        <v>2164</v>
      </c>
      <c r="B1125" t="s">
        <v>2165</v>
      </c>
      <c r="C1125" t="s">
        <v>11273</v>
      </c>
      <c r="D1125" t="s">
        <v>11274</v>
      </c>
      <c r="I1125">
        <f t="shared" si="52"/>
        <v>1124</v>
      </c>
      <c r="J1125">
        <f t="shared" si="53"/>
        <v>1124</v>
      </c>
      <c r="K1125">
        <f t="shared" si="51"/>
        <v>1</v>
      </c>
      <c r="L1125" t="b">
        <f>COUNTIF($N$2:N1125, N1125)=1</f>
        <v>1</v>
      </c>
      <c r="M1125" s="37">
        <f>IF( $Q1125, MAX($M$1:M1124)+1, 0)</f>
        <v>0</v>
      </c>
      <c r="N1125" t="str" cm="1">
        <f t="array" ref="N1125">INDEX($A$9:$F$1048576, $J1125, $K1125 )</f>
        <v>61626</v>
      </c>
      <c r="O1125" t="str" cm="1">
        <f t="array" ref="O1125">INDEX($B$9:$F$1048576, $J1125, $K1125 )</f>
        <v>뉴스타거제2유동화전문(유)1</v>
      </c>
      <c r="P1125" t="str" cm="1">
        <f t="array" ref="P1125">IF( $L1125, TRIM(_xll.IMDP("IR", $G$5&amp;$N1125, $G$6)), "" )</f>
        <v/>
      </c>
      <c r="Q1125" t="b" cm="1">
        <f t="array" ref="Q1125">IF(
    $U$1=1, AND($P1125&lt;&gt;"", $P1125&lt;&gt;"...", $P1125&lt;&gt;"입력오류"),
    IF(
        $U$18=1, AND($P1125&lt;&gt;"", $P1125&lt;&gt;"...", $P1125&lt;&gt;"입력오류", ISNUMBER(FIND(INDEX($T$2:$T$7,$U$1),$P1125))),
        IF(
            $U$17="기타", AND($P1125&lt;&gt;"", $P1125&lt;&gt;"...", $P1125&lt;&gt;"입력오류", NOT(ISNUMBER(FIND($T$21:$T$34,$P1125)))),
            AND($P1125&lt;&gt;"", $P1125&lt;&gt;"...", $P1125&lt;&gt;"입력오류", $T$19=$P1125)
        )
    )
)</f>
        <v>0</v>
      </c>
    </row>
    <row r="1126" spans="1:17">
      <c r="A1126" t="s">
        <v>2166</v>
      </c>
      <c r="B1126" t="s">
        <v>2167</v>
      </c>
      <c r="C1126" t="s">
        <v>11275</v>
      </c>
      <c r="D1126" t="s">
        <v>11276</v>
      </c>
      <c r="I1126">
        <f t="shared" si="52"/>
        <v>1125</v>
      </c>
      <c r="J1126">
        <f t="shared" si="53"/>
        <v>1125</v>
      </c>
      <c r="K1126">
        <f t="shared" si="51"/>
        <v>1</v>
      </c>
      <c r="L1126" t="b">
        <f>COUNTIF($N$2:N1126, N1126)=1</f>
        <v>1</v>
      </c>
      <c r="M1126" s="37">
        <f>IF( $Q1126, MAX($M$1:M1125)+1, 0)</f>
        <v>0</v>
      </c>
      <c r="N1126" t="str" cm="1">
        <f t="array" ref="N1126">INDEX($A$9:$F$1048576, $J1126, $K1126 )</f>
        <v>61637</v>
      </c>
      <c r="O1126" t="str" cm="1">
        <f t="array" ref="O1126">INDEX($B$9:$F$1048576, $J1126, $K1126 )</f>
        <v>에프엔십정2유동화전문</v>
      </c>
      <c r="P1126" t="str" cm="1">
        <f t="array" ref="P1126">IF( $L1126, TRIM(_xll.IMDP("IR", $G$5&amp;$N1126, $G$6)), "" )</f>
        <v/>
      </c>
      <c r="Q1126" t="b" cm="1">
        <f t="array" ref="Q1126">IF(
    $U$1=1, AND($P1126&lt;&gt;"", $P1126&lt;&gt;"...", $P1126&lt;&gt;"입력오류"),
    IF(
        $U$18=1, AND($P1126&lt;&gt;"", $P1126&lt;&gt;"...", $P1126&lt;&gt;"입력오류", ISNUMBER(FIND(INDEX($T$2:$T$7,$U$1),$P1126))),
        IF(
            $U$17="기타", AND($P1126&lt;&gt;"", $P1126&lt;&gt;"...", $P1126&lt;&gt;"입력오류", NOT(ISNUMBER(FIND($T$21:$T$34,$P1126)))),
            AND($P1126&lt;&gt;"", $P1126&lt;&gt;"...", $P1126&lt;&gt;"입력오류", $T$19=$P1126)
        )
    )
)</f>
        <v>0</v>
      </c>
    </row>
    <row r="1127" spans="1:17">
      <c r="A1127" t="s">
        <v>2168</v>
      </c>
      <c r="B1127" t="s">
        <v>2169</v>
      </c>
      <c r="C1127" t="s">
        <v>11277</v>
      </c>
      <c r="D1127" t="s">
        <v>11278</v>
      </c>
      <c r="I1127">
        <f t="shared" si="52"/>
        <v>1126</v>
      </c>
      <c r="J1127">
        <f t="shared" si="53"/>
        <v>1126</v>
      </c>
      <c r="K1127">
        <f t="shared" si="51"/>
        <v>1</v>
      </c>
      <c r="L1127" t="b">
        <f>COUNTIF($N$2:N1127, N1127)=1</f>
        <v>1</v>
      </c>
      <c r="M1127" s="37">
        <f>IF( $Q1127, MAX($M$1:M1126)+1, 0)</f>
        <v>0</v>
      </c>
      <c r="N1127" t="str" cm="1">
        <f t="array" ref="N1127">INDEX($A$9:$F$1048576, $J1127, $K1127 )</f>
        <v>61674</v>
      </c>
      <c r="O1127" t="str" cm="1">
        <f t="array" ref="O1127">INDEX($B$9:$F$1048576, $J1127, $K1127 )</f>
        <v>에르메스만촌제일차</v>
      </c>
      <c r="P1127" t="str" cm="1">
        <f t="array" ref="P1127">IF( $L1127, TRIM(_xll.IMDP("IR", $G$5&amp;$N1127, $G$6)), "" )</f>
        <v/>
      </c>
      <c r="Q1127" t="b" cm="1">
        <f t="array" ref="Q1127">IF(
    $U$1=1, AND($P1127&lt;&gt;"", $P1127&lt;&gt;"...", $P1127&lt;&gt;"입력오류"),
    IF(
        $U$18=1, AND($P1127&lt;&gt;"", $P1127&lt;&gt;"...", $P1127&lt;&gt;"입력오류", ISNUMBER(FIND(INDEX($T$2:$T$7,$U$1),$P1127))),
        IF(
            $U$17="기타", AND($P1127&lt;&gt;"", $P1127&lt;&gt;"...", $P1127&lt;&gt;"입력오류", NOT(ISNUMBER(FIND($T$21:$T$34,$P1127)))),
            AND($P1127&lt;&gt;"", $P1127&lt;&gt;"...", $P1127&lt;&gt;"입력오류", $T$19=$P1127)
        )
    )
)</f>
        <v>0</v>
      </c>
    </row>
    <row r="1128" spans="1:17">
      <c r="A1128" t="s">
        <v>2170</v>
      </c>
      <c r="B1128" t="s">
        <v>2171</v>
      </c>
      <c r="C1128" t="s">
        <v>11279</v>
      </c>
      <c r="D1128" t="s">
        <v>11280</v>
      </c>
      <c r="I1128">
        <f t="shared" si="52"/>
        <v>1127</v>
      </c>
      <c r="J1128">
        <f t="shared" si="53"/>
        <v>1127</v>
      </c>
      <c r="K1128">
        <f t="shared" si="51"/>
        <v>1</v>
      </c>
      <c r="L1128" t="b">
        <f>COUNTIF($N$2:N1128, N1128)=1</f>
        <v>1</v>
      </c>
      <c r="M1128" s="37">
        <f>IF( $Q1128, MAX($M$1:M1127)+1, 0)</f>
        <v>0</v>
      </c>
      <c r="N1128" t="str" cm="1">
        <f t="array" ref="N1128">INDEX($A$9:$F$1048576, $J1128, $K1128 )</f>
        <v>61688</v>
      </c>
      <c r="O1128" t="str" cm="1">
        <f t="array" ref="O1128">INDEX($B$9:$F$1048576, $J1128, $K1128 )</f>
        <v>삼광</v>
      </c>
      <c r="P1128" t="str" cm="1">
        <f t="array" ref="P1128">IF( $L1128, TRIM(_xll.IMDP("IR", $G$5&amp;$N1128, $G$6)), "" )</f>
        <v/>
      </c>
      <c r="Q1128" t="b" cm="1">
        <f t="array" ref="Q1128">IF(
    $U$1=1, AND($P1128&lt;&gt;"", $P1128&lt;&gt;"...", $P1128&lt;&gt;"입력오류"),
    IF(
        $U$18=1, AND($P1128&lt;&gt;"", $P1128&lt;&gt;"...", $P1128&lt;&gt;"입력오류", ISNUMBER(FIND(INDEX($T$2:$T$7,$U$1),$P1128))),
        IF(
            $U$17="기타", AND($P1128&lt;&gt;"", $P1128&lt;&gt;"...", $P1128&lt;&gt;"입력오류", NOT(ISNUMBER(FIND($T$21:$T$34,$P1128)))),
            AND($P1128&lt;&gt;"", $P1128&lt;&gt;"...", $P1128&lt;&gt;"입력오류", $T$19=$P1128)
        )
    )
)</f>
        <v>0</v>
      </c>
    </row>
    <row r="1129" spans="1:17">
      <c r="A1129" t="s">
        <v>2172</v>
      </c>
      <c r="B1129" t="s">
        <v>2173</v>
      </c>
      <c r="C1129" t="s">
        <v>11281</v>
      </c>
      <c r="D1129" t="s">
        <v>11282</v>
      </c>
      <c r="I1129">
        <f t="shared" si="52"/>
        <v>1128</v>
      </c>
      <c r="J1129">
        <f t="shared" si="53"/>
        <v>1128</v>
      </c>
      <c r="K1129">
        <f t="shared" si="51"/>
        <v>1</v>
      </c>
      <c r="L1129" t="b">
        <f>COUNTIF($N$2:N1129, N1129)=1</f>
        <v>1</v>
      </c>
      <c r="M1129" s="37">
        <f>IF( $Q1129, MAX($M$1:M1128)+1, 0)</f>
        <v>0</v>
      </c>
      <c r="N1129" t="str" cm="1">
        <f t="array" ref="N1129">INDEX($A$9:$F$1048576, $J1129, $K1129 )</f>
        <v>61737</v>
      </c>
      <c r="O1129" t="str" cm="1">
        <f t="array" ref="O1129">INDEX($B$9:$F$1048576, $J1129, $K1129 )</f>
        <v>티월드제54차(유)1-27</v>
      </c>
      <c r="P1129" t="str" cm="1">
        <f t="array" ref="P1129">IF( $L1129, TRIM(_xll.IMDP("IR", $G$5&amp;$N1129, $G$6)), "" )</f>
        <v/>
      </c>
      <c r="Q1129" t="b" cm="1">
        <f t="array" ref="Q1129">IF(
    $U$1=1, AND($P1129&lt;&gt;"", $P1129&lt;&gt;"...", $P1129&lt;&gt;"입력오류"),
    IF(
        $U$18=1, AND($P1129&lt;&gt;"", $P1129&lt;&gt;"...", $P1129&lt;&gt;"입력오류", ISNUMBER(FIND(INDEX($T$2:$T$7,$U$1),$P1129))),
        IF(
            $U$17="기타", AND($P1129&lt;&gt;"", $P1129&lt;&gt;"...", $P1129&lt;&gt;"입력오류", NOT(ISNUMBER(FIND($T$21:$T$34,$P1129)))),
            AND($P1129&lt;&gt;"", $P1129&lt;&gt;"...", $P1129&lt;&gt;"입력오류", $T$19=$P1129)
        )
    )
)</f>
        <v>0</v>
      </c>
    </row>
    <row r="1130" spans="1:17">
      <c r="A1130" t="s">
        <v>2174</v>
      </c>
      <c r="B1130" t="s">
        <v>2175</v>
      </c>
      <c r="C1130" t="s">
        <v>11283</v>
      </c>
      <c r="D1130" t="s">
        <v>11284</v>
      </c>
      <c r="I1130">
        <f t="shared" si="52"/>
        <v>1129</v>
      </c>
      <c r="J1130">
        <f t="shared" si="53"/>
        <v>1129</v>
      </c>
      <c r="K1130">
        <f t="shared" si="51"/>
        <v>1</v>
      </c>
      <c r="L1130" t="b">
        <f>COUNTIF($N$2:N1130, N1130)=1</f>
        <v>1</v>
      </c>
      <c r="M1130" s="37">
        <f>IF( $Q1130, MAX($M$1:M1129)+1, 0)</f>
        <v>0</v>
      </c>
      <c r="N1130" t="str" cm="1">
        <f t="array" ref="N1130">INDEX($A$9:$F$1048576, $J1130, $K1130 )</f>
        <v>61820</v>
      </c>
      <c r="O1130" t="str" cm="1">
        <f t="array" ref="O1130">INDEX($B$9:$F$1048576, $J1130, $K1130 )</f>
        <v>유플러스파이브지제52차(유)1-19</v>
      </c>
      <c r="P1130" t="str" cm="1">
        <f t="array" ref="P1130">IF( $L1130, TRIM(_xll.IMDP("IR", $G$5&amp;$N1130, $G$6)), "" )</f>
        <v/>
      </c>
      <c r="Q1130" t="b" cm="1">
        <f t="array" ref="Q1130">IF(
    $U$1=1, AND($P1130&lt;&gt;"", $P1130&lt;&gt;"...", $P1130&lt;&gt;"입력오류"),
    IF(
        $U$18=1, AND($P1130&lt;&gt;"", $P1130&lt;&gt;"...", $P1130&lt;&gt;"입력오류", ISNUMBER(FIND(INDEX($T$2:$T$7,$U$1),$P1130))),
        IF(
            $U$17="기타", AND($P1130&lt;&gt;"", $P1130&lt;&gt;"...", $P1130&lt;&gt;"입력오류", NOT(ISNUMBER(FIND($T$21:$T$34,$P1130)))),
            AND($P1130&lt;&gt;"", $P1130&lt;&gt;"...", $P1130&lt;&gt;"입력오류", $T$19=$P1130)
        )
    )
)</f>
        <v>0</v>
      </c>
    </row>
    <row r="1131" spans="1:17">
      <c r="A1131" t="s">
        <v>2176</v>
      </c>
      <c r="B1131" t="s">
        <v>2177</v>
      </c>
      <c r="C1131" t="s">
        <v>11285</v>
      </c>
      <c r="D1131" t="s">
        <v>11286</v>
      </c>
      <c r="I1131">
        <f t="shared" si="52"/>
        <v>1130</v>
      </c>
      <c r="J1131">
        <f t="shared" si="53"/>
        <v>1130</v>
      </c>
      <c r="K1131">
        <f t="shared" si="51"/>
        <v>1</v>
      </c>
      <c r="L1131" t="b">
        <f>COUNTIF($N$2:N1131, N1131)=1</f>
        <v>1</v>
      </c>
      <c r="M1131" s="37">
        <f>IF( $Q1131, MAX($M$1:M1130)+1, 0)</f>
        <v>0</v>
      </c>
      <c r="N1131" t="str" cm="1">
        <f t="array" ref="N1131">INDEX($A$9:$F$1048576, $J1131, $K1131 )</f>
        <v>61882</v>
      </c>
      <c r="O1131" t="str" cm="1">
        <f t="array" ref="O1131">INDEX($B$9:$F$1048576, $J1131, $K1131 )</f>
        <v>제이비우리캐피탈오토22차유1-14</v>
      </c>
      <c r="P1131" t="str" cm="1">
        <f t="array" ref="P1131">IF( $L1131, TRIM(_xll.IMDP("IR", $G$5&amp;$N1131, $G$6)), "" )</f>
        <v/>
      </c>
      <c r="Q1131" t="b" cm="1">
        <f t="array" ref="Q1131">IF(
    $U$1=1, AND($P1131&lt;&gt;"", $P1131&lt;&gt;"...", $P1131&lt;&gt;"입력오류"),
    IF(
        $U$18=1, AND($P1131&lt;&gt;"", $P1131&lt;&gt;"...", $P1131&lt;&gt;"입력오류", ISNUMBER(FIND(INDEX($T$2:$T$7,$U$1),$P1131))),
        IF(
            $U$17="기타", AND($P1131&lt;&gt;"", $P1131&lt;&gt;"...", $P1131&lt;&gt;"입력오류", NOT(ISNUMBER(FIND($T$21:$T$34,$P1131)))),
            AND($P1131&lt;&gt;"", $P1131&lt;&gt;"...", $P1131&lt;&gt;"입력오류", $T$19=$P1131)
        )
    )
)</f>
        <v>0</v>
      </c>
    </row>
    <row r="1132" spans="1:17">
      <c r="A1132" t="s">
        <v>2178</v>
      </c>
      <c r="B1132" t="s">
        <v>2179</v>
      </c>
      <c r="C1132" t="s">
        <v>11287</v>
      </c>
      <c r="D1132" t="s">
        <v>11288</v>
      </c>
      <c r="I1132">
        <f t="shared" si="52"/>
        <v>1131</v>
      </c>
      <c r="J1132">
        <f t="shared" si="53"/>
        <v>1131</v>
      </c>
      <c r="K1132">
        <f t="shared" si="51"/>
        <v>1</v>
      </c>
      <c r="L1132" t="b">
        <f>COUNTIF($N$2:N1132, N1132)=1</f>
        <v>1</v>
      </c>
      <c r="M1132" s="37">
        <f>IF( $Q1132, MAX($M$1:M1131)+1, 0)</f>
        <v>0</v>
      </c>
      <c r="N1132" t="str" cm="1">
        <f t="array" ref="N1132">INDEX($A$9:$F$1048576, $J1132, $K1132 )</f>
        <v>61883</v>
      </c>
      <c r="O1132" t="str" cm="1">
        <f t="array" ref="O1132">INDEX($B$9:$F$1048576, $J1132, $K1132 )</f>
        <v>제이비우리캐피탈오토22차유1-15</v>
      </c>
      <c r="P1132" t="str" cm="1">
        <f t="array" ref="P1132">IF( $L1132, TRIM(_xll.IMDP("IR", $G$5&amp;$N1132, $G$6)), "" )</f>
        <v/>
      </c>
      <c r="Q1132" t="b" cm="1">
        <f t="array" ref="Q1132">IF(
    $U$1=1, AND($P1132&lt;&gt;"", $P1132&lt;&gt;"...", $P1132&lt;&gt;"입력오류"),
    IF(
        $U$18=1, AND($P1132&lt;&gt;"", $P1132&lt;&gt;"...", $P1132&lt;&gt;"입력오류", ISNUMBER(FIND(INDEX($T$2:$T$7,$U$1),$P1132))),
        IF(
            $U$17="기타", AND($P1132&lt;&gt;"", $P1132&lt;&gt;"...", $P1132&lt;&gt;"입력오류", NOT(ISNUMBER(FIND($T$21:$T$34,$P1132)))),
            AND($P1132&lt;&gt;"", $P1132&lt;&gt;"...", $P1132&lt;&gt;"입력오류", $T$19=$P1132)
        )
    )
)</f>
        <v>0</v>
      </c>
    </row>
    <row r="1133" spans="1:17">
      <c r="A1133" t="s">
        <v>2180</v>
      </c>
      <c r="B1133" t="s">
        <v>2181</v>
      </c>
      <c r="C1133" t="s">
        <v>11289</v>
      </c>
      <c r="D1133" t="s">
        <v>11290</v>
      </c>
      <c r="I1133">
        <f t="shared" si="52"/>
        <v>1132</v>
      </c>
      <c r="J1133">
        <f t="shared" si="53"/>
        <v>1132</v>
      </c>
      <c r="K1133">
        <f t="shared" si="51"/>
        <v>1</v>
      </c>
      <c r="L1133" t="b">
        <f>COUNTIF($N$2:N1133, N1133)=1</f>
        <v>1</v>
      </c>
      <c r="M1133" s="37">
        <f>IF( $Q1133, MAX($M$1:M1132)+1, 0)</f>
        <v>0</v>
      </c>
      <c r="N1133" t="str" cm="1">
        <f t="array" ref="N1133">INDEX($A$9:$F$1048576, $J1133, $K1133 )</f>
        <v>61884</v>
      </c>
      <c r="O1133" t="str" cm="1">
        <f t="array" ref="O1133">INDEX($B$9:$F$1048576, $J1133, $K1133 )</f>
        <v>제이비우리캐피탈오토22차유1-16</v>
      </c>
      <c r="P1133" t="str" cm="1">
        <f t="array" ref="P1133">IF( $L1133, TRIM(_xll.IMDP("IR", $G$5&amp;$N1133, $G$6)), "" )</f>
        <v/>
      </c>
      <c r="Q1133" t="b" cm="1">
        <f t="array" ref="Q1133">IF(
    $U$1=1, AND($P1133&lt;&gt;"", $P1133&lt;&gt;"...", $P1133&lt;&gt;"입력오류"),
    IF(
        $U$18=1, AND($P1133&lt;&gt;"", $P1133&lt;&gt;"...", $P1133&lt;&gt;"입력오류", ISNUMBER(FIND(INDEX($T$2:$T$7,$U$1),$P1133))),
        IF(
            $U$17="기타", AND($P1133&lt;&gt;"", $P1133&lt;&gt;"...", $P1133&lt;&gt;"입력오류", NOT(ISNUMBER(FIND($T$21:$T$34,$P1133)))),
            AND($P1133&lt;&gt;"", $P1133&lt;&gt;"...", $P1133&lt;&gt;"입력오류", $T$19=$P1133)
        )
    )
)</f>
        <v>0</v>
      </c>
    </row>
    <row r="1134" spans="1:17">
      <c r="A1134" t="s">
        <v>2182</v>
      </c>
      <c r="B1134" t="s">
        <v>2183</v>
      </c>
      <c r="C1134" t="s">
        <v>11291</v>
      </c>
      <c r="D1134" t="s">
        <v>11292</v>
      </c>
      <c r="I1134">
        <f t="shared" si="52"/>
        <v>1133</v>
      </c>
      <c r="J1134">
        <f t="shared" si="53"/>
        <v>1133</v>
      </c>
      <c r="K1134">
        <f t="shared" si="51"/>
        <v>1</v>
      </c>
      <c r="L1134" t="b">
        <f>COUNTIF($N$2:N1134, N1134)=1</f>
        <v>1</v>
      </c>
      <c r="M1134" s="37">
        <f>IF( $Q1134, MAX($M$1:M1133)+1, 0)</f>
        <v>0</v>
      </c>
      <c r="N1134" t="str" cm="1">
        <f t="array" ref="N1134">INDEX($A$9:$F$1048576, $J1134, $K1134 )</f>
        <v>61885</v>
      </c>
      <c r="O1134" t="str" cm="1">
        <f t="array" ref="O1134">INDEX($B$9:$F$1048576, $J1134, $K1134 )</f>
        <v>제이비우리캐피탈오토22차유1-17</v>
      </c>
      <c r="P1134" t="str" cm="1">
        <f t="array" ref="P1134">IF( $L1134, TRIM(_xll.IMDP("IR", $G$5&amp;$N1134, $G$6)), "" )</f>
        <v/>
      </c>
      <c r="Q1134" t="b" cm="1">
        <f t="array" ref="Q1134">IF(
    $U$1=1, AND($P1134&lt;&gt;"", $P1134&lt;&gt;"...", $P1134&lt;&gt;"입력오류"),
    IF(
        $U$18=1, AND($P1134&lt;&gt;"", $P1134&lt;&gt;"...", $P1134&lt;&gt;"입력오류", ISNUMBER(FIND(INDEX($T$2:$T$7,$U$1),$P1134))),
        IF(
            $U$17="기타", AND($P1134&lt;&gt;"", $P1134&lt;&gt;"...", $P1134&lt;&gt;"입력오류", NOT(ISNUMBER(FIND($T$21:$T$34,$P1134)))),
            AND($P1134&lt;&gt;"", $P1134&lt;&gt;"...", $P1134&lt;&gt;"입력오류", $T$19=$P1134)
        )
    )
)</f>
        <v>0</v>
      </c>
    </row>
    <row r="1135" spans="1:17">
      <c r="A1135" t="s">
        <v>2184</v>
      </c>
      <c r="B1135" t="s">
        <v>2185</v>
      </c>
      <c r="C1135" t="s">
        <v>11293</v>
      </c>
      <c r="D1135" t="s">
        <v>11294</v>
      </c>
      <c r="I1135">
        <f t="shared" si="52"/>
        <v>1134</v>
      </c>
      <c r="J1135">
        <f t="shared" si="53"/>
        <v>1134</v>
      </c>
      <c r="K1135">
        <f t="shared" si="51"/>
        <v>1</v>
      </c>
      <c r="L1135" t="b">
        <f>COUNTIF($N$2:N1135, N1135)=1</f>
        <v>1</v>
      </c>
      <c r="M1135" s="37">
        <f>IF( $Q1135, MAX($M$1:M1134)+1, 0)</f>
        <v>0</v>
      </c>
      <c r="N1135" t="str" cm="1">
        <f t="array" ref="N1135">INDEX($A$9:$F$1048576, $J1135, $K1135 )</f>
        <v>61915</v>
      </c>
      <c r="O1135" t="str" cm="1">
        <f t="array" ref="O1135">INDEX($B$9:$F$1048576, $J1135, $K1135 )</f>
        <v>주택금융공사MBS2020-27(1-2)</v>
      </c>
      <c r="P1135" t="str" cm="1">
        <f t="array" ref="P1135">IF( $L1135, TRIM(_xll.IMDP("IR", $G$5&amp;$N1135, $G$6)), "" )</f>
        <v/>
      </c>
      <c r="Q1135" t="b" cm="1">
        <f t="array" ref="Q1135">IF(
    $U$1=1, AND($P1135&lt;&gt;"", $P1135&lt;&gt;"...", $P1135&lt;&gt;"입력오류"),
    IF(
        $U$18=1, AND($P1135&lt;&gt;"", $P1135&lt;&gt;"...", $P1135&lt;&gt;"입력오류", ISNUMBER(FIND(INDEX($T$2:$T$7,$U$1),$P1135))),
        IF(
            $U$17="기타", AND($P1135&lt;&gt;"", $P1135&lt;&gt;"...", $P1135&lt;&gt;"입력오류", NOT(ISNUMBER(FIND($T$21:$T$34,$P1135)))),
            AND($P1135&lt;&gt;"", $P1135&lt;&gt;"...", $P1135&lt;&gt;"입력오류", $T$19=$P1135)
        )
    )
)</f>
        <v>0</v>
      </c>
    </row>
    <row r="1136" spans="1:17">
      <c r="A1136" t="s">
        <v>2186</v>
      </c>
      <c r="B1136" t="s">
        <v>2187</v>
      </c>
      <c r="C1136" t="s">
        <v>11295</v>
      </c>
      <c r="D1136" t="s">
        <v>11296</v>
      </c>
      <c r="I1136">
        <f t="shared" si="52"/>
        <v>1135</v>
      </c>
      <c r="J1136">
        <f t="shared" si="53"/>
        <v>1135</v>
      </c>
      <c r="K1136">
        <f t="shared" si="51"/>
        <v>1</v>
      </c>
      <c r="L1136" t="b">
        <f>COUNTIF($N$2:N1136, N1136)=1</f>
        <v>1</v>
      </c>
      <c r="M1136" s="37">
        <f>IF( $Q1136, MAX($M$1:M1135)+1, 0)</f>
        <v>0</v>
      </c>
      <c r="N1136" t="str" cm="1">
        <f t="array" ref="N1136">INDEX($A$9:$F$1048576, $J1136, $K1136 )</f>
        <v>61916</v>
      </c>
      <c r="O1136" t="str" cm="1">
        <f t="array" ref="O1136">INDEX($B$9:$F$1048576, $J1136, $K1136 )</f>
        <v>주택금융공사MBS2020-27(1-3)</v>
      </c>
      <c r="P1136" t="str" cm="1">
        <f t="array" ref="P1136">IF( $L1136, TRIM(_xll.IMDP("IR", $G$5&amp;$N1136, $G$6)), "" )</f>
        <v/>
      </c>
      <c r="Q1136" t="b" cm="1">
        <f t="array" ref="Q1136">IF(
    $U$1=1, AND($P1136&lt;&gt;"", $P1136&lt;&gt;"...", $P1136&lt;&gt;"입력오류"),
    IF(
        $U$18=1, AND($P1136&lt;&gt;"", $P1136&lt;&gt;"...", $P1136&lt;&gt;"입력오류", ISNUMBER(FIND(INDEX($T$2:$T$7,$U$1),$P1136))),
        IF(
            $U$17="기타", AND($P1136&lt;&gt;"", $P1136&lt;&gt;"...", $P1136&lt;&gt;"입력오류", NOT(ISNUMBER(FIND($T$21:$T$34,$P1136)))),
            AND($P1136&lt;&gt;"", $P1136&lt;&gt;"...", $P1136&lt;&gt;"입력오류", $T$19=$P1136)
        )
    )
)</f>
        <v>0</v>
      </c>
    </row>
    <row r="1137" spans="1:17">
      <c r="A1137" t="s">
        <v>2188</v>
      </c>
      <c r="B1137" t="s">
        <v>2189</v>
      </c>
      <c r="C1137" t="s">
        <v>11297</v>
      </c>
      <c r="D1137" t="s">
        <v>11298</v>
      </c>
      <c r="I1137">
        <f t="shared" si="52"/>
        <v>1136</v>
      </c>
      <c r="J1137">
        <f t="shared" si="53"/>
        <v>1136</v>
      </c>
      <c r="K1137">
        <f t="shared" si="51"/>
        <v>1</v>
      </c>
      <c r="L1137" t="b">
        <f>COUNTIF($N$2:N1137, N1137)=1</f>
        <v>1</v>
      </c>
      <c r="M1137" s="37">
        <f>IF( $Q1137, MAX($M$1:M1136)+1, 0)</f>
        <v>0</v>
      </c>
      <c r="N1137" t="str" cm="1">
        <f t="array" ref="N1137">INDEX($A$9:$F$1048576, $J1137, $K1137 )</f>
        <v>61917</v>
      </c>
      <c r="O1137" t="str" cm="1">
        <f t="array" ref="O1137">INDEX($B$9:$F$1048576, $J1137, $K1137 )</f>
        <v>주택금융공사MBS2020-27(1-4)</v>
      </c>
      <c r="P1137" t="str" cm="1">
        <f t="array" ref="P1137">IF( $L1137, TRIM(_xll.IMDP("IR", $G$5&amp;$N1137, $G$6)), "" )</f>
        <v/>
      </c>
      <c r="Q1137" t="b" cm="1">
        <f t="array" ref="Q1137">IF(
    $U$1=1, AND($P1137&lt;&gt;"", $P1137&lt;&gt;"...", $P1137&lt;&gt;"입력오류"),
    IF(
        $U$18=1, AND($P1137&lt;&gt;"", $P1137&lt;&gt;"...", $P1137&lt;&gt;"입력오류", ISNUMBER(FIND(INDEX($T$2:$T$7,$U$1),$P1137))),
        IF(
            $U$17="기타", AND($P1137&lt;&gt;"", $P1137&lt;&gt;"...", $P1137&lt;&gt;"입력오류", NOT(ISNUMBER(FIND($T$21:$T$34,$P1137)))),
            AND($P1137&lt;&gt;"", $P1137&lt;&gt;"...", $P1137&lt;&gt;"입력오류", $T$19=$P1137)
        )
    )
)</f>
        <v>0</v>
      </c>
    </row>
    <row r="1138" spans="1:17">
      <c r="A1138" t="s">
        <v>2190</v>
      </c>
      <c r="B1138" t="s">
        <v>2191</v>
      </c>
      <c r="C1138" t="s">
        <v>11299</v>
      </c>
      <c r="D1138" t="s">
        <v>11300</v>
      </c>
      <c r="I1138">
        <f t="shared" si="52"/>
        <v>1137</v>
      </c>
      <c r="J1138">
        <f t="shared" si="53"/>
        <v>1137</v>
      </c>
      <c r="K1138">
        <f t="shared" si="51"/>
        <v>1</v>
      </c>
      <c r="L1138" t="b">
        <f>COUNTIF($N$2:N1138, N1138)=1</f>
        <v>1</v>
      </c>
      <c r="M1138" s="37">
        <f>IF( $Q1138, MAX($M$1:M1137)+1, 0)</f>
        <v>0</v>
      </c>
      <c r="N1138" t="str" cm="1">
        <f t="array" ref="N1138">INDEX($A$9:$F$1048576, $J1138, $K1138 )</f>
        <v>61988</v>
      </c>
      <c r="O1138" t="str" cm="1">
        <f t="array" ref="O1138">INDEX($B$9:$F$1048576, $J1138, $K1138 )</f>
        <v>티월드제55차(유)1-27</v>
      </c>
      <c r="P1138" t="str" cm="1">
        <f t="array" ref="P1138">IF( $L1138, TRIM(_xll.IMDP("IR", $G$5&amp;$N1138, $G$6)), "" )</f>
        <v/>
      </c>
      <c r="Q1138" t="b" cm="1">
        <f t="array" ref="Q1138">IF(
    $U$1=1, AND($P1138&lt;&gt;"", $P1138&lt;&gt;"...", $P1138&lt;&gt;"입력오류"),
    IF(
        $U$18=1, AND($P1138&lt;&gt;"", $P1138&lt;&gt;"...", $P1138&lt;&gt;"입력오류", ISNUMBER(FIND(INDEX($T$2:$T$7,$U$1),$P1138))),
        IF(
            $U$17="기타", AND($P1138&lt;&gt;"", $P1138&lt;&gt;"...", $P1138&lt;&gt;"입력오류", NOT(ISNUMBER(FIND($T$21:$T$34,$P1138)))),
            AND($P1138&lt;&gt;"", $P1138&lt;&gt;"...", $P1138&lt;&gt;"입력오류", $T$19=$P1138)
        )
    )
)</f>
        <v>0</v>
      </c>
    </row>
    <row r="1139" spans="1:17">
      <c r="A1139" t="s">
        <v>2192</v>
      </c>
      <c r="B1139" t="s">
        <v>2193</v>
      </c>
      <c r="C1139" t="s">
        <v>11301</v>
      </c>
      <c r="D1139" t="s">
        <v>11302</v>
      </c>
      <c r="I1139">
        <f t="shared" si="52"/>
        <v>1138</v>
      </c>
      <c r="J1139">
        <f t="shared" si="53"/>
        <v>1138</v>
      </c>
      <c r="K1139">
        <f t="shared" si="51"/>
        <v>1</v>
      </c>
      <c r="L1139" t="b">
        <f>COUNTIF($N$2:N1139, N1139)=1</f>
        <v>1</v>
      </c>
      <c r="M1139" s="37">
        <f>IF( $Q1139, MAX($M$1:M1138)+1, 0)</f>
        <v>0</v>
      </c>
      <c r="N1139" t="str" cm="1">
        <f t="array" ref="N1139">INDEX($A$9:$F$1048576, $J1139, $K1139 )</f>
        <v>62014</v>
      </c>
      <c r="O1139" t="str" cm="1">
        <f t="array" ref="O1139">INDEX($B$9:$F$1048576, $J1139, $K1139 )</f>
        <v>케이비오토제삼차(유)1-26</v>
      </c>
      <c r="P1139" t="str" cm="1">
        <f t="array" ref="P1139">IF( $L1139, TRIM(_xll.IMDP("IR", $G$5&amp;$N1139, $G$6)), "" )</f>
        <v/>
      </c>
      <c r="Q1139" t="b" cm="1">
        <f t="array" ref="Q1139">IF(
    $U$1=1, AND($P1139&lt;&gt;"", $P1139&lt;&gt;"...", $P1139&lt;&gt;"입력오류"),
    IF(
        $U$18=1, AND($P1139&lt;&gt;"", $P1139&lt;&gt;"...", $P1139&lt;&gt;"입력오류", ISNUMBER(FIND(INDEX($T$2:$T$7,$U$1),$P1139))),
        IF(
            $U$17="기타", AND($P1139&lt;&gt;"", $P1139&lt;&gt;"...", $P1139&lt;&gt;"입력오류", NOT(ISNUMBER(FIND($T$21:$T$34,$P1139)))),
            AND($P1139&lt;&gt;"", $P1139&lt;&gt;"...", $P1139&lt;&gt;"입력오류", $T$19=$P1139)
        )
    )
)</f>
        <v>0</v>
      </c>
    </row>
    <row r="1140" spans="1:17">
      <c r="A1140" t="s">
        <v>2194</v>
      </c>
      <c r="B1140" t="s">
        <v>2195</v>
      </c>
      <c r="C1140" t="s">
        <v>11303</v>
      </c>
      <c r="D1140" t="s">
        <v>11304</v>
      </c>
      <c r="I1140">
        <f t="shared" si="52"/>
        <v>1139</v>
      </c>
      <c r="J1140">
        <f t="shared" si="53"/>
        <v>1139</v>
      </c>
      <c r="K1140">
        <f t="shared" si="51"/>
        <v>1</v>
      </c>
      <c r="L1140" t="b">
        <f>COUNTIF($N$2:N1140, N1140)=1</f>
        <v>1</v>
      </c>
      <c r="M1140" s="37">
        <f>IF( $Q1140, MAX($M$1:M1139)+1, 0)</f>
        <v>0</v>
      </c>
      <c r="N1140" t="str" cm="1">
        <f t="array" ref="N1140">INDEX($A$9:$F$1048576, $J1140, $K1140 )</f>
        <v>62015</v>
      </c>
      <c r="O1140" t="str" cm="1">
        <f t="array" ref="O1140">INDEX($B$9:$F$1048576, $J1140, $K1140 )</f>
        <v>케이비오토제삼차(유)1-27</v>
      </c>
      <c r="P1140" t="str" cm="1">
        <f t="array" ref="P1140">IF( $L1140, TRIM(_xll.IMDP("IR", $G$5&amp;$N1140, $G$6)), "" )</f>
        <v/>
      </c>
      <c r="Q1140" t="b" cm="1">
        <f t="array" ref="Q1140">IF(
    $U$1=1, AND($P1140&lt;&gt;"", $P1140&lt;&gt;"...", $P1140&lt;&gt;"입력오류"),
    IF(
        $U$18=1, AND($P1140&lt;&gt;"", $P1140&lt;&gt;"...", $P1140&lt;&gt;"입력오류", ISNUMBER(FIND(INDEX($T$2:$T$7,$U$1),$P1140))),
        IF(
            $U$17="기타", AND($P1140&lt;&gt;"", $P1140&lt;&gt;"...", $P1140&lt;&gt;"입력오류", NOT(ISNUMBER(FIND($T$21:$T$34,$P1140)))),
            AND($P1140&lt;&gt;"", $P1140&lt;&gt;"...", $P1140&lt;&gt;"입력오류", $T$19=$P1140)
        )
    )
)</f>
        <v>0</v>
      </c>
    </row>
    <row r="1141" spans="1:17">
      <c r="A1141" t="s">
        <v>2196</v>
      </c>
      <c r="B1141" t="s">
        <v>2197</v>
      </c>
      <c r="C1141" t="s">
        <v>11305</v>
      </c>
      <c r="D1141" t="s">
        <v>11306</v>
      </c>
      <c r="I1141">
        <f t="shared" si="52"/>
        <v>1140</v>
      </c>
      <c r="J1141">
        <f t="shared" si="53"/>
        <v>1140</v>
      </c>
      <c r="K1141">
        <f t="shared" si="51"/>
        <v>1</v>
      </c>
      <c r="L1141" t="b">
        <f>COUNTIF($N$2:N1141, N1141)=1</f>
        <v>1</v>
      </c>
      <c r="M1141" s="37">
        <f>IF( $Q1141, MAX($M$1:M1140)+1, 0)</f>
        <v>0</v>
      </c>
      <c r="N1141" t="str" cm="1">
        <f t="array" ref="N1141">INDEX($A$9:$F$1048576, $J1141, $K1141 )</f>
        <v>62064</v>
      </c>
      <c r="O1141" t="str" cm="1">
        <f t="array" ref="O1141">INDEX($B$9:$F$1048576, $J1141, $K1141 )</f>
        <v>퍼스트파이브지제52차(유)1-27</v>
      </c>
      <c r="P1141" t="str" cm="1">
        <f t="array" ref="P1141">IF( $L1141, TRIM(_xll.IMDP("IR", $G$5&amp;$N1141, $G$6)), "" )</f>
        <v/>
      </c>
      <c r="Q1141" t="b" cm="1">
        <f t="array" ref="Q1141">IF(
    $U$1=1, AND($P1141&lt;&gt;"", $P1141&lt;&gt;"...", $P1141&lt;&gt;"입력오류"),
    IF(
        $U$18=1, AND($P1141&lt;&gt;"", $P1141&lt;&gt;"...", $P1141&lt;&gt;"입력오류", ISNUMBER(FIND(INDEX($T$2:$T$7,$U$1),$P1141))),
        IF(
            $U$17="기타", AND($P1141&lt;&gt;"", $P1141&lt;&gt;"...", $P1141&lt;&gt;"입력오류", NOT(ISNUMBER(FIND($T$21:$T$34,$P1141)))),
            AND($P1141&lt;&gt;"", $P1141&lt;&gt;"...", $P1141&lt;&gt;"입력오류", $T$19=$P1141)
        )
    )
)</f>
        <v>0</v>
      </c>
    </row>
    <row r="1142" spans="1:17">
      <c r="A1142" t="s">
        <v>2198</v>
      </c>
      <c r="B1142" t="s">
        <v>2199</v>
      </c>
      <c r="C1142" t="s">
        <v>11307</v>
      </c>
      <c r="D1142" t="s">
        <v>11308</v>
      </c>
      <c r="I1142">
        <f t="shared" si="52"/>
        <v>1141</v>
      </c>
      <c r="J1142">
        <f t="shared" si="53"/>
        <v>1141</v>
      </c>
      <c r="K1142">
        <f t="shared" si="51"/>
        <v>1</v>
      </c>
      <c r="L1142" t="b">
        <f>COUNTIF($N$2:N1142, N1142)=1</f>
        <v>1</v>
      </c>
      <c r="M1142" s="37">
        <f>IF( $Q1142, MAX($M$1:M1141)+1, 0)</f>
        <v>0</v>
      </c>
      <c r="N1142" t="str" cm="1">
        <f t="array" ref="N1142">INDEX($A$9:$F$1048576, $J1142, $K1142 )</f>
        <v>62065</v>
      </c>
      <c r="O1142" t="str" cm="1">
        <f t="array" ref="O1142">INDEX($B$9:$F$1048576, $J1142, $K1142 )</f>
        <v>퍼스트파이브지제52차(유)1-28</v>
      </c>
      <c r="P1142" t="str" cm="1">
        <f t="array" ref="P1142">IF( $L1142, TRIM(_xll.IMDP("IR", $G$5&amp;$N1142, $G$6)), "" )</f>
        <v/>
      </c>
      <c r="Q1142" t="b" cm="1">
        <f t="array" ref="Q1142">IF(
    $U$1=1, AND($P1142&lt;&gt;"", $P1142&lt;&gt;"...", $P1142&lt;&gt;"입력오류"),
    IF(
        $U$18=1, AND($P1142&lt;&gt;"", $P1142&lt;&gt;"...", $P1142&lt;&gt;"입력오류", ISNUMBER(FIND(INDEX($T$2:$T$7,$U$1),$P1142))),
        IF(
            $U$17="기타", AND($P1142&lt;&gt;"", $P1142&lt;&gt;"...", $P1142&lt;&gt;"입력오류", NOT(ISNUMBER(FIND($T$21:$T$34,$P1142)))),
            AND($P1142&lt;&gt;"", $P1142&lt;&gt;"...", $P1142&lt;&gt;"입력오류", $T$19=$P1142)
        )
    )
)</f>
        <v>0</v>
      </c>
    </row>
    <row r="1143" spans="1:17">
      <c r="A1143" t="s">
        <v>2200</v>
      </c>
      <c r="B1143" t="s">
        <v>2201</v>
      </c>
      <c r="C1143" t="s">
        <v>11309</v>
      </c>
      <c r="D1143" t="s">
        <v>11310</v>
      </c>
      <c r="I1143">
        <f t="shared" si="52"/>
        <v>1142</v>
      </c>
      <c r="J1143">
        <f t="shared" si="53"/>
        <v>1142</v>
      </c>
      <c r="K1143">
        <f t="shared" si="51"/>
        <v>1</v>
      </c>
      <c r="L1143" t="b">
        <f>COUNTIF($N$2:N1143, N1143)=1</f>
        <v>1</v>
      </c>
      <c r="M1143" s="37">
        <f>IF( $Q1143, MAX($M$1:M1142)+1, 0)</f>
        <v>0</v>
      </c>
      <c r="N1143" t="str" cm="1">
        <f t="array" ref="N1143">INDEX($A$9:$F$1048576, $J1143, $K1143 )</f>
        <v>62095</v>
      </c>
      <c r="O1143" t="str" cm="1">
        <f t="array" ref="O1143">INDEX($B$9:$F$1048576, $J1143, $K1143 )</f>
        <v>에이블호계(유)1</v>
      </c>
      <c r="P1143" t="str" cm="1">
        <f t="array" ref="P1143">IF( $L1143, TRIM(_xll.IMDP("IR", $G$5&amp;$N1143, $G$6)), "" )</f>
        <v/>
      </c>
      <c r="Q1143" t="b" cm="1">
        <f t="array" ref="Q1143">IF(
    $U$1=1, AND($P1143&lt;&gt;"", $P1143&lt;&gt;"...", $P1143&lt;&gt;"입력오류"),
    IF(
        $U$18=1, AND($P1143&lt;&gt;"", $P1143&lt;&gt;"...", $P1143&lt;&gt;"입력오류", ISNUMBER(FIND(INDEX($T$2:$T$7,$U$1),$P1143))),
        IF(
            $U$17="기타", AND($P1143&lt;&gt;"", $P1143&lt;&gt;"...", $P1143&lt;&gt;"입력오류", NOT(ISNUMBER(FIND($T$21:$T$34,$P1143)))),
            AND($P1143&lt;&gt;"", $P1143&lt;&gt;"...", $P1143&lt;&gt;"입력오류", $T$19=$P1143)
        )
    )
)</f>
        <v>0</v>
      </c>
    </row>
    <row r="1144" spans="1:17">
      <c r="A1144" t="s">
        <v>2202</v>
      </c>
      <c r="B1144" t="s">
        <v>2203</v>
      </c>
      <c r="C1144" t="s">
        <v>11311</v>
      </c>
      <c r="D1144" t="s">
        <v>11312</v>
      </c>
      <c r="I1144">
        <f t="shared" si="52"/>
        <v>1143</v>
      </c>
      <c r="J1144">
        <f t="shared" si="53"/>
        <v>1143</v>
      </c>
      <c r="K1144">
        <f t="shared" si="51"/>
        <v>1</v>
      </c>
      <c r="L1144" t="b">
        <f>COUNTIF($N$2:N1144, N1144)=1</f>
        <v>1</v>
      </c>
      <c r="M1144" s="37">
        <f>IF( $Q1144, MAX($M$1:M1143)+1, 0)</f>
        <v>0</v>
      </c>
      <c r="N1144" t="str" cm="1">
        <f t="array" ref="N1144">INDEX($A$9:$F$1048576, $J1144, $K1144 )</f>
        <v>62118</v>
      </c>
      <c r="O1144" t="str" cm="1">
        <f t="array" ref="O1144">INDEX($B$9:$F$1048576, $J1144, $K1144 )</f>
        <v>주택금융공사MBS2020-29(1-2)</v>
      </c>
      <c r="P1144" t="str" cm="1">
        <f t="array" ref="P1144">IF( $L1144, TRIM(_xll.IMDP("IR", $G$5&amp;$N1144, $G$6)), "" )</f>
        <v/>
      </c>
      <c r="Q1144" t="b" cm="1">
        <f t="array" ref="Q1144">IF(
    $U$1=1, AND($P1144&lt;&gt;"", $P1144&lt;&gt;"...", $P1144&lt;&gt;"입력오류"),
    IF(
        $U$18=1, AND($P1144&lt;&gt;"", $P1144&lt;&gt;"...", $P1144&lt;&gt;"입력오류", ISNUMBER(FIND(INDEX($T$2:$T$7,$U$1),$P1144))),
        IF(
            $U$17="기타", AND($P1144&lt;&gt;"", $P1144&lt;&gt;"...", $P1144&lt;&gt;"입력오류", NOT(ISNUMBER(FIND($T$21:$T$34,$P1144)))),
            AND($P1144&lt;&gt;"", $P1144&lt;&gt;"...", $P1144&lt;&gt;"입력오류", $T$19=$P1144)
        )
    )
)</f>
        <v>0</v>
      </c>
    </row>
    <row r="1145" spans="1:17">
      <c r="A1145" t="s">
        <v>2204</v>
      </c>
      <c r="B1145" t="s">
        <v>2205</v>
      </c>
      <c r="C1145" t="s">
        <v>11313</v>
      </c>
      <c r="D1145" t="s">
        <v>11314</v>
      </c>
      <c r="I1145">
        <f t="shared" si="52"/>
        <v>1144</v>
      </c>
      <c r="J1145">
        <f t="shared" si="53"/>
        <v>1144</v>
      </c>
      <c r="K1145">
        <f t="shared" si="51"/>
        <v>1</v>
      </c>
      <c r="L1145" t="b">
        <f>COUNTIF($N$2:N1145, N1145)=1</f>
        <v>1</v>
      </c>
      <c r="M1145" s="37">
        <f>IF( $Q1145, MAX($M$1:M1144)+1, 0)</f>
        <v>0</v>
      </c>
      <c r="N1145" t="str" cm="1">
        <f t="array" ref="N1145">INDEX($A$9:$F$1048576, $J1145, $K1145 )</f>
        <v>62119</v>
      </c>
      <c r="O1145" t="str" cm="1">
        <f t="array" ref="O1145">INDEX($B$9:$F$1048576, $J1145, $K1145 )</f>
        <v>주택금융공사MBS2020-29(1-3)</v>
      </c>
      <c r="P1145" t="str" cm="1">
        <f t="array" ref="P1145">IF( $L1145, TRIM(_xll.IMDP("IR", $G$5&amp;$N1145, $G$6)), "" )</f>
        <v/>
      </c>
      <c r="Q1145" t="b" cm="1">
        <f t="array" ref="Q1145">IF(
    $U$1=1, AND($P1145&lt;&gt;"", $P1145&lt;&gt;"...", $P1145&lt;&gt;"입력오류"),
    IF(
        $U$18=1, AND($P1145&lt;&gt;"", $P1145&lt;&gt;"...", $P1145&lt;&gt;"입력오류", ISNUMBER(FIND(INDEX($T$2:$T$7,$U$1),$P1145))),
        IF(
            $U$17="기타", AND($P1145&lt;&gt;"", $P1145&lt;&gt;"...", $P1145&lt;&gt;"입력오류", NOT(ISNUMBER(FIND($T$21:$T$34,$P1145)))),
            AND($P1145&lt;&gt;"", $P1145&lt;&gt;"...", $P1145&lt;&gt;"입력오류", $T$19=$P1145)
        )
    )
)</f>
        <v>0</v>
      </c>
    </row>
    <row r="1146" spans="1:17">
      <c r="A1146" t="s">
        <v>2206</v>
      </c>
      <c r="B1146" t="s">
        <v>2207</v>
      </c>
      <c r="C1146" t="s">
        <v>11315</v>
      </c>
      <c r="D1146" t="s">
        <v>11316</v>
      </c>
      <c r="I1146">
        <f t="shared" si="52"/>
        <v>1145</v>
      </c>
      <c r="J1146">
        <f t="shared" si="53"/>
        <v>1145</v>
      </c>
      <c r="K1146">
        <f t="shared" si="51"/>
        <v>1</v>
      </c>
      <c r="L1146" t="b">
        <f>COUNTIF($N$2:N1146, N1146)=1</f>
        <v>1</v>
      </c>
      <c r="M1146" s="37">
        <f>IF( $Q1146, MAX($M$1:M1145)+1, 0)</f>
        <v>0</v>
      </c>
      <c r="N1146" t="str" cm="1">
        <f t="array" ref="N1146">INDEX($A$9:$F$1048576, $J1146, $K1146 )</f>
        <v>62120</v>
      </c>
      <c r="O1146" t="str" cm="1">
        <f t="array" ref="O1146">INDEX($B$9:$F$1048576, $J1146, $K1146 )</f>
        <v>주택금융공사MBS2020-29(1-4)</v>
      </c>
      <c r="P1146" t="str" cm="1">
        <f t="array" ref="P1146">IF( $L1146, TRIM(_xll.IMDP("IR", $G$5&amp;$N1146, $G$6)), "" )</f>
        <v/>
      </c>
      <c r="Q1146" t="b" cm="1">
        <f t="array" ref="Q1146">IF(
    $U$1=1, AND($P1146&lt;&gt;"", $P1146&lt;&gt;"...", $P1146&lt;&gt;"입력오류"),
    IF(
        $U$18=1, AND($P1146&lt;&gt;"", $P1146&lt;&gt;"...", $P1146&lt;&gt;"입력오류", ISNUMBER(FIND(INDEX($T$2:$T$7,$U$1),$P1146))),
        IF(
            $U$17="기타", AND($P1146&lt;&gt;"", $P1146&lt;&gt;"...", $P1146&lt;&gt;"입력오류", NOT(ISNUMBER(FIND($T$21:$T$34,$P1146)))),
            AND($P1146&lt;&gt;"", $P1146&lt;&gt;"...", $P1146&lt;&gt;"입력오류", $T$19=$P1146)
        )
    )
)</f>
        <v>0</v>
      </c>
    </row>
    <row r="1147" spans="1:17">
      <c r="A1147" t="s">
        <v>2208</v>
      </c>
      <c r="B1147" t="s">
        <v>2209</v>
      </c>
      <c r="C1147" t="s">
        <v>11317</v>
      </c>
      <c r="D1147" t="s">
        <v>11318</v>
      </c>
      <c r="I1147">
        <f t="shared" si="52"/>
        <v>1146</v>
      </c>
      <c r="J1147">
        <f t="shared" si="53"/>
        <v>1146</v>
      </c>
      <c r="K1147">
        <f t="shared" si="51"/>
        <v>1</v>
      </c>
      <c r="L1147" t="b">
        <f>COUNTIF($N$2:N1147, N1147)=1</f>
        <v>1</v>
      </c>
      <c r="M1147" s="37">
        <f>IF( $Q1147, MAX($M$1:M1146)+1, 0)</f>
        <v>0</v>
      </c>
      <c r="N1147" t="str" cm="1">
        <f t="array" ref="N1147">INDEX($A$9:$F$1048576, $J1147, $K1147 )</f>
        <v>62166</v>
      </c>
      <c r="O1147" t="str" cm="1">
        <f t="array" ref="O1147">INDEX($B$9:$F$1048576, $J1147, $K1147 )</f>
        <v>주택금융공사MBS2020-30(1-4)</v>
      </c>
      <c r="P1147" t="str" cm="1">
        <f t="array" ref="P1147">IF( $L1147, TRIM(_xll.IMDP("IR", $G$5&amp;$N1147, $G$6)), "" )</f>
        <v/>
      </c>
      <c r="Q1147" t="b" cm="1">
        <f t="array" ref="Q1147">IF(
    $U$1=1, AND($P1147&lt;&gt;"", $P1147&lt;&gt;"...", $P1147&lt;&gt;"입력오류"),
    IF(
        $U$18=1, AND($P1147&lt;&gt;"", $P1147&lt;&gt;"...", $P1147&lt;&gt;"입력오류", ISNUMBER(FIND(INDEX($T$2:$T$7,$U$1),$P1147))),
        IF(
            $U$17="기타", AND($P1147&lt;&gt;"", $P1147&lt;&gt;"...", $P1147&lt;&gt;"입력오류", NOT(ISNUMBER(FIND($T$21:$T$34,$P1147)))),
            AND($P1147&lt;&gt;"", $P1147&lt;&gt;"...", $P1147&lt;&gt;"입력오류", $T$19=$P1147)
        )
    )
)</f>
        <v>0</v>
      </c>
    </row>
    <row r="1148" spans="1:17">
      <c r="A1148" t="s">
        <v>2210</v>
      </c>
      <c r="B1148" t="s">
        <v>2211</v>
      </c>
      <c r="C1148" t="s">
        <v>11319</v>
      </c>
      <c r="D1148" t="s">
        <v>11320</v>
      </c>
      <c r="I1148">
        <f t="shared" si="52"/>
        <v>1147</v>
      </c>
      <c r="J1148">
        <f t="shared" si="53"/>
        <v>1147</v>
      </c>
      <c r="K1148">
        <f t="shared" si="51"/>
        <v>1</v>
      </c>
      <c r="L1148" t="b">
        <f>COUNTIF($N$2:N1148, N1148)=1</f>
        <v>1</v>
      </c>
      <c r="M1148" s="37">
        <f>IF( $Q1148, MAX($M$1:M1147)+1, 0)</f>
        <v>0</v>
      </c>
      <c r="N1148" t="str" cm="1">
        <f t="array" ref="N1148">INDEX($A$9:$F$1048576, $J1148, $K1148 )</f>
        <v>62167</v>
      </c>
      <c r="O1148" t="str" cm="1">
        <f t="array" ref="O1148">INDEX($B$9:$F$1048576, $J1148, $K1148 )</f>
        <v>주택금융공사MBS2020-30(1-5)</v>
      </c>
      <c r="P1148" t="str" cm="1">
        <f t="array" ref="P1148">IF( $L1148, TRIM(_xll.IMDP("IR", $G$5&amp;$N1148, $G$6)), "" )</f>
        <v/>
      </c>
      <c r="Q1148" t="b" cm="1">
        <f t="array" ref="Q1148">IF(
    $U$1=1, AND($P1148&lt;&gt;"", $P1148&lt;&gt;"...", $P1148&lt;&gt;"입력오류"),
    IF(
        $U$18=1, AND($P1148&lt;&gt;"", $P1148&lt;&gt;"...", $P1148&lt;&gt;"입력오류", ISNUMBER(FIND(INDEX($T$2:$T$7,$U$1),$P1148))),
        IF(
            $U$17="기타", AND($P1148&lt;&gt;"", $P1148&lt;&gt;"...", $P1148&lt;&gt;"입력오류", NOT(ISNUMBER(FIND($T$21:$T$34,$P1148)))),
            AND($P1148&lt;&gt;"", $P1148&lt;&gt;"...", $P1148&lt;&gt;"입력오류", $T$19=$P1148)
        )
    )
)</f>
        <v>0</v>
      </c>
    </row>
    <row r="1149" spans="1:17">
      <c r="A1149" t="s">
        <v>2212</v>
      </c>
      <c r="B1149" t="s">
        <v>2213</v>
      </c>
      <c r="C1149" t="s">
        <v>11321</v>
      </c>
      <c r="D1149" t="s">
        <v>11322</v>
      </c>
      <c r="I1149">
        <f t="shared" si="52"/>
        <v>1148</v>
      </c>
      <c r="J1149">
        <f t="shared" si="53"/>
        <v>1148</v>
      </c>
      <c r="K1149">
        <f t="shared" si="51"/>
        <v>1</v>
      </c>
      <c r="L1149" t="b">
        <f>COUNTIF($N$2:N1149, N1149)=1</f>
        <v>1</v>
      </c>
      <c r="M1149" s="37">
        <f>IF( $Q1149, MAX($M$1:M1148)+1, 0)</f>
        <v>0</v>
      </c>
      <c r="N1149" t="str" cm="1">
        <f t="array" ref="N1149">INDEX($A$9:$F$1048576, $J1149, $K1149 )</f>
        <v>62168</v>
      </c>
      <c r="O1149" t="str" cm="1">
        <f t="array" ref="O1149">INDEX($B$9:$F$1048576, $J1149, $K1149 )</f>
        <v>주택금융공사MBS2020-30(1-6)</v>
      </c>
      <c r="P1149" t="str" cm="1">
        <f t="array" ref="P1149">IF( $L1149, TRIM(_xll.IMDP("IR", $G$5&amp;$N1149, $G$6)), "" )</f>
        <v/>
      </c>
      <c r="Q1149" t="b" cm="1">
        <f t="array" ref="Q1149">IF(
    $U$1=1, AND($P1149&lt;&gt;"", $P1149&lt;&gt;"...", $P1149&lt;&gt;"입력오류"),
    IF(
        $U$18=1, AND($P1149&lt;&gt;"", $P1149&lt;&gt;"...", $P1149&lt;&gt;"입력오류", ISNUMBER(FIND(INDEX($T$2:$T$7,$U$1),$P1149))),
        IF(
            $U$17="기타", AND($P1149&lt;&gt;"", $P1149&lt;&gt;"...", $P1149&lt;&gt;"입력오류", NOT(ISNUMBER(FIND($T$21:$T$34,$P1149)))),
            AND($P1149&lt;&gt;"", $P1149&lt;&gt;"...", $P1149&lt;&gt;"입력오류", $T$19=$P1149)
        )
    )
)</f>
        <v>0</v>
      </c>
    </row>
    <row r="1150" spans="1:17">
      <c r="A1150" t="s">
        <v>2214</v>
      </c>
      <c r="B1150" t="s">
        <v>2215</v>
      </c>
      <c r="C1150" t="s">
        <v>11323</v>
      </c>
      <c r="D1150" t="s">
        <v>11324</v>
      </c>
      <c r="I1150">
        <f t="shared" si="52"/>
        <v>1149</v>
      </c>
      <c r="J1150">
        <f t="shared" si="53"/>
        <v>1149</v>
      </c>
      <c r="K1150">
        <f t="shared" si="51"/>
        <v>1</v>
      </c>
      <c r="L1150" t="b">
        <f>COUNTIF($N$2:N1150, N1150)=1</f>
        <v>1</v>
      </c>
      <c r="M1150" s="37">
        <f>IF( $Q1150, MAX($M$1:M1149)+1, 0)</f>
        <v>0</v>
      </c>
      <c r="N1150" t="str" cm="1">
        <f t="array" ref="N1150">INDEX($A$9:$F$1048576, $J1150, $K1150 )</f>
        <v>62169</v>
      </c>
      <c r="O1150" t="str" cm="1">
        <f t="array" ref="O1150">INDEX($B$9:$F$1048576, $J1150, $K1150 )</f>
        <v>주택금융공사MBS2020-30(1-7)</v>
      </c>
      <c r="P1150" t="str" cm="1">
        <f t="array" ref="P1150">IF( $L1150, TRIM(_xll.IMDP("IR", $G$5&amp;$N1150, $G$6)), "" )</f>
        <v/>
      </c>
      <c r="Q1150" t="b" cm="1">
        <f t="array" ref="Q1150">IF(
    $U$1=1, AND($P1150&lt;&gt;"", $P1150&lt;&gt;"...", $P1150&lt;&gt;"입력오류"),
    IF(
        $U$18=1, AND($P1150&lt;&gt;"", $P1150&lt;&gt;"...", $P1150&lt;&gt;"입력오류", ISNUMBER(FIND(INDEX($T$2:$T$7,$U$1),$P1150))),
        IF(
            $U$17="기타", AND($P1150&lt;&gt;"", $P1150&lt;&gt;"...", $P1150&lt;&gt;"입력오류", NOT(ISNUMBER(FIND($T$21:$T$34,$P1150)))),
            AND($P1150&lt;&gt;"", $P1150&lt;&gt;"...", $P1150&lt;&gt;"입력오류", $T$19=$P1150)
        )
    )
)</f>
        <v>0</v>
      </c>
    </row>
    <row r="1151" spans="1:17">
      <c r="A1151" t="s">
        <v>2216</v>
      </c>
      <c r="B1151" t="s">
        <v>2217</v>
      </c>
      <c r="C1151" t="s">
        <v>11325</v>
      </c>
      <c r="D1151" t="s">
        <v>11326</v>
      </c>
      <c r="I1151">
        <f t="shared" si="52"/>
        <v>1150</v>
      </c>
      <c r="J1151">
        <f t="shared" si="53"/>
        <v>1150</v>
      </c>
      <c r="K1151">
        <f t="shared" si="51"/>
        <v>1</v>
      </c>
      <c r="L1151" t="b">
        <f>COUNTIF($N$2:N1151, N1151)=1</f>
        <v>1</v>
      </c>
      <c r="M1151" s="37">
        <f>IF( $Q1151, MAX($M$1:M1150)+1, 0)</f>
        <v>0</v>
      </c>
      <c r="N1151" t="str" cm="1">
        <f t="array" ref="N1151">INDEX($A$9:$F$1048576, $J1151, $K1151 )</f>
        <v>62170</v>
      </c>
      <c r="O1151" t="str" cm="1">
        <f t="array" ref="O1151">INDEX($B$9:$F$1048576, $J1151, $K1151 )</f>
        <v>주택금융공사MBS2020-30(1-8)</v>
      </c>
      <c r="P1151" t="str" cm="1">
        <f t="array" ref="P1151">IF( $L1151, TRIM(_xll.IMDP("IR", $G$5&amp;$N1151, $G$6)), "" )</f>
        <v/>
      </c>
      <c r="Q1151" t="b" cm="1">
        <f t="array" ref="Q1151">IF(
    $U$1=1, AND($P1151&lt;&gt;"", $P1151&lt;&gt;"...", $P1151&lt;&gt;"입력오류"),
    IF(
        $U$18=1, AND($P1151&lt;&gt;"", $P1151&lt;&gt;"...", $P1151&lt;&gt;"입력오류", ISNUMBER(FIND(INDEX($T$2:$T$7,$U$1),$P1151))),
        IF(
            $U$17="기타", AND($P1151&lt;&gt;"", $P1151&lt;&gt;"...", $P1151&lt;&gt;"입력오류", NOT(ISNUMBER(FIND($T$21:$T$34,$P1151)))),
            AND($P1151&lt;&gt;"", $P1151&lt;&gt;"...", $P1151&lt;&gt;"입력오류", $T$19=$P1151)
        )
    )
)</f>
        <v>0</v>
      </c>
    </row>
    <row r="1152" spans="1:17">
      <c r="A1152" t="s">
        <v>2218</v>
      </c>
      <c r="B1152" t="s">
        <v>2219</v>
      </c>
      <c r="C1152" t="s">
        <v>11327</v>
      </c>
      <c r="D1152" t="s">
        <v>11328</v>
      </c>
      <c r="I1152">
        <f t="shared" si="52"/>
        <v>1151</v>
      </c>
      <c r="J1152">
        <f t="shared" si="53"/>
        <v>1151</v>
      </c>
      <c r="K1152">
        <f t="shared" si="51"/>
        <v>1</v>
      </c>
      <c r="L1152" t="b">
        <f>COUNTIF($N$2:N1152, N1152)=1</f>
        <v>1</v>
      </c>
      <c r="M1152" s="37">
        <f>IF( $Q1152, MAX($M$1:M1151)+1, 0)</f>
        <v>0</v>
      </c>
      <c r="N1152" t="str" cm="1">
        <f t="array" ref="N1152">INDEX($A$9:$F$1048576, $J1152, $K1152 )</f>
        <v>62214</v>
      </c>
      <c r="O1152" t="str" cm="1">
        <f t="array" ref="O1152">INDEX($B$9:$F$1048576, $J1152, $K1152 )</f>
        <v>신보2020제14차(유)1-1</v>
      </c>
      <c r="P1152" t="str" cm="1">
        <f t="array" ref="P1152">IF( $L1152, TRIM(_xll.IMDP("IR", $G$5&amp;$N1152, $G$6)), "" )</f>
        <v/>
      </c>
      <c r="Q1152" t="b" cm="1">
        <f t="array" ref="Q1152">IF(
    $U$1=1, AND($P1152&lt;&gt;"", $P1152&lt;&gt;"...", $P1152&lt;&gt;"입력오류"),
    IF(
        $U$18=1, AND($P1152&lt;&gt;"", $P1152&lt;&gt;"...", $P1152&lt;&gt;"입력오류", ISNUMBER(FIND(INDEX($T$2:$T$7,$U$1),$P1152))),
        IF(
            $U$17="기타", AND($P1152&lt;&gt;"", $P1152&lt;&gt;"...", $P1152&lt;&gt;"입력오류", NOT(ISNUMBER(FIND($T$21:$T$34,$P1152)))),
            AND($P1152&lt;&gt;"", $P1152&lt;&gt;"...", $P1152&lt;&gt;"입력오류", $T$19=$P1152)
        )
    )
)</f>
        <v>0</v>
      </c>
    </row>
    <row r="1153" spans="1:17">
      <c r="A1153" t="s">
        <v>2220</v>
      </c>
      <c r="B1153" t="s">
        <v>2221</v>
      </c>
      <c r="C1153" t="s">
        <v>11329</v>
      </c>
      <c r="D1153" t="s">
        <v>11330</v>
      </c>
      <c r="I1153">
        <f t="shared" si="52"/>
        <v>1152</v>
      </c>
      <c r="J1153">
        <f t="shared" si="53"/>
        <v>1152</v>
      </c>
      <c r="K1153">
        <f t="shared" si="51"/>
        <v>1</v>
      </c>
      <c r="L1153" t="b">
        <f>COUNTIF($N$2:N1153, N1153)=1</f>
        <v>1</v>
      </c>
      <c r="M1153" s="37">
        <f>IF( $Q1153, MAX($M$1:M1152)+1, 0)</f>
        <v>0</v>
      </c>
      <c r="N1153" t="str" cm="1">
        <f t="array" ref="N1153">INDEX($A$9:$F$1048576, $J1153, $K1153 )</f>
        <v>62215</v>
      </c>
      <c r="O1153" t="str" cm="1">
        <f t="array" ref="O1153">INDEX($B$9:$F$1048576, $J1153, $K1153 )</f>
        <v>신보2020제14차(유)1-2</v>
      </c>
      <c r="P1153" t="str" cm="1">
        <f t="array" ref="P1153">IF( $L1153, TRIM(_xll.IMDP("IR", $G$5&amp;$N1153, $G$6)), "" )</f>
        <v/>
      </c>
      <c r="Q1153" t="b" cm="1">
        <f t="array" ref="Q1153">IF(
    $U$1=1, AND($P1153&lt;&gt;"", $P1153&lt;&gt;"...", $P1153&lt;&gt;"입력오류"),
    IF(
        $U$18=1, AND($P1153&lt;&gt;"", $P1153&lt;&gt;"...", $P1153&lt;&gt;"입력오류", ISNUMBER(FIND(INDEX($T$2:$T$7,$U$1),$P1153))),
        IF(
            $U$17="기타", AND($P1153&lt;&gt;"", $P1153&lt;&gt;"...", $P1153&lt;&gt;"입력오류", NOT(ISNUMBER(FIND($T$21:$T$34,$P1153)))),
            AND($P1153&lt;&gt;"", $P1153&lt;&gt;"...", $P1153&lt;&gt;"입력오류", $T$19=$P1153)
        )
    )
)</f>
        <v>0</v>
      </c>
    </row>
    <row r="1154" spans="1:17">
      <c r="A1154" t="s">
        <v>2222</v>
      </c>
      <c r="B1154" t="s">
        <v>2223</v>
      </c>
      <c r="C1154" t="s">
        <v>11331</v>
      </c>
      <c r="D1154" t="s">
        <v>11332</v>
      </c>
      <c r="I1154">
        <f t="shared" si="52"/>
        <v>1153</v>
      </c>
      <c r="J1154">
        <f t="shared" si="53"/>
        <v>1153</v>
      </c>
      <c r="K1154">
        <f t="shared" ref="K1154:K1217" si="54">IF( $I1154&gt;$G$4, NA(), IF($I1154&gt;$G$3, 5, IF($I1154&gt;$G$2, 3, 1 ) ) )</f>
        <v>1</v>
      </c>
      <c r="L1154" t="b">
        <f>COUNTIF($N$2:N1154, N1154)=1</f>
        <v>1</v>
      </c>
      <c r="M1154" s="37">
        <f>IF( $Q1154, MAX($M$1:M1153)+1, 0)</f>
        <v>0</v>
      </c>
      <c r="N1154" t="str" cm="1">
        <f t="array" ref="N1154">INDEX($A$9:$F$1048576, $J1154, $K1154 )</f>
        <v>62226</v>
      </c>
      <c r="O1154" t="str" cm="1">
        <f t="array" ref="O1154">INDEX($B$9:$F$1048576, $J1154, $K1154 )</f>
        <v>현대알루미늄</v>
      </c>
      <c r="P1154" t="str" cm="1">
        <f t="array" ref="P1154">IF( $L1154, TRIM(_xll.IMDP("IR", $G$5&amp;$N1154, $G$6)), "" )</f>
        <v/>
      </c>
      <c r="Q1154" t="b" cm="1">
        <f t="array" ref="Q1154">IF(
    $U$1=1, AND($P1154&lt;&gt;"", $P1154&lt;&gt;"...", $P1154&lt;&gt;"입력오류"),
    IF(
        $U$18=1, AND($P1154&lt;&gt;"", $P1154&lt;&gt;"...", $P1154&lt;&gt;"입력오류", ISNUMBER(FIND(INDEX($T$2:$T$7,$U$1),$P1154))),
        IF(
            $U$17="기타", AND($P1154&lt;&gt;"", $P1154&lt;&gt;"...", $P1154&lt;&gt;"입력오류", NOT(ISNUMBER(FIND($T$21:$T$34,$P1154)))),
            AND($P1154&lt;&gt;"", $P1154&lt;&gt;"...", $P1154&lt;&gt;"입력오류", $T$19=$P1154)
        )
    )
)</f>
        <v>0</v>
      </c>
    </row>
    <row r="1155" spans="1:17">
      <c r="A1155" t="s">
        <v>2224</v>
      </c>
      <c r="B1155" t="s">
        <v>2225</v>
      </c>
      <c r="C1155" t="s">
        <v>11333</v>
      </c>
      <c r="D1155" t="s">
        <v>11334</v>
      </c>
      <c r="I1155">
        <f t="shared" ref="I1155:I1218" si="55">ROW()-1</f>
        <v>1154</v>
      </c>
      <c r="J1155">
        <f t="shared" ref="J1155:J1218" si="56">IF( $I1155&gt;$G$4, NA(), IF($I1155&gt;$G$3, $I1155-$G$3, IF($I1155&gt;$G$2, $I1155-$G$2, $I1155 ) ) )</f>
        <v>1154</v>
      </c>
      <c r="K1155">
        <f t="shared" si="54"/>
        <v>1</v>
      </c>
      <c r="L1155" t="b">
        <f>COUNTIF($N$2:N1155, N1155)=1</f>
        <v>1</v>
      </c>
      <c r="M1155" s="37">
        <f>IF( $Q1155, MAX($M$1:M1154)+1, 0)</f>
        <v>0</v>
      </c>
      <c r="N1155" t="str" cm="1">
        <f t="array" ref="N1155">INDEX($A$9:$F$1048576, $J1155, $K1155 )</f>
        <v>62268</v>
      </c>
      <c r="O1155" t="str" cm="1">
        <f t="array" ref="O1155">INDEX($B$9:$F$1048576, $J1155, $K1155 )</f>
        <v>티월드제56차(유)1-28</v>
      </c>
      <c r="P1155" t="str" cm="1">
        <f t="array" ref="P1155">IF( $L1155, TRIM(_xll.IMDP("IR", $G$5&amp;$N1155, $G$6)), "" )</f>
        <v/>
      </c>
      <c r="Q1155" t="b" cm="1">
        <f t="array" ref="Q1155">IF(
    $U$1=1, AND($P1155&lt;&gt;"", $P1155&lt;&gt;"...", $P1155&lt;&gt;"입력오류"),
    IF(
        $U$18=1, AND($P1155&lt;&gt;"", $P1155&lt;&gt;"...", $P1155&lt;&gt;"입력오류", ISNUMBER(FIND(INDEX($T$2:$T$7,$U$1),$P1155))),
        IF(
            $U$17="기타", AND($P1155&lt;&gt;"", $P1155&lt;&gt;"...", $P1155&lt;&gt;"입력오류", NOT(ISNUMBER(FIND($T$21:$T$34,$P1155)))),
            AND($P1155&lt;&gt;"", $P1155&lt;&gt;"...", $P1155&lt;&gt;"입력오류", $T$19=$P1155)
        )
    )
)</f>
        <v>0</v>
      </c>
    </row>
    <row r="1156" spans="1:17">
      <c r="A1156" t="s">
        <v>2226</v>
      </c>
      <c r="B1156" t="s">
        <v>2227</v>
      </c>
      <c r="C1156" t="s">
        <v>11335</v>
      </c>
      <c r="D1156" t="s">
        <v>11336</v>
      </c>
      <c r="I1156">
        <f t="shared" si="55"/>
        <v>1155</v>
      </c>
      <c r="J1156">
        <f t="shared" si="56"/>
        <v>1155</v>
      </c>
      <c r="K1156">
        <f t="shared" si="54"/>
        <v>1</v>
      </c>
      <c r="L1156" t="b">
        <f>COUNTIF($N$2:N1156, N1156)=1</f>
        <v>1</v>
      </c>
      <c r="M1156" s="37">
        <f>IF( $Q1156, MAX($M$1:M1155)+1, 0)</f>
        <v>0</v>
      </c>
      <c r="N1156" t="str" cm="1">
        <f t="array" ref="N1156">INDEX($A$9:$F$1048576, $J1156, $K1156 )</f>
        <v>62296</v>
      </c>
      <c r="O1156" t="str" cm="1">
        <f t="array" ref="O1156">INDEX($B$9:$F$1048576, $J1156, $K1156 )</f>
        <v>주택금융공사MBS2020-31(1-2)</v>
      </c>
      <c r="P1156" t="str" cm="1">
        <f t="array" ref="P1156">IF( $L1156, TRIM(_xll.IMDP("IR", $G$5&amp;$N1156, $G$6)), "" )</f>
        <v/>
      </c>
      <c r="Q1156" t="b" cm="1">
        <f t="array" ref="Q1156">IF(
    $U$1=1, AND($P1156&lt;&gt;"", $P1156&lt;&gt;"...", $P1156&lt;&gt;"입력오류"),
    IF(
        $U$18=1, AND($P1156&lt;&gt;"", $P1156&lt;&gt;"...", $P1156&lt;&gt;"입력오류", ISNUMBER(FIND(INDEX($T$2:$T$7,$U$1),$P1156))),
        IF(
            $U$17="기타", AND($P1156&lt;&gt;"", $P1156&lt;&gt;"...", $P1156&lt;&gt;"입력오류", NOT(ISNUMBER(FIND($T$21:$T$34,$P1156)))),
            AND($P1156&lt;&gt;"", $P1156&lt;&gt;"...", $P1156&lt;&gt;"입력오류", $T$19=$P1156)
        )
    )
)</f>
        <v>0</v>
      </c>
    </row>
    <row r="1157" spans="1:17">
      <c r="A1157" t="s">
        <v>2228</v>
      </c>
      <c r="B1157" t="s">
        <v>2229</v>
      </c>
      <c r="C1157" t="s">
        <v>11337</v>
      </c>
      <c r="D1157" t="s">
        <v>11338</v>
      </c>
      <c r="I1157">
        <f t="shared" si="55"/>
        <v>1156</v>
      </c>
      <c r="J1157">
        <f t="shared" si="56"/>
        <v>1156</v>
      </c>
      <c r="K1157">
        <f t="shared" si="54"/>
        <v>1</v>
      </c>
      <c r="L1157" t="b">
        <f>COUNTIF($N$2:N1157, N1157)=1</f>
        <v>1</v>
      </c>
      <c r="M1157" s="37">
        <f>IF( $Q1157, MAX($M$1:M1156)+1, 0)</f>
        <v>0</v>
      </c>
      <c r="N1157" t="str" cm="1">
        <f t="array" ref="N1157">INDEX($A$9:$F$1048576, $J1157, $K1157 )</f>
        <v>62297</v>
      </c>
      <c r="O1157" t="str" cm="1">
        <f t="array" ref="O1157">INDEX($B$9:$F$1048576, $J1157, $K1157 )</f>
        <v>주택금융공사MBS2020-31(1-3)</v>
      </c>
      <c r="P1157" t="str" cm="1">
        <f t="array" ref="P1157">IF( $L1157, TRIM(_xll.IMDP("IR", $G$5&amp;$N1157, $G$6)), "" )</f>
        <v/>
      </c>
      <c r="Q1157" t="b" cm="1">
        <f t="array" ref="Q1157">IF(
    $U$1=1, AND($P1157&lt;&gt;"", $P1157&lt;&gt;"...", $P1157&lt;&gt;"입력오류"),
    IF(
        $U$18=1, AND($P1157&lt;&gt;"", $P1157&lt;&gt;"...", $P1157&lt;&gt;"입력오류", ISNUMBER(FIND(INDEX($T$2:$T$7,$U$1),$P1157))),
        IF(
            $U$17="기타", AND($P1157&lt;&gt;"", $P1157&lt;&gt;"...", $P1157&lt;&gt;"입력오류", NOT(ISNUMBER(FIND($T$21:$T$34,$P1157)))),
            AND($P1157&lt;&gt;"", $P1157&lt;&gt;"...", $P1157&lt;&gt;"입력오류", $T$19=$P1157)
        )
    )
)</f>
        <v>0</v>
      </c>
    </row>
    <row r="1158" spans="1:17">
      <c r="A1158" t="s">
        <v>2230</v>
      </c>
      <c r="B1158" t="s">
        <v>2231</v>
      </c>
      <c r="C1158" t="s">
        <v>11339</v>
      </c>
      <c r="D1158" t="s">
        <v>11340</v>
      </c>
      <c r="I1158">
        <f t="shared" si="55"/>
        <v>1157</v>
      </c>
      <c r="J1158">
        <f t="shared" si="56"/>
        <v>1157</v>
      </c>
      <c r="K1158">
        <f t="shared" si="54"/>
        <v>1</v>
      </c>
      <c r="L1158" t="b">
        <f>COUNTIF($N$2:N1158, N1158)=1</f>
        <v>1</v>
      </c>
      <c r="M1158" s="37">
        <f>IF( $Q1158, MAX($M$1:M1157)+1, 0)</f>
        <v>0</v>
      </c>
      <c r="N1158" t="str" cm="1">
        <f t="array" ref="N1158">INDEX($A$9:$F$1048576, $J1158, $K1158 )</f>
        <v>62298</v>
      </c>
      <c r="O1158" t="str" cm="1">
        <f t="array" ref="O1158">INDEX($B$9:$F$1048576, $J1158, $K1158 )</f>
        <v>주택금융공사MBS2020-31(1-4)</v>
      </c>
      <c r="P1158" t="str" cm="1">
        <f t="array" ref="P1158">IF( $L1158, TRIM(_xll.IMDP("IR", $G$5&amp;$N1158, $G$6)), "" )</f>
        <v/>
      </c>
      <c r="Q1158" t="b" cm="1">
        <f t="array" ref="Q1158">IF(
    $U$1=1, AND($P1158&lt;&gt;"", $P1158&lt;&gt;"...", $P1158&lt;&gt;"입력오류"),
    IF(
        $U$18=1, AND($P1158&lt;&gt;"", $P1158&lt;&gt;"...", $P1158&lt;&gt;"입력오류", ISNUMBER(FIND(INDEX($T$2:$T$7,$U$1),$P1158))),
        IF(
            $U$17="기타", AND($P1158&lt;&gt;"", $P1158&lt;&gt;"...", $P1158&lt;&gt;"입력오류", NOT(ISNUMBER(FIND($T$21:$T$34,$P1158)))),
            AND($P1158&lt;&gt;"", $P1158&lt;&gt;"...", $P1158&lt;&gt;"입력오류", $T$19=$P1158)
        )
    )
)</f>
        <v>0</v>
      </c>
    </row>
    <row r="1159" spans="1:17">
      <c r="A1159" t="s">
        <v>2232</v>
      </c>
      <c r="B1159" t="s">
        <v>2233</v>
      </c>
      <c r="C1159" t="s">
        <v>11341</v>
      </c>
      <c r="D1159" t="s">
        <v>11342</v>
      </c>
      <c r="I1159">
        <f t="shared" si="55"/>
        <v>1158</v>
      </c>
      <c r="J1159">
        <f t="shared" si="56"/>
        <v>1158</v>
      </c>
      <c r="K1159">
        <f t="shared" si="54"/>
        <v>1</v>
      </c>
      <c r="L1159" t="b">
        <f>COUNTIF($N$2:N1159, N1159)=1</f>
        <v>1</v>
      </c>
      <c r="M1159" s="37">
        <f>IF( $Q1159, MAX($M$1:M1158)+1, 0)</f>
        <v>0</v>
      </c>
      <c r="N1159" t="str" cm="1">
        <f t="array" ref="N1159">INDEX($A$9:$F$1048576, $J1159, $K1159 )</f>
        <v>62364</v>
      </c>
      <c r="O1159" t="str" cm="1">
        <f t="array" ref="O1159">INDEX($B$9:$F$1048576, $J1159, $K1159 )</f>
        <v>2020제1차스케일업(유)1-4</v>
      </c>
      <c r="P1159" t="str" cm="1">
        <f t="array" ref="P1159">IF( $L1159, TRIM(_xll.IMDP("IR", $G$5&amp;$N1159, $G$6)), "" )</f>
        <v/>
      </c>
      <c r="Q1159" t="b" cm="1">
        <f t="array" ref="Q1159">IF(
    $U$1=1, AND($P1159&lt;&gt;"", $P1159&lt;&gt;"...", $P1159&lt;&gt;"입력오류"),
    IF(
        $U$18=1, AND($P1159&lt;&gt;"", $P1159&lt;&gt;"...", $P1159&lt;&gt;"입력오류", ISNUMBER(FIND(INDEX($T$2:$T$7,$U$1),$P1159))),
        IF(
            $U$17="기타", AND($P1159&lt;&gt;"", $P1159&lt;&gt;"...", $P1159&lt;&gt;"입력오류", NOT(ISNUMBER(FIND($T$21:$T$34,$P1159)))),
            AND($P1159&lt;&gt;"", $P1159&lt;&gt;"...", $P1159&lt;&gt;"입력오류", $T$19=$P1159)
        )
    )
)</f>
        <v>0</v>
      </c>
    </row>
    <row r="1160" spans="1:17">
      <c r="A1160" t="s">
        <v>2234</v>
      </c>
      <c r="B1160" t="s">
        <v>2235</v>
      </c>
      <c r="C1160" t="s">
        <v>11343</v>
      </c>
      <c r="D1160" t="s">
        <v>11344</v>
      </c>
      <c r="I1160">
        <f t="shared" si="55"/>
        <v>1159</v>
      </c>
      <c r="J1160">
        <f t="shared" si="56"/>
        <v>1159</v>
      </c>
      <c r="K1160">
        <f t="shared" si="54"/>
        <v>1</v>
      </c>
      <c r="L1160" t="b">
        <f>COUNTIF($N$2:N1160, N1160)=1</f>
        <v>1</v>
      </c>
      <c r="M1160" s="37">
        <f>IF( $Q1160, MAX($M$1:M1159)+1, 0)</f>
        <v>0</v>
      </c>
      <c r="N1160" t="str" cm="1">
        <f t="array" ref="N1160">INDEX($A$9:$F$1048576, $J1160, $K1160 )</f>
        <v>62365</v>
      </c>
      <c r="O1160" t="str" cm="1">
        <f t="array" ref="O1160">INDEX($B$9:$F$1048576, $J1160, $K1160 )</f>
        <v>2020제1차스케일업(유)2-1</v>
      </c>
      <c r="P1160" t="str" cm="1">
        <f t="array" ref="P1160">IF( $L1160, TRIM(_xll.IMDP("IR", $G$5&amp;$N1160, $G$6)), "" )</f>
        <v/>
      </c>
      <c r="Q1160" t="b" cm="1">
        <f t="array" ref="Q1160">IF(
    $U$1=1, AND($P1160&lt;&gt;"", $P1160&lt;&gt;"...", $P1160&lt;&gt;"입력오류"),
    IF(
        $U$18=1, AND($P1160&lt;&gt;"", $P1160&lt;&gt;"...", $P1160&lt;&gt;"입력오류", ISNUMBER(FIND(INDEX($T$2:$T$7,$U$1),$P1160))),
        IF(
            $U$17="기타", AND($P1160&lt;&gt;"", $P1160&lt;&gt;"...", $P1160&lt;&gt;"입력오류", NOT(ISNUMBER(FIND($T$21:$T$34,$P1160)))),
            AND($P1160&lt;&gt;"", $P1160&lt;&gt;"...", $P1160&lt;&gt;"입력오류", $T$19=$P1160)
        )
    )
)</f>
        <v>0</v>
      </c>
    </row>
    <row r="1161" spans="1:17">
      <c r="A1161" t="s">
        <v>5740</v>
      </c>
      <c r="B1161" t="s">
        <v>5741</v>
      </c>
      <c r="C1161" t="s">
        <v>11345</v>
      </c>
      <c r="D1161" t="s">
        <v>11346</v>
      </c>
      <c r="I1161">
        <f t="shared" si="55"/>
        <v>1160</v>
      </c>
      <c r="J1161">
        <f t="shared" si="56"/>
        <v>1160</v>
      </c>
      <c r="K1161">
        <f t="shared" si="54"/>
        <v>1</v>
      </c>
      <c r="L1161" t="b">
        <f>COUNTIF($N$2:N1161, N1161)=1</f>
        <v>1</v>
      </c>
      <c r="M1161" s="37">
        <f>IF( $Q1161, MAX($M$1:M1160)+1, 0)</f>
        <v>0</v>
      </c>
      <c r="N1161" t="str" cm="1">
        <f t="array" ref="N1161">INDEX($A$9:$F$1048576, $J1161, $K1161 )</f>
        <v>62366</v>
      </c>
      <c r="O1161" t="str" cm="1">
        <f t="array" ref="O1161">INDEX($B$9:$F$1048576, $J1161, $K1161 )</f>
        <v>2020제1차스케일업(유)2-2</v>
      </c>
      <c r="P1161" t="str" cm="1">
        <f t="array" ref="P1161">IF( $L1161, TRIM(_xll.IMDP("IR", $G$5&amp;$N1161, $G$6)), "" )</f>
        <v/>
      </c>
      <c r="Q1161" t="b" cm="1">
        <f t="array" ref="Q1161">IF(
    $U$1=1, AND($P1161&lt;&gt;"", $P1161&lt;&gt;"...", $P1161&lt;&gt;"입력오류"),
    IF(
        $U$18=1, AND($P1161&lt;&gt;"", $P1161&lt;&gt;"...", $P1161&lt;&gt;"입력오류", ISNUMBER(FIND(INDEX($T$2:$T$7,$U$1),$P1161))),
        IF(
            $U$17="기타", AND($P1161&lt;&gt;"", $P1161&lt;&gt;"...", $P1161&lt;&gt;"입력오류", NOT(ISNUMBER(FIND($T$21:$T$34,$P1161)))),
            AND($P1161&lt;&gt;"", $P1161&lt;&gt;"...", $P1161&lt;&gt;"입력오류", $T$19=$P1161)
        )
    )
)</f>
        <v>0</v>
      </c>
    </row>
    <row r="1162" spans="1:17">
      <c r="A1162" t="s">
        <v>2236</v>
      </c>
      <c r="B1162" t="s">
        <v>2237</v>
      </c>
      <c r="C1162" t="s">
        <v>11347</v>
      </c>
      <c r="D1162" t="s">
        <v>11348</v>
      </c>
      <c r="I1162">
        <f t="shared" si="55"/>
        <v>1161</v>
      </c>
      <c r="J1162">
        <f t="shared" si="56"/>
        <v>1161</v>
      </c>
      <c r="K1162">
        <f t="shared" si="54"/>
        <v>1</v>
      </c>
      <c r="L1162" t="b">
        <f>COUNTIF($N$2:N1162, N1162)=1</f>
        <v>1</v>
      </c>
      <c r="M1162" s="37">
        <f>IF( $Q1162, MAX($M$1:M1161)+1, 0)</f>
        <v>333</v>
      </c>
      <c r="N1162" t="str" cm="1">
        <f t="array" ref="N1162">INDEX($A$9:$F$1048576, $J1162, $K1162 )</f>
        <v>62382</v>
      </c>
      <c r="O1162" t="str" cm="1">
        <f t="array" ref="O1162">INDEX($B$9:$F$1048576, $J1162, $K1162 )</f>
        <v>넷마블</v>
      </c>
      <c r="P1162" t="str" cm="1">
        <f t="array" ref="P1162">IF( $L1162, TRIM(_xll.IMDP("IR", $G$5&amp;$N1162, $G$6)), "" )</f>
        <v>공모/무보증A+</v>
      </c>
      <c r="Q1162" t="b" cm="1">
        <f t="array" ref="Q1162">IF(
    $U$1=1, AND($P1162&lt;&gt;"", $P1162&lt;&gt;"...", $P1162&lt;&gt;"입력오류"),
    IF(
        $U$18=1, AND($P1162&lt;&gt;"", $P1162&lt;&gt;"...", $P1162&lt;&gt;"입력오류", ISNUMBER(FIND(INDEX($T$2:$T$7,$U$1),$P1162))),
        IF(
            $U$17="기타", AND($P1162&lt;&gt;"", $P1162&lt;&gt;"...", $P1162&lt;&gt;"입력오류", NOT(ISNUMBER(FIND($T$21:$T$34,$P1162)))),
            AND($P1162&lt;&gt;"", $P1162&lt;&gt;"...", $P1162&lt;&gt;"입력오류", $T$19=$P1162)
        )
    )
)</f>
        <v>1</v>
      </c>
    </row>
    <row r="1163" spans="1:17">
      <c r="A1163" t="s">
        <v>2238</v>
      </c>
      <c r="B1163" t="s">
        <v>2239</v>
      </c>
      <c r="C1163" t="s">
        <v>11349</v>
      </c>
      <c r="D1163" t="s">
        <v>11350</v>
      </c>
      <c r="I1163">
        <f t="shared" si="55"/>
        <v>1162</v>
      </c>
      <c r="J1163">
        <f t="shared" si="56"/>
        <v>1162</v>
      </c>
      <c r="K1163">
        <f t="shared" si="54"/>
        <v>1</v>
      </c>
      <c r="L1163" t="b">
        <f>COUNTIF($N$2:N1163, N1163)=1</f>
        <v>1</v>
      </c>
      <c r="M1163" s="37">
        <f>IF( $Q1163, MAX($M$1:M1162)+1, 0)</f>
        <v>0</v>
      </c>
      <c r="N1163" t="str" cm="1">
        <f t="array" ref="N1163">INDEX($A$9:$F$1048576, $J1163, $K1163 )</f>
        <v>62389</v>
      </c>
      <c r="O1163" t="str" cm="1">
        <f t="array" ref="O1163">INDEX($B$9:$F$1048576, $J1163, $K1163 )</f>
        <v>디비고양삼송(유)1</v>
      </c>
      <c r="P1163" t="str" cm="1">
        <f t="array" ref="P1163">IF( $L1163, TRIM(_xll.IMDP("IR", $G$5&amp;$N1163, $G$6)), "" )</f>
        <v/>
      </c>
      <c r="Q1163" t="b" cm="1">
        <f t="array" ref="Q1163">IF(
    $U$1=1, AND($P1163&lt;&gt;"", $P1163&lt;&gt;"...", $P1163&lt;&gt;"입력오류"),
    IF(
        $U$18=1, AND($P1163&lt;&gt;"", $P1163&lt;&gt;"...", $P1163&lt;&gt;"입력오류", ISNUMBER(FIND(INDEX($T$2:$T$7,$U$1),$P1163))),
        IF(
            $U$17="기타", AND($P1163&lt;&gt;"", $P1163&lt;&gt;"...", $P1163&lt;&gt;"입력오류", NOT(ISNUMBER(FIND($T$21:$T$34,$P1163)))),
            AND($P1163&lt;&gt;"", $P1163&lt;&gt;"...", $P1163&lt;&gt;"입력오류", $T$19=$P1163)
        )
    )
)</f>
        <v>0</v>
      </c>
    </row>
    <row r="1164" spans="1:17">
      <c r="A1164" t="s">
        <v>2240</v>
      </c>
      <c r="B1164" t="s">
        <v>2241</v>
      </c>
      <c r="C1164" t="s">
        <v>11351</v>
      </c>
      <c r="D1164" t="s">
        <v>11352</v>
      </c>
      <c r="I1164">
        <f t="shared" si="55"/>
        <v>1163</v>
      </c>
      <c r="J1164">
        <f t="shared" si="56"/>
        <v>1163</v>
      </c>
      <c r="K1164">
        <f t="shared" si="54"/>
        <v>1</v>
      </c>
      <c r="L1164" t="b">
        <f>COUNTIF($N$2:N1164, N1164)=1</f>
        <v>1</v>
      </c>
      <c r="M1164" s="37">
        <f>IF( $Q1164, MAX($M$1:M1163)+1, 0)</f>
        <v>0</v>
      </c>
      <c r="N1164" t="str" cm="1">
        <f t="array" ref="N1164">INDEX($A$9:$F$1048576, $J1164, $K1164 )</f>
        <v>62407</v>
      </c>
      <c r="O1164" t="str" cm="1">
        <f t="array" ref="O1164">INDEX($B$9:$F$1048576, $J1164, $K1164 )</f>
        <v>유플러스파이브지제53차(유)1-18</v>
      </c>
      <c r="P1164" t="str" cm="1">
        <f t="array" ref="P1164">IF( $L1164, TRIM(_xll.IMDP("IR", $G$5&amp;$N1164, $G$6)), "" )</f>
        <v/>
      </c>
      <c r="Q1164" t="b" cm="1">
        <f t="array" ref="Q1164">IF(
    $U$1=1, AND($P1164&lt;&gt;"", $P1164&lt;&gt;"...", $P1164&lt;&gt;"입력오류"),
    IF(
        $U$18=1, AND($P1164&lt;&gt;"", $P1164&lt;&gt;"...", $P1164&lt;&gt;"입력오류", ISNUMBER(FIND(INDEX($T$2:$T$7,$U$1),$P1164))),
        IF(
            $U$17="기타", AND($P1164&lt;&gt;"", $P1164&lt;&gt;"...", $P1164&lt;&gt;"입력오류", NOT(ISNUMBER(FIND($T$21:$T$34,$P1164)))),
            AND($P1164&lt;&gt;"", $P1164&lt;&gt;"...", $P1164&lt;&gt;"입력오류", $T$19=$P1164)
        )
    )
)</f>
        <v>0</v>
      </c>
    </row>
    <row r="1165" spans="1:17">
      <c r="A1165" t="s">
        <v>2242</v>
      </c>
      <c r="B1165" t="s">
        <v>2243</v>
      </c>
      <c r="C1165" t="s">
        <v>11353</v>
      </c>
      <c r="D1165" t="s">
        <v>11354</v>
      </c>
      <c r="I1165">
        <f t="shared" si="55"/>
        <v>1164</v>
      </c>
      <c r="J1165">
        <f t="shared" si="56"/>
        <v>1164</v>
      </c>
      <c r="K1165">
        <f t="shared" si="54"/>
        <v>1</v>
      </c>
      <c r="L1165" t="b">
        <f>COUNTIF($N$2:N1165, N1165)=1</f>
        <v>1</v>
      </c>
      <c r="M1165" s="37">
        <f>IF( $Q1165, MAX($M$1:M1164)+1, 0)</f>
        <v>0</v>
      </c>
      <c r="N1165" t="str" cm="1">
        <f t="array" ref="N1165">INDEX($A$9:$F$1048576, $J1165, $K1165 )</f>
        <v>62408</v>
      </c>
      <c r="O1165" t="str" cm="1">
        <f t="array" ref="O1165">INDEX($B$9:$F$1048576, $J1165, $K1165 )</f>
        <v>유플러스파이브지제53차(유)1-19</v>
      </c>
      <c r="P1165" t="str" cm="1">
        <f t="array" ref="P1165">IF( $L1165, TRIM(_xll.IMDP("IR", $G$5&amp;$N1165, $G$6)), "" )</f>
        <v/>
      </c>
      <c r="Q1165" t="b" cm="1">
        <f t="array" ref="Q1165">IF(
    $U$1=1, AND($P1165&lt;&gt;"", $P1165&lt;&gt;"...", $P1165&lt;&gt;"입력오류"),
    IF(
        $U$18=1, AND($P1165&lt;&gt;"", $P1165&lt;&gt;"...", $P1165&lt;&gt;"입력오류", ISNUMBER(FIND(INDEX($T$2:$T$7,$U$1),$P1165))),
        IF(
            $U$17="기타", AND($P1165&lt;&gt;"", $P1165&lt;&gt;"...", $P1165&lt;&gt;"입력오류", NOT(ISNUMBER(FIND($T$21:$T$34,$P1165)))),
            AND($P1165&lt;&gt;"", $P1165&lt;&gt;"...", $P1165&lt;&gt;"입력오류", $T$19=$P1165)
        )
    )
)</f>
        <v>0</v>
      </c>
    </row>
    <row r="1166" spans="1:17">
      <c r="A1166" t="s">
        <v>2244</v>
      </c>
      <c r="B1166" t="s">
        <v>2245</v>
      </c>
      <c r="C1166" t="s">
        <v>11355</v>
      </c>
      <c r="D1166" t="s">
        <v>11356</v>
      </c>
      <c r="I1166">
        <f t="shared" si="55"/>
        <v>1165</v>
      </c>
      <c r="J1166">
        <f t="shared" si="56"/>
        <v>1165</v>
      </c>
      <c r="K1166">
        <f t="shared" si="54"/>
        <v>1</v>
      </c>
      <c r="L1166" t="b">
        <f>COUNTIF($N$2:N1166, N1166)=1</f>
        <v>1</v>
      </c>
      <c r="M1166" s="37">
        <f>IF( $Q1166, MAX($M$1:M1165)+1, 0)</f>
        <v>0</v>
      </c>
      <c r="N1166" t="str" cm="1">
        <f t="array" ref="N1166">INDEX($A$9:$F$1048576, $J1166, $K1166 )</f>
        <v>62494</v>
      </c>
      <c r="O1166" t="str" cm="1">
        <f t="array" ref="O1166">INDEX($B$9:$F$1048576, $J1166, $K1166 )</f>
        <v>산업기반신보안산스포츠</v>
      </c>
      <c r="P1166" t="str" cm="1">
        <f t="array" ref="P1166">IF( $L1166, TRIM(_xll.IMDP("IR", $G$5&amp;$N1166, $G$6)), "" )</f>
        <v/>
      </c>
      <c r="Q1166" t="b" cm="1">
        <f t="array" ref="Q1166">IF(
    $U$1=1, AND($P1166&lt;&gt;"", $P1166&lt;&gt;"...", $P1166&lt;&gt;"입력오류"),
    IF(
        $U$18=1, AND($P1166&lt;&gt;"", $P1166&lt;&gt;"...", $P1166&lt;&gt;"입력오류", ISNUMBER(FIND(INDEX($T$2:$T$7,$U$1),$P1166))),
        IF(
            $U$17="기타", AND($P1166&lt;&gt;"", $P1166&lt;&gt;"...", $P1166&lt;&gt;"입력오류", NOT(ISNUMBER(FIND($T$21:$T$34,$P1166)))),
            AND($P1166&lt;&gt;"", $P1166&lt;&gt;"...", $P1166&lt;&gt;"입력오류", $T$19=$P1166)
        )
    )
)</f>
        <v>0</v>
      </c>
    </row>
    <row r="1167" spans="1:17">
      <c r="A1167" t="s">
        <v>2246</v>
      </c>
      <c r="B1167" t="s">
        <v>2247</v>
      </c>
      <c r="C1167" t="s">
        <v>11357</v>
      </c>
      <c r="D1167" t="s">
        <v>11358</v>
      </c>
      <c r="I1167">
        <f t="shared" si="55"/>
        <v>1166</v>
      </c>
      <c r="J1167">
        <f t="shared" si="56"/>
        <v>1166</v>
      </c>
      <c r="K1167">
        <f t="shared" si="54"/>
        <v>1</v>
      </c>
      <c r="L1167" t="b">
        <f>COUNTIF($N$2:N1167, N1167)=1</f>
        <v>1</v>
      </c>
      <c r="M1167" s="37">
        <f>IF( $Q1167, MAX($M$1:M1166)+1, 0)</f>
        <v>0</v>
      </c>
      <c r="N1167" t="str" cm="1">
        <f t="array" ref="N1167">INDEX($A$9:$F$1048576, $J1167, $K1167 )</f>
        <v>62495</v>
      </c>
      <c r="O1167" t="str" cm="1">
        <f t="array" ref="O1167">INDEX($B$9:$F$1048576, $J1167, $K1167 )</f>
        <v>뉴지비원(유)1-1</v>
      </c>
      <c r="P1167" t="str" cm="1">
        <f t="array" ref="P1167">IF( $L1167, TRIM(_xll.IMDP("IR", $G$5&amp;$N1167, $G$6)), "" )</f>
        <v/>
      </c>
      <c r="Q1167" t="b" cm="1">
        <f t="array" ref="Q1167">IF(
    $U$1=1, AND($P1167&lt;&gt;"", $P1167&lt;&gt;"...", $P1167&lt;&gt;"입력오류"),
    IF(
        $U$18=1, AND($P1167&lt;&gt;"", $P1167&lt;&gt;"...", $P1167&lt;&gt;"입력오류", ISNUMBER(FIND(INDEX($T$2:$T$7,$U$1),$P1167))),
        IF(
            $U$17="기타", AND($P1167&lt;&gt;"", $P1167&lt;&gt;"...", $P1167&lt;&gt;"입력오류", NOT(ISNUMBER(FIND($T$21:$T$34,$P1167)))),
            AND($P1167&lt;&gt;"", $P1167&lt;&gt;"...", $P1167&lt;&gt;"입력오류", $T$19=$P1167)
        )
    )
)</f>
        <v>0</v>
      </c>
    </row>
    <row r="1168" spans="1:17">
      <c r="A1168" t="s">
        <v>2248</v>
      </c>
      <c r="B1168" t="s">
        <v>2249</v>
      </c>
      <c r="C1168" t="s">
        <v>11359</v>
      </c>
      <c r="D1168" t="s">
        <v>11360</v>
      </c>
      <c r="I1168">
        <f t="shared" si="55"/>
        <v>1167</v>
      </c>
      <c r="J1168">
        <f t="shared" si="56"/>
        <v>1167</v>
      </c>
      <c r="K1168">
        <f t="shared" si="54"/>
        <v>1</v>
      </c>
      <c r="L1168" t="b">
        <f>COUNTIF($N$2:N1168, N1168)=1</f>
        <v>1</v>
      </c>
      <c r="M1168" s="37">
        <f>IF( $Q1168, MAX($M$1:M1167)+1, 0)</f>
        <v>0</v>
      </c>
      <c r="N1168" t="str" cm="1">
        <f t="array" ref="N1168">INDEX($A$9:$F$1048576, $J1168, $K1168 )</f>
        <v>62496</v>
      </c>
      <c r="O1168" t="str" cm="1">
        <f t="array" ref="O1168">INDEX($B$9:$F$1048576, $J1168, $K1168 )</f>
        <v>뉴지비원(유)1-2</v>
      </c>
      <c r="P1168" t="str" cm="1">
        <f t="array" ref="P1168">IF( $L1168, TRIM(_xll.IMDP("IR", $G$5&amp;$N1168, $G$6)), "" )</f>
        <v/>
      </c>
      <c r="Q1168" t="b" cm="1">
        <f t="array" ref="Q1168">IF(
    $U$1=1, AND($P1168&lt;&gt;"", $P1168&lt;&gt;"...", $P1168&lt;&gt;"입력오류"),
    IF(
        $U$18=1, AND($P1168&lt;&gt;"", $P1168&lt;&gt;"...", $P1168&lt;&gt;"입력오류", ISNUMBER(FIND(INDEX($T$2:$T$7,$U$1),$P1168))),
        IF(
            $U$17="기타", AND($P1168&lt;&gt;"", $P1168&lt;&gt;"...", $P1168&lt;&gt;"입력오류", NOT(ISNUMBER(FIND($T$21:$T$34,$P1168)))),
            AND($P1168&lt;&gt;"", $P1168&lt;&gt;"...", $P1168&lt;&gt;"입력오류", $T$19=$P1168)
        )
    )
)</f>
        <v>0</v>
      </c>
    </row>
    <row r="1169" spans="1:17">
      <c r="A1169" t="s">
        <v>715</v>
      </c>
      <c r="B1169" t="s">
        <v>641</v>
      </c>
      <c r="C1169" t="s">
        <v>11361</v>
      </c>
      <c r="D1169" t="s">
        <v>11362</v>
      </c>
      <c r="I1169">
        <f t="shared" si="55"/>
        <v>1168</v>
      </c>
      <c r="J1169">
        <f t="shared" si="56"/>
        <v>1168</v>
      </c>
      <c r="K1169">
        <f t="shared" si="54"/>
        <v>1</v>
      </c>
      <c r="L1169" t="b">
        <f>COUNTIF($N$2:N1169, N1169)=1</f>
        <v>1</v>
      </c>
      <c r="M1169" s="37">
        <f>IF( $Q1169, MAX($M$1:M1168)+1, 0)</f>
        <v>0</v>
      </c>
      <c r="N1169" t="str" cm="1">
        <f t="array" ref="N1169">INDEX($A$9:$F$1048576, $J1169, $K1169 )</f>
        <v>62497</v>
      </c>
      <c r="O1169" t="str" cm="1">
        <f t="array" ref="O1169">INDEX($B$9:$F$1048576, $J1169, $K1169 )</f>
        <v>뉴지비원(유)1-3</v>
      </c>
      <c r="P1169" t="str" cm="1">
        <f t="array" ref="P1169">IF( $L1169, TRIM(_xll.IMDP("IR", $G$5&amp;$N1169, $G$6)), "" )</f>
        <v/>
      </c>
      <c r="Q1169" t="b" cm="1">
        <f t="array" ref="Q1169">IF(
    $U$1=1, AND($P1169&lt;&gt;"", $P1169&lt;&gt;"...", $P1169&lt;&gt;"입력오류"),
    IF(
        $U$18=1, AND($P1169&lt;&gt;"", $P1169&lt;&gt;"...", $P1169&lt;&gt;"입력오류", ISNUMBER(FIND(INDEX($T$2:$T$7,$U$1),$P1169))),
        IF(
            $U$17="기타", AND($P1169&lt;&gt;"", $P1169&lt;&gt;"...", $P1169&lt;&gt;"입력오류", NOT(ISNUMBER(FIND($T$21:$T$34,$P1169)))),
            AND($P1169&lt;&gt;"", $P1169&lt;&gt;"...", $P1169&lt;&gt;"입력오류", $T$19=$P1169)
        )
    )
)</f>
        <v>0</v>
      </c>
    </row>
    <row r="1170" spans="1:17">
      <c r="A1170" t="s">
        <v>2250</v>
      </c>
      <c r="B1170" t="s">
        <v>2251</v>
      </c>
      <c r="C1170" t="s">
        <v>11363</v>
      </c>
      <c r="D1170" t="s">
        <v>11364</v>
      </c>
      <c r="I1170">
        <f t="shared" si="55"/>
        <v>1169</v>
      </c>
      <c r="J1170">
        <f t="shared" si="56"/>
        <v>1169</v>
      </c>
      <c r="K1170">
        <f t="shared" si="54"/>
        <v>1</v>
      </c>
      <c r="L1170" t="b">
        <f>COUNTIF($N$2:N1170, N1170)=1</f>
        <v>1</v>
      </c>
      <c r="M1170" s="37">
        <f>IF( $Q1170, MAX($M$1:M1169)+1, 0)</f>
        <v>0</v>
      </c>
      <c r="N1170" t="str" cm="1">
        <f t="array" ref="N1170">INDEX($A$9:$F$1048576, $J1170, $K1170 )</f>
        <v>62528</v>
      </c>
      <c r="O1170" t="str" cm="1">
        <f t="array" ref="O1170">INDEX($B$9:$F$1048576, $J1170, $K1170 )</f>
        <v>오토피아제70차(유)1-19</v>
      </c>
      <c r="P1170" t="str" cm="1">
        <f t="array" ref="P1170">IF( $L1170, TRIM(_xll.IMDP("IR", $G$5&amp;$N1170, $G$6)), "" )</f>
        <v/>
      </c>
      <c r="Q1170" t="b" cm="1">
        <f t="array" ref="Q1170">IF(
    $U$1=1, AND($P1170&lt;&gt;"", $P1170&lt;&gt;"...", $P1170&lt;&gt;"입력오류"),
    IF(
        $U$18=1, AND($P1170&lt;&gt;"", $P1170&lt;&gt;"...", $P1170&lt;&gt;"입력오류", ISNUMBER(FIND(INDEX($T$2:$T$7,$U$1),$P1170))),
        IF(
            $U$17="기타", AND($P1170&lt;&gt;"", $P1170&lt;&gt;"...", $P1170&lt;&gt;"입력오류", NOT(ISNUMBER(FIND($T$21:$T$34,$P1170)))),
            AND($P1170&lt;&gt;"", $P1170&lt;&gt;"...", $P1170&lt;&gt;"입력오류", $T$19=$P1170)
        )
    )
)</f>
        <v>0</v>
      </c>
    </row>
    <row r="1171" spans="1:17">
      <c r="A1171" t="s">
        <v>2252</v>
      </c>
      <c r="B1171" t="s">
        <v>2253</v>
      </c>
      <c r="C1171" t="s">
        <v>11365</v>
      </c>
      <c r="D1171" t="s">
        <v>11366</v>
      </c>
      <c r="I1171">
        <f t="shared" si="55"/>
        <v>1170</v>
      </c>
      <c r="J1171">
        <f t="shared" si="56"/>
        <v>1170</v>
      </c>
      <c r="K1171">
        <f t="shared" si="54"/>
        <v>1</v>
      </c>
      <c r="L1171" t="b">
        <f>COUNTIF($N$2:N1171, N1171)=1</f>
        <v>1</v>
      </c>
      <c r="M1171" s="37">
        <f>IF( $Q1171, MAX($M$1:M1170)+1, 0)</f>
        <v>0</v>
      </c>
      <c r="N1171" t="str" cm="1">
        <f t="array" ref="N1171">INDEX($A$9:$F$1048576, $J1171, $K1171 )</f>
        <v>62529</v>
      </c>
      <c r="O1171" t="str" cm="1">
        <f t="array" ref="O1171">INDEX($B$9:$F$1048576, $J1171, $K1171 )</f>
        <v>오토피아제70차(유)1-20</v>
      </c>
      <c r="P1171" t="str" cm="1">
        <f t="array" ref="P1171">IF( $L1171, TRIM(_xll.IMDP("IR", $G$5&amp;$N1171, $G$6)), "" )</f>
        <v/>
      </c>
      <c r="Q1171" t="b" cm="1">
        <f t="array" ref="Q1171">IF(
    $U$1=1, AND($P1171&lt;&gt;"", $P1171&lt;&gt;"...", $P1171&lt;&gt;"입력오류"),
    IF(
        $U$18=1, AND($P1171&lt;&gt;"", $P1171&lt;&gt;"...", $P1171&lt;&gt;"입력오류", ISNUMBER(FIND(INDEX($T$2:$T$7,$U$1),$P1171))),
        IF(
            $U$17="기타", AND($P1171&lt;&gt;"", $P1171&lt;&gt;"...", $P1171&lt;&gt;"입력오류", NOT(ISNUMBER(FIND($T$21:$T$34,$P1171)))),
            AND($P1171&lt;&gt;"", $P1171&lt;&gt;"...", $P1171&lt;&gt;"입력오류", $T$19=$P1171)
        )
    )
)</f>
        <v>0</v>
      </c>
    </row>
    <row r="1172" spans="1:17">
      <c r="A1172" t="s">
        <v>2254</v>
      </c>
      <c r="B1172" t="s">
        <v>2255</v>
      </c>
      <c r="C1172" t="s">
        <v>11367</v>
      </c>
      <c r="D1172" t="s">
        <v>11368</v>
      </c>
      <c r="I1172">
        <f t="shared" si="55"/>
        <v>1171</v>
      </c>
      <c r="J1172">
        <f t="shared" si="56"/>
        <v>1171</v>
      </c>
      <c r="K1172">
        <f t="shared" si="54"/>
        <v>1</v>
      </c>
      <c r="L1172" t="b">
        <f>COUNTIF($N$2:N1172, N1172)=1</f>
        <v>1</v>
      </c>
      <c r="M1172" s="37">
        <f>IF( $Q1172, MAX($M$1:M1171)+1, 0)</f>
        <v>0</v>
      </c>
      <c r="N1172" t="str" cm="1">
        <f t="array" ref="N1172">INDEX($A$9:$F$1048576, $J1172, $K1172 )</f>
        <v>62530</v>
      </c>
      <c r="O1172" t="str" cm="1">
        <f t="array" ref="O1172">INDEX($B$9:$F$1048576, $J1172, $K1172 )</f>
        <v>오토피아제70차(유)1-21</v>
      </c>
      <c r="P1172" t="str" cm="1">
        <f t="array" ref="P1172">IF( $L1172, TRIM(_xll.IMDP("IR", $G$5&amp;$N1172, $G$6)), "" )</f>
        <v/>
      </c>
      <c r="Q1172" t="b" cm="1">
        <f t="array" ref="Q1172">IF(
    $U$1=1, AND($P1172&lt;&gt;"", $P1172&lt;&gt;"...", $P1172&lt;&gt;"입력오류"),
    IF(
        $U$18=1, AND($P1172&lt;&gt;"", $P1172&lt;&gt;"...", $P1172&lt;&gt;"입력오류", ISNUMBER(FIND(INDEX($T$2:$T$7,$U$1),$P1172))),
        IF(
            $U$17="기타", AND($P1172&lt;&gt;"", $P1172&lt;&gt;"...", $P1172&lt;&gt;"입력오류", NOT(ISNUMBER(FIND($T$21:$T$34,$P1172)))),
            AND($P1172&lt;&gt;"", $P1172&lt;&gt;"...", $P1172&lt;&gt;"입력오류", $T$19=$P1172)
        )
    )
)</f>
        <v>0</v>
      </c>
    </row>
    <row r="1173" spans="1:17">
      <c r="A1173" t="s">
        <v>2256</v>
      </c>
      <c r="B1173" t="s">
        <v>2257</v>
      </c>
      <c r="C1173" t="s">
        <v>11369</v>
      </c>
      <c r="D1173" t="s">
        <v>11370</v>
      </c>
      <c r="I1173">
        <f t="shared" si="55"/>
        <v>1172</v>
      </c>
      <c r="J1173">
        <f t="shared" si="56"/>
        <v>1172</v>
      </c>
      <c r="K1173">
        <f t="shared" si="54"/>
        <v>1</v>
      </c>
      <c r="L1173" t="b">
        <f>COUNTIF($N$2:N1173, N1173)=1</f>
        <v>1</v>
      </c>
      <c r="M1173" s="37">
        <f>IF( $Q1173, MAX($M$1:M1172)+1, 0)</f>
        <v>0</v>
      </c>
      <c r="N1173" t="str" cm="1">
        <f t="array" ref="N1173">INDEX($A$9:$F$1048576, $J1173, $K1173 )</f>
        <v>62531</v>
      </c>
      <c r="O1173" t="str" cm="1">
        <f t="array" ref="O1173">INDEX($B$9:$F$1048576, $J1173, $K1173 )</f>
        <v>오토피아제70차(유)1-22</v>
      </c>
      <c r="P1173" t="str" cm="1">
        <f t="array" ref="P1173">IF( $L1173, TRIM(_xll.IMDP("IR", $G$5&amp;$N1173, $G$6)), "" )</f>
        <v/>
      </c>
      <c r="Q1173" t="b" cm="1">
        <f t="array" ref="Q1173">IF(
    $U$1=1, AND($P1173&lt;&gt;"", $P1173&lt;&gt;"...", $P1173&lt;&gt;"입력오류"),
    IF(
        $U$18=1, AND($P1173&lt;&gt;"", $P1173&lt;&gt;"...", $P1173&lt;&gt;"입력오류", ISNUMBER(FIND(INDEX($T$2:$T$7,$U$1),$P1173))),
        IF(
            $U$17="기타", AND($P1173&lt;&gt;"", $P1173&lt;&gt;"...", $P1173&lt;&gt;"입력오류", NOT(ISNUMBER(FIND($T$21:$T$34,$P1173)))),
            AND($P1173&lt;&gt;"", $P1173&lt;&gt;"...", $P1173&lt;&gt;"입력오류", $T$19=$P1173)
        )
    )
)</f>
        <v>0</v>
      </c>
    </row>
    <row r="1174" spans="1:17">
      <c r="A1174" t="s">
        <v>2258</v>
      </c>
      <c r="B1174" t="s">
        <v>2259</v>
      </c>
      <c r="C1174" t="s">
        <v>11371</v>
      </c>
      <c r="D1174" t="s">
        <v>11372</v>
      </c>
      <c r="I1174">
        <f t="shared" si="55"/>
        <v>1173</v>
      </c>
      <c r="J1174">
        <f t="shared" si="56"/>
        <v>1173</v>
      </c>
      <c r="K1174">
        <f t="shared" si="54"/>
        <v>1</v>
      </c>
      <c r="L1174" t="b">
        <f>COUNTIF($N$2:N1174, N1174)=1</f>
        <v>1</v>
      </c>
      <c r="M1174" s="37">
        <f>IF( $Q1174, MAX($M$1:M1173)+1, 0)</f>
        <v>0</v>
      </c>
      <c r="N1174" t="str" cm="1">
        <f t="array" ref="N1174">INDEX($A$9:$F$1048576, $J1174, $K1174 )</f>
        <v>62532</v>
      </c>
      <c r="O1174" t="str" cm="1">
        <f t="array" ref="O1174">INDEX($B$9:$F$1048576, $J1174, $K1174 )</f>
        <v>오토피아제70차(유)1-23</v>
      </c>
      <c r="P1174" t="str" cm="1">
        <f t="array" ref="P1174">IF( $L1174, TRIM(_xll.IMDP("IR", $G$5&amp;$N1174, $G$6)), "" )</f>
        <v/>
      </c>
      <c r="Q1174" t="b" cm="1">
        <f t="array" ref="Q1174">IF(
    $U$1=1, AND($P1174&lt;&gt;"", $P1174&lt;&gt;"...", $P1174&lt;&gt;"입력오류"),
    IF(
        $U$18=1, AND($P1174&lt;&gt;"", $P1174&lt;&gt;"...", $P1174&lt;&gt;"입력오류", ISNUMBER(FIND(INDEX($T$2:$T$7,$U$1),$P1174))),
        IF(
            $U$17="기타", AND($P1174&lt;&gt;"", $P1174&lt;&gt;"...", $P1174&lt;&gt;"입력오류", NOT(ISNUMBER(FIND($T$21:$T$34,$P1174)))),
            AND($P1174&lt;&gt;"", $P1174&lt;&gt;"...", $P1174&lt;&gt;"입력오류", $T$19=$P1174)
        )
    )
)</f>
        <v>0</v>
      </c>
    </row>
    <row r="1175" spans="1:17">
      <c r="A1175" t="s">
        <v>2260</v>
      </c>
      <c r="B1175" t="s">
        <v>2261</v>
      </c>
      <c r="C1175" t="s">
        <v>11373</v>
      </c>
      <c r="D1175" t="s">
        <v>11374</v>
      </c>
      <c r="I1175">
        <f t="shared" si="55"/>
        <v>1174</v>
      </c>
      <c r="J1175">
        <f t="shared" si="56"/>
        <v>1174</v>
      </c>
      <c r="K1175">
        <f t="shared" si="54"/>
        <v>1</v>
      </c>
      <c r="L1175" t="b">
        <f>COUNTIF($N$2:N1175, N1175)=1</f>
        <v>1</v>
      </c>
      <c r="M1175" s="37">
        <f>IF( $Q1175, MAX($M$1:M1174)+1, 0)</f>
        <v>0</v>
      </c>
      <c r="N1175" t="str" cm="1">
        <f t="array" ref="N1175">INDEX($A$9:$F$1048576, $J1175, $K1175 )</f>
        <v>62533</v>
      </c>
      <c r="O1175" t="str" cm="1">
        <f t="array" ref="O1175">INDEX($B$9:$F$1048576, $J1175, $K1175 )</f>
        <v>오토피아제70차(유)1-24</v>
      </c>
      <c r="P1175" t="str" cm="1">
        <f t="array" ref="P1175">IF( $L1175, TRIM(_xll.IMDP("IR", $G$5&amp;$N1175, $G$6)), "" )</f>
        <v/>
      </c>
      <c r="Q1175" t="b" cm="1">
        <f t="array" ref="Q1175">IF(
    $U$1=1, AND($P1175&lt;&gt;"", $P1175&lt;&gt;"...", $P1175&lt;&gt;"입력오류"),
    IF(
        $U$18=1, AND($P1175&lt;&gt;"", $P1175&lt;&gt;"...", $P1175&lt;&gt;"입력오류", ISNUMBER(FIND(INDEX($T$2:$T$7,$U$1),$P1175))),
        IF(
            $U$17="기타", AND($P1175&lt;&gt;"", $P1175&lt;&gt;"...", $P1175&lt;&gt;"입력오류", NOT(ISNUMBER(FIND($T$21:$T$34,$P1175)))),
            AND($P1175&lt;&gt;"", $P1175&lt;&gt;"...", $P1175&lt;&gt;"입력오류", $T$19=$P1175)
        )
    )
)</f>
        <v>0</v>
      </c>
    </row>
    <row r="1176" spans="1:17">
      <c r="A1176" t="s">
        <v>2262</v>
      </c>
      <c r="B1176" t="s">
        <v>2263</v>
      </c>
      <c r="C1176" t="s">
        <v>11375</v>
      </c>
      <c r="D1176" t="s">
        <v>11376</v>
      </c>
      <c r="I1176">
        <f t="shared" si="55"/>
        <v>1175</v>
      </c>
      <c r="J1176">
        <f t="shared" si="56"/>
        <v>1175</v>
      </c>
      <c r="K1176">
        <f t="shared" si="54"/>
        <v>1</v>
      </c>
      <c r="L1176" t="b">
        <f>COUNTIF($N$2:N1176, N1176)=1</f>
        <v>1</v>
      </c>
      <c r="M1176" s="37">
        <f>IF( $Q1176, MAX($M$1:M1175)+1, 0)</f>
        <v>0</v>
      </c>
      <c r="N1176" t="str" cm="1">
        <f t="array" ref="N1176">INDEX($A$9:$F$1048576, $J1176, $K1176 )</f>
        <v>62534</v>
      </c>
      <c r="O1176" t="str" cm="1">
        <f t="array" ref="O1176">INDEX($B$9:$F$1048576, $J1176, $K1176 )</f>
        <v>오토피아제70차(유)1-25</v>
      </c>
      <c r="P1176" t="str" cm="1">
        <f t="array" ref="P1176">IF( $L1176, TRIM(_xll.IMDP("IR", $G$5&amp;$N1176, $G$6)), "" )</f>
        <v/>
      </c>
      <c r="Q1176" t="b" cm="1">
        <f t="array" ref="Q1176">IF(
    $U$1=1, AND($P1176&lt;&gt;"", $P1176&lt;&gt;"...", $P1176&lt;&gt;"입력오류"),
    IF(
        $U$18=1, AND($P1176&lt;&gt;"", $P1176&lt;&gt;"...", $P1176&lt;&gt;"입력오류", ISNUMBER(FIND(INDEX($T$2:$T$7,$U$1),$P1176))),
        IF(
            $U$17="기타", AND($P1176&lt;&gt;"", $P1176&lt;&gt;"...", $P1176&lt;&gt;"입력오류", NOT(ISNUMBER(FIND($T$21:$T$34,$P1176)))),
            AND($P1176&lt;&gt;"", $P1176&lt;&gt;"...", $P1176&lt;&gt;"입력오류", $T$19=$P1176)
        )
    )
)</f>
        <v>0</v>
      </c>
    </row>
    <row r="1177" spans="1:17">
      <c r="A1177" t="s">
        <v>2264</v>
      </c>
      <c r="B1177" t="s">
        <v>2265</v>
      </c>
      <c r="C1177" t="s">
        <v>11377</v>
      </c>
      <c r="D1177" t="s">
        <v>11378</v>
      </c>
      <c r="I1177">
        <f t="shared" si="55"/>
        <v>1176</v>
      </c>
      <c r="J1177">
        <f t="shared" si="56"/>
        <v>1176</v>
      </c>
      <c r="K1177">
        <f t="shared" si="54"/>
        <v>1</v>
      </c>
      <c r="L1177" t="b">
        <f>COUNTIF($N$2:N1177, N1177)=1</f>
        <v>1</v>
      </c>
      <c r="M1177" s="37">
        <f>IF( $Q1177, MAX($M$1:M1176)+1, 0)</f>
        <v>0</v>
      </c>
      <c r="N1177" t="str" cm="1">
        <f t="array" ref="N1177">INDEX($A$9:$F$1048576, $J1177, $K1177 )</f>
        <v>62535</v>
      </c>
      <c r="O1177" t="str" cm="1">
        <f t="array" ref="O1177">INDEX($B$9:$F$1048576, $J1177, $K1177 )</f>
        <v>오토피아제70차(유)1-26</v>
      </c>
      <c r="P1177" t="str" cm="1">
        <f t="array" ref="P1177">IF( $L1177, TRIM(_xll.IMDP("IR", $G$5&amp;$N1177, $G$6)), "" )</f>
        <v/>
      </c>
      <c r="Q1177" t="b" cm="1">
        <f t="array" ref="Q1177">IF(
    $U$1=1, AND($P1177&lt;&gt;"", $P1177&lt;&gt;"...", $P1177&lt;&gt;"입력오류"),
    IF(
        $U$18=1, AND($P1177&lt;&gt;"", $P1177&lt;&gt;"...", $P1177&lt;&gt;"입력오류", ISNUMBER(FIND(INDEX($T$2:$T$7,$U$1),$P1177))),
        IF(
            $U$17="기타", AND($P1177&lt;&gt;"", $P1177&lt;&gt;"...", $P1177&lt;&gt;"입력오류", NOT(ISNUMBER(FIND($T$21:$T$34,$P1177)))),
            AND($P1177&lt;&gt;"", $P1177&lt;&gt;"...", $P1177&lt;&gt;"입력오류", $T$19=$P1177)
        )
    )
)</f>
        <v>0</v>
      </c>
    </row>
    <row r="1178" spans="1:17">
      <c r="A1178" t="s">
        <v>2266</v>
      </c>
      <c r="B1178" t="s">
        <v>2267</v>
      </c>
      <c r="C1178" t="s">
        <v>11379</v>
      </c>
      <c r="D1178" t="s">
        <v>11380</v>
      </c>
      <c r="I1178">
        <f t="shared" si="55"/>
        <v>1177</v>
      </c>
      <c r="J1178">
        <f t="shared" si="56"/>
        <v>1177</v>
      </c>
      <c r="K1178">
        <f t="shared" si="54"/>
        <v>1</v>
      </c>
      <c r="L1178" t="b">
        <f>COUNTIF($N$2:N1178, N1178)=1</f>
        <v>1</v>
      </c>
      <c r="M1178" s="37">
        <f>IF( $Q1178, MAX($M$1:M1177)+1, 0)</f>
        <v>0</v>
      </c>
      <c r="N1178" t="str" cm="1">
        <f t="array" ref="N1178">INDEX($A$9:$F$1048576, $J1178, $K1178 )</f>
        <v>62536</v>
      </c>
      <c r="O1178" t="str" cm="1">
        <f t="array" ref="O1178">INDEX($B$9:$F$1048576, $J1178, $K1178 )</f>
        <v>오토피아제70차(유)1-27</v>
      </c>
      <c r="P1178" t="str" cm="1">
        <f t="array" ref="P1178">IF( $L1178, TRIM(_xll.IMDP("IR", $G$5&amp;$N1178, $G$6)), "" )</f>
        <v/>
      </c>
      <c r="Q1178" t="b" cm="1">
        <f t="array" ref="Q1178">IF(
    $U$1=1, AND($P1178&lt;&gt;"", $P1178&lt;&gt;"...", $P1178&lt;&gt;"입력오류"),
    IF(
        $U$18=1, AND($P1178&lt;&gt;"", $P1178&lt;&gt;"...", $P1178&lt;&gt;"입력오류", ISNUMBER(FIND(INDEX($T$2:$T$7,$U$1),$P1178))),
        IF(
            $U$17="기타", AND($P1178&lt;&gt;"", $P1178&lt;&gt;"...", $P1178&lt;&gt;"입력오류", NOT(ISNUMBER(FIND($T$21:$T$34,$P1178)))),
            AND($P1178&lt;&gt;"", $P1178&lt;&gt;"...", $P1178&lt;&gt;"입력오류", $T$19=$P1178)
        )
    )
)</f>
        <v>0</v>
      </c>
    </row>
    <row r="1179" spans="1:17">
      <c r="A1179" t="s">
        <v>2268</v>
      </c>
      <c r="B1179" t="s">
        <v>2269</v>
      </c>
      <c r="C1179" t="s">
        <v>11381</v>
      </c>
      <c r="D1179" t="s">
        <v>11382</v>
      </c>
      <c r="I1179">
        <f t="shared" si="55"/>
        <v>1178</v>
      </c>
      <c r="J1179">
        <f t="shared" si="56"/>
        <v>1178</v>
      </c>
      <c r="K1179">
        <f t="shared" si="54"/>
        <v>1</v>
      </c>
      <c r="L1179" t="b">
        <f>COUNTIF($N$2:N1179, N1179)=1</f>
        <v>1</v>
      </c>
      <c r="M1179" s="37">
        <f>IF( $Q1179, MAX($M$1:M1178)+1, 0)</f>
        <v>0</v>
      </c>
      <c r="N1179" t="str" cm="1">
        <f t="array" ref="N1179">INDEX($A$9:$F$1048576, $J1179, $K1179 )</f>
        <v>62537</v>
      </c>
      <c r="O1179" t="str" cm="1">
        <f t="array" ref="O1179">INDEX($B$9:$F$1048576, $J1179, $K1179 )</f>
        <v>오토피아제70차(유)1-28</v>
      </c>
      <c r="P1179" t="str" cm="1">
        <f t="array" ref="P1179">IF( $L1179, TRIM(_xll.IMDP("IR", $G$5&amp;$N1179, $G$6)), "" )</f>
        <v/>
      </c>
      <c r="Q1179" t="b" cm="1">
        <f t="array" ref="Q1179">IF(
    $U$1=1, AND($P1179&lt;&gt;"", $P1179&lt;&gt;"...", $P1179&lt;&gt;"입력오류"),
    IF(
        $U$18=1, AND($P1179&lt;&gt;"", $P1179&lt;&gt;"...", $P1179&lt;&gt;"입력오류", ISNUMBER(FIND(INDEX($T$2:$T$7,$U$1),$P1179))),
        IF(
            $U$17="기타", AND($P1179&lt;&gt;"", $P1179&lt;&gt;"...", $P1179&lt;&gt;"입력오류", NOT(ISNUMBER(FIND($T$21:$T$34,$P1179)))),
            AND($P1179&lt;&gt;"", $P1179&lt;&gt;"...", $P1179&lt;&gt;"입력오류", $T$19=$P1179)
        )
    )
)</f>
        <v>0</v>
      </c>
    </row>
    <row r="1180" spans="1:17">
      <c r="A1180" t="s">
        <v>2270</v>
      </c>
      <c r="B1180" t="s">
        <v>2271</v>
      </c>
      <c r="C1180" t="s">
        <v>11383</v>
      </c>
      <c r="D1180" t="s">
        <v>11384</v>
      </c>
      <c r="I1180">
        <f t="shared" si="55"/>
        <v>1179</v>
      </c>
      <c r="J1180">
        <f t="shared" si="56"/>
        <v>1179</v>
      </c>
      <c r="K1180">
        <f t="shared" si="54"/>
        <v>1</v>
      </c>
      <c r="L1180" t="b">
        <f>COUNTIF($N$2:N1180, N1180)=1</f>
        <v>1</v>
      </c>
      <c r="M1180" s="37">
        <f>IF( $Q1180, MAX($M$1:M1179)+1, 0)</f>
        <v>0</v>
      </c>
      <c r="N1180" t="str" cm="1">
        <f t="array" ref="N1180">INDEX($A$9:$F$1048576, $J1180, $K1180 )</f>
        <v>62538</v>
      </c>
      <c r="O1180" t="str" cm="1">
        <f t="array" ref="O1180">INDEX($B$9:$F$1048576, $J1180, $K1180 )</f>
        <v>오토피아제70차(유)1-29</v>
      </c>
      <c r="P1180" t="str" cm="1">
        <f t="array" ref="P1180">IF( $L1180, TRIM(_xll.IMDP("IR", $G$5&amp;$N1180, $G$6)), "" )</f>
        <v/>
      </c>
      <c r="Q1180" t="b" cm="1">
        <f t="array" ref="Q1180">IF(
    $U$1=1, AND($P1180&lt;&gt;"", $P1180&lt;&gt;"...", $P1180&lt;&gt;"입력오류"),
    IF(
        $U$18=1, AND($P1180&lt;&gt;"", $P1180&lt;&gt;"...", $P1180&lt;&gt;"입력오류", ISNUMBER(FIND(INDEX($T$2:$T$7,$U$1),$P1180))),
        IF(
            $U$17="기타", AND($P1180&lt;&gt;"", $P1180&lt;&gt;"...", $P1180&lt;&gt;"입력오류", NOT(ISNUMBER(FIND($T$21:$T$34,$P1180)))),
            AND($P1180&lt;&gt;"", $P1180&lt;&gt;"...", $P1180&lt;&gt;"입력오류", $T$19=$P1180)
        )
    )
)</f>
        <v>0</v>
      </c>
    </row>
    <row r="1181" spans="1:17">
      <c r="A1181" t="s">
        <v>2272</v>
      </c>
      <c r="B1181" t="s">
        <v>2273</v>
      </c>
      <c r="C1181" t="s">
        <v>11385</v>
      </c>
      <c r="D1181" t="s">
        <v>11386</v>
      </c>
      <c r="I1181">
        <f t="shared" si="55"/>
        <v>1180</v>
      </c>
      <c r="J1181">
        <f t="shared" si="56"/>
        <v>1180</v>
      </c>
      <c r="K1181">
        <f t="shared" si="54"/>
        <v>1</v>
      </c>
      <c r="L1181" t="b">
        <f>COUNTIF($N$2:N1181, N1181)=1</f>
        <v>1</v>
      </c>
      <c r="M1181" s="37">
        <f>IF( $Q1181, MAX($M$1:M1180)+1, 0)</f>
        <v>0</v>
      </c>
      <c r="N1181" t="str" cm="1">
        <f t="array" ref="N1181">INDEX($A$9:$F$1048576, $J1181, $K1181 )</f>
        <v>62539</v>
      </c>
      <c r="O1181" t="str" cm="1">
        <f t="array" ref="O1181">INDEX($B$9:$F$1048576, $J1181, $K1181 )</f>
        <v>오토피아제70차(유)1-30</v>
      </c>
      <c r="P1181" t="str" cm="1">
        <f t="array" ref="P1181">IF( $L1181, TRIM(_xll.IMDP("IR", $G$5&amp;$N1181, $G$6)), "" )</f>
        <v/>
      </c>
      <c r="Q1181" t="b" cm="1">
        <f t="array" ref="Q1181">IF(
    $U$1=1, AND($P1181&lt;&gt;"", $P1181&lt;&gt;"...", $P1181&lt;&gt;"입력오류"),
    IF(
        $U$18=1, AND($P1181&lt;&gt;"", $P1181&lt;&gt;"...", $P1181&lt;&gt;"입력오류", ISNUMBER(FIND(INDEX($T$2:$T$7,$U$1),$P1181))),
        IF(
            $U$17="기타", AND($P1181&lt;&gt;"", $P1181&lt;&gt;"...", $P1181&lt;&gt;"입력오류", NOT(ISNUMBER(FIND($T$21:$T$34,$P1181)))),
            AND($P1181&lt;&gt;"", $P1181&lt;&gt;"...", $P1181&lt;&gt;"입력오류", $T$19=$P1181)
        )
    )
)</f>
        <v>0</v>
      </c>
    </row>
    <row r="1182" spans="1:17">
      <c r="A1182" t="s">
        <v>2274</v>
      </c>
      <c r="B1182" t="s">
        <v>2275</v>
      </c>
      <c r="C1182" t="s">
        <v>11387</v>
      </c>
      <c r="D1182" t="s">
        <v>11388</v>
      </c>
      <c r="I1182">
        <f t="shared" si="55"/>
        <v>1181</v>
      </c>
      <c r="J1182">
        <f t="shared" si="56"/>
        <v>1181</v>
      </c>
      <c r="K1182">
        <f t="shared" si="54"/>
        <v>1</v>
      </c>
      <c r="L1182" t="b">
        <f>COUNTIF($N$2:N1182, N1182)=1</f>
        <v>1</v>
      </c>
      <c r="M1182" s="37">
        <f>IF( $Q1182, MAX($M$1:M1181)+1, 0)</f>
        <v>0</v>
      </c>
      <c r="N1182" t="str" cm="1">
        <f t="array" ref="N1182">INDEX($A$9:$F$1048576, $J1182, $K1182 )</f>
        <v>62569</v>
      </c>
      <c r="O1182" t="str" cm="1">
        <f t="array" ref="O1182">INDEX($B$9:$F$1048576, $J1182, $K1182 )</f>
        <v>부산신항제이배후도로(유)1</v>
      </c>
      <c r="P1182" t="str" cm="1">
        <f t="array" ref="P1182">IF( $L1182, TRIM(_xll.IMDP("IR", $G$5&amp;$N1182, $G$6)), "" )</f>
        <v/>
      </c>
      <c r="Q1182" t="b" cm="1">
        <f t="array" ref="Q1182">IF(
    $U$1=1, AND($P1182&lt;&gt;"", $P1182&lt;&gt;"...", $P1182&lt;&gt;"입력오류"),
    IF(
        $U$18=1, AND($P1182&lt;&gt;"", $P1182&lt;&gt;"...", $P1182&lt;&gt;"입력오류", ISNUMBER(FIND(INDEX($T$2:$T$7,$U$1),$P1182))),
        IF(
            $U$17="기타", AND($P1182&lt;&gt;"", $P1182&lt;&gt;"...", $P1182&lt;&gt;"입력오류", NOT(ISNUMBER(FIND($T$21:$T$34,$P1182)))),
            AND($P1182&lt;&gt;"", $P1182&lt;&gt;"...", $P1182&lt;&gt;"입력오류", $T$19=$P1182)
        )
    )
)</f>
        <v>0</v>
      </c>
    </row>
    <row r="1183" spans="1:17">
      <c r="A1183" t="s">
        <v>2276</v>
      </c>
      <c r="B1183" t="s">
        <v>2277</v>
      </c>
      <c r="C1183" t="s">
        <v>11389</v>
      </c>
      <c r="D1183" t="s">
        <v>11390</v>
      </c>
      <c r="I1183">
        <f t="shared" si="55"/>
        <v>1182</v>
      </c>
      <c r="J1183">
        <f t="shared" si="56"/>
        <v>1182</v>
      </c>
      <c r="K1183">
        <f t="shared" si="54"/>
        <v>1</v>
      </c>
      <c r="L1183" t="b">
        <f>COUNTIF($N$2:N1183, N1183)=1</f>
        <v>1</v>
      </c>
      <c r="M1183" s="37">
        <f>IF( $Q1183, MAX($M$1:M1182)+1, 0)</f>
        <v>0</v>
      </c>
      <c r="N1183" t="str" cm="1">
        <f t="array" ref="N1183">INDEX($A$9:$F$1048576, $J1183, $K1183 )</f>
        <v>62599</v>
      </c>
      <c r="O1183" t="str" cm="1">
        <f t="array" ref="O1183">INDEX($B$9:$F$1048576, $J1183, $K1183 )</f>
        <v>티월드제57차(유)1-27</v>
      </c>
      <c r="P1183" t="str" cm="1">
        <f t="array" ref="P1183">IF( $L1183, TRIM(_xll.IMDP("IR", $G$5&amp;$N1183, $G$6)), "" )</f>
        <v/>
      </c>
      <c r="Q1183" t="b" cm="1">
        <f t="array" ref="Q1183">IF(
    $U$1=1, AND($P1183&lt;&gt;"", $P1183&lt;&gt;"...", $P1183&lt;&gt;"입력오류"),
    IF(
        $U$18=1, AND($P1183&lt;&gt;"", $P1183&lt;&gt;"...", $P1183&lt;&gt;"입력오류", ISNUMBER(FIND(INDEX($T$2:$T$7,$U$1),$P1183))),
        IF(
            $U$17="기타", AND($P1183&lt;&gt;"", $P1183&lt;&gt;"...", $P1183&lt;&gt;"입력오류", NOT(ISNUMBER(FIND($T$21:$T$34,$P1183)))),
            AND($P1183&lt;&gt;"", $P1183&lt;&gt;"...", $P1183&lt;&gt;"입력오류", $T$19=$P1183)
        )
    )
)</f>
        <v>0</v>
      </c>
    </row>
    <row r="1184" spans="1:17">
      <c r="A1184" t="s">
        <v>2278</v>
      </c>
      <c r="B1184" t="s">
        <v>2279</v>
      </c>
      <c r="C1184" t="s">
        <v>11391</v>
      </c>
      <c r="D1184" t="s">
        <v>11392</v>
      </c>
      <c r="I1184">
        <f t="shared" si="55"/>
        <v>1183</v>
      </c>
      <c r="J1184">
        <f t="shared" si="56"/>
        <v>1183</v>
      </c>
      <c r="K1184">
        <f t="shared" si="54"/>
        <v>1</v>
      </c>
      <c r="L1184" t="b">
        <f>COUNTIF($N$2:N1184, N1184)=1</f>
        <v>1</v>
      </c>
      <c r="M1184" s="37">
        <f>IF( $Q1184, MAX($M$1:M1183)+1, 0)</f>
        <v>0</v>
      </c>
      <c r="N1184" t="str" cm="1">
        <f t="array" ref="N1184">INDEX($A$9:$F$1048576, $J1184, $K1184 )</f>
        <v>62600</v>
      </c>
      <c r="O1184" t="str" cm="1">
        <f t="array" ref="O1184">INDEX($B$9:$F$1048576, $J1184, $K1184 )</f>
        <v>신보2020제17차(유)1-1</v>
      </c>
      <c r="P1184" t="str" cm="1">
        <f t="array" ref="P1184">IF( $L1184, TRIM(_xll.IMDP("IR", $G$5&amp;$N1184, $G$6)), "" )</f>
        <v/>
      </c>
      <c r="Q1184" t="b" cm="1">
        <f t="array" ref="Q1184">IF(
    $U$1=1, AND($P1184&lt;&gt;"", $P1184&lt;&gt;"...", $P1184&lt;&gt;"입력오류"),
    IF(
        $U$18=1, AND($P1184&lt;&gt;"", $P1184&lt;&gt;"...", $P1184&lt;&gt;"입력오류", ISNUMBER(FIND(INDEX($T$2:$T$7,$U$1),$P1184))),
        IF(
            $U$17="기타", AND($P1184&lt;&gt;"", $P1184&lt;&gt;"...", $P1184&lt;&gt;"입력오류", NOT(ISNUMBER(FIND($T$21:$T$34,$P1184)))),
            AND($P1184&lt;&gt;"", $P1184&lt;&gt;"...", $P1184&lt;&gt;"입력오류", $T$19=$P1184)
        )
    )
)</f>
        <v>0</v>
      </c>
    </row>
    <row r="1185" spans="1:17">
      <c r="A1185" t="s">
        <v>2280</v>
      </c>
      <c r="B1185" t="s">
        <v>2281</v>
      </c>
      <c r="C1185" t="s">
        <v>11393</v>
      </c>
      <c r="D1185" t="s">
        <v>11394</v>
      </c>
      <c r="I1185">
        <f t="shared" si="55"/>
        <v>1184</v>
      </c>
      <c r="J1185">
        <f t="shared" si="56"/>
        <v>1184</v>
      </c>
      <c r="K1185">
        <f t="shared" si="54"/>
        <v>1</v>
      </c>
      <c r="L1185" t="b">
        <f>COUNTIF($N$2:N1185, N1185)=1</f>
        <v>1</v>
      </c>
      <c r="M1185" s="37">
        <f>IF( $Q1185, MAX($M$1:M1184)+1, 0)</f>
        <v>0</v>
      </c>
      <c r="N1185" t="str" cm="1">
        <f t="array" ref="N1185">INDEX($A$9:$F$1048576, $J1185, $K1185 )</f>
        <v>62601</v>
      </c>
      <c r="O1185" t="str" cm="1">
        <f t="array" ref="O1185">INDEX($B$9:$F$1048576, $J1185, $K1185 )</f>
        <v>신보2020제17차(유)1-2</v>
      </c>
      <c r="P1185" t="str" cm="1">
        <f t="array" ref="P1185">IF( $L1185, TRIM(_xll.IMDP("IR", $G$5&amp;$N1185, $G$6)), "" )</f>
        <v/>
      </c>
      <c r="Q1185" t="b" cm="1">
        <f t="array" ref="Q1185">IF(
    $U$1=1, AND($P1185&lt;&gt;"", $P1185&lt;&gt;"...", $P1185&lt;&gt;"입력오류"),
    IF(
        $U$18=1, AND($P1185&lt;&gt;"", $P1185&lt;&gt;"...", $P1185&lt;&gt;"입력오류", ISNUMBER(FIND(INDEX($T$2:$T$7,$U$1),$P1185))),
        IF(
            $U$17="기타", AND($P1185&lt;&gt;"", $P1185&lt;&gt;"...", $P1185&lt;&gt;"입력오류", NOT(ISNUMBER(FIND($T$21:$T$34,$P1185)))),
            AND($P1185&lt;&gt;"", $P1185&lt;&gt;"...", $P1185&lt;&gt;"입력오류", $T$19=$P1185)
        )
    )
)</f>
        <v>0</v>
      </c>
    </row>
    <row r="1186" spans="1:17">
      <c r="A1186" t="s">
        <v>2282</v>
      </c>
      <c r="B1186" t="s">
        <v>2283</v>
      </c>
      <c r="C1186" t="s">
        <v>11395</v>
      </c>
      <c r="D1186" t="s">
        <v>11396</v>
      </c>
      <c r="I1186">
        <f t="shared" si="55"/>
        <v>1185</v>
      </c>
      <c r="J1186">
        <f t="shared" si="56"/>
        <v>1185</v>
      </c>
      <c r="K1186">
        <f t="shared" si="54"/>
        <v>1</v>
      </c>
      <c r="L1186" t="b">
        <f>COUNTIF($N$2:N1186, N1186)=1</f>
        <v>1</v>
      </c>
      <c r="M1186" s="37">
        <f>IF( $Q1186, MAX($M$1:M1185)+1, 0)</f>
        <v>0</v>
      </c>
      <c r="N1186" t="str" cm="1">
        <f t="array" ref="N1186">INDEX($A$9:$F$1048576, $J1186, $K1186 )</f>
        <v>62603</v>
      </c>
      <c r="O1186" t="str" cm="1">
        <f t="array" ref="O1186">INDEX($B$9:$F$1048576, $J1186, $K1186 )</f>
        <v>신보2020제18차(유)1-2</v>
      </c>
      <c r="P1186" t="str" cm="1">
        <f t="array" ref="P1186">IF( $L1186, TRIM(_xll.IMDP("IR", $G$5&amp;$N1186, $G$6)), "" )</f>
        <v/>
      </c>
      <c r="Q1186" t="b" cm="1">
        <f t="array" ref="Q1186">IF(
    $U$1=1, AND($P1186&lt;&gt;"", $P1186&lt;&gt;"...", $P1186&lt;&gt;"입력오류"),
    IF(
        $U$18=1, AND($P1186&lt;&gt;"", $P1186&lt;&gt;"...", $P1186&lt;&gt;"입력오류", ISNUMBER(FIND(INDEX($T$2:$T$7,$U$1),$P1186))),
        IF(
            $U$17="기타", AND($P1186&lt;&gt;"", $P1186&lt;&gt;"...", $P1186&lt;&gt;"입력오류", NOT(ISNUMBER(FIND($T$21:$T$34,$P1186)))),
            AND($P1186&lt;&gt;"", $P1186&lt;&gt;"...", $P1186&lt;&gt;"입력오류", $T$19=$P1186)
        )
    )
)</f>
        <v>0</v>
      </c>
    </row>
    <row r="1187" spans="1:17">
      <c r="A1187" t="s">
        <v>2284</v>
      </c>
      <c r="B1187" t="s">
        <v>2285</v>
      </c>
      <c r="C1187" t="s">
        <v>11397</v>
      </c>
      <c r="D1187" t="s">
        <v>11398</v>
      </c>
      <c r="I1187">
        <f t="shared" si="55"/>
        <v>1186</v>
      </c>
      <c r="J1187">
        <f t="shared" si="56"/>
        <v>1186</v>
      </c>
      <c r="K1187">
        <f t="shared" si="54"/>
        <v>1</v>
      </c>
      <c r="L1187" t="b">
        <f>COUNTIF($N$2:N1187, N1187)=1</f>
        <v>1</v>
      </c>
      <c r="M1187" s="37">
        <f>IF( $Q1187, MAX($M$1:M1186)+1, 0)</f>
        <v>0</v>
      </c>
      <c r="N1187" t="str" cm="1">
        <f t="array" ref="N1187">INDEX($A$9:$F$1048576, $J1187, $K1187 )</f>
        <v>62604</v>
      </c>
      <c r="O1187" t="str" cm="1">
        <f t="array" ref="O1187">INDEX($B$9:$F$1048576, $J1187, $K1187 )</f>
        <v>신보2020제18차(유)1-3</v>
      </c>
      <c r="P1187" t="str" cm="1">
        <f t="array" ref="P1187">IF( $L1187, TRIM(_xll.IMDP("IR", $G$5&amp;$N1187, $G$6)), "" )</f>
        <v/>
      </c>
      <c r="Q1187" t="b" cm="1">
        <f t="array" ref="Q1187">IF(
    $U$1=1, AND($P1187&lt;&gt;"", $P1187&lt;&gt;"...", $P1187&lt;&gt;"입력오류"),
    IF(
        $U$18=1, AND($P1187&lt;&gt;"", $P1187&lt;&gt;"...", $P1187&lt;&gt;"입력오류", ISNUMBER(FIND(INDEX($T$2:$T$7,$U$1),$P1187))),
        IF(
            $U$17="기타", AND($P1187&lt;&gt;"", $P1187&lt;&gt;"...", $P1187&lt;&gt;"입력오류", NOT(ISNUMBER(FIND($T$21:$T$34,$P1187)))),
            AND($P1187&lt;&gt;"", $P1187&lt;&gt;"...", $P1187&lt;&gt;"입력오류", $T$19=$P1187)
        )
    )
)</f>
        <v>0</v>
      </c>
    </row>
    <row r="1188" spans="1:17">
      <c r="A1188" t="s">
        <v>2286</v>
      </c>
      <c r="B1188" t="s">
        <v>2287</v>
      </c>
      <c r="C1188" t="s">
        <v>11399</v>
      </c>
      <c r="D1188" t="s">
        <v>11400</v>
      </c>
      <c r="I1188">
        <f t="shared" si="55"/>
        <v>1187</v>
      </c>
      <c r="J1188">
        <f t="shared" si="56"/>
        <v>1187</v>
      </c>
      <c r="K1188">
        <f t="shared" si="54"/>
        <v>1</v>
      </c>
      <c r="L1188" t="b">
        <f>COUNTIF($N$2:N1188, N1188)=1</f>
        <v>1</v>
      </c>
      <c r="M1188" s="37">
        <f>IF( $Q1188, MAX($M$1:M1187)+1, 0)</f>
        <v>0</v>
      </c>
      <c r="N1188" t="str" cm="1">
        <f t="array" ref="N1188">INDEX($A$9:$F$1048576, $J1188, $K1188 )</f>
        <v>62605</v>
      </c>
      <c r="O1188" t="str" cm="1">
        <f t="array" ref="O1188">INDEX($B$9:$F$1048576, $J1188, $K1188 )</f>
        <v>신보2020제18차(유)1-4</v>
      </c>
      <c r="P1188" t="str" cm="1">
        <f t="array" ref="P1188">IF( $L1188, TRIM(_xll.IMDP("IR", $G$5&amp;$N1188, $G$6)), "" )</f>
        <v/>
      </c>
      <c r="Q1188" t="b" cm="1">
        <f t="array" ref="Q1188">IF(
    $U$1=1, AND($P1188&lt;&gt;"", $P1188&lt;&gt;"...", $P1188&lt;&gt;"입력오류"),
    IF(
        $U$18=1, AND($P1188&lt;&gt;"", $P1188&lt;&gt;"...", $P1188&lt;&gt;"입력오류", ISNUMBER(FIND(INDEX($T$2:$T$7,$U$1),$P1188))),
        IF(
            $U$17="기타", AND($P1188&lt;&gt;"", $P1188&lt;&gt;"...", $P1188&lt;&gt;"입력오류", NOT(ISNUMBER(FIND($T$21:$T$34,$P1188)))),
            AND($P1188&lt;&gt;"", $P1188&lt;&gt;"...", $P1188&lt;&gt;"입력오류", $T$19=$P1188)
        )
    )
)</f>
        <v>0</v>
      </c>
    </row>
    <row r="1189" spans="1:17">
      <c r="A1189" t="s">
        <v>2288</v>
      </c>
      <c r="B1189" t="s">
        <v>2289</v>
      </c>
      <c r="C1189" t="s">
        <v>11401</v>
      </c>
      <c r="D1189" t="s">
        <v>11402</v>
      </c>
      <c r="I1189">
        <f t="shared" si="55"/>
        <v>1188</v>
      </c>
      <c r="J1189">
        <f t="shared" si="56"/>
        <v>1188</v>
      </c>
      <c r="K1189">
        <f t="shared" si="54"/>
        <v>1</v>
      </c>
      <c r="L1189" t="b">
        <f>COUNTIF($N$2:N1189, N1189)=1</f>
        <v>1</v>
      </c>
      <c r="M1189" s="37">
        <f>IF( $Q1189, MAX($M$1:M1188)+1, 0)</f>
        <v>0</v>
      </c>
      <c r="N1189" t="str" cm="1">
        <f t="array" ref="N1189">INDEX($A$9:$F$1048576, $J1189, $K1189 )</f>
        <v>62609</v>
      </c>
      <c r="O1189" t="str" cm="1">
        <f t="array" ref="O1189">INDEX($B$9:$F$1048576, $J1189, $K1189 )</f>
        <v>부산김해경전철(유)1-2</v>
      </c>
      <c r="P1189" t="str" cm="1">
        <f t="array" ref="P1189">IF( $L1189, TRIM(_xll.IMDP("IR", $G$5&amp;$N1189, $G$6)), "" )</f>
        <v/>
      </c>
      <c r="Q1189" t="b" cm="1">
        <f t="array" ref="Q1189">IF(
    $U$1=1, AND($P1189&lt;&gt;"", $P1189&lt;&gt;"...", $P1189&lt;&gt;"입력오류"),
    IF(
        $U$18=1, AND($P1189&lt;&gt;"", $P1189&lt;&gt;"...", $P1189&lt;&gt;"입력오류", ISNUMBER(FIND(INDEX($T$2:$T$7,$U$1),$P1189))),
        IF(
            $U$17="기타", AND($P1189&lt;&gt;"", $P1189&lt;&gt;"...", $P1189&lt;&gt;"입력오류", NOT(ISNUMBER(FIND($T$21:$T$34,$P1189)))),
            AND($P1189&lt;&gt;"", $P1189&lt;&gt;"...", $P1189&lt;&gt;"입력오류", $T$19=$P1189)
        )
    )
)</f>
        <v>0</v>
      </c>
    </row>
    <row r="1190" spans="1:17">
      <c r="A1190" t="s">
        <v>2290</v>
      </c>
      <c r="B1190" t="s">
        <v>2291</v>
      </c>
      <c r="C1190" t="s">
        <v>11403</v>
      </c>
      <c r="D1190" t="s">
        <v>11404</v>
      </c>
      <c r="I1190">
        <f t="shared" si="55"/>
        <v>1189</v>
      </c>
      <c r="J1190">
        <f t="shared" si="56"/>
        <v>1189</v>
      </c>
      <c r="K1190">
        <f t="shared" si="54"/>
        <v>1</v>
      </c>
      <c r="L1190" t="b">
        <f>COUNTIF($N$2:N1190, N1190)=1</f>
        <v>1</v>
      </c>
      <c r="M1190" s="37">
        <f>IF( $Q1190, MAX($M$1:M1189)+1, 0)</f>
        <v>0</v>
      </c>
      <c r="N1190" t="str" cm="1">
        <f t="array" ref="N1190">INDEX($A$9:$F$1048576, $J1190, $K1190 )</f>
        <v>62610</v>
      </c>
      <c r="O1190" t="str" cm="1">
        <f t="array" ref="O1190">INDEX($B$9:$F$1048576, $J1190, $K1190 )</f>
        <v>부산김해경전철(유)1-3</v>
      </c>
      <c r="P1190" t="str" cm="1">
        <f t="array" ref="P1190">IF( $L1190, TRIM(_xll.IMDP("IR", $G$5&amp;$N1190, $G$6)), "" )</f>
        <v/>
      </c>
      <c r="Q1190" t="b" cm="1">
        <f t="array" ref="Q1190">IF(
    $U$1=1, AND($P1190&lt;&gt;"", $P1190&lt;&gt;"...", $P1190&lt;&gt;"입력오류"),
    IF(
        $U$18=1, AND($P1190&lt;&gt;"", $P1190&lt;&gt;"...", $P1190&lt;&gt;"입력오류", ISNUMBER(FIND(INDEX($T$2:$T$7,$U$1),$P1190))),
        IF(
            $U$17="기타", AND($P1190&lt;&gt;"", $P1190&lt;&gt;"...", $P1190&lt;&gt;"입력오류", NOT(ISNUMBER(FIND($T$21:$T$34,$P1190)))),
            AND($P1190&lt;&gt;"", $P1190&lt;&gt;"...", $P1190&lt;&gt;"입력오류", $T$19=$P1190)
        )
    )
)</f>
        <v>0</v>
      </c>
    </row>
    <row r="1191" spans="1:17">
      <c r="A1191" t="s">
        <v>2292</v>
      </c>
      <c r="B1191" t="s">
        <v>2293</v>
      </c>
      <c r="C1191" t="s">
        <v>11405</v>
      </c>
      <c r="D1191" t="s">
        <v>4787</v>
      </c>
      <c r="I1191">
        <f t="shared" si="55"/>
        <v>1190</v>
      </c>
      <c r="J1191">
        <f t="shared" si="56"/>
        <v>1190</v>
      </c>
      <c r="K1191">
        <f t="shared" si="54"/>
        <v>1</v>
      </c>
      <c r="L1191" t="b">
        <f>COUNTIF($N$2:N1191, N1191)=1</f>
        <v>1</v>
      </c>
      <c r="M1191" s="37">
        <f>IF( $Q1191, MAX($M$1:M1190)+1, 0)</f>
        <v>0</v>
      </c>
      <c r="N1191" t="str" cm="1">
        <f t="array" ref="N1191">INDEX($A$9:$F$1048576, $J1191, $K1191 )</f>
        <v>62611</v>
      </c>
      <c r="O1191" t="str" cm="1">
        <f t="array" ref="O1191">INDEX($B$9:$F$1048576, $J1191, $K1191 )</f>
        <v>부산김해경전철(유)1-4</v>
      </c>
      <c r="P1191" t="str" cm="1">
        <f t="array" ref="P1191">IF( $L1191, TRIM(_xll.IMDP("IR", $G$5&amp;$N1191, $G$6)), "" )</f>
        <v/>
      </c>
      <c r="Q1191" t="b" cm="1">
        <f t="array" ref="Q1191">IF(
    $U$1=1, AND($P1191&lt;&gt;"", $P1191&lt;&gt;"...", $P1191&lt;&gt;"입력오류"),
    IF(
        $U$18=1, AND($P1191&lt;&gt;"", $P1191&lt;&gt;"...", $P1191&lt;&gt;"입력오류", ISNUMBER(FIND(INDEX($T$2:$T$7,$U$1),$P1191))),
        IF(
            $U$17="기타", AND($P1191&lt;&gt;"", $P1191&lt;&gt;"...", $P1191&lt;&gt;"입력오류", NOT(ISNUMBER(FIND($T$21:$T$34,$P1191)))),
            AND($P1191&lt;&gt;"", $P1191&lt;&gt;"...", $P1191&lt;&gt;"입력오류", $T$19=$P1191)
        )
    )
)</f>
        <v>0</v>
      </c>
    </row>
    <row r="1192" spans="1:17">
      <c r="A1192" t="s">
        <v>2294</v>
      </c>
      <c r="B1192" t="s">
        <v>2295</v>
      </c>
      <c r="C1192" t="s">
        <v>11406</v>
      </c>
      <c r="D1192" t="s">
        <v>11407</v>
      </c>
      <c r="I1192">
        <f t="shared" si="55"/>
        <v>1191</v>
      </c>
      <c r="J1192">
        <f t="shared" si="56"/>
        <v>1191</v>
      </c>
      <c r="K1192">
        <f t="shared" si="54"/>
        <v>1</v>
      </c>
      <c r="L1192" t="b">
        <f>COUNTIF($N$2:N1192, N1192)=1</f>
        <v>1</v>
      </c>
      <c r="M1192" s="37">
        <f>IF( $Q1192, MAX($M$1:M1191)+1, 0)</f>
        <v>0</v>
      </c>
      <c r="N1192" t="str" cm="1">
        <f t="array" ref="N1192">INDEX($A$9:$F$1048576, $J1192, $K1192 )</f>
        <v>62612</v>
      </c>
      <c r="O1192" t="str" cm="1">
        <f t="array" ref="O1192">INDEX($B$9:$F$1048576, $J1192, $K1192 )</f>
        <v>부산김해경전철(유)1-5</v>
      </c>
      <c r="P1192" t="str" cm="1">
        <f t="array" ref="P1192">IF( $L1192, TRIM(_xll.IMDP("IR", $G$5&amp;$N1192, $G$6)), "" )</f>
        <v/>
      </c>
      <c r="Q1192" t="b" cm="1">
        <f t="array" ref="Q1192">IF(
    $U$1=1, AND($P1192&lt;&gt;"", $P1192&lt;&gt;"...", $P1192&lt;&gt;"입력오류"),
    IF(
        $U$18=1, AND($P1192&lt;&gt;"", $P1192&lt;&gt;"...", $P1192&lt;&gt;"입력오류", ISNUMBER(FIND(INDEX($T$2:$T$7,$U$1),$P1192))),
        IF(
            $U$17="기타", AND($P1192&lt;&gt;"", $P1192&lt;&gt;"...", $P1192&lt;&gt;"입력오류", NOT(ISNUMBER(FIND($T$21:$T$34,$P1192)))),
            AND($P1192&lt;&gt;"", $P1192&lt;&gt;"...", $P1192&lt;&gt;"입력오류", $T$19=$P1192)
        )
    )
)</f>
        <v>0</v>
      </c>
    </row>
    <row r="1193" spans="1:17">
      <c r="A1193" t="s">
        <v>2296</v>
      </c>
      <c r="B1193" t="s">
        <v>2297</v>
      </c>
      <c r="C1193" t="s">
        <v>11408</v>
      </c>
      <c r="D1193" t="s">
        <v>11409</v>
      </c>
      <c r="I1193">
        <f t="shared" si="55"/>
        <v>1192</v>
      </c>
      <c r="J1193">
        <f t="shared" si="56"/>
        <v>1192</v>
      </c>
      <c r="K1193">
        <f t="shared" si="54"/>
        <v>1</v>
      </c>
      <c r="L1193" t="b">
        <f>COUNTIF($N$2:N1193, N1193)=1</f>
        <v>1</v>
      </c>
      <c r="M1193" s="37">
        <f>IF( $Q1193, MAX($M$1:M1192)+1, 0)</f>
        <v>0</v>
      </c>
      <c r="N1193" t="str" cm="1">
        <f t="array" ref="N1193">INDEX($A$9:$F$1048576, $J1193, $K1193 )</f>
        <v>62613</v>
      </c>
      <c r="O1193" t="str" cm="1">
        <f t="array" ref="O1193">INDEX($B$9:$F$1048576, $J1193, $K1193 )</f>
        <v>부산김해경전철(유)1-6</v>
      </c>
      <c r="P1193" t="str" cm="1">
        <f t="array" ref="P1193">IF( $L1193, TRIM(_xll.IMDP("IR", $G$5&amp;$N1193, $G$6)), "" )</f>
        <v/>
      </c>
      <c r="Q1193" t="b" cm="1">
        <f t="array" ref="Q1193">IF(
    $U$1=1, AND($P1193&lt;&gt;"", $P1193&lt;&gt;"...", $P1193&lt;&gt;"입력오류"),
    IF(
        $U$18=1, AND($P1193&lt;&gt;"", $P1193&lt;&gt;"...", $P1193&lt;&gt;"입력오류", ISNUMBER(FIND(INDEX($T$2:$T$7,$U$1),$P1193))),
        IF(
            $U$17="기타", AND($P1193&lt;&gt;"", $P1193&lt;&gt;"...", $P1193&lt;&gt;"입력오류", NOT(ISNUMBER(FIND($T$21:$T$34,$P1193)))),
            AND($P1193&lt;&gt;"", $P1193&lt;&gt;"...", $P1193&lt;&gt;"입력오류", $T$19=$P1193)
        )
    )
)</f>
        <v>0</v>
      </c>
    </row>
    <row r="1194" spans="1:17">
      <c r="A1194" t="s">
        <v>2298</v>
      </c>
      <c r="B1194" t="s">
        <v>2299</v>
      </c>
      <c r="C1194" t="s">
        <v>11410</v>
      </c>
      <c r="D1194" t="s">
        <v>11411</v>
      </c>
      <c r="I1194">
        <f t="shared" si="55"/>
        <v>1193</v>
      </c>
      <c r="J1194">
        <f t="shared" si="56"/>
        <v>1193</v>
      </c>
      <c r="K1194">
        <f t="shared" si="54"/>
        <v>1</v>
      </c>
      <c r="L1194" t="b">
        <f>COUNTIF($N$2:N1194, N1194)=1</f>
        <v>1</v>
      </c>
      <c r="M1194" s="37">
        <f>IF( $Q1194, MAX($M$1:M1193)+1, 0)</f>
        <v>0</v>
      </c>
      <c r="N1194" t="str" cm="1">
        <f t="array" ref="N1194">INDEX($A$9:$F$1048576, $J1194, $K1194 )</f>
        <v>62614</v>
      </c>
      <c r="O1194" t="str" cm="1">
        <f t="array" ref="O1194">INDEX($B$9:$F$1048576, $J1194, $K1194 )</f>
        <v>부산김해경전철(유)1-7</v>
      </c>
      <c r="P1194" t="str" cm="1">
        <f t="array" ref="P1194">IF( $L1194, TRIM(_xll.IMDP("IR", $G$5&amp;$N1194, $G$6)), "" )</f>
        <v/>
      </c>
      <c r="Q1194" t="b" cm="1">
        <f t="array" ref="Q1194">IF(
    $U$1=1, AND($P1194&lt;&gt;"", $P1194&lt;&gt;"...", $P1194&lt;&gt;"입력오류"),
    IF(
        $U$18=1, AND($P1194&lt;&gt;"", $P1194&lt;&gt;"...", $P1194&lt;&gt;"입력오류", ISNUMBER(FIND(INDEX($T$2:$T$7,$U$1),$P1194))),
        IF(
            $U$17="기타", AND($P1194&lt;&gt;"", $P1194&lt;&gt;"...", $P1194&lt;&gt;"입력오류", NOT(ISNUMBER(FIND($T$21:$T$34,$P1194)))),
            AND($P1194&lt;&gt;"", $P1194&lt;&gt;"...", $P1194&lt;&gt;"입력오류", $T$19=$P1194)
        )
    )
)</f>
        <v>0</v>
      </c>
    </row>
    <row r="1195" spans="1:17">
      <c r="A1195" t="s">
        <v>2300</v>
      </c>
      <c r="B1195" t="s">
        <v>2301</v>
      </c>
      <c r="C1195" t="s">
        <v>11412</v>
      </c>
      <c r="D1195" t="s">
        <v>11413</v>
      </c>
      <c r="I1195">
        <f t="shared" si="55"/>
        <v>1194</v>
      </c>
      <c r="J1195">
        <f t="shared" si="56"/>
        <v>1194</v>
      </c>
      <c r="K1195">
        <f t="shared" si="54"/>
        <v>1</v>
      </c>
      <c r="L1195" t="b">
        <f>COUNTIF($N$2:N1195, N1195)=1</f>
        <v>1</v>
      </c>
      <c r="M1195" s="37">
        <f>IF( $Q1195, MAX($M$1:M1194)+1, 0)</f>
        <v>0</v>
      </c>
      <c r="N1195" t="str" cm="1">
        <f t="array" ref="N1195">INDEX($A$9:$F$1048576, $J1195, $K1195 )</f>
        <v>62615</v>
      </c>
      <c r="O1195" t="str" cm="1">
        <f t="array" ref="O1195">INDEX($B$9:$F$1048576, $J1195, $K1195 )</f>
        <v>부산김해경전철(유)1-8</v>
      </c>
      <c r="P1195" t="str" cm="1">
        <f t="array" ref="P1195">IF( $L1195, TRIM(_xll.IMDP("IR", $G$5&amp;$N1195, $G$6)), "" )</f>
        <v/>
      </c>
      <c r="Q1195" t="b" cm="1">
        <f t="array" ref="Q1195">IF(
    $U$1=1, AND($P1195&lt;&gt;"", $P1195&lt;&gt;"...", $P1195&lt;&gt;"입력오류"),
    IF(
        $U$18=1, AND($P1195&lt;&gt;"", $P1195&lt;&gt;"...", $P1195&lt;&gt;"입력오류", ISNUMBER(FIND(INDEX($T$2:$T$7,$U$1),$P1195))),
        IF(
            $U$17="기타", AND($P1195&lt;&gt;"", $P1195&lt;&gt;"...", $P1195&lt;&gt;"입력오류", NOT(ISNUMBER(FIND($T$21:$T$34,$P1195)))),
            AND($P1195&lt;&gt;"", $P1195&lt;&gt;"...", $P1195&lt;&gt;"입력오류", $T$19=$P1195)
        )
    )
)</f>
        <v>0</v>
      </c>
    </row>
    <row r="1196" spans="1:17">
      <c r="A1196" t="s">
        <v>2302</v>
      </c>
      <c r="B1196" t="s">
        <v>2303</v>
      </c>
      <c r="C1196" t="s">
        <v>11414</v>
      </c>
      <c r="D1196" t="s">
        <v>11415</v>
      </c>
      <c r="I1196">
        <f t="shared" si="55"/>
        <v>1195</v>
      </c>
      <c r="J1196">
        <f t="shared" si="56"/>
        <v>1195</v>
      </c>
      <c r="K1196">
        <f t="shared" si="54"/>
        <v>1</v>
      </c>
      <c r="L1196" t="b">
        <f>COUNTIF($N$2:N1196, N1196)=1</f>
        <v>1</v>
      </c>
      <c r="M1196" s="37">
        <f>IF( $Q1196, MAX($M$1:M1195)+1, 0)</f>
        <v>0</v>
      </c>
      <c r="N1196" t="str" cm="1">
        <f t="array" ref="N1196">INDEX($A$9:$F$1048576, $J1196, $K1196 )</f>
        <v>62616</v>
      </c>
      <c r="O1196" t="str" cm="1">
        <f t="array" ref="O1196">INDEX($B$9:$F$1048576, $J1196, $K1196 )</f>
        <v>부산김해경전철(유)1-9</v>
      </c>
      <c r="P1196" t="str" cm="1">
        <f t="array" ref="P1196">IF( $L1196, TRIM(_xll.IMDP("IR", $G$5&amp;$N1196, $G$6)), "" )</f>
        <v/>
      </c>
      <c r="Q1196" t="b" cm="1">
        <f t="array" ref="Q1196">IF(
    $U$1=1, AND($P1196&lt;&gt;"", $P1196&lt;&gt;"...", $P1196&lt;&gt;"입력오류"),
    IF(
        $U$18=1, AND($P1196&lt;&gt;"", $P1196&lt;&gt;"...", $P1196&lt;&gt;"입력오류", ISNUMBER(FIND(INDEX($T$2:$T$7,$U$1),$P1196))),
        IF(
            $U$17="기타", AND($P1196&lt;&gt;"", $P1196&lt;&gt;"...", $P1196&lt;&gt;"입력오류", NOT(ISNUMBER(FIND($T$21:$T$34,$P1196)))),
            AND($P1196&lt;&gt;"", $P1196&lt;&gt;"...", $P1196&lt;&gt;"입력오류", $T$19=$P1196)
        )
    )
)</f>
        <v>0</v>
      </c>
    </row>
    <row r="1197" spans="1:17">
      <c r="A1197" t="s">
        <v>2304</v>
      </c>
      <c r="B1197" t="s">
        <v>2305</v>
      </c>
      <c r="C1197" t="s">
        <v>11416</v>
      </c>
      <c r="D1197" t="s">
        <v>11417</v>
      </c>
      <c r="I1197">
        <f t="shared" si="55"/>
        <v>1196</v>
      </c>
      <c r="J1197">
        <f t="shared" si="56"/>
        <v>1196</v>
      </c>
      <c r="K1197">
        <f t="shared" si="54"/>
        <v>1</v>
      </c>
      <c r="L1197" t="b">
        <f>COUNTIF($N$2:N1197, N1197)=1</f>
        <v>1</v>
      </c>
      <c r="M1197" s="37">
        <f>IF( $Q1197, MAX($M$1:M1196)+1, 0)</f>
        <v>0</v>
      </c>
      <c r="N1197" t="str" cm="1">
        <f t="array" ref="N1197">INDEX($A$9:$F$1048576, $J1197, $K1197 )</f>
        <v>62617</v>
      </c>
      <c r="O1197" t="str" cm="1">
        <f t="array" ref="O1197">INDEX($B$9:$F$1048576, $J1197, $K1197 )</f>
        <v>부산김해경전철(유)1-10</v>
      </c>
      <c r="P1197" t="str" cm="1">
        <f t="array" ref="P1197">IF( $L1197, TRIM(_xll.IMDP("IR", $G$5&amp;$N1197, $G$6)), "" )</f>
        <v/>
      </c>
      <c r="Q1197" t="b" cm="1">
        <f t="array" ref="Q1197">IF(
    $U$1=1, AND($P1197&lt;&gt;"", $P1197&lt;&gt;"...", $P1197&lt;&gt;"입력오류"),
    IF(
        $U$18=1, AND($P1197&lt;&gt;"", $P1197&lt;&gt;"...", $P1197&lt;&gt;"입력오류", ISNUMBER(FIND(INDEX($T$2:$T$7,$U$1),$P1197))),
        IF(
            $U$17="기타", AND($P1197&lt;&gt;"", $P1197&lt;&gt;"...", $P1197&lt;&gt;"입력오류", NOT(ISNUMBER(FIND($T$21:$T$34,$P1197)))),
            AND($P1197&lt;&gt;"", $P1197&lt;&gt;"...", $P1197&lt;&gt;"입력오류", $T$19=$P1197)
        )
    )
)</f>
        <v>0</v>
      </c>
    </row>
    <row r="1198" spans="1:17">
      <c r="A1198" t="s">
        <v>2306</v>
      </c>
      <c r="B1198" t="s">
        <v>2307</v>
      </c>
      <c r="C1198" t="s">
        <v>11418</v>
      </c>
      <c r="D1198" t="s">
        <v>11419</v>
      </c>
      <c r="I1198">
        <f t="shared" si="55"/>
        <v>1197</v>
      </c>
      <c r="J1198">
        <f t="shared" si="56"/>
        <v>1197</v>
      </c>
      <c r="K1198">
        <f t="shared" si="54"/>
        <v>1</v>
      </c>
      <c r="L1198" t="b">
        <f>COUNTIF($N$2:N1198, N1198)=1</f>
        <v>1</v>
      </c>
      <c r="M1198" s="37">
        <f>IF( $Q1198, MAX($M$1:M1197)+1, 0)</f>
        <v>0</v>
      </c>
      <c r="N1198" t="str" cm="1">
        <f t="array" ref="N1198">INDEX($A$9:$F$1048576, $J1198, $K1198 )</f>
        <v>62618</v>
      </c>
      <c r="O1198" t="str" cm="1">
        <f t="array" ref="O1198">INDEX($B$9:$F$1048576, $J1198, $K1198 )</f>
        <v>부산김해경전철(유)1-11</v>
      </c>
      <c r="P1198" t="str" cm="1">
        <f t="array" ref="P1198">IF( $L1198, TRIM(_xll.IMDP("IR", $G$5&amp;$N1198, $G$6)), "" )</f>
        <v/>
      </c>
      <c r="Q1198" t="b" cm="1">
        <f t="array" ref="Q1198">IF(
    $U$1=1, AND($P1198&lt;&gt;"", $P1198&lt;&gt;"...", $P1198&lt;&gt;"입력오류"),
    IF(
        $U$18=1, AND($P1198&lt;&gt;"", $P1198&lt;&gt;"...", $P1198&lt;&gt;"입력오류", ISNUMBER(FIND(INDEX($T$2:$T$7,$U$1),$P1198))),
        IF(
            $U$17="기타", AND($P1198&lt;&gt;"", $P1198&lt;&gt;"...", $P1198&lt;&gt;"입력오류", NOT(ISNUMBER(FIND($T$21:$T$34,$P1198)))),
            AND($P1198&lt;&gt;"", $P1198&lt;&gt;"...", $P1198&lt;&gt;"입력오류", $T$19=$P1198)
        )
    )
)</f>
        <v>0</v>
      </c>
    </row>
    <row r="1199" spans="1:17">
      <c r="A1199" t="s">
        <v>2308</v>
      </c>
      <c r="B1199" t="s">
        <v>2309</v>
      </c>
      <c r="C1199" t="s">
        <v>11420</v>
      </c>
      <c r="D1199" t="s">
        <v>11421</v>
      </c>
      <c r="I1199">
        <f t="shared" si="55"/>
        <v>1198</v>
      </c>
      <c r="J1199">
        <f t="shared" si="56"/>
        <v>1198</v>
      </c>
      <c r="K1199">
        <f t="shared" si="54"/>
        <v>1</v>
      </c>
      <c r="L1199" t="b">
        <f>COUNTIF($N$2:N1199, N1199)=1</f>
        <v>1</v>
      </c>
      <c r="M1199" s="37">
        <f>IF( $Q1199, MAX($M$1:M1198)+1, 0)</f>
        <v>0</v>
      </c>
      <c r="N1199" t="str" cm="1">
        <f t="array" ref="N1199">INDEX($A$9:$F$1048576, $J1199, $K1199 )</f>
        <v>62644</v>
      </c>
      <c r="O1199" t="str" cm="1">
        <f t="array" ref="O1199">INDEX($B$9:$F$1048576, $J1199, $K1199 )</f>
        <v>에이치엠엠메가쉽제4차(유)1-1</v>
      </c>
      <c r="P1199" t="str" cm="1">
        <f t="array" ref="P1199">IF( $L1199, TRIM(_xll.IMDP("IR", $G$5&amp;$N1199, $G$6)), "" )</f>
        <v/>
      </c>
      <c r="Q1199" t="b" cm="1">
        <f t="array" ref="Q1199">IF(
    $U$1=1, AND($P1199&lt;&gt;"", $P1199&lt;&gt;"...", $P1199&lt;&gt;"입력오류"),
    IF(
        $U$18=1, AND($P1199&lt;&gt;"", $P1199&lt;&gt;"...", $P1199&lt;&gt;"입력오류", ISNUMBER(FIND(INDEX($T$2:$T$7,$U$1),$P1199))),
        IF(
            $U$17="기타", AND($P1199&lt;&gt;"", $P1199&lt;&gt;"...", $P1199&lt;&gt;"입력오류", NOT(ISNUMBER(FIND($T$21:$T$34,$P1199)))),
            AND($P1199&lt;&gt;"", $P1199&lt;&gt;"...", $P1199&lt;&gt;"입력오류", $T$19=$P1199)
        )
    )
)</f>
        <v>0</v>
      </c>
    </row>
    <row r="1200" spans="1:17">
      <c r="A1200" t="s">
        <v>2310</v>
      </c>
      <c r="B1200" t="s">
        <v>2311</v>
      </c>
      <c r="C1200" t="s">
        <v>11422</v>
      </c>
      <c r="D1200" t="s">
        <v>11423</v>
      </c>
      <c r="I1200">
        <f t="shared" si="55"/>
        <v>1199</v>
      </c>
      <c r="J1200">
        <f t="shared" si="56"/>
        <v>1199</v>
      </c>
      <c r="K1200">
        <f t="shared" si="54"/>
        <v>1</v>
      </c>
      <c r="L1200" t="b">
        <f>COUNTIF($N$2:N1200, N1200)=1</f>
        <v>1</v>
      </c>
      <c r="M1200" s="37">
        <f>IF( $Q1200, MAX($M$1:M1199)+1, 0)</f>
        <v>0</v>
      </c>
      <c r="N1200" t="str" cm="1">
        <f t="array" ref="N1200">INDEX($A$9:$F$1048576, $J1200, $K1200 )</f>
        <v>62645</v>
      </c>
      <c r="O1200" t="str" cm="1">
        <f t="array" ref="O1200">INDEX($B$9:$F$1048576, $J1200, $K1200 )</f>
        <v>에이치엠엠메가쉽제4차(유)1-2</v>
      </c>
      <c r="P1200" t="str" cm="1">
        <f t="array" ref="P1200">IF( $L1200, TRIM(_xll.IMDP("IR", $G$5&amp;$N1200, $G$6)), "" )</f>
        <v/>
      </c>
      <c r="Q1200" t="b" cm="1">
        <f t="array" ref="Q1200">IF(
    $U$1=1, AND($P1200&lt;&gt;"", $P1200&lt;&gt;"...", $P1200&lt;&gt;"입력오류"),
    IF(
        $U$18=1, AND($P1200&lt;&gt;"", $P1200&lt;&gt;"...", $P1200&lt;&gt;"입력오류", ISNUMBER(FIND(INDEX($T$2:$T$7,$U$1),$P1200))),
        IF(
            $U$17="기타", AND($P1200&lt;&gt;"", $P1200&lt;&gt;"...", $P1200&lt;&gt;"입력오류", NOT(ISNUMBER(FIND($T$21:$T$34,$P1200)))),
            AND($P1200&lt;&gt;"", $P1200&lt;&gt;"...", $P1200&lt;&gt;"입력오류", $T$19=$P1200)
        )
    )
)</f>
        <v>0</v>
      </c>
    </row>
    <row r="1201" spans="1:17">
      <c r="A1201" t="s">
        <v>2312</v>
      </c>
      <c r="B1201" t="s">
        <v>2313</v>
      </c>
      <c r="C1201" t="s">
        <v>11424</v>
      </c>
      <c r="D1201" t="s">
        <v>11425</v>
      </c>
      <c r="I1201">
        <f t="shared" si="55"/>
        <v>1200</v>
      </c>
      <c r="J1201">
        <f t="shared" si="56"/>
        <v>1200</v>
      </c>
      <c r="K1201">
        <f t="shared" si="54"/>
        <v>1</v>
      </c>
      <c r="L1201" t="b">
        <f>COUNTIF($N$2:N1201, N1201)=1</f>
        <v>1</v>
      </c>
      <c r="M1201" s="37">
        <f>IF( $Q1201, MAX($M$1:M1200)+1, 0)</f>
        <v>0</v>
      </c>
      <c r="N1201" t="str" cm="1">
        <f t="array" ref="N1201">INDEX($A$9:$F$1048576, $J1201, $K1201 )</f>
        <v>62692</v>
      </c>
      <c r="O1201" t="str" cm="1">
        <f t="array" ref="O1201">INDEX($B$9:$F$1048576, $J1201, $K1201 )</f>
        <v>퍼스트파이브지제53차(유)1-27</v>
      </c>
      <c r="P1201" t="str" cm="1">
        <f t="array" ref="P1201">IF( $L1201, TRIM(_xll.IMDP("IR", $G$5&amp;$N1201, $G$6)), "" )</f>
        <v/>
      </c>
      <c r="Q1201" t="b" cm="1">
        <f t="array" ref="Q1201">IF(
    $U$1=1, AND($P1201&lt;&gt;"", $P1201&lt;&gt;"...", $P1201&lt;&gt;"입력오류"),
    IF(
        $U$18=1, AND($P1201&lt;&gt;"", $P1201&lt;&gt;"...", $P1201&lt;&gt;"입력오류", ISNUMBER(FIND(INDEX($T$2:$T$7,$U$1),$P1201))),
        IF(
            $U$17="기타", AND($P1201&lt;&gt;"", $P1201&lt;&gt;"...", $P1201&lt;&gt;"입력오류", NOT(ISNUMBER(FIND($T$21:$T$34,$P1201)))),
            AND($P1201&lt;&gt;"", $P1201&lt;&gt;"...", $P1201&lt;&gt;"입력오류", $T$19=$P1201)
        )
    )
)</f>
        <v>0</v>
      </c>
    </row>
    <row r="1202" spans="1:17">
      <c r="A1202" t="s">
        <v>2314</v>
      </c>
      <c r="B1202" t="s">
        <v>2315</v>
      </c>
      <c r="C1202" t="s">
        <v>11426</v>
      </c>
      <c r="D1202" t="s">
        <v>11427</v>
      </c>
      <c r="I1202">
        <f t="shared" si="55"/>
        <v>1201</v>
      </c>
      <c r="J1202">
        <f t="shared" si="56"/>
        <v>1201</v>
      </c>
      <c r="K1202">
        <f t="shared" si="54"/>
        <v>1</v>
      </c>
      <c r="L1202" t="b">
        <f>COUNTIF($N$2:N1202, N1202)=1</f>
        <v>1</v>
      </c>
      <c r="M1202" s="37">
        <f>IF( $Q1202, MAX($M$1:M1201)+1, 0)</f>
        <v>0</v>
      </c>
      <c r="N1202" t="str" cm="1">
        <f t="array" ref="N1202">INDEX($A$9:$F$1048576, $J1202, $K1202 )</f>
        <v>62693</v>
      </c>
      <c r="O1202" t="str" cm="1">
        <f t="array" ref="O1202">INDEX($B$9:$F$1048576, $J1202, $K1202 )</f>
        <v>퍼스트파이브지제53차(유)1-28</v>
      </c>
      <c r="P1202" t="str" cm="1">
        <f t="array" ref="P1202">IF( $L1202, TRIM(_xll.IMDP("IR", $G$5&amp;$N1202, $G$6)), "" )</f>
        <v/>
      </c>
      <c r="Q1202" t="b" cm="1">
        <f t="array" ref="Q1202">IF(
    $U$1=1, AND($P1202&lt;&gt;"", $P1202&lt;&gt;"...", $P1202&lt;&gt;"입력오류"),
    IF(
        $U$18=1, AND($P1202&lt;&gt;"", $P1202&lt;&gt;"...", $P1202&lt;&gt;"입력오류", ISNUMBER(FIND(INDEX($T$2:$T$7,$U$1),$P1202))),
        IF(
            $U$17="기타", AND($P1202&lt;&gt;"", $P1202&lt;&gt;"...", $P1202&lt;&gt;"입력오류", NOT(ISNUMBER(FIND($T$21:$T$34,$P1202)))),
            AND($P1202&lt;&gt;"", $P1202&lt;&gt;"...", $P1202&lt;&gt;"입력오류", $T$19=$P1202)
        )
    )
)</f>
        <v>0</v>
      </c>
    </row>
    <row r="1203" spans="1:17">
      <c r="A1203" t="s">
        <v>2316</v>
      </c>
      <c r="B1203" t="s">
        <v>2317</v>
      </c>
      <c r="C1203" t="s">
        <v>11428</v>
      </c>
      <c r="D1203" t="s">
        <v>11429</v>
      </c>
      <c r="I1203">
        <f t="shared" si="55"/>
        <v>1202</v>
      </c>
      <c r="J1203">
        <f t="shared" si="56"/>
        <v>1202</v>
      </c>
      <c r="K1203">
        <f t="shared" si="54"/>
        <v>1</v>
      </c>
      <c r="L1203" t="b">
        <f>COUNTIF($N$2:N1203, N1203)=1</f>
        <v>1</v>
      </c>
      <c r="M1203" s="37">
        <f>IF( $Q1203, MAX($M$1:M1202)+1, 0)</f>
        <v>0</v>
      </c>
      <c r="N1203" t="str" cm="1">
        <f t="array" ref="N1203">INDEX($A$9:$F$1048576, $J1203, $K1203 )</f>
        <v>62694</v>
      </c>
      <c r="O1203" t="str" cm="1">
        <f t="array" ref="O1203">INDEX($B$9:$F$1048576, $J1203, $K1203 )</f>
        <v>퍼스트파이브지제53차(유)1-29</v>
      </c>
      <c r="P1203" t="str" cm="1">
        <f t="array" ref="P1203">IF( $L1203, TRIM(_xll.IMDP("IR", $G$5&amp;$N1203, $G$6)), "" )</f>
        <v/>
      </c>
      <c r="Q1203" t="b" cm="1">
        <f t="array" ref="Q1203">IF(
    $U$1=1, AND($P1203&lt;&gt;"", $P1203&lt;&gt;"...", $P1203&lt;&gt;"입력오류"),
    IF(
        $U$18=1, AND($P1203&lt;&gt;"", $P1203&lt;&gt;"...", $P1203&lt;&gt;"입력오류", ISNUMBER(FIND(INDEX($T$2:$T$7,$U$1),$P1203))),
        IF(
            $U$17="기타", AND($P1203&lt;&gt;"", $P1203&lt;&gt;"...", $P1203&lt;&gt;"입력오류", NOT(ISNUMBER(FIND($T$21:$T$34,$P1203)))),
            AND($P1203&lt;&gt;"", $P1203&lt;&gt;"...", $P1203&lt;&gt;"입력오류", $T$19=$P1203)
        )
    )
)</f>
        <v>0</v>
      </c>
    </row>
    <row r="1204" spans="1:17">
      <c r="A1204" t="s">
        <v>2318</v>
      </c>
      <c r="B1204" t="s">
        <v>2319</v>
      </c>
      <c r="C1204" t="s">
        <v>11430</v>
      </c>
      <c r="D1204" t="s">
        <v>11431</v>
      </c>
      <c r="I1204">
        <f t="shared" si="55"/>
        <v>1203</v>
      </c>
      <c r="J1204">
        <f t="shared" si="56"/>
        <v>1203</v>
      </c>
      <c r="K1204">
        <f t="shared" si="54"/>
        <v>1</v>
      </c>
      <c r="L1204" t="b">
        <f>COUNTIF($N$2:N1204, N1204)=1</f>
        <v>1</v>
      </c>
      <c r="M1204" s="37">
        <f>IF( $Q1204, MAX($M$1:M1203)+1, 0)</f>
        <v>0</v>
      </c>
      <c r="N1204" t="str" cm="1">
        <f t="array" ref="N1204">INDEX($A$9:$F$1048576, $J1204, $K1204 )</f>
        <v>62737</v>
      </c>
      <c r="O1204" t="str" cm="1">
        <f t="array" ref="O1204">INDEX($B$9:$F$1048576, $J1204, $K1204 )</f>
        <v>부산거제제일차</v>
      </c>
      <c r="P1204" t="str" cm="1">
        <f t="array" ref="P1204">IF( $L1204, TRIM(_xll.IMDP("IR", $G$5&amp;$N1204, $G$6)), "" )</f>
        <v/>
      </c>
      <c r="Q1204" t="b" cm="1">
        <f t="array" ref="Q1204">IF(
    $U$1=1, AND($P1204&lt;&gt;"", $P1204&lt;&gt;"...", $P1204&lt;&gt;"입력오류"),
    IF(
        $U$18=1, AND($P1204&lt;&gt;"", $P1204&lt;&gt;"...", $P1204&lt;&gt;"입력오류", ISNUMBER(FIND(INDEX($T$2:$T$7,$U$1),$P1204))),
        IF(
            $U$17="기타", AND($P1204&lt;&gt;"", $P1204&lt;&gt;"...", $P1204&lt;&gt;"입력오류", NOT(ISNUMBER(FIND($T$21:$T$34,$P1204)))),
            AND($P1204&lt;&gt;"", $P1204&lt;&gt;"...", $P1204&lt;&gt;"입력오류", $T$19=$P1204)
        )
    )
)</f>
        <v>0</v>
      </c>
    </row>
    <row r="1205" spans="1:17">
      <c r="A1205" t="s">
        <v>2320</v>
      </c>
      <c r="B1205" t="s">
        <v>2321</v>
      </c>
      <c r="C1205" t="s">
        <v>11432</v>
      </c>
      <c r="D1205" t="s">
        <v>11433</v>
      </c>
      <c r="I1205">
        <f t="shared" si="55"/>
        <v>1204</v>
      </c>
      <c r="J1205">
        <f t="shared" si="56"/>
        <v>1204</v>
      </c>
      <c r="K1205">
        <f t="shared" si="54"/>
        <v>1</v>
      </c>
      <c r="L1205" t="b">
        <f>COUNTIF($N$2:N1205, N1205)=1</f>
        <v>1</v>
      </c>
      <c r="M1205" s="37">
        <f>IF( $Q1205, MAX($M$1:M1204)+1, 0)</f>
        <v>334</v>
      </c>
      <c r="N1205" t="str" cm="1">
        <f t="array" ref="N1205">INDEX($A$9:$F$1048576, $J1205, $K1205 )</f>
        <v>62757</v>
      </c>
      <c r="O1205" t="str" cm="1">
        <f t="array" ref="O1205">INDEX($B$9:$F$1048576, $J1205, $K1205 )</f>
        <v>과천도시공사</v>
      </c>
      <c r="P1205" t="str" cm="1">
        <f t="array" ref="P1205">IF( $L1205, TRIM(_xll.IMDP("IR", $G$5&amp;$N1205, $G$6)), "" )</f>
        <v>공사/공단채AA0</v>
      </c>
      <c r="Q1205" t="b" cm="1">
        <f t="array" ref="Q1205">IF(
    $U$1=1, AND($P1205&lt;&gt;"", $P1205&lt;&gt;"...", $P1205&lt;&gt;"입력오류"),
    IF(
        $U$18=1, AND($P1205&lt;&gt;"", $P1205&lt;&gt;"...", $P1205&lt;&gt;"입력오류", ISNUMBER(FIND(INDEX($T$2:$T$7,$U$1),$P1205))),
        IF(
            $U$17="기타", AND($P1205&lt;&gt;"", $P1205&lt;&gt;"...", $P1205&lt;&gt;"입력오류", NOT(ISNUMBER(FIND($T$21:$T$34,$P1205)))),
            AND($P1205&lt;&gt;"", $P1205&lt;&gt;"...", $P1205&lt;&gt;"입력오류", $T$19=$P1205)
        )
    )
)</f>
        <v>1</v>
      </c>
    </row>
    <row r="1206" spans="1:17">
      <c r="A1206" t="s">
        <v>2322</v>
      </c>
      <c r="B1206" t="s">
        <v>2323</v>
      </c>
      <c r="C1206" t="s">
        <v>11434</v>
      </c>
      <c r="D1206" t="s">
        <v>11435</v>
      </c>
      <c r="I1206">
        <f t="shared" si="55"/>
        <v>1205</v>
      </c>
      <c r="J1206">
        <f t="shared" si="56"/>
        <v>1205</v>
      </c>
      <c r="K1206">
        <f t="shared" si="54"/>
        <v>1</v>
      </c>
      <c r="L1206" t="b">
        <f>COUNTIF($N$2:N1206, N1206)=1</f>
        <v>1</v>
      </c>
      <c r="M1206" s="37">
        <f>IF( $Q1206, MAX($M$1:M1205)+1, 0)</f>
        <v>0</v>
      </c>
      <c r="N1206" t="str" cm="1">
        <f t="array" ref="N1206">INDEX($A$9:$F$1048576, $J1206, $K1206 )</f>
        <v>62768</v>
      </c>
      <c r="O1206" t="str" cm="1">
        <f t="array" ref="O1206">INDEX($B$9:$F$1048576, $J1206, $K1206 )</f>
        <v>뉴스타고성제일차</v>
      </c>
      <c r="P1206" t="str" cm="1">
        <f t="array" ref="P1206">IF( $L1206, TRIM(_xll.IMDP("IR", $G$5&amp;$N1206, $G$6)), "" )</f>
        <v/>
      </c>
      <c r="Q1206" t="b" cm="1">
        <f t="array" ref="Q1206">IF(
    $U$1=1, AND($P1206&lt;&gt;"", $P1206&lt;&gt;"...", $P1206&lt;&gt;"입력오류"),
    IF(
        $U$18=1, AND($P1206&lt;&gt;"", $P1206&lt;&gt;"...", $P1206&lt;&gt;"입력오류", ISNUMBER(FIND(INDEX($T$2:$T$7,$U$1),$P1206))),
        IF(
            $U$17="기타", AND($P1206&lt;&gt;"", $P1206&lt;&gt;"...", $P1206&lt;&gt;"입력오류", NOT(ISNUMBER(FIND($T$21:$T$34,$P1206)))),
            AND($P1206&lt;&gt;"", $P1206&lt;&gt;"...", $P1206&lt;&gt;"입력오류", $T$19=$P1206)
        )
    )
)</f>
        <v>0</v>
      </c>
    </row>
    <row r="1207" spans="1:17">
      <c r="A1207" t="s">
        <v>2324</v>
      </c>
      <c r="B1207" t="s">
        <v>2325</v>
      </c>
      <c r="C1207" t="s">
        <v>11436</v>
      </c>
      <c r="D1207" t="s">
        <v>11437</v>
      </c>
      <c r="I1207">
        <f t="shared" si="55"/>
        <v>1206</v>
      </c>
      <c r="J1207">
        <f t="shared" si="56"/>
        <v>1206</v>
      </c>
      <c r="K1207">
        <f t="shared" si="54"/>
        <v>1</v>
      </c>
      <c r="L1207" t="b">
        <f>COUNTIF($N$2:N1207, N1207)=1</f>
        <v>1</v>
      </c>
      <c r="M1207" s="37">
        <f>IF( $Q1207, MAX($M$1:M1206)+1, 0)</f>
        <v>0</v>
      </c>
      <c r="N1207" t="str" cm="1">
        <f t="array" ref="N1207">INDEX($A$9:$F$1048576, $J1207, $K1207 )</f>
        <v>62783</v>
      </c>
      <c r="O1207" t="str" cm="1">
        <f t="array" ref="O1207">INDEX($B$9:$F$1048576, $J1207, $K1207 )</f>
        <v>주택금융공사MBS2020-35(1-2)</v>
      </c>
      <c r="P1207" t="str" cm="1">
        <f t="array" ref="P1207">IF( $L1207, TRIM(_xll.IMDP("IR", $G$5&amp;$N1207, $G$6)), "" )</f>
        <v/>
      </c>
      <c r="Q1207" t="b" cm="1">
        <f t="array" ref="Q1207">IF(
    $U$1=1, AND($P1207&lt;&gt;"", $P1207&lt;&gt;"...", $P1207&lt;&gt;"입력오류"),
    IF(
        $U$18=1, AND($P1207&lt;&gt;"", $P1207&lt;&gt;"...", $P1207&lt;&gt;"입력오류", ISNUMBER(FIND(INDEX($T$2:$T$7,$U$1),$P1207))),
        IF(
            $U$17="기타", AND($P1207&lt;&gt;"", $P1207&lt;&gt;"...", $P1207&lt;&gt;"입력오류", NOT(ISNUMBER(FIND($T$21:$T$34,$P1207)))),
            AND($P1207&lt;&gt;"", $P1207&lt;&gt;"...", $P1207&lt;&gt;"입력오류", $T$19=$P1207)
        )
    )
)</f>
        <v>0</v>
      </c>
    </row>
    <row r="1208" spans="1:17">
      <c r="A1208" t="s">
        <v>2326</v>
      </c>
      <c r="B1208" t="s">
        <v>2327</v>
      </c>
      <c r="C1208" t="s">
        <v>11438</v>
      </c>
      <c r="D1208" t="s">
        <v>11439</v>
      </c>
      <c r="I1208">
        <f t="shared" si="55"/>
        <v>1207</v>
      </c>
      <c r="J1208">
        <f t="shared" si="56"/>
        <v>1207</v>
      </c>
      <c r="K1208">
        <f t="shared" si="54"/>
        <v>1</v>
      </c>
      <c r="L1208" t="b">
        <f>COUNTIF($N$2:N1208, N1208)=1</f>
        <v>1</v>
      </c>
      <c r="M1208" s="37">
        <f>IF( $Q1208, MAX($M$1:M1207)+1, 0)</f>
        <v>0</v>
      </c>
      <c r="N1208" t="str" cm="1">
        <f t="array" ref="N1208">INDEX($A$9:$F$1048576, $J1208, $K1208 )</f>
        <v>62784</v>
      </c>
      <c r="O1208" t="str" cm="1">
        <f t="array" ref="O1208">INDEX($B$9:$F$1048576, $J1208, $K1208 )</f>
        <v>주택금융공사MBS2020-35(1-3)</v>
      </c>
      <c r="P1208" t="str" cm="1">
        <f t="array" ref="P1208">IF( $L1208, TRIM(_xll.IMDP("IR", $G$5&amp;$N1208, $G$6)), "" )</f>
        <v/>
      </c>
      <c r="Q1208" t="b" cm="1">
        <f t="array" ref="Q1208">IF(
    $U$1=1, AND($P1208&lt;&gt;"", $P1208&lt;&gt;"...", $P1208&lt;&gt;"입력오류"),
    IF(
        $U$18=1, AND($P1208&lt;&gt;"", $P1208&lt;&gt;"...", $P1208&lt;&gt;"입력오류", ISNUMBER(FIND(INDEX($T$2:$T$7,$U$1),$P1208))),
        IF(
            $U$17="기타", AND($P1208&lt;&gt;"", $P1208&lt;&gt;"...", $P1208&lt;&gt;"입력오류", NOT(ISNUMBER(FIND($T$21:$T$34,$P1208)))),
            AND($P1208&lt;&gt;"", $P1208&lt;&gt;"...", $P1208&lt;&gt;"입력오류", $T$19=$P1208)
        )
    )
)</f>
        <v>0</v>
      </c>
    </row>
    <row r="1209" spans="1:17">
      <c r="A1209" t="s">
        <v>2328</v>
      </c>
      <c r="B1209" t="s">
        <v>2329</v>
      </c>
      <c r="C1209" t="s">
        <v>11440</v>
      </c>
      <c r="D1209" t="s">
        <v>11441</v>
      </c>
      <c r="I1209">
        <f t="shared" si="55"/>
        <v>1208</v>
      </c>
      <c r="J1209">
        <f t="shared" si="56"/>
        <v>1208</v>
      </c>
      <c r="K1209">
        <f t="shared" si="54"/>
        <v>1</v>
      </c>
      <c r="L1209" t="b">
        <f>COUNTIF($N$2:N1209, N1209)=1</f>
        <v>1</v>
      </c>
      <c r="M1209" s="37">
        <f>IF( $Q1209, MAX($M$1:M1208)+1, 0)</f>
        <v>0</v>
      </c>
      <c r="N1209" t="str" cm="1">
        <f t="array" ref="N1209">INDEX($A$9:$F$1048576, $J1209, $K1209 )</f>
        <v>62785</v>
      </c>
      <c r="O1209" t="str" cm="1">
        <f t="array" ref="O1209">INDEX($B$9:$F$1048576, $J1209, $K1209 )</f>
        <v>주택금융공사MBS2020-35(1-4)</v>
      </c>
      <c r="P1209" t="str" cm="1">
        <f t="array" ref="P1209">IF( $L1209, TRIM(_xll.IMDP("IR", $G$5&amp;$N1209, $G$6)), "" )</f>
        <v/>
      </c>
      <c r="Q1209" t="b" cm="1">
        <f t="array" ref="Q1209">IF(
    $U$1=1, AND($P1209&lt;&gt;"", $P1209&lt;&gt;"...", $P1209&lt;&gt;"입력오류"),
    IF(
        $U$18=1, AND($P1209&lt;&gt;"", $P1209&lt;&gt;"...", $P1209&lt;&gt;"입력오류", ISNUMBER(FIND(INDEX($T$2:$T$7,$U$1),$P1209))),
        IF(
            $U$17="기타", AND($P1209&lt;&gt;"", $P1209&lt;&gt;"...", $P1209&lt;&gt;"입력오류", NOT(ISNUMBER(FIND($T$21:$T$34,$P1209)))),
            AND($P1209&lt;&gt;"", $P1209&lt;&gt;"...", $P1209&lt;&gt;"입력오류", $T$19=$P1209)
        )
    )
)</f>
        <v>0</v>
      </c>
    </row>
    <row r="1210" spans="1:17">
      <c r="A1210" t="s">
        <v>2330</v>
      </c>
      <c r="B1210" t="s">
        <v>2331</v>
      </c>
      <c r="C1210" t="s">
        <v>11442</v>
      </c>
      <c r="D1210" t="s">
        <v>11443</v>
      </c>
      <c r="I1210">
        <f t="shared" si="55"/>
        <v>1209</v>
      </c>
      <c r="J1210">
        <f t="shared" si="56"/>
        <v>1209</v>
      </c>
      <c r="K1210">
        <f t="shared" si="54"/>
        <v>1</v>
      </c>
      <c r="L1210" t="b">
        <f>COUNTIF($N$2:N1210, N1210)=1</f>
        <v>1</v>
      </c>
      <c r="M1210" s="37">
        <f>IF( $Q1210, MAX($M$1:M1209)+1, 0)</f>
        <v>0</v>
      </c>
      <c r="N1210" t="str" cm="1">
        <f t="array" ref="N1210">INDEX($A$9:$F$1048576, $J1210, $K1210 )</f>
        <v>62821</v>
      </c>
      <c r="O1210" t="str" cm="1">
        <f t="array" ref="O1210">INDEX($B$9:$F$1048576, $J1210, $K1210 )</f>
        <v>주택금융공사MBS2020-36(1-4)</v>
      </c>
      <c r="P1210" t="str" cm="1">
        <f t="array" ref="P1210">IF( $L1210, TRIM(_xll.IMDP("IR", $G$5&amp;$N1210, $G$6)), "" )</f>
        <v/>
      </c>
      <c r="Q1210" t="b" cm="1">
        <f t="array" ref="Q1210">IF(
    $U$1=1, AND($P1210&lt;&gt;"", $P1210&lt;&gt;"...", $P1210&lt;&gt;"입력오류"),
    IF(
        $U$18=1, AND($P1210&lt;&gt;"", $P1210&lt;&gt;"...", $P1210&lt;&gt;"입력오류", ISNUMBER(FIND(INDEX($T$2:$T$7,$U$1),$P1210))),
        IF(
            $U$17="기타", AND($P1210&lt;&gt;"", $P1210&lt;&gt;"...", $P1210&lt;&gt;"입력오류", NOT(ISNUMBER(FIND($T$21:$T$34,$P1210)))),
            AND($P1210&lt;&gt;"", $P1210&lt;&gt;"...", $P1210&lt;&gt;"입력오류", $T$19=$P1210)
        )
    )
)</f>
        <v>0</v>
      </c>
    </row>
    <row r="1211" spans="1:17">
      <c r="A1211" t="s">
        <v>2332</v>
      </c>
      <c r="B1211" t="s">
        <v>2333</v>
      </c>
      <c r="C1211" t="s">
        <v>11444</v>
      </c>
      <c r="D1211" t="s">
        <v>11445</v>
      </c>
      <c r="I1211">
        <f t="shared" si="55"/>
        <v>1210</v>
      </c>
      <c r="J1211">
        <f t="shared" si="56"/>
        <v>1210</v>
      </c>
      <c r="K1211">
        <f t="shared" si="54"/>
        <v>1</v>
      </c>
      <c r="L1211" t="b">
        <f>COUNTIF($N$2:N1211, N1211)=1</f>
        <v>1</v>
      </c>
      <c r="M1211" s="37">
        <f>IF( $Q1211, MAX($M$1:M1210)+1, 0)</f>
        <v>0</v>
      </c>
      <c r="N1211" t="str" cm="1">
        <f t="array" ref="N1211">INDEX($A$9:$F$1048576, $J1211, $K1211 )</f>
        <v>62822</v>
      </c>
      <c r="O1211" t="str" cm="1">
        <f t="array" ref="O1211">INDEX($B$9:$F$1048576, $J1211, $K1211 )</f>
        <v>주택금융공사MBS2020-36(1-5)</v>
      </c>
      <c r="P1211" t="str" cm="1">
        <f t="array" ref="P1211">IF( $L1211, TRIM(_xll.IMDP("IR", $G$5&amp;$N1211, $G$6)), "" )</f>
        <v/>
      </c>
      <c r="Q1211" t="b" cm="1">
        <f t="array" ref="Q1211">IF(
    $U$1=1, AND($P1211&lt;&gt;"", $P1211&lt;&gt;"...", $P1211&lt;&gt;"입력오류"),
    IF(
        $U$18=1, AND($P1211&lt;&gt;"", $P1211&lt;&gt;"...", $P1211&lt;&gt;"입력오류", ISNUMBER(FIND(INDEX($T$2:$T$7,$U$1),$P1211))),
        IF(
            $U$17="기타", AND($P1211&lt;&gt;"", $P1211&lt;&gt;"...", $P1211&lt;&gt;"입력오류", NOT(ISNUMBER(FIND($T$21:$T$34,$P1211)))),
            AND($P1211&lt;&gt;"", $P1211&lt;&gt;"...", $P1211&lt;&gt;"입력오류", $T$19=$P1211)
        )
    )
)</f>
        <v>0</v>
      </c>
    </row>
    <row r="1212" spans="1:17">
      <c r="A1212" t="s">
        <v>716</v>
      </c>
      <c r="B1212" t="s">
        <v>642</v>
      </c>
      <c r="C1212" t="s">
        <v>11446</v>
      </c>
      <c r="D1212" t="s">
        <v>11447</v>
      </c>
      <c r="I1212">
        <f t="shared" si="55"/>
        <v>1211</v>
      </c>
      <c r="J1212">
        <f t="shared" si="56"/>
        <v>1211</v>
      </c>
      <c r="K1212">
        <f t="shared" si="54"/>
        <v>1</v>
      </c>
      <c r="L1212" t="b">
        <f>COUNTIF($N$2:N1212, N1212)=1</f>
        <v>1</v>
      </c>
      <c r="M1212" s="37">
        <f>IF( $Q1212, MAX($M$1:M1211)+1, 0)</f>
        <v>0</v>
      </c>
      <c r="N1212" t="str" cm="1">
        <f t="array" ref="N1212">INDEX($A$9:$F$1048576, $J1212, $K1212 )</f>
        <v>62823</v>
      </c>
      <c r="O1212" t="str" cm="1">
        <f t="array" ref="O1212">INDEX($B$9:$F$1048576, $J1212, $K1212 )</f>
        <v>주택금융공사MBS2020-36(1-6)</v>
      </c>
      <c r="P1212" t="str" cm="1">
        <f t="array" ref="P1212">IF( $L1212, TRIM(_xll.IMDP("IR", $G$5&amp;$N1212, $G$6)), "" )</f>
        <v/>
      </c>
      <c r="Q1212" t="b" cm="1">
        <f t="array" ref="Q1212">IF(
    $U$1=1, AND($P1212&lt;&gt;"", $P1212&lt;&gt;"...", $P1212&lt;&gt;"입력오류"),
    IF(
        $U$18=1, AND($P1212&lt;&gt;"", $P1212&lt;&gt;"...", $P1212&lt;&gt;"입력오류", ISNUMBER(FIND(INDEX($T$2:$T$7,$U$1),$P1212))),
        IF(
            $U$17="기타", AND($P1212&lt;&gt;"", $P1212&lt;&gt;"...", $P1212&lt;&gt;"입력오류", NOT(ISNUMBER(FIND($T$21:$T$34,$P1212)))),
            AND($P1212&lt;&gt;"", $P1212&lt;&gt;"...", $P1212&lt;&gt;"입력오류", $T$19=$P1212)
        )
    )
)</f>
        <v>0</v>
      </c>
    </row>
    <row r="1213" spans="1:17">
      <c r="A1213" t="s">
        <v>2334</v>
      </c>
      <c r="B1213" t="s">
        <v>2335</v>
      </c>
      <c r="C1213" t="s">
        <v>11448</v>
      </c>
      <c r="D1213" t="s">
        <v>11449</v>
      </c>
      <c r="I1213">
        <f t="shared" si="55"/>
        <v>1212</v>
      </c>
      <c r="J1213">
        <f t="shared" si="56"/>
        <v>1212</v>
      </c>
      <c r="K1213">
        <f t="shared" si="54"/>
        <v>1</v>
      </c>
      <c r="L1213" t="b">
        <f>COUNTIF($N$2:N1213, N1213)=1</f>
        <v>1</v>
      </c>
      <c r="M1213" s="37">
        <f>IF( $Q1213, MAX($M$1:M1212)+1, 0)</f>
        <v>0</v>
      </c>
      <c r="N1213" t="str" cm="1">
        <f t="array" ref="N1213">INDEX($A$9:$F$1048576, $J1213, $K1213 )</f>
        <v>62824</v>
      </c>
      <c r="O1213" t="str" cm="1">
        <f t="array" ref="O1213">INDEX($B$9:$F$1048576, $J1213, $K1213 )</f>
        <v>주택금융공사MBS2020-36(1-7)</v>
      </c>
      <c r="P1213" t="str" cm="1">
        <f t="array" ref="P1213">IF( $L1213, TRIM(_xll.IMDP("IR", $G$5&amp;$N1213, $G$6)), "" )</f>
        <v/>
      </c>
      <c r="Q1213" t="b" cm="1">
        <f t="array" ref="Q1213">IF(
    $U$1=1, AND($P1213&lt;&gt;"", $P1213&lt;&gt;"...", $P1213&lt;&gt;"입력오류"),
    IF(
        $U$18=1, AND($P1213&lt;&gt;"", $P1213&lt;&gt;"...", $P1213&lt;&gt;"입력오류", ISNUMBER(FIND(INDEX($T$2:$T$7,$U$1),$P1213))),
        IF(
            $U$17="기타", AND($P1213&lt;&gt;"", $P1213&lt;&gt;"...", $P1213&lt;&gt;"입력오류", NOT(ISNUMBER(FIND($T$21:$T$34,$P1213)))),
            AND($P1213&lt;&gt;"", $P1213&lt;&gt;"...", $P1213&lt;&gt;"입력오류", $T$19=$P1213)
        )
    )
)</f>
        <v>0</v>
      </c>
    </row>
    <row r="1214" spans="1:17">
      <c r="A1214" t="s">
        <v>2336</v>
      </c>
      <c r="B1214" t="s">
        <v>2337</v>
      </c>
      <c r="C1214" t="s">
        <v>11450</v>
      </c>
      <c r="D1214" t="s">
        <v>11451</v>
      </c>
      <c r="I1214">
        <f t="shared" si="55"/>
        <v>1213</v>
      </c>
      <c r="J1214">
        <f t="shared" si="56"/>
        <v>1213</v>
      </c>
      <c r="K1214">
        <f t="shared" si="54"/>
        <v>1</v>
      </c>
      <c r="L1214" t="b">
        <f>COUNTIF($N$2:N1214, N1214)=1</f>
        <v>1</v>
      </c>
      <c r="M1214" s="37">
        <f>IF( $Q1214, MAX($M$1:M1213)+1, 0)</f>
        <v>0</v>
      </c>
      <c r="N1214" t="str" cm="1">
        <f t="array" ref="N1214">INDEX($A$9:$F$1048576, $J1214, $K1214 )</f>
        <v>62825</v>
      </c>
      <c r="O1214" t="str" cm="1">
        <f t="array" ref="O1214">INDEX($B$9:$F$1048576, $J1214, $K1214 )</f>
        <v>주택금융공사MBS2020-36(1-8)</v>
      </c>
      <c r="P1214" t="str" cm="1">
        <f t="array" ref="P1214">IF( $L1214, TRIM(_xll.IMDP("IR", $G$5&amp;$N1214, $G$6)), "" )</f>
        <v/>
      </c>
      <c r="Q1214" t="b" cm="1">
        <f t="array" ref="Q1214">IF(
    $U$1=1, AND($P1214&lt;&gt;"", $P1214&lt;&gt;"...", $P1214&lt;&gt;"입력오류"),
    IF(
        $U$18=1, AND($P1214&lt;&gt;"", $P1214&lt;&gt;"...", $P1214&lt;&gt;"입력오류", ISNUMBER(FIND(INDEX($T$2:$T$7,$U$1),$P1214))),
        IF(
            $U$17="기타", AND($P1214&lt;&gt;"", $P1214&lt;&gt;"...", $P1214&lt;&gt;"입력오류", NOT(ISNUMBER(FIND($T$21:$T$34,$P1214)))),
            AND($P1214&lt;&gt;"", $P1214&lt;&gt;"...", $P1214&lt;&gt;"입력오류", $T$19=$P1214)
        )
    )
)</f>
        <v>0</v>
      </c>
    </row>
    <row r="1215" spans="1:17">
      <c r="A1215" t="s">
        <v>2338</v>
      </c>
      <c r="B1215" t="s">
        <v>2339</v>
      </c>
      <c r="C1215" t="s">
        <v>11452</v>
      </c>
      <c r="D1215" t="s">
        <v>11453</v>
      </c>
      <c r="I1215">
        <f t="shared" si="55"/>
        <v>1214</v>
      </c>
      <c r="J1215">
        <f t="shared" si="56"/>
        <v>1214</v>
      </c>
      <c r="K1215">
        <f t="shared" si="54"/>
        <v>1</v>
      </c>
      <c r="L1215" t="b">
        <f>COUNTIF($N$2:N1215, N1215)=1</f>
        <v>1</v>
      </c>
      <c r="M1215" s="37">
        <f>IF( $Q1215, MAX($M$1:M1214)+1, 0)</f>
        <v>0</v>
      </c>
      <c r="N1215" t="str" cm="1">
        <f t="array" ref="N1215">INDEX($A$9:$F$1048576, $J1215, $K1215 )</f>
        <v>62826</v>
      </c>
      <c r="O1215" t="str" cm="1">
        <f t="array" ref="O1215">INDEX($B$9:$F$1048576, $J1215, $K1215 )</f>
        <v>주택금융공사MBS2020-36(1-9)</v>
      </c>
      <c r="P1215" t="str" cm="1">
        <f t="array" ref="P1215">IF( $L1215, TRIM(_xll.IMDP("IR", $G$5&amp;$N1215, $G$6)), "" )</f>
        <v/>
      </c>
      <c r="Q1215" t="b" cm="1">
        <f t="array" ref="Q1215">IF(
    $U$1=1, AND($P1215&lt;&gt;"", $P1215&lt;&gt;"...", $P1215&lt;&gt;"입력오류"),
    IF(
        $U$18=1, AND($P1215&lt;&gt;"", $P1215&lt;&gt;"...", $P1215&lt;&gt;"입력오류", ISNUMBER(FIND(INDEX($T$2:$T$7,$U$1),$P1215))),
        IF(
            $U$17="기타", AND($P1215&lt;&gt;"", $P1215&lt;&gt;"...", $P1215&lt;&gt;"입력오류", NOT(ISNUMBER(FIND($T$21:$T$34,$P1215)))),
            AND($P1215&lt;&gt;"", $P1215&lt;&gt;"...", $P1215&lt;&gt;"입력오류", $T$19=$P1215)
        )
    )
)</f>
        <v>0</v>
      </c>
    </row>
    <row r="1216" spans="1:17">
      <c r="A1216" t="s">
        <v>2340</v>
      </c>
      <c r="B1216" t="s">
        <v>2341</v>
      </c>
      <c r="C1216" t="s">
        <v>11454</v>
      </c>
      <c r="D1216" t="s">
        <v>11455</v>
      </c>
      <c r="I1216">
        <f t="shared" si="55"/>
        <v>1215</v>
      </c>
      <c r="J1216">
        <f t="shared" si="56"/>
        <v>1215</v>
      </c>
      <c r="K1216">
        <f t="shared" si="54"/>
        <v>1</v>
      </c>
      <c r="L1216" t="b">
        <f>COUNTIF($N$2:N1216, N1216)=1</f>
        <v>1</v>
      </c>
      <c r="M1216" s="37">
        <f>IF( $Q1216, MAX($M$1:M1215)+1, 0)</f>
        <v>0</v>
      </c>
      <c r="N1216" t="str" cm="1">
        <f t="array" ref="N1216">INDEX($A$9:$F$1048576, $J1216, $K1216 )</f>
        <v>62868</v>
      </c>
      <c r="O1216" t="str" cm="1">
        <f t="array" ref="O1216">INDEX($B$9:$F$1048576, $J1216, $K1216 )</f>
        <v>카드오토제삼차(유)1-31</v>
      </c>
      <c r="P1216" t="str" cm="1">
        <f t="array" ref="P1216">IF( $L1216, TRIM(_xll.IMDP("IR", $G$5&amp;$N1216, $G$6)), "" )</f>
        <v/>
      </c>
      <c r="Q1216" t="b" cm="1">
        <f t="array" ref="Q1216">IF(
    $U$1=1, AND($P1216&lt;&gt;"", $P1216&lt;&gt;"...", $P1216&lt;&gt;"입력오류"),
    IF(
        $U$18=1, AND($P1216&lt;&gt;"", $P1216&lt;&gt;"...", $P1216&lt;&gt;"입력오류", ISNUMBER(FIND(INDEX($T$2:$T$7,$U$1),$P1216))),
        IF(
            $U$17="기타", AND($P1216&lt;&gt;"", $P1216&lt;&gt;"...", $P1216&lt;&gt;"입력오류", NOT(ISNUMBER(FIND($T$21:$T$34,$P1216)))),
            AND($P1216&lt;&gt;"", $P1216&lt;&gt;"...", $P1216&lt;&gt;"입력오류", $T$19=$P1216)
        )
    )
)</f>
        <v>0</v>
      </c>
    </row>
    <row r="1217" spans="1:17">
      <c r="A1217" t="s">
        <v>2342</v>
      </c>
      <c r="B1217" t="s">
        <v>2343</v>
      </c>
      <c r="C1217" t="s">
        <v>11456</v>
      </c>
      <c r="D1217" t="s">
        <v>11457</v>
      </c>
      <c r="I1217">
        <f t="shared" si="55"/>
        <v>1216</v>
      </c>
      <c r="J1217">
        <f t="shared" si="56"/>
        <v>1216</v>
      </c>
      <c r="K1217">
        <f t="shared" si="54"/>
        <v>1</v>
      </c>
      <c r="L1217" t="b">
        <f>COUNTIF($N$2:N1217, N1217)=1</f>
        <v>1</v>
      </c>
      <c r="M1217" s="37">
        <f>IF( $Q1217, MAX($M$1:M1216)+1, 0)</f>
        <v>0</v>
      </c>
      <c r="N1217" t="str" cm="1">
        <f t="array" ref="N1217">INDEX($A$9:$F$1048576, $J1217, $K1217 )</f>
        <v>62869</v>
      </c>
      <c r="O1217" t="str" cm="1">
        <f t="array" ref="O1217">INDEX($B$9:$F$1048576, $J1217, $K1217 )</f>
        <v>카드오토제삼차(유)1-32</v>
      </c>
      <c r="P1217" t="str" cm="1">
        <f t="array" ref="P1217">IF( $L1217, TRIM(_xll.IMDP("IR", $G$5&amp;$N1217, $G$6)), "" )</f>
        <v/>
      </c>
      <c r="Q1217" t="b" cm="1">
        <f t="array" ref="Q1217">IF(
    $U$1=1, AND($P1217&lt;&gt;"", $P1217&lt;&gt;"...", $P1217&lt;&gt;"입력오류"),
    IF(
        $U$18=1, AND($P1217&lt;&gt;"", $P1217&lt;&gt;"...", $P1217&lt;&gt;"입력오류", ISNUMBER(FIND(INDEX($T$2:$T$7,$U$1),$P1217))),
        IF(
            $U$17="기타", AND($P1217&lt;&gt;"", $P1217&lt;&gt;"...", $P1217&lt;&gt;"입력오류", NOT(ISNUMBER(FIND($T$21:$T$34,$P1217)))),
            AND($P1217&lt;&gt;"", $P1217&lt;&gt;"...", $P1217&lt;&gt;"입력오류", $T$19=$P1217)
        )
    )
)</f>
        <v>0</v>
      </c>
    </row>
    <row r="1218" spans="1:17">
      <c r="A1218" t="s">
        <v>2344</v>
      </c>
      <c r="B1218" t="s">
        <v>2345</v>
      </c>
      <c r="C1218" t="s">
        <v>11458</v>
      </c>
      <c r="D1218" t="s">
        <v>11459</v>
      </c>
      <c r="I1218">
        <f t="shared" si="55"/>
        <v>1217</v>
      </c>
      <c r="J1218">
        <f t="shared" si="56"/>
        <v>1217</v>
      </c>
      <c r="K1218">
        <f t="shared" ref="K1218:K1281" si="57">IF( $I1218&gt;$G$4, NA(), IF($I1218&gt;$G$3, 5, IF($I1218&gt;$G$2, 3, 1 ) ) )</f>
        <v>1</v>
      </c>
      <c r="L1218" t="b">
        <f>COUNTIF($N$2:N1218, N1218)=1</f>
        <v>1</v>
      </c>
      <c r="M1218" s="37">
        <f>IF( $Q1218, MAX($M$1:M1217)+1, 0)</f>
        <v>0</v>
      </c>
      <c r="N1218" t="str" cm="1">
        <f t="array" ref="N1218">INDEX($A$9:$F$1048576, $J1218, $K1218 )</f>
        <v>62870</v>
      </c>
      <c r="O1218" t="str" cm="1">
        <f t="array" ref="O1218">INDEX($B$9:$F$1048576, $J1218, $K1218 )</f>
        <v>카드오토제삼차(유)1-33</v>
      </c>
      <c r="P1218" t="str" cm="1">
        <f t="array" ref="P1218">IF( $L1218, TRIM(_xll.IMDP("IR", $G$5&amp;$N1218, $G$6)), "" )</f>
        <v/>
      </c>
      <c r="Q1218" t="b" cm="1">
        <f t="array" ref="Q1218">IF(
    $U$1=1, AND($P1218&lt;&gt;"", $P1218&lt;&gt;"...", $P1218&lt;&gt;"입력오류"),
    IF(
        $U$18=1, AND($P1218&lt;&gt;"", $P1218&lt;&gt;"...", $P1218&lt;&gt;"입력오류", ISNUMBER(FIND(INDEX($T$2:$T$7,$U$1),$P1218))),
        IF(
            $U$17="기타", AND($P1218&lt;&gt;"", $P1218&lt;&gt;"...", $P1218&lt;&gt;"입력오류", NOT(ISNUMBER(FIND($T$21:$T$34,$P1218)))),
            AND($P1218&lt;&gt;"", $P1218&lt;&gt;"...", $P1218&lt;&gt;"입력오류", $T$19=$P1218)
        )
    )
)</f>
        <v>0</v>
      </c>
    </row>
    <row r="1219" spans="1:17">
      <c r="A1219" t="s">
        <v>2346</v>
      </c>
      <c r="B1219" t="s">
        <v>2347</v>
      </c>
      <c r="C1219" t="s">
        <v>11460</v>
      </c>
      <c r="D1219" t="s">
        <v>11461</v>
      </c>
      <c r="I1219">
        <f t="shared" ref="I1219:I1282" si="58">ROW()-1</f>
        <v>1218</v>
      </c>
      <c r="J1219">
        <f t="shared" ref="J1219:J1282" si="59">IF( $I1219&gt;$G$4, NA(), IF($I1219&gt;$G$3, $I1219-$G$3, IF($I1219&gt;$G$2, $I1219-$G$2, $I1219 ) ) )</f>
        <v>1218</v>
      </c>
      <c r="K1219">
        <f t="shared" si="57"/>
        <v>1</v>
      </c>
      <c r="L1219" t="b">
        <f>COUNTIF($N$2:N1219, N1219)=1</f>
        <v>1</v>
      </c>
      <c r="M1219" s="37">
        <f>IF( $Q1219, MAX($M$1:M1218)+1, 0)</f>
        <v>0</v>
      </c>
      <c r="N1219" t="str" cm="1">
        <f t="array" ref="N1219">INDEX($A$9:$F$1048576, $J1219, $K1219 )</f>
        <v>62871</v>
      </c>
      <c r="O1219" t="str" cm="1">
        <f t="array" ref="O1219">INDEX($B$9:$F$1048576, $J1219, $K1219 )</f>
        <v>카드오토제삼차(유)1-34</v>
      </c>
      <c r="P1219" t="str" cm="1">
        <f t="array" ref="P1219">IF( $L1219, TRIM(_xll.IMDP("IR", $G$5&amp;$N1219, $G$6)), "" )</f>
        <v/>
      </c>
      <c r="Q1219" t="b" cm="1">
        <f t="array" ref="Q1219">IF(
    $U$1=1, AND($P1219&lt;&gt;"", $P1219&lt;&gt;"...", $P1219&lt;&gt;"입력오류"),
    IF(
        $U$18=1, AND($P1219&lt;&gt;"", $P1219&lt;&gt;"...", $P1219&lt;&gt;"입력오류", ISNUMBER(FIND(INDEX($T$2:$T$7,$U$1),$P1219))),
        IF(
            $U$17="기타", AND($P1219&lt;&gt;"", $P1219&lt;&gt;"...", $P1219&lt;&gt;"입력오류", NOT(ISNUMBER(FIND($T$21:$T$34,$P1219)))),
            AND($P1219&lt;&gt;"", $P1219&lt;&gt;"...", $P1219&lt;&gt;"입력오류", $T$19=$P1219)
        )
    )
)</f>
        <v>0</v>
      </c>
    </row>
    <row r="1220" spans="1:17">
      <c r="A1220" t="s">
        <v>2348</v>
      </c>
      <c r="B1220" t="s">
        <v>2349</v>
      </c>
      <c r="C1220" t="s">
        <v>11462</v>
      </c>
      <c r="D1220" t="s">
        <v>11463</v>
      </c>
      <c r="I1220">
        <f t="shared" si="58"/>
        <v>1219</v>
      </c>
      <c r="J1220">
        <f t="shared" si="59"/>
        <v>1219</v>
      </c>
      <c r="K1220">
        <f t="shared" si="57"/>
        <v>1</v>
      </c>
      <c r="L1220" t="b">
        <f>COUNTIF($N$2:N1220, N1220)=1</f>
        <v>1</v>
      </c>
      <c r="M1220" s="37">
        <f>IF( $Q1220, MAX($M$1:M1219)+1, 0)</f>
        <v>0</v>
      </c>
      <c r="N1220" t="str" cm="1">
        <f t="array" ref="N1220">INDEX($A$9:$F$1048576, $J1220, $K1220 )</f>
        <v>62872</v>
      </c>
      <c r="O1220" t="str" cm="1">
        <f t="array" ref="O1220">INDEX($B$9:$F$1048576, $J1220, $K1220 )</f>
        <v>카드오토제삼차(유)1-35</v>
      </c>
      <c r="P1220" t="str" cm="1">
        <f t="array" ref="P1220">IF( $L1220, TRIM(_xll.IMDP("IR", $G$5&amp;$N1220, $G$6)), "" )</f>
        <v/>
      </c>
      <c r="Q1220" t="b" cm="1">
        <f t="array" ref="Q1220">IF(
    $U$1=1, AND($P1220&lt;&gt;"", $P1220&lt;&gt;"...", $P1220&lt;&gt;"입력오류"),
    IF(
        $U$18=1, AND($P1220&lt;&gt;"", $P1220&lt;&gt;"...", $P1220&lt;&gt;"입력오류", ISNUMBER(FIND(INDEX($T$2:$T$7,$U$1),$P1220))),
        IF(
            $U$17="기타", AND($P1220&lt;&gt;"", $P1220&lt;&gt;"...", $P1220&lt;&gt;"입력오류", NOT(ISNUMBER(FIND($T$21:$T$34,$P1220)))),
            AND($P1220&lt;&gt;"", $P1220&lt;&gt;"...", $P1220&lt;&gt;"입력오류", $T$19=$P1220)
        )
    )
)</f>
        <v>0</v>
      </c>
    </row>
    <row r="1221" spans="1:17">
      <c r="A1221" t="s">
        <v>2350</v>
      </c>
      <c r="B1221" t="s">
        <v>2351</v>
      </c>
      <c r="C1221" t="s">
        <v>11464</v>
      </c>
      <c r="D1221" t="s">
        <v>11465</v>
      </c>
      <c r="I1221">
        <f t="shared" si="58"/>
        <v>1220</v>
      </c>
      <c r="J1221">
        <f t="shared" si="59"/>
        <v>1220</v>
      </c>
      <c r="K1221">
        <f t="shared" si="57"/>
        <v>1</v>
      </c>
      <c r="L1221" t="b">
        <f>COUNTIF($N$2:N1221, N1221)=1</f>
        <v>1</v>
      </c>
      <c r="M1221" s="37">
        <f>IF( $Q1221, MAX($M$1:M1220)+1, 0)</f>
        <v>0</v>
      </c>
      <c r="N1221" t="str" cm="1">
        <f t="array" ref="N1221">INDEX($A$9:$F$1048576, $J1221, $K1221 )</f>
        <v>62873</v>
      </c>
      <c r="O1221" t="str" cm="1">
        <f t="array" ref="O1221">INDEX($B$9:$F$1048576, $J1221, $K1221 )</f>
        <v>카드오토제삼차(유)1-36</v>
      </c>
      <c r="P1221" t="str" cm="1">
        <f t="array" ref="P1221">IF( $L1221, TRIM(_xll.IMDP("IR", $G$5&amp;$N1221, $G$6)), "" )</f>
        <v/>
      </c>
      <c r="Q1221" t="b" cm="1">
        <f t="array" ref="Q1221">IF(
    $U$1=1, AND($P1221&lt;&gt;"", $P1221&lt;&gt;"...", $P1221&lt;&gt;"입력오류"),
    IF(
        $U$18=1, AND($P1221&lt;&gt;"", $P1221&lt;&gt;"...", $P1221&lt;&gt;"입력오류", ISNUMBER(FIND(INDEX($T$2:$T$7,$U$1),$P1221))),
        IF(
            $U$17="기타", AND($P1221&lt;&gt;"", $P1221&lt;&gt;"...", $P1221&lt;&gt;"입력오류", NOT(ISNUMBER(FIND($T$21:$T$34,$P1221)))),
            AND($P1221&lt;&gt;"", $P1221&lt;&gt;"...", $P1221&lt;&gt;"입력오류", $T$19=$P1221)
        )
    )
)</f>
        <v>0</v>
      </c>
    </row>
    <row r="1222" spans="1:17">
      <c r="A1222" t="s">
        <v>2352</v>
      </c>
      <c r="B1222" t="s">
        <v>2353</v>
      </c>
      <c r="C1222" t="s">
        <v>11466</v>
      </c>
      <c r="D1222" t="s">
        <v>11467</v>
      </c>
      <c r="I1222">
        <f t="shared" si="58"/>
        <v>1221</v>
      </c>
      <c r="J1222">
        <f t="shared" si="59"/>
        <v>1221</v>
      </c>
      <c r="K1222">
        <f t="shared" si="57"/>
        <v>1</v>
      </c>
      <c r="L1222" t="b">
        <f>COUNTIF($N$2:N1222, N1222)=1</f>
        <v>1</v>
      </c>
      <c r="M1222" s="37">
        <f>IF( $Q1222, MAX($M$1:M1221)+1, 0)</f>
        <v>0</v>
      </c>
      <c r="N1222" t="str" cm="1">
        <f t="array" ref="N1222">INDEX($A$9:$F$1048576, $J1222, $K1222 )</f>
        <v>62877</v>
      </c>
      <c r="O1222" t="str" cm="1">
        <f t="array" ref="O1222">INDEX($B$9:$F$1048576, $J1222, $K1222 )</f>
        <v>금촌이유동화전문(유)1</v>
      </c>
      <c r="P1222" t="str" cm="1">
        <f t="array" ref="P1222">IF( $L1222, TRIM(_xll.IMDP("IR", $G$5&amp;$N1222, $G$6)), "" )</f>
        <v/>
      </c>
      <c r="Q1222" t="b" cm="1">
        <f t="array" ref="Q1222">IF(
    $U$1=1, AND($P1222&lt;&gt;"", $P1222&lt;&gt;"...", $P1222&lt;&gt;"입력오류"),
    IF(
        $U$18=1, AND($P1222&lt;&gt;"", $P1222&lt;&gt;"...", $P1222&lt;&gt;"입력오류", ISNUMBER(FIND(INDEX($T$2:$T$7,$U$1),$P1222))),
        IF(
            $U$17="기타", AND($P1222&lt;&gt;"", $P1222&lt;&gt;"...", $P1222&lt;&gt;"입력오류", NOT(ISNUMBER(FIND($T$21:$T$34,$P1222)))),
            AND($P1222&lt;&gt;"", $P1222&lt;&gt;"...", $P1222&lt;&gt;"입력오류", $T$19=$P1222)
        )
    )
)</f>
        <v>0</v>
      </c>
    </row>
    <row r="1223" spans="1:17">
      <c r="A1223" t="s">
        <v>2354</v>
      </c>
      <c r="B1223" t="s">
        <v>2355</v>
      </c>
      <c r="C1223" t="s">
        <v>11468</v>
      </c>
      <c r="D1223" t="s">
        <v>11469</v>
      </c>
      <c r="I1223">
        <f t="shared" si="58"/>
        <v>1222</v>
      </c>
      <c r="J1223">
        <f t="shared" si="59"/>
        <v>1222</v>
      </c>
      <c r="K1223">
        <f t="shared" si="57"/>
        <v>1</v>
      </c>
      <c r="L1223" t="b">
        <f>COUNTIF($N$2:N1223, N1223)=1</f>
        <v>1</v>
      </c>
      <c r="M1223" s="37">
        <f>IF( $Q1223, MAX($M$1:M1222)+1, 0)</f>
        <v>0</v>
      </c>
      <c r="N1223" t="str" cm="1">
        <f t="array" ref="N1223">INDEX($A$9:$F$1048576, $J1223, $K1223 )</f>
        <v>62889</v>
      </c>
      <c r="O1223" t="str" cm="1">
        <f t="array" ref="O1223">INDEX($B$9:$F$1048576, $J1223, $K1223 )</f>
        <v>신보2020제20차(유)1-3</v>
      </c>
      <c r="P1223" t="str" cm="1">
        <f t="array" ref="P1223">IF( $L1223, TRIM(_xll.IMDP("IR", $G$5&amp;$N1223, $G$6)), "" )</f>
        <v/>
      </c>
      <c r="Q1223" t="b" cm="1">
        <f t="array" ref="Q1223">IF(
    $U$1=1, AND($P1223&lt;&gt;"", $P1223&lt;&gt;"...", $P1223&lt;&gt;"입력오류"),
    IF(
        $U$18=1, AND($P1223&lt;&gt;"", $P1223&lt;&gt;"...", $P1223&lt;&gt;"입력오류", ISNUMBER(FIND(INDEX($T$2:$T$7,$U$1),$P1223))),
        IF(
            $U$17="기타", AND($P1223&lt;&gt;"", $P1223&lt;&gt;"...", $P1223&lt;&gt;"입력오류", NOT(ISNUMBER(FIND($T$21:$T$34,$P1223)))),
            AND($P1223&lt;&gt;"", $P1223&lt;&gt;"...", $P1223&lt;&gt;"입력오류", $T$19=$P1223)
        )
    )
)</f>
        <v>0</v>
      </c>
    </row>
    <row r="1224" spans="1:17">
      <c r="A1224" t="s">
        <v>2356</v>
      </c>
      <c r="B1224" t="s">
        <v>2357</v>
      </c>
      <c r="C1224" t="s">
        <v>11470</v>
      </c>
      <c r="D1224" t="s">
        <v>11471</v>
      </c>
      <c r="I1224">
        <f t="shared" si="58"/>
        <v>1223</v>
      </c>
      <c r="J1224">
        <f t="shared" si="59"/>
        <v>1223</v>
      </c>
      <c r="K1224">
        <f t="shared" si="57"/>
        <v>1</v>
      </c>
      <c r="L1224" t="b">
        <f>COUNTIF($N$2:N1224, N1224)=1</f>
        <v>1</v>
      </c>
      <c r="M1224" s="37">
        <f>IF( $Q1224, MAX($M$1:M1223)+1, 0)</f>
        <v>0</v>
      </c>
      <c r="N1224" t="str" cm="1">
        <f t="array" ref="N1224">INDEX($A$9:$F$1048576, $J1224, $K1224 )</f>
        <v>62944</v>
      </c>
      <c r="O1224" t="str" cm="1">
        <f t="array" ref="O1224">INDEX($B$9:$F$1048576, $J1224, $K1224 )</f>
        <v>티월드제58차(유)1-27</v>
      </c>
      <c r="P1224" t="str" cm="1">
        <f t="array" ref="P1224">IF( $L1224, TRIM(_xll.IMDP("IR", $G$5&amp;$N1224, $G$6)), "" )</f>
        <v/>
      </c>
      <c r="Q1224" t="b" cm="1">
        <f t="array" ref="Q1224">IF(
    $U$1=1, AND($P1224&lt;&gt;"", $P1224&lt;&gt;"...", $P1224&lt;&gt;"입력오류"),
    IF(
        $U$18=1, AND($P1224&lt;&gt;"", $P1224&lt;&gt;"...", $P1224&lt;&gt;"입력오류", ISNUMBER(FIND(INDEX($T$2:$T$7,$U$1),$P1224))),
        IF(
            $U$17="기타", AND($P1224&lt;&gt;"", $P1224&lt;&gt;"...", $P1224&lt;&gt;"입력오류", NOT(ISNUMBER(FIND($T$21:$T$34,$P1224)))),
            AND($P1224&lt;&gt;"", $P1224&lt;&gt;"...", $P1224&lt;&gt;"입력오류", $T$19=$P1224)
        )
    )
)</f>
        <v>0</v>
      </c>
    </row>
    <row r="1225" spans="1:17">
      <c r="A1225" t="s">
        <v>2358</v>
      </c>
      <c r="B1225" t="s">
        <v>2359</v>
      </c>
      <c r="C1225" t="s">
        <v>11472</v>
      </c>
      <c r="D1225" t="s">
        <v>11473</v>
      </c>
      <c r="I1225">
        <f t="shared" si="58"/>
        <v>1224</v>
      </c>
      <c r="J1225">
        <f t="shared" si="59"/>
        <v>1224</v>
      </c>
      <c r="K1225">
        <f t="shared" si="57"/>
        <v>1</v>
      </c>
      <c r="L1225" t="b">
        <f>COUNTIF($N$2:N1225, N1225)=1</f>
        <v>1</v>
      </c>
      <c r="M1225" s="37">
        <f>IF( $Q1225, MAX($M$1:M1224)+1, 0)</f>
        <v>0</v>
      </c>
      <c r="N1225" t="str" cm="1">
        <f t="array" ref="N1225">INDEX($A$9:$F$1048576, $J1225, $K1225 )</f>
        <v>62958</v>
      </c>
      <c r="O1225" t="str" cm="1">
        <f t="array" ref="O1225">INDEX($B$9:$F$1048576, $J1225, $K1225 )</f>
        <v>주택금융공사MBS2020-37(1-2)</v>
      </c>
      <c r="P1225" t="str" cm="1">
        <f t="array" ref="P1225">IF( $L1225, TRIM(_xll.IMDP("IR", $G$5&amp;$N1225, $G$6)), "" )</f>
        <v/>
      </c>
      <c r="Q1225" t="b" cm="1">
        <f t="array" ref="Q1225">IF(
    $U$1=1, AND($P1225&lt;&gt;"", $P1225&lt;&gt;"...", $P1225&lt;&gt;"입력오류"),
    IF(
        $U$18=1, AND($P1225&lt;&gt;"", $P1225&lt;&gt;"...", $P1225&lt;&gt;"입력오류", ISNUMBER(FIND(INDEX($T$2:$T$7,$U$1),$P1225))),
        IF(
            $U$17="기타", AND($P1225&lt;&gt;"", $P1225&lt;&gt;"...", $P1225&lt;&gt;"입력오류", NOT(ISNUMBER(FIND($T$21:$T$34,$P1225)))),
            AND($P1225&lt;&gt;"", $P1225&lt;&gt;"...", $P1225&lt;&gt;"입력오류", $T$19=$P1225)
        )
    )
)</f>
        <v>0</v>
      </c>
    </row>
    <row r="1226" spans="1:17">
      <c r="A1226" t="s">
        <v>2360</v>
      </c>
      <c r="B1226" t="s">
        <v>2361</v>
      </c>
      <c r="C1226" t="s">
        <v>11474</v>
      </c>
      <c r="D1226" t="s">
        <v>11475</v>
      </c>
      <c r="I1226">
        <f t="shared" si="58"/>
        <v>1225</v>
      </c>
      <c r="J1226">
        <f t="shared" si="59"/>
        <v>1225</v>
      </c>
      <c r="K1226">
        <f t="shared" si="57"/>
        <v>1</v>
      </c>
      <c r="L1226" t="b">
        <f>COUNTIF($N$2:N1226, N1226)=1</f>
        <v>1</v>
      </c>
      <c r="M1226" s="37">
        <f>IF( $Q1226, MAX($M$1:M1225)+1, 0)</f>
        <v>0</v>
      </c>
      <c r="N1226" t="str" cm="1">
        <f t="array" ref="N1226">INDEX($A$9:$F$1048576, $J1226, $K1226 )</f>
        <v>62959</v>
      </c>
      <c r="O1226" t="str" cm="1">
        <f t="array" ref="O1226">INDEX($B$9:$F$1048576, $J1226, $K1226 )</f>
        <v>주택금융공사MBS2020-37(1-3)</v>
      </c>
      <c r="P1226" t="str" cm="1">
        <f t="array" ref="P1226">IF( $L1226, TRIM(_xll.IMDP("IR", $G$5&amp;$N1226, $G$6)), "" )</f>
        <v/>
      </c>
      <c r="Q1226" t="b" cm="1">
        <f t="array" ref="Q1226">IF(
    $U$1=1, AND($P1226&lt;&gt;"", $P1226&lt;&gt;"...", $P1226&lt;&gt;"입력오류"),
    IF(
        $U$18=1, AND($P1226&lt;&gt;"", $P1226&lt;&gt;"...", $P1226&lt;&gt;"입력오류", ISNUMBER(FIND(INDEX($T$2:$T$7,$U$1),$P1226))),
        IF(
            $U$17="기타", AND($P1226&lt;&gt;"", $P1226&lt;&gt;"...", $P1226&lt;&gt;"입력오류", NOT(ISNUMBER(FIND($T$21:$T$34,$P1226)))),
            AND($P1226&lt;&gt;"", $P1226&lt;&gt;"...", $P1226&lt;&gt;"입력오류", $T$19=$P1226)
        )
    )
)</f>
        <v>0</v>
      </c>
    </row>
    <row r="1227" spans="1:17">
      <c r="A1227" t="s">
        <v>2362</v>
      </c>
      <c r="B1227" t="s">
        <v>2363</v>
      </c>
      <c r="C1227" t="s">
        <v>11476</v>
      </c>
      <c r="D1227" t="s">
        <v>11477</v>
      </c>
      <c r="I1227">
        <f t="shared" si="58"/>
        <v>1226</v>
      </c>
      <c r="J1227">
        <f t="shared" si="59"/>
        <v>1226</v>
      </c>
      <c r="K1227">
        <f t="shared" si="57"/>
        <v>1</v>
      </c>
      <c r="L1227" t="b">
        <f>COUNTIF($N$2:N1227, N1227)=1</f>
        <v>1</v>
      </c>
      <c r="M1227" s="37">
        <f>IF( $Q1227, MAX($M$1:M1226)+1, 0)</f>
        <v>0</v>
      </c>
      <c r="N1227" t="str" cm="1">
        <f t="array" ref="N1227">INDEX($A$9:$F$1048576, $J1227, $K1227 )</f>
        <v>62960</v>
      </c>
      <c r="O1227" t="str" cm="1">
        <f t="array" ref="O1227">INDEX($B$9:$F$1048576, $J1227, $K1227 )</f>
        <v>주택금융공사MBS2020-37(1-4)</v>
      </c>
      <c r="P1227" t="str" cm="1">
        <f t="array" ref="P1227">IF( $L1227, TRIM(_xll.IMDP("IR", $G$5&amp;$N1227, $G$6)), "" )</f>
        <v/>
      </c>
      <c r="Q1227" t="b" cm="1">
        <f t="array" ref="Q1227">IF(
    $U$1=1, AND($P1227&lt;&gt;"", $P1227&lt;&gt;"...", $P1227&lt;&gt;"입력오류"),
    IF(
        $U$18=1, AND($P1227&lt;&gt;"", $P1227&lt;&gt;"...", $P1227&lt;&gt;"입력오류", ISNUMBER(FIND(INDEX($T$2:$T$7,$U$1),$P1227))),
        IF(
            $U$17="기타", AND($P1227&lt;&gt;"", $P1227&lt;&gt;"...", $P1227&lt;&gt;"입력오류", NOT(ISNUMBER(FIND($T$21:$T$34,$P1227)))),
            AND($P1227&lt;&gt;"", $P1227&lt;&gt;"...", $P1227&lt;&gt;"입력오류", $T$19=$P1227)
        )
    )
)</f>
        <v>0</v>
      </c>
    </row>
    <row r="1228" spans="1:17">
      <c r="A1228" t="s">
        <v>2364</v>
      </c>
      <c r="B1228" t="s">
        <v>2365</v>
      </c>
      <c r="C1228" t="s">
        <v>11478</v>
      </c>
      <c r="D1228" t="s">
        <v>11479</v>
      </c>
      <c r="I1228">
        <f t="shared" si="58"/>
        <v>1227</v>
      </c>
      <c r="J1228">
        <f t="shared" si="59"/>
        <v>1227</v>
      </c>
      <c r="K1228">
        <f t="shared" si="57"/>
        <v>1</v>
      </c>
      <c r="L1228" t="b">
        <f>COUNTIF($N$2:N1228, N1228)=1</f>
        <v>1</v>
      </c>
      <c r="M1228" s="37">
        <f>IF( $Q1228, MAX($M$1:M1227)+1, 0)</f>
        <v>0</v>
      </c>
      <c r="N1228" t="str" cm="1">
        <f t="array" ref="N1228">INDEX($A$9:$F$1048576, $J1228, $K1228 )</f>
        <v>62993</v>
      </c>
      <c r="O1228" t="str" cm="1">
        <f t="array" ref="O1228">INDEX($B$9:$F$1048576, $J1228, $K1228 )</f>
        <v>에이블세풍산단</v>
      </c>
      <c r="P1228" t="str" cm="1">
        <f t="array" ref="P1228">IF( $L1228, TRIM(_xll.IMDP("IR", $G$5&amp;$N1228, $G$6)), "" )</f>
        <v/>
      </c>
      <c r="Q1228" t="b" cm="1">
        <f t="array" ref="Q1228">IF(
    $U$1=1, AND($P1228&lt;&gt;"", $P1228&lt;&gt;"...", $P1228&lt;&gt;"입력오류"),
    IF(
        $U$18=1, AND($P1228&lt;&gt;"", $P1228&lt;&gt;"...", $P1228&lt;&gt;"입력오류", ISNUMBER(FIND(INDEX($T$2:$T$7,$U$1),$P1228))),
        IF(
            $U$17="기타", AND($P1228&lt;&gt;"", $P1228&lt;&gt;"...", $P1228&lt;&gt;"입력오류", NOT(ISNUMBER(FIND($T$21:$T$34,$P1228)))),
            AND($P1228&lt;&gt;"", $P1228&lt;&gt;"...", $P1228&lt;&gt;"입력오류", $T$19=$P1228)
        )
    )
)</f>
        <v>0</v>
      </c>
    </row>
    <row r="1229" spans="1:17">
      <c r="A1229" t="s">
        <v>2366</v>
      </c>
      <c r="B1229" t="s">
        <v>2367</v>
      </c>
      <c r="C1229" t="s">
        <v>11480</v>
      </c>
      <c r="D1229" t="s">
        <v>11481</v>
      </c>
      <c r="I1229">
        <f t="shared" si="58"/>
        <v>1228</v>
      </c>
      <c r="J1229">
        <f t="shared" si="59"/>
        <v>1228</v>
      </c>
      <c r="K1229">
        <f t="shared" si="57"/>
        <v>1</v>
      </c>
      <c r="L1229" t="b">
        <f>COUNTIF($N$2:N1229, N1229)=1</f>
        <v>1</v>
      </c>
      <c r="M1229" s="37">
        <f>IF( $Q1229, MAX($M$1:M1228)+1, 0)</f>
        <v>0</v>
      </c>
      <c r="N1229" t="str" cm="1">
        <f t="array" ref="N1229">INDEX($A$9:$F$1048576, $J1229, $K1229 )</f>
        <v>63016</v>
      </c>
      <c r="O1229" t="str" cm="1">
        <f t="array" ref="O1229">INDEX($B$9:$F$1048576, $J1229, $K1229 )</f>
        <v>유플러스파이브지제54차(유)1-17</v>
      </c>
      <c r="P1229" t="str" cm="1">
        <f t="array" ref="P1229">IF( $L1229, TRIM(_xll.IMDP("IR", $G$5&amp;$N1229, $G$6)), "" )</f>
        <v/>
      </c>
      <c r="Q1229" t="b" cm="1">
        <f t="array" ref="Q1229">IF(
    $U$1=1, AND($P1229&lt;&gt;"", $P1229&lt;&gt;"...", $P1229&lt;&gt;"입력오류"),
    IF(
        $U$18=1, AND($P1229&lt;&gt;"", $P1229&lt;&gt;"...", $P1229&lt;&gt;"입력오류", ISNUMBER(FIND(INDEX($T$2:$T$7,$U$1),$P1229))),
        IF(
            $U$17="기타", AND($P1229&lt;&gt;"", $P1229&lt;&gt;"...", $P1229&lt;&gt;"입력오류", NOT(ISNUMBER(FIND($T$21:$T$34,$P1229)))),
            AND($P1229&lt;&gt;"", $P1229&lt;&gt;"...", $P1229&lt;&gt;"입력오류", $T$19=$P1229)
        )
    )
)</f>
        <v>0</v>
      </c>
    </row>
    <row r="1230" spans="1:17">
      <c r="A1230" t="s">
        <v>2368</v>
      </c>
      <c r="B1230" t="s">
        <v>2369</v>
      </c>
      <c r="C1230" t="s">
        <v>11482</v>
      </c>
      <c r="D1230" t="s">
        <v>11483</v>
      </c>
      <c r="I1230">
        <f t="shared" si="58"/>
        <v>1229</v>
      </c>
      <c r="J1230">
        <f t="shared" si="59"/>
        <v>1229</v>
      </c>
      <c r="K1230">
        <f t="shared" si="57"/>
        <v>1</v>
      </c>
      <c r="L1230" t="b">
        <f>COUNTIF($N$2:N1230, N1230)=1</f>
        <v>1</v>
      </c>
      <c r="M1230" s="37">
        <f>IF( $Q1230, MAX($M$1:M1229)+1, 0)</f>
        <v>0</v>
      </c>
      <c r="N1230" t="str" cm="1">
        <f t="array" ref="N1230">INDEX($A$9:$F$1048576, $J1230, $K1230 )</f>
        <v>63017</v>
      </c>
      <c r="O1230" t="str" cm="1">
        <f t="array" ref="O1230">INDEX($B$9:$F$1048576, $J1230, $K1230 )</f>
        <v>유플러스파이브지제54차(유)1-18</v>
      </c>
      <c r="P1230" t="str" cm="1">
        <f t="array" ref="P1230">IF( $L1230, TRIM(_xll.IMDP("IR", $G$5&amp;$N1230, $G$6)), "" )</f>
        <v/>
      </c>
      <c r="Q1230" t="b" cm="1">
        <f t="array" ref="Q1230">IF(
    $U$1=1, AND($P1230&lt;&gt;"", $P1230&lt;&gt;"...", $P1230&lt;&gt;"입력오류"),
    IF(
        $U$18=1, AND($P1230&lt;&gt;"", $P1230&lt;&gt;"...", $P1230&lt;&gt;"입력오류", ISNUMBER(FIND(INDEX($T$2:$T$7,$U$1),$P1230))),
        IF(
            $U$17="기타", AND($P1230&lt;&gt;"", $P1230&lt;&gt;"...", $P1230&lt;&gt;"입력오류", NOT(ISNUMBER(FIND($T$21:$T$34,$P1230)))),
            AND($P1230&lt;&gt;"", $P1230&lt;&gt;"...", $P1230&lt;&gt;"입력오류", $T$19=$P1230)
        )
    )
)</f>
        <v>0</v>
      </c>
    </row>
    <row r="1231" spans="1:17">
      <c r="A1231" t="s">
        <v>2370</v>
      </c>
      <c r="B1231" t="s">
        <v>2371</v>
      </c>
      <c r="C1231" t="s">
        <v>11484</v>
      </c>
      <c r="D1231" t="s">
        <v>11485</v>
      </c>
      <c r="I1231">
        <f t="shared" si="58"/>
        <v>1230</v>
      </c>
      <c r="J1231">
        <f t="shared" si="59"/>
        <v>1230</v>
      </c>
      <c r="K1231">
        <f t="shared" si="57"/>
        <v>1</v>
      </c>
      <c r="L1231" t="b">
        <f>COUNTIF($N$2:N1231, N1231)=1</f>
        <v>1</v>
      </c>
      <c r="M1231" s="37">
        <f>IF( $Q1231, MAX($M$1:M1230)+1, 0)</f>
        <v>0</v>
      </c>
      <c r="N1231" t="str" cm="1">
        <f t="array" ref="N1231">INDEX($A$9:$F$1048576, $J1231, $K1231 )</f>
        <v>63018</v>
      </c>
      <c r="O1231" t="str" cm="1">
        <f t="array" ref="O1231">INDEX($B$9:$F$1048576, $J1231, $K1231 )</f>
        <v>유플러스파이브지제54차(유)1-19</v>
      </c>
      <c r="P1231" t="str" cm="1">
        <f t="array" ref="P1231">IF( $L1231, TRIM(_xll.IMDP("IR", $G$5&amp;$N1231, $G$6)), "" )</f>
        <v/>
      </c>
      <c r="Q1231" t="b" cm="1">
        <f t="array" ref="Q1231">IF(
    $U$1=1, AND($P1231&lt;&gt;"", $P1231&lt;&gt;"...", $P1231&lt;&gt;"입력오류"),
    IF(
        $U$18=1, AND($P1231&lt;&gt;"", $P1231&lt;&gt;"...", $P1231&lt;&gt;"입력오류", ISNUMBER(FIND(INDEX($T$2:$T$7,$U$1),$P1231))),
        IF(
            $U$17="기타", AND($P1231&lt;&gt;"", $P1231&lt;&gt;"...", $P1231&lt;&gt;"입력오류", NOT(ISNUMBER(FIND($T$21:$T$34,$P1231)))),
            AND($P1231&lt;&gt;"", $P1231&lt;&gt;"...", $P1231&lt;&gt;"입력오류", $T$19=$P1231)
        )
    )
)</f>
        <v>0</v>
      </c>
    </row>
    <row r="1232" spans="1:17">
      <c r="A1232" t="s">
        <v>2372</v>
      </c>
      <c r="B1232" t="s">
        <v>2373</v>
      </c>
      <c r="C1232" t="s">
        <v>11486</v>
      </c>
      <c r="D1232" t="s">
        <v>11487</v>
      </c>
      <c r="I1232">
        <f t="shared" si="58"/>
        <v>1231</v>
      </c>
      <c r="J1232">
        <f t="shared" si="59"/>
        <v>1231</v>
      </c>
      <c r="K1232">
        <f t="shared" si="57"/>
        <v>1</v>
      </c>
      <c r="L1232" t="b">
        <f>COUNTIF($N$2:N1232, N1232)=1</f>
        <v>1</v>
      </c>
      <c r="M1232" s="37">
        <f>IF( $Q1232, MAX($M$1:M1231)+1, 0)</f>
        <v>0</v>
      </c>
      <c r="N1232" t="str" cm="1">
        <f t="array" ref="N1232">INDEX($A$9:$F$1048576, $J1232, $K1232 )</f>
        <v>63043</v>
      </c>
      <c r="O1232" t="str" cm="1">
        <f t="array" ref="O1232">INDEX($B$9:$F$1048576, $J1232, $K1232 )</f>
        <v>주택금융공사MBS2020-38(1-4)</v>
      </c>
      <c r="P1232" t="str" cm="1">
        <f t="array" ref="P1232">IF( $L1232, TRIM(_xll.IMDP("IR", $G$5&amp;$N1232, $G$6)), "" )</f>
        <v/>
      </c>
      <c r="Q1232" t="b" cm="1">
        <f t="array" ref="Q1232">IF(
    $U$1=1, AND($P1232&lt;&gt;"", $P1232&lt;&gt;"...", $P1232&lt;&gt;"입력오류"),
    IF(
        $U$18=1, AND($P1232&lt;&gt;"", $P1232&lt;&gt;"...", $P1232&lt;&gt;"입력오류", ISNUMBER(FIND(INDEX($T$2:$T$7,$U$1),$P1232))),
        IF(
            $U$17="기타", AND($P1232&lt;&gt;"", $P1232&lt;&gt;"...", $P1232&lt;&gt;"입력오류", NOT(ISNUMBER(FIND($T$21:$T$34,$P1232)))),
            AND($P1232&lt;&gt;"", $P1232&lt;&gt;"...", $P1232&lt;&gt;"입력오류", $T$19=$P1232)
        )
    )
)</f>
        <v>0</v>
      </c>
    </row>
    <row r="1233" spans="1:17">
      <c r="A1233" t="s">
        <v>2374</v>
      </c>
      <c r="B1233" t="s">
        <v>2375</v>
      </c>
      <c r="C1233" t="s">
        <v>11488</v>
      </c>
      <c r="D1233" t="s">
        <v>11489</v>
      </c>
      <c r="I1233">
        <f t="shared" si="58"/>
        <v>1232</v>
      </c>
      <c r="J1233">
        <f t="shared" si="59"/>
        <v>1232</v>
      </c>
      <c r="K1233">
        <f t="shared" si="57"/>
        <v>1</v>
      </c>
      <c r="L1233" t="b">
        <f>COUNTIF($N$2:N1233, N1233)=1</f>
        <v>1</v>
      </c>
      <c r="M1233" s="37">
        <f>IF( $Q1233, MAX($M$1:M1232)+1, 0)</f>
        <v>0</v>
      </c>
      <c r="N1233" t="str" cm="1">
        <f t="array" ref="N1233">INDEX($A$9:$F$1048576, $J1233, $K1233 )</f>
        <v>63044</v>
      </c>
      <c r="O1233" t="str" cm="1">
        <f t="array" ref="O1233">INDEX($B$9:$F$1048576, $J1233, $K1233 )</f>
        <v>주택금융공사MBS2020-38(1-5)</v>
      </c>
      <c r="P1233" t="str" cm="1">
        <f t="array" ref="P1233">IF( $L1233, TRIM(_xll.IMDP("IR", $G$5&amp;$N1233, $G$6)), "" )</f>
        <v/>
      </c>
      <c r="Q1233" t="b" cm="1">
        <f t="array" ref="Q1233">IF(
    $U$1=1, AND($P1233&lt;&gt;"", $P1233&lt;&gt;"...", $P1233&lt;&gt;"입력오류"),
    IF(
        $U$18=1, AND($P1233&lt;&gt;"", $P1233&lt;&gt;"...", $P1233&lt;&gt;"입력오류", ISNUMBER(FIND(INDEX($T$2:$T$7,$U$1),$P1233))),
        IF(
            $U$17="기타", AND($P1233&lt;&gt;"", $P1233&lt;&gt;"...", $P1233&lt;&gt;"입력오류", NOT(ISNUMBER(FIND($T$21:$T$34,$P1233)))),
            AND($P1233&lt;&gt;"", $P1233&lt;&gt;"...", $P1233&lt;&gt;"입력오류", $T$19=$P1233)
        )
    )
)</f>
        <v>0</v>
      </c>
    </row>
    <row r="1234" spans="1:17">
      <c r="A1234" t="s">
        <v>2376</v>
      </c>
      <c r="B1234" t="s">
        <v>2377</v>
      </c>
      <c r="C1234" t="s">
        <v>11490</v>
      </c>
      <c r="D1234" t="s">
        <v>11491</v>
      </c>
      <c r="I1234">
        <f t="shared" si="58"/>
        <v>1233</v>
      </c>
      <c r="J1234">
        <f t="shared" si="59"/>
        <v>1233</v>
      </c>
      <c r="K1234">
        <f t="shared" si="57"/>
        <v>1</v>
      </c>
      <c r="L1234" t="b">
        <f>COUNTIF($N$2:N1234, N1234)=1</f>
        <v>1</v>
      </c>
      <c r="M1234" s="37">
        <f>IF( $Q1234, MAX($M$1:M1233)+1, 0)</f>
        <v>0</v>
      </c>
      <c r="N1234" t="str" cm="1">
        <f t="array" ref="N1234">INDEX($A$9:$F$1048576, $J1234, $K1234 )</f>
        <v>63045</v>
      </c>
      <c r="O1234" t="str" cm="1">
        <f t="array" ref="O1234">INDEX($B$9:$F$1048576, $J1234, $K1234 )</f>
        <v>주택금융공사MBS2020-38(1-6)</v>
      </c>
      <c r="P1234" t="str" cm="1">
        <f t="array" ref="P1234">IF( $L1234, TRIM(_xll.IMDP("IR", $G$5&amp;$N1234, $G$6)), "" )</f>
        <v/>
      </c>
      <c r="Q1234" t="b" cm="1">
        <f t="array" ref="Q1234">IF(
    $U$1=1, AND($P1234&lt;&gt;"", $P1234&lt;&gt;"...", $P1234&lt;&gt;"입력오류"),
    IF(
        $U$18=1, AND($P1234&lt;&gt;"", $P1234&lt;&gt;"...", $P1234&lt;&gt;"입력오류", ISNUMBER(FIND(INDEX($T$2:$T$7,$U$1),$P1234))),
        IF(
            $U$17="기타", AND($P1234&lt;&gt;"", $P1234&lt;&gt;"...", $P1234&lt;&gt;"입력오류", NOT(ISNUMBER(FIND($T$21:$T$34,$P1234)))),
            AND($P1234&lt;&gt;"", $P1234&lt;&gt;"...", $P1234&lt;&gt;"입력오류", $T$19=$P1234)
        )
    )
)</f>
        <v>0</v>
      </c>
    </row>
    <row r="1235" spans="1:17">
      <c r="A1235" t="s">
        <v>2378</v>
      </c>
      <c r="B1235" t="s">
        <v>2379</v>
      </c>
      <c r="C1235" t="s">
        <v>11492</v>
      </c>
      <c r="D1235" t="s">
        <v>11493</v>
      </c>
      <c r="I1235">
        <f t="shared" si="58"/>
        <v>1234</v>
      </c>
      <c r="J1235">
        <f t="shared" si="59"/>
        <v>1234</v>
      </c>
      <c r="K1235">
        <f t="shared" si="57"/>
        <v>1</v>
      </c>
      <c r="L1235" t="b">
        <f>COUNTIF($N$2:N1235, N1235)=1</f>
        <v>1</v>
      </c>
      <c r="M1235" s="37">
        <f>IF( $Q1235, MAX($M$1:M1234)+1, 0)</f>
        <v>0</v>
      </c>
      <c r="N1235" t="str" cm="1">
        <f t="array" ref="N1235">INDEX($A$9:$F$1048576, $J1235, $K1235 )</f>
        <v>63046</v>
      </c>
      <c r="O1235" t="str" cm="1">
        <f t="array" ref="O1235">INDEX($B$9:$F$1048576, $J1235, $K1235 )</f>
        <v>주택금융공사MBS2020-38(1-7)</v>
      </c>
      <c r="P1235" t="str" cm="1">
        <f t="array" ref="P1235">IF( $L1235, TRIM(_xll.IMDP("IR", $G$5&amp;$N1235, $G$6)), "" )</f>
        <v/>
      </c>
      <c r="Q1235" t="b" cm="1">
        <f t="array" ref="Q1235">IF(
    $U$1=1, AND($P1235&lt;&gt;"", $P1235&lt;&gt;"...", $P1235&lt;&gt;"입력오류"),
    IF(
        $U$18=1, AND($P1235&lt;&gt;"", $P1235&lt;&gt;"...", $P1235&lt;&gt;"입력오류", ISNUMBER(FIND(INDEX($T$2:$T$7,$U$1),$P1235))),
        IF(
            $U$17="기타", AND($P1235&lt;&gt;"", $P1235&lt;&gt;"...", $P1235&lt;&gt;"입력오류", NOT(ISNUMBER(FIND($T$21:$T$34,$P1235)))),
            AND($P1235&lt;&gt;"", $P1235&lt;&gt;"...", $P1235&lt;&gt;"입력오류", $T$19=$P1235)
        )
    )
)</f>
        <v>0</v>
      </c>
    </row>
    <row r="1236" spans="1:17">
      <c r="A1236" t="s">
        <v>2380</v>
      </c>
      <c r="B1236" t="s">
        <v>2381</v>
      </c>
      <c r="C1236" t="s">
        <v>11494</v>
      </c>
      <c r="D1236" t="s">
        <v>11495</v>
      </c>
      <c r="I1236">
        <f t="shared" si="58"/>
        <v>1235</v>
      </c>
      <c r="J1236">
        <f t="shared" si="59"/>
        <v>1235</v>
      </c>
      <c r="K1236">
        <f t="shared" si="57"/>
        <v>1</v>
      </c>
      <c r="L1236" t="b">
        <f>COUNTIF($N$2:N1236, N1236)=1</f>
        <v>1</v>
      </c>
      <c r="M1236" s="37">
        <f>IF( $Q1236, MAX($M$1:M1235)+1, 0)</f>
        <v>0</v>
      </c>
      <c r="N1236" t="str" cm="1">
        <f t="array" ref="N1236">INDEX($A$9:$F$1048576, $J1236, $K1236 )</f>
        <v>63047</v>
      </c>
      <c r="O1236" t="str" cm="1">
        <f t="array" ref="O1236">INDEX($B$9:$F$1048576, $J1236, $K1236 )</f>
        <v>주택금융공사MBS2020-38(1-8)</v>
      </c>
      <c r="P1236" t="str" cm="1">
        <f t="array" ref="P1236">IF( $L1236, TRIM(_xll.IMDP("IR", $G$5&amp;$N1236, $G$6)), "" )</f>
        <v/>
      </c>
      <c r="Q1236" t="b" cm="1">
        <f t="array" ref="Q1236">IF(
    $U$1=1, AND($P1236&lt;&gt;"", $P1236&lt;&gt;"...", $P1236&lt;&gt;"입력오류"),
    IF(
        $U$18=1, AND($P1236&lt;&gt;"", $P1236&lt;&gt;"...", $P1236&lt;&gt;"입력오류", ISNUMBER(FIND(INDEX($T$2:$T$7,$U$1),$P1236))),
        IF(
            $U$17="기타", AND($P1236&lt;&gt;"", $P1236&lt;&gt;"...", $P1236&lt;&gt;"입력오류", NOT(ISNUMBER(FIND($T$21:$T$34,$P1236)))),
            AND($P1236&lt;&gt;"", $P1236&lt;&gt;"...", $P1236&lt;&gt;"입력오류", $T$19=$P1236)
        )
    )
)</f>
        <v>0</v>
      </c>
    </row>
    <row r="1237" spans="1:17">
      <c r="A1237" t="s">
        <v>2382</v>
      </c>
      <c r="B1237" t="s">
        <v>2383</v>
      </c>
      <c r="C1237" t="s">
        <v>11496</v>
      </c>
      <c r="D1237" t="s">
        <v>11497</v>
      </c>
      <c r="I1237">
        <f t="shared" si="58"/>
        <v>1236</v>
      </c>
      <c r="J1237">
        <f t="shared" si="59"/>
        <v>1236</v>
      </c>
      <c r="K1237">
        <f t="shared" si="57"/>
        <v>1</v>
      </c>
      <c r="L1237" t="b">
        <f>COUNTIF($N$2:N1237, N1237)=1</f>
        <v>1</v>
      </c>
      <c r="M1237" s="37">
        <f>IF( $Q1237, MAX($M$1:M1236)+1, 0)</f>
        <v>0</v>
      </c>
      <c r="N1237" t="str" cm="1">
        <f t="array" ref="N1237">INDEX($A$9:$F$1048576, $J1237, $K1237 )</f>
        <v>63048</v>
      </c>
      <c r="O1237" t="str" cm="1">
        <f t="array" ref="O1237">INDEX($B$9:$F$1048576, $J1237, $K1237 )</f>
        <v>주택금융공사MBS2020-38(1-9)</v>
      </c>
      <c r="P1237" t="str" cm="1">
        <f t="array" ref="P1237">IF( $L1237, TRIM(_xll.IMDP("IR", $G$5&amp;$N1237, $G$6)), "" )</f>
        <v/>
      </c>
      <c r="Q1237" t="b" cm="1">
        <f t="array" ref="Q1237">IF(
    $U$1=1, AND($P1237&lt;&gt;"", $P1237&lt;&gt;"...", $P1237&lt;&gt;"입력오류"),
    IF(
        $U$18=1, AND($P1237&lt;&gt;"", $P1237&lt;&gt;"...", $P1237&lt;&gt;"입력오류", ISNUMBER(FIND(INDEX($T$2:$T$7,$U$1),$P1237))),
        IF(
            $U$17="기타", AND($P1237&lt;&gt;"", $P1237&lt;&gt;"...", $P1237&lt;&gt;"입력오류", NOT(ISNUMBER(FIND($T$21:$T$34,$P1237)))),
            AND($P1237&lt;&gt;"", $P1237&lt;&gt;"...", $P1237&lt;&gt;"입력오류", $T$19=$P1237)
        )
    )
)</f>
        <v>0</v>
      </c>
    </row>
    <row r="1238" spans="1:17">
      <c r="A1238" t="s">
        <v>2384</v>
      </c>
      <c r="B1238" t="s">
        <v>2385</v>
      </c>
      <c r="C1238" t="s">
        <v>11498</v>
      </c>
      <c r="D1238" t="s">
        <v>11499</v>
      </c>
      <c r="I1238">
        <f t="shared" si="58"/>
        <v>1237</v>
      </c>
      <c r="J1238">
        <f t="shared" si="59"/>
        <v>1237</v>
      </c>
      <c r="K1238">
        <f t="shared" si="57"/>
        <v>1</v>
      </c>
      <c r="L1238" t="b">
        <f>COUNTIF($N$2:N1238, N1238)=1</f>
        <v>1</v>
      </c>
      <c r="M1238" s="37">
        <f>IF( $Q1238, MAX($M$1:M1237)+1, 0)</f>
        <v>335</v>
      </c>
      <c r="N1238" t="str" cm="1">
        <f t="array" ref="N1238">INDEX($A$9:$F$1048576, $J1238, $K1238 )</f>
        <v>63087</v>
      </c>
      <c r="O1238" t="str" cm="1">
        <f t="array" ref="O1238">INDEX($B$9:$F$1048576, $J1238, $K1238 )</f>
        <v>LG에너지솔루션</v>
      </c>
      <c r="P1238" t="str" cm="1">
        <f t="array" ref="P1238">IF( $L1238, TRIM(_xll.IMDP("IR", $G$5&amp;$N1238, $G$6)), "" )</f>
        <v>공모/무보증AA0</v>
      </c>
      <c r="Q1238" t="b" cm="1">
        <f t="array" ref="Q1238">IF(
    $U$1=1, AND($P1238&lt;&gt;"", $P1238&lt;&gt;"...", $P1238&lt;&gt;"입력오류"),
    IF(
        $U$18=1, AND($P1238&lt;&gt;"", $P1238&lt;&gt;"...", $P1238&lt;&gt;"입력오류", ISNUMBER(FIND(INDEX($T$2:$T$7,$U$1),$P1238))),
        IF(
            $U$17="기타", AND($P1238&lt;&gt;"", $P1238&lt;&gt;"...", $P1238&lt;&gt;"입력오류", NOT(ISNUMBER(FIND($T$21:$T$34,$P1238)))),
            AND($P1238&lt;&gt;"", $P1238&lt;&gt;"...", $P1238&lt;&gt;"입력오류", $T$19=$P1238)
        )
    )
)</f>
        <v>1</v>
      </c>
    </row>
    <row r="1239" spans="1:17">
      <c r="A1239" t="s">
        <v>2386</v>
      </c>
      <c r="B1239" t="s">
        <v>2387</v>
      </c>
      <c r="C1239" t="s">
        <v>11500</v>
      </c>
      <c r="D1239" t="s">
        <v>11501</v>
      </c>
      <c r="I1239">
        <f t="shared" si="58"/>
        <v>1238</v>
      </c>
      <c r="J1239">
        <f t="shared" si="59"/>
        <v>1238</v>
      </c>
      <c r="K1239">
        <f t="shared" si="57"/>
        <v>1</v>
      </c>
      <c r="L1239" t="b">
        <f>COUNTIF($N$2:N1239, N1239)=1</f>
        <v>1</v>
      </c>
      <c r="M1239" s="37">
        <f>IF( $Q1239, MAX($M$1:M1238)+1, 0)</f>
        <v>0</v>
      </c>
      <c r="N1239" t="str" cm="1">
        <f t="array" ref="N1239">INDEX($A$9:$F$1048576, $J1239, $K1239 )</f>
        <v>63101</v>
      </c>
      <c r="O1239" t="str" cm="1">
        <f t="array" ref="O1239">INDEX($B$9:$F$1048576, $J1239, $K1239 )</f>
        <v>주택금융공사MBS2020-39(1-4)</v>
      </c>
      <c r="P1239" t="str" cm="1">
        <f t="array" ref="P1239">IF( $L1239, TRIM(_xll.IMDP("IR", $G$5&amp;$N1239, $G$6)), "" )</f>
        <v/>
      </c>
      <c r="Q1239" t="b" cm="1">
        <f t="array" ref="Q1239">IF(
    $U$1=1, AND($P1239&lt;&gt;"", $P1239&lt;&gt;"...", $P1239&lt;&gt;"입력오류"),
    IF(
        $U$18=1, AND($P1239&lt;&gt;"", $P1239&lt;&gt;"...", $P1239&lt;&gt;"입력오류", ISNUMBER(FIND(INDEX($T$2:$T$7,$U$1),$P1239))),
        IF(
            $U$17="기타", AND($P1239&lt;&gt;"", $P1239&lt;&gt;"...", $P1239&lt;&gt;"입력오류", NOT(ISNUMBER(FIND($T$21:$T$34,$P1239)))),
            AND($P1239&lt;&gt;"", $P1239&lt;&gt;"...", $P1239&lt;&gt;"입력오류", $T$19=$P1239)
        )
    )
)</f>
        <v>0</v>
      </c>
    </row>
    <row r="1240" spans="1:17">
      <c r="A1240" t="s">
        <v>2388</v>
      </c>
      <c r="B1240" t="s">
        <v>2389</v>
      </c>
      <c r="C1240" t="s">
        <v>11502</v>
      </c>
      <c r="D1240" t="s">
        <v>11503</v>
      </c>
      <c r="I1240">
        <f t="shared" si="58"/>
        <v>1239</v>
      </c>
      <c r="J1240">
        <f t="shared" si="59"/>
        <v>1239</v>
      </c>
      <c r="K1240">
        <f t="shared" si="57"/>
        <v>1</v>
      </c>
      <c r="L1240" t="b">
        <f>COUNTIF($N$2:N1240, N1240)=1</f>
        <v>1</v>
      </c>
      <c r="M1240" s="37">
        <f>IF( $Q1240, MAX($M$1:M1239)+1, 0)</f>
        <v>0</v>
      </c>
      <c r="N1240" t="str" cm="1">
        <f t="array" ref="N1240">INDEX($A$9:$F$1048576, $J1240, $K1240 )</f>
        <v>63102</v>
      </c>
      <c r="O1240" t="str" cm="1">
        <f t="array" ref="O1240">INDEX($B$9:$F$1048576, $J1240, $K1240 )</f>
        <v>주택금융공사MBS2020-39(1-5)</v>
      </c>
      <c r="P1240" t="str" cm="1">
        <f t="array" ref="P1240">IF( $L1240, TRIM(_xll.IMDP("IR", $G$5&amp;$N1240, $G$6)), "" )</f>
        <v/>
      </c>
      <c r="Q1240" t="b" cm="1">
        <f t="array" ref="Q1240">IF(
    $U$1=1, AND($P1240&lt;&gt;"", $P1240&lt;&gt;"...", $P1240&lt;&gt;"입력오류"),
    IF(
        $U$18=1, AND($P1240&lt;&gt;"", $P1240&lt;&gt;"...", $P1240&lt;&gt;"입력오류", ISNUMBER(FIND(INDEX($T$2:$T$7,$U$1),$P1240))),
        IF(
            $U$17="기타", AND($P1240&lt;&gt;"", $P1240&lt;&gt;"...", $P1240&lt;&gt;"입력오류", NOT(ISNUMBER(FIND($T$21:$T$34,$P1240)))),
            AND($P1240&lt;&gt;"", $P1240&lt;&gt;"...", $P1240&lt;&gt;"입력오류", $T$19=$P1240)
        )
    )
)</f>
        <v>0</v>
      </c>
    </row>
    <row r="1241" spans="1:17">
      <c r="A1241" t="s">
        <v>2390</v>
      </c>
      <c r="B1241" t="s">
        <v>2391</v>
      </c>
      <c r="C1241" t="s">
        <v>11504</v>
      </c>
      <c r="D1241" t="s">
        <v>11505</v>
      </c>
      <c r="I1241">
        <f t="shared" si="58"/>
        <v>1240</v>
      </c>
      <c r="J1241">
        <f t="shared" si="59"/>
        <v>1240</v>
      </c>
      <c r="K1241">
        <f t="shared" si="57"/>
        <v>1</v>
      </c>
      <c r="L1241" t="b">
        <f>COUNTIF($N$2:N1241, N1241)=1</f>
        <v>1</v>
      </c>
      <c r="M1241" s="37">
        <f>IF( $Q1241, MAX($M$1:M1240)+1, 0)</f>
        <v>0</v>
      </c>
      <c r="N1241" t="str" cm="1">
        <f t="array" ref="N1241">INDEX($A$9:$F$1048576, $J1241, $K1241 )</f>
        <v>63103</v>
      </c>
      <c r="O1241" t="str" cm="1">
        <f t="array" ref="O1241">INDEX($B$9:$F$1048576, $J1241, $K1241 )</f>
        <v>주택금융공사MBS2020-39(1-6)</v>
      </c>
      <c r="P1241" t="str" cm="1">
        <f t="array" ref="P1241">IF( $L1241, TRIM(_xll.IMDP("IR", $G$5&amp;$N1241, $G$6)), "" )</f>
        <v/>
      </c>
      <c r="Q1241" t="b" cm="1">
        <f t="array" ref="Q1241">IF(
    $U$1=1, AND($P1241&lt;&gt;"", $P1241&lt;&gt;"...", $P1241&lt;&gt;"입력오류"),
    IF(
        $U$18=1, AND($P1241&lt;&gt;"", $P1241&lt;&gt;"...", $P1241&lt;&gt;"입력오류", ISNUMBER(FIND(INDEX($T$2:$T$7,$U$1),$P1241))),
        IF(
            $U$17="기타", AND($P1241&lt;&gt;"", $P1241&lt;&gt;"...", $P1241&lt;&gt;"입력오류", NOT(ISNUMBER(FIND($T$21:$T$34,$P1241)))),
            AND($P1241&lt;&gt;"", $P1241&lt;&gt;"...", $P1241&lt;&gt;"입력오류", $T$19=$P1241)
        )
    )
)</f>
        <v>0</v>
      </c>
    </row>
    <row r="1242" spans="1:17">
      <c r="A1242" t="s">
        <v>2392</v>
      </c>
      <c r="B1242" t="s">
        <v>2393</v>
      </c>
      <c r="C1242" t="s">
        <v>11506</v>
      </c>
      <c r="D1242" t="s">
        <v>11507</v>
      </c>
      <c r="I1242">
        <f t="shared" si="58"/>
        <v>1241</v>
      </c>
      <c r="J1242">
        <f t="shared" si="59"/>
        <v>1241</v>
      </c>
      <c r="K1242">
        <f t="shared" si="57"/>
        <v>1</v>
      </c>
      <c r="L1242" t="b">
        <f>COUNTIF($N$2:N1242, N1242)=1</f>
        <v>1</v>
      </c>
      <c r="M1242" s="37">
        <f>IF( $Q1242, MAX($M$1:M1241)+1, 0)</f>
        <v>0</v>
      </c>
      <c r="N1242" t="str" cm="1">
        <f t="array" ref="N1242">INDEX($A$9:$F$1048576, $J1242, $K1242 )</f>
        <v>63104</v>
      </c>
      <c r="O1242" t="str" cm="1">
        <f t="array" ref="O1242">INDEX($B$9:$F$1048576, $J1242, $K1242 )</f>
        <v>주택금융공사MBS2020-39(1-7)</v>
      </c>
      <c r="P1242" t="str" cm="1">
        <f t="array" ref="P1242">IF( $L1242, TRIM(_xll.IMDP("IR", $G$5&amp;$N1242, $G$6)), "" )</f>
        <v/>
      </c>
      <c r="Q1242" t="b" cm="1">
        <f t="array" ref="Q1242">IF(
    $U$1=1, AND($P1242&lt;&gt;"", $P1242&lt;&gt;"...", $P1242&lt;&gt;"입력오류"),
    IF(
        $U$18=1, AND($P1242&lt;&gt;"", $P1242&lt;&gt;"...", $P1242&lt;&gt;"입력오류", ISNUMBER(FIND(INDEX($T$2:$T$7,$U$1),$P1242))),
        IF(
            $U$17="기타", AND($P1242&lt;&gt;"", $P1242&lt;&gt;"...", $P1242&lt;&gt;"입력오류", NOT(ISNUMBER(FIND($T$21:$T$34,$P1242)))),
            AND($P1242&lt;&gt;"", $P1242&lt;&gt;"...", $P1242&lt;&gt;"입력오류", $T$19=$P1242)
        )
    )
)</f>
        <v>0</v>
      </c>
    </row>
    <row r="1243" spans="1:17">
      <c r="A1243" t="s">
        <v>2394</v>
      </c>
      <c r="B1243" t="s">
        <v>2395</v>
      </c>
      <c r="C1243" t="s">
        <v>11508</v>
      </c>
      <c r="D1243" t="s">
        <v>11509</v>
      </c>
      <c r="I1243">
        <f t="shared" si="58"/>
        <v>1242</v>
      </c>
      <c r="J1243">
        <f t="shared" si="59"/>
        <v>1242</v>
      </c>
      <c r="K1243">
        <f t="shared" si="57"/>
        <v>1</v>
      </c>
      <c r="L1243" t="b">
        <f>COUNTIF($N$2:N1243, N1243)=1</f>
        <v>1</v>
      </c>
      <c r="M1243" s="37">
        <f>IF( $Q1243, MAX($M$1:M1242)+1, 0)</f>
        <v>0</v>
      </c>
      <c r="N1243" t="str" cm="1">
        <f t="array" ref="N1243">INDEX($A$9:$F$1048576, $J1243, $K1243 )</f>
        <v>63105</v>
      </c>
      <c r="O1243" t="str" cm="1">
        <f t="array" ref="O1243">INDEX($B$9:$F$1048576, $J1243, $K1243 )</f>
        <v>주택금융공사MBS2020-39(1-8)</v>
      </c>
      <c r="P1243" t="str" cm="1">
        <f t="array" ref="P1243">IF( $L1243, TRIM(_xll.IMDP("IR", $G$5&amp;$N1243, $G$6)), "" )</f>
        <v/>
      </c>
      <c r="Q1243" t="b" cm="1">
        <f t="array" ref="Q1243">IF(
    $U$1=1, AND($P1243&lt;&gt;"", $P1243&lt;&gt;"...", $P1243&lt;&gt;"입력오류"),
    IF(
        $U$18=1, AND($P1243&lt;&gt;"", $P1243&lt;&gt;"...", $P1243&lt;&gt;"입력오류", ISNUMBER(FIND(INDEX($T$2:$T$7,$U$1),$P1243))),
        IF(
            $U$17="기타", AND($P1243&lt;&gt;"", $P1243&lt;&gt;"...", $P1243&lt;&gt;"입력오류", NOT(ISNUMBER(FIND($T$21:$T$34,$P1243)))),
            AND($P1243&lt;&gt;"", $P1243&lt;&gt;"...", $P1243&lt;&gt;"입력오류", $T$19=$P1243)
        )
    )
)</f>
        <v>0</v>
      </c>
    </row>
    <row r="1244" spans="1:17">
      <c r="A1244" t="s">
        <v>2396</v>
      </c>
      <c r="B1244" t="s">
        <v>2397</v>
      </c>
      <c r="C1244" t="s">
        <v>11510</v>
      </c>
      <c r="D1244" t="s">
        <v>11511</v>
      </c>
      <c r="I1244">
        <f t="shared" si="58"/>
        <v>1243</v>
      </c>
      <c r="J1244">
        <f t="shared" si="59"/>
        <v>1243</v>
      </c>
      <c r="K1244">
        <f t="shared" si="57"/>
        <v>1</v>
      </c>
      <c r="L1244" t="b">
        <f>COUNTIF($N$2:N1244, N1244)=1</f>
        <v>1</v>
      </c>
      <c r="M1244" s="37">
        <f>IF( $Q1244, MAX($M$1:M1243)+1, 0)</f>
        <v>0</v>
      </c>
      <c r="N1244" t="str" cm="1">
        <f t="array" ref="N1244">INDEX($A$9:$F$1048576, $J1244, $K1244 )</f>
        <v>63106</v>
      </c>
      <c r="O1244" t="str" cm="1">
        <f t="array" ref="O1244">INDEX($B$9:$F$1048576, $J1244, $K1244 )</f>
        <v>주택금융공사MBS2020-39(1-9)</v>
      </c>
      <c r="P1244" t="str" cm="1">
        <f t="array" ref="P1244">IF( $L1244, TRIM(_xll.IMDP("IR", $G$5&amp;$N1244, $G$6)), "" )</f>
        <v/>
      </c>
      <c r="Q1244" t="b" cm="1">
        <f t="array" ref="Q1244">IF(
    $U$1=1, AND($P1244&lt;&gt;"", $P1244&lt;&gt;"...", $P1244&lt;&gt;"입력오류"),
    IF(
        $U$18=1, AND($P1244&lt;&gt;"", $P1244&lt;&gt;"...", $P1244&lt;&gt;"입력오류", ISNUMBER(FIND(INDEX($T$2:$T$7,$U$1),$P1244))),
        IF(
            $U$17="기타", AND($P1244&lt;&gt;"", $P1244&lt;&gt;"...", $P1244&lt;&gt;"입력오류", NOT(ISNUMBER(FIND($T$21:$T$34,$P1244)))),
            AND($P1244&lt;&gt;"", $P1244&lt;&gt;"...", $P1244&lt;&gt;"입력오류", $T$19=$P1244)
        )
    )
)</f>
        <v>0</v>
      </c>
    </row>
    <row r="1245" spans="1:17">
      <c r="A1245" t="s">
        <v>2398</v>
      </c>
      <c r="B1245" t="s">
        <v>2399</v>
      </c>
      <c r="C1245" t="s">
        <v>11512</v>
      </c>
      <c r="D1245" t="s">
        <v>11513</v>
      </c>
      <c r="I1245">
        <f t="shared" si="58"/>
        <v>1244</v>
      </c>
      <c r="J1245">
        <f t="shared" si="59"/>
        <v>1244</v>
      </c>
      <c r="K1245">
        <f t="shared" si="57"/>
        <v>1</v>
      </c>
      <c r="L1245" t="b">
        <f>COUNTIF($N$2:N1245, N1245)=1</f>
        <v>1</v>
      </c>
      <c r="M1245" s="37">
        <f>IF( $Q1245, MAX($M$1:M1244)+1, 0)</f>
        <v>0</v>
      </c>
      <c r="N1245" t="str" cm="1">
        <f t="array" ref="N1245">INDEX($A$9:$F$1048576, $J1245, $K1245 )</f>
        <v>63151</v>
      </c>
      <c r="O1245" t="str" cm="1">
        <f t="array" ref="O1245">INDEX($B$9:$F$1048576, $J1245, $K1245 )</f>
        <v>티월드제59차(유)1-26</v>
      </c>
      <c r="P1245" t="str" cm="1">
        <f t="array" ref="P1245">IF( $L1245, TRIM(_xll.IMDP("IR", $G$5&amp;$N1245, $G$6)), "" )</f>
        <v/>
      </c>
      <c r="Q1245" t="b" cm="1">
        <f t="array" ref="Q1245">IF(
    $U$1=1, AND($P1245&lt;&gt;"", $P1245&lt;&gt;"...", $P1245&lt;&gt;"입력오류"),
    IF(
        $U$18=1, AND($P1245&lt;&gt;"", $P1245&lt;&gt;"...", $P1245&lt;&gt;"입력오류", ISNUMBER(FIND(INDEX($T$2:$T$7,$U$1),$P1245))),
        IF(
            $U$17="기타", AND($P1245&lt;&gt;"", $P1245&lt;&gt;"...", $P1245&lt;&gt;"입력오류", NOT(ISNUMBER(FIND($T$21:$T$34,$P1245)))),
            AND($P1245&lt;&gt;"", $P1245&lt;&gt;"...", $P1245&lt;&gt;"입력오류", $T$19=$P1245)
        )
    )
)</f>
        <v>0</v>
      </c>
    </row>
    <row r="1246" spans="1:17">
      <c r="A1246" t="s">
        <v>2400</v>
      </c>
      <c r="B1246" t="s">
        <v>2401</v>
      </c>
      <c r="C1246" t="s">
        <v>11514</v>
      </c>
      <c r="D1246" t="s">
        <v>11515</v>
      </c>
      <c r="I1246">
        <f t="shared" si="58"/>
        <v>1245</v>
      </c>
      <c r="J1246">
        <f t="shared" si="59"/>
        <v>1245</v>
      </c>
      <c r="K1246">
        <f t="shared" si="57"/>
        <v>1</v>
      </c>
      <c r="L1246" t="b">
        <f>COUNTIF($N$2:N1246, N1246)=1</f>
        <v>1</v>
      </c>
      <c r="M1246" s="37">
        <f>IF( $Q1246, MAX($M$1:M1245)+1, 0)</f>
        <v>0</v>
      </c>
      <c r="N1246" t="str" cm="1">
        <f t="array" ref="N1246">INDEX($A$9:$F$1048576, $J1246, $K1246 )</f>
        <v>63152</v>
      </c>
      <c r="O1246" t="str" cm="1">
        <f t="array" ref="O1246">INDEX($B$9:$F$1048576, $J1246, $K1246 )</f>
        <v>티월드제59차(유)1-27</v>
      </c>
      <c r="P1246" t="str" cm="1">
        <f t="array" ref="P1246">IF( $L1246, TRIM(_xll.IMDP("IR", $G$5&amp;$N1246, $G$6)), "" )</f>
        <v/>
      </c>
      <c r="Q1246" t="b" cm="1">
        <f t="array" ref="Q1246">IF(
    $U$1=1, AND($P1246&lt;&gt;"", $P1246&lt;&gt;"...", $P1246&lt;&gt;"입력오류"),
    IF(
        $U$18=1, AND($P1246&lt;&gt;"", $P1246&lt;&gt;"...", $P1246&lt;&gt;"입력오류", ISNUMBER(FIND(INDEX($T$2:$T$7,$U$1),$P1246))),
        IF(
            $U$17="기타", AND($P1246&lt;&gt;"", $P1246&lt;&gt;"...", $P1246&lt;&gt;"입력오류", NOT(ISNUMBER(FIND($T$21:$T$34,$P1246)))),
            AND($P1246&lt;&gt;"", $P1246&lt;&gt;"...", $P1246&lt;&gt;"입력오류", $T$19=$P1246)
        )
    )
)</f>
        <v>0</v>
      </c>
    </row>
    <row r="1247" spans="1:17">
      <c r="A1247" t="s">
        <v>2402</v>
      </c>
      <c r="B1247" t="s">
        <v>2403</v>
      </c>
      <c r="C1247" t="s">
        <v>11516</v>
      </c>
      <c r="D1247" t="s">
        <v>11517</v>
      </c>
      <c r="I1247">
        <f t="shared" si="58"/>
        <v>1246</v>
      </c>
      <c r="J1247">
        <f t="shared" si="59"/>
        <v>1246</v>
      </c>
      <c r="K1247">
        <f t="shared" si="57"/>
        <v>1</v>
      </c>
      <c r="L1247" t="b">
        <f>COUNTIF($N$2:N1247, N1247)=1</f>
        <v>1</v>
      </c>
      <c r="M1247" s="37">
        <f>IF( $Q1247, MAX($M$1:M1246)+1, 0)</f>
        <v>0</v>
      </c>
      <c r="N1247" t="str" cm="1">
        <f t="array" ref="N1247">INDEX($A$9:$F$1048576, $J1247, $K1247 )</f>
        <v>63153</v>
      </c>
      <c r="O1247" t="str" cm="1">
        <f t="array" ref="O1247">INDEX($B$9:$F$1048576, $J1247, $K1247 )</f>
        <v>티월드제59차(유)1-28</v>
      </c>
      <c r="P1247" t="str" cm="1">
        <f t="array" ref="P1247">IF( $L1247, TRIM(_xll.IMDP("IR", $G$5&amp;$N1247, $G$6)), "" )</f>
        <v/>
      </c>
      <c r="Q1247" t="b" cm="1">
        <f t="array" ref="Q1247">IF(
    $U$1=1, AND($P1247&lt;&gt;"", $P1247&lt;&gt;"...", $P1247&lt;&gt;"입력오류"),
    IF(
        $U$18=1, AND($P1247&lt;&gt;"", $P1247&lt;&gt;"...", $P1247&lt;&gt;"입력오류", ISNUMBER(FIND(INDEX($T$2:$T$7,$U$1),$P1247))),
        IF(
            $U$17="기타", AND($P1247&lt;&gt;"", $P1247&lt;&gt;"...", $P1247&lt;&gt;"입력오류", NOT(ISNUMBER(FIND($T$21:$T$34,$P1247)))),
            AND($P1247&lt;&gt;"", $P1247&lt;&gt;"...", $P1247&lt;&gt;"입력오류", $T$19=$P1247)
        )
    )
)</f>
        <v>0</v>
      </c>
    </row>
    <row r="1248" spans="1:17">
      <c r="A1248" t="s">
        <v>2404</v>
      </c>
      <c r="B1248" t="s">
        <v>2405</v>
      </c>
      <c r="C1248" t="s">
        <v>11518</v>
      </c>
      <c r="D1248" t="s">
        <v>11519</v>
      </c>
      <c r="I1248">
        <f t="shared" si="58"/>
        <v>1247</v>
      </c>
      <c r="J1248">
        <f t="shared" si="59"/>
        <v>1247</v>
      </c>
      <c r="K1248">
        <f t="shared" si="57"/>
        <v>1</v>
      </c>
      <c r="L1248" t="b">
        <f>COUNTIF($N$2:N1248, N1248)=1</f>
        <v>1</v>
      </c>
      <c r="M1248" s="37">
        <f>IF( $Q1248, MAX($M$1:M1247)+1, 0)</f>
        <v>0</v>
      </c>
      <c r="N1248" t="str" cm="1">
        <f t="array" ref="N1248">INDEX($A$9:$F$1048576, $J1248, $K1248 )</f>
        <v>63155</v>
      </c>
      <c r="O1248" t="str" cm="1">
        <f t="array" ref="O1248">INDEX($B$9:$F$1048576, $J1248, $K1248 )</f>
        <v>에이치와이케이제일차</v>
      </c>
      <c r="P1248" t="str" cm="1">
        <f t="array" ref="P1248">IF( $L1248, TRIM(_xll.IMDP("IR", $G$5&amp;$N1248, $G$6)), "" )</f>
        <v/>
      </c>
      <c r="Q1248" t="b" cm="1">
        <f t="array" ref="Q1248">IF(
    $U$1=1, AND($P1248&lt;&gt;"", $P1248&lt;&gt;"...", $P1248&lt;&gt;"입력오류"),
    IF(
        $U$18=1, AND($P1248&lt;&gt;"", $P1248&lt;&gt;"...", $P1248&lt;&gt;"입력오류", ISNUMBER(FIND(INDEX($T$2:$T$7,$U$1),$P1248))),
        IF(
            $U$17="기타", AND($P1248&lt;&gt;"", $P1248&lt;&gt;"...", $P1248&lt;&gt;"입력오류", NOT(ISNUMBER(FIND($T$21:$T$34,$P1248)))),
            AND($P1248&lt;&gt;"", $P1248&lt;&gt;"...", $P1248&lt;&gt;"입력오류", $T$19=$P1248)
        )
    )
)</f>
        <v>0</v>
      </c>
    </row>
    <row r="1249" spans="1:17">
      <c r="A1249" t="s">
        <v>2406</v>
      </c>
      <c r="B1249" t="s">
        <v>2407</v>
      </c>
      <c r="C1249" t="s">
        <v>11520</v>
      </c>
      <c r="D1249" t="s">
        <v>11521</v>
      </c>
      <c r="I1249">
        <f t="shared" si="58"/>
        <v>1248</v>
      </c>
      <c r="J1249">
        <f t="shared" si="59"/>
        <v>1248</v>
      </c>
      <c r="K1249">
        <f t="shared" si="57"/>
        <v>1</v>
      </c>
      <c r="L1249" t="b">
        <f>COUNTIF($N$2:N1249, N1249)=1</f>
        <v>1</v>
      </c>
      <c r="M1249" s="37">
        <f>IF( $Q1249, MAX($M$1:M1248)+1, 0)</f>
        <v>0</v>
      </c>
      <c r="N1249" t="str" cm="1">
        <f t="array" ref="N1249">INDEX($A$9:$F$1048576, $J1249, $K1249 )</f>
        <v>63190</v>
      </c>
      <c r="O1249" t="str" cm="1">
        <f t="array" ref="O1249">INDEX($B$9:$F$1048576, $J1249, $K1249 )</f>
        <v>퍼스트파이브지제54차(유)1-27</v>
      </c>
      <c r="P1249" t="str" cm="1">
        <f t="array" ref="P1249">IF( $L1249, TRIM(_xll.IMDP("IR", $G$5&amp;$N1249, $G$6)), "" )</f>
        <v/>
      </c>
      <c r="Q1249" t="b" cm="1">
        <f t="array" ref="Q1249">IF(
    $U$1=1, AND($P1249&lt;&gt;"", $P1249&lt;&gt;"...", $P1249&lt;&gt;"입력오류"),
    IF(
        $U$18=1, AND($P1249&lt;&gt;"", $P1249&lt;&gt;"...", $P1249&lt;&gt;"입력오류", ISNUMBER(FIND(INDEX($T$2:$T$7,$U$1),$P1249))),
        IF(
            $U$17="기타", AND($P1249&lt;&gt;"", $P1249&lt;&gt;"...", $P1249&lt;&gt;"입력오류", NOT(ISNUMBER(FIND($T$21:$T$34,$P1249)))),
            AND($P1249&lt;&gt;"", $P1249&lt;&gt;"...", $P1249&lt;&gt;"입력오류", $T$19=$P1249)
        )
    )
)</f>
        <v>0</v>
      </c>
    </row>
    <row r="1250" spans="1:17">
      <c r="A1250" t="s">
        <v>2408</v>
      </c>
      <c r="B1250" t="s">
        <v>2409</v>
      </c>
      <c r="C1250" t="s">
        <v>11522</v>
      </c>
      <c r="D1250" t="s">
        <v>11523</v>
      </c>
      <c r="I1250">
        <f t="shared" si="58"/>
        <v>1249</v>
      </c>
      <c r="J1250">
        <f t="shared" si="59"/>
        <v>1249</v>
      </c>
      <c r="K1250">
        <f t="shared" si="57"/>
        <v>1</v>
      </c>
      <c r="L1250" t="b">
        <f>COUNTIF($N$2:N1250, N1250)=1</f>
        <v>1</v>
      </c>
      <c r="M1250" s="37">
        <f>IF( $Q1250, MAX($M$1:M1249)+1, 0)</f>
        <v>0</v>
      </c>
      <c r="N1250" t="str" cm="1">
        <f t="array" ref="N1250">INDEX($A$9:$F$1048576, $J1250, $K1250 )</f>
        <v>63191</v>
      </c>
      <c r="O1250" t="str" cm="1">
        <f t="array" ref="O1250">INDEX($B$9:$F$1048576, $J1250, $K1250 )</f>
        <v>퍼스트파이브지제54차(유)1-28</v>
      </c>
      <c r="P1250" t="str" cm="1">
        <f t="array" ref="P1250">IF( $L1250, TRIM(_xll.IMDP("IR", $G$5&amp;$N1250, $G$6)), "" )</f>
        <v/>
      </c>
      <c r="Q1250" t="b" cm="1">
        <f t="array" ref="Q1250">IF(
    $U$1=1, AND($P1250&lt;&gt;"", $P1250&lt;&gt;"...", $P1250&lt;&gt;"입력오류"),
    IF(
        $U$18=1, AND($P1250&lt;&gt;"", $P1250&lt;&gt;"...", $P1250&lt;&gt;"입력오류", ISNUMBER(FIND(INDEX($T$2:$T$7,$U$1),$P1250))),
        IF(
            $U$17="기타", AND($P1250&lt;&gt;"", $P1250&lt;&gt;"...", $P1250&lt;&gt;"입력오류", NOT(ISNUMBER(FIND($T$21:$T$34,$P1250)))),
            AND($P1250&lt;&gt;"", $P1250&lt;&gt;"...", $P1250&lt;&gt;"입력오류", $T$19=$P1250)
        )
    )
)</f>
        <v>0</v>
      </c>
    </row>
    <row r="1251" spans="1:17">
      <c r="A1251" t="s">
        <v>2410</v>
      </c>
      <c r="B1251" t="s">
        <v>2411</v>
      </c>
      <c r="C1251" t="s">
        <v>11524</v>
      </c>
      <c r="D1251" t="s">
        <v>11525</v>
      </c>
      <c r="I1251">
        <f t="shared" si="58"/>
        <v>1250</v>
      </c>
      <c r="J1251">
        <f t="shared" si="59"/>
        <v>1250</v>
      </c>
      <c r="K1251">
        <f t="shared" si="57"/>
        <v>1</v>
      </c>
      <c r="L1251" t="b">
        <f>COUNTIF($N$2:N1251, N1251)=1</f>
        <v>1</v>
      </c>
      <c r="M1251" s="37">
        <f>IF( $Q1251, MAX($M$1:M1250)+1, 0)</f>
        <v>0</v>
      </c>
      <c r="N1251" t="str" cm="1">
        <f t="array" ref="N1251">INDEX($A$9:$F$1048576, $J1251, $K1251 )</f>
        <v>63192</v>
      </c>
      <c r="O1251" t="str" cm="1">
        <f t="array" ref="O1251">INDEX($B$9:$F$1048576, $J1251, $K1251 )</f>
        <v>퍼스트파이브지제54차(유)1-29</v>
      </c>
      <c r="P1251" t="str" cm="1">
        <f t="array" ref="P1251">IF( $L1251, TRIM(_xll.IMDP("IR", $G$5&amp;$N1251, $G$6)), "" )</f>
        <v/>
      </c>
      <c r="Q1251" t="b" cm="1">
        <f t="array" ref="Q1251">IF(
    $U$1=1, AND($P1251&lt;&gt;"", $P1251&lt;&gt;"...", $P1251&lt;&gt;"입력오류"),
    IF(
        $U$18=1, AND($P1251&lt;&gt;"", $P1251&lt;&gt;"...", $P1251&lt;&gt;"입력오류", ISNUMBER(FIND(INDEX($T$2:$T$7,$U$1),$P1251))),
        IF(
            $U$17="기타", AND($P1251&lt;&gt;"", $P1251&lt;&gt;"...", $P1251&lt;&gt;"입력오류", NOT(ISNUMBER(FIND($T$21:$T$34,$P1251)))),
            AND($P1251&lt;&gt;"", $P1251&lt;&gt;"...", $P1251&lt;&gt;"입력오류", $T$19=$P1251)
        )
    )
)</f>
        <v>0</v>
      </c>
    </row>
    <row r="1252" spans="1:17">
      <c r="A1252" t="s">
        <v>2412</v>
      </c>
      <c r="B1252" t="s">
        <v>2413</v>
      </c>
      <c r="C1252" t="s">
        <v>11526</v>
      </c>
      <c r="D1252" t="s">
        <v>11527</v>
      </c>
      <c r="I1252">
        <f t="shared" si="58"/>
        <v>1251</v>
      </c>
      <c r="J1252">
        <f t="shared" si="59"/>
        <v>1251</v>
      </c>
      <c r="K1252">
        <f t="shared" si="57"/>
        <v>1</v>
      </c>
      <c r="L1252" t="b">
        <f>COUNTIF($N$2:N1252, N1252)=1</f>
        <v>1</v>
      </c>
      <c r="M1252" s="37">
        <f>IF( $Q1252, MAX($M$1:M1251)+1, 0)</f>
        <v>0</v>
      </c>
      <c r="N1252" t="str" cm="1">
        <f t="array" ref="N1252">INDEX($A$9:$F$1048576, $J1252, $K1252 )</f>
        <v>63238</v>
      </c>
      <c r="O1252" t="str" cm="1">
        <f t="array" ref="O1252">INDEX($B$9:$F$1048576, $J1252, $K1252 )</f>
        <v>산업기반신보울산하버(유)1</v>
      </c>
      <c r="P1252" t="str" cm="1">
        <f t="array" ref="P1252">IF( $L1252, TRIM(_xll.IMDP("IR", $G$5&amp;$N1252, $G$6)), "" )</f>
        <v/>
      </c>
      <c r="Q1252" t="b" cm="1">
        <f t="array" ref="Q1252">IF(
    $U$1=1, AND($P1252&lt;&gt;"", $P1252&lt;&gt;"...", $P1252&lt;&gt;"입력오류"),
    IF(
        $U$18=1, AND($P1252&lt;&gt;"", $P1252&lt;&gt;"...", $P1252&lt;&gt;"입력오류", ISNUMBER(FIND(INDEX($T$2:$T$7,$U$1),$P1252))),
        IF(
            $U$17="기타", AND($P1252&lt;&gt;"", $P1252&lt;&gt;"...", $P1252&lt;&gt;"입력오류", NOT(ISNUMBER(FIND($T$21:$T$34,$P1252)))),
            AND($P1252&lt;&gt;"", $P1252&lt;&gt;"...", $P1252&lt;&gt;"입력오류", $T$19=$P1252)
        )
    )
)</f>
        <v>0</v>
      </c>
    </row>
    <row r="1253" spans="1:17">
      <c r="A1253" t="s">
        <v>2414</v>
      </c>
      <c r="B1253" t="s">
        <v>2415</v>
      </c>
      <c r="C1253" t="s">
        <v>11528</v>
      </c>
      <c r="D1253" t="s">
        <v>11529</v>
      </c>
      <c r="I1253">
        <f t="shared" si="58"/>
        <v>1252</v>
      </c>
      <c r="J1253">
        <f t="shared" si="59"/>
        <v>1252</v>
      </c>
      <c r="K1253">
        <f t="shared" si="57"/>
        <v>1</v>
      </c>
      <c r="L1253" t="b">
        <f>COUNTIF($N$2:N1253, N1253)=1</f>
        <v>1</v>
      </c>
      <c r="M1253" s="37">
        <f>IF( $Q1253, MAX($M$1:M1252)+1, 0)</f>
        <v>0</v>
      </c>
      <c r="N1253" t="str" cm="1">
        <f t="array" ref="N1253">INDEX($A$9:$F$1048576, $J1253, $K1253 )</f>
        <v>63241</v>
      </c>
      <c r="O1253" t="str" cm="1">
        <f t="array" ref="O1253">INDEX($B$9:$F$1048576, $J1253, $K1253 )</f>
        <v>지디프로젝트원(유)1</v>
      </c>
      <c r="P1253" t="str" cm="1">
        <f t="array" ref="P1253">IF( $L1253, TRIM(_xll.IMDP("IR", $G$5&amp;$N1253, $G$6)), "" )</f>
        <v/>
      </c>
      <c r="Q1253" t="b" cm="1">
        <f t="array" ref="Q1253">IF(
    $U$1=1, AND($P1253&lt;&gt;"", $P1253&lt;&gt;"...", $P1253&lt;&gt;"입력오류"),
    IF(
        $U$18=1, AND($P1253&lt;&gt;"", $P1253&lt;&gt;"...", $P1253&lt;&gt;"입력오류", ISNUMBER(FIND(INDEX($T$2:$T$7,$U$1),$P1253))),
        IF(
            $U$17="기타", AND($P1253&lt;&gt;"", $P1253&lt;&gt;"...", $P1253&lt;&gt;"입력오류", NOT(ISNUMBER(FIND($T$21:$T$34,$P1253)))),
            AND($P1253&lt;&gt;"", $P1253&lt;&gt;"...", $P1253&lt;&gt;"입력오류", $T$19=$P1253)
        )
    )
)</f>
        <v>0</v>
      </c>
    </row>
    <row r="1254" spans="1:17">
      <c r="A1254" t="s">
        <v>2416</v>
      </c>
      <c r="B1254" t="s">
        <v>2417</v>
      </c>
      <c r="C1254" t="s">
        <v>11530</v>
      </c>
      <c r="D1254" t="s">
        <v>11531</v>
      </c>
      <c r="I1254">
        <f t="shared" si="58"/>
        <v>1253</v>
      </c>
      <c r="J1254">
        <f t="shared" si="59"/>
        <v>1253</v>
      </c>
      <c r="K1254">
        <f t="shared" si="57"/>
        <v>1</v>
      </c>
      <c r="L1254" t="b">
        <f>COUNTIF($N$2:N1254, N1254)=1</f>
        <v>1</v>
      </c>
      <c r="M1254" s="37">
        <f>IF( $Q1254, MAX($M$1:M1253)+1, 0)</f>
        <v>0</v>
      </c>
      <c r="N1254" t="str" cm="1">
        <f t="array" ref="N1254">INDEX($A$9:$F$1048576, $J1254, $K1254 )</f>
        <v>63242</v>
      </c>
      <c r="O1254" t="str" cm="1">
        <f t="array" ref="O1254">INDEX($B$9:$F$1048576, $J1254, $K1254 )</f>
        <v>신보2021제1차(유)1-1</v>
      </c>
      <c r="P1254" t="str" cm="1">
        <f t="array" ref="P1254">IF( $L1254, TRIM(_xll.IMDP("IR", $G$5&amp;$N1254, $G$6)), "" )</f>
        <v/>
      </c>
      <c r="Q1254" t="b" cm="1">
        <f t="array" ref="Q1254">IF(
    $U$1=1, AND($P1254&lt;&gt;"", $P1254&lt;&gt;"...", $P1254&lt;&gt;"입력오류"),
    IF(
        $U$18=1, AND($P1254&lt;&gt;"", $P1254&lt;&gt;"...", $P1254&lt;&gt;"입력오류", ISNUMBER(FIND(INDEX($T$2:$T$7,$U$1),$P1254))),
        IF(
            $U$17="기타", AND($P1254&lt;&gt;"", $P1254&lt;&gt;"...", $P1254&lt;&gt;"입력오류", NOT(ISNUMBER(FIND($T$21:$T$34,$P1254)))),
            AND($P1254&lt;&gt;"", $P1254&lt;&gt;"...", $P1254&lt;&gt;"입력오류", $T$19=$P1254)
        )
    )
)</f>
        <v>0</v>
      </c>
    </row>
    <row r="1255" spans="1:17">
      <c r="A1255" t="s">
        <v>5742</v>
      </c>
      <c r="B1255" t="s">
        <v>5743</v>
      </c>
      <c r="C1255" t="s">
        <v>11532</v>
      </c>
      <c r="D1255" t="s">
        <v>11533</v>
      </c>
      <c r="I1255">
        <f t="shared" si="58"/>
        <v>1254</v>
      </c>
      <c r="J1255">
        <f t="shared" si="59"/>
        <v>1254</v>
      </c>
      <c r="K1255">
        <f t="shared" si="57"/>
        <v>1</v>
      </c>
      <c r="L1255" t="b">
        <f>COUNTIF($N$2:N1255, N1255)=1</f>
        <v>1</v>
      </c>
      <c r="M1255" s="37">
        <f>IF( $Q1255, MAX($M$1:M1254)+1, 0)</f>
        <v>0</v>
      </c>
      <c r="N1255" t="str" cm="1">
        <f t="array" ref="N1255">INDEX($A$9:$F$1048576, $J1255, $K1255 )</f>
        <v>63243</v>
      </c>
      <c r="O1255" t="str" cm="1">
        <f t="array" ref="O1255">INDEX($B$9:$F$1048576, $J1255, $K1255 )</f>
        <v>신보2021제1차(유)1-2</v>
      </c>
      <c r="P1255" t="str" cm="1">
        <f t="array" ref="P1255">IF( $L1255, TRIM(_xll.IMDP("IR", $G$5&amp;$N1255, $G$6)), "" )</f>
        <v/>
      </c>
      <c r="Q1255" t="b" cm="1">
        <f t="array" ref="Q1255">IF(
    $U$1=1, AND($P1255&lt;&gt;"", $P1255&lt;&gt;"...", $P1255&lt;&gt;"입력오류"),
    IF(
        $U$18=1, AND($P1255&lt;&gt;"", $P1255&lt;&gt;"...", $P1255&lt;&gt;"입력오류", ISNUMBER(FIND(INDEX($T$2:$T$7,$U$1),$P1255))),
        IF(
            $U$17="기타", AND($P1255&lt;&gt;"", $P1255&lt;&gt;"...", $P1255&lt;&gt;"입력오류", NOT(ISNUMBER(FIND($T$21:$T$34,$P1255)))),
            AND($P1255&lt;&gt;"", $P1255&lt;&gt;"...", $P1255&lt;&gt;"입력오류", $T$19=$P1255)
        )
    )
)</f>
        <v>0</v>
      </c>
    </row>
    <row r="1256" spans="1:17">
      <c r="A1256" t="s">
        <v>2418</v>
      </c>
      <c r="B1256" t="s">
        <v>2419</v>
      </c>
      <c r="C1256" t="s">
        <v>11534</v>
      </c>
      <c r="D1256" t="s">
        <v>11535</v>
      </c>
      <c r="I1256">
        <f t="shared" si="58"/>
        <v>1255</v>
      </c>
      <c r="J1256">
        <f t="shared" si="59"/>
        <v>1255</v>
      </c>
      <c r="K1256">
        <f t="shared" si="57"/>
        <v>1</v>
      </c>
      <c r="L1256" t="b">
        <f>COUNTIF($N$2:N1256, N1256)=1</f>
        <v>1</v>
      </c>
      <c r="M1256" s="37">
        <f>IF( $Q1256, MAX($M$1:M1255)+1, 0)</f>
        <v>0</v>
      </c>
      <c r="N1256" t="str" cm="1">
        <f t="array" ref="N1256">INDEX($A$9:$F$1048576, $J1256, $K1256 )</f>
        <v>63260</v>
      </c>
      <c r="O1256" t="str" cm="1">
        <f t="array" ref="O1256">INDEX($B$9:$F$1048576, $J1256, $K1256 )</f>
        <v>희진제이차(유)1</v>
      </c>
      <c r="P1256" t="str" cm="1">
        <f t="array" ref="P1256">IF( $L1256, TRIM(_xll.IMDP("IR", $G$5&amp;$N1256, $G$6)), "" )</f>
        <v/>
      </c>
      <c r="Q1256" t="b" cm="1">
        <f t="array" ref="Q1256">IF(
    $U$1=1, AND($P1256&lt;&gt;"", $P1256&lt;&gt;"...", $P1256&lt;&gt;"입력오류"),
    IF(
        $U$18=1, AND($P1256&lt;&gt;"", $P1256&lt;&gt;"...", $P1256&lt;&gt;"입력오류", ISNUMBER(FIND(INDEX($T$2:$T$7,$U$1),$P1256))),
        IF(
            $U$17="기타", AND($P1256&lt;&gt;"", $P1256&lt;&gt;"...", $P1256&lt;&gt;"입력오류", NOT(ISNUMBER(FIND($T$21:$T$34,$P1256)))),
            AND($P1256&lt;&gt;"", $P1256&lt;&gt;"...", $P1256&lt;&gt;"입력오류", $T$19=$P1256)
        )
    )
)</f>
        <v>0</v>
      </c>
    </row>
    <row r="1257" spans="1:17">
      <c r="A1257" t="s">
        <v>2420</v>
      </c>
      <c r="B1257" t="s">
        <v>2421</v>
      </c>
      <c r="C1257" t="s">
        <v>11536</v>
      </c>
      <c r="D1257" t="s">
        <v>11537</v>
      </c>
      <c r="I1257">
        <f t="shared" si="58"/>
        <v>1256</v>
      </c>
      <c r="J1257">
        <f t="shared" si="59"/>
        <v>1256</v>
      </c>
      <c r="K1257">
        <f t="shared" si="57"/>
        <v>1</v>
      </c>
      <c r="L1257" t="b">
        <f>COUNTIF($N$2:N1257, N1257)=1</f>
        <v>1</v>
      </c>
      <c r="M1257" s="37">
        <f>IF( $Q1257, MAX($M$1:M1256)+1, 0)</f>
        <v>336</v>
      </c>
      <c r="N1257" t="str" cm="1">
        <f t="array" ref="N1257">INDEX($A$9:$F$1048576, $J1257, $K1257 )</f>
        <v>63270</v>
      </c>
      <c r="O1257" t="str" cm="1">
        <f t="array" ref="O1257">INDEX($B$9:$F$1048576, $J1257, $K1257 )</f>
        <v>DL이앤씨</v>
      </c>
      <c r="P1257" t="str" cm="1">
        <f t="array" ref="P1257">IF( $L1257, TRIM(_xll.IMDP("IR", $G$5&amp;$N1257, $G$6)), "" )</f>
        <v>공모/무보증AA-</v>
      </c>
      <c r="Q1257" t="b" cm="1">
        <f t="array" ref="Q1257">IF(
    $U$1=1, AND($P1257&lt;&gt;"", $P1257&lt;&gt;"...", $P1257&lt;&gt;"입력오류"),
    IF(
        $U$18=1, AND($P1257&lt;&gt;"", $P1257&lt;&gt;"...", $P1257&lt;&gt;"입력오류", ISNUMBER(FIND(INDEX($T$2:$T$7,$U$1),$P1257))),
        IF(
            $U$17="기타", AND($P1257&lt;&gt;"", $P1257&lt;&gt;"...", $P1257&lt;&gt;"입력오류", NOT(ISNUMBER(FIND($T$21:$T$34,$P1257)))),
            AND($P1257&lt;&gt;"", $P1257&lt;&gt;"...", $P1257&lt;&gt;"입력오류", $T$19=$P1257)
        )
    )
)</f>
        <v>1</v>
      </c>
    </row>
    <row r="1258" spans="1:17">
      <c r="A1258" t="s">
        <v>2422</v>
      </c>
      <c r="B1258" t="s">
        <v>2423</v>
      </c>
      <c r="C1258" t="s">
        <v>11538</v>
      </c>
      <c r="D1258" t="s">
        <v>11539</v>
      </c>
      <c r="I1258">
        <f t="shared" si="58"/>
        <v>1257</v>
      </c>
      <c r="J1258">
        <f t="shared" si="59"/>
        <v>1257</v>
      </c>
      <c r="K1258">
        <f t="shared" si="57"/>
        <v>1</v>
      </c>
      <c r="L1258" t="b">
        <f>COUNTIF($N$2:N1258, N1258)=1</f>
        <v>1</v>
      </c>
      <c r="M1258" s="37">
        <f>IF( $Q1258, MAX($M$1:M1257)+1, 0)</f>
        <v>0</v>
      </c>
      <c r="N1258" t="str" cm="1">
        <f t="array" ref="N1258">INDEX($A$9:$F$1048576, $J1258, $K1258 )</f>
        <v>63301</v>
      </c>
      <c r="O1258" t="str" cm="1">
        <f t="array" ref="O1258">INDEX($B$9:$F$1048576, $J1258, $K1258 )</f>
        <v>티월드제60차(유)1-27</v>
      </c>
      <c r="P1258" t="str" cm="1">
        <f t="array" ref="P1258">IF( $L1258, TRIM(_xll.IMDP("IR", $G$5&amp;$N1258, $G$6)), "" )</f>
        <v/>
      </c>
      <c r="Q1258" t="b" cm="1">
        <f t="array" ref="Q1258">IF(
    $U$1=1, AND($P1258&lt;&gt;"", $P1258&lt;&gt;"...", $P1258&lt;&gt;"입력오류"),
    IF(
        $U$18=1, AND($P1258&lt;&gt;"", $P1258&lt;&gt;"...", $P1258&lt;&gt;"입력오류", ISNUMBER(FIND(INDEX($T$2:$T$7,$U$1),$P1258))),
        IF(
            $U$17="기타", AND($P1258&lt;&gt;"", $P1258&lt;&gt;"...", $P1258&lt;&gt;"입력오류", NOT(ISNUMBER(FIND($T$21:$T$34,$P1258)))),
            AND($P1258&lt;&gt;"", $P1258&lt;&gt;"...", $P1258&lt;&gt;"입력오류", $T$19=$P1258)
        )
    )
)</f>
        <v>0</v>
      </c>
    </row>
    <row r="1259" spans="1:17">
      <c r="A1259" t="s">
        <v>2424</v>
      </c>
      <c r="B1259" t="s">
        <v>2425</v>
      </c>
      <c r="C1259" t="s">
        <v>11540</v>
      </c>
      <c r="D1259" t="s">
        <v>11541</v>
      </c>
      <c r="I1259">
        <f t="shared" si="58"/>
        <v>1258</v>
      </c>
      <c r="J1259">
        <f t="shared" si="59"/>
        <v>1258</v>
      </c>
      <c r="K1259">
        <f t="shared" si="57"/>
        <v>1</v>
      </c>
      <c r="L1259" t="b">
        <f>COUNTIF($N$2:N1259, N1259)=1</f>
        <v>1</v>
      </c>
      <c r="M1259" s="37">
        <f>IF( $Q1259, MAX($M$1:M1258)+1, 0)</f>
        <v>0</v>
      </c>
      <c r="N1259" t="str" cm="1">
        <f t="array" ref="N1259">INDEX($A$9:$F$1048576, $J1259, $K1259 )</f>
        <v>63361</v>
      </c>
      <c r="O1259" t="str" cm="1">
        <f t="array" ref="O1259">INDEX($B$9:$F$1048576, $J1259, $K1259 )</f>
        <v>유플러스파이브지제55차(유)1-16</v>
      </c>
      <c r="P1259" t="str" cm="1">
        <f t="array" ref="P1259">IF( $L1259, TRIM(_xll.IMDP("IR", $G$5&amp;$N1259, $G$6)), "" )</f>
        <v/>
      </c>
      <c r="Q1259" t="b" cm="1">
        <f t="array" ref="Q1259">IF(
    $U$1=1, AND($P1259&lt;&gt;"", $P1259&lt;&gt;"...", $P1259&lt;&gt;"입력오류"),
    IF(
        $U$18=1, AND($P1259&lt;&gt;"", $P1259&lt;&gt;"...", $P1259&lt;&gt;"입력오류", ISNUMBER(FIND(INDEX($T$2:$T$7,$U$1),$P1259))),
        IF(
            $U$17="기타", AND($P1259&lt;&gt;"", $P1259&lt;&gt;"...", $P1259&lt;&gt;"입력오류", NOT(ISNUMBER(FIND($T$21:$T$34,$P1259)))),
            AND($P1259&lt;&gt;"", $P1259&lt;&gt;"...", $P1259&lt;&gt;"입력오류", $T$19=$P1259)
        )
    )
)</f>
        <v>0</v>
      </c>
    </row>
    <row r="1260" spans="1:17">
      <c r="A1260" t="s">
        <v>2426</v>
      </c>
      <c r="B1260" t="s">
        <v>2427</v>
      </c>
      <c r="C1260" t="s">
        <v>11542</v>
      </c>
      <c r="D1260" t="s">
        <v>11543</v>
      </c>
      <c r="I1260">
        <f t="shared" si="58"/>
        <v>1259</v>
      </c>
      <c r="J1260">
        <f t="shared" si="59"/>
        <v>1259</v>
      </c>
      <c r="K1260">
        <f t="shared" si="57"/>
        <v>1</v>
      </c>
      <c r="L1260" t="b">
        <f>COUNTIF($N$2:N1260, N1260)=1</f>
        <v>1</v>
      </c>
      <c r="M1260" s="37">
        <f>IF( $Q1260, MAX($M$1:M1259)+1, 0)</f>
        <v>0</v>
      </c>
      <c r="N1260" t="str" cm="1">
        <f t="array" ref="N1260">INDEX($A$9:$F$1048576, $J1260, $K1260 )</f>
        <v>63362</v>
      </c>
      <c r="O1260" t="str" cm="1">
        <f t="array" ref="O1260">INDEX($B$9:$F$1048576, $J1260, $K1260 )</f>
        <v>유플러스파이브지제55차(유)1-17</v>
      </c>
      <c r="P1260" t="str" cm="1">
        <f t="array" ref="P1260">IF( $L1260, TRIM(_xll.IMDP("IR", $G$5&amp;$N1260, $G$6)), "" )</f>
        <v/>
      </c>
      <c r="Q1260" t="b" cm="1">
        <f t="array" ref="Q1260">IF(
    $U$1=1, AND($P1260&lt;&gt;"", $P1260&lt;&gt;"...", $P1260&lt;&gt;"입력오류"),
    IF(
        $U$18=1, AND($P1260&lt;&gt;"", $P1260&lt;&gt;"...", $P1260&lt;&gt;"입력오류", ISNUMBER(FIND(INDEX($T$2:$T$7,$U$1),$P1260))),
        IF(
            $U$17="기타", AND($P1260&lt;&gt;"", $P1260&lt;&gt;"...", $P1260&lt;&gt;"입력오류", NOT(ISNUMBER(FIND($T$21:$T$34,$P1260)))),
            AND($P1260&lt;&gt;"", $P1260&lt;&gt;"...", $P1260&lt;&gt;"입력오류", $T$19=$P1260)
        )
    )
)</f>
        <v>0</v>
      </c>
    </row>
    <row r="1261" spans="1:17">
      <c r="A1261" t="s">
        <v>2428</v>
      </c>
      <c r="B1261" t="s">
        <v>2429</v>
      </c>
      <c r="C1261" t="s">
        <v>11544</v>
      </c>
      <c r="D1261" t="s">
        <v>11545</v>
      </c>
      <c r="I1261">
        <f t="shared" si="58"/>
        <v>1260</v>
      </c>
      <c r="J1261">
        <f t="shared" si="59"/>
        <v>1260</v>
      </c>
      <c r="K1261">
        <f t="shared" si="57"/>
        <v>1</v>
      </c>
      <c r="L1261" t="b">
        <f>COUNTIF($N$2:N1261, N1261)=1</f>
        <v>1</v>
      </c>
      <c r="M1261" s="37">
        <f>IF( $Q1261, MAX($M$1:M1260)+1, 0)</f>
        <v>0</v>
      </c>
      <c r="N1261" t="str" cm="1">
        <f t="array" ref="N1261">INDEX($A$9:$F$1048576, $J1261, $K1261 )</f>
        <v>63363</v>
      </c>
      <c r="O1261" t="str" cm="1">
        <f t="array" ref="O1261">INDEX($B$9:$F$1048576, $J1261, $K1261 )</f>
        <v>유플러스파이브지제55차(유)1-18</v>
      </c>
      <c r="P1261" t="str" cm="1">
        <f t="array" ref="P1261">IF( $L1261, TRIM(_xll.IMDP("IR", $G$5&amp;$N1261, $G$6)), "" )</f>
        <v/>
      </c>
      <c r="Q1261" t="b" cm="1">
        <f t="array" ref="Q1261">IF(
    $U$1=1, AND($P1261&lt;&gt;"", $P1261&lt;&gt;"...", $P1261&lt;&gt;"입력오류"),
    IF(
        $U$18=1, AND($P1261&lt;&gt;"", $P1261&lt;&gt;"...", $P1261&lt;&gt;"입력오류", ISNUMBER(FIND(INDEX($T$2:$T$7,$U$1),$P1261))),
        IF(
            $U$17="기타", AND($P1261&lt;&gt;"", $P1261&lt;&gt;"...", $P1261&lt;&gt;"입력오류", NOT(ISNUMBER(FIND($T$21:$T$34,$P1261)))),
            AND($P1261&lt;&gt;"", $P1261&lt;&gt;"...", $P1261&lt;&gt;"입력오류", $T$19=$P1261)
        )
    )
)</f>
        <v>0</v>
      </c>
    </row>
    <row r="1262" spans="1:17">
      <c r="A1262" t="s">
        <v>2430</v>
      </c>
      <c r="B1262" t="s">
        <v>2431</v>
      </c>
      <c r="C1262" t="s">
        <v>11546</v>
      </c>
      <c r="D1262" t="s">
        <v>11547</v>
      </c>
      <c r="I1262">
        <f t="shared" si="58"/>
        <v>1261</v>
      </c>
      <c r="J1262">
        <f t="shared" si="59"/>
        <v>1261</v>
      </c>
      <c r="K1262">
        <f t="shared" si="57"/>
        <v>1</v>
      </c>
      <c r="L1262" t="b">
        <f>COUNTIF($N$2:N1262, N1262)=1</f>
        <v>1</v>
      </c>
      <c r="M1262" s="37">
        <f>IF( $Q1262, MAX($M$1:M1261)+1, 0)</f>
        <v>0</v>
      </c>
      <c r="N1262" t="str" cm="1">
        <f t="array" ref="N1262">INDEX($A$9:$F$1048576, $J1262, $K1262 )</f>
        <v>63364</v>
      </c>
      <c r="O1262" t="str" cm="1">
        <f t="array" ref="O1262">INDEX($B$9:$F$1048576, $J1262, $K1262 )</f>
        <v>유플러스파이브지제55차(유)1-19</v>
      </c>
      <c r="P1262" t="str" cm="1">
        <f t="array" ref="P1262">IF( $L1262, TRIM(_xll.IMDP("IR", $G$5&amp;$N1262, $G$6)), "" )</f>
        <v/>
      </c>
      <c r="Q1262" t="b" cm="1">
        <f t="array" ref="Q1262">IF(
    $U$1=1, AND($P1262&lt;&gt;"", $P1262&lt;&gt;"...", $P1262&lt;&gt;"입력오류"),
    IF(
        $U$18=1, AND($P1262&lt;&gt;"", $P1262&lt;&gt;"...", $P1262&lt;&gt;"입력오류", ISNUMBER(FIND(INDEX($T$2:$T$7,$U$1),$P1262))),
        IF(
            $U$17="기타", AND($P1262&lt;&gt;"", $P1262&lt;&gt;"...", $P1262&lt;&gt;"입력오류", NOT(ISNUMBER(FIND($T$21:$T$34,$P1262)))),
            AND($P1262&lt;&gt;"", $P1262&lt;&gt;"...", $P1262&lt;&gt;"입력오류", $T$19=$P1262)
        )
    )
)</f>
        <v>0</v>
      </c>
    </row>
    <row r="1263" spans="1:17">
      <c r="A1263" t="s">
        <v>2432</v>
      </c>
      <c r="B1263" t="s">
        <v>2433</v>
      </c>
      <c r="C1263" t="s">
        <v>11548</v>
      </c>
      <c r="D1263" t="s">
        <v>11549</v>
      </c>
      <c r="I1263">
        <f t="shared" si="58"/>
        <v>1262</v>
      </c>
      <c r="J1263">
        <f t="shared" si="59"/>
        <v>1262</v>
      </c>
      <c r="K1263">
        <f t="shared" si="57"/>
        <v>1</v>
      </c>
      <c r="L1263" t="b">
        <f>COUNTIF($N$2:N1263, N1263)=1</f>
        <v>1</v>
      </c>
      <c r="M1263" s="37">
        <f>IF( $Q1263, MAX($M$1:M1262)+1, 0)</f>
        <v>0</v>
      </c>
      <c r="N1263" t="str" cm="1">
        <f t="array" ref="N1263">INDEX($A$9:$F$1048576, $J1263, $K1263 )</f>
        <v>63367</v>
      </c>
      <c r="O1263" t="str" cm="1">
        <f t="array" ref="O1263">INDEX($B$9:$F$1048576, $J1263, $K1263 )</f>
        <v>제로에너지하우스2호유동화전문</v>
      </c>
      <c r="P1263" t="str" cm="1">
        <f t="array" ref="P1263">IF( $L1263, TRIM(_xll.IMDP("IR", $G$5&amp;$N1263, $G$6)), "" )</f>
        <v/>
      </c>
      <c r="Q1263" t="b" cm="1">
        <f t="array" ref="Q1263">IF(
    $U$1=1, AND($P1263&lt;&gt;"", $P1263&lt;&gt;"...", $P1263&lt;&gt;"입력오류"),
    IF(
        $U$18=1, AND($P1263&lt;&gt;"", $P1263&lt;&gt;"...", $P1263&lt;&gt;"입력오류", ISNUMBER(FIND(INDEX($T$2:$T$7,$U$1),$P1263))),
        IF(
            $U$17="기타", AND($P1263&lt;&gt;"", $P1263&lt;&gt;"...", $P1263&lt;&gt;"입력오류", NOT(ISNUMBER(FIND($T$21:$T$34,$P1263)))),
            AND($P1263&lt;&gt;"", $P1263&lt;&gt;"...", $P1263&lt;&gt;"입력오류", $T$19=$P1263)
        )
    )
)</f>
        <v>0</v>
      </c>
    </row>
    <row r="1264" spans="1:17">
      <c r="A1264" t="s">
        <v>717</v>
      </c>
      <c r="B1264" t="s">
        <v>643</v>
      </c>
      <c r="C1264" t="s">
        <v>11550</v>
      </c>
      <c r="D1264" t="s">
        <v>11551</v>
      </c>
      <c r="I1264">
        <f t="shared" si="58"/>
        <v>1263</v>
      </c>
      <c r="J1264">
        <f t="shared" si="59"/>
        <v>1263</v>
      </c>
      <c r="K1264">
        <f t="shared" si="57"/>
        <v>1</v>
      </c>
      <c r="L1264" t="b">
        <f>COUNTIF($N$2:N1264, N1264)=1</f>
        <v>1</v>
      </c>
      <c r="M1264" s="37">
        <f>IF( $Q1264, MAX($M$1:M1263)+1, 0)</f>
        <v>0</v>
      </c>
      <c r="N1264" t="str" cm="1">
        <f t="array" ref="N1264">INDEX($A$9:$F$1048576, $J1264, $K1264 )</f>
        <v>63386</v>
      </c>
      <c r="O1264" t="str" cm="1">
        <f t="array" ref="O1264">INDEX($B$9:$F$1048576, $J1264, $K1264 )</f>
        <v>주택금융공사MBS2021-3(1-3)</v>
      </c>
      <c r="P1264" t="str" cm="1">
        <f t="array" ref="P1264">IF( $L1264, TRIM(_xll.IMDP("IR", $G$5&amp;$N1264, $G$6)), "" )</f>
        <v/>
      </c>
      <c r="Q1264" t="b" cm="1">
        <f t="array" ref="Q1264">IF(
    $U$1=1, AND($P1264&lt;&gt;"", $P1264&lt;&gt;"...", $P1264&lt;&gt;"입력오류"),
    IF(
        $U$18=1, AND($P1264&lt;&gt;"", $P1264&lt;&gt;"...", $P1264&lt;&gt;"입력오류", ISNUMBER(FIND(INDEX($T$2:$T$7,$U$1),$P1264))),
        IF(
            $U$17="기타", AND($P1264&lt;&gt;"", $P1264&lt;&gt;"...", $P1264&lt;&gt;"입력오류", NOT(ISNUMBER(FIND($T$21:$T$34,$P1264)))),
            AND($P1264&lt;&gt;"", $P1264&lt;&gt;"...", $P1264&lt;&gt;"입력오류", $T$19=$P1264)
        )
    )
)</f>
        <v>0</v>
      </c>
    </row>
    <row r="1265" spans="1:17">
      <c r="A1265" t="s">
        <v>2434</v>
      </c>
      <c r="B1265" t="s">
        <v>2435</v>
      </c>
      <c r="C1265" t="s">
        <v>11552</v>
      </c>
      <c r="D1265" t="s">
        <v>11553</v>
      </c>
      <c r="I1265">
        <f t="shared" si="58"/>
        <v>1264</v>
      </c>
      <c r="J1265">
        <f t="shared" si="59"/>
        <v>1264</v>
      </c>
      <c r="K1265">
        <f t="shared" si="57"/>
        <v>1</v>
      </c>
      <c r="L1265" t="b">
        <f>COUNTIF($N$2:N1265, N1265)=1</f>
        <v>1</v>
      </c>
      <c r="M1265" s="37">
        <f>IF( $Q1265, MAX($M$1:M1264)+1, 0)</f>
        <v>0</v>
      </c>
      <c r="N1265" t="str" cm="1">
        <f t="array" ref="N1265">INDEX($A$9:$F$1048576, $J1265, $K1265 )</f>
        <v>63387</v>
      </c>
      <c r="O1265" t="str" cm="1">
        <f t="array" ref="O1265">INDEX($B$9:$F$1048576, $J1265, $K1265 )</f>
        <v>주택금융공사MBS2021-3(1-4)</v>
      </c>
      <c r="P1265" t="str" cm="1">
        <f t="array" ref="P1265">IF( $L1265, TRIM(_xll.IMDP("IR", $G$5&amp;$N1265, $G$6)), "" )</f>
        <v/>
      </c>
      <c r="Q1265" t="b" cm="1">
        <f t="array" ref="Q1265">IF(
    $U$1=1, AND($P1265&lt;&gt;"", $P1265&lt;&gt;"...", $P1265&lt;&gt;"입력오류"),
    IF(
        $U$18=1, AND($P1265&lt;&gt;"", $P1265&lt;&gt;"...", $P1265&lt;&gt;"입력오류", ISNUMBER(FIND(INDEX($T$2:$T$7,$U$1),$P1265))),
        IF(
            $U$17="기타", AND($P1265&lt;&gt;"", $P1265&lt;&gt;"...", $P1265&lt;&gt;"입력오류", NOT(ISNUMBER(FIND($T$21:$T$34,$P1265)))),
            AND($P1265&lt;&gt;"", $P1265&lt;&gt;"...", $P1265&lt;&gt;"입력오류", $T$19=$P1265)
        )
    )
)</f>
        <v>0</v>
      </c>
    </row>
    <row r="1266" spans="1:17">
      <c r="A1266" t="s">
        <v>2436</v>
      </c>
      <c r="B1266" t="s">
        <v>2437</v>
      </c>
      <c r="C1266" t="s">
        <v>11554</v>
      </c>
      <c r="D1266" t="s">
        <v>11555</v>
      </c>
      <c r="I1266">
        <f t="shared" si="58"/>
        <v>1265</v>
      </c>
      <c r="J1266">
        <f t="shared" si="59"/>
        <v>1265</v>
      </c>
      <c r="K1266">
        <f t="shared" si="57"/>
        <v>1</v>
      </c>
      <c r="L1266" t="b">
        <f>COUNTIF($N$2:N1266, N1266)=1</f>
        <v>1</v>
      </c>
      <c r="M1266" s="37">
        <f>IF( $Q1266, MAX($M$1:M1265)+1, 0)</f>
        <v>0</v>
      </c>
      <c r="N1266" t="str" cm="1">
        <f t="array" ref="N1266">INDEX($A$9:$F$1048576, $J1266, $K1266 )</f>
        <v>63388</v>
      </c>
      <c r="O1266" t="str" cm="1">
        <f t="array" ref="O1266">INDEX($B$9:$F$1048576, $J1266, $K1266 )</f>
        <v>주택금융공사MBS2021-3(1-5)</v>
      </c>
      <c r="P1266" t="str" cm="1">
        <f t="array" ref="P1266">IF( $L1266, TRIM(_xll.IMDP("IR", $G$5&amp;$N1266, $G$6)), "" )</f>
        <v/>
      </c>
      <c r="Q1266" t="b" cm="1">
        <f t="array" ref="Q1266">IF(
    $U$1=1, AND($P1266&lt;&gt;"", $P1266&lt;&gt;"...", $P1266&lt;&gt;"입력오류"),
    IF(
        $U$18=1, AND($P1266&lt;&gt;"", $P1266&lt;&gt;"...", $P1266&lt;&gt;"입력오류", ISNUMBER(FIND(INDEX($T$2:$T$7,$U$1),$P1266))),
        IF(
            $U$17="기타", AND($P1266&lt;&gt;"", $P1266&lt;&gt;"...", $P1266&lt;&gt;"입력오류", NOT(ISNUMBER(FIND($T$21:$T$34,$P1266)))),
            AND($P1266&lt;&gt;"", $P1266&lt;&gt;"...", $P1266&lt;&gt;"입력오류", $T$19=$P1266)
        )
    )
)</f>
        <v>0</v>
      </c>
    </row>
    <row r="1267" spans="1:17">
      <c r="A1267" t="s">
        <v>2438</v>
      </c>
      <c r="B1267" t="s">
        <v>2439</v>
      </c>
      <c r="C1267" t="s">
        <v>11556</v>
      </c>
      <c r="D1267" t="s">
        <v>11557</v>
      </c>
      <c r="I1267">
        <f t="shared" si="58"/>
        <v>1266</v>
      </c>
      <c r="J1267">
        <f t="shared" si="59"/>
        <v>1266</v>
      </c>
      <c r="K1267">
        <f t="shared" si="57"/>
        <v>1</v>
      </c>
      <c r="L1267" t="b">
        <f>COUNTIF($N$2:N1267, N1267)=1</f>
        <v>1</v>
      </c>
      <c r="M1267" s="37">
        <f>IF( $Q1267, MAX($M$1:M1266)+1, 0)</f>
        <v>0</v>
      </c>
      <c r="N1267" t="str" cm="1">
        <f t="array" ref="N1267">INDEX($A$9:$F$1048576, $J1267, $K1267 )</f>
        <v>63389</v>
      </c>
      <c r="O1267" t="str" cm="1">
        <f t="array" ref="O1267">INDEX($B$9:$F$1048576, $J1267, $K1267 )</f>
        <v>주택금융공사MBS2021-3(1-6)</v>
      </c>
      <c r="P1267" t="str" cm="1">
        <f t="array" ref="P1267">IF( $L1267, TRIM(_xll.IMDP("IR", $G$5&amp;$N1267, $G$6)), "" )</f>
        <v/>
      </c>
      <c r="Q1267" t="b" cm="1">
        <f t="array" ref="Q1267">IF(
    $U$1=1, AND($P1267&lt;&gt;"", $P1267&lt;&gt;"...", $P1267&lt;&gt;"입력오류"),
    IF(
        $U$18=1, AND($P1267&lt;&gt;"", $P1267&lt;&gt;"...", $P1267&lt;&gt;"입력오류", ISNUMBER(FIND(INDEX($T$2:$T$7,$U$1),$P1267))),
        IF(
            $U$17="기타", AND($P1267&lt;&gt;"", $P1267&lt;&gt;"...", $P1267&lt;&gt;"입력오류", NOT(ISNUMBER(FIND($T$21:$T$34,$P1267)))),
            AND($P1267&lt;&gt;"", $P1267&lt;&gt;"...", $P1267&lt;&gt;"입력오류", $T$19=$P1267)
        )
    )
)</f>
        <v>0</v>
      </c>
    </row>
    <row r="1268" spans="1:17">
      <c r="A1268" t="s">
        <v>2440</v>
      </c>
      <c r="B1268" t="s">
        <v>2441</v>
      </c>
      <c r="C1268" t="s">
        <v>11558</v>
      </c>
      <c r="D1268" t="s">
        <v>11559</v>
      </c>
      <c r="I1268">
        <f t="shared" si="58"/>
        <v>1267</v>
      </c>
      <c r="J1268">
        <f t="shared" si="59"/>
        <v>1267</v>
      </c>
      <c r="K1268">
        <f t="shared" si="57"/>
        <v>1</v>
      </c>
      <c r="L1268" t="b">
        <f>COUNTIF($N$2:N1268, N1268)=1</f>
        <v>1</v>
      </c>
      <c r="M1268" s="37">
        <f>IF( $Q1268, MAX($M$1:M1267)+1, 0)</f>
        <v>0</v>
      </c>
      <c r="N1268" t="str" cm="1">
        <f t="array" ref="N1268">INDEX($A$9:$F$1048576, $J1268, $K1268 )</f>
        <v>63390</v>
      </c>
      <c r="O1268" t="str" cm="1">
        <f t="array" ref="O1268">INDEX($B$9:$F$1048576, $J1268, $K1268 )</f>
        <v>주택금융공사MBS2021-3(1-7)</v>
      </c>
      <c r="P1268" t="str" cm="1">
        <f t="array" ref="P1268">IF( $L1268, TRIM(_xll.IMDP("IR", $G$5&amp;$N1268, $G$6)), "" )</f>
        <v/>
      </c>
      <c r="Q1268" t="b" cm="1">
        <f t="array" ref="Q1268">IF(
    $U$1=1, AND($P1268&lt;&gt;"", $P1268&lt;&gt;"...", $P1268&lt;&gt;"입력오류"),
    IF(
        $U$18=1, AND($P1268&lt;&gt;"", $P1268&lt;&gt;"...", $P1268&lt;&gt;"입력오류", ISNUMBER(FIND(INDEX($T$2:$T$7,$U$1),$P1268))),
        IF(
            $U$17="기타", AND($P1268&lt;&gt;"", $P1268&lt;&gt;"...", $P1268&lt;&gt;"입력오류", NOT(ISNUMBER(FIND($T$21:$T$34,$P1268)))),
            AND($P1268&lt;&gt;"", $P1268&lt;&gt;"...", $P1268&lt;&gt;"입력오류", $T$19=$P1268)
        )
    )
)</f>
        <v>0</v>
      </c>
    </row>
    <row r="1269" spans="1:17">
      <c r="A1269" t="s">
        <v>2442</v>
      </c>
      <c r="B1269" t="s">
        <v>2443</v>
      </c>
      <c r="C1269" t="s">
        <v>11560</v>
      </c>
      <c r="D1269" t="s">
        <v>11561</v>
      </c>
      <c r="I1269">
        <f t="shared" si="58"/>
        <v>1268</v>
      </c>
      <c r="J1269">
        <f t="shared" si="59"/>
        <v>1268</v>
      </c>
      <c r="K1269">
        <f t="shared" si="57"/>
        <v>1</v>
      </c>
      <c r="L1269" t="b">
        <f>COUNTIF($N$2:N1269, N1269)=1</f>
        <v>1</v>
      </c>
      <c r="M1269" s="37">
        <f>IF( $Q1269, MAX($M$1:M1268)+1, 0)</f>
        <v>0</v>
      </c>
      <c r="N1269" t="str" cm="1">
        <f t="array" ref="N1269">INDEX($A$9:$F$1048576, $J1269, $K1269 )</f>
        <v>63391</v>
      </c>
      <c r="O1269" t="str" cm="1">
        <f t="array" ref="O1269">INDEX($B$9:$F$1048576, $J1269, $K1269 )</f>
        <v>주택금융공사MBS2021-3(1-8)</v>
      </c>
      <c r="P1269" t="str" cm="1">
        <f t="array" ref="P1269">IF( $L1269, TRIM(_xll.IMDP("IR", $G$5&amp;$N1269, $G$6)), "" )</f>
        <v/>
      </c>
      <c r="Q1269" t="b" cm="1">
        <f t="array" ref="Q1269">IF(
    $U$1=1, AND($P1269&lt;&gt;"", $P1269&lt;&gt;"...", $P1269&lt;&gt;"입력오류"),
    IF(
        $U$18=1, AND($P1269&lt;&gt;"", $P1269&lt;&gt;"...", $P1269&lt;&gt;"입력오류", ISNUMBER(FIND(INDEX($T$2:$T$7,$U$1),$P1269))),
        IF(
            $U$17="기타", AND($P1269&lt;&gt;"", $P1269&lt;&gt;"...", $P1269&lt;&gt;"입력오류", NOT(ISNUMBER(FIND($T$21:$T$34,$P1269)))),
            AND($P1269&lt;&gt;"", $P1269&lt;&gt;"...", $P1269&lt;&gt;"입력오류", $T$19=$P1269)
        )
    )
)</f>
        <v>0</v>
      </c>
    </row>
    <row r="1270" spans="1:17">
      <c r="A1270" t="s">
        <v>2444</v>
      </c>
      <c r="B1270" t="s">
        <v>2445</v>
      </c>
      <c r="C1270" t="s">
        <v>11562</v>
      </c>
      <c r="D1270" t="s">
        <v>11563</v>
      </c>
      <c r="I1270">
        <f t="shared" si="58"/>
        <v>1269</v>
      </c>
      <c r="J1270">
        <f t="shared" si="59"/>
        <v>1269</v>
      </c>
      <c r="K1270">
        <f t="shared" si="57"/>
        <v>1</v>
      </c>
      <c r="L1270" t="b">
        <f>COUNTIF($N$2:N1270, N1270)=1</f>
        <v>1</v>
      </c>
      <c r="M1270" s="37">
        <f>IF( $Q1270, MAX($M$1:M1269)+1, 0)</f>
        <v>0</v>
      </c>
      <c r="N1270" t="str" cm="1">
        <f t="array" ref="N1270">INDEX($A$9:$F$1048576, $J1270, $K1270 )</f>
        <v>63392</v>
      </c>
      <c r="O1270" t="str" cm="1">
        <f t="array" ref="O1270">INDEX($B$9:$F$1048576, $J1270, $K1270 )</f>
        <v>주택금융공사MBS2021-3(1-9)</v>
      </c>
      <c r="P1270" t="str" cm="1">
        <f t="array" ref="P1270">IF( $L1270, TRIM(_xll.IMDP("IR", $G$5&amp;$N1270, $G$6)), "" )</f>
        <v/>
      </c>
      <c r="Q1270" t="b" cm="1">
        <f t="array" ref="Q1270">IF(
    $U$1=1, AND($P1270&lt;&gt;"", $P1270&lt;&gt;"...", $P1270&lt;&gt;"입력오류"),
    IF(
        $U$18=1, AND($P1270&lt;&gt;"", $P1270&lt;&gt;"...", $P1270&lt;&gt;"입력오류", ISNUMBER(FIND(INDEX($T$2:$T$7,$U$1),$P1270))),
        IF(
            $U$17="기타", AND($P1270&lt;&gt;"", $P1270&lt;&gt;"...", $P1270&lt;&gt;"입력오류", NOT(ISNUMBER(FIND($T$21:$T$34,$P1270)))),
            AND($P1270&lt;&gt;"", $P1270&lt;&gt;"...", $P1270&lt;&gt;"입력오류", $T$19=$P1270)
        )
    )
)</f>
        <v>0</v>
      </c>
    </row>
    <row r="1271" spans="1:17">
      <c r="A1271" t="s">
        <v>2446</v>
      </c>
      <c r="B1271" t="s">
        <v>2447</v>
      </c>
      <c r="C1271" t="s">
        <v>11564</v>
      </c>
      <c r="D1271" t="s">
        <v>11565</v>
      </c>
      <c r="I1271">
        <f t="shared" si="58"/>
        <v>1270</v>
      </c>
      <c r="J1271">
        <f t="shared" si="59"/>
        <v>1270</v>
      </c>
      <c r="K1271">
        <f t="shared" si="57"/>
        <v>1</v>
      </c>
      <c r="L1271" t="b">
        <f>COUNTIF($N$2:N1271, N1271)=1</f>
        <v>1</v>
      </c>
      <c r="M1271" s="37">
        <f>IF( $Q1271, MAX($M$1:M1270)+1, 0)</f>
        <v>0</v>
      </c>
      <c r="N1271" t="str" cm="1">
        <f t="array" ref="N1271">INDEX($A$9:$F$1048576, $J1271, $K1271 )</f>
        <v>63454</v>
      </c>
      <c r="O1271" t="str" cm="1">
        <f t="array" ref="O1271">INDEX($B$9:$F$1048576, $J1271, $K1271 )</f>
        <v>티월드제61차(유)1-27</v>
      </c>
      <c r="P1271" t="str" cm="1">
        <f t="array" ref="P1271">IF( $L1271, TRIM(_xll.IMDP("IR", $G$5&amp;$N1271, $G$6)), "" )</f>
        <v/>
      </c>
      <c r="Q1271" t="b" cm="1">
        <f t="array" ref="Q1271">IF(
    $U$1=1, AND($P1271&lt;&gt;"", $P1271&lt;&gt;"...", $P1271&lt;&gt;"입력오류"),
    IF(
        $U$18=1, AND($P1271&lt;&gt;"", $P1271&lt;&gt;"...", $P1271&lt;&gt;"입력오류", ISNUMBER(FIND(INDEX($T$2:$T$7,$U$1),$P1271))),
        IF(
            $U$17="기타", AND($P1271&lt;&gt;"", $P1271&lt;&gt;"...", $P1271&lt;&gt;"입력오류", NOT(ISNUMBER(FIND($T$21:$T$34,$P1271)))),
            AND($P1271&lt;&gt;"", $P1271&lt;&gt;"...", $P1271&lt;&gt;"입력오류", $T$19=$P1271)
        )
    )
)</f>
        <v>0</v>
      </c>
    </row>
    <row r="1272" spans="1:17">
      <c r="A1272" t="s">
        <v>2448</v>
      </c>
      <c r="B1272" t="s">
        <v>2449</v>
      </c>
      <c r="C1272" t="s">
        <v>11566</v>
      </c>
      <c r="D1272" t="s">
        <v>11567</v>
      </c>
      <c r="I1272">
        <f t="shared" si="58"/>
        <v>1271</v>
      </c>
      <c r="J1272">
        <f t="shared" si="59"/>
        <v>1271</v>
      </c>
      <c r="K1272">
        <f t="shared" si="57"/>
        <v>1</v>
      </c>
      <c r="L1272" t="b">
        <f>COUNTIF($N$2:N1272, N1272)=1</f>
        <v>1</v>
      </c>
      <c r="M1272" s="37">
        <f>IF( $Q1272, MAX($M$1:M1271)+1, 0)</f>
        <v>0</v>
      </c>
      <c r="N1272" t="str" cm="1">
        <f t="array" ref="N1272">INDEX($A$9:$F$1048576, $J1272, $K1272 )</f>
        <v>63457</v>
      </c>
      <c r="O1272" t="str" cm="1">
        <f t="array" ref="O1272">INDEX($B$9:$F$1048576, $J1272, $K1272 )</f>
        <v>주택금융공사MBS2021-4(1-2)</v>
      </c>
      <c r="P1272" t="str" cm="1">
        <f t="array" ref="P1272">IF( $L1272, TRIM(_xll.IMDP("IR", $G$5&amp;$N1272, $G$6)), "" )</f>
        <v/>
      </c>
      <c r="Q1272" t="b" cm="1">
        <f t="array" ref="Q1272">IF(
    $U$1=1, AND($P1272&lt;&gt;"", $P1272&lt;&gt;"...", $P1272&lt;&gt;"입력오류"),
    IF(
        $U$18=1, AND($P1272&lt;&gt;"", $P1272&lt;&gt;"...", $P1272&lt;&gt;"입력오류", ISNUMBER(FIND(INDEX($T$2:$T$7,$U$1),$P1272))),
        IF(
            $U$17="기타", AND($P1272&lt;&gt;"", $P1272&lt;&gt;"...", $P1272&lt;&gt;"입력오류", NOT(ISNUMBER(FIND($T$21:$T$34,$P1272)))),
            AND($P1272&lt;&gt;"", $P1272&lt;&gt;"...", $P1272&lt;&gt;"입력오류", $T$19=$P1272)
        )
    )
)</f>
        <v>0</v>
      </c>
    </row>
    <row r="1273" spans="1:17">
      <c r="A1273" t="s">
        <v>2450</v>
      </c>
      <c r="B1273" t="s">
        <v>2451</v>
      </c>
      <c r="C1273" t="s">
        <v>11568</v>
      </c>
      <c r="D1273" t="s">
        <v>11569</v>
      </c>
      <c r="I1273">
        <f t="shared" si="58"/>
        <v>1272</v>
      </c>
      <c r="J1273">
        <f t="shared" si="59"/>
        <v>1272</v>
      </c>
      <c r="K1273">
        <f t="shared" si="57"/>
        <v>1</v>
      </c>
      <c r="L1273" t="b">
        <f>COUNTIF($N$2:N1273, N1273)=1</f>
        <v>1</v>
      </c>
      <c r="M1273" s="37">
        <f>IF( $Q1273, MAX($M$1:M1272)+1, 0)</f>
        <v>0</v>
      </c>
      <c r="N1273" t="str" cm="1">
        <f t="array" ref="N1273">INDEX($A$9:$F$1048576, $J1273, $K1273 )</f>
        <v>63458</v>
      </c>
      <c r="O1273" t="str" cm="1">
        <f t="array" ref="O1273">INDEX($B$9:$F$1048576, $J1273, $K1273 )</f>
        <v>주택금융공사MBS2021-4(1-3)</v>
      </c>
      <c r="P1273" t="str" cm="1">
        <f t="array" ref="P1273">IF( $L1273, TRIM(_xll.IMDP("IR", $G$5&amp;$N1273, $G$6)), "" )</f>
        <v/>
      </c>
      <c r="Q1273" t="b" cm="1">
        <f t="array" ref="Q1273">IF(
    $U$1=1, AND($P1273&lt;&gt;"", $P1273&lt;&gt;"...", $P1273&lt;&gt;"입력오류"),
    IF(
        $U$18=1, AND($P1273&lt;&gt;"", $P1273&lt;&gt;"...", $P1273&lt;&gt;"입력오류", ISNUMBER(FIND(INDEX($T$2:$T$7,$U$1),$P1273))),
        IF(
            $U$17="기타", AND($P1273&lt;&gt;"", $P1273&lt;&gt;"...", $P1273&lt;&gt;"입력오류", NOT(ISNUMBER(FIND($T$21:$T$34,$P1273)))),
            AND($P1273&lt;&gt;"", $P1273&lt;&gt;"...", $P1273&lt;&gt;"입력오류", $T$19=$P1273)
        )
    )
)</f>
        <v>0</v>
      </c>
    </row>
    <row r="1274" spans="1:17">
      <c r="A1274" t="s">
        <v>2452</v>
      </c>
      <c r="B1274" t="s">
        <v>2453</v>
      </c>
      <c r="C1274" t="s">
        <v>11570</v>
      </c>
      <c r="D1274" t="s">
        <v>11571</v>
      </c>
      <c r="I1274">
        <f t="shared" si="58"/>
        <v>1273</v>
      </c>
      <c r="J1274">
        <f t="shared" si="59"/>
        <v>1273</v>
      </c>
      <c r="K1274">
        <f t="shared" si="57"/>
        <v>1</v>
      </c>
      <c r="L1274" t="b">
        <f>COUNTIF($N$2:N1274, N1274)=1</f>
        <v>1</v>
      </c>
      <c r="M1274" s="37">
        <f>IF( $Q1274, MAX($M$1:M1273)+1, 0)</f>
        <v>0</v>
      </c>
      <c r="N1274" t="str" cm="1">
        <f t="array" ref="N1274">INDEX($A$9:$F$1048576, $J1274, $K1274 )</f>
        <v>63459</v>
      </c>
      <c r="O1274" t="str" cm="1">
        <f t="array" ref="O1274">INDEX($B$9:$F$1048576, $J1274, $K1274 )</f>
        <v>주택금융공사MBS2021-4(1-4)</v>
      </c>
      <c r="P1274" t="str" cm="1">
        <f t="array" ref="P1274">IF( $L1274, TRIM(_xll.IMDP("IR", $G$5&amp;$N1274, $G$6)), "" )</f>
        <v/>
      </c>
      <c r="Q1274" t="b" cm="1">
        <f t="array" ref="Q1274">IF(
    $U$1=1, AND($P1274&lt;&gt;"", $P1274&lt;&gt;"...", $P1274&lt;&gt;"입력오류"),
    IF(
        $U$18=1, AND($P1274&lt;&gt;"", $P1274&lt;&gt;"...", $P1274&lt;&gt;"입력오류", ISNUMBER(FIND(INDEX($T$2:$T$7,$U$1),$P1274))),
        IF(
            $U$17="기타", AND($P1274&lt;&gt;"", $P1274&lt;&gt;"...", $P1274&lt;&gt;"입력오류", NOT(ISNUMBER(FIND($T$21:$T$34,$P1274)))),
            AND($P1274&lt;&gt;"", $P1274&lt;&gt;"...", $P1274&lt;&gt;"입력오류", $T$19=$P1274)
        )
    )
)</f>
        <v>0</v>
      </c>
    </row>
    <row r="1275" spans="1:17">
      <c r="A1275" t="s">
        <v>2454</v>
      </c>
      <c r="B1275" t="s">
        <v>2455</v>
      </c>
      <c r="C1275" t="s">
        <v>11572</v>
      </c>
      <c r="D1275" t="s">
        <v>11573</v>
      </c>
      <c r="I1275">
        <f t="shared" si="58"/>
        <v>1274</v>
      </c>
      <c r="J1275">
        <f t="shared" si="59"/>
        <v>1274</v>
      </c>
      <c r="K1275">
        <f t="shared" si="57"/>
        <v>1</v>
      </c>
      <c r="L1275" t="b">
        <f>COUNTIF($N$2:N1275, N1275)=1</f>
        <v>1</v>
      </c>
      <c r="M1275" s="37">
        <f>IF( $Q1275, MAX($M$1:M1274)+1, 0)</f>
        <v>0</v>
      </c>
      <c r="N1275" t="str" cm="1">
        <f t="array" ref="N1275">INDEX($A$9:$F$1048576, $J1275, $K1275 )</f>
        <v>63470</v>
      </c>
      <c r="O1275" t="str" cm="1">
        <f t="array" ref="O1275">INDEX($B$9:$F$1048576, $J1275, $K1275 )</f>
        <v>희진제2차(유)2</v>
      </c>
      <c r="P1275" t="str" cm="1">
        <f t="array" ref="P1275">IF( $L1275, TRIM(_xll.IMDP("IR", $G$5&amp;$N1275, $G$6)), "" )</f>
        <v/>
      </c>
      <c r="Q1275" t="b" cm="1">
        <f t="array" ref="Q1275">IF(
    $U$1=1, AND($P1275&lt;&gt;"", $P1275&lt;&gt;"...", $P1275&lt;&gt;"입력오류"),
    IF(
        $U$18=1, AND($P1275&lt;&gt;"", $P1275&lt;&gt;"...", $P1275&lt;&gt;"입력오류", ISNUMBER(FIND(INDEX($T$2:$T$7,$U$1),$P1275))),
        IF(
            $U$17="기타", AND($P1275&lt;&gt;"", $P1275&lt;&gt;"...", $P1275&lt;&gt;"입력오류", NOT(ISNUMBER(FIND($T$21:$T$34,$P1275)))),
            AND($P1275&lt;&gt;"", $P1275&lt;&gt;"...", $P1275&lt;&gt;"입력오류", $T$19=$P1275)
        )
    )
)</f>
        <v>0</v>
      </c>
    </row>
    <row r="1276" spans="1:17">
      <c r="A1276" t="s">
        <v>2456</v>
      </c>
      <c r="B1276" t="s">
        <v>2457</v>
      </c>
      <c r="C1276" t="s">
        <v>11574</v>
      </c>
      <c r="D1276" t="s">
        <v>11575</v>
      </c>
      <c r="I1276">
        <f t="shared" si="58"/>
        <v>1275</v>
      </c>
      <c r="J1276">
        <f t="shared" si="59"/>
        <v>1275</v>
      </c>
      <c r="K1276">
        <f t="shared" si="57"/>
        <v>1</v>
      </c>
      <c r="L1276" t="b">
        <f>COUNTIF($N$2:N1276, N1276)=1</f>
        <v>1</v>
      </c>
      <c r="M1276" s="37">
        <f>IF( $Q1276, MAX($M$1:M1275)+1, 0)</f>
        <v>0</v>
      </c>
      <c r="N1276" t="str" cm="1">
        <f t="array" ref="N1276">INDEX($A$9:$F$1048576, $J1276, $K1276 )</f>
        <v>63497</v>
      </c>
      <c r="O1276" t="str" cm="1">
        <f t="array" ref="O1276">INDEX($B$9:$F$1048576, $J1276, $K1276 )</f>
        <v>케이비오토제사차(유)1-24</v>
      </c>
      <c r="P1276" t="str" cm="1">
        <f t="array" ref="P1276">IF( $L1276, TRIM(_xll.IMDP("IR", $G$5&amp;$N1276, $G$6)), "" )</f>
        <v/>
      </c>
      <c r="Q1276" t="b" cm="1">
        <f t="array" ref="Q1276">IF(
    $U$1=1, AND($P1276&lt;&gt;"", $P1276&lt;&gt;"...", $P1276&lt;&gt;"입력오류"),
    IF(
        $U$18=1, AND($P1276&lt;&gt;"", $P1276&lt;&gt;"...", $P1276&lt;&gt;"입력오류", ISNUMBER(FIND(INDEX($T$2:$T$7,$U$1),$P1276))),
        IF(
            $U$17="기타", AND($P1276&lt;&gt;"", $P1276&lt;&gt;"...", $P1276&lt;&gt;"입력오류", NOT(ISNUMBER(FIND($T$21:$T$34,$P1276)))),
            AND($P1276&lt;&gt;"", $P1276&lt;&gt;"...", $P1276&lt;&gt;"입력오류", $T$19=$P1276)
        )
    )
)</f>
        <v>0</v>
      </c>
    </row>
    <row r="1277" spans="1:17">
      <c r="A1277" t="s">
        <v>2458</v>
      </c>
      <c r="B1277" t="s">
        <v>2459</v>
      </c>
      <c r="C1277" t="s">
        <v>11576</v>
      </c>
      <c r="D1277" t="s">
        <v>11577</v>
      </c>
      <c r="I1277">
        <f t="shared" si="58"/>
        <v>1276</v>
      </c>
      <c r="J1277">
        <f t="shared" si="59"/>
        <v>1276</v>
      </c>
      <c r="K1277">
        <f t="shared" si="57"/>
        <v>1</v>
      </c>
      <c r="L1277" t="b">
        <f>COUNTIF($N$2:N1277, N1277)=1</f>
        <v>1</v>
      </c>
      <c r="M1277" s="37">
        <f>IF( $Q1277, MAX($M$1:M1276)+1, 0)</f>
        <v>0</v>
      </c>
      <c r="N1277" t="str" cm="1">
        <f t="array" ref="N1277">INDEX($A$9:$F$1048576, $J1277, $K1277 )</f>
        <v>63498</v>
      </c>
      <c r="O1277" t="str" cm="1">
        <f t="array" ref="O1277">INDEX($B$9:$F$1048576, $J1277, $K1277 )</f>
        <v>케이비오토제사차(유)1-25</v>
      </c>
      <c r="P1277" t="str" cm="1">
        <f t="array" ref="P1277">IF( $L1277, TRIM(_xll.IMDP("IR", $G$5&amp;$N1277, $G$6)), "" )</f>
        <v/>
      </c>
      <c r="Q1277" t="b" cm="1">
        <f t="array" ref="Q1277">IF(
    $U$1=1, AND($P1277&lt;&gt;"", $P1277&lt;&gt;"...", $P1277&lt;&gt;"입력오류"),
    IF(
        $U$18=1, AND($P1277&lt;&gt;"", $P1277&lt;&gt;"...", $P1277&lt;&gt;"입력오류", ISNUMBER(FIND(INDEX($T$2:$T$7,$U$1),$P1277))),
        IF(
            $U$17="기타", AND($P1277&lt;&gt;"", $P1277&lt;&gt;"...", $P1277&lt;&gt;"입력오류", NOT(ISNUMBER(FIND($T$21:$T$34,$P1277)))),
            AND($P1277&lt;&gt;"", $P1277&lt;&gt;"...", $P1277&lt;&gt;"입력오류", $T$19=$P1277)
        )
    )
)</f>
        <v>0</v>
      </c>
    </row>
    <row r="1278" spans="1:17">
      <c r="A1278" t="s">
        <v>2460</v>
      </c>
      <c r="B1278" t="s">
        <v>2461</v>
      </c>
      <c r="C1278" t="s">
        <v>11578</v>
      </c>
      <c r="D1278" t="s">
        <v>11579</v>
      </c>
      <c r="I1278">
        <f t="shared" si="58"/>
        <v>1277</v>
      </c>
      <c r="J1278">
        <f t="shared" si="59"/>
        <v>1277</v>
      </c>
      <c r="K1278">
        <f t="shared" si="57"/>
        <v>1</v>
      </c>
      <c r="L1278" t="b">
        <f>COUNTIF($N$2:N1278, N1278)=1</f>
        <v>1</v>
      </c>
      <c r="M1278" s="37">
        <f>IF( $Q1278, MAX($M$1:M1277)+1, 0)</f>
        <v>0</v>
      </c>
      <c r="N1278" t="str" cm="1">
        <f t="array" ref="N1278">INDEX($A$9:$F$1048576, $J1278, $K1278 )</f>
        <v>63499</v>
      </c>
      <c r="O1278" t="str" cm="1">
        <f t="array" ref="O1278">INDEX($B$9:$F$1048576, $J1278, $K1278 )</f>
        <v>케이비오토제사차(유)1-26</v>
      </c>
      <c r="P1278" t="str" cm="1">
        <f t="array" ref="P1278">IF( $L1278, TRIM(_xll.IMDP("IR", $G$5&amp;$N1278, $G$6)), "" )</f>
        <v/>
      </c>
      <c r="Q1278" t="b" cm="1">
        <f t="array" ref="Q1278">IF(
    $U$1=1, AND($P1278&lt;&gt;"", $P1278&lt;&gt;"...", $P1278&lt;&gt;"입력오류"),
    IF(
        $U$18=1, AND($P1278&lt;&gt;"", $P1278&lt;&gt;"...", $P1278&lt;&gt;"입력오류", ISNUMBER(FIND(INDEX($T$2:$T$7,$U$1),$P1278))),
        IF(
            $U$17="기타", AND($P1278&lt;&gt;"", $P1278&lt;&gt;"...", $P1278&lt;&gt;"입력오류", NOT(ISNUMBER(FIND($T$21:$T$34,$P1278)))),
            AND($P1278&lt;&gt;"", $P1278&lt;&gt;"...", $P1278&lt;&gt;"입력오류", $T$19=$P1278)
        )
    )
)</f>
        <v>0</v>
      </c>
    </row>
    <row r="1279" spans="1:17">
      <c r="A1279" t="s">
        <v>2462</v>
      </c>
      <c r="B1279" t="s">
        <v>2463</v>
      </c>
      <c r="C1279" t="s">
        <v>11580</v>
      </c>
      <c r="D1279" t="s">
        <v>11581</v>
      </c>
      <c r="I1279">
        <f t="shared" si="58"/>
        <v>1278</v>
      </c>
      <c r="J1279">
        <f t="shared" si="59"/>
        <v>1278</v>
      </c>
      <c r="K1279">
        <f t="shared" si="57"/>
        <v>1</v>
      </c>
      <c r="L1279" t="b">
        <f>COUNTIF($N$2:N1279, N1279)=1</f>
        <v>1</v>
      </c>
      <c r="M1279" s="37">
        <f>IF( $Q1279, MAX($M$1:M1278)+1, 0)</f>
        <v>0</v>
      </c>
      <c r="N1279" t="str" cm="1">
        <f t="array" ref="N1279">INDEX($A$9:$F$1048576, $J1279, $K1279 )</f>
        <v>63500</v>
      </c>
      <c r="O1279" t="str" cm="1">
        <f t="array" ref="O1279">INDEX($B$9:$F$1048576, $J1279, $K1279 )</f>
        <v>케이비오토제사차(유)1-27</v>
      </c>
      <c r="P1279" t="str" cm="1">
        <f t="array" ref="P1279">IF( $L1279, TRIM(_xll.IMDP("IR", $G$5&amp;$N1279, $G$6)), "" )</f>
        <v/>
      </c>
      <c r="Q1279" t="b" cm="1">
        <f t="array" ref="Q1279">IF(
    $U$1=1, AND($P1279&lt;&gt;"", $P1279&lt;&gt;"...", $P1279&lt;&gt;"입력오류"),
    IF(
        $U$18=1, AND($P1279&lt;&gt;"", $P1279&lt;&gt;"...", $P1279&lt;&gt;"입력오류", ISNUMBER(FIND(INDEX($T$2:$T$7,$U$1),$P1279))),
        IF(
            $U$17="기타", AND($P1279&lt;&gt;"", $P1279&lt;&gt;"...", $P1279&lt;&gt;"입력오류", NOT(ISNUMBER(FIND($T$21:$T$34,$P1279)))),
            AND($P1279&lt;&gt;"", $P1279&lt;&gt;"...", $P1279&lt;&gt;"입력오류", $T$19=$P1279)
        )
    )
)</f>
        <v>0</v>
      </c>
    </row>
    <row r="1280" spans="1:17">
      <c r="A1280" t="s">
        <v>2464</v>
      </c>
      <c r="B1280" t="s">
        <v>2465</v>
      </c>
      <c r="C1280" t="s">
        <v>11582</v>
      </c>
      <c r="D1280" t="s">
        <v>11583</v>
      </c>
      <c r="I1280">
        <f t="shared" si="58"/>
        <v>1279</v>
      </c>
      <c r="J1280">
        <f t="shared" si="59"/>
        <v>1279</v>
      </c>
      <c r="K1280">
        <f t="shared" si="57"/>
        <v>1</v>
      </c>
      <c r="L1280" t="b">
        <f>COUNTIF($N$2:N1280, N1280)=1</f>
        <v>1</v>
      </c>
      <c r="M1280" s="37">
        <f>IF( $Q1280, MAX($M$1:M1279)+1, 0)</f>
        <v>0</v>
      </c>
      <c r="N1280" t="str" cm="1">
        <f t="array" ref="N1280">INDEX($A$9:$F$1048576, $J1280, $K1280 )</f>
        <v>63501</v>
      </c>
      <c r="O1280" t="str" cm="1">
        <f t="array" ref="O1280">INDEX($B$9:$F$1048576, $J1280, $K1280 )</f>
        <v>케이비오토제사차(유)1-28</v>
      </c>
      <c r="P1280" t="str" cm="1">
        <f t="array" ref="P1280">IF( $L1280, TRIM(_xll.IMDP("IR", $G$5&amp;$N1280, $G$6)), "" )</f>
        <v/>
      </c>
      <c r="Q1280" t="b" cm="1">
        <f t="array" ref="Q1280">IF(
    $U$1=1, AND($P1280&lt;&gt;"", $P1280&lt;&gt;"...", $P1280&lt;&gt;"입력오류"),
    IF(
        $U$18=1, AND($P1280&lt;&gt;"", $P1280&lt;&gt;"...", $P1280&lt;&gt;"입력오류", ISNUMBER(FIND(INDEX($T$2:$T$7,$U$1),$P1280))),
        IF(
            $U$17="기타", AND($P1280&lt;&gt;"", $P1280&lt;&gt;"...", $P1280&lt;&gt;"입력오류", NOT(ISNUMBER(FIND($T$21:$T$34,$P1280)))),
            AND($P1280&lt;&gt;"", $P1280&lt;&gt;"...", $P1280&lt;&gt;"입력오류", $T$19=$P1280)
        )
    )
)</f>
        <v>0</v>
      </c>
    </row>
    <row r="1281" spans="1:17">
      <c r="A1281" t="s">
        <v>2466</v>
      </c>
      <c r="B1281" t="s">
        <v>2467</v>
      </c>
      <c r="C1281" t="s">
        <v>11584</v>
      </c>
      <c r="D1281" t="s">
        <v>11585</v>
      </c>
      <c r="I1281">
        <f t="shared" si="58"/>
        <v>1280</v>
      </c>
      <c r="J1281">
        <f t="shared" si="59"/>
        <v>1280</v>
      </c>
      <c r="K1281">
        <f t="shared" si="57"/>
        <v>1</v>
      </c>
      <c r="L1281" t="b">
        <f>COUNTIF($N$2:N1281, N1281)=1</f>
        <v>1</v>
      </c>
      <c r="M1281" s="37">
        <f>IF( $Q1281, MAX($M$1:M1280)+1, 0)</f>
        <v>0</v>
      </c>
      <c r="N1281" t="str" cm="1">
        <f t="array" ref="N1281">INDEX($A$9:$F$1048576, $J1281, $K1281 )</f>
        <v>63503</v>
      </c>
      <c r="O1281" t="str" cm="1">
        <f t="array" ref="O1281">INDEX($B$9:$F$1048576, $J1281, $K1281 )</f>
        <v>래오제일차(유)1-1</v>
      </c>
      <c r="P1281" t="str" cm="1">
        <f t="array" ref="P1281">IF( $L1281, TRIM(_xll.IMDP("IR", $G$5&amp;$N1281, $G$6)), "" )</f>
        <v/>
      </c>
      <c r="Q1281" t="b" cm="1">
        <f t="array" ref="Q1281">IF(
    $U$1=1, AND($P1281&lt;&gt;"", $P1281&lt;&gt;"...", $P1281&lt;&gt;"입력오류"),
    IF(
        $U$18=1, AND($P1281&lt;&gt;"", $P1281&lt;&gt;"...", $P1281&lt;&gt;"입력오류", ISNUMBER(FIND(INDEX($T$2:$T$7,$U$1),$P1281))),
        IF(
            $U$17="기타", AND($P1281&lt;&gt;"", $P1281&lt;&gt;"...", $P1281&lt;&gt;"입력오류", NOT(ISNUMBER(FIND($T$21:$T$34,$P1281)))),
            AND($P1281&lt;&gt;"", $P1281&lt;&gt;"...", $P1281&lt;&gt;"입력오류", $T$19=$P1281)
        )
    )
)</f>
        <v>0</v>
      </c>
    </row>
    <row r="1282" spans="1:17">
      <c r="A1282" t="s">
        <v>2468</v>
      </c>
      <c r="B1282" t="s">
        <v>2469</v>
      </c>
      <c r="C1282" t="s">
        <v>11586</v>
      </c>
      <c r="D1282" t="s">
        <v>11587</v>
      </c>
      <c r="I1282">
        <f t="shared" si="58"/>
        <v>1281</v>
      </c>
      <c r="J1282">
        <f t="shared" si="59"/>
        <v>1281</v>
      </c>
      <c r="K1282">
        <f t="shared" ref="K1282:K1345" si="60">IF( $I1282&gt;$G$4, NA(), IF($I1282&gt;$G$3, 5, IF($I1282&gt;$G$2, 3, 1 ) ) )</f>
        <v>1</v>
      </c>
      <c r="L1282" t="b">
        <f>COUNTIF($N$2:N1282, N1282)=1</f>
        <v>1</v>
      </c>
      <c r="M1282" s="37">
        <f>IF( $Q1282, MAX($M$1:M1281)+1, 0)</f>
        <v>0</v>
      </c>
      <c r="N1282" t="str" cm="1">
        <f t="array" ref="N1282">INDEX($A$9:$F$1048576, $J1282, $K1282 )</f>
        <v>63504</v>
      </c>
      <c r="O1282" t="str" cm="1">
        <f t="array" ref="O1282">INDEX($B$9:$F$1048576, $J1282, $K1282 )</f>
        <v>래오제일차(유)1-2</v>
      </c>
      <c r="P1282" t="str" cm="1">
        <f t="array" ref="P1282">IF( $L1282, TRIM(_xll.IMDP("IR", $G$5&amp;$N1282, $G$6)), "" )</f>
        <v/>
      </c>
      <c r="Q1282" t="b" cm="1">
        <f t="array" ref="Q1282">IF(
    $U$1=1, AND($P1282&lt;&gt;"", $P1282&lt;&gt;"...", $P1282&lt;&gt;"입력오류"),
    IF(
        $U$18=1, AND($P1282&lt;&gt;"", $P1282&lt;&gt;"...", $P1282&lt;&gt;"입력오류", ISNUMBER(FIND(INDEX($T$2:$T$7,$U$1),$P1282))),
        IF(
            $U$17="기타", AND($P1282&lt;&gt;"", $P1282&lt;&gt;"...", $P1282&lt;&gt;"입력오류", NOT(ISNUMBER(FIND($T$21:$T$34,$P1282)))),
            AND($P1282&lt;&gt;"", $P1282&lt;&gt;"...", $P1282&lt;&gt;"입력오류", $T$19=$P1282)
        )
    )
)</f>
        <v>0</v>
      </c>
    </row>
    <row r="1283" spans="1:17">
      <c r="A1283" t="s">
        <v>2470</v>
      </c>
      <c r="B1283" t="s">
        <v>2471</v>
      </c>
      <c r="C1283" t="s">
        <v>11588</v>
      </c>
      <c r="D1283" t="s">
        <v>11589</v>
      </c>
      <c r="I1283">
        <f t="shared" ref="I1283:I1346" si="61">ROW()-1</f>
        <v>1282</v>
      </c>
      <c r="J1283">
        <f t="shared" ref="J1283:J1346" si="62">IF( $I1283&gt;$G$4, NA(), IF($I1283&gt;$G$3, $I1283-$G$3, IF($I1283&gt;$G$2, $I1283-$G$2, $I1283 ) ) )</f>
        <v>1282</v>
      </c>
      <c r="K1283">
        <f t="shared" si="60"/>
        <v>1</v>
      </c>
      <c r="L1283" t="b">
        <f>COUNTIF($N$2:N1283, N1283)=1</f>
        <v>1</v>
      </c>
      <c r="M1283" s="37">
        <f>IF( $Q1283, MAX($M$1:M1282)+1, 0)</f>
        <v>0</v>
      </c>
      <c r="N1283" t="str" cm="1">
        <f t="array" ref="N1283">INDEX($A$9:$F$1048576, $J1283, $K1283 )</f>
        <v>63533</v>
      </c>
      <c r="O1283" t="str" cm="1">
        <f t="array" ref="O1283">INDEX($B$9:$F$1048576, $J1283, $K1283 )</f>
        <v>빅토리드래곤제10차(유)1</v>
      </c>
      <c r="P1283" t="str" cm="1">
        <f t="array" ref="P1283">IF( $L1283, TRIM(_xll.IMDP("IR", $G$5&amp;$N1283, $G$6)), "" )</f>
        <v/>
      </c>
      <c r="Q1283" t="b" cm="1">
        <f t="array" ref="Q1283">IF(
    $U$1=1, AND($P1283&lt;&gt;"", $P1283&lt;&gt;"...", $P1283&lt;&gt;"입력오류"),
    IF(
        $U$18=1, AND($P1283&lt;&gt;"", $P1283&lt;&gt;"...", $P1283&lt;&gt;"입력오류", ISNUMBER(FIND(INDEX($T$2:$T$7,$U$1),$P1283))),
        IF(
            $U$17="기타", AND($P1283&lt;&gt;"", $P1283&lt;&gt;"...", $P1283&lt;&gt;"입력오류", NOT(ISNUMBER(FIND($T$21:$T$34,$P1283)))),
            AND($P1283&lt;&gt;"", $P1283&lt;&gt;"...", $P1283&lt;&gt;"입력오류", $T$19=$P1283)
        )
    )
)</f>
        <v>0</v>
      </c>
    </row>
    <row r="1284" spans="1:17">
      <c r="A1284" t="s">
        <v>2472</v>
      </c>
      <c r="B1284" t="s">
        <v>2473</v>
      </c>
      <c r="C1284" t="s">
        <v>11590</v>
      </c>
      <c r="D1284" t="s">
        <v>11591</v>
      </c>
      <c r="I1284">
        <f t="shared" si="61"/>
        <v>1283</v>
      </c>
      <c r="J1284">
        <f t="shared" si="62"/>
        <v>1283</v>
      </c>
      <c r="K1284">
        <f t="shared" si="60"/>
        <v>1</v>
      </c>
      <c r="L1284" t="b">
        <f>COUNTIF($N$2:N1284, N1284)=1</f>
        <v>1</v>
      </c>
      <c r="M1284" s="37">
        <f>IF( $Q1284, MAX($M$1:M1283)+1, 0)</f>
        <v>0</v>
      </c>
      <c r="N1284" t="str" cm="1">
        <f t="array" ref="N1284">INDEX($A$9:$F$1048576, $J1284, $K1284 )</f>
        <v>63534</v>
      </c>
      <c r="O1284" t="str" cm="1">
        <f t="array" ref="O1284">INDEX($B$9:$F$1048576, $J1284, $K1284 )</f>
        <v>빅토리드래곤제10차(유)2</v>
      </c>
      <c r="P1284" t="str" cm="1">
        <f t="array" ref="P1284">IF( $L1284, TRIM(_xll.IMDP("IR", $G$5&amp;$N1284, $G$6)), "" )</f>
        <v/>
      </c>
      <c r="Q1284" t="b" cm="1">
        <f t="array" ref="Q1284">IF(
    $U$1=1, AND($P1284&lt;&gt;"", $P1284&lt;&gt;"...", $P1284&lt;&gt;"입력오류"),
    IF(
        $U$18=1, AND($P1284&lt;&gt;"", $P1284&lt;&gt;"...", $P1284&lt;&gt;"입력오류", ISNUMBER(FIND(INDEX($T$2:$T$7,$U$1),$P1284))),
        IF(
            $U$17="기타", AND($P1284&lt;&gt;"", $P1284&lt;&gt;"...", $P1284&lt;&gt;"입력오류", NOT(ISNUMBER(FIND($T$21:$T$34,$P1284)))),
            AND($P1284&lt;&gt;"", $P1284&lt;&gt;"...", $P1284&lt;&gt;"입력오류", $T$19=$P1284)
        )
    )
)</f>
        <v>0</v>
      </c>
    </row>
    <row r="1285" spans="1:17">
      <c r="A1285" t="s">
        <v>2474</v>
      </c>
      <c r="B1285" t="s">
        <v>2475</v>
      </c>
      <c r="C1285" t="s">
        <v>11592</v>
      </c>
      <c r="D1285" t="s">
        <v>11593</v>
      </c>
      <c r="I1285">
        <f t="shared" si="61"/>
        <v>1284</v>
      </c>
      <c r="J1285">
        <f t="shared" si="62"/>
        <v>1284</v>
      </c>
      <c r="K1285">
        <f t="shared" si="60"/>
        <v>1</v>
      </c>
      <c r="L1285" t="b">
        <f>COUNTIF($N$2:N1285, N1285)=1</f>
        <v>1</v>
      </c>
      <c r="M1285" s="37">
        <f>IF( $Q1285, MAX($M$1:M1284)+1, 0)</f>
        <v>0</v>
      </c>
      <c r="N1285" t="str" cm="1">
        <f t="array" ref="N1285">INDEX($A$9:$F$1048576, $J1285, $K1285 )</f>
        <v>63574</v>
      </c>
      <c r="O1285" t="str" cm="1">
        <f t="array" ref="O1285">INDEX($B$9:$F$1048576, $J1285, $K1285 )</f>
        <v>퍼스트파이브지제55차(유)1-27</v>
      </c>
      <c r="P1285" t="str" cm="1">
        <f t="array" ref="P1285">IF( $L1285, TRIM(_xll.IMDP("IR", $G$5&amp;$N1285, $G$6)), "" )</f>
        <v/>
      </c>
      <c r="Q1285" t="b" cm="1">
        <f t="array" ref="Q1285">IF(
    $U$1=1, AND($P1285&lt;&gt;"", $P1285&lt;&gt;"...", $P1285&lt;&gt;"입력오류"),
    IF(
        $U$18=1, AND($P1285&lt;&gt;"", $P1285&lt;&gt;"...", $P1285&lt;&gt;"입력오류", ISNUMBER(FIND(INDEX($T$2:$T$7,$U$1),$P1285))),
        IF(
            $U$17="기타", AND($P1285&lt;&gt;"", $P1285&lt;&gt;"...", $P1285&lt;&gt;"입력오류", NOT(ISNUMBER(FIND($T$21:$T$34,$P1285)))),
            AND($P1285&lt;&gt;"", $P1285&lt;&gt;"...", $P1285&lt;&gt;"입력오류", $T$19=$P1285)
        )
    )
)</f>
        <v>0</v>
      </c>
    </row>
    <row r="1286" spans="1:17">
      <c r="A1286" t="s">
        <v>2476</v>
      </c>
      <c r="B1286" t="s">
        <v>2477</v>
      </c>
      <c r="C1286" t="s">
        <v>11594</v>
      </c>
      <c r="D1286" t="s">
        <v>11595</v>
      </c>
      <c r="I1286">
        <f t="shared" si="61"/>
        <v>1285</v>
      </c>
      <c r="J1286">
        <f t="shared" si="62"/>
        <v>1285</v>
      </c>
      <c r="K1286">
        <f t="shared" si="60"/>
        <v>1</v>
      </c>
      <c r="L1286" t="b">
        <f>COUNTIF($N$2:N1286, N1286)=1</f>
        <v>1</v>
      </c>
      <c r="M1286" s="37">
        <f>IF( $Q1286, MAX($M$1:M1285)+1, 0)</f>
        <v>0</v>
      </c>
      <c r="N1286" t="str" cm="1">
        <f t="array" ref="N1286">INDEX($A$9:$F$1048576, $J1286, $K1286 )</f>
        <v>63575</v>
      </c>
      <c r="O1286" t="str" cm="1">
        <f t="array" ref="O1286">INDEX($B$9:$F$1048576, $J1286, $K1286 )</f>
        <v>퍼스트파이브지제55차(유)1-28</v>
      </c>
      <c r="P1286" t="str" cm="1">
        <f t="array" ref="P1286">IF( $L1286, TRIM(_xll.IMDP("IR", $G$5&amp;$N1286, $G$6)), "" )</f>
        <v/>
      </c>
      <c r="Q1286" t="b" cm="1">
        <f t="array" ref="Q1286">IF(
    $U$1=1, AND($P1286&lt;&gt;"", $P1286&lt;&gt;"...", $P1286&lt;&gt;"입력오류"),
    IF(
        $U$18=1, AND($P1286&lt;&gt;"", $P1286&lt;&gt;"...", $P1286&lt;&gt;"입력오류", ISNUMBER(FIND(INDEX($T$2:$T$7,$U$1),$P1286))),
        IF(
            $U$17="기타", AND($P1286&lt;&gt;"", $P1286&lt;&gt;"...", $P1286&lt;&gt;"입력오류", NOT(ISNUMBER(FIND($T$21:$T$34,$P1286)))),
            AND($P1286&lt;&gt;"", $P1286&lt;&gt;"...", $P1286&lt;&gt;"입력오류", $T$19=$P1286)
        )
    )
)</f>
        <v>0</v>
      </c>
    </row>
    <row r="1287" spans="1:17">
      <c r="A1287" t="s">
        <v>2478</v>
      </c>
      <c r="B1287" t="s">
        <v>2479</v>
      </c>
      <c r="C1287" t="s">
        <v>11596</v>
      </c>
      <c r="D1287" t="s">
        <v>11597</v>
      </c>
      <c r="I1287">
        <f t="shared" si="61"/>
        <v>1286</v>
      </c>
      <c r="J1287">
        <f t="shared" si="62"/>
        <v>1286</v>
      </c>
      <c r="K1287">
        <f t="shared" si="60"/>
        <v>1</v>
      </c>
      <c r="L1287" t="b">
        <f>COUNTIF($N$2:N1287, N1287)=1</f>
        <v>1</v>
      </c>
      <c r="M1287" s="37">
        <f>IF( $Q1287, MAX($M$1:M1286)+1, 0)</f>
        <v>0</v>
      </c>
      <c r="N1287" t="str" cm="1">
        <f t="array" ref="N1287">INDEX($A$9:$F$1048576, $J1287, $K1287 )</f>
        <v>63576</v>
      </c>
      <c r="O1287" t="str" cm="1">
        <f t="array" ref="O1287">INDEX($B$9:$F$1048576, $J1287, $K1287 )</f>
        <v>퍼스트파이브지제55차(유)1-29</v>
      </c>
      <c r="P1287" t="str" cm="1">
        <f t="array" ref="P1287">IF( $L1287, TRIM(_xll.IMDP("IR", $G$5&amp;$N1287, $G$6)), "" )</f>
        <v/>
      </c>
      <c r="Q1287" t="b" cm="1">
        <f t="array" ref="Q1287">IF(
    $U$1=1, AND($P1287&lt;&gt;"", $P1287&lt;&gt;"...", $P1287&lt;&gt;"입력오류"),
    IF(
        $U$18=1, AND($P1287&lt;&gt;"", $P1287&lt;&gt;"...", $P1287&lt;&gt;"입력오류", ISNUMBER(FIND(INDEX($T$2:$T$7,$U$1),$P1287))),
        IF(
            $U$17="기타", AND($P1287&lt;&gt;"", $P1287&lt;&gt;"...", $P1287&lt;&gt;"입력오류", NOT(ISNUMBER(FIND($T$21:$T$34,$P1287)))),
            AND($P1287&lt;&gt;"", $P1287&lt;&gt;"...", $P1287&lt;&gt;"입력오류", $T$19=$P1287)
        )
    )
)</f>
        <v>0</v>
      </c>
    </row>
    <row r="1288" spans="1:17">
      <c r="A1288" t="s">
        <v>2480</v>
      </c>
      <c r="B1288" t="s">
        <v>2481</v>
      </c>
      <c r="C1288" t="s">
        <v>11598</v>
      </c>
      <c r="D1288" t="s">
        <v>11599</v>
      </c>
      <c r="I1288">
        <f t="shared" si="61"/>
        <v>1287</v>
      </c>
      <c r="J1288">
        <f t="shared" si="62"/>
        <v>1287</v>
      </c>
      <c r="K1288">
        <f t="shared" si="60"/>
        <v>1</v>
      </c>
      <c r="L1288" t="b">
        <f>COUNTIF($N$2:N1288, N1288)=1</f>
        <v>1</v>
      </c>
      <c r="M1288" s="37">
        <f>IF( $Q1288, MAX($M$1:M1287)+1, 0)</f>
        <v>0</v>
      </c>
      <c r="N1288" t="str" cm="1">
        <f t="array" ref="N1288">INDEX($A$9:$F$1048576, $J1288, $K1288 )</f>
        <v>63580</v>
      </c>
      <c r="O1288" t="str" cm="1">
        <f t="array" ref="O1288">INDEX($B$9:$F$1048576, $J1288, $K1288 )</f>
        <v>드림골드스타제1차(유)1</v>
      </c>
      <c r="P1288" t="str" cm="1">
        <f t="array" ref="P1288">IF( $L1288, TRIM(_xll.IMDP("IR", $G$5&amp;$N1288, $G$6)), "" )</f>
        <v/>
      </c>
      <c r="Q1288" t="b" cm="1">
        <f t="array" ref="Q1288">IF(
    $U$1=1, AND($P1288&lt;&gt;"", $P1288&lt;&gt;"...", $P1288&lt;&gt;"입력오류"),
    IF(
        $U$18=1, AND($P1288&lt;&gt;"", $P1288&lt;&gt;"...", $P1288&lt;&gt;"입력오류", ISNUMBER(FIND(INDEX($T$2:$T$7,$U$1),$P1288))),
        IF(
            $U$17="기타", AND($P1288&lt;&gt;"", $P1288&lt;&gt;"...", $P1288&lt;&gt;"입력오류", NOT(ISNUMBER(FIND($T$21:$T$34,$P1288)))),
            AND($P1288&lt;&gt;"", $P1288&lt;&gt;"...", $P1288&lt;&gt;"입력오류", $T$19=$P1288)
        )
    )
)</f>
        <v>0</v>
      </c>
    </row>
    <row r="1289" spans="1:17">
      <c r="A1289" t="s">
        <v>2482</v>
      </c>
      <c r="B1289" t="s">
        <v>2483</v>
      </c>
      <c r="C1289" t="s">
        <v>11600</v>
      </c>
      <c r="D1289" t="s">
        <v>11601</v>
      </c>
      <c r="I1289">
        <f t="shared" si="61"/>
        <v>1288</v>
      </c>
      <c r="J1289">
        <f t="shared" si="62"/>
        <v>1288</v>
      </c>
      <c r="K1289">
        <f t="shared" si="60"/>
        <v>1</v>
      </c>
      <c r="L1289" t="b">
        <f>COUNTIF($N$2:N1289, N1289)=1</f>
        <v>1</v>
      </c>
      <c r="M1289" s="37">
        <f>IF( $Q1289, MAX($M$1:M1288)+1, 0)</f>
        <v>0</v>
      </c>
      <c r="N1289" t="str" cm="1">
        <f t="array" ref="N1289">INDEX($A$9:$F$1048576, $J1289, $K1289 )</f>
        <v>63591</v>
      </c>
      <c r="O1289" t="str" cm="1">
        <f t="array" ref="O1289">INDEX($B$9:$F$1048576, $J1289, $K1289 )</f>
        <v>주택금융공사MBS2021-5(1-4)</v>
      </c>
      <c r="P1289" t="str" cm="1">
        <f t="array" ref="P1289">IF( $L1289, TRIM(_xll.IMDP("IR", $G$5&amp;$N1289, $G$6)), "" )</f>
        <v/>
      </c>
      <c r="Q1289" t="b" cm="1">
        <f t="array" ref="Q1289">IF(
    $U$1=1, AND($P1289&lt;&gt;"", $P1289&lt;&gt;"...", $P1289&lt;&gt;"입력오류"),
    IF(
        $U$18=1, AND($P1289&lt;&gt;"", $P1289&lt;&gt;"...", $P1289&lt;&gt;"입력오류", ISNUMBER(FIND(INDEX($T$2:$T$7,$U$1),$P1289))),
        IF(
            $U$17="기타", AND($P1289&lt;&gt;"", $P1289&lt;&gt;"...", $P1289&lt;&gt;"입력오류", NOT(ISNUMBER(FIND($T$21:$T$34,$P1289)))),
            AND($P1289&lt;&gt;"", $P1289&lt;&gt;"...", $P1289&lt;&gt;"입력오류", $T$19=$P1289)
        )
    )
)</f>
        <v>0</v>
      </c>
    </row>
    <row r="1290" spans="1:17">
      <c r="A1290" t="s">
        <v>2484</v>
      </c>
      <c r="B1290" t="s">
        <v>2485</v>
      </c>
      <c r="C1290" t="s">
        <v>11602</v>
      </c>
      <c r="D1290" t="s">
        <v>11603</v>
      </c>
      <c r="I1290">
        <f t="shared" si="61"/>
        <v>1289</v>
      </c>
      <c r="J1290">
        <f t="shared" si="62"/>
        <v>1289</v>
      </c>
      <c r="K1290">
        <f t="shared" si="60"/>
        <v>1</v>
      </c>
      <c r="L1290" t="b">
        <f>COUNTIF($N$2:N1290, N1290)=1</f>
        <v>1</v>
      </c>
      <c r="M1290" s="37">
        <f>IF( $Q1290, MAX($M$1:M1289)+1, 0)</f>
        <v>0</v>
      </c>
      <c r="N1290" t="str" cm="1">
        <f t="array" ref="N1290">INDEX($A$9:$F$1048576, $J1290, $K1290 )</f>
        <v>63592</v>
      </c>
      <c r="O1290" t="str" cm="1">
        <f t="array" ref="O1290">INDEX($B$9:$F$1048576, $J1290, $K1290 )</f>
        <v>주택금융공사MBS2021-5(1-5)</v>
      </c>
      <c r="P1290" t="str" cm="1">
        <f t="array" ref="P1290">IF( $L1290, TRIM(_xll.IMDP("IR", $G$5&amp;$N1290, $G$6)), "" )</f>
        <v/>
      </c>
      <c r="Q1290" t="b" cm="1">
        <f t="array" ref="Q1290">IF(
    $U$1=1, AND($P1290&lt;&gt;"", $P1290&lt;&gt;"...", $P1290&lt;&gt;"입력오류"),
    IF(
        $U$18=1, AND($P1290&lt;&gt;"", $P1290&lt;&gt;"...", $P1290&lt;&gt;"입력오류", ISNUMBER(FIND(INDEX($T$2:$T$7,$U$1),$P1290))),
        IF(
            $U$17="기타", AND($P1290&lt;&gt;"", $P1290&lt;&gt;"...", $P1290&lt;&gt;"입력오류", NOT(ISNUMBER(FIND($T$21:$T$34,$P1290)))),
            AND($P1290&lt;&gt;"", $P1290&lt;&gt;"...", $P1290&lt;&gt;"입력오류", $T$19=$P1290)
        )
    )
)</f>
        <v>0</v>
      </c>
    </row>
    <row r="1291" spans="1:17">
      <c r="A1291" t="s">
        <v>2486</v>
      </c>
      <c r="B1291" t="s">
        <v>2487</v>
      </c>
      <c r="C1291" t="s">
        <v>11604</v>
      </c>
      <c r="D1291" t="s">
        <v>11605</v>
      </c>
      <c r="I1291">
        <f t="shared" si="61"/>
        <v>1290</v>
      </c>
      <c r="J1291">
        <f t="shared" si="62"/>
        <v>1290</v>
      </c>
      <c r="K1291">
        <f t="shared" si="60"/>
        <v>1</v>
      </c>
      <c r="L1291" t="b">
        <f>COUNTIF($N$2:N1291, N1291)=1</f>
        <v>1</v>
      </c>
      <c r="M1291" s="37">
        <f>IF( $Q1291, MAX($M$1:M1290)+1, 0)</f>
        <v>0</v>
      </c>
      <c r="N1291" t="str" cm="1">
        <f t="array" ref="N1291">INDEX($A$9:$F$1048576, $J1291, $K1291 )</f>
        <v>63593</v>
      </c>
      <c r="O1291" t="str" cm="1">
        <f t="array" ref="O1291">INDEX($B$9:$F$1048576, $J1291, $K1291 )</f>
        <v>주택금융공사MBS2021-5(1-6)</v>
      </c>
      <c r="P1291" t="str" cm="1">
        <f t="array" ref="P1291">IF( $L1291, TRIM(_xll.IMDP("IR", $G$5&amp;$N1291, $G$6)), "" )</f>
        <v/>
      </c>
      <c r="Q1291" t="b" cm="1">
        <f t="array" ref="Q1291">IF(
    $U$1=1, AND($P1291&lt;&gt;"", $P1291&lt;&gt;"...", $P1291&lt;&gt;"입력오류"),
    IF(
        $U$18=1, AND($P1291&lt;&gt;"", $P1291&lt;&gt;"...", $P1291&lt;&gt;"입력오류", ISNUMBER(FIND(INDEX($T$2:$T$7,$U$1),$P1291))),
        IF(
            $U$17="기타", AND($P1291&lt;&gt;"", $P1291&lt;&gt;"...", $P1291&lt;&gt;"입력오류", NOT(ISNUMBER(FIND($T$21:$T$34,$P1291)))),
            AND($P1291&lt;&gt;"", $P1291&lt;&gt;"...", $P1291&lt;&gt;"입력오류", $T$19=$P1291)
        )
    )
)</f>
        <v>0</v>
      </c>
    </row>
    <row r="1292" spans="1:17">
      <c r="A1292" t="s">
        <v>2488</v>
      </c>
      <c r="B1292" t="s">
        <v>2489</v>
      </c>
      <c r="C1292" t="s">
        <v>11606</v>
      </c>
      <c r="D1292" t="s">
        <v>11607</v>
      </c>
      <c r="I1292">
        <f t="shared" si="61"/>
        <v>1291</v>
      </c>
      <c r="J1292">
        <f t="shared" si="62"/>
        <v>1291</v>
      </c>
      <c r="K1292">
        <f t="shared" si="60"/>
        <v>1</v>
      </c>
      <c r="L1292" t="b">
        <f>COUNTIF($N$2:N1292, N1292)=1</f>
        <v>1</v>
      </c>
      <c r="M1292" s="37">
        <f>IF( $Q1292, MAX($M$1:M1291)+1, 0)</f>
        <v>0</v>
      </c>
      <c r="N1292" t="str" cm="1">
        <f t="array" ref="N1292">INDEX($A$9:$F$1048576, $J1292, $K1292 )</f>
        <v>63594</v>
      </c>
      <c r="O1292" t="str" cm="1">
        <f t="array" ref="O1292">INDEX($B$9:$F$1048576, $J1292, $K1292 )</f>
        <v>주택금융공사MBS2021-5(1-7)</v>
      </c>
      <c r="P1292" t="str" cm="1">
        <f t="array" ref="P1292">IF( $L1292, TRIM(_xll.IMDP("IR", $G$5&amp;$N1292, $G$6)), "" )</f>
        <v/>
      </c>
      <c r="Q1292" t="b" cm="1">
        <f t="array" ref="Q1292">IF(
    $U$1=1, AND($P1292&lt;&gt;"", $P1292&lt;&gt;"...", $P1292&lt;&gt;"입력오류"),
    IF(
        $U$18=1, AND($P1292&lt;&gt;"", $P1292&lt;&gt;"...", $P1292&lt;&gt;"입력오류", ISNUMBER(FIND(INDEX($T$2:$T$7,$U$1),$P1292))),
        IF(
            $U$17="기타", AND($P1292&lt;&gt;"", $P1292&lt;&gt;"...", $P1292&lt;&gt;"입력오류", NOT(ISNUMBER(FIND($T$21:$T$34,$P1292)))),
            AND($P1292&lt;&gt;"", $P1292&lt;&gt;"...", $P1292&lt;&gt;"입력오류", $T$19=$P1292)
        )
    )
)</f>
        <v>0</v>
      </c>
    </row>
    <row r="1293" spans="1:17">
      <c r="A1293" t="s">
        <v>2490</v>
      </c>
      <c r="B1293" t="s">
        <v>2491</v>
      </c>
      <c r="C1293" t="s">
        <v>11608</v>
      </c>
      <c r="D1293" t="s">
        <v>11609</v>
      </c>
      <c r="I1293">
        <f t="shared" si="61"/>
        <v>1292</v>
      </c>
      <c r="J1293">
        <f t="shared" si="62"/>
        <v>1292</v>
      </c>
      <c r="K1293">
        <f t="shared" si="60"/>
        <v>1</v>
      </c>
      <c r="L1293" t="b">
        <f>COUNTIF($N$2:N1293, N1293)=1</f>
        <v>1</v>
      </c>
      <c r="M1293" s="37">
        <f>IF( $Q1293, MAX($M$1:M1292)+1, 0)</f>
        <v>0</v>
      </c>
      <c r="N1293" t="str" cm="1">
        <f t="array" ref="N1293">INDEX($A$9:$F$1048576, $J1293, $K1293 )</f>
        <v>63595</v>
      </c>
      <c r="O1293" t="str" cm="1">
        <f t="array" ref="O1293">INDEX($B$9:$F$1048576, $J1293, $K1293 )</f>
        <v>주택금융공사MBS2021-5(1-8)</v>
      </c>
      <c r="P1293" t="str" cm="1">
        <f t="array" ref="P1293">IF( $L1293, TRIM(_xll.IMDP("IR", $G$5&amp;$N1293, $G$6)), "" )</f>
        <v/>
      </c>
      <c r="Q1293" t="b" cm="1">
        <f t="array" ref="Q1293">IF(
    $U$1=1, AND($P1293&lt;&gt;"", $P1293&lt;&gt;"...", $P1293&lt;&gt;"입력오류"),
    IF(
        $U$18=1, AND($P1293&lt;&gt;"", $P1293&lt;&gt;"...", $P1293&lt;&gt;"입력오류", ISNUMBER(FIND(INDEX($T$2:$T$7,$U$1),$P1293))),
        IF(
            $U$17="기타", AND($P1293&lt;&gt;"", $P1293&lt;&gt;"...", $P1293&lt;&gt;"입력오류", NOT(ISNUMBER(FIND($T$21:$T$34,$P1293)))),
            AND($P1293&lt;&gt;"", $P1293&lt;&gt;"...", $P1293&lt;&gt;"입력오류", $T$19=$P1293)
        )
    )
)</f>
        <v>0</v>
      </c>
    </row>
    <row r="1294" spans="1:17">
      <c r="A1294" t="s">
        <v>2492</v>
      </c>
      <c r="B1294" t="s">
        <v>2493</v>
      </c>
      <c r="C1294" t="s">
        <v>11610</v>
      </c>
      <c r="D1294" t="s">
        <v>11611</v>
      </c>
      <c r="I1294">
        <f t="shared" si="61"/>
        <v>1293</v>
      </c>
      <c r="J1294">
        <f t="shared" si="62"/>
        <v>1293</v>
      </c>
      <c r="K1294">
        <f t="shared" si="60"/>
        <v>1</v>
      </c>
      <c r="L1294" t="b">
        <f>COUNTIF($N$2:N1294, N1294)=1</f>
        <v>1</v>
      </c>
      <c r="M1294" s="37">
        <f>IF( $Q1294, MAX($M$1:M1293)+1, 0)</f>
        <v>0</v>
      </c>
      <c r="N1294" t="str" cm="1">
        <f t="array" ref="N1294">INDEX($A$9:$F$1048576, $J1294, $K1294 )</f>
        <v>63596</v>
      </c>
      <c r="O1294" t="str" cm="1">
        <f t="array" ref="O1294">INDEX($B$9:$F$1048576, $J1294, $K1294 )</f>
        <v>주택금융공사MBS2021-5(1-9)</v>
      </c>
      <c r="P1294" t="str" cm="1">
        <f t="array" ref="P1294">IF( $L1294, TRIM(_xll.IMDP("IR", $G$5&amp;$N1294, $G$6)), "" )</f>
        <v/>
      </c>
      <c r="Q1294" t="b" cm="1">
        <f t="array" ref="Q1294">IF(
    $U$1=1, AND($P1294&lt;&gt;"", $P1294&lt;&gt;"...", $P1294&lt;&gt;"입력오류"),
    IF(
        $U$18=1, AND($P1294&lt;&gt;"", $P1294&lt;&gt;"...", $P1294&lt;&gt;"입력오류", ISNUMBER(FIND(INDEX($T$2:$T$7,$U$1),$P1294))),
        IF(
            $U$17="기타", AND($P1294&lt;&gt;"", $P1294&lt;&gt;"...", $P1294&lt;&gt;"입력오류", NOT(ISNUMBER(FIND($T$21:$T$34,$P1294)))),
            AND($P1294&lt;&gt;"", $P1294&lt;&gt;"...", $P1294&lt;&gt;"입력오류", $T$19=$P1294)
        )
    )
)</f>
        <v>0</v>
      </c>
    </row>
    <row r="1295" spans="1:17">
      <c r="A1295" t="s">
        <v>2494</v>
      </c>
      <c r="B1295" t="s">
        <v>2495</v>
      </c>
      <c r="C1295" t="s">
        <v>11612</v>
      </c>
      <c r="D1295" t="s">
        <v>11613</v>
      </c>
      <c r="I1295">
        <f t="shared" si="61"/>
        <v>1294</v>
      </c>
      <c r="J1295">
        <f t="shared" si="62"/>
        <v>1294</v>
      </c>
      <c r="K1295">
        <f t="shared" si="60"/>
        <v>1</v>
      </c>
      <c r="L1295" t="b">
        <f>COUNTIF($N$2:N1295, N1295)=1</f>
        <v>1</v>
      </c>
      <c r="M1295" s="37">
        <f>IF( $Q1295, MAX($M$1:M1294)+1, 0)</f>
        <v>0</v>
      </c>
      <c r="N1295" t="str" cm="1">
        <f t="array" ref="N1295">INDEX($A$9:$F$1048576, $J1295, $K1295 )</f>
        <v>63599</v>
      </c>
      <c r="O1295" t="str" cm="1">
        <f t="array" ref="O1295">INDEX($B$9:$F$1048576, $J1295, $K1295 )</f>
        <v>디비율하유동화전문</v>
      </c>
      <c r="P1295" t="str" cm="1">
        <f t="array" ref="P1295">IF( $L1295, TRIM(_xll.IMDP("IR", $G$5&amp;$N1295, $G$6)), "" )</f>
        <v/>
      </c>
      <c r="Q1295" t="b" cm="1">
        <f t="array" ref="Q1295">IF(
    $U$1=1, AND($P1295&lt;&gt;"", $P1295&lt;&gt;"...", $P1295&lt;&gt;"입력오류"),
    IF(
        $U$18=1, AND($P1295&lt;&gt;"", $P1295&lt;&gt;"...", $P1295&lt;&gt;"입력오류", ISNUMBER(FIND(INDEX($T$2:$T$7,$U$1),$P1295))),
        IF(
            $U$17="기타", AND($P1295&lt;&gt;"", $P1295&lt;&gt;"...", $P1295&lt;&gt;"입력오류", NOT(ISNUMBER(FIND($T$21:$T$34,$P1295)))),
            AND($P1295&lt;&gt;"", $P1295&lt;&gt;"...", $P1295&lt;&gt;"입력오류", $T$19=$P1295)
        )
    )
)</f>
        <v>0</v>
      </c>
    </row>
    <row r="1296" spans="1:17">
      <c r="A1296" t="s">
        <v>2496</v>
      </c>
      <c r="B1296" t="s">
        <v>2497</v>
      </c>
      <c r="C1296" t="s">
        <v>11614</v>
      </c>
      <c r="D1296" t="s">
        <v>11615</v>
      </c>
      <c r="I1296">
        <f t="shared" si="61"/>
        <v>1295</v>
      </c>
      <c r="J1296">
        <f t="shared" si="62"/>
        <v>1295</v>
      </c>
      <c r="K1296">
        <f t="shared" si="60"/>
        <v>1</v>
      </c>
      <c r="L1296" t="b">
        <f>COUNTIF($N$2:N1296, N1296)=1</f>
        <v>1</v>
      </c>
      <c r="M1296" s="37">
        <f>IF( $Q1296, MAX($M$1:M1295)+1, 0)</f>
        <v>0</v>
      </c>
      <c r="N1296" t="str" cm="1">
        <f t="array" ref="N1296">INDEX($A$9:$F$1048576, $J1296, $K1296 )</f>
        <v>63630</v>
      </c>
      <c r="O1296" t="str" cm="1">
        <f t="array" ref="O1296">INDEX($B$9:$F$1048576, $J1296, $K1296 )</f>
        <v>에이치와이케이제이차</v>
      </c>
      <c r="P1296" t="str" cm="1">
        <f t="array" ref="P1296">IF( $L1296, TRIM(_xll.IMDP("IR", $G$5&amp;$N1296, $G$6)), "" )</f>
        <v/>
      </c>
      <c r="Q1296" t="b" cm="1">
        <f t="array" ref="Q1296">IF(
    $U$1=1, AND($P1296&lt;&gt;"", $P1296&lt;&gt;"...", $P1296&lt;&gt;"입력오류"),
    IF(
        $U$18=1, AND($P1296&lt;&gt;"", $P1296&lt;&gt;"...", $P1296&lt;&gt;"입력오류", ISNUMBER(FIND(INDEX($T$2:$T$7,$U$1),$P1296))),
        IF(
            $U$17="기타", AND($P1296&lt;&gt;"", $P1296&lt;&gt;"...", $P1296&lt;&gt;"입력오류", NOT(ISNUMBER(FIND($T$21:$T$34,$P1296)))),
            AND($P1296&lt;&gt;"", $P1296&lt;&gt;"...", $P1296&lt;&gt;"입력오류", $T$19=$P1296)
        )
    )
)</f>
        <v>0</v>
      </c>
    </row>
    <row r="1297" spans="1:17">
      <c r="A1297" t="s">
        <v>2498</v>
      </c>
      <c r="B1297" t="s">
        <v>2499</v>
      </c>
      <c r="C1297" t="s">
        <v>11616</v>
      </c>
      <c r="D1297" t="s">
        <v>11617</v>
      </c>
      <c r="I1297">
        <f t="shared" si="61"/>
        <v>1296</v>
      </c>
      <c r="J1297">
        <f t="shared" si="62"/>
        <v>1296</v>
      </c>
      <c r="K1297">
        <f t="shared" si="60"/>
        <v>1</v>
      </c>
      <c r="L1297" t="b">
        <f>COUNTIF($N$2:N1297, N1297)=1</f>
        <v>1</v>
      </c>
      <c r="M1297" s="37">
        <f>IF( $Q1297, MAX($M$1:M1296)+1, 0)</f>
        <v>0</v>
      </c>
      <c r="N1297" t="str" cm="1">
        <f t="array" ref="N1297">INDEX($A$9:$F$1048576, $J1297, $K1297 )</f>
        <v>63635</v>
      </c>
      <c r="O1297" t="str" cm="1">
        <f t="array" ref="O1297">INDEX($B$9:$F$1048576, $J1297, $K1297 )</f>
        <v>신보2021제2차(유)1-1</v>
      </c>
      <c r="P1297" t="str" cm="1">
        <f t="array" ref="P1297">IF( $L1297, TRIM(_xll.IMDP("IR", $G$5&amp;$N1297, $G$6)), "" )</f>
        <v/>
      </c>
      <c r="Q1297" t="b" cm="1">
        <f t="array" ref="Q1297">IF(
    $U$1=1, AND($P1297&lt;&gt;"", $P1297&lt;&gt;"...", $P1297&lt;&gt;"입력오류"),
    IF(
        $U$18=1, AND($P1297&lt;&gt;"", $P1297&lt;&gt;"...", $P1297&lt;&gt;"입력오류", ISNUMBER(FIND(INDEX($T$2:$T$7,$U$1),$P1297))),
        IF(
            $U$17="기타", AND($P1297&lt;&gt;"", $P1297&lt;&gt;"...", $P1297&lt;&gt;"입력오류", NOT(ISNUMBER(FIND($T$21:$T$34,$P1297)))),
            AND($P1297&lt;&gt;"", $P1297&lt;&gt;"...", $P1297&lt;&gt;"입력오류", $T$19=$P1297)
        )
    )
)</f>
        <v>0</v>
      </c>
    </row>
    <row r="1298" spans="1:17">
      <c r="A1298" t="s">
        <v>2500</v>
      </c>
      <c r="B1298" t="s">
        <v>2501</v>
      </c>
      <c r="C1298" t="s">
        <v>11618</v>
      </c>
      <c r="D1298" t="s">
        <v>11619</v>
      </c>
      <c r="I1298">
        <f t="shared" si="61"/>
        <v>1297</v>
      </c>
      <c r="J1298">
        <f t="shared" si="62"/>
        <v>1297</v>
      </c>
      <c r="K1298">
        <f t="shared" si="60"/>
        <v>1</v>
      </c>
      <c r="L1298" t="b">
        <f>COUNTIF($N$2:N1298, N1298)=1</f>
        <v>1</v>
      </c>
      <c r="M1298" s="37">
        <f>IF( $Q1298, MAX($M$1:M1297)+1, 0)</f>
        <v>0</v>
      </c>
      <c r="N1298" t="str" cm="1">
        <f t="array" ref="N1298">INDEX($A$9:$F$1048576, $J1298, $K1298 )</f>
        <v>63636</v>
      </c>
      <c r="O1298" t="str" cm="1">
        <f t="array" ref="O1298">INDEX($B$9:$F$1048576, $J1298, $K1298 )</f>
        <v>신보2021제2차(유)1-2</v>
      </c>
      <c r="P1298" t="str" cm="1">
        <f t="array" ref="P1298">IF( $L1298, TRIM(_xll.IMDP("IR", $G$5&amp;$N1298, $G$6)), "" )</f>
        <v/>
      </c>
      <c r="Q1298" t="b" cm="1">
        <f t="array" ref="Q1298">IF(
    $U$1=1, AND($P1298&lt;&gt;"", $P1298&lt;&gt;"...", $P1298&lt;&gt;"입력오류"),
    IF(
        $U$18=1, AND($P1298&lt;&gt;"", $P1298&lt;&gt;"...", $P1298&lt;&gt;"입력오류", ISNUMBER(FIND(INDEX($T$2:$T$7,$U$1),$P1298))),
        IF(
            $U$17="기타", AND($P1298&lt;&gt;"", $P1298&lt;&gt;"...", $P1298&lt;&gt;"입력오류", NOT(ISNUMBER(FIND($T$21:$T$34,$P1298)))),
            AND($P1298&lt;&gt;"", $P1298&lt;&gt;"...", $P1298&lt;&gt;"입력오류", $T$19=$P1298)
        )
    )
)</f>
        <v>0</v>
      </c>
    </row>
    <row r="1299" spans="1:17">
      <c r="A1299" t="s">
        <v>2502</v>
      </c>
      <c r="B1299" t="s">
        <v>2503</v>
      </c>
      <c r="C1299" t="s">
        <v>11620</v>
      </c>
      <c r="D1299" t="s">
        <v>11621</v>
      </c>
      <c r="I1299">
        <f t="shared" si="61"/>
        <v>1298</v>
      </c>
      <c r="J1299">
        <f t="shared" si="62"/>
        <v>1298</v>
      </c>
      <c r="K1299">
        <f t="shared" si="60"/>
        <v>1</v>
      </c>
      <c r="L1299" t="b">
        <f>COUNTIF($N$2:N1299, N1299)=1</f>
        <v>1</v>
      </c>
      <c r="M1299" s="37">
        <f>IF( $Q1299, MAX($M$1:M1298)+1, 0)</f>
        <v>0</v>
      </c>
      <c r="N1299" t="str" cm="1">
        <f t="array" ref="N1299">INDEX($A$9:$F$1048576, $J1299, $K1299 )</f>
        <v>63637</v>
      </c>
      <c r="O1299" t="str" cm="1">
        <f t="array" ref="O1299">INDEX($B$9:$F$1048576, $J1299, $K1299 )</f>
        <v>신보2021제2차(유)1-3</v>
      </c>
      <c r="P1299" t="str" cm="1">
        <f t="array" ref="P1299">IF( $L1299, TRIM(_xll.IMDP("IR", $G$5&amp;$N1299, $G$6)), "" )</f>
        <v/>
      </c>
      <c r="Q1299" t="b" cm="1">
        <f t="array" ref="Q1299">IF(
    $U$1=1, AND($P1299&lt;&gt;"", $P1299&lt;&gt;"...", $P1299&lt;&gt;"입력오류"),
    IF(
        $U$18=1, AND($P1299&lt;&gt;"", $P1299&lt;&gt;"...", $P1299&lt;&gt;"입력오류", ISNUMBER(FIND(INDEX($T$2:$T$7,$U$1),$P1299))),
        IF(
            $U$17="기타", AND($P1299&lt;&gt;"", $P1299&lt;&gt;"...", $P1299&lt;&gt;"입력오류", NOT(ISNUMBER(FIND($T$21:$T$34,$P1299)))),
            AND($P1299&lt;&gt;"", $P1299&lt;&gt;"...", $P1299&lt;&gt;"입력오류", $T$19=$P1299)
        )
    )
)</f>
        <v>0</v>
      </c>
    </row>
    <row r="1300" spans="1:17">
      <c r="A1300" t="s">
        <v>2504</v>
      </c>
      <c r="B1300" t="s">
        <v>2505</v>
      </c>
      <c r="C1300" t="s">
        <v>11622</v>
      </c>
      <c r="D1300" t="s">
        <v>11623</v>
      </c>
      <c r="I1300">
        <f t="shared" si="61"/>
        <v>1299</v>
      </c>
      <c r="J1300">
        <f t="shared" si="62"/>
        <v>1299</v>
      </c>
      <c r="K1300">
        <f t="shared" si="60"/>
        <v>1</v>
      </c>
      <c r="L1300" t="b">
        <f>COUNTIF($N$2:N1300, N1300)=1</f>
        <v>1</v>
      </c>
      <c r="M1300" s="37">
        <f>IF( $Q1300, MAX($M$1:M1299)+1, 0)</f>
        <v>0</v>
      </c>
      <c r="N1300" t="str" cm="1">
        <f t="array" ref="N1300">INDEX($A$9:$F$1048576, $J1300, $K1300 )</f>
        <v>63638</v>
      </c>
      <c r="O1300" t="str" cm="1">
        <f t="array" ref="O1300">INDEX($B$9:$F$1048576, $J1300, $K1300 )</f>
        <v>신보2021제3차(유)1-1</v>
      </c>
      <c r="P1300" t="str" cm="1">
        <f t="array" ref="P1300">IF( $L1300, TRIM(_xll.IMDP("IR", $G$5&amp;$N1300, $G$6)), "" )</f>
        <v/>
      </c>
      <c r="Q1300" t="b" cm="1">
        <f t="array" ref="Q1300">IF(
    $U$1=1, AND($P1300&lt;&gt;"", $P1300&lt;&gt;"...", $P1300&lt;&gt;"입력오류"),
    IF(
        $U$18=1, AND($P1300&lt;&gt;"", $P1300&lt;&gt;"...", $P1300&lt;&gt;"입력오류", ISNUMBER(FIND(INDEX($T$2:$T$7,$U$1),$P1300))),
        IF(
            $U$17="기타", AND($P1300&lt;&gt;"", $P1300&lt;&gt;"...", $P1300&lt;&gt;"입력오류", NOT(ISNUMBER(FIND($T$21:$T$34,$P1300)))),
            AND($P1300&lt;&gt;"", $P1300&lt;&gt;"...", $P1300&lt;&gt;"입력오류", $T$19=$P1300)
        )
    )
)</f>
        <v>0</v>
      </c>
    </row>
    <row r="1301" spans="1:17">
      <c r="A1301" t="s">
        <v>2506</v>
      </c>
      <c r="B1301" t="s">
        <v>2507</v>
      </c>
      <c r="C1301" t="s">
        <v>11624</v>
      </c>
      <c r="D1301" t="s">
        <v>11625</v>
      </c>
      <c r="I1301">
        <f t="shared" si="61"/>
        <v>1300</v>
      </c>
      <c r="J1301">
        <f t="shared" si="62"/>
        <v>1300</v>
      </c>
      <c r="K1301">
        <f t="shared" si="60"/>
        <v>1</v>
      </c>
      <c r="L1301" t="b">
        <f>COUNTIF($N$2:N1301, N1301)=1</f>
        <v>1</v>
      </c>
      <c r="M1301" s="37">
        <f>IF( $Q1301, MAX($M$1:M1300)+1, 0)</f>
        <v>0</v>
      </c>
      <c r="N1301" t="str" cm="1">
        <f t="array" ref="N1301">INDEX($A$9:$F$1048576, $J1301, $K1301 )</f>
        <v>63639</v>
      </c>
      <c r="O1301" t="str" cm="1">
        <f t="array" ref="O1301">INDEX($B$9:$F$1048576, $J1301, $K1301 )</f>
        <v>신보2021제3차(유)1-2</v>
      </c>
      <c r="P1301" t="str" cm="1">
        <f t="array" ref="P1301">IF( $L1301, TRIM(_xll.IMDP("IR", $G$5&amp;$N1301, $G$6)), "" )</f>
        <v/>
      </c>
      <c r="Q1301" t="b" cm="1">
        <f t="array" ref="Q1301">IF(
    $U$1=1, AND($P1301&lt;&gt;"", $P1301&lt;&gt;"...", $P1301&lt;&gt;"입력오류"),
    IF(
        $U$18=1, AND($P1301&lt;&gt;"", $P1301&lt;&gt;"...", $P1301&lt;&gt;"입력오류", ISNUMBER(FIND(INDEX($T$2:$T$7,$U$1),$P1301))),
        IF(
            $U$17="기타", AND($P1301&lt;&gt;"", $P1301&lt;&gt;"...", $P1301&lt;&gt;"입력오류", NOT(ISNUMBER(FIND($T$21:$T$34,$P1301)))),
            AND($P1301&lt;&gt;"", $P1301&lt;&gt;"...", $P1301&lt;&gt;"입력오류", $T$19=$P1301)
        )
    )
)</f>
        <v>0</v>
      </c>
    </row>
    <row r="1302" spans="1:17">
      <c r="A1302" t="s">
        <v>2508</v>
      </c>
      <c r="B1302" t="s">
        <v>2509</v>
      </c>
      <c r="C1302" t="s">
        <v>11626</v>
      </c>
      <c r="D1302" t="s">
        <v>11627</v>
      </c>
      <c r="I1302">
        <f t="shared" si="61"/>
        <v>1301</v>
      </c>
      <c r="J1302">
        <f t="shared" si="62"/>
        <v>1301</v>
      </c>
      <c r="K1302">
        <f t="shared" si="60"/>
        <v>1</v>
      </c>
      <c r="L1302" t="b">
        <f>COUNTIF($N$2:N1302, N1302)=1</f>
        <v>1</v>
      </c>
      <c r="M1302" s="37">
        <f>IF( $Q1302, MAX($M$1:M1301)+1, 0)</f>
        <v>0</v>
      </c>
      <c r="N1302" t="str" cm="1">
        <f t="array" ref="N1302">INDEX($A$9:$F$1048576, $J1302, $K1302 )</f>
        <v>63670</v>
      </c>
      <c r="O1302" t="str" cm="1">
        <f t="array" ref="O1302">INDEX($B$9:$F$1048576, $J1302, $K1302 )</f>
        <v>티월드제62차(유)1-26</v>
      </c>
      <c r="P1302" t="str" cm="1">
        <f t="array" ref="P1302">IF( $L1302, TRIM(_xll.IMDP("IR", $G$5&amp;$N1302, $G$6)), "" )</f>
        <v/>
      </c>
      <c r="Q1302" t="b" cm="1">
        <f t="array" ref="Q1302">IF(
    $U$1=1, AND($P1302&lt;&gt;"", $P1302&lt;&gt;"...", $P1302&lt;&gt;"입력오류"),
    IF(
        $U$18=1, AND($P1302&lt;&gt;"", $P1302&lt;&gt;"...", $P1302&lt;&gt;"입력오류", ISNUMBER(FIND(INDEX($T$2:$T$7,$U$1),$P1302))),
        IF(
            $U$17="기타", AND($P1302&lt;&gt;"", $P1302&lt;&gt;"...", $P1302&lt;&gt;"입력오류", NOT(ISNUMBER(FIND($T$21:$T$34,$P1302)))),
            AND($P1302&lt;&gt;"", $P1302&lt;&gt;"...", $P1302&lt;&gt;"입력오류", $T$19=$P1302)
        )
    )
)</f>
        <v>0</v>
      </c>
    </row>
    <row r="1303" spans="1:17">
      <c r="A1303" t="s">
        <v>2510</v>
      </c>
      <c r="B1303" t="s">
        <v>2511</v>
      </c>
      <c r="C1303" t="s">
        <v>11628</v>
      </c>
      <c r="D1303" t="s">
        <v>11629</v>
      </c>
      <c r="I1303">
        <f t="shared" si="61"/>
        <v>1302</v>
      </c>
      <c r="J1303">
        <f t="shared" si="62"/>
        <v>1302</v>
      </c>
      <c r="K1303">
        <f t="shared" si="60"/>
        <v>1</v>
      </c>
      <c r="L1303" t="b">
        <f>COUNTIF($N$2:N1303, N1303)=1</f>
        <v>1</v>
      </c>
      <c r="M1303" s="37">
        <f>IF( $Q1303, MAX($M$1:M1302)+1, 0)</f>
        <v>0</v>
      </c>
      <c r="N1303" t="str" cm="1">
        <f t="array" ref="N1303">INDEX($A$9:$F$1048576, $J1303, $K1303 )</f>
        <v>63671</v>
      </c>
      <c r="O1303" t="str" cm="1">
        <f t="array" ref="O1303">INDEX($B$9:$F$1048576, $J1303, $K1303 )</f>
        <v>티월드제62차(유)1-27</v>
      </c>
      <c r="P1303" t="str" cm="1">
        <f t="array" ref="P1303">IF( $L1303, TRIM(_xll.IMDP("IR", $G$5&amp;$N1303, $G$6)), "" )</f>
        <v/>
      </c>
      <c r="Q1303" t="b" cm="1">
        <f t="array" ref="Q1303">IF(
    $U$1=1, AND($P1303&lt;&gt;"", $P1303&lt;&gt;"...", $P1303&lt;&gt;"입력오류"),
    IF(
        $U$18=1, AND($P1303&lt;&gt;"", $P1303&lt;&gt;"...", $P1303&lt;&gt;"입력오류", ISNUMBER(FIND(INDEX($T$2:$T$7,$U$1),$P1303))),
        IF(
            $U$17="기타", AND($P1303&lt;&gt;"", $P1303&lt;&gt;"...", $P1303&lt;&gt;"입력오류", NOT(ISNUMBER(FIND($T$21:$T$34,$P1303)))),
            AND($P1303&lt;&gt;"", $P1303&lt;&gt;"...", $P1303&lt;&gt;"입력오류", $T$19=$P1303)
        )
    )
)</f>
        <v>0</v>
      </c>
    </row>
    <row r="1304" spans="1:17">
      <c r="A1304" t="s">
        <v>2512</v>
      </c>
      <c r="B1304" t="s">
        <v>2513</v>
      </c>
      <c r="C1304" t="s">
        <v>11630</v>
      </c>
      <c r="D1304" t="s">
        <v>11631</v>
      </c>
      <c r="I1304">
        <f t="shared" si="61"/>
        <v>1303</v>
      </c>
      <c r="J1304">
        <f t="shared" si="62"/>
        <v>1303</v>
      </c>
      <c r="K1304">
        <f t="shared" si="60"/>
        <v>1</v>
      </c>
      <c r="L1304" t="b">
        <f>COUNTIF($N$2:N1304, N1304)=1</f>
        <v>1</v>
      </c>
      <c r="M1304" s="37">
        <f>IF( $Q1304, MAX($M$1:M1303)+1, 0)</f>
        <v>0</v>
      </c>
      <c r="N1304" t="str" cm="1">
        <f t="array" ref="N1304">INDEX($A$9:$F$1048576, $J1304, $K1304 )</f>
        <v>63672</v>
      </c>
      <c r="O1304" t="str" cm="1">
        <f t="array" ref="O1304">INDEX($B$9:$F$1048576, $J1304, $K1304 )</f>
        <v>티월드제62차(유)1-28</v>
      </c>
      <c r="P1304" t="str" cm="1">
        <f t="array" ref="P1304">IF( $L1304, TRIM(_xll.IMDP("IR", $G$5&amp;$N1304, $G$6)), "" )</f>
        <v/>
      </c>
      <c r="Q1304" t="b" cm="1">
        <f t="array" ref="Q1304">IF(
    $U$1=1, AND($P1304&lt;&gt;"", $P1304&lt;&gt;"...", $P1304&lt;&gt;"입력오류"),
    IF(
        $U$18=1, AND($P1304&lt;&gt;"", $P1304&lt;&gt;"...", $P1304&lt;&gt;"입력오류", ISNUMBER(FIND(INDEX($T$2:$T$7,$U$1),$P1304))),
        IF(
            $U$17="기타", AND($P1304&lt;&gt;"", $P1304&lt;&gt;"...", $P1304&lt;&gt;"입력오류", NOT(ISNUMBER(FIND($T$21:$T$34,$P1304)))),
            AND($P1304&lt;&gt;"", $P1304&lt;&gt;"...", $P1304&lt;&gt;"입력오류", $T$19=$P1304)
        )
    )
)</f>
        <v>0</v>
      </c>
    </row>
    <row r="1305" spans="1:17">
      <c r="A1305" t="s">
        <v>2514</v>
      </c>
      <c r="B1305" t="s">
        <v>2515</v>
      </c>
      <c r="C1305" t="s">
        <v>11632</v>
      </c>
      <c r="D1305" t="s">
        <v>11633</v>
      </c>
      <c r="I1305">
        <f t="shared" si="61"/>
        <v>1304</v>
      </c>
      <c r="J1305">
        <f t="shared" si="62"/>
        <v>1304</v>
      </c>
      <c r="K1305">
        <f t="shared" si="60"/>
        <v>1</v>
      </c>
      <c r="L1305" t="b">
        <f>COUNTIF($N$2:N1305, N1305)=1</f>
        <v>1</v>
      </c>
      <c r="M1305" s="37">
        <f>IF( $Q1305, MAX($M$1:M1304)+1, 0)</f>
        <v>0</v>
      </c>
      <c r="N1305" t="str" cm="1">
        <f t="array" ref="N1305">INDEX($A$9:$F$1048576, $J1305, $K1305 )</f>
        <v>63721</v>
      </c>
      <c r="O1305" t="str" cm="1">
        <f t="array" ref="O1305">INDEX($B$9:$F$1048576, $J1305, $K1305 )</f>
        <v>디비위성유동화전문</v>
      </c>
      <c r="P1305" t="str" cm="1">
        <f t="array" ref="P1305">IF( $L1305, TRIM(_xll.IMDP("IR", $G$5&amp;$N1305, $G$6)), "" )</f>
        <v/>
      </c>
      <c r="Q1305" t="b" cm="1">
        <f t="array" ref="Q1305">IF(
    $U$1=1, AND($P1305&lt;&gt;"", $P1305&lt;&gt;"...", $P1305&lt;&gt;"입력오류"),
    IF(
        $U$18=1, AND($P1305&lt;&gt;"", $P1305&lt;&gt;"...", $P1305&lt;&gt;"입력오류", ISNUMBER(FIND(INDEX($T$2:$T$7,$U$1),$P1305))),
        IF(
            $U$17="기타", AND($P1305&lt;&gt;"", $P1305&lt;&gt;"...", $P1305&lt;&gt;"입력오류", NOT(ISNUMBER(FIND($T$21:$T$34,$P1305)))),
            AND($P1305&lt;&gt;"", $P1305&lt;&gt;"...", $P1305&lt;&gt;"입력오류", $T$19=$P1305)
        )
    )
)</f>
        <v>0</v>
      </c>
    </row>
    <row r="1306" spans="1:17">
      <c r="A1306" t="s">
        <v>2516</v>
      </c>
      <c r="B1306" t="s">
        <v>2517</v>
      </c>
      <c r="C1306" t="s">
        <v>11634</v>
      </c>
      <c r="D1306" t="s">
        <v>11635</v>
      </c>
      <c r="I1306">
        <f t="shared" si="61"/>
        <v>1305</v>
      </c>
      <c r="J1306">
        <f t="shared" si="62"/>
        <v>1305</v>
      </c>
      <c r="K1306">
        <f t="shared" si="60"/>
        <v>1</v>
      </c>
      <c r="L1306" t="b">
        <f>COUNTIF($N$2:N1306, N1306)=1</f>
        <v>1</v>
      </c>
      <c r="M1306" s="37">
        <f>IF( $Q1306, MAX($M$1:M1305)+1, 0)</f>
        <v>0</v>
      </c>
      <c r="N1306" t="str" cm="1">
        <f t="array" ref="N1306">INDEX($A$9:$F$1048576, $J1306, $K1306 )</f>
        <v>63725</v>
      </c>
      <c r="O1306" t="str" cm="1">
        <f t="array" ref="O1306">INDEX($B$9:$F$1048576, $J1306, $K1306 )</f>
        <v>주택금융공사MBS2021-6(1-4)</v>
      </c>
      <c r="P1306" t="str" cm="1">
        <f t="array" ref="P1306">IF( $L1306, TRIM(_xll.IMDP("IR", $G$5&amp;$N1306, $G$6)), "" )</f>
        <v/>
      </c>
      <c r="Q1306" t="b" cm="1">
        <f t="array" ref="Q1306">IF(
    $U$1=1, AND($P1306&lt;&gt;"", $P1306&lt;&gt;"...", $P1306&lt;&gt;"입력오류"),
    IF(
        $U$18=1, AND($P1306&lt;&gt;"", $P1306&lt;&gt;"...", $P1306&lt;&gt;"입력오류", ISNUMBER(FIND(INDEX($T$2:$T$7,$U$1),$P1306))),
        IF(
            $U$17="기타", AND($P1306&lt;&gt;"", $P1306&lt;&gt;"...", $P1306&lt;&gt;"입력오류", NOT(ISNUMBER(FIND($T$21:$T$34,$P1306)))),
            AND($P1306&lt;&gt;"", $P1306&lt;&gt;"...", $P1306&lt;&gt;"입력오류", $T$19=$P1306)
        )
    )
)</f>
        <v>0</v>
      </c>
    </row>
    <row r="1307" spans="1:17">
      <c r="A1307" t="s">
        <v>2518</v>
      </c>
      <c r="B1307" t="s">
        <v>2519</v>
      </c>
      <c r="C1307" t="s">
        <v>11636</v>
      </c>
      <c r="D1307" t="s">
        <v>11637</v>
      </c>
      <c r="I1307">
        <f t="shared" si="61"/>
        <v>1306</v>
      </c>
      <c r="J1307">
        <f t="shared" si="62"/>
        <v>1306</v>
      </c>
      <c r="K1307">
        <f t="shared" si="60"/>
        <v>1</v>
      </c>
      <c r="L1307" t="b">
        <f>COUNTIF($N$2:N1307, N1307)=1</f>
        <v>1</v>
      </c>
      <c r="M1307" s="37">
        <f>IF( $Q1307, MAX($M$1:M1306)+1, 0)</f>
        <v>0</v>
      </c>
      <c r="N1307" t="str" cm="1">
        <f t="array" ref="N1307">INDEX($A$9:$F$1048576, $J1307, $K1307 )</f>
        <v>63726</v>
      </c>
      <c r="O1307" t="str" cm="1">
        <f t="array" ref="O1307">INDEX($B$9:$F$1048576, $J1307, $K1307 )</f>
        <v>주택금융공사MBS2021-6(1-5)</v>
      </c>
      <c r="P1307" t="str" cm="1">
        <f t="array" ref="P1307">IF( $L1307, TRIM(_xll.IMDP("IR", $G$5&amp;$N1307, $G$6)), "" )</f>
        <v/>
      </c>
      <c r="Q1307" t="b" cm="1">
        <f t="array" ref="Q1307">IF(
    $U$1=1, AND($P1307&lt;&gt;"", $P1307&lt;&gt;"...", $P1307&lt;&gt;"입력오류"),
    IF(
        $U$18=1, AND($P1307&lt;&gt;"", $P1307&lt;&gt;"...", $P1307&lt;&gt;"입력오류", ISNUMBER(FIND(INDEX($T$2:$T$7,$U$1),$P1307))),
        IF(
            $U$17="기타", AND($P1307&lt;&gt;"", $P1307&lt;&gt;"...", $P1307&lt;&gt;"입력오류", NOT(ISNUMBER(FIND($T$21:$T$34,$P1307)))),
            AND($P1307&lt;&gt;"", $P1307&lt;&gt;"...", $P1307&lt;&gt;"입력오류", $T$19=$P1307)
        )
    )
)</f>
        <v>0</v>
      </c>
    </row>
    <row r="1308" spans="1:17">
      <c r="A1308" t="s">
        <v>2520</v>
      </c>
      <c r="B1308" t="s">
        <v>2521</v>
      </c>
      <c r="C1308" t="s">
        <v>11638</v>
      </c>
      <c r="D1308" t="s">
        <v>11639</v>
      </c>
      <c r="I1308">
        <f t="shared" si="61"/>
        <v>1307</v>
      </c>
      <c r="J1308">
        <f t="shared" si="62"/>
        <v>1307</v>
      </c>
      <c r="K1308">
        <f t="shared" si="60"/>
        <v>1</v>
      </c>
      <c r="L1308" t="b">
        <f>COUNTIF($N$2:N1308, N1308)=1</f>
        <v>1</v>
      </c>
      <c r="M1308" s="37">
        <f>IF( $Q1308, MAX($M$1:M1307)+1, 0)</f>
        <v>0</v>
      </c>
      <c r="N1308" t="str" cm="1">
        <f t="array" ref="N1308">INDEX($A$9:$F$1048576, $J1308, $K1308 )</f>
        <v>63727</v>
      </c>
      <c r="O1308" t="str" cm="1">
        <f t="array" ref="O1308">INDEX($B$9:$F$1048576, $J1308, $K1308 )</f>
        <v>주택금융공사MBS2021-6(1-6)</v>
      </c>
      <c r="P1308" t="str" cm="1">
        <f t="array" ref="P1308">IF( $L1308, TRIM(_xll.IMDP("IR", $G$5&amp;$N1308, $G$6)), "" )</f>
        <v/>
      </c>
      <c r="Q1308" t="b" cm="1">
        <f t="array" ref="Q1308">IF(
    $U$1=1, AND($P1308&lt;&gt;"", $P1308&lt;&gt;"...", $P1308&lt;&gt;"입력오류"),
    IF(
        $U$18=1, AND($P1308&lt;&gt;"", $P1308&lt;&gt;"...", $P1308&lt;&gt;"입력오류", ISNUMBER(FIND(INDEX($T$2:$T$7,$U$1),$P1308))),
        IF(
            $U$17="기타", AND($P1308&lt;&gt;"", $P1308&lt;&gt;"...", $P1308&lt;&gt;"입력오류", NOT(ISNUMBER(FIND($T$21:$T$34,$P1308)))),
            AND($P1308&lt;&gt;"", $P1308&lt;&gt;"...", $P1308&lt;&gt;"입력오류", $T$19=$P1308)
        )
    )
)</f>
        <v>0</v>
      </c>
    </row>
    <row r="1309" spans="1:17">
      <c r="A1309" t="s">
        <v>2522</v>
      </c>
      <c r="B1309" t="s">
        <v>2523</v>
      </c>
      <c r="C1309" t="s">
        <v>11640</v>
      </c>
      <c r="D1309" t="s">
        <v>11641</v>
      </c>
      <c r="I1309">
        <f t="shared" si="61"/>
        <v>1308</v>
      </c>
      <c r="J1309">
        <f t="shared" si="62"/>
        <v>1308</v>
      </c>
      <c r="K1309">
        <f t="shared" si="60"/>
        <v>1</v>
      </c>
      <c r="L1309" t="b">
        <f>COUNTIF($N$2:N1309, N1309)=1</f>
        <v>1</v>
      </c>
      <c r="M1309" s="37">
        <f>IF( $Q1309, MAX($M$1:M1308)+1, 0)</f>
        <v>0</v>
      </c>
      <c r="N1309" t="str" cm="1">
        <f t="array" ref="N1309">INDEX($A$9:$F$1048576, $J1309, $K1309 )</f>
        <v>63728</v>
      </c>
      <c r="O1309" t="str" cm="1">
        <f t="array" ref="O1309">INDEX($B$9:$F$1048576, $J1309, $K1309 )</f>
        <v>주택금융공사MBS2021-6(1-7)</v>
      </c>
      <c r="P1309" t="str" cm="1">
        <f t="array" ref="P1309">IF( $L1309, TRIM(_xll.IMDP("IR", $G$5&amp;$N1309, $G$6)), "" )</f>
        <v/>
      </c>
      <c r="Q1309" t="b" cm="1">
        <f t="array" ref="Q1309">IF(
    $U$1=1, AND($P1309&lt;&gt;"", $P1309&lt;&gt;"...", $P1309&lt;&gt;"입력오류"),
    IF(
        $U$18=1, AND($P1309&lt;&gt;"", $P1309&lt;&gt;"...", $P1309&lt;&gt;"입력오류", ISNUMBER(FIND(INDEX($T$2:$T$7,$U$1),$P1309))),
        IF(
            $U$17="기타", AND($P1309&lt;&gt;"", $P1309&lt;&gt;"...", $P1309&lt;&gt;"입력오류", NOT(ISNUMBER(FIND($T$21:$T$34,$P1309)))),
            AND($P1309&lt;&gt;"", $P1309&lt;&gt;"...", $P1309&lt;&gt;"입력오류", $T$19=$P1309)
        )
    )
)</f>
        <v>0</v>
      </c>
    </row>
    <row r="1310" spans="1:17">
      <c r="A1310" t="s">
        <v>2524</v>
      </c>
      <c r="B1310" t="s">
        <v>2525</v>
      </c>
      <c r="C1310" t="s">
        <v>11642</v>
      </c>
      <c r="D1310" t="s">
        <v>11643</v>
      </c>
      <c r="I1310">
        <f t="shared" si="61"/>
        <v>1309</v>
      </c>
      <c r="J1310">
        <f t="shared" si="62"/>
        <v>1309</v>
      </c>
      <c r="K1310">
        <f t="shared" si="60"/>
        <v>1</v>
      </c>
      <c r="L1310" t="b">
        <f>COUNTIF($N$2:N1310, N1310)=1</f>
        <v>1</v>
      </c>
      <c r="M1310" s="37">
        <f>IF( $Q1310, MAX($M$1:M1309)+1, 0)</f>
        <v>0</v>
      </c>
      <c r="N1310" t="str" cm="1">
        <f t="array" ref="N1310">INDEX($A$9:$F$1048576, $J1310, $K1310 )</f>
        <v>63729</v>
      </c>
      <c r="O1310" t="str" cm="1">
        <f t="array" ref="O1310">INDEX($B$9:$F$1048576, $J1310, $K1310 )</f>
        <v>주택금융공사MBS2021-6(1-8)</v>
      </c>
      <c r="P1310" t="str" cm="1">
        <f t="array" ref="P1310">IF( $L1310, TRIM(_xll.IMDP("IR", $G$5&amp;$N1310, $G$6)), "" )</f>
        <v/>
      </c>
      <c r="Q1310" t="b" cm="1">
        <f t="array" ref="Q1310">IF(
    $U$1=1, AND($P1310&lt;&gt;"", $P1310&lt;&gt;"...", $P1310&lt;&gt;"입력오류"),
    IF(
        $U$18=1, AND($P1310&lt;&gt;"", $P1310&lt;&gt;"...", $P1310&lt;&gt;"입력오류", ISNUMBER(FIND(INDEX($T$2:$T$7,$U$1),$P1310))),
        IF(
            $U$17="기타", AND($P1310&lt;&gt;"", $P1310&lt;&gt;"...", $P1310&lt;&gt;"입력오류", NOT(ISNUMBER(FIND($T$21:$T$34,$P1310)))),
            AND($P1310&lt;&gt;"", $P1310&lt;&gt;"...", $P1310&lt;&gt;"입력오류", $T$19=$P1310)
        )
    )
)</f>
        <v>0</v>
      </c>
    </row>
    <row r="1311" spans="1:17">
      <c r="A1311" t="s">
        <v>2526</v>
      </c>
      <c r="B1311" t="s">
        <v>2527</v>
      </c>
      <c r="C1311" t="s">
        <v>11644</v>
      </c>
      <c r="D1311" t="s">
        <v>11645</v>
      </c>
      <c r="I1311">
        <f t="shared" si="61"/>
        <v>1310</v>
      </c>
      <c r="J1311">
        <f t="shared" si="62"/>
        <v>1310</v>
      </c>
      <c r="K1311">
        <f t="shared" si="60"/>
        <v>1</v>
      </c>
      <c r="L1311" t="b">
        <f>COUNTIF($N$2:N1311, N1311)=1</f>
        <v>1</v>
      </c>
      <c r="M1311" s="37">
        <f>IF( $Q1311, MAX($M$1:M1310)+1, 0)</f>
        <v>0</v>
      </c>
      <c r="N1311" t="str" cm="1">
        <f t="array" ref="N1311">INDEX($A$9:$F$1048576, $J1311, $K1311 )</f>
        <v>63730</v>
      </c>
      <c r="O1311" t="str" cm="1">
        <f t="array" ref="O1311">INDEX($B$9:$F$1048576, $J1311, $K1311 )</f>
        <v>주택금융공사MBS2021-6(1-9)</v>
      </c>
      <c r="P1311" t="str" cm="1">
        <f t="array" ref="P1311">IF( $L1311, TRIM(_xll.IMDP("IR", $G$5&amp;$N1311, $G$6)), "" )</f>
        <v/>
      </c>
      <c r="Q1311" t="b" cm="1">
        <f t="array" ref="Q1311">IF(
    $U$1=1, AND($P1311&lt;&gt;"", $P1311&lt;&gt;"...", $P1311&lt;&gt;"입력오류"),
    IF(
        $U$18=1, AND($P1311&lt;&gt;"", $P1311&lt;&gt;"...", $P1311&lt;&gt;"입력오류", ISNUMBER(FIND(INDEX($T$2:$T$7,$U$1),$P1311))),
        IF(
            $U$17="기타", AND($P1311&lt;&gt;"", $P1311&lt;&gt;"...", $P1311&lt;&gt;"입력오류", NOT(ISNUMBER(FIND($T$21:$T$34,$P1311)))),
            AND($P1311&lt;&gt;"", $P1311&lt;&gt;"...", $P1311&lt;&gt;"입력오류", $T$19=$P1311)
        )
    )
)</f>
        <v>0</v>
      </c>
    </row>
    <row r="1312" spans="1:17">
      <c r="A1312" t="s">
        <v>2528</v>
      </c>
      <c r="B1312" t="s">
        <v>2529</v>
      </c>
      <c r="C1312" t="s">
        <v>11646</v>
      </c>
      <c r="D1312" t="s">
        <v>11647</v>
      </c>
      <c r="I1312">
        <f t="shared" si="61"/>
        <v>1311</v>
      </c>
      <c r="J1312">
        <f t="shared" si="62"/>
        <v>1311</v>
      </c>
      <c r="K1312">
        <f t="shared" si="60"/>
        <v>1</v>
      </c>
      <c r="L1312" t="b">
        <f>COUNTIF($N$2:N1312, N1312)=1</f>
        <v>1</v>
      </c>
      <c r="M1312" s="37">
        <f>IF( $Q1312, MAX($M$1:M1311)+1, 0)</f>
        <v>0</v>
      </c>
      <c r="N1312" t="str" cm="1">
        <f t="array" ref="N1312">INDEX($A$9:$F$1048576, $J1312, $K1312 )</f>
        <v>63758</v>
      </c>
      <c r="O1312" t="str" cm="1">
        <f t="array" ref="O1312">INDEX($B$9:$F$1048576, $J1312, $K1312 )</f>
        <v>유플러스파이브지제56차(유)1-15</v>
      </c>
      <c r="P1312" t="str" cm="1">
        <f t="array" ref="P1312">IF( $L1312, TRIM(_xll.IMDP("IR", $G$5&amp;$N1312, $G$6)), "" )</f>
        <v/>
      </c>
      <c r="Q1312" t="b" cm="1">
        <f t="array" ref="Q1312">IF(
    $U$1=1, AND($P1312&lt;&gt;"", $P1312&lt;&gt;"...", $P1312&lt;&gt;"입력오류"),
    IF(
        $U$18=1, AND($P1312&lt;&gt;"", $P1312&lt;&gt;"...", $P1312&lt;&gt;"입력오류", ISNUMBER(FIND(INDEX($T$2:$T$7,$U$1),$P1312))),
        IF(
            $U$17="기타", AND($P1312&lt;&gt;"", $P1312&lt;&gt;"...", $P1312&lt;&gt;"입력오류", NOT(ISNUMBER(FIND($T$21:$T$34,$P1312)))),
            AND($P1312&lt;&gt;"", $P1312&lt;&gt;"...", $P1312&lt;&gt;"입력오류", $T$19=$P1312)
        )
    )
)</f>
        <v>0</v>
      </c>
    </row>
    <row r="1313" spans="1:17">
      <c r="A1313" t="s">
        <v>2530</v>
      </c>
      <c r="B1313" t="s">
        <v>2531</v>
      </c>
      <c r="C1313" t="s">
        <v>11648</v>
      </c>
      <c r="D1313" t="s">
        <v>11649</v>
      </c>
      <c r="I1313">
        <f t="shared" si="61"/>
        <v>1312</v>
      </c>
      <c r="J1313">
        <f t="shared" si="62"/>
        <v>1312</v>
      </c>
      <c r="K1313">
        <f t="shared" si="60"/>
        <v>1</v>
      </c>
      <c r="L1313" t="b">
        <f>COUNTIF($N$2:N1313, N1313)=1</f>
        <v>1</v>
      </c>
      <c r="M1313" s="37">
        <f>IF( $Q1313, MAX($M$1:M1312)+1, 0)</f>
        <v>0</v>
      </c>
      <c r="N1313" t="str" cm="1">
        <f t="array" ref="N1313">INDEX($A$9:$F$1048576, $J1313, $K1313 )</f>
        <v>63759</v>
      </c>
      <c r="O1313" t="str" cm="1">
        <f t="array" ref="O1313">INDEX($B$9:$F$1048576, $J1313, $K1313 )</f>
        <v>유플러스파이브지제56차(유)1-16</v>
      </c>
      <c r="P1313" t="str" cm="1">
        <f t="array" ref="P1313">IF( $L1313, TRIM(_xll.IMDP("IR", $G$5&amp;$N1313, $G$6)), "" )</f>
        <v/>
      </c>
      <c r="Q1313" t="b" cm="1">
        <f t="array" ref="Q1313">IF(
    $U$1=1, AND($P1313&lt;&gt;"", $P1313&lt;&gt;"...", $P1313&lt;&gt;"입력오류"),
    IF(
        $U$18=1, AND($P1313&lt;&gt;"", $P1313&lt;&gt;"...", $P1313&lt;&gt;"입력오류", ISNUMBER(FIND(INDEX($T$2:$T$7,$U$1),$P1313))),
        IF(
            $U$17="기타", AND($P1313&lt;&gt;"", $P1313&lt;&gt;"...", $P1313&lt;&gt;"입력오류", NOT(ISNUMBER(FIND($T$21:$T$34,$P1313)))),
            AND($P1313&lt;&gt;"", $P1313&lt;&gt;"...", $P1313&lt;&gt;"입력오류", $T$19=$P1313)
        )
    )
)</f>
        <v>0</v>
      </c>
    </row>
    <row r="1314" spans="1:17">
      <c r="A1314" t="s">
        <v>2532</v>
      </c>
      <c r="B1314" t="s">
        <v>2533</v>
      </c>
      <c r="C1314" t="s">
        <v>11650</v>
      </c>
      <c r="D1314" t="s">
        <v>11651</v>
      </c>
      <c r="I1314">
        <f t="shared" si="61"/>
        <v>1313</v>
      </c>
      <c r="J1314">
        <f t="shared" si="62"/>
        <v>1313</v>
      </c>
      <c r="K1314">
        <f t="shared" si="60"/>
        <v>1</v>
      </c>
      <c r="L1314" t="b">
        <f>COUNTIF($N$2:N1314, N1314)=1</f>
        <v>1</v>
      </c>
      <c r="M1314" s="37">
        <f>IF( $Q1314, MAX($M$1:M1313)+1, 0)</f>
        <v>0</v>
      </c>
      <c r="N1314" t="str" cm="1">
        <f t="array" ref="N1314">INDEX($A$9:$F$1048576, $J1314, $K1314 )</f>
        <v>63760</v>
      </c>
      <c r="O1314" t="str" cm="1">
        <f t="array" ref="O1314">INDEX($B$9:$F$1048576, $J1314, $K1314 )</f>
        <v>유플러스파이브지제56차(유)1-17</v>
      </c>
      <c r="P1314" t="str" cm="1">
        <f t="array" ref="P1314">IF( $L1314, TRIM(_xll.IMDP("IR", $G$5&amp;$N1314, $G$6)), "" )</f>
        <v/>
      </c>
      <c r="Q1314" t="b" cm="1">
        <f t="array" ref="Q1314">IF(
    $U$1=1, AND($P1314&lt;&gt;"", $P1314&lt;&gt;"...", $P1314&lt;&gt;"입력오류"),
    IF(
        $U$18=1, AND($P1314&lt;&gt;"", $P1314&lt;&gt;"...", $P1314&lt;&gt;"입력오류", ISNUMBER(FIND(INDEX($T$2:$T$7,$U$1),$P1314))),
        IF(
            $U$17="기타", AND($P1314&lt;&gt;"", $P1314&lt;&gt;"...", $P1314&lt;&gt;"입력오류", NOT(ISNUMBER(FIND($T$21:$T$34,$P1314)))),
            AND($P1314&lt;&gt;"", $P1314&lt;&gt;"...", $P1314&lt;&gt;"입력오류", $T$19=$P1314)
        )
    )
)</f>
        <v>0</v>
      </c>
    </row>
    <row r="1315" spans="1:17">
      <c r="A1315" t="s">
        <v>2534</v>
      </c>
      <c r="B1315" t="s">
        <v>2535</v>
      </c>
      <c r="C1315" t="s">
        <v>11652</v>
      </c>
      <c r="D1315" t="s">
        <v>11653</v>
      </c>
      <c r="I1315">
        <f t="shared" si="61"/>
        <v>1314</v>
      </c>
      <c r="J1315">
        <f t="shared" si="62"/>
        <v>1314</v>
      </c>
      <c r="K1315">
        <f t="shared" si="60"/>
        <v>1</v>
      </c>
      <c r="L1315" t="b">
        <f>COUNTIF($N$2:N1315, N1315)=1</f>
        <v>1</v>
      </c>
      <c r="M1315" s="37">
        <f>IF( $Q1315, MAX($M$1:M1314)+1, 0)</f>
        <v>0</v>
      </c>
      <c r="N1315" t="str" cm="1">
        <f t="array" ref="N1315">INDEX($A$9:$F$1048576, $J1315, $K1315 )</f>
        <v>63761</v>
      </c>
      <c r="O1315" t="str" cm="1">
        <f t="array" ref="O1315">INDEX($B$9:$F$1048576, $J1315, $K1315 )</f>
        <v>유플러스파이브지제56차(유)1-18</v>
      </c>
      <c r="P1315" t="str" cm="1">
        <f t="array" ref="P1315">IF( $L1315, TRIM(_xll.IMDP("IR", $G$5&amp;$N1315, $G$6)), "" )</f>
        <v/>
      </c>
      <c r="Q1315" t="b" cm="1">
        <f t="array" ref="Q1315">IF(
    $U$1=1, AND($P1315&lt;&gt;"", $P1315&lt;&gt;"...", $P1315&lt;&gt;"입력오류"),
    IF(
        $U$18=1, AND($P1315&lt;&gt;"", $P1315&lt;&gt;"...", $P1315&lt;&gt;"입력오류", ISNUMBER(FIND(INDEX($T$2:$T$7,$U$1),$P1315))),
        IF(
            $U$17="기타", AND($P1315&lt;&gt;"", $P1315&lt;&gt;"...", $P1315&lt;&gt;"입력오류", NOT(ISNUMBER(FIND($T$21:$T$34,$P1315)))),
            AND($P1315&lt;&gt;"", $P1315&lt;&gt;"...", $P1315&lt;&gt;"입력오류", $T$19=$P1315)
        )
    )
)</f>
        <v>0</v>
      </c>
    </row>
    <row r="1316" spans="1:17">
      <c r="A1316" t="s">
        <v>2536</v>
      </c>
      <c r="B1316" t="s">
        <v>2537</v>
      </c>
      <c r="C1316" t="s">
        <v>11654</v>
      </c>
      <c r="D1316" t="s">
        <v>11655</v>
      </c>
      <c r="I1316">
        <f t="shared" si="61"/>
        <v>1315</v>
      </c>
      <c r="J1316">
        <f t="shared" si="62"/>
        <v>1315</v>
      </c>
      <c r="K1316">
        <f t="shared" si="60"/>
        <v>1</v>
      </c>
      <c r="L1316" t="b">
        <f>COUNTIF($N$2:N1316, N1316)=1</f>
        <v>1</v>
      </c>
      <c r="M1316" s="37">
        <f>IF( $Q1316, MAX($M$1:M1315)+1, 0)</f>
        <v>0</v>
      </c>
      <c r="N1316" t="str" cm="1">
        <f t="array" ref="N1316">INDEX($A$9:$F$1048576, $J1316, $K1316 )</f>
        <v>63762</v>
      </c>
      <c r="O1316" t="str" cm="1">
        <f t="array" ref="O1316">INDEX($B$9:$F$1048576, $J1316, $K1316 )</f>
        <v>유플러스파이브지제56차(유)1-19</v>
      </c>
      <c r="P1316" t="str" cm="1">
        <f t="array" ref="P1316">IF( $L1316, TRIM(_xll.IMDP("IR", $G$5&amp;$N1316, $G$6)), "" )</f>
        <v/>
      </c>
      <c r="Q1316" t="b" cm="1">
        <f t="array" ref="Q1316">IF(
    $U$1=1, AND($P1316&lt;&gt;"", $P1316&lt;&gt;"...", $P1316&lt;&gt;"입력오류"),
    IF(
        $U$18=1, AND($P1316&lt;&gt;"", $P1316&lt;&gt;"...", $P1316&lt;&gt;"입력오류", ISNUMBER(FIND(INDEX($T$2:$T$7,$U$1),$P1316))),
        IF(
            $U$17="기타", AND($P1316&lt;&gt;"", $P1316&lt;&gt;"...", $P1316&lt;&gt;"입력오류", NOT(ISNUMBER(FIND($T$21:$T$34,$P1316)))),
            AND($P1316&lt;&gt;"", $P1316&lt;&gt;"...", $P1316&lt;&gt;"입력오류", $T$19=$P1316)
        )
    )
)</f>
        <v>0</v>
      </c>
    </row>
    <row r="1317" spans="1:17">
      <c r="A1317" t="s">
        <v>2538</v>
      </c>
      <c r="B1317" t="s">
        <v>2539</v>
      </c>
      <c r="C1317" t="s">
        <v>11656</v>
      </c>
      <c r="D1317" t="s">
        <v>11657</v>
      </c>
      <c r="I1317">
        <f t="shared" si="61"/>
        <v>1316</v>
      </c>
      <c r="J1317">
        <f t="shared" si="62"/>
        <v>1316</v>
      </c>
      <c r="K1317">
        <f t="shared" si="60"/>
        <v>1</v>
      </c>
      <c r="L1317" t="b">
        <f>COUNTIF($N$2:N1317, N1317)=1</f>
        <v>1</v>
      </c>
      <c r="M1317" s="37">
        <f>IF( $Q1317, MAX($M$1:M1316)+1, 0)</f>
        <v>0</v>
      </c>
      <c r="N1317" t="str" cm="1">
        <f t="array" ref="N1317">INDEX($A$9:$F$1048576, $J1317, $K1317 )</f>
        <v>63783</v>
      </c>
      <c r="O1317" t="str" cm="1">
        <f t="array" ref="O1317">INDEX($B$9:$F$1048576, $J1317, $K1317 )</f>
        <v>주택금융공사MBS2021-7(1-3)</v>
      </c>
      <c r="P1317" t="str" cm="1">
        <f t="array" ref="P1317">IF( $L1317, TRIM(_xll.IMDP("IR", $G$5&amp;$N1317, $G$6)), "" )</f>
        <v/>
      </c>
      <c r="Q1317" t="b" cm="1">
        <f t="array" ref="Q1317">IF(
    $U$1=1, AND($P1317&lt;&gt;"", $P1317&lt;&gt;"...", $P1317&lt;&gt;"입력오류"),
    IF(
        $U$18=1, AND($P1317&lt;&gt;"", $P1317&lt;&gt;"...", $P1317&lt;&gt;"입력오류", ISNUMBER(FIND(INDEX($T$2:$T$7,$U$1),$P1317))),
        IF(
            $U$17="기타", AND($P1317&lt;&gt;"", $P1317&lt;&gt;"...", $P1317&lt;&gt;"입력오류", NOT(ISNUMBER(FIND($T$21:$T$34,$P1317)))),
            AND($P1317&lt;&gt;"", $P1317&lt;&gt;"...", $P1317&lt;&gt;"입력오류", $T$19=$P1317)
        )
    )
)</f>
        <v>0</v>
      </c>
    </row>
    <row r="1318" spans="1:17">
      <c r="A1318" t="s">
        <v>2540</v>
      </c>
      <c r="B1318" t="s">
        <v>2541</v>
      </c>
      <c r="C1318" t="s">
        <v>11658</v>
      </c>
      <c r="D1318" t="s">
        <v>11659</v>
      </c>
      <c r="I1318">
        <f t="shared" si="61"/>
        <v>1317</v>
      </c>
      <c r="J1318">
        <f t="shared" si="62"/>
        <v>1317</v>
      </c>
      <c r="K1318">
        <f t="shared" si="60"/>
        <v>1</v>
      </c>
      <c r="L1318" t="b">
        <f>COUNTIF($N$2:N1318, N1318)=1</f>
        <v>1</v>
      </c>
      <c r="M1318" s="37">
        <f>IF( $Q1318, MAX($M$1:M1317)+1, 0)</f>
        <v>0</v>
      </c>
      <c r="N1318" t="str" cm="1">
        <f t="array" ref="N1318">INDEX($A$9:$F$1048576, $J1318, $K1318 )</f>
        <v>63784</v>
      </c>
      <c r="O1318" t="str" cm="1">
        <f t="array" ref="O1318">INDEX($B$9:$F$1048576, $J1318, $K1318 )</f>
        <v>주택금융공사MBS2021-7(1-4)</v>
      </c>
      <c r="P1318" t="str" cm="1">
        <f t="array" ref="P1318">IF( $L1318, TRIM(_xll.IMDP("IR", $G$5&amp;$N1318, $G$6)), "" )</f>
        <v/>
      </c>
      <c r="Q1318" t="b" cm="1">
        <f t="array" ref="Q1318">IF(
    $U$1=1, AND($P1318&lt;&gt;"", $P1318&lt;&gt;"...", $P1318&lt;&gt;"입력오류"),
    IF(
        $U$18=1, AND($P1318&lt;&gt;"", $P1318&lt;&gt;"...", $P1318&lt;&gt;"입력오류", ISNUMBER(FIND(INDEX($T$2:$T$7,$U$1),$P1318))),
        IF(
            $U$17="기타", AND($P1318&lt;&gt;"", $P1318&lt;&gt;"...", $P1318&lt;&gt;"입력오류", NOT(ISNUMBER(FIND($T$21:$T$34,$P1318)))),
            AND($P1318&lt;&gt;"", $P1318&lt;&gt;"...", $P1318&lt;&gt;"입력오류", $T$19=$P1318)
        )
    )
)</f>
        <v>0</v>
      </c>
    </row>
    <row r="1319" spans="1:17">
      <c r="A1319" t="s">
        <v>2542</v>
      </c>
      <c r="B1319" t="s">
        <v>2543</v>
      </c>
      <c r="C1319" t="s">
        <v>11660</v>
      </c>
      <c r="D1319" t="s">
        <v>11661</v>
      </c>
      <c r="I1319">
        <f t="shared" si="61"/>
        <v>1318</v>
      </c>
      <c r="J1319">
        <f t="shared" si="62"/>
        <v>1318</v>
      </c>
      <c r="K1319">
        <f t="shared" si="60"/>
        <v>1</v>
      </c>
      <c r="L1319" t="b">
        <f>COUNTIF($N$2:N1319, N1319)=1</f>
        <v>1</v>
      </c>
      <c r="M1319" s="37">
        <f>IF( $Q1319, MAX($M$1:M1318)+1, 0)</f>
        <v>0</v>
      </c>
      <c r="N1319" t="str" cm="1">
        <f t="array" ref="N1319">INDEX($A$9:$F$1048576, $J1319, $K1319 )</f>
        <v>63785</v>
      </c>
      <c r="O1319" t="str" cm="1">
        <f t="array" ref="O1319">INDEX($B$9:$F$1048576, $J1319, $K1319 )</f>
        <v>주택금융공사MBS2021-7(1-5)</v>
      </c>
      <c r="P1319" t="str" cm="1">
        <f t="array" ref="P1319">IF( $L1319, TRIM(_xll.IMDP("IR", $G$5&amp;$N1319, $G$6)), "" )</f>
        <v/>
      </c>
      <c r="Q1319" t="b" cm="1">
        <f t="array" ref="Q1319">IF(
    $U$1=1, AND($P1319&lt;&gt;"", $P1319&lt;&gt;"...", $P1319&lt;&gt;"입력오류"),
    IF(
        $U$18=1, AND($P1319&lt;&gt;"", $P1319&lt;&gt;"...", $P1319&lt;&gt;"입력오류", ISNUMBER(FIND(INDEX($T$2:$T$7,$U$1),$P1319))),
        IF(
            $U$17="기타", AND($P1319&lt;&gt;"", $P1319&lt;&gt;"...", $P1319&lt;&gt;"입력오류", NOT(ISNUMBER(FIND($T$21:$T$34,$P1319)))),
            AND($P1319&lt;&gt;"", $P1319&lt;&gt;"...", $P1319&lt;&gt;"입력오류", $T$19=$P1319)
        )
    )
)</f>
        <v>0</v>
      </c>
    </row>
    <row r="1320" spans="1:17">
      <c r="A1320" t="s">
        <v>2544</v>
      </c>
      <c r="B1320" t="s">
        <v>2545</v>
      </c>
      <c r="C1320" t="s">
        <v>11662</v>
      </c>
      <c r="D1320" t="s">
        <v>11663</v>
      </c>
      <c r="I1320">
        <f t="shared" si="61"/>
        <v>1319</v>
      </c>
      <c r="J1320">
        <f t="shared" si="62"/>
        <v>1319</v>
      </c>
      <c r="K1320">
        <f t="shared" si="60"/>
        <v>1</v>
      </c>
      <c r="L1320" t="b">
        <f>COUNTIF($N$2:N1320, N1320)=1</f>
        <v>1</v>
      </c>
      <c r="M1320" s="37">
        <f>IF( $Q1320, MAX($M$1:M1319)+1, 0)</f>
        <v>0</v>
      </c>
      <c r="N1320" t="str" cm="1">
        <f t="array" ref="N1320">INDEX($A$9:$F$1048576, $J1320, $K1320 )</f>
        <v>63786</v>
      </c>
      <c r="O1320" t="str" cm="1">
        <f t="array" ref="O1320">INDEX($B$9:$F$1048576, $J1320, $K1320 )</f>
        <v>주택금융공사MBS2021-7(1-6)</v>
      </c>
      <c r="P1320" t="str" cm="1">
        <f t="array" ref="P1320">IF( $L1320, TRIM(_xll.IMDP("IR", $G$5&amp;$N1320, $G$6)), "" )</f>
        <v/>
      </c>
      <c r="Q1320" t="b" cm="1">
        <f t="array" ref="Q1320">IF(
    $U$1=1, AND($P1320&lt;&gt;"", $P1320&lt;&gt;"...", $P1320&lt;&gt;"입력오류"),
    IF(
        $U$18=1, AND($P1320&lt;&gt;"", $P1320&lt;&gt;"...", $P1320&lt;&gt;"입력오류", ISNUMBER(FIND(INDEX($T$2:$T$7,$U$1),$P1320))),
        IF(
            $U$17="기타", AND($P1320&lt;&gt;"", $P1320&lt;&gt;"...", $P1320&lt;&gt;"입력오류", NOT(ISNUMBER(FIND($T$21:$T$34,$P1320)))),
            AND($P1320&lt;&gt;"", $P1320&lt;&gt;"...", $P1320&lt;&gt;"입력오류", $T$19=$P1320)
        )
    )
)</f>
        <v>0</v>
      </c>
    </row>
    <row r="1321" spans="1:17">
      <c r="A1321" t="s">
        <v>2546</v>
      </c>
      <c r="B1321" t="s">
        <v>2547</v>
      </c>
      <c r="C1321" t="s">
        <v>11664</v>
      </c>
      <c r="D1321" t="s">
        <v>11665</v>
      </c>
      <c r="I1321">
        <f t="shared" si="61"/>
        <v>1320</v>
      </c>
      <c r="J1321">
        <f t="shared" si="62"/>
        <v>1320</v>
      </c>
      <c r="K1321">
        <f t="shared" si="60"/>
        <v>1</v>
      </c>
      <c r="L1321" t="b">
        <f>COUNTIF($N$2:N1321, N1321)=1</f>
        <v>1</v>
      </c>
      <c r="M1321" s="37">
        <f>IF( $Q1321, MAX($M$1:M1320)+1, 0)</f>
        <v>0</v>
      </c>
      <c r="N1321" t="str" cm="1">
        <f t="array" ref="N1321">INDEX($A$9:$F$1048576, $J1321, $K1321 )</f>
        <v>63787</v>
      </c>
      <c r="O1321" t="str" cm="1">
        <f t="array" ref="O1321">INDEX($B$9:$F$1048576, $J1321, $K1321 )</f>
        <v>주택금융공사MBS2021-7(1-7)</v>
      </c>
      <c r="P1321" t="str" cm="1">
        <f t="array" ref="P1321">IF( $L1321, TRIM(_xll.IMDP("IR", $G$5&amp;$N1321, $G$6)), "" )</f>
        <v/>
      </c>
      <c r="Q1321" t="b" cm="1">
        <f t="array" ref="Q1321">IF(
    $U$1=1, AND($P1321&lt;&gt;"", $P1321&lt;&gt;"...", $P1321&lt;&gt;"입력오류"),
    IF(
        $U$18=1, AND($P1321&lt;&gt;"", $P1321&lt;&gt;"...", $P1321&lt;&gt;"입력오류", ISNUMBER(FIND(INDEX($T$2:$T$7,$U$1),$P1321))),
        IF(
            $U$17="기타", AND($P1321&lt;&gt;"", $P1321&lt;&gt;"...", $P1321&lt;&gt;"입력오류", NOT(ISNUMBER(FIND($T$21:$T$34,$P1321)))),
            AND($P1321&lt;&gt;"", $P1321&lt;&gt;"...", $P1321&lt;&gt;"입력오류", $T$19=$P1321)
        )
    )
)</f>
        <v>0</v>
      </c>
    </row>
    <row r="1322" spans="1:17">
      <c r="A1322" t="s">
        <v>2548</v>
      </c>
      <c r="B1322" t="s">
        <v>2549</v>
      </c>
      <c r="C1322" t="s">
        <v>11666</v>
      </c>
      <c r="D1322" t="s">
        <v>11667</v>
      </c>
      <c r="I1322">
        <f t="shared" si="61"/>
        <v>1321</v>
      </c>
      <c r="J1322">
        <f t="shared" si="62"/>
        <v>1321</v>
      </c>
      <c r="K1322">
        <f t="shared" si="60"/>
        <v>1</v>
      </c>
      <c r="L1322" t="b">
        <f>COUNTIF($N$2:N1322, N1322)=1</f>
        <v>1</v>
      </c>
      <c r="M1322" s="37">
        <f>IF( $Q1322, MAX($M$1:M1321)+1, 0)</f>
        <v>0</v>
      </c>
      <c r="N1322" t="str" cm="1">
        <f t="array" ref="N1322">INDEX($A$9:$F$1048576, $J1322, $K1322 )</f>
        <v>63788</v>
      </c>
      <c r="O1322" t="str" cm="1">
        <f t="array" ref="O1322">INDEX($B$9:$F$1048576, $J1322, $K1322 )</f>
        <v>주택금융공사MBS2021-7(1-8)</v>
      </c>
      <c r="P1322" t="str" cm="1">
        <f t="array" ref="P1322">IF( $L1322, TRIM(_xll.IMDP("IR", $G$5&amp;$N1322, $G$6)), "" )</f>
        <v/>
      </c>
      <c r="Q1322" t="b" cm="1">
        <f t="array" ref="Q1322">IF(
    $U$1=1, AND($P1322&lt;&gt;"", $P1322&lt;&gt;"...", $P1322&lt;&gt;"입력오류"),
    IF(
        $U$18=1, AND($P1322&lt;&gt;"", $P1322&lt;&gt;"...", $P1322&lt;&gt;"입력오류", ISNUMBER(FIND(INDEX($T$2:$T$7,$U$1),$P1322))),
        IF(
            $U$17="기타", AND($P1322&lt;&gt;"", $P1322&lt;&gt;"...", $P1322&lt;&gt;"입력오류", NOT(ISNUMBER(FIND($T$21:$T$34,$P1322)))),
            AND($P1322&lt;&gt;"", $P1322&lt;&gt;"...", $P1322&lt;&gt;"입력오류", $T$19=$P1322)
        )
    )
)</f>
        <v>0</v>
      </c>
    </row>
    <row r="1323" spans="1:17">
      <c r="A1323" t="s">
        <v>2550</v>
      </c>
      <c r="B1323" t="s">
        <v>2551</v>
      </c>
      <c r="C1323" t="s">
        <v>11668</v>
      </c>
      <c r="D1323" t="s">
        <v>11669</v>
      </c>
      <c r="I1323">
        <f t="shared" si="61"/>
        <v>1322</v>
      </c>
      <c r="J1323">
        <f t="shared" si="62"/>
        <v>1322</v>
      </c>
      <c r="K1323">
        <f t="shared" si="60"/>
        <v>1</v>
      </c>
      <c r="L1323" t="b">
        <f>COUNTIF($N$2:N1323, N1323)=1</f>
        <v>1</v>
      </c>
      <c r="M1323" s="37">
        <f>IF( $Q1323, MAX($M$1:M1322)+1, 0)</f>
        <v>0</v>
      </c>
      <c r="N1323" t="str" cm="1">
        <f t="array" ref="N1323">INDEX($A$9:$F$1048576, $J1323, $K1323 )</f>
        <v>63789</v>
      </c>
      <c r="O1323" t="str" cm="1">
        <f t="array" ref="O1323">INDEX($B$9:$F$1048576, $J1323, $K1323 )</f>
        <v>주택금융공사MBS2021-7(1-9)</v>
      </c>
      <c r="P1323" t="str" cm="1">
        <f t="array" ref="P1323">IF( $L1323, TRIM(_xll.IMDP("IR", $G$5&amp;$N1323, $G$6)), "" )</f>
        <v/>
      </c>
      <c r="Q1323" t="b" cm="1">
        <f t="array" ref="Q1323">IF(
    $U$1=1, AND($P1323&lt;&gt;"", $P1323&lt;&gt;"...", $P1323&lt;&gt;"입력오류"),
    IF(
        $U$18=1, AND($P1323&lt;&gt;"", $P1323&lt;&gt;"...", $P1323&lt;&gt;"입력오류", ISNUMBER(FIND(INDEX($T$2:$T$7,$U$1),$P1323))),
        IF(
            $U$17="기타", AND($P1323&lt;&gt;"", $P1323&lt;&gt;"...", $P1323&lt;&gt;"입력오류", NOT(ISNUMBER(FIND($T$21:$T$34,$P1323)))),
            AND($P1323&lt;&gt;"", $P1323&lt;&gt;"...", $P1323&lt;&gt;"입력오류", $T$19=$P1323)
        )
    )
)</f>
        <v>0</v>
      </c>
    </row>
    <row r="1324" spans="1:17">
      <c r="A1324" t="s">
        <v>2552</v>
      </c>
      <c r="B1324" t="s">
        <v>2553</v>
      </c>
      <c r="C1324" t="s">
        <v>11670</v>
      </c>
      <c r="D1324" t="s">
        <v>11671</v>
      </c>
      <c r="I1324">
        <f t="shared" si="61"/>
        <v>1323</v>
      </c>
      <c r="J1324">
        <f t="shared" si="62"/>
        <v>1323</v>
      </c>
      <c r="K1324">
        <f t="shared" si="60"/>
        <v>1</v>
      </c>
      <c r="L1324" t="b">
        <f>COUNTIF($N$2:N1324, N1324)=1</f>
        <v>1</v>
      </c>
      <c r="M1324" s="37">
        <f>IF( $Q1324, MAX($M$1:M1323)+1, 0)</f>
        <v>0</v>
      </c>
      <c r="N1324" t="str" cm="1">
        <f t="array" ref="N1324">INDEX($A$9:$F$1048576, $J1324, $K1324 )</f>
        <v>63792</v>
      </c>
      <c r="O1324" t="str" cm="1">
        <f t="array" ref="O1324">INDEX($B$9:$F$1048576, $J1324, $K1324 )</f>
        <v>화승알앤에이</v>
      </c>
      <c r="P1324" t="str" cm="1">
        <f t="array" ref="P1324">IF( $L1324, TRIM(_xll.IMDP("IR", $G$5&amp;$N1324, $G$6)), "" )</f>
        <v/>
      </c>
      <c r="Q1324" t="b" cm="1">
        <f t="array" ref="Q1324">IF(
    $U$1=1, AND($P1324&lt;&gt;"", $P1324&lt;&gt;"...", $P1324&lt;&gt;"입력오류"),
    IF(
        $U$18=1, AND($P1324&lt;&gt;"", $P1324&lt;&gt;"...", $P1324&lt;&gt;"입력오류", ISNUMBER(FIND(INDEX($T$2:$T$7,$U$1),$P1324))),
        IF(
            $U$17="기타", AND($P1324&lt;&gt;"", $P1324&lt;&gt;"...", $P1324&lt;&gt;"입력오류", NOT(ISNUMBER(FIND($T$21:$T$34,$P1324)))),
            AND($P1324&lt;&gt;"", $P1324&lt;&gt;"...", $P1324&lt;&gt;"입력오류", $T$19=$P1324)
        )
    )
)</f>
        <v>0</v>
      </c>
    </row>
    <row r="1325" spans="1:17">
      <c r="A1325" t="s">
        <v>2554</v>
      </c>
      <c r="B1325" t="s">
        <v>2555</v>
      </c>
      <c r="C1325" t="s">
        <v>11672</v>
      </c>
      <c r="D1325" t="s">
        <v>11673</v>
      </c>
      <c r="I1325">
        <f t="shared" si="61"/>
        <v>1324</v>
      </c>
      <c r="J1325">
        <f t="shared" si="62"/>
        <v>1324</v>
      </c>
      <c r="K1325">
        <f t="shared" si="60"/>
        <v>1</v>
      </c>
      <c r="L1325" t="b">
        <f>COUNTIF($N$2:N1325, N1325)=1</f>
        <v>1</v>
      </c>
      <c r="M1325" s="37">
        <f>IF( $Q1325, MAX($M$1:M1324)+1, 0)</f>
        <v>337</v>
      </c>
      <c r="N1325" t="str" cm="1">
        <f t="array" ref="N1325">INDEX($A$9:$F$1048576, $J1325, $K1325 )</f>
        <v>63805</v>
      </c>
      <c r="O1325" t="str" cm="1">
        <f t="array" ref="O1325">INDEX($B$9:$F$1048576, $J1325, $K1325 )</f>
        <v>현대오토에버</v>
      </c>
      <c r="P1325" t="str" cm="1">
        <f t="array" ref="P1325">IF( $L1325, TRIM(_xll.IMDP("IR", $G$5&amp;$N1325, $G$6)), "" )</f>
        <v>공모/무보증AA-</v>
      </c>
      <c r="Q1325" t="b" cm="1">
        <f t="array" ref="Q1325">IF(
    $U$1=1, AND($P1325&lt;&gt;"", $P1325&lt;&gt;"...", $P1325&lt;&gt;"입력오류"),
    IF(
        $U$18=1, AND($P1325&lt;&gt;"", $P1325&lt;&gt;"...", $P1325&lt;&gt;"입력오류", ISNUMBER(FIND(INDEX($T$2:$T$7,$U$1),$P1325))),
        IF(
            $U$17="기타", AND($P1325&lt;&gt;"", $P1325&lt;&gt;"...", $P1325&lt;&gt;"입력오류", NOT(ISNUMBER(FIND($T$21:$T$34,$P1325)))),
            AND($P1325&lt;&gt;"", $P1325&lt;&gt;"...", $P1325&lt;&gt;"입력오류", $T$19=$P1325)
        )
    )
)</f>
        <v>1</v>
      </c>
    </row>
    <row r="1326" spans="1:17">
      <c r="A1326" t="s">
        <v>2556</v>
      </c>
      <c r="B1326" t="s">
        <v>2557</v>
      </c>
      <c r="C1326" t="s">
        <v>11674</v>
      </c>
      <c r="D1326" t="s">
        <v>11675</v>
      </c>
      <c r="I1326">
        <f t="shared" si="61"/>
        <v>1325</v>
      </c>
      <c r="J1326">
        <f t="shared" si="62"/>
        <v>1325</v>
      </c>
      <c r="K1326">
        <f t="shared" si="60"/>
        <v>1</v>
      </c>
      <c r="L1326" t="b">
        <f>COUNTIF($N$2:N1326, N1326)=1</f>
        <v>1</v>
      </c>
      <c r="M1326" s="37">
        <f>IF( $Q1326, MAX($M$1:M1325)+1, 0)</f>
        <v>0</v>
      </c>
      <c r="N1326" t="str" cm="1">
        <f t="array" ref="N1326">INDEX($A$9:$F$1048576, $J1326, $K1326 )</f>
        <v>63807</v>
      </c>
      <c r="O1326" t="str" cm="1">
        <f t="array" ref="O1326">INDEX($B$9:$F$1048576, $J1326, $K1326 )</f>
        <v>엔바이오니아</v>
      </c>
      <c r="P1326" t="str" cm="1">
        <f t="array" ref="P1326">IF( $L1326, TRIM(_xll.IMDP("IR", $G$5&amp;$N1326, $G$6)), "" )</f>
        <v/>
      </c>
      <c r="Q1326" t="b" cm="1">
        <f t="array" ref="Q1326">IF(
    $U$1=1, AND($P1326&lt;&gt;"", $P1326&lt;&gt;"...", $P1326&lt;&gt;"입력오류"),
    IF(
        $U$18=1, AND($P1326&lt;&gt;"", $P1326&lt;&gt;"...", $P1326&lt;&gt;"입력오류", ISNUMBER(FIND(INDEX($T$2:$T$7,$U$1),$P1326))),
        IF(
            $U$17="기타", AND($P1326&lt;&gt;"", $P1326&lt;&gt;"...", $P1326&lt;&gt;"입력오류", NOT(ISNUMBER(FIND($T$21:$T$34,$P1326)))),
            AND($P1326&lt;&gt;"", $P1326&lt;&gt;"...", $P1326&lt;&gt;"입력오류", $T$19=$P1326)
        )
    )
)</f>
        <v>0</v>
      </c>
    </row>
    <row r="1327" spans="1:17">
      <c r="A1327" t="s">
        <v>2558</v>
      </c>
      <c r="B1327" t="s">
        <v>2559</v>
      </c>
      <c r="C1327" t="s">
        <v>11676</v>
      </c>
      <c r="D1327" t="s">
        <v>11677</v>
      </c>
      <c r="I1327">
        <f t="shared" si="61"/>
        <v>1326</v>
      </c>
      <c r="J1327">
        <f t="shared" si="62"/>
        <v>1326</v>
      </c>
      <c r="K1327">
        <f t="shared" si="60"/>
        <v>1</v>
      </c>
      <c r="L1327" t="b">
        <f>COUNTIF($N$2:N1327, N1327)=1</f>
        <v>1</v>
      </c>
      <c r="M1327" s="37">
        <f>IF( $Q1327, MAX($M$1:M1326)+1, 0)</f>
        <v>0</v>
      </c>
      <c r="N1327" t="str" cm="1">
        <f t="array" ref="N1327">INDEX($A$9:$F$1048576, $J1327, $K1327 )</f>
        <v>63819</v>
      </c>
      <c r="O1327" t="str" cm="1">
        <f t="array" ref="O1327">INDEX($B$9:$F$1048576, $J1327, $K1327 )</f>
        <v>산업기반신보경남하이웨이(유)1</v>
      </c>
      <c r="P1327" t="str" cm="1">
        <f t="array" ref="P1327">IF( $L1327, TRIM(_xll.IMDP("IR", $G$5&amp;$N1327, $G$6)), "" )</f>
        <v/>
      </c>
      <c r="Q1327" t="b" cm="1">
        <f t="array" ref="Q1327">IF(
    $U$1=1, AND($P1327&lt;&gt;"", $P1327&lt;&gt;"...", $P1327&lt;&gt;"입력오류"),
    IF(
        $U$18=1, AND($P1327&lt;&gt;"", $P1327&lt;&gt;"...", $P1327&lt;&gt;"입력오류", ISNUMBER(FIND(INDEX($T$2:$T$7,$U$1),$P1327))),
        IF(
            $U$17="기타", AND($P1327&lt;&gt;"", $P1327&lt;&gt;"...", $P1327&lt;&gt;"입력오류", NOT(ISNUMBER(FIND($T$21:$T$34,$P1327)))),
            AND($P1327&lt;&gt;"", $P1327&lt;&gt;"...", $P1327&lt;&gt;"입력오류", $T$19=$P1327)
        )
    )
)</f>
        <v>0</v>
      </c>
    </row>
    <row r="1328" spans="1:17">
      <c r="A1328" t="s">
        <v>2560</v>
      </c>
      <c r="B1328" t="s">
        <v>2561</v>
      </c>
      <c r="C1328" t="s">
        <v>11678</v>
      </c>
      <c r="D1328" t="s">
        <v>11679</v>
      </c>
      <c r="I1328">
        <f t="shared" si="61"/>
        <v>1327</v>
      </c>
      <c r="J1328">
        <f t="shared" si="62"/>
        <v>1327</v>
      </c>
      <c r="K1328">
        <f t="shared" si="60"/>
        <v>1</v>
      </c>
      <c r="L1328" t="b">
        <f>COUNTIF($N$2:N1328, N1328)=1</f>
        <v>1</v>
      </c>
      <c r="M1328" s="37">
        <f>IF( $Q1328, MAX($M$1:M1327)+1, 0)</f>
        <v>0</v>
      </c>
      <c r="N1328" t="str" cm="1">
        <f t="array" ref="N1328">INDEX($A$9:$F$1048576, $J1328, $K1328 )</f>
        <v>63823</v>
      </c>
      <c r="O1328" t="str" cm="1">
        <f t="array" ref="O1328">INDEX($B$9:$F$1048576, $J1328, $K1328 )</f>
        <v>더블유제이디제일차(유)1</v>
      </c>
      <c r="P1328" t="str" cm="1">
        <f t="array" ref="P1328">IF( $L1328, TRIM(_xll.IMDP("IR", $G$5&amp;$N1328, $G$6)), "" )</f>
        <v/>
      </c>
      <c r="Q1328" t="b" cm="1">
        <f t="array" ref="Q1328">IF(
    $U$1=1, AND($P1328&lt;&gt;"", $P1328&lt;&gt;"...", $P1328&lt;&gt;"입력오류"),
    IF(
        $U$18=1, AND($P1328&lt;&gt;"", $P1328&lt;&gt;"...", $P1328&lt;&gt;"입력오류", ISNUMBER(FIND(INDEX($T$2:$T$7,$U$1),$P1328))),
        IF(
            $U$17="기타", AND($P1328&lt;&gt;"", $P1328&lt;&gt;"...", $P1328&lt;&gt;"입력오류", NOT(ISNUMBER(FIND($T$21:$T$34,$P1328)))),
            AND($P1328&lt;&gt;"", $P1328&lt;&gt;"...", $P1328&lt;&gt;"입력오류", $T$19=$P1328)
        )
    )
)</f>
        <v>0</v>
      </c>
    </row>
    <row r="1329" spans="1:17">
      <c r="A1329" t="s">
        <v>2562</v>
      </c>
      <c r="B1329" t="s">
        <v>2563</v>
      </c>
      <c r="C1329" t="s">
        <v>11680</v>
      </c>
      <c r="D1329" t="s">
        <v>11681</v>
      </c>
      <c r="I1329">
        <f t="shared" si="61"/>
        <v>1328</v>
      </c>
      <c r="J1329">
        <f t="shared" si="62"/>
        <v>1328</v>
      </c>
      <c r="K1329">
        <f t="shared" si="60"/>
        <v>1</v>
      </c>
      <c r="L1329" t="b">
        <f>COUNTIF($N$2:N1329, N1329)=1</f>
        <v>1</v>
      </c>
      <c r="M1329" s="37">
        <f>IF( $Q1329, MAX($M$1:M1328)+1, 0)</f>
        <v>0</v>
      </c>
      <c r="N1329" t="str" cm="1">
        <f t="array" ref="N1329">INDEX($A$9:$F$1048576, $J1329, $K1329 )</f>
        <v>63833</v>
      </c>
      <c r="O1329" t="str" cm="1">
        <f t="array" ref="O1329">INDEX($B$9:$F$1048576, $J1329, $K1329 )</f>
        <v>주택금융공사MBS2021-8(1-3)</v>
      </c>
      <c r="P1329" t="str" cm="1">
        <f t="array" ref="P1329">IF( $L1329, TRIM(_xll.IMDP("IR", $G$5&amp;$N1329, $G$6)), "" )</f>
        <v/>
      </c>
      <c r="Q1329" t="b" cm="1">
        <f t="array" ref="Q1329">IF(
    $U$1=1, AND($P1329&lt;&gt;"", $P1329&lt;&gt;"...", $P1329&lt;&gt;"입력오류"),
    IF(
        $U$18=1, AND($P1329&lt;&gt;"", $P1329&lt;&gt;"...", $P1329&lt;&gt;"입력오류", ISNUMBER(FIND(INDEX($T$2:$T$7,$U$1),$P1329))),
        IF(
            $U$17="기타", AND($P1329&lt;&gt;"", $P1329&lt;&gt;"...", $P1329&lt;&gt;"입력오류", NOT(ISNUMBER(FIND($T$21:$T$34,$P1329)))),
            AND($P1329&lt;&gt;"", $P1329&lt;&gt;"...", $P1329&lt;&gt;"입력오류", $T$19=$P1329)
        )
    )
)</f>
        <v>0</v>
      </c>
    </row>
    <row r="1330" spans="1:17">
      <c r="A1330" t="s">
        <v>2564</v>
      </c>
      <c r="B1330" t="s">
        <v>2565</v>
      </c>
      <c r="C1330" t="s">
        <v>11682</v>
      </c>
      <c r="D1330" t="s">
        <v>11683</v>
      </c>
      <c r="I1330">
        <f t="shared" si="61"/>
        <v>1329</v>
      </c>
      <c r="J1330">
        <f t="shared" si="62"/>
        <v>1329</v>
      </c>
      <c r="K1330">
        <f t="shared" si="60"/>
        <v>1</v>
      </c>
      <c r="L1330" t="b">
        <f>COUNTIF($N$2:N1330, N1330)=1</f>
        <v>1</v>
      </c>
      <c r="M1330" s="37">
        <f>IF( $Q1330, MAX($M$1:M1329)+1, 0)</f>
        <v>0</v>
      </c>
      <c r="N1330" t="str" cm="1">
        <f t="array" ref="N1330">INDEX($A$9:$F$1048576, $J1330, $K1330 )</f>
        <v>63834</v>
      </c>
      <c r="O1330" t="str" cm="1">
        <f t="array" ref="O1330">INDEX($B$9:$F$1048576, $J1330, $K1330 )</f>
        <v>주택금융공사MBS2021-8(1-4)</v>
      </c>
      <c r="P1330" t="str" cm="1">
        <f t="array" ref="P1330">IF( $L1330, TRIM(_xll.IMDP("IR", $G$5&amp;$N1330, $G$6)), "" )</f>
        <v/>
      </c>
      <c r="Q1330" t="b" cm="1">
        <f t="array" ref="Q1330">IF(
    $U$1=1, AND($P1330&lt;&gt;"", $P1330&lt;&gt;"...", $P1330&lt;&gt;"입력오류"),
    IF(
        $U$18=1, AND($P1330&lt;&gt;"", $P1330&lt;&gt;"...", $P1330&lt;&gt;"입력오류", ISNUMBER(FIND(INDEX($T$2:$T$7,$U$1),$P1330))),
        IF(
            $U$17="기타", AND($P1330&lt;&gt;"", $P1330&lt;&gt;"...", $P1330&lt;&gt;"입력오류", NOT(ISNUMBER(FIND($T$21:$T$34,$P1330)))),
            AND($P1330&lt;&gt;"", $P1330&lt;&gt;"...", $P1330&lt;&gt;"입력오류", $T$19=$P1330)
        )
    )
)</f>
        <v>0</v>
      </c>
    </row>
    <row r="1331" spans="1:17">
      <c r="A1331" t="s">
        <v>2566</v>
      </c>
      <c r="B1331" t="s">
        <v>2567</v>
      </c>
      <c r="C1331" t="s">
        <v>11684</v>
      </c>
      <c r="D1331" t="s">
        <v>11685</v>
      </c>
      <c r="I1331">
        <f t="shared" si="61"/>
        <v>1330</v>
      </c>
      <c r="J1331">
        <f t="shared" si="62"/>
        <v>1330</v>
      </c>
      <c r="K1331">
        <f t="shared" si="60"/>
        <v>1</v>
      </c>
      <c r="L1331" t="b">
        <f>COUNTIF($N$2:N1331, N1331)=1</f>
        <v>1</v>
      </c>
      <c r="M1331" s="37">
        <f>IF( $Q1331, MAX($M$1:M1330)+1, 0)</f>
        <v>0</v>
      </c>
      <c r="N1331" t="str" cm="1">
        <f t="array" ref="N1331">INDEX($A$9:$F$1048576, $J1331, $K1331 )</f>
        <v>63835</v>
      </c>
      <c r="O1331" t="str" cm="1">
        <f t="array" ref="O1331">INDEX($B$9:$F$1048576, $J1331, $K1331 )</f>
        <v>주택금융공사MBS2021-8(1-5)</v>
      </c>
      <c r="P1331" t="str" cm="1">
        <f t="array" ref="P1331">IF( $L1331, TRIM(_xll.IMDP("IR", $G$5&amp;$N1331, $G$6)), "" )</f>
        <v/>
      </c>
      <c r="Q1331" t="b" cm="1">
        <f t="array" ref="Q1331">IF(
    $U$1=1, AND($P1331&lt;&gt;"", $P1331&lt;&gt;"...", $P1331&lt;&gt;"입력오류"),
    IF(
        $U$18=1, AND($P1331&lt;&gt;"", $P1331&lt;&gt;"...", $P1331&lt;&gt;"입력오류", ISNUMBER(FIND(INDEX($T$2:$T$7,$U$1),$P1331))),
        IF(
            $U$17="기타", AND($P1331&lt;&gt;"", $P1331&lt;&gt;"...", $P1331&lt;&gt;"입력오류", NOT(ISNUMBER(FIND($T$21:$T$34,$P1331)))),
            AND($P1331&lt;&gt;"", $P1331&lt;&gt;"...", $P1331&lt;&gt;"입력오류", $T$19=$P1331)
        )
    )
)</f>
        <v>0</v>
      </c>
    </row>
    <row r="1332" spans="1:17">
      <c r="A1332" t="s">
        <v>718</v>
      </c>
      <c r="B1332" t="s">
        <v>644</v>
      </c>
      <c r="C1332" t="s">
        <v>11686</v>
      </c>
      <c r="D1332" t="s">
        <v>11687</v>
      </c>
      <c r="I1332">
        <f t="shared" si="61"/>
        <v>1331</v>
      </c>
      <c r="J1332">
        <f t="shared" si="62"/>
        <v>1331</v>
      </c>
      <c r="K1332">
        <f t="shared" si="60"/>
        <v>1</v>
      </c>
      <c r="L1332" t="b">
        <f>COUNTIF($N$2:N1332, N1332)=1</f>
        <v>1</v>
      </c>
      <c r="M1332" s="37">
        <f>IF( $Q1332, MAX($M$1:M1331)+1, 0)</f>
        <v>0</v>
      </c>
      <c r="N1332" t="str" cm="1">
        <f t="array" ref="N1332">INDEX($A$9:$F$1048576, $J1332, $K1332 )</f>
        <v>63836</v>
      </c>
      <c r="O1332" t="str" cm="1">
        <f t="array" ref="O1332">INDEX($B$9:$F$1048576, $J1332, $K1332 )</f>
        <v>주택금융공사MBS2021-8(1-6)</v>
      </c>
      <c r="P1332" t="str" cm="1">
        <f t="array" ref="P1332">IF( $L1332, TRIM(_xll.IMDP("IR", $G$5&amp;$N1332, $G$6)), "" )</f>
        <v/>
      </c>
      <c r="Q1332" t="b" cm="1">
        <f t="array" ref="Q1332">IF(
    $U$1=1, AND($P1332&lt;&gt;"", $P1332&lt;&gt;"...", $P1332&lt;&gt;"입력오류"),
    IF(
        $U$18=1, AND($P1332&lt;&gt;"", $P1332&lt;&gt;"...", $P1332&lt;&gt;"입력오류", ISNUMBER(FIND(INDEX($T$2:$T$7,$U$1),$P1332))),
        IF(
            $U$17="기타", AND($P1332&lt;&gt;"", $P1332&lt;&gt;"...", $P1332&lt;&gt;"입력오류", NOT(ISNUMBER(FIND($T$21:$T$34,$P1332)))),
            AND($P1332&lt;&gt;"", $P1332&lt;&gt;"...", $P1332&lt;&gt;"입력오류", $T$19=$P1332)
        )
    )
)</f>
        <v>0</v>
      </c>
    </row>
    <row r="1333" spans="1:17">
      <c r="A1333" t="s">
        <v>5744</v>
      </c>
      <c r="B1333" t="s">
        <v>5745</v>
      </c>
      <c r="C1333" t="s">
        <v>11688</v>
      </c>
      <c r="D1333" t="s">
        <v>11689</v>
      </c>
      <c r="I1333">
        <f t="shared" si="61"/>
        <v>1332</v>
      </c>
      <c r="J1333">
        <f t="shared" si="62"/>
        <v>1332</v>
      </c>
      <c r="K1333">
        <f t="shared" si="60"/>
        <v>1</v>
      </c>
      <c r="L1333" t="b">
        <f>COUNTIF($N$2:N1333, N1333)=1</f>
        <v>1</v>
      </c>
      <c r="M1333" s="37">
        <f>IF( $Q1333, MAX($M$1:M1332)+1, 0)</f>
        <v>0</v>
      </c>
      <c r="N1333" t="str" cm="1">
        <f t="array" ref="N1333">INDEX($A$9:$F$1048576, $J1333, $K1333 )</f>
        <v>63837</v>
      </c>
      <c r="O1333" t="str" cm="1">
        <f t="array" ref="O1333">INDEX($B$9:$F$1048576, $J1333, $K1333 )</f>
        <v>주택금융공사MBS2021-8(1-8)</v>
      </c>
      <c r="P1333" t="str" cm="1">
        <f t="array" ref="P1333">IF( $L1333, TRIM(_xll.IMDP("IR", $G$5&amp;$N1333, $G$6)), "" )</f>
        <v/>
      </c>
      <c r="Q1333" t="b" cm="1">
        <f t="array" ref="Q1333">IF(
    $U$1=1, AND($P1333&lt;&gt;"", $P1333&lt;&gt;"...", $P1333&lt;&gt;"입력오류"),
    IF(
        $U$18=1, AND($P1333&lt;&gt;"", $P1333&lt;&gt;"...", $P1333&lt;&gt;"입력오류", ISNUMBER(FIND(INDEX($T$2:$T$7,$U$1),$P1333))),
        IF(
            $U$17="기타", AND($P1333&lt;&gt;"", $P1333&lt;&gt;"...", $P1333&lt;&gt;"입력오류", NOT(ISNUMBER(FIND($T$21:$T$34,$P1333)))),
            AND($P1333&lt;&gt;"", $P1333&lt;&gt;"...", $P1333&lt;&gt;"입력오류", $T$19=$P1333)
        )
    )
)</f>
        <v>0</v>
      </c>
    </row>
    <row r="1334" spans="1:17">
      <c r="A1334" t="s">
        <v>2568</v>
      </c>
      <c r="B1334" t="s">
        <v>2569</v>
      </c>
      <c r="C1334" t="s">
        <v>11690</v>
      </c>
      <c r="D1334" t="s">
        <v>11691</v>
      </c>
      <c r="I1334">
        <f t="shared" si="61"/>
        <v>1333</v>
      </c>
      <c r="J1334">
        <f t="shared" si="62"/>
        <v>1333</v>
      </c>
      <c r="K1334">
        <f t="shared" si="60"/>
        <v>1</v>
      </c>
      <c r="L1334" t="b">
        <f>COUNTIF($N$2:N1334, N1334)=1</f>
        <v>1</v>
      </c>
      <c r="M1334" s="37">
        <f>IF( $Q1334, MAX($M$1:M1333)+1, 0)</f>
        <v>0</v>
      </c>
      <c r="N1334" t="str" cm="1">
        <f t="array" ref="N1334">INDEX($A$9:$F$1048576, $J1334, $K1334 )</f>
        <v>63838</v>
      </c>
      <c r="O1334" t="str" cm="1">
        <f t="array" ref="O1334">INDEX($B$9:$F$1048576, $J1334, $K1334 )</f>
        <v>주택금융공사MBS2021-8(1-8)</v>
      </c>
      <c r="P1334" t="str" cm="1">
        <f t="array" ref="P1334">IF( $L1334, TRIM(_xll.IMDP("IR", $G$5&amp;$N1334, $G$6)), "" )</f>
        <v/>
      </c>
      <c r="Q1334" t="b" cm="1">
        <f t="array" ref="Q1334">IF(
    $U$1=1, AND($P1334&lt;&gt;"", $P1334&lt;&gt;"...", $P1334&lt;&gt;"입력오류"),
    IF(
        $U$18=1, AND($P1334&lt;&gt;"", $P1334&lt;&gt;"...", $P1334&lt;&gt;"입력오류", ISNUMBER(FIND(INDEX($T$2:$T$7,$U$1),$P1334))),
        IF(
            $U$17="기타", AND($P1334&lt;&gt;"", $P1334&lt;&gt;"...", $P1334&lt;&gt;"입력오류", NOT(ISNUMBER(FIND($T$21:$T$34,$P1334)))),
            AND($P1334&lt;&gt;"", $P1334&lt;&gt;"...", $P1334&lt;&gt;"입력오류", $T$19=$P1334)
        )
    )
)</f>
        <v>0</v>
      </c>
    </row>
    <row r="1335" spans="1:17">
      <c r="A1335" t="s">
        <v>2570</v>
      </c>
      <c r="B1335" t="s">
        <v>2571</v>
      </c>
      <c r="C1335" t="s">
        <v>11692</v>
      </c>
      <c r="D1335" t="s">
        <v>11693</v>
      </c>
      <c r="I1335">
        <f t="shared" si="61"/>
        <v>1334</v>
      </c>
      <c r="J1335">
        <f t="shared" si="62"/>
        <v>1334</v>
      </c>
      <c r="K1335">
        <f t="shared" si="60"/>
        <v>1</v>
      </c>
      <c r="L1335" t="b">
        <f>COUNTIF($N$2:N1335, N1335)=1</f>
        <v>1</v>
      </c>
      <c r="M1335" s="37">
        <f>IF( $Q1335, MAX($M$1:M1334)+1, 0)</f>
        <v>0</v>
      </c>
      <c r="N1335" t="str" cm="1">
        <f t="array" ref="N1335">INDEX($A$9:$F$1048576, $J1335, $K1335 )</f>
        <v>63839</v>
      </c>
      <c r="O1335" t="str" cm="1">
        <f t="array" ref="O1335">INDEX($B$9:$F$1048576, $J1335, $K1335 )</f>
        <v>주택금융공사MBS2021-8(1-9)</v>
      </c>
      <c r="P1335" t="str" cm="1">
        <f t="array" ref="P1335">IF( $L1335, TRIM(_xll.IMDP("IR", $G$5&amp;$N1335, $G$6)), "" )</f>
        <v/>
      </c>
      <c r="Q1335" t="b" cm="1">
        <f t="array" ref="Q1335">IF(
    $U$1=1, AND($P1335&lt;&gt;"", $P1335&lt;&gt;"...", $P1335&lt;&gt;"입력오류"),
    IF(
        $U$18=1, AND($P1335&lt;&gt;"", $P1335&lt;&gt;"...", $P1335&lt;&gt;"입력오류", ISNUMBER(FIND(INDEX($T$2:$T$7,$U$1),$P1335))),
        IF(
            $U$17="기타", AND($P1335&lt;&gt;"", $P1335&lt;&gt;"...", $P1335&lt;&gt;"입력오류", NOT(ISNUMBER(FIND($T$21:$T$34,$P1335)))),
            AND($P1335&lt;&gt;"", $P1335&lt;&gt;"...", $P1335&lt;&gt;"입력오류", $T$19=$P1335)
        )
    )
)</f>
        <v>0</v>
      </c>
    </row>
    <row r="1336" spans="1:17">
      <c r="A1336" t="s">
        <v>2572</v>
      </c>
      <c r="B1336" t="s">
        <v>2573</v>
      </c>
      <c r="C1336" t="s">
        <v>11694</v>
      </c>
      <c r="D1336" t="s">
        <v>11695</v>
      </c>
      <c r="I1336">
        <f t="shared" si="61"/>
        <v>1335</v>
      </c>
      <c r="J1336">
        <f t="shared" si="62"/>
        <v>1335</v>
      </c>
      <c r="K1336">
        <f t="shared" si="60"/>
        <v>1</v>
      </c>
      <c r="L1336" t="b">
        <f>COUNTIF($N$2:N1336, N1336)=1</f>
        <v>1</v>
      </c>
      <c r="M1336" s="37">
        <f>IF( $Q1336, MAX($M$1:M1335)+1, 0)</f>
        <v>0</v>
      </c>
      <c r="N1336" t="str" cm="1">
        <f t="array" ref="N1336">INDEX($A$9:$F$1048576, $J1336, $K1336 )</f>
        <v>63851</v>
      </c>
      <c r="O1336" t="str" cm="1">
        <f t="array" ref="O1336">INDEX($B$9:$F$1048576, $J1336, $K1336 )</f>
        <v>송도피식스제1차(유)1</v>
      </c>
      <c r="P1336" t="str" cm="1">
        <f t="array" ref="P1336">IF( $L1336, TRIM(_xll.IMDP("IR", $G$5&amp;$N1336, $G$6)), "" )</f>
        <v/>
      </c>
      <c r="Q1336" t="b" cm="1">
        <f t="array" ref="Q1336">IF(
    $U$1=1, AND($P1336&lt;&gt;"", $P1336&lt;&gt;"...", $P1336&lt;&gt;"입력오류"),
    IF(
        $U$18=1, AND($P1336&lt;&gt;"", $P1336&lt;&gt;"...", $P1336&lt;&gt;"입력오류", ISNUMBER(FIND(INDEX($T$2:$T$7,$U$1),$P1336))),
        IF(
            $U$17="기타", AND($P1336&lt;&gt;"", $P1336&lt;&gt;"...", $P1336&lt;&gt;"입력오류", NOT(ISNUMBER(FIND($T$21:$T$34,$P1336)))),
            AND($P1336&lt;&gt;"", $P1336&lt;&gt;"...", $P1336&lt;&gt;"입력오류", $T$19=$P1336)
        )
    )
)</f>
        <v>0</v>
      </c>
    </row>
    <row r="1337" spans="1:17">
      <c r="A1337" t="s">
        <v>2574</v>
      </c>
      <c r="B1337" t="s">
        <v>2575</v>
      </c>
      <c r="C1337" t="s">
        <v>11696</v>
      </c>
      <c r="D1337" t="s">
        <v>11697</v>
      </c>
      <c r="I1337">
        <f t="shared" si="61"/>
        <v>1336</v>
      </c>
      <c r="J1337">
        <f t="shared" si="62"/>
        <v>1336</v>
      </c>
      <c r="K1337">
        <f t="shared" si="60"/>
        <v>1</v>
      </c>
      <c r="L1337" t="b">
        <f>COUNTIF($N$2:N1337, N1337)=1</f>
        <v>1</v>
      </c>
      <c r="M1337" s="37">
        <f>IF( $Q1337, MAX($M$1:M1336)+1, 0)</f>
        <v>0</v>
      </c>
      <c r="N1337" t="str" cm="1">
        <f t="array" ref="N1337">INDEX($A$9:$F$1048576, $J1337, $K1337 )</f>
        <v>63853</v>
      </c>
      <c r="O1337" t="str" cm="1">
        <f t="array" ref="O1337">INDEX($B$9:$F$1048576, $J1337, $K1337 )</f>
        <v>에이치와이케이제삼차</v>
      </c>
      <c r="P1337" t="str" cm="1">
        <f t="array" ref="P1337">IF( $L1337, TRIM(_xll.IMDP("IR", $G$5&amp;$N1337, $G$6)), "" )</f>
        <v/>
      </c>
      <c r="Q1337" t="b" cm="1">
        <f t="array" ref="Q1337">IF(
    $U$1=1, AND($P1337&lt;&gt;"", $P1337&lt;&gt;"...", $P1337&lt;&gt;"입력오류"),
    IF(
        $U$18=1, AND($P1337&lt;&gt;"", $P1337&lt;&gt;"...", $P1337&lt;&gt;"입력오류", ISNUMBER(FIND(INDEX($T$2:$T$7,$U$1),$P1337))),
        IF(
            $U$17="기타", AND($P1337&lt;&gt;"", $P1337&lt;&gt;"...", $P1337&lt;&gt;"입력오류", NOT(ISNUMBER(FIND($T$21:$T$34,$P1337)))),
            AND($P1337&lt;&gt;"", $P1337&lt;&gt;"...", $P1337&lt;&gt;"입력오류", $T$19=$P1337)
        )
    )
)</f>
        <v>0</v>
      </c>
    </row>
    <row r="1338" spans="1:17">
      <c r="A1338" t="s">
        <v>2576</v>
      </c>
      <c r="B1338" t="s">
        <v>2577</v>
      </c>
      <c r="C1338" t="s">
        <v>11698</v>
      </c>
      <c r="D1338" t="s">
        <v>11699</v>
      </c>
      <c r="I1338">
        <f t="shared" si="61"/>
        <v>1337</v>
      </c>
      <c r="J1338">
        <f t="shared" si="62"/>
        <v>1337</v>
      </c>
      <c r="K1338">
        <f t="shared" si="60"/>
        <v>1</v>
      </c>
      <c r="L1338" t="b">
        <f>COUNTIF($N$2:N1338, N1338)=1</f>
        <v>1</v>
      </c>
      <c r="M1338" s="37">
        <f>IF( $Q1338, MAX($M$1:M1337)+1, 0)</f>
        <v>0</v>
      </c>
      <c r="N1338" t="str" cm="1">
        <f t="array" ref="N1338">INDEX($A$9:$F$1048576, $J1338, $K1338 )</f>
        <v>63890</v>
      </c>
      <c r="O1338" t="str" cm="1">
        <f t="array" ref="O1338">INDEX($B$9:$F$1048576, $J1338, $K1338 )</f>
        <v>티월드제63차(유)1-26</v>
      </c>
      <c r="P1338" t="str" cm="1">
        <f t="array" ref="P1338">IF( $L1338, TRIM(_xll.IMDP("IR", $G$5&amp;$N1338, $G$6)), "" )</f>
        <v/>
      </c>
      <c r="Q1338" t="b" cm="1">
        <f t="array" ref="Q1338">IF(
    $U$1=1, AND($P1338&lt;&gt;"", $P1338&lt;&gt;"...", $P1338&lt;&gt;"입력오류"),
    IF(
        $U$18=1, AND($P1338&lt;&gt;"", $P1338&lt;&gt;"...", $P1338&lt;&gt;"입력오류", ISNUMBER(FIND(INDEX($T$2:$T$7,$U$1),$P1338))),
        IF(
            $U$17="기타", AND($P1338&lt;&gt;"", $P1338&lt;&gt;"...", $P1338&lt;&gt;"입력오류", NOT(ISNUMBER(FIND($T$21:$T$34,$P1338)))),
            AND($P1338&lt;&gt;"", $P1338&lt;&gt;"...", $P1338&lt;&gt;"입력오류", $T$19=$P1338)
        )
    )
)</f>
        <v>0</v>
      </c>
    </row>
    <row r="1339" spans="1:17">
      <c r="A1339" t="s">
        <v>2578</v>
      </c>
      <c r="B1339" t="s">
        <v>2579</v>
      </c>
      <c r="C1339" t="s">
        <v>11700</v>
      </c>
      <c r="D1339" t="s">
        <v>11701</v>
      </c>
      <c r="I1339">
        <f t="shared" si="61"/>
        <v>1338</v>
      </c>
      <c r="J1339">
        <f t="shared" si="62"/>
        <v>1338</v>
      </c>
      <c r="K1339">
        <f t="shared" si="60"/>
        <v>1</v>
      </c>
      <c r="L1339" t="b">
        <f>COUNTIF($N$2:N1339, N1339)=1</f>
        <v>1</v>
      </c>
      <c r="M1339" s="37">
        <f>IF( $Q1339, MAX($M$1:M1338)+1, 0)</f>
        <v>0</v>
      </c>
      <c r="N1339" t="str" cm="1">
        <f t="array" ref="N1339">INDEX($A$9:$F$1048576, $J1339, $K1339 )</f>
        <v>63891</v>
      </c>
      <c r="O1339" t="str" cm="1">
        <f t="array" ref="O1339">INDEX($B$9:$F$1048576, $J1339, $K1339 )</f>
        <v>티월드제63차(유)1-27</v>
      </c>
      <c r="P1339" t="str" cm="1">
        <f t="array" ref="P1339">IF( $L1339, TRIM(_xll.IMDP("IR", $G$5&amp;$N1339, $G$6)), "" )</f>
        <v/>
      </c>
      <c r="Q1339" t="b" cm="1">
        <f t="array" ref="Q1339">IF(
    $U$1=1, AND($P1339&lt;&gt;"", $P1339&lt;&gt;"...", $P1339&lt;&gt;"입력오류"),
    IF(
        $U$18=1, AND($P1339&lt;&gt;"", $P1339&lt;&gt;"...", $P1339&lt;&gt;"입력오류", ISNUMBER(FIND(INDEX($T$2:$T$7,$U$1),$P1339))),
        IF(
            $U$17="기타", AND($P1339&lt;&gt;"", $P1339&lt;&gt;"...", $P1339&lt;&gt;"입력오류", NOT(ISNUMBER(FIND($T$21:$T$34,$P1339)))),
            AND($P1339&lt;&gt;"", $P1339&lt;&gt;"...", $P1339&lt;&gt;"입력오류", $T$19=$P1339)
        )
    )
)</f>
        <v>0</v>
      </c>
    </row>
    <row r="1340" spans="1:17">
      <c r="A1340" t="s">
        <v>2580</v>
      </c>
      <c r="B1340" t="s">
        <v>2581</v>
      </c>
      <c r="C1340" t="s">
        <v>11702</v>
      </c>
      <c r="D1340" t="s">
        <v>11703</v>
      </c>
      <c r="I1340">
        <f t="shared" si="61"/>
        <v>1339</v>
      </c>
      <c r="J1340">
        <f t="shared" si="62"/>
        <v>1339</v>
      </c>
      <c r="K1340">
        <f t="shared" si="60"/>
        <v>1</v>
      </c>
      <c r="L1340" t="b">
        <f>COUNTIF($N$2:N1340, N1340)=1</f>
        <v>1</v>
      </c>
      <c r="M1340" s="37">
        <f>IF( $Q1340, MAX($M$1:M1339)+1, 0)</f>
        <v>0</v>
      </c>
      <c r="N1340" t="str" cm="1">
        <f t="array" ref="N1340">INDEX($A$9:$F$1048576, $J1340, $K1340 )</f>
        <v>63892</v>
      </c>
      <c r="O1340" t="str" cm="1">
        <f t="array" ref="O1340">INDEX($B$9:$F$1048576, $J1340, $K1340 )</f>
        <v>신보2021제5차(유)1-1</v>
      </c>
      <c r="P1340" t="str" cm="1">
        <f t="array" ref="P1340">IF( $L1340, TRIM(_xll.IMDP("IR", $G$5&amp;$N1340, $G$6)), "" )</f>
        <v/>
      </c>
      <c r="Q1340" t="b" cm="1">
        <f t="array" ref="Q1340">IF(
    $U$1=1, AND($P1340&lt;&gt;"", $P1340&lt;&gt;"...", $P1340&lt;&gt;"입력오류"),
    IF(
        $U$18=1, AND($P1340&lt;&gt;"", $P1340&lt;&gt;"...", $P1340&lt;&gt;"입력오류", ISNUMBER(FIND(INDEX($T$2:$T$7,$U$1),$P1340))),
        IF(
            $U$17="기타", AND($P1340&lt;&gt;"", $P1340&lt;&gt;"...", $P1340&lt;&gt;"입력오류", NOT(ISNUMBER(FIND($T$21:$T$34,$P1340)))),
            AND($P1340&lt;&gt;"", $P1340&lt;&gt;"...", $P1340&lt;&gt;"입력오류", $T$19=$P1340)
        )
    )
)</f>
        <v>0</v>
      </c>
    </row>
    <row r="1341" spans="1:17">
      <c r="A1341" t="s">
        <v>2582</v>
      </c>
      <c r="B1341" t="s">
        <v>2581</v>
      </c>
      <c r="C1341" t="s">
        <v>11704</v>
      </c>
      <c r="D1341" t="s">
        <v>11705</v>
      </c>
      <c r="I1341">
        <f t="shared" si="61"/>
        <v>1340</v>
      </c>
      <c r="J1341">
        <f t="shared" si="62"/>
        <v>1340</v>
      </c>
      <c r="K1341">
        <f t="shared" si="60"/>
        <v>1</v>
      </c>
      <c r="L1341" t="b">
        <f>COUNTIF($N$2:N1341, N1341)=1</f>
        <v>1</v>
      </c>
      <c r="M1341" s="37">
        <f>IF( $Q1341, MAX($M$1:M1340)+1, 0)</f>
        <v>0</v>
      </c>
      <c r="N1341" t="str" cm="1">
        <f t="array" ref="N1341">INDEX($A$9:$F$1048576, $J1341, $K1341 )</f>
        <v>63893</v>
      </c>
      <c r="O1341" t="str" cm="1">
        <f t="array" ref="O1341">INDEX($B$9:$F$1048576, $J1341, $K1341 )</f>
        <v>신보2021제5차(유)1-2</v>
      </c>
      <c r="P1341" t="str" cm="1">
        <f t="array" ref="P1341">IF( $L1341, TRIM(_xll.IMDP("IR", $G$5&amp;$N1341, $G$6)), "" )</f>
        <v/>
      </c>
      <c r="Q1341" t="b" cm="1">
        <f t="array" ref="Q1341">IF(
    $U$1=1, AND($P1341&lt;&gt;"", $P1341&lt;&gt;"...", $P1341&lt;&gt;"입력오류"),
    IF(
        $U$18=1, AND($P1341&lt;&gt;"", $P1341&lt;&gt;"...", $P1341&lt;&gt;"입력오류", ISNUMBER(FIND(INDEX($T$2:$T$7,$U$1),$P1341))),
        IF(
            $U$17="기타", AND($P1341&lt;&gt;"", $P1341&lt;&gt;"...", $P1341&lt;&gt;"입력오류", NOT(ISNUMBER(FIND($T$21:$T$34,$P1341)))),
            AND($P1341&lt;&gt;"", $P1341&lt;&gt;"...", $P1341&lt;&gt;"입력오류", $T$19=$P1341)
        )
    )
)</f>
        <v>0</v>
      </c>
    </row>
    <row r="1342" spans="1:17">
      <c r="A1342" t="s">
        <v>2583</v>
      </c>
      <c r="B1342" t="s">
        <v>2584</v>
      </c>
      <c r="C1342" t="s">
        <v>11706</v>
      </c>
      <c r="D1342" t="s">
        <v>11707</v>
      </c>
      <c r="I1342">
        <f t="shared" si="61"/>
        <v>1341</v>
      </c>
      <c r="J1342">
        <f t="shared" si="62"/>
        <v>1341</v>
      </c>
      <c r="K1342">
        <f t="shared" si="60"/>
        <v>1</v>
      </c>
      <c r="L1342" t="b">
        <f>COUNTIF($N$2:N1342, N1342)=1</f>
        <v>1</v>
      </c>
      <c r="M1342" s="37">
        <f>IF( $Q1342, MAX($M$1:M1341)+1, 0)</f>
        <v>0</v>
      </c>
      <c r="N1342" t="str" cm="1">
        <f t="array" ref="N1342">INDEX($A$9:$F$1048576, $J1342, $K1342 )</f>
        <v>63894</v>
      </c>
      <c r="O1342" t="str" cm="1">
        <f t="array" ref="O1342">INDEX($B$9:$F$1048576, $J1342, $K1342 )</f>
        <v>신보2021제6차(유)1-1</v>
      </c>
      <c r="P1342" t="str" cm="1">
        <f t="array" ref="P1342">IF( $L1342, TRIM(_xll.IMDP("IR", $G$5&amp;$N1342, $G$6)), "" )</f>
        <v/>
      </c>
      <c r="Q1342" t="b" cm="1">
        <f t="array" ref="Q1342">IF(
    $U$1=1, AND($P1342&lt;&gt;"", $P1342&lt;&gt;"...", $P1342&lt;&gt;"입력오류"),
    IF(
        $U$18=1, AND($P1342&lt;&gt;"", $P1342&lt;&gt;"...", $P1342&lt;&gt;"입력오류", ISNUMBER(FIND(INDEX($T$2:$T$7,$U$1),$P1342))),
        IF(
            $U$17="기타", AND($P1342&lt;&gt;"", $P1342&lt;&gt;"...", $P1342&lt;&gt;"입력오류", NOT(ISNUMBER(FIND($T$21:$T$34,$P1342)))),
            AND($P1342&lt;&gt;"", $P1342&lt;&gt;"...", $P1342&lt;&gt;"입력오류", $T$19=$P1342)
        )
    )
)</f>
        <v>0</v>
      </c>
    </row>
    <row r="1343" spans="1:17">
      <c r="A1343" t="s">
        <v>2585</v>
      </c>
      <c r="B1343" t="s">
        <v>2586</v>
      </c>
      <c r="C1343" t="s">
        <v>11708</v>
      </c>
      <c r="D1343" t="s">
        <v>11709</v>
      </c>
      <c r="I1343">
        <f t="shared" si="61"/>
        <v>1342</v>
      </c>
      <c r="J1343">
        <f t="shared" si="62"/>
        <v>1342</v>
      </c>
      <c r="K1343">
        <f t="shared" si="60"/>
        <v>1</v>
      </c>
      <c r="L1343" t="b">
        <f>COUNTIF($N$2:N1343, N1343)=1</f>
        <v>1</v>
      </c>
      <c r="M1343" s="37">
        <f>IF( $Q1343, MAX($M$1:M1342)+1, 0)</f>
        <v>0</v>
      </c>
      <c r="N1343" t="str" cm="1">
        <f t="array" ref="N1343">INDEX($A$9:$F$1048576, $J1343, $K1343 )</f>
        <v>63895</v>
      </c>
      <c r="O1343" t="str" cm="1">
        <f t="array" ref="O1343">INDEX($B$9:$F$1048576, $J1343, $K1343 )</f>
        <v>신보2021제6차(유)1-2</v>
      </c>
      <c r="P1343" t="str" cm="1">
        <f t="array" ref="P1343">IF( $L1343, TRIM(_xll.IMDP("IR", $G$5&amp;$N1343, $G$6)), "" )</f>
        <v/>
      </c>
      <c r="Q1343" t="b" cm="1">
        <f t="array" ref="Q1343">IF(
    $U$1=1, AND($P1343&lt;&gt;"", $P1343&lt;&gt;"...", $P1343&lt;&gt;"입력오류"),
    IF(
        $U$18=1, AND($P1343&lt;&gt;"", $P1343&lt;&gt;"...", $P1343&lt;&gt;"입력오류", ISNUMBER(FIND(INDEX($T$2:$T$7,$U$1),$P1343))),
        IF(
            $U$17="기타", AND($P1343&lt;&gt;"", $P1343&lt;&gt;"...", $P1343&lt;&gt;"입력오류", NOT(ISNUMBER(FIND($T$21:$T$34,$P1343)))),
            AND($P1343&lt;&gt;"", $P1343&lt;&gt;"...", $P1343&lt;&gt;"입력오류", $T$19=$P1343)
        )
    )
)</f>
        <v>0</v>
      </c>
    </row>
    <row r="1344" spans="1:17">
      <c r="A1344" t="s">
        <v>2587</v>
      </c>
      <c r="B1344" t="s">
        <v>2588</v>
      </c>
      <c r="C1344" t="s">
        <v>11710</v>
      </c>
      <c r="D1344" t="s">
        <v>11711</v>
      </c>
      <c r="I1344">
        <f t="shared" si="61"/>
        <v>1343</v>
      </c>
      <c r="J1344">
        <f t="shared" si="62"/>
        <v>1343</v>
      </c>
      <c r="K1344">
        <f t="shared" si="60"/>
        <v>1</v>
      </c>
      <c r="L1344" t="b">
        <f>COUNTIF($N$2:N1344, N1344)=1</f>
        <v>1</v>
      </c>
      <c r="M1344" s="37">
        <f>IF( $Q1344, MAX($M$1:M1343)+1, 0)</f>
        <v>0</v>
      </c>
      <c r="N1344" t="str" cm="1">
        <f t="array" ref="N1344">INDEX($A$9:$F$1048576, $J1344, $K1344 )</f>
        <v>63896</v>
      </c>
      <c r="O1344" t="str" cm="1">
        <f t="array" ref="O1344">INDEX($B$9:$F$1048576, $J1344, $K1344 )</f>
        <v>신보2021제6차(유)1-3</v>
      </c>
      <c r="P1344" t="str" cm="1">
        <f t="array" ref="P1344">IF( $L1344, TRIM(_xll.IMDP("IR", $G$5&amp;$N1344, $G$6)), "" )</f>
        <v/>
      </c>
      <c r="Q1344" t="b" cm="1">
        <f t="array" ref="Q1344">IF(
    $U$1=1, AND($P1344&lt;&gt;"", $P1344&lt;&gt;"...", $P1344&lt;&gt;"입력오류"),
    IF(
        $U$18=1, AND($P1344&lt;&gt;"", $P1344&lt;&gt;"...", $P1344&lt;&gt;"입력오류", ISNUMBER(FIND(INDEX($T$2:$T$7,$U$1),$P1344))),
        IF(
            $U$17="기타", AND($P1344&lt;&gt;"", $P1344&lt;&gt;"...", $P1344&lt;&gt;"입력오류", NOT(ISNUMBER(FIND($T$21:$T$34,$P1344)))),
            AND($P1344&lt;&gt;"", $P1344&lt;&gt;"...", $P1344&lt;&gt;"입력오류", $T$19=$P1344)
        )
    )
)</f>
        <v>0</v>
      </c>
    </row>
    <row r="1345" spans="1:17">
      <c r="A1345" t="s">
        <v>2589</v>
      </c>
      <c r="B1345" t="s">
        <v>2590</v>
      </c>
      <c r="C1345" t="s">
        <v>11712</v>
      </c>
      <c r="D1345" t="s">
        <v>11713</v>
      </c>
      <c r="I1345">
        <f t="shared" si="61"/>
        <v>1344</v>
      </c>
      <c r="J1345">
        <f t="shared" si="62"/>
        <v>1344</v>
      </c>
      <c r="K1345">
        <f t="shared" si="60"/>
        <v>1</v>
      </c>
      <c r="L1345" t="b">
        <f>COUNTIF($N$2:N1345, N1345)=1</f>
        <v>1</v>
      </c>
      <c r="M1345" s="37">
        <f>IF( $Q1345, MAX($M$1:M1344)+1, 0)</f>
        <v>0</v>
      </c>
      <c r="N1345" t="str" cm="1">
        <f t="array" ref="N1345">INDEX($A$9:$F$1048576, $J1345, $K1345 )</f>
        <v>63908</v>
      </c>
      <c r="O1345" t="str" cm="1">
        <f t="array" ref="O1345">INDEX($B$9:$F$1048576, $J1345, $K1345 )</f>
        <v>주택금융공사MBS2021-9(1-3)</v>
      </c>
      <c r="P1345" t="str" cm="1">
        <f t="array" ref="P1345">IF( $L1345, TRIM(_xll.IMDP("IR", $G$5&amp;$N1345, $G$6)), "" )</f>
        <v/>
      </c>
      <c r="Q1345" t="b" cm="1">
        <f t="array" ref="Q1345">IF(
    $U$1=1, AND($P1345&lt;&gt;"", $P1345&lt;&gt;"...", $P1345&lt;&gt;"입력오류"),
    IF(
        $U$18=1, AND($P1345&lt;&gt;"", $P1345&lt;&gt;"...", $P1345&lt;&gt;"입력오류", ISNUMBER(FIND(INDEX($T$2:$T$7,$U$1),$P1345))),
        IF(
            $U$17="기타", AND($P1345&lt;&gt;"", $P1345&lt;&gt;"...", $P1345&lt;&gt;"입력오류", NOT(ISNUMBER(FIND($T$21:$T$34,$P1345)))),
            AND($P1345&lt;&gt;"", $P1345&lt;&gt;"...", $P1345&lt;&gt;"입력오류", $T$19=$P1345)
        )
    )
)</f>
        <v>0</v>
      </c>
    </row>
    <row r="1346" spans="1:17">
      <c r="A1346" t="s">
        <v>2591</v>
      </c>
      <c r="B1346" t="s">
        <v>2592</v>
      </c>
      <c r="C1346" t="s">
        <v>11714</v>
      </c>
      <c r="D1346" t="s">
        <v>11715</v>
      </c>
      <c r="I1346">
        <f t="shared" si="61"/>
        <v>1345</v>
      </c>
      <c r="J1346">
        <f t="shared" si="62"/>
        <v>1345</v>
      </c>
      <c r="K1346">
        <f t="shared" ref="K1346:K1409" si="63">IF( $I1346&gt;$G$4, NA(), IF($I1346&gt;$G$3, 5, IF($I1346&gt;$G$2, 3, 1 ) ) )</f>
        <v>1</v>
      </c>
      <c r="L1346" t="b">
        <f>COUNTIF($N$2:N1346, N1346)=1</f>
        <v>1</v>
      </c>
      <c r="M1346" s="37">
        <f>IF( $Q1346, MAX($M$1:M1345)+1, 0)</f>
        <v>0</v>
      </c>
      <c r="N1346" t="str" cm="1">
        <f t="array" ref="N1346">INDEX($A$9:$F$1048576, $J1346, $K1346 )</f>
        <v>63909</v>
      </c>
      <c r="O1346" t="str" cm="1">
        <f t="array" ref="O1346">INDEX($B$9:$F$1048576, $J1346, $K1346 )</f>
        <v>주택금융공사MBS2021-9(1-4)</v>
      </c>
      <c r="P1346" t="str" cm="1">
        <f t="array" ref="P1346">IF( $L1346, TRIM(_xll.IMDP("IR", $G$5&amp;$N1346, $G$6)), "" )</f>
        <v/>
      </c>
      <c r="Q1346" t="b" cm="1">
        <f t="array" ref="Q1346">IF(
    $U$1=1, AND($P1346&lt;&gt;"", $P1346&lt;&gt;"...", $P1346&lt;&gt;"입력오류"),
    IF(
        $U$18=1, AND($P1346&lt;&gt;"", $P1346&lt;&gt;"...", $P1346&lt;&gt;"입력오류", ISNUMBER(FIND(INDEX($T$2:$T$7,$U$1),$P1346))),
        IF(
            $U$17="기타", AND($P1346&lt;&gt;"", $P1346&lt;&gt;"...", $P1346&lt;&gt;"입력오류", NOT(ISNUMBER(FIND($T$21:$T$34,$P1346)))),
            AND($P1346&lt;&gt;"", $P1346&lt;&gt;"...", $P1346&lt;&gt;"입력오류", $T$19=$P1346)
        )
    )
)</f>
        <v>0</v>
      </c>
    </row>
    <row r="1347" spans="1:17">
      <c r="A1347" t="s">
        <v>2593</v>
      </c>
      <c r="B1347" t="s">
        <v>2594</v>
      </c>
      <c r="C1347" t="s">
        <v>11716</v>
      </c>
      <c r="D1347" t="s">
        <v>11717</v>
      </c>
      <c r="I1347">
        <f t="shared" ref="I1347:I1410" si="64">ROW()-1</f>
        <v>1346</v>
      </c>
      <c r="J1347">
        <f t="shared" ref="J1347:J1410" si="65">IF( $I1347&gt;$G$4, NA(), IF($I1347&gt;$G$3, $I1347-$G$3, IF($I1347&gt;$G$2, $I1347-$G$2, $I1347 ) ) )</f>
        <v>1346</v>
      </c>
      <c r="K1347">
        <f t="shared" si="63"/>
        <v>1</v>
      </c>
      <c r="L1347" t="b">
        <f>COUNTIF($N$2:N1347, N1347)=1</f>
        <v>1</v>
      </c>
      <c r="M1347" s="37">
        <f>IF( $Q1347, MAX($M$1:M1346)+1, 0)</f>
        <v>0</v>
      </c>
      <c r="N1347" t="str" cm="1">
        <f t="array" ref="N1347">INDEX($A$9:$F$1048576, $J1347, $K1347 )</f>
        <v>63910</v>
      </c>
      <c r="O1347" t="str" cm="1">
        <f t="array" ref="O1347">INDEX($B$9:$F$1048576, $J1347, $K1347 )</f>
        <v>주택금융공사MBS2021-9(1-5)</v>
      </c>
      <c r="P1347" t="str" cm="1">
        <f t="array" ref="P1347">IF( $L1347, TRIM(_xll.IMDP("IR", $G$5&amp;$N1347, $G$6)), "" )</f>
        <v/>
      </c>
      <c r="Q1347" t="b" cm="1">
        <f t="array" ref="Q1347">IF(
    $U$1=1, AND($P1347&lt;&gt;"", $P1347&lt;&gt;"...", $P1347&lt;&gt;"입력오류"),
    IF(
        $U$18=1, AND($P1347&lt;&gt;"", $P1347&lt;&gt;"...", $P1347&lt;&gt;"입력오류", ISNUMBER(FIND(INDEX($T$2:$T$7,$U$1),$P1347))),
        IF(
            $U$17="기타", AND($P1347&lt;&gt;"", $P1347&lt;&gt;"...", $P1347&lt;&gt;"입력오류", NOT(ISNUMBER(FIND($T$21:$T$34,$P1347)))),
            AND($P1347&lt;&gt;"", $P1347&lt;&gt;"...", $P1347&lt;&gt;"입력오류", $T$19=$P1347)
        )
    )
)</f>
        <v>0</v>
      </c>
    </row>
    <row r="1348" spans="1:17">
      <c r="A1348" t="s">
        <v>2595</v>
      </c>
      <c r="B1348" t="s">
        <v>2596</v>
      </c>
      <c r="C1348" t="s">
        <v>11718</v>
      </c>
      <c r="D1348" t="s">
        <v>11719</v>
      </c>
      <c r="I1348">
        <f t="shared" si="64"/>
        <v>1347</v>
      </c>
      <c r="J1348">
        <f t="shared" si="65"/>
        <v>1347</v>
      </c>
      <c r="K1348">
        <f t="shared" si="63"/>
        <v>1</v>
      </c>
      <c r="L1348" t="b">
        <f>COUNTIF($N$2:N1348, N1348)=1</f>
        <v>1</v>
      </c>
      <c r="M1348" s="37">
        <f>IF( $Q1348, MAX($M$1:M1347)+1, 0)</f>
        <v>0</v>
      </c>
      <c r="N1348" t="str" cm="1">
        <f t="array" ref="N1348">INDEX($A$9:$F$1048576, $J1348, $K1348 )</f>
        <v>63911</v>
      </c>
      <c r="O1348" t="str" cm="1">
        <f t="array" ref="O1348">INDEX($B$9:$F$1048576, $J1348, $K1348 )</f>
        <v>주택금융공사MBS2021-9(1-6)</v>
      </c>
      <c r="P1348" t="str" cm="1">
        <f t="array" ref="P1348">IF( $L1348, TRIM(_xll.IMDP("IR", $G$5&amp;$N1348, $G$6)), "" )</f>
        <v/>
      </c>
      <c r="Q1348" t="b" cm="1">
        <f t="array" ref="Q1348">IF(
    $U$1=1, AND($P1348&lt;&gt;"", $P1348&lt;&gt;"...", $P1348&lt;&gt;"입력오류"),
    IF(
        $U$18=1, AND($P1348&lt;&gt;"", $P1348&lt;&gt;"...", $P1348&lt;&gt;"입력오류", ISNUMBER(FIND(INDEX($T$2:$T$7,$U$1),$P1348))),
        IF(
            $U$17="기타", AND($P1348&lt;&gt;"", $P1348&lt;&gt;"...", $P1348&lt;&gt;"입력오류", NOT(ISNUMBER(FIND($T$21:$T$34,$P1348)))),
            AND($P1348&lt;&gt;"", $P1348&lt;&gt;"...", $P1348&lt;&gt;"입력오류", $T$19=$P1348)
        )
    )
)</f>
        <v>0</v>
      </c>
    </row>
    <row r="1349" spans="1:17">
      <c r="A1349" t="s">
        <v>2597</v>
      </c>
      <c r="B1349" t="s">
        <v>2598</v>
      </c>
      <c r="C1349" t="s">
        <v>11720</v>
      </c>
      <c r="D1349" t="s">
        <v>11721</v>
      </c>
      <c r="I1349">
        <f t="shared" si="64"/>
        <v>1348</v>
      </c>
      <c r="J1349">
        <f t="shared" si="65"/>
        <v>1348</v>
      </c>
      <c r="K1349">
        <f t="shared" si="63"/>
        <v>1</v>
      </c>
      <c r="L1349" t="b">
        <f>COUNTIF($N$2:N1349, N1349)=1</f>
        <v>1</v>
      </c>
      <c r="M1349" s="37">
        <f>IF( $Q1349, MAX($M$1:M1348)+1, 0)</f>
        <v>0</v>
      </c>
      <c r="N1349" t="str" cm="1">
        <f t="array" ref="N1349">INDEX($A$9:$F$1048576, $J1349, $K1349 )</f>
        <v>63912</v>
      </c>
      <c r="O1349" t="str" cm="1">
        <f t="array" ref="O1349">INDEX($B$9:$F$1048576, $J1349, $K1349 )</f>
        <v>주택금융공사MBS2021-9(1-7)</v>
      </c>
      <c r="P1349" t="str" cm="1">
        <f t="array" ref="P1349">IF( $L1349, TRIM(_xll.IMDP("IR", $G$5&amp;$N1349, $G$6)), "" )</f>
        <v/>
      </c>
      <c r="Q1349" t="b" cm="1">
        <f t="array" ref="Q1349">IF(
    $U$1=1, AND($P1349&lt;&gt;"", $P1349&lt;&gt;"...", $P1349&lt;&gt;"입력오류"),
    IF(
        $U$18=1, AND($P1349&lt;&gt;"", $P1349&lt;&gt;"...", $P1349&lt;&gt;"입력오류", ISNUMBER(FIND(INDEX($T$2:$T$7,$U$1),$P1349))),
        IF(
            $U$17="기타", AND($P1349&lt;&gt;"", $P1349&lt;&gt;"...", $P1349&lt;&gt;"입력오류", NOT(ISNUMBER(FIND($T$21:$T$34,$P1349)))),
            AND($P1349&lt;&gt;"", $P1349&lt;&gt;"...", $P1349&lt;&gt;"입력오류", $T$19=$P1349)
        )
    )
)</f>
        <v>0</v>
      </c>
    </row>
    <row r="1350" spans="1:17">
      <c r="A1350" t="s">
        <v>2599</v>
      </c>
      <c r="B1350" t="s">
        <v>2600</v>
      </c>
      <c r="C1350" t="s">
        <v>11722</v>
      </c>
      <c r="D1350" t="s">
        <v>11723</v>
      </c>
      <c r="I1350">
        <f t="shared" si="64"/>
        <v>1349</v>
      </c>
      <c r="J1350">
        <f t="shared" si="65"/>
        <v>1349</v>
      </c>
      <c r="K1350">
        <f t="shared" si="63"/>
        <v>1</v>
      </c>
      <c r="L1350" t="b">
        <f>COUNTIF($N$2:N1350, N1350)=1</f>
        <v>1</v>
      </c>
      <c r="M1350" s="37">
        <f>IF( $Q1350, MAX($M$1:M1349)+1, 0)</f>
        <v>0</v>
      </c>
      <c r="N1350" t="str" cm="1">
        <f t="array" ref="N1350">INDEX($A$9:$F$1048576, $J1350, $K1350 )</f>
        <v>63913</v>
      </c>
      <c r="O1350" t="str" cm="1">
        <f t="array" ref="O1350">INDEX($B$9:$F$1048576, $J1350, $K1350 )</f>
        <v>주택금융공사MBS2021-9(1-8)</v>
      </c>
      <c r="P1350" t="str" cm="1">
        <f t="array" ref="P1350">IF( $L1350, TRIM(_xll.IMDP("IR", $G$5&amp;$N1350, $G$6)), "" )</f>
        <v/>
      </c>
      <c r="Q1350" t="b" cm="1">
        <f t="array" ref="Q1350">IF(
    $U$1=1, AND($P1350&lt;&gt;"", $P1350&lt;&gt;"...", $P1350&lt;&gt;"입력오류"),
    IF(
        $U$18=1, AND($P1350&lt;&gt;"", $P1350&lt;&gt;"...", $P1350&lt;&gt;"입력오류", ISNUMBER(FIND(INDEX($T$2:$T$7,$U$1),$P1350))),
        IF(
            $U$17="기타", AND($P1350&lt;&gt;"", $P1350&lt;&gt;"...", $P1350&lt;&gt;"입력오류", NOT(ISNUMBER(FIND($T$21:$T$34,$P1350)))),
            AND($P1350&lt;&gt;"", $P1350&lt;&gt;"...", $P1350&lt;&gt;"입력오류", $T$19=$P1350)
        )
    )
)</f>
        <v>0</v>
      </c>
    </row>
    <row r="1351" spans="1:17">
      <c r="A1351" t="s">
        <v>2601</v>
      </c>
      <c r="B1351" t="s">
        <v>2602</v>
      </c>
      <c r="C1351" t="s">
        <v>11724</v>
      </c>
      <c r="D1351" t="s">
        <v>11725</v>
      </c>
      <c r="I1351">
        <f t="shared" si="64"/>
        <v>1350</v>
      </c>
      <c r="J1351">
        <f t="shared" si="65"/>
        <v>1350</v>
      </c>
      <c r="K1351">
        <f t="shared" si="63"/>
        <v>1</v>
      </c>
      <c r="L1351" t="b">
        <f>COUNTIF($N$2:N1351, N1351)=1</f>
        <v>1</v>
      </c>
      <c r="M1351" s="37">
        <f>IF( $Q1351, MAX($M$1:M1350)+1, 0)</f>
        <v>0</v>
      </c>
      <c r="N1351" t="str" cm="1">
        <f t="array" ref="N1351">INDEX($A$9:$F$1048576, $J1351, $K1351 )</f>
        <v>63914</v>
      </c>
      <c r="O1351" t="str" cm="1">
        <f t="array" ref="O1351">INDEX($B$9:$F$1048576, $J1351, $K1351 )</f>
        <v>주택금융공사MBS2021-9(1-9)</v>
      </c>
      <c r="P1351" t="str" cm="1">
        <f t="array" ref="P1351">IF( $L1351, TRIM(_xll.IMDP("IR", $G$5&amp;$N1351, $G$6)), "" )</f>
        <v/>
      </c>
      <c r="Q1351" t="b" cm="1">
        <f t="array" ref="Q1351">IF(
    $U$1=1, AND($P1351&lt;&gt;"", $P1351&lt;&gt;"...", $P1351&lt;&gt;"입력오류"),
    IF(
        $U$18=1, AND($P1351&lt;&gt;"", $P1351&lt;&gt;"...", $P1351&lt;&gt;"입력오류", ISNUMBER(FIND(INDEX($T$2:$T$7,$U$1),$P1351))),
        IF(
            $U$17="기타", AND($P1351&lt;&gt;"", $P1351&lt;&gt;"...", $P1351&lt;&gt;"입력오류", NOT(ISNUMBER(FIND($T$21:$T$34,$P1351)))),
            AND($P1351&lt;&gt;"", $P1351&lt;&gt;"...", $P1351&lt;&gt;"입력오류", $T$19=$P1351)
        )
    )
)</f>
        <v>0</v>
      </c>
    </row>
    <row r="1352" spans="1:17">
      <c r="A1352" t="s">
        <v>2603</v>
      </c>
      <c r="B1352" t="s">
        <v>2604</v>
      </c>
      <c r="C1352" t="s">
        <v>11726</v>
      </c>
      <c r="D1352" t="s">
        <v>11727</v>
      </c>
      <c r="I1352">
        <f t="shared" si="64"/>
        <v>1351</v>
      </c>
      <c r="J1352">
        <f t="shared" si="65"/>
        <v>1351</v>
      </c>
      <c r="K1352">
        <f t="shared" si="63"/>
        <v>1</v>
      </c>
      <c r="L1352" t="b">
        <f>COUNTIF($N$2:N1352, N1352)=1</f>
        <v>1</v>
      </c>
      <c r="M1352" s="37">
        <f>IF( $Q1352, MAX($M$1:M1351)+1, 0)</f>
        <v>0</v>
      </c>
      <c r="N1352" t="str" cm="1">
        <f t="array" ref="N1352">INDEX($A$9:$F$1048576, $J1352, $K1352 )</f>
        <v>63943</v>
      </c>
      <c r="O1352" t="str" cm="1">
        <f t="array" ref="O1352">INDEX($B$9:$F$1048576, $J1352, $K1352 )</f>
        <v>퍼스트파이브지제56차(유)1-26</v>
      </c>
      <c r="P1352" t="str" cm="1">
        <f t="array" ref="P1352">IF( $L1352, TRIM(_xll.IMDP("IR", $G$5&amp;$N1352, $G$6)), "" )</f>
        <v/>
      </c>
      <c r="Q1352" t="b" cm="1">
        <f t="array" ref="Q1352">IF(
    $U$1=1, AND($P1352&lt;&gt;"", $P1352&lt;&gt;"...", $P1352&lt;&gt;"입력오류"),
    IF(
        $U$18=1, AND($P1352&lt;&gt;"", $P1352&lt;&gt;"...", $P1352&lt;&gt;"입력오류", ISNUMBER(FIND(INDEX($T$2:$T$7,$U$1),$P1352))),
        IF(
            $U$17="기타", AND($P1352&lt;&gt;"", $P1352&lt;&gt;"...", $P1352&lt;&gt;"입력오류", NOT(ISNUMBER(FIND($T$21:$T$34,$P1352)))),
            AND($P1352&lt;&gt;"", $P1352&lt;&gt;"...", $P1352&lt;&gt;"입력오류", $T$19=$P1352)
        )
    )
)</f>
        <v>0</v>
      </c>
    </row>
    <row r="1353" spans="1:17">
      <c r="A1353" t="s">
        <v>2605</v>
      </c>
      <c r="B1353" t="s">
        <v>2606</v>
      </c>
      <c r="C1353" t="s">
        <v>11728</v>
      </c>
      <c r="D1353" t="s">
        <v>11729</v>
      </c>
      <c r="I1353">
        <f t="shared" si="64"/>
        <v>1352</v>
      </c>
      <c r="J1353">
        <f t="shared" si="65"/>
        <v>1352</v>
      </c>
      <c r="K1353">
        <f t="shared" si="63"/>
        <v>1</v>
      </c>
      <c r="L1353" t="b">
        <f>COUNTIF($N$2:N1353, N1353)=1</f>
        <v>1</v>
      </c>
      <c r="M1353" s="37">
        <f>IF( $Q1353, MAX($M$1:M1352)+1, 0)</f>
        <v>0</v>
      </c>
      <c r="N1353" t="str" cm="1">
        <f t="array" ref="N1353">INDEX($A$9:$F$1048576, $J1353, $K1353 )</f>
        <v>63944</v>
      </c>
      <c r="O1353" t="str" cm="1">
        <f t="array" ref="O1353">INDEX($B$9:$F$1048576, $J1353, $K1353 )</f>
        <v>퍼스트파이브지제56차(유)1-27</v>
      </c>
      <c r="P1353" t="str" cm="1">
        <f t="array" ref="P1353">IF( $L1353, TRIM(_xll.IMDP("IR", $G$5&amp;$N1353, $G$6)), "" )</f>
        <v/>
      </c>
      <c r="Q1353" t="b" cm="1">
        <f t="array" ref="Q1353">IF(
    $U$1=1, AND($P1353&lt;&gt;"", $P1353&lt;&gt;"...", $P1353&lt;&gt;"입력오류"),
    IF(
        $U$18=1, AND($P1353&lt;&gt;"", $P1353&lt;&gt;"...", $P1353&lt;&gt;"입력오류", ISNUMBER(FIND(INDEX($T$2:$T$7,$U$1),$P1353))),
        IF(
            $U$17="기타", AND($P1353&lt;&gt;"", $P1353&lt;&gt;"...", $P1353&lt;&gt;"입력오류", NOT(ISNUMBER(FIND($T$21:$T$34,$P1353)))),
            AND($P1353&lt;&gt;"", $P1353&lt;&gt;"...", $P1353&lt;&gt;"입력오류", $T$19=$P1353)
        )
    )
)</f>
        <v>0</v>
      </c>
    </row>
    <row r="1354" spans="1:17">
      <c r="A1354" t="s">
        <v>2607</v>
      </c>
      <c r="B1354" t="s">
        <v>2608</v>
      </c>
      <c r="C1354" t="s">
        <v>11730</v>
      </c>
      <c r="D1354" t="s">
        <v>11731</v>
      </c>
      <c r="I1354">
        <f t="shared" si="64"/>
        <v>1353</v>
      </c>
      <c r="J1354">
        <f t="shared" si="65"/>
        <v>1353</v>
      </c>
      <c r="K1354">
        <f t="shared" si="63"/>
        <v>1</v>
      </c>
      <c r="L1354" t="b">
        <f>COUNTIF($N$2:N1354, N1354)=1</f>
        <v>1</v>
      </c>
      <c r="M1354" s="37">
        <f>IF( $Q1354, MAX($M$1:M1353)+1, 0)</f>
        <v>0</v>
      </c>
      <c r="N1354" t="str" cm="1">
        <f t="array" ref="N1354">INDEX($A$9:$F$1048576, $J1354, $K1354 )</f>
        <v>63945</v>
      </c>
      <c r="O1354" t="str" cm="1">
        <f t="array" ref="O1354">INDEX($B$9:$F$1048576, $J1354, $K1354 )</f>
        <v>퍼스트파이브지제56차(유)1-28</v>
      </c>
      <c r="P1354" t="str" cm="1">
        <f t="array" ref="P1354">IF( $L1354, TRIM(_xll.IMDP("IR", $G$5&amp;$N1354, $G$6)), "" )</f>
        <v/>
      </c>
      <c r="Q1354" t="b" cm="1">
        <f t="array" ref="Q1354">IF(
    $U$1=1, AND($P1354&lt;&gt;"", $P1354&lt;&gt;"...", $P1354&lt;&gt;"입력오류"),
    IF(
        $U$18=1, AND($P1354&lt;&gt;"", $P1354&lt;&gt;"...", $P1354&lt;&gt;"입력오류", ISNUMBER(FIND(INDEX($T$2:$T$7,$U$1),$P1354))),
        IF(
            $U$17="기타", AND($P1354&lt;&gt;"", $P1354&lt;&gt;"...", $P1354&lt;&gt;"입력오류", NOT(ISNUMBER(FIND($T$21:$T$34,$P1354)))),
            AND($P1354&lt;&gt;"", $P1354&lt;&gt;"...", $P1354&lt;&gt;"입력오류", $T$19=$P1354)
        )
    )
)</f>
        <v>0</v>
      </c>
    </row>
    <row r="1355" spans="1:17">
      <c r="A1355" t="s">
        <v>2609</v>
      </c>
      <c r="B1355" t="s">
        <v>2610</v>
      </c>
      <c r="C1355" t="s">
        <v>11732</v>
      </c>
      <c r="D1355" t="s">
        <v>11733</v>
      </c>
      <c r="I1355">
        <f t="shared" si="64"/>
        <v>1354</v>
      </c>
      <c r="J1355">
        <f t="shared" si="65"/>
        <v>1354</v>
      </c>
      <c r="K1355">
        <f t="shared" si="63"/>
        <v>1</v>
      </c>
      <c r="L1355" t="b">
        <f>COUNTIF($N$2:N1355, N1355)=1</f>
        <v>1</v>
      </c>
      <c r="M1355" s="37">
        <f>IF( $Q1355, MAX($M$1:M1354)+1, 0)</f>
        <v>0</v>
      </c>
      <c r="N1355" t="str" cm="1">
        <f t="array" ref="N1355">INDEX($A$9:$F$1048576, $J1355, $K1355 )</f>
        <v>63946</v>
      </c>
      <c r="O1355" t="str" cm="1">
        <f t="array" ref="O1355">INDEX($B$9:$F$1048576, $J1355, $K1355 )</f>
        <v>퍼스트파이브지제56차(유)1-29</v>
      </c>
      <c r="P1355" t="str" cm="1">
        <f t="array" ref="P1355">IF( $L1355, TRIM(_xll.IMDP("IR", $G$5&amp;$N1355, $G$6)), "" )</f>
        <v/>
      </c>
      <c r="Q1355" t="b" cm="1">
        <f t="array" ref="Q1355">IF(
    $U$1=1, AND($P1355&lt;&gt;"", $P1355&lt;&gt;"...", $P1355&lt;&gt;"입력오류"),
    IF(
        $U$18=1, AND($P1355&lt;&gt;"", $P1355&lt;&gt;"...", $P1355&lt;&gt;"입력오류", ISNUMBER(FIND(INDEX($T$2:$T$7,$U$1),$P1355))),
        IF(
            $U$17="기타", AND($P1355&lt;&gt;"", $P1355&lt;&gt;"...", $P1355&lt;&gt;"입력오류", NOT(ISNUMBER(FIND($T$21:$T$34,$P1355)))),
            AND($P1355&lt;&gt;"", $P1355&lt;&gt;"...", $P1355&lt;&gt;"입력오류", $T$19=$P1355)
        )
    )
)</f>
        <v>0</v>
      </c>
    </row>
    <row r="1356" spans="1:17">
      <c r="A1356" t="s">
        <v>2611</v>
      </c>
      <c r="B1356" t="s">
        <v>2612</v>
      </c>
      <c r="C1356" t="s">
        <v>11734</v>
      </c>
      <c r="D1356" t="s">
        <v>11735</v>
      </c>
      <c r="I1356">
        <f t="shared" si="64"/>
        <v>1355</v>
      </c>
      <c r="J1356">
        <f t="shared" si="65"/>
        <v>1355</v>
      </c>
      <c r="K1356">
        <f t="shared" si="63"/>
        <v>1</v>
      </c>
      <c r="L1356" t="b">
        <f>COUNTIF($N$2:N1356, N1356)=1</f>
        <v>1</v>
      </c>
      <c r="M1356" s="37">
        <f>IF( $Q1356, MAX($M$1:M1355)+1, 0)</f>
        <v>0</v>
      </c>
      <c r="N1356" t="str" cm="1">
        <f t="array" ref="N1356">INDEX($A$9:$F$1048576, $J1356, $K1356 )</f>
        <v>63947</v>
      </c>
      <c r="O1356" t="str" cm="1">
        <f t="array" ref="O1356">INDEX($B$9:$F$1048576, $J1356, $K1356 )</f>
        <v>퍼스트파이브지제56차(유)1-30</v>
      </c>
      <c r="P1356" t="str" cm="1">
        <f t="array" ref="P1356">IF( $L1356, TRIM(_xll.IMDP("IR", $G$5&amp;$N1356, $G$6)), "" )</f>
        <v/>
      </c>
      <c r="Q1356" t="b" cm="1">
        <f t="array" ref="Q1356">IF(
    $U$1=1, AND($P1356&lt;&gt;"", $P1356&lt;&gt;"...", $P1356&lt;&gt;"입력오류"),
    IF(
        $U$18=1, AND($P1356&lt;&gt;"", $P1356&lt;&gt;"...", $P1356&lt;&gt;"입력오류", ISNUMBER(FIND(INDEX($T$2:$T$7,$U$1),$P1356))),
        IF(
            $U$17="기타", AND($P1356&lt;&gt;"", $P1356&lt;&gt;"...", $P1356&lt;&gt;"입력오류", NOT(ISNUMBER(FIND($T$21:$T$34,$P1356)))),
            AND($P1356&lt;&gt;"", $P1356&lt;&gt;"...", $P1356&lt;&gt;"입력오류", $T$19=$P1356)
        )
    )
)</f>
        <v>0</v>
      </c>
    </row>
    <row r="1357" spans="1:17">
      <c r="A1357" t="s">
        <v>2613</v>
      </c>
      <c r="B1357" t="s">
        <v>2614</v>
      </c>
      <c r="C1357" t="s">
        <v>11736</v>
      </c>
      <c r="D1357" t="s">
        <v>11737</v>
      </c>
      <c r="I1357">
        <f t="shared" si="64"/>
        <v>1356</v>
      </c>
      <c r="J1357">
        <f t="shared" si="65"/>
        <v>1356</v>
      </c>
      <c r="K1357">
        <f t="shared" si="63"/>
        <v>1</v>
      </c>
      <c r="L1357" t="b">
        <f>COUNTIF($N$2:N1357, N1357)=1</f>
        <v>1</v>
      </c>
      <c r="M1357" s="37">
        <f>IF( $Q1357, MAX($M$1:M1356)+1, 0)</f>
        <v>0</v>
      </c>
      <c r="N1357" t="str" cm="1">
        <f t="array" ref="N1357">INDEX($A$9:$F$1048576, $J1357, $K1357 )</f>
        <v>64013</v>
      </c>
      <c r="O1357" t="str" cm="1">
        <f t="array" ref="O1357">INDEX($B$9:$F$1048576, $J1357, $K1357 )</f>
        <v>디티프로젝트원(유)1</v>
      </c>
      <c r="P1357" t="str" cm="1">
        <f t="array" ref="P1357">IF( $L1357, TRIM(_xll.IMDP("IR", $G$5&amp;$N1357, $G$6)), "" )</f>
        <v/>
      </c>
      <c r="Q1357" t="b" cm="1">
        <f t="array" ref="Q1357">IF(
    $U$1=1, AND($P1357&lt;&gt;"", $P1357&lt;&gt;"...", $P1357&lt;&gt;"입력오류"),
    IF(
        $U$18=1, AND($P1357&lt;&gt;"", $P1357&lt;&gt;"...", $P1357&lt;&gt;"입력오류", ISNUMBER(FIND(INDEX($T$2:$T$7,$U$1),$P1357))),
        IF(
            $U$17="기타", AND($P1357&lt;&gt;"", $P1357&lt;&gt;"...", $P1357&lt;&gt;"입력오류", NOT(ISNUMBER(FIND($T$21:$T$34,$P1357)))),
            AND($P1357&lt;&gt;"", $P1357&lt;&gt;"...", $P1357&lt;&gt;"입력오류", $T$19=$P1357)
        )
    )
)</f>
        <v>0</v>
      </c>
    </row>
    <row r="1358" spans="1:17">
      <c r="A1358" t="s">
        <v>2615</v>
      </c>
      <c r="B1358" t="s">
        <v>2616</v>
      </c>
      <c r="C1358" t="s">
        <v>11738</v>
      </c>
      <c r="D1358" t="s">
        <v>11739</v>
      </c>
      <c r="I1358">
        <f t="shared" si="64"/>
        <v>1357</v>
      </c>
      <c r="J1358">
        <f t="shared" si="65"/>
        <v>1357</v>
      </c>
      <c r="K1358">
        <f t="shared" si="63"/>
        <v>1</v>
      </c>
      <c r="L1358" t="b">
        <f>COUNTIF($N$2:N1358, N1358)=1</f>
        <v>1</v>
      </c>
      <c r="M1358" s="37">
        <f>IF( $Q1358, MAX($M$1:M1357)+1, 0)</f>
        <v>0</v>
      </c>
      <c r="N1358" t="str" cm="1">
        <f t="array" ref="N1358">INDEX($A$9:$F$1048576, $J1358, $K1358 )</f>
        <v>64016</v>
      </c>
      <c r="O1358" t="str" cm="1">
        <f t="array" ref="O1358">INDEX($B$9:$F$1048576, $J1358, $K1358 )</f>
        <v>세븐스타즈제이차</v>
      </c>
      <c r="P1358" t="str" cm="1">
        <f t="array" ref="P1358">IF( $L1358, TRIM(_xll.IMDP("IR", $G$5&amp;$N1358, $G$6)), "" )</f>
        <v/>
      </c>
      <c r="Q1358" t="b" cm="1">
        <f t="array" ref="Q1358">IF(
    $U$1=1, AND($P1358&lt;&gt;"", $P1358&lt;&gt;"...", $P1358&lt;&gt;"입력오류"),
    IF(
        $U$18=1, AND($P1358&lt;&gt;"", $P1358&lt;&gt;"...", $P1358&lt;&gt;"입력오류", ISNUMBER(FIND(INDEX($T$2:$T$7,$U$1),$P1358))),
        IF(
            $U$17="기타", AND($P1358&lt;&gt;"", $P1358&lt;&gt;"...", $P1358&lt;&gt;"입력오류", NOT(ISNUMBER(FIND($T$21:$T$34,$P1358)))),
            AND($P1358&lt;&gt;"", $P1358&lt;&gt;"...", $P1358&lt;&gt;"입력오류", $T$19=$P1358)
        )
    )
)</f>
        <v>0</v>
      </c>
    </row>
    <row r="1359" spans="1:17">
      <c r="A1359" t="s">
        <v>2617</v>
      </c>
      <c r="B1359" t="s">
        <v>2618</v>
      </c>
      <c r="C1359" t="s">
        <v>11740</v>
      </c>
      <c r="D1359" t="s">
        <v>11741</v>
      </c>
      <c r="I1359">
        <f t="shared" si="64"/>
        <v>1358</v>
      </c>
      <c r="J1359">
        <f t="shared" si="65"/>
        <v>1358</v>
      </c>
      <c r="K1359">
        <f t="shared" si="63"/>
        <v>1</v>
      </c>
      <c r="L1359" t="b">
        <f>COUNTIF($N$2:N1359, N1359)=1</f>
        <v>1</v>
      </c>
      <c r="M1359" s="37">
        <f>IF( $Q1359, MAX($M$1:M1358)+1, 0)</f>
        <v>0</v>
      </c>
      <c r="N1359" t="str" cm="1">
        <f t="array" ref="N1359">INDEX($A$9:$F$1048576, $J1359, $K1359 )</f>
        <v>64056</v>
      </c>
      <c r="O1359" t="str" cm="1">
        <f t="array" ref="O1359">INDEX($B$9:$F$1048576, $J1359, $K1359 )</f>
        <v>더블유제이디제일차(유)2</v>
      </c>
      <c r="P1359" t="str" cm="1">
        <f t="array" ref="P1359">IF( $L1359, TRIM(_xll.IMDP("IR", $G$5&amp;$N1359, $G$6)), "" )</f>
        <v/>
      </c>
      <c r="Q1359" t="b" cm="1">
        <f t="array" ref="Q1359">IF(
    $U$1=1, AND($P1359&lt;&gt;"", $P1359&lt;&gt;"...", $P1359&lt;&gt;"입력오류"),
    IF(
        $U$18=1, AND($P1359&lt;&gt;"", $P1359&lt;&gt;"...", $P1359&lt;&gt;"입력오류", ISNUMBER(FIND(INDEX($T$2:$T$7,$U$1),$P1359))),
        IF(
            $U$17="기타", AND($P1359&lt;&gt;"", $P1359&lt;&gt;"...", $P1359&lt;&gt;"입력오류", NOT(ISNUMBER(FIND($T$21:$T$34,$P1359)))),
            AND($P1359&lt;&gt;"", $P1359&lt;&gt;"...", $P1359&lt;&gt;"입력오류", $T$19=$P1359)
        )
    )
)</f>
        <v>0</v>
      </c>
    </row>
    <row r="1360" spans="1:17">
      <c r="A1360" t="s">
        <v>2619</v>
      </c>
      <c r="B1360" t="s">
        <v>2620</v>
      </c>
      <c r="C1360" t="s">
        <v>11742</v>
      </c>
      <c r="D1360" t="s">
        <v>11743</v>
      </c>
      <c r="I1360">
        <f t="shared" si="64"/>
        <v>1359</v>
      </c>
      <c r="J1360">
        <f t="shared" si="65"/>
        <v>1359</v>
      </c>
      <c r="K1360">
        <f t="shared" si="63"/>
        <v>1</v>
      </c>
      <c r="L1360" t="b">
        <f>COUNTIF($N$2:N1360, N1360)=1</f>
        <v>1</v>
      </c>
      <c r="M1360" s="37">
        <f>IF( $Q1360, MAX($M$1:M1359)+1, 0)</f>
        <v>0</v>
      </c>
      <c r="N1360" t="str" cm="1">
        <f t="array" ref="N1360">INDEX($A$9:$F$1048576, $J1360, $K1360 )</f>
        <v>64090</v>
      </c>
      <c r="O1360" t="str" cm="1">
        <f t="array" ref="O1360">INDEX($B$9:$F$1048576, $J1360, $K1360 )</f>
        <v>에이원자스민(유)1</v>
      </c>
      <c r="P1360" t="str" cm="1">
        <f t="array" ref="P1360">IF( $L1360, TRIM(_xll.IMDP("IR", $G$5&amp;$N1360, $G$6)), "" )</f>
        <v/>
      </c>
      <c r="Q1360" t="b" cm="1">
        <f t="array" ref="Q1360">IF(
    $U$1=1, AND($P1360&lt;&gt;"", $P1360&lt;&gt;"...", $P1360&lt;&gt;"입력오류"),
    IF(
        $U$18=1, AND($P1360&lt;&gt;"", $P1360&lt;&gt;"...", $P1360&lt;&gt;"입력오류", ISNUMBER(FIND(INDEX($T$2:$T$7,$U$1),$P1360))),
        IF(
            $U$17="기타", AND($P1360&lt;&gt;"", $P1360&lt;&gt;"...", $P1360&lt;&gt;"입력오류", NOT(ISNUMBER(FIND($T$21:$T$34,$P1360)))),
            AND($P1360&lt;&gt;"", $P1360&lt;&gt;"...", $P1360&lt;&gt;"입력오류", $T$19=$P1360)
        )
    )
)</f>
        <v>0</v>
      </c>
    </row>
    <row r="1361" spans="1:17">
      <c r="A1361" t="s">
        <v>2621</v>
      </c>
      <c r="B1361" t="s">
        <v>2622</v>
      </c>
      <c r="C1361" t="s">
        <v>11744</v>
      </c>
      <c r="D1361" t="s">
        <v>11745</v>
      </c>
      <c r="I1361">
        <f t="shared" si="64"/>
        <v>1360</v>
      </c>
      <c r="J1361">
        <f t="shared" si="65"/>
        <v>1360</v>
      </c>
      <c r="K1361">
        <f t="shared" si="63"/>
        <v>1</v>
      </c>
      <c r="L1361" t="b">
        <f>COUNTIF($N$2:N1361, N1361)=1</f>
        <v>1</v>
      </c>
      <c r="M1361" s="37">
        <f>IF( $Q1361, MAX($M$1:M1360)+1, 0)</f>
        <v>0</v>
      </c>
      <c r="N1361" t="str" cm="1">
        <f t="array" ref="N1361">INDEX($A$9:$F$1048576, $J1361, $K1361 )</f>
        <v>64091</v>
      </c>
      <c r="O1361" t="str" cm="1">
        <f t="array" ref="O1361">INDEX($B$9:$F$1048576, $J1361, $K1361 )</f>
        <v>에이원자스민(유)2</v>
      </c>
      <c r="P1361" t="str" cm="1">
        <f t="array" ref="P1361">IF( $L1361, TRIM(_xll.IMDP("IR", $G$5&amp;$N1361, $G$6)), "" )</f>
        <v/>
      </c>
      <c r="Q1361" t="b" cm="1">
        <f t="array" ref="Q1361">IF(
    $U$1=1, AND($P1361&lt;&gt;"", $P1361&lt;&gt;"...", $P1361&lt;&gt;"입력오류"),
    IF(
        $U$18=1, AND($P1361&lt;&gt;"", $P1361&lt;&gt;"...", $P1361&lt;&gt;"입력오류", ISNUMBER(FIND(INDEX($T$2:$T$7,$U$1),$P1361))),
        IF(
            $U$17="기타", AND($P1361&lt;&gt;"", $P1361&lt;&gt;"...", $P1361&lt;&gt;"입력오류", NOT(ISNUMBER(FIND($T$21:$T$34,$P1361)))),
            AND($P1361&lt;&gt;"", $P1361&lt;&gt;"...", $P1361&lt;&gt;"입력오류", $T$19=$P1361)
        )
    )
)</f>
        <v>0</v>
      </c>
    </row>
    <row r="1362" spans="1:17">
      <c r="A1362" t="s">
        <v>2623</v>
      </c>
      <c r="B1362" t="s">
        <v>2624</v>
      </c>
      <c r="C1362" t="s">
        <v>11746</v>
      </c>
      <c r="D1362" t="s">
        <v>11747</v>
      </c>
      <c r="I1362">
        <f t="shared" si="64"/>
        <v>1361</v>
      </c>
      <c r="J1362">
        <f t="shared" si="65"/>
        <v>1361</v>
      </c>
      <c r="K1362">
        <f t="shared" si="63"/>
        <v>1</v>
      </c>
      <c r="L1362" t="b">
        <f>COUNTIF($N$2:N1362, N1362)=1</f>
        <v>1</v>
      </c>
      <c r="M1362" s="37">
        <f>IF( $Q1362, MAX($M$1:M1361)+1, 0)</f>
        <v>0</v>
      </c>
      <c r="N1362" t="str" cm="1">
        <f t="array" ref="N1362">INDEX($A$9:$F$1048576, $J1362, $K1362 )</f>
        <v>64111</v>
      </c>
      <c r="O1362" t="str" cm="1">
        <f t="array" ref="O1362">INDEX($B$9:$F$1048576, $J1362, $K1362 )</f>
        <v>이너피스제3차(유)3-4</v>
      </c>
      <c r="P1362" t="str" cm="1">
        <f t="array" ref="P1362">IF( $L1362, TRIM(_xll.IMDP("IR", $G$5&amp;$N1362, $G$6)), "" )</f>
        <v/>
      </c>
      <c r="Q1362" t="b" cm="1">
        <f t="array" ref="Q1362">IF(
    $U$1=1, AND($P1362&lt;&gt;"", $P1362&lt;&gt;"...", $P1362&lt;&gt;"입력오류"),
    IF(
        $U$18=1, AND($P1362&lt;&gt;"", $P1362&lt;&gt;"...", $P1362&lt;&gt;"입력오류", ISNUMBER(FIND(INDEX($T$2:$T$7,$U$1),$P1362))),
        IF(
            $U$17="기타", AND($P1362&lt;&gt;"", $P1362&lt;&gt;"...", $P1362&lt;&gt;"입력오류", NOT(ISNUMBER(FIND($T$21:$T$34,$P1362)))),
            AND($P1362&lt;&gt;"", $P1362&lt;&gt;"...", $P1362&lt;&gt;"입력오류", $T$19=$P1362)
        )
    )
)</f>
        <v>0</v>
      </c>
    </row>
    <row r="1363" spans="1:17">
      <c r="A1363" t="s">
        <v>2625</v>
      </c>
      <c r="B1363" t="s">
        <v>2626</v>
      </c>
      <c r="C1363" t="s">
        <v>11748</v>
      </c>
      <c r="D1363" t="s">
        <v>11749</v>
      </c>
      <c r="I1363">
        <f t="shared" si="64"/>
        <v>1362</v>
      </c>
      <c r="J1363">
        <f t="shared" si="65"/>
        <v>1362</v>
      </c>
      <c r="K1363">
        <f t="shared" si="63"/>
        <v>1</v>
      </c>
      <c r="L1363" t="b">
        <f>COUNTIF($N$2:N1363, N1363)=1</f>
        <v>1</v>
      </c>
      <c r="M1363" s="37">
        <f>IF( $Q1363, MAX($M$1:M1362)+1, 0)</f>
        <v>0</v>
      </c>
      <c r="N1363" t="str" cm="1">
        <f t="array" ref="N1363">INDEX($A$9:$F$1048576, $J1363, $K1363 )</f>
        <v>64148</v>
      </c>
      <c r="O1363" t="str" cm="1">
        <f t="array" ref="O1363">INDEX($B$9:$F$1048576, $J1363, $K1363 )</f>
        <v>티월드제64차(유)1-26</v>
      </c>
      <c r="P1363" t="str" cm="1">
        <f t="array" ref="P1363">IF( $L1363, TRIM(_xll.IMDP("IR", $G$5&amp;$N1363, $G$6)), "" )</f>
        <v/>
      </c>
      <c r="Q1363" t="b" cm="1">
        <f t="array" ref="Q1363">IF(
    $U$1=1, AND($P1363&lt;&gt;"", $P1363&lt;&gt;"...", $P1363&lt;&gt;"입력오류"),
    IF(
        $U$18=1, AND($P1363&lt;&gt;"", $P1363&lt;&gt;"...", $P1363&lt;&gt;"입력오류", ISNUMBER(FIND(INDEX($T$2:$T$7,$U$1),$P1363))),
        IF(
            $U$17="기타", AND($P1363&lt;&gt;"", $P1363&lt;&gt;"...", $P1363&lt;&gt;"입력오류", NOT(ISNUMBER(FIND($T$21:$T$34,$P1363)))),
            AND($P1363&lt;&gt;"", $P1363&lt;&gt;"...", $P1363&lt;&gt;"입력오류", $T$19=$P1363)
        )
    )
)</f>
        <v>0</v>
      </c>
    </row>
    <row r="1364" spans="1:17">
      <c r="A1364" t="s">
        <v>2627</v>
      </c>
      <c r="B1364" t="s">
        <v>2628</v>
      </c>
      <c r="C1364" t="s">
        <v>11750</v>
      </c>
      <c r="D1364" t="s">
        <v>11751</v>
      </c>
      <c r="I1364">
        <f t="shared" si="64"/>
        <v>1363</v>
      </c>
      <c r="J1364">
        <f t="shared" si="65"/>
        <v>1363</v>
      </c>
      <c r="K1364">
        <f t="shared" si="63"/>
        <v>1</v>
      </c>
      <c r="L1364" t="b">
        <f>COUNTIF($N$2:N1364, N1364)=1</f>
        <v>1</v>
      </c>
      <c r="M1364" s="37">
        <f>IF( $Q1364, MAX($M$1:M1363)+1, 0)</f>
        <v>0</v>
      </c>
      <c r="N1364" t="str" cm="1">
        <f t="array" ref="N1364">INDEX($A$9:$F$1048576, $J1364, $K1364 )</f>
        <v>64149</v>
      </c>
      <c r="O1364" t="str" cm="1">
        <f t="array" ref="O1364">INDEX($B$9:$F$1048576, $J1364, $K1364 )</f>
        <v>티월드제64차(유)1-27</v>
      </c>
      <c r="P1364" t="str" cm="1">
        <f t="array" ref="P1364">IF( $L1364, TRIM(_xll.IMDP("IR", $G$5&amp;$N1364, $G$6)), "" )</f>
        <v/>
      </c>
      <c r="Q1364" t="b" cm="1">
        <f t="array" ref="Q1364">IF(
    $U$1=1, AND($P1364&lt;&gt;"", $P1364&lt;&gt;"...", $P1364&lt;&gt;"입력오류"),
    IF(
        $U$18=1, AND($P1364&lt;&gt;"", $P1364&lt;&gt;"...", $P1364&lt;&gt;"입력오류", ISNUMBER(FIND(INDEX($T$2:$T$7,$U$1),$P1364))),
        IF(
            $U$17="기타", AND($P1364&lt;&gt;"", $P1364&lt;&gt;"...", $P1364&lt;&gt;"입력오류", NOT(ISNUMBER(FIND($T$21:$T$34,$P1364)))),
            AND($P1364&lt;&gt;"", $P1364&lt;&gt;"...", $P1364&lt;&gt;"입력오류", $T$19=$P1364)
        )
    )
)</f>
        <v>0</v>
      </c>
    </row>
    <row r="1365" spans="1:17">
      <c r="A1365" t="s">
        <v>2629</v>
      </c>
      <c r="B1365" t="s">
        <v>2630</v>
      </c>
      <c r="C1365" t="s">
        <v>11752</v>
      </c>
      <c r="D1365" t="s">
        <v>11753</v>
      </c>
      <c r="I1365">
        <f t="shared" si="64"/>
        <v>1364</v>
      </c>
      <c r="J1365">
        <f t="shared" si="65"/>
        <v>1364</v>
      </c>
      <c r="K1365">
        <f t="shared" si="63"/>
        <v>1</v>
      </c>
      <c r="L1365" t="b">
        <f>COUNTIF($N$2:N1365, N1365)=1</f>
        <v>1</v>
      </c>
      <c r="M1365" s="37">
        <f>IF( $Q1365, MAX($M$1:M1364)+1, 0)</f>
        <v>0</v>
      </c>
      <c r="N1365" t="str" cm="1">
        <f t="array" ref="N1365">INDEX($A$9:$F$1048576, $J1365, $K1365 )</f>
        <v>64150</v>
      </c>
      <c r="O1365" t="str" cm="1">
        <f t="array" ref="O1365">INDEX($B$9:$F$1048576, $J1365, $K1365 )</f>
        <v>신보2021제8차(유)1-1</v>
      </c>
      <c r="P1365" t="str" cm="1">
        <f t="array" ref="P1365">IF( $L1365, TRIM(_xll.IMDP("IR", $G$5&amp;$N1365, $G$6)), "" )</f>
        <v/>
      </c>
      <c r="Q1365" t="b" cm="1">
        <f t="array" ref="Q1365">IF(
    $U$1=1, AND($P1365&lt;&gt;"", $P1365&lt;&gt;"...", $P1365&lt;&gt;"입력오류"),
    IF(
        $U$18=1, AND($P1365&lt;&gt;"", $P1365&lt;&gt;"...", $P1365&lt;&gt;"입력오류", ISNUMBER(FIND(INDEX($T$2:$T$7,$U$1),$P1365))),
        IF(
            $U$17="기타", AND($P1365&lt;&gt;"", $P1365&lt;&gt;"...", $P1365&lt;&gt;"입력오류", NOT(ISNUMBER(FIND($T$21:$T$34,$P1365)))),
            AND($P1365&lt;&gt;"", $P1365&lt;&gt;"...", $P1365&lt;&gt;"입력오류", $T$19=$P1365)
        )
    )
)</f>
        <v>0</v>
      </c>
    </row>
    <row r="1366" spans="1:17">
      <c r="A1366" t="s">
        <v>2631</v>
      </c>
      <c r="B1366" t="s">
        <v>2632</v>
      </c>
      <c r="C1366" t="s">
        <v>11754</v>
      </c>
      <c r="D1366" t="s">
        <v>11755</v>
      </c>
      <c r="I1366">
        <f t="shared" si="64"/>
        <v>1365</v>
      </c>
      <c r="J1366">
        <f t="shared" si="65"/>
        <v>1365</v>
      </c>
      <c r="K1366">
        <f t="shared" si="63"/>
        <v>1</v>
      </c>
      <c r="L1366" t="b">
        <f>COUNTIF($N$2:N1366, N1366)=1</f>
        <v>1</v>
      </c>
      <c r="M1366" s="37">
        <f>IF( $Q1366, MAX($M$1:M1365)+1, 0)</f>
        <v>0</v>
      </c>
      <c r="N1366" t="str" cm="1">
        <f t="array" ref="N1366">INDEX($A$9:$F$1048576, $J1366, $K1366 )</f>
        <v>64151</v>
      </c>
      <c r="O1366" t="str" cm="1">
        <f t="array" ref="O1366">INDEX($B$9:$F$1048576, $J1366, $K1366 )</f>
        <v>신보2021제8차(유)1-2</v>
      </c>
      <c r="P1366" t="str" cm="1">
        <f t="array" ref="P1366">IF( $L1366, TRIM(_xll.IMDP("IR", $G$5&amp;$N1366, $G$6)), "" )</f>
        <v/>
      </c>
      <c r="Q1366" t="b" cm="1">
        <f t="array" ref="Q1366">IF(
    $U$1=1, AND($P1366&lt;&gt;"", $P1366&lt;&gt;"...", $P1366&lt;&gt;"입력오류"),
    IF(
        $U$18=1, AND($P1366&lt;&gt;"", $P1366&lt;&gt;"...", $P1366&lt;&gt;"입력오류", ISNUMBER(FIND(INDEX($T$2:$T$7,$U$1),$P1366))),
        IF(
            $U$17="기타", AND($P1366&lt;&gt;"", $P1366&lt;&gt;"...", $P1366&lt;&gt;"입력오류", NOT(ISNUMBER(FIND($T$21:$T$34,$P1366)))),
            AND($P1366&lt;&gt;"", $P1366&lt;&gt;"...", $P1366&lt;&gt;"입력오류", $T$19=$P1366)
        )
    )
)</f>
        <v>0</v>
      </c>
    </row>
    <row r="1367" spans="1:17">
      <c r="A1367" t="s">
        <v>2633</v>
      </c>
      <c r="B1367" t="s">
        <v>2634</v>
      </c>
      <c r="C1367" t="s">
        <v>11756</v>
      </c>
      <c r="D1367" t="s">
        <v>11757</v>
      </c>
      <c r="I1367">
        <f t="shared" si="64"/>
        <v>1366</v>
      </c>
      <c r="J1367">
        <f t="shared" si="65"/>
        <v>1366</v>
      </c>
      <c r="K1367">
        <f t="shared" si="63"/>
        <v>1</v>
      </c>
      <c r="L1367" t="b">
        <f>COUNTIF($N$2:N1367, N1367)=1</f>
        <v>1</v>
      </c>
      <c r="M1367" s="37">
        <f>IF( $Q1367, MAX($M$1:M1366)+1, 0)</f>
        <v>0</v>
      </c>
      <c r="N1367" t="str" cm="1">
        <f t="array" ref="N1367">INDEX($A$9:$F$1048576, $J1367, $K1367 )</f>
        <v>64152</v>
      </c>
      <c r="O1367" t="str" cm="1">
        <f t="array" ref="O1367">INDEX($B$9:$F$1048576, $J1367, $K1367 )</f>
        <v>신보2021제8차(유)1-3</v>
      </c>
      <c r="P1367" t="str" cm="1">
        <f t="array" ref="P1367">IF( $L1367, TRIM(_xll.IMDP("IR", $G$5&amp;$N1367, $G$6)), "" )</f>
        <v/>
      </c>
      <c r="Q1367" t="b" cm="1">
        <f t="array" ref="Q1367">IF(
    $U$1=1, AND($P1367&lt;&gt;"", $P1367&lt;&gt;"...", $P1367&lt;&gt;"입력오류"),
    IF(
        $U$18=1, AND($P1367&lt;&gt;"", $P1367&lt;&gt;"...", $P1367&lt;&gt;"입력오류", ISNUMBER(FIND(INDEX($T$2:$T$7,$U$1),$P1367))),
        IF(
            $U$17="기타", AND($P1367&lt;&gt;"", $P1367&lt;&gt;"...", $P1367&lt;&gt;"입력오류", NOT(ISNUMBER(FIND($T$21:$T$34,$P1367)))),
            AND($P1367&lt;&gt;"", $P1367&lt;&gt;"...", $P1367&lt;&gt;"입력오류", $T$19=$P1367)
        )
    )
)</f>
        <v>0</v>
      </c>
    </row>
    <row r="1368" spans="1:17">
      <c r="A1368" t="s">
        <v>2635</v>
      </c>
      <c r="B1368" t="s">
        <v>2636</v>
      </c>
      <c r="C1368" t="s">
        <v>11758</v>
      </c>
      <c r="D1368" t="s">
        <v>11759</v>
      </c>
      <c r="I1368">
        <f t="shared" si="64"/>
        <v>1367</v>
      </c>
      <c r="J1368">
        <f t="shared" si="65"/>
        <v>1367</v>
      </c>
      <c r="K1368">
        <f t="shared" si="63"/>
        <v>1</v>
      </c>
      <c r="L1368" t="b">
        <f>COUNTIF($N$2:N1368, N1368)=1</f>
        <v>1</v>
      </c>
      <c r="M1368" s="37">
        <f>IF( $Q1368, MAX($M$1:M1367)+1, 0)</f>
        <v>0</v>
      </c>
      <c r="N1368" t="str" cm="1">
        <f t="array" ref="N1368">INDEX($A$9:$F$1048576, $J1368, $K1368 )</f>
        <v>64153</v>
      </c>
      <c r="O1368" t="str" cm="1">
        <f t="array" ref="O1368">INDEX($B$9:$F$1048576, $J1368, $K1368 )</f>
        <v>신보2021제9차(유)1-1</v>
      </c>
      <c r="P1368" t="str" cm="1">
        <f t="array" ref="P1368">IF( $L1368, TRIM(_xll.IMDP("IR", $G$5&amp;$N1368, $G$6)), "" )</f>
        <v/>
      </c>
      <c r="Q1368" t="b" cm="1">
        <f t="array" ref="Q1368">IF(
    $U$1=1, AND($P1368&lt;&gt;"", $P1368&lt;&gt;"...", $P1368&lt;&gt;"입력오류"),
    IF(
        $U$18=1, AND($P1368&lt;&gt;"", $P1368&lt;&gt;"...", $P1368&lt;&gt;"입력오류", ISNUMBER(FIND(INDEX($T$2:$T$7,$U$1),$P1368))),
        IF(
            $U$17="기타", AND($P1368&lt;&gt;"", $P1368&lt;&gt;"...", $P1368&lt;&gt;"입력오류", NOT(ISNUMBER(FIND($T$21:$T$34,$P1368)))),
            AND($P1368&lt;&gt;"", $P1368&lt;&gt;"...", $P1368&lt;&gt;"입력오류", $T$19=$P1368)
        )
    )
)</f>
        <v>0</v>
      </c>
    </row>
    <row r="1369" spans="1:17">
      <c r="A1369" t="s">
        <v>2637</v>
      </c>
      <c r="B1369" t="s">
        <v>2638</v>
      </c>
      <c r="C1369" t="s">
        <v>11760</v>
      </c>
      <c r="D1369" t="s">
        <v>11761</v>
      </c>
      <c r="I1369">
        <f t="shared" si="64"/>
        <v>1368</v>
      </c>
      <c r="J1369">
        <f t="shared" si="65"/>
        <v>1368</v>
      </c>
      <c r="K1369">
        <f t="shared" si="63"/>
        <v>1</v>
      </c>
      <c r="L1369" t="b">
        <f>COUNTIF($N$2:N1369, N1369)=1</f>
        <v>1</v>
      </c>
      <c r="M1369" s="37">
        <f>IF( $Q1369, MAX($M$1:M1368)+1, 0)</f>
        <v>0</v>
      </c>
      <c r="N1369" t="str" cm="1">
        <f t="array" ref="N1369">INDEX($A$9:$F$1048576, $J1369, $K1369 )</f>
        <v>64154</v>
      </c>
      <c r="O1369" t="str" cm="1">
        <f t="array" ref="O1369">INDEX($B$9:$F$1048576, $J1369, $K1369 )</f>
        <v>신보2021제9차(유)1-2</v>
      </c>
      <c r="P1369" t="str" cm="1">
        <f t="array" ref="P1369">IF( $L1369, TRIM(_xll.IMDP("IR", $G$5&amp;$N1369, $G$6)), "" )</f>
        <v/>
      </c>
      <c r="Q1369" t="b" cm="1">
        <f t="array" ref="Q1369">IF(
    $U$1=1, AND($P1369&lt;&gt;"", $P1369&lt;&gt;"...", $P1369&lt;&gt;"입력오류"),
    IF(
        $U$18=1, AND($P1369&lt;&gt;"", $P1369&lt;&gt;"...", $P1369&lt;&gt;"입력오류", ISNUMBER(FIND(INDEX($T$2:$T$7,$U$1),$P1369))),
        IF(
            $U$17="기타", AND($P1369&lt;&gt;"", $P1369&lt;&gt;"...", $P1369&lt;&gt;"입력오류", NOT(ISNUMBER(FIND($T$21:$T$34,$P1369)))),
            AND($P1369&lt;&gt;"", $P1369&lt;&gt;"...", $P1369&lt;&gt;"입력오류", $T$19=$P1369)
        )
    )
)</f>
        <v>0</v>
      </c>
    </row>
    <row r="1370" spans="1:17">
      <c r="A1370" t="s">
        <v>2639</v>
      </c>
      <c r="B1370" t="s">
        <v>2640</v>
      </c>
      <c r="C1370" t="s">
        <v>11762</v>
      </c>
      <c r="D1370" t="s">
        <v>11763</v>
      </c>
      <c r="I1370">
        <f t="shared" si="64"/>
        <v>1369</v>
      </c>
      <c r="J1370">
        <f t="shared" si="65"/>
        <v>1369</v>
      </c>
      <c r="K1370">
        <f t="shared" si="63"/>
        <v>1</v>
      </c>
      <c r="L1370" t="b">
        <f>COUNTIF($N$2:N1370, N1370)=1</f>
        <v>1</v>
      </c>
      <c r="M1370" s="37">
        <f>IF( $Q1370, MAX($M$1:M1369)+1, 0)</f>
        <v>0</v>
      </c>
      <c r="N1370" t="str" cm="1">
        <f t="array" ref="N1370">INDEX($A$9:$F$1048576, $J1370, $K1370 )</f>
        <v>64164</v>
      </c>
      <c r="O1370" t="str" cm="1">
        <f t="array" ref="O1370">INDEX($B$9:$F$1048576, $J1370, $K1370 )</f>
        <v>2021기보제1차(유)1-1</v>
      </c>
      <c r="P1370" t="str" cm="1">
        <f t="array" ref="P1370">IF( $L1370, TRIM(_xll.IMDP("IR", $G$5&amp;$N1370, $G$6)), "" )</f>
        <v/>
      </c>
      <c r="Q1370" t="b" cm="1">
        <f t="array" ref="Q1370">IF(
    $U$1=1, AND($P1370&lt;&gt;"", $P1370&lt;&gt;"...", $P1370&lt;&gt;"입력오류"),
    IF(
        $U$18=1, AND($P1370&lt;&gt;"", $P1370&lt;&gt;"...", $P1370&lt;&gt;"입력오류", ISNUMBER(FIND(INDEX($T$2:$T$7,$U$1),$P1370))),
        IF(
            $U$17="기타", AND($P1370&lt;&gt;"", $P1370&lt;&gt;"...", $P1370&lt;&gt;"입력오류", NOT(ISNUMBER(FIND($T$21:$T$34,$P1370)))),
            AND($P1370&lt;&gt;"", $P1370&lt;&gt;"...", $P1370&lt;&gt;"입력오류", $T$19=$P1370)
        )
    )
)</f>
        <v>0</v>
      </c>
    </row>
    <row r="1371" spans="1:17">
      <c r="A1371" t="s">
        <v>2641</v>
      </c>
      <c r="B1371" t="s">
        <v>2642</v>
      </c>
      <c r="C1371" t="s">
        <v>11764</v>
      </c>
      <c r="D1371" t="s">
        <v>11765</v>
      </c>
      <c r="I1371">
        <f t="shared" si="64"/>
        <v>1370</v>
      </c>
      <c r="J1371">
        <f t="shared" si="65"/>
        <v>1370</v>
      </c>
      <c r="K1371">
        <f t="shared" si="63"/>
        <v>1</v>
      </c>
      <c r="L1371" t="b">
        <f>COUNTIF($N$2:N1371, N1371)=1</f>
        <v>1</v>
      </c>
      <c r="M1371" s="37">
        <f>IF( $Q1371, MAX($M$1:M1370)+1, 0)</f>
        <v>0</v>
      </c>
      <c r="N1371" t="str" cm="1">
        <f t="array" ref="N1371">INDEX($A$9:$F$1048576, $J1371, $K1371 )</f>
        <v>64165</v>
      </c>
      <c r="O1371" t="str" cm="1">
        <f t="array" ref="O1371">INDEX($B$9:$F$1048576, $J1371, $K1371 )</f>
        <v>2021기보제1차(유)1-2</v>
      </c>
      <c r="P1371" t="str" cm="1">
        <f t="array" ref="P1371">IF( $L1371, TRIM(_xll.IMDP("IR", $G$5&amp;$N1371, $G$6)), "" )</f>
        <v/>
      </c>
      <c r="Q1371" t="b" cm="1">
        <f t="array" ref="Q1371">IF(
    $U$1=1, AND($P1371&lt;&gt;"", $P1371&lt;&gt;"...", $P1371&lt;&gt;"입력오류"),
    IF(
        $U$18=1, AND($P1371&lt;&gt;"", $P1371&lt;&gt;"...", $P1371&lt;&gt;"입력오류", ISNUMBER(FIND(INDEX($T$2:$T$7,$U$1),$P1371))),
        IF(
            $U$17="기타", AND($P1371&lt;&gt;"", $P1371&lt;&gt;"...", $P1371&lt;&gt;"입력오류", NOT(ISNUMBER(FIND($T$21:$T$34,$P1371)))),
            AND($P1371&lt;&gt;"", $P1371&lt;&gt;"...", $P1371&lt;&gt;"입력오류", $T$19=$P1371)
        )
    )
)</f>
        <v>0</v>
      </c>
    </row>
    <row r="1372" spans="1:17">
      <c r="A1372" t="s">
        <v>2643</v>
      </c>
      <c r="B1372" t="s">
        <v>2644</v>
      </c>
      <c r="C1372" t="s">
        <v>11766</v>
      </c>
      <c r="D1372" t="s">
        <v>11767</v>
      </c>
      <c r="I1372">
        <f t="shared" si="64"/>
        <v>1371</v>
      </c>
      <c r="J1372">
        <f t="shared" si="65"/>
        <v>1371</v>
      </c>
      <c r="K1372">
        <f t="shared" si="63"/>
        <v>1</v>
      </c>
      <c r="L1372" t="b">
        <f>COUNTIF($N$2:N1372, N1372)=1</f>
        <v>1</v>
      </c>
      <c r="M1372" s="37">
        <f>IF( $Q1372, MAX($M$1:M1371)+1, 0)</f>
        <v>0</v>
      </c>
      <c r="N1372" t="str" cm="1">
        <f t="array" ref="N1372">INDEX($A$9:$F$1048576, $J1372, $K1372 )</f>
        <v>64181</v>
      </c>
      <c r="O1372" t="str" cm="1">
        <f t="array" ref="O1372">INDEX($B$9:$F$1048576, $J1372, $K1372 )</f>
        <v>케이아이에스운정제일차</v>
      </c>
      <c r="P1372" t="str" cm="1">
        <f t="array" ref="P1372">IF( $L1372, TRIM(_xll.IMDP("IR", $G$5&amp;$N1372, $G$6)), "" )</f>
        <v/>
      </c>
      <c r="Q1372" t="b" cm="1">
        <f t="array" ref="Q1372">IF(
    $U$1=1, AND($P1372&lt;&gt;"", $P1372&lt;&gt;"...", $P1372&lt;&gt;"입력오류"),
    IF(
        $U$18=1, AND($P1372&lt;&gt;"", $P1372&lt;&gt;"...", $P1372&lt;&gt;"입력오류", ISNUMBER(FIND(INDEX($T$2:$T$7,$U$1),$P1372))),
        IF(
            $U$17="기타", AND($P1372&lt;&gt;"", $P1372&lt;&gt;"...", $P1372&lt;&gt;"입력오류", NOT(ISNUMBER(FIND($T$21:$T$34,$P1372)))),
            AND($P1372&lt;&gt;"", $P1372&lt;&gt;"...", $P1372&lt;&gt;"입력오류", $T$19=$P1372)
        )
    )
)</f>
        <v>0</v>
      </c>
    </row>
    <row r="1373" spans="1:17">
      <c r="A1373" t="s">
        <v>2645</v>
      </c>
      <c r="B1373" t="s">
        <v>2646</v>
      </c>
      <c r="C1373" t="s">
        <v>11768</v>
      </c>
      <c r="D1373" t="s">
        <v>11769</v>
      </c>
      <c r="I1373">
        <f t="shared" si="64"/>
        <v>1372</v>
      </c>
      <c r="J1373">
        <f t="shared" si="65"/>
        <v>1372</v>
      </c>
      <c r="K1373">
        <f t="shared" si="63"/>
        <v>1</v>
      </c>
      <c r="L1373" t="b">
        <f>COUNTIF($N$2:N1373, N1373)=1</f>
        <v>1</v>
      </c>
      <c r="M1373" s="37">
        <f>IF( $Q1373, MAX($M$1:M1372)+1, 0)</f>
        <v>0</v>
      </c>
      <c r="N1373" t="str" cm="1">
        <f t="array" ref="N1373">INDEX($A$9:$F$1048576, $J1373, $K1373 )</f>
        <v>64235</v>
      </c>
      <c r="O1373" t="str" cm="1">
        <f t="array" ref="O1373">INDEX($B$9:$F$1048576, $J1373, $K1373 )</f>
        <v>에이치디비에이(유)1-2</v>
      </c>
      <c r="P1373" t="str" cm="1">
        <f t="array" ref="P1373">IF( $L1373, TRIM(_xll.IMDP("IR", $G$5&amp;$N1373, $G$6)), "" )</f>
        <v/>
      </c>
      <c r="Q1373" t="b" cm="1">
        <f t="array" ref="Q1373">IF(
    $U$1=1, AND($P1373&lt;&gt;"", $P1373&lt;&gt;"...", $P1373&lt;&gt;"입력오류"),
    IF(
        $U$18=1, AND($P1373&lt;&gt;"", $P1373&lt;&gt;"...", $P1373&lt;&gt;"입력오류", ISNUMBER(FIND(INDEX($T$2:$T$7,$U$1),$P1373))),
        IF(
            $U$17="기타", AND($P1373&lt;&gt;"", $P1373&lt;&gt;"...", $P1373&lt;&gt;"입력오류", NOT(ISNUMBER(FIND($T$21:$T$34,$P1373)))),
            AND($P1373&lt;&gt;"", $P1373&lt;&gt;"...", $P1373&lt;&gt;"입력오류", $T$19=$P1373)
        )
    )
)</f>
        <v>0</v>
      </c>
    </row>
    <row r="1374" spans="1:17">
      <c r="A1374" t="s">
        <v>2647</v>
      </c>
      <c r="B1374" t="s">
        <v>2648</v>
      </c>
      <c r="C1374" t="s">
        <v>11770</v>
      </c>
      <c r="D1374" t="s">
        <v>11771</v>
      </c>
      <c r="I1374">
        <f t="shared" si="64"/>
        <v>1373</v>
      </c>
      <c r="J1374">
        <f t="shared" si="65"/>
        <v>1373</v>
      </c>
      <c r="K1374">
        <f t="shared" si="63"/>
        <v>1</v>
      </c>
      <c r="L1374" t="b">
        <f>COUNTIF($N$2:N1374, N1374)=1</f>
        <v>1</v>
      </c>
      <c r="M1374" s="37">
        <f>IF( $Q1374, MAX($M$1:M1373)+1, 0)</f>
        <v>0</v>
      </c>
      <c r="N1374" t="str" cm="1">
        <f t="array" ref="N1374">INDEX($A$9:$F$1048576, $J1374, $K1374 )</f>
        <v>64278</v>
      </c>
      <c r="O1374" t="str" cm="1">
        <f t="array" ref="O1374">INDEX($B$9:$F$1048576, $J1374, $K1374 )</f>
        <v>유플러스파이브지제57차(유)1-15</v>
      </c>
      <c r="P1374" t="str" cm="1">
        <f t="array" ref="P1374">IF( $L1374, TRIM(_xll.IMDP("IR", $G$5&amp;$N1374, $G$6)), "" )</f>
        <v/>
      </c>
      <c r="Q1374" t="b" cm="1">
        <f t="array" ref="Q1374">IF(
    $U$1=1, AND($P1374&lt;&gt;"", $P1374&lt;&gt;"...", $P1374&lt;&gt;"입력오류"),
    IF(
        $U$18=1, AND($P1374&lt;&gt;"", $P1374&lt;&gt;"...", $P1374&lt;&gt;"입력오류", ISNUMBER(FIND(INDEX($T$2:$T$7,$U$1),$P1374))),
        IF(
            $U$17="기타", AND($P1374&lt;&gt;"", $P1374&lt;&gt;"...", $P1374&lt;&gt;"입력오류", NOT(ISNUMBER(FIND($T$21:$T$34,$P1374)))),
            AND($P1374&lt;&gt;"", $P1374&lt;&gt;"...", $P1374&lt;&gt;"입력오류", $T$19=$P1374)
        )
    )
)</f>
        <v>0</v>
      </c>
    </row>
    <row r="1375" spans="1:17">
      <c r="A1375" t="s">
        <v>2649</v>
      </c>
      <c r="B1375" t="s">
        <v>2650</v>
      </c>
      <c r="C1375" t="s">
        <v>11772</v>
      </c>
      <c r="D1375" t="s">
        <v>11773</v>
      </c>
      <c r="I1375">
        <f t="shared" si="64"/>
        <v>1374</v>
      </c>
      <c r="J1375">
        <f t="shared" si="65"/>
        <v>1374</v>
      </c>
      <c r="K1375">
        <f t="shared" si="63"/>
        <v>1</v>
      </c>
      <c r="L1375" t="b">
        <f>COUNTIF($N$2:N1375, N1375)=1</f>
        <v>1</v>
      </c>
      <c r="M1375" s="37">
        <f>IF( $Q1375, MAX($M$1:M1374)+1, 0)</f>
        <v>0</v>
      </c>
      <c r="N1375" t="str" cm="1">
        <f t="array" ref="N1375">INDEX($A$9:$F$1048576, $J1375, $K1375 )</f>
        <v>64279</v>
      </c>
      <c r="O1375" t="str" cm="1">
        <f t="array" ref="O1375">INDEX($B$9:$F$1048576, $J1375, $K1375 )</f>
        <v>유플러스파이브지제57차(유)1-16</v>
      </c>
      <c r="P1375" t="str" cm="1">
        <f t="array" ref="P1375">IF( $L1375, TRIM(_xll.IMDP("IR", $G$5&amp;$N1375, $G$6)), "" )</f>
        <v/>
      </c>
      <c r="Q1375" t="b" cm="1">
        <f t="array" ref="Q1375">IF(
    $U$1=1, AND($P1375&lt;&gt;"", $P1375&lt;&gt;"...", $P1375&lt;&gt;"입력오류"),
    IF(
        $U$18=1, AND($P1375&lt;&gt;"", $P1375&lt;&gt;"...", $P1375&lt;&gt;"입력오류", ISNUMBER(FIND(INDEX($T$2:$T$7,$U$1),$P1375))),
        IF(
            $U$17="기타", AND($P1375&lt;&gt;"", $P1375&lt;&gt;"...", $P1375&lt;&gt;"입력오류", NOT(ISNUMBER(FIND($T$21:$T$34,$P1375)))),
            AND($P1375&lt;&gt;"", $P1375&lt;&gt;"...", $P1375&lt;&gt;"입력오류", $T$19=$P1375)
        )
    )
)</f>
        <v>0</v>
      </c>
    </row>
    <row r="1376" spans="1:17">
      <c r="A1376" t="s">
        <v>2651</v>
      </c>
      <c r="B1376" t="s">
        <v>2652</v>
      </c>
      <c r="C1376" t="s">
        <v>11774</v>
      </c>
      <c r="D1376" t="s">
        <v>11775</v>
      </c>
      <c r="I1376">
        <f t="shared" si="64"/>
        <v>1375</v>
      </c>
      <c r="J1376">
        <f t="shared" si="65"/>
        <v>1375</v>
      </c>
      <c r="K1376">
        <f t="shared" si="63"/>
        <v>1</v>
      </c>
      <c r="L1376" t="b">
        <f>COUNTIF($N$2:N1376, N1376)=1</f>
        <v>1</v>
      </c>
      <c r="M1376" s="37">
        <f>IF( $Q1376, MAX($M$1:M1375)+1, 0)</f>
        <v>0</v>
      </c>
      <c r="N1376" t="str" cm="1">
        <f t="array" ref="N1376">INDEX($A$9:$F$1048576, $J1376, $K1376 )</f>
        <v>64280</v>
      </c>
      <c r="O1376" t="str" cm="1">
        <f t="array" ref="O1376">INDEX($B$9:$F$1048576, $J1376, $K1376 )</f>
        <v>유플러스파이브지제57차(유)1-17</v>
      </c>
      <c r="P1376" t="str" cm="1">
        <f t="array" ref="P1376">IF( $L1376, TRIM(_xll.IMDP("IR", $G$5&amp;$N1376, $G$6)), "" )</f>
        <v/>
      </c>
      <c r="Q1376" t="b" cm="1">
        <f t="array" ref="Q1376">IF(
    $U$1=1, AND($P1376&lt;&gt;"", $P1376&lt;&gt;"...", $P1376&lt;&gt;"입력오류"),
    IF(
        $U$18=1, AND($P1376&lt;&gt;"", $P1376&lt;&gt;"...", $P1376&lt;&gt;"입력오류", ISNUMBER(FIND(INDEX($T$2:$T$7,$U$1),$P1376))),
        IF(
            $U$17="기타", AND($P1376&lt;&gt;"", $P1376&lt;&gt;"...", $P1376&lt;&gt;"입력오류", NOT(ISNUMBER(FIND($T$21:$T$34,$P1376)))),
            AND($P1376&lt;&gt;"", $P1376&lt;&gt;"...", $P1376&lt;&gt;"입력오류", $T$19=$P1376)
        )
    )
)</f>
        <v>0</v>
      </c>
    </row>
    <row r="1377" spans="1:17">
      <c r="A1377" t="s">
        <v>2653</v>
      </c>
      <c r="B1377" t="s">
        <v>2654</v>
      </c>
      <c r="C1377" t="s">
        <v>11776</v>
      </c>
      <c r="D1377" t="s">
        <v>11777</v>
      </c>
      <c r="I1377">
        <f t="shared" si="64"/>
        <v>1376</v>
      </c>
      <c r="J1377">
        <f t="shared" si="65"/>
        <v>1376</v>
      </c>
      <c r="K1377">
        <f t="shared" si="63"/>
        <v>1</v>
      </c>
      <c r="L1377" t="b">
        <f>COUNTIF($N$2:N1377, N1377)=1</f>
        <v>1</v>
      </c>
      <c r="M1377" s="37">
        <f>IF( $Q1377, MAX($M$1:M1376)+1, 0)</f>
        <v>0</v>
      </c>
      <c r="N1377" t="str" cm="1">
        <f t="array" ref="N1377">INDEX($A$9:$F$1048576, $J1377, $K1377 )</f>
        <v>64281</v>
      </c>
      <c r="O1377" t="str" cm="1">
        <f t="array" ref="O1377">INDEX($B$9:$F$1048576, $J1377, $K1377 )</f>
        <v>유플러스파이브지제57차(유)1-18</v>
      </c>
      <c r="P1377" t="str" cm="1">
        <f t="array" ref="P1377">IF( $L1377, TRIM(_xll.IMDP("IR", $G$5&amp;$N1377, $G$6)), "" )</f>
        <v/>
      </c>
      <c r="Q1377" t="b" cm="1">
        <f t="array" ref="Q1377">IF(
    $U$1=1, AND($P1377&lt;&gt;"", $P1377&lt;&gt;"...", $P1377&lt;&gt;"입력오류"),
    IF(
        $U$18=1, AND($P1377&lt;&gt;"", $P1377&lt;&gt;"...", $P1377&lt;&gt;"입력오류", ISNUMBER(FIND(INDEX($T$2:$T$7,$U$1),$P1377))),
        IF(
            $U$17="기타", AND($P1377&lt;&gt;"", $P1377&lt;&gt;"...", $P1377&lt;&gt;"입력오류", NOT(ISNUMBER(FIND($T$21:$T$34,$P1377)))),
            AND($P1377&lt;&gt;"", $P1377&lt;&gt;"...", $P1377&lt;&gt;"입력오류", $T$19=$P1377)
        )
    )
)</f>
        <v>0</v>
      </c>
    </row>
    <row r="1378" spans="1:17">
      <c r="A1378" t="s">
        <v>2655</v>
      </c>
      <c r="B1378" t="s">
        <v>2656</v>
      </c>
      <c r="C1378" t="s">
        <v>11778</v>
      </c>
      <c r="D1378" t="s">
        <v>11779</v>
      </c>
      <c r="I1378">
        <f t="shared" si="64"/>
        <v>1377</v>
      </c>
      <c r="J1378">
        <f t="shared" si="65"/>
        <v>1377</v>
      </c>
      <c r="K1378">
        <f t="shared" si="63"/>
        <v>1</v>
      </c>
      <c r="L1378" t="b">
        <f>COUNTIF($N$2:N1378, N1378)=1</f>
        <v>1</v>
      </c>
      <c r="M1378" s="37">
        <f>IF( $Q1378, MAX($M$1:M1377)+1, 0)</f>
        <v>0</v>
      </c>
      <c r="N1378" t="str" cm="1">
        <f t="array" ref="N1378">INDEX($A$9:$F$1048576, $J1378, $K1378 )</f>
        <v>64282</v>
      </c>
      <c r="O1378" t="str" cm="1">
        <f t="array" ref="O1378">INDEX($B$9:$F$1048576, $J1378, $K1378 )</f>
        <v>유플러스파이브지제57차(유)1-19</v>
      </c>
      <c r="P1378" t="str" cm="1">
        <f t="array" ref="P1378">IF( $L1378, TRIM(_xll.IMDP("IR", $G$5&amp;$N1378, $G$6)), "" )</f>
        <v/>
      </c>
      <c r="Q1378" t="b" cm="1">
        <f t="array" ref="Q1378">IF(
    $U$1=1, AND($P1378&lt;&gt;"", $P1378&lt;&gt;"...", $P1378&lt;&gt;"입력오류"),
    IF(
        $U$18=1, AND($P1378&lt;&gt;"", $P1378&lt;&gt;"...", $P1378&lt;&gt;"입력오류", ISNUMBER(FIND(INDEX($T$2:$T$7,$U$1),$P1378))),
        IF(
            $U$17="기타", AND($P1378&lt;&gt;"", $P1378&lt;&gt;"...", $P1378&lt;&gt;"입력오류", NOT(ISNUMBER(FIND($T$21:$T$34,$P1378)))),
            AND($P1378&lt;&gt;"", $P1378&lt;&gt;"...", $P1378&lt;&gt;"입력오류", $T$19=$P1378)
        )
    )
)</f>
        <v>0</v>
      </c>
    </row>
    <row r="1379" spans="1:17">
      <c r="A1379" t="s">
        <v>2657</v>
      </c>
      <c r="B1379" t="s">
        <v>2658</v>
      </c>
      <c r="C1379" t="s">
        <v>11780</v>
      </c>
      <c r="D1379" t="s">
        <v>11781</v>
      </c>
      <c r="I1379">
        <f t="shared" si="64"/>
        <v>1378</v>
      </c>
      <c r="J1379">
        <f t="shared" si="65"/>
        <v>1378</v>
      </c>
      <c r="K1379">
        <f t="shared" si="63"/>
        <v>1</v>
      </c>
      <c r="L1379" t="b">
        <f>COUNTIF($N$2:N1379, N1379)=1</f>
        <v>1</v>
      </c>
      <c r="M1379" s="37">
        <f>IF( $Q1379, MAX($M$1:M1378)+1, 0)</f>
        <v>0</v>
      </c>
      <c r="N1379" t="str" cm="1">
        <f t="array" ref="N1379">INDEX($A$9:$F$1048576, $J1379, $K1379 )</f>
        <v>64309</v>
      </c>
      <c r="O1379" t="str" cm="1">
        <f t="array" ref="O1379">INDEX($B$9:$F$1048576, $J1379, $K1379 )</f>
        <v>한국자산캐피탈</v>
      </c>
      <c r="P1379" t="str" cm="1">
        <f t="array" ref="P1379">IF( $L1379, TRIM(_xll.IMDP("IR", $G$5&amp;$N1379, $G$6)), "" )</f>
        <v/>
      </c>
      <c r="Q1379" t="b" cm="1">
        <f t="array" ref="Q1379">IF(
    $U$1=1, AND($P1379&lt;&gt;"", $P1379&lt;&gt;"...", $P1379&lt;&gt;"입력오류"),
    IF(
        $U$18=1, AND($P1379&lt;&gt;"", $P1379&lt;&gt;"...", $P1379&lt;&gt;"입력오류", ISNUMBER(FIND(INDEX($T$2:$T$7,$U$1),$P1379))),
        IF(
            $U$17="기타", AND($P1379&lt;&gt;"", $P1379&lt;&gt;"...", $P1379&lt;&gt;"입력오류", NOT(ISNUMBER(FIND($T$21:$T$34,$P1379)))),
            AND($P1379&lt;&gt;"", $P1379&lt;&gt;"...", $P1379&lt;&gt;"입력오류", $T$19=$P1379)
        )
    )
)</f>
        <v>0</v>
      </c>
    </row>
    <row r="1380" spans="1:17">
      <c r="A1380" t="s">
        <v>2659</v>
      </c>
      <c r="B1380" t="s">
        <v>2660</v>
      </c>
      <c r="C1380" t="s">
        <v>11782</v>
      </c>
      <c r="D1380" t="s">
        <v>11783</v>
      </c>
      <c r="I1380">
        <f t="shared" si="64"/>
        <v>1379</v>
      </c>
      <c r="J1380">
        <f t="shared" si="65"/>
        <v>1379</v>
      </c>
      <c r="K1380">
        <f t="shared" si="63"/>
        <v>1</v>
      </c>
      <c r="L1380" t="b">
        <f>COUNTIF($N$2:N1380, N1380)=1</f>
        <v>1</v>
      </c>
      <c r="M1380" s="37">
        <f>IF( $Q1380, MAX($M$1:M1379)+1, 0)</f>
        <v>0</v>
      </c>
      <c r="N1380" t="str" cm="1">
        <f t="array" ref="N1380">INDEX($A$9:$F$1048576, $J1380, $K1380 )</f>
        <v>64315</v>
      </c>
      <c r="O1380" t="str" cm="1">
        <f t="array" ref="O1380">INDEX($B$9:$F$1048576, $J1380, $K1380 )</f>
        <v>더블유제이디제일차(유)3</v>
      </c>
      <c r="P1380" t="str" cm="1">
        <f t="array" ref="P1380">IF( $L1380, TRIM(_xll.IMDP("IR", $G$5&amp;$N1380, $G$6)), "" )</f>
        <v/>
      </c>
      <c r="Q1380" t="b" cm="1">
        <f t="array" ref="Q1380">IF(
    $U$1=1, AND($P1380&lt;&gt;"", $P1380&lt;&gt;"...", $P1380&lt;&gt;"입력오류"),
    IF(
        $U$18=1, AND($P1380&lt;&gt;"", $P1380&lt;&gt;"...", $P1380&lt;&gt;"입력오류", ISNUMBER(FIND(INDEX($T$2:$T$7,$U$1),$P1380))),
        IF(
            $U$17="기타", AND($P1380&lt;&gt;"", $P1380&lt;&gt;"...", $P1380&lt;&gt;"입력오류", NOT(ISNUMBER(FIND($T$21:$T$34,$P1380)))),
            AND($P1380&lt;&gt;"", $P1380&lt;&gt;"...", $P1380&lt;&gt;"입력오류", $T$19=$P1380)
        )
    )
)</f>
        <v>0</v>
      </c>
    </row>
    <row r="1381" spans="1:17">
      <c r="A1381" t="s">
        <v>2661</v>
      </c>
      <c r="B1381" t="s">
        <v>2662</v>
      </c>
      <c r="C1381" t="s">
        <v>11784</v>
      </c>
      <c r="D1381" t="s">
        <v>11785</v>
      </c>
      <c r="I1381">
        <f t="shared" si="64"/>
        <v>1380</v>
      </c>
      <c r="J1381">
        <f t="shared" si="65"/>
        <v>1380</v>
      </c>
      <c r="K1381">
        <f t="shared" si="63"/>
        <v>1</v>
      </c>
      <c r="L1381" t="b">
        <f>COUNTIF($N$2:N1381, N1381)=1</f>
        <v>1</v>
      </c>
      <c r="M1381" s="37">
        <f>IF( $Q1381, MAX($M$1:M1380)+1, 0)</f>
        <v>0</v>
      </c>
      <c r="N1381" t="str" cm="1">
        <f t="array" ref="N1381">INDEX($A$9:$F$1048576, $J1381, $K1381 )</f>
        <v>64328</v>
      </c>
      <c r="O1381" t="str" cm="1">
        <f t="array" ref="O1381">INDEX($B$9:$F$1048576, $J1381, $K1381 )</f>
        <v>에이치디비에이(유)2</v>
      </c>
      <c r="P1381" t="str" cm="1">
        <f t="array" ref="P1381">IF( $L1381, TRIM(_xll.IMDP("IR", $G$5&amp;$N1381, $G$6)), "" )</f>
        <v/>
      </c>
      <c r="Q1381" t="b" cm="1">
        <f t="array" ref="Q1381">IF(
    $U$1=1, AND($P1381&lt;&gt;"", $P1381&lt;&gt;"...", $P1381&lt;&gt;"입력오류"),
    IF(
        $U$18=1, AND($P1381&lt;&gt;"", $P1381&lt;&gt;"...", $P1381&lt;&gt;"입력오류", ISNUMBER(FIND(INDEX($T$2:$T$7,$U$1),$P1381))),
        IF(
            $U$17="기타", AND($P1381&lt;&gt;"", $P1381&lt;&gt;"...", $P1381&lt;&gt;"입력오류", NOT(ISNUMBER(FIND($T$21:$T$34,$P1381)))),
            AND($P1381&lt;&gt;"", $P1381&lt;&gt;"...", $P1381&lt;&gt;"입력오류", $T$19=$P1381)
        )
    )
)</f>
        <v>0</v>
      </c>
    </row>
    <row r="1382" spans="1:17">
      <c r="A1382" t="s">
        <v>2663</v>
      </c>
      <c r="B1382" t="s">
        <v>2664</v>
      </c>
      <c r="C1382" t="s">
        <v>11786</v>
      </c>
      <c r="D1382" t="s">
        <v>11787</v>
      </c>
      <c r="I1382">
        <f t="shared" si="64"/>
        <v>1381</v>
      </c>
      <c r="J1382">
        <f t="shared" si="65"/>
        <v>1381</v>
      </c>
      <c r="K1382">
        <f t="shared" si="63"/>
        <v>1</v>
      </c>
      <c r="L1382" t="b">
        <f>COUNTIF($N$2:N1382, N1382)=1</f>
        <v>1</v>
      </c>
      <c r="M1382" s="37">
        <f>IF( $Q1382, MAX($M$1:M1381)+1, 0)</f>
        <v>338</v>
      </c>
      <c r="N1382" t="str" cm="1">
        <f t="array" ref="N1382">INDEX($A$9:$F$1048576, $J1382, $K1382 )</f>
        <v>64349</v>
      </c>
      <c r="O1382" t="str" cm="1">
        <f t="array" ref="O1382">INDEX($B$9:$F$1048576, $J1382, $K1382 )</f>
        <v>시흥도시공사</v>
      </c>
      <c r="P1382" t="str" cm="1">
        <f t="array" ref="P1382">IF( $L1382, TRIM(_xll.IMDP("IR", $G$5&amp;$N1382, $G$6)), "" )</f>
        <v>공사/공단채AA0</v>
      </c>
      <c r="Q1382" t="b" cm="1">
        <f t="array" ref="Q1382">IF(
    $U$1=1, AND($P1382&lt;&gt;"", $P1382&lt;&gt;"...", $P1382&lt;&gt;"입력오류"),
    IF(
        $U$18=1, AND($P1382&lt;&gt;"", $P1382&lt;&gt;"...", $P1382&lt;&gt;"입력오류", ISNUMBER(FIND(INDEX($T$2:$T$7,$U$1),$P1382))),
        IF(
            $U$17="기타", AND($P1382&lt;&gt;"", $P1382&lt;&gt;"...", $P1382&lt;&gt;"입력오류", NOT(ISNUMBER(FIND($T$21:$T$34,$P1382)))),
            AND($P1382&lt;&gt;"", $P1382&lt;&gt;"...", $P1382&lt;&gt;"입력오류", $T$19=$P1382)
        )
    )
)</f>
        <v>1</v>
      </c>
    </row>
    <row r="1383" spans="1:17">
      <c r="A1383" t="s">
        <v>2665</v>
      </c>
      <c r="B1383" t="s">
        <v>2666</v>
      </c>
      <c r="C1383" t="s">
        <v>11788</v>
      </c>
      <c r="D1383" t="s">
        <v>11789</v>
      </c>
      <c r="I1383">
        <f t="shared" si="64"/>
        <v>1382</v>
      </c>
      <c r="J1383">
        <f t="shared" si="65"/>
        <v>1382</v>
      </c>
      <c r="K1383">
        <f t="shared" si="63"/>
        <v>1</v>
      </c>
      <c r="L1383" t="b">
        <f>COUNTIF($N$2:N1383, N1383)=1</f>
        <v>1</v>
      </c>
      <c r="M1383" s="37">
        <f>IF( $Q1383, MAX($M$1:M1382)+1, 0)</f>
        <v>0</v>
      </c>
      <c r="N1383" t="str" cm="1">
        <f t="array" ref="N1383">INDEX($A$9:$F$1048576, $J1383, $K1383 )</f>
        <v>64355</v>
      </c>
      <c r="O1383" t="str" cm="1">
        <f t="array" ref="O1383">INDEX($B$9:$F$1048576, $J1383, $K1383 )</f>
        <v>주택금융공사MBS2021-13(1-4)</v>
      </c>
      <c r="P1383" t="str" cm="1">
        <f t="array" ref="P1383">IF( $L1383, TRIM(_xll.IMDP("IR", $G$5&amp;$N1383, $G$6)), "" )</f>
        <v/>
      </c>
      <c r="Q1383" t="b" cm="1">
        <f t="array" ref="Q1383">IF(
    $U$1=1, AND($P1383&lt;&gt;"", $P1383&lt;&gt;"...", $P1383&lt;&gt;"입력오류"),
    IF(
        $U$18=1, AND($P1383&lt;&gt;"", $P1383&lt;&gt;"...", $P1383&lt;&gt;"입력오류", ISNUMBER(FIND(INDEX($T$2:$T$7,$U$1),$P1383))),
        IF(
            $U$17="기타", AND($P1383&lt;&gt;"", $P1383&lt;&gt;"...", $P1383&lt;&gt;"입력오류", NOT(ISNUMBER(FIND($T$21:$T$34,$P1383)))),
            AND($P1383&lt;&gt;"", $P1383&lt;&gt;"...", $P1383&lt;&gt;"입력오류", $T$19=$P1383)
        )
    )
)</f>
        <v>0</v>
      </c>
    </row>
    <row r="1384" spans="1:17">
      <c r="A1384" t="s">
        <v>2667</v>
      </c>
      <c r="B1384" t="s">
        <v>2668</v>
      </c>
      <c r="C1384" t="s">
        <v>11790</v>
      </c>
      <c r="D1384" t="s">
        <v>11791</v>
      </c>
      <c r="I1384">
        <f t="shared" si="64"/>
        <v>1383</v>
      </c>
      <c r="J1384">
        <f t="shared" si="65"/>
        <v>1383</v>
      </c>
      <c r="K1384">
        <f t="shared" si="63"/>
        <v>1</v>
      </c>
      <c r="L1384" t="b">
        <f>COUNTIF($N$2:N1384, N1384)=1</f>
        <v>1</v>
      </c>
      <c r="M1384" s="37">
        <f>IF( $Q1384, MAX($M$1:M1383)+1, 0)</f>
        <v>0</v>
      </c>
      <c r="N1384" t="str" cm="1">
        <f t="array" ref="N1384">INDEX($A$9:$F$1048576, $J1384, $K1384 )</f>
        <v>64356</v>
      </c>
      <c r="O1384" t="str" cm="1">
        <f t="array" ref="O1384">INDEX($B$9:$F$1048576, $J1384, $K1384 )</f>
        <v>주택금융공사MBS2021-13(1-5)</v>
      </c>
      <c r="P1384" t="str" cm="1">
        <f t="array" ref="P1384">IF( $L1384, TRIM(_xll.IMDP("IR", $G$5&amp;$N1384, $G$6)), "" )</f>
        <v/>
      </c>
      <c r="Q1384" t="b" cm="1">
        <f t="array" ref="Q1384">IF(
    $U$1=1, AND($P1384&lt;&gt;"", $P1384&lt;&gt;"...", $P1384&lt;&gt;"입력오류"),
    IF(
        $U$18=1, AND($P1384&lt;&gt;"", $P1384&lt;&gt;"...", $P1384&lt;&gt;"입력오류", ISNUMBER(FIND(INDEX($T$2:$T$7,$U$1),$P1384))),
        IF(
            $U$17="기타", AND($P1384&lt;&gt;"", $P1384&lt;&gt;"...", $P1384&lt;&gt;"입력오류", NOT(ISNUMBER(FIND($T$21:$T$34,$P1384)))),
            AND($P1384&lt;&gt;"", $P1384&lt;&gt;"...", $P1384&lt;&gt;"입력오류", $T$19=$P1384)
        )
    )
)</f>
        <v>0</v>
      </c>
    </row>
    <row r="1385" spans="1:17">
      <c r="A1385" t="s">
        <v>2669</v>
      </c>
      <c r="B1385" t="s">
        <v>2670</v>
      </c>
      <c r="C1385" t="s">
        <v>11792</v>
      </c>
      <c r="D1385" t="s">
        <v>11793</v>
      </c>
      <c r="I1385">
        <f t="shared" si="64"/>
        <v>1384</v>
      </c>
      <c r="J1385">
        <f t="shared" si="65"/>
        <v>1384</v>
      </c>
      <c r="K1385">
        <f t="shared" si="63"/>
        <v>1</v>
      </c>
      <c r="L1385" t="b">
        <f>COUNTIF($N$2:N1385, N1385)=1</f>
        <v>1</v>
      </c>
      <c r="M1385" s="37">
        <f>IF( $Q1385, MAX($M$1:M1384)+1, 0)</f>
        <v>0</v>
      </c>
      <c r="N1385" t="str" cm="1">
        <f t="array" ref="N1385">INDEX($A$9:$F$1048576, $J1385, $K1385 )</f>
        <v>64357</v>
      </c>
      <c r="O1385" t="str" cm="1">
        <f t="array" ref="O1385">INDEX($B$9:$F$1048576, $J1385, $K1385 )</f>
        <v>주택금융공사MBS2021-13(1-6)</v>
      </c>
      <c r="P1385" t="str" cm="1">
        <f t="array" ref="P1385">IF( $L1385, TRIM(_xll.IMDP("IR", $G$5&amp;$N1385, $G$6)), "" )</f>
        <v/>
      </c>
      <c r="Q1385" t="b" cm="1">
        <f t="array" ref="Q1385">IF(
    $U$1=1, AND($P1385&lt;&gt;"", $P1385&lt;&gt;"...", $P1385&lt;&gt;"입력오류"),
    IF(
        $U$18=1, AND($P1385&lt;&gt;"", $P1385&lt;&gt;"...", $P1385&lt;&gt;"입력오류", ISNUMBER(FIND(INDEX($T$2:$T$7,$U$1),$P1385))),
        IF(
            $U$17="기타", AND($P1385&lt;&gt;"", $P1385&lt;&gt;"...", $P1385&lt;&gt;"입력오류", NOT(ISNUMBER(FIND($T$21:$T$34,$P1385)))),
            AND($P1385&lt;&gt;"", $P1385&lt;&gt;"...", $P1385&lt;&gt;"입력오류", $T$19=$P1385)
        )
    )
)</f>
        <v>0</v>
      </c>
    </row>
    <row r="1386" spans="1:17">
      <c r="A1386" t="s">
        <v>2671</v>
      </c>
      <c r="B1386" t="s">
        <v>2672</v>
      </c>
      <c r="C1386" t="s">
        <v>11794</v>
      </c>
      <c r="D1386" t="s">
        <v>11795</v>
      </c>
      <c r="I1386">
        <f t="shared" si="64"/>
        <v>1385</v>
      </c>
      <c r="J1386">
        <f t="shared" si="65"/>
        <v>1385</v>
      </c>
      <c r="K1386">
        <f t="shared" si="63"/>
        <v>1</v>
      </c>
      <c r="L1386" t="b">
        <f>COUNTIF($N$2:N1386, N1386)=1</f>
        <v>1</v>
      </c>
      <c r="M1386" s="37">
        <f>IF( $Q1386, MAX($M$1:M1385)+1, 0)</f>
        <v>0</v>
      </c>
      <c r="N1386" t="str" cm="1">
        <f t="array" ref="N1386">INDEX($A$9:$F$1048576, $J1386, $K1386 )</f>
        <v>64358</v>
      </c>
      <c r="O1386" t="str" cm="1">
        <f t="array" ref="O1386">INDEX($B$9:$F$1048576, $J1386, $K1386 )</f>
        <v>주택금융공사MBS2021-13(1-7)</v>
      </c>
      <c r="P1386" t="str" cm="1">
        <f t="array" ref="P1386">IF( $L1386, TRIM(_xll.IMDP("IR", $G$5&amp;$N1386, $G$6)), "" )</f>
        <v/>
      </c>
      <c r="Q1386" t="b" cm="1">
        <f t="array" ref="Q1386">IF(
    $U$1=1, AND($P1386&lt;&gt;"", $P1386&lt;&gt;"...", $P1386&lt;&gt;"입력오류"),
    IF(
        $U$18=1, AND($P1386&lt;&gt;"", $P1386&lt;&gt;"...", $P1386&lt;&gt;"입력오류", ISNUMBER(FIND(INDEX($T$2:$T$7,$U$1),$P1386))),
        IF(
            $U$17="기타", AND($P1386&lt;&gt;"", $P1386&lt;&gt;"...", $P1386&lt;&gt;"입력오류", NOT(ISNUMBER(FIND($T$21:$T$34,$P1386)))),
            AND($P1386&lt;&gt;"", $P1386&lt;&gt;"...", $P1386&lt;&gt;"입력오류", $T$19=$P1386)
        )
    )
)</f>
        <v>0</v>
      </c>
    </row>
    <row r="1387" spans="1:17">
      <c r="A1387" t="s">
        <v>2673</v>
      </c>
      <c r="B1387" t="s">
        <v>2674</v>
      </c>
      <c r="C1387" t="s">
        <v>11796</v>
      </c>
      <c r="D1387" t="s">
        <v>11797</v>
      </c>
      <c r="I1387">
        <f t="shared" si="64"/>
        <v>1386</v>
      </c>
      <c r="J1387">
        <f t="shared" si="65"/>
        <v>1386</v>
      </c>
      <c r="K1387">
        <f t="shared" si="63"/>
        <v>1</v>
      </c>
      <c r="L1387" t="b">
        <f>COUNTIF($N$2:N1387, N1387)=1</f>
        <v>1</v>
      </c>
      <c r="M1387" s="37">
        <f>IF( $Q1387, MAX($M$1:M1386)+1, 0)</f>
        <v>0</v>
      </c>
      <c r="N1387" t="str" cm="1">
        <f t="array" ref="N1387">INDEX($A$9:$F$1048576, $J1387, $K1387 )</f>
        <v>64359</v>
      </c>
      <c r="O1387" t="str" cm="1">
        <f t="array" ref="O1387">INDEX($B$9:$F$1048576, $J1387, $K1387 )</f>
        <v>주택금융공사MBS2021-13(1-8)</v>
      </c>
      <c r="P1387" t="str" cm="1">
        <f t="array" ref="P1387">IF( $L1387, TRIM(_xll.IMDP("IR", $G$5&amp;$N1387, $G$6)), "" )</f>
        <v/>
      </c>
      <c r="Q1387" t="b" cm="1">
        <f t="array" ref="Q1387">IF(
    $U$1=1, AND($P1387&lt;&gt;"", $P1387&lt;&gt;"...", $P1387&lt;&gt;"입력오류"),
    IF(
        $U$18=1, AND($P1387&lt;&gt;"", $P1387&lt;&gt;"...", $P1387&lt;&gt;"입력오류", ISNUMBER(FIND(INDEX($T$2:$T$7,$U$1),$P1387))),
        IF(
            $U$17="기타", AND($P1387&lt;&gt;"", $P1387&lt;&gt;"...", $P1387&lt;&gt;"입력오류", NOT(ISNUMBER(FIND($T$21:$T$34,$P1387)))),
            AND($P1387&lt;&gt;"", $P1387&lt;&gt;"...", $P1387&lt;&gt;"입력오류", $T$19=$P1387)
        )
    )
)</f>
        <v>0</v>
      </c>
    </row>
    <row r="1388" spans="1:17">
      <c r="A1388" t="s">
        <v>2675</v>
      </c>
      <c r="B1388" t="s">
        <v>2676</v>
      </c>
      <c r="C1388" t="s">
        <v>11798</v>
      </c>
      <c r="D1388" t="s">
        <v>11799</v>
      </c>
      <c r="I1388">
        <f t="shared" si="64"/>
        <v>1387</v>
      </c>
      <c r="J1388">
        <f t="shared" si="65"/>
        <v>1387</v>
      </c>
      <c r="K1388">
        <f t="shared" si="63"/>
        <v>1</v>
      </c>
      <c r="L1388" t="b">
        <f>COUNTIF($N$2:N1388, N1388)=1</f>
        <v>1</v>
      </c>
      <c r="M1388" s="37">
        <f>IF( $Q1388, MAX($M$1:M1387)+1, 0)</f>
        <v>0</v>
      </c>
      <c r="N1388" t="str" cm="1">
        <f t="array" ref="N1388">INDEX($A$9:$F$1048576, $J1388, $K1388 )</f>
        <v>64360</v>
      </c>
      <c r="O1388" t="str" cm="1">
        <f t="array" ref="O1388">INDEX($B$9:$F$1048576, $J1388, $K1388 )</f>
        <v>주택금융공사MBS2021-13(1-9)</v>
      </c>
      <c r="P1388" t="str" cm="1">
        <f t="array" ref="P1388">IF( $L1388, TRIM(_xll.IMDP("IR", $G$5&amp;$N1388, $G$6)), "" )</f>
        <v/>
      </c>
      <c r="Q1388" t="b" cm="1">
        <f t="array" ref="Q1388">IF(
    $U$1=1, AND($P1388&lt;&gt;"", $P1388&lt;&gt;"...", $P1388&lt;&gt;"입력오류"),
    IF(
        $U$18=1, AND($P1388&lt;&gt;"", $P1388&lt;&gt;"...", $P1388&lt;&gt;"입력오류", ISNUMBER(FIND(INDEX($T$2:$T$7,$U$1),$P1388))),
        IF(
            $U$17="기타", AND($P1388&lt;&gt;"", $P1388&lt;&gt;"...", $P1388&lt;&gt;"입력오류", NOT(ISNUMBER(FIND($T$21:$T$34,$P1388)))),
            AND($P1388&lt;&gt;"", $P1388&lt;&gt;"...", $P1388&lt;&gt;"입력오류", $T$19=$P1388)
        )
    )
)</f>
        <v>0</v>
      </c>
    </row>
    <row r="1389" spans="1:17">
      <c r="A1389" t="s">
        <v>719</v>
      </c>
      <c r="B1389" t="s">
        <v>645</v>
      </c>
      <c r="C1389" t="s">
        <v>11800</v>
      </c>
      <c r="D1389" t="s">
        <v>11801</v>
      </c>
      <c r="I1389">
        <f t="shared" si="64"/>
        <v>1388</v>
      </c>
      <c r="J1389">
        <f t="shared" si="65"/>
        <v>1388</v>
      </c>
      <c r="K1389">
        <f t="shared" si="63"/>
        <v>1</v>
      </c>
      <c r="L1389" t="b">
        <f>COUNTIF($N$2:N1389, N1389)=1</f>
        <v>1</v>
      </c>
      <c r="M1389" s="37">
        <f>IF( $Q1389, MAX($M$1:M1388)+1, 0)</f>
        <v>0</v>
      </c>
      <c r="N1389" t="str" cm="1">
        <f t="array" ref="N1389">INDEX($A$9:$F$1048576, $J1389, $K1389 )</f>
        <v>64403</v>
      </c>
      <c r="O1389" t="str" cm="1">
        <f t="array" ref="O1389">INDEX($B$9:$F$1048576, $J1389, $K1389 )</f>
        <v>희진제이차(유)3</v>
      </c>
      <c r="P1389" t="str" cm="1">
        <f t="array" ref="P1389">IF( $L1389, TRIM(_xll.IMDP("IR", $G$5&amp;$N1389, $G$6)), "" )</f>
        <v/>
      </c>
      <c r="Q1389" t="b" cm="1">
        <f t="array" ref="Q1389">IF(
    $U$1=1, AND($P1389&lt;&gt;"", $P1389&lt;&gt;"...", $P1389&lt;&gt;"입력오류"),
    IF(
        $U$18=1, AND($P1389&lt;&gt;"", $P1389&lt;&gt;"...", $P1389&lt;&gt;"입력오류", ISNUMBER(FIND(INDEX($T$2:$T$7,$U$1),$P1389))),
        IF(
            $U$17="기타", AND($P1389&lt;&gt;"", $P1389&lt;&gt;"...", $P1389&lt;&gt;"입력오류", NOT(ISNUMBER(FIND($T$21:$T$34,$P1389)))),
            AND($P1389&lt;&gt;"", $P1389&lt;&gt;"...", $P1389&lt;&gt;"입력오류", $T$19=$P1389)
        )
    )
)</f>
        <v>0</v>
      </c>
    </row>
    <row r="1390" spans="1:17">
      <c r="A1390" t="s">
        <v>2677</v>
      </c>
      <c r="B1390" t="s">
        <v>2678</v>
      </c>
      <c r="C1390" t="s">
        <v>11802</v>
      </c>
      <c r="D1390" t="s">
        <v>11803</v>
      </c>
      <c r="I1390">
        <f t="shared" si="64"/>
        <v>1389</v>
      </c>
      <c r="J1390">
        <f t="shared" si="65"/>
        <v>1389</v>
      </c>
      <c r="K1390">
        <f t="shared" si="63"/>
        <v>1</v>
      </c>
      <c r="L1390" t="b">
        <f>COUNTIF($N$2:N1390, N1390)=1</f>
        <v>1</v>
      </c>
      <c r="M1390" s="37">
        <f>IF( $Q1390, MAX($M$1:M1389)+1, 0)</f>
        <v>0</v>
      </c>
      <c r="N1390" t="str" cm="1">
        <f t="array" ref="N1390">INDEX($A$9:$F$1048576, $J1390, $K1390 )</f>
        <v>64421</v>
      </c>
      <c r="O1390" t="str" cm="1">
        <f t="array" ref="O1390">INDEX($B$9:$F$1048576, $J1390, $K1390 )</f>
        <v>신보2021제11차(유)1-1</v>
      </c>
      <c r="P1390" t="str" cm="1">
        <f t="array" ref="P1390">IF( $L1390, TRIM(_xll.IMDP("IR", $G$5&amp;$N1390, $G$6)), "" )</f>
        <v/>
      </c>
      <c r="Q1390" t="b" cm="1">
        <f t="array" ref="Q1390">IF(
    $U$1=1, AND($P1390&lt;&gt;"", $P1390&lt;&gt;"...", $P1390&lt;&gt;"입력오류"),
    IF(
        $U$18=1, AND($P1390&lt;&gt;"", $P1390&lt;&gt;"...", $P1390&lt;&gt;"입력오류", ISNUMBER(FIND(INDEX($T$2:$T$7,$U$1),$P1390))),
        IF(
            $U$17="기타", AND($P1390&lt;&gt;"", $P1390&lt;&gt;"...", $P1390&lt;&gt;"입력오류", NOT(ISNUMBER(FIND($T$21:$T$34,$P1390)))),
            AND($P1390&lt;&gt;"", $P1390&lt;&gt;"...", $P1390&lt;&gt;"입력오류", $T$19=$P1390)
        )
    )
)</f>
        <v>0</v>
      </c>
    </row>
    <row r="1391" spans="1:17">
      <c r="A1391" t="s">
        <v>2679</v>
      </c>
      <c r="B1391" t="s">
        <v>2680</v>
      </c>
      <c r="C1391" t="s">
        <v>11804</v>
      </c>
      <c r="D1391" t="s">
        <v>11805</v>
      </c>
      <c r="I1391">
        <f t="shared" si="64"/>
        <v>1390</v>
      </c>
      <c r="J1391">
        <f t="shared" si="65"/>
        <v>1390</v>
      </c>
      <c r="K1391">
        <f t="shared" si="63"/>
        <v>1</v>
      </c>
      <c r="L1391" t="b">
        <f>COUNTIF($N$2:N1391, N1391)=1</f>
        <v>1</v>
      </c>
      <c r="M1391" s="37">
        <f>IF( $Q1391, MAX($M$1:M1390)+1, 0)</f>
        <v>0</v>
      </c>
      <c r="N1391" t="str" cm="1">
        <f t="array" ref="N1391">INDEX($A$9:$F$1048576, $J1391, $K1391 )</f>
        <v>64422</v>
      </c>
      <c r="O1391" t="str" cm="1">
        <f t="array" ref="O1391">INDEX($B$9:$F$1048576, $J1391, $K1391 )</f>
        <v>신보2021제11차(유)1-2</v>
      </c>
      <c r="P1391" t="str" cm="1">
        <f t="array" ref="P1391">IF( $L1391, TRIM(_xll.IMDP("IR", $G$5&amp;$N1391, $G$6)), "" )</f>
        <v/>
      </c>
      <c r="Q1391" t="b" cm="1">
        <f t="array" ref="Q1391">IF(
    $U$1=1, AND($P1391&lt;&gt;"", $P1391&lt;&gt;"...", $P1391&lt;&gt;"입력오류"),
    IF(
        $U$18=1, AND($P1391&lt;&gt;"", $P1391&lt;&gt;"...", $P1391&lt;&gt;"입력오류", ISNUMBER(FIND(INDEX($T$2:$T$7,$U$1),$P1391))),
        IF(
            $U$17="기타", AND($P1391&lt;&gt;"", $P1391&lt;&gt;"...", $P1391&lt;&gt;"입력오류", NOT(ISNUMBER(FIND($T$21:$T$34,$P1391)))),
            AND($P1391&lt;&gt;"", $P1391&lt;&gt;"...", $P1391&lt;&gt;"입력오류", $T$19=$P1391)
        )
    )
)</f>
        <v>0</v>
      </c>
    </row>
    <row r="1392" spans="1:17">
      <c r="A1392" t="s">
        <v>2681</v>
      </c>
      <c r="B1392" t="s">
        <v>2682</v>
      </c>
      <c r="C1392" t="s">
        <v>11806</v>
      </c>
      <c r="D1392" t="s">
        <v>11807</v>
      </c>
      <c r="I1392">
        <f t="shared" si="64"/>
        <v>1391</v>
      </c>
      <c r="J1392">
        <f t="shared" si="65"/>
        <v>1391</v>
      </c>
      <c r="K1392">
        <f t="shared" si="63"/>
        <v>1</v>
      </c>
      <c r="L1392" t="b">
        <f>COUNTIF($N$2:N1392, N1392)=1</f>
        <v>1</v>
      </c>
      <c r="M1392" s="37">
        <f>IF( $Q1392, MAX($M$1:M1391)+1, 0)</f>
        <v>0</v>
      </c>
      <c r="N1392" t="str" cm="1">
        <f t="array" ref="N1392">INDEX($A$9:$F$1048576, $J1392, $K1392 )</f>
        <v>64423</v>
      </c>
      <c r="O1392" t="str" cm="1">
        <f t="array" ref="O1392">INDEX($B$9:$F$1048576, $J1392, $K1392 )</f>
        <v>신보2021제11차(유)1-3</v>
      </c>
      <c r="P1392" t="str" cm="1">
        <f t="array" ref="P1392">IF( $L1392, TRIM(_xll.IMDP("IR", $G$5&amp;$N1392, $G$6)), "" )</f>
        <v/>
      </c>
      <c r="Q1392" t="b" cm="1">
        <f t="array" ref="Q1392">IF(
    $U$1=1, AND($P1392&lt;&gt;"", $P1392&lt;&gt;"...", $P1392&lt;&gt;"입력오류"),
    IF(
        $U$18=1, AND($P1392&lt;&gt;"", $P1392&lt;&gt;"...", $P1392&lt;&gt;"입력오류", ISNUMBER(FIND(INDEX($T$2:$T$7,$U$1),$P1392))),
        IF(
            $U$17="기타", AND($P1392&lt;&gt;"", $P1392&lt;&gt;"...", $P1392&lt;&gt;"입력오류", NOT(ISNUMBER(FIND($T$21:$T$34,$P1392)))),
            AND($P1392&lt;&gt;"", $P1392&lt;&gt;"...", $P1392&lt;&gt;"입력오류", $T$19=$P1392)
        )
    )
)</f>
        <v>0</v>
      </c>
    </row>
    <row r="1393" spans="1:17">
      <c r="A1393" t="s">
        <v>2683</v>
      </c>
      <c r="B1393" t="s">
        <v>2684</v>
      </c>
      <c r="C1393" t="s">
        <v>11808</v>
      </c>
      <c r="D1393" t="s">
        <v>11809</v>
      </c>
      <c r="I1393">
        <f t="shared" si="64"/>
        <v>1392</v>
      </c>
      <c r="J1393">
        <f t="shared" si="65"/>
        <v>1392</v>
      </c>
      <c r="K1393">
        <f t="shared" si="63"/>
        <v>1</v>
      </c>
      <c r="L1393" t="b">
        <f>COUNTIF($N$2:N1393, N1393)=1</f>
        <v>1</v>
      </c>
      <c r="M1393" s="37">
        <f>IF( $Q1393, MAX($M$1:M1392)+1, 0)</f>
        <v>0</v>
      </c>
      <c r="N1393" t="str" cm="1">
        <f t="array" ref="N1393">INDEX($A$9:$F$1048576, $J1393, $K1393 )</f>
        <v>64424</v>
      </c>
      <c r="O1393" t="str" cm="1">
        <f t="array" ref="O1393">INDEX($B$9:$F$1048576, $J1393, $K1393 )</f>
        <v>신보2021제12차(유)1-1</v>
      </c>
      <c r="P1393" t="str" cm="1">
        <f t="array" ref="P1393">IF( $L1393, TRIM(_xll.IMDP("IR", $G$5&amp;$N1393, $G$6)), "" )</f>
        <v/>
      </c>
      <c r="Q1393" t="b" cm="1">
        <f t="array" ref="Q1393">IF(
    $U$1=1, AND($P1393&lt;&gt;"", $P1393&lt;&gt;"...", $P1393&lt;&gt;"입력오류"),
    IF(
        $U$18=1, AND($P1393&lt;&gt;"", $P1393&lt;&gt;"...", $P1393&lt;&gt;"입력오류", ISNUMBER(FIND(INDEX($T$2:$T$7,$U$1),$P1393))),
        IF(
            $U$17="기타", AND($P1393&lt;&gt;"", $P1393&lt;&gt;"...", $P1393&lt;&gt;"입력오류", NOT(ISNUMBER(FIND($T$21:$T$34,$P1393)))),
            AND($P1393&lt;&gt;"", $P1393&lt;&gt;"...", $P1393&lt;&gt;"입력오류", $T$19=$P1393)
        )
    )
)</f>
        <v>0</v>
      </c>
    </row>
    <row r="1394" spans="1:17">
      <c r="A1394" t="s">
        <v>2685</v>
      </c>
      <c r="B1394" t="s">
        <v>2686</v>
      </c>
      <c r="C1394" t="s">
        <v>11810</v>
      </c>
      <c r="D1394" t="s">
        <v>11811</v>
      </c>
      <c r="I1394">
        <f t="shared" si="64"/>
        <v>1393</v>
      </c>
      <c r="J1394">
        <f t="shared" si="65"/>
        <v>1393</v>
      </c>
      <c r="K1394">
        <f t="shared" si="63"/>
        <v>1</v>
      </c>
      <c r="L1394" t="b">
        <f>COUNTIF($N$2:N1394, N1394)=1</f>
        <v>1</v>
      </c>
      <c r="M1394" s="37">
        <f>IF( $Q1394, MAX($M$1:M1393)+1, 0)</f>
        <v>0</v>
      </c>
      <c r="N1394" t="str" cm="1">
        <f t="array" ref="N1394">INDEX($A$9:$F$1048576, $J1394, $K1394 )</f>
        <v>64425</v>
      </c>
      <c r="O1394" t="str" cm="1">
        <f t="array" ref="O1394">INDEX($B$9:$F$1048576, $J1394, $K1394 )</f>
        <v>신보2021제12차(유)1-2</v>
      </c>
      <c r="P1394" t="str" cm="1">
        <f t="array" ref="P1394">IF( $L1394, TRIM(_xll.IMDP("IR", $G$5&amp;$N1394, $G$6)), "" )</f>
        <v/>
      </c>
      <c r="Q1394" t="b" cm="1">
        <f t="array" ref="Q1394">IF(
    $U$1=1, AND($P1394&lt;&gt;"", $P1394&lt;&gt;"...", $P1394&lt;&gt;"입력오류"),
    IF(
        $U$18=1, AND($P1394&lt;&gt;"", $P1394&lt;&gt;"...", $P1394&lt;&gt;"입력오류", ISNUMBER(FIND(INDEX($T$2:$T$7,$U$1),$P1394))),
        IF(
            $U$17="기타", AND($P1394&lt;&gt;"", $P1394&lt;&gt;"...", $P1394&lt;&gt;"입력오류", NOT(ISNUMBER(FIND($T$21:$T$34,$P1394)))),
            AND($P1394&lt;&gt;"", $P1394&lt;&gt;"...", $P1394&lt;&gt;"입력오류", $T$19=$P1394)
        )
    )
)</f>
        <v>0</v>
      </c>
    </row>
    <row r="1395" spans="1:17">
      <c r="A1395" t="s">
        <v>2687</v>
      </c>
      <c r="B1395" t="s">
        <v>2688</v>
      </c>
      <c r="C1395" t="s">
        <v>11812</v>
      </c>
      <c r="D1395" t="s">
        <v>11813</v>
      </c>
      <c r="I1395">
        <f t="shared" si="64"/>
        <v>1394</v>
      </c>
      <c r="J1395">
        <f t="shared" si="65"/>
        <v>1394</v>
      </c>
      <c r="K1395">
        <f t="shared" si="63"/>
        <v>1</v>
      </c>
      <c r="L1395" t="b">
        <f>COUNTIF($N$2:N1395, N1395)=1</f>
        <v>1</v>
      </c>
      <c r="M1395" s="37">
        <f>IF( $Q1395, MAX($M$1:M1394)+1, 0)</f>
        <v>0</v>
      </c>
      <c r="N1395" t="str" cm="1">
        <f t="array" ref="N1395">INDEX($A$9:$F$1048576, $J1395, $K1395 )</f>
        <v>64427</v>
      </c>
      <c r="O1395" t="str" cm="1">
        <f t="array" ref="O1395">INDEX($B$9:$F$1048576, $J1395, $K1395 )</f>
        <v>신보2021제13차(유)1-2</v>
      </c>
      <c r="P1395" t="str" cm="1">
        <f t="array" ref="P1395">IF( $L1395, TRIM(_xll.IMDP("IR", $G$5&amp;$N1395, $G$6)), "" )</f>
        <v/>
      </c>
      <c r="Q1395" t="b" cm="1">
        <f t="array" ref="Q1395">IF(
    $U$1=1, AND($P1395&lt;&gt;"", $P1395&lt;&gt;"...", $P1395&lt;&gt;"입력오류"),
    IF(
        $U$18=1, AND($P1395&lt;&gt;"", $P1395&lt;&gt;"...", $P1395&lt;&gt;"입력오류", ISNUMBER(FIND(INDEX($T$2:$T$7,$U$1),$P1395))),
        IF(
            $U$17="기타", AND($P1395&lt;&gt;"", $P1395&lt;&gt;"...", $P1395&lt;&gt;"입력오류", NOT(ISNUMBER(FIND($T$21:$T$34,$P1395)))),
            AND($P1395&lt;&gt;"", $P1395&lt;&gt;"...", $P1395&lt;&gt;"입력오류", $T$19=$P1395)
        )
    )
)</f>
        <v>0</v>
      </c>
    </row>
    <row r="1396" spans="1:17">
      <c r="A1396" t="s">
        <v>2689</v>
      </c>
      <c r="B1396" t="s">
        <v>2690</v>
      </c>
      <c r="C1396" t="s">
        <v>11814</v>
      </c>
      <c r="D1396" t="s">
        <v>11815</v>
      </c>
      <c r="I1396">
        <f t="shared" si="64"/>
        <v>1395</v>
      </c>
      <c r="J1396">
        <f t="shared" si="65"/>
        <v>1395</v>
      </c>
      <c r="K1396">
        <f t="shared" si="63"/>
        <v>1</v>
      </c>
      <c r="L1396" t="b">
        <f>COUNTIF($N$2:N1396, N1396)=1</f>
        <v>1</v>
      </c>
      <c r="M1396" s="37">
        <f>IF( $Q1396, MAX($M$1:M1395)+1, 0)</f>
        <v>0</v>
      </c>
      <c r="N1396" t="str" cm="1">
        <f t="array" ref="N1396">INDEX($A$9:$F$1048576, $J1396, $K1396 )</f>
        <v>64432</v>
      </c>
      <c r="O1396" t="str" cm="1">
        <f t="array" ref="O1396">INDEX($B$9:$F$1048576, $J1396, $K1396 )</f>
        <v>중일프로젝트원(유)1</v>
      </c>
      <c r="P1396" t="str" cm="1">
        <f t="array" ref="P1396">IF( $L1396, TRIM(_xll.IMDP("IR", $G$5&amp;$N1396, $G$6)), "" )</f>
        <v/>
      </c>
      <c r="Q1396" t="b" cm="1">
        <f t="array" ref="Q1396">IF(
    $U$1=1, AND($P1396&lt;&gt;"", $P1396&lt;&gt;"...", $P1396&lt;&gt;"입력오류"),
    IF(
        $U$18=1, AND($P1396&lt;&gt;"", $P1396&lt;&gt;"...", $P1396&lt;&gt;"입력오류", ISNUMBER(FIND(INDEX($T$2:$T$7,$U$1),$P1396))),
        IF(
            $U$17="기타", AND($P1396&lt;&gt;"", $P1396&lt;&gt;"...", $P1396&lt;&gt;"입력오류", NOT(ISNUMBER(FIND($T$21:$T$34,$P1396)))),
            AND($P1396&lt;&gt;"", $P1396&lt;&gt;"...", $P1396&lt;&gt;"입력오류", $T$19=$P1396)
        )
    )
)</f>
        <v>0</v>
      </c>
    </row>
    <row r="1397" spans="1:17">
      <c r="A1397" t="s">
        <v>2691</v>
      </c>
      <c r="B1397" t="s">
        <v>2692</v>
      </c>
      <c r="C1397" t="s">
        <v>11816</v>
      </c>
      <c r="D1397" t="s">
        <v>11817</v>
      </c>
      <c r="I1397">
        <f t="shared" si="64"/>
        <v>1396</v>
      </c>
      <c r="J1397">
        <f t="shared" si="65"/>
        <v>1396</v>
      </c>
      <c r="K1397">
        <f t="shared" si="63"/>
        <v>1</v>
      </c>
      <c r="L1397" t="b">
        <f>COUNTIF($N$2:N1397, N1397)=1</f>
        <v>1</v>
      </c>
      <c r="M1397" s="37">
        <f>IF( $Q1397, MAX($M$1:M1396)+1, 0)</f>
        <v>0</v>
      </c>
      <c r="N1397" t="str" cm="1">
        <f t="array" ref="N1397">INDEX($A$9:$F$1048576, $J1397, $K1397 )</f>
        <v>64456</v>
      </c>
      <c r="O1397" t="str" cm="1">
        <f t="array" ref="O1397">INDEX($B$9:$F$1048576, $J1397, $K1397 )</f>
        <v>제이비우리캐피탈오토23차유1-22</v>
      </c>
      <c r="P1397" t="str" cm="1">
        <f t="array" ref="P1397">IF( $L1397, TRIM(_xll.IMDP("IR", $G$5&amp;$N1397, $G$6)), "" )</f>
        <v/>
      </c>
      <c r="Q1397" t="b" cm="1">
        <f t="array" ref="Q1397">IF(
    $U$1=1, AND($P1397&lt;&gt;"", $P1397&lt;&gt;"...", $P1397&lt;&gt;"입력오류"),
    IF(
        $U$18=1, AND($P1397&lt;&gt;"", $P1397&lt;&gt;"...", $P1397&lt;&gt;"입력오류", ISNUMBER(FIND(INDEX($T$2:$T$7,$U$1),$P1397))),
        IF(
            $U$17="기타", AND($P1397&lt;&gt;"", $P1397&lt;&gt;"...", $P1397&lt;&gt;"입력오류", NOT(ISNUMBER(FIND($T$21:$T$34,$P1397)))),
            AND($P1397&lt;&gt;"", $P1397&lt;&gt;"...", $P1397&lt;&gt;"입력오류", $T$19=$P1397)
        )
    )
)</f>
        <v>0</v>
      </c>
    </row>
    <row r="1398" spans="1:17">
      <c r="A1398" t="s">
        <v>2693</v>
      </c>
      <c r="B1398" t="s">
        <v>2694</v>
      </c>
      <c r="C1398" t="s">
        <v>11818</v>
      </c>
      <c r="D1398" t="s">
        <v>11819</v>
      </c>
      <c r="I1398">
        <f t="shared" si="64"/>
        <v>1397</v>
      </c>
      <c r="J1398">
        <f t="shared" si="65"/>
        <v>1397</v>
      </c>
      <c r="K1398">
        <f t="shared" si="63"/>
        <v>1</v>
      </c>
      <c r="L1398" t="b">
        <f>COUNTIF($N$2:N1398, N1398)=1</f>
        <v>1</v>
      </c>
      <c r="M1398" s="37">
        <f>IF( $Q1398, MAX($M$1:M1397)+1, 0)</f>
        <v>0</v>
      </c>
      <c r="N1398" t="str" cm="1">
        <f t="array" ref="N1398">INDEX($A$9:$F$1048576, $J1398, $K1398 )</f>
        <v>64457</v>
      </c>
      <c r="O1398" t="str" cm="1">
        <f t="array" ref="O1398">INDEX($B$9:$F$1048576, $J1398, $K1398 )</f>
        <v>제이비우리캐피탈오토23차유1-23</v>
      </c>
      <c r="P1398" t="str" cm="1">
        <f t="array" ref="P1398">IF( $L1398, TRIM(_xll.IMDP("IR", $G$5&amp;$N1398, $G$6)), "" )</f>
        <v/>
      </c>
      <c r="Q1398" t="b" cm="1">
        <f t="array" ref="Q1398">IF(
    $U$1=1, AND($P1398&lt;&gt;"", $P1398&lt;&gt;"...", $P1398&lt;&gt;"입력오류"),
    IF(
        $U$18=1, AND($P1398&lt;&gt;"", $P1398&lt;&gt;"...", $P1398&lt;&gt;"입력오류", ISNUMBER(FIND(INDEX($T$2:$T$7,$U$1),$P1398))),
        IF(
            $U$17="기타", AND($P1398&lt;&gt;"", $P1398&lt;&gt;"...", $P1398&lt;&gt;"입력오류", NOT(ISNUMBER(FIND($T$21:$T$34,$P1398)))),
            AND($P1398&lt;&gt;"", $P1398&lt;&gt;"...", $P1398&lt;&gt;"입력오류", $T$19=$P1398)
        )
    )
)</f>
        <v>0</v>
      </c>
    </row>
    <row r="1399" spans="1:17">
      <c r="A1399" t="s">
        <v>2695</v>
      </c>
      <c r="B1399" t="s">
        <v>2696</v>
      </c>
      <c r="C1399" t="s">
        <v>11820</v>
      </c>
      <c r="D1399" t="s">
        <v>11821</v>
      </c>
      <c r="I1399">
        <f t="shared" si="64"/>
        <v>1398</v>
      </c>
      <c r="J1399">
        <f t="shared" si="65"/>
        <v>1398</v>
      </c>
      <c r="K1399">
        <f t="shared" si="63"/>
        <v>1</v>
      </c>
      <c r="L1399" t="b">
        <f>COUNTIF($N$2:N1399, N1399)=1</f>
        <v>1</v>
      </c>
      <c r="M1399" s="37">
        <f>IF( $Q1399, MAX($M$1:M1398)+1, 0)</f>
        <v>0</v>
      </c>
      <c r="N1399" t="str" cm="1">
        <f t="array" ref="N1399">INDEX($A$9:$F$1048576, $J1399, $K1399 )</f>
        <v>64458</v>
      </c>
      <c r="O1399" t="str" cm="1">
        <f t="array" ref="O1399">INDEX($B$9:$F$1048576, $J1399, $K1399 )</f>
        <v>제이비우리캐피탈오토23차유1-24</v>
      </c>
      <c r="P1399" t="str" cm="1">
        <f t="array" ref="P1399">IF( $L1399, TRIM(_xll.IMDP("IR", $G$5&amp;$N1399, $G$6)), "" )</f>
        <v/>
      </c>
      <c r="Q1399" t="b" cm="1">
        <f t="array" ref="Q1399">IF(
    $U$1=1, AND($P1399&lt;&gt;"", $P1399&lt;&gt;"...", $P1399&lt;&gt;"입력오류"),
    IF(
        $U$18=1, AND($P1399&lt;&gt;"", $P1399&lt;&gt;"...", $P1399&lt;&gt;"입력오류", ISNUMBER(FIND(INDEX($T$2:$T$7,$U$1),$P1399))),
        IF(
            $U$17="기타", AND($P1399&lt;&gt;"", $P1399&lt;&gt;"...", $P1399&lt;&gt;"입력오류", NOT(ISNUMBER(FIND($T$21:$T$34,$P1399)))),
            AND($P1399&lt;&gt;"", $P1399&lt;&gt;"...", $P1399&lt;&gt;"입력오류", $T$19=$P1399)
        )
    )
)</f>
        <v>0</v>
      </c>
    </row>
    <row r="1400" spans="1:17">
      <c r="A1400" t="s">
        <v>2697</v>
      </c>
      <c r="B1400" t="s">
        <v>2698</v>
      </c>
      <c r="C1400" t="s">
        <v>11822</v>
      </c>
      <c r="D1400" t="s">
        <v>11823</v>
      </c>
      <c r="I1400">
        <f t="shared" si="64"/>
        <v>1399</v>
      </c>
      <c r="J1400">
        <f t="shared" si="65"/>
        <v>1399</v>
      </c>
      <c r="K1400">
        <f t="shared" si="63"/>
        <v>1</v>
      </c>
      <c r="L1400" t="b">
        <f>COUNTIF($N$2:N1400, N1400)=1</f>
        <v>1</v>
      </c>
      <c r="M1400" s="37">
        <f>IF( $Q1400, MAX($M$1:M1399)+1, 0)</f>
        <v>0</v>
      </c>
      <c r="N1400" t="str" cm="1">
        <f t="array" ref="N1400">INDEX($A$9:$F$1048576, $J1400, $K1400 )</f>
        <v>64459</v>
      </c>
      <c r="O1400" t="str" cm="1">
        <f t="array" ref="O1400">INDEX($B$9:$F$1048576, $J1400, $K1400 )</f>
        <v>제이비우리캐피탈오토23차유1-25</v>
      </c>
      <c r="P1400" t="str" cm="1">
        <f t="array" ref="P1400">IF( $L1400, TRIM(_xll.IMDP("IR", $G$5&amp;$N1400, $G$6)), "" )</f>
        <v/>
      </c>
      <c r="Q1400" t="b" cm="1">
        <f t="array" ref="Q1400">IF(
    $U$1=1, AND($P1400&lt;&gt;"", $P1400&lt;&gt;"...", $P1400&lt;&gt;"입력오류"),
    IF(
        $U$18=1, AND($P1400&lt;&gt;"", $P1400&lt;&gt;"...", $P1400&lt;&gt;"입력오류", ISNUMBER(FIND(INDEX($T$2:$T$7,$U$1),$P1400))),
        IF(
            $U$17="기타", AND($P1400&lt;&gt;"", $P1400&lt;&gt;"...", $P1400&lt;&gt;"입력오류", NOT(ISNUMBER(FIND($T$21:$T$34,$P1400)))),
            AND($P1400&lt;&gt;"", $P1400&lt;&gt;"...", $P1400&lt;&gt;"입력오류", $T$19=$P1400)
        )
    )
)</f>
        <v>0</v>
      </c>
    </row>
    <row r="1401" spans="1:17">
      <c r="A1401" t="s">
        <v>2699</v>
      </c>
      <c r="B1401" t="s">
        <v>2700</v>
      </c>
      <c r="C1401" t="s">
        <v>11824</v>
      </c>
      <c r="D1401" t="s">
        <v>11825</v>
      </c>
      <c r="I1401">
        <f t="shared" si="64"/>
        <v>1400</v>
      </c>
      <c r="J1401">
        <f t="shared" si="65"/>
        <v>1400</v>
      </c>
      <c r="K1401">
        <f t="shared" si="63"/>
        <v>1</v>
      </c>
      <c r="L1401" t="b">
        <f>COUNTIF($N$2:N1401, N1401)=1</f>
        <v>1</v>
      </c>
      <c r="M1401" s="37">
        <f>IF( $Q1401, MAX($M$1:M1400)+1, 0)</f>
        <v>0</v>
      </c>
      <c r="N1401" t="str" cm="1">
        <f t="array" ref="N1401">INDEX($A$9:$F$1048576, $J1401, $K1401 )</f>
        <v>64460</v>
      </c>
      <c r="O1401" t="str" cm="1">
        <f t="array" ref="O1401">INDEX($B$9:$F$1048576, $J1401, $K1401 )</f>
        <v>제이비우리캐피탈오토23차유1-26</v>
      </c>
      <c r="P1401" t="str" cm="1">
        <f t="array" ref="P1401">IF( $L1401, TRIM(_xll.IMDP("IR", $G$5&amp;$N1401, $G$6)), "" )</f>
        <v/>
      </c>
      <c r="Q1401" t="b" cm="1">
        <f t="array" ref="Q1401">IF(
    $U$1=1, AND($P1401&lt;&gt;"", $P1401&lt;&gt;"...", $P1401&lt;&gt;"입력오류"),
    IF(
        $U$18=1, AND($P1401&lt;&gt;"", $P1401&lt;&gt;"...", $P1401&lt;&gt;"입력오류", ISNUMBER(FIND(INDEX($T$2:$T$7,$U$1),$P1401))),
        IF(
            $U$17="기타", AND($P1401&lt;&gt;"", $P1401&lt;&gt;"...", $P1401&lt;&gt;"입력오류", NOT(ISNUMBER(FIND($T$21:$T$34,$P1401)))),
            AND($P1401&lt;&gt;"", $P1401&lt;&gt;"...", $P1401&lt;&gt;"입력오류", $T$19=$P1401)
        )
    )
)</f>
        <v>0</v>
      </c>
    </row>
    <row r="1402" spans="1:17">
      <c r="A1402" t="s">
        <v>2701</v>
      </c>
      <c r="B1402" t="s">
        <v>2702</v>
      </c>
      <c r="C1402" t="s">
        <v>11826</v>
      </c>
      <c r="D1402" t="s">
        <v>11827</v>
      </c>
      <c r="I1402">
        <f t="shared" si="64"/>
        <v>1401</v>
      </c>
      <c r="J1402">
        <f t="shared" si="65"/>
        <v>1401</v>
      </c>
      <c r="K1402">
        <f t="shared" si="63"/>
        <v>1</v>
      </c>
      <c r="L1402" t="b">
        <f>COUNTIF($N$2:N1402, N1402)=1</f>
        <v>1</v>
      </c>
      <c r="M1402" s="37">
        <f>IF( $Q1402, MAX($M$1:M1401)+1, 0)</f>
        <v>0</v>
      </c>
      <c r="N1402" t="str" cm="1">
        <f t="array" ref="N1402">INDEX($A$9:$F$1048576, $J1402, $K1402 )</f>
        <v>64461</v>
      </c>
      <c r="O1402" t="str" cm="1">
        <f t="array" ref="O1402">INDEX($B$9:$F$1048576, $J1402, $K1402 )</f>
        <v>제이비우리캐피탈오토23차유1-27</v>
      </c>
      <c r="P1402" t="str" cm="1">
        <f t="array" ref="P1402">IF( $L1402, TRIM(_xll.IMDP("IR", $G$5&amp;$N1402, $G$6)), "" )</f>
        <v/>
      </c>
      <c r="Q1402" t="b" cm="1">
        <f t="array" ref="Q1402">IF(
    $U$1=1, AND($P1402&lt;&gt;"", $P1402&lt;&gt;"...", $P1402&lt;&gt;"입력오류"),
    IF(
        $U$18=1, AND($P1402&lt;&gt;"", $P1402&lt;&gt;"...", $P1402&lt;&gt;"입력오류", ISNUMBER(FIND(INDEX($T$2:$T$7,$U$1),$P1402))),
        IF(
            $U$17="기타", AND($P1402&lt;&gt;"", $P1402&lt;&gt;"...", $P1402&lt;&gt;"입력오류", NOT(ISNUMBER(FIND($T$21:$T$34,$P1402)))),
            AND($P1402&lt;&gt;"", $P1402&lt;&gt;"...", $P1402&lt;&gt;"입력오류", $T$19=$P1402)
        )
    )
)</f>
        <v>0</v>
      </c>
    </row>
    <row r="1403" spans="1:17">
      <c r="A1403" t="s">
        <v>2703</v>
      </c>
      <c r="B1403" t="s">
        <v>2704</v>
      </c>
      <c r="C1403" t="s">
        <v>11828</v>
      </c>
      <c r="D1403" t="s">
        <v>11829</v>
      </c>
      <c r="I1403">
        <f t="shared" si="64"/>
        <v>1402</v>
      </c>
      <c r="J1403">
        <f t="shared" si="65"/>
        <v>1402</v>
      </c>
      <c r="K1403">
        <f t="shared" si="63"/>
        <v>1</v>
      </c>
      <c r="L1403" t="b">
        <f>COUNTIF($N$2:N1403, N1403)=1</f>
        <v>1</v>
      </c>
      <c r="M1403" s="37">
        <f>IF( $Q1403, MAX($M$1:M1402)+1, 0)</f>
        <v>0</v>
      </c>
      <c r="N1403" t="str" cm="1">
        <f t="array" ref="N1403">INDEX($A$9:$F$1048576, $J1403, $K1403 )</f>
        <v>64462</v>
      </c>
      <c r="O1403" t="str" cm="1">
        <f t="array" ref="O1403">INDEX($B$9:$F$1048576, $J1403, $K1403 )</f>
        <v>제이비우리캐피탈오토23차유1-28</v>
      </c>
      <c r="P1403" t="str" cm="1">
        <f t="array" ref="P1403">IF( $L1403, TRIM(_xll.IMDP("IR", $G$5&amp;$N1403, $G$6)), "" )</f>
        <v/>
      </c>
      <c r="Q1403" t="b" cm="1">
        <f t="array" ref="Q1403">IF(
    $U$1=1, AND($P1403&lt;&gt;"", $P1403&lt;&gt;"...", $P1403&lt;&gt;"입력오류"),
    IF(
        $U$18=1, AND($P1403&lt;&gt;"", $P1403&lt;&gt;"...", $P1403&lt;&gt;"입력오류", ISNUMBER(FIND(INDEX($T$2:$T$7,$U$1),$P1403))),
        IF(
            $U$17="기타", AND($P1403&lt;&gt;"", $P1403&lt;&gt;"...", $P1403&lt;&gt;"입력오류", NOT(ISNUMBER(FIND($T$21:$T$34,$P1403)))),
            AND($P1403&lt;&gt;"", $P1403&lt;&gt;"...", $P1403&lt;&gt;"입력오류", $T$19=$P1403)
        )
    )
)</f>
        <v>0</v>
      </c>
    </row>
    <row r="1404" spans="1:17">
      <c r="A1404" t="s">
        <v>2705</v>
      </c>
      <c r="B1404" t="s">
        <v>2706</v>
      </c>
      <c r="C1404" t="s">
        <v>11830</v>
      </c>
      <c r="D1404" t="s">
        <v>11831</v>
      </c>
      <c r="I1404">
        <f t="shared" si="64"/>
        <v>1403</v>
      </c>
      <c r="J1404">
        <f t="shared" si="65"/>
        <v>1403</v>
      </c>
      <c r="K1404">
        <f t="shared" si="63"/>
        <v>1</v>
      </c>
      <c r="L1404" t="b">
        <f>COUNTIF($N$2:N1404, N1404)=1</f>
        <v>1</v>
      </c>
      <c r="M1404" s="37">
        <f>IF( $Q1404, MAX($M$1:M1403)+1, 0)</f>
        <v>0</v>
      </c>
      <c r="N1404" t="str" cm="1">
        <f t="array" ref="N1404">INDEX($A$9:$F$1048576, $J1404, $K1404 )</f>
        <v>64480</v>
      </c>
      <c r="O1404" t="str" cm="1">
        <f t="array" ref="O1404">INDEX($B$9:$F$1048576, $J1404, $K1404 )</f>
        <v>펄어비스</v>
      </c>
      <c r="P1404" t="str" cm="1">
        <f t="array" ref="P1404">IF( $L1404, TRIM(_xll.IMDP("IR", $G$5&amp;$N1404, $G$6)), "" )</f>
        <v/>
      </c>
      <c r="Q1404" t="b" cm="1">
        <f t="array" ref="Q1404">IF(
    $U$1=1, AND($P1404&lt;&gt;"", $P1404&lt;&gt;"...", $P1404&lt;&gt;"입력오류"),
    IF(
        $U$18=1, AND($P1404&lt;&gt;"", $P1404&lt;&gt;"...", $P1404&lt;&gt;"입력오류", ISNUMBER(FIND(INDEX($T$2:$T$7,$U$1),$P1404))),
        IF(
            $U$17="기타", AND($P1404&lt;&gt;"", $P1404&lt;&gt;"...", $P1404&lt;&gt;"입력오류", NOT(ISNUMBER(FIND($T$21:$T$34,$P1404)))),
            AND($P1404&lt;&gt;"", $P1404&lt;&gt;"...", $P1404&lt;&gt;"입력오류", $T$19=$P1404)
        )
    )
)</f>
        <v>0</v>
      </c>
    </row>
    <row r="1405" spans="1:17">
      <c r="A1405" t="s">
        <v>2707</v>
      </c>
      <c r="B1405" t="s">
        <v>2708</v>
      </c>
      <c r="C1405" t="s">
        <v>11832</v>
      </c>
      <c r="D1405" t="s">
        <v>11833</v>
      </c>
      <c r="I1405">
        <f t="shared" si="64"/>
        <v>1404</v>
      </c>
      <c r="J1405">
        <f t="shared" si="65"/>
        <v>1404</v>
      </c>
      <c r="K1405">
        <f t="shared" si="63"/>
        <v>1</v>
      </c>
      <c r="L1405" t="b">
        <f>COUNTIF($N$2:N1405, N1405)=1</f>
        <v>1</v>
      </c>
      <c r="M1405" s="37">
        <f>IF( $Q1405, MAX($M$1:M1404)+1, 0)</f>
        <v>0</v>
      </c>
      <c r="N1405" t="str" cm="1">
        <f t="array" ref="N1405">INDEX($A$9:$F$1048576, $J1405, $K1405 )</f>
        <v>64506</v>
      </c>
      <c r="O1405" t="str" cm="1">
        <f t="array" ref="O1405">INDEX($B$9:$F$1048576, $J1405, $K1405 )</f>
        <v>티월드제65차(유)1-26</v>
      </c>
      <c r="P1405" t="str" cm="1">
        <f t="array" ref="P1405">IF( $L1405, TRIM(_xll.IMDP("IR", $G$5&amp;$N1405, $G$6)), "" )</f>
        <v/>
      </c>
      <c r="Q1405" t="b" cm="1">
        <f t="array" ref="Q1405">IF(
    $U$1=1, AND($P1405&lt;&gt;"", $P1405&lt;&gt;"...", $P1405&lt;&gt;"입력오류"),
    IF(
        $U$18=1, AND($P1405&lt;&gt;"", $P1405&lt;&gt;"...", $P1405&lt;&gt;"입력오류", ISNUMBER(FIND(INDEX($T$2:$T$7,$U$1),$P1405))),
        IF(
            $U$17="기타", AND($P1405&lt;&gt;"", $P1405&lt;&gt;"...", $P1405&lt;&gt;"입력오류", NOT(ISNUMBER(FIND($T$21:$T$34,$P1405)))),
            AND($P1405&lt;&gt;"", $P1405&lt;&gt;"...", $P1405&lt;&gt;"입력오류", $T$19=$P1405)
        )
    )
)</f>
        <v>0</v>
      </c>
    </row>
    <row r="1406" spans="1:17">
      <c r="A1406" t="s">
        <v>2709</v>
      </c>
      <c r="B1406" t="s">
        <v>2710</v>
      </c>
      <c r="C1406" t="s">
        <v>11834</v>
      </c>
      <c r="D1406" t="s">
        <v>11835</v>
      </c>
      <c r="I1406">
        <f t="shared" si="64"/>
        <v>1405</v>
      </c>
      <c r="J1406">
        <f t="shared" si="65"/>
        <v>1405</v>
      </c>
      <c r="K1406">
        <f t="shared" si="63"/>
        <v>1</v>
      </c>
      <c r="L1406" t="b">
        <f>COUNTIF($N$2:N1406, N1406)=1</f>
        <v>1</v>
      </c>
      <c r="M1406" s="37">
        <f>IF( $Q1406, MAX($M$1:M1405)+1, 0)</f>
        <v>0</v>
      </c>
      <c r="N1406" t="str" cm="1">
        <f t="array" ref="N1406">INDEX($A$9:$F$1048576, $J1406, $K1406 )</f>
        <v>64507</v>
      </c>
      <c r="O1406" t="str" cm="1">
        <f t="array" ref="O1406">INDEX($B$9:$F$1048576, $J1406, $K1406 )</f>
        <v>티월드제65차(유)1-27</v>
      </c>
      <c r="P1406" t="str" cm="1">
        <f t="array" ref="P1406">IF( $L1406, TRIM(_xll.IMDP("IR", $G$5&amp;$N1406, $G$6)), "" )</f>
        <v/>
      </c>
      <c r="Q1406" t="b" cm="1">
        <f t="array" ref="Q1406">IF(
    $U$1=1, AND($P1406&lt;&gt;"", $P1406&lt;&gt;"...", $P1406&lt;&gt;"입력오류"),
    IF(
        $U$18=1, AND($P1406&lt;&gt;"", $P1406&lt;&gt;"...", $P1406&lt;&gt;"입력오류", ISNUMBER(FIND(INDEX($T$2:$T$7,$U$1),$P1406))),
        IF(
            $U$17="기타", AND($P1406&lt;&gt;"", $P1406&lt;&gt;"...", $P1406&lt;&gt;"입력오류", NOT(ISNUMBER(FIND($T$21:$T$34,$P1406)))),
            AND($P1406&lt;&gt;"", $P1406&lt;&gt;"...", $P1406&lt;&gt;"입력오류", $T$19=$P1406)
        )
    )
)</f>
        <v>0</v>
      </c>
    </row>
    <row r="1407" spans="1:17">
      <c r="A1407" t="s">
        <v>2711</v>
      </c>
      <c r="B1407" t="s">
        <v>2712</v>
      </c>
      <c r="C1407" t="s">
        <v>11836</v>
      </c>
      <c r="D1407" t="s">
        <v>11837</v>
      </c>
      <c r="I1407">
        <f t="shared" si="64"/>
        <v>1406</v>
      </c>
      <c r="J1407">
        <f t="shared" si="65"/>
        <v>1406</v>
      </c>
      <c r="K1407">
        <f t="shared" si="63"/>
        <v>1</v>
      </c>
      <c r="L1407" t="b">
        <f>COUNTIF($N$2:N1407, N1407)=1</f>
        <v>1</v>
      </c>
      <c r="M1407" s="37">
        <f>IF( $Q1407, MAX($M$1:M1406)+1, 0)</f>
        <v>0</v>
      </c>
      <c r="N1407" t="str" cm="1">
        <f t="array" ref="N1407">INDEX($A$9:$F$1048576, $J1407, $K1407 )</f>
        <v>64508</v>
      </c>
      <c r="O1407" t="str" cm="1">
        <f t="array" ref="O1407">INDEX($B$9:$F$1048576, $J1407, $K1407 )</f>
        <v>티월드제65차(유)1-28</v>
      </c>
      <c r="P1407" t="str" cm="1">
        <f t="array" ref="P1407">IF( $L1407, TRIM(_xll.IMDP("IR", $G$5&amp;$N1407, $G$6)), "" )</f>
        <v/>
      </c>
      <c r="Q1407" t="b" cm="1">
        <f t="array" ref="Q1407">IF(
    $U$1=1, AND($P1407&lt;&gt;"", $P1407&lt;&gt;"...", $P1407&lt;&gt;"입력오류"),
    IF(
        $U$18=1, AND($P1407&lt;&gt;"", $P1407&lt;&gt;"...", $P1407&lt;&gt;"입력오류", ISNUMBER(FIND(INDEX($T$2:$T$7,$U$1),$P1407))),
        IF(
            $U$17="기타", AND($P1407&lt;&gt;"", $P1407&lt;&gt;"...", $P1407&lt;&gt;"입력오류", NOT(ISNUMBER(FIND($T$21:$T$34,$P1407)))),
            AND($P1407&lt;&gt;"", $P1407&lt;&gt;"...", $P1407&lt;&gt;"입력오류", $T$19=$P1407)
        )
    )
)</f>
        <v>0</v>
      </c>
    </row>
    <row r="1408" spans="1:17">
      <c r="A1408" t="s">
        <v>2713</v>
      </c>
      <c r="B1408" t="s">
        <v>2714</v>
      </c>
      <c r="C1408" t="s">
        <v>11838</v>
      </c>
      <c r="D1408" t="s">
        <v>11839</v>
      </c>
      <c r="I1408">
        <f t="shared" si="64"/>
        <v>1407</v>
      </c>
      <c r="J1408">
        <f t="shared" si="65"/>
        <v>1407</v>
      </c>
      <c r="K1408">
        <f t="shared" si="63"/>
        <v>1</v>
      </c>
      <c r="L1408" t="b">
        <f>COUNTIF($N$2:N1408, N1408)=1</f>
        <v>1</v>
      </c>
      <c r="M1408" s="37">
        <f>IF( $Q1408, MAX($M$1:M1407)+1, 0)</f>
        <v>0</v>
      </c>
      <c r="N1408" t="str" cm="1">
        <f t="array" ref="N1408">INDEX($A$9:$F$1048576, $J1408, $K1408 )</f>
        <v>64517</v>
      </c>
      <c r="O1408" t="str" cm="1">
        <f t="array" ref="O1408">INDEX($B$9:$F$1048576, $J1408, $K1408 )</f>
        <v>우진산전</v>
      </c>
      <c r="P1408" t="str" cm="1">
        <f t="array" ref="P1408">IF( $L1408, TRIM(_xll.IMDP("IR", $G$5&amp;$N1408, $G$6)), "" )</f>
        <v/>
      </c>
      <c r="Q1408" t="b" cm="1">
        <f t="array" ref="Q1408">IF(
    $U$1=1, AND($P1408&lt;&gt;"", $P1408&lt;&gt;"...", $P1408&lt;&gt;"입력오류"),
    IF(
        $U$18=1, AND($P1408&lt;&gt;"", $P1408&lt;&gt;"...", $P1408&lt;&gt;"입력오류", ISNUMBER(FIND(INDEX($T$2:$T$7,$U$1),$P1408))),
        IF(
            $U$17="기타", AND($P1408&lt;&gt;"", $P1408&lt;&gt;"...", $P1408&lt;&gt;"입력오류", NOT(ISNUMBER(FIND($T$21:$T$34,$P1408)))),
            AND($P1408&lt;&gt;"", $P1408&lt;&gt;"...", $P1408&lt;&gt;"입력오류", $T$19=$P1408)
        )
    )
)</f>
        <v>0</v>
      </c>
    </row>
    <row r="1409" spans="1:17">
      <c r="A1409" t="s">
        <v>2715</v>
      </c>
      <c r="B1409" t="s">
        <v>2716</v>
      </c>
      <c r="C1409" t="s">
        <v>11840</v>
      </c>
      <c r="D1409" t="s">
        <v>11841</v>
      </c>
      <c r="I1409">
        <f t="shared" si="64"/>
        <v>1408</v>
      </c>
      <c r="J1409">
        <f t="shared" si="65"/>
        <v>1408</v>
      </c>
      <c r="K1409">
        <f t="shared" si="63"/>
        <v>1</v>
      </c>
      <c r="L1409" t="b">
        <f>COUNTIF($N$2:N1409, N1409)=1</f>
        <v>1</v>
      </c>
      <c r="M1409" s="37">
        <f>IF( $Q1409, MAX($M$1:M1408)+1, 0)</f>
        <v>0</v>
      </c>
      <c r="N1409" t="str" cm="1">
        <f t="array" ref="N1409">INDEX($A$9:$F$1048576, $J1409, $K1409 )</f>
        <v>64521</v>
      </c>
      <c r="O1409" t="str" cm="1">
        <f t="array" ref="O1409">INDEX($B$9:$F$1048576, $J1409, $K1409 )</f>
        <v>디비안산제1차(유)1</v>
      </c>
      <c r="P1409" t="str" cm="1">
        <f t="array" ref="P1409">IF( $L1409, TRIM(_xll.IMDP("IR", $G$5&amp;$N1409, $G$6)), "" )</f>
        <v/>
      </c>
      <c r="Q1409" t="b" cm="1">
        <f t="array" ref="Q1409">IF(
    $U$1=1, AND($P1409&lt;&gt;"", $P1409&lt;&gt;"...", $P1409&lt;&gt;"입력오류"),
    IF(
        $U$18=1, AND($P1409&lt;&gt;"", $P1409&lt;&gt;"...", $P1409&lt;&gt;"입력오류", ISNUMBER(FIND(INDEX($T$2:$T$7,$U$1),$P1409))),
        IF(
            $U$17="기타", AND($P1409&lt;&gt;"", $P1409&lt;&gt;"...", $P1409&lt;&gt;"입력오류", NOT(ISNUMBER(FIND($T$21:$T$34,$P1409)))),
            AND($P1409&lt;&gt;"", $P1409&lt;&gt;"...", $P1409&lt;&gt;"입력오류", $T$19=$P1409)
        )
    )
)</f>
        <v>0</v>
      </c>
    </row>
    <row r="1410" spans="1:17">
      <c r="A1410" t="s">
        <v>2717</v>
      </c>
      <c r="B1410" t="s">
        <v>2718</v>
      </c>
      <c r="C1410" t="s">
        <v>11842</v>
      </c>
      <c r="D1410" t="s">
        <v>11843</v>
      </c>
      <c r="I1410">
        <f t="shared" si="64"/>
        <v>1409</v>
      </c>
      <c r="J1410">
        <f t="shared" si="65"/>
        <v>1409</v>
      </c>
      <c r="K1410">
        <f t="shared" ref="K1410:K1473" si="66">IF( $I1410&gt;$G$4, NA(), IF($I1410&gt;$G$3, 5, IF($I1410&gt;$G$2, 3, 1 ) ) )</f>
        <v>1</v>
      </c>
      <c r="L1410" t="b">
        <f>COUNTIF($N$2:N1410, N1410)=1</f>
        <v>1</v>
      </c>
      <c r="M1410" s="37">
        <f>IF( $Q1410, MAX($M$1:M1409)+1, 0)</f>
        <v>0</v>
      </c>
      <c r="N1410" t="str" cm="1">
        <f t="array" ref="N1410">INDEX($A$9:$F$1048576, $J1410, $K1410 )</f>
        <v>64548</v>
      </c>
      <c r="O1410" t="str" cm="1">
        <f t="array" ref="O1410">INDEX($B$9:$F$1048576, $J1410, $K1410 )</f>
        <v>퍼스트파이브지제57차(유)1-25</v>
      </c>
      <c r="P1410" t="str" cm="1">
        <f t="array" ref="P1410">IF( $L1410, TRIM(_xll.IMDP("IR", $G$5&amp;$N1410, $G$6)), "" )</f>
        <v/>
      </c>
      <c r="Q1410" t="b" cm="1">
        <f t="array" ref="Q1410">IF(
    $U$1=1, AND($P1410&lt;&gt;"", $P1410&lt;&gt;"...", $P1410&lt;&gt;"입력오류"),
    IF(
        $U$18=1, AND($P1410&lt;&gt;"", $P1410&lt;&gt;"...", $P1410&lt;&gt;"입력오류", ISNUMBER(FIND(INDEX($T$2:$T$7,$U$1),$P1410))),
        IF(
            $U$17="기타", AND($P1410&lt;&gt;"", $P1410&lt;&gt;"...", $P1410&lt;&gt;"입력오류", NOT(ISNUMBER(FIND($T$21:$T$34,$P1410)))),
            AND($P1410&lt;&gt;"", $P1410&lt;&gt;"...", $P1410&lt;&gt;"입력오류", $T$19=$P1410)
        )
    )
)</f>
        <v>0</v>
      </c>
    </row>
    <row r="1411" spans="1:17">
      <c r="A1411" t="s">
        <v>720</v>
      </c>
      <c r="B1411" t="s">
        <v>646</v>
      </c>
      <c r="C1411" t="s">
        <v>11844</v>
      </c>
      <c r="D1411" t="s">
        <v>11845</v>
      </c>
      <c r="I1411">
        <f t="shared" ref="I1411:I1474" si="67">ROW()-1</f>
        <v>1410</v>
      </c>
      <c r="J1411">
        <f t="shared" ref="J1411:J1474" si="68">IF( $I1411&gt;$G$4, NA(), IF($I1411&gt;$G$3, $I1411-$G$3, IF($I1411&gt;$G$2, $I1411-$G$2, $I1411 ) ) )</f>
        <v>1410</v>
      </c>
      <c r="K1411">
        <f t="shared" si="66"/>
        <v>1</v>
      </c>
      <c r="L1411" t="b">
        <f>COUNTIF($N$2:N1411, N1411)=1</f>
        <v>1</v>
      </c>
      <c r="M1411" s="37">
        <f>IF( $Q1411, MAX($M$1:M1410)+1, 0)</f>
        <v>0</v>
      </c>
      <c r="N1411" t="str" cm="1">
        <f t="array" ref="N1411">INDEX($A$9:$F$1048576, $J1411, $K1411 )</f>
        <v>64549</v>
      </c>
      <c r="O1411" t="str" cm="1">
        <f t="array" ref="O1411">INDEX($B$9:$F$1048576, $J1411, $K1411 )</f>
        <v>퍼스트파이브지제57차(유)1-26</v>
      </c>
      <c r="P1411" t="str" cm="1">
        <f t="array" ref="P1411">IF( $L1411, TRIM(_xll.IMDP("IR", $G$5&amp;$N1411, $G$6)), "" )</f>
        <v/>
      </c>
      <c r="Q1411" t="b" cm="1">
        <f t="array" ref="Q1411">IF(
    $U$1=1, AND($P1411&lt;&gt;"", $P1411&lt;&gt;"...", $P1411&lt;&gt;"입력오류"),
    IF(
        $U$18=1, AND($P1411&lt;&gt;"", $P1411&lt;&gt;"...", $P1411&lt;&gt;"입력오류", ISNUMBER(FIND(INDEX($T$2:$T$7,$U$1),$P1411))),
        IF(
            $U$17="기타", AND($P1411&lt;&gt;"", $P1411&lt;&gt;"...", $P1411&lt;&gt;"입력오류", NOT(ISNUMBER(FIND($T$21:$T$34,$P1411)))),
            AND($P1411&lt;&gt;"", $P1411&lt;&gt;"...", $P1411&lt;&gt;"입력오류", $T$19=$P1411)
        )
    )
)</f>
        <v>0</v>
      </c>
    </row>
    <row r="1412" spans="1:17">
      <c r="A1412" t="s">
        <v>2719</v>
      </c>
      <c r="B1412" t="s">
        <v>2720</v>
      </c>
      <c r="C1412" t="s">
        <v>11846</v>
      </c>
      <c r="D1412" t="s">
        <v>11847</v>
      </c>
      <c r="I1412">
        <f t="shared" si="67"/>
        <v>1411</v>
      </c>
      <c r="J1412">
        <f t="shared" si="68"/>
        <v>1411</v>
      </c>
      <c r="K1412">
        <f t="shared" si="66"/>
        <v>1</v>
      </c>
      <c r="L1412" t="b">
        <f>COUNTIF($N$2:N1412, N1412)=1</f>
        <v>1</v>
      </c>
      <c r="M1412" s="37">
        <f>IF( $Q1412, MAX($M$1:M1411)+1, 0)</f>
        <v>0</v>
      </c>
      <c r="N1412" t="str" cm="1">
        <f t="array" ref="N1412">INDEX($A$9:$F$1048576, $J1412, $K1412 )</f>
        <v>64550</v>
      </c>
      <c r="O1412" t="str" cm="1">
        <f t="array" ref="O1412">INDEX($B$9:$F$1048576, $J1412, $K1412 )</f>
        <v>퍼스트파이브지제57차(유)1-27</v>
      </c>
      <c r="P1412" t="str" cm="1">
        <f t="array" ref="P1412">IF( $L1412, TRIM(_xll.IMDP("IR", $G$5&amp;$N1412, $G$6)), "" )</f>
        <v/>
      </c>
      <c r="Q1412" t="b" cm="1">
        <f t="array" ref="Q1412">IF(
    $U$1=1, AND($P1412&lt;&gt;"", $P1412&lt;&gt;"...", $P1412&lt;&gt;"입력오류"),
    IF(
        $U$18=1, AND($P1412&lt;&gt;"", $P1412&lt;&gt;"...", $P1412&lt;&gt;"입력오류", ISNUMBER(FIND(INDEX($T$2:$T$7,$U$1),$P1412))),
        IF(
            $U$17="기타", AND($P1412&lt;&gt;"", $P1412&lt;&gt;"...", $P1412&lt;&gt;"입력오류", NOT(ISNUMBER(FIND($T$21:$T$34,$P1412)))),
            AND($P1412&lt;&gt;"", $P1412&lt;&gt;"...", $P1412&lt;&gt;"입력오류", $T$19=$P1412)
        )
    )
)</f>
        <v>0</v>
      </c>
    </row>
    <row r="1413" spans="1:17">
      <c r="A1413" t="s">
        <v>2721</v>
      </c>
      <c r="B1413" t="s">
        <v>2722</v>
      </c>
      <c r="C1413" t="s">
        <v>11848</v>
      </c>
      <c r="D1413" t="s">
        <v>11849</v>
      </c>
      <c r="I1413">
        <f t="shared" si="67"/>
        <v>1412</v>
      </c>
      <c r="J1413">
        <f t="shared" si="68"/>
        <v>1412</v>
      </c>
      <c r="K1413">
        <f t="shared" si="66"/>
        <v>1</v>
      </c>
      <c r="L1413" t="b">
        <f>COUNTIF($N$2:N1413, N1413)=1</f>
        <v>1</v>
      </c>
      <c r="M1413" s="37">
        <f>IF( $Q1413, MAX($M$1:M1412)+1, 0)</f>
        <v>0</v>
      </c>
      <c r="N1413" t="str" cm="1">
        <f t="array" ref="N1413">INDEX($A$9:$F$1048576, $J1413, $K1413 )</f>
        <v>64551</v>
      </c>
      <c r="O1413" t="str" cm="1">
        <f t="array" ref="O1413">INDEX($B$9:$F$1048576, $J1413, $K1413 )</f>
        <v>퍼스트파이브지제57차(유)1-28</v>
      </c>
      <c r="P1413" t="str" cm="1">
        <f t="array" ref="P1413">IF( $L1413, TRIM(_xll.IMDP("IR", $G$5&amp;$N1413, $G$6)), "" )</f>
        <v/>
      </c>
      <c r="Q1413" t="b" cm="1">
        <f t="array" ref="Q1413">IF(
    $U$1=1, AND($P1413&lt;&gt;"", $P1413&lt;&gt;"...", $P1413&lt;&gt;"입력오류"),
    IF(
        $U$18=1, AND($P1413&lt;&gt;"", $P1413&lt;&gt;"...", $P1413&lt;&gt;"입력오류", ISNUMBER(FIND(INDEX($T$2:$T$7,$U$1),$P1413))),
        IF(
            $U$17="기타", AND($P1413&lt;&gt;"", $P1413&lt;&gt;"...", $P1413&lt;&gt;"입력오류", NOT(ISNUMBER(FIND($T$21:$T$34,$P1413)))),
            AND($P1413&lt;&gt;"", $P1413&lt;&gt;"...", $P1413&lt;&gt;"입력오류", $T$19=$P1413)
        )
    )
)</f>
        <v>0</v>
      </c>
    </row>
    <row r="1414" spans="1:17">
      <c r="A1414" t="s">
        <v>2723</v>
      </c>
      <c r="B1414" t="s">
        <v>2724</v>
      </c>
      <c r="C1414" t="s">
        <v>11850</v>
      </c>
      <c r="D1414" t="s">
        <v>11851</v>
      </c>
      <c r="I1414">
        <f t="shared" si="67"/>
        <v>1413</v>
      </c>
      <c r="J1414">
        <f t="shared" si="68"/>
        <v>1413</v>
      </c>
      <c r="K1414">
        <f t="shared" si="66"/>
        <v>1</v>
      </c>
      <c r="L1414" t="b">
        <f>COUNTIF($N$2:N1414, N1414)=1</f>
        <v>1</v>
      </c>
      <c r="M1414" s="37">
        <f>IF( $Q1414, MAX($M$1:M1413)+1, 0)</f>
        <v>0</v>
      </c>
      <c r="N1414" t="str" cm="1">
        <f t="array" ref="N1414">INDEX($A$9:$F$1048576, $J1414, $K1414 )</f>
        <v>64552</v>
      </c>
      <c r="O1414" t="str" cm="1">
        <f t="array" ref="O1414">INDEX($B$9:$F$1048576, $J1414, $K1414 )</f>
        <v>퍼스트파이브지제57차(유)1-29</v>
      </c>
      <c r="P1414" t="str" cm="1">
        <f t="array" ref="P1414">IF( $L1414, TRIM(_xll.IMDP("IR", $G$5&amp;$N1414, $G$6)), "" )</f>
        <v/>
      </c>
      <c r="Q1414" t="b" cm="1">
        <f t="array" ref="Q1414">IF(
    $U$1=1, AND($P1414&lt;&gt;"", $P1414&lt;&gt;"...", $P1414&lt;&gt;"입력오류"),
    IF(
        $U$18=1, AND($P1414&lt;&gt;"", $P1414&lt;&gt;"...", $P1414&lt;&gt;"입력오류", ISNUMBER(FIND(INDEX($T$2:$T$7,$U$1),$P1414))),
        IF(
            $U$17="기타", AND($P1414&lt;&gt;"", $P1414&lt;&gt;"...", $P1414&lt;&gt;"입력오류", NOT(ISNUMBER(FIND($T$21:$T$34,$P1414)))),
            AND($P1414&lt;&gt;"", $P1414&lt;&gt;"...", $P1414&lt;&gt;"입력오류", $T$19=$P1414)
        )
    )
)</f>
        <v>0</v>
      </c>
    </row>
    <row r="1415" spans="1:17">
      <c r="A1415" t="s">
        <v>5746</v>
      </c>
      <c r="B1415" t="s">
        <v>5747</v>
      </c>
      <c r="C1415" t="s">
        <v>11852</v>
      </c>
      <c r="D1415" t="s">
        <v>11853</v>
      </c>
      <c r="I1415">
        <f t="shared" si="67"/>
        <v>1414</v>
      </c>
      <c r="J1415">
        <f t="shared" si="68"/>
        <v>1414</v>
      </c>
      <c r="K1415">
        <f t="shared" si="66"/>
        <v>1</v>
      </c>
      <c r="L1415" t="b">
        <f>COUNTIF($N$2:N1415, N1415)=1</f>
        <v>1</v>
      </c>
      <c r="M1415" s="37">
        <f>IF( $Q1415, MAX($M$1:M1414)+1, 0)</f>
        <v>0</v>
      </c>
      <c r="N1415" t="str" cm="1">
        <f t="array" ref="N1415">INDEX($A$9:$F$1048576, $J1415, $K1415 )</f>
        <v>64576</v>
      </c>
      <c r="O1415" t="str" cm="1">
        <f t="array" ref="O1415">INDEX($B$9:$F$1048576, $J1415, $K1415 )</f>
        <v>중진공2021제1차스케일업(유)1-3</v>
      </c>
      <c r="P1415" t="str" cm="1">
        <f t="array" ref="P1415">IF( $L1415, TRIM(_xll.IMDP("IR", $G$5&amp;$N1415, $G$6)), "" )</f>
        <v/>
      </c>
      <c r="Q1415" t="b" cm="1">
        <f t="array" ref="Q1415">IF(
    $U$1=1, AND($P1415&lt;&gt;"", $P1415&lt;&gt;"...", $P1415&lt;&gt;"입력오류"),
    IF(
        $U$18=1, AND($P1415&lt;&gt;"", $P1415&lt;&gt;"...", $P1415&lt;&gt;"입력오류", ISNUMBER(FIND(INDEX($T$2:$T$7,$U$1),$P1415))),
        IF(
            $U$17="기타", AND($P1415&lt;&gt;"", $P1415&lt;&gt;"...", $P1415&lt;&gt;"입력오류", NOT(ISNUMBER(FIND($T$21:$T$34,$P1415)))),
            AND($P1415&lt;&gt;"", $P1415&lt;&gt;"...", $P1415&lt;&gt;"입력오류", $T$19=$P1415)
        )
    )
)</f>
        <v>0</v>
      </c>
    </row>
    <row r="1416" spans="1:17">
      <c r="A1416" t="s">
        <v>2725</v>
      </c>
      <c r="B1416" t="s">
        <v>2726</v>
      </c>
      <c r="C1416" t="s">
        <v>11854</v>
      </c>
      <c r="D1416" t="s">
        <v>11855</v>
      </c>
      <c r="I1416">
        <f t="shared" si="67"/>
        <v>1415</v>
      </c>
      <c r="J1416">
        <f t="shared" si="68"/>
        <v>1415</v>
      </c>
      <c r="K1416">
        <f t="shared" si="66"/>
        <v>1</v>
      </c>
      <c r="L1416" t="b">
        <f>COUNTIF($N$2:N1416, N1416)=1</f>
        <v>1</v>
      </c>
      <c r="M1416" s="37">
        <f>IF( $Q1416, MAX($M$1:M1415)+1, 0)</f>
        <v>0</v>
      </c>
      <c r="N1416" t="str" cm="1">
        <f t="array" ref="N1416">INDEX($A$9:$F$1048576, $J1416, $K1416 )</f>
        <v>64577</v>
      </c>
      <c r="O1416" t="str" cm="1">
        <f t="array" ref="O1416">INDEX($B$9:$F$1048576, $J1416, $K1416 )</f>
        <v>중진공2021제1차스케일업(유)2-1</v>
      </c>
      <c r="P1416" t="str" cm="1">
        <f t="array" ref="P1416">IF( $L1416, TRIM(_xll.IMDP("IR", $G$5&amp;$N1416, $G$6)), "" )</f>
        <v/>
      </c>
      <c r="Q1416" t="b" cm="1">
        <f t="array" ref="Q1416">IF(
    $U$1=1, AND($P1416&lt;&gt;"", $P1416&lt;&gt;"...", $P1416&lt;&gt;"입력오류"),
    IF(
        $U$18=1, AND($P1416&lt;&gt;"", $P1416&lt;&gt;"...", $P1416&lt;&gt;"입력오류", ISNUMBER(FIND(INDEX($T$2:$T$7,$U$1),$P1416))),
        IF(
            $U$17="기타", AND($P1416&lt;&gt;"", $P1416&lt;&gt;"...", $P1416&lt;&gt;"입력오류", NOT(ISNUMBER(FIND($T$21:$T$34,$P1416)))),
            AND($P1416&lt;&gt;"", $P1416&lt;&gt;"...", $P1416&lt;&gt;"입력오류", $T$19=$P1416)
        )
    )
)</f>
        <v>0</v>
      </c>
    </row>
    <row r="1417" spans="1:17">
      <c r="A1417" t="s">
        <v>2727</v>
      </c>
      <c r="B1417" t="s">
        <v>2728</v>
      </c>
      <c r="C1417" t="s">
        <v>11856</v>
      </c>
      <c r="D1417" t="s">
        <v>11857</v>
      </c>
      <c r="I1417">
        <f t="shared" si="67"/>
        <v>1416</v>
      </c>
      <c r="J1417">
        <f t="shared" si="68"/>
        <v>1416</v>
      </c>
      <c r="K1417">
        <f t="shared" si="66"/>
        <v>1</v>
      </c>
      <c r="L1417" t="b">
        <f>COUNTIF($N$2:N1417, N1417)=1</f>
        <v>1</v>
      </c>
      <c r="M1417" s="37">
        <f>IF( $Q1417, MAX($M$1:M1416)+1, 0)</f>
        <v>0</v>
      </c>
      <c r="N1417" t="str" cm="1">
        <f t="array" ref="N1417">INDEX($A$9:$F$1048576, $J1417, $K1417 )</f>
        <v>64578</v>
      </c>
      <c r="O1417" t="str" cm="1">
        <f t="array" ref="O1417">INDEX($B$9:$F$1048576, $J1417, $K1417 )</f>
        <v>중진공2021제1차스케일업(유)2-2</v>
      </c>
      <c r="P1417" t="str" cm="1">
        <f t="array" ref="P1417">IF( $L1417, TRIM(_xll.IMDP("IR", $G$5&amp;$N1417, $G$6)), "" )</f>
        <v/>
      </c>
      <c r="Q1417" t="b" cm="1">
        <f t="array" ref="Q1417">IF(
    $U$1=1, AND($P1417&lt;&gt;"", $P1417&lt;&gt;"...", $P1417&lt;&gt;"입력오류"),
    IF(
        $U$18=1, AND($P1417&lt;&gt;"", $P1417&lt;&gt;"...", $P1417&lt;&gt;"입력오류", ISNUMBER(FIND(INDEX($T$2:$T$7,$U$1),$P1417))),
        IF(
            $U$17="기타", AND($P1417&lt;&gt;"", $P1417&lt;&gt;"...", $P1417&lt;&gt;"입력오류", NOT(ISNUMBER(FIND($T$21:$T$34,$P1417)))),
            AND($P1417&lt;&gt;"", $P1417&lt;&gt;"...", $P1417&lt;&gt;"입력오류", $T$19=$P1417)
        )
    )
)</f>
        <v>0</v>
      </c>
    </row>
    <row r="1418" spans="1:17">
      <c r="A1418" t="s">
        <v>2729</v>
      </c>
      <c r="B1418" t="s">
        <v>2730</v>
      </c>
      <c r="C1418" t="s">
        <v>11858</v>
      </c>
      <c r="D1418" t="s">
        <v>11859</v>
      </c>
      <c r="I1418">
        <f t="shared" si="67"/>
        <v>1417</v>
      </c>
      <c r="J1418">
        <f t="shared" si="68"/>
        <v>1417</v>
      </c>
      <c r="K1418">
        <f t="shared" si="66"/>
        <v>1</v>
      </c>
      <c r="L1418" t="b">
        <f>COUNTIF($N$2:N1418, N1418)=1</f>
        <v>1</v>
      </c>
      <c r="M1418" s="37">
        <f>IF( $Q1418, MAX($M$1:M1417)+1, 0)</f>
        <v>0</v>
      </c>
      <c r="N1418" t="str" cm="1">
        <f t="array" ref="N1418">INDEX($A$9:$F$1048576, $J1418, $K1418 )</f>
        <v>64579</v>
      </c>
      <c r="O1418" t="str" cm="1">
        <f t="array" ref="O1418">INDEX($B$9:$F$1048576, $J1418, $K1418 )</f>
        <v>중진공2021제1차스케일업(유)2-3</v>
      </c>
      <c r="P1418" t="str" cm="1">
        <f t="array" ref="P1418">IF( $L1418, TRIM(_xll.IMDP("IR", $G$5&amp;$N1418, $G$6)), "" )</f>
        <v/>
      </c>
      <c r="Q1418" t="b" cm="1">
        <f t="array" ref="Q1418">IF(
    $U$1=1, AND($P1418&lt;&gt;"", $P1418&lt;&gt;"...", $P1418&lt;&gt;"입력오류"),
    IF(
        $U$18=1, AND($P1418&lt;&gt;"", $P1418&lt;&gt;"...", $P1418&lt;&gt;"입력오류", ISNUMBER(FIND(INDEX($T$2:$T$7,$U$1),$P1418))),
        IF(
            $U$17="기타", AND($P1418&lt;&gt;"", $P1418&lt;&gt;"...", $P1418&lt;&gt;"입력오류", NOT(ISNUMBER(FIND($T$21:$T$34,$P1418)))),
            AND($P1418&lt;&gt;"", $P1418&lt;&gt;"...", $P1418&lt;&gt;"입력오류", $T$19=$P1418)
        )
    )
)</f>
        <v>0</v>
      </c>
    </row>
    <row r="1419" spans="1:17">
      <c r="A1419" t="s">
        <v>2731</v>
      </c>
      <c r="B1419" t="s">
        <v>2732</v>
      </c>
      <c r="C1419" t="s">
        <v>11860</v>
      </c>
      <c r="D1419" t="s">
        <v>11861</v>
      </c>
      <c r="I1419">
        <f t="shared" si="67"/>
        <v>1418</v>
      </c>
      <c r="J1419">
        <f t="shared" si="68"/>
        <v>1418</v>
      </c>
      <c r="K1419">
        <f t="shared" si="66"/>
        <v>1</v>
      </c>
      <c r="L1419" t="b">
        <f>COUNTIF($N$2:N1419, N1419)=1</f>
        <v>1</v>
      </c>
      <c r="M1419" s="37">
        <f>IF( $Q1419, MAX($M$1:M1418)+1, 0)</f>
        <v>0</v>
      </c>
      <c r="N1419" t="str" cm="1">
        <f t="array" ref="N1419">INDEX($A$9:$F$1048576, $J1419, $K1419 )</f>
        <v>64580</v>
      </c>
      <c r="O1419" t="str" cm="1">
        <f t="array" ref="O1419">INDEX($B$9:$F$1048576, $J1419, $K1419 )</f>
        <v>중진공2021제1차스케일업(유)3</v>
      </c>
      <c r="P1419" t="str" cm="1">
        <f t="array" ref="P1419">IF( $L1419, TRIM(_xll.IMDP("IR", $G$5&amp;$N1419, $G$6)), "" )</f>
        <v/>
      </c>
      <c r="Q1419" t="b" cm="1">
        <f t="array" ref="Q1419">IF(
    $U$1=1, AND($P1419&lt;&gt;"", $P1419&lt;&gt;"...", $P1419&lt;&gt;"입력오류"),
    IF(
        $U$18=1, AND($P1419&lt;&gt;"", $P1419&lt;&gt;"...", $P1419&lt;&gt;"입력오류", ISNUMBER(FIND(INDEX($T$2:$T$7,$U$1),$P1419))),
        IF(
            $U$17="기타", AND($P1419&lt;&gt;"", $P1419&lt;&gt;"...", $P1419&lt;&gt;"입력오류", NOT(ISNUMBER(FIND($T$21:$T$34,$P1419)))),
            AND($P1419&lt;&gt;"", $P1419&lt;&gt;"...", $P1419&lt;&gt;"입력오류", $T$19=$P1419)
        )
    )
)</f>
        <v>0</v>
      </c>
    </row>
    <row r="1420" spans="1:17">
      <c r="A1420" t="s">
        <v>2733</v>
      </c>
      <c r="B1420" t="s">
        <v>2734</v>
      </c>
      <c r="C1420" t="s">
        <v>11862</v>
      </c>
      <c r="D1420" t="s">
        <v>11863</v>
      </c>
      <c r="I1420">
        <f t="shared" si="67"/>
        <v>1419</v>
      </c>
      <c r="J1420">
        <f t="shared" si="68"/>
        <v>1419</v>
      </c>
      <c r="K1420">
        <f t="shared" si="66"/>
        <v>1</v>
      </c>
      <c r="L1420" t="b">
        <f>COUNTIF($N$2:N1420, N1420)=1</f>
        <v>1</v>
      </c>
      <c r="M1420" s="37">
        <f>IF( $Q1420, MAX($M$1:M1419)+1, 0)</f>
        <v>0</v>
      </c>
      <c r="N1420" t="str" cm="1">
        <f t="array" ref="N1420">INDEX($A$9:$F$1048576, $J1420, $K1420 )</f>
        <v>64593</v>
      </c>
      <c r="O1420" t="str" cm="1">
        <f t="array" ref="O1420">INDEX($B$9:$F$1048576, $J1420, $K1420 )</f>
        <v>주택금융공사MBS2021-14(1-4)</v>
      </c>
      <c r="P1420" t="str" cm="1">
        <f t="array" ref="P1420">IF( $L1420, TRIM(_xll.IMDP("IR", $G$5&amp;$N1420, $G$6)), "" )</f>
        <v/>
      </c>
      <c r="Q1420" t="b" cm="1">
        <f t="array" ref="Q1420">IF(
    $U$1=1, AND($P1420&lt;&gt;"", $P1420&lt;&gt;"...", $P1420&lt;&gt;"입력오류"),
    IF(
        $U$18=1, AND($P1420&lt;&gt;"", $P1420&lt;&gt;"...", $P1420&lt;&gt;"입력오류", ISNUMBER(FIND(INDEX($T$2:$T$7,$U$1),$P1420))),
        IF(
            $U$17="기타", AND($P1420&lt;&gt;"", $P1420&lt;&gt;"...", $P1420&lt;&gt;"입력오류", NOT(ISNUMBER(FIND($T$21:$T$34,$P1420)))),
            AND($P1420&lt;&gt;"", $P1420&lt;&gt;"...", $P1420&lt;&gt;"입력오류", $T$19=$P1420)
        )
    )
)</f>
        <v>0</v>
      </c>
    </row>
    <row r="1421" spans="1:17">
      <c r="A1421" t="s">
        <v>2735</v>
      </c>
      <c r="B1421" t="s">
        <v>2736</v>
      </c>
      <c r="C1421" t="s">
        <v>11864</v>
      </c>
      <c r="D1421" t="s">
        <v>11865</v>
      </c>
      <c r="I1421">
        <f t="shared" si="67"/>
        <v>1420</v>
      </c>
      <c r="J1421">
        <f t="shared" si="68"/>
        <v>1420</v>
      </c>
      <c r="K1421">
        <f t="shared" si="66"/>
        <v>1</v>
      </c>
      <c r="L1421" t="b">
        <f>COUNTIF($N$2:N1421, N1421)=1</f>
        <v>1</v>
      </c>
      <c r="M1421" s="37">
        <f>IF( $Q1421, MAX($M$1:M1420)+1, 0)</f>
        <v>0</v>
      </c>
      <c r="N1421" t="str" cm="1">
        <f t="array" ref="N1421">INDEX($A$9:$F$1048576, $J1421, $K1421 )</f>
        <v>64594</v>
      </c>
      <c r="O1421" t="str" cm="1">
        <f t="array" ref="O1421">INDEX($B$9:$F$1048576, $J1421, $K1421 )</f>
        <v>주택금융공사MBS2021-14(1-5)</v>
      </c>
      <c r="P1421" t="str" cm="1">
        <f t="array" ref="P1421">IF( $L1421, TRIM(_xll.IMDP("IR", $G$5&amp;$N1421, $G$6)), "" )</f>
        <v/>
      </c>
      <c r="Q1421" t="b" cm="1">
        <f t="array" ref="Q1421">IF(
    $U$1=1, AND($P1421&lt;&gt;"", $P1421&lt;&gt;"...", $P1421&lt;&gt;"입력오류"),
    IF(
        $U$18=1, AND($P1421&lt;&gt;"", $P1421&lt;&gt;"...", $P1421&lt;&gt;"입력오류", ISNUMBER(FIND(INDEX($T$2:$T$7,$U$1),$P1421))),
        IF(
            $U$17="기타", AND($P1421&lt;&gt;"", $P1421&lt;&gt;"...", $P1421&lt;&gt;"입력오류", NOT(ISNUMBER(FIND($T$21:$T$34,$P1421)))),
            AND($P1421&lt;&gt;"", $P1421&lt;&gt;"...", $P1421&lt;&gt;"입력오류", $T$19=$P1421)
        )
    )
)</f>
        <v>0</v>
      </c>
    </row>
    <row r="1422" spans="1:17">
      <c r="A1422" t="s">
        <v>2737</v>
      </c>
      <c r="B1422" t="s">
        <v>2738</v>
      </c>
      <c r="C1422" t="s">
        <v>11866</v>
      </c>
      <c r="D1422" t="s">
        <v>11867</v>
      </c>
      <c r="I1422">
        <f t="shared" si="67"/>
        <v>1421</v>
      </c>
      <c r="J1422">
        <f t="shared" si="68"/>
        <v>1421</v>
      </c>
      <c r="K1422">
        <f t="shared" si="66"/>
        <v>1</v>
      </c>
      <c r="L1422" t="b">
        <f>COUNTIF($N$2:N1422, N1422)=1</f>
        <v>1</v>
      </c>
      <c r="M1422" s="37">
        <f>IF( $Q1422, MAX($M$1:M1421)+1, 0)</f>
        <v>0</v>
      </c>
      <c r="N1422" t="str" cm="1">
        <f t="array" ref="N1422">INDEX($A$9:$F$1048576, $J1422, $K1422 )</f>
        <v>64595</v>
      </c>
      <c r="O1422" t="str" cm="1">
        <f t="array" ref="O1422">INDEX($B$9:$F$1048576, $J1422, $K1422 )</f>
        <v>주택금융공사MBS2021-14(1-6)</v>
      </c>
      <c r="P1422" t="str" cm="1">
        <f t="array" ref="P1422">IF( $L1422, TRIM(_xll.IMDP("IR", $G$5&amp;$N1422, $G$6)), "" )</f>
        <v/>
      </c>
      <c r="Q1422" t="b" cm="1">
        <f t="array" ref="Q1422">IF(
    $U$1=1, AND($P1422&lt;&gt;"", $P1422&lt;&gt;"...", $P1422&lt;&gt;"입력오류"),
    IF(
        $U$18=1, AND($P1422&lt;&gt;"", $P1422&lt;&gt;"...", $P1422&lt;&gt;"입력오류", ISNUMBER(FIND(INDEX($T$2:$T$7,$U$1),$P1422))),
        IF(
            $U$17="기타", AND($P1422&lt;&gt;"", $P1422&lt;&gt;"...", $P1422&lt;&gt;"입력오류", NOT(ISNUMBER(FIND($T$21:$T$34,$P1422)))),
            AND($P1422&lt;&gt;"", $P1422&lt;&gt;"...", $P1422&lt;&gt;"입력오류", $T$19=$P1422)
        )
    )
)</f>
        <v>0</v>
      </c>
    </row>
    <row r="1423" spans="1:17">
      <c r="A1423" t="s">
        <v>2739</v>
      </c>
      <c r="B1423" t="s">
        <v>2740</v>
      </c>
      <c r="C1423" t="s">
        <v>11868</v>
      </c>
      <c r="D1423" t="s">
        <v>11869</v>
      </c>
      <c r="I1423">
        <f t="shared" si="67"/>
        <v>1422</v>
      </c>
      <c r="J1423">
        <f t="shared" si="68"/>
        <v>1422</v>
      </c>
      <c r="K1423">
        <f t="shared" si="66"/>
        <v>1</v>
      </c>
      <c r="L1423" t="b">
        <f>COUNTIF($N$2:N1423, N1423)=1</f>
        <v>1</v>
      </c>
      <c r="M1423" s="37">
        <f>IF( $Q1423, MAX($M$1:M1422)+1, 0)</f>
        <v>0</v>
      </c>
      <c r="N1423" t="str" cm="1">
        <f t="array" ref="N1423">INDEX($A$9:$F$1048576, $J1423, $K1423 )</f>
        <v>64596</v>
      </c>
      <c r="O1423" t="str" cm="1">
        <f t="array" ref="O1423">INDEX($B$9:$F$1048576, $J1423, $K1423 )</f>
        <v>주택금융공사MBS2021-14(1-7)</v>
      </c>
      <c r="P1423" t="str" cm="1">
        <f t="array" ref="P1423">IF( $L1423, TRIM(_xll.IMDP("IR", $G$5&amp;$N1423, $G$6)), "" )</f>
        <v/>
      </c>
      <c r="Q1423" t="b" cm="1">
        <f t="array" ref="Q1423">IF(
    $U$1=1, AND($P1423&lt;&gt;"", $P1423&lt;&gt;"...", $P1423&lt;&gt;"입력오류"),
    IF(
        $U$18=1, AND($P1423&lt;&gt;"", $P1423&lt;&gt;"...", $P1423&lt;&gt;"입력오류", ISNUMBER(FIND(INDEX($T$2:$T$7,$U$1),$P1423))),
        IF(
            $U$17="기타", AND($P1423&lt;&gt;"", $P1423&lt;&gt;"...", $P1423&lt;&gt;"입력오류", NOT(ISNUMBER(FIND($T$21:$T$34,$P1423)))),
            AND($P1423&lt;&gt;"", $P1423&lt;&gt;"...", $P1423&lt;&gt;"입력오류", $T$19=$P1423)
        )
    )
)</f>
        <v>0</v>
      </c>
    </row>
    <row r="1424" spans="1:17">
      <c r="A1424" t="s">
        <v>2741</v>
      </c>
      <c r="B1424" t="s">
        <v>2742</v>
      </c>
      <c r="C1424" t="s">
        <v>11870</v>
      </c>
      <c r="D1424" t="s">
        <v>11871</v>
      </c>
      <c r="I1424">
        <f t="shared" si="67"/>
        <v>1423</v>
      </c>
      <c r="J1424">
        <f t="shared" si="68"/>
        <v>1423</v>
      </c>
      <c r="K1424">
        <f t="shared" si="66"/>
        <v>1</v>
      </c>
      <c r="L1424" t="b">
        <f>COUNTIF($N$2:N1424, N1424)=1</f>
        <v>1</v>
      </c>
      <c r="M1424" s="37">
        <f>IF( $Q1424, MAX($M$1:M1423)+1, 0)</f>
        <v>0</v>
      </c>
      <c r="N1424" t="str" cm="1">
        <f t="array" ref="N1424">INDEX($A$9:$F$1048576, $J1424, $K1424 )</f>
        <v>64597</v>
      </c>
      <c r="O1424" t="str" cm="1">
        <f t="array" ref="O1424">INDEX($B$9:$F$1048576, $J1424, $K1424 )</f>
        <v>주택금융공사MBS2021-14(1-8)</v>
      </c>
      <c r="P1424" t="str" cm="1">
        <f t="array" ref="P1424">IF( $L1424, TRIM(_xll.IMDP("IR", $G$5&amp;$N1424, $G$6)), "" )</f>
        <v/>
      </c>
      <c r="Q1424" t="b" cm="1">
        <f t="array" ref="Q1424">IF(
    $U$1=1, AND($P1424&lt;&gt;"", $P1424&lt;&gt;"...", $P1424&lt;&gt;"입력오류"),
    IF(
        $U$18=1, AND($P1424&lt;&gt;"", $P1424&lt;&gt;"...", $P1424&lt;&gt;"입력오류", ISNUMBER(FIND(INDEX($T$2:$T$7,$U$1),$P1424))),
        IF(
            $U$17="기타", AND($P1424&lt;&gt;"", $P1424&lt;&gt;"...", $P1424&lt;&gt;"입력오류", NOT(ISNUMBER(FIND($T$21:$T$34,$P1424)))),
            AND($P1424&lt;&gt;"", $P1424&lt;&gt;"...", $P1424&lt;&gt;"입력오류", $T$19=$P1424)
        )
    )
)</f>
        <v>0</v>
      </c>
    </row>
    <row r="1425" spans="1:17">
      <c r="A1425" t="s">
        <v>2743</v>
      </c>
      <c r="B1425" t="s">
        <v>2744</v>
      </c>
      <c r="C1425" t="s">
        <v>11872</v>
      </c>
      <c r="D1425" t="s">
        <v>11873</v>
      </c>
      <c r="I1425">
        <f t="shared" si="67"/>
        <v>1424</v>
      </c>
      <c r="J1425">
        <f t="shared" si="68"/>
        <v>1424</v>
      </c>
      <c r="K1425">
        <f t="shared" si="66"/>
        <v>1</v>
      </c>
      <c r="L1425" t="b">
        <f>COUNTIF($N$2:N1425, N1425)=1</f>
        <v>1</v>
      </c>
      <c r="M1425" s="37">
        <f>IF( $Q1425, MAX($M$1:M1424)+1, 0)</f>
        <v>0</v>
      </c>
      <c r="N1425" t="str" cm="1">
        <f t="array" ref="N1425">INDEX($A$9:$F$1048576, $J1425, $K1425 )</f>
        <v>64601</v>
      </c>
      <c r="O1425" t="str" cm="1">
        <f t="array" ref="O1425">INDEX($B$9:$F$1048576, $J1425, $K1425 )</f>
        <v>주택금융공사MBS2021-14(1-9)</v>
      </c>
      <c r="P1425" t="str" cm="1">
        <f t="array" ref="P1425">IF( $L1425, TRIM(_xll.IMDP("IR", $G$5&amp;$N1425, $G$6)), "" )</f>
        <v/>
      </c>
      <c r="Q1425" t="b" cm="1">
        <f t="array" ref="Q1425">IF(
    $U$1=1, AND($P1425&lt;&gt;"", $P1425&lt;&gt;"...", $P1425&lt;&gt;"입력오류"),
    IF(
        $U$18=1, AND($P1425&lt;&gt;"", $P1425&lt;&gt;"...", $P1425&lt;&gt;"입력오류", ISNUMBER(FIND(INDEX($T$2:$T$7,$U$1),$P1425))),
        IF(
            $U$17="기타", AND($P1425&lt;&gt;"", $P1425&lt;&gt;"...", $P1425&lt;&gt;"입력오류", NOT(ISNUMBER(FIND($T$21:$T$34,$P1425)))),
            AND($P1425&lt;&gt;"", $P1425&lt;&gt;"...", $P1425&lt;&gt;"입력오류", $T$19=$P1425)
        )
    )
)</f>
        <v>0</v>
      </c>
    </row>
    <row r="1426" spans="1:17">
      <c r="A1426" t="s">
        <v>2745</v>
      </c>
      <c r="B1426" t="s">
        <v>2746</v>
      </c>
      <c r="C1426" t="s">
        <v>11874</v>
      </c>
      <c r="D1426" t="s">
        <v>11875</v>
      </c>
      <c r="I1426">
        <f t="shared" si="67"/>
        <v>1425</v>
      </c>
      <c r="J1426">
        <f t="shared" si="68"/>
        <v>1425</v>
      </c>
      <c r="K1426">
        <f t="shared" si="66"/>
        <v>1</v>
      </c>
      <c r="L1426" t="b">
        <f>COUNTIF($N$2:N1426, N1426)=1</f>
        <v>1</v>
      </c>
      <c r="M1426" s="37">
        <f>IF( $Q1426, MAX($M$1:M1425)+1, 0)</f>
        <v>339</v>
      </c>
      <c r="N1426" t="str" cm="1">
        <f t="array" ref="N1426">INDEX($A$9:$F$1048576, $J1426, $K1426 )</f>
        <v>64605</v>
      </c>
      <c r="O1426" t="str" cm="1">
        <f t="array" ref="O1426">INDEX($B$9:$F$1048576, $J1426, $K1426 )</f>
        <v>고양도시관리공사</v>
      </c>
      <c r="P1426" t="str" cm="1">
        <f t="array" ref="P1426">IF( $L1426, TRIM(_xll.IMDP("IR", $G$5&amp;$N1426, $G$6)), "" )</f>
        <v>공사/공단채AA0</v>
      </c>
      <c r="Q1426" t="b" cm="1">
        <f t="array" ref="Q1426">IF(
    $U$1=1, AND($P1426&lt;&gt;"", $P1426&lt;&gt;"...", $P1426&lt;&gt;"입력오류"),
    IF(
        $U$18=1, AND($P1426&lt;&gt;"", $P1426&lt;&gt;"...", $P1426&lt;&gt;"입력오류", ISNUMBER(FIND(INDEX($T$2:$T$7,$U$1),$P1426))),
        IF(
            $U$17="기타", AND($P1426&lt;&gt;"", $P1426&lt;&gt;"...", $P1426&lt;&gt;"입력오류", NOT(ISNUMBER(FIND($T$21:$T$34,$P1426)))),
            AND($P1426&lt;&gt;"", $P1426&lt;&gt;"...", $P1426&lt;&gt;"입력오류", $T$19=$P1426)
        )
    )
)</f>
        <v>1</v>
      </c>
    </row>
    <row r="1427" spans="1:17">
      <c r="A1427" t="s">
        <v>2747</v>
      </c>
      <c r="B1427" t="s">
        <v>2748</v>
      </c>
      <c r="C1427" t="s">
        <v>11876</v>
      </c>
      <c r="D1427" t="s">
        <v>11877</v>
      </c>
      <c r="I1427">
        <f t="shared" si="67"/>
        <v>1426</v>
      </c>
      <c r="J1427">
        <f t="shared" si="68"/>
        <v>1426</v>
      </c>
      <c r="K1427">
        <f t="shared" si="66"/>
        <v>1</v>
      </c>
      <c r="L1427" t="b">
        <f>COUNTIF($N$2:N1427, N1427)=1</f>
        <v>1</v>
      </c>
      <c r="M1427" s="37">
        <f>IF( $Q1427, MAX($M$1:M1426)+1, 0)</f>
        <v>0</v>
      </c>
      <c r="N1427" t="str" cm="1">
        <f t="array" ref="N1427">INDEX($A$9:$F$1048576, $J1427, $K1427 )</f>
        <v>64650</v>
      </c>
      <c r="O1427" t="str" cm="1">
        <f t="array" ref="O1427">INDEX($B$9:$F$1048576, $J1427, $K1427 )</f>
        <v>에이치디비에이(유)3</v>
      </c>
      <c r="P1427" t="str" cm="1">
        <f t="array" ref="P1427">IF( $L1427, TRIM(_xll.IMDP("IR", $G$5&amp;$N1427, $G$6)), "" )</f>
        <v/>
      </c>
      <c r="Q1427" t="b" cm="1">
        <f t="array" ref="Q1427">IF(
    $U$1=1, AND($P1427&lt;&gt;"", $P1427&lt;&gt;"...", $P1427&lt;&gt;"입력오류"),
    IF(
        $U$18=1, AND($P1427&lt;&gt;"", $P1427&lt;&gt;"...", $P1427&lt;&gt;"입력오류", ISNUMBER(FIND(INDEX($T$2:$T$7,$U$1),$P1427))),
        IF(
            $U$17="기타", AND($P1427&lt;&gt;"", $P1427&lt;&gt;"...", $P1427&lt;&gt;"입력오류", NOT(ISNUMBER(FIND($T$21:$T$34,$P1427)))),
            AND($P1427&lt;&gt;"", $P1427&lt;&gt;"...", $P1427&lt;&gt;"입력오류", $T$19=$P1427)
        )
    )
)</f>
        <v>0</v>
      </c>
    </row>
    <row r="1428" spans="1:17">
      <c r="A1428" t="s">
        <v>2749</v>
      </c>
      <c r="B1428" t="s">
        <v>2750</v>
      </c>
      <c r="C1428" t="s">
        <v>11878</v>
      </c>
      <c r="D1428" t="s">
        <v>11879</v>
      </c>
      <c r="I1428">
        <f t="shared" si="67"/>
        <v>1427</v>
      </c>
      <c r="J1428">
        <f t="shared" si="68"/>
        <v>1427</v>
      </c>
      <c r="K1428">
        <f t="shared" si="66"/>
        <v>1</v>
      </c>
      <c r="L1428" t="b">
        <f>COUNTIF($N$2:N1428, N1428)=1</f>
        <v>1</v>
      </c>
      <c r="M1428" s="37">
        <f>IF( $Q1428, MAX($M$1:M1427)+1, 0)</f>
        <v>0</v>
      </c>
      <c r="N1428" t="str" cm="1">
        <f t="array" ref="N1428">INDEX($A$9:$F$1048576, $J1428, $K1428 )</f>
        <v>64704</v>
      </c>
      <c r="O1428" t="str" cm="1">
        <f t="array" ref="O1428">INDEX($B$9:$F$1048576, $J1428, $K1428 )</f>
        <v>에이치디비에이(유)4</v>
      </c>
      <c r="P1428" t="str" cm="1">
        <f t="array" ref="P1428">IF( $L1428, TRIM(_xll.IMDP("IR", $G$5&amp;$N1428, $G$6)), "" )</f>
        <v/>
      </c>
      <c r="Q1428" t="b" cm="1">
        <f t="array" ref="Q1428">IF(
    $U$1=1, AND($P1428&lt;&gt;"", $P1428&lt;&gt;"...", $P1428&lt;&gt;"입력오류"),
    IF(
        $U$18=1, AND($P1428&lt;&gt;"", $P1428&lt;&gt;"...", $P1428&lt;&gt;"입력오류", ISNUMBER(FIND(INDEX($T$2:$T$7,$U$1),$P1428))),
        IF(
            $U$17="기타", AND($P1428&lt;&gt;"", $P1428&lt;&gt;"...", $P1428&lt;&gt;"입력오류", NOT(ISNUMBER(FIND($T$21:$T$34,$P1428)))),
            AND($P1428&lt;&gt;"", $P1428&lt;&gt;"...", $P1428&lt;&gt;"입력오류", $T$19=$P1428)
        )
    )
)</f>
        <v>0</v>
      </c>
    </row>
    <row r="1429" spans="1:17">
      <c r="A1429" t="s">
        <v>2751</v>
      </c>
      <c r="B1429" t="s">
        <v>2752</v>
      </c>
      <c r="C1429" t="s">
        <v>11880</v>
      </c>
      <c r="D1429" t="s">
        <v>11881</v>
      </c>
      <c r="I1429">
        <f t="shared" si="67"/>
        <v>1428</v>
      </c>
      <c r="J1429">
        <f t="shared" si="68"/>
        <v>1428</v>
      </c>
      <c r="K1429">
        <f t="shared" si="66"/>
        <v>1</v>
      </c>
      <c r="L1429" t="b">
        <f>COUNTIF($N$2:N1429, N1429)=1</f>
        <v>1</v>
      </c>
      <c r="M1429" s="37">
        <f>IF( $Q1429, MAX($M$1:M1428)+1, 0)</f>
        <v>0</v>
      </c>
      <c r="N1429" t="str" cm="1">
        <f t="array" ref="N1429">INDEX($A$9:$F$1048576, $J1429, $K1429 )</f>
        <v>64712</v>
      </c>
      <c r="O1429" t="str" cm="1">
        <f t="array" ref="O1429">INDEX($B$9:$F$1048576, $J1429, $K1429 )</f>
        <v>에스제이그레이트제10차(유)1-1</v>
      </c>
      <c r="P1429" t="str" cm="1">
        <f t="array" ref="P1429">IF( $L1429, TRIM(_xll.IMDP("IR", $G$5&amp;$N1429, $G$6)), "" )</f>
        <v/>
      </c>
      <c r="Q1429" t="b" cm="1">
        <f t="array" ref="Q1429">IF(
    $U$1=1, AND($P1429&lt;&gt;"", $P1429&lt;&gt;"...", $P1429&lt;&gt;"입력오류"),
    IF(
        $U$18=1, AND($P1429&lt;&gt;"", $P1429&lt;&gt;"...", $P1429&lt;&gt;"입력오류", ISNUMBER(FIND(INDEX($T$2:$T$7,$U$1),$P1429))),
        IF(
            $U$17="기타", AND($P1429&lt;&gt;"", $P1429&lt;&gt;"...", $P1429&lt;&gt;"입력오류", NOT(ISNUMBER(FIND($T$21:$T$34,$P1429)))),
            AND($P1429&lt;&gt;"", $P1429&lt;&gt;"...", $P1429&lt;&gt;"입력오류", $T$19=$P1429)
        )
    )
)</f>
        <v>0</v>
      </c>
    </row>
    <row r="1430" spans="1:17">
      <c r="A1430" t="s">
        <v>2753</v>
      </c>
      <c r="B1430" t="s">
        <v>2754</v>
      </c>
      <c r="C1430" t="s">
        <v>11882</v>
      </c>
      <c r="D1430" t="s">
        <v>11883</v>
      </c>
      <c r="I1430">
        <f t="shared" si="67"/>
        <v>1429</v>
      </c>
      <c r="J1430">
        <f t="shared" si="68"/>
        <v>1429</v>
      </c>
      <c r="K1430">
        <f t="shared" si="66"/>
        <v>1</v>
      </c>
      <c r="L1430" t="b">
        <f>COUNTIF($N$2:N1430, N1430)=1</f>
        <v>1</v>
      </c>
      <c r="M1430" s="37">
        <f>IF( $Q1430, MAX($M$1:M1429)+1, 0)</f>
        <v>0</v>
      </c>
      <c r="N1430" t="str" cm="1">
        <f t="array" ref="N1430">INDEX($A$9:$F$1048576, $J1430, $K1430 )</f>
        <v>64713</v>
      </c>
      <c r="O1430" t="str" cm="1">
        <f t="array" ref="O1430">INDEX($B$9:$F$1048576, $J1430, $K1430 )</f>
        <v>에스제이그레이트제10차(유)1-2</v>
      </c>
      <c r="P1430" t="str" cm="1">
        <f t="array" ref="P1430">IF( $L1430, TRIM(_xll.IMDP("IR", $G$5&amp;$N1430, $G$6)), "" )</f>
        <v/>
      </c>
      <c r="Q1430" t="b" cm="1">
        <f t="array" ref="Q1430">IF(
    $U$1=1, AND($P1430&lt;&gt;"", $P1430&lt;&gt;"...", $P1430&lt;&gt;"입력오류"),
    IF(
        $U$18=1, AND($P1430&lt;&gt;"", $P1430&lt;&gt;"...", $P1430&lt;&gt;"입력오류", ISNUMBER(FIND(INDEX($T$2:$T$7,$U$1),$P1430))),
        IF(
            $U$17="기타", AND($P1430&lt;&gt;"", $P1430&lt;&gt;"...", $P1430&lt;&gt;"입력오류", NOT(ISNUMBER(FIND($T$21:$T$34,$P1430)))),
            AND($P1430&lt;&gt;"", $P1430&lt;&gt;"...", $P1430&lt;&gt;"입력오류", $T$19=$P1430)
        )
    )
)</f>
        <v>0</v>
      </c>
    </row>
    <row r="1431" spans="1:17">
      <c r="A1431" t="s">
        <v>2755</v>
      </c>
      <c r="B1431" t="s">
        <v>2756</v>
      </c>
      <c r="C1431" t="s">
        <v>11884</v>
      </c>
      <c r="D1431" t="s">
        <v>11885</v>
      </c>
      <c r="I1431">
        <f t="shared" si="67"/>
        <v>1430</v>
      </c>
      <c r="J1431">
        <f t="shared" si="68"/>
        <v>1430</v>
      </c>
      <c r="K1431">
        <f t="shared" si="66"/>
        <v>1</v>
      </c>
      <c r="L1431" t="b">
        <f>COUNTIF($N$2:N1431, N1431)=1</f>
        <v>1</v>
      </c>
      <c r="M1431" s="37">
        <f>IF( $Q1431, MAX($M$1:M1430)+1, 0)</f>
        <v>340</v>
      </c>
      <c r="N1431" t="str" cm="1">
        <f t="array" ref="N1431">INDEX($A$9:$F$1048576, $J1431, $K1431 )</f>
        <v>64755</v>
      </c>
      <c r="O1431" t="str" cm="1">
        <f t="array" ref="O1431">INDEX($B$9:$F$1048576, $J1431, $K1431 )</f>
        <v>SK쉴더스</v>
      </c>
      <c r="P1431" t="str" cm="1">
        <f t="array" ref="P1431">IF( $L1431, TRIM(_xll.IMDP("IR", $G$5&amp;$N1431, $G$6)), "" )</f>
        <v>공모/무보증A-</v>
      </c>
      <c r="Q1431" t="b" cm="1">
        <f t="array" ref="Q1431">IF(
    $U$1=1, AND($P1431&lt;&gt;"", $P1431&lt;&gt;"...", $P1431&lt;&gt;"입력오류"),
    IF(
        $U$18=1, AND($P1431&lt;&gt;"", $P1431&lt;&gt;"...", $P1431&lt;&gt;"입력오류", ISNUMBER(FIND(INDEX($T$2:$T$7,$U$1),$P1431))),
        IF(
            $U$17="기타", AND($P1431&lt;&gt;"", $P1431&lt;&gt;"...", $P1431&lt;&gt;"입력오류", NOT(ISNUMBER(FIND($T$21:$T$34,$P1431)))),
            AND($P1431&lt;&gt;"", $P1431&lt;&gt;"...", $P1431&lt;&gt;"입력오류", $T$19=$P1431)
        )
    )
)</f>
        <v>1</v>
      </c>
    </row>
    <row r="1432" spans="1:17">
      <c r="A1432" t="s">
        <v>2757</v>
      </c>
      <c r="B1432" t="s">
        <v>2758</v>
      </c>
      <c r="C1432" t="s">
        <v>11886</v>
      </c>
      <c r="D1432" t="s">
        <v>11887</v>
      </c>
      <c r="I1432">
        <f t="shared" si="67"/>
        <v>1431</v>
      </c>
      <c r="J1432">
        <f t="shared" si="68"/>
        <v>1431</v>
      </c>
      <c r="K1432">
        <f t="shared" si="66"/>
        <v>1</v>
      </c>
      <c r="L1432" t="b">
        <f>COUNTIF($N$2:N1432, N1432)=1</f>
        <v>1</v>
      </c>
      <c r="M1432" s="37">
        <f>IF( $Q1432, MAX($M$1:M1431)+1, 0)</f>
        <v>0</v>
      </c>
      <c r="N1432" t="str" cm="1">
        <f t="array" ref="N1432">INDEX($A$9:$F$1048576, $J1432, $K1432 )</f>
        <v>64758</v>
      </c>
      <c r="O1432" t="str" cm="1">
        <f t="array" ref="O1432">INDEX($B$9:$F$1048576, $J1432, $K1432 )</f>
        <v>피에프개발제사차(유)1</v>
      </c>
      <c r="P1432" t="str" cm="1">
        <f t="array" ref="P1432">IF( $L1432, TRIM(_xll.IMDP("IR", $G$5&amp;$N1432, $G$6)), "" )</f>
        <v/>
      </c>
      <c r="Q1432" t="b" cm="1">
        <f t="array" ref="Q1432">IF(
    $U$1=1, AND($P1432&lt;&gt;"", $P1432&lt;&gt;"...", $P1432&lt;&gt;"입력오류"),
    IF(
        $U$18=1, AND($P1432&lt;&gt;"", $P1432&lt;&gt;"...", $P1432&lt;&gt;"입력오류", ISNUMBER(FIND(INDEX($T$2:$T$7,$U$1),$P1432))),
        IF(
            $U$17="기타", AND($P1432&lt;&gt;"", $P1432&lt;&gt;"...", $P1432&lt;&gt;"입력오류", NOT(ISNUMBER(FIND($T$21:$T$34,$P1432)))),
            AND($P1432&lt;&gt;"", $P1432&lt;&gt;"...", $P1432&lt;&gt;"입력오류", $T$19=$P1432)
        )
    )
)</f>
        <v>0</v>
      </c>
    </row>
    <row r="1433" spans="1:17">
      <c r="A1433" t="s">
        <v>721</v>
      </c>
      <c r="B1433" t="s">
        <v>647</v>
      </c>
      <c r="C1433" t="s">
        <v>11888</v>
      </c>
      <c r="D1433" t="s">
        <v>11889</v>
      </c>
      <c r="I1433">
        <f t="shared" si="67"/>
        <v>1432</v>
      </c>
      <c r="J1433">
        <f t="shared" si="68"/>
        <v>1432</v>
      </c>
      <c r="K1433">
        <f t="shared" si="66"/>
        <v>1</v>
      </c>
      <c r="L1433" t="b">
        <f>COUNTIF($N$2:N1433, N1433)=1</f>
        <v>1</v>
      </c>
      <c r="M1433" s="37">
        <f>IF( $Q1433, MAX($M$1:M1432)+1, 0)</f>
        <v>0</v>
      </c>
      <c r="N1433" t="str" cm="1">
        <f t="array" ref="N1433">INDEX($A$9:$F$1048576, $J1433, $K1433 )</f>
        <v>64765</v>
      </c>
      <c r="O1433" t="str" cm="1">
        <f t="array" ref="O1433">INDEX($B$9:$F$1048576, $J1433, $K1433 )</f>
        <v>산업기반신보남양주(유)1</v>
      </c>
      <c r="P1433" t="str" cm="1">
        <f t="array" ref="P1433">IF( $L1433, TRIM(_xll.IMDP("IR", $G$5&amp;$N1433, $G$6)), "" )</f>
        <v/>
      </c>
      <c r="Q1433" t="b" cm="1">
        <f t="array" ref="Q1433">IF(
    $U$1=1, AND($P1433&lt;&gt;"", $P1433&lt;&gt;"...", $P1433&lt;&gt;"입력오류"),
    IF(
        $U$18=1, AND($P1433&lt;&gt;"", $P1433&lt;&gt;"...", $P1433&lt;&gt;"입력오류", ISNUMBER(FIND(INDEX($T$2:$T$7,$U$1),$P1433))),
        IF(
            $U$17="기타", AND($P1433&lt;&gt;"", $P1433&lt;&gt;"...", $P1433&lt;&gt;"입력오류", NOT(ISNUMBER(FIND($T$21:$T$34,$P1433)))),
            AND($P1433&lt;&gt;"", $P1433&lt;&gt;"...", $P1433&lt;&gt;"입력오류", $T$19=$P1433)
        )
    )
)</f>
        <v>0</v>
      </c>
    </row>
    <row r="1434" spans="1:17">
      <c r="A1434" t="s">
        <v>2759</v>
      </c>
      <c r="B1434" t="s">
        <v>2760</v>
      </c>
      <c r="C1434" t="s">
        <v>11890</v>
      </c>
      <c r="D1434" t="s">
        <v>11891</v>
      </c>
      <c r="I1434">
        <f t="shared" si="67"/>
        <v>1433</v>
      </c>
      <c r="J1434">
        <f t="shared" si="68"/>
        <v>1433</v>
      </c>
      <c r="K1434">
        <f t="shared" si="66"/>
        <v>1</v>
      </c>
      <c r="L1434" t="b">
        <f>COUNTIF($N$2:N1434, N1434)=1</f>
        <v>1</v>
      </c>
      <c r="M1434" s="37">
        <f>IF( $Q1434, MAX($M$1:M1433)+1, 0)</f>
        <v>0</v>
      </c>
      <c r="N1434" t="str" cm="1">
        <f t="array" ref="N1434">INDEX($A$9:$F$1048576, $J1434, $K1434 )</f>
        <v>64814</v>
      </c>
      <c r="O1434" t="str" cm="1">
        <f t="array" ref="O1434">INDEX($B$9:$F$1048576, $J1434, $K1434 )</f>
        <v>티월드제66차(유)1-25</v>
      </c>
      <c r="P1434" t="str" cm="1">
        <f t="array" ref="P1434">IF( $L1434, TRIM(_xll.IMDP("IR", $G$5&amp;$N1434, $G$6)), "" )</f>
        <v/>
      </c>
      <c r="Q1434" t="b" cm="1">
        <f t="array" ref="Q1434">IF(
    $U$1=1, AND($P1434&lt;&gt;"", $P1434&lt;&gt;"...", $P1434&lt;&gt;"입력오류"),
    IF(
        $U$18=1, AND($P1434&lt;&gt;"", $P1434&lt;&gt;"...", $P1434&lt;&gt;"입력오류", ISNUMBER(FIND(INDEX($T$2:$T$7,$U$1),$P1434))),
        IF(
            $U$17="기타", AND($P1434&lt;&gt;"", $P1434&lt;&gt;"...", $P1434&lt;&gt;"입력오류", NOT(ISNUMBER(FIND($T$21:$T$34,$P1434)))),
            AND($P1434&lt;&gt;"", $P1434&lt;&gt;"...", $P1434&lt;&gt;"입력오류", $T$19=$P1434)
        )
    )
)</f>
        <v>0</v>
      </c>
    </row>
    <row r="1435" spans="1:17">
      <c r="A1435" t="s">
        <v>2761</v>
      </c>
      <c r="B1435" t="s">
        <v>2762</v>
      </c>
      <c r="C1435" t="s">
        <v>11892</v>
      </c>
      <c r="D1435" t="s">
        <v>11893</v>
      </c>
      <c r="I1435">
        <f t="shared" si="67"/>
        <v>1434</v>
      </c>
      <c r="J1435">
        <f t="shared" si="68"/>
        <v>1434</v>
      </c>
      <c r="K1435">
        <f t="shared" si="66"/>
        <v>1</v>
      </c>
      <c r="L1435" t="b">
        <f>COUNTIF($N$2:N1435, N1435)=1</f>
        <v>1</v>
      </c>
      <c r="M1435" s="37">
        <f>IF( $Q1435, MAX($M$1:M1434)+1, 0)</f>
        <v>0</v>
      </c>
      <c r="N1435" t="str" cm="1">
        <f t="array" ref="N1435">INDEX($A$9:$F$1048576, $J1435, $K1435 )</f>
        <v>64815</v>
      </c>
      <c r="O1435" t="str" cm="1">
        <f t="array" ref="O1435">INDEX($B$9:$F$1048576, $J1435, $K1435 )</f>
        <v>티월드제66차(유)1-26</v>
      </c>
      <c r="P1435" t="str" cm="1">
        <f t="array" ref="P1435">IF( $L1435, TRIM(_xll.IMDP("IR", $G$5&amp;$N1435, $G$6)), "" )</f>
        <v/>
      </c>
      <c r="Q1435" t="b" cm="1">
        <f t="array" ref="Q1435">IF(
    $U$1=1, AND($P1435&lt;&gt;"", $P1435&lt;&gt;"...", $P1435&lt;&gt;"입력오류"),
    IF(
        $U$18=1, AND($P1435&lt;&gt;"", $P1435&lt;&gt;"...", $P1435&lt;&gt;"입력오류", ISNUMBER(FIND(INDEX($T$2:$T$7,$U$1),$P1435))),
        IF(
            $U$17="기타", AND($P1435&lt;&gt;"", $P1435&lt;&gt;"...", $P1435&lt;&gt;"입력오류", NOT(ISNUMBER(FIND($T$21:$T$34,$P1435)))),
            AND($P1435&lt;&gt;"", $P1435&lt;&gt;"...", $P1435&lt;&gt;"입력오류", $T$19=$P1435)
        )
    )
)</f>
        <v>0</v>
      </c>
    </row>
    <row r="1436" spans="1:17">
      <c r="A1436" t="s">
        <v>2763</v>
      </c>
      <c r="B1436" t="s">
        <v>2764</v>
      </c>
      <c r="C1436" t="s">
        <v>11894</v>
      </c>
      <c r="D1436" t="s">
        <v>11895</v>
      </c>
      <c r="I1436">
        <f t="shared" si="67"/>
        <v>1435</v>
      </c>
      <c r="J1436">
        <f t="shared" si="68"/>
        <v>1435</v>
      </c>
      <c r="K1436">
        <f t="shared" si="66"/>
        <v>1</v>
      </c>
      <c r="L1436" t="b">
        <f>COUNTIF($N$2:N1436, N1436)=1</f>
        <v>1</v>
      </c>
      <c r="M1436" s="37">
        <f>IF( $Q1436, MAX($M$1:M1435)+1, 0)</f>
        <v>0</v>
      </c>
      <c r="N1436" t="str" cm="1">
        <f t="array" ref="N1436">INDEX($A$9:$F$1048576, $J1436, $K1436 )</f>
        <v>64816</v>
      </c>
      <c r="O1436" t="str" cm="1">
        <f t="array" ref="O1436">INDEX($B$9:$F$1048576, $J1436, $K1436 )</f>
        <v>티월드제66차(유)1-27</v>
      </c>
      <c r="P1436" t="str" cm="1">
        <f t="array" ref="P1436">IF( $L1436, TRIM(_xll.IMDP("IR", $G$5&amp;$N1436, $G$6)), "" )</f>
        <v/>
      </c>
      <c r="Q1436" t="b" cm="1">
        <f t="array" ref="Q1436">IF(
    $U$1=1, AND($P1436&lt;&gt;"", $P1436&lt;&gt;"...", $P1436&lt;&gt;"입력오류"),
    IF(
        $U$18=1, AND($P1436&lt;&gt;"", $P1436&lt;&gt;"...", $P1436&lt;&gt;"입력오류", ISNUMBER(FIND(INDEX($T$2:$T$7,$U$1),$P1436))),
        IF(
            $U$17="기타", AND($P1436&lt;&gt;"", $P1436&lt;&gt;"...", $P1436&lt;&gt;"입력오류", NOT(ISNUMBER(FIND($T$21:$T$34,$P1436)))),
            AND($P1436&lt;&gt;"", $P1436&lt;&gt;"...", $P1436&lt;&gt;"입력오류", $T$19=$P1436)
        )
    )
)</f>
        <v>0</v>
      </c>
    </row>
    <row r="1437" spans="1:17">
      <c r="A1437" t="s">
        <v>2765</v>
      </c>
      <c r="B1437" t="s">
        <v>2766</v>
      </c>
      <c r="C1437" t="s">
        <v>11896</v>
      </c>
      <c r="D1437" t="s">
        <v>11897</v>
      </c>
      <c r="I1437">
        <f t="shared" si="67"/>
        <v>1436</v>
      </c>
      <c r="J1437">
        <f t="shared" si="68"/>
        <v>1436</v>
      </c>
      <c r="K1437">
        <f t="shared" si="66"/>
        <v>1</v>
      </c>
      <c r="L1437" t="b">
        <f>COUNTIF($N$2:N1437, N1437)=1</f>
        <v>1</v>
      </c>
      <c r="M1437" s="37">
        <f>IF( $Q1437, MAX($M$1:M1436)+1, 0)</f>
        <v>0</v>
      </c>
      <c r="N1437" t="str" cm="1">
        <f t="array" ref="N1437">INDEX($A$9:$F$1048576, $J1437, $K1437 )</f>
        <v>64823</v>
      </c>
      <c r="O1437" t="str" cm="1">
        <f t="array" ref="O1437">INDEX($B$9:$F$1048576, $J1437, $K1437 )</f>
        <v>김포로지스밸류에드(유)1</v>
      </c>
      <c r="P1437" t="str" cm="1">
        <f t="array" ref="P1437">IF( $L1437, TRIM(_xll.IMDP("IR", $G$5&amp;$N1437, $G$6)), "" )</f>
        <v/>
      </c>
      <c r="Q1437" t="b" cm="1">
        <f t="array" ref="Q1437">IF(
    $U$1=1, AND($P1437&lt;&gt;"", $P1437&lt;&gt;"...", $P1437&lt;&gt;"입력오류"),
    IF(
        $U$18=1, AND($P1437&lt;&gt;"", $P1437&lt;&gt;"...", $P1437&lt;&gt;"입력오류", ISNUMBER(FIND(INDEX($T$2:$T$7,$U$1),$P1437))),
        IF(
            $U$17="기타", AND($P1437&lt;&gt;"", $P1437&lt;&gt;"...", $P1437&lt;&gt;"입력오류", NOT(ISNUMBER(FIND($T$21:$T$34,$P1437)))),
            AND($P1437&lt;&gt;"", $P1437&lt;&gt;"...", $P1437&lt;&gt;"입력오류", $T$19=$P1437)
        )
    )
)</f>
        <v>0</v>
      </c>
    </row>
    <row r="1438" spans="1:17">
      <c r="A1438" t="s">
        <v>722</v>
      </c>
      <c r="B1438" t="s">
        <v>648</v>
      </c>
      <c r="C1438" t="s">
        <v>11898</v>
      </c>
      <c r="D1438" t="s">
        <v>11899</v>
      </c>
      <c r="I1438">
        <f t="shared" si="67"/>
        <v>1437</v>
      </c>
      <c r="J1438">
        <f t="shared" si="68"/>
        <v>1437</v>
      </c>
      <c r="K1438">
        <f t="shared" si="66"/>
        <v>1</v>
      </c>
      <c r="L1438" t="b">
        <f>COUNTIF($N$2:N1438, N1438)=1</f>
        <v>1</v>
      </c>
      <c r="M1438" s="37">
        <f>IF( $Q1438, MAX($M$1:M1437)+1, 0)</f>
        <v>0</v>
      </c>
      <c r="N1438" t="str" cm="1">
        <f t="array" ref="N1438">INDEX($A$9:$F$1048576, $J1438, $K1438 )</f>
        <v>64834</v>
      </c>
      <c r="O1438" t="str" cm="1">
        <f t="array" ref="O1438">INDEX($B$9:$F$1048576, $J1438, $K1438 )</f>
        <v>에이치디비에이제일차(유)2</v>
      </c>
      <c r="P1438" t="str" cm="1">
        <f t="array" ref="P1438">IF( $L1438, TRIM(_xll.IMDP("IR", $G$5&amp;$N1438, $G$6)), "" )</f>
        <v/>
      </c>
      <c r="Q1438" t="b" cm="1">
        <f t="array" ref="Q1438">IF(
    $U$1=1, AND($P1438&lt;&gt;"", $P1438&lt;&gt;"...", $P1438&lt;&gt;"입력오류"),
    IF(
        $U$18=1, AND($P1438&lt;&gt;"", $P1438&lt;&gt;"...", $P1438&lt;&gt;"입력오류", ISNUMBER(FIND(INDEX($T$2:$T$7,$U$1),$P1438))),
        IF(
            $U$17="기타", AND($P1438&lt;&gt;"", $P1438&lt;&gt;"...", $P1438&lt;&gt;"입력오류", NOT(ISNUMBER(FIND($T$21:$T$34,$P1438)))),
            AND($P1438&lt;&gt;"", $P1438&lt;&gt;"...", $P1438&lt;&gt;"입력오류", $T$19=$P1438)
        )
    )
)</f>
        <v>0</v>
      </c>
    </row>
    <row r="1439" spans="1:17">
      <c r="A1439" t="s">
        <v>2767</v>
      </c>
      <c r="B1439" t="s">
        <v>2768</v>
      </c>
      <c r="C1439" t="s">
        <v>11900</v>
      </c>
      <c r="D1439" t="s">
        <v>11901</v>
      </c>
      <c r="I1439">
        <f t="shared" si="67"/>
        <v>1438</v>
      </c>
      <c r="J1439">
        <f t="shared" si="68"/>
        <v>1438</v>
      </c>
      <c r="K1439">
        <f t="shared" si="66"/>
        <v>1</v>
      </c>
      <c r="L1439" t="b">
        <f>COUNTIF($N$2:N1439, N1439)=1</f>
        <v>1</v>
      </c>
      <c r="M1439" s="37">
        <f>IF( $Q1439, MAX($M$1:M1438)+1, 0)</f>
        <v>0</v>
      </c>
      <c r="N1439" t="str" cm="1">
        <f t="array" ref="N1439">INDEX($A$9:$F$1048576, $J1439, $K1439 )</f>
        <v>64863</v>
      </c>
      <c r="O1439" t="str" cm="1">
        <f t="array" ref="O1439">INDEX($B$9:$F$1048576, $J1439, $K1439 )</f>
        <v>유플러스파이브지제58차(유)1-13</v>
      </c>
      <c r="P1439" t="str" cm="1">
        <f t="array" ref="P1439">IF( $L1439, TRIM(_xll.IMDP("IR", $G$5&amp;$N1439, $G$6)), "" )</f>
        <v/>
      </c>
      <c r="Q1439" t="b" cm="1">
        <f t="array" ref="Q1439">IF(
    $U$1=1, AND($P1439&lt;&gt;"", $P1439&lt;&gt;"...", $P1439&lt;&gt;"입력오류"),
    IF(
        $U$18=1, AND($P1439&lt;&gt;"", $P1439&lt;&gt;"...", $P1439&lt;&gt;"입력오류", ISNUMBER(FIND(INDEX($T$2:$T$7,$U$1),$P1439))),
        IF(
            $U$17="기타", AND($P1439&lt;&gt;"", $P1439&lt;&gt;"...", $P1439&lt;&gt;"입력오류", NOT(ISNUMBER(FIND($T$21:$T$34,$P1439)))),
            AND($P1439&lt;&gt;"", $P1439&lt;&gt;"...", $P1439&lt;&gt;"입력오류", $T$19=$P1439)
        )
    )
)</f>
        <v>0</v>
      </c>
    </row>
    <row r="1440" spans="1:17">
      <c r="A1440" t="s">
        <v>2769</v>
      </c>
      <c r="B1440" t="s">
        <v>2770</v>
      </c>
      <c r="C1440" t="s">
        <v>11902</v>
      </c>
      <c r="D1440" t="s">
        <v>11903</v>
      </c>
      <c r="I1440">
        <f t="shared" si="67"/>
        <v>1439</v>
      </c>
      <c r="J1440">
        <f t="shared" si="68"/>
        <v>1439</v>
      </c>
      <c r="K1440">
        <f t="shared" si="66"/>
        <v>1</v>
      </c>
      <c r="L1440" t="b">
        <f>COUNTIF($N$2:N1440, N1440)=1</f>
        <v>1</v>
      </c>
      <c r="M1440" s="37">
        <f>IF( $Q1440, MAX($M$1:M1439)+1, 0)</f>
        <v>0</v>
      </c>
      <c r="N1440" t="str" cm="1">
        <f t="array" ref="N1440">INDEX($A$9:$F$1048576, $J1440, $K1440 )</f>
        <v>64864</v>
      </c>
      <c r="O1440" t="str" cm="1">
        <f t="array" ref="O1440">INDEX($B$9:$F$1048576, $J1440, $K1440 )</f>
        <v>유플러스파이브지제58차(유)1-14</v>
      </c>
      <c r="P1440" t="str" cm="1">
        <f t="array" ref="P1440">IF( $L1440, TRIM(_xll.IMDP("IR", $G$5&amp;$N1440, $G$6)), "" )</f>
        <v/>
      </c>
      <c r="Q1440" t="b" cm="1">
        <f t="array" ref="Q1440">IF(
    $U$1=1, AND($P1440&lt;&gt;"", $P1440&lt;&gt;"...", $P1440&lt;&gt;"입력오류"),
    IF(
        $U$18=1, AND($P1440&lt;&gt;"", $P1440&lt;&gt;"...", $P1440&lt;&gt;"입력오류", ISNUMBER(FIND(INDEX($T$2:$T$7,$U$1),$P1440))),
        IF(
            $U$17="기타", AND($P1440&lt;&gt;"", $P1440&lt;&gt;"...", $P1440&lt;&gt;"입력오류", NOT(ISNUMBER(FIND($T$21:$T$34,$P1440)))),
            AND($P1440&lt;&gt;"", $P1440&lt;&gt;"...", $P1440&lt;&gt;"입력오류", $T$19=$P1440)
        )
    )
)</f>
        <v>0</v>
      </c>
    </row>
    <row r="1441" spans="1:17">
      <c r="A1441" t="s">
        <v>2771</v>
      </c>
      <c r="B1441" t="s">
        <v>2772</v>
      </c>
      <c r="C1441" t="s">
        <v>11904</v>
      </c>
      <c r="D1441" t="s">
        <v>11905</v>
      </c>
      <c r="I1441">
        <f t="shared" si="67"/>
        <v>1440</v>
      </c>
      <c r="J1441">
        <f t="shared" si="68"/>
        <v>1440</v>
      </c>
      <c r="K1441">
        <f t="shared" si="66"/>
        <v>1</v>
      </c>
      <c r="L1441" t="b">
        <f>COUNTIF($N$2:N1441, N1441)=1</f>
        <v>1</v>
      </c>
      <c r="M1441" s="37">
        <f>IF( $Q1441, MAX($M$1:M1440)+1, 0)</f>
        <v>0</v>
      </c>
      <c r="N1441" t="str" cm="1">
        <f t="array" ref="N1441">INDEX($A$9:$F$1048576, $J1441, $K1441 )</f>
        <v>64865</v>
      </c>
      <c r="O1441" t="str" cm="1">
        <f t="array" ref="O1441">INDEX($B$9:$F$1048576, $J1441, $K1441 )</f>
        <v>유플러스파이브지제58차(유)1-15</v>
      </c>
      <c r="P1441" t="str" cm="1">
        <f t="array" ref="P1441">IF( $L1441, TRIM(_xll.IMDP("IR", $G$5&amp;$N1441, $G$6)), "" )</f>
        <v/>
      </c>
      <c r="Q1441" t="b" cm="1">
        <f t="array" ref="Q1441">IF(
    $U$1=1, AND($P1441&lt;&gt;"", $P1441&lt;&gt;"...", $P1441&lt;&gt;"입력오류"),
    IF(
        $U$18=1, AND($P1441&lt;&gt;"", $P1441&lt;&gt;"...", $P1441&lt;&gt;"입력오류", ISNUMBER(FIND(INDEX($T$2:$T$7,$U$1),$P1441))),
        IF(
            $U$17="기타", AND($P1441&lt;&gt;"", $P1441&lt;&gt;"...", $P1441&lt;&gt;"입력오류", NOT(ISNUMBER(FIND($T$21:$T$34,$P1441)))),
            AND($P1441&lt;&gt;"", $P1441&lt;&gt;"...", $P1441&lt;&gt;"입력오류", $T$19=$P1441)
        )
    )
)</f>
        <v>0</v>
      </c>
    </row>
    <row r="1442" spans="1:17">
      <c r="A1442" t="s">
        <v>2773</v>
      </c>
      <c r="B1442" t="s">
        <v>2774</v>
      </c>
      <c r="C1442" t="s">
        <v>11906</v>
      </c>
      <c r="D1442" t="s">
        <v>11907</v>
      </c>
      <c r="I1442">
        <f t="shared" si="67"/>
        <v>1441</v>
      </c>
      <c r="J1442">
        <f t="shared" si="68"/>
        <v>1441</v>
      </c>
      <c r="K1442">
        <f t="shared" si="66"/>
        <v>1</v>
      </c>
      <c r="L1442" t="b">
        <f>COUNTIF($N$2:N1442, N1442)=1</f>
        <v>1</v>
      </c>
      <c r="M1442" s="37">
        <f>IF( $Q1442, MAX($M$1:M1441)+1, 0)</f>
        <v>0</v>
      </c>
      <c r="N1442" t="str" cm="1">
        <f t="array" ref="N1442">INDEX($A$9:$F$1048576, $J1442, $K1442 )</f>
        <v>64866</v>
      </c>
      <c r="O1442" t="str" cm="1">
        <f t="array" ref="O1442">INDEX($B$9:$F$1048576, $J1442, $K1442 )</f>
        <v>유플러스파이브지제58차(유)1-16</v>
      </c>
      <c r="P1442" t="str" cm="1">
        <f t="array" ref="P1442">IF( $L1442, TRIM(_xll.IMDP("IR", $G$5&amp;$N1442, $G$6)), "" )</f>
        <v/>
      </c>
      <c r="Q1442" t="b" cm="1">
        <f t="array" ref="Q1442">IF(
    $U$1=1, AND($P1442&lt;&gt;"", $P1442&lt;&gt;"...", $P1442&lt;&gt;"입력오류"),
    IF(
        $U$18=1, AND($P1442&lt;&gt;"", $P1442&lt;&gt;"...", $P1442&lt;&gt;"입력오류", ISNUMBER(FIND(INDEX($T$2:$T$7,$U$1),$P1442))),
        IF(
            $U$17="기타", AND($P1442&lt;&gt;"", $P1442&lt;&gt;"...", $P1442&lt;&gt;"입력오류", NOT(ISNUMBER(FIND($T$21:$T$34,$P1442)))),
            AND($P1442&lt;&gt;"", $P1442&lt;&gt;"...", $P1442&lt;&gt;"입력오류", $T$19=$P1442)
        )
    )
)</f>
        <v>0</v>
      </c>
    </row>
    <row r="1443" spans="1:17">
      <c r="A1443" t="s">
        <v>2775</v>
      </c>
      <c r="B1443" t="s">
        <v>2776</v>
      </c>
      <c r="C1443" t="s">
        <v>11908</v>
      </c>
      <c r="D1443" t="s">
        <v>11909</v>
      </c>
      <c r="I1443">
        <f t="shared" si="67"/>
        <v>1442</v>
      </c>
      <c r="J1443">
        <f t="shared" si="68"/>
        <v>1442</v>
      </c>
      <c r="K1443">
        <f t="shared" si="66"/>
        <v>1</v>
      </c>
      <c r="L1443" t="b">
        <f>COUNTIF($N$2:N1443, N1443)=1</f>
        <v>1</v>
      </c>
      <c r="M1443" s="37">
        <f>IF( $Q1443, MAX($M$1:M1442)+1, 0)</f>
        <v>0</v>
      </c>
      <c r="N1443" t="str" cm="1">
        <f t="array" ref="N1443">INDEX($A$9:$F$1048576, $J1443, $K1443 )</f>
        <v>64867</v>
      </c>
      <c r="O1443" t="str" cm="1">
        <f t="array" ref="O1443">INDEX($B$9:$F$1048576, $J1443, $K1443 )</f>
        <v>유플러스파이브지제58차(유)1-17</v>
      </c>
      <c r="P1443" t="str" cm="1">
        <f t="array" ref="P1443">IF( $L1443, TRIM(_xll.IMDP("IR", $G$5&amp;$N1443, $G$6)), "" )</f>
        <v/>
      </c>
      <c r="Q1443" t="b" cm="1">
        <f t="array" ref="Q1443">IF(
    $U$1=1, AND($P1443&lt;&gt;"", $P1443&lt;&gt;"...", $P1443&lt;&gt;"입력오류"),
    IF(
        $U$18=1, AND($P1443&lt;&gt;"", $P1443&lt;&gt;"...", $P1443&lt;&gt;"입력오류", ISNUMBER(FIND(INDEX($T$2:$T$7,$U$1),$P1443))),
        IF(
            $U$17="기타", AND($P1443&lt;&gt;"", $P1443&lt;&gt;"...", $P1443&lt;&gt;"입력오류", NOT(ISNUMBER(FIND($T$21:$T$34,$P1443)))),
            AND($P1443&lt;&gt;"", $P1443&lt;&gt;"...", $P1443&lt;&gt;"입력오류", $T$19=$P1443)
        )
    )
)</f>
        <v>0</v>
      </c>
    </row>
    <row r="1444" spans="1:17">
      <c r="A1444" t="s">
        <v>2777</v>
      </c>
      <c r="B1444" t="s">
        <v>2778</v>
      </c>
      <c r="C1444" t="s">
        <v>11910</v>
      </c>
      <c r="D1444" t="s">
        <v>11911</v>
      </c>
      <c r="I1444">
        <f t="shared" si="67"/>
        <v>1443</v>
      </c>
      <c r="J1444">
        <f t="shared" si="68"/>
        <v>1443</v>
      </c>
      <c r="K1444">
        <f t="shared" si="66"/>
        <v>1</v>
      </c>
      <c r="L1444" t="b">
        <f>COUNTIF($N$2:N1444, N1444)=1</f>
        <v>1</v>
      </c>
      <c r="M1444" s="37">
        <f>IF( $Q1444, MAX($M$1:M1443)+1, 0)</f>
        <v>0</v>
      </c>
      <c r="N1444" t="str" cm="1">
        <f t="array" ref="N1444">INDEX($A$9:$F$1048576, $J1444, $K1444 )</f>
        <v>64868</v>
      </c>
      <c r="O1444" t="str" cm="1">
        <f t="array" ref="O1444">INDEX($B$9:$F$1048576, $J1444, $K1444 )</f>
        <v>유플러스파이브지제58차(유)1-18</v>
      </c>
      <c r="P1444" t="str" cm="1">
        <f t="array" ref="P1444">IF( $L1444, TRIM(_xll.IMDP("IR", $G$5&amp;$N1444, $G$6)), "" )</f>
        <v/>
      </c>
      <c r="Q1444" t="b" cm="1">
        <f t="array" ref="Q1444">IF(
    $U$1=1, AND($P1444&lt;&gt;"", $P1444&lt;&gt;"...", $P1444&lt;&gt;"입력오류"),
    IF(
        $U$18=1, AND($P1444&lt;&gt;"", $P1444&lt;&gt;"...", $P1444&lt;&gt;"입력오류", ISNUMBER(FIND(INDEX($T$2:$T$7,$U$1),$P1444))),
        IF(
            $U$17="기타", AND($P1444&lt;&gt;"", $P1444&lt;&gt;"...", $P1444&lt;&gt;"입력오류", NOT(ISNUMBER(FIND($T$21:$T$34,$P1444)))),
            AND($P1444&lt;&gt;"", $P1444&lt;&gt;"...", $P1444&lt;&gt;"입력오류", $T$19=$P1444)
        )
    )
)</f>
        <v>0</v>
      </c>
    </row>
    <row r="1445" spans="1:17">
      <c r="A1445" t="s">
        <v>2779</v>
      </c>
      <c r="B1445" t="s">
        <v>2780</v>
      </c>
      <c r="C1445" t="s">
        <v>11912</v>
      </c>
      <c r="D1445" t="s">
        <v>11913</v>
      </c>
      <c r="I1445">
        <f t="shared" si="67"/>
        <v>1444</v>
      </c>
      <c r="J1445">
        <f t="shared" si="68"/>
        <v>1444</v>
      </c>
      <c r="K1445">
        <f t="shared" si="66"/>
        <v>1</v>
      </c>
      <c r="L1445" t="b">
        <f>COUNTIF($N$2:N1445, N1445)=1</f>
        <v>1</v>
      </c>
      <c r="M1445" s="37">
        <f>IF( $Q1445, MAX($M$1:M1444)+1, 0)</f>
        <v>0</v>
      </c>
      <c r="N1445" t="str" cm="1">
        <f t="array" ref="N1445">INDEX($A$9:$F$1048576, $J1445, $K1445 )</f>
        <v>64869</v>
      </c>
      <c r="O1445" t="str" cm="1">
        <f t="array" ref="O1445">INDEX($B$9:$F$1048576, $J1445, $K1445 )</f>
        <v>유플러스파이브지제58차(유)1-19</v>
      </c>
      <c r="P1445" t="str" cm="1">
        <f t="array" ref="P1445">IF( $L1445, TRIM(_xll.IMDP("IR", $G$5&amp;$N1445, $G$6)), "" )</f>
        <v/>
      </c>
      <c r="Q1445" t="b" cm="1">
        <f t="array" ref="Q1445">IF(
    $U$1=1, AND($P1445&lt;&gt;"", $P1445&lt;&gt;"...", $P1445&lt;&gt;"입력오류"),
    IF(
        $U$18=1, AND($P1445&lt;&gt;"", $P1445&lt;&gt;"...", $P1445&lt;&gt;"입력오류", ISNUMBER(FIND(INDEX($T$2:$T$7,$U$1),$P1445))),
        IF(
            $U$17="기타", AND($P1445&lt;&gt;"", $P1445&lt;&gt;"...", $P1445&lt;&gt;"입력오류", NOT(ISNUMBER(FIND($T$21:$T$34,$P1445)))),
            AND($P1445&lt;&gt;"", $P1445&lt;&gt;"...", $P1445&lt;&gt;"입력오류", $T$19=$P1445)
        )
    )
)</f>
        <v>0</v>
      </c>
    </row>
    <row r="1446" spans="1:17">
      <c r="A1446" t="s">
        <v>2781</v>
      </c>
      <c r="B1446" t="s">
        <v>2782</v>
      </c>
      <c r="C1446" t="s">
        <v>11914</v>
      </c>
      <c r="D1446" t="s">
        <v>11915</v>
      </c>
      <c r="I1446">
        <f t="shared" si="67"/>
        <v>1445</v>
      </c>
      <c r="J1446">
        <f t="shared" si="68"/>
        <v>1445</v>
      </c>
      <c r="K1446">
        <f t="shared" si="66"/>
        <v>1</v>
      </c>
      <c r="L1446" t="b">
        <f>COUNTIF($N$2:N1446, N1446)=1</f>
        <v>1</v>
      </c>
      <c r="M1446" s="37">
        <f>IF( $Q1446, MAX($M$1:M1445)+1, 0)</f>
        <v>0</v>
      </c>
      <c r="N1446" t="str" cm="1">
        <f t="array" ref="N1446">INDEX($A$9:$F$1048576, $J1446, $K1446 )</f>
        <v>64884</v>
      </c>
      <c r="O1446" t="str" cm="1">
        <f t="array" ref="O1446">INDEX($B$9:$F$1048576, $J1446, $K1446 )</f>
        <v>에이치와이케이제사차</v>
      </c>
      <c r="P1446" t="str" cm="1">
        <f t="array" ref="P1446">IF( $L1446, TRIM(_xll.IMDP("IR", $G$5&amp;$N1446, $G$6)), "" )</f>
        <v/>
      </c>
      <c r="Q1446" t="b" cm="1">
        <f t="array" ref="Q1446">IF(
    $U$1=1, AND($P1446&lt;&gt;"", $P1446&lt;&gt;"...", $P1446&lt;&gt;"입력오류"),
    IF(
        $U$18=1, AND($P1446&lt;&gt;"", $P1446&lt;&gt;"...", $P1446&lt;&gt;"입력오류", ISNUMBER(FIND(INDEX($T$2:$T$7,$U$1),$P1446))),
        IF(
            $U$17="기타", AND($P1446&lt;&gt;"", $P1446&lt;&gt;"...", $P1446&lt;&gt;"입력오류", NOT(ISNUMBER(FIND($T$21:$T$34,$P1446)))),
            AND($P1446&lt;&gt;"", $P1446&lt;&gt;"...", $P1446&lt;&gt;"입력오류", $T$19=$P1446)
        )
    )
)</f>
        <v>0</v>
      </c>
    </row>
    <row r="1447" spans="1:17">
      <c r="A1447" t="s">
        <v>2783</v>
      </c>
      <c r="B1447" t="s">
        <v>2784</v>
      </c>
      <c r="C1447" t="s">
        <v>11916</v>
      </c>
      <c r="D1447" t="s">
        <v>11917</v>
      </c>
      <c r="I1447">
        <f t="shared" si="67"/>
        <v>1446</v>
      </c>
      <c r="J1447">
        <f t="shared" si="68"/>
        <v>1446</v>
      </c>
      <c r="K1447">
        <f t="shared" si="66"/>
        <v>1</v>
      </c>
      <c r="L1447" t="b">
        <f>COUNTIF($N$2:N1447, N1447)=1</f>
        <v>1</v>
      </c>
      <c r="M1447" s="37">
        <f>IF( $Q1447, MAX($M$1:M1446)+1, 0)</f>
        <v>0</v>
      </c>
      <c r="N1447" t="str" cm="1">
        <f t="array" ref="N1447">INDEX($A$9:$F$1048576, $J1447, $K1447 )</f>
        <v>64910</v>
      </c>
      <c r="O1447" t="str" cm="1">
        <f t="array" ref="O1447">INDEX($B$9:$F$1048576, $J1447, $K1447 )</f>
        <v>큐브반포유동화(유)1</v>
      </c>
      <c r="P1447" t="str" cm="1">
        <f t="array" ref="P1447">IF( $L1447, TRIM(_xll.IMDP("IR", $G$5&amp;$N1447, $G$6)), "" )</f>
        <v/>
      </c>
      <c r="Q1447" t="b" cm="1">
        <f t="array" ref="Q1447">IF(
    $U$1=1, AND($P1447&lt;&gt;"", $P1447&lt;&gt;"...", $P1447&lt;&gt;"입력오류"),
    IF(
        $U$18=1, AND($P1447&lt;&gt;"", $P1447&lt;&gt;"...", $P1447&lt;&gt;"입력오류", ISNUMBER(FIND(INDEX($T$2:$T$7,$U$1),$P1447))),
        IF(
            $U$17="기타", AND($P1447&lt;&gt;"", $P1447&lt;&gt;"...", $P1447&lt;&gt;"입력오류", NOT(ISNUMBER(FIND($T$21:$T$34,$P1447)))),
            AND($P1447&lt;&gt;"", $P1447&lt;&gt;"...", $P1447&lt;&gt;"입력오류", $T$19=$P1447)
        )
    )
)</f>
        <v>0</v>
      </c>
    </row>
    <row r="1448" spans="1:17">
      <c r="A1448" t="s">
        <v>2785</v>
      </c>
      <c r="B1448" t="s">
        <v>2786</v>
      </c>
      <c r="C1448" t="s">
        <v>11918</v>
      </c>
      <c r="D1448" t="s">
        <v>11919</v>
      </c>
      <c r="I1448">
        <f t="shared" si="67"/>
        <v>1447</v>
      </c>
      <c r="J1448">
        <f t="shared" si="68"/>
        <v>1447</v>
      </c>
      <c r="K1448">
        <f t="shared" si="66"/>
        <v>1</v>
      </c>
      <c r="L1448" t="b">
        <f>COUNTIF($N$2:N1448, N1448)=1</f>
        <v>1</v>
      </c>
      <c r="M1448" s="37">
        <f>IF( $Q1448, MAX($M$1:M1447)+1, 0)</f>
        <v>0</v>
      </c>
      <c r="N1448" t="str" cm="1">
        <f t="array" ref="N1448">INDEX($A$9:$F$1048576, $J1448, $K1448 )</f>
        <v>64936</v>
      </c>
      <c r="O1448" t="str" cm="1">
        <f t="array" ref="O1448">INDEX($B$9:$F$1048576, $J1448, $K1448 )</f>
        <v>프라이든제삼차(유)1-1</v>
      </c>
      <c r="P1448" t="str" cm="1">
        <f t="array" ref="P1448">IF( $L1448, TRIM(_xll.IMDP("IR", $G$5&amp;$N1448, $G$6)), "" )</f>
        <v/>
      </c>
      <c r="Q1448" t="b" cm="1">
        <f t="array" ref="Q1448">IF(
    $U$1=1, AND($P1448&lt;&gt;"", $P1448&lt;&gt;"...", $P1448&lt;&gt;"입력오류"),
    IF(
        $U$18=1, AND($P1448&lt;&gt;"", $P1448&lt;&gt;"...", $P1448&lt;&gt;"입력오류", ISNUMBER(FIND(INDEX($T$2:$T$7,$U$1),$P1448))),
        IF(
            $U$17="기타", AND($P1448&lt;&gt;"", $P1448&lt;&gt;"...", $P1448&lt;&gt;"입력오류", NOT(ISNUMBER(FIND($T$21:$T$34,$P1448)))),
            AND($P1448&lt;&gt;"", $P1448&lt;&gt;"...", $P1448&lt;&gt;"입력오류", $T$19=$P1448)
        )
    )
)</f>
        <v>0</v>
      </c>
    </row>
    <row r="1449" spans="1:17">
      <c r="A1449" t="s">
        <v>2787</v>
      </c>
      <c r="B1449" t="s">
        <v>2788</v>
      </c>
      <c r="C1449" t="s">
        <v>11920</v>
      </c>
      <c r="D1449" t="s">
        <v>11921</v>
      </c>
      <c r="I1449">
        <f t="shared" si="67"/>
        <v>1448</v>
      </c>
      <c r="J1449">
        <f t="shared" si="68"/>
        <v>1448</v>
      </c>
      <c r="K1449">
        <f t="shared" si="66"/>
        <v>1</v>
      </c>
      <c r="L1449" t="b">
        <f>COUNTIF($N$2:N1449, N1449)=1</f>
        <v>1</v>
      </c>
      <c r="M1449" s="37">
        <f>IF( $Q1449, MAX($M$1:M1448)+1, 0)</f>
        <v>0</v>
      </c>
      <c r="N1449" t="str" cm="1">
        <f t="array" ref="N1449">INDEX($A$9:$F$1048576, $J1449, $K1449 )</f>
        <v>64937</v>
      </c>
      <c r="O1449" t="str" cm="1">
        <f t="array" ref="O1449">INDEX($B$9:$F$1048576, $J1449, $K1449 )</f>
        <v>프라이든제삼차(유)1-2</v>
      </c>
      <c r="P1449" t="str" cm="1">
        <f t="array" ref="P1449">IF( $L1449, TRIM(_xll.IMDP("IR", $G$5&amp;$N1449, $G$6)), "" )</f>
        <v/>
      </c>
      <c r="Q1449" t="b" cm="1">
        <f t="array" ref="Q1449">IF(
    $U$1=1, AND($P1449&lt;&gt;"", $P1449&lt;&gt;"...", $P1449&lt;&gt;"입력오류"),
    IF(
        $U$18=1, AND($P1449&lt;&gt;"", $P1449&lt;&gt;"...", $P1449&lt;&gt;"입력오류", ISNUMBER(FIND(INDEX($T$2:$T$7,$U$1),$P1449))),
        IF(
            $U$17="기타", AND($P1449&lt;&gt;"", $P1449&lt;&gt;"...", $P1449&lt;&gt;"입력오류", NOT(ISNUMBER(FIND($T$21:$T$34,$P1449)))),
            AND($P1449&lt;&gt;"", $P1449&lt;&gt;"...", $P1449&lt;&gt;"입력오류", $T$19=$P1449)
        )
    )
)</f>
        <v>0</v>
      </c>
    </row>
    <row r="1450" spans="1:17">
      <c r="A1450" t="s">
        <v>2789</v>
      </c>
      <c r="B1450" t="s">
        <v>2790</v>
      </c>
      <c r="C1450" t="s">
        <v>11922</v>
      </c>
      <c r="D1450" t="s">
        <v>11923</v>
      </c>
      <c r="I1450">
        <f t="shared" si="67"/>
        <v>1449</v>
      </c>
      <c r="J1450">
        <f t="shared" si="68"/>
        <v>1449</v>
      </c>
      <c r="K1450">
        <f t="shared" si="66"/>
        <v>1</v>
      </c>
      <c r="L1450" t="b">
        <f>COUNTIF($N$2:N1450, N1450)=1</f>
        <v>1</v>
      </c>
      <c r="M1450" s="37">
        <f>IF( $Q1450, MAX($M$1:M1449)+1, 0)</f>
        <v>0</v>
      </c>
      <c r="N1450" t="str" cm="1">
        <f t="array" ref="N1450">INDEX($A$9:$F$1048576, $J1450, $K1450 )</f>
        <v>64938</v>
      </c>
      <c r="O1450" t="str" cm="1">
        <f t="array" ref="O1450">INDEX($B$9:$F$1048576, $J1450, $K1450 )</f>
        <v>프라이든제삼차(유)1-3</v>
      </c>
      <c r="P1450" t="str" cm="1">
        <f t="array" ref="P1450">IF( $L1450, TRIM(_xll.IMDP("IR", $G$5&amp;$N1450, $G$6)), "" )</f>
        <v/>
      </c>
      <c r="Q1450" t="b" cm="1">
        <f t="array" ref="Q1450">IF(
    $U$1=1, AND($P1450&lt;&gt;"", $P1450&lt;&gt;"...", $P1450&lt;&gt;"입력오류"),
    IF(
        $U$18=1, AND($P1450&lt;&gt;"", $P1450&lt;&gt;"...", $P1450&lt;&gt;"입력오류", ISNUMBER(FIND(INDEX($T$2:$T$7,$U$1),$P1450))),
        IF(
            $U$17="기타", AND($P1450&lt;&gt;"", $P1450&lt;&gt;"...", $P1450&lt;&gt;"입력오류", NOT(ISNUMBER(FIND($T$21:$T$34,$P1450)))),
            AND($P1450&lt;&gt;"", $P1450&lt;&gt;"...", $P1450&lt;&gt;"입력오류", $T$19=$P1450)
        )
    )
)</f>
        <v>0</v>
      </c>
    </row>
    <row r="1451" spans="1:17">
      <c r="A1451" t="s">
        <v>2791</v>
      </c>
      <c r="B1451" t="s">
        <v>2792</v>
      </c>
      <c r="C1451" t="s">
        <v>11924</v>
      </c>
      <c r="D1451" t="s">
        <v>11925</v>
      </c>
      <c r="I1451">
        <f t="shared" si="67"/>
        <v>1450</v>
      </c>
      <c r="J1451">
        <f t="shared" si="68"/>
        <v>1450</v>
      </c>
      <c r="K1451">
        <f t="shared" si="66"/>
        <v>1</v>
      </c>
      <c r="L1451" t="b">
        <f>COUNTIF($N$2:N1451, N1451)=1</f>
        <v>1</v>
      </c>
      <c r="M1451" s="37">
        <f>IF( $Q1451, MAX($M$1:M1450)+1, 0)</f>
        <v>0</v>
      </c>
      <c r="N1451" t="str" cm="1">
        <f t="array" ref="N1451">INDEX($A$9:$F$1048576, $J1451, $K1451 )</f>
        <v>64939</v>
      </c>
      <c r="O1451" t="str" cm="1">
        <f t="array" ref="O1451">INDEX($B$9:$F$1048576, $J1451, $K1451 )</f>
        <v>프라이든제삼차(유)1-4</v>
      </c>
      <c r="P1451" t="str" cm="1">
        <f t="array" ref="P1451">IF( $L1451, TRIM(_xll.IMDP("IR", $G$5&amp;$N1451, $G$6)), "" )</f>
        <v/>
      </c>
      <c r="Q1451" t="b" cm="1">
        <f t="array" ref="Q1451">IF(
    $U$1=1, AND($P1451&lt;&gt;"", $P1451&lt;&gt;"...", $P1451&lt;&gt;"입력오류"),
    IF(
        $U$18=1, AND($P1451&lt;&gt;"", $P1451&lt;&gt;"...", $P1451&lt;&gt;"입력오류", ISNUMBER(FIND(INDEX($T$2:$T$7,$U$1),$P1451))),
        IF(
            $U$17="기타", AND($P1451&lt;&gt;"", $P1451&lt;&gt;"...", $P1451&lt;&gt;"입력오류", NOT(ISNUMBER(FIND($T$21:$T$34,$P1451)))),
            AND($P1451&lt;&gt;"", $P1451&lt;&gt;"...", $P1451&lt;&gt;"입력오류", $T$19=$P1451)
        )
    )
)</f>
        <v>0</v>
      </c>
    </row>
    <row r="1452" spans="1:17">
      <c r="A1452" t="s">
        <v>2793</v>
      </c>
      <c r="B1452" t="s">
        <v>2794</v>
      </c>
      <c r="C1452" t="s">
        <v>11926</v>
      </c>
      <c r="D1452" t="s">
        <v>11927</v>
      </c>
      <c r="I1452">
        <f t="shared" si="67"/>
        <v>1451</v>
      </c>
      <c r="J1452">
        <f t="shared" si="68"/>
        <v>1451</v>
      </c>
      <c r="K1452">
        <f t="shared" si="66"/>
        <v>1</v>
      </c>
      <c r="L1452" t="b">
        <f>COUNTIF($N$2:N1452, N1452)=1</f>
        <v>1</v>
      </c>
      <c r="M1452" s="37">
        <f>IF( $Q1452, MAX($M$1:M1451)+1, 0)</f>
        <v>0</v>
      </c>
      <c r="N1452" t="str" cm="1">
        <f t="array" ref="N1452">INDEX($A$9:$F$1048576, $J1452, $K1452 )</f>
        <v>64942</v>
      </c>
      <c r="O1452" t="str" cm="1">
        <f t="array" ref="O1452">INDEX($B$9:$F$1048576, $J1452, $K1452 )</f>
        <v>에코아이리스</v>
      </c>
      <c r="P1452" t="str" cm="1">
        <f t="array" ref="P1452">IF( $L1452, TRIM(_xll.IMDP("IR", $G$5&amp;$N1452, $G$6)), "" )</f>
        <v/>
      </c>
      <c r="Q1452" t="b" cm="1">
        <f t="array" ref="Q1452">IF(
    $U$1=1, AND($P1452&lt;&gt;"", $P1452&lt;&gt;"...", $P1452&lt;&gt;"입력오류"),
    IF(
        $U$18=1, AND($P1452&lt;&gt;"", $P1452&lt;&gt;"...", $P1452&lt;&gt;"입력오류", ISNUMBER(FIND(INDEX($T$2:$T$7,$U$1),$P1452))),
        IF(
            $U$17="기타", AND($P1452&lt;&gt;"", $P1452&lt;&gt;"...", $P1452&lt;&gt;"입력오류", NOT(ISNUMBER(FIND($T$21:$T$34,$P1452)))),
            AND($P1452&lt;&gt;"", $P1452&lt;&gt;"...", $P1452&lt;&gt;"입력오류", $T$19=$P1452)
        )
    )
)</f>
        <v>0</v>
      </c>
    </row>
    <row r="1453" spans="1:17">
      <c r="A1453" t="s">
        <v>5748</v>
      </c>
      <c r="B1453" t="s">
        <v>5749</v>
      </c>
      <c r="C1453" t="s">
        <v>11928</v>
      </c>
      <c r="D1453" t="s">
        <v>11929</v>
      </c>
      <c r="I1453">
        <f t="shared" si="67"/>
        <v>1452</v>
      </c>
      <c r="J1453">
        <f t="shared" si="68"/>
        <v>1452</v>
      </c>
      <c r="K1453">
        <f t="shared" si="66"/>
        <v>1</v>
      </c>
      <c r="L1453" t="b">
        <f>COUNTIF($N$2:N1453, N1453)=1</f>
        <v>1</v>
      </c>
      <c r="M1453" s="37">
        <f>IF( $Q1453, MAX($M$1:M1452)+1, 0)</f>
        <v>0</v>
      </c>
      <c r="N1453" t="str" cm="1">
        <f t="array" ref="N1453">INDEX($A$9:$F$1048576, $J1453, $K1453 )</f>
        <v>64947</v>
      </c>
      <c r="O1453" t="str" cm="1">
        <f t="array" ref="O1453">INDEX($B$9:$F$1048576, $J1453, $K1453 )</f>
        <v>드래곤라인제사차(유)1-4</v>
      </c>
      <c r="P1453" t="str" cm="1">
        <f t="array" ref="P1453">IF( $L1453, TRIM(_xll.IMDP("IR", $G$5&amp;$N1453, $G$6)), "" )</f>
        <v/>
      </c>
      <c r="Q1453" t="b" cm="1">
        <f t="array" ref="Q1453">IF(
    $U$1=1, AND($P1453&lt;&gt;"", $P1453&lt;&gt;"...", $P1453&lt;&gt;"입력오류"),
    IF(
        $U$18=1, AND($P1453&lt;&gt;"", $P1453&lt;&gt;"...", $P1453&lt;&gt;"입력오류", ISNUMBER(FIND(INDEX($T$2:$T$7,$U$1),$P1453))),
        IF(
            $U$17="기타", AND($P1453&lt;&gt;"", $P1453&lt;&gt;"...", $P1453&lt;&gt;"입력오류", NOT(ISNUMBER(FIND($T$21:$T$34,$P1453)))),
            AND($P1453&lt;&gt;"", $P1453&lt;&gt;"...", $P1453&lt;&gt;"입력오류", $T$19=$P1453)
        )
    )
)</f>
        <v>0</v>
      </c>
    </row>
    <row r="1454" spans="1:17">
      <c r="A1454" t="s">
        <v>2795</v>
      </c>
      <c r="B1454" t="s">
        <v>2796</v>
      </c>
      <c r="C1454" t="s">
        <v>11930</v>
      </c>
      <c r="D1454" t="s">
        <v>11931</v>
      </c>
      <c r="I1454">
        <f t="shared" si="67"/>
        <v>1453</v>
      </c>
      <c r="J1454">
        <f t="shared" si="68"/>
        <v>1453</v>
      </c>
      <c r="K1454">
        <f t="shared" si="66"/>
        <v>1</v>
      </c>
      <c r="L1454" t="b">
        <f>COUNTIF($N$2:N1454, N1454)=1</f>
        <v>1</v>
      </c>
      <c r="M1454" s="37">
        <f>IF( $Q1454, MAX($M$1:M1453)+1, 0)</f>
        <v>0</v>
      </c>
      <c r="N1454" t="str" cm="1">
        <f t="array" ref="N1454">INDEX($A$9:$F$1048576, $J1454, $K1454 )</f>
        <v>64960</v>
      </c>
      <c r="O1454" t="str" cm="1">
        <f t="array" ref="O1454">INDEX($B$9:$F$1048576, $J1454, $K1454 )</f>
        <v>에이치디비에이제1차(유)3</v>
      </c>
      <c r="P1454" t="str" cm="1">
        <f t="array" ref="P1454">IF( $L1454, TRIM(_xll.IMDP("IR", $G$5&amp;$N1454, $G$6)), "" )</f>
        <v/>
      </c>
      <c r="Q1454" t="b" cm="1">
        <f t="array" ref="Q1454">IF(
    $U$1=1, AND($P1454&lt;&gt;"", $P1454&lt;&gt;"...", $P1454&lt;&gt;"입력오류"),
    IF(
        $U$18=1, AND($P1454&lt;&gt;"", $P1454&lt;&gt;"...", $P1454&lt;&gt;"입력오류", ISNUMBER(FIND(INDEX($T$2:$T$7,$U$1),$P1454))),
        IF(
            $U$17="기타", AND($P1454&lt;&gt;"", $P1454&lt;&gt;"...", $P1454&lt;&gt;"입력오류", NOT(ISNUMBER(FIND($T$21:$T$34,$P1454)))),
            AND($P1454&lt;&gt;"", $P1454&lt;&gt;"...", $P1454&lt;&gt;"입력오류", $T$19=$P1454)
        )
    )
)</f>
        <v>0</v>
      </c>
    </row>
    <row r="1455" spans="1:17">
      <c r="A1455" t="s">
        <v>2797</v>
      </c>
      <c r="B1455" t="s">
        <v>2798</v>
      </c>
      <c r="C1455" t="s">
        <v>11932</v>
      </c>
      <c r="D1455" t="s">
        <v>11933</v>
      </c>
      <c r="I1455">
        <f t="shared" si="67"/>
        <v>1454</v>
      </c>
      <c r="J1455">
        <f t="shared" si="68"/>
        <v>1454</v>
      </c>
      <c r="K1455">
        <f t="shared" si="66"/>
        <v>1</v>
      </c>
      <c r="L1455" t="b">
        <f>COUNTIF($N$2:N1455, N1455)=1</f>
        <v>1</v>
      </c>
      <c r="M1455" s="37">
        <f>IF( $Q1455, MAX($M$1:M1454)+1, 0)</f>
        <v>0</v>
      </c>
      <c r="N1455" t="str" cm="1">
        <f t="array" ref="N1455">INDEX($A$9:$F$1048576, $J1455, $K1455 )</f>
        <v>64984</v>
      </c>
      <c r="O1455" t="str" cm="1">
        <f t="array" ref="O1455">INDEX($B$9:$F$1048576, $J1455, $K1455 )</f>
        <v>신보2021제14차(유)1-1</v>
      </c>
      <c r="P1455" t="str" cm="1">
        <f t="array" ref="P1455">IF( $L1455, TRIM(_xll.IMDP("IR", $G$5&amp;$N1455, $G$6)), "" )</f>
        <v/>
      </c>
      <c r="Q1455" t="b" cm="1">
        <f t="array" ref="Q1455">IF(
    $U$1=1, AND($P1455&lt;&gt;"", $P1455&lt;&gt;"...", $P1455&lt;&gt;"입력오류"),
    IF(
        $U$18=1, AND($P1455&lt;&gt;"", $P1455&lt;&gt;"...", $P1455&lt;&gt;"입력오류", ISNUMBER(FIND(INDEX($T$2:$T$7,$U$1),$P1455))),
        IF(
            $U$17="기타", AND($P1455&lt;&gt;"", $P1455&lt;&gt;"...", $P1455&lt;&gt;"입력오류", NOT(ISNUMBER(FIND($T$21:$T$34,$P1455)))),
            AND($P1455&lt;&gt;"", $P1455&lt;&gt;"...", $P1455&lt;&gt;"입력오류", $T$19=$P1455)
        )
    )
)</f>
        <v>0</v>
      </c>
    </row>
    <row r="1456" spans="1:17">
      <c r="A1456" t="s">
        <v>2799</v>
      </c>
      <c r="B1456" t="s">
        <v>2800</v>
      </c>
      <c r="C1456" t="s">
        <v>11934</v>
      </c>
      <c r="D1456" t="s">
        <v>11935</v>
      </c>
      <c r="I1456">
        <f t="shared" si="67"/>
        <v>1455</v>
      </c>
      <c r="J1456">
        <f t="shared" si="68"/>
        <v>1455</v>
      </c>
      <c r="K1456">
        <f t="shared" si="66"/>
        <v>1</v>
      </c>
      <c r="L1456" t="b">
        <f>COUNTIF($N$2:N1456, N1456)=1</f>
        <v>1</v>
      </c>
      <c r="M1456" s="37">
        <f>IF( $Q1456, MAX($M$1:M1455)+1, 0)</f>
        <v>0</v>
      </c>
      <c r="N1456" t="str" cm="1">
        <f t="array" ref="N1456">INDEX($A$9:$F$1048576, $J1456, $K1456 )</f>
        <v>64985</v>
      </c>
      <c r="O1456" t="str" cm="1">
        <f t="array" ref="O1456">INDEX($B$9:$F$1048576, $J1456, $K1456 )</f>
        <v>신보2021제14차(유)1-2</v>
      </c>
      <c r="P1456" t="str" cm="1">
        <f t="array" ref="P1456">IF( $L1456, TRIM(_xll.IMDP("IR", $G$5&amp;$N1456, $G$6)), "" )</f>
        <v/>
      </c>
      <c r="Q1456" t="b" cm="1">
        <f t="array" ref="Q1456">IF(
    $U$1=1, AND($P1456&lt;&gt;"", $P1456&lt;&gt;"...", $P1456&lt;&gt;"입력오류"),
    IF(
        $U$18=1, AND($P1456&lt;&gt;"", $P1456&lt;&gt;"...", $P1456&lt;&gt;"입력오류", ISNUMBER(FIND(INDEX($T$2:$T$7,$U$1),$P1456))),
        IF(
            $U$17="기타", AND($P1456&lt;&gt;"", $P1456&lt;&gt;"...", $P1456&lt;&gt;"입력오류", NOT(ISNUMBER(FIND($T$21:$T$34,$P1456)))),
            AND($P1456&lt;&gt;"", $P1456&lt;&gt;"...", $P1456&lt;&gt;"입력오류", $T$19=$P1456)
        )
    )
)</f>
        <v>0</v>
      </c>
    </row>
    <row r="1457" spans="1:17">
      <c r="A1457" t="s">
        <v>2801</v>
      </c>
      <c r="B1457" t="s">
        <v>2802</v>
      </c>
      <c r="C1457" t="s">
        <v>11936</v>
      </c>
      <c r="D1457" t="s">
        <v>11937</v>
      </c>
      <c r="I1457">
        <f t="shared" si="67"/>
        <v>1456</v>
      </c>
      <c r="J1457">
        <f t="shared" si="68"/>
        <v>1456</v>
      </c>
      <c r="K1457">
        <f t="shared" si="66"/>
        <v>1</v>
      </c>
      <c r="L1457" t="b">
        <f>COUNTIF($N$2:N1457, N1457)=1</f>
        <v>1</v>
      </c>
      <c r="M1457" s="37">
        <f>IF( $Q1457, MAX($M$1:M1456)+1, 0)</f>
        <v>0</v>
      </c>
      <c r="N1457" t="str" cm="1">
        <f t="array" ref="N1457">INDEX($A$9:$F$1048576, $J1457, $K1457 )</f>
        <v>64986</v>
      </c>
      <c r="O1457" t="str" cm="1">
        <f t="array" ref="O1457">INDEX($B$9:$F$1048576, $J1457, $K1457 )</f>
        <v>신보2021제14차(유)1-3</v>
      </c>
      <c r="P1457" t="str" cm="1">
        <f t="array" ref="P1457">IF( $L1457, TRIM(_xll.IMDP("IR", $G$5&amp;$N1457, $G$6)), "" )</f>
        <v/>
      </c>
      <c r="Q1457" t="b" cm="1">
        <f t="array" ref="Q1457">IF(
    $U$1=1, AND($P1457&lt;&gt;"", $P1457&lt;&gt;"...", $P1457&lt;&gt;"입력오류"),
    IF(
        $U$18=1, AND($P1457&lt;&gt;"", $P1457&lt;&gt;"...", $P1457&lt;&gt;"입력오류", ISNUMBER(FIND(INDEX($T$2:$T$7,$U$1),$P1457))),
        IF(
            $U$17="기타", AND($P1457&lt;&gt;"", $P1457&lt;&gt;"...", $P1457&lt;&gt;"입력오류", NOT(ISNUMBER(FIND($T$21:$T$34,$P1457)))),
            AND($P1457&lt;&gt;"", $P1457&lt;&gt;"...", $P1457&lt;&gt;"입력오류", $T$19=$P1457)
        )
    )
)</f>
        <v>0</v>
      </c>
    </row>
    <row r="1458" spans="1:17">
      <c r="A1458" t="s">
        <v>2803</v>
      </c>
      <c r="B1458" t="s">
        <v>2804</v>
      </c>
      <c r="C1458" t="s">
        <v>11938</v>
      </c>
      <c r="D1458" t="s">
        <v>11939</v>
      </c>
      <c r="I1458">
        <f t="shared" si="67"/>
        <v>1457</v>
      </c>
      <c r="J1458">
        <f t="shared" si="68"/>
        <v>1457</v>
      </c>
      <c r="K1458">
        <f t="shared" si="66"/>
        <v>1</v>
      </c>
      <c r="L1458" t="b">
        <f>COUNTIF($N$2:N1458, N1458)=1</f>
        <v>1</v>
      </c>
      <c r="M1458" s="37">
        <f>IF( $Q1458, MAX($M$1:M1457)+1, 0)</f>
        <v>0</v>
      </c>
      <c r="N1458" t="str" cm="1">
        <f t="array" ref="N1458">INDEX($A$9:$F$1048576, $J1458, $K1458 )</f>
        <v>64987</v>
      </c>
      <c r="O1458" t="str" cm="1">
        <f t="array" ref="O1458">INDEX($B$9:$F$1048576, $J1458, $K1458 )</f>
        <v>신보2021제15차(유)1-1</v>
      </c>
      <c r="P1458" t="str" cm="1">
        <f t="array" ref="P1458">IF( $L1458, TRIM(_xll.IMDP("IR", $G$5&amp;$N1458, $G$6)), "" )</f>
        <v/>
      </c>
      <c r="Q1458" t="b" cm="1">
        <f t="array" ref="Q1458">IF(
    $U$1=1, AND($P1458&lt;&gt;"", $P1458&lt;&gt;"...", $P1458&lt;&gt;"입력오류"),
    IF(
        $U$18=1, AND($P1458&lt;&gt;"", $P1458&lt;&gt;"...", $P1458&lt;&gt;"입력오류", ISNUMBER(FIND(INDEX($T$2:$T$7,$U$1),$P1458))),
        IF(
            $U$17="기타", AND($P1458&lt;&gt;"", $P1458&lt;&gt;"...", $P1458&lt;&gt;"입력오류", NOT(ISNUMBER(FIND($T$21:$T$34,$P1458)))),
            AND($P1458&lt;&gt;"", $P1458&lt;&gt;"...", $P1458&lt;&gt;"입력오류", $T$19=$P1458)
        )
    )
)</f>
        <v>0</v>
      </c>
    </row>
    <row r="1459" spans="1:17">
      <c r="A1459" t="s">
        <v>2805</v>
      </c>
      <c r="B1459" t="s">
        <v>2806</v>
      </c>
      <c r="C1459" t="s">
        <v>11940</v>
      </c>
      <c r="D1459" t="s">
        <v>11941</v>
      </c>
      <c r="I1459">
        <f t="shared" si="67"/>
        <v>1458</v>
      </c>
      <c r="J1459">
        <f t="shared" si="68"/>
        <v>1458</v>
      </c>
      <c r="K1459">
        <f t="shared" si="66"/>
        <v>1</v>
      </c>
      <c r="L1459" t="b">
        <f>COUNTIF($N$2:N1459, N1459)=1</f>
        <v>1</v>
      </c>
      <c r="M1459" s="37">
        <f>IF( $Q1459, MAX($M$1:M1458)+1, 0)</f>
        <v>0</v>
      </c>
      <c r="N1459" t="str" cm="1">
        <f t="array" ref="N1459">INDEX($A$9:$F$1048576, $J1459, $K1459 )</f>
        <v>64988</v>
      </c>
      <c r="O1459" t="str" cm="1">
        <f t="array" ref="O1459">INDEX($B$9:$F$1048576, $J1459, $K1459 )</f>
        <v>신보2021제15차(유)1-2</v>
      </c>
      <c r="P1459" t="str" cm="1">
        <f t="array" ref="P1459">IF( $L1459, TRIM(_xll.IMDP("IR", $G$5&amp;$N1459, $G$6)), "" )</f>
        <v/>
      </c>
      <c r="Q1459" t="b" cm="1">
        <f t="array" ref="Q1459">IF(
    $U$1=1, AND($P1459&lt;&gt;"", $P1459&lt;&gt;"...", $P1459&lt;&gt;"입력오류"),
    IF(
        $U$18=1, AND($P1459&lt;&gt;"", $P1459&lt;&gt;"...", $P1459&lt;&gt;"입력오류", ISNUMBER(FIND(INDEX($T$2:$T$7,$U$1),$P1459))),
        IF(
            $U$17="기타", AND($P1459&lt;&gt;"", $P1459&lt;&gt;"...", $P1459&lt;&gt;"입력오류", NOT(ISNUMBER(FIND($T$21:$T$34,$P1459)))),
            AND($P1459&lt;&gt;"", $P1459&lt;&gt;"...", $P1459&lt;&gt;"입력오류", $T$19=$P1459)
        )
    )
)</f>
        <v>0</v>
      </c>
    </row>
    <row r="1460" spans="1:17">
      <c r="A1460" t="s">
        <v>2807</v>
      </c>
      <c r="B1460" t="s">
        <v>2808</v>
      </c>
      <c r="C1460" t="s">
        <v>11942</v>
      </c>
      <c r="D1460" t="s">
        <v>11943</v>
      </c>
      <c r="I1460">
        <f t="shared" si="67"/>
        <v>1459</v>
      </c>
      <c r="J1460">
        <f t="shared" si="68"/>
        <v>1459</v>
      </c>
      <c r="K1460">
        <f t="shared" si="66"/>
        <v>1</v>
      </c>
      <c r="L1460" t="b">
        <f>COUNTIF($N$2:N1460, N1460)=1</f>
        <v>1</v>
      </c>
      <c r="M1460" s="37">
        <f>IF( $Q1460, MAX($M$1:M1459)+1, 0)</f>
        <v>0</v>
      </c>
      <c r="N1460" t="str" cm="1">
        <f t="array" ref="N1460">INDEX($A$9:$F$1048576, $J1460, $K1460 )</f>
        <v>64989</v>
      </c>
      <c r="O1460" t="str" cm="1">
        <f t="array" ref="O1460">INDEX($B$9:$F$1048576, $J1460, $K1460 )</f>
        <v>신보2021제15차(유)1-3</v>
      </c>
      <c r="P1460" t="str" cm="1">
        <f t="array" ref="P1460">IF( $L1460, TRIM(_xll.IMDP("IR", $G$5&amp;$N1460, $G$6)), "" )</f>
        <v/>
      </c>
      <c r="Q1460" t="b" cm="1">
        <f t="array" ref="Q1460">IF(
    $U$1=1, AND($P1460&lt;&gt;"", $P1460&lt;&gt;"...", $P1460&lt;&gt;"입력오류"),
    IF(
        $U$18=1, AND($P1460&lt;&gt;"", $P1460&lt;&gt;"...", $P1460&lt;&gt;"입력오류", ISNUMBER(FIND(INDEX($T$2:$T$7,$U$1),$P1460))),
        IF(
            $U$17="기타", AND($P1460&lt;&gt;"", $P1460&lt;&gt;"...", $P1460&lt;&gt;"입력오류", NOT(ISNUMBER(FIND($T$21:$T$34,$P1460)))),
            AND($P1460&lt;&gt;"", $P1460&lt;&gt;"...", $P1460&lt;&gt;"입력오류", $T$19=$P1460)
        )
    )
)</f>
        <v>0</v>
      </c>
    </row>
    <row r="1461" spans="1:17">
      <c r="A1461" t="s">
        <v>2809</v>
      </c>
      <c r="B1461" t="s">
        <v>2810</v>
      </c>
      <c r="C1461" t="s">
        <v>11944</v>
      </c>
      <c r="D1461" t="s">
        <v>11945</v>
      </c>
      <c r="I1461">
        <f t="shared" si="67"/>
        <v>1460</v>
      </c>
      <c r="J1461">
        <f t="shared" si="68"/>
        <v>1460</v>
      </c>
      <c r="K1461">
        <f t="shared" si="66"/>
        <v>1</v>
      </c>
      <c r="L1461" t="b">
        <f>COUNTIF($N$2:N1461, N1461)=1</f>
        <v>1</v>
      </c>
      <c r="M1461" s="37">
        <f>IF( $Q1461, MAX($M$1:M1460)+1, 0)</f>
        <v>0</v>
      </c>
      <c r="N1461" t="str" cm="1">
        <f t="array" ref="N1461">INDEX($A$9:$F$1048576, $J1461, $K1461 )</f>
        <v>65003</v>
      </c>
      <c r="O1461" t="str" cm="1">
        <f t="array" ref="O1461">INDEX($B$9:$F$1048576, $J1461, $K1461 )</f>
        <v>칼링크</v>
      </c>
      <c r="P1461" t="str" cm="1">
        <f t="array" ref="P1461">IF( $L1461, TRIM(_xll.IMDP("IR", $G$5&amp;$N1461, $G$6)), "" )</f>
        <v/>
      </c>
      <c r="Q1461" t="b" cm="1">
        <f t="array" ref="Q1461">IF(
    $U$1=1, AND($P1461&lt;&gt;"", $P1461&lt;&gt;"...", $P1461&lt;&gt;"입력오류"),
    IF(
        $U$18=1, AND($P1461&lt;&gt;"", $P1461&lt;&gt;"...", $P1461&lt;&gt;"입력오류", ISNUMBER(FIND(INDEX($T$2:$T$7,$U$1),$P1461))),
        IF(
            $U$17="기타", AND($P1461&lt;&gt;"", $P1461&lt;&gt;"...", $P1461&lt;&gt;"입력오류", NOT(ISNUMBER(FIND($T$21:$T$34,$P1461)))),
            AND($P1461&lt;&gt;"", $P1461&lt;&gt;"...", $P1461&lt;&gt;"입력오류", $T$19=$P1461)
        )
    )
)</f>
        <v>0</v>
      </c>
    </row>
    <row r="1462" spans="1:17">
      <c r="A1462" t="s">
        <v>2811</v>
      </c>
      <c r="B1462" t="s">
        <v>2812</v>
      </c>
      <c r="C1462" t="s">
        <v>11946</v>
      </c>
      <c r="D1462" t="s">
        <v>11947</v>
      </c>
      <c r="I1462">
        <f t="shared" si="67"/>
        <v>1461</v>
      </c>
      <c r="J1462">
        <f t="shared" si="68"/>
        <v>1461</v>
      </c>
      <c r="K1462">
        <f t="shared" si="66"/>
        <v>1</v>
      </c>
      <c r="L1462" t="b">
        <f>COUNTIF($N$2:N1462, N1462)=1</f>
        <v>1</v>
      </c>
      <c r="M1462" s="37">
        <f>IF( $Q1462, MAX($M$1:M1461)+1, 0)</f>
        <v>0</v>
      </c>
      <c r="N1462" t="str" cm="1">
        <f t="array" ref="N1462">INDEX($A$9:$F$1048576, $J1462, $K1462 )</f>
        <v>65038</v>
      </c>
      <c r="O1462" t="str" cm="1">
        <f t="array" ref="O1462">INDEX($B$9:$F$1048576, $J1462, $K1462 )</f>
        <v>티월드제67차(유)1-25</v>
      </c>
      <c r="P1462" t="str" cm="1">
        <f t="array" ref="P1462">IF( $L1462, TRIM(_xll.IMDP("IR", $G$5&amp;$N1462, $G$6)), "" )</f>
        <v/>
      </c>
      <c r="Q1462" t="b" cm="1">
        <f t="array" ref="Q1462">IF(
    $U$1=1, AND($P1462&lt;&gt;"", $P1462&lt;&gt;"...", $P1462&lt;&gt;"입력오류"),
    IF(
        $U$18=1, AND($P1462&lt;&gt;"", $P1462&lt;&gt;"...", $P1462&lt;&gt;"입력오류", ISNUMBER(FIND(INDEX($T$2:$T$7,$U$1),$P1462))),
        IF(
            $U$17="기타", AND($P1462&lt;&gt;"", $P1462&lt;&gt;"...", $P1462&lt;&gt;"입력오류", NOT(ISNUMBER(FIND($T$21:$T$34,$P1462)))),
            AND($P1462&lt;&gt;"", $P1462&lt;&gt;"...", $P1462&lt;&gt;"입력오류", $T$19=$P1462)
        )
    )
)</f>
        <v>0</v>
      </c>
    </row>
    <row r="1463" spans="1:17">
      <c r="A1463" t="s">
        <v>2813</v>
      </c>
      <c r="B1463" t="s">
        <v>2814</v>
      </c>
      <c r="C1463" t="s">
        <v>11948</v>
      </c>
      <c r="D1463" t="s">
        <v>11949</v>
      </c>
      <c r="I1463">
        <f t="shared" si="67"/>
        <v>1462</v>
      </c>
      <c r="J1463">
        <f t="shared" si="68"/>
        <v>1462</v>
      </c>
      <c r="K1463">
        <f t="shared" si="66"/>
        <v>1</v>
      </c>
      <c r="L1463" t="b">
        <f>COUNTIF($N$2:N1463, N1463)=1</f>
        <v>1</v>
      </c>
      <c r="M1463" s="37">
        <f>IF( $Q1463, MAX($M$1:M1462)+1, 0)</f>
        <v>0</v>
      </c>
      <c r="N1463" t="str" cm="1">
        <f t="array" ref="N1463">INDEX($A$9:$F$1048576, $J1463, $K1463 )</f>
        <v>65039</v>
      </c>
      <c r="O1463" t="str" cm="1">
        <f t="array" ref="O1463">INDEX($B$9:$F$1048576, $J1463, $K1463 )</f>
        <v>티월드제67차(유)1-26</v>
      </c>
      <c r="P1463" t="str" cm="1">
        <f t="array" ref="P1463">IF( $L1463, TRIM(_xll.IMDP("IR", $G$5&amp;$N1463, $G$6)), "" )</f>
        <v/>
      </c>
      <c r="Q1463" t="b" cm="1">
        <f t="array" ref="Q1463">IF(
    $U$1=1, AND($P1463&lt;&gt;"", $P1463&lt;&gt;"...", $P1463&lt;&gt;"입력오류"),
    IF(
        $U$18=1, AND($P1463&lt;&gt;"", $P1463&lt;&gt;"...", $P1463&lt;&gt;"입력오류", ISNUMBER(FIND(INDEX($T$2:$T$7,$U$1),$P1463))),
        IF(
            $U$17="기타", AND($P1463&lt;&gt;"", $P1463&lt;&gt;"...", $P1463&lt;&gt;"입력오류", NOT(ISNUMBER(FIND($T$21:$T$34,$P1463)))),
            AND($P1463&lt;&gt;"", $P1463&lt;&gt;"...", $P1463&lt;&gt;"입력오류", $T$19=$P1463)
        )
    )
)</f>
        <v>0</v>
      </c>
    </row>
    <row r="1464" spans="1:17">
      <c r="A1464" t="s">
        <v>2815</v>
      </c>
      <c r="B1464" t="s">
        <v>2816</v>
      </c>
      <c r="C1464" t="s">
        <v>11950</v>
      </c>
      <c r="D1464" t="s">
        <v>11951</v>
      </c>
      <c r="I1464">
        <f t="shared" si="67"/>
        <v>1463</v>
      </c>
      <c r="J1464">
        <f t="shared" si="68"/>
        <v>1463</v>
      </c>
      <c r="K1464">
        <f t="shared" si="66"/>
        <v>1</v>
      </c>
      <c r="L1464" t="b">
        <f>COUNTIF($N$2:N1464, N1464)=1</f>
        <v>1</v>
      </c>
      <c r="M1464" s="37">
        <f>IF( $Q1464, MAX($M$1:M1463)+1, 0)</f>
        <v>0</v>
      </c>
      <c r="N1464" t="str" cm="1">
        <f t="array" ref="N1464">INDEX($A$9:$F$1048576, $J1464, $K1464 )</f>
        <v>65040</v>
      </c>
      <c r="O1464" t="str" cm="1">
        <f t="array" ref="O1464">INDEX($B$9:$F$1048576, $J1464, $K1464 )</f>
        <v>티월드제67차(유)1-27</v>
      </c>
      <c r="P1464" t="str" cm="1">
        <f t="array" ref="P1464">IF( $L1464, TRIM(_xll.IMDP("IR", $G$5&amp;$N1464, $G$6)), "" )</f>
        <v/>
      </c>
      <c r="Q1464" t="b" cm="1">
        <f t="array" ref="Q1464">IF(
    $U$1=1, AND($P1464&lt;&gt;"", $P1464&lt;&gt;"...", $P1464&lt;&gt;"입력오류"),
    IF(
        $U$18=1, AND($P1464&lt;&gt;"", $P1464&lt;&gt;"...", $P1464&lt;&gt;"입력오류", ISNUMBER(FIND(INDEX($T$2:$T$7,$U$1),$P1464))),
        IF(
            $U$17="기타", AND($P1464&lt;&gt;"", $P1464&lt;&gt;"...", $P1464&lt;&gt;"입력오류", NOT(ISNUMBER(FIND($T$21:$T$34,$P1464)))),
            AND($P1464&lt;&gt;"", $P1464&lt;&gt;"...", $P1464&lt;&gt;"입력오류", $T$19=$P1464)
        )
    )
)</f>
        <v>0</v>
      </c>
    </row>
    <row r="1465" spans="1:17">
      <c r="A1465" t="s">
        <v>2817</v>
      </c>
      <c r="B1465" t="s">
        <v>2818</v>
      </c>
      <c r="C1465" t="s">
        <v>11952</v>
      </c>
      <c r="D1465" t="s">
        <v>11953</v>
      </c>
      <c r="I1465">
        <f t="shared" si="67"/>
        <v>1464</v>
      </c>
      <c r="J1465">
        <f t="shared" si="68"/>
        <v>1464</v>
      </c>
      <c r="K1465">
        <f t="shared" si="66"/>
        <v>1</v>
      </c>
      <c r="L1465" t="b">
        <f>COUNTIF($N$2:N1465, N1465)=1</f>
        <v>1</v>
      </c>
      <c r="M1465" s="37">
        <f>IF( $Q1465, MAX($M$1:M1464)+1, 0)</f>
        <v>0</v>
      </c>
      <c r="N1465" t="str" cm="1">
        <f t="array" ref="N1465">INDEX($A$9:$F$1048576, $J1465, $K1465 )</f>
        <v>65119</v>
      </c>
      <c r="O1465" t="str" cm="1">
        <f t="array" ref="O1465">INDEX($B$9:$F$1048576, $J1465, $K1465 )</f>
        <v>퍼스트파이브지제58차(유)1-25</v>
      </c>
      <c r="P1465" t="str" cm="1">
        <f t="array" ref="P1465">IF( $L1465, TRIM(_xll.IMDP("IR", $G$5&amp;$N1465, $G$6)), "" )</f>
        <v/>
      </c>
      <c r="Q1465" t="b" cm="1">
        <f t="array" ref="Q1465">IF(
    $U$1=1, AND($P1465&lt;&gt;"", $P1465&lt;&gt;"...", $P1465&lt;&gt;"입력오류"),
    IF(
        $U$18=1, AND($P1465&lt;&gt;"", $P1465&lt;&gt;"...", $P1465&lt;&gt;"입력오류", ISNUMBER(FIND(INDEX($T$2:$T$7,$U$1),$P1465))),
        IF(
            $U$17="기타", AND($P1465&lt;&gt;"", $P1465&lt;&gt;"...", $P1465&lt;&gt;"입력오류", NOT(ISNUMBER(FIND($T$21:$T$34,$P1465)))),
            AND($P1465&lt;&gt;"", $P1465&lt;&gt;"...", $P1465&lt;&gt;"입력오류", $T$19=$P1465)
        )
    )
)</f>
        <v>0</v>
      </c>
    </row>
    <row r="1466" spans="1:17">
      <c r="A1466" t="s">
        <v>2819</v>
      </c>
      <c r="B1466" t="s">
        <v>2820</v>
      </c>
      <c r="C1466" t="s">
        <v>11954</v>
      </c>
      <c r="D1466" t="s">
        <v>11955</v>
      </c>
      <c r="I1466">
        <f t="shared" si="67"/>
        <v>1465</v>
      </c>
      <c r="J1466">
        <f t="shared" si="68"/>
        <v>1465</v>
      </c>
      <c r="K1466">
        <f t="shared" si="66"/>
        <v>1</v>
      </c>
      <c r="L1466" t="b">
        <f>COUNTIF($N$2:N1466, N1466)=1</f>
        <v>1</v>
      </c>
      <c r="M1466" s="37">
        <f>IF( $Q1466, MAX($M$1:M1465)+1, 0)</f>
        <v>0</v>
      </c>
      <c r="N1466" t="str" cm="1">
        <f t="array" ref="N1466">INDEX($A$9:$F$1048576, $J1466, $K1466 )</f>
        <v>65120</v>
      </c>
      <c r="O1466" t="str" cm="1">
        <f t="array" ref="O1466">INDEX($B$9:$F$1048576, $J1466, $K1466 )</f>
        <v>퍼스트파이브지제58차(유)1-26</v>
      </c>
      <c r="P1466" t="str" cm="1">
        <f t="array" ref="P1466">IF( $L1466, TRIM(_xll.IMDP("IR", $G$5&amp;$N1466, $G$6)), "" )</f>
        <v/>
      </c>
      <c r="Q1466" t="b" cm="1">
        <f t="array" ref="Q1466">IF(
    $U$1=1, AND($P1466&lt;&gt;"", $P1466&lt;&gt;"...", $P1466&lt;&gt;"입력오류"),
    IF(
        $U$18=1, AND($P1466&lt;&gt;"", $P1466&lt;&gt;"...", $P1466&lt;&gt;"입력오류", ISNUMBER(FIND(INDEX($T$2:$T$7,$U$1),$P1466))),
        IF(
            $U$17="기타", AND($P1466&lt;&gt;"", $P1466&lt;&gt;"...", $P1466&lt;&gt;"입력오류", NOT(ISNUMBER(FIND($T$21:$T$34,$P1466)))),
            AND($P1466&lt;&gt;"", $P1466&lt;&gt;"...", $P1466&lt;&gt;"입력오류", $T$19=$P1466)
        )
    )
)</f>
        <v>0</v>
      </c>
    </row>
    <row r="1467" spans="1:17">
      <c r="A1467" t="s">
        <v>2821</v>
      </c>
      <c r="B1467" t="s">
        <v>2822</v>
      </c>
      <c r="C1467" t="s">
        <v>11956</v>
      </c>
      <c r="D1467" t="s">
        <v>11957</v>
      </c>
      <c r="I1467">
        <f t="shared" si="67"/>
        <v>1466</v>
      </c>
      <c r="J1467">
        <f t="shared" si="68"/>
        <v>1466</v>
      </c>
      <c r="K1467">
        <f t="shared" si="66"/>
        <v>1</v>
      </c>
      <c r="L1467" t="b">
        <f>COUNTIF($N$2:N1467, N1467)=1</f>
        <v>1</v>
      </c>
      <c r="M1467" s="37">
        <f>IF( $Q1467, MAX($M$1:M1466)+1, 0)</f>
        <v>0</v>
      </c>
      <c r="N1467" t="str" cm="1">
        <f t="array" ref="N1467">INDEX($A$9:$F$1048576, $J1467, $K1467 )</f>
        <v>65121</v>
      </c>
      <c r="O1467" t="str" cm="1">
        <f t="array" ref="O1467">INDEX($B$9:$F$1048576, $J1467, $K1467 )</f>
        <v>퍼스트파이브지제58차(유)1-27</v>
      </c>
      <c r="P1467" t="str" cm="1">
        <f t="array" ref="P1467">IF( $L1467, TRIM(_xll.IMDP("IR", $G$5&amp;$N1467, $G$6)), "" )</f>
        <v/>
      </c>
      <c r="Q1467" t="b" cm="1">
        <f t="array" ref="Q1467">IF(
    $U$1=1, AND($P1467&lt;&gt;"", $P1467&lt;&gt;"...", $P1467&lt;&gt;"입력오류"),
    IF(
        $U$18=1, AND($P1467&lt;&gt;"", $P1467&lt;&gt;"...", $P1467&lt;&gt;"입력오류", ISNUMBER(FIND(INDEX($T$2:$T$7,$U$1),$P1467))),
        IF(
            $U$17="기타", AND($P1467&lt;&gt;"", $P1467&lt;&gt;"...", $P1467&lt;&gt;"입력오류", NOT(ISNUMBER(FIND($T$21:$T$34,$P1467)))),
            AND($P1467&lt;&gt;"", $P1467&lt;&gt;"...", $P1467&lt;&gt;"입력오류", $T$19=$P1467)
        )
    )
)</f>
        <v>0</v>
      </c>
    </row>
    <row r="1468" spans="1:17">
      <c r="A1468" t="s">
        <v>2823</v>
      </c>
      <c r="B1468" t="s">
        <v>2824</v>
      </c>
      <c r="C1468" t="s">
        <v>11958</v>
      </c>
      <c r="D1468" t="s">
        <v>11959</v>
      </c>
      <c r="I1468">
        <f t="shared" si="67"/>
        <v>1467</v>
      </c>
      <c r="J1468">
        <f t="shared" si="68"/>
        <v>1467</v>
      </c>
      <c r="K1468">
        <f t="shared" si="66"/>
        <v>1</v>
      </c>
      <c r="L1468" t="b">
        <f>COUNTIF($N$2:N1468, N1468)=1</f>
        <v>1</v>
      </c>
      <c r="M1468" s="37">
        <f>IF( $Q1468, MAX($M$1:M1467)+1, 0)</f>
        <v>0</v>
      </c>
      <c r="N1468" t="str" cm="1">
        <f t="array" ref="N1468">INDEX($A$9:$F$1048576, $J1468, $K1468 )</f>
        <v>65122</v>
      </c>
      <c r="O1468" t="str" cm="1">
        <f t="array" ref="O1468">INDEX($B$9:$F$1048576, $J1468, $K1468 )</f>
        <v>퍼스트파이브지제58차(유)1-28</v>
      </c>
      <c r="P1468" t="str" cm="1">
        <f t="array" ref="P1468">IF( $L1468, TRIM(_xll.IMDP("IR", $G$5&amp;$N1468, $G$6)), "" )</f>
        <v/>
      </c>
      <c r="Q1468" t="b" cm="1">
        <f t="array" ref="Q1468">IF(
    $U$1=1, AND($P1468&lt;&gt;"", $P1468&lt;&gt;"...", $P1468&lt;&gt;"입력오류"),
    IF(
        $U$18=1, AND($P1468&lt;&gt;"", $P1468&lt;&gt;"...", $P1468&lt;&gt;"입력오류", ISNUMBER(FIND(INDEX($T$2:$T$7,$U$1),$P1468))),
        IF(
            $U$17="기타", AND($P1468&lt;&gt;"", $P1468&lt;&gt;"...", $P1468&lt;&gt;"입력오류", NOT(ISNUMBER(FIND($T$21:$T$34,$P1468)))),
            AND($P1468&lt;&gt;"", $P1468&lt;&gt;"...", $P1468&lt;&gt;"입력오류", $T$19=$P1468)
        )
    )
)</f>
        <v>0</v>
      </c>
    </row>
    <row r="1469" spans="1:17">
      <c r="A1469" t="s">
        <v>2825</v>
      </c>
      <c r="B1469" t="s">
        <v>2826</v>
      </c>
      <c r="C1469" t="s">
        <v>11960</v>
      </c>
      <c r="D1469" t="s">
        <v>11961</v>
      </c>
      <c r="I1469">
        <f t="shared" si="67"/>
        <v>1468</v>
      </c>
      <c r="J1469">
        <f t="shared" si="68"/>
        <v>1468</v>
      </c>
      <c r="K1469">
        <f t="shared" si="66"/>
        <v>1</v>
      </c>
      <c r="L1469" t="b">
        <f>COUNTIF($N$2:N1469, N1469)=1</f>
        <v>1</v>
      </c>
      <c r="M1469" s="37">
        <f>IF( $Q1469, MAX($M$1:M1468)+1, 0)</f>
        <v>0</v>
      </c>
      <c r="N1469" t="str" cm="1">
        <f t="array" ref="N1469">INDEX($A$9:$F$1048576, $J1469, $K1469 )</f>
        <v>65123</v>
      </c>
      <c r="O1469" t="str" cm="1">
        <f t="array" ref="O1469">INDEX($B$9:$F$1048576, $J1469, $K1469 )</f>
        <v>퍼스트파이브지제58차(유)1-29</v>
      </c>
      <c r="P1469" t="str" cm="1">
        <f t="array" ref="P1469">IF( $L1469, TRIM(_xll.IMDP("IR", $G$5&amp;$N1469, $G$6)), "" )</f>
        <v/>
      </c>
      <c r="Q1469" t="b" cm="1">
        <f t="array" ref="Q1469">IF(
    $U$1=1, AND($P1469&lt;&gt;"", $P1469&lt;&gt;"...", $P1469&lt;&gt;"입력오류"),
    IF(
        $U$18=1, AND($P1469&lt;&gt;"", $P1469&lt;&gt;"...", $P1469&lt;&gt;"입력오류", ISNUMBER(FIND(INDEX($T$2:$T$7,$U$1),$P1469))),
        IF(
            $U$17="기타", AND($P1469&lt;&gt;"", $P1469&lt;&gt;"...", $P1469&lt;&gt;"입력오류", NOT(ISNUMBER(FIND($T$21:$T$34,$P1469)))),
            AND($P1469&lt;&gt;"", $P1469&lt;&gt;"...", $P1469&lt;&gt;"입력오류", $T$19=$P1469)
        )
    )
)</f>
        <v>0</v>
      </c>
    </row>
    <row r="1470" spans="1:17">
      <c r="A1470" t="s">
        <v>2827</v>
      </c>
      <c r="B1470" t="s">
        <v>2828</v>
      </c>
      <c r="C1470" t="s">
        <v>11962</v>
      </c>
      <c r="D1470" t="s">
        <v>11963</v>
      </c>
      <c r="I1470">
        <f t="shared" si="67"/>
        <v>1469</v>
      </c>
      <c r="J1470">
        <f t="shared" si="68"/>
        <v>1469</v>
      </c>
      <c r="K1470">
        <f t="shared" si="66"/>
        <v>1</v>
      </c>
      <c r="L1470" t="b">
        <f>COUNTIF($N$2:N1470, N1470)=1</f>
        <v>1</v>
      </c>
      <c r="M1470" s="37">
        <f>IF( $Q1470, MAX($M$1:M1469)+1, 0)</f>
        <v>0</v>
      </c>
      <c r="N1470" t="str" cm="1">
        <f t="array" ref="N1470">INDEX($A$9:$F$1048576, $J1470, $K1470 )</f>
        <v>65149</v>
      </c>
      <c r="O1470" t="str" cm="1">
        <f t="array" ref="O1470">INDEX($B$9:$F$1048576, $J1470, $K1470 )</f>
        <v>뉴스타해피제3차(유)1</v>
      </c>
      <c r="P1470" t="str" cm="1">
        <f t="array" ref="P1470">IF( $L1470, TRIM(_xll.IMDP("IR", $G$5&amp;$N1470, $G$6)), "" )</f>
        <v/>
      </c>
      <c r="Q1470" t="b" cm="1">
        <f t="array" ref="Q1470">IF(
    $U$1=1, AND($P1470&lt;&gt;"", $P1470&lt;&gt;"...", $P1470&lt;&gt;"입력오류"),
    IF(
        $U$18=1, AND($P1470&lt;&gt;"", $P1470&lt;&gt;"...", $P1470&lt;&gt;"입력오류", ISNUMBER(FIND(INDEX($T$2:$T$7,$U$1),$P1470))),
        IF(
            $U$17="기타", AND($P1470&lt;&gt;"", $P1470&lt;&gt;"...", $P1470&lt;&gt;"입력오류", NOT(ISNUMBER(FIND($T$21:$T$34,$P1470)))),
            AND($P1470&lt;&gt;"", $P1470&lt;&gt;"...", $P1470&lt;&gt;"입력오류", $T$19=$P1470)
        )
    )
)</f>
        <v>0</v>
      </c>
    </row>
    <row r="1471" spans="1:17">
      <c r="A1471" t="s">
        <v>2829</v>
      </c>
      <c r="B1471" t="s">
        <v>2830</v>
      </c>
      <c r="C1471" t="s">
        <v>11964</v>
      </c>
      <c r="D1471" t="s">
        <v>11965</v>
      </c>
      <c r="I1471">
        <f t="shared" si="67"/>
        <v>1470</v>
      </c>
      <c r="J1471">
        <f t="shared" si="68"/>
        <v>1470</v>
      </c>
      <c r="K1471">
        <f t="shared" si="66"/>
        <v>1</v>
      </c>
      <c r="L1471" t="b">
        <f>COUNTIF($N$2:N1471, N1471)=1</f>
        <v>1</v>
      </c>
      <c r="M1471" s="37">
        <f>IF( $Q1471, MAX($M$1:M1470)+1, 0)</f>
        <v>341</v>
      </c>
      <c r="N1471" t="str" cm="1">
        <f t="array" ref="N1471">INDEX($A$9:$F$1048576, $J1471, $K1471 )</f>
        <v>65154</v>
      </c>
      <c r="O1471" t="str" cm="1">
        <f t="array" ref="O1471">INDEX($B$9:$F$1048576, $J1471, $K1471 )</f>
        <v>제이알글로벌리츠</v>
      </c>
      <c r="P1471" t="str" cm="1">
        <f t="array" ref="P1471">IF( $L1471, TRIM(_xll.IMDP("IR", $G$5&amp;$N1471, $G$6)), "" )</f>
        <v>공모/무보증A-</v>
      </c>
      <c r="Q1471" t="b" cm="1">
        <f t="array" ref="Q1471">IF(
    $U$1=1, AND($P1471&lt;&gt;"", $P1471&lt;&gt;"...", $P1471&lt;&gt;"입력오류"),
    IF(
        $U$18=1, AND($P1471&lt;&gt;"", $P1471&lt;&gt;"...", $P1471&lt;&gt;"입력오류", ISNUMBER(FIND(INDEX($T$2:$T$7,$U$1),$P1471))),
        IF(
            $U$17="기타", AND($P1471&lt;&gt;"", $P1471&lt;&gt;"...", $P1471&lt;&gt;"입력오류", NOT(ISNUMBER(FIND($T$21:$T$34,$P1471)))),
            AND($P1471&lt;&gt;"", $P1471&lt;&gt;"...", $P1471&lt;&gt;"입력오류", $T$19=$P1471)
        )
    )
)</f>
        <v>1</v>
      </c>
    </row>
    <row r="1472" spans="1:17">
      <c r="A1472" t="s">
        <v>2831</v>
      </c>
      <c r="B1472" t="s">
        <v>2832</v>
      </c>
      <c r="C1472" t="s">
        <v>11966</v>
      </c>
      <c r="D1472" t="s">
        <v>11967</v>
      </c>
      <c r="I1472">
        <f t="shared" si="67"/>
        <v>1471</v>
      </c>
      <c r="J1472">
        <f t="shared" si="68"/>
        <v>1471</v>
      </c>
      <c r="K1472">
        <f t="shared" si="66"/>
        <v>1</v>
      </c>
      <c r="L1472" t="b">
        <f>COUNTIF($N$2:N1472, N1472)=1</f>
        <v>1</v>
      </c>
      <c r="M1472" s="37">
        <f>IF( $Q1472, MAX($M$1:M1471)+1, 0)</f>
        <v>0</v>
      </c>
      <c r="N1472" t="str" cm="1">
        <f t="array" ref="N1472">INDEX($A$9:$F$1048576, $J1472, $K1472 )</f>
        <v>65156</v>
      </c>
      <c r="O1472" t="str" cm="1">
        <f t="array" ref="O1472">INDEX($B$9:$F$1048576, $J1472, $K1472 )</f>
        <v>에이치디비에이제일차(유)4</v>
      </c>
      <c r="P1472" t="str" cm="1">
        <f t="array" ref="P1472">IF( $L1472, TRIM(_xll.IMDP("IR", $G$5&amp;$N1472, $G$6)), "" )</f>
        <v/>
      </c>
      <c r="Q1472" t="b" cm="1">
        <f t="array" ref="Q1472">IF(
    $U$1=1, AND($P1472&lt;&gt;"", $P1472&lt;&gt;"...", $P1472&lt;&gt;"입력오류"),
    IF(
        $U$18=1, AND($P1472&lt;&gt;"", $P1472&lt;&gt;"...", $P1472&lt;&gt;"입력오류", ISNUMBER(FIND(INDEX($T$2:$T$7,$U$1),$P1472))),
        IF(
            $U$17="기타", AND($P1472&lt;&gt;"", $P1472&lt;&gt;"...", $P1472&lt;&gt;"입력오류", NOT(ISNUMBER(FIND($T$21:$T$34,$P1472)))),
            AND($P1472&lt;&gt;"", $P1472&lt;&gt;"...", $P1472&lt;&gt;"입력오류", $T$19=$P1472)
        )
    )
)</f>
        <v>0</v>
      </c>
    </row>
    <row r="1473" spans="1:17">
      <c r="A1473" t="s">
        <v>2833</v>
      </c>
      <c r="B1473" t="s">
        <v>2834</v>
      </c>
      <c r="C1473" t="s">
        <v>11968</v>
      </c>
      <c r="D1473" t="s">
        <v>11969</v>
      </c>
      <c r="I1473">
        <f t="shared" si="67"/>
        <v>1472</v>
      </c>
      <c r="J1473">
        <f t="shared" si="68"/>
        <v>1472</v>
      </c>
      <c r="K1473">
        <f t="shared" si="66"/>
        <v>1</v>
      </c>
      <c r="L1473" t="b">
        <f>COUNTIF($N$2:N1473, N1473)=1</f>
        <v>1</v>
      </c>
      <c r="M1473" s="37">
        <f>IF( $Q1473, MAX($M$1:M1472)+1, 0)</f>
        <v>0</v>
      </c>
      <c r="N1473" t="str" cm="1">
        <f t="array" ref="N1473">INDEX($A$9:$F$1048576, $J1473, $K1473 )</f>
        <v>65174</v>
      </c>
      <c r="O1473" t="str" cm="1">
        <f t="array" ref="O1473">INDEX($B$9:$F$1048576, $J1473, $K1473 )</f>
        <v>주택금융공사MBS2021-20(1-3)</v>
      </c>
      <c r="P1473" t="str" cm="1">
        <f t="array" ref="P1473">IF( $L1473, TRIM(_xll.IMDP("IR", $G$5&amp;$N1473, $G$6)), "" )</f>
        <v/>
      </c>
      <c r="Q1473" t="b" cm="1">
        <f t="array" ref="Q1473">IF(
    $U$1=1, AND($P1473&lt;&gt;"", $P1473&lt;&gt;"...", $P1473&lt;&gt;"입력오류"),
    IF(
        $U$18=1, AND($P1473&lt;&gt;"", $P1473&lt;&gt;"...", $P1473&lt;&gt;"입력오류", ISNUMBER(FIND(INDEX($T$2:$T$7,$U$1),$P1473))),
        IF(
            $U$17="기타", AND($P1473&lt;&gt;"", $P1473&lt;&gt;"...", $P1473&lt;&gt;"입력오류", NOT(ISNUMBER(FIND($T$21:$T$34,$P1473)))),
            AND($P1473&lt;&gt;"", $P1473&lt;&gt;"...", $P1473&lt;&gt;"입력오류", $T$19=$P1473)
        )
    )
)</f>
        <v>0</v>
      </c>
    </row>
    <row r="1474" spans="1:17">
      <c r="A1474" t="s">
        <v>2835</v>
      </c>
      <c r="B1474" t="s">
        <v>2836</v>
      </c>
      <c r="C1474" t="s">
        <v>11970</v>
      </c>
      <c r="D1474" t="s">
        <v>11971</v>
      </c>
      <c r="I1474">
        <f t="shared" si="67"/>
        <v>1473</v>
      </c>
      <c r="J1474">
        <f t="shared" si="68"/>
        <v>1473</v>
      </c>
      <c r="K1474">
        <f t="shared" ref="K1474:K1537" si="69">IF( $I1474&gt;$G$4, NA(), IF($I1474&gt;$G$3, 5, IF($I1474&gt;$G$2, 3, 1 ) ) )</f>
        <v>1</v>
      </c>
      <c r="L1474" t="b">
        <f>COUNTIF($N$2:N1474, N1474)=1</f>
        <v>1</v>
      </c>
      <c r="M1474" s="37">
        <f>IF( $Q1474, MAX($M$1:M1473)+1, 0)</f>
        <v>0</v>
      </c>
      <c r="N1474" t="str" cm="1">
        <f t="array" ref="N1474">INDEX($A$9:$F$1048576, $J1474, $K1474 )</f>
        <v>65175</v>
      </c>
      <c r="O1474" t="str" cm="1">
        <f t="array" ref="O1474">INDEX($B$9:$F$1048576, $J1474, $K1474 )</f>
        <v>주택금융공사MBS2021-20(1-4)</v>
      </c>
      <c r="P1474" t="str" cm="1">
        <f t="array" ref="P1474">IF( $L1474, TRIM(_xll.IMDP("IR", $G$5&amp;$N1474, $G$6)), "" )</f>
        <v/>
      </c>
      <c r="Q1474" t="b" cm="1">
        <f t="array" ref="Q1474">IF(
    $U$1=1, AND($P1474&lt;&gt;"", $P1474&lt;&gt;"...", $P1474&lt;&gt;"입력오류"),
    IF(
        $U$18=1, AND($P1474&lt;&gt;"", $P1474&lt;&gt;"...", $P1474&lt;&gt;"입력오류", ISNUMBER(FIND(INDEX($T$2:$T$7,$U$1),$P1474))),
        IF(
            $U$17="기타", AND($P1474&lt;&gt;"", $P1474&lt;&gt;"...", $P1474&lt;&gt;"입력오류", NOT(ISNUMBER(FIND($T$21:$T$34,$P1474)))),
            AND($P1474&lt;&gt;"", $P1474&lt;&gt;"...", $P1474&lt;&gt;"입력오류", $T$19=$P1474)
        )
    )
)</f>
        <v>0</v>
      </c>
    </row>
    <row r="1475" spans="1:17">
      <c r="A1475" t="s">
        <v>2837</v>
      </c>
      <c r="B1475" t="s">
        <v>2838</v>
      </c>
      <c r="C1475" t="s">
        <v>11972</v>
      </c>
      <c r="D1475" t="s">
        <v>11973</v>
      </c>
      <c r="I1475">
        <f t="shared" ref="I1475:I1538" si="70">ROW()-1</f>
        <v>1474</v>
      </c>
      <c r="J1475">
        <f t="shared" ref="J1475:J1538" si="71">IF( $I1475&gt;$G$4, NA(), IF($I1475&gt;$G$3, $I1475-$G$3, IF($I1475&gt;$G$2, $I1475-$G$2, $I1475 ) ) )</f>
        <v>1474</v>
      </c>
      <c r="K1475">
        <f t="shared" si="69"/>
        <v>1</v>
      </c>
      <c r="L1475" t="b">
        <f>COUNTIF($N$2:N1475, N1475)=1</f>
        <v>1</v>
      </c>
      <c r="M1475" s="37">
        <f>IF( $Q1475, MAX($M$1:M1474)+1, 0)</f>
        <v>0</v>
      </c>
      <c r="N1475" t="str" cm="1">
        <f t="array" ref="N1475">INDEX($A$9:$F$1048576, $J1475, $K1475 )</f>
        <v>65176</v>
      </c>
      <c r="O1475" t="str" cm="1">
        <f t="array" ref="O1475">INDEX($B$9:$F$1048576, $J1475, $K1475 )</f>
        <v>주택금융공사MBS2021-20(1-5)</v>
      </c>
      <c r="P1475" t="str" cm="1">
        <f t="array" ref="P1475">IF( $L1475, TRIM(_xll.IMDP("IR", $G$5&amp;$N1475, $G$6)), "" )</f>
        <v/>
      </c>
      <c r="Q1475" t="b" cm="1">
        <f t="array" ref="Q1475">IF(
    $U$1=1, AND($P1475&lt;&gt;"", $P1475&lt;&gt;"...", $P1475&lt;&gt;"입력오류"),
    IF(
        $U$18=1, AND($P1475&lt;&gt;"", $P1475&lt;&gt;"...", $P1475&lt;&gt;"입력오류", ISNUMBER(FIND(INDEX($T$2:$T$7,$U$1),$P1475))),
        IF(
            $U$17="기타", AND($P1475&lt;&gt;"", $P1475&lt;&gt;"...", $P1475&lt;&gt;"입력오류", NOT(ISNUMBER(FIND($T$21:$T$34,$P1475)))),
            AND($P1475&lt;&gt;"", $P1475&lt;&gt;"...", $P1475&lt;&gt;"입력오류", $T$19=$P1475)
        )
    )
)</f>
        <v>0</v>
      </c>
    </row>
    <row r="1476" spans="1:17">
      <c r="A1476" t="s">
        <v>2839</v>
      </c>
      <c r="B1476" t="s">
        <v>2840</v>
      </c>
      <c r="C1476" t="s">
        <v>11974</v>
      </c>
      <c r="D1476" t="s">
        <v>11975</v>
      </c>
      <c r="I1476">
        <f t="shared" si="70"/>
        <v>1475</v>
      </c>
      <c r="J1476">
        <f t="shared" si="71"/>
        <v>1475</v>
      </c>
      <c r="K1476">
        <f t="shared" si="69"/>
        <v>1</v>
      </c>
      <c r="L1476" t="b">
        <f>COUNTIF($N$2:N1476, N1476)=1</f>
        <v>1</v>
      </c>
      <c r="M1476" s="37">
        <f>IF( $Q1476, MAX($M$1:M1475)+1, 0)</f>
        <v>0</v>
      </c>
      <c r="N1476" t="str" cm="1">
        <f t="array" ref="N1476">INDEX($A$9:$F$1048576, $J1476, $K1476 )</f>
        <v>65177</v>
      </c>
      <c r="O1476" t="str" cm="1">
        <f t="array" ref="O1476">INDEX($B$9:$F$1048576, $J1476, $K1476 )</f>
        <v>주택금융공사MBS2021-20(1-6)</v>
      </c>
      <c r="P1476" t="str" cm="1">
        <f t="array" ref="P1476">IF( $L1476, TRIM(_xll.IMDP("IR", $G$5&amp;$N1476, $G$6)), "" )</f>
        <v/>
      </c>
      <c r="Q1476" t="b" cm="1">
        <f t="array" ref="Q1476">IF(
    $U$1=1, AND($P1476&lt;&gt;"", $P1476&lt;&gt;"...", $P1476&lt;&gt;"입력오류"),
    IF(
        $U$18=1, AND($P1476&lt;&gt;"", $P1476&lt;&gt;"...", $P1476&lt;&gt;"입력오류", ISNUMBER(FIND(INDEX($T$2:$T$7,$U$1),$P1476))),
        IF(
            $U$17="기타", AND($P1476&lt;&gt;"", $P1476&lt;&gt;"...", $P1476&lt;&gt;"입력오류", NOT(ISNUMBER(FIND($T$21:$T$34,$P1476)))),
            AND($P1476&lt;&gt;"", $P1476&lt;&gt;"...", $P1476&lt;&gt;"입력오류", $T$19=$P1476)
        )
    )
)</f>
        <v>0</v>
      </c>
    </row>
    <row r="1477" spans="1:17">
      <c r="A1477" t="s">
        <v>2841</v>
      </c>
      <c r="B1477" t="s">
        <v>2842</v>
      </c>
      <c r="C1477" t="s">
        <v>11976</v>
      </c>
      <c r="D1477" t="s">
        <v>11977</v>
      </c>
      <c r="I1477">
        <f t="shared" si="70"/>
        <v>1476</v>
      </c>
      <c r="J1477">
        <f t="shared" si="71"/>
        <v>1476</v>
      </c>
      <c r="K1477">
        <f t="shared" si="69"/>
        <v>1</v>
      </c>
      <c r="L1477" t="b">
        <f>COUNTIF($N$2:N1477, N1477)=1</f>
        <v>1</v>
      </c>
      <c r="M1477" s="37">
        <f>IF( $Q1477, MAX($M$1:M1476)+1, 0)</f>
        <v>0</v>
      </c>
      <c r="N1477" t="str" cm="1">
        <f t="array" ref="N1477">INDEX($A$9:$F$1048576, $J1477, $K1477 )</f>
        <v>65178</v>
      </c>
      <c r="O1477" t="str" cm="1">
        <f t="array" ref="O1477">INDEX($B$9:$F$1048576, $J1477, $K1477 )</f>
        <v>주택금융공사MBS2021-20(1-7)</v>
      </c>
      <c r="P1477" t="str" cm="1">
        <f t="array" ref="P1477">IF( $L1477, TRIM(_xll.IMDP("IR", $G$5&amp;$N1477, $G$6)), "" )</f>
        <v/>
      </c>
      <c r="Q1477" t="b" cm="1">
        <f t="array" ref="Q1477">IF(
    $U$1=1, AND($P1477&lt;&gt;"", $P1477&lt;&gt;"...", $P1477&lt;&gt;"입력오류"),
    IF(
        $U$18=1, AND($P1477&lt;&gt;"", $P1477&lt;&gt;"...", $P1477&lt;&gt;"입력오류", ISNUMBER(FIND(INDEX($T$2:$T$7,$U$1),$P1477))),
        IF(
            $U$17="기타", AND($P1477&lt;&gt;"", $P1477&lt;&gt;"...", $P1477&lt;&gt;"입력오류", NOT(ISNUMBER(FIND($T$21:$T$34,$P1477)))),
            AND($P1477&lt;&gt;"", $P1477&lt;&gt;"...", $P1477&lt;&gt;"입력오류", $T$19=$P1477)
        )
    )
)</f>
        <v>0</v>
      </c>
    </row>
    <row r="1478" spans="1:17">
      <c r="A1478" t="s">
        <v>723</v>
      </c>
      <c r="B1478" t="s">
        <v>649</v>
      </c>
      <c r="C1478" t="s">
        <v>11978</v>
      </c>
      <c r="D1478" t="s">
        <v>11979</v>
      </c>
      <c r="I1478">
        <f t="shared" si="70"/>
        <v>1477</v>
      </c>
      <c r="J1478">
        <f t="shared" si="71"/>
        <v>1477</v>
      </c>
      <c r="K1478">
        <f t="shared" si="69"/>
        <v>1</v>
      </c>
      <c r="L1478" t="b">
        <f>COUNTIF($N$2:N1478, N1478)=1</f>
        <v>1</v>
      </c>
      <c r="M1478" s="37">
        <f>IF( $Q1478, MAX($M$1:M1477)+1, 0)</f>
        <v>0</v>
      </c>
      <c r="N1478" t="str" cm="1">
        <f t="array" ref="N1478">INDEX($A$9:$F$1048576, $J1478, $K1478 )</f>
        <v>65179</v>
      </c>
      <c r="O1478" t="str" cm="1">
        <f t="array" ref="O1478">INDEX($B$9:$F$1048576, $J1478, $K1478 )</f>
        <v>주택금융공사MBS2021-20(1-8)</v>
      </c>
      <c r="P1478" t="str" cm="1">
        <f t="array" ref="P1478">IF( $L1478, TRIM(_xll.IMDP("IR", $G$5&amp;$N1478, $G$6)), "" )</f>
        <v/>
      </c>
      <c r="Q1478" t="b" cm="1">
        <f t="array" ref="Q1478">IF(
    $U$1=1, AND($P1478&lt;&gt;"", $P1478&lt;&gt;"...", $P1478&lt;&gt;"입력오류"),
    IF(
        $U$18=1, AND($P1478&lt;&gt;"", $P1478&lt;&gt;"...", $P1478&lt;&gt;"입력오류", ISNUMBER(FIND(INDEX($T$2:$T$7,$U$1),$P1478))),
        IF(
            $U$17="기타", AND($P1478&lt;&gt;"", $P1478&lt;&gt;"...", $P1478&lt;&gt;"입력오류", NOT(ISNUMBER(FIND($T$21:$T$34,$P1478)))),
            AND($P1478&lt;&gt;"", $P1478&lt;&gt;"...", $P1478&lt;&gt;"입력오류", $T$19=$P1478)
        )
    )
)</f>
        <v>0</v>
      </c>
    </row>
    <row r="1479" spans="1:17">
      <c r="A1479" t="s">
        <v>2843</v>
      </c>
      <c r="B1479" t="s">
        <v>2844</v>
      </c>
      <c r="C1479" t="s">
        <v>11980</v>
      </c>
      <c r="D1479" t="s">
        <v>11981</v>
      </c>
      <c r="I1479">
        <f t="shared" si="70"/>
        <v>1478</v>
      </c>
      <c r="J1479">
        <f t="shared" si="71"/>
        <v>1478</v>
      </c>
      <c r="K1479">
        <f t="shared" si="69"/>
        <v>1</v>
      </c>
      <c r="L1479" t="b">
        <f>COUNTIF($N$2:N1479, N1479)=1</f>
        <v>1</v>
      </c>
      <c r="M1479" s="37">
        <f>IF( $Q1479, MAX($M$1:M1478)+1, 0)</f>
        <v>0</v>
      </c>
      <c r="N1479" t="str" cm="1">
        <f t="array" ref="N1479">INDEX($A$9:$F$1048576, $J1479, $K1479 )</f>
        <v>65180</v>
      </c>
      <c r="O1479" t="str" cm="1">
        <f t="array" ref="O1479">INDEX($B$9:$F$1048576, $J1479, $K1479 )</f>
        <v>주택금융공사MBS2021-20(1-9)</v>
      </c>
      <c r="P1479" t="str" cm="1">
        <f t="array" ref="P1479">IF( $L1479, TRIM(_xll.IMDP("IR", $G$5&amp;$N1479, $G$6)), "" )</f>
        <v/>
      </c>
      <c r="Q1479" t="b" cm="1">
        <f t="array" ref="Q1479">IF(
    $U$1=1, AND($P1479&lt;&gt;"", $P1479&lt;&gt;"...", $P1479&lt;&gt;"입력오류"),
    IF(
        $U$18=1, AND($P1479&lt;&gt;"", $P1479&lt;&gt;"...", $P1479&lt;&gt;"입력오류", ISNUMBER(FIND(INDEX($T$2:$T$7,$U$1),$P1479))),
        IF(
            $U$17="기타", AND($P1479&lt;&gt;"", $P1479&lt;&gt;"...", $P1479&lt;&gt;"입력오류", NOT(ISNUMBER(FIND($T$21:$T$34,$P1479)))),
            AND($P1479&lt;&gt;"", $P1479&lt;&gt;"...", $P1479&lt;&gt;"입력오류", $T$19=$P1479)
        )
    )
)</f>
        <v>0</v>
      </c>
    </row>
    <row r="1480" spans="1:17">
      <c r="A1480" t="s">
        <v>2845</v>
      </c>
      <c r="B1480" t="s">
        <v>2846</v>
      </c>
      <c r="C1480" t="s">
        <v>11982</v>
      </c>
      <c r="D1480" t="s">
        <v>11983</v>
      </c>
      <c r="I1480">
        <f t="shared" si="70"/>
        <v>1479</v>
      </c>
      <c r="J1480">
        <f t="shared" si="71"/>
        <v>1479</v>
      </c>
      <c r="K1480">
        <f t="shared" si="69"/>
        <v>1</v>
      </c>
      <c r="L1480" t="b">
        <f>COUNTIF($N$2:N1480, N1480)=1</f>
        <v>1</v>
      </c>
      <c r="M1480" s="37">
        <f>IF( $Q1480, MAX($M$1:M1479)+1, 0)</f>
        <v>0</v>
      </c>
      <c r="N1480" t="str" cm="1">
        <f t="array" ref="N1480">INDEX($A$9:$F$1048576, $J1480, $K1480 )</f>
        <v>65199</v>
      </c>
      <c r="O1480" t="str" cm="1">
        <f t="array" ref="O1480">INDEX($B$9:$F$1048576, $J1480, $K1480 )</f>
        <v>에이치디비에이제1차(유)5</v>
      </c>
      <c r="P1480" t="str" cm="1">
        <f t="array" ref="P1480">IF( $L1480, TRIM(_xll.IMDP("IR", $G$5&amp;$N1480, $G$6)), "" )</f>
        <v/>
      </c>
      <c r="Q1480" t="b" cm="1">
        <f t="array" ref="Q1480">IF(
    $U$1=1, AND($P1480&lt;&gt;"", $P1480&lt;&gt;"...", $P1480&lt;&gt;"입력오류"),
    IF(
        $U$18=1, AND($P1480&lt;&gt;"", $P1480&lt;&gt;"...", $P1480&lt;&gt;"입력오류", ISNUMBER(FIND(INDEX($T$2:$T$7,$U$1),$P1480))),
        IF(
            $U$17="기타", AND($P1480&lt;&gt;"", $P1480&lt;&gt;"...", $P1480&lt;&gt;"입력오류", NOT(ISNUMBER(FIND($T$21:$T$34,$P1480)))),
            AND($P1480&lt;&gt;"", $P1480&lt;&gt;"...", $P1480&lt;&gt;"입력오류", $T$19=$P1480)
        )
    )
)</f>
        <v>0</v>
      </c>
    </row>
    <row r="1481" spans="1:17">
      <c r="A1481" t="s">
        <v>2847</v>
      </c>
      <c r="B1481" t="s">
        <v>2848</v>
      </c>
      <c r="C1481" t="s">
        <v>11984</v>
      </c>
      <c r="D1481" t="s">
        <v>11985</v>
      </c>
      <c r="I1481">
        <f t="shared" si="70"/>
        <v>1480</v>
      </c>
      <c r="J1481">
        <f t="shared" si="71"/>
        <v>1480</v>
      </c>
      <c r="K1481">
        <f t="shared" si="69"/>
        <v>1</v>
      </c>
      <c r="L1481" t="b">
        <f>COUNTIF($N$2:N1481, N1481)=1</f>
        <v>1</v>
      </c>
      <c r="M1481" s="37">
        <f>IF( $Q1481, MAX($M$1:M1480)+1, 0)</f>
        <v>342</v>
      </c>
      <c r="N1481" t="str" cm="1">
        <f t="array" ref="N1481">INDEX($A$9:$F$1048576, $J1481, $K1481 )</f>
        <v>65214</v>
      </c>
      <c r="O1481" t="str" cm="1">
        <f t="array" ref="O1481">INDEX($B$9:$F$1048576, $J1481, $K1481 )</f>
        <v>광해광업공단</v>
      </c>
      <c r="P1481" t="str" cm="1">
        <f t="array" ref="P1481">IF( $L1481, TRIM(_xll.IMDP("IR", $G$5&amp;$N1481, $G$6)), "" )</f>
        <v>공사/공단채AAA</v>
      </c>
      <c r="Q1481" t="b" cm="1">
        <f t="array" ref="Q1481">IF(
    $U$1=1, AND($P1481&lt;&gt;"", $P1481&lt;&gt;"...", $P1481&lt;&gt;"입력오류"),
    IF(
        $U$18=1, AND($P1481&lt;&gt;"", $P1481&lt;&gt;"...", $P1481&lt;&gt;"입력오류", ISNUMBER(FIND(INDEX($T$2:$T$7,$U$1),$P1481))),
        IF(
            $U$17="기타", AND($P1481&lt;&gt;"", $P1481&lt;&gt;"...", $P1481&lt;&gt;"입력오류", NOT(ISNUMBER(FIND($T$21:$T$34,$P1481)))),
            AND($P1481&lt;&gt;"", $P1481&lt;&gt;"...", $P1481&lt;&gt;"입력오류", $T$19=$P1481)
        )
    )
)</f>
        <v>1</v>
      </c>
    </row>
    <row r="1482" spans="1:17">
      <c r="A1482" t="s">
        <v>2849</v>
      </c>
      <c r="B1482" t="s">
        <v>2850</v>
      </c>
      <c r="C1482" t="s">
        <v>11986</v>
      </c>
      <c r="D1482" t="s">
        <v>11987</v>
      </c>
      <c r="I1482">
        <f t="shared" si="70"/>
        <v>1481</v>
      </c>
      <c r="J1482">
        <f t="shared" si="71"/>
        <v>1481</v>
      </c>
      <c r="K1482">
        <f t="shared" si="69"/>
        <v>1</v>
      </c>
      <c r="L1482" t="b">
        <f>COUNTIF($N$2:N1482, N1482)=1</f>
        <v>1</v>
      </c>
      <c r="M1482" s="37">
        <f>IF( $Q1482, MAX($M$1:M1481)+1, 0)</f>
        <v>0</v>
      </c>
      <c r="N1482" t="str" cm="1">
        <f t="array" ref="N1482">INDEX($A$9:$F$1048576, $J1482, $K1482 )</f>
        <v>65224</v>
      </c>
      <c r="O1482" t="str" cm="1">
        <f t="array" ref="O1482">INDEX($B$9:$F$1048576, $J1482, $K1482 )</f>
        <v>경산아이파크제일차</v>
      </c>
      <c r="P1482" t="str" cm="1">
        <f t="array" ref="P1482">IF( $L1482, TRIM(_xll.IMDP("IR", $G$5&amp;$N1482, $G$6)), "" )</f>
        <v/>
      </c>
      <c r="Q1482" t="b" cm="1">
        <f t="array" ref="Q1482">IF(
    $U$1=1, AND($P1482&lt;&gt;"", $P1482&lt;&gt;"...", $P1482&lt;&gt;"입력오류"),
    IF(
        $U$18=1, AND($P1482&lt;&gt;"", $P1482&lt;&gt;"...", $P1482&lt;&gt;"입력오류", ISNUMBER(FIND(INDEX($T$2:$T$7,$U$1),$P1482))),
        IF(
            $U$17="기타", AND($P1482&lt;&gt;"", $P1482&lt;&gt;"...", $P1482&lt;&gt;"입력오류", NOT(ISNUMBER(FIND($T$21:$T$34,$P1482)))),
            AND($P1482&lt;&gt;"", $P1482&lt;&gt;"...", $P1482&lt;&gt;"입력오류", $T$19=$P1482)
        )
    )
)</f>
        <v>0</v>
      </c>
    </row>
    <row r="1483" spans="1:17">
      <c r="A1483" t="s">
        <v>2851</v>
      </c>
      <c r="B1483" t="s">
        <v>2852</v>
      </c>
      <c r="C1483" t="s">
        <v>11988</v>
      </c>
      <c r="D1483" t="s">
        <v>11989</v>
      </c>
      <c r="I1483">
        <f t="shared" si="70"/>
        <v>1482</v>
      </c>
      <c r="J1483">
        <f t="shared" si="71"/>
        <v>1482</v>
      </c>
      <c r="K1483">
        <f t="shared" si="69"/>
        <v>1</v>
      </c>
      <c r="L1483" t="b">
        <f>COUNTIF($N$2:N1483, N1483)=1</f>
        <v>1</v>
      </c>
      <c r="M1483" s="37">
        <f>IF( $Q1483, MAX($M$1:M1482)+1, 0)</f>
        <v>0</v>
      </c>
      <c r="N1483" t="str" cm="1">
        <f t="array" ref="N1483">INDEX($A$9:$F$1048576, $J1483, $K1483 )</f>
        <v>65245</v>
      </c>
      <c r="O1483" t="str" cm="1">
        <f t="array" ref="O1483">INDEX($B$9:$F$1048576, $J1483, $K1483 )</f>
        <v>주택금융공사MBS2021-21(1-2)</v>
      </c>
      <c r="P1483" t="str" cm="1">
        <f t="array" ref="P1483">IF( $L1483, TRIM(_xll.IMDP("IR", $G$5&amp;$N1483, $G$6)), "" )</f>
        <v/>
      </c>
      <c r="Q1483" t="b" cm="1">
        <f t="array" ref="Q1483">IF(
    $U$1=1, AND($P1483&lt;&gt;"", $P1483&lt;&gt;"...", $P1483&lt;&gt;"입력오류"),
    IF(
        $U$18=1, AND($P1483&lt;&gt;"", $P1483&lt;&gt;"...", $P1483&lt;&gt;"입력오류", ISNUMBER(FIND(INDEX($T$2:$T$7,$U$1),$P1483))),
        IF(
            $U$17="기타", AND($P1483&lt;&gt;"", $P1483&lt;&gt;"...", $P1483&lt;&gt;"입력오류", NOT(ISNUMBER(FIND($T$21:$T$34,$P1483)))),
            AND($P1483&lt;&gt;"", $P1483&lt;&gt;"...", $P1483&lt;&gt;"입력오류", $T$19=$P1483)
        )
    )
)</f>
        <v>0</v>
      </c>
    </row>
    <row r="1484" spans="1:17">
      <c r="A1484" t="s">
        <v>2853</v>
      </c>
      <c r="B1484" t="s">
        <v>2854</v>
      </c>
      <c r="C1484" t="s">
        <v>11990</v>
      </c>
      <c r="D1484" t="s">
        <v>11991</v>
      </c>
      <c r="I1484">
        <f t="shared" si="70"/>
        <v>1483</v>
      </c>
      <c r="J1484">
        <f t="shared" si="71"/>
        <v>1483</v>
      </c>
      <c r="K1484">
        <f t="shared" si="69"/>
        <v>1</v>
      </c>
      <c r="L1484" t="b">
        <f>COUNTIF($N$2:N1484, N1484)=1</f>
        <v>1</v>
      </c>
      <c r="M1484" s="37">
        <f>IF( $Q1484, MAX($M$1:M1483)+1, 0)</f>
        <v>0</v>
      </c>
      <c r="N1484" t="str" cm="1">
        <f t="array" ref="N1484">INDEX($A$9:$F$1048576, $J1484, $K1484 )</f>
        <v>65246</v>
      </c>
      <c r="O1484" t="str" cm="1">
        <f t="array" ref="O1484">INDEX($B$9:$F$1048576, $J1484, $K1484 )</f>
        <v>주택금융공사MBS2021-21(1-3)</v>
      </c>
      <c r="P1484" t="str" cm="1">
        <f t="array" ref="P1484">IF( $L1484, TRIM(_xll.IMDP("IR", $G$5&amp;$N1484, $G$6)), "" )</f>
        <v/>
      </c>
      <c r="Q1484" t="b" cm="1">
        <f t="array" ref="Q1484">IF(
    $U$1=1, AND($P1484&lt;&gt;"", $P1484&lt;&gt;"...", $P1484&lt;&gt;"입력오류"),
    IF(
        $U$18=1, AND($P1484&lt;&gt;"", $P1484&lt;&gt;"...", $P1484&lt;&gt;"입력오류", ISNUMBER(FIND(INDEX($T$2:$T$7,$U$1),$P1484))),
        IF(
            $U$17="기타", AND($P1484&lt;&gt;"", $P1484&lt;&gt;"...", $P1484&lt;&gt;"입력오류", NOT(ISNUMBER(FIND($T$21:$T$34,$P1484)))),
            AND($P1484&lt;&gt;"", $P1484&lt;&gt;"...", $P1484&lt;&gt;"입력오류", $T$19=$P1484)
        )
    )
)</f>
        <v>0</v>
      </c>
    </row>
    <row r="1485" spans="1:17">
      <c r="A1485" t="s">
        <v>2855</v>
      </c>
      <c r="B1485" t="s">
        <v>2856</v>
      </c>
      <c r="C1485" t="s">
        <v>11992</v>
      </c>
      <c r="D1485" t="s">
        <v>11993</v>
      </c>
      <c r="I1485">
        <f t="shared" si="70"/>
        <v>1484</v>
      </c>
      <c r="J1485">
        <f t="shared" si="71"/>
        <v>1484</v>
      </c>
      <c r="K1485">
        <f t="shared" si="69"/>
        <v>1</v>
      </c>
      <c r="L1485" t="b">
        <f>COUNTIF($N$2:N1485, N1485)=1</f>
        <v>1</v>
      </c>
      <c r="M1485" s="37">
        <f>IF( $Q1485, MAX($M$1:M1484)+1, 0)</f>
        <v>0</v>
      </c>
      <c r="N1485" t="str" cm="1">
        <f t="array" ref="N1485">INDEX($A$9:$F$1048576, $J1485, $K1485 )</f>
        <v>65247</v>
      </c>
      <c r="O1485" t="str" cm="1">
        <f t="array" ref="O1485">INDEX($B$9:$F$1048576, $J1485, $K1485 )</f>
        <v>주택금융공사MBS2021-21(1-4)</v>
      </c>
      <c r="P1485" t="str" cm="1">
        <f t="array" ref="P1485">IF( $L1485, TRIM(_xll.IMDP("IR", $G$5&amp;$N1485, $G$6)), "" )</f>
        <v/>
      </c>
      <c r="Q1485" t="b" cm="1">
        <f t="array" ref="Q1485">IF(
    $U$1=1, AND($P1485&lt;&gt;"", $P1485&lt;&gt;"...", $P1485&lt;&gt;"입력오류"),
    IF(
        $U$18=1, AND($P1485&lt;&gt;"", $P1485&lt;&gt;"...", $P1485&lt;&gt;"입력오류", ISNUMBER(FIND(INDEX($T$2:$T$7,$U$1),$P1485))),
        IF(
            $U$17="기타", AND($P1485&lt;&gt;"", $P1485&lt;&gt;"...", $P1485&lt;&gt;"입력오류", NOT(ISNUMBER(FIND($T$21:$T$34,$P1485)))),
            AND($P1485&lt;&gt;"", $P1485&lt;&gt;"...", $P1485&lt;&gt;"입력오류", $T$19=$P1485)
        )
    )
)</f>
        <v>0</v>
      </c>
    </row>
    <row r="1486" spans="1:17">
      <c r="A1486" t="s">
        <v>2857</v>
      </c>
      <c r="B1486" t="s">
        <v>2858</v>
      </c>
      <c r="C1486" t="s">
        <v>11994</v>
      </c>
      <c r="D1486" t="s">
        <v>11995</v>
      </c>
      <c r="I1486">
        <f t="shared" si="70"/>
        <v>1485</v>
      </c>
      <c r="J1486">
        <f t="shared" si="71"/>
        <v>1485</v>
      </c>
      <c r="K1486">
        <f t="shared" si="69"/>
        <v>1</v>
      </c>
      <c r="L1486" t="b">
        <f>COUNTIF($N$2:N1486, N1486)=1</f>
        <v>1</v>
      </c>
      <c r="M1486" s="37">
        <f>IF( $Q1486, MAX($M$1:M1485)+1, 0)</f>
        <v>0</v>
      </c>
      <c r="N1486" t="str" cm="1">
        <f t="array" ref="N1486">INDEX($A$9:$F$1048576, $J1486, $K1486 )</f>
        <v>65272</v>
      </c>
      <c r="O1486" t="str" cm="1">
        <f t="array" ref="O1486">INDEX($B$9:$F$1048576, $J1486, $K1486 )</f>
        <v>티월드제68차(유)1-24</v>
      </c>
      <c r="P1486" t="str" cm="1">
        <f t="array" ref="P1486">IF( $L1486, TRIM(_xll.IMDP("IR", $G$5&amp;$N1486, $G$6)), "" )</f>
        <v/>
      </c>
      <c r="Q1486" t="b" cm="1">
        <f t="array" ref="Q1486">IF(
    $U$1=1, AND($P1486&lt;&gt;"", $P1486&lt;&gt;"...", $P1486&lt;&gt;"입력오류"),
    IF(
        $U$18=1, AND($P1486&lt;&gt;"", $P1486&lt;&gt;"...", $P1486&lt;&gt;"입력오류", ISNUMBER(FIND(INDEX($T$2:$T$7,$U$1),$P1486))),
        IF(
            $U$17="기타", AND($P1486&lt;&gt;"", $P1486&lt;&gt;"...", $P1486&lt;&gt;"입력오류", NOT(ISNUMBER(FIND($T$21:$T$34,$P1486)))),
            AND($P1486&lt;&gt;"", $P1486&lt;&gt;"...", $P1486&lt;&gt;"입력오류", $T$19=$P1486)
        )
    )
)</f>
        <v>0</v>
      </c>
    </row>
    <row r="1487" spans="1:17">
      <c r="A1487" t="s">
        <v>2859</v>
      </c>
      <c r="B1487" t="s">
        <v>2860</v>
      </c>
      <c r="C1487" t="s">
        <v>11996</v>
      </c>
      <c r="D1487" t="s">
        <v>11997</v>
      </c>
      <c r="I1487">
        <f t="shared" si="70"/>
        <v>1486</v>
      </c>
      <c r="J1487">
        <f t="shared" si="71"/>
        <v>1486</v>
      </c>
      <c r="K1487">
        <f t="shared" si="69"/>
        <v>1</v>
      </c>
      <c r="L1487" t="b">
        <f>COUNTIF($N$2:N1487, N1487)=1</f>
        <v>1</v>
      </c>
      <c r="M1487" s="37">
        <f>IF( $Q1487, MAX($M$1:M1486)+1, 0)</f>
        <v>0</v>
      </c>
      <c r="N1487" t="str" cm="1">
        <f t="array" ref="N1487">INDEX($A$9:$F$1048576, $J1487, $K1487 )</f>
        <v>65273</v>
      </c>
      <c r="O1487" t="str" cm="1">
        <f t="array" ref="O1487">INDEX($B$9:$F$1048576, $J1487, $K1487 )</f>
        <v>티월드제68차(유)1-25</v>
      </c>
      <c r="P1487" t="str" cm="1">
        <f t="array" ref="P1487">IF( $L1487, TRIM(_xll.IMDP("IR", $G$5&amp;$N1487, $G$6)), "" )</f>
        <v/>
      </c>
      <c r="Q1487" t="b" cm="1">
        <f t="array" ref="Q1487">IF(
    $U$1=1, AND($P1487&lt;&gt;"", $P1487&lt;&gt;"...", $P1487&lt;&gt;"입력오류"),
    IF(
        $U$18=1, AND($P1487&lt;&gt;"", $P1487&lt;&gt;"...", $P1487&lt;&gt;"입력오류", ISNUMBER(FIND(INDEX($T$2:$T$7,$U$1),$P1487))),
        IF(
            $U$17="기타", AND($P1487&lt;&gt;"", $P1487&lt;&gt;"...", $P1487&lt;&gt;"입력오류", NOT(ISNUMBER(FIND($T$21:$T$34,$P1487)))),
            AND($P1487&lt;&gt;"", $P1487&lt;&gt;"...", $P1487&lt;&gt;"입력오류", $T$19=$P1487)
        )
    )
)</f>
        <v>0</v>
      </c>
    </row>
    <row r="1488" spans="1:17">
      <c r="A1488" t="s">
        <v>724</v>
      </c>
      <c r="B1488" t="s">
        <v>650</v>
      </c>
      <c r="C1488" t="s">
        <v>11998</v>
      </c>
      <c r="D1488" t="s">
        <v>11999</v>
      </c>
      <c r="I1488">
        <f t="shared" si="70"/>
        <v>1487</v>
      </c>
      <c r="J1488">
        <f t="shared" si="71"/>
        <v>1487</v>
      </c>
      <c r="K1488">
        <f t="shared" si="69"/>
        <v>1</v>
      </c>
      <c r="L1488" t="b">
        <f>COUNTIF($N$2:N1488, N1488)=1</f>
        <v>1</v>
      </c>
      <c r="M1488" s="37">
        <f>IF( $Q1488, MAX($M$1:M1487)+1, 0)</f>
        <v>0</v>
      </c>
      <c r="N1488" t="str" cm="1">
        <f t="array" ref="N1488">INDEX($A$9:$F$1048576, $J1488, $K1488 )</f>
        <v>65274</v>
      </c>
      <c r="O1488" t="str" cm="1">
        <f t="array" ref="O1488">INDEX($B$9:$F$1048576, $J1488, $K1488 )</f>
        <v>티월드제68차(유)1-26</v>
      </c>
      <c r="P1488" t="str" cm="1">
        <f t="array" ref="P1488">IF( $L1488, TRIM(_xll.IMDP("IR", $G$5&amp;$N1488, $G$6)), "" )</f>
        <v/>
      </c>
      <c r="Q1488" t="b" cm="1">
        <f t="array" ref="Q1488">IF(
    $U$1=1, AND($P1488&lt;&gt;"", $P1488&lt;&gt;"...", $P1488&lt;&gt;"입력오류"),
    IF(
        $U$18=1, AND($P1488&lt;&gt;"", $P1488&lt;&gt;"...", $P1488&lt;&gt;"입력오류", ISNUMBER(FIND(INDEX($T$2:$T$7,$U$1),$P1488))),
        IF(
            $U$17="기타", AND($P1488&lt;&gt;"", $P1488&lt;&gt;"...", $P1488&lt;&gt;"입력오류", NOT(ISNUMBER(FIND($T$21:$T$34,$P1488)))),
            AND($P1488&lt;&gt;"", $P1488&lt;&gt;"...", $P1488&lt;&gt;"입력오류", $T$19=$P1488)
        )
    )
)</f>
        <v>0</v>
      </c>
    </row>
    <row r="1489" spans="1:17">
      <c r="A1489" t="s">
        <v>2861</v>
      </c>
      <c r="B1489" t="s">
        <v>2862</v>
      </c>
      <c r="C1489" t="s">
        <v>12000</v>
      </c>
      <c r="D1489" t="s">
        <v>12001</v>
      </c>
      <c r="I1489">
        <f t="shared" si="70"/>
        <v>1488</v>
      </c>
      <c r="J1489">
        <f t="shared" si="71"/>
        <v>1488</v>
      </c>
      <c r="K1489">
        <f t="shared" si="69"/>
        <v>1</v>
      </c>
      <c r="L1489" t="b">
        <f>COUNTIF($N$2:N1489, N1489)=1</f>
        <v>1</v>
      </c>
      <c r="M1489" s="37">
        <f>IF( $Q1489, MAX($M$1:M1488)+1, 0)</f>
        <v>0</v>
      </c>
      <c r="N1489" t="str" cm="1">
        <f t="array" ref="N1489">INDEX($A$9:$F$1048576, $J1489, $K1489 )</f>
        <v>65275</v>
      </c>
      <c r="O1489" t="str" cm="1">
        <f t="array" ref="O1489">INDEX($B$9:$F$1048576, $J1489, $K1489 )</f>
        <v>티월드제68차(유)1-27</v>
      </c>
      <c r="P1489" t="str" cm="1">
        <f t="array" ref="P1489">IF( $L1489, TRIM(_xll.IMDP("IR", $G$5&amp;$N1489, $G$6)), "" )</f>
        <v/>
      </c>
      <c r="Q1489" t="b" cm="1">
        <f t="array" ref="Q1489">IF(
    $U$1=1, AND($P1489&lt;&gt;"", $P1489&lt;&gt;"...", $P1489&lt;&gt;"입력오류"),
    IF(
        $U$18=1, AND($P1489&lt;&gt;"", $P1489&lt;&gt;"...", $P1489&lt;&gt;"입력오류", ISNUMBER(FIND(INDEX($T$2:$T$7,$U$1),$P1489))),
        IF(
            $U$17="기타", AND($P1489&lt;&gt;"", $P1489&lt;&gt;"...", $P1489&lt;&gt;"입력오류", NOT(ISNUMBER(FIND($T$21:$T$34,$P1489)))),
            AND($P1489&lt;&gt;"", $P1489&lt;&gt;"...", $P1489&lt;&gt;"입력오류", $T$19=$P1489)
        )
    )
)</f>
        <v>0</v>
      </c>
    </row>
    <row r="1490" spans="1:17">
      <c r="A1490" t="s">
        <v>2863</v>
      </c>
      <c r="B1490" t="s">
        <v>2864</v>
      </c>
      <c r="C1490" t="s">
        <v>12002</v>
      </c>
      <c r="D1490" t="s">
        <v>12003</v>
      </c>
      <c r="I1490">
        <f t="shared" si="70"/>
        <v>1489</v>
      </c>
      <c r="J1490">
        <f t="shared" si="71"/>
        <v>1489</v>
      </c>
      <c r="K1490">
        <f t="shared" si="69"/>
        <v>1</v>
      </c>
      <c r="L1490" t="b">
        <f>COUNTIF($N$2:N1490, N1490)=1</f>
        <v>1</v>
      </c>
      <c r="M1490" s="37">
        <f>IF( $Q1490, MAX($M$1:M1489)+1, 0)</f>
        <v>0</v>
      </c>
      <c r="N1490" t="str" cm="1">
        <f t="array" ref="N1490">INDEX($A$9:$F$1048576, $J1490, $K1490 )</f>
        <v>65276</v>
      </c>
      <c r="O1490" t="str" cm="1">
        <f t="array" ref="O1490">INDEX($B$9:$F$1048576, $J1490, $K1490 )</f>
        <v>티월드제68차(유)1-28</v>
      </c>
      <c r="P1490" t="str" cm="1">
        <f t="array" ref="P1490">IF( $L1490, TRIM(_xll.IMDP("IR", $G$5&amp;$N1490, $G$6)), "" )</f>
        <v/>
      </c>
      <c r="Q1490" t="b" cm="1">
        <f t="array" ref="Q1490">IF(
    $U$1=1, AND($P1490&lt;&gt;"", $P1490&lt;&gt;"...", $P1490&lt;&gt;"입력오류"),
    IF(
        $U$18=1, AND($P1490&lt;&gt;"", $P1490&lt;&gt;"...", $P1490&lt;&gt;"입력오류", ISNUMBER(FIND(INDEX($T$2:$T$7,$U$1),$P1490))),
        IF(
            $U$17="기타", AND($P1490&lt;&gt;"", $P1490&lt;&gt;"...", $P1490&lt;&gt;"입력오류", NOT(ISNUMBER(FIND($T$21:$T$34,$P1490)))),
            AND($P1490&lt;&gt;"", $P1490&lt;&gt;"...", $P1490&lt;&gt;"입력오류", $T$19=$P1490)
        )
    )
)</f>
        <v>0</v>
      </c>
    </row>
    <row r="1491" spans="1:17">
      <c r="A1491" t="s">
        <v>2865</v>
      </c>
      <c r="B1491" t="s">
        <v>2866</v>
      </c>
      <c r="C1491" t="s">
        <v>12004</v>
      </c>
      <c r="D1491" t="s">
        <v>12005</v>
      </c>
      <c r="I1491">
        <f t="shared" si="70"/>
        <v>1490</v>
      </c>
      <c r="J1491">
        <f t="shared" si="71"/>
        <v>1490</v>
      </c>
      <c r="K1491">
        <f t="shared" si="69"/>
        <v>1</v>
      </c>
      <c r="L1491" t="b">
        <f>COUNTIF($N$2:N1491, N1491)=1</f>
        <v>1</v>
      </c>
      <c r="M1491" s="37">
        <f>IF( $Q1491, MAX($M$1:M1490)+1, 0)</f>
        <v>0</v>
      </c>
      <c r="N1491" t="str" cm="1">
        <f t="array" ref="N1491">INDEX($A$9:$F$1048576, $J1491, $K1491 )</f>
        <v>65277</v>
      </c>
      <c r="O1491" t="str" cm="1">
        <f t="array" ref="O1491">INDEX($B$9:$F$1048576, $J1491, $K1491 )</f>
        <v>신보2021제16차(유)1-1</v>
      </c>
      <c r="P1491" t="str" cm="1">
        <f t="array" ref="P1491">IF( $L1491, TRIM(_xll.IMDP("IR", $G$5&amp;$N1491, $G$6)), "" )</f>
        <v/>
      </c>
      <c r="Q1491" t="b" cm="1">
        <f t="array" ref="Q1491">IF(
    $U$1=1, AND($P1491&lt;&gt;"", $P1491&lt;&gt;"...", $P1491&lt;&gt;"입력오류"),
    IF(
        $U$18=1, AND($P1491&lt;&gt;"", $P1491&lt;&gt;"...", $P1491&lt;&gt;"입력오류", ISNUMBER(FIND(INDEX($T$2:$T$7,$U$1),$P1491))),
        IF(
            $U$17="기타", AND($P1491&lt;&gt;"", $P1491&lt;&gt;"...", $P1491&lt;&gt;"입력오류", NOT(ISNUMBER(FIND($T$21:$T$34,$P1491)))),
            AND($P1491&lt;&gt;"", $P1491&lt;&gt;"...", $P1491&lt;&gt;"입력오류", $T$19=$P1491)
        )
    )
)</f>
        <v>0</v>
      </c>
    </row>
    <row r="1492" spans="1:17">
      <c r="A1492" t="s">
        <v>2867</v>
      </c>
      <c r="B1492" t="s">
        <v>2868</v>
      </c>
      <c r="C1492" t="s">
        <v>12006</v>
      </c>
      <c r="D1492" t="s">
        <v>12007</v>
      </c>
      <c r="I1492">
        <f t="shared" si="70"/>
        <v>1491</v>
      </c>
      <c r="J1492">
        <f t="shared" si="71"/>
        <v>1491</v>
      </c>
      <c r="K1492">
        <f t="shared" si="69"/>
        <v>1</v>
      </c>
      <c r="L1492" t="b">
        <f>COUNTIF($N$2:N1492, N1492)=1</f>
        <v>1</v>
      </c>
      <c r="M1492" s="37">
        <f>IF( $Q1492, MAX($M$1:M1491)+1, 0)</f>
        <v>0</v>
      </c>
      <c r="N1492" t="str" cm="1">
        <f t="array" ref="N1492">INDEX($A$9:$F$1048576, $J1492, $K1492 )</f>
        <v>65278</v>
      </c>
      <c r="O1492" t="str" cm="1">
        <f t="array" ref="O1492">INDEX($B$9:$F$1048576, $J1492, $K1492 )</f>
        <v>신보2021제16차(유)1-2</v>
      </c>
      <c r="P1492" t="str" cm="1">
        <f t="array" ref="P1492">IF( $L1492, TRIM(_xll.IMDP("IR", $G$5&amp;$N1492, $G$6)), "" )</f>
        <v/>
      </c>
      <c r="Q1492" t="b" cm="1">
        <f t="array" ref="Q1492">IF(
    $U$1=1, AND($P1492&lt;&gt;"", $P1492&lt;&gt;"...", $P1492&lt;&gt;"입력오류"),
    IF(
        $U$18=1, AND($P1492&lt;&gt;"", $P1492&lt;&gt;"...", $P1492&lt;&gt;"입력오류", ISNUMBER(FIND(INDEX($T$2:$T$7,$U$1),$P1492))),
        IF(
            $U$17="기타", AND($P1492&lt;&gt;"", $P1492&lt;&gt;"...", $P1492&lt;&gt;"입력오류", NOT(ISNUMBER(FIND($T$21:$T$34,$P1492)))),
            AND($P1492&lt;&gt;"", $P1492&lt;&gt;"...", $P1492&lt;&gt;"입력오류", $T$19=$P1492)
        )
    )
)</f>
        <v>0</v>
      </c>
    </row>
    <row r="1493" spans="1:17">
      <c r="A1493" t="s">
        <v>2869</v>
      </c>
      <c r="B1493" t="s">
        <v>2870</v>
      </c>
      <c r="C1493" t="s">
        <v>12008</v>
      </c>
      <c r="D1493" t="s">
        <v>12009</v>
      </c>
      <c r="I1493">
        <f t="shared" si="70"/>
        <v>1492</v>
      </c>
      <c r="J1493">
        <f t="shared" si="71"/>
        <v>1492</v>
      </c>
      <c r="K1493">
        <f t="shared" si="69"/>
        <v>1</v>
      </c>
      <c r="L1493" t="b">
        <f>COUNTIF($N$2:N1493, N1493)=1</f>
        <v>1</v>
      </c>
      <c r="M1493" s="37">
        <f>IF( $Q1493, MAX($M$1:M1492)+1, 0)</f>
        <v>0</v>
      </c>
      <c r="N1493" t="str" cm="1">
        <f t="array" ref="N1493">INDEX($A$9:$F$1048576, $J1493, $K1493 )</f>
        <v>65279</v>
      </c>
      <c r="O1493" t="str" cm="1">
        <f t="array" ref="O1493">INDEX($B$9:$F$1048576, $J1493, $K1493 )</f>
        <v>신보2021제16차(유)1-3</v>
      </c>
      <c r="P1493" t="str" cm="1">
        <f t="array" ref="P1493">IF( $L1493, TRIM(_xll.IMDP("IR", $G$5&amp;$N1493, $G$6)), "" )</f>
        <v/>
      </c>
      <c r="Q1493" t="b" cm="1">
        <f t="array" ref="Q1493">IF(
    $U$1=1, AND($P1493&lt;&gt;"", $P1493&lt;&gt;"...", $P1493&lt;&gt;"입력오류"),
    IF(
        $U$18=1, AND($P1493&lt;&gt;"", $P1493&lt;&gt;"...", $P1493&lt;&gt;"입력오류", ISNUMBER(FIND(INDEX($T$2:$T$7,$U$1),$P1493))),
        IF(
            $U$17="기타", AND($P1493&lt;&gt;"", $P1493&lt;&gt;"...", $P1493&lt;&gt;"입력오류", NOT(ISNUMBER(FIND($T$21:$T$34,$P1493)))),
            AND($P1493&lt;&gt;"", $P1493&lt;&gt;"...", $P1493&lt;&gt;"입력오류", $T$19=$P1493)
        )
    )
)</f>
        <v>0</v>
      </c>
    </row>
    <row r="1494" spans="1:17">
      <c r="A1494" t="s">
        <v>2871</v>
      </c>
      <c r="B1494" t="s">
        <v>2872</v>
      </c>
      <c r="C1494" t="s">
        <v>12010</v>
      </c>
      <c r="D1494" t="s">
        <v>12011</v>
      </c>
      <c r="I1494">
        <f t="shared" si="70"/>
        <v>1493</v>
      </c>
      <c r="J1494">
        <f t="shared" si="71"/>
        <v>1493</v>
      </c>
      <c r="K1494">
        <f t="shared" si="69"/>
        <v>1</v>
      </c>
      <c r="L1494" t="b">
        <f>COUNTIF($N$2:N1494, N1494)=1</f>
        <v>1</v>
      </c>
      <c r="M1494" s="37">
        <f>IF( $Q1494, MAX($M$1:M1493)+1, 0)</f>
        <v>0</v>
      </c>
      <c r="N1494" t="str" cm="1">
        <f t="array" ref="N1494">INDEX($A$9:$F$1048576, $J1494, $K1494 )</f>
        <v>65280</v>
      </c>
      <c r="O1494" t="str" cm="1">
        <f t="array" ref="O1494">INDEX($B$9:$F$1048576, $J1494, $K1494 )</f>
        <v>신보2021제17차(유)1-1</v>
      </c>
      <c r="P1494" t="str" cm="1">
        <f t="array" ref="P1494">IF( $L1494, TRIM(_xll.IMDP("IR", $G$5&amp;$N1494, $G$6)), "" )</f>
        <v/>
      </c>
      <c r="Q1494" t="b" cm="1">
        <f t="array" ref="Q1494">IF(
    $U$1=1, AND($P1494&lt;&gt;"", $P1494&lt;&gt;"...", $P1494&lt;&gt;"입력오류"),
    IF(
        $U$18=1, AND($P1494&lt;&gt;"", $P1494&lt;&gt;"...", $P1494&lt;&gt;"입력오류", ISNUMBER(FIND(INDEX($T$2:$T$7,$U$1),$P1494))),
        IF(
            $U$17="기타", AND($P1494&lt;&gt;"", $P1494&lt;&gt;"...", $P1494&lt;&gt;"입력오류", NOT(ISNUMBER(FIND($T$21:$T$34,$P1494)))),
            AND($P1494&lt;&gt;"", $P1494&lt;&gt;"...", $P1494&lt;&gt;"입력오류", $T$19=$P1494)
        )
    )
)</f>
        <v>0</v>
      </c>
    </row>
    <row r="1495" spans="1:17">
      <c r="A1495" t="s">
        <v>2873</v>
      </c>
      <c r="B1495" t="s">
        <v>2874</v>
      </c>
      <c r="C1495" t="s">
        <v>12012</v>
      </c>
      <c r="D1495" t="s">
        <v>12013</v>
      </c>
      <c r="I1495">
        <f t="shared" si="70"/>
        <v>1494</v>
      </c>
      <c r="J1495">
        <f t="shared" si="71"/>
        <v>1494</v>
      </c>
      <c r="K1495">
        <f t="shared" si="69"/>
        <v>1</v>
      </c>
      <c r="L1495" t="b">
        <f>COUNTIF($N$2:N1495, N1495)=1</f>
        <v>1</v>
      </c>
      <c r="M1495" s="37">
        <f>IF( $Q1495, MAX($M$1:M1494)+1, 0)</f>
        <v>0</v>
      </c>
      <c r="N1495" t="str" cm="1">
        <f t="array" ref="N1495">INDEX($A$9:$F$1048576, $J1495, $K1495 )</f>
        <v>65281</v>
      </c>
      <c r="O1495" t="str" cm="1">
        <f t="array" ref="O1495">INDEX($B$9:$F$1048576, $J1495, $K1495 )</f>
        <v>신보2021제17차(유)1-2</v>
      </c>
      <c r="P1495" t="str" cm="1">
        <f t="array" ref="P1495">IF( $L1495, TRIM(_xll.IMDP("IR", $G$5&amp;$N1495, $G$6)), "" )</f>
        <v/>
      </c>
      <c r="Q1495" t="b" cm="1">
        <f t="array" ref="Q1495">IF(
    $U$1=1, AND($P1495&lt;&gt;"", $P1495&lt;&gt;"...", $P1495&lt;&gt;"입력오류"),
    IF(
        $U$18=1, AND($P1495&lt;&gt;"", $P1495&lt;&gt;"...", $P1495&lt;&gt;"입력오류", ISNUMBER(FIND(INDEX($T$2:$T$7,$U$1),$P1495))),
        IF(
            $U$17="기타", AND($P1495&lt;&gt;"", $P1495&lt;&gt;"...", $P1495&lt;&gt;"입력오류", NOT(ISNUMBER(FIND($T$21:$T$34,$P1495)))),
            AND($P1495&lt;&gt;"", $P1495&lt;&gt;"...", $P1495&lt;&gt;"입력오류", $T$19=$P1495)
        )
    )
)</f>
        <v>0</v>
      </c>
    </row>
    <row r="1496" spans="1:17">
      <c r="A1496" t="s">
        <v>2875</v>
      </c>
      <c r="B1496" t="s">
        <v>2876</v>
      </c>
      <c r="C1496" t="s">
        <v>12014</v>
      </c>
      <c r="D1496" t="s">
        <v>12015</v>
      </c>
      <c r="I1496">
        <f t="shared" si="70"/>
        <v>1495</v>
      </c>
      <c r="J1496">
        <f t="shared" si="71"/>
        <v>1495</v>
      </c>
      <c r="K1496">
        <f t="shared" si="69"/>
        <v>1</v>
      </c>
      <c r="L1496" t="b">
        <f>COUNTIF($N$2:N1496, N1496)=1</f>
        <v>1</v>
      </c>
      <c r="M1496" s="37">
        <f>IF( $Q1496, MAX($M$1:M1495)+1, 0)</f>
        <v>0</v>
      </c>
      <c r="N1496" t="str" cm="1">
        <f t="array" ref="N1496">INDEX($A$9:$F$1048576, $J1496, $K1496 )</f>
        <v>65282</v>
      </c>
      <c r="O1496" t="str" cm="1">
        <f t="array" ref="O1496">INDEX($B$9:$F$1048576, $J1496, $K1496 )</f>
        <v>신보2021제18차(유)1-1</v>
      </c>
      <c r="P1496" t="str" cm="1">
        <f t="array" ref="P1496">IF( $L1496, TRIM(_xll.IMDP("IR", $G$5&amp;$N1496, $G$6)), "" )</f>
        <v/>
      </c>
      <c r="Q1496" t="b" cm="1">
        <f t="array" ref="Q1496">IF(
    $U$1=1, AND($P1496&lt;&gt;"", $P1496&lt;&gt;"...", $P1496&lt;&gt;"입력오류"),
    IF(
        $U$18=1, AND($P1496&lt;&gt;"", $P1496&lt;&gt;"...", $P1496&lt;&gt;"입력오류", ISNUMBER(FIND(INDEX($T$2:$T$7,$U$1),$P1496))),
        IF(
            $U$17="기타", AND($P1496&lt;&gt;"", $P1496&lt;&gt;"...", $P1496&lt;&gt;"입력오류", NOT(ISNUMBER(FIND($T$21:$T$34,$P1496)))),
            AND($P1496&lt;&gt;"", $P1496&lt;&gt;"...", $P1496&lt;&gt;"입력오류", $T$19=$P1496)
        )
    )
)</f>
        <v>0</v>
      </c>
    </row>
    <row r="1497" spans="1:17">
      <c r="A1497" t="s">
        <v>2877</v>
      </c>
      <c r="B1497" t="s">
        <v>2878</v>
      </c>
      <c r="C1497" t="s">
        <v>12016</v>
      </c>
      <c r="D1497" t="s">
        <v>12017</v>
      </c>
      <c r="I1497">
        <f t="shared" si="70"/>
        <v>1496</v>
      </c>
      <c r="J1497">
        <f t="shared" si="71"/>
        <v>1496</v>
      </c>
      <c r="K1497">
        <f t="shared" si="69"/>
        <v>1</v>
      </c>
      <c r="L1497" t="b">
        <f>COUNTIF($N$2:N1497, N1497)=1</f>
        <v>1</v>
      </c>
      <c r="M1497" s="37">
        <f>IF( $Q1497, MAX($M$1:M1496)+1, 0)</f>
        <v>0</v>
      </c>
      <c r="N1497" t="str" cm="1">
        <f t="array" ref="N1497">INDEX($A$9:$F$1048576, $J1497, $K1497 )</f>
        <v>65283</v>
      </c>
      <c r="O1497" t="str" cm="1">
        <f t="array" ref="O1497">INDEX($B$9:$F$1048576, $J1497, $K1497 )</f>
        <v>신보2021제18차(유)1-2</v>
      </c>
      <c r="P1497" t="str" cm="1">
        <f t="array" ref="P1497">IF( $L1497, TRIM(_xll.IMDP("IR", $G$5&amp;$N1497, $G$6)), "" )</f>
        <v/>
      </c>
      <c r="Q1497" t="b" cm="1">
        <f t="array" ref="Q1497">IF(
    $U$1=1, AND($P1497&lt;&gt;"", $P1497&lt;&gt;"...", $P1497&lt;&gt;"입력오류"),
    IF(
        $U$18=1, AND($P1497&lt;&gt;"", $P1497&lt;&gt;"...", $P1497&lt;&gt;"입력오류", ISNUMBER(FIND(INDEX($T$2:$T$7,$U$1),$P1497))),
        IF(
            $U$17="기타", AND($P1497&lt;&gt;"", $P1497&lt;&gt;"...", $P1497&lt;&gt;"입력오류", NOT(ISNUMBER(FIND($T$21:$T$34,$P1497)))),
            AND($P1497&lt;&gt;"", $P1497&lt;&gt;"...", $P1497&lt;&gt;"입력오류", $T$19=$P1497)
        )
    )
)</f>
        <v>0</v>
      </c>
    </row>
    <row r="1498" spans="1:17">
      <c r="A1498" t="s">
        <v>2879</v>
      </c>
      <c r="B1498" t="s">
        <v>2880</v>
      </c>
      <c r="C1498" t="s">
        <v>12018</v>
      </c>
      <c r="D1498" t="s">
        <v>12019</v>
      </c>
      <c r="I1498">
        <f t="shared" si="70"/>
        <v>1497</v>
      </c>
      <c r="J1498">
        <f t="shared" si="71"/>
        <v>1497</v>
      </c>
      <c r="K1498">
        <f t="shared" si="69"/>
        <v>1</v>
      </c>
      <c r="L1498" t="b">
        <f>COUNTIF($N$2:N1498, N1498)=1</f>
        <v>1</v>
      </c>
      <c r="M1498" s="37">
        <f>IF( $Q1498, MAX($M$1:M1497)+1, 0)</f>
        <v>0</v>
      </c>
      <c r="N1498" t="str" cm="1">
        <f t="array" ref="N1498">INDEX($A$9:$F$1048576, $J1498, $K1498 )</f>
        <v>65291</v>
      </c>
      <c r="O1498" t="str" cm="1">
        <f t="array" ref="O1498">INDEX($B$9:$F$1048576, $J1498, $K1498 )</f>
        <v>에이치와이케이제팔차</v>
      </c>
      <c r="P1498" t="str" cm="1">
        <f t="array" ref="P1498">IF( $L1498, TRIM(_xll.IMDP("IR", $G$5&amp;$N1498, $G$6)), "" )</f>
        <v/>
      </c>
      <c r="Q1498" t="b" cm="1">
        <f t="array" ref="Q1498">IF(
    $U$1=1, AND($P1498&lt;&gt;"", $P1498&lt;&gt;"...", $P1498&lt;&gt;"입력오류"),
    IF(
        $U$18=1, AND($P1498&lt;&gt;"", $P1498&lt;&gt;"...", $P1498&lt;&gt;"입력오류", ISNUMBER(FIND(INDEX($T$2:$T$7,$U$1),$P1498))),
        IF(
            $U$17="기타", AND($P1498&lt;&gt;"", $P1498&lt;&gt;"...", $P1498&lt;&gt;"입력오류", NOT(ISNUMBER(FIND($T$21:$T$34,$P1498)))),
            AND($P1498&lt;&gt;"", $P1498&lt;&gt;"...", $P1498&lt;&gt;"입력오류", $T$19=$P1498)
        )
    )
)</f>
        <v>0</v>
      </c>
    </row>
    <row r="1499" spans="1:17">
      <c r="A1499" t="s">
        <v>2881</v>
      </c>
      <c r="B1499" t="s">
        <v>2882</v>
      </c>
      <c r="C1499" t="s">
        <v>12020</v>
      </c>
      <c r="D1499" t="s">
        <v>12021</v>
      </c>
      <c r="I1499">
        <f t="shared" si="70"/>
        <v>1498</v>
      </c>
      <c r="J1499">
        <f t="shared" si="71"/>
        <v>1498</v>
      </c>
      <c r="K1499">
        <f t="shared" si="69"/>
        <v>1</v>
      </c>
      <c r="L1499" t="b">
        <f>COUNTIF($N$2:N1499, N1499)=1</f>
        <v>1</v>
      </c>
      <c r="M1499" s="37">
        <f>IF( $Q1499, MAX($M$1:M1498)+1, 0)</f>
        <v>0</v>
      </c>
      <c r="N1499" t="str" cm="1">
        <f t="array" ref="N1499">INDEX($A$9:$F$1048576, $J1499, $K1499 )</f>
        <v>65395</v>
      </c>
      <c r="O1499" t="str" cm="1">
        <f t="array" ref="O1499">INDEX($B$9:$F$1048576, $J1499, $K1499 )</f>
        <v>유플러스파이브지제59차(유)1-12</v>
      </c>
      <c r="P1499" t="str" cm="1">
        <f t="array" ref="P1499">IF( $L1499, TRIM(_xll.IMDP("IR", $G$5&amp;$N1499, $G$6)), "" )</f>
        <v/>
      </c>
      <c r="Q1499" t="b" cm="1">
        <f t="array" ref="Q1499">IF(
    $U$1=1, AND($P1499&lt;&gt;"", $P1499&lt;&gt;"...", $P1499&lt;&gt;"입력오류"),
    IF(
        $U$18=1, AND($P1499&lt;&gt;"", $P1499&lt;&gt;"...", $P1499&lt;&gt;"입력오류", ISNUMBER(FIND(INDEX($T$2:$T$7,$U$1),$P1499))),
        IF(
            $U$17="기타", AND($P1499&lt;&gt;"", $P1499&lt;&gt;"...", $P1499&lt;&gt;"입력오류", NOT(ISNUMBER(FIND($T$21:$T$34,$P1499)))),
            AND($P1499&lt;&gt;"", $P1499&lt;&gt;"...", $P1499&lt;&gt;"입력오류", $T$19=$P1499)
        )
    )
)</f>
        <v>0</v>
      </c>
    </row>
    <row r="1500" spans="1:17">
      <c r="A1500" t="s">
        <v>2883</v>
      </c>
      <c r="B1500" t="s">
        <v>2884</v>
      </c>
      <c r="C1500" t="s">
        <v>12022</v>
      </c>
      <c r="D1500" t="s">
        <v>12023</v>
      </c>
      <c r="I1500">
        <f t="shared" si="70"/>
        <v>1499</v>
      </c>
      <c r="J1500">
        <f t="shared" si="71"/>
        <v>1499</v>
      </c>
      <c r="K1500">
        <f t="shared" si="69"/>
        <v>1</v>
      </c>
      <c r="L1500" t="b">
        <f>COUNTIF($N$2:N1500, N1500)=1</f>
        <v>1</v>
      </c>
      <c r="M1500" s="37">
        <f>IF( $Q1500, MAX($M$1:M1499)+1, 0)</f>
        <v>0</v>
      </c>
      <c r="N1500" t="str" cm="1">
        <f t="array" ref="N1500">INDEX($A$9:$F$1048576, $J1500, $K1500 )</f>
        <v>65396</v>
      </c>
      <c r="O1500" t="str" cm="1">
        <f t="array" ref="O1500">INDEX($B$9:$F$1048576, $J1500, $K1500 )</f>
        <v>유플러스파이브지제59차(유)1-13</v>
      </c>
      <c r="P1500" t="str" cm="1">
        <f t="array" ref="P1500">IF( $L1500, TRIM(_xll.IMDP("IR", $G$5&amp;$N1500, $G$6)), "" )</f>
        <v/>
      </c>
      <c r="Q1500" t="b" cm="1">
        <f t="array" ref="Q1500">IF(
    $U$1=1, AND($P1500&lt;&gt;"", $P1500&lt;&gt;"...", $P1500&lt;&gt;"입력오류"),
    IF(
        $U$18=1, AND($P1500&lt;&gt;"", $P1500&lt;&gt;"...", $P1500&lt;&gt;"입력오류", ISNUMBER(FIND(INDEX($T$2:$T$7,$U$1),$P1500))),
        IF(
            $U$17="기타", AND($P1500&lt;&gt;"", $P1500&lt;&gt;"...", $P1500&lt;&gt;"입력오류", NOT(ISNUMBER(FIND($T$21:$T$34,$P1500)))),
            AND($P1500&lt;&gt;"", $P1500&lt;&gt;"...", $P1500&lt;&gt;"입력오류", $T$19=$P1500)
        )
    )
)</f>
        <v>0</v>
      </c>
    </row>
    <row r="1501" spans="1:17">
      <c r="A1501" t="s">
        <v>2885</v>
      </c>
      <c r="B1501" t="s">
        <v>2886</v>
      </c>
      <c r="C1501" t="s">
        <v>12024</v>
      </c>
      <c r="D1501" t="s">
        <v>12025</v>
      </c>
      <c r="I1501">
        <f t="shared" si="70"/>
        <v>1500</v>
      </c>
      <c r="J1501">
        <f t="shared" si="71"/>
        <v>1500</v>
      </c>
      <c r="K1501">
        <f t="shared" si="69"/>
        <v>1</v>
      </c>
      <c r="L1501" t="b">
        <f>COUNTIF($N$2:N1501, N1501)=1</f>
        <v>1</v>
      </c>
      <c r="M1501" s="37">
        <f>IF( $Q1501, MAX($M$1:M1500)+1, 0)</f>
        <v>0</v>
      </c>
      <c r="N1501" t="str" cm="1">
        <f t="array" ref="N1501">INDEX($A$9:$F$1048576, $J1501, $K1501 )</f>
        <v>65397</v>
      </c>
      <c r="O1501" t="str" cm="1">
        <f t="array" ref="O1501">INDEX($B$9:$F$1048576, $J1501, $K1501 )</f>
        <v>유플러스파이브지제59차(유)1-14</v>
      </c>
      <c r="P1501" t="str" cm="1">
        <f t="array" ref="P1501">IF( $L1501, TRIM(_xll.IMDP("IR", $G$5&amp;$N1501, $G$6)), "" )</f>
        <v/>
      </c>
      <c r="Q1501" t="b" cm="1">
        <f t="array" ref="Q1501">IF(
    $U$1=1, AND($P1501&lt;&gt;"", $P1501&lt;&gt;"...", $P1501&lt;&gt;"입력오류"),
    IF(
        $U$18=1, AND($P1501&lt;&gt;"", $P1501&lt;&gt;"...", $P1501&lt;&gt;"입력오류", ISNUMBER(FIND(INDEX($T$2:$T$7,$U$1),$P1501))),
        IF(
            $U$17="기타", AND($P1501&lt;&gt;"", $P1501&lt;&gt;"...", $P1501&lt;&gt;"입력오류", NOT(ISNUMBER(FIND($T$21:$T$34,$P1501)))),
            AND($P1501&lt;&gt;"", $P1501&lt;&gt;"...", $P1501&lt;&gt;"입력오류", $T$19=$P1501)
        )
    )
)</f>
        <v>0</v>
      </c>
    </row>
    <row r="1502" spans="1:17">
      <c r="A1502" t="s">
        <v>2887</v>
      </c>
      <c r="B1502" t="s">
        <v>2888</v>
      </c>
      <c r="C1502" t="s">
        <v>12026</v>
      </c>
      <c r="D1502" t="s">
        <v>12027</v>
      </c>
      <c r="I1502">
        <f t="shared" si="70"/>
        <v>1501</v>
      </c>
      <c r="J1502">
        <f t="shared" si="71"/>
        <v>1501</v>
      </c>
      <c r="K1502">
        <f t="shared" si="69"/>
        <v>1</v>
      </c>
      <c r="L1502" t="b">
        <f>COUNTIF($N$2:N1502, N1502)=1</f>
        <v>1</v>
      </c>
      <c r="M1502" s="37">
        <f>IF( $Q1502, MAX($M$1:M1501)+1, 0)</f>
        <v>0</v>
      </c>
      <c r="N1502" t="str" cm="1">
        <f t="array" ref="N1502">INDEX($A$9:$F$1048576, $J1502, $K1502 )</f>
        <v>65398</v>
      </c>
      <c r="O1502" t="str" cm="1">
        <f t="array" ref="O1502">INDEX($B$9:$F$1048576, $J1502, $K1502 )</f>
        <v>유플러스파이브지제59차(유)1-15</v>
      </c>
      <c r="P1502" t="str" cm="1">
        <f t="array" ref="P1502">IF( $L1502, TRIM(_xll.IMDP("IR", $G$5&amp;$N1502, $G$6)), "" )</f>
        <v/>
      </c>
      <c r="Q1502" t="b" cm="1">
        <f t="array" ref="Q1502">IF(
    $U$1=1, AND($P1502&lt;&gt;"", $P1502&lt;&gt;"...", $P1502&lt;&gt;"입력오류"),
    IF(
        $U$18=1, AND($P1502&lt;&gt;"", $P1502&lt;&gt;"...", $P1502&lt;&gt;"입력오류", ISNUMBER(FIND(INDEX($T$2:$T$7,$U$1),$P1502))),
        IF(
            $U$17="기타", AND($P1502&lt;&gt;"", $P1502&lt;&gt;"...", $P1502&lt;&gt;"입력오류", NOT(ISNUMBER(FIND($T$21:$T$34,$P1502)))),
            AND($P1502&lt;&gt;"", $P1502&lt;&gt;"...", $P1502&lt;&gt;"입력오류", $T$19=$P1502)
        )
    )
)</f>
        <v>0</v>
      </c>
    </row>
    <row r="1503" spans="1:17">
      <c r="A1503" t="s">
        <v>2889</v>
      </c>
      <c r="B1503" t="s">
        <v>2890</v>
      </c>
      <c r="C1503" t="s">
        <v>12028</v>
      </c>
      <c r="D1503" t="s">
        <v>12029</v>
      </c>
      <c r="I1503">
        <f t="shared" si="70"/>
        <v>1502</v>
      </c>
      <c r="J1503">
        <f t="shared" si="71"/>
        <v>1502</v>
      </c>
      <c r="K1503">
        <f t="shared" si="69"/>
        <v>1</v>
      </c>
      <c r="L1503" t="b">
        <f>COUNTIF($N$2:N1503, N1503)=1</f>
        <v>1</v>
      </c>
      <c r="M1503" s="37">
        <f>IF( $Q1503, MAX($M$1:M1502)+1, 0)</f>
        <v>0</v>
      </c>
      <c r="N1503" t="str" cm="1">
        <f t="array" ref="N1503">INDEX($A$9:$F$1048576, $J1503, $K1503 )</f>
        <v>65399</v>
      </c>
      <c r="O1503" t="str" cm="1">
        <f t="array" ref="O1503">INDEX($B$9:$F$1048576, $J1503, $K1503 )</f>
        <v>유플러스파이브지제59차(유)1-16</v>
      </c>
      <c r="P1503" t="str" cm="1">
        <f t="array" ref="P1503">IF( $L1503, TRIM(_xll.IMDP("IR", $G$5&amp;$N1503, $G$6)), "" )</f>
        <v/>
      </c>
      <c r="Q1503" t="b" cm="1">
        <f t="array" ref="Q1503">IF(
    $U$1=1, AND($P1503&lt;&gt;"", $P1503&lt;&gt;"...", $P1503&lt;&gt;"입력오류"),
    IF(
        $U$18=1, AND($P1503&lt;&gt;"", $P1503&lt;&gt;"...", $P1503&lt;&gt;"입력오류", ISNUMBER(FIND(INDEX($T$2:$T$7,$U$1),$P1503))),
        IF(
            $U$17="기타", AND($P1503&lt;&gt;"", $P1503&lt;&gt;"...", $P1503&lt;&gt;"입력오류", NOT(ISNUMBER(FIND($T$21:$T$34,$P1503)))),
            AND($P1503&lt;&gt;"", $P1503&lt;&gt;"...", $P1503&lt;&gt;"입력오류", $T$19=$P1503)
        )
    )
)</f>
        <v>0</v>
      </c>
    </row>
    <row r="1504" spans="1:17">
      <c r="A1504" t="s">
        <v>2891</v>
      </c>
      <c r="B1504" t="s">
        <v>2892</v>
      </c>
      <c r="C1504" t="s">
        <v>12030</v>
      </c>
      <c r="D1504" t="s">
        <v>12031</v>
      </c>
      <c r="I1504">
        <f t="shared" si="70"/>
        <v>1503</v>
      </c>
      <c r="J1504">
        <f t="shared" si="71"/>
        <v>1503</v>
      </c>
      <c r="K1504">
        <f t="shared" si="69"/>
        <v>1</v>
      </c>
      <c r="L1504" t="b">
        <f>COUNTIF($N$2:N1504, N1504)=1</f>
        <v>1</v>
      </c>
      <c r="M1504" s="37">
        <f>IF( $Q1504, MAX($M$1:M1503)+1, 0)</f>
        <v>0</v>
      </c>
      <c r="N1504" t="str" cm="1">
        <f t="array" ref="N1504">INDEX($A$9:$F$1048576, $J1504, $K1504 )</f>
        <v>65400</v>
      </c>
      <c r="O1504" t="str" cm="1">
        <f t="array" ref="O1504">INDEX($B$9:$F$1048576, $J1504, $K1504 )</f>
        <v>유플러스파이브지제59차(유)1-17</v>
      </c>
      <c r="P1504" t="str" cm="1">
        <f t="array" ref="P1504">IF( $L1504, TRIM(_xll.IMDP("IR", $G$5&amp;$N1504, $G$6)), "" )</f>
        <v/>
      </c>
      <c r="Q1504" t="b" cm="1">
        <f t="array" ref="Q1504">IF(
    $U$1=1, AND($P1504&lt;&gt;"", $P1504&lt;&gt;"...", $P1504&lt;&gt;"입력오류"),
    IF(
        $U$18=1, AND($P1504&lt;&gt;"", $P1504&lt;&gt;"...", $P1504&lt;&gt;"입력오류", ISNUMBER(FIND(INDEX($T$2:$T$7,$U$1),$P1504))),
        IF(
            $U$17="기타", AND($P1504&lt;&gt;"", $P1504&lt;&gt;"...", $P1504&lt;&gt;"입력오류", NOT(ISNUMBER(FIND($T$21:$T$34,$P1504)))),
            AND($P1504&lt;&gt;"", $P1504&lt;&gt;"...", $P1504&lt;&gt;"입력오류", $T$19=$P1504)
        )
    )
)</f>
        <v>0</v>
      </c>
    </row>
    <row r="1505" spans="1:17">
      <c r="A1505" t="s">
        <v>2893</v>
      </c>
      <c r="B1505" t="s">
        <v>2894</v>
      </c>
      <c r="C1505" t="s">
        <v>12032</v>
      </c>
      <c r="D1505" t="s">
        <v>12033</v>
      </c>
      <c r="I1505">
        <f t="shared" si="70"/>
        <v>1504</v>
      </c>
      <c r="J1505">
        <f t="shared" si="71"/>
        <v>1504</v>
      </c>
      <c r="K1505">
        <f t="shared" si="69"/>
        <v>1</v>
      </c>
      <c r="L1505" t="b">
        <f>COUNTIF($N$2:N1505, N1505)=1</f>
        <v>1</v>
      </c>
      <c r="M1505" s="37">
        <f>IF( $Q1505, MAX($M$1:M1504)+1, 0)</f>
        <v>0</v>
      </c>
      <c r="N1505" t="str" cm="1">
        <f t="array" ref="N1505">INDEX($A$9:$F$1048576, $J1505, $K1505 )</f>
        <v>65401</v>
      </c>
      <c r="O1505" t="str" cm="1">
        <f t="array" ref="O1505">INDEX($B$9:$F$1048576, $J1505, $K1505 )</f>
        <v>유플러스파이브지제59차(유)1-18</v>
      </c>
      <c r="P1505" t="str" cm="1">
        <f t="array" ref="P1505">IF( $L1505, TRIM(_xll.IMDP("IR", $G$5&amp;$N1505, $G$6)), "" )</f>
        <v/>
      </c>
      <c r="Q1505" t="b" cm="1">
        <f t="array" ref="Q1505">IF(
    $U$1=1, AND($P1505&lt;&gt;"", $P1505&lt;&gt;"...", $P1505&lt;&gt;"입력오류"),
    IF(
        $U$18=1, AND($P1505&lt;&gt;"", $P1505&lt;&gt;"...", $P1505&lt;&gt;"입력오류", ISNUMBER(FIND(INDEX($T$2:$T$7,$U$1),$P1505))),
        IF(
            $U$17="기타", AND($P1505&lt;&gt;"", $P1505&lt;&gt;"...", $P1505&lt;&gt;"입력오류", NOT(ISNUMBER(FIND($T$21:$T$34,$P1505)))),
            AND($P1505&lt;&gt;"", $P1505&lt;&gt;"...", $P1505&lt;&gt;"입력오류", $T$19=$P1505)
        )
    )
)</f>
        <v>0</v>
      </c>
    </row>
    <row r="1506" spans="1:17">
      <c r="A1506" t="s">
        <v>2895</v>
      </c>
      <c r="B1506" t="s">
        <v>2896</v>
      </c>
      <c r="C1506" t="s">
        <v>12034</v>
      </c>
      <c r="D1506" t="s">
        <v>12035</v>
      </c>
      <c r="I1506">
        <f t="shared" si="70"/>
        <v>1505</v>
      </c>
      <c r="J1506">
        <f t="shared" si="71"/>
        <v>1505</v>
      </c>
      <c r="K1506">
        <f t="shared" si="69"/>
        <v>1</v>
      </c>
      <c r="L1506" t="b">
        <f>COUNTIF($N$2:N1506, N1506)=1</f>
        <v>1</v>
      </c>
      <c r="M1506" s="37">
        <f>IF( $Q1506, MAX($M$1:M1505)+1, 0)</f>
        <v>0</v>
      </c>
      <c r="N1506" t="str" cm="1">
        <f t="array" ref="N1506">INDEX($A$9:$F$1048576, $J1506, $K1506 )</f>
        <v>65402</v>
      </c>
      <c r="O1506" t="str" cm="1">
        <f t="array" ref="O1506">INDEX($B$9:$F$1048576, $J1506, $K1506 )</f>
        <v>유플러스파이브지제59차(유)1-19</v>
      </c>
      <c r="P1506" t="str" cm="1">
        <f t="array" ref="P1506">IF( $L1506, TRIM(_xll.IMDP("IR", $G$5&amp;$N1506, $G$6)), "" )</f>
        <v/>
      </c>
      <c r="Q1506" t="b" cm="1">
        <f t="array" ref="Q1506">IF(
    $U$1=1, AND($P1506&lt;&gt;"", $P1506&lt;&gt;"...", $P1506&lt;&gt;"입력오류"),
    IF(
        $U$18=1, AND($P1506&lt;&gt;"", $P1506&lt;&gt;"...", $P1506&lt;&gt;"입력오류", ISNUMBER(FIND(INDEX($T$2:$T$7,$U$1),$P1506))),
        IF(
            $U$17="기타", AND($P1506&lt;&gt;"", $P1506&lt;&gt;"...", $P1506&lt;&gt;"입력오류", NOT(ISNUMBER(FIND($T$21:$T$34,$P1506)))),
            AND($P1506&lt;&gt;"", $P1506&lt;&gt;"...", $P1506&lt;&gt;"입력오류", $T$19=$P1506)
        )
    )
)</f>
        <v>0</v>
      </c>
    </row>
    <row r="1507" spans="1:17">
      <c r="A1507" t="s">
        <v>2897</v>
      </c>
      <c r="B1507" t="s">
        <v>2898</v>
      </c>
      <c r="C1507" t="s">
        <v>12036</v>
      </c>
      <c r="D1507" t="s">
        <v>12037</v>
      </c>
      <c r="I1507">
        <f t="shared" si="70"/>
        <v>1506</v>
      </c>
      <c r="J1507">
        <f t="shared" si="71"/>
        <v>1506</v>
      </c>
      <c r="K1507">
        <f t="shared" si="69"/>
        <v>1</v>
      </c>
      <c r="L1507" t="b">
        <f>COUNTIF($N$2:N1507, N1507)=1</f>
        <v>1</v>
      </c>
      <c r="M1507" s="37">
        <f>IF( $Q1507, MAX($M$1:M1506)+1, 0)</f>
        <v>0</v>
      </c>
      <c r="N1507" t="str" cm="1">
        <f t="array" ref="N1507">INDEX($A$9:$F$1048576, $J1507, $K1507 )</f>
        <v>65433</v>
      </c>
      <c r="O1507" t="str" cm="1">
        <f t="array" ref="O1507">INDEX($B$9:$F$1048576, $J1507, $K1507 )</f>
        <v>지아이비프랜드제1차(유)1-6</v>
      </c>
      <c r="P1507" t="str" cm="1">
        <f t="array" ref="P1507">IF( $L1507, TRIM(_xll.IMDP("IR", $G$5&amp;$N1507, $G$6)), "" )</f>
        <v/>
      </c>
      <c r="Q1507" t="b" cm="1">
        <f t="array" ref="Q1507">IF(
    $U$1=1, AND($P1507&lt;&gt;"", $P1507&lt;&gt;"...", $P1507&lt;&gt;"입력오류"),
    IF(
        $U$18=1, AND($P1507&lt;&gt;"", $P1507&lt;&gt;"...", $P1507&lt;&gt;"입력오류", ISNUMBER(FIND(INDEX($T$2:$T$7,$U$1),$P1507))),
        IF(
            $U$17="기타", AND($P1507&lt;&gt;"", $P1507&lt;&gt;"...", $P1507&lt;&gt;"입력오류", NOT(ISNUMBER(FIND($T$21:$T$34,$P1507)))),
            AND($P1507&lt;&gt;"", $P1507&lt;&gt;"...", $P1507&lt;&gt;"입력오류", $T$19=$P1507)
        )
    )
)</f>
        <v>0</v>
      </c>
    </row>
    <row r="1508" spans="1:17">
      <c r="A1508" t="s">
        <v>2899</v>
      </c>
      <c r="B1508" t="s">
        <v>2900</v>
      </c>
      <c r="C1508" t="s">
        <v>12038</v>
      </c>
      <c r="D1508" t="s">
        <v>12039</v>
      </c>
      <c r="I1508">
        <f t="shared" si="70"/>
        <v>1507</v>
      </c>
      <c r="J1508">
        <f t="shared" si="71"/>
        <v>1507</v>
      </c>
      <c r="K1508">
        <f t="shared" si="69"/>
        <v>1</v>
      </c>
      <c r="L1508" t="b">
        <f>COUNTIF($N$2:N1508, N1508)=1</f>
        <v>1</v>
      </c>
      <c r="M1508" s="37">
        <f>IF( $Q1508, MAX($M$1:M1507)+1, 0)</f>
        <v>0</v>
      </c>
      <c r="N1508" t="str" cm="1">
        <f t="array" ref="N1508">INDEX($A$9:$F$1048576, $J1508, $K1508 )</f>
        <v>65434</v>
      </c>
      <c r="O1508" t="str" cm="1">
        <f t="array" ref="O1508">INDEX($B$9:$F$1048576, $J1508, $K1508 )</f>
        <v>지아이비프랜드제1차(유)1-7</v>
      </c>
      <c r="P1508" t="str" cm="1">
        <f t="array" ref="P1508">IF( $L1508, TRIM(_xll.IMDP("IR", $G$5&amp;$N1508, $G$6)), "" )</f>
        <v/>
      </c>
      <c r="Q1508" t="b" cm="1">
        <f t="array" ref="Q1508">IF(
    $U$1=1, AND($P1508&lt;&gt;"", $P1508&lt;&gt;"...", $P1508&lt;&gt;"입력오류"),
    IF(
        $U$18=1, AND($P1508&lt;&gt;"", $P1508&lt;&gt;"...", $P1508&lt;&gt;"입력오류", ISNUMBER(FIND(INDEX($T$2:$T$7,$U$1),$P1508))),
        IF(
            $U$17="기타", AND($P1508&lt;&gt;"", $P1508&lt;&gt;"...", $P1508&lt;&gt;"입력오류", NOT(ISNUMBER(FIND($T$21:$T$34,$P1508)))),
            AND($P1508&lt;&gt;"", $P1508&lt;&gt;"...", $P1508&lt;&gt;"입력오류", $T$19=$P1508)
        )
    )
)</f>
        <v>0</v>
      </c>
    </row>
    <row r="1509" spans="1:17">
      <c r="A1509" t="s">
        <v>2901</v>
      </c>
      <c r="B1509" t="s">
        <v>2902</v>
      </c>
      <c r="C1509" t="s">
        <v>12040</v>
      </c>
      <c r="D1509" t="s">
        <v>12041</v>
      </c>
      <c r="I1509">
        <f t="shared" si="70"/>
        <v>1508</v>
      </c>
      <c r="J1509">
        <f t="shared" si="71"/>
        <v>1508</v>
      </c>
      <c r="K1509">
        <f t="shared" si="69"/>
        <v>1</v>
      </c>
      <c r="L1509" t="b">
        <f>COUNTIF($N$2:N1509, N1509)=1</f>
        <v>1</v>
      </c>
      <c r="M1509" s="37">
        <f>IF( $Q1509, MAX($M$1:M1508)+1, 0)</f>
        <v>0</v>
      </c>
      <c r="N1509" t="str" cm="1">
        <f t="array" ref="N1509">INDEX($A$9:$F$1048576, $J1509, $K1509 )</f>
        <v>65448</v>
      </c>
      <c r="O1509" t="str" cm="1">
        <f t="array" ref="O1509">INDEX($B$9:$F$1048576, $J1509, $K1509 )</f>
        <v>뉴스타송도세븐제1차(유)1</v>
      </c>
      <c r="P1509" t="str" cm="1">
        <f t="array" ref="P1509">IF( $L1509, TRIM(_xll.IMDP("IR", $G$5&amp;$N1509, $G$6)), "" )</f>
        <v/>
      </c>
      <c r="Q1509" t="b" cm="1">
        <f t="array" ref="Q1509">IF(
    $U$1=1, AND($P1509&lt;&gt;"", $P1509&lt;&gt;"...", $P1509&lt;&gt;"입력오류"),
    IF(
        $U$18=1, AND($P1509&lt;&gt;"", $P1509&lt;&gt;"...", $P1509&lt;&gt;"입력오류", ISNUMBER(FIND(INDEX($T$2:$T$7,$U$1),$P1509))),
        IF(
            $U$17="기타", AND($P1509&lt;&gt;"", $P1509&lt;&gt;"...", $P1509&lt;&gt;"입력오류", NOT(ISNUMBER(FIND($T$21:$T$34,$P1509)))),
            AND($P1509&lt;&gt;"", $P1509&lt;&gt;"...", $P1509&lt;&gt;"입력오류", $T$19=$P1509)
        )
    )
)</f>
        <v>0</v>
      </c>
    </row>
    <row r="1510" spans="1:17">
      <c r="A1510" t="s">
        <v>2903</v>
      </c>
      <c r="B1510" t="s">
        <v>2904</v>
      </c>
      <c r="C1510" t="s">
        <v>12042</v>
      </c>
      <c r="D1510" t="s">
        <v>12043</v>
      </c>
      <c r="I1510">
        <f t="shared" si="70"/>
        <v>1509</v>
      </c>
      <c r="J1510">
        <f t="shared" si="71"/>
        <v>1509</v>
      </c>
      <c r="K1510">
        <f t="shared" si="69"/>
        <v>1</v>
      </c>
      <c r="L1510" t="b">
        <f>COUNTIF($N$2:N1510, N1510)=1</f>
        <v>1</v>
      </c>
      <c r="M1510" s="37">
        <f>IF( $Q1510, MAX($M$1:M1509)+1, 0)</f>
        <v>343</v>
      </c>
      <c r="N1510" t="str" cm="1">
        <f t="array" ref="N1510">INDEX($A$9:$F$1048576, $J1510, $K1510 )</f>
        <v>65452</v>
      </c>
      <c r="O1510" t="str" cm="1">
        <f t="array" ref="O1510">INDEX($B$9:$F$1048576, $J1510, $K1510 )</f>
        <v>더블유게임즈</v>
      </c>
      <c r="P1510" t="str" cm="1">
        <f t="array" ref="P1510">IF( $L1510, TRIM(_xll.IMDP("IR", $G$5&amp;$N1510, $G$6)), "" )</f>
        <v>공모/무보증A0</v>
      </c>
      <c r="Q1510" t="b" cm="1">
        <f t="array" ref="Q1510">IF(
    $U$1=1, AND($P1510&lt;&gt;"", $P1510&lt;&gt;"...", $P1510&lt;&gt;"입력오류"),
    IF(
        $U$18=1, AND($P1510&lt;&gt;"", $P1510&lt;&gt;"...", $P1510&lt;&gt;"입력오류", ISNUMBER(FIND(INDEX($T$2:$T$7,$U$1),$P1510))),
        IF(
            $U$17="기타", AND($P1510&lt;&gt;"", $P1510&lt;&gt;"...", $P1510&lt;&gt;"입력오류", NOT(ISNUMBER(FIND($T$21:$T$34,$P1510)))),
            AND($P1510&lt;&gt;"", $P1510&lt;&gt;"...", $P1510&lt;&gt;"입력오류", $T$19=$P1510)
        )
    )
)</f>
        <v>1</v>
      </c>
    </row>
    <row r="1511" spans="1:17">
      <c r="A1511" t="s">
        <v>2905</v>
      </c>
      <c r="B1511" t="s">
        <v>2906</v>
      </c>
      <c r="C1511" t="s">
        <v>12044</v>
      </c>
      <c r="D1511" t="s">
        <v>12045</v>
      </c>
      <c r="I1511">
        <f t="shared" si="70"/>
        <v>1510</v>
      </c>
      <c r="J1511">
        <f t="shared" si="71"/>
        <v>1510</v>
      </c>
      <c r="K1511">
        <f t="shared" si="69"/>
        <v>1</v>
      </c>
      <c r="L1511" t="b">
        <f>COUNTIF($N$2:N1511, N1511)=1</f>
        <v>1</v>
      </c>
      <c r="M1511" s="37">
        <f>IF( $Q1511, MAX($M$1:M1510)+1, 0)</f>
        <v>0</v>
      </c>
      <c r="N1511" t="str" cm="1">
        <f t="array" ref="N1511">INDEX($A$9:$F$1048576, $J1511, $K1511 )</f>
        <v>65460</v>
      </c>
      <c r="O1511" t="str" cm="1">
        <f t="array" ref="O1511">INDEX($B$9:$F$1048576, $J1511, $K1511 )</f>
        <v>주택금융공사MBS2021-22(1-1)</v>
      </c>
      <c r="P1511" t="str" cm="1">
        <f t="array" ref="P1511">IF( $L1511, TRIM(_xll.IMDP("IR", $G$5&amp;$N1511, $G$6)), "" )</f>
        <v/>
      </c>
      <c r="Q1511" t="b" cm="1">
        <f t="array" ref="Q1511">IF(
    $U$1=1, AND($P1511&lt;&gt;"", $P1511&lt;&gt;"...", $P1511&lt;&gt;"입력오류"),
    IF(
        $U$18=1, AND($P1511&lt;&gt;"", $P1511&lt;&gt;"...", $P1511&lt;&gt;"입력오류", ISNUMBER(FIND(INDEX($T$2:$T$7,$U$1),$P1511))),
        IF(
            $U$17="기타", AND($P1511&lt;&gt;"", $P1511&lt;&gt;"...", $P1511&lt;&gt;"입력오류", NOT(ISNUMBER(FIND($T$21:$T$34,$P1511)))),
            AND($P1511&lt;&gt;"", $P1511&lt;&gt;"...", $P1511&lt;&gt;"입력오류", $T$19=$P1511)
        )
    )
)</f>
        <v>0</v>
      </c>
    </row>
    <row r="1512" spans="1:17">
      <c r="A1512" t="s">
        <v>2907</v>
      </c>
      <c r="B1512" t="s">
        <v>2908</v>
      </c>
      <c r="C1512" t="s">
        <v>12046</v>
      </c>
      <c r="D1512" t="s">
        <v>12047</v>
      </c>
      <c r="I1512">
        <f t="shared" si="70"/>
        <v>1511</v>
      </c>
      <c r="J1512">
        <f t="shared" si="71"/>
        <v>1511</v>
      </c>
      <c r="K1512">
        <f t="shared" si="69"/>
        <v>1</v>
      </c>
      <c r="L1512" t="b">
        <f>COUNTIF($N$2:N1512, N1512)=1</f>
        <v>1</v>
      </c>
      <c r="M1512" s="37">
        <f>IF( $Q1512, MAX($M$1:M1511)+1, 0)</f>
        <v>0</v>
      </c>
      <c r="N1512" t="str" cm="1">
        <f t="array" ref="N1512">INDEX($A$9:$F$1048576, $J1512, $K1512 )</f>
        <v>65462</v>
      </c>
      <c r="O1512" t="str" cm="1">
        <f t="array" ref="O1512">INDEX($B$9:$F$1048576, $J1512, $K1512 )</f>
        <v>에이치디비에이제1차(유)6</v>
      </c>
      <c r="P1512" t="str" cm="1">
        <f t="array" ref="P1512">IF( $L1512, TRIM(_xll.IMDP("IR", $G$5&amp;$N1512, $G$6)), "" )</f>
        <v/>
      </c>
      <c r="Q1512" t="b" cm="1">
        <f t="array" ref="Q1512">IF(
    $U$1=1, AND($P1512&lt;&gt;"", $P1512&lt;&gt;"...", $P1512&lt;&gt;"입력오류"),
    IF(
        $U$18=1, AND($P1512&lt;&gt;"", $P1512&lt;&gt;"...", $P1512&lt;&gt;"입력오류", ISNUMBER(FIND(INDEX($T$2:$T$7,$U$1),$P1512))),
        IF(
            $U$17="기타", AND($P1512&lt;&gt;"", $P1512&lt;&gt;"...", $P1512&lt;&gt;"입력오류", NOT(ISNUMBER(FIND($T$21:$T$34,$P1512)))),
            AND($P1512&lt;&gt;"", $P1512&lt;&gt;"...", $P1512&lt;&gt;"입력오류", $T$19=$P1512)
        )
    )
)</f>
        <v>0</v>
      </c>
    </row>
    <row r="1513" spans="1:17">
      <c r="A1513" t="s">
        <v>2909</v>
      </c>
      <c r="B1513" t="s">
        <v>2910</v>
      </c>
      <c r="C1513" t="s">
        <v>12048</v>
      </c>
      <c r="D1513" t="s">
        <v>12049</v>
      </c>
      <c r="I1513">
        <f t="shared" si="70"/>
        <v>1512</v>
      </c>
      <c r="J1513">
        <f t="shared" si="71"/>
        <v>1512</v>
      </c>
      <c r="K1513">
        <f t="shared" si="69"/>
        <v>1</v>
      </c>
      <c r="L1513" t="b">
        <f>COUNTIF($N$2:N1513, N1513)=1</f>
        <v>1</v>
      </c>
      <c r="M1513" s="37">
        <f>IF( $Q1513, MAX($M$1:M1512)+1, 0)</f>
        <v>0</v>
      </c>
      <c r="N1513" t="str" cm="1">
        <f t="array" ref="N1513">INDEX($A$9:$F$1048576, $J1513, $K1513 )</f>
        <v>65464</v>
      </c>
      <c r="O1513" t="str" cm="1">
        <f t="array" ref="O1513">INDEX($B$9:$F$1048576, $J1513, $K1513 )</f>
        <v>빅토리드래곤제17차(유)4-1</v>
      </c>
      <c r="P1513" t="str" cm="1">
        <f t="array" ref="P1513">IF( $L1513, TRIM(_xll.IMDP("IR", $G$5&amp;$N1513, $G$6)), "" )</f>
        <v/>
      </c>
      <c r="Q1513" t="b" cm="1">
        <f t="array" ref="Q1513">IF(
    $U$1=1, AND($P1513&lt;&gt;"", $P1513&lt;&gt;"...", $P1513&lt;&gt;"입력오류"),
    IF(
        $U$18=1, AND($P1513&lt;&gt;"", $P1513&lt;&gt;"...", $P1513&lt;&gt;"입력오류", ISNUMBER(FIND(INDEX($T$2:$T$7,$U$1),$P1513))),
        IF(
            $U$17="기타", AND($P1513&lt;&gt;"", $P1513&lt;&gt;"...", $P1513&lt;&gt;"입력오류", NOT(ISNUMBER(FIND($T$21:$T$34,$P1513)))),
            AND($P1513&lt;&gt;"", $P1513&lt;&gt;"...", $P1513&lt;&gt;"입력오류", $T$19=$P1513)
        )
    )
)</f>
        <v>0</v>
      </c>
    </row>
    <row r="1514" spans="1:17">
      <c r="A1514" t="s">
        <v>2911</v>
      </c>
      <c r="B1514" t="s">
        <v>2912</v>
      </c>
      <c r="C1514" t="s">
        <v>12050</v>
      </c>
      <c r="D1514" t="s">
        <v>12051</v>
      </c>
      <c r="I1514">
        <f t="shared" si="70"/>
        <v>1513</v>
      </c>
      <c r="J1514">
        <f t="shared" si="71"/>
        <v>1513</v>
      </c>
      <c r="K1514">
        <f t="shared" si="69"/>
        <v>1</v>
      </c>
      <c r="L1514" t="b">
        <f>COUNTIF($N$2:N1514, N1514)=1</f>
        <v>1</v>
      </c>
      <c r="M1514" s="37">
        <f>IF( $Q1514, MAX($M$1:M1513)+1, 0)</f>
        <v>0</v>
      </c>
      <c r="N1514" t="str" cm="1">
        <f t="array" ref="N1514">INDEX($A$9:$F$1048576, $J1514, $K1514 )</f>
        <v>65465</v>
      </c>
      <c r="O1514" t="str" cm="1">
        <f t="array" ref="O1514">INDEX($B$9:$F$1048576, $J1514, $K1514 )</f>
        <v>빅토리드래곤제17차(유)4-2</v>
      </c>
      <c r="P1514" t="str" cm="1">
        <f t="array" ref="P1514">IF( $L1514, TRIM(_xll.IMDP("IR", $G$5&amp;$N1514, $G$6)), "" )</f>
        <v/>
      </c>
      <c r="Q1514" t="b" cm="1">
        <f t="array" ref="Q1514">IF(
    $U$1=1, AND($P1514&lt;&gt;"", $P1514&lt;&gt;"...", $P1514&lt;&gt;"입력오류"),
    IF(
        $U$18=1, AND($P1514&lt;&gt;"", $P1514&lt;&gt;"...", $P1514&lt;&gt;"입력오류", ISNUMBER(FIND(INDEX($T$2:$T$7,$U$1),$P1514))),
        IF(
            $U$17="기타", AND($P1514&lt;&gt;"", $P1514&lt;&gt;"...", $P1514&lt;&gt;"입력오류", NOT(ISNUMBER(FIND($T$21:$T$34,$P1514)))),
            AND($P1514&lt;&gt;"", $P1514&lt;&gt;"...", $P1514&lt;&gt;"입력오류", $T$19=$P1514)
        )
    )
)</f>
        <v>0</v>
      </c>
    </row>
    <row r="1515" spans="1:17">
      <c r="A1515" t="s">
        <v>2913</v>
      </c>
      <c r="B1515" t="s">
        <v>2914</v>
      </c>
      <c r="C1515" t="s">
        <v>12052</v>
      </c>
      <c r="D1515" t="s">
        <v>12053</v>
      </c>
      <c r="I1515">
        <f t="shared" si="70"/>
        <v>1514</v>
      </c>
      <c r="J1515">
        <f t="shared" si="71"/>
        <v>1514</v>
      </c>
      <c r="K1515">
        <f t="shared" si="69"/>
        <v>1</v>
      </c>
      <c r="L1515" t="b">
        <f>COUNTIF($N$2:N1515, N1515)=1</f>
        <v>1</v>
      </c>
      <c r="M1515" s="37">
        <f>IF( $Q1515, MAX($M$1:M1514)+1, 0)</f>
        <v>344</v>
      </c>
      <c r="N1515" t="str" cm="1">
        <f t="array" ref="N1515">INDEX($A$9:$F$1048576, $J1515, $K1515 )</f>
        <v>65484</v>
      </c>
      <c r="O1515" t="str" cm="1">
        <f t="array" ref="O1515">INDEX($B$9:$F$1048576, $J1515, $K1515 )</f>
        <v>에스케이온</v>
      </c>
      <c r="P1515" t="str" cm="1">
        <f t="array" ref="P1515">IF( $L1515, TRIM(_xll.IMDP("IR", $G$5&amp;$N1515, $G$6)), "" )</f>
        <v>공모/무보증A+</v>
      </c>
      <c r="Q1515" t="b" cm="1">
        <f t="array" ref="Q1515">IF(
    $U$1=1, AND($P1515&lt;&gt;"", $P1515&lt;&gt;"...", $P1515&lt;&gt;"입력오류"),
    IF(
        $U$18=1, AND($P1515&lt;&gt;"", $P1515&lt;&gt;"...", $P1515&lt;&gt;"입력오류", ISNUMBER(FIND(INDEX($T$2:$T$7,$U$1),$P1515))),
        IF(
            $U$17="기타", AND($P1515&lt;&gt;"", $P1515&lt;&gt;"...", $P1515&lt;&gt;"입력오류", NOT(ISNUMBER(FIND($T$21:$T$34,$P1515)))),
            AND($P1515&lt;&gt;"", $P1515&lt;&gt;"...", $P1515&lt;&gt;"입력오류", $T$19=$P1515)
        )
    )
)</f>
        <v>1</v>
      </c>
    </row>
    <row r="1516" spans="1:17">
      <c r="A1516" t="s">
        <v>2915</v>
      </c>
      <c r="B1516" t="s">
        <v>2916</v>
      </c>
      <c r="C1516" t="s">
        <v>12054</v>
      </c>
      <c r="D1516" t="s">
        <v>12055</v>
      </c>
      <c r="I1516">
        <f t="shared" si="70"/>
        <v>1515</v>
      </c>
      <c r="J1516">
        <f t="shared" si="71"/>
        <v>1515</v>
      </c>
      <c r="K1516">
        <f t="shared" si="69"/>
        <v>1</v>
      </c>
      <c r="L1516" t="b">
        <f>COUNTIF($N$2:N1516, N1516)=1</f>
        <v>1</v>
      </c>
      <c r="M1516" s="37">
        <f>IF( $Q1516, MAX($M$1:M1515)+1, 0)</f>
        <v>0</v>
      </c>
      <c r="N1516" t="str" cm="1">
        <f t="array" ref="N1516">INDEX($A$9:$F$1048576, $J1516, $K1516 )</f>
        <v>65519</v>
      </c>
      <c r="O1516" t="str" cm="1">
        <f t="array" ref="O1516">INDEX($B$9:$F$1048576, $J1516, $K1516 )</f>
        <v>티월드제69차(유)1-23</v>
      </c>
      <c r="P1516" t="str" cm="1">
        <f t="array" ref="P1516">IF( $L1516, TRIM(_xll.IMDP("IR", $G$5&amp;$N1516, $G$6)), "" )</f>
        <v/>
      </c>
      <c r="Q1516" t="b" cm="1">
        <f t="array" ref="Q1516">IF(
    $U$1=1, AND($P1516&lt;&gt;"", $P1516&lt;&gt;"...", $P1516&lt;&gt;"입력오류"),
    IF(
        $U$18=1, AND($P1516&lt;&gt;"", $P1516&lt;&gt;"...", $P1516&lt;&gt;"입력오류", ISNUMBER(FIND(INDEX($T$2:$T$7,$U$1),$P1516))),
        IF(
            $U$17="기타", AND($P1516&lt;&gt;"", $P1516&lt;&gt;"...", $P1516&lt;&gt;"입력오류", NOT(ISNUMBER(FIND($T$21:$T$34,$P1516)))),
            AND($P1516&lt;&gt;"", $P1516&lt;&gt;"...", $P1516&lt;&gt;"입력오류", $T$19=$P1516)
        )
    )
)</f>
        <v>0</v>
      </c>
    </row>
    <row r="1517" spans="1:17">
      <c r="A1517" t="s">
        <v>725</v>
      </c>
      <c r="B1517" t="s">
        <v>651</v>
      </c>
      <c r="C1517" t="s">
        <v>12056</v>
      </c>
      <c r="D1517" t="s">
        <v>12057</v>
      </c>
      <c r="I1517">
        <f t="shared" si="70"/>
        <v>1516</v>
      </c>
      <c r="J1517">
        <f t="shared" si="71"/>
        <v>1516</v>
      </c>
      <c r="K1517">
        <f t="shared" si="69"/>
        <v>1</v>
      </c>
      <c r="L1517" t="b">
        <f>COUNTIF($N$2:N1517, N1517)=1</f>
        <v>1</v>
      </c>
      <c r="M1517" s="37">
        <f>IF( $Q1517, MAX($M$1:M1516)+1, 0)</f>
        <v>0</v>
      </c>
      <c r="N1517" t="str" cm="1">
        <f t="array" ref="N1517">INDEX($A$9:$F$1048576, $J1517, $K1517 )</f>
        <v>65520</v>
      </c>
      <c r="O1517" t="str" cm="1">
        <f t="array" ref="O1517">INDEX($B$9:$F$1048576, $J1517, $K1517 )</f>
        <v>티월드제69차(유)1-24</v>
      </c>
      <c r="P1517" t="str" cm="1">
        <f t="array" ref="P1517">IF( $L1517, TRIM(_xll.IMDP("IR", $G$5&amp;$N1517, $G$6)), "" )</f>
        <v/>
      </c>
      <c r="Q1517" t="b" cm="1">
        <f t="array" ref="Q1517">IF(
    $U$1=1, AND($P1517&lt;&gt;"", $P1517&lt;&gt;"...", $P1517&lt;&gt;"입력오류"),
    IF(
        $U$18=1, AND($P1517&lt;&gt;"", $P1517&lt;&gt;"...", $P1517&lt;&gt;"입력오류", ISNUMBER(FIND(INDEX($T$2:$T$7,$U$1),$P1517))),
        IF(
            $U$17="기타", AND($P1517&lt;&gt;"", $P1517&lt;&gt;"...", $P1517&lt;&gt;"입력오류", NOT(ISNUMBER(FIND($T$21:$T$34,$P1517)))),
            AND($P1517&lt;&gt;"", $P1517&lt;&gt;"...", $P1517&lt;&gt;"입력오류", $T$19=$P1517)
        )
    )
)</f>
        <v>0</v>
      </c>
    </row>
    <row r="1518" spans="1:17">
      <c r="A1518" t="s">
        <v>2917</v>
      </c>
      <c r="B1518" t="s">
        <v>2918</v>
      </c>
      <c r="C1518" t="s">
        <v>12058</v>
      </c>
      <c r="D1518" t="s">
        <v>12059</v>
      </c>
      <c r="I1518">
        <f t="shared" si="70"/>
        <v>1517</v>
      </c>
      <c r="J1518">
        <f t="shared" si="71"/>
        <v>1517</v>
      </c>
      <c r="K1518">
        <f t="shared" si="69"/>
        <v>1</v>
      </c>
      <c r="L1518" t="b">
        <f>COUNTIF($N$2:N1518, N1518)=1</f>
        <v>1</v>
      </c>
      <c r="M1518" s="37">
        <f>IF( $Q1518, MAX($M$1:M1517)+1, 0)</f>
        <v>0</v>
      </c>
      <c r="N1518" t="str" cm="1">
        <f t="array" ref="N1518">INDEX($A$9:$F$1048576, $J1518, $K1518 )</f>
        <v>65521</v>
      </c>
      <c r="O1518" t="str" cm="1">
        <f t="array" ref="O1518">INDEX($B$9:$F$1048576, $J1518, $K1518 )</f>
        <v>티월드제69차(유)1-25</v>
      </c>
      <c r="P1518" t="str" cm="1">
        <f t="array" ref="P1518">IF( $L1518, TRIM(_xll.IMDP("IR", $G$5&amp;$N1518, $G$6)), "" )</f>
        <v/>
      </c>
      <c r="Q1518" t="b" cm="1">
        <f t="array" ref="Q1518">IF(
    $U$1=1, AND($P1518&lt;&gt;"", $P1518&lt;&gt;"...", $P1518&lt;&gt;"입력오류"),
    IF(
        $U$18=1, AND($P1518&lt;&gt;"", $P1518&lt;&gt;"...", $P1518&lt;&gt;"입력오류", ISNUMBER(FIND(INDEX($T$2:$T$7,$U$1),$P1518))),
        IF(
            $U$17="기타", AND($P1518&lt;&gt;"", $P1518&lt;&gt;"...", $P1518&lt;&gt;"입력오류", NOT(ISNUMBER(FIND($T$21:$T$34,$P1518)))),
            AND($P1518&lt;&gt;"", $P1518&lt;&gt;"...", $P1518&lt;&gt;"입력오류", $T$19=$P1518)
        )
    )
)</f>
        <v>0</v>
      </c>
    </row>
    <row r="1519" spans="1:17">
      <c r="A1519" t="s">
        <v>2919</v>
      </c>
      <c r="B1519" t="s">
        <v>2920</v>
      </c>
      <c r="C1519" t="s">
        <v>12060</v>
      </c>
      <c r="D1519" t="s">
        <v>12061</v>
      </c>
      <c r="I1519">
        <f t="shared" si="70"/>
        <v>1518</v>
      </c>
      <c r="J1519">
        <f t="shared" si="71"/>
        <v>1518</v>
      </c>
      <c r="K1519">
        <f t="shared" si="69"/>
        <v>1</v>
      </c>
      <c r="L1519" t="b">
        <f>COUNTIF($N$2:N1519, N1519)=1</f>
        <v>1</v>
      </c>
      <c r="M1519" s="37">
        <f>IF( $Q1519, MAX($M$1:M1518)+1, 0)</f>
        <v>0</v>
      </c>
      <c r="N1519" t="str" cm="1">
        <f t="array" ref="N1519">INDEX($A$9:$F$1048576, $J1519, $K1519 )</f>
        <v>65522</v>
      </c>
      <c r="O1519" t="str" cm="1">
        <f t="array" ref="O1519">INDEX($B$9:$F$1048576, $J1519, $K1519 )</f>
        <v>티월드제69차(유)1-26</v>
      </c>
      <c r="P1519" t="str" cm="1">
        <f t="array" ref="P1519">IF( $L1519, TRIM(_xll.IMDP("IR", $G$5&amp;$N1519, $G$6)), "" )</f>
        <v/>
      </c>
      <c r="Q1519" t="b" cm="1">
        <f t="array" ref="Q1519">IF(
    $U$1=1, AND($P1519&lt;&gt;"", $P1519&lt;&gt;"...", $P1519&lt;&gt;"입력오류"),
    IF(
        $U$18=1, AND($P1519&lt;&gt;"", $P1519&lt;&gt;"...", $P1519&lt;&gt;"입력오류", ISNUMBER(FIND(INDEX($T$2:$T$7,$U$1),$P1519))),
        IF(
            $U$17="기타", AND($P1519&lt;&gt;"", $P1519&lt;&gt;"...", $P1519&lt;&gt;"입력오류", NOT(ISNUMBER(FIND($T$21:$T$34,$P1519)))),
            AND($P1519&lt;&gt;"", $P1519&lt;&gt;"...", $P1519&lt;&gt;"입력오류", $T$19=$P1519)
        )
    )
)</f>
        <v>0</v>
      </c>
    </row>
    <row r="1520" spans="1:17">
      <c r="A1520" t="s">
        <v>2921</v>
      </c>
      <c r="B1520" t="s">
        <v>2922</v>
      </c>
      <c r="C1520" t="s">
        <v>12062</v>
      </c>
      <c r="D1520" t="s">
        <v>12063</v>
      </c>
      <c r="I1520">
        <f t="shared" si="70"/>
        <v>1519</v>
      </c>
      <c r="J1520">
        <f t="shared" si="71"/>
        <v>1519</v>
      </c>
      <c r="K1520">
        <f t="shared" si="69"/>
        <v>1</v>
      </c>
      <c r="L1520" t="b">
        <f>COUNTIF($N$2:N1520, N1520)=1</f>
        <v>1</v>
      </c>
      <c r="M1520" s="37">
        <f>IF( $Q1520, MAX($M$1:M1519)+1, 0)</f>
        <v>0</v>
      </c>
      <c r="N1520" t="str" cm="1">
        <f t="array" ref="N1520">INDEX($A$9:$F$1048576, $J1520, $K1520 )</f>
        <v>65523</v>
      </c>
      <c r="O1520" t="str" cm="1">
        <f t="array" ref="O1520">INDEX($B$9:$F$1048576, $J1520, $K1520 )</f>
        <v>티월드제69차(유)1-27</v>
      </c>
      <c r="P1520" t="str" cm="1">
        <f t="array" ref="P1520">IF( $L1520, TRIM(_xll.IMDP("IR", $G$5&amp;$N1520, $G$6)), "" )</f>
        <v/>
      </c>
      <c r="Q1520" t="b" cm="1">
        <f t="array" ref="Q1520">IF(
    $U$1=1, AND($P1520&lt;&gt;"", $P1520&lt;&gt;"...", $P1520&lt;&gt;"입력오류"),
    IF(
        $U$18=1, AND($P1520&lt;&gt;"", $P1520&lt;&gt;"...", $P1520&lt;&gt;"입력오류", ISNUMBER(FIND(INDEX($T$2:$T$7,$U$1),$P1520))),
        IF(
            $U$17="기타", AND($P1520&lt;&gt;"", $P1520&lt;&gt;"...", $P1520&lt;&gt;"입력오류", NOT(ISNUMBER(FIND($T$21:$T$34,$P1520)))),
            AND($P1520&lt;&gt;"", $P1520&lt;&gt;"...", $P1520&lt;&gt;"입력오류", $T$19=$P1520)
        )
    )
)</f>
        <v>0</v>
      </c>
    </row>
    <row r="1521" spans="1:17">
      <c r="A1521" t="s">
        <v>2923</v>
      </c>
      <c r="B1521" t="s">
        <v>2924</v>
      </c>
      <c r="C1521" t="s">
        <v>12064</v>
      </c>
      <c r="D1521" t="s">
        <v>12065</v>
      </c>
      <c r="I1521">
        <f t="shared" si="70"/>
        <v>1520</v>
      </c>
      <c r="J1521">
        <f t="shared" si="71"/>
        <v>1520</v>
      </c>
      <c r="K1521">
        <f t="shared" si="69"/>
        <v>1</v>
      </c>
      <c r="L1521" t="b">
        <f>COUNTIF($N$2:N1521, N1521)=1</f>
        <v>1</v>
      </c>
      <c r="M1521" s="37">
        <f>IF( $Q1521, MAX($M$1:M1520)+1, 0)</f>
        <v>0</v>
      </c>
      <c r="N1521" t="str" cm="1">
        <f t="array" ref="N1521">INDEX($A$9:$F$1048576, $J1521, $K1521 )</f>
        <v>65524</v>
      </c>
      <c r="O1521" t="str" cm="1">
        <f t="array" ref="O1521">INDEX($B$9:$F$1048576, $J1521, $K1521 )</f>
        <v>신보2021제21차(유)1-1</v>
      </c>
      <c r="P1521" t="str" cm="1">
        <f t="array" ref="P1521">IF( $L1521, TRIM(_xll.IMDP("IR", $G$5&amp;$N1521, $G$6)), "" )</f>
        <v/>
      </c>
      <c r="Q1521" t="b" cm="1">
        <f t="array" ref="Q1521">IF(
    $U$1=1, AND($P1521&lt;&gt;"", $P1521&lt;&gt;"...", $P1521&lt;&gt;"입력오류"),
    IF(
        $U$18=1, AND($P1521&lt;&gt;"", $P1521&lt;&gt;"...", $P1521&lt;&gt;"입력오류", ISNUMBER(FIND(INDEX($T$2:$T$7,$U$1),$P1521))),
        IF(
            $U$17="기타", AND($P1521&lt;&gt;"", $P1521&lt;&gt;"...", $P1521&lt;&gt;"입력오류", NOT(ISNUMBER(FIND($T$21:$T$34,$P1521)))),
            AND($P1521&lt;&gt;"", $P1521&lt;&gt;"...", $P1521&lt;&gt;"입력오류", $T$19=$P1521)
        )
    )
)</f>
        <v>0</v>
      </c>
    </row>
    <row r="1522" spans="1:17">
      <c r="A1522" t="s">
        <v>5750</v>
      </c>
      <c r="B1522" t="s">
        <v>5751</v>
      </c>
      <c r="C1522" t="s">
        <v>12066</v>
      </c>
      <c r="D1522" t="s">
        <v>12067</v>
      </c>
      <c r="I1522">
        <f t="shared" si="70"/>
        <v>1521</v>
      </c>
      <c r="J1522">
        <f t="shared" si="71"/>
        <v>1521</v>
      </c>
      <c r="K1522">
        <f t="shared" si="69"/>
        <v>1</v>
      </c>
      <c r="L1522" t="b">
        <f>COUNTIF($N$2:N1522, N1522)=1</f>
        <v>1</v>
      </c>
      <c r="M1522" s="37">
        <f>IF( $Q1522, MAX($M$1:M1521)+1, 0)</f>
        <v>0</v>
      </c>
      <c r="N1522" t="str" cm="1">
        <f t="array" ref="N1522">INDEX($A$9:$F$1048576, $J1522, $K1522 )</f>
        <v>65525</v>
      </c>
      <c r="O1522" t="str" cm="1">
        <f t="array" ref="O1522">INDEX($B$9:$F$1048576, $J1522, $K1522 )</f>
        <v>신보2021제21차(유)1-2</v>
      </c>
      <c r="P1522" t="str" cm="1">
        <f t="array" ref="P1522">IF( $L1522, TRIM(_xll.IMDP("IR", $G$5&amp;$N1522, $G$6)), "" )</f>
        <v/>
      </c>
      <c r="Q1522" t="b" cm="1">
        <f t="array" ref="Q1522">IF(
    $U$1=1, AND($P1522&lt;&gt;"", $P1522&lt;&gt;"...", $P1522&lt;&gt;"입력오류"),
    IF(
        $U$18=1, AND($P1522&lt;&gt;"", $P1522&lt;&gt;"...", $P1522&lt;&gt;"입력오류", ISNUMBER(FIND(INDEX($T$2:$T$7,$U$1),$P1522))),
        IF(
            $U$17="기타", AND($P1522&lt;&gt;"", $P1522&lt;&gt;"...", $P1522&lt;&gt;"입력오류", NOT(ISNUMBER(FIND($T$21:$T$34,$P1522)))),
            AND($P1522&lt;&gt;"", $P1522&lt;&gt;"...", $P1522&lt;&gt;"입력오류", $T$19=$P1522)
        )
    )
)</f>
        <v>0</v>
      </c>
    </row>
    <row r="1523" spans="1:17">
      <c r="A1523" t="s">
        <v>2925</v>
      </c>
      <c r="B1523" t="s">
        <v>2926</v>
      </c>
      <c r="C1523" t="s">
        <v>12068</v>
      </c>
      <c r="D1523" t="s">
        <v>12069</v>
      </c>
      <c r="I1523">
        <f t="shared" si="70"/>
        <v>1522</v>
      </c>
      <c r="J1523">
        <f t="shared" si="71"/>
        <v>1522</v>
      </c>
      <c r="K1523">
        <f t="shared" si="69"/>
        <v>1</v>
      </c>
      <c r="L1523" t="b">
        <f>COUNTIF($N$2:N1523, N1523)=1</f>
        <v>1</v>
      </c>
      <c r="M1523" s="37">
        <f>IF( $Q1523, MAX($M$1:M1522)+1, 0)</f>
        <v>0</v>
      </c>
      <c r="N1523" t="str" cm="1">
        <f t="array" ref="N1523">INDEX($A$9:$F$1048576, $J1523, $K1523 )</f>
        <v>65559</v>
      </c>
      <c r="O1523" t="str" cm="1">
        <f t="array" ref="O1523">INDEX($B$9:$F$1048576, $J1523, $K1523 )</f>
        <v>신보2021제19차(유)1-1</v>
      </c>
      <c r="P1523" t="str" cm="1">
        <f t="array" ref="P1523">IF( $L1523, TRIM(_xll.IMDP("IR", $G$5&amp;$N1523, $G$6)), "" )</f>
        <v/>
      </c>
      <c r="Q1523" t="b" cm="1">
        <f t="array" ref="Q1523">IF(
    $U$1=1, AND($P1523&lt;&gt;"", $P1523&lt;&gt;"...", $P1523&lt;&gt;"입력오류"),
    IF(
        $U$18=1, AND($P1523&lt;&gt;"", $P1523&lt;&gt;"...", $P1523&lt;&gt;"입력오류", ISNUMBER(FIND(INDEX($T$2:$T$7,$U$1),$P1523))),
        IF(
            $U$17="기타", AND($P1523&lt;&gt;"", $P1523&lt;&gt;"...", $P1523&lt;&gt;"입력오류", NOT(ISNUMBER(FIND($T$21:$T$34,$P1523)))),
            AND($P1523&lt;&gt;"", $P1523&lt;&gt;"...", $P1523&lt;&gt;"입력오류", $T$19=$P1523)
        )
    )
)</f>
        <v>0</v>
      </c>
    </row>
    <row r="1524" spans="1:17">
      <c r="A1524" t="s">
        <v>2927</v>
      </c>
      <c r="B1524" t="s">
        <v>2928</v>
      </c>
      <c r="C1524" t="s">
        <v>12070</v>
      </c>
      <c r="D1524" t="s">
        <v>12071</v>
      </c>
      <c r="I1524">
        <f t="shared" si="70"/>
        <v>1523</v>
      </c>
      <c r="J1524">
        <f t="shared" si="71"/>
        <v>1523</v>
      </c>
      <c r="K1524">
        <f t="shared" si="69"/>
        <v>1</v>
      </c>
      <c r="L1524" t="b">
        <f>COUNTIF($N$2:N1524, N1524)=1</f>
        <v>1</v>
      </c>
      <c r="M1524" s="37">
        <f>IF( $Q1524, MAX($M$1:M1523)+1, 0)</f>
        <v>0</v>
      </c>
      <c r="N1524" t="str" cm="1">
        <f t="array" ref="N1524">INDEX($A$9:$F$1048576, $J1524, $K1524 )</f>
        <v>65560</v>
      </c>
      <c r="O1524" t="str" cm="1">
        <f t="array" ref="O1524">INDEX($B$9:$F$1048576, $J1524, $K1524 )</f>
        <v>신보2021제19차(유)1-2</v>
      </c>
      <c r="P1524" t="str" cm="1">
        <f t="array" ref="P1524">IF( $L1524, TRIM(_xll.IMDP("IR", $G$5&amp;$N1524, $G$6)), "" )</f>
        <v/>
      </c>
      <c r="Q1524" t="b" cm="1">
        <f t="array" ref="Q1524">IF(
    $U$1=1, AND($P1524&lt;&gt;"", $P1524&lt;&gt;"...", $P1524&lt;&gt;"입력오류"),
    IF(
        $U$18=1, AND($P1524&lt;&gt;"", $P1524&lt;&gt;"...", $P1524&lt;&gt;"입력오류", ISNUMBER(FIND(INDEX($T$2:$T$7,$U$1),$P1524))),
        IF(
            $U$17="기타", AND($P1524&lt;&gt;"", $P1524&lt;&gt;"...", $P1524&lt;&gt;"입력오류", NOT(ISNUMBER(FIND($T$21:$T$34,$P1524)))),
            AND($P1524&lt;&gt;"", $P1524&lt;&gt;"...", $P1524&lt;&gt;"입력오류", $T$19=$P1524)
        )
    )
)</f>
        <v>0</v>
      </c>
    </row>
    <row r="1525" spans="1:17">
      <c r="A1525" t="s">
        <v>2929</v>
      </c>
      <c r="B1525" t="s">
        <v>2930</v>
      </c>
      <c r="C1525" t="s">
        <v>12072</v>
      </c>
      <c r="D1525" t="s">
        <v>12073</v>
      </c>
      <c r="I1525">
        <f t="shared" si="70"/>
        <v>1524</v>
      </c>
      <c r="J1525">
        <f t="shared" si="71"/>
        <v>1524</v>
      </c>
      <c r="K1525">
        <f t="shared" si="69"/>
        <v>1</v>
      </c>
      <c r="L1525" t="b">
        <f>COUNTIF($N$2:N1525, N1525)=1</f>
        <v>1</v>
      </c>
      <c r="M1525" s="37">
        <f>IF( $Q1525, MAX($M$1:M1524)+1, 0)</f>
        <v>0</v>
      </c>
      <c r="N1525" t="str" cm="1">
        <f t="array" ref="N1525">INDEX($A$9:$F$1048576, $J1525, $K1525 )</f>
        <v>65561</v>
      </c>
      <c r="O1525" t="str" cm="1">
        <f t="array" ref="O1525">INDEX($B$9:$F$1048576, $J1525, $K1525 )</f>
        <v>신보2021제20차(유)1-1</v>
      </c>
      <c r="P1525" t="str" cm="1">
        <f t="array" ref="P1525">IF( $L1525, TRIM(_xll.IMDP("IR", $G$5&amp;$N1525, $G$6)), "" )</f>
        <v/>
      </c>
      <c r="Q1525" t="b" cm="1">
        <f t="array" ref="Q1525">IF(
    $U$1=1, AND($P1525&lt;&gt;"", $P1525&lt;&gt;"...", $P1525&lt;&gt;"입력오류"),
    IF(
        $U$18=1, AND($P1525&lt;&gt;"", $P1525&lt;&gt;"...", $P1525&lt;&gt;"입력오류", ISNUMBER(FIND(INDEX($T$2:$T$7,$U$1),$P1525))),
        IF(
            $U$17="기타", AND($P1525&lt;&gt;"", $P1525&lt;&gt;"...", $P1525&lt;&gt;"입력오류", NOT(ISNUMBER(FIND($T$21:$T$34,$P1525)))),
            AND($P1525&lt;&gt;"", $P1525&lt;&gt;"...", $P1525&lt;&gt;"입력오류", $T$19=$P1525)
        )
    )
)</f>
        <v>0</v>
      </c>
    </row>
    <row r="1526" spans="1:17">
      <c r="A1526" t="s">
        <v>2931</v>
      </c>
      <c r="B1526" t="s">
        <v>2932</v>
      </c>
      <c r="C1526" t="s">
        <v>12074</v>
      </c>
      <c r="D1526" t="s">
        <v>12075</v>
      </c>
      <c r="I1526">
        <f t="shared" si="70"/>
        <v>1525</v>
      </c>
      <c r="J1526">
        <f t="shared" si="71"/>
        <v>1525</v>
      </c>
      <c r="K1526">
        <f t="shared" si="69"/>
        <v>1</v>
      </c>
      <c r="L1526" t="b">
        <f>COUNTIF($N$2:N1526, N1526)=1</f>
        <v>1</v>
      </c>
      <c r="M1526" s="37">
        <f>IF( $Q1526, MAX($M$1:M1525)+1, 0)</f>
        <v>0</v>
      </c>
      <c r="N1526" t="str" cm="1">
        <f t="array" ref="N1526">INDEX($A$9:$F$1048576, $J1526, $K1526 )</f>
        <v>65562</v>
      </c>
      <c r="O1526" t="str" cm="1">
        <f t="array" ref="O1526">INDEX($B$9:$F$1048576, $J1526, $K1526 )</f>
        <v>신보2021제20차(유)1-2</v>
      </c>
      <c r="P1526" t="str" cm="1">
        <f t="array" ref="P1526">IF( $L1526, TRIM(_xll.IMDP("IR", $G$5&amp;$N1526, $G$6)), "" )</f>
        <v/>
      </c>
      <c r="Q1526" t="b" cm="1">
        <f t="array" ref="Q1526">IF(
    $U$1=1, AND($P1526&lt;&gt;"", $P1526&lt;&gt;"...", $P1526&lt;&gt;"입력오류"),
    IF(
        $U$18=1, AND($P1526&lt;&gt;"", $P1526&lt;&gt;"...", $P1526&lt;&gt;"입력오류", ISNUMBER(FIND(INDEX($T$2:$T$7,$U$1),$P1526))),
        IF(
            $U$17="기타", AND($P1526&lt;&gt;"", $P1526&lt;&gt;"...", $P1526&lt;&gt;"입력오류", NOT(ISNUMBER(FIND($T$21:$T$34,$P1526)))),
            AND($P1526&lt;&gt;"", $P1526&lt;&gt;"...", $P1526&lt;&gt;"입력오류", $T$19=$P1526)
        )
    )
)</f>
        <v>0</v>
      </c>
    </row>
    <row r="1527" spans="1:17">
      <c r="A1527" t="s">
        <v>2933</v>
      </c>
      <c r="B1527" t="s">
        <v>2934</v>
      </c>
      <c r="C1527" t="s">
        <v>12076</v>
      </c>
      <c r="D1527" t="s">
        <v>7163</v>
      </c>
      <c r="I1527">
        <f t="shared" si="70"/>
        <v>1526</v>
      </c>
      <c r="J1527">
        <f t="shared" si="71"/>
        <v>1526</v>
      </c>
      <c r="K1527">
        <f t="shared" si="69"/>
        <v>1</v>
      </c>
      <c r="L1527" t="b">
        <f>COUNTIF($N$2:N1527, N1527)=1</f>
        <v>1</v>
      </c>
      <c r="M1527" s="37">
        <f>IF( $Q1527, MAX($M$1:M1526)+1, 0)</f>
        <v>0</v>
      </c>
      <c r="N1527" t="str" cm="1">
        <f t="array" ref="N1527">INDEX($A$9:$F$1048576, $J1527, $K1527 )</f>
        <v>65563</v>
      </c>
      <c r="O1527" t="str" cm="1">
        <f t="array" ref="O1527">INDEX($B$9:$F$1048576, $J1527, $K1527 )</f>
        <v>신보2021제20차(유)1-3</v>
      </c>
      <c r="P1527" t="str" cm="1">
        <f t="array" ref="P1527">IF( $L1527, TRIM(_xll.IMDP("IR", $G$5&amp;$N1527, $G$6)), "" )</f>
        <v/>
      </c>
      <c r="Q1527" t="b" cm="1">
        <f t="array" ref="Q1527">IF(
    $U$1=1, AND($P1527&lt;&gt;"", $P1527&lt;&gt;"...", $P1527&lt;&gt;"입력오류"),
    IF(
        $U$18=1, AND($P1527&lt;&gt;"", $P1527&lt;&gt;"...", $P1527&lt;&gt;"입력오류", ISNUMBER(FIND(INDEX($T$2:$T$7,$U$1),$P1527))),
        IF(
            $U$17="기타", AND($P1527&lt;&gt;"", $P1527&lt;&gt;"...", $P1527&lt;&gt;"입력오류", NOT(ISNUMBER(FIND($T$21:$T$34,$P1527)))),
            AND($P1527&lt;&gt;"", $P1527&lt;&gt;"...", $P1527&lt;&gt;"입력오류", $T$19=$P1527)
        )
    )
)</f>
        <v>0</v>
      </c>
    </row>
    <row r="1528" spans="1:17">
      <c r="A1528" t="s">
        <v>2935</v>
      </c>
      <c r="B1528" t="s">
        <v>2936</v>
      </c>
      <c r="C1528" t="s">
        <v>12077</v>
      </c>
      <c r="D1528" t="s">
        <v>12078</v>
      </c>
      <c r="I1528">
        <f t="shared" si="70"/>
        <v>1527</v>
      </c>
      <c r="J1528">
        <f t="shared" si="71"/>
        <v>1527</v>
      </c>
      <c r="K1528">
        <f t="shared" si="69"/>
        <v>1</v>
      </c>
      <c r="L1528" t="b">
        <f>COUNTIF($N$2:N1528, N1528)=1</f>
        <v>1</v>
      </c>
      <c r="M1528" s="37">
        <f>IF( $Q1528, MAX($M$1:M1527)+1, 0)</f>
        <v>0</v>
      </c>
      <c r="N1528" t="str" cm="1">
        <f t="array" ref="N1528">INDEX($A$9:$F$1048576, $J1528, $K1528 )</f>
        <v>65587</v>
      </c>
      <c r="O1528" t="str" cm="1">
        <f t="array" ref="O1528">INDEX($B$9:$F$1048576, $J1528, $K1528 )</f>
        <v>뉴스타시나(유)1</v>
      </c>
      <c r="P1528" t="str" cm="1">
        <f t="array" ref="P1528">IF( $L1528, TRIM(_xll.IMDP("IR", $G$5&amp;$N1528, $G$6)), "" )</f>
        <v/>
      </c>
      <c r="Q1528" t="b" cm="1">
        <f t="array" ref="Q1528">IF(
    $U$1=1, AND($P1528&lt;&gt;"", $P1528&lt;&gt;"...", $P1528&lt;&gt;"입력오류"),
    IF(
        $U$18=1, AND($P1528&lt;&gt;"", $P1528&lt;&gt;"...", $P1528&lt;&gt;"입력오류", ISNUMBER(FIND(INDEX($T$2:$T$7,$U$1),$P1528))),
        IF(
            $U$17="기타", AND($P1528&lt;&gt;"", $P1528&lt;&gt;"...", $P1528&lt;&gt;"입력오류", NOT(ISNUMBER(FIND($T$21:$T$34,$P1528)))),
            AND($P1528&lt;&gt;"", $P1528&lt;&gt;"...", $P1528&lt;&gt;"입력오류", $T$19=$P1528)
        )
    )
)</f>
        <v>0</v>
      </c>
    </row>
    <row r="1529" spans="1:17">
      <c r="A1529" t="s">
        <v>2937</v>
      </c>
      <c r="B1529" t="s">
        <v>2938</v>
      </c>
      <c r="C1529" t="s">
        <v>12079</v>
      </c>
      <c r="D1529" t="s">
        <v>12080</v>
      </c>
      <c r="I1529">
        <f t="shared" si="70"/>
        <v>1528</v>
      </c>
      <c r="J1529">
        <f t="shared" si="71"/>
        <v>1528</v>
      </c>
      <c r="K1529">
        <f t="shared" si="69"/>
        <v>1</v>
      </c>
      <c r="L1529" t="b">
        <f>COUNTIF($N$2:N1529, N1529)=1</f>
        <v>1</v>
      </c>
      <c r="M1529" s="37">
        <f>IF( $Q1529, MAX($M$1:M1528)+1, 0)</f>
        <v>0</v>
      </c>
      <c r="N1529" t="str" cm="1">
        <f t="array" ref="N1529">INDEX($A$9:$F$1048576, $J1529, $K1529 )</f>
        <v>65660</v>
      </c>
      <c r="O1529" t="str" cm="1">
        <f t="array" ref="O1529">INDEX($B$9:$F$1048576, $J1529, $K1529 )</f>
        <v>퍼스트파이브지제59차(유)1-22</v>
      </c>
      <c r="P1529" t="str" cm="1">
        <f t="array" ref="P1529">IF( $L1529, TRIM(_xll.IMDP("IR", $G$5&amp;$N1529, $G$6)), "" )</f>
        <v/>
      </c>
      <c r="Q1529" t="b" cm="1">
        <f t="array" ref="Q1529">IF(
    $U$1=1, AND($P1529&lt;&gt;"", $P1529&lt;&gt;"...", $P1529&lt;&gt;"입력오류"),
    IF(
        $U$18=1, AND($P1529&lt;&gt;"", $P1529&lt;&gt;"...", $P1529&lt;&gt;"입력오류", ISNUMBER(FIND(INDEX($T$2:$T$7,$U$1),$P1529))),
        IF(
            $U$17="기타", AND($P1529&lt;&gt;"", $P1529&lt;&gt;"...", $P1529&lt;&gt;"입력오류", NOT(ISNUMBER(FIND($T$21:$T$34,$P1529)))),
            AND($P1529&lt;&gt;"", $P1529&lt;&gt;"...", $P1529&lt;&gt;"입력오류", $T$19=$P1529)
        )
    )
)</f>
        <v>0</v>
      </c>
    </row>
    <row r="1530" spans="1:17">
      <c r="A1530" t="s">
        <v>2939</v>
      </c>
      <c r="B1530" t="s">
        <v>2940</v>
      </c>
      <c r="C1530" t="s">
        <v>12081</v>
      </c>
      <c r="D1530" t="s">
        <v>12082</v>
      </c>
      <c r="I1530">
        <f t="shared" si="70"/>
        <v>1529</v>
      </c>
      <c r="J1530">
        <f t="shared" si="71"/>
        <v>1529</v>
      </c>
      <c r="K1530">
        <f t="shared" si="69"/>
        <v>1</v>
      </c>
      <c r="L1530" t="b">
        <f>COUNTIF($N$2:N1530, N1530)=1</f>
        <v>1</v>
      </c>
      <c r="M1530" s="37">
        <f>IF( $Q1530, MAX($M$1:M1529)+1, 0)</f>
        <v>0</v>
      </c>
      <c r="N1530" t="str" cm="1">
        <f t="array" ref="N1530">INDEX($A$9:$F$1048576, $J1530, $K1530 )</f>
        <v>65661</v>
      </c>
      <c r="O1530" t="str" cm="1">
        <f t="array" ref="O1530">INDEX($B$9:$F$1048576, $J1530, $K1530 )</f>
        <v>퍼스트파이브지제59차(유)1-23</v>
      </c>
      <c r="P1530" t="str" cm="1">
        <f t="array" ref="P1530">IF( $L1530, TRIM(_xll.IMDP("IR", $G$5&amp;$N1530, $G$6)), "" )</f>
        <v/>
      </c>
      <c r="Q1530" t="b" cm="1">
        <f t="array" ref="Q1530">IF(
    $U$1=1, AND($P1530&lt;&gt;"", $P1530&lt;&gt;"...", $P1530&lt;&gt;"입력오류"),
    IF(
        $U$18=1, AND($P1530&lt;&gt;"", $P1530&lt;&gt;"...", $P1530&lt;&gt;"입력오류", ISNUMBER(FIND(INDEX($T$2:$T$7,$U$1),$P1530))),
        IF(
            $U$17="기타", AND($P1530&lt;&gt;"", $P1530&lt;&gt;"...", $P1530&lt;&gt;"입력오류", NOT(ISNUMBER(FIND($T$21:$T$34,$P1530)))),
            AND($P1530&lt;&gt;"", $P1530&lt;&gt;"...", $P1530&lt;&gt;"입력오류", $T$19=$P1530)
        )
    )
)</f>
        <v>0</v>
      </c>
    </row>
    <row r="1531" spans="1:17">
      <c r="A1531" t="s">
        <v>2941</v>
      </c>
      <c r="B1531" t="s">
        <v>2942</v>
      </c>
      <c r="C1531" t="s">
        <v>12083</v>
      </c>
      <c r="D1531" t="s">
        <v>12084</v>
      </c>
      <c r="I1531">
        <f t="shared" si="70"/>
        <v>1530</v>
      </c>
      <c r="J1531">
        <f t="shared" si="71"/>
        <v>1530</v>
      </c>
      <c r="K1531">
        <f t="shared" si="69"/>
        <v>1</v>
      </c>
      <c r="L1531" t="b">
        <f>COUNTIF($N$2:N1531, N1531)=1</f>
        <v>1</v>
      </c>
      <c r="M1531" s="37">
        <f>IF( $Q1531, MAX($M$1:M1530)+1, 0)</f>
        <v>0</v>
      </c>
      <c r="N1531" t="str" cm="1">
        <f t="array" ref="N1531">INDEX($A$9:$F$1048576, $J1531, $K1531 )</f>
        <v>65662</v>
      </c>
      <c r="O1531" t="str" cm="1">
        <f t="array" ref="O1531">INDEX($B$9:$F$1048576, $J1531, $K1531 )</f>
        <v>퍼스트파이브지제59차(유)1-24</v>
      </c>
      <c r="P1531" t="str" cm="1">
        <f t="array" ref="P1531">IF( $L1531, TRIM(_xll.IMDP("IR", $G$5&amp;$N1531, $G$6)), "" )</f>
        <v/>
      </c>
      <c r="Q1531" t="b" cm="1">
        <f t="array" ref="Q1531">IF(
    $U$1=1, AND($P1531&lt;&gt;"", $P1531&lt;&gt;"...", $P1531&lt;&gt;"입력오류"),
    IF(
        $U$18=1, AND($P1531&lt;&gt;"", $P1531&lt;&gt;"...", $P1531&lt;&gt;"입력오류", ISNUMBER(FIND(INDEX($T$2:$T$7,$U$1),$P1531))),
        IF(
            $U$17="기타", AND($P1531&lt;&gt;"", $P1531&lt;&gt;"...", $P1531&lt;&gt;"입력오류", NOT(ISNUMBER(FIND($T$21:$T$34,$P1531)))),
            AND($P1531&lt;&gt;"", $P1531&lt;&gt;"...", $P1531&lt;&gt;"입력오류", $T$19=$P1531)
        )
    )
)</f>
        <v>0</v>
      </c>
    </row>
    <row r="1532" spans="1:17">
      <c r="A1532" t="s">
        <v>2943</v>
      </c>
      <c r="B1532" t="s">
        <v>2944</v>
      </c>
      <c r="C1532" t="s">
        <v>12085</v>
      </c>
      <c r="D1532" t="s">
        <v>12086</v>
      </c>
      <c r="I1532">
        <f t="shared" si="70"/>
        <v>1531</v>
      </c>
      <c r="J1532">
        <f t="shared" si="71"/>
        <v>1531</v>
      </c>
      <c r="K1532">
        <f t="shared" si="69"/>
        <v>1</v>
      </c>
      <c r="L1532" t="b">
        <f>COUNTIF($N$2:N1532, N1532)=1</f>
        <v>1</v>
      </c>
      <c r="M1532" s="37">
        <f>IF( $Q1532, MAX($M$1:M1531)+1, 0)</f>
        <v>0</v>
      </c>
      <c r="N1532" t="str" cm="1">
        <f t="array" ref="N1532">INDEX($A$9:$F$1048576, $J1532, $K1532 )</f>
        <v>65663</v>
      </c>
      <c r="O1532" t="str" cm="1">
        <f t="array" ref="O1532">INDEX($B$9:$F$1048576, $J1532, $K1532 )</f>
        <v>퍼스트파이브지제59차(유)1-25</v>
      </c>
      <c r="P1532" t="str" cm="1">
        <f t="array" ref="P1532">IF( $L1532, TRIM(_xll.IMDP("IR", $G$5&amp;$N1532, $G$6)), "" )</f>
        <v/>
      </c>
      <c r="Q1532" t="b" cm="1">
        <f t="array" ref="Q1532">IF(
    $U$1=1, AND($P1532&lt;&gt;"", $P1532&lt;&gt;"...", $P1532&lt;&gt;"입력오류"),
    IF(
        $U$18=1, AND($P1532&lt;&gt;"", $P1532&lt;&gt;"...", $P1532&lt;&gt;"입력오류", ISNUMBER(FIND(INDEX($T$2:$T$7,$U$1),$P1532))),
        IF(
            $U$17="기타", AND($P1532&lt;&gt;"", $P1532&lt;&gt;"...", $P1532&lt;&gt;"입력오류", NOT(ISNUMBER(FIND($T$21:$T$34,$P1532)))),
            AND($P1532&lt;&gt;"", $P1532&lt;&gt;"...", $P1532&lt;&gt;"입력오류", $T$19=$P1532)
        )
    )
)</f>
        <v>0</v>
      </c>
    </row>
    <row r="1533" spans="1:17">
      <c r="A1533" t="s">
        <v>2945</v>
      </c>
      <c r="B1533" t="s">
        <v>2946</v>
      </c>
      <c r="C1533" t="s">
        <v>12087</v>
      </c>
      <c r="D1533" t="s">
        <v>12088</v>
      </c>
      <c r="I1533">
        <f t="shared" si="70"/>
        <v>1532</v>
      </c>
      <c r="J1533">
        <f t="shared" si="71"/>
        <v>1532</v>
      </c>
      <c r="K1533">
        <f t="shared" si="69"/>
        <v>1</v>
      </c>
      <c r="L1533" t="b">
        <f>COUNTIF($N$2:N1533, N1533)=1</f>
        <v>1</v>
      </c>
      <c r="M1533" s="37">
        <f>IF( $Q1533, MAX($M$1:M1532)+1, 0)</f>
        <v>0</v>
      </c>
      <c r="N1533" t="str" cm="1">
        <f t="array" ref="N1533">INDEX($A$9:$F$1048576, $J1533, $K1533 )</f>
        <v>65664</v>
      </c>
      <c r="O1533" t="str" cm="1">
        <f t="array" ref="O1533">INDEX($B$9:$F$1048576, $J1533, $K1533 )</f>
        <v>퍼스트파이브지제59차(유)1-26</v>
      </c>
      <c r="P1533" t="str" cm="1">
        <f t="array" ref="P1533">IF( $L1533, TRIM(_xll.IMDP("IR", $G$5&amp;$N1533, $G$6)), "" )</f>
        <v/>
      </c>
      <c r="Q1533" t="b" cm="1">
        <f t="array" ref="Q1533">IF(
    $U$1=1, AND($P1533&lt;&gt;"", $P1533&lt;&gt;"...", $P1533&lt;&gt;"입력오류"),
    IF(
        $U$18=1, AND($P1533&lt;&gt;"", $P1533&lt;&gt;"...", $P1533&lt;&gt;"입력오류", ISNUMBER(FIND(INDEX($T$2:$T$7,$U$1),$P1533))),
        IF(
            $U$17="기타", AND($P1533&lt;&gt;"", $P1533&lt;&gt;"...", $P1533&lt;&gt;"입력오류", NOT(ISNUMBER(FIND($T$21:$T$34,$P1533)))),
            AND($P1533&lt;&gt;"", $P1533&lt;&gt;"...", $P1533&lt;&gt;"입력오류", $T$19=$P1533)
        )
    )
)</f>
        <v>0</v>
      </c>
    </row>
    <row r="1534" spans="1:17">
      <c r="A1534" t="s">
        <v>2947</v>
      </c>
      <c r="B1534" t="s">
        <v>2948</v>
      </c>
      <c r="C1534" t="s">
        <v>12089</v>
      </c>
      <c r="D1534" t="s">
        <v>12090</v>
      </c>
      <c r="I1534">
        <f t="shared" si="70"/>
        <v>1533</v>
      </c>
      <c r="J1534">
        <f t="shared" si="71"/>
        <v>1533</v>
      </c>
      <c r="K1534">
        <f t="shared" si="69"/>
        <v>1</v>
      </c>
      <c r="L1534" t="b">
        <f>COUNTIF($N$2:N1534, N1534)=1</f>
        <v>1</v>
      </c>
      <c r="M1534" s="37">
        <f>IF( $Q1534, MAX($M$1:M1533)+1, 0)</f>
        <v>0</v>
      </c>
      <c r="N1534" t="str" cm="1">
        <f t="array" ref="N1534">INDEX($A$9:$F$1048576, $J1534, $K1534 )</f>
        <v>65665</v>
      </c>
      <c r="O1534" t="str" cm="1">
        <f t="array" ref="O1534">INDEX($B$9:$F$1048576, $J1534, $K1534 )</f>
        <v>퍼스트파이브지제59차(유)1-27</v>
      </c>
      <c r="P1534" t="str" cm="1">
        <f t="array" ref="P1534">IF( $L1534, TRIM(_xll.IMDP("IR", $G$5&amp;$N1534, $G$6)), "" )</f>
        <v/>
      </c>
      <c r="Q1534" t="b" cm="1">
        <f t="array" ref="Q1534">IF(
    $U$1=1, AND($P1534&lt;&gt;"", $P1534&lt;&gt;"...", $P1534&lt;&gt;"입력오류"),
    IF(
        $U$18=1, AND($P1534&lt;&gt;"", $P1534&lt;&gt;"...", $P1534&lt;&gt;"입력오류", ISNUMBER(FIND(INDEX($T$2:$T$7,$U$1),$P1534))),
        IF(
            $U$17="기타", AND($P1534&lt;&gt;"", $P1534&lt;&gt;"...", $P1534&lt;&gt;"입력오류", NOT(ISNUMBER(FIND($T$21:$T$34,$P1534)))),
            AND($P1534&lt;&gt;"", $P1534&lt;&gt;"...", $P1534&lt;&gt;"입력오류", $T$19=$P1534)
        )
    )
)</f>
        <v>0</v>
      </c>
    </row>
    <row r="1535" spans="1:17">
      <c r="A1535" t="s">
        <v>2949</v>
      </c>
      <c r="B1535" t="s">
        <v>2950</v>
      </c>
      <c r="C1535" t="s">
        <v>12091</v>
      </c>
      <c r="D1535" t="s">
        <v>12092</v>
      </c>
      <c r="I1535">
        <f t="shared" si="70"/>
        <v>1534</v>
      </c>
      <c r="J1535">
        <f t="shared" si="71"/>
        <v>1534</v>
      </c>
      <c r="K1535">
        <f t="shared" si="69"/>
        <v>1</v>
      </c>
      <c r="L1535" t="b">
        <f>COUNTIF($N$2:N1535, N1535)=1</f>
        <v>1</v>
      </c>
      <c r="M1535" s="37">
        <f>IF( $Q1535, MAX($M$1:M1534)+1, 0)</f>
        <v>0</v>
      </c>
      <c r="N1535" t="str" cm="1">
        <f t="array" ref="N1535">INDEX($A$9:$F$1048576, $J1535, $K1535 )</f>
        <v>65666</v>
      </c>
      <c r="O1535" t="str" cm="1">
        <f t="array" ref="O1535">INDEX($B$9:$F$1048576, $J1535, $K1535 )</f>
        <v>퍼스트파이브지제59차(유)1-28</v>
      </c>
      <c r="P1535" t="str" cm="1">
        <f t="array" ref="P1535">IF( $L1535, TRIM(_xll.IMDP("IR", $G$5&amp;$N1535, $G$6)), "" )</f>
        <v/>
      </c>
      <c r="Q1535" t="b" cm="1">
        <f t="array" ref="Q1535">IF(
    $U$1=1, AND($P1535&lt;&gt;"", $P1535&lt;&gt;"...", $P1535&lt;&gt;"입력오류"),
    IF(
        $U$18=1, AND($P1535&lt;&gt;"", $P1535&lt;&gt;"...", $P1535&lt;&gt;"입력오류", ISNUMBER(FIND(INDEX($T$2:$T$7,$U$1),$P1535))),
        IF(
            $U$17="기타", AND($P1535&lt;&gt;"", $P1535&lt;&gt;"...", $P1535&lt;&gt;"입력오류", NOT(ISNUMBER(FIND($T$21:$T$34,$P1535)))),
            AND($P1535&lt;&gt;"", $P1535&lt;&gt;"...", $P1535&lt;&gt;"입력오류", $T$19=$P1535)
        )
    )
)</f>
        <v>0</v>
      </c>
    </row>
    <row r="1536" spans="1:17">
      <c r="A1536" t="s">
        <v>2951</v>
      </c>
      <c r="B1536" t="s">
        <v>2952</v>
      </c>
      <c r="C1536" t="s">
        <v>12093</v>
      </c>
      <c r="D1536" t="s">
        <v>12094</v>
      </c>
      <c r="I1536">
        <f t="shared" si="70"/>
        <v>1535</v>
      </c>
      <c r="J1536">
        <f t="shared" si="71"/>
        <v>1535</v>
      </c>
      <c r="K1536">
        <f t="shared" si="69"/>
        <v>1</v>
      </c>
      <c r="L1536" t="b">
        <f>COUNTIF($N$2:N1536, N1536)=1</f>
        <v>1</v>
      </c>
      <c r="M1536" s="37">
        <f>IF( $Q1536, MAX($M$1:M1535)+1, 0)</f>
        <v>0</v>
      </c>
      <c r="N1536" t="str" cm="1">
        <f t="array" ref="N1536">INDEX($A$9:$F$1048576, $J1536, $K1536 )</f>
        <v>65667</v>
      </c>
      <c r="O1536" t="str" cm="1">
        <f t="array" ref="O1536">INDEX($B$9:$F$1048576, $J1536, $K1536 )</f>
        <v>퍼스트파이브지제59차(유)1-29</v>
      </c>
      <c r="P1536" t="str" cm="1">
        <f t="array" ref="P1536">IF( $L1536, TRIM(_xll.IMDP("IR", $G$5&amp;$N1536, $G$6)), "" )</f>
        <v/>
      </c>
      <c r="Q1536" t="b" cm="1">
        <f t="array" ref="Q1536">IF(
    $U$1=1, AND($P1536&lt;&gt;"", $P1536&lt;&gt;"...", $P1536&lt;&gt;"입력오류"),
    IF(
        $U$18=1, AND($P1536&lt;&gt;"", $P1536&lt;&gt;"...", $P1536&lt;&gt;"입력오류", ISNUMBER(FIND(INDEX($T$2:$T$7,$U$1),$P1536))),
        IF(
            $U$17="기타", AND($P1536&lt;&gt;"", $P1536&lt;&gt;"...", $P1536&lt;&gt;"입력오류", NOT(ISNUMBER(FIND($T$21:$T$34,$P1536)))),
            AND($P1536&lt;&gt;"", $P1536&lt;&gt;"...", $P1536&lt;&gt;"입력오류", $T$19=$P1536)
        )
    )
)</f>
        <v>0</v>
      </c>
    </row>
    <row r="1537" spans="1:17">
      <c r="A1537" t="s">
        <v>2953</v>
      </c>
      <c r="B1537" t="s">
        <v>2954</v>
      </c>
      <c r="C1537" t="s">
        <v>12095</v>
      </c>
      <c r="D1537" t="s">
        <v>12096</v>
      </c>
      <c r="I1537">
        <f t="shared" si="70"/>
        <v>1536</v>
      </c>
      <c r="J1537">
        <f t="shared" si="71"/>
        <v>1536</v>
      </c>
      <c r="K1537">
        <f t="shared" si="69"/>
        <v>1</v>
      </c>
      <c r="L1537" t="b">
        <f>COUNTIF($N$2:N1537, N1537)=1</f>
        <v>1</v>
      </c>
      <c r="M1537" s="37">
        <f>IF( $Q1537, MAX($M$1:M1536)+1, 0)</f>
        <v>0</v>
      </c>
      <c r="N1537" t="str" cm="1">
        <f t="array" ref="N1537">INDEX($A$9:$F$1048576, $J1537, $K1537 )</f>
        <v>65668</v>
      </c>
      <c r="O1537" t="str" cm="1">
        <f t="array" ref="O1537">INDEX($B$9:$F$1048576, $J1537, $K1537 )</f>
        <v>퍼스트파이브지제59차(유)1-30</v>
      </c>
      <c r="P1537" t="str" cm="1">
        <f t="array" ref="P1537">IF( $L1537, TRIM(_xll.IMDP("IR", $G$5&amp;$N1537, $G$6)), "" )</f>
        <v/>
      </c>
      <c r="Q1537" t="b" cm="1">
        <f t="array" ref="Q1537">IF(
    $U$1=1, AND($P1537&lt;&gt;"", $P1537&lt;&gt;"...", $P1537&lt;&gt;"입력오류"),
    IF(
        $U$18=1, AND($P1537&lt;&gt;"", $P1537&lt;&gt;"...", $P1537&lt;&gt;"입력오류", ISNUMBER(FIND(INDEX($T$2:$T$7,$U$1),$P1537))),
        IF(
            $U$17="기타", AND($P1537&lt;&gt;"", $P1537&lt;&gt;"...", $P1537&lt;&gt;"입력오류", NOT(ISNUMBER(FIND($T$21:$T$34,$P1537)))),
            AND($P1537&lt;&gt;"", $P1537&lt;&gt;"...", $P1537&lt;&gt;"입력오류", $T$19=$P1537)
        )
    )
)</f>
        <v>0</v>
      </c>
    </row>
    <row r="1538" spans="1:17">
      <c r="A1538" t="s">
        <v>2955</v>
      </c>
      <c r="B1538" t="s">
        <v>2956</v>
      </c>
      <c r="C1538" t="s">
        <v>12097</v>
      </c>
      <c r="D1538" t="s">
        <v>12098</v>
      </c>
      <c r="I1538">
        <f t="shared" si="70"/>
        <v>1537</v>
      </c>
      <c r="J1538">
        <f t="shared" si="71"/>
        <v>1537</v>
      </c>
      <c r="K1538">
        <f t="shared" ref="K1538:K1601" si="72">IF( $I1538&gt;$G$4, NA(), IF($I1538&gt;$G$3, 5, IF($I1538&gt;$G$2, 3, 1 ) ) )</f>
        <v>1</v>
      </c>
      <c r="L1538" t="b">
        <f>COUNTIF($N$2:N1538, N1538)=1</f>
        <v>1</v>
      </c>
      <c r="M1538" s="37">
        <f>IF( $Q1538, MAX($M$1:M1537)+1, 0)</f>
        <v>0</v>
      </c>
      <c r="N1538" t="str" cm="1">
        <f t="array" ref="N1538">INDEX($A$9:$F$1048576, $J1538, $K1538 )</f>
        <v>65688</v>
      </c>
      <c r="O1538" t="str" cm="1">
        <f t="array" ref="O1538">INDEX($B$9:$F$1048576, $J1538, $K1538 )</f>
        <v>에이치디비에이제일차(유)7</v>
      </c>
      <c r="P1538" t="str" cm="1">
        <f t="array" ref="P1538">IF( $L1538, TRIM(_xll.IMDP("IR", $G$5&amp;$N1538, $G$6)), "" )</f>
        <v/>
      </c>
      <c r="Q1538" t="b" cm="1">
        <f t="array" ref="Q1538">IF(
    $U$1=1, AND($P1538&lt;&gt;"", $P1538&lt;&gt;"...", $P1538&lt;&gt;"입력오류"),
    IF(
        $U$18=1, AND($P1538&lt;&gt;"", $P1538&lt;&gt;"...", $P1538&lt;&gt;"입력오류", ISNUMBER(FIND(INDEX($T$2:$T$7,$U$1),$P1538))),
        IF(
            $U$17="기타", AND($P1538&lt;&gt;"", $P1538&lt;&gt;"...", $P1538&lt;&gt;"입력오류", NOT(ISNUMBER(FIND($T$21:$T$34,$P1538)))),
            AND($P1538&lt;&gt;"", $P1538&lt;&gt;"...", $P1538&lt;&gt;"입력오류", $T$19=$P1538)
        )
    )
)</f>
        <v>0</v>
      </c>
    </row>
    <row r="1539" spans="1:17">
      <c r="A1539" t="s">
        <v>2957</v>
      </c>
      <c r="B1539" t="s">
        <v>2958</v>
      </c>
      <c r="C1539" t="s">
        <v>12099</v>
      </c>
      <c r="D1539" t="s">
        <v>12100</v>
      </c>
      <c r="I1539">
        <f t="shared" ref="I1539:I1602" si="73">ROW()-1</f>
        <v>1538</v>
      </c>
      <c r="J1539">
        <f t="shared" ref="J1539:J1602" si="74">IF( $I1539&gt;$G$4, NA(), IF($I1539&gt;$G$3, $I1539-$G$3, IF($I1539&gt;$G$2, $I1539-$G$2, $I1539 ) ) )</f>
        <v>1538</v>
      </c>
      <c r="K1539">
        <f t="shared" si="72"/>
        <v>1</v>
      </c>
      <c r="L1539" t="b">
        <f>COUNTIF($N$2:N1539, N1539)=1</f>
        <v>1</v>
      </c>
      <c r="M1539" s="37">
        <f>IF( $Q1539, MAX($M$1:M1538)+1, 0)</f>
        <v>0</v>
      </c>
      <c r="N1539" t="str" cm="1">
        <f t="array" ref="N1539">INDEX($A$9:$F$1048576, $J1539, $K1539 )</f>
        <v>65690</v>
      </c>
      <c r="O1539" t="str" cm="1">
        <f t="array" ref="O1539">INDEX($B$9:$F$1048576, $J1539, $K1539 )</f>
        <v>제네시스에코델타(유)1-1</v>
      </c>
      <c r="P1539" t="str" cm="1">
        <f t="array" ref="P1539">IF( $L1539, TRIM(_xll.IMDP("IR", $G$5&amp;$N1539, $G$6)), "" )</f>
        <v/>
      </c>
      <c r="Q1539" t="b" cm="1">
        <f t="array" ref="Q1539">IF(
    $U$1=1, AND($P1539&lt;&gt;"", $P1539&lt;&gt;"...", $P1539&lt;&gt;"입력오류"),
    IF(
        $U$18=1, AND($P1539&lt;&gt;"", $P1539&lt;&gt;"...", $P1539&lt;&gt;"입력오류", ISNUMBER(FIND(INDEX($T$2:$T$7,$U$1),$P1539))),
        IF(
            $U$17="기타", AND($P1539&lt;&gt;"", $P1539&lt;&gt;"...", $P1539&lt;&gt;"입력오류", NOT(ISNUMBER(FIND($T$21:$T$34,$P1539)))),
            AND($P1539&lt;&gt;"", $P1539&lt;&gt;"...", $P1539&lt;&gt;"입력오류", $T$19=$P1539)
        )
    )
)</f>
        <v>0</v>
      </c>
    </row>
    <row r="1540" spans="1:17">
      <c r="A1540" t="s">
        <v>2959</v>
      </c>
      <c r="B1540" t="s">
        <v>2960</v>
      </c>
      <c r="C1540" t="s">
        <v>12101</v>
      </c>
      <c r="D1540" t="s">
        <v>12102</v>
      </c>
      <c r="I1540">
        <f t="shared" si="73"/>
        <v>1539</v>
      </c>
      <c r="J1540">
        <f t="shared" si="74"/>
        <v>1539</v>
      </c>
      <c r="K1540">
        <f t="shared" si="72"/>
        <v>1</v>
      </c>
      <c r="L1540" t="b">
        <f>COUNTIF($N$2:N1540, N1540)=1</f>
        <v>1</v>
      </c>
      <c r="M1540" s="37">
        <f>IF( $Q1540, MAX($M$1:M1539)+1, 0)</f>
        <v>0</v>
      </c>
      <c r="N1540" t="str" cm="1">
        <f t="array" ref="N1540">INDEX($A$9:$F$1048576, $J1540, $K1540 )</f>
        <v>65835</v>
      </c>
      <c r="O1540" t="str" cm="1">
        <f t="array" ref="O1540">INDEX($B$9:$F$1048576, $J1540, $K1540 )</f>
        <v>카드오토제4차(유)1-26</v>
      </c>
      <c r="P1540" t="str" cm="1">
        <f t="array" ref="P1540">IF( $L1540, TRIM(_xll.IMDP("IR", $G$5&amp;$N1540, $G$6)), "" )</f>
        <v/>
      </c>
      <c r="Q1540" t="b" cm="1">
        <f t="array" ref="Q1540">IF(
    $U$1=1, AND($P1540&lt;&gt;"", $P1540&lt;&gt;"...", $P1540&lt;&gt;"입력오류"),
    IF(
        $U$18=1, AND($P1540&lt;&gt;"", $P1540&lt;&gt;"...", $P1540&lt;&gt;"입력오류", ISNUMBER(FIND(INDEX($T$2:$T$7,$U$1),$P1540))),
        IF(
            $U$17="기타", AND($P1540&lt;&gt;"", $P1540&lt;&gt;"...", $P1540&lt;&gt;"입력오류", NOT(ISNUMBER(FIND($T$21:$T$34,$P1540)))),
            AND($P1540&lt;&gt;"", $P1540&lt;&gt;"...", $P1540&lt;&gt;"입력오류", $T$19=$P1540)
        )
    )
)</f>
        <v>0</v>
      </c>
    </row>
    <row r="1541" spans="1:17">
      <c r="A1541" t="s">
        <v>2961</v>
      </c>
      <c r="B1541" t="s">
        <v>2962</v>
      </c>
      <c r="C1541" t="s">
        <v>12103</v>
      </c>
      <c r="D1541" t="s">
        <v>12104</v>
      </c>
      <c r="I1541">
        <f t="shared" si="73"/>
        <v>1540</v>
      </c>
      <c r="J1541">
        <f t="shared" si="74"/>
        <v>1540</v>
      </c>
      <c r="K1541">
        <f t="shared" si="72"/>
        <v>1</v>
      </c>
      <c r="L1541" t="b">
        <f>COUNTIF($N$2:N1541, N1541)=1</f>
        <v>1</v>
      </c>
      <c r="M1541" s="37">
        <f>IF( $Q1541, MAX($M$1:M1540)+1, 0)</f>
        <v>0</v>
      </c>
      <c r="N1541" t="str" cm="1">
        <f t="array" ref="N1541">INDEX($A$9:$F$1048576, $J1541, $K1541 )</f>
        <v>65836</v>
      </c>
      <c r="O1541" t="str" cm="1">
        <f t="array" ref="O1541">INDEX($B$9:$F$1048576, $J1541, $K1541 )</f>
        <v>카드오토제4차(유)1-27</v>
      </c>
      <c r="P1541" t="str" cm="1">
        <f t="array" ref="P1541">IF( $L1541, TRIM(_xll.IMDP("IR", $G$5&amp;$N1541, $G$6)), "" )</f>
        <v/>
      </c>
      <c r="Q1541" t="b" cm="1">
        <f t="array" ref="Q1541">IF(
    $U$1=1, AND($P1541&lt;&gt;"", $P1541&lt;&gt;"...", $P1541&lt;&gt;"입력오류"),
    IF(
        $U$18=1, AND($P1541&lt;&gt;"", $P1541&lt;&gt;"...", $P1541&lt;&gt;"입력오류", ISNUMBER(FIND(INDEX($T$2:$T$7,$U$1),$P1541))),
        IF(
            $U$17="기타", AND($P1541&lt;&gt;"", $P1541&lt;&gt;"...", $P1541&lt;&gt;"입력오류", NOT(ISNUMBER(FIND($T$21:$T$34,$P1541)))),
            AND($P1541&lt;&gt;"", $P1541&lt;&gt;"...", $P1541&lt;&gt;"입력오류", $T$19=$P1541)
        )
    )
)</f>
        <v>0</v>
      </c>
    </row>
    <row r="1542" spans="1:17">
      <c r="A1542" t="s">
        <v>2963</v>
      </c>
      <c r="B1542" t="s">
        <v>2964</v>
      </c>
      <c r="C1542" t="s">
        <v>12105</v>
      </c>
      <c r="D1542" t="s">
        <v>12106</v>
      </c>
      <c r="I1542">
        <f t="shared" si="73"/>
        <v>1541</v>
      </c>
      <c r="J1542">
        <f t="shared" si="74"/>
        <v>1541</v>
      </c>
      <c r="K1542">
        <f t="shared" si="72"/>
        <v>1</v>
      </c>
      <c r="L1542" t="b">
        <f>COUNTIF($N$2:N1542, N1542)=1</f>
        <v>1</v>
      </c>
      <c r="M1542" s="37">
        <f>IF( $Q1542, MAX($M$1:M1541)+1, 0)</f>
        <v>0</v>
      </c>
      <c r="N1542" t="str" cm="1">
        <f t="array" ref="N1542">INDEX($A$9:$F$1048576, $J1542, $K1542 )</f>
        <v>65837</v>
      </c>
      <c r="O1542" t="str" cm="1">
        <f t="array" ref="O1542">INDEX($B$9:$F$1048576, $J1542, $K1542 )</f>
        <v>카드오토제4차(유)1-28</v>
      </c>
      <c r="P1542" t="str" cm="1">
        <f t="array" ref="P1542">IF( $L1542, TRIM(_xll.IMDP("IR", $G$5&amp;$N1542, $G$6)), "" )</f>
        <v/>
      </c>
      <c r="Q1542" t="b" cm="1">
        <f t="array" ref="Q1542">IF(
    $U$1=1, AND($P1542&lt;&gt;"", $P1542&lt;&gt;"...", $P1542&lt;&gt;"입력오류"),
    IF(
        $U$18=1, AND($P1542&lt;&gt;"", $P1542&lt;&gt;"...", $P1542&lt;&gt;"입력오류", ISNUMBER(FIND(INDEX($T$2:$T$7,$U$1),$P1542))),
        IF(
            $U$17="기타", AND($P1542&lt;&gt;"", $P1542&lt;&gt;"...", $P1542&lt;&gt;"입력오류", NOT(ISNUMBER(FIND($T$21:$T$34,$P1542)))),
            AND($P1542&lt;&gt;"", $P1542&lt;&gt;"...", $P1542&lt;&gt;"입력오류", $T$19=$P1542)
        )
    )
)</f>
        <v>0</v>
      </c>
    </row>
    <row r="1543" spans="1:17">
      <c r="A1543" t="s">
        <v>2965</v>
      </c>
      <c r="B1543" t="s">
        <v>2966</v>
      </c>
      <c r="C1543" t="s">
        <v>12107</v>
      </c>
      <c r="D1543" t="s">
        <v>12108</v>
      </c>
      <c r="I1543">
        <f t="shared" si="73"/>
        <v>1542</v>
      </c>
      <c r="J1543">
        <f t="shared" si="74"/>
        <v>1542</v>
      </c>
      <c r="K1543">
        <f t="shared" si="72"/>
        <v>1</v>
      </c>
      <c r="L1543" t="b">
        <f>COUNTIF($N$2:N1543, N1543)=1</f>
        <v>1</v>
      </c>
      <c r="M1543" s="37">
        <f>IF( $Q1543, MAX($M$1:M1542)+1, 0)</f>
        <v>0</v>
      </c>
      <c r="N1543" t="str" cm="1">
        <f t="array" ref="N1543">INDEX($A$9:$F$1048576, $J1543, $K1543 )</f>
        <v>65838</v>
      </c>
      <c r="O1543" t="str" cm="1">
        <f t="array" ref="O1543">INDEX($B$9:$F$1048576, $J1543, $K1543 )</f>
        <v>카드오토제4차(유)1-29</v>
      </c>
      <c r="P1543" t="str" cm="1">
        <f t="array" ref="P1543">IF( $L1543, TRIM(_xll.IMDP("IR", $G$5&amp;$N1543, $G$6)), "" )</f>
        <v/>
      </c>
      <c r="Q1543" t="b" cm="1">
        <f t="array" ref="Q1543">IF(
    $U$1=1, AND($P1543&lt;&gt;"", $P1543&lt;&gt;"...", $P1543&lt;&gt;"입력오류"),
    IF(
        $U$18=1, AND($P1543&lt;&gt;"", $P1543&lt;&gt;"...", $P1543&lt;&gt;"입력오류", ISNUMBER(FIND(INDEX($T$2:$T$7,$U$1),$P1543))),
        IF(
            $U$17="기타", AND($P1543&lt;&gt;"", $P1543&lt;&gt;"...", $P1543&lt;&gt;"입력오류", NOT(ISNUMBER(FIND($T$21:$T$34,$P1543)))),
            AND($P1543&lt;&gt;"", $P1543&lt;&gt;"...", $P1543&lt;&gt;"입력오류", $T$19=$P1543)
        )
    )
)</f>
        <v>0</v>
      </c>
    </row>
    <row r="1544" spans="1:17">
      <c r="A1544" t="s">
        <v>2967</v>
      </c>
      <c r="B1544" t="s">
        <v>2968</v>
      </c>
      <c r="C1544" t="s">
        <v>12109</v>
      </c>
      <c r="D1544" t="s">
        <v>12110</v>
      </c>
      <c r="I1544">
        <f t="shared" si="73"/>
        <v>1543</v>
      </c>
      <c r="J1544">
        <f t="shared" si="74"/>
        <v>1543</v>
      </c>
      <c r="K1544">
        <f t="shared" si="72"/>
        <v>1</v>
      </c>
      <c r="L1544" t="b">
        <f>COUNTIF($N$2:N1544, N1544)=1</f>
        <v>1</v>
      </c>
      <c r="M1544" s="37">
        <f>IF( $Q1544, MAX($M$1:M1543)+1, 0)</f>
        <v>0</v>
      </c>
      <c r="N1544" t="str" cm="1">
        <f t="array" ref="N1544">INDEX($A$9:$F$1048576, $J1544, $K1544 )</f>
        <v>65839</v>
      </c>
      <c r="O1544" t="str" cm="1">
        <f t="array" ref="O1544">INDEX($B$9:$F$1048576, $J1544, $K1544 )</f>
        <v>카드오토제4차(유)1-30</v>
      </c>
      <c r="P1544" t="str" cm="1">
        <f t="array" ref="P1544">IF( $L1544, TRIM(_xll.IMDP("IR", $G$5&amp;$N1544, $G$6)), "" )</f>
        <v/>
      </c>
      <c r="Q1544" t="b" cm="1">
        <f t="array" ref="Q1544">IF(
    $U$1=1, AND($P1544&lt;&gt;"", $P1544&lt;&gt;"...", $P1544&lt;&gt;"입력오류"),
    IF(
        $U$18=1, AND($P1544&lt;&gt;"", $P1544&lt;&gt;"...", $P1544&lt;&gt;"입력오류", ISNUMBER(FIND(INDEX($T$2:$T$7,$U$1),$P1544))),
        IF(
            $U$17="기타", AND($P1544&lt;&gt;"", $P1544&lt;&gt;"...", $P1544&lt;&gt;"입력오류", NOT(ISNUMBER(FIND($T$21:$T$34,$P1544)))),
            AND($P1544&lt;&gt;"", $P1544&lt;&gt;"...", $P1544&lt;&gt;"입력오류", $T$19=$P1544)
        )
    )
)</f>
        <v>0</v>
      </c>
    </row>
    <row r="1545" spans="1:17">
      <c r="A1545" t="s">
        <v>2969</v>
      </c>
      <c r="B1545" t="s">
        <v>2970</v>
      </c>
      <c r="C1545" t="s">
        <v>12111</v>
      </c>
      <c r="D1545" t="s">
        <v>12112</v>
      </c>
      <c r="I1545">
        <f t="shared" si="73"/>
        <v>1544</v>
      </c>
      <c r="J1545">
        <f t="shared" si="74"/>
        <v>1544</v>
      </c>
      <c r="K1545">
        <f t="shared" si="72"/>
        <v>1</v>
      </c>
      <c r="L1545" t="b">
        <f>COUNTIF($N$2:N1545, N1545)=1</f>
        <v>1</v>
      </c>
      <c r="M1545" s="37">
        <f>IF( $Q1545, MAX($M$1:M1544)+1, 0)</f>
        <v>0</v>
      </c>
      <c r="N1545" t="str" cm="1">
        <f t="array" ref="N1545">INDEX($A$9:$F$1048576, $J1545, $K1545 )</f>
        <v>65840</v>
      </c>
      <c r="O1545" t="str" cm="1">
        <f t="array" ref="O1545">INDEX($B$9:$F$1048576, $J1545, $K1545 )</f>
        <v>카드오토제4차(유)1-31</v>
      </c>
      <c r="P1545" t="str" cm="1">
        <f t="array" ref="P1545">IF( $L1545, TRIM(_xll.IMDP("IR", $G$5&amp;$N1545, $G$6)), "" )</f>
        <v/>
      </c>
      <c r="Q1545" t="b" cm="1">
        <f t="array" ref="Q1545">IF(
    $U$1=1, AND($P1545&lt;&gt;"", $P1545&lt;&gt;"...", $P1545&lt;&gt;"입력오류"),
    IF(
        $U$18=1, AND($P1545&lt;&gt;"", $P1545&lt;&gt;"...", $P1545&lt;&gt;"입력오류", ISNUMBER(FIND(INDEX($T$2:$T$7,$U$1),$P1545))),
        IF(
            $U$17="기타", AND($P1545&lt;&gt;"", $P1545&lt;&gt;"...", $P1545&lt;&gt;"입력오류", NOT(ISNUMBER(FIND($T$21:$T$34,$P1545)))),
            AND($P1545&lt;&gt;"", $P1545&lt;&gt;"...", $P1545&lt;&gt;"입력오류", $T$19=$P1545)
        )
    )
)</f>
        <v>0</v>
      </c>
    </row>
    <row r="1546" spans="1:17">
      <c r="A1546" t="s">
        <v>2971</v>
      </c>
      <c r="B1546" t="s">
        <v>5582</v>
      </c>
      <c r="C1546" t="s">
        <v>12113</v>
      </c>
      <c r="D1546" t="s">
        <v>12114</v>
      </c>
      <c r="I1546">
        <f t="shared" si="73"/>
        <v>1545</v>
      </c>
      <c r="J1546">
        <f t="shared" si="74"/>
        <v>1545</v>
      </c>
      <c r="K1546">
        <f t="shared" si="72"/>
        <v>1</v>
      </c>
      <c r="L1546" t="b">
        <f>COUNTIF($N$2:N1546, N1546)=1</f>
        <v>1</v>
      </c>
      <c r="M1546" s="37">
        <f>IF( $Q1546, MAX($M$1:M1545)+1, 0)</f>
        <v>0</v>
      </c>
      <c r="N1546" t="str" cm="1">
        <f t="array" ref="N1546">INDEX($A$9:$F$1048576, $J1546, $K1546 )</f>
        <v>65841</v>
      </c>
      <c r="O1546" t="str" cm="1">
        <f t="array" ref="O1546">INDEX($B$9:$F$1048576, $J1546, $K1546 )</f>
        <v>카드오토제4차(유)1-32</v>
      </c>
      <c r="P1546" t="str" cm="1">
        <f t="array" ref="P1546">IF( $L1546, TRIM(_xll.IMDP("IR", $G$5&amp;$N1546, $G$6)), "" )</f>
        <v/>
      </c>
      <c r="Q1546" t="b" cm="1">
        <f t="array" ref="Q1546">IF(
    $U$1=1, AND($P1546&lt;&gt;"", $P1546&lt;&gt;"...", $P1546&lt;&gt;"입력오류"),
    IF(
        $U$18=1, AND($P1546&lt;&gt;"", $P1546&lt;&gt;"...", $P1546&lt;&gt;"입력오류", ISNUMBER(FIND(INDEX($T$2:$T$7,$U$1),$P1546))),
        IF(
            $U$17="기타", AND($P1546&lt;&gt;"", $P1546&lt;&gt;"...", $P1546&lt;&gt;"입력오류", NOT(ISNUMBER(FIND($T$21:$T$34,$P1546)))),
            AND($P1546&lt;&gt;"", $P1546&lt;&gt;"...", $P1546&lt;&gt;"입력오류", $T$19=$P1546)
        )
    )
)</f>
        <v>0</v>
      </c>
    </row>
    <row r="1547" spans="1:17">
      <c r="A1547" t="s">
        <v>2972</v>
      </c>
      <c r="B1547" t="s">
        <v>2973</v>
      </c>
      <c r="C1547" t="s">
        <v>12115</v>
      </c>
      <c r="D1547" t="s">
        <v>12116</v>
      </c>
      <c r="I1547">
        <f t="shared" si="73"/>
        <v>1546</v>
      </c>
      <c r="J1547">
        <f t="shared" si="74"/>
        <v>1546</v>
      </c>
      <c r="K1547">
        <f t="shared" si="72"/>
        <v>1</v>
      </c>
      <c r="L1547" t="b">
        <f>COUNTIF($N$2:N1547, N1547)=1</f>
        <v>1</v>
      </c>
      <c r="M1547" s="37">
        <f>IF( $Q1547, MAX($M$1:M1546)+1, 0)</f>
        <v>0</v>
      </c>
      <c r="N1547" t="str" cm="1">
        <f t="array" ref="N1547">INDEX($A$9:$F$1048576, $J1547, $K1547 )</f>
        <v>65842</v>
      </c>
      <c r="O1547" t="str" cm="1">
        <f t="array" ref="O1547">INDEX($B$9:$F$1048576, $J1547, $K1547 )</f>
        <v>카드오토제4차(유)1-33</v>
      </c>
      <c r="P1547" t="str" cm="1">
        <f t="array" ref="P1547">IF( $L1547, TRIM(_xll.IMDP("IR", $G$5&amp;$N1547, $G$6)), "" )</f>
        <v/>
      </c>
      <c r="Q1547" t="b" cm="1">
        <f t="array" ref="Q1547">IF(
    $U$1=1, AND($P1547&lt;&gt;"", $P1547&lt;&gt;"...", $P1547&lt;&gt;"입력오류"),
    IF(
        $U$18=1, AND($P1547&lt;&gt;"", $P1547&lt;&gt;"...", $P1547&lt;&gt;"입력오류", ISNUMBER(FIND(INDEX($T$2:$T$7,$U$1),$P1547))),
        IF(
            $U$17="기타", AND($P1547&lt;&gt;"", $P1547&lt;&gt;"...", $P1547&lt;&gt;"입력오류", NOT(ISNUMBER(FIND($T$21:$T$34,$P1547)))),
            AND($P1547&lt;&gt;"", $P1547&lt;&gt;"...", $P1547&lt;&gt;"입력오류", $T$19=$P1547)
        )
    )
)</f>
        <v>0</v>
      </c>
    </row>
    <row r="1548" spans="1:17">
      <c r="A1548" t="s">
        <v>2974</v>
      </c>
      <c r="B1548" t="s">
        <v>2975</v>
      </c>
      <c r="C1548" t="s">
        <v>12117</v>
      </c>
      <c r="D1548" t="s">
        <v>12118</v>
      </c>
      <c r="I1548">
        <f t="shared" si="73"/>
        <v>1547</v>
      </c>
      <c r="J1548">
        <f t="shared" si="74"/>
        <v>1547</v>
      </c>
      <c r="K1548">
        <f t="shared" si="72"/>
        <v>1</v>
      </c>
      <c r="L1548" t="b">
        <f>COUNTIF($N$2:N1548, N1548)=1</f>
        <v>1</v>
      </c>
      <c r="M1548" s="37">
        <f>IF( $Q1548, MAX($M$1:M1547)+1, 0)</f>
        <v>0</v>
      </c>
      <c r="N1548" t="str" cm="1">
        <f t="array" ref="N1548">INDEX($A$9:$F$1048576, $J1548, $K1548 )</f>
        <v>65843</v>
      </c>
      <c r="O1548" t="str" cm="1">
        <f t="array" ref="O1548">INDEX($B$9:$F$1048576, $J1548, $K1548 )</f>
        <v>카드오토제4차(유)1-34</v>
      </c>
      <c r="P1548" t="str" cm="1">
        <f t="array" ref="P1548">IF( $L1548, TRIM(_xll.IMDP("IR", $G$5&amp;$N1548, $G$6)), "" )</f>
        <v/>
      </c>
      <c r="Q1548" t="b" cm="1">
        <f t="array" ref="Q1548">IF(
    $U$1=1, AND($P1548&lt;&gt;"", $P1548&lt;&gt;"...", $P1548&lt;&gt;"입력오류"),
    IF(
        $U$18=1, AND($P1548&lt;&gt;"", $P1548&lt;&gt;"...", $P1548&lt;&gt;"입력오류", ISNUMBER(FIND(INDEX($T$2:$T$7,$U$1),$P1548))),
        IF(
            $U$17="기타", AND($P1548&lt;&gt;"", $P1548&lt;&gt;"...", $P1548&lt;&gt;"입력오류", NOT(ISNUMBER(FIND($T$21:$T$34,$P1548)))),
            AND($P1548&lt;&gt;"", $P1548&lt;&gt;"...", $P1548&lt;&gt;"입력오류", $T$19=$P1548)
        )
    )
)</f>
        <v>0</v>
      </c>
    </row>
    <row r="1549" spans="1:17">
      <c r="A1549" t="s">
        <v>2976</v>
      </c>
      <c r="B1549" t="s">
        <v>2977</v>
      </c>
      <c r="C1549" t="s">
        <v>12119</v>
      </c>
      <c r="D1549" t="s">
        <v>12120</v>
      </c>
      <c r="I1549">
        <f t="shared" si="73"/>
        <v>1548</v>
      </c>
      <c r="J1549">
        <f t="shared" si="74"/>
        <v>1548</v>
      </c>
      <c r="K1549">
        <f t="shared" si="72"/>
        <v>1</v>
      </c>
      <c r="L1549" t="b">
        <f>COUNTIF($N$2:N1549, N1549)=1</f>
        <v>1</v>
      </c>
      <c r="M1549" s="37">
        <f>IF( $Q1549, MAX($M$1:M1548)+1, 0)</f>
        <v>0</v>
      </c>
      <c r="N1549" t="str" cm="1">
        <f t="array" ref="N1549">INDEX($A$9:$F$1048576, $J1549, $K1549 )</f>
        <v>65844</v>
      </c>
      <c r="O1549" t="str" cm="1">
        <f t="array" ref="O1549">INDEX($B$9:$F$1048576, $J1549, $K1549 )</f>
        <v>카드오토제4차(유)1-35</v>
      </c>
      <c r="P1549" t="str" cm="1">
        <f t="array" ref="P1549">IF( $L1549, TRIM(_xll.IMDP("IR", $G$5&amp;$N1549, $G$6)), "" )</f>
        <v/>
      </c>
      <c r="Q1549" t="b" cm="1">
        <f t="array" ref="Q1549">IF(
    $U$1=1, AND($P1549&lt;&gt;"", $P1549&lt;&gt;"...", $P1549&lt;&gt;"입력오류"),
    IF(
        $U$18=1, AND($P1549&lt;&gt;"", $P1549&lt;&gt;"...", $P1549&lt;&gt;"입력오류", ISNUMBER(FIND(INDEX($T$2:$T$7,$U$1),$P1549))),
        IF(
            $U$17="기타", AND($P1549&lt;&gt;"", $P1549&lt;&gt;"...", $P1549&lt;&gt;"입력오류", NOT(ISNUMBER(FIND($T$21:$T$34,$P1549)))),
            AND($P1549&lt;&gt;"", $P1549&lt;&gt;"...", $P1549&lt;&gt;"입력오류", $T$19=$P1549)
        )
    )
)</f>
        <v>0</v>
      </c>
    </row>
    <row r="1550" spans="1:17">
      <c r="A1550" t="s">
        <v>2978</v>
      </c>
      <c r="B1550" t="s">
        <v>2979</v>
      </c>
      <c r="C1550" t="s">
        <v>12121</v>
      </c>
      <c r="D1550" t="s">
        <v>12122</v>
      </c>
      <c r="I1550">
        <f t="shared" si="73"/>
        <v>1549</v>
      </c>
      <c r="J1550">
        <f t="shared" si="74"/>
        <v>1549</v>
      </c>
      <c r="K1550">
        <f t="shared" si="72"/>
        <v>1</v>
      </c>
      <c r="L1550" t="b">
        <f>COUNTIF($N$2:N1550, N1550)=1</f>
        <v>1</v>
      </c>
      <c r="M1550" s="37">
        <f>IF( $Q1550, MAX($M$1:M1549)+1, 0)</f>
        <v>0</v>
      </c>
      <c r="N1550" t="str" cm="1">
        <f t="array" ref="N1550">INDEX($A$9:$F$1048576, $J1550, $K1550 )</f>
        <v>65909</v>
      </c>
      <c r="O1550" t="str" cm="1">
        <f t="array" ref="O1550">INDEX($B$9:$F$1048576, $J1550, $K1550 )</f>
        <v>주택금융공사MBS2021-24(1-3)</v>
      </c>
      <c r="P1550" t="str" cm="1">
        <f t="array" ref="P1550">IF( $L1550, TRIM(_xll.IMDP("IR", $G$5&amp;$N1550, $G$6)), "" )</f>
        <v/>
      </c>
      <c r="Q1550" t="b" cm="1">
        <f t="array" ref="Q1550">IF(
    $U$1=1, AND($P1550&lt;&gt;"", $P1550&lt;&gt;"...", $P1550&lt;&gt;"입력오류"),
    IF(
        $U$18=1, AND($P1550&lt;&gt;"", $P1550&lt;&gt;"...", $P1550&lt;&gt;"입력오류", ISNUMBER(FIND(INDEX($T$2:$T$7,$U$1),$P1550))),
        IF(
            $U$17="기타", AND($P1550&lt;&gt;"", $P1550&lt;&gt;"...", $P1550&lt;&gt;"입력오류", NOT(ISNUMBER(FIND($T$21:$T$34,$P1550)))),
            AND($P1550&lt;&gt;"", $P1550&lt;&gt;"...", $P1550&lt;&gt;"입력오류", $T$19=$P1550)
        )
    )
)</f>
        <v>0</v>
      </c>
    </row>
    <row r="1551" spans="1:17">
      <c r="A1551" t="s">
        <v>2980</v>
      </c>
      <c r="B1551" t="s">
        <v>2981</v>
      </c>
      <c r="C1551" t="s">
        <v>12123</v>
      </c>
      <c r="D1551" t="s">
        <v>12124</v>
      </c>
      <c r="I1551">
        <f t="shared" si="73"/>
        <v>1550</v>
      </c>
      <c r="J1551">
        <f t="shared" si="74"/>
        <v>1550</v>
      </c>
      <c r="K1551">
        <f t="shared" si="72"/>
        <v>1</v>
      </c>
      <c r="L1551" t="b">
        <f>COUNTIF($N$2:N1551, N1551)=1</f>
        <v>1</v>
      </c>
      <c r="M1551" s="37">
        <f>IF( $Q1551, MAX($M$1:M1550)+1, 0)</f>
        <v>0</v>
      </c>
      <c r="N1551" t="str" cm="1">
        <f t="array" ref="N1551">INDEX($A$9:$F$1048576, $J1551, $K1551 )</f>
        <v>65910</v>
      </c>
      <c r="O1551" t="str" cm="1">
        <f t="array" ref="O1551">INDEX($B$9:$F$1048576, $J1551, $K1551 )</f>
        <v>주택금융공사MBS2021-24(1-4)</v>
      </c>
      <c r="P1551" t="str" cm="1">
        <f t="array" ref="P1551">IF( $L1551, TRIM(_xll.IMDP("IR", $G$5&amp;$N1551, $G$6)), "" )</f>
        <v/>
      </c>
      <c r="Q1551" t="b" cm="1">
        <f t="array" ref="Q1551">IF(
    $U$1=1, AND($P1551&lt;&gt;"", $P1551&lt;&gt;"...", $P1551&lt;&gt;"입력오류"),
    IF(
        $U$18=1, AND($P1551&lt;&gt;"", $P1551&lt;&gt;"...", $P1551&lt;&gt;"입력오류", ISNUMBER(FIND(INDEX($T$2:$T$7,$U$1),$P1551))),
        IF(
            $U$17="기타", AND($P1551&lt;&gt;"", $P1551&lt;&gt;"...", $P1551&lt;&gt;"입력오류", NOT(ISNUMBER(FIND($T$21:$T$34,$P1551)))),
            AND($P1551&lt;&gt;"", $P1551&lt;&gt;"...", $P1551&lt;&gt;"입력오류", $T$19=$P1551)
        )
    )
)</f>
        <v>0</v>
      </c>
    </row>
    <row r="1552" spans="1:17">
      <c r="A1552" t="s">
        <v>2982</v>
      </c>
      <c r="B1552" t="s">
        <v>2983</v>
      </c>
      <c r="C1552" t="s">
        <v>12125</v>
      </c>
      <c r="D1552" t="s">
        <v>12126</v>
      </c>
      <c r="I1552">
        <f t="shared" si="73"/>
        <v>1551</v>
      </c>
      <c r="J1552">
        <f t="shared" si="74"/>
        <v>1551</v>
      </c>
      <c r="K1552">
        <f t="shared" si="72"/>
        <v>1</v>
      </c>
      <c r="L1552" t="b">
        <f>COUNTIF($N$2:N1552, N1552)=1</f>
        <v>1</v>
      </c>
      <c r="M1552" s="37">
        <f>IF( $Q1552, MAX($M$1:M1551)+1, 0)</f>
        <v>0</v>
      </c>
      <c r="N1552" t="str" cm="1">
        <f t="array" ref="N1552">INDEX($A$9:$F$1048576, $J1552, $K1552 )</f>
        <v>65911</v>
      </c>
      <c r="O1552" t="str" cm="1">
        <f t="array" ref="O1552">INDEX($B$9:$F$1048576, $J1552, $K1552 )</f>
        <v>주택금융공사MBS2021-24(1-5)</v>
      </c>
      <c r="P1552" t="str" cm="1">
        <f t="array" ref="P1552">IF( $L1552, TRIM(_xll.IMDP("IR", $G$5&amp;$N1552, $G$6)), "" )</f>
        <v/>
      </c>
      <c r="Q1552" t="b" cm="1">
        <f t="array" ref="Q1552">IF(
    $U$1=1, AND($P1552&lt;&gt;"", $P1552&lt;&gt;"...", $P1552&lt;&gt;"입력오류"),
    IF(
        $U$18=1, AND($P1552&lt;&gt;"", $P1552&lt;&gt;"...", $P1552&lt;&gt;"입력오류", ISNUMBER(FIND(INDEX($T$2:$T$7,$U$1),$P1552))),
        IF(
            $U$17="기타", AND($P1552&lt;&gt;"", $P1552&lt;&gt;"...", $P1552&lt;&gt;"입력오류", NOT(ISNUMBER(FIND($T$21:$T$34,$P1552)))),
            AND($P1552&lt;&gt;"", $P1552&lt;&gt;"...", $P1552&lt;&gt;"입력오류", $T$19=$P1552)
        )
    )
)</f>
        <v>0</v>
      </c>
    </row>
    <row r="1553" spans="1:17">
      <c r="A1553" t="s">
        <v>2984</v>
      </c>
      <c r="B1553" t="s">
        <v>2985</v>
      </c>
      <c r="C1553" t="s">
        <v>12127</v>
      </c>
      <c r="D1553" t="s">
        <v>7275</v>
      </c>
      <c r="I1553">
        <f t="shared" si="73"/>
        <v>1552</v>
      </c>
      <c r="J1553">
        <f t="shared" si="74"/>
        <v>1552</v>
      </c>
      <c r="K1553">
        <f t="shared" si="72"/>
        <v>1</v>
      </c>
      <c r="L1553" t="b">
        <f>COUNTIF($N$2:N1553, N1553)=1</f>
        <v>1</v>
      </c>
      <c r="M1553" s="37">
        <f>IF( $Q1553, MAX($M$1:M1552)+1, 0)</f>
        <v>0</v>
      </c>
      <c r="N1553" t="str" cm="1">
        <f t="array" ref="N1553">INDEX($A$9:$F$1048576, $J1553, $K1553 )</f>
        <v>65912</v>
      </c>
      <c r="O1553" t="str" cm="1">
        <f t="array" ref="O1553">INDEX($B$9:$F$1048576, $J1553, $K1553 )</f>
        <v>주택금융공사MBS2021-24(1-6)</v>
      </c>
      <c r="P1553" t="str" cm="1">
        <f t="array" ref="P1553">IF( $L1553, TRIM(_xll.IMDP("IR", $G$5&amp;$N1553, $G$6)), "" )</f>
        <v/>
      </c>
      <c r="Q1553" t="b" cm="1">
        <f t="array" ref="Q1553">IF(
    $U$1=1, AND($P1553&lt;&gt;"", $P1553&lt;&gt;"...", $P1553&lt;&gt;"입력오류"),
    IF(
        $U$18=1, AND($P1553&lt;&gt;"", $P1553&lt;&gt;"...", $P1553&lt;&gt;"입력오류", ISNUMBER(FIND(INDEX($T$2:$T$7,$U$1),$P1553))),
        IF(
            $U$17="기타", AND($P1553&lt;&gt;"", $P1553&lt;&gt;"...", $P1553&lt;&gt;"입력오류", NOT(ISNUMBER(FIND($T$21:$T$34,$P1553)))),
            AND($P1553&lt;&gt;"", $P1553&lt;&gt;"...", $P1553&lt;&gt;"입력오류", $T$19=$P1553)
        )
    )
)</f>
        <v>0</v>
      </c>
    </row>
    <row r="1554" spans="1:17">
      <c r="A1554" t="s">
        <v>2986</v>
      </c>
      <c r="B1554" t="s">
        <v>2987</v>
      </c>
      <c r="C1554" t="s">
        <v>12128</v>
      </c>
      <c r="D1554" t="s">
        <v>12129</v>
      </c>
      <c r="I1554">
        <f t="shared" si="73"/>
        <v>1553</v>
      </c>
      <c r="J1554">
        <f t="shared" si="74"/>
        <v>1553</v>
      </c>
      <c r="K1554">
        <f t="shared" si="72"/>
        <v>1</v>
      </c>
      <c r="L1554" t="b">
        <f>COUNTIF($N$2:N1554, N1554)=1</f>
        <v>1</v>
      </c>
      <c r="M1554" s="37">
        <f>IF( $Q1554, MAX($M$1:M1553)+1, 0)</f>
        <v>0</v>
      </c>
      <c r="N1554" t="str" cm="1">
        <f t="array" ref="N1554">INDEX($A$9:$F$1048576, $J1554, $K1554 )</f>
        <v>65913</v>
      </c>
      <c r="O1554" t="str" cm="1">
        <f t="array" ref="O1554">INDEX($B$9:$F$1048576, $J1554, $K1554 )</f>
        <v>주택금융공사MBS2021-24(1-7)</v>
      </c>
      <c r="P1554" t="str" cm="1">
        <f t="array" ref="P1554">IF( $L1554, TRIM(_xll.IMDP("IR", $G$5&amp;$N1554, $G$6)), "" )</f>
        <v/>
      </c>
      <c r="Q1554" t="b" cm="1">
        <f t="array" ref="Q1554">IF(
    $U$1=1, AND($P1554&lt;&gt;"", $P1554&lt;&gt;"...", $P1554&lt;&gt;"입력오류"),
    IF(
        $U$18=1, AND($P1554&lt;&gt;"", $P1554&lt;&gt;"...", $P1554&lt;&gt;"입력오류", ISNUMBER(FIND(INDEX($T$2:$T$7,$U$1),$P1554))),
        IF(
            $U$17="기타", AND($P1554&lt;&gt;"", $P1554&lt;&gt;"...", $P1554&lt;&gt;"입력오류", NOT(ISNUMBER(FIND($T$21:$T$34,$P1554)))),
            AND($P1554&lt;&gt;"", $P1554&lt;&gt;"...", $P1554&lt;&gt;"입력오류", $T$19=$P1554)
        )
    )
)</f>
        <v>0</v>
      </c>
    </row>
    <row r="1555" spans="1:17">
      <c r="A1555" t="s">
        <v>2988</v>
      </c>
      <c r="B1555" t="s">
        <v>2989</v>
      </c>
      <c r="C1555" t="s">
        <v>12130</v>
      </c>
      <c r="D1555" t="s">
        <v>12131</v>
      </c>
      <c r="I1555">
        <f t="shared" si="73"/>
        <v>1554</v>
      </c>
      <c r="J1555">
        <f t="shared" si="74"/>
        <v>1554</v>
      </c>
      <c r="K1555">
        <f t="shared" si="72"/>
        <v>1</v>
      </c>
      <c r="L1555" t="b">
        <f>COUNTIF($N$2:N1555, N1555)=1</f>
        <v>1</v>
      </c>
      <c r="M1555" s="37">
        <f>IF( $Q1555, MAX($M$1:M1554)+1, 0)</f>
        <v>0</v>
      </c>
      <c r="N1555" t="str" cm="1">
        <f t="array" ref="N1555">INDEX($A$9:$F$1048576, $J1555, $K1555 )</f>
        <v>65914</v>
      </c>
      <c r="O1555" t="str" cm="1">
        <f t="array" ref="O1555">INDEX($B$9:$F$1048576, $J1555, $K1555 )</f>
        <v>주택금융공사MBS2021-24(1-8)</v>
      </c>
      <c r="P1555" t="str" cm="1">
        <f t="array" ref="P1555">IF( $L1555, TRIM(_xll.IMDP("IR", $G$5&amp;$N1555, $G$6)), "" )</f>
        <v/>
      </c>
      <c r="Q1555" t="b" cm="1">
        <f t="array" ref="Q1555">IF(
    $U$1=1, AND($P1555&lt;&gt;"", $P1555&lt;&gt;"...", $P1555&lt;&gt;"입력오류"),
    IF(
        $U$18=1, AND($P1555&lt;&gt;"", $P1555&lt;&gt;"...", $P1555&lt;&gt;"입력오류", ISNUMBER(FIND(INDEX($T$2:$T$7,$U$1),$P1555))),
        IF(
            $U$17="기타", AND($P1555&lt;&gt;"", $P1555&lt;&gt;"...", $P1555&lt;&gt;"입력오류", NOT(ISNUMBER(FIND($T$21:$T$34,$P1555)))),
            AND($P1555&lt;&gt;"", $P1555&lt;&gt;"...", $P1555&lt;&gt;"입력오류", $T$19=$P1555)
        )
    )
)</f>
        <v>0</v>
      </c>
    </row>
    <row r="1556" spans="1:17">
      <c r="A1556" t="s">
        <v>2990</v>
      </c>
      <c r="B1556" t="s">
        <v>2991</v>
      </c>
      <c r="C1556" t="s">
        <v>12132</v>
      </c>
      <c r="D1556" t="s">
        <v>12133</v>
      </c>
      <c r="I1556">
        <f t="shared" si="73"/>
        <v>1555</v>
      </c>
      <c r="J1556">
        <f t="shared" si="74"/>
        <v>1555</v>
      </c>
      <c r="K1556">
        <f t="shared" si="72"/>
        <v>1</v>
      </c>
      <c r="L1556" t="b">
        <f>COUNTIF($N$2:N1556, N1556)=1</f>
        <v>1</v>
      </c>
      <c r="M1556" s="37">
        <f>IF( $Q1556, MAX($M$1:M1555)+1, 0)</f>
        <v>0</v>
      </c>
      <c r="N1556" t="str" cm="1">
        <f t="array" ref="N1556">INDEX($A$9:$F$1048576, $J1556, $K1556 )</f>
        <v>65915</v>
      </c>
      <c r="O1556" t="str" cm="1">
        <f t="array" ref="O1556">INDEX($B$9:$F$1048576, $J1556, $K1556 )</f>
        <v>주택금융공사MBS2021-24(1-9)</v>
      </c>
      <c r="P1556" t="str" cm="1">
        <f t="array" ref="P1556">IF( $L1556, TRIM(_xll.IMDP("IR", $G$5&amp;$N1556, $G$6)), "" )</f>
        <v/>
      </c>
      <c r="Q1556" t="b" cm="1">
        <f t="array" ref="Q1556">IF(
    $U$1=1, AND($P1556&lt;&gt;"", $P1556&lt;&gt;"...", $P1556&lt;&gt;"입력오류"),
    IF(
        $U$18=1, AND($P1556&lt;&gt;"", $P1556&lt;&gt;"...", $P1556&lt;&gt;"입력오류", ISNUMBER(FIND(INDEX($T$2:$T$7,$U$1),$P1556))),
        IF(
            $U$17="기타", AND($P1556&lt;&gt;"", $P1556&lt;&gt;"...", $P1556&lt;&gt;"입력오류", NOT(ISNUMBER(FIND($T$21:$T$34,$P1556)))),
            AND($P1556&lt;&gt;"", $P1556&lt;&gt;"...", $P1556&lt;&gt;"입력오류", $T$19=$P1556)
        )
    )
)</f>
        <v>0</v>
      </c>
    </row>
    <row r="1557" spans="1:17">
      <c r="A1557" t="s">
        <v>2992</v>
      </c>
      <c r="B1557" t="s">
        <v>2993</v>
      </c>
      <c r="C1557" t="s">
        <v>12134</v>
      </c>
      <c r="D1557" t="s">
        <v>12135</v>
      </c>
      <c r="I1557">
        <f t="shared" si="73"/>
        <v>1556</v>
      </c>
      <c r="J1557">
        <f t="shared" si="74"/>
        <v>1556</v>
      </c>
      <c r="K1557">
        <f t="shared" si="72"/>
        <v>1</v>
      </c>
      <c r="L1557" t="b">
        <f>COUNTIF($N$2:N1557, N1557)=1</f>
        <v>1</v>
      </c>
      <c r="M1557" s="37">
        <f>IF( $Q1557, MAX($M$1:M1556)+1, 0)</f>
        <v>0</v>
      </c>
      <c r="N1557" t="str" cm="1">
        <f t="array" ref="N1557">INDEX($A$9:$F$1048576, $J1557, $K1557 )</f>
        <v>65946</v>
      </c>
      <c r="O1557" t="str" cm="1">
        <f t="array" ref="O1557">INDEX($B$9:$F$1048576, $J1557, $K1557 )</f>
        <v>티월드제70차(유)1-22</v>
      </c>
      <c r="P1557" t="str" cm="1">
        <f t="array" ref="P1557">IF( $L1557, TRIM(_xll.IMDP("IR", $G$5&amp;$N1557, $G$6)), "" )</f>
        <v/>
      </c>
      <c r="Q1557" t="b" cm="1">
        <f t="array" ref="Q1557">IF(
    $U$1=1, AND($P1557&lt;&gt;"", $P1557&lt;&gt;"...", $P1557&lt;&gt;"입력오류"),
    IF(
        $U$18=1, AND($P1557&lt;&gt;"", $P1557&lt;&gt;"...", $P1557&lt;&gt;"입력오류", ISNUMBER(FIND(INDEX($T$2:$T$7,$U$1),$P1557))),
        IF(
            $U$17="기타", AND($P1557&lt;&gt;"", $P1557&lt;&gt;"...", $P1557&lt;&gt;"입력오류", NOT(ISNUMBER(FIND($T$21:$T$34,$P1557)))),
            AND($P1557&lt;&gt;"", $P1557&lt;&gt;"...", $P1557&lt;&gt;"입력오류", $T$19=$P1557)
        )
    )
)</f>
        <v>0</v>
      </c>
    </row>
    <row r="1558" spans="1:17">
      <c r="A1558" t="s">
        <v>2994</v>
      </c>
      <c r="B1558" t="s">
        <v>2995</v>
      </c>
      <c r="C1558" t="s">
        <v>12136</v>
      </c>
      <c r="D1558" t="s">
        <v>12137</v>
      </c>
      <c r="I1558">
        <f t="shared" si="73"/>
        <v>1557</v>
      </c>
      <c r="J1558">
        <f t="shared" si="74"/>
        <v>1557</v>
      </c>
      <c r="K1558">
        <f t="shared" si="72"/>
        <v>1</v>
      </c>
      <c r="L1558" t="b">
        <f>COUNTIF($N$2:N1558, N1558)=1</f>
        <v>1</v>
      </c>
      <c r="M1558" s="37">
        <f>IF( $Q1558, MAX($M$1:M1557)+1, 0)</f>
        <v>0</v>
      </c>
      <c r="N1558" t="str" cm="1">
        <f t="array" ref="N1558">INDEX($A$9:$F$1048576, $J1558, $K1558 )</f>
        <v>65947</v>
      </c>
      <c r="O1558" t="str" cm="1">
        <f t="array" ref="O1558">INDEX($B$9:$F$1048576, $J1558, $K1558 )</f>
        <v>티월드제70차(유)1-23</v>
      </c>
      <c r="P1558" t="str" cm="1">
        <f t="array" ref="P1558">IF( $L1558, TRIM(_xll.IMDP("IR", $G$5&amp;$N1558, $G$6)), "" )</f>
        <v/>
      </c>
      <c r="Q1558" t="b" cm="1">
        <f t="array" ref="Q1558">IF(
    $U$1=1, AND($P1558&lt;&gt;"", $P1558&lt;&gt;"...", $P1558&lt;&gt;"입력오류"),
    IF(
        $U$18=1, AND($P1558&lt;&gt;"", $P1558&lt;&gt;"...", $P1558&lt;&gt;"입력오류", ISNUMBER(FIND(INDEX($T$2:$T$7,$U$1),$P1558))),
        IF(
            $U$17="기타", AND($P1558&lt;&gt;"", $P1558&lt;&gt;"...", $P1558&lt;&gt;"입력오류", NOT(ISNUMBER(FIND($T$21:$T$34,$P1558)))),
            AND($P1558&lt;&gt;"", $P1558&lt;&gt;"...", $P1558&lt;&gt;"입력오류", $T$19=$P1558)
        )
    )
)</f>
        <v>0</v>
      </c>
    </row>
    <row r="1559" spans="1:17">
      <c r="A1559" t="s">
        <v>2996</v>
      </c>
      <c r="B1559" t="s">
        <v>2997</v>
      </c>
      <c r="C1559" t="s">
        <v>12138</v>
      </c>
      <c r="D1559" t="s">
        <v>12139</v>
      </c>
      <c r="I1559">
        <f t="shared" si="73"/>
        <v>1558</v>
      </c>
      <c r="J1559">
        <f t="shared" si="74"/>
        <v>1558</v>
      </c>
      <c r="K1559">
        <f t="shared" si="72"/>
        <v>1</v>
      </c>
      <c r="L1559" t="b">
        <f>COUNTIF($N$2:N1559, N1559)=1</f>
        <v>1</v>
      </c>
      <c r="M1559" s="37">
        <f>IF( $Q1559, MAX($M$1:M1558)+1, 0)</f>
        <v>0</v>
      </c>
      <c r="N1559" t="str" cm="1">
        <f t="array" ref="N1559">INDEX($A$9:$F$1048576, $J1559, $K1559 )</f>
        <v>65948</v>
      </c>
      <c r="O1559" t="str" cm="1">
        <f t="array" ref="O1559">INDEX($B$9:$F$1048576, $J1559, $K1559 )</f>
        <v>티월드제70차(유)1-24</v>
      </c>
      <c r="P1559" t="str" cm="1">
        <f t="array" ref="P1559">IF( $L1559, TRIM(_xll.IMDP("IR", $G$5&amp;$N1559, $G$6)), "" )</f>
        <v/>
      </c>
      <c r="Q1559" t="b" cm="1">
        <f t="array" ref="Q1559">IF(
    $U$1=1, AND($P1559&lt;&gt;"", $P1559&lt;&gt;"...", $P1559&lt;&gt;"입력오류"),
    IF(
        $U$18=1, AND($P1559&lt;&gt;"", $P1559&lt;&gt;"...", $P1559&lt;&gt;"입력오류", ISNUMBER(FIND(INDEX($T$2:$T$7,$U$1),$P1559))),
        IF(
            $U$17="기타", AND($P1559&lt;&gt;"", $P1559&lt;&gt;"...", $P1559&lt;&gt;"입력오류", NOT(ISNUMBER(FIND($T$21:$T$34,$P1559)))),
            AND($P1559&lt;&gt;"", $P1559&lt;&gt;"...", $P1559&lt;&gt;"입력오류", $T$19=$P1559)
        )
    )
)</f>
        <v>0</v>
      </c>
    </row>
    <row r="1560" spans="1:17">
      <c r="A1560" t="s">
        <v>2998</v>
      </c>
      <c r="B1560" t="s">
        <v>2999</v>
      </c>
      <c r="C1560" t="s">
        <v>12140</v>
      </c>
      <c r="D1560" t="s">
        <v>12141</v>
      </c>
      <c r="I1560">
        <f t="shared" si="73"/>
        <v>1559</v>
      </c>
      <c r="J1560">
        <f t="shared" si="74"/>
        <v>1559</v>
      </c>
      <c r="K1560">
        <f t="shared" si="72"/>
        <v>1</v>
      </c>
      <c r="L1560" t="b">
        <f>COUNTIF($N$2:N1560, N1560)=1</f>
        <v>1</v>
      </c>
      <c r="M1560" s="37">
        <f>IF( $Q1560, MAX($M$1:M1559)+1, 0)</f>
        <v>0</v>
      </c>
      <c r="N1560" t="str" cm="1">
        <f t="array" ref="N1560">INDEX($A$9:$F$1048576, $J1560, $K1560 )</f>
        <v>65949</v>
      </c>
      <c r="O1560" t="str" cm="1">
        <f t="array" ref="O1560">INDEX($B$9:$F$1048576, $J1560, $K1560 )</f>
        <v>티월드제70차(유)1-25</v>
      </c>
      <c r="P1560" t="str" cm="1">
        <f t="array" ref="P1560">IF( $L1560, TRIM(_xll.IMDP("IR", $G$5&amp;$N1560, $G$6)), "" )</f>
        <v/>
      </c>
      <c r="Q1560" t="b" cm="1">
        <f t="array" ref="Q1560">IF(
    $U$1=1, AND($P1560&lt;&gt;"", $P1560&lt;&gt;"...", $P1560&lt;&gt;"입력오류"),
    IF(
        $U$18=1, AND($P1560&lt;&gt;"", $P1560&lt;&gt;"...", $P1560&lt;&gt;"입력오류", ISNUMBER(FIND(INDEX($T$2:$T$7,$U$1),$P1560))),
        IF(
            $U$17="기타", AND($P1560&lt;&gt;"", $P1560&lt;&gt;"...", $P1560&lt;&gt;"입력오류", NOT(ISNUMBER(FIND($T$21:$T$34,$P1560)))),
            AND($P1560&lt;&gt;"", $P1560&lt;&gt;"...", $P1560&lt;&gt;"입력오류", $T$19=$P1560)
        )
    )
)</f>
        <v>0</v>
      </c>
    </row>
    <row r="1561" spans="1:17">
      <c r="A1561" t="s">
        <v>3000</v>
      </c>
      <c r="B1561" t="s">
        <v>3001</v>
      </c>
      <c r="C1561" t="s">
        <v>12142</v>
      </c>
      <c r="D1561" t="s">
        <v>12143</v>
      </c>
      <c r="I1561">
        <f t="shared" si="73"/>
        <v>1560</v>
      </c>
      <c r="J1561">
        <f t="shared" si="74"/>
        <v>1560</v>
      </c>
      <c r="K1561">
        <f t="shared" si="72"/>
        <v>1</v>
      </c>
      <c r="L1561" t="b">
        <f>COUNTIF($N$2:N1561, N1561)=1</f>
        <v>1</v>
      </c>
      <c r="M1561" s="37">
        <f>IF( $Q1561, MAX($M$1:M1560)+1, 0)</f>
        <v>0</v>
      </c>
      <c r="N1561" t="str" cm="1">
        <f t="array" ref="N1561">INDEX($A$9:$F$1048576, $J1561, $K1561 )</f>
        <v>65950</v>
      </c>
      <c r="O1561" t="str" cm="1">
        <f t="array" ref="O1561">INDEX($B$9:$F$1048576, $J1561, $K1561 )</f>
        <v>티월드제70차(유)1-26</v>
      </c>
      <c r="P1561" t="str" cm="1">
        <f t="array" ref="P1561">IF( $L1561, TRIM(_xll.IMDP("IR", $G$5&amp;$N1561, $G$6)), "" )</f>
        <v/>
      </c>
      <c r="Q1561" t="b" cm="1">
        <f t="array" ref="Q1561">IF(
    $U$1=1, AND($P1561&lt;&gt;"", $P1561&lt;&gt;"...", $P1561&lt;&gt;"입력오류"),
    IF(
        $U$18=1, AND($P1561&lt;&gt;"", $P1561&lt;&gt;"...", $P1561&lt;&gt;"입력오류", ISNUMBER(FIND(INDEX($T$2:$T$7,$U$1),$P1561))),
        IF(
            $U$17="기타", AND($P1561&lt;&gt;"", $P1561&lt;&gt;"...", $P1561&lt;&gt;"입력오류", NOT(ISNUMBER(FIND($T$21:$T$34,$P1561)))),
            AND($P1561&lt;&gt;"", $P1561&lt;&gt;"...", $P1561&lt;&gt;"입력오류", $T$19=$P1561)
        )
    )
)</f>
        <v>0</v>
      </c>
    </row>
    <row r="1562" spans="1:17">
      <c r="A1562" t="s">
        <v>3002</v>
      </c>
      <c r="B1562" t="s">
        <v>3003</v>
      </c>
      <c r="C1562" t="s">
        <v>12144</v>
      </c>
      <c r="D1562" t="s">
        <v>12145</v>
      </c>
      <c r="I1562">
        <f t="shared" si="73"/>
        <v>1561</v>
      </c>
      <c r="J1562">
        <f t="shared" si="74"/>
        <v>1561</v>
      </c>
      <c r="K1562">
        <f t="shared" si="72"/>
        <v>1</v>
      </c>
      <c r="L1562" t="b">
        <f>COUNTIF($N$2:N1562, N1562)=1</f>
        <v>1</v>
      </c>
      <c r="M1562" s="37">
        <f>IF( $Q1562, MAX($M$1:M1561)+1, 0)</f>
        <v>0</v>
      </c>
      <c r="N1562" t="str" cm="1">
        <f t="array" ref="N1562">INDEX($A$9:$F$1048576, $J1562, $K1562 )</f>
        <v>65951</v>
      </c>
      <c r="O1562" t="str" cm="1">
        <f t="array" ref="O1562">INDEX($B$9:$F$1048576, $J1562, $K1562 )</f>
        <v>티월드제70차(유)1-27</v>
      </c>
      <c r="P1562" t="str" cm="1">
        <f t="array" ref="P1562">IF( $L1562, TRIM(_xll.IMDP("IR", $G$5&amp;$N1562, $G$6)), "" )</f>
        <v/>
      </c>
      <c r="Q1562" t="b" cm="1">
        <f t="array" ref="Q1562">IF(
    $U$1=1, AND($P1562&lt;&gt;"", $P1562&lt;&gt;"...", $P1562&lt;&gt;"입력오류"),
    IF(
        $U$18=1, AND($P1562&lt;&gt;"", $P1562&lt;&gt;"...", $P1562&lt;&gt;"입력오류", ISNUMBER(FIND(INDEX($T$2:$T$7,$U$1),$P1562))),
        IF(
            $U$17="기타", AND($P1562&lt;&gt;"", $P1562&lt;&gt;"...", $P1562&lt;&gt;"입력오류", NOT(ISNUMBER(FIND($T$21:$T$34,$P1562)))),
            AND($P1562&lt;&gt;"", $P1562&lt;&gt;"...", $P1562&lt;&gt;"입력오류", $T$19=$P1562)
        )
    )
)</f>
        <v>0</v>
      </c>
    </row>
    <row r="1563" spans="1:17">
      <c r="A1563" t="s">
        <v>3004</v>
      </c>
      <c r="B1563" t="s">
        <v>3005</v>
      </c>
      <c r="C1563" t="s">
        <v>12146</v>
      </c>
      <c r="D1563" t="s">
        <v>12147</v>
      </c>
      <c r="I1563">
        <f t="shared" si="73"/>
        <v>1562</v>
      </c>
      <c r="J1563">
        <f t="shared" si="74"/>
        <v>1562</v>
      </c>
      <c r="K1563">
        <f t="shared" si="72"/>
        <v>1</v>
      </c>
      <c r="L1563" t="b">
        <f>COUNTIF($N$2:N1563, N1563)=1</f>
        <v>1</v>
      </c>
      <c r="M1563" s="37">
        <f>IF( $Q1563, MAX($M$1:M1562)+1, 0)</f>
        <v>0</v>
      </c>
      <c r="N1563" t="str" cm="1">
        <f t="array" ref="N1563">INDEX($A$9:$F$1048576, $J1563, $K1563 )</f>
        <v>65980</v>
      </c>
      <c r="O1563" t="str" cm="1">
        <f t="array" ref="O1563">INDEX($B$9:$F$1048576, $J1563, $K1563 )</f>
        <v>신보2021제22차(유)1-1</v>
      </c>
      <c r="P1563" t="str" cm="1">
        <f t="array" ref="P1563">IF( $L1563, TRIM(_xll.IMDP("IR", $G$5&amp;$N1563, $G$6)), "" )</f>
        <v/>
      </c>
      <c r="Q1563" t="b" cm="1">
        <f t="array" ref="Q1563">IF(
    $U$1=1, AND($P1563&lt;&gt;"", $P1563&lt;&gt;"...", $P1563&lt;&gt;"입력오류"),
    IF(
        $U$18=1, AND($P1563&lt;&gt;"", $P1563&lt;&gt;"...", $P1563&lt;&gt;"입력오류", ISNUMBER(FIND(INDEX($T$2:$T$7,$U$1),$P1563))),
        IF(
            $U$17="기타", AND($P1563&lt;&gt;"", $P1563&lt;&gt;"...", $P1563&lt;&gt;"입력오류", NOT(ISNUMBER(FIND($T$21:$T$34,$P1563)))),
            AND($P1563&lt;&gt;"", $P1563&lt;&gt;"...", $P1563&lt;&gt;"입력오류", $T$19=$P1563)
        )
    )
)</f>
        <v>0</v>
      </c>
    </row>
    <row r="1564" spans="1:17">
      <c r="A1564" t="s">
        <v>3006</v>
      </c>
      <c r="B1564" t="s">
        <v>3007</v>
      </c>
      <c r="C1564" t="s">
        <v>12148</v>
      </c>
      <c r="D1564" t="s">
        <v>12149</v>
      </c>
      <c r="I1564">
        <f t="shared" si="73"/>
        <v>1563</v>
      </c>
      <c r="J1564">
        <f t="shared" si="74"/>
        <v>1563</v>
      </c>
      <c r="K1564">
        <f t="shared" si="72"/>
        <v>1</v>
      </c>
      <c r="L1564" t="b">
        <f>COUNTIF($N$2:N1564, N1564)=1</f>
        <v>1</v>
      </c>
      <c r="M1564" s="37">
        <f>IF( $Q1564, MAX($M$1:M1563)+1, 0)</f>
        <v>0</v>
      </c>
      <c r="N1564" t="str" cm="1">
        <f t="array" ref="N1564">INDEX($A$9:$F$1048576, $J1564, $K1564 )</f>
        <v>65981</v>
      </c>
      <c r="O1564" t="str" cm="1">
        <f t="array" ref="O1564">INDEX($B$9:$F$1048576, $J1564, $K1564 )</f>
        <v>신보2021제22차(유)1-2</v>
      </c>
      <c r="P1564" t="str" cm="1">
        <f t="array" ref="P1564">IF( $L1564, TRIM(_xll.IMDP("IR", $G$5&amp;$N1564, $G$6)), "" )</f>
        <v/>
      </c>
      <c r="Q1564" t="b" cm="1">
        <f t="array" ref="Q1564">IF(
    $U$1=1, AND($P1564&lt;&gt;"", $P1564&lt;&gt;"...", $P1564&lt;&gt;"입력오류"),
    IF(
        $U$18=1, AND($P1564&lt;&gt;"", $P1564&lt;&gt;"...", $P1564&lt;&gt;"입력오류", ISNUMBER(FIND(INDEX($T$2:$T$7,$U$1),$P1564))),
        IF(
            $U$17="기타", AND($P1564&lt;&gt;"", $P1564&lt;&gt;"...", $P1564&lt;&gt;"입력오류", NOT(ISNUMBER(FIND($T$21:$T$34,$P1564)))),
            AND($P1564&lt;&gt;"", $P1564&lt;&gt;"...", $P1564&lt;&gt;"입력오류", $T$19=$P1564)
        )
    )
)</f>
        <v>0</v>
      </c>
    </row>
    <row r="1565" spans="1:17">
      <c r="A1565" t="s">
        <v>3008</v>
      </c>
      <c r="B1565" t="s">
        <v>3009</v>
      </c>
      <c r="C1565" t="s">
        <v>12150</v>
      </c>
      <c r="D1565" t="s">
        <v>12151</v>
      </c>
      <c r="I1565">
        <f t="shared" si="73"/>
        <v>1564</v>
      </c>
      <c r="J1565">
        <f t="shared" si="74"/>
        <v>1564</v>
      </c>
      <c r="K1565">
        <f t="shared" si="72"/>
        <v>1</v>
      </c>
      <c r="L1565" t="b">
        <f>COUNTIF($N$2:N1565, N1565)=1</f>
        <v>1</v>
      </c>
      <c r="M1565" s="37">
        <f>IF( $Q1565, MAX($M$1:M1564)+1, 0)</f>
        <v>0</v>
      </c>
      <c r="N1565" t="str" cm="1">
        <f t="array" ref="N1565">INDEX($A$9:$F$1048576, $J1565, $K1565 )</f>
        <v>65982</v>
      </c>
      <c r="O1565" t="str" cm="1">
        <f t="array" ref="O1565">INDEX($B$9:$F$1048576, $J1565, $K1565 )</f>
        <v>신보2021제23차(유)1-1</v>
      </c>
      <c r="P1565" t="str" cm="1">
        <f t="array" ref="P1565">IF( $L1565, TRIM(_xll.IMDP("IR", $G$5&amp;$N1565, $G$6)), "" )</f>
        <v/>
      </c>
      <c r="Q1565" t="b" cm="1">
        <f t="array" ref="Q1565">IF(
    $U$1=1, AND($P1565&lt;&gt;"", $P1565&lt;&gt;"...", $P1565&lt;&gt;"입력오류"),
    IF(
        $U$18=1, AND($P1565&lt;&gt;"", $P1565&lt;&gt;"...", $P1565&lt;&gt;"입력오류", ISNUMBER(FIND(INDEX($T$2:$T$7,$U$1),$P1565))),
        IF(
            $U$17="기타", AND($P1565&lt;&gt;"", $P1565&lt;&gt;"...", $P1565&lt;&gt;"입력오류", NOT(ISNUMBER(FIND($T$21:$T$34,$P1565)))),
            AND($P1565&lt;&gt;"", $P1565&lt;&gt;"...", $P1565&lt;&gt;"입력오류", $T$19=$P1565)
        )
    )
)</f>
        <v>0</v>
      </c>
    </row>
    <row r="1566" spans="1:17">
      <c r="A1566" t="s">
        <v>3010</v>
      </c>
      <c r="B1566" t="s">
        <v>3011</v>
      </c>
      <c r="C1566" t="s">
        <v>12152</v>
      </c>
      <c r="D1566" t="s">
        <v>12153</v>
      </c>
      <c r="I1566">
        <f t="shared" si="73"/>
        <v>1565</v>
      </c>
      <c r="J1566">
        <f t="shared" si="74"/>
        <v>1565</v>
      </c>
      <c r="K1566">
        <f t="shared" si="72"/>
        <v>1</v>
      </c>
      <c r="L1566" t="b">
        <f>COUNTIF($N$2:N1566, N1566)=1</f>
        <v>1</v>
      </c>
      <c r="M1566" s="37">
        <f>IF( $Q1566, MAX($M$1:M1565)+1, 0)</f>
        <v>0</v>
      </c>
      <c r="N1566" t="str" cm="1">
        <f t="array" ref="N1566">INDEX($A$9:$F$1048576, $J1566, $K1566 )</f>
        <v>65983</v>
      </c>
      <c r="O1566" t="str" cm="1">
        <f t="array" ref="O1566">INDEX($B$9:$F$1048576, $J1566, $K1566 )</f>
        <v>신보2021제23차(유)1-2</v>
      </c>
      <c r="P1566" t="str" cm="1">
        <f t="array" ref="P1566">IF( $L1566, TRIM(_xll.IMDP("IR", $G$5&amp;$N1566, $G$6)), "" )</f>
        <v/>
      </c>
      <c r="Q1566" t="b" cm="1">
        <f t="array" ref="Q1566">IF(
    $U$1=1, AND($P1566&lt;&gt;"", $P1566&lt;&gt;"...", $P1566&lt;&gt;"입력오류"),
    IF(
        $U$18=1, AND($P1566&lt;&gt;"", $P1566&lt;&gt;"...", $P1566&lt;&gt;"입력오류", ISNUMBER(FIND(INDEX($T$2:$T$7,$U$1),$P1566))),
        IF(
            $U$17="기타", AND($P1566&lt;&gt;"", $P1566&lt;&gt;"...", $P1566&lt;&gt;"입력오류", NOT(ISNUMBER(FIND($T$21:$T$34,$P1566)))),
            AND($P1566&lt;&gt;"", $P1566&lt;&gt;"...", $P1566&lt;&gt;"입력오류", $T$19=$P1566)
        )
    )
)</f>
        <v>0</v>
      </c>
    </row>
    <row r="1567" spans="1:17">
      <c r="A1567" t="s">
        <v>3012</v>
      </c>
      <c r="B1567" t="s">
        <v>3013</v>
      </c>
      <c r="C1567" t="s">
        <v>12154</v>
      </c>
      <c r="D1567" t="s">
        <v>12155</v>
      </c>
      <c r="I1567">
        <f t="shared" si="73"/>
        <v>1566</v>
      </c>
      <c r="J1567">
        <f t="shared" si="74"/>
        <v>1566</v>
      </c>
      <c r="K1567">
        <f t="shared" si="72"/>
        <v>1</v>
      </c>
      <c r="L1567" t="b">
        <f>COUNTIF($N$2:N1567, N1567)=1</f>
        <v>1</v>
      </c>
      <c r="M1567" s="37">
        <f>IF( $Q1567, MAX($M$1:M1566)+1, 0)</f>
        <v>0</v>
      </c>
      <c r="N1567" t="str" cm="1">
        <f t="array" ref="N1567">INDEX($A$9:$F$1048576, $J1567, $K1567 )</f>
        <v>65984</v>
      </c>
      <c r="O1567" t="str" cm="1">
        <f t="array" ref="O1567">INDEX($B$9:$F$1048576, $J1567, $K1567 )</f>
        <v>신보2021제24차(유)1-1</v>
      </c>
      <c r="P1567" t="str" cm="1">
        <f t="array" ref="P1567">IF( $L1567, TRIM(_xll.IMDP("IR", $G$5&amp;$N1567, $G$6)), "" )</f>
        <v/>
      </c>
      <c r="Q1567" t="b" cm="1">
        <f t="array" ref="Q1567">IF(
    $U$1=1, AND($P1567&lt;&gt;"", $P1567&lt;&gt;"...", $P1567&lt;&gt;"입력오류"),
    IF(
        $U$18=1, AND($P1567&lt;&gt;"", $P1567&lt;&gt;"...", $P1567&lt;&gt;"입력오류", ISNUMBER(FIND(INDEX($T$2:$T$7,$U$1),$P1567))),
        IF(
            $U$17="기타", AND($P1567&lt;&gt;"", $P1567&lt;&gt;"...", $P1567&lt;&gt;"입력오류", NOT(ISNUMBER(FIND($T$21:$T$34,$P1567)))),
            AND($P1567&lt;&gt;"", $P1567&lt;&gt;"...", $P1567&lt;&gt;"입력오류", $T$19=$P1567)
        )
    )
)</f>
        <v>0</v>
      </c>
    </row>
    <row r="1568" spans="1:17">
      <c r="A1568" t="s">
        <v>3014</v>
      </c>
      <c r="B1568" t="s">
        <v>3015</v>
      </c>
      <c r="C1568" t="s">
        <v>12156</v>
      </c>
      <c r="D1568" t="s">
        <v>12157</v>
      </c>
      <c r="I1568">
        <f t="shared" si="73"/>
        <v>1567</v>
      </c>
      <c r="J1568">
        <f t="shared" si="74"/>
        <v>1567</v>
      </c>
      <c r="K1568">
        <f t="shared" si="72"/>
        <v>1</v>
      </c>
      <c r="L1568" t="b">
        <f>COUNTIF($N$2:N1568, N1568)=1</f>
        <v>1</v>
      </c>
      <c r="M1568" s="37">
        <f>IF( $Q1568, MAX($M$1:M1567)+1, 0)</f>
        <v>0</v>
      </c>
      <c r="N1568" t="str" cm="1">
        <f t="array" ref="N1568">INDEX($A$9:$F$1048576, $J1568, $K1568 )</f>
        <v>65985</v>
      </c>
      <c r="O1568" t="str" cm="1">
        <f t="array" ref="O1568">INDEX($B$9:$F$1048576, $J1568, $K1568 )</f>
        <v>신보2021제24차(유)1-2</v>
      </c>
      <c r="P1568" t="str" cm="1">
        <f t="array" ref="P1568">IF( $L1568, TRIM(_xll.IMDP("IR", $G$5&amp;$N1568, $G$6)), "" )</f>
        <v/>
      </c>
      <c r="Q1568" t="b" cm="1">
        <f t="array" ref="Q1568">IF(
    $U$1=1, AND($P1568&lt;&gt;"", $P1568&lt;&gt;"...", $P1568&lt;&gt;"입력오류"),
    IF(
        $U$18=1, AND($P1568&lt;&gt;"", $P1568&lt;&gt;"...", $P1568&lt;&gt;"입력오류", ISNUMBER(FIND(INDEX($T$2:$T$7,$U$1),$P1568))),
        IF(
            $U$17="기타", AND($P1568&lt;&gt;"", $P1568&lt;&gt;"...", $P1568&lt;&gt;"입력오류", NOT(ISNUMBER(FIND($T$21:$T$34,$P1568)))),
            AND($P1568&lt;&gt;"", $P1568&lt;&gt;"...", $P1568&lt;&gt;"입력오류", $T$19=$P1568)
        )
    )
)</f>
        <v>0</v>
      </c>
    </row>
    <row r="1569" spans="1:17">
      <c r="A1569" t="s">
        <v>3016</v>
      </c>
      <c r="B1569" t="s">
        <v>3017</v>
      </c>
      <c r="C1569" t="s">
        <v>12158</v>
      </c>
      <c r="D1569" t="s">
        <v>12159</v>
      </c>
      <c r="I1569">
        <f t="shared" si="73"/>
        <v>1568</v>
      </c>
      <c r="J1569">
        <f t="shared" si="74"/>
        <v>1568</v>
      </c>
      <c r="K1569">
        <f t="shared" si="72"/>
        <v>1</v>
      </c>
      <c r="L1569" t="b">
        <f>COUNTIF($N$2:N1569, N1569)=1</f>
        <v>1</v>
      </c>
      <c r="M1569" s="37">
        <f>IF( $Q1569, MAX($M$1:M1568)+1, 0)</f>
        <v>0</v>
      </c>
      <c r="N1569" t="str" cm="1">
        <f t="array" ref="N1569">INDEX($A$9:$F$1048576, $J1569, $K1569 )</f>
        <v>66035</v>
      </c>
      <c r="O1569" t="str" cm="1">
        <f t="array" ref="O1569">INDEX($B$9:$F$1048576, $J1569, $K1569 )</f>
        <v>큐브반포제2차(유)1</v>
      </c>
      <c r="P1569" t="str" cm="1">
        <f t="array" ref="P1569">IF( $L1569, TRIM(_xll.IMDP("IR", $G$5&amp;$N1569, $G$6)), "" )</f>
        <v/>
      </c>
      <c r="Q1569" t="b" cm="1">
        <f t="array" ref="Q1569">IF(
    $U$1=1, AND($P1569&lt;&gt;"", $P1569&lt;&gt;"...", $P1569&lt;&gt;"입력오류"),
    IF(
        $U$18=1, AND($P1569&lt;&gt;"", $P1569&lt;&gt;"...", $P1569&lt;&gt;"입력오류", ISNUMBER(FIND(INDEX($T$2:$T$7,$U$1),$P1569))),
        IF(
            $U$17="기타", AND($P1569&lt;&gt;"", $P1569&lt;&gt;"...", $P1569&lt;&gt;"입력오류", NOT(ISNUMBER(FIND($T$21:$T$34,$P1569)))),
            AND($P1569&lt;&gt;"", $P1569&lt;&gt;"...", $P1569&lt;&gt;"입력오류", $T$19=$P1569)
        )
    )
)</f>
        <v>0</v>
      </c>
    </row>
    <row r="1570" spans="1:17">
      <c r="A1570" t="s">
        <v>3018</v>
      </c>
      <c r="B1570" t="s">
        <v>3019</v>
      </c>
      <c r="C1570" t="s">
        <v>12160</v>
      </c>
      <c r="D1570" t="s">
        <v>12161</v>
      </c>
      <c r="I1570">
        <f t="shared" si="73"/>
        <v>1569</v>
      </c>
      <c r="J1570">
        <f t="shared" si="74"/>
        <v>1569</v>
      </c>
      <c r="K1570">
        <f t="shared" si="72"/>
        <v>1</v>
      </c>
      <c r="L1570" t="b">
        <f>COUNTIF($N$2:N1570, N1570)=1</f>
        <v>1</v>
      </c>
      <c r="M1570" s="37">
        <f>IF( $Q1570, MAX($M$1:M1569)+1, 0)</f>
        <v>0</v>
      </c>
      <c r="N1570" t="str" cm="1">
        <f t="array" ref="N1570">INDEX($A$9:$F$1048576, $J1570, $K1570 )</f>
        <v>66071</v>
      </c>
      <c r="O1570" t="str" cm="1">
        <f t="array" ref="O1570">INDEX($B$9:$F$1048576, $J1570, $K1570 )</f>
        <v>유플러스파이브지제60차(유)1-11</v>
      </c>
      <c r="P1570" t="str" cm="1">
        <f t="array" ref="P1570">IF( $L1570, TRIM(_xll.IMDP("IR", $G$5&amp;$N1570, $G$6)), "" )</f>
        <v/>
      </c>
      <c r="Q1570" t="b" cm="1">
        <f t="array" ref="Q1570">IF(
    $U$1=1, AND($P1570&lt;&gt;"", $P1570&lt;&gt;"...", $P1570&lt;&gt;"입력오류"),
    IF(
        $U$18=1, AND($P1570&lt;&gt;"", $P1570&lt;&gt;"...", $P1570&lt;&gt;"입력오류", ISNUMBER(FIND(INDEX($T$2:$T$7,$U$1),$P1570))),
        IF(
            $U$17="기타", AND($P1570&lt;&gt;"", $P1570&lt;&gt;"...", $P1570&lt;&gt;"입력오류", NOT(ISNUMBER(FIND($T$21:$T$34,$P1570)))),
            AND($P1570&lt;&gt;"", $P1570&lt;&gt;"...", $P1570&lt;&gt;"입력오류", $T$19=$P1570)
        )
    )
)</f>
        <v>0</v>
      </c>
    </row>
    <row r="1571" spans="1:17">
      <c r="A1571" t="s">
        <v>3020</v>
      </c>
      <c r="B1571" t="s">
        <v>3021</v>
      </c>
      <c r="C1571" t="s">
        <v>12162</v>
      </c>
      <c r="D1571" t="s">
        <v>12163</v>
      </c>
      <c r="I1571">
        <f t="shared" si="73"/>
        <v>1570</v>
      </c>
      <c r="J1571">
        <f t="shared" si="74"/>
        <v>1570</v>
      </c>
      <c r="K1571">
        <f t="shared" si="72"/>
        <v>1</v>
      </c>
      <c r="L1571" t="b">
        <f>COUNTIF($N$2:N1571, N1571)=1</f>
        <v>1</v>
      </c>
      <c r="M1571" s="37">
        <f>IF( $Q1571, MAX($M$1:M1570)+1, 0)</f>
        <v>0</v>
      </c>
      <c r="N1571" t="str" cm="1">
        <f t="array" ref="N1571">INDEX($A$9:$F$1048576, $J1571, $K1571 )</f>
        <v>66072</v>
      </c>
      <c r="O1571" t="str" cm="1">
        <f t="array" ref="O1571">INDEX($B$9:$F$1048576, $J1571, $K1571 )</f>
        <v>유플러스파이브지제60차(유)1-12</v>
      </c>
      <c r="P1571" t="str" cm="1">
        <f t="array" ref="P1571">IF( $L1571, TRIM(_xll.IMDP("IR", $G$5&amp;$N1571, $G$6)), "" )</f>
        <v/>
      </c>
      <c r="Q1571" t="b" cm="1">
        <f t="array" ref="Q1571">IF(
    $U$1=1, AND($P1571&lt;&gt;"", $P1571&lt;&gt;"...", $P1571&lt;&gt;"입력오류"),
    IF(
        $U$18=1, AND($P1571&lt;&gt;"", $P1571&lt;&gt;"...", $P1571&lt;&gt;"입력오류", ISNUMBER(FIND(INDEX($T$2:$T$7,$U$1),$P1571))),
        IF(
            $U$17="기타", AND($P1571&lt;&gt;"", $P1571&lt;&gt;"...", $P1571&lt;&gt;"입력오류", NOT(ISNUMBER(FIND($T$21:$T$34,$P1571)))),
            AND($P1571&lt;&gt;"", $P1571&lt;&gt;"...", $P1571&lt;&gt;"입력오류", $T$19=$P1571)
        )
    )
)</f>
        <v>0</v>
      </c>
    </row>
    <row r="1572" spans="1:17">
      <c r="A1572" t="s">
        <v>3022</v>
      </c>
      <c r="B1572" t="s">
        <v>3023</v>
      </c>
      <c r="C1572" t="s">
        <v>12164</v>
      </c>
      <c r="D1572" t="s">
        <v>12165</v>
      </c>
      <c r="I1572">
        <f t="shared" si="73"/>
        <v>1571</v>
      </c>
      <c r="J1572">
        <f t="shared" si="74"/>
        <v>1571</v>
      </c>
      <c r="K1572">
        <f t="shared" si="72"/>
        <v>1</v>
      </c>
      <c r="L1572" t="b">
        <f>COUNTIF($N$2:N1572, N1572)=1</f>
        <v>1</v>
      </c>
      <c r="M1572" s="37">
        <f>IF( $Q1572, MAX($M$1:M1571)+1, 0)</f>
        <v>0</v>
      </c>
      <c r="N1572" t="str" cm="1">
        <f t="array" ref="N1572">INDEX($A$9:$F$1048576, $J1572, $K1572 )</f>
        <v>66073</v>
      </c>
      <c r="O1572" t="str" cm="1">
        <f t="array" ref="O1572">INDEX($B$9:$F$1048576, $J1572, $K1572 )</f>
        <v>유플러스파이브지제60차(유)1-13</v>
      </c>
      <c r="P1572" t="str" cm="1">
        <f t="array" ref="P1572">IF( $L1572, TRIM(_xll.IMDP("IR", $G$5&amp;$N1572, $G$6)), "" )</f>
        <v/>
      </c>
      <c r="Q1572" t="b" cm="1">
        <f t="array" ref="Q1572">IF(
    $U$1=1, AND($P1572&lt;&gt;"", $P1572&lt;&gt;"...", $P1572&lt;&gt;"입력오류"),
    IF(
        $U$18=1, AND($P1572&lt;&gt;"", $P1572&lt;&gt;"...", $P1572&lt;&gt;"입력오류", ISNUMBER(FIND(INDEX($T$2:$T$7,$U$1),$P1572))),
        IF(
            $U$17="기타", AND($P1572&lt;&gt;"", $P1572&lt;&gt;"...", $P1572&lt;&gt;"입력오류", NOT(ISNUMBER(FIND($T$21:$T$34,$P1572)))),
            AND($P1572&lt;&gt;"", $P1572&lt;&gt;"...", $P1572&lt;&gt;"입력오류", $T$19=$P1572)
        )
    )
)</f>
        <v>0</v>
      </c>
    </row>
    <row r="1573" spans="1:17">
      <c r="A1573" t="s">
        <v>3024</v>
      </c>
      <c r="B1573" t="s">
        <v>3025</v>
      </c>
      <c r="C1573" t="s">
        <v>12166</v>
      </c>
      <c r="D1573" t="s">
        <v>12167</v>
      </c>
      <c r="I1573">
        <f t="shared" si="73"/>
        <v>1572</v>
      </c>
      <c r="J1573">
        <f t="shared" si="74"/>
        <v>1572</v>
      </c>
      <c r="K1573">
        <f t="shared" si="72"/>
        <v>1</v>
      </c>
      <c r="L1573" t="b">
        <f>COUNTIF($N$2:N1573, N1573)=1</f>
        <v>1</v>
      </c>
      <c r="M1573" s="37">
        <f>IF( $Q1573, MAX($M$1:M1572)+1, 0)</f>
        <v>0</v>
      </c>
      <c r="N1573" t="str" cm="1">
        <f t="array" ref="N1573">INDEX($A$9:$F$1048576, $J1573, $K1573 )</f>
        <v>66074</v>
      </c>
      <c r="O1573" t="str" cm="1">
        <f t="array" ref="O1573">INDEX($B$9:$F$1048576, $J1573, $K1573 )</f>
        <v>유플러스파이브지제60차(유)1-14</v>
      </c>
      <c r="P1573" t="str" cm="1">
        <f t="array" ref="P1573">IF( $L1573, TRIM(_xll.IMDP("IR", $G$5&amp;$N1573, $G$6)), "" )</f>
        <v/>
      </c>
      <c r="Q1573" t="b" cm="1">
        <f t="array" ref="Q1573">IF(
    $U$1=1, AND($P1573&lt;&gt;"", $P1573&lt;&gt;"...", $P1573&lt;&gt;"입력오류"),
    IF(
        $U$18=1, AND($P1573&lt;&gt;"", $P1573&lt;&gt;"...", $P1573&lt;&gt;"입력오류", ISNUMBER(FIND(INDEX($T$2:$T$7,$U$1),$P1573))),
        IF(
            $U$17="기타", AND($P1573&lt;&gt;"", $P1573&lt;&gt;"...", $P1573&lt;&gt;"입력오류", NOT(ISNUMBER(FIND($T$21:$T$34,$P1573)))),
            AND($P1573&lt;&gt;"", $P1573&lt;&gt;"...", $P1573&lt;&gt;"입력오류", $T$19=$P1573)
        )
    )
)</f>
        <v>0</v>
      </c>
    </row>
    <row r="1574" spans="1:17">
      <c r="A1574" t="s">
        <v>3026</v>
      </c>
      <c r="B1574" t="s">
        <v>3027</v>
      </c>
      <c r="C1574" t="s">
        <v>12168</v>
      </c>
      <c r="D1574" t="s">
        <v>12169</v>
      </c>
      <c r="I1574">
        <f t="shared" si="73"/>
        <v>1573</v>
      </c>
      <c r="J1574">
        <f t="shared" si="74"/>
        <v>1573</v>
      </c>
      <c r="K1574">
        <f t="shared" si="72"/>
        <v>1</v>
      </c>
      <c r="L1574" t="b">
        <f>COUNTIF($N$2:N1574, N1574)=1</f>
        <v>1</v>
      </c>
      <c r="M1574" s="37">
        <f>IF( $Q1574, MAX($M$1:M1573)+1, 0)</f>
        <v>0</v>
      </c>
      <c r="N1574" t="str" cm="1">
        <f t="array" ref="N1574">INDEX($A$9:$F$1048576, $J1574, $K1574 )</f>
        <v>66075</v>
      </c>
      <c r="O1574" t="str" cm="1">
        <f t="array" ref="O1574">INDEX($B$9:$F$1048576, $J1574, $K1574 )</f>
        <v>유플러스파이브지제60차(유)1-15</v>
      </c>
      <c r="P1574" t="str" cm="1">
        <f t="array" ref="P1574">IF( $L1574, TRIM(_xll.IMDP("IR", $G$5&amp;$N1574, $G$6)), "" )</f>
        <v/>
      </c>
      <c r="Q1574" t="b" cm="1">
        <f t="array" ref="Q1574">IF(
    $U$1=1, AND($P1574&lt;&gt;"", $P1574&lt;&gt;"...", $P1574&lt;&gt;"입력오류"),
    IF(
        $U$18=1, AND($P1574&lt;&gt;"", $P1574&lt;&gt;"...", $P1574&lt;&gt;"입력오류", ISNUMBER(FIND(INDEX($T$2:$T$7,$U$1),$P1574))),
        IF(
            $U$17="기타", AND($P1574&lt;&gt;"", $P1574&lt;&gt;"...", $P1574&lt;&gt;"입력오류", NOT(ISNUMBER(FIND($T$21:$T$34,$P1574)))),
            AND($P1574&lt;&gt;"", $P1574&lt;&gt;"...", $P1574&lt;&gt;"입력오류", $T$19=$P1574)
        )
    )
)</f>
        <v>0</v>
      </c>
    </row>
    <row r="1575" spans="1:17">
      <c r="A1575" t="s">
        <v>3028</v>
      </c>
      <c r="B1575" t="s">
        <v>3029</v>
      </c>
      <c r="C1575" t="s">
        <v>12170</v>
      </c>
      <c r="D1575" t="s">
        <v>12171</v>
      </c>
      <c r="I1575">
        <f t="shared" si="73"/>
        <v>1574</v>
      </c>
      <c r="J1575">
        <f t="shared" si="74"/>
        <v>1574</v>
      </c>
      <c r="K1575">
        <f t="shared" si="72"/>
        <v>1</v>
      </c>
      <c r="L1575" t="b">
        <f>COUNTIF($N$2:N1575, N1575)=1</f>
        <v>1</v>
      </c>
      <c r="M1575" s="37">
        <f>IF( $Q1575, MAX($M$1:M1574)+1, 0)</f>
        <v>0</v>
      </c>
      <c r="N1575" t="str" cm="1">
        <f t="array" ref="N1575">INDEX($A$9:$F$1048576, $J1575, $K1575 )</f>
        <v>66076</v>
      </c>
      <c r="O1575" t="str" cm="1">
        <f t="array" ref="O1575">INDEX($B$9:$F$1048576, $J1575, $K1575 )</f>
        <v>유플러스파이브지제60차(유)1-16</v>
      </c>
      <c r="P1575" t="str" cm="1">
        <f t="array" ref="P1575">IF( $L1575, TRIM(_xll.IMDP("IR", $G$5&amp;$N1575, $G$6)), "" )</f>
        <v/>
      </c>
      <c r="Q1575" t="b" cm="1">
        <f t="array" ref="Q1575">IF(
    $U$1=1, AND($P1575&lt;&gt;"", $P1575&lt;&gt;"...", $P1575&lt;&gt;"입력오류"),
    IF(
        $U$18=1, AND($P1575&lt;&gt;"", $P1575&lt;&gt;"...", $P1575&lt;&gt;"입력오류", ISNUMBER(FIND(INDEX($T$2:$T$7,$U$1),$P1575))),
        IF(
            $U$17="기타", AND($P1575&lt;&gt;"", $P1575&lt;&gt;"...", $P1575&lt;&gt;"입력오류", NOT(ISNUMBER(FIND($T$21:$T$34,$P1575)))),
            AND($P1575&lt;&gt;"", $P1575&lt;&gt;"...", $P1575&lt;&gt;"입력오류", $T$19=$P1575)
        )
    )
)</f>
        <v>0</v>
      </c>
    </row>
    <row r="1576" spans="1:17">
      <c r="A1576" t="s">
        <v>3030</v>
      </c>
      <c r="B1576" t="s">
        <v>3031</v>
      </c>
      <c r="C1576" t="s">
        <v>12172</v>
      </c>
      <c r="D1576" t="s">
        <v>12173</v>
      </c>
      <c r="I1576">
        <f t="shared" si="73"/>
        <v>1575</v>
      </c>
      <c r="J1576">
        <f t="shared" si="74"/>
        <v>1575</v>
      </c>
      <c r="K1576">
        <f t="shared" si="72"/>
        <v>1</v>
      </c>
      <c r="L1576" t="b">
        <f>COUNTIF($N$2:N1576, N1576)=1</f>
        <v>1</v>
      </c>
      <c r="M1576" s="37">
        <f>IF( $Q1576, MAX($M$1:M1575)+1, 0)</f>
        <v>0</v>
      </c>
      <c r="N1576" t="str" cm="1">
        <f t="array" ref="N1576">INDEX($A$9:$F$1048576, $J1576, $K1576 )</f>
        <v>66077</v>
      </c>
      <c r="O1576" t="str" cm="1">
        <f t="array" ref="O1576">INDEX($B$9:$F$1048576, $J1576, $K1576 )</f>
        <v>유플러스파이브지제60차(유)1-17</v>
      </c>
      <c r="P1576" t="str" cm="1">
        <f t="array" ref="P1576">IF( $L1576, TRIM(_xll.IMDP("IR", $G$5&amp;$N1576, $G$6)), "" )</f>
        <v/>
      </c>
      <c r="Q1576" t="b" cm="1">
        <f t="array" ref="Q1576">IF(
    $U$1=1, AND($P1576&lt;&gt;"", $P1576&lt;&gt;"...", $P1576&lt;&gt;"입력오류"),
    IF(
        $U$18=1, AND($P1576&lt;&gt;"", $P1576&lt;&gt;"...", $P1576&lt;&gt;"입력오류", ISNUMBER(FIND(INDEX($T$2:$T$7,$U$1),$P1576))),
        IF(
            $U$17="기타", AND($P1576&lt;&gt;"", $P1576&lt;&gt;"...", $P1576&lt;&gt;"입력오류", NOT(ISNUMBER(FIND($T$21:$T$34,$P1576)))),
            AND($P1576&lt;&gt;"", $P1576&lt;&gt;"...", $P1576&lt;&gt;"입력오류", $T$19=$P1576)
        )
    )
)</f>
        <v>0</v>
      </c>
    </row>
    <row r="1577" spans="1:17">
      <c r="A1577" t="s">
        <v>3032</v>
      </c>
      <c r="B1577" t="s">
        <v>3033</v>
      </c>
      <c r="C1577" t="s">
        <v>12174</v>
      </c>
      <c r="D1577" t="s">
        <v>12175</v>
      </c>
      <c r="I1577">
        <f t="shared" si="73"/>
        <v>1576</v>
      </c>
      <c r="J1577">
        <f t="shared" si="74"/>
        <v>1576</v>
      </c>
      <c r="K1577">
        <f t="shared" si="72"/>
        <v>1</v>
      </c>
      <c r="L1577" t="b">
        <f>COUNTIF($N$2:N1577, N1577)=1</f>
        <v>1</v>
      </c>
      <c r="M1577" s="37">
        <f>IF( $Q1577, MAX($M$1:M1576)+1, 0)</f>
        <v>0</v>
      </c>
      <c r="N1577" t="str" cm="1">
        <f t="array" ref="N1577">INDEX($A$9:$F$1048576, $J1577, $K1577 )</f>
        <v>66078</v>
      </c>
      <c r="O1577" t="str" cm="1">
        <f t="array" ref="O1577">INDEX($B$9:$F$1048576, $J1577, $K1577 )</f>
        <v>유플러스파이브지제60차(유)1-18</v>
      </c>
      <c r="P1577" t="str" cm="1">
        <f t="array" ref="P1577">IF( $L1577, TRIM(_xll.IMDP("IR", $G$5&amp;$N1577, $G$6)), "" )</f>
        <v/>
      </c>
      <c r="Q1577" t="b" cm="1">
        <f t="array" ref="Q1577">IF(
    $U$1=1, AND($P1577&lt;&gt;"", $P1577&lt;&gt;"...", $P1577&lt;&gt;"입력오류"),
    IF(
        $U$18=1, AND($P1577&lt;&gt;"", $P1577&lt;&gt;"...", $P1577&lt;&gt;"입력오류", ISNUMBER(FIND(INDEX($T$2:$T$7,$U$1),$P1577))),
        IF(
            $U$17="기타", AND($P1577&lt;&gt;"", $P1577&lt;&gt;"...", $P1577&lt;&gt;"입력오류", NOT(ISNUMBER(FIND($T$21:$T$34,$P1577)))),
            AND($P1577&lt;&gt;"", $P1577&lt;&gt;"...", $P1577&lt;&gt;"입력오류", $T$19=$P1577)
        )
    )
)</f>
        <v>0</v>
      </c>
    </row>
    <row r="1578" spans="1:17">
      <c r="A1578" t="s">
        <v>3034</v>
      </c>
      <c r="B1578" t="s">
        <v>3035</v>
      </c>
      <c r="C1578" t="s">
        <v>12176</v>
      </c>
      <c r="D1578" t="s">
        <v>12177</v>
      </c>
      <c r="I1578">
        <f t="shared" si="73"/>
        <v>1577</v>
      </c>
      <c r="J1578">
        <f t="shared" si="74"/>
        <v>1577</v>
      </c>
      <c r="K1578">
        <f t="shared" si="72"/>
        <v>1</v>
      </c>
      <c r="L1578" t="b">
        <f>COUNTIF($N$2:N1578, N1578)=1</f>
        <v>1</v>
      </c>
      <c r="M1578" s="37">
        <f>IF( $Q1578, MAX($M$1:M1577)+1, 0)</f>
        <v>0</v>
      </c>
      <c r="N1578" t="str" cm="1">
        <f t="array" ref="N1578">INDEX($A$9:$F$1048576, $J1578, $K1578 )</f>
        <v>66079</v>
      </c>
      <c r="O1578" t="str" cm="1">
        <f t="array" ref="O1578">INDEX($B$9:$F$1048576, $J1578, $K1578 )</f>
        <v>유플러스파이브지제60차(유)1-19</v>
      </c>
      <c r="P1578" t="str" cm="1">
        <f t="array" ref="P1578">IF( $L1578, TRIM(_xll.IMDP("IR", $G$5&amp;$N1578, $G$6)), "" )</f>
        <v/>
      </c>
      <c r="Q1578" t="b" cm="1">
        <f t="array" ref="Q1578">IF(
    $U$1=1, AND($P1578&lt;&gt;"", $P1578&lt;&gt;"...", $P1578&lt;&gt;"입력오류"),
    IF(
        $U$18=1, AND($P1578&lt;&gt;"", $P1578&lt;&gt;"...", $P1578&lt;&gt;"입력오류", ISNUMBER(FIND(INDEX($T$2:$T$7,$U$1),$P1578))),
        IF(
            $U$17="기타", AND($P1578&lt;&gt;"", $P1578&lt;&gt;"...", $P1578&lt;&gt;"입력오류", NOT(ISNUMBER(FIND($T$21:$T$34,$P1578)))),
            AND($P1578&lt;&gt;"", $P1578&lt;&gt;"...", $P1578&lt;&gt;"입력오류", $T$19=$P1578)
        )
    )
)</f>
        <v>0</v>
      </c>
    </row>
    <row r="1579" spans="1:17">
      <c r="A1579" t="s">
        <v>3036</v>
      </c>
      <c r="B1579" t="s">
        <v>3037</v>
      </c>
      <c r="C1579" t="s">
        <v>12178</v>
      </c>
      <c r="D1579" t="s">
        <v>12179</v>
      </c>
      <c r="I1579">
        <f t="shared" si="73"/>
        <v>1578</v>
      </c>
      <c r="J1579">
        <f t="shared" si="74"/>
        <v>1578</v>
      </c>
      <c r="K1579">
        <f t="shared" si="72"/>
        <v>1</v>
      </c>
      <c r="L1579" t="b">
        <f>COUNTIF($N$2:N1579, N1579)=1</f>
        <v>1</v>
      </c>
      <c r="M1579" s="37">
        <f>IF( $Q1579, MAX($M$1:M1578)+1, 0)</f>
        <v>345</v>
      </c>
      <c r="N1579" t="str" cm="1">
        <f t="array" ref="N1579">INDEX($A$9:$F$1048576, $J1579, $K1579 )</f>
        <v>66104</v>
      </c>
      <c r="O1579" t="str" cm="1">
        <f t="array" ref="O1579">INDEX($B$9:$F$1048576, $J1579, $K1579 )</f>
        <v>에스케이스페셜티</v>
      </c>
      <c r="P1579" t="str" cm="1">
        <f t="array" ref="P1579">IF( $L1579, TRIM(_xll.IMDP("IR", $G$5&amp;$N1579, $G$6)), "" )</f>
        <v>공모/무보증A+</v>
      </c>
      <c r="Q1579" t="b" cm="1">
        <f t="array" ref="Q1579">IF(
    $U$1=1, AND($P1579&lt;&gt;"", $P1579&lt;&gt;"...", $P1579&lt;&gt;"입력오류"),
    IF(
        $U$18=1, AND($P1579&lt;&gt;"", $P1579&lt;&gt;"...", $P1579&lt;&gt;"입력오류", ISNUMBER(FIND(INDEX($T$2:$T$7,$U$1),$P1579))),
        IF(
            $U$17="기타", AND($P1579&lt;&gt;"", $P1579&lt;&gt;"...", $P1579&lt;&gt;"입력오류", NOT(ISNUMBER(FIND($T$21:$T$34,$P1579)))),
            AND($P1579&lt;&gt;"", $P1579&lt;&gt;"...", $P1579&lt;&gt;"입력오류", $T$19=$P1579)
        )
    )
)</f>
        <v>1</v>
      </c>
    </row>
    <row r="1580" spans="1:17">
      <c r="A1580" t="s">
        <v>3038</v>
      </c>
      <c r="B1580" t="s">
        <v>3039</v>
      </c>
      <c r="C1580" t="s">
        <v>12180</v>
      </c>
      <c r="D1580" t="s">
        <v>12181</v>
      </c>
      <c r="I1580">
        <f t="shared" si="73"/>
        <v>1579</v>
      </c>
      <c r="J1580">
        <f t="shared" si="74"/>
        <v>1579</v>
      </c>
      <c r="K1580">
        <f t="shared" si="72"/>
        <v>1</v>
      </c>
      <c r="L1580" t="b">
        <f>COUNTIF($N$2:N1580, N1580)=1</f>
        <v>1</v>
      </c>
      <c r="M1580" s="37">
        <f>IF( $Q1580, MAX($M$1:M1579)+1, 0)</f>
        <v>0</v>
      </c>
      <c r="N1580" t="str" cm="1">
        <f t="array" ref="N1580">INDEX($A$9:$F$1048576, $J1580, $K1580 )</f>
        <v>66105</v>
      </c>
      <c r="O1580" t="str" cm="1">
        <f t="array" ref="O1580">INDEX($B$9:$F$1048576, $J1580, $K1580 )</f>
        <v>에이치와이케이제육차</v>
      </c>
      <c r="P1580" t="str" cm="1">
        <f t="array" ref="P1580">IF( $L1580, TRIM(_xll.IMDP("IR", $G$5&amp;$N1580, $G$6)), "" )</f>
        <v/>
      </c>
      <c r="Q1580" t="b" cm="1">
        <f t="array" ref="Q1580">IF(
    $U$1=1, AND($P1580&lt;&gt;"", $P1580&lt;&gt;"...", $P1580&lt;&gt;"입력오류"),
    IF(
        $U$18=1, AND($P1580&lt;&gt;"", $P1580&lt;&gt;"...", $P1580&lt;&gt;"입력오류", ISNUMBER(FIND(INDEX($T$2:$T$7,$U$1),$P1580))),
        IF(
            $U$17="기타", AND($P1580&lt;&gt;"", $P1580&lt;&gt;"...", $P1580&lt;&gt;"입력오류", NOT(ISNUMBER(FIND($T$21:$T$34,$P1580)))),
            AND($P1580&lt;&gt;"", $P1580&lt;&gt;"...", $P1580&lt;&gt;"입력오류", $T$19=$P1580)
        )
    )
)</f>
        <v>0</v>
      </c>
    </row>
    <row r="1581" spans="1:17">
      <c r="A1581" t="s">
        <v>3040</v>
      </c>
      <c r="B1581" t="s">
        <v>3041</v>
      </c>
      <c r="C1581" t="s">
        <v>12182</v>
      </c>
      <c r="D1581" t="s">
        <v>12183</v>
      </c>
      <c r="I1581">
        <f t="shared" si="73"/>
        <v>1580</v>
      </c>
      <c r="J1581">
        <f t="shared" si="74"/>
        <v>1580</v>
      </c>
      <c r="K1581">
        <f t="shared" si="72"/>
        <v>1</v>
      </c>
      <c r="L1581" t="b">
        <f>COUNTIF($N$2:N1581, N1581)=1</f>
        <v>1</v>
      </c>
      <c r="M1581" s="37">
        <f>IF( $Q1581, MAX($M$1:M1580)+1, 0)</f>
        <v>0</v>
      </c>
      <c r="N1581" t="str" cm="1">
        <f t="array" ref="N1581">INDEX($A$9:$F$1048576, $J1581, $K1581 )</f>
        <v>66109</v>
      </c>
      <c r="O1581" t="str" cm="1">
        <f t="array" ref="O1581">INDEX($B$9:$F$1048576, $J1581, $K1581 )</f>
        <v>주택금융공사MBS2021-25(1-3)</v>
      </c>
      <c r="P1581" t="str" cm="1">
        <f t="array" ref="P1581">IF( $L1581, TRIM(_xll.IMDP("IR", $G$5&amp;$N1581, $G$6)), "" )</f>
        <v/>
      </c>
      <c r="Q1581" t="b" cm="1">
        <f t="array" ref="Q1581">IF(
    $U$1=1, AND($P1581&lt;&gt;"", $P1581&lt;&gt;"...", $P1581&lt;&gt;"입력오류"),
    IF(
        $U$18=1, AND($P1581&lt;&gt;"", $P1581&lt;&gt;"...", $P1581&lt;&gt;"입력오류", ISNUMBER(FIND(INDEX($T$2:$T$7,$U$1),$P1581))),
        IF(
            $U$17="기타", AND($P1581&lt;&gt;"", $P1581&lt;&gt;"...", $P1581&lt;&gt;"입력오류", NOT(ISNUMBER(FIND($T$21:$T$34,$P1581)))),
            AND($P1581&lt;&gt;"", $P1581&lt;&gt;"...", $P1581&lt;&gt;"입력오류", $T$19=$P1581)
        )
    )
)</f>
        <v>0</v>
      </c>
    </row>
    <row r="1582" spans="1:17">
      <c r="A1582" t="s">
        <v>3042</v>
      </c>
      <c r="B1582" t="s">
        <v>3043</v>
      </c>
      <c r="C1582" t="s">
        <v>12184</v>
      </c>
      <c r="D1582" t="s">
        <v>12185</v>
      </c>
      <c r="I1582">
        <f t="shared" si="73"/>
        <v>1581</v>
      </c>
      <c r="J1582">
        <f t="shared" si="74"/>
        <v>1581</v>
      </c>
      <c r="K1582">
        <f t="shared" si="72"/>
        <v>1</v>
      </c>
      <c r="L1582" t="b">
        <f>COUNTIF($N$2:N1582, N1582)=1</f>
        <v>1</v>
      </c>
      <c r="M1582" s="37">
        <f>IF( $Q1582, MAX($M$1:M1581)+1, 0)</f>
        <v>0</v>
      </c>
      <c r="N1582" t="str" cm="1">
        <f t="array" ref="N1582">INDEX($A$9:$F$1048576, $J1582, $K1582 )</f>
        <v>66110</v>
      </c>
      <c r="O1582" t="str" cm="1">
        <f t="array" ref="O1582">INDEX($B$9:$F$1048576, $J1582, $K1582 )</f>
        <v>주택금융공사MBS2021-25(1-4)</v>
      </c>
      <c r="P1582" t="str" cm="1">
        <f t="array" ref="P1582">IF( $L1582, TRIM(_xll.IMDP("IR", $G$5&amp;$N1582, $G$6)), "" )</f>
        <v/>
      </c>
      <c r="Q1582" t="b" cm="1">
        <f t="array" ref="Q1582">IF(
    $U$1=1, AND($P1582&lt;&gt;"", $P1582&lt;&gt;"...", $P1582&lt;&gt;"입력오류"),
    IF(
        $U$18=1, AND($P1582&lt;&gt;"", $P1582&lt;&gt;"...", $P1582&lt;&gt;"입력오류", ISNUMBER(FIND(INDEX($T$2:$T$7,$U$1),$P1582))),
        IF(
            $U$17="기타", AND($P1582&lt;&gt;"", $P1582&lt;&gt;"...", $P1582&lt;&gt;"입력오류", NOT(ISNUMBER(FIND($T$21:$T$34,$P1582)))),
            AND($P1582&lt;&gt;"", $P1582&lt;&gt;"...", $P1582&lt;&gt;"입력오류", $T$19=$P1582)
        )
    )
)</f>
        <v>0</v>
      </c>
    </row>
    <row r="1583" spans="1:17">
      <c r="A1583" t="s">
        <v>3044</v>
      </c>
      <c r="B1583" t="s">
        <v>3045</v>
      </c>
      <c r="C1583" t="s">
        <v>12186</v>
      </c>
      <c r="D1583" t="s">
        <v>12187</v>
      </c>
      <c r="I1583">
        <f t="shared" si="73"/>
        <v>1582</v>
      </c>
      <c r="J1583">
        <f t="shared" si="74"/>
        <v>1582</v>
      </c>
      <c r="K1583">
        <f t="shared" si="72"/>
        <v>1</v>
      </c>
      <c r="L1583" t="b">
        <f>COUNTIF($N$2:N1583, N1583)=1</f>
        <v>1</v>
      </c>
      <c r="M1583" s="37">
        <f>IF( $Q1583, MAX($M$1:M1582)+1, 0)</f>
        <v>0</v>
      </c>
      <c r="N1583" t="str" cm="1">
        <f t="array" ref="N1583">INDEX($A$9:$F$1048576, $J1583, $K1583 )</f>
        <v>66111</v>
      </c>
      <c r="O1583" t="str" cm="1">
        <f t="array" ref="O1583">INDEX($B$9:$F$1048576, $J1583, $K1583 )</f>
        <v>주택금융공사MBS2021-25(1-5)</v>
      </c>
      <c r="P1583" t="str" cm="1">
        <f t="array" ref="P1583">IF( $L1583, TRIM(_xll.IMDP("IR", $G$5&amp;$N1583, $G$6)), "" )</f>
        <v/>
      </c>
      <c r="Q1583" t="b" cm="1">
        <f t="array" ref="Q1583">IF(
    $U$1=1, AND($P1583&lt;&gt;"", $P1583&lt;&gt;"...", $P1583&lt;&gt;"입력오류"),
    IF(
        $U$18=1, AND($P1583&lt;&gt;"", $P1583&lt;&gt;"...", $P1583&lt;&gt;"입력오류", ISNUMBER(FIND(INDEX($T$2:$T$7,$U$1),$P1583))),
        IF(
            $U$17="기타", AND($P1583&lt;&gt;"", $P1583&lt;&gt;"...", $P1583&lt;&gt;"입력오류", NOT(ISNUMBER(FIND($T$21:$T$34,$P1583)))),
            AND($P1583&lt;&gt;"", $P1583&lt;&gt;"...", $P1583&lt;&gt;"입력오류", $T$19=$P1583)
        )
    )
)</f>
        <v>0</v>
      </c>
    </row>
    <row r="1584" spans="1:17">
      <c r="A1584" t="s">
        <v>3046</v>
      </c>
      <c r="B1584" t="s">
        <v>3047</v>
      </c>
      <c r="C1584" t="s">
        <v>12188</v>
      </c>
      <c r="D1584" t="s">
        <v>12189</v>
      </c>
      <c r="I1584">
        <f t="shared" si="73"/>
        <v>1583</v>
      </c>
      <c r="J1584">
        <f t="shared" si="74"/>
        <v>1583</v>
      </c>
      <c r="K1584">
        <f t="shared" si="72"/>
        <v>1</v>
      </c>
      <c r="L1584" t="b">
        <f>COUNTIF($N$2:N1584, N1584)=1</f>
        <v>1</v>
      </c>
      <c r="M1584" s="37">
        <f>IF( $Q1584, MAX($M$1:M1583)+1, 0)</f>
        <v>0</v>
      </c>
      <c r="N1584" t="str" cm="1">
        <f t="array" ref="N1584">INDEX($A$9:$F$1048576, $J1584, $K1584 )</f>
        <v>66112</v>
      </c>
      <c r="O1584" t="str" cm="1">
        <f t="array" ref="O1584">INDEX($B$9:$F$1048576, $J1584, $K1584 )</f>
        <v>주택금융공사MBS2021-25(1-6)</v>
      </c>
      <c r="P1584" t="str" cm="1">
        <f t="array" ref="P1584">IF( $L1584, TRIM(_xll.IMDP("IR", $G$5&amp;$N1584, $G$6)), "" )</f>
        <v/>
      </c>
      <c r="Q1584" t="b" cm="1">
        <f t="array" ref="Q1584">IF(
    $U$1=1, AND($P1584&lt;&gt;"", $P1584&lt;&gt;"...", $P1584&lt;&gt;"입력오류"),
    IF(
        $U$18=1, AND($P1584&lt;&gt;"", $P1584&lt;&gt;"...", $P1584&lt;&gt;"입력오류", ISNUMBER(FIND(INDEX($T$2:$T$7,$U$1),$P1584))),
        IF(
            $U$17="기타", AND($P1584&lt;&gt;"", $P1584&lt;&gt;"...", $P1584&lt;&gt;"입력오류", NOT(ISNUMBER(FIND($T$21:$T$34,$P1584)))),
            AND($P1584&lt;&gt;"", $P1584&lt;&gt;"...", $P1584&lt;&gt;"입력오류", $T$19=$P1584)
        )
    )
)</f>
        <v>0</v>
      </c>
    </row>
    <row r="1585" spans="1:17">
      <c r="A1585" t="s">
        <v>3048</v>
      </c>
      <c r="B1585" t="s">
        <v>3049</v>
      </c>
      <c r="C1585" t="s">
        <v>12190</v>
      </c>
      <c r="D1585" t="s">
        <v>12191</v>
      </c>
      <c r="I1585">
        <f t="shared" si="73"/>
        <v>1584</v>
      </c>
      <c r="J1585">
        <f t="shared" si="74"/>
        <v>1584</v>
      </c>
      <c r="K1585">
        <f t="shared" si="72"/>
        <v>1</v>
      </c>
      <c r="L1585" t="b">
        <f>COUNTIF($N$2:N1585, N1585)=1</f>
        <v>1</v>
      </c>
      <c r="M1585" s="37">
        <f>IF( $Q1585, MAX($M$1:M1584)+1, 0)</f>
        <v>0</v>
      </c>
      <c r="N1585" t="str" cm="1">
        <f t="array" ref="N1585">INDEX($A$9:$F$1048576, $J1585, $K1585 )</f>
        <v>66113</v>
      </c>
      <c r="O1585" t="str" cm="1">
        <f t="array" ref="O1585">INDEX($B$9:$F$1048576, $J1585, $K1585 )</f>
        <v>주택금융공사MBS2021-25(1-7)</v>
      </c>
      <c r="P1585" t="str" cm="1">
        <f t="array" ref="P1585">IF( $L1585, TRIM(_xll.IMDP("IR", $G$5&amp;$N1585, $G$6)), "" )</f>
        <v/>
      </c>
      <c r="Q1585" t="b" cm="1">
        <f t="array" ref="Q1585">IF(
    $U$1=1, AND($P1585&lt;&gt;"", $P1585&lt;&gt;"...", $P1585&lt;&gt;"입력오류"),
    IF(
        $U$18=1, AND($P1585&lt;&gt;"", $P1585&lt;&gt;"...", $P1585&lt;&gt;"입력오류", ISNUMBER(FIND(INDEX($T$2:$T$7,$U$1),$P1585))),
        IF(
            $U$17="기타", AND($P1585&lt;&gt;"", $P1585&lt;&gt;"...", $P1585&lt;&gt;"입력오류", NOT(ISNUMBER(FIND($T$21:$T$34,$P1585)))),
            AND($P1585&lt;&gt;"", $P1585&lt;&gt;"...", $P1585&lt;&gt;"입력오류", $T$19=$P1585)
        )
    )
)</f>
        <v>0</v>
      </c>
    </row>
    <row r="1586" spans="1:17">
      <c r="A1586" t="s">
        <v>3050</v>
      </c>
      <c r="B1586" t="s">
        <v>3051</v>
      </c>
      <c r="C1586" t="s">
        <v>12192</v>
      </c>
      <c r="D1586" t="s">
        <v>12193</v>
      </c>
      <c r="I1586">
        <f t="shared" si="73"/>
        <v>1585</v>
      </c>
      <c r="J1586">
        <f t="shared" si="74"/>
        <v>1585</v>
      </c>
      <c r="K1586">
        <f t="shared" si="72"/>
        <v>1</v>
      </c>
      <c r="L1586" t="b">
        <f>COUNTIF($N$2:N1586, N1586)=1</f>
        <v>1</v>
      </c>
      <c r="M1586" s="37">
        <f>IF( $Q1586, MAX($M$1:M1585)+1, 0)</f>
        <v>0</v>
      </c>
      <c r="N1586" t="str" cm="1">
        <f t="array" ref="N1586">INDEX($A$9:$F$1048576, $J1586, $K1586 )</f>
        <v>66114</v>
      </c>
      <c r="O1586" t="str" cm="1">
        <f t="array" ref="O1586">INDEX($B$9:$F$1048576, $J1586, $K1586 )</f>
        <v>주택금융공사MBS2021-25(1-8)</v>
      </c>
      <c r="P1586" t="str" cm="1">
        <f t="array" ref="P1586">IF( $L1586, TRIM(_xll.IMDP("IR", $G$5&amp;$N1586, $G$6)), "" )</f>
        <v/>
      </c>
      <c r="Q1586" t="b" cm="1">
        <f t="array" ref="Q1586">IF(
    $U$1=1, AND($P1586&lt;&gt;"", $P1586&lt;&gt;"...", $P1586&lt;&gt;"입력오류"),
    IF(
        $U$18=1, AND($P1586&lt;&gt;"", $P1586&lt;&gt;"...", $P1586&lt;&gt;"입력오류", ISNUMBER(FIND(INDEX($T$2:$T$7,$U$1),$P1586))),
        IF(
            $U$17="기타", AND($P1586&lt;&gt;"", $P1586&lt;&gt;"...", $P1586&lt;&gt;"입력오류", NOT(ISNUMBER(FIND($T$21:$T$34,$P1586)))),
            AND($P1586&lt;&gt;"", $P1586&lt;&gt;"...", $P1586&lt;&gt;"입력오류", $T$19=$P1586)
        )
    )
)</f>
        <v>0</v>
      </c>
    </row>
    <row r="1587" spans="1:17">
      <c r="A1587" t="s">
        <v>3052</v>
      </c>
      <c r="B1587" t="s">
        <v>3053</v>
      </c>
      <c r="C1587" t="s">
        <v>12194</v>
      </c>
      <c r="D1587" t="s">
        <v>12195</v>
      </c>
      <c r="I1587">
        <f t="shared" si="73"/>
        <v>1586</v>
      </c>
      <c r="J1587">
        <f t="shared" si="74"/>
        <v>1586</v>
      </c>
      <c r="K1587">
        <f t="shared" si="72"/>
        <v>1</v>
      </c>
      <c r="L1587" t="b">
        <f>COUNTIF($N$2:N1587, N1587)=1</f>
        <v>1</v>
      </c>
      <c r="M1587" s="37">
        <f>IF( $Q1587, MAX($M$1:M1586)+1, 0)</f>
        <v>0</v>
      </c>
      <c r="N1587" t="str" cm="1">
        <f t="array" ref="N1587">INDEX($A$9:$F$1048576, $J1587, $K1587 )</f>
        <v>66115</v>
      </c>
      <c r="O1587" t="str" cm="1">
        <f t="array" ref="O1587">INDEX($B$9:$F$1048576, $J1587, $K1587 )</f>
        <v>주택금융공사MBS2021-25(1-9)</v>
      </c>
      <c r="P1587" t="str" cm="1">
        <f t="array" ref="P1587">IF( $L1587, TRIM(_xll.IMDP("IR", $G$5&amp;$N1587, $G$6)), "" )</f>
        <v/>
      </c>
      <c r="Q1587" t="b" cm="1">
        <f t="array" ref="Q1587">IF(
    $U$1=1, AND($P1587&lt;&gt;"", $P1587&lt;&gt;"...", $P1587&lt;&gt;"입력오류"),
    IF(
        $U$18=1, AND($P1587&lt;&gt;"", $P1587&lt;&gt;"...", $P1587&lt;&gt;"입력오류", ISNUMBER(FIND(INDEX($T$2:$T$7,$U$1),$P1587))),
        IF(
            $U$17="기타", AND($P1587&lt;&gt;"", $P1587&lt;&gt;"...", $P1587&lt;&gt;"입력오류", NOT(ISNUMBER(FIND($T$21:$T$34,$P1587)))),
            AND($P1587&lt;&gt;"", $P1587&lt;&gt;"...", $P1587&lt;&gt;"입력오류", $T$19=$P1587)
        )
    )
)</f>
        <v>0</v>
      </c>
    </row>
    <row r="1588" spans="1:17">
      <c r="A1588" t="s">
        <v>3054</v>
      </c>
      <c r="B1588" t="s">
        <v>3055</v>
      </c>
      <c r="C1588" t="s">
        <v>12196</v>
      </c>
      <c r="D1588" t="s">
        <v>12197</v>
      </c>
      <c r="I1588">
        <f t="shared" si="73"/>
        <v>1587</v>
      </c>
      <c r="J1588">
        <f t="shared" si="74"/>
        <v>1587</v>
      </c>
      <c r="K1588">
        <f t="shared" si="72"/>
        <v>1</v>
      </c>
      <c r="L1588" t="b">
        <f>COUNTIF($N$2:N1588, N1588)=1</f>
        <v>1</v>
      </c>
      <c r="M1588" s="37">
        <f>IF( $Q1588, MAX($M$1:M1587)+1, 0)</f>
        <v>0</v>
      </c>
      <c r="N1588" t="str" cm="1">
        <f t="array" ref="N1588">INDEX($A$9:$F$1048576, $J1588, $K1588 )</f>
        <v>66184</v>
      </c>
      <c r="O1588" t="str" cm="1">
        <f t="array" ref="O1588">INDEX($B$9:$F$1048576, $J1588, $K1588 )</f>
        <v>주택금융공사MBS2021-26(1-1)</v>
      </c>
      <c r="P1588" t="str" cm="1">
        <f t="array" ref="P1588">IF( $L1588, TRIM(_xll.IMDP("IR", $G$5&amp;$N1588, $G$6)), "" )</f>
        <v/>
      </c>
      <c r="Q1588" t="b" cm="1">
        <f t="array" ref="Q1588">IF(
    $U$1=1, AND($P1588&lt;&gt;"", $P1588&lt;&gt;"...", $P1588&lt;&gt;"입력오류"),
    IF(
        $U$18=1, AND($P1588&lt;&gt;"", $P1588&lt;&gt;"...", $P1588&lt;&gt;"입력오류", ISNUMBER(FIND(INDEX($T$2:$T$7,$U$1),$P1588))),
        IF(
            $U$17="기타", AND($P1588&lt;&gt;"", $P1588&lt;&gt;"...", $P1588&lt;&gt;"입력오류", NOT(ISNUMBER(FIND($T$21:$T$34,$P1588)))),
            AND($P1588&lt;&gt;"", $P1588&lt;&gt;"...", $P1588&lt;&gt;"입력오류", $T$19=$P1588)
        )
    )
)</f>
        <v>0</v>
      </c>
    </row>
    <row r="1589" spans="1:17">
      <c r="A1589" t="s">
        <v>3056</v>
      </c>
      <c r="B1589" t="s">
        <v>3057</v>
      </c>
      <c r="C1589" t="s">
        <v>12198</v>
      </c>
      <c r="D1589" t="s">
        <v>12199</v>
      </c>
      <c r="I1589">
        <f t="shared" si="73"/>
        <v>1588</v>
      </c>
      <c r="J1589">
        <f t="shared" si="74"/>
        <v>1588</v>
      </c>
      <c r="K1589">
        <f t="shared" si="72"/>
        <v>1</v>
      </c>
      <c r="L1589" t="b">
        <f>COUNTIF($N$2:N1589, N1589)=1</f>
        <v>1</v>
      </c>
      <c r="M1589" s="37">
        <f>IF( $Q1589, MAX($M$1:M1588)+1, 0)</f>
        <v>0</v>
      </c>
      <c r="N1589" t="str" cm="1">
        <f t="array" ref="N1589">INDEX($A$9:$F$1048576, $J1589, $K1589 )</f>
        <v>66185</v>
      </c>
      <c r="O1589" t="str" cm="1">
        <f t="array" ref="O1589">INDEX($B$9:$F$1048576, $J1589, $K1589 )</f>
        <v>주택금융공사MBS2021-26(1-2)</v>
      </c>
      <c r="P1589" t="str" cm="1">
        <f t="array" ref="P1589">IF( $L1589, TRIM(_xll.IMDP("IR", $G$5&amp;$N1589, $G$6)), "" )</f>
        <v/>
      </c>
      <c r="Q1589" t="b" cm="1">
        <f t="array" ref="Q1589">IF(
    $U$1=1, AND($P1589&lt;&gt;"", $P1589&lt;&gt;"...", $P1589&lt;&gt;"입력오류"),
    IF(
        $U$18=1, AND($P1589&lt;&gt;"", $P1589&lt;&gt;"...", $P1589&lt;&gt;"입력오류", ISNUMBER(FIND(INDEX($T$2:$T$7,$U$1),$P1589))),
        IF(
            $U$17="기타", AND($P1589&lt;&gt;"", $P1589&lt;&gt;"...", $P1589&lt;&gt;"입력오류", NOT(ISNUMBER(FIND($T$21:$T$34,$P1589)))),
            AND($P1589&lt;&gt;"", $P1589&lt;&gt;"...", $P1589&lt;&gt;"입력오류", $T$19=$P1589)
        )
    )
)</f>
        <v>0</v>
      </c>
    </row>
    <row r="1590" spans="1:17">
      <c r="A1590" t="s">
        <v>3058</v>
      </c>
      <c r="B1590" t="s">
        <v>3059</v>
      </c>
      <c r="C1590" t="s">
        <v>12200</v>
      </c>
      <c r="D1590" t="s">
        <v>12201</v>
      </c>
      <c r="I1590">
        <f t="shared" si="73"/>
        <v>1589</v>
      </c>
      <c r="J1590">
        <f t="shared" si="74"/>
        <v>1589</v>
      </c>
      <c r="K1590">
        <f t="shared" si="72"/>
        <v>1</v>
      </c>
      <c r="L1590" t="b">
        <f>COUNTIF($N$2:N1590, N1590)=1</f>
        <v>1</v>
      </c>
      <c r="M1590" s="37">
        <f>IF( $Q1590, MAX($M$1:M1589)+1, 0)</f>
        <v>0</v>
      </c>
      <c r="N1590" t="str" cm="1">
        <f t="array" ref="N1590">INDEX($A$9:$F$1048576, $J1590, $K1590 )</f>
        <v>66186</v>
      </c>
      <c r="O1590" t="str" cm="1">
        <f t="array" ref="O1590">INDEX($B$9:$F$1048576, $J1590, $K1590 )</f>
        <v>주택금융공사MBS2021-26(1-3)</v>
      </c>
      <c r="P1590" t="str" cm="1">
        <f t="array" ref="P1590">IF( $L1590, TRIM(_xll.IMDP("IR", $G$5&amp;$N1590, $G$6)), "" )</f>
        <v/>
      </c>
      <c r="Q1590" t="b" cm="1">
        <f t="array" ref="Q1590">IF(
    $U$1=1, AND($P1590&lt;&gt;"", $P1590&lt;&gt;"...", $P1590&lt;&gt;"입력오류"),
    IF(
        $U$18=1, AND($P1590&lt;&gt;"", $P1590&lt;&gt;"...", $P1590&lt;&gt;"입력오류", ISNUMBER(FIND(INDEX($T$2:$T$7,$U$1),$P1590))),
        IF(
            $U$17="기타", AND($P1590&lt;&gt;"", $P1590&lt;&gt;"...", $P1590&lt;&gt;"입력오류", NOT(ISNUMBER(FIND($T$21:$T$34,$P1590)))),
            AND($P1590&lt;&gt;"", $P1590&lt;&gt;"...", $P1590&lt;&gt;"입력오류", $T$19=$P1590)
        )
    )
)</f>
        <v>0</v>
      </c>
    </row>
    <row r="1591" spans="1:17">
      <c r="A1591" t="s">
        <v>3060</v>
      </c>
      <c r="B1591" t="s">
        <v>3061</v>
      </c>
      <c r="C1591" t="s">
        <v>12202</v>
      </c>
      <c r="D1591" t="s">
        <v>12203</v>
      </c>
      <c r="I1591">
        <f t="shared" si="73"/>
        <v>1590</v>
      </c>
      <c r="J1591">
        <f t="shared" si="74"/>
        <v>1590</v>
      </c>
      <c r="K1591">
        <f t="shared" si="72"/>
        <v>1</v>
      </c>
      <c r="L1591" t="b">
        <f>COUNTIF($N$2:N1591, N1591)=1</f>
        <v>1</v>
      </c>
      <c r="M1591" s="37">
        <f>IF( $Q1591, MAX($M$1:M1590)+1, 0)</f>
        <v>0</v>
      </c>
      <c r="N1591" t="str" cm="1">
        <f t="array" ref="N1591">INDEX($A$9:$F$1048576, $J1591, $K1591 )</f>
        <v>66187</v>
      </c>
      <c r="O1591" t="str" cm="1">
        <f t="array" ref="O1591">INDEX($B$9:$F$1048576, $J1591, $K1591 )</f>
        <v>주택금융공사MBS2021-26(1-4)</v>
      </c>
      <c r="P1591" t="str" cm="1">
        <f t="array" ref="P1591">IF( $L1591, TRIM(_xll.IMDP("IR", $G$5&amp;$N1591, $G$6)), "" )</f>
        <v/>
      </c>
      <c r="Q1591" t="b" cm="1">
        <f t="array" ref="Q1591">IF(
    $U$1=1, AND($P1591&lt;&gt;"", $P1591&lt;&gt;"...", $P1591&lt;&gt;"입력오류"),
    IF(
        $U$18=1, AND($P1591&lt;&gt;"", $P1591&lt;&gt;"...", $P1591&lt;&gt;"입력오류", ISNUMBER(FIND(INDEX($T$2:$T$7,$U$1),$P1591))),
        IF(
            $U$17="기타", AND($P1591&lt;&gt;"", $P1591&lt;&gt;"...", $P1591&lt;&gt;"입력오류", NOT(ISNUMBER(FIND($T$21:$T$34,$P1591)))),
            AND($P1591&lt;&gt;"", $P1591&lt;&gt;"...", $P1591&lt;&gt;"입력오류", $T$19=$P1591)
        )
    )
)</f>
        <v>0</v>
      </c>
    </row>
    <row r="1592" spans="1:17">
      <c r="A1592" t="s">
        <v>3062</v>
      </c>
      <c r="B1592" t="s">
        <v>3063</v>
      </c>
      <c r="C1592" t="s">
        <v>12204</v>
      </c>
      <c r="D1592" t="s">
        <v>12205</v>
      </c>
      <c r="I1592">
        <f t="shared" si="73"/>
        <v>1591</v>
      </c>
      <c r="J1592">
        <f t="shared" si="74"/>
        <v>1591</v>
      </c>
      <c r="K1592">
        <f t="shared" si="72"/>
        <v>1</v>
      </c>
      <c r="L1592" t="b">
        <f>COUNTIF($N$2:N1592, N1592)=1</f>
        <v>1</v>
      </c>
      <c r="M1592" s="37">
        <f>IF( $Q1592, MAX($M$1:M1591)+1, 0)</f>
        <v>0</v>
      </c>
      <c r="N1592" t="str" cm="1">
        <f t="array" ref="N1592">INDEX($A$9:$F$1048576, $J1592, $K1592 )</f>
        <v>66189</v>
      </c>
      <c r="O1592" t="str" cm="1">
        <f t="array" ref="O1592">INDEX($B$9:$F$1048576, $J1592, $K1592 )</f>
        <v>에이원플라이트(유)1</v>
      </c>
      <c r="P1592" t="str" cm="1">
        <f t="array" ref="P1592">IF( $L1592, TRIM(_xll.IMDP("IR", $G$5&amp;$N1592, $G$6)), "" )</f>
        <v/>
      </c>
      <c r="Q1592" t="b" cm="1">
        <f t="array" ref="Q1592">IF(
    $U$1=1, AND($P1592&lt;&gt;"", $P1592&lt;&gt;"...", $P1592&lt;&gt;"입력오류"),
    IF(
        $U$18=1, AND($P1592&lt;&gt;"", $P1592&lt;&gt;"...", $P1592&lt;&gt;"입력오류", ISNUMBER(FIND(INDEX($T$2:$T$7,$U$1),$P1592))),
        IF(
            $U$17="기타", AND($P1592&lt;&gt;"", $P1592&lt;&gt;"...", $P1592&lt;&gt;"입력오류", NOT(ISNUMBER(FIND($T$21:$T$34,$P1592)))),
            AND($P1592&lt;&gt;"", $P1592&lt;&gt;"...", $P1592&lt;&gt;"입력오류", $T$19=$P1592)
        )
    )
)</f>
        <v>0</v>
      </c>
    </row>
    <row r="1593" spans="1:17">
      <c r="A1593" t="s">
        <v>3064</v>
      </c>
      <c r="B1593" t="s">
        <v>3065</v>
      </c>
      <c r="C1593" t="s">
        <v>12206</v>
      </c>
      <c r="D1593" t="s">
        <v>12207</v>
      </c>
      <c r="I1593">
        <f t="shared" si="73"/>
        <v>1592</v>
      </c>
      <c r="J1593">
        <f t="shared" si="74"/>
        <v>1592</v>
      </c>
      <c r="K1593">
        <f t="shared" si="72"/>
        <v>1</v>
      </c>
      <c r="L1593" t="b">
        <f>COUNTIF($N$2:N1593, N1593)=1</f>
        <v>1</v>
      </c>
      <c r="M1593" s="37">
        <f>IF( $Q1593, MAX($M$1:M1592)+1, 0)</f>
        <v>0</v>
      </c>
      <c r="N1593" t="str" cm="1">
        <f t="array" ref="N1593">INDEX($A$9:$F$1048576, $J1593, $K1593 )</f>
        <v>66211</v>
      </c>
      <c r="O1593" t="str" cm="1">
        <f t="array" ref="O1593">INDEX($B$9:$F$1048576, $J1593, $K1593 )</f>
        <v>커머셜오토제십일차(유)1-22</v>
      </c>
      <c r="P1593" t="str" cm="1">
        <f t="array" ref="P1593">IF( $L1593, TRIM(_xll.IMDP("IR", $G$5&amp;$N1593, $G$6)), "" )</f>
        <v/>
      </c>
      <c r="Q1593" t="b" cm="1">
        <f t="array" ref="Q1593">IF(
    $U$1=1, AND($P1593&lt;&gt;"", $P1593&lt;&gt;"...", $P1593&lt;&gt;"입력오류"),
    IF(
        $U$18=1, AND($P1593&lt;&gt;"", $P1593&lt;&gt;"...", $P1593&lt;&gt;"입력오류", ISNUMBER(FIND(INDEX($T$2:$T$7,$U$1),$P1593))),
        IF(
            $U$17="기타", AND($P1593&lt;&gt;"", $P1593&lt;&gt;"...", $P1593&lt;&gt;"입력오류", NOT(ISNUMBER(FIND($T$21:$T$34,$P1593)))),
            AND($P1593&lt;&gt;"", $P1593&lt;&gt;"...", $P1593&lt;&gt;"입력오류", $T$19=$P1593)
        )
    )
)</f>
        <v>0</v>
      </c>
    </row>
    <row r="1594" spans="1:17">
      <c r="A1594" t="s">
        <v>3066</v>
      </c>
      <c r="B1594" t="s">
        <v>3067</v>
      </c>
      <c r="C1594" t="s">
        <v>12208</v>
      </c>
      <c r="D1594" t="s">
        <v>12209</v>
      </c>
      <c r="I1594">
        <f t="shared" si="73"/>
        <v>1593</v>
      </c>
      <c r="J1594">
        <f t="shared" si="74"/>
        <v>1593</v>
      </c>
      <c r="K1594">
        <f t="shared" si="72"/>
        <v>1</v>
      </c>
      <c r="L1594" t="b">
        <f>COUNTIF($N$2:N1594, N1594)=1</f>
        <v>1</v>
      </c>
      <c r="M1594" s="37">
        <f>IF( $Q1594, MAX($M$1:M1593)+1, 0)</f>
        <v>0</v>
      </c>
      <c r="N1594" t="str" cm="1">
        <f t="array" ref="N1594">INDEX($A$9:$F$1048576, $J1594, $K1594 )</f>
        <v>66212</v>
      </c>
      <c r="O1594" t="str" cm="1">
        <f t="array" ref="O1594">INDEX($B$9:$F$1048576, $J1594, $K1594 )</f>
        <v>커머셜오토제십일차(유)1-23</v>
      </c>
      <c r="P1594" t="str" cm="1">
        <f t="array" ref="P1594">IF( $L1594, TRIM(_xll.IMDP("IR", $G$5&amp;$N1594, $G$6)), "" )</f>
        <v/>
      </c>
      <c r="Q1594" t="b" cm="1">
        <f t="array" ref="Q1594">IF(
    $U$1=1, AND($P1594&lt;&gt;"", $P1594&lt;&gt;"...", $P1594&lt;&gt;"입력오류"),
    IF(
        $U$18=1, AND($P1594&lt;&gt;"", $P1594&lt;&gt;"...", $P1594&lt;&gt;"입력오류", ISNUMBER(FIND(INDEX($T$2:$T$7,$U$1),$P1594))),
        IF(
            $U$17="기타", AND($P1594&lt;&gt;"", $P1594&lt;&gt;"...", $P1594&lt;&gt;"입력오류", NOT(ISNUMBER(FIND($T$21:$T$34,$P1594)))),
            AND($P1594&lt;&gt;"", $P1594&lt;&gt;"...", $P1594&lt;&gt;"입력오류", $T$19=$P1594)
        )
    )
)</f>
        <v>0</v>
      </c>
    </row>
    <row r="1595" spans="1:17">
      <c r="A1595" t="s">
        <v>3068</v>
      </c>
      <c r="B1595" t="s">
        <v>3069</v>
      </c>
      <c r="C1595" t="s">
        <v>12210</v>
      </c>
      <c r="D1595" t="s">
        <v>12211</v>
      </c>
      <c r="I1595">
        <f t="shared" si="73"/>
        <v>1594</v>
      </c>
      <c r="J1595">
        <f t="shared" si="74"/>
        <v>1594</v>
      </c>
      <c r="K1595">
        <f t="shared" si="72"/>
        <v>1</v>
      </c>
      <c r="L1595" t="b">
        <f>COUNTIF($N$2:N1595, N1595)=1</f>
        <v>1</v>
      </c>
      <c r="M1595" s="37">
        <f>IF( $Q1595, MAX($M$1:M1594)+1, 0)</f>
        <v>0</v>
      </c>
      <c r="N1595" t="str" cm="1">
        <f t="array" ref="N1595">INDEX($A$9:$F$1048576, $J1595, $K1595 )</f>
        <v>66213</v>
      </c>
      <c r="O1595" t="str" cm="1">
        <f t="array" ref="O1595">INDEX($B$9:$F$1048576, $J1595, $K1595 )</f>
        <v>커머셜오토제십일차(유)1-24</v>
      </c>
      <c r="P1595" t="str" cm="1">
        <f t="array" ref="P1595">IF( $L1595, TRIM(_xll.IMDP("IR", $G$5&amp;$N1595, $G$6)), "" )</f>
        <v/>
      </c>
      <c r="Q1595" t="b" cm="1">
        <f t="array" ref="Q1595">IF(
    $U$1=1, AND($P1595&lt;&gt;"", $P1595&lt;&gt;"...", $P1595&lt;&gt;"입력오류"),
    IF(
        $U$18=1, AND($P1595&lt;&gt;"", $P1595&lt;&gt;"...", $P1595&lt;&gt;"입력오류", ISNUMBER(FIND(INDEX($T$2:$T$7,$U$1),$P1595))),
        IF(
            $U$17="기타", AND($P1595&lt;&gt;"", $P1595&lt;&gt;"...", $P1595&lt;&gt;"입력오류", NOT(ISNUMBER(FIND($T$21:$T$34,$P1595)))),
            AND($P1595&lt;&gt;"", $P1595&lt;&gt;"...", $P1595&lt;&gt;"입력오류", $T$19=$P1595)
        )
    )
)</f>
        <v>0</v>
      </c>
    </row>
    <row r="1596" spans="1:17">
      <c r="A1596" t="s">
        <v>3070</v>
      </c>
      <c r="B1596" t="s">
        <v>3071</v>
      </c>
      <c r="C1596" t="s">
        <v>12212</v>
      </c>
      <c r="D1596" t="s">
        <v>12213</v>
      </c>
      <c r="I1596">
        <f t="shared" si="73"/>
        <v>1595</v>
      </c>
      <c r="J1596">
        <f t="shared" si="74"/>
        <v>1595</v>
      </c>
      <c r="K1596">
        <f t="shared" si="72"/>
        <v>1</v>
      </c>
      <c r="L1596" t="b">
        <f>COUNTIF($N$2:N1596, N1596)=1</f>
        <v>1</v>
      </c>
      <c r="M1596" s="37">
        <f>IF( $Q1596, MAX($M$1:M1595)+1, 0)</f>
        <v>0</v>
      </c>
      <c r="N1596" t="str" cm="1">
        <f t="array" ref="N1596">INDEX($A$9:$F$1048576, $J1596, $K1596 )</f>
        <v>66214</v>
      </c>
      <c r="O1596" t="str" cm="1">
        <f t="array" ref="O1596">INDEX($B$9:$F$1048576, $J1596, $K1596 )</f>
        <v>커머셜오토제십일차(유)1-25</v>
      </c>
      <c r="P1596" t="str" cm="1">
        <f t="array" ref="P1596">IF( $L1596, TRIM(_xll.IMDP("IR", $G$5&amp;$N1596, $G$6)), "" )</f>
        <v/>
      </c>
      <c r="Q1596" t="b" cm="1">
        <f t="array" ref="Q1596">IF(
    $U$1=1, AND($P1596&lt;&gt;"", $P1596&lt;&gt;"...", $P1596&lt;&gt;"입력오류"),
    IF(
        $U$18=1, AND($P1596&lt;&gt;"", $P1596&lt;&gt;"...", $P1596&lt;&gt;"입력오류", ISNUMBER(FIND(INDEX($T$2:$T$7,$U$1),$P1596))),
        IF(
            $U$17="기타", AND($P1596&lt;&gt;"", $P1596&lt;&gt;"...", $P1596&lt;&gt;"입력오류", NOT(ISNUMBER(FIND($T$21:$T$34,$P1596)))),
            AND($P1596&lt;&gt;"", $P1596&lt;&gt;"...", $P1596&lt;&gt;"입력오류", $T$19=$P1596)
        )
    )
)</f>
        <v>0</v>
      </c>
    </row>
    <row r="1597" spans="1:17">
      <c r="A1597" t="s">
        <v>3072</v>
      </c>
      <c r="B1597" t="s">
        <v>3073</v>
      </c>
      <c r="C1597" t="s">
        <v>12214</v>
      </c>
      <c r="D1597" t="s">
        <v>12215</v>
      </c>
      <c r="I1597">
        <f t="shared" si="73"/>
        <v>1596</v>
      </c>
      <c r="J1597">
        <f t="shared" si="74"/>
        <v>1596</v>
      </c>
      <c r="K1597">
        <f t="shared" si="72"/>
        <v>1</v>
      </c>
      <c r="L1597" t="b">
        <f>COUNTIF($N$2:N1597, N1597)=1</f>
        <v>1</v>
      </c>
      <c r="M1597" s="37">
        <f>IF( $Q1597, MAX($M$1:M1596)+1, 0)</f>
        <v>0</v>
      </c>
      <c r="N1597" t="str" cm="1">
        <f t="array" ref="N1597">INDEX($A$9:$F$1048576, $J1597, $K1597 )</f>
        <v>66215</v>
      </c>
      <c r="O1597" t="str" cm="1">
        <f t="array" ref="O1597">INDEX($B$9:$F$1048576, $J1597, $K1597 )</f>
        <v>커머셜오토제십일차(유)1-26</v>
      </c>
      <c r="P1597" t="str" cm="1">
        <f t="array" ref="P1597">IF( $L1597, TRIM(_xll.IMDP("IR", $G$5&amp;$N1597, $G$6)), "" )</f>
        <v/>
      </c>
      <c r="Q1597" t="b" cm="1">
        <f t="array" ref="Q1597">IF(
    $U$1=1, AND($P1597&lt;&gt;"", $P1597&lt;&gt;"...", $P1597&lt;&gt;"입력오류"),
    IF(
        $U$18=1, AND($P1597&lt;&gt;"", $P1597&lt;&gt;"...", $P1597&lt;&gt;"입력오류", ISNUMBER(FIND(INDEX($T$2:$T$7,$U$1),$P1597))),
        IF(
            $U$17="기타", AND($P1597&lt;&gt;"", $P1597&lt;&gt;"...", $P1597&lt;&gt;"입력오류", NOT(ISNUMBER(FIND($T$21:$T$34,$P1597)))),
            AND($P1597&lt;&gt;"", $P1597&lt;&gt;"...", $P1597&lt;&gt;"입력오류", $T$19=$P1597)
        )
    )
)</f>
        <v>0</v>
      </c>
    </row>
    <row r="1598" spans="1:17">
      <c r="A1598" t="s">
        <v>3074</v>
      </c>
      <c r="B1598" t="s">
        <v>3075</v>
      </c>
      <c r="C1598" t="s">
        <v>12216</v>
      </c>
      <c r="D1598" t="s">
        <v>12217</v>
      </c>
      <c r="I1598">
        <f t="shared" si="73"/>
        <v>1597</v>
      </c>
      <c r="J1598">
        <f t="shared" si="74"/>
        <v>1597</v>
      </c>
      <c r="K1598">
        <f t="shared" si="72"/>
        <v>1</v>
      </c>
      <c r="L1598" t="b">
        <f>COUNTIF($N$2:N1598, N1598)=1</f>
        <v>1</v>
      </c>
      <c r="M1598" s="37">
        <f>IF( $Q1598, MAX($M$1:M1597)+1, 0)</f>
        <v>0</v>
      </c>
      <c r="N1598" t="str" cm="1">
        <f t="array" ref="N1598">INDEX($A$9:$F$1048576, $J1598, $K1598 )</f>
        <v>66216</v>
      </c>
      <c r="O1598" t="str" cm="1">
        <f t="array" ref="O1598">INDEX($B$9:$F$1048576, $J1598, $K1598 )</f>
        <v>커머셜오토제십일차(유)1-27</v>
      </c>
      <c r="P1598" t="str" cm="1">
        <f t="array" ref="P1598">IF( $L1598, TRIM(_xll.IMDP("IR", $G$5&amp;$N1598, $G$6)), "" )</f>
        <v/>
      </c>
      <c r="Q1598" t="b" cm="1">
        <f t="array" ref="Q1598">IF(
    $U$1=1, AND($P1598&lt;&gt;"", $P1598&lt;&gt;"...", $P1598&lt;&gt;"입력오류"),
    IF(
        $U$18=1, AND($P1598&lt;&gt;"", $P1598&lt;&gt;"...", $P1598&lt;&gt;"입력오류", ISNUMBER(FIND(INDEX($T$2:$T$7,$U$1),$P1598))),
        IF(
            $U$17="기타", AND($P1598&lt;&gt;"", $P1598&lt;&gt;"...", $P1598&lt;&gt;"입력오류", NOT(ISNUMBER(FIND($T$21:$T$34,$P1598)))),
            AND($P1598&lt;&gt;"", $P1598&lt;&gt;"...", $P1598&lt;&gt;"입력오류", $T$19=$P1598)
        )
    )
)</f>
        <v>0</v>
      </c>
    </row>
    <row r="1599" spans="1:17">
      <c r="A1599" t="s">
        <v>3076</v>
      </c>
      <c r="B1599" t="s">
        <v>3077</v>
      </c>
      <c r="C1599" t="s">
        <v>12218</v>
      </c>
      <c r="D1599" t="s">
        <v>12219</v>
      </c>
      <c r="I1599">
        <f t="shared" si="73"/>
        <v>1598</v>
      </c>
      <c r="J1599">
        <f t="shared" si="74"/>
        <v>1598</v>
      </c>
      <c r="K1599">
        <f t="shared" si="72"/>
        <v>1</v>
      </c>
      <c r="L1599" t="b">
        <f>COUNTIF($N$2:N1599, N1599)=1</f>
        <v>1</v>
      </c>
      <c r="M1599" s="37">
        <f>IF( $Q1599, MAX($M$1:M1598)+1, 0)</f>
        <v>0</v>
      </c>
      <c r="N1599" t="str" cm="1">
        <f t="array" ref="N1599">INDEX($A$9:$F$1048576, $J1599, $K1599 )</f>
        <v>66217</v>
      </c>
      <c r="O1599" t="str" cm="1">
        <f t="array" ref="O1599">INDEX($B$9:$F$1048576, $J1599, $K1599 )</f>
        <v>커머셜오토제십일차(유)1-28</v>
      </c>
      <c r="P1599" t="str" cm="1">
        <f t="array" ref="P1599">IF( $L1599, TRIM(_xll.IMDP("IR", $G$5&amp;$N1599, $G$6)), "" )</f>
        <v/>
      </c>
      <c r="Q1599" t="b" cm="1">
        <f t="array" ref="Q1599">IF(
    $U$1=1, AND($P1599&lt;&gt;"", $P1599&lt;&gt;"...", $P1599&lt;&gt;"입력오류"),
    IF(
        $U$18=1, AND($P1599&lt;&gt;"", $P1599&lt;&gt;"...", $P1599&lt;&gt;"입력오류", ISNUMBER(FIND(INDEX($T$2:$T$7,$U$1),$P1599))),
        IF(
            $U$17="기타", AND($P1599&lt;&gt;"", $P1599&lt;&gt;"...", $P1599&lt;&gt;"입력오류", NOT(ISNUMBER(FIND($T$21:$T$34,$P1599)))),
            AND($P1599&lt;&gt;"", $P1599&lt;&gt;"...", $P1599&lt;&gt;"입력오류", $T$19=$P1599)
        )
    )
)</f>
        <v>0</v>
      </c>
    </row>
    <row r="1600" spans="1:17">
      <c r="A1600" t="s">
        <v>3078</v>
      </c>
      <c r="B1600" t="s">
        <v>3079</v>
      </c>
      <c r="C1600" t="s">
        <v>12220</v>
      </c>
      <c r="D1600" t="s">
        <v>12221</v>
      </c>
      <c r="I1600">
        <f t="shared" si="73"/>
        <v>1599</v>
      </c>
      <c r="J1600">
        <f t="shared" si="74"/>
        <v>1599</v>
      </c>
      <c r="K1600">
        <f t="shared" si="72"/>
        <v>1</v>
      </c>
      <c r="L1600" t="b">
        <f>COUNTIF($N$2:N1600, N1600)=1</f>
        <v>1</v>
      </c>
      <c r="M1600" s="37">
        <f>IF( $Q1600, MAX($M$1:M1599)+1, 0)</f>
        <v>0</v>
      </c>
      <c r="N1600" t="str" cm="1">
        <f t="array" ref="N1600">INDEX($A$9:$F$1048576, $J1600, $K1600 )</f>
        <v>66266</v>
      </c>
      <c r="O1600" t="str" cm="1">
        <f t="array" ref="O1600">INDEX($B$9:$F$1048576, $J1600, $K1600 )</f>
        <v>퍼스트파이브지제60차(유)1-21</v>
      </c>
      <c r="P1600" t="str" cm="1">
        <f t="array" ref="P1600">IF( $L1600, TRIM(_xll.IMDP("IR", $G$5&amp;$N1600, $G$6)), "" )</f>
        <v/>
      </c>
      <c r="Q1600" t="b" cm="1">
        <f t="array" ref="Q1600">IF(
    $U$1=1, AND($P1600&lt;&gt;"", $P1600&lt;&gt;"...", $P1600&lt;&gt;"입력오류"),
    IF(
        $U$18=1, AND($P1600&lt;&gt;"", $P1600&lt;&gt;"...", $P1600&lt;&gt;"입력오류", ISNUMBER(FIND(INDEX($T$2:$T$7,$U$1),$P1600))),
        IF(
            $U$17="기타", AND($P1600&lt;&gt;"", $P1600&lt;&gt;"...", $P1600&lt;&gt;"입력오류", NOT(ISNUMBER(FIND($T$21:$T$34,$P1600)))),
            AND($P1600&lt;&gt;"", $P1600&lt;&gt;"...", $P1600&lt;&gt;"입력오류", $T$19=$P1600)
        )
    )
)</f>
        <v>0</v>
      </c>
    </row>
    <row r="1601" spans="1:17">
      <c r="A1601" t="s">
        <v>3080</v>
      </c>
      <c r="B1601" t="s">
        <v>3081</v>
      </c>
      <c r="C1601" t="s">
        <v>12222</v>
      </c>
      <c r="D1601" t="s">
        <v>12223</v>
      </c>
      <c r="I1601">
        <f t="shared" si="73"/>
        <v>1600</v>
      </c>
      <c r="J1601">
        <f t="shared" si="74"/>
        <v>1600</v>
      </c>
      <c r="K1601">
        <f t="shared" si="72"/>
        <v>1</v>
      </c>
      <c r="L1601" t="b">
        <f>COUNTIF($N$2:N1601, N1601)=1</f>
        <v>1</v>
      </c>
      <c r="M1601" s="37">
        <f>IF( $Q1601, MAX($M$1:M1600)+1, 0)</f>
        <v>0</v>
      </c>
      <c r="N1601" t="str" cm="1">
        <f t="array" ref="N1601">INDEX($A$9:$F$1048576, $J1601, $K1601 )</f>
        <v>66267</v>
      </c>
      <c r="O1601" t="str" cm="1">
        <f t="array" ref="O1601">INDEX($B$9:$F$1048576, $J1601, $K1601 )</f>
        <v>퍼스트파이브지제60차(유)1-22</v>
      </c>
      <c r="P1601" t="str" cm="1">
        <f t="array" ref="P1601">IF( $L1601, TRIM(_xll.IMDP("IR", $G$5&amp;$N1601, $G$6)), "" )</f>
        <v/>
      </c>
      <c r="Q1601" t="b" cm="1">
        <f t="array" ref="Q1601">IF(
    $U$1=1, AND($P1601&lt;&gt;"", $P1601&lt;&gt;"...", $P1601&lt;&gt;"입력오류"),
    IF(
        $U$18=1, AND($P1601&lt;&gt;"", $P1601&lt;&gt;"...", $P1601&lt;&gt;"입력오류", ISNUMBER(FIND(INDEX($T$2:$T$7,$U$1),$P1601))),
        IF(
            $U$17="기타", AND($P1601&lt;&gt;"", $P1601&lt;&gt;"...", $P1601&lt;&gt;"입력오류", NOT(ISNUMBER(FIND($T$21:$T$34,$P1601)))),
            AND($P1601&lt;&gt;"", $P1601&lt;&gt;"...", $P1601&lt;&gt;"입력오류", $T$19=$P1601)
        )
    )
)</f>
        <v>0</v>
      </c>
    </row>
    <row r="1602" spans="1:17">
      <c r="A1602" t="s">
        <v>3082</v>
      </c>
      <c r="B1602" t="s">
        <v>3083</v>
      </c>
      <c r="C1602" t="s">
        <v>12224</v>
      </c>
      <c r="D1602" t="s">
        <v>12225</v>
      </c>
      <c r="I1602">
        <f t="shared" si="73"/>
        <v>1601</v>
      </c>
      <c r="J1602">
        <f t="shared" si="74"/>
        <v>1601</v>
      </c>
      <c r="K1602">
        <f t="shared" ref="K1602:K1665" si="75">IF( $I1602&gt;$G$4, NA(), IF($I1602&gt;$G$3, 5, IF($I1602&gt;$G$2, 3, 1 ) ) )</f>
        <v>1</v>
      </c>
      <c r="L1602" t="b">
        <f>COUNTIF($N$2:N1602, N1602)=1</f>
        <v>1</v>
      </c>
      <c r="M1602" s="37">
        <f>IF( $Q1602, MAX($M$1:M1601)+1, 0)</f>
        <v>0</v>
      </c>
      <c r="N1602" t="str" cm="1">
        <f t="array" ref="N1602">INDEX($A$9:$F$1048576, $J1602, $K1602 )</f>
        <v>66268</v>
      </c>
      <c r="O1602" t="str" cm="1">
        <f t="array" ref="O1602">INDEX($B$9:$F$1048576, $J1602, $K1602 )</f>
        <v>퍼스트파이브지제60차(유)1-23</v>
      </c>
      <c r="P1602" t="str" cm="1">
        <f t="array" ref="P1602">IF( $L1602, TRIM(_xll.IMDP("IR", $G$5&amp;$N1602, $G$6)), "" )</f>
        <v/>
      </c>
      <c r="Q1602" t="b" cm="1">
        <f t="array" ref="Q1602">IF(
    $U$1=1, AND($P1602&lt;&gt;"", $P1602&lt;&gt;"...", $P1602&lt;&gt;"입력오류"),
    IF(
        $U$18=1, AND($P1602&lt;&gt;"", $P1602&lt;&gt;"...", $P1602&lt;&gt;"입력오류", ISNUMBER(FIND(INDEX($T$2:$T$7,$U$1),$P1602))),
        IF(
            $U$17="기타", AND($P1602&lt;&gt;"", $P1602&lt;&gt;"...", $P1602&lt;&gt;"입력오류", NOT(ISNUMBER(FIND($T$21:$T$34,$P1602)))),
            AND($P1602&lt;&gt;"", $P1602&lt;&gt;"...", $P1602&lt;&gt;"입력오류", $T$19=$P1602)
        )
    )
)</f>
        <v>0</v>
      </c>
    </row>
    <row r="1603" spans="1:17">
      <c r="A1603" t="s">
        <v>3084</v>
      </c>
      <c r="B1603" t="s">
        <v>3085</v>
      </c>
      <c r="C1603" t="s">
        <v>12226</v>
      </c>
      <c r="D1603" t="s">
        <v>12227</v>
      </c>
      <c r="I1603">
        <f t="shared" ref="I1603:I1666" si="76">ROW()-1</f>
        <v>1602</v>
      </c>
      <c r="J1603">
        <f t="shared" ref="J1603:J1666" si="77">IF( $I1603&gt;$G$4, NA(), IF($I1603&gt;$G$3, $I1603-$G$3, IF($I1603&gt;$G$2, $I1603-$G$2, $I1603 ) ) )</f>
        <v>1602</v>
      </c>
      <c r="K1603">
        <f t="shared" si="75"/>
        <v>1</v>
      </c>
      <c r="L1603" t="b">
        <f>COUNTIF($N$2:N1603, N1603)=1</f>
        <v>1</v>
      </c>
      <c r="M1603" s="37">
        <f>IF( $Q1603, MAX($M$1:M1602)+1, 0)</f>
        <v>0</v>
      </c>
      <c r="N1603" t="str" cm="1">
        <f t="array" ref="N1603">INDEX($A$9:$F$1048576, $J1603, $K1603 )</f>
        <v>66269</v>
      </c>
      <c r="O1603" t="str" cm="1">
        <f t="array" ref="O1603">INDEX($B$9:$F$1048576, $J1603, $K1603 )</f>
        <v>퍼스트파이브지제60차(유)1-24</v>
      </c>
      <c r="P1603" t="str" cm="1">
        <f t="array" ref="P1603">IF( $L1603, TRIM(_xll.IMDP("IR", $G$5&amp;$N1603, $G$6)), "" )</f>
        <v/>
      </c>
      <c r="Q1603" t="b" cm="1">
        <f t="array" ref="Q1603">IF(
    $U$1=1, AND($P1603&lt;&gt;"", $P1603&lt;&gt;"...", $P1603&lt;&gt;"입력오류"),
    IF(
        $U$18=1, AND($P1603&lt;&gt;"", $P1603&lt;&gt;"...", $P1603&lt;&gt;"입력오류", ISNUMBER(FIND(INDEX($T$2:$T$7,$U$1),$P1603))),
        IF(
            $U$17="기타", AND($P1603&lt;&gt;"", $P1603&lt;&gt;"...", $P1603&lt;&gt;"입력오류", NOT(ISNUMBER(FIND($T$21:$T$34,$P1603)))),
            AND($P1603&lt;&gt;"", $P1603&lt;&gt;"...", $P1603&lt;&gt;"입력오류", $T$19=$P1603)
        )
    )
)</f>
        <v>0</v>
      </c>
    </row>
    <row r="1604" spans="1:17">
      <c r="A1604" t="s">
        <v>3086</v>
      </c>
      <c r="B1604" t="s">
        <v>3087</v>
      </c>
      <c r="C1604" t="s">
        <v>12228</v>
      </c>
      <c r="D1604" t="s">
        <v>12229</v>
      </c>
      <c r="I1604">
        <f t="shared" si="76"/>
        <v>1603</v>
      </c>
      <c r="J1604">
        <f t="shared" si="77"/>
        <v>1603</v>
      </c>
      <c r="K1604">
        <f t="shared" si="75"/>
        <v>1</v>
      </c>
      <c r="L1604" t="b">
        <f>COUNTIF($N$2:N1604, N1604)=1</f>
        <v>1</v>
      </c>
      <c r="M1604" s="37">
        <f>IF( $Q1604, MAX($M$1:M1603)+1, 0)</f>
        <v>0</v>
      </c>
      <c r="N1604" t="str" cm="1">
        <f t="array" ref="N1604">INDEX($A$9:$F$1048576, $J1604, $K1604 )</f>
        <v>66270</v>
      </c>
      <c r="O1604" t="str" cm="1">
        <f t="array" ref="O1604">INDEX($B$9:$F$1048576, $J1604, $K1604 )</f>
        <v>퍼스트파이브지제60차(유)1-25</v>
      </c>
      <c r="P1604" t="str" cm="1">
        <f t="array" ref="P1604">IF( $L1604, TRIM(_xll.IMDP("IR", $G$5&amp;$N1604, $G$6)), "" )</f>
        <v/>
      </c>
      <c r="Q1604" t="b" cm="1">
        <f t="array" ref="Q1604">IF(
    $U$1=1, AND($P1604&lt;&gt;"", $P1604&lt;&gt;"...", $P1604&lt;&gt;"입력오류"),
    IF(
        $U$18=1, AND($P1604&lt;&gt;"", $P1604&lt;&gt;"...", $P1604&lt;&gt;"입력오류", ISNUMBER(FIND(INDEX($T$2:$T$7,$U$1),$P1604))),
        IF(
            $U$17="기타", AND($P1604&lt;&gt;"", $P1604&lt;&gt;"...", $P1604&lt;&gt;"입력오류", NOT(ISNUMBER(FIND($T$21:$T$34,$P1604)))),
            AND($P1604&lt;&gt;"", $P1604&lt;&gt;"...", $P1604&lt;&gt;"입력오류", $T$19=$P1604)
        )
    )
)</f>
        <v>0</v>
      </c>
    </row>
    <row r="1605" spans="1:17">
      <c r="A1605" t="s">
        <v>3088</v>
      </c>
      <c r="B1605" t="s">
        <v>3089</v>
      </c>
      <c r="C1605" t="s">
        <v>12230</v>
      </c>
      <c r="D1605" t="s">
        <v>12231</v>
      </c>
      <c r="I1605">
        <f t="shared" si="76"/>
        <v>1604</v>
      </c>
      <c r="J1605">
        <f t="shared" si="77"/>
        <v>1604</v>
      </c>
      <c r="K1605">
        <f t="shared" si="75"/>
        <v>1</v>
      </c>
      <c r="L1605" t="b">
        <f>COUNTIF($N$2:N1605, N1605)=1</f>
        <v>1</v>
      </c>
      <c r="M1605" s="37">
        <f>IF( $Q1605, MAX($M$1:M1604)+1, 0)</f>
        <v>0</v>
      </c>
      <c r="N1605" t="str" cm="1">
        <f t="array" ref="N1605">INDEX($A$9:$F$1048576, $J1605, $K1605 )</f>
        <v>66271</v>
      </c>
      <c r="O1605" t="str" cm="1">
        <f t="array" ref="O1605">INDEX($B$9:$F$1048576, $J1605, $K1605 )</f>
        <v>퍼스트파이브지제60차(유)1-26</v>
      </c>
      <c r="P1605" t="str" cm="1">
        <f t="array" ref="P1605">IF( $L1605, TRIM(_xll.IMDP("IR", $G$5&amp;$N1605, $G$6)), "" )</f>
        <v/>
      </c>
      <c r="Q1605" t="b" cm="1">
        <f t="array" ref="Q1605">IF(
    $U$1=1, AND($P1605&lt;&gt;"", $P1605&lt;&gt;"...", $P1605&lt;&gt;"입력오류"),
    IF(
        $U$18=1, AND($P1605&lt;&gt;"", $P1605&lt;&gt;"...", $P1605&lt;&gt;"입력오류", ISNUMBER(FIND(INDEX($T$2:$T$7,$U$1),$P1605))),
        IF(
            $U$17="기타", AND($P1605&lt;&gt;"", $P1605&lt;&gt;"...", $P1605&lt;&gt;"입력오류", NOT(ISNUMBER(FIND($T$21:$T$34,$P1605)))),
            AND($P1605&lt;&gt;"", $P1605&lt;&gt;"...", $P1605&lt;&gt;"입력오류", $T$19=$P1605)
        )
    )
)</f>
        <v>0</v>
      </c>
    </row>
    <row r="1606" spans="1:17">
      <c r="A1606" t="s">
        <v>3090</v>
      </c>
      <c r="B1606" t="s">
        <v>3091</v>
      </c>
      <c r="C1606" t="s">
        <v>12232</v>
      </c>
      <c r="D1606" t="s">
        <v>12233</v>
      </c>
      <c r="I1606">
        <f t="shared" si="76"/>
        <v>1605</v>
      </c>
      <c r="J1606">
        <f t="shared" si="77"/>
        <v>1605</v>
      </c>
      <c r="K1606">
        <f t="shared" si="75"/>
        <v>1</v>
      </c>
      <c r="L1606" t="b">
        <f>COUNTIF($N$2:N1606, N1606)=1</f>
        <v>1</v>
      </c>
      <c r="M1606" s="37">
        <f>IF( $Q1606, MAX($M$1:M1605)+1, 0)</f>
        <v>0</v>
      </c>
      <c r="N1606" t="str" cm="1">
        <f t="array" ref="N1606">INDEX($A$9:$F$1048576, $J1606, $K1606 )</f>
        <v>66272</v>
      </c>
      <c r="O1606" t="str" cm="1">
        <f t="array" ref="O1606">INDEX($B$9:$F$1048576, $J1606, $K1606 )</f>
        <v>퍼스트파이브지제60차(유)1-27</v>
      </c>
      <c r="P1606" t="str" cm="1">
        <f t="array" ref="P1606">IF( $L1606, TRIM(_xll.IMDP("IR", $G$5&amp;$N1606, $G$6)), "" )</f>
        <v/>
      </c>
      <c r="Q1606" t="b" cm="1">
        <f t="array" ref="Q1606">IF(
    $U$1=1, AND($P1606&lt;&gt;"", $P1606&lt;&gt;"...", $P1606&lt;&gt;"입력오류"),
    IF(
        $U$18=1, AND($P1606&lt;&gt;"", $P1606&lt;&gt;"...", $P1606&lt;&gt;"입력오류", ISNUMBER(FIND(INDEX($T$2:$T$7,$U$1),$P1606))),
        IF(
            $U$17="기타", AND($P1606&lt;&gt;"", $P1606&lt;&gt;"...", $P1606&lt;&gt;"입력오류", NOT(ISNUMBER(FIND($T$21:$T$34,$P1606)))),
            AND($P1606&lt;&gt;"", $P1606&lt;&gt;"...", $P1606&lt;&gt;"입력오류", $T$19=$P1606)
        )
    )
)</f>
        <v>0</v>
      </c>
    </row>
    <row r="1607" spans="1:17">
      <c r="A1607" t="s">
        <v>3092</v>
      </c>
      <c r="B1607" t="s">
        <v>3093</v>
      </c>
      <c r="C1607" t="s">
        <v>12234</v>
      </c>
      <c r="D1607" t="s">
        <v>12235</v>
      </c>
      <c r="I1607">
        <f t="shared" si="76"/>
        <v>1606</v>
      </c>
      <c r="J1607">
        <f t="shared" si="77"/>
        <v>1606</v>
      </c>
      <c r="K1607">
        <f t="shared" si="75"/>
        <v>1</v>
      </c>
      <c r="L1607" t="b">
        <f>COUNTIF($N$2:N1607, N1607)=1</f>
        <v>1</v>
      </c>
      <c r="M1607" s="37">
        <f>IF( $Q1607, MAX($M$1:M1606)+1, 0)</f>
        <v>0</v>
      </c>
      <c r="N1607" t="str" cm="1">
        <f t="array" ref="N1607">INDEX($A$9:$F$1048576, $J1607, $K1607 )</f>
        <v>66273</v>
      </c>
      <c r="O1607" t="str" cm="1">
        <f t="array" ref="O1607">INDEX($B$9:$F$1048576, $J1607, $K1607 )</f>
        <v>퍼스트파이브지제60차(유)1-28</v>
      </c>
      <c r="P1607" t="str" cm="1">
        <f t="array" ref="P1607">IF( $L1607, TRIM(_xll.IMDP("IR", $G$5&amp;$N1607, $G$6)), "" )</f>
        <v/>
      </c>
      <c r="Q1607" t="b" cm="1">
        <f t="array" ref="Q1607">IF(
    $U$1=1, AND($P1607&lt;&gt;"", $P1607&lt;&gt;"...", $P1607&lt;&gt;"입력오류"),
    IF(
        $U$18=1, AND($P1607&lt;&gt;"", $P1607&lt;&gt;"...", $P1607&lt;&gt;"입력오류", ISNUMBER(FIND(INDEX($T$2:$T$7,$U$1),$P1607))),
        IF(
            $U$17="기타", AND($P1607&lt;&gt;"", $P1607&lt;&gt;"...", $P1607&lt;&gt;"입력오류", NOT(ISNUMBER(FIND($T$21:$T$34,$P1607)))),
            AND($P1607&lt;&gt;"", $P1607&lt;&gt;"...", $P1607&lt;&gt;"입력오류", $T$19=$P1607)
        )
    )
)</f>
        <v>0</v>
      </c>
    </row>
    <row r="1608" spans="1:17">
      <c r="A1608" t="s">
        <v>3094</v>
      </c>
      <c r="B1608" t="s">
        <v>3095</v>
      </c>
      <c r="C1608" t="s">
        <v>12236</v>
      </c>
      <c r="D1608" t="s">
        <v>12237</v>
      </c>
      <c r="I1608">
        <f t="shared" si="76"/>
        <v>1607</v>
      </c>
      <c r="J1608">
        <f t="shared" si="77"/>
        <v>1607</v>
      </c>
      <c r="K1608">
        <f t="shared" si="75"/>
        <v>1</v>
      </c>
      <c r="L1608" t="b">
        <f>COUNTIF($N$2:N1608, N1608)=1</f>
        <v>1</v>
      </c>
      <c r="M1608" s="37">
        <f>IF( $Q1608, MAX($M$1:M1607)+1, 0)</f>
        <v>0</v>
      </c>
      <c r="N1608" t="str" cm="1">
        <f t="array" ref="N1608">INDEX($A$9:$F$1048576, $J1608, $K1608 )</f>
        <v>66274</v>
      </c>
      <c r="O1608" t="str" cm="1">
        <f t="array" ref="O1608">INDEX($B$9:$F$1048576, $J1608, $K1608 )</f>
        <v>퍼스트파이브지제60차(유)1-29</v>
      </c>
      <c r="P1608" t="str" cm="1">
        <f t="array" ref="P1608">IF( $L1608, TRIM(_xll.IMDP("IR", $G$5&amp;$N1608, $G$6)), "" )</f>
        <v/>
      </c>
      <c r="Q1608" t="b" cm="1">
        <f t="array" ref="Q1608">IF(
    $U$1=1, AND($P1608&lt;&gt;"", $P1608&lt;&gt;"...", $P1608&lt;&gt;"입력오류"),
    IF(
        $U$18=1, AND($P1608&lt;&gt;"", $P1608&lt;&gt;"...", $P1608&lt;&gt;"입력오류", ISNUMBER(FIND(INDEX($T$2:$T$7,$U$1),$P1608))),
        IF(
            $U$17="기타", AND($P1608&lt;&gt;"", $P1608&lt;&gt;"...", $P1608&lt;&gt;"입력오류", NOT(ISNUMBER(FIND($T$21:$T$34,$P1608)))),
            AND($P1608&lt;&gt;"", $P1608&lt;&gt;"...", $P1608&lt;&gt;"입력오류", $T$19=$P1608)
        )
    )
)</f>
        <v>0</v>
      </c>
    </row>
    <row r="1609" spans="1:17">
      <c r="A1609" t="s">
        <v>3096</v>
      </c>
      <c r="B1609" t="s">
        <v>3097</v>
      </c>
      <c r="C1609" t="s">
        <v>12238</v>
      </c>
      <c r="D1609" t="s">
        <v>12239</v>
      </c>
      <c r="I1609">
        <f t="shared" si="76"/>
        <v>1608</v>
      </c>
      <c r="J1609">
        <f t="shared" si="77"/>
        <v>1608</v>
      </c>
      <c r="K1609">
        <f t="shared" si="75"/>
        <v>1</v>
      </c>
      <c r="L1609" t="b">
        <f>COUNTIF($N$2:N1609, N1609)=1</f>
        <v>1</v>
      </c>
      <c r="M1609" s="37">
        <f>IF( $Q1609, MAX($M$1:M1608)+1, 0)</f>
        <v>0</v>
      </c>
      <c r="N1609" t="str" cm="1">
        <f t="array" ref="N1609">INDEX($A$9:$F$1048576, $J1609, $K1609 )</f>
        <v>66275</v>
      </c>
      <c r="O1609" t="str" cm="1">
        <f t="array" ref="O1609">INDEX($B$9:$F$1048576, $J1609, $K1609 )</f>
        <v>퍼스트파이브지제60차(유)1-30</v>
      </c>
      <c r="P1609" t="str" cm="1">
        <f t="array" ref="P1609">IF( $L1609, TRIM(_xll.IMDP("IR", $G$5&amp;$N1609, $G$6)), "" )</f>
        <v/>
      </c>
      <c r="Q1609" t="b" cm="1">
        <f t="array" ref="Q1609">IF(
    $U$1=1, AND($P1609&lt;&gt;"", $P1609&lt;&gt;"...", $P1609&lt;&gt;"입력오류"),
    IF(
        $U$18=1, AND($P1609&lt;&gt;"", $P1609&lt;&gt;"...", $P1609&lt;&gt;"입력오류", ISNUMBER(FIND(INDEX($T$2:$T$7,$U$1),$P1609))),
        IF(
            $U$17="기타", AND($P1609&lt;&gt;"", $P1609&lt;&gt;"...", $P1609&lt;&gt;"입력오류", NOT(ISNUMBER(FIND($T$21:$T$34,$P1609)))),
            AND($P1609&lt;&gt;"", $P1609&lt;&gt;"...", $P1609&lt;&gt;"입력오류", $T$19=$P1609)
        )
    )
)</f>
        <v>0</v>
      </c>
    </row>
    <row r="1610" spans="1:17">
      <c r="A1610" t="s">
        <v>3098</v>
      </c>
      <c r="B1610" t="s">
        <v>3099</v>
      </c>
      <c r="C1610" t="s">
        <v>12240</v>
      </c>
      <c r="D1610" t="s">
        <v>12241</v>
      </c>
      <c r="I1610">
        <f t="shared" si="76"/>
        <v>1609</v>
      </c>
      <c r="J1610">
        <f t="shared" si="77"/>
        <v>1609</v>
      </c>
      <c r="K1610">
        <f t="shared" si="75"/>
        <v>1</v>
      </c>
      <c r="L1610" t="b">
        <f>COUNTIF($N$2:N1610, N1610)=1</f>
        <v>1</v>
      </c>
      <c r="M1610" s="37">
        <f>IF( $Q1610, MAX($M$1:M1609)+1, 0)</f>
        <v>0</v>
      </c>
      <c r="N1610" t="str" cm="1">
        <f t="array" ref="N1610">INDEX($A$9:$F$1048576, $J1610, $K1610 )</f>
        <v>66296</v>
      </c>
      <c r="O1610" t="str" cm="1">
        <f t="array" ref="O1610">INDEX($B$9:$F$1048576, $J1610, $K1610 )</f>
        <v>티월드제71차(유)1-21</v>
      </c>
      <c r="P1610" t="str" cm="1">
        <f t="array" ref="P1610">IF( $L1610, TRIM(_xll.IMDP("IR", $G$5&amp;$N1610, $G$6)), "" )</f>
        <v/>
      </c>
      <c r="Q1610" t="b" cm="1">
        <f t="array" ref="Q1610">IF(
    $U$1=1, AND($P1610&lt;&gt;"", $P1610&lt;&gt;"...", $P1610&lt;&gt;"입력오류"),
    IF(
        $U$18=1, AND($P1610&lt;&gt;"", $P1610&lt;&gt;"...", $P1610&lt;&gt;"입력오류", ISNUMBER(FIND(INDEX($T$2:$T$7,$U$1),$P1610))),
        IF(
            $U$17="기타", AND($P1610&lt;&gt;"", $P1610&lt;&gt;"...", $P1610&lt;&gt;"입력오류", NOT(ISNUMBER(FIND($T$21:$T$34,$P1610)))),
            AND($P1610&lt;&gt;"", $P1610&lt;&gt;"...", $P1610&lt;&gt;"입력오류", $T$19=$P1610)
        )
    )
)</f>
        <v>0</v>
      </c>
    </row>
    <row r="1611" spans="1:17">
      <c r="A1611" t="s">
        <v>3100</v>
      </c>
      <c r="B1611" t="s">
        <v>3101</v>
      </c>
      <c r="C1611" t="s">
        <v>12242</v>
      </c>
      <c r="D1611" t="s">
        <v>12243</v>
      </c>
      <c r="I1611">
        <f t="shared" si="76"/>
        <v>1610</v>
      </c>
      <c r="J1611">
        <f t="shared" si="77"/>
        <v>1610</v>
      </c>
      <c r="K1611">
        <f t="shared" si="75"/>
        <v>1</v>
      </c>
      <c r="L1611" t="b">
        <f>COUNTIF($N$2:N1611, N1611)=1</f>
        <v>1</v>
      </c>
      <c r="M1611" s="37">
        <f>IF( $Q1611, MAX($M$1:M1610)+1, 0)</f>
        <v>0</v>
      </c>
      <c r="N1611" t="str" cm="1">
        <f t="array" ref="N1611">INDEX($A$9:$F$1048576, $J1611, $K1611 )</f>
        <v>66297</v>
      </c>
      <c r="O1611" t="str" cm="1">
        <f t="array" ref="O1611">INDEX($B$9:$F$1048576, $J1611, $K1611 )</f>
        <v>티월드제71차(유)1-22</v>
      </c>
      <c r="P1611" t="str" cm="1">
        <f t="array" ref="P1611">IF( $L1611, TRIM(_xll.IMDP("IR", $G$5&amp;$N1611, $G$6)), "" )</f>
        <v/>
      </c>
      <c r="Q1611" t="b" cm="1">
        <f t="array" ref="Q1611">IF(
    $U$1=1, AND($P1611&lt;&gt;"", $P1611&lt;&gt;"...", $P1611&lt;&gt;"입력오류"),
    IF(
        $U$18=1, AND($P1611&lt;&gt;"", $P1611&lt;&gt;"...", $P1611&lt;&gt;"입력오류", ISNUMBER(FIND(INDEX($T$2:$T$7,$U$1),$P1611))),
        IF(
            $U$17="기타", AND($P1611&lt;&gt;"", $P1611&lt;&gt;"...", $P1611&lt;&gt;"입력오류", NOT(ISNUMBER(FIND($T$21:$T$34,$P1611)))),
            AND($P1611&lt;&gt;"", $P1611&lt;&gt;"...", $P1611&lt;&gt;"입력오류", $T$19=$P1611)
        )
    )
)</f>
        <v>0</v>
      </c>
    </row>
    <row r="1612" spans="1:17">
      <c r="A1612" t="s">
        <v>3102</v>
      </c>
      <c r="B1612" t="s">
        <v>3103</v>
      </c>
      <c r="C1612" t="s">
        <v>12244</v>
      </c>
      <c r="D1612" t="s">
        <v>12245</v>
      </c>
      <c r="I1612">
        <f t="shared" si="76"/>
        <v>1611</v>
      </c>
      <c r="J1612">
        <f t="shared" si="77"/>
        <v>1611</v>
      </c>
      <c r="K1612">
        <f t="shared" si="75"/>
        <v>1</v>
      </c>
      <c r="L1612" t="b">
        <f>COUNTIF($N$2:N1612, N1612)=1</f>
        <v>1</v>
      </c>
      <c r="M1612" s="37">
        <f>IF( $Q1612, MAX($M$1:M1611)+1, 0)</f>
        <v>0</v>
      </c>
      <c r="N1612" t="str" cm="1">
        <f t="array" ref="N1612">INDEX($A$9:$F$1048576, $J1612, $K1612 )</f>
        <v>66298</v>
      </c>
      <c r="O1612" t="str" cm="1">
        <f t="array" ref="O1612">INDEX($B$9:$F$1048576, $J1612, $K1612 )</f>
        <v>티월드제71차(유)1-23</v>
      </c>
      <c r="P1612" t="str" cm="1">
        <f t="array" ref="P1612">IF( $L1612, TRIM(_xll.IMDP("IR", $G$5&amp;$N1612, $G$6)), "" )</f>
        <v/>
      </c>
      <c r="Q1612" t="b" cm="1">
        <f t="array" ref="Q1612">IF(
    $U$1=1, AND($P1612&lt;&gt;"", $P1612&lt;&gt;"...", $P1612&lt;&gt;"입력오류"),
    IF(
        $U$18=1, AND($P1612&lt;&gt;"", $P1612&lt;&gt;"...", $P1612&lt;&gt;"입력오류", ISNUMBER(FIND(INDEX($T$2:$T$7,$U$1),$P1612))),
        IF(
            $U$17="기타", AND($P1612&lt;&gt;"", $P1612&lt;&gt;"...", $P1612&lt;&gt;"입력오류", NOT(ISNUMBER(FIND($T$21:$T$34,$P1612)))),
            AND($P1612&lt;&gt;"", $P1612&lt;&gt;"...", $P1612&lt;&gt;"입력오류", $T$19=$P1612)
        )
    )
)</f>
        <v>0</v>
      </c>
    </row>
    <row r="1613" spans="1:17">
      <c r="A1613" t="s">
        <v>3104</v>
      </c>
      <c r="B1613" t="s">
        <v>3105</v>
      </c>
      <c r="C1613" t="s">
        <v>12246</v>
      </c>
      <c r="D1613" t="s">
        <v>12247</v>
      </c>
      <c r="I1613">
        <f t="shared" si="76"/>
        <v>1612</v>
      </c>
      <c r="J1613">
        <f t="shared" si="77"/>
        <v>1612</v>
      </c>
      <c r="K1613">
        <f t="shared" si="75"/>
        <v>1</v>
      </c>
      <c r="L1613" t="b">
        <f>COUNTIF($N$2:N1613, N1613)=1</f>
        <v>1</v>
      </c>
      <c r="M1613" s="37">
        <f>IF( $Q1613, MAX($M$1:M1612)+1, 0)</f>
        <v>0</v>
      </c>
      <c r="N1613" t="str" cm="1">
        <f t="array" ref="N1613">INDEX($A$9:$F$1048576, $J1613, $K1613 )</f>
        <v>66299</v>
      </c>
      <c r="O1613" t="str" cm="1">
        <f t="array" ref="O1613">INDEX($B$9:$F$1048576, $J1613, $K1613 )</f>
        <v>티월드제71차(유)1-24</v>
      </c>
      <c r="P1613" t="str" cm="1">
        <f t="array" ref="P1613">IF( $L1613, TRIM(_xll.IMDP("IR", $G$5&amp;$N1613, $G$6)), "" )</f>
        <v/>
      </c>
      <c r="Q1613" t="b" cm="1">
        <f t="array" ref="Q1613">IF(
    $U$1=1, AND($P1613&lt;&gt;"", $P1613&lt;&gt;"...", $P1613&lt;&gt;"입력오류"),
    IF(
        $U$18=1, AND($P1613&lt;&gt;"", $P1613&lt;&gt;"...", $P1613&lt;&gt;"입력오류", ISNUMBER(FIND(INDEX($T$2:$T$7,$U$1),$P1613))),
        IF(
            $U$17="기타", AND($P1613&lt;&gt;"", $P1613&lt;&gt;"...", $P1613&lt;&gt;"입력오류", NOT(ISNUMBER(FIND($T$21:$T$34,$P1613)))),
            AND($P1613&lt;&gt;"", $P1613&lt;&gt;"...", $P1613&lt;&gt;"입력오류", $T$19=$P1613)
        )
    )
)</f>
        <v>0</v>
      </c>
    </row>
    <row r="1614" spans="1:17">
      <c r="A1614" t="s">
        <v>3106</v>
      </c>
      <c r="B1614" t="s">
        <v>3107</v>
      </c>
      <c r="C1614" t="s">
        <v>12248</v>
      </c>
      <c r="D1614" t="s">
        <v>12249</v>
      </c>
      <c r="I1614">
        <f t="shared" si="76"/>
        <v>1613</v>
      </c>
      <c r="J1614">
        <f t="shared" si="77"/>
        <v>1613</v>
      </c>
      <c r="K1614">
        <f t="shared" si="75"/>
        <v>1</v>
      </c>
      <c r="L1614" t="b">
        <f>COUNTIF($N$2:N1614, N1614)=1</f>
        <v>1</v>
      </c>
      <c r="M1614" s="37">
        <f>IF( $Q1614, MAX($M$1:M1613)+1, 0)</f>
        <v>0</v>
      </c>
      <c r="N1614" t="str" cm="1">
        <f t="array" ref="N1614">INDEX($A$9:$F$1048576, $J1614, $K1614 )</f>
        <v>66300</v>
      </c>
      <c r="O1614" t="str" cm="1">
        <f t="array" ref="O1614">INDEX($B$9:$F$1048576, $J1614, $K1614 )</f>
        <v>티월드제71차(유)1-25</v>
      </c>
      <c r="P1614" t="str" cm="1">
        <f t="array" ref="P1614">IF( $L1614, TRIM(_xll.IMDP("IR", $G$5&amp;$N1614, $G$6)), "" )</f>
        <v/>
      </c>
      <c r="Q1614" t="b" cm="1">
        <f t="array" ref="Q1614">IF(
    $U$1=1, AND($P1614&lt;&gt;"", $P1614&lt;&gt;"...", $P1614&lt;&gt;"입력오류"),
    IF(
        $U$18=1, AND($P1614&lt;&gt;"", $P1614&lt;&gt;"...", $P1614&lt;&gt;"입력오류", ISNUMBER(FIND(INDEX($T$2:$T$7,$U$1),$P1614))),
        IF(
            $U$17="기타", AND($P1614&lt;&gt;"", $P1614&lt;&gt;"...", $P1614&lt;&gt;"입력오류", NOT(ISNUMBER(FIND($T$21:$T$34,$P1614)))),
            AND($P1614&lt;&gt;"", $P1614&lt;&gt;"...", $P1614&lt;&gt;"입력오류", $T$19=$P1614)
        )
    )
)</f>
        <v>0</v>
      </c>
    </row>
    <row r="1615" spans="1:17">
      <c r="A1615" t="s">
        <v>3108</v>
      </c>
      <c r="B1615" t="s">
        <v>3109</v>
      </c>
      <c r="C1615" t="s">
        <v>12250</v>
      </c>
      <c r="D1615" t="s">
        <v>12251</v>
      </c>
      <c r="I1615">
        <f t="shared" si="76"/>
        <v>1614</v>
      </c>
      <c r="J1615">
        <f t="shared" si="77"/>
        <v>1614</v>
      </c>
      <c r="K1615">
        <f t="shared" si="75"/>
        <v>1</v>
      </c>
      <c r="L1615" t="b">
        <f>COUNTIF($N$2:N1615, N1615)=1</f>
        <v>1</v>
      </c>
      <c r="M1615" s="37">
        <f>IF( $Q1615, MAX($M$1:M1614)+1, 0)</f>
        <v>0</v>
      </c>
      <c r="N1615" t="str" cm="1">
        <f t="array" ref="N1615">INDEX($A$9:$F$1048576, $J1615, $K1615 )</f>
        <v>66301</v>
      </c>
      <c r="O1615" t="str" cm="1">
        <f t="array" ref="O1615">INDEX($B$9:$F$1048576, $J1615, $K1615 )</f>
        <v>티월드제71차(유)1-26</v>
      </c>
      <c r="P1615" t="str" cm="1">
        <f t="array" ref="P1615">IF( $L1615, TRIM(_xll.IMDP("IR", $G$5&amp;$N1615, $G$6)), "" )</f>
        <v/>
      </c>
      <c r="Q1615" t="b" cm="1">
        <f t="array" ref="Q1615">IF(
    $U$1=1, AND($P1615&lt;&gt;"", $P1615&lt;&gt;"...", $P1615&lt;&gt;"입력오류"),
    IF(
        $U$18=1, AND($P1615&lt;&gt;"", $P1615&lt;&gt;"...", $P1615&lt;&gt;"입력오류", ISNUMBER(FIND(INDEX($T$2:$T$7,$U$1),$P1615))),
        IF(
            $U$17="기타", AND($P1615&lt;&gt;"", $P1615&lt;&gt;"...", $P1615&lt;&gt;"입력오류", NOT(ISNUMBER(FIND($T$21:$T$34,$P1615)))),
            AND($P1615&lt;&gt;"", $P1615&lt;&gt;"...", $P1615&lt;&gt;"입력오류", $T$19=$P1615)
        )
    )
)</f>
        <v>0</v>
      </c>
    </row>
    <row r="1616" spans="1:17">
      <c r="A1616" t="s">
        <v>3110</v>
      </c>
      <c r="B1616" t="s">
        <v>3111</v>
      </c>
      <c r="C1616" t="s">
        <v>12252</v>
      </c>
      <c r="D1616" t="s">
        <v>12253</v>
      </c>
      <c r="I1616">
        <f t="shared" si="76"/>
        <v>1615</v>
      </c>
      <c r="J1616">
        <f t="shared" si="77"/>
        <v>1615</v>
      </c>
      <c r="K1616">
        <f t="shared" si="75"/>
        <v>1</v>
      </c>
      <c r="L1616" t="b">
        <f>COUNTIF($N$2:N1616, N1616)=1</f>
        <v>1</v>
      </c>
      <c r="M1616" s="37">
        <f>IF( $Q1616, MAX($M$1:M1615)+1, 0)</f>
        <v>0</v>
      </c>
      <c r="N1616" t="str" cm="1">
        <f t="array" ref="N1616">INDEX($A$9:$F$1048576, $J1616, $K1616 )</f>
        <v>66302</v>
      </c>
      <c r="O1616" t="str" cm="1">
        <f t="array" ref="O1616">INDEX($B$9:$F$1048576, $J1616, $K1616 )</f>
        <v>티월드제71차(유)1-27</v>
      </c>
      <c r="P1616" t="str" cm="1">
        <f t="array" ref="P1616">IF( $L1616, TRIM(_xll.IMDP("IR", $G$5&amp;$N1616, $G$6)), "" )</f>
        <v/>
      </c>
      <c r="Q1616" t="b" cm="1">
        <f t="array" ref="Q1616">IF(
    $U$1=1, AND($P1616&lt;&gt;"", $P1616&lt;&gt;"...", $P1616&lt;&gt;"입력오류"),
    IF(
        $U$18=1, AND($P1616&lt;&gt;"", $P1616&lt;&gt;"...", $P1616&lt;&gt;"입력오류", ISNUMBER(FIND(INDEX($T$2:$T$7,$U$1),$P1616))),
        IF(
            $U$17="기타", AND($P1616&lt;&gt;"", $P1616&lt;&gt;"...", $P1616&lt;&gt;"입력오류", NOT(ISNUMBER(FIND($T$21:$T$34,$P1616)))),
            AND($P1616&lt;&gt;"", $P1616&lt;&gt;"...", $P1616&lt;&gt;"입력오류", $T$19=$P1616)
        )
    )
)</f>
        <v>0</v>
      </c>
    </row>
    <row r="1617" spans="1:17">
      <c r="A1617" t="s">
        <v>3112</v>
      </c>
      <c r="B1617" t="s">
        <v>3113</v>
      </c>
      <c r="C1617" t="s">
        <v>12254</v>
      </c>
      <c r="D1617" t="s">
        <v>12255</v>
      </c>
      <c r="I1617">
        <f t="shared" si="76"/>
        <v>1616</v>
      </c>
      <c r="J1617">
        <f t="shared" si="77"/>
        <v>1616</v>
      </c>
      <c r="K1617">
        <f t="shared" si="75"/>
        <v>1</v>
      </c>
      <c r="L1617" t="b">
        <f>COUNTIF($N$2:N1617, N1617)=1</f>
        <v>1</v>
      </c>
      <c r="M1617" s="37">
        <f>IF( $Q1617, MAX($M$1:M1616)+1, 0)</f>
        <v>0</v>
      </c>
      <c r="N1617" t="str" cm="1">
        <f t="array" ref="N1617">INDEX($A$9:$F$1048576, $J1617, $K1617 )</f>
        <v>66303</v>
      </c>
      <c r="O1617" t="str" cm="1">
        <f t="array" ref="O1617">INDEX($B$9:$F$1048576, $J1617, $K1617 )</f>
        <v>티월드제71차(유)1-28</v>
      </c>
      <c r="P1617" t="str" cm="1">
        <f t="array" ref="P1617">IF( $L1617, TRIM(_xll.IMDP("IR", $G$5&amp;$N1617, $G$6)), "" )</f>
        <v/>
      </c>
      <c r="Q1617" t="b" cm="1">
        <f t="array" ref="Q1617">IF(
    $U$1=1, AND($P1617&lt;&gt;"", $P1617&lt;&gt;"...", $P1617&lt;&gt;"입력오류"),
    IF(
        $U$18=1, AND($P1617&lt;&gt;"", $P1617&lt;&gt;"...", $P1617&lt;&gt;"입력오류", ISNUMBER(FIND(INDEX($T$2:$T$7,$U$1),$P1617))),
        IF(
            $U$17="기타", AND($P1617&lt;&gt;"", $P1617&lt;&gt;"...", $P1617&lt;&gt;"입력오류", NOT(ISNUMBER(FIND($T$21:$T$34,$P1617)))),
            AND($P1617&lt;&gt;"", $P1617&lt;&gt;"...", $P1617&lt;&gt;"입력오류", $T$19=$P1617)
        )
    )
)</f>
        <v>0</v>
      </c>
    </row>
    <row r="1618" spans="1:17">
      <c r="A1618" t="s">
        <v>3114</v>
      </c>
      <c r="B1618" t="s">
        <v>3115</v>
      </c>
      <c r="C1618" t="s">
        <v>12256</v>
      </c>
      <c r="D1618" t="s">
        <v>12257</v>
      </c>
      <c r="I1618">
        <f t="shared" si="76"/>
        <v>1617</v>
      </c>
      <c r="J1618">
        <f t="shared" si="77"/>
        <v>1617</v>
      </c>
      <c r="K1618">
        <f t="shared" si="75"/>
        <v>1</v>
      </c>
      <c r="L1618" t="b">
        <f>COUNTIF($N$2:N1618, N1618)=1</f>
        <v>1</v>
      </c>
      <c r="M1618" s="37">
        <f>IF( $Q1618, MAX($M$1:M1617)+1, 0)</f>
        <v>0</v>
      </c>
      <c r="N1618" t="str" cm="1">
        <f t="array" ref="N1618">INDEX($A$9:$F$1048576, $J1618, $K1618 )</f>
        <v>66319</v>
      </c>
      <c r="O1618" t="str" cm="1">
        <f t="array" ref="O1618">INDEX($B$9:$F$1048576, $J1618, $K1618 )</f>
        <v>에이치와이케이제십이차</v>
      </c>
      <c r="P1618" t="str" cm="1">
        <f t="array" ref="P1618">IF( $L1618, TRIM(_xll.IMDP("IR", $G$5&amp;$N1618, $G$6)), "" )</f>
        <v/>
      </c>
      <c r="Q1618" t="b" cm="1">
        <f t="array" ref="Q1618">IF(
    $U$1=1, AND($P1618&lt;&gt;"", $P1618&lt;&gt;"...", $P1618&lt;&gt;"입력오류"),
    IF(
        $U$18=1, AND($P1618&lt;&gt;"", $P1618&lt;&gt;"...", $P1618&lt;&gt;"입력오류", ISNUMBER(FIND(INDEX($T$2:$T$7,$U$1),$P1618))),
        IF(
            $U$17="기타", AND($P1618&lt;&gt;"", $P1618&lt;&gt;"...", $P1618&lt;&gt;"입력오류", NOT(ISNUMBER(FIND($T$21:$T$34,$P1618)))),
            AND($P1618&lt;&gt;"", $P1618&lt;&gt;"...", $P1618&lt;&gt;"입력오류", $T$19=$P1618)
        )
    )
)</f>
        <v>0</v>
      </c>
    </row>
    <row r="1619" spans="1:17">
      <c r="A1619" t="s">
        <v>3116</v>
      </c>
      <c r="B1619" t="s">
        <v>3117</v>
      </c>
      <c r="C1619" t="s">
        <v>12258</v>
      </c>
      <c r="D1619" t="s">
        <v>12259</v>
      </c>
      <c r="I1619">
        <f t="shared" si="76"/>
        <v>1618</v>
      </c>
      <c r="J1619">
        <f t="shared" si="77"/>
        <v>1618</v>
      </c>
      <c r="K1619">
        <f t="shared" si="75"/>
        <v>1</v>
      </c>
      <c r="L1619" t="b">
        <f>COUNTIF($N$2:N1619, N1619)=1</f>
        <v>1</v>
      </c>
      <c r="M1619" s="37">
        <f>IF( $Q1619, MAX($M$1:M1618)+1, 0)</f>
        <v>0</v>
      </c>
      <c r="N1619" t="str" cm="1">
        <f t="array" ref="N1619">INDEX($A$9:$F$1048576, $J1619, $K1619 )</f>
        <v>66340</v>
      </c>
      <c r="O1619" t="str" cm="1">
        <f t="array" ref="O1619">INDEX($B$9:$F$1048576, $J1619, $K1619 )</f>
        <v>발해인프라투융자회사</v>
      </c>
      <c r="P1619" t="str" cm="1">
        <f t="array" ref="P1619">IF( $L1619, TRIM(_xll.IMDP("IR", $G$5&amp;$N1619, $G$6)), "" )</f>
        <v/>
      </c>
      <c r="Q1619" t="b" cm="1">
        <f t="array" ref="Q1619">IF(
    $U$1=1, AND($P1619&lt;&gt;"", $P1619&lt;&gt;"...", $P1619&lt;&gt;"입력오류"),
    IF(
        $U$18=1, AND($P1619&lt;&gt;"", $P1619&lt;&gt;"...", $P1619&lt;&gt;"입력오류", ISNUMBER(FIND(INDEX($T$2:$T$7,$U$1),$P1619))),
        IF(
            $U$17="기타", AND($P1619&lt;&gt;"", $P1619&lt;&gt;"...", $P1619&lt;&gt;"입력오류", NOT(ISNUMBER(FIND($T$21:$T$34,$P1619)))),
            AND($P1619&lt;&gt;"", $P1619&lt;&gt;"...", $P1619&lt;&gt;"입력오류", $T$19=$P1619)
        )
    )
)</f>
        <v>0</v>
      </c>
    </row>
    <row r="1620" spans="1:17">
      <c r="A1620" t="s">
        <v>3118</v>
      </c>
      <c r="B1620" t="s">
        <v>3119</v>
      </c>
      <c r="C1620" t="s">
        <v>12260</v>
      </c>
      <c r="D1620" t="s">
        <v>12261</v>
      </c>
      <c r="I1620">
        <f t="shared" si="76"/>
        <v>1619</v>
      </c>
      <c r="J1620">
        <f t="shared" si="77"/>
        <v>1619</v>
      </c>
      <c r="K1620">
        <f t="shared" si="75"/>
        <v>1</v>
      </c>
      <c r="L1620" t="b">
        <f>COUNTIF($N$2:N1620, N1620)=1</f>
        <v>1</v>
      </c>
      <c r="M1620" s="37">
        <f>IF( $Q1620, MAX($M$1:M1619)+1, 0)</f>
        <v>0</v>
      </c>
      <c r="N1620" t="str" cm="1">
        <f t="array" ref="N1620">INDEX($A$9:$F$1048576, $J1620, $K1620 )</f>
        <v>66345</v>
      </c>
      <c r="O1620" t="str" cm="1">
        <f t="array" ref="O1620">INDEX($B$9:$F$1048576, $J1620, $K1620 )</f>
        <v>지에프민제오차</v>
      </c>
      <c r="P1620" t="str" cm="1">
        <f t="array" ref="P1620">IF( $L1620, TRIM(_xll.IMDP("IR", $G$5&amp;$N1620, $G$6)), "" )</f>
        <v/>
      </c>
      <c r="Q1620" t="b" cm="1">
        <f t="array" ref="Q1620">IF(
    $U$1=1, AND($P1620&lt;&gt;"", $P1620&lt;&gt;"...", $P1620&lt;&gt;"입력오류"),
    IF(
        $U$18=1, AND($P1620&lt;&gt;"", $P1620&lt;&gt;"...", $P1620&lt;&gt;"입력오류", ISNUMBER(FIND(INDEX($T$2:$T$7,$U$1),$P1620))),
        IF(
            $U$17="기타", AND($P1620&lt;&gt;"", $P1620&lt;&gt;"...", $P1620&lt;&gt;"입력오류", NOT(ISNUMBER(FIND($T$21:$T$34,$P1620)))),
            AND($P1620&lt;&gt;"", $P1620&lt;&gt;"...", $P1620&lt;&gt;"입력오류", $T$19=$P1620)
        )
    )
)</f>
        <v>0</v>
      </c>
    </row>
    <row r="1621" spans="1:17">
      <c r="A1621" t="s">
        <v>3120</v>
      </c>
      <c r="B1621" t="s">
        <v>3121</v>
      </c>
      <c r="C1621" t="s">
        <v>12262</v>
      </c>
      <c r="D1621" t="s">
        <v>12263</v>
      </c>
      <c r="I1621">
        <f t="shared" si="76"/>
        <v>1620</v>
      </c>
      <c r="J1621">
        <f t="shared" si="77"/>
        <v>1620</v>
      </c>
      <c r="K1621">
        <f t="shared" si="75"/>
        <v>1</v>
      </c>
      <c r="L1621" t="b">
        <f>COUNTIF($N$2:N1621, N1621)=1</f>
        <v>1</v>
      </c>
      <c r="M1621" s="37">
        <f>IF( $Q1621, MAX($M$1:M1620)+1, 0)</f>
        <v>0</v>
      </c>
      <c r="N1621" t="str" cm="1">
        <f t="array" ref="N1621">INDEX($A$9:$F$1048576, $J1621, $K1621 )</f>
        <v>66354</v>
      </c>
      <c r="O1621" t="str" cm="1">
        <f t="array" ref="O1621">INDEX($B$9:$F$1048576, $J1621, $K1621 )</f>
        <v>이너피스제삼차(유)4-1</v>
      </c>
      <c r="P1621" t="str" cm="1">
        <f t="array" ref="P1621">IF( $L1621, TRIM(_xll.IMDP("IR", $G$5&amp;$N1621, $G$6)), "" )</f>
        <v/>
      </c>
      <c r="Q1621" t="b" cm="1">
        <f t="array" ref="Q1621">IF(
    $U$1=1, AND($P1621&lt;&gt;"", $P1621&lt;&gt;"...", $P1621&lt;&gt;"입력오류"),
    IF(
        $U$18=1, AND($P1621&lt;&gt;"", $P1621&lt;&gt;"...", $P1621&lt;&gt;"입력오류", ISNUMBER(FIND(INDEX($T$2:$T$7,$U$1),$P1621))),
        IF(
            $U$17="기타", AND($P1621&lt;&gt;"", $P1621&lt;&gt;"...", $P1621&lt;&gt;"입력오류", NOT(ISNUMBER(FIND($T$21:$T$34,$P1621)))),
            AND($P1621&lt;&gt;"", $P1621&lt;&gt;"...", $P1621&lt;&gt;"입력오류", $T$19=$P1621)
        )
    )
)</f>
        <v>0</v>
      </c>
    </row>
    <row r="1622" spans="1:17">
      <c r="A1622" t="s">
        <v>3122</v>
      </c>
      <c r="B1622" t="s">
        <v>3123</v>
      </c>
      <c r="C1622" t="s">
        <v>12264</v>
      </c>
      <c r="D1622" t="s">
        <v>12265</v>
      </c>
      <c r="I1622">
        <f t="shared" si="76"/>
        <v>1621</v>
      </c>
      <c r="J1622">
        <f t="shared" si="77"/>
        <v>1621</v>
      </c>
      <c r="K1622">
        <f t="shared" si="75"/>
        <v>1</v>
      </c>
      <c r="L1622" t="b">
        <f>COUNTIF($N$2:N1622, N1622)=1</f>
        <v>1</v>
      </c>
      <c r="M1622" s="37">
        <f>IF( $Q1622, MAX($M$1:M1621)+1, 0)</f>
        <v>0</v>
      </c>
      <c r="N1622" t="str" cm="1">
        <f t="array" ref="N1622">INDEX($A$9:$F$1048576, $J1622, $K1622 )</f>
        <v>66355</v>
      </c>
      <c r="O1622" t="str" cm="1">
        <f t="array" ref="O1622">INDEX($B$9:$F$1048576, $J1622, $K1622 )</f>
        <v>이너피스제삼차(유)4-2</v>
      </c>
      <c r="P1622" t="str" cm="1">
        <f t="array" ref="P1622">IF( $L1622, TRIM(_xll.IMDP("IR", $G$5&amp;$N1622, $G$6)), "" )</f>
        <v/>
      </c>
      <c r="Q1622" t="b" cm="1">
        <f t="array" ref="Q1622">IF(
    $U$1=1, AND($P1622&lt;&gt;"", $P1622&lt;&gt;"...", $P1622&lt;&gt;"입력오류"),
    IF(
        $U$18=1, AND($P1622&lt;&gt;"", $P1622&lt;&gt;"...", $P1622&lt;&gt;"입력오류", ISNUMBER(FIND(INDEX($T$2:$T$7,$U$1),$P1622))),
        IF(
            $U$17="기타", AND($P1622&lt;&gt;"", $P1622&lt;&gt;"...", $P1622&lt;&gt;"입력오류", NOT(ISNUMBER(FIND($T$21:$T$34,$P1622)))),
            AND($P1622&lt;&gt;"", $P1622&lt;&gt;"...", $P1622&lt;&gt;"입력오류", $T$19=$P1622)
        )
    )
)</f>
        <v>0</v>
      </c>
    </row>
    <row r="1623" spans="1:17">
      <c r="A1623" t="s">
        <v>3124</v>
      </c>
      <c r="B1623" t="s">
        <v>3125</v>
      </c>
      <c r="C1623" t="s">
        <v>12266</v>
      </c>
      <c r="D1623" t="s">
        <v>12267</v>
      </c>
      <c r="I1623">
        <f t="shared" si="76"/>
        <v>1622</v>
      </c>
      <c r="J1623">
        <f t="shared" si="77"/>
        <v>1622</v>
      </c>
      <c r="K1623">
        <f t="shared" si="75"/>
        <v>1</v>
      </c>
      <c r="L1623" t="b">
        <f>COUNTIF($N$2:N1623, N1623)=1</f>
        <v>1</v>
      </c>
      <c r="M1623" s="37">
        <f>IF( $Q1623, MAX($M$1:M1622)+1, 0)</f>
        <v>0</v>
      </c>
      <c r="N1623" t="str" cm="1">
        <f t="array" ref="N1623">INDEX($A$9:$F$1048576, $J1623, $K1623 )</f>
        <v>66356</v>
      </c>
      <c r="O1623" t="str" cm="1">
        <f t="array" ref="O1623">INDEX($B$9:$F$1048576, $J1623, $K1623 )</f>
        <v>이너피스제삼차(유)4-3</v>
      </c>
      <c r="P1623" t="str" cm="1">
        <f t="array" ref="P1623">IF( $L1623, TRIM(_xll.IMDP("IR", $G$5&amp;$N1623, $G$6)), "" )</f>
        <v/>
      </c>
      <c r="Q1623" t="b" cm="1">
        <f t="array" ref="Q1623">IF(
    $U$1=1, AND($P1623&lt;&gt;"", $P1623&lt;&gt;"...", $P1623&lt;&gt;"입력오류"),
    IF(
        $U$18=1, AND($P1623&lt;&gt;"", $P1623&lt;&gt;"...", $P1623&lt;&gt;"입력오류", ISNUMBER(FIND(INDEX($T$2:$T$7,$U$1),$P1623))),
        IF(
            $U$17="기타", AND($P1623&lt;&gt;"", $P1623&lt;&gt;"...", $P1623&lt;&gt;"입력오류", NOT(ISNUMBER(FIND($T$21:$T$34,$P1623)))),
            AND($P1623&lt;&gt;"", $P1623&lt;&gt;"...", $P1623&lt;&gt;"입력오류", $T$19=$P1623)
        )
    )
)</f>
        <v>0</v>
      </c>
    </row>
    <row r="1624" spans="1:17">
      <c r="A1624" t="s">
        <v>3126</v>
      </c>
      <c r="B1624" t="s">
        <v>3127</v>
      </c>
      <c r="C1624" t="s">
        <v>12268</v>
      </c>
      <c r="D1624" t="s">
        <v>12269</v>
      </c>
      <c r="I1624">
        <f t="shared" si="76"/>
        <v>1623</v>
      </c>
      <c r="J1624">
        <f t="shared" si="77"/>
        <v>1623</v>
      </c>
      <c r="K1624">
        <f t="shared" si="75"/>
        <v>1</v>
      </c>
      <c r="L1624" t="b">
        <f>COUNTIF($N$2:N1624, N1624)=1</f>
        <v>1</v>
      </c>
      <c r="M1624" s="37">
        <f>IF( $Q1624, MAX($M$1:M1623)+1, 0)</f>
        <v>0</v>
      </c>
      <c r="N1624" t="str" cm="1">
        <f t="array" ref="N1624">INDEX($A$9:$F$1048576, $J1624, $K1624 )</f>
        <v>66414</v>
      </c>
      <c r="O1624" t="str" cm="1">
        <f t="array" ref="O1624">INDEX($B$9:$F$1048576, $J1624, $K1624 )</f>
        <v>스미스제일차</v>
      </c>
      <c r="P1624" t="str" cm="1">
        <f t="array" ref="P1624">IF( $L1624, TRIM(_xll.IMDP("IR", $G$5&amp;$N1624, $G$6)), "" )</f>
        <v/>
      </c>
      <c r="Q1624" t="b" cm="1">
        <f t="array" ref="Q1624">IF(
    $U$1=1, AND($P1624&lt;&gt;"", $P1624&lt;&gt;"...", $P1624&lt;&gt;"입력오류"),
    IF(
        $U$18=1, AND($P1624&lt;&gt;"", $P1624&lt;&gt;"...", $P1624&lt;&gt;"입력오류", ISNUMBER(FIND(INDEX($T$2:$T$7,$U$1),$P1624))),
        IF(
            $U$17="기타", AND($P1624&lt;&gt;"", $P1624&lt;&gt;"...", $P1624&lt;&gt;"입력오류", NOT(ISNUMBER(FIND($T$21:$T$34,$P1624)))),
            AND($P1624&lt;&gt;"", $P1624&lt;&gt;"...", $P1624&lt;&gt;"입력오류", $T$19=$P1624)
        )
    )
)</f>
        <v>0</v>
      </c>
    </row>
    <row r="1625" spans="1:17">
      <c r="A1625" t="s">
        <v>5752</v>
      </c>
      <c r="B1625" t="s">
        <v>5753</v>
      </c>
      <c r="C1625" t="s">
        <v>12270</v>
      </c>
      <c r="D1625" t="s">
        <v>12271</v>
      </c>
      <c r="I1625">
        <f t="shared" si="76"/>
        <v>1624</v>
      </c>
      <c r="J1625">
        <f t="shared" si="77"/>
        <v>1624</v>
      </c>
      <c r="K1625">
        <f t="shared" si="75"/>
        <v>1</v>
      </c>
      <c r="L1625" t="b">
        <f>COUNTIF($N$2:N1625, N1625)=1</f>
        <v>1</v>
      </c>
      <c r="M1625" s="37">
        <f>IF( $Q1625, MAX($M$1:M1624)+1, 0)</f>
        <v>0</v>
      </c>
      <c r="N1625" t="str" cm="1">
        <f t="array" ref="N1625">INDEX($A$9:$F$1048576, $J1625, $K1625 )</f>
        <v>66423</v>
      </c>
      <c r="O1625" t="str" cm="1">
        <f t="array" ref="O1625">INDEX($B$9:$F$1048576, $J1625, $K1625 )</f>
        <v>피디프로젝트원(유)1</v>
      </c>
      <c r="P1625" t="str" cm="1">
        <f t="array" ref="P1625">IF( $L1625, TRIM(_xll.IMDP("IR", $G$5&amp;$N1625, $G$6)), "" )</f>
        <v/>
      </c>
      <c r="Q1625" t="b" cm="1">
        <f t="array" ref="Q1625">IF(
    $U$1=1, AND($P1625&lt;&gt;"", $P1625&lt;&gt;"...", $P1625&lt;&gt;"입력오류"),
    IF(
        $U$18=1, AND($P1625&lt;&gt;"", $P1625&lt;&gt;"...", $P1625&lt;&gt;"입력오류", ISNUMBER(FIND(INDEX($T$2:$T$7,$U$1),$P1625))),
        IF(
            $U$17="기타", AND($P1625&lt;&gt;"", $P1625&lt;&gt;"...", $P1625&lt;&gt;"입력오류", NOT(ISNUMBER(FIND($T$21:$T$34,$P1625)))),
            AND($P1625&lt;&gt;"", $P1625&lt;&gt;"...", $P1625&lt;&gt;"입력오류", $T$19=$P1625)
        )
    )
)</f>
        <v>0</v>
      </c>
    </row>
    <row r="1626" spans="1:17">
      <c r="A1626" t="s">
        <v>3128</v>
      </c>
      <c r="B1626" t="s">
        <v>3129</v>
      </c>
      <c r="C1626" t="s">
        <v>12272</v>
      </c>
      <c r="D1626" t="s">
        <v>12273</v>
      </c>
      <c r="I1626">
        <f t="shared" si="76"/>
        <v>1625</v>
      </c>
      <c r="J1626">
        <f t="shared" si="77"/>
        <v>1625</v>
      </c>
      <c r="K1626">
        <f t="shared" si="75"/>
        <v>1</v>
      </c>
      <c r="L1626" t="b">
        <f>COUNTIF($N$2:N1626, N1626)=1</f>
        <v>1</v>
      </c>
      <c r="M1626" s="37">
        <f>IF( $Q1626, MAX($M$1:M1625)+1, 0)</f>
        <v>0</v>
      </c>
      <c r="N1626" t="str" cm="1">
        <f t="array" ref="N1626">INDEX($A$9:$F$1048576, $J1626, $K1626 )</f>
        <v>66432</v>
      </c>
      <c r="O1626" t="str" cm="1">
        <f t="array" ref="O1626">INDEX($B$9:$F$1048576, $J1626, $K1626 )</f>
        <v>산업기반신보산성제이차(유)1-4</v>
      </c>
      <c r="P1626" t="str" cm="1">
        <f t="array" ref="P1626">IF( $L1626, TRIM(_xll.IMDP("IR", $G$5&amp;$N1626, $G$6)), "" )</f>
        <v/>
      </c>
      <c r="Q1626" t="b" cm="1">
        <f t="array" ref="Q1626">IF(
    $U$1=1, AND($P1626&lt;&gt;"", $P1626&lt;&gt;"...", $P1626&lt;&gt;"입력오류"),
    IF(
        $U$18=1, AND($P1626&lt;&gt;"", $P1626&lt;&gt;"...", $P1626&lt;&gt;"입력오류", ISNUMBER(FIND(INDEX($T$2:$T$7,$U$1),$P1626))),
        IF(
            $U$17="기타", AND($P1626&lt;&gt;"", $P1626&lt;&gt;"...", $P1626&lt;&gt;"입력오류", NOT(ISNUMBER(FIND($T$21:$T$34,$P1626)))),
            AND($P1626&lt;&gt;"", $P1626&lt;&gt;"...", $P1626&lt;&gt;"입력오류", $T$19=$P1626)
        )
    )
)</f>
        <v>0</v>
      </c>
    </row>
    <row r="1627" spans="1:17">
      <c r="A1627" t="s">
        <v>3130</v>
      </c>
      <c r="B1627" t="s">
        <v>3131</v>
      </c>
      <c r="C1627" t="s">
        <v>12274</v>
      </c>
      <c r="D1627" t="s">
        <v>12275</v>
      </c>
      <c r="I1627">
        <f t="shared" si="76"/>
        <v>1626</v>
      </c>
      <c r="J1627">
        <f t="shared" si="77"/>
        <v>1626</v>
      </c>
      <c r="K1627">
        <f t="shared" si="75"/>
        <v>1</v>
      </c>
      <c r="L1627" t="b">
        <f>COUNTIF($N$2:N1627, N1627)=1</f>
        <v>1</v>
      </c>
      <c r="M1627" s="37">
        <f>IF( $Q1627, MAX($M$1:M1626)+1, 0)</f>
        <v>0</v>
      </c>
      <c r="N1627" t="str" cm="1">
        <f t="array" ref="N1627">INDEX($A$9:$F$1048576, $J1627, $K1627 )</f>
        <v>66469</v>
      </c>
      <c r="O1627" t="str" cm="1">
        <f t="array" ref="O1627">INDEX($B$9:$F$1048576, $J1627, $K1627 )</f>
        <v>티월드제72차(유)1-20</v>
      </c>
      <c r="P1627" t="str" cm="1">
        <f t="array" ref="P1627">IF( $L1627, TRIM(_xll.IMDP("IR", $G$5&amp;$N1627, $G$6)), "" )</f>
        <v/>
      </c>
      <c r="Q1627" t="b" cm="1">
        <f t="array" ref="Q1627">IF(
    $U$1=1, AND($P1627&lt;&gt;"", $P1627&lt;&gt;"...", $P1627&lt;&gt;"입력오류"),
    IF(
        $U$18=1, AND($P1627&lt;&gt;"", $P1627&lt;&gt;"...", $P1627&lt;&gt;"입력오류", ISNUMBER(FIND(INDEX($T$2:$T$7,$U$1),$P1627))),
        IF(
            $U$17="기타", AND($P1627&lt;&gt;"", $P1627&lt;&gt;"...", $P1627&lt;&gt;"입력오류", NOT(ISNUMBER(FIND($T$21:$T$34,$P1627)))),
            AND($P1627&lt;&gt;"", $P1627&lt;&gt;"...", $P1627&lt;&gt;"입력오류", $T$19=$P1627)
        )
    )
)</f>
        <v>0</v>
      </c>
    </row>
    <row r="1628" spans="1:17">
      <c r="A1628" t="s">
        <v>3132</v>
      </c>
      <c r="B1628" t="s">
        <v>3133</v>
      </c>
      <c r="C1628" t="s">
        <v>12276</v>
      </c>
      <c r="D1628" t="s">
        <v>12277</v>
      </c>
      <c r="I1628">
        <f t="shared" si="76"/>
        <v>1627</v>
      </c>
      <c r="J1628">
        <f t="shared" si="77"/>
        <v>1627</v>
      </c>
      <c r="K1628">
        <f t="shared" si="75"/>
        <v>1</v>
      </c>
      <c r="L1628" t="b">
        <f>COUNTIF($N$2:N1628, N1628)=1</f>
        <v>1</v>
      </c>
      <c r="M1628" s="37">
        <f>IF( $Q1628, MAX($M$1:M1627)+1, 0)</f>
        <v>0</v>
      </c>
      <c r="N1628" t="str" cm="1">
        <f t="array" ref="N1628">INDEX($A$9:$F$1048576, $J1628, $K1628 )</f>
        <v>66470</v>
      </c>
      <c r="O1628" t="str" cm="1">
        <f t="array" ref="O1628">INDEX($B$9:$F$1048576, $J1628, $K1628 )</f>
        <v>티월드제72차(유)1-21</v>
      </c>
      <c r="P1628" t="str" cm="1">
        <f t="array" ref="P1628">IF( $L1628, TRIM(_xll.IMDP("IR", $G$5&amp;$N1628, $G$6)), "" )</f>
        <v/>
      </c>
      <c r="Q1628" t="b" cm="1">
        <f t="array" ref="Q1628">IF(
    $U$1=1, AND($P1628&lt;&gt;"", $P1628&lt;&gt;"...", $P1628&lt;&gt;"입력오류"),
    IF(
        $U$18=1, AND($P1628&lt;&gt;"", $P1628&lt;&gt;"...", $P1628&lt;&gt;"입력오류", ISNUMBER(FIND(INDEX($T$2:$T$7,$U$1),$P1628))),
        IF(
            $U$17="기타", AND($P1628&lt;&gt;"", $P1628&lt;&gt;"...", $P1628&lt;&gt;"입력오류", NOT(ISNUMBER(FIND($T$21:$T$34,$P1628)))),
            AND($P1628&lt;&gt;"", $P1628&lt;&gt;"...", $P1628&lt;&gt;"입력오류", $T$19=$P1628)
        )
    )
)</f>
        <v>0</v>
      </c>
    </row>
    <row r="1629" spans="1:17">
      <c r="A1629" t="s">
        <v>3134</v>
      </c>
      <c r="B1629" t="s">
        <v>3135</v>
      </c>
      <c r="C1629" t="s">
        <v>12278</v>
      </c>
      <c r="D1629" t="s">
        <v>12279</v>
      </c>
      <c r="I1629">
        <f t="shared" si="76"/>
        <v>1628</v>
      </c>
      <c r="J1629">
        <f t="shared" si="77"/>
        <v>1628</v>
      </c>
      <c r="K1629">
        <f t="shared" si="75"/>
        <v>1</v>
      </c>
      <c r="L1629" t="b">
        <f>COUNTIF($N$2:N1629, N1629)=1</f>
        <v>1</v>
      </c>
      <c r="M1629" s="37">
        <f>IF( $Q1629, MAX($M$1:M1628)+1, 0)</f>
        <v>0</v>
      </c>
      <c r="N1629" t="str" cm="1">
        <f t="array" ref="N1629">INDEX($A$9:$F$1048576, $J1629, $K1629 )</f>
        <v>66471</v>
      </c>
      <c r="O1629" t="str" cm="1">
        <f t="array" ref="O1629">INDEX($B$9:$F$1048576, $J1629, $K1629 )</f>
        <v>티월드제72차(유)1-22</v>
      </c>
      <c r="P1629" t="str" cm="1">
        <f t="array" ref="P1629">IF( $L1629, TRIM(_xll.IMDP("IR", $G$5&amp;$N1629, $G$6)), "" )</f>
        <v/>
      </c>
      <c r="Q1629" t="b" cm="1">
        <f t="array" ref="Q1629">IF(
    $U$1=1, AND($P1629&lt;&gt;"", $P1629&lt;&gt;"...", $P1629&lt;&gt;"입력오류"),
    IF(
        $U$18=1, AND($P1629&lt;&gt;"", $P1629&lt;&gt;"...", $P1629&lt;&gt;"입력오류", ISNUMBER(FIND(INDEX($T$2:$T$7,$U$1),$P1629))),
        IF(
            $U$17="기타", AND($P1629&lt;&gt;"", $P1629&lt;&gt;"...", $P1629&lt;&gt;"입력오류", NOT(ISNUMBER(FIND($T$21:$T$34,$P1629)))),
            AND($P1629&lt;&gt;"", $P1629&lt;&gt;"...", $P1629&lt;&gt;"입력오류", $T$19=$P1629)
        )
    )
)</f>
        <v>0</v>
      </c>
    </row>
    <row r="1630" spans="1:17">
      <c r="A1630" t="s">
        <v>3136</v>
      </c>
      <c r="B1630" t="s">
        <v>3137</v>
      </c>
      <c r="C1630" t="s">
        <v>12280</v>
      </c>
      <c r="D1630" t="s">
        <v>12281</v>
      </c>
      <c r="I1630">
        <f t="shared" si="76"/>
        <v>1629</v>
      </c>
      <c r="J1630">
        <f t="shared" si="77"/>
        <v>1629</v>
      </c>
      <c r="K1630">
        <f t="shared" si="75"/>
        <v>1</v>
      </c>
      <c r="L1630" t="b">
        <f>COUNTIF($N$2:N1630, N1630)=1</f>
        <v>1</v>
      </c>
      <c r="M1630" s="37">
        <f>IF( $Q1630, MAX($M$1:M1629)+1, 0)</f>
        <v>0</v>
      </c>
      <c r="N1630" t="str" cm="1">
        <f t="array" ref="N1630">INDEX($A$9:$F$1048576, $J1630, $K1630 )</f>
        <v>66472</v>
      </c>
      <c r="O1630" t="str" cm="1">
        <f t="array" ref="O1630">INDEX($B$9:$F$1048576, $J1630, $K1630 )</f>
        <v>티월드제72차(유)1-23</v>
      </c>
      <c r="P1630" t="str" cm="1">
        <f t="array" ref="P1630">IF( $L1630, TRIM(_xll.IMDP("IR", $G$5&amp;$N1630, $G$6)), "" )</f>
        <v/>
      </c>
      <c r="Q1630" t="b" cm="1">
        <f t="array" ref="Q1630">IF(
    $U$1=1, AND($P1630&lt;&gt;"", $P1630&lt;&gt;"...", $P1630&lt;&gt;"입력오류"),
    IF(
        $U$18=1, AND($P1630&lt;&gt;"", $P1630&lt;&gt;"...", $P1630&lt;&gt;"입력오류", ISNUMBER(FIND(INDEX($T$2:$T$7,$U$1),$P1630))),
        IF(
            $U$17="기타", AND($P1630&lt;&gt;"", $P1630&lt;&gt;"...", $P1630&lt;&gt;"입력오류", NOT(ISNUMBER(FIND($T$21:$T$34,$P1630)))),
            AND($P1630&lt;&gt;"", $P1630&lt;&gt;"...", $P1630&lt;&gt;"입력오류", $T$19=$P1630)
        )
    )
)</f>
        <v>0</v>
      </c>
    </row>
    <row r="1631" spans="1:17">
      <c r="A1631" t="s">
        <v>3138</v>
      </c>
      <c r="B1631" t="s">
        <v>3139</v>
      </c>
      <c r="C1631" t="s">
        <v>12282</v>
      </c>
      <c r="D1631" t="s">
        <v>12283</v>
      </c>
      <c r="I1631">
        <f t="shared" si="76"/>
        <v>1630</v>
      </c>
      <c r="J1631">
        <f t="shared" si="77"/>
        <v>1630</v>
      </c>
      <c r="K1631">
        <f t="shared" si="75"/>
        <v>1</v>
      </c>
      <c r="L1631" t="b">
        <f>COUNTIF($N$2:N1631, N1631)=1</f>
        <v>1</v>
      </c>
      <c r="M1631" s="37">
        <f>IF( $Q1631, MAX($M$1:M1630)+1, 0)</f>
        <v>0</v>
      </c>
      <c r="N1631" t="str" cm="1">
        <f t="array" ref="N1631">INDEX($A$9:$F$1048576, $J1631, $K1631 )</f>
        <v>66473</v>
      </c>
      <c r="O1631" t="str" cm="1">
        <f t="array" ref="O1631">INDEX($B$9:$F$1048576, $J1631, $K1631 )</f>
        <v>티월드제72차(유)1-24</v>
      </c>
      <c r="P1631" t="str" cm="1">
        <f t="array" ref="P1631">IF( $L1631, TRIM(_xll.IMDP("IR", $G$5&amp;$N1631, $G$6)), "" )</f>
        <v/>
      </c>
      <c r="Q1631" t="b" cm="1">
        <f t="array" ref="Q1631">IF(
    $U$1=1, AND($P1631&lt;&gt;"", $P1631&lt;&gt;"...", $P1631&lt;&gt;"입력오류"),
    IF(
        $U$18=1, AND($P1631&lt;&gt;"", $P1631&lt;&gt;"...", $P1631&lt;&gt;"입력오류", ISNUMBER(FIND(INDEX($T$2:$T$7,$U$1),$P1631))),
        IF(
            $U$17="기타", AND($P1631&lt;&gt;"", $P1631&lt;&gt;"...", $P1631&lt;&gt;"입력오류", NOT(ISNUMBER(FIND($T$21:$T$34,$P1631)))),
            AND($P1631&lt;&gt;"", $P1631&lt;&gt;"...", $P1631&lt;&gt;"입력오류", $T$19=$P1631)
        )
    )
)</f>
        <v>0</v>
      </c>
    </row>
    <row r="1632" spans="1:17">
      <c r="A1632" t="s">
        <v>3140</v>
      </c>
      <c r="B1632" t="s">
        <v>3141</v>
      </c>
      <c r="C1632" t="s">
        <v>12284</v>
      </c>
      <c r="D1632" t="s">
        <v>12285</v>
      </c>
      <c r="I1632">
        <f t="shared" si="76"/>
        <v>1631</v>
      </c>
      <c r="J1632">
        <f t="shared" si="77"/>
        <v>1631</v>
      </c>
      <c r="K1632">
        <f t="shared" si="75"/>
        <v>1</v>
      </c>
      <c r="L1632" t="b">
        <f>COUNTIF($N$2:N1632, N1632)=1</f>
        <v>1</v>
      </c>
      <c r="M1632" s="37">
        <f>IF( $Q1632, MAX($M$1:M1631)+1, 0)</f>
        <v>0</v>
      </c>
      <c r="N1632" t="str" cm="1">
        <f t="array" ref="N1632">INDEX($A$9:$F$1048576, $J1632, $K1632 )</f>
        <v>66474</v>
      </c>
      <c r="O1632" t="str" cm="1">
        <f t="array" ref="O1632">INDEX($B$9:$F$1048576, $J1632, $K1632 )</f>
        <v>티월드제72차(유)1-25</v>
      </c>
      <c r="P1632" t="str" cm="1">
        <f t="array" ref="P1632">IF( $L1632, TRIM(_xll.IMDP("IR", $G$5&amp;$N1632, $G$6)), "" )</f>
        <v/>
      </c>
      <c r="Q1632" t="b" cm="1">
        <f t="array" ref="Q1632">IF(
    $U$1=1, AND($P1632&lt;&gt;"", $P1632&lt;&gt;"...", $P1632&lt;&gt;"입력오류"),
    IF(
        $U$18=1, AND($P1632&lt;&gt;"", $P1632&lt;&gt;"...", $P1632&lt;&gt;"입력오류", ISNUMBER(FIND(INDEX($T$2:$T$7,$U$1),$P1632))),
        IF(
            $U$17="기타", AND($P1632&lt;&gt;"", $P1632&lt;&gt;"...", $P1632&lt;&gt;"입력오류", NOT(ISNUMBER(FIND($T$21:$T$34,$P1632)))),
            AND($P1632&lt;&gt;"", $P1632&lt;&gt;"...", $P1632&lt;&gt;"입력오류", $T$19=$P1632)
        )
    )
)</f>
        <v>0</v>
      </c>
    </row>
    <row r="1633" spans="1:17">
      <c r="A1633" t="s">
        <v>3142</v>
      </c>
      <c r="B1633" t="s">
        <v>3143</v>
      </c>
      <c r="C1633" t="s">
        <v>12286</v>
      </c>
      <c r="D1633" t="s">
        <v>12287</v>
      </c>
      <c r="I1633">
        <f t="shared" si="76"/>
        <v>1632</v>
      </c>
      <c r="J1633">
        <f t="shared" si="77"/>
        <v>1632</v>
      </c>
      <c r="K1633">
        <f t="shared" si="75"/>
        <v>1</v>
      </c>
      <c r="L1633" t="b">
        <f>COUNTIF($N$2:N1633, N1633)=1</f>
        <v>1</v>
      </c>
      <c r="M1633" s="37">
        <f>IF( $Q1633, MAX($M$1:M1632)+1, 0)</f>
        <v>0</v>
      </c>
      <c r="N1633" t="str" cm="1">
        <f t="array" ref="N1633">INDEX($A$9:$F$1048576, $J1633, $K1633 )</f>
        <v>66475</v>
      </c>
      <c r="O1633" t="str" cm="1">
        <f t="array" ref="O1633">INDEX($B$9:$F$1048576, $J1633, $K1633 )</f>
        <v>티월드제72차(유)1-26</v>
      </c>
      <c r="P1633" t="str" cm="1">
        <f t="array" ref="P1633">IF( $L1633, TRIM(_xll.IMDP("IR", $G$5&amp;$N1633, $G$6)), "" )</f>
        <v/>
      </c>
      <c r="Q1633" t="b" cm="1">
        <f t="array" ref="Q1633">IF(
    $U$1=1, AND($P1633&lt;&gt;"", $P1633&lt;&gt;"...", $P1633&lt;&gt;"입력오류"),
    IF(
        $U$18=1, AND($P1633&lt;&gt;"", $P1633&lt;&gt;"...", $P1633&lt;&gt;"입력오류", ISNUMBER(FIND(INDEX($T$2:$T$7,$U$1),$P1633))),
        IF(
            $U$17="기타", AND($P1633&lt;&gt;"", $P1633&lt;&gt;"...", $P1633&lt;&gt;"입력오류", NOT(ISNUMBER(FIND($T$21:$T$34,$P1633)))),
            AND($P1633&lt;&gt;"", $P1633&lt;&gt;"...", $P1633&lt;&gt;"입력오류", $T$19=$P1633)
        )
    )
)</f>
        <v>0</v>
      </c>
    </row>
    <row r="1634" spans="1:17">
      <c r="A1634" t="s">
        <v>3144</v>
      </c>
      <c r="B1634" t="s">
        <v>3145</v>
      </c>
      <c r="C1634" t="s">
        <v>12288</v>
      </c>
      <c r="D1634" t="s">
        <v>12289</v>
      </c>
      <c r="I1634">
        <f t="shared" si="76"/>
        <v>1633</v>
      </c>
      <c r="J1634">
        <f t="shared" si="77"/>
        <v>1633</v>
      </c>
      <c r="K1634">
        <f t="shared" si="75"/>
        <v>1</v>
      </c>
      <c r="L1634" t="b">
        <f>COUNTIF($N$2:N1634, N1634)=1</f>
        <v>1</v>
      </c>
      <c r="M1634" s="37">
        <f>IF( $Q1634, MAX($M$1:M1633)+1, 0)</f>
        <v>0</v>
      </c>
      <c r="N1634" t="str" cm="1">
        <f t="array" ref="N1634">INDEX($A$9:$F$1048576, $J1634, $K1634 )</f>
        <v>66476</v>
      </c>
      <c r="O1634" t="str" cm="1">
        <f t="array" ref="O1634">INDEX($B$9:$F$1048576, $J1634, $K1634 )</f>
        <v>티월드제72차(유)1-27</v>
      </c>
      <c r="P1634" t="str" cm="1">
        <f t="array" ref="P1634">IF( $L1634, TRIM(_xll.IMDP("IR", $G$5&amp;$N1634, $G$6)), "" )</f>
        <v/>
      </c>
      <c r="Q1634" t="b" cm="1">
        <f t="array" ref="Q1634">IF(
    $U$1=1, AND($P1634&lt;&gt;"", $P1634&lt;&gt;"...", $P1634&lt;&gt;"입력오류"),
    IF(
        $U$18=1, AND($P1634&lt;&gt;"", $P1634&lt;&gt;"...", $P1634&lt;&gt;"입력오류", ISNUMBER(FIND(INDEX($T$2:$T$7,$U$1),$P1634))),
        IF(
            $U$17="기타", AND($P1634&lt;&gt;"", $P1634&lt;&gt;"...", $P1634&lt;&gt;"입력오류", NOT(ISNUMBER(FIND($T$21:$T$34,$P1634)))),
            AND($P1634&lt;&gt;"", $P1634&lt;&gt;"...", $P1634&lt;&gt;"입력오류", $T$19=$P1634)
        )
    )
)</f>
        <v>0</v>
      </c>
    </row>
    <row r="1635" spans="1:17">
      <c r="A1635" t="s">
        <v>3146</v>
      </c>
      <c r="B1635" t="s">
        <v>3147</v>
      </c>
      <c r="C1635" t="s">
        <v>12290</v>
      </c>
      <c r="D1635" t="s">
        <v>12291</v>
      </c>
      <c r="I1635">
        <f t="shared" si="76"/>
        <v>1634</v>
      </c>
      <c r="J1635">
        <f t="shared" si="77"/>
        <v>1634</v>
      </c>
      <c r="K1635">
        <f t="shared" si="75"/>
        <v>1</v>
      </c>
      <c r="L1635" t="b">
        <f>COUNTIF($N$2:N1635, N1635)=1</f>
        <v>1</v>
      </c>
      <c r="M1635" s="37">
        <f>IF( $Q1635, MAX($M$1:M1634)+1, 0)</f>
        <v>346</v>
      </c>
      <c r="N1635" t="str" cm="1">
        <f t="array" ref="N1635">INDEX($A$9:$F$1048576, $J1635, $K1635 )</f>
        <v>66525</v>
      </c>
      <c r="O1635" t="str" cm="1">
        <f t="array" ref="O1635">INDEX($B$9:$F$1048576, $J1635, $K1635 )</f>
        <v>코리아에너지터미널</v>
      </c>
      <c r="P1635" t="str" cm="1">
        <f t="array" ref="P1635">IF( $L1635, TRIM(_xll.IMDP("IR", $G$5&amp;$N1635, $G$6)), "" )</f>
        <v>공모/무보증AA-</v>
      </c>
      <c r="Q1635" t="b" cm="1">
        <f t="array" ref="Q1635">IF(
    $U$1=1, AND($P1635&lt;&gt;"", $P1635&lt;&gt;"...", $P1635&lt;&gt;"입력오류"),
    IF(
        $U$18=1, AND($P1635&lt;&gt;"", $P1635&lt;&gt;"...", $P1635&lt;&gt;"입력오류", ISNUMBER(FIND(INDEX($T$2:$T$7,$U$1),$P1635))),
        IF(
            $U$17="기타", AND($P1635&lt;&gt;"", $P1635&lt;&gt;"...", $P1635&lt;&gt;"입력오류", NOT(ISNUMBER(FIND($T$21:$T$34,$P1635)))),
            AND($P1635&lt;&gt;"", $P1635&lt;&gt;"...", $P1635&lt;&gt;"입력오류", $T$19=$P1635)
        )
    )
)</f>
        <v>1</v>
      </c>
    </row>
    <row r="1636" spans="1:17">
      <c r="A1636" t="s">
        <v>3148</v>
      </c>
      <c r="B1636" t="s">
        <v>3149</v>
      </c>
      <c r="C1636" t="s">
        <v>12292</v>
      </c>
      <c r="D1636" t="s">
        <v>12293</v>
      </c>
      <c r="I1636">
        <f t="shared" si="76"/>
        <v>1635</v>
      </c>
      <c r="J1636">
        <f t="shared" si="77"/>
        <v>1635</v>
      </c>
      <c r="K1636">
        <f t="shared" si="75"/>
        <v>1</v>
      </c>
      <c r="L1636" t="b">
        <f>COUNTIF($N$2:N1636, N1636)=1</f>
        <v>1</v>
      </c>
      <c r="M1636" s="37">
        <f>IF( $Q1636, MAX($M$1:M1635)+1, 0)</f>
        <v>0</v>
      </c>
      <c r="N1636" t="str" cm="1">
        <f t="array" ref="N1636">INDEX($A$9:$F$1048576, $J1636, $K1636 )</f>
        <v>66535</v>
      </c>
      <c r="O1636" t="str" cm="1">
        <f t="array" ref="O1636">INDEX($B$9:$F$1048576, $J1636, $K1636 )</f>
        <v>유플러스파이브지제61차(유)1-10</v>
      </c>
      <c r="P1636" t="str" cm="1">
        <f t="array" ref="P1636">IF( $L1636, TRIM(_xll.IMDP("IR", $G$5&amp;$N1636, $G$6)), "" )</f>
        <v/>
      </c>
      <c r="Q1636" t="b" cm="1">
        <f t="array" ref="Q1636">IF(
    $U$1=1, AND($P1636&lt;&gt;"", $P1636&lt;&gt;"...", $P1636&lt;&gt;"입력오류"),
    IF(
        $U$18=1, AND($P1636&lt;&gt;"", $P1636&lt;&gt;"...", $P1636&lt;&gt;"입력오류", ISNUMBER(FIND(INDEX($T$2:$T$7,$U$1),$P1636))),
        IF(
            $U$17="기타", AND($P1636&lt;&gt;"", $P1636&lt;&gt;"...", $P1636&lt;&gt;"입력오류", NOT(ISNUMBER(FIND($T$21:$T$34,$P1636)))),
            AND($P1636&lt;&gt;"", $P1636&lt;&gt;"...", $P1636&lt;&gt;"입력오류", $T$19=$P1636)
        )
    )
)</f>
        <v>0</v>
      </c>
    </row>
    <row r="1637" spans="1:17">
      <c r="A1637" t="s">
        <v>3150</v>
      </c>
      <c r="B1637" t="s">
        <v>3151</v>
      </c>
      <c r="C1637" t="s">
        <v>12294</v>
      </c>
      <c r="D1637" t="s">
        <v>12295</v>
      </c>
      <c r="I1637">
        <f t="shared" si="76"/>
        <v>1636</v>
      </c>
      <c r="J1637">
        <f t="shared" si="77"/>
        <v>1636</v>
      </c>
      <c r="K1637">
        <f t="shared" si="75"/>
        <v>1</v>
      </c>
      <c r="L1637" t="b">
        <f>COUNTIF($N$2:N1637, N1637)=1</f>
        <v>1</v>
      </c>
      <c r="M1637" s="37">
        <f>IF( $Q1637, MAX($M$1:M1636)+1, 0)</f>
        <v>0</v>
      </c>
      <c r="N1637" t="str" cm="1">
        <f t="array" ref="N1637">INDEX($A$9:$F$1048576, $J1637, $K1637 )</f>
        <v>66536</v>
      </c>
      <c r="O1637" t="str" cm="1">
        <f t="array" ref="O1637">INDEX($B$9:$F$1048576, $J1637, $K1637 )</f>
        <v>유플러스파이브지제61차(유)1-11</v>
      </c>
      <c r="P1637" t="str" cm="1">
        <f t="array" ref="P1637">IF( $L1637, TRIM(_xll.IMDP("IR", $G$5&amp;$N1637, $G$6)), "" )</f>
        <v/>
      </c>
      <c r="Q1637" t="b" cm="1">
        <f t="array" ref="Q1637">IF(
    $U$1=1, AND($P1637&lt;&gt;"", $P1637&lt;&gt;"...", $P1637&lt;&gt;"입력오류"),
    IF(
        $U$18=1, AND($P1637&lt;&gt;"", $P1637&lt;&gt;"...", $P1637&lt;&gt;"입력오류", ISNUMBER(FIND(INDEX($T$2:$T$7,$U$1),$P1637))),
        IF(
            $U$17="기타", AND($P1637&lt;&gt;"", $P1637&lt;&gt;"...", $P1637&lt;&gt;"입력오류", NOT(ISNUMBER(FIND($T$21:$T$34,$P1637)))),
            AND($P1637&lt;&gt;"", $P1637&lt;&gt;"...", $P1637&lt;&gt;"입력오류", $T$19=$P1637)
        )
    )
)</f>
        <v>0</v>
      </c>
    </row>
    <row r="1638" spans="1:17">
      <c r="A1638" t="s">
        <v>3152</v>
      </c>
      <c r="B1638" t="s">
        <v>3153</v>
      </c>
      <c r="C1638" t="s">
        <v>12296</v>
      </c>
      <c r="D1638" t="s">
        <v>12297</v>
      </c>
      <c r="I1638">
        <f t="shared" si="76"/>
        <v>1637</v>
      </c>
      <c r="J1638">
        <f t="shared" si="77"/>
        <v>1637</v>
      </c>
      <c r="K1638">
        <f t="shared" si="75"/>
        <v>1</v>
      </c>
      <c r="L1638" t="b">
        <f>COUNTIF($N$2:N1638, N1638)=1</f>
        <v>1</v>
      </c>
      <c r="M1638" s="37">
        <f>IF( $Q1638, MAX($M$1:M1637)+1, 0)</f>
        <v>0</v>
      </c>
      <c r="N1638" t="str" cm="1">
        <f t="array" ref="N1638">INDEX($A$9:$F$1048576, $J1638, $K1638 )</f>
        <v>66537</v>
      </c>
      <c r="O1638" t="str" cm="1">
        <f t="array" ref="O1638">INDEX($B$9:$F$1048576, $J1638, $K1638 )</f>
        <v>유플러스파이브지제61차(유)1-12</v>
      </c>
      <c r="P1638" t="str" cm="1">
        <f t="array" ref="P1638">IF( $L1638, TRIM(_xll.IMDP("IR", $G$5&amp;$N1638, $G$6)), "" )</f>
        <v/>
      </c>
      <c r="Q1638" t="b" cm="1">
        <f t="array" ref="Q1638">IF(
    $U$1=1, AND($P1638&lt;&gt;"", $P1638&lt;&gt;"...", $P1638&lt;&gt;"입력오류"),
    IF(
        $U$18=1, AND($P1638&lt;&gt;"", $P1638&lt;&gt;"...", $P1638&lt;&gt;"입력오류", ISNUMBER(FIND(INDEX($T$2:$T$7,$U$1),$P1638))),
        IF(
            $U$17="기타", AND($P1638&lt;&gt;"", $P1638&lt;&gt;"...", $P1638&lt;&gt;"입력오류", NOT(ISNUMBER(FIND($T$21:$T$34,$P1638)))),
            AND($P1638&lt;&gt;"", $P1638&lt;&gt;"...", $P1638&lt;&gt;"입력오류", $T$19=$P1638)
        )
    )
)</f>
        <v>0</v>
      </c>
    </row>
    <row r="1639" spans="1:17">
      <c r="A1639" t="s">
        <v>3154</v>
      </c>
      <c r="B1639" t="s">
        <v>3155</v>
      </c>
      <c r="C1639" t="s">
        <v>12298</v>
      </c>
      <c r="D1639" t="s">
        <v>12299</v>
      </c>
      <c r="I1639">
        <f t="shared" si="76"/>
        <v>1638</v>
      </c>
      <c r="J1639">
        <f t="shared" si="77"/>
        <v>1638</v>
      </c>
      <c r="K1639">
        <f t="shared" si="75"/>
        <v>1</v>
      </c>
      <c r="L1639" t="b">
        <f>COUNTIF($N$2:N1639, N1639)=1</f>
        <v>1</v>
      </c>
      <c r="M1639" s="37">
        <f>IF( $Q1639, MAX($M$1:M1638)+1, 0)</f>
        <v>0</v>
      </c>
      <c r="N1639" t="str" cm="1">
        <f t="array" ref="N1639">INDEX($A$9:$F$1048576, $J1639, $K1639 )</f>
        <v>66538</v>
      </c>
      <c r="O1639" t="str" cm="1">
        <f t="array" ref="O1639">INDEX($B$9:$F$1048576, $J1639, $K1639 )</f>
        <v>유플러스파이브지제61차(유)1-13</v>
      </c>
      <c r="P1639" t="str" cm="1">
        <f t="array" ref="P1639">IF( $L1639, TRIM(_xll.IMDP("IR", $G$5&amp;$N1639, $G$6)), "" )</f>
        <v/>
      </c>
      <c r="Q1639" t="b" cm="1">
        <f t="array" ref="Q1639">IF(
    $U$1=1, AND($P1639&lt;&gt;"", $P1639&lt;&gt;"...", $P1639&lt;&gt;"입력오류"),
    IF(
        $U$18=1, AND($P1639&lt;&gt;"", $P1639&lt;&gt;"...", $P1639&lt;&gt;"입력오류", ISNUMBER(FIND(INDEX($T$2:$T$7,$U$1),$P1639))),
        IF(
            $U$17="기타", AND($P1639&lt;&gt;"", $P1639&lt;&gt;"...", $P1639&lt;&gt;"입력오류", NOT(ISNUMBER(FIND($T$21:$T$34,$P1639)))),
            AND($P1639&lt;&gt;"", $P1639&lt;&gt;"...", $P1639&lt;&gt;"입력오류", $T$19=$P1639)
        )
    )
)</f>
        <v>0</v>
      </c>
    </row>
    <row r="1640" spans="1:17">
      <c r="A1640" t="s">
        <v>3156</v>
      </c>
      <c r="B1640" t="s">
        <v>3157</v>
      </c>
      <c r="C1640" t="s">
        <v>12300</v>
      </c>
      <c r="D1640" t="s">
        <v>12301</v>
      </c>
      <c r="I1640">
        <f t="shared" si="76"/>
        <v>1639</v>
      </c>
      <c r="J1640">
        <f t="shared" si="77"/>
        <v>1639</v>
      </c>
      <c r="K1640">
        <f t="shared" si="75"/>
        <v>1</v>
      </c>
      <c r="L1640" t="b">
        <f>COUNTIF($N$2:N1640, N1640)=1</f>
        <v>1</v>
      </c>
      <c r="M1640" s="37">
        <f>IF( $Q1640, MAX($M$1:M1639)+1, 0)</f>
        <v>0</v>
      </c>
      <c r="N1640" t="str" cm="1">
        <f t="array" ref="N1640">INDEX($A$9:$F$1048576, $J1640, $K1640 )</f>
        <v>66539</v>
      </c>
      <c r="O1640" t="str" cm="1">
        <f t="array" ref="O1640">INDEX($B$9:$F$1048576, $J1640, $K1640 )</f>
        <v>유플러스파이브지제61차(유)1-14</v>
      </c>
      <c r="P1640" t="str" cm="1">
        <f t="array" ref="P1640">IF( $L1640, TRIM(_xll.IMDP("IR", $G$5&amp;$N1640, $G$6)), "" )</f>
        <v/>
      </c>
      <c r="Q1640" t="b" cm="1">
        <f t="array" ref="Q1640">IF(
    $U$1=1, AND($P1640&lt;&gt;"", $P1640&lt;&gt;"...", $P1640&lt;&gt;"입력오류"),
    IF(
        $U$18=1, AND($P1640&lt;&gt;"", $P1640&lt;&gt;"...", $P1640&lt;&gt;"입력오류", ISNUMBER(FIND(INDEX($T$2:$T$7,$U$1),$P1640))),
        IF(
            $U$17="기타", AND($P1640&lt;&gt;"", $P1640&lt;&gt;"...", $P1640&lt;&gt;"입력오류", NOT(ISNUMBER(FIND($T$21:$T$34,$P1640)))),
            AND($P1640&lt;&gt;"", $P1640&lt;&gt;"...", $P1640&lt;&gt;"입력오류", $T$19=$P1640)
        )
    )
)</f>
        <v>0</v>
      </c>
    </row>
    <row r="1641" spans="1:17">
      <c r="A1641" t="s">
        <v>3158</v>
      </c>
      <c r="B1641" t="s">
        <v>3159</v>
      </c>
      <c r="C1641" t="s">
        <v>12302</v>
      </c>
      <c r="D1641" t="s">
        <v>12303</v>
      </c>
      <c r="I1641">
        <f t="shared" si="76"/>
        <v>1640</v>
      </c>
      <c r="J1641">
        <f t="shared" si="77"/>
        <v>1640</v>
      </c>
      <c r="K1641">
        <f t="shared" si="75"/>
        <v>1</v>
      </c>
      <c r="L1641" t="b">
        <f>COUNTIF($N$2:N1641, N1641)=1</f>
        <v>1</v>
      </c>
      <c r="M1641" s="37">
        <f>IF( $Q1641, MAX($M$1:M1640)+1, 0)</f>
        <v>0</v>
      </c>
      <c r="N1641" t="str" cm="1">
        <f t="array" ref="N1641">INDEX($A$9:$F$1048576, $J1641, $K1641 )</f>
        <v>66540</v>
      </c>
      <c r="O1641" t="str" cm="1">
        <f t="array" ref="O1641">INDEX($B$9:$F$1048576, $J1641, $K1641 )</f>
        <v>유플러스파이브지제61차(유)1-15</v>
      </c>
      <c r="P1641" t="str" cm="1">
        <f t="array" ref="P1641">IF( $L1641, TRIM(_xll.IMDP("IR", $G$5&amp;$N1641, $G$6)), "" )</f>
        <v/>
      </c>
      <c r="Q1641" t="b" cm="1">
        <f t="array" ref="Q1641">IF(
    $U$1=1, AND($P1641&lt;&gt;"", $P1641&lt;&gt;"...", $P1641&lt;&gt;"입력오류"),
    IF(
        $U$18=1, AND($P1641&lt;&gt;"", $P1641&lt;&gt;"...", $P1641&lt;&gt;"입력오류", ISNUMBER(FIND(INDEX($T$2:$T$7,$U$1),$P1641))),
        IF(
            $U$17="기타", AND($P1641&lt;&gt;"", $P1641&lt;&gt;"...", $P1641&lt;&gt;"입력오류", NOT(ISNUMBER(FIND($T$21:$T$34,$P1641)))),
            AND($P1641&lt;&gt;"", $P1641&lt;&gt;"...", $P1641&lt;&gt;"입력오류", $T$19=$P1641)
        )
    )
)</f>
        <v>0</v>
      </c>
    </row>
    <row r="1642" spans="1:17">
      <c r="A1642" t="s">
        <v>726</v>
      </c>
      <c r="B1642" t="s">
        <v>652</v>
      </c>
      <c r="C1642" t="s">
        <v>12304</v>
      </c>
      <c r="D1642" t="s">
        <v>12305</v>
      </c>
      <c r="I1642">
        <f t="shared" si="76"/>
        <v>1641</v>
      </c>
      <c r="J1642">
        <f t="shared" si="77"/>
        <v>1641</v>
      </c>
      <c r="K1642">
        <f t="shared" si="75"/>
        <v>1</v>
      </c>
      <c r="L1642" t="b">
        <f>COUNTIF($N$2:N1642, N1642)=1</f>
        <v>1</v>
      </c>
      <c r="M1642" s="37">
        <f>IF( $Q1642, MAX($M$1:M1641)+1, 0)</f>
        <v>0</v>
      </c>
      <c r="N1642" t="str" cm="1">
        <f t="array" ref="N1642">INDEX($A$9:$F$1048576, $J1642, $K1642 )</f>
        <v>66541</v>
      </c>
      <c r="O1642" t="str" cm="1">
        <f t="array" ref="O1642">INDEX($B$9:$F$1048576, $J1642, $K1642 )</f>
        <v>유플러스파이브지제61차(유)1-16</v>
      </c>
      <c r="P1642" t="str" cm="1">
        <f t="array" ref="P1642">IF( $L1642, TRIM(_xll.IMDP("IR", $G$5&amp;$N1642, $G$6)), "" )</f>
        <v/>
      </c>
      <c r="Q1642" t="b" cm="1">
        <f t="array" ref="Q1642">IF(
    $U$1=1, AND($P1642&lt;&gt;"", $P1642&lt;&gt;"...", $P1642&lt;&gt;"입력오류"),
    IF(
        $U$18=1, AND($P1642&lt;&gt;"", $P1642&lt;&gt;"...", $P1642&lt;&gt;"입력오류", ISNUMBER(FIND(INDEX($T$2:$T$7,$U$1),$P1642))),
        IF(
            $U$17="기타", AND($P1642&lt;&gt;"", $P1642&lt;&gt;"...", $P1642&lt;&gt;"입력오류", NOT(ISNUMBER(FIND($T$21:$T$34,$P1642)))),
            AND($P1642&lt;&gt;"", $P1642&lt;&gt;"...", $P1642&lt;&gt;"입력오류", $T$19=$P1642)
        )
    )
)</f>
        <v>0</v>
      </c>
    </row>
    <row r="1643" spans="1:17">
      <c r="A1643" t="s">
        <v>3160</v>
      </c>
      <c r="B1643" t="s">
        <v>3161</v>
      </c>
      <c r="C1643" t="s">
        <v>12306</v>
      </c>
      <c r="D1643" t="s">
        <v>12307</v>
      </c>
      <c r="I1643">
        <f t="shared" si="76"/>
        <v>1642</v>
      </c>
      <c r="J1643">
        <f t="shared" si="77"/>
        <v>1642</v>
      </c>
      <c r="K1643">
        <f t="shared" si="75"/>
        <v>1</v>
      </c>
      <c r="L1643" t="b">
        <f>COUNTIF($N$2:N1643, N1643)=1</f>
        <v>1</v>
      </c>
      <c r="M1643" s="37">
        <f>IF( $Q1643, MAX($M$1:M1642)+1, 0)</f>
        <v>0</v>
      </c>
      <c r="N1643" t="str" cm="1">
        <f t="array" ref="N1643">INDEX($A$9:$F$1048576, $J1643, $K1643 )</f>
        <v>66542</v>
      </c>
      <c r="O1643" t="str" cm="1">
        <f t="array" ref="O1643">INDEX($B$9:$F$1048576, $J1643, $K1643 )</f>
        <v>유플러스파이브지제61차(유)1-17</v>
      </c>
      <c r="P1643" t="str" cm="1">
        <f t="array" ref="P1643">IF( $L1643, TRIM(_xll.IMDP("IR", $G$5&amp;$N1643, $G$6)), "" )</f>
        <v/>
      </c>
      <c r="Q1643" t="b" cm="1">
        <f t="array" ref="Q1643">IF(
    $U$1=1, AND($P1643&lt;&gt;"", $P1643&lt;&gt;"...", $P1643&lt;&gt;"입력오류"),
    IF(
        $U$18=1, AND($P1643&lt;&gt;"", $P1643&lt;&gt;"...", $P1643&lt;&gt;"입력오류", ISNUMBER(FIND(INDEX($T$2:$T$7,$U$1),$P1643))),
        IF(
            $U$17="기타", AND($P1643&lt;&gt;"", $P1643&lt;&gt;"...", $P1643&lt;&gt;"입력오류", NOT(ISNUMBER(FIND($T$21:$T$34,$P1643)))),
            AND($P1643&lt;&gt;"", $P1643&lt;&gt;"...", $P1643&lt;&gt;"입력오류", $T$19=$P1643)
        )
    )
)</f>
        <v>0</v>
      </c>
    </row>
    <row r="1644" spans="1:17">
      <c r="A1644" t="s">
        <v>3162</v>
      </c>
      <c r="B1644" t="s">
        <v>3163</v>
      </c>
      <c r="C1644" t="s">
        <v>12308</v>
      </c>
      <c r="D1644" t="s">
        <v>12309</v>
      </c>
      <c r="I1644">
        <f t="shared" si="76"/>
        <v>1643</v>
      </c>
      <c r="J1644">
        <f t="shared" si="77"/>
        <v>1643</v>
      </c>
      <c r="K1644">
        <f t="shared" si="75"/>
        <v>1</v>
      </c>
      <c r="L1644" t="b">
        <f>COUNTIF($N$2:N1644, N1644)=1</f>
        <v>1</v>
      </c>
      <c r="M1644" s="37">
        <f>IF( $Q1644, MAX($M$1:M1643)+1, 0)</f>
        <v>0</v>
      </c>
      <c r="N1644" t="str" cm="1">
        <f t="array" ref="N1644">INDEX($A$9:$F$1048576, $J1644, $K1644 )</f>
        <v>66543</v>
      </c>
      <c r="O1644" t="str" cm="1">
        <f t="array" ref="O1644">INDEX($B$9:$F$1048576, $J1644, $K1644 )</f>
        <v>유플러스파이브지제61차(유)1-18</v>
      </c>
      <c r="P1644" t="str" cm="1">
        <f t="array" ref="P1644">IF( $L1644, TRIM(_xll.IMDP("IR", $G$5&amp;$N1644, $G$6)), "" )</f>
        <v/>
      </c>
      <c r="Q1644" t="b" cm="1">
        <f t="array" ref="Q1644">IF(
    $U$1=1, AND($P1644&lt;&gt;"", $P1644&lt;&gt;"...", $P1644&lt;&gt;"입력오류"),
    IF(
        $U$18=1, AND($P1644&lt;&gt;"", $P1644&lt;&gt;"...", $P1644&lt;&gt;"입력오류", ISNUMBER(FIND(INDEX($T$2:$T$7,$U$1),$P1644))),
        IF(
            $U$17="기타", AND($P1644&lt;&gt;"", $P1644&lt;&gt;"...", $P1644&lt;&gt;"입력오류", NOT(ISNUMBER(FIND($T$21:$T$34,$P1644)))),
            AND($P1644&lt;&gt;"", $P1644&lt;&gt;"...", $P1644&lt;&gt;"입력오류", $T$19=$P1644)
        )
    )
)</f>
        <v>0</v>
      </c>
    </row>
    <row r="1645" spans="1:17">
      <c r="A1645" t="s">
        <v>3164</v>
      </c>
      <c r="B1645" t="s">
        <v>3165</v>
      </c>
      <c r="C1645" t="s">
        <v>12310</v>
      </c>
      <c r="D1645" t="s">
        <v>12311</v>
      </c>
      <c r="I1645">
        <f t="shared" si="76"/>
        <v>1644</v>
      </c>
      <c r="J1645">
        <f t="shared" si="77"/>
        <v>1644</v>
      </c>
      <c r="K1645">
        <f t="shared" si="75"/>
        <v>1</v>
      </c>
      <c r="L1645" t="b">
        <f>COUNTIF($N$2:N1645, N1645)=1</f>
        <v>1</v>
      </c>
      <c r="M1645" s="37">
        <f>IF( $Q1645, MAX($M$1:M1644)+1, 0)</f>
        <v>0</v>
      </c>
      <c r="N1645" t="str" cm="1">
        <f t="array" ref="N1645">INDEX($A$9:$F$1048576, $J1645, $K1645 )</f>
        <v>66544</v>
      </c>
      <c r="O1645" t="str" cm="1">
        <f t="array" ref="O1645">INDEX($B$9:$F$1048576, $J1645, $K1645 )</f>
        <v>유플러스파이브지제61차(유)1-19</v>
      </c>
      <c r="P1645" t="str" cm="1">
        <f t="array" ref="P1645">IF( $L1645, TRIM(_xll.IMDP("IR", $G$5&amp;$N1645, $G$6)), "" )</f>
        <v/>
      </c>
      <c r="Q1645" t="b" cm="1">
        <f t="array" ref="Q1645">IF(
    $U$1=1, AND($P1645&lt;&gt;"", $P1645&lt;&gt;"...", $P1645&lt;&gt;"입력오류"),
    IF(
        $U$18=1, AND($P1645&lt;&gt;"", $P1645&lt;&gt;"...", $P1645&lt;&gt;"입력오류", ISNUMBER(FIND(INDEX($T$2:$T$7,$U$1),$P1645))),
        IF(
            $U$17="기타", AND($P1645&lt;&gt;"", $P1645&lt;&gt;"...", $P1645&lt;&gt;"입력오류", NOT(ISNUMBER(FIND($T$21:$T$34,$P1645)))),
            AND($P1645&lt;&gt;"", $P1645&lt;&gt;"...", $P1645&lt;&gt;"입력오류", $T$19=$P1645)
        )
    )
)</f>
        <v>0</v>
      </c>
    </row>
    <row r="1646" spans="1:17">
      <c r="A1646" t="s">
        <v>3166</v>
      </c>
      <c r="B1646" t="s">
        <v>3167</v>
      </c>
      <c r="C1646" t="s">
        <v>12312</v>
      </c>
      <c r="D1646" t="s">
        <v>12313</v>
      </c>
      <c r="I1646">
        <f t="shared" si="76"/>
        <v>1645</v>
      </c>
      <c r="J1646">
        <f t="shared" si="77"/>
        <v>1645</v>
      </c>
      <c r="K1646">
        <f t="shared" si="75"/>
        <v>1</v>
      </c>
      <c r="L1646" t="b">
        <f>COUNTIF($N$2:N1646, N1646)=1</f>
        <v>1</v>
      </c>
      <c r="M1646" s="37">
        <f>IF( $Q1646, MAX($M$1:M1645)+1, 0)</f>
        <v>0</v>
      </c>
      <c r="N1646" t="str" cm="1">
        <f t="array" ref="N1646">INDEX($A$9:$F$1048576, $J1646, $K1646 )</f>
        <v>66590</v>
      </c>
      <c r="O1646" t="str" cm="1">
        <f t="array" ref="O1646">INDEX($B$9:$F$1048576, $J1646, $K1646 )</f>
        <v>드래곤라인제사차(유)2-1</v>
      </c>
      <c r="P1646" t="str" cm="1">
        <f t="array" ref="P1646">IF( $L1646, TRIM(_xll.IMDP("IR", $G$5&amp;$N1646, $G$6)), "" )</f>
        <v/>
      </c>
      <c r="Q1646" t="b" cm="1">
        <f t="array" ref="Q1646">IF(
    $U$1=1, AND($P1646&lt;&gt;"", $P1646&lt;&gt;"...", $P1646&lt;&gt;"입력오류"),
    IF(
        $U$18=1, AND($P1646&lt;&gt;"", $P1646&lt;&gt;"...", $P1646&lt;&gt;"입력오류", ISNUMBER(FIND(INDEX($T$2:$T$7,$U$1),$P1646))),
        IF(
            $U$17="기타", AND($P1646&lt;&gt;"", $P1646&lt;&gt;"...", $P1646&lt;&gt;"입력오류", NOT(ISNUMBER(FIND($T$21:$T$34,$P1646)))),
            AND($P1646&lt;&gt;"", $P1646&lt;&gt;"...", $P1646&lt;&gt;"입력오류", $T$19=$P1646)
        )
    )
)</f>
        <v>0</v>
      </c>
    </row>
    <row r="1647" spans="1:17">
      <c r="A1647" t="s">
        <v>3168</v>
      </c>
      <c r="B1647" t="s">
        <v>3169</v>
      </c>
      <c r="C1647" t="s">
        <v>12314</v>
      </c>
      <c r="D1647" t="s">
        <v>12315</v>
      </c>
      <c r="I1647">
        <f t="shared" si="76"/>
        <v>1646</v>
      </c>
      <c r="J1647">
        <f t="shared" si="77"/>
        <v>1646</v>
      </c>
      <c r="K1647">
        <f t="shared" si="75"/>
        <v>1</v>
      </c>
      <c r="L1647" t="b">
        <f>COUNTIF($N$2:N1647, N1647)=1</f>
        <v>1</v>
      </c>
      <c r="M1647" s="37">
        <f>IF( $Q1647, MAX($M$1:M1646)+1, 0)</f>
        <v>0</v>
      </c>
      <c r="N1647" t="str" cm="1">
        <f t="array" ref="N1647">INDEX($A$9:$F$1048576, $J1647, $K1647 )</f>
        <v>66591</v>
      </c>
      <c r="O1647" t="str" cm="1">
        <f t="array" ref="O1647">INDEX($B$9:$F$1048576, $J1647, $K1647 )</f>
        <v>드래곤라인제사차(유)2-2</v>
      </c>
      <c r="P1647" t="str" cm="1">
        <f t="array" ref="P1647">IF( $L1647, TRIM(_xll.IMDP("IR", $G$5&amp;$N1647, $G$6)), "" )</f>
        <v/>
      </c>
      <c r="Q1647" t="b" cm="1">
        <f t="array" ref="Q1647">IF(
    $U$1=1, AND($P1647&lt;&gt;"", $P1647&lt;&gt;"...", $P1647&lt;&gt;"입력오류"),
    IF(
        $U$18=1, AND($P1647&lt;&gt;"", $P1647&lt;&gt;"...", $P1647&lt;&gt;"입력오류", ISNUMBER(FIND(INDEX($T$2:$T$7,$U$1),$P1647))),
        IF(
            $U$17="기타", AND($P1647&lt;&gt;"", $P1647&lt;&gt;"...", $P1647&lt;&gt;"입력오류", NOT(ISNUMBER(FIND($T$21:$T$34,$P1647)))),
            AND($P1647&lt;&gt;"", $P1647&lt;&gt;"...", $P1647&lt;&gt;"입력오류", $T$19=$P1647)
        )
    )
)</f>
        <v>0</v>
      </c>
    </row>
    <row r="1648" spans="1:17">
      <c r="A1648" t="s">
        <v>3170</v>
      </c>
      <c r="B1648" t="s">
        <v>3171</v>
      </c>
      <c r="C1648" t="s">
        <v>12316</v>
      </c>
      <c r="D1648" t="s">
        <v>12317</v>
      </c>
      <c r="I1648">
        <f t="shared" si="76"/>
        <v>1647</v>
      </c>
      <c r="J1648">
        <f t="shared" si="77"/>
        <v>1647</v>
      </c>
      <c r="K1648">
        <f t="shared" si="75"/>
        <v>1</v>
      </c>
      <c r="L1648" t="b">
        <f>COUNTIF($N$2:N1648, N1648)=1</f>
        <v>1</v>
      </c>
      <c r="M1648" s="37">
        <f>IF( $Q1648, MAX($M$1:M1647)+1, 0)</f>
        <v>0</v>
      </c>
      <c r="N1648" t="str" cm="1">
        <f t="array" ref="N1648">INDEX($A$9:$F$1048576, $J1648, $K1648 )</f>
        <v>66592</v>
      </c>
      <c r="O1648" t="str" cm="1">
        <f t="array" ref="O1648">INDEX($B$9:$F$1048576, $J1648, $K1648 )</f>
        <v>드래곤라인제사차(유)2-3</v>
      </c>
      <c r="P1648" t="str" cm="1">
        <f t="array" ref="P1648">IF( $L1648, TRIM(_xll.IMDP("IR", $G$5&amp;$N1648, $G$6)), "" )</f>
        <v/>
      </c>
      <c r="Q1648" t="b" cm="1">
        <f t="array" ref="Q1648">IF(
    $U$1=1, AND($P1648&lt;&gt;"", $P1648&lt;&gt;"...", $P1648&lt;&gt;"입력오류"),
    IF(
        $U$18=1, AND($P1648&lt;&gt;"", $P1648&lt;&gt;"...", $P1648&lt;&gt;"입력오류", ISNUMBER(FIND(INDEX($T$2:$T$7,$U$1),$P1648))),
        IF(
            $U$17="기타", AND($P1648&lt;&gt;"", $P1648&lt;&gt;"...", $P1648&lt;&gt;"입력오류", NOT(ISNUMBER(FIND($T$21:$T$34,$P1648)))),
            AND($P1648&lt;&gt;"", $P1648&lt;&gt;"...", $P1648&lt;&gt;"입력오류", $T$19=$P1648)
        )
    )
)</f>
        <v>0</v>
      </c>
    </row>
    <row r="1649" spans="1:17">
      <c r="A1649" t="s">
        <v>3172</v>
      </c>
      <c r="B1649" t="s">
        <v>3173</v>
      </c>
      <c r="C1649" t="s">
        <v>12318</v>
      </c>
      <c r="D1649" t="s">
        <v>12319</v>
      </c>
      <c r="I1649">
        <f t="shared" si="76"/>
        <v>1648</v>
      </c>
      <c r="J1649">
        <f t="shared" si="77"/>
        <v>1648</v>
      </c>
      <c r="K1649">
        <f t="shared" si="75"/>
        <v>1</v>
      </c>
      <c r="L1649" t="b">
        <f>COUNTIF($N$2:N1649, N1649)=1</f>
        <v>1</v>
      </c>
      <c r="M1649" s="37">
        <f>IF( $Q1649, MAX($M$1:M1648)+1, 0)</f>
        <v>0</v>
      </c>
      <c r="N1649" t="str" cm="1">
        <f t="array" ref="N1649">INDEX($A$9:$F$1048576, $J1649, $K1649 )</f>
        <v>66593</v>
      </c>
      <c r="O1649" t="str" cm="1">
        <f t="array" ref="O1649">INDEX($B$9:$F$1048576, $J1649, $K1649 )</f>
        <v>드래곤라인제사차(유)2-4</v>
      </c>
      <c r="P1649" t="str" cm="1">
        <f t="array" ref="P1649">IF( $L1649, TRIM(_xll.IMDP("IR", $G$5&amp;$N1649, $G$6)), "" )</f>
        <v/>
      </c>
      <c r="Q1649" t="b" cm="1">
        <f t="array" ref="Q1649">IF(
    $U$1=1, AND($P1649&lt;&gt;"", $P1649&lt;&gt;"...", $P1649&lt;&gt;"입력오류"),
    IF(
        $U$18=1, AND($P1649&lt;&gt;"", $P1649&lt;&gt;"...", $P1649&lt;&gt;"입력오류", ISNUMBER(FIND(INDEX($T$2:$T$7,$U$1),$P1649))),
        IF(
            $U$17="기타", AND($P1649&lt;&gt;"", $P1649&lt;&gt;"...", $P1649&lt;&gt;"입력오류", NOT(ISNUMBER(FIND($T$21:$T$34,$P1649)))),
            AND($P1649&lt;&gt;"", $P1649&lt;&gt;"...", $P1649&lt;&gt;"입력오류", $T$19=$P1649)
        )
    )
)</f>
        <v>0</v>
      </c>
    </row>
    <row r="1650" spans="1:17">
      <c r="A1650" t="s">
        <v>3174</v>
      </c>
      <c r="B1650" t="s">
        <v>3175</v>
      </c>
      <c r="C1650" t="s">
        <v>12320</v>
      </c>
      <c r="D1650" t="s">
        <v>12321</v>
      </c>
      <c r="I1650">
        <f t="shared" si="76"/>
        <v>1649</v>
      </c>
      <c r="J1650">
        <f t="shared" si="77"/>
        <v>1649</v>
      </c>
      <c r="K1650">
        <f t="shared" si="75"/>
        <v>1</v>
      </c>
      <c r="L1650" t="b">
        <f>COUNTIF($N$2:N1650, N1650)=1</f>
        <v>1</v>
      </c>
      <c r="M1650" s="37">
        <f>IF( $Q1650, MAX($M$1:M1649)+1, 0)</f>
        <v>0</v>
      </c>
      <c r="N1650" t="str" cm="1">
        <f t="array" ref="N1650">INDEX($A$9:$F$1048576, $J1650, $K1650 )</f>
        <v>66628</v>
      </c>
      <c r="O1650" t="str" cm="1">
        <f t="array" ref="O1650">INDEX($B$9:$F$1048576, $J1650, $K1650 )</f>
        <v>티월드제73차(유)1-19</v>
      </c>
      <c r="P1650" t="str" cm="1">
        <f t="array" ref="P1650">IF( $L1650, TRIM(_xll.IMDP("IR", $G$5&amp;$N1650, $G$6)), "" )</f>
        <v/>
      </c>
      <c r="Q1650" t="b" cm="1">
        <f t="array" ref="Q1650">IF(
    $U$1=1, AND($P1650&lt;&gt;"", $P1650&lt;&gt;"...", $P1650&lt;&gt;"입력오류"),
    IF(
        $U$18=1, AND($P1650&lt;&gt;"", $P1650&lt;&gt;"...", $P1650&lt;&gt;"입력오류", ISNUMBER(FIND(INDEX($T$2:$T$7,$U$1),$P1650))),
        IF(
            $U$17="기타", AND($P1650&lt;&gt;"", $P1650&lt;&gt;"...", $P1650&lt;&gt;"입력오류", NOT(ISNUMBER(FIND($T$21:$T$34,$P1650)))),
            AND($P1650&lt;&gt;"", $P1650&lt;&gt;"...", $P1650&lt;&gt;"입력오류", $T$19=$P1650)
        )
    )
)</f>
        <v>0</v>
      </c>
    </row>
    <row r="1651" spans="1:17">
      <c r="A1651" t="s">
        <v>3176</v>
      </c>
      <c r="B1651" t="s">
        <v>3177</v>
      </c>
      <c r="C1651" t="s">
        <v>12322</v>
      </c>
      <c r="D1651" t="s">
        <v>12323</v>
      </c>
      <c r="I1651">
        <f t="shared" si="76"/>
        <v>1650</v>
      </c>
      <c r="J1651">
        <f t="shared" si="77"/>
        <v>1650</v>
      </c>
      <c r="K1651">
        <f t="shared" si="75"/>
        <v>1</v>
      </c>
      <c r="L1651" t="b">
        <f>COUNTIF($N$2:N1651, N1651)=1</f>
        <v>1</v>
      </c>
      <c r="M1651" s="37">
        <f>IF( $Q1651, MAX($M$1:M1650)+1, 0)</f>
        <v>0</v>
      </c>
      <c r="N1651" t="str" cm="1">
        <f t="array" ref="N1651">INDEX($A$9:$F$1048576, $J1651, $K1651 )</f>
        <v>66629</v>
      </c>
      <c r="O1651" t="str" cm="1">
        <f t="array" ref="O1651">INDEX($B$9:$F$1048576, $J1651, $K1651 )</f>
        <v>티월드제73차(유)1-20</v>
      </c>
      <c r="P1651" t="str" cm="1">
        <f t="array" ref="P1651">IF( $L1651, TRIM(_xll.IMDP("IR", $G$5&amp;$N1651, $G$6)), "" )</f>
        <v/>
      </c>
      <c r="Q1651" t="b" cm="1">
        <f t="array" ref="Q1651">IF(
    $U$1=1, AND($P1651&lt;&gt;"", $P1651&lt;&gt;"...", $P1651&lt;&gt;"입력오류"),
    IF(
        $U$18=1, AND($P1651&lt;&gt;"", $P1651&lt;&gt;"...", $P1651&lt;&gt;"입력오류", ISNUMBER(FIND(INDEX($T$2:$T$7,$U$1),$P1651))),
        IF(
            $U$17="기타", AND($P1651&lt;&gt;"", $P1651&lt;&gt;"...", $P1651&lt;&gt;"입력오류", NOT(ISNUMBER(FIND($T$21:$T$34,$P1651)))),
            AND($P1651&lt;&gt;"", $P1651&lt;&gt;"...", $P1651&lt;&gt;"입력오류", $T$19=$P1651)
        )
    )
)</f>
        <v>0</v>
      </c>
    </row>
    <row r="1652" spans="1:17">
      <c r="A1652" t="s">
        <v>3178</v>
      </c>
      <c r="B1652" t="s">
        <v>3179</v>
      </c>
      <c r="C1652" t="s">
        <v>12324</v>
      </c>
      <c r="D1652" t="s">
        <v>12325</v>
      </c>
      <c r="I1652">
        <f t="shared" si="76"/>
        <v>1651</v>
      </c>
      <c r="J1652">
        <f t="shared" si="77"/>
        <v>1651</v>
      </c>
      <c r="K1652">
        <f t="shared" si="75"/>
        <v>1</v>
      </c>
      <c r="L1652" t="b">
        <f>COUNTIF($N$2:N1652, N1652)=1</f>
        <v>1</v>
      </c>
      <c r="M1652" s="37">
        <f>IF( $Q1652, MAX($M$1:M1651)+1, 0)</f>
        <v>0</v>
      </c>
      <c r="N1652" t="str" cm="1">
        <f t="array" ref="N1652">INDEX($A$9:$F$1048576, $J1652, $K1652 )</f>
        <v>66630</v>
      </c>
      <c r="O1652" t="str" cm="1">
        <f t="array" ref="O1652">INDEX($B$9:$F$1048576, $J1652, $K1652 )</f>
        <v>티월드제73차(유)1-21</v>
      </c>
      <c r="P1652" t="str" cm="1">
        <f t="array" ref="P1652">IF( $L1652, TRIM(_xll.IMDP("IR", $G$5&amp;$N1652, $G$6)), "" )</f>
        <v/>
      </c>
      <c r="Q1652" t="b" cm="1">
        <f t="array" ref="Q1652">IF(
    $U$1=1, AND($P1652&lt;&gt;"", $P1652&lt;&gt;"...", $P1652&lt;&gt;"입력오류"),
    IF(
        $U$18=1, AND($P1652&lt;&gt;"", $P1652&lt;&gt;"...", $P1652&lt;&gt;"입력오류", ISNUMBER(FIND(INDEX($T$2:$T$7,$U$1),$P1652))),
        IF(
            $U$17="기타", AND($P1652&lt;&gt;"", $P1652&lt;&gt;"...", $P1652&lt;&gt;"입력오류", NOT(ISNUMBER(FIND($T$21:$T$34,$P1652)))),
            AND($P1652&lt;&gt;"", $P1652&lt;&gt;"...", $P1652&lt;&gt;"입력오류", $T$19=$P1652)
        )
    )
)</f>
        <v>0</v>
      </c>
    </row>
    <row r="1653" spans="1:17">
      <c r="A1653" t="s">
        <v>3180</v>
      </c>
      <c r="B1653" t="s">
        <v>3181</v>
      </c>
      <c r="C1653" t="s">
        <v>12326</v>
      </c>
      <c r="D1653" t="s">
        <v>12327</v>
      </c>
      <c r="I1653">
        <f t="shared" si="76"/>
        <v>1652</v>
      </c>
      <c r="J1653">
        <f t="shared" si="77"/>
        <v>1652</v>
      </c>
      <c r="K1653">
        <f t="shared" si="75"/>
        <v>1</v>
      </c>
      <c r="L1653" t="b">
        <f>COUNTIF($N$2:N1653, N1653)=1</f>
        <v>1</v>
      </c>
      <c r="M1653" s="37">
        <f>IF( $Q1653, MAX($M$1:M1652)+1, 0)</f>
        <v>0</v>
      </c>
      <c r="N1653" t="str" cm="1">
        <f t="array" ref="N1653">INDEX($A$9:$F$1048576, $J1653, $K1653 )</f>
        <v>66631</v>
      </c>
      <c r="O1653" t="str" cm="1">
        <f t="array" ref="O1653">INDEX($B$9:$F$1048576, $J1653, $K1653 )</f>
        <v>티월드제73차(유)1-22</v>
      </c>
      <c r="P1653" t="str" cm="1">
        <f t="array" ref="P1653">IF( $L1653, TRIM(_xll.IMDP("IR", $G$5&amp;$N1653, $G$6)), "" )</f>
        <v/>
      </c>
      <c r="Q1653" t="b" cm="1">
        <f t="array" ref="Q1653">IF(
    $U$1=1, AND($P1653&lt;&gt;"", $P1653&lt;&gt;"...", $P1653&lt;&gt;"입력오류"),
    IF(
        $U$18=1, AND($P1653&lt;&gt;"", $P1653&lt;&gt;"...", $P1653&lt;&gt;"입력오류", ISNUMBER(FIND(INDEX($T$2:$T$7,$U$1),$P1653))),
        IF(
            $U$17="기타", AND($P1653&lt;&gt;"", $P1653&lt;&gt;"...", $P1653&lt;&gt;"입력오류", NOT(ISNUMBER(FIND($T$21:$T$34,$P1653)))),
            AND($P1653&lt;&gt;"", $P1653&lt;&gt;"...", $P1653&lt;&gt;"입력오류", $T$19=$P1653)
        )
    )
)</f>
        <v>0</v>
      </c>
    </row>
    <row r="1654" spans="1:17">
      <c r="A1654" t="s">
        <v>3182</v>
      </c>
      <c r="B1654" t="s">
        <v>3183</v>
      </c>
      <c r="C1654" t="s">
        <v>12328</v>
      </c>
      <c r="D1654" t="s">
        <v>12329</v>
      </c>
      <c r="I1654">
        <f t="shared" si="76"/>
        <v>1653</v>
      </c>
      <c r="J1654">
        <f t="shared" si="77"/>
        <v>1653</v>
      </c>
      <c r="K1654">
        <f t="shared" si="75"/>
        <v>1</v>
      </c>
      <c r="L1654" t="b">
        <f>COUNTIF($N$2:N1654, N1654)=1</f>
        <v>1</v>
      </c>
      <c r="M1654" s="37">
        <f>IF( $Q1654, MAX($M$1:M1653)+1, 0)</f>
        <v>0</v>
      </c>
      <c r="N1654" t="str" cm="1">
        <f t="array" ref="N1654">INDEX($A$9:$F$1048576, $J1654, $K1654 )</f>
        <v>66632</v>
      </c>
      <c r="O1654" t="str" cm="1">
        <f t="array" ref="O1654">INDEX($B$9:$F$1048576, $J1654, $K1654 )</f>
        <v>티월드제73차(유)1-23</v>
      </c>
      <c r="P1654" t="str" cm="1">
        <f t="array" ref="P1654">IF( $L1654, TRIM(_xll.IMDP("IR", $G$5&amp;$N1654, $G$6)), "" )</f>
        <v/>
      </c>
      <c r="Q1654" t="b" cm="1">
        <f t="array" ref="Q1654">IF(
    $U$1=1, AND($P1654&lt;&gt;"", $P1654&lt;&gt;"...", $P1654&lt;&gt;"입력오류"),
    IF(
        $U$18=1, AND($P1654&lt;&gt;"", $P1654&lt;&gt;"...", $P1654&lt;&gt;"입력오류", ISNUMBER(FIND(INDEX($T$2:$T$7,$U$1),$P1654))),
        IF(
            $U$17="기타", AND($P1654&lt;&gt;"", $P1654&lt;&gt;"...", $P1654&lt;&gt;"입력오류", NOT(ISNUMBER(FIND($T$21:$T$34,$P1654)))),
            AND($P1654&lt;&gt;"", $P1654&lt;&gt;"...", $P1654&lt;&gt;"입력오류", $T$19=$P1654)
        )
    )
)</f>
        <v>0</v>
      </c>
    </row>
    <row r="1655" spans="1:17">
      <c r="A1655" t="s">
        <v>3184</v>
      </c>
      <c r="B1655" t="s">
        <v>3185</v>
      </c>
      <c r="C1655" t="s">
        <v>12330</v>
      </c>
      <c r="D1655" t="s">
        <v>12331</v>
      </c>
      <c r="I1655">
        <f t="shared" si="76"/>
        <v>1654</v>
      </c>
      <c r="J1655">
        <f t="shared" si="77"/>
        <v>1654</v>
      </c>
      <c r="K1655">
        <f t="shared" si="75"/>
        <v>1</v>
      </c>
      <c r="L1655" t="b">
        <f>COUNTIF($N$2:N1655, N1655)=1</f>
        <v>1</v>
      </c>
      <c r="M1655" s="37">
        <f>IF( $Q1655, MAX($M$1:M1654)+1, 0)</f>
        <v>0</v>
      </c>
      <c r="N1655" t="str" cm="1">
        <f t="array" ref="N1655">INDEX($A$9:$F$1048576, $J1655, $K1655 )</f>
        <v>66633</v>
      </c>
      <c r="O1655" t="str" cm="1">
        <f t="array" ref="O1655">INDEX($B$9:$F$1048576, $J1655, $K1655 )</f>
        <v>티월드제73차(유)1-24</v>
      </c>
      <c r="P1655" t="str" cm="1">
        <f t="array" ref="P1655">IF( $L1655, TRIM(_xll.IMDP("IR", $G$5&amp;$N1655, $G$6)), "" )</f>
        <v/>
      </c>
      <c r="Q1655" t="b" cm="1">
        <f t="array" ref="Q1655">IF(
    $U$1=1, AND($P1655&lt;&gt;"", $P1655&lt;&gt;"...", $P1655&lt;&gt;"입력오류"),
    IF(
        $U$18=1, AND($P1655&lt;&gt;"", $P1655&lt;&gt;"...", $P1655&lt;&gt;"입력오류", ISNUMBER(FIND(INDEX($T$2:$T$7,$U$1),$P1655))),
        IF(
            $U$17="기타", AND($P1655&lt;&gt;"", $P1655&lt;&gt;"...", $P1655&lt;&gt;"입력오류", NOT(ISNUMBER(FIND($T$21:$T$34,$P1655)))),
            AND($P1655&lt;&gt;"", $P1655&lt;&gt;"...", $P1655&lt;&gt;"입력오류", $T$19=$P1655)
        )
    )
)</f>
        <v>0</v>
      </c>
    </row>
    <row r="1656" spans="1:17">
      <c r="A1656" t="s">
        <v>3186</v>
      </c>
      <c r="B1656" t="s">
        <v>3187</v>
      </c>
      <c r="C1656" t="s">
        <v>12332</v>
      </c>
      <c r="D1656" t="s">
        <v>12333</v>
      </c>
      <c r="I1656">
        <f t="shared" si="76"/>
        <v>1655</v>
      </c>
      <c r="J1656">
        <f t="shared" si="77"/>
        <v>1655</v>
      </c>
      <c r="K1656">
        <f t="shared" si="75"/>
        <v>1</v>
      </c>
      <c r="L1656" t="b">
        <f>COUNTIF($N$2:N1656, N1656)=1</f>
        <v>1</v>
      </c>
      <c r="M1656" s="37">
        <f>IF( $Q1656, MAX($M$1:M1655)+1, 0)</f>
        <v>0</v>
      </c>
      <c r="N1656" t="str" cm="1">
        <f t="array" ref="N1656">INDEX($A$9:$F$1048576, $J1656, $K1656 )</f>
        <v>66634</v>
      </c>
      <c r="O1656" t="str" cm="1">
        <f t="array" ref="O1656">INDEX($B$9:$F$1048576, $J1656, $K1656 )</f>
        <v>티월드제73차(유)1-25</v>
      </c>
      <c r="P1656" t="str" cm="1">
        <f t="array" ref="P1656">IF( $L1656, TRIM(_xll.IMDP("IR", $G$5&amp;$N1656, $G$6)), "" )</f>
        <v/>
      </c>
      <c r="Q1656" t="b" cm="1">
        <f t="array" ref="Q1656">IF(
    $U$1=1, AND($P1656&lt;&gt;"", $P1656&lt;&gt;"...", $P1656&lt;&gt;"입력오류"),
    IF(
        $U$18=1, AND($P1656&lt;&gt;"", $P1656&lt;&gt;"...", $P1656&lt;&gt;"입력오류", ISNUMBER(FIND(INDEX($T$2:$T$7,$U$1),$P1656))),
        IF(
            $U$17="기타", AND($P1656&lt;&gt;"", $P1656&lt;&gt;"...", $P1656&lt;&gt;"입력오류", NOT(ISNUMBER(FIND($T$21:$T$34,$P1656)))),
            AND($P1656&lt;&gt;"", $P1656&lt;&gt;"...", $P1656&lt;&gt;"입력오류", $T$19=$P1656)
        )
    )
)</f>
        <v>0</v>
      </c>
    </row>
    <row r="1657" spans="1:17">
      <c r="A1657" t="s">
        <v>3188</v>
      </c>
      <c r="B1657" t="s">
        <v>3189</v>
      </c>
      <c r="C1657" t="s">
        <v>12334</v>
      </c>
      <c r="D1657" t="s">
        <v>12335</v>
      </c>
      <c r="I1657">
        <f t="shared" si="76"/>
        <v>1656</v>
      </c>
      <c r="J1657">
        <f t="shared" si="77"/>
        <v>1656</v>
      </c>
      <c r="K1657">
        <f t="shared" si="75"/>
        <v>1</v>
      </c>
      <c r="L1657" t="b">
        <f>COUNTIF($N$2:N1657, N1657)=1</f>
        <v>1</v>
      </c>
      <c r="M1657" s="37">
        <f>IF( $Q1657, MAX($M$1:M1656)+1, 0)</f>
        <v>0</v>
      </c>
      <c r="N1657" t="str" cm="1">
        <f t="array" ref="N1657">INDEX($A$9:$F$1048576, $J1657, $K1657 )</f>
        <v>66635</v>
      </c>
      <c r="O1657" t="str" cm="1">
        <f t="array" ref="O1657">INDEX($B$9:$F$1048576, $J1657, $K1657 )</f>
        <v>티월드제73차(유)1-26</v>
      </c>
      <c r="P1657" t="str" cm="1">
        <f t="array" ref="P1657">IF( $L1657, TRIM(_xll.IMDP("IR", $G$5&amp;$N1657, $G$6)), "" )</f>
        <v/>
      </c>
      <c r="Q1657" t="b" cm="1">
        <f t="array" ref="Q1657">IF(
    $U$1=1, AND($P1657&lt;&gt;"", $P1657&lt;&gt;"...", $P1657&lt;&gt;"입력오류"),
    IF(
        $U$18=1, AND($P1657&lt;&gt;"", $P1657&lt;&gt;"...", $P1657&lt;&gt;"입력오류", ISNUMBER(FIND(INDEX($T$2:$T$7,$U$1),$P1657))),
        IF(
            $U$17="기타", AND($P1657&lt;&gt;"", $P1657&lt;&gt;"...", $P1657&lt;&gt;"입력오류", NOT(ISNUMBER(FIND($T$21:$T$34,$P1657)))),
            AND($P1657&lt;&gt;"", $P1657&lt;&gt;"...", $P1657&lt;&gt;"입력오류", $T$19=$P1657)
        )
    )
)</f>
        <v>0</v>
      </c>
    </row>
    <row r="1658" spans="1:17">
      <c r="A1658" t="s">
        <v>3190</v>
      </c>
      <c r="B1658" t="s">
        <v>3191</v>
      </c>
      <c r="C1658" t="s">
        <v>12336</v>
      </c>
      <c r="D1658" t="s">
        <v>12337</v>
      </c>
      <c r="I1658">
        <f t="shared" si="76"/>
        <v>1657</v>
      </c>
      <c r="J1658">
        <f t="shared" si="77"/>
        <v>1657</v>
      </c>
      <c r="K1658">
        <f t="shared" si="75"/>
        <v>1</v>
      </c>
      <c r="L1658" t="b">
        <f>COUNTIF($N$2:N1658, N1658)=1</f>
        <v>1</v>
      </c>
      <c r="M1658" s="37">
        <f>IF( $Q1658, MAX($M$1:M1657)+1, 0)</f>
        <v>0</v>
      </c>
      <c r="N1658" t="str" cm="1">
        <f t="array" ref="N1658">INDEX($A$9:$F$1048576, $J1658, $K1658 )</f>
        <v>66636</v>
      </c>
      <c r="O1658" t="str" cm="1">
        <f t="array" ref="O1658">INDEX($B$9:$F$1048576, $J1658, $K1658 )</f>
        <v>티월드제73차(유)1-27</v>
      </c>
      <c r="P1658" t="str" cm="1">
        <f t="array" ref="P1658">IF( $L1658, TRIM(_xll.IMDP("IR", $G$5&amp;$N1658, $G$6)), "" )</f>
        <v/>
      </c>
      <c r="Q1658" t="b" cm="1">
        <f t="array" ref="Q1658">IF(
    $U$1=1, AND($P1658&lt;&gt;"", $P1658&lt;&gt;"...", $P1658&lt;&gt;"입력오류"),
    IF(
        $U$18=1, AND($P1658&lt;&gt;"", $P1658&lt;&gt;"...", $P1658&lt;&gt;"입력오류", ISNUMBER(FIND(INDEX($T$2:$T$7,$U$1),$P1658))),
        IF(
            $U$17="기타", AND($P1658&lt;&gt;"", $P1658&lt;&gt;"...", $P1658&lt;&gt;"입력오류", NOT(ISNUMBER(FIND($T$21:$T$34,$P1658)))),
            AND($P1658&lt;&gt;"", $P1658&lt;&gt;"...", $P1658&lt;&gt;"입력오류", $T$19=$P1658)
        )
    )
)</f>
        <v>0</v>
      </c>
    </row>
    <row r="1659" spans="1:17">
      <c r="A1659" t="s">
        <v>3192</v>
      </c>
      <c r="B1659" t="s">
        <v>3193</v>
      </c>
      <c r="C1659" t="s">
        <v>12338</v>
      </c>
      <c r="D1659" t="s">
        <v>12339</v>
      </c>
      <c r="I1659">
        <f t="shared" si="76"/>
        <v>1658</v>
      </c>
      <c r="J1659">
        <f t="shared" si="77"/>
        <v>1658</v>
      </c>
      <c r="K1659">
        <f t="shared" si="75"/>
        <v>1</v>
      </c>
      <c r="L1659" t="b">
        <f>COUNTIF($N$2:N1659, N1659)=1</f>
        <v>1</v>
      </c>
      <c r="M1659" s="37">
        <f>IF( $Q1659, MAX($M$1:M1658)+1, 0)</f>
        <v>0</v>
      </c>
      <c r="N1659" t="str" cm="1">
        <f t="array" ref="N1659">INDEX($A$9:$F$1048576, $J1659, $K1659 )</f>
        <v>66645</v>
      </c>
      <c r="O1659" t="str" cm="1">
        <f t="array" ref="O1659">INDEX($B$9:$F$1048576, $J1659, $K1659 )</f>
        <v>산업기반신보제이경인(유)1-5</v>
      </c>
      <c r="P1659" t="str" cm="1">
        <f t="array" ref="P1659">IF( $L1659, TRIM(_xll.IMDP("IR", $G$5&amp;$N1659, $G$6)), "" )</f>
        <v/>
      </c>
      <c r="Q1659" t="b" cm="1">
        <f t="array" ref="Q1659">IF(
    $U$1=1, AND($P1659&lt;&gt;"", $P1659&lt;&gt;"...", $P1659&lt;&gt;"입력오류"),
    IF(
        $U$18=1, AND($P1659&lt;&gt;"", $P1659&lt;&gt;"...", $P1659&lt;&gt;"입력오류", ISNUMBER(FIND(INDEX($T$2:$T$7,$U$1),$P1659))),
        IF(
            $U$17="기타", AND($P1659&lt;&gt;"", $P1659&lt;&gt;"...", $P1659&lt;&gt;"입력오류", NOT(ISNUMBER(FIND($T$21:$T$34,$P1659)))),
            AND($P1659&lt;&gt;"", $P1659&lt;&gt;"...", $P1659&lt;&gt;"입력오류", $T$19=$P1659)
        )
    )
)</f>
        <v>0</v>
      </c>
    </row>
    <row r="1660" spans="1:17">
      <c r="A1660" t="s">
        <v>3194</v>
      </c>
      <c r="B1660" t="s">
        <v>3195</v>
      </c>
      <c r="C1660" t="s">
        <v>12340</v>
      </c>
      <c r="D1660" t="s">
        <v>12341</v>
      </c>
      <c r="I1660">
        <f t="shared" si="76"/>
        <v>1659</v>
      </c>
      <c r="J1660">
        <f t="shared" si="77"/>
        <v>1659</v>
      </c>
      <c r="K1660">
        <f t="shared" si="75"/>
        <v>1</v>
      </c>
      <c r="L1660" t="b">
        <f>COUNTIF($N$2:N1660, N1660)=1</f>
        <v>1</v>
      </c>
      <c r="M1660" s="37">
        <f>IF( $Q1660, MAX($M$1:M1659)+1, 0)</f>
        <v>0</v>
      </c>
      <c r="N1660" t="str" cm="1">
        <f t="array" ref="N1660">INDEX($A$9:$F$1048576, $J1660, $K1660 )</f>
        <v>66676</v>
      </c>
      <c r="O1660" t="str" cm="1">
        <f t="array" ref="O1660">INDEX($B$9:$F$1048576, $J1660, $K1660 )</f>
        <v>엠에스밀레니엄제이차(유)1</v>
      </c>
      <c r="P1660" t="str" cm="1">
        <f t="array" ref="P1660">IF( $L1660, TRIM(_xll.IMDP("IR", $G$5&amp;$N1660, $G$6)), "" )</f>
        <v/>
      </c>
      <c r="Q1660" t="b" cm="1">
        <f t="array" ref="Q1660">IF(
    $U$1=1, AND($P1660&lt;&gt;"", $P1660&lt;&gt;"...", $P1660&lt;&gt;"입력오류"),
    IF(
        $U$18=1, AND($P1660&lt;&gt;"", $P1660&lt;&gt;"...", $P1660&lt;&gt;"입력오류", ISNUMBER(FIND(INDEX($T$2:$T$7,$U$1),$P1660))),
        IF(
            $U$17="기타", AND($P1660&lt;&gt;"", $P1660&lt;&gt;"...", $P1660&lt;&gt;"입력오류", NOT(ISNUMBER(FIND($T$21:$T$34,$P1660)))),
            AND($P1660&lt;&gt;"", $P1660&lt;&gt;"...", $P1660&lt;&gt;"입력오류", $T$19=$P1660)
        )
    )
)</f>
        <v>0</v>
      </c>
    </row>
    <row r="1661" spans="1:17">
      <c r="A1661" t="s">
        <v>3196</v>
      </c>
      <c r="B1661" t="s">
        <v>3197</v>
      </c>
      <c r="C1661" t="s">
        <v>12342</v>
      </c>
      <c r="D1661" t="s">
        <v>12343</v>
      </c>
      <c r="I1661">
        <f t="shared" si="76"/>
        <v>1660</v>
      </c>
      <c r="J1661">
        <f t="shared" si="77"/>
        <v>1660</v>
      </c>
      <c r="K1661">
        <f t="shared" si="75"/>
        <v>1</v>
      </c>
      <c r="L1661" t="b">
        <f>COUNTIF($N$2:N1661, N1661)=1</f>
        <v>1</v>
      </c>
      <c r="M1661" s="37">
        <f>IF( $Q1661, MAX($M$1:M1660)+1, 0)</f>
        <v>0</v>
      </c>
      <c r="N1661" t="str" cm="1">
        <f t="array" ref="N1661">INDEX($A$9:$F$1048576, $J1661, $K1661 )</f>
        <v>66677</v>
      </c>
      <c r="O1661" t="str" cm="1">
        <f t="array" ref="O1661">INDEX($B$9:$F$1048576, $J1661, $K1661 )</f>
        <v>굿메이트제사차(유)1</v>
      </c>
      <c r="P1661" t="str" cm="1">
        <f t="array" ref="P1661">IF( $L1661, TRIM(_xll.IMDP("IR", $G$5&amp;$N1661, $G$6)), "" )</f>
        <v/>
      </c>
      <c r="Q1661" t="b" cm="1">
        <f t="array" ref="Q1661">IF(
    $U$1=1, AND($P1661&lt;&gt;"", $P1661&lt;&gt;"...", $P1661&lt;&gt;"입력오류"),
    IF(
        $U$18=1, AND($P1661&lt;&gt;"", $P1661&lt;&gt;"...", $P1661&lt;&gt;"입력오류", ISNUMBER(FIND(INDEX($T$2:$T$7,$U$1),$P1661))),
        IF(
            $U$17="기타", AND($P1661&lt;&gt;"", $P1661&lt;&gt;"...", $P1661&lt;&gt;"입력오류", NOT(ISNUMBER(FIND($T$21:$T$34,$P1661)))),
            AND($P1661&lt;&gt;"", $P1661&lt;&gt;"...", $P1661&lt;&gt;"입력오류", $T$19=$P1661)
        )
    )
)</f>
        <v>0</v>
      </c>
    </row>
    <row r="1662" spans="1:17">
      <c r="A1662" t="s">
        <v>3198</v>
      </c>
      <c r="B1662" t="s">
        <v>3199</v>
      </c>
      <c r="C1662" t="s">
        <v>12344</v>
      </c>
      <c r="D1662" t="s">
        <v>12345</v>
      </c>
      <c r="I1662">
        <f t="shared" si="76"/>
        <v>1661</v>
      </c>
      <c r="J1662">
        <f t="shared" si="77"/>
        <v>1661</v>
      </c>
      <c r="K1662">
        <f t="shared" si="75"/>
        <v>1</v>
      </c>
      <c r="L1662" t="b">
        <f>COUNTIF($N$2:N1662, N1662)=1</f>
        <v>1</v>
      </c>
      <c r="M1662" s="37">
        <f>IF( $Q1662, MAX($M$1:M1661)+1, 0)</f>
        <v>347</v>
      </c>
      <c r="N1662" t="str" cm="1">
        <f t="array" ref="N1662">INDEX($A$9:$F$1048576, $J1662, $K1662 )</f>
        <v>66688</v>
      </c>
      <c r="O1662" t="str" cm="1">
        <f t="array" ref="O1662">INDEX($B$9:$F$1048576, $J1662, $K1662 )</f>
        <v>키움에프앤아이</v>
      </c>
      <c r="P1662" t="str" cm="1">
        <f t="array" ref="P1662">IF( $L1662, TRIM(_xll.IMDP("IR", $G$5&amp;$N1662, $G$6)), "" )</f>
        <v>공모/무보증A-</v>
      </c>
      <c r="Q1662" t="b" cm="1">
        <f t="array" ref="Q1662">IF(
    $U$1=1, AND($P1662&lt;&gt;"", $P1662&lt;&gt;"...", $P1662&lt;&gt;"입력오류"),
    IF(
        $U$18=1, AND($P1662&lt;&gt;"", $P1662&lt;&gt;"...", $P1662&lt;&gt;"입력오류", ISNUMBER(FIND(INDEX($T$2:$T$7,$U$1),$P1662))),
        IF(
            $U$17="기타", AND($P1662&lt;&gt;"", $P1662&lt;&gt;"...", $P1662&lt;&gt;"입력오류", NOT(ISNUMBER(FIND($T$21:$T$34,$P1662)))),
            AND($P1662&lt;&gt;"", $P1662&lt;&gt;"...", $P1662&lt;&gt;"입력오류", $T$19=$P1662)
        )
    )
)</f>
        <v>1</v>
      </c>
    </row>
    <row r="1663" spans="1:17">
      <c r="A1663" t="s">
        <v>3200</v>
      </c>
      <c r="B1663" t="s">
        <v>3201</v>
      </c>
      <c r="C1663" t="s">
        <v>12346</v>
      </c>
      <c r="D1663" t="s">
        <v>12347</v>
      </c>
      <c r="I1663">
        <f t="shared" si="76"/>
        <v>1662</v>
      </c>
      <c r="J1663">
        <f t="shared" si="77"/>
        <v>1662</v>
      </c>
      <c r="K1663">
        <f t="shared" si="75"/>
        <v>1</v>
      </c>
      <c r="L1663" t="b">
        <f>COUNTIF($N$2:N1663, N1663)=1</f>
        <v>1</v>
      </c>
      <c r="M1663" s="37">
        <f>IF( $Q1663, MAX($M$1:M1662)+1, 0)</f>
        <v>0</v>
      </c>
      <c r="N1663" t="str" cm="1">
        <f t="array" ref="N1663">INDEX($A$9:$F$1048576, $J1663, $K1663 )</f>
        <v>66709</v>
      </c>
      <c r="O1663" t="str" cm="1">
        <f t="array" ref="O1663">INDEX($B$9:$F$1048576, $J1663, $K1663 )</f>
        <v>디비아레나유동화전문(유)1</v>
      </c>
      <c r="P1663" t="str" cm="1">
        <f t="array" ref="P1663">IF( $L1663, TRIM(_xll.IMDP("IR", $G$5&amp;$N1663, $G$6)), "" )</f>
        <v/>
      </c>
      <c r="Q1663" t="b" cm="1">
        <f t="array" ref="Q1663">IF(
    $U$1=1, AND($P1663&lt;&gt;"", $P1663&lt;&gt;"...", $P1663&lt;&gt;"입력오류"),
    IF(
        $U$18=1, AND($P1663&lt;&gt;"", $P1663&lt;&gt;"...", $P1663&lt;&gt;"입력오류", ISNUMBER(FIND(INDEX($T$2:$T$7,$U$1),$P1663))),
        IF(
            $U$17="기타", AND($P1663&lt;&gt;"", $P1663&lt;&gt;"...", $P1663&lt;&gt;"입력오류", NOT(ISNUMBER(FIND($T$21:$T$34,$P1663)))),
            AND($P1663&lt;&gt;"", $P1663&lt;&gt;"...", $P1663&lt;&gt;"입력오류", $T$19=$P1663)
        )
    )
)</f>
        <v>0</v>
      </c>
    </row>
    <row r="1664" spans="1:17">
      <c r="A1664" t="s">
        <v>3202</v>
      </c>
      <c r="B1664" t="s">
        <v>3203</v>
      </c>
      <c r="C1664" t="s">
        <v>12348</v>
      </c>
      <c r="D1664" t="s">
        <v>12349</v>
      </c>
      <c r="I1664">
        <f t="shared" si="76"/>
        <v>1663</v>
      </c>
      <c r="J1664">
        <f t="shared" si="77"/>
        <v>1663</v>
      </c>
      <c r="K1664">
        <f t="shared" si="75"/>
        <v>1</v>
      </c>
      <c r="L1664" t="b">
        <f>COUNTIF($N$2:N1664, N1664)=1</f>
        <v>1</v>
      </c>
      <c r="M1664" s="37">
        <f>IF( $Q1664, MAX($M$1:M1663)+1, 0)</f>
        <v>0</v>
      </c>
      <c r="N1664" t="str" cm="1">
        <f t="array" ref="N1664">INDEX($A$9:$F$1048576, $J1664, $K1664 )</f>
        <v>66724</v>
      </c>
      <c r="O1664" t="str" cm="1">
        <f t="array" ref="O1664">INDEX($B$9:$F$1048576, $J1664, $K1664 )</f>
        <v>에이원에디터(유)1</v>
      </c>
      <c r="P1664" t="str" cm="1">
        <f t="array" ref="P1664">IF( $L1664, TRIM(_xll.IMDP("IR", $G$5&amp;$N1664, $G$6)), "" )</f>
        <v/>
      </c>
      <c r="Q1664" t="b" cm="1">
        <f t="array" ref="Q1664">IF(
    $U$1=1, AND($P1664&lt;&gt;"", $P1664&lt;&gt;"...", $P1664&lt;&gt;"입력오류"),
    IF(
        $U$18=1, AND($P1664&lt;&gt;"", $P1664&lt;&gt;"...", $P1664&lt;&gt;"입력오류", ISNUMBER(FIND(INDEX($T$2:$T$7,$U$1),$P1664))),
        IF(
            $U$17="기타", AND($P1664&lt;&gt;"", $P1664&lt;&gt;"...", $P1664&lt;&gt;"입력오류", NOT(ISNUMBER(FIND($T$21:$T$34,$P1664)))),
            AND($P1664&lt;&gt;"", $P1664&lt;&gt;"...", $P1664&lt;&gt;"입력오류", $T$19=$P1664)
        )
    )
)</f>
        <v>0</v>
      </c>
    </row>
    <row r="1665" spans="1:17">
      <c r="A1665" t="s">
        <v>3204</v>
      </c>
      <c r="B1665" t="s">
        <v>3205</v>
      </c>
      <c r="C1665" t="s">
        <v>12350</v>
      </c>
      <c r="D1665" t="s">
        <v>12351</v>
      </c>
      <c r="I1665">
        <f t="shared" si="76"/>
        <v>1664</v>
      </c>
      <c r="J1665">
        <f t="shared" si="77"/>
        <v>1664</v>
      </c>
      <c r="K1665">
        <f t="shared" si="75"/>
        <v>1</v>
      </c>
      <c r="L1665" t="b">
        <f>COUNTIF($N$2:N1665, N1665)=1</f>
        <v>1</v>
      </c>
      <c r="M1665" s="37">
        <f>IF( $Q1665, MAX($M$1:M1664)+1, 0)</f>
        <v>0</v>
      </c>
      <c r="N1665" t="str" cm="1">
        <f t="array" ref="N1665">INDEX($A$9:$F$1048576, $J1665, $K1665 )</f>
        <v>66747</v>
      </c>
      <c r="O1665" t="str" cm="1">
        <f t="array" ref="O1665">INDEX($B$9:$F$1048576, $J1665, $K1665 )</f>
        <v>엠에스밀레니엄제2차(유)2</v>
      </c>
      <c r="P1665" t="str" cm="1">
        <f t="array" ref="P1665">IF( $L1665, TRIM(_xll.IMDP("IR", $G$5&amp;$N1665, $G$6)), "" )</f>
        <v/>
      </c>
      <c r="Q1665" t="b" cm="1">
        <f t="array" ref="Q1665">IF(
    $U$1=1, AND($P1665&lt;&gt;"", $P1665&lt;&gt;"...", $P1665&lt;&gt;"입력오류"),
    IF(
        $U$18=1, AND($P1665&lt;&gt;"", $P1665&lt;&gt;"...", $P1665&lt;&gt;"입력오류", ISNUMBER(FIND(INDEX($T$2:$T$7,$U$1),$P1665))),
        IF(
            $U$17="기타", AND($P1665&lt;&gt;"", $P1665&lt;&gt;"...", $P1665&lt;&gt;"입력오류", NOT(ISNUMBER(FIND($T$21:$T$34,$P1665)))),
            AND($P1665&lt;&gt;"", $P1665&lt;&gt;"...", $P1665&lt;&gt;"입력오류", $T$19=$P1665)
        )
    )
)</f>
        <v>0</v>
      </c>
    </row>
    <row r="1666" spans="1:17">
      <c r="A1666" t="s">
        <v>3206</v>
      </c>
      <c r="B1666" t="s">
        <v>3207</v>
      </c>
      <c r="C1666" t="s">
        <v>12352</v>
      </c>
      <c r="D1666" t="s">
        <v>12353</v>
      </c>
      <c r="I1666">
        <f t="shared" si="76"/>
        <v>1665</v>
      </c>
      <c r="J1666">
        <f t="shared" si="77"/>
        <v>1665</v>
      </c>
      <c r="K1666">
        <f t="shared" ref="K1666:K1729" si="78">IF( $I1666&gt;$G$4, NA(), IF($I1666&gt;$G$3, 5, IF($I1666&gt;$G$2, 3, 1 ) ) )</f>
        <v>1</v>
      </c>
      <c r="L1666" t="b">
        <f>COUNTIF($N$2:N1666, N1666)=1</f>
        <v>1</v>
      </c>
      <c r="M1666" s="37">
        <f>IF( $Q1666, MAX($M$1:M1665)+1, 0)</f>
        <v>348</v>
      </c>
      <c r="N1666" t="str" cm="1">
        <f t="array" ref="N1666">INDEX($A$9:$F$1048576, $J1666, $K1666 )</f>
        <v>66748</v>
      </c>
      <c r="O1666" t="str" cm="1">
        <f t="array" ref="O1666">INDEX($B$9:$F$1048576, $J1666, $K1666 )</f>
        <v>포스코</v>
      </c>
      <c r="P1666" t="str" cm="1">
        <f t="array" ref="P1666">IF( $L1666, TRIM(_xll.IMDP("IR", $G$5&amp;$N1666, $G$6)), "" )</f>
        <v>공모/무보증AA+</v>
      </c>
      <c r="Q1666" t="b" cm="1">
        <f t="array" ref="Q1666">IF(
    $U$1=1, AND($P1666&lt;&gt;"", $P1666&lt;&gt;"...", $P1666&lt;&gt;"입력오류"),
    IF(
        $U$18=1, AND($P1666&lt;&gt;"", $P1666&lt;&gt;"...", $P1666&lt;&gt;"입력오류", ISNUMBER(FIND(INDEX($T$2:$T$7,$U$1),$P1666))),
        IF(
            $U$17="기타", AND($P1666&lt;&gt;"", $P1666&lt;&gt;"...", $P1666&lt;&gt;"입력오류", NOT(ISNUMBER(FIND($T$21:$T$34,$P1666)))),
            AND($P1666&lt;&gt;"", $P1666&lt;&gt;"...", $P1666&lt;&gt;"입력오류", $T$19=$P1666)
        )
    )
)</f>
        <v>1</v>
      </c>
    </row>
    <row r="1667" spans="1:17">
      <c r="A1667" t="s">
        <v>3208</v>
      </c>
      <c r="B1667" t="s">
        <v>3209</v>
      </c>
      <c r="C1667" t="s">
        <v>12354</v>
      </c>
      <c r="D1667" t="s">
        <v>12355</v>
      </c>
      <c r="I1667">
        <f t="shared" ref="I1667:I1730" si="79">ROW()-1</f>
        <v>1666</v>
      </c>
      <c r="J1667">
        <f t="shared" ref="J1667:J1730" si="80">IF( $I1667&gt;$G$4, NA(), IF($I1667&gt;$G$3, $I1667-$G$3, IF($I1667&gt;$G$2, $I1667-$G$2, $I1667 ) ) )</f>
        <v>1666</v>
      </c>
      <c r="K1667">
        <f t="shared" si="78"/>
        <v>1</v>
      </c>
      <c r="L1667" t="b">
        <f>COUNTIF($N$2:N1667, N1667)=1</f>
        <v>1</v>
      </c>
      <c r="M1667" s="37">
        <f>IF( $Q1667, MAX($M$1:M1666)+1, 0)</f>
        <v>349</v>
      </c>
      <c r="N1667" t="str" cm="1">
        <f t="array" ref="N1667">INDEX($A$9:$F$1048576, $J1667, $K1667 )</f>
        <v>66755</v>
      </c>
      <c r="O1667" t="str" cm="1">
        <f t="array" ref="O1667">INDEX($B$9:$F$1048576, $J1667, $K1667 )</f>
        <v>SK리츠</v>
      </c>
      <c r="P1667" t="str" cm="1">
        <f t="array" ref="P1667">IF( $L1667, TRIM(_xll.IMDP("IR", $G$5&amp;$N1667, $G$6)), "" )</f>
        <v>공모/무보증AA-</v>
      </c>
      <c r="Q1667" t="b" cm="1">
        <f t="array" ref="Q1667">IF(
    $U$1=1, AND($P1667&lt;&gt;"", $P1667&lt;&gt;"...", $P1667&lt;&gt;"입력오류"),
    IF(
        $U$18=1, AND($P1667&lt;&gt;"", $P1667&lt;&gt;"...", $P1667&lt;&gt;"입력오류", ISNUMBER(FIND(INDEX($T$2:$T$7,$U$1),$P1667))),
        IF(
            $U$17="기타", AND($P1667&lt;&gt;"", $P1667&lt;&gt;"...", $P1667&lt;&gt;"입력오류", NOT(ISNUMBER(FIND($T$21:$T$34,$P1667)))),
            AND($P1667&lt;&gt;"", $P1667&lt;&gt;"...", $P1667&lt;&gt;"입력오류", $T$19=$P1667)
        )
    )
)</f>
        <v>1</v>
      </c>
    </row>
    <row r="1668" spans="1:17">
      <c r="A1668" t="s">
        <v>3210</v>
      </c>
      <c r="B1668" t="s">
        <v>3211</v>
      </c>
      <c r="C1668" t="s">
        <v>12356</v>
      </c>
      <c r="D1668" t="s">
        <v>12357</v>
      </c>
      <c r="I1668">
        <f t="shared" si="79"/>
        <v>1667</v>
      </c>
      <c r="J1668">
        <f t="shared" si="80"/>
        <v>1667</v>
      </c>
      <c r="K1668">
        <f t="shared" si="78"/>
        <v>1</v>
      </c>
      <c r="L1668" t="b">
        <f>COUNTIF($N$2:N1668, N1668)=1</f>
        <v>1</v>
      </c>
      <c r="M1668" s="37">
        <f>IF( $Q1668, MAX($M$1:M1667)+1, 0)</f>
        <v>0</v>
      </c>
      <c r="N1668" t="str" cm="1">
        <f t="array" ref="N1668">INDEX($A$9:$F$1048576, $J1668, $K1668 )</f>
        <v>66759</v>
      </c>
      <c r="O1668" t="str" cm="1">
        <f t="array" ref="O1668">INDEX($B$9:$F$1048576, $J1668, $K1668 )</f>
        <v>드림화성골드스타제1차(유)1</v>
      </c>
      <c r="P1668" t="str" cm="1">
        <f t="array" ref="P1668">IF( $L1668, TRIM(_xll.IMDP("IR", $G$5&amp;$N1668, $G$6)), "" )</f>
        <v/>
      </c>
      <c r="Q1668" t="b" cm="1">
        <f t="array" ref="Q1668">IF(
    $U$1=1, AND($P1668&lt;&gt;"", $P1668&lt;&gt;"...", $P1668&lt;&gt;"입력오류"),
    IF(
        $U$18=1, AND($P1668&lt;&gt;"", $P1668&lt;&gt;"...", $P1668&lt;&gt;"입력오류", ISNUMBER(FIND(INDEX($T$2:$T$7,$U$1),$P1668))),
        IF(
            $U$17="기타", AND($P1668&lt;&gt;"", $P1668&lt;&gt;"...", $P1668&lt;&gt;"입력오류", NOT(ISNUMBER(FIND($T$21:$T$34,$P1668)))),
            AND($P1668&lt;&gt;"", $P1668&lt;&gt;"...", $P1668&lt;&gt;"입력오류", $T$19=$P1668)
        )
    )
)</f>
        <v>0</v>
      </c>
    </row>
    <row r="1669" spans="1:17">
      <c r="A1669" t="s">
        <v>5754</v>
      </c>
      <c r="B1669" t="s">
        <v>5755</v>
      </c>
      <c r="C1669" t="s">
        <v>12358</v>
      </c>
      <c r="D1669" t="s">
        <v>12359</v>
      </c>
      <c r="I1669">
        <f t="shared" si="79"/>
        <v>1668</v>
      </c>
      <c r="J1669">
        <f t="shared" si="80"/>
        <v>1668</v>
      </c>
      <c r="K1669">
        <f t="shared" si="78"/>
        <v>1</v>
      </c>
      <c r="L1669" t="b">
        <f>COUNTIF($N$2:N1669, N1669)=1</f>
        <v>1</v>
      </c>
      <c r="M1669" s="37">
        <f>IF( $Q1669, MAX($M$1:M1668)+1, 0)</f>
        <v>0</v>
      </c>
      <c r="N1669" t="str" cm="1">
        <f t="array" ref="N1669">INDEX($A$9:$F$1048576, $J1669, $K1669 )</f>
        <v>66762</v>
      </c>
      <c r="O1669" t="str" cm="1">
        <f t="array" ref="O1669">INDEX($B$9:$F$1048576, $J1669, $K1669 )</f>
        <v>에이원에디터(유)2</v>
      </c>
      <c r="P1669" t="str" cm="1">
        <f t="array" ref="P1669">IF( $L1669, TRIM(_xll.IMDP("IR", $G$5&amp;$N1669, $G$6)), "" )</f>
        <v/>
      </c>
      <c r="Q1669" t="b" cm="1">
        <f t="array" ref="Q1669">IF(
    $U$1=1, AND($P1669&lt;&gt;"", $P1669&lt;&gt;"...", $P1669&lt;&gt;"입력오류"),
    IF(
        $U$18=1, AND($P1669&lt;&gt;"", $P1669&lt;&gt;"...", $P1669&lt;&gt;"입력오류", ISNUMBER(FIND(INDEX($T$2:$T$7,$U$1),$P1669))),
        IF(
            $U$17="기타", AND($P1669&lt;&gt;"", $P1669&lt;&gt;"...", $P1669&lt;&gt;"입력오류", NOT(ISNUMBER(FIND($T$21:$T$34,$P1669)))),
            AND($P1669&lt;&gt;"", $P1669&lt;&gt;"...", $P1669&lt;&gt;"입력오류", $T$19=$P1669)
        )
    )
)</f>
        <v>0</v>
      </c>
    </row>
    <row r="1670" spans="1:17">
      <c r="A1670" t="s">
        <v>3212</v>
      </c>
      <c r="B1670" t="s">
        <v>3213</v>
      </c>
      <c r="C1670" t="s">
        <v>12360</v>
      </c>
      <c r="D1670" t="s">
        <v>12361</v>
      </c>
      <c r="I1670">
        <f t="shared" si="79"/>
        <v>1669</v>
      </c>
      <c r="J1670">
        <f t="shared" si="80"/>
        <v>1669</v>
      </c>
      <c r="K1670">
        <f t="shared" si="78"/>
        <v>1</v>
      </c>
      <c r="L1670" t="b">
        <f>COUNTIF($N$2:N1670, N1670)=1</f>
        <v>1</v>
      </c>
      <c r="M1670" s="37">
        <f>IF( $Q1670, MAX($M$1:M1669)+1, 0)</f>
        <v>0</v>
      </c>
      <c r="N1670" t="str" cm="1">
        <f t="array" ref="N1670">INDEX($A$9:$F$1048576, $J1670, $K1670 )</f>
        <v>66800</v>
      </c>
      <c r="O1670" t="str" cm="1">
        <f t="array" ref="O1670">INDEX($B$9:$F$1048576, $J1670, $K1670 )</f>
        <v>퍼스트파이브지제61차(유)1-18</v>
      </c>
      <c r="P1670" t="str" cm="1">
        <f t="array" ref="P1670">IF( $L1670, TRIM(_xll.IMDP("IR", $G$5&amp;$N1670, $G$6)), "" )</f>
        <v/>
      </c>
      <c r="Q1670" t="b" cm="1">
        <f t="array" ref="Q1670">IF(
    $U$1=1, AND($P1670&lt;&gt;"", $P1670&lt;&gt;"...", $P1670&lt;&gt;"입력오류"),
    IF(
        $U$18=1, AND($P1670&lt;&gt;"", $P1670&lt;&gt;"...", $P1670&lt;&gt;"입력오류", ISNUMBER(FIND(INDEX($T$2:$T$7,$U$1),$P1670))),
        IF(
            $U$17="기타", AND($P1670&lt;&gt;"", $P1670&lt;&gt;"...", $P1670&lt;&gt;"입력오류", NOT(ISNUMBER(FIND($T$21:$T$34,$P1670)))),
            AND($P1670&lt;&gt;"", $P1670&lt;&gt;"...", $P1670&lt;&gt;"입력오류", $T$19=$P1670)
        )
    )
)</f>
        <v>0</v>
      </c>
    </row>
    <row r="1671" spans="1:17">
      <c r="A1671" t="s">
        <v>3214</v>
      </c>
      <c r="B1671" t="s">
        <v>3215</v>
      </c>
      <c r="C1671" t="s">
        <v>12362</v>
      </c>
      <c r="D1671" t="s">
        <v>12363</v>
      </c>
      <c r="I1671">
        <f t="shared" si="79"/>
        <v>1670</v>
      </c>
      <c r="J1671">
        <f t="shared" si="80"/>
        <v>1670</v>
      </c>
      <c r="K1671">
        <f t="shared" si="78"/>
        <v>1</v>
      </c>
      <c r="L1671" t="b">
        <f>COUNTIF($N$2:N1671, N1671)=1</f>
        <v>1</v>
      </c>
      <c r="M1671" s="37">
        <f>IF( $Q1671, MAX($M$1:M1670)+1, 0)</f>
        <v>0</v>
      </c>
      <c r="N1671" t="str" cm="1">
        <f t="array" ref="N1671">INDEX($A$9:$F$1048576, $J1671, $K1671 )</f>
        <v>66801</v>
      </c>
      <c r="O1671" t="str" cm="1">
        <f t="array" ref="O1671">INDEX($B$9:$F$1048576, $J1671, $K1671 )</f>
        <v>퍼스트파이브지제61차(유)1-19</v>
      </c>
      <c r="P1671" t="str" cm="1">
        <f t="array" ref="P1671">IF( $L1671, TRIM(_xll.IMDP("IR", $G$5&amp;$N1671, $G$6)), "" )</f>
        <v/>
      </c>
      <c r="Q1671" t="b" cm="1">
        <f t="array" ref="Q1671">IF(
    $U$1=1, AND($P1671&lt;&gt;"", $P1671&lt;&gt;"...", $P1671&lt;&gt;"입력오류"),
    IF(
        $U$18=1, AND($P1671&lt;&gt;"", $P1671&lt;&gt;"...", $P1671&lt;&gt;"입력오류", ISNUMBER(FIND(INDEX($T$2:$T$7,$U$1),$P1671))),
        IF(
            $U$17="기타", AND($P1671&lt;&gt;"", $P1671&lt;&gt;"...", $P1671&lt;&gt;"입력오류", NOT(ISNUMBER(FIND($T$21:$T$34,$P1671)))),
            AND($P1671&lt;&gt;"", $P1671&lt;&gt;"...", $P1671&lt;&gt;"입력오류", $T$19=$P1671)
        )
    )
)</f>
        <v>0</v>
      </c>
    </row>
    <row r="1672" spans="1:17">
      <c r="A1672" t="s">
        <v>3216</v>
      </c>
      <c r="B1672" t="s">
        <v>3217</v>
      </c>
      <c r="C1672" t="s">
        <v>12364</v>
      </c>
      <c r="D1672" t="s">
        <v>12365</v>
      </c>
      <c r="I1672">
        <f t="shared" si="79"/>
        <v>1671</v>
      </c>
      <c r="J1672">
        <f t="shared" si="80"/>
        <v>1671</v>
      </c>
      <c r="K1672">
        <f t="shared" si="78"/>
        <v>1</v>
      </c>
      <c r="L1672" t="b">
        <f>COUNTIF($N$2:N1672, N1672)=1</f>
        <v>1</v>
      </c>
      <c r="M1672" s="37">
        <f>IF( $Q1672, MAX($M$1:M1671)+1, 0)</f>
        <v>0</v>
      </c>
      <c r="N1672" t="str" cm="1">
        <f t="array" ref="N1672">INDEX($A$9:$F$1048576, $J1672, $K1672 )</f>
        <v>66802</v>
      </c>
      <c r="O1672" t="str" cm="1">
        <f t="array" ref="O1672">INDEX($B$9:$F$1048576, $J1672, $K1672 )</f>
        <v>퍼스트파이브지제61차(유)1-20</v>
      </c>
      <c r="P1672" t="str" cm="1">
        <f t="array" ref="P1672">IF( $L1672, TRIM(_xll.IMDP("IR", $G$5&amp;$N1672, $G$6)), "" )</f>
        <v/>
      </c>
      <c r="Q1672" t="b" cm="1">
        <f t="array" ref="Q1672">IF(
    $U$1=1, AND($P1672&lt;&gt;"", $P1672&lt;&gt;"...", $P1672&lt;&gt;"입력오류"),
    IF(
        $U$18=1, AND($P1672&lt;&gt;"", $P1672&lt;&gt;"...", $P1672&lt;&gt;"입력오류", ISNUMBER(FIND(INDEX($T$2:$T$7,$U$1),$P1672))),
        IF(
            $U$17="기타", AND($P1672&lt;&gt;"", $P1672&lt;&gt;"...", $P1672&lt;&gt;"입력오류", NOT(ISNUMBER(FIND($T$21:$T$34,$P1672)))),
            AND($P1672&lt;&gt;"", $P1672&lt;&gt;"...", $P1672&lt;&gt;"입력오류", $T$19=$P1672)
        )
    )
)</f>
        <v>0</v>
      </c>
    </row>
    <row r="1673" spans="1:17">
      <c r="A1673" t="s">
        <v>727</v>
      </c>
      <c r="B1673" t="s">
        <v>114</v>
      </c>
      <c r="C1673" t="s">
        <v>12366</v>
      </c>
      <c r="D1673" t="s">
        <v>12367</v>
      </c>
      <c r="I1673">
        <f t="shared" si="79"/>
        <v>1672</v>
      </c>
      <c r="J1673">
        <f t="shared" si="80"/>
        <v>1672</v>
      </c>
      <c r="K1673">
        <f t="shared" si="78"/>
        <v>1</v>
      </c>
      <c r="L1673" t="b">
        <f>COUNTIF($N$2:N1673, N1673)=1</f>
        <v>1</v>
      </c>
      <c r="M1673" s="37">
        <f>IF( $Q1673, MAX($M$1:M1672)+1, 0)</f>
        <v>0</v>
      </c>
      <c r="N1673" t="str" cm="1">
        <f t="array" ref="N1673">INDEX($A$9:$F$1048576, $J1673, $K1673 )</f>
        <v>66803</v>
      </c>
      <c r="O1673" t="str" cm="1">
        <f t="array" ref="O1673">INDEX($B$9:$F$1048576, $J1673, $K1673 )</f>
        <v>퍼스트파이브지제61차(유)1-21</v>
      </c>
      <c r="P1673" t="str" cm="1">
        <f t="array" ref="P1673">IF( $L1673, TRIM(_xll.IMDP("IR", $G$5&amp;$N1673, $G$6)), "" )</f>
        <v/>
      </c>
      <c r="Q1673" t="b" cm="1">
        <f t="array" ref="Q1673">IF(
    $U$1=1, AND($P1673&lt;&gt;"", $P1673&lt;&gt;"...", $P1673&lt;&gt;"입력오류"),
    IF(
        $U$18=1, AND($P1673&lt;&gt;"", $P1673&lt;&gt;"...", $P1673&lt;&gt;"입력오류", ISNUMBER(FIND(INDEX($T$2:$T$7,$U$1),$P1673))),
        IF(
            $U$17="기타", AND($P1673&lt;&gt;"", $P1673&lt;&gt;"...", $P1673&lt;&gt;"입력오류", NOT(ISNUMBER(FIND($T$21:$T$34,$P1673)))),
            AND($P1673&lt;&gt;"", $P1673&lt;&gt;"...", $P1673&lt;&gt;"입력오류", $T$19=$P1673)
        )
    )
)</f>
        <v>0</v>
      </c>
    </row>
    <row r="1674" spans="1:17">
      <c r="A1674" t="s">
        <v>728</v>
      </c>
      <c r="B1674" t="s">
        <v>653</v>
      </c>
      <c r="C1674" t="s">
        <v>12368</v>
      </c>
      <c r="D1674" t="s">
        <v>12369</v>
      </c>
      <c r="I1674">
        <f t="shared" si="79"/>
        <v>1673</v>
      </c>
      <c r="J1674">
        <f t="shared" si="80"/>
        <v>1673</v>
      </c>
      <c r="K1674">
        <f t="shared" si="78"/>
        <v>1</v>
      </c>
      <c r="L1674" t="b">
        <f>COUNTIF($N$2:N1674, N1674)=1</f>
        <v>1</v>
      </c>
      <c r="M1674" s="37">
        <f>IF( $Q1674, MAX($M$1:M1673)+1, 0)</f>
        <v>0</v>
      </c>
      <c r="N1674" t="str" cm="1">
        <f t="array" ref="N1674">INDEX($A$9:$F$1048576, $J1674, $K1674 )</f>
        <v>66804</v>
      </c>
      <c r="O1674" t="str" cm="1">
        <f t="array" ref="O1674">INDEX($B$9:$F$1048576, $J1674, $K1674 )</f>
        <v>퍼스트파이브지제61차(유)1-22</v>
      </c>
      <c r="P1674" t="str" cm="1">
        <f t="array" ref="P1674">IF( $L1674, TRIM(_xll.IMDP("IR", $G$5&amp;$N1674, $G$6)), "" )</f>
        <v/>
      </c>
      <c r="Q1674" t="b" cm="1">
        <f t="array" ref="Q1674">IF(
    $U$1=1, AND($P1674&lt;&gt;"", $P1674&lt;&gt;"...", $P1674&lt;&gt;"입력오류"),
    IF(
        $U$18=1, AND($P1674&lt;&gt;"", $P1674&lt;&gt;"...", $P1674&lt;&gt;"입력오류", ISNUMBER(FIND(INDEX($T$2:$T$7,$U$1),$P1674))),
        IF(
            $U$17="기타", AND($P1674&lt;&gt;"", $P1674&lt;&gt;"...", $P1674&lt;&gt;"입력오류", NOT(ISNUMBER(FIND($T$21:$T$34,$P1674)))),
            AND($P1674&lt;&gt;"", $P1674&lt;&gt;"...", $P1674&lt;&gt;"입력오류", $T$19=$P1674)
        )
    )
)</f>
        <v>0</v>
      </c>
    </row>
    <row r="1675" spans="1:17">
      <c r="A1675" t="s">
        <v>3218</v>
      </c>
      <c r="B1675" t="s">
        <v>3219</v>
      </c>
      <c r="C1675" t="s">
        <v>12370</v>
      </c>
      <c r="D1675" t="s">
        <v>12371</v>
      </c>
      <c r="I1675">
        <f t="shared" si="79"/>
        <v>1674</v>
      </c>
      <c r="J1675">
        <f t="shared" si="80"/>
        <v>1674</v>
      </c>
      <c r="K1675">
        <f t="shared" si="78"/>
        <v>1</v>
      </c>
      <c r="L1675" t="b">
        <f>COUNTIF($N$2:N1675, N1675)=1</f>
        <v>1</v>
      </c>
      <c r="M1675" s="37">
        <f>IF( $Q1675, MAX($M$1:M1674)+1, 0)</f>
        <v>0</v>
      </c>
      <c r="N1675" t="str" cm="1">
        <f t="array" ref="N1675">INDEX($A$9:$F$1048576, $J1675, $K1675 )</f>
        <v>66805</v>
      </c>
      <c r="O1675" t="str" cm="1">
        <f t="array" ref="O1675">INDEX($B$9:$F$1048576, $J1675, $K1675 )</f>
        <v>퍼스트파이브지제61차(유)1-23</v>
      </c>
      <c r="P1675" t="str" cm="1">
        <f t="array" ref="P1675">IF( $L1675, TRIM(_xll.IMDP("IR", $G$5&amp;$N1675, $G$6)), "" )</f>
        <v/>
      </c>
      <c r="Q1675" t="b" cm="1">
        <f t="array" ref="Q1675">IF(
    $U$1=1, AND($P1675&lt;&gt;"", $P1675&lt;&gt;"...", $P1675&lt;&gt;"입력오류"),
    IF(
        $U$18=1, AND($P1675&lt;&gt;"", $P1675&lt;&gt;"...", $P1675&lt;&gt;"입력오류", ISNUMBER(FIND(INDEX($T$2:$T$7,$U$1),$P1675))),
        IF(
            $U$17="기타", AND($P1675&lt;&gt;"", $P1675&lt;&gt;"...", $P1675&lt;&gt;"입력오류", NOT(ISNUMBER(FIND($T$21:$T$34,$P1675)))),
            AND($P1675&lt;&gt;"", $P1675&lt;&gt;"...", $P1675&lt;&gt;"입력오류", $T$19=$P1675)
        )
    )
)</f>
        <v>0</v>
      </c>
    </row>
    <row r="1676" spans="1:17">
      <c r="A1676" t="s">
        <v>3220</v>
      </c>
      <c r="B1676" t="s">
        <v>3221</v>
      </c>
      <c r="C1676" t="s">
        <v>12372</v>
      </c>
      <c r="D1676" t="s">
        <v>12373</v>
      </c>
      <c r="I1676">
        <f t="shared" si="79"/>
        <v>1675</v>
      </c>
      <c r="J1676">
        <f t="shared" si="80"/>
        <v>1675</v>
      </c>
      <c r="K1676">
        <f t="shared" si="78"/>
        <v>1</v>
      </c>
      <c r="L1676" t="b">
        <f>COUNTIF($N$2:N1676, N1676)=1</f>
        <v>1</v>
      </c>
      <c r="M1676" s="37">
        <f>IF( $Q1676, MAX($M$1:M1675)+1, 0)</f>
        <v>0</v>
      </c>
      <c r="N1676" t="str" cm="1">
        <f t="array" ref="N1676">INDEX($A$9:$F$1048576, $J1676, $K1676 )</f>
        <v>66806</v>
      </c>
      <c r="O1676" t="str" cm="1">
        <f t="array" ref="O1676">INDEX($B$9:$F$1048576, $J1676, $K1676 )</f>
        <v>퍼스트파이브지제61차(유)1-24</v>
      </c>
      <c r="P1676" t="str" cm="1">
        <f t="array" ref="P1676">IF( $L1676, TRIM(_xll.IMDP("IR", $G$5&amp;$N1676, $G$6)), "" )</f>
        <v/>
      </c>
      <c r="Q1676" t="b" cm="1">
        <f t="array" ref="Q1676">IF(
    $U$1=1, AND($P1676&lt;&gt;"", $P1676&lt;&gt;"...", $P1676&lt;&gt;"입력오류"),
    IF(
        $U$18=1, AND($P1676&lt;&gt;"", $P1676&lt;&gt;"...", $P1676&lt;&gt;"입력오류", ISNUMBER(FIND(INDEX($T$2:$T$7,$U$1),$P1676))),
        IF(
            $U$17="기타", AND($P1676&lt;&gt;"", $P1676&lt;&gt;"...", $P1676&lt;&gt;"입력오류", NOT(ISNUMBER(FIND($T$21:$T$34,$P1676)))),
            AND($P1676&lt;&gt;"", $P1676&lt;&gt;"...", $P1676&lt;&gt;"입력오류", $T$19=$P1676)
        )
    )
)</f>
        <v>0</v>
      </c>
    </row>
    <row r="1677" spans="1:17">
      <c r="A1677" t="s">
        <v>3222</v>
      </c>
      <c r="B1677" t="s">
        <v>3223</v>
      </c>
      <c r="C1677" t="s">
        <v>12374</v>
      </c>
      <c r="D1677" t="s">
        <v>12375</v>
      </c>
      <c r="I1677">
        <f t="shared" si="79"/>
        <v>1676</v>
      </c>
      <c r="J1677">
        <f t="shared" si="80"/>
        <v>1676</v>
      </c>
      <c r="K1677">
        <f t="shared" si="78"/>
        <v>1</v>
      </c>
      <c r="L1677" t="b">
        <f>COUNTIF($N$2:N1677, N1677)=1</f>
        <v>1</v>
      </c>
      <c r="M1677" s="37">
        <f>IF( $Q1677, MAX($M$1:M1676)+1, 0)</f>
        <v>0</v>
      </c>
      <c r="N1677" t="str" cm="1">
        <f t="array" ref="N1677">INDEX($A$9:$F$1048576, $J1677, $K1677 )</f>
        <v>66807</v>
      </c>
      <c r="O1677" t="str" cm="1">
        <f t="array" ref="O1677">INDEX($B$9:$F$1048576, $J1677, $K1677 )</f>
        <v>퍼스트파이브지제61차(유)1-25</v>
      </c>
      <c r="P1677" t="str" cm="1">
        <f t="array" ref="P1677">IF( $L1677, TRIM(_xll.IMDP("IR", $G$5&amp;$N1677, $G$6)), "" )</f>
        <v/>
      </c>
      <c r="Q1677" t="b" cm="1">
        <f t="array" ref="Q1677">IF(
    $U$1=1, AND($P1677&lt;&gt;"", $P1677&lt;&gt;"...", $P1677&lt;&gt;"입력오류"),
    IF(
        $U$18=1, AND($P1677&lt;&gt;"", $P1677&lt;&gt;"...", $P1677&lt;&gt;"입력오류", ISNUMBER(FIND(INDEX($T$2:$T$7,$U$1),$P1677))),
        IF(
            $U$17="기타", AND($P1677&lt;&gt;"", $P1677&lt;&gt;"...", $P1677&lt;&gt;"입력오류", NOT(ISNUMBER(FIND($T$21:$T$34,$P1677)))),
            AND($P1677&lt;&gt;"", $P1677&lt;&gt;"...", $P1677&lt;&gt;"입력오류", $T$19=$P1677)
        )
    )
)</f>
        <v>0</v>
      </c>
    </row>
    <row r="1678" spans="1:17">
      <c r="A1678" t="s">
        <v>3224</v>
      </c>
      <c r="B1678" t="s">
        <v>3225</v>
      </c>
      <c r="C1678" t="s">
        <v>12376</v>
      </c>
      <c r="D1678" t="s">
        <v>12377</v>
      </c>
      <c r="I1678">
        <f t="shared" si="79"/>
        <v>1677</v>
      </c>
      <c r="J1678">
        <f t="shared" si="80"/>
        <v>1677</v>
      </c>
      <c r="K1678">
        <f t="shared" si="78"/>
        <v>1</v>
      </c>
      <c r="L1678" t="b">
        <f>COUNTIF($N$2:N1678, N1678)=1</f>
        <v>1</v>
      </c>
      <c r="M1678" s="37">
        <f>IF( $Q1678, MAX($M$1:M1677)+1, 0)</f>
        <v>0</v>
      </c>
      <c r="N1678" t="str" cm="1">
        <f t="array" ref="N1678">INDEX($A$9:$F$1048576, $J1678, $K1678 )</f>
        <v>66808</v>
      </c>
      <c r="O1678" t="str" cm="1">
        <f t="array" ref="O1678">INDEX($B$9:$F$1048576, $J1678, $K1678 )</f>
        <v>퍼스트파이브지제61차(유)1-26</v>
      </c>
      <c r="P1678" t="str" cm="1">
        <f t="array" ref="P1678">IF( $L1678, TRIM(_xll.IMDP("IR", $G$5&amp;$N1678, $G$6)), "" )</f>
        <v/>
      </c>
      <c r="Q1678" t="b" cm="1">
        <f t="array" ref="Q1678">IF(
    $U$1=1, AND($P1678&lt;&gt;"", $P1678&lt;&gt;"...", $P1678&lt;&gt;"입력오류"),
    IF(
        $U$18=1, AND($P1678&lt;&gt;"", $P1678&lt;&gt;"...", $P1678&lt;&gt;"입력오류", ISNUMBER(FIND(INDEX($T$2:$T$7,$U$1),$P1678))),
        IF(
            $U$17="기타", AND($P1678&lt;&gt;"", $P1678&lt;&gt;"...", $P1678&lt;&gt;"입력오류", NOT(ISNUMBER(FIND($T$21:$T$34,$P1678)))),
            AND($P1678&lt;&gt;"", $P1678&lt;&gt;"...", $P1678&lt;&gt;"입력오류", $T$19=$P1678)
        )
    )
)</f>
        <v>0</v>
      </c>
    </row>
    <row r="1679" spans="1:17">
      <c r="A1679" t="s">
        <v>3226</v>
      </c>
      <c r="B1679" t="s">
        <v>3227</v>
      </c>
      <c r="C1679" t="s">
        <v>12378</v>
      </c>
      <c r="D1679" t="s">
        <v>12379</v>
      </c>
      <c r="I1679">
        <f t="shared" si="79"/>
        <v>1678</v>
      </c>
      <c r="J1679">
        <f t="shared" si="80"/>
        <v>1678</v>
      </c>
      <c r="K1679">
        <f t="shared" si="78"/>
        <v>1</v>
      </c>
      <c r="L1679" t="b">
        <f>COUNTIF($N$2:N1679, N1679)=1</f>
        <v>1</v>
      </c>
      <c r="M1679" s="37">
        <f>IF( $Q1679, MAX($M$1:M1678)+1, 0)</f>
        <v>0</v>
      </c>
      <c r="N1679" t="str" cm="1">
        <f t="array" ref="N1679">INDEX($A$9:$F$1048576, $J1679, $K1679 )</f>
        <v>66809</v>
      </c>
      <c r="O1679" t="str" cm="1">
        <f t="array" ref="O1679">INDEX($B$9:$F$1048576, $J1679, $K1679 )</f>
        <v>퍼스트파이브지제61차(유)1-27</v>
      </c>
      <c r="P1679" t="str" cm="1">
        <f t="array" ref="P1679">IF( $L1679, TRIM(_xll.IMDP("IR", $G$5&amp;$N1679, $G$6)), "" )</f>
        <v/>
      </c>
      <c r="Q1679" t="b" cm="1">
        <f t="array" ref="Q1679">IF(
    $U$1=1, AND($P1679&lt;&gt;"", $P1679&lt;&gt;"...", $P1679&lt;&gt;"입력오류"),
    IF(
        $U$18=1, AND($P1679&lt;&gt;"", $P1679&lt;&gt;"...", $P1679&lt;&gt;"입력오류", ISNUMBER(FIND(INDEX($T$2:$T$7,$U$1),$P1679))),
        IF(
            $U$17="기타", AND($P1679&lt;&gt;"", $P1679&lt;&gt;"...", $P1679&lt;&gt;"입력오류", NOT(ISNUMBER(FIND($T$21:$T$34,$P1679)))),
            AND($P1679&lt;&gt;"", $P1679&lt;&gt;"...", $P1679&lt;&gt;"입력오류", $T$19=$P1679)
        )
    )
)</f>
        <v>0</v>
      </c>
    </row>
    <row r="1680" spans="1:17">
      <c r="A1680" t="s">
        <v>3228</v>
      </c>
      <c r="B1680" t="s">
        <v>3229</v>
      </c>
      <c r="C1680" t="s">
        <v>12380</v>
      </c>
      <c r="D1680" t="s">
        <v>12381</v>
      </c>
      <c r="I1680">
        <f t="shared" si="79"/>
        <v>1679</v>
      </c>
      <c r="J1680">
        <f t="shared" si="80"/>
        <v>1679</v>
      </c>
      <c r="K1680">
        <f t="shared" si="78"/>
        <v>1</v>
      </c>
      <c r="L1680" t="b">
        <f>COUNTIF($N$2:N1680, N1680)=1</f>
        <v>1</v>
      </c>
      <c r="M1680" s="37">
        <f>IF( $Q1680, MAX($M$1:M1679)+1, 0)</f>
        <v>0</v>
      </c>
      <c r="N1680" t="str" cm="1">
        <f t="array" ref="N1680">INDEX($A$9:$F$1048576, $J1680, $K1680 )</f>
        <v>66810</v>
      </c>
      <c r="O1680" t="str" cm="1">
        <f t="array" ref="O1680">INDEX($B$9:$F$1048576, $J1680, $K1680 )</f>
        <v>퍼스트파이브지제61차(유)1-28</v>
      </c>
      <c r="P1680" t="str" cm="1">
        <f t="array" ref="P1680">IF( $L1680, TRIM(_xll.IMDP("IR", $G$5&amp;$N1680, $G$6)), "" )</f>
        <v/>
      </c>
      <c r="Q1680" t="b" cm="1">
        <f t="array" ref="Q1680">IF(
    $U$1=1, AND($P1680&lt;&gt;"", $P1680&lt;&gt;"...", $P1680&lt;&gt;"입력오류"),
    IF(
        $U$18=1, AND($P1680&lt;&gt;"", $P1680&lt;&gt;"...", $P1680&lt;&gt;"입력오류", ISNUMBER(FIND(INDEX($T$2:$T$7,$U$1),$P1680))),
        IF(
            $U$17="기타", AND($P1680&lt;&gt;"", $P1680&lt;&gt;"...", $P1680&lt;&gt;"입력오류", NOT(ISNUMBER(FIND($T$21:$T$34,$P1680)))),
            AND($P1680&lt;&gt;"", $P1680&lt;&gt;"...", $P1680&lt;&gt;"입력오류", $T$19=$P1680)
        )
    )
)</f>
        <v>0</v>
      </c>
    </row>
    <row r="1681" spans="1:17">
      <c r="A1681" t="s">
        <v>3230</v>
      </c>
      <c r="B1681" t="s">
        <v>3231</v>
      </c>
      <c r="C1681" t="s">
        <v>12382</v>
      </c>
      <c r="D1681" t="s">
        <v>12383</v>
      </c>
      <c r="I1681">
        <f t="shared" si="79"/>
        <v>1680</v>
      </c>
      <c r="J1681">
        <f t="shared" si="80"/>
        <v>1680</v>
      </c>
      <c r="K1681">
        <f t="shared" si="78"/>
        <v>1</v>
      </c>
      <c r="L1681" t="b">
        <f>COUNTIF($N$2:N1681, N1681)=1</f>
        <v>1</v>
      </c>
      <c r="M1681" s="37">
        <f>IF( $Q1681, MAX($M$1:M1680)+1, 0)</f>
        <v>0</v>
      </c>
      <c r="N1681" t="str" cm="1">
        <f t="array" ref="N1681">INDEX($A$9:$F$1048576, $J1681, $K1681 )</f>
        <v>66811</v>
      </c>
      <c r="O1681" t="str" cm="1">
        <f t="array" ref="O1681">INDEX($B$9:$F$1048576, $J1681, $K1681 )</f>
        <v>퍼스트파이브지제61차(유)1-29</v>
      </c>
      <c r="P1681" t="str" cm="1">
        <f t="array" ref="P1681">IF( $L1681, TRIM(_xll.IMDP("IR", $G$5&amp;$N1681, $G$6)), "" )</f>
        <v/>
      </c>
      <c r="Q1681" t="b" cm="1">
        <f t="array" ref="Q1681">IF(
    $U$1=1, AND($P1681&lt;&gt;"", $P1681&lt;&gt;"...", $P1681&lt;&gt;"입력오류"),
    IF(
        $U$18=1, AND($P1681&lt;&gt;"", $P1681&lt;&gt;"...", $P1681&lt;&gt;"입력오류", ISNUMBER(FIND(INDEX($T$2:$T$7,$U$1),$P1681))),
        IF(
            $U$17="기타", AND($P1681&lt;&gt;"", $P1681&lt;&gt;"...", $P1681&lt;&gt;"입력오류", NOT(ISNUMBER(FIND($T$21:$T$34,$P1681)))),
            AND($P1681&lt;&gt;"", $P1681&lt;&gt;"...", $P1681&lt;&gt;"입력오류", $T$19=$P1681)
        )
    )
)</f>
        <v>0</v>
      </c>
    </row>
    <row r="1682" spans="1:17">
      <c r="A1682" t="s">
        <v>3232</v>
      </c>
      <c r="B1682" t="s">
        <v>3233</v>
      </c>
      <c r="C1682" t="s">
        <v>12384</v>
      </c>
      <c r="D1682" t="s">
        <v>12385</v>
      </c>
      <c r="I1682">
        <f t="shared" si="79"/>
        <v>1681</v>
      </c>
      <c r="J1682">
        <f t="shared" si="80"/>
        <v>1681</v>
      </c>
      <c r="K1682">
        <f t="shared" si="78"/>
        <v>1</v>
      </c>
      <c r="L1682" t="b">
        <f>COUNTIF($N$2:N1682, N1682)=1</f>
        <v>1</v>
      </c>
      <c r="M1682" s="37">
        <f>IF( $Q1682, MAX($M$1:M1681)+1, 0)</f>
        <v>0</v>
      </c>
      <c r="N1682" t="str" cm="1">
        <f t="array" ref="N1682">INDEX($A$9:$F$1048576, $J1682, $K1682 )</f>
        <v>66821</v>
      </c>
      <c r="O1682" t="str" cm="1">
        <f t="array" ref="O1682">INDEX($B$9:$F$1048576, $J1682, $K1682 )</f>
        <v>스미스제이차</v>
      </c>
      <c r="P1682" t="str" cm="1">
        <f t="array" ref="P1682">IF( $L1682, TRIM(_xll.IMDP("IR", $G$5&amp;$N1682, $G$6)), "" )</f>
        <v/>
      </c>
      <c r="Q1682" t="b" cm="1">
        <f t="array" ref="Q1682">IF(
    $U$1=1, AND($P1682&lt;&gt;"", $P1682&lt;&gt;"...", $P1682&lt;&gt;"입력오류"),
    IF(
        $U$18=1, AND($P1682&lt;&gt;"", $P1682&lt;&gt;"...", $P1682&lt;&gt;"입력오류", ISNUMBER(FIND(INDEX($T$2:$T$7,$U$1),$P1682))),
        IF(
            $U$17="기타", AND($P1682&lt;&gt;"", $P1682&lt;&gt;"...", $P1682&lt;&gt;"입력오류", NOT(ISNUMBER(FIND($T$21:$T$34,$P1682)))),
            AND($P1682&lt;&gt;"", $P1682&lt;&gt;"...", $P1682&lt;&gt;"입력오류", $T$19=$P1682)
        )
    )
)</f>
        <v>0</v>
      </c>
    </row>
    <row r="1683" spans="1:17">
      <c r="A1683" t="s">
        <v>3234</v>
      </c>
      <c r="B1683" t="s">
        <v>3235</v>
      </c>
      <c r="C1683" t="s">
        <v>12386</v>
      </c>
      <c r="D1683" t="s">
        <v>12387</v>
      </c>
      <c r="I1683">
        <f t="shared" si="79"/>
        <v>1682</v>
      </c>
      <c r="J1683">
        <f t="shared" si="80"/>
        <v>1682</v>
      </c>
      <c r="K1683">
        <f t="shared" si="78"/>
        <v>1</v>
      </c>
      <c r="L1683" t="b">
        <f>COUNTIF($N$2:N1683, N1683)=1</f>
        <v>1</v>
      </c>
      <c r="M1683" s="37">
        <f>IF( $Q1683, MAX($M$1:M1682)+1, 0)</f>
        <v>0</v>
      </c>
      <c r="N1683" t="str" cm="1">
        <f t="array" ref="N1683">INDEX($A$9:$F$1048576, $J1683, $K1683 )</f>
        <v>66825</v>
      </c>
      <c r="O1683" t="str" cm="1">
        <f t="array" ref="O1683">INDEX($B$9:$F$1048576, $J1683, $K1683 )</f>
        <v>스펠바인드제13차(유)1-1</v>
      </c>
      <c r="P1683" t="str" cm="1">
        <f t="array" ref="P1683">IF( $L1683, TRIM(_xll.IMDP("IR", $G$5&amp;$N1683, $G$6)), "" )</f>
        <v/>
      </c>
      <c r="Q1683" t="b" cm="1">
        <f t="array" ref="Q1683">IF(
    $U$1=1, AND($P1683&lt;&gt;"", $P1683&lt;&gt;"...", $P1683&lt;&gt;"입력오류"),
    IF(
        $U$18=1, AND($P1683&lt;&gt;"", $P1683&lt;&gt;"...", $P1683&lt;&gt;"입력오류", ISNUMBER(FIND(INDEX($T$2:$T$7,$U$1),$P1683))),
        IF(
            $U$17="기타", AND($P1683&lt;&gt;"", $P1683&lt;&gt;"...", $P1683&lt;&gt;"입력오류", NOT(ISNUMBER(FIND($T$21:$T$34,$P1683)))),
            AND($P1683&lt;&gt;"", $P1683&lt;&gt;"...", $P1683&lt;&gt;"입력오류", $T$19=$P1683)
        )
    )
)</f>
        <v>0</v>
      </c>
    </row>
    <row r="1684" spans="1:17">
      <c r="A1684" t="s">
        <v>3236</v>
      </c>
      <c r="B1684" t="s">
        <v>3237</v>
      </c>
      <c r="C1684" t="s">
        <v>12388</v>
      </c>
      <c r="D1684" t="s">
        <v>12389</v>
      </c>
      <c r="I1684">
        <f t="shared" si="79"/>
        <v>1683</v>
      </c>
      <c r="J1684">
        <f t="shared" si="80"/>
        <v>1683</v>
      </c>
      <c r="K1684">
        <f t="shared" si="78"/>
        <v>1</v>
      </c>
      <c r="L1684" t="b">
        <f>COUNTIF($N$2:N1684, N1684)=1</f>
        <v>1</v>
      </c>
      <c r="M1684" s="37">
        <f>IF( $Q1684, MAX($M$1:M1683)+1, 0)</f>
        <v>0</v>
      </c>
      <c r="N1684" t="str" cm="1">
        <f t="array" ref="N1684">INDEX($A$9:$F$1048576, $J1684, $K1684 )</f>
        <v>66826</v>
      </c>
      <c r="O1684" t="str" cm="1">
        <f t="array" ref="O1684">INDEX($B$9:$F$1048576, $J1684, $K1684 )</f>
        <v>스펠바인드제13차(유)1-2</v>
      </c>
      <c r="P1684" t="str" cm="1">
        <f t="array" ref="P1684">IF( $L1684, TRIM(_xll.IMDP("IR", $G$5&amp;$N1684, $G$6)), "" )</f>
        <v/>
      </c>
      <c r="Q1684" t="b" cm="1">
        <f t="array" ref="Q1684">IF(
    $U$1=1, AND($P1684&lt;&gt;"", $P1684&lt;&gt;"...", $P1684&lt;&gt;"입력오류"),
    IF(
        $U$18=1, AND($P1684&lt;&gt;"", $P1684&lt;&gt;"...", $P1684&lt;&gt;"입력오류", ISNUMBER(FIND(INDEX($T$2:$T$7,$U$1),$P1684))),
        IF(
            $U$17="기타", AND($P1684&lt;&gt;"", $P1684&lt;&gt;"...", $P1684&lt;&gt;"입력오류", NOT(ISNUMBER(FIND($T$21:$T$34,$P1684)))),
            AND($P1684&lt;&gt;"", $P1684&lt;&gt;"...", $P1684&lt;&gt;"입력오류", $T$19=$P1684)
        )
    )
)</f>
        <v>0</v>
      </c>
    </row>
    <row r="1685" spans="1:17">
      <c r="A1685" t="s">
        <v>3238</v>
      </c>
      <c r="B1685" t="s">
        <v>3239</v>
      </c>
      <c r="C1685" t="s">
        <v>12390</v>
      </c>
      <c r="D1685" t="s">
        <v>12391</v>
      </c>
      <c r="I1685">
        <f t="shared" si="79"/>
        <v>1684</v>
      </c>
      <c r="J1685">
        <f t="shared" si="80"/>
        <v>1684</v>
      </c>
      <c r="K1685">
        <f t="shared" si="78"/>
        <v>1</v>
      </c>
      <c r="L1685" t="b">
        <f>COUNTIF($N$2:N1685, N1685)=1</f>
        <v>1</v>
      </c>
      <c r="M1685" s="37">
        <f>IF( $Q1685, MAX($M$1:M1684)+1, 0)</f>
        <v>0</v>
      </c>
      <c r="N1685" t="str" cm="1">
        <f t="array" ref="N1685">INDEX($A$9:$F$1048576, $J1685, $K1685 )</f>
        <v>66840</v>
      </c>
      <c r="O1685" t="str" cm="1">
        <f t="array" ref="O1685">INDEX($B$9:$F$1048576, $J1685, $K1685 )</f>
        <v>신보2022제1차(유)1-1</v>
      </c>
      <c r="P1685" t="str" cm="1">
        <f t="array" ref="P1685">IF( $L1685, TRIM(_xll.IMDP("IR", $G$5&amp;$N1685, $G$6)), "" )</f>
        <v/>
      </c>
      <c r="Q1685" t="b" cm="1">
        <f t="array" ref="Q1685">IF(
    $U$1=1, AND($P1685&lt;&gt;"", $P1685&lt;&gt;"...", $P1685&lt;&gt;"입력오류"),
    IF(
        $U$18=1, AND($P1685&lt;&gt;"", $P1685&lt;&gt;"...", $P1685&lt;&gt;"입력오류", ISNUMBER(FIND(INDEX($T$2:$T$7,$U$1),$P1685))),
        IF(
            $U$17="기타", AND($P1685&lt;&gt;"", $P1685&lt;&gt;"...", $P1685&lt;&gt;"입력오류", NOT(ISNUMBER(FIND($T$21:$T$34,$P1685)))),
            AND($P1685&lt;&gt;"", $P1685&lt;&gt;"...", $P1685&lt;&gt;"입력오류", $T$19=$P1685)
        )
    )
)</f>
        <v>0</v>
      </c>
    </row>
    <row r="1686" spans="1:17">
      <c r="A1686" t="s">
        <v>3240</v>
      </c>
      <c r="B1686" t="s">
        <v>3241</v>
      </c>
      <c r="C1686" t="s">
        <v>12392</v>
      </c>
      <c r="D1686" t="s">
        <v>12393</v>
      </c>
      <c r="I1686">
        <f t="shared" si="79"/>
        <v>1685</v>
      </c>
      <c r="J1686">
        <f t="shared" si="80"/>
        <v>1685</v>
      </c>
      <c r="K1686">
        <f t="shared" si="78"/>
        <v>1</v>
      </c>
      <c r="L1686" t="b">
        <f>COUNTIF($N$2:N1686, N1686)=1</f>
        <v>1</v>
      </c>
      <c r="M1686" s="37">
        <f>IF( $Q1686, MAX($M$1:M1685)+1, 0)</f>
        <v>0</v>
      </c>
      <c r="N1686" t="str" cm="1">
        <f t="array" ref="N1686">INDEX($A$9:$F$1048576, $J1686, $K1686 )</f>
        <v>66841</v>
      </c>
      <c r="O1686" t="str" cm="1">
        <f t="array" ref="O1686">INDEX($B$9:$F$1048576, $J1686, $K1686 )</f>
        <v>신보2022제1차(유)1-2</v>
      </c>
      <c r="P1686" t="str" cm="1">
        <f t="array" ref="P1686">IF( $L1686, TRIM(_xll.IMDP("IR", $G$5&amp;$N1686, $G$6)), "" )</f>
        <v/>
      </c>
      <c r="Q1686" t="b" cm="1">
        <f t="array" ref="Q1686">IF(
    $U$1=1, AND($P1686&lt;&gt;"", $P1686&lt;&gt;"...", $P1686&lt;&gt;"입력오류"),
    IF(
        $U$18=1, AND($P1686&lt;&gt;"", $P1686&lt;&gt;"...", $P1686&lt;&gt;"입력오류", ISNUMBER(FIND(INDEX($T$2:$T$7,$U$1),$P1686))),
        IF(
            $U$17="기타", AND($P1686&lt;&gt;"", $P1686&lt;&gt;"...", $P1686&lt;&gt;"입력오류", NOT(ISNUMBER(FIND($T$21:$T$34,$P1686)))),
            AND($P1686&lt;&gt;"", $P1686&lt;&gt;"...", $P1686&lt;&gt;"입력오류", $T$19=$P1686)
        )
    )
)</f>
        <v>0</v>
      </c>
    </row>
    <row r="1687" spans="1:17">
      <c r="A1687" t="s">
        <v>3242</v>
      </c>
      <c r="B1687" t="s">
        <v>3243</v>
      </c>
      <c r="C1687" t="s">
        <v>12394</v>
      </c>
      <c r="D1687" t="s">
        <v>12395</v>
      </c>
      <c r="I1687">
        <f t="shared" si="79"/>
        <v>1686</v>
      </c>
      <c r="J1687">
        <f t="shared" si="80"/>
        <v>1686</v>
      </c>
      <c r="K1687">
        <f t="shared" si="78"/>
        <v>1</v>
      </c>
      <c r="L1687" t="b">
        <f>COUNTIF($N$2:N1687, N1687)=1</f>
        <v>1</v>
      </c>
      <c r="M1687" s="37">
        <f>IF( $Q1687, MAX($M$1:M1686)+1, 0)</f>
        <v>0</v>
      </c>
      <c r="N1687" t="str" cm="1">
        <f t="array" ref="N1687">INDEX($A$9:$F$1048576, $J1687, $K1687 )</f>
        <v>66842</v>
      </c>
      <c r="O1687" t="str" cm="1">
        <f t="array" ref="O1687">INDEX($B$9:$F$1048576, $J1687, $K1687 )</f>
        <v>신보2022제1차(유)1-3</v>
      </c>
      <c r="P1687" t="str" cm="1">
        <f t="array" ref="P1687">IF( $L1687, TRIM(_xll.IMDP("IR", $G$5&amp;$N1687, $G$6)), "" )</f>
        <v/>
      </c>
      <c r="Q1687" t="b" cm="1">
        <f t="array" ref="Q1687">IF(
    $U$1=1, AND($P1687&lt;&gt;"", $P1687&lt;&gt;"...", $P1687&lt;&gt;"입력오류"),
    IF(
        $U$18=1, AND($P1687&lt;&gt;"", $P1687&lt;&gt;"...", $P1687&lt;&gt;"입력오류", ISNUMBER(FIND(INDEX($T$2:$T$7,$U$1),$P1687))),
        IF(
            $U$17="기타", AND($P1687&lt;&gt;"", $P1687&lt;&gt;"...", $P1687&lt;&gt;"입력오류", NOT(ISNUMBER(FIND($T$21:$T$34,$P1687)))),
            AND($P1687&lt;&gt;"", $P1687&lt;&gt;"...", $P1687&lt;&gt;"입력오류", $T$19=$P1687)
        )
    )
)</f>
        <v>0</v>
      </c>
    </row>
    <row r="1688" spans="1:17">
      <c r="A1688" t="s">
        <v>3244</v>
      </c>
      <c r="B1688" t="s">
        <v>3245</v>
      </c>
      <c r="C1688" t="s">
        <v>12396</v>
      </c>
      <c r="D1688" t="s">
        <v>12397</v>
      </c>
      <c r="I1688">
        <f t="shared" si="79"/>
        <v>1687</v>
      </c>
      <c r="J1688">
        <f t="shared" si="80"/>
        <v>1687</v>
      </c>
      <c r="K1688">
        <f t="shared" si="78"/>
        <v>1</v>
      </c>
      <c r="L1688" t="b">
        <f>COUNTIF($N$2:N1688, N1688)=1</f>
        <v>1</v>
      </c>
      <c r="M1688" s="37">
        <f>IF( $Q1688, MAX($M$1:M1687)+1, 0)</f>
        <v>0</v>
      </c>
      <c r="N1688" t="str" cm="1">
        <f t="array" ref="N1688">INDEX($A$9:$F$1048576, $J1688, $K1688 )</f>
        <v>66843</v>
      </c>
      <c r="O1688" t="str" cm="1">
        <f t="array" ref="O1688">INDEX($B$9:$F$1048576, $J1688, $K1688 )</f>
        <v>신보2022제3차(유)1-1</v>
      </c>
      <c r="P1688" t="str" cm="1">
        <f t="array" ref="P1688">IF( $L1688, TRIM(_xll.IMDP("IR", $G$5&amp;$N1688, $G$6)), "" )</f>
        <v/>
      </c>
      <c r="Q1688" t="b" cm="1">
        <f t="array" ref="Q1688">IF(
    $U$1=1, AND($P1688&lt;&gt;"", $P1688&lt;&gt;"...", $P1688&lt;&gt;"입력오류"),
    IF(
        $U$18=1, AND($P1688&lt;&gt;"", $P1688&lt;&gt;"...", $P1688&lt;&gt;"입력오류", ISNUMBER(FIND(INDEX($T$2:$T$7,$U$1),$P1688))),
        IF(
            $U$17="기타", AND($P1688&lt;&gt;"", $P1688&lt;&gt;"...", $P1688&lt;&gt;"입력오류", NOT(ISNUMBER(FIND($T$21:$T$34,$P1688)))),
            AND($P1688&lt;&gt;"", $P1688&lt;&gt;"...", $P1688&lt;&gt;"입력오류", $T$19=$P1688)
        )
    )
)</f>
        <v>0</v>
      </c>
    </row>
    <row r="1689" spans="1:17">
      <c r="A1689" t="s">
        <v>3246</v>
      </c>
      <c r="B1689" t="s">
        <v>3247</v>
      </c>
      <c r="C1689" t="s">
        <v>12398</v>
      </c>
      <c r="D1689" t="s">
        <v>12399</v>
      </c>
      <c r="I1689">
        <f t="shared" si="79"/>
        <v>1688</v>
      </c>
      <c r="J1689">
        <f t="shared" si="80"/>
        <v>1688</v>
      </c>
      <c r="K1689">
        <f t="shared" si="78"/>
        <v>1</v>
      </c>
      <c r="L1689" t="b">
        <f>COUNTIF($N$2:N1689, N1689)=1</f>
        <v>1</v>
      </c>
      <c r="M1689" s="37">
        <f>IF( $Q1689, MAX($M$1:M1688)+1, 0)</f>
        <v>0</v>
      </c>
      <c r="N1689" t="str" cm="1">
        <f t="array" ref="N1689">INDEX($A$9:$F$1048576, $J1689, $K1689 )</f>
        <v>66844</v>
      </c>
      <c r="O1689" t="str" cm="1">
        <f t="array" ref="O1689">INDEX($B$9:$F$1048576, $J1689, $K1689 )</f>
        <v>신보2022제3차(유)1-2</v>
      </c>
      <c r="P1689" t="str" cm="1">
        <f t="array" ref="P1689">IF( $L1689, TRIM(_xll.IMDP("IR", $G$5&amp;$N1689, $G$6)), "" )</f>
        <v/>
      </c>
      <c r="Q1689" t="b" cm="1">
        <f t="array" ref="Q1689">IF(
    $U$1=1, AND($P1689&lt;&gt;"", $P1689&lt;&gt;"...", $P1689&lt;&gt;"입력오류"),
    IF(
        $U$18=1, AND($P1689&lt;&gt;"", $P1689&lt;&gt;"...", $P1689&lt;&gt;"입력오류", ISNUMBER(FIND(INDEX($T$2:$T$7,$U$1),$P1689))),
        IF(
            $U$17="기타", AND($P1689&lt;&gt;"", $P1689&lt;&gt;"...", $P1689&lt;&gt;"입력오류", NOT(ISNUMBER(FIND($T$21:$T$34,$P1689)))),
            AND($P1689&lt;&gt;"", $P1689&lt;&gt;"...", $P1689&lt;&gt;"입력오류", $T$19=$P1689)
        )
    )
)</f>
        <v>0</v>
      </c>
    </row>
    <row r="1690" spans="1:17">
      <c r="A1690" t="s">
        <v>3248</v>
      </c>
      <c r="B1690" t="s">
        <v>3249</v>
      </c>
      <c r="C1690" t="s">
        <v>12400</v>
      </c>
      <c r="D1690" t="s">
        <v>12401</v>
      </c>
      <c r="I1690">
        <f t="shared" si="79"/>
        <v>1689</v>
      </c>
      <c r="J1690">
        <f t="shared" si="80"/>
        <v>1689</v>
      </c>
      <c r="K1690">
        <f t="shared" si="78"/>
        <v>1</v>
      </c>
      <c r="L1690" t="b">
        <f>COUNTIF($N$2:N1690, N1690)=1</f>
        <v>1</v>
      </c>
      <c r="M1690" s="37">
        <f>IF( $Q1690, MAX($M$1:M1689)+1, 0)</f>
        <v>0</v>
      </c>
      <c r="N1690" t="str" cm="1">
        <f t="array" ref="N1690">INDEX($A$9:$F$1048576, $J1690, $K1690 )</f>
        <v>66845</v>
      </c>
      <c r="O1690" t="str" cm="1">
        <f t="array" ref="O1690">INDEX($B$9:$F$1048576, $J1690, $K1690 )</f>
        <v>신보2022제4차(유)1-1</v>
      </c>
      <c r="P1690" t="str" cm="1">
        <f t="array" ref="P1690">IF( $L1690, TRIM(_xll.IMDP("IR", $G$5&amp;$N1690, $G$6)), "" )</f>
        <v/>
      </c>
      <c r="Q1690" t="b" cm="1">
        <f t="array" ref="Q1690">IF(
    $U$1=1, AND($P1690&lt;&gt;"", $P1690&lt;&gt;"...", $P1690&lt;&gt;"입력오류"),
    IF(
        $U$18=1, AND($P1690&lt;&gt;"", $P1690&lt;&gt;"...", $P1690&lt;&gt;"입력오류", ISNUMBER(FIND(INDEX($T$2:$T$7,$U$1),$P1690))),
        IF(
            $U$17="기타", AND($P1690&lt;&gt;"", $P1690&lt;&gt;"...", $P1690&lt;&gt;"입력오류", NOT(ISNUMBER(FIND($T$21:$T$34,$P1690)))),
            AND($P1690&lt;&gt;"", $P1690&lt;&gt;"...", $P1690&lt;&gt;"입력오류", $T$19=$P1690)
        )
    )
)</f>
        <v>0</v>
      </c>
    </row>
    <row r="1691" spans="1:17">
      <c r="A1691" t="s">
        <v>3250</v>
      </c>
      <c r="B1691" t="s">
        <v>3251</v>
      </c>
      <c r="C1691" t="s">
        <v>12402</v>
      </c>
      <c r="D1691" t="s">
        <v>12403</v>
      </c>
      <c r="I1691">
        <f t="shared" si="79"/>
        <v>1690</v>
      </c>
      <c r="J1691">
        <f t="shared" si="80"/>
        <v>1690</v>
      </c>
      <c r="K1691">
        <f t="shared" si="78"/>
        <v>1</v>
      </c>
      <c r="L1691" t="b">
        <f>COUNTIF($N$2:N1691, N1691)=1</f>
        <v>1</v>
      </c>
      <c r="M1691" s="37">
        <f>IF( $Q1691, MAX($M$1:M1690)+1, 0)</f>
        <v>0</v>
      </c>
      <c r="N1691" t="str" cm="1">
        <f t="array" ref="N1691">INDEX($A$9:$F$1048576, $J1691, $K1691 )</f>
        <v>66846</v>
      </c>
      <c r="O1691" t="str" cm="1">
        <f t="array" ref="O1691">INDEX($B$9:$F$1048576, $J1691, $K1691 )</f>
        <v>신보2022제4차(유)1-2</v>
      </c>
      <c r="P1691" t="str" cm="1">
        <f t="array" ref="P1691">IF( $L1691, TRIM(_xll.IMDP("IR", $G$5&amp;$N1691, $G$6)), "" )</f>
        <v/>
      </c>
      <c r="Q1691" t="b" cm="1">
        <f t="array" ref="Q1691">IF(
    $U$1=1, AND($P1691&lt;&gt;"", $P1691&lt;&gt;"...", $P1691&lt;&gt;"입력오류"),
    IF(
        $U$18=1, AND($P1691&lt;&gt;"", $P1691&lt;&gt;"...", $P1691&lt;&gt;"입력오류", ISNUMBER(FIND(INDEX($T$2:$T$7,$U$1),$P1691))),
        IF(
            $U$17="기타", AND($P1691&lt;&gt;"", $P1691&lt;&gt;"...", $P1691&lt;&gt;"입력오류", NOT(ISNUMBER(FIND($T$21:$T$34,$P1691)))),
            AND($P1691&lt;&gt;"", $P1691&lt;&gt;"...", $P1691&lt;&gt;"입력오류", $T$19=$P1691)
        )
    )
)</f>
        <v>0</v>
      </c>
    </row>
    <row r="1692" spans="1:17">
      <c r="A1692" t="s">
        <v>3252</v>
      </c>
      <c r="B1692" t="s">
        <v>3253</v>
      </c>
      <c r="C1692" t="s">
        <v>12404</v>
      </c>
      <c r="D1692" t="s">
        <v>12405</v>
      </c>
      <c r="I1692">
        <f t="shared" si="79"/>
        <v>1691</v>
      </c>
      <c r="J1692">
        <f t="shared" si="80"/>
        <v>1691</v>
      </c>
      <c r="K1692">
        <f t="shared" si="78"/>
        <v>1</v>
      </c>
      <c r="L1692" t="b">
        <f>COUNTIF($N$2:N1692, N1692)=1</f>
        <v>1</v>
      </c>
      <c r="M1692" s="37">
        <f>IF( $Q1692, MAX($M$1:M1691)+1, 0)</f>
        <v>0</v>
      </c>
      <c r="N1692" t="str" cm="1">
        <f t="array" ref="N1692">INDEX($A$9:$F$1048576, $J1692, $K1692 )</f>
        <v>66848</v>
      </c>
      <c r="O1692" t="str" cm="1">
        <f t="array" ref="O1692">INDEX($B$9:$F$1048576, $J1692, $K1692 )</f>
        <v>스미스제삼차</v>
      </c>
      <c r="P1692" t="str" cm="1">
        <f t="array" ref="P1692">IF( $L1692, TRIM(_xll.IMDP("IR", $G$5&amp;$N1692, $G$6)), "" )</f>
        <v/>
      </c>
      <c r="Q1692" t="b" cm="1">
        <f t="array" ref="Q1692">IF(
    $U$1=1, AND($P1692&lt;&gt;"", $P1692&lt;&gt;"...", $P1692&lt;&gt;"입력오류"),
    IF(
        $U$18=1, AND($P1692&lt;&gt;"", $P1692&lt;&gt;"...", $P1692&lt;&gt;"입력오류", ISNUMBER(FIND(INDEX($T$2:$T$7,$U$1),$P1692))),
        IF(
            $U$17="기타", AND($P1692&lt;&gt;"", $P1692&lt;&gt;"...", $P1692&lt;&gt;"입력오류", NOT(ISNUMBER(FIND($T$21:$T$34,$P1692)))),
            AND($P1692&lt;&gt;"", $P1692&lt;&gt;"...", $P1692&lt;&gt;"입력오류", $T$19=$P1692)
        )
    )
)</f>
        <v>0</v>
      </c>
    </row>
    <row r="1693" spans="1:17">
      <c r="A1693" t="s">
        <v>3254</v>
      </c>
      <c r="B1693" t="s">
        <v>3255</v>
      </c>
      <c r="C1693" t="s">
        <v>12406</v>
      </c>
      <c r="D1693" t="s">
        <v>12407</v>
      </c>
      <c r="I1693">
        <f t="shared" si="79"/>
        <v>1692</v>
      </c>
      <c r="J1693">
        <f t="shared" si="80"/>
        <v>1692</v>
      </c>
      <c r="K1693">
        <f t="shared" si="78"/>
        <v>1</v>
      </c>
      <c r="L1693" t="b">
        <f>COUNTIF($N$2:N1693, N1693)=1</f>
        <v>1</v>
      </c>
      <c r="M1693" s="37">
        <f>IF( $Q1693, MAX($M$1:M1692)+1, 0)</f>
        <v>0</v>
      </c>
      <c r="N1693" t="str" cm="1">
        <f t="array" ref="N1693">INDEX($A$9:$F$1048576, $J1693, $K1693 )</f>
        <v>66869</v>
      </c>
      <c r="O1693" t="str" cm="1">
        <f t="array" ref="O1693">INDEX($B$9:$F$1048576, $J1693, $K1693 )</f>
        <v>티월드제74차(유)1-18</v>
      </c>
      <c r="P1693" t="str" cm="1">
        <f t="array" ref="P1693">IF( $L1693, TRIM(_xll.IMDP("IR", $G$5&amp;$N1693, $G$6)), "" )</f>
        <v/>
      </c>
      <c r="Q1693" t="b" cm="1">
        <f t="array" ref="Q1693">IF(
    $U$1=1, AND($P1693&lt;&gt;"", $P1693&lt;&gt;"...", $P1693&lt;&gt;"입력오류"),
    IF(
        $U$18=1, AND($P1693&lt;&gt;"", $P1693&lt;&gt;"...", $P1693&lt;&gt;"입력오류", ISNUMBER(FIND(INDEX($T$2:$T$7,$U$1),$P1693))),
        IF(
            $U$17="기타", AND($P1693&lt;&gt;"", $P1693&lt;&gt;"...", $P1693&lt;&gt;"입력오류", NOT(ISNUMBER(FIND($T$21:$T$34,$P1693)))),
            AND($P1693&lt;&gt;"", $P1693&lt;&gt;"...", $P1693&lt;&gt;"입력오류", $T$19=$P1693)
        )
    )
)</f>
        <v>0</v>
      </c>
    </row>
    <row r="1694" spans="1:17">
      <c r="A1694" t="s">
        <v>3256</v>
      </c>
      <c r="B1694" t="s">
        <v>3257</v>
      </c>
      <c r="C1694" t="s">
        <v>12408</v>
      </c>
      <c r="D1694" t="s">
        <v>12409</v>
      </c>
      <c r="I1694">
        <f t="shared" si="79"/>
        <v>1693</v>
      </c>
      <c r="J1694">
        <f t="shared" si="80"/>
        <v>1693</v>
      </c>
      <c r="K1694">
        <f t="shared" si="78"/>
        <v>1</v>
      </c>
      <c r="L1694" t="b">
        <f>COUNTIF($N$2:N1694, N1694)=1</f>
        <v>1</v>
      </c>
      <c r="M1694" s="37">
        <f>IF( $Q1694, MAX($M$1:M1693)+1, 0)</f>
        <v>0</v>
      </c>
      <c r="N1694" t="str" cm="1">
        <f t="array" ref="N1694">INDEX($A$9:$F$1048576, $J1694, $K1694 )</f>
        <v>66870</v>
      </c>
      <c r="O1694" t="str" cm="1">
        <f t="array" ref="O1694">INDEX($B$9:$F$1048576, $J1694, $K1694 )</f>
        <v>티월드제74차(유)1-19</v>
      </c>
      <c r="P1694" t="str" cm="1">
        <f t="array" ref="P1694">IF( $L1694, TRIM(_xll.IMDP("IR", $G$5&amp;$N1694, $G$6)), "" )</f>
        <v/>
      </c>
      <c r="Q1694" t="b" cm="1">
        <f t="array" ref="Q1694">IF(
    $U$1=1, AND($P1694&lt;&gt;"", $P1694&lt;&gt;"...", $P1694&lt;&gt;"입력오류"),
    IF(
        $U$18=1, AND($P1694&lt;&gt;"", $P1694&lt;&gt;"...", $P1694&lt;&gt;"입력오류", ISNUMBER(FIND(INDEX($T$2:$T$7,$U$1),$P1694))),
        IF(
            $U$17="기타", AND($P1694&lt;&gt;"", $P1694&lt;&gt;"...", $P1694&lt;&gt;"입력오류", NOT(ISNUMBER(FIND($T$21:$T$34,$P1694)))),
            AND($P1694&lt;&gt;"", $P1694&lt;&gt;"...", $P1694&lt;&gt;"입력오류", $T$19=$P1694)
        )
    )
)</f>
        <v>0</v>
      </c>
    </row>
    <row r="1695" spans="1:17">
      <c r="A1695" t="s">
        <v>3258</v>
      </c>
      <c r="B1695" t="s">
        <v>3259</v>
      </c>
      <c r="C1695" t="s">
        <v>12410</v>
      </c>
      <c r="D1695" t="s">
        <v>12411</v>
      </c>
      <c r="I1695">
        <f t="shared" si="79"/>
        <v>1694</v>
      </c>
      <c r="J1695">
        <f t="shared" si="80"/>
        <v>1694</v>
      </c>
      <c r="K1695">
        <f t="shared" si="78"/>
        <v>1</v>
      </c>
      <c r="L1695" t="b">
        <f>COUNTIF($N$2:N1695, N1695)=1</f>
        <v>1</v>
      </c>
      <c r="M1695" s="37">
        <f>IF( $Q1695, MAX($M$1:M1694)+1, 0)</f>
        <v>0</v>
      </c>
      <c r="N1695" t="str" cm="1">
        <f t="array" ref="N1695">INDEX($A$9:$F$1048576, $J1695, $K1695 )</f>
        <v>66871</v>
      </c>
      <c r="O1695" t="str" cm="1">
        <f t="array" ref="O1695">INDEX($B$9:$F$1048576, $J1695, $K1695 )</f>
        <v>티월드제74차(유)1-20</v>
      </c>
      <c r="P1695" t="str" cm="1">
        <f t="array" ref="P1695">IF( $L1695, TRIM(_xll.IMDP("IR", $G$5&amp;$N1695, $G$6)), "" )</f>
        <v/>
      </c>
      <c r="Q1695" t="b" cm="1">
        <f t="array" ref="Q1695">IF(
    $U$1=1, AND($P1695&lt;&gt;"", $P1695&lt;&gt;"...", $P1695&lt;&gt;"입력오류"),
    IF(
        $U$18=1, AND($P1695&lt;&gt;"", $P1695&lt;&gt;"...", $P1695&lt;&gt;"입력오류", ISNUMBER(FIND(INDEX($T$2:$T$7,$U$1),$P1695))),
        IF(
            $U$17="기타", AND($P1695&lt;&gt;"", $P1695&lt;&gt;"...", $P1695&lt;&gt;"입력오류", NOT(ISNUMBER(FIND($T$21:$T$34,$P1695)))),
            AND($P1695&lt;&gt;"", $P1695&lt;&gt;"...", $P1695&lt;&gt;"입력오류", $T$19=$P1695)
        )
    )
)</f>
        <v>0</v>
      </c>
    </row>
    <row r="1696" spans="1:17">
      <c r="A1696" t="s">
        <v>3260</v>
      </c>
      <c r="B1696" t="s">
        <v>3261</v>
      </c>
      <c r="C1696" t="s">
        <v>12412</v>
      </c>
      <c r="D1696" t="s">
        <v>12413</v>
      </c>
      <c r="I1696">
        <f t="shared" si="79"/>
        <v>1695</v>
      </c>
      <c r="J1696">
        <f t="shared" si="80"/>
        <v>1695</v>
      </c>
      <c r="K1696">
        <f t="shared" si="78"/>
        <v>1</v>
      </c>
      <c r="L1696" t="b">
        <f>COUNTIF($N$2:N1696, N1696)=1</f>
        <v>1</v>
      </c>
      <c r="M1696" s="37">
        <f>IF( $Q1696, MAX($M$1:M1695)+1, 0)</f>
        <v>0</v>
      </c>
      <c r="N1696" t="str" cm="1">
        <f t="array" ref="N1696">INDEX($A$9:$F$1048576, $J1696, $K1696 )</f>
        <v>66872</v>
      </c>
      <c r="O1696" t="str" cm="1">
        <f t="array" ref="O1696">INDEX($B$9:$F$1048576, $J1696, $K1696 )</f>
        <v>티월드제74차(유)1-21</v>
      </c>
      <c r="P1696" t="str" cm="1">
        <f t="array" ref="P1696">IF( $L1696, TRIM(_xll.IMDP("IR", $G$5&amp;$N1696, $G$6)), "" )</f>
        <v/>
      </c>
      <c r="Q1696" t="b" cm="1">
        <f t="array" ref="Q1696">IF(
    $U$1=1, AND($P1696&lt;&gt;"", $P1696&lt;&gt;"...", $P1696&lt;&gt;"입력오류"),
    IF(
        $U$18=1, AND($P1696&lt;&gt;"", $P1696&lt;&gt;"...", $P1696&lt;&gt;"입력오류", ISNUMBER(FIND(INDEX($T$2:$T$7,$U$1),$P1696))),
        IF(
            $U$17="기타", AND($P1696&lt;&gt;"", $P1696&lt;&gt;"...", $P1696&lt;&gt;"입력오류", NOT(ISNUMBER(FIND($T$21:$T$34,$P1696)))),
            AND($P1696&lt;&gt;"", $P1696&lt;&gt;"...", $P1696&lt;&gt;"입력오류", $T$19=$P1696)
        )
    )
)</f>
        <v>0</v>
      </c>
    </row>
    <row r="1697" spans="1:17">
      <c r="A1697" t="s">
        <v>3262</v>
      </c>
      <c r="B1697" t="s">
        <v>3263</v>
      </c>
      <c r="C1697" t="s">
        <v>12414</v>
      </c>
      <c r="D1697" t="s">
        <v>12415</v>
      </c>
      <c r="I1697">
        <f t="shared" si="79"/>
        <v>1696</v>
      </c>
      <c r="J1697">
        <f t="shared" si="80"/>
        <v>1696</v>
      </c>
      <c r="K1697">
        <f t="shared" si="78"/>
        <v>1</v>
      </c>
      <c r="L1697" t="b">
        <f>COUNTIF($N$2:N1697, N1697)=1</f>
        <v>1</v>
      </c>
      <c r="M1697" s="37">
        <f>IF( $Q1697, MAX($M$1:M1696)+1, 0)</f>
        <v>0</v>
      </c>
      <c r="N1697" t="str" cm="1">
        <f t="array" ref="N1697">INDEX($A$9:$F$1048576, $J1697, $K1697 )</f>
        <v>66873</v>
      </c>
      <c r="O1697" t="str" cm="1">
        <f t="array" ref="O1697">INDEX($B$9:$F$1048576, $J1697, $K1697 )</f>
        <v>티월드제74차(유)1-22</v>
      </c>
      <c r="P1697" t="str" cm="1">
        <f t="array" ref="P1697">IF( $L1697, TRIM(_xll.IMDP("IR", $G$5&amp;$N1697, $G$6)), "" )</f>
        <v/>
      </c>
      <c r="Q1697" t="b" cm="1">
        <f t="array" ref="Q1697">IF(
    $U$1=1, AND($P1697&lt;&gt;"", $P1697&lt;&gt;"...", $P1697&lt;&gt;"입력오류"),
    IF(
        $U$18=1, AND($P1697&lt;&gt;"", $P1697&lt;&gt;"...", $P1697&lt;&gt;"입력오류", ISNUMBER(FIND(INDEX($T$2:$T$7,$U$1),$P1697))),
        IF(
            $U$17="기타", AND($P1697&lt;&gt;"", $P1697&lt;&gt;"...", $P1697&lt;&gt;"입력오류", NOT(ISNUMBER(FIND($T$21:$T$34,$P1697)))),
            AND($P1697&lt;&gt;"", $P1697&lt;&gt;"...", $P1697&lt;&gt;"입력오류", $T$19=$P1697)
        )
    )
)</f>
        <v>0</v>
      </c>
    </row>
    <row r="1698" spans="1:17">
      <c r="A1698" t="s">
        <v>3264</v>
      </c>
      <c r="B1698" t="s">
        <v>3265</v>
      </c>
      <c r="C1698" t="s">
        <v>12416</v>
      </c>
      <c r="D1698" t="s">
        <v>12417</v>
      </c>
      <c r="I1698">
        <f t="shared" si="79"/>
        <v>1697</v>
      </c>
      <c r="J1698">
        <f t="shared" si="80"/>
        <v>1697</v>
      </c>
      <c r="K1698">
        <f t="shared" si="78"/>
        <v>1</v>
      </c>
      <c r="L1698" t="b">
        <f>COUNTIF($N$2:N1698, N1698)=1</f>
        <v>1</v>
      </c>
      <c r="M1698" s="37">
        <f>IF( $Q1698, MAX($M$1:M1697)+1, 0)</f>
        <v>0</v>
      </c>
      <c r="N1698" t="str" cm="1">
        <f t="array" ref="N1698">INDEX($A$9:$F$1048576, $J1698, $K1698 )</f>
        <v>66874</v>
      </c>
      <c r="O1698" t="str" cm="1">
        <f t="array" ref="O1698">INDEX($B$9:$F$1048576, $J1698, $K1698 )</f>
        <v>티월드제74차(유)1-23</v>
      </c>
      <c r="P1698" t="str" cm="1">
        <f t="array" ref="P1698">IF( $L1698, TRIM(_xll.IMDP("IR", $G$5&amp;$N1698, $G$6)), "" )</f>
        <v/>
      </c>
      <c r="Q1698" t="b" cm="1">
        <f t="array" ref="Q1698">IF(
    $U$1=1, AND($P1698&lt;&gt;"", $P1698&lt;&gt;"...", $P1698&lt;&gt;"입력오류"),
    IF(
        $U$18=1, AND($P1698&lt;&gt;"", $P1698&lt;&gt;"...", $P1698&lt;&gt;"입력오류", ISNUMBER(FIND(INDEX($T$2:$T$7,$U$1),$P1698))),
        IF(
            $U$17="기타", AND($P1698&lt;&gt;"", $P1698&lt;&gt;"...", $P1698&lt;&gt;"입력오류", NOT(ISNUMBER(FIND($T$21:$T$34,$P1698)))),
            AND($P1698&lt;&gt;"", $P1698&lt;&gt;"...", $P1698&lt;&gt;"입력오류", $T$19=$P1698)
        )
    )
)</f>
        <v>0</v>
      </c>
    </row>
    <row r="1699" spans="1:17">
      <c r="A1699" t="s">
        <v>3266</v>
      </c>
      <c r="B1699" t="s">
        <v>3267</v>
      </c>
      <c r="C1699" t="s">
        <v>12418</v>
      </c>
      <c r="D1699" t="s">
        <v>12419</v>
      </c>
      <c r="I1699">
        <f t="shared" si="79"/>
        <v>1698</v>
      </c>
      <c r="J1699">
        <f t="shared" si="80"/>
        <v>1698</v>
      </c>
      <c r="K1699">
        <f t="shared" si="78"/>
        <v>1</v>
      </c>
      <c r="L1699" t="b">
        <f>COUNTIF($N$2:N1699, N1699)=1</f>
        <v>1</v>
      </c>
      <c r="M1699" s="37">
        <f>IF( $Q1699, MAX($M$1:M1698)+1, 0)</f>
        <v>0</v>
      </c>
      <c r="N1699" t="str" cm="1">
        <f t="array" ref="N1699">INDEX($A$9:$F$1048576, $J1699, $K1699 )</f>
        <v>66875</v>
      </c>
      <c r="O1699" t="str" cm="1">
        <f t="array" ref="O1699">INDEX($B$9:$F$1048576, $J1699, $K1699 )</f>
        <v>티월드제74차(유)1-24</v>
      </c>
      <c r="P1699" t="str" cm="1">
        <f t="array" ref="P1699">IF( $L1699, TRIM(_xll.IMDP("IR", $G$5&amp;$N1699, $G$6)), "" )</f>
        <v/>
      </c>
      <c r="Q1699" t="b" cm="1">
        <f t="array" ref="Q1699">IF(
    $U$1=1, AND($P1699&lt;&gt;"", $P1699&lt;&gt;"...", $P1699&lt;&gt;"입력오류"),
    IF(
        $U$18=1, AND($P1699&lt;&gt;"", $P1699&lt;&gt;"...", $P1699&lt;&gt;"입력오류", ISNUMBER(FIND(INDEX($T$2:$T$7,$U$1),$P1699))),
        IF(
            $U$17="기타", AND($P1699&lt;&gt;"", $P1699&lt;&gt;"...", $P1699&lt;&gt;"입력오류", NOT(ISNUMBER(FIND($T$21:$T$34,$P1699)))),
            AND($P1699&lt;&gt;"", $P1699&lt;&gt;"...", $P1699&lt;&gt;"입력오류", $T$19=$P1699)
        )
    )
)</f>
        <v>0</v>
      </c>
    </row>
    <row r="1700" spans="1:17">
      <c r="A1700" t="s">
        <v>3268</v>
      </c>
      <c r="B1700" t="s">
        <v>3269</v>
      </c>
      <c r="C1700" t="s">
        <v>12420</v>
      </c>
      <c r="D1700" t="s">
        <v>12421</v>
      </c>
      <c r="I1700">
        <f t="shared" si="79"/>
        <v>1699</v>
      </c>
      <c r="J1700">
        <f t="shared" si="80"/>
        <v>1699</v>
      </c>
      <c r="K1700">
        <f t="shared" si="78"/>
        <v>1</v>
      </c>
      <c r="L1700" t="b">
        <f>COUNTIF($N$2:N1700, N1700)=1</f>
        <v>1</v>
      </c>
      <c r="M1700" s="37">
        <f>IF( $Q1700, MAX($M$1:M1699)+1, 0)</f>
        <v>0</v>
      </c>
      <c r="N1700" t="str" cm="1">
        <f t="array" ref="N1700">INDEX($A$9:$F$1048576, $J1700, $K1700 )</f>
        <v>66876</v>
      </c>
      <c r="O1700" t="str" cm="1">
        <f t="array" ref="O1700">INDEX($B$9:$F$1048576, $J1700, $K1700 )</f>
        <v>티월드제74차(유)1-25</v>
      </c>
      <c r="P1700" t="str" cm="1">
        <f t="array" ref="P1700">IF( $L1700, TRIM(_xll.IMDP("IR", $G$5&amp;$N1700, $G$6)), "" )</f>
        <v/>
      </c>
      <c r="Q1700" t="b" cm="1">
        <f t="array" ref="Q1700">IF(
    $U$1=1, AND($P1700&lt;&gt;"", $P1700&lt;&gt;"...", $P1700&lt;&gt;"입력오류"),
    IF(
        $U$18=1, AND($P1700&lt;&gt;"", $P1700&lt;&gt;"...", $P1700&lt;&gt;"입력오류", ISNUMBER(FIND(INDEX($T$2:$T$7,$U$1),$P1700))),
        IF(
            $U$17="기타", AND($P1700&lt;&gt;"", $P1700&lt;&gt;"...", $P1700&lt;&gt;"입력오류", NOT(ISNUMBER(FIND($T$21:$T$34,$P1700)))),
            AND($P1700&lt;&gt;"", $P1700&lt;&gt;"...", $P1700&lt;&gt;"입력오류", $T$19=$P1700)
        )
    )
)</f>
        <v>0</v>
      </c>
    </row>
    <row r="1701" spans="1:17">
      <c r="A1701" t="s">
        <v>3270</v>
      </c>
      <c r="B1701" t="s">
        <v>3271</v>
      </c>
      <c r="C1701" t="s">
        <v>12422</v>
      </c>
      <c r="D1701" t="s">
        <v>12423</v>
      </c>
      <c r="I1701">
        <f t="shared" si="79"/>
        <v>1700</v>
      </c>
      <c r="J1701">
        <f t="shared" si="80"/>
        <v>1700</v>
      </c>
      <c r="K1701">
        <f t="shared" si="78"/>
        <v>1</v>
      </c>
      <c r="L1701" t="b">
        <f>COUNTIF($N$2:N1701, N1701)=1</f>
        <v>1</v>
      </c>
      <c r="M1701" s="37">
        <f>IF( $Q1701, MAX($M$1:M1700)+1, 0)</f>
        <v>0</v>
      </c>
      <c r="N1701" t="str" cm="1">
        <f t="array" ref="N1701">INDEX($A$9:$F$1048576, $J1701, $K1701 )</f>
        <v>66877</v>
      </c>
      <c r="O1701" t="str" cm="1">
        <f t="array" ref="O1701">INDEX($B$9:$F$1048576, $J1701, $K1701 )</f>
        <v>티월드제74차(유)1-26</v>
      </c>
      <c r="P1701" t="str" cm="1">
        <f t="array" ref="P1701">IF( $L1701, TRIM(_xll.IMDP("IR", $G$5&amp;$N1701, $G$6)), "" )</f>
        <v/>
      </c>
      <c r="Q1701" t="b" cm="1">
        <f t="array" ref="Q1701">IF(
    $U$1=1, AND($P1701&lt;&gt;"", $P1701&lt;&gt;"...", $P1701&lt;&gt;"입력오류"),
    IF(
        $U$18=1, AND($P1701&lt;&gt;"", $P1701&lt;&gt;"...", $P1701&lt;&gt;"입력오류", ISNUMBER(FIND(INDEX($T$2:$T$7,$U$1),$P1701))),
        IF(
            $U$17="기타", AND($P1701&lt;&gt;"", $P1701&lt;&gt;"...", $P1701&lt;&gt;"입력오류", NOT(ISNUMBER(FIND($T$21:$T$34,$P1701)))),
            AND($P1701&lt;&gt;"", $P1701&lt;&gt;"...", $P1701&lt;&gt;"입력오류", $T$19=$P1701)
        )
    )
)</f>
        <v>0</v>
      </c>
    </row>
    <row r="1702" spans="1:17">
      <c r="A1702" t="s">
        <v>3272</v>
      </c>
      <c r="B1702" t="s">
        <v>3273</v>
      </c>
      <c r="C1702" t="s">
        <v>12424</v>
      </c>
      <c r="D1702" t="s">
        <v>12425</v>
      </c>
      <c r="I1702">
        <f t="shared" si="79"/>
        <v>1701</v>
      </c>
      <c r="J1702">
        <f t="shared" si="80"/>
        <v>1701</v>
      </c>
      <c r="K1702">
        <f t="shared" si="78"/>
        <v>1</v>
      </c>
      <c r="L1702" t="b">
        <f>COUNTIF($N$2:N1702, N1702)=1</f>
        <v>1</v>
      </c>
      <c r="M1702" s="37">
        <f>IF( $Q1702, MAX($M$1:M1701)+1, 0)</f>
        <v>0</v>
      </c>
      <c r="N1702" t="str" cm="1">
        <f t="array" ref="N1702">INDEX($A$9:$F$1048576, $J1702, $K1702 )</f>
        <v>66878</v>
      </c>
      <c r="O1702" t="str" cm="1">
        <f t="array" ref="O1702">INDEX($B$9:$F$1048576, $J1702, $K1702 )</f>
        <v>티월드제74차(유)1-27</v>
      </c>
      <c r="P1702" t="str" cm="1">
        <f t="array" ref="P1702">IF( $L1702, TRIM(_xll.IMDP("IR", $G$5&amp;$N1702, $G$6)), "" )</f>
        <v/>
      </c>
      <c r="Q1702" t="b" cm="1">
        <f t="array" ref="Q1702">IF(
    $U$1=1, AND($P1702&lt;&gt;"", $P1702&lt;&gt;"...", $P1702&lt;&gt;"입력오류"),
    IF(
        $U$18=1, AND($P1702&lt;&gt;"", $P1702&lt;&gt;"...", $P1702&lt;&gt;"입력오류", ISNUMBER(FIND(INDEX($T$2:$T$7,$U$1),$P1702))),
        IF(
            $U$17="기타", AND($P1702&lt;&gt;"", $P1702&lt;&gt;"...", $P1702&lt;&gt;"입력오류", NOT(ISNUMBER(FIND($T$21:$T$34,$P1702)))),
            AND($P1702&lt;&gt;"", $P1702&lt;&gt;"...", $P1702&lt;&gt;"입력오류", $T$19=$P1702)
        )
    )
)</f>
        <v>0</v>
      </c>
    </row>
    <row r="1703" spans="1:17">
      <c r="A1703" t="s">
        <v>3274</v>
      </c>
      <c r="B1703" t="s">
        <v>3275</v>
      </c>
      <c r="C1703" t="s">
        <v>12426</v>
      </c>
      <c r="D1703" t="s">
        <v>12427</v>
      </c>
      <c r="I1703">
        <f t="shared" si="79"/>
        <v>1702</v>
      </c>
      <c r="J1703">
        <f t="shared" si="80"/>
        <v>1702</v>
      </c>
      <c r="K1703">
        <f t="shared" si="78"/>
        <v>1</v>
      </c>
      <c r="L1703" t="b">
        <f>COUNTIF($N$2:N1703, N1703)=1</f>
        <v>1</v>
      </c>
      <c r="M1703" s="37">
        <f>IF( $Q1703, MAX($M$1:M1702)+1, 0)</f>
        <v>0</v>
      </c>
      <c r="N1703" t="str" cm="1">
        <f t="array" ref="N1703">INDEX($A$9:$F$1048576, $J1703, $K1703 )</f>
        <v>66879</v>
      </c>
      <c r="O1703" t="str" cm="1">
        <f t="array" ref="O1703">INDEX($B$9:$F$1048576, $J1703, $K1703 )</f>
        <v>티월드제74차(유)1-28</v>
      </c>
      <c r="P1703" t="str" cm="1">
        <f t="array" ref="P1703">IF( $L1703, TRIM(_xll.IMDP("IR", $G$5&amp;$N1703, $G$6)), "" )</f>
        <v/>
      </c>
      <c r="Q1703" t="b" cm="1">
        <f t="array" ref="Q1703">IF(
    $U$1=1, AND($P1703&lt;&gt;"", $P1703&lt;&gt;"...", $P1703&lt;&gt;"입력오류"),
    IF(
        $U$18=1, AND($P1703&lt;&gt;"", $P1703&lt;&gt;"...", $P1703&lt;&gt;"입력오류", ISNUMBER(FIND(INDEX($T$2:$T$7,$U$1),$P1703))),
        IF(
            $U$17="기타", AND($P1703&lt;&gt;"", $P1703&lt;&gt;"...", $P1703&lt;&gt;"입력오류", NOT(ISNUMBER(FIND($T$21:$T$34,$P1703)))),
            AND($P1703&lt;&gt;"", $P1703&lt;&gt;"...", $P1703&lt;&gt;"입력오류", $T$19=$P1703)
        )
    )
)</f>
        <v>0</v>
      </c>
    </row>
    <row r="1704" spans="1:17">
      <c r="A1704" t="s">
        <v>3276</v>
      </c>
      <c r="B1704" t="s">
        <v>3277</v>
      </c>
      <c r="C1704" t="s">
        <v>12428</v>
      </c>
      <c r="D1704" t="s">
        <v>12429</v>
      </c>
      <c r="I1704">
        <f t="shared" si="79"/>
        <v>1703</v>
      </c>
      <c r="J1704">
        <f t="shared" si="80"/>
        <v>1703</v>
      </c>
      <c r="K1704">
        <f t="shared" si="78"/>
        <v>1</v>
      </c>
      <c r="L1704" t="b">
        <f>COUNTIF($N$2:N1704, N1704)=1</f>
        <v>1</v>
      </c>
      <c r="M1704" s="37">
        <f>IF( $Q1704, MAX($M$1:M1703)+1, 0)</f>
        <v>0</v>
      </c>
      <c r="N1704" t="str" cm="1">
        <f t="array" ref="N1704">INDEX($A$9:$F$1048576, $J1704, $K1704 )</f>
        <v>66880</v>
      </c>
      <c r="O1704" t="str" cm="1">
        <f t="array" ref="O1704">INDEX($B$9:$F$1048576, $J1704, $K1704 )</f>
        <v>신보2022제2차(유)1-1</v>
      </c>
      <c r="P1704" t="str" cm="1">
        <f t="array" ref="P1704">IF( $L1704, TRIM(_xll.IMDP("IR", $G$5&amp;$N1704, $G$6)), "" )</f>
        <v/>
      </c>
      <c r="Q1704" t="b" cm="1">
        <f t="array" ref="Q1704">IF(
    $U$1=1, AND($P1704&lt;&gt;"", $P1704&lt;&gt;"...", $P1704&lt;&gt;"입력오류"),
    IF(
        $U$18=1, AND($P1704&lt;&gt;"", $P1704&lt;&gt;"...", $P1704&lt;&gt;"입력오류", ISNUMBER(FIND(INDEX($T$2:$T$7,$U$1),$P1704))),
        IF(
            $U$17="기타", AND($P1704&lt;&gt;"", $P1704&lt;&gt;"...", $P1704&lt;&gt;"입력오류", NOT(ISNUMBER(FIND($T$21:$T$34,$P1704)))),
            AND($P1704&lt;&gt;"", $P1704&lt;&gt;"...", $P1704&lt;&gt;"입력오류", $T$19=$P1704)
        )
    )
)</f>
        <v>0</v>
      </c>
    </row>
    <row r="1705" spans="1:17">
      <c r="A1705" t="s">
        <v>3278</v>
      </c>
      <c r="B1705" t="s">
        <v>3279</v>
      </c>
      <c r="C1705" t="s">
        <v>12430</v>
      </c>
      <c r="D1705" t="s">
        <v>12431</v>
      </c>
      <c r="I1705">
        <f t="shared" si="79"/>
        <v>1704</v>
      </c>
      <c r="J1705">
        <f t="shared" si="80"/>
        <v>1704</v>
      </c>
      <c r="K1705">
        <f t="shared" si="78"/>
        <v>1</v>
      </c>
      <c r="L1705" t="b">
        <f>COUNTIF($N$2:N1705, N1705)=1</f>
        <v>1</v>
      </c>
      <c r="M1705" s="37">
        <f>IF( $Q1705, MAX($M$1:M1704)+1, 0)</f>
        <v>0</v>
      </c>
      <c r="N1705" t="str" cm="1">
        <f t="array" ref="N1705">INDEX($A$9:$F$1048576, $J1705, $K1705 )</f>
        <v>66881</v>
      </c>
      <c r="O1705" t="str" cm="1">
        <f t="array" ref="O1705">INDEX($B$9:$F$1048576, $J1705, $K1705 )</f>
        <v>신보2022제2차(유)1-2</v>
      </c>
      <c r="P1705" t="str" cm="1">
        <f t="array" ref="P1705">IF( $L1705, TRIM(_xll.IMDP("IR", $G$5&amp;$N1705, $G$6)), "" )</f>
        <v/>
      </c>
      <c r="Q1705" t="b" cm="1">
        <f t="array" ref="Q1705">IF(
    $U$1=1, AND($P1705&lt;&gt;"", $P1705&lt;&gt;"...", $P1705&lt;&gt;"입력오류"),
    IF(
        $U$18=1, AND($P1705&lt;&gt;"", $P1705&lt;&gt;"...", $P1705&lt;&gt;"입력오류", ISNUMBER(FIND(INDEX($T$2:$T$7,$U$1),$P1705))),
        IF(
            $U$17="기타", AND($P1705&lt;&gt;"", $P1705&lt;&gt;"...", $P1705&lt;&gt;"입력오류", NOT(ISNUMBER(FIND($T$21:$T$34,$P1705)))),
            AND($P1705&lt;&gt;"", $P1705&lt;&gt;"...", $P1705&lt;&gt;"입력오류", $T$19=$P1705)
        )
    )
)</f>
        <v>0</v>
      </c>
    </row>
    <row r="1706" spans="1:17">
      <c r="A1706" t="s">
        <v>3280</v>
      </c>
      <c r="B1706" t="s">
        <v>3281</v>
      </c>
      <c r="C1706" t="s">
        <v>12432</v>
      </c>
      <c r="D1706" t="s">
        <v>12433</v>
      </c>
      <c r="I1706">
        <f t="shared" si="79"/>
        <v>1705</v>
      </c>
      <c r="J1706">
        <f t="shared" si="80"/>
        <v>1705</v>
      </c>
      <c r="K1706">
        <f t="shared" si="78"/>
        <v>1</v>
      </c>
      <c r="L1706" t="b">
        <f>COUNTIF($N$2:N1706, N1706)=1</f>
        <v>1</v>
      </c>
      <c r="M1706" s="37">
        <f>IF( $Q1706, MAX($M$1:M1705)+1, 0)</f>
        <v>0</v>
      </c>
      <c r="N1706" t="str" cm="1">
        <f t="array" ref="N1706">INDEX($A$9:$F$1048576, $J1706, $K1706 )</f>
        <v>66893</v>
      </c>
      <c r="O1706" t="str" cm="1">
        <f t="array" ref="O1706">INDEX($B$9:$F$1048576, $J1706, $K1706 )</f>
        <v>한솔제일차</v>
      </c>
      <c r="P1706" t="str" cm="1">
        <f t="array" ref="P1706">IF( $L1706, TRIM(_xll.IMDP("IR", $G$5&amp;$N1706, $G$6)), "" )</f>
        <v/>
      </c>
      <c r="Q1706" t="b" cm="1">
        <f t="array" ref="Q1706">IF(
    $U$1=1, AND($P1706&lt;&gt;"", $P1706&lt;&gt;"...", $P1706&lt;&gt;"입력오류"),
    IF(
        $U$18=1, AND($P1706&lt;&gt;"", $P1706&lt;&gt;"...", $P1706&lt;&gt;"입력오류", ISNUMBER(FIND(INDEX($T$2:$T$7,$U$1),$P1706))),
        IF(
            $U$17="기타", AND($P1706&lt;&gt;"", $P1706&lt;&gt;"...", $P1706&lt;&gt;"입력오류", NOT(ISNUMBER(FIND($T$21:$T$34,$P1706)))),
            AND($P1706&lt;&gt;"", $P1706&lt;&gt;"...", $P1706&lt;&gt;"입력오류", $T$19=$P1706)
        )
    )
)</f>
        <v>0</v>
      </c>
    </row>
    <row r="1707" spans="1:17">
      <c r="A1707" t="s">
        <v>3282</v>
      </c>
      <c r="B1707" t="s">
        <v>3283</v>
      </c>
      <c r="C1707" t="s">
        <v>12434</v>
      </c>
      <c r="D1707" t="s">
        <v>12435</v>
      </c>
      <c r="I1707">
        <f t="shared" si="79"/>
        <v>1706</v>
      </c>
      <c r="J1707">
        <f t="shared" si="80"/>
        <v>1706</v>
      </c>
      <c r="K1707">
        <f t="shared" si="78"/>
        <v>1</v>
      </c>
      <c r="L1707" t="b">
        <f>COUNTIF($N$2:N1707, N1707)=1</f>
        <v>1</v>
      </c>
      <c r="M1707" s="37">
        <f>IF( $Q1707, MAX($M$1:M1706)+1, 0)</f>
        <v>0</v>
      </c>
      <c r="N1707" t="str" cm="1">
        <f t="array" ref="N1707">INDEX($A$9:$F$1048576, $J1707, $K1707 )</f>
        <v>66895</v>
      </c>
      <c r="O1707" t="str" cm="1">
        <f t="array" ref="O1707">INDEX($B$9:$F$1048576, $J1707, $K1707 )</f>
        <v>세아에스티엑스엔테크</v>
      </c>
      <c r="P1707" t="str" cm="1">
        <f t="array" ref="P1707">IF( $L1707, TRIM(_xll.IMDP("IR", $G$5&amp;$N1707, $G$6)), "" )</f>
        <v/>
      </c>
      <c r="Q1707" t="b" cm="1">
        <f t="array" ref="Q1707">IF(
    $U$1=1, AND($P1707&lt;&gt;"", $P1707&lt;&gt;"...", $P1707&lt;&gt;"입력오류"),
    IF(
        $U$18=1, AND($P1707&lt;&gt;"", $P1707&lt;&gt;"...", $P1707&lt;&gt;"입력오류", ISNUMBER(FIND(INDEX($T$2:$T$7,$U$1),$P1707))),
        IF(
            $U$17="기타", AND($P1707&lt;&gt;"", $P1707&lt;&gt;"...", $P1707&lt;&gt;"입력오류", NOT(ISNUMBER(FIND($T$21:$T$34,$P1707)))),
            AND($P1707&lt;&gt;"", $P1707&lt;&gt;"...", $P1707&lt;&gt;"입력오류", $T$19=$P1707)
        )
    )
)</f>
        <v>0</v>
      </c>
    </row>
    <row r="1708" spans="1:17">
      <c r="A1708" t="s">
        <v>3284</v>
      </c>
      <c r="B1708" t="s">
        <v>3285</v>
      </c>
      <c r="C1708" t="s">
        <v>12436</v>
      </c>
      <c r="D1708" t="s">
        <v>12437</v>
      </c>
      <c r="I1708">
        <f t="shared" si="79"/>
        <v>1707</v>
      </c>
      <c r="J1708">
        <f t="shared" si="80"/>
        <v>1707</v>
      </c>
      <c r="K1708">
        <f t="shared" si="78"/>
        <v>1</v>
      </c>
      <c r="L1708" t="b">
        <f>COUNTIF($N$2:N1708, N1708)=1</f>
        <v>1</v>
      </c>
      <c r="M1708" s="37">
        <f>IF( $Q1708, MAX($M$1:M1707)+1, 0)</f>
        <v>0</v>
      </c>
      <c r="N1708" t="str" cm="1">
        <f t="array" ref="N1708">INDEX($A$9:$F$1048576, $J1708, $K1708 )</f>
        <v>66936</v>
      </c>
      <c r="O1708" t="str" cm="1">
        <f t="array" ref="O1708">INDEX($B$9:$F$1048576, $J1708, $K1708 )</f>
        <v>로체스트(유)1</v>
      </c>
      <c r="P1708" t="str" cm="1">
        <f t="array" ref="P1708">IF( $L1708, TRIM(_xll.IMDP("IR", $G$5&amp;$N1708, $G$6)), "" )</f>
        <v/>
      </c>
      <c r="Q1708" t="b" cm="1">
        <f t="array" ref="Q1708">IF(
    $U$1=1, AND($P1708&lt;&gt;"", $P1708&lt;&gt;"...", $P1708&lt;&gt;"입력오류"),
    IF(
        $U$18=1, AND($P1708&lt;&gt;"", $P1708&lt;&gt;"...", $P1708&lt;&gt;"입력오류", ISNUMBER(FIND(INDEX($T$2:$T$7,$U$1),$P1708))),
        IF(
            $U$17="기타", AND($P1708&lt;&gt;"", $P1708&lt;&gt;"...", $P1708&lt;&gt;"입력오류", NOT(ISNUMBER(FIND($T$21:$T$34,$P1708)))),
            AND($P1708&lt;&gt;"", $P1708&lt;&gt;"...", $P1708&lt;&gt;"입력오류", $T$19=$P1708)
        )
    )
)</f>
        <v>0</v>
      </c>
    </row>
    <row r="1709" spans="1:17">
      <c r="A1709" t="s">
        <v>3286</v>
      </c>
      <c r="B1709" t="s">
        <v>3287</v>
      </c>
      <c r="C1709" t="s">
        <v>12438</v>
      </c>
      <c r="D1709" t="s">
        <v>12439</v>
      </c>
      <c r="I1709">
        <f t="shared" si="79"/>
        <v>1708</v>
      </c>
      <c r="J1709">
        <f t="shared" si="80"/>
        <v>1708</v>
      </c>
      <c r="K1709">
        <f t="shared" si="78"/>
        <v>1</v>
      </c>
      <c r="L1709" t="b">
        <f>COUNTIF($N$2:N1709, N1709)=1</f>
        <v>1</v>
      </c>
      <c r="M1709" s="37">
        <f>IF( $Q1709, MAX($M$1:M1708)+1, 0)</f>
        <v>0</v>
      </c>
      <c r="N1709" t="str" cm="1">
        <f t="array" ref="N1709">INDEX($A$9:$F$1048576, $J1709, $K1709 )</f>
        <v>66937</v>
      </c>
      <c r="O1709" t="str" cm="1">
        <f t="array" ref="O1709">INDEX($B$9:$F$1048576, $J1709, $K1709 )</f>
        <v>로체스트(유)2</v>
      </c>
      <c r="P1709" t="str" cm="1">
        <f t="array" ref="P1709">IF( $L1709, TRIM(_xll.IMDP("IR", $G$5&amp;$N1709, $G$6)), "" )</f>
        <v/>
      </c>
      <c r="Q1709" t="b" cm="1">
        <f t="array" ref="Q1709">IF(
    $U$1=1, AND($P1709&lt;&gt;"", $P1709&lt;&gt;"...", $P1709&lt;&gt;"입력오류"),
    IF(
        $U$18=1, AND($P1709&lt;&gt;"", $P1709&lt;&gt;"...", $P1709&lt;&gt;"입력오류", ISNUMBER(FIND(INDEX($T$2:$T$7,$U$1),$P1709))),
        IF(
            $U$17="기타", AND($P1709&lt;&gt;"", $P1709&lt;&gt;"...", $P1709&lt;&gt;"입력오류", NOT(ISNUMBER(FIND($T$21:$T$34,$P1709)))),
            AND($P1709&lt;&gt;"", $P1709&lt;&gt;"...", $P1709&lt;&gt;"입력오류", $T$19=$P1709)
        )
    )
)</f>
        <v>0</v>
      </c>
    </row>
    <row r="1710" spans="1:17">
      <c r="A1710" t="s">
        <v>3288</v>
      </c>
      <c r="B1710" t="s">
        <v>3289</v>
      </c>
      <c r="C1710" t="s">
        <v>12440</v>
      </c>
      <c r="D1710" t="s">
        <v>12441</v>
      </c>
      <c r="I1710">
        <f t="shared" si="79"/>
        <v>1709</v>
      </c>
      <c r="J1710">
        <f t="shared" si="80"/>
        <v>1709</v>
      </c>
      <c r="K1710">
        <f t="shared" si="78"/>
        <v>1</v>
      </c>
      <c r="L1710" t="b">
        <f>COUNTIF($N$2:N1710, N1710)=1</f>
        <v>1</v>
      </c>
      <c r="M1710" s="37">
        <f>IF( $Q1710, MAX($M$1:M1709)+1, 0)</f>
        <v>0</v>
      </c>
      <c r="N1710" t="str" cm="1">
        <f t="array" ref="N1710">INDEX($A$9:$F$1048576, $J1710, $K1710 )</f>
        <v>66941</v>
      </c>
      <c r="O1710" t="str" cm="1">
        <f t="array" ref="O1710">INDEX($B$9:$F$1048576, $J1710, $K1710 )</f>
        <v>디비운정제일차(유)1</v>
      </c>
      <c r="P1710" t="str" cm="1">
        <f t="array" ref="P1710">IF( $L1710, TRIM(_xll.IMDP("IR", $G$5&amp;$N1710, $G$6)), "" )</f>
        <v/>
      </c>
      <c r="Q1710" t="b" cm="1">
        <f t="array" ref="Q1710">IF(
    $U$1=1, AND($P1710&lt;&gt;"", $P1710&lt;&gt;"...", $P1710&lt;&gt;"입력오류"),
    IF(
        $U$18=1, AND($P1710&lt;&gt;"", $P1710&lt;&gt;"...", $P1710&lt;&gt;"입력오류", ISNUMBER(FIND(INDEX($T$2:$T$7,$U$1),$P1710))),
        IF(
            $U$17="기타", AND($P1710&lt;&gt;"", $P1710&lt;&gt;"...", $P1710&lt;&gt;"입력오류", NOT(ISNUMBER(FIND($T$21:$T$34,$P1710)))),
            AND($P1710&lt;&gt;"", $P1710&lt;&gt;"...", $P1710&lt;&gt;"입력오류", $T$19=$P1710)
        )
    )
)</f>
        <v>0</v>
      </c>
    </row>
    <row r="1711" spans="1:17">
      <c r="A1711" t="s">
        <v>3290</v>
      </c>
      <c r="B1711" t="s">
        <v>3291</v>
      </c>
      <c r="C1711" t="s">
        <v>12442</v>
      </c>
      <c r="D1711" t="s">
        <v>12443</v>
      </c>
      <c r="I1711">
        <f t="shared" si="79"/>
        <v>1710</v>
      </c>
      <c r="J1711">
        <f t="shared" si="80"/>
        <v>1710</v>
      </c>
      <c r="K1711">
        <f t="shared" si="78"/>
        <v>1</v>
      </c>
      <c r="L1711" t="b">
        <f>COUNTIF($N$2:N1711, N1711)=1</f>
        <v>1</v>
      </c>
      <c r="M1711" s="37">
        <f>IF( $Q1711, MAX($M$1:M1710)+1, 0)</f>
        <v>0</v>
      </c>
      <c r="N1711" t="str" cm="1">
        <f t="array" ref="N1711">INDEX($A$9:$F$1048576, $J1711, $K1711 )</f>
        <v>66986</v>
      </c>
      <c r="O1711" t="str" cm="1">
        <f t="array" ref="O1711">INDEX($B$9:$F$1048576, $J1711, $K1711 )</f>
        <v>산업기반신보인천김포(유)1-1</v>
      </c>
      <c r="P1711" t="str" cm="1">
        <f t="array" ref="P1711">IF( $L1711, TRIM(_xll.IMDP("IR", $G$5&amp;$N1711, $G$6)), "" )</f>
        <v/>
      </c>
      <c r="Q1711" t="b" cm="1">
        <f t="array" ref="Q1711">IF(
    $U$1=1, AND($P1711&lt;&gt;"", $P1711&lt;&gt;"...", $P1711&lt;&gt;"입력오류"),
    IF(
        $U$18=1, AND($P1711&lt;&gt;"", $P1711&lt;&gt;"...", $P1711&lt;&gt;"입력오류", ISNUMBER(FIND(INDEX($T$2:$T$7,$U$1),$P1711))),
        IF(
            $U$17="기타", AND($P1711&lt;&gt;"", $P1711&lt;&gt;"...", $P1711&lt;&gt;"입력오류", NOT(ISNUMBER(FIND($T$21:$T$34,$P1711)))),
            AND($P1711&lt;&gt;"", $P1711&lt;&gt;"...", $P1711&lt;&gt;"입력오류", $T$19=$P1711)
        )
    )
)</f>
        <v>0</v>
      </c>
    </row>
    <row r="1712" spans="1:17">
      <c r="A1712" t="s">
        <v>3292</v>
      </c>
      <c r="B1712" t="s">
        <v>3293</v>
      </c>
      <c r="C1712" t="s">
        <v>12444</v>
      </c>
      <c r="D1712" t="s">
        <v>12445</v>
      </c>
      <c r="I1712">
        <f t="shared" si="79"/>
        <v>1711</v>
      </c>
      <c r="J1712">
        <f t="shared" si="80"/>
        <v>1711</v>
      </c>
      <c r="K1712">
        <f t="shared" si="78"/>
        <v>1</v>
      </c>
      <c r="L1712" t="b">
        <f>COUNTIF($N$2:N1712, N1712)=1</f>
        <v>1</v>
      </c>
      <c r="M1712" s="37">
        <f>IF( $Q1712, MAX($M$1:M1711)+1, 0)</f>
        <v>0</v>
      </c>
      <c r="N1712" t="str" cm="1">
        <f t="array" ref="N1712">INDEX($A$9:$F$1048576, $J1712, $K1712 )</f>
        <v>67003</v>
      </c>
      <c r="O1712" t="str" cm="1">
        <f t="array" ref="O1712">INDEX($B$9:$F$1048576, $J1712, $K1712 )</f>
        <v>유플러스파이브지제62차(유)1-9</v>
      </c>
      <c r="P1712" t="str" cm="1">
        <f t="array" ref="P1712">IF( $L1712, TRIM(_xll.IMDP("IR", $G$5&amp;$N1712, $G$6)), "" )</f>
        <v/>
      </c>
      <c r="Q1712" t="b" cm="1">
        <f t="array" ref="Q1712">IF(
    $U$1=1, AND($P1712&lt;&gt;"", $P1712&lt;&gt;"...", $P1712&lt;&gt;"입력오류"),
    IF(
        $U$18=1, AND($P1712&lt;&gt;"", $P1712&lt;&gt;"...", $P1712&lt;&gt;"입력오류", ISNUMBER(FIND(INDEX($T$2:$T$7,$U$1),$P1712))),
        IF(
            $U$17="기타", AND($P1712&lt;&gt;"", $P1712&lt;&gt;"...", $P1712&lt;&gt;"입력오류", NOT(ISNUMBER(FIND($T$21:$T$34,$P1712)))),
            AND($P1712&lt;&gt;"", $P1712&lt;&gt;"...", $P1712&lt;&gt;"입력오류", $T$19=$P1712)
        )
    )
)</f>
        <v>0</v>
      </c>
    </row>
    <row r="1713" spans="1:17">
      <c r="A1713" t="s">
        <v>3294</v>
      </c>
      <c r="B1713" t="s">
        <v>3295</v>
      </c>
      <c r="C1713" t="s">
        <v>12446</v>
      </c>
      <c r="D1713" t="s">
        <v>12447</v>
      </c>
      <c r="I1713">
        <f t="shared" si="79"/>
        <v>1712</v>
      </c>
      <c r="J1713">
        <f t="shared" si="80"/>
        <v>1712</v>
      </c>
      <c r="K1713">
        <f t="shared" si="78"/>
        <v>1</v>
      </c>
      <c r="L1713" t="b">
        <f>COUNTIF($N$2:N1713, N1713)=1</f>
        <v>1</v>
      </c>
      <c r="M1713" s="37">
        <f>IF( $Q1713, MAX($M$1:M1712)+1, 0)</f>
        <v>0</v>
      </c>
      <c r="N1713" t="str" cm="1">
        <f t="array" ref="N1713">INDEX($A$9:$F$1048576, $J1713, $K1713 )</f>
        <v>67004</v>
      </c>
      <c r="O1713" t="str" cm="1">
        <f t="array" ref="O1713">INDEX($B$9:$F$1048576, $J1713, $K1713 )</f>
        <v>유플러스파이브지제62차(유)1-10</v>
      </c>
      <c r="P1713" t="str" cm="1">
        <f t="array" ref="P1713">IF( $L1713, TRIM(_xll.IMDP("IR", $G$5&amp;$N1713, $G$6)), "" )</f>
        <v/>
      </c>
      <c r="Q1713" t="b" cm="1">
        <f t="array" ref="Q1713">IF(
    $U$1=1, AND($P1713&lt;&gt;"", $P1713&lt;&gt;"...", $P1713&lt;&gt;"입력오류"),
    IF(
        $U$18=1, AND($P1713&lt;&gt;"", $P1713&lt;&gt;"...", $P1713&lt;&gt;"입력오류", ISNUMBER(FIND(INDEX($T$2:$T$7,$U$1),$P1713))),
        IF(
            $U$17="기타", AND($P1713&lt;&gt;"", $P1713&lt;&gt;"...", $P1713&lt;&gt;"입력오류", NOT(ISNUMBER(FIND($T$21:$T$34,$P1713)))),
            AND($P1713&lt;&gt;"", $P1713&lt;&gt;"...", $P1713&lt;&gt;"입력오류", $T$19=$P1713)
        )
    )
)</f>
        <v>0</v>
      </c>
    </row>
    <row r="1714" spans="1:17">
      <c r="A1714" t="s">
        <v>5756</v>
      </c>
      <c r="B1714" t="s">
        <v>5757</v>
      </c>
      <c r="C1714" t="s">
        <v>12448</v>
      </c>
      <c r="D1714" t="s">
        <v>12449</v>
      </c>
      <c r="I1714">
        <f t="shared" si="79"/>
        <v>1713</v>
      </c>
      <c r="J1714">
        <f t="shared" si="80"/>
        <v>1713</v>
      </c>
      <c r="K1714">
        <f t="shared" si="78"/>
        <v>1</v>
      </c>
      <c r="L1714" t="b">
        <f>COUNTIF($N$2:N1714, N1714)=1</f>
        <v>1</v>
      </c>
      <c r="M1714" s="37">
        <f>IF( $Q1714, MAX($M$1:M1713)+1, 0)</f>
        <v>0</v>
      </c>
      <c r="N1714" t="str" cm="1">
        <f t="array" ref="N1714">INDEX($A$9:$F$1048576, $J1714, $K1714 )</f>
        <v>67005</v>
      </c>
      <c r="O1714" t="str" cm="1">
        <f t="array" ref="O1714">INDEX($B$9:$F$1048576, $J1714, $K1714 )</f>
        <v>유플러스파이브지제62차(유)1-11</v>
      </c>
      <c r="P1714" t="str" cm="1">
        <f t="array" ref="P1714">IF( $L1714, TRIM(_xll.IMDP("IR", $G$5&amp;$N1714, $G$6)), "" )</f>
        <v/>
      </c>
      <c r="Q1714" t="b" cm="1">
        <f t="array" ref="Q1714">IF(
    $U$1=1, AND($P1714&lt;&gt;"", $P1714&lt;&gt;"...", $P1714&lt;&gt;"입력오류"),
    IF(
        $U$18=1, AND($P1714&lt;&gt;"", $P1714&lt;&gt;"...", $P1714&lt;&gt;"입력오류", ISNUMBER(FIND(INDEX($T$2:$T$7,$U$1),$P1714))),
        IF(
            $U$17="기타", AND($P1714&lt;&gt;"", $P1714&lt;&gt;"...", $P1714&lt;&gt;"입력오류", NOT(ISNUMBER(FIND($T$21:$T$34,$P1714)))),
            AND($P1714&lt;&gt;"", $P1714&lt;&gt;"...", $P1714&lt;&gt;"입력오류", $T$19=$P1714)
        )
    )
)</f>
        <v>0</v>
      </c>
    </row>
    <row r="1715" spans="1:17">
      <c r="A1715" t="s">
        <v>3296</v>
      </c>
      <c r="B1715" t="s">
        <v>3297</v>
      </c>
      <c r="C1715" t="s">
        <v>12450</v>
      </c>
      <c r="D1715" t="s">
        <v>12451</v>
      </c>
      <c r="I1715">
        <f t="shared" si="79"/>
        <v>1714</v>
      </c>
      <c r="J1715">
        <f t="shared" si="80"/>
        <v>1714</v>
      </c>
      <c r="K1715">
        <f t="shared" si="78"/>
        <v>1</v>
      </c>
      <c r="L1715" t="b">
        <f>COUNTIF($N$2:N1715, N1715)=1</f>
        <v>1</v>
      </c>
      <c r="M1715" s="37">
        <f>IF( $Q1715, MAX($M$1:M1714)+1, 0)</f>
        <v>0</v>
      </c>
      <c r="N1715" t="str" cm="1">
        <f t="array" ref="N1715">INDEX($A$9:$F$1048576, $J1715, $K1715 )</f>
        <v>67006</v>
      </c>
      <c r="O1715" t="str" cm="1">
        <f t="array" ref="O1715">INDEX($B$9:$F$1048576, $J1715, $K1715 )</f>
        <v>유플러스파이브지제62차(유)1-12</v>
      </c>
      <c r="P1715" t="str" cm="1">
        <f t="array" ref="P1715">IF( $L1715, TRIM(_xll.IMDP("IR", $G$5&amp;$N1715, $G$6)), "" )</f>
        <v/>
      </c>
      <c r="Q1715" t="b" cm="1">
        <f t="array" ref="Q1715">IF(
    $U$1=1, AND($P1715&lt;&gt;"", $P1715&lt;&gt;"...", $P1715&lt;&gt;"입력오류"),
    IF(
        $U$18=1, AND($P1715&lt;&gt;"", $P1715&lt;&gt;"...", $P1715&lt;&gt;"입력오류", ISNUMBER(FIND(INDEX($T$2:$T$7,$U$1),$P1715))),
        IF(
            $U$17="기타", AND($P1715&lt;&gt;"", $P1715&lt;&gt;"...", $P1715&lt;&gt;"입력오류", NOT(ISNUMBER(FIND($T$21:$T$34,$P1715)))),
            AND($P1715&lt;&gt;"", $P1715&lt;&gt;"...", $P1715&lt;&gt;"입력오류", $T$19=$P1715)
        )
    )
)</f>
        <v>0</v>
      </c>
    </row>
    <row r="1716" spans="1:17">
      <c r="A1716" t="s">
        <v>3298</v>
      </c>
      <c r="B1716" t="s">
        <v>3299</v>
      </c>
      <c r="C1716" t="s">
        <v>12452</v>
      </c>
      <c r="D1716" t="s">
        <v>12453</v>
      </c>
      <c r="I1716">
        <f t="shared" si="79"/>
        <v>1715</v>
      </c>
      <c r="J1716">
        <f t="shared" si="80"/>
        <v>1715</v>
      </c>
      <c r="K1716">
        <f t="shared" si="78"/>
        <v>1</v>
      </c>
      <c r="L1716" t="b">
        <f>COUNTIF($N$2:N1716, N1716)=1</f>
        <v>1</v>
      </c>
      <c r="M1716" s="37">
        <f>IF( $Q1716, MAX($M$1:M1715)+1, 0)</f>
        <v>0</v>
      </c>
      <c r="N1716" t="str" cm="1">
        <f t="array" ref="N1716">INDEX($A$9:$F$1048576, $J1716, $K1716 )</f>
        <v>67007</v>
      </c>
      <c r="O1716" t="str" cm="1">
        <f t="array" ref="O1716">INDEX($B$9:$F$1048576, $J1716, $K1716 )</f>
        <v>유플러스파이브지제62차(유)1-13</v>
      </c>
      <c r="P1716" t="str" cm="1">
        <f t="array" ref="P1716">IF( $L1716, TRIM(_xll.IMDP("IR", $G$5&amp;$N1716, $G$6)), "" )</f>
        <v/>
      </c>
      <c r="Q1716" t="b" cm="1">
        <f t="array" ref="Q1716">IF(
    $U$1=1, AND($P1716&lt;&gt;"", $P1716&lt;&gt;"...", $P1716&lt;&gt;"입력오류"),
    IF(
        $U$18=1, AND($P1716&lt;&gt;"", $P1716&lt;&gt;"...", $P1716&lt;&gt;"입력오류", ISNUMBER(FIND(INDEX($T$2:$T$7,$U$1),$P1716))),
        IF(
            $U$17="기타", AND($P1716&lt;&gt;"", $P1716&lt;&gt;"...", $P1716&lt;&gt;"입력오류", NOT(ISNUMBER(FIND($T$21:$T$34,$P1716)))),
            AND($P1716&lt;&gt;"", $P1716&lt;&gt;"...", $P1716&lt;&gt;"입력오류", $T$19=$P1716)
        )
    )
)</f>
        <v>0</v>
      </c>
    </row>
    <row r="1717" spans="1:17">
      <c r="A1717" t="s">
        <v>3300</v>
      </c>
      <c r="B1717" t="s">
        <v>3301</v>
      </c>
      <c r="C1717" t="s">
        <v>12454</v>
      </c>
      <c r="D1717" t="s">
        <v>12455</v>
      </c>
      <c r="I1717">
        <f t="shared" si="79"/>
        <v>1716</v>
      </c>
      <c r="J1717">
        <f t="shared" si="80"/>
        <v>1716</v>
      </c>
      <c r="K1717">
        <f t="shared" si="78"/>
        <v>1</v>
      </c>
      <c r="L1717" t="b">
        <f>COUNTIF($N$2:N1717, N1717)=1</f>
        <v>1</v>
      </c>
      <c r="M1717" s="37">
        <f>IF( $Q1717, MAX($M$1:M1716)+1, 0)</f>
        <v>0</v>
      </c>
      <c r="N1717" t="str" cm="1">
        <f t="array" ref="N1717">INDEX($A$9:$F$1048576, $J1717, $K1717 )</f>
        <v>67008</v>
      </c>
      <c r="O1717" t="str" cm="1">
        <f t="array" ref="O1717">INDEX($B$9:$F$1048576, $J1717, $K1717 )</f>
        <v>유플러스파이브지제62차(유)1-14</v>
      </c>
      <c r="P1717" t="str" cm="1">
        <f t="array" ref="P1717">IF( $L1717, TRIM(_xll.IMDP("IR", $G$5&amp;$N1717, $G$6)), "" )</f>
        <v/>
      </c>
      <c r="Q1717" t="b" cm="1">
        <f t="array" ref="Q1717">IF(
    $U$1=1, AND($P1717&lt;&gt;"", $P1717&lt;&gt;"...", $P1717&lt;&gt;"입력오류"),
    IF(
        $U$18=1, AND($P1717&lt;&gt;"", $P1717&lt;&gt;"...", $P1717&lt;&gt;"입력오류", ISNUMBER(FIND(INDEX($T$2:$T$7,$U$1),$P1717))),
        IF(
            $U$17="기타", AND($P1717&lt;&gt;"", $P1717&lt;&gt;"...", $P1717&lt;&gt;"입력오류", NOT(ISNUMBER(FIND($T$21:$T$34,$P1717)))),
            AND($P1717&lt;&gt;"", $P1717&lt;&gt;"...", $P1717&lt;&gt;"입력오류", $T$19=$P1717)
        )
    )
)</f>
        <v>0</v>
      </c>
    </row>
    <row r="1718" spans="1:17">
      <c r="A1718" t="s">
        <v>3302</v>
      </c>
      <c r="B1718" t="s">
        <v>3303</v>
      </c>
      <c r="C1718" t="s">
        <v>12456</v>
      </c>
      <c r="D1718" t="s">
        <v>12457</v>
      </c>
      <c r="I1718">
        <f t="shared" si="79"/>
        <v>1717</v>
      </c>
      <c r="J1718">
        <f t="shared" si="80"/>
        <v>1717</v>
      </c>
      <c r="K1718">
        <f t="shared" si="78"/>
        <v>1</v>
      </c>
      <c r="L1718" t="b">
        <f>COUNTIF($N$2:N1718, N1718)=1</f>
        <v>1</v>
      </c>
      <c r="M1718" s="37">
        <f>IF( $Q1718, MAX($M$1:M1717)+1, 0)</f>
        <v>0</v>
      </c>
      <c r="N1718" t="str" cm="1">
        <f t="array" ref="N1718">INDEX($A$9:$F$1048576, $J1718, $K1718 )</f>
        <v>67009</v>
      </c>
      <c r="O1718" t="str" cm="1">
        <f t="array" ref="O1718">INDEX($B$9:$F$1048576, $J1718, $K1718 )</f>
        <v>유플러스파이브지제62차(유)1-15</v>
      </c>
      <c r="P1718" t="str" cm="1">
        <f t="array" ref="P1718">IF( $L1718, TRIM(_xll.IMDP("IR", $G$5&amp;$N1718, $G$6)), "" )</f>
        <v/>
      </c>
      <c r="Q1718" t="b" cm="1">
        <f t="array" ref="Q1718">IF(
    $U$1=1, AND($P1718&lt;&gt;"", $P1718&lt;&gt;"...", $P1718&lt;&gt;"입력오류"),
    IF(
        $U$18=1, AND($P1718&lt;&gt;"", $P1718&lt;&gt;"...", $P1718&lt;&gt;"입력오류", ISNUMBER(FIND(INDEX($T$2:$T$7,$U$1),$P1718))),
        IF(
            $U$17="기타", AND($P1718&lt;&gt;"", $P1718&lt;&gt;"...", $P1718&lt;&gt;"입력오류", NOT(ISNUMBER(FIND($T$21:$T$34,$P1718)))),
            AND($P1718&lt;&gt;"", $P1718&lt;&gt;"...", $P1718&lt;&gt;"입력오류", $T$19=$P1718)
        )
    )
)</f>
        <v>0</v>
      </c>
    </row>
    <row r="1719" spans="1:17">
      <c r="A1719" t="s">
        <v>3304</v>
      </c>
      <c r="B1719" t="s">
        <v>3305</v>
      </c>
      <c r="C1719" t="s">
        <v>12458</v>
      </c>
      <c r="D1719" t="s">
        <v>12459</v>
      </c>
      <c r="I1719">
        <f t="shared" si="79"/>
        <v>1718</v>
      </c>
      <c r="J1719">
        <f t="shared" si="80"/>
        <v>1718</v>
      </c>
      <c r="K1719">
        <f t="shared" si="78"/>
        <v>1</v>
      </c>
      <c r="L1719" t="b">
        <f>COUNTIF($N$2:N1719, N1719)=1</f>
        <v>1</v>
      </c>
      <c r="M1719" s="37">
        <f>IF( $Q1719, MAX($M$1:M1718)+1, 0)</f>
        <v>0</v>
      </c>
      <c r="N1719" t="str" cm="1">
        <f t="array" ref="N1719">INDEX($A$9:$F$1048576, $J1719, $K1719 )</f>
        <v>67010</v>
      </c>
      <c r="O1719" t="str" cm="1">
        <f t="array" ref="O1719">INDEX($B$9:$F$1048576, $J1719, $K1719 )</f>
        <v>유플러스파이브지제62차(유)1-16</v>
      </c>
      <c r="P1719" t="str" cm="1">
        <f t="array" ref="P1719">IF( $L1719, TRIM(_xll.IMDP("IR", $G$5&amp;$N1719, $G$6)), "" )</f>
        <v/>
      </c>
      <c r="Q1719" t="b" cm="1">
        <f t="array" ref="Q1719">IF(
    $U$1=1, AND($P1719&lt;&gt;"", $P1719&lt;&gt;"...", $P1719&lt;&gt;"입력오류"),
    IF(
        $U$18=1, AND($P1719&lt;&gt;"", $P1719&lt;&gt;"...", $P1719&lt;&gt;"입력오류", ISNUMBER(FIND(INDEX($T$2:$T$7,$U$1),$P1719))),
        IF(
            $U$17="기타", AND($P1719&lt;&gt;"", $P1719&lt;&gt;"...", $P1719&lt;&gt;"입력오류", NOT(ISNUMBER(FIND($T$21:$T$34,$P1719)))),
            AND($P1719&lt;&gt;"", $P1719&lt;&gt;"...", $P1719&lt;&gt;"입력오류", $T$19=$P1719)
        )
    )
)</f>
        <v>0</v>
      </c>
    </row>
    <row r="1720" spans="1:17">
      <c r="A1720" t="s">
        <v>3306</v>
      </c>
      <c r="B1720" t="s">
        <v>3307</v>
      </c>
      <c r="C1720" t="s">
        <v>12460</v>
      </c>
      <c r="D1720" t="s">
        <v>12461</v>
      </c>
      <c r="I1720">
        <f t="shared" si="79"/>
        <v>1719</v>
      </c>
      <c r="J1720">
        <f t="shared" si="80"/>
        <v>1719</v>
      </c>
      <c r="K1720">
        <f t="shared" si="78"/>
        <v>1</v>
      </c>
      <c r="L1720" t="b">
        <f>COUNTIF($N$2:N1720, N1720)=1</f>
        <v>1</v>
      </c>
      <c r="M1720" s="37">
        <f>IF( $Q1720, MAX($M$1:M1719)+1, 0)</f>
        <v>0</v>
      </c>
      <c r="N1720" t="str" cm="1">
        <f t="array" ref="N1720">INDEX($A$9:$F$1048576, $J1720, $K1720 )</f>
        <v>67011</v>
      </c>
      <c r="O1720" t="str" cm="1">
        <f t="array" ref="O1720">INDEX($B$9:$F$1048576, $J1720, $K1720 )</f>
        <v>유플러스파이브지제62차(유)1-17</v>
      </c>
      <c r="P1720" t="str" cm="1">
        <f t="array" ref="P1720">IF( $L1720, TRIM(_xll.IMDP("IR", $G$5&amp;$N1720, $G$6)), "" )</f>
        <v/>
      </c>
      <c r="Q1720" t="b" cm="1">
        <f t="array" ref="Q1720">IF(
    $U$1=1, AND($P1720&lt;&gt;"", $P1720&lt;&gt;"...", $P1720&lt;&gt;"입력오류"),
    IF(
        $U$18=1, AND($P1720&lt;&gt;"", $P1720&lt;&gt;"...", $P1720&lt;&gt;"입력오류", ISNUMBER(FIND(INDEX($T$2:$T$7,$U$1),$P1720))),
        IF(
            $U$17="기타", AND($P1720&lt;&gt;"", $P1720&lt;&gt;"...", $P1720&lt;&gt;"입력오류", NOT(ISNUMBER(FIND($T$21:$T$34,$P1720)))),
            AND($P1720&lt;&gt;"", $P1720&lt;&gt;"...", $P1720&lt;&gt;"입력오류", $T$19=$P1720)
        )
    )
)</f>
        <v>0</v>
      </c>
    </row>
    <row r="1721" spans="1:17">
      <c r="A1721" t="s">
        <v>3308</v>
      </c>
      <c r="B1721" t="s">
        <v>3309</v>
      </c>
      <c r="C1721" t="s">
        <v>12462</v>
      </c>
      <c r="D1721" t="s">
        <v>12463</v>
      </c>
      <c r="I1721">
        <f t="shared" si="79"/>
        <v>1720</v>
      </c>
      <c r="J1721">
        <f t="shared" si="80"/>
        <v>1720</v>
      </c>
      <c r="K1721">
        <f t="shared" si="78"/>
        <v>1</v>
      </c>
      <c r="L1721" t="b">
        <f>COUNTIF($N$2:N1721, N1721)=1</f>
        <v>1</v>
      </c>
      <c r="M1721" s="37">
        <f>IF( $Q1721, MAX($M$1:M1720)+1, 0)</f>
        <v>0</v>
      </c>
      <c r="N1721" t="str" cm="1">
        <f t="array" ref="N1721">INDEX($A$9:$F$1048576, $J1721, $K1721 )</f>
        <v>67012</v>
      </c>
      <c r="O1721" t="str" cm="1">
        <f t="array" ref="O1721">INDEX($B$9:$F$1048576, $J1721, $K1721 )</f>
        <v>유플러스파이브지제62차(유)1-18</v>
      </c>
      <c r="P1721" t="str" cm="1">
        <f t="array" ref="P1721">IF( $L1721, TRIM(_xll.IMDP("IR", $G$5&amp;$N1721, $G$6)), "" )</f>
        <v/>
      </c>
      <c r="Q1721" t="b" cm="1">
        <f t="array" ref="Q1721">IF(
    $U$1=1, AND($P1721&lt;&gt;"", $P1721&lt;&gt;"...", $P1721&lt;&gt;"입력오류"),
    IF(
        $U$18=1, AND($P1721&lt;&gt;"", $P1721&lt;&gt;"...", $P1721&lt;&gt;"입력오류", ISNUMBER(FIND(INDEX($T$2:$T$7,$U$1),$P1721))),
        IF(
            $U$17="기타", AND($P1721&lt;&gt;"", $P1721&lt;&gt;"...", $P1721&lt;&gt;"입력오류", NOT(ISNUMBER(FIND($T$21:$T$34,$P1721)))),
            AND($P1721&lt;&gt;"", $P1721&lt;&gt;"...", $P1721&lt;&gt;"입력오류", $T$19=$P1721)
        )
    )
)</f>
        <v>0</v>
      </c>
    </row>
    <row r="1722" spans="1:17">
      <c r="A1722" t="s">
        <v>3310</v>
      </c>
      <c r="B1722" t="s">
        <v>3311</v>
      </c>
      <c r="C1722" t="s">
        <v>12464</v>
      </c>
      <c r="D1722" t="s">
        <v>12465</v>
      </c>
      <c r="I1722">
        <f t="shared" si="79"/>
        <v>1721</v>
      </c>
      <c r="J1722">
        <f t="shared" si="80"/>
        <v>1721</v>
      </c>
      <c r="K1722">
        <f t="shared" si="78"/>
        <v>1</v>
      </c>
      <c r="L1722" t="b">
        <f>COUNTIF($N$2:N1722, N1722)=1</f>
        <v>1</v>
      </c>
      <c r="M1722" s="37">
        <f>IF( $Q1722, MAX($M$1:M1721)+1, 0)</f>
        <v>0</v>
      </c>
      <c r="N1722" t="str" cm="1">
        <f t="array" ref="N1722">INDEX($A$9:$F$1048576, $J1722, $K1722 )</f>
        <v>67013</v>
      </c>
      <c r="O1722" t="str" cm="1">
        <f t="array" ref="O1722">INDEX($B$9:$F$1048576, $J1722, $K1722 )</f>
        <v>유플러스파이브지제62차(유)1-19</v>
      </c>
      <c r="P1722" t="str" cm="1">
        <f t="array" ref="P1722">IF( $L1722, TRIM(_xll.IMDP("IR", $G$5&amp;$N1722, $G$6)), "" )</f>
        <v/>
      </c>
      <c r="Q1722" t="b" cm="1">
        <f t="array" ref="Q1722">IF(
    $U$1=1, AND($P1722&lt;&gt;"", $P1722&lt;&gt;"...", $P1722&lt;&gt;"입력오류"),
    IF(
        $U$18=1, AND($P1722&lt;&gt;"", $P1722&lt;&gt;"...", $P1722&lt;&gt;"입력오류", ISNUMBER(FIND(INDEX($T$2:$T$7,$U$1),$P1722))),
        IF(
            $U$17="기타", AND($P1722&lt;&gt;"", $P1722&lt;&gt;"...", $P1722&lt;&gt;"입력오류", NOT(ISNUMBER(FIND($T$21:$T$34,$P1722)))),
            AND($P1722&lt;&gt;"", $P1722&lt;&gt;"...", $P1722&lt;&gt;"입력오류", $T$19=$P1722)
        )
    )
)</f>
        <v>0</v>
      </c>
    </row>
    <row r="1723" spans="1:17">
      <c r="A1723" t="s">
        <v>3312</v>
      </c>
      <c r="B1723" t="s">
        <v>3313</v>
      </c>
      <c r="C1723" t="s">
        <v>12466</v>
      </c>
      <c r="D1723" t="s">
        <v>12467</v>
      </c>
      <c r="I1723">
        <f t="shared" si="79"/>
        <v>1722</v>
      </c>
      <c r="J1723">
        <f t="shared" si="80"/>
        <v>1722</v>
      </c>
      <c r="K1723">
        <f t="shared" si="78"/>
        <v>1</v>
      </c>
      <c r="L1723" t="b">
        <f>COUNTIF($N$2:N1723, N1723)=1</f>
        <v>1</v>
      </c>
      <c r="M1723" s="37">
        <f>IF( $Q1723, MAX($M$1:M1722)+1, 0)</f>
        <v>0</v>
      </c>
      <c r="N1723" t="str" cm="1">
        <f t="array" ref="N1723">INDEX($A$9:$F$1048576, $J1723, $K1723 )</f>
        <v>67019</v>
      </c>
      <c r="O1723" t="str" cm="1">
        <f t="array" ref="O1723">INDEX($B$9:$F$1048576, $J1723, $K1723 )</f>
        <v>지아이비프랜드제2차(유)1-6</v>
      </c>
      <c r="P1723" t="str" cm="1">
        <f t="array" ref="P1723">IF( $L1723, TRIM(_xll.IMDP("IR", $G$5&amp;$N1723, $G$6)), "" )</f>
        <v/>
      </c>
      <c r="Q1723" t="b" cm="1">
        <f t="array" ref="Q1723">IF(
    $U$1=1, AND($P1723&lt;&gt;"", $P1723&lt;&gt;"...", $P1723&lt;&gt;"입력오류"),
    IF(
        $U$18=1, AND($P1723&lt;&gt;"", $P1723&lt;&gt;"...", $P1723&lt;&gt;"입력오류", ISNUMBER(FIND(INDEX($T$2:$T$7,$U$1),$P1723))),
        IF(
            $U$17="기타", AND($P1723&lt;&gt;"", $P1723&lt;&gt;"...", $P1723&lt;&gt;"입력오류", NOT(ISNUMBER(FIND($T$21:$T$34,$P1723)))),
            AND($P1723&lt;&gt;"", $P1723&lt;&gt;"...", $P1723&lt;&gt;"입력오류", $T$19=$P1723)
        )
    )
)</f>
        <v>0</v>
      </c>
    </row>
    <row r="1724" spans="1:17">
      <c r="A1724" t="s">
        <v>3314</v>
      </c>
      <c r="B1724" t="s">
        <v>3315</v>
      </c>
      <c r="C1724" t="s">
        <v>12468</v>
      </c>
      <c r="D1724" t="s">
        <v>12469</v>
      </c>
      <c r="I1724">
        <f t="shared" si="79"/>
        <v>1723</v>
      </c>
      <c r="J1724">
        <f t="shared" si="80"/>
        <v>1723</v>
      </c>
      <c r="K1724">
        <f t="shared" si="78"/>
        <v>1</v>
      </c>
      <c r="L1724" t="b">
        <f>COUNTIF($N$2:N1724, N1724)=1</f>
        <v>1</v>
      </c>
      <c r="M1724" s="37">
        <f>IF( $Q1724, MAX($M$1:M1723)+1, 0)</f>
        <v>0</v>
      </c>
      <c r="N1724" t="str" cm="1">
        <f t="array" ref="N1724">INDEX($A$9:$F$1048576, $J1724, $K1724 )</f>
        <v>67080</v>
      </c>
      <c r="O1724" t="str" cm="1">
        <f t="array" ref="O1724">INDEX($B$9:$F$1048576, $J1724, $K1724 )</f>
        <v>뉴마레제21차(유)1-2</v>
      </c>
      <c r="P1724" t="str" cm="1">
        <f t="array" ref="P1724">IF( $L1724, TRIM(_xll.IMDP("IR", $G$5&amp;$N1724, $G$6)), "" )</f>
        <v/>
      </c>
      <c r="Q1724" t="b" cm="1">
        <f t="array" ref="Q1724">IF(
    $U$1=1, AND($P1724&lt;&gt;"", $P1724&lt;&gt;"...", $P1724&lt;&gt;"입력오류"),
    IF(
        $U$18=1, AND($P1724&lt;&gt;"", $P1724&lt;&gt;"...", $P1724&lt;&gt;"입력오류", ISNUMBER(FIND(INDEX($T$2:$T$7,$U$1),$P1724))),
        IF(
            $U$17="기타", AND($P1724&lt;&gt;"", $P1724&lt;&gt;"...", $P1724&lt;&gt;"입력오류", NOT(ISNUMBER(FIND($T$21:$T$34,$P1724)))),
            AND($P1724&lt;&gt;"", $P1724&lt;&gt;"...", $P1724&lt;&gt;"입력오류", $T$19=$P1724)
        )
    )
)</f>
        <v>0</v>
      </c>
    </row>
    <row r="1725" spans="1:17">
      <c r="A1725" t="s">
        <v>3316</v>
      </c>
      <c r="B1725" t="s">
        <v>3317</v>
      </c>
      <c r="C1725" t="s">
        <v>12470</v>
      </c>
      <c r="D1725" t="s">
        <v>12471</v>
      </c>
      <c r="I1725">
        <f t="shared" si="79"/>
        <v>1724</v>
      </c>
      <c r="J1725">
        <f t="shared" si="80"/>
        <v>1724</v>
      </c>
      <c r="K1725">
        <f t="shared" si="78"/>
        <v>1</v>
      </c>
      <c r="L1725" t="b">
        <f>COUNTIF($N$2:N1725, N1725)=1</f>
        <v>1</v>
      </c>
      <c r="M1725" s="37">
        <f>IF( $Q1725, MAX($M$1:M1724)+1, 0)</f>
        <v>0</v>
      </c>
      <c r="N1725" t="str" cm="1">
        <f t="array" ref="N1725">INDEX($A$9:$F$1048576, $J1725, $K1725 )</f>
        <v>67081</v>
      </c>
      <c r="O1725" t="str" cm="1">
        <f t="array" ref="O1725">INDEX($B$9:$F$1048576, $J1725, $K1725 )</f>
        <v>뉴마레제21차(유)1-3</v>
      </c>
      <c r="P1725" t="str" cm="1">
        <f t="array" ref="P1725">IF( $L1725, TRIM(_xll.IMDP("IR", $G$5&amp;$N1725, $G$6)), "" )</f>
        <v/>
      </c>
      <c r="Q1725" t="b" cm="1">
        <f t="array" ref="Q1725">IF(
    $U$1=1, AND($P1725&lt;&gt;"", $P1725&lt;&gt;"...", $P1725&lt;&gt;"입력오류"),
    IF(
        $U$18=1, AND($P1725&lt;&gt;"", $P1725&lt;&gt;"...", $P1725&lt;&gt;"입력오류", ISNUMBER(FIND(INDEX($T$2:$T$7,$U$1),$P1725))),
        IF(
            $U$17="기타", AND($P1725&lt;&gt;"", $P1725&lt;&gt;"...", $P1725&lt;&gt;"입력오류", NOT(ISNUMBER(FIND($T$21:$T$34,$P1725)))),
            AND($P1725&lt;&gt;"", $P1725&lt;&gt;"...", $P1725&lt;&gt;"입력오류", $T$19=$P1725)
        )
    )
)</f>
        <v>0</v>
      </c>
    </row>
    <row r="1726" spans="1:17">
      <c r="A1726" t="s">
        <v>3318</v>
      </c>
      <c r="B1726" t="s">
        <v>3319</v>
      </c>
      <c r="C1726" t="s">
        <v>12472</v>
      </c>
      <c r="D1726" t="s">
        <v>8401</v>
      </c>
      <c r="I1726">
        <f t="shared" si="79"/>
        <v>1725</v>
      </c>
      <c r="J1726">
        <f t="shared" si="80"/>
        <v>1725</v>
      </c>
      <c r="K1726">
        <f t="shared" si="78"/>
        <v>1</v>
      </c>
      <c r="L1726" t="b">
        <f>COUNTIF($N$2:N1726, N1726)=1</f>
        <v>1</v>
      </c>
      <c r="M1726" s="37">
        <f>IF( $Q1726, MAX($M$1:M1725)+1, 0)</f>
        <v>350</v>
      </c>
      <c r="N1726" t="str" cm="1">
        <f t="array" ref="N1726">INDEX($A$9:$F$1048576, $J1726, $K1726 )</f>
        <v>67084</v>
      </c>
      <c r="O1726" t="str" cm="1">
        <f t="array" ref="O1726">INDEX($B$9:$F$1048576, $J1726, $K1726 )</f>
        <v>세아베스틸</v>
      </c>
      <c r="P1726" t="str" cm="1">
        <f t="array" ref="P1726">IF( $L1726, TRIM(_xll.IMDP("IR", $G$5&amp;$N1726, $G$6)), "" )</f>
        <v>공모/무보증A+</v>
      </c>
      <c r="Q1726" t="b" cm="1">
        <f t="array" ref="Q1726">IF(
    $U$1=1, AND($P1726&lt;&gt;"", $P1726&lt;&gt;"...", $P1726&lt;&gt;"입력오류"),
    IF(
        $U$18=1, AND($P1726&lt;&gt;"", $P1726&lt;&gt;"...", $P1726&lt;&gt;"입력오류", ISNUMBER(FIND(INDEX($T$2:$T$7,$U$1),$P1726))),
        IF(
            $U$17="기타", AND($P1726&lt;&gt;"", $P1726&lt;&gt;"...", $P1726&lt;&gt;"입력오류", NOT(ISNUMBER(FIND($T$21:$T$34,$P1726)))),
            AND($P1726&lt;&gt;"", $P1726&lt;&gt;"...", $P1726&lt;&gt;"입력오류", $T$19=$P1726)
        )
    )
)</f>
        <v>1</v>
      </c>
    </row>
    <row r="1727" spans="1:17">
      <c r="A1727" t="s">
        <v>3320</v>
      </c>
      <c r="B1727" t="s">
        <v>3321</v>
      </c>
      <c r="C1727" t="s">
        <v>12473</v>
      </c>
      <c r="D1727" t="s">
        <v>12474</v>
      </c>
      <c r="I1727">
        <f t="shared" si="79"/>
        <v>1726</v>
      </c>
      <c r="J1727">
        <f t="shared" si="80"/>
        <v>1726</v>
      </c>
      <c r="K1727">
        <f t="shared" si="78"/>
        <v>1</v>
      </c>
      <c r="L1727" t="b">
        <f>COUNTIF($N$2:N1727, N1727)=1</f>
        <v>1</v>
      </c>
      <c r="M1727" s="37">
        <f>IF( $Q1727, MAX($M$1:M1726)+1, 0)</f>
        <v>0</v>
      </c>
      <c r="N1727" t="str" cm="1">
        <f t="array" ref="N1727">INDEX($A$9:$F$1048576, $J1727, $K1727 )</f>
        <v>67125</v>
      </c>
      <c r="O1727" t="str" cm="1">
        <f t="array" ref="O1727">INDEX($B$9:$F$1048576, $J1727, $K1727 )</f>
        <v>티월드제75차(유)1-17</v>
      </c>
      <c r="P1727" t="str" cm="1">
        <f t="array" ref="P1727">IF( $L1727, TRIM(_xll.IMDP("IR", $G$5&amp;$N1727, $G$6)), "" )</f>
        <v/>
      </c>
      <c r="Q1727" t="b" cm="1">
        <f t="array" ref="Q1727">IF(
    $U$1=1, AND($P1727&lt;&gt;"", $P1727&lt;&gt;"...", $P1727&lt;&gt;"입력오류"),
    IF(
        $U$18=1, AND($P1727&lt;&gt;"", $P1727&lt;&gt;"...", $P1727&lt;&gt;"입력오류", ISNUMBER(FIND(INDEX($T$2:$T$7,$U$1),$P1727))),
        IF(
            $U$17="기타", AND($P1727&lt;&gt;"", $P1727&lt;&gt;"...", $P1727&lt;&gt;"입력오류", NOT(ISNUMBER(FIND($T$21:$T$34,$P1727)))),
            AND($P1727&lt;&gt;"", $P1727&lt;&gt;"...", $P1727&lt;&gt;"입력오류", $T$19=$P1727)
        )
    )
)</f>
        <v>0</v>
      </c>
    </row>
    <row r="1728" spans="1:17">
      <c r="A1728" t="s">
        <v>3322</v>
      </c>
      <c r="B1728" t="s">
        <v>3323</v>
      </c>
      <c r="C1728" t="s">
        <v>12475</v>
      </c>
      <c r="D1728" t="s">
        <v>12476</v>
      </c>
      <c r="I1728">
        <f t="shared" si="79"/>
        <v>1727</v>
      </c>
      <c r="J1728">
        <f t="shared" si="80"/>
        <v>1727</v>
      </c>
      <c r="K1728">
        <f t="shared" si="78"/>
        <v>1</v>
      </c>
      <c r="L1728" t="b">
        <f>COUNTIF($N$2:N1728, N1728)=1</f>
        <v>1</v>
      </c>
      <c r="M1728" s="37">
        <f>IF( $Q1728, MAX($M$1:M1727)+1, 0)</f>
        <v>0</v>
      </c>
      <c r="N1728" t="str" cm="1">
        <f t="array" ref="N1728">INDEX($A$9:$F$1048576, $J1728, $K1728 )</f>
        <v>67126</v>
      </c>
      <c r="O1728" t="str" cm="1">
        <f t="array" ref="O1728">INDEX($B$9:$F$1048576, $J1728, $K1728 )</f>
        <v>티월드제75차(유)1-18</v>
      </c>
      <c r="P1728" t="str" cm="1">
        <f t="array" ref="P1728">IF( $L1728, TRIM(_xll.IMDP("IR", $G$5&amp;$N1728, $G$6)), "" )</f>
        <v/>
      </c>
      <c r="Q1728" t="b" cm="1">
        <f t="array" ref="Q1728">IF(
    $U$1=1, AND($P1728&lt;&gt;"", $P1728&lt;&gt;"...", $P1728&lt;&gt;"입력오류"),
    IF(
        $U$18=1, AND($P1728&lt;&gt;"", $P1728&lt;&gt;"...", $P1728&lt;&gt;"입력오류", ISNUMBER(FIND(INDEX($T$2:$T$7,$U$1),$P1728))),
        IF(
            $U$17="기타", AND($P1728&lt;&gt;"", $P1728&lt;&gt;"...", $P1728&lt;&gt;"입력오류", NOT(ISNUMBER(FIND($T$21:$T$34,$P1728)))),
            AND($P1728&lt;&gt;"", $P1728&lt;&gt;"...", $P1728&lt;&gt;"입력오류", $T$19=$P1728)
        )
    )
)</f>
        <v>0</v>
      </c>
    </row>
    <row r="1729" spans="1:17">
      <c r="A1729" t="s">
        <v>3324</v>
      </c>
      <c r="B1729" t="s">
        <v>3325</v>
      </c>
      <c r="C1729" t="s">
        <v>12477</v>
      </c>
      <c r="D1729" t="s">
        <v>12478</v>
      </c>
      <c r="I1729">
        <f t="shared" si="79"/>
        <v>1728</v>
      </c>
      <c r="J1729">
        <f t="shared" si="80"/>
        <v>1728</v>
      </c>
      <c r="K1729">
        <f t="shared" si="78"/>
        <v>1</v>
      </c>
      <c r="L1729" t="b">
        <f>COUNTIF($N$2:N1729, N1729)=1</f>
        <v>1</v>
      </c>
      <c r="M1729" s="37">
        <f>IF( $Q1729, MAX($M$1:M1728)+1, 0)</f>
        <v>0</v>
      </c>
      <c r="N1729" t="str" cm="1">
        <f t="array" ref="N1729">INDEX($A$9:$F$1048576, $J1729, $K1729 )</f>
        <v>67127</v>
      </c>
      <c r="O1729" t="str" cm="1">
        <f t="array" ref="O1729">INDEX($B$9:$F$1048576, $J1729, $K1729 )</f>
        <v>티월드제75차(유)1-19</v>
      </c>
      <c r="P1729" t="str" cm="1">
        <f t="array" ref="P1729">IF( $L1729, TRIM(_xll.IMDP("IR", $G$5&amp;$N1729, $G$6)), "" )</f>
        <v/>
      </c>
      <c r="Q1729" t="b" cm="1">
        <f t="array" ref="Q1729">IF(
    $U$1=1, AND($P1729&lt;&gt;"", $P1729&lt;&gt;"...", $P1729&lt;&gt;"입력오류"),
    IF(
        $U$18=1, AND($P1729&lt;&gt;"", $P1729&lt;&gt;"...", $P1729&lt;&gt;"입력오류", ISNUMBER(FIND(INDEX($T$2:$T$7,$U$1),$P1729))),
        IF(
            $U$17="기타", AND($P1729&lt;&gt;"", $P1729&lt;&gt;"...", $P1729&lt;&gt;"입력오류", NOT(ISNUMBER(FIND($T$21:$T$34,$P1729)))),
            AND($P1729&lt;&gt;"", $P1729&lt;&gt;"...", $P1729&lt;&gt;"입력오류", $T$19=$P1729)
        )
    )
)</f>
        <v>0</v>
      </c>
    </row>
    <row r="1730" spans="1:17">
      <c r="A1730" t="s">
        <v>3326</v>
      </c>
      <c r="B1730" t="s">
        <v>3327</v>
      </c>
      <c r="C1730" t="s">
        <v>12479</v>
      </c>
      <c r="D1730" t="s">
        <v>12480</v>
      </c>
      <c r="I1730">
        <f t="shared" si="79"/>
        <v>1729</v>
      </c>
      <c r="J1730">
        <f t="shared" si="80"/>
        <v>1729</v>
      </c>
      <c r="K1730">
        <f t="shared" ref="K1730:K1793" si="81">IF( $I1730&gt;$G$4, NA(), IF($I1730&gt;$G$3, 5, IF($I1730&gt;$G$2, 3, 1 ) ) )</f>
        <v>1</v>
      </c>
      <c r="L1730" t="b">
        <f>COUNTIF($N$2:N1730, N1730)=1</f>
        <v>1</v>
      </c>
      <c r="M1730" s="37">
        <f>IF( $Q1730, MAX($M$1:M1729)+1, 0)</f>
        <v>0</v>
      </c>
      <c r="N1730" t="str" cm="1">
        <f t="array" ref="N1730">INDEX($A$9:$F$1048576, $J1730, $K1730 )</f>
        <v>67128</v>
      </c>
      <c r="O1730" t="str" cm="1">
        <f t="array" ref="O1730">INDEX($B$9:$F$1048576, $J1730, $K1730 )</f>
        <v>티월드제75차(유)1-20</v>
      </c>
      <c r="P1730" t="str" cm="1">
        <f t="array" ref="P1730">IF( $L1730, TRIM(_xll.IMDP("IR", $G$5&amp;$N1730, $G$6)), "" )</f>
        <v/>
      </c>
      <c r="Q1730" t="b" cm="1">
        <f t="array" ref="Q1730">IF(
    $U$1=1, AND($P1730&lt;&gt;"", $P1730&lt;&gt;"...", $P1730&lt;&gt;"입력오류"),
    IF(
        $U$18=1, AND($P1730&lt;&gt;"", $P1730&lt;&gt;"...", $P1730&lt;&gt;"입력오류", ISNUMBER(FIND(INDEX($T$2:$T$7,$U$1),$P1730))),
        IF(
            $U$17="기타", AND($P1730&lt;&gt;"", $P1730&lt;&gt;"...", $P1730&lt;&gt;"입력오류", NOT(ISNUMBER(FIND($T$21:$T$34,$P1730)))),
            AND($P1730&lt;&gt;"", $P1730&lt;&gt;"...", $P1730&lt;&gt;"입력오류", $T$19=$P1730)
        )
    )
)</f>
        <v>0</v>
      </c>
    </row>
    <row r="1731" spans="1:17">
      <c r="A1731" t="s">
        <v>3328</v>
      </c>
      <c r="B1731" t="s">
        <v>3329</v>
      </c>
      <c r="C1731" t="s">
        <v>12481</v>
      </c>
      <c r="D1731" t="s">
        <v>12482</v>
      </c>
      <c r="I1731">
        <f t="shared" ref="I1731:I1794" si="82">ROW()-1</f>
        <v>1730</v>
      </c>
      <c r="J1731">
        <f t="shared" ref="J1731:J1794" si="83">IF( $I1731&gt;$G$4, NA(), IF($I1731&gt;$G$3, $I1731-$G$3, IF($I1731&gt;$G$2, $I1731-$G$2, $I1731 ) ) )</f>
        <v>1730</v>
      </c>
      <c r="K1731">
        <f t="shared" si="81"/>
        <v>1</v>
      </c>
      <c r="L1731" t="b">
        <f>COUNTIF($N$2:N1731, N1731)=1</f>
        <v>1</v>
      </c>
      <c r="M1731" s="37">
        <f>IF( $Q1731, MAX($M$1:M1730)+1, 0)</f>
        <v>0</v>
      </c>
      <c r="N1731" t="str" cm="1">
        <f t="array" ref="N1731">INDEX($A$9:$F$1048576, $J1731, $K1731 )</f>
        <v>67129</v>
      </c>
      <c r="O1731" t="str" cm="1">
        <f t="array" ref="O1731">INDEX($B$9:$F$1048576, $J1731, $K1731 )</f>
        <v>티월드제75차(유)1-21</v>
      </c>
      <c r="P1731" t="str" cm="1">
        <f t="array" ref="P1731">IF( $L1731, TRIM(_xll.IMDP("IR", $G$5&amp;$N1731, $G$6)), "" )</f>
        <v/>
      </c>
      <c r="Q1731" t="b" cm="1">
        <f t="array" ref="Q1731">IF(
    $U$1=1, AND($P1731&lt;&gt;"", $P1731&lt;&gt;"...", $P1731&lt;&gt;"입력오류"),
    IF(
        $U$18=1, AND($P1731&lt;&gt;"", $P1731&lt;&gt;"...", $P1731&lt;&gt;"입력오류", ISNUMBER(FIND(INDEX($T$2:$T$7,$U$1),$P1731))),
        IF(
            $U$17="기타", AND($P1731&lt;&gt;"", $P1731&lt;&gt;"...", $P1731&lt;&gt;"입력오류", NOT(ISNUMBER(FIND($T$21:$T$34,$P1731)))),
            AND($P1731&lt;&gt;"", $P1731&lt;&gt;"...", $P1731&lt;&gt;"입력오류", $T$19=$P1731)
        )
    )
)</f>
        <v>0</v>
      </c>
    </row>
    <row r="1732" spans="1:17">
      <c r="A1732" t="s">
        <v>3330</v>
      </c>
      <c r="B1732" t="s">
        <v>3331</v>
      </c>
      <c r="C1732" t="s">
        <v>12483</v>
      </c>
      <c r="D1732" t="s">
        <v>12484</v>
      </c>
      <c r="I1732">
        <f t="shared" si="82"/>
        <v>1731</v>
      </c>
      <c r="J1732">
        <f t="shared" si="83"/>
        <v>1731</v>
      </c>
      <c r="K1732">
        <f t="shared" si="81"/>
        <v>1</v>
      </c>
      <c r="L1732" t="b">
        <f>COUNTIF($N$2:N1732, N1732)=1</f>
        <v>1</v>
      </c>
      <c r="M1732" s="37">
        <f>IF( $Q1732, MAX($M$1:M1731)+1, 0)</f>
        <v>0</v>
      </c>
      <c r="N1732" t="str" cm="1">
        <f t="array" ref="N1732">INDEX($A$9:$F$1048576, $J1732, $K1732 )</f>
        <v>67130</v>
      </c>
      <c r="O1732" t="str" cm="1">
        <f t="array" ref="O1732">INDEX($B$9:$F$1048576, $J1732, $K1732 )</f>
        <v>티월드제75차(유)1-22</v>
      </c>
      <c r="P1732" t="str" cm="1">
        <f t="array" ref="P1732">IF( $L1732, TRIM(_xll.IMDP("IR", $G$5&amp;$N1732, $G$6)), "" )</f>
        <v/>
      </c>
      <c r="Q1732" t="b" cm="1">
        <f t="array" ref="Q1732">IF(
    $U$1=1, AND($P1732&lt;&gt;"", $P1732&lt;&gt;"...", $P1732&lt;&gt;"입력오류"),
    IF(
        $U$18=1, AND($P1732&lt;&gt;"", $P1732&lt;&gt;"...", $P1732&lt;&gt;"입력오류", ISNUMBER(FIND(INDEX($T$2:$T$7,$U$1),$P1732))),
        IF(
            $U$17="기타", AND($P1732&lt;&gt;"", $P1732&lt;&gt;"...", $P1732&lt;&gt;"입력오류", NOT(ISNUMBER(FIND($T$21:$T$34,$P1732)))),
            AND($P1732&lt;&gt;"", $P1732&lt;&gt;"...", $P1732&lt;&gt;"입력오류", $T$19=$P1732)
        )
    )
)</f>
        <v>0</v>
      </c>
    </row>
    <row r="1733" spans="1:17">
      <c r="A1733" t="s">
        <v>3332</v>
      </c>
      <c r="B1733" t="s">
        <v>3333</v>
      </c>
      <c r="C1733" t="s">
        <v>12485</v>
      </c>
      <c r="D1733" t="s">
        <v>12486</v>
      </c>
      <c r="I1733">
        <f t="shared" si="82"/>
        <v>1732</v>
      </c>
      <c r="J1733">
        <f t="shared" si="83"/>
        <v>1732</v>
      </c>
      <c r="K1733">
        <f t="shared" si="81"/>
        <v>1</v>
      </c>
      <c r="L1733" t="b">
        <f>COUNTIF($N$2:N1733, N1733)=1</f>
        <v>1</v>
      </c>
      <c r="M1733" s="37">
        <f>IF( $Q1733, MAX($M$1:M1732)+1, 0)</f>
        <v>0</v>
      </c>
      <c r="N1733" t="str" cm="1">
        <f t="array" ref="N1733">INDEX($A$9:$F$1048576, $J1733, $K1733 )</f>
        <v>67131</v>
      </c>
      <c r="O1733" t="str" cm="1">
        <f t="array" ref="O1733">INDEX($B$9:$F$1048576, $J1733, $K1733 )</f>
        <v>티월드제75차(유)1-23</v>
      </c>
      <c r="P1733" t="str" cm="1">
        <f t="array" ref="P1733">IF( $L1733, TRIM(_xll.IMDP("IR", $G$5&amp;$N1733, $G$6)), "" )</f>
        <v/>
      </c>
      <c r="Q1733" t="b" cm="1">
        <f t="array" ref="Q1733">IF(
    $U$1=1, AND($P1733&lt;&gt;"", $P1733&lt;&gt;"...", $P1733&lt;&gt;"입력오류"),
    IF(
        $U$18=1, AND($P1733&lt;&gt;"", $P1733&lt;&gt;"...", $P1733&lt;&gt;"입력오류", ISNUMBER(FIND(INDEX($T$2:$T$7,$U$1),$P1733))),
        IF(
            $U$17="기타", AND($P1733&lt;&gt;"", $P1733&lt;&gt;"...", $P1733&lt;&gt;"입력오류", NOT(ISNUMBER(FIND($T$21:$T$34,$P1733)))),
            AND($P1733&lt;&gt;"", $P1733&lt;&gt;"...", $P1733&lt;&gt;"입력오류", $T$19=$P1733)
        )
    )
)</f>
        <v>0</v>
      </c>
    </row>
    <row r="1734" spans="1:17">
      <c r="A1734" t="s">
        <v>3334</v>
      </c>
      <c r="B1734" t="s">
        <v>3335</v>
      </c>
      <c r="C1734" t="s">
        <v>12487</v>
      </c>
      <c r="D1734" t="s">
        <v>12488</v>
      </c>
      <c r="I1734">
        <f t="shared" si="82"/>
        <v>1733</v>
      </c>
      <c r="J1734">
        <f t="shared" si="83"/>
        <v>1733</v>
      </c>
      <c r="K1734">
        <f t="shared" si="81"/>
        <v>1</v>
      </c>
      <c r="L1734" t="b">
        <f>COUNTIF($N$2:N1734, N1734)=1</f>
        <v>1</v>
      </c>
      <c r="M1734" s="37">
        <f>IF( $Q1734, MAX($M$1:M1733)+1, 0)</f>
        <v>0</v>
      </c>
      <c r="N1734" t="str" cm="1">
        <f t="array" ref="N1734">INDEX($A$9:$F$1048576, $J1734, $K1734 )</f>
        <v>67132</v>
      </c>
      <c r="O1734" t="str" cm="1">
        <f t="array" ref="O1734">INDEX($B$9:$F$1048576, $J1734, $K1734 )</f>
        <v>티월드제75차(유)1-24</v>
      </c>
      <c r="P1734" t="str" cm="1">
        <f t="array" ref="P1734">IF( $L1734, TRIM(_xll.IMDP("IR", $G$5&amp;$N1734, $G$6)), "" )</f>
        <v/>
      </c>
      <c r="Q1734" t="b" cm="1">
        <f t="array" ref="Q1734">IF(
    $U$1=1, AND($P1734&lt;&gt;"", $P1734&lt;&gt;"...", $P1734&lt;&gt;"입력오류"),
    IF(
        $U$18=1, AND($P1734&lt;&gt;"", $P1734&lt;&gt;"...", $P1734&lt;&gt;"입력오류", ISNUMBER(FIND(INDEX($T$2:$T$7,$U$1),$P1734))),
        IF(
            $U$17="기타", AND($P1734&lt;&gt;"", $P1734&lt;&gt;"...", $P1734&lt;&gt;"입력오류", NOT(ISNUMBER(FIND($T$21:$T$34,$P1734)))),
            AND($P1734&lt;&gt;"", $P1734&lt;&gt;"...", $P1734&lt;&gt;"입력오류", $T$19=$P1734)
        )
    )
)</f>
        <v>0</v>
      </c>
    </row>
    <row r="1735" spans="1:17">
      <c r="A1735" t="s">
        <v>3336</v>
      </c>
      <c r="B1735" t="s">
        <v>3337</v>
      </c>
      <c r="C1735" t="s">
        <v>12489</v>
      </c>
      <c r="D1735" t="s">
        <v>12490</v>
      </c>
      <c r="I1735">
        <f t="shared" si="82"/>
        <v>1734</v>
      </c>
      <c r="J1735">
        <f t="shared" si="83"/>
        <v>1734</v>
      </c>
      <c r="K1735">
        <f t="shared" si="81"/>
        <v>1</v>
      </c>
      <c r="L1735" t="b">
        <f>COUNTIF($N$2:N1735, N1735)=1</f>
        <v>1</v>
      </c>
      <c r="M1735" s="37">
        <f>IF( $Q1735, MAX($M$1:M1734)+1, 0)</f>
        <v>0</v>
      </c>
      <c r="N1735" t="str" cm="1">
        <f t="array" ref="N1735">INDEX($A$9:$F$1048576, $J1735, $K1735 )</f>
        <v>67133</v>
      </c>
      <c r="O1735" t="str" cm="1">
        <f t="array" ref="O1735">INDEX($B$9:$F$1048576, $J1735, $K1735 )</f>
        <v>티월드제75차(유)1-25</v>
      </c>
      <c r="P1735" t="str" cm="1">
        <f t="array" ref="P1735">IF( $L1735, TRIM(_xll.IMDP("IR", $G$5&amp;$N1735, $G$6)), "" )</f>
        <v/>
      </c>
      <c r="Q1735" t="b" cm="1">
        <f t="array" ref="Q1735">IF(
    $U$1=1, AND($P1735&lt;&gt;"", $P1735&lt;&gt;"...", $P1735&lt;&gt;"입력오류"),
    IF(
        $U$18=1, AND($P1735&lt;&gt;"", $P1735&lt;&gt;"...", $P1735&lt;&gt;"입력오류", ISNUMBER(FIND(INDEX($T$2:$T$7,$U$1),$P1735))),
        IF(
            $U$17="기타", AND($P1735&lt;&gt;"", $P1735&lt;&gt;"...", $P1735&lt;&gt;"입력오류", NOT(ISNUMBER(FIND($T$21:$T$34,$P1735)))),
            AND($P1735&lt;&gt;"", $P1735&lt;&gt;"...", $P1735&lt;&gt;"입력오류", $T$19=$P1735)
        )
    )
)</f>
        <v>0</v>
      </c>
    </row>
    <row r="1736" spans="1:17">
      <c r="A1736" t="s">
        <v>3338</v>
      </c>
      <c r="B1736" t="s">
        <v>3339</v>
      </c>
      <c r="C1736" t="s">
        <v>12491</v>
      </c>
      <c r="D1736" t="s">
        <v>12492</v>
      </c>
      <c r="I1736">
        <f t="shared" si="82"/>
        <v>1735</v>
      </c>
      <c r="J1736">
        <f t="shared" si="83"/>
        <v>1735</v>
      </c>
      <c r="K1736">
        <f t="shared" si="81"/>
        <v>1</v>
      </c>
      <c r="L1736" t="b">
        <f>COUNTIF($N$2:N1736, N1736)=1</f>
        <v>1</v>
      </c>
      <c r="M1736" s="37">
        <f>IF( $Q1736, MAX($M$1:M1735)+1, 0)</f>
        <v>0</v>
      </c>
      <c r="N1736" t="str" cm="1">
        <f t="array" ref="N1736">INDEX($A$9:$F$1048576, $J1736, $K1736 )</f>
        <v>67134</v>
      </c>
      <c r="O1736" t="str" cm="1">
        <f t="array" ref="O1736">INDEX($B$9:$F$1048576, $J1736, $K1736 )</f>
        <v>티월드제75차(유)1-26</v>
      </c>
      <c r="P1736" t="str" cm="1">
        <f t="array" ref="P1736">IF( $L1736, TRIM(_xll.IMDP("IR", $G$5&amp;$N1736, $G$6)), "" )</f>
        <v/>
      </c>
      <c r="Q1736" t="b" cm="1">
        <f t="array" ref="Q1736">IF(
    $U$1=1, AND($P1736&lt;&gt;"", $P1736&lt;&gt;"...", $P1736&lt;&gt;"입력오류"),
    IF(
        $U$18=1, AND($P1736&lt;&gt;"", $P1736&lt;&gt;"...", $P1736&lt;&gt;"입력오류", ISNUMBER(FIND(INDEX($T$2:$T$7,$U$1),$P1736))),
        IF(
            $U$17="기타", AND($P1736&lt;&gt;"", $P1736&lt;&gt;"...", $P1736&lt;&gt;"입력오류", NOT(ISNUMBER(FIND($T$21:$T$34,$P1736)))),
            AND($P1736&lt;&gt;"", $P1736&lt;&gt;"...", $P1736&lt;&gt;"입력오류", $T$19=$P1736)
        )
    )
)</f>
        <v>0</v>
      </c>
    </row>
    <row r="1737" spans="1:17">
      <c r="A1737" t="s">
        <v>3340</v>
      </c>
      <c r="B1737" t="s">
        <v>3341</v>
      </c>
      <c r="C1737" t="s">
        <v>12493</v>
      </c>
      <c r="D1737" t="s">
        <v>12494</v>
      </c>
      <c r="I1737">
        <f t="shared" si="82"/>
        <v>1736</v>
      </c>
      <c r="J1737">
        <f t="shared" si="83"/>
        <v>1736</v>
      </c>
      <c r="K1737">
        <f t="shared" si="81"/>
        <v>1</v>
      </c>
      <c r="L1737" t="b">
        <f>COUNTIF($N$2:N1737, N1737)=1</f>
        <v>1</v>
      </c>
      <c r="M1737" s="37">
        <f>IF( $Q1737, MAX($M$1:M1736)+1, 0)</f>
        <v>0</v>
      </c>
      <c r="N1737" t="str" cm="1">
        <f t="array" ref="N1737">INDEX($A$9:$F$1048576, $J1737, $K1737 )</f>
        <v>67135</v>
      </c>
      <c r="O1737" t="str" cm="1">
        <f t="array" ref="O1737">INDEX($B$9:$F$1048576, $J1737, $K1737 )</f>
        <v>티월드제75차(유)1-27</v>
      </c>
      <c r="P1737" t="str" cm="1">
        <f t="array" ref="P1737">IF( $L1737, TRIM(_xll.IMDP("IR", $G$5&amp;$N1737, $G$6)), "" )</f>
        <v/>
      </c>
      <c r="Q1737" t="b" cm="1">
        <f t="array" ref="Q1737">IF(
    $U$1=1, AND($P1737&lt;&gt;"", $P1737&lt;&gt;"...", $P1737&lt;&gt;"입력오류"),
    IF(
        $U$18=1, AND($P1737&lt;&gt;"", $P1737&lt;&gt;"...", $P1737&lt;&gt;"입력오류", ISNUMBER(FIND(INDEX($T$2:$T$7,$U$1),$P1737))),
        IF(
            $U$17="기타", AND($P1737&lt;&gt;"", $P1737&lt;&gt;"...", $P1737&lt;&gt;"입력오류", NOT(ISNUMBER(FIND($T$21:$T$34,$P1737)))),
            AND($P1737&lt;&gt;"", $P1737&lt;&gt;"...", $P1737&lt;&gt;"입력오류", $T$19=$P1737)
        )
    )
)</f>
        <v>0</v>
      </c>
    </row>
    <row r="1738" spans="1:17">
      <c r="A1738" t="s">
        <v>3342</v>
      </c>
      <c r="B1738" t="s">
        <v>3343</v>
      </c>
      <c r="C1738" t="s">
        <v>12495</v>
      </c>
      <c r="D1738" t="s">
        <v>12496</v>
      </c>
      <c r="I1738">
        <f t="shared" si="82"/>
        <v>1737</v>
      </c>
      <c r="J1738">
        <f t="shared" si="83"/>
        <v>1737</v>
      </c>
      <c r="K1738">
        <f t="shared" si="81"/>
        <v>1</v>
      </c>
      <c r="L1738" t="b">
        <f>COUNTIF($N$2:N1738, N1738)=1</f>
        <v>1</v>
      </c>
      <c r="M1738" s="37">
        <f>IF( $Q1738, MAX($M$1:M1737)+1, 0)</f>
        <v>0</v>
      </c>
      <c r="N1738" t="str" cm="1">
        <f t="array" ref="N1738">INDEX($A$9:$F$1048576, $J1738, $K1738 )</f>
        <v>67147</v>
      </c>
      <c r="O1738" t="str" cm="1">
        <f t="array" ref="O1738">INDEX($B$9:$F$1048576, $J1738, $K1738 )</f>
        <v>엠에스밀레니엄제이차(유)3</v>
      </c>
      <c r="P1738" t="str" cm="1">
        <f t="array" ref="P1738">IF( $L1738, TRIM(_xll.IMDP("IR", $G$5&amp;$N1738, $G$6)), "" )</f>
        <v/>
      </c>
      <c r="Q1738" t="b" cm="1">
        <f t="array" ref="Q1738">IF(
    $U$1=1, AND($P1738&lt;&gt;"", $P1738&lt;&gt;"...", $P1738&lt;&gt;"입력오류"),
    IF(
        $U$18=1, AND($P1738&lt;&gt;"", $P1738&lt;&gt;"...", $P1738&lt;&gt;"입력오류", ISNUMBER(FIND(INDEX($T$2:$T$7,$U$1),$P1738))),
        IF(
            $U$17="기타", AND($P1738&lt;&gt;"", $P1738&lt;&gt;"...", $P1738&lt;&gt;"입력오류", NOT(ISNUMBER(FIND($T$21:$T$34,$P1738)))),
            AND($P1738&lt;&gt;"", $P1738&lt;&gt;"...", $P1738&lt;&gt;"입력오류", $T$19=$P1738)
        )
    )
)</f>
        <v>0</v>
      </c>
    </row>
    <row r="1739" spans="1:17">
      <c r="A1739" t="s">
        <v>3344</v>
      </c>
      <c r="B1739" t="s">
        <v>3345</v>
      </c>
      <c r="C1739" t="s">
        <v>12497</v>
      </c>
      <c r="D1739" t="s">
        <v>12498</v>
      </c>
      <c r="I1739">
        <f t="shared" si="82"/>
        <v>1738</v>
      </c>
      <c r="J1739">
        <f t="shared" si="83"/>
        <v>1738</v>
      </c>
      <c r="K1739">
        <f t="shared" si="81"/>
        <v>1</v>
      </c>
      <c r="L1739" t="b">
        <f>COUNTIF($N$2:N1739, N1739)=1</f>
        <v>1</v>
      </c>
      <c r="M1739" s="37">
        <f>IF( $Q1739, MAX($M$1:M1738)+1, 0)</f>
        <v>0</v>
      </c>
      <c r="N1739" t="str" cm="1">
        <f t="array" ref="N1739">INDEX($A$9:$F$1048576, $J1739, $K1739 )</f>
        <v>67167</v>
      </c>
      <c r="O1739" t="str" cm="1">
        <f t="array" ref="O1739">INDEX($B$9:$F$1048576, $J1739, $K1739 )</f>
        <v>퍼스트파이브지제62차(유)1-17</v>
      </c>
      <c r="P1739" t="str" cm="1">
        <f t="array" ref="P1739">IF( $L1739, TRIM(_xll.IMDP("IR", $G$5&amp;$N1739, $G$6)), "" )</f>
        <v/>
      </c>
      <c r="Q1739" t="b" cm="1">
        <f t="array" ref="Q1739">IF(
    $U$1=1, AND($P1739&lt;&gt;"", $P1739&lt;&gt;"...", $P1739&lt;&gt;"입력오류"),
    IF(
        $U$18=1, AND($P1739&lt;&gt;"", $P1739&lt;&gt;"...", $P1739&lt;&gt;"입력오류", ISNUMBER(FIND(INDEX($T$2:$T$7,$U$1),$P1739))),
        IF(
            $U$17="기타", AND($P1739&lt;&gt;"", $P1739&lt;&gt;"...", $P1739&lt;&gt;"입력오류", NOT(ISNUMBER(FIND($T$21:$T$34,$P1739)))),
            AND($P1739&lt;&gt;"", $P1739&lt;&gt;"...", $P1739&lt;&gt;"입력오류", $T$19=$P1739)
        )
    )
)</f>
        <v>0</v>
      </c>
    </row>
    <row r="1740" spans="1:17">
      <c r="A1740" t="s">
        <v>3346</v>
      </c>
      <c r="B1740" t="s">
        <v>3347</v>
      </c>
      <c r="C1740" t="s">
        <v>12499</v>
      </c>
      <c r="D1740" t="s">
        <v>12500</v>
      </c>
      <c r="I1740">
        <f t="shared" si="82"/>
        <v>1739</v>
      </c>
      <c r="J1740">
        <f t="shared" si="83"/>
        <v>1739</v>
      </c>
      <c r="K1740">
        <f t="shared" si="81"/>
        <v>1</v>
      </c>
      <c r="L1740" t="b">
        <f>COUNTIF($N$2:N1740, N1740)=1</f>
        <v>1</v>
      </c>
      <c r="M1740" s="37">
        <f>IF( $Q1740, MAX($M$1:M1739)+1, 0)</f>
        <v>0</v>
      </c>
      <c r="N1740" t="str" cm="1">
        <f t="array" ref="N1740">INDEX($A$9:$F$1048576, $J1740, $K1740 )</f>
        <v>67168</v>
      </c>
      <c r="O1740" t="str" cm="1">
        <f t="array" ref="O1740">INDEX($B$9:$F$1048576, $J1740, $K1740 )</f>
        <v>퍼스트파이브지제62차(유)1-18</v>
      </c>
      <c r="P1740" t="str" cm="1">
        <f t="array" ref="P1740">IF( $L1740, TRIM(_xll.IMDP("IR", $G$5&amp;$N1740, $G$6)), "" )</f>
        <v/>
      </c>
      <c r="Q1740" t="b" cm="1">
        <f t="array" ref="Q1740">IF(
    $U$1=1, AND($P1740&lt;&gt;"", $P1740&lt;&gt;"...", $P1740&lt;&gt;"입력오류"),
    IF(
        $U$18=1, AND($P1740&lt;&gt;"", $P1740&lt;&gt;"...", $P1740&lt;&gt;"입력오류", ISNUMBER(FIND(INDEX($T$2:$T$7,$U$1),$P1740))),
        IF(
            $U$17="기타", AND($P1740&lt;&gt;"", $P1740&lt;&gt;"...", $P1740&lt;&gt;"입력오류", NOT(ISNUMBER(FIND($T$21:$T$34,$P1740)))),
            AND($P1740&lt;&gt;"", $P1740&lt;&gt;"...", $P1740&lt;&gt;"입력오류", $T$19=$P1740)
        )
    )
)</f>
        <v>0</v>
      </c>
    </row>
    <row r="1741" spans="1:17">
      <c r="A1741" t="s">
        <v>3348</v>
      </c>
      <c r="B1741" t="s">
        <v>3349</v>
      </c>
      <c r="C1741" t="s">
        <v>12501</v>
      </c>
      <c r="D1741" t="s">
        <v>12502</v>
      </c>
      <c r="I1741">
        <f t="shared" si="82"/>
        <v>1740</v>
      </c>
      <c r="J1741">
        <f t="shared" si="83"/>
        <v>1740</v>
      </c>
      <c r="K1741">
        <f t="shared" si="81"/>
        <v>1</v>
      </c>
      <c r="L1741" t="b">
        <f>COUNTIF($N$2:N1741, N1741)=1</f>
        <v>1</v>
      </c>
      <c r="M1741" s="37">
        <f>IF( $Q1741, MAX($M$1:M1740)+1, 0)</f>
        <v>0</v>
      </c>
      <c r="N1741" t="str" cm="1">
        <f t="array" ref="N1741">INDEX($A$9:$F$1048576, $J1741, $K1741 )</f>
        <v>67169</v>
      </c>
      <c r="O1741" t="str" cm="1">
        <f t="array" ref="O1741">INDEX($B$9:$F$1048576, $J1741, $K1741 )</f>
        <v>퍼스트파이브지제62차(유)1-19</v>
      </c>
      <c r="P1741" t="str" cm="1">
        <f t="array" ref="P1741">IF( $L1741, TRIM(_xll.IMDP("IR", $G$5&amp;$N1741, $G$6)), "" )</f>
        <v/>
      </c>
      <c r="Q1741" t="b" cm="1">
        <f t="array" ref="Q1741">IF(
    $U$1=1, AND($P1741&lt;&gt;"", $P1741&lt;&gt;"...", $P1741&lt;&gt;"입력오류"),
    IF(
        $U$18=1, AND($P1741&lt;&gt;"", $P1741&lt;&gt;"...", $P1741&lt;&gt;"입력오류", ISNUMBER(FIND(INDEX($T$2:$T$7,$U$1),$P1741))),
        IF(
            $U$17="기타", AND($P1741&lt;&gt;"", $P1741&lt;&gt;"...", $P1741&lt;&gt;"입력오류", NOT(ISNUMBER(FIND($T$21:$T$34,$P1741)))),
            AND($P1741&lt;&gt;"", $P1741&lt;&gt;"...", $P1741&lt;&gt;"입력오류", $T$19=$P1741)
        )
    )
)</f>
        <v>0</v>
      </c>
    </row>
    <row r="1742" spans="1:17">
      <c r="A1742" t="s">
        <v>3350</v>
      </c>
      <c r="B1742" t="s">
        <v>3351</v>
      </c>
      <c r="C1742" t="s">
        <v>12503</v>
      </c>
      <c r="D1742" t="s">
        <v>12504</v>
      </c>
      <c r="I1742">
        <f t="shared" si="82"/>
        <v>1741</v>
      </c>
      <c r="J1742">
        <f t="shared" si="83"/>
        <v>1741</v>
      </c>
      <c r="K1742">
        <f t="shared" si="81"/>
        <v>1</v>
      </c>
      <c r="L1742" t="b">
        <f>COUNTIF($N$2:N1742, N1742)=1</f>
        <v>1</v>
      </c>
      <c r="M1742" s="37">
        <f>IF( $Q1742, MAX($M$1:M1741)+1, 0)</f>
        <v>0</v>
      </c>
      <c r="N1742" t="str" cm="1">
        <f t="array" ref="N1742">INDEX($A$9:$F$1048576, $J1742, $K1742 )</f>
        <v>67170</v>
      </c>
      <c r="O1742" t="str" cm="1">
        <f t="array" ref="O1742">INDEX($B$9:$F$1048576, $J1742, $K1742 )</f>
        <v>퍼스트파이브지제62차(유)1-20</v>
      </c>
      <c r="P1742" t="str" cm="1">
        <f t="array" ref="P1742">IF( $L1742, TRIM(_xll.IMDP("IR", $G$5&amp;$N1742, $G$6)), "" )</f>
        <v/>
      </c>
      <c r="Q1742" t="b" cm="1">
        <f t="array" ref="Q1742">IF(
    $U$1=1, AND($P1742&lt;&gt;"", $P1742&lt;&gt;"...", $P1742&lt;&gt;"입력오류"),
    IF(
        $U$18=1, AND($P1742&lt;&gt;"", $P1742&lt;&gt;"...", $P1742&lt;&gt;"입력오류", ISNUMBER(FIND(INDEX($T$2:$T$7,$U$1),$P1742))),
        IF(
            $U$17="기타", AND($P1742&lt;&gt;"", $P1742&lt;&gt;"...", $P1742&lt;&gt;"입력오류", NOT(ISNUMBER(FIND($T$21:$T$34,$P1742)))),
            AND($P1742&lt;&gt;"", $P1742&lt;&gt;"...", $P1742&lt;&gt;"입력오류", $T$19=$P1742)
        )
    )
)</f>
        <v>0</v>
      </c>
    </row>
    <row r="1743" spans="1:17">
      <c r="A1743" t="s">
        <v>3352</v>
      </c>
      <c r="B1743" t="s">
        <v>3353</v>
      </c>
      <c r="C1743" t="s">
        <v>12505</v>
      </c>
      <c r="D1743" t="s">
        <v>12506</v>
      </c>
      <c r="I1743">
        <f t="shared" si="82"/>
        <v>1742</v>
      </c>
      <c r="J1743">
        <f t="shared" si="83"/>
        <v>1742</v>
      </c>
      <c r="K1743">
        <f t="shared" si="81"/>
        <v>1</v>
      </c>
      <c r="L1743" t="b">
        <f>COUNTIF($N$2:N1743, N1743)=1</f>
        <v>1</v>
      </c>
      <c r="M1743" s="37">
        <f>IF( $Q1743, MAX($M$1:M1742)+1, 0)</f>
        <v>0</v>
      </c>
      <c r="N1743" t="str" cm="1">
        <f t="array" ref="N1743">INDEX($A$9:$F$1048576, $J1743, $K1743 )</f>
        <v>67171</v>
      </c>
      <c r="O1743" t="str" cm="1">
        <f t="array" ref="O1743">INDEX($B$9:$F$1048576, $J1743, $K1743 )</f>
        <v>퍼스트파이브지제62차(유)1-21</v>
      </c>
      <c r="P1743" t="str" cm="1">
        <f t="array" ref="P1743">IF( $L1743, TRIM(_xll.IMDP("IR", $G$5&amp;$N1743, $G$6)), "" )</f>
        <v/>
      </c>
      <c r="Q1743" t="b" cm="1">
        <f t="array" ref="Q1743">IF(
    $U$1=1, AND($P1743&lt;&gt;"", $P1743&lt;&gt;"...", $P1743&lt;&gt;"입력오류"),
    IF(
        $U$18=1, AND($P1743&lt;&gt;"", $P1743&lt;&gt;"...", $P1743&lt;&gt;"입력오류", ISNUMBER(FIND(INDEX($T$2:$T$7,$U$1),$P1743))),
        IF(
            $U$17="기타", AND($P1743&lt;&gt;"", $P1743&lt;&gt;"...", $P1743&lt;&gt;"입력오류", NOT(ISNUMBER(FIND($T$21:$T$34,$P1743)))),
            AND($P1743&lt;&gt;"", $P1743&lt;&gt;"...", $P1743&lt;&gt;"입력오류", $T$19=$P1743)
        )
    )
)</f>
        <v>0</v>
      </c>
    </row>
    <row r="1744" spans="1:17">
      <c r="A1744" t="s">
        <v>3354</v>
      </c>
      <c r="B1744" t="s">
        <v>3355</v>
      </c>
      <c r="C1744" t="s">
        <v>12507</v>
      </c>
      <c r="D1744" t="s">
        <v>12508</v>
      </c>
      <c r="I1744">
        <f t="shared" si="82"/>
        <v>1743</v>
      </c>
      <c r="J1744">
        <f t="shared" si="83"/>
        <v>1743</v>
      </c>
      <c r="K1744">
        <f t="shared" si="81"/>
        <v>1</v>
      </c>
      <c r="L1744" t="b">
        <f>COUNTIF($N$2:N1744, N1744)=1</f>
        <v>1</v>
      </c>
      <c r="M1744" s="37">
        <f>IF( $Q1744, MAX($M$1:M1743)+1, 0)</f>
        <v>0</v>
      </c>
      <c r="N1744" t="str" cm="1">
        <f t="array" ref="N1744">INDEX($A$9:$F$1048576, $J1744, $K1744 )</f>
        <v>67172</v>
      </c>
      <c r="O1744" t="str" cm="1">
        <f t="array" ref="O1744">INDEX($B$9:$F$1048576, $J1744, $K1744 )</f>
        <v>퍼스트파이브지제62차(유)1-22</v>
      </c>
      <c r="P1744" t="str" cm="1">
        <f t="array" ref="P1744">IF( $L1744, TRIM(_xll.IMDP("IR", $G$5&amp;$N1744, $G$6)), "" )</f>
        <v/>
      </c>
      <c r="Q1744" t="b" cm="1">
        <f t="array" ref="Q1744">IF(
    $U$1=1, AND($P1744&lt;&gt;"", $P1744&lt;&gt;"...", $P1744&lt;&gt;"입력오류"),
    IF(
        $U$18=1, AND($P1744&lt;&gt;"", $P1744&lt;&gt;"...", $P1744&lt;&gt;"입력오류", ISNUMBER(FIND(INDEX($T$2:$T$7,$U$1),$P1744))),
        IF(
            $U$17="기타", AND($P1744&lt;&gt;"", $P1744&lt;&gt;"...", $P1744&lt;&gt;"입력오류", NOT(ISNUMBER(FIND($T$21:$T$34,$P1744)))),
            AND($P1744&lt;&gt;"", $P1744&lt;&gt;"...", $P1744&lt;&gt;"입력오류", $T$19=$P1744)
        )
    )
)</f>
        <v>0</v>
      </c>
    </row>
    <row r="1745" spans="1:17">
      <c r="A1745" t="s">
        <v>3357</v>
      </c>
      <c r="B1745" t="s">
        <v>3358</v>
      </c>
      <c r="C1745" t="s">
        <v>12509</v>
      </c>
      <c r="D1745" t="s">
        <v>12510</v>
      </c>
      <c r="I1745">
        <f t="shared" si="82"/>
        <v>1744</v>
      </c>
      <c r="J1745">
        <f t="shared" si="83"/>
        <v>1744</v>
      </c>
      <c r="K1745">
        <f t="shared" si="81"/>
        <v>1</v>
      </c>
      <c r="L1745" t="b">
        <f>COUNTIF($N$2:N1745, N1745)=1</f>
        <v>1</v>
      </c>
      <c r="M1745" s="37">
        <f>IF( $Q1745, MAX($M$1:M1744)+1, 0)</f>
        <v>0</v>
      </c>
      <c r="N1745" t="str" cm="1">
        <f t="array" ref="N1745">INDEX($A$9:$F$1048576, $J1745, $K1745 )</f>
        <v>67173</v>
      </c>
      <c r="O1745" t="str" cm="1">
        <f t="array" ref="O1745">INDEX($B$9:$F$1048576, $J1745, $K1745 )</f>
        <v>퍼스트파이브지제62차(유)1-23</v>
      </c>
      <c r="P1745" t="str" cm="1">
        <f t="array" ref="P1745">IF( $L1745, TRIM(_xll.IMDP("IR", $G$5&amp;$N1745, $G$6)), "" )</f>
        <v/>
      </c>
      <c r="Q1745" t="b" cm="1">
        <f t="array" ref="Q1745">IF(
    $U$1=1, AND($P1745&lt;&gt;"", $P1745&lt;&gt;"...", $P1745&lt;&gt;"입력오류"),
    IF(
        $U$18=1, AND($P1745&lt;&gt;"", $P1745&lt;&gt;"...", $P1745&lt;&gt;"입력오류", ISNUMBER(FIND(INDEX($T$2:$T$7,$U$1),$P1745))),
        IF(
            $U$17="기타", AND($P1745&lt;&gt;"", $P1745&lt;&gt;"...", $P1745&lt;&gt;"입력오류", NOT(ISNUMBER(FIND($T$21:$T$34,$P1745)))),
            AND($P1745&lt;&gt;"", $P1745&lt;&gt;"...", $P1745&lt;&gt;"입력오류", $T$19=$P1745)
        )
    )
)</f>
        <v>0</v>
      </c>
    </row>
    <row r="1746" spans="1:17">
      <c r="A1746" t="s">
        <v>3359</v>
      </c>
      <c r="B1746" t="s">
        <v>3360</v>
      </c>
      <c r="C1746" t="s">
        <v>12511</v>
      </c>
      <c r="D1746" t="s">
        <v>12512</v>
      </c>
      <c r="I1746">
        <f t="shared" si="82"/>
        <v>1745</v>
      </c>
      <c r="J1746">
        <f t="shared" si="83"/>
        <v>1745</v>
      </c>
      <c r="K1746">
        <f t="shared" si="81"/>
        <v>1</v>
      </c>
      <c r="L1746" t="b">
        <f>COUNTIF($N$2:N1746, N1746)=1</f>
        <v>1</v>
      </c>
      <c r="M1746" s="37">
        <f>IF( $Q1746, MAX($M$1:M1745)+1, 0)</f>
        <v>0</v>
      </c>
      <c r="N1746" t="str" cm="1">
        <f t="array" ref="N1746">INDEX($A$9:$F$1048576, $J1746, $K1746 )</f>
        <v>67174</v>
      </c>
      <c r="O1746" t="str" cm="1">
        <f t="array" ref="O1746">INDEX($B$9:$F$1048576, $J1746, $K1746 )</f>
        <v>퍼스트파이브지제62차(유)1-24</v>
      </c>
      <c r="P1746" t="str" cm="1">
        <f t="array" ref="P1746">IF( $L1746, TRIM(_xll.IMDP("IR", $G$5&amp;$N1746, $G$6)), "" )</f>
        <v/>
      </c>
      <c r="Q1746" t="b" cm="1">
        <f t="array" ref="Q1746">IF(
    $U$1=1, AND($P1746&lt;&gt;"", $P1746&lt;&gt;"...", $P1746&lt;&gt;"입력오류"),
    IF(
        $U$18=1, AND($P1746&lt;&gt;"", $P1746&lt;&gt;"...", $P1746&lt;&gt;"입력오류", ISNUMBER(FIND(INDEX($T$2:$T$7,$U$1),$P1746))),
        IF(
            $U$17="기타", AND($P1746&lt;&gt;"", $P1746&lt;&gt;"...", $P1746&lt;&gt;"입력오류", NOT(ISNUMBER(FIND($T$21:$T$34,$P1746)))),
            AND($P1746&lt;&gt;"", $P1746&lt;&gt;"...", $P1746&lt;&gt;"입력오류", $T$19=$P1746)
        )
    )
)</f>
        <v>0</v>
      </c>
    </row>
    <row r="1747" spans="1:17">
      <c r="A1747" t="s">
        <v>3361</v>
      </c>
      <c r="B1747" t="s">
        <v>3362</v>
      </c>
      <c r="C1747" t="s">
        <v>12513</v>
      </c>
      <c r="D1747" t="s">
        <v>12514</v>
      </c>
      <c r="I1747">
        <f t="shared" si="82"/>
        <v>1746</v>
      </c>
      <c r="J1747">
        <f t="shared" si="83"/>
        <v>1746</v>
      </c>
      <c r="K1747">
        <f t="shared" si="81"/>
        <v>1</v>
      </c>
      <c r="L1747" t="b">
        <f>COUNTIF($N$2:N1747, N1747)=1</f>
        <v>1</v>
      </c>
      <c r="M1747" s="37">
        <f>IF( $Q1747, MAX($M$1:M1746)+1, 0)</f>
        <v>0</v>
      </c>
      <c r="N1747" t="str" cm="1">
        <f t="array" ref="N1747">INDEX($A$9:$F$1048576, $J1747, $K1747 )</f>
        <v>67175</v>
      </c>
      <c r="O1747" t="str" cm="1">
        <f t="array" ref="O1747">INDEX($B$9:$F$1048576, $J1747, $K1747 )</f>
        <v>퍼스트파이브지제62차(유)1-25</v>
      </c>
      <c r="P1747" t="str" cm="1">
        <f t="array" ref="P1747">IF( $L1747, TRIM(_xll.IMDP("IR", $G$5&amp;$N1747, $G$6)), "" )</f>
        <v/>
      </c>
      <c r="Q1747" t="b" cm="1">
        <f t="array" ref="Q1747">IF(
    $U$1=1, AND($P1747&lt;&gt;"", $P1747&lt;&gt;"...", $P1747&lt;&gt;"입력오류"),
    IF(
        $U$18=1, AND($P1747&lt;&gt;"", $P1747&lt;&gt;"...", $P1747&lt;&gt;"입력오류", ISNUMBER(FIND(INDEX($T$2:$T$7,$U$1),$P1747))),
        IF(
            $U$17="기타", AND($P1747&lt;&gt;"", $P1747&lt;&gt;"...", $P1747&lt;&gt;"입력오류", NOT(ISNUMBER(FIND($T$21:$T$34,$P1747)))),
            AND($P1747&lt;&gt;"", $P1747&lt;&gt;"...", $P1747&lt;&gt;"입력오류", $T$19=$P1747)
        )
    )
)</f>
        <v>0</v>
      </c>
    </row>
    <row r="1748" spans="1:17">
      <c r="A1748" t="s">
        <v>3363</v>
      </c>
      <c r="B1748" t="s">
        <v>3364</v>
      </c>
      <c r="C1748" t="s">
        <v>12515</v>
      </c>
      <c r="D1748" t="s">
        <v>12516</v>
      </c>
      <c r="I1748">
        <f t="shared" si="82"/>
        <v>1747</v>
      </c>
      <c r="J1748">
        <f t="shared" si="83"/>
        <v>1747</v>
      </c>
      <c r="K1748">
        <f t="shared" si="81"/>
        <v>1</v>
      </c>
      <c r="L1748" t="b">
        <f>COUNTIF($N$2:N1748, N1748)=1</f>
        <v>1</v>
      </c>
      <c r="M1748" s="37">
        <f>IF( $Q1748, MAX($M$1:M1747)+1, 0)</f>
        <v>0</v>
      </c>
      <c r="N1748" t="str" cm="1">
        <f t="array" ref="N1748">INDEX($A$9:$F$1048576, $J1748, $K1748 )</f>
        <v>67176</v>
      </c>
      <c r="O1748" t="str" cm="1">
        <f t="array" ref="O1748">INDEX($B$9:$F$1048576, $J1748, $K1748 )</f>
        <v>퍼스트파이브지제62차(유)1-26</v>
      </c>
      <c r="P1748" t="str" cm="1">
        <f t="array" ref="P1748">IF( $L1748, TRIM(_xll.IMDP("IR", $G$5&amp;$N1748, $G$6)), "" )</f>
        <v/>
      </c>
      <c r="Q1748" t="b" cm="1">
        <f t="array" ref="Q1748">IF(
    $U$1=1, AND($P1748&lt;&gt;"", $P1748&lt;&gt;"...", $P1748&lt;&gt;"입력오류"),
    IF(
        $U$18=1, AND($P1748&lt;&gt;"", $P1748&lt;&gt;"...", $P1748&lt;&gt;"입력오류", ISNUMBER(FIND(INDEX($T$2:$T$7,$U$1),$P1748))),
        IF(
            $U$17="기타", AND($P1748&lt;&gt;"", $P1748&lt;&gt;"...", $P1748&lt;&gt;"입력오류", NOT(ISNUMBER(FIND($T$21:$T$34,$P1748)))),
            AND($P1748&lt;&gt;"", $P1748&lt;&gt;"...", $P1748&lt;&gt;"입력오류", $T$19=$P1748)
        )
    )
)</f>
        <v>0</v>
      </c>
    </row>
    <row r="1749" spans="1:17">
      <c r="A1749" t="s">
        <v>3365</v>
      </c>
      <c r="B1749" t="s">
        <v>3366</v>
      </c>
      <c r="C1749" t="s">
        <v>12517</v>
      </c>
      <c r="D1749" t="s">
        <v>12518</v>
      </c>
      <c r="I1749">
        <f t="shared" si="82"/>
        <v>1748</v>
      </c>
      <c r="J1749">
        <f t="shared" si="83"/>
        <v>1748</v>
      </c>
      <c r="K1749">
        <f t="shared" si="81"/>
        <v>1</v>
      </c>
      <c r="L1749" t="b">
        <f>COUNTIF($N$2:N1749, N1749)=1</f>
        <v>1</v>
      </c>
      <c r="M1749" s="37">
        <f>IF( $Q1749, MAX($M$1:M1748)+1, 0)</f>
        <v>0</v>
      </c>
      <c r="N1749" t="str" cm="1">
        <f t="array" ref="N1749">INDEX($A$9:$F$1048576, $J1749, $K1749 )</f>
        <v>67177</v>
      </c>
      <c r="O1749" t="str" cm="1">
        <f t="array" ref="O1749">INDEX($B$9:$F$1048576, $J1749, $K1749 )</f>
        <v>퍼스트파이브지제62차(유)1-27</v>
      </c>
      <c r="P1749" t="str" cm="1">
        <f t="array" ref="P1749">IF( $L1749, TRIM(_xll.IMDP("IR", $G$5&amp;$N1749, $G$6)), "" )</f>
        <v/>
      </c>
      <c r="Q1749" t="b" cm="1">
        <f t="array" ref="Q1749">IF(
    $U$1=1, AND($P1749&lt;&gt;"", $P1749&lt;&gt;"...", $P1749&lt;&gt;"입력오류"),
    IF(
        $U$18=1, AND($P1749&lt;&gt;"", $P1749&lt;&gt;"...", $P1749&lt;&gt;"입력오류", ISNUMBER(FIND(INDEX($T$2:$T$7,$U$1),$P1749))),
        IF(
            $U$17="기타", AND($P1749&lt;&gt;"", $P1749&lt;&gt;"...", $P1749&lt;&gt;"입력오류", NOT(ISNUMBER(FIND($T$21:$T$34,$P1749)))),
            AND($P1749&lt;&gt;"", $P1749&lt;&gt;"...", $P1749&lt;&gt;"입력오류", $T$19=$P1749)
        )
    )
)</f>
        <v>0</v>
      </c>
    </row>
    <row r="1750" spans="1:17">
      <c r="A1750" t="s">
        <v>3367</v>
      </c>
      <c r="B1750" t="s">
        <v>3368</v>
      </c>
      <c r="C1750" t="s">
        <v>12519</v>
      </c>
      <c r="D1750" t="s">
        <v>12520</v>
      </c>
      <c r="I1750">
        <f t="shared" si="82"/>
        <v>1749</v>
      </c>
      <c r="J1750">
        <f t="shared" si="83"/>
        <v>1749</v>
      </c>
      <c r="K1750">
        <f t="shared" si="81"/>
        <v>1</v>
      </c>
      <c r="L1750" t="b">
        <f>COUNTIF($N$2:N1750, N1750)=1</f>
        <v>1</v>
      </c>
      <c r="M1750" s="37">
        <f>IF( $Q1750, MAX($M$1:M1749)+1, 0)</f>
        <v>0</v>
      </c>
      <c r="N1750" t="str" cm="1">
        <f t="array" ref="N1750">INDEX($A$9:$F$1048576, $J1750, $K1750 )</f>
        <v>67178</v>
      </c>
      <c r="O1750" t="str" cm="1">
        <f t="array" ref="O1750">INDEX($B$9:$F$1048576, $J1750, $K1750 )</f>
        <v>퍼스트파이브지제62차(유)1-28</v>
      </c>
      <c r="P1750" t="str" cm="1">
        <f t="array" ref="P1750">IF( $L1750, TRIM(_xll.IMDP("IR", $G$5&amp;$N1750, $G$6)), "" )</f>
        <v/>
      </c>
      <c r="Q1750" t="b" cm="1">
        <f t="array" ref="Q1750">IF(
    $U$1=1, AND($P1750&lt;&gt;"", $P1750&lt;&gt;"...", $P1750&lt;&gt;"입력오류"),
    IF(
        $U$18=1, AND($P1750&lt;&gt;"", $P1750&lt;&gt;"...", $P1750&lt;&gt;"입력오류", ISNUMBER(FIND(INDEX($T$2:$T$7,$U$1),$P1750))),
        IF(
            $U$17="기타", AND($P1750&lt;&gt;"", $P1750&lt;&gt;"...", $P1750&lt;&gt;"입력오류", NOT(ISNUMBER(FIND($T$21:$T$34,$P1750)))),
            AND($P1750&lt;&gt;"", $P1750&lt;&gt;"...", $P1750&lt;&gt;"입력오류", $T$19=$P1750)
        )
    )
)</f>
        <v>0</v>
      </c>
    </row>
    <row r="1751" spans="1:17">
      <c r="A1751" t="s">
        <v>3369</v>
      </c>
      <c r="B1751" t="s">
        <v>3370</v>
      </c>
      <c r="C1751" t="s">
        <v>12521</v>
      </c>
      <c r="D1751" t="s">
        <v>12522</v>
      </c>
      <c r="I1751">
        <f t="shared" si="82"/>
        <v>1750</v>
      </c>
      <c r="J1751">
        <f t="shared" si="83"/>
        <v>1750</v>
      </c>
      <c r="K1751">
        <f t="shared" si="81"/>
        <v>1</v>
      </c>
      <c r="L1751" t="b">
        <f>COUNTIF($N$2:N1751, N1751)=1</f>
        <v>1</v>
      </c>
      <c r="M1751" s="37">
        <f>IF( $Q1751, MAX($M$1:M1750)+1, 0)</f>
        <v>0</v>
      </c>
      <c r="N1751" t="str" cm="1">
        <f t="array" ref="N1751">INDEX($A$9:$F$1048576, $J1751, $K1751 )</f>
        <v>67179</v>
      </c>
      <c r="O1751" t="str" cm="1">
        <f t="array" ref="O1751">INDEX($B$9:$F$1048576, $J1751, $K1751 )</f>
        <v>퍼스트파이브지제62차(유)1-29</v>
      </c>
      <c r="P1751" t="str" cm="1">
        <f t="array" ref="P1751">IF( $L1751, TRIM(_xll.IMDP("IR", $G$5&amp;$N1751, $G$6)), "" )</f>
        <v/>
      </c>
      <c r="Q1751" t="b" cm="1">
        <f t="array" ref="Q1751">IF(
    $U$1=1, AND($P1751&lt;&gt;"", $P1751&lt;&gt;"...", $P1751&lt;&gt;"입력오류"),
    IF(
        $U$18=1, AND($P1751&lt;&gt;"", $P1751&lt;&gt;"...", $P1751&lt;&gt;"입력오류", ISNUMBER(FIND(INDEX($T$2:$T$7,$U$1),$P1751))),
        IF(
            $U$17="기타", AND($P1751&lt;&gt;"", $P1751&lt;&gt;"...", $P1751&lt;&gt;"입력오류", NOT(ISNUMBER(FIND($T$21:$T$34,$P1751)))),
            AND($P1751&lt;&gt;"", $P1751&lt;&gt;"...", $P1751&lt;&gt;"입력오류", $T$19=$P1751)
        )
    )
)</f>
        <v>0</v>
      </c>
    </row>
    <row r="1752" spans="1:17">
      <c r="A1752" t="s">
        <v>3371</v>
      </c>
      <c r="B1752" t="s">
        <v>3372</v>
      </c>
      <c r="C1752" t="s">
        <v>12523</v>
      </c>
      <c r="D1752" t="s">
        <v>2183</v>
      </c>
      <c r="I1752">
        <f t="shared" si="82"/>
        <v>1751</v>
      </c>
      <c r="J1752">
        <f t="shared" si="83"/>
        <v>1751</v>
      </c>
      <c r="K1752">
        <f t="shared" si="81"/>
        <v>1</v>
      </c>
      <c r="L1752" t="b">
        <f>COUNTIF($N$2:N1752, N1752)=1</f>
        <v>1</v>
      </c>
      <c r="M1752" s="37">
        <f>IF( $Q1752, MAX($M$1:M1751)+1, 0)</f>
        <v>0</v>
      </c>
      <c r="N1752" t="str" cm="1">
        <f t="array" ref="N1752">INDEX($A$9:$F$1048576, $J1752, $K1752 )</f>
        <v>67180</v>
      </c>
      <c r="O1752" t="str" cm="1">
        <f t="array" ref="O1752">INDEX($B$9:$F$1048576, $J1752, $K1752 )</f>
        <v>신보2022제5차(유)1-1</v>
      </c>
      <c r="P1752" t="str" cm="1">
        <f t="array" ref="P1752">IF( $L1752, TRIM(_xll.IMDP("IR", $G$5&amp;$N1752, $G$6)), "" )</f>
        <v/>
      </c>
      <c r="Q1752" t="b" cm="1">
        <f t="array" ref="Q1752">IF(
    $U$1=1, AND($P1752&lt;&gt;"", $P1752&lt;&gt;"...", $P1752&lt;&gt;"입력오류"),
    IF(
        $U$18=1, AND($P1752&lt;&gt;"", $P1752&lt;&gt;"...", $P1752&lt;&gt;"입력오류", ISNUMBER(FIND(INDEX($T$2:$T$7,$U$1),$P1752))),
        IF(
            $U$17="기타", AND($P1752&lt;&gt;"", $P1752&lt;&gt;"...", $P1752&lt;&gt;"입력오류", NOT(ISNUMBER(FIND($T$21:$T$34,$P1752)))),
            AND($P1752&lt;&gt;"", $P1752&lt;&gt;"...", $P1752&lt;&gt;"입력오류", $T$19=$P1752)
        )
    )
)</f>
        <v>0</v>
      </c>
    </row>
    <row r="1753" spans="1:17">
      <c r="A1753" t="s">
        <v>3373</v>
      </c>
      <c r="B1753" t="s">
        <v>3374</v>
      </c>
      <c r="C1753" t="s">
        <v>12524</v>
      </c>
      <c r="D1753" t="s">
        <v>12525</v>
      </c>
      <c r="I1753">
        <f t="shared" si="82"/>
        <v>1752</v>
      </c>
      <c r="J1753">
        <f t="shared" si="83"/>
        <v>1752</v>
      </c>
      <c r="K1753">
        <f t="shared" si="81"/>
        <v>1</v>
      </c>
      <c r="L1753" t="b">
        <f>COUNTIF($N$2:N1753, N1753)=1</f>
        <v>1</v>
      </c>
      <c r="M1753" s="37">
        <f>IF( $Q1753, MAX($M$1:M1752)+1, 0)</f>
        <v>0</v>
      </c>
      <c r="N1753" t="str" cm="1">
        <f t="array" ref="N1753">INDEX($A$9:$F$1048576, $J1753, $K1753 )</f>
        <v>67181</v>
      </c>
      <c r="O1753" t="str" cm="1">
        <f t="array" ref="O1753">INDEX($B$9:$F$1048576, $J1753, $K1753 )</f>
        <v>신보2022제5차(유)1-2</v>
      </c>
      <c r="P1753" t="str" cm="1">
        <f t="array" ref="P1753">IF( $L1753, TRIM(_xll.IMDP("IR", $G$5&amp;$N1753, $G$6)), "" )</f>
        <v/>
      </c>
      <c r="Q1753" t="b" cm="1">
        <f t="array" ref="Q1753">IF(
    $U$1=1, AND($P1753&lt;&gt;"", $P1753&lt;&gt;"...", $P1753&lt;&gt;"입력오류"),
    IF(
        $U$18=1, AND($P1753&lt;&gt;"", $P1753&lt;&gt;"...", $P1753&lt;&gt;"입력오류", ISNUMBER(FIND(INDEX($T$2:$T$7,$U$1),$P1753))),
        IF(
            $U$17="기타", AND($P1753&lt;&gt;"", $P1753&lt;&gt;"...", $P1753&lt;&gt;"입력오류", NOT(ISNUMBER(FIND($T$21:$T$34,$P1753)))),
            AND($P1753&lt;&gt;"", $P1753&lt;&gt;"...", $P1753&lt;&gt;"입력오류", $T$19=$P1753)
        )
    )
)</f>
        <v>0</v>
      </c>
    </row>
    <row r="1754" spans="1:17">
      <c r="A1754" t="s">
        <v>3375</v>
      </c>
      <c r="B1754" t="s">
        <v>3376</v>
      </c>
      <c r="C1754" t="s">
        <v>12526</v>
      </c>
      <c r="D1754" t="s">
        <v>12527</v>
      </c>
      <c r="I1754">
        <f t="shared" si="82"/>
        <v>1753</v>
      </c>
      <c r="J1754">
        <f t="shared" si="83"/>
        <v>1753</v>
      </c>
      <c r="K1754">
        <f t="shared" si="81"/>
        <v>1</v>
      </c>
      <c r="L1754" t="b">
        <f>COUNTIF($N$2:N1754, N1754)=1</f>
        <v>1</v>
      </c>
      <c r="M1754" s="37">
        <f>IF( $Q1754, MAX($M$1:M1753)+1, 0)</f>
        <v>0</v>
      </c>
      <c r="N1754" t="str" cm="1">
        <f t="array" ref="N1754">INDEX($A$9:$F$1048576, $J1754, $K1754 )</f>
        <v>67182</v>
      </c>
      <c r="O1754" t="str" cm="1">
        <f t="array" ref="O1754">INDEX($B$9:$F$1048576, $J1754, $K1754 )</f>
        <v>신보2022제5차(유)1-3</v>
      </c>
      <c r="P1754" t="str" cm="1">
        <f t="array" ref="P1754">IF( $L1754, TRIM(_xll.IMDP("IR", $G$5&amp;$N1754, $G$6)), "" )</f>
        <v/>
      </c>
      <c r="Q1754" t="b" cm="1">
        <f t="array" ref="Q1754">IF(
    $U$1=1, AND($P1754&lt;&gt;"", $P1754&lt;&gt;"...", $P1754&lt;&gt;"입력오류"),
    IF(
        $U$18=1, AND($P1754&lt;&gt;"", $P1754&lt;&gt;"...", $P1754&lt;&gt;"입력오류", ISNUMBER(FIND(INDEX($T$2:$T$7,$U$1),$P1754))),
        IF(
            $U$17="기타", AND($P1754&lt;&gt;"", $P1754&lt;&gt;"...", $P1754&lt;&gt;"입력오류", NOT(ISNUMBER(FIND($T$21:$T$34,$P1754)))),
            AND($P1754&lt;&gt;"", $P1754&lt;&gt;"...", $P1754&lt;&gt;"입력오류", $T$19=$P1754)
        )
    )
)</f>
        <v>0</v>
      </c>
    </row>
    <row r="1755" spans="1:17">
      <c r="A1755" t="s">
        <v>3377</v>
      </c>
      <c r="B1755" t="s">
        <v>3378</v>
      </c>
      <c r="C1755" t="s">
        <v>12528</v>
      </c>
      <c r="D1755" t="s">
        <v>12529</v>
      </c>
      <c r="I1755">
        <f t="shared" si="82"/>
        <v>1754</v>
      </c>
      <c r="J1755">
        <f t="shared" si="83"/>
        <v>1754</v>
      </c>
      <c r="K1755">
        <f t="shared" si="81"/>
        <v>1</v>
      </c>
      <c r="L1755" t="b">
        <f>COUNTIF($N$2:N1755, N1755)=1</f>
        <v>1</v>
      </c>
      <c r="M1755" s="37">
        <f>IF( $Q1755, MAX($M$1:M1754)+1, 0)</f>
        <v>0</v>
      </c>
      <c r="N1755" t="str" cm="1">
        <f t="array" ref="N1755">INDEX($A$9:$F$1048576, $J1755, $K1755 )</f>
        <v>67183</v>
      </c>
      <c r="O1755" t="str" cm="1">
        <f t="array" ref="O1755">INDEX($B$9:$F$1048576, $J1755, $K1755 )</f>
        <v>신보2022제6차(유)1-1</v>
      </c>
      <c r="P1755" t="str" cm="1">
        <f t="array" ref="P1755">IF( $L1755, TRIM(_xll.IMDP("IR", $G$5&amp;$N1755, $G$6)), "" )</f>
        <v/>
      </c>
      <c r="Q1755" t="b" cm="1">
        <f t="array" ref="Q1755">IF(
    $U$1=1, AND($P1755&lt;&gt;"", $P1755&lt;&gt;"...", $P1755&lt;&gt;"입력오류"),
    IF(
        $U$18=1, AND($P1755&lt;&gt;"", $P1755&lt;&gt;"...", $P1755&lt;&gt;"입력오류", ISNUMBER(FIND(INDEX($T$2:$T$7,$U$1),$P1755))),
        IF(
            $U$17="기타", AND($P1755&lt;&gt;"", $P1755&lt;&gt;"...", $P1755&lt;&gt;"입력오류", NOT(ISNUMBER(FIND($T$21:$T$34,$P1755)))),
            AND($P1755&lt;&gt;"", $P1755&lt;&gt;"...", $P1755&lt;&gt;"입력오류", $T$19=$P1755)
        )
    )
)</f>
        <v>0</v>
      </c>
    </row>
    <row r="1756" spans="1:17">
      <c r="A1756" t="s">
        <v>3379</v>
      </c>
      <c r="B1756" t="s">
        <v>3380</v>
      </c>
      <c r="C1756" t="s">
        <v>12530</v>
      </c>
      <c r="D1756" t="s">
        <v>12531</v>
      </c>
      <c r="I1756">
        <f t="shared" si="82"/>
        <v>1755</v>
      </c>
      <c r="J1756">
        <f t="shared" si="83"/>
        <v>1755</v>
      </c>
      <c r="K1756">
        <f t="shared" si="81"/>
        <v>1</v>
      </c>
      <c r="L1756" t="b">
        <f>COUNTIF($N$2:N1756, N1756)=1</f>
        <v>1</v>
      </c>
      <c r="M1756" s="37">
        <f>IF( $Q1756, MAX($M$1:M1755)+1, 0)</f>
        <v>0</v>
      </c>
      <c r="N1756" t="str" cm="1">
        <f t="array" ref="N1756">INDEX($A$9:$F$1048576, $J1756, $K1756 )</f>
        <v>67184</v>
      </c>
      <c r="O1756" t="str" cm="1">
        <f t="array" ref="O1756">INDEX($B$9:$F$1048576, $J1756, $K1756 )</f>
        <v>신보2022제6차(유)1-2</v>
      </c>
      <c r="P1756" t="str" cm="1">
        <f t="array" ref="P1756">IF( $L1756, TRIM(_xll.IMDP("IR", $G$5&amp;$N1756, $G$6)), "" )</f>
        <v/>
      </c>
      <c r="Q1756" t="b" cm="1">
        <f t="array" ref="Q1756">IF(
    $U$1=1, AND($P1756&lt;&gt;"", $P1756&lt;&gt;"...", $P1756&lt;&gt;"입력오류"),
    IF(
        $U$18=1, AND($P1756&lt;&gt;"", $P1756&lt;&gt;"...", $P1756&lt;&gt;"입력오류", ISNUMBER(FIND(INDEX($T$2:$T$7,$U$1),$P1756))),
        IF(
            $U$17="기타", AND($P1756&lt;&gt;"", $P1756&lt;&gt;"...", $P1756&lt;&gt;"입력오류", NOT(ISNUMBER(FIND($T$21:$T$34,$P1756)))),
            AND($P1756&lt;&gt;"", $P1756&lt;&gt;"...", $P1756&lt;&gt;"입력오류", $T$19=$P1756)
        )
    )
)</f>
        <v>0</v>
      </c>
    </row>
    <row r="1757" spans="1:17">
      <c r="A1757" t="s">
        <v>3381</v>
      </c>
      <c r="B1757" t="s">
        <v>3382</v>
      </c>
      <c r="C1757" t="s">
        <v>12532</v>
      </c>
      <c r="D1757" t="s">
        <v>12533</v>
      </c>
      <c r="I1757">
        <f t="shared" si="82"/>
        <v>1756</v>
      </c>
      <c r="J1757">
        <f t="shared" si="83"/>
        <v>1756</v>
      </c>
      <c r="K1757">
        <f t="shared" si="81"/>
        <v>1</v>
      </c>
      <c r="L1757" t="b">
        <f>COUNTIF($N$2:N1757, N1757)=1</f>
        <v>1</v>
      </c>
      <c r="M1757" s="37">
        <f>IF( $Q1757, MAX($M$1:M1756)+1, 0)</f>
        <v>0</v>
      </c>
      <c r="N1757" t="str" cm="1">
        <f t="array" ref="N1757">INDEX($A$9:$F$1048576, $J1757, $K1757 )</f>
        <v>67185</v>
      </c>
      <c r="O1757" t="str" cm="1">
        <f t="array" ref="O1757">INDEX($B$9:$F$1048576, $J1757, $K1757 )</f>
        <v>신보2022제7차(유)1-1</v>
      </c>
      <c r="P1757" t="str" cm="1">
        <f t="array" ref="P1757">IF( $L1757, TRIM(_xll.IMDP("IR", $G$5&amp;$N1757, $G$6)), "" )</f>
        <v/>
      </c>
      <c r="Q1757" t="b" cm="1">
        <f t="array" ref="Q1757">IF(
    $U$1=1, AND($P1757&lt;&gt;"", $P1757&lt;&gt;"...", $P1757&lt;&gt;"입력오류"),
    IF(
        $U$18=1, AND($P1757&lt;&gt;"", $P1757&lt;&gt;"...", $P1757&lt;&gt;"입력오류", ISNUMBER(FIND(INDEX($T$2:$T$7,$U$1),$P1757))),
        IF(
            $U$17="기타", AND($P1757&lt;&gt;"", $P1757&lt;&gt;"...", $P1757&lt;&gt;"입력오류", NOT(ISNUMBER(FIND($T$21:$T$34,$P1757)))),
            AND($P1757&lt;&gt;"", $P1757&lt;&gt;"...", $P1757&lt;&gt;"입력오류", $T$19=$P1757)
        )
    )
)</f>
        <v>0</v>
      </c>
    </row>
    <row r="1758" spans="1:17">
      <c r="A1758" t="s">
        <v>3383</v>
      </c>
      <c r="B1758" t="s">
        <v>3384</v>
      </c>
      <c r="C1758" t="s">
        <v>12534</v>
      </c>
      <c r="D1758" t="s">
        <v>12535</v>
      </c>
      <c r="I1758">
        <f t="shared" si="82"/>
        <v>1757</v>
      </c>
      <c r="J1758">
        <f t="shared" si="83"/>
        <v>1757</v>
      </c>
      <c r="K1758">
        <f t="shared" si="81"/>
        <v>1</v>
      </c>
      <c r="L1758" t="b">
        <f>COUNTIF($N$2:N1758, N1758)=1</f>
        <v>1</v>
      </c>
      <c r="M1758" s="37">
        <f>IF( $Q1758, MAX($M$1:M1757)+1, 0)</f>
        <v>0</v>
      </c>
      <c r="N1758" t="str" cm="1">
        <f t="array" ref="N1758">INDEX($A$9:$F$1048576, $J1758, $K1758 )</f>
        <v>67186</v>
      </c>
      <c r="O1758" t="str" cm="1">
        <f t="array" ref="O1758">INDEX($B$9:$F$1048576, $J1758, $K1758 )</f>
        <v>신보2022제7차(유)1-2</v>
      </c>
      <c r="P1758" t="str" cm="1">
        <f t="array" ref="P1758">IF( $L1758, TRIM(_xll.IMDP("IR", $G$5&amp;$N1758, $G$6)), "" )</f>
        <v/>
      </c>
      <c r="Q1758" t="b" cm="1">
        <f t="array" ref="Q1758">IF(
    $U$1=1, AND($P1758&lt;&gt;"", $P1758&lt;&gt;"...", $P1758&lt;&gt;"입력오류"),
    IF(
        $U$18=1, AND($P1758&lt;&gt;"", $P1758&lt;&gt;"...", $P1758&lt;&gt;"입력오류", ISNUMBER(FIND(INDEX($T$2:$T$7,$U$1),$P1758))),
        IF(
            $U$17="기타", AND($P1758&lt;&gt;"", $P1758&lt;&gt;"...", $P1758&lt;&gt;"입력오류", NOT(ISNUMBER(FIND($T$21:$T$34,$P1758)))),
            AND($P1758&lt;&gt;"", $P1758&lt;&gt;"...", $P1758&lt;&gt;"입력오류", $T$19=$P1758)
        )
    )
)</f>
        <v>0</v>
      </c>
    </row>
    <row r="1759" spans="1:17">
      <c r="A1759" t="s">
        <v>3385</v>
      </c>
      <c r="B1759" t="s">
        <v>3386</v>
      </c>
      <c r="C1759" t="s">
        <v>12536</v>
      </c>
      <c r="D1759" t="s">
        <v>12537</v>
      </c>
      <c r="I1759">
        <f t="shared" si="82"/>
        <v>1758</v>
      </c>
      <c r="J1759">
        <f t="shared" si="83"/>
        <v>1758</v>
      </c>
      <c r="K1759">
        <f t="shared" si="81"/>
        <v>1</v>
      </c>
      <c r="L1759" t="b">
        <f>COUNTIF($N$2:N1759, N1759)=1</f>
        <v>1</v>
      </c>
      <c r="M1759" s="37">
        <f>IF( $Q1759, MAX($M$1:M1758)+1, 0)</f>
        <v>0</v>
      </c>
      <c r="N1759" t="str" cm="1">
        <f t="array" ref="N1759">INDEX($A$9:$F$1048576, $J1759, $K1759 )</f>
        <v>67187</v>
      </c>
      <c r="O1759" t="str" cm="1">
        <f t="array" ref="O1759">INDEX($B$9:$F$1048576, $J1759, $K1759 )</f>
        <v>신보2022제8차(유)1-1</v>
      </c>
      <c r="P1759" t="str" cm="1">
        <f t="array" ref="P1759">IF( $L1759, TRIM(_xll.IMDP("IR", $G$5&amp;$N1759, $G$6)), "" )</f>
        <v/>
      </c>
      <c r="Q1759" t="b" cm="1">
        <f t="array" ref="Q1759">IF(
    $U$1=1, AND($P1759&lt;&gt;"", $P1759&lt;&gt;"...", $P1759&lt;&gt;"입력오류"),
    IF(
        $U$18=1, AND($P1759&lt;&gt;"", $P1759&lt;&gt;"...", $P1759&lt;&gt;"입력오류", ISNUMBER(FIND(INDEX($T$2:$T$7,$U$1),$P1759))),
        IF(
            $U$17="기타", AND($P1759&lt;&gt;"", $P1759&lt;&gt;"...", $P1759&lt;&gt;"입력오류", NOT(ISNUMBER(FIND($T$21:$T$34,$P1759)))),
            AND($P1759&lt;&gt;"", $P1759&lt;&gt;"...", $P1759&lt;&gt;"입력오류", $T$19=$P1759)
        )
    )
)</f>
        <v>0</v>
      </c>
    </row>
    <row r="1760" spans="1:17">
      <c r="A1760" t="s">
        <v>3387</v>
      </c>
      <c r="B1760" t="s">
        <v>3388</v>
      </c>
      <c r="C1760" t="s">
        <v>12538</v>
      </c>
      <c r="D1760" t="s">
        <v>12539</v>
      </c>
      <c r="I1760">
        <f t="shared" si="82"/>
        <v>1759</v>
      </c>
      <c r="J1760">
        <f t="shared" si="83"/>
        <v>1759</v>
      </c>
      <c r="K1760">
        <f t="shared" si="81"/>
        <v>1</v>
      </c>
      <c r="L1760" t="b">
        <f>COUNTIF($N$2:N1760, N1760)=1</f>
        <v>1</v>
      </c>
      <c r="M1760" s="37">
        <f>IF( $Q1760, MAX($M$1:M1759)+1, 0)</f>
        <v>0</v>
      </c>
      <c r="N1760" t="str" cm="1">
        <f t="array" ref="N1760">INDEX($A$9:$F$1048576, $J1760, $K1760 )</f>
        <v>67188</v>
      </c>
      <c r="O1760" t="str" cm="1">
        <f t="array" ref="O1760">INDEX($B$9:$F$1048576, $J1760, $K1760 )</f>
        <v>신보2022제8차(유)1-2</v>
      </c>
      <c r="P1760" t="str" cm="1">
        <f t="array" ref="P1760">IF( $L1760, TRIM(_xll.IMDP("IR", $G$5&amp;$N1760, $G$6)), "" )</f>
        <v/>
      </c>
      <c r="Q1760" t="b" cm="1">
        <f t="array" ref="Q1760">IF(
    $U$1=1, AND($P1760&lt;&gt;"", $P1760&lt;&gt;"...", $P1760&lt;&gt;"입력오류"),
    IF(
        $U$18=1, AND($P1760&lt;&gt;"", $P1760&lt;&gt;"...", $P1760&lt;&gt;"입력오류", ISNUMBER(FIND(INDEX($T$2:$T$7,$U$1),$P1760))),
        IF(
            $U$17="기타", AND($P1760&lt;&gt;"", $P1760&lt;&gt;"...", $P1760&lt;&gt;"입력오류", NOT(ISNUMBER(FIND($T$21:$T$34,$P1760)))),
            AND($P1760&lt;&gt;"", $P1760&lt;&gt;"...", $P1760&lt;&gt;"입력오류", $T$19=$P1760)
        )
    )
)</f>
        <v>0</v>
      </c>
    </row>
    <row r="1761" spans="1:17">
      <c r="A1761" t="s">
        <v>3389</v>
      </c>
      <c r="B1761" t="s">
        <v>3390</v>
      </c>
      <c r="C1761" t="s">
        <v>12540</v>
      </c>
      <c r="D1761" t="s">
        <v>12541</v>
      </c>
      <c r="I1761">
        <f t="shared" si="82"/>
        <v>1760</v>
      </c>
      <c r="J1761">
        <f t="shared" si="83"/>
        <v>1760</v>
      </c>
      <c r="K1761">
        <f t="shared" si="81"/>
        <v>1</v>
      </c>
      <c r="L1761" t="b">
        <f>COUNTIF($N$2:N1761, N1761)=1</f>
        <v>1</v>
      </c>
      <c r="M1761" s="37">
        <f>IF( $Q1761, MAX($M$1:M1760)+1, 0)</f>
        <v>0</v>
      </c>
      <c r="N1761" t="str" cm="1">
        <f t="array" ref="N1761">INDEX($A$9:$F$1048576, $J1761, $K1761 )</f>
        <v>67216</v>
      </c>
      <c r="O1761" t="str" cm="1">
        <f t="array" ref="O1761">INDEX($B$9:$F$1048576, $J1761, $K1761 )</f>
        <v>길동제이에스제이차</v>
      </c>
      <c r="P1761" t="str" cm="1">
        <f t="array" ref="P1761">IF( $L1761, TRIM(_xll.IMDP("IR", $G$5&amp;$N1761, $G$6)), "" )</f>
        <v/>
      </c>
      <c r="Q1761" t="b" cm="1">
        <f t="array" ref="Q1761">IF(
    $U$1=1, AND($P1761&lt;&gt;"", $P1761&lt;&gt;"...", $P1761&lt;&gt;"입력오류"),
    IF(
        $U$18=1, AND($P1761&lt;&gt;"", $P1761&lt;&gt;"...", $P1761&lt;&gt;"입력오류", ISNUMBER(FIND(INDEX($T$2:$T$7,$U$1),$P1761))),
        IF(
            $U$17="기타", AND($P1761&lt;&gt;"", $P1761&lt;&gt;"...", $P1761&lt;&gt;"입력오류", NOT(ISNUMBER(FIND($T$21:$T$34,$P1761)))),
            AND($P1761&lt;&gt;"", $P1761&lt;&gt;"...", $P1761&lt;&gt;"입력오류", $T$19=$P1761)
        )
    )
)</f>
        <v>0</v>
      </c>
    </row>
    <row r="1762" spans="1:17">
      <c r="A1762" t="s">
        <v>3391</v>
      </c>
      <c r="B1762" t="s">
        <v>3392</v>
      </c>
      <c r="C1762" t="s">
        <v>12542</v>
      </c>
      <c r="D1762" t="s">
        <v>12543</v>
      </c>
      <c r="I1762">
        <f t="shared" si="82"/>
        <v>1761</v>
      </c>
      <c r="J1762">
        <f t="shared" si="83"/>
        <v>1761</v>
      </c>
      <c r="K1762">
        <f t="shared" si="81"/>
        <v>1</v>
      </c>
      <c r="L1762" t="b">
        <f>COUNTIF($N$2:N1762, N1762)=1</f>
        <v>1</v>
      </c>
      <c r="M1762" s="37">
        <f>IF( $Q1762, MAX($M$1:M1761)+1, 0)</f>
        <v>0</v>
      </c>
      <c r="N1762" t="str" cm="1">
        <f t="array" ref="N1762">INDEX($A$9:$F$1048576, $J1762, $K1762 )</f>
        <v>67297</v>
      </c>
      <c r="O1762" t="str" cm="1">
        <f t="array" ref="O1762">INDEX($B$9:$F$1048576, $J1762, $K1762 )</f>
        <v>크레딧에너지제1차(유)1</v>
      </c>
      <c r="P1762" t="str" cm="1">
        <f t="array" ref="P1762">IF( $L1762, TRIM(_xll.IMDP("IR", $G$5&amp;$N1762, $G$6)), "" )</f>
        <v/>
      </c>
      <c r="Q1762" t="b" cm="1">
        <f t="array" ref="Q1762">IF(
    $U$1=1, AND($P1762&lt;&gt;"", $P1762&lt;&gt;"...", $P1762&lt;&gt;"입력오류"),
    IF(
        $U$18=1, AND($P1762&lt;&gt;"", $P1762&lt;&gt;"...", $P1762&lt;&gt;"입력오류", ISNUMBER(FIND(INDEX($T$2:$T$7,$U$1),$P1762))),
        IF(
            $U$17="기타", AND($P1762&lt;&gt;"", $P1762&lt;&gt;"...", $P1762&lt;&gt;"입력오류", NOT(ISNUMBER(FIND($T$21:$T$34,$P1762)))),
            AND($P1762&lt;&gt;"", $P1762&lt;&gt;"...", $P1762&lt;&gt;"입력오류", $T$19=$P1762)
        )
    )
)</f>
        <v>0</v>
      </c>
    </row>
    <row r="1763" spans="1:17">
      <c r="A1763" t="s">
        <v>3393</v>
      </c>
      <c r="B1763" t="s">
        <v>3394</v>
      </c>
      <c r="C1763" t="s">
        <v>12544</v>
      </c>
      <c r="D1763" t="s">
        <v>12545</v>
      </c>
      <c r="I1763">
        <f t="shared" si="82"/>
        <v>1762</v>
      </c>
      <c r="J1763">
        <f t="shared" si="83"/>
        <v>1762</v>
      </c>
      <c r="K1763">
        <f t="shared" si="81"/>
        <v>1</v>
      </c>
      <c r="L1763" t="b">
        <f>COUNTIF($N$2:N1763, N1763)=1</f>
        <v>1</v>
      </c>
      <c r="M1763" s="37">
        <f>IF( $Q1763, MAX($M$1:M1762)+1, 0)</f>
        <v>0</v>
      </c>
      <c r="N1763" t="str" cm="1">
        <f t="array" ref="N1763">INDEX($A$9:$F$1048576, $J1763, $K1763 )</f>
        <v>67304</v>
      </c>
      <c r="O1763" t="str" cm="1">
        <f t="array" ref="O1763">INDEX($B$9:$F$1048576, $J1763, $K1763 )</f>
        <v>원라이프제이차(유)2</v>
      </c>
      <c r="P1763" t="str" cm="1">
        <f t="array" ref="P1763">IF( $L1763, TRIM(_xll.IMDP("IR", $G$5&amp;$N1763, $G$6)), "" )</f>
        <v/>
      </c>
      <c r="Q1763" t="b" cm="1">
        <f t="array" ref="Q1763">IF(
    $U$1=1, AND($P1763&lt;&gt;"", $P1763&lt;&gt;"...", $P1763&lt;&gt;"입력오류"),
    IF(
        $U$18=1, AND($P1763&lt;&gt;"", $P1763&lt;&gt;"...", $P1763&lt;&gt;"입력오류", ISNUMBER(FIND(INDEX($T$2:$T$7,$U$1),$P1763))),
        IF(
            $U$17="기타", AND($P1763&lt;&gt;"", $P1763&lt;&gt;"...", $P1763&lt;&gt;"입력오류", NOT(ISNUMBER(FIND($T$21:$T$34,$P1763)))),
            AND($P1763&lt;&gt;"", $P1763&lt;&gt;"...", $P1763&lt;&gt;"입력오류", $T$19=$P1763)
        )
    )
)</f>
        <v>0</v>
      </c>
    </row>
    <row r="1764" spans="1:17">
      <c r="A1764" t="s">
        <v>3395</v>
      </c>
      <c r="B1764" t="s">
        <v>3396</v>
      </c>
      <c r="C1764" t="s">
        <v>12546</v>
      </c>
      <c r="D1764" t="s">
        <v>12547</v>
      </c>
      <c r="I1764">
        <f t="shared" si="82"/>
        <v>1763</v>
      </c>
      <c r="J1764">
        <f t="shared" si="83"/>
        <v>1763</v>
      </c>
      <c r="K1764">
        <f t="shared" si="81"/>
        <v>1</v>
      </c>
      <c r="L1764" t="b">
        <f>COUNTIF($N$2:N1764, N1764)=1</f>
        <v>1</v>
      </c>
      <c r="M1764" s="37">
        <f>IF( $Q1764, MAX($M$1:M1763)+1, 0)</f>
        <v>0</v>
      </c>
      <c r="N1764" t="str" cm="1">
        <f t="array" ref="N1764">INDEX($A$9:$F$1048576, $J1764, $K1764 )</f>
        <v>67320</v>
      </c>
      <c r="O1764" t="str" cm="1">
        <f t="array" ref="O1764">INDEX($B$9:$F$1048576, $J1764, $K1764 )</f>
        <v>쓰리버즈제삼차</v>
      </c>
      <c r="P1764" t="str" cm="1">
        <f t="array" ref="P1764">IF( $L1764, TRIM(_xll.IMDP("IR", $G$5&amp;$N1764, $G$6)), "" )</f>
        <v/>
      </c>
      <c r="Q1764" t="b" cm="1">
        <f t="array" ref="Q1764">IF(
    $U$1=1, AND($P1764&lt;&gt;"", $P1764&lt;&gt;"...", $P1764&lt;&gt;"입력오류"),
    IF(
        $U$18=1, AND($P1764&lt;&gt;"", $P1764&lt;&gt;"...", $P1764&lt;&gt;"입력오류", ISNUMBER(FIND(INDEX($T$2:$T$7,$U$1),$P1764))),
        IF(
            $U$17="기타", AND($P1764&lt;&gt;"", $P1764&lt;&gt;"...", $P1764&lt;&gt;"입력오류", NOT(ISNUMBER(FIND($T$21:$T$34,$P1764)))),
            AND($P1764&lt;&gt;"", $P1764&lt;&gt;"...", $P1764&lt;&gt;"입력오류", $T$19=$P1764)
        )
    )
)</f>
        <v>0</v>
      </c>
    </row>
    <row r="1765" spans="1:17">
      <c r="A1765" t="s">
        <v>3397</v>
      </c>
      <c r="B1765" t="s">
        <v>3398</v>
      </c>
      <c r="C1765" t="s">
        <v>12548</v>
      </c>
      <c r="D1765" t="s">
        <v>12549</v>
      </c>
      <c r="I1765">
        <f t="shared" si="82"/>
        <v>1764</v>
      </c>
      <c r="J1765">
        <f t="shared" si="83"/>
        <v>1764</v>
      </c>
      <c r="K1765">
        <f t="shared" si="81"/>
        <v>1</v>
      </c>
      <c r="L1765" t="b">
        <f>COUNTIF($N$2:N1765, N1765)=1</f>
        <v>1</v>
      </c>
      <c r="M1765" s="37">
        <f>IF( $Q1765, MAX($M$1:M1764)+1, 0)</f>
        <v>0</v>
      </c>
      <c r="N1765" t="str" cm="1">
        <f t="array" ref="N1765">INDEX($A$9:$F$1048576, $J1765, $K1765 )</f>
        <v>67329</v>
      </c>
      <c r="O1765" t="str" cm="1">
        <f t="array" ref="O1765">INDEX($B$9:$F$1048576, $J1765, $K1765 )</f>
        <v>한솔제이차</v>
      </c>
      <c r="P1765" t="str" cm="1">
        <f t="array" ref="P1765">IF( $L1765, TRIM(_xll.IMDP("IR", $G$5&amp;$N1765, $G$6)), "" )</f>
        <v/>
      </c>
      <c r="Q1765" t="b" cm="1">
        <f t="array" ref="Q1765">IF(
    $U$1=1, AND($P1765&lt;&gt;"", $P1765&lt;&gt;"...", $P1765&lt;&gt;"입력오류"),
    IF(
        $U$18=1, AND($P1765&lt;&gt;"", $P1765&lt;&gt;"...", $P1765&lt;&gt;"입력오류", ISNUMBER(FIND(INDEX($T$2:$T$7,$U$1),$P1765))),
        IF(
            $U$17="기타", AND($P1765&lt;&gt;"", $P1765&lt;&gt;"...", $P1765&lt;&gt;"입력오류", NOT(ISNUMBER(FIND($T$21:$T$34,$P1765)))),
            AND($P1765&lt;&gt;"", $P1765&lt;&gt;"...", $P1765&lt;&gt;"입력오류", $T$19=$P1765)
        )
    )
)</f>
        <v>0</v>
      </c>
    </row>
    <row r="1766" spans="1:17">
      <c r="A1766" t="s">
        <v>3399</v>
      </c>
      <c r="B1766" t="s">
        <v>3400</v>
      </c>
      <c r="C1766" t="s">
        <v>12550</v>
      </c>
      <c r="D1766" t="s">
        <v>12551</v>
      </c>
      <c r="I1766">
        <f t="shared" si="82"/>
        <v>1765</v>
      </c>
      <c r="J1766">
        <f t="shared" si="83"/>
        <v>1765</v>
      </c>
      <c r="K1766">
        <f t="shared" si="81"/>
        <v>1</v>
      </c>
      <c r="L1766" t="b">
        <f>COUNTIF($N$2:N1766, N1766)=1</f>
        <v>1</v>
      </c>
      <c r="M1766" s="37">
        <f>IF( $Q1766, MAX($M$1:M1765)+1, 0)</f>
        <v>0</v>
      </c>
      <c r="N1766" t="str" cm="1">
        <f t="array" ref="N1766">INDEX($A$9:$F$1048576, $J1766, $K1766 )</f>
        <v>67375</v>
      </c>
      <c r="O1766" t="str" cm="1">
        <f t="array" ref="O1766">INDEX($B$9:$F$1048576, $J1766, $K1766 )</f>
        <v>하오브라더스제칠차</v>
      </c>
      <c r="P1766" t="str" cm="1">
        <f t="array" ref="P1766">IF( $L1766, TRIM(_xll.IMDP("IR", $G$5&amp;$N1766, $G$6)), "" )</f>
        <v/>
      </c>
      <c r="Q1766" t="b" cm="1">
        <f t="array" ref="Q1766">IF(
    $U$1=1, AND($P1766&lt;&gt;"", $P1766&lt;&gt;"...", $P1766&lt;&gt;"입력오류"),
    IF(
        $U$18=1, AND($P1766&lt;&gt;"", $P1766&lt;&gt;"...", $P1766&lt;&gt;"입력오류", ISNUMBER(FIND(INDEX($T$2:$T$7,$U$1),$P1766))),
        IF(
            $U$17="기타", AND($P1766&lt;&gt;"", $P1766&lt;&gt;"...", $P1766&lt;&gt;"입력오류", NOT(ISNUMBER(FIND($T$21:$T$34,$P1766)))),
            AND($P1766&lt;&gt;"", $P1766&lt;&gt;"...", $P1766&lt;&gt;"입력오류", $T$19=$P1766)
        )
    )
)</f>
        <v>0</v>
      </c>
    </row>
    <row r="1767" spans="1:17">
      <c r="A1767" t="s">
        <v>3401</v>
      </c>
      <c r="B1767" t="s">
        <v>3402</v>
      </c>
      <c r="C1767" t="s">
        <v>12552</v>
      </c>
      <c r="D1767" t="s">
        <v>12553</v>
      </c>
      <c r="I1767">
        <f t="shared" si="82"/>
        <v>1766</v>
      </c>
      <c r="J1767">
        <f t="shared" si="83"/>
        <v>1766</v>
      </c>
      <c r="K1767">
        <f t="shared" si="81"/>
        <v>1</v>
      </c>
      <c r="L1767" t="b">
        <f>COUNTIF($N$2:N1767, N1767)=1</f>
        <v>1</v>
      </c>
      <c r="M1767" s="37">
        <f>IF( $Q1767, MAX($M$1:M1766)+1, 0)</f>
        <v>0</v>
      </c>
      <c r="N1767" t="str" cm="1">
        <f t="array" ref="N1767">INDEX($A$9:$F$1048576, $J1767, $K1767 )</f>
        <v>67376</v>
      </c>
      <c r="O1767" t="str" cm="1">
        <f t="array" ref="O1767">INDEX($B$9:$F$1048576, $J1767, $K1767 )</f>
        <v>스카이하늘제삼차</v>
      </c>
      <c r="P1767" t="str" cm="1">
        <f t="array" ref="P1767">IF( $L1767, TRIM(_xll.IMDP("IR", $G$5&amp;$N1767, $G$6)), "" )</f>
        <v/>
      </c>
      <c r="Q1767" t="b" cm="1">
        <f t="array" ref="Q1767">IF(
    $U$1=1, AND($P1767&lt;&gt;"", $P1767&lt;&gt;"...", $P1767&lt;&gt;"입력오류"),
    IF(
        $U$18=1, AND($P1767&lt;&gt;"", $P1767&lt;&gt;"...", $P1767&lt;&gt;"입력오류", ISNUMBER(FIND(INDEX($T$2:$T$7,$U$1),$P1767))),
        IF(
            $U$17="기타", AND($P1767&lt;&gt;"", $P1767&lt;&gt;"...", $P1767&lt;&gt;"입력오류", NOT(ISNUMBER(FIND($T$21:$T$34,$P1767)))),
            AND($P1767&lt;&gt;"", $P1767&lt;&gt;"...", $P1767&lt;&gt;"입력오류", $T$19=$P1767)
        )
    )
)</f>
        <v>0</v>
      </c>
    </row>
    <row r="1768" spans="1:17">
      <c r="A1768" t="s">
        <v>3403</v>
      </c>
      <c r="B1768" t="s">
        <v>3404</v>
      </c>
      <c r="C1768" t="s">
        <v>12554</v>
      </c>
      <c r="D1768" t="s">
        <v>12555</v>
      </c>
      <c r="I1768">
        <f t="shared" si="82"/>
        <v>1767</v>
      </c>
      <c r="J1768">
        <f t="shared" si="83"/>
        <v>1767</v>
      </c>
      <c r="K1768">
        <f t="shared" si="81"/>
        <v>1</v>
      </c>
      <c r="L1768" t="b">
        <f>COUNTIF($N$2:N1768, N1768)=1</f>
        <v>1</v>
      </c>
      <c r="M1768" s="37">
        <f>IF( $Q1768, MAX($M$1:M1767)+1, 0)</f>
        <v>0</v>
      </c>
      <c r="N1768" t="str" cm="1">
        <f t="array" ref="N1768">INDEX($A$9:$F$1048576, $J1768, $K1768 )</f>
        <v>67387</v>
      </c>
      <c r="O1768" t="str" cm="1">
        <f t="array" ref="O1768">INDEX($B$9:$F$1048576, $J1768, $K1768 )</f>
        <v>한솔제삼차</v>
      </c>
      <c r="P1768" t="str" cm="1">
        <f t="array" ref="P1768">IF( $L1768, TRIM(_xll.IMDP("IR", $G$5&amp;$N1768, $G$6)), "" )</f>
        <v/>
      </c>
      <c r="Q1768" t="b" cm="1">
        <f t="array" ref="Q1768">IF(
    $U$1=1, AND($P1768&lt;&gt;"", $P1768&lt;&gt;"...", $P1768&lt;&gt;"입력오류"),
    IF(
        $U$18=1, AND($P1768&lt;&gt;"", $P1768&lt;&gt;"...", $P1768&lt;&gt;"입력오류", ISNUMBER(FIND(INDEX($T$2:$T$7,$U$1),$P1768))),
        IF(
            $U$17="기타", AND($P1768&lt;&gt;"", $P1768&lt;&gt;"...", $P1768&lt;&gt;"입력오류", NOT(ISNUMBER(FIND($T$21:$T$34,$P1768)))),
            AND($P1768&lt;&gt;"", $P1768&lt;&gt;"...", $P1768&lt;&gt;"입력오류", $T$19=$P1768)
        )
    )
)</f>
        <v>0</v>
      </c>
    </row>
    <row r="1769" spans="1:17">
      <c r="A1769" t="s">
        <v>3405</v>
      </c>
      <c r="B1769" t="s">
        <v>3406</v>
      </c>
      <c r="C1769" t="s">
        <v>12556</v>
      </c>
      <c r="D1769" t="s">
        <v>12557</v>
      </c>
      <c r="I1769">
        <f t="shared" si="82"/>
        <v>1768</v>
      </c>
      <c r="J1769">
        <f t="shared" si="83"/>
        <v>1768</v>
      </c>
      <c r="K1769">
        <f t="shared" si="81"/>
        <v>1</v>
      </c>
      <c r="L1769" t="b">
        <f>COUNTIF($N$2:N1769, N1769)=1</f>
        <v>1</v>
      </c>
      <c r="M1769" s="37">
        <f>IF( $Q1769, MAX($M$1:M1768)+1, 0)</f>
        <v>0</v>
      </c>
      <c r="N1769" t="str" cm="1">
        <f t="array" ref="N1769">INDEX($A$9:$F$1048576, $J1769, $K1769 )</f>
        <v>67400</v>
      </c>
      <c r="O1769" t="str" cm="1">
        <f t="array" ref="O1769">INDEX($B$9:$F$1048576, $J1769, $K1769 )</f>
        <v>굿에이치와이제이차</v>
      </c>
      <c r="P1769" t="str" cm="1">
        <f t="array" ref="P1769">IF( $L1769, TRIM(_xll.IMDP("IR", $G$5&amp;$N1769, $G$6)), "" )</f>
        <v/>
      </c>
      <c r="Q1769" t="b" cm="1">
        <f t="array" ref="Q1769">IF(
    $U$1=1, AND($P1769&lt;&gt;"", $P1769&lt;&gt;"...", $P1769&lt;&gt;"입력오류"),
    IF(
        $U$18=1, AND($P1769&lt;&gt;"", $P1769&lt;&gt;"...", $P1769&lt;&gt;"입력오류", ISNUMBER(FIND(INDEX($T$2:$T$7,$U$1),$P1769))),
        IF(
            $U$17="기타", AND($P1769&lt;&gt;"", $P1769&lt;&gt;"...", $P1769&lt;&gt;"입력오류", NOT(ISNUMBER(FIND($T$21:$T$34,$P1769)))),
            AND($P1769&lt;&gt;"", $P1769&lt;&gt;"...", $P1769&lt;&gt;"입력오류", $T$19=$P1769)
        )
    )
)</f>
        <v>0</v>
      </c>
    </row>
    <row r="1770" spans="1:17">
      <c r="A1770" t="s">
        <v>3407</v>
      </c>
      <c r="B1770" t="s">
        <v>3408</v>
      </c>
      <c r="C1770" t="s">
        <v>12558</v>
      </c>
      <c r="D1770" t="s">
        <v>12559</v>
      </c>
      <c r="I1770">
        <f t="shared" si="82"/>
        <v>1769</v>
      </c>
      <c r="J1770">
        <f t="shared" si="83"/>
        <v>1769</v>
      </c>
      <c r="K1770">
        <f t="shared" si="81"/>
        <v>1</v>
      </c>
      <c r="L1770" t="b">
        <f>COUNTIF($N$2:N1770, N1770)=1</f>
        <v>1</v>
      </c>
      <c r="M1770" s="37">
        <f>IF( $Q1770, MAX($M$1:M1769)+1, 0)</f>
        <v>0</v>
      </c>
      <c r="N1770" t="str" cm="1">
        <f t="array" ref="N1770">INDEX($A$9:$F$1048576, $J1770, $K1770 )</f>
        <v>67431</v>
      </c>
      <c r="O1770" t="str" cm="1">
        <f t="array" ref="O1770">INDEX($B$9:$F$1048576, $J1770, $K1770 )</f>
        <v>티월드제76차(유)1-16</v>
      </c>
      <c r="P1770" t="str" cm="1">
        <f t="array" ref="P1770">IF( $L1770, TRIM(_xll.IMDP("IR", $G$5&amp;$N1770, $G$6)), "" )</f>
        <v/>
      </c>
      <c r="Q1770" t="b" cm="1">
        <f t="array" ref="Q1770">IF(
    $U$1=1, AND($P1770&lt;&gt;"", $P1770&lt;&gt;"...", $P1770&lt;&gt;"입력오류"),
    IF(
        $U$18=1, AND($P1770&lt;&gt;"", $P1770&lt;&gt;"...", $P1770&lt;&gt;"입력오류", ISNUMBER(FIND(INDEX($T$2:$T$7,$U$1),$P1770))),
        IF(
            $U$17="기타", AND($P1770&lt;&gt;"", $P1770&lt;&gt;"...", $P1770&lt;&gt;"입력오류", NOT(ISNUMBER(FIND($T$21:$T$34,$P1770)))),
            AND($P1770&lt;&gt;"", $P1770&lt;&gt;"...", $P1770&lt;&gt;"입력오류", $T$19=$P1770)
        )
    )
)</f>
        <v>0</v>
      </c>
    </row>
    <row r="1771" spans="1:17">
      <c r="A1771" t="s">
        <v>3409</v>
      </c>
      <c r="B1771" t="s">
        <v>3410</v>
      </c>
      <c r="C1771" t="s">
        <v>12560</v>
      </c>
      <c r="D1771" t="s">
        <v>12561</v>
      </c>
      <c r="I1771">
        <f t="shared" si="82"/>
        <v>1770</v>
      </c>
      <c r="J1771">
        <f t="shared" si="83"/>
        <v>1770</v>
      </c>
      <c r="K1771">
        <f t="shared" si="81"/>
        <v>1</v>
      </c>
      <c r="L1771" t="b">
        <f>COUNTIF($N$2:N1771, N1771)=1</f>
        <v>1</v>
      </c>
      <c r="M1771" s="37">
        <f>IF( $Q1771, MAX($M$1:M1770)+1, 0)</f>
        <v>0</v>
      </c>
      <c r="N1771" t="str" cm="1">
        <f t="array" ref="N1771">INDEX($A$9:$F$1048576, $J1771, $K1771 )</f>
        <v>67432</v>
      </c>
      <c r="O1771" t="str" cm="1">
        <f t="array" ref="O1771">INDEX($B$9:$F$1048576, $J1771, $K1771 )</f>
        <v>티월드제76차(유)1-17</v>
      </c>
      <c r="P1771" t="str" cm="1">
        <f t="array" ref="P1771">IF( $L1771, TRIM(_xll.IMDP("IR", $G$5&amp;$N1771, $G$6)), "" )</f>
        <v/>
      </c>
      <c r="Q1771" t="b" cm="1">
        <f t="array" ref="Q1771">IF(
    $U$1=1, AND($P1771&lt;&gt;"", $P1771&lt;&gt;"...", $P1771&lt;&gt;"입력오류"),
    IF(
        $U$18=1, AND($P1771&lt;&gt;"", $P1771&lt;&gt;"...", $P1771&lt;&gt;"입력오류", ISNUMBER(FIND(INDEX($T$2:$T$7,$U$1),$P1771))),
        IF(
            $U$17="기타", AND($P1771&lt;&gt;"", $P1771&lt;&gt;"...", $P1771&lt;&gt;"입력오류", NOT(ISNUMBER(FIND($T$21:$T$34,$P1771)))),
            AND($P1771&lt;&gt;"", $P1771&lt;&gt;"...", $P1771&lt;&gt;"입력오류", $T$19=$P1771)
        )
    )
)</f>
        <v>0</v>
      </c>
    </row>
    <row r="1772" spans="1:17">
      <c r="A1772" t="s">
        <v>3411</v>
      </c>
      <c r="B1772" t="s">
        <v>3412</v>
      </c>
      <c r="C1772" t="s">
        <v>12562</v>
      </c>
      <c r="D1772" t="s">
        <v>12563</v>
      </c>
      <c r="I1772">
        <f t="shared" si="82"/>
        <v>1771</v>
      </c>
      <c r="J1772">
        <f t="shared" si="83"/>
        <v>1771</v>
      </c>
      <c r="K1772">
        <f t="shared" si="81"/>
        <v>1</v>
      </c>
      <c r="L1772" t="b">
        <f>COUNTIF($N$2:N1772, N1772)=1</f>
        <v>1</v>
      </c>
      <c r="M1772" s="37">
        <f>IF( $Q1772, MAX($M$1:M1771)+1, 0)</f>
        <v>0</v>
      </c>
      <c r="N1772" t="str" cm="1">
        <f t="array" ref="N1772">INDEX($A$9:$F$1048576, $J1772, $K1772 )</f>
        <v>67433</v>
      </c>
      <c r="O1772" t="str" cm="1">
        <f t="array" ref="O1772">INDEX($B$9:$F$1048576, $J1772, $K1772 )</f>
        <v>티월드제76차(유)1-18</v>
      </c>
      <c r="P1772" t="str" cm="1">
        <f t="array" ref="P1772">IF( $L1772, TRIM(_xll.IMDP("IR", $G$5&amp;$N1772, $G$6)), "" )</f>
        <v/>
      </c>
      <c r="Q1772" t="b" cm="1">
        <f t="array" ref="Q1772">IF(
    $U$1=1, AND($P1772&lt;&gt;"", $P1772&lt;&gt;"...", $P1772&lt;&gt;"입력오류"),
    IF(
        $U$18=1, AND($P1772&lt;&gt;"", $P1772&lt;&gt;"...", $P1772&lt;&gt;"입력오류", ISNUMBER(FIND(INDEX($T$2:$T$7,$U$1),$P1772))),
        IF(
            $U$17="기타", AND($P1772&lt;&gt;"", $P1772&lt;&gt;"...", $P1772&lt;&gt;"입력오류", NOT(ISNUMBER(FIND($T$21:$T$34,$P1772)))),
            AND($P1772&lt;&gt;"", $P1772&lt;&gt;"...", $P1772&lt;&gt;"입력오류", $T$19=$P1772)
        )
    )
)</f>
        <v>0</v>
      </c>
    </row>
    <row r="1773" spans="1:17">
      <c r="A1773" t="s">
        <v>3413</v>
      </c>
      <c r="B1773" t="s">
        <v>3414</v>
      </c>
      <c r="C1773" t="s">
        <v>12564</v>
      </c>
      <c r="D1773" t="s">
        <v>12565</v>
      </c>
      <c r="I1773">
        <f t="shared" si="82"/>
        <v>1772</v>
      </c>
      <c r="J1773">
        <f t="shared" si="83"/>
        <v>1772</v>
      </c>
      <c r="K1773">
        <f t="shared" si="81"/>
        <v>1</v>
      </c>
      <c r="L1773" t="b">
        <f>COUNTIF($N$2:N1773, N1773)=1</f>
        <v>1</v>
      </c>
      <c r="M1773" s="37">
        <f>IF( $Q1773, MAX($M$1:M1772)+1, 0)</f>
        <v>0</v>
      </c>
      <c r="N1773" t="str" cm="1">
        <f t="array" ref="N1773">INDEX($A$9:$F$1048576, $J1773, $K1773 )</f>
        <v>67434</v>
      </c>
      <c r="O1773" t="str" cm="1">
        <f t="array" ref="O1773">INDEX($B$9:$F$1048576, $J1773, $K1773 )</f>
        <v>티월드제76차(유)1-19</v>
      </c>
      <c r="P1773" t="str" cm="1">
        <f t="array" ref="P1773">IF( $L1773, TRIM(_xll.IMDP("IR", $G$5&amp;$N1773, $G$6)), "" )</f>
        <v/>
      </c>
      <c r="Q1773" t="b" cm="1">
        <f t="array" ref="Q1773">IF(
    $U$1=1, AND($P1773&lt;&gt;"", $P1773&lt;&gt;"...", $P1773&lt;&gt;"입력오류"),
    IF(
        $U$18=1, AND($P1773&lt;&gt;"", $P1773&lt;&gt;"...", $P1773&lt;&gt;"입력오류", ISNUMBER(FIND(INDEX($T$2:$T$7,$U$1),$P1773))),
        IF(
            $U$17="기타", AND($P1773&lt;&gt;"", $P1773&lt;&gt;"...", $P1773&lt;&gt;"입력오류", NOT(ISNUMBER(FIND($T$21:$T$34,$P1773)))),
            AND($P1773&lt;&gt;"", $P1773&lt;&gt;"...", $P1773&lt;&gt;"입력오류", $T$19=$P1773)
        )
    )
)</f>
        <v>0</v>
      </c>
    </row>
    <row r="1774" spans="1:17">
      <c r="A1774" t="s">
        <v>3415</v>
      </c>
      <c r="B1774" t="s">
        <v>3416</v>
      </c>
      <c r="C1774" t="s">
        <v>12566</v>
      </c>
      <c r="D1774" t="s">
        <v>12567</v>
      </c>
      <c r="I1774">
        <f t="shared" si="82"/>
        <v>1773</v>
      </c>
      <c r="J1774">
        <f t="shared" si="83"/>
        <v>1773</v>
      </c>
      <c r="K1774">
        <f t="shared" si="81"/>
        <v>1</v>
      </c>
      <c r="L1774" t="b">
        <f>COUNTIF($N$2:N1774, N1774)=1</f>
        <v>1</v>
      </c>
      <c r="M1774" s="37">
        <f>IF( $Q1774, MAX($M$1:M1773)+1, 0)</f>
        <v>0</v>
      </c>
      <c r="N1774" t="str" cm="1">
        <f t="array" ref="N1774">INDEX($A$9:$F$1048576, $J1774, $K1774 )</f>
        <v>67435</v>
      </c>
      <c r="O1774" t="str" cm="1">
        <f t="array" ref="O1774">INDEX($B$9:$F$1048576, $J1774, $K1774 )</f>
        <v>티월드제76차(유)1-20</v>
      </c>
      <c r="P1774" t="str" cm="1">
        <f t="array" ref="P1774">IF( $L1774, TRIM(_xll.IMDP("IR", $G$5&amp;$N1774, $G$6)), "" )</f>
        <v/>
      </c>
      <c r="Q1774" t="b" cm="1">
        <f t="array" ref="Q1774">IF(
    $U$1=1, AND($P1774&lt;&gt;"", $P1774&lt;&gt;"...", $P1774&lt;&gt;"입력오류"),
    IF(
        $U$18=1, AND($P1774&lt;&gt;"", $P1774&lt;&gt;"...", $P1774&lt;&gt;"입력오류", ISNUMBER(FIND(INDEX($T$2:$T$7,$U$1),$P1774))),
        IF(
            $U$17="기타", AND($P1774&lt;&gt;"", $P1774&lt;&gt;"...", $P1774&lt;&gt;"입력오류", NOT(ISNUMBER(FIND($T$21:$T$34,$P1774)))),
            AND($P1774&lt;&gt;"", $P1774&lt;&gt;"...", $P1774&lt;&gt;"입력오류", $T$19=$P1774)
        )
    )
)</f>
        <v>0</v>
      </c>
    </row>
    <row r="1775" spans="1:17">
      <c r="A1775" t="s">
        <v>3417</v>
      </c>
      <c r="B1775" t="s">
        <v>3418</v>
      </c>
      <c r="C1775" t="s">
        <v>12568</v>
      </c>
      <c r="D1775" t="s">
        <v>12569</v>
      </c>
      <c r="I1775">
        <f t="shared" si="82"/>
        <v>1774</v>
      </c>
      <c r="J1775">
        <f t="shared" si="83"/>
        <v>1774</v>
      </c>
      <c r="K1775">
        <f t="shared" si="81"/>
        <v>1</v>
      </c>
      <c r="L1775" t="b">
        <f>COUNTIF($N$2:N1775, N1775)=1</f>
        <v>1</v>
      </c>
      <c r="M1775" s="37">
        <f>IF( $Q1775, MAX($M$1:M1774)+1, 0)</f>
        <v>0</v>
      </c>
      <c r="N1775" t="str" cm="1">
        <f t="array" ref="N1775">INDEX($A$9:$F$1048576, $J1775, $K1775 )</f>
        <v>67436</v>
      </c>
      <c r="O1775" t="str" cm="1">
        <f t="array" ref="O1775">INDEX($B$9:$F$1048576, $J1775, $K1775 )</f>
        <v>티월드제76차(유)1-21</v>
      </c>
      <c r="P1775" t="str" cm="1">
        <f t="array" ref="P1775">IF( $L1775, TRIM(_xll.IMDP("IR", $G$5&amp;$N1775, $G$6)), "" )</f>
        <v/>
      </c>
      <c r="Q1775" t="b" cm="1">
        <f t="array" ref="Q1775">IF(
    $U$1=1, AND($P1775&lt;&gt;"", $P1775&lt;&gt;"...", $P1775&lt;&gt;"입력오류"),
    IF(
        $U$18=1, AND($P1775&lt;&gt;"", $P1775&lt;&gt;"...", $P1775&lt;&gt;"입력오류", ISNUMBER(FIND(INDEX($T$2:$T$7,$U$1),$P1775))),
        IF(
            $U$17="기타", AND($P1775&lt;&gt;"", $P1775&lt;&gt;"...", $P1775&lt;&gt;"입력오류", NOT(ISNUMBER(FIND($T$21:$T$34,$P1775)))),
            AND($P1775&lt;&gt;"", $P1775&lt;&gt;"...", $P1775&lt;&gt;"입력오류", $T$19=$P1775)
        )
    )
)</f>
        <v>0</v>
      </c>
    </row>
    <row r="1776" spans="1:17">
      <c r="A1776" t="s">
        <v>3419</v>
      </c>
      <c r="B1776" t="s">
        <v>3420</v>
      </c>
      <c r="C1776" t="s">
        <v>12570</v>
      </c>
      <c r="D1776" t="s">
        <v>12571</v>
      </c>
      <c r="I1776">
        <f t="shared" si="82"/>
        <v>1775</v>
      </c>
      <c r="J1776">
        <f t="shared" si="83"/>
        <v>1775</v>
      </c>
      <c r="K1776">
        <f t="shared" si="81"/>
        <v>1</v>
      </c>
      <c r="L1776" t="b">
        <f>COUNTIF($N$2:N1776, N1776)=1</f>
        <v>1</v>
      </c>
      <c r="M1776" s="37">
        <f>IF( $Q1776, MAX($M$1:M1775)+1, 0)</f>
        <v>0</v>
      </c>
      <c r="N1776" t="str" cm="1">
        <f t="array" ref="N1776">INDEX($A$9:$F$1048576, $J1776, $K1776 )</f>
        <v>67437</v>
      </c>
      <c r="O1776" t="str" cm="1">
        <f t="array" ref="O1776">INDEX($B$9:$F$1048576, $J1776, $K1776 )</f>
        <v>티월드제76차(유)1-22</v>
      </c>
      <c r="P1776" t="str" cm="1">
        <f t="array" ref="P1776">IF( $L1776, TRIM(_xll.IMDP("IR", $G$5&amp;$N1776, $G$6)), "" )</f>
        <v/>
      </c>
      <c r="Q1776" t="b" cm="1">
        <f t="array" ref="Q1776">IF(
    $U$1=1, AND($P1776&lt;&gt;"", $P1776&lt;&gt;"...", $P1776&lt;&gt;"입력오류"),
    IF(
        $U$18=1, AND($P1776&lt;&gt;"", $P1776&lt;&gt;"...", $P1776&lt;&gt;"입력오류", ISNUMBER(FIND(INDEX($T$2:$T$7,$U$1),$P1776))),
        IF(
            $U$17="기타", AND($P1776&lt;&gt;"", $P1776&lt;&gt;"...", $P1776&lt;&gt;"입력오류", NOT(ISNUMBER(FIND($T$21:$T$34,$P1776)))),
            AND($P1776&lt;&gt;"", $P1776&lt;&gt;"...", $P1776&lt;&gt;"입력오류", $T$19=$P1776)
        )
    )
)</f>
        <v>0</v>
      </c>
    </row>
    <row r="1777" spans="1:17">
      <c r="A1777" t="s">
        <v>3421</v>
      </c>
      <c r="B1777" t="s">
        <v>3422</v>
      </c>
      <c r="C1777" t="s">
        <v>12572</v>
      </c>
      <c r="D1777" t="s">
        <v>12573</v>
      </c>
      <c r="I1777">
        <f t="shared" si="82"/>
        <v>1776</v>
      </c>
      <c r="J1777">
        <f t="shared" si="83"/>
        <v>1776</v>
      </c>
      <c r="K1777">
        <f t="shared" si="81"/>
        <v>1</v>
      </c>
      <c r="L1777" t="b">
        <f>COUNTIF($N$2:N1777, N1777)=1</f>
        <v>1</v>
      </c>
      <c r="M1777" s="37">
        <f>IF( $Q1777, MAX($M$1:M1776)+1, 0)</f>
        <v>0</v>
      </c>
      <c r="N1777" t="str" cm="1">
        <f t="array" ref="N1777">INDEX($A$9:$F$1048576, $J1777, $K1777 )</f>
        <v>67438</v>
      </c>
      <c r="O1777" t="str" cm="1">
        <f t="array" ref="O1777">INDEX($B$9:$F$1048576, $J1777, $K1777 )</f>
        <v>티월드제76차(유)1-23</v>
      </c>
      <c r="P1777" t="str" cm="1">
        <f t="array" ref="P1777">IF( $L1777, TRIM(_xll.IMDP("IR", $G$5&amp;$N1777, $G$6)), "" )</f>
        <v/>
      </c>
      <c r="Q1777" t="b" cm="1">
        <f t="array" ref="Q1777">IF(
    $U$1=1, AND($P1777&lt;&gt;"", $P1777&lt;&gt;"...", $P1777&lt;&gt;"입력오류"),
    IF(
        $U$18=1, AND($P1777&lt;&gt;"", $P1777&lt;&gt;"...", $P1777&lt;&gt;"입력오류", ISNUMBER(FIND(INDEX($T$2:$T$7,$U$1),$P1777))),
        IF(
            $U$17="기타", AND($P1777&lt;&gt;"", $P1777&lt;&gt;"...", $P1777&lt;&gt;"입력오류", NOT(ISNUMBER(FIND($T$21:$T$34,$P1777)))),
            AND($P1777&lt;&gt;"", $P1777&lt;&gt;"...", $P1777&lt;&gt;"입력오류", $T$19=$P1777)
        )
    )
)</f>
        <v>0</v>
      </c>
    </row>
    <row r="1778" spans="1:17">
      <c r="A1778" t="s">
        <v>3423</v>
      </c>
      <c r="B1778" t="s">
        <v>3424</v>
      </c>
      <c r="C1778" t="s">
        <v>12574</v>
      </c>
      <c r="D1778" t="s">
        <v>12575</v>
      </c>
      <c r="I1778">
        <f t="shared" si="82"/>
        <v>1777</v>
      </c>
      <c r="J1778">
        <f t="shared" si="83"/>
        <v>1777</v>
      </c>
      <c r="K1778">
        <f t="shared" si="81"/>
        <v>1</v>
      </c>
      <c r="L1778" t="b">
        <f>COUNTIF($N$2:N1778, N1778)=1</f>
        <v>1</v>
      </c>
      <c r="M1778" s="37">
        <f>IF( $Q1778, MAX($M$1:M1777)+1, 0)</f>
        <v>0</v>
      </c>
      <c r="N1778" t="str" cm="1">
        <f t="array" ref="N1778">INDEX($A$9:$F$1048576, $J1778, $K1778 )</f>
        <v>67439</v>
      </c>
      <c r="O1778" t="str" cm="1">
        <f t="array" ref="O1778">INDEX($B$9:$F$1048576, $J1778, $K1778 )</f>
        <v>티월드제76차(유)1-24</v>
      </c>
      <c r="P1778" t="str" cm="1">
        <f t="array" ref="P1778">IF( $L1778, TRIM(_xll.IMDP("IR", $G$5&amp;$N1778, $G$6)), "" )</f>
        <v/>
      </c>
      <c r="Q1778" t="b" cm="1">
        <f t="array" ref="Q1778">IF(
    $U$1=1, AND($P1778&lt;&gt;"", $P1778&lt;&gt;"...", $P1778&lt;&gt;"입력오류"),
    IF(
        $U$18=1, AND($P1778&lt;&gt;"", $P1778&lt;&gt;"...", $P1778&lt;&gt;"입력오류", ISNUMBER(FIND(INDEX($T$2:$T$7,$U$1),$P1778))),
        IF(
            $U$17="기타", AND($P1778&lt;&gt;"", $P1778&lt;&gt;"...", $P1778&lt;&gt;"입력오류", NOT(ISNUMBER(FIND($T$21:$T$34,$P1778)))),
            AND($P1778&lt;&gt;"", $P1778&lt;&gt;"...", $P1778&lt;&gt;"입력오류", $T$19=$P1778)
        )
    )
)</f>
        <v>0</v>
      </c>
    </row>
    <row r="1779" spans="1:17">
      <c r="A1779" t="s">
        <v>3425</v>
      </c>
      <c r="B1779" t="s">
        <v>3426</v>
      </c>
      <c r="C1779" t="s">
        <v>12576</v>
      </c>
      <c r="D1779" t="s">
        <v>12577</v>
      </c>
      <c r="I1779">
        <f t="shared" si="82"/>
        <v>1778</v>
      </c>
      <c r="J1779">
        <f t="shared" si="83"/>
        <v>1778</v>
      </c>
      <c r="K1779">
        <f t="shared" si="81"/>
        <v>1</v>
      </c>
      <c r="L1779" t="b">
        <f>COUNTIF($N$2:N1779, N1779)=1</f>
        <v>1</v>
      </c>
      <c r="M1779" s="37">
        <f>IF( $Q1779, MAX($M$1:M1778)+1, 0)</f>
        <v>0</v>
      </c>
      <c r="N1779" t="str" cm="1">
        <f t="array" ref="N1779">INDEX($A$9:$F$1048576, $J1779, $K1779 )</f>
        <v>67440</v>
      </c>
      <c r="O1779" t="str" cm="1">
        <f t="array" ref="O1779">INDEX($B$9:$F$1048576, $J1779, $K1779 )</f>
        <v>티월드제76차(유)1-25</v>
      </c>
      <c r="P1779" t="str" cm="1">
        <f t="array" ref="P1779">IF( $L1779, TRIM(_xll.IMDP("IR", $G$5&amp;$N1779, $G$6)), "" )</f>
        <v/>
      </c>
      <c r="Q1779" t="b" cm="1">
        <f t="array" ref="Q1779">IF(
    $U$1=1, AND($P1779&lt;&gt;"", $P1779&lt;&gt;"...", $P1779&lt;&gt;"입력오류"),
    IF(
        $U$18=1, AND($P1779&lt;&gt;"", $P1779&lt;&gt;"...", $P1779&lt;&gt;"입력오류", ISNUMBER(FIND(INDEX($T$2:$T$7,$U$1),$P1779))),
        IF(
            $U$17="기타", AND($P1779&lt;&gt;"", $P1779&lt;&gt;"...", $P1779&lt;&gt;"입력오류", NOT(ISNUMBER(FIND($T$21:$T$34,$P1779)))),
            AND($P1779&lt;&gt;"", $P1779&lt;&gt;"...", $P1779&lt;&gt;"입력오류", $T$19=$P1779)
        )
    )
)</f>
        <v>0</v>
      </c>
    </row>
    <row r="1780" spans="1:17">
      <c r="A1780" t="s">
        <v>3427</v>
      </c>
      <c r="B1780" t="s">
        <v>3428</v>
      </c>
      <c r="C1780" t="s">
        <v>12578</v>
      </c>
      <c r="D1780" t="s">
        <v>12579</v>
      </c>
      <c r="I1780">
        <f t="shared" si="82"/>
        <v>1779</v>
      </c>
      <c r="J1780">
        <f t="shared" si="83"/>
        <v>1779</v>
      </c>
      <c r="K1780">
        <f t="shared" si="81"/>
        <v>1</v>
      </c>
      <c r="L1780" t="b">
        <f>COUNTIF($N$2:N1780, N1780)=1</f>
        <v>1</v>
      </c>
      <c r="M1780" s="37">
        <f>IF( $Q1780, MAX($M$1:M1779)+1, 0)</f>
        <v>0</v>
      </c>
      <c r="N1780" t="str" cm="1">
        <f t="array" ref="N1780">INDEX($A$9:$F$1048576, $J1780, $K1780 )</f>
        <v>67441</v>
      </c>
      <c r="O1780" t="str" cm="1">
        <f t="array" ref="O1780">INDEX($B$9:$F$1048576, $J1780, $K1780 )</f>
        <v>티월드제76차(유)1-26</v>
      </c>
      <c r="P1780" t="str" cm="1">
        <f t="array" ref="P1780">IF( $L1780, TRIM(_xll.IMDP("IR", $G$5&amp;$N1780, $G$6)), "" )</f>
        <v/>
      </c>
      <c r="Q1780" t="b" cm="1">
        <f t="array" ref="Q1780">IF(
    $U$1=1, AND($P1780&lt;&gt;"", $P1780&lt;&gt;"...", $P1780&lt;&gt;"입력오류"),
    IF(
        $U$18=1, AND($P1780&lt;&gt;"", $P1780&lt;&gt;"...", $P1780&lt;&gt;"입력오류", ISNUMBER(FIND(INDEX($T$2:$T$7,$U$1),$P1780))),
        IF(
            $U$17="기타", AND($P1780&lt;&gt;"", $P1780&lt;&gt;"...", $P1780&lt;&gt;"입력오류", NOT(ISNUMBER(FIND($T$21:$T$34,$P1780)))),
            AND($P1780&lt;&gt;"", $P1780&lt;&gt;"...", $P1780&lt;&gt;"입력오류", $T$19=$P1780)
        )
    )
)</f>
        <v>0</v>
      </c>
    </row>
    <row r="1781" spans="1:17">
      <c r="A1781" t="s">
        <v>3429</v>
      </c>
      <c r="B1781" t="s">
        <v>3430</v>
      </c>
      <c r="C1781" t="s">
        <v>12580</v>
      </c>
      <c r="D1781" t="s">
        <v>12581</v>
      </c>
      <c r="I1781">
        <f t="shared" si="82"/>
        <v>1780</v>
      </c>
      <c r="J1781">
        <f t="shared" si="83"/>
        <v>1780</v>
      </c>
      <c r="K1781">
        <f t="shared" si="81"/>
        <v>1</v>
      </c>
      <c r="L1781" t="b">
        <f>COUNTIF($N$2:N1781, N1781)=1</f>
        <v>1</v>
      </c>
      <c r="M1781" s="37">
        <f>IF( $Q1781, MAX($M$1:M1780)+1, 0)</f>
        <v>0</v>
      </c>
      <c r="N1781" t="str" cm="1">
        <f t="array" ref="N1781">INDEX($A$9:$F$1048576, $J1781, $K1781 )</f>
        <v>67442</v>
      </c>
      <c r="O1781" t="str" cm="1">
        <f t="array" ref="O1781">INDEX($B$9:$F$1048576, $J1781, $K1781 )</f>
        <v>티월드제76차(유)1-27</v>
      </c>
      <c r="P1781" t="str" cm="1">
        <f t="array" ref="P1781">IF( $L1781, TRIM(_xll.IMDP("IR", $G$5&amp;$N1781, $G$6)), "" )</f>
        <v/>
      </c>
      <c r="Q1781" t="b" cm="1">
        <f t="array" ref="Q1781">IF(
    $U$1=1, AND($P1781&lt;&gt;"", $P1781&lt;&gt;"...", $P1781&lt;&gt;"입력오류"),
    IF(
        $U$18=1, AND($P1781&lt;&gt;"", $P1781&lt;&gt;"...", $P1781&lt;&gt;"입력오류", ISNUMBER(FIND(INDEX($T$2:$T$7,$U$1),$P1781))),
        IF(
            $U$17="기타", AND($P1781&lt;&gt;"", $P1781&lt;&gt;"...", $P1781&lt;&gt;"입력오류", NOT(ISNUMBER(FIND($T$21:$T$34,$P1781)))),
            AND($P1781&lt;&gt;"", $P1781&lt;&gt;"...", $P1781&lt;&gt;"입력오류", $T$19=$P1781)
        )
    )
)</f>
        <v>0</v>
      </c>
    </row>
    <row r="1782" spans="1:17">
      <c r="A1782" t="s">
        <v>3431</v>
      </c>
      <c r="B1782" t="s">
        <v>3432</v>
      </c>
      <c r="C1782" t="s">
        <v>12582</v>
      </c>
      <c r="D1782" t="s">
        <v>12583</v>
      </c>
      <c r="I1782">
        <f t="shared" si="82"/>
        <v>1781</v>
      </c>
      <c r="J1782">
        <f t="shared" si="83"/>
        <v>1781</v>
      </c>
      <c r="K1782">
        <f t="shared" si="81"/>
        <v>1</v>
      </c>
      <c r="L1782" t="b">
        <f>COUNTIF($N$2:N1782, N1782)=1</f>
        <v>1</v>
      </c>
      <c r="M1782" s="37">
        <f>IF( $Q1782, MAX($M$1:M1781)+1, 0)</f>
        <v>0</v>
      </c>
      <c r="N1782" t="str" cm="1">
        <f t="array" ref="N1782">INDEX($A$9:$F$1048576, $J1782, $K1782 )</f>
        <v>67463</v>
      </c>
      <c r="O1782" t="str" cm="1">
        <f t="array" ref="O1782">INDEX($B$9:$F$1048576, $J1782, $K1782 )</f>
        <v>신보2022제9차(유)1-1</v>
      </c>
      <c r="P1782" t="str" cm="1">
        <f t="array" ref="P1782">IF( $L1782, TRIM(_xll.IMDP("IR", $G$5&amp;$N1782, $G$6)), "" )</f>
        <v/>
      </c>
      <c r="Q1782" t="b" cm="1">
        <f t="array" ref="Q1782">IF(
    $U$1=1, AND($P1782&lt;&gt;"", $P1782&lt;&gt;"...", $P1782&lt;&gt;"입력오류"),
    IF(
        $U$18=1, AND($P1782&lt;&gt;"", $P1782&lt;&gt;"...", $P1782&lt;&gt;"입력오류", ISNUMBER(FIND(INDEX($T$2:$T$7,$U$1),$P1782))),
        IF(
            $U$17="기타", AND($P1782&lt;&gt;"", $P1782&lt;&gt;"...", $P1782&lt;&gt;"입력오류", NOT(ISNUMBER(FIND($T$21:$T$34,$P1782)))),
            AND($P1782&lt;&gt;"", $P1782&lt;&gt;"...", $P1782&lt;&gt;"입력오류", $T$19=$P1782)
        )
    )
)</f>
        <v>0</v>
      </c>
    </row>
    <row r="1783" spans="1:17">
      <c r="A1783" t="s">
        <v>3433</v>
      </c>
      <c r="B1783" t="s">
        <v>3434</v>
      </c>
      <c r="C1783" t="s">
        <v>12584</v>
      </c>
      <c r="D1783" t="s">
        <v>12585</v>
      </c>
      <c r="I1783">
        <f t="shared" si="82"/>
        <v>1782</v>
      </c>
      <c r="J1783">
        <f t="shared" si="83"/>
        <v>1782</v>
      </c>
      <c r="K1783">
        <f t="shared" si="81"/>
        <v>1</v>
      </c>
      <c r="L1783" t="b">
        <f>COUNTIF($N$2:N1783, N1783)=1</f>
        <v>1</v>
      </c>
      <c r="M1783" s="37">
        <f>IF( $Q1783, MAX($M$1:M1782)+1, 0)</f>
        <v>0</v>
      </c>
      <c r="N1783" t="str" cm="1">
        <f t="array" ref="N1783">INDEX($A$9:$F$1048576, $J1783, $K1783 )</f>
        <v>67464</v>
      </c>
      <c r="O1783" t="str" cm="1">
        <f t="array" ref="O1783">INDEX($B$9:$F$1048576, $J1783, $K1783 )</f>
        <v>신보2022제9차(유)1-2</v>
      </c>
      <c r="P1783" t="str" cm="1">
        <f t="array" ref="P1783">IF( $L1783, TRIM(_xll.IMDP("IR", $G$5&amp;$N1783, $G$6)), "" )</f>
        <v/>
      </c>
      <c r="Q1783" t="b" cm="1">
        <f t="array" ref="Q1783">IF(
    $U$1=1, AND($P1783&lt;&gt;"", $P1783&lt;&gt;"...", $P1783&lt;&gt;"입력오류"),
    IF(
        $U$18=1, AND($P1783&lt;&gt;"", $P1783&lt;&gt;"...", $P1783&lt;&gt;"입력오류", ISNUMBER(FIND(INDEX($T$2:$T$7,$U$1),$P1783))),
        IF(
            $U$17="기타", AND($P1783&lt;&gt;"", $P1783&lt;&gt;"...", $P1783&lt;&gt;"입력오류", NOT(ISNUMBER(FIND($T$21:$T$34,$P1783)))),
            AND($P1783&lt;&gt;"", $P1783&lt;&gt;"...", $P1783&lt;&gt;"입력오류", $T$19=$P1783)
        )
    )
)</f>
        <v>0</v>
      </c>
    </row>
    <row r="1784" spans="1:17">
      <c r="A1784" t="s">
        <v>3435</v>
      </c>
      <c r="B1784" t="s">
        <v>3436</v>
      </c>
      <c r="C1784" t="s">
        <v>12586</v>
      </c>
      <c r="D1784" t="s">
        <v>12587</v>
      </c>
      <c r="I1784">
        <f t="shared" si="82"/>
        <v>1783</v>
      </c>
      <c r="J1784">
        <f t="shared" si="83"/>
        <v>1783</v>
      </c>
      <c r="K1784">
        <f t="shared" si="81"/>
        <v>1</v>
      </c>
      <c r="L1784" t="b">
        <f>COUNTIF($N$2:N1784, N1784)=1</f>
        <v>1</v>
      </c>
      <c r="M1784" s="37">
        <f>IF( $Q1784, MAX($M$1:M1783)+1, 0)</f>
        <v>0</v>
      </c>
      <c r="N1784" t="str" cm="1">
        <f t="array" ref="N1784">INDEX($A$9:$F$1048576, $J1784, $K1784 )</f>
        <v>67465</v>
      </c>
      <c r="O1784" t="str" cm="1">
        <f t="array" ref="O1784">INDEX($B$9:$F$1048576, $J1784, $K1784 )</f>
        <v>신보2022제9차(유)1-3</v>
      </c>
      <c r="P1784" t="str" cm="1">
        <f t="array" ref="P1784">IF( $L1784, TRIM(_xll.IMDP("IR", $G$5&amp;$N1784, $G$6)), "" )</f>
        <v/>
      </c>
      <c r="Q1784" t="b" cm="1">
        <f t="array" ref="Q1784">IF(
    $U$1=1, AND($P1784&lt;&gt;"", $P1784&lt;&gt;"...", $P1784&lt;&gt;"입력오류"),
    IF(
        $U$18=1, AND($P1784&lt;&gt;"", $P1784&lt;&gt;"...", $P1784&lt;&gt;"입력오류", ISNUMBER(FIND(INDEX($T$2:$T$7,$U$1),$P1784))),
        IF(
            $U$17="기타", AND($P1784&lt;&gt;"", $P1784&lt;&gt;"...", $P1784&lt;&gt;"입력오류", NOT(ISNUMBER(FIND($T$21:$T$34,$P1784)))),
            AND($P1784&lt;&gt;"", $P1784&lt;&gt;"...", $P1784&lt;&gt;"입력오류", $T$19=$P1784)
        )
    )
)</f>
        <v>0</v>
      </c>
    </row>
    <row r="1785" spans="1:17">
      <c r="A1785" t="s">
        <v>3437</v>
      </c>
      <c r="B1785" t="s">
        <v>3438</v>
      </c>
      <c r="C1785" t="s">
        <v>12588</v>
      </c>
      <c r="D1785" t="s">
        <v>12589</v>
      </c>
      <c r="I1785">
        <f t="shared" si="82"/>
        <v>1784</v>
      </c>
      <c r="J1785">
        <f t="shared" si="83"/>
        <v>1784</v>
      </c>
      <c r="K1785">
        <f t="shared" si="81"/>
        <v>1</v>
      </c>
      <c r="L1785" t="b">
        <f>COUNTIF($N$2:N1785, N1785)=1</f>
        <v>1</v>
      </c>
      <c r="M1785" s="37">
        <f>IF( $Q1785, MAX($M$1:M1784)+1, 0)</f>
        <v>0</v>
      </c>
      <c r="N1785" t="str" cm="1">
        <f t="array" ref="N1785">INDEX($A$9:$F$1048576, $J1785, $K1785 )</f>
        <v>67466</v>
      </c>
      <c r="O1785" t="str" cm="1">
        <f t="array" ref="O1785">INDEX($B$9:$F$1048576, $J1785, $K1785 )</f>
        <v>신보2022제10차(유)1-1</v>
      </c>
      <c r="P1785" t="str" cm="1">
        <f t="array" ref="P1785">IF( $L1785, TRIM(_xll.IMDP("IR", $G$5&amp;$N1785, $G$6)), "" )</f>
        <v/>
      </c>
      <c r="Q1785" t="b" cm="1">
        <f t="array" ref="Q1785">IF(
    $U$1=1, AND($P1785&lt;&gt;"", $P1785&lt;&gt;"...", $P1785&lt;&gt;"입력오류"),
    IF(
        $U$18=1, AND($P1785&lt;&gt;"", $P1785&lt;&gt;"...", $P1785&lt;&gt;"입력오류", ISNUMBER(FIND(INDEX($T$2:$T$7,$U$1),$P1785))),
        IF(
            $U$17="기타", AND($P1785&lt;&gt;"", $P1785&lt;&gt;"...", $P1785&lt;&gt;"입력오류", NOT(ISNUMBER(FIND($T$21:$T$34,$P1785)))),
            AND($P1785&lt;&gt;"", $P1785&lt;&gt;"...", $P1785&lt;&gt;"입력오류", $T$19=$P1785)
        )
    )
)</f>
        <v>0</v>
      </c>
    </row>
    <row r="1786" spans="1:17">
      <c r="A1786" t="s">
        <v>3439</v>
      </c>
      <c r="B1786" t="s">
        <v>3440</v>
      </c>
      <c r="C1786" t="s">
        <v>12590</v>
      </c>
      <c r="D1786" t="s">
        <v>12591</v>
      </c>
      <c r="I1786">
        <f t="shared" si="82"/>
        <v>1785</v>
      </c>
      <c r="J1786">
        <f t="shared" si="83"/>
        <v>1785</v>
      </c>
      <c r="K1786">
        <f t="shared" si="81"/>
        <v>1</v>
      </c>
      <c r="L1786" t="b">
        <f>COUNTIF($N$2:N1786, N1786)=1</f>
        <v>1</v>
      </c>
      <c r="M1786" s="37">
        <f>IF( $Q1786, MAX($M$1:M1785)+1, 0)</f>
        <v>0</v>
      </c>
      <c r="N1786" t="str" cm="1">
        <f t="array" ref="N1786">INDEX($A$9:$F$1048576, $J1786, $K1786 )</f>
        <v>67467</v>
      </c>
      <c r="O1786" t="str" cm="1">
        <f t="array" ref="O1786">INDEX($B$9:$F$1048576, $J1786, $K1786 )</f>
        <v>신보2022제10차(유)1-2</v>
      </c>
      <c r="P1786" t="str" cm="1">
        <f t="array" ref="P1786">IF( $L1786, TRIM(_xll.IMDP("IR", $G$5&amp;$N1786, $G$6)), "" )</f>
        <v/>
      </c>
      <c r="Q1786" t="b" cm="1">
        <f t="array" ref="Q1786">IF(
    $U$1=1, AND($P1786&lt;&gt;"", $P1786&lt;&gt;"...", $P1786&lt;&gt;"입력오류"),
    IF(
        $U$18=1, AND($P1786&lt;&gt;"", $P1786&lt;&gt;"...", $P1786&lt;&gt;"입력오류", ISNUMBER(FIND(INDEX($T$2:$T$7,$U$1),$P1786))),
        IF(
            $U$17="기타", AND($P1786&lt;&gt;"", $P1786&lt;&gt;"...", $P1786&lt;&gt;"입력오류", NOT(ISNUMBER(FIND($T$21:$T$34,$P1786)))),
            AND($P1786&lt;&gt;"", $P1786&lt;&gt;"...", $P1786&lt;&gt;"입력오류", $T$19=$P1786)
        )
    )
)</f>
        <v>0</v>
      </c>
    </row>
    <row r="1787" spans="1:17">
      <c r="A1787" t="s">
        <v>3441</v>
      </c>
      <c r="B1787" t="s">
        <v>3442</v>
      </c>
      <c r="C1787" t="s">
        <v>12592</v>
      </c>
      <c r="D1787" t="s">
        <v>12593</v>
      </c>
      <c r="I1787">
        <f t="shared" si="82"/>
        <v>1786</v>
      </c>
      <c r="J1787">
        <f t="shared" si="83"/>
        <v>1786</v>
      </c>
      <c r="K1787">
        <f t="shared" si="81"/>
        <v>1</v>
      </c>
      <c r="L1787" t="b">
        <f>COUNTIF($N$2:N1787, N1787)=1</f>
        <v>1</v>
      </c>
      <c r="M1787" s="37">
        <f>IF( $Q1787, MAX($M$1:M1786)+1, 0)</f>
        <v>0</v>
      </c>
      <c r="N1787" t="str" cm="1">
        <f t="array" ref="N1787">INDEX($A$9:$F$1048576, $J1787, $K1787 )</f>
        <v>67468</v>
      </c>
      <c r="O1787" t="str" cm="1">
        <f t="array" ref="O1787">INDEX($B$9:$F$1048576, $J1787, $K1787 )</f>
        <v>신보2022제11차(유)1-1</v>
      </c>
      <c r="P1787" t="str" cm="1">
        <f t="array" ref="P1787">IF( $L1787, TRIM(_xll.IMDP("IR", $G$5&amp;$N1787, $G$6)), "" )</f>
        <v/>
      </c>
      <c r="Q1787" t="b" cm="1">
        <f t="array" ref="Q1787">IF(
    $U$1=1, AND($P1787&lt;&gt;"", $P1787&lt;&gt;"...", $P1787&lt;&gt;"입력오류"),
    IF(
        $U$18=1, AND($P1787&lt;&gt;"", $P1787&lt;&gt;"...", $P1787&lt;&gt;"입력오류", ISNUMBER(FIND(INDEX($T$2:$T$7,$U$1),$P1787))),
        IF(
            $U$17="기타", AND($P1787&lt;&gt;"", $P1787&lt;&gt;"...", $P1787&lt;&gt;"입력오류", NOT(ISNUMBER(FIND($T$21:$T$34,$P1787)))),
            AND($P1787&lt;&gt;"", $P1787&lt;&gt;"...", $P1787&lt;&gt;"입력오류", $T$19=$P1787)
        )
    )
)</f>
        <v>0</v>
      </c>
    </row>
    <row r="1788" spans="1:17">
      <c r="A1788" t="s">
        <v>3443</v>
      </c>
      <c r="B1788" t="s">
        <v>3444</v>
      </c>
      <c r="C1788" t="s">
        <v>12594</v>
      </c>
      <c r="D1788" t="s">
        <v>12595</v>
      </c>
      <c r="I1788">
        <f t="shared" si="82"/>
        <v>1787</v>
      </c>
      <c r="J1788">
        <f t="shared" si="83"/>
        <v>1787</v>
      </c>
      <c r="K1788">
        <f t="shared" si="81"/>
        <v>1</v>
      </c>
      <c r="L1788" t="b">
        <f>COUNTIF($N$2:N1788, N1788)=1</f>
        <v>1</v>
      </c>
      <c r="M1788" s="37">
        <f>IF( $Q1788, MAX($M$1:M1787)+1, 0)</f>
        <v>0</v>
      </c>
      <c r="N1788" t="str" cm="1">
        <f t="array" ref="N1788">INDEX($A$9:$F$1048576, $J1788, $K1788 )</f>
        <v>67469</v>
      </c>
      <c r="O1788" t="str" cm="1">
        <f t="array" ref="O1788">INDEX($B$9:$F$1048576, $J1788, $K1788 )</f>
        <v>신보2022제11차(유)1-2</v>
      </c>
      <c r="P1788" t="str" cm="1">
        <f t="array" ref="P1788">IF( $L1788, TRIM(_xll.IMDP("IR", $G$5&amp;$N1788, $G$6)), "" )</f>
        <v/>
      </c>
      <c r="Q1788" t="b" cm="1">
        <f t="array" ref="Q1788">IF(
    $U$1=1, AND($P1788&lt;&gt;"", $P1788&lt;&gt;"...", $P1788&lt;&gt;"입력오류"),
    IF(
        $U$18=1, AND($P1788&lt;&gt;"", $P1788&lt;&gt;"...", $P1788&lt;&gt;"입력오류", ISNUMBER(FIND(INDEX($T$2:$T$7,$U$1),$P1788))),
        IF(
            $U$17="기타", AND($P1788&lt;&gt;"", $P1788&lt;&gt;"...", $P1788&lt;&gt;"입력오류", NOT(ISNUMBER(FIND($T$21:$T$34,$P1788)))),
            AND($P1788&lt;&gt;"", $P1788&lt;&gt;"...", $P1788&lt;&gt;"입력오류", $T$19=$P1788)
        )
    )
)</f>
        <v>0</v>
      </c>
    </row>
    <row r="1789" spans="1:17">
      <c r="A1789" t="s">
        <v>3445</v>
      </c>
      <c r="B1789" t="s">
        <v>3446</v>
      </c>
      <c r="C1789" t="s">
        <v>12596</v>
      </c>
      <c r="D1789" t="s">
        <v>12597</v>
      </c>
      <c r="I1789">
        <f t="shared" si="82"/>
        <v>1788</v>
      </c>
      <c r="J1789">
        <f t="shared" si="83"/>
        <v>1788</v>
      </c>
      <c r="K1789">
        <f t="shared" si="81"/>
        <v>1</v>
      </c>
      <c r="L1789" t="b">
        <f>COUNTIF($N$2:N1789, N1789)=1</f>
        <v>1</v>
      </c>
      <c r="M1789" s="37">
        <f>IF( $Q1789, MAX($M$1:M1788)+1, 0)</f>
        <v>0</v>
      </c>
      <c r="N1789" t="str" cm="1">
        <f t="array" ref="N1789">INDEX($A$9:$F$1048576, $J1789, $K1789 )</f>
        <v>67470</v>
      </c>
      <c r="O1789" t="str" cm="1">
        <f t="array" ref="O1789">INDEX($B$9:$F$1048576, $J1789, $K1789 )</f>
        <v>신보2022제12차(유)1-1</v>
      </c>
      <c r="P1789" t="str" cm="1">
        <f t="array" ref="P1789">IF( $L1789, TRIM(_xll.IMDP("IR", $G$5&amp;$N1789, $G$6)), "" )</f>
        <v/>
      </c>
      <c r="Q1789" t="b" cm="1">
        <f t="array" ref="Q1789">IF(
    $U$1=1, AND($P1789&lt;&gt;"", $P1789&lt;&gt;"...", $P1789&lt;&gt;"입력오류"),
    IF(
        $U$18=1, AND($P1789&lt;&gt;"", $P1789&lt;&gt;"...", $P1789&lt;&gt;"입력오류", ISNUMBER(FIND(INDEX($T$2:$T$7,$U$1),$P1789))),
        IF(
            $U$17="기타", AND($P1789&lt;&gt;"", $P1789&lt;&gt;"...", $P1789&lt;&gt;"입력오류", NOT(ISNUMBER(FIND($T$21:$T$34,$P1789)))),
            AND($P1789&lt;&gt;"", $P1789&lt;&gt;"...", $P1789&lt;&gt;"입력오류", $T$19=$P1789)
        )
    )
)</f>
        <v>0</v>
      </c>
    </row>
    <row r="1790" spans="1:17">
      <c r="A1790" t="s">
        <v>3447</v>
      </c>
      <c r="B1790" t="s">
        <v>3448</v>
      </c>
      <c r="C1790" t="s">
        <v>12598</v>
      </c>
      <c r="D1790" t="s">
        <v>12599</v>
      </c>
      <c r="I1790">
        <f t="shared" si="82"/>
        <v>1789</v>
      </c>
      <c r="J1790">
        <f t="shared" si="83"/>
        <v>1789</v>
      </c>
      <c r="K1790">
        <f t="shared" si="81"/>
        <v>1</v>
      </c>
      <c r="L1790" t="b">
        <f>COUNTIF($N$2:N1790, N1790)=1</f>
        <v>1</v>
      </c>
      <c r="M1790" s="37">
        <f>IF( $Q1790, MAX($M$1:M1789)+1, 0)</f>
        <v>0</v>
      </c>
      <c r="N1790" t="str" cm="1">
        <f t="array" ref="N1790">INDEX($A$9:$F$1048576, $J1790, $K1790 )</f>
        <v>67471</v>
      </c>
      <c r="O1790" t="str" cm="1">
        <f t="array" ref="O1790">INDEX($B$9:$F$1048576, $J1790, $K1790 )</f>
        <v>신보2022제12차(유)1-2</v>
      </c>
      <c r="P1790" t="str" cm="1">
        <f t="array" ref="P1790">IF( $L1790, TRIM(_xll.IMDP("IR", $G$5&amp;$N1790, $G$6)), "" )</f>
        <v/>
      </c>
      <c r="Q1790" t="b" cm="1">
        <f t="array" ref="Q1790">IF(
    $U$1=1, AND($P1790&lt;&gt;"", $P1790&lt;&gt;"...", $P1790&lt;&gt;"입력오류"),
    IF(
        $U$18=1, AND($P1790&lt;&gt;"", $P1790&lt;&gt;"...", $P1790&lt;&gt;"입력오류", ISNUMBER(FIND(INDEX($T$2:$T$7,$U$1),$P1790))),
        IF(
            $U$17="기타", AND($P1790&lt;&gt;"", $P1790&lt;&gt;"...", $P1790&lt;&gt;"입력오류", NOT(ISNUMBER(FIND($T$21:$T$34,$P1790)))),
            AND($P1790&lt;&gt;"", $P1790&lt;&gt;"...", $P1790&lt;&gt;"입력오류", $T$19=$P1790)
        )
    )
)</f>
        <v>0</v>
      </c>
    </row>
    <row r="1791" spans="1:17">
      <c r="A1791" t="s">
        <v>3449</v>
      </c>
      <c r="B1791" t="s">
        <v>3450</v>
      </c>
      <c r="C1791" t="s">
        <v>12600</v>
      </c>
      <c r="D1791" t="s">
        <v>12601</v>
      </c>
      <c r="I1791">
        <f t="shared" si="82"/>
        <v>1790</v>
      </c>
      <c r="J1791">
        <f t="shared" si="83"/>
        <v>1790</v>
      </c>
      <c r="K1791">
        <f t="shared" si="81"/>
        <v>1</v>
      </c>
      <c r="L1791" t="b">
        <f>COUNTIF($N$2:N1791, N1791)=1</f>
        <v>1</v>
      </c>
      <c r="M1791" s="37">
        <f>IF( $Q1791, MAX($M$1:M1790)+1, 0)</f>
        <v>0</v>
      </c>
      <c r="N1791" t="str" cm="1">
        <f t="array" ref="N1791">INDEX($A$9:$F$1048576, $J1791, $K1791 )</f>
        <v>67499</v>
      </c>
      <c r="O1791" t="str" cm="1">
        <f t="array" ref="O1791">INDEX($B$9:$F$1048576, $J1791, $K1791 )</f>
        <v>스카이하늘제사차</v>
      </c>
      <c r="P1791" t="str" cm="1">
        <f t="array" ref="P1791">IF( $L1791, TRIM(_xll.IMDP("IR", $G$5&amp;$N1791, $G$6)), "" )</f>
        <v/>
      </c>
      <c r="Q1791" t="b" cm="1">
        <f t="array" ref="Q1791">IF(
    $U$1=1, AND($P1791&lt;&gt;"", $P1791&lt;&gt;"...", $P1791&lt;&gt;"입력오류"),
    IF(
        $U$18=1, AND($P1791&lt;&gt;"", $P1791&lt;&gt;"...", $P1791&lt;&gt;"입력오류", ISNUMBER(FIND(INDEX($T$2:$T$7,$U$1),$P1791))),
        IF(
            $U$17="기타", AND($P1791&lt;&gt;"", $P1791&lt;&gt;"...", $P1791&lt;&gt;"입력오류", NOT(ISNUMBER(FIND($T$21:$T$34,$P1791)))),
            AND($P1791&lt;&gt;"", $P1791&lt;&gt;"...", $P1791&lt;&gt;"입력오류", $T$19=$P1791)
        )
    )
)</f>
        <v>0</v>
      </c>
    </row>
    <row r="1792" spans="1:17">
      <c r="A1792" t="s">
        <v>3451</v>
      </c>
      <c r="B1792" t="s">
        <v>3452</v>
      </c>
      <c r="C1792" t="s">
        <v>12602</v>
      </c>
      <c r="D1792" t="s">
        <v>12603</v>
      </c>
      <c r="I1792">
        <f t="shared" si="82"/>
        <v>1791</v>
      </c>
      <c r="J1792">
        <f t="shared" si="83"/>
        <v>1791</v>
      </c>
      <c r="K1792">
        <f t="shared" si="81"/>
        <v>1</v>
      </c>
      <c r="L1792" t="b">
        <f>COUNTIF($N$2:N1792, N1792)=1</f>
        <v>1</v>
      </c>
      <c r="M1792" s="37">
        <f>IF( $Q1792, MAX($M$1:M1791)+1, 0)</f>
        <v>0</v>
      </c>
      <c r="N1792" t="str" cm="1">
        <f t="array" ref="N1792">INDEX($A$9:$F$1048576, $J1792, $K1792 )</f>
        <v>67553</v>
      </c>
      <c r="O1792" t="str" cm="1">
        <f t="array" ref="O1792">INDEX($B$9:$F$1048576, $J1792, $K1792 )</f>
        <v>유플러스파이브지제63차(유)1-8</v>
      </c>
      <c r="P1792" t="str" cm="1">
        <f t="array" ref="P1792">IF( $L1792, TRIM(_xll.IMDP("IR", $G$5&amp;$N1792, $G$6)), "" )</f>
        <v/>
      </c>
      <c r="Q1792" t="b" cm="1">
        <f t="array" ref="Q1792">IF(
    $U$1=1, AND($P1792&lt;&gt;"", $P1792&lt;&gt;"...", $P1792&lt;&gt;"입력오류"),
    IF(
        $U$18=1, AND($P1792&lt;&gt;"", $P1792&lt;&gt;"...", $P1792&lt;&gt;"입력오류", ISNUMBER(FIND(INDEX($T$2:$T$7,$U$1),$P1792))),
        IF(
            $U$17="기타", AND($P1792&lt;&gt;"", $P1792&lt;&gt;"...", $P1792&lt;&gt;"입력오류", NOT(ISNUMBER(FIND($T$21:$T$34,$P1792)))),
            AND($P1792&lt;&gt;"", $P1792&lt;&gt;"...", $P1792&lt;&gt;"입력오류", $T$19=$P1792)
        )
    )
)</f>
        <v>0</v>
      </c>
    </row>
    <row r="1793" spans="1:17">
      <c r="A1793" t="s">
        <v>3453</v>
      </c>
      <c r="B1793" t="s">
        <v>3454</v>
      </c>
      <c r="C1793" t="s">
        <v>12604</v>
      </c>
      <c r="D1793" t="s">
        <v>12605</v>
      </c>
      <c r="I1793">
        <f t="shared" si="82"/>
        <v>1792</v>
      </c>
      <c r="J1793">
        <f t="shared" si="83"/>
        <v>1792</v>
      </c>
      <c r="K1793">
        <f t="shared" si="81"/>
        <v>1</v>
      </c>
      <c r="L1793" t="b">
        <f>COUNTIF($N$2:N1793, N1793)=1</f>
        <v>1</v>
      </c>
      <c r="M1793" s="37">
        <f>IF( $Q1793, MAX($M$1:M1792)+1, 0)</f>
        <v>0</v>
      </c>
      <c r="N1793" t="str" cm="1">
        <f t="array" ref="N1793">INDEX($A$9:$F$1048576, $J1793, $K1793 )</f>
        <v>67554</v>
      </c>
      <c r="O1793" t="str" cm="1">
        <f t="array" ref="O1793">INDEX($B$9:$F$1048576, $J1793, $K1793 )</f>
        <v>유플러스파이브지제63차(유)1-9</v>
      </c>
      <c r="P1793" t="str" cm="1">
        <f t="array" ref="P1793">IF( $L1793, TRIM(_xll.IMDP("IR", $G$5&amp;$N1793, $G$6)), "" )</f>
        <v/>
      </c>
      <c r="Q1793" t="b" cm="1">
        <f t="array" ref="Q1793">IF(
    $U$1=1, AND($P1793&lt;&gt;"", $P1793&lt;&gt;"...", $P1793&lt;&gt;"입력오류"),
    IF(
        $U$18=1, AND($P1793&lt;&gt;"", $P1793&lt;&gt;"...", $P1793&lt;&gt;"입력오류", ISNUMBER(FIND(INDEX($T$2:$T$7,$U$1),$P1793))),
        IF(
            $U$17="기타", AND($P1793&lt;&gt;"", $P1793&lt;&gt;"...", $P1793&lt;&gt;"입력오류", NOT(ISNUMBER(FIND($T$21:$T$34,$P1793)))),
            AND($P1793&lt;&gt;"", $P1793&lt;&gt;"...", $P1793&lt;&gt;"입력오류", $T$19=$P1793)
        )
    )
)</f>
        <v>0</v>
      </c>
    </row>
    <row r="1794" spans="1:17">
      <c r="A1794" t="s">
        <v>3455</v>
      </c>
      <c r="B1794" t="s">
        <v>3456</v>
      </c>
      <c r="C1794" t="s">
        <v>12606</v>
      </c>
      <c r="D1794" t="s">
        <v>12607</v>
      </c>
      <c r="I1794">
        <f t="shared" si="82"/>
        <v>1793</v>
      </c>
      <c r="J1794">
        <f t="shared" si="83"/>
        <v>1793</v>
      </c>
      <c r="K1794">
        <f t="shared" ref="K1794:K1857" si="84">IF( $I1794&gt;$G$4, NA(), IF($I1794&gt;$G$3, 5, IF($I1794&gt;$G$2, 3, 1 ) ) )</f>
        <v>1</v>
      </c>
      <c r="L1794" t="b">
        <f>COUNTIF($N$2:N1794, N1794)=1</f>
        <v>1</v>
      </c>
      <c r="M1794" s="37">
        <f>IF( $Q1794, MAX($M$1:M1793)+1, 0)</f>
        <v>0</v>
      </c>
      <c r="N1794" t="str" cm="1">
        <f t="array" ref="N1794">INDEX($A$9:$F$1048576, $J1794, $K1794 )</f>
        <v>67555</v>
      </c>
      <c r="O1794" t="str" cm="1">
        <f t="array" ref="O1794">INDEX($B$9:$F$1048576, $J1794, $K1794 )</f>
        <v>유플러스파이브지제63차(유)1-10</v>
      </c>
      <c r="P1794" t="str" cm="1">
        <f t="array" ref="P1794">IF( $L1794, TRIM(_xll.IMDP("IR", $G$5&amp;$N1794, $G$6)), "" )</f>
        <v/>
      </c>
      <c r="Q1794" t="b" cm="1">
        <f t="array" ref="Q1794">IF(
    $U$1=1, AND($P1794&lt;&gt;"", $P1794&lt;&gt;"...", $P1794&lt;&gt;"입력오류"),
    IF(
        $U$18=1, AND($P1794&lt;&gt;"", $P1794&lt;&gt;"...", $P1794&lt;&gt;"입력오류", ISNUMBER(FIND(INDEX($T$2:$T$7,$U$1),$P1794))),
        IF(
            $U$17="기타", AND($P1794&lt;&gt;"", $P1794&lt;&gt;"...", $P1794&lt;&gt;"입력오류", NOT(ISNUMBER(FIND($T$21:$T$34,$P1794)))),
            AND($P1794&lt;&gt;"", $P1794&lt;&gt;"...", $P1794&lt;&gt;"입력오류", $T$19=$P1794)
        )
    )
)</f>
        <v>0</v>
      </c>
    </row>
    <row r="1795" spans="1:17">
      <c r="A1795" t="s">
        <v>3457</v>
      </c>
      <c r="B1795" t="s">
        <v>3458</v>
      </c>
      <c r="C1795" t="s">
        <v>12608</v>
      </c>
      <c r="D1795" t="s">
        <v>12609</v>
      </c>
      <c r="I1795">
        <f t="shared" ref="I1795:I1858" si="85">ROW()-1</f>
        <v>1794</v>
      </c>
      <c r="J1795">
        <f t="shared" ref="J1795:J1858" si="86">IF( $I1795&gt;$G$4, NA(), IF($I1795&gt;$G$3, $I1795-$G$3, IF($I1795&gt;$G$2, $I1795-$G$2, $I1795 ) ) )</f>
        <v>1794</v>
      </c>
      <c r="K1795">
        <f t="shared" si="84"/>
        <v>1</v>
      </c>
      <c r="L1795" t="b">
        <f>COUNTIF($N$2:N1795, N1795)=1</f>
        <v>1</v>
      </c>
      <c r="M1795" s="37">
        <f>IF( $Q1795, MAX($M$1:M1794)+1, 0)</f>
        <v>0</v>
      </c>
      <c r="N1795" t="str" cm="1">
        <f t="array" ref="N1795">INDEX($A$9:$F$1048576, $J1795, $K1795 )</f>
        <v>67556</v>
      </c>
      <c r="O1795" t="str" cm="1">
        <f t="array" ref="O1795">INDEX($B$9:$F$1048576, $J1795, $K1795 )</f>
        <v>유플러스파이브지제63차(유)1-11</v>
      </c>
      <c r="P1795" t="str" cm="1">
        <f t="array" ref="P1795">IF( $L1795, TRIM(_xll.IMDP("IR", $G$5&amp;$N1795, $G$6)), "" )</f>
        <v/>
      </c>
      <c r="Q1795" t="b" cm="1">
        <f t="array" ref="Q1795">IF(
    $U$1=1, AND($P1795&lt;&gt;"", $P1795&lt;&gt;"...", $P1795&lt;&gt;"입력오류"),
    IF(
        $U$18=1, AND($P1795&lt;&gt;"", $P1795&lt;&gt;"...", $P1795&lt;&gt;"입력오류", ISNUMBER(FIND(INDEX($T$2:$T$7,$U$1),$P1795))),
        IF(
            $U$17="기타", AND($P1795&lt;&gt;"", $P1795&lt;&gt;"...", $P1795&lt;&gt;"입력오류", NOT(ISNUMBER(FIND($T$21:$T$34,$P1795)))),
            AND($P1795&lt;&gt;"", $P1795&lt;&gt;"...", $P1795&lt;&gt;"입력오류", $T$19=$P1795)
        )
    )
)</f>
        <v>0</v>
      </c>
    </row>
    <row r="1796" spans="1:17">
      <c r="A1796" t="s">
        <v>3459</v>
      </c>
      <c r="B1796" t="s">
        <v>3460</v>
      </c>
      <c r="C1796" t="s">
        <v>12610</v>
      </c>
      <c r="D1796" t="s">
        <v>12611</v>
      </c>
      <c r="I1796">
        <f t="shared" si="85"/>
        <v>1795</v>
      </c>
      <c r="J1796">
        <f t="shared" si="86"/>
        <v>1795</v>
      </c>
      <c r="K1796">
        <f t="shared" si="84"/>
        <v>1</v>
      </c>
      <c r="L1796" t="b">
        <f>COUNTIF($N$2:N1796, N1796)=1</f>
        <v>1</v>
      </c>
      <c r="M1796" s="37">
        <f>IF( $Q1796, MAX($M$1:M1795)+1, 0)</f>
        <v>0</v>
      </c>
      <c r="N1796" t="str" cm="1">
        <f t="array" ref="N1796">INDEX($A$9:$F$1048576, $J1796, $K1796 )</f>
        <v>67557</v>
      </c>
      <c r="O1796" t="str" cm="1">
        <f t="array" ref="O1796">INDEX($B$9:$F$1048576, $J1796, $K1796 )</f>
        <v>유플러스파이브지제63차(유)1-12</v>
      </c>
      <c r="P1796" t="str" cm="1">
        <f t="array" ref="P1796">IF( $L1796, TRIM(_xll.IMDP("IR", $G$5&amp;$N1796, $G$6)), "" )</f>
        <v/>
      </c>
      <c r="Q1796" t="b" cm="1">
        <f t="array" ref="Q1796">IF(
    $U$1=1, AND($P1796&lt;&gt;"", $P1796&lt;&gt;"...", $P1796&lt;&gt;"입력오류"),
    IF(
        $U$18=1, AND($P1796&lt;&gt;"", $P1796&lt;&gt;"...", $P1796&lt;&gt;"입력오류", ISNUMBER(FIND(INDEX($T$2:$T$7,$U$1),$P1796))),
        IF(
            $U$17="기타", AND($P1796&lt;&gt;"", $P1796&lt;&gt;"...", $P1796&lt;&gt;"입력오류", NOT(ISNUMBER(FIND($T$21:$T$34,$P1796)))),
            AND($P1796&lt;&gt;"", $P1796&lt;&gt;"...", $P1796&lt;&gt;"입력오류", $T$19=$P1796)
        )
    )
)</f>
        <v>0</v>
      </c>
    </row>
    <row r="1797" spans="1:17">
      <c r="A1797" t="s">
        <v>3461</v>
      </c>
      <c r="B1797" t="s">
        <v>3462</v>
      </c>
      <c r="C1797" t="s">
        <v>12612</v>
      </c>
      <c r="D1797" t="s">
        <v>12613</v>
      </c>
      <c r="I1797">
        <f t="shared" si="85"/>
        <v>1796</v>
      </c>
      <c r="J1797">
        <f t="shared" si="86"/>
        <v>1796</v>
      </c>
      <c r="K1797">
        <f t="shared" si="84"/>
        <v>1</v>
      </c>
      <c r="L1797" t="b">
        <f>COUNTIF($N$2:N1797, N1797)=1</f>
        <v>1</v>
      </c>
      <c r="M1797" s="37">
        <f>IF( $Q1797, MAX($M$1:M1796)+1, 0)</f>
        <v>0</v>
      </c>
      <c r="N1797" t="str" cm="1">
        <f t="array" ref="N1797">INDEX($A$9:$F$1048576, $J1797, $K1797 )</f>
        <v>67558</v>
      </c>
      <c r="O1797" t="str" cm="1">
        <f t="array" ref="O1797">INDEX($B$9:$F$1048576, $J1797, $K1797 )</f>
        <v>유플러스파이브지제63차(유)1-13</v>
      </c>
      <c r="P1797" t="str" cm="1">
        <f t="array" ref="P1797">IF( $L1797, TRIM(_xll.IMDP("IR", $G$5&amp;$N1797, $G$6)), "" )</f>
        <v/>
      </c>
      <c r="Q1797" t="b" cm="1">
        <f t="array" ref="Q1797">IF(
    $U$1=1, AND($P1797&lt;&gt;"", $P1797&lt;&gt;"...", $P1797&lt;&gt;"입력오류"),
    IF(
        $U$18=1, AND($P1797&lt;&gt;"", $P1797&lt;&gt;"...", $P1797&lt;&gt;"입력오류", ISNUMBER(FIND(INDEX($T$2:$T$7,$U$1),$P1797))),
        IF(
            $U$17="기타", AND($P1797&lt;&gt;"", $P1797&lt;&gt;"...", $P1797&lt;&gt;"입력오류", NOT(ISNUMBER(FIND($T$21:$T$34,$P1797)))),
            AND($P1797&lt;&gt;"", $P1797&lt;&gt;"...", $P1797&lt;&gt;"입력오류", $T$19=$P1797)
        )
    )
)</f>
        <v>0</v>
      </c>
    </row>
    <row r="1798" spans="1:17">
      <c r="A1798" t="s">
        <v>3463</v>
      </c>
      <c r="B1798" t="s">
        <v>3464</v>
      </c>
      <c r="C1798" t="s">
        <v>12614</v>
      </c>
      <c r="D1798" t="s">
        <v>12615</v>
      </c>
      <c r="I1798">
        <f t="shared" si="85"/>
        <v>1797</v>
      </c>
      <c r="J1798">
        <f t="shared" si="86"/>
        <v>1797</v>
      </c>
      <c r="K1798">
        <f t="shared" si="84"/>
        <v>1</v>
      </c>
      <c r="L1798" t="b">
        <f>COUNTIF($N$2:N1798, N1798)=1</f>
        <v>1</v>
      </c>
      <c r="M1798" s="37">
        <f>IF( $Q1798, MAX($M$1:M1797)+1, 0)</f>
        <v>0</v>
      </c>
      <c r="N1798" t="str" cm="1">
        <f t="array" ref="N1798">INDEX($A$9:$F$1048576, $J1798, $K1798 )</f>
        <v>67559</v>
      </c>
      <c r="O1798" t="str" cm="1">
        <f t="array" ref="O1798">INDEX($B$9:$F$1048576, $J1798, $K1798 )</f>
        <v>유플러스파이브지제63차(유)1-14</v>
      </c>
      <c r="P1798" t="str" cm="1">
        <f t="array" ref="P1798">IF( $L1798, TRIM(_xll.IMDP("IR", $G$5&amp;$N1798, $G$6)), "" )</f>
        <v/>
      </c>
      <c r="Q1798" t="b" cm="1">
        <f t="array" ref="Q1798">IF(
    $U$1=1, AND($P1798&lt;&gt;"", $P1798&lt;&gt;"...", $P1798&lt;&gt;"입력오류"),
    IF(
        $U$18=1, AND($P1798&lt;&gt;"", $P1798&lt;&gt;"...", $P1798&lt;&gt;"입력오류", ISNUMBER(FIND(INDEX($T$2:$T$7,$U$1),$P1798))),
        IF(
            $U$17="기타", AND($P1798&lt;&gt;"", $P1798&lt;&gt;"...", $P1798&lt;&gt;"입력오류", NOT(ISNUMBER(FIND($T$21:$T$34,$P1798)))),
            AND($P1798&lt;&gt;"", $P1798&lt;&gt;"...", $P1798&lt;&gt;"입력오류", $T$19=$P1798)
        )
    )
)</f>
        <v>0</v>
      </c>
    </row>
    <row r="1799" spans="1:17">
      <c r="A1799" t="s">
        <v>3465</v>
      </c>
      <c r="B1799" t="s">
        <v>3466</v>
      </c>
      <c r="C1799" t="s">
        <v>12616</v>
      </c>
      <c r="D1799" t="s">
        <v>12617</v>
      </c>
      <c r="I1799">
        <f t="shared" si="85"/>
        <v>1798</v>
      </c>
      <c r="J1799">
        <f t="shared" si="86"/>
        <v>1798</v>
      </c>
      <c r="K1799">
        <f t="shared" si="84"/>
        <v>1</v>
      </c>
      <c r="L1799" t="b">
        <f>COUNTIF($N$2:N1799, N1799)=1</f>
        <v>1</v>
      </c>
      <c r="M1799" s="37">
        <f>IF( $Q1799, MAX($M$1:M1798)+1, 0)</f>
        <v>0</v>
      </c>
      <c r="N1799" t="str" cm="1">
        <f t="array" ref="N1799">INDEX($A$9:$F$1048576, $J1799, $K1799 )</f>
        <v>67560</v>
      </c>
      <c r="O1799" t="str" cm="1">
        <f t="array" ref="O1799">INDEX($B$9:$F$1048576, $J1799, $K1799 )</f>
        <v>유플러스파이브지제63차(유)1-15</v>
      </c>
      <c r="P1799" t="str" cm="1">
        <f t="array" ref="P1799">IF( $L1799, TRIM(_xll.IMDP("IR", $G$5&amp;$N1799, $G$6)), "" )</f>
        <v/>
      </c>
      <c r="Q1799" t="b" cm="1">
        <f t="array" ref="Q1799">IF(
    $U$1=1, AND($P1799&lt;&gt;"", $P1799&lt;&gt;"...", $P1799&lt;&gt;"입력오류"),
    IF(
        $U$18=1, AND($P1799&lt;&gt;"", $P1799&lt;&gt;"...", $P1799&lt;&gt;"입력오류", ISNUMBER(FIND(INDEX($T$2:$T$7,$U$1),$P1799))),
        IF(
            $U$17="기타", AND($P1799&lt;&gt;"", $P1799&lt;&gt;"...", $P1799&lt;&gt;"입력오류", NOT(ISNUMBER(FIND($T$21:$T$34,$P1799)))),
            AND($P1799&lt;&gt;"", $P1799&lt;&gt;"...", $P1799&lt;&gt;"입력오류", $T$19=$P1799)
        )
    )
)</f>
        <v>0</v>
      </c>
    </row>
    <row r="1800" spans="1:17">
      <c r="A1800" t="s">
        <v>3467</v>
      </c>
      <c r="B1800" t="s">
        <v>3468</v>
      </c>
      <c r="C1800" t="s">
        <v>12618</v>
      </c>
      <c r="D1800" t="s">
        <v>12619</v>
      </c>
      <c r="I1800">
        <f t="shared" si="85"/>
        <v>1799</v>
      </c>
      <c r="J1800">
        <f t="shared" si="86"/>
        <v>1799</v>
      </c>
      <c r="K1800">
        <f t="shared" si="84"/>
        <v>1</v>
      </c>
      <c r="L1800" t="b">
        <f>COUNTIF($N$2:N1800, N1800)=1</f>
        <v>1</v>
      </c>
      <c r="M1800" s="37">
        <f>IF( $Q1800, MAX($M$1:M1799)+1, 0)</f>
        <v>0</v>
      </c>
      <c r="N1800" t="str" cm="1">
        <f t="array" ref="N1800">INDEX($A$9:$F$1048576, $J1800, $K1800 )</f>
        <v>67561</v>
      </c>
      <c r="O1800" t="str" cm="1">
        <f t="array" ref="O1800">INDEX($B$9:$F$1048576, $J1800, $K1800 )</f>
        <v>유플러스파이브지제63차(유)1-16</v>
      </c>
      <c r="P1800" t="str" cm="1">
        <f t="array" ref="P1800">IF( $L1800, TRIM(_xll.IMDP("IR", $G$5&amp;$N1800, $G$6)), "" )</f>
        <v/>
      </c>
      <c r="Q1800" t="b" cm="1">
        <f t="array" ref="Q1800">IF(
    $U$1=1, AND($P1800&lt;&gt;"", $P1800&lt;&gt;"...", $P1800&lt;&gt;"입력오류"),
    IF(
        $U$18=1, AND($P1800&lt;&gt;"", $P1800&lt;&gt;"...", $P1800&lt;&gt;"입력오류", ISNUMBER(FIND(INDEX($T$2:$T$7,$U$1),$P1800))),
        IF(
            $U$17="기타", AND($P1800&lt;&gt;"", $P1800&lt;&gt;"...", $P1800&lt;&gt;"입력오류", NOT(ISNUMBER(FIND($T$21:$T$34,$P1800)))),
            AND($P1800&lt;&gt;"", $P1800&lt;&gt;"...", $P1800&lt;&gt;"입력오류", $T$19=$P1800)
        )
    )
)</f>
        <v>0</v>
      </c>
    </row>
    <row r="1801" spans="1:17">
      <c r="A1801" t="s">
        <v>3469</v>
      </c>
      <c r="B1801" t="s">
        <v>3470</v>
      </c>
      <c r="C1801" t="s">
        <v>12620</v>
      </c>
      <c r="D1801" t="s">
        <v>12621</v>
      </c>
      <c r="I1801">
        <f t="shared" si="85"/>
        <v>1800</v>
      </c>
      <c r="J1801">
        <f t="shared" si="86"/>
        <v>1800</v>
      </c>
      <c r="K1801">
        <f t="shared" si="84"/>
        <v>1</v>
      </c>
      <c r="L1801" t="b">
        <f>COUNTIF($N$2:N1801, N1801)=1</f>
        <v>1</v>
      </c>
      <c r="M1801" s="37">
        <f>IF( $Q1801, MAX($M$1:M1800)+1, 0)</f>
        <v>0</v>
      </c>
      <c r="N1801" t="str" cm="1">
        <f t="array" ref="N1801">INDEX($A$9:$F$1048576, $J1801, $K1801 )</f>
        <v>67562</v>
      </c>
      <c r="O1801" t="str" cm="1">
        <f t="array" ref="O1801">INDEX($B$9:$F$1048576, $J1801, $K1801 )</f>
        <v>유플러스파이브지제63차(유)1-17</v>
      </c>
      <c r="P1801" t="str" cm="1">
        <f t="array" ref="P1801">IF( $L1801, TRIM(_xll.IMDP("IR", $G$5&amp;$N1801, $G$6)), "" )</f>
        <v/>
      </c>
      <c r="Q1801" t="b" cm="1">
        <f t="array" ref="Q1801">IF(
    $U$1=1, AND($P1801&lt;&gt;"", $P1801&lt;&gt;"...", $P1801&lt;&gt;"입력오류"),
    IF(
        $U$18=1, AND($P1801&lt;&gt;"", $P1801&lt;&gt;"...", $P1801&lt;&gt;"입력오류", ISNUMBER(FIND(INDEX($T$2:$T$7,$U$1),$P1801))),
        IF(
            $U$17="기타", AND($P1801&lt;&gt;"", $P1801&lt;&gt;"...", $P1801&lt;&gt;"입력오류", NOT(ISNUMBER(FIND($T$21:$T$34,$P1801)))),
            AND($P1801&lt;&gt;"", $P1801&lt;&gt;"...", $P1801&lt;&gt;"입력오류", $T$19=$P1801)
        )
    )
)</f>
        <v>0</v>
      </c>
    </row>
    <row r="1802" spans="1:17">
      <c r="A1802" t="s">
        <v>3471</v>
      </c>
      <c r="B1802" t="s">
        <v>3472</v>
      </c>
      <c r="C1802" t="s">
        <v>12622</v>
      </c>
      <c r="D1802" t="s">
        <v>12623</v>
      </c>
      <c r="I1802">
        <f t="shared" si="85"/>
        <v>1801</v>
      </c>
      <c r="J1802">
        <f t="shared" si="86"/>
        <v>1801</v>
      </c>
      <c r="K1802">
        <f t="shared" si="84"/>
        <v>1</v>
      </c>
      <c r="L1802" t="b">
        <f>COUNTIF($N$2:N1802, N1802)=1</f>
        <v>1</v>
      </c>
      <c r="M1802" s="37">
        <f>IF( $Q1802, MAX($M$1:M1801)+1, 0)</f>
        <v>0</v>
      </c>
      <c r="N1802" t="str" cm="1">
        <f t="array" ref="N1802">INDEX($A$9:$F$1048576, $J1802, $K1802 )</f>
        <v>67563</v>
      </c>
      <c r="O1802" t="str" cm="1">
        <f t="array" ref="O1802">INDEX($B$9:$F$1048576, $J1802, $K1802 )</f>
        <v>유플러스파이브지제63차(유)1-18</v>
      </c>
      <c r="P1802" t="str" cm="1">
        <f t="array" ref="P1802">IF( $L1802, TRIM(_xll.IMDP("IR", $G$5&amp;$N1802, $G$6)), "" )</f>
        <v/>
      </c>
      <c r="Q1802" t="b" cm="1">
        <f t="array" ref="Q1802">IF(
    $U$1=1, AND($P1802&lt;&gt;"", $P1802&lt;&gt;"...", $P1802&lt;&gt;"입력오류"),
    IF(
        $U$18=1, AND($P1802&lt;&gt;"", $P1802&lt;&gt;"...", $P1802&lt;&gt;"입력오류", ISNUMBER(FIND(INDEX($T$2:$T$7,$U$1),$P1802))),
        IF(
            $U$17="기타", AND($P1802&lt;&gt;"", $P1802&lt;&gt;"...", $P1802&lt;&gt;"입력오류", NOT(ISNUMBER(FIND($T$21:$T$34,$P1802)))),
            AND($P1802&lt;&gt;"", $P1802&lt;&gt;"...", $P1802&lt;&gt;"입력오류", $T$19=$P1802)
        )
    )
)</f>
        <v>0</v>
      </c>
    </row>
    <row r="1803" spans="1:17">
      <c r="A1803" t="s">
        <v>3473</v>
      </c>
      <c r="B1803" t="s">
        <v>3474</v>
      </c>
      <c r="C1803" t="s">
        <v>12624</v>
      </c>
      <c r="D1803" t="s">
        <v>12625</v>
      </c>
      <c r="I1803">
        <f t="shared" si="85"/>
        <v>1802</v>
      </c>
      <c r="J1803">
        <f t="shared" si="86"/>
        <v>1802</v>
      </c>
      <c r="K1803">
        <f t="shared" si="84"/>
        <v>1</v>
      </c>
      <c r="L1803" t="b">
        <f>COUNTIF($N$2:N1803, N1803)=1</f>
        <v>1</v>
      </c>
      <c r="M1803" s="37">
        <f>IF( $Q1803, MAX($M$1:M1802)+1, 0)</f>
        <v>0</v>
      </c>
      <c r="N1803" t="str" cm="1">
        <f t="array" ref="N1803">INDEX($A$9:$F$1048576, $J1803, $K1803 )</f>
        <v>67564</v>
      </c>
      <c r="O1803" t="str" cm="1">
        <f t="array" ref="O1803">INDEX($B$9:$F$1048576, $J1803, $K1803 )</f>
        <v>유플러스파이브지제63차(유)1-19</v>
      </c>
      <c r="P1803" t="str" cm="1">
        <f t="array" ref="P1803">IF( $L1803, TRIM(_xll.IMDP("IR", $G$5&amp;$N1803, $G$6)), "" )</f>
        <v/>
      </c>
      <c r="Q1803" t="b" cm="1">
        <f t="array" ref="Q1803">IF(
    $U$1=1, AND($P1803&lt;&gt;"", $P1803&lt;&gt;"...", $P1803&lt;&gt;"입력오류"),
    IF(
        $U$18=1, AND($P1803&lt;&gt;"", $P1803&lt;&gt;"...", $P1803&lt;&gt;"입력오류", ISNUMBER(FIND(INDEX($T$2:$T$7,$U$1),$P1803))),
        IF(
            $U$17="기타", AND($P1803&lt;&gt;"", $P1803&lt;&gt;"...", $P1803&lt;&gt;"입력오류", NOT(ISNUMBER(FIND($T$21:$T$34,$P1803)))),
            AND($P1803&lt;&gt;"", $P1803&lt;&gt;"...", $P1803&lt;&gt;"입력오류", $T$19=$P1803)
        )
    )
)</f>
        <v>0</v>
      </c>
    </row>
    <row r="1804" spans="1:17">
      <c r="A1804" t="s">
        <v>3475</v>
      </c>
      <c r="B1804" t="s">
        <v>3476</v>
      </c>
      <c r="C1804" t="s">
        <v>12626</v>
      </c>
      <c r="D1804" t="s">
        <v>12627</v>
      </c>
      <c r="I1804">
        <f t="shared" si="85"/>
        <v>1803</v>
      </c>
      <c r="J1804">
        <f t="shared" si="86"/>
        <v>1803</v>
      </c>
      <c r="K1804">
        <f t="shared" si="84"/>
        <v>1</v>
      </c>
      <c r="L1804" t="b">
        <f>COUNTIF($N$2:N1804, N1804)=1</f>
        <v>1</v>
      </c>
      <c r="M1804" s="37">
        <f>IF( $Q1804, MAX($M$1:M1803)+1, 0)</f>
        <v>0</v>
      </c>
      <c r="N1804" t="str" cm="1">
        <f t="array" ref="N1804">INDEX($A$9:$F$1048576, $J1804, $K1804 )</f>
        <v>67579</v>
      </c>
      <c r="O1804" t="str" cm="1">
        <f t="array" ref="O1804">INDEX($B$9:$F$1048576, $J1804, $K1804 )</f>
        <v>케이뉴스타트제21차(유)1</v>
      </c>
      <c r="P1804" t="str" cm="1">
        <f t="array" ref="P1804">IF( $L1804, TRIM(_xll.IMDP("IR", $G$5&amp;$N1804, $G$6)), "" )</f>
        <v/>
      </c>
      <c r="Q1804" t="b" cm="1">
        <f t="array" ref="Q1804">IF(
    $U$1=1, AND($P1804&lt;&gt;"", $P1804&lt;&gt;"...", $P1804&lt;&gt;"입력오류"),
    IF(
        $U$18=1, AND($P1804&lt;&gt;"", $P1804&lt;&gt;"...", $P1804&lt;&gt;"입력오류", ISNUMBER(FIND(INDEX($T$2:$T$7,$U$1),$P1804))),
        IF(
            $U$17="기타", AND($P1804&lt;&gt;"", $P1804&lt;&gt;"...", $P1804&lt;&gt;"입력오류", NOT(ISNUMBER(FIND($T$21:$T$34,$P1804)))),
            AND($P1804&lt;&gt;"", $P1804&lt;&gt;"...", $P1804&lt;&gt;"입력오류", $T$19=$P1804)
        )
    )
)</f>
        <v>0</v>
      </c>
    </row>
    <row r="1805" spans="1:17">
      <c r="A1805" t="s">
        <v>3477</v>
      </c>
      <c r="B1805" t="s">
        <v>3478</v>
      </c>
      <c r="C1805" t="s">
        <v>12628</v>
      </c>
      <c r="D1805" t="s">
        <v>12629</v>
      </c>
      <c r="I1805">
        <f t="shared" si="85"/>
        <v>1804</v>
      </c>
      <c r="J1805">
        <f t="shared" si="86"/>
        <v>1804</v>
      </c>
      <c r="K1805">
        <f t="shared" si="84"/>
        <v>1</v>
      </c>
      <c r="L1805" t="b">
        <f>COUNTIF($N$2:N1805, N1805)=1</f>
        <v>1</v>
      </c>
      <c r="M1805" s="37">
        <f>IF( $Q1805, MAX($M$1:M1804)+1, 0)</f>
        <v>0</v>
      </c>
      <c r="N1805" t="str" cm="1">
        <f t="array" ref="N1805">INDEX($A$9:$F$1048576, $J1805, $K1805 )</f>
        <v>67588</v>
      </c>
      <c r="O1805" t="str" cm="1">
        <f t="array" ref="O1805">INDEX($B$9:$F$1048576, $J1805, $K1805 )</f>
        <v>한솔제오차</v>
      </c>
      <c r="P1805" t="str" cm="1">
        <f t="array" ref="P1805">IF( $L1805, TRIM(_xll.IMDP("IR", $G$5&amp;$N1805, $G$6)), "" )</f>
        <v/>
      </c>
      <c r="Q1805" t="b" cm="1">
        <f t="array" ref="Q1805">IF(
    $U$1=1, AND($P1805&lt;&gt;"", $P1805&lt;&gt;"...", $P1805&lt;&gt;"입력오류"),
    IF(
        $U$18=1, AND($P1805&lt;&gt;"", $P1805&lt;&gt;"...", $P1805&lt;&gt;"입력오류", ISNUMBER(FIND(INDEX($T$2:$T$7,$U$1),$P1805))),
        IF(
            $U$17="기타", AND($P1805&lt;&gt;"", $P1805&lt;&gt;"...", $P1805&lt;&gt;"입력오류", NOT(ISNUMBER(FIND($T$21:$T$34,$P1805)))),
            AND($P1805&lt;&gt;"", $P1805&lt;&gt;"...", $P1805&lt;&gt;"입력오류", $T$19=$P1805)
        )
    )
)</f>
        <v>0</v>
      </c>
    </row>
    <row r="1806" spans="1:17">
      <c r="A1806" t="s">
        <v>3479</v>
      </c>
      <c r="B1806" t="s">
        <v>3480</v>
      </c>
      <c r="C1806" t="s">
        <v>12630</v>
      </c>
      <c r="D1806" t="s">
        <v>12631</v>
      </c>
      <c r="I1806">
        <f t="shared" si="85"/>
        <v>1805</v>
      </c>
      <c r="J1806">
        <f t="shared" si="86"/>
        <v>1805</v>
      </c>
      <c r="K1806">
        <f t="shared" si="84"/>
        <v>1</v>
      </c>
      <c r="L1806" t="b">
        <f>COUNTIF($N$2:N1806, N1806)=1</f>
        <v>1</v>
      </c>
      <c r="M1806" s="37">
        <f>IF( $Q1806, MAX($M$1:M1805)+1, 0)</f>
        <v>0</v>
      </c>
      <c r="N1806" t="str" cm="1">
        <f t="array" ref="N1806">INDEX($A$9:$F$1048576, $J1806, $K1806 )</f>
        <v>67596</v>
      </c>
      <c r="O1806" t="str" cm="1">
        <f t="array" ref="O1806">INDEX($B$9:$F$1048576, $J1806, $K1806 )</f>
        <v>주택금융공사MBS2022-11(1-3)</v>
      </c>
      <c r="P1806" t="str" cm="1">
        <f t="array" ref="P1806">IF( $L1806, TRIM(_xll.IMDP("IR", $G$5&amp;$N1806, $G$6)), "" )</f>
        <v/>
      </c>
      <c r="Q1806" t="b" cm="1">
        <f t="array" ref="Q1806">IF(
    $U$1=1, AND($P1806&lt;&gt;"", $P1806&lt;&gt;"...", $P1806&lt;&gt;"입력오류"),
    IF(
        $U$18=1, AND($P1806&lt;&gt;"", $P1806&lt;&gt;"...", $P1806&lt;&gt;"입력오류", ISNUMBER(FIND(INDEX($T$2:$T$7,$U$1),$P1806))),
        IF(
            $U$17="기타", AND($P1806&lt;&gt;"", $P1806&lt;&gt;"...", $P1806&lt;&gt;"입력오류", NOT(ISNUMBER(FIND($T$21:$T$34,$P1806)))),
            AND($P1806&lt;&gt;"", $P1806&lt;&gt;"...", $P1806&lt;&gt;"입력오류", $T$19=$P1806)
        )
    )
)</f>
        <v>0</v>
      </c>
    </row>
    <row r="1807" spans="1:17">
      <c r="A1807" t="s">
        <v>3481</v>
      </c>
      <c r="B1807" t="s">
        <v>3482</v>
      </c>
      <c r="C1807" t="s">
        <v>12632</v>
      </c>
      <c r="D1807" t="s">
        <v>12633</v>
      </c>
      <c r="I1807">
        <f t="shared" si="85"/>
        <v>1806</v>
      </c>
      <c r="J1807">
        <f t="shared" si="86"/>
        <v>1806</v>
      </c>
      <c r="K1807">
        <f t="shared" si="84"/>
        <v>1</v>
      </c>
      <c r="L1807" t="b">
        <f>COUNTIF($N$2:N1807, N1807)=1</f>
        <v>1</v>
      </c>
      <c r="M1807" s="37">
        <f>IF( $Q1807, MAX($M$1:M1806)+1, 0)</f>
        <v>0</v>
      </c>
      <c r="N1807" t="str" cm="1">
        <f t="array" ref="N1807">INDEX($A$9:$F$1048576, $J1807, $K1807 )</f>
        <v>67597</v>
      </c>
      <c r="O1807" t="str" cm="1">
        <f t="array" ref="O1807">INDEX($B$9:$F$1048576, $J1807, $K1807 )</f>
        <v>주택금융공사MBS2022-11(1-4)</v>
      </c>
      <c r="P1807" t="str" cm="1">
        <f t="array" ref="P1807">IF( $L1807, TRIM(_xll.IMDP("IR", $G$5&amp;$N1807, $G$6)), "" )</f>
        <v/>
      </c>
      <c r="Q1807" t="b" cm="1">
        <f t="array" ref="Q1807">IF(
    $U$1=1, AND($P1807&lt;&gt;"", $P1807&lt;&gt;"...", $P1807&lt;&gt;"입력오류"),
    IF(
        $U$18=1, AND($P1807&lt;&gt;"", $P1807&lt;&gt;"...", $P1807&lt;&gt;"입력오류", ISNUMBER(FIND(INDEX($T$2:$T$7,$U$1),$P1807))),
        IF(
            $U$17="기타", AND($P1807&lt;&gt;"", $P1807&lt;&gt;"...", $P1807&lt;&gt;"입력오류", NOT(ISNUMBER(FIND($T$21:$T$34,$P1807)))),
            AND($P1807&lt;&gt;"", $P1807&lt;&gt;"...", $P1807&lt;&gt;"입력오류", $T$19=$P1807)
        )
    )
)</f>
        <v>0</v>
      </c>
    </row>
    <row r="1808" spans="1:17">
      <c r="A1808" t="s">
        <v>3483</v>
      </c>
      <c r="B1808" t="s">
        <v>3484</v>
      </c>
      <c r="C1808" t="s">
        <v>12634</v>
      </c>
      <c r="D1808" t="s">
        <v>12635</v>
      </c>
      <c r="I1808">
        <f t="shared" si="85"/>
        <v>1807</v>
      </c>
      <c r="J1808">
        <f t="shared" si="86"/>
        <v>1807</v>
      </c>
      <c r="K1808">
        <f t="shared" si="84"/>
        <v>1</v>
      </c>
      <c r="L1808" t="b">
        <f>COUNTIF($N$2:N1808, N1808)=1</f>
        <v>1</v>
      </c>
      <c r="M1808" s="37">
        <f>IF( $Q1808, MAX($M$1:M1807)+1, 0)</f>
        <v>0</v>
      </c>
      <c r="N1808" t="str" cm="1">
        <f t="array" ref="N1808">INDEX($A$9:$F$1048576, $J1808, $K1808 )</f>
        <v>67598</v>
      </c>
      <c r="O1808" t="str" cm="1">
        <f t="array" ref="O1808">INDEX($B$9:$F$1048576, $J1808, $K1808 )</f>
        <v>주택금융공사MBS2022-11(1-5)</v>
      </c>
      <c r="P1808" t="str" cm="1">
        <f t="array" ref="P1808">IF( $L1808, TRIM(_xll.IMDP("IR", $G$5&amp;$N1808, $G$6)), "" )</f>
        <v/>
      </c>
      <c r="Q1808" t="b" cm="1">
        <f t="array" ref="Q1808">IF(
    $U$1=1, AND($P1808&lt;&gt;"", $P1808&lt;&gt;"...", $P1808&lt;&gt;"입력오류"),
    IF(
        $U$18=1, AND($P1808&lt;&gt;"", $P1808&lt;&gt;"...", $P1808&lt;&gt;"입력오류", ISNUMBER(FIND(INDEX($T$2:$T$7,$U$1),$P1808))),
        IF(
            $U$17="기타", AND($P1808&lt;&gt;"", $P1808&lt;&gt;"...", $P1808&lt;&gt;"입력오류", NOT(ISNUMBER(FIND($T$21:$T$34,$P1808)))),
            AND($P1808&lt;&gt;"", $P1808&lt;&gt;"...", $P1808&lt;&gt;"입력오류", $T$19=$P1808)
        )
    )
)</f>
        <v>0</v>
      </c>
    </row>
    <row r="1809" spans="1:17">
      <c r="A1809" t="s">
        <v>3485</v>
      </c>
      <c r="B1809" t="s">
        <v>3486</v>
      </c>
      <c r="C1809" t="s">
        <v>12636</v>
      </c>
      <c r="D1809" t="s">
        <v>12637</v>
      </c>
      <c r="I1809">
        <f t="shared" si="85"/>
        <v>1808</v>
      </c>
      <c r="J1809">
        <f t="shared" si="86"/>
        <v>1808</v>
      </c>
      <c r="K1809">
        <f t="shared" si="84"/>
        <v>1</v>
      </c>
      <c r="L1809" t="b">
        <f>COUNTIF($N$2:N1809, N1809)=1</f>
        <v>1</v>
      </c>
      <c r="M1809" s="37">
        <f>IF( $Q1809, MAX($M$1:M1808)+1, 0)</f>
        <v>0</v>
      </c>
      <c r="N1809" t="str" cm="1">
        <f t="array" ref="N1809">INDEX($A$9:$F$1048576, $J1809, $K1809 )</f>
        <v>67599</v>
      </c>
      <c r="O1809" t="str" cm="1">
        <f t="array" ref="O1809">INDEX($B$9:$F$1048576, $J1809, $K1809 )</f>
        <v>주택금융공사MBS2022-11(1-6)</v>
      </c>
      <c r="P1809" t="str" cm="1">
        <f t="array" ref="P1809">IF( $L1809, TRIM(_xll.IMDP("IR", $G$5&amp;$N1809, $G$6)), "" )</f>
        <v/>
      </c>
      <c r="Q1809" t="b" cm="1">
        <f t="array" ref="Q1809">IF(
    $U$1=1, AND($P1809&lt;&gt;"", $P1809&lt;&gt;"...", $P1809&lt;&gt;"입력오류"),
    IF(
        $U$18=1, AND($P1809&lt;&gt;"", $P1809&lt;&gt;"...", $P1809&lt;&gt;"입력오류", ISNUMBER(FIND(INDEX($T$2:$T$7,$U$1),$P1809))),
        IF(
            $U$17="기타", AND($P1809&lt;&gt;"", $P1809&lt;&gt;"...", $P1809&lt;&gt;"입력오류", NOT(ISNUMBER(FIND($T$21:$T$34,$P1809)))),
            AND($P1809&lt;&gt;"", $P1809&lt;&gt;"...", $P1809&lt;&gt;"입력오류", $T$19=$P1809)
        )
    )
)</f>
        <v>0</v>
      </c>
    </row>
    <row r="1810" spans="1:17">
      <c r="A1810" t="s">
        <v>3487</v>
      </c>
      <c r="B1810" t="s">
        <v>3488</v>
      </c>
      <c r="C1810" t="s">
        <v>12638</v>
      </c>
      <c r="D1810" t="s">
        <v>12639</v>
      </c>
      <c r="I1810">
        <f t="shared" si="85"/>
        <v>1809</v>
      </c>
      <c r="J1810">
        <f t="shared" si="86"/>
        <v>1809</v>
      </c>
      <c r="K1810">
        <f t="shared" si="84"/>
        <v>1</v>
      </c>
      <c r="L1810" t="b">
        <f>COUNTIF($N$2:N1810, N1810)=1</f>
        <v>1</v>
      </c>
      <c r="M1810" s="37">
        <f>IF( $Q1810, MAX($M$1:M1809)+1, 0)</f>
        <v>0</v>
      </c>
      <c r="N1810" t="str" cm="1">
        <f t="array" ref="N1810">INDEX($A$9:$F$1048576, $J1810, $K1810 )</f>
        <v>67600</v>
      </c>
      <c r="O1810" t="str" cm="1">
        <f t="array" ref="O1810">INDEX($B$9:$F$1048576, $J1810, $K1810 )</f>
        <v>주택금융공사MBS2022-11(1-7)</v>
      </c>
      <c r="P1810" t="str" cm="1">
        <f t="array" ref="P1810">IF( $L1810, TRIM(_xll.IMDP("IR", $G$5&amp;$N1810, $G$6)), "" )</f>
        <v/>
      </c>
      <c r="Q1810" t="b" cm="1">
        <f t="array" ref="Q1810">IF(
    $U$1=1, AND($P1810&lt;&gt;"", $P1810&lt;&gt;"...", $P1810&lt;&gt;"입력오류"),
    IF(
        $U$18=1, AND($P1810&lt;&gt;"", $P1810&lt;&gt;"...", $P1810&lt;&gt;"입력오류", ISNUMBER(FIND(INDEX($T$2:$T$7,$U$1),$P1810))),
        IF(
            $U$17="기타", AND($P1810&lt;&gt;"", $P1810&lt;&gt;"...", $P1810&lt;&gt;"입력오류", NOT(ISNUMBER(FIND($T$21:$T$34,$P1810)))),
            AND($P1810&lt;&gt;"", $P1810&lt;&gt;"...", $P1810&lt;&gt;"입력오류", $T$19=$P1810)
        )
    )
)</f>
        <v>0</v>
      </c>
    </row>
    <row r="1811" spans="1:17">
      <c r="A1811" t="s">
        <v>3489</v>
      </c>
      <c r="B1811" t="s">
        <v>3490</v>
      </c>
      <c r="C1811" t="s">
        <v>12640</v>
      </c>
      <c r="D1811" t="s">
        <v>12641</v>
      </c>
      <c r="I1811">
        <f t="shared" si="85"/>
        <v>1810</v>
      </c>
      <c r="J1811">
        <f t="shared" si="86"/>
        <v>1810</v>
      </c>
      <c r="K1811">
        <f t="shared" si="84"/>
        <v>1</v>
      </c>
      <c r="L1811" t="b">
        <f>COUNTIF($N$2:N1811, N1811)=1</f>
        <v>1</v>
      </c>
      <c r="M1811" s="37">
        <f>IF( $Q1811, MAX($M$1:M1810)+1, 0)</f>
        <v>0</v>
      </c>
      <c r="N1811" t="str" cm="1">
        <f t="array" ref="N1811">INDEX($A$9:$F$1048576, $J1811, $K1811 )</f>
        <v>67601</v>
      </c>
      <c r="O1811" t="str" cm="1">
        <f t="array" ref="O1811">INDEX($B$9:$F$1048576, $J1811, $K1811 )</f>
        <v>주택금융공사MBS2022-11(1-8)</v>
      </c>
      <c r="P1811" t="str" cm="1">
        <f t="array" ref="P1811">IF( $L1811, TRIM(_xll.IMDP("IR", $G$5&amp;$N1811, $G$6)), "" )</f>
        <v/>
      </c>
      <c r="Q1811" t="b" cm="1">
        <f t="array" ref="Q1811">IF(
    $U$1=1, AND($P1811&lt;&gt;"", $P1811&lt;&gt;"...", $P1811&lt;&gt;"입력오류"),
    IF(
        $U$18=1, AND($P1811&lt;&gt;"", $P1811&lt;&gt;"...", $P1811&lt;&gt;"입력오류", ISNUMBER(FIND(INDEX($T$2:$T$7,$U$1),$P1811))),
        IF(
            $U$17="기타", AND($P1811&lt;&gt;"", $P1811&lt;&gt;"...", $P1811&lt;&gt;"입력오류", NOT(ISNUMBER(FIND($T$21:$T$34,$P1811)))),
            AND($P1811&lt;&gt;"", $P1811&lt;&gt;"...", $P1811&lt;&gt;"입력오류", $T$19=$P1811)
        )
    )
)</f>
        <v>0</v>
      </c>
    </row>
    <row r="1812" spans="1:17">
      <c r="A1812" t="s">
        <v>3491</v>
      </c>
      <c r="B1812" t="s">
        <v>3492</v>
      </c>
      <c r="C1812" t="s">
        <v>12642</v>
      </c>
      <c r="D1812" t="s">
        <v>12643</v>
      </c>
      <c r="I1812">
        <f t="shared" si="85"/>
        <v>1811</v>
      </c>
      <c r="J1812">
        <f t="shared" si="86"/>
        <v>1811</v>
      </c>
      <c r="K1812">
        <f t="shared" si="84"/>
        <v>1</v>
      </c>
      <c r="L1812" t="b">
        <f>COUNTIF($N$2:N1812, N1812)=1</f>
        <v>1</v>
      </c>
      <c r="M1812" s="37">
        <f>IF( $Q1812, MAX($M$1:M1811)+1, 0)</f>
        <v>0</v>
      </c>
      <c r="N1812" t="str" cm="1">
        <f t="array" ref="N1812">INDEX($A$9:$F$1048576, $J1812, $K1812 )</f>
        <v>67602</v>
      </c>
      <c r="O1812" t="str" cm="1">
        <f t="array" ref="O1812">INDEX($B$9:$F$1048576, $J1812, $K1812 )</f>
        <v>주택금융공사MBS2022-11(1-9)</v>
      </c>
      <c r="P1812" t="str" cm="1">
        <f t="array" ref="P1812">IF( $L1812, TRIM(_xll.IMDP("IR", $G$5&amp;$N1812, $G$6)), "" )</f>
        <v/>
      </c>
      <c r="Q1812" t="b" cm="1">
        <f t="array" ref="Q1812">IF(
    $U$1=1, AND($P1812&lt;&gt;"", $P1812&lt;&gt;"...", $P1812&lt;&gt;"입력오류"),
    IF(
        $U$18=1, AND($P1812&lt;&gt;"", $P1812&lt;&gt;"...", $P1812&lt;&gt;"입력오류", ISNUMBER(FIND(INDEX($T$2:$T$7,$U$1),$P1812))),
        IF(
            $U$17="기타", AND($P1812&lt;&gt;"", $P1812&lt;&gt;"...", $P1812&lt;&gt;"입력오류", NOT(ISNUMBER(FIND($T$21:$T$34,$P1812)))),
            AND($P1812&lt;&gt;"", $P1812&lt;&gt;"...", $P1812&lt;&gt;"입력오류", $T$19=$P1812)
        )
    )
)</f>
        <v>0</v>
      </c>
    </row>
    <row r="1813" spans="1:17">
      <c r="A1813" t="s">
        <v>3493</v>
      </c>
      <c r="B1813" t="s">
        <v>3494</v>
      </c>
      <c r="C1813" t="s">
        <v>12644</v>
      </c>
      <c r="D1813" t="s">
        <v>12645</v>
      </c>
      <c r="I1813">
        <f t="shared" si="85"/>
        <v>1812</v>
      </c>
      <c r="J1813">
        <f t="shared" si="86"/>
        <v>1812</v>
      </c>
      <c r="K1813">
        <f t="shared" si="84"/>
        <v>1</v>
      </c>
      <c r="L1813" t="b">
        <f>COUNTIF($N$2:N1813, N1813)=1</f>
        <v>1</v>
      </c>
      <c r="M1813" s="37">
        <f>IF( $Q1813, MAX($M$1:M1812)+1, 0)</f>
        <v>351</v>
      </c>
      <c r="N1813" t="str" cm="1">
        <f t="array" ref="N1813">INDEX($A$9:$F$1048576, $J1813, $K1813 )</f>
        <v>67631</v>
      </c>
      <c r="O1813" t="str" cm="1">
        <f t="array" ref="O1813">INDEX($B$9:$F$1048576, $J1813, $K1813 )</f>
        <v>우리금융에프앤아이</v>
      </c>
      <c r="P1813" t="str" cm="1">
        <f t="array" ref="P1813">IF( $L1813, TRIM(_xll.IMDP("IR", $G$5&amp;$N1813, $G$6)), "" )</f>
        <v>공모/무보증A-</v>
      </c>
      <c r="Q1813" t="b" cm="1">
        <f t="array" ref="Q1813">IF(
    $U$1=1, AND($P1813&lt;&gt;"", $P1813&lt;&gt;"...", $P1813&lt;&gt;"입력오류"),
    IF(
        $U$18=1, AND($P1813&lt;&gt;"", $P1813&lt;&gt;"...", $P1813&lt;&gt;"입력오류", ISNUMBER(FIND(INDEX($T$2:$T$7,$U$1),$P1813))),
        IF(
            $U$17="기타", AND($P1813&lt;&gt;"", $P1813&lt;&gt;"...", $P1813&lt;&gt;"입력오류", NOT(ISNUMBER(FIND($T$21:$T$34,$P1813)))),
            AND($P1813&lt;&gt;"", $P1813&lt;&gt;"...", $P1813&lt;&gt;"입력오류", $T$19=$P1813)
        )
    )
)</f>
        <v>1</v>
      </c>
    </row>
    <row r="1814" spans="1:17">
      <c r="A1814" t="s">
        <v>3495</v>
      </c>
      <c r="B1814" t="s">
        <v>3496</v>
      </c>
      <c r="C1814" t="s">
        <v>12646</v>
      </c>
      <c r="D1814" t="s">
        <v>12647</v>
      </c>
      <c r="I1814">
        <f t="shared" si="85"/>
        <v>1813</v>
      </c>
      <c r="J1814">
        <f t="shared" si="86"/>
        <v>1813</v>
      </c>
      <c r="K1814">
        <f t="shared" si="84"/>
        <v>1</v>
      </c>
      <c r="L1814" t="b">
        <f>COUNTIF($N$2:N1814, N1814)=1</f>
        <v>1</v>
      </c>
      <c r="M1814" s="37">
        <f>IF( $Q1814, MAX($M$1:M1813)+1, 0)</f>
        <v>0</v>
      </c>
      <c r="N1814" t="str" cm="1">
        <f t="array" ref="N1814">INDEX($A$9:$F$1048576, $J1814, $K1814 )</f>
        <v>67648</v>
      </c>
      <c r="O1814" t="str" cm="1">
        <f t="array" ref="O1814">INDEX($B$9:$F$1048576, $J1814, $K1814 )</f>
        <v>주택금융공사MBS2022-12(1-3)</v>
      </c>
      <c r="P1814" t="str" cm="1">
        <f t="array" ref="P1814">IF( $L1814, TRIM(_xll.IMDP("IR", $G$5&amp;$N1814, $G$6)), "" )</f>
        <v/>
      </c>
      <c r="Q1814" t="b" cm="1">
        <f t="array" ref="Q1814">IF(
    $U$1=1, AND($P1814&lt;&gt;"", $P1814&lt;&gt;"...", $P1814&lt;&gt;"입력오류"),
    IF(
        $U$18=1, AND($P1814&lt;&gt;"", $P1814&lt;&gt;"...", $P1814&lt;&gt;"입력오류", ISNUMBER(FIND(INDEX($T$2:$T$7,$U$1),$P1814))),
        IF(
            $U$17="기타", AND($P1814&lt;&gt;"", $P1814&lt;&gt;"...", $P1814&lt;&gt;"입력오류", NOT(ISNUMBER(FIND($T$21:$T$34,$P1814)))),
            AND($P1814&lt;&gt;"", $P1814&lt;&gt;"...", $P1814&lt;&gt;"입력오류", $T$19=$P1814)
        )
    )
)</f>
        <v>0</v>
      </c>
    </row>
    <row r="1815" spans="1:17">
      <c r="A1815" t="s">
        <v>3497</v>
      </c>
      <c r="B1815" t="s">
        <v>3498</v>
      </c>
      <c r="C1815" t="s">
        <v>12648</v>
      </c>
      <c r="D1815" t="s">
        <v>12649</v>
      </c>
      <c r="I1815">
        <f t="shared" si="85"/>
        <v>1814</v>
      </c>
      <c r="J1815">
        <f t="shared" si="86"/>
        <v>1814</v>
      </c>
      <c r="K1815">
        <f t="shared" si="84"/>
        <v>1</v>
      </c>
      <c r="L1815" t="b">
        <f>COUNTIF($N$2:N1815, N1815)=1</f>
        <v>1</v>
      </c>
      <c r="M1815" s="37">
        <f>IF( $Q1815, MAX($M$1:M1814)+1, 0)</f>
        <v>0</v>
      </c>
      <c r="N1815" t="str" cm="1">
        <f t="array" ref="N1815">INDEX($A$9:$F$1048576, $J1815, $K1815 )</f>
        <v>67649</v>
      </c>
      <c r="O1815" t="str" cm="1">
        <f t="array" ref="O1815">INDEX($B$9:$F$1048576, $J1815, $K1815 )</f>
        <v>주택금융공사MBS2022-12(1-4)</v>
      </c>
      <c r="P1815" t="str" cm="1">
        <f t="array" ref="P1815">IF( $L1815, TRIM(_xll.IMDP("IR", $G$5&amp;$N1815, $G$6)), "" )</f>
        <v/>
      </c>
      <c r="Q1815" t="b" cm="1">
        <f t="array" ref="Q1815">IF(
    $U$1=1, AND($P1815&lt;&gt;"", $P1815&lt;&gt;"...", $P1815&lt;&gt;"입력오류"),
    IF(
        $U$18=1, AND($P1815&lt;&gt;"", $P1815&lt;&gt;"...", $P1815&lt;&gt;"입력오류", ISNUMBER(FIND(INDEX($T$2:$T$7,$U$1),$P1815))),
        IF(
            $U$17="기타", AND($P1815&lt;&gt;"", $P1815&lt;&gt;"...", $P1815&lt;&gt;"입력오류", NOT(ISNUMBER(FIND($T$21:$T$34,$P1815)))),
            AND($P1815&lt;&gt;"", $P1815&lt;&gt;"...", $P1815&lt;&gt;"입력오류", $T$19=$P1815)
        )
    )
)</f>
        <v>0</v>
      </c>
    </row>
    <row r="1816" spans="1:17">
      <c r="A1816" t="s">
        <v>3499</v>
      </c>
      <c r="B1816" t="s">
        <v>3500</v>
      </c>
      <c r="C1816" t="s">
        <v>12650</v>
      </c>
      <c r="D1816" t="s">
        <v>12651</v>
      </c>
      <c r="I1816">
        <f t="shared" si="85"/>
        <v>1815</v>
      </c>
      <c r="J1816">
        <f t="shared" si="86"/>
        <v>1815</v>
      </c>
      <c r="K1816">
        <f t="shared" si="84"/>
        <v>1</v>
      </c>
      <c r="L1816" t="b">
        <f>COUNTIF($N$2:N1816, N1816)=1</f>
        <v>1</v>
      </c>
      <c r="M1816" s="37">
        <f>IF( $Q1816, MAX($M$1:M1815)+1, 0)</f>
        <v>0</v>
      </c>
      <c r="N1816" t="str" cm="1">
        <f t="array" ref="N1816">INDEX($A$9:$F$1048576, $J1816, $K1816 )</f>
        <v>67660</v>
      </c>
      <c r="O1816" t="str" cm="1">
        <f t="array" ref="O1816">INDEX($B$9:$F$1048576, $J1816, $K1816 )</f>
        <v>신보2022제13차(유)1-1</v>
      </c>
      <c r="P1816" t="str" cm="1">
        <f t="array" ref="P1816">IF( $L1816, TRIM(_xll.IMDP("IR", $G$5&amp;$N1816, $G$6)), "" )</f>
        <v/>
      </c>
      <c r="Q1816" t="b" cm="1">
        <f t="array" ref="Q1816">IF(
    $U$1=1, AND($P1816&lt;&gt;"", $P1816&lt;&gt;"...", $P1816&lt;&gt;"입력오류"),
    IF(
        $U$18=1, AND($P1816&lt;&gt;"", $P1816&lt;&gt;"...", $P1816&lt;&gt;"입력오류", ISNUMBER(FIND(INDEX($T$2:$T$7,$U$1),$P1816))),
        IF(
            $U$17="기타", AND($P1816&lt;&gt;"", $P1816&lt;&gt;"...", $P1816&lt;&gt;"입력오류", NOT(ISNUMBER(FIND($T$21:$T$34,$P1816)))),
            AND($P1816&lt;&gt;"", $P1816&lt;&gt;"...", $P1816&lt;&gt;"입력오류", $T$19=$P1816)
        )
    )
)</f>
        <v>0</v>
      </c>
    </row>
    <row r="1817" spans="1:17">
      <c r="A1817" t="s">
        <v>3501</v>
      </c>
      <c r="B1817" t="s">
        <v>3502</v>
      </c>
      <c r="C1817" t="s">
        <v>12652</v>
      </c>
      <c r="D1817" t="s">
        <v>12653</v>
      </c>
      <c r="I1817">
        <f t="shared" si="85"/>
        <v>1816</v>
      </c>
      <c r="J1817">
        <f t="shared" si="86"/>
        <v>1816</v>
      </c>
      <c r="K1817">
        <f t="shared" si="84"/>
        <v>1</v>
      </c>
      <c r="L1817" t="b">
        <f>COUNTIF($N$2:N1817, N1817)=1</f>
        <v>1</v>
      </c>
      <c r="M1817" s="37">
        <f>IF( $Q1817, MAX($M$1:M1816)+1, 0)</f>
        <v>0</v>
      </c>
      <c r="N1817" t="str" cm="1">
        <f t="array" ref="N1817">INDEX($A$9:$F$1048576, $J1817, $K1817 )</f>
        <v>67661</v>
      </c>
      <c r="O1817" t="str" cm="1">
        <f t="array" ref="O1817">INDEX($B$9:$F$1048576, $J1817, $K1817 )</f>
        <v>신보2022제13차(유)1-2</v>
      </c>
      <c r="P1817" t="str" cm="1">
        <f t="array" ref="P1817">IF( $L1817, TRIM(_xll.IMDP("IR", $G$5&amp;$N1817, $G$6)), "" )</f>
        <v/>
      </c>
      <c r="Q1817" t="b" cm="1">
        <f t="array" ref="Q1817">IF(
    $U$1=1, AND($P1817&lt;&gt;"", $P1817&lt;&gt;"...", $P1817&lt;&gt;"입력오류"),
    IF(
        $U$18=1, AND($P1817&lt;&gt;"", $P1817&lt;&gt;"...", $P1817&lt;&gt;"입력오류", ISNUMBER(FIND(INDEX($T$2:$T$7,$U$1),$P1817))),
        IF(
            $U$17="기타", AND($P1817&lt;&gt;"", $P1817&lt;&gt;"...", $P1817&lt;&gt;"입력오류", NOT(ISNUMBER(FIND($T$21:$T$34,$P1817)))),
            AND($P1817&lt;&gt;"", $P1817&lt;&gt;"...", $P1817&lt;&gt;"입력오류", $T$19=$P1817)
        )
    )
)</f>
        <v>0</v>
      </c>
    </row>
    <row r="1818" spans="1:17">
      <c r="A1818" t="s">
        <v>3503</v>
      </c>
      <c r="B1818" t="s">
        <v>3504</v>
      </c>
      <c r="C1818" t="s">
        <v>13057</v>
      </c>
      <c r="D1818" t="s">
        <v>13058</v>
      </c>
      <c r="I1818">
        <f t="shared" si="85"/>
        <v>1817</v>
      </c>
      <c r="J1818">
        <f t="shared" si="86"/>
        <v>1817</v>
      </c>
      <c r="K1818">
        <f t="shared" si="84"/>
        <v>1</v>
      </c>
      <c r="L1818" t="b">
        <f>COUNTIF($N$2:N1818, N1818)=1</f>
        <v>1</v>
      </c>
      <c r="M1818" s="37">
        <f>IF( $Q1818, MAX($M$1:M1817)+1, 0)</f>
        <v>0</v>
      </c>
      <c r="N1818" t="str" cm="1">
        <f t="array" ref="N1818">INDEX($A$9:$F$1048576, $J1818, $K1818 )</f>
        <v>67662</v>
      </c>
      <c r="O1818" t="str" cm="1">
        <f t="array" ref="O1818">INDEX($B$9:$F$1048576, $J1818, $K1818 )</f>
        <v>신보2022제13차(유)1-3</v>
      </c>
      <c r="P1818" t="str" cm="1">
        <f t="array" ref="P1818">IF( $L1818, TRIM(_xll.IMDP("IR", $G$5&amp;$N1818, $G$6)), "" )</f>
        <v/>
      </c>
      <c r="Q1818" t="b" cm="1">
        <f t="array" ref="Q1818">IF(
    $U$1=1, AND($P1818&lt;&gt;"", $P1818&lt;&gt;"...", $P1818&lt;&gt;"입력오류"),
    IF(
        $U$18=1, AND($P1818&lt;&gt;"", $P1818&lt;&gt;"...", $P1818&lt;&gt;"입력오류", ISNUMBER(FIND(INDEX($T$2:$T$7,$U$1),$P1818))),
        IF(
            $U$17="기타", AND($P1818&lt;&gt;"", $P1818&lt;&gt;"...", $P1818&lt;&gt;"입력오류", NOT(ISNUMBER(FIND($T$21:$T$34,$P1818)))),
            AND($P1818&lt;&gt;"", $P1818&lt;&gt;"...", $P1818&lt;&gt;"입력오류", $T$19=$P1818)
        )
    )
)</f>
        <v>0</v>
      </c>
    </row>
    <row r="1819" spans="1:17">
      <c r="A1819" t="s">
        <v>3505</v>
      </c>
      <c r="B1819" t="s">
        <v>3506</v>
      </c>
      <c r="C1819" t="s">
        <v>12654</v>
      </c>
      <c r="D1819" t="s">
        <v>12655</v>
      </c>
      <c r="I1819">
        <f t="shared" si="85"/>
        <v>1818</v>
      </c>
      <c r="J1819">
        <f t="shared" si="86"/>
        <v>1818</v>
      </c>
      <c r="K1819">
        <f t="shared" si="84"/>
        <v>1</v>
      </c>
      <c r="L1819" t="b">
        <f>COUNTIF($N$2:N1819, N1819)=1</f>
        <v>1</v>
      </c>
      <c r="M1819" s="37">
        <f>IF( $Q1819, MAX($M$1:M1818)+1, 0)</f>
        <v>0</v>
      </c>
      <c r="N1819" t="str" cm="1">
        <f t="array" ref="N1819">INDEX($A$9:$F$1048576, $J1819, $K1819 )</f>
        <v>67663</v>
      </c>
      <c r="O1819" t="str" cm="1">
        <f t="array" ref="O1819">INDEX($B$9:$F$1048576, $J1819, $K1819 )</f>
        <v>신보2022제14차(유)1-1</v>
      </c>
      <c r="P1819" t="str" cm="1">
        <f t="array" ref="P1819">IF( $L1819, TRIM(_xll.IMDP("IR", $G$5&amp;$N1819, $G$6)), "" )</f>
        <v/>
      </c>
      <c r="Q1819" t="b" cm="1">
        <f t="array" ref="Q1819">IF(
    $U$1=1, AND($P1819&lt;&gt;"", $P1819&lt;&gt;"...", $P1819&lt;&gt;"입력오류"),
    IF(
        $U$18=1, AND($P1819&lt;&gt;"", $P1819&lt;&gt;"...", $P1819&lt;&gt;"입력오류", ISNUMBER(FIND(INDEX($T$2:$T$7,$U$1),$P1819))),
        IF(
            $U$17="기타", AND($P1819&lt;&gt;"", $P1819&lt;&gt;"...", $P1819&lt;&gt;"입력오류", NOT(ISNUMBER(FIND($T$21:$T$34,$P1819)))),
            AND($P1819&lt;&gt;"", $P1819&lt;&gt;"...", $P1819&lt;&gt;"입력오류", $T$19=$P1819)
        )
    )
)</f>
        <v>0</v>
      </c>
    </row>
    <row r="1820" spans="1:17">
      <c r="A1820" t="s">
        <v>3507</v>
      </c>
      <c r="B1820" t="s">
        <v>3508</v>
      </c>
      <c r="C1820" t="s">
        <v>12656</v>
      </c>
      <c r="D1820" t="s">
        <v>12657</v>
      </c>
      <c r="I1820">
        <f t="shared" si="85"/>
        <v>1819</v>
      </c>
      <c r="J1820">
        <f t="shared" si="86"/>
        <v>1819</v>
      </c>
      <c r="K1820">
        <f t="shared" si="84"/>
        <v>1</v>
      </c>
      <c r="L1820" t="b">
        <f>COUNTIF($N$2:N1820, N1820)=1</f>
        <v>1</v>
      </c>
      <c r="M1820" s="37">
        <f>IF( $Q1820, MAX($M$1:M1819)+1, 0)</f>
        <v>0</v>
      </c>
      <c r="N1820" t="str" cm="1">
        <f t="array" ref="N1820">INDEX($A$9:$F$1048576, $J1820, $K1820 )</f>
        <v>67664</v>
      </c>
      <c r="O1820" t="str" cm="1">
        <f t="array" ref="O1820">INDEX($B$9:$F$1048576, $J1820, $K1820 )</f>
        <v>신보2022제14차(유)1-2</v>
      </c>
      <c r="P1820" t="str" cm="1">
        <f t="array" ref="P1820">IF( $L1820, TRIM(_xll.IMDP("IR", $G$5&amp;$N1820, $G$6)), "" )</f>
        <v/>
      </c>
      <c r="Q1820" t="b" cm="1">
        <f t="array" ref="Q1820">IF(
    $U$1=1, AND($P1820&lt;&gt;"", $P1820&lt;&gt;"...", $P1820&lt;&gt;"입력오류"),
    IF(
        $U$18=1, AND($P1820&lt;&gt;"", $P1820&lt;&gt;"...", $P1820&lt;&gt;"입력오류", ISNUMBER(FIND(INDEX($T$2:$T$7,$U$1),$P1820))),
        IF(
            $U$17="기타", AND($P1820&lt;&gt;"", $P1820&lt;&gt;"...", $P1820&lt;&gt;"입력오류", NOT(ISNUMBER(FIND($T$21:$T$34,$P1820)))),
            AND($P1820&lt;&gt;"", $P1820&lt;&gt;"...", $P1820&lt;&gt;"입력오류", $T$19=$P1820)
        )
    )
)</f>
        <v>0</v>
      </c>
    </row>
    <row r="1821" spans="1:17">
      <c r="A1821" t="s">
        <v>3509</v>
      </c>
      <c r="B1821" t="s">
        <v>3510</v>
      </c>
      <c r="C1821" t="s">
        <v>12658</v>
      </c>
      <c r="D1821" t="s">
        <v>12659</v>
      </c>
      <c r="I1821">
        <f t="shared" si="85"/>
        <v>1820</v>
      </c>
      <c r="J1821">
        <f t="shared" si="86"/>
        <v>1820</v>
      </c>
      <c r="K1821">
        <f t="shared" si="84"/>
        <v>1</v>
      </c>
      <c r="L1821" t="b">
        <f>COUNTIF($N$2:N1821, N1821)=1</f>
        <v>1</v>
      </c>
      <c r="M1821" s="37">
        <f>IF( $Q1821, MAX($M$1:M1820)+1, 0)</f>
        <v>0</v>
      </c>
      <c r="N1821" t="str" cm="1">
        <f t="array" ref="N1821">INDEX($A$9:$F$1048576, $J1821, $K1821 )</f>
        <v>67691</v>
      </c>
      <c r="O1821" t="str" cm="1">
        <f t="array" ref="O1821">INDEX($B$9:$F$1048576, $J1821, $K1821 )</f>
        <v>티월드제77차(유)1-17</v>
      </c>
      <c r="P1821" t="str" cm="1">
        <f t="array" ref="P1821">IF( $L1821, TRIM(_xll.IMDP("IR", $G$5&amp;$N1821, $G$6)), "" )</f>
        <v/>
      </c>
      <c r="Q1821" t="b" cm="1">
        <f t="array" ref="Q1821">IF(
    $U$1=1, AND($P1821&lt;&gt;"", $P1821&lt;&gt;"...", $P1821&lt;&gt;"입력오류"),
    IF(
        $U$18=1, AND($P1821&lt;&gt;"", $P1821&lt;&gt;"...", $P1821&lt;&gt;"입력오류", ISNUMBER(FIND(INDEX($T$2:$T$7,$U$1),$P1821))),
        IF(
            $U$17="기타", AND($P1821&lt;&gt;"", $P1821&lt;&gt;"...", $P1821&lt;&gt;"입력오류", NOT(ISNUMBER(FIND($T$21:$T$34,$P1821)))),
            AND($P1821&lt;&gt;"", $P1821&lt;&gt;"...", $P1821&lt;&gt;"입력오류", $T$19=$P1821)
        )
    )
)</f>
        <v>0</v>
      </c>
    </row>
    <row r="1822" spans="1:17">
      <c r="A1822" t="s">
        <v>3511</v>
      </c>
      <c r="B1822" t="s">
        <v>3512</v>
      </c>
      <c r="C1822" t="s">
        <v>12660</v>
      </c>
      <c r="D1822" t="s">
        <v>12661</v>
      </c>
      <c r="I1822">
        <f t="shared" si="85"/>
        <v>1821</v>
      </c>
      <c r="J1822">
        <f t="shared" si="86"/>
        <v>1821</v>
      </c>
      <c r="K1822">
        <f t="shared" si="84"/>
        <v>1</v>
      </c>
      <c r="L1822" t="b">
        <f>COUNTIF($N$2:N1822, N1822)=1</f>
        <v>1</v>
      </c>
      <c r="M1822" s="37">
        <f>IF( $Q1822, MAX($M$1:M1821)+1, 0)</f>
        <v>0</v>
      </c>
      <c r="N1822" t="str" cm="1">
        <f t="array" ref="N1822">INDEX($A$9:$F$1048576, $J1822, $K1822 )</f>
        <v>67692</v>
      </c>
      <c r="O1822" t="str" cm="1">
        <f t="array" ref="O1822">INDEX($B$9:$F$1048576, $J1822, $K1822 )</f>
        <v>티월드제77차(유)1-18</v>
      </c>
      <c r="P1822" t="str" cm="1">
        <f t="array" ref="P1822">IF( $L1822, TRIM(_xll.IMDP("IR", $G$5&amp;$N1822, $G$6)), "" )</f>
        <v/>
      </c>
      <c r="Q1822" t="b" cm="1">
        <f t="array" ref="Q1822">IF(
    $U$1=1, AND($P1822&lt;&gt;"", $P1822&lt;&gt;"...", $P1822&lt;&gt;"입력오류"),
    IF(
        $U$18=1, AND($P1822&lt;&gt;"", $P1822&lt;&gt;"...", $P1822&lt;&gt;"입력오류", ISNUMBER(FIND(INDEX($T$2:$T$7,$U$1),$P1822))),
        IF(
            $U$17="기타", AND($P1822&lt;&gt;"", $P1822&lt;&gt;"...", $P1822&lt;&gt;"입력오류", NOT(ISNUMBER(FIND($T$21:$T$34,$P1822)))),
            AND($P1822&lt;&gt;"", $P1822&lt;&gt;"...", $P1822&lt;&gt;"입력오류", $T$19=$P1822)
        )
    )
)</f>
        <v>0</v>
      </c>
    </row>
    <row r="1823" spans="1:17">
      <c r="A1823" t="s">
        <v>3513</v>
      </c>
      <c r="B1823" t="s">
        <v>3514</v>
      </c>
      <c r="C1823" t="s">
        <v>12662</v>
      </c>
      <c r="D1823" t="s">
        <v>12663</v>
      </c>
      <c r="I1823">
        <f t="shared" si="85"/>
        <v>1822</v>
      </c>
      <c r="J1823">
        <f t="shared" si="86"/>
        <v>1822</v>
      </c>
      <c r="K1823">
        <f t="shared" si="84"/>
        <v>1</v>
      </c>
      <c r="L1823" t="b">
        <f>COUNTIF($N$2:N1823, N1823)=1</f>
        <v>1</v>
      </c>
      <c r="M1823" s="37">
        <f>IF( $Q1823, MAX($M$1:M1822)+1, 0)</f>
        <v>0</v>
      </c>
      <c r="N1823" t="str" cm="1">
        <f t="array" ref="N1823">INDEX($A$9:$F$1048576, $J1823, $K1823 )</f>
        <v>67693</v>
      </c>
      <c r="O1823" t="str" cm="1">
        <f t="array" ref="O1823">INDEX($B$9:$F$1048576, $J1823, $K1823 )</f>
        <v>티월드제77차(유)1-19</v>
      </c>
      <c r="P1823" t="str" cm="1">
        <f t="array" ref="P1823">IF( $L1823, TRIM(_xll.IMDP("IR", $G$5&amp;$N1823, $G$6)), "" )</f>
        <v/>
      </c>
      <c r="Q1823" t="b" cm="1">
        <f t="array" ref="Q1823">IF(
    $U$1=1, AND($P1823&lt;&gt;"", $P1823&lt;&gt;"...", $P1823&lt;&gt;"입력오류"),
    IF(
        $U$18=1, AND($P1823&lt;&gt;"", $P1823&lt;&gt;"...", $P1823&lt;&gt;"입력오류", ISNUMBER(FIND(INDEX($T$2:$T$7,$U$1),$P1823))),
        IF(
            $U$17="기타", AND($P1823&lt;&gt;"", $P1823&lt;&gt;"...", $P1823&lt;&gt;"입력오류", NOT(ISNUMBER(FIND($T$21:$T$34,$P1823)))),
            AND($P1823&lt;&gt;"", $P1823&lt;&gt;"...", $P1823&lt;&gt;"입력오류", $T$19=$P1823)
        )
    )
)</f>
        <v>0</v>
      </c>
    </row>
    <row r="1824" spans="1:17">
      <c r="A1824" t="s">
        <v>3515</v>
      </c>
      <c r="B1824" t="s">
        <v>3516</v>
      </c>
      <c r="C1824" t="s">
        <v>12664</v>
      </c>
      <c r="D1824" t="s">
        <v>12665</v>
      </c>
      <c r="I1824">
        <f t="shared" si="85"/>
        <v>1823</v>
      </c>
      <c r="J1824">
        <f t="shared" si="86"/>
        <v>1823</v>
      </c>
      <c r="K1824">
        <f t="shared" si="84"/>
        <v>1</v>
      </c>
      <c r="L1824" t="b">
        <f>COUNTIF($N$2:N1824, N1824)=1</f>
        <v>1</v>
      </c>
      <c r="M1824" s="37">
        <f>IF( $Q1824, MAX($M$1:M1823)+1, 0)</f>
        <v>0</v>
      </c>
      <c r="N1824" t="str" cm="1">
        <f t="array" ref="N1824">INDEX($A$9:$F$1048576, $J1824, $K1824 )</f>
        <v>67694</v>
      </c>
      <c r="O1824" t="str" cm="1">
        <f t="array" ref="O1824">INDEX($B$9:$F$1048576, $J1824, $K1824 )</f>
        <v>티월드제77차(유)1-20</v>
      </c>
      <c r="P1824" t="str" cm="1">
        <f t="array" ref="P1824">IF( $L1824, TRIM(_xll.IMDP("IR", $G$5&amp;$N1824, $G$6)), "" )</f>
        <v/>
      </c>
      <c r="Q1824" t="b" cm="1">
        <f t="array" ref="Q1824">IF(
    $U$1=1, AND($P1824&lt;&gt;"", $P1824&lt;&gt;"...", $P1824&lt;&gt;"입력오류"),
    IF(
        $U$18=1, AND($P1824&lt;&gt;"", $P1824&lt;&gt;"...", $P1824&lt;&gt;"입력오류", ISNUMBER(FIND(INDEX($T$2:$T$7,$U$1),$P1824))),
        IF(
            $U$17="기타", AND($P1824&lt;&gt;"", $P1824&lt;&gt;"...", $P1824&lt;&gt;"입력오류", NOT(ISNUMBER(FIND($T$21:$T$34,$P1824)))),
            AND($P1824&lt;&gt;"", $P1824&lt;&gt;"...", $P1824&lt;&gt;"입력오류", $T$19=$P1824)
        )
    )
)</f>
        <v>0</v>
      </c>
    </row>
    <row r="1825" spans="1:17">
      <c r="A1825" t="s">
        <v>3517</v>
      </c>
      <c r="B1825" t="s">
        <v>3518</v>
      </c>
      <c r="C1825" t="s">
        <v>12666</v>
      </c>
      <c r="D1825" t="s">
        <v>12667</v>
      </c>
      <c r="I1825">
        <f t="shared" si="85"/>
        <v>1824</v>
      </c>
      <c r="J1825">
        <f t="shared" si="86"/>
        <v>1824</v>
      </c>
      <c r="K1825">
        <f t="shared" si="84"/>
        <v>1</v>
      </c>
      <c r="L1825" t="b">
        <f>COUNTIF($N$2:N1825, N1825)=1</f>
        <v>1</v>
      </c>
      <c r="M1825" s="37">
        <f>IF( $Q1825, MAX($M$1:M1824)+1, 0)</f>
        <v>0</v>
      </c>
      <c r="N1825" t="str" cm="1">
        <f t="array" ref="N1825">INDEX($A$9:$F$1048576, $J1825, $K1825 )</f>
        <v>67695</v>
      </c>
      <c r="O1825" t="str" cm="1">
        <f t="array" ref="O1825">INDEX($B$9:$F$1048576, $J1825, $K1825 )</f>
        <v>티월드제77차(유)1-21</v>
      </c>
      <c r="P1825" t="str" cm="1">
        <f t="array" ref="P1825">IF( $L1825, TRIM(_xll.IMDP("IR", $G$5&amp;$N1825, $G$6)), "" )</f>
        <v/>
      </c>
      <c r="Q1825" t="b" cm="1">
        <f t="array" ref="Q1825">IF(
    $U$1=1, AND($P1825&lt;&gt;"", $P1825&lt;&gt;"...", $P1825&lt;&gt;"입력오류"),
    IF(
        $U$18=1, AND($P1825&lt;&gt;"", $P1825&lt;&gt;"...", $P1825&lt;&gt;"입력오류", ISNUMBER(FIND(INDEX($T$2:$T$7,$U$1),$P1825))),
        IF(
            $U$17="기타", AND($P1825&lt;&gt;"", $P1825&lt;&gt;"...", $P1825&lt;&gt;"입력오류", NOT(ISNUMBER(FIND($T$21:$T$34,$P1825)))),
            AND($P1825&lt;&gt;"", $P1825&lt;&gt;"...", $P1825&lt;&gt;"입력오류", $T$19=$P1825)
        )
    )
)</f>
        <v>0</v>
      </c>
    </row>
    <row r="1826" spans="1:17">
      <c r="A1826" t="s">
        <v>3519</v>
      </c>
      <c r="B1826" t="s">
        <v>3520</v>
      </c>
      <c r="C1826" t="s">
        <v>12668</v>
      </c>
      <c r="D1826" t="s">
        <v>12669</v>
      </c>
      <c r="I1826">
        <f t="shared" si="85"/>
        <v>1825</v>
      </c>
      <c r="J1826">
        <f t="shared" si="86"/>
        <v>1825</v>
      </c>
      <c r="K1826">
        <f t="shared" si="84"/>
        <v>1</v>
      </c>
      <c r="L1826" t="b">
        <f>COUNTIF($N$2:N1826, N1826)=1</f>
        <v>1</v>
      </c>
      <c r="M1826" s="37">
        <f>IF( $Q1826, MAX($M$1:M1825)+1, 0)</f>
        <v>0</v>
      </c>
      <c r="N1826" t="str" cm="1">
        <f t="array" ref="N1826">INDEX($A$9:$F$1048576, $J1826, $K1826 )</f>
        <v>67696</v>
      </c>
      <c r="O1826" t="str" cm="1">
        <f t="array" ref="O1826">INDEX($B$9:$F$1048576, $J1826, $K1826 )</f>
        <v>티월드제77차(유)1-22</v>
      </c>
      <c r="P1826" t="str" cm="1">
        <f t="array" ref="P1826">IF( $L1826, TRIM(_xll.IMDP("IR", $G$5&amp;$N1826, $G$6)), "" )</f>
        <v/>
      </c>
      <c r="Q1826" t="b" cm="1">
        <f t="array" ref="Q1826">IF(
    $U$1=1, AND($P1826&lt;&gt;"", $P1826&lt;&gt;"...", $P1826&lt;&gt;"입력오류"),
    IF(
        $U$18=1, AND($P1826&lt;&gt;"", $P1826&lt;&gt;"...", $P1826&lt;&gt;"입력오류", ISNUMBER(FIND(INDEX($T$2:$T$7,$U$1),$P1826))),
        IF(
            $U$17="기타", AND($P1826&lt;&gt;"", $P1826&lt;&gt;"...", $P1826&lt;&gt;"입력오류", NOT(ISNUMBER(FIND($T$21:$T$34,$P1826)))),
            AND($P1826&lt;&gt;"", $P1826&lt;&gt;"...", $P1826&lt;&gt;"입력오류", $T$19=$P1826)
        )
    )
)</f>
        <v>0</v>
      </c>
    </row>
    <row r="1827" spans="1:17">
      <c r="A1827" t="s">
        <v>3521</v>
      </c>
      <c r="B1827" t="s">
        <v>3522</v>
      </c>
      <c r="C1827" t="s">
        <v>12670</v>
      </c>
      <c r="D1827" t="s">
        <v>12671</v>
      </c>
      <c r="I1827">
        <f t="shared" si="85"/>
        <v>1826</v>
      </c>
      <c r="J1827">
        <f t="shared" si="86"/>
        <v>1826</v>
      </c>
      <c r="K1827">
        <f t="shared" si="84"/>
        <v>1</v>
      </c>
      <c r="L1827" t="b">
        <f>COUNTIF($N$2:N1827, N1827)=1</f>
        <v>1</v>
      </c>
      <c r="M1827" s="37">
        <f>IF( $Q1827, MAX($M$1:M1826)+1, 0)</f>
        <v>0</v>
      </c>
      <c r="N1827" t="str" cm="1">
        <f t="array" ref="N1827">INDEX($A$9:$F$1048576, $J1827, $K1827 )</f>
        <v>67697</v>
      </c>
      <c r="O1827" t="str" cm="1">
        <f t="array" ref="O1827">INDEX($B$9:$F$1048576, $J1827, $K1827 )</f>
        <v>티월드제77차(유)1-23</v>
      </c>
      <c r="P1827" t="str" cm="1">
        <f t="array" ref="P1827">IF( $L1827, TRIM(_xll.IMDP("IR", $G$5&amp;$N1827, $G$6)), "" )</f>
        <v/>
      </c>
      <c r="Q1827" t="b" cm="1">
        <f t="array" ref="Q1827">IF(
    $U$1=1, AND($P1827&lt;&gt;"", $P1827&lt;&gt;"...", $P1827&lt;&gt;"입력오류"),
    IF(
        $U$18=1, AND($P1827&lt;&gt;"", $P1827&lt;&gt;"...", $P1827&lt;&gt;"입력오류", ISNUMBER(FIND(INDEX($T$2:$T$7,$U$1),$P1827))),
        IF(
            $U$17="기타", AND($P1827&lt;&gt;"", $P1827&lt;&gt;"...", $P1827&lt;&gt;"입력오류", NOT(ISNUMBER(FIND($T$21:$T$34,$P1827)))),
            AND($P1827&lt;&gt;"", $P1827&lt;&gt;"...", $P1827&lt;&gt;"입력오류", $T$19=$P1827)
        )
    )
)</f>
        <v>0</v>
      </c>
    </row>
    <row r="1828" spans="1:17">
      <c r="A1828" t="s">
        <v>3523</v>
      </c>
      <c r="B1828" t="s">
        <v>3524</v>
      </c>
      <c r="C1828" t="s">
        <v>12672</v>
      </c>
      <c r="D1828" t="s">
        <v>12673</v>
      </c>
      <c r="I1828">
        <f t="shared" si="85"/>
        <v>1827</v>
      </c>
      <c r="J1828">
        <f t="shared" si="86"/>
        <v>1827</v>
      </c>
      <c r="K1828">
        <f t="shared" si="84"/>
        <v>1</v>
      </c>
      <c r="L1828" t="b">
        <f>COUNTIF($N$2:N1828, N1828)=1</f>
        <v>1</v>
      </c>
      <c r="M1828" s="37">
        <f>IF( $Q1828, MAX($M$1:M1827)+1, 0)</f>
        <v>0</v>
      </c>
      <c r="N1828" t="str" cm="1">
        <f t="array" ref="N1828">INDEX($A$9:$F$1048576, $J1828, $K1828 )</f>
        <v>67698</v>
      </c>
      <c r="O1828" t="str" cm="1">
        <f t="array" ref="O1828">INDEX($B$9:$F$1048576, $J1828, $K1828 )</f>
        <v>티월드제77차(유)1-24</v>
      </c>
      <c r="P1828" t="str" cm="1">
        <f t="array" ref="P1828">IF( $L1828, TRIM(_xll.IMDP("IR", $G$5&amp;$N1828, $G$6)), "" )</f>
        <v/>
      </c>
      <c r="Q1828" t="b" cm="1">
        <f t="array" ref="Q1828">IF(
    $U$1=1, AND($P1828&lt;&gt;"", $P1828&lt;&gt;"...", $P1828&lt;&gt;"입력오류"),
    IF(
        $U$18=1, AND($P1828&lt;&gt;"", $P1828&lt;&gt;"...", $P1828&lt;&gt;"입력오류", ISNUMBER(FIND(INDEX($T$2:$T$7,$U$1),$P1828))),
        IF(
            $U$17="기타", AND($P1828&lt;&gt;"", $P1828&lt;&gt;"...", $P1828&lt;&gt;"입력오류", NOT(ISNUMBER(FIND($T$21:$T$34,$P1828)))),
            AND($P1828&lt;&gt;"", $P1828&lt;&gt;"...", $P1828&lt;&gt;"입력오류", $T$19=$P1828)
        )
    )
)</f>
        <v>0</v>
      </c>
    </row>
    <row r="1829" spans="1:17">
      <c r="A1829" t="s">
        <v>3525</v>
      </c>
      <c r="B1829" t="s">
        <v>3526</v>
      </c>
      <c r="C1829" t="s">
        <v>12674</v>
      </c>
      <c r="D1829" t="s">
        <v>12675</v>
      </c>
      <c r="I1829">
        <f t="shared" si="85"/>
        <v>1828</v>
      </c>
      <c r="J1829">
        <f t="shared" si="86"/>
        <v>1828</v>
      </c>
      <c r="K1829">
        <f t="shared" si="84"/>
        <v>1</v>
      </c>
      <c r="L1829" t="b">
        <f>COUNTIF($N$2:N1829, N1829)=1</f>
        <v>1</v>
      </c>
      <c r="M1829" s="37">
        <f>IF( $Q1829, MAX($M$1:M1828)+1, 0)</f>
        <v>0</v>
      </c>
      <c r="N1829" t="str" cm="1">
        <f t="array" ref="N1829">INDEX($A$9:$F$1048576, $J1829, $K1829 )</f>
        <v>67699</v>
      </c>
      <c r="O1829" t="str" cm="1">
        <f t="array" ref="O1829">INDEX($B$9:$F$1048576, $J1829, $K1829 )</f>
        <v>티월드제77차(유)1-25</v>
      </c>
      <c r="P1829" t="str" cm="1">
        <f t="array" ref="P1829">IF( $L1829, TRIM(_xll.IMDP("IR", $G$5&amp;$N1829, $G$6)), "" )</f>
        <v/>
      </c>
      <c r="Q1829" t="b" cm="1">
        <f t="array" ref="Q1829">IF(
    $U$1=1, AND($P1829&lt;&gt;"", $P1829&lt;&gt;"...", $P1829&lt;&gt;"입력오류"),
    IF(
        $U$18=1, AND($P1829&lt;&gt;"", $P1829&lt;&gt;"...", $P1829&lt;&gt;"입력오류", ISNUMBER(FIND(INDEX($T$2:$T$7,$U$1),$P1829))),
        IF(
            $U$17="기타", AND($P1829&lt;&gt;"", $P1829&lt;&gt;"...", $P1829&lt;&gt;"입력오류", NOT(ISNUMBER(FIND($T$21:$T$34,$P1829)))),
            AND($P1829&lt;&gt;"", $P1829&lt;&gt;"...", $P1829&lt;&gt;"입력오류", $T$19=$P1829)
        )
    )
)</f>
        <v>0</v>
      </c>
    </row>
    <row r="1830" spans="1:17">
      <c r="A1830" t="s">
        <v>3527</v>
      </c>
      <c r="B1830" t="s">
        <v>3528</v>
      </c>
      <c r="C1830" t="s">
        <v>12676</v>
      </c>
      <c r="D1830" t="s">
        <v>12677</v>
      </c>
      <c r="I1830">
        <f t="shared" si="85"/>
        <v>1829</v>
      </c>
      <c r="J1830">
        <f t="shared" si="86"/>
        <v>1829</v>
      </c>
      <c r="K1830">
        <f t="shared" si="84"/>
        <v>1</v>
      </c>
      <c r="L1830" t="b">
        <f>COUNTIF($N$2:N1830, N1830)=1</f>
        <v>1</v>
      </c>
      <c r="M1830" s="37">
        <f>IF( $Q1830, MAX($M$1:M1829)+1, 0)</f>
        <v>0</v>
      </c>
      <c r="N1830" t="str" cm="1">
        <f t="array" ref="N1830">INDEX($A$9:$F$1048576, $J1830, $K1830 )</f>
        <v>67700</v>
      </c>
      <c r="O1830" t="str" cm="1">
        <f t="array" ref="O1830">INDEX($B$9:$F$1048576, $J1830, $K1830 )</f>
        <v>티월드제77차(유)1-26</v>
      </c>
      <c r="P1830" t="str" cm="1">
        <f t="array" ref="P1830">IF( $L1830, TRIM(_xll.IMDP("IR", $G$5&amp;$N1830, $G$6)), "" )</f>
        <v/>
      </c>
      <c r="Q1830" t="b" cm="1">
        <f t="array" ref="Q1830">IF(
    $U$1=1, AND($P1830&lt;&gt;"", $P1830&lt;&gt;"...", $P1830&lt;&gt;"입력오류"),
    IF(
        $U$18=1, AND($P1830&lt;&gt;"", $P1830&lt;&gt;"...", $P1830&lt;&gt;"입력오류", ISNUMBER(FIND(INDEX($T$2:$T$7,$U$1),$P1830))),
        IF(
            $U$17="기타", AND($P1830&lt;&gt;"", $P1830&lt;&gt;"...", $P1830&lt;&gt;"입력오류", NOT(ISNUMBER(FIND($T$21:$T$34,$P1830)))),
            AND($P1830&lt;&gt;"", $P1830&lt;&gt;"...", $P1830&lt;&gt;"입력오류", $T$19=$P1830)
        )
    )
)</f>
        <v>0</v>
      </c>
    </row>
    <row r="1831" spans="1:17">
      <c r="A1831" t="s">
        <v>3529</v>
      </c>
      <c r="B1831" t="s">
        <v>3530</v>
      </c>
      <c r="C1831" t="s">
        <v>12678</v>
      </c>
      <c r="D1831" t="s">
        <v>12679</v>
      </c>
      <c r="I1831">
        <f t="shared" si="85"/>
        <v>1830</v>
      </c>
      <c r="J1831">
        <f t="shared" si="86"/>
        <v>1830</v>
      </c>
      <c r="K1831">
        <f t="shared" si="84"/>
        <v>1</v>
      </c>
      <c r="L1831" t="b">
        <f>COUNTIF($N$2:N1831, N1831)=1</f>
        <v>1</v>
      </c>
      <c r="M1831" s="37">
        <f>IF( $Q1831, MAX($M$1:M1830)+1, 0)</f>
        <v>0</v>
      </c>
      <c r="N1831" t="str" cm="1">
        <f t="array" ref="N1831">INDEX($A$9:$F$1048576, $J1831, $K1831 )</f>
        <v>67701</v>
      </c>
      <c r="O1831" t="str" cm="1">
        <f t="array" ref="O1831">INDEX($B$9:$F$1048576, $J1831, $K1831 )</f>
        <v>티월드제77차(유)1-27</v>
      </c>
      <c r="P1831" t="str" cm="1">
        <f t="array" ref="P1831">IF( $L1831, TRIM(_xll.IMDP("IR", $G$5&amp;$N1831, $G$6)), "" )</f>
        <v/>
      </c>
      <c r="Q1831" t="b" cm="1">
        <f t="array" ref="Q1831">IF(
    $U$1=1, AND($P1831&lt;&gt;"", $P1831&lt;&gt;"...", $P1831&lt;&gt;"입력오류"),
    IF(
        $U$18=1, AND($P1831&lt;&gt;"", $P1831&lt;&gt;"...", $P1831&lt;&gt;"입력오류", ISNUMBER(FIND(INDEX($T$2:$T$7,$U$1),$P1831))),
        IF(
            $U$17="기타", AND($P1831&lt;&gt;"", $P1831&lt;&gt;"...", $P1831&lt;&gt;"입력오류", NOT(ISNUMBER(FIND($T$21:$T$34,$P1831)))),
            AND($P1831&lt;&gt;"", $P1831&lt;&gt;"...", $P1831&lt;&gt;"입력오류", $T$19=$P1831)
        )
    )
)</f>
        <v>0</v>
      </c>
    </row>
    <row r="1832" spans="1:17">
      <c r="A1832" t="s">
        <v>3531</v>
      </c>
      <c r="B1832" t="s">
        <v>3532</v>
      </c>
      <c r="C1832" t="s">
        <v>12680</v>
      </c>
      <c r="D1832" t="s">
        <v>12681</v>
      </c>
      <c r="I1832">
        <f t="shared" si="85"/>
        <v>1831</v>
      </c>
      <c r="J1832">
        <f t="shared" si="86"/>
        <v>1831</v>
      </c>
      <c r="K1832">
        <f t="shared" si="84"/>
        <v>1</v>
      </c>
      <c r="L1832" t="b">
        <f>COUNTIF($N$2:N1832, N1832)=1</f>
        <v>1</v>
      </c>
      <c r="M1832" s="37">
        <f>IF( $Q1832, MAX($M$1:M1831)+1, 0)</f>
        <v>0</v>
      </c>
      <c r="N1832" t="str" cm="1">
        <f t="array" ref="N1832">INDEX($A$9:$F$1048576, $J1832, $K1832 )</f>
        <v>67702</v>
      </c>
      <c r="O1832" t="str" cm="1">
        <f t="array" ref="O1832">INDEX($B$9:$F$1048576, $J1832, $K1832 )</f>
        <v>티월드제77차(유)1-28</v>
      </c>
      <c r="P1832" t="str" cm="1">
        <f t="array" ref="P1832">IF( $L1832, TRIM(_xll.IMDP("IR", $G$5&amp;$N1832, $G$6)), "" )</f>
        <v/>
      </c>
      <c r="Q1832" t="b" cm="1">
        <f t="array" ref="Q1832">IF(
    $U$1=1, AND($P1832&lt;&gt;"", $P1832&lt;&gt;"...", $P1832&lt;&gt;"입력오류"),
    IF(
        $U$18=1, AND($P1832&lt;&gt;"", $P1832&lt;&gt;"...", $P1832&lt;&gt;"입력오류", ISNUMBER(FIND(INDEX($T$2:$T$7,$U$1),$P1832))),
        IF(
            $U$17="기타", AND($P1832&lt;&gt;"", $P1832&lt;&gt;"...", $P1832&lt;&gt;"입력오류", NOT(ISNUMBER(FIND($T$21:$T$34,$P1832)))),
            AND($P1832&lt;&gt;"", $P1832&lt;&gt;"...", $P1832&lt;&gt;"입력오류", $T$19=$P1832)
        )
    )
)</f>
        <v>0</v>
      </c>
    </row>
    <row r="1833" spans="1:17">
      <c r="A1833" t="s">
        <v>3533</v>
      </c>
      <c r="B1833" t="s">
        <v>3534</v>
      </c>
      <c r="C1833" t="s">
        <v>12682</v>
      </c>
      <c r="D1833" t="s">
        <v>12683</v>
      </c>
      <c r="I1833">
        <f t="shared" si="85"/>
        <v>1832</v>
      </c>
      <c r="J1833">
        <f t="shared" si="86"/>
        <v>1832</v>
      </c>
      <c r="K1833">
        <f t="shared" si="84"/>
        <v>1</v>
      </c>
      <c r="L1833" t="b">
        <f>COUNTIF($N$2:N1833, N1833)=1</f>
        <v>1</v>
      </c>
      <c r="M1833" s="37">
        <f>IF( $Q1833, MAX($M$1:M1832)+1, 0)</f>
        <v>0</v>
      </c>
      <c r="N1833" t="str" cm="1">
        <f t="array" ref="N1833">INDEX($A$9:$F$1048576, $J1833, $K1833 )</f>
        <v>67734</v>
      </c>
      <c r="O1833" t="str" cm="1">
        <f t="array" ref="O1833">INDEX($B$9:$F$1048576, $J1833, $K1833 )</f>
        <v>커머셜오토제십이차(유)1-15</v>
      </c>
      <c r="P1833" t="str" cm="1">
        <f t="array" ref="P1833">IF( $L1833, TRIM(_xll.IMDP("IR", $G$5&amp;$N1833, $G$6)), "" )</f>
        <v/>
      </c>
      <c r="Q1833" t="b" cm="1">
        <f t="array" ref="Q1833">IF(
    $U$1=1, AND($P1833&lt;&gt;"", $P1833&lt;&gt;"...", $P1833&lt;&gt;"입력오류"),
    IF(
        $U$18=1, AND($P1833&lt;&gt;"", $P1833&lt;&gt;"...", $P1833&lt;&gt;"입력오류", ISNUMBER(FIND(INDEX($T$2:$T$7,$U$1),$P1833))),
        IF(
            $U$17="기타", AND($P1833&lt;&gt;"", $P1833&lt;&gt;"...", $P1833&lt;&gt;"입력오류", NOT(ISNUMBER(FIND($T$21:$T$34,$P1833)))),
            AND($P1833&lt;&gt;"", $P1833&lt;&gt;"...", $P1833&lt;&gt;"입력오류", $T$19=$P1833)
        )
    )
)</f>
        <v>0</v>
      </c>
    </row>
    <row r="1834" spans="1:17">
      <c r="A1834" t="s">
        <v>3535</v>
      </c>
      <c r="B1834" t="s">
        <v>3536</v>
      </c>
      <c r="C1834" t="s">
        <v>12684</v>
      </c>
      <c r="D1834" t="s">
        <v>12685</v>
      </c>
      <c r="I1834">
        <f t="shared" si="85"/>
        <v>1833</v>
      </c>
      <c r="J1834">
        <f t="shared" si="86"/>
        <v>1833</v>
      </c>
      <c r="K1834">
        <f t="shared" si="84"/>
        <v>1</v>
      </c>
      <c r="L1834" t="b">
        <f>COUNTIF($N$2:N1834, N1834)=1</f>
        <v>1</v>
      </c>
      <c r="M1834" s="37">
        <f>IF( $Q1834, MAX($M$1:M1833)+1, 0)</f>
        <v>0</v>
      </c>
      <c r="N1834" t="str" cm="1">
        <f t="array" ref="N1834">INDEX($A$9:$F$1048576, $J1834, $K1834 )</f>
        <v>67735</v>
      </c>
      <c r="O1834" t="str" cm="1">
        <f t="array" ref="O1834">INDEX($B$9:$F$1048576, $J1834, $K1834 )</f>
        <v>커머셜오토제십이차(유)1-16</v>
      </c>
      <c r="P1834" t="str" cm="1">
        <f t="array" ref="P1834">IF( $L1834, TRIM(_xll.IMDP("IR", $G$5&amp;$N1834, $G$6)), "" )</f>
        <v/>
      </c>
      <c r="Q1834" t="b" cm="1">
        <f t="array" ref="Q1834">IF(
    $U$1=1, AND($P1834&lt;&gt;"", $P1834&lt;&gt;"...", $P1834&lt;&gt;"입력오류"),
    IF(
        $U$18=1, AND($P1834&lt;&gt;"", $P1834&lt;&gt;"...", $P1834&lt;&gt;"입력오류", ISNUMBER(FIND(INDEX($T$2:$T$7,$U$1),$P1834))),
        IF(
            $U$17="기타", AND($P1834&lt;&gt;"", $P1834&lt;&gt;"...", $P1834&lt;&gt;"입력오류", NOT(ISNUMBER(FIND($T$21:$T$34,$P1834)))),
            AND($P1834&lt;&gt;"", $P1834&lt;&gt;"...", $P1834&lt;&gt;"입력오류", $T$19=$P1834)
        )
    )
)</f>
        <v>0</v>
      </c>
    </row>
    <row r="1835" spans="1:17">
      <c r="A1835" t="s">
        <v>3537</v>
      </c>
      <c r="B1835" t="s">
        <v>3538</v>
      </c>
      <c r="C1835" t="s">
        <v>12686</v>
      </c>
      <c r="D1835" t="s">
        <v>12687</v>
      </c>
      <c r="I1835">
        <f t="shared" si="85"/>
        <v>1834</v>
      </c>
      <c r="J1835">
        <f t="shared" si="86"/>
        <v>1834</v>
      </c>
      <c r="K1835">
        <f t="shared" si="84"/>
        <v>1</v>
      </c>
      <c r="L1835" t="b">
        <f>COUNTIF($N$2:N1835, N1835)=1</f>
        <v>1</v>
      </c>
      <c r="M1835" s="37">
        <f>IF( $Q1835, MAX($M$1:M1834)+1, 0)</f>
        <v>0</v>
      </c>
      <c r="N1835" t="str" cm="1">
        <f t="array" ref="N1835">INDEX($A$9:$F$1048576, $J1835, $K1835 )</f>
        <v>67736</v>
      </c>
      <c r="O1835" t="str" cm="1">
        <f t="array" ref="O1835">INDEX($B$9:$F$1048576, $J1835, $K1835 )</f>
        <v>커머셜오토제십이차(유)1-17</v>
      </c>
      <c r="P1835" t="str" cm="1">
        <f t="array" ref="P1835">IF( $L1835, TRIM(_xll.IMDP("IR", $G$5&amp;$N1835, $G$6)), "" )</f>
        <v/>
      </c>
      <c r="Q1835" t="b" cm="1">
        <f t="array" ref="Q1835">IF(
    $U$1=1, AND($P1835&lt;&gt;"", $P1835&lt;&gt;"...", $P1835&lt;&gt;"입력오류"),
    IF(
        $U$18=1, AND($P1835&lt;&gt;"", $P1835&lt;&gt;"...", $P1835&lt;&gt;"입력오류", ISNUMBER(FIND(INDEX($T$2:$T$7,$U$1),$P1835))),
        IF(
            $U$17="기타", AND($P1835&lt;&gt;"", $P1835&lt;&gt;"...", $P1835&lt;&gt;"입력오류", NOT(ISNUMBER(FIND($T$21:$T$34,$P1835)))),
            AND($P1835&lt;&gt;"", $P1835&lt;&gt;"...", $P1835&lt;&gt;"입력오류", $T$19=$P1835)
        )
    )
)</f>
        <v>0</v>
      </c>
    </row>
    <row r="1836" spans="1:17">
      <c r="A1836" t="s">
        <v>3539</v>
      </c>
      <c r="B1836" t="s">
        <v>3540</v>
      </c>
      <c r="C1836" t="s">
        <v>12688</v>
      </c>
      <c r="D1836" t="s">
        <v>5325</v>
      </c>
      <c r="I1836">
        <f t="shared" si="85"/>
        <v>1835</v>
      </c>
      <c r="J1836">
        <f t="shared" si="86"/>
        <v>1835</v>
      </c>
      <c r="K1836">
        <f t="shared" si="84"/>
        <v>1</v>
      </c>
      <c r="L1836" t="b">
        <f>COUNTIF($N$2:N1836, N1836)=1</f>
        <v>1</v>
      </c>
      <c r="M1836" s="37">
        <f>IF( $Q1836, MAX($M$1:M1835)+1, 0)</f>
        <v>0</v>
      </c>
      <c r="N1836" t="str" cm="1">
        <f t="array" ref="N1836">INDEX($A$9:$F$1048576, $J1836, $K1836 )</f>
        <v>67737</v>
      </c>
      <c r="O1836" t="str" cm="1">
        <f t="array" ref="O1836">INDEX($B$9:$F$1048576, $J1836, $K1836 )</f>
        <v>커머셜오토제십이차(유)1-18</v>
      </c>
      <c r="P1836" t="str" cm="1">
        <f t="array" ref="P1836">IF( $L1836, TRIM(_xll.IMDP("IR", $G$5&amp;$N1836, $G$6)), "" )</f>
        <v/>
      </c>
      <c r="Q1836" t="b" cm="1">
        <f t="array" ref="Q1836">IF(
    $U$1=1, AND($P1836&lt;&gt;"", $P1836&lt;&gt;"...", $P1836&lt;&gt;"입력오류"),
    IF(
        $U$18=1, AND($P1836&lt;&gt;"", $P1836&lt;&gt;"...", $P1836&lt;&gt;"입력오류", ISNUMBER(FIND(INDEX($T$2:$T$7,$U$1),$P1836))),
        IF(
            $U$17="기타", AND($P1836&lt;&gt;"", $P1836&lt;&gt;"...", $P1836&lt;&gt;"입력오류", NOT(ISNUMBER(FIND($T$21:$T$34,$P1836)))),
            AND($P1836&lt;&gt;"", $P1836&lt;&gt;"...", $P1836&lt;&gt;"입력오류", $T$19=$P1836)
        )
    )
)</f>
        <v>0</v>
      </c>
    </row>
    <row r="1837" spans="1:17">
      <c r="A1837" t="s">
        <v>3541</v>
      </c>
      <c r="B1837" t="s">
        <v>3542</v>
      </c>
      <c r="C1837" t="s">
        <v>12689</v>
      </c>
      <c r="D1837" t="s">
        <v>12690</v>
      </c>
      <c r="I1837">
        <f t="shared" si="85"/>
        <v>1836</v>
      </c>
      <c r="J1837">
        <f t="shared" si="86"/>
        <v>1836</v>
      </c>
      <c r="K1837">
        <f t="shared" si="84"/>
        <v>1</v>
      </c>
      <c r="L1837" t="b">
        <f>COUNTIF($N$2:N1837, N1837)=1</f>
        <v>1</v>
      </c>
      <c r="M1837" s="37">
        <f>IF( $Q1837, MAX($M$1:M1836)+1, 0)</f>
        <v>0</v>
      </c>
      <c r="N1837" t="str" cm="1">
        <f t="array" ref="N1837">INDEX($A$9:$F$1048576, $J1837, $K1837 )</f>
        <v>67738</v>
      </c>
      <c r="O1837" t="str" cm="1">
        <f t="array" ref="O1837">INDEX($B$9:$F$1048576, $J1837, $K1837 )</f>
        <v>커머셜오토제십이차(유)1-19</v>
      </c>
      <c r="P1837" t="str" cm="1">
        <f t="array" ref="P1837">IF( $L1837, TRIM(_xll.IMDP("IR", $G$5&amp;$N1837, $G$6)), "" )</f>
        <v/>
      </c>
      <c r="Q1837" t="b" cm="1">
        <f t="array" ref="Q1837">IF(
    $U$1=1, AND($P1837&lt;&gt;"", $P1837&lt;&gt;"...", $P1837&lt;&gt;"입력오류"),
    IF(
        $U$18=1, AND($P1837&lt;&gt;"", $P1837&lt;&gt;"...", $P1837&lt;&gt;"입력오류", ISNUMBER(FIND(INDEX($T$2:$T$7,$U$1),$P1837))),
        IF(
            $U$17="기타", AND($P1837&lt;&gt;"", $P1837&lt;&gt;"...", $P1837&lt;&gt;"입력오류", NOT(ISNUMBER(FIND($T$21:$T$34,$P1837)))),
            AND($P1837&lt;&gt;"", $P1837&lt;&gt;"...", $P1837&lt;&gt;"입력오류", $T$19=$P1837)
        )
    )
)</f>
        <v>0</v>
      </c>
    </row>
    <row r="1838" spans="1:17">
      <c r="A1838" t="s">
        <v>3543</v>
      </c>
      <c r="B1838" t="s">
        <v>3544</v>
      </c>
      <c r="C1838" t="s">
        <v>12691</v>
      </c>
      <c r="D1838" t="s">
        <v>12692</v>
      </c>
      <c r="I1838">
        <f t="shared" si="85"/>
        <v>1837</v>
      </c>
      <c r="J1838">
        <f t="shared" si="86"/>
        <v>1837</v>
      </c>
      <c r="K1838">
        <f t="shared" si="84"/>
        <v>1</v>
      </c>
      <c r="L1838" t="b">
        <f>COUNTIF($N$2:N1838, N1838)=1</f>
        <v>1</v>
      </c>
      <c r="M1838" s="37">
        <f>IF( $Q1838, MAX($M$1:M1837)+1, 0)</f>
        <v>0</v>
      </c>
      <c r="N1838" t="str" cm="1">
        <f t="array" ref="N1838">INDEX($A$9:$F$1048576, $J1838, $K1838 )</f>
        <v>67739</v>
      </c>
      <c r="O1838" t="str" cm="1">
        <f t="array" ref="O1838">INDEX($B$9:$F$1048576, $J1838, $K1838 )</f>
        <v>커머셜오토제십이차(유)1-20</v>
      </c>
      <c r="P1838" t="str" cm="1">
        <f t="array" ref="P1838">IF( $L1838, TRIM(_xll.IMDP("IR", $G$5&amp;$N1838, $G$6)), "" )</f>
        <v/>
      </c>
      <c r="Q1838" t="b" cm="1">
        <f t="array" ref="Q1838">IF(
    $U$1=1, AND($P1838&lt;&gt;"", $P1838&lt;&gt;"...", $P1838&lt;&gt;"입력오류"),
    IF(
        $U$18=1, AND($P1838&lt;&gt;"", $P1838&lt;&gt;"...", $P1838&lt;&gt;"입력오류", ISNUMBER(FIND(INDEX($T$2:$T$7,$U$1),$P1838))),
        IF(
            $U$17="기타", AND($P1838&lt;&gt;"", $P1838&lt;&gt;"...", $P1838&lt;&gt;"입력오류", NOT(ISNUMBER(FIND($T$21:$T$34,$P1838)))),
            AND($P1838&lt;&gt;"", $P1838&lt;&gt;"...", $P1838&lt;&gt;"입력오류", $T$19=$P1838)
        )
    )
)</f>
        <v>0</v>
      </c>
    </row>
    <row r="1839" spans="1:17">
      <c r="A1839" t="s">
        <v>3545</v>
      </c>
      <c r="B1839" t="s">
        <v>3546</v>
      </c>
      <c r="C1839" t="s">
        <v>12693</v>
      </c>
      <c r="D1839" t="s">
        <v>12694</v>
      </c>
      <c r="I1839">
        <f t="shared" si="85"/>
        <v>1838</v>
      </c>
      <c r="J1839">
        <f t="shared" si="86"/>
        <v>1838</v>
      </c>
      <c r="K1839">
        <f t="shared" si="84"/>
        <v>1</v>
      </c>
      <c r="L1839" t="b">
        <f>COUNTIF($N$2:N1839, N1839)=1</f>
        <v>1</v>
      </c>
      <c r="M1839" s="37">
        <f>IF( $Q1839, MAX($M$1:M1838)+1, 0)</f>
        <v>0</v>
      </c>
      <c r="N1839" t="str" cm="1">
        <f t="array" ref="N1839">INDEX($A$9:$F$1048576, $J1839, $K1839 )</f>
        <v>67740</v>
      </c>
      <c r="O1839" t="str" cm="1">
        <f t="array" ref="O1839">INDEX($B$9:$F$1048576, $J1839, $K1839 )</f>
        <v>커머셜오토제십이차(유)1-21</v>
      </c>
      <c r="P1839" t="str" cm="1">
        <f t="array" ref="P1839">IF( $L1839, TRIM(_xll.IMDP("IR", $G$5&amp;$N1839, $G$6)), "" )</f>
        <v/>
      </c>
      <c r="Q1839" t="b" cm="1">
        <f t="array" ref="Q1839">IF(
    $U$1=1, AND($P1839&lt;&gt;"", $P1839&lt;&gt;"...", $P1839&lt;&gt;"입력오류"),
    IF(
        $U$18=1, AND($P1839&lt;&gt;"", $P1839&lt;&gt;"...", $P1839&lt;&gt;"입력오류", ISNUMBER(FIND(INDEX($T$2:$T$7,$U$1),$P1839))),
        IF(
            $U$17="기타", AND($P1839&lt;&gt;"", $P1839&lt;&gt;"...", $P1839&lt;&gt;"입력오류", NOT(ISNUMBER(FIND($T$21:$T$34,$P1839)))),
            AND($P1839&lt;&gt;"", $P1839&lt;&gt;"...", $P1839&lt;&gt;"입력오류", $T$19=$P1839)
        )
    )
)</f>
        <v>0</v>
      </c>
    </row>
    <row r="1840" spans="1:17">
      <c r="A1840" t="s">
        <v>3547</v>
      </c>
      <c r="B1840" t="s">
        <v>3548</v>
      </c>
      <c r="C1840" t="s">
        <v>12695</v>
      </c>
      <c r="D1840" t="s">
        <v>12696</v>
      </c>
      <c r="I1840">
        <f t="shared" si="85"/>
        <v>1839</v>
      </c>
      <c r="J1840">
        <f t="shared" si="86"/>
        <v>1839</v>
      </c>
      <c r="K1840">
        <f t="shared" si="84"/>
        <v>1</v>
      </c>
      <c r="L1840" t="b">
        <f>COUNTIF($N$2:N1840, N1840)=1</f>
        <v>1</v>
      </c>
      <c r="M1840" s="37">
        <f>IF( $Q1840, MAX($M$1:M1839)+1, 0)</f>
        <v>0</v>
      </c>
      <c r="N1840" t="str" cm="1">
        <f t="array" ref="N1840">INDEX($A$9:$F$1048576, $J1840, $K1840 )</f>
        <v>67741</v>
      </c>
      <c r="O1840" t="str" cm="1">
        <f t="array" ref="O1840">INDEX($B$9:$F$1048576, $J1840, $K1840 )</f>
        <v>커머셜오토제십이차(유)1-22</v>
      </c>
      <c r="P1840" t="str" cm="1">
        <f t="array" ref="P1840">IF( $L1840, TRIM(_xll.IMDP("IR", $G$5&amp;$N1840, $G$6)), "" )</f>
        <v/>
      </c>
      <c r="Q1840" t="b" cm="1">
        <f t="array" ref="Q1840">IF(
    $U$1=1, AND($P1840&lt;&gt;"", $P1840&lt;&gt;"...", $P1840&lt;&gt;"입력오류"),
    IF(
        $U$18=1, AND($P1840&lt;&gt;"", $P1840&lt;&gt;"...", $P1840&lt;&gt;"입력오류", ISNUMBER(FIND(INDEX($T$2:$T$7,$U$1),$P1840))),
        IF(
            $U$17="기타", AND($P1840&lt;&gt;"", $P1840&lt;&gt;"...", $P1840&lt;&gt;"입력오류", NOT(ISNUMBER(FIND($T$21:$T$34,$P1840)))),
            AND($P1840&lt;&gt;"", $P1840&lt;&gt;"...", $P1840&lt;&gt;"입력오류", $T$19=$P1840)
        )
    )
)</f>
        <v>0</v>
      </c>
    </row>
    <row r="1841" spans="1:17">
      <c r="A1841" t="s">
        <v>3549</v>
      </c>
      <c r="B1841" t="s">
        <v>3550</v>
      </c>
      <c r="C1841" t="s">
        <v>12697</v>
      </c>
      <c r="D1841" t="s">
        <v>12698</v>
      </c>
      <c r="I1841">
        <f t="shared" si="85"/>
        <v>1840</v>
      </c>
      <c r="J1841">
        <f t="shared" si="86"/>
        <v>1840</v>
      </c>
      <c r="K1841">
        <f t="shared" si="84"/>
        <v>1</v>
      </c>
      <c r="L1841" t="b">
        <f>COUNTIF($N$2:N1841, N1841)=1</f>
        <v>1</v>
      </c>
      <c r="M1841" s="37">
        <f>IF( $Q1841, MAX($M$1:M1840)+1, 0)</f>
        <v>0</v>
      </c>
      <c r="N1841" t="str" cm="1">
        <f t="array" ref="N1841">INDEX($A$9:$F$1048576, $J1841, $K1841 )</f>
        <v>67742</v>
      </c>
      <c r="O1841" t="str" cm="1">
        <f t="array" ref="O1841">INDEX($B$9:$F$1048576, $J1841, $K1841 )</f>
        <v>커머셜오토제십이차(유)1-23</v>
      </c>
      <c r="P1841" t="str" cm="1">
        <f t="array" ref="P1841">IF( $L1841, TRIM(_xll.IMDP("IR", $G$5&amp;$N1841, $G$6)), "" )</f>
        <v/>
      </c>
      <c r="Q1841" t="b" cm="1">
        <f t="array" ref="Q1841">IF(
    $U$1=1, AND($P1841&lt;&gt;"", $P1841&lt;&gt;"...", $P1841&lt;&gt;"입력오류"),
    IF(
        $U$18=1, AND($P1841&lt;&gt;"", $P1841&lt;&gt;"...", $P1841&lt;&gt;"입력오류", ISNUMBER(FIND(INDEX($T$2:$T$7,$U$1),$P1841))),
        IF(
            $U$17="기타", AND($P1841&lt;&gt;"", $P1841&lt;&gt;"...", $P1841&lt;&gt;"입력오류", NOT(ISNUMBER(FIND($T$21:$T$34,$P1841)))),
            AND($P1841&lt;&gt;"", $P1841&lt;&gt;"...", $P1841&lt;&gt;"입력오류", $T$19=$P1841)
        )
    )
)</f>
        <v>0</v>
      </c>
    </row>
    <row r="1842" spans="1:17">
      <c r="A1842" t="s">
        <v>3551</v>
      </c>
      <c r="B1842" t="s">
        <v>3552</v>
      </c>
      <c r="C1842" t="s">
        <v>12699</v>
      </c>
      <c r="D1842" t="s">
        <v>12700</v>
      </c>
      <c r="I1842">
        <f t="shared" si="85"/>
        <v>1841</v>
      </c>
      <c r="J1842">
        <f t="shared" si="86"/>
        <v>1841</v>
      </c>
      <c r="K1842">
        <f t="shared" si="84"/>
        <v>1</v>
      </c>
      <c r="L1842" t="b">
        <f>COUNTIF($N$2:N1842, N1842)=1</f>
        <v>1</v>
      </c>
      <c r="M1842" s="37">
        <f>IF( $Q1842, MAX($M$1:M1841)+1, 0)</f>
        <v>0</v>
      </c>
      <c r="N1842" t="str" cm="1">
        <f t="array" ref="N1842">INDEX($A$9:$F$1048576, $J1842, $K1842 )</f>
        <v>67743</v>
      </c>
      <c r="O1842" t="str" cm="1">
        <f t="array" ref="O1842">INDEX($B$9:$F$1048576, $J1842, $K1842 )</f>
        <v>커머셜오토제십이차(유)1-24</v>
      </c>
      <c r="P1842" t="str" cm="1">
        <f t="array" ref="P1842">IF( $L1842, TRIM(_xll.IMDP("IR", $G$5&amp;$N1842, $G$6)), "" )</f>
        <v/>
      </c>
      <c r="Q1842" t="b" cm="1">
        <f t="array" ref="Q1842">IF(
    $U$1=1, AND($P1842&lt;&gt;"", $P1842&lt;&gt;"...", $P1842&lt;&gt;"입력오류"),
    IF(
        $U$18=1, AND($P1842&lt;&gt;"", $P1842&lt;&gt;"...", $P1842&lt;&gt;"입력오류", ISNUMBER(FIND(INDEX($T$2:$T$7,$U$1),$P1842))),
        IF(
            $U$17="기타", AND($P1842&lt;&gt;"", $P1842&lt;&gt;"...", $P1842&lt;&gt;"입력오류", NOT(ISNUMBER(FIND($T$21:$T$34,$P1842)))),
            AND($P1842&lt;&gt;"", $P1842&lt;&gt;"...", $P1842&lt;&gt;"입력오류", $T$19=$P1842)
        )
    )
)</f>
        <v>0</v>
      </c>
    </row>
    <row r="1843" spans="1:17">
      <c r="A1843" t="s">
        <v>3553</v>
      </c>
      <c r="B1843" t="s">
        <v>3554</v>
      </c>
      <c r="C1843" t="s">
        <v>12701</v>
      </c>
      <c r="D1843" t="s">
        <v>12702</v>
      </c>
      <c r="I1843">
        <f t="shared" si="85"/>
        <v>1842</v>
      </c>
      <c r="J1843">
        <f t="shared" si="86"/>
        <v>1842</v>
      </c>
      <c r="K1843">
        <f t="shared" si="84"/>
        <v>1</v>
      </c>
      <c r="L1843" t="b">
        <f>COUNTIF($N$2:N1843, N1843)=1</f>
        <v>1</v>
      </c>
      <c r="M1843" s="37">
        <f>IF( $Q1843, MAX($M$1:M1842)+1, 0)</f>
        <v>0</v>
      </c>
      <c r="N1843" t="str" cm="1">
        <f t="array" ref="N1843">INDEX($A$9:$F$1048576, $J1843, $K1843 )</f>
        <v>67744</v>
      </c>
      <c r="O1843" t="str" cm="1">
        <f t="array" ref="O1843">INDEX($B$9:$F$1048576, $J1843, $K1843 )</f>
        <v>커머셜오토제십이차(유)1-25</v>
      </c>
      <c r="P1843" t="str" cm="1">
        <f t="array" ref="P1843">IF( $L1843, TRIM(_xll.IMDP("IR", $G$5&amp;$N1843, $G$6)), "" )</f>
        <v/>
      </c>
      <c r="Q1843" t="b" cm="1">
        <f t="array" ref="Q1843">IF(
    $U$1=1, AND($P1843&lt;&gt;"", $P1843&lt;&gt;"...", $P1843&lt;&gt;"입력오류"),
    IF(
        $U$18=1, AND($P1843&lt;&gt;"", $P1843&lt;&gt;"...", $P1843&lt;&gt;"입력오류", ISNUMBER(FIND(INDEX($T$2:$T$7,$U$1),$P1843))),
        IF(
            $U$17="기타", AND($P1843&lt;&gt;"", $P1843&lt;&gt;"...", $P1843&lt;&gt;"입력오류", NOT(ISNUMBER(FIND($T$21:$T$34,$P1843)))),
            AND($P1843&lt;&gt;"", $P1843&lt;&gt;"...", $P1843&lt;&gt;"입력오류", $T$19=$P1843)
        )
    )
)</f>
        <v>0</v>
      </c>
    </row>
    <row r="1844" spans="1:17">
      <c r="A1844" t="s">
        <v>3555</v>
      </c>
      <c r="B1844" t="s">
        <v>3556</v>
      </c>
      <c r="C1844" t="s">
        <v>12703</v>
      </c>
      <c r="D1844" t="s">
        <v>12704</v>
      </c>
      <c r="I1844">
        <f t="shared" si="85"/>
        <v>1843</v>
      </c>
      <c r="J1844">
        <f t="shared" si="86"/>
        <v>1843</v>
      </c>
      <c r="K1844">
        <f t="shared" si="84"/>
        <v>1</v>
      </c>
      <c r="L1844" t="b">
        <f>COUNTIF($N$2:N1844, N1844)=1</f>
        <v>1</v>
      </c>
      <c r="M1844" s="37">
        <f>IF( $Q1844, MAX($M$1:M1843)+1, 0)</f>
        <v>0</v>
      </c>
      <c r="N1844" t="str" cm="1">
        <f t="array" ref="N1844">INDEX($A$9:$F$1048576, $J1844, $K1844 )</f>
        <v>67745</v>
      </c>
      <c r="O1844" t="str" cm="1">
        <f t="array" ref="O1844">INDEX($B$9:$F$1048576, $J1844, $K1844 )</f>
        <v>커머셜오토제십이차(유)1-26</v>
      </c>
      <c r="P1844" t="str" cm="1">
        <f t="array" ref="P1844">IF( $L1844, TRIM(_xll.IMDP("IR", $G$5&amp;$N1844, $G$6)), "" )</f>
        <v/>
      </c>
      <c r="Q1844" t="b" cm="1">
        <f t="array" ref="Q1844">IF(
    $U$1=1, AND($P1844&lt;&gt;"", $P1844&lt;&gt;"...", $P1844&lt;&gt;"입력오류"),
    IF(
        $U$18=1, AND($P1844&lt;&gt;"", $P1844&lt;&gt;"...", $P1844&lt;&gt;"입력오류", ISNUMBER(FIND(INDEX($T$2:$T$7,$U$1),$P1844))),
        IF(
            $U$17="기타", AND($P1844&lt;&gt;"", $P1844&lt;&gt;"...", $P1844&lt;&gt;"입력오류", NOT(ISNUMBER(FIND($T$21:$T$34,$P1844)))),
            AND($P1844&lt;&gt;"", $P1844&lt;&gt;"...", $P1844&lt;&gt;"입력오류", $T$19=$P1844)
        )
    )
)</f>
        <v>0</v>
      </c>
    </row>
    <row r="1845" spans="1:17">
      <c r="A1845" t="s">
        <v>3557</v>
      </c>
      <c r="B1845" t="s">
        <v>3558</v>
      </c>
      <c r="C1845" t="s">
        <v>12705</v>
      </c>
      <c r="D1845" t="s">
        <v>12706</v>
      </c>
      <c r="I1845">
        <f t="shared" si="85"/>
        <v>1844</v>
      </c>
      <c r="J1845">
        <f t="shared" si="86"/>
        <v>1844</v>
      </c>
      <c r="K1845">
        <f t="shared" si="84"/>
        <v>1</v>
      </c>
      <c r="L1845" t="b">
        <f>COUNTIF($N$2:N1845, N1845)=1</f>
        <v>1</v>
      </c>
      <c r="M1845" s="37">
        <f>IF( $Q1845, MAX($M$1:M1844)+1, 0)</f>
        <v>0</v>
      </c>
      <c r="N1845" t="str" cm="1">
        <f t="array" ref="N1845">INDEX($A$9:$F$1048576, $J1845, $K1845 )</f>
        <v>67746</v>
      </c>
      <c r="O1845" t="str" cm="1">
        <f t="array" ref="O1845">INDEX($B$9:$F$1048576, $J1845, $K1845 )</f>
        <v>커머셜오토제십이차(유)1-27</v>
      </c>
      <c r="P1845" t="str" cm="1">
        <f t="array" ref="P1845">IF( $L1845, TRIM(_xll.IMDP("IR", $G$5&amp;$N1845, $G$6)), "" )</f>
        <v/>
      </c>
      <c r="Q1845" t="b" cm="1">
        <f t="array" ref="Q1845">IF(
    $U$1=1, AND($P1845&lt;&gt;"", $P1845&lt;&gt;"...", $P1845&lt;&gt;"입력오류"),
    IF(
        $U$18=1, AND($P1845&lt;&gt;"", $P1845&lt;&gt;"...", $P1845&lt;&gt;"입력오류", ISNUMBER(FIND(INDEX($T$2:$T$7,$U$1),$P1845))),
        IF(
            $U$17="기타", AND($P1845&lt;&gt;"", $P1845&lt;&gt;"...", $P1845&lt;&gt;"입력오류", NOT(ISNUMBER(FIND($T$21:$T$34,$P1845)))),
            AND($P1845&lt;&gt;"", $P1845&lt;&gt;"...", $P1845&lt;&gt;"입력오류", $T$19=$P1845)
        )
    )
)</f>
        <v>0</v>
      </c>
    </row>
    <row r="1846" spans="1:17">
      <c r="A1846" t="s">
        <v>3559</v>
      </c>
      <c r="B1846" t="s">
        <v>3560</v>
      </c>
      <c r="C1846" t="s">
        <v>12707</v>
      </c>
      <c r="D1846" t="s">
        <v>12708</v>
      </c>
      <c r="I1846">
        <f t="shared" si="85"/>
        <v>1845</v>
      </c>
      <c r="J1846">
        <f t="shared" si="86"/>
        <v>1845</v>
      </c>
      <c r="K1846">
        <f t="shared" si="84"/>
        <v>1</v>
      </c>
      <c r="L1846" t="b">
        <f>COUNTIF($N$2:N1846, N1846)=1</f>
        <v>1</v>
      </c>
      <c r="M1846" s="37">
        <f>IF( $Q1846, MAX($M$1:M1845)+1, 0)</f>
        <v>0</v>
      </c>
      <c r="N1846" t="str" cm="1">
        <f t="array" ref="N1846">INDEX($A$9:$F$1048576, $J1846, $K1846 )</f>
        <v>67747</v>
      </c>
      <c r="O1846" t="str" cm="1">
        <f t="array" ref="O1846">INDEX($B$9:$F$1048576, $J1846, $K1846 )</f>
        <v>커머셜오토제십이차(유)1-28</v>
      </c>
      <c r="P1846" t="str" cm="1">
        <f t="array" ref="P1846">IF( $L1846, TRIM(_xll.IMDP("IR", $G$5&amp;$N1846, $G$6)), "" )</f>
        <v/>
      </c>
      <c r="Q1846" t="b" cm="1">
        <f t="array" ref="Q1846">IF(
    $U$1=1, AND($P1846&lt;&gt;"", $P1846&lt;&gt;"...", $P1846&lt;&gt;"입력오류"),
    IF(
        $U$18=1, AND($P1846&lt;&gt;"", $P1846&lt;&gt;"...", $P1846&lt;&gt;"입력오류", ISNUMBER(FIND(INDEX($T$2:$T$7,$U$1),$P1846))),
        IF(
            $U$17="기타", AND($P1846&lt;&gt;"", $P1846&lt;&gt;"...", $P1846&lt;&gt;"입력오류", NOT(ISNUMBER(FIND($T$21:$T$34,$P1846)))),
            AND($P1846&lt;&gt;"", $P1846&lt;&gt;"...", $P1846&lt;&gt;"입력오류", $T$19=$P1846)
        )
    )
)</f>
        <v>0</v>
      </c>
    </row>
    <row r="1847" spans="1:17">
      <c r="A1847" t="s">
        <v>3561</v>
      </c>
      <c r="B1847" t="s">
        <v>3562</v>
      </c>
      <c r="C1847" t="s">
        <v>12709</v>
      </c>
      <c r="D1847" t="s">
        <v>12710</v>
      </c>
      <c r="I1847">
        <f t="shared" si="85"/>
        <v>1846</v>
      </c>
      <c r="J1847">
        <f t="shared" si="86"/>
        <v>1846</v>
      </c>
      <c r="K1847">
        <f t="shared" si="84"/>
        <v>1</v>
      </c>
      <c r="L1847" t="b">
        <f>COUNTIF($N$2:N1847, N1847)=1</f>
        <v>1</v>
      </c>
      <c r="M1847" s="37">
        <f>IF( $Q1847, MAX($M$1:M1846)+1, 0)</f>
        <v>0</v>
      </c>
      <c r="N1847" t="str" cm="1">
        <f t="array" ref="N1847">INDEX($A$9:$F$1048576, $J1847, $K1847 )</f>
        <v>67762</v>
      </c>
      <c r="O1847" t="str" cm="1">
        <f t="array" ref="O1847">INDEX($B$9:$F$1048576, $J1847, $K1847 )</f>
        <v>퍼스트파이브지제63차(유)1-15</v>
      </c>
      <c r="P1847" t="str" cm="1">
        <f t="array" ref="P1847">IF( $L1847, TRIM(_xll.IMDP("IR", $G$5&amp;$N1847, $G$6)), "" )</f>
        <v/>
      </c>
      <c r="Q1847" t="b" cm="1">
        <f t="array" ref="Q1847">IF(
    $U$1=1, AND($P1847&lt;&gt;"", $P1847&lt;&gt;"...", $P1847&lt;&gt;"입력오류"),
    IF(
        $U$18=1, AND($P1847&lt;&gt;"", $P1847&lt;&gt;"...", $P1847&lt;&gt;"입력오류", ISNUMBER(FIND(INDEX($T$2:$T$7,$U$1),$P1847))),
        IF(
            $U$17="기타", AND($P1847&lt;&gt;"", $P1847&lt;&gt;"...", $P1847&lt;&gt;"입력오류", NOT(ISNUMBER(FIND($T$21:$T$34,$P1847)))),
            AND($P1847&lt;&gt;"", $P1847&lt;&gt;"...", $P1847&lt;&gt;"입력오류", $T$19=$P1847)
        )
    )
)</f>
        <v>0</v>
      </c>
    </row>
    <row r="1848" spans="1:17">
      <c r="A1848" t="s">
        <v>3563</v>
      </c>
      <c r="B1848" t="s">
        <v>3564</v>
      </c>
      <c r="C1848" t="s">
        <v>12711</v>
      </c>
      <c r="D1848" t="s">
        <v>12712</v>
      </c>
      <c r="I1848">
        <f t="shared" si="85"/>
        <v>1847</v>
      </c>
      <c r="J1848">
        <f t="shared" si="86"/>
        <v>1847</v>
      </c>
      <c r="K1848">
        <f t="shared" si="84"/>
        <v>1</v>
      </c>
      <c r="L1848" t="b">
        <f>COUNTIF($N$2:N1848, N1848)=1</f>
        <v>1</v>
      </c>
      <c r="M1848" s="37">
        <f>IF( $Q1848, MAX($M$1:M1847)+1, 0)</f>
        <v>0</v>
      </c>
      <c r="N1848" t="str" cm="1">
        <f t="array" ref="N1848">INDEX($A$9:$F$1048576, $J1848, $K1848 )</f>
        <v>67763</v>
      </c>
      <c r="O1848" t="str" cm="1">
        <f t="array" ref="O1848">INDEX($B$9:$F$1048576, $J1848, $K1848 )</f>
        <v>퍼스트파이브지제63차(유)1-16</v>
      </c>
      <c r="P1848" t="str" cm="1">
        <f t="array" ref="P1848">IF( $L1848, TRIM(_xll.IMDP("IR", $G$5&amp;$N1848, $G$6)), "" )</f>
        <v/>
      </c>
      <c r="Q1848" t="b" cm="1">
        <f t="array" ref="Q1848">IF(
    $U$1=1, AND($P1848&lt;&gt;"", $P1848&lt;&gt;"...", $P1848&lt;&gt;"입력오류"),
    IF(
        $U$18=1, AND($P1848&lt;&gt;"", $P1848&lt;&gt;"...", $P1848&lt;&gt;"입력오류", ISNUMBER(FIND(INDEX($T$2:$T$7,$U$1),$P1848))),
        IF(
            $U$17="기타", AND($P1848&lt;&gt;"", $P1848&lt;&gt;"...", $P1848&lt;&gt;"입력오류", NOT(ISNUMBER(FIND($T$21:$T$34,$P1848)))),
            AND($P1848&lt;&gt;"", $P1848&lt;&gt;"...", $P1848&lt;&gt;"입력오류", $T$19=$P1848)
        )
    )
)</f>
        <v>0</v>
      </c>
    </row>
    <row r="1849" spans="1:17">
      <c r="A1849" t="s">
        <v>3565</v>
      </c>
      <c r="B1849" t="s">
        <v>3566</v>
      </c>
      <c r="C1849" t="s">
        <v>12713</v>
      </c>
      <c r="D1849" t="s">
        <v>12714</v>
      </c>
      <c r="I1849">
        <f t="shared" si="85"/>
        <v>1848</v>
      </c>
      <c r="J1849">
        <f t="shared" si="86"/>
        <v>1848</v>
      </c>
      <c r="K1849">
        <f t="shared" si="84"/>
        <v>1</v>
      </c>
      <c r="L1849" t="b">
        <f>COUNTIF($N$2:N1849, N1849)=1</f>
        <v>1</v>
      </c>
      <c r="M1849" s="37">
        <f>IF( $Q1849, MAX($M$1:M1848)+1, 0)</f>
        <v>0</v>
      </c>
      <c r="N1849" t="str" cm="1">
        <f t="array" ref="N1849">INDEX($A$9:$F$1048576, $J1849, $K1849 )</f>
        <v>67764</v>
      </c>
      <c r="O1849" t="str" cm="1">
        <f t="array" ref="O1849">INDEX($B$9:$F$1048576, $J1849, $K1849 )</f>
        <v>퍼스트파이브지제63차(유)1-17</v>
      </c>
      <c r="P1849" t="str" cm="1">
        <f t="array" ref="P1849">IF( $L1849, TRIM(_xll.IMDP("IR", $G$5&amp;$N1849, $G$6)), "" )</f>
        <v/>
      </c>
      <c r="Q1849" t="b" cm="1">
        <f t="array" ref="Q1849">IF(
    $U$1=1, AND($P1849&lt;&gt;"", $P1849&lt;&gt;"...", $P1849&lt;&gt;"입력오류"),
    IF(
        $U$18=1, AND($P1849&lt;&gt;"", $P1849&lt;&gt;"...", $P1849&lt;&gt;"입력오류", ISNUMBER(FIND(INDEX($T$2:$T$7,$U$1),$P1849))),
        IF(
            $U$17="기타", AND($P1849&lt;&gt;"", $P1849&lt;&gt;"...", $P1849&lt;&gt;"입력오류", NOT(ISNUMBER(FIND($T$21:$T$34,$P1849)))),
            AND($P1849&lt;&gt;"", $P1849&lt;&gt;"...", $P1849&lt;&gt;"입력오류", $T$19=$P1849)
        )
    )
)</f>
        <v>0</v>
      </c>
    </row>
    <row r="1850" spans="1:17">
      <c r="A1850" t="s">
        <v>3567</v>
      </c>
      <c r="B1850" t="s">
        <v>3568</v>
      </c>
      <c r="C1850" t="s">
        <v>12715</v>
      </c>
      <c r="D1850" t="s">
        <v>12716</v>
      </c>
      <c r="I1850">
        <f t="shared" si="85"/>
        <v>1849</v>
      </c>
      <c r="J1850">
        <f t="shared" si="86"/>
        <v>1849</v>
      </c>
      <c r="K1850">
        <f t="shared" si="84"/>
        <v>1</v>
      </c>
      <c r="L1850" t="b">
        <f>COUNTIF($N$2:N1850, N1850)=1</f>
        <v>1</v>
      </c>
      <c r="M1850" s="37">
        <f>IF( $Q1850, MAX($M$1:M1849)+1, 0)</f>
        <v>0</v>
      </c>
      <c r="N1850" t="str" cm="1">
        <f t="array" ref="N1850">INDEX($A$9:$F$1048576, $J1850, $K1850 )</f>
        <v>67765</v>
      </c>
      <c r="O1850" t="str" cm="1">
        <f t="array" ref="O1850">INDEX($B$9:$F$1048576, $J1850, $K1850 )</f>
        <v>퍼스트파이브지제63차(유)1-18</v>
      </c>
      <c r="P1850" t="str" cm="1">
        <f t="array" ref="P1850">IF( $L1850, TRIM(_xll.IMDP("IR", $G$5&amp;$N1850, $G$6)), "" )</f>
        <v/>
      </c>
      <c r="Q1850" t="b" cm="1">
        <f t="array" ref="Q1850">IF(
    $U$1=1, AND($P1850&lt;&gt;"", $P1850&lt;&gt;"...", $P1850&lt;&gt;"입력오류"),
    IF(
        $U$18=1, AND($P1850&lt;&gt;"", $P1850&lt;&gt;"...", $P1850&lt;&gt;"입력오류", ISNUMBER(FIND(INDEX($T$2:$T$7,$U$1),$P1850))),
        IF(
            $U$17="기타", AND($P1850&lt;&gt;"", $P1850&lt;&gt;"...", $P1850&lt;&gt;"입력오류", NOT(ISNUMBER(FIND($T$21:$T$34,$P1850)))),
            AND($P1850&lt;&gt;"", $P1850&lt;&gt;"...", $P1850&lt;&gt;"입력오류", $T$19=$P1850)
        )
    )
)</f>
        <v>0</v>
      </c>
    </row>
    <row r="1851" spans="1:17">
      <c r="A1851" t="s">
        <v>3569</v>
      </c>
      <c r="B1851" t="s">
        <v>3570</v>
      </c>
      <c r="C1851" t="s">
        <v>12717</v>
      </c>
      <c r="D1851" t="s">
        <v>12718</v>
      </c>
      <c r="I1851">
        <f t="shared" si="85"/>
        <v>1850</v>
      </c>
      <c r="J1851">
        <f t="shared" si="86"/>
        <v>1850</v>
      </c>
      <c r="K1851">
        <f t="shared" si="84"/>
        <v>1</v>
      </c>
      <c r="L1851" t="b">
        <f>COUNTIF($N$2:N1851, N1851)=1</f>
        <v>1</v>
      </c>
      <c r="M1851" s="37">
        <f>IF( $Q1851, MAX($M$1:M1850)+1, 0)</f>
        <v>0</v>
      </c>
      <c r="N1851" t="str" cm="1">
        <f t="array" ref="N1851">INDEX($A$9:$F$1048576, $J1851, $K1851 )</f>
        <v>67766</v>
      </c>
      <c r="O1851" t="str" cm="1">
        <f t="array" ref="O1851">INDEX($B$9:$F$1048576, $J1851, $K1851 )</f>
        <v>퍼스트파이브지제63차(유)1-19</v>
      </c>
      <c r="P1851" t="str" cm="1">
        <f t="array" ref="P1851">IF( $L1851, TRIM(_xll.IMDP("IR", $G$5&amp;$N1851, $G$6)), "" )</f>
        <v/>
      </c>
      <c r="Q1851" t="b" cm="1">
        <f t="array" ref="Q1851">IF(
    $U$1=1, AND($P1851&lt;&gt;"", $P1851&lt;&gt;"...", $P1851&lt;&gt;"입력오류"),
    IF(
        $U$18=1, AND($P1851&lt;&gt;"", $P1851&lt;&gt;"...", $P1851&lt;&gt;"입력오류", ISNUMBER(FIND(INDEX($T$2:$T$7,$U$1),$P1851))),
        IF(
            $U$17="기타", AND($P1851&lt;&gt;"", $P1851&lt;&gt;"...", $P1851&lt;&gt;"입력오류", NOT(ISNUMBER(FIND($T$21:$T$34,$P1851)))),
            AND($P1851&lt;&gt;"", $P1851&lt;&gt;"...", $P1851&lt;&gt;"입력오류", $T$19=$P1851)
        )
    )
)</f>
        <v>0</v>
      </c>
    </row>
    <row r="1852" spans="1:17">
      <c r="A1852" t="s">
        <v>3571</v>
      </c>
      <c r="B1852" t="s">
        <v>3572</v>
      </c>
      <c r="C1852" t="s">
        <v>12719</v>
      </c>
      <c r="D1852" t="s">
        <v>12720</v>
      </c>
      <c r="I1852">
        <f t="shared" si="85"/>
        <v>1851</v>
      </c>
      <c r="J1852">
        <f t="shared" si="86"/>
        <v>1851</v>
      </c>
      <c r="K1852">
        <f t="shared" si="84"/>
        <v>1</v>
      </c>
      <c r="L1852" t="b">
        <f>COUNTIF($N$2:N1852, N1852)=1</f>
        <v>1</v>
      </c>
      <c r="M1852" s="37">
        <f>IF( $Q1852, MAX($M$1:M1851)+1, 0)</f>
        <v>0</v>
      </c>
      <c r="N1852" t="str" cm="1">
        <f t="array" ref="N1852">INDEX($A$9:$F$1048576, $J1852, $K1852 )</f>
        <v>67767</v>
      </c>
      <c r="O1852" t="str" cm="1">
        <f t="array" ref="O1852">INDEX($B$9:$F$1048576, $J1852, $K1852 )</f>
        <v>퍼스트파이브지제63차(유)1-20</v>
      </c>
      <c r="P1852" t="str" cm="1">
        <f t="array" ref="P1852">IF( $L1852, TRIM(_xll.IMDP("IR", $G$5&amp;$N1852, $G$6)), "" )</f>
        <v/>
      </c>
      <c r="Q1852" t="b" cm="1">
        <f t="array" ref="Q1852">IF(
    $U$1=1, AND($P1852&lt;&gt;"", $P1852&lt;&gt;"...", $P1852&lt;&gt;"입력오류"),
    IF(
        $U$18=1, AND($P1852&lt;&gt;"", $P1852&lt;&gt;"...", $P1852&lt;&gt;"입력오류", ISNUMBER(FIND(INDEX($T$2:$T$7,$U$1),$P1852))),
        IF(
            $U$17="기타", AND($P1852&lt;&gt;"", $P1852&lt;&gt;"...", $P1852&lt;&gt;"입력오류", NOT(ISNUMBER(FIND($T$21:$T$34,$P1852)))),
            AND($P1852&lt;&gt;"", $P1852&lt;&gt;"...", $P1852&lt;&gt;"입력오류", $T$19=$P1852)
        )
    )
)</f>
        <v>0</v>
      </c>
    </row>
    <row r="1853" spans="1:17">
      <c r="A1853" t="s">
        <v>3573</v>
      </c>
      <c r="B1853" t="s">
        <v>3574</v>
      </c>
      <c r="C1853" t="s">
        <v>12721</v>
      </c>
      <c r="D1853" t="s">
        <v>12722</v>
      </c>
      <c r="I1853">
        <f t="shared" si="85"/>
        <v>1852</v>
      </c>
      <c r="J1853">
        <f t="shared" si="86"/>
        <v>1852</v>
      </c>
      <c r="K1853">
        <f t="shared" si="84"/>
        <v>1</v>
      </c>
      <c r="L1853" t="b">
        <f>COUNTIF($N$2:N1853, N1853)=1</f>
        <v>1</v>
      </c>
      <c r="M1853" s="37">
        <f>IF( $Q1853, MAX($M$1:M1852)+1, 0)</f>
        <v>0</v>
      </c>
      <c r="N1853" t="str" cm="1">
        <f t="array" ref="N1853">INDEX($A$9:$F$1048576, $J1853, $K1853 )</f>
        <v>67768</v>
      </c>
      <c r="O1853" t="str" cm="1">
        <f t="array" ref="O1853">INDEX($B$9:$F$1048576, $J1853, $K1853 )</f>
        <v>퍼스트파이브지제63차(유)1-21</v>
      </c>
      <c r="P1853" t="str" cm="1">
        <f t="array" ref="P1853">IF( $L1853, TRIM(_xll.IMDP("IR", $G$5&amp;$N1853, $G$6)), "" )</f>
        <v/>
      </c>
      <c r="Q1853" t="b" cm="1">
        <f t="array" ref="Q1853">IF(
    $U$1=1, AND($P1853&lt;&gt;"", $P1853&lt;&gt;"...", $P1853&lt;&gt;"입력오류"),
    IF(
        $U$18=1, AND($P1853&lt;&gt;"", $P1853&lt;&gt;"...", $P1853&lt;&gt;"입력오류", ISNUMBER(FIND(INDEX($T$2:$T$7,$U$1),$P1853))),
        IF(
            $U$17="기타", AND($P1853&lt;&gt;"", $P1853&lt;&gt;"...", $P1853&lt;&gt;"입력오류", NOT(ISNUMBER(FIND($T$21:$T$34,$P1853)))),
            AND($P1853&lt;&gt;"", $P1853&lt;&gt;"...", $P1853&lt;&gt;"입력오류", $T$19=$P1853)
        )
    )
)</f>
        <v>0</v>
      </c>
    </row>
    <row r="1854" spans="1:17">
      <c r="A1854" t="s">
        <v>3575</v>
      </c>
      <c r="B1854" t="s">
        <v>3576</v>
      </c>
      <c r="C1854" t="s">
        <v>12723</v>
      </c>
      <c r="D1854" t="s">
        <v>12724</v>
      </c>
      <c r="I1854">
        <f t="shared" si="85"/>
        <v>1853</v>
      </c>
      <c r="J1854">
        <f t="shared" si="86"/>
        <v>1853</v>
      </c>
      <c r="K1854">
        <f t="shared" si="84"/>
        <v>1</v>
      </c>
      <c r="L1854" t="b">
        <f>COUNTIF($N$2:N1854, N1854)=1</f>
        <v>1</v>
      </c>
      <c r="M1854" s="37">
        <f>IF( $Q1854, MAX($M$1:M1853)+1, 0)</f>
        <v>0</v>
      </c>
      <c r="N1854" t="str" cm="1">
        <f t="array" ref="N1854">INDEX($A$9:$F$1048576, $J1854, $K1854 )</f>
        <v>67769</v>
      </c>
      <c r="O1854" t="str" cm="1">
        <f t="array" ref="O1854">INDEX($B$9:$F$1048576, $J1854, $K1854 )</f>
        <v>퍼스트파이브지제63차(유)1-22</v>
      </c>
      <c r="P1854" t="str" cm="1">
        <f t="array" ref="P1854">IF( $L1854, TRIM(_xll.IMDP("IR", $G$5&amp;$N1854, $G$6)), "" )</f>
        <v/>
      </c>
      <c r="Q1854" t="b" cm="1">
        <f t="array" ref="Q1854">IF(
    $U$1=1, AND($P1854&lt;&gt;"", $P1854&lt;&gt;"...", $P1854&lt;&gt;"입력오류"),
    IF(
        $U$18=1, AND($P1854&lt;&gt;"", $P1854&lt;&gt;"...", $P1854&lt;&gt;"입력오류", ISNUMBER(FIND(INDEX($T$2:$T$7,$U$1),$P1854))),
        IF(
            $U$17="기타", AND($P1854&lt;&gt;"", $P1854&lt;&gt;"...", $P1854&lt;&gt;"입력오류", NOT(ISNUMBER(FIND($T$21:$T$34,$P1854)))),
            AND($P1854&lt;&gt;"", $P1854&lt;&gt;"...", $P1854&lt;&gt;"입력오류", $T$19=$P1854)
        )
    )
)</f>
        <v>0</v>
      </c>
    </row>
    <row r="1855" spans="1:17">
      <c r="A1855" t="s">
        <v>3577</v>
      </c>
      <c r="B1855" t="s">
        <v>3578</v>
      </c>
      <c r="C1855" t="s">
        <v>12725</v>
      </c>
      <c r="D1855" t="s">
        <v>12726</v>
      </c>
      <c r="I1855">
        <f t="shared" si="85"/>
        <v>1854</v>
      </c>
      <c r="J1855">
        <f t="shared" si="86"/>
        <v>1854</v>
      </c>
      <c r="K1855">
        <f t="shared" si="84"/>
        <v>1</v>
      </c>
      <c r="L1855" t="b">
        <f>COUNTIF($N$2:N1855, N1855)=1</f>
        <v>1</v>
      </c>
      <c r="M1855" s="37">
        <f>IF( $Q1855, MAX($M$1:M1854)+1, 0)</f>
        <v>0</v>
      </c>
      <c r="N1855" t="str" cm="1">
        <f t="array" ref="N1855">INDEX($A$9:$F$1048576, $J1855, $K1855 )</f>
        <v>67770</v>
      </c>
      <c r="O1855" t="str" cm="1">
        <f t="array" ref="O1855">INDEX($B$9:$F$1048576, $J1855, $K1855 )</f>
        <v>퍼스트파이브지제63차(유)1-23</v>
      </c>
      <c r="P1855" t="str" cm="1">
        <f t="array" ref="P1855">IF( $L1855, TRIM(_xll.IMDP("IR", $G$5&amp;$N1855, $G$6)), "" )</f>
        <v/>
      </c>
      <c r="Q1855" t="b" cm="1">
        <f t="array" ref="Q1855">IF(
    $U$1=1, AND($P1855&lt;&gt;"", $P1855&lt;&gt;"...", $P1855&lt;&gt;"입력오류"),
    IF(
        $U$18=1, AND($P1855&lt;&gt;"", $P1855&lt;&gt;"...", $P1855&lt;&gt;"입력오류", ISNUMBER(FIND(INDEX($T$2:$T$7,$U$1),$P1855))),
        IF(
            $U$17="기타", AND($P1855&lt;&gt;"", $P1855&lt;&gt;"...", $P1855&lt;&gt;"입력오류", NOT(ISNUMBER(FIND($T$21:$T$34,$P1855)))),
            AND($P1855&lt;&gt;"", $P1855&lt;&gt;"...", $P1855&lt;&gt;"입력오류", $T$19=$P1855)
        )
    )
)</f>
        <v>0</v>
      </c>
    </row>
    <row r="1856" spans="1:17">
      <c r="A1856" t="s">
        <v>3579</v>
      </c>
      <c r="B1856" t="s">
        <v>3580</v>
      </c>
      <c r="C1856" t="s">
        <v>12727</v>
      </c>
      <c r="D1856" t="s">
        <v>12728</v>
      </c>
      <c r="I1856">
        <f t="shared" si="85"/>
        <v>1855</v>
      </c>
      <c r="J1856">
        <f t="shared" si="86"/>
        <v>1855</v>
      </c>
      <c r="K1856">
        <f t="shared" si="84"/>
        <v>1</v>
      </c>
      <c r="L1856" t="b">
        <f>COUNTIF($N$2:N1856, N1856)=1</f>
        <v>1</v>
      </c>
      <c r="M1856" s="37">
        <f>IF( $Q1856, MAX($M$1:M1855)+1, 0)</f>
        <v>0</v>
      </c>
      <c r="N1856" t="str" cm="1">
        <f t="array" ref="N1856">INDEX($A$9:$F$1048576, $J1856, $K1856 )</f>
        <v>67771</v>
      </c>
      <c r="O1856" t="str" cm="1">
        <f t="array" ref="O1856">INDEX($B$9:$F$1048576, $J1856, $K1856 )</f>
        <v>퍼스트파이브지제63차(유)1-24</v>
      </c>
      <c r="P1856" t="str" cm="1">
        <f t="array" ref="P1856">IF( $L1856, TRIM(_xll.IMDP("IR", $G$5&amp;$N1856, $G$6)), "" )</f>
        <v/>
      </c>
      <c r="Q1856" t="b" cm="1">
        <f t="array" ref="Q1856">IF(
    $U$1=1, AND($P1856&lt;&gt;"", $P1856&lt;&gt;"...", $P1856&lt;&gt;"입력오류"),
    IF(
        $U$18=1, AND($P1856&lt;&gt;"", $P1856&lt;&gt;"...", $P1856&lt;&gt;"입력오류", ISNUMBER(FIND(INDEX($T$2:$T$7,$U$1),$P1856))),
        IF(
            $U$17="기타", AND($P1856&lt;&gt;"", $P1856&lt;&gt;"...", $P1856&lt;&gt;"입력오류", NOT(ISNUMBER(FIND($T$21:$T$34,$P1856)))),
            AND($P1856&lt;&gt;"", $P1856&lt;&gt;"...", $P1856&lt;&gt;"입력오류", $T$19=$P1856)
        )
    )
)</f>
        <v>0</v>
      </c>
    </row>
    <row r="1857" spans="1:17">
      <c r="A1857" t="s">
        <v>3581</v>
      </c>
      <c r="B1857" t="s">
        <v>3582</v>
      </c>
      <c r="C1857" t="s">
        <v>12729</v>
      </c>
      <c r="D1857" t="s">
        <v>12730</v>
      </c>
      <c r="I1857">
        <f t="shared" si="85"/>
        <v>1856</v>
      </c>
      <c r="J1857">
        <f t="shared" si="86"/>
        <v>1856</v>
      </c>
      <c r="K1857">
        <f t="shared" si="84"/>
        <v>1</v>
      </c>
      <c r="L1857" t="b">
        <f>COUNTIF($N$2:N1857, N1857)=1</f>
        <v>1</v>
      </c>
      <c r="M1857" s="37">
        <f>IF( $Q1857, MAX($M$1:M1856)+1, 0)</f>
        <v>0</v>
      </c>
      <c r="N1857" t="str" cm="1">
        <f t="array" ref="N1857">INDEX($A$9:$F$1048576, $J1857, $K1857 )</f>
        <v>67772</v>
      </c>
      <c r="O1857" t="str" cm="1">
        <f t="array" ref="O1857">INDEX($B$9:$F$1048576, $J1857, $K1857 )</f>
        <v>퍼스트파이브지제63차(유)1-25</v>
      </c>
      <c r="P1857" t="str" cm="1">
        <f t="array" ref="P1857">IF( $L1857, TRIM(_xll.IMDP("IR", $G$5&amp;$N1857, $G$6)), "" )</f>
        <v/>
      </c>
      <c r="Q1857" t="b" cm="1">
        <f t="array" ref="Q1857">IF(
    $U$1=1, AND($P1857&lt;&gt;"", $P1857&lt;&gt;"...", $P1857&lt;&gt;"입력오류"),
    IF(
        $U$18=1, AND($P1857&lt;&gt;"", $P1857&lt;&gt;"...", $P1857&lt;&gt;"입력오류", ISNUMBER(FIND(INDEX($T$2:$T$7,$U$1),$P1857))),
        IF(
            $U$17="기타", AND($P1857&lt;&gt;"", $P1857&lt;&gt;"...", $P1857&lt;&gt;"입력오류", NOT(ISNUMBER(FIND($T$21:$T$34,$P1857)))),
            AND($P1857&lt;&gt;"", $P1857&lt;&gt;"...", $P1857&lt;&gt;"입력오류", $T$19=$P1857)
        )
    )
)</f>
        <v>0</v>
      </c>
    </row>
    <row r="1858" spans="1:17">
      <c r="A1858" t="s">
        <v>3583</v>
      </c>
      <c r="B1858" t="s">
        <v>3584</v>
      </c>
      <c r="C1858" t="s">
        <v>12731</v>
      </c>
      <c r="D1858" t="s">
        <v>12732</v>
      </c>
      <c r="I1858">
        <f t="shared" si="85"/>
        <v>1857</v>
      </c>
      <c r="J1858">
        <f t="shared" si="86"/>
        <v>1857</v>
      </c>
      <c r="K1858">
        <f t="shared" ref="K1858:K1921" si="87">IF( $I1858&gt;$G$4, NA(), IF($I1858&gt;$G$3, 5, IF($I1858&gt;$G$2, 3, 1 ) ) )</f>
        <v>1</v>
      </c>
      <c r="L1858" t="b">
        <f>COUNTIF($N$2:N1858, N1858)=1</f>
        <v>1</v>
      </c>
      <c r="M1858" s="37">
        <f>IF( $Q1858, MAX($M$1:M1857)+1, 0)</f>
        <v>0</v>
      </c>
      <c r="N1858" t="str" cm="1">
        <f t="array" ref="N1858">INDEX($A$9:$F$1048576, $J1858, $K1858 )</f>
        <v>67773</v>
      </c>
      <c r="O1858" t="str" cm="1">
        <f t="array" ref="O1858">INDEX($B$9:$F$1048576, $J1858, $K1858 )</f>
        <v>퍼스트파이브지제63차(유)1-26</v>
      </c>
      <c r="P1858" t="str" cm="1">
        <f t="array" ref="P1858">IF( $L1858, TRIM(_xll.IMDP("IR", $G$5&amp;$N1858, $G$6)), "" )</f>
        <v/>
      </c>
      <c r="Q1858" t="b" cm="1">
        <f t="array" ref="Q1858">IF(
    $U$1=1, AND($P1858&lt;&gt;"", $P1858&lt;&gt;"...", $P1858&lt;&gt;"입력오류"),
    IF(
        $U$18=1, AND($P1858&lt;&gt;"", $P1858&lt;&gt;"...", $P1858&lt;&gt;"입력오류", ISNUMBER(FIND(INDEX($T$2:$T$7,$U$1),$P1858))),
        IF(
            $U$17="기타", AND($P1858&lt;&gt;"", $P1858&lt;&gt;"...", $P1858&lt;&gt;"입력오류", NOT(ISNUMBER(FIND($T$21:$T$34,$P1858)))),
            AND($P1858&lt;&gt;"", $P1858&lt;&gt;"...", $P1858&lt;&gt;"입력오류", $T$19=$P1858)
        )
    )
)</f>
        <v>0</v>
      </c>
    </row>
    <row r="1859" spans="1:17">
      <c r="A1859" t="s">
        <v>3585</v>
      </c>
      <c r="B1859" t="s">
        <v>3586</v>
      </c>
      <c r="C1859" t="s">
        <v>12733</v>
      </c>
      <c r="D1859" t="s">
        <v>12734</v>
      </c>
      <c r="I1859">
        <f t="shared" ref="I1859:I1922" si="88">ROW()-1</f>
        <v>1858</v>
      </c>
      <c r="J1859">
        <f t="shared" ref="J1859:J1922" si="89">IF( $I1859&gt;$G$4, NA(), IF($I1859&gt;$G$3, $I1859-$G$3, IF($I1859&gt;$G$2, $I1859-$G$2, $I1859 ) ) )</f>
        <v>1858</v>
      </c>
      <c r="K1859">
        <f t="shared" si="87"/>
        <v>1</v>
      </c>
      <c r="L1859" t="b">
        <f>COUNTIF($N$2:N1859, N1859)=1</f>
        <v>1</v>
      </c>
      <c r="M1859" s="37">
        <f>IF( $Q1859, MAX($M$1:M1858)+1, 0)</f>
        <v>0</v>
      </c>
      <c r="N1859" t="str" cm="1">
        <f t="array" ref="N1859">INDEX($A$9:$F$1048576, $J1859, $K1859 )</f>
        <v>67774</v>
      </c>
      <c r="O1859" t="str" cm="1">
        <f t="array" ref="O1859">INDEX($B$9:$F$1048576, $J1859, $K1859 )</f>
        <v>퍼스트파이브지제63차(유)1-27</v>
      </c>
      <c r="P1859" t="str" cm="1">
        <f t="array" ref="P1859">IF( $L1859, TRIM(_xll.IMDP("IR", $G$5&amp;$N1859, $G$6)), "" )</f>
        <v/>
      </c>
      <c r="Q1859" t="b" cm="1">
        <f t="array" ref="Q1859">IF(
    $U$1=1, AND($P1859&lt;&gt;"", $P1859&lt;&gt;"...", $P1859&lt;&gt;"입력오류"),
    IF(
        $U$18=1, AND($P1859&lt;&gt;"", $P1859&lt;&gt;"...", $P1859&lt;&gt;"입력오류", ISNUMBER(FIND(INDEX($T$2:$T$7,$U$1),$P1859))),
        IF(
            $U$17="기타", AND($P1859&lt;&gt;"", $P1859&lt;&gt;"...", $P1859&lt;&gt;"입력오류", NOT(ISNUMBER(FIND($T$21:$T$34,$P1859)))),
            AND($P1859&lt;&gt;"", $P1859&lt;&gt;"...", $P1859&lt;&gt;"입력오류", $T$19=$P1859)
        )
    )
)</f>
        <v>0</v>
      </c>
    </row>
    <row r="1860" spans="1:17">
      <c r="A1860" t="s">
        <v>3587</v>
      </c>
      <c r="B1860" t="s">
        <v>3588</v>
      </c>
      <c r="C1860" t="s">
        <v>12735</v>
      </c>
      <c r="D1860" t="s">
        <v>12736</v>
      </c>
      <c r="I1860">
        <f t="shared" si="88"/>
        <v>1859</v>
      </c>
      <c r="J1860">
        <f t="shared" si="89"/>
        <v>1859</v>
      </c>
      <c r="K1860">
        <f t="shared" si="87"/>
        <v>1</v>
      </c>
      <c r="L1860" t="b">
        <f>COUNTIF($N$2:N1860, N1860)=1</f>
        <v>1</v>
      </c>
      <c r="M1860" s="37">
        <f>IF( $Q1860, MAX($M$1:M1859)+1, 0)</f>
        <v>0</v>
      </c>
      <c r="N1860" t="str" cm="1">
        <f t="array" ref="N1860">INDEX($A$9:$F$1048576, $J1860, $K1860 )</f>
        <v>67775</v>
      </c>
      <c r="O1860" t="str" cm="1">
        <f t="array" ref="O1860">INDEX($B$9:$F$1048576, $J1860, $K1860 )</f>
        <v>퍼스트파이브지제63차(유)1-28</v>
      </c>
      <c r="P1860" t="str" cm="1">
        <f t="array" ref="P1860">IF( $L1860, TRIM(_xll.IMDP("IR", $G$5&amp;$N1860, $G$6)), "" )</f>
        <v/>
      </c>
      <c r="Q1860" t="b" cm="1">
        <f t="array" ref="Q1860">IF(
    $U$1=1, AND($P1860&lt;&gt;"", $P1860&lt;&gt;"...", $P1860&lt;&gt;"입력오류"),
    IF(
        $U$18=1, AND($P1860&lt;&gt;"", $P1860&lt;&gt;"...", $P1860&lt;&gt;"입력오류", ISNUMBER(FIND(INDEX($T$2:$T$7,$U$1),$P1860))),
        IF(
            $U$17="기타", AND($P1860&lt;&gt;"", $P1860&lt;&gt;"...", $P1860&lt;&gt;"입력오류", NOT(ISNUMBER(FIND($T$21:$T$34,$P1860)))),
            AND($P1860&lt;&gt;"", $P1860&lt;&gt;"...", $P1860&lt;&gt;"입력오류", $T$19=$P1860)
        )
    )
)</f>
        <v>0</v>
      </c>
    </row>
    <row r="1861" spans="1:17">
      <c r="A1861" t="s">
        <v>3589</v>
      </c>
      <c r="B1861" t="s">
        <v>3590</v>
      </c>
      <c r="C1861" t="s">
        <v>12737</v>
      </c>
      <c r="D1861" t="s">
        <v>12738</v>
      </c>
      <c r="I1861">
        <f t="shared" si="88"/>
        <v>1860</v>
      </c>
      <c r="J1861">
        <f t="shared" si="89"/>
        <v>1860</v>
      </c>
      <c r="K1861">
        <f t="shared" si="87"/>
        <v>1</v>
      </c>
      <c r="L1861" t="b">
        <f>COUNTIF($N$2:N1861, N1861)=1</f>
        <v>1</v>
      </c>
      <c r="M1861" s="37">
        <f>IF( $Q1861, MAX($M$1:M1860)+1, 0)</f>
        <v>0</v>
      </c>
      <c r="N1861" t="str" cm="1">
        <f t="array" ref="N1861">INDEX($A$9:$F$1048576, $J1861, $K1861 )</f>
        <v>67776</v>
      </c>
      <c r="O1861" t="str" cm="1">
        <f t="array" ref="O1861">INDEX($B$9:$F$1048576, $J1861, $K1861 )</f>
        <v>퍼스트파이브지제63차(유)1-29</v>
      </c>
      <c r="P1861" t="str" cm="1">
        <f t="array" ref="P1861">IF( $L1861, TRIM(_xll.IMDP("IR", $G$5&amp;$N1861, $G$6)), "" )</f>
        <v/>
      </c>
      <c r="Q1861" t="b" cm="1">
        <f t="array" ref="Q1861">IF(
    $U$1=1, AND($P1861&lt;&gt;"", $P1861&lt;&gt;"...", $P1861&lt;&gt;"입력오류"),
    IF(
        $U$18=1, AND($P1861&lt;&gt;"", $P1861&lt;&gt;"...", $P1861&lt;&gt;"입력오류", ISNUMBER(FIND(INDEX($T$2:$T$7,$U$1),$P1861))),
        IF(
            $U$17="기타", AND($P1861&lt;&gt;"", $P1861&lt;&gt;"...", $P1861&lt;&gt;"입력오류", NOT(ISNUMBER(FIND($T$21:$T$34,$P1861)))),
            AND($P1861&lt;&gt;"", $P1861&lt;&gt;"...", $P1861&lt;&gt;"입력오류", $T$19=$P1861)
        )
    )
)</f>
        <v>0</v>
      </c>
    </row>
    <row r="1862" spans="1:17">
      <c r="A1862" t="s">
        <v>3591</v>
      </c>
      <c r="B1862" t="s">
        <v>3592</v>
      </c>
      <c r="C1862" t="s">
        <v>12739</v>
      </c>
      <c r="D1862" t="s">
        <v>12740</v>
      </c>
      <c r="I1862">
        <f t="shared" si="88"/>
        <v>1861</v>
      </c>
      <c r="J1862">
        <f t="shared" si="89"/>
        <v>1861</v>
      </c>
      <c r="K1862">
        <f t="shared" si="87"/>
        <v>1</v>
      </c>
      <c r="L1862" t="b">
        <f>COUNTIF($N$2:N1862, N1862)=1</f>
        <v>1</v>
      </c>
      <c r="M1862" s="37">
        <f>IF( $Q1862, MAX($M$1:M1861)+1, 0)</f>
        <v>0</v>
      </c>
      <c r="N1862" t="str" cm="1">
        <f t="array" ref="N1862">INDEX($A$9:$F$1048576, $J1862, $K1862 )</f>
        <v>67777</v>
      </c>
      <c r="O1862" t="str" cm="1">
        <f t="array" ref="O1862">INDEX($B$9:$F$1048576, $J1862, $K1862 )</f>
        <v>퍼스트파이브지제63차(유)1-30</v>
      </c>
      <c r="P1862" t="str" cm="1">
        <f t="array" ref="P1862">IF( $L1862, TRIM(_xll.IMDP("IR", $G$5&amp;$N1862, $G$6)), "" )</f>
        <v/>
      </c>
      <c r="Q1862" t="b" cm="1">
        <f t="array" ref="Q1862">IF(
    $U$1=1, AND($P1862&lt;&gt;"", $P1862&lt;&gt;"...", $P1862&lt;&gt;"입력오류"),
    IF(
        $U$18=1, AND($P1862&lt;&gt;"", $P1862&lt;&gt;"...", $P1862&lt;&gt;"입력오류", ISNUMBER(FIND(INDEX($T$2:$T$7,$U$1),$P1862))),
        IF(
            $U$17="기타", AND($P1862&lt;&gt;"", $P1862&lt;&gt;"...", $P1862&lt;&gt;"입력오류", NOT(ISNUMBER(FIND($T$21:$T$34,$P1862)))),
            AND($P1862&lt;&gt;"", $P1862&lt;&gt;"...", $P1862&lt;&gt;"입력오류", $T$19=$P1862)
        )
    )
)</f>
        <v>0</v>
      </c>
    </row>
    <row r="1863" spans="1:17">
      <c r="A1863" t="s">
        <v>3593</v>
      </c>
      <c r="B1863" t="s">
        <v>3594</v>
      </c>
      <c r="C1863" t="s">
        <v>12741</v>
      </c>
      <c r="D1863" t="s">
        <v>12742</v>
      </c>
      <c r="I1863">
        <f t="shared" si="88"/>
        <v>1862</v>
      </c>
      <c r="J1863">
        <f t="shared" si="89"/>
        <v>1862</v>
      </c>
      <c r="K1863">
        <f t="shared" si="87"/>
        <v>1</v>
      </c>
      <c r="L1863" t="b">
        <f>COUNTIF($N$2:N1863, N1863)=1</f>
        <v>1</v>
      </c>
      <c r="M1863" s="37">
        <f>IF( $Q1863, MAX($M$1:M1862)+1, 0)</f>
        <v>0</v>
      </c>
      <c r="N1863" t="str" cm="1">
        <f t="array" ref="N1863">INDEX($A$9:$F$1048576, $J1863, $K1863 )</f>
        <v>67797</v>
      </c>
      <c r="O1863" t="str" cm="1">
        <f t="array" ref="O1863">INDEX($B$9:$F$1048576, $J1863, $K1863 )</f>
        <v>주택금융공사MBS2022-13(1-3)</v>
      </c>
      <c r="P1863" t="str" cm="1">
        <f t="array" ref="P1863">IF( $L1863, TRIM(_xll.IMDP("IR", $G$5&amp;$N1863, $G$6)), "" )</f>
        <v/>
      </c>
      <c r="Q1863" t="b" cm="1">
        <f t="array" ref="Q1863">IF(
    $U$1=1, AND($P1863&lt;&gt;"", $P1863&lt;&gt;"...", $P1863&lt;&gt;"입력오류"),
    IF(
        $U$18=1, AND($P1863&lt;&gt;"", $P1863&lt;&gt;"...", $P1863&lt;&gt;"입력오류", ISNUMBER(FIND(INDEX($T$2:$T$7,$U$1),$P1863))),
        IF(
            $U$17="기타", AND($P1863&lt;&gt;"", $P1863&lt;&gt;"...", $P1863&lt;&gt;"입력오류", NOT(ISNUMBER(FIND($T$21:$T$34,$P1863)))),
            AND($P1863&lt;&gt;"", $P1863&lt;&gt;"...", $P1863&lt;&gt;"입력오류", $T$19=$P1863)
        )
    )
)</f>
        <v>0</v>
      </c>
    </row>
    <row r="1864" spans="1:17">
      <c r="A1864" t="s">
        <v>3595</v>
      </c>
      <c r="B1864" t="s">
        <v>3596</v>
      </c>
      <c r="C1864" t="s">
        <v>12743</v>
      </c>
      <c r="D1864" t="s">
        <v>12744</v>
      </c>
      <c r="I1864">
        <f t="shared" si="88"/>
        <v>1863</v>
      </c>
      <c r="J1864">
        <f t="shared" si="89"/>
        <v>1863</v>
      </c>
      <c r="K1864">
        <f t="shared" si="87"/>
        <v>1</v>
      </c>
      <c r="L1864" t="b">
        <f>COUNTIF($N$2:N1864, N1864)=1</f>
        <v>1</v>
      </c>
      <c r="M1864" s="37">
        <f>IF( $Q1864, MAX($M$1:M1863)+1, 0)</f>
        <v>0</v>
      </c>
      <c r="N1864" t="str" cm="1">
        <f t="array" ref="N1864">INDEX($A$9:$F$1048576, $J1864, $K1864 )</f>
        <v>67798</v>
      </c>
      <c r="O1864" t="str" cm="1">
        <f t="array" ref="O1864">INDEX($B$9:$F$1048576, $J1864, $K1864 )</f>
        <v>주택금융공사MBS2022-13(1-4)</v>
      </c>
      <c r="P1864" t="str" cm="1">
        <f t="array" ref="P1864">IF( $L1864, TRIM(_xll.IMDP("IR", $G$5&amp;$N1864, $G$6)), "" )</f>
        <v/>
      </c>
      <c r="Q1864" t="b" cm="1">
        <f t="array" ref="Q1864">IF(
    $U$1=1, AND($P1864&lt;&gt;"", $P1864&lt;&gt;"...", $P1864&lt;&gt;"입력오류"),
    IF(
        $U$18=1, AND($P1864&lt;&gt;"", $P1864&lt;&gt;"...", $P1864&lt;&gt;"입력오류", ISNUMBER(FIND(INDEX($T$2:$T$7,$U$1),$P1864))),
        IF(
            $U$17="기타", AND($P1864&lt;&gt;"", $P1864&lt;&gt;"...", $P1864&lt;&gt;"입력오류", NOT(ISNUMBER(FIND($T$21:$T$34,$P1864)))),
            AND($P1864&lt;&gt;"", $P1864&lt;&gt;"...", $P1864&lt;&gt;"입력오류", $T$19=$P1864)
        )
    )
)</f>
        <v>0</v>
      </c>
    </row>
    <row r="1865" spans="1:17">
      <c r="A1865" t="s">
        <v>3597</v>
      </c>
      <c r="B1865" t="s">
        <v>3598</v>
      </c>
      <c r="C1865" t="s">
        <v>12745</v>
      </c>
      <c r="D1865" t="s">
        <v>12746</v>
      </c>
      <c r="I1865">
        <f t="shared" si="88"/>
        <v>1864</v>
      </c>
      <c r="J1865">
        <f t="shared" si="89"/>
        <v>1864</v>
      </c>
      <c r="K1865">
        <f t="shared" si="87"/>
        <v>1</v>
      </c>
      <c r="L1865" t="b">
        <f>COUNTIF($N$2:N1865, N1865)=1</f>
        <v>1</v>
      </c>
      <c r="M1865" s="37">
        <f>IF( $Q1865, MAX($M$1:M1864)+1, 0)</f>
        <v>0</v>
      </c>
      <c r="N1865" t="str" cm="1">
        <f t="array" ref="N1865">INDEX($A$9:$F$1048576, $J1865, $K1865 )</f>
        <v>67799</v>
      </c>
      <c r="O1865" t="str" cm="1">
        <f t="array" ref="O1865">INDEX($B$9:$F$1048576, $J1865, $K1865 )</f>
        <v>주택금융공사MBS2022-13(1-5)</v>
      </c>
      <c r="P1865" t="str" cm="1">
        <f t="array" ref="P1865">IF( $L1865, TRIM(_xll.IMDP("IR", $G$5&amp;$N1865, $G$6)), "" )</f>
        <v/>
      </c>
      <c r="Q1865" t="b" cm="1">
        <f t="array" ref="Q1865">IF(
    $U$1=1, AND($P1865&lt;&gt;"", $P1865&lt;&gt;"...", $P1865&lt;&gt;"입력오류"),
    IF(
        $U$18=1, AND($P1865&lt;&gt;"", $P1865&lt;&gt;"...", $P1865&lt;&gt;"입력오류", ISNUMBER(FIND(INDEX($T$2:$T$7,$U$1),$P1865))),
        IF(
            $U$17="기타", AND($P1865&lt;&gt;"", $P1865&lt;&gt;"...", $P1865&lt;&gt;"입력오류", NOT(ISNUMBER(FIND($T$21:$T$34,$P1865)))),
            AND($P1865&lt;&gt;"", $P1865&lt;&gt;"...", $P1865&lt;&gt;"입력오류", $T$19=$P1865)
        )
    )
)</f>
        <v>0</v>
      </c>
    </row>
    <row r="1866" spans="1:17">
      <c r="A1866" t="s">
        <v>3599</v>
      </c>
      <c r="B1866" t="s">
        <v>3600</v>
      </c>
      <c r="C1866" t="s">
        <v>12747</v>
      </c>
      <c r="D1866" t="s">
        <v>12748</v>
      </c>
      <c r="I1866">
        <f t="shared" si="88"/>
        <v>1865</v>
      </c>
      <c r="J1866">
        <f t="shared" si="89"/>
        <v>1865</v>
      </c>
      <c r="K1866">
        <f t="shared" si="87"/>
        <v>1</v>
      </c>
      <c r="L1866" t="b">
        <f>COUNTIF($N$2:N1866, N1866)=1</f>
        <v>1</v>
      </c>
      <c r="M1866" s="37">
        <f>IF( $Q1866, MAX($M$1:M1865)+1, 0)</f>
        <v>0</v>
      </c>
      <c r="N1866" t="str" cm="1">
        <f t="array" ref="N1866">INDEX($A$9:$F$1048576, $J1866, $K1866 )</f>
        <v>67800</v>
      </c>
      <c r="O1866" t="str" cm="1">
        <f t="array" ref="O1866">INDEX($B$9:$F$1048576, $J1866, $K1866 )</f>
        <v>주택금융공사MBS2022-13(1-6)</v>
      </c>
      <c r="P1866" t="str" cm="1">
        <f t="array" ref="P1866">IF( $L1866, TRIM(_xll.IMDP("IR", $G$5&amp;$N1866, $G$6)), "" )</f>
        <v/>
      </c>
      <c r="Q1866" t="b" cm="1">
        <f t="array" ref="Q1866">IF(
    $U$1=1, AND($P1866&lt;&gt;"", $P1866&lt;&gt;"...", $P1866&lt;&gt;"입력오류"),
    IF(
        $U$18=1, AND($P1866&lt;&gt;"", $P1866&lt;&gt;"...", $P1866&lt;&gt;"입력오류", ISNUMBER(FIND(INDEX($T$2:$T$7,$U$1),$P1866))),
        IF(
            $U$17="기타", AND($P1866&lt;&gt;"", $P1866&lt;&gt;"...", $P1866&lt;&gt;"입력오류", NOT(ISNUMBER(FIND($T$21:$T$34,$P1866)))),
            AND($P1866&lt;&gt;"", $P1866&lt;&gt;"...", $P1866&lt;&gt;"입력오류", $T$19=$P1866)
        )
    )
)</f>
        <v>0</v>
      </c>
    </row>
    <row r="1867" spans="1:17">
      <c r="A1867" t="s">
        <v>3601</v>
      </c>
      <c r="B1867" t="s">
        <v>3602</v>
      </c>
      <c r="C1867" t="s">
        <v>12749</v>
      </c>
      <c r="D1867" t="s">
        <v>12750</v>
      </c>
      <c r="I1867">
        <f t="shared" si="88"/>
        <v>1866</v>
      </c>
      <c r="J1867">
        <f t="shared" si="89"/>
        <v>1866</v>
      </c>
      <c r="K1867">
        <f t="shared" si="87"/>
        <v>1</v>
      </c>
      <c r="L1867" t="b">
        <f>COUNTIF($N$2:N1867, N1867)=1</f>
        <v>1</v>
      </c>
      <c r="M1867" s="37">
        <f>IF( $Q1867, MAX($M$1:M1866)+1, 0)</f>
        <v>0</v>
      </c>
      <c r="N1867" t="str" cm="1">
        <f t="array" ref="N1867">INDEX($A$9:$F$1048576, $J1867, $K1867 )</f>
        <v>67801</v>
      </c>
      <c r="O1867" t="str" cm="1">
        <f t="array" ref="O1867">INDEX($B$9:$F$1048576, $J1867, $K1867 )</f>
        <v>주택금융공사MBS2022-13(1-7)</v>
      </c>
      <c r="P1867" t="str" cm="1">
        <f t="array" ref="P1867">IF( $L1867, TRIM(_xll.IMDP("IR", $G$5&amp;$N1867, $G$6)), "" )</f>
        <v/>
      </c>
      <c r="Q1867" t="b" cm="1">
        <f t="array" ref="Q1867">IF(
    $U$1=1, AND($P1867&lt;&gt;"", $P1867&lt;&gt;"...", $P1867&lt;&gt;"입력오류"),
    IF(
        $U$18=1, AND($P1867&lt;&gt;"", $P1867&lt;&gt;"...", $P1867&lt;&gt;"입력오류", ISNUMBER(FIND(INDEX($T$2:$T$7,$U$1),$P1867))),
        IF(
            $U$17="기타", AND($P1867&lt;&gt;"", $P1867&lt;&gt;"...", $P1867&lt;&gt;"입력오류", NOT(ISNUMBER(FIND($T$21:$T$34,$P1867)))),
            AND($P1867&lt;&gt;"", $P1867&lt;&gt;"...", $P1867&lt;&gt;"입력오류", $T$19=$P1867)
        )
    )
)</f>
        <v>0</v>
      </c>
    </row>
    <row r="1868" spans="1:17">
      <c r="A1868" t="s">
        <v>3603</v>
      </c>
      <c r="B1868" t="s">
        <v>3604</v>
      </c>
      <c r="I1868">
        <f t="shared" si="88"/>
        <v>1867</v>
      </c>
      <c r="J1868">
        <f t="shared" si="89"/>
        <v>1867</v>
      </c>
      <c r="K1868">
        <f t="shared" si="87"/>
        <v>1</v>
      </c>
      <c r="L1868" t="b">
        <f>COUNTIF($N$2:N1868, N1868)=1</f>
        <v>1</v>
      </c>
      <c r="M1868" s="37">
        <f>IF( $Q1868, MAX($M$1:M1867)+1, 0)</f>
        <v>0</v>
      </c>
      <c r="N1868" t="str" cm="1">
        <f t="array" ref="N1868">INDEX($A$9:$F$1048576, $J1868, $K1868 )</f>
        <v>67802</v>
      </c>
      <c r="O1868" t="str" cm="1">
        <f t="array" ref="O1868">INDEX($B$9:$F$1048576, $J1868, $K1868 )</f>
        <v>주택금융공사MBS2022-13(1-8)</v>
      </c>
      <c r="P1868" t="str" cm="1">
        <f t="array" ref="P1868">IF( $L1868, TRIM(_xll.IMDP("IR", $G$5&amp;$N1868, $G$6)), "" )</f>
        <v/>
      </c>
      <c r="Q1868" t="b" cm="1">
        <f t="array" ref="Q1868">IF(
    $U$1=1, AND($P1868&lt;&gt;"", $P1868&lt;&gt;"...", $P1868&lt;&gt;"입력오류"),
    IF(
        $U$18=1, AND($P1868&lt;&gt;"", $P1868&lt;&gt;"...", $P1868&lt;&gt;"입력오류", ISNUMBER(FIND(INDEX($T$2:$T$7,$U$1),$P1868))),
        IF(
            $U$17="기타", AND($P1868&lt;&gt;"", $P1868&lt;&gt;"...", $P1868&lt;&gt;"입력오류", NOT(ISNUMBER(FIND($T$21:$T$34,$P1868)))),
            AND($P1868&lt;&gt;"", $P1868&lt;&gt;"...", $P1868&lt;&gt;"입력오류", $T$19=$P1868)
        )
    )
)</f>
        <v>0</v>
      </c>
    </row>
    <row r="1869" spans="1:17">
      <c r="A1869" t="s">
        <v>3605</v>
      </c>
      <c r="B1869" t="s">
        <v>3606</v>
      </c>
      <c r="I1869">
        <f t="shared" si="88"/>
        <v>1868</v>
      </c>
      <c r="J1869">
        <f t="shared" si="89"/>
        <v>1868</v>
      </c>
      <c r="K1869">
        <f t="shared" si="87"/>
        <v>1</v>
      </c>
      <c r="L1869" t="b">
        <f>COUNTIF($N$2:N1869, N1869)=1</f>
        <v>1</v>
      </c>
      <c r="M1869" s="37">
        <f>IF( $Q1869, MAX($M$1:M1868)+1, 0)</f>
        <v>0</v>
      </c>
      <c r="N1869" t="str" cm="1">
        <f t="array" ref="N1869">INDEX($A$9:$F$1048576, $J1869, $K1869 )</f>
        <v>67803</v>
      </c>
      <c r="O1869" t="str" cm="1">
        <f t="array" ref="O1869">INDEX($B$9:$F$1048576, $J1869, $K1869 )</f>
        <v>주택금융공사MBS2022-13(1-9)</v>
      </c>
      <c r="P1869" t="str" cm="1">
        <f t="array" ref="P1869">IF( $L1869, TRIM(_xll.IMDP("IR", $G$5&amp;$N1869, $G$6)), "" )</f>
        <v/>
      </c>
      <c r="Q1869" t="b" cm="1">
        <f t="array" ref="Q1869">IF(
    $U$1=1, AND($P1869&lt;&gt;"", $P1869&lt;&gt;"...", $P1869&lt;&gt;"입력오류"),
    IF(
        $U$18=1, AND($P1869&lt;&gt;"", $P1869&lt;&gt;"...", $P1869&lt;&gt;"입력오류", ISNUMBER(FIND(INDEX($T$2:$T$7,$U$1),$P1869))),
        IF(
            $U$17="기타", AND($P1869&lt;&gt;"", $P1869&lt;&gt;"...", $P1869&lt;&gt;"입력오류", NOT(ISNUMBER(FIND($T$21:$T$34,$P1869)))),
            AND($P1869&lt;&gt;"", $P1869&lt;&gt;"...", $P1869&lt;&gt;"입력오류", $T$19=$P1869)
        )
    )
)</f>
        <v>0</v>
      </c>
    </row>
    <row r="1870" spans="1:17">
      <c r="A1870" t="s">
        <v>3607</v>
      </c>
      <c r="B1870" t="s">
        <v>3608</v>
      </c>
      <c r="I1870">
        <f t="shared" si="88"/>
        <v>1869</v>
      </c>
      <c r="J1870">
        <f t="shared" si="89"/>
        <v>1869</v>
      </c>
      <c r="K1870">
        <f t="shared" si="87"/>
        <v>1</v>
      </c>
      <c r="L1870" t="b">
        <f>COUNTIF($N$2:N1870, N1870)=1</f>
        <v>1</v>
      </c>
      <c r="M1870" s="37">
        <f>IF( $Q1870, MAX($M$1:M1869)+1, 0)</f>
        <v>352</v>
      </c>
      <c r="N1870" t="str" cm="1">
        <f t="array" ref="N1870">INDEX($A$9:$F$1048576, $J1870, $K1870 )</f>
        <v>67813</v>
      </c>
      <c r="O1870" t="str" cm="1">
        <f t="array" ref="O1870">INDEX($B$9:$F$1048576, $J1870, $K1870 )</f>
        <v>이지스밸류플러스리츠</v>
      </c>
      <c r="P1870" t="str" cm="1">
        <f t="array" ref="P1870">IF( $L1870, TRIM(_xll.IMDP("IR", $G$5&amp;$N1870, $G$6)), "" )</f>
        <v>공모/무보증A-</v>
      </c>
      <c r="Q1870" t="b" cm="1">
        <f t="array" ref="Q1870">IF(
    $U$1=1, AND($P1870&lt;&gt;"", $P1870&lt;&gt;"...", $P1870&lt;&gt;"입력오류"),
    IF(
        $U$18=1, AND($P1870&lt;&gt;"", $P1870&lt;&gt;"...", $P1870&lt;&gt;"입력오류", ISNUMBER(FIND(INDEX($T$2:$T$7,$U$1),$P1870))),
        IF(
            $U$17="기타", AND($P1870&lt;&gt;"", $P1870&lt;&gt;"...", $P1870&lt;&gt;"입력오류", NOT(ISNUMBER(FIND($T$21:$T$34,$P1870)))),
            AND($P1870&lt;&gt;"", $P1870&lt;&gt;"...", $P1870&lt;&gt;"입력오류", $T$19=$P1870)
        )
    )
)</f>
        <v>1</v>
      </c>
    </row>
    <row r="1871" spans="1:17">
      <c r="A1871" t="s">
        <v>3609</v>
      </c>
      <c r="B1871" t="s">
        <v>3610</v>
      </c>
      <c r="I1871">
        <f t="shared" si="88"/>
        <v>1870</v>
      </c>
      <c r="J1871">
        <f t="shared" si="89"/>
        <v>1870</v>
      </c>
      <c r="K1871">
        <f t="shared" si="87"/>
        <v>1</v>
      </c>
      <c r="L1871" t="b">
        <f>COUNTIF($N$2:N1871, N1871)=1</f>
        <v>1</v>
      </c>
      <c r="M1871" s="37">
        <f>IF( $Q1871, MAX($M$1:M1870)+1, 0)</f>
        <v>0</v>
      </c>
      <c r="N1871" t="str" cm="1">
        <f t="array" ref="N1871">INDEX($A$9:$F$1048576, $J1871, $K1871 )</f>
        <v>67852</v>
      </c>
      <c r="O1871" t="str" cm="1">
        <f t="array" ref="O1871">INDEX($B$9:$F$1048576, $J1871, $K1871 )</f>
        <v>엑셀시오르오사카아이엠피</v>
      </c>
      <c r="P1871" t="str" cm="1">
        <f t="array" ref="P1871">IF( $L1871, TRIM(_xll.IMDP("IR", $G$5&amp;$N1871, $G$6)), "" )</f>
        <v/>
      </c>
      <c r="Q1871" t="b" cm="1">
        <f t="array" ref="Q1871">IF(
    $U$1=1, AND($P1871&lt;&gt;"", $P1871&lt;&gt;"...", $P1871&lt;&gt;"입력오류"),
    IF(
        $U$18=1, AND($P1871&lt;&gt;"", $P1871&lt;&gt;"...", $P1871&lt;&gt;"입력오류", ISNUMBER(FIND(INDEX($T$2:$T$7,$U$1),$P1871))),
        IF(
            $U$17="기타", AND($P1871&lt;&gt;"", $P1871&lt;&gt;"...", $P1871&lt;&gt;"입력오류", NOT(ISNUMBER(FIND($T$21:$T$34,$P1871)))),
            AND($P1871&lt;&gt;"", $P1871&lt;&gt;"...", $P1871&lt;&gt;"입력오류", $T$19=$P1871)
        )
    )
)</f>
        <v>0</v>
      </c>
    </row>
    <row r="1872" spans="1:17">
      <c r="A1872" t="s">
        <v>3611</v>
      </c>
      <c r="B1872" t="s">
        <v>3612</v>
      </c>
      <c r="I1872">
        <f t="shared" si="88"/>
        <v>1871</v>
      </c>
      <c r="J1872">
        <f t="shared" si="89"/>
        <v>1871</v>
      </c>
      <c r="K1872">
        <f t="shared" si="87"/>
        <v>1</v>
      </c>
      <c r="L1872" t="b">
        <f>COUNTIF($N$2:N1872, N1872)=1</f>
        <v>1</v>
      </c>
      <c r="M1872" s="37">
        <f>IF( $Q1872, MAX($M$1:M1871)+1, 0)</f>
        <v>0</v>
      </c>
      <c r="N1872" t="str" cm="1">
        <f t="array" ref="N1872">INDEX($A$9:$F$1048576, $J1872, $K1872 )</f>
        <v>67868</v>
      </c>
      <c r="O1872" t="str" cm="1">
        <f t="array" ref="O1872">INDEX($B$9:$F$1048576, $J1872, $K1872 )</f>
        <v>산업기반신보비봉매송(유)1</v>
      </c>
      <c r="P1872" t="str" cm="1">
        <f t="array" ref="P1872">IF( $L1872, TRIM(_xll.IMDP("IR", $G$5&amp;$N1872, $G$6)), "" )</f>
        <v/>
      </c>
      <c r="Q1872" t="b" cm="1">
        <f t="array" ref="Q1872">IF(
    $U$1=1, AND($P1872&lt;&gt;"", $P1872&lt;&gt;"...", $P1872&lt;&gt;"입력오류"),
    IF(
        $U$18=1, AND($P1872&lt;&gt;"", $P1872&lt;&gt;"...", $P1872&lt;&gt;"입력오류", ISNUMBER(FIND(INDEX($T$2:$T$7,$U$1),$P1872))),
        IF(
            $U$17="기타", AND($P1872&lt;&gt;"", $P1872&lt;&gt;"...", $P1872&lt;&gt;"입력오류", NOT(ISNUMBER(FIND($T$21:$T$34,$P1872)))),
            AND($P1872&lt;&gt;"", $P1872&lt;&gt;"...", $P1872&lt;&gt;"입력오류", $T$19=$P1872)
        )
    )
)</f>
        <v>0</v>
      </c>
    </row>
    <row r="1873" spans="1:17">
      <c r="A1873" t="s">
        <v>3613</v>
      </c>
      <c r="B1873" t="s">
        <v>3614</v>
      </c>
      <c r="I1873">
        <f t="shared" si="88"/>
        <v>1872</v>
      </c>
      <c r="J1873">
        <f t="shared" si="89"/>
        <v>1872</v>
      </c>
      <c r="K1873">
        <f t="shared" si="87"/>
        <v>1</v>
      </c>
      <c r="L1873" t="b">
        <f>COUNTIF($N$2:N1873, N1873)=1</f>
        <v>1</v>
      </c>
      <c r="M1873" s="37">
        <f>IF( $Q1873, MAX($M$1:M1872)+1, 0)</f>
        <v>0</v>
      </c>
      <c r="N1873" t="str" cm="1">
        <f t="array" ref="N1873">INDEX($A$9:$F$1048576, $J1873, $K1873 )</f>
        <v>67881</v>
      </c>
      <c r="O1873" t="str" cm="1">
        <f t="array" ref="O1873">INDEX($B$9:$F$1048576, $J1873, $K1873 )</f>
        <v>오션알파(유)1</v>
      </c>
      <c r="P1873" t="str" cm="1">
        <f t="array" ref="P1873">IF( $L1873, TRIM(_xll.IMDP("IR", $G$5&amp;$N1873, $G$6)), "" )</f>
        <v/>
      </c>
      <c r="Q1873" t="b" cm="1">
        <f t="array" ref="Q1873">IF(
    $U$1=1, AND($P1873&lt;&gt;"", $P1873&lt;&gt;"...", $P1873&lt;&gt;"입력오류"),
    IF(
        $U$18=1, AND($P1873&lt;&gt;"", $P1873&lt;&gt;"...", $P1873&lt;&gt;"입력오류", ISNUMBER(FIND(INDEX($T$2:$T$7,$U$1),$P1873))),
        IF(
            $U$17="기타", AND($P1873&lt;&gt;"", $P1873&lt;&gt;"...", $P1873&lt;&gt;"입력오류", NOT(ISNUMBER(FIND($T$21:$T$34,$P1873)))),
            AND($P1873&lt;&gt;"", $P1873&lt;&gt;"...", $P1873&lt;&gt;"입력오류", $T$19=$P1873)
        )
    )
)</f>
        <v>0</v>
      </c>
    </row>
    <row r="1874" spans="1:17">
      <c r="A1874" t="s">
        <v>3615</v>
      </c>
      <c r="B1874" t="s">
        <v>3616</v>
      </c>
      <c r="I1874">
        <f t="shared" si="88"/>
        <v>1873</v>
      </c>
      <c r="J1874">
        <f t="shared" si="89"/>
        <v>1873</v>
      </c>
      <c r="K1874">
        <f t="shared" si="87"/>
        <v>1</v>
      </c>
      <c r="L1874" t="b">
        <f>COUNTIF($N$2:N1874, N1874)=1</f>
        <v>1</v>
      </c>
      <c r="M1874" s="37">
        <f>IF( $Q1874, MAX($M$1:M1873)+1, 0)</f>
        <v>0</v>
      </c>
      <c r="N1874" t="str" cm="1">
        <f t="array" ref="N1874">INDEX($A$9:$F$1048576, $J1874, $K1874 )</f>
        <v>67883</v>
      </c>
      <c r="O1874" t="str" cm="1">
        <f t="array" ref="O1874">INDEX($B$9:$F$1048576, $J1874, $K1874 )</f>
        <v>주택금융공사MBS2022-14(1-1)</v>
      </c>
      <c r="P1874" t="str" cm="1">
        <f t="array" ref="P1874">IF( $L1874, TRIM(_xll.IMDP("IR", $G$5&amp;$N1874, $G$6)), "" )</f>
        <v/>
      </c>
      <c r="Q1874" t="b" cm="1">
        <f t="array" ref="Q1874">IF(
    $U$1=1, AND($P1874&lt;&gt;"", $P1874&lt;&gt;"...", $P1874&lt;&gt;"입력오류"),
    IF(
        $U$18=1, AND($P1874&lt;&gt;"", $P1874&lt;&gt;"...", $P1874&lt;&gt;"입력오류", ISNUMBER(FIND(INDEX($T$2:$T$7,$U$1),$P1874))),
        IF(
            $U$17="기타", AND($P1874&lt;&gt;"", $P1874&lt;&gt;"...", $P1874&lt;&gt;"입력오류", NOT(ISNUMBER(FIND($T$21:$T$34,$P1874)))),
            AND($P1874&lt;&gt;"", $P1874&lt;&gt;"...", $P1874&lt;&gt;"입력오류", $T$19=$P1874)
        )
    )
)</f>
        <v>0</v>
      </c>
    </row>
    <row r="1875" spans="1:17">
      <c r="A1875" t="s">
        <v>3617</v>
      </c>
      <c r="B1875" t="s">
        <v>3618</v>
      </c>
      <c r="I1875">
        <f t="shared" si="88"/>
        <v>1874</v>
      </c>
      <c r="J1875">
        <f t="shared" si="89"/>
        <v>1874</v>
      </c>
      <c r="K1875">
        <f t="shared" si="87"/>
        <v>1</v>
      </c>
      <c r="L1875" t="b">
        <f>COUNTIF($N$2:N1875, N1875)=1</f>
        <v>1</v>
      </c>
      <c r="M1875" s="37">
        <f>IF( $Q1875, MAX($M$1:M1874)+1, 0)</f>
        <v>0</v>
      </c>
      <c r="N1875" t="str" cm="1">
        <f t="array" ref="N1875">INDEX($A$9:$F$1048576, $J1875, $K1875 )</f>
        <v>67884</v>
      </c>
      <c r="O1875" t="str" cm="1">
        <f t="array" ref="O1875">INDEX($B$9:$F$1048576, $J1875, $K1875 )</f>
        <v>주택금융공사MBS2022-14(1-2)</v>
      </c>
      <c r="P1875" t="str" cm="1">
        <f t="array" ref="P1875">IF( $L1875, TRIM(_xll.IMDP("IR", $G$5&amp;$N1875, $G$6)), "" )</f>
        <v/>
      </c>
      <c r="Q1875" t="b" cm="1">
        <f t="array" ref="Q1875">IF(
    $U$1=1, AND($P1875&lt;&gt;"", $P1875&lt;&gt;"...", $P1875&lt;&gt;"입력오류"),
    IF(
        $U$18=1, AND($P1875&lt;&gt;"", $P1875&lt;&gt;"...", $P1875&lt;&gt;"입력오류", ISNUMBER(FIND(INDEX($T$2:$T$7,$U$1),$P1875))),
        IF(
            $U$17="기타", AND($P1875&lt;&gt;"", $P1875&lt;&gt;"...", $P1875&lt;&gt;"입력오류", NOT(ISNUMBER(FIND($T$21:$T$34,$P1875)))),
            AND($P1875&lt;&gt;"", $P1875&lt;&gt;"...", $P1875&lt;&gt;"입력오류", $T$19=$P1875)
        )
    )
)</f>
        <v>0</v>
      </c>
    </row>
    <row r="1876" spans="1:17">
      <c r="A1876" t="s">
        <v>3619</v>
      </c>
      <c r="B1876" t="s">
        <v>3620</v>
      </c>
      <c r="I1876">
        <f t="shared" si="88"/>
        <v>1875</v>
      </c>
      <c r="J1876">
        <f t="shared" si="89"/>
        <v>1875</v>
      </c>
      <c r="K1876">
        <f t="shared" si="87"/>
        <v>1</v>
      </c>
      <c r="L1876" t="b">
        <f>COUNTIF($N$2:N1876, N1876)=1</f>
        <v>1</v>
      </c>
      <c r="M1876" s="37">
        <f>IF( $Q1876, MAX($M$1:M1875)+1, 0)</f>
        <v>0</v>
      </c>
      <c r="N1876" t="str" cm="1">
        <f t="array" ref="N1876">INDEX($A$9:$F$1048576, $J1876, $K1876 )</f>
        <v>67885</v>
      </c>
      <c r="O1876" t="str" cm="1">
        <f t="array" ref="O1876">INDEX($B$9:$F$1048576, $J1876, $K1876 )</f>
        <v>주택금융공사MBS2022-14(1-3)</v>
      </c>
      <c r="P1876" t="str" cm="1">
        <f t="array" ref="P1876">IF( $L1876, TRIM(_xll.IMDP("IR", $G$5&amp;$N1876, $G$6)), "" )</f>
        <v/>
      </c>
      <c r="Q1876" t="b" cm="1">
        <f t="array" ref="Q1876">IF(
    $U$1=1, AND($P1876&lt;&gt;"", $P1876&lt;&gt;"...", $P1876&lt;&gt;"입력오류"),
    IF(
        $U$18=1, AND($P1876&lt;&gt;"", $P1876&lt;&gt;"...", $P1876&lt;&gt;"입력오류", ISNUMBER(FIND(INDEX($T$2:$T$7,$U$1),$P1876))),
        IF(
            $U$17="기타", AND($P1876&lt;&gt;"", $P1876&lt;&gt;"...", $P1876&lt;&gt;"입력오류", NOT(ISNUMBER(FIND($T$21:$T$34,$P1876)))),
            AND($P1876&lt;&gt;"", $P1876&lt;&gt;"...", $P1876&lt;&gt;"입력오류", $T$19=$P1876)
        )
    )
)</f>
        <v>0</v>
      </c>
    </row>
    <row r="1877" spans="1:17">
      <c r="A1877" t="s">
        <v>5758</v>
      </c>
      <c r="B1877" t="s">
        <v>5759</v>
      </c>
      <c r="I1877">
        <f t="shared" si="88"/>
        <v>1876</v>
      </c>
      <c r="J1877">
        <f t="shared" si="89"/>
        <v>1876</v>
      </c>
      <c r="K1877">
        <f t="shared" si="87"/>
        <v>1</v>
      </c>
      <c r="L1877" t="b">
        <f>COUNTIF($N$2:N1877, N1877)=1</f>
        <v>1</v>
      </c>
      <c r="M1877" s="37">
        <f>IF( $Q1877, MAX($M$1:M1876)+1, 0)</f>
        <v>0</v>
      </c>
      <c r="N1877" t="str" cm="1">
        <f t="array" ref="N1877">INDEX($A$9:$F$1048576, $J1877, $K1877 )</f>
        <v>67886</v>
      </c>
      <c r="O1877" t="str" cm="1">
        <f t="array" ref="O1877">INDEX($B$9:$F$1048576, $J1877, $K1877 )</f>
        <v>주택금융공사MBS2022-14(1-4)</v>
      </c>
      <c r="P1877" t="str" cm="1">
        <f t="array" ref="P1877">IF( $L1877, TRIM(_xll.IMDP("IR", $G$5&amp;$N1877, $G$6)), "" )</f>
        <v/>
      </c>
      <c r="Q1877" t="b" cm="1">
        <f t="array" ref="Q1877">IF(
    $U$1=1, AND($P1877&lt;&gt;"", $P1877&lt;&gt;"...", $P1877&lt;&gt;"입력오류"),
    IF(
        $U$18=1, AND($P1877&lt;&gt;"", $P1877&lt;&gt;"...", $P1877&lt;&gt;"입력오류", ISNUMBER(FIND(INDEX($T$2:$T$7,$U$1),$P1877))),
        IF(
            $U$17="기타", AND($P1877&lt;&gt;"", $P1877&lt;&gt;"...", $P1877&lt;&gt;"입력오류", NOT(ISNUMBER(FIND($T$21:$T$34,$P1877)))),
            AND($P1877&lt;&gt;"", $P1877&lt;&gt;"...", $P1877&lt;&gt;"입력오류", $T$19=$P1877)
        )
    )
)</f>
        <v>0</v>
      </c>
    </row>
    <row r="1878" spans="1:17">
      <c r="A1878" t="s">
        <v>3621</v>
      </c>
      <c r="B1878" t="s">
        <v>3622</v>
      </c>
      <c r="I1878">
        <f t="shared" si="88"/>
        <v>1877</v>
      </c>
      <c r="J1878">
        <f t="shared" si="89"/>
        <v>1877</v>
      </c>
      <c r="K1878">
        <f t="shared" si="87"/>
        <v>1</v>
      </c>
      <c r="L1878" t="b">
        <f>COUNTIF($N$2:N1878, N1878)=1</f>
        <v>1</v>
      </c>
      <c r="M1878" s="37">
        <f>IF( $Q1878, MAX($M$1:M1877)+1, 0)</f>
        <v>0</v>
      </c>
      <c r="N1878" t="str" cm="1">
        <f t="array" ref="N1878">INDEX($A$9:$F$1048576, $J1878, $K1878 )</f>
        <v>67945</v>
      </c>
      <c r="O1878" t="str" cm="1">
        <f t="array" ref="O1878">INDEX($B$9:$F$1048576, $J1878, $K1878 )</f>
        <v>바바리안스카이코리아5(유)1-27</v>
      </c>
      <c r="P1878" t="str" cm="1">
        <f t="array" ref="P1878">IF( $L1878, TRIM(_xll.IMDP("IR", $G$5&amp;$N1878, $G$6)), "" )</f>
        <v/>
      </c>
      <c r="Q1878" t="b" cm="1">
        <f t="array" ref="Q1878">IF(
    $U$1=1, AND($P1878&lt;&gt;"", $P1878&lt;&gt;"...", $P1878&lt;&gt;"입력오류"),
    IF(
        $U$18=1, AND($P1878&lt;&gt;"", $P1878&lt;&gt;"...", $P1878&lt;&gt;"입력오류", ISNUMBER(FIND(INDEX($T$2:$T$7,$U$1),$P1878))),
        IF(
            $U$17="기타", AND($P1878&lt;&gt;"", $P1878&lt;&gt;"...", $P1878&lt;&gt;"입력오류", NOT(ISNUMBER(FIND($T$21:$T$34,$P1878)))),
            AND($P1878&lt;&gt;"", $P1878&lt;&gt;"...", $P1878&lt;&gt;"입력오류", $T$19=$P1878)
        )
    )
)</f>
        <v>0</v>
      </c>
    </row>
    <row r="1879" spans="1:17">
      <c r="A1879" t="s">
        <v>3623</v>
      </c>
      <c r="B1879" t="s">
        <v>3624</v>
      </c>
      <c r="I1879">
        <f t="shared" si="88"/>
        <v>1878</v>
      </c>
      <c r="J1879">
        <f t="shared" si="89"/>
        <v>1878</v>
      </c>
      <c r="K1879">
        <f t="shared" si="87"/>
        <v>1</v>
      </c>
      <c r="L1879" t="b">
        <f>COUNTIF($N$2:N1879, N1879)=1</f>
        <v>1</v>
      </c>
      <c r="M1879" s="37">
        <f>IF( $Q1879, MAX($M$1:M1878)+1, 0)</f>
        <v>0</v>
      </c>
      <c r="N1879" t="str" cm="1">
        <f t="array" ref="N1879">INDEX($A$9:$F$1048576, $J1879, $K1879 )</f>
        <v>67946</v>
      </c>
      <c r="O1879" t="str" cm="1">
        <f t="array" ref="O1879">INDEX($B$9:$F$1048576, $J1879, $K1879 )</f>
        <v>바바리안스카이코리아5(유)1-28</v>
      </c>
      <c r="P1879" t="str" cm="1">
        <f t="array" ref="P1879">IF( $L1879, TRIM(_xll.IMDP("IR", $G$5&amp;$N1879, $G$6)), "" )</f>
        <v/>
      </c>
      <c r="Q1879" t="b" cm="1">
        <f t="array" ref="Q1879">IF(
    $U$1=1, AND($P1879&lt;&gt;"", $P1879&lt;&gt;"...", $P1879&lt;&gt;"입력오류"),
    IF(
        $U$18=1, AND($P1879&lt;&gt;"", $P1879&lt;&gt;"...", $P1879&lt;&gt;"입력오류", ISNUMBER(FIND(INDEX($T$2:$T$7,$U$1),$P1879))),
        IF(
            $U$17="기타", AND($P1879&lt;&gt;"", $P1879&lt;&gt;"...", $P1879&lt;&gt;"입력오류", NOT(ISNUMBER(FIND($T$21:$T$34,$P1879)))),
            AND($P1879&lt;&gt;"", $P1879&lt;&gt;"...", $P1879&lt;&gt;"입력오류", $T$19=$P1879)
        )
    )
)</f>
        <v>0</v>
      </c>
    </row>
    <row r="1880" spans="1:17">
      <c r="A1880" t="s">
        <v>3625</v>
      </c>
      <c r="B1880" t="s">
        <v>3626</v>
      </c>
      <c r="I1880">
        <f t="shared" si="88"/>
        <v>1879</v>
      </c>
      <c r="J1880">
        <f t="shared" si="89"/>
        <v>1879</v>
      </c>
      <c r="K1880">
        <f t="shared" si="87"/>
        <v>1</v>
      </c>
      <c r="L1880" t="b">
        <f>COUNTIF($N$2:N1880, N1880)=1</f>
        <v>1</v>
      </c>
      <c r="M1880" s="37">
        <f>IF( $Q1880, MAX($M$1:M1879)+1, 0)</f>
        <v>0</v>
      </c>
      <c r="N1880" t="str" cm="1">
        <f t="array" ref="N1880">INDEX($A$9:$F$1048576, $J1880, $K1880 )</f>
        <v>67947</v>
      </c>
      <c r="O1880" t="str" cm="1">
        <f t="array" ref="O1880">INDEX($B$9:$F$1048576, $J1880, $K1880 )</f>
        <v>바바리안스카이코리아5(유)1-29</v>
      </c>
      <c r="P1880" t="str" cm="1">
        <f t="array" ref="P1880">IF( $L1880, TRIM(_xll.IMDP("IR", $G$5&amp;$N1880, $G$6)), "" )</f>
        <v/>
      </c>
      <c r="Q1880" t="b" cm="1">
        <f t="array" ref="Q1880">IF(
    $U$1=1, AND($P1880&lt;&gt;"", $P1880&lt;&gt;"...", $P1880&lt;&gt;"입력오류"),
    IF(
        $U$18=1, AND($P1880&lt;&gt;"", $P1880&lt;&gt;"...", $P1880&lt;&gt;"입력오류", ISNUMBER(FIND(INDEX($T$2:$T$7,$U$1),$P1880))),
        IF(
            $U$17="기타", AND($P1880&lt;&gt;"", $P1880&lt;&gt;"...", $P1880&lt;&gt;"입력오류", NOT(ISNUMBER(FIND($T$21:$T$34,$P1880)))),
            AND($P1880&lt;&gt;"", $P1880&lt;&gt;"...", $P1880&lt;&gt;"입력오류", $T$19=$P1880)
        )
    )
)</f>
        <v>0</v>
      </c>
    </row>
    <row r="1881" spans="1:17">
      <c r="A1881" t="s">
        <v>3627</v>
      </c>
      <c r="B1881" t="s">
        <v>3628</v>
      </c>
      <c r="I1881">
        <f t="shared" si="88"/>
        <v>1880</v>
      </c>
      <c r="J1881">
        <f t="shared" si="89"/>
        <v>1880</v>
      </c>
      <c r="K1881">
        <f t="shared" si="87"/>
        <v>1</v>
      </c>
      <c r="L1881" t="b">
        <f>COUNTIF($N$2:N1881, N1881)=1</f>
        <v>1</v>
      </c>
      <c r="M1881" s="37">
        <f>IF( $Q1881, MAX($M$1:M1880)+1, 0)</f>
        <v>0</v>
      </c>
      <c r="N1881" t="str" cm="1">
        <f t="array" ref="N1881">INDEX($A$9:$F$1048576, $J1881, $K1881 )</f>
        <v>67948</v>
      </c>
      <c r="O1881" t="str" cm="1">
        <f t="array" ref="O1881">INDEX($B$9:$F$1048576, $J1881, $K1881 )</f>
        <v>바바리안스카이코리아5(유)1-30</v>
      </c>
      <c r="P1881" t="str" cm="1">
        <f t="array" ref="P1881">IF( $L1881, TRIM(_xll.IMDP("IR", $G$5&amp;$N1881, $G$6)), "" )</f>
        <v/>
      </c>
      <c r="Q1881" t="b" cm="1">
        <f t="array" ref="Q1881">IF(
    $U$1=1, AND($P1881&lt;&gt;"", $P1881&lt;&gt;"...", $P1881&lt;&gt;"입력오류"),
    IF(
        $U$18=1, AND($P1881&lt;&gt;"", $P1881&lt;&gt;"...", $P1881&lt;&gt;"입력오류", ISNUMBER(FIND(INDEX($T$2:$T$7,$U$1),$P1881))),
        IF(
            $U$17="기타", AND($P1881&lt;&gt;"", $P1881&lt;&gt;"...", $P1881&lt;&gt;"입력오류", NOT(ISNUMBER(FIND($T$21:$T$34,$P1881)))),
            AND($P1881&lt;&gt;"", $P1881&lt;&gt;"...", $P1881&lt;&gt;"입력오류", $T$19=$P1881)
        )
    )
)</f>
        <v>0</v>
      </c>
    </row>
    <row r="1882" spans="1:17">
      <c r="A1882" t="s">
        <v>3629</v>
      </c>
      <c r="B1882" t="s">
        <v>3630</v>
      </c>
      <c r="I1882">
        <f t="shared" si="88"/>
        <v>1881</v>
      </c>
      <c r="J1882">
        <f t="shared" si="89"/>
        <v>1881</v>
      </c>
      <c r="K1882">
        <f t="shared" si="87"/>
        <v>1</v>
      </c>
      <c r="L1882" t="b">
        <f>COUNTIF($N$2:N1882, N1882)=1</f>
        <v>1</v>
      </c>
      <c r="M1882" s="37">
        <f>IF( $Q1882, MAX($M$1:M1881)+1, 0)</f>
        <v>0</v>
      </c>
      <c r="N1882" t="str" cm="1">
        <f t="array" ref="N1882">INDEX($A$9:$F$1048576, $J1882, $K1882 )</f>
        <v>67949</v>
      </c>
      <c r="O1882" t="str" cm="1">
        <f t="array" ref="O1882">INDEX($B$9:$F$1048576, $J1882, $K1882 )</f>
        <v>바바리안스카이코리아5(유)1-31</v>
      </c>
      <c r="P1882" t="str" cm="1">
        <f t="array" ref="P1882">IF( $L1882, TRIM(_xll.IMDP("IR", $G$5&amp;$N1882, $G$6)), "" )</f>
        <v/>
      </c>
      <c r="Q1882" t="b" cm="1">
        <f t="array" ref="Q1882">IF(
    $U$1=1, AND($P1882&lt;&gt;"", $P1882&lt;&gt;"...", $P1882&lt;&gt;"입력오류"),
    IF(
        $U$18=1, AND($P1882&lt;&gt;"", $P1882&lt;&gt;"...", $P1882&lt;&gt;"입력오류", ISNUMBER(FIND(INDEX($T$2:$T$7,$U$1),$P1882))),
        IF(
            $U$17="기타", AND($P1882&lt;&gt;"", $P1882&lt;&gt;"...", $P1882&lt;&gt;"입력오류", NOT(ISNUMBER(FIND($T$21:$T$34,$P1882)))),
            AND($P1882&lt;&gt;"", $P1882&lt;&gt;"...", $P1882&lt;&gt;"입력오류", $T$19=$P1882)
        )
    )
)</f>
        <v>0</v>
      </c>
    </row>
    <row r="1883" spans="1:17">
      <c r="A1883" t="s">
        <v>3631</v>
      </c>
      <c r="B1883" t="s">
        <v>3632</v>
      </c>
      <c r="I1883">
        <f t="shared" si="88"/>
        <v>1882</v>
      </c>
      <c r="J1883">
        <f t="shared" si="89"/>
        <v>1882</v>
      </c>
      <c r="K1883">
        <f t="shared" si="87"/>
        <v>1</v>
      </c>
      <c r="L1883" t="b">
        <f>COUNTIF($N$2:N1883, N1883)=1</f>
        <v>1</v>
      </c>
      <c r="M1883" s="37">
        <f>IF( $Q1883, MAX($M$1:M1882)+1, 0)</f>
        <v>0</v>
      </c>
      <c r="N1883" t="str" cm="1">
        <f t="array" ref="N1883">INDEX($A$9:$F$1048576, $J1883, $K1883 )</f>
        <v>67950</v>
      </c>
      <c r="O1883" t="str" cm="1">
        <f t="array" ref="O1883">INDEX($B$9:$F$1048576, $J1883, $K1883 )</f>
        <v>바바리안스카이코리아5(유)1-32</v>
      </c>
      <c r="P1883" t="str" cm="1">
        <f t="array" ref="P1883">IF( $L1883, TRIM(_xll.IMDP("IR", $G$5&amp;$N1883, $G$6)), "" )</f>
        <v/>
      </c>
      <c r="Q1883" t="b" cm="1">
        <f t="array" ref="Q1883">IF(
    $U$1=1, AND($P1883&lt;&gt;"", $P1883&lt;&gt;"...", $P1883&lt;&gt;"입력오류"),
    IF(
        $U$18=1, AND($P1883&lt;&gt;"", $P1883&lt;&gt;"...", $P1883&lt;&gt;"입력오류", ISNUMBER(FIND(INDEX($T$2:$T$7,$U$1),$P1883))),
        IF(
            $U$17="기타", AND($P1883&lt;&gt;"", $P1883&lt;&gt;"...", $P1883&lt;&gt;"입력오류", NOT(ISNUMBER(FIND($T$21:$T$34,$P1883)))),
            AND($P1883&lt;&gt;"", $P1883&lt;&gt;"...", $P1883&lt;&gt;"입력오류", $T$19=$P1883)
        )
    )
)</f>
        <v>0</v>
      </c>
    </row>
    <row r="1884" spans="1:17">
      <c r="A1884" t="s">
        <v>3633</v>
      </c>
      <c r="B1884" t="s">
        <v>3634</v>
      </c>
      <c r="I1884">
        <f t="shared" si="88"/>
        <v>1883</v>
      </c>
      <c r="J1884">
        <f t="shared" si="89"/>
        <v>1883</v>
      </c>
      <c r="K1884">
        <f t="shared" si="87"/>
        <v>1</v>
      </c>
      <c r="L1884" t="b">
        <f>COUNTIF($N$2:N1884, N1884)=1</f>
        <v>1</v>
      </c>
      <c r="M1884" s="37">
        <f>IF( $Q1884, MAX($M$1:M1883)+1, 0)</f>
        <v>0</v>
      </c>
      <c r="N1884" t="str" cm="1">
        <f t="array" ref="N1884">INDEX($A$9:$F$1048576, $J1884, $K1884 )</f>
        <v>67951</v>
      </c>
      <c r="O1884" t="str" cm="1">
        <f t="array" ref="O1884">INDEX($B$9:$F$1048576, $J1884, $K1884 )</f>
        <v>바바리안스카이코리아5(유)1-33</v>
      </c>
      <c r="P1884" t="str" cm="1">
        <f t="array" ref="P1884">IF( $L1884, TRIM(_xll.IMDP("IR", $G$5&amp;$N1884, $G$6)), "" )</f>
        <v/>
      </c>
      <c r="Q1884" t="b" cm="1">
        <f t="array" ref="Q1884">IF(
    $U$1=1, AND($P1884&lt;&gt;"", $P1884&lt;&gt;"...", $P1884&lt;&gt;"입력오류"),
    IF(
        $U$18=1, AND($P1884&lt;&gt;"", $P1884&lt;&gt;"...", $P1884&lt;&gt;"입력오류", ISNUMBER(FIND(INDEX($T$2:$T$7,$U$1),$P1884))),
        IF(
            $U$17="기타", AND($P1884&lt;&gt;"", $P1884&lt;&gt;"...", $P1884&lt;&gt;"입력오류", NOT(ISNUMBER(FIND($T$21:$T$34,$P1884)))),
            AND($P1884&lt;&gt;"", $P1884&lt;&gt;"...", $P1884&lt;&gt;"입력오류", $T$19=$P1884)
        )
    )
)</f>
        <v>0</v>
      </c>
    </row>
    <row r="1885" spans="1:17">
      <c r="A1885" t="s">
        <v>3635</v>
      </c>
      <c r="B1885" t="s">
        <v>3636</v>
      </c>
      <c r="I1885">
        <f t="shared" si="88"/>
        <v>1884</v>
      </c>
      <c r="J1885">
        <f t="shared" si="89"/>
        <v>1884</v>
      </c>
      <c r="K1885">
        <f t="shared" si="87"/>
        <v>1</v>
      </c>
      <c r="L1885" t="b">
        <f>COUNTIF($N$2:N1885, N1885)=1</f>
        <v>1</v>
      </c>
      <c r="M1885" s="37">
        <f>IF( $Q1885, MAX($M$1:M1884)+1, 0)</f>
        <v>0</v>
      </c>
      <c r="N1885" t="str" cm="1">
        <f t="array" ref="N1885">INDEX($A$9:$F$1048576, $J1885, $K1885 )</f>
        <v>67952</v>
      </c>
      <c r="O1885" t="str" cm="1">
        <f t="array" ref="O1885">INDEX($B$9:$F$1048576, $J1885, $K1885 )</f>
        <v>바바리안스카이코리아5(유)1-34</v>
      </c>
      <c r="P1885" t="str" cm="1">
        <f t="array" ref="P1885">IF( $L1885, TRIM(_xll.IMDP("IR", $G$5&amp;$N1885, $G$6)), "" )</f>
        <v/>
      </c>
      <c r="Q1885" t="b" cm="1">
        <f t="array" ref="Q1885">IF(
    $U$1=1, AND($P1885&lt;&gt;"", $P1885&lt;&gt;"...", $P1885&lt;&gt;"입력오류"),
    IF(
        $U$18=1, AND($P1885&lt;&gt;"", $P1885&lt;&gt;"...", $P1885&lt;&gt;"입력오류", ISNUMBER(FIND(INDEX($T$2:$T$7,$U$1),$P1885))),
        IF(
            $U$17="기타", AND($P1885&lt;&gt;"", $P1885&lt;&gt;"...", $P1885&lt;&gt;"입력오류", NOT(ISNUMBER(FIND($T$21:$T$34,$P1885)))),
            AND($P1885&lt;&gt;"", $P1885&lt;&gt;"...", $P1885&lt;&gt;"입력오류", $T$19=$P1885)
        )
    )
)</f>
        <v>0</v>
      </c>
    </row>
    <row r="1886" spans="1:17">
      <c r="A1886" t="s">
        <v>3637</v>
      </c>
      <c r="B1886" t="s">
        <v>3638</v>
      </c>
      <c r="I1886">
        <f t="shared" si="88"/>
        <v>1885</v>
      </c>
      <c r="J1886">
        <f t="shared" si="89"/>
        <v>1885</v>
      </c>
      <c r="K1886">
        <f t="shared" si="87"/>
        <v>1</v>
      </c>
      <c r="L1886" t="b">
        <f>COUNTIF($N$2:N1886, N1886)=1</f>
        <v>1</v>
      </c>
      <c r="M1886" s="37">
        <f>IF( $Q1886, MAX($M$1:M1885)+1, 0)</f>
        <v>0</v>
      </c>
      <c r="N1886" t="str" cm="1">
        <f t="array" ref="N1886">INDEX($A$9:$F$1048576, $J1886, $K1886 )</f>
        <v>67953</v>
      </c>
      <c r="O1886" t="str" cm="1">
        <f t="array" ref="O1886">INDEX($B$9:$F$1048576, $J1886, $K1886 )</f>
        <v>바바리안스카이코리아5(유)1-35</v>
      </c>
      <c r="P1886" t="str" cm="1">
        <f t="array" ref="P1886">IF( $L1886, TRIM(_xll.IMDP("IR", $G$5&amp;$N1886, $G$6)), "" )</f>
        <v/>
      </c>
      <c r="Q1886" t="b" cm="1">
        <f t="array" ref="Q1886">IF(
    $U$1=1, AND($P1886&lt;&gt;"", $P1886&lt;&gt;"...", $P1886&lt;&gt;"입력오류"),
    IF(
        $U$18=1, AND($P1886&lt;&gt;"", $P1886&lt;&gt;"...", $P1886&lt;&gt;"입력오류", ISNUMBER(FIND(INDEX($T$2:$T$7,$U$1),$P1886))),
        IF(
            $U$17="기타", AND($P1886&lt;&gt;"", $P1886&lt;&gt;"...", $P1886&lt;&gt;"입력오류", NOT(ISNUMBER(FIND($T$21:$T$34,$P1886)))),
            AND($P1886&lt;&gt;"", $P1886&lt;&gt;"...", $P1886&lt;&gt;"입력오류", $T$19=$P1886)
        )
    )
)</f>
        <v>0</v>
      </c>
    </row>
    <row r="1887" spans="1:17">
      <c r="A1887" t="s">
        <v>3639</v>
      </c>
      <c r="B1887" t="s">
        <v>3640</v>
      </c>
      <c r="I1887">
        <f t="shared" si="88"/>
        <v>1886</v>
      </c>
      <c r="J1887">
        <f t="shared" si="89"/>
        <v>1886</v>
      </c>
      <c r="K1887">
        <f t="shared" si="87"/>
        <v>1</v>
      </c>
      <c r="L1887" t="b">
        <f>COUNTIF($N$2:N1887, N1887)=1</f>
        <v>1</v>
      </c>
      <c r="M1887" s="37">
        <f>IF( $Q1887, MAX($M$1:M1886)+1, 0)</f>
        <v>0</v>
      </c>
      <c r="N1887" t="str" cm="1">
        <f t="array" ref="N1887">INDEX($A$9:$F$1048576, $J1887, $K1887 )</f>
        <v>67954</v>
      </c>
      <c r="O1887" t="str" cm="1">
        <f t="array" ref="O1887">INDEX($B$9:$F$1048576, $J1887, $K1887 )</f>
        <v>바바리안스카이코리아5(유)1-36</v>
      </c>
      <c r="P1887" t="str" cm="1">
        <f t="array" ref="P1887">IF( $L1887, TRIM(_xll.IMDP("IR", $G$5&amp;$N1887, $G$6)), "" )</f>
        <v/>
      </c>
      <c r="Q1887" t="b" cm="1">
        <f t="array" ref="Q1887">IF(
    $U$1=1, AND($P1887&lt;&gt;"", $P1887&lt;&gt;"...", $P1887&lt;&gt;"입력오류"),
    IF(
        $U$18=1, AND($P1887&lt;&gt;"", $P1887&lt;&gt;"...", $P1887&lt;&gt;"입력오류", ISNUMBER(FIND(INDEX($T$2:$T$7,$U$1),$P1887))),
        IF(
            $U$17="기타", AND($P1887&lt;&gt;"", $P1887&lt;&gt;"...", $P1887&lt;&gt;"입력오류", NOT(ISNUMBER(FIND($T$21:$T$34,$P1887)))),
            AND($P1887&lt;&gt;"", $P1887&lt;&gt;"...", $P1887&lt;&gt;"입력오류", $T$19=$P1887)
        )
    )
)</f>
        <v>0</v>
      </c>
    </row>
    <row r="1888" spans="1:17">
      <c r="A1888" t="s">
        <v>3641</v>
      </c>
      <c r="B1888" t="s">
        <v>3642</v>
      </c>
      <c r="I1888">
        <f t="shared" si="88"/>
        <v>1887</v>
      </c>
      <c r="J1888">
        <f t="shared" si="89"/>
        <v>1887</v>
      </c>
      <c r="K1888">
        <f t="shared" si="87"/>
        <v>1</v>
      </c>
      <c r="L1888" t="b">
        <f>COUNTIF($N$2:N1888, N1888)=1</f>
        <v>1</v>
      </c>
      <c r="M1888" s="37">
        <f>IF( $Q1888, MAX($M$1:M1887)+1, 0)</f>
        <v>0</v>
      </c>
      <c r="N1888" t="str" cm="1">
        <f t="array" ref="N1888">INDEX($A$9:$F$1048576, $J1888, $K1888 )</f>
        <v>67955</v>
      </c>
      <c r="O1888" t="str" cm="1">
        <f t="array" ref="O1888">INDEX($B$9:$F$1048576, $J1888, $K1888 )</f>
        <v>바바리안스카이코리아5(유)1-37</v>
      </c>
      <c r="P1888" t="str" cm="1">
        <f t="array" ref="P1888">IF( $L1888, TRIM(_xll.IMDP("IR", $G$5&amp;$N1888, $G$6)), "" )</f>
        <v/>
      </c>
      <c r="Q1888" t="b" cm="1">
        <f t="array" ref="Q1888">IF(
    $U$1=1, AND($P1888&lt;&gt;"", $P1888&lt;&gt;"...", $P1888&lt;&gt;"입력오류"),
    IF(
        $U$18=1, AND($P1888&lt;&gt;"", $P1888&lt;&gt;"...", $P1888&lt;&gt;"입력오류", ISNUMBER(FIND(INDEX($T$2:$T$7,$U$1),$P1888))),
        IF(
            $U$17="기타", AND($P1888&lt;&gt;"", $P1888&lt;&gt;"...", $P1888&lt;&gt;"입력오류", NOT(ISNUMBER(FIND($T$21:$T$34,$P1888)))),
            AND($P1888&lt;&gt;"", $P1888&lt;&gt;"...", $P1888&lt;&gt;"입력오류", $T$19=$P1888)
        )
    )
)</f>
        <v>0</v>
      </c>
    </row>
    <row r="1889" spans="1:17">
      <c r="A1889" t="s">
        <v>3643</v>
      </c>
      <c r="B1889" t="s">
        <v>3644</v>
      </c>
      <c r="I1889">
        <f t="shared" si="88"/>
        <v>1888</v>
      </c>
      <c r="J1889">
        <f t="shared" si="89"/>
        <v>1888</v>
      </c>
      <c r="K1889">
        <f t="shared" si="87"/>
        <v>1</v>
      </c>
      <c r="L1889" t="b">
        <f>COUNTIF($N$2:N1889, N1889)=1</f>
        <v>1</v>
      </c>
      <c r="M1889" s="37">
        <f>IF( $Q1889, MAX($M$1:M1888)+1, 0)</f>
        <v>0</v>
      </c>
      <c r="N1889" t="str" cm="1">
        <f t="array" ref="N1889">INDEX($A$9:$F$1048576, $J1889, $K1889 )</f>
        <v>67962</v>
      </c>
      <c r="O1889" t="str" cm="1">
        <f t="array" ref="O1889">INDEX($B$9:$F$1048576, $J1889, $K1889 )</f>
        <v>에듀윌</v>
      </c>
      <c r="P1889" t="str" cm="1">
        <f t="array" ref="P1889">IF( $L1889, TRIM(_xll.IMDP("IR", $G$5&amp;$N1889, $G$6)), "" )</f>
        <v/>
      </c>
      <c r="Q1889" t="b" cm="1">
        <f t="array" ref="Q1889">IF(
    $U$1=1, AND($P1889&lt;&gt;"", $P1889&lt;&gt;"...", $P1889&lt;&gt;"입력오류"),
    IF(
        $U$18=1, AND($P1889&lt;&gt;"", $P1889&lt;&gt;"...", $P1889&lt;&gt;"입력오류", ISNUMBER(FIND(INDEX($T$2:$T$7,$U$1),$P1889))),
        IF(
            $U$17="기타", AND($P1889&lt;&gt;"", $P1889&lt;&gt;"...", $P1889&lt;&gt;"입력오류", NOT(ISNUMBER(FIND($T$21:$T$34,$P1889)))),
            AND($P1889&lt;&gt;"", $P1889&lt;&gt;"...", $P1889&lt;&gt;"입력오류", $T$19=$P1889)
        )
    )
)</f>
        <v>0</v>
      </c>
    </row>
    <row r="1890" spans="1:17">
      <c r="A1890" t="s">
        <v>3645</v>
      </c>
      <c r="B1890" t="s">
        <v>3646</v>
      </c>
      <c r="I1890">
        <f t="shared" si="88"/>
        <v>1889</v>
      </c>
      <c r="J1890">
        <f t="shared" si="89"/>
        <v>1889</v>
      </c>
      <c r="K1890">
        <f t="shared" si="87"/>
        <v>1</v>
      </c>
      <c r="L1890" t="b">
        <f>COUNTIF($N$2:N1890, N1890)=1</f>
        <v>1</v>
      </c>
      <c r="M1890" s="37">
        <f>IF( $Q1890, MAX($M$1:M1889)+1, 0)</f>
        <v>0</v>
      </c>
      <c r="N1890" t="str" cm="1">
        <f t="array" ref="N1890">INDEX($A$9:$F$1048576, $J1890, $K1890 )</f>
        <v>67965</v>
      </c>
      <c r="O1890" t="str" cm="1">
        <f t="array" ref="O1890">INDEX($B$9:$F$1048576, $J1890, $K1890 )</f>
        <v>슬로우시티제8차(유)2</v>
      </c>
      <c r="P1890" t="str" cm="1">
        <f t="array" ref="P1890">IF( $L1890, TRIM(_xll.IMDP("IR", $G$5&amp;$N1890, $G$6)), "" )</f>
        <v/>
      </c>
      <c r="Q1890" t="b" cm="1">
        <f t="array" ref="Q1890">IF(
    $U$1=1, AND($P1890&lt;&gt;"", $P1890&lt;&gt;"...", $P1890&lt;&gt;"입력오류"),
    IF(
        $U$18=1, AND($P1890&lt;&gt;"", $P1890&lt;&gt;"...", $P1890&lt;&gt;"입력오류", ISNUMBER(FIND(INDEX($T$2:$T$7,$U$1),$P1890))),
        IF(
            $U$17="기타", AND($P1890&lt;&gt;"", $P1890&lt;&gt;"...", $P1890&lt;&gt;"입력오류", NOT(ISNUMBER(FIND($T$21:$T$34,$P1890)))),
            AND($P1890&lt;&gt;"", $P1890&lt;&gt;"...", $P1890&lt;&gt;"입력오류", $T$19=$P1890)
        )
    )
)</f>
        <v>0</v>
      </c>
    </row>
    <row r="1891" spans="1:17">
      <c r="A1891" t="s">
        <v>3647</v>
      </c>
      <c r="B1891" t="s">
        <v>3648</v>
      </c>
      <c r="I1891">
        <f t="shared" si="88"/>
        <v>1890</v>
      </c>
      <c r="J1891">
        <f t="shared" si="89"/>
        <v>1890</v>
      </c>
      <c r="K1891">
        <f t="shared" si="87"/>
        <v>1</v>
      </c>
      <c r="L1891" t="b">
        <f>COUNTIF($N$2:N1891, N1891)=1</f>
        <v>1</v>
      </c>
      <c r="M1891" s="37">
        <f>IF( $Q1891, MAX($M$1:M1890)+1, 0)</f>
        <v>0</v>
      </c>
      <c r="N1891" t="str" cm="1">
        <f t="array" ref="N1891">INDEX($A$9:$F$1048576, $J1891, $K1891 )</f>
        <v>67968</v>
      </c>
      <c r="O1891" t="str" cm="1">
        <f t="array" ref="O1891">INDEX($B$9:$F$1048576, $J1891, $K1891 )</f>
        <v>한솔제칠차</v>
      </c>
      <c r="P1891" t="str" cm="1">
        <f t="array" ref="P1891">IF( $L1891, TRIM(_xll.IMDP("IR", $G$5&amp;$N1891, $G$6)), "" )</f>
        <v/>
      </c>
      <c r="Q1891" t="b" cm="1">
        <f t="array" ref="Q1891">IF(
    $U$1=1, AND($P1891&lt;&gt;"", $P1891&lt;&gt;"...", $P1891&lt;&gt;"입력오류"),
    IF(
        $U$18=1, AND($P1891&lt;&gt;"", $P1891&lt;&gt;"...", $P1891&lt;&gt;"입력오류", ISNUMBER(FIND(INDEX($T$2:$T$7,$U$1),$P1891))),
        IF(
            $U$17="기타", AND($P1891&lt;&gt;"", $P1891&lt;&gt;"...", $P1891&lt;&gt;"입력오류", NOT(ISNUMBER(FIND($T$21:$T$34,$P1891)))),
            AND($P1891&lt;&gt;"", $P1891&lt;&gt;"...", $P1891&lt;&gt;"입력오류", $T$19=$P1891)
        )
    )
)</f>
        <v>0</v>
      </c>
    </row>
    <row r="1892" spans="1:17">
      <c r="A1892" t="s">
        <v>3649</v>
      </c>
      <c r="B1892" t="s">
        <v>3650</v>
      </c>
      <c r="I1892">
        <f t="shared" si="88"/>
        <v>1891</v>
      </c>
      <c r="J1892">
        <f t="shared" si="89"/>
        <v>1891</v>
      </c>
      <c r="K1892">
        <f t="shared" si="87"/>
        <v>1</v>
      </c>
      <c r="L1892" t="b">
        <f>COUNTIF($N$2:N1892, N1892)=1</f>
        <v>1</v>
      </c>
      <c r="M1892" s="37">
        <f>IF( $Q1892, MAX($M$1:M1891)+1, 0)</f>
        <v>0</v>
      </c>
      <c r="N1892" t="str" cm="1">
        <f t="array" ref="N1892">INDEX($A$9:$F$1048576, $J1892, $K1892 )</f>
        <v>67987</v>
      </c>
      <c r="O1892" t="str" cm="1">
        <f t="array" ref="O1892">INDEX($B$9:$F$1048576, $J1892, $K1892 )</f>
        <v>티월드제78차(유)1-16</v>
      </c>
      <c r="P1892" t="str" cm="1">
        <f t="array" ref="P1892">IF( $L1892, TRIM(_xll.IMDP("IR", $G$5&amp;$N1892, $G$6)), "" )</f>
        <v/>
      </c>
      <c r="Q1892" t="b" cm="1">
        <f t="array" ref="Q1892">IF(
    $U$1=1, AND($P1892&lt;&gt;"", $P1892&lt;&gt;"...", $P1892&lt;&gt;"입력오류"),
    IF(
        $U$18=1, AND($P1892&lt;&gt;"", $P1892&lt;&gt;"...", $P1892&lt;&gt;"입력오류", ISNUMBER(FIND(INDEX($T$2:$T$7,$U$1),$P1892))),
        IF(
            $U$17="기타", AND($P1892&lt;&gt;"", $P1892&lt;&gt;"...", $P1892&lt;&gt;"입력오류", NOT(ISNUMBER(FIND($T$21:$T$34,$P1892)))),
            AND($P1892&lt;&gt;"", $P1892&lt;&gt;"...", $P1892&lt;&gt;"입력오류", $T$19=$P1892)
        )
    )
)</f>
        <v>0</v>
      </c>
    </row>
    <row r="1893" spans="1:17">
      <c r="A1893" t="s">
        <v>3651</v>
      </c>
      <c r="B1893" t="s">
        <v>3652</v>
      </c>
      <c r="I1893">
        <f t="shared" si="88"/>
        <v>1892</v>
      </c>
      <c r="J1893">
        <f t="shared" si="89"/>
        <v>1892</v>
      </c>
      <c r="K1893">
        <f t="shared" si="87"/>
        <v>1</v>
      </c>
      <c r="L1893" t="b">
        <f>COUNTIF($N$2:N1893, N1893)=1</f>
        <v>1</v>
      </c>
      <c r="M1893" s="37">
        <f>IF( $Q1893, MAX($M$1:M1892)+1, 0)</f>
        <v>0</v>
      </c>
      <c r="N1893" t="str" cm="1">
        <f t="array" ref="N1893">INDEX($A$9:$F$1048576, $J1893, $K1893 )</f>
        <v>67988</v>
      </c>
      <c r="O1893" t="str" cm="1">
        <f t="array" ref="O1893">INDEX($B$9:$F$1048576, $J1893, $K1893 )</f>
        <v>티월드제78차(유)1-17</v>
      </c>
      <c r="P1893" t="str" cm="1">
        <f t="array" ref="P1893">IF( $L1893, TRIM(_xll.IMDP("IR", $G$5&amp;$N1893, $G$6)), "" )</f>
        <v/>
      </c>
      <c r="Q1893" t="b" cm="1">
        <f t="array" ref="Q1893">IF(
    $U$1=1, AND($P1893&lt;&gt;"", $P1893&lt;&gt;"...", $P1893&lt;&gt;"입력오류"),
    IF(
        $U$18=1, AND($P1893&lt;&gt;"", $P1893&lt;&gt;"...", $P1893&lt;&gt;"입력오류", ISNUMBER(FIND(INDEX($T$2:$T$7,$U$1),$P1893))),
        IF(
            $U$17="기타", AND($P1893&lt;&gt;"", $P1893&lt;&gt;"...", $P1893&lt;&gt;"입력오류", NOT(ISNUMBER(FIND($T$21:$T$34,$P1893)))),
            AND($P1893&lt;&gt;"", $P1893&lt;&gt;"...", $P1893&lt;&gt;"입력오류", $T$19=$P1893)
        )
    )
)</f>
        <v>0</v>
      </c>
    </row>
    <row r="1894" spans="1:17">
      <c r="A1894" t="s">
        <v>3653</v>
      </c>
      <c r="B1894" t="s">
        <v>3654</v>
      </c>
      <c r="I1894">
        <f t="shared" si="88"/>
        <v>1893</v>
      </c>
      <c r="J1894">
        <f t="shared" si="89"/>
        <v>1893</v>
      </c>
      <c r="K1894">
        <f t="shared" si="87"/>
        <v>1</v>
      </c>
      <c r="L1894" t="b">
        <f>COUNTIF($N$2:N1894, N1894)=1</f>
        <v>1</v>
      </c>
      <c r="M1894" s="37">
        <f>IF( $Q1894, MAX($M$1:M1893)+1, 0)</f>
        <v>0</v>
      </c>
      <c r="N1894" t="str" cm="1">
        <f t="array" ref="N1894">INDEX($A$9:$F$1048576, $J1894, $K1894 )</f>
        <v>67989</v>
      </c>
      <c r="O1894" t="str" cm="1">
        <f t="array" ref="O1894">INDEX($B$9:$F$1048576, $J1894, $K1894 )</f>
        <v>티월드제78차(유)1-18</v>
      </c>
      <c r="P1894" t="str" cm="1">
        <f t="array" ref="P1894">IF( $L1894, TRIM(_xll.IMDP("IR", $G$5&amp;$N1894, $G$6)), "" )</f>
        <v/>
      </c>
      <c r="Q1894" t="b" cm="1">
        <f t="array" ref="Q1894">IF(
    $U$1=1, AND($P1894&lt;&gt;"", $P1894&lt;&gt;"...", $P1894&lt;&gt;"입력오류"),
    IF(
        $U$18=1, AND($P1894&lt;&gt;"", $P1894&lt;&gt;"...", $P1894&lt;&gt;"입력오류", ISNUMBER(FIND(INDEX($T$2:$T$7,$U$1),$P1894))),
        IF(
            $U$17="기타", AND($P1894&lt;&gt;"", $P1894&lt;&gt;"...", $P1894&lt;&gt;"입력오류", NOT(ISNUMBER(FIND($T$21:$T$34,$P1894)))),
            AND($P1894&lt;&gt;"", $P1894&lt;&gt;"...", $P1894&lt;&gt;"입력오류", $T$19=$P1894)
        )
    )
)</f>
        <v>0</v>
      </c>
    </row>
    <row r="1895" spans="1:17">
      <c r="A1895" t="s">
        <v>3655</v>
      </c>
      <c r="B1895" t="s">
        <v>3656</v>
      </c>
      <c r="I1895">
        <f t="shared" si="88"/>
        <v>1894</v>
      </c>
      <c r="J1895">
        <f t="shared" si="89"/>
        <v>1894</v>
      </c>
      <c r="K1895">
        <f t="shared" si="87"/>
        <v>1</v>
      </c>
      <c r="L1895" t="b">
        <f>COUNTIF($N$2:N1895, N1895)=1</f>
        <v>1</v>
      </c>
      <c r="M1895" s="37">
        <f>IF( $Q1895, MAX($M$1:M1894)+1, 0)</f>
        <v>0</v>
      </c>
      <c r="N1895" t="str" cm="1">
        <f t="array" ref="N1895">INDEX($A$9:$F$1048576, $J1895, $K1895 )</f>
        <v>67990</v>
      </c>
      <c r="O1895" t="str" cm="1">
        <f t="array" ref="O1895">INDEX($B$9:$F$1048576, $J1895, $K1895 )</f>
        <v>티월드제78차(유)1-19</v>
      </c>
      <c r="P1895" t="str" cm="1">
        <f t="array" ref="P1895">IF( $L1895, TRIM(_xll.IMDP("IR", $G$5&amp;$N1895, $G$6)), "" )</f>
        <v/>
      </c>
      <c r="Q1895" t="b" cm="1">
        <f t="array" ref="Q1895">IF(
    $U$1=1, AND($P1895&lt;&gt;"", $P1895&lt;&gt;"...", $P1895&lt;&gt;"입력오류"),
    IF(
        $U$18=1, AND($P1895&lt;&gt;"", $P1895&lt;&gt;"...", $P1895&lt;&gt;"입력오류", ISNUMBER(FIND(INDEX($T$2:$T$7,$U$1),$P1895))),
        IF(
            $U$17="기타", AND($P1895&lt;&gt;"", $P1895&lt;&gt;"...", $P1895&lt;&gt;"입력오류", NOT(ISNUMBER(FIND($T$21:$T$34,$P1895)))),
            AND($P1895&lt;&gt;"", $P1895&lt;&gt;"...", $P1895&lt;&gt;"입력오류", $T$19=$P1895)
        )
    )
)</f>
        <v>0</v>
      </c>
    </row>
    <row r="1896" spans="1:17">
      <c r="A1896" t="s">
        <v>3657</v>
      </c>
      <c r="B1896" t="s">
        <v>3658</v>
      </c>
      <c r="I1896">
        <f t="shared" si="88"/>
        <v>1895</v>
      </c>
      <c r="J1896">
        <f t="shared" si="89"/>
        <v>1895</v>
      </c>
      <c r="K1896">
        <f t="shared" si="87"/>
        <v>1</v>
      </c>
      <c r="L1896" t="b">
        <f>COUNTIF($N$2:N1896, N1896)=1</f>
        <v>1</v>
      </c>
      <c r="M1896" s="37">
        <f>IF( $Q1896, MAX($M$1:M1895)+1, 0)</f>
        <v>0</v>
      </c>
      <c r="N1896" t="str" cm="1">
        <f t="array" ref="N1896">INDEX($A$9:$F$1048576, $J1896, $K1896 )</f>
        <v>67991</v>
      </c>
      <c r="O1896" t="str" cm="1">
        <f t="array" ref="O1896">INDEX($B$9:$F$1048576, $J1896, $K1896 )</f>
        <v>티월드제78차(유)1-20</v>
      </c>
      <c r="P1896" t="str" cm="1">
        <f t="array" ref="P1896">IF( $L1896, TRIM(_xll.IMDP("IR", $G$5&amp;$N1896, $G$6)), "" )</f>
        <v/>
      </c>
      <c r="Q1896" t="b" cm="1">
        <f t="array" ref="Q1896">IF(
    $U$1=1, AND($P1896&lt;&gt;"", $P1896&lt;&gt;"...", $P1896&lt;&gt;"입력오류"),
    IF(
        $U$18=1, AND($P1896&lt;&gt;"", $P1896&lt;&gt;"...", $P1896&lt;&gt;"입력오류", ISNUMBER(FIND(INDEX($T$2:$T$7,$U$1),$P1896))),
        IF(
            $U$17="기타", AND($P1896&lt;&gt;"", $P1896&lt;&gt;"...", $P1896&lt;&gt;"입력오류", NOT(ISNUMBER(FIND($T$21:$T$34,$P1896)))),
            AND($P1896&lt;&gt;"", $P1896&lt;&gt;"...", $P1896&lt;&gt;"입력오류", $T$19=$P1896)
        )
    )
)</f>
        <v>0</v>
      </c>
    </row>
    <row r="1897" spans="1:17">
      <c r="A1897" t="s">
        <v>3659</v>
      </c>
      <c r="B1897" t="s">
        <v>3660</v>
      </c>
      <c r="I1897">
        <f t="shared" si="88"/>
        <v>1896</v>
      </c>
      <c r="J1897">
        <f t="shared" si="89"/>
        <v>1896</v>
      </c>
      <c r="K1897">
        <f t="shared" si="87"/>
        <v>1</v>
      </c>
      <c r="L1897" t="b">
        <f>COUNTIF($N$2:N1897, N1897)=1</f>
        <v>1</v>
      </c>
      <c r="M1897" s="37">
        <f>IF( $Q1897, MAX($M$1:M1896)+1, 0)</f>
        <v>0</v>
      </c>
      <c r="N1897" t="str" cm="1">
        <f t="array" ref="N1897">INDEX($A$9:$F$1048576, $J1897, $K1897 )</f>
        <v>67992</v>
      </c>
      <c r="O1897" t="str" cm="1">
        <f t="array" ref="O1897">INDEX($B$9:$F$1048576, $J1897, $K1897 )</f>
        <v>티월드제78차(유)1-21</v>
      </c>
      <c r="P1897" t="str" cm="1">
        <f t="array" ref="P1897">IF( $L1897, TRIM(_xll.IMDP("IR", $G$5&amp;$N1897, $G$6)), "" )</f>
        <v/>
      </c>
      <c r="Q1897" t="b" cm="1">
        <f t="array" ref="Q1897">IF(
    $U$1=1, AND($P1897&lt;&gt;"", $P1897&lt;&gt;"...", $P1897&lt;&gt;"입력오류"),
    IF(
        $U$18=1, AND($P1897&lt;&gt;"", $P1897&lt;&gt;"...", $P1897&lt;&gt;"입력오류", ISNUMBER(FIND(INDEX($T$2:$T$7,$U$1),$P1897))),
        IF(
            $U$17="기타", AND($P1897&lt;&gt;"", $P1897&lt;&gt;"...", $P1897&lt;&gt;"입력오류", NOT(ISNUMBER(FIND($T$21:$T$34,$P1897)))),
            AND($P1897&lt;&gt;"", $P1897&lt;&gt;"...", $P1897&lt;&gt;"입력오류", $T$19=$P1897)
        )
    )
)</f>
        <v>0</v>
      </c>
    </row>
    <row r="1898" spans="1:17">
      <c r="A1898" t="s">
        <v>3661</v>
      </c>
      <c r="B1898" t="s">
        <v>3662</v>
      </c>
      <c r="I1898">
        <f t="shared" si="88"/>
        <v>1897</v>
      </c>
      <c r="J1898">
        <f t="shared" si="89"/>
        <v>1897</v>
      </c>
      <c r="K1898">
        <f t="shared" si="87"/>
        <v>1</v>
      </c>
      <c r="L1898" t="b">
        <f>COUNTIF($N$2:N1898, N1898)=1</f>
        <v>1</v>
      </c>
      <c r="M1898" s="37">
        <f>IF( $Q1898, MAX($M$1:M1897)+1, 0)</f>
        <v>0</v>
      </c>
      <c r="N1898" t="str" cm="1">
        <f t="array" ref="N1898">INDEX($A$9:$F$1048576, $J1898, $K1898 )</f>
        <v>67993</v>
      </c>
      <c r="O1898" t="str" cm="1">
        <f t="array" ref="O1898">INDEX($B$9:$F$1048576, $J1898, $K1898 )</f>
        <v>티월드제78차(유)1-22</v>
      </c>
      <c r="P1898" t="str" cm="1">
        <f t="array" ref="P1898">IF( $L1898, TRIM(_xll.IMDP("IR", $G$5&amp;$N1898, $G$6)), "" )</f>
        <v/>
      </c>
      <c r="Q1898" t="b" cm="1">
        <f t="array" ref="Q1898">IF(
    $U$1=1, AND($P1898&lt;&gt;"", $P1898&lt;&gt;"...", $P1898&lt;&gt;"입력오류"),
    IF(
        $U$18=1, AND($P1898&lt;&gt;"", $P1898&lt;&gt;"...", $P1898&lt;&gt;"입력오류", ISNUMBER(FIND(INDEX($T$2:$T$7,$U$1),$P1898))),
        IF(
            $U$17="기타", AND($P1898&lt;&gt;"", $P1898&lt;&gt;"...", $P1898&lt;&gt;"입력오류", NOT(ISNUMBER(FIND($T$21:$T$34,$P1898)))),
            AND($P1898&lt;&gt;"", $P1898&lt;&gt;"...", $P1898&lt;&gt;"입력오류", $T$19=$P1898)
        )
    )
)</f>
        <v>0</v>
      </c>
    </row>
    <row r="1899" spans="1:17">
      <c r="A1899" t="s">
        <v>3663</v>
      </c>
      <c r="B1899" t="s">
        <v>3664</v>
      </c>
      <c r="I1899">
        <f t="shared" si="88"/>
        <v>1898</v>
      </c>
      <c r="J1899">
        <f t="shared" si="89"/>
        <v>1898</v>
      </c>
      <c r="K1899">
        <f t="shared" si="87"/>
        <v>1</v>
      </c>
      <c r="L1899" t="b">
        <f>COUNTIF($N$2:N1899, N1899)=1</f>
        <v>1</v>
      </c>
      <c r="M1899" s="37">
        <f>IF( $Q1899, MAX($M$1:M1898)+1, 0)</f>
        <v>0</v>
      </c>
      <c r="N1899" t="str" cm="1">
        <f t="array" ref="N1899">INDEX($A$9:$F$1048576, $J1899, $K1899 )</f>
        <v>67994</v>
      </c>
      <c r="O1899" t="str" cm="1">
        <f t="array" ref="O1899">INDEX($B$9:$F$1048576, $J1899, $K1899 )</f>
        <v>티월드제78차(유)1-23</v>
      </c>
      <c r="P1899" t="str" cm="1">
        <f t="array" ref="P1899">IF( $L1899, TRIM(_xll.IMDP("IR", $G$5&amp;$N1899, $G$6)), "" )</f>
        <v/>
      </c>
      <c r="Q1899" t="b" cm="1">
        <f t="array" ref="Q1899">IF(
    $U$1=1, AND($P1899&lt;&gt;"", $P1899&lt;&gt;"...", $P1899&lt;&gt;"입력오류"),
    IF(
        $U$18=1, AND($P1899&lt;&gt;"", $P1899&lt;&gt;"...", $P1899&lt;&gt;"입력오류", ISNUMBER(FIND(INDEX($T$2:$T$7,$U$1),$P1899))),
        IF(
            $U$17="기타", AND($P1899&lt;&gt;"", $P1899&lt;&gt;"...", $P1899&lt;&gt;"입력오류", NOT(ISNUMBER(FIND($T$21:$T$34,$P1899)))),
            AND($P1899&lt;&gt;"", $P1899&lt;&gt;"...", $P1899&lt;&gt;"입력오류", $T$19=$P1899)
        )
    )
)</f>
        <v>0</v>
      </c>
    </row>
    <row r="1900" spans="1:17">
      <c r="A1900" t="s">
        <v>3665</v>
      </c>
      <c r="B1900" t="s">
        <v>3666</v>
      </c>
      <c r="I1900">
        <f t="shared" si="88"/>
        <v>1899</v>
      </c>
      <c r="J1900">
        <f t="shared" si="89"/>
        <v>1899</v>
      </c>
      <c r="K1900">
        <f t="shared" si="87"/>
        <v>1</v>
      </c>
      <c r="L1900" t="b">
        <f>COUNTIF($N$2:N1900, N1900)=1</f>
        <v>1</v>
      </c>
      <c r="M1900" s="37">
        <f>IF( $Q1900, MAX($M$1:M1899)+1, 0)</f>
        <v>0</v>
      </c>
      <c r="N1900" t="str" cm="1">
        <f t="array" ref="N1900">INDEX($A$9:$F$1048576, $J1900, $K1900 )</f>
        <v>67995</v>
      </c>
      <c r="O1900" t="str" cm="1">
        <f t="array" ref="O1900">INDEX($B$9:$F$1048576, $J1900, $K1900 )</f>
        <v>티월드제78차(유)1-24</v>
      </c>
      <c r="P1900" t="str" cm="1">
        <f t="array" ref="P1900">IF( $L1900, TRIM(_xll.IMDP("IR", $G$5&amp;$N1900, $G$6)), "" )</f>
        <v/>
      </c>
      <c r="Q1900" t="b" cm="1">
        <f t="array" ref="Q1900">IF(
    $U$1=1, AND($P1900&lt;&gt;"", $P1900&lt;&gt;"...", $P1900&lt;&gt;"입력오류"),
    IF(
        $U$18=1, AND($P1900&lt;&gt;"", $P1900&lt;&gt;"...", $P1900&lt;&gt;"입력오류", ISNUMBER(FIND(INDEX($T$2:$T$7,$U$1),$P1900))),
        IF(
            $U$17="기타", AND($P1900&lt;&gt;"", $P1900&lt;&gt;"...", $P1900&lt;&gt;"입력오류", NOT(ISNUMBER(FIND($T$21:$T$34,$P1900)))),
            AND($P1900&lt;&gt;"", $P1900&lt;&gt;"...", $P1900&lt;&gt;"입력오류", $T$19=$P1900)
        )
    )
)</f>
        <v>0</v>
      </c>
    </row>
    <row r="1901" spans="1:17">
      <c r="A1901" t="s">
        <v>3667</v>
      </c>
      <c r="B1901" t="s">
        <v>3668</v>
      </c>
      <c r="I1901">
        <f t="shared" si="88"/>
        <v>1900</v>
      </c>
      <c r="J1901">
        <f t="shared" si="89"/>
        <v>1900</v>
      </c>
      <c r="K1901">
        <f t="shared" si="87"/>
        <v>1</v>
      </c>
      <c r="L1901" t="b">
        <f>COUNTIF($N$2:N1901, N1901)=1</f>
        <v>1</v>
      </c>
      <c r="M1901" s="37">
        <f>IF( $Q1901, MAX($M$1:M1900)+1, 0)</f>
        <v>0</v>
      </c>
      <c r="N1901" t="str" cm="1">
        <f t="array" ref="N1901">INDEX($A$9:$F$1048576, $J1901, $K1901 )</f>
        <v>67996</v>
      </c>
      <c r="O1901" t="str" cm="1">
        <f t="array" ref="O1901">INDEX($B$9:$F$1048576, $J1901, $K1901 )</f>
        <v>티월드제78차(유)1-25</v>
      </c>
      <c r="P1901" t="str" cm="1">
        <f t="array" ref="P1901">IF( $L1901, TRIM(_xll.IMDP("IR", $G$5&amp;$N1901, $G$6)), "" )</f>
        <v/>
      </c>
      <c r="Q1901" t="b" cm="1">
        <f t="array" ref="Q1901">IF(
    $U$1=1, AND($P1901&lt;&gt;"", $P1901&lt;&gt;"...", $P1901&lt;&gt;"입력오류"),
    IF(
        $U$18=1, AND($P1901&lt;&gt;"", $P1901&lt;&gt;"...", $P1901&lt;&gt;"입력오류", ISNUMBER(FIND(INDEX($T$2:$T$7,$U$1),$P1901))),
        IF(
            $U$17="기타", AND($P1901&lt;&gt;"", $P1901&lt;&gt;"...", $P1901&lt;&gt;"입력오류", NOT(ISNUMBER(FIND($T$21:$T$34,$P1901)))),
            AND($P1901&lt;&gt;"", $P1901&lt;&gt;"...", $P1901&lt;&gt;"입력오류", $T$19=$P1901)
        )
    )
)</f>
        <v>0</v>
      </c>
    </row>
    <row r="1902" spans="1:17">
      <c r="A1902" t="s">
        <v>3669</v>
      </c>
      <c r="B1902" t="s">
        <v>3670</v>
      </c>
      <c r="I1902">
        <f t="shared" si="88"/>
        <v>1901</v>
      </c>
      <c r="J1902">
        <f t="shared" si="89"/>
        <v>1901</v>
      </c>
      <c r="K1902">
        <f t="shared" si="87"/>
        <v>1</v>
      </c>
      <c r="L1902" t="b">
        <f>COUNTIF($N$2:N1902, N1902)=1</f>
        <v>1</v>
      </c>
      <c r="M1902" s="37">
        <f>IF( $Q1902, MAX($M$1:M1901)+1, 0)</f>
        <v>0</v>
      </c>
      <c r="N1902" t="str" cm="1">
        <f t="array" ref="N1902">INDEX($A$9:$F$1048576, $J1902, $K1902 )</f>
        <v>67997</v>
      </c>
      <c r="O1902" t="str" cm="1">
        <f t="array" ref="O1902">INDEX($B$9:$F$1048576, $J1902, $K1902 )</f>
        <v>티월드제78차(유)1-26</v>
      </c>
      <c r="P1902" t="str" cm="1">
        <f t="array" ref="P1902">IF( $L1902, TRIM(_xll.IMDP("IR", $G$5&amp;$N1902, $G$6)), "" )</f>
        <v/>
      </c>
      <c r="Q1902" t="b" cm="1">
        <f t="array" ref="Q1902">IF(
    $U$1=1, AND($P1902&lt;&gt;"", $P1902&lt;&gt;"...", $P1902&lt;&gt;"입력오류"),
    IF(
        $U$18=1, AND($P1902&lt;&gt;"", $P1902&lt;&gt;"...", $P1902&lt;&gt;"입력오류", ISNUMBER(FIND(INDEX($T$2:$T$7,$U$1),$P1902))),
        IF(
            $U$17="기타", AND($P1902&lt;&gt;"", $P1902&lt;&gt;"...", $P1902&lt;&gt;"입력오류", NOT(ISNUMBER(FIND($T$21:$T$34,$P1902)))),
            AND($P1902&lt;&gt;"", $P1902&lt;&gt;"...", $P1902&lt;&gt;"입력오류", $T$19=$P1902)
        )
    )
)</f>
        <v>0</v>
      </c>
    </row>
    <row r="1903" spans="1:17">
      <c r="A1903" t="s">
        <v>3671</v>
      </c>
      <c r="B1903" t="s">
        <v>3672</v>
      </c>
      <c r="I1903">
        <f t="shared" si="88"/>
        <v>1902</v>
      </c>
      <c r="J1903">
        <f t="shared" si="89"/>
        <v>1902</v>
      </c>
      <c r="K1903">
        <f t="shared" si="87"/>
        <v>1</v>
      </c>
      <c r="L1903" t="b">
        <f>COUNTIF($N$2:N1903, N1903)=1</f>
        <v>1</v>
      </c>
      <c r="M1903" s="37">
        <f>IF( $Q1903, MAX($M$1:M1902)+1, 0)</f>
        <v>0</v>
      </c>
      <c r="N1903" t="str" cm="1">
        <f t="array" ref="N1903">INDEX($A$9:$F$1048576, $J1903, $K1903 )</f>
        <v>67998</v>
      </c>
      <c r="O1903" t="str" cm="1">
        <f t="array" ref="O1903">INDEX($B$9:$F$1048576, $J1903, $K1903 )</f>
        <v>티월드제78차(유)1-27</v>
      </c>
      <c r="P1903" t="str" cm="1">
        <f t="array" ref="P1903">IF( $L1903, TRIM(_xll.IMDP("IR", $G$5&amp;$N1903, $G$6)), "" )</f>
        <v/>
      </c>
      <c r="Q1903" t="b" cm="1">
        <f t="array" ref="Q1903">IF(
    $U$1=1, AND($P1903&lt;&gt;"", $P1903&lt;&gt;"...", $P1903&lt;&gt;"입력오류"),
    IF(
        $U$18=1, AND($P1903&lt;&gt;"", $P1903&lt;&gt;"...", $P1903&lt;&gt;"입력오류", ISNUMBER(FIND(INDEX($T$2:$T$7,$U$1),$P1903))),
        IF(
            $U$17="기타", AND($P1903&lt;&gt;"", $P1903&lt;&gt;"...", $P1903&lt;&gt;"입력오류", NOT(ISNUMBER(FIND($T$21:$T$34,$P1903)))),
            AND($P1903&lt;&gt;"", $P1903&lt;&gt;"...", $P1903&lt;&gt;"입력오류", $T$19=$P1903)
        )
    )
)</f>
        <v>0</v>
      </c>
    </row>
    <row r="1904" spans="1:17">
      <c r="A1904" t="s">
        <v>3673</v>
      </c>
      <c r="B1904" t="s">
        <v>3674</v>
      </c>
      <c r="I1904">
        <f t="shared" si="88"/>
        <v>1903</v>
      </c>
      <c r="J1904">
        <f t="shared" si="89"/>
        <v>1903</v>
      </c>
      <c r="K1904">
        <f t="shared" si="87"/>
        <v>1</v>
      </c>
      <c r="L1904" t="b">
        <f>COUNTIF($N$2:N1904, N1904)=1</f>
        <v>1</v>
      </c>
      <c r="M1904" s="37">
        <f>IF( $Q1904, MAX($M$1:M1903)+1, 0)</f>
        <v>0</v>
      </c>
      <c r="N1904" t="str" cm="1">
        <f t="array" ref="N1904">INDEX($A$9:$F$1048576, $J1904, $K1904 )</f>
        <v>68006</v>
      </c>
      <c r="O1904" t="str" cm="1">
        <f t="array" ref="O1904">INDEX($B$9:$F$1048576, $J1904, $K1904 )</f>
        <v>주택금융공사MBS2022-15(1-2)</v>
      </c>
      <c r="P1904" t="str" cm="1">
        <f t="array" ref="P1904">IF( $L1904, TRIM(_xll.IMDP("IR", $G$5&amp;$N1904, $G$6)), "" )</f>
        <v/>
      </c>
      <c r="Q1904" t="b" cm="1">
        <f t="array" ref="Q1904">IF(
    $U$1=1, AND($P1904&lt;&gt;"", $P1904&lt;&gt;"...", $P1904&lt;&gt;"입력오류"),
    IF(
        $U$18=1, AND($P1904&lt;&gt;"", $P1904&lt;&gt;"...", $P1904&lt;&gt;"입력오류", ISNUMBER(FIND(INDEX($T$2:$T$7,$U$1),$P1904))),
        IF(
            $U$17="기타", AND($P1904&lt;&gt;"", $P1904&lt;&gt;"...", $P1904&lt;&gt;"입력오류", NOT(ISNUMBER(FIND($T$21:$T$34,$P1904)))),
            AND($P1904&lt;&gt;"", $P1904&lt;&gt;"...", $P1904&lt;&gt;"입력오류", $T$19=$P1904)
        )
    )
)</f>
        <v>0</v>
      </c>
    </row>
    <row r="1905" spans="1:17">
      <c r="A1905" t="s">
        <v>3675</v>
      </c>
      <c r="B1905" t="s">
        <v>3676</v>
      </c>
      <c r="I1905">
        <f t="shared" si="88"/>
        <v>1904</v>
      </c>
      <c r="J1905">
        <f t="shared" si="89"/>
        <v>1904</v>
      </c>
      <c r="K1905">
        <f t="shared" si="87"/>
        <v>1</v>
      </c>
      <c r="L1905" t="b">
        <f>COUNTIF($N$2:N1905, N1905)=1</f>
        <v>1</v>
      </c>
      <c r="M1905" s="37">
        <f>IF( $Q1905, MAX($M$1:M1904)+1, 0)</f>
        <v>0</v>
      </c>
      <c r="N1905" t="str" cm="1">
        <f t="array" ref="N1905">INDEX($A$9:$F$1048576, $J1905, $K1905 )</f>
        <v>68007</v>
      </c>
      <c r="O1905" t="str" cm="1">
        <f t="array" ref="O1905">INDEX($B$9:$F$1048576, $J1905, $K1905 )</f>
        <v>주택금융공사MBS2022-15(1-3)</v>
      </c>
      <c r="P1905" t="str" cm="1">
        <f t="array" ref="P1905">IF( $L1905, TRIM(_xll.IMDP("IR", $G$5&amp;$N1905, $G$6)), "" )</f>
        <v/>
      </c>
      <c r="Q1905" t="b" cm="1">
        <f t="array" ref="Q1905">IF(
    $U$1=1, AND($P1905&lt;&gt;"", $P1905&lt;&gt;"...", $P1905&lt;&gt;"입력오류"),
    IF(
        $U$18=1, AND($P1905&lt;&gt;"", $P1905&lt;&gt;"...", $P1905&lt;&gt;"입력오류", ISNUMBER(FIND(INDEX($T$2:$T$7,$U$1),$P1905))),
        IF(
            $U$17="기타", AND($P1905&lt;&gt;"", $P1905&lt;&gt;"...", $P1905&lt;&gt;"입력오류", NOT(ISNUMBER(FIND($T$21:$T$34,$P1905)))),
            AND($P1905&lt;&gt;"", $P1905&lt;&gt;"...", $P1905&lt;&gt;"입력오류", $T$19=$P1905)
        )
    )
)</f>
        <v>0</v>
      </c>
    </row>
    <row r="1906" spans="1:17">
      <c r="A1906" t="s">
        <v>3677</v>
      </c>
      <c r="B1906" t="s">
        <v>3678</v>
      </c>
      <c r="I1906">
        <f t="shared" si="88"/>
        <v>1905</v>
      </c>
      <c r="J1906">
        <f t="shared" si="89"/>
        <v>1905</v>
      </c>
      <c r="K1906">
        <f t="shared" si="87"/>
        <v>1</v>
      </c>
      <c r="L1906" t="b">
        <f>COUNTIF($N$2:N1906, N1906)=1</f>
        <v>1</v>
      </c>
      <c r="M1906" s="37">
        <f>IF( $Q1906, MAX($M$1:M1905)+1, 0)</f>
        <v>0</v>
      </c>
      <c r="N1906" t="str" cm="1">
        <f t="array" ref="N1906">INDEX($A$9:$F$1048576, $J1906, $K1906 )</f>
        <v>68008</v>
      </c>
      <c r="O1906" t="str" cm="1">
        <f t="array" ref="O1906">INDEX($B$9:$F$1048576, $J1906, $K1906 )</f>
        <v>주택금융공사MBS2022-15(1-4)</v>
      </c>
      <c r="P1906" t="str" cm="1">
        <f t="array" ref="P1906">IF( $L1906, TRIM(_xll.IMDP("IR", $G$5&amp;$N1906, $G$6)), "" )</f>
        <v/>
      </c>
      <c r="Q1906" t="b" cm="1">
        <f t="array" ref="Q1906">IF(
    $U$1=1, AND($P1906&lt;&gt;"", $P1906&lt;&gt;"...", $P1906&lt;&gt;"입력오류"),
    IF(
        $U$18=1, AND($P1906&lt;&gt;"", $P1906&lt;&gt;"...", $P1906&lt;&gt;"입력오류", ISNUMBER(FIND(INDEX($T$2:$T$7,$U$1),$P1906))),
        IF(
            $U$17="기타", AND($P1906&lt;&gt;"", $P1906&lt;&gt;"...", $P1906&lt;&gt;"입력오류", NOT(ISNUMBER(FIND($T$21:$T$34,$P1906)))),
            AND($P1906&lt;&gt;"", $P1906&lt;&gt;"...", $P1906&lt;&gt;"입력오류", $T$19=$P1906)
        )
    )
)</f>
        <v>0</v>
      </c>
    </row>
    <row r="1907" spans="1:17">
      <c r="A1907" t="s">
        <v>3679</v>
      </c>
      <c r="B1907" t="s">
        <v>3680</v>
      </c>
      <c r="I1907">
        <f t="shared" si="88"/>
        <v>1906</v>
      </c>
      <c r="J1907">
        <f t="shared" si="89"/>
        <v>1906</v>
      </c>
      <c r="K1907">
        <f t="shared" si="87"/>
        <v>1</v>
      </c>
      <c r="L1907" t="b">
        <f>COUNTIF($N$2:N1907, N1907)=1</f>
        <v>1</v>
      </c>
      <c r="M1907" s="37">
        <f>IF( $Q1907, MAX($M$1:M1906)+1, 0)</f>
        <v>0</v>
      </c>
      <c r="N1907" t="str" cm="1">
        <f t="array" ref="N1907">INDEX($A$9:$F$1048576, $J1907, $K1907 )</f>
        <v>68009</v>
      </c>
      <c r="O1907" t="str" cm="1">
        <f t="array" ref="O1907">INDEX($B$9:$F$1048576, $J1907, $K1907 )</f>
        <v>주택금융공사MBS2022-15(1-5)</v>
      </c>
      <c r="P1907" t="str" cm="1">
        <f t="array" ref="P1907">IF( $L1907, TRIM(_xll.IMDP("IR", $G$5&amp;$N1907, $G$6)), "" )</f>
        <v/>
      </c>
      <c r="Q1907" t="b" cm="1">
        <f t="array" ref="Q1907">IF(
    $U$1=1, AND($P1907&lt;&gt;"", $P1907&lt;&gt;"...", $P1907&lt;&gt;"입력오류"),
    IF(
        $U$18=1, AND($P1907&lt;&gt;"", $P1907&lt;&gt;"...", $P1907&lt;&gt;"입력오류", ISNUMBER(FIND(INDEX($T$2:$T$7,$U$1),$P1907))),
        IF(
            $U$17="기타", AND($P1907&lt;&gt;"", $P1907&lt;&gt;"...", $P1907&lt;&gt;"입력오류", NOT(ISNUMBER(FIND($T$21:$T$34,$P1907)))),
            AND($P1907&lt;&gt;"", $P1907&lt;&gt;"...", $P1907&lt;&gt;"입력오류", $T$19=$P1907)
        )
    )
)</f>
        <v>0</v>
      </c>
    </row>
    <row r="1908" spans="1:17">
      <c r="A1908" t="s">
        <v>3681</v>
      </c>
      <c r="B1908" t="s">
        <v>3682</v>
      </c>
      <c r="I1908">
        <f t="shared" si="88"/>
        <v>1907</v>
      </c>
      <c r="J1908">
        <f t="shared" si="89"/>
        <v>1907</v>
      </c>
      <c r="K1908">
        <f t="shared" si="87"/>
        <v>1</v>
      </c>
      <c r="L1908" t="b">
        <f>COUNTIF($N$2:N1908, N1908)=1</f>
        <v>1</v>
      </c>
      <c r="M1908" s="37">
        <f>IF( $Q1908, MAX($M$1:M1907)+1, 0)</f>
        <v>0</v>
      </c>
      <c r="N1908" t="str" cm="1">
        <f t="array" ref="N1908">INDEX($A$9:$F$1048576, $J1908, $K1908 )</f>
        <v>68010</v>
      </c>
      <c r="O1908" t="str" cm="1">
        <f t="array" ref="O1908">INDEX($B$9:$F$1048576, $J1908, $K1908 )</f>
        <v>주택금융공사MBS2022-15(1-6)</v>
      </c>
      <c r="P1908" t="str" cm="1">
        <f t="array" ref="P1908">IF( $L1908, TRIM(_xll.IMDP("IR", $G$5&amp;$N1908, $G$6)), "" )</f>
        <v/>
      </c>
      <c r="Q1908" t="b" cm="1">
        <f t="array" ref="Q1908">IF(
    $U$1=1, AND($P1908&lt;&gt;"", $P1908&lt;&gt;"...", $P1908&lt;&gt;"입력오류"),
    IF(
        $U$18=1, AND($P1908&lt;&gt;"", $P1908&lt;&gt;"...", $P1908&lt;&gt;"입력오류", ISNUMBER(FIND(INDEX($T$2:$T$7,$U$1),$P1908))),
        IF(
            $U$17="기타", AND($P1908&lt;&gt;"", $P1908&lt;&gt;"...", $P1908&lt;&gt;"입력오류", NOT(ISNUMBER(FIND($T$21:$T$34,$P1908)))),
            AND($P1908&lt;&gt;"", $P1908&lt;&gt;"...", $P1908&lt;&gt;"입력오류", $T$19=$P1908)
        )
    )
)</f>
        <v>0</v>
      </c>
    </row>
    <row r="1909" spans="1:17">
      <c r="A1909" t="s">
        <v>3683</v>
      </c>
      <c r="B1909" t="s">
        <v>3684</v>
      </c>
      <c r="I1909">
        <f t="shared" si="88"/>
        <v>1908</v>
      </c>
      <c r="J1909">
        <f t="shared" si="89"/>
        <v>1908</v>
      </c>
      <c r="K1909">
        <f t="shared" si="87"/>
        <v>1</v>
      </c>
      <c r="L1909" t="b">
        <f>COUNTIF($N$2:N1909, N1909)=1</f>
        <v>1</v>
      </c>
      <c r="M1909" s="37">
        <f>IF( $Q1909, MAX($M$1:M1908)+1, 0)</f>
        <v>0</v>
      </c>
      <c r="N1909" t="str" cm="1">
        <f t="array" ref="N1909">INDEX($A$9:$F$1048576, $J1909, $K1909 )</f>
        <v>68011</v>
      </c>
      <c r="O1909" t="str" cm="1">
        <f t="array" ref="O1909">INDEX($B$9:$F$1048576, $J1909, $K1909 )</f>
        <v>주택금융공사MBS2022-15(1-7)</v>
      </c>
      <c r="P1909" t="str" cm="1">
        <f t="array" ref="P1909">IF( $L1909, TRIM(_xll.IMDP("IR", $G$5&amp;$N1909, $G$6)), "" )</f>
        <v/>
      </c>
      <c r="Q1909" t="b" cm="1">
        <f t="array" ref="Q1909">IF(
    $U$1=1, AND($P1909&lt;&gt;"", $P1909&lt;&gt;"...", $P1909&lt;&gt;"입력오류"),
    IF(
        $U$18=1, AND($P1909&lt;&gt;"", $P1909&lt;&gt;"...", $P1909&lt;&gt;"입력오류", ISNUMBER(FIND(INDEX($T$2:$T$7,$U$1),$P1909))),
        IF(
            $U$17="기타", AND($P1909&lt;&gt;"", $P1909&lt;&gt;"...", $P1909&lt;&gt;"입력오류", NOT(ISNUMBER(FIND($T$21:$T$34,$P1909)))),
            AND($P1909&lt;&gt;"", $P1909&lt;&gt;"...", $P1909&lt;&gt;"입력오류", $T$19=$P1909)
        )
    )
)</f>
        <v>0</v>
      </c>
    </row>
    <row r="1910" spans="1:17">
      <c r="A1910" t="s">
        <v>3685</v>
      </c>
      <c r="B1910" t="s">
        <v>3686</v>
      </c>
      <c r="I1910">
        <f t="shared" si="88"/>
        <v>1909</v>
      </c>
      <c r="J1910">
        <f t="shared" si="89"/>
        <v>1909</v>
      </c>
      <c r="K1910">
        <f t="shared" si="87"/>
        <v>1</v>
      </c>
      <c r="L1910" t="b">
        <f>COUNTIF($N$2:N1910, N1910)=1</f>
        <v>1</v>
      </c>
      <c r="M1910" s="37">
        <f>IF( $Q1910, MAX($M$1:M1909)+1, 0)</f>
        <v>0</v>
      </c>
      <c r="N1910" t="str" cm="1">
        <f t="array" ref="N1910">INDEX($A$9:$F$1048576, $J1910, $K1910 )</f>
        <v>68012</v>
      </c>
      <c r="O1910" t="str" cm="1">
        <f t="array" ref="O1910">INDEX($B$9:$F$1048576, $J1910, $K1910 )</f>
        <v>주택금융공사MBS2022-15(1-8)</v>
      </c>
      <c r="P1910" t="str" cm="1">
        <f t="array" ref="P1910">IF( $L1910, TRIM(_xll.IMDP("IR", $G$5&amp;$N1910, $G$6)), "" )</f>
        <v/>
      </c>
      <c r="Q1910" t="b" cm="1">
        <f t="array" ref="Q1910">IF(
    $U$1=1, AND($P1910&lt;&gt;"", $P1910&lt;&gt;"...", $P1910&lt;&gt;"입력오류"),
    IF(
        $U$18=1, AND($P1910&lt;&gt;"", $P1910&lt;&gt;"...", $P1910&lt;&gt;"입력오류", ISNUMBER(FIND(INDEX($T$2:$T$7,$U$1),$P1910))),
        IF(
            $U$17="기타", AND($P1910&lt;&gt;"", $P1910&lt;&gt;"...", $P1910&lt;&gt;"입력오류", NOT(ISNUMBER(FIND($T$21:$T$34,$P1910)))),
            AND($P1910&lt;&gt;"", $P1910&lt;&gt;"...", $P1910&lt;&gt;"입력오류", $T$19=$P1910)
        )
    )
)</f>
        <v>0</v>
      </c>
    </row>
    <row r="1911" spans="1:17">
      <c r="A1911" t="s">
        <v>3687</v>
      </c>
      <c r="B1911" t="s">
        <v>3688</v>
      </c>
      <c r="I1911">
        <f t="shared" si="88"/>
        <v>1910</v>
      </c>
      <c r="J1911">
        <f t="shared" si="89"/>
        <v>1910</v>
      </c>
      <c r="K1911">
        <f t="shared" si="87"/>
        <v>1</v>
      </c>
      <c r="L1911" t="b">
        <f>COUNTIF($N$2:N1911, N1911)=1</f>
        <v>1</v>
      </c>
      <c r="M1911" s="37">
        <f>IF( $Q1911, MAX($M$1:M1910)+1, 0)</f>
        <v>0</v>
      </c>
      <c r="N1911" t="str" cm="1">
        <f t="array" ref="N1911">INDEX($A$9:$F$1048576, $J1911, $K1911 )</f>
        <v>68013</v>
      </c>
      <c r="O1911" t="str" cm="1">
        <f t="array" ref="O1911">INDEX($B$9:$F$1048576, $J1911, $K1911 )</f>
        <v>주택금융공사MBS2022-15(1-9)</v>
      </c>
      <c r="P1911" t="str" cm="1">
        <f t="array" ref="P1911">IF( $L1911, TRIM(_xll.IMDP("IR", $G$5&amp;$N1911, $G$6)), "" )</f>
        <v/>
      </c>
      <c r="Q1911" t="b" cm="1">
        <f t="array" ref="Q1911">IF(
    $U$1=1, AND($P1911&lt;&gt;"", $P1911&lt;&gt;"...", $P1911&lt;&gt;"입력오류"),
    IF(
        $U$18=1, AND($P1911&lt;&gt;"", $P1911&lt;&gt;"...", $P1911&lt;&gt;"입력오류", ISNUMBER(FIND(INDEX($T$2:$T$7,$U$1),$P1911))),
        IF(
            $U$17="기타", AND($P1911&lt;&gt;"", $P1911&lt;&gt;"...", $P1911&lt;&gt;"입력오류", NOT(ISNUMBER(FIND($T$21:$T$34,$P1911)))),
            AND($P1911&lt;&gt;"", $P1911&lt;&gt;"...", $P1911&lt;&gt;"입력오류", $T$19=$P1911)
        )
    )
)</f>
        <v>0</v>
      </c>
    </row>
    <row r="1912" spans="1:17">
      <c r="A1912" t="s">
        <v>3689</v>
      </c>
      <c r="B1912" t="s">
        <v>3690</v>
      </c>
      <c r="I1912">
        <f t="shared" si="88"/>
        <v>1911</v>
      </c>
      <c r="J1912">
        <f t="shared" si="89"/>
        <v>1911</v>
      </c>
      <c r="K1912">
        <f t="shared" si="87"/>
        <v>1</v>
      </c>
      <c r="L1912" t="b">
        <f>COUNTIF($N$2:N1912, N1912)=1</f>
        <v>1</v>
      </c>
      <c r="M1912" s="37">
        <f>IF( $Q1912, MAX($M$1:M1911)+1, 0)</f>
        <v>0</v>
      </c>
      <c r="N1912" t="str" cm="1">
        <f t="array" ref="N1912">INDEX($A$9:$F$1048576, $J1912, $K1912 )</f>
        <v>68026</v>
      </c>
      <c r="O1912" t="str" cm="1">
        <f t="array" ref="O1912">INDEX($B$9:$F$1048576, $J1912, $K1912 )</f>
        <v>한솔제팔차</v>
      </c>
      <c r="P1912" t="str" cm="1">
        <f t="array" ref="P1912">IF( $L1912, TRIM(_xll.IMDP("IR", $G$5&amp;$N1912, $G$6)), "" )</f>
        <v/>
      </c>
      <c r="Q1912" t="b" cm="1">
        <f t="array" ref="Q1912">IF(
    $U$1=1, AND($P1912&lt;&gt;"", $P1912&lt;&gt;"...", $P1912&lt;&gt;"입력오류"),
    IF(
        $U$18=1, AND($P1912&lt;&gt;"", $P1912&lt;&gt;"...", $P1912&lt;&gt;"입력오류", ISNUMBER(FIND(INDEX($T$2:$T$7,$U$1),$P1912))),
        IF(
            $U$17="기타", AND($P1912&lt;&gt;"", $P1912&lt;&gt;"...", $P1912&lt;&gt;"입력오류", NOT(ISNUMBER(FIND($T$21:$T$34,$P1912)))),
            AND($P1912&lt;&gt;"", $P1912&lt;&gt;"...", $P1912&lt;&gt;"입력오류", $T$19=$P1912)
        )
    )
)</f>
        <v>0</v>
      </c>
    </row>
    <row r="1913" spans="1:17">
      <c r="A1913" t="s">
        <v>3691</v>
      </c>
      <c r="B1913" t="s">
        <v>3692</v>
      </c>
      <c r="I1913">
        <f t="shared" si="88"/>
        <v>1912</v>
      </c>
      <c r="J1913">
        <f t="shared" si="89"/>
        <v>1912</v>
      </c>
      <c r="K1913">
        <f t="shared" si="87"/>
        <v>1</v>
      </c>
      <c r="L1913" t="b">
        <f>COUNTIF($N$2:N1913, N1913)=1</f>
        <v>1</v>
      </c>
      <c r="M1913" s="37">
        <f>IF( $Q1913, MAX($M$1:M1912)+1, 0)</f>
        <v>0</v>
      </c>
      <c r="N1913" t="str" cm="1">
        <f t="array" ref="N1913">INDEX($A$9:$F$1048576, $J1913, $K1913 )</f>
        <v>68040</v>
      </c>
      <c r="O1913" t="str" cm="1">
        <f t="array" ref="O1913">INDEX($B$9:$F$1048576, $J1913, $K1913 )</f>
        <v>뉴에스에프제일차</v>
      </c>
      <c r="P1913" t="str" cm="1">
        <f t="array" ref="P1913">IF( $L1913, TRIM(_xll.IMDP("IR", $G$5&amp;$N1913, $G$6)), "" )</f>
        <v/>
      </c>
      <c r="Q1913" t="b" cm="1">
        <f t="array" ref="Q1913">IF(
    $U$1=1, AND($P1913&lt;&gt;"", $P1913&lt;&gt;"...", $P1913&lt;&gt;"입력오류"),
    IF(
        $U$18=1, AND($P1913&lt;&gt;"", $P1913&lt;&gt;"...", $P1913&lt;&gt;"입력오류", ISNUMBER(FIND(INDEX($T$2:$T$7,$U$1),$P1913))),
        IF(
            $U$17="기타", AND($P1913&lt;&gt;"", $P1913&lt;&gt;"...", $P1913&lt;&gt;"입력오류", NOT(ISNUMBER(FIND($T$21:$T$34,$P1913)))),
            AND($P1913&lt;&gt;"", $P1913&lt;&gt;"...", $P1913&lt;&gt;"입력오류", $T$19=$P1913)
        )
    )
)</f>
        <v>0</v>
      </c>
    </row>
    <row r="1914" spans="1:17">
      <c r="A1914" t="s">
        <v>3693</v>
      </c>
      <c r="B1914" t="s">
        <v>3694</v>
      </c>
      <c r="I1914">
        <f t="shared" si="88"/>
        <v>1913</v>
      </c>
      <c r="J1914">
        <f t="shared" si="89"/>
        <v>1913</v>
      </c>
      <c r="K1914">
        <f t="shared" si="87"/>
        <v>1</v>
      </c>
      <c r="L1914" t="b">
        <f>COUNTIF($N$2:N1914, N1914)=1</f>
        <v>1</v>
      </c>
      <c r="M1914" s="37">
        <f>IF( $Q1914, MAX($M$1:M1913)+1, 0)</f>
        <v>0</v>
      </c>
      <c r="N1914" t="str" cm="1">
        <f t="array" ref="N1914">INDEX($A$9:$F$1048576, $J1914, $K1914 )</f>
        <v>68041</v>
      </c>
      <c r="O1914" t="str" cm="1">
        <f t="array" ref="O1914">INDEX($B$9:$F$1048576, $J1914, $K1914 )</f>
        <v>한솔제구차</v>
      </c>
      <c r="P1914" t="str" cm="1">
        <f t="array" ref="P1914">IF( $L1914, TRIM(_xll.IMDP("IR", $G$5&amp;$N1914, $G$6)), "" )</f>
        <v/>
      </c>
      <c r="Q1914" t="b" cm="1">
        <f t="array" ref="Q1914">IF(
    $U$1=1, AND($P1914&lt;&gt;"", $P1914&lt;&gt;"...", $P1914&lt;&gt;"입력오류"),
    IF(
        $U$18=1, AND($P1914&lt;&gt;"", $P1914&lt;&gt;"...", $P1914&lt;&gt;"입력오류", ISNUMBER(FIND(INDEX($T$2:$T$7,$U$1),$P1914))),
        IF(
            $U$17="기타", AND($P1914&lt;&gt;"", $P1914&lt;&gt;"...", $P1914&lt;&gt;"입력오류", NOT(ISNUMBER(FIND($T$21:$T$34,$P1914)))),
            AND($P1914&lt;&gt;"", $P1914&lt;&gt;"...", $P1914&lt;&gt;"입력오류", $T$19=$P1914)
        )
    )
)</f>
        <v>0</v>
      </c>
    </row>
    <row r="1915" spans="1:17">
      <c r="A1915" t="s">
        <v>3695</v>
      </c>
      <c r="B1915" t="s">
        <v>3696</v>
      </c>
      <c r="I1915">
        <f t="shared" si="88"/>
        <v>1914</v>
      </c>
      <c r="J1915">
        <f t="shared" si="89"/>
        <v>1914</v>
      </c>
      <c r="K1915">
        <f t="shared" si="87"/>
        <v>1</v>
      </c>
      <c r="L1915" t="b">
        <f>COUNTIF($N$2:N1915, N1915)=1</f>
        <v>1</v>
      </c>
      <c r="M1915" s="37">
        <f>IF( $Q1915, MAX($M$1:M1914)+1, 0)</f>
        <v>0</v>
      </c>
      <c r="N1915" t="str" cm="1">
        <f t="array" ref="N1915">INDEX($A$9:$F$1048576, $J1915, $K1915 )</f>
        <v>68063</v>
      </c>
      <c r="O1915" t="str" cm="1">
        <f t="array" ref="O1915">INDEX($B$9:$F$1048576, $J1915, $K1915 )</f>
        <v>유플러스파이브지제64차(유)1-8</v>
      </c>
      <c r="P1915" t="str" cm="1">
        <f t="array" ref="P1915">IF( $L1915, TRIM(_xll.IMDP("IR", $G$5&amp;$N1915, $G$6)), "" )</f>
        <v/>
      </c>
      <c r="Q1915" t="b" cm="1">
        <f t="array" ref="Q1915">IF(
    $U$1=1, AND($P1915&lt;&gt;"", $P1915&lt;&gt;"...", $P1915&lt;&gt;"입력오류"),
    IF(
        $U$18=1, AND($P1915&lt;&gt;"", $P1915&lt;&gt;"...", $P1915&lt;&gt;"입력오류", ISNUMBER(FIND(INDEX($T$2:$T$7,$U$1),$P1915))),
        IF(
            $U$17="기타", AND($P1915&lt;&gt;"", $P1915&lt;&gt;"...", $P1915&lt;&gt;"입력오류", NOT(ISNUMBER(FIND($T$21:$T$34,$P1915)))),
            AND($P1915&lt;&gt;"", $P1915&lt;&gt;"...", $P1915&lt;&gt;"입력오류", $T$19=$P1915)
        )
    )
)</f>
        <v>0</v>
      </c>
    </row>
    <row r="1916" spans="1:17">
      <c r="A1916" t="s">
        <v>3697</v>
      </c>
      <c r="B1916" t="s">
        <v>3698</v>
      </c>
      <c r="I1916">
        <f t="shared" si="88"/>
        <v>1915</v>
      </c>
      <c r="J1916">
        <f t="shared" si="89"/>
        <v>1915</v>
      </c>
      <c r="K1916">
        <f t="shared" si="87"/>
        <v>1</v>
      </c>
      <c r="L1916" t="b">
        <f>COUNTIF($N$2:N1916, N1916)=1</f>
        <v>1</v>
      </c>
      <c r="M1916" s="37">
        <f>IF( $Q1916, MAX($M$1:M1915)+1, 0)</f>
        <v>0</v>
      </c>
      <c r="N1916" t="str" cm="1">
        <f t="array" ref="N1916">INDEX($A$9:$F$1048576, $J1916, $K1916 )</f>
        <v>68064</v>
      </c>
      <c r="O1916" t="str" cm="1">
        <f t="array" ref="O1916">INDEX($B$9:$F$1048576, $J1916, $K1916 )</f>
        <v>유플러스파이브지제64차(유)1-9</v>
      </c>
      <c r="P1916" t="str" cm="1">
        <f t="array" ref="P1916">IF( $L1916, TRIM(_xll.IMDP("IR", $G$5&amp;$N1916, $G$6)), "" )</f>
        <v/>
      </c>
      <c r="Q1916" t="b" cm="1">
        <f t="array" ref="Q1916">IF(
    $U$1=1, AND($P1916&lt;&gt;"", $P1916&lt;&gt;"...", $P1916&lt;&gt;"입력오류"),
    IF(
        $U$18=1, AND($P1916&lt;&gt;"", $P1916&lt;&gt;"...", $P1916&lt;&gt;"입력오류", ISNUMBER(FIND(INDEX($T$2:$T$7,$U$1),$P1916))),
        IF(
            $U$17="기타", AND($P1916&lt;&gt;"", $P1916&lt;&gt;"...", $P1916&lt;&gt;"입력오류", NOT(ISNUMBER(FIND($T$21:$T$34,$P1916)))),
            AND($P1916&lt;&gt;"", $P1916&lt;&gt;"...", $P1916&lt;&gt;"입력오류", $T$19=$P1916)
        )
    )
)</f>
        <v>0</v>
      </c>
    </row>
    <row r="1917" spans="1:17">
      <c r="A1917" t="s">
        <v>3699</v>
      </c>
      <c r="B1917" t="s">
        <v>3700</v>
      </c>
      <c r="I1917">
        <f t="shared" si="88"/>
        <v>1916</v>
      </c>
      <c r="J1917">
        <f t="shared" si="89"/>
        <v>1916</v>
      </c>
      <c r="K1917">
        <f t="shared" si="87"/>
        <v>1</v>
      </c>
      <c r="L1917" t="b">
        <f>COUNTIF($N$2:N1917, N1917)=1</f>
        <v>1</v>
      </c>
      <c r="M1917" s="37">
        <f>IF( $Q1917, MAX($M$1:M1916)+1, 0)</f>
        <v>0</v>
      </c>
      <c r="N1917" t="str" cm="1">
        <f t="array" ref="N1917">INDEX($A$9:$F$1048576, $J1917, $K1917 )</f>
        <v>68065</v>
      </c>
      <c r="O1917" t="str" cm="1">
        <f t="array" ref="O1917">INDEX($B$9:$F$1048576, $J1917, $K1917 )</f>
        <v>유플러스파이브지제64차(유)1-10</v>
      </c>
      <c r="P1917" t="str" cm="1">
        <f t="array" ref="P1917">IF( $L1917, TRIM(_xll.IMDP("IR", $G$5&amp;$N1917, $G$6)), "" )</f>
        <v/>
      </c>
      <c r="Q1917" t="b" cm="1">
        <f t="array" ref="Q1917">IF(
    $U$1=1, AND($P1917&lt;&gt;"", $P1917&lt;&gt;"...", $P1917&lt;&gt;"입력오류"),
    IF(
        $U$18=1, AND($P1917&lt;&gt;"", $P1917&lt;&gt;"...", $P1917&lt;&gt;"입력오류", ISNUMBER(FIND(INDEX($T$2:$T$7,$U$1),$P1917))),
        IF(
            $U$17="기타", AND($P1917&lt;&gt;"", $P1917&lt;&gt;"...", $P1917&lt;&gt;"입력오류", NOT(ISNUMBER(FIND($T$21:$T$34,$P1917)))),
            AND($P1917&lt;&gt;"", $P1917&lt;&gt;"...", $P1917&lt;&gt;"입력오류", $T$19=$P1917)
        )
    )
)</f>
        <v>0</v>
      </c>
    </row>
    <row r="1918" spans="1:17">
      <c r="A1918" t="s">
        <v>3701</v>
      </c>
      <c r="B1918" t="s">
        <v>3702</v>
      </c>
      <c r="I1918">
        <f t="shared" si="88"/>
        <v>1917</v>
      </c>
      <c r="J1918">
        <f t="shared" si="89"/>
        <v>1917</v>
      </c>
      <c r="K1918">
        <f t="shared" si="87"/>
        <v>1</v>
      </c>
      <c r="L1918" t="b">
        <f>COUNTIF($N$2:N1918, N1918)=1</f>
        <v>1</v>
      </c>
      <c r="M1918" s="37">
        <f>IF( $Q1918, MAX($M$1:M1917)+1, 0)</f>
        <v>0</v>
      </c>
      <c r="N1918" t="str" cm="1">
        <f t="array" ref="N1918">INDEX($A$9:$F$1048576, $J1918, $K1918 )</f>
        <v>68066</v>
      </c>
      <c r="O1918" t="str" cm="1">
        <f t="array" ref="O1918">INDEX($B$9:$F$1048576, $J1918, $K1918 )</f>
        <v>유플러스파이브지제64차(유)1-11</v>
      </c>
      <c r="P1918" t="str" cm="1">
        <f t="array" ref="P1918">IF( $L1918, TRIM(_xll.IMDP("IR", $G$5&amp;$N1918, $G$6)), "" )</f>
        <v/>
      </c>
      <c r="Q1918" t="b" cm="1">
        <f t="array" ref="Q1918">IF(
    $U$1=1, AND($P1918&lt;&gt;"", $P1918&lt;&gt;"...", $P1918&lt;&gt;"입력오류"),
    IF(
        $U$18=1, AND($P1918&lt;&gt;"", $P1918&lt;&gt;"...", $P1918&lt;&gt;"입력오류", ISNUMBER(FIND(INDEX($T$2:$T$7,$U$1),$P1918))),
        IF(
            $U$17="기타", AND($P1918&lt;&gt;"", $P1918&lt;&gt;"...", $P1918&lt;&gt;"입력오류", NOT(ISNUMBER(FIND($T$21:$T$34,$P1918)))),
            AND($P1918&lt;&gt;"", $P1918&lt;&gt;"...", $P1918&lt;&gt;"입력오류", $T$19=$P1918)
        )
    )
)</f>
        <v>0</v>
      </c>
    </row>
    <row r="1919" spans="1:17">
      <c r="A1919" t="s">
        <v>3704</v>
      </c>
      <c r="B1919" t="s">
        <v>3705</v>
      </c>
      <c r="I1919">
        <f t="shared" si="88"/>
        <v>1918</v>
      </c>
      <c r="J1919">
        <f t="shared" si="89"/>
        <v>1918</v>
      </c>
      <c r="K1919">
        <f t="shared" si="87"/>
        <v>1</v>
      </c>
      <c r="L1919" t="b">
        <f>COUNTIF($N$2:N1919, N1919)=1</f>
        <v>1</v>
      </c>
      <c r="M1919" s="37">
        <f>IF( $Q1919, MAX($M$1:M1918)+1, 0)</f>
        <v>0</v>
      </c>
      <c r="N1919" t="str" cm="1">
        <f t="array" ref="N1919">INDEX($A$9:$F$1048576, $J1919, $K1919 )</f>
        <v>68067</v>
      </c>
      <c r="O1919" t="str" cm="1">
        <f t="array" ref="O1919">INDEX($B$9:$F$1048576, $J1919, $K1919 )</f>
        <v>유플러스파이브지제64차(유)1-12</v>
      </c>
      <c r="P1919" t="str" cm="1">
        <f t="array" ref="P1919">IF( $L1919, TRIM(_xll.IMDP("IR", $G$5&amp;$N1919, $G$6)), "" )</f>
        <v/>
      </c>
      <c r="Q1919" t="b" cm="1">
        <f t="array" ref="Q1919">IF(
    $U$1=1, AND($P1919&lt;&gt;"", $P1919&lt;&gt;"...", $P1919&lt;&gt;"입력오류"),
    IF(
        $U$18=1, AND($P1919&lt;&gt;"", $P1919&lt;&gt;"...", $P1919&lt;&gt;"입력오류", ISNUMBER(FIND(INDEX($T$2:$T$7,$U$1),$P1919))),
        IF(
            $U$17="기타", AND($P1919&lt;&gt;"", $P1919&lt;&gt;"...", $P1919&lt;&gt;"입력오류", NOT(ISNUMBER(FIND($T$21:$T$34,$P1919)))),
            AND($P1919&lt;&gt;"", $P1919&lt;&gt;"...", $P1919&lt;&gt;"입력오류", $T$19=$P1919)
        )
    )
)</f>
        <v>0</v>
      </c>
    </row>
    <row r="1920" spans="1:17">
      <c r="A1920" t="s">
        <v>3706</v>
      </c>
      <c r="B1920" t="s">
        <v>3707</v>
      </c>
      <c r="I1920">
        <f t="shared" si="88"/>
        <v>1919</v>
      </c>
      <c r="J1920">
        <f t="shared" si="89"/>
        <v>1919</v>
      </c>
      <c r="K1920">
        <f t="shared" si="87"/>
        <v>1</v>
      </c>
      <c r="L1920" t="b">
        <f>COUNTIF($N$2:N1920, N1920)=1</f>
        <v>1</v>
      </c>
      <c r="M1920" s="37">
        <f>IF( $Q1920, MAX($M$1:M1919)+1, 0)</f>
        <v>0</v>
      </c>
      <c r="N1920" t="str" cm="1">
        <f t="array" ref="N1920">INDEX($A$9:$F$1048576, $J1920, $K1920 )</f>
        <v>68068</v>
      </c>
      <c r="O1920" t="str" cm="1">
        <f t="array" ref="O1920">INDEX($B$9:$F$1048576, $J1920, $K1920 )</f>
        <v>유플러스파이브지제64차(유)1-13</v>
      </c>
      <c r="P1920" t="str" cm="1">
        <f t="array" ref="P1920">IF( $L1920, TRIM(_xll.IMDP("IR", $G$5&amp;$N1920, $G$6)), "" )</f>
        <v/>
      </c>
      <c r="Q1920" t="b" cm="1">
        <f t="array" ref="Q1920">IF(
    $U$1=1, AND($P1920&lt;&gt;"", $P1920&lt;&gt;"...", $P1920&lt;&gt;"입력오류"),
    IF(
        $U$18=1, AND($P1920&lt;&gt;"", $P1920&lt;&gt;"...", $P1920&lt;&gt;"입력오류", ISNUMBER(FIND(INDEX($T$2:$T$7,$U$1),$P1920))),
        IF(
            $U$17="기타", AND($P1920&lt;&gt;"", $P1920&lt;&gt;"...", $P1920&lt;&gt;"입력오류", NOT(ISNUMBER(FIND($T$21:$T$34,$P1920)))),
            AND($P1920&lt;&gt;"", $P1920&lt;&gt;"...", $P1920&lt;&gt;"입력오류", $T$19=$P1920)
        )
    )
)</f>
        <v>0</v>
      </c>
    </row>
    <row r="1921" spans="1:17">
      <c r="A1921" t="s">
        <v>3708</v>
      </c>
      <c r="B1921" t="s">
        <v>3709</v>
      </c>
      <c r="I1921">
        <f t="shared" si="88"/>
        <v>1920</v>
      </c>
      <c r="J1921">
        <f t="shared" si="89"/>
        <v>1920</v>
      </c>
      <c r="K1921">
        <f t="shared" si="87"/>
        <v>1</v>
      </c>
      <c r="L1921" t="b">
        <f>COUNTIF($N$2:N1921, N1921)=1</f>
        <v>1</v>
      </c>
      <c r="M1921" s="37">
        <f>IF( $Q1921, MAX($M$1:M1920)+1, 0)</f>
        <v>0</v>
      </c>
      <c r="N1921" t="str" cm="1">
        <f t="array" ref="N1921">INDEX($A$9:$F$1048576, $J1921, $K1921 )</f>
        <v>68069</v>
      </c>
      <c r="O1921" t="str" cm="1">
        <f t="array" ref="O1921">INDEX($B$9:$F$1048576, $J1921, $K1921 )</f>
        <v>유플러스파이브지제64차(유)1-14</v>
      </c>
      <c r="P1921" t="str" cm="1">
        <f t="array" ref="P1921">IF( $L1921, TRIM(_xll.IMDP("IR", $G$5&amp;$N1921, $G$6)), "" )</f>
        <v/>
      </c>
      <c r="Q1921" t="b" cm="1">
        <f t="array" ref="Q1921">IF(
    $U$1=1, AND($P1921&lt;&gt;"", $P1921&lt;&gt;"...", $P1921&lt;&gt;"입력오류"),
    IF(
        $U$18=1, AND($P1921&lt;&gt;"", $P1921&lt;&gt;"...", $P1921&lt;&gt;"입력오류", ISNUMBER(FIND(INDEX($T$2:$T$7,$U$1),$P1921))),
        IF(
            $U$17="기타", AND($P1921&lt;&gt;"", $P1921&lt;&gt;"...", $P1921&lt;&gt;"입력오류", NOT(ISNUMBER(FIND($T$21:$T$34,$P1921)))),
            AND($P1921&lt;&gt;"", $P1921&lt;&gt;"...", $P1921&lt;&gt;"입력오류", $T$19=$P1921)
        )
    )
)</f>
        <v>0</v>
      </c>
    </row>
    <row r="1922" spans="1:17">
      <c r="A1922" t="s">
        <v>3710</v>
      </c>
      <c r="B1922" t="s">
        <v>3711</v>
      </c>
      <c r="I1922">
        <f t="shared" si="88"/>
        <v>1921</v>
      </c>
      <c r="J1922">
        <f t="shared" si="89"/>
        <v>1921</v>
      </c>
      <c r="K1922">
        <f t="shared" ref="K1922:K1985" si="90">IF( $I1922&gt;$G$4, NA(), IF($I1922&gt;$G$3, 5, IF($I1922&gt;$G$2, 3, 1 ) ) )</f>
        <v>1</v>
      </c>
      <c r="L1922" t="b">
        <f>COUNTIF($N$2:N1922, N1922)=1</f>
        <v>1</v>
      </c>
      <c r="M1922" s="37">
        <f>IF( $Q1922, MAX($M$1:M1921)+1, 0)</f>
        <v>0</v>
      </c>
      <c r="N1922" t="str" cm="1">
        <f t="array" ref="N1922">INDEX($A$9:$F$1048576, $J1922, $K1922 )</f>
        <v>68070</v>
      </c>
      <c r="O1922" t="str" cm="1">
        <f t="array" ref="O1922">INDEX($B$9:$F$1048576, $J1922, $K1922 )</f>
        <v>유플러스파이브지제64차(유)1-15</v>
      </c>
      <c r="P1922" t="str" cm="1">
        <f t="array" ref="P1922">IF( $L1922, TRIM(_xll.IMDP("IR", $G$5&amp;$N1922, $G$6)), "" )</f>
        <v/>
      </c>
      <c r="Q1922" t="b" cm="1">
        <f t="array" ref="Q1922">IF(
    $U$1=1, AND($P1922&lt;&gt;"", $P1922&lt;&gt;"...", $P1922&lt;&gt;"입력오류"),
    IF(
        $U$18=1, AND($P1922&lt;&gt;"", $P1922&lt;&gt;"...", $P1922&lt;&gt;"입력오류", ISNUMBER(FIND(INDEX($T$2:$T$7,$U$1),$P1922))),
        IF(
            $U$17="기타", AND($P1922&lt;&gt;"", $P1922&lt;&gt;"...", $P1922&lt;&gt;"입력오류", NOT(ISNUMBER(FIND($T$21:$T$34,$P1922)))),
            AND($P1922&lt;&gt;"", $P1922&lt;&gt;"...", $P1922&lt;&gt;"입력오류", $T$19=$P1922)
        )
    )
)</f>
        <v>0</v>
      </c>
    </row>
    <row r="1923" spans="1:17">
      <c r="A1923" t="s">
        <v>3712</v>
      </c>
      <c r="B1923" t="s">
        <v>3713</v>
      </c>
      <c r="I1923">
        <f t="shared" ref="I1923:I1986" si="91">ROW()-1</f>
        <v>1922</v>
      </c>
      <c r="J1923">
        <f t="shared" ref="J1923:J1986" si="92">IF( $I1923&gt;$G$4, NA(), IF($I1923&gt;$G$3, $I1923-$G$3, IF($I1923&gt;$G$2, $I1923-$G$2, $I1923 ) ) )</f>
        <v>1922</v>
      </c>
      <c r="K1923">
        <f t="shared" si="90"/>
        <v>1</v>
      </c>
      <c r="L1923" t="b">
        <f>COUNTIF($N$2:N1923, N1923)=1</f>
        <v>1</v>
      </c>
      <c r="M1923" s="37">
        <f>IF( $Q1923, MAX($M$1:M1922)+1, 0)</f>
        <v>0</v>
      </c>
      <c r="N1923" t="str" cm="1">
        <f t="array" ref="N1923">INDEX($A$9:$F$1048576, $J1923, $K1923 )</f>
        <v>68071</v>
      </c>
      <c r="O1923" t="str" cm="1">
        <f t="array" ref="O1923">INDEX($B$9:$F$1048576, $J1923, $K1923 )</f>
        <v>유플러스파이브지제64차(유)1-16</v>
      </c>
      <c r="P1923" t="str" cm="1">
        <f t="array" ref="P1923">IF( $L1923, TRIM(_xll.IMDP("IR", $G$5&amp;$N1923, $G$6)), "" )</f>
        <v/>
      </c>
      <c r="Q1923" t="b" cm="1">
        <f t="array" ref="Q1923">IF(
    $U$1=1, AND($P1923&lt;&gt;"", $P1923&lt;&gt;"...", $P1923&lt;&gt;"입력오류"),
    IF(
        $U$18=1, AND($P1923&lt;&gt;"", $P1923&lt;&gt;"...", $P1923&lt;&gt;"입력오류", ISNUMBER(FIND(INDEX($T$2:$T$7,$U$1),$P1923))),
        IF(
            $U$17="기타", AND($P1923&lt;&gt;"", $P1923&lt;&gt;"...", $P1923&lt;&gt;"입력오류", NOT(ISNUMBER(FIND($T$21:$T$34,$P1923)))),
            AND($P1923&lt;&gt;"", $P1923&lt;&gt;"...", $P1923&lt;&gt;"입력오류", $T$19=$P1923)
        )
    )
)</f>
        <v>0</v>
      </c>
    </row>
    <row r="1924" spans="1:17">
      <c r="A1924" t="s">
        <v>3714</v>
      </c>
      <c r="B1924" t="s">
        <v>3715</v>
      </c>
      <c r="I1924">
        <f t="shared" si="91"/>
        <v>1923</v>
      </c>
      <c r="J1924">
        <f t="shared" si="92"/>
        <v>1923</v>
      </c>
      <c r="K1924">
        <f t="shared" si="90"/>
        <v>1</v>
      </c>
      <c r="L1924" t="b">
        <f>COUNTIF($N$2:N1924, N1924)=1</f>
        <v>1</v>
      </c>
      <c r="M1924" s="37">
        <f>IF( $Q1924, MAX($M$1:M1923)+1, 0)</f>
        <v>0</v>
      </c>
      <c r="N1924" t="str" cm="1">
        <f t="array" ref="N1924">INDEX($A$9:$F$1048576, $J1924, $K1924 )</f>
        <v>68072</v>
      </c>
      <c r="O1924" t="str" cm="1">
        <f t="array" ref="O1924">INDEX($B$9:$F$1048576, $J1924, $K1924 )</f>
        <v>유플러스파이브지제64차(유)1-17</v>
      </c>
      <c r="P1924" t="str" cm="1">
        <f t="array" ref="P1924">IF( $L1924, TRIM(_xll.IMDP("IR", $G$5&amp;$N1924, $G$6)), "" )</f>
        <v/>
      </c>
      <c r="Q1924" t="b" cm="1">
        <f t="array" ref="Q1924">IF(
    $U$1=1, AND($P1924&lt;&gt;"", $P1924&lt;&gt;"...", $P1924&lt;&gt;"입력오류"),
    IF(
        $U$18=1, AND($P1924&lt;&gt;"", $P1924&lt;&gt;"...", $P1924&lt;&gt;"입력오류", ISNUMBER(FIND(INDEX($T$2:$T$7,$U$1),$P1924))),
        IF(
            $U$17="기타", AND($P1924&lt;&gt;"", $P1924&lt;&gt;"...", $P1924&lt;&gt;"입력오류", NOT(ISNUMBER(FIND($T$21:$T$34,$P1924)))),
            AND($P1924&lt;&gt;"", $P1924&lt;&gt;"...", $P1924&lt;&gt;"입력오류", $T$19=$P1924)
        )
    )
)</f>
        <v>0</v>
      </c>
    </row>
    <row r="1925" spans="1:17">
      <c r="A1925" t="s">
        <v>3716</v>
      </c>
      <c r="B1925" t="s">
        <v>3717</v>
      </c>
      <c r="I1925">
        <f t="shared" si="91"/>
        <v>1924</v>
      </c>
      <c r="J1925">
        <f t="shared" si="92"/>
        <v>1924</v>
      </c>
      <c r="K1925">
        <f t="shared" si="90"/>
        <v>1</v>
      </c>
      <c r="L1925" t="b">
        <f>COUNTIF($N$2:N1925, N1925)=1</f>
        <v>1</v>
      </c>
      <c r="M1925" s="37">
        <f>IF( $Q1925, MAX($M$1:M1924)+1, 0)</f>
        <v>0</v>
      </c>
      <c r="N1925" t="str" cm="1">
        <f t="array" ref="N1925">INDEX($A$9:$F$1048576, $J1925, $K1925 )</f>
        <v>68073</v>
      </c>
      <c r="O1925" t="str" cm="1">
        <f t="array" ref="O1925">INDEX($B$9:$F$1048576, $J1925, $K1925 )</f>
        <v>유플러스파이브지제64차(유)1-18</v>
      </c>
      <c r="P1925" t="str" cm="1">
        <f t="array" ref="P1925">IF( $L1925, TRIM(_xll.IMDP("IR", $G$5&amp;$N1925, $G$6)), "" )</f>
        <v/>
      </c>
      <c r="Q1925" t="b" cm="1">
        <f t="array" ref="Q1925">IF(
    $U$1=1, AND($P1925&lt;&gt;"", $P1925&lt;&gt;"...", $P1925&lt;&gt;"입력오류"),
    IF(
        $U$18=1, AND($P1925&lt;&gt;"", $P1925&lt;&gt;"...", $P1925&lt;&gt;"입력오류", ISNUMBER(FIND(INDEX($T$2:$T$7,$U$1),$P1925))),
        IF(
            $U$17="기타", AND($P1925&lt;&gt;"", $P1925&lt;&gt;"...", $P1925&lt;&gt;"입력오류", NOT(ISNUMBER(FIND($T$21:$T$34,$P1925)))),
            AND($P1925&lt;&gt;"", $P1925&lt;&gt;"...", $P1925&lt;&gt;"입력오류", $T$19=$P1925)
        )
    )
)</f>
        <v>0</v>
      </c>
    </row>
    <row r="1926" spans="1:17">
      <c r="A1926" t="s">
        <v>3718</v>
      </c>
      <c r="B1926" t="s">
        <v>3719</v>
      </c>
      <c r="I1926">
        <f t="shared" si="91"/>
        <v>1925</v>
      </c>
      <c r="J1926">
        <f t="shared" si="92"/>
        <v>1925</v>
      </c>
      <c r="K1926">
        <f t="shared" si="90"/>
        <v>1</v>
      </c>
      <c r="L1926" t="b">
        <f>COUNTIF($N$2:N1926, N1926)=1</f>
        <v>1</v>
      </c>
      <c r="M1926" s="37">
        <f>IF( $Q1926, MAX($M$1:M1925)+1, 0)</f>
        <v>0</v>
      </c>
      <c r="N1926" t="str" cm="1">
        <f t="array" ref="N1926">INDEX($A$9:$F$1048576, $J1926, $K1926 )</f>
        <v>68074</v>
      </c>
      <c r="O1926" t="str" cm="1">
        <f t="array" ref="O1926">INDEX($B$9:$F$1048576, $J1926, $K1926 )</f>
        <v>유플러스파이브지제64차(유)1-19</v>
      </c>
      <c r="P1926" t="str" cm="1">
        <f t="array" ref="P1926">IF( $L1926, TRIM(_xll.IMDP("IR", $G$5&amp;$N1926, $G$6)), "" )</f>
        <v/>
      </c>
      <c r="Q1926" t="b" cm="1">
        <f t="array" ref="Q1926">IF(
    $U$1=1, AND($P1926&lt;&gt;"", $P1926&lt;&gt;"...", $P1926&lt;&gt;"입력오류"),
    IF(
        $U$18=1, AND($P1926&lt;&gt;"", $P1926&lt;&gt;"...", $P1926&lt;&gt;"입력오류", ISNUMBER(FIND(INDEX($T$2:$T$7,$U$1),$P1926))),
        IF(
            $U$17="기타", AND($P1926&lt;&gt;"", $P1926&lt;&gt;"...", $P1926&lt;&gt;"입력오류", NOT(ISNUMBER(FIND($T$21:$T$34,$P1926)))),
            AND($P1926&lt;&gt;"", $P1926&lt;&gt;"...", $P1926&lt;&gt;"입력오류", $T$19=$P1926)
        )
    )
)</f>
        <v>0</v>
      </c>
    </row>
    <row r="1927" spans="1:17">
      <c r="A1927" t="s">
        <v>3720</v>
      </c>
      <c r="B1927" t="s">
        <v>3721</v>
      </c>
      <c r="I1927">
        <f t="shared" si="91"/>
        <v>1926</v>
      </c>
      <c r="J1927">
        <f t="shared" si="92"/>
        <v>1926</v>
      </c>
      <c r="K1927">
        <f t="shared" si="90"/>
        <v>1</v>
      </c>
      <c r="L1927" t="b">
        <f>COUNTIF($N$2:N1927, N1927)=1</f>
        <v>1</v>
      </c>
      <c r="M1927" s="37">
        <f>IF( $Q1927, MAX($M$1:M1926)+1, 0)</f>
        <v>0</v>
      </c>
      <c r="N1927" t="str" cm="1">
        <f t="array" ref="N1927">INDEX($A$9:$F$1048576, $J1927, $K1927 )</f>
        <v>68118</v>
      </c>
      <c r="O1927" t="str" cm="1">
        <f t="array" ref="O1927">INDEX($B$9:$F$1048576, $J1927, $K1927 )</f>
        <v>한솔제10차</v>
      </c>
      <c r="P1927" t="str" cm="1">
        <f t="array" ref="P1927">IF( $L1927, TRIM(_xll.IMDP("IR", $G$5&amp;$N1927, $G$6)), "" )</f>
        <v/>
      </c>
      <c r="Q1927" t="b" cm="1">
        <f t="array" ref="Q1927">IF(
    $U$1=1, AND($P1927&lt;&gt;"", $P1927&lt;&gt;"...", $P1927&lt;&gt;"입력오류"),
    IF(
        $U$18=1, AND($P1927&lt;&gt;"", $P1927&lt;&gt;"...", $P1927&lt;&gt;"입력오류", ISNUMBER(FIND(INDEX($T$2:$T$7,$U$1),$P1927))),
        IF(
            $U$17="기타", AND($P1927&lt;&gt;"", $P1927&lt;&gt;"...", $P1927&lt;&gt;"입력오류", NOT(ISNUMBER(FIND($T$21:$T$34,$P1927)))),
            AND($P1927&lt;&gt;"", $P1927&lt;&gt;"...", $P1927&lt;&gt;"입력오류", $T$19=$P1927)
        )
    )
)</f>
        <v>0</v>
      </c>
    </row>
    <row r="1928" spans="1:17">
      <c r="A1928" t="s">
        <v>3722</v>
      </c>
      <c r="B1928" t="s">
        <v>3723</v>
      </c>
      <c r="I1928">
        <f t="shared" si="91"/>
        <v>1927</v>
      </c>
      <c r="J1928">
        <f t="shared" si="92"/>
        <v>1927</v>
      </c>
      <c r="K1928">
        <f t="shared" si="90"/>
        <v>1</v>
      </c>
      <c r="L1928" t="b">
        <f>COUNTIF($N$2:N1928, N1928)=1</f>
        <v>1</v>
      </c>
      <c r="M1928" s="37">
        <f>IF( $Q1928, MAX($M$1:M1927)+1, 0)</f>
        <v>0</v>
      </c>
      <c r="N1928" t="str" cm="1">
        <f t="array" ref="N1928">INDEX($A$9:$F$1048576, $J1928, $K1928 )</f>
        <v>68147</v>
      </c>
      <c r="O1928" t="str" cm="1">
        <f t="array" ref="O1928">INDEX($B$9:$F$1048576, $J1928, $K1928 )</f>
        <v>신보2022제15차(유)1-1</v>
      </c>
      <c r="P1928" t="str" cm="1">
        <f t="array" ref="P1928">IF( $L1928, TRIM(_xll.IMDP("IR", $G$5&amp;$N1928, $G$6)), "" )</f>
        <v/>
      </c>
      <c r="Q1928" t="b" cm="1">
        <f t="array" ref="Q1928">IF(
    $U$1=1, AND($P1928&lt;&gt;"", $P1928&lt;&gt;"...", $P1928&lt;&gt;"입력오류"),
    IF(
        $U$18=1, AND($P1928&lt;&gt;"", $P1928&lt;&gt;"...", $P1928&lt;&gt;"입력오류", ISNUMBER(FIND(INDEX($T$2:$T$7,$U$1),$P1928))),
        IF(
            $U$17="기타", AND($P1928&lt;&gt;"", $P1928&lt;&gt;"...", $P1928&lt;&gt;"입력오류", NOT(ISNUMBER(FIND($T$21:$T$34,$P1928)))),
            AND($P1928&lt;&gt;"", $P1928&lt;&gt;"...", $P1928&lt;&gt;"입력오류", $T$19=$P1928)
        )
    )
)</f>
        <v>0</v>
      </c>
    </row>
    <row r="1929" spans="1:17">
      <c r="A1929" t="s">
        <v>3724</v>
      </c>
      <c r="B1929" t="s">
        <v>3725</v>
      </c>
      <c r="I1929">
        <f t="shared" si="91"/>
        <v>1928</v>
      </c>
      <c r="J1929">
        <f t="shared" si="92"/>
        <v>1928</v>
      </c>
      <c r="K1929">
        <f t="shared" si="90"/>
        <v>1</v>
      </c>
      <c r="L1929" t="b">
        <f>COUNTIF($N$2:N1929, N1929)=1</f>
        <v>1</v>
      </c>
      <c r="M1929" s="37">
        <f>IF( $Q1929, MAX($M$1:M1928)+1, 0)</f>
        <v>0</v>
      </c>
      <c r="N1929" t="str" cm="1">
        <f t="array" ref="N1929">INDEX($A$9:$F$1048576, $J1929, $K1929 )</f>
        <v>68148</v>
      </c>
      <c r="O1929" t="str" cm="1">
        <f t="array" ref="O1929">INDEX($B$9:$F$1048576, $J1929, $K1929 )</f>
        <v>신보2022제15차(유)1-2</v>
      </c>
      <c r="P1929" t="str" cm="1">
        <f t="array" ref="P1929">IF( $L1929, TRIM(_xll.IMDP("IR", $G$5&amp;$N1929, $G$6)), "" )</f>
        <v/>
      </c>
      <c r="Q1929" t="b" cm="1">
        <f t="array" ref="Q1929">IF(
    $U$1=1, AND($P1929&lt;&gt;"", $P1929&lt;&gt;"...", $P1929&lt;&gt;"입력오류"),
    IF(
        $U$18=1, AND($P1929&lt;&gt;"", $P1929&lt;&gt;"...", $P1929&lt;&gt;"입력오류", ISNUMBER(FIND(INDEX($T$2:$T$7,$U$1),$P1929))),
        IF(
            $U$17="기타", AND($P1929&lt;&gt;"", $P1929&lt;&gt;"...", $P1929&lt;&gt;"입력오류", NOT(ISNUMBER(FIND($T$21:$T$34,$P1929)))),
            AND($P1929&lt;&gt;"", $P1929&lt;&gt;"...", $P1929&lt;&gt;"입력오류", $T$19=$P1929)
        )
    )
)</f>
        <v>0</v>
      </c>
    </row>
    <row r="1930" spans="1:17">
      <c r="A1930" t="s">
        <v>3726</v>
      </c>
      <c r="B1930" t="s">
        <v>3727</v>
      </c>
      <c r="I1930">
        <f t="shared" si="91"/>
        <v>1929</v>
      </c>
      <c r="J1930">
        <f t="shared" si="92"/>
        <v>1929</v>
      </c>
      <c r="K1930">
        <f t="shared" si="90"/>
        <v>1</v>
      </c>
      <c r="L1930" t="b">
        <f>COUNTIF($N$2:N1930, N1930)=1</f>
        <v>1</v>
      </c>
      <c r="M1930" s="37">
        <f>IF( $Q1930, MAX($M$1:M1929)+1, 0)</f>
        <v>0</v>
      </c>
      <c r="N1930" t="str" cm="1">
        <f t="array" ref="N1930">INDEX($A$9:$F$1048576, $J1930, $K1930 )</f>
        <v>68177</v>
      </c>
      <c r="O1930" t="str" cm="1">
        <f t="array" ref="O1930">INDEX($B$9:$F$1048576, $J1930, $K1930 )</f>
        <v>티월드제79차(유)1-15</v>
      </c>
      <c r="P1930" t="str" cm="1">
        <f t="array" ref="P1930">IF( $L1930, TRIM(_xll.IMDP("IR", $G$5&amp;$N1930, $G$6)), "" )</f>
        <v/>
      </c>
      <c r="Q1930" t="b" cm="1">
        <f t="array" ref="Q1930">IF(
    $U$1=1, AND($P1930&lt;&gt;"", $P1930&lt;&gt;"...", $P1930&lt;&gt;"입력오류"),
    IF(
        $U$18=1, AND($P1930&lt;&gt;"", $P1930&lt;&gt;"...", $P1930&lt;&gt;"입력오류", ISNUMBER(FIND(INDEX($T$2:$T$7,$U$1),$P1930))),
        IF(
            $U$17="기타", AND($P1930&lt;&gt;"", $P1930&lt;&gt;"...", $P1930&lt;&gt;"입력오류", NOT(ISNUMBER(FIND($T$21:$T$34,$P1930)))),
            AND($P1930&lt;&gt;"", $P1930&lt;&gt;"...", $P1930&lt;&gt;"입력오류", $T$19=$P1930)
        )
    )
)</f>
        <v>0</v>
      </c>
    </row>
    <row r="1931" spans="1:17">
      <c r="A1931" t="s">
        <v>3728</v>
      </c>
      <c r="B1931" t="s">
        <v>3729</v>
      </c>
      <c r="I1931">
        <f t="shared" si="91"/>
        <v>1930</v>
      </c>
      <c r="J1931">
        <f t="shared" si="92"/>
        <v>1930</v>
      </c>
      <c r="K1931">
        <f t="shared" si="90"/>
        <v>1</v>
      </c>
      <c r="L1931" t="b">
        <f>COUNTIF($N$2:N1931, N1931)=1</f>
        <v>1</v>
      </c>
      <c r="M1931" s="37">
        <f>IF( $Q1931, MAX($M$1:M1930)+1, 0)</f>
        <v>0</v>
      </c>
      <c r="N1931" t="str" cm="1">
        <f t="array" ref="N1931">INDEX($A$9:$F$1048576, $J1931, $K1931 )</f>
        <v>68178</v>
      </c>
      <c r="O1931" t="str" cm="1">
        <f t="array" ref="O1931">INDEX($B$9:$F$1048576, $J1931, $K1931 )</f>
        <v>티월드제79차(유)1-16</v>
      </c>
      <c r="P1931" t="str" cm="1">
        <f t="array" ref="P1931">IF( $L1931, TRIM(_xll.IMDP("IR", $G$5&amp;$N1931, $G$6)), "" )</f>
        <v/>
      </c>
      <c r="Q1931" t="b" cm="1">
        <f t="array" ref="Q1931">IF(
    $U$1=1, AND($P1931&lt;&gt;"", $P1931&lt;&gt;"...", $P1931&lt;&gt;"입력오류"),
    IF(
        $U$18=1, AND($P1931&lt;&gt;"", $P1931&lt;&gt;"...", $P1931&lt;&gt;"입력오류", ISNUMBER(FIND(INDEX($T$2:$T$7,$U$1),$P1931))),
        IF(
            $U$17="기타", AND($P1931&lt;&gt;"", $P1931&lt;&gt;"...", $P1931&lt;&gt;"입력오류", NOT(ISNUMBER(FIND($T$21:$T$34,$P1931)))),
            AND($P1931&lt;&gt;"", $P1931&lt;&gt;"...", $P1931&lt;&gt;"입력오류", $T$19=$P1931)
        )
    )
)</f>
        <v>0</v>
      </c>
    </row>
    <row r="1932" spans="1:17">
      <c r="A1932" t="s">
        <v>3730</v>
      </c>
      <c r="B1932" t="s">
        <v>3731</v>
      </c>
      <c r="I1932">
        <f t="shared" si="91"/>
        <v>1931</v>
      </c>
      <c r="J1932">
        <f t="shared" si="92"/>
        <v>1931</v>
      </c>
      <c r="K1932">
        <f t="shared" si="90"/>
        <v>1</v>
      </c>
      <c r="L1932" t="b">
        <f>COUNTIF($N$2:N1932, N1932)=1</f>
        <v>1</v>
      </c>
      <c r="M1932" s="37">
        <f>IF( $Q1932, MAX($M$1:M1931)+1, 0)</f>
        <v>0</v>
      </c>
      <c r="N1932" t="str" cm="1">
        <f t="array" ref="N1932">INDEX($A$9:$F$1048576, $J1932, $K1932 )</f>
        <v>68179</v>
      </c>
      <c r="O1932" t="str" cm="1">
        <f t="array" ref="O1932">INDEX($B$9:$F$1048576, $J1932, $K1932 )</f>
        <v>티월드제79차(유)1-17</v>
      </c>
      <c r="P1932" t="str" cm="1">
        <f t="array" ref="P1932">IF( $L1932, TRIM(_xll.IMDP("IR", $G$5&amp;$N1932, $G$6)), "" )</f>
        <v/>
      </c>
      <c r="Q1932" t="b" cm="1">
        <f t="array" ref="Q1932">IF(
    $U$1=1, AND($P1932&lt;&gt;"", $P1932&lt;&gt;"...", $P1932&lt;&gt;"입력오류"),
    IF(
        $U$18=1, AND($P1932&lt;&gt;"", $P1932&lt;&gt;"...", $P1932&lt;&gt;"입력오류", ISNUMBER(FIND(INDEX($T$2:$T$7,$U$1),$P1932))),
        IF(
            $U$17="기타", AND($P1932&lt;&gt;"", $P1932&lt;&gt;"...", $P1932&lt;&gt;"입력오류", NOT(ISNUMBER(FIND($T$21:$T$34,$P1932)))),
            AND($P1932&lt;&gt;"", $P1932&lt;&gt;"...", $P1932&lt;&gt;"입력오류", $T$19=$P1932)
        )
    )
)</f>
        <v>0</v>
      </c>
    </row>
    <row r="1933" spans="1:17">
      <c r="A1933" t="s">
        <v>3732</v>
      </c>
      <c r="B1933" t="s">
        <v>3733</v>
      </c>
      <c r="I1933">
        <f t="shared" si="91"/>
        <v>1932</v>
      </c>
      <c r="J1933">
        <f t="shared" si="92"/>
        <v>1932</v>
      </c>
      <c r="K1933">
        <f t="shared" si="90"/>
        <v>1</v>
      </c>
      <c r="L1933" t="b">
        <f>COUNTIF($N$2:N1933, N1933)=1</f>
        <v>1</v>
      </c>
      <c r="M1933" s="37">
        <f>IF( $Q1933, MAX($M$1:M1932)+1, 0)</f>
        <v>0</v>
      </c>
      <c r="N1933" t="str" cm="1">
        <f t="array" ref="N1933">INDEX($A$9:$F$1048576, $J1933, $K1933 )</f>
        <v>68180</v>
      </c>
      <c r="O1933" t="str" cm="1">
        <f t="array" ref="O1933">INDEX($B$9:$F$1048576, $J1933, $K1933 )</f>
        <v>티월드제79차(유)1-18</v>
      </c>
      <c r="P1933" t="str" cm="1">
        <f t="array" ref="P1933">IF( $L1933, TRIM(_xll.IMDP("IR", $G$5&amp;$N1933, $G$6)), "" )</f>
        <v/>
      </c>
      <c r="Q1933" t="b" cm="1">
        <f t="array" ref="Q1933">IF(
    $U$1=1, AND($P1933&lt;&gt;"", $P1933&lt;&gt;"...", $P1933&lt;&gt;"입력오류"),
    IF(
        $U$18=1, AND($P1933&lt;&gt;"", $P1933&lt;&gt;"...", $P1933&lt;&gt;"입력오류", ISNUMBER(FIND(INDEX($T$2:$T$7,$U$1),$P1933))),
        IF(
            $U$17="기타", AND($P1933&lt;&gt;"", $P1933&lt;&gt;"...", $P1933&lt;&gt;"입력오류", NOT(ISNUMBER(FIND($T$21:$T$34,$P1933)))),
            AND($P1933&lt;&gt;"", $P1933&lt;&gt;"...", $P1933&lt;&gt;"입력오류", $T$19=$P1933)
        )
    )
)</f>
        <v>0</v>
      </c>
    </row>
    <row r="1934" spans="1:17">
      <c r="A1934" t="s">
        <v>3734</v>
      </c>
      <c r="B1934" t="s">
        <v>3735</v>
      </c>
      <c r="I1934">
        <f t="shared" si="91"/>
        <v>1933</v>
      </c>
      <c r="J1934">
        <f t="shared" si="92"/>
        <v>1933</v>
      </c>
      <c r="K1934">
        <f t="shared" si="90"/>
        <v>1</v>
      </c>
      <c r="L1934" t="b">
        <f>COUNTIF($N$2:N1934, N1934)=1</f>
        <v>1</v>
      </c>
      <c r="M1934" s="37">
        <f>IF( $Q1934, MAX($M$1:M1933)+1, 0)</f>
        <v>0</v>
      </c>
      <c r="N1934" t="str" cm="1">
        <f t="array" ref="N1934">INDEX($A$9:$F$1048576, $J1934, $K1934 )</f>
        <v>68181</v>
      </c>
      <c r="O1934" t="str" cm="1">
        <f t="array" ref="O1934">INDEX($B$9:$F$1048576, $J1934, $K1934 )</f>
        <v>티월드제79차(유)1-19</v>
      </c>
      <c r="P1934" t="str" cm="1">
        <f t="array" ref="P1934">IF( $L1934, TRIM(_xll.IMDP("IR", $G$5&amp;$N1934, $G$6)), "" )</f>
        <v/>
      </c>
      <c r="Q1934" t="b" cm="1">
        <f t="array" ref="Q1934">IF(
    $U$1=1, AND($P1934&lt;&gt;"", $P1934&lt;&gt;"...", $P1934&lt;&gt;"입력오류"),
    IF(
        $U$18=1, AND($P1934&lt;&gt;"", $P1934&lt;&gt;"...", $P1934&lt;&gt;"입력오류", ISNUMBER(FIND(INDEX($T$2:$T$7,$U$1),$P1934))),
        IF(
            $U$17="기타", AND($P1934&lt;&gt;"", $P1934&lt;&gt;"...", $P1934&lt;&gt;"입력오류", NOT(ISNUMBER(FIND($T$21:$T$34,$P1934)))),
            AND($P1934&lt;&gt;"", $P1934&lt;&gt;"...", $P1934&lt;&gt;"입력오류", $T$19=$P1934)
        )
    )
)</f>
        <v>0</v>
      </c>
    </row>
    <row r="1935" spans="1:17">
      <c r="A1935" t="s">
        <v>3736</v>
      </c>
      <c r="B1935" t="s">
        <v>3737</v>
      </c>
      <c r="I1935">
        <f t="shared" si="91"/>
        <v>1934</v>
      </c>
      <c r="J1935">
        <f t="shared" si="92"/>
        <v>1934</v>
      </c>
      <c r="K1935">
        <f t="shared" si="90"/>
        <v>1</v>
      </c>
      <c r="L1935" t="b">
        <f>COUNTIF($N$2:N1935, N1935)=1</f>
        <v>1</v>
      </c>
      <c r="M1935" s="37">
        <f>IF( $Q1935, MAX($M$1:M1934)+1, 0)</f>
        <v>0</v>
      </c>
      <c r="N1935" t="str" cm="1">
        <f t="array" ref="N1935">INDEX($A$9:$F$1048576, $J1935, $K1935 )</f>
        <v>68182</v>
      </c>
      <c r="O1935" t="str" cm="1">
        <f t="array" ref="O1935">INDEX($B$9:$F$1048576, $J1935, $K1935 )</f>
        <v>티월드제79차(유)1-20</v>
      </c>
      <c r="P1935" t="str" cm="1">
        <f t="array" ref="P1935">IF( $L1935, TRIM(_xll.IMDP("IR", $G$5&amp;$N1935, $G$6)), "" )</f>
        <v/>
      </c>
      <c r="Q1935" t="b" cm="1">
        <f t="array" ref="Q1935">IF(
    $U$1=1, AND($P1935&lt;&gt;"", $P1935&lt;&gt;"...", $P1935&lt;&gt;"입력오류"),
    IF(
        $U$18=1, AND($P1935&lt;&gt;"", $P1935&lt;&gt;"...", $P1935&lt;&gt;"입력오류", ISNUMBER(FIND(INDEX($T$2:$T$7,$U$1),$P1935))),
        IF(
            $U$17="기타", AND($P1935&lt;&gt;"", $P1935&lt;&gt;"...", $P1935&lt;&gt;"입력오류", NOT(ISNUMBER(FIND($T$21:$T$34,$P1935)))),
            AND($P1935&lt;&gt;"", $P1935&lt;&gt;"...", $P1935&lt;&gt;"입력오류", $T$19=$P1935)
        )
    )
)</f>
        <v>0</v>
      </c>
    </row>
    <row r="1936" spans="1:17">
      <c r="A1936" t="s">
        <v>3738</v>
      </c>
      <c r="B1936" t="s">
        <v>3739</v>
      </c>
      <c r="I1936">
        <f t="shared" si="91"/>
        <v>1935</v>
      </c>
      <c r="J1936">
        <f t="shared" si="92"/>
        <v>1935</v>
      </c>
      <c r="K1936">
        <f t="shared" si="90"/>
        <v>1</v>
      </c>
      <c r="L1936" t="b">
        <f>COUNTIF($N$2:N1936, N1936)=1</f>
        <v>1</v>
      </c>
      <c r="M1936" s="37">
        <f>IF( $Q1936, MAX($M$1:M1935)+1, 0)</f>
        <v>0</v>
      </c>
      <c r="N1936" t="str" cm="1">
        <f t="array" ref="N1936">INDEX($A$9:$F$1048576, $J1936, $K1936 )</f>
        <v>68183</v>
      </c>
      <c r="O1936" t="str" cm="1">
        <f t="array" ref="O1936">INDEX($B$9:$F$1048576, $J1936, $K1936 )</f>
        <v>티월드제79차(유)1-21</v>
      </c>
      <c r="P1936" t="str" cm="1">
        <f t="array" ref="P1936">IF( $L1936, TRIM(_xll.IMDP("IR", $G$5&amp;$N1936, $G$6)), "" )</f>
        <v/>
      </c>
      <c r="Q1936" t="b" cm="1">
        <f t="array" ref="Q1936">IF(
    $U$1=1, AND($P1936&lt;&gt;"", $P1936&lt;&gt;"...", $P1936&lt;&gt;"입력오류"),
    IF(
        $U$18=1, AND($P1936&lt;&gt;"", $P1936&lt;&gt;"...", $P1936&lt;&gt;"입력오류", ISNUMBER(FIND(INDEX($T$2:$T$7,$U$1),$P1936))),
        IF(
            $U$17="기타", AND($P1936&lt;&gt;"", $P1936&lt;&gt;"...", $P1936&lt;&gt;"입력오류", NOT(ISNUMBER(FIND($T$21:$T$34,$P1936)))),
            AND($P1936&lt;&gt;"", $P1936&lt;&gt;"...", $P1936&lt;&gt;"입력오류", $T$19=$P1936)
        )
    )
)</f>
        <v>0</v>
      </c>
    </row>
    <row r="1937" spans="1:17">
      <c r="A1937" t="s">
        <v>3740</v>
      </c>
      <c r="B1937" t="s">
        <v>3741</v>
      </c>
      <c r="I1937">
        <f t="shared" si="91"/>
        <v>1936</v>
      </c>
      <c r="J1937">
        <f t="shared" si="92"/>
        <v>1936</v>
      </c>
      <c r="K1937">
        <f t="shared" si="90"/>
        <v>1</v>
      </c>
      <c r="L1937" t="b">
        <f>COUNTIF($N$2:N1937, N1937)=1</f>
        <v>1</v>
      </c>
      <c r="M1937" s="37">
        <f>IF( $Q1937, MAX($M$1:M1936)+1, 0)</f>
        <v>0</v>
      </c>
      <c r="N1937" t="str" cm="1">
        <f t="array" ref="N1937">INDEX($A$9:$F$1048576, $J1937, $K1937 )</f>
        <v>68184</v>
      </c>
      <c r="O1937" t="str" cm="1">
        <f t="array" ref="O1937">INDEX($B$9:$F$1048576, $J1937, $K1937 )</f>
        <v>티월드제79차(유)1-22</v>
      </c>
      <c r="P1937" t="str" cm="1">
        <f t="array" ref="P1937">IF( $L1937, TRIM(_xll.IMDP("IR", $G$5&amp;$N1937, $G$6)), "" )</f>
        <v/>
      </c>
      <c r="Q1937" t="b" cm="1">
        <f t="array" ref="Q1937">IF(
    $U$1=1, AND($P1937&lt;&gt;"", $P1937&lt;&gt;"...", $P1937&lt;&gt;"입력오류"),
    IF(
        $U$18=1, AND($P1937&lt;&gt;"", $P1937&lt;&gt;"...", $P1937&lt;&gt;"입력오류", ISNUMBER(FIND(INDEX($T$2:$T$7,$U$1),$P1937))),
        IF(
            $U$17="기타", AND($P1937&lt;&gt;"", $P1937&lt;&gt;"...", $P1937&lt;&gt;"입력오류", NOT(ISNUMBER(FIND($T$21:$T$34,$P1937)))),
            AND($P1937&lt;&gt;"", $P1937&lt;&gt;"...", $P1937&lt;&gt;"입력오류", $T$19=$P1937)
        )
    )
)</f>
        <v>0</v>
      </c>
    </row>
    <row r="1938" spans="1:17">
      <c r="A1938" t="s">
        <v>3742</v>
      </c>
      <c r="B1938" t="s">
        <v>3743</v>
      </c>
      <c r="I1938">
        <f t="shared" si="91"/>
        <v>1937</v>
      </c>
      <c r="J1938">
        <f t="shared" si="92"/>
        <v>1937</v>
      </c>
      <c r="K1938">
        <f t="shared" si="90"/>
        <v>1</v>
      </c>
      <c r="L1938" t="b">
        <f>COUNTIF($N$2:N1938, N1938)=1</f>
        <v>1</v>
      </c>
      <c r="M1938" s="37">
        <f>IF( $Q1938, MAX($M$1:M1937)+1, 0)</f>
        <v>0</v>
      </c>
      <c r="N1938" t="str" cm="1">
        <f t="array" ref="N1938">INDEX($A$9:$F$1048576, $J1938, $K1938 )</f>
        <v>68185</v>
      </c>
      <c r="O1938" t="str" cm="1">
        <f t="array" ref="O1938">INDEX($B$9:$F$1048576, $J1938, $K1938 )</f>
        <v>티월드제79차(유)1-23</v>
      </c>
      <c r="P1938" t="str" cm="1">
        <f t="array" ref="P1938">IF( $L1938, TRIM(_xll.IMDP("IR", $G$5&amp;$N1938, $G$6)), "" )</f>
        <v/>
      </c>
      <c r="Q1938" t="b" cm="1">
        <f t="array" ref="Q1938">IF(
    $U$1=1, AND($P1938&lt;&gt;"", $P1938&lt;&gt;"...", $P1938&lt;&gt;"입력오류"),
    IF(
        $U$18=1, AND($P1938&lt;&gt;"", $P1938&lt;&gt;"...", $P1938&lt;&gt;"입력오류", ISNUMBER(FIND(INDEX($T$2:$T$7,$U$1),$P1938))),
        IF(
            $U$17="기타", AND($P1938&lt;&gt;"", $P1938&lt;&gt;"...", $P1938&lt;&gt;"입력오류", NOT(ISNUMBER(FIND($T$21:$T$34,$P1938)))),
            AND($P1938&lt;&gt;"", $P1938&lt;&gt;"...", $P1938&lt;&gt;"입력오류", $T$19=$P1938)
        )
    )
)</f>
        <v>0</v>
      </c>
    </row>
    <row r="1939" spans="1:17">
      <c r="A1939" t="s">
        <v>3744</v>
      </c>
      <c r="B1939" t="s">
        <v>3745</v>
      </c>
      <c r="I1939">
        <f t="shared" si="91"/>
        <v>1938</v>
      </c>
      <c r="J1939">
        <f t="shared" si="92"/>
        <v>1938</v>
      </c>
      <c r="K1939">
        <f t="shared" si="90"/>
        <v>1</v>
      </c>
      <c r="L1939" t="b">
        <f>COUNTIF($N$2:N1939, N1939)=1</f>
        <v>1</v>
      </c>
      <c r="M1939" s="37">
        <f>IF( $Q1939, MAX($M$1:M1938)+1, 0)</f>
        <v>0</v>
      </c>
      <c r="N1939" t="str" cm="1">
        <f t="array" ref="N1939">INDEX($A$9:$F$1048576, $J1939, $K1939 )</f>
        <v>68186</v>
      </c>
      <c r="O1939" t="str" cm="1">
        <f t="array" ref="O1939">INDEX($B$9:$F$1048576, $J1939, $K1939 )</f>
        <v>티월드제79차(유)1-24</v>
      </c>
      <c r="P1939" t="str" cm="1">
        <f t="array" ref="P1939">IF( $L1939, TRIM(_xll.IMDP("IR", $G$5&amp;$N1939, $G$6)), "" )</f>
        <v/>
      </c>
      <c r="Q1939" t="b" cm="1">
        <f t="array" ref="Q1939">IF(
    $U$1=1, AND($P1939&lt;&gt;"", $P1939&lt;&gt;"...", $P1939&lt;&gt;"입력오류"),
    IF(
        $U$18=1, AND($P1939&lt;&gt;"", $P1939&lt;&gt;"...", $P1939&lt;&gt;"입력오류", ISNUMBER(FIND(INDEX($T$2:$T$7,$U$1),$P1939))),
        IF(
            $U$17="기타", AND($P1939&lt;&gt;"", $P1939&lt;&gt;"...", $P1939&lt;&gt;"입력오류", NOT(ISNUMBER(FIND($T$21:$T$34,$P1939)))),
            AND($P1939&lt;&gt;"", $P1939&lt;&gt;"...", $P1939&lt;&gt;"입력오류", $T$19=$P1939)
        )
    )
)</f>
        <v>0</v>
      </c>
    </row>
    <row r="1940" spans="1:17">
      <c r="A1940" t="s">
        <v>3746</v>
      </c>
      <c r="B1940" t="s">
        <v>3747</v>
      </c>
      <c r="I1940">
        <f t="shared" si="91"/>
        <v>1939</v>
      </c>
      <c r="J1940">
        <f t="shared" si="92"/>
        <v>1939</v>
      </c>
      <c r="K1940">
        <f t="shared" si="90"/>
        <v>1</v>
      </c>
      <c r="L1940" t="b">
        <f>COUNTIF($N$2:N1940, N1940)=1</f>
        <v>1</v>
      </c>
      <c r="M1940" s="37">
        <f>IF( $Q1940, MAX($M$1:M1939)+1, 0)</f>
        <v>0</v>
      </c>
      <c r="N1940" t="str" cm="1">
        <f t="array" ref="N1940">INDEX($A$9:$F$1048576, $J1940, $K1940 )</f>
        <v>68187</v>
      </c>
      <c r="O1940" t="str" cm="1">
        <f t="array" ref="O1940">INDEX($B$9:$F$1048576, $J1940, $K1940 )</f>
        <v>티월드제79차(유)1-25</v>
      </c>
      <c r="P1940" t="str" cm="1">
        <f t="array" ref="P1940">IF( $L1940, TRIM(_xll.IMDP("IR", $G$5&amp;$N1940, $G$6)), "" )</f>
        <v/>
      </c>
      <c r="Q1940" t="b" cm="1">
        <f t="array" ref="Q1940">IF(
    $U$1=1, AND($P1940&lt;&gt;"", $P1940&lt;&gt;"...", $P1940&lt;&gt;"입력오류"),
    IF(
        $U$18=1, AND($P1940&lt;&gt;"", $P1940&lt;&gt;"...", $P1940&lt;&gt;"입력오류", ISNUMBER(FIND(INDEX($T$2:$T$7,$U$1),$P1940))),
        IF(
            $U$17="기타", AND($P1940&lt;&gt;"", $P1940&lt;&gt;"...", $P1940&lt;&gt;"입력오류", NOT(ISNUMBER(FIND($T$21:$T$34,$P1940)))),
            AND($P1940&lt;&gt;"", $P1940&lt;&gt;"...", $P1940&lt;&gt;"입력오류", $T$19=$P1940)
        )
    )
)</f>
        <v>0</v>
      </c>
    </row>
    <row r="1941" spans="1:17">
      <c r="A1941" t="s">
        <v>3748</v>
      </c>
      <c r="B1941" t="s">
        <v>3749</v>
      </c>
      <c r="I1941">
        <f t="shared" si="91"/>
        <v>1940</v>
      </c>
      <c r="J1941">
        <f t="shared" si="92"/>
        <v>1940</v>
      </c>
      <c r="K1941">
        <f t="shared" si="90"/>
        <v>1</v>
      </c>
      <c r="L1941" t="b">
        <f>COUNTIF($N$2:N1941, N1941)=1</f>
        <v>1</v>
      </c>
      <c r="M1941" s="37">
        <f>IF( $Q1941, MAX($M$1:M1940)+1, 0)</f>
        <v>0</v>
      </c>
      <c r="N1941" t="str" cm="1">
        <f t="array" ref="N1941">INDEX($A$9:$F$1048576, $J1941, $K1941 )</f>
        <v>68188</v>
      </c>
      <c r="O1941" t="str" cm="1">
        <f t="array" ref="O1941">INDEX($B$9:$F$1048576, $J1941, $K1941 )</f>
        <v>티월드제79차(유)1-26</v>
      </c>
      <c r="P1941" t="str" cm="1">
        <f t="array" ref="P1941">IF( $L1941, TRIM(_xll.IMDP("IR", $G$5&amp;$N1941, $G$6)), "" )</f>
        <v/>
      </c>
      <c r="Q1941" t="b" cm="1">
        <f t="array" ref="Q1941">IF(
    $U$1=1, AND($P1941&lt;&gt;"", $P1941&lt;&gt;"...", $P1941&lt;&gt;"입력오류"),
    IF(
        $U$18=1, AND($P1941&lt;&gt;"", $P1941&lt;&gt;"...", $P1941&lt;&gt;"입력오류", ISNUMBER(FIND(INDEX($T$2:$T$7,$U$1),$P1941))),
        IF(
            $U$17="기타", AND($P1941&lt;&gt;"", $P1941&lt;&gt;"...", $P1941&lt;&gt;"입력오류", NOT(ISNUMBER(FIND($T$21:$T$34,$P1941)))),
            AND($P1941&lt;&gt;"", $P1941&lt;&gt;"...", $P1941&lt;&gt;"입력오류", $T$19=$P1941)
        )
    )
)</f>
        <v>0</v>
      </c>
    </row>
    <row r="1942" spans="1:17">
      <c r="A1942" t="s">
        <v>3750</v>
      </c>
      <c r="B1942" t="s">
        <v>3751</v>
      </c>
      <c r="I1942">
        <f t="shared" si="91"/>
        <v>1941</v>
      </c>
      <c r="J1942">
        <f t="shared" si="92"/>
        <v>1941</v>
      </c>
      <c r="K1942">
        <f t="shared" si="90"/>
        <v>1</v>
      </c>
      <c r="L1942" t="b">
        <f>COUNTIF($N$2:N1942, N1942)=1</f>
        <v>1</v>
      </c>
      <c r="M1942" s="37">
        <f>IF( $Q1942, MAX($M$1:M1941)+1, 0)</f>
        <v>0</v>
      </c>
      <c r="N1942" t="str" cm="1">
        <f t="array" ref="N1942">INDEX($A$9:$F$1048576, $J1942, $K1942 )</f>
        <v>68189</v>
      </c>
      <c r="O1942" t="str" cm="1">
        <f t="array" ref="O1942">INDEX($B$9:$F$1048576, $J1942, $K1942 )</f>
        <v>티월드제79차(유)1-27</v>
      </c>
      <c r="P1942" t="str" cm="1">
        <f t="array" ref="P1942">IF( $L1942, TRIM(_xll.IMDP("IR", $G$5&amp;$N1942, $G$6)), "" )</f>
        <v/>
      </c>
      <c r="Q1942" t="b" cm="1">
        <f t="array" ref="Q1942">IF(
    $U$1=1, AND($P1942&lt;&gt;"", $P1942&lt;&gt;"...", $P1942&lt;&gt;"입력오류"),
    IF(
        $U$18=1, AND($P1942&lt;&gt;"", $P1942&lt;&gt;"...", $P1942&lt;&gt;"입력오류", ISNUMBER(FIND(INDEX($T$2:$T$7,$U$1),$P1942))),
        IF(
            $U$17="기타", AND($P1942&lt;&gt;"", $P1942&lt;&gt;"...", $P1942&lt;&gt;"입력오류", NOT(ISNUMBER(FIND($T$21:$T$34,$P1942)))),
            AND($P1942&lt;&gt;"", $P1942&lt;&gt;"...", $P1942&lt;&gt;"입력오류", $T$19=$P1942)
        )
    )
)</f>
        <v>0</v>
      </c>
    </row>
    <row r="1943" spans="1:17">
      <c r="A1943" t="s">
        <v>3752</v>
      </c>
      <c r="B1943" t="s">
        <v>3753</v>
      </c>
      <c r="I1943">
        <f t="shared" si="91"/>
        <v>1942</v>
      </c>
      <c r="J1943">
        <f t="shared" si="92"/>
        <v>1942</v>
      </c>
      <c r="K1943">
        <f t="shared" si="90"/>
        <v>1</v>
      </c>
      <c r="L1943" t="b">
        <f>COUNTIF($N$2:N1943, N1943)=1</f>
        <v>1</v>
      </c>
      <c r="M1943" s="37">
        <f>IF( $Q1943, MAX($M$1:M1942)+1, 0)</f>
        <v>0</v>
      </c>
      <c r="N1943" t="str" cm="1">
        <f t="array" ref="N1943">INDEX($A$9:$F$1048576, $J1943, $K1943 )</f>
        <v>68213</v>
      </c>
      <c r="O1943" t="str" cm="1">
        <f t="array" ref="O1943">INDEX($B$9:$F$1048576, $J1943, $K1943 )</f>
        <v>퍼스트파이브지제64차(유)1-15</v>
      </c>
      <c r="P1943" t="str" cm="1">
        <f t="array" ref="P1943">IF( $L1943, TRIM(_xll.IMDP("IR", $G$5&amp;$N1943, $G$6)), "" )</f>
        <v/>
      </c>
      <c r="Q1943" t="b" cm="1">
        <f t="array" ref="Q1943">IF(
    $U$1=1, AND($P1943&lt;&gt;"", $P1943&lt;&gt;"...", $P1943&lt;&gt;"입력오류"),
    IF(
        $U$18=1, AND($P1943&lt;&gt;"", $P1943&lt;&gt;"...", $P1943&lt;&gt;"입력오류", ISNUMBER(FIND(INDEX($T$2:$T$7,$U$1),$P1943))),
        IF(
            $U$17="기타", AND($P1943&lt;&gt;"", $P1943&lt;&gt;"...", $P1943&lt;&gt;"입력오류", NOT(ISNUMBER(FIND($T$21:$T$34,$P1943)))),
            AND($P1943&lt;&gt;"", $P1943&lt;&gt;"...", $P1943&lt;&gt;"입력오류", $T$19=$P1943)
        )
    )
)</f>
        <v>0</v>
      </c>
    </row>
    <row r="1944" spans="1:17">
      <c r="A1944" t="s">
        <v>3754</v>
      </c>
      <c r="B1944" t="s">
        <v>3755</v>
      </c>
      <c r="I1944">
        <f t="shared" si="91"/>
        <v>1943</v>
      </c>
      <c r="J1944">
        <f t="shared" si="92"/>
        <v>1943</v>
      </c>
      <c r="K1944">
        <f t="shared" si="90"/>
        <v>1</v>
      </c>
      <c r="L1944" t="b">
        <f>COUNTIF($N$2:N1944, N1944)=1</f>
        <v>1</v>
      </c>
      <c r="M1944" s="37">
        <f>IF( $Q1944, MAX($M$1:M1943)+1, 0)</f>
        <v>0</v>
      </c>
      <c r="N1944" t="str" cm="1">
        <f t="array" ref="N1944">INDEX($A$9:$F$1048576, $J1944, $K1944 )</f>
        <v>68214</v>
      </c>
      <c r="O1944" t="str" cm="1">
        <f t="array" ref="O1944">INDEX($B$9:$F$1048576, $J1944, $K1944 )</f>
        <v>퍼스트파이브지제64차(유)1-16</v>
      </c>
      <c r="P1944" t="str" cm="1">
        <f t="array" ref="P1944">IF( $L1944, TRIM(_xll.IMDP("IR", $G$5&amp;$N1944, $G$6)), "" )</f>
        <v/>
      </c>
      <c r="Q1944" t="b" cm="1">
        <f t="array" ref="Q1944">IF(
    $U$1=1, AND($P1944&lt;&gt;"", $P1944&lt;&gt;"...", $P1944&lt;&gt;"입력오류"),
    IF(
        $U$18=1, AND($P1944&lt;&gt;"", $P1944&lt;&gt;"...", $P1944&lt;&gt;"입력오류", ISNUMBER(FIND(INDEX($T$2:$T$7,$U$1),$P1944))),
        IF(
            $U$17="기타", AND($P1944&lt;&gt;"", $P1944&lt;&gt;"...", $P1944&lt;&gt;"입력오류", NOT(ISNUMBER(FIND($T$21:$T$34,$P1944)))),
            AND($P1944&lt;&gt;"", $P1944&lt;&gt;"...", $P1944&lt;&gt;"입력오류", $T$19=$P1944)
        )
    )
)</f>
        <v>0</v>
      </c>
    </row>
    <row r="1945" spans="1:17">
      <c r="A1945" t="s">
        <v>3756</v>
      </c>
      <c r="B1945" t="s">
        <v>3757</v>
      </c>
      <c r="I1945">
        <f t="shared" si="91"/>
        <v>1944</v>
      </c>
      <c r="J1945">
        <f t="shared" si="92"/>
        <v>1944</v>
      </c>
      <c r="K1945">
        <f t="shared" si="90"/>
        <v>1</v>
      </c>
      <c r="L1945" t="b">
        <f>COUNTIF($N$2:N1945, N1945)=1</f>
        <v>1</v>
      </c>
      <c r="M1945" s="37">
        <f>IF( $Q1945, MAX($M$1:M1944)+1, 0)</f>
        <v>0</v>
      </c>
      <c r="N1945" t="str" cm="1">
        <f t="array" ref="N1945">INDEX($A$9:$F$1048576, $J1945, $K1945 )</f>
        <v>68215</v>
      </c>
      <c r="O1945" t="str" cm="1">
        <f t="array" ref="O1945">INDEX($B$9:$F$1048576, $J1945, $K1945 )</f>
        <v>퍼스트파이브지제64차(유)1-17</v>
      </c>
      <c r="P1945" t="str" cm="1">
        <f t="array" ref="P1945">IF( $L1945, TRIM(_xll.IMDP("IR", $G$5&amp;$N1945, $G$6)), "" )</f>
        <v/>
      </c>
      <c r="Q1945" t="b" cm="1">
        <f t="array" ref="Q1945">IF(
    $U$1=1, AND($P1945&lt;&gt;"", $P1945&lt;&gt;"...", $P1945&lt;&gt;"입력오류"),
    IF(
        $U$18=1, AND($P1945&lt;&gt;"", $P1945&lt;&gt;"...", $P1945&lt;&gt;"입력오류", ISNUMBER(FIND(INDEX($T$2:$T$7,$U$1),$P1945))),
        IF(
            $U$17="기타", AND($P1945&lt;&gt;"", $P1945&lt;&gt;"...", $P1945&lt;&gt;"입력오류", NOT(ISNUMBER(FIND($T$21:$T$34,$P1945)))),
            AND($P1945&lt;&gt;"", $P1945&lt;&gt;"...", $P1945&lt;&gt;"입력오류", $T$19=$P1945)
        )
    )
)</f>
        <v>0</v>
      </c>
    </row>
    <row r="1946" spans="1:17">
      <c r="A1946" t="s">
        <v>3758</v>
      </c>
      <c r="B1946" t="s">
        <v>3759</v>
      </c>
      <c r="I1946">
        <f t="shared" si="91"/>
        <v>1945</v>
      </c>
      <c r="J1946">
        <f t="shared" si="92"/>
        <v>1945</v>
      </c>
      <c r="K1946">
        <f t="shared" si="90"/>
        <v>1</v>
      </c>
      <c r="L1946" t="b">
        <f>COUNTIF($N$2:N1946, N1946)=1</f>
        <v>1</v>
      </c>
      <c r="M1946" s="37">
        <f>IF( $Q1946, MAX($M$1:M1945)+1, 0)</f>
        <v>0</v>
      </c>
      <c r="N1946" t="str" cm="1">
        <f t="array" ref="N1946">INDEX($A$9:$F$1048576, $J1946, $K1946 )</f>
        <v>68216</v>
      </c>
      <c r="O1946" t="str" cm="1">
        <f t="array" ref="O1946">INDEX($B$9:$F$1048576, $J1946, $K1946 )</f>
        <v>퍼스트파이브지제64차(유)1-18</v>
      </c>
      <c r="P1946" t="str" cm="1">
        <f t="array" ref="P1946">IF( $L1946, TRIM(_xll.IMDP("IR", $G$5&amp;$N1946, $G$6)), "" )</f>
        <v/>
      </c>
      <c r="Q1946" t="b" cm="1">
        <f t="array" ref="Q1946">IF(
    $U$1=1, AND($P1946&lt;&gt;"", $P1946&lt;&gt;"...", $P1946&lt;&gt;"입력오류"),
    IF(
        $U$18=1, AND($P1946&lt;&gt;"", $P1946&lt;&gt;"...", $P1946&lt;&gt;"입력오류", ISNUMBER(FIND(INDEX($T$2:$T$7,$U$1),$P1946))),
        IF(
            $U$17="기타", AND($P1946&lt;&gt;"", $P1946&lt;&gt;"...", $P1946&lt;&gt;"입력오류", NOT(ISNUMBER(FIND($T$21:$T$34,$P1946)))),
            AND($P1946&lt;&gt;"", $P1946&lt;&gt;"...", $P1946&lt;&gt;"입력오류", $T$19=$P1946)
        )
    )
)</f>
        <v>0</v>
      </c>
    </row>
    <row r="1947" spans="1:17">
      <c r="A1947" t="s">
        <v>3760</v>
      </c>
      <c r="B1947" t="s">
        <v>3761</v>
      </c>
      <c r="I1947">
        <f t="shared" si="91"/>
        <v>1946</v>
      </c>
      <c r="J1947">
        <f t="shared" si="92"/>
        <v>1946</v>
      </c>
      <c r="K1947">
        <f t="shared" si="90"/>
        <v>1</v>
      </c>
      <c r="L1947" t="b">
        <f>COUNTIF($N$2:N1947, N1947)=1</f>
        <v>1</v>
      </c>
      <c r="M1947" s="37">
        <f>IF( $Q1947, MAX($M$1:M1946)+1, 0)</f>
        <v>0</v>
      </c>
      <c r="N1947" t="str" cm="1">
        <f t="array" ref="N1947">INDEX($A$9:$F$1048576, $J1947, $K1947 )</f>
        <v>68217</v>
      </c>
      <c r="O1947" t="str" cm="1">
        <f t="array" ref="O1947">INDEX($B$9:$F$1048576, $J1947, $K1947 )</f>
        <v>퍼스트파이브지제64차(유)1-19</v>
      </c>
      <c r="P1947" t="str" cm="1">
        <f t="array" ref="P1947">IF( $L1947, TRIM(_xll.IMDP("IR", $G$5&amp;$N1947, $G$6)), "" )</f>
        <v/>
      </c>
      <c r="Q1947" t="b" cm="1">
        <f t="array" ref="Q1947">IF(
    $U$1=1, AND($P1947&lt;&gt;"", $P1947&lt;&gt;"...", $P1947&lt;&gt;"입력오류"),
    IF(
        $U$18=1, AND($P1947&lt;&gt;"", $P1947&lt;&gt;"...", $P1947&lt;&gt;"입력오류", ISNUMBER(FIND(INDEX($T$2:$T$7,$U$1),$P1947))),
        IF(
            $U$17="기타", AND($P1947&lt;&gt;"", $P1947&lt;&gt;"...", $P1947&lt;&gt;"입력오류", NOT(ISNUMBER(FIND($T$21:$T$34,$P1947)))),
            AND($P1947&lt;&gt;"", $P1947&lt;&gt;"...", $P1947&lt;&gt;"입력오류", $T$19=$P1947)
        )
    )
)</f>
        <v>0</v>
      </c>
    </row>
    <row r="1948" spans="1:17">
      <c r="A1948" t="s">
        <v>3762</v>
      </c>
      <c r="B1948" t="s">
        <v>3763</v>
      </c>
      <c r="I1948">
        <f t="shared" si="91"/>
        <v>1947</v>
      </c>
      <c r="J1948">
        <f t="shared" si="92"/>
        <v>1947</v>
      </c>
      <c r="K1948">
        <f t="shared" si="90"/>
        <v>1</v>
      </c>
      <c r="L1948" t="b">
        <f>COUNTIF($N$2:N1948, N1948)=1</f>
        <v>1</v>
      </c>
      <c r="M1948" s="37">
        <f>IF( $Q1948, MAX($M$1:M1947)+1, 0)</f>
        <v>0</v>
      </c>
      <c r="N1948" t="str" cm="1">
        <f t="array" ref="N1948">INDEX($A$9:$F$1048576, $J1948, $K1948 )</f>
        <v>68218</v>
      </c>
      <c r="O1948" t="str" cm="1">
        <f t="array" ref="O1948">INDEX($B$9:$F$1048576, $J1948, $K1948 )</f>
        <v>퍼스트파이브지제64차(유)1-20</v>
      </c>
      <c r="P1948" t="str" cm="1">
        <f t="array" ref="P1948">IF( $L1948, TRIM(_xll.IMDP("IR", $G$5&amp;$N1948, $G$6)), "" )</f>
        <v/>
      </c>
      <c r="Q1948" t="b" cm="1">
        <f t="array" ref="Q1948">IF(
    $U$1=1, AND($P1948&lt;&gt;"", $P1948&lt;&gt;"...", $P1948&lt;&gt;"입력오류"),
    IF(
        $U$18=1, AND($P1948&lt;&gt;"", $P1948&lt;&gt;"...", $P1948&lt;&gt;"입력오류", ISNUMBER(FIND(INDEX($T$2:$T$7,$U$1),$P1948))),
        IF(
            $U$17="기타", AND($P1948&lt;&gt;"", $P1948&lt;&gt;"...", $P1948&lt;&gt;"입력오류", NOT(ISNUMBER(FIND($T$21:$T$34,$P1948)))),
            AND($P1948&lt;&gt;"", $P1948&lt;&gt;"...", $P1948&lt;&gt;"입력오류", $T$19=$P1948)
        )
    )
)</f>
        <v>0</v>
      </c>
    </row>
    <row r="1949" spans="1:17">
      <c r="A1949" t="s">
        <v>3764</v>
      </c>
      <c r="B1949" t="s">
        <v>3765</v>
      </c>
      <c r="I1949">
        <f t="shared" si="91"/>
        <v>1948</v>
      </c>
      <c r="J1949">
        <f t="shared" si="92"/>
        <v>1948</v>
      </c>
      <c r="K1949">
        <f t="shared" si="90"/>
        <v>1</v>
      </c>
      <c r="L1949" t="b">
        <f>COUNTIF($N$2:N1949, N1949)=1</f>
        <v>1</v>
      </c>
      <c r="M1949" s="37">
        <f>IF( $Q1949, MAX($M$1:M1948)+1, 0)</f>
        <v>0</v>
      </c>
      <c r="N1949" t="str" cm="1">
        <f t="array" ref="N1949">INDEX($A$9:$F$1048576, $J1949, $K1949 )</f>
        <v>68219</v>
      </c>
      <c r="O1949" t="str" cm="1">
        <f t="array" ref="O1949">INDEX($B$9:$F$1048576, $J1949, $K1949 )</f>
        <v>퍼스트파이브지제64차(유)1-21</v>
      </c>
      <c r="P1949" t="str" cm="1">
        <f t="array" ref="P1949">IF( $L1949, TRIM(_xll.IMDP("IR", $G$5&amp;$N1949, $G$6)), "" )</f>
        <v/>
      </c>
      <c r="Q1949" t="b" cm="1">
        <f t="array" ref="Q1949">IF(
    $U$1=1, AND($P1949&lt;&gt;"", $P1949&lt;&gt;"...", $P1949&lt;&gt;"입력오류"),
    IF(
        $U$18=1, AND($P1949&lt;&gt;"", $P1949&lt;&gt;"...", $P1949&lt;&gt;"입력오류", ISNUMBER(FIND(INDEX($T$2:$T$7,$U$1),$P1949))),
        IF(
            $U$17="기타", AND($P1949&lt;&gt;"", $P1949&lt;&gt;"...", $P1949&lt;&gt;"입력오류", NOT(ISNUMBER(FIND($T$21:$T$34,$P1949)))),
            AND($P1949&lt;&gt;"", $P1949&lt;&gt;"...", $P1949&lt;&gt;"입력오류", $T$19=$P1949)
        )
    )
)</f>
        <v>0</v>
      </c>
    </row>
    <row r="1950" spans="1:17">
      <c r="A1950" t="s">
        <v>3766</v>
      </c>
      <c r="B1950" t="s">
        <v>3767</v>
      </c>
      <c r="I1950">
        <f t="shared" si="91"/>
        <v>1949</v>
      </c>
      <c r="J1950">
        <f t="shared" si="92"/>
        <v>1949</v>
      </c>
      <c r="K1950">
        <f t="shared" si="90"/>
        <v>1</v>
      </c>
      <c r="L1950" t="b">
        <f>COUNTIF($N$2:N1950, N1950)=1</f>
        <v>1</v>
      </c>
      <c r="M1950" s="37">
        <f>IF( $Q1950, MAX($M$1:M1949)+1, 0)</f>
        <v>0</v>
      </c>
      <c r="N1950" t="str" cm="1">
        <f t="array" ref="N1950">INDEX($A$9:$F$1048576, $J1950, $K1950 )</f>
        <v>68220</v>
      </c>
      <c r="O1950" t="str" cm="1">
        <f t="array" ref="O1950">INDEX($B$9:$F$1048576, $J1950, $K1950 )</f>
        <v>퍼스트파이브지제64차(유)1-22</v>
      </c>
      <c r="P1950" t="str" cm="1">
        <f t="array" ref="P1950">IF( $L1950, TRIM(_xll.IMDP("IR", $G$5&amp;$N1950, $G$6)), "" )</f>
        <v/>
      </c>
      <c r="Q1950" t="b" cm="1">
        <f t="array" ref="Q1950">IF(
    $U$1=1, AND($P1950&lt;&gt;"", $P1950&lt;&gt;"...", $P1950&lt;&gt;"입력오류"),
    IF(
        $U$18=1, AND($P1950&lt;&gt;"", $P1950&lt;&gt;"...", $P1950&lt;&gt;"입력오류", ISNUMBER(FIND(INDEX($T$2:$T$7,$U$1),$P1950))),
        IF(
            $U$17="기타", AND($P1950&lt;&gt;"", $P1950&lt;&gt;"...", $P1950&lt;&gt;"입력오류", NOT(ISNUMBER(FIND($T$21:$T$34,$P1950)))),
            AND($P1950&lt;&gt;"", $P1950&lt;&gt;"...", $P1950&lt;&gt;"입력오류", $T$19=$P1950)
        )
    )
)</f>
        <v>0</v>
      </c>
    </row>
    <row r="1951" spans="1:17">
      <c r="A1951" t="s">
        <v>3768</v>
      </c>
      <c r="B1951" t="s">
        <v>3769</v>
      </c>
      <c r="I1951">
        <f t="shared" si="91"/>
        <v>1950</v>
      </c>
      <c r="J1951">
        <f t="shared" si="92"/>
        <v>1950</v>
      </c>
      <c r="K1951">
        <f t="shared" si="90"/>
        <v>1</v>
      </c>
      <c r="L1951" t="b">
        <f>COUNTIF($N$2:N1951, N1951)=1</f>
        <v>1</v>
      </c>
      <c r="M1951" s="37">
        <f>IF( $Q1951, MAX($M$1:M1950)+1, 0)</f>
        <v>0</v>
      </c>
      <c r="N1951" t="str" cm="1">
        <f t="array" ref="N1951">INDEX($A$9:$F$1048576, $J1951, $K1951 )</f>
        <v>68221</v>
      </c>
      <c r="O1951" t="str" cm="1">
        <f t="array" ref="O1951">INDEX($B$9:$F$1048576, $J1951, $K1951 )</f>
        <v>퍼스트파이브지제64차(유)1-23</v>
      </c>
      <c r="P1951" t="str" cm="1">
        <f t="array" ref="P1951">IF( $L1951, TRIM(_xll.IMDP("IR", $G$5&amp;$N1951, $G$6)), "" )</f>
        <v/>
      </c>
      <c r="Q1951" t="b" cm="1">
        <f t="array" ref="Q1951">IF(
    $U$1=1, AND($P1951&lt;&gt;"", $P1951&lt;&gt;"...", $P1951&lt;&gt;"입력오류"),
    IF(
        $U$18=1, AND($P1951&lt;&gt;"", $P1951&lt;&gt;"...", $P1951&lt;&gt;"입력오류", ISNUMBER(FIND(INDEX($T$2:$T$7,$U$1),$P1951))),
        IF(
            $U$17="기타", AND($P1951&lt;&gt;"", $P1951&lt;&gt;"...", $P1951&lt;&gt;"입력오류", NOT(ISNUMBER(FIND($T$21:$T$34,$P1951)))),
            AND($P1951&lt;&gt;"", $P1951&lt;&gt;"...", $P1951&lt;&gt;"입력오류", $T$19=$P1951)
        )
    )
)</f>
        <v>0</v>
      </c>
    </row>
    <row r="1952" spans="1:17">
      <c r="A1952" t="s">
        <v>3770</v>
      </c>
      <c r="B1952" t="s">
        <v>3771</v>
      </c>
      <c r="I1952">
        <f t="shared" si="91"/>
        <v>1951</v>
      </c>
      <c r="J1952">
        <f t="shared" si="92"/>
        <v>1951</v>
      </c>
      <c r="K1952">
        <f t="shared" si="90"/>
        <v>1</v>
      </c>
      <c r="L1952" t="b">
        <f>COUNTIF($N$2:N1952, N1952)=1</f>
        <v>1</v>
      </c>
      <c r="M1952" s="37">
        <f>IF( $Q1952, MAX($M$1:M1951)+1, 0)</f>
        <v>0</v>
      </c>
      <c r="N1952" t="str" cm="1">
        <f t="array" ref="N1952">INDEX($A$9:$F$1048576, $J1952, $K1952 )</f>
        <v>68222</v>
      </c>
      <c r="O1952" t="str" cm="1">
        <f t="array" ref="O1952">INDEX($B$9:$F$1048576, $J1952, $K1952 )</f>
        <v>퍼스트파이브지제64차(유)1-24</v>
      </c>
      <c r="P1952" t="str" cm="1">
        <f t="array" ref="P1952">IF( $L1952, TRIM(_xll.IMDP("IR", $G$5&amp;$N1952, $G$6)), "" )</f>
        <v/>
      </c>
      <c r="Q1952" t="b" cm="1">
        <f t="array" ref="Q1952">IF(
    $U$1=1, AND($P1952&lt;&gt;"", $P1952&lt;&gt;"...", $P1952&lt;&gt;"입력오류"),
    IF(
        $U$18=1, AND($P1952&lt;&gt;"", $P1952&lt;&gt;"...", $P1952&lt;&gt;"입력오류", ISNUMBER(FIND(INDEX($T$2:$T$7,$U$1),$P1952))),
        IF(
            $U$17="기타", AND($P1952&lt;&gt;"", $P1952&lt;&gt;"...", $P1952&lt;&gt;"입력오류", NOT(ISNUMBER(FIND($T$21:$T$34,$P1952)))),
            AND($P1952&lt;&gt;"", $P1952&lt;&gt;"...", $P1952&lt;&gt;"입력오류", $T$19=$P1952)
        )
    )
)</f>
        <v>0</v>
      </c>
    </row>
    <row r="1953" spans="1:17">
      <c r="A1953" t="s">
        <v>3772</v>
      </c>
      <c r="B1953" t="s">
        <v>3773</v>
      </c>
      <c r="I1953">
        <f t="shared" si="91"/>
        <v>1952</v>
      </c>
      <c r="J1953">
        <f t="shared" si="92"/>
        <v>1952</v>
      </c>
      <c r="K1953">
        <f t="shared" si="90"/>
        <v>1</v>
      </c>
      <c r="L1953" t="b">
        <f>COUNTIF($N$2:N1953, N1953)=1</f>
        <v>1</v>
      </c>
      <c r="M1953" s="37">
        <f>IF( $Q1953, MAX($M$1:M1952)+1, 0)</f>
        <v>0</v>
      </c>
      <c r="N1953" t="str" cm="1">
        <f t="array" ref="N1953">INDEX($A$9:$F$1048576, $J1953, $K1953 )</f>
        <v>68223</v>
      </c>
      <c r="O1953" t="str" cm="1">
        <f t="array" ref="O1953">INDEX($B$9:$F$1048576, $J1953, $K1953 )</f>
        <v>퍼스트파이브지제64차(유)1-25</v>
      </c>
      <c r="P1953" t="str" cm="1">
        <f t="array" ref="P1953">IF( $L1953, TRIM(_xll.IMDP("IR", $G$5&amp;$N1953, $G$6)), "" )</f>
        <v/>
      </c>
      <c r="Q1953" t="b" cm="1">
        <f t="array" ref="Q1953">IF(
    $U$1=1, AND($P1953&lt;&gt;"", $P1953&lt;&gt;"...", $P1953&lt;&gt;"입력오류"),
    IF(
        $U$18=1, AND($P1953&lt;&gt;"", $P1953&lt;&gt;"...", $P1953&lt;&gt;"입력오류", ISNUMBER(FIND(INDEX($T$2:$T$7,$U$1),$P1953))),
        IF(
            $U$17="기타", AND($P1953&lt;&gt;"", $P1953&lt;&gt;"...", $P1953&lt;&gt;"입력오류", NOT(ISNUMBER(FIND($T$21:$T$34,$P1953)))),
            AND($P1953&lt;&gt;"", $P1953&lt;&gt;"...", $P1953&lt;&gt;"입력오류", $T$19=$P1953)
        )
    )
)</f>
        <v>0</v>
      </c>
    </row>
    <row r="1954" spans="1:17">
      <c r="A1954" t="s">
        <v>3774</v>
      </c>
      <c r="B1954" t="s">
        <v>3775</v>
      </c>
      <c r="I1954">
        <f t="shared" si="91"/>
        <v>1953</v>
      </c>
      <c r="J1954">
        <f t="shared" si="92"/>
        <v>1953</v>
      </c>
      <c r="K1954">
        <f t="shared" si="90"/>
        <v>1</v>
      </c>
      <c r="L1954" t="b">
        <f>COUNTIF($N$2:N1954, N1954)=1</f>
        <v>1</v>
      </c>
      <c r="M1954" s="37">
        <f>IF( $Q1954, MAX($M$1:M1953)+1, 0)</f>
        <v>0</v>
      </c>
      <c r="N1954" t="str" cm="1">
        <f t="array" ref="N1954">INDEX($A$9:$F$1048576, $J1954, $K1954 )</f>
        <v>68224</v>
      </c>
      <c r="O1954" t="str" cm="1">
        <f t="array" ref="O1954">INDEX($B$9:$F$1048576, $J1954, $K1954 )</f>
        <v>퍼스트파이브지제64차(유)1-26</v>
      </c>
      <c r="P1954" t="str" cm="1">
        <f t="array" ref="P1954">IF( $L1954, TRIM(_xll.IMDP("IR", $G$5&amp;$N1954, $G$6)), "" )</f>
        <v/>
      </c>
      <c r="Q1954" t="b" cm="1">
        <f t="array" ref="Q1954">IF(
    $U$1=1, AND($P1954&lt;&gt;"", $P1954&lt;&gt;"...", $P1954&lt;&gt;"입력오류"),
    IF(
        $U$18=1, AND($P1954&lt;&gt;"", $P1954&lt;&gt;"...", $P1954&lt;&gt;"입력오류", ISNUMBER(FIND(INDEX($T$2:$T$7,$U$1),$P1954))),
        IF(
            $U$17="기타", AND($P1954&lt;&gt;"", $P1954&lt;&gt;"...", $P1954&lt;&gt;"입력오류", NOT(ISNUMBER(FIND($T$21:$T$34,$P1954)))),
            AND($P1954&lt;&gt;"", $P1954&lt;&gt;"...", $P1954&lt;&gt;"입력오류", $T$19=$P1954)
        )
    )
)</f>
        <v>0</v>
      </c>
    </row>
    <row r="1955" spans="1:17">
      <c r="A1955" t="s">
        <v>3776</v>
      </c>
      <c r="B1955" t="s">
        <v>3777</v>
      </c>
      <c r="I1955">
        <f t="shared" si="91"/>
        <v>1954</v>
      </c>
      <c r="J1955">
        <f t="shared" si="92"/>
        <v>1954</v>
      </c>
      <c r="K1955">
        <f t="shared" si="90"/>
        <v>1</v>
      </c>
      <c r="L1955" t="b">
        <f>COUNTIF($N$2:N1955, N1955)=1</f>
        <v>1</v>
      </c>
      <c r="M1955" s="37">
        <f>IF( $Q1955, MAX($M$1:M1954)+1, 0)</f>
        <v>0</v>
      </c>
      <c r="N1955" t="str" cm="1">
        <f t="array" ref="N1955">INDEX($A$9:$F$1048576, $J1955, $K1955 )</f>
        <v>68225</v>
      </c>
      <c r="O1955" t="str" cm="1">
        <f t="array" ref="O1955">INDEX($B$9:$F$1048576, $J1955, $K1955 )</f>
        <v>퍼스트파이브지제64차(유)1-27</v>
      </c>
      <c r="P1955" t="str" cm="1">
        <f t="array" ref="P1955">IF( $L1955, TRIM(_xll.IMDP("IR", $G$5&amp;$N1955, $G$6)), "" )</f>
        <v/>
      </c>
      <c r="Q1955" t="b" cm="1">
        <f t="array" ref="Q1955">IF(
    $U$1=1, AND($P1955&lt;&gt;"", $P1955&lt;&gt;"...", $P1955&lt;&gt;"입력오류"),
    IF(
        $U$18=1, AND($P1955&lt;&gt;"", $P1955&lt;&gt;"...", $P1955&lt;&gt;"입력오류", ISNUMBER(FIND(INDEX($T$2:$T$7,$U$1),$P1955))),
        IF(
            $U$17="기타", AND($P1955&lt;&gt;"", $P1955&lt;&gt;"...", $P1955&lt;&gt;"입력오류", NOT(ISNUMBER(FIND($T$21:$T$34,$P1955)))),
            AND($P1955&lt;&gt;"", $P1955&lt;&gt;"...", $P1955&lt;&gt;"입력오류", $T$19=$P1955)
        )
    )
)</f>
        <v>0</v>
      </c>
    </row>
    <row r="1956" spans="1:17">
      <c r="A1956" t="s">
        <v>3778</v>
      </c>
      <c r="B1956" t="s">
        <v>3779</v>
      </c>
      <c r="I1956">
        <f t="shared" si="91"/>
        <v>1955</v>
      </c>
      <c r="J1956">
        <f t="shared" si="92"/>
        <v>1955</v>
      </c>
      <c r="K1956">
        <f t="shared" si="90"/>
        <v>1</v>
      </c>
      <c r="L1956" t="b">
        <f>COUNTIF($N$2:N1956, N1956)=1</f>
        <v>1</v>
      </c>
      <c r="M1956" s="37">
        <f>IF( $Q1956, MAX($M$1:M1955)+1, 0)</f>
        <v>0</v>
      </c>
      <c r="N1956" t="str" cm="1">
        <f t="array" ref="N1956">INDEX($A$9:$F$1048576, $J1956, $K1956 )</f>
        <v>68226</v>
      </c>
      <c r="O1956" t="str" cm="1">
        <f t="array" ref="O1956">INDEX($B$9:$F$1048576, $J1956, $K1956 )</f>
        <v>퍼스트파이브지제64차(유)1-28</v>
      </c>
      <c r="P1956" t="str" cm="1">
        <f t="array" ref="P1956">IF( $L1956, TRIM(_xll.IMDP("IR", $G$5&amp;$N1956, $G$6)), "" )</f>
        <v/>
      </c>
      <c r="Q1956" t="b" cm="1">
        <f t="array" ref="Q1956">IF(
    $U$1=1, AND($P1956&lt;&gt;"", $P1956&lt;&gt;"...", $P1956&lt;&gt;"입력오류"),
    IF(
        $U$18=1, AND($P1956&lt;&gt;"", $P1956&lt;&gt;"...", $P1956&lt;&gt;"입력오류", ISNUMBER(FIND(INDEX($T$2:$T$7,$U$1),$P1956))),
        IF(
            $U$17="기타", AND($P1956&lt;&gt;"", $P1956&lt;&gt;"...", $P1956&lt;&gt;"입력오류", NOT(ISNUMBER(FIND($T$21:$T$34,$P1956)))),
            AND($P1956&lt;&gt;"", $P1956&lt;&gt;"...", $P1956&lt;&gt;"입력오류", $T$19=$P1956)
        )
    )
)</f>
        <v>0</v>
      </c>
    </row>
    <row r="1957" spans="1:17">
      <c r="A1957" t="s">
        <v>3780</v>
      </c>
      <c r="B1957" t="s">
        <v>3781</v>
      </c>
      <c r="I1957">
        <f t="shared" si="91"/>
        <v>1956</v>
      </c>
      <c r="J1957">
        <f t="shared" si="92"/>
        <v>1956</v>
      </c>
      <c r="K1957">
        <f t="shared" si="90"/>
        <v>1</v>
      </c>
      <c r="L1957" t="b">
        <f>COUNTIF($N$2:N1957, N1957)=1</f>
        <v>1</v>
      </c>
      <c r="M1957" s="37">
        <f>IF( $Q1957, MAX($M$1:M1956)+1, 0)</f>
        <v>0</v>
      </c>
      <c r="N1957" t="str" cm="1">
        <f t="array" ref="N1957">INDEX($A$9:$F$1048576, $J1957, $K1957 )</f>
        <v>68227</v>
      </c>
      <c r="O1957" t="str" cm="1">
        <f t="array" ref="O1957">INDEX($B$9:$F$1048576, $J1957, $K1957 )</f>
        <v>퍼스트파이브지제64차(유)1-29</v>
      </c>
      <c r="P1957" t="str" cm="1">
        <f t="array" ref="P1957">IF( $L1957, TRIM(_xll.IMDP("IR", $G$5&amp;$N1957, $G$6)), "" )</f>
        <v/>
      </c>
      <c r="Q1957" t="b" cm="1">
        <f t="array" ref="Q1957">IF(
    $U$1=1, AND($P1957&lt;&gt;"", $P1957&lt;&gt;"...", $P1957&lt;&gt;"입력오류"),
    IF(
        $U$18=1, AND($P1957&lt;&gt;"", $P1957&lt;&gt;"...", $P1957&lt;&gt;"입력오류", ISNUMBER(FIND(INDEX($T$2:$T$7,$U$1),$P1957))),
        IF(
            $U$17="기타", AND($P1957&lt;&gt;"", $P1957&lt;&gt;"...", $P1957&lt;&gt;"입력오류", NOT(ISNUMBER(FIND($T$21:$T$34,$P1957)))),
            AND($P1957&lt;&gt;"", $P1957&lt;&gt;"...", $P1957&lt;&gt;"입력오류", $T$19=$P1957)
        )
    )
)</f>
        <v>0</v>
      </c>
    </row>
    <row r="1958" spans="1:17">
      <c r="A1958" t="s">
        <v>3782</v>
      </c>
      <c r="B1958" t="s">
        <v>3783</v>
      </c>
      <c r="I1958">
        <f t="shared" si="91"/>
        <v>1957</v>
      </c>
      <c r="J1958">
        <f t="shared" si="92"/>
        <v>1957</v>
      </c>
      <c r="K1958">
        <f t="shared" si="90"/>
        <v>1</v>
      </c>
      <c r="L1958" t="b">
        <f>COUNTIF($N$2:N1958, N1958)=1</f>
        <v>1</v>
      </c>
      <c r="M1958" s="37">
        <f>IF( $Q1958, MAX($M$1:M1957)+1, 0)</f>
        <v>0</v>
      </c>
      <c r="N1958" t="str" cm="1">
        <f t="array" ref="N1958">INDEX($A$9:$F$1048576, $J1958, $K1958 )</f>
        <v>68228</v>
      </c>
      <c r="O1958" t="str" cm="1">
        <f t="array" ref="O1958">INDEX($B$9:$F$1048576, $J1958, $K1958 )</f>
        <v>퍼스트파이브지제64차(유)1-30</v>
      </c>
      <c r="P1958" t="str" cm="1">
        <f t="array" ref="P1958">IF( $L1958, TRIM(_xll.IMDP("IR", $G$5&amp;$N1958, $G$6)), "" )</f>
        <v/>
      </c>
      <c r="Q1958" t="b" cm="1">
        <f t="array" ref="Q1958">IF(
    $U$1=1, AND($P1958&lt;&gt;"", $P1958&lt;&gt;"...", $P1958&lt;&gt;"입력오류"),
    IF(
        $U$18=1, AND($P1958&lt;&gt;"", $P1958&lt;&gt;"...", $P1958&lt;&gt;"입력오류", ISNUMBER(FIND(INDEX($T$2:$T$7,$U$1),$P1958))),
        IF(
            $U$17="기타", AND($P1958&lt;&gt;"", $P1958&lt;&gt;"...", $P1958&lt;&gt;"입력오류", NOT(ISNUMBER(FIND($T$21:$T$34,$P1958)))),
            AND($P1958&lt;&gt;"", $P1958&lt;&gt;"...", $P1958&lt;&gt;"입력오류", $T$19=$P1958)
        )
    )
)</f>
        <v>0</v>
      </c>
    </row>
    <row r="1959" spans="1:17">
      <c r="A1959" t="s">
        <v>3784</v>
      </c>
      <c r="B1959" t="s">
        <v>3785</v>
      </c>
      <c r="I1959">
        <f t="shared" si="91"/>
        <v>1958</v>
      </c>
      <c r="J1959">
        <f t="shared" si="92"/>
        <v>1958</v>
      </c>
      <c r="K1959">
        <f t="shared" si="90"/>
        <v>1</v>
      </c>
      <c r="L1959" t="b">
        <f>COUNTIF($N$2:N1959, N1959)=1</f>
        <v>1</v>
      </c>
      <c r="M1959" s="37">
        <f>IF( $Q1959, MAX($M$1:M1958)+1, 0)</f>
        <v>0</v>
      </c>
      <c r="N1959" t="str" cm="1">
        <f t="array" ref="N1959">INDEX($A$9:$F$1048576, $J1959, $K1959 )</f>
        <v>68248</v>
      </c>
      <c r="O1959" t="str" cm="1">
        <f t="array" ref="O1959">INDEX($B$9:$F$1048576, $J1959, $K1959 )</f>
        <v>산업기반신보남서울경전철</v>
      </c>
      <c r="P1959" t="str" cm="1">
        <f t="array" ref="P1959">IF( $L1959, TRIM(_xll.IMDP("IR", $G$5&amp;$N1959, $G$6)), "" )</f>
        <v/>
      </c>
      <c r="Q1959" t="b" cm="1">
        <f t="array" ref="Q1959">IF(
    $U$1=1, AND($P1959&lt;&gt;"", $P1959&lt;&gt;"...", $P1959&lt;&gt;"입력오류"),
    IF(
        $U$18=1, AND($P1959&lt;&gt;"", $P1959&lt;&gt;"...", $P1959&lt;&gt;"입력오류", ISNUMBER(FIND(INDEX($T$2:$T$7,$U$1),$P1959))),
        IF(
            $U$17="기타", AND($P1959&lt;&gt;"", $P1959&lt;&gt;"...", $P1959&lt;&gt;"입력오류", NOT(ISNUMBER(FIND($T$21:$T$34,$P1959)))),
            AND($P1959&lt;&gt;"", $P1959&lt;&gt;"...", $P1959&lt;&gt;"입력오류", $T$19=$P1959)
        )
    )
)</f>
        <v>0</v>
      </c>
    </row>
    <row r="1960" spans="1:17">
      <c r="A1960" t="s">
        <v>3786</v>
      </c>
      <c r="B1960" t="s">
        <v>3787</v>
      </c>
      <c r="I1960">
        <f t="shared" si="91"/>
        <v>1959</v>
      </c>
      <c r="J1960">
        <f t="shared" si="92"/>
        <v>1959</v>
      </c>
      <c r="K1960">
        <f t="shared" si="90"/>
        <v>1</v>
      </c>
      <c r="L1960" t="b">
        <f>COUNTIF($N$2:N1960, N1960)=1</f>
        <v>1</v>
      </c>
      <c r="M1960" s="37">
        <f>IF( $Q1960, MAX($M$1:M1959)+1, 0)</f>
        <v>0</v>
      </c>
      <c r="N1960" t="str" cm="1">
        <f t="array" ref="N1960">INDEX($A$9:$F$1048576, $J1960, $K1960 )</f>
        <v>68257</v>
      </c>
      <c r="O1960" t="str" cm="1">
        <f t="array" ref="O1960">INDEX($B$9:$F$1048576, $J1960, $K1960 )</f>
        <v>대유이피</v>
      </c>
      <c r="P1960" t="str" cm="1">
        <f t="array" ref="P1960">IF( $L1960, TRIM(_xll.IMDP("IR", $G$5&amp;$N1960, $G$6)), "" )</f>
        <v/>
      </c>
      <c r="Q1960" t="b" cm="1">
        <f t="array" ref="Q1960">IF(
    $U$1=1, AND($P1960&lt;&gt;"", $P1960&lt;&gt;"...", $P1960&lt;&gt;"입력오류"),
    IF(
        $U$18=1, AND($P1960&lt;&gt;"", $P1960&lt;&gt;"...", $P1960&lt;&gt;"입력오류", ISNUMBER(FIND(INDEX($T$2:$T$7,$U$1),$P1960))),
        IF(
            $U$17="기타", AND($P1960&lt;&gt;"", $P1960&lt;&gt;"...", $P1960&lt;&gt;"입력오류", NOT(ISNUMBER(FIND($T$21:$T$34,$P1960)))),
            AND($P1960&lt;&gt;"", $P1960&lt;&gt;"...", $P1960&lt;&gt;"입력오류", $T$19=$P1960)
        )
    )
)</f>
        <v>0</v>
      </c>
    </row>
    <row r="1961" spans="1:17">
      <c r="A1961" t="s">
        <v>3788</v>
      </c>
      <c r="B1961" t="s">
        <v>3789</v>
      </c>
      <c r="I1961">
        <f t="shared" si="91"/>
        <v>1960</v>
      </c>
      <c r="J1961">
        <f t="shared" si="92"/>
        <v>1960</v>
      </c>
      <c r="K1961">
        <f t="shared" si="90"/>
        <v>1</v>
      </c>
      <c r="L1961" t="b">
        <f>COUNTIF($N$2:N1961, N1961)=1</f>
        <v>1</v>
      </c>
      <c r="M1961" s="37">
        <f>IF( $Q1961, MAX($M$1:M1960)+1, 0)</f>
        <v>0</v>
      </c>
      <c r="N1961" t="str" cm="1">
        <f t="array" ref="N1961">INDEX($A$9:$F$1048576, $J1961, $K1961 )</f>
        <v>68263</v>
      </c>
      <c r="O1961" t="str" cm="1">
        <f t="array" ref="O1961">INDEX($B$9:$F$1048576, $J1961, $K1961 )</f>
        <v>워머신제6차(유)1</v>
      </c>
      <c r="P1961" t="str" cm="1">
        <f t="array" ref="P1961">IF( $L1961, TRIM(_xll.IMDP("IR", $G$5&amp;$N1961, $G$6)), "" )</f>
        <v/>
      </c>
      <c r="Q1961" t="b" cm="1">
        <f t="array" ref="Q1961">IF(
    $U$1=1, AND($P1961&lt;&gt;"", $P1961&lt;&gt;"...", $P1961&lt;&gt;"입력오류"),
    IF(
        $U$18=1, AND($P1961&lt;&gt;"", $P1961&lt;&gt;"...", $P1961&lt;&gt;"입력오류", ISNUMBER(FIND(INDEX($T$2:$T$7,$U$1),$P1961))),
        IF(
            $U$17="기타", AND($P1961&lt;&gt;"", $P1961&lt;&gt;"...", $P1961&lt;&gt;"입력오류", NOT(ISNUMBER(FIND($T$21:$T$34,$P1961)))),
            AND($P1961&lt;&gt;"", $P1961&lt;&gt;"...", $P1961&lt;&gt;"입력오류", $T$19=$P1961)
        )
    )
)</f>
        <v>0</v>
      </c>
    </row>
    <row r="1962" spans="1:17">
      <c r="A1962" t="s">
        <v>3790</v>
      </c>
      <c r="B1962" t="s">
        <v>3791</v>
      </c>
      <c r="I1962">
        <f t="shared" si="91"/>
        <v>1961</v>
      </c>
      <c r="J1962">
        <f t="shared" si="92"/>
        <v>1961</v>
      </c>
      <c r="K1962">
        <f t="shared" si="90"/>
        <v>1</v>
      </c>
      <c r="L1962" t="b">
        <f>COUNTIF($N$2:N1962, N1962)=1</f>
        <v>1</v>
      </c>
      <c r="M1962" s="37">
        <f>IF( $Q1962, MAX($M$1:M1961)+1, 0)</f>
        <v>0</v>
      </c>
      <c r="N1962" t="str" cm="1">
        <f t="array" ref="N1962">INDEX($A$9:$F$1048576, $J1962, $K1962 )</f>
        <v>68270</v>
      </c>
      <c r="O1962" t="str" cm="1">
        <f t="array" ref="O1962">INDEX($B$9:$F$1048576, $J1962, $K1962 )</f>
        <v>에이티디비제4차(유)2</v>
      </c>
      <c r="P1962" t="str" cm="1">
        <f t="array" ref="P1962">IF( $L1962, TRIM(_xll.IMDP("IR", $G$5&amp;$N1962, $G$6)), "" )</f>
        <v/>
      </c>
      <c r="Q1962" t="b" cm="1">
        <f t="array" ref="Q1962">IF(
    $U$1=1, AND($P1962&lt;&gt;"", $P1962&lt;&gt;"...", $P1962&lt;&gt;"입력오류"),
    IF(
        $U$18=1, AND($P1962&lt;&gt;"", $P1962&lt;&gt;"...", $P1962&lt;&gt;"입력오류", ISNUMBER(FIND(INDEX($T$2:$T$7,$U$1),$P1962))),
        IF(
            $U$17="기타", AND($P1962&lt;&gt;"", $P1962&lt;&gt;"...", $P1962&lt;&gt;"입력오류", NOT(ISNUMBER(FIND($T$21:$T$34,$P1962)))),
            AND($P1962&lt;&gt;"", $P1962&lt;&gt;"...", $P1962&lt;&gt;"입력오류", $T$19=$P1962)
        )
    )
)</f>
        <v>0</v>
      </c>
    </row>
    <row r="1963" spans="1:17">
      <c r="A1963" t="s">
        <v>3792</v>
      </c>
      <c r="B1963" t="s">
        <v>3793</v>
      </c>
      <c r="I1963">
        <f t="shared" si="91"/>
        <v>1962</v>
      </c>
      <c r="J1963">
        <f t="shared" si="92"/>
        <v>1962</v>
      </c>
      <c r="K1963">
        <f t="shared" si="90"/>
        <v>1</v>
      </c>
      <c r="L1963" t="b">
        <f>COUNTIF($N$2:N1963, N1963)=1</f>
        <v>1</v>
      </c>
      <c r="M1963" s="37">
        <f>IF( $Q1963, MAX($M$1:M1962)+1, 0)</f>
        <v>0</v>
      </c>
      <c r="N1963" t="str" cm="1">
        <f t="array" ref="N1963">INDEX($A$9:$F$1048576, $J1963, $K1963 )</f>
        <v>68299</v>
      </c>
      <c r="O1963" t="str" cm="1">
        <f t="array" ref="O1963">INDEX($B$9:$F$1048576, $J1963, $K1963 )</f>
        <v>우리카드오토제2차(유)1-6</v>
      </c>
      <c r="P1963" t="str" cm="1">
        <f t="array" ref="P1963">IF( $L1963, TRIM(_xll.IMDP("IR", $G$5&amp;$N1963, $G$6)), "" )</f>
        <v/>
      </c>
      <c r="Q1963" t="b" cm="1">
        <f t="array" ref="Q1963">IF(
    $U$1=1, AND($P1963&lt;&gt;"", $P1963&lt;&gt;"...", $P1963&lt;&gt;"입력오류"),
    IF(
        $U$18=1, AND($P1963&lt;&gt;"", $P1963&lt;&gt;"...", $P1963&lt;&gt;"입력오류", ISNUMBER(FIND(INDEX($T$2:$T$7,$U$1),$P1963))),
        IF(
            $U$17="기타", AND($P1963&lt;&gt;"", $P1963&lt;&gt;"...", $P1963&lt;&gt;"입력오류", NOT(ISNUMBER(FIND($T$21:$T$34,$P1963)))),
            AND($P1963&lt;&gt;"", $P1963&lt;&gt;"...", $P1963&lt;&gt;"입력오류", $T$19=$P1963)
        )
    )
)</f>
        <v>0</v>
      </c>
    </row>
    <row r="1964" spans="1:17">
      <c r="A1964" t="s">
        <v>3794</v>
      </c>
      <c r="B1964" t="s">
        <v>3795</v>
      </c>
      <c r="I1964">
        <f t="shared" si="91"/>
        <v>1963</v>
      </c>
      <c r="J1964">
        <f t="shared" si="92"/>
        <v>1963</v>
      </c>
      <c r="K1964">
        <f t="shared" si="90"/>
        <v>1</v>
      </c>
      <c r="L1964" t="b">
        <f>COUNTIF($N$2:N1964, N1964)=1</f>
        <v>1</v>
      </c>
      <c r="M1964" s="37">
        <f>IF( $Q1964, MAX($M$1:M1963)+1, 0)</f>
        <v>0</v>
      </c>
      <c r="N1964" t="str" cm="1">
        <f t="array" ref="N1964">INDEX($A$9:$F$1048576, $J1964, $K1964 )</f>
        <v>68300</v>
      </c>
      <c r="O1964" t="str" cm="1">
        <f t="array" ref="O1964">INDEX($B$9:$F$1048576, $J1964, $K1964 )</f>
        <v>우리카드오토제2차(유)1-7</v>
      </c>
      <c r="P1964" t="str" cm="1">
        <f t="array" ref="P1964">IF( $L1964, TRIM(_xll.IMDP("IR", $G$5&amp;$N1964, $G$6)), "" )</f>
        <v/>
      </c>
      <c r="Q1964" t="b" cm="1">
        <f t="array" ref="Q1964">IF(
    $U$1=1, AND($P1964&lt;&gt;"", $P1964&lt;&gt;"...", $P1964&lt;&gt;"입력오류"),
    IF(
        $U$18=1, AND($P1964&lt;&gt;"", $P1964&lt;&gt;"...", $P1964&lt;&gt;"입력오류", ISNUMBER(FIND(INDEX($T$2:$T$7,$U$1),$P1964))),
        IF(
            $U$17="기타", AND($P1964&lt;&gt;"", $P1964&lt;&gt;"...", $P1964&lt;&gt;"입력오류", NOT(ISNUMBER(FIND($T$21:$T$34,$P1964)))),
            AND($P1964&lt;&gt;"", $P1964&lt;&gt;"...", $P1964&lt;&gt;"입력오류", $T$19=$P1964)
        )
    )
)</f>
        <v>0</v>
      </c>
    </row>
    <row r="1965" spans="1:17">
      <c r="A1965" t="s">
        <v>3796</v>
      </c>
      <c r="B1965" t="s">
        <v>3797</v>
      </c>
      <c r="I1965">
        <f t="shared" si="91"/>
        <v>1964</v>
      </c>
      <c r="J1965">
        <f t="shared" si="92"/>
        <v>1964</v>
      </c>
      <c r="K1965">
        <f t="shared" si="90"/>
        <v>1</v>
      </c>
      <c r="L1965" t="b">
        <f>COUNTIF($N$2:N1965, N1965)=1</f>
        <v>1</v>
      </c>
      <c r="M1965" s="37">
        <f>IF( $Q1965, MAX($M$1:M1964)+1, 0)</f>
        <v>0</v>
      </c>
      <c r="N1965" t="str" cm="1">
        <f t="array" ref="N1965">INDEX($A$9:$F$1048576, $J1965, $K1965 )</f>
        <v>68301</v>
      </c>
      <c r="O1965" t="str" cm="1">
        <f t="array" ref="O1965">INDEX($B$9:$F$1048576, $J1965, $K1965 )</f>
        <v>우리카드오토제2차(유)1-8</v>
      </c>
      <c r="P1965" t="str" cm="1">
        <f t="array" ref="P1965">IF( $L1965, TRIM(_xll.IMDP("IR", $G$5&amp;$N1965, $G$6)), "" )</f>
        <v/>
      </c>
      <c r="Q1965" t="b" cm="1">
        <f t="array" ref="Q1965">IF(
    $U$1=1, AND($P1965&lt;&gt;"", $P1965&lt;&gt;"...", $P1965&lt;&gt;"입력오류"),
    IF(
        $U$18=1, AND($P1965&lt;&gt;"", $P1965&lt;&gt;"...", $P1965&lt;&gt;"입력오류", ISNUMBER(FIND(INDEX($T$2:$T$7,$U$1),$P1965))),
        IF(
            $U$17="기타", AND($P1965&lt;&gt;"", $P1965&lt;&gt;"...", $P1965&lt;&gt;"입력오류", NOT(ISNUMBER(FIND($T$21:$T$34,$P1965)))),
            AND($P1965&lt;&gt;"", $P1965&lt;&gt;"...", $P1965&lt;&gt;"입력오류", $T$19=$P1965)
        )
    )
)</f>
        <v>0</v>
      </c>
    </row>
    <row r="1966" spans="1:17">
      <c r="A1966" t="s">
        <v>3798</v>
      </c>
      <c r="B1966" t="s">
        <v>3799</v>
      </c>
      <c r="I1966">
        <f t="shared" si="91"/>
        <v>1965</v>
      </c>
      <c r="J1966">
        <f t="shared" si="92"/>
        <v>1965</v>
      </c>
      <c r="K1966">
        <f t="shared" si="90"/>
        <v>1</v>
      </c>
      <c r="L1966" t="b">
        <f>COUNTIF($N$2:N1966, N1966)=1</f>
        <v>1</v>
      </c>
      <c r="M1966" s="37">
        <f>IF( $Q1966, MAX($M$1:M1965)+1, 0)</f>
        <v>0</v>
      </c>
      <c r="N1966" t="str" cm="1">
        <f t="array" ref="N1966">INDEX($A$9:$F$1048576, $J1966, $K1966 )</f>
        <v>68302</v>
      </c>
      <c r="O1966" t="str" cm="1">
        <f t="array" ref="O1966">INDEX($B$9:$F$1048576, $J1966, $K1966 )</f>
        <v>우리카드오토제2차(유)1-9</v>
      </c>
      <c r="P1966" t="str" cm="1">
        <f t="array" ref="P1966">IF( $L1966, TRIM(_xll.IMDP("IR", $G$5&amp;$N1966, $G$6)), "" )</f>
        <v/>
      </c>
      <c r="Q1966" t="b" cm="1">
        <f t="array" ref="Q1966">IF(
    $U$1=1, AND($P1966&lt;&gt;"", $P1966&lt;&gt;"...", $P1966&lt;&gt;"입력오류"),
    IF(
        $U$18=1, AND($P1966&lt;&gt;"", $P1966&lt;&gt;"...", $P1966&lt;&gt;"입력오류", ISNUMBER(FIND(INDEX($T$2:$T$7,$U$1),$P1966))),
        IF(
            $U$17="기타", AND($P1966&lt;&gt;"", $P1966&lt;&gt;"...", $P1966&lt;&gt;"입력오류", NOT(ISNUMBER(FIND($T$21:$T$34,$P1966)))),
            AND($P1966&lt;&gt;"", $P1966&lt;&gt;"...", $P1966&lt;&gt;"입력오류", $T$19=$P1966)
        )
    )
)</f>
        <v>0</v>
      </c>
    </row>
    <row r="1967" spans="1:17">
      <c r="A1967" t="s">
        <v>3800</v>
      </c>
      <c r="B1967" t="s">
        <v>3801</v>
      </c>
      <c r="I1967">
        <f t="shared" si="91"/>
        <v>1966</v>
      </c>
      <c r="J1967">
        <f t="shared" si="92"/>
        <v>1966</v>
      </c>
      <c r="K1967">
        <f t="shared" si="90"/>
        <v>1</v>
      </c>
      <c r="L1967" t="b">
        <f>COUNTIF($N$2:N1967, N1967)=1</f>
        <v>1</v>
      </c>
      <c r="M1967" s="37">
        <f>IF( $Q1967, MAX($M$1:M1966)+1, 0)</f>
        <v>0</v>
      </c>
      <c r="N1967" t="str" cm="1">
        <f t="array" ref="N1967">INDEX($A$9:$F$1048576, $J1967, $K1967 )</f>
        <v>68303</v>
      </c>
      <c r="O1967" t="str" cm="1">
        <f t="array" ref="O1967">INDEX($B$9:$F$1048576, $J1967, $K1967 )</f>
        <v>우리카드오토제2차(유)1-10</v>
      </c>
      <c r="P1967" t="str" cm="1">
        <f t="array" ref="P1967">IF( $L1967, TRIM(_xll.IMDP("IR", $G$5&amp;$N1967, $G$6)), "" )</f>
        <v/>
      </c>
      <c r="Q1967" t="b" cm="1">
        <f t="array" ref="Q1967">IF(
    $U$1=1, AND($P1967&lt;&gt;"", $P1967&lt;&gt;"...", $P1967&lt;&gt;"입력오류"),
    IF(
        $U$18=1, AND($P1967&lt;&gt;"", $P1967&lt;&gt;"...", $P1967&lt;&gt;"입력오류", ISNUMBER(FIND(INDEX($T$2:$T$7,$U$1),$P1967))),
        IF(
            $U$17="기타", AND($P1967&lt;&gt;"", $P1967&lt;&gt;"...", $P1967&lt;&gt;"입력오류", NOT(ISNUMBER(FIND($T$21:$T$34,$P1967)))),
            AND($P1967&lt;&gt;"", $P1967&lt;&gt;"...", $P1967&lt;&gt;"입력오류", $T$19=$P1967)
        )
    )
)</f>
        <v>0</v>
      </c>
    </row>
    <row r="1968" spans="1:17">
      <c r="A1968" t="s">
        <v>3802</v>
      </c>
      <c r="B1968" t="s">
        <v>3803</v>
      </c>
      <c r="I1968">
        <f t="shared" si="91"/>
        <v>1967</v>
      </c>
      <c r="J1968">
        <f t="shared" si="92"/>
        <v>1967</v>
      </c>
      <c r="K1968">
        <f t="shared" si="90"/>
        <v>1</v>
      </c>
      <c r="L1968" t="b">
        <f>COUNTIF($N$2:N1968, N1968)=1</f>
        <v>1</v>
      </c>
      <c r="M1968" s="37">
        <f>IF( $Q1968, MAX($M$1:M1967)+1, 0)</f>
        <v>0</v>
      </c>
      <c r="N1968" t="str" cm="1">
        <f t="array" ref="N1968">INDEX($A$9:$F$1048576, $J1968, $K1968 )</f>
        <v>68304</v>
      </c>
      <c r="O1968" t="str" cm="1">
        <f t="array" ref="O1968">INDEX($B$9:$F$1048576, $J1968, $K1968 )</f>
        <v>우리카드오토제2차(유)1-11</v>
      </c>
      <c r="P1968" t="str" cm="1">
        <f t="array" ref="P1968">IF( $L1968, TRIM(_xll.IMDP("IR", $G$5&amp;$N1968, $G$6)), "" )</f>
        <v/>
      </c>
      <c r="Q1968" t="b" cm="1">
        <f t="array" ref="Q1968">IF(
    $U$1=1, AND($P1968&lt;&gt;"", $P1968&lt;&gt;"...", $P1968&lt;&gt;"입력오류"),
    IF(
        $U$18=1, AND($P1968&lt;&gt;"", $P1968&lt;&gt;"...", $P1968&lt;&gt;"입력오류", ISNUMBER(FIND(INDEX($T$2:$T$7,$U$1),$P1968))),
        IF(
            $U$17="기타", AND($P1968&lt;&gt;"", $P1968&lt;&gt;"...", $P1968&lt;&gt;"입력오류", NOT(ISNUMBER(FIND($T$21:$T$34,$P1968)))),
            AND($P1968&lt;&gt;"", $P1968&lt;&gt;"...", $P1968&lt;&gt;"입력오류", $T$19=$P1968)
        )
    )
)</f>
        <v>0</v>
      </c>
    </row>
    <row r="1969" spans="1:17">
      <c r="A1969" t="s">
        <v>3804</v>
      </c>
      <c r="B1969" t="s">
        <v>3805</v>
      </c>
      <c r="I1969">
        <f t="shared" si="91"/>
        <v>1968</v>
      </c>
      <c r="J1969">
        <f t="shared" si="92"/>
        <v>1968</v>
      </c>
      <c r="K1969">
        <f t="shared" si="90"/>
        <v>1</v>
      </c>
      <c r="L1969" t="b">
        <f>COUNTIF($N$2:N1969, N1969)=1</f>
        <v>1</v>
      </c>
      <c r="M1969" s="37">
        <f>IF( $Q1969, MAX($M$1:M1968)+1, 0)</f>
        <v>0</v>
      </c>
      <c r="N1969" t="str" cm="1">
        <f t="array" ref="N1969">INDEX($A$9:$F$1048576, $J1969, $K1969 )</f>
        <v>68305</v>
      </c>
      <c r="O1969" t="str" cm="1">
        <f t="array" ref="O1969">INDEX($B$9:$F$1048576, $J1969, $K1969 )</f>
        <v>우리카드오토제2차(유)1-12</v>
      </c>
      <c r="P1969" t="str" cm="1">
        <f t="array" ref="P1969">IF( $L1969, TRIM(_xll.IMDP("IR", $G$5&amp;$N1969, $G$6)), "" )</f>
        <v/>
      </c>
      <c r="Q1969" t="b" cm="1">
        <f t="array" ref="Q1969">IF(
    $U$1=1, AND($P1969&lt;&gt;"", $P1969&lt;&gt;"...", $P1969&lt;&gt;"입력오류"),
    IF(
        $U$18=1, AND($P1969&lt;&gt;"", $P1969&lt;&gt;"...", $P1969&lt;&gt;"입력오류", ISNUMBER(FIND(INDEX($T$2:$T$7,$U$1),$P1969))),
        IF(
            $U$17="기타", AND($P1969&lt;&gt;"", $P1969&lt;&gt;"...", $P1969&lt;&gt;"입력오류", NOT(ISNUMBER(FIND($T$21:$T$34,$P1969)))),
            AND($P1969&lt;&gt;"", $P1969&lt;&gt;"...", $P1969&lt;&gt;"입력오류", $T$19=$P1969)
        )
    )
)</f>
        <v>0</v>
      </c>
    </row>
    <row r="1970" spans="1:17">
      <c r="A1970" t="s">
        <v>3806</v>
      </c>
      <c r="B1970" t="s">
        <v>3807</v>
      </c>
      <c r="I1970">
        <f t="shared" si="91"/>
        <v>1969</v>
      </c>
      <c r="J1970">
        <f t="shared" si="92"/>
        <v>1969</v>
      </c>
      <c r="K1970">
        <f t="shared" si="90"/>
        <v>1</v>
      </c>
      <c r="L1970" t="b">
        <f>COUNTIF($N$2:N1970, N1970)=1</f>
        <v>1</v>
      </c>
      <c r="M1970" s="37">
        <f>IF( $Q1970, MAX($M$1:M1969)+1, 0)</f>
        <v>0</v>
      </c>
      <c r="N1970" t="str" cm="1">
        <f t="array" ref="N1970">INDEX($A$9:$F$1048576, $J1970, $K1970 )</f>
        <v>68306</v>
      </c>
      <c r="O1970" t="str" cm="1">
        <f t="array" ref="O1970">INDEX($B$9:$F$1048576, $J1970, $K1970 )</f>
        <v>우리카드오토제2차(유)1-13</v>
      </c>
      <c r="P1970" t="str" cm="1">
        <f t="array" ref="P1970">IF( $L1970, TRIM(_xll.IMDP("IR", $G$5&amp;$N1970, $G$6)), "" )</f>
        <v/>
      </c>
      <c r="Q1970" t="b" cm="1">
        <f t="array" ref="Q1970">IF(
    $U$1=1, AND($P1970&lt;&gt;"", $P1970&lt;&gt;"...", $P1970&lt;&gt;"입력오류"),
    IF(
        $U$18=1, AND($P1970&lt;&gt;"", $P1970&lt;&gt;"...", $P1970&lt;&gt;"입력오류", ISNUMBER(FIND(INDEX($T$2:$T$7,$U$1),$P1970))),
        IF(
            $U$17="기타", AND($P1970&lt;&gt;"", $P1970&lt;&gt;"...", $P1970&lt;&gt;"입력오류", NOT(ISNUMBER(FIND($T$21:$T$34,$P1970)))),
            AND($P1970&lt;&gt;"", $P1970&lt;&gt;"...", $P1970&lt;&gt;"입력오류", $T$19=$P1970)
        )
    )
)</f>
        <v>0</v>
      </c>
    </row>
    <row r="1971" spans="1:17">
      <c r="A1971" t="s">
        <v>3808</v>
      </c>
      <c r="B1971" t="s">
        <v>3809</v>
      </c>
      <c r="I1971">
        <f t="shared" si="91"/>
        <v>1970</v>
      </c>
      <c r="J1971">
        <f t="shared" si="92"/>
        <v>1970</v>
      </c>
      <c r="K1971">
        <f t="shared" si="90"/>
        <v>1</v>
      </c>
      <c r="L1971" t="b">
        <f>COUNTIF($N$2:N1971, N1971)=1</f>
        <v>1</v>
      </c>
      <c r="M1971" s="37">
        <f>IF( $Q1971, MAX($M$1:M1970)+1, 0)</f>
        <v>0</v>
      </c>
      <c r="N1971" t="str" cm="1">
        <f t="array" ref="N1971">INDEX($A$9:$F$1048576, $J1971, $K1971 )</f>
        <v>68307</v>
      </c>
      <c r="O1971" t="str" cm="1">
        <f t="array" ref="O1971">INDEX($B$9:$F$1048576, $J1971, $K1971 )</f>
        <v>우리카드오토제2차(유)1-14</v>
      </c>
      <c r="P1971" t="str" cm="1">
        <f t="array" ref="P1971">IF( $L1971, TRIM(_xll.IMDP("IR", $G$5&amp;$N1971, $G$6)), "" )</f>
        <v/>
      </c>
      <c r="Q1971" t="b" cm="1">
        <f t="array" ref="Q1971">IF(
    $U$1=1, AND($P1971&lt;&gt;"", $P1971&lt;&gt;"...", $P1971&lt;&gt;"입력오류"),
    IF(
        $U$18=1, AND($P1971&lt;&gt;"", $P1971&lt;&gt;"...", $P1971&lt;&gt;"입력오류", ISNUMBER(FIND(INDEX($T$2:$T$7,$U$1),$P1971))),
        IF(
            $U$17="기타", AND($P1971&lt;&gt;"", $P1971&lt;&gt;"...", $P1971&lt;&gt;"입력오류", NOT(ISNUMBER(FIND($T$21:$T$34,$P1971)))),
            AND($P1971&lt;&gt;"", $P1971&lt;&gt;"...", $P1971&lt;&gt;"입력오류", $T$19=$P1971)
        )
    )
)</f>
        <v>0</v>
      </c>
    </row>
    <row r="1972" spans="1:17">
      <c r="A1972" t="s">
        <v>3810</v>
      </c>
      <c r="B1972" t="s">
        <v>3811</v>
      </c>
      <c r="I1972">
        <f t="shared" si="91"/>
        <v>1971</v>
      </c>
      <c r="J1972">
        <f t="shared" si="92"/>
        <v>1971</v>
      </c>
      <c r="K1972">
        <f t="shared" si="90"/>
        <v>1</v>
      </c>
      <c r="L1972" t="b">
        <f>COUNTIF($N$2:N1972, N1972)=1</f>
        <v>1</v>
      </c>
      <c r="M1972" s="37">
        <f>IF( $Q1972, MAX($M$1:M1971)+1, 0)</f>
        <v>0</v>
      </c>
      <c r="N1972" t="str" cm="1">
        <f t="array" ref="N1972">INDEX($A$9:$F$1048576, $J1972, $K1972 )</f>
        <v>68308</v>
      </c>
      <c r="O1972" t="str" cm="1">
        <f t="array" ref="O1972">INDEX($B$9:$F$1048576, $J1972, $K1972 )</f>
        <v>우리카드오토제2차(유)1-15</v>
      </c>
      <c r="P1972" t="str" cm="1">
        <f t="array" ref="P1972">IF( $L1972, TRIM(_xll.IMDP("IR", $G$5&amp;$N1972, $G$6)), "" )</f>
        <v/>
      </c>
      <c r="Q1972" t="b" cm="1">
        <f t="array" ref="Q1972">IF(
    $U$1=1, AND($P1972&lt;&gt;"", $P1972&lt;&gt;"...", $P1972&lt;&gt;"입력오류"),
    IF(
        $U$18=1, AND($P1972&lt;&gt;"", $P1972&lt;&gt;"...", $P1972&lt;&gt;"입력오류", ISNUMBER(FIND(INDEX($T$2:$T$7,$U$1),$P1972))),
        IF(
            $U$17="기타", AND($P1972&lt;&gt;"", $P1972&lt;&gt;"...", $P1972&lt;&gt;"입력오류", NOT(ISNUMBER(FIND($T$21:$T$34,$P1972)))),
            AND($P1972&lt;&gt;"", $P1972&lt;&gt;"...", $P1972&lt;&gt;"입력오류", $T$19=$P1972)
        )
    )
)</f>
        <v>0</v>
      </c>
    </row>
    <row r="1973" spans="1:17">
      <c r="A1973" t="s">
        <v>3812</v>
      </c>
      <c r="B1973" t="s">
        <v>3813</v>
      </c>
      <c r="I1973">
        <f t="shared" si="91"/>
        <v>1972</v>
      </c>
      <c r="J1973">
        <f t="shared" si="92"/>
        <v>1972</v>
      </c>
      <c r="K1973">
        <f t="shared" si="90"/>
        <v>1</v>
      </c>
      <c r="L1973" t="b">
        <f>COUNTIF($N$2:N1973, N1973)=1</f>
        <v>1</v>
      </c>
      <c r="M1973" s="37">
        <f>IF( $Q1973, MAX($M$1:M1972)+1, 0)</f>
        <v>0</v>
      </c>
      <c r="N1973" t="str" cm="1">
        <f t="array" ref="N1973">INDEX($A$9:$F$1048576, $J1973, $K1973 )</f>
        <v>68309</v>
      </c>
      <c r="O1973" t="str" cm="1">
        <f t="array" ref="O1973">INDEX($B$9:$F$1048576, $J1973, $K1973 )</f>
        <v>우리카드오토제2차(유)1-16</v>
      </c>
      <c r="P1973" t="str" cm="1">
        <f t="array" ref="P1973">IF( $L1973, TRIM(_xll.IMDP("IR", $G$5&amp;$N1973, $G$6)), "" )</f>
        <v/>
      </c>
      <c r="Q1973" t="b" cm="1">
        <f t="array" ref="Q1973">IF(
    $U$1=1, AND($P1973&lt;&gt;"", $P1973&lt;&gt;"...", $P1973&lt;&gt;"입력오류"),
    IF(
        $U$18=1, AND($P1973&lt;&gt;"", $P1973&lt;&gt;"...", $P1973&lt;&gt;"입력오류", ISNUMBER(FIND(INDEX($T$2:$T$7,$U$1),$P1973))),
        IF(
            $U$17="기타", AND($P1973&lt;&gt;"", $P1973&lt;&gt;"...", $P1973&lt;&gt;"입력오류", NOT(ISNUMBER(FIND($T$21:$T$34,$P1973)))),
            AND($P1973&lt;&gt;"", $P1973&lt;&gt;"...", $P1973&lt;&gt;"입력오류", $T$19=$P1973)
        )
    )
)</f>
        <v>0</v>
      </c>
    </row>
    <row r="1974" spans="1:17">
      <c r="A1974" t="s">
        <v>3814</v>
      </c>
      <c r="B1974" t="s">
        <v>3815</v>
      </c>
      <c r="I1974">
        <f t="shared" si="91"/>
        <v>1973</v>
      </c>
      <c r="J1974">
        <f t="shared" si="92"/>
        <v>1973</v>
      </c>
      <c r="K1974">
        <f t="shared" si="90"/>
        <v>1</v>
      </c>
      <c r="L1974" t="b">
        <f>COUNTIF($N$2:N1974, N1974)=1</f>
        <v>1</v>
      </c>
      <c r="M1974" s="37">
        <f>IF( $Q1974, MAX($M$1:M1973)+1, 0)</f>
        <v>0</v>
      </c>
      <c r="N1974" t="str" cm="1">
        <f t="array" ref="N1974">INDEX($A$9:$F$1048576, $J1974, $K1974 )</f>
        <v>68310</v>
      </c>
      <c r="O1974" t="str" cm="1">
        <f t="array" ref="O1974">INDEX($B$9:$F$1048576, $J1974, $K1974 )</f>
        <v>우리카드오토제2차(유)1-17</v>
      </c>
      <c r="P1974" t="str" cm="1">
        <f t="array" ref="P1974">IF( $L1974, TRIM(_xll.IMDP("IR", $G$5&amp;$N1974, $G$6)), "" )</f>
        <v/>
      </c>
      <c r="Q1974" t="b" cm="1">
        <f t="array" ref="Q1974">IF(
    $U$1=1, AND($P1974&lt;&gt;"", $P1974&lt;&gt;"...", $P1974&lt;&gt;"입력오류"),
    IF(
        $U$18=1, AND($P1974&lt;&gt;"", $P1974&lt;&gt;"...", $P1974&lt;&gt;"입력오류", ISNUMBER(FIND(INDEX($T$2:$T$7,$U$1),$P1974))),
        IF(
            $U$17="기타", AND($P1974&lt;&gt;"", $P1974&lt;&gt;"...", $P1974&lt;&gt;"입력오류", NOT(ISNUMBER(FIND($T$21:$T$34,$P1974)))),
            AND($P1974&lt;&gt;"", $P1974&lt;&gt;"...", $P1974&lt;&gt;"입력오류", $T$19=$P1974)
        )
    )
)</f>
        <v>0</v>
      </c>
    </row>
    <row r="1975" spans="1:17">
      <c r="A1975" t="s">
        <v>3816</v>
      </c>
      <c r="B1975" t="s">
        <v>3817</v>
      </c>
      <c r="I1975">
        <f t="shared" si="91"/>
        <v>1974</v>
      </c>
      <c r="J1975">
        <f t="shared" si="92"/>
        <v>1974</v>
      </c>
      <c r="K1975">
        <f t="shared" si="90"/>
        <v>1</v>
      </c>
      <c r="L1975" t="b">
        <f>COUNTIF($N$2:N1975, N1975)=1</f>
        <v>1</v>
      </c>
      <c r="M1975" s="37">
        <f>IF( $Q1975, MAX($M$1:M1974)+1, 0)</f>
        <v>0</v>
      </c>
      <c r="N1975" t="str" cm="1">
        <f t="array" ref="N1975">INDEX($A$9:$F$1048576, $J1975, $K1975 )</f>
        <v>68311</v>
      </c>
      <c r="O1975" t="str" cm="1">
        <f t="array" ref="O1975">INDEX($B$9:$F$1048576, $J1975, $K1975 )</f>
        <v>우리카드오토제2차(유)1-18</v>
      </c>
      <c r="P1975" t="str" cm="1">
        <f t="array" ref="P1975">IF( $L1975, TRIM(_xll.IMDP("IR", $G$5&amp;$N1975, $G$6)), "" )</f>
        <v/>
      </c>
      <c r="Q1975" t="b" cm="1">
        <f t="array" ref="Q1975">IF(
    $U$1=1, AND($P1975&lt;&gt;"", $P1975&lt;&gt;"...", $P1975&lt;&gt;"입력오류"),
    IF(
        $U$18=1, AND($P1975&lt;&gt;"", $P1975&lt;&gt;"...", $P1975&lt;&gt;"입력오류", ISNUMBER(FIND(INDEX($T$2:$T$7,$U$1),$P1975))),
        IF(
            $U$17="기타", AND($P1975&lt;&gt;"", $P1975&lt;&gt;"...", $P1975&lt;&gt;"입력오류", NOT(ISNUMBER(FIND($T$21:$T$34,$P1975)))),
            AND($P1975&lt;&gt;"", $P1975&lt;&gt;"...", $P1975&lt;&gt;"입력오류", $T$19=$P1975)
        )
    )
)</f>
        <v>0</v>
      </c>
    </row>
    <row r="1976" spans="1:17">
      <c r="A1976" t="s">
        <v>3818</v>
      </c>
      <c r="B1976" t="s">
        <v>3819</v>
      </c>
      <c r="I1976">
        <f t="shared" si="91"/>
        <v>1975</v>
      </c>
      <c r="J1976">
        <f t="shared" si="92"/>
        <v>1975</v>
      </c>
      <c r="K1976">
        <f t="shared" si="90"/>
        <v>1</v>
      </c>
      <c r="L1976" t="b">
        <f>COUNTIF($N$2:N1976, N1976)=1</f>
        <v>1</v>
      </c>
      <c r="M1976" s="37">
        <f>IF( $Q1976, MAX($M$1:M1975)+1, 0)</f>
        <v>0</v>
      </c>
      <c r="N1976" t="str" cm="1">
        <f t="array" ref="N1976">INDEX($A$9:$F$1048576, $J1976, $K1976 )</f>
        <v>68312</v>
      </c>
      <c r="O1976" t="str" cm="1">
        <f t="array" ref="O1976">INDEX($B$9:$F$1048576, $J1976, $K1976 )</f>
        <v>우리카드오토제2차(유)1-19</v>
      </c>
      <c r="P1976" t="str" cm="1">
        <f t="array" ref="P1976">IF( $L1976, TRIM(_xll.IMDP("IR", $G$5&amp;$N1976, $G$6)), "" )</f>
        <v/>
      </c>
      <c r="Q1976" t="b" cm="1">
        <f t="array" ref="Q1976">IF(
    $U$1=1, AND($P1976&lt;&gt;"", $P1976&lt;&gt;"...", $P1976&lt;&gt;"입력오류"),
    IF(
        $U$18=1, AND($P1976&lt;&gt;"", $P1976&lt;&gt;"...", $P1976&lt;&gt;"입력오류", ISNUMBER(FIND(INDEX($T$2:$T$7,$U$1),$P1976))),
        IF(
            $U$17="기타", AND($P1976&lt;&gt;"", $P1976&lt;&gt;"...", $P1976&lt;&gt;"입력오류", NOT(ISNUMBER(FIND($T$21:$T$34,$P1976)))),
            AND($P1976&lt;&gt;"", $P1976&lt;&gt;"...", $P1976&lt;&gt;"입력오류", $T$19=$P1976)
        )
    )
)</f>
        <v>0</v>
      </c>
    </row>
    <row r="1977" spans="1:17">
      <c r="A1977" t="s">
        <v>3820</v>
      </c>
      <c r="B1977" t="s">
        <v>3821</v>
      </c>
      <c r="I1977">
        <f t="shared" si="91"/>
        <v>1976</v>
      </c>
      <c r="J1977">
        <f t="shared" si="92"/>
        <v>1976</v>
      </c>
      <c r="K1977">
        <f t="shared" si="90"/>
        <v>1</v>
      </c>
      <c r="L1977" t="b">
        <f>COUNTIF($N$2:N1977, N1977)=1</f>
        <v>1</v>
      </c>
      <c r="M1977" s="37">
        <f>IF( $Q1977, MAX($M$1:M1976)+1, 0)</f>
        <v>0</v>
      </c>
      <c r="N1977" t="str" cm="1">
        <f t="array" ref="N1977">INDEX($A$9:$F$1048576, $J1977, $K1977 )</f>
        <v>68322</v>
      </c>
      <c r="O1977" t="str" cm="1">
        <f t="array" ref="O1977">INDEX($B$9:$F$1048576, $J1977, $K1977 )</f>
        <v>뉴스타신반포15(유)1</v>
      </c>
      <c r="P1977" t="str" cm="1">
        <f t="array" ref="P1977">IF( $L1977, TRIM(_xll.IMDP("IR", $G$5&amp;$N1977, $G$6)), "" )</f>
        <v/>
      </c>
      <c r="Q1977" t="b" cm="1">
        <f t="array" ref="Q1977">IF(
    $U$1=1, AND($P1977&lt;&gt;"", $P1977&lt;&gt;"...", $P1977&lt;&gt;"입력오류"),
    IF(
        $U$18=1, AND($P1977&lt;&gt;"", $P1977&lt;&gt;"...", $P1977&lt;&gt;"입력오류", ISNUMBER(FIND(INDEX($T$2:$T$7,$U$1),$P1977))),
        IF(
            $U$17="기타", AND($P1977&lt;&gt;"", $P1977&lt;&gt;"...", $P1977&lt;&gt;"입력오류", NOT(ISNUMBER(FIND($T$21:$T$34,$P1977)))),
            AND($P1977&lt;&gt;"", $P1977&lt;&gt;"...", $P1977&lt;&gt;"입력오류", $T$19=$P1977)
        )
    )
)</f>
        <v>0</v>
      </c>
    </row>
    <row r="1978" spans="1:17">
      <c r="A1978" t="s">
        <v>3822</v>
      </c>
      <c r="B1978" t="s">
        <v>3823</v>
      </c>
      <c r="I1978">
        <f t="shared" si="91"/>
        <v>1977</v>
      </c>
      <c r="J1978">
        <f t="shared" si="92"/>
        <v>1977</v>
      </c>
      <c r="K1978">
        <f t="shared" si="90"/>
        <v>1</v>
      </c>
      <c r="L1978" t="b">
        <f>COUNTIF($N$2:N1978, N1978)=1</f>
        <v>1</v>
      </c>
      <c r="M1978" s="37">
        <f>IF( $Q1978, MAX($M$1:M1977)+1, 0)</f>
        <v>0</v>
      </c>
      <c r="N1978" t="str" cm="1">
        <f t="array" ref="N1978">INDEX($A$9:$F$1048576, $J1978, $K1978 )</f>
        <v>68330</v>
      </c>
      <c r="O1978" t="str" cm="1">
        <f t="array" ref="O1978">INDEX($B$9:$F$1048576, $J1978, $K1978 )</f>
        <v>더스카이제일차</v>
      </c>
      <c r="P1978" t="str" cm="1">
        <f t="array" ref="P1978">IF( $L1978, TRIM(_xll.IMDP("IR", $G$5&amp;$N1978, $G$6)), "" )</f>
        <v/>
      </c>
      <c r="Q1978" t="b" cm="1">
        <f t="array" ref="Q1978">IF(
    $U$1=1, AND($P1978&lt;&gt;"", $P1978&lt;&gt;"...", $P1978&lt;&gt;"입력오류"),
    IF(
        $U$18=1, AND($P1978&lt;&gt;"", $P1978&lt;&gt;"...", $P1978&lt;&gt;"입력오류", ISNUMBER(FIND(INDEX($T$2:$T$7,$U$1),$P1978))),
        IF(
            $U$17="기타", AND($P1978&lt;&gt;"", $P1978&lt;&gt;"...", $P1978&lt;&gt;"입력오류", NOT(ISNUMBER(FIND($T$21:$T$34,$P1978)))),
            AND($P1978&lt;&gt;"", $P1978&lt;&gt;"...", $P1978&lt;&gt;"입력오류", $T$19=$P1978)
        )
    )
)</f>
        <v>0</v>
      </c>
    </row>
    <row r="1979" spans="1:17">
      <c r="A1979" t="s">
        <v>3824</v>
      </c>
      <c r="B1979" t="s">
        <v>3825</v>
      </c>
      <c r="I1979">
        <f t="shared" si="91"/>
        <v>1978</v>
      </c>
      <c r="J1979">
        <f t="shared" si="92"/>
        <v>1978</v>
      </c>
      <c r="K1979">
        <f t="shared" si="90"/>
        <v>1</v>
      </c>
      <c r="L1979" t="b">
        <f>COUNTIF($N$2:N1979, N1979)=1</f>
        <v>1</v>
      </c>
      <c r="M1979" s="37">
        <f>IF( $Q1979, MAX($M$1:M1978)+1, 0)</f>
        <v>0</v>
      </c>
      <c r="N1979" t="str" cm="1">
        <f t="array" ref="N1979">INDEX($A$9:$F$1048576, $J1979, $K1979 )</f>
        <v>68403</v>
      </c>
      <c r="O1979" t="str" cm="1">
        <f t="array" ref="O1979">INDEX($B$9:$F$1048576, $J1979, $K1979 )</f>
        <v>커머셜오토제십삼차(유)1-13</v>
      </c>
      <c r="P1979" t="str" cm="1">
        <f t="array" ref="P1979">IF( $L1979, TRIM(_xll.IMDP("IR", $G$5&amp;$N1979, $G$6)), "" )</f>
        <v/>
      </c>
      <c r="Q1979" t="b" cm="1">
        <f t="array" ref="Q1979">IF(
    $U$1=1, AND($P1979&lt;&gt;"", $P1979&lt;&gt;"...", $P1979&lt;&gt;"입력오류"),
    IF(
        $U$18=1, AND($P1979&lt;&gt;"", $P1979&lt;&gt;"...", $P1979&lt;&gt;"입력오류", ISNUMBER(FIND(INDEX($T$2:$T$7,$U$1),$P1979))),
        IF(
            $U$17="기타", AND($P1979&lt;&gt;"", $P1979&lt;&gt;"...", $P1979&lt;&gt;"입력오류", NOT(ISNUMBER(FIND($T$21:$T$34,$P1979)))),
            AND($P1979&lt;&gt;"", $P1979&lt;&gt;"...", $P1979&lt;&gt;"입력오류", $T$19=$P1979)
        )
    )
)</f>
        <v>0</v>
      </c>
    </row>
    <row r="1980" spans="1:17">
      <c r="A1980" t="s">
        <v>3826</v>
      </c>
      <c r="B1980" t="s">
        <v>3827</v>
      </c>
      <c r="I1980">
        <f t="shared" si="91"/>
        <v>1979</v>
      </c>
      <c r="J1980">
        <f t="shared" si="92"/>
        <v>1979</v>
      </c>
      <c r="K1980">
        <f t="shared" si="90"/>
        <v>1</v>
      </c>
      <c r="L1980" t="b">
        <f>COUNTIF($N$2:N1980, N1980)=1</f>
        <v>1</v>
      </c>
      <c r="M1980" s="37">
        <f>IF( $Q1980, MAX($M$1:M1979)+1, 0)</f>
        <v>0</v>
      </c>
      <c r="N1980" t="str" cm="1">
        <f t="array" ref="N1980">INDEX($A$9:$F$1048576, $J1980, $K1980 )</f>
        <v>68404</v>
      </c>
      <c r="O1980" t="str" cm="1">
        <f t="array" ref="O1980">INDEX($B$9:$F$1048576, $J1980, $K1980 )</f>
        <v>커머셜오토제십삼차(유)1-14</v>
      </c>
      <c r="P1980" t="str" cm="1">
        <f t="array" ref="P1980">IF( $L1980, TRIM(_xll.IMDP("IR", $G$5&amp;$N1980, $G$6)), "" )</f>
        <v/>
      </c>
      <c r="Q1980" t="b" cm="1">
        <f t="array" ref="Q1980">IF(
    $U$1=1, AND($P1980&lt;&gt;"", $P1980&lt;&gt;"...", $P1980&lt;&gt;"입력오류"),
    IF(
        $U$18=1, AND($P1980&lt;&gt;"", $P1980&lt;&gt;"...", $P1980&lt;&gt;"입력오류", ISNUMBER(FIND(INDEX($T$2:$T$7,$U$1),$P1980))),
        IF(
            $U$17="기타", AND($P1980&lt;&gt;"", $P1980&lt;&gt;"...", $P1980&lt;&gt;"입력오류", NOT(ISNUMBER(FIND($T$21:$T$34,$P1980)))),
            AND($P1980&lt;&gt;"", $P1980&lt;&gt;"...", $P1980&lt;&gt;"입력오류", $T$19=$P1980)
        )
    )
)</f>
        <v>0</v>
      </c>
    </row>
    <row r="1981" spans="1:17">
      <c r="A1981" t="s">
        <v>3828</v>
      </c>
      <c r="B1981" t="s">
        <v>3829</v>
      </c>
      <c r="I1981">
        <f t="shared" si="91"/>
        <v>1980</v>
      </c>
      <c r="J1981">
        <f t="shared" si="92"/>
        <v>1980</v>
      </c>
      <c r="K1981">
        <f t="shared" si="90"/>
        <v>1</v>
      </c>
      <c r="L1981" t="b">
        <f>COUNTIF($N$2:N1981, N1981)=1</f>
        <v>1</v>
      </c>
      <c r="M1981" s="37">
        <f>IF( $Q1981, MAX($M$1:M1980)+1, 0)</f>
        <v>0</v>
      </c>
      <c r="N1981" t="str" cm="1">
        <f t="array" ref="N1981">INDEX($A$9:$F$1048576, $J1981, $K1981 )</f>
        <v>68405</v>
      </c>
      <c r="O1981" t="str" cm="1">
        <f t="array" ref="O1981">INDEX($B$9:$F$1048576, $J1981, $K1981 )</f>
        <v>커머셜오토제십삼차(유)1-15</v>
      </c>
      <c r="P1981" t="str" cm="1">
        <f t="array" ref="P1981">IF( $L1981, TRIM(_xll.IMDP("IR", $G$5&amp;$N1981, $G$6)), "" )</f>
        <v/>
      </c>
      <c r="Q1981" t="b" cm="1">
        <f t="array" ref="Q1981">IF(
    $U$1=1, AND($P1981&lt;&gt;"", $P1981&lt;&gt;"...", $P1981&lt;&gt;"입력오류"),
    IF(
        $U$18=1, AND($P1981&lt;&gt;"", $P1981&lt;&gt;"...", $P1981&lt;&gt;"입력오류", ISNUMBER(FIND(INDEX($T$2:$T$7,$U$1),$P1981))),
        IF(
            $U$17="기타", AND($P1981&lt;&gt;"", $P1981&lt;&gt;"...", $P1981&lt;&gt;"입력오류", NOT(ISNUMBER(FIND($T$21:$T$34,$P1981)))),
            AND($P1981&lt;&gt;"", $P1981&lt;&gt;"...", $P1981&lt;&gt;"입력오류", $T$19=$P1981)
        )
    )
)</f>
        <v>0</v>
      </c>
    </row>
    <row r="1982" spans="1:17">
      <c r="A1982" t="s">
        <v>3830</v>
      </c>
      <c r="B1982" t="s">
        <v>3831</v>
      </c>
      <c r="I1982">
        <f t="shared" si="91"/>
        <v>1981</v>
      </c>
      <c r="J1982">
        <f t="shared" si="92"/>
        <v>1981</v>
      </c>
      <c r="K1982">
        <f t="shared" si="90"/>
        <v>1</v>
      </c>
      <c r="L1982" t="b">
        <f>COUNTIF($N$2:N1982, N1982)=1</f>
        <v>1</v>
      </c>
      <c r="M1982" s="37">
        <f>IF( $Q1982, MAX($M$1:M1981)+1, 0)</f>
        <v>0</v>
      </c>
      <c r="N1982" t="str" cm="1">
        <f t="array" ref="N1982">INDEX($A$9:$F$1048576, $J1982, $K1982 )</f>
        <v>68406</v>
      </c>
      <c r="O1982" t="str" cm="1">
        <f t="array" ref="O1982">INDEX($B$9:$F$1048576, $J1982, $K1982 )</f>
        <v>커머셜오토제십삼차(유)1-16</v>
      </c>
      <c r="P1982" t="str" cm="1">
        <f t="array" ref="P1982">IF( $L1982, TRIM(_xll.IMDP("IR", $G$5&amp;$N1982, $G$6)), "" )</f>
        <v/>
      </c>
      <c r="Q1982" t="b" cm="1">
        <f t="array" ref="Q1982">IF(
    $U$1=1, AND($P1982&lt;&gt;"", $P1982&lt;&gt;"...", $P1982&lt;&gt;"입력오류"),
    IF(
        $U$18=1, AND($P1982&lt;&gt;"", $P1982&lt;&gt;"...", $P1982&lt;&gt;"입력오류", ISNUMBER(FIND(INDEX($T$2:$T$7,$U$1),$P1982))),
        IF(
            $U$17="기타", AND($P1982&lt;&gt;"", $P1982&lt;&gt;"...", $P1982&lt;&gt;"입력오류", NOT(ISNUMBER(FIND($T$21:$T$34,$P1982)))),
            AND($P1982&lt;&gt;"", $P1982&lt;&gt;"...", $P1982&lt;&gt;"입력오류", $T$19=$P1982)
        )
    )
)</f>
        <v>0</v>
      </c>
    </row>
    <row r="1983" spans="1:17">
      <c r="A1983" t="s">
        <v>3832</v>
      </c>
      <c r="B1983" t="s">
        <v>3833</v>
      </c>
      <c r="I1983">
        <f t="shared" si="91"/>
        <v>1982</v>
      </c>
      <c r="J1983">
        <f t="shared" si="92"/>
        <v>1982</v>
      </c>
      <c r="K1983">
        <f t="shared" si="90"/>
        <v>1</v>
      </c>
      <c r="L1983" t="b">
        <f>COUNTIF($N$2:N1983, N1983)=1</f>
        <v>1</v>
      </c>
      <c r="M1983" s="37">
        <f>IF( $Q1983, MAX($M$1:M1982)+1, 0)</f>
        <v>0</v>
      </c>
      <c r="N1983" t="str" cm="1">
        <f t="array" ref="N1983">INDEX($A$9:$F$1048576, $J1983, $K1983 )</f>
        <v>68407</v>
      </c>
      <c r="O1983" t="str" cm="1">
        <f t="array" ref="O1983">INDEX($B$9:$F$1048576, $J1983, $K1983 )</f>
        <v>커머셜오토제십삼차(유)1-17</v>
      </c>
      <c r="P1983" t="str" cm="1">
        <f t="array" ref="P1983">IF( $L1983, TRIM(_xll.IMDP("IR", $G$5&amp;$N1983, $G$6)), "" )</f>
        <v/>
      </c>
      <c r="Q1983" t="b" cm="1">
        <f t="array" ref="Q1983">IF(
    $U$1=1, AND($P1983&lt;&gt;"", $P1983&lt;&gt;"...", $P1983&lt;&gt;"입력오류"),
    IF(
        $U$18=1, AND($P1983&lt;&gt;"", $P1983&lt;&gt;"...", $P1983&lt;&gt;"입력오류", ISNUMBER(FIND(INDEX($T$2:$T$7,$U$1),$P1983))),
        IF(
            $U$17="기타", AND($P1983&lt;&gt;"", $P1983&lt;&gt;"...", $P1983&lt;&gt;"입력오류", NOT(ISNUMBER(FIND($T$21:$T$34,$P1983)))),
            AND($P1983&lt;&gt;"", $P1983&lt;&gt;"...", $P1983&lt;&gt;"입력오류", $T$19=$P1983)
        )
    )
)</f>
        <v>0</v>
      </c>
    </row>
    <row r="1984" spans="1:17">
      <c r="A1984" t="s">
        <v>3834</v>
      </c>
      <c r="B1984" t="s">
        <v>5583</v>
      </c>
      <c r="I1984">
        <f t="shared" si="91"/>
        <v>1983</v>
      </c>
      <c r="J1984">
        <f t="shared" si="92"/>
        <v>1983</v>
      </c>
      <c r="K1984">
        <f t="shared" si="90"/>
        <v>1</v>
      </c>
      <c r="L1984" t="b">
        <f>COUNTIF($N$2:N1984, N1984)=1</f>
        <v>1</v>
      </c>
      <c r="M1984" s="37">
        <f>IF( $Q1984, MAX($M$1:M1983)+1, 0)</f>
        <v>0</v>
      </c>
      <c r="N1984" t="str" cm="1">
        <f t="array" ref="N1984">INDEX($A$9:$F$1048576, $J1984, $K1984 )</f>
        <v>68408</v>
      </c>
      <c r="O1984" t="str" cm="1">
        <f t="array" ref="O1984">INDEX($B$9:$F$1048576, $J1984, $K1984 )</f>
        <v>커머셜오토제십삼차(유)1-18</v>
      </c>
      <c r="P1984" t="str" cm="1">
        <f t="array" ref="P1984">IF( $L1984, TRIM(_xll.IMDP("IR", $G$5&amp;$N1984, $G$6)), "" )</f>
        <v/>
      </c>
      <c r="Q1984" t="b" cm="1">
        <f t="array" ref="Q1984">IF(
    $U$1=1, AND($P1984&lt;&gt;"", $P1984&lt;&gt;"...", $P1984&lt;&gt;"입력오류"),
    IF(
        $U$18=1, AND($P1984&lt;&gt;"", $P1984&lt;&gt;"...", $P1984&lt;&gt;"입력오류", ISNUMBER(FIND(INDEX($T$2:$T$7,$U$1),$P1984))),
        IF(
            $U$17="기타", AND($P1984&lt;&gt;"", $P1984&lt;&gt;"...", $P1984&lt;&gt;"입력오류", NOT(ISNUMBER(FIND($T$21:$T$34,$P1984)))),
            AND($P1984&lt;&gt;"", $P1984&lt;&gt;"...", $P1984&lt;&gt;"입력오류", $T$19=$P1984)
        )
    )
)</f>
        <v>0</v>
      </c>
    </row>
    <row r="1985" spans="1:17">
      <c r="A1985" t="s">
        <v>3835</v>
      </c>
      <c r="B1985" t="s">
        <v>3836</v>
      </c>
      <c r="I1985">
        <f t="shared" si="91"/>
        <v>1984</v>
      </c>
      <c r="J1985">
        <f t="shared" si="92"/>
        <v>1984</v>
      </c>
      <c r="K1985">
        <f t="shared" si="90"/>
        <v>1</v>
      </c>
      <c r="L1985" t="b">
        <f>COUNTIF($N$2:N1985, N1985)=1</f>
        <v>1</v>
      </c>
      <c r="M1985" s="37">
        <f>IF( $Q1985, MAX($M$1:M1984)+1, 0)</f>
        <v>0</v>
      </c>
      <c r="N1985" t="str" cm="1">
        <f t="array" ref="N1985">INDEX($A$9:$F$1048576, $J1985, $K1985 )</f>
        <v>68409</v>
      </c>
      <c r="O1985" t="str" cm="1">
        <f t="array" ref="O1985">INDEX($B$9:$F$1048576, $J1985, $K1985 )</f>
        <v>커머셜오토제십삼차(유)1-19</v>
      </c>
      <c r="P1985" t="str" cm="1">
        <f t="array" ref="P1985">IF( $L1985, TRIM(_xll.IMDP("IR", $G$5&amp;$N1985, $G$6)), "" )</f>
        <v/>
      </c>
      <c r="Q1985" t="b" cm="1">
        <f t="array" ref="Q1985">IF(
    $U$1=1, AND($P1985&lt;&gt;"", $P1985&lt;&gt;"...", $P1985&lt;&gt;"입력오류"),
    IF(
        $U$18=1, AND($P1985&lt;&gt;"", $P1985&lt;&gt;"...", $P1985&lt;&gt;"입력오류", ISNUMBER(FIND(INDEX($T$2:$T$7,$U$1),$P1985))),
        IF(
            $U$17="기타", AND($P1985&lt;&gt;"", $P1985&lt;&gt;"...", $P1985&lt;&gt;"입력오류", NOT(ISNUMBER(FIND($T$21:$T$34,$P1985)))),
            AND($P1985&lt;&gt;"", $P1985&lt;&gt;"...", $P1985&lt;&gt;"입력오류", $T$19=$P1985)
        )
    )
)</f>
        <v>0</v>
      </c>
    </row>
    <row r="1986" spans="1:17">
      <c r="A1986" t="s">
        <v>3837</v>
      </c>
      <c r="B1986" t="s">
        <v>3838</v>
      </c>
      <c r="I1986">
        <f t="shared" si="91"/>
        <v>1985</v>
      </c>
      <c r="J1986">
        <f t="shared" si="92"/>
        <v>1985</v>
      </c>
      <c r="K1986">
        <f t="shared" ref="K1986:K2049" si="93">IF( $I1986&gt;$G$4, NA(), IF($I1986&gt;$G$3, 5, IF($I1986&gt;$G$2, 3, 1 ) ) )</f>
        <v>1</v>
      </c>
      <c r="L1986" t="b">
        <f>COUNTIF($N$2:N1986, N1986)=1</f>
        <v>1</v>
      </c>
      <c r="M1986" s="37">
        <f>IF( $Q1986, MAX($M$1:M1985)+1, 0)</f>
        <v>0</v>
      </c>
      <c r="N1986" t="str" cm="1">
        <f t="array" ref="N1986">INDEX($A$9:$F$1048576, $J1986, $K1986 )</f>
        <v>68410</v>
      </c>
      <c r="O1986" t="str" cm="1">
        <f t="array" ref="O1986">INDEX($B$9:$F$1048576, $J1986, $K1986 )</f>
        <v>커머셜오토제십삼차(유)1-20</v>
      </c>
      <c r="P1986" t="str" cm="1">
        <f t="array" ref="P1986">IF( $L1986, TRIM(_xll.IMDP("IR", $G$5&amp;$N1986, $G$6)), "" )</f>
        <v/>
      </c>
      <c r="Q1986" t="b" cm="1">
        <f t="array" ref="Q1986">IF(
    $U$1=1, AND($P1986&lt;&gt;"", $P1986&lt;&gt;"...", $P1986&lt;&gt;"입력오류"),
    IF(
        $U$18=1, AND($P1986&lt;&gt;"", $P1986&lt;&gt;"...", $P1986&lt;&gt;"입력오류", ISNUMBER(FIND(INDEX($T$2:$T$7,$U$1),$P1986))),
        IF(
            $U$17="기타", AND($P1986&lt;&gt;"", $P1986&lt;&gt;"...", $P1986&lt;&gt;"입력오류", NOT(ISNUMBER(FIND($T$21:$T$34,$P1986)))),
            AND($P1986&lt;&gt;"", $P1986&lt;&gt;"...", $P1986&lt;&gt;"입력오류", $T$19=$P1986)
        )
    )
)</f>
        <v>0</v>
      </c>
    </row>
    <row r="1987" spans="1:17">
      <c r="A1987" t="s">
        <v>3839</v>
      </c>
      <c r="B1987" t="s">
        <v>3840</v>
      </c>
      <c r="I1987">
        <f t="shared" ref="I1987:I2050" si="94">ROW()-1</f>
        <v>1986</v>
      </c>
      <c r="J1987">
        <f t="shared" ref="J1987:J2050" si="95">IF( $I1987&gt;$G$4, NA(), IF($I1987&gt;$G$3, $I1987-$G$3, IF($I1987&gt;$G$2, $I1987-$G$2, $I1987 ) ) )</f>
        <v>1986</v>
      </c>
      <c r="K1987">
        <f t="shared" si="93"/>
        <v>1</v>
      </c>
      <c r="L1987" t="b">
        <f>COUNTIF($N$2:N1987, N1987)=1</f>
        <v>1</v>
      </c>
      <c r="M1987" s="37">
        <f>IF( $Q1987, MAX($M$1:M1986)+1, 0)</f>
        <v>0</v>
      </c>
      <c r="N1987" t="str" cm="1">
        <f t="array" ref="N1987">INDEX($A$9:$F$1048576, $J1987, $K1987 )</f>
        <v>68411</v>
      </c>
      <c r="O1987" t="str" cm="1">
        <f t="array" ref="O1987">INDEX($B$9:$F$1048576, $J1987, $K1987 )</f>
        <v>커머셜오토제십삼차(유)1-21</v>
      </c>
      <c r="P1987" t="str" cm="1">
        <f t="array" ref="P1987">IF( $L1987, TRIM(_xll.IMDP("IR", $G$5&amp;$N1987, $G$6)), "" )</f>
        <v/>
      </c>
      <c r="Q1987" t="b" cm="1">
        <f t="array" ref="Q1987">IF(
    $U$1=1, AND($P1987&lt;&gt;"", $P1987&lt;&gt;"...", $P1987&lt;&gt;"입력오류"),
    IF(
        $U$18=1, AND($P1987&lt;&gt;"", $P1987&lt;&gt;"...", $P1987&lt;&gt;"입력오류", ISNUMBER(FIND(INDEX($T$2:$T$7,$U$1),$P1987))),
        IF(
            $U$17="기타", AND($P1987&lt;&gt;"", $P1987&lt;&gt;"...", $P1987&lt;&gt;"입력오류", NOT(ISNUMBER(FIND($T$21:$T$34,$P1987)))),
            AND($P1987&lt;&gt;"", $P1987&lt;&gt;"...", $P1987&lt;&gt;"입력오류", $T$19=$P1987)
        )
    )
)</f>
        <v>0</v>
      </c>
    </row>
    <row r="1988" spans="1:17">
      <c r="A1988" t="s">
        <v>3841</v>
      </c>
      <c r="B1988" t="s">
        <v>3842</v>
      </c>
      <c r="I1988">
        <f t="shared" si="94"/>
        <v>1987</v>
      </c>
      <c r="J1988">
        <f t="shared" si="95"/>
        <v>1987</v>
      </c>
      <c r="K1988">
        <f t="shared" si="93"/>
        <v>1</v>
      </c>
      <c r="L1988" t="b">
        <f>COUNTIF($N$2:N1988, N1988)=1</f>
        <v>1</v>
      </c>
      <c r="M1988" s="37">
        <f>IF( $Q1988, MAX($M$1:M1987)+1, 0)</f>
        <v>0</v>
      </c>
      <c r="N1988" t="str" cm="1">
        <f t="array" ref="N1988">INDEX($A$9:$F$1048576, $J1988, $K1988 )</f>
        <v>68412</v>
      </c>
      <c r="O1988" t="str" cm="1">
        <f t="array" ref="O1988">INDEX($B$9:$F$1048576, $J1988, $K1988 )</f>
        <v>커머셜오토제십삼차(유)1-22</v>
      </c>
      <c r="P1988" t="str" cm="1">
        <f t="array" ref="P1988">IF( $L1988, TRIM(_xll.IMDP("IR", $G$5&amp;$N1988, $G$6)), "" )</f>
        <v/>
      </c>
      <c r="Q1988" t="b" cm="1">
        <f t="array" ref="Q1988">IF(
    $U$1=1, AND($P1988&lt;&gt;"", $P1988&lt;&gt;"...", $P1988&lt;&gt;"입력오류"),
    IF(
        $U$18=1, AND($P1988&lt;&gt;"", $P1988&lt;&gt;"...", $P1988&lt;&gt;"입력오류", ISNUMBER(FIND(INDEX($T$2:$T$7,$U$1),$P1988))),
        IF(
            $U$17="기타", AND($P1988&lt;&gt;"", $P1988&lt;&gt;"...", $P1988&lt;&gt;"입력오류", NOT(ISNUMBER(FIND($T$21:$T$34,$P1988)))),
            AND($P1988&lt;&gt;"", $P1988&lt;&gt;"...", $P1988&lt;&gt;"입력오류", $T$19=$P1988)
        )
    )
)</f>
        <v>0</v>
      </c>
    </row>
    <row r="1989" spans="1:17">
      <c r="A1989" t="s">
        <v>3843</v>
      </c>
      <c r="B1989" t="s">
        <v>3844</v>
      </c>
      <c r="I1989">
        <f t="shared" si="94"/>
        <v>1988</v>
      </c>
      <c r="J1989">
        <f t="shared" si="95"/>
        <v>1988</v>
      </c>
      <c r="K1989">
        <f t="shared" si="93"/>
        <v>1</v>
      </c>
      <c r="L1989" t="b">
        <f>COUNTIF($N$2:N1989, N1989)=1</f>
        <v>1</v>
      </c>
      <c r="M1989" s="37">
        <f>IF( $Q1989, MAX($M$1:M1988)+1, 0)</f>
        <v>0</v>
      </c>
      <c r="N1989" t="str" cm="1">
        <f t="array" ref="N1989">INDEX($A$9:$F$1048576, $J1989, $K1989 )</f>
        <v>68413</v>
      </c>
      <c r="O1989" t="str" cm="1">
        <f t="array" ref="O1989">INDEX($B$9:$F$1048576, $J1989, $K1989 )</f>
        <v>커머셜오토제십삼차(유)1-23</v>
      </c>
      <c r="P1989" t="str" cm="1">
        <f t="array" ref="P1989">IF( $L1989, TRIM(_xll.IMDP("IR", $G$5&amp;$N1989, $G$6)), "" )</f>
        <v/>
      </c>
      <c r="Q1989" t="b" cm="1">
        <f t="array" ref="Q1989">IF(
    $U$1=1, AND($P1989&lt;&gt;"", $P1989&lt;&gt;"...", $P1989&lt;&gt;"입력오류"),
    IF(
        $U$18=1, AND($P1989&lt;&gt;"", $P1989&lt;&gt;"...", $P1989&lt;&gt;"입력오류", ISNUMBER(FIND(INDEX($T$2:$T$7,$U$1),$P1989))),
        IF(
            $U$17="기타", AND($P1989&lt;&gt;"", $P1989&lt;&gt;"...", $P1989&lt;&gt;"입력오류", NOT(ISNUMBER(FIND($T$21:$T$34,$P1989)))),
            AND($P1989&lt;&gt;"", $P1989&lt;&gt;"...", $P1989&lt;&gt;"입력오류", $T$19=$P1989)
        )
    )
)</f>
        <v>0</v>
      </c>
    </row>
    <row r="1990" spans="1:17">
      <c r="A1990" t="s">
        <v>3845</v>
      </c>
      <c r="B1990" t="s">
        <v>3846</v>
      </c>
      <c r="I1990">
        <f t="shared" si="94"/>
        <v>1989</v>
      </c>
      <c r="J1990">
        <f t="shared" si="95"/>
        <v>1989</v>
      </c>
      <c r="K1990">
        <f t="shared" si="93"/>
        <v>1</v>
      </c>
      <c r="L1990" t="b">
        <f>COUNTIF($N$2:N1990, N1990)=1</f>
        <v>1</v>
      </c>
      <c r="M1990" s="37">
        <f>IF( $Q1990, MAX($M$1:M1989)+1, 0)</f>
        <v>0</v>
      </c>
      <c r="N1990" t="str" cm="1">
        <f t="array" ref="N1990">INDEX($A$9:$F$1048576, $J1990, $K1990 )</f>
        <v>68414</v>
      </c>
      <c r="O1990" t="str" cm="1">
        <f t="array" ref="O1990">INDEX($B$9:$F$1048576, $J1990, $K1990 )</f>
        <v>커머셜오토제십삼차(유)1-24</v>
      </c>
      <c r="P1990" t="str" cm="1">
        <f t="array" ref="P1990">IF( $L1990, TRIM(_xll.IMDP("IR", $G$5&amp;$N1990, $G$6)), "" )</f>
        <v/>
      </c>
      <c r="Q1990" t="b" cm="1">
        <f t="array" ref="Q1990">IF(
    $U$1=1, AND($P1990&lt;&gt;"", $P1990&lt;&gt;"...", $P1990&lt;&gt;"입력오류"),
    IF(
        $U$18=1, AND($P1990&lt;&gt;"", $P1990&lt;&gt;"...", $P1990&lt;&gt;"입력오류", ISNUMBER(FIND(INDEX($T$2:$T$7,$U$1),$P1990))),
        IF(
            $U$17="기타", AND($P1990&lt;&gt;"", $P1990&lt;&gt;"...", $P1990&lt;&gt;"입력오류", NOT(ISNUMBER(FIND($T$21:$T$34,$P1990)))),
            AND($P1990&lt;&gt;"", $P1990&lt;&gt;"...", $P1990&lt;&gt;"입력오류", $T$19=$P1990)
        )
    )
)</f>
        <v>0</v>
      </c>
    </row>
    <row r="1991" spans="1:17">
      <c r="A1991" t="s">
        <v>3847</v>
      </c>
      <c r="B1991" t="s">
        <v>3848</v>
      </c>
      <c r="I1991">
        <f t="shared" si="94"/>
        <v>1990</v>
      </c>
      <c r="J1991">
        <f t="shared" si="95"/>
        <v>1990</v>
      </c>
      <c r="K1991">
        <f t="shared" si="93"/>
        <v>1</v>
      </c>
      <c r="L1991" t="b">
        <f>COUNTIF($N$2:N1991, N1991)=1</f>
        <v>1</v>
      </c>
      <c r="M1991" s="37">
        <f>IF( $Q1991, MAX($M$1:M1990)+1, 0)</f>
        <v>0</v>
      </c>
      <c r="N1991" t="str" cm="1">
        <f t="array" ref="N1991">INDEX($A$9:$F$1048576, $J1991, $K1991 )</f>
        <v>68415</v>
      </c>
      <c r="O1991" t="str" cm="1">
        <f t="array" ref="O1991">INDEX($B$9:$F$1048576, $J1991, $K1991 )</f>
        <v>커머셜오토제십삼차(유)1-25</v>
      </c>
      <c r="P1991" t="str" cm="1">
        <f t="array" ref="P1991">IF( $L1991, TRIM(_xll.IMDP("IR", $G$5&amp;$N1991, $G$6)), "" )</f>
        <v/>
      </c>
      <c r="Q1991" t="b" cm="1">
        <f t="array" ref="Q1991">IF(
    $U$1=1, AND($P1991&lt;&gt;"", $P1991&lt;&gt;"...", $P1991&lt;&gt;"입력오류"),
    IF(
        $U$18=1, AND($P1991&lt;&gt;"", $P1991&lt;&gt;"...", $P1991&lt;&gt;"입력오류", ISNUMBER(FIND(INDEX($T$2:$T$7,$U$1),$P1991))),
        IF(
            $U$17="기타", AND($P1991&lt;&gt;"", $P1991&lt;&gt;"...", $P1991&lt;&gt;"입력오류", NOT(ISNUMBER(FIND($T$21:$T$34,$P1991)))),
            AND($P1991&lt;&gt;"", $P1991&lt;&gt;"...", $P1991&lt;&gt;"입력오류", $T$19=$P1991)
        )
    )
)</f>
        <v>0</v>
      </c>
    </row>
    <row r="1992" spans="1:17">
      <c r="A1992" t="s">
        <v>3849</v>
      </c>
      <c r="B1992" t="s">
        <v>3850</v>
      </c>
      <c r="I1992">
        <f t="shared" si="94"/>
        <v>1991</v>
      </c>
      <c r="J1992">
        <f t="shared" si="95"/>
        <v>1991</v>
      </c>
      <c r="K1992">
        <f t="shared" si="93"/>
        <v>1</v>
      </c>
      <c r="L1992" t="b">
        <f>COUNTIF($N$2:N1992, N1992)=1</f>
        <v>1</v>
      </c>
      <c r="M1992" s="37">
        <f>IF( $Q1992, MAX($M$1:M1991)+1, 0)</f>
        <v>0</v>
      </c>
      <c r="N1992" t="str" cm="1">
        <f t="array" ref="N1992">INDEX($A$9:$F$1048576, $J1992, $K1992 )</f>
        <v>68416</v>
      </c>
      <c r="O1992" t="str" cm="1">
        <f t="array" ref="O1992">INDEX($B$9:$F$1048576, $J1992, $K1992 )</f>
        <v>커머셜오토제십삼차(유)1-26</v>
      </c>
      <c r="P1992" t="str" cm="1">
        <f t="array" ref="P1992">IF( $L1992, TRIM(_xll.IMDP("IR", $G$5&amp;$N1992, $G$6)), "" )</f>
        <v/>
      </c>
      <c r="Q1992" t="b" cm="1">
        <f t="array" ref="Q1992">IF(
    $U$1=1, AND($P1992&lt;&gt;"", $P1992&lt;&gt;"...", $P1992&lt;&gt;"입력오류"),
    IF(
        $U$18=1, AND($P1992&lt;&gt;"", $P1992&lt;&gt;"...", $P1992&lt;&gt;"입력오류", ISNUMBER(FIND(INDEX($T$2:$T$7,$U$1),$P1992))),
        IF(
            $U$17="기타", AND($P1992&lt;&gt;"", $P1992&lt;&gt;"...", $P1992&lt;&gt;"입력오류", NOT(ISNUMBER(FIND($T$21:$T$34,$P1992)))),
            AND($P1992&lt;&gt;"", $P1992&lt;&gt;"...", $P1992&lt;&gt;"입력오류", $T$19=$P1992)
        )
    )
)</f>
        <v>0</v>
      </c>
    </row>
    <row r="1993" spans="1:17">
      <c r="A1993" t="s">
        <v>3851</v>
      </c>
      <c r="B1993" t="s">
        <v>3852</v>
      </c>
      <c r="I1993">
        <f t="shared" si="94"/>
        <v>1992</v>
      </c>
      <c r="J1993">
        <f t="shared" si="95"/>
        <v>1992</v>
      </c>
      <c r="K1993">
        <f t="shared" si="93"/>
        <v>1</v>
      </c>
      <c r="L1993" t="b">
        <f>COUNTIF($N$2:N1993, N1993)=1</f>
        <v>1</v>
      </c>
      <c r="M1993" s="37">
        <f>IF( $Q1993, MAX($M$1:M1992)+1, 0)</f>
        <v>0</v>
      </c>
      <c r="N1993" t="str" cm="1">
        <f t="array" ref="N1993">INDEX($A$9:$F$1048576, $J1993, $K1993 )</f>
        <v>68417</v>
      </c>
      <c r="O1993" t="str" cm="1">
        <f t="array" ref="O1993">INDEX($B$9:$F$1048576, $J1993, $K1993 )</f>
        <v>커머셜오토제십삼차(유)1-27</v>
      </c>
      <c r="P1993" t="str" cm="1">
        <f t="array" ref="P1993">IF( $L1993, TRIM(_xll.IMDP("IR", $G$5&amp;$N1993, $G$6)), "" )</f>
        <v/>
      </c>
      <c r="Q1993" t="b" cm="1">
        <f t="array" ref="Q1993">IF(
    $U$1=1, AND($P1993&lt;&gt;"", $P1993&lt;&gt;"...", $P1993&lt;&gt;"입력오류"),
    IF(
        $U$18=1, AND($P1993&lt;&gt;"", $P1993&lt;&gt;"...", $P1993&lt;&gt;"입력오류", ISNUMBER(FIND(INDEX($T$2:$T$7,$U$1),$P1993))),
        IF(
            $U$17="기타", AND($P1993&lt;&gt;"", $P1993&lt;&gt;"...", $P1993&lt;&gt;"입력오류", NOT(ISNUMBER(FIND($T$21:$T$34,$P1993)))),
            AND($P1993&lt;&gt;"", $P1993&lt;&gt;"...", $P1993&lt;&gt;"입력오류", $T$19=$P1993)
        )
    )
)</f>
        <v>0</v>
      </c>
    </row>
    <row r="1994" spans="1:17">
      <c r="A1994" t="s">
        <v>3853</v>
      </c>
      <c r="B1994" t="s">
        <v>3854</v>
      </c>
      <c r="I1994">
        <f t="shared" si="94"/>
        <v>1993</v>
      </c>
      <c r="J1994">
        <f t="shared" si="95"/>
        <v>1993</v>
      </c>
      <c r="K1994">
        <f t="shared" si="93"/>
        <v>1</v>
      </c>
      <c r="L1994" t="b">
        <f>COUNTIF($N$2:N1994, N1994)=1</f>
        <v>1</v>
      </c>
      <c r="M1994" s="37">
        <f>IF( $Q1994, MAX($M$1:M1993)+1, 0)</f>
        <v>0</v>
      </c>
      <c r="N1994" t="str" cm="1">
        <f t="array" ref="N1994">INDEX($A$9:$F$1048576, $J1994, $K1994 )</f>
        <v>68424</v>
      </c>
      <c r="O1994" t="str" cm="1">
        <f t="array" ref="O1994">INDEX($B$9:$F$1048576, $J1994, $K1994 )</f>
        <v>산업기반신보부산(유)1-1</v>
      </c>
      <c r="P1994" t="str" cm="1">
        <f t="array" ref="P1994">IF( $L1994, TRIM(_xll.IMDP("IR", $G$5&amp;$N1994, $G$6)), "" )</f>
        <v/>
      </c>
      <c r="Q1994" t="b" cm="1">
        <f t="array" ref="Q1994">IF(
    $U$1=1, AND($P1994&lt;&gt;"", $P1994&lt;&gt;"...", $P1994&lt;&gt;"입력오류"),
    IF(
        $U$18=1, AND($P1994&lt;&gt;"", $P1994&lt;&gt;"...", $P1994&lt;&gt;"입력오류", ISNUMBER(FIND(INDEX($T$2:$T$7,$U$1),$P1994))),
        IF(
            $U$17="기타", AND($P1994&lt;&gt;"", $P1994&lt;&gt;"...", $P1994&lt;&gt;"입력오류", NOT(ISNUMBER(FIND($T$21:$T$34,$P1994)))),
            AND($P1994&lt;&gt;"", $P1994&lt;&gt;"...", $P1994&lt;&gt;"입력오류", $T$19=$P1994)
        )
    )
)</f>
        <v>0</v>
      </c>
    </row>
    <row r="1995" spans="1:17">
      <c r="A1995" t="s">
        <v>3855</v>
      </c>
      <c r="B1995" t="s">
        <v>3856</v>
      </c>
      <c r="I1995">
        <f t="shared" si="94"/>
        <v>1994</v>
      </c>
      <c r="J1995">
        <f t="shared" si="95"/>
        <v>1994</v>
      </c>
      <c r="K1995">
        <f t="shared" si="93"/>
        <v>1</v>
      </c>
      <c r="L1995" t="b">
        <f>COUNTIF($N$2:N1995, N1995)=1</f>
        <v>1</v>
      </c>
      <c r="M1995" s="37">
        <f>IF( $Q1995, MAX($M$1:M1994)+1, 0)</f>
        <v>0</v>
      </c>
      <c r="N1995" t="str" cm="1">
        <f t="array" ref="N1995">INDEX($A$9:$F$1048576, $J1995, $K1995 )</f>
        <v>68425</v>
      </c>
      <c r="O1995" t="str" cm="1">
        <f t="array" ref="O1995">INDEX($B$9:$F$1048576, $J1995, $K1995 )</f>
        <v>산업기반신보부산(유)1-2</v>
      </c>
      <c r="P1995" t="str" cm="1">
        <f t="array" ref="P1995">IF( $L1995, TRIM(_xll.IMDP("IR", $G$5&amp;$N1995, $G$6)), "" )</f>
        <v/>
      </c>
      <c r="Q1995" t="b" cm="1">
        <f t="array" ref="Q1995">IF(
    $U$1=1, AND($P1995&lt;&gt;"", $P1995&lt;&gt;"...", $P1995&lt;&gt;"입력오류"),
    IF(
        $U$18=1, AND($P1995&lt;&gt;"", $P1995&lt;&gt;"...", $P1995&lt;&gt;"입력오류", ISNUMBER(FIND(INDEX($T$2:$T$7,$U$1),$P1995))),
        IF(
            $U$17="기타", AND($P1995&lt;&gt;"", $P1995&lt;&gt;"...", $P1995&lt;&gt;"입력오류", NOT(ISNUMBER(FIND($T$21:$T$34,$P1995)))),
            AND($P1995&lt;&gt;"", $P1995&lt;&gt;"...", $P1995&lt;&gt;"입력오류", $T$19=$P1995)
        )
    )
)</f>
        <v>0</v>
      </c>
    </row>
    <row r="1996" spans="1:17">
      <c r="A1996" t="s">
        <v>3857</v>
      </c>
      <c r="B1996" t="s">
        <v>3858</v>
      </c>
      <c r="I1996">
        <f t="shared" si="94"/>
        <v>1995</v>
      </c>
      <c r="J1996">
        <f t="shared" si="95"/>
        <v>1995</v>
      </c>
      <c r="K1996">
        <f t="shared" si="93"/>
        <v>1</v>
      </c>
      <c r="L1996" t="b">
        <f>COUNTIF($N$2:N1996, N1996)=1</f>
        <v>1</v>
      </c>
      <c r="M1996" s="37">
        <f>IF( $Q1996, MAX($M$1:M1995)+1, 0)</f>
        <v>0</v>
      </c>
      <c r="N1996" t="str" cm="1">
        <f t="array" ref="N1996">INDEX($A$9:$F$1048576, $J1996, $K1996 )</f>
        <v>68465</v>
      </c>
      <c r="O1996" t="str" cm="1">
        <f t="array" ref="O1996">INDEX($B$9:$F$1048576, $J1996, $K1996 )</f>
        <v>티월드제80차(유)1-14</v>
      </c>
      <c r="P1996" t="str" cm="1">
        <f t="array" ref="P1996">IF( $L1996, TRIM(_xll.IMDP("IR", $G$5&amp;$N1996, $G$6)), "" )</f>
        <v/>
      </c>
      <c r="Q1996" t="b" cm="1">
        <f t="array" ref="Q1996">IF(
    $U$1=1, AND($P1996&lt;&gt;"", $P1996&lt;&gt;"...", $P1996&lt;&gt;"입력오류"),
    IF(
        $U$18=1, AND($P1996&lt;&gt;"", $P1996&lt;&gt;"...", $P1996&lt;&gt;"입력오류", ISNUMBER(FIND(INDEX($T$2:$T$7,$U$1),$P1996))),
        IF(
            $U$17="기타", AND($P1996&lt;&gt;"", $P1996&lt;&gt;"...", $P1996&lt;&gt;"입력오류", NOT(ISNUMBER(FIND($T$21:$T$34,$P1996)))),
            AND($P1996&lt;&gt;"", $P1996&lt;&gt;"...", $P1996&lt;&gt;"입력오류", $T$19=$P1996)
        )
    )
)</f>
        <v>0</v>
      </c>
    </row>
    <row r="1997" spans="1:17">
      <c r="A1997" t="s">
        <v>3859</v>
      </c>
      <c r="B1997" t="s">
        <v>3860</v>
      </c>
      <c r="I1997">
        <f t="shared" si="94"/>
        <v>1996</v>
      </c>
      <c r="J1997">
        <f t="shared" si="95"/>
        <v>1996</v>
      </c>
      <c r="K1997">
        <f t="shared" si="93"/>
        <v>1</v>
      </c>
      <c r="L1997" t="b">
        <f>COUNTIF($N$2:N1997, N1997)=1</f>
        <v>1</v>
      </c>
      <c r="M1997" s="37">
        <f>IF( $Q1997, MAX($M$1:M1996)+1, 0)</f>
        <v>0</v>
      </c>
      <c r="N1997" t="str" cm="1">
        <f t="array" ref="N1997">INDEX($A$9:$F$1048576, $J1997, $K1997 )</f>
        <v>68466</v>
      </c>
      <c r="O1997" t="str" cm="1">
        <f t="array" ref="O1997">INDEX($B$9:$F$1048576, $J1997, $K1997 )</f>
        <v>티월드제80차(유)1-15</v>
      </c>
      <c r="P1997" t="str" cm="1">
        <f t="array" ref="P1997">IF( $L1997, TRIM(_xll.IMDP("IR", $G$5&amp;$N1997, $G$6)), "" )</f>
        <v/>
      </c>
      <c r="Q1997" t="b" cm="1">
        <f t="array" ref="Q1997">IF(
    $U$1=1, AND($P1997&lt;&gt;"", $P1997&lt;&gt;"...", $P1997&lt;&gt;"입력오류"),
    IF(
        $U$18=1, AND($P1997&lt;&gt;"", $P1997&lt;&gt;"...", $P1997&lt;&gt;"입력오류", ISNUMBER(FIND(INDEX($T$2:$T$7,$U$1),$P1997))),
        IF(
            $U$17="기타", AND($P1997&lt;&gt;"", $P1997&lt;&gt;"...", $P1997&lt;&gt;"입력오류", NOT(ISNUMBER(FIND($T$21:$T$34,$P1997)))),
            AND($P1997&lt;&gt;"", $P1997&lt;&gt;"...", $P1997&lt;&gt;"입력오류", $T$19=$P1997)
        )
    )
)</f>
        <v>0</v>
      </c>
    </row>
    <row r="1998" spans="1:17">
      <c r="A1998" t="s">
        <v>3861</v>
      </c>
      <c r="B1998" t="s">
        <v>3862</v>
      </c>
      <c r="I1998">
        <f t="shared" si="94"/>
        <v>1997</v>
      </c>
      <c r="J1998">
        <f t="shared" si="95"/>
        <v>1997</v>
      </c>
      <c r="K1998">
        <f t="shared" si="93"/>
        <v>1</v>
      </c>
      <c r="L1998" t="b">
        <f>COUNTIF($N$2:N1998, N1998)=1</f>
        <v>1</v>
      </c>
      <c r="M1998" s="37">
        <f>IF( $Q1998, MAX($M$1:M1997)+1, 0)</f>
        <v>0</v>
      </c>
      <c r="N1998" t="str" cm="1">
        <f t="array" ref="N1998">INDEX($A$9:$F$1048576, $J1998, $K1998 )</f>
        <v>68467</v>
      </c>
      <c r="O1998" t="str" cm="1">
        <f t="array" ref="O1998">INDEX($B$9:$F$1048576, $J1998, $K1998 )</f>
        <v>티월드제80차(유)1-16</v>
      </c>
      <c r="P1998" t="str" cm="1">
        <f t="array" ref="P1998">IF( $L1998, TRIM(_xll.IMDP("IR", $G$5&amp;$N1998, $G$6)), "" )</f>
        <v/>
      </c>
      <c r="Q1998" t="b" cm="1">
        <f t="array" ref="Q1998">IF(
    $U$1=1, AND($P1998&lt;&gt;"", $P1998&lt;&gt;"...", $P1998&lt;&gt;"입력오류"),
    IF(
        $U$18=1, AND($P1998&lt;&gt;"", $P1998&lt;&gt;"...", $P1998&lt;&gt;"입력오류", ISNUMBER(FIND(INDEX($T$2:$T$7,$U$1),$P1998))),
        IF(
            $U$17="기타", AND($P1998&lt;&gt;"", $P1998&lt;&gt;"...", $P1998&lt;&gt;"입력오류", NOT(ISNUMBER(FIND($T$21:$T$34,$P1998)))),
            AND($P1998&lt;&gt;"", $P1998&lt;&gt;"...", $P1998&lt;&gt;"입력오류", $T$19=$P1998)
        )
    )
)</f>
        <v>0</v>
      </c>
    </row>
    <row r="1999" spans="1:17">
      <c r="A1999" t="s">
        <v>3863</v>
      </c>
      <c r="B1999" t="s">
        <v>3864</v>
      </c>
      <c r="I1999">
        <f t="shared" si="94"/>
        <v>1998</v>
      </c>
      <c r="J1999">
        <f t="shared" si="95"/>
        <v>1998</v>
      </c>
      <c r="K1999">
        <f t="shared" si="93"/>
        <v>1</v>
      </c>
      <c r="L1999" t="b">
        <f>COUNTIF($N$2:N1999, N1999)=1</f>
        <v>1</v>
      </c>
      <c r="M1999" s="37">
        <f>IF( $Q1999, MAX($M$1:M1998)+1, 0)</f>
        <v>0</v>
      </c>
      <c r="N1999" t="str" cm="1">
        <f t="array" ref="N1999">INDEX($A$9:$F$1048576, $J1999, $K1999 )</f>
        <v>68468</v>
      </c>
      <c r="O1999" t="str" cm="1">
        <f t="array" ref="O1999">INDEX($B$9:$F$1048576, $J1999, $K1999 )</f>
        <v>티월드제80차(유)1-17</v>
      </c>
      <c r="P1999" t="str" cm="1">
        <f t="array" ref="P1999">IF( $L1999, TRIM(_xll.IMDP("IR", $G$5&amp;$N1999, $G$6)), "" )</f>
        <v/>
      </c>
      <c r="Q1999" t="b" cm="1">
        <f t="array" ref="Q1999">IF(
    $U$1=1, AND($P1999&lt;&gt;"", $P1999&lt;&gt;"...", $P1999&lt;&gt;"입력오류"),
    IF(
        $U$18=1, AND($P1999&lt;&gt;"", $P1999&lt;&gt;"...", $P1999&lt;&gt;"입력오류", ISNUMBER(FIND(INDEX($T$2:$T$7,$U$1),$P1999))),
        IF(
            $U$17="기타", AND($P1999&lt;&gt;"", $P1999&lt;&gt;"...", $P1999&lt;&gt;"입력오류", NOT(ISNUMBER(FIND($T$21:$T$34,$P1999)))),
            AND($P1999&lt;&gt;"", $P1999&lt;&gt;"...", $P1999&lt;&gt;"입력오류", $T$19=$P1999)
        )
    )
)</f>
        <v>0</v>
      </c>
    </row>
    <row r="2000" spans="1:17">
      <c r="A2000" t="s">
        <v>3865</v>
      </c>
      <c r="B2000" t="s">
        <v>3866</v>
      </c>
      <c r="I2000">
        <f t="shared" si="94"/>
        <v>1999</v>
      </c>
      <c r="J2000">
        <f t="shared" si="95"/>
        <v>1999</v>
      </c>
      <c r="K2000">
        <f t="shared" si="93"/>
        <v>1</v>
      </c>
      <c r="L2000" t="b">
        <f>COUNTIF($N$2:N2000, N2000)=1</f>
        <v>1</v>
      </c>
      <c r="M2000" s="37">
        <f>IF( $Q2000, MAX($M$1:M1999)+1, 0)</f>
        <v>0</v>
      </c>
      <c r="N2000" t="str" cm="1">
        <f t="array" ref="N2000">INDEX($A$9:$F$1048576, $J2000, $K2000 )</f>
        <v>68469</v>
      </c>
      <c r="O2000" t="str" cm="1">
        <f t="array" ref="O2000">INDEX($B$9:$F$1048576, $J2000, $K2000 )</f>
        <v>티월드제80차(유)1-18</v>
      </c>
      <c r="P2000" t="str" cm="1">
        <f t="array" ref="P2000">IF( $L2000, TRIM(_xll.IMDP("IR", $G$5&amp;$N2000, $G$6)), "" )</f>
        <v/>
      </c>
      <c r="Q2000" t="b" cm="1">
        <f t="array" ref="Q2000">IF(
    $U$1=1, AND($P2000&lt;&gt;"", $P2000&lt;&gt;"...", $P2000&lt;&gt;"입력오류"),
    IF(
        $U$18=1, AND($P2000&lt;&gt;"", $P2000&lt;&gt;"...", $P2000&lt;&gt;"입력오류", ISNUMBER(FIND(INDEX($T$2:$T$7,$U$1),$P2000))),
        IF(
            $U$17="기타", AND($P2000&lt;&gt;"", $P2000&lt;&gt;"...", $P2000&lt;&gt;"입력오류", NOT(ISNUMBER(FIND($T$21:$T$34,$P2000)))),
            AND($P2000&lt;&gt;"", $P2000&lt;&gt;"...", $P2000&lt;&gt;"입력오류", $T$19=$P2000)
        )
    )
)</f>
        <v>0</v>
      </c>
    </row>
    <row r="2001" spans="1:17">
      <c r="A2001" t="s">
        <v>3867</v>
      </c>
      <c r="B2001" t="s">
        <v>3868</v>
      </c>
      <c r="I2001">
        <f t="shared" si="94"/>
        <v>2000</v>
      </c>
      <c r="J2001">
        <f t="shared" si="95"/>
        <v>2000</v>
      </c>
      <c r="K2001">
        <f t="shared" si="93"/>
        <v>1</v>
      </c>
      <c r="L2001" t="b">
        <f>COUNTIF($N$2:N2001, N2001)=1</f>
        <v>1</v>
      </c>
      <c r="M2001" s="37">
        <f>IF( $Q2001, MAX($M$1:M2000)+1, 0)</f>
        <v>0</v>
      </c>
      <c r="N2001" t="str" cm="1">
        <f t="array" ref="N2001">INDEX($A$9:$F$1048576, $J2001, $K2001 )</f>
        <v>68470</v>
      </c>
      <c r="O2001" t="str" cm="1">
        <f t="array" ref="O2001">INDEX($B$9:$F$1048576, $J2001, $K2001 )</f>
        <v>티월드제80차(유)1-19</v>
      </c>
      <c r="P2001" t="str" cm="1">
        <f t="array" ref="P2001">IF( $L2001, TRIM(_xll.IMDP("IR", $G$5&amp;$N2001, $G$6)), "" )</f>
        <v/>
      </c>
      <c r="Q2001" t="b" cm="1">
        <f t="array" ref="Q2001">IF(
    $U$1=1, AND($P2001&lt;&gt;"", $P2001&lt;&gt;"...", $P2001&lt;&gt;"입력오류"),
    IF(
        $U$18=1, AND($P2001&lt;&gt;"", $P2001&lt;&gt;"...", $P2001&lt;&gt;"입력오류", ISNUMBER(FIND(INDEX($T$2:$T$7,$U$1),$P2001))),
        IF(
            $U$17="기타", AND($P2001&lt;&gt;"", $P2001&lt;&gt;"...", $P2001&lt;&gt;"입력오류", NOT(ISNUMBER(FIND($T$21:$T$34,$P2001)))),
            AND($P2001&lt;&gt;"", $P2001&lt;&gt;"...", $P2001&lt;&gt;"입력오류", $T$19=$P2001)
        )
    )
)</f>
        <v>0</v>
      </c>
    </row>
    <row r="2002" spans="1:17">
      <c r="A2002" t="s">
        <v>3869</v>
      </c>
      <c r="B2002" t="s">
        <v>3870</v>
      </c>
      <c r="I2002">
        <f t="shared" si="94"/>
        <v>2001</v>
      </c>
      <c r="J2002">
        <f t="shared" si="95"/>
        <v>2001</v>
      </c>
      <c r="K2002">
        <f t="shared" si="93"/>
        <v>1</v>
      </c>
      <c r="L2002" t="b">
        <f>COUNTIF($N$2:N2002, N2002)=1</f>
        <v>1</v>
      </c>
      <c r="M2002" s="37">
        <f>IF( $Q2002, MAX($M$1:M2001)+1, 0)</f>
        <v>0</v>
      </c>
      <c r="N2002" t="str" cm="1">
        <f t="array" ref="N2002">INDEX($A$9:$F$1048576, $J2002, $K2002 )</f>
        <v>68471</v>
      </c>
      <c r="O2002" t="str" cm="1">
        <f t="array" ref="O2002">INDEX($B$9:$F$1048576, $J2002, $K2002 )</f>
        <v>티월드제80차(유)1-20</v>
      </c>
      <c r="P2002" t="str" cm="1">
        <f t="array" ref="P2002">IF( $L2002, TRIM(_xll.IMDP("IR", $G$5&amp;$N2002, $G$6)), "" )</f>
        <v/>
      </c>
      <c r="Q2002" t="b" cm="1">
        <f t="array" ref="Q2002">IF(
    $U$1=1, AND($P2002&lt;&gt;"", $P2002&lt;&gt;"...", $P2002&lt;&gt;"입력오류"),
    IF(
        $U$18=1, AND($P2002&lt;&gt;"", $P2002&lt;&gt;"...", $P2002&lt;&gt;"입력오류", ISNUMBER(FIND(INDEX($T$2:$T$7,$U$1),$P2002))),
        IF(
            $U$17="기타", AND($P2002&lt;&gt;"", $P2002&lt;&gt;"...", $P2002&lt;&gt;"입력오류", NOT(ISNUMBER(FIND($T$21:$T$34,$P2002)))),
            AND($P2002&lt;&gt;"", $P2002&lt;&gt;"...", $P2002&lt;&gt;"입력오류", $T$19=$P2002)
        )
    )
)</f>
        <v>0</v>
      </c>
    </row>
    <row r="2003" spans="1:17">
      <c r="A2003" t="s">
        <v>3872</v>
      </c>
      <c r="B2003" t="s">
        <v>3873</v>
      </c>
      <c r="I2003">
        <f t="shared" si="94"/>
        <v>2002</v>
      </c>
      <c r="J2003">
        <f t="shared" si="95"/>
        <v>2002</v>
      </c>
      <c r="K2003">
        <f t="shared" si="93"/>
        <v>1</v>
      </c>
      <c r="L2003" t="b">
        <f>COUNTIF($N$2:N2003, N2003)=1</f>
        <v>1</v>
      </c>
      <c r="M2003" s="37">
        <f>IF( $Q2003, MAX($M$1:M2002)+1, 0)</f>
        <v>0</v>
      </c>
      <c r="N2003" t="str" cm="1">
        <f t="array" ref="N2003">INDEX($A$9:$F$1048576, $J2003, $K2003 )</f>
        <v>68472</v>
      </c>
      <c r="O2003" t="str" cm="1">
        <f t="array" ref="O2003">INDEX($B$9:$F$1048576, $J2003, $K2003 )</f>
        <v>티월드제80차(유)1-21</v>
      </c>
      <c r="P2003" t="str" cm="1">
        <f t="array" ref="P2003">IF( $L2003, TRIM(_xll.IMDP("IR", $G$5&amp;$N2003, $G$6)), "" )</f>
        <v/>
      </c>
      <c r="Q2003" t="b" cm="1">
        <f t="array" ref="Q2003">IF(
    $U$1=1, AND($P2003&lt;&gt;"", $P2003&lt;&gt;"...", $P2003&lt;&gt;"입력오류"),
    IF(
        $U$18=1, AND($P2003&lt;&gt;"", $P2003&lt;&gt;"...", $P2003&lt;&gt;"입력오류", ISNUMBER(FIND(INDEX($T$2:$T$7,$U$1),$P2003))),
        IF(
            $U$17="기타", AND($P2003&lt;&gt;"", $P2003&lt;&gt;"...", $P2003&lt;&gt;"입력오류", NOT(ISNUMBER(FIND($T$21:$T$34,$P2003)))),
            AND($P2003&lt;&gt;"", $P2003&lt;&gt;"...", $P2003&lt;&gt;"입력오류", $T$19=$P2003)
        )
    )
)</f>
        <v>0</v>
      </c>
    </row>
    <row r="2004" spans="1:17">
      <c r="A2004" t="s">
        <v>3874</v>
      </c>
      <c r="B2004" t="s">
        <v>3875</v>
      </c>
      <c r="I2004">
        <f t="shared" si="94"/>
        <v>2003</v>
      </c>
      <c r="J2004">
        <f t="shared" si="95"/>
        <v>2003</v>
      </c>
      <c r="K2004">
        <f t="shared" si="93"/>
        <v>1</v>
      </c>
      <c r="L2004" t="b">
        <f>COUNTIF($N$2:N2004, N2004)=1</f>
        <v>1</v>
      </c>
      <c r="M2004" s="37">
        <f>IF( $Q2004, MAX($M$1:M2003)+1, 0)</f>
        <v>0</v>
      </c>
      <c r="N2004" t="str" cm="1">
        <f t="array" ref="N2004">INDEX($A$9:$F$1048576, $J2004, $K2004 )</f>
        <v>68473</v>
      </c>
      <c r="O2004" t="str" cm="1">
        <f t="array" ref="O2004">INDEX($B$9:$F$1048576, $J2004, $K2004 )</f>
        <v>티월드제80차(유)1-22</v>
      </c>
      <c r="P2004" t="str" cm="1">
        <f t="array" ref="P2004">IF( $L2004, TRIM(_xll.IMDP("IR", $G$5&amp;$N2004, $G$6)), "" )</f>
        <v/>
      </c>
      <c r="Q2004" t="b" cm="1">
        <f t="array" ref="Q2004">IF(
    $U$1=1, AND($P2004&lt;&gt;"", $P2004&lt;&gt;"...", $P2004&lt;&gt;"입력오류"),
    IF(
        $U$18=1, AND($P2004&lt;&gt;"", $P2004&lt;&gt;"...", $P2004&lt;&gt;"입력오류", ISNUMBER(FIND(INDEX($T$2:$T$7,$U$1),$P2004))),
        IF(
            $U$17="기타", AND($P2004&lt;&gt;"", $P2004&lt;&gt;"...", $P2004&lt;&gt;"입력오류", NOT(ISNUMBER(FIND($T$21:$T$34,$P2004)))),
            AND($P2004&lt;&gt;"", $P2004&lt;&gt;"...", $P2004&lt;&gt;"입력오류", $T$19=$P2004)
        )
    )
)</f>
        <v>0</v>
      </c>
    </row>
    <row r="2005" spans="1:17">
      <c r="A2005" t="s">
        <v>3876</v>
      </c>
      <c r="B2005" t="s">
        <v>3877</v>
      </c>
      <c r="I2005">
        <f t="shared" si="94"/>
        <v>2004</v>
      </c>
      <c r="J2005">
        <f t="shared" si="95"/>
        <v>2004</v>
      </c>
      <c r="K2005">
        <f t="shared" si="93"/>
        <v>1</v>
      </c>
      <c r="L2005" t="b">
        <f>COUNTIF($N$2:N2005, N2005)=1</f>
        <v>1</v>
      </c>
      <c r="M2005" s="37">
        <f>IF( $Q2005, MAX($M$1:M2004)+1, 0)</f>
        <v>0</v>
      </c>
      <c r="N2005" t="str" cm="1">
        <f t="array" ref="N2005">INDEX($A$9:$F$1048576, $J2005, $K2005 )</f>
        <v>68474</v>
      </c>
      <c r="O2005" t="str" cm="1">
        <f t="array" ref="O2005">INDEX($B$9:$F$1048576, $J2005, $K2005 )</f>
        <v>티월드제80차(유)1-23</v>
      </c>
      <c r="P2005" t="str" cm="1">
        <f t="array" ref="P2005">IF( $L2005, TRIM(_xll.IMDP("IR", $G$5&amp;$N2005, $G$6)), "" )</f>
        <v/>
      </c>
      <c r="Q2005" t="b" cm="1">
        <f t="array" ref="Q2005">IF(
    $U$1=1, AND($P2005&lt;&gt;"", $P2005&lt;&gt;"...", $P2005&lt;&gt;"입력오류"),
    IF(
        $U$18=1, AND($P2005&lt;&gt;"", $P2005&lt;&gt;"...", $P2005&lt;&gt;"입력오류", ISNUMBER(FIND(INDEX($T$2:$T$7,$U$1),$P2005))),
        IF(
            $U$17="기타", AND($P2005&lt;&gt;"", $P2005&lt;&gt;"...", $P2005&lt;&gt;"입력오류", NOT(ISNUMBER(FIND($T$21:$T$34,$P2005)))),
            AND($P2005&lt;&gt;"", $P2005&lt;&gt;"...", $P2005&lt;&gt;"입력오류", $T$19=$P2005)
        )
    )
)</f>
        <v>0</v>
      </c>
    </row>
    <row r="2006" spans="1:17">
      <c r="A2006" t="s">
        <v>3878</v>
      </c>
      <c r="B2006" t="s">
        <v>3879</v>
      </c>
      <c r="I2006">
        <f t="shared" si="94"/>
        <v>2005</v>
      </c>
      <c r="J2006">
        <f t="shared" si="95"/>
        <v>2005</v>
      </c>
      <c r="K2006">
        <f t="shared" si="93"/>
        <v>1</v>
      </c>
      <c r="L2006" t="b">
        <f>COUNTIF($N$2:N2006, N2006)=1</f>
        <v>1</v>
      </c>
      <c r="M2006" s="37">
        <f>IF( $Q2006, MAX($M$1:M2005)+1, 0)</f>
        <v>0</v>
      </c>
      <c r="N2006" t="str" cm="1">
        <f t="array" ref="N2006">INDEX($A$9:$F$1048576, $J2006, $K2006 )</f>
        <v>68475</v>
      </c>
      <c r="O2006" t="str" cm="1">
        <f t="array" ref="O2006">INDEX($B$9:$F$1048576, $J2006, $K2006 )</f>
        <v>티월드제80차(유)1-24</v>
      </c>
      <c r="P2006" t="str" cm="1">
        <f t="array" ref="P2006">IF( $L2006, TRIM(_xll.IMDP("IR", $G$5&amp;$N2006, $G$6)), "" )</f>
        <v/>
      </c>
      <c r="Q2006" t="b" cm="1">
        <f t="array" ref="Q2006">IF(
    $U$1=1, AND($P2006&lt;&gt;"", $P2006&lt;&gt;"...", $P2006&lt;&gt;"입력오류"),
    IF(
        $U$18=1, AND($P2006&lt;&gt;"", $P2006&lt;&gt;"...", $P2006&lt;&gt;"입력오류", ISNUMBER(FIND(INDEX($T$2:$T$7,$U$1),$P2006))),
        IF(
            $U$17="기타", AND($P2006&lt;&gt;"", $P2006&lt;&gt;"...", $P2006&lt;&gt;"입력오류", NOT(ISNUMBER(FIND($T$21:$T$34,$P2006)))),
            AND($P2006&lt;&gt;"", $P2006&lt;&gt;"...", $P2006&lt;&gt;"입력오류", $T$19=$P2006)
        )
    )
)</f>
        <v>0</v>
      </c>
    </row>
    <row r="2007" spans="1:17">
      <c r="A2007" t="s">
        <v>3880</v>
      </c>
      <c r="B2007" t="s">
        <v>3881</v>
      </c>
      <c r="I2007">
        <f t="shared" si="94"/>
        <v>2006</v>
      </c>
      <c r="J2007">
        <f t="shared" si="95"/>
        <v>2006</v>
      </c>
      <c r="K2007">
        <f t="shared" si="93"/>
        <v>1</v>
      </c>
      <c r="L2007" t="b">
        <f>COUNTIF($N$2:N2007, N2007)=1</f>
        <v>1</v>
      </c>
      <c r="M2007" s="37">
        <f>IF( $Q2007, MAX($M$1:M2006)+1, 0)</f>
        <v>0</v>
      </c>
      <c r="N2007" t="str" cm="1">
        <f t="array" ref="N2007">INDEX($A$9:$F$1048576, $J2007, $K2007 )</f>
        <v>68476</v>
      </c>
      <c r="O2007" t="str" cm="1">
        <f t="array" ref="O2007">INDEX($B$9:$F$1048576, $J2007, $K2007 )</f>
        <v>티월드제80차(유)1-25</v>
      </c>
      <c r="P2007" t="str" cm="1">
        <f t="array" ref="P2007">IF( $L2007, TRIM(_xll.IMDP("IR", $G$5&amp;$N2007, $G$6)), "" )</f>
        <v/>
      </c>
      <c r="Q2007" t="b" cm="1">
        <f t="array" ref="Q2007">IF(
    $U$1=1, AND($P2007&lt;&gt;"", $P2007&lt;&gt;"...", $P2007&lt;&gt;"입력오류"),
    IF(
        $U$18=1, AND($P2007&lt;&gt;"", $P2007&lt;&gt;"...", $P2007&lt;&gt;"입력오류", ISNUMBER(FIND(INDEX($T$2:$T$7,$U$1),$P2007))),
        IF(
            $U$17="기타", AND($P2007&lt;&gt;"", $P2007&lt;&gt;"...", $P2007&lt;&gt;"입력오류", NOT(ISNUMBER(FIND($T$21:$T$34,$P2007)))),
            AND($P2007&lt;&gt;"", $P2007&lt;&gt;"...", $P2007&lt;&gt;"입력오류", $T$19=$P2007)
        )
    )
)</f>
        <v>0</v>
      </c>
    </row>
    <row r="2008" spans="1:17">
      <c r="A2008" t="s">
        <v>3882</v>
      </c>
      <c r="B2008" t="s">
        <v>3883</v>
      </c>
      <c r="I2008">
        <f t="shared" si="94"/>
        <v>2007</v>
      </c>
      <c r="J2008">
        <f t="shared" si="95"/>
        <v>2007</v>
      </c>
      <c r="K2008">
        <f t="shared" si="93"/>
        <v>1</v>
      </c>
      <c r="L2008" t="b">
        <f>COUNTIF($N$2:N2008, N2008)=1</f>
        <v>1</v>
      </c>
      <c r="M2008" s="37">
        <f>IF( $Q2008, MAX($M$1:M2007)+1, 0)</f>
        <v>0</v>
      </c>
      <c r="N2008" t="str" cm="1">
        <f t="array" ref="N2008">INDEX($A$9:$F$1048576, $J2008, $K2008 )</f>
        <v>68477</v>
      </c>
      <c r="O2008" t="str" cm="1">
        <f t="array" ref="O2008">INDEX($B$9:$F$1048576, $J2008, $K2008 )</f>
        <v>티월드제80차(유)1-26</v>
      </c>
      <c r="P2008" t="str" cm="1">
        <f t="array" ref="P2008">IF( $L2008, TRIM(_xll.IMDP("IR", $G$5&amp;$N2008, $G$6)), "" )</f>
        <v/>
      </c>
      <c r="Q2008" t="b" cm="1">
        <f t="array" ref="Q2008">IF(
    $U$1=1, AND($P2008&lt;&gt;"", $P2008&lt;&gt;"...", $P2008&lt;&gt;"입력오류"),
    IF(
        $U$18=1, AND($P2008&lt;&gt;"", $P2008&lt;&gt;"...", $P2008&lt;&gt;"입력오류", ISNUMBER(FIND(INDEX($T$2:$T$7,$U$1),$P2008))),
        IF(
            $U$17="기타", AND($P2008&lt;&gt;"", $P2008&lt;&gt;"...", $P2008&lt;&gt;"입력오류", NOT(ISNUMBER(FIND($T$21:$T$34,$P2008)))),
            AND($P2008&lt;&gt;"", $P2008&lt;&gt;"...", $P2008&lt;&gt;"입력오류", $T$19=$P2008)
        )
    )
)</f>
        <v>0</v>
      </c>
    </row>
    <row r="2009" spans="1:17">
      <c r="A2009" t="s">
        <v>3884</v>
      </c>
      <c r="B2009" t="s">
        <v>3885</v>
      </c>
      <c r="I2009">
        <f t="shared" si="94"/>
        <v>2008</v>
      </c>
      <c r="J2009">
        <f t="shared" si="95"/>
        <v>2008</v>
      </c>
      <c r="K2009">
        <f t="shared" si="93"/>
        <v>1</v>
      </c>
      <c r="L2009" t="b">
        <f>COUNTIF($N$2:N2009, N2009)=1</f>
        <v>1</v>
      </c>
      <c r="M2009" s="37">
        <f>IF( $Q2009, MAX($M$1:M2008)+1, 0)</f>
        <v>0</v>
      </c>
      <c r="N2009" t="str" cm="1">
        <f t="array" ref="N2009">INDEX($A$9:$F$1048576, $J2009, $K2009 )</f>
        <v>68478</v>
      </c>
      <c r="O2009" t="str" cm="1">
        <f t="array" ref="O2009">INDEX($B$9:$F$1048576, $J2009, $K2009 )</f>
        <v>티월드제80차(유)1-27</v>
      </c>
      <c r="P2009" t="str" cm="1">
        <f t="array" ref="P2009">IF( $L2009, TRIM(_xll.IMDP("IR", $G$5&amp;$N2009, $G$6)), "" )</f>
        <v/>
      </c>
      <c r="Q2009" t="b" cm="1">
        <f t="array" ref="Q2009">IF(
    $U$1=1, AND($P2009&lt;&gt;"", $P2009&lt;&gt;"...", $P2009&lt;&gt;"입력오류"),
    IF(
        $U$18=1, AND($P2009&lt;&gt;"", $P2009&lt;&gt;"...", $P2009&lt;&gt;"입력오류", ISNUMBER(FIND(INDEX($T$2:$T$7,$U$1),$P2009))),
        IF(
            $U$17="기타", AND($P2009&lt;&gt;"", $P2009&lt;&gt;"...", $P2009&lt;&gt;"입력오류", NOT(ISNUMBER(FIND($T$21:$T$34,$P2009)))),
            AND($P2009&lt;&gt;"", $P2009&lt;&gt;"...", $P2009&lt;&gt;"입력오류", $T$19=$P2009)
        )
    )
)</f>
        <v>0</v>
      </c>
    </row>
    <row r="2010" spans="1:17">
      <c r="A2010" t="s">
        <v>3886</v>
      </c>
      <c r="B2010" t="s">
        <v>3887</v>
      </c>
      <c r="I2010">
        <f t="shared" si="94"/>
        <v>2009</v>
      </c>
      <c r="J2010">
        <f t="shared" si="95"/>
        <v>2009</v>
      </c>
      <c r="K2010">
        <f t="shared" si="93"/>
        <v>1</v>
      </c>
      <c r="L2010" t="b">
        <f>COUNTIF($N$2:N2010, N2010)=1</f>
        <v>1</v>
      </c>
      <c r="M2010" s="37">
        <f>IF( $Q2010, MAX($M$1:M2009)+1, 0)</f>
        <v>0</v>
      </c>
      <c r="N2010" t="str" cm="1">
        <f t="array" ref="N2010">INDEX($A$9:$F$1048576, $J2010, $K2010 )</f>
        <v>68479</v>
      </c>
      <c r="O2010" t="str" cm="1">
        <f t="array" ref="O2010">INDEX($B$9:$F$1048576, $J2010, $K2010 )</f>
        <v>티월드제80차(유)1-28</v>
      </c>
      <c r="P2010" t="str" cm="1">
        <f t="array" ref="P2010">IF( $L2010, TRIM(_xll.IMDP("IR", $G$5&amp;$N2010, $G$6)), "" )</f>
        <v/>
      </c>
      <c r="Q2010" t="b" cm="1">
        <f t="array" ref="Q2010">IF(
    $U$1=1, AND($P2010&lt;&gt;"", $P2010&lt;&gt;"...", $P2010&lt;&gt;"입력오류"),
    IF(
        $U$18=1, AND($P2010&lt;&gt;"", $P2010&lt;&gt;"...", $P2010&lt;&gt;"입력오류", ISNUMBER(FIND(INDEX($T$2:$T$7,$U$1),$P2010))),
        IF(
            $U$17="기타", AND($P2010&lt;&gt;"", $P2010&lt;&gt;"...", $P2010&lt;&gt;"입력오류", NOT(ISNUMBER(FIND($T$21:$T$34,$P2010)))),
            AND($P2010&lt;&gt;"", $P2010&lt;&gt;"...", $P2010&lt;&gt;"입력오류", $T$19=$P2010)
        )
    )
)</f>
        <v>0</v>
      </c>
    </row>
    <row r="2011" spans="1:17">
      <c r="A2011" t="s">
        <v>3888</v>
      </c>
      <c r="B2011" t="s">
        <v>3889</v>
      </c>
      <c r="I2011">
        <f t="shared" si="94"/>
        <v>2010</v>
      </c>
      <c r="J2011">
        <f t="shared" si="95"/>
        <v>2010</v>
      </c>
      <c r="K2011">
        <f t="shared" si="93"/>
        <v>1</v>
      </c>
      <c r="L2011" t="b">
        <f>COUNTIF($N$2:N2011, N2011)=1</f>
        <v>1</v>
      </c>
      <c r="M2011" s="37">
        <f>IF( $Q2011, MAX($M$1:M2010)+1, 0)</f>
        <v>0</v>
      </c>
      <c r="N2011" t="str" cm="1">
        <f t="array" ref="N2011">INDEX($A$9:$F$1048576, $J2011, $K2011 )</f>
        <v>68499</v>
      </c>
      <c r="O2011" t="str" cm="1">
        <f t="array" ref="O2011">INDEX($B$9:$F$1048576, $J2011, $K2011 )</f>
        <v>신보2022제16차(유)1-1</v>
      </c>
      <c r="P2011" t="str" cm="1">
        <f t="array" ref="P2011">IF( $L2011, TRIM(_xll.IMDP("IR", $G$5&amp;$N2011, $G$6)), "" )</f>
        <v/>
      </c>
      <c r="Q2011" t="b" cm="1">
        <f t="array" ref="Q2011">IF(
    $U$1=1, AND($P2011&lt;&gt;"", $P2011&lt;&gt;"...", $P2011&lt;&gt;"입력오류"),
    IF(
        $U$18=1, AND($P2011&lt;&gt;"", $P2011&lt;&gt;"...", $P2011&lt;&gt;"입력오류", ISNUMBER(FIND(INDEX($T$2:$T$7,$U$1),$P2011))),
        IF(
            $U$17="기타", AND($P2011&lt;&gt;"", $P2011&lt;&gt;"...", $P2011&lt;&gt;"입력오류", NOT(ISNUMBER(FIND($T$21:$T$34,$P2011)))),
            AND($P2011&lt;&gt;"", $P2011&lt;&gt;"...", $P2011&lt;&gt;"입력오류", $T$19=$P2011)
        )
    )
)</f>
        <v>0</v>
      </c>
    </row>
    <row r="2012" spans="1:17">
      <c r="A2012" t="s">
        <v>3890</v>
      </c>
      <c r="B2012" t="s">
        <v>3891</v>
      </c>
      <c r="I2012">
        <f t="shared" si="94"/>
        <v>2011</v>
      </c>
      <c r="J2012">
        <f t="shared" si="95"/>
        <v>2011</v>
      </c>
      <c r="K2012">
        <f t="shared" si="93"/>
        <v>1</v>
      </c>
      <c r="L2012" t="b">
        <f>COUNTIF($N$2:N2012, N2012)=1</f>
        <v>1</v>
      </c>
      <c r="M2012" s="37">
        <f>IF( $Q2012, MAX($M$1:M2011)+1, 0)</f>
        <v>0</v>
      </c>
      <c r="N2012" t="str" cm="1">
        <f t="array" ref="N2012">INDEX($A$9:$F$1048576, $J2012, $K2012 )</f>
        <v>68500</v>
      </c>
      <c r="O2012" t="str" cm="1">
        <f t="array" ref="O2012">INDEX($B$9:$F$1048576, $J2012, $K2012 )</f>
        <v>신보2022제16차(유)1-2</v>
      </c>
      <c r="P2012" t="str" cm="1">
        <f t="array" ref="P2012">IF( $L2012, TRIM(_xll.IMDP("IR", $G$5&amp;$N2012, $G$6)), "" )</f>
        <v/>
      </c>
      <c r="Q2012" t="b" cm="1">
        <f t="array" ref="Q2012">IF(
    $U$1=1, AND($P2012&lt;&gt;"", $P2012&lt;&gt;"...", $P2012&lt;&gt;"입력오류"),
    IF(
        $U$18=1, AND($P2012&lt;&gt;"", $P2012&lt;&gt;"...", $P2012&lt;&gt;"입력오류", ISNUMBER(FIND(INDEX($T$2:$T$7,$U$1),$P2012))),
        IF(
            $U$17="기타", AND($P2012&lt;&gt;"", $P2012&lt;&gt;"...", $P2012&lt;&gt;"입력오류", NOT(ISNUMBER(FIND($T$21:$T$34,$P2012)))),
            AND($P2012&lt;&gt;"", $P2012&lt;&gt;"...", $P2012&lt;&gt;"입력오류", $T$19=$P2012)
        )
    )
)</f>
        <v>0</v>
      </c>
    </row>
    <row r="2013" spans="1:17">
      <c r="A2013" t="s">
        <v>3892</v>
      </c>
      <c r="B2013" t="s">
        <v>3893</v>
      </c>
      <c r="I2013">
        <f t="shared" si="94"/>
        <v>2012</v>
      </c>
      <c r="J2013">
        <f t="shared" si="95"/>
        <v>2012</v>
      </c>
      <c r="K2013">
        <f t="shared" si="93"/>
        <v>1</v>
      </c>
      <c r="L2013" t="b">
        <f>COUNTIF($N$2:N2013, N2013)=1</f>
        <v>1</v>
      </c>
      <c r="M2013" s="37">
        <f>IF( $Q2013, MAX($M$1:M2012)+1, 0)</f>
        <v>0</v>
      </c>
      <c r="N2013" t="str" cm="1">
        <f t="array" ref="N2013">INDEX($A$9:$F$1048576, $J2013, $K2013 )</f>
        <v>68501</v>
      </c>
      <c r="O2013" t="str" cm="1">
        <f t="array" ref="O2013">INDEX($B$9:$F$1048576, $J2013, $K2013 )</f>
        <v>신보2022제17차(유)1-1</v>
      </c>
      <c r="P2013" t="str" cm="1">
        <f t="array" ref="P2013">IF( $L2013, TRIM(_xll.IMDP("IR", $G$5&amp;$N2013, $G$6)), "" )</f>
        <v/>
      </c>
      <c r="Q2013" t="b" cm="1">
        <f t="array" ref="Q2013">IF(
    $U$1=1, AND($P2013&lt;&gt;"", $P2013&lt;&gt;"...", $P2013&lt;&gt;"입력오류"),
    IF(
        $U$18=1, AND($P2013&lt;&gt;"", $P2013&lt;&gt;"...", $P2013&lt;&gt;"입력오류", ISNUMBER(FIND(INDEX($T$2:$T$7,$U$1),$P2013))),
        IF(
            $U$17="기타", AND($P2013&lt;&gt;"", $P2013&lt;&gt;"...", $P2013&lt;&gt;"입력오류", NOT(ISNUMBER(FIND($T$21:$T$34,$P2013)))),
            AND($P2013&lt;&gt;"", $P2013&lt;&gt;"...", $P2013&lt;&gt;"입력오류", $T$19=$P2013)
        )
    )
)</f>
        <v>0</v>
      </c>
    </row>
    <row r="2014" spans="1:17">
      <c r="A2014" t="s">
        <v>3894</v>
      </c>
      <c r="B2014" t="s">
        <v>3895</v>
      </c>
      <c r="I2014">
        <f t="shared" si="94"/>
        <v>2013</v>
      </c>
      <c r="J2014">
        <f t="shared" si="95"/>
        <v>2013</v>
      </c>
      <c r="K2014">
        <f t="shared" si="93"/>
        <v>1</v>
      </c>
      <c r="L2014" t="b">
        <f>COUNTIF($N$2:N2014, N2014)=1</f>
        <v>1</v>
      </c>
      <c r="M2014" s="37">
        <f>IF( $Q2014, MAX($M$1:M2013)+1, 0)</f>
        <v>0</v>
      </c>
      <c r="N2014" t="str" cm="1">
        <f t="array" ref="N2014">INDEX($A$9:$F$1048576, $J2014, $K2014 )</f>
        <v>68502</v>
      </c>
      <c r="O2014" t="str" cm="1">
        <f t="array" ref="O2014">INDEX($B$9:$F$1048576, $J2014, $K2014 )</f>
        <v>신보2022제17차(유)1-2</v>
      </c>
      <c r="P2014" t="str" cm="1">
        <f t="array" ref="P2014">IF( $L2014, TRIM(_xll.IMDP("IR", $G$5&amp;$N2014, $G$6)), "" )</f>
        <v/>
      </c>
      <c r="Q2014" t="b" cm="1">
        <f t="array" ref="Q2014">IF(
    $U$1=1, AND($P2014&lt;&gt;"", $P2014&lt;&gt;"...", $P2014&lt;&gt;"입력오류"),
    IF(
        $U$18=1, AND($P2014&lt;&gt;"", $P2014&lt;&gt;"...", $P2014&lt;&gt;"입력오류", ISNUMBER(FIND(INDEX($T$2:$T$7,$U$1),$P2014))),
        IF(
            $U$17="기타", AND($P2014&lt;&gt;"", $P2014&lt;&gt;"...", $P2014&lt;&gt;"입력오류", NOT(ISNUMBER(FIND($T$21:$T$34,$P2014)))),
            AND($P2014&lt;&gt;"", $P2014&lt;&gt;"...", $P2014&lt;&gt;"입력오류", $T$19=$P2014)
        )
    )
)</f>
        <v>0</v>
      </c>
    </row>
    <row r="2015" spans="1:17">
      <c r="A2015" t="s">
        <v>3896</v>
      </c>
      <c r="B2015" t="s">
        <v>3897</v>
      </c>
      <c r="I2015">
        <f t="shared" si="94"/>
        <v>2014</v>
      </c>
      <c r="J2015">
        <f t="shared" si="95"/>
        <v>2014</v>
      </c>
      <c r="K2015">
        <f t="shared" si="93"/>
        <v>1</v>
      </c>
      <c r="L2015" t="b">
        <f>COUNTIF($N$2:N2015, N2015)=1</f>
        <v>1</v>
      </c>
      <c r="M2015" s="37">
        <f>IF( $Q2015, MAX($M$1:M2014)+1, 0)</f>
        <v>0</v>
      </c>
      <c r="N2015" t="str" cm="1">
        <f t="array" ref="N2015">INDEX($A$9:$F$1048576, $J2015, $K2015 )</f>
        <v>68503</v>
      </c>
      <c r="O2015" t="str" cm="1">
        <f t="array" ref="O2015">INDEX($B$9:$F$1048576, $J2015, $K2015 )</f>
        <v>신보2022제18차(유)1-1</v>
      </c>
      <c r="P2015" t="str" cm="1">
        <f t="array" ref="P2015">IF( $L2015, TRIM(_xll.IMDP("IR", $G$5&amp;$N2015, $G$6)), "" )</f>
        <v/>
      </c>
      <c r="Q2015" t="b" cm="1">
        <f t="array" ref="Q2015">IF(
    $U$1=1, AND($P2015&lt;&gt;"", $P2015&lt;&gt;"...", $P2015&lt;&gt;"입력오류"),
    IF(
        $U$18=1, AND($P2015&lt;&gt;"", $P2015&lt;&gt;"...", $P2015&lt;&gt;"입력오류", ISNUMBER(FIND(INDEX($T$2:$T$7,$U$1),$P2015))),
        IF(
            $U$17="기타", AND($P2015&lt;&gt;"", $P2015&lt;&gt;"...", $P2015&lt;&gt;"입력오류", NOT(ISNUMBER(FIND($T$21:$T$34,$P2015)))),
            AND($P2015&lt;&gt;"", $P2015&lt;&gt;"...", $P2015&lt;&gt;"입력오류", $T$19=$P2015)
        )
    )
)</f>
        <v>0</v>
      </c>
    </row>
    <row r="2016" spans="1:17">
      <c r="A2016" t="s">
        <v>3898</v>
      </c>
      <c r="B2016" t="s">
        <v>3899</v>
      </c>
      <c r="I2016">
        <f t="shared" si="94"/>
        <v>2015</v>
      </c>
      <c r="J2016">
        <f t="shared" si="95"/>
        <v>2015</v>
      </c>
      <c r="K2016">
        <f t="shared" si="93"/>
        <v>1</v>
      </c>
      <c r="L2016" t="b">
        <f>COUNTIF($N$2:N2016, N2016)=1</f>
        <v>1</v>
      </c>
      <c r="M2016" s="37">
        <f>IF( $Q2016, MAX($M$1:M2015)+1, 0)</f>
        <v>0</v>
      </c>
      <c r="N2016" t="str" cm="1">
        <f t="array" ref="N2016">INDEX($A$9:$F$1048576, $J2016, $K2016 )</f>
        <v>68504</v>
      </c>
      <c r="O2016" t="str" cm="1">
        <f t="array" ref="O2016">INDEX($B$9:$F$1048576, $J2016, $K2016 )</f>
        <v>신보2022제18차(유)1-2</v>
      </c>
      <c r="P2016" t="str" cm="1">
        <f t="array" ref="P2016">IF( $L2016, TRIM(_xll.IMDP("IR", $G$5&amp;$N2016, $G$6)), "" )</f>
        <v/>
      </c>
      <c r="Q2016" t="b" cm="1">
        <f t="array" ref="Q2016">IF(
    $U$1=1, AND($P2016&lt;&gt;"", $P2016&lt;&gt;"...", $P2016&lt;&gt;"입력오류"),
    IF(
        $U$18=1, AND($P2016&lt;&gt;"", $P2016&lt;&gt;"...", $P2016&lt;&gt;"입력오류", ISNUMBER(FIND(INDEX($T$2:$T$7,$U$1),$P2016))),
        IF(
            $U$17="기타", AND($P2016&lt;&gt;"", $P2016&lt;&gt;"...", $P2016&lt;&gt;"입력오류", NOT(ISNUMBER(FIND($T$21:$T$34,$P2016)))),
            AND($P2016&lt;&gt;"", $P2016&lt;&gt;"...", $P2016&lt;&gt;"입력오류", $T$19=$P2016)
        )
    )
)</f>
        <v>0</v>
      </c>
    </row>
    <row r="2017" spans="1:17">
      <c r="A2017" t="s">
        <v>3900</v>
      </c>
      <c r="B2017" t="s">
        <v>3901</v>
      </c>
      <c r="I2017">
        <f t="shared" si="94"/>
        <v>2016</v>
      </c>
      <c r="J2017">
        <f t="shared" si="95"/>
        <v>2016</v>
      </c>
      <c r="K2017">
        <f t="shared" si="93"/>
        <v>1</v>
      </c>
      <c r="L2017" t="b">
        <f>COUNTIF($N$2:N2017, N2017)=1</f>
        <v>1</v>
      </c>
      <c r="M2017" s="37">
        <f>IF( $Q2017, MAX($M$1:M2016)+1, 0)</f>
        <v>0</v>
      </c>
      <c r="N2017" t="str" cm="1">
        <f t="array" ref="N2017">INDEX($A$9:$F$1048576, $J2017, $K2017 )</f>
        <v>68525</v>
      </c>
      <c r="O2017" t="str" cm="1">
        <f t="array" ref="O2017">INDEX($B$9:$F$1048576, $J2017, $K2017 )</f>
        <v>한솔제십사차</v>
      </c>
      <c r="P2017" t="str" cm="1">
        <f t="array" ref="P2017">IF( $L2017, TRIM(_xll.IMDP("IR", $G$5&amp;$N2017, $G$6)), "" )</f>
        <v/>
      </c>
      <c r="Q2017" t="b" cm="1">
        <f t="array" ref="Q2017">IF(
    $U$1=1, AND($P2017&lt;&gt;"", $P2017&lt;&gt;"...", $P2017&lt;&gt;"입력오류"),
    IF(
        $U$18=1, AND($P2017&lt;&gt;"", $P2017&lt;&gt;"...", $P2017&lt;&gt;"입력오류", ISNUMBER(FIND(INDEX($T$2:$T$7,$U$1),$P2017))),
        IF(
            $U$17="기타", AND($P2017&lt;&gt;"", $P2017&lt;&gt;"...", $P2017&lt;&gt;"입력오류", NOT(ISNUMBER(FIND($T$21:$T$34,$P2017)))),
            AND($P2017&lt;&gt;"", $P2017&lt;&gt;"...", $P2017&lt;&gt;"입력오류", $T$19=$P2017)
        )
    )
)</f>
        <v>0</v>
      </c>
    </row>
    <row r="2018" spans="1:17">
      <c r="A2018" t="s">
        <v>3902</v>
      </c>
      <c r="B2018" t="s">
        <v>3903</v>
      </c>
      <c r="I2018">
        <f t="shared" si="94"/>
        <v>2017</v>
      </c>
      <c r="J2018">
        <f t="shared" si="95"/>
        <v>2017</v>
      </c>
      <c r="K2018">
        <f t="shared" si="93"/>
        <v>1</v>
      </c>
      <c r="L2018" t="b">
        <f>COUNTIF($N$2:N2018, N2018)=1</f>
        <v>1</v>
      </c>
      <c r="M2018" s="37">
        <f>IF( $Q2018, MAX($M$1:M2017)+1, 0)</f>
        <v>0</v>
      </c>
      <c r="N2018" t="str" cm="1">
        <f t="array" ref="N2018">INDEX($A$9:$F$1048576, $J2018, $K2018 )</f>
        <v>68550</v>
      </c>
      <c r="O2018" t="str" cm="1">
        <f t="array" ref="O2018">INDEX($B$9:$F$1048576, $J2018, $K2018 )</f>
        <v>주택금융공사MBS2022-18(1-2)</v>
      </c>
      <c r="P2018" t="str" cm="1">
        <f t="array" ref="P2018">IF( $L2018, TRIM(_xll.IMDP("IR", $G$5&amp;$N2018, $G$6)), "" )</f>
        <v/>
      </c>
      <c r="Q2018" t="b" cm="1">
        <f t="array" ref="Q2018">IF(
    $U$1=1, AND($P2018&lt;&gt;"", $P2018&lt;&gt;"...", $P2018&lt;&gt;"입력오류"),
    IF(
        $U$18=1, AND($P2018&lt;&gt;"", $P2018&lt;&gt;"...", $P2018&lt;&gt;"입력오류", ISNUMBER(FIND(INDEX($T$2:$T$7,$U$1),$P2018))),
        IF(
            $U$17="기타", AND($P2018&lt;&gt;"", $P2018&lt;&gt;"...", $P2018&lt;&gt;"입력오류", NOT(ISNUMBER(FIND($T$21:$T$34,$P2018)))),
            AND($P2018&lt;&gt;"", $P2018&lt;&gt;"...", $P2018&lt;&gt;"입력오류", $T$19=$P2018)
        )
    )
)</f>
        <v>0</v>
      </c>
    </row>
    <row r="2019" spans="1:17">
      <c r="A2019" t="s">
        <v>3904</v>
      </c>
      <c r="B2019" t="s">
        <v>3905</v>
      </c>
      <c r="I2019">
        <f t="shared" si="94"/>
        <v>2018</v>
      </c>
      <c r="J2019">
        <f t="shared" si="95"/>
        <v>2018</v>
      </c>
      <c r="K2019">
        <f t="shared" si="93"/>
        <v>1</v>
      </c>
      <c r="L2019" t="b">
        <f>COUNTIF($N$2:N2019, N2019)=1</f>
        <v>1</v>
      </c>
      <c r="M2019" s="37">
        <f>IF( $Q2019, MAX($M$1:M2018)+1, 0)</f>
        <v>0</v>
      </c>
      <c r="N2019" t="str" cm="1">
        <f t="array" ref="N2019">INDEX($A$9:$F$1048576, $J2019, $K2019 )</f>
        <v>68551</v>
      </c>
      <c r="O2019" t="str" cm="1">
        <f t="array" ref="O2019">INDEX($B$9:$F$1048576, $J2019, $K2019 )</f>
        <v>주택금융공사MBS2022-18(1-3)</v>
      </c>
      <c r="P2019" t="str" cm="1">
        <f t="array" ref="P2019">IF( $L2019, TRIM(_xll.IMDP("IR", $G$5&amp;$N2019, $G$6)), "" )</f>
        <v/>
      </c>
      <c r="Q2019" t="b" cm="1">
        <f t="array" ref="Q2019">IF(
    $U$1=1, AND($P2019&lt;&gt;"", $P2019&lt;&gt;"...", $P2019&lt;&gt;"입력오류"),
    IF(
        $U$18=1, AND($P2019&lt;&gt;"", $P2019&lt;&gt;"...", $P2019&lt;&gt;"입력오류", ISNUMBER(FIND(INDEX($T$2:$T$7,$U$1),$P2019))),
        IF(
            $U$17="기타", AND($P2019&lt;&gt;"", $P2019&lt;&gt;"...", $P2019&lt;&gt;"입력오류", NOT(ISNUMBER(FIND($T$21:$T$34,$P2019)))),
            AND($P2019&lt;&gt;"", $P2019&lt;&gt;"...", $P2019&lt;&gt;"입력오류", $T$19=$P2019)
        )
    )
)</f>
        <v>0</v>
      </c>
    </row>
    <row r="2020" spans="1:17">
      <c r="A2020" t="s">
        <v>3906</v>
      </c>
      <c r="B2020" t="s">
        <v>3907</v>
      </c>
      <c r="I2020">
        <f t="shared" si="94"/>
        <v>2019</v>
      </c>
      <c r="J2020">
        <f t="shared" si="95"/>
        <v>2019</v>
      </c>
      <c r="K2020">
        <f t="shared" si="93"/>
        <v>1</v>
      </c>
      <c r="L2020" t="b">
        <f>COUNTIF($N$2:N2020, N2020)=1</f>
        <v>1</v>
      </c>
      <c r="M2020" s="37">
        <f>IF( $Q2020, MAX($M$1:M2019)+1, 0)</f>
        <v>0</v>
      </c>
      <c r="N2020" t="str" cm="1">
        <f t="array" ref="N2020">INDEX($A$9:$F$1048576, $J2020, $K2020 )</f>
        <v>68552</v>
      </c>
      <c r="O2020" t="str" cm="1">
        <f t="array" ref="O2020">INDEX($B$9:$F$1048576, $J2020, $K2020 )</f>
        <v>주택금융공사MBS2022-18(1-4)</v>
      </c>
      <c r="P2020" t="str" cm="1">
        <f t="array" ref="P2020">IF( $L2020, TRIM(_xll.IMDP("IR", $G$5&amp;$N2020, $G$6)), "" )</f>
        <v/>
      </c>
      <c r="Q2020" t="b" cm="1">
        <f t="array" ref="Q2020">IF(
    $U$1=1, AND($P2020&lt;&gt;"", $P2020&lt;&gt;"...", $P2020&lt;&gt;"입력오류"),
    IF(
        $U$18=1, AND($P2020&lt;&gt;"", $P2020&lt;&gt;"...", $P2020&lt;&gt;"입력오류", ISNUMBER(FIND(INDEX($T$2:$T$7,$U$1),$P2020))),
        IF(
            $U$17="기타", AND($P2020&lt;&gt;"", $P2020&lt;&gt;"...", $P2020&lt;&gt;"입력오류", NOT(ISNUMBER(FIND($T$21:$T$34,$P2020)))),
            AND($P2020&lt;&gt;"", $P2020&lt;&gt;"...", $P2020&lt;&gt;"입력오류", $T$19=$P2020)
        )
    )
)</f>
        <v>0</v>
      </c>
    </row>
    <row r="2021" spans="1:17">
      <c r="A2021" t="s">
        <v>3908</v>
      </c>
      <c r="B2021" t="s">
        <v>3909</v>
      </c>
      <c r="I2021">
        <f t="shared" si="94"/>
        <v>2020</v>
      </c>
      <c r="J2021">
        <f t="shared" si="95"/>
        <v>2020</v>
      </c>
      <c r="K2021">
        <f t="shared" si="93"/>
        <v>1</v>
      </c>
      <c r="L2021" t="b">
        <f>COUNTIF($N$2:N2021, N2021)=1</f>
        <v>1</v>
      </c>
      <c r="M2021" s="37">
        <f>IF( $Q2021, MAX($M$1:M2020)+1, 0)</f>
        <v>0</v>
      </c>
      <c r="N2021" t="str" cm="1">
        <f t="array" ref="N2021">INDEX($A$9:$F$1048576, $J2021, $K2021 )</f>
        <v>68553</v>
      </c>
      <c r="O2021" t="str" cm="1">
        <f t="array" ref="O2021">INDEX($B$9:$F$1048576, $J2021, $K2021 )</f>
        <v>주택금융공사MBS2022-18(1-5)</v>
      </c>
      <c r="P2021" t="str" cm="1">
        <f t="array" ref="P2021">IF( $L2021, TRIM(_xll.IMDP("IR", $G$5&amp;$N2021, $G$6)), "" )</f>
        <v/>
      </c>
      <c r="Q2021" t="b" cm="1">
        <f t="array" ref="Q2021">IF(
    $U$1=1, AND($P2021&lt;&gt;"", $P2021&lt;&gt;"...", $P2021&lt;&gt;"입력오류"),
    IF(
        $U$18=1, AND($P2021&lt;&gt;"", $P2021&lt;&gt;"...", $P2021&lt;&gt;"입력오류", ISNUMBER(FIND(INDEX($T$2:$T$7,$U$1),$P2021))),
        IF(
            $U$17="기타", AND($P2021&lt;&gt;"", $P2021&lt;&gt;"...", $P2021&lt;&gt;"입력오류", NOT(ISNUMBER(FIND($T$21:$T$34,$P2021)))),
            AND($P2021&lt;&gt;"", $P2021&lt;&gt;"...", $P2021&lt;&gt;"입력오류", $T$19=$P2021)
        )
    )
)</f>
        <v>0</v>
      </c>
    </row>
    <row r="2022" spans="1:17">
      <c r="A2022" t="s">
        <v>3910</v>
      </c>
      <c r="B2022" t="s">
        <v>3911</v>
      </c>
      <c r="I2022">
        <f t="shared" si="94"/>
        <v>2021</v>
      </c>
      <c r="J2022">
        <f t="shared" si="95"/>
        <v>2021</v>
      </c>
      <c r="K2022">
        <f t="shared" si="93"/>
        <v>1</v>
      </c>
      <c r="L2022" t="b">
        <f>COUNTIF($N$2:N2022, N2022)=1</f>
        <v>1</v>
      </c>
      <c r="M2022" s="37">
        <f>IF( $Q2022, MAX($M$1:M2021)+1, 0)</f>
        <v>0</v>
      </c>
      <c r="N2022" t="str" cm="1">
        <f t="array" ref="N2022">INDEX($A$9:$F$1048576, $J2022, $K2022 )</f>
        <v>68554</v>
      </c>
      <c r="O2022" t="str" cm="1">
        <f t="array" ref="O2022">INDEX($B$9:$F$1048576, $J2022, $K2022 )</f>
        <v>주택금융공사MBS2022-18(1-6)</v>
      </c>
      <c r="P2022" t="str" cm="1">
        <f t="array" ref="P2022">IF( $L2022, TRIM(_xll.IMDP("IR", $G$5&amp;$N2022, $G$6)), "" )</f>
        <v/>
      </c>
      <c r="Q2022" t="b" cm="1">
        <f t="array" ref="Q2022">IF(
    $U$1=1, AND($P2022&lt;&gt;"", $P2022&lt;&gt;"...", $P2022&lt;&gt;"입력오류"),
    IF(
        $U$18=1, AND($P2022&lt;&gt;"", $P2022&lt;&gt;"...", $P2022&lt;&gt;"입력오류", ISNUMBER(FIND(INDEX($T$2:$T$7,$U$1),$P2022))),
        IF(
            $U$17="기타", AND($P2022&lt;&gt;"", $P2022&lt;&gt;"...", $P2022&lt;&gt;"입력오류", NOT(ISNUMBER(FIND($T$21:$T$34,$P2022)))),
            AND($P2022&lt;&gt;"", $P2022&lt;&gt;"...", $P2022&lt;&gt;"입력오류", $T$19=$P2022)
        )
    )
)</f>
        <v>0</v>
      </c>
    </row>
    <row r="2023" spans="1:17">
      <c r="A2023" t="s">
        <v>3912</v>
      </c>
      <c r="B2023" t="s">
        <v>3913</v>
      </c>
      <c r="I2023">
        <f t="shared" si="94"/>
        <v>2022</v>
      </c>
      <c r="J2023">
        <f t="shared" si="95"/>
        <v>2022</v>
      </c>
      <c r="K2023">
        <f t="shared" si="93"/>
        <v>1</v>
      </c>
      <c r="L2023" t="b">
        <f>COUNTIF($N$2:N2023, N2023)=1</f>
        <v>1</v>
      </c>
      <c r="M2023" s="37">
        <f>IF( $Q2023, MAX($M$1:M2022)+1, 0)</f>
        <v>0</v>
      </c>
      <c r="N2023" t="str" cm="1">
        <f t="array" ref="N2023">INDEX($A$9:$F$1048576, $J2023, $K2023 )</f>
        <v>68555</v>
      </c>
      <c r="O2023" t="str" cm="1">
        <f t="array" ref="O2023">INDEX($B$9:$F$1048576, $J2023, $K2023 )</f>
        <v>주택금융공사MBS2022-18(1-7)</v>
      </c>
      <c r="P2023" t="str" cm="1">
        <f t="array" ref="P2023">IF( $L2023, TRIM(_xll.IMDP("IR", $G$5&amp;$N2023, $G$6)), "" )</f>
        <v/>
      </c>
      <c r="Q2023" t="b" cm="1">
        <f t="array" ref="Q2023">IF(
    $U$1=1, AND($P2023&lt;&gt;"", $P2023&lt;&gt;"...", $P2023&lt;&gt;"입력오류"),
    IF(
        $U$18=1, AND($P2023&lt;&gt;"", $P2023&lt;&gt;"...", $P2023&lt;&gt;"입력오류", ISNUMBER(FIND(INDEX($T$2:$T$7,$U$1),$P2023))),
        IF(
            $U$17="기타", AND($P2023&lt;&gt;"", $P2023&lt;&gt;"...", $P2023&lt;&gt;"입력오류", NOT(ISNUMBER(FIND($T$21:$T$34,$P2023)))),
            AND($P2023&lt;&gt;"", $P2023&lt;&gt;"...", $P2023&lt;&gt;"입력오류", $T$19=$P2023)
        )
    )
)</f>
        <v>0</v>
      </c>
    </row>
    <row r="2024" spans="1:17">
      <c r="A2024" t="s">
        <v>3914</v>
      </c>
      <c r="B2024" t="s">
        <v>3915</v>
      </c>
      <c r="I2024">
        <f t="shared" si="94"/>
        <v>2023</v>
      </c>
      <c r="J2024">
        <f t="shared" si="95"/>
        <v>2023</v>
      </c>
      <c r="K2024">
        <f t="shared" si="93"/>
        <v>1</v>
      </c>
      <c r="L2024" t="b">
        <f>COUNTIF($N$2:N2024, N2024)=1</f>
        <v>1</v>
      </c>
      <c r="M2024" s="37">
        <f>IF( $Q2024, MAX($M$1:M2023)+1, 0)</f>
        <v>0</v>
      </c>
      <c r="N2024" t="str" cm="1">
        <f t="array" ref="N2024">INDEX($A$9:$F$1048576, $J2024, $K2024 )</f>
        <v>68556</v>
      </c>
      <c r="O2024" t="str" cm="1">
        <f t="array" ref="O2024">INDEX($B$9:$F$1048576, $J2024, $K2024 )</f>
        <v>주택금융공사MBS2022-18(1-8)</v>
      </c>
      <c r="P2024" t="str" cm="1">
        <f t="array" ref="P2024">IF( $L2024, TRIM(_xll.IMDP("IR", $G$5&amp;$N2024, $G$6)), "" )</f>
        <v/>
      </c>
      <c r="Q2024" t="b" cm="1">
        <f t="array" ref="Q2024">IF(
    $U$1=1, AND($P2024&lt;&gt;"", $P2024&lt;&gt;"...", $P2024&lt;&gt;"입력오류"),
    IF(
        $U$18=1, AND($P2024&lt;&gt;"", $P2024&lt;&gt;"...", $P2024&lt;&gt;"입력오류", ISNUMBER(FIND(INDEX($T$2:$T$7,$U$1),$P2024))),
        IF(
            $U$17="기타", AND($P2024&lt;&gt;"", $P2024&lt;&gt;"...", $P2024&lt;&gt;"입력오류", NOT(ISNUMBER(FIND($T$21:$T$34,$P2024)))),
            AND($P2024&lt;&gt;"", $P2024&lt;&gt;"...", $P2024&lt;&gt;"입력오류", $T$19=$P2024)
        )
    )
)</f>
        <v>0</v>
      </c>
    </row>
    <row r="2025" spans="1:17">
      <c r="A2025" t="s">
        <v>3916</v>
      </c>
      <c r="B2025" t="s">
        <v>3917</v>
      </c>
      <c r="I2025">
        <f t="shared" si="94"/>
        <v>2024</v>
      </c>
      <c r="J2025">
        <f t="shared" si="95"/>
        <v>2024</v>
      </c>
      <c r="K2025">
        <f t="shared" si="93"/>
        <v>1</v>
      </c>
      <c r="L2025" t="b">
        <f>COUNTIF($N$2:N2025, N2025)=1</f>
        <v>1</v>
      </c>
      <c r="M2025" s="37">
        <f>IF( $Q2025, MAX($M$1:M2024)+1, 0)</f>
        <v>0</v>
      </c>
      <c r="N2025" t="str" cm="1">
        <f t="array" ref="N2025">INDEX($A$9:$F$1048576, $J2025, $K2025 )</f>
        <v>68557</v>
      </c>
      <c r="O2025" t="str" cm="1">
        <f t="array" ref="O2025">INDEX($B$9:$F$1048576, $J2025, $K2025 )</f>
        <v>주택금융공사MBS2022-18(1-9)</v>
      </c>
      <c r="P2025" t="str" cm="1">
        <f t="array" ref="P2025">IF( $L2025, TRIM(_xll.IMDP("IR", $G$5&amp;$N2025, $G$6)), "" )</f>
        <v/>
      </c>
      <c r="Q2025" t="b" cm="1">
        <f t="array" ref="Q2025">IF(
    $U$1=1, AND($P2025&lt;&gt;"", $P2025&lt;&gt;"...", $P2025&lt;&gt;"입력오류"),
    IF(
        $U$18=1, AND($P2025&lt;&gt;"", $P2025&lt;&gt;"...", $P2025&lt;&gt;"입력오류", ISNUMBER(FIND(INDEX($T$2:$T$7,$U$1),$P2025))),
        IF(
            $U$17="기타", AND($P2025&lt;&gt;"", $P2025&lt;&gt;"...", $P2025&lt;&gt;"입력오류", NOT(ISNUMBER(FIND($T$21:$T$34,$P2025)))),
            AND($P2025&lt;&gt;"", $P2025&lt;&gt;"...", $P2025&lt;&gt;"입력오류", $T$19=$P2025)
        )
    )
)</f>
        <v>0</v>
      </c>
    </row>
    <row r="2026" spans="1:17">
      <c r="A2026" t="s">
        <v>3918</v>
      </c>
      <c r="B2026" t="s">
        <v>3919</v>
      </c>
      <c r="I2026">
        <f t="shared" si="94"/>
        <v>2025</v>
      </c>
      <c r="J2026">
        <f t="shared" si="95"/>
        <v>2025</v>
      </c>
      <c r="K2026">
        <f t="shared" si="93"/>
        <v>1</v>
      </c>
      <c r="L2026" t="b">
        <f>COUNTIF($N$2:N2026, N2026)=1</f>
        <v>1</v>
      </c>
      <c r="M2026" s="37">
        <f>IF( $Q2026, MAX($M$1:M2025)+1, 0)</f>
        <v>0</v>
      </c>
      <c r="N2026" t="str" cm="1">
        <f t="array" ref="N2026">INDEX($A$9:$F$1048576, $J2026, $K2026 )</f>
        <v>68588</v>
      </c>
      <c r="O2026" t="str" cm="1">
        <f t="array" ref="O2026">INDEX($B$9:$F$1048576, $J2026, $K2026 )</f>
        <v>에이치에스스카이사모</v>
      </c>
      <c r="P2026" t="str" cm="1">
        <f t="array" ref="P2026">IF( $L2026, TRIM(_xll.IMDP("IR", $G$5&amp;$N2026, $G$6)), "" )</f>
        <v/>
      </c>
      <c r="Q2026" t="b" cm="1">
        <f t="array" ref="Q2026">IF(
    $U$1=1, AND($P2026&lt;&gt;"", $P2026&lt;&gt;"...", $P2026&lt;&gt;"입력오류"),
    IF(
        $U$18=1, AND($P2026&lt;&gt;"", $P2026&lt;&gt;"...", $P2026&lt;&gt;"입력오류", ISNUMBER(FIND(INDEX($T$2:$T$7,$U$1),$P2026))),
        IF(
            $U$17="기타", AND($P2026&lt;&gt;"", $P2026&lt;&gt;"...", $P2026&lt;&gt;"입력오류", NOT(ISNUMBER(FIND($T$21:$T$34,$P2026)))),
            AND($P2026&lt;&gt;"", $P2026&lt;&gt;"...", $P2026&lt;&gt;"입력오류", $T$19=$P2026)
        )
    )
)</f>
        <v>0</v>
      </c>
    </row>
    <row r="2027" spans="1:17">
      <c r="A2027" t="s">
        <v>3920</v>
      </c>
      <c r="B2027" t="s">
        <v>3921</v>
      </c>
      <c r="I2027">
        <f t="shared" si="94"/>
        <v>2026</v>
      </c>
      <c r="J2027">
        <f t="shared" si="95"/>
        <v>2026</v>
      </c>
      <c r="K2027">
        <f t="shared" si="93"/>
        <v>1</v>
      </c>
      <c r="L2027" t="b">
        <f>COUNTIF($N$2:N2027, N2027)=1</f>
        <v>1</v>
      </c>
      <c r="M2027" s="37">
        <f>IF( $Q2027, MAX($M$1:M2026)+1, 0)</f>
        <v>0</v>
      </c>
      <c r="N2027" t="str" cm="1">
        <f t="array" ref="N2027">INDEX($A$9:$F$1048576, $J2027, $K2027 )</f>
        <v>68681</v>
      </c>
      <c r="O2027" t="str" cm="1">
        <f t="array" ref="O2027">INDEX($B$9:$F$1048576, $J2027, $K2027 )</f>
        <v>유플러스파이브지제65차(유)1-8</v>
      </c>
      <c r="P2027" t="str" cm="1">
        <f t="array" ref="P2027">IF( $L2027, TRIM(_xll.IMDP("IR", $G$5&amp;$N2027, $G$6)), "" )</f>
        <v/>
      </c>
      <c r="Q2027" t="b" cm="1">
        <f t="array" ref="Q2027">IF(
    $U$1=1, AND($P2027&lt;&gt;"", $P2027&lt;&gt;"...", $P2027&lt;&gt;"입력오류"),
    IF(
        $U$18=1, AND($P2027&lt;&gt;"", $P2027&lt;&gt;"...", $P2027&lt;&gt;"입력오류", ISNUMBER(FIND(INDEX($T$2:$T$7,$U$1),$P2027))),
        IF(
            $U$17="기타", AND($P2027&lt;&gt;"", $P2027&lt;&gt;"...", $P2027&lt;&gt;"입력오류", NOT(ISNUMBER(FIND($T$21:$T$34,$P2027)))),
            AND($P2027&lt;&gt;"", $P2027&lt;&gt;"...", $P2027&lt;&gt;"입력오류", $T$19=$P2027)
        )
    )
)</f>
        <v>0</v>
      </c>
    </row>
    <row r="2028" spans="1:17">
      <c r="A2028" t="s">
        <v>3922</v>
      </c>
      <c r="B2028" t="s">
        <v>3923</v>
      </c>
      <c r="I2028">
        <f t="shared" si="94"/>
        <v>2027</v>
      </c>
      <c r="J2028">
        <f t="shared" si="95"/>
        <v>2027</v>
      </c>
      <c r="K2028">
        <f t="shared" si="93"/>
        <v>1</v>
      </c>
      <c r="L2028" t="b">
        <f>COUNTIF($N$2:N2028, N2028)=1</f>
        <v>1</v>
      </c>
      <c r="M2028" s="37">
        <f>IF( $Q2028, MAX($M$1:M2027)+1, 0)</f>
        <v>0</v>
      </c>
      <c r="N2028" t="str" cm="1">
        <f t="array" ref="N2028">INDEX($A$9:$F$1048576, $J2028, $K2028 )</f>
        <v>68682</v>
      </c>
      <c r="O2028" t="str" cm="1">
        <f t="array" ref="O2028">INDEX($B$9:$F$1048576, $J2028, $K2028 )</f>
        <v>유플러스파이브지제65차(유)1-9</v>
      </c>
      <c r="P2028" t="str" cm="1">
        <f t="array" ref="P2028">IF( $L2028, TRIM(_xll.IMDP("IR", $G$5&amp;$N2028, $G$6)), "" )</f>
        <v/>
      </c>
      <c r="Q2028" t="b" cm="1">
        <f t="array" ref="Q2028">IF(
    $U$1=1, AND($P2028&lt;&gt;"", $P2028&lt;&gt;"...", $P2028&lt;&gt;"입력오류"),
    IF(
        $U$18=1, AND($P2028&lt;&gt;"", $P2028&lt;&gt;"...", $P2028&lt;&gt;"입력오류", ISNUMBER(FIND(INDEX($T$2:$T$7,$U$1),$P2028))),
        IF(
            $U$17="기타", AND($P2028&lt;&gt;"", $P2028&lt;&gt;"...", $P2028&lt;&gt;"입력오류", NOT(ISNUMBER(FIND($T$21:$T$34,$P2028)))),
            AND($P2028&lt;&gt;"", $P2028&lt;&gt;"...", $P2028&lt;&gt;"입력오류", $T$19=$P2028)
        )
    )
)</f>
        <v>0</v>
      </c>
    </row>
    <row r="2029" spans="1:17">
      <c r="A2029" t="s">
        <v>3924</v>
      </c>
      <c r="B2029" t="s">
        <v>3925</v>
      </c>
      <c r="I2029">
        <f t="shared" si="94"/>
        <v>2028</v>
      </c>
      <c r="J2029">
        <f t="shared" si="95"/>
        <v>2028</v>
      </c>
      <c r="K2029">
        <f t="shared" si="93"/>
        <v>1</v>
      </c>
      <c r="L2029" t="b">
        <f>COUNTIF($N$2:N2029, N2029)=1</f>
        <v>1</v>
      </c>
      <c r="M2029" s="37">
        <f>IF( $Q2029, MAX($M$1:M2028)+1, 0)</f>
        <v>0</v>
      </c>
      <c r="N2029" t="str" cm="1">
        <f t="array" ref="N2029">INDEX($A$9:$F$1048576, $J2029, $K2029 )</f>
        <v>68683</v>
      </c>
      <c r="O2029" t="str" cm="1">
        <f t="array" ref="O2029">INDEX($B$9:$F$1048576, $J2029, $K2029 )</f>
        <v>유플러스파이브지제65차(유)1-10</v>
      </c>
      <c r="P2029" t="str" cm="1">
        <f t="array" ref="P2029">IF( $L2029, TRIM(_xll.IMDP("IR", $G$5&amp;$N2029, $G$6)), "" )</f>
        <v/>
      </c>
      <c r="Q2029" t="b" cm="1">
        <f t="array" ref="Q2029">IF(
    $U$1=1, AND($P2029&lt;&gt;"", $P2029&lt;&gt;"...", $P2029&lt;&gt;"입력오류"),
    IF(
        $U$18=1, AND($P2029&lt;&gt;"", $P2029&lt;&gt;"...", $P2029&lt;&gt;"입력오류", ISNUMBER(FIND(INDEX($T$2:$T$7,$U$1),$P2029))),
        IF(
            $U$17="기타", AND($P2029&lt;&gt;"", $P2029&lt;&gt;"...", $P2029&lt;&gt;"입력오류", NOT(ISNUMBER(FIND($T$21:$T$34,$P2029)))),
            AND($P2029&lt;&gt;"", $P2029&lt;&gt;"...", $P2029&lt;&gt;"입력오류", $T$19=$P2029)
        )
    )
)</f>
        <v>0</v>
      </c>
    </row>
    <row r="2030" spans="1:17">
      <c r="A2030" t="s">
        <v>3926</v>
      </c>
      <c r="B2030" t="s">
        <v>3927</v>
      </c>
      <c r="I2030">
        <f t="shared" si="94"/>
        <v>2029</v>
      </c>
      <c r="J2030">
        <f t="shared" si="95"/>
        <v>2029</v>
      </c>
      <c r="K2030">
        <f t="shared" si="93"/>
        <v>1</v>
      </c>
      <c r="L2030" t="b">
        <f>COUNTIF($N$2:N2030, N2030)=1</f>
        <v>1</v>
      </c>
      <c r="M2030" s="37">
        <f>IF( $Q2030, MAX($M$1:M2029)+1, 0)</f>
        <v>0</v>
      </c>
      <c r="N2030" t="str" cm="1">
        <f t="array" ref="N2030">INDEX($A$9:$F$1048576, $J2030, $K2030 )</f>
        <v>68684</v>
      </c>
      <c r="O2030" t="str" cm="1">
        <f t="array" ref="O2030">INDEX($B$9:$F$1048576, $J2030, $K2030 )</f>
        <v>유플러스파이브지제65차(유)1-11</v>
      </c>
      <c r="P2030" t="str" cm="1">
        <f t="array" ref="P2030">IF( $L2030, TRIM(_xll.IMDP("IR", $G$5&amp;$N2030, $G$6)), "" )</f>
        <v/>
      </c>
      <c r="Q2030" t="b" cm="1">
        <f t="array" ref="Q2030">IF(
    $U$1=1, AND($P2030&lt;&gt;"", $P2030&lt;&gt;"...", $P2030&lt;&gt;"입력오류"),
    IF(
        $U$18=1, AND($P2030&lt;&gt;"", $P2030&lt;&gt;"...", $P2030&lt;&gt;"입력오류", ISNUMBER(FIND(INDEX($T$2:$T$7,$U$1),$P2030))),
        IF(
            $U$17="기타", AND($P2030&lt;&gt;"", $P2030&lt;&gt;"...", $P2030&lt;&gt;"입력오류", NOT(ISNUMBER(FIND($T$21:$T$34,$P2030)))),
            AND($P2030&lt;&gt;"", $P2030&lt;&gt;"...", $P2030&lt;&gt;"입력오류", $T$19=$P2030)
        )
    )
)</f>
        <v>0</v>
      </c>
    </row>
    <row r="2031" spans="1:17">
      <c r="A2031" t="s">
        <v>3928</v>
      </c>
      <c r="B2031" t="s">
        <v>3929</v>
      </c>
      <c r="I2031">
        <f t="shared" si="94"/>
        <v>2030</v>
      </c>
      <c r="J2031">
        <f t="shared" si="95"/>
        <v>2030</v>
      </c>
      <c r="K2031">
        <f t="shared" si="93"/>
        <v>1</v>
      </c>
      <c r="L2031" t="b">
        <f>COUNTIF($N$2:N2031, N2031)=1</f>
        <v>1</v>
      </c>
      <c r="M2031" s="37">
        <f>IF( $Q2031, MAX($M$1:M2030)+1, 0)</f>
        <v>0</v>
      </c>
      <c r="N2031" t="str" cm="1">
        <f t="array" ref="N2031">INDEX($A$9:$F$1048576, $J2031, $K2031 )</f>
        <v>68685</v>
      </c>
      <c r="O2031" t="str" cm="1">
        <f t="array" ref="O2031">INDEX($B$9:$F$1048576, $J2031, $K2031 )</f>
        <v>유플러스파이브지제65차(유)1-12</v>
      </c>
      <c r="P2031" t="str" cm="1">
        <f t="array" ref="P2031">IF( $L2031, TRIM(_xll.IMDP("IR", $G$5&amp;$N2031, $G$6)), "" )</f>
        <v/>
      </c>
      <c r="Q2031" t="b" cm="1">
        <f t="array" ref="Q2031">IF(
    $U$1=1, AND($P2031&lt;&gt;"", $P2031&lt;&gt;"...", $P2031&lt;&gt;"입력오류"),
    IF(
        $U$18=1, AND($P2031&lt;&gt;"", $P2031&lt;&gt;"...", $P2031&lt;&gt;"입력오류", ISNUMBER(FIND(INDEX($T$2:$T$7,$U$1),$P2031))),
        IF(
            $U$17="기타", AND($P2031&lt;&gt;"", $P2031&lt;&gt;"...", $P2031&lt;&gt;"입력오류", NOT(ISNUMBER(FIND($T$21:$T$34,$P2031)))),
            AND($P2031&lt;&gt;"", $P2031&lt;&gt;"...", $P2031&lt;&gt;"입력오류", $T$19=$P2031)
        )
    )
)</f>
        <v>0</v>
      </c>
    </row>
    <row r="2032" spans="1:17">
      <c r="A2032" t="s">
        <v>3930</v>
      </c>
      <c r="B2032" t="s">
        <v>3931</v>
      </c>
      <c r="I2032">
        <f t="shared" si="94"/>
        <v>2031</v>
      </c>
      <c r="J2032">
        <f t="shared" si="95"/>
        <v>2031</v>
      </c>
      <c r="K2032">
        <f t="shared" si="93"/>
        <v>1</v>
      </c>
      <c r="L2032" t="b">
        <f>COUNTIF($N$2:N2032, N2032)=1</f>
        <v>1</v>
      </c>
      <c r="M2032" s="37">
        <f>IF( $Q2032, MAX($M$1:M2031)+1, 0)</f>
        <v>0</v>
      </c>
      <c r="N2032" t="str" cm="1">
        <f t="array" ref="N2032">INDEX($A$9:$F$1048576, $J2032, $K2032 )</f>
        <v>68686</v>
      </c>
      <c r="O2032" t="str" cm="1">
        <f t="array" ref="O2032">INDEX($B$9:$F$1048576, $J2032, $K2032 )</f>
        <v>유플러스파이브지제65차(유)1-13</v>
      </c>
      <c r="P2032" t="str" cm="1">
        <f t="array" ref="P2032">IF( $L2032, TRIM(_xll.IMDP("IR", $G$5&amp;$N2032, $G$6)), "" )</f>
        <v/>
      </c>
      <c r="Q2032" t="b" cm="1">
        <f t="array" ref="Q2032">IF(
    $U$1=1, AND($P2032&lt;&gt;"", $P2032&lt;&gt;"...", $P2032&lt;&gt;"입력오류"),
    IF(
        $U$18=1, AND($P2032&lt;&gt;"", $P2032&lt;&gt;"...", $P2032&lt;&gt;"입력오류", ISNUMBER(FIND(INDEX($T$2:$T$7,$U$1),$P2032))),
        IF(
            $U$17="기타", AND($P2032&lt;&gt;"", $P2032&lt;&gt;"...", $P2032&lt;&gt;"입력오류", NOT(ISNUMBER(FIND($T$21:$T$34,$P2032)))),
            AND($P2032&lt;&gt;"", $P2032&lt;&gt;"...", $P2032&lt;&gt;"입력오류", $T$19=$P2032)
        )
    )
)</f>
        <v>0</v>
      </c>
    </row>
    <row r="2033" spans="1:17">
      <c r="A2033" t="s">
        <v>3932</v>
      </c>
      <c r="B2033" t="s">
        <v>3933</v>
      </c>
      <c r="I2033">
        <f t="shared" si="94"/>
        <v>2032</v>
      </c>
      <c r="J2033">
        <f t="shared" si="95"/>
        <v>2032</v>
      </c>
      <c r="K2033">
        <f t="shared" si="93"/>
        <v>1</v>
      </c>
      <c r="L2033" t="b">
        <f>COUNTIF($N$2:N2033, N2033)=1</f>
        <v>1</v>
      </c>
      <c r="M2033" s="37">
        <f>IF( $Q2033, MAX($M$1:M2032)+1, 0)</f>
        <v>0</v>
      </c>
      <c r="N2033" t="str" cm="1">
        <f t="array" ref="N2033">INDEX($A$9:$F$1048576, $J2033, $K2033 )</f>
        <v>68687</v>
      </c>
      <c r="O2033" t="str" cm="1">
        <f t="array" ref="O2033">INDEX($B$9:$F$1048576, $J2033, $K2033 )</f>
        <v>유플러스파이브지제65차(유)1-14</v>
      </c>
      <c r="P2033" t="str" cm="1">
        <f t="array" ref="P2033">IF( $L2033, TRIM(_xll.IMDP("IR", $G$5&amp;$N2033, $G$6)), "" )</f>
        <v/>
      </c>
      <c r="Q2033" t="b" cm="1">
        <f t="array" ref="Q2033">IF(
    $U$1=1, AND($P2033&lt;&gt;"", $P2033&lt;&gt;"...", $P2033&lt;&gt;"입력오류"),
    IF(
        $U$18=1, AND($P2033&lt;&gt;"", $P2033&lt;&gt;"...", $P2033&lt;&gt;"입력오류", ISNUMBER(FIND(INDEX($T$2:$T$7,$U$1),$P2033))),
        IF(
            $U$17="기타", AND($P2033&lt;&gt;"", $P2033&lt;&gt;"...", $P2033&lt;&gt;"입력오류", NOT(ISNUMBER(FIND($T$21:$T$34,$P2033)))),
            AND($P2033&lt;&gt;"", $P2033&lt;&gt;"...", $P2033&lt;&gt;"입력오류", $T$19=$P2033)
        )
    )
)</f>
        <v>0</v>
      </c>
    </row>
    <row r="2034" spans="1:17">
      <c r="A2034" t="s">
        <v>3934</v>
      </c>
      <c r="B2034" t="s">
        <v>3935</v>
      </c>
      <c r="I2034">
        <f t="shared" si="94"/>
        <v>2033</v>
      </c>
      <c r="J2034">
        <f t="shared" si="95"/>
        <v>2033</v>
      </c>
      <c r="K2034">
        <f t="shared" si="93"/>
        <v>1</v>
      </c>
      <c r="L2034" t="b">
        <f>COUNTIF($N$2:N2034, N2034)=1</f>
        <v>1</v>
      </c>
      <c r="M2034" s="37">
        <f>IF( $Q2034, MAX($M$1:M2033)+1, 0)</f>
        <v>0</v>
      </c>
      <c r="N2034" t="str" cm="1">
        <f t="array" ref="N2034">INDEX($A$9:$F$1048576, $J2034, $K2034 )</f>
        <v>68688</v>
      </c>
      <c r="O2034" t="str" cm="1">
        <f t="array" ref="O2034">INDEX($B$9:$F$1048576, $J2034, $K2034 )</f>
        <v>유플러스파이브지제65차(유)1-15</v>
      </c>
      <c r="P2034" t="str" cm="1">
        <f t="array" ref="P2034">IF( $L2034, TRIM(_xll.IMDP("IR", $G$5&amp;$N2034, $G$6)), "" )</f>
        <v/>
      </c>
      <c r="Q2034" t="b" cm="1">
        <f t="array" ref="Q2034">IF(
    $U$1=1, AND($P2034&lt;&gt;"", $P2034&lt;&gt;"...", $P2034&lt;&gt;"입력오류"),
    IF(
        $U$18=1, AND($P2034&lt;&gt;"", $P2034&lt;&gt;"...", $P2034&lt;&gt;"입력오류", ISNUMBER(FIND(INDEX($T$2:$T$7,$U$1),$P2034))),
        IF(
            $U$17="기타", AND($P2034&lt;&gt;"", $P2034&lt;&gt;"...", $P2034&lt;&gt;"입력오류", NOT(ISNUMBER(FIND($T$21:$T$34,$P2034)))),
            AND($P2034&lt;&gt;"", $P2034&lt;&gt;"...", $P2034&lt;&gt;"입력오류", $T$19=$P2034)
        )
    )
)</f>
        <v>0</v>
      </c>
    </row>
    <row r="2035" spans="1:17">
      <c r="A2035" t="s">
        <v>3936</v>
      </c>
      <c r="B2035" t="s">
        <v>3937</v>
      </c>
      <c r="I2035">
        <f t="shared" si="94"/>
        <v>2034</v>
      </c>
      <c r="J2035">
        <f t="shared" si="95"/>
        <v>2034</v>
      </c>
      <c r="K2035">
        <f t="shared" si="93"/>
        <v>1</v>
      </c>
      <c r="L2035" t="b">
        <f>COUNTIF($N$2:N2035, N2035)=1</f>
        <v>1</v>
      </c>
      <c r="M2035" s="37">
        <f>IF( $Q2035, MAX($M$1:M2034)+1, 0)</f>
        <v>0</v>
      </c>
      <c r="N2035" t="str" cm="1">
        <f t="array" ref="N2035">INDEX($A$9:$F$1048576, $J2035, $K2035 )</f>
        <v>68689</v>
      </c>
      <c r="O2035" t="str" cm="1">
        <f t="array" ref="O2035">INDEX($B$9:$F$1048576, $J2035, $K2035 )</f>
        <v>유플러스파이브지제65차(유)1-16</v>
      </c>
      <c r="P2035" t="str" cm="1">
        <f t="array" ref="P2035">IF( $L2035, TRIM(_xll.IMDP("IR", $G$5&amp;$N2035, $G$6)), "" )</f>
        <v/>
      </c>
      <c r="Q2035" t="b" cm="1">
        <f t="array" ref="Q2035">IF(
    $U$1=1, AND($P2035&lt;&gt;"", $P2035&lt;&gt;"...", $P2035&lt;&gt;"입력오류"),
    IF(
        $U$18=1, AND($P2035&lt;&gt;"", $P2035&lt;&gt;"...", $P2035&lt;&gt;"입력오류", ISNUMBER(FIND(INDEX($T$2:$T$7,$U$1),$P2035))),
        IF(
            $U$17="기타", AND($P2035&lt;&gt;"", $P2035&lt;&gt;"...", $P2035&lt;&gt;"입력오류", NOT(ISNUMBER(FIND($T$21:$T$34,$P2035)))),
            AND($P2035&lt;&gt;"", $P2035&lt;&gt;"...", $P2035&lt;&gt;"입력오류", $T$19=$P2035)
        )
    )
)</f>
        <v>0</v>
      </c>
    </row>
    <row r="2036" spans="1:17">
      <c r="A2036" t="s">
        <v>3938</v>
      </c>
      <c r="B2036" t="s">
        <v>3939</v>
      </c>
      <c r="I2036">
        <f t="shared" si="94"/>
        <v>2035</v>
      </c>
      <c r="J2036">
        <f t="shared" si="95"/>
        <v>2035</v>
      </c>
      <c r="K2036">
        <f t="shared" si="93"/>
        <v>1</v>
      </c>
      <c r="L2036" t="b">
        <f>COUNTIF($N$2:N2036, N2036)=1</f>
        <v>1</v>
      </c>
      <c r="M2036" s="37">
        <f>IF( $Q2036, MAX($M$1:M2035)+1, 0)</f>
        <v>0</v>
      </c>
      <c r="N2036" t="str" cm="1">
        <f t="array" ref="N2036">INDEX($A$9:$F$1048576, $J2036, $K2036 )</f>
        <v>68690</v>
      </c>
      <c r="O2036" t="str" cm="1">
        <f t="array" ref="O2036">INDEX($B$9:$F$1048576, $J2036, $K2036 )</f>
        <v>유플러스파이브지제65차(유)1-17</v>
      </c>
      <c r="P2036" t="str" cm="1">
        <f t="array" ref="P2036">IF( $L2036, TRIM(_xll.IMDP("IR", $G$5&amp;$N2036, $G$6)), "" )</f>
        <v/>
      </c>
      <c r="Q2036" t="b" cm="1">
        <f t="array" ref="Q2036">IF(
    $U$1=1, AND($P2036&lt;&gt;"", $P2036&lt;&gt;"...", $P2036&lt;&gt;"입력오류"),
    IF(
        $U$18=1, AND($P2036&lt;&gt;"", $P2036&lt;&gt;"...", $P2036&lt;&gt;"입력오류", ISNUMBER(FIND(INDEX($T$2:$T$7,$U$1),$P2036))),
        IF(
            $U$17="기타", AND($P2036&lt;&gt;"", $P2036&lt;&gt;"...", $P2036&lt;&gt;"입력오류", NOT(ISNUMBER(FIND($T$21:$T$34,$P2036)))),
            AND($P2036&lt;&gt;"", $P2036&lt;&gt;"...", $P2036&lt;&gt;"입력오류", $T$19=$P2036)
        )
    )
)</f>
        <v>0</v>
      </c>
    </row>
    <row r="2037" spans="1:17">
      <c r="A2037" t="s">
        <v>3940</v>
      </c>
      <c r="B2037" t="s">
        <v>3941</v>
      </c>
      <c r="I2037">
        <f t="shared" si="94"/>
        <v>2036</v>
      </c>
      <c r="J2037">
        <f t="shared" si="95"/>
        <v>2036</v>
      </c>
      <c r="K2037">
        <f t="shared" si="93"/>
        <v>1</v>
      </c>
      <c r="L2037" t="b">
        <f>COUNTIF($N$2:N2037, N2037)=1</f>
        <v>1</v>
      </c>
      <c r="M2037" s="37">
        <f>IF( $Q2037, MAX($M$1:M2036)+1, 0)</f>
        <v>0</v>
      </c>
      <c r="N2037" t="str" cm="1">
        <f t="array" ref="N2037">INDEX($A$9:$F$1048576, $J2037, $K2037 )</f>
        <v>68691</v>
      </c>
      <c r="O2037" t="str" cm="1">
        <f t="array" ref="O2037">INDEX($B$9:$F$1048576, $J2037, $K2037 )</f>
        <v>유플러스파이브지제65차(유)1-18</v>
      </c>
      <c r="P2037" t="str" cm="1">
        <f t="array" ref="P2037">IF( $L2037, TRIM(_xll.IMDP("IR", $G$5&amp;$N2037, $G$6)), "" )</f>
        <v/>
      </c>
      <c r="Q2037" t="b" cm="1">
        <f t="array" ref="Q2037">IF(
    $U$1=1, AND($P2037&lt;&gt;"", $P2037&lt;&gt;"...", $P2037&lt;&gt;"입력오류"),
    IF(
        $U$18=1, AND($P2037&lt;&gt;"", $P2037&lt;&gt;"...", $P2037&lt;&gt;"입력오류", ISNUMBER(FIND(INDEX($T$2:$T$7,$U$1),$P2037))),
        IF(
            $U$17="기타", AND($P2037&lt;&gt;"", $P2037&lt;&gt;"...", $P2037&lt;&gt;"입력오류", NOT(ISNUMBER(FIND($T$21:$T$34,$P2037)))),
            AND($P2037&lt;&gt;"", $P2037&lt;&gt;"...", $P2037&lt;&gt;"입력오류", $T$19=$P2037)
        )
    )
)</f>
        <v>0</v>
      </c>
    </row>
    <row r="2038" spans="1:17">
      <c r="A2038" t="s">
        <v>3942</v>
      </c>
      <c r="B2038" t="s">
        <v>3943</v>
      </c>
      <c r="I2038">
        <f t="shared" si="94"/>
        <v>2037</v>
      </c>
      <c r="J2038">
        <f t="shared" si="95"/>
        <v>2037</v>
      </c>
      <c r="K2038">
        <f t="shared" si="93"/>
        <v>1</v>
      </c>
      <c r="L2038" t="b">
        <f>COUNTIF($N$2:N2038, N2038)=1</f>
        <v>1</v>
      </c>
      <c r="M2038" s="37">
        <f>IF( $Q2038, MAX($M$1:M2037)+1, 0)</f>
        <v>0</v>
      </c>
      <c r="N2038" t="str" cm="1">
        <f t="array" ref="N2038">INDEX($A$9:$F$1048576, $J2038, $K2038 )</f>
        <v>68692</v>
      </c>
      <c r="O2038" t="str" cm="1">
        <f t="array" ref="O2038">INDEX($B$9:$F$1048576, $J2038, $K2038 )</f>
        <v>유플러스파이브지제65차(유)1-19</v>
      </c>
      <c r="P2038" t="str" cm="1">
        <f t="array" ref="P2038">IF( $L2038, TRIM(_xll.IMDP("IR", $G$5&amp;$N2038, $G$6)), "" )</f>
        <v/>
      </c>
      <c r="Q2038" t="b" cm="1">
        <f t="array" ref="Q2038">IF(
    $U$1=1, AND($P2038&lt;&gt;"", $P2038&lt;&gt;"...", $P2038&lt;&gt;"입력오류"),
    IF(
        $U$18=1, AND($P2038&lt;&gt;"", $P2038&lt;&gt;"...", $P2038&lt;&gt;"입력오류", ISNUMBER(FIND(INDEX($T$2:$T$7,$U$1),$P2038))),
        IF(
            $U$17="기타", AND($P2038&lt;&gt;"", $P2038&lt;&gt;"...", $P2038&lt;&gt;"입력오류", NOT(ISNUMBER(FIND($T$21:$T$34,$P2038)))),
            AND($P2038&lt;&gt;"", $P2038&lt;&gt;"...", $P2038&lt;&gt;"입력오류", $T$19=$P2038)
        )
    )
)</f>
        <v>0</v>
      </c>
    </row>
    <row r="2039" spans="1:17">
      <c r="A2039" t="s">
        <v>3944</v>
      </c>
      <c r="B2039" t="s">
        <v>3945</v>
      </c>
      <c r="I2039">
        <f t="shared" si="94"/>
        <v>2038</v>
      </c>
      <c r="J2039">
        <f t="shared" si="95"/>
        <v>2038</v>
      </c>
      <c r="K2039">
        <f t="shared" si="93"/>
        <v>1</v>
      </c>
      <c r="L2039" t="b">
        <f>COUNTIF($N$2:N2039, N2039)=1</f>
        <v>1</v>
      </c>
      <c r="M2039" s="37">
        <f>IF( $Q2039, MAX($M$1:M2038)+1, 0)</f>
        <v>0</v>
      </c>
      <c r="N2039" t="str" cm="1">
        <f t="array" ref="N2039">INDEX($A$9:$F$1048576, $J2039, $K2039 )</f>
        <v>68707</v>
      </c>
      <c r="O2039" t="str" cm="1">
        <f t="array" ref="O2039">INDEX($B$9:$F$1048576, $J2039, $K2039 )</f>
        <v>한솔제16차</v>
      </c>
      <c r="P2039" t="str" cm="1">
        <f t="array" ref="P2039">IF( $L2039, TRIM(_xll.IMDP("IR", $G$5&amp;$N2039, $G$6)), "" )</f>
        <v/>
      </c>
      <c r="Q2039" t="b" cm="1">
        <f t="array" ref="Q2039">IF(
    $U$1=1, AND($P2039&lt;&gt;"", $P2039&lt;&gt;"...", $P2039&lt;&gt;"입력오류"),
    IF(
        $U$18=1, AND($P2039&lt;&gt;"", $P2039&lt;&gt;"...", $P2039&lt;&gt;"입력오류", ISNUMBER(FIND(INDEX($T$2:$T$7,$U$1),$P2039))),
        IF(
            $U$17="기타", AND($P2039&lt;&gt;"", $P2039&lt;&gt;"...", $P2039&lt;&gt;"입력오류", NOT(ISNUMBER(FIND($T$21:$T$34,$P2039)))),
            AND($P2039&lt;&gt;"", $P2039&lt;&gt;"...", $P2039&lt;&gt;"입력오류", $T$19=$P2039)
        )
    )
)</f>
        <v>0</v>
      </c>
    </row>
    <row r="2040" spans="1:17">
      <c r="A2040" t="s">
        <v>3946</v>
      </c>
      <c r="B2040" t="s">
        <v>3947</v>
      </c>
      <c r="I2040">
        <f t="shared" si="94"/>
        <v>2039</v>
      </c>
      <c r="J2040">
        <f t="shared" si="95"/>
        <v>2039</v>
      </c>
      <c r="K2040">
        <f t="shared" si="93"/>
        <v>1</v>
      </c>
      <c r="L2040" t="b">
        <f>COUNTIF($N$2:N2040, N2040)=1</f>
        <v>1</v>
      </c>
      <c r="M2040" s="37">
        <f>IF( $Q2040, MAX($M$1:M2039)+1, 0)</f>
        <v>0</v>
      </c>
      <c r="N2040" t="str" cm="1">
        <f t="array" ref="N2040">INDEX($A$9:$F$1048576, $J2040, $K2040 )</f>
        <v>68767</v>
      </c>
      <c r="O2040" t="str" cm="1">
        <f t="array" ref="O2040">INDEX($B$9:$F$1048576, $J2040, $K2040 )</f>
        <v>신보2022제19차(유)1-1</v>
      </c>
      <c r="P2040" t="str" cm="1">
        <f t="array" ref="P2040">IF( $L2040, TRIM(_xll.IMDP("IR", $G$5&amp;$N2040, $G$6)), "" )</f>
        <v/>
      </c>
      <c r="Q2040" t="b" cm="1">
        <f t="array" ref="Q2040">IF(
    $U$1=1, AND($P2040&lt;&gt;"", $P2040&lt;&gt;"...", $P2040&lt;&gt;"입력오류"),
    IF(
        $U$18=1, AND($P2040&lt;&gt;"", $P2040&lt;&gt;"...", $P2040&lt;&gt;"입력오류", ISNUMBER(FIND(INDEX($T$2:$T$7,$U$1),$P2040))),
        IF(
            $U$17="기타", AND($P2040&lt;&gt;"", $P2040&lt;&gt;"...", $P2040&lt;&gt;"입력오류", NOT(ISNUMBER(FIND($T$21:$T$34,$P2040)))),
            AND($P2040&lt;&gt;"", $P2040&lt;&gt;"...", $P2040&lt;&gt;"입력오류", $T$19=$P2040)
        )
    )
)</f>
        <v>0</v>
      </c>
    </row>
    <row r="2041" spans="1:17">
      <c r="A2041" t="s">
        <v>3948</v>
      </c>
      <c r="B2041" t="s">
        <v>3949</v>
      </c>
      <c r="I2041">
        <f t="shared" si="94"/>
        <v>2040</v>
      </c>
      <c r="J2041">
        <f t="shared" si="95"/>
        <v>2040</v>
      </c>
      <c r="K2041">
        <f t="shared" si="93"/>
        <v>1</v>
      </c>
      <c r="L2041" t="b">
        <f>COUNTIF($N$2:N2041, N2041)=1</f>
        <v>1</v>
      </c>
      <c r="M2041" s="37">
        <f>IF( $Q2041, MAX($M$1:M2040)+1, 0)</f>
        <v>0</v>
      </c>
      <c r="N2041" t="str" cm="1">
        <f t="array" ref="N2041">INDEX($A$9:$F$1048576, $J2041, $K2041 )</f>
        <v>68768</v>
      </c>
      <c r="O2041" t="str" cm="1">
        <f t="array" ref="O2041">INDEX($B$9:$F$1048576, $J2041, $K2041 )</f>
        <v>신보2022제19차(유)1-2</v>
      </c>
      <c r="P2041" t="str" cm="1">
        <f t="array" ref="P2041">IF( $L2041, TRIM(_xll.IMDP("IR", $G$5&amp;$N2041, $G$6)), "" )</f>
        <v/>
      </c>
      <c r="Q2041" t="b" cm="1">
        <f t="array" ref="Q2041">IF(
    $U$1=1, AND($P2041&lt;&gt;"", $P2041&lt;&gt;"...", $P2041&lt;&gt;"입력오류"),
    IF(
        $U$18=1, AND($P2041&lt;&gt;"", $P2041&lt;&gt;"...", $P2041&lt;&gt;"입력오류", ISNUMBER(FIND(INDEX($T$2:$T$7,$U$1),$P2041))),
        IF(
            $U$17="기타", AND($P2041&lt;&gt;"", $P2041&lt;&gt;"...", $P2041&lt;&gt;"입력오류", NOT(ISNUMBER(FIND($T$21:$T$34,$P2041)))),
            AND($P2041&lt;&gt;"", $P2041&lt;&gt;"...", $P2041&lt;&gt;"입력오류", $T$19=$P2041)
        )
    )
)</f>
        <v>0</v>
      </c>
    </row>
    <row r="2042" spans="1:17">
      <c r="A2042" t="s">
        <v>3950</v>
      </c>
      <c r="B2042" t="s">
        <v>3951</v>
      </c>
      <c r="I2042">
        <f t="shared" si="94"/>
        <v>2041</v>
      </c>
      <c r="J2042">
        <f t="shared" si="95"/>
        <v>2041</v>
      </c>
      <c r="K2042">
        <f t="shared" si="93"/>
        <v>1</v>
      </c>
      <c r="L2042" t="b">
        <f>COUNTIF($N$2:N2042, N2042)=1</f>
        <v>1</v>
      </c>
      <c r="M2042" s="37">
        <f>IF( $Q2042, MAX($M$1:M2041)+1, 0)</f>
        <v>0</v>
      </c>
      <c r="N2042" t="str" cm="1">
        <f t="array" ref="N2042">INDEX($A$9:$F$1048576, $J2042, $K2042 )</f>
        <v>68769</v>
      </c>
      <c r="O2042" t="str" cm="1">
        <f t="array" ref="O2042">INDEX($B$9:$F$1048576, $J2042, $K2042 )</f>
        <v>신보2022제20차(유)1-1</v>
      </c>
      <c r="P2042" t="str" cm="1">
        <f t="array" ref="P2042">IF( $L2042, TRIM(_xll.IMDP("IR", $G$5&amp;$N2042, $G$6)), "" )</f>
        <v/>
      </c>
      <c r="Q2042" t="b" cm="1">
        <f t="array" ref="Q2042">IF(
    $U$1=1, AND($P2042&lt;&gt;"", $P2042&lt;&gt;"...", $P2042&lt;&gt;"입력오류"),
    IF(
        $U$18=1, AND($P2042&lt;&gt;"", $P2042&lt;&gt;"...", $P2042&lt;&gt;"입력오류", ISNUMBER(FIND(INDEX($T$2:$T$7,$U$1),$P2042))),
        IF(
            $U$17="기타", AND($P2042&lt;&gt;"", $P2042&lt;&gt;"...", $P2042&lt;&gt;"입력오류", NOT(ISNUMBER(FIND($T$21:$T$34,$P2042)))),
            AND($P2042&lt;&gt;"", $P2042&lt;&gt;"...", $P2042&lt;&gt;"입력오류", $T$19=$P2042)
        )
    )
)</f>
        <v>0</v>
      </c>
    </row>
    <row r="2043" spans="1:17">
      <c r="A2043" t="s">
        <v>3952</v>
      </c>
      <c r="B2043" t="s">
        <v>3953</v>
      </c>
      <c r="I2043">
        <f t="shared" si="94"/>
        <v>2042</v>
      </c>
      <c r="J2043">
        <f t="shared" si="95"/>
        <v>2042</v>
      </c>
      <c r="K2043">
        <f t="shared" si="93"/>
        <v>1</v>
      </c>
      <c r="L2043" t="b">
        <f>COUNTIF($N$2:N2043, N2043)=1</f>
        <v>1</v>
      </c>
      <c r="M2043" s="37">
        <f>IF( $Q2043, MAX($M$1:M2042)+1, 0)</f>
        <v>0</v>
      </c>
      <c r="N2043" t="str" cm="1">
        <f t="array" ref="N2043">INDEX($A$9:$F$1048576, $J2043, $K2043 )</f>
        <v>68770</v>
      </c>
      <c r="O2043" t="str" cm="1">
        <f t="array" ref="O2043">INDEX($B$9:$F$1048576, $J2043, $K2043 )</f>
        <v>신보2022제20차(유)1-2</v>
      </c>
      <c r="P2043" t="str" cm="1">
        <f t="array" ref="P2043">IF( $L2043, TRIM(_xll.IMDP("IR", $G$5&amp;$N2043, $G$6)), "" )</f>
        <v/>
      </c>
      <c r="Q2043" t="b" cm="1">
        <f t="array" ref="Q2043">IF(
    $U$1=1, AND($P2043&lt;&gt;"", $P2043&lt;&gt;"...", $P2043&lt;&gt;"입력오류"),
    IF(
        $U$18=1, AND($P2043&lt;&gt;"", $P2043&lt;&gt;"...", $P2043&lt;&gt;"입력오류", ISNUMBER(FIND(INDEX($T$2:$T$7,$U$1),$P2043))),
        IF(
            $U$17="기타", AND($P2043&lt;&gt;"", $P2043&lt;&gt;"...", $P2043&lt;&gt;"입력오류", NOT(ISNUMBER(FIND($T$21:$T$34,$P2043)))),
            AND($P2043&lt;&gt;"", $P2043&lt;&gt;"...", $P2043&lt;&gt;"입력오류", $T$19=$P2043)
        )
    )
)</f>
        <v>0</v>
      </c>
    </row>
    <row r="2044" spans="1:17">
      <c r="A2044" t="s">
        <v>3954</v>
      </c>
      <c r="B2044" t="s">
        <v>3955</v>
      </c>
      <c r="I2044">
        <f t="shared" si="94"/>
        <v>2043</v>
      </c>
      <c r="J2044">
        <f t="shared" si="95"/>
        <v>2043</v>
      </c>
      <c r="K2044">
        <f t="shared" si="93"/>
        <v>1</v>
      </c>
      <c r="L2044" t="b">
        <f>COUNTIF($N$2:N2044, N2044)=1</f>
        <v>1</v>
      </c>
      <c r="M2044" s="37">
        <f>IF( $Q2044, MAX($M$1:M2043)+1, 0)</f>
        <v>0</v>
      </c>
      <c r="N2044" t="str" cm="1">
        <f t="array" ref="N2044">INDEX($A$9:$F$1048576, $J2044, $K2044 )</f>
        <v>68771</v>
      </c>
      <c r="O2044" t="str" cm="1">
        <f t="array" ref="O2044">INDEX($B$9:$F$1048576, $J2044, $K2044 )</f>
        <v>신보2022제21차(유)1-1</v>
      </c>
      <c r="P2044" t="str" cm="1">
        <f t="array" ref="P2044">IF( $L2044, TRIM(_xll.IMDP("IR", $G$5&amp;$N2044, $G$6)), "" )</f>
        <v/>
      </c>
      <c r="Q2044" t="b" cm="1">
        <f t="array" ref="Q2044">IF(
    $U$1=1, AND($P2044&lt;&gt;"", $P2044&lt;&gt;"...", $P2044&lt;&gt;"입력오류"),
    IF(
        $U$18=1, AND($P2044&lt;&gt;"", $P2044&lt;&gt;"...", $P2044&lt;&gt;"입력오류", ISNUMBER(FIND(INDEX($T$2:$T$7,$U$1),$P2044))),
        IF(
            $U$17="기타", AND($P2044&lt;&gt;"", $P2044&lt;&gt;"...", $P2044&lt;&gt;"입력오류", NOT(ISNUMBER(FIND($T$21:$T$34,$P2044)))),
            AND($P2044&lt;&gt;"", $P2044&lt;&gt;"...", $P2044&lt;&gt;"입력오류", $T$19=$P2044)
        )
    )
)</f>
        <v>0</v>
      </c>
    </row>
    <row r="2045" spans="1:17">
      <c r="A2045" t="s">
        <v>3956</v>
      </c>
      <c r="B2045" t="s">
        <v>3957</v>
      </c>
      <c r="I2045">
        <f t="shared" si="94"/>
        <v>2044</v>
      </c>
      <c r="J2045">
        <f t="shared" si="95"/>
        <v>2044</v>
      </c>
      <c r="K2045">
        <f t="shared" si="93"/>
        <v>1</v>
      </c>
      <c r="L2045" t="b">
        <f>COUNTIF($N$2:N2045, N2045)=1</f>
        <v>1</v>
      </c>
      <c r="M2045" s="37">
        <f>IF( $Q2045, MAX($M$1:M2044)+1, 0)</f>
        <v>0</v>
      </c>
      <c r="N2045" t="str" cm="1">
        <f t="array" ref="N2045">INDEX($A$9:$F$1048576, $J2045, $K2045 )</f>
        <v>68772</v>
      </c>
      <c r="O2045" t="str" cm="1">
        <f t="array" ref="O2045">INDEX($B$9:$F$1048576, $J2045, $K2045 )</f>
        <v>신보2022제21차(유)1-2</v>
      </c>
      <c r="P2045" t="str" cm="1">
        <f t="array" ref="P2045">IF( $L2045, TRIM(_xll.IMDP("IR", $G$5&amp;$N2045, $G$6)), "" )</f>
        <v/>
      </c>
      <c r="Q2045" t="b" cm="1">
        <f t="array" ref="Q2045">IF(
    $U$1=1, AND($P2045&lt;&gt;"", $P2045&lt;&gt;"...", $P2045&lt;&gt;"입력오류"),
    IF(
        $U$18=1, AND($P2045&lt;&gt;"", $P2045&lt;&gt;"...", $P2045&lt;&gt;"입력오류", ISNUMBER(FIND(INDEX($T$2:$T$7,$U$1),$P2045))),
        IF(
            $U$17="기타", AND($P2045&lt;&gt;"", $P2045&lt;&gt;"...", $P2045&lt;&gt;"입력오류", NOT(ISNUMBER(FIND($T$21:$T$34,$P2045)))),
            AND($P2045&lt;&gt;"", $P2045&lt;&gt;"...", $P2045&lt;&gt;"입력오류", $T$19=$P2045)
        )
    )
)</f>
        <v>0</v>
      </c>
    </row>
    <row r="2046" spans="1:17">
      <c r="A2046" t="s">
        <v>3958</v>
      </c>
      <c r="B2046" t="s">
        <v>3959</v>
      </c>
      <c r="I2046">
        <f t="shared" si="94"/>
        <v>2045</v>
      </c>
      <c r="J2046">
        <f t="shared" si="95"/>
        <v>2045</v>
      </c>
      <c r="K2046">
        <f t="shared" si="93"/>
        <v>1</v>
      </c>
      <c r="L2046" t="b">
        <f>COUNTIF($N$2:N2046, N2046)=1</f>
        <v>1</v>
      </c>
      <c r="M2046" s="37">
        <f>IF( $Q2046, MAX($M$1:M2045)+1, 0)</f>
        <v>0</v>
      </c>
      <c r="N2046" t="str" cm="1">
        <f t="array" ref="N2046">INDEX($A$9:$F$1048576, $J2046, $K2046 )</f>
        <v>68773</v>
      </c>
      <c r="O2046" t="str" cm="1">
        <f t="array" ref="O2046">INDEX($B$9:$F$1048576, $J2046, $K2046 )</f>
        <v>신보2022제22차(유)1-1</v>
      </c>
      <c r="P2046" t="str" cm="1">
        <f t="array" ref="P2046">IF( $L2046, TRIM(_xll.IMDP("IR", $G$5&amp;$N2046, $G$6)), "" )</f>
        <v/>
      </c>
      <c r="Q2046" t="b" cm="1">
        <f t="array" ref="Q2046">IF(
    $U$1=1, AND($P2046&lt;&gt;"", $P2046&lt;&gt;"...", $P2046&lt;&gt;"입력오류"),
    IF(
        $U$18=1, AND($P2046&lt;&gt;"", $P2046&lt;&gt;"...", $P2046&lt;&gt;"입력오류", ISNUMBER(FIND(INDEX($T$2:$T$7,$U$1),$P2046))),
        IF(
            $U$17="기타", AND($P2046&lt;&gt;"", $P2046&lt;&gt;"...", $P2046&lt;&gt;"입력오류", NOT(ISNUMBER(FIND($T$21:$T$34,$P2046)))),
            AND($P2046&lt;&gt;"", $P2046&lt;&gt;"...", $P2046&lt;&gt;"입력오류", $T$19=$P2046)
        )
    )
)</f>
        <v>0</v>
      </c>
    </row>
    <row r="2047" spans="1:17">
      <c r="A2047" t="s">
        <v>3960</v>
      </c>
      <c r="B2047" t="s">
        <v>3961</v>
      </c>
      <c r="I2047">
        <f t="shared" si="94"/>
        <v>2046</v>
      </c>
      <c r="J2047">
        <f t="shared" si="95"/>
        <v>2046</v>
      </c>
      <c r="K2047">
        <f t="shared" si="93"/>
        <v>1</v>
      </c>
      <c r="L2047" t="b">
        <f>COUNTIF($N$2:N2047, N2047)=1</f>
        <v>1</v>
      </c>
      <c r="M2047" s="37">
        <f>IF( $Q2047, MAX($M$1:M2046)+1, 0)</f>
        <v>0</v>
      </c>
      <c r="N2047" t="str" cm="1">
        <f t="array" ref="N2047">INDEX($A$9:$F$1048576, $J2047, $K2047 )</f>
        <v>68774</v>
      </c>
      <c r="O2047" t="str" cm="1">
        <f t="array" ref="O2047">INDEX($B$9:$F$1048576, $J2047, $K2047 )</f>
        <v>신보2022제22차(유)1-2</v>
      </c>
      <c r="P2047" t="str" cm="1">
        <f t="array" ref="P2047">IF( $L2047, TRIM(_xll.IMDP("IR", $G$5&amp;$N2047, $G$6)), "" )</f>
        <v/>
      </c>
      <c r="Q2047" t="b" cm="1">
        <f t="array" ref="Q2047">IF(
    $U$1=1, AND($P2047&lt;&gt;"", $P2047&lt;&gt;"...", $P2047&lt;&gt;"입력오류"),
    IF(
        $U$18=1, AND($P2047&lt;&gt;"", $P2047&lt;&gt;"...", $P2047&lt;&gt;"입력오류", ISNUMBER(FIND(INDEX($T$2:$T$7,$U$1),$P2047))),
        IF(
            $U$17="기타", AND($P2047&lt;&gt;"", $P2047&lt;&gt;"...", $P2047&lt;&gt;"입력오류", NOT(ISNUMBER(FIND($T$21:$T$34,$P2047)))),
            AND($P2047&lt;&gt;"", $P2047&lt;&gt;"...", $P2047&lt;&gt;"입력오류", $T$19=$P2047)
        )
    )
)</f>
        <v>0</v>
      </c>
    </row>
    <row r="2048" spans="1:17">
      <c r="A2048" t="s">
        <v>3962</v>
      </c>
      <c r="B2048" t="s">
        <v>3963</v>
      </c>
      <c r="I2048">
        <f t="shared" si="94"/>
        <v>2047</v>
      </c>
      <c r="J2048">
        <f t="shared" si="95"/>
        <v>2047</v>
      </c>
      <c r="K2048">
        <f t="shared" si="93"/>
        <v>1</v>
      </c>
      <c r="L2048" t="b">
        <f>COUNTIF($N$2:N2048, N2048)=1</f>
        <v>1</v>
      </c>
      <c r="M2048" s="37">
        <f>IF( $Q2048, MAX($M$1:M2047)+1, 0)</f>
        <v>0</v>
      </c>
      <c r="N2048" t="str" cm="1">
        <f t="array" ref="N2048">INDEX($A$9:$F$1048576, $J2048, $K2048 )</f>
        <v>68835</v>
      </c>
      <c r="O2048" t="str" cm="1">
        <f t="array" ref="O2048">INDEX($B$9:$F$1048576, $J2048, $K2048 )</f>
        <v>위드지엠제16차(유)2-1</v>
      </c>
      <c r="P2048" t="str" cm="1">
        <f t="array" ref="P2048">IF( $L2048, TRIM(_xll.IMDP("IR", $G$5&amp;$N2048, $G$6)), "" )</f>
        <v/>
      </c>
      <c r="Q2048" t="b" cm="1">
        <f t="array" ref="Q2048">IF(
    $U$1=1, AND($P2048&lt;&gt;"", $P2048&lt;&gt;"...", $P2048&lt;&gt;"입력오류"),
    IF(
        $U$18=1, AND($P2048&lt;&gt;"", $P2048&lt;&gt;"...", $P2048&lt;&gt;"입력오류", ISNUMBER(FIND(INDEX($T$2:$T$7,$U$1),$P2048))),
        IF(
            $U$17="기타", AND($P2048&lt;&gt;"", $P2048&lt;&gt;"...", $P2048&lt;&gt;"입력오류", NOT(ISNUMBER(FIND($T$21:$T$34,$P2048)))),
            AND($P2048&lt;&gt;"", $P2048&lt;&gt;"...", $P2048&lt;&gt;"입력오류", $T$19=$P2048)
        )
    )
)</f>
        <v>0</v>
      </c>
    </row>
    <row r="2049" spans="1:17">
      <c r="A2049" t="s">
        <v>3964</v>
      </c>
      <c r="B2049" t="s">
        <v>3965</v>
      </c>
      <c r="I2049">
        <f t="shared" si="94"/>
        <v>2048</v>
      </c>
      <c r="J2049">
        <f t="shared" si="95"/>
        <v>2048</v>
      </c>
      <c r="K2049">
        <f t="shared" si="93"/>
        <v>1</v>
      </c>
      <c r="L2049" t="b">
        <f>COUNTIF($N$2:N2049, N2049)=1</f>
        <v>1</v>
      </c>
      <c r="M2049" s="37">
        <f>IF( $Q2049, MAX($M$1:M2048)+1, 0)</f>
        <v>0</v>
      </c>
      <c r="N2049" t="str" cm="1">
        <f t="array" ref="N2049">INDEX($A$9:$F$1048576, $J2049, $K2049 )</f>
        <v>68836</v>
      </c>
      <c r="O2049" t="str" cm="1">
        <f t="array" ref="O2049">INDEX($B$9:$F$1048576, $J2049, $K2049 )</f>
        <v>위드지엠제16차(유)2-2</v>
      </c>
      <c r="P2049" t="str" cm="1">
        <f t="array" ref="P2049">IF( $L2049, TRIM(_xll.IMDP("IR", $G$5&amp;$N2049, $G$6)), "" )</f>
        <v/>
      </c>
      <c r="Q2049" t="b" cm="1">
        <f t="array" ref="Q2049">IF(
    $U$1=1, AND($P2049&lt;&gt;"", $P2049&lt;&gt;"...", $P2049&lt;&gt;"입력오류"),
    IF(
        $U$18=1, AND($P2049&lt;&gt;"", $P2049&lt;&gt;"...", $P2049&lt;&gt;"입력오류", ISNUMBER(FIND(INDEX($T$2:$T$7,$U$1),$P2049))),
        IF(
            $U$17="기타", AND($P2049&lt;&gt;"", $P2049&lt;&gt;"...", $P2049&lt;&gt;"입력오류", NOT(ISNUMBER(FIND($T$21:$T$34,$P2049)))),
            AND($P2049&lt;&gt;"", $P2049&lt;&gt;"...", $P2049&lt;&gt;"입력오류", $T$19=$P2049)
        )
    )
)</f>
        <v>0</v>
      </c>
    </row>
    <row r="2050" spans="1:17">
      <c r="A2050" t="s">
        <v>3966</v>
      </c>
      <c r="B2050" t="s">
        <v>3967</v>
      </c>
      <c r="I2050">
        <f t="shared" si="94"/>
        <v>2049</v>
      </c>
      <c r="J2050">
        <f t="shared" si="95"/>
        <v>2049</v>
      </c>
      <c r="K2050">
        <f t="shared" ref="K2050:K2113" si="96">IF( $I2050&gt;$G$4, NA(), IF($I2050&gt;$G$3, 5, IF($I2050&gt;$G$2, 3, 1 ) ) )</f>
        <v>1</v>
      </c>
      <c r="L2050" t="b">
        <f>COUNTIF($N$2:N2050, N2050)=1</f>
        <v>1</v>
      </c>
      <c r="M2050" s="37">
        <f>IF( $Q2050, MAX($M$1:M2049)+1, 0)</f>
        <v>0</v>
      </c>
      <c r="N2050" t="str" cm="1">
        <f t="array" ref="N2050">INDEX($A$9:$F$1048576, $J2050, $K2050 )</f>
        <v>68850</v>
      </c>
      <c r="O2050" t="str" cm="1">
        <f t="array" ref="O2050">INDEX($B$9:$F$1048576, $J2050, $K2050 )</f>
        <v>위드지엠제16차(유)3-1</v>
      </c>
      <c r="P2050" t="str" cm="1">
        <f t="array" ref="P2050">IF( $L2050, TRIM(_xll.IMDP("IR", $G$5&amp;$N2050, $G$6)), "" )</f>
        <v/>
      </c>
      <c r="Q2050" t="b" cm="1">
        <f t="array" ref="Q2050">IF(
    $U$1=1, AND($P2050&lt;&gt;"", $P2050&lt;&gt;"...", $P2050&lt;&gt;"입력오류"),
    IF(
        $U$18=1, AND($P2050&lt;&gt;"", $P2050&lt;&gt;"...", $P2050&lt;&gt;"입력오류", ISNUMBER(FIND(INDEX($T$2:$T$7,$U$1),$P2050))),
        IF(
            $U$17="기타", AND($P2050&lt;&gt;"", $P2050&lt;&gt;"...", $P2050&lt;&gt;"입력오류", NOT(ISNUMBER(FIND($T$21:$T$34,$P2050)))),
            AND($P2050&lt;&gt;"", $P2050&lt;&gt;"...", $P2050&lt;&gt;"입력오류", $T$19=$P2050)
        )
    )
)</f>
        <v>0</v>
      </c>
    </row>
    <row r="2051" spans="1:17">
      <c r="A2051" t="s">
        <v>3968</v>
      </c>
      <c r="B2051" t="s">
        <v>3969</v>
      </c>
      <c r="I2051">
        <f t="shared" ref="I2051:I2114" si="97">ROW()-1</f>
        <v>2050</v>
      </c>
      <c r="J2051">
        <f t="shared" ref="J2051:J2114" si="98">IF( $I2051&gt;$G$4, NA(), IF($I2051&gt;$G$3, $I2051-$G$3, IF($I2051&gt;$G$2, $I2051-$G$2, $I2051 ) ) )</f>
        <v>2050</v>
      </c>
      <c r="K2051">
        <f t="shared" si="96"/>
        <v>1</v>
      </c>
      <c r="L2051" t="b">
        <f>COUNTIF($N$2:N2051, N2051)=1</f>
        <v>1</v>
      </c>
      <c r="M2051" s="37">
        <f>IF( $Q2051, MAX($M$1:M2050)+1, 0)</f>
        <v>0</v>
      </c>
      <c r="N2051" t="str" cm="1">
        <f t="array" ref="N2051">INDEX($A$9:$F$1048576, $J2051, $K2051 )</f>
        <v>68866</v>
      </c>
      <c r="O2051" t="str" cm="1">
        <f t="array" ref="O2051">INDEX($B$9:$F$1048576, $J2051, $K2051 )</f>
        <v>호림테크</v>
      </c>
      <c r="P2051" t="str" cm="1">
        <f t="array" ref="P2051">IF( $L2051, TRIM(_xll.IMDP("IR", $G$5&amp;$N2051, $G$6)), "" )</f>
        <v/>
      </c>
      <c r="Q2051" t="b" cm="1">
        <f t="array" ref="Q2051">IF(
    $U$1=1, AND($P2051&lt;&gt;"", $P2051&lt;&gt;"...", $P2051&lt;&gt;"입력오류"),
    IF(
        $U$18=1, AND($P2051&lt;&gt;"", $P2051&lt;&gt;"...", $P2051&lt;&gt;"입력오류", ISNUMBER(FIND(INDEX($T$2:$T$7,$U$1),$P2051))),
        IF(
            $U$17="기타", AND($P2051&lt;&gt;"", $P2051&lt;&gt;"...", $P2051&lt;&gt;"입력오류", NOT(ISNUMBER(FIND($T$21:$T$34,$P2051)))),
            AND($P2051&lt;&gt;"", $P2051&lt;&gt;"...", $P2051&lt;&gt;"입력오류", $T$19=$P2051)
        )
    )
)</f>
        <v>0</v>
      </c>
    </row>
    <row r="2052" spans="1:17">
      <c r="A2052" t="s">
        <v>3970</v>
      </c>
      <c r="B2052" t="s">
        <v>3971</v>
      </c>
      <c r="I2052">
        <f t="shared" si="97"/>
        <v>2051</v>
      </c>
      <c r="J2052">
        <f t="shared" si="98"/>
        <v>2051</v>
      </c>
      <c r="K2052">
        <f t="shared" si="96"/>
        <v>1</v>
      </c>
      <c r="L2052" t="b">
        <f>COUNTIF($N$2:N2052, N2052)=1</f>
        <v>1</v>
      </c>
      <c r="M2052" s="37">
        <f>IF( $Q2052, MAX($M$1:M2051)+1, 0)</f>
        <v>0</v>
      </c>
      <c r="N2052" t="str" cm="1">
        <f t="array" ref="N2052">INDEX($A$9:$F$1048576, $J2052, $K2052 )</f>
        <v>68871</v>
      </c>
      <c r="O2052" t="str" cm="1">
        <f t="array" ref="O2052">INDEX($B$9:$F$1048576, $J2052, $K2052 )</f>
        <v>2022기보제1차(유)1-1</v>
      </c>
      <c r="P2052" t="str" cm="1">
        <f t="array" ref="P2052">IF( $L2052, TRIM(_xll.IMDP("IR", $G$5&amp;$N2052, $G$6)), "" )</f>
        <v/>
      </c>
      <c r="Q2052" t="b" cm="1">
        <f t="array" ref="Q2052">IF(
    $U$1=1, AND($P2052&lt;&gt;"", $P2052&lt;&gt;"...", $P2052&lt;&gt;"입력오류"),
    IF(
        $U$18=1, AND($P2052&lt;&gt;"", $P2052&lt;&gt;"...", $P2052&lt;&gt;"입력오류", ISNUMBER(FIND(INDEX($T$2:$T$7,$U$1),$P2052))),
        IF(
            $U$17="기타", AND($P2052&lt;&gt;"", $P2052&lt;&gt;"...", $P2052&lt;&gt;"입력오류", NOT(ISNUMBER(FIND($T$21:$T$34,$P2052)))),
            AND($P2052&lt;&gt;"", $P2052&lt;&gt;"...", $P2052&lt;&gt;"입력오류", $T$19=$P2052)
        )
    )
)</f>
        <v>0</v>
      </c>
    </row>
    <row r="2053" spans="1:17">
      <c r="A2053" t="s">
        <v>3972</v>
      </c>
      <c r="B2053" t="s">
        <v>3973</v>
      </c>
      <c r="I2053">
        <f t="shared" si="97"/>
        <v>2052</v>
      </c>
      <c r="J2053">
        <f t="shared" si="98"/>
        <v>2052</v>
      </c>
      <c r="K2053">
        <f t="shared" si="96"/>
        <v>1</v>
      </c>
      <c r="L2053" t="b">
        <f>COUNTIF($N$2:N2053, N2053)=1</f>
        <v>1</v>
      </c>
      <c r="M2053" s="37">
        <f>IF( $Q2053, MAX($M$1:M2052)+1, 0)</f>
        <v>0</v>
      </c>
      <c r="N2053" t="str" cm="1">
        <f t="array" ref="N2053">INDEX($A$9:$F$1048576, $J2053, $K2053 )</f>
        <v>68872</v>
      </c>
      <c r="O2053" t="str" cm="1">
        <f t="array" ref="O2053">INDEX($B$9:$F$1048576, $J2053, $K2053 )</f>
        <v>2022기보제1차(유)1-2</v>
      </c>
      <c r="P2053" t="str" cm="1">
        <f t="array" ref="P2053">IF( $L2053, TRIM(_xll.IMDP("IR", $G$5&amp;$N2053, $G$6)), "" )</f>
        <v/>
      </c>
      <c r="Q2053" t="b" cm="1">
        <f t="array" ref="Q2053">IF(
    $U$1=1, AND($P2053&lt;&gt;"", $P2053&lt;&gt;"...", $P2053&lt;&gt;"입력오류"),
    IF(
        $U$18=1, AND($P2053&lt;&gt;"", $P2053&lt;&gt;"...", $P2053&lt;&gt;"입력오류", ISNUMBER(FIND(INDEX($T$2:$T$7,$U$1),$P2053))),
        IF(
            $U$17="기타", AND($P2053&lt;&gt;"", $P2053&lt;&gt;"...", $P2053&lt;&gt;"입력오류", NOT(ISNUMBER(FIND($T$21:$T$34,$P2053)))),
            AND($P2053&lt;&gt;"", $P2053&lt;&gt;"...", $P2053&lt;&gt;"입력오류", $T$19=$P2053)
        )
    )
)</f>
        <v>0</v>
      </c>
    </row>
    <row r="2054" spans="1:17">
      <c r="A2054" t="s">
        <v>3974</v>
      </c>
      <c r="B2054" t="s">
        <v>3975</v>
      </c>
      <c r="I2054">
        <f t="shared" si="97"/>
        <v>2053</v>
      </c>
      <c r="J2054">
        <f t="shared" si="98"/>
        <v>2053</v>
      </c>
      <c r="K2054">
        <f t="shared" si="96"/>
        <v>1</v>
      </c>
      <c r="L2054" t="b">
        <f>COUNTIF($N$2:N2054, N2054)=1</f>
        <v>1</v>
      </c>
      <c r="M2054" s="37">
        <f>IF( $Q2054, MAX($M$1:M2053)+1, 0)</f>
        <v>0</v>
      </c>
      <c r="N2054" t="str" cm="1">
        <f t="array" ref="N2054">INDEX($A$9:$F$1048576, $J2054, $K2054 )</f>
        <v>68903</v>
      </c>
      <c r="O2054" t="str" cm="1">
        <f t="array" ref="O2054">INDEX($B$9:$F$1048576, $J2054, $K2054 )</f>
        <v>메리츠오토제9차(유)1-19</v>
      </c>
      <c r="P2054" t="str" cm="1">
        <f t="array" ref="P2054">IF( $L2054, TRIM(_xll.IMDP("IR", $G$5&amp;$N2054, $G$6)), "" )</f>
        <v/>
      </c>
      <c r="Q2054" t="b" cm="1">
        <f t="array" ref="Q2054">IF(
    $U$1=1, AND($P2054&lt;&gt;"", $P2054&lt;&gt;"...", $P2054&lt;&gt;"입력오류"),
    IF(
        $U$18=1, AND($P2054&lt;&gt;"", $P2054&lt;&gt;"...", $P2054&lt;&gt;"입력오류", ISNUMBER(FIND(INDEX($T$2:$T$7,$U$1),$P2054))),
        IF(
            $U$17="기타", AND($P2054&lt;&gt;"", $P2054&lt;&gt;"...", $P2054&lt;&gt;"입력오류", NOT(ISNUMBER(FIND($T$21:$T$34,$P2054)))),
            AND($P2054&lt;&gt;"", $P2054&lt;&gt;"...", $P2054&lt;&gt;"입력오류", $T$19=$P2054)
        )
    )
)</f>
        <v>0</v>
      </c>
    </row>
    <row r="2055" spans="1:17">
      <c r="A2055" t="s">
        <v>3976</v>
      </c>
      <c r="B2055" t="s">
        <v>3977</v>
      </c>
      <c r="I2055">
        <f t="shared" si="97"/>
        <v>2054</v>
      </c>
      <c r="J2055">
        <f t="shared" si="98"/>
        <v>2054</v>
      </c>
      <c r="K2055">
        <f t="shared" si="96"/>
        <v>1</v>
      </c>
      <c r="L2055" t="b">
        <f>COUNTIF($N$2:N2055, N2055)=1</f>
        <v>1</v>
      </c>
      <c r="M2055" s="37">
        <f>IF( $Q2055, MAX($M$1:M2054)+1, 0)</f>
        <v>0</v>
      </c>
      <c r="N2055" t="str" cm="1">
        <f t="array" ref="N2055">INDEX($A$9:$F$1048576, $J2055, $K2055 )</f>
        <v>68904</v>
      </c>
      <c r="O2055" t="str" cm="1">
        <f t="array" ref="O2055">INDEX($B$9:$F$1048576, $J2055, $K2055 )</f>
        <v>메리츠오토제9차(유)1-20</v>
      </c>
      <c r="P2055" t="str" cm="1">
        <f t="array" ref="P2055">IF( $L2055, TRIM(_xll.IMDP("IR", $G$5&amp;$N2055, $G$6)), "" )</f>
        <v/>
      </c>
      <c r="Q2055" t="b" cm="1">
        <f t="array" ref="Q2055">IF(
    $U$1=1, AND($P2055&lt;&gt;"", $P2055&lt;&gt;"...", $P2055&lt;&gt;"입력오류"),
    IF(
        $U$18=1, AND($P2055&lt;&gt;"", $P2055&lt;&gt;"...", $P2055&lt;&gt;"입력오류", ISNUMBER(FIND(INDEX($T$2:$T$7,$U$1),$P2055))),
        IF(
            $U$17="기타", AND($P2055&lt;&gt;"", $P2055&lt;&gt;"...", $P2055&lt;&gt;"입력오류", NOT(ISNUMBER(FIND($T$21:$T$34,$P2055)))),
            AND($P2055&lt;&gt;"", $P2055&lt;&gt;"...", $P2055&lt;&gt;"입력오류", $T$19=$P2055)
        )
    )
)</f>
        <v>0</v>
      </c>
    </row>
    <row r="2056" spans="1:17">
      <c r="A2056" t="s">
        <v>3978</v>
      </c>
      <c r="B2056" t="s">
        <v>3979</v>
      </c>
      <c r="I2056">
        <f t="shared" si="97"/>
        <v>2055</v>
      </c>
      <c r="J2056">
        <f t="shared" si="98"/>
        <v>2055</v>
      </c>
      <c r="K2056">
        <f t="shared" si="96"/>
        <v>1</v>
      </c>
      <c r="L2056" t="b">
        <f>COUNTIF($N$2:N2056, N2056)=1</f>
        <v>1</v>
      </c>
      <c r="M2056" s="37">
        <f>IF( $Q2056, MAX($M$1:M2055)+1, 0)</f>
        <v>0</v>
      </c>
      <c r="N2056" t="str" cm="1">
        <f t="array" ref="N2056">INDEX($A$9:$F$1048576, $J2056, $K2056 )</f>
        <v>68915</v>
      </c>
      <c r="O2056" t="str" cm="1">
        <f t="array" ref="O2056">INDEX($B$9:$F$1048576, $J2056, $K2056 )</f>
        <v>주택금융공사MBS2022-19(1-2)</v>
      </c>
      <c r="P2056" t="str" cm="1">
        <f t="array" ref="P2056">IF( $L2056, TRIM(_xll.IMDP("IR", $G$5&amp;$N2056, $G$6)), "" )</f>
        <v/>
      </c>
      <c r="Q2056" t="b" cm="1">
        <f t="array" ref="Q2056">IF(
    $U$1=1, AND($P2056&lt;&gt;"", $P2056&lt;&gt;"...", $P2056&lt;&gt;"입력오류"),
    IF(
        $U$18=1, AND($P2056&lt;&gt;"", $P2056&lt;&gt;"...", $P2056&lt;&gt;"입력오류", ISNUMBER(FIND(INDEX($T$2:$T$7,$U$1),$P2056))),
        IF(
            $U$17="기타", AND($P2056&lt;&gt;"", $P2056&lt;&gt;"...", $P2056&lt;&gt;"입력오류", NOT(ISNUMBER(FIND($T$21:$T$34,$P2056)))),
            AND($P2056&lt;&gt;"", $P2056&lt;&gt;"...", $P2056&lt;&gt;"입력오류", $T$19=$P2056)
        )
    )
)</f>
        <v>0</v>
      </c>
    </row>
    <row r="2057" spans="1:17">
      <c r="A2057" t="s">
        <v>3980</v>
      </c>
      <c r="B2057" t="s">
        <v>3981</v>
      </c>
      <c r="I2057">
        <f t="shared" si="97"/>
        <v>2056</v>
      </c>
      <c r="J2057">
        <f t="shared" si="98"/>
        <v>2056</v>
      </c>
      <c r="K2057">
        <f t="shared" si="96"/>
        <v>1</v>
      </c>
      <c r="L2057" t="b">
        <f>COUNTIF($N$2:N2057, N2057)=1</f>
        <v>1</v>
      </c>
      <c r="M2057" s="37">
        <f>IF( $Q2057, MAX($M$1:M2056)+1, 0)</f>
        <v>0</v>
      </c>
      <c r="N2057" t="str" cm="1">
        <f t="array" ref="N2057">INDEX($A$9:$F$1048576, $J2057, $K2057 )</f>
        <v>68916</v>
      </c>
      <c r="O2057" t="str" cm="1">
        <f t="array" ref="O2057">INDEX($B$9:$F$1048576, $J2057, $K2057 )</f>
        <v>주택금융공사MBS2022-19(1-3)</v>
      </c>
      <c r="P2057" t="str" cm="1">
        <f t="array" ref="P2057">IF( $L2057, TRIM(_xll.IMDP("IR", $G$5&amp;$N2057, $G$6)), "" )</f>
        <v/>
      </c>
      <c r="Q2057" t="b" cm="1">
        <f t="array" ref="Q2057">IF(
    $U$1=1, AND($P2057&lt;&gt;"", $P2057&lt;&gt;"...", $P2057&lt;&gt;"입력오류"),
    IF(
        $U$18=1, AND($P2057&lt;&gt;"", $P2057&lt;&gt;"...", $P2057&lt;&gt;"입력오류", ISNUMBER(FIND(INDEX($T$2:$T$7,$U$1),$P2057))),
        IF(
            $U$17="기타", AND($P2057&lt;&gt;"", $P2057&lt;&gt;"...", $P2057&lt;&gt;"입력오류", NOT(ISNUMBER(FIND($T$21:$T$34,$P2057)))),
            AND($P2057&lt;&gt;"", $P2057&lt;&gt;"...", $P2057&lt;&gt;"입력오류", $T$19=$P2057)
        )
    )
)</f>
        <v>0</v>
      </c>
    </row>
    <row r="2058" spans="1:17">
      <c r="A2058" t="s">
        <v>5760</v>
      </c>
      <c r="B2058" t="s">
        <v>5761</v>
      </c>
      <c r="I2058">
        <f t="shared" si="97"/>
        <v>2057</v>
      </c>
      <c r="J2058">
        <f t="shared" si="98"/>
        <v>2057</v>
      </c>
      <c r="K2058">
        <f t="shared" si="96"/>
        <v>1</v>
      </c>
      <c r="L2058" t="b">
        <f>COUNTIF($N$2:N2058, N2058)=1</f>
        <v>1</v>
      </c>
      <c r="M2058" s="37">
        <f>IF( $Q2058, MAX($M$1:M2057)+1, 0)</f>
        <v>0</v>
      </c>
      <c r="N2058" t="str" cm="1">
        <f t="array" ref="N2058">INDEX($A$9:$F$1048576, $J2058, $K2058 )</f>
        <v>68917</v>
      </c>
      <c r="O2058" t="str" cm="1">
        <f t="array" ref="O2058">INDEX($B$9:$F$1048576, $J2058, $K2058 )</f>
        <v>주택금융공사MBS2022-19(1-4)</v>
      </c>
      <c r="P2058" t="str" cm="1">
        <f t="array" ref="P2058">IF( $L2058, TRIM(_xll.IMDP("IR", $G$5&amp;$N2058, $G$6)), "" )</f>
        <v/>
      </c>
      <c r="Q2058" t="b" cm="1">
        <f t="array" ref="Q2058">IF(
    $U$1=1, AND($P2058&lt;&gt;"", $P2058&lt;&gt;"...", $P2058&lt;&gt;"입력오류"),
    IF(
        $U$18=1, AND($P2058&lt;&gt;"", $P2058&lt;&gt;"...", $P2058&lt;&gt;"입력오류", ISNUMBER(FIND(INDEX($T$2:$T$7,$U$1),$P2058))),
        IF(
            $U$17="기타", AND($P2058&lt;&gt;"", $P2058&lt;&gt;"...", $P2058&lt;&gt;"입력오류", NOT(ISNUMBER(FIND($T$21:$T$34,$P2058)))),
            AND($P2058&lt;&gt;"", $P2058&lt;&gt;"...", $P2058&lt;&gt;"입력오류", $T$19=$P2058)
        )
    )
)</f>
        <v>0</v>
      </c>
    </row>
    <row r="2059" spans="1:17">
      <c r="A2059" t="s">
        <v>3982</v>
      </c>
      <c r="B2059" t="s">
        <v>3983</v>
      </c>
      <c r="I2059">
        <f t="shared" si="97"/>
        <v>2058</v>
      </c>
      <c r="J2059">
        <f t="shared" si="98"/>
        <v>2058</v>
      </c>
      <c r="K2059">
        <f t="shared" si="96"/>
        <v>1</v>
      </c>
      <c r="L2059" t="b">
        <f>COUNTIF($N$2:N2059, N2059)=1</f>
        <v>1</v>
      </c>
      <c r="M2059" s="37">
        <f>IF( $Q2059, MAX($M$1:M2058)+1, 0)</f>
        <v>0</v>
      </c>
      <c r="N2059" t="str" cm="1">
        <f t="array" ref="N2059">INDEX($A$9:$F$1048576, $J2059, $K2059 )</f>
        <v>68918</v>
      </c>
      <c r="O2059" t="str" cm="1">
        <f t="array" ref="O2059">INDEX($B$9:$F$1048576, $J2059, $K2059 )</f>
        <v>주택금융공사MBS2022-19(1-5)</v>
      </c>
      <c r="P2059" t="str" cm="1">
        <f t="array" ref="P2059">IF( $L2059, TRIM(_xll.IMDP("IR", $G$5&amp;$N2059, $G$6)), "" )</f>
        <v/>
      </c>
      <c r="Q2059" t="b" cm="1">
        <f t="array" ref="Q2059">IF(
    $U$1=1, AND($P2059&lt;&gt;"", $P2059&lt;&gt;"...", $P2059&lt;&gt;"입력오류"),
    IF(
        $U$18=1, AND($P2059&lt;&gt;"", $P2059&lt;&gt;"...", $P2059&lt;&gt;"입력오류", ISNUMBER(FIND(INDEX($T$2:$T$7,$U$1),$P2059))),
        IF(
            $U$17="기타", AND($P2059&lt;&gt;"", $P2059&lt;&gt;"...", $P2059&lt;&gt;"입력오류", NOT(ISNUMBER(FIND($T$21:$T$34,$P2059)))),
            AND($P2059&lt;&gt;"", $P2059&lt;&gt;"...", $P2059&lt;&gt;"입력오류", $T$19=$P2059)
        )
    )
)</f>
        <v>0</v>
      </c>
    </row>
    <row r="2060" spans="1:17">
      <c r="A2060" t="s">
        <v>3984</v>
      </c>
      <c r="B2060" t="s">
        <v>3985</v>
      </c>
      <c r="I2060">
        <f t="shared" si="97"/>
        <v>2059</v>
      </c>
      <c r="J2060">
        <f t="shared" si="98"/>
        <v>2059</v>
      </c>
      <c r="K2060">
        <f t="shared" si="96"/>
        <v>1</v>
      </c>
      <c r="L2060" t="b">
        <f>COUNTIF($N$2:N2060, N2060)=1</f>
        <v>1</v>
      </c>
      <c r="M2060" s="37">
        <f>IF( $Q2060, MAX($M$1:M2059)+1, 0)</f>
        <v>0</v>
      </c>
      <c r="N2060" t="str" cm="1">
        <f t="array" ref="N2060">INDEX($A$9:$F$1048576, $J2060, $K2060 )</f>
        <v>68919</v>
      </c>
      <c r="O2060" t="str" cm="1">
        <f t="array" ref="O2060">INDEX($B$9:$F$1048576, $J2060, $K2060 )</f>
        <v>주택금융공사MBS2022-19(1-6)</v>
      </c>
      <c r="P2060" t="str" cm="1">
        <f t="array" ref="P2060">IF( $L2060, TRIM(_xll.IMDP("IR", $G$5&amp;$N2060, $G$6)), "" )</f>
        <v/>
      </c>
      <c r="Q2060" t="b" cm="1">
        <f t="array" ref="Q2060">IF(
    $U$1=1, AND($P2060&lt;&gt;"", $P2060&lt;&gt;"...", $P2060&lt;&gt;"입력오류"),
    IF(
        $U$18=1, AND($P2060&lt;&gt;"", $P2060&lt;&gt;"...", $P2060&lt;&gt;"입력오류", ISNUMBER(FIND(INDEX($T$2:$T$7,$U$1),$P2060))),
        IF(
            $U$17="기타", AND($P2060&lt;&gt;"", $P2060&lt;&gt;"...", $P2060&lt;&gt;"입력오류", NOT(ISNUMBER(FIND($T$21:$T$34,$P2060)))),
            AND($P2060&lt;&gt;"", $P2060&lt;&gt;"...", $P2060&lt;&gt;"입력오류", $T$19=$P2060)
        )
    )
)</f>
        <v>0</v>
      </c>
    </row>
    <row r="2061" spans="1:17">
      <c r="A2061" t="s">
        <v>3986</v>
      </c>
      <c r="B2061" t="s">
        <v>3987</v>
      </c>
      <c r="I2061">
        <f t="shared" si="97"/>
        <v>2060</v>
      </c>
      <c r="J2061">
        <f t="shared" si="98"/>
        <v>2060</v>
      </c>
      <c r="K2061">
        <f t="shared" si="96"/>
        <v>1</v>
      </c>
      <c r="L2061" t="b">
        <f>COUNTIF($N$2:N2061, N2061)=1</f>
        <v>1</v>
      </c>
      <c r="M2061" s="37">
        <f>IF( $Q2061, MAX($M$1:M2060)+1, 0)</f>
        <v>0</v>
      </c>
      <c r="N2061" t="str" cm="1">
        <f t="array" ref="N2061">INDEX($A$9:$F$1048576, $J2061, $K2061 )</f>
        <v>68920</v>
      </c>
      <c r="O2061" t="str" cm="1">
        <f t="array" ref="O2061">INDEX($B$9:$F$1048576, $J2061, $K2061 )</f>
        <v>주택금융공사MBS2022-19(1-7)</v>
      </c>
      <c r="P2061" t="str" cm="1">
        <f t="array" ref="P2061">IF( $L2061, TRIM(_xll.IMDP("IR", $G$5&amp;$N2061, $G$6)), "" )</f>
        <v/>
      </c>
      <c r="Q2061" t="b" cm="1">
        <f t="array" ref="Q2061">IF(
    $U$1=1, AND($P2061&lt;&gt;"", $P2061&lt;&gt;"...", $P2061&lt;&gt;"입력오류"),
    IF(
        $U$18=1, AND($P2061&lt;&gt;"", $P2061&lt;&gt;"...", $P2061&lt;&gt;"입력오류", ISNUMBER(FIND(INDEX($T$2:$T$7,$U$1),$P2061))),
        IF(
            $U$17="기타", AND($P2061&lt;&gt;"", $P2061&lt;&gt;"...", $P2061&lt;&gt;"입력오류", NOT(ISNUMBER(FIND($T$21:$T$34,$P2061)))),
            AND($P2061&lt;&gt;"", $P2061&lt;&gt;"...", $P2061&lt;&gt;"입력오류", $T$19=$P2061)
        )
    )
)</f>
        <v>0</v>
      </c>
    </row>
    <row r="2062" spans="1:17">
      <c r="A2062" t="s">
        <v>3988</v>
      </c>
      <c r="B2062" t="s">
        <v>3989</v>
      </c>
      <c r="I2062">
        <f t="shared" si="97"/>
        <v>2061</v>
      </c>
      <c r="J2062">
        <f t="shared" si="98"/>
        <v>2061</v>
      </c>
      <c r="K2062">
        <f t="shared" si="96"/>
        <v>1</v>
      </c>
      <c r="L2062" t="b">
        <f>COUNTIF($N$2:N2062, N2062)=1</f>
        <v>1</v>
      </c>
      <c r="M2062" s="37">
        <f>IF( $Q2062, MAX($M$1:M2061)+1, 0)</f>
        <v>0</v>
      </c>
      <c r="N2062" t="str" cm="1">
        <f t="array" ref="N2062">INDEX($A$9:$F$1048576, $J2062, $K2062 )</f>
        <v>68921</v>
      </c>
      <c r="O2062" t="str" cm="1">
        <f t="array" ref="O2062">INDEX($B$9:$F$1048576, $J2062, $K2062 )</f>
        <v>주택금융공사MBS2022-19(1-8)</v>
      </c>
      <c r="P2062" t="str" cm="1">
        <f t="array" ref="P2062">IF( $L2062, TRIM(_xll.IMDP("IR", $G$5&amp;$N2062, $G$6)), "" )</f>
        <v/>
      </c>
      <c r="Q2062" t="b" cm="1">
        <f t="array" ref="Q2062">IF(
    $U$1=1, AND($P2062&lt;&gt;"", $P2062&lt;&gt;"...", $P2062&lt;&gt;"입력오류"),
    IF(
        $U$18=1, AND($P2062&lt;&gt;"", $P2062&lt;&gt;"...", $P2062&lt;&gt;"입력오류", ISNUMBER(FIND(INDEX($T$2:$T$7,$U$1),$P2062))),
        IF(
            $U$17="기타", AND($P2062&lt;&gt;"", $P2062&lt;&gt;"...", $P2062&lt;&gt;"입력오류", NOT(ISNUMBER(FIND($T$21:$T$34,$P2062)))),
            AND($P2062&lt;&gt;"", $P2062&lt;&gt;"...", $P2062&lt;&gt;"입력오류", $T$19=$P2062)
        )
    )
)</f>
        <v>0</v>
      </c>
    </row>
    <row r="2063" spans="1:17">
      <c r="A2063" t="s">
        <v>3990</v>
      </c>
      <c r="B2063" t="s">
        <v>3991</v>
      </c>
      <c r="I2063">
        <f t="shared" si="97"/>
        <v>2062</v>
      </c>
      <c r="J2063">
        <f t="shared" si="98"/>
        <v>2062</v>
      </c>
      <c r="K2063">
        <f t="shared" si="96"/>
        <v>1</v>
      </c>
      <c r="L2063" t="b">
        <f>COUNTIF($N$2:N2063, N2063)=1</f>
        <v>1</v>
      </c>
      <c r="M2063" s="37">
        <f>IF( $Q2063, MAX($M$1:M2062)+1, 0)</f>
        <v>0</v>
      </c>
      <c r="N2063" t="str" cm="1">
        <f t="array" ref="N2063">INDEX($A$9:$F$1048576, $J2063, $K2063 )</f>
        <v>68922</v>
      </c>
      <c r="O2063" t="str" cm="1">
        <f t="array" ref="O2063">INDEX($B$9:$F$1048576, $J2063, $K2063 )</f>
        <v>주택금융공사MBS2022-19(1-9)</v>
      </c>
      <c r="P2063" t="str" cm="1">
        <f t="array" ref="P2063">IF( $L2063, TRIM(_xll.IMDP("IR", $G$5&amp;$N2063, $G$6)), "" )</f>
        <v/>
      </c>
      <c r="Q2063" t="b" cm="1">
        <f t="array" ref="Q2063">IF(
    $U$1=1, AND($P2063&lt;&gt;"", $P2063&lt;&gt;"...", $P2063&lt;&gt;"입력오류"),
    IF(
        $U$18=1, AND($P2063&lt;&gt;"", $P2063&lt;&gt;"...", $P2063&lt;&gt;"입력오류", ISNUMBER(FIND(INDEX($T$2:$T$7,$U$1),$P2063))),
        IF(
            $U$17="기타", AND($P2063&lt;&gt;"", $P2063&lt;&gt;"...", $P2063&lt;&gt;"입력오류", NOT(ISNUMBER(FIND($T$21:$T$34,$P2063)))),
            AND($P2063&lt;&gt;"", $P2063&lt;&gt;"...", $P2063&lt;&gt;"입력오류", $T$19=$P2063)
        )
    )
)</f>
        <v>0</v>
      </c>
    </row>
    <row r="2064" spans="1:17">
      <c r="A2064" t="s">
        <v>3992</v>
      </c>
      <c r="B2064" t="s">
        <v>3993</v>
      </c>
      <c r="I2064">
        <f t="shared" si="97"/>
        <v>2063</v>
      </c>
      <c r="J2064">
        <f t="shared" si="98"/>
        <v>2063</v>
      </c>
      <c r="K2064">
        <f t="shared" si="96"/>
        <v>1</v>
      </c>
      <c r="L2064" t="b">
        <f>COUNTIF($N$2:N2064, N2064)=1</f>
        <v>1</v>
      </c>
      <c r="M2064" s="37">
        <f>IF( $Q2064, MAX($M$1:M2063)+1, 0)</f>
        <v>0</v>
      </c>
      <c r="N2064" t="str" cm="1">
        <f t="array" ref="N2064">INDEX($A$9:$F$1048576, $J2064, $K2064 )</f>
        <v>68925</v>
      </c>
      <c r="O2064" t="str" cm="1">
        <f t="array" ref="O2064">INDEX($B$9:$F$1048576, $J2064, $K2064 )</f>
        <v>신보2022제23차(유)1-1</v>
      </c>
      <c r="P2064" t="str" cm="1">
        <f t="array" ref="P2064">IF( $L2064, TRIM(_xll.IMDP("IR", $G$5&amp;$N2064, $G$6)), "" )</f>
        <v/>
      </c>
      <c r="Q2064" t="b" cm="1">
        <f t="array" ref="Q2064">IF(
    $U$1=1, AND($P2064&lt;&gt;"", $P2064&lt;&gt;"...", $P2064&lt;&gt;"입력오류"),
    IF(
        $U$18=1, AND($P2064&lt;&gt;"", $P2064&lt;&gt;"...", $P2064&lt;&gt;"입력오류", ISNUMBER(FIND(INDEX($T$2:$T$7,$U$1),$P2064))),
        IF(
            $U$17="기타", AND($P2064&lt;&gt;"", $P2064&lt;&gt;"...", $P2064&lt;&gt;"입력오류", NOT(ISNUMBER(FIND($T$21:$T$34,$P2064)))),
            AND($P2064&lt;&gt;"", $P2064&lt;&gt;"...", $P2064&lt;&gt;"입력오류", $T$19=$P2064)
        )
    )
)</f>
        <v>0</v>
      </c>
    </row>
    <row r="2065" spans="1:17">
      <c r="A2065" t="s">
        <v>3994</v>
      </c>
      <c r="B2065" t="s">
        <v>3995</v>
      </c>
      <c r="I2065">
        <f t="shared" si="97"/>
        <v>2064</v>
      </c>
      <c r="J2065">
        <f t="shared" si="98"/>
        <v>2064</v>
      </c>
      <c r="K2065">
        <f t="shared" si="96"/>
        <v>1</v>
      </c>
      <c r="L2065" t="b">
        <f>COUNTIF($N$2:N2065, N2065)=1</f>
        <v>1</v>
      </c>
      <c r="M2065" s="37">
        <f>IF( $Q2065, MAX($M$1:M2064)+1, 0)</f>
        <v>0</v>
      </c>
      <c r="N2065" t="str" cm="1">
        <f t="array" ref="N2065">INDEX($A$9:$F$1048576, $J2065, $K2065 )</f>
        <v>68926</v>
      </c>
      <c r="O2065" t="str" cm="1">
        <f t="array" ref="O2065">INDEX($B$9:$F$1048576, $J2065, $K2065 )</f>
        <v>신보2022제23차(유)1-2</v>
      </c>
      <c r="P2065" t="str" cm="1">
        <f t="array" ref="P2065">IF( $L2065, TRIM(_xll.IMDP("IR", $G$5&amp;$N2065, $G$6)), "" )</f>
        <v/>
      </c>
      <c r="Q2065" t="b" cm="1">
        <f t="array" ref="Q2065">IF(
    $U$1=1, AND($P2065&lt;&gt;"", $P2065&lt;&gt;"...", $P2065&lt;&gt;"입력오류"),
    IF(
        $U$18=1, AND($P2065&lt;&gt;"", $P2065&lt;&gt;"...", $P2065&lt;&gt;"입력오류", ISNUMBER(FIND(INDEX($T$2:$T$7,$U$1),$P2065))),
        IF(
            $U$17="기타", AND($P2065&lt;&gt;"", $P2065&lt;&gt;"...", $P2065&lt;&gt;"입력오류", NOT(ISNUMBER(FIND($T$21:$T$34,$P2065)))),
            AND($P2065&lt;&gt;"", $P2065&lt;&gt;"...", $P2065&lt;&gt;"입력오류", $T$19=$P2065)
        )
    )
)</f>
        <v>0</v>
      </c>
    </row>
    <row r="2066" spans="1:17">
      <c r="A2066" t="s">
        <v>3996</v>
      </c>
      <c r="B2066" t="s">
        <v>3997</v>
      </c>
      <c r="I2066">
        <f t="shared" si="97"/>
        <v>2065</v>
      </c>
      <c r="J2066">
        <f t="shared" si="98"/>
        <v>2065</v>
      </c>
      <c r="K2066">
        <f t="shared" si="96"/>
        <v>1</v>
      </c>
      <c r="L2066" t="b">
        <f>COUNTIF($N$2:N2066, N2066)=1</f>
        <v>1</v>
      </c>
      <c r="M2066" s="37">
        <f>IF( $Q2066, MAX($M$1:M2065)+1, 0)</f>
        <v>0</v>
      </c>
      <c r="N2066" t="str" cm="1">
        <f t="array" ref="N2066">INDEX($A$9:$F$1048576, $J2066, $K2066 )</f>
        <v>68927</v>
      </c>
      <c r="O2066" t="str" cm="1">
        <f t="array" ref="O2066">INDEX($B$9:$F$1048576, $J2066, $K2066 )</f>
        <v>신보2022제24차(유)1-1</v>
      </c>
      <c r="P2066" t="str" cm="1">
        <f t="array" ref="P2066">IF( $L2066, TRIM(_xll.IMDP("IR", $G$5&amp;$N2066, $G$6)), "" )</f>
        <v/>
      </c>
      <c r="Q2066" t="b" cm="1">
        <f t="array" ref="Q2066">IF(
    $U$1=1, AND($P2066&lt;&gt;"", $P2066&lt;&gt;"...", $P2066&lt;&gt;"입력오류"),
    IF(
        $U$18=1, AND($P2066&lt;&gt;"", $P2066&lt;&gt;"...", $P2066&lt;&gt;"입력오류", ISNUMBER(FIND(INDEX($T$2:$T$7,$U$1),$P2066))),
        IF(
            $U$17="기타", AND($P2066&lt;&gt;"", $P2066&lt;&gt;"...", $P2066&lt;&gt;"입력오류", NOT(ISNUMBER(FIND($T$21:$T$34,$P2066)))),
            AND($P2066&lt;&gt;"", $P2066&lt;&gt;"...", $P2066&lt;&gt;"입력오류", $T$19=$P2066)
        )
    )
)</f>
        <v>0</v>
      </c>
    </row>
    <row r="2067" spans="1:17">
      <c r="A2067" t="s">
        <v>3998</v>
      </c>
      <c r="B2067" t="s">
        <v>3999</v>
      </c>
      <c r="I2067">
        <f t="shared" si="97"/>
        <v>2066</v>
      </c>
      <c r="J2067">
        <f t="shared" si="98"/>
        <v>2066</v>
      </c>
      <c r="K2067">
        <f t="shared" si="96"/>
        <v>1</v>
      </c>
      <c r="L2067" t="b">
        <f>COUNTIF($N$2:N2067, N2067)=1</f>
        <v>1</v>
      </c>
      <c r="M2067" s="37">
        <f>IF( $Q2067, MAX($M$1:M2066)+1, 0)</f>
        <v>0</v>
      </c>
      <c r="N2067" t="str" cm="1">
        <f t="array" ref="N2067">INDEX($A$9:$F$1048576, $J2067, $K2067 )</f>
        <v>68928</v>
      </c>
      <c r="O2067" t="str" cm="1">
        <f t="array" ref="O2067">INDEX($B$9:$F$1048576, $J2067, $K2067 )</f>
        <v>신보2022제24차(유)1-2</v>
      </c>
      <c r="P2067" t="str" cm="1">
        <f t="array" ref="P2067">IF( $L2067, TRIM(_xll.IMDP("IR", $G$5&amp;$N2067, $G$6)), "" )</f>
        <v/>
      </c>
      <c r="Q2067" t="b" cm="1">
        <f t="array" ref="Q2067">IF(
    $U$1=1, AND($P2067&lt;&gt;"", $P2067&lt;&gt;"...", $P2067&lt;&gt;"입력오류"),
    IF(
        $U$18=1, AND($P2067&lt;&gt;"", $P2067&lt;&gt;"...", $P2067&lt;&gt;"입력오류", ISNUMBER(FIND(INDEX($T$2:$T$7,$U$1),$P2067))),
        IF(
            $U$17="기타", AND($P2067&lt;&gt;"", $P2067&lt;&gt;"...", $P2067&lt;&gt;"입력오류", NOT(ISNUMBER(FIND($T$21:$T$34,$P2067)))),
            AND($P2067&lt;&gt;"", $P2067&lt;&gt;"...", $P2067&lt;&gt;"입력오류", $T$19=$P2067)
        )
    )
)</f>
        <v>0</v>
      </c>
    </row>
    <row r="2068" spans="1:17">
      <c r="A2068" t="s">
        <v>4000</v>
      </c>
      <c r="B2068" t="s">
        <v>4001</v>
      </c>
      <c r="I2068">
        <f t="shared" si="97"/>
        <v>2067</v>
      </c>
      <c r="J2068">
        <f t="shared" si="98"/>
        <v>2067</v>
      </c>
      <c r="K2068">
        <f t="shared" si="96"/>
        <v>1</v>
      </c>
      <c r="L2068" t="b">
        <f>COUNTIF($N$2:N2068, N2068)=1</f>
        <v>1</v>
      </c>
      <c r="M2068" s="37">
        <f>IF( $Q2068, MAX($M$1:M2067)+1, 0)</f>
        <v>0</v>
      </c>
      <c r="N2068" t="str" cm="1">
        <f t="array" ref="N2068">INDEX($A$9:$F$1048576, $J2068, $K2068 )</f>
        <v>68946</v>
      </c>
      <c r="O2068" t="str" cm="1">
        <f t="array" ref="O2068">INDEX($B$9:$F$1048576, $J2068, $K2068 )</f>
        <v>티월드제81차(유)1-13</v>
      </c>
      <c r="P2068" t="str" cm="1">
        <f t="array" ref="P2068">IF( $L2068, TRIM(_xll.IMDP("IR", $G$5&amp;$N2068, $G$6)), "" )</f>
        <v/>
      </c>
      <c r="Q2068" t="b" cm="1">
        <f t="array" ref="Q2068">IF(
    $U$1=1, AND($P2068&lt;&gt;"", $P2068&lt;&gt;"...", $P2068&lt;&gt;"입력오류"),
    IF(
        $U$18=1, AND($P2068&lt;&gt;"", $P2068&lt;&gt;"...", $P2068&lt;&gt;"입력오류", ISNUMBER(FIND(INDEX($T$2:$T$7,$U$1),$P2068))),
        IF(
            $U$17="기타", AND($P2068&lt;&gt;"", $P2068&lt;&gt;"...", $P2068&lt;&gt;"입력오류", NOT(ISNUMBER(FIND($T$21:$T$34,$P2068)))),
            AND($P2068&lt;&gt;"", $P2068&lt;&gt;"...", $P2068&lt;&gt;"입력오류", $T$19=$P2068)
        )
    )
)</f>
        <v>0</v>
      </c>
    </row>
    <row r="2069" spans="1:17">
      <c r="A2069" t="s">
        <v>4002</v>
      </c>
      <c r="B2069" t="s">
        <v>4003</v>
      </c>
      <c r="I2069">
        <f t="shared" si="97"/>
        <v>2068</v>
      </c>
      <c r="J2069">
        <f t="shared" si="98"/>
        <v>2068</v>
      </c>
      <c r="K2069">
        <f t="shared" si="96"/>
        <v>1</v>
      </c>
      <c r="L2069" t="b">
        <f>COUNTIF($N$2:N2069, N2069)=1</f>
        <v>1</v>
      </c>
      <c r="M2069" s="37">
        <f>IF( $Q2069, MAX($M$1:M2068)+1, 0)</f>
        <v>0</v>
      </c>
      <c r="N2069" t="str" cm="1">
        <f t="array" ref="N2069">INDEX($A$9:$F$1048576, $J2069, $K2069 )</f>
        <v>68947</v>
      </c>
      <c r="O2069" t="str" cm="1">
        <f t="array" ref="O2069">INDEX($B$9:$F$1048576, $J2069, $K2069 )</f>
        <v>티월드제81차(유)1-14</v>
      </c>
      <c r="P2069" t="str" cm="1">
        <f t="array" ref="P2069">IF( $L2069, TRIM(_xll.IMDP("IR", $G$5&amp;$N2069, $G$6)), "" )</f>
        <v/>
      </c>
      <c r="Q2069" t="b" cm="1">
        <f t="array" ref="Q2069">IF(
    $U$1=1, AND($P2069&lt;&gt;"", $P2069&lt;&gt;"...", $P2069&lt;&gt;"입력오류"),
    IF(
        $U$18=1, AND($P2069&lt;&gt;"", $P2069&lt;&gt;"...", $P2069&lt;&gt;"입력오류", ISNUMBER(FIND(INDEX($T$2:$T$7,$U$1),$P2069))),
        IF(
            $U$17="기타", AND($P2069&lt;&gt;"", $P2069&lt;&gt;"...", $P2069&lt;&gt;"입력오류", NOT(ISNUMBER(FIND($T$21:$T$34,$P2069)))),
            AND($P2069&lt;&gt;"", $P2069&lt;&gt;"...", $P2069&lt;&gt;"입력오류", $T$19=$P2069)
        )
    )
)</f>
        <v>0</v>
      </c>
    </row>
    <row r="2070" spans="1:17">
      <c r="A2070" t="s">
        <v>4004</v>
      </c>
      <c r="B2070" t="s">
        <v>4005</v>
      </c>
      <c r="I2070">
        <f t="shared" si="97"/>
        <v>2069</v>
      </c>
      <c r="J2070">
        <f t="shared" si="98"/>
        <v>2069</v>
      </c>
      <c r="K2070">
        <f t="shared" si="96"/>
        <v>1</v>
      </c>
      <c r="L2070" t="b">
        <f>COUNTIF($N$2:N2070, N2070)=1</f>
        <v>1</v>
      </c>
      <c r="M2070" s="37">
        <f>IF( $Q2070, MAX($M$1:M2069)+1, 0)</f>
        <v>0</v>
      </c>
      <c r="N2070" t="str" cm="1">
        <f t="array" ref="N2070">INDEX($A$9:$F$1048576, $J2070, $K2070 )</f>
        <v>68948</v>
      </c>
      <c r="O2070" t="str" cm="1">
        <f t="array" ref="O2070">INDEX($B$9:$F$1048576, $J2070, $K2070 )</f>
        <v>티월드제81차(유)1-15</v>
      </c>
      <c r="P2070" t="str" cm="1">
        <f t="array" ref="P2070">IF( $L2070, TRIM(_xll.IMDP("IR", $G$5&amp;$N2070, $G$6)), "" )</f>
        <v/>
      </c>
      <c r="Q2070" t="b" cm="1">
        <f t="array" ref="Q2070">IF(
    $U$1=1, AND($P2070&lt;&gt;"", $P2070&lt;&gt;"...", $P2070&lt;&gt;"입력오류"),
    IF(
        $U$18=1, AND($P2070&lt;&gt;"", $P2070&lt;&gt;"...", $P2070&lt;&gt;"입력오류", ISNUMBER(FIND(INDEX($T$2:$T$7,$U$1),$P2070))),
        IF(
            $U$17="기타", AND($P2070&lt;&gt;"", $P2070&lt;&gt;"...", $P2070&lt;&gt;"입력오류", NOT(ISNUMBER(FIND($T$21:$T$34,$P2070)))),
            AND($P2070&lt;&gt;"", $P2070&lt;&gt;"...", $P2070&lt;&gt;"입력오류", $T$19=$P2070)
        )
    )
)</f>
        <v>0</v>
      </c>
    </row>
    <row r="2071" spans="1:17">
      <c r="A2071" t="s">
        <v>4006</v>
      </c>
      <c r="B2071" t="s">
        <v>4007</v>
      </c>
      <c r="I2071">
        <f t="shared" si="97"/>
        <v>2070</v>
      </c>
      <c r="J2071">
        <f t="shared" si="98"/>
        <v>2070</v>
      </c>
      <c r="K2071">
        <f t="shared" si="96"/>
        <v>1</v>
      </c>
      <c r="L2071" t="b">
        <f>COUNTIF($N$2:N2071, N2071)=1</f>
        <v>1</v>
      </c>
      <c r="M2071" s="37">
        <f>IF( $Q2071, MAX($M$1:M2070)+1, 0)</f>
        <v>0</v>
      </c>
      <c r="N2071" t="str" cm="1">
        <f t="array" ref="N2071">INDEX($A$9:$F$1048576, $J2071, $K2071 )</f>
        <v>68949</v>
      </c>
      <c r="O2071" t="str" cm="1">
        <f t="array" ref="O2071">INDEX($B$9:$F$1048576, $J2071, $K2071 )</f>
        <v>티월드제81차(유)1-16</v>
      </c>
      <c r="P2071" t="str" cm="1">
        <f t="array" ref="P2071">IF( $L2071, TRIM(_xll.IMDP("IR", $G$5&amp;$N2071, $G$6)), "" )</f>
        <v/>
      </c>
      <c r="Q2071" t="b" cm="1">
        <f t="array" ref="Q2071">IF(
    $U$1=1, AND($P2071&lt;&gt;"", $P2071&lt;&gt;"...", $P2071&lt;&gt;"입력오류"),
    IF(
        $U$18=1, AND($P2071&lt;&gt;"", $P2071&lt;&gt;"...", $P2071&lt;&gt;"입력오류", ISNUMBER(FIND(INDEX($T$2:$T$7,$U$1),$P2071))),
        IF(
            $U$17="기타", AND($P2071&lt;&gt;"", $P2071&lt;&gt;"...", $P2071&lt;&gt;"입력오류", NOT(ISNUMBER(FIND($T$21:$T$34,$P2071)))),
            AND($P2071&lt;&gt;"", $P2071&lt;&gt;"...", $P2071&lt;&gt;"입력오류", $T$19=$P2071)
        )
    )
)</f>
        <v>0</v>
      </c>
    </row>
    <row r="2072" spans="1:17">
      <c r="A2072" t="s">
        <v>4008</v>
      </c>
      <c r="B2072" t="s">
        <v>4009</v>
      </c>
      <c r="I2072">
        <f t="shared" si="97"/>
        <v>2071</v>
      </c>
      <c r="J2072">
        <f t="shared" si="98"/>
        <v>2071</v>
      </c>
      <c r="K2072">
        <f t="shared" si="96"/>
        <v>1</v>
      </c>
      <c r="L2072" t="b">
        <f>COUNTIF($N$2:N2072, N2072)=1</f>
        <v>1</v>
      </c>
      <c r="M2072" s="37">
        <f>IF( $Q2072, MAX($M$1:M2071)+1, 0)</f>
        <v>0</v>
      </c>
      <c r="N2072" t="str" cm="1">
        <f t="array" ref="N2072">INDEX($A$9:$F$1048576, $J2072, $K2072 )</f>
        <v>68950</v>
      </c>
      <c r="O2072" t="str" cm="1">
        <f t="array" ref="O2072">INDEX($B$9:$F$1048576, $J2072, $K2072 )</f>
        <v>티월드제81차(유)1-17</v>
      </c>
      <c r="P2072" t="str" cm="1">
        <f t="array" ref="P2072">IF( $L2072, TRIM(_xll.IMDP("IR", $G$5&amp;$N2072, $G$6)), "" )</f>
        <v/>
      </c>
      <c r="Q2072" t="b" cm="1">
        <f t="array" ref="Q2072">IF(
    $U$1=1, AND($P2072&lt;&gt;"", $P2072&lt;&gt;"...", $P2072&lt;&gt;"입력오류"),
    IF(
        $U$18=1, AND($P2072&lt;&gt;"", $P2072&lt;&gt;"...", $P2072&lt;&gt;"입력오류", ISNUMBER(FIND(INDEX($T$2:$T$7,$U$1),$P2072))),
        IF(
            $U$17="기타", AND($P2072&lt;&gt;"", $P2072&lt;&gt;"...", $P2072&lt;&gt;"입력오류", NOT(ISNUMBER(FIND($T$21:$T$34,$P2072)))),
            AND($P2072&lt;&gt;"", $P2072&lt;&gt;"...", $P2072&lt;&gt;"입력오류", $T$19=$P2072)
        )
    )
)</f>
        <v>0</v>
      </c>
    </row>
    <row r="2073" spans="1:17">
      <c r="A2073" t="s">
        <v>4010</v>
      </c>
      <c r="B2073" t="s">
        <v>4011</v>
      </c>
      <c r="I2073">
        <f t="shared" si="97"/>
        <v>2072</v>
      </c>
      <c r="J2073">
        <f t="shared" si="98"/>
        <v>2072</v>
      </c>
      <c r="K2073">
        <f t="shared" si="96"/>
        <v>1</v>
      </c>
      <c r="L2073" t="b">
        <f>COUNTIF($N$2:N2073, N2073)=1</f>
        <v>1</v>
      </c>
      <c r="M2073" s="37">
        <f>IF( $Q2073, MAX($M$1:M2072)+1, 0)</f>
        <v>0</v>
      </c>
      <c r="N2073" t="str" cm="1">
        <f t="array" ref="N2073">INDEX($A$9:$F$1048576, $J2073, $K2073 )</f>
        <v>68951</v>
      </c>
      <c r="O2073" t="str" cm="1">
        <f t="array" ref="O2073">INDEX($B$9:$F$1048576, $J2073, $K2073 )</f>
        <v>티월드제81차(유)1-18</v>
      </c>
      <c r="P2073" t="str" cm="1">
        <f t="array" ref="P2073">IF( $L2073, TRIM(_xll.IMDP("IR", $G$5&amp;$N2073, $G$6)), "" )</f>
        <v/>
      </c>
      <c r="Q2073" t="b" cm="1">
        <f t="array" ref="Q2073">IF(
    $U$1=1, AND($P2073&lt;&gt;"", $P2073&lt;&gt;"...", $P2073&lt;&gt;"입력오류"),
    IF(
        $U$18=1, AND($P2073&lt;&gt;"", $P2073&lt;&gt;"...", $P2073&lt;&gt;"입력오류", ISNUMBER(FIND(INDEX($T$2:$T$7,$U$1),$P2073))),
        IF(
            $U$17="기타", AND($P2073&lt;&gt;"", $P2073&lt;&gt;"...", $P2073&lt;&gt;"입력오류", NOT(ISNUMBER(FIND($T$21:$T$34,$P2073)))),
            AND($P2073&lt;&gt;"", $P2073&lt;&gt;"...", $P2073&lt;&gt;"입력오류", $T$19=$P2073)
        )
    )
)</f>
        <v>0</v>
      </c>
    </row>
    <row r="2074" spans="1:17">
      <c r="A2074" t="s">
        <v>4012</v>
      </c>
      <c r="B2074" t="s">
        <v>4013</v>
      </c>
      <c r="I2074">
        <f t="shared" si="97"/>
        <v>2073</v>
      </c>
      <c r="J2074">
        <f t="shared" si="98"/>
        <v>2073</v>
      </c>
      <c r="K2074">
        <f t="shared" si="96"/>
        <v>1</v>
      </c>
      <c r="L2074" t="b">
        <f>COUNTIF($N$2:N2074, N2074)=1</f>
        <v>1</v>
      </c>
      <c r="M2074" s="37">
        <f>IF( $Q2074, MAX($M$1:M2073)+1, 0)</f>
        <v>0</v>
      </c>
      <c r="N2074" t="str" cm="1">
        <f t="array" ref="N2074">INDEX($A$9:$F$1048576, $J2074, $K2074 )</f>
        <v>68952</v>
      </c>
      <c r="O2074" t="str" cm="1">
        <f t="array" ref="O2074">INDEX($B$9:$F$1048576, $J2074, $K2074 )</f>
        <v>티월드제81차(유)1-19</v>
      </c>
      <c r="P2074" t="str" cm="1">
        <f t="array" ref="P2074">IF( $L2074, TRIM(_xll.IMDP("IR", $G$5&amp;$N2074, $G$6)), "" )</f>
        <v/>
      </c>
      <c r="Q2074" t="b" cm="1">
        <f t="array" ref="Q2074">IF(
    $U$1=1, AND($P2074&lt;&gt;"", $P2074&lt;&gt;"...", $P2074&lt;&gt;"입력오류"),
    IF(
        $U$18=1, AND($P2074&lt;&gt;"", $P2074&lt;&gt;"...", $P2074&lt;&gt;"입력오류", ISNUMBER(FIND(INDEX($T$2:$T$7,$U$1),$P2074))),
        IF(
            $U$17="기타", AND($P2074&lt;&gt;"", $P2074&lt;&gt;"...", $P2074&lt;&gt;"입력오류", NOT(ISNUMBER(FIND($T$21:$T$34,$P2074)))),
            AND($P2074&lt;&gt;"", $P2074&lt;&gt;"...", $P2074&lt;&gt;"입력오류", $T$19=$P2074)
        )
    )
)</f>
        <v>0</v>
      </c>
    </row>
    <row r="2075" spans="1:17">
      <c r="A2075" t="s">
        <v>4014</v>
      </c>
      <c r="B2075" t="s">
        <v>4015</v>
      </c>
      <c r="I2075">
        <f t="shared" si="97"/>
        <v>2074</v>
      </c>
      <c r="J2075">
        <f t="shared" si="98"/>
        <v>2074</v>
      </c>
      <c r="K2075">
        <f t="shared" si="96"/>
        <v>1</v>
      </c>
      <c r="L2075" t="b">
        <f>COUNTIF($N$2:N2075, N2075)=1</f>
        <v>1</v>
      </c>
      <c r="M2075" s="37">
        <f>IF( $Q2075, MAX($M$1:M2074)+1, 0)</f>
        <v>0</v>
      </c>
      <c r="N2075" t="str" cm="1">
        <f t="array" ref="N2075">INDEX($A$9:$F$1048576, $J2075, $K2075 )</f>
        <v>68953</v>
      </c>
      <c r="O2075" t="str" cm="1">
        <f t="array" ref="O2075">INDEX($B$9:$F$1048576, $J2075, $K2075 )</f>
        <v>티월드제81차(유)1-20</v>
      </c>
      <c r="P2075" t="str" cm="1">
        <f t="array" ref="P2075">IF( $L2075, TRIM(_xll.IMDP("IR", $G$5&amp;$N2075, $G$6)), "" )</f>
        <v/>
      </c>
      <c r="Q2075" t="b" cm="1">
        <f t="array" ref="Q2075">IF(
    $U$1=1, AND($P2075&lt;&gt;"", $P2075&lt;&gt;"...", $P2075&lt;&gt;"입력오류"),
    IF(
        $U$18=1, AND($P2075&lt;&gt;"", $P2075&lt;&gt;"...", $P2075&lt;&gt;"입력오류", ISNUMBER(FIND(INDEX($T$2:$T$7,$U$1),$P2075))),
        IF(
            $U$17="기타", AND($P2075&lt;&gt;"", $P2075&lt;&gt;"...", $P2075&lt;&gt;"입력오류", NOT(ISNUMBER(FIND($T$21:$T$34,$P2075)))),
            AND($P2075&lt;&gt;"", $P2075&lt;&gt;"...", $P2075&lt;&gt;"입력오류", $T$19=$P2075)
        )
    )
)</f>
        <v>0</v>
      </c>
    </row>
    <row r="2076" spans="1:17">
      <c r="A2076" t="s">
        <v>4016</v>
      </c>
      <c r="B2076" t="s">
        <v>4017</v>
      </c>
      <c r="I2076">
        <f t="shared" si="97"/>
        <v>2075</v>
      </c>
      <c r="J2076">
        <f t="shared" si="98"/>
        <v>2075</v>
      </c>
      <c r="K2076">
        <f t="shared" si="96"/>
        <v>1</v>
      </c>
      <c r="L2076" t="b">
        <f>COUNTIF($N$2:N2076, N2076)=1</f>
        <v>1</v>
      </c>
      <c r="M2076" s="37">
        <f>IF( $Q2076, MAX($M$1:M2075)+1, 0)</f>
        <v>0</v>
      </c>
      <c r="N2076" t="str" cm="1">
        <f t="array" ref="N2076">INDEX($A$9:$F$1048576, $J2076, $K2076 )</f>
        <v>68954</v>
      </c>
      <c r="O2076" t="str" cm="1">
        <f t="array" ref="O2076">INDEX($B$9:$F$1048576, $J2076, $K2076 )</f>
        <v>티월드제81차(유)1-21</v>
      </c>
      <c r="P2076" t="str" cm="1">
        <f t="array" ref="P2076">IF( $L2076, TRIM(_xll.IMDP("IR", $G$5&amp;$N2076, $G$6)), "" )</f>
        <v/>
      </c>
      <c r="Q2076" t="b" cm="1">
        <f t="array" ref="Q2076">IF(
    $U$1=1, AND($P2076&lt;&gt;"", $P2076&lt;&gt;"...", $P2076&lt;&gt;"입력오류"),
    IF(
        $U$18=1, AND($P2076&lt;&gt;"", $P2076&lt;&gt;"...", $P2076&lt;&gt;"입력오류", ISNUMBER(FIND(INDEX($T$2:$T$7,$U$1),$P2076))),
        IF(
            $U$17="기타", AND($P2076&lt;&gt;"", $P2076&lt;&gt;"...", $P2076&lt;&gt;"입력오류", NOT(ISNUMBER(FIND($T$21:$T$34,$P2076)))),
            AND($P2076&lt;&gt;"", $P2076&lt;&gt;"...", $P2076&lt;&gt;"입력오류", $T$19=$P2076)
        )
    )
)</f>
        <v>0</v>
      </c>
    </row>
    <row r="2077" spans="1:17">
      <c r="A2077" t="s">
        <v>4018</v>
      </c>
      <c r="B2077" t="s">
        <v>4019</v>
      </c>
      <c r="I2077">
        <f t="shared" si="97"/>
        <v>2076</v>
      </c>
      <c r="J2077">
        <f t="shared" si="98"/>
        <v>2076</v>
      </c>
      <c r="K2077">
        <f t="shared" si="96"/>
        <v>1</v>
      </c>
      <c r="L2077" t="b">
        <f>COUNTIF($N$2:N2077, N2077)=1</f>
        <v>1</v>
      </c>
      <c r="M2077" s="37">
        <f>IF( $Q2077, MAX($M$1:M2076)+1, 0)</f>
        <v>0</v>
      </c>
      <c r="N2077" t="str" cm="1">
        <f t="array" ref="N2077">INDEX($A$9:$F$1048576, $J2077, $K2077 )</f>
        <v>68955</v>
      </c>
      <c r="O2077" t="str" cm="1">
        <f t="array" ref="O2077">INDEX($B$9:$F$1048576, $J2077, $K2077 )</f>
        <v>티월드제81차(유)1-22</v>
      </c>
      <c r="P2077" t="str" cm="1">
        <f t="array" ref="P2077">IF( $L2077, TRIM(_xll.IMDP("IR", $G$5&amp;$N2077, $G$6)), "" )</f>
        <v/>
      </c>
      <c r="Q2077" t="b" cm="1">
        <f t="array" ref="Q2077">IF(
    $U$1=1, AND($P2077&lt;&gt;"", $P2077&lt;&gt;"...", $P2077&lt;&gt;"입력오류"),
    IF(
        $U$18=1, AND($P2077&lt;&gt;"", $P2077&lt;&gt;"...", $P2077&lt;&gt;"입력오류", ISNUMBER(FIND(INDEX($T$2:$T$7,$U$1),$P2077))),
        IF(
            $U$17="기타", AND($P2077&lt;&gt;"", $P2077&lt;&gt;"...", $P2077&lt;&gt;"입력오류", NOT(ISNUMBER(FIND($T$21:$T$34,$P2077)))),
            AND($P2077&lt;&gt;"", $P2077&lt;&gt;"...", $P2077&lt;&gt;"입력오류", $T$19=$P2077)
        )
    )
)</f>
        <v>0</v>
      </c>
    </row>
    <row r="2078" spans="1:17">
      <c r="A2078" t="s">
        <v>4020</v>
      </c>
      <c r="B2078" t="s">
        <v>4021</v>
      </c>
      <c r="I2078">
        <f t="shared" si="97"/>
        <v>2077</v>
      </c>
      <c r="J2078">
        <f t="shared" si="98"/>
        <v>2077</v>
      </c>
      <c r="K2078">
        <f t="shared" si="96"/>
        <v>1</v>
      </c>
      <c r="L2078" t="b">
        <f>COUNTIF($N$2:N2078, N2078)=1</f>
        <v>1</v>
      </c>
      <c r="M2078" s="37">
        <f>IF( $Q2078, MAX($M$1:M2077)+1, 0)</f>
        <v>0</v>
      </c>
      <c r="N2078" t="str" cm="1">
        <f t="array" ref="N2078">INDEX($A$9:$F$1048576, $J2078, $K2078 )</f>
        <v>68956</v>
      </c>
      <c r="O2078" t="str" cm="1">
        <f t="array" ref="O2078">INDEX($B$9:$F$1048576, $J2078, $K2078 )</f>
        <v>티월드제81차(유)1-23</v>
      </c>
      <c r="P2078" t="str" cm="1">
        <f t="array" ref="P2078">IF( $L2078, TRIM(_xll.IMDP("IR", $G$5&amp;$N2078, $G$6)), "" )</f>
        <v/>
      </c>
      <c r="Q2078" t="b" cm="1">
        <f t="array" ref="Q2078">IF(
    $U$1=1, AND($P2078&lt;&gt;"", $P2078&lt;&gt;"...", $P2078&lt;&gt;"입력오류"),
    IF(
        $U$18=1, AND($P2078&lt;&gt;"", $P2078&lt;&gt;"...", $P2078&lt;&gt;"입력오류", ISNUMBER(FIND(INDEX($T$2:$T$7,$U$1),$P2078))),
        IF(
            $U$17="기타", AND($P2078&lt;&gt;"", $P2078&lt;&gt;"...", $P2078&lt;&gt;"입력오류", NOT(ISNUMBER(FIND($T$21:$T$34,$P2078)))),
            AND($P2078&lt;&gt;"", $P2078&lt;&gt;"...", $P2078&lt;&gt;"입력오류", $T$19=$P2078)
        )
    )
)</f>
        <v>0</v>
      </c>
    </row>
    <row r="2079" spans="1:17">
      <c r="A2079" t="s">
        <v>4022</v>
      </c>
      <c r="B2079" t="s">
        <v>4023</v>
      </c>
      <c r="I2079">
        <f t="shared" si="97"/>
        <v>2078</v>
      </c>
      <c r="J2079">
        <f t="shared" si="98"/>
        <v>2078</v>
      </c>
      <c r="K2079">
        <f t="shared" si="96"/>
        <v>1</v>
      </c>
      <c r="L2079" t="b">
        <f>COUNTIF($N$2:N2079, N2079)=1</f>
        <v>1</v>
      </c>
      <c r="M2079" s="37">
        <f>IF( $Q2079, MAX($M$1:M2078)+1, 0)</f>
        <v>0</v>
      </c>
      <c r="N2079" t="str" cm="1">
        <f t="array" ref="N2079">INDEX($A$9:$F$1048576, $J2079, $K2079 )</f>
        <v>68957</v>
      </c>
      <c r="O2079" t="str" cm="1">
        <f t="array" ref="O2079">INDEX($B$9:$F$1048576, $J2079, $K2079 )</f>
        <v>티월드제81차(유)1-24</v>
      </c>
      <c r="P2079" t="str" cm="1">
        <f t="array" ref="P2079">IF( $L2079, TRIM(_xll.IMDP("IR", $G$5&amp;$N2079, $G$6)), "" )</f>
        <v/>
      </c>
      <c r="Q2079" t="b" cm="1">
        <f t="array" ref="Q2079">IF(
    $U$1=1, AND($P2079&lt;&gt;"", $P2079&lt;&gt;"...", $P2079&lt;&gt;"입력오류"),
    IF(
        $U$18=1, AND($P2079&lt;&gt;"", $P2079&lt;&gt;"...", $P2079&lt;&gt;"입력오류", ISNUMBER(FIND(INDEX($T$2:$T$7,$U$1),$P2079))),
        IF(
            $U$17="기타", AND($P2079&lt;&gt;"", $P2079&lt;&gt;"...", $P2079&lt;&gt;"입력오류", NOT(ISNUMBER(FIND($T$21:$T$34,$P2079)))),
            AND($P2079&lt;&gt;"", $P2079&lt;&gt;"...", $P2079&lt;&gt;"입력오류", $T$19=$P2079)
        )
    )
)</f>
        <v>0</v>
      </c>
    </row>
    <row r="2080" spans="1:17">
      <c r="A2080" t="s">
        <v>4024</v>
      </c>
      <c r="B2080" t="s">
        <v>4025</v>
      </c>
      <c r="I2080">
        <f t="shared" si="97"/>
        <v>2079</v>
      </c>
      <c r="J2080">
        <f t="shared" si="98"/>
        <v>2079</v>
      </c>
      <c r="K2080">
        <f t="shared" si="96"/>
        <v>1</v>
      </c>
      <c r="L2080" t="b">
        <f>COUNTIF($N$2:N2080, N2080)=1</f>
        <v>1</v>
      </c>
      <c r="M2080" s="37">
        <f>IF( $Q2080, MAX($M$1:M2079)+1, 0)</f>
        <v>0</v>
      </c>
      <c r="N2080" t="str" cm="1">
        <f t="array" ref="N2080">INDEX($A$9:$F$1048576, $J2080, $K2080 )</f>
        <v>68972</v>
      </c>
      <c r="O2080" t="str" cm="1">
        <f t="array" ref="O2080">INDEX($B$9:$F$1048576, $J2080, $K2080 )</f>
        <v>퍼스트파이브지제65차(유)1-15</v>
      </c>
      <c r="P2080" t="str" cm="1">
        <f t="array" ref="P2080">IF( $L2080, TRIM(_xll.IMDP("IR", $G$5&amp;$N2080, $G$6)), "" )</f>
        <v/>
      </c>
      <c r="Q2080" t="b" cm="1">
        <f t="array" ref="Q2080">IF(
    $U$1=1, AND($P2080&lt;&gt;"", $P2080&lt;&gt;"...", $P2080&lt;&gt;"입력오류"),
    IF(
        $U$18=1, AND($P2080&lt;&gt;"", $P2080&lt;&gt;"...", $P2080&lt;&gt;"입력오류", ISNUMBER(FIND(INDEX($T$2:$T$7,$U$1),$P2080))),
        IF(
            $U$17="기타", AND($P2080&lt;&gt;"", $P2080&lt;&gt;"...", $P2080&lt;&gt;"입력오류", NOT(ISNUMBER(FIND($T$21:$T$34,$P2080)))),
            AND($P2080&lt;&gt;"", $P2080&lt;&gt;"...", $P2080&lt;&gt;"입력오류", $T$19=$P2080)
        )
    )
)</f>
        <v>0</v>
      </c>
    </row>
    <row r="2081" spans="1:17">
      <c r="A2081" t="s">
        <v>4026</v>
      </c>
      <c r="B2081" t="s">
        <v>4027</v>
      </c>
      <c r="I2081">
        <f t="shared" si="97"/>
        <v>2080</v>
      </c>
      <c r="J2081">
        <f t="shared" si="98"/>
        <v>2080</v>
      </c>
      <c r="K2081">
        <f t="shared" si="96"/>
        <v>1</v>
      </c>
      <c r="L2081" t="b">
        <f>COUNTIF($N$2:N2081, N2081)=1</f>
        <v>1</v>
      </c>
      <c r="M2081" s="37">
        <f>IF( $Q2081, MAX($M$1:M2080)+1, 0)</f>
        <v>0</v>
      </c>
      <c r="N2081" t="str" cm="1">
        <f t="array" ref="N2081">INDEX($A$9:$F$1048576, $J2081, $K2081 )</f>
        <v>68973</v>
      </c>
      <c r="O2081" t="str" cm="1">
        <f t="array" ref="O2081">INDEX($B$9:$F$1048576, $J2081, $K2081 )</f>
        <v>퍼스트파이브지제65차(유)1-16</v>
      </c>
      <c r="P2081" t="str" cm="1">
        <f t="array" ref="P2081">IF( $L2081, TRIM(_xll.IMDP("IR", $G$5&amp;$N2081, $G$6)), "" )</f>
        <v/>
      </c>
      <c r="Q2081" t="b" cm="1">
        <f t="array" ref="Q2081">IF(
    $U$1=1, AND($P2081&lt;&gt;"", $P2081&lt;&gt;"...", $P2081&lt;&gt;"입력오류"),
    IF(
        $U$18=1, AND($P2081&lt;&gt;"", $P2081&lt;&gt;"...", $P2081&lt;&gt;"입력오류", ISNUMBER(FIND(INDEX($T$2:$T$7,$U$1),$P2081))),
        IF(
            $U$17="기타", AND($P2081&lt;&gt;"", $P2081&lt;&gt;"...", $P2081&lt;&gt;"입력오류", NOT(ISNUMBER(FIND($T$21:$T$34,$P2081)))),
            AND($P2081&lt;&gt;"", $P2081&lt;&gt;"...", $P2081&lt;&gt;"입력오류", $T$19=$P2081)
        )
    )
)</f>
        <v>0</v>
      </c>
    </row>
    <row r="2082" spans="1:17">
      <c r="A2082" t="s">
        <v>4028</v>
      </c>
      <c r="B2082" t="s">
        <v>4029</v>
      </c>
      <c r="I2082">
        <f t="shared" si="97"/>
        <v>2081</v>
      </c>
      <c r="J2082">
        <f t="shared" si="98"/>
        <v>2081</v>
      </c>
      <c r="K2082">
        <f t="shared" si="96"/>
        <v>1</v>
      </c>
      <c r="L2082" t="b">
        <f>COUNTIF($N$2:N2082, N2082)=1</f>
        <v>1</v>
      </c>
      <c r="M2082" s="37">
        <f>IF( $Q2082, MAX($M$1:M2081)+1, 0)</f>
        <v>0</v>
      </c>
      <c r="N2082" t="str" cm="1">
        <f t="array" ref="N2082">INDEX($A$9:$F$1048576, $J2082, $K2082 )</f>
        <v>68974</v>
      </c>
      <c r="O2082" t="str" cm="1">
        <f t="array" ref="O2082">INDEX($B$9:$F$1048576, $J2082, $K2082 )</f>
        <v>퍼스트파이브지제65차(유)1-17</v>
      </c>
      <c r="P2082" t="str" cm="1">
        <f t="array" ref="P2082">IF( $L2082, TRIM(_xll.IMDP("IR", $G$5&amp;$N2082, $G$6)), "" )</f>
        <v/>
      </c>
      <c r="Q2082" t="b" cm="1">
        <f t="array" ref="Q2082">IF(
    $U$1=1, AND($P2082&lt;&gt;"", $P2082&lt;&gt;"...", $P2082&lt;&gt;"입력오류"),
    IF(
        $U$18=1, AND($P2082&lt;&gt;"", $P2082&lt;&gt;"...", $P2082&lt;&gt;"입력오류", ISNUMBER(FIND(INDEX($T$2:$T$7,$U$1),$P2082))),
        IF(
            $U$17="기타", AND($P2082&lt;&gt;"", $P2082&lt;&gt;"...", $P2082&lt;&gt;"입력오류", NOT(ISNUMBER(FIND($T$21:$T$34,$P2082)))),
            AND($P2082&lt;&gt;"", $P2082&lt;&gt;"...", $P2082&lt;&gt;"입력오류", $T$19=$P2082)
        )
    )
)</f>
        <v>0</v>
      </c>
    </row>
    <row r="2083" spans="1:17">
      <c r="A2083" t="s">
        <v>4030</v>
      </c>
      <c r="B2083" t="s">
        <v>4031</v>
      </c>
      <c r="I2083">
        <f t="shared" si="97"/>
        <v>2082</v>
      </c>
      <c r="J2083">
        <f t="shared" si="98"/>
        <v>2082</v>
      </c>
      <c r="K2083">
        <f t="shared" si="96"/>
        <v>1</v>
      </c>
      <c r="L2083" t="b">
        <f>COUNTIF($N$2:N2083, N2083)=1</f>
        <v>1</v>
      </c>
      <c r="M2083" s="37">
        <f>IF( $Q2083, MAX($M$1:M2082)+1, 0)</f>
        <v>0</v>
      </c>
      <c r="N2083" t="str" cm="1">
        <f t="array" ref="N2083">INDEX($A$9:$F$1048576, $J2083, $K2083 )</f>
        <v>68975</v>
      </c>
      <c r="O2083" t="str" cm="1">
        <f t="array" ref="O2083">INDEX($B$9:$F$1048576, $J2083, $K2083 )</f>
        <v>퍼스트파이브지제65차(유)1-18</v>
      </c>
      <c r="P2083" t="str" cm="1">
        <f t="array" ref="P2083">IF( $L2083, TRIM(_xll.IMDP("IR", $G$5&amp;$N2083, $G$6)), "" )</f>
        <v/>
      </c>
      <c r="Q2083" t="b" cm="1">
        <f t="array" ref="Q2083">IF(
    $U$1=1, AND($P2083&lt;&gt;"", $P2083&lt;&gt;"...", $P2083&lt;&gt;"입력오류"),
    IF(
        $U$18=1, AND($P2083&lt;&gt;"", $P2083&lt;&gt;"...", $P2083&lt;&gt;"입력오류", ISNUMBER(FIND(INDEX($T$2:$T$7,$U$1),$P2083))),
        IF(
            $U$17="기타", AND($P2083&lt;&gt;"", $P2083&lt;&gt;"...", $P2083&lt;&gt;"입력오류", NOT(ISNUMBER(FIND($T$21:$T$34,$P2083)))),
            AND($P2083&lt;&gt;"", $P2083&lt;&gt;"...", $P2083&lt;&gt;"입력오류", $T$19=$P2083)
        )
    )
)</f>
        <v>0</v>
      </c>
    </row>
    <row r="2084" spans="1:17">
      <c r="A2084" t="s">
        <v>4032</v>
      </c>
      <c r="B2084" t="s">
        <v>4033</v>
      </c>
      <c r="I2084">
        <f t="shared" si="97"/>
        <v>2083</v>
      </c>
      <c r="J2084">
        <f t="shared" si="98"/>
        <v>2083</v>
      </c>
      <c r="K2084">
        <f t="shared" si="96"/>
        <v>1</v>
      </c>
      <c r="L2084" t="b">
        <f>COUNTIF($N$2:N2084, N2084)=1</f>
        <v>1</v>
      </c>
      <c r="M2084" s="37">
        <f>IF( $Q2084, MAX($M$1:M2083)+1, 0)</f>
        <v>0</v>
      </c>
      <c r="N2084" t="str" cm="1">
        <f t="array" ref="N2084">INDEX($A$9:$F$1048576, $J2084, $K2084 )</f>
        <v>68976</v>
      </c>
      <c r="O2084" t="str" cm="1">
        <f t="array" ref="O2084">INDEX($B$9:$F$1048576, $J2084, $K2084 )</f>
        <v>퍼스트파이브지제65차(유)1-19</v>
      </c>
      <c r="P2084" t="str" cm="1">
        <f t="array" ref="P2084">IF( $L2084, TRIM(_xll.IMDP("IR", $G$5&amp;$N2084, $G$6)), "" )</f>
        <v/>
      </c>
      <c r="Q2084" t="b" cm="1">
        <f t="array" ref="Q2084">IF(
    $U$1=1, AND($P2084&lt;&gt;"", $P2084&lt;&gt;"...", $P2084&lt;&gt;"입력오류"),
    IF(
        $U$18=1, AND($P2084&lt;&gt;"", $P2084&lt;&gt;"...", $P2084&lt;&gt;"입력오류", ISNUMBER(FIND(INDEX($T$2:$T$7,$U$1),$P2084))),
        IF(
            $U$17="기타", AND($P2084&lt;&gt;"", $P2084&lt;&gt;"...", $P2084&lt;&gt;"입력오류", NOT(ISNUMBER(FIND($T$21:$T$34,$P2084)))),
            AND($P2084&lt;&gt;"", $P2084&lt;&gt;"...", $P2084&lt;&gt;"입력오류", $T$19=$P2084)
        )
    )
)</f>
        <v>0</v>
      </c>
    </row>
    <row r="2085" spans="1:17">
      <c r="A2085" t="s">
        <v>4034</v>
      </c>
      <c r="B2085" t="s">
        <v>4035</v>
      </c>
      <c r="I2085">
        <f t="shared" si="97"/>
        <v>2084</v>
      </c>
      <c r="J2085">
        <f t="shared" si="98"/>
        <v>2084</v>
      </c>
      <c r="K2085">
        <f t="shared" si="96"/>
        <v>1</v>
      </c>
      <c r="L2085" t="b">
        <f>COUNTIF($N$2:N2085, N2085)=1</f>
        <v>1</v>
      </c>
      <c r="M2085" s="37">
        <f>IF( $Q2085, MAX($M$1:M2084)+1, 0)</f>
        <v>0</v>
      </c>
      <c r="N2085" t="str" cm="1">
        <f t="array" ref="N2085">INDEX($A$9:$F$1048576, $J2085, $K2085 )</f>
        <v>68977</v>
      </c>
      <c r="O2085" t="str" cm="1">
        <f t="array" ref="O2085">INDEX($B$9:$F$1048576, $J2085, $K2085 )</f>
        <v>퍼스트파이브지제65차(유)1-20</v>
      </c>
      <c r="P2085" t="str" cm="1">
        <f t="array" ref="P2085">IF( $L2085, TRIM(_xll.IMDP("IR", $G$5&amp;$N2085, $G$6)), "" )</f>
        <v/>
      </c>
      <c r="Q2085" t="b" cm="1">
        <f t="array" ref="Q2085">IF(
    $U$1=1, AND($P2085&lt;&gt;"", $P2085&lt;&gt;"...", $P2085&lt;&gt;"입력오류"),
    IF(
        $U$18=1, AND($P2085&lt;&gt;"", $P2085&lt;&gt;"...", $P2085&lt;&gt;"입력오류", ISNUMBER(FIND(INDEX($T$2:$T$7,$U$1),$P2085))),
        IF(
            $U$17="기타", AND($P2085&lt;&gt;"", $P2085&lt;&gt;"...", $P2085&lt;&gt;"입력오류", NOT(ISNUMBER(FIND($T$21:$T$34,$P2085)))),
            AND($P2085&lt;&gt;"", $P2085&lt;&gt;"...", $P2085&lt;&gt;"입력오류", $T$19=$P2085)
        )
    )
)</f>
        <v>0</v>
      </c>
    </row>
    <row r="2086" spans="1:17">
      <c r="A2086" t="s">
        <v>4036</v>
      </c>
      <c r="B2086" t="s">
        <v>4037</v>
      </c>
      <c r="I2086">
        <f t="shared" si="97"/>
        <v>2085</v>
      </c>
      <c r="J2086">
        <f t="shared" si="98"/>
        <v>2085</v>
      </c>
      <c r="K2086">
        <f t="shared" si="96"/>
        <v>1</v>
      </c>
      <c r="L2086" t="b">
        <f>COUNTIF($N$2:N2086, N2086)=1</f>
        <v>1</v>
      </c>
      <c r="M2086" s="37">
        <f>IF( $Q2086, MAX($M$1:M2085)+1, 0)</f>
        <v>0</v>
      </c>
      <c r="N2086" t="str" cm="1">
        <f t="array" ref="N2086">INDEX($A$9:$F$1048576, $J2086, $K2086 )</f>
        <v>68978</v>
      </c>
      <c r="O2086" t="str" cm="1">
        <f t="array" ref="O2086">INDEX($B$9:$F$1048576, $J2086, $K2086 )</f>
        <v>퍼스트파이브지제65차(유)1-21</v>
      </c>
      <c r="P2086" t="str" cm="1">
        <f t="array" ref="P2086">IF( $L2086, TRIM(_xll.IMDP("IR", $G$5&amp;$N2086, $G$6)), "" )</f>
        <v/>
      </c>
      <c r="Q2086" t="b" cm="1">
        <f t="array" ref="Q2086">IF(
    $U$1=1, AND($P2086&lt;&gt;"", $P2086&lt;&gt;"...", $P2086&lt;&gt;"입력오류"),
    IF(
        $U$18=1, AND($P2086&lt;&gt;"", $P2086&lt;&gt;"...", $P2086&lt;&gt;"입력오류", ISNUMBER(FIND(INDEX($T$2:$T$7,$U$1),$P2086))),
        IF(
            $U$17="기타", AND($P2086&lt;&gt;"", $P2086&lt;&gt;"...", $P2086&lt;&gt;"입력오류", NOT(ISNUMBER(FIND($T$21:$T$34,$P2086)))),
            AND($P2086&lt;&gt;"", $P2086&lt;&gt;"...", $P2086&lt;&gt;"입력오류", $T$19=$P2086)
        )
    )
)</f>
        <v>0</v>
      </c>
    </row>
    <row r="2087" spans="1:17">
      <c r="A2087" t="s">
        <v>4038</v>
      </c>
      <c r="B2087" t="s">
        <v>4039</v>
      </c>
      <c r="I2087">
        <f t="shared" si="97"/>
        <v>2086</v>
      </c>
      <c r="J2087">
        <f t="shared" si="98"/>
        <v>2086</v>
      </c>
      <c r="K2087">
        <f t="shared" si="96"/>
        <v>1</v>
      </c>
      <c r="L2087" t="b">
        <f>COUNTIF($N$2:N2087, N2087)=1</f>
        <v>1</v>
      </c>
      <c r="M2087" s="37">
        <f>IF( $Q2087, MAX($M$1:M2086)+1, 0)</f>
        <v>0</v>
      </c>
      <c r="N2087" t="str" cm="1">
        <f t="array" ref="N2087">INDEX($A$9:$F$1048576, $J2087, $K2087 )</f>
        <v>68979</v>
      </c>
      <c r="O2087" t="str" cm="1">
        <f t="array" ref="O2087">INDEX($B$9:$F$1048576, $J2087, $K2087 )</f>
        <v>퍼스트파이브지제65차(유)1-22</v>
      </c>
      <c r="P2087" t="str" cm="1">
        <f t="array" ref="P2087">IF( $L2087, TRIM(_xll.IMDP("IR", $G$5&amp;$N2087, $G$6)), "" )</f>
        <v/>
      </c>
      <c r="Q2087" t="b" cm="1">
        <f t="array" ref="Q2087">IF(
    $U$1=1, AND($P2087&lt;&gt;"", $P2087&lt;&gt;"...", $P2087&lt;&gt;"입력오류"),
    IF(
        $U$18=1, AND($P2087&lt;&gt;"", $P2087&lt;&gt;"...", $P2087&lt;&gt;"입력오류", ISNUMBER(FIND(INDEX($T$2:$T$7,$U$1),$P2087))),
        IF(
            $U$17="기타", AND($P2087&lt;&gt;"", $P2087&lt;&gt;"...", $P2087&lt;&gt;"입력오류", NOT(ISNUMBER(FIND($T$21:$T$34,$P2087)))),
            AND($P2087&lt;&gt;"", $P2087&lt;&gt;"...", $P2087&lt;&gt;"입력오류", $T$19=$P2087)
        )
    )
)</f>
        <v>0</v>
      </c>
    </row>
    <row r="2088" spans="1:17">
      <c r="A2088" t="s">
        <v>4040</v>
      </c>
      <c r="B2088" t="s">
        <v>4041</v>
      </c>
      <c r="I2088">
        <f t="shared" si="97"/>
        <v>2087</v>
      </c>
      <c r="J2088">
        <f t="shared" si="98"/>
        <v>2087</v>
      </c>
      <c r="K2088">
        <f t="shared" si="96"/>
        <v>1</v>
      </c>
      <c r="L2088" t="b">
        <f>COUNTIF($N$2:N2088, N2088)=1</f>
        <v>1</v>
      </c>
      <c r="M2088" s="37">
        <f>IF( $Q2088, MAX($M$1:M2087)+1, 0)</f>
        <v>0</v>
      </c>
      <c r="N2088" t="str" cm="1">
        <f t="array" ref="N2088">INDEX($A$9:$F$1048576, $J2088, $K2088 )</f>
        <v>68980</v>
      </c>
      <c r="O2088" t="str" cm="1">
        <f t="array" ref="O2088">INDEX($B$9:$F$1048576, $J2088, $K2088 )</f>
        <v>퍼스트파이브지제65차(유)1-23</v>
      </c>
      <c r="P2088" t="str" cm="1">
        <f t="array" ref="P2088">IF( $L2088, TRIM(_xll.IMDP("IR", $G$5&amp;$N2088, $G$6)), "" )</f>
        <v/>
      </c>
      <c r="Q2088" t="b" cm="1">
        <f t="array" ref="Q2088">IF(
    $U$1=1, AND($P2088&lt;&gt;"", $P2088&lt;&gt;"...", $P2088&lt;&gt;"입력오류"),
    IF(
        $U$18=1, AND($P2088&lt;&gt;"", $P2088&lt;&gt;"...", $P2088&lt;&gt;"입력오류", ISNUMBER(FIND(INDEX($T$2:$T$7,$U$1),$P2088))),
        IF(
            $U$17="기타", AND($P2088&lt;&gt;"", $P2088&lt;&gt;"...", $P2088&lt;&gt;"입력오류", NOT(ISNUMBER(FIND($T$21:$T$34,$P2088)))),
            AND($P2088&lt;&gt;"", $P2088&lt;&gt;"...", $P2088&lt;&gt;"입력오류", $T$19=$P2088)
        )
    )
)</f>
        <v>0</v>
      </c>
    </row>
    <row r="2089" spans="1:17">
      <c r="A2089" t="s">
        <v>4042</v>
      </c>
      <c r="B2089" t="s">
        <v>4043</v>
      </c>
      <c r="I2089">
        <f t="shared" si="97"/>
        <v>2088</v>
      </c>
      <c r="J2089">
        <f t="shared" si="98"/>
        <v>2088</v>
      </c>
      <c r="K2089">
        <f t="shared" si="96"/>
        <v>1</v>
      </c>
      <c r="L2089" t="b">
        <f>COUNTIF($N$2:N2089, N2089)=1</f>
        <v>1</v>
      </c>
      <c r="M2089" s="37">
        <f>IF( $Q2089, MAX($M$1:M2088)+1, 0)</f>
        <v>0</v>
      </c>
      <c r="N2089" t="str" cm="1">
        <f t="array" ref="N2089">INDEX($A$9:$F$1048576, $J2089, $K2089 )</f>
        <v>68981</v>
      </c>
      <c r="O2089" t="str" cm="1">
        <f t="array" ref="O2089">INDEX($B$9:$F$1048576, $J2089, $K2089 )</f>
        <v>퍼스트파이브지제65차(유)1-24</v>
      </c>
      <c r="P2089" t="str" cm="1">
        <f t="array" ref="P2089">IF( $L2089, TRIM(_xll.IMDP("IR", $G$5&amp;$N2089, $G$6)), "" )</f>
        <v/>
      </c>
      <c r="Q2089" t="b" cm="1">
        <f t="array" ref="Q2089">IF(
    $U$1=1, AND($P2089&lt;&gt;"", $P2089&lt;&gt;"...", $P2089&lt;&gt;"입력오류"),
    IF(
        $U$18=1, AND($P2089&lt;&gt;"", $P2089&lt;&gt;"...", $P2089&lt;&gt;"입력오류", ISNUMBER(FIND(INDEX($T$2:$T$7,$U$1),$P2089))),
        IF(
            $U$17="기타", AND($P2089&lt;&gt;"", $P2089&lt;&gt;"...", $P2089&lt;&gt;"입력오류", NOT(ISNUMBER(FIND($T$21:$T$34,$P2089)))),
            AND($P2089&lt;&gt;"", $P2089&lt;&gt;"...", $P2089&lt;&gt;"입력오류", $T$19=$P2089)
        )
    )
)</f>
        <v>0</v>
      </c>
    </row>
    <row r="2090" spans="1:17">
      <c r="A2090" t="s">
        <v>4044</v>
      </c>
      <c r="B2090" t="s">
        <v>4045</v>
      </c>
      <c r="I2090">
        <f t="shared" si="97"/>
        <v>2089</v>
      </c>
      <c r="J2090">
        <f t="shared" si="98"/>
        <v>2089</v>
      </c>
      <c r="K2090">
        <f t="shared" si="96"/>
        <v>1</v>
      </c>
      <c r="L2090" t="b">
        <f>COUNTIF($N$2:N2090, N2090)=1</f>
        <v>1</v>
      </c>
      <c r="M2090" s="37">
        <f>IF( $Q2090, MAX($M$1:M2089)+1, 0)</f>
        <v>0</v>
      </c>
      <c r="N2090" t="str" cm="1">
        <f t="array" ref="N2090">INDEX($A$9:$F$1048576, $J2090, $K2090 )</f>
        <v>68982</v>
      </c>
      <c r="O2090" t="str" cm="1">
        <f t="array" ref="O2090">INDEX($B$9:$F$1048576, $J2090, $K2090 )</f>
        <v>퍼스트파이브지제65차(유)1-25</v>
      </c>
      <c r="P2090" t="str" cm="1">
        <f t="array" ref="P2090">IF( $L2090, TRIM(_xll.IMDP("IR", $G$5&amp;$N2090, $G$6)), "" )</f>
        <v/>
      </c>
      <c r="Q2090" t="b" cm="1">
        <f t="array" ref="Q2090">IF(
    $U$1=1, AND($P2090&lt;&gt;"", $P2090&lt;&gt;"...", $P2090&lt;&gt;"입력오류"),
    IF(
        $U$18=1, AND($P2090&lt;&gt;"", $P2090&lt;&gt;"...", $P2090&lt;&gt;"입력오류", ISNUMBER(FIND(INDEX($T$2:$T$7,$U$1),$P2090))),
        IF(
            $U$17="기타", AND($P2090&lt;&gt;"", $P2090&lt;&gt;"...", $P2090&lt;&gt;"입력오류", NOT(ISNUMBER(FIND($T$21:$T$34,$P2090)))),
            AND($P2090&lt;&gt;"", $P2090&lt;&gt;"...", $P2090&lt;&gt;"입력오류", $T$19=$P2090)
        )
    )
)</f>
        <v>0</v>
      </c>
    </row>
    <row r="2091" spans="1:17">
      <c r="A2091" t="s">
        <v>4046</v>
      </c>
      <c r="B2091" t="s">
        <v>4047</v>
      </c>
      <c r="I2091">
        <f t="shared" si="97"/>
        <v>2090</v>
      </c>
      <c r="J2091">
        <f t="shared" si="98"/>
        <v>2090</v>
      </c>
      <c r="K2091">
        <f t="shared" si="96"/>
        <v>1</v>
      </c>
      <c r="L2091" t="b">
        <f>COUNTIF($N$2:N2091, N2091)=1</f>
        <v>1</v>
      </c>
      <c r="M2091" s="37">
        <f>IF( $Q2091, MAX($M$1:M2090)+1, 0)</f>
        <v>0</v>
      </c>
      <c r="N2091" t="str" cm="1">
        <f t="array" ref="N2091">INDEX($A$9:$F$1048576, $J2091, $K2091 )</f>
        <v>68983</v>
      </c>
      <c r="O2091" t="str" cm="1">
        <f t="array" ref="O2091">INDEX($B$9:$F$1048576, $J2091, $K2091 )</f>
        <v>퍼스트파이브지제65차(유)1-26</v>
      </c>
      <c r="P2091" t="str" cm="1">
        <f t="array" ref="P2091">IF( $L2091, TRIM(_xll.IMDP("IR", $G$5&amp;$N2091, $G$6)), "" )</f>
        <v/>
      </c>
      <c r="Q2091" t="b" cm="1">
        <f t="array" ref="Q2091">IF(
    $U$1=1, AND($P2091&lt;&gt;"", $P2091&lt;&gt;"...", $P2091&lt;&gt;"입력오류"),
    IF(
        $U$18=1, AND($P2091&lt;&gt;"", $P2091&lt;&gt;"...", $P2091&lt;&gt;"입력오류", ISNUMBER(FIND(INDEX($T$2:$T$7,$U$1),$P2091))),
        IF(
            $U$17="기타", AND($P2091&lt;&gt;"", $P2091&lt;&gt;"...", $P2091&lt;&gt;"입력오류", NOT(ISNUMBER(FIND($T$21:$T$34,$P2091)))),
            AND($P2091&lt;&gt;"", $P2091&lt;&gt;"...", $P2091&lt;&gt;"입력오류", $T$19=$P2091)
        )
    )
)</f>
        <v>0</v>
      </c>
    </row>
    <row r="2092" spans="1:17">
      <c r="A2092" t="s">
        <v>4048</v>
      </c>
      <c r="B2092" t="s">
        <v>4049</v>
      </c>
      <c r="I2092">
        <f t="shared" si="97"/>
        <v>2091</v>
      </c>
      <c r="J2092">
        <f t="shared" si="98"/>
        <v>2091</v>
      </c>
      <c r="K2092">
        <f t="shared" si="96"/>
        <v>1</v>
      </c>
      <c r="L2092" t="b">
        <f>COUNTIF($N$2:N2092, N2092)=1</f>
        <v>1</v>
      </c>
      <c r="M2092" s="37">
        <f>IF( $Q2092, MAX($M$1:M2091)+1, 0)</f>
        <v>0</v>
      </c>
      <c r="N2092" t="str" cm="1">
        <f t="array" ref="N2092">INDEX($A$9:$F$1048576, $J2092, $K2092 )</f>
        <v>69017</v>
      </c>
      <c r="O2092" t="str" cm="1">
        <f t="array" ref="O2092">INDEX($B$9:$F$1048576, $J2092, $K2092 )</f>
        <v>한솔제21차</v>
      </c>
      <c r="P2092" t="str" cm="1">
        <f t="array" ref="P2092">IF( $L2092, TRIM(_xll.IMDP("IR", $G$5&amp;$N2092, $G$6)), "" )</f>
        <v/>
      </c>
      <c r="Q2092" t="b" cm="1">
        <f t="array" ref="Q2092">IF(
    $U$1=1, AND($P2092&lt;&gt;"", $P2092&lt;&gt;"...", $P2092&lt;&gt;"입력오류"),
    IF(
        $U$18=1, AND($P2092&lt;&gt;"", $P2092&lt;&gt;"...", $P2092&lt;&gt;"입력오류", ISNUMBER(FIND(INDEX($T$2:$T$7,$U$1),$P2092))),
        IF(
            $U$17="기타", AND($P2092&lt;&gt;"", $P2092&lt;&gt;"...", $P2092&lt;&gt;"입력오류", NOT(ISNUMBER(FIND($T$21:$T$34,$P2092)))),
            AND($P2092&lt;&gt;"", $P2092&lt;&gt;"...", $P2092&lt;&gt;"입력오류", $T$19=$P2092)
        )
    )
)</f>
        <v>0</v>
      </c>
    </row>
    <row r="2093" spans="1:17">
      <c r="A2093" t="s">
        <v>4050</v>
      </c>
      <c r="B2093" t="s">
        <v>4051</v>
      </c>
      <c r="I2093">
        <f t="shared" si="97"/>
        <v>2092</v>
      </c>
      <c r="J2093">
        <f t="shared" si="98"/>
        <v>2092</v>
      </c>
      <c r="K2093">
        <f t="shared" si="96"/>
        <v>1</v>
      </c>
      <c r="L2093" t="b">
        <f>COUNTIF($N$2:N2093, N2093)=1</f>
        <v>1</v>
      </c>
      <c r="M2093" s="37">
        <f>IF( $Q2093, MAX($M$1:M2092)+1, 0)</f>
        <v>0</v>
      </c>
      <c r="N2093" t="str" cm="1">
        <f t="array" ref="N2093">INDEX($A$9:$F$1048576, $J2093, $K2093 )</f>
        <v>69026</v>
      </c>
      <c r="O2093" t="str" cm="1">
        <f t="array" ref="O2093">INDEX($B$9:$F$1048576, $J2093, $K2093 )</f>
        <v>유플러스파이브지제66차(유)1-7</v>
      </c>
      <c r="P2093" t="str" cm="1">
        <f t="array" ref="P2093">IF( $L2093, TRIM(_xll.IMDP("IR", $G$5&amp;$N2093, $G$6)), "" )</f>
        <v/>
      </c>
      <c r="Q2093" t="b" cm="1">
        <f t="array" ref="Q2093">IF(
    $U$1=1, AND($P2093&lt;&gt;"", $P2093&lt;&gt;"...", $P2093&lt;&gt;"입력오류"),
    IF(
        $U$18=1, AND($P2093&lt;&gt;"", $P2093&lt;&gt;"...", $P2093&lt;&gt;"입력오류", ISNUMBER(FIND(INDEX($T$2:$T$7,$U$1),$P2093))),
        IF(
            $U$17="기타", AND($P2093&lt;&gt;"", $P2093&lt;&gt;"...", $P2093&lt;&gt;"입력오류", NOT(ISNUMBER(FIND($T$21:$T$34,$P2093)))),
            AND($P2093&lt;&gt;"", $P2093&lt;&gt;"...", $P2093&lt;&gt;"입력오류", $T$19=$P2093)
        )
    )
)</f>
        <v>0</v>
      </c>
    </row>
    <row r="2094" spans="1:17">
      <c r="A2094" t="s">
        <v>4052</v>
      </c>
      <c r="B2094" t="s">
        <v>4053</v>
      </c>
      <c r="I2094">
        <f t="shared" si="97"/>
        <v>2093</v>
      </c>
      <c r="J2094">
        <f t="shared" si="98"/>
        <v>2093</v>
      </c>
      <c r="K2094">
        <f t="shared" si="96"/>
        <v>1</v>
      </c>
      <c r="L2094" t="b">
        <f>COUNTIF($N$2:N2094, N2094)=1</f>
        <v>1</v>
      </c>
      <c r="M2094" s="37">
        <f>IF( $Q2094, MAX($M$1:M2093)+1, 0)</f>
        <v>0</v>
      </c>
      <c r="N2094" t="str" cm="1">
        <f t="array" ref="N2094">INDEX($A$9:$F$1048576, $J2094, $K2094 )</f>
        <v>69027</v>
      </c>
      <c r="O2094" t="str" cm="1">
        <f t="array" ref="O2094">INDEX($B$9:$F$1048576, $J2094, $K2094 )</f>
        <v>유플러스파이브지제66차(유)1-8</v>
      </c>
      <c r="P2094" t="str" cm="1">
        <f t="array" ref="P2094">IF( $L2094, TRIM(_xll.IMDP("IR", $G$5&amp;$N2094, $G$6)), "" )</f>
        <v/>
      </c>
      <c r="Q2094" t="b" cm="1">
        <f t="array" ref="Q2094">IF(
    $U$1=1, AND($P2094&lt;&gt;"", $P2094&lt;&gt;"...", $P2094&lt;&gt;"입력오류"),
    IF(
        $U$18=1, AND($P2094&lt;&gt;"", $P2094&lt;&gt;"...", $P2094&lt;&gt;"입력오류", ISNUMBER(FIND(INDEX($T$2:$T$7,$U$1),$P2094))),
        IF(
            $U$17="기타", AND($P2094&lt;&gt;"", $P2094&lt;&gt;"...", $P2094&lt;&gt;"입력오류", NOT(ISNUMBER(FIND($T$21:$T$34,$P2094)))),
            AND($P2094&lt;&gt;"", $P2094&lt;&gt;"...", $P2094&lt;&gt;"입력오류", $T$19=$P2094)
        )
    )
)</f>
        <v>0</v>
      </c>
    </row>
    <row r="2095" spans="1:17">
      <c r="A2095" t="s">
        <v>4054</v>
      </c>
      <c r="B2095" t="s">
        <v>4055</v>
      </c>
      <c r="I2095">
        <f t="shared" si="97"/>
        <v>2094</v>
      </c>
      <c r="J2095">
        <f t="shared" si="98"/>
        <v>2094</v>
      </c>
      <c r="K2095">
        <f t="shared" si="96"/>
        <v>1</v>
      </c>
      <c r="L2095" t="b">
        <f>COUNTIF($N$2:N2095, N2095)=1</f>
        <v>1</v>
      </c>
      <c r="M2095" s="37">
        <f>IF( $Q2095, MAX($M$1:M2094)+1, 0)</f>
        <v>0</v>
      </c>
      <c r="N2095" t="str" cm="1">
        <f t="array" ref="N2095">INDEX($A$9:$F$1048576, $J2095, $K2095 )</f>
        <v>69028</v>
      </c>
      <c r="O2095" t="str" cm="1">
        <f t="array" ref="O2095">INDEX($B$9:$F$1048576, $J2095, $K2095 )</f>
        <v>유플러스파이브지제66차(유)1-9</v>
      </c>
      <c r="P2095" t="str" cm="1">
        <f t="array" ref="P2095">IF( $L2095, TRIM(_xll.IMDP("IR", $G$5&amp;$N2095, $G$6)), "" )</f>
        <v/>
      </c>
      <c r="Q2095" t="b" cm="1">
        <f t="array" ref="Q2095">IF(
    $U$1=1, AND($P2095&lt;&gt;"", $P2095&lt;&gt;"...", $P2095&lt;&gt;"입력오류"),
    IF(
        $U$18=1, AND($P2095&lt;&gt;"", $P2095&lt;&gt;"...", $P2095&lt;&gt;"입력오류", ISNUMBER(FIND(INDEX($T$2:$T$7,$U$1),$P2095))),
        IF(
            $U$17="기타", AND($P2095&lt;&gt;"", $P2095&lt;&gt;"...", $P2095&lt;&gt;"입력오류", NOT(ISNUMBER(FIND($T$21:$T$34,$P2095)))),
            AND($P2095&lt;&gt;"", $P2095&lt;&gt;"...", $P2095&lt;&gt;"입력오류", $T$19=$P2095)
        )
    )
)</f>
        <v>0</v>
      </c>
    </row>
    <row r="2096" spans="1:17">
      <c r="A2096" t="s">
        <v>4056</v>
      </c>
      <c r="B2096" t="s">
        <v>4057</v>
      </c>
      <c r="I2096">
        <f t="shared" si="97"/>
        <v>2095</v>
      </c>
      <c r="J2096">
        <f t="shared" si="98"/>
        <v>2095</v>
      </c>
      <c r="K2096">
        <f t="shared" si="96"/>
        <v>1</v>
      </c>
      <c r="L2096" t="b">
        <f>COUNTIF($N$2:N2096, N2096)=1</f>
        <v>1</v>
      </c>
      <c r="M2096" s="37">
        <f>IF( $Q2096, MAX($M$1:M2095)+1, 0)</f>
        <v>0</v>
      </c>
      <c r="N2096" t="str" cm="1">
        <f t="array" ref="N2096">INDEX($A$9:$F$1048576, $J2096, $K2096 )</f>
        <v>69029</v>
      </c>
      <c r="O2096" t="str" cm="1">
        <f t="array" ref="O2096">INDEX($B$9:$F$1048576, $J2096, $K2096 )</f>
        <v>유플러스파이브지제66차(유)1-10</v>
      </c>
      <c r="P2096" t="str" cm="1">
        <f t="array" ref="P2096">IF( $L2096, TRIM(_xll.IMDP("IR", $G$5&amp;$N2096, $G$6)), "" )</f>
        <v/>
      </c>
      <c r="Q2096" t="b" cm="1">
        <f t="array" ref="Q2096">IF(
    $U$1=1, AND($P2096&lt;&gt;"", $P2096&lt;&gt;"...", $P2096&lt;&gt;"입력오류"),
    IF(
        $U$18=1, AND($P2096&lt;&gt;"", $P2096&lt;&gt;"...", $P2096&lt;&gt;"입력오류", ISNUMBER(FIND(INDEX($T$2:$T$7,$U$1),$P2096))),
        IF(
            $U$17="기타", AND($P2096&lt;&gt;"", $P2096&lt;&gt;"...", $P2096&lt;&gt;"입력오류", NOT(ISNUMBER(FIND($T$21:$T$34,$P2096)))),
            AND($P2096&lt;&gt;"", $P2096&lt;&gt;"...", $P2096&lt;&gt;"입력오류", $T$19=$P2096)
        )
    )
)</f>
        <v>0</v>
      </c>
    </row>
    <row r="2097" spans="1:17">
      <c r="A2097" t="s">
        <v>4058</v>
      </c>
      <c r="B2097" t="s">
        <v>4059</v>
      </c>
      <c r="I2097">
        <f t="shared" si="97"/>
        <v>2096</v>
      </c>
      <c r="J2097">
        <f t="shared" si="98"/>
        <v>2096</v>
      </c>
      <c r="K2097">
        <f t="shared" si="96"/>
        <v>1</v>
      </c>
      <c r="L2097" t="b">
        <f>COUNTIF($N$2:N2097, N2097)=1</f>
        <v>1</v>
      </c>
      <c r="M2097" s="37">
        <f>IF( $Q2097, MAX($M$1:M2096)+1, 0)</f>
        <v>0</v>
      </c>
      <c r="N2097" t="str" cm="1">
        <f t="array" ref="N2097">INDEX($A$9:$F$1048576, $J2097, $K2097 )</f>
        <v>69030</v>
      </c>
      <c r="O2097" t="str" cm="1">
        <f t="array" ref="O2097">INDEX($B$9:$F$1048576, $J2097, $K2097 )</f>
        <v>유플러스파이브지제66차(유)1-11</v>
      </c>
      <c r="P2097" t="str" cm="1">
        <f t="array" ref="P2097">IF( $L2097, TRIM(_xll.IMDP("IR", $G$5&amp;$N2097, $G$6)), "" )</f>
        <v/>
      </c>
      <c r="Q2097" t="b" cm="1">
        <f t="array" ref="Q2097">IF(
    $U$1=1, AND($P2097&lt;&gt;"", $P2097&lt;&gt;"...", $P2097&lt;&gt;"입력오류"),
    IF(
        $U$18=1, AND($P2097&lt;&gt;"", $P2097&lt;&gt;"...", $P2097&lt;&gt;"입력오류", ISNUMBER(FIND(INDEX($T$2:$T$7,$U$1),$P2097))),
        IF(
            $U$17="기타", AND($P2097&lt;&gt;"", $P2097&lt;&gt;"...", $P2097&lt;&gt;"입력오류", NOT(ISNUMBER(FIND($T$21:$T$34,$P2097)))),
            AND($P2097&lt;&gt;"", $P2097&lt;&gt;"...", $P2097&lt;&gt;"입력오류", $T$19=$P2097)
        )
    )
)</f>
        <v>0</v>
      </c>
    </row>
    <row r="2098" spans="1:17">
      <c r="A2098" t="s">
        <v>4060</v>
      </c>
      <c r="B2098" t="s">
        <v>4061</v>
      </c>
      <c r="I2098">
        <f t="shared" si="97"/>
        <v>2097</v>
      </c>
      <c r="J2098">
        <f t="shared" si="98"/>
        <v>2097</v>
      </c>
      <c r="K2098">
        <f t="shared" si="96"/>
        <v>1</v>
      </c>
      <c r="L2098" t="b">
        <f>COUNTIF($N$2:N2098, N2098)=1</f>
        <v>1</v>
      </c>
      <c r="M2098" s="37">
        <f>IF( $Q2098, MAX($M$1:M2097)+1, 0)</f>
        <v>0</v>
      </c>
      <c r="N2098" t="str" cm="1">
        <f t="array" ref="N2098">INDEX($A$9:$F$1048576, $J2098, $K2098 )</f>
        <v>69031</v>
      </c>
      <c r="O2098" t="str" cm="1">
        <f t="array" ref="O2098">INDEX($B$9:$F$1048576, $J2098, $K2098 )</f>
        <v>유플러스파이브지제66차(유)1-12</v>
      </c>
      <c r="P2098" t="str" cm="1">
        <f t="array" ref="P2098">IF( $L2098, TRIM(_xll.IMDP("IR", $G$5&amp;$N2098, $G$6)), "" )</f>
        <v/>
      </c>
      <c r="Q2098" t="b" cm="1">
        <f t="array" ref="Q2098">IF(
    $U$1=1, AND($P2098&lt;&gt;"", $P2098&lt;&gt;"...", $P2098&lt;&gt;"입력오류"),
    IF(
        $U$18=1, AND($P2098&lt;&gt;"", $P2098&lt;&gt;"...", $P2098&lt;&gt;"입력오류", ISNUMBER(FIND(INDEX($T$2:$T$7,$U$1),$P2098))),
        IF(
            $U$17="기타", AND($P2098&lt;&gt;"", $P2098&lt;&gt;"...", $P2098&lt;&gt;"입력오류", NOT(ISNUMBER(FIND($T$21:$T$34,$P2098)))),
            AND($P2098&lt;&gt;"", $P2098&lt;&gt;"...", $P2098&lt;&gt;"입력오류", $T$19=$P2098)
        )
    )
)</f>
        <v>0</v>
      </c>
    </row>
    <row r="2099" spans="1:17">
      <c r="A2099" t="s">
        <v>4062</v>
      </c>
      <c r="B2099" t="s">
        <v>4063</v>
      </c>
      <c r="I2099">
        <f t="shared" si="97"/>
        <v>2098</v>
      </c>
      <c r="J2099">
        <f t="shared" si="98"/>
        <v>2098</v>
      </c>
      <c r="K2099">
        <f t="shared" si="96"/>
        <v>1</v>
      </c>
      <c r="L2099" t="b">
        <f>COUNTIF($N$2:N2099, N2099)=1</f>
        <v>1</v>
      </c>
      <c r="M2099" s="37">
        <f>IF( $Q2099, MAX($M$1:M2098)+1, 0)</f>
        <v>0</v>
      </c>
      <c r="N2099" t="str" cm="1">
        <f t="array" ref="N2099">INDEX($A$9:$F$1048576, $J2099, $K2099 )</f>
        <v>69032</v>
      </c>
      <c r="O2099" t="str" cm="1">
        <f t="array" ref="O2099">INDEX($B$9:$F$1048576, $J2099, $K2099 )</f>
        <v>유플러스파이브지제66차(유)1-13</v>
      </c>
      <c r="P2099" t="str" cm="1">
        <f t="array" ref="P2099">IF( $L2099, TRIM(_xll.IMDP("IR", $G$5&amp;$N2099, $G$6)), "" )</f>
        <v/>
      </c>
      <c r="Q2099" t="b" cm="1">
        <f t="array" ref="Q2099">IF(
    $U$1=1, AND($P2099&lt;&gt;"", $P2099&lt;&gt;"...", $P2099&lt;&gt;"입력오류"),
    IF(
        $U$18=1, AND($P2099&lt;&gt;"", $P2099&lt;&gt;"...", $P2099&lt;&gt;"입력오류", ISNUMBER(FIND(INDEX($T$2:$T$7,$U$1),$P2099))),
        IF(
            $U$17="기타", AND($P2099&lt;&gt;"", $P2099&lt;&gt;"...", $P2099&lt;&gt;"입력오류", NOT(ISNUMBER(FIND($T$21:$T$34,$P2099)))),
            AND($P2099&lt;&gt;"", $P2099&lt;&gt;"...", $P2099&lt;&gt;"입력오류", $T$19=$P2099)
        )
    )
)</f>
        <v>0</v>
      </c>
    </row>
    <row r="2100" spans="1:17">
      <c r="A2100" t="s">
        <v>4064</v>
      </c>
      <c r="B2100" t="s">
        <v>4065</v>
      </c>
      <c r="I2100">
        <f t="shared" si="97"/>
        <v>2099</v>
      </c>
      <c r="J2100">
        <f t="shared" si="98"/>
        <v>2099</v>
      </c>
      <c r="K2100">
        <f t="shared" si="96"/>
        <v>1</v>
      </c>
      <c r="L2100" t="b">
        <f>COUNTIF($N$2:N2100, N2100)=1</f>
        <v>1</v>
      </c>
      <c r="M2100" s="37">
        <f>IF( $Q2100, MAX($M$1:M2099)+1, 0)</f>
        <v>0</v>
      </c>
      <c r="N2100" t="str" cm="1">
        <f t="array" ref="N2100">INDEX($A$9:$F$1048576, $J2100, $K2100 )</f>
        <v>69033</v>
      </c>
      <c r="O2100" t="str" cm="1">
        <f t="array" ref="O2100">INDEX($B$9:$F$1048576, $J2100, $K2100 )</f>
        <v>유플러스파이브지제66차(유)1-14</v>
      </c>
      <c r="P2100" t="str" cm="1">
        <f t="array" ref="P2100">IF( $L2100, TRIM(_xll.IMDP("IR", $G$5&amp;$N2100, $G$6)), "" )</f>
        <v/>
      </c>
      <c r="Q2100" t="b" cm="1">
        <f t="array" ref="Q2100">IF(
    $U$1=1, AND($P2100&lt;&gt;"", $P2100&lt;&gt;"...", $P2100&lt;&gt;"입력오류"),
    IF(
        $U$18=1, AND($P2100&lt;&gt;"", $P2100&lt;&gt;"...", $P2100&lt;&gt;"입력오류", ISNUMBER(FIND(INDEX($T$2:$T$7,$U$1),$P2100))),
        IF(
            $U$17="기타", AND($P2100&lt;&gt;"", $P2100&lt;&gt;"...", $P2100&lt;&gt;"입력오류", NOT(ISNUMBER(FIND($T$21:$T$34,$P2100)))),
            AND($P2100&lt;&gt;"", $P2100&lt;&gt;"...", $P2100&lt;&gt;"입력오류", $T$19=$P2100)
        )
    )
)</f>
        <v>0</v>
      </c>
    </row>
    <row r="2101" spans="1:17">
      <c r="A2101" t="s">
        <v>4066</v>
      </c>
      <c r="B2101" t="s">
        <v>4067</v>
      </c>
      <c r="I2101">
        <f t="shared" si="97"/>
        <v>2100</v>
      </c>
      <c r="J2101">
        <f t="shared" si="98"/>
        <v>2100</v>
      </c>
      <c r="K2101">
        <f t="shared" si="96"/>
        <v>1</v>
      </c>
      <c r="L2101" t="b">
        <f>COUNTIF($N$2:N2101, N2101)=1</f>
        <v>1</v>
      </c>
      <c r="M2101" s="37">
        <f>IF( $Q2101, MAX($M$1:M2100)+1, 0)</f>
        <v>0</v>
      </c>
      <c r="N2101" t="str" cm="1">
        <f t="array" ref="N2101">INDEX($A$9:$F$1048576, $J2101, $K2101 )</f>
        <v>69034</v>
      </c>
      <c r="O2101" t="str" cm="1">
        <f t="array" ref="O2101">INDEX($B$9:$F$1048576, $J2101, $K2101 )</f>
        <v>유플러스파이브지제66차(유)1-15</v>
      </c>
      <c r="P2101" t="str" cm="1">
        <f t="array" ref="P2101">IF( $L2101, TRIM(_xll.IMDP("IR", $G$5&amp;$N2101, $G$6)), "" )</f>
        <v/>
      </c>
      <c r="Q2101" t="b" cm="1">
        <f t="array" ref="Q2101">IF(
    $U$1=1, AND($P2101&lt;&gt;"", $P2101&lt;&gt;"...", $P2101&lt;&gt;"입력오류"),
    IF(
        $U$18=1, AND($P2101&lt;&gt;"", $P2101&lt;&gt;"...", $P2101&lt;&gt;"입력오류", ISNUMBER(FIND(INDEX($T$2:$T$7,$U$1),$P2101))),
        IF(
            $U$17="기타", AND($P2101&lt;&gt;"", $P2101&lt;&gt;"...", $P2101&lt;&gt;"입력오류", NOT(ISNUMBER(FIND($T$21:$T$34,$P2101)))),
            AND($P2101&lt;&gt;"", $P2101&lt;&gt;"...", $P2101&lt;&gt;"입력오류", $T$19=$P2101)
        )
    )
)</f>
        <v>0</v>
      </c>
    </row>
    <row r="2102" spans="1:17">
      <c r="A2102" t="s">
        <v>4068</v>
      </c>
      <c r="B2102" t="s">
        <v>4069</v>
      </c>
      <c r="I2102">
        <f t="shared" si="97"/>
        <v>2101</v>
      </c>
      <c r="J2102">
        <f t="shared" si="98"/>
        <v>2101</v>
      </c>
      <c r="K2102">
        <f t="shared" si="96"/>
        <v>1</v>
      </c>
      <c r="L2102" t="b">
        <f>COUNTIF($N$2:N2102, N2102)=1</f>
        <v>1</v>
      </c>
      <c r="M2102" s="37">
        <f>IF( $Q2102, MAX($M$1:M2101)+1, 0)</f>
        <v>0</v>
      </c>
      <c r="N2102" t="str" cm="1">
        <f t="array" ref="N2102">INDEX($A$9:$F$1048576, $J2102, $K2102 )</f>
        <v>69035</v>
      </c>
      <c r="O2102" t="str" cm="1">
        <f t="array" ref="O2102">INDEX($B$9:$F$1048576, $J2102, $K2102 )</f>
        <v>유플러스파이브지제66차(유)1-16</v>
      </c>
      <c r="P2102" t="str" cm="1">
        <f t="array" ref="P2102">IF( $L2102, TRIM(_xll.IMDP("IR", $G$5&amp;$N2102, $G$6)), "" )</f>
        <v/>
      </c>
      <c r="Q2102" t="b" cm="1">
        <f t="array" ref="Q2102">IF(
    $U$1=1, AND($P2102&lt;&gt;"", $P2102&lt;&gt;"...", $P2102&lt;&gt;"입력오류"),
    IF(
        $U$18=1, AND($P2102&lt;&gt;"", $P2102&lt;&gt;"...", $P2102&lt;&gt;"입력오류", ISNUMBER(FIND(INDEX($T$2:$T$7,$U$1),$P2102))),
        IF(
            $U$17="기타", AND($P2102&lt;&gt;"", $P2102&lt;&gt;"...", $P2102&lt;&gt;"입력오류", NOT(ISNUMBER(FIND($T$21:$T$34,$P2102)))),
            AND($P2102&lt;&gt;"", $P2102&lt;&gt;"...", $P2102&lt;&gt;"입력오류", $T$19=$P2102)
        )
    )
)</f>
        <v>0</v>
      </c>
    </row>
    <row r="2103" spans="1:17">
      <c r="A2103" t="s">
        <v>4070</v>
      </c>
      <c r="B2103" t="s">
        <v>4071</v>
      </c>
      <c r="I2103">
        <f t="shared" si="97"/>
        <v>2102</v>
      </c>
      <c r="J2103">
        <f t="shared" si="98"/>
        <v>2102</v>
      </c>
      <c r="K2103">
        <f t="shared" si="96"/>
        <v>1</v>
      </c>
      <c r="L2103" t="b">
        <f>COUNTIF($N$2:N2103, N2103)=1</f>
        <v>1</v>
      </c>
      <c r="M2103" s="37">
        <f>IF( $Q2103, MAX($M$1:M2102)+1, 0)</f>
        <v>0</v>
      </c>
      <c r="N2103" t="str" cm="1">
        <f t="array" ref="N2103">INDEX($A$9:$F$1048576, $J2103, $K2103 )</f>
        <v>69036</v>
      </c>
      <c r="O2103" t="str" cm="1">
        <f t="array" ref="O2103">INDEX($B$9:$F$1048576, $J2103, $K2103 )</f>
        <v>유플러스파이브지제66차(유)1-17</v>
      </c>
      <c r="P2103" t="str" cm="1">
        <f t="array" ref="P2103">IF( $L2103, TRIM(_xll.IMDP("IR", $G$5&amp;$N2103, $G$6)), "" )</f>
        <v/>
      </c>
      <c r="Q2103" t="b" cm="1">
        <f t="array" ref="Q2103">IF(
    $U$1=1, AND($P2103&lt;&gt;"", $P2103&lt;&gt;"...", $P2103&lt;&gt;"입력오류"),
    IF(
        $U$18=1, AND($P2103&lt;&gt;"", $P2103&lt;&gt;"...", $P2103&lt;&gt;"입력오류", ISNUMBER(FIND(INDEX($T$2:$T$7,$U$1),$P2103))),
        IF(
            $U$17="기타", AND($P2103&lt;&gt;"", $P2103&lt;&gt;"...", $P2103&lt;&gt;"입력오류", NOT(ISNUMBER(FIND($T$21:$T$34,$P2103)))),
            AND($P2103&lt;&gt;"", $P2103&lt;&gt;"...", $P2103&lt;&gt;"입력오류", $T$19=$P2103)
        )
    )
)</f>
        <v>0</v>
      </c>
    </row>
    <row r="2104" spans="1:17">
      <c r="A2104" t="s">
        <v>4072</v>
      </c>
      <c r="B2104" t="s">
        <v>4073</v>
      </c>
      <c r="I2104">
        <f t="shared" si="97"/>
        <v>2103</v>
      </c>
      <c r="J2104">
        <f t="shared" si="98"/>
        <v>2103</v>
      </c>
      <c r="K2104">
        <f t="shared" si="96"/>
        <v>1</v>
      </c>
      <c r="L2104" t="b">
        <f>COUNTIF($N$2:N2104, N2104)=1</f>
        <v>1</v>
      </c>
      <c r="M2104" s="37">
        <f>IF( $Q2104, MAX($M$1:M2103)+1, 0)</f>
        <v>0</v>
      </c>
      <c r="N2104" t="str" cm="1">
        <f t="array" ref="N2104">INDEX($A$9:$F$1048576, $J2104, $K2104 )</f>
        <v>69037</v>
      </c>
      <c r="O2104" t="str" cm="1">
        <f t="array" ref="O2104">INDEX($B$9:$F$1048576, $J2104, $K2104 )</f>
        <v>유플러스파이브지제66차(유)1-18</v>
      </c>
      <c r="P2104" t="str" cm="1">
        <f t="array" ref="P2104">IF( $L2104, TRIM(_xll.IMDP("IR", $G$5&amp;$N2104, $G$6)), "" )</f>
        <v/>
      </c>
      <c r="Q2104" t="b" cm="1">
        <f t="array" ref="Q2104">IF(
    $U$1=1, AND($P2104&lt;&gt;"", $P2104&lt;&gt;"...", $P2104&lt;&gt;"입력오류"),
    IF(
        $U$18=1, AND($P2104&lt;&gt;"", $P2104&lt;&gt;"...", $P2104&lt;&gt;"입력오류", ISNUMBER(FIND(INDEX($T$2:$T$7,$U$1),$P2104))),
        IF(
            $U$17="기타", AND($P2104&lt;&gt;"", $P2104&lt;&gt;"...", $P2104&lt;&gt;"입력오류", NOT(ISNUMBER(FIND($T$21:$T$34,$P2104)))),
            AND($P2104&lt;&gt;"", $P2104&lt;&gt;"...", $P2104&lt;&gt;"입력오류", $T$19=$P2104)
        )
    )
)</f>
        <v>0</v>
      </c>
    </row>
    <row r="2105" spans="1:17">
      <c r="A2105" t="s">
        <v>4074</v>
      </c>
      <c r="B2105" t="s">
        <v>4075</v>
      </c>
      <c r="I2105">
        <f t="shared" si="97"/>
        <v>2104</v>
      </c>
      <c r="J2105">
        <f t="shared" si="98"/>
        <v>2104</v>
      </c>
      <c r="K2105">
        <f t="shared" si="96"/>
        <v>1</v>
      </c>
      <c r="L2105" t="b">
        <f>COUNTIF($N$2:N2105, N2105)=1</f>
        <v>1</v>
      </c>
      <c r="M2105" s="37">
        <f>IF( $Q2105, MAX($M$1:M2104)+1, 0)</f>
        <v>0</v>
      </c>
      <c r="N2105" t="str" cm="1">
        <f t="array" ref="N2105">INDEX($A$9:$F$1048576, $J2105, $K2105 )</f>
        <v>69038</v>
      </c>
      <c r="O2105" t="str" cm="1">
        <f t="array" ref="O2105">INDEX($B$9:$F$1048576, $J2105, $K2105 )</f>
        <v>유플러스파이브지제66차(유)1-19</v>
      </c>
      <c r="P2105" t="str" cm="1">
        <f t="array" ref="P2105">IF( $L2105, TRIM(_xll.IMDP("IR", $G$5&amp;$N2105, $G$6)), "" )</f>
        <v/>
      </c>
      <c r="Q2105" t="b" cm="1">
        <f t="array" ref="Q2105">IF(
    $U$1=1, AND($P2105&lt;&gt;"", $P2105&lt;&gt;"...", $P2105&lt;&gt;"입력오류"),
    IF(
        $U$18=1, AND($P2105&lt;&gt;"", $P2105&lt;&gt;"...", $P2105&lt;&gt;"입력오류", ISNUMBER(FIND(INDEX($T$2:$T$7,$U$1),$P2105))),
        IF(
            $U$17="기타", AND($P2105&lt;&gt;"", $P2105&lt;&gt;"...", $P2105&lt;&gt;"입력오류", NOT(ISNUMBER(FIND($T$21:$T$34,$P2105)))),
            AND($P2105&lt;&gt;"", $P2105&lt;&gt;"...", $P2105&lt;&gt;"입력오류", $T$19=$P2105)
        )
    )
)</f>
        <v>0</v>
      </c>
    </row>
    <row r="2106" spans="1:17">
      <c r="A2106" t="s">
        <v>4076</v>
      </c>
      <c r="B2106" t="s">
        <v>4077</v>
      </c>
      <c r="I2106">
        <f t="shared" si="97"/>
        <v>2105</v>
      </c>
      <c r="J2106">
        <f t="shared" si="98"/>
        <v>2105</v>
      </c>
      <c r="K2106">
        <f t="shared" si="96"/>
        <v>1</v>
      </c>
      <c r="L2106" t="b">
        <f>COUNTIF($N$2:N2106, N2106)=1</f>
        <v>1</v>
      </c>
      <c r="M2106" s="37">
        <f>IF( $Q2106, MAX($M$1:M2105)+1, 0)</f>
        <v>0</v>
      </c>
      <c r="N2106" t="str" cm="1">
        <f t="array" ref="N2106">INDEX($A$9:$F$1048576, $J2106, $K2106 )</f>
        <v>69068</v>
      </c>
      <c r="O2106" t="str" cm="1">
        <f t="array" ref="O2106">INDEX($B$9:$F$1048576, $J2106, $K2106 )</f>
        <v>제이드림제27차(유)2</v>
      </c>
      <c r="P2106" t="str" cm="1">
        <f t="array" ref="P2106">IF( $L2106, TRIM(_xll.IMDP("IR", $G$5&amp;$N2106, $G$6)), "" )</f>
        <v/>
      </c>
      <c r="Q2106" t="b" cm="1">
        <f t="array" ref="Q2106">IF(
    $U$1=1, AND($P2106&lt;&gt;"", $P2106&lt;&gt;"...", $P2106&lt;&gt;"입력오류"),
    IF(
        $U$18=1, AND($P2106&lt;&gt;"", $P2106&lt;&gt;"...", $P2106&lt;&gt;"입력오류", ISNUMBER(FIND(INDEX($T$2:$T$7,$U$1),$P2106))),
        IF(
            $U$17="기타", AND($P2106&lt;&gt;"", $P2106&lt;&gt;"...", $P2106&lt;&gt;"입력오류", NOT(ISNUMBER(FIND($T$21:$T$34,$P2106)))),
            AND($P2106&lt;&gt;"", $P2106&lt;&gt;"...", $P2106&lt;&gt;"입력오류", $T$19=$P2106)
        )
    )
)</f>
        <v>0</v>
      </c>
    </row>
    <row r="2107" spans="1:17">
      <c r="A2107" t="s">
        <v>4078</v>
      </c>
      <c r="B2107" t="s">
        <v>4079</v>
      </c>
      <c r="I2107">
        <f t="shared" si="97"/>
        <v>2106</v>
      </c>
      <c r="J2107">
        <f t="shared" si="98"/>
        <v>2106</v>
      </c>
      <c r="K2107">
        <f t="shared" si="96"/>
        <v>1</v>
      </c>
      <c r="L2107" t="b">
        <f>COUNTIF($N$2:N2107, N2107)=1</f>
        <v>1</v>
      </c>
      <c r="M2107" s="37">
        <f>IF( $Q2107, MAX($M$1:M2106)+1, 0)</f>
        <v>0</v>
      </c>
      <c r="N2107" t="str" cm="1">
        <f t="array" ref="N2107">INDEX($A$9:$F$1048576, $J2107, $K2107 )</f>
        <v>69080</v>
      </c>
      <c r="O2107" t="str" cm="1">
        <f t="array" ref="O2107">INDEX($B$9:$F$1048576, $J2107, $K2107 )</f>
        <v>주택금융공사MBS2022-20(1-2)</v>
      </c>
      <c r="P2107" t="str" cm="1">
        <f t="array" ref="P2107">IF( $L2107, TRIM(_xll.IMDP("IR", $G$5&amp;$N2107, $G$6)), "" )</f>
        <v/>
      </c>
      <c r="Q2107" t="b" cm="1">
        <f t="array" ref="Q2107">IF(
    $U$1=1, AND($P2107&lt;&gt;"", $P2107&lt;&gt;"...", $P2107&lt;&gt;"입력오류"),
    IF(
        $U$18=1, AND($P2107&lt;&gt;"", $P2107&lt;&gt;"...", $P2107&lt;&gt;"입력오류", ISNUMBER(FIND(INDEX($T$2:$T$7,$U$1),$P2107))),
        IF(
            $U$17="기타", AND($P2107&lt;&gt;"", $P2107&lt;&gt;"...", $P2107&lt;&gt;"입력오류", NOT(ISNUMBER(FIND($T$21:$T$34,$P2107)))),
            AND($P2107&lt;&gt;"", $P2107&lt;&gt;"...", $P2107&lt;&gt;"입력오류", $T$19=$P2107)
        )
    )
)</f>
        <v>0</v>
      </c>
    </row>
    <row r="2108" spans="1:17">
      <c r="A2108" t="s">
        <v>4080</v>
      </c>
      <c r="B2108" t="s">
        <v>4081</v>
      </c>
      <c r="I2108">
        <f t="shared" si="97"/>
        <v>2107</v>
      </c>
      <c r="J2108">
        <f t="shared" si="98"/>
        <v>2107</v>
      </c>
      <c r="K2108">
        <f t="shared" si="96"/>
        <v>1</v>
      </c>
      <c r="L2108" t="b">
        <f>COUNTIF($N$2:N2108, N2108)=1</f>
        <v>1</v>
      </c>
      <c r="M2108" s="37">
        <f>IF( $Q2108, MAX($M$1:M2107)+1, 0)</f>
        <v>0</v>
      </c>
      <c r="N2108" t="str" cm="1">
        <f t="array" ref="N2108">INDEX($A$9:$F$1048576, $J2108, $K2108 )</f>
        <v>69081</v>
      </c>
      <c r="O2108" t="str" cm="1">
        <f t="array" ref="O2108">INDEX($B$9:$F$1048576, $J2108, $K2108 )</f>
        <v>주택금융공사MBS2022-20(1-3)</v>
      </c>
      <c r="P2108" t="str" cm="1">
        <f t="array" ref="P2108">IF( $L2108, TRIM(_xll.IMDP("IR", $G$5&amp;$N2108, $G$6)), "" )</f>
        <v/>
      </c>
      <c r="Q2108" t="b" cm="1">
        <f t="array" ref="Q2108">IF(
    $U$1=1, AND($P2108&lt;&gt;"", $P2108&lt;&gt;"...", $P2108&lt;&gt;"입력오류"),
    IF(
        $U$18=1, AND($P2108&lt;&gt;"", $P2108&lt;&gt;"...", $P2108&lt;&gt;"입력오류", ISNUMBER(FIND(INDEX($T$2:$T$7,$U$1),$P2108))),
        IF(
            $U$17="기타", AND($P2108&lt;&gt;"", $P2108&lt;&gt;"...", $P2108&lt;&gt;"입력오류", NOT(ISNUMBER(FIND($T$21:$T$34,$P2108)))),
            AND($P2108&lt;&gt;"", $P2108&lt;&gt;"...", $P2108&lt;&gt;"입력오류", $T$19=$P2108)
        )
    )
)</f>
        <v>0</v>
      </c>
    </row>
    <row r="2109" spans="1:17">
      <c r="A2109" t="s">
        <v>4082</v>
      </c>
      <c r="B2109" t="s">
        <v>4083</v>
      </c>
      <c r="I2109">
        <f t="shared" si="97"/>
        <v>2108</v>
      </c>
      <c r="J2109">
        <f t="shared" si="98"/>
        <v>2108</v>
      </c>
      <c r="K2109">
        <f t="shared" si="96"/>
        <v>1</v>
      </c>
      <c r="L2109" t="b">
        <f>COUNTIF($N$2:N2109, N2109)=1</f>
        <v>1</v>
      </c>
      <c r="M2109" s="37">
        <f>IF( $Q2109, MAX($M$1:M2108)+1, 0)</f>
        <v>0</v>
      </c>
      <c r="N2109" t="str" cm="1">
        <f t="array" ref="N2109">INDEX($A$9:$F$1048576, $J2109, $K2109 )</f>
        <v>69082</v>
      </c>
      <c r="O2109" t="str" cm="1">
        <f t="array" ref="O2109">INDEX($B$9:$F$1048576, $J2109, $K2109 )</f>
        <v>주택금융공사MBS2022-20(1-4)</v>
      </c>
      <c r="P2109" t="str" cm="1">
        <f t="array" ref="P2109">IF( $L2109, TRIM(_xll.IMDP("IR", $G$5&amp;$N2109, $G$6)), "" )</f>
        <v/>
      </c>
      <c r="Q2109" t="b" cm="1">
        <f t="array" ref="Q2109">IF(
    $U$1=1, AND($P2109&lt;&gt;"", $P2109&lt;&gt;"...", $P2109&lt;&gt;"입력오류"),
    IF(
        $U$18=1, AND($P2109&lt;&gt;"", $P2109&lt;&gt;"...", $P2109&lt;&gt;"입력오류", ISNUMBER(FIND(INDEX($T$2:$T$7,$U$1),$P2109))),
        IF(
            $U$17="기타", AND($P2109&lt;&gt;"", $P2109&lt;&gt;"...", $P2109&lt;&gt;"입력오류", NOT(ISNUMBER(FIND($T$21:$T$34,$P2109)))),
            AND($P2109&lt;&gt;"", $P2109&lt;&gt;"...", $P2109&lt;&gt;"입력오류", $T$19=$P2109)
        )
    )
)</f>
        <v>0</v>
      </c>
    </row>
    <row r="2110" spans="1:17">
      <c r="A2110" t="s">
        <v>4084</v>
      </c>
      <c r="B2110" t="s">
        <v>4085</v>
      </c>
      <c r="I2110">
        <f t="shared" si="97"/>
        <v>2109</v>
      </c>
      <c r="J2110">
        <f t="shared" si="98"/>
        <v>2109</v>
      </c>
      <c r="K2110">
        <f t="shared" si="96"/>
        <v>1</v>
      </c>
      <c r="L2110" t="b">
        <f>COUNTIF($N$2:N2110, N2110)=1</f>
        <v>1</v>
      </c>
      <c r="M2110" s="37">
        <f>IF( $Q2110, MAX($M$1:M2109)+1, 0)</f>
        <v>0</v>
      </c>
      <c r="N2110" t="str" cm="1">
        <f t="array" ref="N2110">INDEX($A$9:$F$1048576, $J2110, $K2110 )</f>
        <v>69083</v>
      </c>
      <c r="O2110" t="str" cm="1">
        <f t="array" ref="O2110">INDEX($B$9:$F$1048576, $J2110, $K2110 )</f>
        <v>주택금융공사MBS2022-20(1-5)</v>
      </c>
      <c r="P2110" t="str" cm="1">
        <f t="array" ref="P2110">IF( $L2110, TRIM(_xll.IMDP("IR", $G$5&amp;$N2110, $G$6)), "" )</f>
        <v/>
      </c>
      <c r="Q2110" t="b" cm="1">
        <f t="array" ref="Q2110">IF(
    $U$1=1, AND($P2110&lt;&gt;"", $P2110&lt;&gt;"...", $P2110&lt;&gt;"입력오류"),
    IF(
        $U$18=1, AND($P2110&lt;&gt;"", $P2110&lt;&gt;"...", $P2110&lt;&gt;"입력오류", ISNUMBER(FIND(INDEX($T$2:$T$7,$U$1),$P2110))),
        IF(
            $U$17="기타", AND($P2110&lt;&gt;"", $P2110&lt;&gt;"...", $P2110&lt;&gt;"입력오류", NOT(ISNUMBER(FIND($T$21:$T$34,$P2110)))),
            AND($P2110&lt;&gt;"", $P2110&lt;&gt;"...", $P2110&lt;&gt;"입력오류", $T$19=$P2110)
        )
    )
)</f>
        <v>0</v>
      </c>
    </row>
    <row r="2111" spans="1:17">
      <c r="A2111" t="s">
        <v>4086</v>
      </c>
      <c r="B2111" t="s">
        <v>4087</v>
      </c>
      <c r="I2111">
        <f t="shared" si="97"/>
        <v>2110</v>
      </c>
      <c r="J2111">
        <f t="shared" si="98"/>
        <v>2110</v>
      </c>
      <c r="K2111">
        <f t="shared" si="96"/>
        <v>1</v>
      </c>
      <c r="L2111" t="b">
        <f>COUNTIF($N$2:N2111, N2111)=1</f>
        <v>1</v>
      </c>
      <c r="M2111" s="37">
        <f>IF( $Q2111, MAX($M$1:M2110)+1, 0)</f>
        <v>0</v>
      </c>
      <c r="N2111" t="str" cm="1">
        <f t="array" ref="N2111">INDEX($A$9:$F$1048576, $J2111, $K2111 )</f>
        <v>69084</v>
      </c>
      <c r="O2111" t="str" cm="1">
        <f t="array" ref="O2111">INDEX($B$9:$F$1048576, $J2111, $K2111 )</f>
        <v>주택금융공사MBS2022-20(1-6)</v>
      </c>
      <c r="P2111" t="str" cm="1">
        <f t="array" ref="P2111">IF( $L2111, TRIM(_xll.IMDP("IR", $G$5&amp;$N2111, $G$6)), "" )</f>
        <v/>
      </c>
      <c r="Q2111" t="b" cm="1">
        <f t="array" ref="Q2111">IF(
    $U$1=1, AND($P2111&lt;&gt;"", $P2111&lt;&gt;"...", $P2111&lt;&gt;"입력오류"),
    IF(
        $U$18=1, AND($P2111&lt;&gt;"", $P2111&lt;&gt;"...", $P2111&lt;&gt;"입력오류", ISNUMBER(FIND(INDEX($T$2:$T$7,$U$1),$P2111))),
        IF(
            $U$17="기타", AND($P2111&lt;&gt;"", $P2111&lt;&gt;"...", $P2111&lt;&gt;"입력오류", NOT(ISNUMBER(FIND($T$21:$T$34,$P2111)))),
            AND($P2111&lt;&gt;"", $P2111&lt;&gt;"...", $P2111&lt;&gt;"입력오류", $T$19=$P2111)
        )
    )
)</f>
        <v>0</v>
      </c>
    </row>
    <row r="2112" spans="1:17">
      <c r="A2112" t="s">
        <v>4088</v>
      </c>
      <c r="B2112" t="s">
        <v>4089</v>
      </c>
      <c r="I2112">
        <f t="shared" si="97"/>
        <v>2111</v>
      </c>
      <c r="J2112">
        <f t="shared" si="98"/>
        <v>2111</v>
      </c>
      <c r="K2112">
        <f t="shared" si="96"/>
        <v>1</v>
      </c>
      <c r="L2112" t="b">
        <f>COUNTIF($N$2:N2112, N2112)=1</f>
        <v>1</v>
      </c>
      <c r="M2112" s="37">
        <f>IF( $Q2112, MAX($M$1:M2111)+1, 0)</f>
        <v>0</v>
      </c>
      <c r="N2112" t="str" cm="1">
        <f t="array" ref="N2112">INDEX($A$9:$F$1048576, $J2112, $K2112 )</f>
        <v>69085</v>
      </c>
      <c r="O2112" t="str" cm="1">
        <f t="array" ref="O2112">INDEX($B$9:$F$1048576, $J2112, $K2112 )</f>
        <v>주택금융공사MBS2022-20(1-7)</v>
      </c>
      <c r="P2112" t="str" cm="1">
        <f t="array" ref="P2112">IF( $L2112, TRIM(_xll.IMDP("IR", $G$5&amp;$N2112, $G$6)), "" )</f>
        <v/>
      </c>
      <c r="Q2112" t="b" cm="1">
        <f t="array" ref="Q2112">IF(
    $U$1=1, AND($P2112&lt;&gt;"", $P2112&lt;&gt;"...", $P2112&lt;&gt;"입력오류"),
    IF(
        $U$18=1, AND($P2112&lt;&gt;"", $P2112&lt;&gt;"...", $P2112&lt;&gt;"입력오류", ISNUMBER(FIND(INDEX($T$2:$T$7,$U$1),$P2112))),
        IF(
            $U$17="기타", AND($P2112&lt;&gt;"", $P2112&lt;&gt;"...", $P2112&lt;&gt;"입력오류", NOT(ISNUMBER(FIND($T$21:$T$34,$P2112)))),
            AND($P2112&lt;&gt;"", $P2112&lt;&gt;"...", $P2112&lt;&gt;"입력오류", $T$19=$P2112)
        )
    )
)</f>
        <v>0</v>
      </c>
    </row>
    <row r="2113" spans="1:17">
      <c r="A2113" t="s">
        <v>4090</v>
      </c>
      <c r="B2113" t="s">
        <v>4091</v>
      </c>
      <c r="I2113">
        <f t="shared" si="97"/>
        <v>2112</v>
      </c>
      <c r="J2113">
        <f t="shared" si="98"/>
        <v>2112</v>
      </c>
      <c r="K2113">
        <f t="shared" si="96"/>
        <v>1</v>
      </c>
      <c r="L2113" t="b">
        <f>COUNTIF($N$2:N2113, N2113)=1</f>
        <v>1</v>
      </c>
      <c r="M2113" s="37">
        <f>IF( $Q2113, MAX($M$1:M2112)+1, 0)</f>
        <v>0</v>
      </c>
      <c r="N2113" t="str" cm="1">
        <f t="array" ref="N2113">INDEX($A$9:$F$1048576, $J2113, $K2113 )</f>
        <v>69086</v>
      </c>
      <c r="O2113" t="str" cm="1">
        <f t="array" ref="O2113">INDEX($B$9:$F$1048576, $J2113, $K2113 )</f>
        <v>주택금융공사MBS2022-20(1-8)</v>
      </c>
      <c r="P2113" t="str" cm="1">
        <f t="array" ref="P2113">IF( $L2113, TRIM(_xll.IMDP("IR", $G$5&amp;$N2113, $G$6)), "" )</f>
        <v/>
      </c>
      <c r="Q2113" t="b" cm="1">
        <f t="array" ref="Q2113">IF(
    $U$1=1, AND($P2113&lt;&gt;"", $P2113&lt;&gt;"...", $P2113&lt;&gt;"입력오류"),
    IF(
        $U$18=1, AND($P2113&lt;&gt;"", $P2113&lt;&gt;"...", $P2113&lt;&gt;"입력오류", ISNUMBER(FIND(INDEX($T$2:$T$7,$U$1),$P2113))),
        IF(
            $U$17="기타", AND($P2113&lt;&gt;"", $P2113&lt;&gt;"...", $P2113&lt;&gt;"입력오류", NOT(ISNUMBER(FIND($T$21:$T$34,$P2113)))),
            AND($P2113&lt;&gt;"", $P2113&lt;&gt;"...", $P2113&lt;&gt;"입력오류", $T$19=$P2113)
        )
    )
)</f>
        <v>0</v>
      </c>
    </row>
    <row r="2114" spans="1:17">
      <c r="A2114" t="s">
        <v>4092</v>
      </c>
      <c r="B2114" t="s">
        <v>4093</v>
      </c>
      <c r="I2114">
        <f t="shared" si="97"/>
        <v>2113</v>
      </c>
      <c r="J2114">
        <f t="shared" si="98"/>
        <v>2113</v>
      </c>
      <c r="K2114">
        <f t="shared" ref="K2114:K2177" si="99">IF( $I2114&gt;$G$4, NA(), IF($I2114&gt;$G$3, 5, IF($I2114&gt;$G$2, 3, 1 ) ) )</f>
        <v>1</v>
      </c>
      <c r="L2114" t="b">
        <f>COUNTIF($N$2:N2114, N2114)=1</f>
        <v>1</v>
      </c>
      <c r="M2114" s="37">
        <f>IF( $Q2114, MAX($M$1:M2113)+1, 0)</f>
        <v>0</v>
      </c>
      <c r="N2114" t="str" cm="1">
        <f t="array" ref="N2114">INDEX($A$9:$F$1048576, $J2114, $K2114 )</f>
        <v>69124</v>
      </c>
      <c r="O2114" t="str" cm="1">
        <f t="array" ref="O2114">INDEX($B$9:$F$1048576, $J2114, $K2114 )</f>
        <v>퍼스트파이브지제66차(유)1-16</v>
      </c>
      <c r="P2114" t="str" cm="1">
        <f t="array" ref="P2114">IF( $L2114, TRIM(_xll.IMDP("IR", $G$5&amp;$N2114, $G$6)), "" )</f>
        <v/>
      </c>
      <c r="Q2114" t="b" cm="1">
        <f t="array" ref="Q2114">IF(
    $U$1=1, AND($P2114&lt;&gt;"", $P2114&lt;&gt;"...", $P2114&lt;&gt;"입력오류"),
    IF(
        $U$18=1, AND($P2114&lt;&gt;"", $P2114&lt;&gt;"...", $P2114&lt;&gt;"입력오류", ISNUMBER(FIND(INDEX($T$2:$T$7,$U$1),$P2114))),
        IF(
            $U$17="기타", AND($P2114&lt;&gt;"", $P2114&lt;&gt;"...", $P2114&lt;&gt;"입력오류", NOT(ISNUMBER(FIND($T$21:$T$34,$P2114)))),
            AND($P2114&lt;&gt;"", $P2114&lt;&gt;"...", $P2114&lt;&gt;"입력오류", $T$19=$P2114)
        )
    )
)</f>
        <v>0</v>
      </c>
    </row>
    <row r="2115" spans="1:17">
      <c r="A2115" t="s">
        <v>4094</v>
      </c>
      <c r="B2115" t="s">
        <v>4095</v>
      </c>
      <c r="I2115">
        <f t="shared" ref="I2115:I2178" si="100">ROW()-1</f>
        <v>2114</v>
      </c>
      <c r="J2115">
        <f t="shared" ref="J2115:J2178" si="101">IF( $I2115&gt;$G$4, NA(), IF($I2115&gt;$G$3, $I2115-$G$3, IF($I2115&gt;$G$2, $I2115-$G$2, $I2115 ) ) )</f>
        <v>2114</v>
      </c>
      <c r="K2115">
        <f t="shared" si="99"/>
        <v>1</v>
      </c>
      <c r="L2115" t="b">
        <f>COUNTIF($N$2:N2115, N2115)=1</f>
        <v>1</v>
      </c>
      <c r="M2115" s="37">
        <f>IF( $Q2115, MAX($M$1:M2114)+1, 0)</f>
        <v>0</v>
      </c>
      <c r="N2115" t="str" cm="1">
        <f t="array" ref="N2115">INDEX($A$9:$F$1048576, $J2115, $K2115 )</f>
        <v>69125</v>
      </c>
      <c r="O2115" t="str" cm="1">
        <f t="array" ref="O2115">INDEX($B$9:$F$1048576, $J2115, $K2115 )</f>
        <v>퍼스트파이브지제66차(유)1-17</v>
      </c>
      <c r="P2115" t="str" cm="1">
        <f t="array" ref="P2115">IF( $L2115, TRIM(_xll.IMDP("IR", $G$5&amp;$N2115, $G$6)), "" )</f>
        <v/>
      </c>
      <c r="Q2115" t="b" cm="1">
        <f t="array" ref="Q2115">IF(
    $U$1=1, AND($P2115&lt;&gt;"", $P2115&lt;&gt;"...", $P2115&lt;&gt;"입력오류"),
    IF(
        $U$18=1, AND($P2115&lt;&gt;"", $P2115&lt;&gt;"...", $P2115&lt;&gt;"입력오류", ISNUMBER(FIND(INDEX($T$2:$T$7,$U$1),$P2115))),
        IF(
            $U$17="기타", AND($P2115&lt;&gt;"", $P2115&lt;&gt;"...", $P2115&lt;&gt;"입력오류", NOT(ISNUMBER(FIND($T$21:$T$34,$P2115)))),
            AND($P2115&lt;&gt;"", $P2115&lt;&gt;"...", $P2115&lt;&gt;"입력오류", $T$19=$P2115)
        )
    )
)</f>
        <v>0</v>
      </c>
    </row>
    <row r="2116" spans="1:17">
      <c r="A2116" t="s">
        <v>4096</v>
      </c>
      <c r="B2116" t="s">
        <v>4097</v>
      </c>
      <c r="I2116">
        <f t="shared" si="100"/>
        <v>2115</v>
      </c>
      <c r="J2116">
        <f t="shared" si="101"/>
        <v>2115</v>
      </c>
      <c r="K2116">
        <f t="shared" si="99"/>
        <v>1</v>
      </c>
      <c r="L2116" t="b">
        <f>COUNTIF($N$2:N2116, N2116)=1</f>
        <v>1</v>
      </c>
      <c r="M2116" s="37">
        <f>IF( $Q2116, MAX($M$1:M2115)+1, 0)</f>
        <v>0</v>
      </c>
      <c r="N2116" t="str" cm="1">
        <f t="array" ref="N2116">INDEX($A$9:$F$1048576, $J2116, $K2116 )</f>
        <v>69126</v>
      </c>
      <c r="O2116" t="str" cm="1">
        <f t="array" ref="O2116">INDEX($B$9:$F$1048576, $J2116, $K2116 )</f>
        <v>퍼스트파이브지제66차(유)1-18</v>
      </c>
      <c r="P2116" t="str" cm="1">
        <f t="array" ref="P2116">IF( $L2116, TRIM(_xll.IMDP("IR", $G$5&amp;$N2116, $G$6)), "" )</f>
        <v/>
      </c>
      <c r="Q2116" t="b" cm="1">
        <f t="array" ref="Q2116">IF(
    $U$1=1, AND($P2116&lt;&gt;"", $P2116&lt;&gt;"...", $P2116&lt;&gt;"입력오류"),
    IF(
        $U$18=1, AND($P2116&lt;&gt;"", $P2116&lt;&gt;"...", $P2116&lt;&gt;"입력오류", ISNUMBER(FIND(INDEX($T$2:$T$7,$U$1),$P2116))),
        IF(
            $U$17="기타", AND($P2116&lt;&gt;"", $P2116&lt;&gt;"...", $P2116&lt;&gt;"입력오류", NOT(ISNUMBER(FIND($T$21:$T$34,$P2116)))),
            AND($P2116&lt;&gt;"", $P2116&lt;&gt;"...", $P2116&lt;&gt;"입력오류", $T$19=$P2116)
        )
    )
)</f>
        <v>0</v>
      </c>
    </row>
    <row r="2117" spans="1:17">
      <c r="A2117" t="s">
        <v>4098</v>
      </c>
      <c r="B2117" t="s">
        <v>4099</v>
      </c>
      <c r="I2117">
        <f t="shared" si="100"/>
        <v>2116</v>
      </c>
      <c r="J2117">
        <f t="shared" si="101"/>
        <v>2116</v>
      </c>
      <c r="K2117">
        <f t="shared" si="99"/>
        <v>1</v>
      </c>
      <c r="L2117" t="b">
        <f>COUNTIF($N$2:N2117, N2117)=1</f>
        <v>1</v>
      </c>
      <c r="M2117" s="37">
        <f>IF( $Q2117, MAX($M$1:M2116)+1, 0)</f>
        <v>0</v>
      </c>
      <c r="N2117" t="str" cm="1">
        <f t="array" ref="N2117">INDEX($A$9:$F$1048576, $J2117, $K2117 )</f>
        <v>69127</v>
      </c>
      <c r="O2117" t="str" cm="1">
        <f t="array" ref="O2117">INDEX($B$9:$F$1048576, $J2117, $K2117 )</f>
        <v>퍼스트파이브지제66차(유)1-19</v>
      </c>
      <c r="P2117" t="str" cm="1">
        <f t="array" ref="P2117">IF( $L2117, TRIM(_xll.IMDP("IR", $G$5&amp;$N2117, $G$6)), "" )</f>
        <v/>
      </c>
      <c r="Q2117" t="b" cm="1">
        <f t="array" ref="Q2117">IF(
    $U$1=1, AND($P2117&lt;&gt;"", $P2117&lt;&gt;"...", $P2117&lt;&gt;"입력오류"),
    IF(
        $U$18=1, AND($P2117&lt;&gt;"", $P2117&lt;&gt;"...", $P2117&lt;&gt;"입력오류", ISNUMBER(FIND(INDEX($T$2:$T$7,$U$1),$P2117))),
        IF(
            $U$17="기타", AND($P2117&lt;&gt;"", $P2117&lt;&gt;"...", $P2117&lt;&gt;"입력오류", NOT(ISNUMBER(FIND($T$21:$T$34,$P2117)))),
            AND($P2117&lt;&gt;"", $P2117&lt;&gt;"...", $P2117&lt;&gt;"입력오류", $T$19=$P2117)
        )
    )
)</f>
        <v>0</v>
      </c>
    </row>
    <row r="2118" spans="1:17">
      <c r="A2118" t="s">
        <v>4100</v>
      </c>
      <c r="B2118" t="s">
        <v>4101</v>
      </c>
      <c r="I2118">
        <f t="shared" si="100"/>
        <v>2117</v>
      </c>
      <c r="J2118">
        <f t="shared" si="101"/>
        <v>2117</v>
      </c>
      <c r="K2118">
        <f t="shared" si="99"/>
        <v>1</v>
      </c>
      <c r="L2118" t="b">
        <f>COUNTIF($N$2:N2118, N2118)=1</f>
        <v>1</v>
      </c>
      <c r="M2118" s="37">
        <f>IF( $Q2118, MAX($M$1:M2117)+1, 0)</f>
        <v>0</v>
      </c>
      <c r="N2118" t="str" cm="1">
        <f t="array" ref="N2118">INDEX($A$9:$F$1048576, $J2118, $K2118 )</f>
        <v>69128</v>
      </c>
      <c r="O2118" t="str" cm="1">
        <f t="array" ref="O2118">INDEX($B$9:$F$1048576, $J2118, $K2118 )</f>
        <v>퍼스트파이브지제66차(유)1-20</v>
      </c>
      <c r="P2118" t="str" cm="1">
        <f t="array" ref="P2118">IF( $L2118, TRIM(_xll.IMDP("IR", $G$5&amp;$N2118, $G$6)), "" )</f>
        <v/>
      </c>
      <c r="Q2118" t="b" cm="1">
        <f t="array" ref="Q2118">IF(
    $U$1=1, AND($P2118&lt;&gt;"", $P2118&lt;&gt;"...", $P2118&lt;&gt;"입력오류"),
    IF(
        $U$18=1, AND($P2118&lt;&gt;"", $P2118&lt;&gt;"...", $P2118&lt;&gt;"입력오류", ISNUMBER(FIND(INDEX($T$2:$T$7,$U$1),$P2118))),
        IF(
            $U$17="기타", AND($P2118&lt;&gt;"", $P2118&lt;&gt;"...", $P2118&lt;&gt;"입력오류", NOT(ISNUMBER(FIND($T$21:$T$34,$P2118)))),
            AND($P2118&lt;&gt;"", $P2118&lt;&gt;"...", $P2118&lt;&gt;"입력오류", $T$19=$P2118)
        )
    )
)</f>
        <v>0</v>
      </c>
    </row>
    <row r="2119" spans="1:17">
      <c r="A2119" t="s">
        <v>4102</v>
      </c>
      <c r="B2119" t="s">
        <v>4103</v>
      </c>
      <c r="I2119">
        <f t="shared" si="100"/>
        <v>2118</v>
      </c>
      <c r="J2119">
        <f t="shared" si="101"/>
        <v>2118</v>
      </c>
      <c r="K2119">
        <f t="shared" si="99"/>
        <v>1</v>
      </c>
      <c r="L2119" t="b">
        <f>COUNTIF($N$2:N2119, N2119)=1</f>
        <v>1</v>
      </c>
      <c r="M2119" s="37">
        <f>IF( $Q2119, MAX($M$1:M2118)+1, 0)</f>
        <v>0</v>
      </c>
      <c r="N2119" t="str" cm="1">
        <f t="array" ref="N2119">INDEX($A$9:$F$1048576, $J2119, $K2119 )</f>
        <v>69129</v>
      </c>
      <c r="O2119" t="str" cm="1">
        <f t="array" ref="O2119">INDEX($B$9:$F$1048576, $J2119, $K2119 )</f>
        <v>퍼스트파이브지제66차(유)1-21</v>
      </c>
      <c r="P2119" t="str" cm="1">
        <f t="array" ref="P2119">IF( $L2119, TRIM(_xll.IMDP("IR", $G$5&amp;$N2119, $G$6)), "" )</f>
        <v/>
      </c>
      <c r="Q2119" t="b" cm="1">
        <f t="array" ref="Q2119">IF(
    $U$1=1, AND($P2119&lt;&gt;"", $P2119&lt;&gt;"...", $P2119&lt;&gt;"입력오류"),
    IF(
        $U$18=1, AND($P2119&lt;&gt;"", $P2119&lt;&gt;"...", $P2119&lt;&gt;"입력오류", ISNUMBER(FIND(INDEX($T$2:$T$7,$U$1),$P2119))),
        IF(
            $U$17="기타", AND($P2119&lt;&gt;"", $P2119&lt;&gt;"...", $P2119&lt;&gt;"입력오류", NOT(ISNUMBER(FIND($T$21:$T$34,$P2119)))),
            AND($P2119&lt;&gt;"", $P2119&lt;&gt;"...", $P2119&lt;&gt;"입력오류", $T$19=$P2119)
        )
    )
)</f>
        <v>0</v>
      </c>
    </row>
    <row r="2120" spans="1:17">
      <c r="A2120" t="s">
        <v>4104</v>
      </c>
      <c r="B2120" t="s">
        <v>4105</v>
      </c>
      <c r="I2120">
        <f t="shared" si="100"/>
        <v>2119</v>
      </c>
      <c r="J2120">
        <f t="shared" si="101"/>
        <v>2119</v>
      </c>
      <c r="K2120">
        <f t="shared" si="99"/>
        <v>1</v>
      </c>
      <c r="L2120" t="b">
        <f>COUNTIF($N$2:N2120, N2120)=1</f>
        <v>1</v>
      </c>
      <c r="M2120" s="37">
        <f>IF( $Q2120, MAX($M$1:M2119)+1, 0)</f>
        <v>0</v>
      </c>
      <c r="N2120" t="str" cm="1">
        <f t="array" ref="N2120">INDEX($A$9:$F$1048576, $J2120, $K2120 )</f>
        <v>69130</v>
      </c>
      <c r="O2120" t="str" cm="1">
        <f t="array" ref="O2120">INDEX($B$9:$F$1048576, $J2120, $K2120 )</f>
        <v>퍼스트파이브지제66차(유)1-22</v>
      </c>
      <c r="P2120" t="str" cm="1">
        <f t="array" ref="P2120">IF( $L2120, TRIM(_xll.IMDP("IR", $G$5&amp;$N2120, $G$6)), "" )</f>
        <v/>
      </c>
      <c r="Q2120" t="b" cm="1">
        <f t="array" ref="Q2120">IF(
    $U$1=1, AND($P2120&lt;&gt;"", $P2120&lt;&gt;"...", $P2120&lt;&gt;"입력오류"),
    IF(
        $U$18=1, AND($P2120&lt;&gt;"", $P2120&lt;&gt;"...", $P2120&lt;&gt;"입력오류", ISNUMBER(FIND(INDEX($T$2:$T$7,$U$1),$P2120))),
        IF(
            $U$17="기타", AND($P2120&lt;&gt;"", $P2120&lt;&gt;"...", $P2120&lt;&gt;"입력오류", NOT(ISNUMBER(FIND($T$21:$T$34,$P2120)))),
            AND($P2120&lt;&gt;"", $P2120&lt;&gt;"...", $P2120&lt;&gt;"입력오류", $T$19=$P2120)
        )
    )
)</f>
        <v>0</v>
      </c>
    </row>
    <row r="2121" spans="1:17">
      <c r="A2121" t="s">
        <v>4106</v>
      </c>
      <c r="B2121" t="s">
        <v>4107</v>
      </c>
      <c r="I2121">
        <f t="shared" si="100"/>
        <v>2120</v>
      </c>
      <c r="J2121">
        <f t="shared" si="101"/>
        <v>2120</v>
      </c>
      <c r="K2121">
        <f t="shared" si="99"/>
        <v>1</v>
      </c>
      <c r="L2121" t="b">
        <f>COUNTIF($N$2:N2121, N2121)=1</f>
        <v>1</v>
      </c>
      <c r="M2121" s="37">
        <f>IF( $Q2121, MAX($M$1:M2120)+1, 0)</f>
        <v>0</v>
      </c>
      <c r="N2121" t="str" cm="1">
        <f t="array" ref="N2121">INDEX($A$9:$F$1048576, $J2121, $K2121 )</f>
        <v>69131</v>
      </c>
      <c r="O2121" t="str" cm="1">
        <f t="array" ref="O2121">INDEX($B$9:$F$1048576, $J2121, $K2121 )</f>
        <v>퍼스트파이브지제66차(유)1-23</v>
      </c>
      <c r="P2121" t="str" cm="1">
        <f t="array" ref="P2121">IF( $L2121, TRIM(_xll.IMDP("IR", $G$5&amp;$N2121, $G$6)), "" )</f>
        <v/>
      </c>
      <c r="Q2121" t="b" cm="1">
        <f t="array" ref="Q2121">IF(
    $U$1=1, AND($P2121&lt;&gt;"", $P2121&lt;&gt;"...", $P2121&lt;&gt;"입력오류"),
    IF(
        $U$18=1, AND($P2121&lt;&gt;"", $P2121&lt;&gt;"...", $P2121&lt;&gt;"입력오류", ISNUMBER(FIND(INDEX($T$2:$T$7,$U$1),$P2121))),
        IF(
            $U$17="기타", AND($P2121&lt;&gt;"", $P2121&lt;&gt;"...", $P2121&lt;&gt;"입력오류", NOT(ISNUMBER(FIND($T$21:$T$34,$P2121)))),
            AND($P2121&lt;&gt;"", $P2121&lt;&gt;"...", $P2121&lt;&gt;"입력오류", $T$19=$P2121)
        )
    )
)</f>
        <v>0</v>
      </c>
    </row>
    <row r="2122" spans="1:17">
      <c r="A2122" t="s">
        <v>4108</v>
      </c>
      <c r="B2122" t="s">
        <v>4109</v>
      </c>
      <c r="I2122">
        <f t="shared" si="100"/>
        <v>2121</v>
      </c>
      <c r="J2122">
        <f t="shared" si="101"/>
        <v>2121</v>
      </c>
      <c r="K2122">
        <f t="shared" si="99"/>
        <v>1</v>
      </c>
      <c r="L2122" t="b">
        <f>COUNTIF($N$2:N2122, N2122)=1</f>
        <v>1</v>
      </c>
      <c r="M2122" s="37">
        <f>IF( $Q2122, MAX($M$1:M2121)+1, 0)</f>
        <v>0</v>
      </c>
      <c r="N2122" t="str" cm="1">
        <f t="array" ref="N2122">INDEX($A$9:$F$1048576, $J2122, $K2122 )</f>
        <v>69132</v>
      </c>
      <c r="O2122" t="str" cm="1">
        <f t="array" ref="O2122">INDEX($B$9:$F$1048576, $J2122, $K2122 )</f>
        <v>퍼스트파이브지제66차(유)1-24</v>
      </c>
      <c r="P2122" t="str" cm="1">
        <f t="array" ref="P2122">IF( $L2122, TRIM(_xll.IMDP("IR", $G$5&amp;$N2122, $G$6)), "" )</f>
        <v/>
      </c>
      <c r="Q2122" t="b" cm="1">
        <f t="array" ref="Q2122">IF(
    $U$1=1, AND($P2122&lt;&gt;"", $P2122&lt;&gt;"...", $P2122&lt;&gt;"입력오류"),
    IF(
        $U$18=1, AND($P2122&lt;&gt;"", $P2122&lt;&gt;"...", $P2122&lt;&gt;"입력오류", ISNUMBER(FIND(INDEX($T$2:$T$7,$U$1),$P2122))),
        IF(
            $U$17="기타", AND($P2122&lt;&gt;"", $P2122&lt;&gt;"...", $P2122&lt;&gt;"입력오류", NOT(ISNUMBER(FIND($T$21:$T$34,$P2122)))),
            AND($P2122&lt;&gt;"", $P2122&lt;&gt;"...", $P2122&lt;&gt;"입력오류", $T$19=$P2122)
        )
    )
)</f>
        <v>0</v>
      </c>
    </row>
    <row r="2123" spans="1:17">
      <c r="A2123" t="s">
        <v>4110</v>
      </c>
      <c r="B2123" t="s">
        <v>4111</v>
      </c>
      <c r="I2123">
        <f t="shared" si="100"/>
        <v>2122</v>
      </c>
      <c r="J2123">
        <f t="shared" si="101"/>
        <v>2122</v>
      </c>
      <c r="K2123">
        <f t="shared" si="99"/>
        <v>1</v>
      </c>
      <c r="L2123" t="b">
        <f>COUNTIF($N$2:N2123, N2123)=1</f>
        <v>1</v>
      </c>
      <c r="M2123" s="37">
        <f>IF( $Q2123, MAX($M$1:M2122)+1, 0)</f>
        <v>0</v>
      </c>
      <c r="N2123" t="str" cm="1">
        <f t="array" ref="N2123">INDEX($A$9:$F$1048576, $J2123, $K2123 )</f>
        <v>69133</v>
      </c>
      <c r="O2123" t="str" cm="1">
        <f t="array" ref="O2123">INDEX($B$9:$F$1048576, $J2123, $K2123 )</f>
        <v>퍼스트파이브지제66차(유)1-25</v>
      </c>
      <c r="P2123" t="str" cm="1">
        <f t="array" ref="P2123">IF( $L2123, TRIM(_xll.IMDP("IR", $G$5&amp;$N2123, $G$6)), "" )</f>
        <v/>
      </c>
      <c r="Q2123" t="b" cm="1">
        <f t="array" ref="Q2123">IF(
    $U$1=1, AND($P2123&lt;&gt;"", $P2123&lt;&gt;"...", $P2123&lt;&gt;"입력오류"),
    IF(
        $U$18=1, AND($P2123&lt;&gt;"", $P2123&lt;&gt;"...", $P2123&lt;&gt;"입력오류", ISNUMBER(FIND(INDEX($T$2:$T$7,$U$1),$P2123))),
        IF(
            $U$17="기타", AND($P2123&lt;&gt;"", $P2123&lt;&gt;"...", $P2123&lt;&gt;"입력오류", NOT(ISNUMBER(FIND($T$21:$T$34,$P2123)))),
            AND($P2123&lt;&gt;"", $P2123&lt;&gt;"...", $P2123&lt;&gt;"입력오류", $T$19=$P2123)
        )
    )
)</f>
        <v>0</v>
      </c>
    </row>
    <row r="2124" spans="1:17">
      <c r="A2124" t="s">
        <v>4112</v>
      </c>
      <c r="B2124" t="s">
        <v>4113</v>
      </c>
      <c r="I2124">
        <f t="shared" si="100"/>
        <v>2123</v>
      </c>
      <c r="J2124">
        <f t="shared" si="101"/>
        <v>2123</v>
      </c>
      <c r="K2124">
        <f t="shared" si="99"/>
        <v>1</v>
      </c>
      <c r="L2124" t="b">
        <f>COUNTIF($N$2:N2124, N2124)=1</f>
        <v>1</v>
      </c>
      <c r="M2124" s="37">
        <f>IF( $Q2124, MAX($M$1:M2123)+1, 0)</f>
        <v>0</v>
      </c>
      <c r="N2124" t="str" cm="1">
        <f t="array" ref="N2124">INDEX($A$9:$F$1048576, $J2124, $K2124 )</f>
        <v>69134</v>
      </c>
      <c r="O2124" t="str" cm="1">
        <f t="array" ref="O2124">INDEX($B$9:$F$1048576, $J2124, $K2124 )</f>
        <v>퍼스트파이브지제66차(유)1-26</v>
      </c>
      <c r="P2124" t="str" cm="1">
        <f t="array" ref="P2124">IF( $L2124, TRIM(_xll.IMDP("IR", $G$5&amp;$N2124, $G$6)), "" )</f>
        <v/>
      </c>
      <c r="Q2124" t="b" cm="1">
        <f t="array" ref="Q2124">IF(
    $U$1=1, AND($P2124&lt;&gt;"", $P2124&lt;&gt;"...", $P2124&lt;&gt;"입력오류"),
    IF(
        $U$18=1, AND($P2124&lt;&gt;"", $P2124&lt;&gt;"...", $P2124&lt;&gt;"입력오류", ISNUMBER(FIND(INDEX($T$2:$T$7,$U$1),$P2124))),
        IF(
            $U$17="기타", AND($P2124&lt;&gt;"", $P2124&lt;&gt;"...", $P2124&lt;&gt;"입력오류", NOT(ISNUMBER(FIND($T$21:$T$34,$P2124)))),
            AND($P2124&lt;&gt;"", $P2124&lt;&gt;"...", $P2124&lt;&gt;"입력오류", $T$19=$P2124)
        )
    )
)</f>
        <v>0</v>
      </c>
    </row>
    <row r="2125" spans="1:17">
      <c r="A2125" t="s">
        <v>4114</v>
      </c>
      <c r="B2125" t="s">
        <v>4115</v>
      </c>
      <c r="I2125">
        <f t="shared" si="100"/>
        <v>2124</v>
      </c>
      <c r="J2125">
        <f t="shared" si="101"/>
        <v>2124</v>
      </c>
      <c r="K2125">
        <f t="shared" si="99"/>
        <v>1</v>
      </c>
      <c r="L2125" t="b">
        <f>COUNTIF($N$2:N2125, N2125)=1</f>
        <v>1</v>
      </c>
      <c r="M2125" s="37">
        <f>IF( $Q2125, MAX($M$1:M2124)+1, 0)</f>
        <v>0</v>
      </c>
      <c r="N2125" t="str" cm="1">
        <f t="array" ref="N2125">INDEX($A$9:$F$1048576, $J2125, $K2125 )</f>
        <v>69135</v>
      </c>
      <c r="O2125" t="str" cm="1">
        <f t="array" ref="O2125">INDEX($B$9:$F$1048576, $J2125, $K2125 )</f>
        <v>퍼스트파이브지제66차(유)1-27</v>
      </c>
      <c r="P2125" t="str" cm="1">
        <f t="array" ref="P2125">IF( $L2125, TRIM(_xll.IMDP("IR", $G$5&amp;$N2125, $G$6)), "" )</f>
        <v/>
      </c>
      <c r="Q2125" t="b" cm="1">
        <f t="array" ref="Q2125">IF(
    $U$1=1, AND($P2125&lt;&gt;"", $P2125&lt;&gt;"...", $P2125&lt;&gt;"입력오류"),
    IF(
        $U$18=1, AND($P2125&lt;&gt;"", $P2125&lt;&gt;"...", $P2125&lt;&gt;"입력오류", ISNUMBER(FIND(INDEX($T$2:$T$7,$U$1),$P2125))),
        IF(
            $U$17="기타", AND($P2125&lt;&gt;"", $P2125&lt;&gt;"...", $P2125&lt;&gt;"입력오류", NOT(ISNUMBER(FIND($T$21:$T$34,$P2125)))),
            AND($P2125&lt;&gt;"", $P2125&lt;&gt;"...", $P2125&lt;&gt;"입력오류", $T$19=$P2125)
        )
    )
)</f>
        <v>0</v>
      </c>
    </row>
    <row r="2126" spans="1:17">
      <c r="A2126" t="s">
        <v>4116</v>
      </c>
      <c r="B2126" t="s">
        <v>4117</v>
      </c>
      <c r="I2126">
        <f t="shared" si="100"/>
        <v>2125</v>
      </c>
      <c r="J2126">
        <f t="shared" si="101"/>
        <v>2125</v>
      </c>
      <c r="K2126">
        <f t="shared" si="99"/>
        <v>1</v>
      </c>
      <c r="L2126" t="b">
        <f>COUNTIF($N$2:N2126, N2126)=1</f>
        <v>1</v>
      </c>
      <c r="M2126" s="37">
        <f>IF( $Q2126, MAX($M$1:M2125)+1, 0)</f>
        <v>0</v>
      </c>
      <c r="N2126" t="str" cm="1">
        <f t="array" ref="N2126">INDEX($A$9:$F$1048576, $J2126, $K2126 )</f>
        <v>69136</v>
      </c>
      <c r="O2126" t="str" cm="1">
        <f t="array" ref="O2126">INDEX($B$9:$F$1048576, $J2126, $K2126 )</f>
        <v>퍼스트파이브지제66차(유)1-28</v>
      </c>
      <c r="P2126" t="str" cm="1">
        <f t="array" ref="P2126">IF( $L2126, TRIM(_xll.IMDP("IR", $G$5&amp;$N2126, $G$6)), "" )</f>
        <v/>
      </c>
      <c r="Q2126" t="b" cm="1">
        <f t="array" ref="Q2126">IF(
    $U$1=1, AND($P2126&lt;&gt;"", $P2126&lt;&gt;"...", $P2126&lt;&gt;"입력오류"),
    IF(
        $U$18=1, AND($P2126&lt;&gt;"", $P2126&lt;&gt;"...", $P2126&lt;&gt;"입력오류", ISNUMBER(FIND(INDEX($T$2:$T$7,$U$1),$P2126))),
        IF(
            $U$17="기타", AND($P2126&lt;&gt;"", $P2126&lt;&gt;"...", $P2126&lt;&gt;"입력오류", NOT(ISNUMBER(FIND($T$21:$T$34,$P2126)))),
            AND($P2126&lt;&gt;"", $P2126&lt;&gt;"...", $P2126&lt;&gt;"입력오류", $T$19=$P2126)
        )
    )
)</f>
        <v>0</v>
      </c>
    </row>
    <row r="2127" spans="1:17">
      <c r="A2127" t="s">
        <v>4118</v>
      </c>
      <c r="B2127" t="s">
        <v>4119</v>
      </c>
      <c r="I2127">
        <f t="shared" si="100"/>
        <v>2126</v>
      </c>
      <c r="J2127">
        <f t="shared" si="101"/>
        <v>2126</v>
      </c>
      <c r="K2127">
        <f t="shared" si="99"/>
        <v>1</v>
      </c>
      <c r="L2127" t="b">
        <f>COUNTIF($N$2:N2127, N2127)=1</f>
        <v>1</v>
      </c>
      <c r="M2127" s="37">
        <f>IF( $Q2127, MAX($M$1:M2126)+1, 0)</f>
        <v>0</v>
      </c>
      <c r="N2127" t="str" cm="1">
        <f t="array" ref="N2127">INDEX($A$9:$F$1048576, $J2127, $K2127 )</f>
        <v>69137</v>
      </c>
      <c r="O2127" t="str" cm="1">
        <f t="array" ref="O2127">INDEX($B$9:$F$1048576, $J2127, $K2127 )</f>
        <v>퍼스트파이브지제66차(유)1-29</v>
      </c>
      <c r="P2127" t="str" cm="1">
        <f t="array" ref="P2127">IF( $L2127, TRIM(_xll.IMDP("IR", $G$5&amp;$N2127, $G$6)), "" )</f>
        <v/>
      </c>
      <c r="Q2127" t="b" cm="1">
        <f t="array" ref="Q2127">IF(
    $U$1=1, AND($P2127&lt;&gt;"", $P2127&lt;&gt;"...", $P2127&lt;&gt;"입력오류"),
    IF(
        $U$18=1, AND($P2127&lt;&gt;"", $P2127&lt;&gt;"...", $P2127&lt;&gt;"입력오류", ISNUMBER(FIND(INDEX($T$2:$T$7,$U$1),$P2127))),
        IF(
            $U$17="기타", AND($P2127&lt;&gt;"", $P2127&lt;&gt;"...", $P2127&lt;&gt;"입력오류", NOT(ISNUMBER(FIND($T$21:$T$34,$P2127)))),
            AND($P2127&lt;&gt;"", $P2127&lt;&gt;"...", $P2127&lt;&gt;"입력오류", $T$19=$P2127)
        )
    )
)</f>
        <v>0</v>
      </c>
    </row>
    <row r="2128" spans="1:17">
      <c r="A2128" t="s">
        <v>4120</v>
      </c>
      <c r="B2128" t="s">
        <v>4121</v>
      </c>
      <c r="I2128">
        <f t="shared" si="100"/>
        <v>2127</v>
      </c>
      <c r="J2128">
        <f t="shared" si="101"/>
        <v>2127</v>
      </c>
      <c r="K2128">
        <f t="shared" si="99"/>
        <v>1</v>
      </c>
      <c r="L2128" t="b">
        <f>COUNTIF($N$2:N2128, N2128)=1</f>
        <v>1</v>
      </c>
      <c r="M2128" s="37">
        <f>IF( $Q2128, MAX($M$1:M2127)+1, 0)</f>
        <v>0</v>
      </c>
      <c r="N2128" t="str" cm="1">
        <f t="array" ref="N2128">INDEX($A$9:$F$1048576, $J2128, $K2128 )</f>
        <v>69138</v>
      </c>
      <c r="O2128" t="str" cm="1">
        <f t="array" ref="O2128">INDEX($B$9:$F$1048576, $J2128, $K2128 )</f>
        <v>퍼스트파이브지제66차(유)1-30</v>
      </c>
      <c r="P2128" t="str" cm="1">
        <f t="array" ref="P2128">IF( $L2128, TRIM(_xll.IMDP("IR", $G$5&amp;$N2128, $G$6)), "" )</f>
        <v/>
      </c>
      <c r="Q2128" t="b" cm="1">
        <f t="array" ref="Q2128">IF(
    $U$1=1, AND($P2128&lt;&gt;"", $P2128&lt;&gt;"...", $P2128&lt;&gt;"입력오류"),
    IF(
        $U$18=1, AND($P2128&lt;&gt;"", $P2128&lt;&gt;"...", $P2128&lt;&gt;"입력오류", ISNUMBER(FIND(INDEX($T$2:$T$7,$U$1),$P2128))),
        IF(
            $U$17="기타", AND($P2128&lt;&gt;"", $P2128&lt;&gt;"...", $P2128&lt;&gt;"입력오류", NOT(ISNUMBER(FIND($T$21:$T$34,$P2128)))),
            AND($P2128&lt;&gt;"", $P2128&lt;&gt;"...", $P2128&lt;&gt;"입력오류", $T$19=$P2128)
        )
    )
)</f>
        <v>0</v>
      </c>
    </row>
    <row r="2129" spans="1:17">
      <c r="A2129" t="s">
        <v>4122</v>
      </c>
      <c r="B2129" t="s">
        <v>4123</v>
      </c>
      <c r="I2129">
        <f t="shared" si="100"/>
        <v>2128</v>
      </c>
      <c r="J2129">
        <f t="shared" si="101"/>
        <v>2128</v>
      </c>
      <c r="K2129">
        <f t="shared" si="99"/>
        <v>1</v>
      </c>
      <c r="L2129" t="b">
        <f>COUNTIF($N$2:N2129, N2129)=1</f>
        <v>1</v>
      </c>
      <c r="M2129" s="37">
        <f>IF( $Q2129, MAX($M$1:M2128)+1, 0)</f>
        <v>0</v>
      </c>
      <c r="N2129" t="str" cm="1">
        <f t="array" ref="N2129">INDEX($A$9:$F$1048576, $J2129, $K2129 )</f>
        <v>69163</v>
      </c>
      <c r="O2129" t="str" cm="1">
        <f t="array" ref="O2129">INDEX($B$9:$F$1048576, $J2129, $K2129 )</f>
        <v>티월드제82차(유)1-17</v>
      </c>
      <c r="P2129" t="str" cm="1">
        <f t="array" ref="P2129">IF( $L2129, TRIM(_xll.IMDP("IR", $G$5&amp;$N2129, $G$6)), "" )</f>
        <v/>
      </c>
      <c r="Q2129" t="b" cm="1">
        <f t="array" ref="Q2129">IF(
    $U$1=1, AND($P2129&lt;&gt;"", $P2129&lt;&gt;"...", $P2129&lt;&gt;"입력오류"),
    IF(
        $U$18=1, AND($P2129&lt;&gt;"", $P2129&lt;&gt;"...", $P2129&lt;&gt;"입력오류", ISNUMBER(FIND(INDEX($T$2:$T$7,$U$1),$P2129))),
        IF(
            $U$17="기타", AND($P2129&lt;&gt;"", $P2129&lt;&gt;"...", $P2129&lt;&gt;"입력오류", NOT(ISNUMBER(FIND($T$21:$T$34,$P2129)))),
            AND($P2129&lt;&gt;"", $P2129&lt;&gt;"...", $P2129&lt;&gt;"입력오류", $T$19=$P2129)
        )
    )
)</f>
        <v>0</v>
      </c>
    </row>
    <row r="2130" spans="1:17">
      <c r="A2130" t="s">
        <v>4124</v>
      </c>
      <c r="B2130" t="s">
        <v>4125</v>
      </c>
      <c r="I2130">
        <f t="shared" si="100"/>
        <v>2129</v>
      </c>
      <c r="J2130">
        <f t="shared" si="101"/>
        <v>2129</v>
      </c>
      <c r="K2130">
        <f t="shared" si="99"/>
        <v>1</v>
      </c>
      <c r="L2130" t="b">
        <f>COUNTIF($N$2:N2130, N2130)=1</f>
        <v>1</v>
      </c>
      <c r="M2130" s="37">
        <f>IF( $Q2130, MAX($M$1:M2129)+1, 0)</f>
        <v>0</v>
      </c>
      <c r="N2130" t="str" cm="1">
        <f t="array" ref="N2130">INDEX($A$9:$F$1048576, $J2130, $K2130 )</f>
        <v>69164</v>
      </c>
      <c r="O2130" t="str" cm="1">
        <f t="array" ref="O2130">INDEX($B$9:$F$1048576, $J2130, $K2130 )</f>
        <v>티월드제82차(유)1-18</v>
      </c>
      <c r="P2130" t="str" cm="1">
        <f t="array" ref="P2130">IF( $L2130, TRIM(_xll.IMDP("IR", $G$5&amp;$N2130, $G$6)), "" )</f>
        <v/>
      </c>
      <c r="Q2130" t="b" cm="1">
        <f t="array" ref="Q2130">IF(
    $U$1=1, AND($P2130&lt;&gt;"", $P2130&lt;&gt;"...", $P2130&lt;&gt;"입력오류"),
    IF(
        $U$18=1, AND($P2130&lt;&gt;"", $P2130&lt;&gt;"...", $P2130&lt;&gt;"입력오류", ISNUMBER(FIND(INDEX($T$2:$T$7,$U$1),$P2130))),
        IF(
            $U$17="기타", AND($P2130&lt;&gt;"", $P2130&lt;&gt;"...", $P2130&lt;&gt;"입력오류", NOT(ISNUMBER(FIND($T$21:$T$34,$P2130)))),
            AND($P2130&lt;&gt;"", $P2130&lt;&gt;"...", $P2130&lt;&gt;"입력오류", $T$19=$P2130)
        )
    )
)</f>
        <v>0</v>
      </c>
    </row>
    <row r="2131" spans="1:17">
      <c r="A2131" t="s">
        <v>4126</v>
      </c>
      <c r="B2131" t="s">
        <v>4127</v>
      </c>
      <c r="I2131">
        <f t="shared" si="100"/>
        <v>2130</v>
      </c>
      <c r="J2131">
        <f t="shared" si="101"/>
        <v>2130</v>
      </c>
      <c r="K2131">
        <f t="shared" si="99"/>
        <v>1</v>
      </c>
      <c r="L2131" t="b">
        <f>COUNTIF($N$2:N2131, N2131)=1</f>
        <v>1</v>
      </c>
      <c r="M2131" s="37">
        <f>IF( $Q2131, MAX($M$1:M2130)+1, 0)</f>
        <v>0</v>
      </c>
      <c r="N2131" t="str" cm="1">
        <f t="array" ref="N2131">INDEX($A$9:$F$1048576, $J2131, $K2131 )</f>
        <v>69165</v>
      </c>
      <c r="O2131" t="str" cm="1">
        <f t="array" ref="O2131">INDEX($B$9:$F$1048576, $J2131, $K2131 )</f>
        <v>티월드제82차(유)1-19</v>
      </c>
      <c r="P2131" t="str" cm="1">
        <f t="array" ref="P2131">IF( $L2131, TRIM(_xll.IMDP("IR", $G$5&amp;$N2131, $G$6)), "" )</f>
        <v/>
      </c>
      <c r="Q2131" t="b" cm="1">
        <f t="array" ref="Q2131">IF(
    $U$1=1, AND($P2131&lt;&gt;"", $P2131&lt;&gt;"...", $P2131&lt;&gt;"입력오류"),
    IF(
        $U$18=1, AND($P2131&lt;&gt;"", $P2131&lt;&gt;"...", $P2131&lt;&gt;"입력오류", ISNUMBER(FIND(INDEX($T$2:$T$7,$U$1),$P2131))),
        IF(
            $U$17="기타", AND($P2131&lt;&gt;"", $P2131&lt;&gt;"...", $P2131&lt;&gt;"입력오류", NOT(ISNUMBER(FIND($T$21:$T$34,$P2131)))),
            AND($P2131&lt;&gt;"", $P2131&lt;&gt;"...", $P2131&lt;&gt;"입력오류", $T$19=$P2131)
        )
    )
)</f>
        <v>0</v>
      </c>
    </row>
    <row r="2132" spans="1:17">
      <c r="A2132" t="s">
        <v>4128</v>
      </c>
      <c r="B2132" t="s">
        <v>4129</v>
      </c>
      <c r="I2132">
        <f t="shared" si="100"/>
        <v>2131</v>
      </c>
      <c r="J2132">
        <f t="shared" si="101"/>
        <v>2131</v>
      </c>
      <c r="K2132">
        <f t="shared" si="99"/>
        <v>1</v>
      </c>
      <c r="L2132" t="b">
        <f>COUNTIF($N$2:N2132, N2132)=1</f>
        <v>1</v>
      </c>
      <c r="M2132" s="37">
        <f>IF( $Q2132, MAX($M$1:M2131)+1, 0)</f>
        <v>0</v>
      </c>
      <c r="N2132" t="str" cm="1">
        <f t="array" ref="N2132">INDEX($A$9:$F$1048576, $J2132, $K2132 )</f>
        <v>69166</v>
      </c>
      <c r="O2132" t="str" cm="1">
        <f t="array" ref="O2132">INDEX($B$9:$F$1048576, $J2132, $K2132 )</f>
        <v>티월드제82차(유)1-20</v>
      </c>
      <c r="P2132" t="str" cm="1">
        <f t="array" ref="P2132">IF( $L2132, TRIM(_xll.IMDP("IR", $G$5&amp;$N2132, $G$6)), "" )</f>
        <v/>
      </c>
      <c r="Q2132" t="b" cm="1">
        <f t="array" ref="Q2132">IF(
    $U$1=1, AND($P2132&lt;&gt;"", $P2132&lt;&gt;"...", $P2132&lt;&gt;"입력오류"),
    IF(
        $U$18=1, AND($P2132&lt;&gt;"", $P2132&lt;&gt;"...", $P2132&lt;&gt;"입력오류", ISNUMBER(FIND(INDEX($T$2:$T$7,$U$1),$P2132))),
        IF(
            $U$17="기타", AND($P2132&lt;&gt;"", $P2132&lt;&gt;"...", $P2132&lt;&gt;"입력오류", NOT(ISNUMBER(FIND($T$21:$T$34,$P2132)))),
            AND($P2132&lt;&gt;"", $P2132&lt;&gt;"...", $P2132&lt;&gt;"입력오류", $T$19=$P2132)
        )
    )
)</f>
        <v>0</v>
      </c>
    </row>
    <row r="2133" spans="1:17">
      <c r="A2133" t="s">
        <v>4130</v>
      </c>
      <c r="B2133" t="s">
        <v>4131</v>
      </c>
      <c r="I2133">
        <f t="shared" si="100"/>
        <v>2132</v>
      </c>
      <c r="J2133">
        <f t="shared" si="101"/>
        <v>2132</v>
      </c>
      <c r="K2133">
        <f t="shared" si="99"/>
        <v>1</v>
      </c>
      <c r="L2133" t="b">
        <f>COUNTIF($N$2:N2133, N2133)=1</f>
        <v>1</v>
      </c>
      <c r="M2133" s="37">
        <f>IF( $Q2133, MAX($M$1:M2132)+1, 0)</f>
        <v>0</v>
      </c>
      <c r="N2133" t="str" cm="1">
        <f t="array" ref="N2133">INDEX($A$9:$F$1048576, $J2133, $K2133 )</f>
        <v>69167</v>
      </c>
      <c r="O2133" t="str" cm="1">
        <f t="array" ref="O2133">INDEX($B$9:$F$1048576, $J2133, $K2133 )</f>
        <v>티월드제82차(유)1-21</v>
      </c>
      <c r="P2133" t="str" cm="1">
        <f t="array" ref="P2133">IF( $L2133, TRIM(_xll.IMDP("IR", $G$5&amp;$N2133, $G$6)), "" )</f>
        <v/>
      </c>
      <c r="Q2133" t="b" cm="1">
        <f t="array" ref="Q2133">IF(
    $U$1=1, AND($P2133&lt;&gt;"", $P2133&lt;&gt;"...", $P2133&lt;&gt;"입력오류"),
    IF(
        $U$18=1, AND($P2133&lt;&gt;"", $P2133&lt;&gt;"...", $P2133&lt;&gt;"입력오류", ISNUMBER(FIND(INDEX($T$2:$T$7,$U$1),$P2133))),
        IF(
            $U$17="기타", AND($P2133&lt;&gt;"", $P2133&lt;&gt;"...", $P2133&lt;&gt;"입력오류", NOT(ISNUMBER(FIND($T$21:$T$34,$P2133)))),
            AND($P2133&lt;&gt;"", $P2133&lt;&gt;"...", $P2133&lt;&gt;"입력오류", $T$19=$P2133)
        )
    )
)</f>
        <v>0</v>
      </c>
    </row>
    <row r="2134" spans="1:17">
      <c r="A2134" t="s">
        <v>4132</v>
      </c>
      <c r="B2134" t="s">
        <v>4133</v>
      </c>
      <c r="I2134">
        <f t="shared" si="100"/>
        <v>2133</v>
      </c>
      <c r="J2134">
        <f t="shared" si="101"/>
        <v>2133</v>
      </c>
      <c r="K2134">
        <f t="shared" si="99"/>
        <v>1</v>
      </c>
      <c r="L2134" t="b">
        <f>COUNTIF($N$2:N2134, N2134)=1</f>
        <v>1</v>
      </c>
      <c r="M2134" s="37">
        <f>IF( $Q2134, MAX($M$1:M2133)+1, 0)</f>
        <v>0</v>
      </c>
      <c r="N2134" t="str" cm="1">
        <f t="array" ref="N2134">INDEX($A$9:$F$1048576, $J2134, $K2134 )</f>
        <v>69168</v>
      </c>
      <c r="O2134" t="str" cm="1">
        <f t="array" ref="O2134">INDEX($B$9:$F$1048576, $J2134, $K2134 )</f>
        <v>티월드제82차(유)1-22</v>
      </c>
      <c r="P2134" t="str" cm="1">
        <f t="array" ref="P2134">IF( $L2134, TRIM(_xll.IMDP("IR", $G$5&amp;$N2134, $G$6)), "" )</f>
        <v/>
      </c>
      <c r="Q2134" t="b" cm="1">
        <f t="array" ref="Q2134">IF(
    $U$1=1, AND($P2134&lt;&gt;"", $P2134&lt;&gt;"...", $P2134&lt;&gt;"입력오류"),
    IF(
        $U$18=1, AND($P2134&lt;&gt;"", $P2134&lt;&gt;"...", $P2134&lt;&gt;"입력오류", ISNUMBER(FIND(INDEX($T$2:$T$7,$U$1),$P2134))),
        IF(
            $U$17="기타", AND($P2134&lt;&gt;"", $P2134&lt;&gt;"...", $P2134&lt;&gt;"입력오류", NOT(ISNUMBER(FIND($T$21:$T$34,$P2134)))),
            AND($P2134&lt;&gt;"", $P2134&lt;&gt;"...", $P2134&lt;&gt;"입력오류", $T$19=$P2134)
        )
    )
)</f>
        <v>0</v>
      </c>
    </row>
    <row r="2135" spans="1:17">
      <c r="A2135" t="s">
        <v>4134</v>
      </c>
      <c r="B2135" t="s">
        <v>4135</v>
      </c>
      <c r="I2135">
        <f t="shared" si="100"/>
        <v>2134</v>
      </c>
      <c r="J2135">
        <f t="shared" si="101"/>
        <v>2134</v>
      </c>
      <c r="K2135">
        <f t="shared" si="99"/>
        <v>1</v>
      </c>
      <c r="L2135" t="b">
        <f>COUNTIF($N$2:N2135, N2135)=1</f>
        <v>1</v>
      </c>
      <c r="M2135" s="37">
        <f>IF( $Q2135, MAX($M$1:M2134)+1, 0)</f>
        <v>0</v>
      </c>
      <c r="N2135" t="str" cm="1">
        <f t="array" ref="N2135">INDEX($A$9:$F$1048576, $J2135, $K2135 )</f>
        <v>69169</v>
      </c>
      <c r="O2135" t="str" cm="1">
        <f t="array" ref="O2135">INDEX($B$9:$F$1048576, $J2135, $K2135 )</f>
        <v>티월드제82차(유)1-23</v>
      </c>
      <c r="P2135" t="str" cm="1">
        <f t="array" ref="P2135">IF( $L2135, TRIM(_xll.IMDP("IR", $G$5&amp;$N2135, $G$6)), "" )</f>
        <v/>
      </c>
      <c r="Q2135" t="b" cm="1">
        <f t="array" ref="Q2135">IF(
    $U$1=1, AND($P2135&lt;&gt;"", $P2135&lt;&gt;"...", $P2135&lt;&gt;"입력오류"),
    IF(
        $U$18=1, AND($P2135&lt;&gt;"", $P2135&lt;&gt;"...", $P2135&lt;&gt;"입력오류", ISNUMBER(FIND(INDEX($T$2:$T$7,$U$1),$P2135))),
        IF(
            $U$17="기타", AND($P2135&lt;&gt;"", $P2135&lt;&gt;"...", $P2135&lt;&gt;"입력오류", NOT(ISNUMBER(FIND($T$21:$T$34,$P2135)))),
            AND($P2135&lt;&gt;"", $P2135&lt;&gt;"...", $P2135&lt;&gt;"입력오류", $T$19=$P2135)
        )
    )
)</f>
        <v>0</v>
      </c>
    </row>
    <row r="2136" spans="1:17">
      <c r="A2136" t="s">
        <v>4136</v>
      </c>
      <c r="B2136" t="s">
        <v>4137</v>
      </c>
      <c r="I2136">
        <f t="shared" si="100"/>
        <v>2135</v>
      </c>
      <c r="J2136">
        <f t="shared" si="101"/>
        <v>2135</v>
      </c>
      <c r="K2136">
        <f t="shared" si="99"/>
        <v>1</v>
      </c>
      <c r="L2136" t="b">
        <f>COUNTIF($N$2:N2136, N2136)=1</f>
        <v>1</v>
      </c>
      <c r="M2136" s="37">
        <f>IF( $Q2136, MAX($M$1:M2135)+1, 0)</f>
        <v>0</v>
      </c>
      <c r="N2136" t="str" cm="1">
        <f t="array" ref="N2136">INDEX($A$9:$F$1048576, $J2136, $K2136 )</f>
        <v>69170</v>
      </c>
      <c r="O2136" t="str" cm="1">
        <f t="array" ref="O2136">INDEX($B$9:$F$1048576, $J2136, $K2136 )</f>
        <v>티월드제82차(유)1-24</v>
      </c>
      <c r="P2136" t="str" cm="1">
        <f t="array" ref="P2136">IF( $L2136, TRIM(_xll.IMDP("IR", $G$5&amp;$N2136, $G$6)), "" )</f>
        <v/>
      </c>
      <c r="Q2136" t="b" cm="1">
        <f t="array" ref="Q2136">IF(
    $U$1=1, AND($P2136&lt;&gt;"", $P2136&lt;&gt;"...", $P2136&lt;&gt;"입력오류"),
    IF(
        $U$18=1, AND($P2136&lt;&gt;"", $P2136&lt;&gt;"...", $P2136&lt;&gt;"입력오류", ISNUMBER(FIND(INDEX($T$2:$T$7,$U$1),$P2136))),
        IF(
            $U$17="기타", AND($P2136&lt;&gt;"", $P2136&lt;&gt;"...", $P2136&lt;&gt;"입력오류", NOT(ISNUMBER(FIND($T$21:$T$34,$P2136)))),
            AND($P2136&lt;&gt;"", $P2136&lt;&gt;"...", $P2136&lt;&gt;"입력오류", $T$19=$P2136)
        )
    )
)</f>
        <v>0</v>
      </c>
    </row>
    <row r="2137" spans="1:17">
      <c r="A2137" t="s">
        <v>4138</v>
      </c>
      <c r="B2137" t="s">
        <v>4139</v>
      </c>
      <c r="I2137">
        <f t="shared" si="100"/>
        <v>2136</v>
      </c>
      <c r="J2137">
        <f t="shared" si="101"/>
        <v>2136</v>
      </c>
      <c r="K2137">
        <f t="shared" si="99"/>
        <v>1</v>
      </c>
      <c r="L2137" t="b">
        <f>COUNTIF($N$2:N2137, N2137)=1</f>
        <v>1</v>
      </c>
      <c r="M2137" s="37">
        <f>IF( $Q2137, MAX($M$1:M2136)+1, 0)</f>
        <v>0</v>
      </c>
      <c r="N2137" t="str" cm="1">
        <f t="array" ref="N2137">INDEX($A$9:$F$1048576, $J2137, $K2137 )</f>
        <v>69171</v>
      </c>
      <c r="O2137" t="str" cm="1">
        <f t="array" ref="O2137">INDEX($B$9:$F$1048576, $J2137, $K2137 )</f>
        <v>티월드제82차(유)1-25</v>
      </c>
      <c r="P2137" t="str" cm="1">
        <f t="array" ref="P2137">IF( $L2137, TRIM(_xll.IMDP("IR", $G$5&amp;$N2137, $G$6)), "" )</f>
        <v/>
      </c>
      <c r="Q2137" t="b" cm="1">
        <f t="array" ref="Q2137">IF(
    $U$1=1, AND($P2137&lt;&gt;"", $P2137&lt;&gt;"...", $P2137&lt;&gt;"입력오류"),
    IF(
        $U$18=1, AND($P2137&lt;&gt;"", $P2137&lt;&gt;"...", $P2137&lt;&gt;"입력오류", ISNUMBER(FIND(INDEX($T$2:$T$7,$U$1),$P2137))),
        IF(
            $U$17="기타", AND($P2137&lt;&gt;"", $P2137&lt;&gt;"...", $P2137&lt;&gt;"입력오류", NOT(ISNUMBER(FIND($T$21:$T$34,$P2137)))),
            AND($P2137&lt;&gt;"", $P2137&lt;&gt;"...", $P2137&lt;&gt;"입력오류", $T$19=$P2137)
        )
    )
)</f>
        <v>0</v>
      </c>
    </row>
    <row r="2138" spans="1:17">
      <c r="A2138" t="s">
        <v>4140</v>
      </c>
      <c r="B2138" t="s">
        <v>4141</v>
      </c>
      <c r="I2138">
        <f t="shared" si="100"/>
        <v>2137</v>
      </c>
      <c r="J2138">
        <f t="shared" si="101"/>
        <v>2137</v>
      </c>
      <c r="K2138">
        <f t="shared" si="99"/>
        <v>1</v>
      </c>
      <c r="L2138" t="b">
        <f>COUNTIF($N$2:N2138, N2138)=1</f>
        <v>1</v>
      </c>
      <c r="M2138" s="37">
        <f>IF( $Q2138, MAX($M$1:M2137)+1, 0)</f>
        <v>0</v>
      </c>
      <c r="N2138" t="str" cm="1">
        <f t="array" ref="N2138">INDEX($A$9:$F$1048576, $J2138, $K2138 )</f>
        <v>69172</v>
      </c>
      <c r="O2138" t="str" cm="1">
        <f t="array" ref="O2138">INDEX($B$9:$F$1048576, $J2138, $K2138 )</f>
        <v>티월드제82차(유)1-26</v>
      </c>
      <c r="P2138" t="str" cm="1">
        <f t="array" ref="P2138">IF( $L2138, TRIM(_xll.IMDP("IR", $G$5&amp;$N2138, $G$6)), "" )</f>
        <v/>
      </c>
      <c r="Q2138" t="b" cm="1">
        <f t="array" ref="Q2138">IF(
    $U$1=1, AND($P2138&lt;&gt;"", $P2138&lt;&gt;"...", $P2138&lt;&gt;"입력오류"),
    IF(
        $U$18=1, AND($P2138&lt;&gt;"", $P2138&lt;&gt;"...", $P2138&lt;&gt;"입력오류", ISNUMBER(FIND(INDEX($T$2:$T$7,$U$1),$P2138))),
        IF(
            $U$17="기타", AND($P2138&lt;&gt;"", $P2138&lt;&gt;"...", $P2138&lt;&gt;"입력오류", NOT(ISNUMBER(FIND($T$21:$T$34,$P2138)))),
            AND($P2138&lt;&gt;"", $P2138&lt;&gt;"...", $P2138&lt;&gt;"입력오류", $T$19=$P2138)
        )
    )
)</f>
        <v>0</v>
      </c>
    </row>
    <row r="2139" spans="1:17">
      <c r="A2139" t="s">
        <v>4142</v>
      </c>
      <c r="B2139" t="s">
        <v>4143</v>
      </c>
      <c r="I2139">
        <f t="shared" si="100"/>
        <v>2138</v>
      </c>
      <c r="J2139">
        <f t="shared" si="101"/>
        <v>2138</v>
      </c>
      <c r="K2139">
        <f t="shared" si="99"/>
        <v>1</v>
      </c>
      <c r="L2139" t="b">
        <f>COUNTIF($N$2:N2139, N2139)=1</f>
        <v>1</v>
      </c>
      <c r="M2139" s="37">
        <f>IF( $Q2139, MAX($M$1:M2138)+1, 0)</f>
        <v>0</v>
      </c>
      <c r="N2139" t="str" cm="1">
        <f t="array" ref="N2139">INDEX($A$9:$F$1048576, $J2139, $K2139 )</f>
        <v>69173</v>
      </c>
      <c r="O2139" t="str" cm="1">
        <f t="array" ref="O2139">INDEX($B$9:$F$1048576, $J2139, $K2139 )</f>
        <v>티월드제82차(유)1-27</v>
      </c>
      <c r="P2139" t="str" cm="1">
        <f t="array" ref="P2139">IF( $L2139, TRIM(_xll.IMDP("IR", $G$5&amp;$N2139, $G$6)), "" )</f>
        <v/>
      </c>
      <c r="Q2139" t="b" cm="1">
        <f t="array" ref="Q2139">IF(
    $U$1=1, AND($P2139&lt;&gt;"", $P2139&lt;&gt;"...", $P2139&lt;&gt;"입력오류"),
    IF(
        $U$18=1, AND($P2139&lt;&gt;"", $P2139&lt;&gt;"...", $P2139&lt;&gt;"입력오류", ISNUMBER(FIND(INDEX($T$2:$T$7,$U$1),$P2139))),
        IF(
            $U$17="기타", AND($P2139&lt;&gt;"", $P2139&lt;&gt;"...", $P2139&lt;&gt;"입력오류", NOT(ISNUMBER(FIND($T$21:$T$34,$P2139)))),
            AND($P2139&lt;&gt;"", $P2139&lt;&gt;"...", $P2139&lt;&gt;"입력오류", $T$19=$P2139)
        )
    )
)</f>
        <v>0</v>
      </c>
    </row>
    <row r="2140" spans="1:17">
      <c r="A2140" t="s">
        <v>4144</v>
      </c>
      <c r="B2140" t="s">
        <v>4145</v>
      </c>
      <c r="I2140">
        <f t="shared" si="100"/>
        <v>2139</v>
      </c>
      <c r="J2140">
        <f t="shared" si="101"/>
        <v>2139</v>
      </c>
      <c r="K2140">
        <f t="shared" si="99"/>
        <v>1</v>
      </c>
      <c r="L2140" t="b">
        <f>COUNTIF($N$2:N2140, N2140)=1</f>
        <v>1</v>
      </c>
      <c r="M2140" s="37">
        <f>IF( $Q2140, MAX($M$1:M2139)+1, 0)</f>
        <v>0</v>
      </c>
      <c r="N2140" t="str" cm="1">
        <f t="array" ref="N2140">INDEX($A$9:$F$1048576, $J2140, $K2140 )</f>
        <v>69174</v>
      </c>
      <c r="O2140" t="str" cm="1">
        <f t="array" ref="O2140">INDEX($B$9:$F$1048576, $J2140, $K2140 )</f>
        <v>티월드제82차(유)1-28</v>
      </c>
      <c r="P2140" t="str" cm="1">
        <f t="array" ref="P2140">IF( $L2140, TRIM(_xll.IMDP("IR", $G$5&amp;$N2140, $G$6)), "" )</f>
        <v/>
      </c>
      <c r="Q2140" t="b" cm="1">
        <f t="array" ref="Q2140">IF(
    $U$1=1, AND($P2140&lt;&gt;"", $P2140&lt;&gt;"...", $P2140&lt;&gt;"입력오류"),
    IF(
        $U$18=1, AND($P2140&lt;&gt;"", $P2140&lt;&gt;"...", $P2140&lt;&gt;"입력오류", ISNUMBER(FIND(INDEX($T$2:$T$7,$U$1),$P2140))),
        IF(
            $U$17="기타", AND($P2140&lt;&gt;"", $P2140&lt;&gt;"...", $P2140&lt;&gt;"입력오류", NOT(ISNUMBER(FIND($T$21:$T$34,$P2140)))),
            AND($P2140&lt;&gt;"", $P2140&lt;&gt;"...", $P2140&lt;&gt;"입력오류", $T$19=$P2140)
        )
    )
)</f>
        <v>0</v>
      </c>
    </row>
    <row r="2141" spans="1:17">
      <c r="A2141" t="s">
        <v>4146</v>
      </c>
      <c r="B2141" t="s">
        <v>4147</v>
      </c>
      <c r="I2141">
        <f t="shared" si="100"/>
        <v>2140</v>
      </c>
      <c r="J2141">
        <f t="shared" si="101"/>
        <v>2140</v>
      </c>
      <c r="K2141">
        <f t="shared" si="99"/>
        <v>1</v>
      </c>
      <c r="L2141" t="b">
        <f>COUNTIF($N$2:N2141, N2141)=1</f>
        <v>1</v>
      </c>
      <c r="M2141" s="37">
        <f>IF( $Q2141, MAX($M$1:M2140)+1, 0)</f>
        <v>0</v>
      </c>
      <c r="N2141" t="str" cm="1">
        <f t="array" ref="N2141">INDEX($A$9:$F$1048576, $J2141, $K2141 )</f>
        <v>69209</v>
      </c>
      <c r="O2141" t="str" cm="1">
        <f t="array" ref="O2141">INDEX($B$9:$F$1048576, $J2141, $K2141 )</f>
        <v>제이드림제27차(유)3</v>
      </c>
      <c r="P2141" t="str" cm="1">
        <f t="array" ref="P2141">IF( $L2141, TRIM(_xll.IMDP("IR", $G$5&amp;$N2141, $G$6)), "" )</f>
        <v/>
      </c>
      <c r="Q2141" t="b" cm="1">
        <f t="array" ref="Q2141">IF(
    $U$1=1, AND($P2141&lt;&gt;"", $P2141&lt;&gt;"...", $P2141&lt;&gt;"입력오류"),
    IF(
        $U$18=1, AND($P2141&lt;&gt;"", $P2141&lt;&gt;"...", $P2141&lt;&gt;"입력오류", ISNUMBER(FIND(INDEX($T$2:$T$7,$U$1),$P2141))),
        IF(
            $U$17="기타", AND($P2141&lt;&gt;"", $P2141&lt;&gt;"...", $P2141&lt;&gt;"입력오류", NOT(ISNUMBER(FIND($T$21:$T$34,$P2141)))),
            AND($P2141&lt;&gt;"", $P2141&lt;&gt;"...", $P2141&lt;&gt;"입력오류", $T$19=$P2141)
        )
    )
)</f>
        <v>0</v>
      </c>
    </row>
    <row r="2142" spans="1:17">
      <c r="A2142" t="s">
        <v>4148</v>
      </c>
      <c r="B2142" t="s">
        <v>4149</v>
      </c>
      <c r="I2142">
        <f t="shared" si="100"/>
        <v>2141</v>
      </c>
      <c r="J2142">
        <f t="shared" si="101"/>
        <v>2141</v>
      </c>
      <c r="K2142">
        <f t="shared" si="99"/>
        <v>1</v>
      </c>
      <c r="L2142" t="b">
        <f>COUNTIF($N$2:N2142, N2142)=1</f>
        <v>1</v>
      </c>
      <c r="M2142" s="37">
        <f>IF( $Q2142, MAX($M$1:M2141)+1, 0)</f>
        <v>0</v>
      </c>
      <c r="N2142" t="str" cm="1">
        <f t="array" ref="N2142">INDEX($A$9:$F$1048576, $J2142, $K2142 )</f>
        <v>69266</v>
      </c>
      <c r="O2142" t="str" cm="1">
        <f t="array" ref="O2142">INDEX($B$9:$F$1048576, $J2142, $K2142 )</f>
        <v>케이에프지이이일이(유)1</v>
      </c>
      <c r="P2142" t="str" cm="1">
        <f t="array" ref="P2142">IF( $L2142, TRIM(_xll.IMDP("IR", $G$5&amp;$N2142, $G$6)), "" )</f>
        <v/>
      </c>
      <c r="Q2142" t="b" cm="1">
        <f t="array" ref="Q2142">IF(
    $U$1=1, AND($P2142&lt;&gt;"", $P2142&lt;&gt;"...", $P2142&lt;&gt;"입력오류"),
    IF(
        $U$18=1, AND($P2142&lt;&gt;"", $P2142&lt;&gt;"...", $P2142&lt;&gt;"입력오류", ISNUMBER(FIND(INDEX($T$2:$T$7,$U$1),$P2142))),
        IF(
            $U$17="기타", AND($P2142&lt;&gt;"", $P2142&lt;&gt;"...", $P2142&lt;&gt;"입력오류", NOT(ISNUMBER(FIND($T$21:$T$34,$P2142)))),
            AND($P2142&lt;&gt;"", $P2142&lt;&gt;"...", $P2142&lt;&gt;"입력오류", $T$19=$P2142)
        )
    )
)</f>
        <v>0</v>
      </c>
    </row>
    <row r="2143" spans="1:17">
      <c r="A2143" t="s">
        <v>4150</v>
      </c>
      <c r="B2143" t="s">
        <v>4151</v>
      </c>
      <c r="I2143">
        <f t="shared" si="100"/>
        <v>2142</v>
      </c>
      <c r="J2143">
        <f t="shared" si="101"/>
        <v>2142</v>
      </c>
      <c r="K2143">
        <f t="shared" si="99"/>
        <v>1</v>
      </c>
      <c r="L2143" t="b">
        <f>COUNTIF($N$2:N2143, N2143)=1</f>
        <v>1</v>
      </c>
      <c r="M2143" s="37">
        <f>IF( $Q2143, MAX($M$1:M2142)+1, 0)</f>
        <v>0</v>
      </c>
      <c r="N2143" t="str" cm="1">
        <f t="array" ref="N2143">INDEX($A$9:$F$1048576, $J2143, $K2143 )</f>
        <v>69267</v>
      </c>
      <c r="O2143" t="str" cm="1">
        <f t="array" ref="O2143">INDEX($B$9:$F$1048576, $J2143, $K2143 )</f>
        <v>케이에프지이이일이(유)2</v>
      </c>
      <c r="P2143" t="str" cm="1">
        <f t="array" ref="P2143">IF( $L2143, TRIM(_xll.IMDP("IR", $G$5&amp;$N2143, $G$6)), "" )</f>
        <v/>
      </c>
      <c r="Q2143" t="b" cm="1">
        <f t="array" ref="Q2143">IF(
    $U$1=1, AND($P2143&lt;&gt;"", $P2143&lt;&gt;"...", $P2143&lt;&gt;"입력오류"),
    IF(
        $U$18=1, AND($P2143&lt;&gt;"", $P2143&lt;&gt;"...", $P2143&lt;&gt;"입력오류", ISNUMBER(FIND(INDEX($T$2:$T$7,$U$1),$P2143))),
        IF(
            $U$17="기타", AND($P2143&lt;&gt;"", $P2143&lt;&gt;"...", $P2143&lt;&gt;"입력오류", NOT(ISNUMBER(FIND($T$21:$T$34,$P2143)))),
            AND($P2143&lt;&gt;"", $P2143&lt;&gt;"...", $P2143&lt;&gt;"입력오류", $T$19=$P2143)
        )
    )
)</f>
        <v>0</v>
      </c>
    </row>
    <row r="2144" spans="1:17">
      <c r="A2144" t="s">
        <v>4152</v>
      </c>
      <c r="B2144" t="s">
        <v>4153</v>
      </c>
      <c r="I2144">
        <f t="shared" si="100"/>
        <v>2143</v>
      </c>
      <c r="J2144">
        <f t="shared" si="101"/>
        <v>2143</v>
      </c>
      <c r="K2144">
        <f t="shared" si="99"/>
        <v>1</v>
      </c>
      <c r="L2144" t="b">
        <f>COUNTIF($N$2:N2144, N2144)=1</f>
        <v>1</v>
      </c>
      <c r="M2144" s="37">
        <f>IF( $Q2144, MAX($M$1:M2143)+1, 0)</f>
        <v>353</v>
      </c>
      <c r="N2144" t="str" cm="1">
        <f t="array" ref="N2144">INDEX($A$9:$F$1048576, $J2144, $K2144 )</f>
        <v>69301</v>
      </c>
      <c r="O2144" t="str" cm="1">
        <f t="array" ref="O2144">INDEX($B$9:$F$1048576, $J2144, $K2144 )</f>
        <v>안산도시공사</v>
      </c>
      <c r="P2144" t="str" cm="1">
        <f t="array" ref="P2144">IF( $L2144, TRIM(_xll.IMDP("IR", $G$5&amp;$N2144, $G$6)), "" )</f>
        <v>공사/공단채AA0</v>
      </c>
      <c r="Q2144" t="b" cm="1">
        <f t="array" ref="Q2144">IF(
    $U$1=1, AND($P2144&lt;&gt;"", $P2144&lt;&gt;"...", $P2144&lt;&gt;"입력오류"),
    IF(
        $U$18=1, AND($P2144&lt;&gt;"", $P2144&lt;&gt;"...", $P2144&lt;&gt;"입력오류", ISNUMBER(FIND(INDEX($T$2:$T$7,$U$1),$P2144))),
        IF(
            $U$17="기타", AND($P2144&lt;&gt;"", $P2144&lt;&gt;"...", $P2144&lt;&gt;"입력오류", NOT(ISNUMBER(FIND($T$21:$T$34,$P2144)))),
            AND($P2144&lt;&gt;"", $P2144&lt;&gt;"...", $P2144&lt;&gt;"입력오류", $T$19=$P2144)
        )
    )
)</f>
        <v>1</v>
      </c>
    </row>
    <row r="2145" spans="1:17">
      <c r="A2145" t="s">
        <v>4154</v>
      </c>
      <c r="B2145" t="s">
        <v>4155</v>
      </c>
      <c r="I2145">
        <f t="shared" si="100"/>
        <v>2144</v>
      </c>
      <c r="J2145">
        <f t="shared" si="101"/>
        <v>2144</v>
      </c>
      <c r="K2145">
        <f t="shared" si="99"/>
        <v>1</v>
      </c>
      <c r="L2145" t="b">
        <f>COUNTIF($N$2:N2145, N2145)=1</f>
        <v>1</v>
      </c>
      <c r="M2145" s="37">
        <f>IF( $Q2145, MAX($M$1:M2144)+1, 0)</f>
        <v>0</v>
      </c>
      <c r="N2145" t="str" cm="1">
        <f t="array" ref="N2145">INDEX($A$9:$F$1048576, $J2145, $K2145 )</f>
        <v>69317</v>
      </c>
      <c r="O2145" t="str" cm="1">
        <f t="array" ref="O2145">INDEX($B$9:$F$1048576, $J2145, $K2145 )</f>
        <v>티월드제83차(유)1-16</v>
      </c>
      <c r="P2145" t="str" cm="1">
        <f t="array" ref="P2145">IF( $L2145, TRIM(_xll.IMDP("IR", $G$5&amp;$N2145, $G$6)), "" )</f>
        <v/>
      </c>
      <c r="Q2145" t="b" cm="1">
        <f t="array" ref="Q2145">IF(
    $U$1=1, AND($P2145&lt;&gt;"", $P2145&lt;&gt;"...", $P2145&lt;&gt;"입력오류"),
    IF(
        $U$18=1, AND($P2145&lt;&gt;"", $P2145&lt;&gt;"...", $P2145&lt;&gt;"입력오류", ISNUMBER(FIND(INDEX($T$2:$T$7,$U$1),$P2145))),
        IF(
            $U$17="기타", AND($P2145&lt;&gt;"", $P2145&lt;&gt;"...", $P2145&lt;&gt;"입력오류", NOT(ISNUMBER(FIND($T$21:$T$34,$P2145)))),
            AND($P2145&lt;&gt;"", $P2145&lt;&gt;"...", $P2145&lt;&gt;"입력오류", $T$19=$P2145)
        )
    )
)</f>
        <v>0</v>
      </c>
    </row>
    <row r="2146" spans="1:17">
      <c r="A2146" t="s">
        <v>4156</v>
      </c>
      <c r="B2146" t="s">
        <v>4157</v>
      </c>
      <c r="I2146">
        <f t="shared" si="100"/>
        <v>2145</v>
      </c>
      <c r="J2146">
        <f t="shared" si="101"/>
        <v>2145</v>
      </c>
      <c r="K2146">
        <f t="shared" si="99"/>
        <v>1</v>
      </c>
      <c r="L2146" t="b">
        <f>COUNTIF($N$2:N2146, N2146)=1</f>
        <v>1</v>
      </c>
      <c r="M2146" s="37">
        <f>IF( $Q2146, MAX($M$1:M2145)+1, 0)</f>
        <v>0</v>
      </c>
      <c r="N2146" t="str" cm="1">
        <f t="array" ref="N2146">INDEX($A$9:$F$1048576, $J2146, $K2146 )</f>
        <v>69318</v>
      </c>
      <c r="O2146" t="str" cm="1">
        <f t="array" ref="O2146">INDEX($B$9:$F$1048576, $J2146, $K2146 )</f>
        <v>티월드제83차(유)1-17</v>
      </c>
      <c r="P2146" t="str" cm="1">
        <f t="array" ref="P2146">IF( $L2146, TRIM(_xll.IMDP("IR", $G$5&amp;$N2146, $G$6)), "" )</f>
        <v/>
      </c>
      <c r="Q2146" t="b" cm="1">
        <f t="array" ref="Q2146">IF(
    $U$1=1, AND($P2146&lt;&gt;"", $P2146&lt;&gt;"...", $P2146&lt;&gt;"입력오류"),
    IF(
        $U$18=1, AND($P2146&lt;&gt;"", $P2146&lt;&gt;"...", $P2146&lt;&gt;"입력오류", ISNUMBER(FIND(INDEX($T$2:$T$7,$U$1),$P2146))),
        IF(
            $U$17="기타", AND($P2146&lt;&gt;"", $P2146&lt;&gt;"...", $P2146&lt;&gt;"입력오류", NOT(ISNUMBER(FIND($T$21:$T$34,$P2146)))),
            AND($P2146&lt;&gt;"", $P2146&lt;&gt;"...", $P2146&lt;&gt;"입력오류", $T$19=$P2146)
        )
    )
)</f>
        <v>0</v>
      </c>
    </row>
    <row r="2147" spans="1:17">
      <c r="A2147" t="s">
        <v>4158</v>
      </c>
      <c r="B2147" t="s">
        <v>4159</v>
      </c>
      <c r="I2147">
        <f t="shared" si="100"/>
        <v>2146</v>
      </c>
      <c r="J2147">
        <f t="shared" si="101"/>
        <v>2146</v>
      </c>
      <c r="K2147">
        <f t="shared" si="99"/>
        <v>1</v>
      </c>
      <c r="L2147" t="b">
        <f>COUNTIF($N$2:N2147, N2147)=1</f>
        <v>1</v>
      </c>
      <c r="M2147" s="37">
        <f>IF( $Q2147, MAX($M$1:M2146)+1, 0)</f>
        <v>0</v>
      </c>
      <c r="N2147" t="str" cm="1">
        <f t="array" ref="N2147">INDEX($A$9:$F$1048576, $J2147, $K2147 )</f>
        <v>69319</v>
      </c>
      <c r="O2147" t="str" cm="1">
        <f t="array" ref="O2147">INDEX($B$9:$F$1048576, $J2147, $K2147 )</f>
        <v>티월드제83차(유)1-18</v>
      </c>
      <c r="P2147" t="str" cm="1">
        <f t="array" ref="P2147">IF( $L2147, TRIM(_xll.IMDP("IR", $G$5&amp;$N2147, $G$6)), "" )</f>
        <v/>
      </c>
      <c r="Q2147" t="b" cm="1">
        <f t="array" ref="Q2147">IF(
    $U$1=1, AND($P2147&lt;&gt;"", $P2147&lt;&gt;"...", $P2147&lt;&gt;"입력오류"),
    IF(
        $U$18=1, AND($P2147&lt;&gt;"", $P2147&lt;&gt;"...", $P2147&lt;&gt;"입력오류", ISNUMBER(FIND(INDEX($T$2:$T$7,$U$1),$P2147))),
        IF(
            $U$17="기타", AND($P2147&lt;&gt;"", $P2147&lt;&gt;"...", $P2147&lt;&gt;"입력오류", NOT(ISNUMBER(FIND($T$21:$T$34,$P2147)))),
            AND($P2147&lt;&gt;"", $P2147&lt;&gt;"...", $P2147&lt;&gt;"입력오류", $T$19=$P2147)
        )
    )
)</f>
        <v>0</v>
      </c>
    </row>
    <row r="2148" spans="1:17">
      <c r="A2148" t="s">
        <v>4160</v>
      </c>
      <c r="B2148" t="s">
        <v>4161</v>
      </c>
      <c r="I2148">
        <f t="shared" si="100"/>
        <v>2147</v>
      </c>
      <c r="J2148">
        <f t="shared" si="101"/>
        <v>2147</v>
      </c>
      <c r="K2148">
        <f t="shared" si="99"/>
        <v>1</v>
      </c>
      <c r="L2148" t="b">
        <f>COUNTIF($N$2:N2148, N2148)=1</f>
        <v>1</v>
      </c>
      <c r="M2148" s="37">
        <f>IF( $Q2148, MAX($M$1:M2147)+1, 0)</f>
        <v>0</v>
      </c>
      <c r="N2148" t="str" cm="1">
        <f t="array" ref="N2148">INDEX($A$9:$F$1048576, $J2148, $K2148 )</f>
        <v>69320</v>
      </c>
      <c r="O2148" t="str" cm="1">
        <f t="array" ref="O2148">INDEX($B$9:$F$1048576, $J2148, $K2148 )</f>
        <v>티월드제83차(유)1-19</v>
      </c>
      <c r="P2148" t="str" cm="1">
        <f t="array" ref="P2148">IF( $L2148, TRIM(_xll.IMDP("IR", $G$5&amp;$N2148, $G$6)), "" )</f>
        <v/>
      </c>
      <c r="Q2148" t="b" cm="1">
        <f t="array" ref="Q2148">IF(
    $U$1=1, AND($P2148&lt;&gt;"", $P2148&lt;&gt;"...", $P2148&lt;&gt;"입력오류"),
    IF(
        $U$18=1, AND($P2148&lt;&gt;"", $P2148&lt;&gt;"...", $P2148&lt;&gt;"입력오류", ISNUMBER(FIND(INDEX($T$2:$T$7,$U$1),$P2148))),
        IF(
            $U$17="기타", AND($P2148&lt;&gt;"", $P2148&lt;&gt;"...", $P2148&lt;&gt;"입력오류", NOT(ISNUMBER(FIND($T$21:$T$34,$P2148)))),
            AND($P2148&lt;&gt;"", $P2148&lt;&gt;"...", $P2148&lt;&gt;"입력오류", $T$19=$P2148)
        )
    )
)</f>
        <v>0</v>
      </c>
    </row>
    <row r="2149" spans="1:17">
      <c r="A2149" t="s">
        <v>5762</v>
      </c>
      <c r="B2149" t="s">
        <v>5763</v>
      </c>
      <c r="I2149">
        <f t="shared" si="100"/>
        <v>2148</v>
      </c>
      <c r="J2149">
        <f t="shared" si="101"/>
        <v>2148</v>
      </c>
      <c r="K2149">
        <f t="shared" si="99"/>
        <v>1</v>
      </c>
      <c r="L2149" t="b">
        <f>COUNTIF($N$2:N2149, N2149)=1</f>
        <v>1</v>
      </c>
      <c r="M2149" s="37">
        <f>IF( $Q2149, MAX($M$1:M2148)+1, 0)</f>
        <v>0</v>
      </c>
      <c r="N2149" t="str" cm="1">
        <f t="array" ref="N2149">INDEX($A$9:$F$1048576, $J2149, $K2149 )</f>
        <v>69321</v>
      </c>
      <c r="O2149" t="str" cm="1">
        <f t="array" ref="O2149">INDEX($B$9:$F$1048576, $J2149, $K2149 )</f>
        <v>티월드제83차(유)1-20</v>
      </c>
      <c r="P2149" t="str" cm="1">
        <f t="array" ref="P2149">IF( $L2149, TRIM(_xll.IMDP("IR", $G$5&amp;$N2149, $G$6)), "" )</f>
        <v/>
      </c>
      <c r="Q2149" t="b" cm="1">
        <f t="array" ref="Q2149">IF(
    $U$1=1, AND($P2149&lt;&gt;"", $P2149&lt;&gt;"...", $P2149&lt;&gt;"입력오류"),
    IF(
        $U$18=1, AND($P2149&lt;&gt;"", $P2149&lt;&gt;"...", $P2149&lt;&gt;"입력오류", ISNUMBER(FIND(INDEX($T$2:$T$7,$U$1),$P2149))),
        IF(
            $U$17="기타", AND($P2149&lt;&gt;"", $P2149&lt;&gt;"...", $P2149&lt;&gt;"입력오류", NOT(ISNUMBER(FIND($T$21:$T$34,$P2149)))),
            AND($P2149&lt;&gt;"", $P2149&lt;&gt;"...", $P2149&lt;&gt;"입력오류", $T$19=$P2149)
        )
    )
)</f>
        <v>0</v>
      </c>
    </row>
    <row r="2150" spans="1:17">
      <c r="A2150" t="s">
        <v>5764</v>
      </c>
      <c r="B2150" t="s">
        <v>5765</v>
      </c>
      <c r="I2150">
        <f t="shared" si="100"/>
        <v>2149</v>
      </c>
      <c r="J2150">
        <f t="shared" si="101"/>
        <v>2149</v>
      </c>
      <c r="K2150">
        <f t="shared" si="99"/>
        <v>1</v>
      </c>
      <c r="L2150" t="b">
        <f>COUNTIF($N$2:N2150, N2150)=1</f>
        <v>1</v>
      </c>
      <c r="M2150" s="37">
        <f>IF( $Q2150, MAX($M$1:M2149)+1, 0)</f>
        <v>0</v>
      </c>
      <c r="N2150" t="str" cm="1">
        <f t="array" ref="N2150">INDEX($A$9:$F$1048576, $J2150, $K2150 )</f>
        <v>69322</v>
      </c>
      <c r="O2150" t="str" cm="1">
        <f t="array" ref="O2150">INDEX($B$9:$F$1048576, $J2150, $K2150 )</f>
        <v>티월드제83차(유)1-21</v>
      </c>
      <c r="P2150" t="str" cm="1">
        <f t="array" ref="P2150">IF( $L2150, TRIM(_xll.IMDP("IR", $G$5&amp;$N2150, $G$6)), "" )</f>
        <v/>
      </c>
      <c r="Q2150" t="b" cm="1">
        <f t="array" ref="Q2150">IF(
    $U$1=1, AND($P2150&lt;&gt;"", $P2150&lt;&gt;"...", $P2150&lt;&gt;"입력오류"),
    IF(
        $U$18=1, AND($P2150&lt;&gt;"", $P2150&lt;&gt;"...", $P2150&lt;&gt;"입력오류", ISNUMBER(FIND(INDEX($T$2:$T$7,$U$1),$P2150))),
        IF(
            $U$17="기타", AND($P2150&lt;&gt;"", $P2150&lt;&gt;"...", $P2150&lt;&gt;"입력오류", NOT(ISNUMBER(FIND($T$21:$T$34,$P2150)))),
            AND($P2150&lt;&gt;"", $P2150&lt;&gt;"...", $P2150&lt;&gt;"입력오류", $T$19=$P2150)
        )
    )
)</f>
        <v>0</v>
      </c>
    </row>
    <row r="2151" spans="1:17">
      <c r="A2151" t="s">
        <v>4162</v>
      </c>
      <c r="B2151" t="s">
        <v>4163</v>
      </c>
      <c r="I2151">
        <f t="shared" si="100"/>
        <v>2150</v>
      </c>
      <c r="J2151">
        <f t="shared" si="101"/>
        <v>2150</v>
      </c>
      <c r="K2151">
        <f t="shared" si="99"/>
        <v>1</v>
      </c>
      <c r="L2151" t="b">
        <f>COUNTIF($N$2:N2151, N2151)=1</f>
        <v>1</v>
      </c>
      <c r="M2151" s="37">
        <f>IF( $Q2151, MAX($M$1:M2150)+1, 0)</f>
        <v>0</v>
      </c>
      <c r="N2151" t="str" cm="1">
        <f t="array" ref="N2151">INDEX($A$9:$F$1048576, $J2151, $K2151 )</f>
        <v>69323</v>
      </c>
      <c r="O2151" t="str" cm="1">
        <f t="array" ref="O2151">INDEX($B$9:$F$1048576, $J2151, $K2151 )</f>
        <v>티월드제83차(유)1-22</v>
      </c>
      <c r="P2151" t="str" cm="1">
        <f t="array" ref="P2151">IF( $L2151, TRIM(_xll.IMDP("IR", $G$5&amp;$N2151, $G$6)), "" )</f>
        <v/>
      </c>
      <c r="Q2151" t="b" cm="1">
        <f t="array" ref="Q2151">IF(
    $U$1=1, AND($P2151&lt;&gt;"", $P2151&lt;&gt;"...", $P2151&lt;&gt;"입력오류"),
    IF(
        $U$18=1, AND($P2151&lt;&gt;"", $P2151&lt;&gt;"...", $P2151&lt;&gt;"입력오류", ISNUMBER(FIND(INDEX($T$2:$T$7,$U$1),$P2151))),
        IF(
            $U$17="기타", AND($P2151&lt;&gt;"", $P2151&lt;&gt;"...", $P2151&lt;&gt;"입력오류", NOT(ISNUMBER(FIND($T$21:$T$34,$P2151)))),
            AND($P2151&lt;&gt;"", $P2151&lt;&gt;"...", $P2151&lt;&gt;"입력오류", $T$19=$P2151)
        )
    )
)</f>
        <v>0</v>
      </c>
    </row>
    <row r="2152" spans="1:17">
      <c r="A2152" t="s">
        <v>4164</v>
      </c>
      <c r="B2152" t="s">
        <v>4165</v>
      </c>
      <c r="I2152">
        <f t="shared" si="100"/>
        <v>2151</v>
      </c>
      <c r="J2152">
        <f t="shared" si="101"/>
        <v>2151</v>
      </c>
      <c r="K2152">
        <f t="shared" si="99"/>
        <v>1</v>
      </c>
      <c r="L2152" t="b">
        <f>COUNTIF($N$2:N2152, N2152)=1</f>
        <v>1</v>
      </c>
      <c r="M2152" s="37">
        <f>IF( $Q2152, MAX($M$1:M2151)+1, 0)</f>
        <v>0</v>
      </c>
      <c r="N2152" t="str" cm="1">
        <f t="array" ref="N2152">INDEX($A$9:$F$1048576, $J2152, $K2152 )</f>
        <v>69324</v>
      </c>
      <c r="O2152" t="str" cm="1">
        <f t="array" ref="O2152">INDEX($B$9:$F$1048576, $J2152, $K2152 )</f>
        <v>티월드제83차(유)1-23</v>
      </c>
      <c r="P2152" t="str" cm="1">
        <f t="array" ref="P2152">IF( $L2152, TRIM(_xll.IMDP("IR", $G$5&amp;$N2152, $G$6)), "" )</f>
        <v/>
      </c>
      <c r="Q2152" t="b" cm="1">
        <f t="array" ref="Q2152">IF(
    $U$1=1, AND($P2152&lt;&gt;"", $P2152&lt;&gt;"...", $P2152&lt;&gt;"입력오류"),
    IF(
        $U$18=1, AND($P2152&lt;&gt;"", $P2152&lt;&gt;"...", $P2152&lt;&gt;"입력오류", ISNUMBER(FIND(INDEX($T$2:$T$7,$U$1),$P2152))),
        IF(
            $U$17="기타", AND($P2152&lt;&gt;"", $P2152&lt;&gt;"...", $P2152&lt;&gt;"입력오류", NOT(ISNUMBER(FIND($T$21:$T$34,$P2152)))),
            AND($P2152&lt;&gt;"", $P2152&lt;&gt;"...", $P2152&lt;&gt;"입력오류", $T$19=$P2152)
        )
    )
)</f>
        <v>0</v>
      </c>
    </row>
    <row r="2153" spans="1:17">
      <c r="A2153" t="s">
        <v>4166</v>
      </c>
      <c r="B2153" t="s">
        <v>4167</v>
      </c>
      <c r="I2153">
        <f t="shared" si="100"/>
        <v>2152</v>
      </c>
      <c r="J2153">
        <f t="shared" si="101"/>
        <v>2152</v>
      </c>
      <c r="K2153">
        <f t="shared" si="99"/>
        <v>1</v>
      </c>
      <c r="L2153" t="b">
        <f>COUNTIF($N$2:N2153, N2153)=1</f>
        <v>1</v>
      </c>
      <c r="M2153" s="37">
        <f>IF( $Q2153, MAX($M$1:M2152)+1, 0)</f>
        <v>0</v>
      </c>
      <c r="N2153" t="str" cm="1">
        <f t="array" ref="N2153">INDEX($A$9:$F$1048576, $J2153, $K2153 )</f>
        <v>69325</v>
      </c>
      <c r="O2153" t="str" cm="1">
        <f t="array" ref="O2153">INDEX($B$9:$F$1048576, $J2153, $K2153 )</f>
        <v>티월드제83차(유)1-24</v>
      </c>
      <c r="P2153" t="str" cm="1">
        <f t="array" ref="P2153">IF( $L2153, TRIM(_xll.IMDP("IR", $G$5&amp;$N2153, $G$6)), "" )</f>
        <v/>
      </c>
      <c r="Q2153" t="b" cm="1">
        <f t="array" ref="Q2153">IF(
    $U$1=1, AND($P2153&lt;&gt;"", $P2153&lt;&gt;"...", $P2153&lt;&gt;"입력오류"),
    IF(
        $U$18=1, AND($P2153&lt;&gt;"", $P2153&lt;&gt;"...", $P2153&lt;&gt;"입력오류", ISNUMBER(FIND(INDEX($T$2:$T$7,$U$1),$P2153))),
        IF(
            $U$17="기타", AND($P2153&lt;&gt;"", $P2153&lt;&gt;"...", $P2153&lt;&gt;"입력오류", NOT(ISNUMBER(FIND($T$21:$T$34,$P2153)))),
            AND($P2153&lt;&gt;"", $P2153&lt;&gt;"...", $P2153&lt;&gt;"입력오류", $T$19=$P2153)
        )
    )
)</f>
        <v>0</v>
      </c>
    </row>
    <row r="2154" spans="1:17">
      <c r="A2154" t="s">
        <v>4168</v>
      </c>
      <c r="B2154" t="s">
        <v>4169</v>
      </c>
      <c r="I2154">
        <f t="shared" si="100"/>
        <v>2153</v>
      </c>
      <c r="J2154">
        <f t="shared" si="101"/>
        <v>2153</v>
      </c>
      <c r="K2154">
        <f t="shared" si="99"/>
        <v>1</v>
      </c>
      <c r="L2154" t="b">
        <f>COUNTIF($N$2:N2154, N2154)=1</f>
        <v>1</v>
      </c>
      <c r="M2154" s="37">
        <f>IF( $Q2154, MAX($M$1:M2153)+1, 0)</f>
        <v>0</v>
      </c>
      <c r="N2154" t="str" cm="1">
        <f t="array" ref="N2154">INDEX($A$9:$F$1048576, $J2154, $K2154 )</f>
        <v>69326</v>
      </c>
      <c r="O2154" t="str" cm="1">
        <f t="array" ref="O2154">INDEX($B$9:$F$1048576, $J2154, $K2154 )</f>
        <v>티월드제83차(유)1-25</v>
      </c>
      <c r="P2154" t="str" cm="1">
        <f t="array" ref="P2154">IF( $L2154, TRIM(_xll.IMDP("IR", $G$5&amp;$N2154, $G$6)), "" )</f>
        <v/>
      </c>
      <c r="Q2154" t="b" cm="1">
        <f t="array" ref="Q2154">IF(
    $U$1=1, AND($P2154&lt;&gt;"", $P2154&lt;&gt;"...", $P2154&lt;&gt;"입력오류"),
    IF(
        $U$18=1, AND($P2154&lt;&gt;"", $P2154&lt;&gt;"...", $P2154&lt;&gt;"입력오류", ISNUMBER(FIND(INDEX($T$2:$T$7,$U$1),$P2154))),
        IF(
            $U$17="기타", AND($P2154&lt;&gt;"", $P2154&lt;&gt;"...", $P2154&lt;&gt;"입력오류", NOT(ISNUMBER(FIND($T$21:$T$34,$P2154)))),
            AND($P2154&lt;&gt;"", $P2154&lt;&gt;"...", $P2154&lt;&gt;"입력오류", $T$19=$P2154)
        )
    )
)</f>
        <v>0</v>
      </c>
    </row>
    <row r="2155" spans="1:17">
      <c r="A2155" t="s">
        <v>4170</v>
      </c>
      <c r="B2155" t="s">
        <v>4171</v>
      </c>
      <c r="I2155">
        <f t="shared" si="100"/>
        <v>2154</v>
      </c>
      <c r="J2155">
        <f t="shared" si="101"/>
        <v>2154</v>
      </c>
      <c r="K2155">
        <f t="shared" si="99"/>
        <v>1</v>
      </c>
      <c r="L2155" t="b">
        <f>COUNTIF($N$2:N2155, N2155)=1</f>
        <v>1</v>
      </c>
      <c r="M2155" s="37">
        <f>IF( $Q2155, MAX($M$1:M2154)+1, 0)</f>
        <v>0</v>
      </c>
      <c r="N2155" t="str" cm="1">
        <f t="array" ref="N2155">INDEX($A$9:$F$1048576, $J2155, $K2155 )</f>
        <v>69327</v>
      </c>
      <c r="O2155" t="str" cm="1">
        <f t="array" ref="O2155">INDEX($B$9:$F$1048576, $J2155, $K2155 )</f>
        <v>티월드제83차(유)1-26</v>
      </c>
      <c r="P2155" t="str" cm="1">
        <f t="array" ref="P2155">IF( $L2155, TRIM(_xll.IMDP("IR", $G$5&amp;$N2155, $G$6)), "" )</f>
        <v/>
      </c>
      <c r="Q2155" t="b" cm="1">
        <f t="array" ref="Q2155">IF(
    $U$1=1, AND($P2155&lt;&gt;"", $P2155&lt;&gt;"...", $P2155&lt;&gt;"입력오류"),
    IF(
        $U$18=1, AND($P2155&lt;&gt;"", $P2155&lt;&gt;"...", $P2155&lt;&gt;"입력오류", ISNUMBER(FIND(INDEX($T$2:$T$7,$U$1),$P2155))),
        IF(
            $U$17="기타", AND($P2155&lt;&gt;"", $P2155&lt;&gt;"...", $P2155&lt;&gt;"입력오류", NOT(ISNUMBER(FIND($T$21:$T$34,$P2155)))),
            AND($P2155&lt;&gt;"", $P2155&lt;&gt;"...", $P2155&lt;&gt;"입력오류", $T$19=$P2155)
        )
    )
)</f>
        <v>0</v>
      </c>
    </row>
    <row r="2156" spans="1:17">
      <c r="A2156" t="s">
        <v>4172</v>
      </c>
      <c r="B2156" t="s">
        <v>4173</v>
      </c>
      <c r="I2156">
        <f t="shared" si="100"/>
        <v>2155</v>
      </c>
      <c r="J2156">
        <f t="shared" si="101"/>
        <v>2155</v>
      </c>
      <c r="K2156">
        <f t="shared" si="99"/>
        <v>1</v>
      </c>
      <c r="L2156" t="b">
        <f>COUNTIF($N$2:N2156, N2156)=1</f>
        <v>1</v>
      </c>
      <c r="M2156" s="37">
        <f>IF( $Q2156, MAX($M$1:M2155)+1, 0)</f>
        <v>0</v>
      </c>
      <c r="N2156" t="str" cm="1">
        <f t="array" ref="N2156">INDEX($A$9:$F$1048576, $J2156, $K2156 )</f>
        <v>69328</v>
      </c>
      <c r="O2156" t="str" cm="1">
        <f t="array" ref="O2156">INDEX($B$9:$F$1048576, $J2156, $K2156 )</f>
        <v>티월드제83차(유)1-27</v>
      </c>
      <c r="P2156" t="str" cm="1">
        <f t="array" ref="P2156">IF( $L2156, TRIM(_xll.IMDP("IR", $G$5&amp;$N2156, $G$6)), "" )</f>
        <v/>
      </c>
      <c r="Q2156" t="b" cm="1">
        <f t="array" ref="Q2156">IF(
    $U$1=1, AND($P2156&lt;&gt;"", $P2156&lt;&gt;"...", $P2156&lt;&gt;"입력오류"),
    IF(
        $U$18=1, AND($P2156&lt;&gt;"", $P2156&lt;&gt;"...", $P2156&lt;&gt;"입력오류", ISNUMBER(FIND(INDEX($T$2:$T$7,$U$1),$P2156))),
        IF(
            $U$17="기타", AND($P2156&lt;&gt;"", $P2156&lt;&gt;"...", $P2156&lt;&gt;"입력오류", NOT(ISNUMBER(FIND($T$21:$T$34,$P2156)))),
            AND($P2156&lt;&gt;"", $P2156&lt;&gt;"...", $P2156&lt;&gt;"입력오류", $T$19=$P2156)
        )
    )
)</f>
        <v>0</v>
      </c>
    </row>
    <row r="2157" spans="1:17">
      <c r="A2157" t="s">
        <v>4174</v>
      </c>
      <c r="B2157" t="s">
        <v>4175</v>
      </c>
      <c r="I2157">
        <f t="shared" si="100"/>
        <v>2156</v>
      </c>
      <c r="J2157">
        <f t="shared" si="101"/>
        <v>2156</v>
      </c>
      <c r="K2157">
        <f t="shared" si="99"/>
        <v>1</v>
      </c>
      <c r="L2157" t="b">
        <f>COUNTIF($N$2:N2157, N2157)=1</f>
        <v>1</v>
      </c>
      <c r="M2157" s="37">
        <f>IF( $Q2157, MAX($M$1:M2156)+1, 0)</f>
        <v>0</v>
      </c>
      <c r="N2157" t="str" cm="1">
        <f t="array" ref="N2157">INDEX($A$9:$F$1048576, $J2157, $K2157 )</f>
        <v>69357</v>
      </c>
      <c r="O2157" t="str" cm="1">
        <f t="array" ref="O2157">INDEX($B$9:$F$1048576, $J2157, $K2157 )</f>
        <v>롯데캐피탈제2차(유)1-3</v>
      </c>
      <c r="P2157" t="str" cm="1">
        <f t="array" ref="P2157">IF( $L2157, TRIM(_xll.IMDP("IR", $G$5&amp;$N2157, $G$6)), "" )</f>
        <v/>
      </c>
      <c r="Q2157" t="b" cm="1">
        <f t="array" ref="Q2157">IF(
    $U$1=1, AND($P2157&lt;&gt;"", $P2157&lt;&gt;"...", $P2157&lt;&gt;"입력오류"),
    IF(
        $U$18=1, AND($P2157&lt;&gt;"", $P2157&lt;&gt;"...", $P2157&lt;&gt;"입력오류", ISNUMBER(FIND(INDEX($T$2:$T$7,$U$1),$P2157))),
        IF(
            $U$17="기타", AND($P2157&lt;&gt;"", $P2157&lt;&gt;"...", $P2157&lt;&gt;"입력오류", NOT(ISNUMBER(FIND($T$21:$T$34,$P2157)))),
            AND($P2157&lt;&gt;"", $P2157&lt;&gt;"...", $P2157&lt;&gt;"입력오류", $T$19=$P2157)
        )
    )
)</f>
        <v>0</v>
      </c>
    </row>
    <row r="2158" spans="1:17">
      <c r="A2158" t="s">
        <v>4176</v>
      </c>
      <c r="B2158" t="s">
        <v>4177</v>
      </c>
      <c r="I2158">
        <f t="shared" si="100"/>
        <v>2157</v>
      </c>
      <c r="J2158">
        <f t="shared" si="101"/>
        <v>2157</v>
      </c>
      <c r="K2158">
        <f t="shared" si="99"/>
        <v>1</v>
      </c>
      <c r="L2158" t="b">
        <f>COUNTIF($N$2:N2158, N2158)=1</f>
        <v>1</v>
      </c>
      <c r="M2158" s="37">
        <f>IF( $Q2158, MAX($M$1:M2157)+1, 0)</f>
        <v>0</v>
      </c>
      <c r="N2158" t="str" cm="1">
        <f t="array" ref="N2158">INDEX($A$9:$F$1048576, $J2158, $K2158 )</f>
        <v>69358</v>
      </c>
      <c r="O2158" t="str" cm="1">
        <f t="array" ref="O2158">INDEX($B$9:$F$1048576, $J2158, $K2158 )</f>
        <v>롯데캐피탈제2차(유)1-4</v>
      </c>
      <c r="P2158" t="str" cm="1">
        <f t="array" ref="P2158">IF( $L2158, TRIM(_xll.IMDP("IR", $G$5&amp;$N2158, $G$6)), "" )</f>
        <v/>
      </c>
      <c r="Q2158" t="b" cm="1">
        <f t="array" ref="Q2158">IF(
    $U$1=1, AND($P2158&lt;&gt;"", $P2158&lt;&gt;"...", $P2158&lt;&gt;"입력오류"),
    IF(
        $U$18=1, AND($P2158&lt;&gt;"", $P2158&lt;&gt;"...", $P2158&lt;&gt;"입력오류", ISNUMBER(FIND(INDEX($T$2:$T$7,$U$1),$P2158))),
        IF(
            $U$17="기타", AND($P2158&lt;&gt;"", $P2158&lt;&gt;"...", $P2158&lt;&gt;"입력오류", NOT(ISNUMBER(FIND($T$21:$T$34,$P2158)))),
            AND($P2158&lt;&gt;"", $P2158&lt;&gt;"...", $P2158&lt;&gt;"입력오류", $T$19=$P2158)
        )
    )
)</f>
        <v>0</v>
      </c>
    </row>
    <row r="2159" spans="1:17">
      <c r="A2159" t="s">
        <v>4178</v>
      </c>
      <c r="B2159" t="s">
        <v>4179</v>
      </c>
      <c r="I2159">
        <f t="shared" si="100"/>
        <v>2158</v>
      </c>
      <c r="J2159">
        <f t="shared" si="101"/>
        <v>2158</v>
      </c>
      <c r="K2159">
        <f t="shared" si="99"/>
        <v>1</v>
      </c>
      <c r="L2159" t="b">
        <f>COUNTIF($N$2:N2159, N2159)=1</f>
        <v>1</v>
      </c>
      <c r="M2159" s="37">
        <f>IF( $Q2159, MAX($M$1:M2158)+1, 0)</f>
        <v>0</v>
      </c>
      <c r="N2159" t="str" cm="1">
        <f t="array" ref="N2159">INDEX($A$9:$F$1048576, $J2159, $K2159 )</f>
        <v>69359</v>
      </c>
      <c r="O2159" t="str" cm="1">
        <f t="array" ref="O2159">INDEX($B$9:$F$1048576, $J2159, $K2159 )</f>
        <v>롯데캐피탈제2차(유)1-5</v>
      </c>
      <c r="P2159" t="str" cm="1">
        <f t="array" ref="P2159">IF( $L2159, TRIM(_xll.IMDP("IR", $G$5&amp;$N2159, $G$6)), "" )</f>
        <v/>
      </c>
      <c r="Q2159" t="b" cm="1">
        <f t="array" ref="Q2159">IF(
    $U$1=1, AND($P2159&lt;&gt;"", $P2159&lt;&gt;"...", $P2159&lt;&gt;"입력오류"),
    IF(
        $U$18=1, AND($P2159&lt;&gt;"", $P2159&lt;&gt;"...", $P2159&lt;&gt;"입력오류", ISNUMBER(FIND(INDEX($T$2:$T$7,$U$1),$P2159))),
        IF(
            $U$17="기타", AND($P2159&lt;&gt;"", $P2159&lt;&gt;"...", $P2159&lt;&gt;"입력오류", NOT(ISNUMBER(FIND($T$21:$T$34,$P2159)))),
            AND($P2159&lt;&gt;"", $P2159&lt;&gt;"...", $P2159&lt;&gt;"입력오류", $T$19=$P2159)
        )
    )
)</f>
        <v>0</v>
      </c>
    </row>
    <row r="2160" spans="1:17">
      <c r="A2160" t="s">
        <v>4180</v>
      </c>
      <c r="B2160" t="s">
        <v>4181</v>
      </c>
      <c r="I2160">
        <f t="shared" si="100"/>
        <v>2159</v>
      </c>
      <c r="J2160">
        <f t="shared" si="101"/>
        <v>2159</v>
      </c>
      <c r="K2160">
        <f t="shared" si="99"/>
        <v>1</v>
      </c>
      <c r="L2160" t="b">
        <f>COUNTIF($N$2:N2160, N2160)=1</f>
        <v>1</v>
      </c>
      <c r="M2160" s="37">
        <f>IF( $Q2160, MAX($M$1:M2159)+1, 0)</f>
        <v>0</v>
      </c>
      <c r="N2160" t="str" cm="1">
        <f t="array" ref="N2160">INDEX($A$9:$F$1048576, $J2160, $K2160 )</f>
        <v>69360</v>
      </c>
      <c r="O2160" t="str" cm="1">
        <f t="array" ref="O2160">INDEX($B$9:$F$1048576, $J2160, $K2160 )</f>
        <v>롯데캐피탈제2차(유)1-6</v>
      </c>
      <c r="P2160" t="str" cm="1">
        <f t="array" ref="P2160">IF( $L2160, TRIM(_xll.IMDP("IR", $G$5&amp;$N2160, $G$6)), "" )</f>
        <v/>
      </c>
      <c r="Q2160" t="b" cm="1">
        <f t="array" ref="Q2160">IF(
    $U$1=1, AND($P2160&lt;&gt;"", $P2160&lt;&gt;"...", $P2160&lt;&gt;"입력오류"),
    IF(
        $U$18=1, AND($P2160&lt;&gt;"", $P2160&lt;&gt;"...", $P2160&lt;&gt;"입력오류", ISNUMBER(FIND(INDEX($T$2:$T$7,$U$1),$P2160))),
        IF(
            $U$17="기타", AND($P2160&lt;&gt;"", $P2160&lt;&gt;"...", $P2160&lt;&gt;"입력오류", NOT(ISNUMBER(FIND($T$21:$T$34,$P2160)))),
            AND($P2160&lt;&gt;"", $P2160&lt;&gt;"...", $P2160&lt;&gt;"입력오류", $T$19=$P2160)
        )
    )
)</f>
        <v>0</v>
      </c>
    </row>
    <row r="2161" spans="1:17">
      <c r="A2161" t="s">
        <v>4182</v>
      </c>
      <c r="B2161" t="s">
        <v>4183</v>
      </c>
      <c r="I2161">
        <f t="shared" si="100"/>
        <v>2160</v>
      </c>
      <c r="J2161">
        <f t="shared" si="101"/>
        <v>2160</v>
      </c>
      <c r="K2161">
        <f t="shared" si="99"/>
        <v>1</v>
      </c>
      <c r="L2161" t="b">
        <f>COUNTIF($N$2:N2161, N2161)=1</f>
        <v>1</v>
      </c>
      <c r="M2161" s="37">
        <f>IF( $Q2161, MAX($M$1:M2160)+1, 0)</f>
        <v>0</v>
      </c>
      <c r="N2161" t="str" cm="1">
        <f t="array" ref="N2161">INDEX($A$9:$F$1048576, $J2161, $K2161 )</f>
        <v>69361</v>
      </c>
      <c r="O2161" t="str" cm="1">
        <f t="array" ref="O2161">INDEX($B$9:$F$1048576, $J2161, $K2161 )</f>
        <v>롯데캐피탈제2차(유)1-7</v>
      </c>
      <c r="P2161" t="str" cm="1">
        <f t="array" ref="P2161">IF( $L2161, TRIM(_xll.IMDP("IR", $G$5&amp;$N2161, $G$6)), "" )</f>
        <v/>
      </c>
      <c r="Q2161" t="b" cm="1">
        <f t="array" ref="Q2161">IF(
    $U$1=1, AND($P2161&lt;&gt;"", $P2161&lt;&gt;"...", $P2161&lt;&gt;"입력오류"),
    IF(
        $U$18=1, AND($P2161&lt;&gt;"", $P2161&lt;&gt;"...", $P2161&lt;&gt;"입력오류", ISNUMBER(FIND(INDEX($T$2:$T$7,$U$1),$P2161))),
        IF(
            $U$17="기타", AND($P2161&lt;&gt;"", $P2161&lt;&gt;"...", $P2161&lt;&gt;"입력오류", NOT(ISNUMBER(FIND($T$21:$T$34,$P2161)))),
            AND($P2161&lt;&gt;"", $P2161&lt;&gt;"...", $P2161&lt;&gt;"입력오류", $T$19=$P2161)
        )
    )
)</f>
        <v>0</v>
      </c>
    </row>
    <row r="2162" spans="1:17">
      <c r="A2162" t="s">
        <v>4184</v>
      </c>
      <c r="B2162" t="s">
        <v>4185</v>
      </c>
      <c r="I2162">
        <f t="shared" si="100"/>
        <v>2161</v>
      </c>
      <c r="J2162">
        <f t="shared" si="101"/>
        <v>2161</v>
      </c>
      <c r="K2162">
        <f t="shared" si="99"/>
        <v>1</v>
      </c>
      <c r="L2162" t="b">
        <f>COUNTIF($N$2:N2162, N2162)=1</f>
        <v>1</v>
      </c>
      <c r="M2162" s="37">
        <f>IF( $Q2162, MAX($M$1:M2161)+1, 0)</f>
        <v>0</v>
      </c>
      <c r="N2162" t="str" cm="1">
        <f t="array" ref="N2162">INDEX($A$9:$F$1048576, $J2162, $K2162 )</f>
        <v>69362</v>
      </c>
      <c r="O2162" t="str" cm="1">
        <f t="array" ref="O2162">INDEX($B$9:$F$1048576, $J2162, $K2162 )</f>
        <v>롯데캐피탈제2차(유)1-8</v>
      </c>
      <c r="P2162" t="str" cm="1">
        <f t="array" ref="P2162">IF( $L2162, TRIM(_xll.IMDP("IR", $G$5&amp;$N2162, $G$6)), "" )</f>
        <v/>
      </c>
      <c r="Q2162" t="b" cm="1">
        <f t="array" ref="Q2162">IF(
    $U$1=1, AND($P2162&lt;&gt;"", $P2162&lt;&gt;"...", $P2162&lt;&gt;"입력오류"),
    IF(
        $U$18=1, AND($P2162&lt;&gt;"", $P2162&lt;&gt;"...", $P2162&lt;&gt;"입력오류", ISNUMBER(FIND(INDEX($T$2:$T$7,$U$1),$P2162))),
        IF(
            $U$17="기타", AND($P2162&lt;&gt;"", $P2162&lt;&gt;"...", $P2162&lt;&gt;"입력오류", NOT(ISNUMBER(FIND($T$21:$T$34,$P2162)))),
            AND($P2162&lt;&gt;"", $P2162&lt;&gt;"...", $P2162&lt;&gt;"입력오류", $T$19=$P2162)
        )
    )
)</f>
        <v>0</v>
      </c>
    </row>
    <row r="2163" spans="1:17">
      <c r="A2163" t="s">
        <v>4186</v>
      </c>
      <c r="B2163" t="s">
        <v>4187</v>
      </c>
      <c r="I2163">
        <f t="shared" si="100"/>
        <v>2162</v>
      </c>
      <c r="J2163">
        <f t="shared" si="101"/>
        <v>2162</v>
      </c>
      <c r="K2163">
        <f t="shared" si="99"/>
        <v>1</v>
      </c>
      <c r="L2163" t="b">
        <f>COUNTIF($N$2:N2163, N2163)=1</f>
        <v>1</v>
      </c>
      <c r="M2163" s="37">
        <f>IF( $Q2163, MAX($M$1:M2162)+1, 0)</f>
        <v>0</v>
      </c>
      <c r="N2163" t="str" cm="1">
        <f t="array" ref="N2163">INDEX($A$9:$F$1048576, $J2163, $K2163 )</f>
        <v>69363</v>
      </c>
      <c r="O2163" t="str" cm="1">
        <f t="array" ref="O2163">INDEX($B$9:$F$1048576, $J2163, $K2163 )</f>
        <v>롯데캐피탈제2차(유)1-9</v>
      </c>
      <c r="P2163" t="str" cm="1">
        <f t="array" ref="P2163">IF( $L2163, TRIM(_xll.IMDP("IR", $G$5&amp;$N2163, $G$6)), "" )</f>
        <v/>
      </c>
      <c r="Q2163" t="b" cm="1">
        <f t="array" ref="Q2163">IF(
    $U$1=1, AND($P2163&lt;&gt;"", $P2163&lt;&gt;"...", $P2163&lt;&gt;"입력오류"),
    IF(
        $U$18=1, AND($P2163&lt;&gt;"", $P2163&lt;&gt;"...", $P2163&lt;&gt;"입력오류", ISNUMBER(FIND(INDEX($T$2:$T$7,$U$1),$P2163))),
        IF(
            $U$17="기타", AND($P2163&lt;&gt;"", $P2163&lt;&gt;"...", $P2163&lt;&gt;"입력오류", NOT(ISNUMBER(FIND($T$21:$T$34,$P2163)))),
            AND($P2163&lt;&gt;"", $P2163&lt;&gt;"...", $P2163&lt;&gt;"입력오류", $T$19=$P2163)
        )
    )
)</f>
        <v>0</v>
      </c>
    </row>
    <row r="2164" spans="1:17">
      <c r="A2164" t="s">
        <v>4188</v>
      </c>
      <c r="B2164" t="s">
        <v>4189</v>
      </c>
      <c r="I2164">
        <f t="shared" si="100"/>
        <v>2163</v>
      </c>
      <c r="J2164">
        <f t="shared" si="101"/>
        <v>2163</v>
      </c>
      <c r="K2164">
        <f t="shared" si="99"/>
        <v>1</v>
      </c>
      <c r="L2164" t="b">
        <f>COUNTIF($N$2:N2164, N2164)=1</f>
        <v>1</v>
      </c>
      <c r="M2164" s="37">
        <f>IF( $Q2164, MAX($M$1:M2163)+1, 0)</f>
        <v>0</v>
      </c>
      <c r="N2164" t="str" cm="1">
        <f t="array" ref="N2164">INDEX($A$9:$F$1048576, $J2164, $K2164 )</f>
        <v>69364</v>
      </c>
      <c r="O2164" t="str" cm="1">
        <f t="array" ref="O2164">INDEX($B$9:$F$1048576, $J2164, $K2164 )</f>
        <v>롯데캐피탈제2차(유)1-10</v>
      </c>
      <c r="P2164" t="str" cm="1">
        <f t="array" ref="P2164">IF( $L2164, TRIM(_xll.IMDP("IR", $G$5&amp;$N2164, $G$6)), "" )</f>
        <v/>
      </c>
      <c r="Q2164" t="b" cm="1">
        <f t="array" ref="Q2164">IF(
    $U$1=1, AND($P2164&lt;&gt;"", $P2164&lt;&gt;"...", $P2164&lt;&gt;"입력오류"),
    IF(
        $U$18=1, AND($P2164&lt;&gt;"", $P2164&lt;&gt;"...", $P2164&lt;&gt;"입력오류", ISNUMBER(FIND(INDEX($T$2:$T$7,$U$1),$P2164))),
        IF(
            $U$17="기타", AND($P2164&lt;&gt;"", $P2164&lt;&gt;"...", $P2164&lt;&gt;"입력오류", NOT(ISNUMBER(FIND($T$21:$T$34,$P2164)))),
            AND($P2164&lt;&gt;"", $P2164&lt;&gt;"...", $P2164&lt;&gt;"입력오류", $T$19=$P2164)
        )
    )
)</f>
        <v>0</v>
      </c>
    </row>
    <row r="2165" spans="1:17">
      <c r="A2165" t="s">
        <v>4190</v>
      </c>
      <c r="B2165" t="s">
        <v>4191</v>
      </c>
      <c r="I2165">
        <f t="shared" si="100"/>
        <v>2164</v>
      </c>
      <c r="J2165">
        <f t="shared" si="101"/>
        <v>2164</v>
      </c>
      <c r="K2165">
        <f t="shared" si="99"/>
        <v>1</v>
      </c>
      <c r="L2165" t="b">
        <f>COUNTIF($N$2:N2165, N2165)=1</f>
        <v>1</v>
      </c>
      <c r="M2165" s="37">
        <f>IF( $Q2165, MAX($M$1:M2164)+1, 0)</f>
        <v>0</v>
      </c>
      <c r="N2165" t="str" cm="1">
        <f t="array" ref="N2165">INDEX($A$9:$F$1048576, $J2165, $K2165 )</f>
        <v>69365</v>
      </c>
      <c r="O2165" t="str" cm="1">
        <f t="array" ref="O2165">INDEX($B$9:$F$1048576, $J2165, $K2165 )</f>
        <v>롯데캐피탈제2차(유)1-11</v>
      </c>
      <c r="P2165" t="str" cm="1">
        <f t="array" ref="P2165">IF( $L2165, TRIM(_xll.IMDP("IR", $G$5&amp;$N2165, $G$6)), "" )</f>
        <v/>
      </c>
      <c r="Q2165" t="b" cm="1">
        <f t="array" ref="Q2165">IF(
    $U$1=1, AND($P2165&lt;&gt;"", $P2165&lt;&gt;"...", $P2165&lt;&gt;"입력오류"),
    IF(
        $U$18=1, AND($P2165&lt;&gt;"", $P2165&lt;&gt;"...", $P2165&lt;&gt;"입력오류", ISNUMBER(FIND(INDEX($T$2:$T$7,$U$1),$P2165))),
        IF(
            $U$17="기타", AND($P2165&lt;&gt;"", $P2165&lt;&gt;"...", $P2165&lt;&gt;"입력오류", NOT(ISNUMBER(FIND($T$21:$T$34,$P2165)))),
            AND($P2165&lt;&gt;"", $P2165&lt;&gt;"...", $P2165&lt;&gt;"입력오류", $T$19=$P2165)
        )
    )
)</f>
        <v>0</v>
      </c>
    </row>
    <row r="2166" spans="1:17">
      <c r="A2166" t="s">
        <v>4192</v>
      </c>
      <c r="B2166" t="s">
        <v>4193</v>
      </c>
      <c r="I2166">
        <f t="shared" si="100"/>
        <v>2165</v>
      </c>
      <c r="J2166">
        <f t="shared" si="101"/>
        <v>2165</v>
      </c>
      <c r="K2166">
        <f t="shared" si="99"/>
        <v>1</v>
      </c>
      <c r="L2166" t="b">
        <f>COUNTIF($N$2:N2166, N2166)=1</f>
        <v>1</v>
      </c>
      <c r="M2166" s="37">
        <f>IF( $Q2166, MAX($M$1:M2165)+1, 0)</f>
        <v>0</v>
      </c>
      <c r="N2166" t="str" cm="1">
        <f t="array" ref="N2166">INDEX($A$9:$F$1048576, $J2166, $K2166 )</f>
        <v>69366</v>
      </c>
      <c r="O2166" t="str" cm="1">
        <f t="array" ref="O2166">INDEX($B$9:$F$1048576, $J2166, $K2166 )</f>
        <v>롯데캐피탈제2차(유)1-12</v>
      </c>
      <c r="P2166" t="str" cm="1">
        <f t="array" ref="P2166">IF( $L2166, TRIM(_xll.IMDP("IR", $G$5&amp;$N2166, $G$6)), "" )</f>
        <v/>
      </c>
      <c r="Q2166" t="b" cm="1">
        <f t="array" ref="Q2166">IF(
    $U$1=1, AND($P2166&lt;&gt;"", $P2166&lt;&gt;"...", $P2166&lt;&gt;"입력오류"),
    IF(
        $U$18=1, AND($P2166&lt;&gt;"", $P2166&lt;&gt;"...", $P2166&lt;&gt;"입력오류", ISNUMBER(FIND(INDEX($T$2:$T$7,$U$1),$P2166))),
        IF(
            $U$17="기타", AND($P2166&lt;&gt;"", $P2166&lt;&gt;"...", $P2166&lt;&gt;"입력오류", NOT(ISNUMBER(FIND($T$21:$T$34,$P2166)))),
            AND($P2166&lt;&gt;"", $P2166&lt;&gt;"...", $P2166&lt;&gt;"입력오류", $T$19=$P2166)
        )
    )
)</f>
        <v>0</v>
      </c>
    </row>
    <row r="2167" spans="1:17">
      <c r="A2167" t="s">
        <v>4194</v>
      </c>
      <c r="B2167" t="s">
        <v>4195</v>
      </c>
      <c r="I2167">
        <f t="shared" si="100"/>
        <v>2166</v>
      </c>
      <c r="J2167">
        <f t="shared" si="101"/>
        <v>2166</v>
      </c>
      <c r="K2167">
        <f t="shared" si="99"/>
        <v>1</v>
      </c>
      <c r="L2167" t="b">
        <f>COUNTIF($N$2:N2167, N2167)=1</f>
        <v>1</v>
      </c>
      <c r="M2167" s="37">
        <f>IF( $Q2167, MAX($M$1:M2166)+1, 0)</f>
        <v>0</v>
      </c>
      <c r="N2167" t="str" cm="1">
        <f t="array" ref="N2167">INDEX($A$9:$F$1048576, $J2167, $K2167 )</f>
        <v>69367</v>
      </c>
      <c r="O2167" t="str" cm="1">
        <f t="array" ref="O2167">INDEX($B$9:$F$1048576, $J2167, $K2167 )</f>
        <v>롯데캐피탈제2차(유)1-13</v>
      </c>
      <c r="P2167" t="str" cm="1">
        <f t="array" ref="P2167">IF( $L2167, TRIM(_xll.IMDP("IR", $G$5&amp;$N2167, $G$6)), "" )</f>
        <v/>
      </c>
      <c r="Q2167" t="b" cm="1">
        <f t="array" ref="Q2167">IF(
    $U$1=1, AND($P2167&lt;&gt;"", $P2167&lt;&gt;"...", $P2167&lt;&gt;"입력오류"),
    IF(
        $U$18=1, AND($P2167&lt;&gt;"", $P2167&lt;&gt;"...", $P2167&lt;&gt;"입력오류", ISNUMBER(FIND(INDEX($T$2:$T$7,$U$1),$P2167))),
        IF(
            $U$17="기타", AND($P2167&lt;&gt;"", $P2167&lt;&gt;"...", $P2167&lt;&gt;"입력오류", NOT(ISNUMBER(FIND($T$21:$T$34,$P2167)))),
            AND($P2167&lt;&gt;"", $P2167&lt;&gt;"...", $P2167&lt;&gt;"입력오류", $T$19=$P2167)
        )
    )
)</f>
        <v>0</v>
      </c>
    </row>
    <row r="2168" spans="1:17">
      <c r="A2168" t="s">
        <v>4196</v>
      </c>
      <c r="B2168" t="s">
        <v>4197</v>
      </c>
      <c r="I2168">
        <f t="shared" si="100"/>
        <v>2167</v>
      </c>
      <c r="J2168">
        <f t="shared" si="101"/>
        <v>2167</v>
      </c>
      <c r="K2168">
        <f t="shared" si="99"/>
        <v>1</v>
      </c>
      <c r="L2168" t="b">
        <f>COUNTIF($N$2:N2168, N2168)=1</f>
        <v>1</v>
      </c>
      <c r="M2168" s="37">
        <f>IF( $Q2168, MAX($M$1:M2167)+1, 0)</f>
        <v>0</v>
      </c>
      <c r="N2168" t="str" cm="1">
        <f t="array" ref="N2168">INDEX($A$9:$F$1048576, $J2168, $K2168 )</f>
        <v>69368</v>
      </c>
      <c r="O2168" t="str" cm="1">
        <f t="array" ref="O2168">INDEX($B$9:$F$1048576, $J2168, $K2168 )</f>
        <v>롯데캐피탈제2차(유)1-14</v>
      </c>
      <c r="P2168" t="str" cm="1">
        <f t="array" ref="P2168">IF( $L2168, TRIM(_xll.IMDP("IR", $G$5&amp;$N2168, $G$6)), "" )</f>
        <v/>
      </c>
      <c r="Q2168" t="b" cm="1">
        <f t="array" ref="Q2168">IF(
    $U$1=1, AND($P2168&lt;&gt;"", $P2168&lt;&gt;"...", $P2168&lt;&gt;"입력오류"),
    IF(
        $U$18=1, AND($P2168&lt;&gt;"", $P2168&lt;&gt;"...", $P2168&lt;&gt;"입력오류", ISNUMBER(FIND(INDEX($T$2:$T$7,$U$1),$P2168))),
        IF(
            $U$17="기타", AND($P2168&lt;&gt;"", $P2168&lt;&gt;"...", $P2168&lt;&gt;"입력오류", NOT(ISNUMBER(FIND($T$21:$T$34,$P2168)))),
            AND($P2168&lt;&gt;"", $P2168&lt;&gt;"...", $P2168&lt;&gt;"입력오류", $T$19=$P2168)
        )
    )
)</f>
        <v>0</v>
      </c>
    </row>
    <row r="2169" spans="1:17">
      <c r="A2169" t="s">
        <v>4198</v>
      </c>
      <c r="B2169" t="s">
        <v>4199</v>
      </c>
      <c r="I2169">
        <f t="shared" si="100"/>
        <v>2168</v>
      </c>
      <c r="J2169">
        <f t="shared" si="101"/>
        <v>2168</v>
      </c>
      <c r="K2169">
        <f t="shared" si="99"/>
        <v>1</v>
      </c>
      <c r="L2169" t="b">
        <f>COUNTIF($N$2:N2169, N2169)=1</f>
        <v>1</v>
      </c>
      <c r="M2169" s="37">
        <f>IF( $Q2169, MAX($M$1:M2168)+1, 0)</f>
        <v>0</v>
      </c>
      <c r="N2169" t="str" cm="1">
        <f t="array" ref="N2169">INDEX($A$9:$F$1048576, $J2169, $K2169 )</f>
        <v>69369</v>
      </c>
      <c r="O2169" t="str" cm="1">
        <f t="array" ref="O2169">INDEX($B$9:$F$1048576, $J2169, $K2169 )</f>
        <v>롯데캐피탈제2차(유)1-15</v>
      </c>
      <c r="P2169" t="str" cm="1">
        <f t="array" ref="P2169">IF( $L2169, TRIM(_xll.IMDP("IR", $G$5&amp;$N2169, $G$6)), "" )</f>
        <v/>
      </c>
      <c r="Q2169" t="b" cm="1">
        <f t="array" ref="Q2169">IF(
    $U$1=1, AND($P2169&lt;&gt;"", $P2169&lt;&gt;"...", $P2169&lt;&gt;"입력오류"),
    IF(
        $U$18=1, AND($P2169&lt;&gt;"", $P2169&lt;&gt;"...", $P2169&lt;&gt;"입력오류", ISNUMBER(FIND(INDEX($T$2:$T$7,$U$1),$P2169))),
        IF(
            $U$17="기타", AND($P2169&lt;&gt;"", $P2169&lt;&gt;"...", $P2169&lt;&gt;"입력오류", NOT(ISNUMBER(FIND($T$21:$T$34,$P2169)))),
            AND($P2169&lt;&gt;"", $P2169&lt;&gt;"...", $P2169&lt;&gt;"입력오류", $T$19=$P2169)
        )
    )
)</f>
        <v>0</v>
      </c>
    </row>
    <row r="2170" spans="1:17">
      <c r="A2170" t="s">
        <v>4200</v>
      </c>
      <c r="B2170" t="s">
        <v>4201</v>
      </c>
      <c r="I2170">
        <f t="shared" si="100"/>
        <v>2169</v>
      </c>
      <c r="J2170">
        <f t="shared" si="101"/>
        <v>2169</v>
      </c>
      <c r="K2170">
        <f t="shared" si="99"/>
        <v>1</v>
      </c>
      <c r="L2170" t="b">
        <f>COUNTIF($N$2:N2170, N2170)=1</f>
        <v>1</v>
      </c>
      <c r="M2170" s="37">
        <f>IF( $Q2170, MAX($M$1:M2169)+1, 0)</f>
        <v>0</v>
      </c>
      <c r="N2170" t="str" cm="1">
        <f t="array" ref="N2170">INDEX($A$9:$F$1048576, $J2170, $K2170 )</f>
        <v>69370</v>
      </c>
      <c r="O2170" t="str" cm="1">
        <f t="array" ref="O2170">INDEX($B$9:$F$1048576, $J2170, $K2170 )</f>
        <v>롯데캐피탈제2차(유)1-16</v>
      </c>
      <c r="P2170" t="str" cm="1">
        <f t="array" ref="P2170">IF( $L2170, TRIM(_xll.IMDP("IR", $G$5&amp;$N2170, $G$6)), "" )</f>
        <v/>
      </c>
      <c r="Q2170" t="b" cm="1">
        <f t="array" ref="Q2170">IF(
    $U$1=1, AND($P2170&lt;&gt;"", $P2170&lt;&gt;"...", $P2170&lt;&gt;"입력오류"),
    IF(
        $U$18=1, AND($P2170&lt;&gt;"", $P2170&lt;&gt;"...", $P2170&lt;&gt;"입력오류", ISNUMBER(FIND(INDEX($T$2:$T$7,$U$1),$P2170))),
        IF(
            $U$17="기타", AND($P2170&lt;&gt;"", $P2170&lt;&gt;"...", $P2170&lt;&gt;"입력오류", NOT(ISNUMBER(FIND($T$21:$T$34,$P2170)))),
            AND($P2170&lt;&gt;"", $P2170&lt;&gt;"...", $P2170&lt;&gt;"입력오류", $T$19=$P2170)
        )
    )
)</f>
        <v>0</v>
      </c>
    </row>
    <row r="2171" spans="1:17">
      <c r="A2171" t="s">
        <v>4202</v>
      </c>
      <c r="B2171" t="s">
        <v>4203</v>
      </c>
      <c r="I2171">
        <f t="shared" si="100"/>
        <v>2170</v>
      </c>
      <c r="J2171">
        <f t="shared" si="101"/>
        <v>2170</v>
      </c>
      <c r="K2171">
        <f t="shared" si="99"/>
        <v>1</v>
      </c>
      <c r="L2171" t="b">
        <f>COUNTIF($N$2:N2171, N2171)=1</f>
        <v>1</v>
      </c>
      <c r="M2171" s="37">
        <f>IF( $Q2171, MAX($M$1:M2170)+1, 0)</f>
        <v>0</v>
      </c>
      <c r="N2171" t="str" cm="1">
        <f t="array" ref="N2171">INDEX($A$9:$F$1048576, $J2171, $K2171 )</f>
        <v>69371</v>
      </c>
      <c r="O2171" t="str" cm="1">
        <f t="array" ref="O2171">INDEX($B$9:$F$1048576, $J2171, $K2171 )</f>
        <v>롯데캐피탈제2차(유)1-17</v>
      </c>
      <c r="P2171" t="str" cm="1">
        <f t="array" ref="P2171">IF( $L2171, TRIM(_xll.IMDP("IR", $G$5&amp;$N2171, $G$6)), "" )</f>
        <v/>
      </c>
      <c r="Q2171" t="b" cm="1">
        <f t="array" ref="Q2171">IF(
    $U$1=1, AND($P2171&lt;&gt;"", $P2171&lt;&gt;"...", $P2171&lt;&gt;"입력오류"),
    IF(
        $U$18=1, AND($P2171&lt;&gt;"", $P2171&lt;&gt;"...", $P2171&lt;&gt;"입력오류", ISNUMBER(FIND(INDEX($T$2:$T$7,$U$1),$P2171))),
        IF(
            $U$17="기타", AND($P2171&lt;&gt;"", $P2171&lt;&gt;"...", $P2171&lt;&gt;"입력오류", NOT(ISNUMBER(FIND($T$21:$T$34,$P2171)))),
            AND($P2171&lt;&gt;"", $P2171&lt;&gt;"...", $P2171&lt;&gt;"입력오류", $T$19=$P2171)
        )
    )
)</f>
        <v>0</v>
      </c>
    </row>
    <row r="2172" spans="1:17">
      <c r="A2172" t="s">
        <v>4204</v>
      </c>
      <c r="B2172" t="s">
        <v>4205</v>
      </c>
      <c r="I2172">
        <f t="shared" si="100"/>
        <v>2171</v>
      </c>
      <c r="J2172">
        <f t="shared" si="101"/>
        <v>2171</v>
      </c>
      <c r="K2172">
        <f t="shared" si="99"/>
        <v>1</v>
      </c>
      <c r="L2172" t="b">
        <f>COUNTIF($N$2:N2172, N2172)=1</f>
        <v>1</v>
      </c>
      <c r="M2172" s="37">
        <f>IF( $Q2172, MAX($M$1:M2171)+1, 0)</f>
        <v>0</v>
      </c>
      <c r="N2172" t="str" cm="1">
        <f t="array" ref="N2172">INDEX($A$9:$F$1048576, $J2172, $K2172 )</f>
        <v>69372</v>
      </c>
      <c r="O2172" t="str" cm="1">
        <f t="array" ref="O2172">INDEX($B$9:$F$1048576, $J2172, $K2172 )</f>
        <v>롯데캐피탈제2차(유)1-18</v>
      </c>
      <c r="P2172" t="str" cm="1">
        <f t="array" ref="P2172">IF( $L2172, TRIM(_xll.IMDP("IR", $G$5&amp;$N2172, $G$6)), "" )</f>
        <v/>
      </c>
      <c r="Q2172" t="b" cm="1">
        <f t="array" ref="Q2172">IF(
    $U$1=1, AND($P2172&lt;&gt;"", $P2172&lt;&gt;"...", $P2172&lt;&gt;"입력오류"),
    IF(
        $U$18=1, AND($P2172&lt;&gt;"", $P2172&lt;&gt;"...", $P2172&lt;&gt;"입력오류", ISNUMBER(FIND(INDEX($T$2:$T$7,$U$1),$P2172))),
        IF(
            $U$17="기타", AND($P2172&lt;&gt;"", $P2172&lt;&gt;"...", $P2172&lt;&gt;"입력오류", NOT(ISNUMBER(FIND($T$21:$T$34,$P2172)))),
            AND($P2172&lt;&gt;"", $P2172&lt;&gt;"...", $P2172&lt;&gt;"입력오류", $T$19=$P2172)
        )
    )
)</f>
        <v>0</v>
      </c>
    </row>
    <row r="2173" spans="1:17">
      <c r="A2173" t="s">
        <v>4206</v>
      </c>
      <c r="B2173" t="s">
        <v>4207</v>
      </c>
      <c r="I2173">
        <f t="shared" si="100"/>
        <v>2172</v>
      </c>
      <c r="J2173">
        <f t="shared" si="101"/>
        <v>2172</v>
      </c>
      <c r="K2173">
        <f t="shared" si="99"/>
        <v>1</v>
      </c>
      <c r="L2173" t="b">
        <f>COUNTIF($N$2:N2173, N2173)=1</f>
        <v>1</v>
      </c>
      <c r="M2173" s="37">
        <f>IF( $Q2173, MAX($M$1:M2172)+1, 0)</f>
        <v>0</v>
      </c>
      <c r="N2173" t="str" cm="1">
        <f t="array" ref="N2173">INDEX($A$9:$F$1048576, $J2173, $K2173 )</f>
        <v>69373</v>
      </c>
      <c r="O2173" t="str" cm="1">
        <f t="array" ref="O2173">INDEX($B$9:$F$1048576, $J2173, $K2173 )</f>
        <v>롯데캐피탈제2차(유)1-19</v>
      </c>
      <c r="P2173" t="str" cm="1">
        <f t="array" ref="P2173">IF( $L2173, TRIM(_xll.IMDP("IR", $G$5&amp;$N2173, $G$6)), "" )</f>
        <v/>
      </c>
      <c r="Q2173" t="b" cm="1">
        <f t="array" ref="Q2173">IF(
    $U$1=1, AND($P2173&lt;&gt;"", $P2173&lt;&gt;"...", $P2173&lt;&gt;"입력오류"),
    IF(
        $U$18=1, AND($P2173&lt;&gt;"", $P2173&lt;&gt;"...", $P2173&lt;&gt;"입력오류", ISNUMBER(FIND(INDEX($T$2:$T$7,$U$1),$P2173))),
        IF(
            $U$17="기타", AND($P2173&lt;&gt;"", $P2173&lt;&gt;"...", $P2173&lt;&gt;"입력오류", NOT(ISNUMBER(FIND($T$21:$T$34,$P2173)))),
            AND($P2173&lt;&gt;"", $P2173&lt;&gt;"...", $P2173&lt;&gt;"입력오류", $T$19=$P2173)
        )
    )
)</f>
        <v>0</v>
      </c>
    </row>
    <row r="2174" spans="1:17">
      <c r="A2174" t="s">
        <v>4208</v>
      </c>
      <c r="B2174" t="s">
        <v>4209</v>
      </c>
      <c r="I2174">
        <f t="shared" si="100"/>
        <v>2173</v>
      </c>
      <c r="J2174">
        <f t="shared" si="101"/>
        <v>2173</v>
      </c>
      <c r="K2174">
        <f t="shared" si="99"/>
        <v>1</v>
      </c>
      <c r="L2174" t="b">
        <f>COUNTIF($N$2:N2174, N2174)=1</f>
        <v>1</v>
      </c>
      <c r="M2174" s="37">
        <f>IF( $Q2174, MAX($M$1:M2173)+1, 0)</f>
        <v>0</v>
      </c>
      <c r="N2174" t="str" cm="1">
        <f t="array" ref="N2174">INDEX($A$9:$F$1048576, $J2174, $K2174 )</f>
        <v>69374</v>
      </c>
      <c r="O2174" t="str" cm="1">
        <f t="array" ref="O2174">INDEX($B$9:$F$1048576, $J2174, $K2174 )</f>
        <v>롯데캐피탈제2차(유)1-20</v>
      </c>
      <c r="P2174" t="str" cm="1">
        <f t="array" ref="P2174">IF( $L2174, TRIM(_xll.IMDP("IR", $G$5&amp;$N2174, $G$6)), "" )</f>
        <v/>
      </c>
      <c r="Q2174" t="b" cm="1">
        <f t="array" ref="Q2174">IF(
    $U$1=1, AND($P2174&lt;&gt;"", $P2174&lt;&gt;"...", $P2174&lt;&gt;"입력오류"),
    IF(
        $U$18=1, AND($P2174&lt;&gt;"", $P2174&lt;&gt;"...", $P2174&lt;&gt;"입력오류", ISNUMBER(FIND(INDEX($T$2:$T$7,$U$1),$P2174))),
        IF(
            $U$17="기타", AND($P2174&lt;&gt;"", $P2174&lt;&gt;"...", $P2174&lt;&gt;"입력오류", NOT(ISNUMBER(FIND($T$21:$T$34,$P2174)))),
            AND($P2174&lt;&gt;"", $P2174&lt;&gt;"...", $P2174&lt;&gt;"입력오류", $T$19=$P2174)
        )
    )
)</f>
        <v>0</v>
      </c>
    </row>
    <row r="2175" spans="1:17">
      <c r="A2175" t="s">
        <v>4210</v>
      </c>
      <c r="B2175" t="s">
        <v>4211</v>
      </c>
      <c r="I2175">
        <f t="shared" si="100"/>
        <v>2174</v>
      </c>
      <c r="J2175">
        <f t="shared" si="101"/>
        <v>2174</v>
      </c>
      <c r="K2175">
        <f t="shared" si="99"/>
        <v>1</v>
      </c>
      <c r="L2175" t="b">
        <f>COUNTIF($N$2:N2175, N2175)=1</f>
        <v>1</v>
      </c>
      <c r="M2175" s="37">
        <f>IF( $Q2175, MAX($M$1:M2174)+1, 0)</f>
        <v>0</v>
      </c>
      <c r="N2175" t="str" cm="1">
        <f t="array" ref="N2175">INDEX($A$9:$F$1048576, $J2175, $K2175 )</f>
        <v>69375</v>
      </c>
      <c r="O2175" t="str" cm="1">
        <f t="array" ref="O2175">INDEX($B$9:$F$1048576, $J2175, $K2175 )</f>
        <v>롯데캐피탈제2차(유)1-21</v>
      </c>
      <c r="P2175" t="str" cm="1">
        <f t="array" ref="P2175">IF( $L2175, TRIM(_xll.IMDP("IR", $G$5&amp;$N2175, $G$6)), "" )</f>
        <v/>
      </c>
      <c r="Q2175" t="b" cm="1">
        <f t="array" ref="Q2175">IF(
    $U$1=1, AND($P2175&lt;&gt;"", $P2175&lt;&gt;"...", $P2175&lt;&gt;"입력오류"),
    IF(
        $U$18=1, AND($P2175&lt;&gt;"", $P2175&lt;&gt;"...", $P2175&lt;&gt;"입력오류", ISNUMBER(FIND(INDEX($T$2:$T$7,$U$1),$P2175))),
        IF(
            $U$17="기타", AND($P2175&lt;&gt;"", $P2175&lt;&gt;"...", $P2175&lt;&gt;"입력오류", NOT(ISNUMBER(FIND($T$21:$T$34,$P2175)))),
            AND($P2175&lt;&gt;"", $P2175&lt;&gt;"...", $P2175&lt;&gt;"입력오류", $T$19=$P2175)
        )
    )
)</f>
        <v>0</v>
      </c>
    </row>
    <row r="2176" spans="1:17">
      <c r="A2176" t="s">
        <v>4212</v>
      </c>
      <c r="B2176" t="s">
        <v>4213</v>
      </c>
      <c r="I2176">
        <f t="shared" si="100"/>
        <v>2175</v>
      </c>
      <c r="J2176">
        <f t="shared" si="101"/>
        <v>2175</v>
      </c>
      <c r="K2176">
        <f t="shared" si="99"/>
        <v>1</v>
      </c>
      <c r="L2176" t="b">
        <f>COUNTIF($N$2:N2176, N2176)=1</f>
        <v>1</v>
      </c>
      <c r="M2176" s="37">
        <f>IF( $Q2176, MAX($M$1:M2175)+1, 0)</f>
        <v>0</v>
      </c>
      <c r="N2176" t="str" cm="1">
        <f t="array" ref="N2176">INDEX($A$9:$F$1048576, $J2176, $K2176 )</f>
        <v>69376</v>
      </c>
      <c r="O2176" t="str" cm="1">
        <f t="array" ref="O2176">INDEX($B$9:$F$1048576, $J2176, $K2176 )</f>
        <v>롯데캐피탈제2차(유)1-22</v>
      </c>
      <c r="P2176" t="str" cm="1">
        <f t="array" ref="P2176">IF( $L2176, TRIM(_xll.IMDP("IR", $G$5&amp;$N2176, $G$6)), "" )</f>
        <v/>
      </c>
      <c r="Q2176" t="b" cm="1">
        <f t="array" ref="Q2176">IF(
    $U$1=1, AND($P2176&lt;&gt;"", $P2176&lt;&gt;"...", $P2176&lt;&gt;"입력오류"),
    IF(
        $U$18=1, AND($P2176&lt;&gt;"", $P2176&lt;&gt;"...", $P2176&lt;&gt;"입력오류", ISNUMBER(FIND(INDEX($T$2:$T$7,$U$1),$P2176))),
        IF(
            $U$17="기타", AND($P2176&lt;&gt;"", $P2176&lt;&gt;"...", $P2176&lt;&gt;"입력오류", NOT(ISNUMBER(FIND($T$21:$T$34,$P2176)))),
            AND($P2176&lt;&gt;"", $P2176&lt;&gt;"...", $P2176&lt;&gt;"입력오류", $T$19=$P2176)
        )
    )
)</f>
        <v>0</v>
      </c>
    </row>
    <row r="2177" spans="1:17">
      <c r="A2177" t="s">
        <v>4214</v>
      </c>
      <c r="B2177" t="s">
        <v>4215</v>
      </c>
      <c r="I2177">
        <f t="shared" si="100"/>
        <v>2176</v>
      </c>
      <c r="J2177">
        <f t="shared" si="101"/>
        <v>2176</v>
      </c>
      <c r="K2177">
        <f t="shared" si="99"/>
        <v>1</v>
      </c>
      <c r="L2177" t="b">
        <f>COUNTIF($N$2:N2177, N2177)=1</f>
        <v>1</v>
      </c>
      <c r="M2177" s="37">
        <f>IF( $Q2177, MAX($M$1:M2176)+1, 0)</f>
        <v>0</v>
      </c>
      <c r="N2177" t="str" cm="1">
        <f t="array" ref="N2177">INDEX($A$9:$F$1048576, $J2177, $K2177 )</f>
        <v>69377</v>
      </c>
      <c r="O2177" t="str" cm="1">
        <f t="array" ref="O2177">INDEX($B$9:$F$1048576, $J2177, $K2177 )</f>
        <v>롯데캐피탈제2차(유)1-23</v>
      </c>
      <c r="P2177" t="str" cm="1">
        <f t="array" ref="P2177">IF( $L2177, TRIM(_xll.IMDP("IR", $G$5&amp;$N2177, $G$6)), "" )</f>
        <v/>
      </c>
      <c r="Q2177" t="b" cm="1">
        <f t="array" ref="Q2177">IF(
    $U$1=1, AND($P2177&lt;&gt;"", $P2177&lt;&gt;"...", $P2177&lt;&gt;"입력오류"),
    IF(
        $U$18=1, AND($P2177&lt;&gt;"", $P2177&lt;&gt;"...", $P2177&lt;&gt;"입력오류", ISNUMBER(FIND(INDEX($T$2:$T$7,$U$1),$P2177))),
        IF(
            $U$17="기타", AND($P2177&lt;&gt;"", $P2177&lt;&gt;"...", $P2177&lt;&gt;"입력오류", NOT(ISNUMBER(FIND($T$21:$T$34,$P2177)))),
            AND($P2177&lt;&gt;"", $P2177&lt;&gt;"...", $P2177&lt;&gt;"입력오류", $T$19=$P2177)
        )
    )
)</f>
        <v>0</v>
      </c>
    </row>
    <row r="2178" spans="1:17">
      <c r="A2178" t="s">
        <v>4216</v>
      </c>
      <c r="B2178" t="s">
        <v>4217</v>
      </c>
      <c r="I2178">
        <f t="shared" si="100"/>
        <v>2177</v>
      </c>
      <c r="J2178">
        <f t="shared" si="101"/>
        <v>2177</v>
      </c>
      <c r="K2178">
        <f t="shared" ref="K2178:K2241" si="102">IF( $I2178&gt;$G$4, NA(), IF($I2178&gt;$G$3, 5, IF($I2178&gt;$G$2, 3, 1 ) ) )</f>
        <v>1</v>
      </c>
      <c r="L2178" t="b">
        <f>COUNTIF($N$2:N2178, N2178)=1</f>
        <v>1</v>
      </c>
      <c r="M2178" s="37">
        <f>IF( $Q2178, MAX($M$1:M2177)+1, 0)</f>
        <v>0</v>
      </c>
      <c r="N2178" t="str" cm="1">
        <f t="array" ref="N2178">INDEX($A$9:$F$1048576, $J2178, $K2178 )</f>
        <v>69393</v>
      </c>
      <c r="O2178" t="str" cm="1">
        <f t="array" ref="O2178">INDEX($B$9:$F$1048576, $J2178, $K2178 )</f>
        <v>유플러스파이브지제67차(유)1-8</v>
      </c>
      <c r="P2178" t="str" cm="1">
        <f t="array" ref="P2178">IF( $L2178, TRIM(_xll.IMDP("IR", $G$5&amp;$N2178, $G$6)), "" )</f>
        <v/>
      </c>
      <c r="Q2178" t="b" cm="1">
        <f t="array" ref="Q2178">IF(
    $U$1=1, AND($P2178&lt;&gt;"", $P2178&lt;&gt;"...", $P2178&lt;&gt;"입력오류"),
    IF(
        $U$18=1, AND($P2178&lt;&gt;"", $P2178&lt;&gt;"...", $P2178&lt;&gt;"입력오류", ISNUMBER(FIND(INDEX($T$2:$T$7,$U$1),$P2178))),
        IF(
            $U$17="기타", AND($P2178&lt;&gt;"", $P2178&lt;&gt;"...", $P2178&lt;&gt;"입력오류", NOT(ISNUMBER(FIND($T$21:$T$34,$P2178)))),
            AND($P2178&lt;&gt;"", $P2178&lt;&gt;"...", $P2178&lt;&gt;"입력오류", $T$19=$P2178)
        )
    )
)</f>
        <v>0</v>
      </c>
    </row>
    <row r="2179" spans="1:17">
      <c r="A2179" t="s">
        <v>4218</v>
      </c>
      <c r="B2179" t="s">
        <v>4219</v>
      </c>
      <c r="I2179">
        <f t="shared" ref="I2179:I2242" si="103">ROW()-1</f>
        <v>2178</v>
      </c>
      <c r="J2179">
        <f t="shared" ref="J2179:J2242" si="104">IF( $I2179&gt;$G$4, NA(), IF($I2179&gt;$G$3, $I2179-$G$3, IF($I2179&gt;$G$2, $I2179-$G$2, $I2179 ) ) )</f>
        <v>2178</v>
      </c>
      <c r="K2179">
        <f t="shared" si="102"/>
        <v>1</v>
      </c>
      <c r="L2179" t="b">
        <f>COUNTIF($N$2:N2179, N2179)=1</f>
        <v>1</v>
      </c>
      <c r="M2179" s="37">
        <f>IF( $Q2179, MAX($M$1:M2178)+1, 0)</f>
        <v>0</v>
      </c>
      <c r="N2179" t="str" cm="1">
        <f t="array" ref="N2179">INDEX($A$9:$F$1048576, $J2179, $K2179 )</f>
        <v>69394</v>
      </c>
      <c r="O2179" t="str" cm="1">
        <f t="array" ref="O2179">INDEX($B$9:$F$1048576, $J2179, $K2179 )</f>
        <v>유플러스파이브지제67차(유)1-9</v>
      </c>
      <c r="P2179" t="str" cm="1">
        <f t="array" ref="P2179">IF( $L2179, TRIM(_xll.IMDP("IR", $G$5&amp;$N2179, $G$6)), "" )</f>
        <v/>
      </c>
      <c r="Q2179" t="b" cm="1">
        <f t="array" ref="Q2179">IF(
    $U$1=1, AND($P2179&lt;&gt;"", $P2179&lt;&gt;"...", $P2179&lt;&gt;"입력오류"),
    IF(
        $U$18=1, AND($P2179&lt;&gt;"", $P2179&lt;&gt;"...", $P2179&lt;&gt;"입력오류", ISNUMBER(FIND(INDEX($T$2:$T$7,$U$1),$P2179))),
        IF(
            $U$17="기타", AND($P2179&lt;&gt;"", $P2179&lt;&gt;"...", $P2179&lt;&gt;"입력오류", NOT(ISNUMBER(FIND($T$21:$T$34,$P2179)))),
            AND($P2179&lt;&gt;"", $P2179&lt;&gt;"...", $P2179&lt;&gt;"입력오류", $T$19=$P2179)
        )
    )
)</f>
        <v>0</v>
      </c>
    </row>
    <row r="2180" spans="1:17">
      <c r="A2180" t="s">
        <v>4220</v>
      </c>
      <c r="B2180" t="s">
        <v>4221</v>
      </c>
      <c r="I2180">
        <f t="shared" si="103"/>
        <v>2179</v>
      </c>
      <c r="J2180">
        <f t="shared" si="104"/>
        <v>2179</v>
      </c>
      <c r="K2180">
        <f t="shared" si="102"/>
        <v>1</v>
      </c>
      <c r="L2180" t="b">
        <f>COUNTIF($N$2:N2180, N2180)=1</f>
        <v>1</v>
      </c>
      <c r="M2180" s="37">
        <f>IF( $Q2180, MAX($M$1:M2179)+1, 0)</f>
        <v>0</v>
      </c>
      <c r="N2180" t="str" cm="1">
        <f t="array" ref="N2180">INDEX($A$9:$F$1048576, $J2180, $K2180 )</f>
        <v>69395</v>
      </c>
      <c r="O2180" t="str" cm="1">
        <f t="array" ref="O2180">INDEX($B$9:$F$1048576, $J2180, $K2180 )</f>
        <v>유플러스파이브지제67차(유)1-10</v>
      </c>
      <c r="P2180" t="str" cm="1">
        <f t="array" ref="P2180">IF( $L2180, TRIM(_xll.IMDP("IR", $G$5&amp;$N2180, $G$6)), "" )</f>
        <v/>
      </c>
      <c r="Q2180" t="b" cm="1">
        <f t="array" ref="Q2180">IF(
    $U$1=1, AND($P2180&lt;&gt;"", $P2180&lt;&gt;"...", $P2180&lt;&gt;"입력오류"),
    IF(
        $U$18=1, AND($P2180&lt;&gt;"", $P2180&lt;&gt;"...", $P2180&lt;&gt;"입력오류", ISNUMBER(FIND(INDEX($T$2:$T$7,$U$1),$P2180))),
        IF(
            $U$17="기타", AND($P2180&lt;&gt;"", $P2180&lt;&gt;"...", $P2180&lt;&gt;"입력오류", NOT(ISNUMBER(FIND($T$21:$T$34,$P2180)))),
            AND($P2180&lt;&gt;"", $P2180&lt;&gt;"...", $P2180&lt;&gt;"입력오류", $T$19=$P2180)
        )
    )
)</f>
        <v>0</v>
      </c>
    </row>
    <row r="2181" spans="1:17">
      <c r="A2181" t="s">
        <v>4222</v>
      </c>
      <c r="B2181" t="s">
        <v>4223</v>
      </c>
      <c r="I2181">
        <f t="shared" si="103"/>
        <v>2180</v>
      </c>
      <c r="J2181">
        <f t="shared" si="104"/>
        <v>2180</v>
      </c>
      <c r="K2181">
        <f t="shared" si="102"/>
        <v>1</v>
      </c>
      <c r="L2181" t="b">
        <f>COUNTIF($N$2:N2181, N2181)=1</f>
        <v>1</v>
      </c>
      <c r="M2181" s="37">
        <f>IF( $Q2181, MAX($M$1:M2180)+1, 0)</f>
        <v>0</v>
      </c>
      <c r="N2181" t="str" cm="1">
        <f t="array" ref="N2181">INDEX($A$9:$F$1048576, $J2181, $K2181 )</f>
        <v>69396</v>
      </c>
      <c r="O2181" t="str" cm="1">
        <f t="array" ref="O2181">INDEX($B$9:$F$1048576, $J2181, $K2181 )</f>
        <v>유플러스파이브지제67차(유)1-11</v>
      </c>
      <c r="P2181" t="str" cm="1">
        <f t="array" ref="P2181">IF( $L2181, TRIM(_xll.IMDP("IR", $G$5&amp;$N2181, $G$6)), "" )</f>
        <v/>
      </c>
      <c r="Q2181" t="b" cm="1">
        <f t="array" ref="Q2181">IF(
    $U$1=1, AND($P2181&lt;&gt;"", $P2181&lt;&gt;"...", $P2181&lt;&gt;"입력오류"),
    IF(
        $U$18=1, AND($P2181&lt;&gt;"", $P2181&lt;&gt;"...", $P2181&lt;&gt;"입력오류", ISNUMBER(FIND(INDEX($T$2:$T$7,$U$1),$P2181))),
        IF(
            $U$17="기타", AND($P2181&lt;&gt;"", $P2181&lt;&gt;"...", $P2181&lt;&gt;"입력오류", NOT(ISNUMBER(FIND($T$21:$T$34,$P2181)))),
            AND($P2181&lt;&gt;"", $P2181&lt;&gt;"...", $P2181&lt;&gt;"입력오류", $T$19=$P2181)
        )
    )
)</f>
        <v>0</v>
      </c>
    </row>
    <row r="2182" spans="1:17">
      <c r="A2182" t="s">
        <v>4224</v>
      </c>
      <c r="B2182" t="s">
        <v>4225</v>
      </c>
      <c r="I2182">
        <f t="shared" si="103"/>
        <v>2181</v>
      </c>
      <c r="J2182">
        <f t="shared" si="104"/>
        <v>2181</v>
      </c>
      <c r="K2182">
        <f t="shared" si="102"/>
        <v>1</v>
      </c>
      <c r="L2182" t="b">
        <f>COUNTIF($N$2:N2182, N2182)=1</f>
        <v>1</v>
      </c>
      <c r="M2182" s="37">
        <f>IF( $Q2182, MAX($M$1:M2181)+1, 0)</f>
        <v>0</v>
      </c>
      <c r="N2182" t="str" cm="1">
        <f t="array" ref="N2182">INDEX($A$9:$F$1048576, $J2182, $K2182 )</f>
        <v>69397</v>
      </c>
      <c r="O2182" t="str" cm="1">
        <f t="array" ref="O2182">INDEX($B$9:$F$1048576, $J2182, $K2182 )</f>
        <v>유플러스파이브지제67차(유)1-12</v>
      </c>
      <c r="P2182" t="str" cm="1">
        <f t="array" ref="P2182">IF( $L2182, TRIM(_xll.IMDP("IR", $G$5&amp;$N2182, $G$6)), "" )</f>
        <v/>
      </c>
      <c r="Q2182" t="b" cm="1">
        <f t="array" ref="Q2182">IF(
    $U$1=1, AND($P2182&lt;&gt;"", $P2182&lt;&gt;"...", $P2182&lt;&gt;"입력오류"),
    IF(
        $U$18=1, AND($P2182&lt;&gt;"", $P2182&lt;&gt;"...", $P2182&lt;&gt;"입력오류", ISNUMBER(FIND(INDEX($T$2:$T$7,$U$1),$P2182))),
        IF(
            $U$17="기타", AND($P2182&lt;&gt;"", $P2182&lt;&gt;"...", $P2182&lt;&gt;"입력오류", NOT(ISNUMBER(FIND($T$21:$T$34,$P2182)))),
            AND($P2182&lt;&gt;"", $P2182&lt;&gt;"...", $P2182&lt;&gt;"입력오류", $T$19=$P2182)
        )
    )
)</f>
        <v>0</v>
      </c>
    </row>
    <row r="2183" spans="1:17">
      <c r="A2183" t="s">
        <v>4226</v>
      </c>
      <c r="B2183" t="s">
        <v>4227</v>
      </c>
      <c r="I2183">
        <f t="shared" si="103"/>
        <v>2182</v>
      </c>
      <c r="J2183">
        <f t="shared" si="104"/>
        <v>2182</v>
      </c>
      <c r="K2183">
        <f t="shared" si="102"/>
        <v>1</v>
      </c>
      <c r="L2183" t="b">
        <f>COUNTIF($N$2:N2183, N2183)=1</f>
        <v>1</v>
      </c>
      <c r="M2183" s="37">
        <f>IF( $Q2183, MAX($M$1:M2182)+1, 0)</f>
        <v>0</v>
      </c>
      <c r="N2183" t="str" cm="1">
        <f t="array" ref="N2183">INDEX($A$9:$F$1048576, $J2183, $K2183 )</f>
        <v>69398</v>
      </c>
      <c r="O2183" t="str" cm="1">
        <f t="array" ref="O2183">INDEX($B$9:$F$1048576, $J2183, $K2183 )</f>
        <v>유플러스파이브지제67차(유)1-13</v>
      </c>
      <c r="P2183" t="str" cm="1">
        <f t="array" ref="P2183">IF( $L2183, TRIM(_xll.IMDP("IR", $G$5&amp;$N2183, $G$6)), "" )</f>
        <v/>
      </c>
      <c r="Q2183" t="b" cm="1">
        <f t="array" ref="Q2183">IF(
    $U$1=1, AND($P2183&lt;&gt;"", $P2183&lt;&gt;"...", $P2183&lt;&gt;"입력오류"),
    IF(
        $U$18=1, AND($P2183&lt;&gt;"", $P2183&lt;&gt;"...", $P2183&lt;&gt;"입력오류", ISNUMBER(FIND(INDEX($T$2:$T$7,$U$1),$P2183))),
        IF(
            $U$17="기타", AND($P2183&lt;&gt;"", $P2183&lt;&gt;"...", $P2183&lt;&gt;"입력오류", NOT(ISNUMBER(FIND($T$21:$T$34,$P2183)))),
            AND($P2183&lt;&gt;"", $P2183&lt;&gt;"...", $P2183&lt;&gt;"입력오류", $T$19=$P2183)
        )
    )
)</f>
        <v>0</v>
      </c>
    </row>
    <row r="2184" spans="1:17">
      <c r="A2184" t="s">
        <v>4228</v>
      </c>
      <c r="B2184" t="s">
        <v>4229</v>
      </c>
      <c r="I2184">
        <f t="shared" si="103"/>
        <v>2183</v>
      </c>
      <c r="J2184">
        <f t="shared" si="104"/>
        <v>2183</v>
      </c>
      <c r="K2184">
        <f t="shared" si="102"/>
        <v>1</v>
      </c>
      <c r="L2184" t="b">
        <f>COUNTIF($N$2:N2184, N2184)=1</f>
        <v>1</v>
      </c>
      <c r="M2184" s="37">
        <f>IF( $Q2184, MAX($M$1:M2183)+1, 0)</f>
        <v>0</v>
      </c>
      <c r="N2184" t="str" cm="1">
        <f t="array" ref="N2184">INDEX($A$9:$F$1048576, $J2184, $K2184 )</f>
        <v>69399</v>
      </c>
      <c r="O2184" t="str" cm="1">
        <f t="array" ref="O2184">INDEX($B$9:$F$1048576, $J2184, $K2184 )</f>
        <v>유플러스파이브지제67차(유)1-14</v>
      </c>
      <c r="P2184" t="str" cm="1">
        <f t="array" ref="P2184">IF( $L2184, TRIM(_xll.IMDP("IR", $G$5&amp;$N2184, $G$6)), "" )</f>
        <v/>
      </c>
      <c r="Q2184" t="b" cm="1">
        <f t="array" ref="Q2184">IF(
    $U$1=1, AND($P2184&lt;&gt;"", $P2184&lt;&gt;"...", $P2184&lt;&gt;"입력오류"),
    IF(
        $U$18=1, AND($P2184&lt;&gt;"", $P2184&lt;&gt;"...", $P2184&lt;&gt;"입력오류", ISNUMBER(FIND(INDEX($T$2:$T$7,$U$1),$P2184))),
        IF(
            $U$17="기타", AND($P2184&lt;&gt;"", $P2184&lt;&gt;"...", $P2184&lt;&gt;"입력오류", NOT(ISNUMBER(FIND($T$21:$T$34,$P2184)))),
            AND($P2184&lt;&gt;"", $P2184&lt;&gt;"...", $P2184&lt;&gt;"입력오류", $T$19=$P2184)
        )
    )
)</f>
        <v>0</v>
      </c>
    </row>
    <row r="2185" spans="1:17">
      <c r="A2185" t="s">
        <v>4230</v>
      </c>
      <c r="B2185" t="s">
        <v>4231</v>
      </c>
      <c r="I2185">
        <f t="shared" si="103"/>
        <v>2184</v>
      </c>
      <c r="J2185">
        <f t="shared" si="104"/>
        <v>2184</v>
      </c>
      <c r="K2185">
        <f t="shared" si="102"/>
        <v>1</v>
      </c>
      <c r="L2185" t="b">
        <f>COUNTIF($N$2:N2185, N2185)=1</f>
        <v>1</v>
      </c>
      <c r="M2185" s="37">
        <f>IF( $Q2185, MAX($M$1:M2184)+1, 0)</f>
        <v>0</v>
      </c>
      <c r="N2185" t="str" cm="1">
        <f t="array" ref="N2185">INDEX($A$9:$F$1048576, $J2185, $K2185 )</f>
        <v>69400</v>
      </c>
      <c r="O2185" t="str" cm="1">
        <f t="array" ref="O2185">INDEX($B$9:$F$1048576, $J2185, $K2185 )</f>
        <v>유플러스파이브지제67차(유)1-15</v>
      </c>
      <c r="P2185" t="str" cm="1">
        <f t="array" ref="P2185">IF( $L2185, TRIM(_xll.IMDP("IR", $G$5&amp;$N2185, $G$6)), "" )</f>
        <v/>
      </c>
      <c r="Q2185" t="b" cm="1">
        <f t="array" ref="Q2185">IF(
    $U$1=1, AND($P2185&lt;&gt;"", $P2185&lt;&gt;"...", $P2185&lt;&gt;"입력오류"),
    IF(
        $U$18=1, AND($P2185&lt;&gt;"", $P2185&lt;&gt;"...", $P2185&lt;&gt;"입력오류", ISNUMBER(FIND(INDEX($T$2:$T$7,$U$1),$P2185))),
        IF(
            $U$17="기타", AND($P2185&lt;&gt;"", $P2185&lt;&gt;"...", $P2185&lt;&gt;"입력오류", NOT(ISNUMBER(FIND($T$21:$T$34,$P2185)))),
            AND($P2185&lt;&gt;"", $P2185&lt;&gt;"...", $P2185&lt;&gt;"입력오류", $T$19=$P2185)
        )
    )
)</f>
        <v>0</v>
      </c>
    </row>
    <row r="2186" spans="1:17">
      <c r="A2186" t="s">
        <v>4232</v>
      </c>
      <c r="B2186" t="s">
        <v>4233</v>
      </c>
      <c r="I2186">
        <f t="shared" si="103"/>
        <v>2185</v>
      </c>
      <c r="J2186">
        <f t="shared" si="104"/>
        <v>2185</v>
      </c>
      <c r="K2186">
        <f t="shared" si="102"/>
        <v>1</v>
      </c>
      <c r="L2186" t="b">
        <f>COUNTIF($N$2:N2186, N2186)=1</f>
        <v>1</v>
      </c>
      <c r="M2186" s="37">
        <f>IF( $Q2186, MAX($M$1:M2185)+1, 0)</f>
        <v>0</v>
      </c>
      <c r="N2186" t="str" cm="1">
        <f t="array" ref="N2186">INDEX($A$9:$F$1048576, $J2186, $K2186 )</f>
        <v>69401</v>
      </c>
      <c r="O2186" t="str" cm="1">
        <f t="array" ref="O2186">INDEX($B$9:$F$1048576, $J2186, $K2186 )</f>
        <v>유플러스파이브지제67차(유)1-16</v>
      </c>
      <c r="P2186" t="str" cm="1">
        <f t="array" ref="P2186">IF( $L2186, TRIM(_xll.IMDP("IR", $G$5&amp;$N2186, $G$6)), "" )</f>
        <v/>
      </c>
      <c r="Q2186" t="b" cm="1">
        <f t="array" ref="Q2186">IF(
    $U$1=1, AND($P2186&lt;&gt;"", $P2186&lt;&gt;"...", $P2186&lt;&gt;"입력오류"),
    IF(
        $U$18=1, AND($P2186&lt;&gt;"", $P2186&lt;&gt;"...", $P2186&lt;&gt;"입력오류", ISNUMBER(FIND(INDEX($T$2:$T$7,$U$1),$P2186))),
        IF(
            $U$17="기타", AND($P2186&lt;&gt;"", $P2186&lt;&gt;"...", $P2186&lt;&gt;"입력오류", NOT(ISNUMBER(FIND($T$21:$T$34,$P2186)))),
            AND($P2186&lt;&gt;"", $P2186&lt;&gt;"...", $P2186&lt;&gt;"입력오류", $T$19=$P2186)
        )
    )
)</f>
        <v>0</v>
      </c>
    </row>
    <row r="2187" spans="1:17">
      <c r="A2187" t="s">
        <v>4234</v>
      </c>
      <c r="B2187" t="s">
        <v>4235</v>
      </c>
      <c r="I2187">
        <f t="shared" si="103"/>
        <v>2186</v>
      </c>
      <c r="J2187">
        <f t="shared" si="104"/>
        <v>2186</v>
      </c>
      <c r="K2187">
        <f t="shared" si="102"/>
        <v>1</v>
      </c>
      <c r="L2187" t="b">
        <f>COUNTIF($N$2:N2187, N2187)=1</f>
        <v>1</v>
      </c>
      <c r="M2187" s="37">
        <f>IF( $Q2187, MAX($M$1:M2186)+1, 0)</f>
        <v>0</v>
      </c>
      <c r="N2187" t="str" cm="1">
        <f t="array" ref="N2187">INDEX($A$9:$F$1048576, $J2187, $K2187 )</f>
        <v>69402</v>
      </c>
      <c r="O2187" t="str" cm="1">
        <f t="array" ref="O2187">INDEX($B$9:$F$1048576, $J2187, $K2187 )</f>
        <v>유플러스파이브지제67차(유)1-17</v>
      </c>
      <c r="P2187" t="str" cm="1">
        <f t="array" ref="P2187">IF( $L2187, TRIM(_xll.IMDP("IR", $G$5&amp;$N2187, $G$6)), "" )</f>
        <v/>
      </c>
      <c r="Q2187" t="b" cm="1">
        <f t="array" ref="Q2187">IF(
    $U$1=1, AND($P2187&lt;&gt;"", $P2187&lt;&gt;"...", $P2187&lt;&gt;"입력오류"),
    IF(
        $U$18=1, AND($P2187&lt;&gt;"", $P2187&lt;&gt;"...", $P2187&lt;&gt;"입력오류", ISNUMBER(FIND(INDEX($T$2:$T$7,$U$1),$P2187))),
        IF(
            $U$17="기타", AND($P2187&lt;&gt;"", $P2187&lt;&gt;"...", $P2187&lt;&gt;"입력오류", NOT(ISNUMBER(FIND($T$21:$T$34,$P2187)))),
            AND($P2187&lt;&gt;"", $P2187&lt;&gt;"...", $P2187&lt;&gt;"입력오류", $T$19=$P2187)
        )
    )
)</f>
        <v>0</v>
      </c>
    </row>
    <row r="2188" spans="1:17">
      <c r="A2188" t="s">
        <v>4236</v>
      </c>
      <c r="B2188" t="s">
        <v>4237</v>
      </c>
      <c r="I2188">
        <f t="shared" si="103"/>
        <v>2187</v>
      </c>
      <c r="J2188">
        <f t="shared" si="104"/>
        <v>2187</v>
      </c>
      <c r="K2188">
        <f t="shared" si="102"/>
        <v>1</v>
      </c>
      <c r="L2188" t="b">
        <f>COUNTIF($N$2:N2188, N2188)=1</f>
        <v>1</v>
      </c>
      <c r="M2188" s="37">
        <f>IF( $Q2188, MAX($M$1:M2187)+1, 0)</f>
        <v>0</v>
      </c>
      <c r="N2188" t="str" cm="1">
        <f t="array" ref="N2188">INDEX($A$9:$F$1048576, $J2188, $K2188 )</f>
        <v>69403</v>
      </c>
      <c r="O2188" t="str" cm="1">
        <f t="array" ref="O2188">INDEX($B$9:$F$1048576, $J2188, $K2188 )</f>
        <v>유플러스파이브지제67차(유)1-18</v>
      </c>
      <c r="P2188" t="str" cm="1">
        <f t="array" ref="P2188">IF( $L2188, TRIM(_xll.IMDP("IR", $G$5&amp;$N2188, $G$6)), "" )</f>
        <v/>
      </c>
      <c r="Q2188" t="b" cm="1">
        <f t="array" ref="Q2188">IF(
    $U$1=1, AND($P2188&lt;&gt;"", $P2188&lt;&gt;"...", $P2188&lt;&gt;"입력오류"),
    IF(
        $U$18=1, AND($P2188&lt;&gt;"", $P2188&lt;&gt;"...", $P2188&lt;&gt;"입력오류", ISNUMBER(FIND(INDEX($T$2:$T$7,$U$1),$P2188))),
        IF(
            $U$17="기타", AND($P2188&lt;&gt;"", $P2188&lt;&gt;"...", $P2188&lt;&gt;"입력오류", NOT(ISNUMBER(FIND($T$21:$T$34,$P2188)))),
            AND($P2188&lt;&gt;"", $P2188&lt;&gt;"...", $P2188&lt;&gt;"입력오류", $T$19=$P2188)
        )
    )
)</f>
        <v>0</v>
      </c>
    </row>
    <row r="2189" spans="1:17">
      <c r="A2189" t="s">
        <v>4238</v>
      </c>
      <c r="B2189" t="s">
        <v>4239</v>
      </c>
      <c r="I2189">
        <f t="shared" si="103"/>
        <v>2188</v>
      </c>
      <c r="J2189">
        <f t="shared" si="104"/>
        <v>2188</v>
      </c>
      <c r="K2189">
        <f t="shared" si="102"/>
        <v>1</v>
      </c>
      <c r="L2189" t="b">
        <f>COUNTIF($N$2:N2189, N2189)=1</f>
        <v>1</v>
      </c>
      <c r="M2189" s="37">
        <f>IF( $Q2189, MAX($M$1:M2188)+1, 0)</f>
        <v>0</v>
      </c>
      <c r="N2189" t="str" cm="1">
        <f t="array" ref="N2189">INDEX($A$9:$F$1048576, $J2189, $K2189 )</f>
        <v>69404</v>
      </c>
      <c r="O2189" t="str" cm="1">
        <f t="array" ref="O2189">INDEX($B$9:$F$1048576, $J2189, $K2189 )</f>
        <v>유플러스파이브지제67차(유)1-19</v>
      </c>
      <c r="P2189" t="str" cm="1">
        <f t="array" ref="P2189">IF( $L2189, TRIM(_xll.IMDP("IR", $G$5&amp;$N2189, $G$6)), "" )</f>
        <v/>
      </c>
      <c r="Q2189" t="b" cm="1">
        <f t="array" ref="Q2189">IF(
    $U$1=1, AND($P2189&lt;&gt;"", $P2189&lt;&gt;"...", $P2189&lt;&gt;"입력오류"),
    IF(
        $U$18=1, AND($P2189&lt;&gt;"", $P2189&lt;&gt;"...", $P2189&lt;&gt;"입력오류", ISNUMBER(FIND(INDEX($T$2:$T$7,$U$1),$P2189))),
        IF(
            $U$17="기타", AND($P2189&lt;&gt;"", $P2189&lt;&gt;"...", $P2189&lt;&gt;"입력오류", NOT(ISNUMBER(FIND($T$21:$T$34,$P2189)))),
            AND($P2189&lt;&gt;"", $P2189&lt;&gt;"...", $P2189&lt;&gt;"입력오류", $T$19=$P2189)
        )
    )
)</f>
        <v>0</v>
      </c>
    </row>
    <row r="2190" spans="1:17">
      <c r="A2190" t="s">
        <v>4240</v>
      </c>
      <c r="B2190" t="s">
        <v>4241</v>
      </c>
      <c r="I2190">
        <f t="shared" si="103"/>
        <v>2189</v>
      </c>
      <c r="J2190">
        <f t="shared" si="104"/>
        <v>2189</v>
      </c>
      <c r="K2190">
        <f t="shared" si="102"/>
        <v>1</v>
      </c>
      <c r="L2190" t="b">
        <f>COUNTIF($N$2:N2190, N2190)=1</f>
        <v>1</v>
      </c>
      <c r="M2190" s="37">
        <f>IF( $Q2190, MAX($M$1:M2189)+1, 0)</f>
        <v>0</v>
      </c>
      <c r="N2190" t="str" cm="1">
        <f t="array" ref="N2190">INDEX($A$9:$F$1048576, $J2190, $K2190 )</f>
        <v>69426</v>
      </c>
      <c r="O2190" t="str" cm="1">
        <f t="array" ref="O2190">INDEX($B$9:$F$1048576, $J2190, $K2190 )</f>
        <v>엠캐피탈제4차(유)1-16</v>
      </c>
      <c r="P2190" t="str" cm="1">
        <f t="array" ref="P2190">IF( $L2190, TRIM(_xll.IMDP("IR", $G$5&amp;$N2190, $G$6)), "" )</f>
        <v/>
      </c>
      <c r="Q2190" t="b" cm="1">
        <f t="array" ref="Q2190">IF(
    $U$1=1, AND($P2190&lt;&gt;"", $P2190&lt;&gt;"...", $P2190&lt;&gt;"입력오류"),
    IF(
        $U$18=1, AND($P2190&lt;&gt;"", $P2190&lt;&gt;"...", $P2190&lt;&gt;"입력오류", ISNUMBER(FIND(INDEX($T$2:$T$7,$U$1),$P2190))),
        IF(
            $U$17="기타", AND($P2190&lt;&gt;"", $P2190&lt;&gt;"...", $P2190&lt;&gt;"입력오류", NOT(ISNUMBER(FIND($T$21:$T$34,$P2190)))),
            AND($P2190&lt;&gt;"", $P2190&lt;&gt;"...", $P2190&lt;&gt;"입력오류", $T$19=$P2190)
        )
    )
)</f>
        <v>0</v>
      </c>
    </row>
    <row r="2191" spans="1:17">
      <c r="A2191" t="s">
        <v>4242</v>
      </c>
      <c r="B2191" t="s">
        <v>4243</v>
      </c>
      <c r="I2191">
        <f t="shared" si="103"/>
        <v>2190</v>
      </c>
      <c r="J2191">
        <f t="shared" si="104"/>
        <v>2190</v>
      </c>
      <c r="K2191">
        <f t="shared" si="102"/>
        <v>1</v>
      </c>
      <c r="L2191" t="b">
        <f>COUNTIF($N$2:N2191, N2191)=1</f>
        <v>1</v>
      </c>
      <c r="M2191" s="37">
        <f>IF( $Q2191, MAX($M$1:M2190)+1, 0)</f>
        <v>0</v>
      </c>
      <c r="N2191" t="str" cm="1">
        <f t="array" ref="N2191">INDEX($A$9:$F$1048576, $J2191, $K2191 )</f>
        <v>69483</v>
      </c>
      <c r="O2191" t="str" cm="1">
        <f t="array" ref="O2191">INDEX($B$9:$F$1048576, $J2191, $K2191 )</f>
        <v>티월드제84차(유)1-17</v>
      </c>
      <c r="P2191" t="str" cm="1">
        <f t="array" ref="P2191">IF( $L2191, TRIM(_xll.IMDP("IR", $G$5&amp;$N2191, $G$6)), "" )</f>
        <v/>
      </c>
      <c r="Q2191" t="b" cm="1">
        <f t="array" ref="Q2191">IF(
    $U$1=1, AND($P2191&lt;&gt;"", $P2191&lt;&gt;"...", $P2191&lt;&gt;"입력오류"),
    IF(
        $U$18=1, AND($P2191&lt;&gt;"", $P2191&lt;&gt;"...", $P2191&lt;&gt;"입력오류", ISNUMBER(FIND(INDEX($T$2:$T$7,$U$1),$P2191))),
        IF(
            $U$17="기타", AND($P2191&lt;&gt;"", $P2191&lt;&gt;"...", $P2191&lt;&gt;"입력오류", NOT(ISNUMBER(FIND($T$21:$T$34,$P2191)))),
            AND($P2191&lt;&gt;"", $P2191&lt;&gt;"...", $P2191&lt;&gt;"입력오류", $T$19=$P2191)
        )
    )
)</f>
        <v>0</v>
      </c>
    </row>
    <row r="2192" spans="1:17">
      <c r="A2192" t="s">
        <v>4244</v>
      </c>
      <c r="B2192" t="s">
        <v>4245</v>
      </c>
      <c r="I2192">
        <f t="shared" si="103"/>
        <v>2191</v>
      </c>
      <c r="J2192">
        <f t="shared" si="104"/>
        <v>2191</v>
      </c>
      <c r="K2192">
        <f t="shared" si="102"/>
        <v>1</v>
      </c>
      <c r="L2192" t="b">
        <f>COUNTIF($N$2:N2192, N2192)=1</f>
        <v>1</v>
      </c>
      <c r="M2192" s="37">
        <f>IF( $Q2192, MAX($M$1:M2191)+1, 0)</f>
        <v>0</v>
      </c>
      <c r="N2192" t="str" cm="1">
        <f t="array" ref="N2192">INDEX($A$9:$F$1048576, $J2192, $K2192 )</f>
        <v>69484</v>
      </c>
      <c r="O2192" t="str" cm="1">
        <f t="array" ref="O2192">INDEX($B$9:$F$1048576, $J2192, $K2192 )</f>
        <v>티월드제84차(유)1-18</v>
      </c>
      <c r="P2192" t="str" cm="1">
        <f t="array" ref="P2192">IF( $L2192, TRIM(_xll.IMDP("IR", $G$5&amp;$N2192, $G$6)), "" )</f>
        <v/>
      </c>
      <c r="Q2192" t="b" cm="1">
        <f t="array" ref="Q2192">IF(
    $U$1=1, AND($P2192&lt;&gt;"", $P2192&lt;&gt;"...", $P2192&lt;&gt;"입력오류"),
    IF(
        $U$18=1, AND($P2192&lt;&gt;"", $P2192&lt;&gt;"...", $P2192&lt;&gt;"입력오류", ISNUMBER(FIND(INDEX($T$2:$T$7,$U$1),$P2192))),
        IF(
            $U$17="기타", AND($P2192&lt;&gt;"", $P2192&lt;&gt;"...", $P2192&lt;&gt;"입력오류", NOT(ISNUMBER(FIND($T$21:$T$34,$P2192)))),
            AND($P2192&lt;&gt;"", $P2192&lt;&gt;"...", $P2192&lt;&gt;"입력오류", $T$19=$P2192)
        )
    )
)</f>
        <v>0</v>
      </c>
    </row>
    <row r="2193" spans="1:17">
      <c r="A2193" t="s">
        <v>4246</v>
      </c>
      <c r="B2193" t="s">
        <v>4247</v>
      </c>
      <c r="I2193">
        <f t="shared" si="103"/>
        <v>2192</v>
      </c>
      <c r="J2193">
        <f t="shared" si="104"/>
        <v>2192</v>
      </c>
      <c r="K2193">
        <f t="shared" si="102"/>
        <v>1</v>
      </c>
      <c r="L2193" t="b">
        <f>COUNTIF($N$2:N2193, N2193)=1</f>
        <v>1</v>
      </c>
      <c r="M2193" s="37">
        <f>IF( $Q2193, MAX($M$1:M2192)+1, 0)</f>
        <v>0</v>
      </c>
      <c r="N2193" t="str" cm="1">
        <f t="array" ref="N2193">INDEX($A$9:$F$1048576, $J2193, $K2193 )</f>
        <v>69485</v>
      </c>
      <c r="O2193" t="str" cm="1">
        <f t="array" ref="O2193">INDEX($B$9:$F$1048576, $J2193, $K2193 )</f>
        <v>티월드제84차(유)1-19</v>
      </c>
      <c r="P2193" t="str" cm="1">
        <f t="array" ref="P2193">IF( $L2193, TRIM(_xll.IMDP("IR", $G$5&amp;$N2193, $G$6)), "" )</f>
        <v/>
      </c>
      <c r="Q2193" t="b" cm="1">
        <f t="array" ref="Q2193">IF(
    $U$1=1, AND($P2193&lt;&gt;"", $P2193&lt;&gt;"...", $P2193&lt;&gt;"입력오류"),
    IF(
        $U$18=1, AND($P2193&lt;&gt;"", $P2193&lt;&gt;"...", $P2193&lt;&gt;"입력오류", ISNUMBER(FIND(INDEX($T$2:$T$7,$U$1),$P2193))),
        IF(
            $U$17="기타", AND($P2193&lt;&gt;"", $P2193&lt;&gt;"...", $P2193&lt;&gt;"입력오류", NOT(ISNUMBER(FIND($T$21:$T$34,$P2193)))),
            AND($P2193&lt;&gt;"", $P2193&lt;&gt;"...", $P2193&lt;&gt;"입력오류", $T$19=$P2193)
        )
    )
)</f>
        <v>0</v>
      </c>
    </row>
    <row r="2194" spans="1:17">
      <c r="A2194" t="s">
        <v>4248</v>
      </c>
      <c r="B2194" t="s">
        <v>4249</v>
      </c>
      <c r="I2194">
        <f t="shared" si="103"/>
        <v>2193</v>
      </c>
      <c r="J2194">
        <f t="shared" si="104"/>
        <v>2193</v>
      </c>
      <c r="K2194">
        <f t="shared" si="102"/>
        <v>1</v>
      </c>
      <c r="L2194" t="b">
        <f>COUNTIF($N$2:N2194, N2194)=1</f>
        <v>1</v>
      </c>
      <c r="M2194" s="37">
        <f>IF( $Q2194, MAX($M$1:M2193)+1, 0)</f>
        <v>0</v>
      </c>
      <c r="N2194" t="str" cm="1">
        <f t="array" ref="N2194">INDEX($A$9:$F$1048576, $J2194, $K2194 )</f>
        <v>69486</v>
      </c>
      <c r="O2194" t="str" cm="1">
        <f t="array" ref="O2194">INDEX($B$9:$F$1048576, $J2194, $K2194 )</f>
        <v>티월드제84차(유)1-20</v>
      </c>
      <c r="P2194" t="str" cm="1">
        <f t="array" ref="P2194">IF( $L2194, TRIM(_xll.IMDP("IR", $G$5&amp;$N2194, $G$6)), "" )</f>
        <v/>
      </c>
      <c r="Q2194" t="b" cm="1">
        <f t="array" ref="Q2194">IF(
    $U$1=1, AND($P2194&lt;&gt;"", $P2194&lt;&gt;"...", $P2194&lt;&gt;"입력오류"),
    IF(
        $U$18=1, AND($P2194&lt;&gt;"", $P2194&lt;&gt;"...", $P2194&lt;&gt;"입력오류", ISNUMBER(FIND(INDEX($T$2:$T$7,$U$1),$P2194))),
        IF(
            $U$17="기타", AND($P2194&lt;&gt;"", $P2194&lt;&gt;"...", $P2194&lt;&gt;"입력오류", NOT(ISNUMBER(FIND($T$21:$T$34,$P2194)))),
            AND($P2194&lt;&gt;"", $P2194&lt;&gt;"...", $P2194&lt;&gt;"입력오류", $T$19=$P2194)
        )
    )
)</f>
        <v>0</v>
      </c>
    </row>
    <row r="2195" spans="1:17">
      <c r="A2195" t="s">
        <v>4250</v>
      </c>
      <c r="B2195" t="s">
        <v>4251</v>
      </c>
      <c r="I2195">
        <f t="shared" si="103"/>
        <v>2194</v>
      </c>
      <c r="J2195">
        <f t="shared" si="104"/>
        <v>2194</v>
      </c>
      <c r="K2195">
        <f t="shared" si="102"/>
        <v>1</v>
      </c>
      <c r="L2195" t="b">
        <f>COUNTIF($N$2:N2195, N2195)=1</f>
        <v>1</v>
      </c>
      <c r="M2195" s="37">
        <f>IF( $Q2195, MAX($M$1:M2194)+1, 0)</f>
        <v>0</v>
      </c>
      <c r="N2195" t="str" cm="1">
        <f t="array" ref="N2195">INDEX($A$9:$F$1048576, $J2195, $K2195 )</f>
        <v>69487</v>
      </c>
      <c r="O2195" t="str" cm="1">
        <f t="array" ref="O2195">INDEX($B$9:$F$1048576, $J2195, $K2195 )</f>
        <v>티월드제84차(유)1-21</v>
      </c>
      <c r="P2195" t="str" cm="1">
        <f t="array" ref="P2195">IF( $L2195, TRIM(_xll.IMDP("IR", $G$5&amp;$N2195, $G$6)), "" )</f>
        <v/>
      </c>
      <c r="Q2195" t="b" cm="1">
        <f t="array" ref="Q2195">IF(
    $U$1=1, AND($P2195&lt;&gt;"", $P2195&lt;&gt;"...", $P2195&lt;&gt;"입력오류"),
    IF(
        $U$18=1, AND($P2195&lt;&gt;"", $P2195&lt;&gt;"...", $P2195&lt;&gt;"입력오류", ISNUMBER(FIND(INDEX($T$2:$T$7,$U$1),$P2195))),
        IF(
            $U$17="기타", AND($P2195&lt;&gt;"", $P2195&lt;&gt;"...", $P2195&lt;&gt;"입력오류", NOT(ISNUMBER(FIND($T$21:$T$34,$P2195)))),
            AND($P2195&lt;&gt;"", $P2195&lt;&gt;"...", $P2195&lt;&gt;"입력오류", $T$19=$P2195)
        )
    )
)</f>
        <v>0</v>
      </c>
    </row>
    <row r="2196" spans="1:17">
      <c r="A2196" t="s">
        <v>4252</v>
      </c>
      <c r="B2196" t="s">
        <v>4253</v>
      </c>
      <c r="I2196">
        <f t="shared" si="103"/>
        <v>2195</v>
      </c>
      <c r="J2196">
        <f t="shared" si="104"/>
        <v>2195</v>
      </c>
      <c r="K2196">
        <f t="shared" si="102"/>
        <v>1</v>
      </c>
      <c r="L2196" t="b">
        <f>COUNTIF($N$2:N2196, N2196)=1</f>
        <v>1</v>
      </c>
      <c r="M2196" s="37">
        <f>IF( $Q2196, MAX($M$1:M2195)+1, 0)</f>
        <v>0</v>
      </c>
      <c r="N2196" t="str" cm="1">
        <f t="array" ref="N2196">INDEX($A$9:$F$1048576, $J2196, $K2196 )</f>
        <v>69488</v>
      </c>
      <c r="O2196" t="str" cm="1">
        <f t="array" ref="O2196">INDEX($B$9:$F$1048576, $J2196, $K2196 )</f>
        <v>티월드제84차(유)1-22</v>
      </c>
      <c r="P2196" t="str" cm="1">
        <f t="array" ref="P2196">IF( $L2196, TRIM(_xll.IMDP("IR", $G$5&amp;$N2196, $G$6)), "" )</f>
        <v/>
      </c>
      <c r="Q2196" t="b" cm="1">
        <f t="array" ref="Q2196">IF(
    $U$1=1, AND($P2196&lt;&gt;"", $P2196&lt;&gt;"...", $P2196&lt;&gt;"입력오류"),
    IF(
        $U$18=1, AND($P2196&lt;&gt;"", $P2196&lt;&gt;"...", $P2196&lt;&gt;"입력오류", ISNUMBER(FIND(INDEX($T$2:$T$7,$U$1),$P2196))),
        IF(
            $U$17="기타", AND($P2196&lt;&gt;"", $P2196&lt;&gt;"...", $P2196&lt;&gt;"입력오류", NOT(ISNUMBER(FIND($T$21:$T$34,$P2196)))),
            AND($P2196&lt;&gt;"", $P2196&lt;&gt;"...", $P2196&lt;&gt;"입력오류", $T$19=$P2196)
        )
    )
)</f>
        <v>0</v>
      </c>
    </row>
    <row r="2197" spans="1:17">
      <c r="A2197" t="s">
        <v>4254</v>
      </c>
      <c r="B2197" t="s">
        <v>4255</v>
      </c>
      <c r="I2197">
        <f t="shared" si="103"/>
        <v>2196</v>
      </c>
      <c r="J2197">
        <f t="shared" si="104"/>
        <v>2196</v>
      </c>
      <c r="K2197">
        <f t="shared" si="102"/>
        <v>1</v>
      </c>
      <c r="L2197" t="b">
        <f>COUNTIF($N$2:N2197, N2197)=1</f>
        <v>1</v>
      </c>
      <c r="M2197" s="37">
        <f>IF( $Q2197, MAX($M$1:M2196)+1, 0)</f>
        <v>0</v>
      </c>
      <c r="N2197" t="str" cm="1">
        <f t="array" ref="N2197">INDEX($A$9:$F$1048576, $J2197, $K2197 )</f>
        <v>69489</v>
      </c>
      <c r="O2197" t="str" cm="1">
        <f t="array" ref="O2197">INDEX($B$9:$F$1048576, $J2197, $K2197 )</f>
        <v>티월드제84차(유)1-23</v>
      </c>
      <c r="P2197" t="str" cm="1">
        <f t="array" ref="P2197">IF( $L2197, TRIM(_xll.IMDP("IR", $G$5&amp;$N2197, $G$6)), "" )</f>
        <v/>
      </c>
      <c r="Q2197" t="b" cm="1">
        <f t="array" ref="Q2197">IF(
    $U$1=1, AND($P2197&lt;&gt;"", $P2197&lt;&gt;"...", $P2197&lt;&gt;"입력오류"),
    IF(
        $U$18=1, AND($P2197&lt;&gt;"", $P2197&lt;&gt;"...", $P2197&lt;&gt;"입력오류", ISNUMBER(FIND(INDEX($T$2:$T$7,$U$1),$P2197))),
        IF(
            $U$17="기타", AND($P2197&lt;&gt;"", $P2197&lt;&gt;"...", $P2197&lt;&gt;"입력오류", NOT(ISNUMBER(FIND($T$21:$T$34,$P2197)))),
            AND($P2197&lt;&gt;"", $P2197&lt;&gt;"...", $P2197&lt;&gt;"입력오류", $T$19=$P2197)
        )
    )
)</f>
        <v>0</v>
      </c>
    </row>
    <row r="2198" spans="1:17">
      <c r="A2198" t="s">
        <v>4256</v>
      </c>
      <c r="B2198" t="s">
        <v>4257</v>
      </c>
      <c r="I2198">
        <f t="shared" si="103"/>
        <v>2197</v>
      </c>
      <c r="J2198">
        <f t="shared" si="104"/>
        <v>2197</v>
      </c>
      <c r="K2198">
        <f t="shared" si="102"/>
        <v>1</v>
      </c>
      <c r="L2198" t="b">
        <f>COUNTIF($N$2:N2198, N2198)=1</f>
        <v>1</v>
      </c>
      <c r="M2198" s="37">
        <f>IF( $Q2198, MAX($M$1:M2197)+1, 0)</f>
        <v>0</v>
      </c>
      <c r="N2198" t="str" cm="1">
        <f t="array" ref="N2198">INDEX($A$9:$F$1048576, $J2198, $K2198 )</f>
        <v>69490</v>
      </c>
      <c r="O2198" t="str" cm="1">
        <f t="array" ref="O2198">INDEX($B$9:$F$1048576, $J2198, $K2198 )</f>
        <v>티월드제84차(유)1-24</v>
      </c>
      <c r="P2198" t="str" cm="1">
        <f t="array" ref="P2198">IF( $L2198, TRIM(_xll.IMDP("IR", $G$5&amp;$N2198, $G$6)), "" )</f>
        <v/>
      </c>
      <c r="Q2198" t="b" cm="1">
        <f t="array" ref="Q2198">IF(
    $U$1=1, AND($P2198&lt;&gt;"", $P2198&lt;&gt;"...", $P2198&lt;&gt;"입력오류"),
    IF(
        $U$18=1, AND($P2198&lt;&gt;"", $P2198&lt;&gt;"...", $P2198&lt;&gt;"입력오류", ISNUMBER(FIND(INDEX($T$2:$T$7,$U$1),$P2198))),
        IF(
            $U$17="기타", AND($P2198&lt;&gt;"", $P2198&lt;&gt;"...", $P2198&lt;&gt;"입력오류", NOT(ISNUMBER(FIND($T$21:$T$34,$P2198)))),
            AND($P2198&lt;&gt;"", $P2198&lt;&gt;"...", $P2198&lt;&gt;"입력오류", $T$19=$P2198)
        )
    )
)</f>
        <v>0</v>
      </c>
    </row>
    <row r="2199" spans="1:17">
      <c r="A2199" t="s">
        <v>4258</v>
      </c>
      <c r="B2199" t="s">
        <v>4259</v>
      </c>
      <c r="I2199">
        <f t="shared" si="103"/>
        <v>2198</v>
      </c>
      <c r="J2199">
        <f t="shared" si="104"/>
        <v>2198</v>
      </c>
      <c r="K2199">
        <f t="shared" si="102"/>
        <v>1</v>
      </c>
      <c r="L2199" t="b">
        <f>COUNTIF($N$2:N2199, N2199)=1</f>
        <v>1</v>
      </c>
      <c r="M2199" s="37">
        <f>IF( $Q2199, MAX($M$1:M2198)+1, 0)</f>
        <v>0</v>
      </c>
      <c r="N2199" t="str" cm="1">
        <f t="array" ref="N2199">INDEX($A$9:$F$1048576, $J2199, $K2199 )</f>
        <v>69491</v>
      </c>
      <c r="O2199" t="str" cm="1">
        <f t="array" ref="O2199">INDEX($B$9:$F$1048576, $J2199, $K2199 )</f>
        <v>티월드제84차(유)1-25</v>
      </c>
      <c r="P2199" t="str" cm="1">
        <f t="array" ref="P2199">IF( $L2199, TRIM(_xll.IMDP("IR", $G$5&amp;$N2199, $G$6)), "" )</f>
        <v/>
      </c>
      <c r="Q2199" t="b" cm="1">
        <f t="array" ref="Q2199">IF(
    $U$1=1, AND($P2199&lt;&gt;"", $P2199&lt;&gt;"...", $P2199&lt;&gt;"입력오류"),
    IF(
        $U$18=1, AND($P2199&lt;&gt;"", $P2199&lt;&gt;"...", $P2199&lt;&gt;"입력오류", ISNUMBER(FIND(INDEX($T$2:$T$7,$U$1),$P2199))),
        IF(
            $U$17="기타", AND($P2199&lt;&gt;"", $P2199&lt;&gt;"...", $P2199&lt;&gt;"입력오류", NOT(ISNUMBER(FIND($T$21:$T$34,$P2199)))),
            AND($P2199&lt;&gt;"", $P2199&lt;&gt;"...", $P2199&lt;&gt;"입력오류", $T$19=$P2199)
        )
    )
)</f>
        <v>0</v>
      </c>
    </row>
    <row r="2200" spans="1:17">
      <c r="A2200" t="s">
        <v>4260</v>
      </c>
      <c r="B2200" t="s">
        <v>4261</v>
      </c>
      <c r="I2200">
        <f t="shared" si="103"/>
        <v>2199</v>
      </c>
      <c r="J2200">
        <f t="shared" si="104"/>
        <v>2199</v>
      </c>
      <c r="K2200">
        <f t="shared" si="102"/>
        <v>1</v>
      </c>
      <c r="L2200" t="b">
        <f>COUNTIF($N$2:N2200, N2200)=1</f>
        <v>1</v>
      </c>
      <c r="M2200" s="37">
        <f>IF( $Q2200, MAX($M$1:M2199)+1, 0)</f>
        <v>0</v>
      </c>
      <c r="N2200" t="str" cm="1">
        <f t="array" ref="N2200">INDEX($A$9:$F$1048576, $J2200, $K2200 )</f>
        <v>69492</v>
      </c>
      <c r="O2200" t="str" cm="1">
        <f t="array" ref="O2200">INDEX($B$9:$F$1048576, $J2200, $K2200 )</f>
        <v>티월드제84차(유)1-26</v>
      </c>
      <c r="P2200" t="str" cm="1">
        <f t="array" ref="P2200">IF( $L2200, TRIM(_xll.IMDP("IR", $G$5&amp;$N2200, $G$6)), "" )</f>
        <v/>
      </c>
      <c r="Q2200" t="b" cm="1">
        <f t="array" ref="Q2200">IF(
    $U$1=1, AND($P2200&lt;&gt;"", $P2200&lt;&gt;"...", $P2200&lt;&gt;"입력오류"),
    IF(
        $U$18=1, AND($P2200&lt;&gt;"", $P2200&lt;&gt;"...", $P2200&lt;&gt;"입력오류", ISNUMBER(FIND(INDEX($T$2:$T$7,$U$1),$P2200))),
        IF(
            $U$17="기타", AND($P2200&lt;&gt;"", $P2200&lt;&gt;"...", $P2200&lt;&gt;"입력오류", NOT(ISNUMBER(FIND($T$21:$T$34,$P2200)))),
            AND($P2200&lt;&gt;"", $P2200&lt;&gt;"...", $P2200&lt;&gt;"입력오류", $T$19=$P2200)
        )
    )
)</f>
        <v>0</v>
      </c>
    </row>
    <row r="2201" spans="1:17">
      <c r="A2201" t="s">
        <v>4262</v>
      </c>
      <c r="B2201" t="s">
        <v>4263</v>
      </c>
      <c r="I2201">
        <f t="shared" si="103"/>
        <v>2200</v>
      </c>
      <c r="J2201">
        <f t="shared" si="104"/>
        <v>2200</v>
      </c>
      <c r="K2201">
        <f t="shared" si="102"/>
        <v>1</v>
      </c>
      <c r="L2201" t="b">
        <f>COUNTIF($N$2:N2201, N2201)=1</f>
        <v>1</v>
      </c>
      <c r="M2201" s="37">
        <f>IF( $Q2201, MAX($M$1:M2200)+1, 0)</f>
        <v>0</v>
      </c>
      <c r="N2201" t="str" cm="1">
        <f t="array" ref="N2201">INDEX($A$9:$F$1048576, $J2201, $K2201 )</f>
        <v>69493</v>
      </c>
      <c r="O2201" t="str" cm="1">
        <f t="array" ref="O2201">INDEX($B$9:$F$1048576, $J2201, $K2201 )</f>
        <v>티월드제84차(유)1-27</v>
      </c>
      <c r="P2201" t="str" cm="1">
        <f t="array" ref="P2201">IF( $L2201, TRIM(_xll.IMDP("IR", $G$5&amp;$N2201, $G$6)), "" )</f>
        <v/>
      </c>
      <c r="Q2201" t="b" cm="1">
        <f t="array" ref="Q2201">IF(
    $U$1=1, AND($P2201&lt;&gt;"", $P2201&lt;&gt;"...", $P2201&lt;&gt;"입력오류"),
    IF(
        $U$18=1, AND($P2201&lt;&gt;"", $P2201&lt;&gt;"...", $P2201&lt;&gt;"입력오류", ISNUMBER(FIND(INDEX($T$2:$T$7,$U$1),$P2201))),
        IF(
            $U$17="기타", AND($P2201&lt;&gt;"", $P2201&lt;&gt;"...", $P2201&lt;&gt;"입력오류", NOT(ISNUMBER(FIND($T$21:$T$34,$P2201)))),
            AND($P2201&lt;&gt;"", $P2201&lt;&gt;"...", $P2201&lt;&gt;"입력오류", $T$19=$P2201)
        )
    )
)</f>
        <v>0</v>
      </c>
    </row>
    <row r="2202" spans="1:17">
      <c r="A2202" t="s">
        <v>4264</v>
      </c>
      <c r="B2202" t="s">
        <v>4265</v>
      </c>
      <c r="I2202">
        <f t="shared" si="103"/>
        <v>2201</v>
      </c>
      <c r="J2202">
        <f t="shared" si="104"/>
        <v>2201</v>
      </c>
      <c r="K2202">
        <f t="shared" si="102"/>
        <v>1</v>
      </c>
      <c r="L2202" t="b">
        <f>COUNTIF($N$2:N2202, N2202)=1</f>
        <v>1</v>
      </c>
      <c r="M2202" s="37">
        <f>IF( $Q2202, MAX($M$1:M2201)+1, 0)</f>
        <v>0</v>
      </c>
      <c r="N2202" t="str" cm="1">
        <f t="array" ref="N2202">INDEX($A$9:$F$1048576, $J2202, $K2202 )</f>
        <v>69521</v>
      </c>
      <c r="O2202" t="str" cm="1">
        <f t="array" ref="O2202">INDEX($B$9:$F$1048576, $J2202, $K2202 )</f>
        <v>디앤디플랫폼리츠</v>
      </c>
      <c r="P2202" t="str" cm="1">
        <f t="array" ref="P2202">IF( $L2202, TRIM(_xll.IMDP("IR", $G$5&amp;$N2202, $G$6)), "" )</f>
        <v/>
      </c>
      <c r="Q2202" t="b" cm="1">
        <f t="array" ref="Q2202">IF(
    $U$1=1, AND($P2202&lt;&gt;"", $P2202&lt;&gt;"...", $P2202&lt;&gt;"입력오류"),
    IF(
        $U$18=1, AND($P2202&lt;&gt;"", $P2202&lt;&gt;"...", $P2202&lt;&gt;"입력오류", ISNUMBER(FIND(INDEX($T$2:$T$7,$U$1),$P2202))),
        IF(
            $U$17="기타", AND($P2202&lt;&gt;"", $P2202&lt;&gt;"...", $P2202&lt;&gt;"입력오류", NOT(ISNUMBER(FIND($T$21:$T$34,$P2202)))),
            AND($P2202&lt;&gt;"", $P2202&lt;&gt;"...", $P2202&lt;&gt;"입력오류", $T$19=$P2202)
        )
    )
)</f>
        <v>0</v>
      </c>
    </row>
    <row r="2203" spans="1:17">
      <c r="A2203" t="s">
        <v>4266</v>
      </c>
      <c r="B2203" t="s">
        <v>4267</v>
      </c>
      <c r="I2203">
        <f t="shared" si="103"/>
        <v>2202</v>
      </c>
      <c r="J2203">
        <f t="shared" si="104"/>
        <v>2202</v>
      </c>
      <c r="K2203">
        <f t="shared" si="102"/>
        <v>1</v>
      </c>
      <c r="L2203" t="b">
        <f>COUNTIF($N$2:N2203, N2203)=1</f>
        <v>1</v>
      </c>
      <c r="M2203" s="37">
        <f>IF( $Q2203, MAX($M$1:M2202)+1, 0)</f>
        <v>0</v>
      </c>
      <c r="N2203" t="str" cm="1">
        <f t="array" ref="N2203">INDEX($A$9:$F$1048576, $J2203, $K2203 )</f>
        <v>69531</v>
      </c>
      <c r="O2203" t="str" cm="1">
        <f t="array" ref="O2203">INDEX($B$9:$F$1048576, $J2203, $K2203 )</f>
        <v>한국캐피탈제5차유동화(유)1-4</v>
      </c>
      <c r="P2203" t="str" cm="1">
        <f t="array" ref="P2203">IF( $L2203, TRIM(_xll.IMDP("IR", $G$5&amp;$N2203, $G$6)), "" )</f>
        <v/>
      </c>
      <c r="Q2203" t="b" cm="1">
        <f t="array" ref="Q2203">IF(
    $U$1=1, AND($P2203&lt;&gt;"", $P2203&lt;&gt;"...", $P2203&lt;&gt;"입력오류"),
    IF(
        $U$18=1, AND($P2203&lt;&gt;"", $P2203&lt;&gt;"...", $P2203&lt;&gt;"입력오류", ISNUMBER(FIND(INDEX($T$2:$T$7,$U$1),$P2203))),
        IF(
            $U$17="기타", AND($P2203&lt;&gt;"", $P2203&lt;&gt;"...", $P2203&lt;&gt;"입력오류", NOT(ISNUMBER(FIND($T$21:$T$34,$P2203)))),
            AND($P2203&lt;&gt;"", $P2203&lt;&gt;"...", $P2203&lt;&gt;"입력오류", $T$19=$P2203)
        )
    )
)</f>
        <v>0</v>
      </c>
    </row>
    <row r="2204" spans="1:17">
      <c r="A2204" t="s">
        <v>4268</v>
      </c>
      <c r="B2204" t="s">
        <v>4269</v>
      </c>
      <c r="I2204">
        <f t="shared" si="103"/>
        <v>2203</v>
      </c>
      <c r="J2204">
        <f t="shared" si="104"/>
        <v>2203</v>
      </c>
      <c r="K2204">
        <f t="shared" si="102"/>
        <v>1</v>
      </c>
      <c r="L2204" t="b">
        <f>COUNTIF($N$2:N2204, N2204)=1</f>
        <v>1</v>
      </c>
      <c r="M2204" s="37">
        <f>IF( $Q2204, MAX($M$1:M2203)+1, 0)</f>
        <v>0</v>
      </c>
      <c r="N2204" t="str" cm="1">
        <f t="array" ref="N2204">INDEX($A$9:$F$1048576, $J2204, $K2204 )</f>
        <v>69532</v>
      </c>
      <c r="O2204" t="str" cm="1">
        <f t="array" ref="O2204">INDEX($B$9:$F$1048576, $J2204, $K2204 )</f>
        <v>한국캐피탈제5차유동화(유)1-5</v>
      </c>
      <c r="P2204" t="str" cm="1">
        <f t="array" ref="P2204">IF( $L2204, TRIM(_xll.IMDP("IR", $G$5&amp;$N2204, $G$6)), "" )</f>
        <v/>
      </c>
      <c r="Q2204" t="b" cm="1">
        <f t="array" ref="Q2204">IF(
    $U$1=1, AND($P2204&lt;&gt;"", $P2204&lt;&gt;"...", $P2204&lt;&gt;"입력오류"),
    IF(
        $U$18=1, AND($P2204&lt;&gt;"", $P2204&lt;&gt;"...", $P2204&lt;&gt;"입력오류", ISNUMBER(FIND(INDEX($T$2:$T$7,$U$1),$P2204))),
        IF(
            $U$17="기타", AND($P2204&lt;&gt;"", $P2204&lt;&gt;"...", $P2204&lt;&gt;"입력오류", NOT(ISNUMBER(FIND($T$21:$T$34,$P2204)))),
            AND($P2204&lt;&gt;"", $P2204&lt;&gt;"...", $P2204&lt;&gt;"입력오류", $T$19=$P2204)
        )
    )
)</f>
        <v>0</v>
      </c>
    </row>
    <row r="2205" spans="1:17">
      <c r="A2205" t="s">
        <v>4270</v>
      </c>
      <c r="B2205" t="s">
        <v>4271</v>
      </c>
      <c r="I2205">
        <f t="shared" si="103"/>
        <v>2204</v>
      </c>
      <c r="J2205">
        <f t="shared" si="104"/>
        <v>2204</v>
      </c>
      <c r="K2205">
        <f t="shared" si="102"/>
        <v>1</v>
      </c>
      <c r="L2205" t="b">
        <f>COUNTIF($N$2:N2205, N2205)=1</f>
        <v>1</v>
      </c>
      <c r="M2205" s="37">
        <f>IF( $Q2205, MAX($M$1:M2204)+1, 0)</f>
        <v>0</v>
      </c>
      <c r="N2205" t="str" cm="1">
        <f t="array" ref="N2205">INDEX($A$9:$F$1048576, $J2205, $K2205 )</f>
        <v>69533</v>
      </c>
      <c r="O2205" t="str" cm="1">
        <f t="array" ref="O2205">INDEX($B$9:$F$1048576, $J2205, $K2205 )</f>
        <v>한국캐피탈제5차유동화(유)1-6</v>
      </c>
      <c r="P2205" t="str" cm="1">
        <f t="array" ref="P2205">IF( $L2205, TRIM(_xll.IMDP("IR", $G$5&amp;$N2205, $G$6)), "" )</f>
        <v/>
      </c>
      <c r="Q2205" t="b" cm="1">
        <f t="array" ref="Q2205">IF(
    $U$1=1, AND($P2205&lt;&gt;"", $P2205&lt;&gt;"...", $P2205&lt;&gt;"입력오류"),
    IF(
        $U$18=1, AND($P2205&lt;&gt;"", $P2205&lt;&gt;"...", $P2205&lt;&gt;"입력오류", ISNUMBER(FIND(INDEX($T$2:$T$7,$U$1),$P2205))),
        IF(
            $U$17="기타", AND($P2205&lt;&gt;"", $P2205&lt;&gt;"...", $P2205&lt;&gt;"입력오류", NOT(ISNUMBER(FIND($T$21:$T$34,$P2205)))),
            AND($P2205&lt;&gt;"", $P2205&lt;&gt;"...", $P2205&lt;&gt;"입력오류", $T$19=$P2205)
        )
    )
)</f>
        <v>0</v>
      </c>
    </row>
    <row r="2206" spans="1:17">
      <c r="A2206" t="s">
        <v>4272</v>
      </c>
      <c r="B2206" t="s">
        <v>4273</v>
      </c>
      <c r="I2206">
        <f t="shared" si="103"/>
        <v>2205</v>
      </c>
      <c r="J2206">
        <f t="shared" si="104"/>
        <v>2205</v>
      </c>
      <c r="K2206">
        <f t="shared" si="102"/>
        <v>1</v>
      </c>
      <c r="L2206" t="b">
        <f>COUNTIF($N$2:N2206, N2206)=1</f>
        <v>1</v>
      </c>
      <c r="M2206" s="37">
        <f>IF( $Q2206, MAX($M$1:M2205)+1, 0)</f>
        <v>0</v>
      </c>
      <c r="N2206" t="str" cm="1">
        <f t="array" ref="N2206">INDEX($A$9:$F$1048576, $J2206, $K2206 )</f>
        <v>69534</v>
      </c>
      <c r="O2206" t="str" cm="1">
        <f t="array" ref="O2206">INDEX($B$9:$F$1048576, $J2206, $K2206 )</f>
        <v>한국캐피탈제5차유동화(유)1-7</v>
      </c>
      <c r="P2206" t="str" cm="1">
        <f t="array" ref="P2206">IF( $L2206, TRIM(_xll.IMDP("IR", $G$5&amp;$N2206, $G$6)), "" )</f>
        <v/>
      </c>
      <c r="Q2206" t="b" cm="1">
        <f t="array" ref="Q2206">IF(
    $U$1=1, AND($P2206&lt;&gt;"", $P2206&lt;&gt;"...", $P2206&lt;&gt;"입력오류"),
    IF(
        $U$18=1, AND($P2206&lt;&gt;"", $P2206&lt;&gt;"...", $P2206&lt;&gt;"입력오류", ISNUMBER(FIND(INDEX($T$2:$T$7,$U$1),$P2206))),
        IF(
            $U$17="기타", AND($P2206&lt;&gt;"", $P2206&lt;&gt;"...", $P2206&lt;&gt;"입력오류", NOT(ISNUMBER(FIND($T$21:$T$34,$P2206)))),
            AND($P2206&lt;&gt;"", $P2206&lt;&gt;"...", $P2206&lt;&gt;"입력오류", $T$19=$P2206)
        )
    )
)</f>
        <v>0</v>
      </c>
    </row>
    <row r="2207" spans="1:17">
      <c r="A2207" t="s">
        <v>4274</v>
      </c>
      <c r="B2207" t="s">
        <v>4275</v>
      </c>
      <c r="I2207">
        <f t="shared" si="103"/>
        <v>2206</v>
      </c>
      <c r="J2207">
        <f t="shared" si="104"/>
        <v>2206</v>
      </c>
      <c r="K2207">
        <f t="shared" si="102"/>
        <v>1</v>
      </c>
      <c r="L2207" t="b">
        <f>COUNTIF($N$2:N2207, N2207)=1</f>
        <v>1</v>
      </c>
      <c r="M2207" s="37">
        <f>IF( $Q2207, MAX($M$1:M2206)+1, 0)</f>
        <v>0</v>
      </c>
      <c r="N2207" t="str" cm="1">
        <f t="array" ref="N2207">INDEX($A$9:$F$1048576, $J2207, $K2207 )</f>
        <v>69535</v>
      </c>
      <c r="O2207" t="str" cm="1">
        <f t="array" ref="O2207">INDEX($B$9:$F$1048576, $J2207, $K2207 )</f>
        <v>한국캐피탈제5차유동화(유)1-8</v>
      </c>
      <c r="P2207" t="str" cm="1">
        <f t="array" ref="P2207">IF( $L2207, TRIM(_xll.IMDP("IR", $G$5&amp;$N2207, $G$6)), "" )</f>
        <v/>
      </c>
      <c r="Q2207" t="b" cm="1">
        <f t="array" ref="Q2207">IF(
    $U$1=1, AND($P2207&lt;&gt;"", $P2207&lt;&gt;"...", $P2207&lt;&gt;"입력오류"),
    IF(
        $U$18=1, AND($P2207&lt;&gt;"", $P2207&lt;&gt;"...", $P2207&lt;&gt;"입력오류", ISNUMBER(FIND(INDEX($T$2:$T$7,$U$1),$P2207))),
        IF(
            $U$17="기타", AND($P2207&lt;&gt;"", $P2207&lt;&gt;"...", $P2207&lt;&gt;"입력오류", NOT(ISNUMBER(FIND($T$21:$T$34,$P2207)))),
            AND($P2207&lt;&gt;"", $P2207&lt;&gt;"...", $P2207&lt;&gt;"입력오류", $T$19=$P2207)
        )
    )
)</f>
        <v>0</v>
      </c>
    </row>
    <row r="2208" spans="1:17">
      <c r="A2208" t="s">
        <v>4276</v>
      </c>
      <c r="B2208" t="s">
        <v>4277</v>
      </c>
      <c r="I2208">
        <f t="shared" si="103"/>
        <v>2207</v>
      </c>
      <c r="J2208">
        <f t="shared" si="104"/>
        <v>2207</v>
      </c>
      <c r="K2208">
        <f t="shared" si="102"/>
        <v>1</v>
      </c>
      <c r="L2208" t="b">
        <f>COUNTIF($N$2:N2208, N2208)=1</f>
        <v>1</v>
      </c>
      <c r="M2208" s="37">
        <f>IF( $Q2208, MAX($M$1:M2207)+1, 0)</f>
        <v>0</v>
      </c>
      <c r="N2208" t="str" cm="1">
        <f t="array" ref="N2208">INDEX($A$9:$F$1048576, $J2208, $K2208 )</f>
        <v>69540</v>
      </c>
      <c r="O2208" t="str" cm="1">
        <f t="array" ref="O2208">INDEX($B$9:$F$1048576, $J2208, $K2208 )</f>
        <v>마스제1차(유)1-1</v>
      </c>
      <c r="P2208" t="str" cm="1">
        <f t="array" ref="P2208">IF( $L2208, TRIM(_xll.IMDP("IR", $G$5&amp;$N2208, $G$6)), "" )</f>
        <v/>
      </c>
      <c r="Q2208" t="b" cm="1">
        <f t="array" ref="Q2208">IF(
    $U$1=1, AND($P2208&lt;&gt;"", $P2208&lt;&gt;"...", $P2208&lt;&gt;"입력오류"),
    IF(
        $U$18=1, AND($P2208&lt;&gt;"", $P2208&lt;&gt;"...", $P2208&lt;&gt;"입력오류", ISNUMBER(FIND(INDEX($T$2:$T$7,$U$1),$P2208))),
        IF(
            $U$17="기타", AND($P2208&lt;&gt;"", $P2208&lt;&gt;"...", $P2208&lt;&gt;"입력오류", NOT(ISNUMBER(FIND($T$21:$T$34,$P2208)))),
            AND($P2208&lt;&gt;"", $P2208&lt;&gt;"...", $P2208&lt;&gt;"입력오류", $T$19=$P2208)
        )
    )
)</f>
        <v>0</v>
      </c>
    </row>
    <row r="2209" spans="1:17">
      <c r="A2209" t="s">
        <v>5766</v>
      </c>
      <c r="B2209" t="s">
        <v>5767</v>
      </c>
      <c r="I2209">
        <f t="shared" si="103"/>
        <v>2208</v>
      </c>
      <c r="J2209">
        <f t="shared" si="104"/>
        <v>2208</v>
      </c>
      <c r="K2209">
        <f t="shared" si="102"/>
        <v>1</v>
      </c>
      <c r="L2209" t="b">
        <f>COUNTIF($N$2:N2209, N2209)=1</f>
        <v>1</v>
      </c>
      <c r="M2209" s="37">
        <f>IF( $Q2209, MAX($M$1:M2208)+1, 0)</f>
        <v>0</v>
      </c>
      <c r="N2209" t="str" cm="1">
        <f t="array" ref="N2209">INDEX($A$9:$F$1048576, $J2209, $K2209 )</f>
        <v>69547</v>
      </c>
      <c r="O2209" t="str" cm="1">
        <f t="array" ref="O2209">INDEX($B$9:$F$1048576, $J2209, $K2209 )</f>
        <v>마스제1차(유)1-2</v>
      </c>
      <c r="P2209" t="str" cm="1">
        <f t="array" ref="P2209">IF( $L2209, TRIM(_xll.IMDP("IR", $G$5&amp;$N2209, $G$6)), "" )</f>
        <v/>
      </c>
      <c r="Q2209" t="b" cm="1">
        <f t="array" ref="Q2209">IF(
    $U$1=1, AND($P2209&lt;&gt;"", $P2209&lt;&gt;"...", $P2209&lt;&gt;"입력오류"),
    IF(
        $U$18=1, AND($P2209&lt;&gt;"", $P2209&lt;&gt;"...", $P2209&lt;&gt;"입력오류", ISNUMBER(FIND(INDEX($T$2:$T$7,$U$1),$P2209))),
        IF(
            $U$17="기타", AND($P2209&lt;&gt;"", $P2209&lt;&gt;"...", $P2209&lt;&gt;"입력오류", NOT(ISNUMBER(FIND($T$21:$T$34,$P2209)))),
            AND($P2209&lt;&gt;"", $P2209&lt;&gt;"...", $P2209&lt;&gt;"입력오류", $T$19=$P2209)
        )
    )
)</f>
        <v>0</v>
      </c>
    </row>
    <row r="2210" spans="1:17">
      <c r="A2210" t="s">
        <v>4278</v>
      </c>
      <c r="B2210" t="s">
        <v>4279</v>
      </c>
      <c r="I2210">
        <f t="shared" si="103"/>
        <v>2209</v>
      </c>
      <c r="J2210">
        <f t="shared" si="104"/>
        <v>2209</v>
      </c>
      <c r="K2210">
        <f t="shared" si="102"/>
        <v>1</v>
      </c>
      <c r="L2210" t="b">
        <f>COUNTIF($N$2:N2210, N2210)=1</f>
        <v>1</v>
      </c>
      <c r="M2210" s="37">
        <f>IF( $Q2210, MAX($M$1:M2209)+1, 0)</f>
        <v>0</v>
      </c>
      <c r="N2210" t="str" cm="1">
        <f t="array" ref="N2210">INDEX($A$9:$F$1048576, $J2210, $K2210 )</f>
        <v>69554</v>
      </c>
      <c r="O2210" t="str" cm="1">
        <f t="array" ref="O2210">INDEX($B$9:$F$1048576, $J2210, $K2210 )</f>
        <v>주택금융공사MBS2023-5(1-1)</v>
      </c>
      <c r="P2210" t="str" cm="1">
        <f t="array" ref="P2210">IF( $L2210, TRIM(_xll.IMDP("IR", $G$5&amp;$N2210, $G$6)), "" )</f>
        <v/>
      </c>
      <c r="Q2210" t="b" cm="1">
        <f t="array" ref="Q2210">IF(
    $U$1=1, AND($P2210&lt;&gt;"", $P2210&lt;&gt;"...", $P2210&lt;&gt;"입력오류"),
    IF(
        $U$18=1, AND($P2210&lt;&gt;"", $P2210&lt;&gt;"...", $P2210&lt;&gt;"입력오류", ISNUMBER(FIND(INDEX($T$2:$T$7,$U$1),$P2210))),
        IF(
            $U$17="기타", AND($P2210&lt;&gt;"", $P2210&lt;&gt;"...", $P2210&lt;&gt;"입력오류", NOT(ISNUMBER(FIND($T$21:$T$34,$P2210)))),
            AND($P2210&lt;&gt;"", $P2210&lt;&gt;"...", $P2210&lt;&gt;"입력오류", $T$19=$P2210)
        )
    )
)</f>
        <v>0</v>
      </c>
    </row>
    <row r="2211" spans="1:17">
      <c r="A2211" t="s">
        <v>4280</v>
      </c>
      <c r="B2211" t="s">
        <v>4281</v>
      </c>
      <c r="I2211">
        <f t="shared" si="103"/>
        <v>2210</v>
      </c>
      <c r="J2211">
        <f t="shared" si="104"/>
        <v>2210</v>
      </c>
      <c r="K2211">
        <f t="shared" si="102"/>
        <v>1</v>
      </c>
      <c r="L2211" t="b">
        <f>COUNTIF($N$2:N2211, N2211)=1</f>
        <v>1</v>
      </c>
      <c r="M2211" s="37">
        <f>IF( $Q2211, MAX($M$1:M2210)+1, 0)</f>
        <v>0</v>
      </c>
      <c r="N2211" t="str" cm="1">
        <f t="array" ref="N2211">INDEX($A$9:$F$1048576, $J2211, $K2211 )</f>
        <v>69555</v>
      </c>
      <c r="O2211" t="str" cm="1">
        <f t="array" ref="O2211">INDEX($B$9:$F$1048576, $J2211, $K2211 )</f>
        <v>주택금융공사MBS2023-5(1-2)</v>
      </c>
      <c r="P2211" t="str" cm="1">
        <f t="array" ref="P2211">IF( $L2211, TRIM(_xll.IMDP("IR", $G$5&amp;$N2211, $G$6)), "" )</f>
        <v/>
      </c>
      <c r="Q2211" t="b" cm="1">
        <f t="array" ref="Q2211">IF(
    $U$1=1, AND($P2211&lt;&gt;"", $P2211&lt;&gt;"...", $P2211&lt;&gt;"입력오류"),
    IF(
        $U$18=1, AND($P2211&lt;&gt;"", $P2211&lt;&gt;"...", $P2211&lt;&gt;"입력오류", ISNUMBER(FIND(INDEX($T$2:$T$7,$U$1),$P2211))),
        IF(
            $U$17="기타", AND($P2211&lt;&gt;"", $P2211&lt;&gt;"...", $P2211&lt;&gt;"입력오류", NOT(ISNUMBER(FIND($T$21:$T$34,$P2211)))),
            AND($P2211&lt;&gt;"", $P2211&lt;&gt;"...", $P2211&lt;&gt;"입력오류", $T$19=$P2211)
        )
    )
)</f>
        <v>0</v>
      </c>
    </row>
    <row r="2212" spans="1:17">
      <c r="A2212" t="s">
        <v>4282</v>
      </c>
      <c r="B2212" t="s">
        <v>4283</v>
      </c>
      <c r="I2212">
        <f t="shared" si="103"/>
        <v>2211</v>
      </c>
      <c r="J2212">
        <f t="shared" si="104"/>
        <v>2211</v>
      </c>
      <c r="K2212">
        <f t="shared" si="102"/>
        <v>1</v>
      </c>
      <c r="L2212" t="b">
        <f>COUNTIF($N$2:N2212, N2212)=1</f>
        <v>1</v>
      </c>
      <c r="M2212" s="37">
        <f>IF( $Q2212, MAX($M$1:M2211)+1, 0)</f>
        <v>0</v>
      </c>
      <c r="N2212" t="str" cm="1">
        <f t="array" ref="N2212">INDEX($A$9:$F$1048576, $J2212, $K2212 )</f>
        <v>69556</v>
      </c>
      <c r="O2212" t="str" cm="1">
        <f t="array" ref="O2212">INDEX($B$9:$F$1048576, $J2212, $K2212 )</f>
        <v>주택금융공사MBS2023-5(1-3)</v>
      </c>
      <c r="P2212" t="str" cm="1">
        <f t="array" ref="P2212">IF( $L2212, TRIM(_xll.IMDP("IR", $G$5&amp;$N2212, $G$6)), "" )</f>
        <v/>
      </c>
      <c r="Q2212" t="b" cm="1">
        <f t="array" ref="Q2212">IF(
    $U$1=1, AND($P2212&lt;&gt;"", $P2212&lt;&gt;"...", $P2212&lt;&gt;"입력오류"),
    IF(
        $U$18=1, AND($P2212&lt;&gt;"", $P2212&lt;&gt;"...", $P2212&lt;&gt;"입력오류", ISNUMBER(FIND(INDEX($T$2:$T$7,$U$1),$P2212))),
        IF(
            $U$17="기타", AND($P2212&lt;&gt;"", $P2212&lt;&gt;"...", $P2212&lt;&gt;"입력오류", NOT(ISNUMBER(FIND($T$21:$T$34,$P2212)))),
            AND($P2212&lt;&gt;"", $P2212&lt;&gt;"...", $P2212&lt;&gt;"입력오류", $T$19=$P2212)
        )
    )
)</f>
        <v>0</v>
      </c>
    </row>
    <row r="2213" spans="1:17">
      <c r="A2213" t="s">
        <v>4284</v>
      </c>
      <c r="B2213" t="s">
        <v>4285</v>
      </c>
      <c r="I2213">
        <f t="shared" si="103"/>
        <v>2212</v>
      </c>
      <c r="J2213">
        <f t="shared" si="104"/>
        <v>2212</v>
      </c>
      <c r="K2213">
        <f t="shared" si="102"/>
        <v>1</v>
      </c>
      <c r="L2213" t="b">
        <f>COUNTIF($N$2:N2213, N2213)=1</f>
        <v>1</v>
      </c>
      <c r="M2213" s="37">
        <f>IF( $Q2213, MAX($M$1:M2212)+1, 0)</f>
        <v>0</v>
      </c>
      <c r="N2213" t="str" cm="1">
        <f t="array" ref="N2213">INDEX($A$9:$F$1048576, $J2213, $K2213 )</f>
        <v>69557</v>
      </c>
      <c r="O2213" t="str" cm="1">
        <f t="array" ref="O2213">INDEX($B$9:$F$1048576, $J2213, $K2213 )</f>
        <v>주택금융공사MBS2023-5(1-4)</v>
      </c>
      <c r="P2213" t="str" cm="1">
        <f t="array" ref="P2213">IF( $L2213, TRIM(_xll.IMDP("IR", $G$5&amp;$N2213, $G$6)), "" )</f>
        <v/>
      </c>
      <c r="Q2213" t="b" cm="1">
        <f t="array" ref="Q2213">IF(
    $U$1=1, AND($P2213&lt;&gt;"", $P2213&lt;&gt;"...", $P2213&lt;&gt;"입력오류"),
    IF(
        $U$18=1, AND($P2213&lt;&gt;"", $P2213&lt;&gt;"...", $P2213&lt;&gt;"입력오류", ISNUMBER(FIND(INDEX($T$2:$T$7,$U$1),$P2213))),
        IF(
            $U$17="기타", AND($P2213&lt;&gt;"", $P2213&lt;&gt;"...", $P2213&lt;&gt;"입력오류", NOT(ISNUMBER(FIND($T$21:$T$34,$P2213)))),
            AND($P2213&lt;&gt;"", $P2213&lt;&gt;"...", $P2213&lt;&gt;"입력오류", $T$19=$P2213)
        )
    )
)</f>
        <v>0</v>
      </c>
    </row>
    <row r="2214" spans="1:17">
      <c r="A2214" t="s">
        <v>4286</v>
      </c>
      <c r="B2214" t="s">
        <v>4287</v>
      </c>
      <c r="I2214">
        <f t="shared" si="103"/>
        <v>2213</v>
      </c>
      <c r="J2214">
        <f t="shared" si="104"/>
        <v>2213</v>
      </c>
      <c r="K2214">
        <f t="shared" si="102"/>
        <v>1</v>
      </c>
      <c r="L2214" t="b">
        <f>COUNTIF($N$2:N2214, N2214)=1</f>
        <v>1</v>
      </c>
      <c r="M2214" s="37">
        <f>IF( $Q2214, MAX($M$1:M2213)+1, 0)</f>
        <v>0</v>
      </c>
      <c r="N2214" t="str" cm="1">
        <f t="array" ref="N2214">INDEX($A$9:$F$1048576, $J2214, $K2214 )</f>
        <v>69573</v>
      </c>
      <c r="O2214" t="str" cm="1">
        <f t="array" ref="O2214">INDEX($B$9:$F$1048576, $J2214, $K2214 )</f>
        <v>퍼스트파이브지제67차(유)1-6</v>
      </c>
      <c r="P2214" t="str" cm="1">
        <f t="array" ref="P2214">IF( $L2214, TRIM(_xll.IMDP("IR", $G$5&amp;$N2214, $G$6)), "" )</f>
        <v/>
      </c>
      <c r="Q2214" t="b" cm="1">
        <f t="array" ref="Q2214">IF(
    $U$1=1, AND($P2214&lt;&gt;"", $P2214&lt;&gt;"...", $P2214&lt;&gt;"입력오류"),
    IF(
        $U$18=1, AND($P2214&lt;&gt;"", $P2214&lt;&gt;"...", $P2214&lt;&gt;"입력오류", ISNUMBER(FIND(INDEX($T$2:$T$7,$U$1),$P2214))),
        IF(
            $U$17="기타", AND($P2214&lt;&gt;"", $P2214&lt;&gt;"...", $P2214&lt;&gt;"입력오류", NOT(ISNUMBER(FIND($T$21:$T$34,$P2214)))),
            AND($P2214&lt;&gt;"", $P2214&lt;&gt;"...", $P2214&lt;&gt;"입력오류", $T$19=$P2214)
        )
    )
)</f>
        <v>0</v>
      </c>
    </row>
    <row r="2215" spans="1:17">
      <c r="A2215" t="s">
        <v>4288</v>
      </c>
      <c r="B2215" t="s">
        <v>4289</v>
      </c>
      <c r="I2215">
        <f t="shared" si="103"/>
        <v>2214</v>
      </c>
      <c r="J2215">
        <f t="shared" si="104"/>
        <v>2214</v>
      </c>
      <c r="K2215">
        <f t="shared" si="102"/>
        <v>1</v>
      </c>
      <c r="L2215" t="b">
        <f>COUNTIF($N$2:N2215, N2215)=1</f>
        <v>1</v>
      </c>
      <c r="M2215" s="37">
        <f>IF( $Q2215, MAX($M$1:M2214)+1, 0)</f>
        <v>0</v>
      </c>
      <c r="N2215" t="str" cm="1">
        <f t="array" ref="N2215">INDEX($A$9:$F$1048576, $J2215, $K2215 )</f>
        <v>69574</v>
      </c>
      <c r="O2215" t="str" cm="1">
        <f t="array" ref="O2215">INDEX($B$9:$F$1048576, $J2215, $K2215 )</f>
        <v>퍼스트파이브지제67차(유)1-7</v>
      </c>
      <c r="P2215" t="str" cm="1">
        <f t="array" ref="P2215">IF( $L2215, TRIM(_xll.IMDP("IR", $G$5&amp;$N2215, $G$6)), "" )</f>
        <v/>
      </c>
      <c r="Q2215" t="b" cm="1">
        <f t="array" ref="Q2215">IF(
    $U$1=1, AND($P2215&lt;&gt;"", $P2215&lt;&gt;"...", $P2215&lt;&gt;"입력오류"),
    IF(
        $U$18=1, AND($P2215&lt;&gt;"", $P2215&lt;&gt;"...", $P2215&lt;&gt;"입력오류", ISNUMBER(FIND(INDEX($T$2:$T$7,$U$1),$P2215))),
        IF(
            $U$17="기타", AND($P2215&lt;&gt;"", $P2215&lt;&gt;"...", $P2215&lt;&gt;"입력오류", NOT(ISNUMBER(FIND($T$21:$T$34,$P2215)))),
            AND($P2215&lt;&gt;"", $P2215&lt;&gt;"...", $P2215&lt;&gt;"입력오류", $T$19=$P2215)
        )
    )
)</f>
        <v>0</v>
      </c>
    </row>
    <row r="2216" spans="1:17">
      <c r="A2216" t="s">
        <v>4290</v>
      </c>
      <c r="B2216" t="s">
        <v>4291</v>
      </c>
      <c r="I2216">
        <f t="shared" si="103"/>
        <v>2215</v>
      </c>
      <c r="J2216">
        <f t="shared" si="104"/>
        <v>2215</v>
      </c>
      <c r="K2216">
        <f t="shared" si="102"/>
        <v>1</v>
      </c>
      <c r="L2216" t="b">
        <f>COUNTIF($N$2:N2216, N2216)=1</f>
        <v>1</v>
      </c>
      <c r="M2216" s="37">
        <f>IF( $Q2216, MAX($M$1:M2215)+1, 0)</f>
        <v>0</v>
      </c>
      <c r="N2216" t="str" cm="1">
        <f t="array" ref="N2216">INDEX($A$9:$F$1048576, $J2216, $K2216 )</f>
        <v>69575</v>
      </c>
      <c r="O2216" t="str" cm="1">
        <f t="array" ref="O2216">INDEX($B$9:$F$1048576, $J2216, $K2216 )</f>
        <v>퍼스트파이브지제67차(유)1-8</v>
      </c>
      <c r="P2216" t="str" cm="1">
        <f t="array" ref="P2216">IF( $L2216, TRIM(_xll.IMDP("IR", $G$5&amp;$N2216, $G$6)), "" )</f>
        <v/>
      </c>
      <c r="Q2216" t="b" cm="1">
        <f t="array" ref="Q2216">IF(
    $U$1=1, AND($P2216&lt;&gt;"", $P2216&lt;&gt;"...", $P2216&lt;&gt;"입력오류"),
    IF(
        $U$18=1, AND($P2216&lt;&gt;"", $P2216&lt;&gt;"...", $P2216&lt;&gt;"입력오류", ISNUMBER(FIND(INDEX($T$2:$T$7,$U$1),$P2216))),
        IF(
            $U$17="기타", AND($P2216&lt;&gt;"", $P2216&lt;&gt;"...", $P2216&lt;&gt;"입력오류", NOT(ISNUMBER(FIND($T$21:$T$34,$P2216)))),
            AND($P2216&lt;&gt;"", $P2216&lt;&gt;"...", $P2216&lt;&gt;"입력오류", $T$19=$P2216)
        )
    )
)</f>
        <v>0</v>
      </c>
    </row>
    <row r="2217" spans="1:17">
      <c r="A2217" t="s">
        <v>4292</v>
      </c>
      <c r="B2217" t="s">
        <v>4293</v>
      </c>
      <c r="I2217">
        <f t="shared" si="103"/>
        <v>2216</v>
      </c>
      <c r="J2217">
        <f t="shared" si="104"/>
        <v>2216</v>
      </c>
      <c r="K2217">
        <f t="shared" si="102"/>
        <v>1</v>
      </c>
      <c r="L2217" t="b">
        <f>COUNTIF($N$2:N2217, N2217)=1</f>
        <v>1</v>
      </c>
      <c r="M2217" s="37">
        <f>IF( $Q2217, MAX($M$1:M2216)+1, 0)</f>
        <v>0</v>
      </c>
      <c r="N2217" t="str" cm="1">
        <f t="array" ref="N2217">INDEX($A$9:$F$1048576, $J2217, $K2217 )</f>
        <v>69576</v>
      </c>
      <c r="O2217" t="str" cm="1">
        <f t="array" ref="O2217">INDEX($B$9:$F$1048576, $J2217, $K2217 )</f>
        <v>퍼스트파이브지제67차(유)1-9</v>
      </c>
      <c r="P2217" t="str" cm="1">
        <f t="array" ref="P2217">IF( $L2217, TRIM(_xll.IMDP("IR", $G$5&amp;$N2217, $G$6)), "" )</f>
        <v/>
      </c>
      <c r="Q2217" t="b" cm="1">
        <f t="array" ref="Q2217">IF(
    $U$1=1, AND($P2217&lt;&gt;"", $P2217&lt;&gt;"...", $P2217&lt;&gt;"입력오류"),
    IF(
        $U$18=1, AND($P2217&lt;&gt;"", $P2217&lt;&gt;"...", $P2217&lt;&gt;"입력오류", ISNUMBER(FIND(INDEX($T$2:$T$7,$U$1),$P2217))),
        IF(
            $U$17="기타", AND($P2217&lt;&gt;"", $P2217&lt;&gt;"...", $P2217&lt;&gt;"입력오류", NOT(ISNUMBER(FIND($T$21:$T$34,$P2217)))),
            AND($P2217&lt;&gt;"", $P2217&lt;&gt;"...", $P2217&lt;&gt;"입력오류", $T$19=$P2217)
        )
    )
)</f>
        <v>0</v>
      </c>
    </row>
    <row r="2218" spans="1:17">
      <c r="A2218" t="s">
        <v>4294</v>
      </c>
      <c r="B2218" t="s">
        <v>4295</v>
      </c>
      <c r="I2218">
        <f t="shared" si="103"/>
        <v>2217</v>
      </c>
      <c r="J2218">
        <f t="shared" si="104"/>
        <v>2217</v>
      </c>
      <c r="K2218">
        <f t="shared" si="102"/>
        <v>1</v>
      </c>
      <c r="L2218" t="b">
        <f>COUNTIF($N$2:N2218, N2218)=1</f>
        <v>1</v>
      </c>
      <c r="M2218" s="37">
        <f>IF( $Q2218, MAX($M$1:M2217)+1, 0)</f>
        <v>0</v>
      </c>
      <c r="N2218" t="str" cm="1">
        <f t="array" ref="N2218">INDEX($A$9:$F$1048576, $J2218, $K2218 )</f>
        <v>69577</v>
      </c>
      <c r="O2218" t="str" cm="1">
        <f t="array" ref="O2218">INDEX($B$9:$F$1048576, $J2218, $K2218 )</f>
        <v>퍼스트파이브지제67차(유)1-10</v>
      </c>
      <c r="P2218" t="str" cm="1">
        <f t="array" ref="P2218">IF( $L2218, TRIM(_xll.IMDP("IR", $G$5&amp;$N2218, $G$6)), "" )</f>
        <v/>
      </c>
      <c r="Q2218" t="b" cm="1">
        <f t="array" ref="Q2218">IF(
    $U$1=1, AND($P2218&lt;&gt;"", $P2218&lt;&gt;"...", $P2218&lt;&gt;"입력오류"),
    IF(
        $U$18=1, AND($P2218&lt;&gt;"", $P2218&lt;&gt;"...", $P2218&lt;&gt;"입력오류", ISNUMBER(FIND(INDEX($T$2:$T$7,$U$1),$P2218))),
        IF(
            $U$17="기타", AND($P2218&lt;&gt;"", $P2218&lt;&gt;"...", $P2218&lt;&gt;"입력오류", NOT(ISNUMBER(FIND($T$21:$T$34,$P2218)))),
            AND($P2218&lt;&gt;"", $P2218&lt;&gt;"...", $P2218&lt;&gt;"입력오류", $T$19=$P2218)
        )
    )
)</f>
        <v>0</v>
      </c>
    </row>
    <row r="2219" spans="1:17">
      <c r="A2219" t="s">
        <v>4296</v>
      </c>
      <c r="B2219" t="s">
        <v>4297</v>
      </c>
      <c r="I2219">
        <f t="shared" si="103"/>
        <v>2218</v>
      </c>
      <c r="J2219">
        <f t="shared" si="104"/>
        <v>2218</v>
      </c>
      <c r="K2219">
        <f t="shared" si="102"/>
        <v>1</v>
      </c>
      <c r="L2219" t="b">
        <f>COUNTIF($N$2:N2219, N2219)=1</f>
        <v>1</v>
      </c>
      <c r="M2219" s="37">
        <f>IF( $Q2219, MAX($M$1:M2218)+1, 0)</f>
        <v>0</v>
      </c>
      <c r="N2219" t="str" cm="1">
        <f t="array" ref="N2219">INDEX($A$9:$F$1048576, $J2219, $K2219 )</f>
        <v>69578</v>
      </c>
      <c r="O2219" t="str" cm="1">
        <f t="array" ref="O2219">INDEX($B$9:$F$1048576, $J2219, $K2219 )</f>
        <v>퍼스트파이브지제67차(유)1-11</v>
      </c>
      <c r="P2219" t="str" cm="1">
        <f t="array" ref="P2219">IF( $L2219, TRIM(_xll.IMDP("IR", $G$5&amp;$N2219, $G$6)), "" )</f>
        <v/>
      </c>
      <c r="Q2219" t="b" cm="1">
        <f t="array" ref="Q2219">IF(
    $U$1=1, AND($P2219&lt;&gt;"", $P2219&lt;&gt;"...", $P2219&lt;&gt;"입력오류"),
    IF(
        $U$18=1, AND($P2219&lt;&gt;"", $P2219&lt;&gt;"...", $P2219&lt;&gt;"입력오류", ISNUMBER(FIND(INDEX($T$2:$T$7,$U$1),$P2219))),
        IF(
            $U$17="기타", AND($P2219&lt;&gt;"", $P2219&lt;&gt;"...", $P2219&lt;&gt;"입력오류", NOT(ISNUMBER(FIND($T$21:$T$34,$P2219)))),
            AND($P2219&lt;&gt;"", $P2219&lt;&gt;"...", $P2219&lt;&gt;"입력오류", $T$19=$P2219)
        )
    )
)</f>
        <v>0</v>
      </c>
    </row>
    <row r="2220" spans="1:17">
      <c r="A2220" t="s">
        <v>4298</v>
      </c>
      <c r="B2220" t="s">
        <v>4299</v>
      </c>
      <c r="I2220">
        <f t="shared" si="103"/>
        <v>2219</v>
      </c>
      <c r="J2220">
        <f t="shared" si="104"/>
        <v>2219</v>
      </c>
      <c r="K2220">
        <f t="shared" si="102"/>
        <v>1</v>
      </c>
      <c r="L2220" t="b">
        <f>COUNTIF($N$2:N2220, N2220)=1</f>
        <v>1</v>
      </c>
      <c r="M2220" s="37">
        <f>IF( $Q2220, MAX($M$1:M2219)+1, 0)</f>
        <v>0</v>
      </c>
      <c r="N2220" t="str" cm="1">
        <f t="array" ref="N2220">INDEX($A$9:$F$1048576, $J2220, $K2220 )</f>
        <v>69579</v>
      </c>
      <c r="O2220" t="str" cm="1">
        <f t="array" ref="O2220">INDEX($B$9:$F$1048576, $J2220, $K2220 )</f>
        <v>퍼스트파이브지제67차(유)1-12</v>
      </c>
      <c r="P2220" t="str" cm="1">
        <f t="array" ref="P2220">IF( $L2220, TRIM(_xll.IMDP("IR", $G$5&amp;$N2220, $G$6)), "" )</f>
        <v/>
      </c>
      <c r="Q2220" t="b" cm="1">
        <f t="array" ref="Q2220">IF(
    $U$1=1, AND($P2220&lt;&gt;"", $P2220&lt;&gt;"...", $P2220&lt;&gt;"입력오류"),
    IF(
        $U$18=1, AND($P2220&lt;&gt;"", $P2220&lt;&gt;"...", $P2220&lt;&gt;"입력오류", ISNUMBER(FIND(INDEX($T$2:$T$7,$U$1),$P2220))),
        IF(
            $U$17="기타", AND($P2220&lt;&gt;"", $P2220&lt;&gt;"...", $P2220&lt;&gt;"입력오류", NOT(ISNUMBER(FIND($T$21:$T$34,$P2220)))),
            AND($P2220&lt;&gt;"", $P2220&lt;&gt;"...", $P2220&lt;&gt;"입력오류", $T$19=$P2220)
        )
    )
)</f>
        <v>0</v>
      </c>
    </row>
    <row r="2221" spans="1:17">
      <c r="A2221" t="s">
        <v>4300</v>
      </c>
      <c r="B2221" t="s">
        <v>4301</v>
      </c>
      <c r="I2221">
        <f t="shared" si="103"/>
        <v>2220</v>
      </c>
      <c r="J2221">
        <f t="shared" si="104"/>
        <v>2220</v>
      </c>
      <c r="K2221">
        <f t="shared" si="102"/>
        <v>1</v>
      </c>
      <c r="L2221" t="b">
        <f>COUNTIF($N$2:N2221, N2221)=1</f>
        <v>1</v>
      </c>
      <c r="M2221" s="37">
        <f>IF( $Q2221, MAX($M$1:M2220)+1, 0)</f>
        <v>0</v>
      </c>
      <c r="N2221" t="str" cm="1">
        <f t="array" ref="N2221">INDEX($A$9:$F$1048576, $J2221, $K2221 )</f>
        <v>69580</v>
      </c>
      <c r="O2221" t="str" cm="1">
        <f t="array" ref="O2221">INDEX($B$9:$F$1048576, $J2221, $K2221 )</f>
        <v>퍼스트파이브지제67차(유)1-13</v>
      </c>
      <c r="P2221" t="str" cm="1">
        <f t="array" ref="P2221">IF( $L2221, TRIM(_xll.IMDP("IR", $G$5&amp;$N2221, $G$6)), "" )</f>
        <v/>
      </c>
      <c r="Q2221" t="b" cm="1">
        <f t="array" ref="Q2221">IF(
    $U$1=1, AND($P2221&lt;&gt;"", $P2221&lt;&gt;"...", $P2221&lt;&gt;"입력오류"),
    IF(
        $U$18=1, AND($P2221&lt;&gt;"", $P2221&lt;&gt;"...", $P2221&lt;&gt;"입력오류", ISNUMBER(FIND(INDEX($T$2:$T$7,$U$1),$P2221))),
        IF(
            $U$17="기타", AND($P2221&lt;&gt;"", $P2221&lt;&gt;"...", $P2221&lt;&gt;"입력오류", NOT(ISNUMBER(FIND($T$21:$T$34,$P2221)))),
            AND($P2221&lt;&gt;"", $P2221&lt;&gt;"...", $P2221&lt;&gt;"입력오류", $T$19=$P2221)
        )
    )
)</f>
        <v>0</v>
      </c>
    </row>
    <row r="2222" spans="1:17">
      <c r="A2222" t="s">
        <v>4302</v>
      </c>
      <c r="B2222" t="s">
        <v>4303</v>
      </c>
      <c r="I2222">
        <f t="shared" si="103"/>
        <v>2221</v>
      </c>
      <c r="J2222">
        <f t="shared" si="104"/>
        <v>2221</v>
      </c>
      <c r="K2222">
        <f t="shared" si="102"/>
        <v>1</v>
      </c>
      <c r="L2222" t="b">
        <f>COUNTIF($N$2:N2222, N2222)=1</f>
        <v>1</v>
      </c>
      <c r="M2222" s="37">
        <f>IF( $Q2222, MAX($M$1:M2221)+1, 0)</f>
        <v>0</v>
      </c>
      <c r="N2222" t="str" cm="1">
        <f t="array" ref="N2222">INDEX($A$9:$F$1048576, $J2222, $K2222 )</f>
        <v>69581</v>
      </c>
      <c r="O2222" t="str" cm="1">
        <f t="array" ref="O2222">INDEX($B$9:$F$1048576, $J2222, $K2222 )</f>
        <v>퍼스트파이브지제67차(유)1-14</v>
      </c>
      <c r="P2222" t="str" cm="1">
        <f t="array" ref="P2222">IF( $L2222, TRIM(_xll.IMDP("IR", $G$5&amp;$N2222, $G$6)), "" )</f>
        <v/>
      </c>
      <c r="Q2222" t="b" cm="1">
        <f t="array" ref="Q2222">IF(
    $U$1=1, AND($P2222&lt;&gt;"", $P2222&lt;&gt;"...", $P2222&lt;&gt;"입력오류"),
    IF(
        $U$18=1, AND($P2222&lt;&gt;"", $P2222&lt;&gt;"...", $P2222&lt;&gt;"입력오류", ISNUMBER(FIND(INDEX($T$2:$T$7,$U$1),$P2222))),
        IF(
            $U$17="기타", AND($P2222&lt;&gt;"", $P2222&lt;&gt;"...", $P2222&lt;&gt;"입력오류", NOT(ISNUMBER(FIND($T$21:$T$34,$P2222)))),
            AND($P2222&lt;&gt;"", $P2222&lt;&gt;"...", $P2222&lt;&gt;"입력오류", $T$19=$P2222)
        )
    )
)</f>
        <v>0</v>
      </c>
    </row>
    <row r="2223" spans="1:17">
      <c r="A2223" t="s">
        <v>4304</v>
      </c>
      <c r="B2223" t="s">
        <v>4305</v>
      </c>
      <c r="I2223">
        <f t="shared" si="103"/>
        <v>2222</v>
      </c>
      <c r="J2223">
        <f t="shared" si="104"/>
        <v>2222</v>
      </c>
      <c r="K2223">
        <f t="shared" si="102"/>
        <v>1</v>
      </c>
      <c r="L2223" t="b">
        <f>COUNTIF($N$2:N2223, N2223)=1</f>
        <v>1</v>
      </c>
      <c r="M2223" s="37">
        <f>IF( $Q2223, MAX($M$1:M2222)+1, 0)</f>
        <v>0</v>
      </c>
      <c r="N2223" t="str" cm="1">
        <f t="array" ref="N2223">INDEX($A$9:$F$1048576, $J2223, $K2223 )</f>
        <v>69582</v>
      </c>
      <c r="O2223" t="str" cm="1">
        <f t="array" ref="O2223">INDEX($B$9:$F$1048576, $J2223, $K2223 )</f>
        <v>퍼스트파이브지제67차(유)1-15</v>
      </c>
      <c r="P2223" t="str" cm="1">
        <f t="array" ref="P2223">IF( $L2223, TRIM(_xll.IMDP("IR", $G$5&amp;$N2223, $G$6)), "" )</f>
        <v/>
      </c>
      <c r="Q2223" t="b" cm="1">
        <f t="array" ref="Q2223">IF(
    $U$1=1, AND($P2223&lt;&gt;"", $P2223&lt;&gt;"...", $P2223&lt;&gt;"입력오류"),
    IF(
        $U$18=1, AND($P2223&lt;&gt;"", $P2223&lt;&gt;"...", $P2223&lt;&gt;"입력오류", ISNUMBER(FIND(INDEX($T$2:$T$7,$U$1),$P2223))),
        IF(
            $U$17="기타", AND($P2223&lt;&gt;"", $P2223&lt;&gt;"...", $P2223&lt;&gt;"입력오류", NOT(ISNUMBER(FIND($T$21:$T$34,$P2223)))),
            AND($P2223&lt;&gt;"", $P2223&lt;&gt;"...", $P2223&lt;&gt;"입력오류", $T$19=$P2223)
        )
    )
)</f>
        <v>0</v>
      </c>
    </row>
    <row r="2224" spans="1:17">
      <c r="A2224" t="s">
        <v>4306</v>
      </c>
      <c r="B2224" t="s">
        <v>4307</v>
      </c>
      <c r="I2224">
        <f t="shared" si="103"/>
        <v>2223</v>
      </c>
      <c r="J2224">
        <f t="shared" si="104"/>
        <v>2223</v>
      </c>
      <c r="K2224">
        <f t="shared" si="102"/>
        <v>1</v>
      </c>
      <c r="L2224" t="b">
        <f>COUNTIF($N$2:N2224, N2224)=1</f>
        <v>1</v>
      </c>
      <c r="M2224" s="37">
        <f>IF( $Q2224, MAX($M$1:M2223)+1, 0)</f>
        <v>0</v>
      </c>
      <c r="N2224" t="str" cm="1">
        <f t="array" ref="N2224">INDEX($A$9:$F$1048576, $J2224, $K2224 )</f>
        <v>69583</v>
      </c>
      <c r="O2224" t="str" cm="1">
        <f t="array" ref="O2224">INDEX($B$9:$F$1048576, $J2224, $K2224 )</f>
        <v>퍼스트파이브지제67차(유)1-16</v>
      </c>
      <c r="P2224" t="str" cm="1">
        <f t="array" ref="P2224">IF( $L2224, TRIM(_xll.IMDP("IR", $G$5&amp;$N2224, $G$6)), "" )</f>
        <v/>
      </c>
      <c r="Q2224" t="b" cm="1">
        <f t="array" ref="Q2224">IF(
    $U$1=1, AND($P2224&lt;&gt;"", $P2224&lt;&gt;"...", $P2224&lt;&gt;"입력오류"),
    IF(
        $U$18=1, AND($P2224&lt;&gt;"", $P2224&lt;&gt;"...", $P2224&lt;&gt;"입력오류", ISNUMBER(FIND(INDEX($T$2:$T$7,$U$1),$P2224))),
        IF(
            $U$17="기타", AND($P2224&lt;&gt;"", $P2224&lt;&gt;"...", $P2224&lt;&gt;"입력오류", NOT(ISNUMBER(FIND($T$21:$T$34,$P2224)))),
            AND($P2224&lt;&gt;"", $P2224&lt;&gt;"...", $P2224&lt;&gt;"입력오류", $T$19=$P2224)
        )
    )
)</f>
        <v>0</v>
      </c>
    </row>
    <row r="2225" spans="1:17">
      <c r="A2225" t="s">
        <v>4308</v>
      </c>
      <c r="B2225" t="s">
        <v>4309</v>
      </c>
      <c r="I2225">
        <f t="shared" si="103"/>
        <v>2224</v>
      </c>
      <c r="J2225">
        <f t="shared" si="104"/>
        <v>2224</v>
      </c>
      <c r="K2225">
        <f t="shared" si="102"/>
        <v>1</v>
      </c>
      <c r="L2225" t="b">
        <f>COUNTIF($N$2:N2225, N2225)=1</f>
        <v>1</v>
      </c>
      <c r="M2225" s="37">
        <f>IF( $Q2225, MAX($M$1:M2224)+1, 0)</f>
        <v>0</v>
      </c>
      <c r="N2225" t="str" cm="1">
        <f t="array" ref="N2225">INDEX($A$9:$F$1048576, $J2225, $K2225 )</f>
        <v>69584</v>
      </c>
      <c r="O2225" t="str" cm="1">
        <f t="array" ref="O2225">INDEX($B$9:$F$1048576, $J2225, $K2225 )</f>
        <v>퍼스트파이브지제67차(유)1-17</v>
      </c>
      <c r="P2225" t="str" cm="1">
        <f t="array" ref="P2225">IF( $L2225, TRIM(_xll.IMDP("IR", $G$5&amp;$N2225, $G$6)), "" )</f>
        <v/>
      </c>
      <c r="Q2225" t="b" cm="1">
        <f t="array" ref="Q2225">IF(
    $U$1=1, AND($P2225&lt;&gt;"", $P2225&lt;&gt;"...", $P2225&lt;&gt;"입력오류"),
    IF(
        $U$18=1, AND($P2225&lt;&gt;"", $P2225&lt;&gt;"...", $P2225&lt;&gt;"입력오류", ISNUMBER(FIND(INDEX($T$2:$T$7,$U$1),$P2225))),
        IF(
            $U$17="기타", AND($P2225&lt;&gt;"", $P2225&lt;&gt;"...", $P2225&lt;&gt;"입력오류", NOT(ISNUMBER(FIND($T$21:$T$34,$P2225)))),
            AND($P2225&lt;&gt;"", $P2225&lt;&gt;"...", $P2225&lt;&gt;"입력오류", $T$19=$P2225)
        )
    )
)</f>
        <v>0</v>
      </c>
    </row>
    <row r="2226" spans="1:17">
      <c r="A2226" t="s">
        <v>4310</v>
      </c>
      <c r="B2226" t="s">
        <v>4311</v>
      </c>
      <c r="I2226">
        <f t="shared" si="103"/>
        <v>2225</v>
      </c>
      <c r="J2226">
        <f t="shared" si="104"/>
        <v>2225</v>
      </c>
      <c r="K2226">
        <f t="shared" si="102"/>
        <v>1</v>
      </c>
      <c r="L2226" t="b">
        <f>COUNTIF($N$2:N2226, N2226)=1</f>
        <v>1</v>
      </c>
      <c r="M2226" s="37">
        <f>IF( $Q2226, MAX($M$1:M2225)+1, 0)</f>
        <v>0</v>
      </c>
      <c r="N2226" t="str" cm="1">
        <f t="array" ref="N2226">INDEX($A$9:$F$1048576, $J2226, $K2226 )</f>
        <v>69585</v>
      </c>
      <c r="O2226" t="str" cm="1">
        <f t="array" ref="O2226">INDEX($B$9:$F$1048576, $J2226, $K2226 )</f>
        <v>퍼스트파이브지제67차(유)1-18</v>
      </c>
      <c r="P2226" t="str" cm="1">
        <f t="array" ref="P2226">IF( $L2226, TRIM(_xll.IMDP("IR", $G$5&amp;$N2226, $G$6)), "" )</f>
        <v/>
      </c>
      <c r="Q2226" t="b" cm="1">
        <f t="array" ref="Q2226">IF(
    $U$1=1, AND($P2226&lt;&gt;"", $P2226&lt;&gt;"...", $P2226&lt;&gt;"입력오류"),
    IF(
        $U$18=1, AND($P2226&lt;&gt;"", $P2226&lt;&gt;"...", $P2226&lt;&gt;"입력오류", ISNUMBER(FIND(INDEX($T$2:$T$7,$U$1),$P2226))),
        IF(
            $U$17="기타", AND($P2226&lt;&gt;"", $P2226&lt;&gt;"...", $P2226&lt;&gt;"입력오류", NOT(ISNUMBER(FIND($T$21:$T$34,$P2226)))),
            AND($P2226&lt;&gt;"", $P2226&lt;&gt;"...", $P2226&lt;&gt;"입력오류", $T$19=$P2226)
        )
    )
)</f>
        <v>0</v>
      </c>
    </row>
    <row r="2227" spans="1:17">
      <c r="A2227" t="s">
        <v>4312</v>
      </c>
      <c r="B2227" t="s">
        <v>4313</v>
      </c>
      <c r="I2227">
        <f t="shared" si="103"/>
        <v>2226</v>
      </c>
      <c r="J2227">
        <f t="shared" si="104"/>
        <v>2226</v>
      </c>
      <c r="K2227">
        <f t="shared" si="102"/>
        <v>1</v>
      </c>
      <c r="L2227" t="b">
        <f>COUNTIF($N$2:N2227, N2227)=1</f>
        <v>1</v>
      </c>
      <c r="M2227" s="37">
        <f>IF( $Q2227, MAX($M$1:M2226)+1, 0)</f>
        <v>0</v>
      </c>
      <c r="N2227" t="str" cm="1">
        <f t="array" ref="N2227">INDEX($A$9:$F$1048576, $J2227, $K2227 )</f>
        <v>69586</v>
      </c>
      <c r="O2227" t="str" cm="1">
        <f t="array" ref="O2227">INDEX($B$9:$F$1048576, $J2227, $K2227 )</f>
        <v>퍼스트파이브지제67차(유)1-19</v>
      </c>
      <c r="P2227" t="str" cm="1">
        <f t="array" ref="P2227">IF( $L2227, TRIM(_xll.IMDP("IR", $G$5&amp;$N2227, $G$6)), "" )</f>
        <v/>
      </c>
      <c r="Q2227" t="b" cm="1">
        <f t="array" ref="Q2227">IF(
    $U$1=1, AND($P2227&lt;&gt;"", $P2227&lt;&gt;"...", $P2227&lt;&gt;"입력오류"),
    IF(
        $U$18=1, AND($P2227&lt;&gt;"", $P2227&lt;&gt;"...", $P2227&lt;&gt;"입력오류", ISNUMBER(FIND(INDEX($T$2:$T$7,$U$1),$P2227))),
        IF(
            $U$17="기타", AND($P2227&lt;&gt;"", $P2227&lt;&gt;"...", $P2227&lt;&gt;"입력오류", NOT(ISNUMBER(FIND($T$21:$T$34,$P2227)))),
            AND($P2227&lt;&gt;"", $P2227&lt;&gt;"...", $P2227&lt;&gt;"입력오류", $T$19=$P2227)
        )
    )
)</f>
        <v>0</v>
      </c>
    </row>
    <row r="2228" spans="1:17">
      <c r="A2228" t="s">
        <v>4314</v>
      </c>
      <c r="B2228" t="s">
        <v>4315</v>
      </c>
      <c r="I2228">
        <f t="shared" si="103"/>
        <v>2227</v>
      </c>
      <c r="J2228">
        <f t="shared" si="104"/>
        <v>2227</v>
      </c>
      <c r="K2228">
        <f t="shared" si="102"/>
        <v>1</v>
      </c>
      <c r="L2228" t="b">
        <f>COUNTIF($N$2:N2228, N2228)=1</f>
        <v>1</v>
      </c>
      <c r="M2228" s="37">
        <f>IF( $Q2228, MAX($M$1:M2227)+1, 0)</f>
        <v>0</v>
      </c>
      <c r="N2228" t="str" cm="1">
        <f t="array" ref="N2228">INDEX($A$9:$F$1048576, $J2228, $K2228 )</f>
        <v>69587</v>
      </c>
      <c r="O2228" t="str" cm="1">
        <f t="array" ref="O2228">INDEX($B$9:$F$1048576, $J2228, $K2228 )</f>
        <v>퍼스트파이브지제67차(유)1-20</v>
      </c>
      <c r="P2228" t="str" cm="1">
        <f t="array" ref="P2228">IF( $L2228, TRIM(_xll.IMDP("IR", $G$5&amp;$N2228, $G$6)), "" )</f>
        <v/>
      </c>
      <c r="Q2228" t="b" cm="1">
        <f t="array" ref="Q2228">IF(
    $U$1=1, AND($P2228&lt;&gt;"", $P2228&lt;&gt;"...", $P2228&lt;&gt;"입력오류"),
    IF(
        $U$18=1, AND($P2228&lt;&gt;"", $P2228&lt;&gt;"...", $P2228&lt;&gt;"입력오류", ISNUMBER(FIND(INDEX($T$2:$T$7,$U$1),$P2228))),
        IF(
            $U$17="기타", AND($P2228&lt;&gt;"", $P2228&lt;&gt;"...", $P2228&lt;&gt;"입력오류", NOT(ISNUMBER(FIND($T$21:$T$34,$P2228)))),
            AND($P2228&lt;&gt;"", $P2228&lt;&gt;"...", $P2228&lt;&gt;"입력오류", $T$19=$P2228)
        )
    )
)</f>
        <v>0</v>
      </c>
    </row>
    <row r="2229" spans="1:17">
      <c r="A2229" t="s">
        <v>4316</v>
      </c>
      <c r="B2229" t="s">
        <v>4317</v>
      </c>
      <c r="I2229">
        <f t="shared" si="103"/>
        <v>2228</v>
      </c>
      <c r="J2229">
        <f t="shared" si="104"/>
        <v>2228</v>
      </c>
      <c r="K2229">
        <f t="shared" si="102"/>
        <v>1</v>
      </c>
      <c r="L2229" t="b">
        <f>COUNTIF($N$2:N2229, N2229)=1</f>
        <v>1</v>
      </c>
      <c r="M2229" s="37">
        <f>IF( $Q2229, MAX($M$1:M2228)+1, 0)</f>
        <v>0</v>
      </c>
      <c r="N2229" t="str" cm="1">
        <f t="array" ref="N2229">INDEX($A$9:$F$1048576, $J2229, $K2229 )</f>
        <v>69588</v>
      </c>
      <c r="O2229" t="str" cm="1">
        <f t="array" ref="O2229">INDEX($B$9:$F$1048576, $J2229, $K2229 )</f>
        <v>퍼스트파이브지제67차(유)1-21</v>
      </c>
      <c r="P2229" t="str" cm="1">
        <f t="array" ref="P2229">IF( $L2229, TRIM(_xll.IMDP("IR", $G$5&amp;$N2229, $G$6)), "" )</f>
        <v/>
      </c>
      <c r="Q2229" t="b" cm="1">
        <f t="array" ref="Q2229">IF(
    $U$1=1, AND($P2229&lt;&gt;"", $P2229&lt;&gt;"...", $P2229&lt;&gt;"입력오류"),
    IF(
        $U$18=1, AND($P2229&lt;&gt;"", $P2229&lt;&gt;"...", $P2229&lt;&gt;"입력오류", ISNUMBER(FIND(INDEX($T$2:$T$7,$U$1),$P2229))),
        IF(
            $U$17="기타", AND($P2229&lt;&gt;"", $P2229&lt;&gt;"...", $P2229&lt;&gt;"입력오류", NOT(ISNUMBER(FIND($T$21:$T$34,$P2229)))),
            AND($P2229&lt;&gt;"", $P2229&lt;&gt;"...", $P2229&lt;&gt;"입력오류", $T$19=$P2229)
        )
    )
)</f>
        <v>0</v>
      </c>
    </row>
    <row r="2230" spans="1:17">
      <c r="A2230" t="s">
        <v>4318</v>
      </c>
      <c r="B2230" t="s">
        <v>4319</v>
      </c>
      <c r="I2230">
        <f t="shared" si="103"/>
        <v>2229</v>
      </c>
      <c r="J2230">
        <f t="shared" si="104"/>
        <v>2229</v>
      </c>
      <c r="K2230">
        <f t="shared" si="102"/>
        <v>1</v>
      </c>
      <c r="L2230" t="b">
        <f>COUNTIF($N$2:N2230, N2230)=1</f>
        <v>1</v>
      </c>
      <c r="M2230" s="37">
        <f>IF( $Q2230, MAX($M$1:M2229)+1, 0)</f>
        <v>0</v>
      </c>
      <c r="N2230" t="str" cm="1">
        <f t="array" ref="N2230">INDEX($A$9:$F$1048576, $J2230, $K2230 )</f>
        <v>69589</v>
      </c>
      <c r="O2230" t="str" cm="1">
        <f t="array" ref="O2230">INDEX($B$9:$F$1048576, $J2230, $K2230 )</f>
        <v>퍼스트파이브지제67차(유)1-22</v>
      </c>
      <c r="P2230" t="str" cm="1">
        <f t="array" ref="P2230">IF( $L2230, TRIM(_xll.IMDP("IR", $G$5&amp;$N2230, $G$6)), "" )</f>
        <v/>
      </c>
      <c r="Q2230" t="b" cm="1">
        <f t="array" ref="Q2230">IF(
    $U$1=1, AND($P2230&lt;&gt;"", $P2230&lt;&gt;"...", $P2230&lt;&gt;"입력오류"),
    IF(
        $U$18=1, AND($P2230&lt;&gt;"", $P2230&lt;&gt;"...", $P2230&lt;&gt;"입력오류", ISNUMBER(FIND(INDEX($T$2:$T$7,$U$1),$P2230))),
        IF(
            $U$17="기타", AND($P2230&lt;&gt;"", $P2230&lt;&gt;"...", $P2230&lt;&gt;"입력오류", NOT(ISNUMBER(FIND($T$21:$T$34,$P2230)))),
            AND($P2230&lt;&gt;"", $P2230&lt;&gt;"...", $P2230&lt;&gt;"입력오류", $T$19=$P2230)
        )
    )
)</f>
        <v>0</v>
      </c>
    </row>
    <row r="2231" spans="1:17">
      <c r="A2231" t="s">
        <v>4320</v>
      </c>
      <c r="B2231" t="s">
        <v>4321</v>
      </c>
      <c r="I2231">
        <f t="shared" si="103"/>
        <v>2230</v>
      </c>
      <c r="J2231">
        <f t="shared" si="104"/>
        <v>2230</v>
      </c>
      <c r="K2231">
        <f t="shared" si="102"/>
        <v>1</v>
      </c>
      <c r="L2231" t="b">
        <f>COUNTIF($N$2:N2231, N2231)=1</f>
        <v>1</v>
      </c>
      <c r="M2231" s="37">
        <f>IF( $Q2231, MAX($M$1:M2230)+1, 0)</f>
        <v>0</v>
      </c>
      <c r="N2231" t="str" cm="1">
        <f t="array" ref="N2231">INDEX($A$9:$F$1048576, $J2231, $K2231 )</f>
        <v>69590</v>
      </c>
      <c r="O2231" t="str" cm="1">
        <f t="array" ref="O2231">INDEX($B$9:$F$1048576, $J2231, $K2231 )</f>
        <v>퍼스트파이브지제67차(유)1-23</v>
      </c>
      <c r="P2231" t="str" cm="1">
        <f t="array" ref="P2231">IF( $L2231, TRIM(_xll.IMDP("IR", $G$5&amp;$N2231, $G$6)), "" )</f>
        <v/>
      </c>
      <c r="Q2231" t="b" cm="1">
        <f t="array" ref="Q2231">IF(
    $U$1=1, AND($P2231&lt;&gt;"", $P2231&lt;&gt;"...", $P2231&lt;&gt;"입력오류"),
    IF(
        $U$18=1, AND($P2231&lt;&gt;"", $P2231&lt;&gt;"...", $P2231&lt;&gt;"입력오류", ISNUMBER(FIND(INDEX($T$2:$T$7,$U$1),$P2231))),
        IF(
            $U$17="기타", AND($P2231&lt;&gt;"", $P2231&lt;&gt;"...", $P2231&lt;&gt;"입력오류", NOT(ISNUMBER(FIND($T$21:$T$34,$P2231)))),
            AND($P2231&lt;&gt;"", $P2231&lt;&gt;"...", $P2231&lt;&gt;"입력오류", $T$19=$P2231)
        )
    )
)</f>
        <v>0</v>
      </c>
    </row>
    <row r="2232" spans="1:17">
      <c r="A2232" t="s">
        <v>4322</v>
      </c>
      <c r="B2232" t="s">
        <v>4323</v>
      </c>
      <c r="I2232">
        <f t="shared" si="103"/>
        <v>2231</v>
      </c>
      <c r="J2232">
        <f t="shared" si="104"/>
        <v>2231</v>
      </c>
      <c r="K2232">
        <f t="shared" si="102"/>
        <v>1</v>
      </c>
      <c r="L2232" t="b">
        <f>COUNTIF($N$2:N2232, N2232)=1</f>
        <v>1</v>
      </c>
      <c r="M2232" s="37">
        <f>IF( $Q2232, MAX($M$1:M2231)+1, 0)</f>
        <v>0</v>
      </c>
      <c r="N2232" t="str" cm="1">
        <f t="array" ref="N2232">INDEX($A$9:$F$1048576, $J2232, $K2232 )</f>
        <v>69591</v>
      </c>
      <c r="O2232" t="str" cm="1">
        <f t="array" ref="O2232">INDEX($B$9:$F$1048576, $J2232, $K2232 )</f>
        <v>퍼스트파이브지제67차(유)1-24</v>
      </c>
      <c r="P2232" t="str" cm="1">
        <f t="array" ref="P2232">IF( $L2232, TRIM(_xll.IMDP("IR", $G$5&amp;$N2232, $G$6)), "" )</f>
        <v/>
      </c>
      <c r="Q2232" t="b" cm="1">
        <f t="array" ref="Q2232">IF(
    $U$1=1, AND($P2232&lt;&gt;"", $P2232&lt;&gt;"...", $P2232&lt;&gt;"입력오류"),
    IF(
        $U$18=1, AND($P2232&lt;&gt;"", $P2232&lt;&gt;"...", $P2232&lt;&gt;"입력오류", ISNUMBER(FIND(INDEX($T$2:$T$7,$U$1),$P2232))),
        IF(
            $U$17="기타", AND($P2232&lt;&gt;"", $P2232&lt;&gt;"...", $P2232&lt;&gt;"입력오류", NOT(ISNUMBER(FIND($T$21:$T$34,$P2232)))),
            AND($P2232&lt;&gt;"", $P2232&lt;&gt;"...", $P2232&lt;&gt;"입력오류", $T$19=$P2232)
        )
    )
)</f>
        <v>0</v>
      </c>
    </row>
    <row r="2233" spans="1:17">
      <c r="A2233" t="s">
        <v>4324</v>
      </c>
      <c r="B2233" t="s">
        <v>4325</v>
      </c>
      <c r="I2233">
        <f t="shared" si="103"/>
        <v>2232</v>
      </c>
      <c r="J2233">
        <f t="shared" si="104"/>
        <v>2232</v>
      </c>
      <c r="K2233">
        <f t="shared" si="102"/>
        <v>1</v>
      </c>
      <c r="L2233" t="b">
        <f>COUNTIF($N$2:N2233, N2233)=1</f>
        <v>1</v>
      </c>
      <c r="M2233" s="37">
        <f>IF( $Q2233, MAX($M$1:M2232)+1, 0)</f>
        <v>0</v>
      </c>
      <c r="N2233" t="str" cm="1">
        <f t="array" ref="N2233">INDEX($A$9:$F$1048576, $J2233, $K2233 )</f>
        <v>69592</v>
      </c>
      <c r="O2233" t="str" cm="1">
        <f t="array" ref="O2233">INDEX($B$9:$F$1048576, $J2233, $K2233 )</f>
        <v>퍼스트파이브지제67차(유)1-25</v>
      </c>
      <c r="P2233" t="str" cm="1">
        <f t="array" ref="P2233">IF( $L2233, TRIM(_xll.IMDP("IR", $G$5&amp;$N2233, $G$6)), "" )</f>
        <v/>
      </c>
      <c r="Q2233" t="b" cm="1">
        <f t="array" ref="Q2233">IF(
    $U$1=1, AND($P2233&lt;&gt;"", $P2233&lt;&gt;"...", $P2233&lt;&gt;"입력오류"),
    IF(
        $U$18=1, AND($P2233&lt;&gt;"", $P2233&lt;&gt;"...", $P2233&lt;&gt;"입력오류", ISNUMBER(FIND(INDEX($T$2:$T$7,$U$1),$P2233))),
        IF(
            $U$17="기타", AND($P2233&lt;&gt;"", $P2233&lt;&gt;"...", $P2233&lt;&gt;"입력오류", NOT(ISNUMBER(FIND($T$21:$T$34,$P2233)))),
            AND($P2233&lt;&gt;"", $P2233&lt;&gt;"...", $P2233&lt;&gt;"입력오류", $T$19=$P2233)
        )
    )
)</f>
        <v>0</v>
      </c>
    </row>
    <row r="2234" spans="1:17">
      <c r="A2234" t="s">
        <v>4326</v>
      </c>
      <c r="B2234" t="s">
        <v>4327</v>
      </c>
      <c r="I2234">
        <f t="shared" si="103"/>
        <v>2233</v>
      </c>
      <c r="J2234">
        <f t="shared" si="104"/>
        <v>2233</v>
      </c>
      <c r="K2234">
        <f t="shared" si="102"/>
        <v>1</v>
      </c>
      <c r="L2234" t="b">
        <f>COUNTIF($N$2:N2234, N2234)=1</f>
        <v>1</v>
      </c>
      <c r="M2234" s="37">
        <f>IF( $Q2234, MAX($M$1:M2233)+1, 0)</f>
        <v>0</v>
      </c>
      <c r="N2234" t="str" cm="1">
        <f t="array" ref="N2234">INDEX($A$9:$F$1048576, $J2234, $K2234 )</f>
        <v>69593</v>
      </c>
      <c r="O2234" t="str" cm="1">
        <f t="array" ref="O2234">INDEX($B$9:$F$1048576, $J2234, $K2234 )</f>
        <v>퍼스트파이브지제67차(유)1-26</v>
      </c>
      <c r="P2234" t="str" cm="1">
        <f t="array" ref="P2234">IF( $L2234, TRIM(_xll.IMDP("IR", $G$5&amp;$N2234, $G$6)), "" )</f>
        <v/>
      </c>
      <c r="Q2234" t="b" cm="1">
        <f t="array" ref="Q2234">IF(
    $U$1=1, AND($P2234&lt;&gt;"", $P2234&lt;&gt;"...", $P2234&lt;&gt;"입력오류"),
    IF(
        $U$18=1, AND($P2234&lt;&gt;"", $P2234&lt;&gt;"...", $P2234&lt;&gt;"입력오류", ISNUMBER(FIND(INDEX($T$2:$T$7,$U$1),$P2234))),
        IF(
            $U$17="기타", AND($P2234&lt;&gt;"", $P2234&lt;&gt;"...", $P2234&lt;&gt;"입력오류", NOT(ISNUMBER(FIND($T$21:$T$34,$P2234)))),
            AND($P2234&lt;&gt;"", $P2234&lt;&gt;"...", $P2234&lt;&gt;"입력오류", $T$19=$P2234)
        )
    )
)</f>
        <v>0</v>
      </c>
    </row>
    <row r="2235" spans="1:17">
      <c r="A2235" t="s">
        <v>4328</v>
      </c>
      <c r="B2235" t="s">
        <v>4329</v>
      </c>
      <c r="I2235">
        <f t="shared" si="103"/>
        <v>2234</v>
      </c>
      <c r="J2235">
        <f t="shared" si="104"/>
        <v>2234</v>
      </c>
      <c r="K2235">
        <f t="shared" si="102"/>
        <v>1</v>
      </c>
      <c r="L2235" t="b">
        <f>COUNTIF($N$2:N2235, N2235)=1</f>
        <v>1</v>
      </c>
      <c r="M2235" s="37">
        <f>IF( $Q2235, MAX($M$1:M2234)+1, 0)</f>
        <v>0</v>
      </c>
      <c r="N2235" t="str" cm="1">
        <f t="array" ref="N2235">INDEX($A$9:$F$1048576, $J2235, $K2235 )</f>
        <v>69594</v>
      </c>
      <c r="O2235" t="str" cm="1">
        <f t="array" ref="O2235">INDEX($B$9:$F$1048576, $J2235, $K2235 )</f>
        <v>퍼스트파이브지제67차(유)1-27</v>
      </c>
      <c r="P2235" t="str" cm="1">
        <f t="array" ref="P2235">IF( $L2235, TRIM(_xll.IMDP("IR", $G$5&amp;$N2235, $G$6)), "" )</f>
        <v/>
      </c>
      <c r="Q2235" t="b" cm="1">
        <f t="array" ref="Q2235">IF(
    $U$1=1, AND($P2235&lt;&gt;"", $P2235&lt;&gt;"...", $P2235&lt;&gt;"입력오류"),
    IF(
        $U$18=1, AND($P2235&lt;&gt;"", $P2235&lt;&gt;"...", $P2235&lt;&gt;"입력오류", ISNUMBER(FIND(INDEX($T$2:$T$7,$U$1),$P2235))),
        IF(
            $U$17="기타", AND($P2235&lt;&gt;"", $P2235&lt;&gt;"...", $P2235&lt;&gt;"입력오류", NOT(ISNUMBER(FIND($T$21:$T$34,$P2235)))),
            AND($P2235&lt;&gt;"", $P2235&lt;&gt;"...", $P2235&lt;&gt;"입력오류", $T$19=$P2235)
        )
    )
)</f>
        <v>0</v>
      </c>
    </row>
    <row r="2236" spans="1:17">
      <c r="A2236" t="s">
        <v>4330</v>
      </c>
      <c r="B2236" t="s">
        <v>4331</v>
      </c>
      <c r="I2236">
        <f t="shared" si="103"/>
        <v>2235</v>
      </c>
      <c r="J2236">
        <f t="shared" si="104"/>
        <v>2235</v>
      </c>
      <c r="K2236">
        <f t="shared" si="102"/>
        <v>1</v>
      </c>
      <c r="L2236" t="b">
        <f>COUNTIF($N$2:N2236, N2236)=1</f>
        <v>1</v>
      </c>
      <c r="M2236" s="37">
        <f>IF( $Q2236, MAX($M$1:M2235)+1, 0)</f>
        <v>0</v>
      </c>
      <c r="N2236" t="str" cm="1">
        <f t="array" ref="N2236">INDEX($A$9:$F$1048576, $J2236, $K2236 )</f>
        <v>69595</v>
      </c>
      <c r="O2236" t="str" cm="1">
        <f t="array" ref="O2236">INDEX($B$9:$F$1048576, $J2236, $K2236 )</f>
        <v>퍼스트파이브지제67차(유)1-28</v>
      </c>
      <c r="P2236" t="str" cm="1">
        <f t="array" ref="P2236">IF( $L2236, TRIM(_xll.IMDP("IR", $G$5&amp;$N2236, $G$6)), "" )</f>
        <v/>
      </c>
      <c r="Q2236" t="b" cm="1">
        <f t="array" ref="Q2236">IF(
    $U$1=1, AND($P2236&lt;&gt;"", $P2236&lt;&gt;"...", $P2236&lt;&gt;"입력오류"),
    IF(
        $U$18=1, AND($P2236&lt;&gt;"", $P2236&lt;&gt;"...", $P2236&lt;&gt;"입력오류", ISNUMBER(FIND(INDEX($T$2:$T$7,$U$1),$P2236))),
        IF(
            $U$17="기타", AND($P2236&lt;&gt;"", $P2236&lt;&gt;"...", $P2236&lt;&gt;"입력오류", NOT(ISNUMBER(FIND($T$21:$T$34,$P2236)))),
            AND($P2236&lt;&gt;"", $P2236&lt;&gt;"...", $P2236&lt;&gt;"입력오류", $T$19=$P2236)
        )
    )
)</f>
        <v>0</v>
      </c>
    </row>
    <row r="2237" spans="1:17">
      <c r="A2237" t="s">
        <v>4332</v>
      </c>
      <c r="B2237" t="s">
        <v>4333</v>
      </c>
      <c r="I2237">
        <f t="shared" si="103"/>
        <v>2236</v>
      </c>
      <c r="J2237">
        <f t="shared" si="104"/>
        <v>2236</v>
      </c>
      <c r="K2237">
        <f t="shared" si="102"/>
        <v>1</v>
      </c>
      <c r="L2237" t="b">
        <f>COUNTIF($N$2:N2237, N2237)=1</f>
        <v>1</v>
      </c>
      <c r="M2237" s="37">
        <f>IF( $Q2237, MAX($M$1:M2236)+1, 0)</f>
        <v>0</v>
      </c>
      <c r="N2237" t="str" cm="1">
        <f t="array" ref="N2237">INDEX($A$9:$F$1048576, $J2237, $K2237 )</f>
        <v>69596</v>
      </c>
      <c r="O2237" t="str" cm="1">
        <f t="array" ref="O2237">INDEX($B$9:$F$1048576, $J2237, $K2237 )</f>
        <v>퍼스트파이브지제67차(유)1-29</v>
      </c>
      <c r="P2237" t="str" cm="1">
        <f t="array" ref="P2237">IF( $L2237, TRIM(_xll.IMDP("IR", $G$5&amp;$N2237, $G$6)), "" )</f>
        <v/>
      </c>
      <c r="Q2237" t="b" cm="1">
        <f t="array" ref="Q2237">IF(
    $U$1=1, AND($P2237&lt;&gt;"", $P2237&lt;&gt;"...", $P2237&lt;&gt;"입력오류"),
    IF(
        $U$18=1, AND($P2237&lt;&gt;"", $P2237&lt;&gt;"...", $P2237&lt;&gt;"입력오류", ISNUMBER(FIND(INDEX($T$2:$T$7,$U$1),$P2237))),
        IF(
            $U$17="기타", AND($P2237&lt;&gt;"", $P2237&lt;&gt;"...", $P2237&lt;&gt;"입력오류", NOT(ISNUMBER(FIND($T$21:$T$34,$P2237)))),
            AND($P2237&lt;&gt;"", $P2237&lt;&gt;"...", $P2237&lt;&gt;"입력오류", $T$19=$P2237)
        )
    )
)</f>
        <v>0</v>
      </c>
    </row>
    <row r="2238" spans="1:17">
      <c r="A2238" t="s">
        <v>4334</v>
      </c>
      <c r="B2238" t="s">
        <v>4335</v>
      </c>
      <c r="I2238">
        <f t="shared" si="103"/>
        <v>2237</v>
      </c>
      <c r="J2238">
        <f t="shared" si="104"/>
        <v>2237</v>
      </c>
      <c r="K2238">
        <f t="shared" si="102"/>
        <v>1</v>
      </c>
      <c r="L2238" t="b">
        <f>COUNTIF($N$2:N2238, N2238)=1</f>
        <v>1</v>
      </c>
      <c r="M2238" s="37">
        <f>IF( $Q2238, MAX($M$1:M2237)+1, 0)</f>
        <v>0</v>
      </c>
      <c r="N2238" t="str" cm="1">
        <f t="array" ref="N2238">INDEX($A$9:$F$1048576, $J2238, $K2238 )</f>
        <v>69597</v>
      </c>
      <c r="O2238" t="str" cm="1">
        <f t="array" ref="O2238">INDEX($B$9:$F$1048576, $J2238, $K2238 )</f>
        <v>퍼스트파이브지제67차(유)1-30</v>
      </c>
      <c r="P2238" t="str" cm="1">
        <f t="array" ref="P2238">IF( $L2238, TRIM(_xll.IMDP("IR", $G$5&amp;$N2238, $G$6)), "" )</f>
        <v/>
      </c>
      <c r="Q2238" t="b" cm="1">
        <f t="array" ref="Q2238">IF(
    $U$1=1, AND($P2238&lt;&gt;"", $P2238&lt;&gt;"...", $P2238&lt;&gt;"입력오류"),
    IF(
        $U$18=1, AND($P2238&lt;&gt;"", $P2238&lt;&gt;"...", $P2238&lt;&gt;"입력오류", ISNUMBER(FIND(INDEX($T$2:$T$7,$U$1),$P2238))),
        IF(
            $U$17="기타", AND($P2238&lt;&gt;"", $P2238&lt;&gt;"...", $P2238&lt;&gt;"입력오류", NOT(ISNUMBER(FIND($T$21:$T$34,$P2238)))),
            AND($P2238&lt;&gt;"", $P2238&lt;&gt;"...", $P2238&lt;&gt;"입력오류", $T$19=$P2238)
        )
    )
)</f>
        <v>0</v>
      </c>
    </row>
    <row r="2239" spans="1:17">
      <c r="A2239" t="s">
        <v>4336</v>
      </c>
      <c r="B2239" t="s">
        <v>4337</v>
      </c>
      <c r="I2239">
        <f t="shared" si="103"/>
        <v>2238</v>
      </c>
      <c r="J2239">
        <f t="shared" si="104"/>
        <v>2238</v>
      </c>
      <c r="K2239">
        <f t="shared" si="102"/>
        <v>1</v>
      </c>
      <c r="L2239" t="b">
        <f>COUNTIF($N$2:N2239, N2239)=1</f>
        <v>1</v>
      </c>
      <c r="M2239" s="37">
        <f>IF( $Q2239, MAX($M$1:M2238)+1, 0)</f>
        <v>0</v>
      </c>
      <c r="N2239" t="str" cm="1">
        <f t="array" ref="N2239">INDEX($A$9:$F$1048576, $J2239, $K2239 )</f>
        <v>69598</v>
      </c>
      <c r="O2239" t="str" cm="1">
        <f t="array" ref="O2239">INDEX($B$9:$F$1048576, $J2239, $K2239 )</f>
        <v>퍼스트파이브지제67차(유)1-31</v>
      </c>
      <c r="P2239" t="str" cm="1">
        <f t="array" ref="P2239">IF( $L2239, TRIM(_xll.IMDP("IR", $G$5&amp;$N2239, $G$6)), "" )</f>
        <v/>
      </c>
      <c r="Q2239" t="b" cm="1">
        <f t="array" ref="Q2239">IF(
    $U$1=1, AND($P2239&lt;&gt;"", $P2239&lt;&gt;"...", $P2239&lt;&gt;"입력오류"),
    IF(
        $U$18=1, AND($P2239&lt;&gt;"", $P2239&lt;&gt;"...", $P2239&lt;&gt;"입력오류", ISNUMBER(FIND(INDEX($T$2:$T$7,$U$1),$P2239))),
        IF(
            $U$17="기타", AND($P2239&lt;&gt;"", $P2239&lt;&gt;"...", $P2239&lt;&gt;"입력오류", NOT(ISNUMBER(FIND($T$21:$T$34,$P2239)))),
            AND($P2239&lt;&gt;"", $P2239&lt;&gt;"...", $P2239&lt;&gt;"입력오류", $T$19=$P2239)
        )
    )
)</f>
        <v>0</v>
      </c>
    </row>
    <row r="2240" spans="1:17">
      <c r="A2240" t="s">
        <v>4338</v>
      </c>
      <c r="B2240" t="s">
        <v>4339</v>
      </c>
      <c r="I2240">
        <f t="shared" si="103"/>
        <v>2239</v>
      </c>
      <c r="J2240">
        <f t="shared" si="104"/>
        <v>2239</v>
      </c>
      <c r="K2240">
        <f t="shared" si="102"/>
        <v>1</v>
      </c>
      <c r="L2240" t="b">
        <f>COUNTIF($N$2:N2240, N2240)=1</f>
        <v>1</v>
      </c>
      <c r="M2240" s="37">
        <f>IF( $Q2240, MAX($M$1:M2239)+1, 0)</f>
        <v>0</v>
      </c>
      <c r="N2240" t="str" cm="1">
        <f t="array" ref="N2240">INDEX($A$9:$F$1048576, $J2240, $K2240 )</f>
        <v>69599</v>
      </c>
      <c r="O2240" t="str" cm="1">
        <f t="array" ref="O2240">INDEX($B$9:$F$1048576, $J2240, $K2240 )</f>
        <v>퍼스트파이브지제67차(유)1-32</v>
      </c>
      <c r="P2240" t="str" cm="1">
        <f t="array" ref="P2240">IF( $L2240, TRIM(_xll.IMDP("IR", $G$5&amp;$N2240, $G$6)), "" )</f>
        <v/>
      </c>
      <c r="Q2240" t="b" cm="1">
        <f t="array" ref="Q2240">IF(
    $U$1=1, AND($P2240&lt;&gt;"", $P2240&lt;&gt;"...", $P2240&lt;&gt;"입력오류"),
    IF(
        $U$18=1, AND($P2240&lt;&gt;"", $P2240&lt;&gt;"...", $P2240&lt;&gt;"입력오류", ISNUMBER(FIND(INDEX($T$2:$T$7,$U$1),$P2240))),
        IF(
            $U$17="기타", AND($P2240&lt;&gt;"", $P2240&lt;&gt;"...", $P2240&lt;&gt;"입력오류", NOT(ISNUMBER(FIND($T$21:$T$34,$P2240)))),
            AND($P2240&lt;&gt;"", $P2240&lt;&gt;"...", $P2240&lt;&gt;"입력오류", $T$19=$P2240)
        )
    )
)</f>
        <v>0</v>
      </c>
    </row>
    <row r="2241" spans="1:17">
      <c r="A2241" t="s">
        <v>4340</v>
      </c>
      <c r="B2241" t="s">
        <v>4341</v>
      </c>
      <c r="I2241">
        <f t="shared" si="103"/>
        <v>2240</v>
      </c>
      <c r="J2241">
        <f t="shared" si="104"/>
        <v>2240</v>
      </c>
      <c r="K2241">
        <f t="shared" si="102"/>
        <v>1</v>
      </c>
      <c r="L2241" t="b">
        <f>COUNTIF($N$2:N2241, N2241)=1</f>
        <v>1</v>
      </c>
      <c r="M2241" s="37">
        <f>IF( $Q2241, MAX($M$1:M2240)+1, 0)</f>
        <v>0</v>
      </c>
      <c r="N2241" t="str" cm="1">
        <f t="array" ref="N2241">INDEX($A$9:$F$1048576, $J2241, $K2241 )</f>
        <v>69602</v>
      </c>
      <c r="O2241" t="str" cm="1">
        <f t="array" ref="O2241">INDEX($B$9:$F$1048576, $J2241, $K2241 )</f>
        <v>국민사랑제5차(유)4</v>
      </c>
      <c r="P2241" t="str" cm="1">
        <f t="array" ref="P2241">IF( $L2241, TRIM(_xll.IMDP("IR", $G$5&amp;$N2241, $G$6)), "" )</f>
        <v/>
      </c>
      <c r="Q2241" t="b" cm="1">
        <f t="array" ref="Q2241">IF(
    $U$1=1, AND($P2241&lt;&gt;"", $P2241&lt;&gt;"...", $P2241&lt;&gt;"입력오류"),
    IF(
        $U$18=1, AND($P2241&lt;&gt;"", $P2241&lt;&gt;"...", $P2241&lt;&gt;"입력오류", ISNUMBER(FIND(INDEX($T$2:$T$7,$U$1),$P2241))),
        IF(
            $U$17="기타", AND($P2241&lt;&gt;"", $P2241&lt;&gt;"...", $P2241&lt;&gt;"입력오류", NOT(ISNUMBER(FIND($T$21:$T$34,$P2241)))),
            AND($P2241&lt;&gt;"", $P2241&lt;&gt;"...", $P2241&lt;&gt;"입력오류", $T$19=$P2241)
        )
    )
)</f>
        <v>0</v>
      </c>
    </row>
    <row r="2242" spans="1:17">
      <c r="A2242" t="s">
        <v>4342</v>
      </c>
      <c r="B2242" t="s">
        <v>4343</v>
      </c>
      <c r="I2242">
        <f t="shared" si="103"/>
        <v>2241</v>
      </c>
      <c r="J2242">
        <f t="shared" si="104"/>
        <v>2241</v>
      </c>
      <c r="K2242">
        <f t="shared" ref="K2242:K2305" si="105">IF( $I2242&gt;$G$4, NA(), IF($I2242&gt;$G$3, 5, IF($I2242&gt;$G$2, 3, 1 ) ) )</f>
        <v>1</v>
      </c>
      <c r="L2242" t="b">
        <f>COUNTIF($N$2:N2242, N2242)=1</f>
        <v>1</v>
      </c>
      <c r="M2242" s="37">
        <f>IF( $Q2242, MAX($M$1:M2241)+1, 0)</f>
        <v>0</v>
      </c>
      <c r="N2242" t="str" cm="1">
        <f t="array" ref="N2242">INDEX($A$9:$F$1048576, $J2242, $K2242 )</f>
        <v>69605</v>
      </c>
      <c r="O2242" t="str" cm="1">
        <f t="array" ref="O2242">INDEX($B$9:$F$1048576, $J2242, $K2242 )</f>
        <v>국민넘버원제6차(유)1-3</v>
      </c>
      <c r="P2242" t="str" cm="1">
        <f t="array" ref="P2242">IF( $L2242, TRIM(_xll.IMDP("IR", $G$5&amp;$N2242, $G$6)), "" )</f>
        <v/>
      </c>
      <c r="Q2242" t="b" cm="1">
        <f t="array" ref="Q2242">IF(
    $U$1=1, AND($P2242&lt;&gt;"", $P2242&lt;&gt;"...", $P2242&lt;&gt;"입력오류"),
    IF(
        $U$18=1, AND($P2242&lt;&gt;"", $P2242&lt;&gt;"...", $P2242&lt;&gt;"입력오류", ISNUMBER(FIND(INDEX($T$2:$T$7,$U$1),$P2242))),
        IF(
            $U$17="기타", AND($P2242&lt;&gt;"", $P2242&lt;&gt;"...", $P2242&lt;&gt;"입력오류", NOT(ISNUMBER(FIND($T$21:$T$34,$P2242)))),
            AND($P2242&lt;&gt;"", $P2242&lt;&gt;"...", $P2242&lt;&gt;"입력오류", $T$19=$P2242)
        )
    )
)</f>
        <v>0</v>
      </c>
    </row>
    <row r="2243" spans="1:17">
      <c r="A2243" t="s">
        <v>4344</v>
      </c>
      <c r="B2243" t="s">
        <v>4345</v>
      </c>
      <c r="I2243">
        <f t="shared" ref="I2243:I2306" si="106">ROW()-1</f>
        <v>2242</v>
      </c>
      <c r="J2243">
        <f t="shared" ref="J2243:J2306" si="107">IF( $I2243&gt;$G$4, NA(), IF($I2243&gt;$G$3, $I2243-$G$3, IF($I2243&gt;$G$2, $I2243-$G$2, $I2243 ) ) )</f>
        <v>2242</v>
      </c>
      <c r="K2243">
        <f t="shared" si="105"/>
        <v>1</v>
      </c>
      <c r="L2243" t="b">
        <f>COUNTIF($N$2:N2243, N2243)=1</f>
        <v>1</v>
      </c>
      <c r="M2243" s="37">
        <f>IF( $Q2243, MAX($M$1:M2242)+1, 0)</f>
        <v>0</v>
      </c>
      <c r="N2243" t="str" cm="1">
        <f t="array" ref="N2243">INDEX($A$9:$F$1048576, $J2243, $K2243 )</f>
        <v>69608</v>
      </c>
      <c r="O2243" t="str" cm="1">
        <f t="array" ref="O2243">INDEX($B$9:$F$1048576, $J2243, $K2243 )</f>
        <v>시그니처제8차(유)1-2</v>
      </c>
      <c r="P2243" t="str" cm="1">
        <f t="array" ref="P2243">IF( $L2243, TRIM(_xll.IMDP("IR", $G$5&amp;$N2243, $G$6)), "" )</f>
        <v/>
      </c>
      <c r="Q2243" t="b" cm="1">
        <f t="array" ref="Q2243">IF(
    $U$1=1, AND($P2243&lt;&gt;"", $P2243&lt;&gt;"...", $P2243&lt;&gt;"입력오류"),
    IF(
        $U$18=1, AND($P2243&lt;&gt;"", $P2243&lt;&gt;"...", $P2243&lt;&gt;"입력오류", ISNUMBER(FIND(INDEX($T$2:$T$7,$U$1),$P2243))),
        IF(
            $U$17="기타", AND($P2243&lt;&gt;"", $P2243&lt;&gt;"...", $P2243&lt;&gt;"입력오류", NOT(ISNUMBER(FIND($T$21:$T$34,$P2243)))),
            AND($P2243&lt;&gt;"", $P2243&lt;&gt;"...", $P2243&lt;&gt;"입력오류", $T$19=$P2243)
        )
    )
)</f>
        <v>0</v>
      </c>
    </row>
    <row r="2244" spans="1:17">
      <c r="A2244" t="s">
        <v>4346</v>
      </c>
      <c r="B2244" t="s">
        <v>4347</v>
      </c>
      <c r="I2244">
        <f t="shared" si="106"/>
        <v>2243</v>
      </c>
      <c r="J2244">
        <f t="shared" si="107"/>
        <v>2243</v>
      </c>
      <c r="K2244">
        <f t="shared" si="105"/>
        <v>1</v>
      </c>
      <c r="L2244" t="b">
        <f>COUNTIF($N$2:N2244, N2244)=1</f>
        <v>1</v>
      </c>
      <c r="M2244" s="37">
        <f>IF( $Q2244, MAX($M$1:M2243)+1, 0)</f>
        <v>0</v>
      </c>
      <c r="N2244" t="str" cm="1">
        <f t="array" ref="N2244">INDEX($A$9:$F$1048576, $J2244, $K2244 )</f>
        <v>69611</v>
      </c>
      <c r="O2244" t="str" cm="1">
        <f t="array" ref="O2244">INDEX($B$9:$F$1048576, $J2244, $K2244 )</f>
        <v>더퍼스트샤이닝제12차(유)1</v>
      </c>
      <c r="P2244" t="str" cm="1">
        <f t="array" ref="P2244">IF( $L2244, TRIM(_xll.IMDP("IR", $G$5&amp;$N2244, $G$6)), "" )</f>
        <v/>
      </c>
      <c r="Q2244" t="b" cm="1">
        <f t="array" ref="Q2244">IF(
    $U$1=1, AND($P2244&lt;&gt;"", $P2244&lt;&gt;"...", $P2244&lt;&gt;"입력오류"),
    IF(
        $U$18=1, AND($P2244&lt;&gt;"", $P2244&lt;&gt;"...", $P2244&lt;&gt;"입력오류", ISNUMBER(FIND(INDEX($T$2:$T$7,$U$1),$P2244))),
        IF(
            $U$17="기타", AND($P2244&lt;&gt;"", $P2244&lt;&gt;"...", $P2244&lt;&gt;"입력오류", NOT(ISNUMBER(FIND($T$21:$T$34,$P2244)))),
            AND($P2244&lt;&gt;"", $P2244&lt;&gt;"...", $P2244&lt;&gt;"입력오류", $T$19=$P2244)
        )
    )
)</f>
        <v>0</v>
      </c>
    </row>
    <row r="2245" spans="1:17">
      <c r="A2245" t="s">
        <v>4348</v>
      </c>
      <c r="B2245" t="s">
        <v>4349</v>
      </c>
      <c r="I2245">
        <f t="shared" si="106"/>
        <v>2244</v>
      </c>
      <c r="J2245">
        <f t="shared" si="107"/>
        <v>2244</v>
      </c>
      <c r="K2245">
        <f t="shared" si="105"/>
        <v>1</v>
      </c>
      <c r="L2245" t="b">
        <f>COUNTIF($N$2:N2245, N2245)=1</f>
        <v>1</v>
      </c>
      <c r="M2245" s="37">
        <f>IF( $Q2245, MAX($M$1:M2244)+1, 0)</f>
        <v>0</v>
      </c>
      <c r="N2245" t="str" cm="1">
        <f t="array" ref="N2245">INDEX($A$9:$F$1048576, $J2245, $K2245 )</f>
        <v>69614</v>
      </c>
      <c r="O2245" t="str" cm="1">
        <f t="array" ref="O2245">INDEX($B$9:$F$1048576, $J2245, $K2245 )</f>
        <v>국민사랑제6차(유)1</v>
      </c>
      <c r="P2245" t="str" cm="1">
        <f t="array" ref="P2245">IF( $L2245, TRIM(_xll.IMDP("IR", $G$5&amp;$N2245, $G$6)), "" )</f>
        <v/>
      </c>
      <c r="Q2245" t="b" cm="1">
        <f t="array" ref="Q2245">IF(
    $U$1=1, AND($P2245&lt;&gt;"", $P2245&lt;&gt;"...", $P2245&lt;&gt;"입력오류"),
    IF(
        $U$18=1, AND($P2245&lt;&gt;"", $P2245&lt;&gt;"...", $P2245&lt;&gt;"입력오류", ISNUMBER(FIND(INDEX($T$2:$T$7,$U$1),$P2245))),
        IF(
            $U$17="기타", AND($P2245&lt;&gt;"", $P2245&lt;&gt;"...", $P2245&lt;&gt;"입력오류", NOT(ISNUMBER(FIND($T$21:$T$34,$P2245)))),
            AND($P2245&lt;&gt;"", $P2245&lt;&gt;"...", $P2245&lt;&gt;"입력오류", $T$19=$P2245)
        )
    )
)</f>
        <v>0</v>
      </c>
    </row>
    <row r="2246" spans="1:17">
      <c r="A2246" t="s">
        <v>4350</v>
      </c>
      <c r="B2246" t="s">
        <v>4351</v>
      </c>
      <c r="I2246">
        <f t="shared" si="106"/>
        <v>2245</v>
      </c>
      <c r="J2246">
        <f t="shared" si="107"/>
        <v>2245</v>
      </c>
      <c r="K2246">
        <f t="shared" si="105"/>
        <v>1</v>
      </c>
      <c r="L2246" t="b">
        <f>COUNTIF($N$2:N2246, N2246)=1</f>
        <v>1</v>
      </c>
      <c r="M2246" s="37">
        <f>IF( $Q2246, MAX($M$1:M2245)+1, 0)</f>
        <v>0</v>
      </c>
      <c r="N2246" t="str" cm="1">
        <f t="array" ref="N2246">INDEX($A$9:$F$1048576, $J2246, $K2246 )</f>
        <v>69618</v>
      </c>
      <c r="O2246" t="str" cm="1">
        <f t="array" ref="O2246">INDEX($B$9:$F$1048576, $J2246, $K2246 )</f>
        <v>국민넘버원제7차(유)1-3</v>
      </c>
      <c r="P2246" t="str" cm="1">
        <f t="array" ref="P2246">IF( $L2246, TRIM(_xll.IMDP("IR", $G$5&amp;$N2246, $G$6)), "" )</f>
        <v/>
      </c>
      <c r="Q2246" t="b" cm="1">
        <f t="array" ref="Q2246">IF(
    $U$1=1, AND($P2246&lt;&gt;"", $P2246&lt;&gt;"...", $P2246&lt;&gt;"입력오류"),
    IF(
        $U$18=1, AND($P2246&lt;&gt;"", $P2246&lt;&gt;"...", $P2246&lt;&gt;"입력오류", ISNUMBER(FIND(INDEX($T$2:$T$7,$U$1),$P2246))),
        IF(
            $U$17="기타", AND($P2246&lt;&gt;"", $P2246&lt;&gt;"...", $P2246&lt;&gt;"입력오류", NOT(ISNUMBER(FIND($T$21:$T$34,$P2246)))),
            AND($P2246&lt;&gt;"", $P2246&lt;&gt;"...", $P2246&lt;&gt;"입력오류", $T$19=$P2246)
        )
    )
)</f>
        <v>0</v>
      </c>
    </row>
    <row r="2247" spans="1:17">
      <c r="A2247" t="s">
        <v>4352</v>
      </c>
      <c r="B2247" t="s">
        <v>4353</v>
      </c>
      <c r="I2247">
        <f t="shared" si="106"/>
        <v>2246</v>
      </c>
      <c r="J2247">
        <f t="shared" si="107"/>
        <v>2246</v>
      </c>
      <c r="K2247">
        <f t="shared" si="105"/>
        <v>1</v>
      </c>
      <c r="L2247" t="b">
        <f>COUNTIF($N$2:N2247, N2247)=1</f>
        <v>1</v>
      </c>
      <c r="M2247" s="37">
        <f>IF( $Q2247, MAX($M$1:M2246)+1, 0)</f>
        <v>0</v>
      </c>
      <c r="N2247" t="str" cm="1">
        <f t="array" ref="N2247">INDEX($A$9:$F$1048576, $J2247, $K2247 )</f>
        <v>69620</v>
      </c>
      <c r="O2247" t="str" cm="1">
        <f t="array" ref="O2247">INDEX($B$9:$F$1048576, $J2247, $K2247 )</f>
        <v>주택금융공사MBS2023-6(1-1)</v>
      </c>
      <c r="P2247" t="str" cm="1">
        <f t="array" ref="P2247">IF( $L2247, TRIM(_xll.IMDP("IR", $G$5&amp;$N2247, $G$6)), "" )</f>
        <v/>
      </c>
      <c r="Q2247" t="b" cm="1">
        <f t="array" ref="Q2247">IF(
    $U$1=1, AND($P2247&lt;&gt;"", $P2247&lt;&gt;"...", $P2247&lt;&gt;"입력오류"),
    IF(
        $U$18=1, AND($P2247&lt;&gt;"", $P2247&lt;&gt;"...", $P2247&lt;&gt;"입력오류", ISNUMBER(FIND(INDEX($T$2:$T$7,$U$1),$P2247))),
        IF(
            $U$17="기타", AND($P2247&lt;&gt;"", $P2247&lt;&gt;"...", $P2247&lt;&gt;"입력오류", NOT(ISNUMBER(FIND($T$21:$T$34,$P2247)))),
            AND($P2247&lt;&gt;"", $P2247&lt;&gt;"...", $P2247&lt;&gt;"입력오류", $T$19=$P2247)
        )
    )
)</f>
        <v>0</v>
      </c>
    </row>
    <row r="2248" spans="1:17">
      <c r="A2248" t="s">
        <v>4354</v>
      </c>
      <c r="B2248" t="s">
        <v>4355</v>
      </c>
      <c r="I2248">
        <f t="shared" si="106"/>
        <v>2247</v>
      </c>
      <c r="J2248">
        <f t="shared" si="107"/>
        <v>2247</v>
      </c>
      <c r="K2248">
        <f t="shared" si="105"/>
        <v>1</v>
      </c>
      <c r="L2248" t="b">
        <f>COUNTIF($N$2:N2248, N2248)=1</f>
        <v>1</v>
      </c>
      <c r="M2248" s="37">
        <f>IF( $Q2248, MAX($M$1:M2247)+1, 0)</f>
        <v>0</v>
      </c>
      <c r="N2248" t="str" cm="1">
        <f t="array" ref="N2248">INDEX($A$9:$F$1048576, $J2248, $K2248 )</f>
        <v>69621</v>
      </c>
      <c r="O2248" t="str" cm="1">
        <f t="array" ref="O2248">INDEX($B$9:$F$1048576, $J2248, $K2248 )</f>
        <v>주택금융공사MBS2023-6(1-2)</v>
      </c>
      <c r="P2248" t="str" cm="1">
        <f t="array" ref="P2248">IF( $L2248, TRIM(_xll.IMDP("IR", $G$5&amp;$N2248, $G$6)), "" )</f>
        <v/>
      </c>
      <c r="Q2248" t="b" cm="1">
        <f t="array" ref="Q2248">IF(
    $U$1=1, AND($P2248&lt;&gt;"", $P2248&lt;&gt;"...", $P2248&lt;&gt;"입력오류"),
    IF(
        $U$18=1, AND($P2248&lt;&gt;"", $P2248&lt;&gt;"...", $P2248&lt;&gt;"입력오류", ISNUMBER(FIND(INDEX($T$2:$T$7,$U$1),$P2248))),
        IF(
            $U$17="기타", AND($P2248&lt;&gt;"", $P2248&lt;&gt;"...", $P2248&lt;&gt;"입력오류", NOT(ISNUMBER(FIND($T$21:$T$34,$P2248)))),
            AND($P2248&lt;&gt;"", $P2248&lt;&gt;"...", $P2248&lt;&gt;"입력오류", $T$19=$P2248)
        )
    )
)</f>
        <v>0</v>
      </c>
    </row>
    <row r="2249" spans="1:17">
      <c r="A2249" t="s">
        <v>4356</v>
      </c>
      <c r="B2249" t="s">
        <v>4357</v>
      </c>
      <c r="I2249">
        <f t="shared" si="106"/>
        <v>2248</v>
      </c>
      <c r="J2249">
        <f t="shared" si="107"/>
        <v>2248</v>
      </c>
      <c r="K2249">
        <f t="shared" si="105"/>
        <v>1</v>
      </c>
      <c r="L2249" t="b">
        <f>COUNTIF($N$2:N2249, N2249)=1</f>
        <v>1</v>
      </c>
      <c r="M2249" s="37">
        <f>IF( $Q2249, MAX($M$1:M2248)+1, 0)</f>
        <v>0</v>
      </c>
      <c r="N2249" t="str" cm="1">
        <f t="array" ref="N2249">INDEX($A$9:$F$1048576, $J2249, $K2249 )</f>
        <v>69622</v>
      </c>
      <c r="O2249" t="str" cm="1">
        <f t="array" ref="O2249">INDEX($B$9:$F$1048576, $J2249, $K2249 )</f>
        <v>주택금융공사MBS2023-6(1-3)</v>
      </c>
      <c r="P2249" t="str" cm="1">
        <f t="array" ref="P2249">IF( $L2249, TRIM(_xll.IMDP("IR", $G$5&amp;$N2249, $G$6)), "" )</f>
        <v/>
      </c>
      <c r="Q2249" t="b" cm="1">
        <f t="array" ref="Q2249">IF(
    $U$1=1, AND($P2249&lt;&gt;"", $P2249&lt;&gt;"...", $P2249&lt;&gt;"입력오류"),
    IF(
        $U$18=1, AND($P2249&lt;&gt;"", $P2249&lt;&gt;"...", $P2249&lt;&gt;"입력오류", ISNUMBER(FIND(INDEX($T$2:$T$7,$U$1),$P2249))),
        IF(
            $U$17="기타", AND($P2249&lt;&gt;"", $P2249&lt;&gt;"...", $P2249&lt;&gt;"입력오류", NOT(ISNUMBER(FIND($T$21:$T$34,$P2249)))),
            AND($P2249&lt;&gt;"", $P2249&lt;&gt;"...", $P2249&lt;&gt;"입력오류", $T$19=$P2249)
        )
    )
)</f>
        <v>0</v>
      </c>
    </row>
    <row r="2250" spans="1:17">
      <c r="A2250" t="s">
        <v>4358</v>
      </c>
      <c r="B2250" t="s">
        <v>4359</v>
      </c>
      <c r="I2250">
        <f t="shared" si="106"/>
        <v>2249</v>
      </c>
      <c r="J2250">
        <f t="shared" si="107"/>
        <v>2249</v>
      </c>
      <c r="K2250">
        <f t="shared" si="105"/>
        <v>1</v>
      </c>
      <c r="L2250" t="b">
        <f>COUNTIF($N$2:N2250, N2250)=1</f>
        <v>1</v>
      </c>
      <c r="M2250" s="37">
        <f>IF( $Q2250, MAX($M$1:M2249)+1, 0)</f>
        <v>0</v>
      </c>
      <c r="N2250" t="str" cm="1">
        <f t="array" ref="N2250">INDEX($A$9:$F$1048576, $J2250, $K2250 )</f>
        <v>69623</v>
      </c>
      <c r="O2250" t="str" cm="1">
        <f t="array" ref="O2250">INDEX($B$9:$F$1048576, $J2250, $K2250 )</f>
        <v>주택금융공사MBS2023-6(1-4)</v>
      </c>
      <c r="P2250" t="str" cm="1">
        <f t="array" ref="P2250">IF( $L2250, TRIM(_xll.IMDP("IR", $G$5&amp;$N2250, $G$6)), "" )</f>
        <v/>
      </c>
      <c r="Q2250" t="b" cm="1">
        <f t="array" ref="Q2250">IF(
    $U$1=1, AND($P2250&lt;&gt;"", $P2250&lt;&gt;"...", $P2250&lt;&gt;"입력오류"),
    IF(
        $U$18=1, AND($P2250&lt;&gt;"", $P2250&lt;&gt;"...", $P2250&lt;&gt;"입력오류", ISNUMBER(FIND(INDEX($T$2:$T$7,$U$1),$P2250))),
        IF(
            $U$17="기타", AND($P2250&lt;&gt;"", $P2250&lt;&gt;"...", $P2250&lt;&gt;"입력오류", NOT(ISNUMBER(FIND($T$21:$T$34,$P2250)))),
            AND($P2250&lt;&gt;"", $P2250&lt;&gt;"...", $P2250&lt;&gt;"입력오류", $T$19=$P2250)
        )
    )
)</f>
        <v>0</v>
      </c>
    </row>
    <row r="2251" spans="1:17">
      <c r="A2251" t="s">
        <v>4360</v>
      </c>
      <c r="B2251" t="s">
        <v>4361</v>
      </c>
      <c r="I2251">
        <f t="shared" si="106"/>
        <v>2250</v>
      </c>
      <c r="J2251">
        <f t="shared" si="107"/>
        <v>2250</v>
      </c>
      <c r="K2251">
        <f t="shared" si="105"/>
        <v>1</v>
      </c>
      <c r="L2251" t="b">
        <f>COUNTIF($N$2:N2251, N2251)=1</f>
        <v>1</v>
      </c>
      <c r="M2251" s="37">
        <f>IF( $Q2251, MAX($M$1:M2250)+1, 0)</f>
        <v>0</v>
      </c>
      <c r="N2251" t="str" cm="1">
        <f t="array" ref="N2251">INDEX($A$9:$F$1048576, $J2251, $K2251 )</f>
        <v>69624</v>
      </c>
      <c r="O2251" t="str" cm="1">
        <f t="array" ref="O2251">INDEX($B$9:$F$1048576, $J2251, $K2251 )</f>
        <v>주택금융공사MBS2023-6(1-5)</v>
      </c>
      <c r="P2251" t="str" cm="1">
        <f t="array" ref="P2251">IF( $L2251, TRIM(_xll.IMDP("IR", $G$5&amp;$N2251, $G$6)), "" )</f>
        <v/>
      </c>
      <c r="Q2251" t="b" cm="1">
        <f t="array" ref="Q2251">IF(
    $U$1=1, AND($P2251&lt;&gt;"", $P2251&lt;&gt;"...", $P2251&lt;&gt;"입력오류"),
    IF(
        $U$18=1, AND($P2251&lt;&gt;"", $P2251&lt;&gt;"...", $P2251&lt;&gt;"입력오류", ISNUMBER(FIND(INDEX($T$2:$T$7,$U$1),$P2251))),
        IF(
            $U$17="기타", AND($P2251&lt;&gt;"", $P2251&lt;&gt;"...", $P2251&lt;&gt;"입력오류", NOT(ISNUMBER(FIND($T$21:$T$34,$P2251)))),
            AND($P2251&lt;&gt;"", $P2251&lt;&gt;"...", $P2251&lt;&gt;"입력오류", $T$19=$P2251)
        )
    )
)</f>
        <v>0</v>
      </c>
    </row>
    <row r="2252" spans="1:17">
      <c r="A2252" t="s">
        <v>4362</v>
      </c>
      <c r="B2252" t="s">
        <v>4363</v>
      </c>
      <c r="I2252">
        <f t="shared" si="106"/>
        <v>2251</v>
      </c>
      <c r="J2252">
        <f t="shared" si="107"/>
        <v>2251</v>
      </c>
      <c r="K2252">
        <f t="shared" si="105"/>
        <v>1</v>
      </c>
      <c r="L2252" t="b">
        <f>COUNTIF($N$2:N2252, N2252)=1</f>
        <v>1</v>
      </c>
      <c r="M2252" s="37">
        <f>IF( $Q2252, MAX($M$1:M2251)+1, 0)</f>
        <v>0</v>
      </c>
      <c r="N2252" t="str" cm="1">
        <f t="array" ref="N2252">INDEX($A$9:$F$1048576, $J2252, $K2252 )</f>
        <v>69625</v>
      </c>
      <c r="O2252" t="str" cm="1">
        <f t="array" ref="O2252">INDEX($B$9:$F$1048576, $J2252, $K2252 )</f>
        <v>주택금융공사MBS2023-6(1-6)</v>
      </c>
      <c r="P2252" t="str" cm="1">
        <f t="array" ref="P2252">IF( $L2252, TRIM(_xll.IMDP("IR", $G$5&amp;$N2252, $G$6)), "" )</f>
        <v/>
      </c>
      <c r="Q2252" t="b" cm="1">
        <f t="array" ref="Q2252">IF(
    $U$1=1, AND($P2252&lt;&gt;"", $P2252&lt;&gt;"...", $P2252&lt;&gt;"입력오류"),
    IF(
        $U$18=1, AND($P2252&lt;&gt;"", $P2252&lt;&gt;"...", $P2252&lt;&gt;"입력오류", ISNUMBER(FIND(INDEX($T$2:$T$7,$U$1),$P2252))),
        IF(
            $U$17="기타", AND($P2252&lt;&gt;"", $P2252&lt;&gt;"...", $P2252&lt;&gt;"입력오류", NOT(ISNUMBER(FIND($T$21:$T$34,$P2252)))),
            AND($P2252&lt;&gt;"", $P2252&lt;&gt;"...", $P2252&lt;&gt;"입력오류", $T$19=$P2252)
        )
    )
)</f>
        <v>0</v>
      </c>
    </row>
    <row r="2253" spans="1:17">
      <c r="A2253" t="s">
        <v>4364</v>
      </c>
      <c r="B2253" t="s">
        <v>4365</v>
      </c>
      <c r="I2253">
        <f t="shared" si="106"/>
        <v>2252</v>
      </c>
      <c r="J2253">
        <f t="shared" si="107"/>
        <v>2252</v>
      </c>
      <c r="K2253">
        <f t="shared" si="105"/>
        <v>1</v>
      </c>
      <c r="L2253" t="b">
        <f>COUNTIF($N$2:N2253, N2253)=1</f>
        <v>1</v>
      </c>
      <c r="M2253" s="37">
        <f>IF( $Q2253, MAX($M$1:M2252)+1, 0)</f>
        <v>0</v>
      </c>
      <c r="N2253" t="str" cm="1">
        <f t="array" ref="N2253">INDEX($A$9:$F$1048576, $J2253, $K2253 )</f>
        <v>69626</v>
      </c>
      <c r="O2253" t="str" cm="1">
        <f t="array" ref="O2253">INDEX($B$9:$F$1048576, $J2253, $K2253 )</f>
        <v>주택금융공사MBS2023-6(1-7)</v>
      </c>
      <c r="P2253" t="str" cm="1">
        <f t="array" ref="P2253">IF( $L2253, TRIM(_xll.IMDP("IR", $G$5&amp;$N2253, $G$6)), "" )</f>
        <v/>
      </c>
      <c r="Q2253" t="b" cm="1">
        <f t="array" ref="Q2253">IF(
    $U$1=1, AND($P2253&lt;&gt;"", $P2253&lt;&gt;"...", $P2253&lt;&gt;"입력오류"),
    IF(
        $U$18=1, AND($P2253&lt;&gt;"", $P2253&lt;&gt;"...", $P2253&lt;&gt;"입력오류", ISNUMBER(FIND(INDEX($T$2:$T$7,$U$1),$P2253))),
        IF(
            $U$17="기타", AND($P2253&lt;&gt;"", $P2253&lt;&gt;"...", $P2253&lt;&gt;"입력오류", NOT(ISNUMBER(FIND($T$21:$T$34,$P2253)))),
            AND($P2253&lt;&gt;"", $P2253&lt;&gt;"...", $P2253&lt;&gt;"입력오류", $T$19=$P2253)
        )
    )
)</f>
        <v>0</v>
      </c>
    </row>
    <row r="2254" spans="1:17">
      <c r="A2254" t="s">
        <v>4366</v>
      </c>
      <c r="B2254" t="s">
        <v>4367</v>
      </c>
      <c r="I2254">
        <f t="shared" si="106"/>
        <v>2253</v>
      </c>
      <c r="J2254">
        <f t="shared" si="107"/>
        <v>2253</v>
      </c>
      <c r="K2254">
        <f t="shared" si="105"/>
        <v>1</v>
      </c>
      <c r="L2254" t="b">
        <f>COUNTIF($N$2:N2254, N2254)=1</f>
        <v>1</v>
      </c>
      <c r="M2254" s="37">
        <f>IF( $Q2254, MAX($M$1:M2253)+1, 0)</f>
        <v>0</v>
      </c>
      <c r="N2254" t="str" cm="1">
        <f t="array" ref="N2254">INDEX($A$9:$F$1048576, $J2254, $K2254 )</f>
        <v>69627</v>
      </c>
      <c r="O2254" t="str" cm="1">
        <f t="array" ref="O2254">INDEX($B$9:$F$1048576, $J2254, $K2254 )</f>
        <v>주택금융공사MBS2023-6(1-8)</v>
      </c>
      <c r="P2254" t="str" cm="1">
        <f t="array" ref="P2254">IF( $L2254, TRIM(_xll.IMDP("IR", $G$5&amp;$N2254, $G$6)), "" )</f>
        <v/>
      </c>
      <c r="Q2254" t="b" cm="1">
        <f t="array" ref="Q2254">IF(
    $U$1=1, AND($P2254&lt;&gt;"", $P2254&lt;&gt;"...", $P2254&lt;&gt;"입력오류"),
    IF(
        $U$18=1, AND($P2254&lt;&gt;"", $P2254&lt;&gt;"...", $P2254&lt;&gt;"입력오류", ISNUMBER(FIND(INDEX($T$2:$T$7,$U$1),$P2254))),
        IF(
            $U$17="기타", AND($P2254&lt;&gt;"", $P2254&lt;&gt;"...", $P2254&lt;&gt;"입력오류", NOT(ISNUMBER(FIND($T$21:$T$34,$P2254)))),
            AND($P2254&lt;&gt;"", $P2254&lt;&gt;"...", $P2254&lt;&gt;"입력오류", $T$19=$P2254)
        )
    )
)</f>
        <v>0</v>
      </c>
    </row>
    <row r="2255" spans="1:17">
      <c r="A2255" t="s">
        <v>4368</v>
      </c>
      <c r="B2255" t="s">
        <v>4369</v>
      </c>
      <c r="I2255">
        <f t="shared" si="106"/>
        <v>2254</v>
      </c>
      <c r="J2255">
        <f t="shared" si="107"/>
        <v>2254</v>
      </c>
      <c r="K2255">
        <f t="shared" si="105"/>
        <v>1</v>
      </c>
      <c r="L2255" t="b">
        <f>COUNTIF($N$2:N2255, N2255)=1</f>
        <v>1</v>
      </c>
      <c r="M2255" s="37">
        <f>IF( $Q2255, MAX($M$1:M2254)+1, 0)</f>
        <v>0</v>
      </c>
      <c r="N2255" t="str" cm="1">
        <f t="array" ref="N2255">INDEX($A$9:$F$1048576, $J2255, $K2255 )</f>
        <v>69628</v>
      </c>
      <c r="O2255" t="str" cm="1">
        <f t="array" ref="O2255">INDEX($B$9:$F$1048576, $J2255, $K2255 )</f>
        <v>주택금융공사MBS2023-6(1-9)</v>
      </c>
      <c r="P2255" t="str" cm="1">
        <f t="array" ref="P2255">IF( $L2255, TRIM(_xll.IMDP("IR", $G$5&amp;$N2255, $G$6)), "" )</f>
        <v/>
      </c>
      <c r="Q2255" t="b" cm="1">
        <f t="array" ref="Q2255">IF(
    $U$1=1, AND($P2255&lt;&gt;"", $P2255&lt;&gt;"...", $P2255&lt;&gt;"입력오류"),
    IF(
        $U$18=1, AND($P2255&lt;&gt;"", $P2255&lt;&gt;"...", $P2255&lt;&gt;"입력오류", ISNUMBER(FIND(INDEX($T$2:$T$7,$U$1),$P2255))),
        IF(
            $U$17="기타", AND($P2255&lt;&gt;"", $P2255&lt;&gt;"...", $P2255&lt;&gt;"입력오류", NOT(ISNUMBER(FIND($T$21:$T$34,$P2255)))),
            AND($P2255&lt;&gt;"", $P2255&lt;&gt;"...", $P2255&lt;&gt;"입력오류", $T$19=$P2255)
        )
    )
)</f>
        <v>0</v>
      </c>
    </row>
    <row r="2256" spans="1:17">
      <c r="A2256" t="s">
        <v>4370</v>
      </c>
      <c r="B2256" t="s">
        <v>4371</v>
      </c>
      <c r="I2256">
        <f t="shared" si="106"/>
        <v>2255</v>
      </c>
      <c r="J2256">
        <f t="shared" si="107"/>
        <v>2255</v>
      </c>
      <c r="K2256">
        <f t="shared" si="105"/>
        <v>1</v>
      </c>
      <c r="L2256" t="b">
        <f>COUNTIF($N$2:N2256, N2256)=1</f>
        <v>1</v>
      </c>
      <c r="M2256" s="37">
        <f>IF( $Q2256, MAX($M$1:M2255)+1, 0)</f>
        <v>0</v>
      </c>
      <c r="N2256" t="str" cm="1">
        <f t="array" ref="N2256">INDEX($A$9:$F$1048576, $J2256, $K2256 )</f>
        <v>69632</v>
      </c>
      <c r="O2256" t="str" cm="1">
        <f t="array" ref="O2256">INDEX($B$9:$F$1048576, $J2256, $K2256 )</f>
        <v>알바트로스제13차(유)1</v>
      </c>
      <c r="P2256" t="str" cm="1">
        <f t="array" ref="P2256">IF( $L2256, TRIM(_xll.IMDP("IR", $G$5&amp;$N2256, $G$6)), "" )</f>
        <v/>
      </c>
      <c r="Q2256" t="b" cm="1">
        <f t="array" ref="Q2256">IF(
    $U$1=1, AND($P2256&lt;&gt;"", $P2256&lt;&gt;"...", $P2256&lt;&gt;"입력오류"),
    IF(
        $U$18=1, AND($P2256&lt;&gt;"", $P2256&lt;&gt;"...", $P2256&lt;&gt;"입력오류", ISNUMBER(FIND(INDEX($T$2:$T$7,$U$1),$P2256))),
        IF(
            $U$17="기타", AND($P2256&lt;&gt;"", $P2256&lt;&gt;"...", $P2256&lt;&gt;"입력오류", NOT(ISNUMBER(FIND($T$21:$T$34,$P2256)))),
            AND($P2256&lt;&gt;"", $P2256&lt;&gt;"...", $P2256&lt;&gt;"입력오류", $T$19=$P2256)
        )
    )
)</f>
        <v>0</v>
      </c>
    </row>
    <row r="2257" spans="1:17">
      <c r="A2257" t="s">
        <v>4372</v>
      </c>
      <c r="B2257" t="s">
        <v>4373</v>
      </c>
      <c r="I2257">
        <f t="shared" si="106"/>
        <v>2256</v>
      </c>
      <c r="J2257">
        <f t="shared" si="107"/>
        <v>2256</v>
      </c>
      <c r="K2257">
        <f t="shared" si="105"/>
        <v>1</v>
      </c>
      <c r="L2257" t="b">
        <f>COUNTIF($N$2:N2257, N2257)=1</f>
        <v>1</v>
      </c>
      <c r="M2257" s="37">
        <f>IF( $Q2257, MAX($M$1:M2256)+1, 0)</f>
        <v>0</v>
      </c>
      <c r="N2257" t="str" cm="1">
        <f t="array" ref="N2257">INDEX($A$9:$F$1048576, $J2257, $K2257 )</f>
        <v>69633</v>
      </c>
      <c r="O2257" t="str" cm="1">
        <f t="array" ref="O2257">INDEX($B$9:$F$1048576, $J2257, $K2257 )</f>
        <v>제일사랑제4차(유)1</v>
      </c>
      <c r="P2257" t="str" cm="1">
        <f t="array" ref="P2257">IF( $L2257, TRIM(_xll.IMDP("IR", $G$5&amp;$N2257, $G$6)), "" )</f>
        <v/>
      </c>
      <c r="Q2257" t="b" cm="1">
        <f t="array" ref="Q2257">IF(
    $U$1=1, AND($P2257&lt;&gt;"", $P2257&lt;&gt;"...", $P2257&lt;&gt;"입력오류"),
    IF(
        $U$18=1, AND($P2257&lt;&gt;"", $P2257&lt;&gt;"...", $P2257&lt;&gt;"입력오류", ISNUMBER(FIND(INDEX($T$2:$T$7,$U$1),$P2257))),
        IF(
            $U$17="기타", AND($P2257&lt;&gt;"", $P2257&lt;&gt;"...", $P2257&lt;&gt;"입력오류", NOT(ISNUMBER(FIND($T$21:$T$34,$P2257)))),
            AND($P2257&lt;&gt;"", $P2257&lt;&gt;"...", $P2257&lt;&gt;"입력오류", $T$19=$P2257)
        )
    )
)</f>
        <v>0</v>
      </c>
    </row>
    <row r="2258" spans="1:17">
      <c r="A2258" t="s">
        <v>4374</v>
      </c>
      <c r="B2258" t="s">
        <v>4375</v>
      </c>
      <c r="I2258">
        <f t="shared" si="106"/>
        <v>2257</v>
      </c>
      <c r="J2258">
        <f t="shared" si="107"/>
        <v>2257</v>
      </c>
      <c r="K2258">
        <f t="shared" si="105"/>
        <v>1</v>
      </c>
      <c r="L2258" t="b">
        <f>COUNTIF($N$2:N2258, N2258)=1</f>
        <v>1</v>
      </c>
      <c r="M2258" s="37">
        <f>IF( $Q2258, MAX($M$1:M2257)+1, 0)</f>
        <v>0</v>
      </c>
      <c r="N2258" t="str" cm="1">
        <f t="array" ref="N2258">INDEX($A$9:$F$1048576, $J2258, $K2258 )</f>
        <v>69644</v>
      </c>
      <c r="O2258" t="str" cm="1">
        <f t="array" ref="O2258">INDEX($B$9:$F$1048576, $J2258, $K2258 )</f>
        <v>주택금융공사MBS2023-7(1-1)</v>
      </c>
      <c r="P2258" t="str" cm="1">
        <f t="array" ref="P2258">IF( $L2258, TRIM(_xll.IMDP("IR", $G$5&amp;$N2258, $G$6)), "" )</f>
        <v/>
      </c>
      <c r="Q2258" t="b" cm="1">
        <f t="array" ref="Q2258">IF(
    $U$1=1, AND($P2258&lt;&gt;"", $P2258&lt;&gt;"...", $P2258&lt;&gt;"입력오류"),
    IF(
        $U$18=1, AND($P2258&lt;&gt;"", $P2258&lt;&gt;"...", $P2258&lt;&gt;"입력오류", ISNUMBER(FIND(INDEX($T$2:$T$7,$U$1),$P2258))),
        IF(
            $U$17="기타", AND($P2258&lt;&gt;"", $P2258&lt;&gt;"...", $P2258&lt;&gt;"입력오류", NOT(ISNUMBER(FIND($T$21:$T$34,$P2258)))),
            AND($P2258&lt;&gt;"", $P2258&lt;&gt;"...", $P2258&lt;&gt;"입력오류", $T$19=$P2258)
        )
    )
)</f>
        <v>0</v>
      </c>
    </row>
    <row r="2259" spans="1:17">
      <c r="A2259" t="s">
        <v>4376</v>
      </c>
      <c r="B2259" t="s">
        <v>4377</v>
      </c>
      <c r="I2259">
        <f t="shared" si="106"/>
        <v>2258</v>
      </c>
      <c r="J2259">
        <f t="shared" si="107"/>
        <v>2258</v>
      </c>
      <c r="K2259">
        <f t="shared" si="105"/>
        <v>1</v>
      </c>
      <c r="L2259" t="b">
        <f>COUNTIF($N$2:N2259, N2259)=1</f>
        <v>1</v>
      </c>
      <c r="M2259" s="37">
        <f>IF( $Q2259, MAX($M$1:M2258)+1, 0)</f>
        <v>0</v>
      </c>
      <c r="N2259" t="str" cm="1">
        <f t="array" ref="N2259">INDEX($A$9:$F$1048576, $J2259, $K2259 )</f>
        <v>69645</v>
      </c>
      <c r="O2259" t="str" cm="1">
        <f t="array" ref="O2259">INDEX($B$9:$F$1048576, $J2259, $K2259 )</f>
        <v>주택금융공사MBS2023-7(1-2)</v>
      </c>
      <c r="P2259" t="str" cm="1">
        <f t="array" ref="P2259">IF( $L2259, TRIM(_xll.IMDP("IR", $G$5&amp;$N2259, $G$6)), "" )</f>
        <v/>
      </c>
      <c r="Q2259" t="b" cm="1">
        <f t="array" ref="Q2259">IF(
    $U$1=1, AND($P2259&lt;&gt;"", $P2259&lt;&gt;"...", $P2259&lt;&gt;"입력오류"),
    IF(
        $U$18=1, AND($P2259&lt;&gt;"", $P2259&lt;&gt;"...", $P2259&lt;&gt;"입력오류", ISNUMBER(FIND(INDEX($T$2:$T$7,$U$1),$P2259))),
        IF(
            $U$17="기타", AND($P2259&lt;&gt;"", $P2259&lt;&gt;"...", $P2259&lt;&gt;"입력오류", NOT(ISNUMBER(FIND($T$21:$T$34,$P2259)))),
            AND($P2259&lt;&gt;"", $P2259&lt;&gt;"...", $P2259&lt;&gt;"입력오류", $T$19=$P2259)
        )
    )
)</f>
        <v>0</v>
      </c>
    </row>
    <row r="2260" spans="1:17">
      <c r="A2260" t="s">
        <v>4378</v>
      </c>
      <c r="B2260" t="s">
        <v>4379</v>
      </c>
      <c r="I2260">
        <f t="shared" si="106"/>
        <v>2259</v>
      </c>
      <c r="J2260">
        <f t="shared" si="107"/>
        <v>2259</v>
      </c>
      <c r="K2260">
        <f t="shared" si="105"/>
        <v>1</v>
      </c>
      <c r="L2260" t="b">
        <f>COUNTIF($N$2:N2260, N2260)=1</f>
        <v>1</v>
      </c>
      <c r="M2260" s="37">
        <f>IF( $Q2260, MAX($M$1:M2259)+1, 0)</f>
        <v>0</v>
      </c>
      <c r="N2260" t="str" cm="1">
        <f t="array" ref="N2260">INDEX($A$9:$F$1048576, $J2260, $K2260 )</f>
        <v>69646</v>
      </c>
      <c r="O2260" t="str" cm="1">
        <f t="array" ref="O2260">INDEX($B$9:$F$1048576, $J2260, $K2260 )</f>
        <v>주택금융공사MBS2023-7(1-3)</v>
      </c>
      <c r="P2260" t="str" cm="1">
        <f t="array" ref="P2260">IF( $L2260, TRIM(_xll.IMDP("IR", $G$5&amp;$N2260, $G$6)), "" )</f>
        <v/>
      </c>
      <c r="Q2260" t="b" cm="1">
        <f t="array" ref="Q2260">IF(
    $U$1=1, AND($P2260&lt;&gt;"", $P2260&lt;&gt;"...", $P2260&lt;&gt;"입력오류"),
    IF(
        $U$18=1, AND($P2260&lt;&gt;"", $P2260&lt;&gt;"...", $P2260&lt;&gt;"입력오류", ISNUMBER(FIND(INDEX($T$2:$T$7,$U$1),$P2260))),
        IF(
            $U$17="기타", AND($P2260&lt;&gt;"", $P2260&lt;&gt;"...", $P2260&lt;&gt;"입력오류", NOT(ISNUMBER(FIND($T$21:$T$34,$P2260)))),
            AND($P2260&lt;&gt;"", $P2260&lt;&gt;"...", $P2260&lt;&gt;"입력오류", $T$19=$P2260)
        )
    )
)</f>
        <v>0</v>
      </c>
    </row>
    <row r="2261" spans="1:17">
      <c r="A2261" t="s">
        <v>4380</v>
      </c>
      <c r="B2261" t="s">
        <v>4381</v>
      </c>
      <c r="I2261">
        <f t="shared" si="106"/>
        <v>2260</v>
      </c>
      <c r="J2261">
        <f t="shared" si="107"/>
        <v>2260</v>
      </c>
      <c r="K2261">
        <f t="shared" si="105"/>
        <v>1</v>
      </c>
      <c r="L2261" t="b">
        <f>COUNTIF($N$2:N2261, N2261)=1</f>
        <v>1</v>
      </c>
      <c r="M2261" s="37">
        <f>IF( $Q2261, MAX($M$1:M2260)+1, 0)</f>
        <v>0</v>
      </c>
      <c r="N2261" t="str" cm="1">
        <f t="array" ref="N2261">INDEX($A$9:$F$1048576, $J2261, $K2261 )</f>
        <v>69647</v>
      </c>
      <c r="O2261" t="str" cm="1">
        <f t="array" ref="O2261">INDEX($B$9:$F$1048576, $J2261, $K2261 )</f>
        <v>주택금융공사MBS2023-7(1-4)</v>
      </c>
      <c r="P2261" t="str" cm="1">
        <f t="array" ref="P2261">IF( $L2261, TRIM(_xll.IMDP("IR", $G$5&amp;$N2261, $G$6)), "" )</f>
        <v/>
      </c>
      <c r="Q2261" t="b" cm="1">
        <f t="array" ref="Q2261">IF(
    $U$1=1, AND($P2261&lt;&gt;"", $P2261&lt;&gt;"...", $P2261&lt;&gt;"입력오류"),
    IF(
        $U$18=1, AND($P2261&lt;&gt;"", $P2261&lt;&gt;"...", $P2261&lt;&gt;"입력오류", ISNUMBER(FIND(INDEX($T$2:$T$7,$U$1),$P2261))),
        IF(
            $U$17="기타", AND($P2261&lt;&gt;"", $P2261&lt;&gt;"...", $P2261&lt;&gt;"입력오류", NOT(ISNUMBER(FIND($T$21:$T$34,$P2261)))),
            AND($P2261&lt;&gt;"", $P2261&lt;&gt;"...", $P2261&lt;&gt;"입력오류", $T$19=$P2261)
        )
    )
)</f>
        <v>0</v>
      </c>
    </row>
    <row r="2262" spans="1:17">
      <c r="A2262" t="s">
        <v>4382</v>
      </c>
      <c r="B2262" t="s">
        <v>4383</v>
      </c>
      <c r="I2262">
        <f t="shared" si="106"/>
        <v>2261</v>
      </c>
      <c r="J2262">
        <f t="shared" si="107"/>
        <v>2261</v>
      </c>
      <c r="K2262">
        <f t="shared" si="105"/>
        <v>1</v>
      </c>
      <c r="L2262" t="b">
        <f>COUNTIF($N$2:N2262, N2262)=1</f>
        <v>1</v>
      </c>
      <c r="M2262" s="37">
        <f>IF( $Q2262, MAX($M$1:M2261)+1, 0)</f>
        <v>0</v>
      </c>
      <c r="N2262" t="str" cm="1">
        <f t="array" ref="N2262">INDEX($A$9:$F$1048576, $J2262, $K2262 )</f>
        <v>69648</v>
      </c>
      <c r="O2262" t="str" cm="1">
        <f t="array" ref="O2262">INDEX($B$9:$F$1048576, $J2262, $K2262 )</f>
        <v>주택금융공사MBS2023-7(1-5)</v>
      </c>
      <c r="P2262" t="str" cm="1">
        <f t="array" ref="P2262">IF( $L2262, TRIM(_xll.IMDP("IR", $G$5&amp;$N2262, $G$6)), "" )</f>
        <v/>
      </c>
      <c r="Q2262" t="b" cm="1">
        <f t="array" ref="Q2262">IF(
    $U$1=1, AND($P2262&lt;&gt;"", $P2262&lt;&gt;"...", $P2262&lt;&gt;"입력오류"),
    IF(
        $U$18=1, AND($P2262&lt;&gt;"", $P2262&lt;&gt;"...", $P2262&lt;&gt;"입력오류", ISNUMBER(FIND(INDEX($T$2:$T$7,$U$1),$P2262))),
        IF(
            $U$17="기타", AND($P2262&lt;&gt;"", $P2262&lt;&gt;"...", $P2262&lt;&gt;"입력오류", NOT(ISNUMBER(FIND($T$21:$T$34,$P2262)))),
            AND($P2262&lt;&gt;"", $P2262&lt;&gt;"...", $P2262&lt;&gt;"입력오류", $T$19=$P2262)
        )
    )
)</f>
        <v>0</v>
      </c>
    </row>
    <row r="2263" spans="1:17">
      <c r="A2263" t="s">
        <v>4384</v>
      </c>
      <c r="B2263" t="s">
        <v>4385</v>
      </c>
      <c r="I2263">
        <f t="shared" si="106"/>
        <v>2262</v>
      </c>
      <c r="J2263">
        <f t="shared" si="107"/>
        <v>2262</v>
      </c>
      <c r="K2263">
        <f t="shared" si="105"/>
        <v>1</v>
      </c>
      <c r="L2263" t="b">
        <f>COUNTIF($N$2:N2263, N2263)=1</f>
        <v>1</v>
      </c>
      <c r="M2263" s="37">
        <f>IF( $Q2263, MAX($M$1:M2262)+1, 0)</f>
        <v>0</v>
      </c>
      <c r="N2263" t="str" cm="1">
        <f t="array" ref="N2263">INDEX($A$9:$F$1048576, $J2263, $K2263 )</f>
        <v>69649</v>
      </c>
      <c r="O2263" t="str" cm="1">
        <f t="array" ref="O2263">INDEX($B$9:$F$1048576, $J2263, $K2263 )</f>
        <v>주택금융공사MBS2023-7(1-6)</v>
      </c>
      <c r="P2263" t="str" cm="1">
        <f t="array" ref="P2263">IF( $L2263, TRIM(_xll.IMDP("IR", $G$5&amp;$N2263, $G$6)), "" )</f>
        <v/>
      </c>
      <c r="Q2263" t="b" cm="1">
        <f t="array" ref="Q2263">IF(
    $U$1=1, AND($P2263&lt;&gt;"", $P2263&lt;&gt;"...", $P2263&lt;&gt;"입력오류"),
    IF(
        $U$18=1, AND($P2263&lt;&gt;"", $P2263&lt;&gt;"...", $P2263&lt;&gt;"입력오류", ISNUMBER(FIND(INDEX($T$2:$T$7,$U$1),$P2263))),
        IF(
            $U$17="기타", AND($P2263&lt;&gt;"", $P2263&lt;&gt;"...", $P2263&lt;&gt;"입력오류", NOT(ISNUMBER(FIND($T$21:$T$34,$P2263)))),
            AND($P2263&lt;&gt;"", $P2263&lt;&gt;"...", $P2263&lt;&gt;"입력오류", $T$19=$P2263)
        )
    )
)</f>
        <v>0</v>
      </c>
    </row>
    <row r="2264" spans="1:17">
      <c r="A2264" t="s">
        <v>4386</v>
      </c>
      <c r="B2264" t="s">
        <v>4387</v>
      </c>
      <c r="I2264">
        <f t="shared" si="106"/>
        <v>2263</v>
      </c>
      <c r="J2264">
        <f t="shared" si="107"/>
        <v>2263</v>
      </c>
      <c r="K2264">
        <f t="shared" si="105"/>
        <v>1</v>
      </c>
      <c r="L2264" t="b">
        <f>COUNTIF($N$2:N2264, N2264)=1</f>
        <v>1</v>
      </c>
      <c r="M2264" s="37">
        <f>IF( $Q2264, MAX($M$1:M2263)+1, 0)</f>
        <v>0</v>
      </c>
      <c r="N2264" t="str" cm="1">
        <f t="array" ref="N2264">INDEX($A$9:$F$1048576, $J2264, $K2264 )</f>
        <v>69650</v>
      </c>
      <c r="O2264" t="str" cm="1">
        <f t="array" ref="O2264">INDEX($B$9:$F$1048576, $J2264, $K2264 )</f>
        <v>주택금융공사MBS2023-7(1-7)</v>
      </c>
      <c r="P2264" t="str" cm="1">
        <f t="array" ref="P2264">IF( $L2264, TRIM(_xll.IMDP("IR", $G$5&amp;$N2264, $G$6)), "" )</f>
        <v/>
      </c>
      <c r="Q2264" t="b" cm="1">
        <f t="array" ref="Q2264">IF(
    $U$1=1, AND($P2264&lt;&gt;"", $P2264&lt;&gt;"...", $P2264&lt;&gt;"입력오류"),
    IF(
        $U$18=1, AND($P2264&lt;&gt;"", $P2264&lt;&gt;"...", $P2264&lt;&gt;"입력오류", ISNUMBER(FIND(INDEX($T$2:$T$7,$U$1),$P2264))),
        IF(
            $U$17="기타", AND($P2264&lt;&gt;"", $P2264&lt;&gt;"...", $P2264&lt;&gt;"입력오류", NOT(ISNUMBER(FIND($T$21:$T$34,$P2264)))),
            AND($P2264&lt;&gt;"", $P2264&lt;&gt;"...", $P2264&lt;&gt;"입력오류", $T$19=$P2264)
        )
    )
)</f>
        <v>0</v>
      </c>
    </row>
    <row r="2265" spans="1:17">
      <c r="A2265" t="s">
        <v>4388</v>
      </c>
      <c r="B2265" t="s">
        <v>4389</v>
      </c>
      <c r="I2265">
        <f t="shared" si="106"/>
        <v>2264</v>
      </c>
      <c r="J2265">
        <f t="shared" si="107"/>
        <v>2264</v>
      </c>
      <c r="K2265">
        <f t="shared" si="105"/>
        <v>1</v>
      </c>
      <c r="L2265" t="b">
        <f>COUNTIF($N$2:N2265, N2265)=1</f>
        <v>1</v>
      </c>
      <c r="M2265" s="37">
        <f>IF( $Q2265, MAX($M$1:M2264)+1, 0)</f>
        <v>0</v>
      </c>
      <c r="N2265" t="str" cm="1">
        <f t="array" ref="N2265">INDEX($A$9:$F$1048576, $J2265, $K2265 )</f>
        <v>69651</v>
      </c>
      <c r="O2265" t="str" cm="1">
        <f t="array" ref="O2265">INDEX($B$9:$F$1048576, $J2265, $K2265 )</f>
        <v>주택금융공사MBS2023-7(1-8)</v>
      </c>
      <c r="P2265" t="str" cm="1">
        <f t="array" ref="P2265">IF( $L2265, TRIM(_xll.IMDP("IR", $G$5&amp;$N2265, $G$6)), "" )</f>
        <v/>
      </c>
      <c r="Q2265" t="b" cm="1">
        <f t="array" ref="Q2265">IF(
    $U$1=1, AND($P2265&lt;&gt;"", $P2265&lt;&gt;"...", $P2265&lt;&gt;"입력오류"),
    IF(
        $U$18=1, AND($P2265&lt;&gt;"", $P2265&lt;&gt;"...", $P2265&lt;&gt;"입력오류", ISNUMBER(FIND(INDEX($T$2:$T$7,$U$1),$P2265))),
        IF(
            $U$17="기타", AND($P2265&lt;&gt;"", $P2265&lt;&gt;"...", $P2265&lt;&gt;"입력오류", NOT(ISNUMBER(FIND($T$21:$T$34,$P2265)))),
            AND($P2265&lt;&gt;"", $P2265&lt;&gt;"...", $P2265&lt;&gt;"입력오류", $T$19=$P2265)
        )
    )
)</f>
        <v>0</v>
      </c>
    </row>
    <row r="2266" spans="1:17">
      <c r="A2266" t="s">
        <v>4390</v>
      </c>
      <c r="B2266" t="s">
        <v>4391</v>
      </c>
      <c r="I2266">
        <f t="shared" si="106"/>
        <v>2265</v>
      </c>
      <c r="J2266">
        <f t="shared" si="107"/>
        <v>2265</v>
      </c>
      <c r="K2266">
        <f t="shared" si="105"/>
        <v>1</v>
      </c>
      <c r="L2266" t="b">
        <f>COUNTIF($N$2:N2266, N2266)=1</f>
        <v>1</v>
      </c>
      <c r="M2266" s="37">
        <f>IF( $Q2266, MAX($M$1:M2265)+1, 0)</f>
        <v>0</v>
      </c>
      <c r="N2266" t="str" cm="1">
        <f t="array" ref="N2266">INDEX($A$9:$F$1048576, $J2266, $K2266 )</f>
        <v>69652</v>
      </c>
      <c r="O2266" t="str" cm="1">
        <f t="array" ref="O2266">INDEX($B$9:$F$1048576, $J2266, $K2266 )</f>
        <v>주택금융공사MBS2023-7(1-9)</v>
      </c>
      <c r="P2266" t="str" cm="1">
        <f t="array" ref="P2266">IF( $L2266, TRIM(_xll.IMDP("IR", $G$5&amp;$N2266, $G$6)), "" )</f>
        <v/>
      </c>
      <c r="Q2266" t="b" cm="1">
        <f t="array" ref="Q2266">IF(
    $U$1=1, AND($P2266&lt;&gt;"", $P2266&lt;&gt;"...", $P2266&lt;&gt;"입력오류"),
    IF(
        $U$18=1, AND($P2266&lt;&gt;"", $P2266&lt;&gt;"...", $P2266&lt;&gt;"입력오류", ISNUMBER(FIND(INDEX($T$2:$T$7,$U$1),$P2266))),
        IF(
            $U$17="기타", AND($P2266&lt;&gt;"", $P2266&lt;&gt;"...", $P2266&lt;&gt;"입력오류", NOT(ISNUMBER(FIND($T$21:$T$34,$P2266)))),
            AND($P2266&lt;&gt;"", $P2266&lt;&gt;"...", $P2266&lt;&gt;"입력오류", $T$19=$P2266)
        )
    )
)</f>
        <v>0</v>
      </c>
    </row>
    <row r="2267" spans="1:17">
      <c r="A2267" t="s">
        <v>4392</v>
      </c>
      <c r="B2267" t="s">
        <v>4393</v>
      </c>
      <c r="I2267">
        <f t="shared" si="106"/>
        <v>2266</v>
      </c>
      <c r="J2267">
        <f t="shared" si="107"/>
        <v>2266</v>
      </c>
      <c r="K2267">
        <f t="shared" si="105"/>
        <v>1</v>
      </c>
      <c r="L2267" t="b">
        <f>COUNTIF($N$2:N2267, N2267)=1</f>
        <v>1</v>
      </c>
      <c r="M2267" s="37">
        <f>IF( $Q2267, MAX($M$1:M2266)+1, 0)</f>
        <v>0</v>
      </c>
      <c r="N2267" t="str" cm="1">
        <f t="array" ref="N2267">INDEX($A$9:$F$1048576, $J2267, $K2267 )</f>
        <v>69661</v>
      </c>
      <c r="O2267" t="str" cm="1">
        <f t="array" ref="O2267">INDEX($B$9:$F$1048576, $J2267, $K2267 )</f>
        <v>신보2023제2차(유)1-1</v>
      </c>
      <c r="P2267" t="str" cm="1">
        <f t="array" ref="P2267">IF( $L2267, TRIM(_xll.IMDP("IR", $G$5&amp;$N2267, $G$6)), "" )</f>
        <v/>
      </c>
      <c r="Q2267" t="b" cm="1">
        <f t="array" ref="Q2267">IF(
    $U$1=1, AND($P2267&lt;&gt;"", $P2267&lt;&gt;"...", $P2267&lt;&gt;"입력오류"),
    IF(
        $U$18=1, AND($P2267&lt;&gt;"", $P2267&lt;&gt;"...", $P2267&lt;&gt;"입력오류", ISNUMBER(FIND(INDEX($T$2:$T$7,$U$1),$P2267))),
        IF(
            $U$17="기타", AND($P2267&lt;&gt;"", $P2267&lt;&gt;"...", $P2267&lt;&gt;"입력오류", NOT(ISNUMBER(FIND($T$21:$T$34,$P2267)))),
            AND($P2267&lt;&gt;"", $P2267&lt;&gt;"...", $P2267&lt;&gt;"입력오류", $T$19=$P2267)
        )
    )
)</f>
        <v>0</v>
      </c>
    </row>
    <row r="2268" spans="1:17">
      <c r="A2268" t="s">
        <v>4394</v>
      </c>
      <c r="B2268" t="s">
        <v>4395</v>
      </c>
      <c r="I2268">
        <f t="shared" si="106"/>
        <v>2267</v>
      </c>
      <c r="J2268">
        <f t="shared" si="107"/>
        <v>2267</v>
      </c>
      <c r="K2268">
        <f t="shared" si="105"/>
        <v>1</v>
      </c>
      <c r="L2268" t="b">
        <f>COUNTIF($N$2:N2268, N2268)=1</f>
        <v>1</v>
      </c>
      <c r="M2268" s="37">
        <f>IF( $Q2268, MAX($M$1:M2267)+1, 0)</f>
        <v>0</v>
      </c>
      <c r="N2268" t="str" cm="1">
        <f t="array" ref="N2268">INDEX($A$9:$F$1048576, $J2268, $K2268 )</f>
        <v>69662</v>
      </c>
      <c r="O2268" t="str" cm="1">
        <f t="array" ref="O2268">INDEX($B$9:$F$1048576, $J2268, $K2268 )</f>
        <v>신보2023제2차(유)1-2</v>
      </c>
      <c r="P2268" t="str" cm="1">
        <f t="array" ref="P2268">IF( $L2268, TRIM(_xll.IMDP("IR", $G$5&amp;$N2268, $G$6)), "" )</f>
        <v/>
      </c>
      <c r="Q2268" t="b" cm="1">
        <f t="array" ref="Q2268">IF(
    $U$1=1, AND($P2268&lt;&gt;"", $P2268&lt;&gt;"...", $P2268&lt;&gt;"입력오류"),
    IF(
        $U$18=1, AND($P2268&lt;&gt;"", $P2268&lt;&gt;"...", $P2268&lt;&gt;"입력오류", ISNUMBER(FIND(INDEX($T$2:$T$7,$U$1),$P2268))),
        IF(
            $U$17="기타", AND($P2268&lt;&gt;"", $P2268&lt;&gt;"...", $P2268&lt;&gt;"입력오류", NOT(ISNUMBER(FIND($T$21:$T$34,$P2268)))),
            AND($P2268&lt;&gt;"", $P2268&lt;&gt;"...", $P2268&lt;&gt;"입력오류", $T$19=$P2268)
        )
    )
)</f>
        <v>0</v>
      </c>
    </row>
    <row r="2269" spans="1:17">
      <c r="A2269" t="s">
        <v>4396</v>
      </c>
      <c r="B2269" t="s">
        <v>4397</v>
      </c>
      <c r="I2269">
        <f t="shared" si="106"/>
        <v>2268</v>
      </c>
      <c r="J2269">
        <f t="shared" si="107"/>
        <v>2268</v>
      </c>
      <c r="K2269">
        <f t="shared" si="105"/>
        <v>1</v>
      </c>
      <c r="L2269" t="b">
        <f>COUNTIF($N$2:N2269, N2269)=1</f>
        <v>1</v>
      </c>
      <c r="M2269" s="37">
        <f>IF( $Q2269, MAX($M$1:M2268)+1, 0)</f>
        <v>0</v>
      </c>
      <c r="N2269" t="str" cm="1">
        <f t="array" ref="N2269">INDEX($A$9:$F$1048576, $J2269, $K2269 )</f>
        <v>69663</v>
      </c>
      <c r="O2269" t="str" cm="1">
        <f t="array" ref="O2269">INDEX($B$9:$F$1048576, $J2269, $K2269 )</f>
        <v>신보2023제2차(유)1-3</v>
      </c>
      <c r="P2269" t="str" cm="1">
        <f t="array" ref="P2269">IF( $L2269, TRIM(_xll.IMDP("IR", $G$5&amp;$N2269, $G$6)), "" )</f>
        <v/>
      </c>
      <c r="Q2269" t="b" cm="1">
        <f t="array" ref="Q2269">IF(
    $U$1=1, AND($P2269&lt;&gt;"", $P2269&lt;&gt;"...", $P2269&lt;&gt;"입력오류"),
    IF(
        $U$18=1, AND($P2269&lt;&gt;"", $P2269&lt;&gt;"...", $P2269&lt;&gt;"입력오류", ISNUMBER(FIND(INDEX($T$2:$T$7,$U$1),$P2269))),
        IF(
            $U$17="기타", AND($P2269&lt;&gt;"", $P2269&lt;&gt;"...", $P2269&lt;&gt;"입력오류", NOT(ISNUMBER(FIND($T$21:$T$34,$P2269)))),
            AND($P2269&lt;&gt;"", $P2269&lt;&gt;"...", $P2269&lt;&gt;"입력오류", $T$19=$P2269)
        )
    )
)</f>
        <v>0</v>
      </c>
    </row>
    <row r="2270" spans="1:17">
      <c r="A2270" t="s">
        <v>4398</v>
      </c>
      <c r="B2270" t="s">
        <v>4399</v>
      </c>
      <c r="I2270">
        <f t="shared" si="106"/>
        <v>2269</v>
      </c>
      <c r="J2270">
        <f t="shared" si="107"/>
        <v>2269</v>
      </c>
      <c r="K2270">
        <f t="shared" si="105"/>
        <v>1</v>
      </c>
      <c r="L2270" t="b">
        <f>COUNTIF($N$2:N2270, N2270)=1</f>
        <v>1</v>
      </c>
      <c r="M2270" s="37">
        <f>IF( $Q2270, MAX($M$1:M2269)+1, 0)</f>
        <v>0</v>
      </c>
      <c r="N2270" t="str" cm="1">
        <f t="array" ref="N2270">INDEX($A$9:$F$1048576, $J2270, $K2270 )</f>
        <v>69664</v>
      </c>
      <c r="O2270" t="str" cm="1">
        <f t="array" ref="O2270">INDEX($B$9:$F$1048576, $J2270, $K2270 )</f>
        <v>신보2023제3차(유)1-1</v>
      </c>
      <c r="P2270" t="str" cm="1">
        <f t="array" ref="P2270">IF( $L2270, TRIM(_xll.IMDP("IR", $G$5&amp;$N2270, $G$6)), "" )</f>
        <v/>
      </c>
      <c r="Q2270" t="b" cm="1">
        <f t="array" ref="Q2270">IF(
    $U$1=1, AND($P2270&lt;&gt;"", $P2270&lt;&gt;"...", $P2270&lt;&gt;"입력오류"),
    IF(
        $U$18=1, AND($P2270&lt;&gt;"", $P2270&lt;&gt;"...", $P2270&lt;&gt;"입력오류", ISNUMBER(FIND(INDEX($T$2:$T$7,$U$1),$P2270))),
        IF(
            $U$17="기타", AND($P2270&lt;&gt;"", $P2270&lt;&gt;"...", $P2270&lt;&gt;"입력오류", NOT(ISNUMBER(FIND($T$21:$T$34,$P2270)))),
            AND($P2270&lt;&gt;"", $P2270&lt;&gt;"...", $P2270&lt;&gt;"입력오류", $T$19=$P2270)
        )
    )
)</f>
        <v>0</v>
      </c>
    </row>
    <row r="2271" spans="1:17">
      <c r="A2271" t="s">
        <v>4400</v>
      </c>
      <c r="B2271" t="s">
        <v>4401</v>
      </c>
      <c r="I2271">
        <f t="shared" si="106"/>
        <v>2270</v>
      </c>
      <c r="J2271">
        <f t="shared" si="107"/>
        <v>2270</v>
      </c>
      <c r="K2271">
        <f t="shared" si="105"/>
        <v>1</v>
      </c>
      <c r="L2271" t="b">
        <f>COUNTIF($N$2:N2271, N2271)=1</f>
        <v>1</v>
      </c>
      <c r="M2271" s="37">
        <f>IF( $Q2271, MAX($M$1:M2270)+1, 0)</f>
        <v>0</v>
      </c>
      <c r="N2271" t="str" cm="1">
        <f t="array" ref="N2271">INDEX($A$9:$F$1048576, $J2271, $K2271 )</f>
        <v>69665</v>
      </c>
      <c r="O2271" t="str" cm="1">
        <f t="array" ref="O2271">INDEX($B$9:$F$1048576, $J2271, $K2271 )</f>
        <v>신보2023제3차(유)1-2</v>
      </c>
      <c r="P2271" t="str" cm="1">
        <f t="array" ref="P2271">IF( $L2271, TRIM(_xll.IMDP("IR", $G$5&amp;$N2271, $G$6)), "" )</f>
        <v/>
      </c>
      <c r="Q2271" t="b" cm="1">
        <f t="array" ref="Q2271">IF(
    $U$1=1, AND($P2271&lt;&gt;"", $P2271&lt;&gt;"...", $P2271&lt;&gt;"입력오류"),
    IF(
        $U$18=1, AND($P2271&lt;&gt;"", $P2271&lt;&gt;"...", $P2271&lt;&gt;"입력오류", ISNUMBER(FIND(INDEX($T$2:$T$7,$U$1),$P2271))),
        IF(
            $U$17="기타", AND($P2271&lt;&gt;"", $P2271&lt;&gt;"...", $P2271&lt;&gt;"입력오류", NOT(ISNUMBER(FIND($T$21:$T$34,$P2271)))),
            AND($P2271&lt;&gt;"", $P2271&lt;&gt;"...", $P2271&lt;&gt;"입력오류", $T$19=$P2271)
        )
    )
)</f>
        <v>0</v>
      </c>
    </row>
    <row r="2272" spans="1:17">
      <c r="A2272" t="s">
        <v>4402</v>
      </c>
      <c r="B2272" t="s">
        <v>4403</v>
      </c>
      <c r="I2272">
        <f t="shared" si="106"/>
        <v>2271</v>
      </c>
      <c r="J2272">
        <f t="shared" si="107"/>
        <v>2271</v>
      </c>
      <c r="K2272">
        <f t="shared" si="105"/>
        <v>1</v>
      </c>
      <c r="L2272" t="b">
        <f>COUNTIF($N$2:N2272, N2272)=1</f>
        <v>1</v>
      </c>
      <c r="M2272" s="37">
        <f>IF( $Q2272, MAX($M$1:M2271)+1, 0)</f>
        <v>0</v>
      </c>
      <c r="N2272" t="str" cm="1">
        <f t="array" ref="N2272">INDEX($A$9:$F$1048576, $J2272, $K2272 )</f>
        <v>69666</v>
      </c>
      <c r="O2272" t="str" cm="1">
        <f t="array" ref="O2272">INDEX($B$9:$F$1048576, $J2272, $K2272 )</f>
        <v>신보2023제4차(유)1-1</v>
      </c>
      <c r="P2272" t="str" cm="1">
        <f t="array" ref="P2272">IF( $L2272, TRIM(_xll.IMDP("IR", $G$5&amp;$N2272, $G$6)), "" )</f>
        <v/>
      </c>
      <c r="Q2272" t="b" cm="1">
        <f t="array" ref="Q2272">IF(
    $U$1=1, AND($P2272&lt;&gt;"", $P2272&lt;&gt;"...", $P2272&lt;&gt;"입력오류"),
    IF(
        $U$18=1, AND($P2272&lt;&gt;"", $P2272&lt;&gt;"...", $P2272&lt;&gt;"입력오류", ISNUMBER(FIND(INDEX($T$2:$T$7,$U$1),$P2272))),
        IF(
            $U$17="기타", AND($P2272&lt;&gt;"", $P2272&lt;&gt;"...", $P2272&lt;&gt;"입력오류", NOT(ISNUMBER(FIND($T$21:$T$34,$P2272)))),
            AND($P2272&lt;&gt;"", $P2272&lt;&gt;"...", $P2272&lt;&gt;"입력오류", $T$19=$P2272)
        )
    )
)</f>
        <v>0</v>
      </c>
    </row>
    <row r="2273" spans="1:17">
      <c r="A2273" t="s">
        <v>4404</v>
      </c>
      <c r="B2273" t="s">
        <v>4405</v>
      </c>
      <c r="I2273">
        <f t="shared" si="106"/>
        <v>2272</v>
      </c>
      <c r="J2273">
        <f t="shared" si="107"/>
        <v>2272</v>
      </c>
      <c r="K2273">
        <f t="shared" si="105"/>
        <v>1</v>
      </c>
      <c r="L2273" t="b">
        <f>COUNTIF($N$2:N2273, N2273)=1</f>
        <v>1</v>
      </c>
      <c r="M2273" s="37">
        <f>IF( $Q2273, MAX($M$1:M2272)+1, 0)</f>
        <v>0</v>
      </c>
      <c r="N2273" t="str" cm="1">
        <f t="array" ref="N2273">INDEX($A$9:$F$1048576, $J2273, $K2273 )</f>
        <v>69667</v>
      </c>
      <c r="O2273" t="str" cm="1">
        <f t="array" ref="O2273">INDEX($B$9:$F$1048576, $J2273, $K2273 )</f>
        <v>신보2023제4차(유)1-2</v>
      </c>
      <c r="P2273" t="str" cm="1">
        <f t="array" ref="P2273">IF( $L2273, TRIM(_xll.IMDP("IR", $G$5&amp;$N2273, $G$6)), "" )</f>
        <v/>
      </c>
      <c r="Q2273" t="b" cm="1">
        <f t="array" ref="Q2273">IF(
    $U$1=1, AND($P2273&lt;&gt;"", $P2273&lt;&gt;"...", $P2273&lt;&gt;"입력오류"),
    IF(
        $U$18=1, AND($P2273&lt;&gt;"", $P2273&lt;&gt;"...", $P2273&lt;&gt;"입력오류", ISNUMBER(FIND(INDEX($T$2:$T$7,$U$1),$P2273))),
        IF(
            $U$17="기타", AND($P2273&lt;&gt;"", $P2273&lt;&gt;"...", $P2273&lt;&gt;"입력오류", NOT(ISNUMBER(FIND($T$21:$T$34,$P2273)))),
            AND($P2273&lt;&gt;"", $P2273&lt;&gt;"...", $P2273&lt;&gt;"입력오류", $T$19=$P2273)
        )
    )
)</f>
        <v>0</v>
      </c>
    </row>
    <row r="2274" spans="1:17">
      <c r="A2274" t="s">
        <v>4406</v>
      </c>
      <c r="B2274" t="s">
        <v>4407</v>
      </c>
      <c r="I2274">
        <f t="shared" si="106"/>
        <v>2273</v>
      </c>
      <c r="J2274">
        <f t="shared" si="107"/>
        <v>2273</v>
      </c>
      <c r="K2274">
        <f t="shared" si="105"/>
        <v>1</v>
      </c>
      <c r="L2274" t="b">
        <f>COUNTIF($N$2:N2274, N2274)=1</f>
        <v>1</v>
      </c>
      <c r="M2274" s="37">
        <f>IF( $Q2274, MAX($M$1:M2273)+1, 0)</f>
        <v>0</v>
      </c>
      <c r="N2274" t="str" cm="1">
        <f t="array" ref="N2274">INDEX($A$9:$F$1048576, $J2274, $K2274 )</f>
        <v>69672</v>
      </c>
      <c r="O2274" t="str" cm="1">
        <f t="array" ref="O2274">INDEX($B$9:$F$1048576, $J2274, $K2274 )</f>
        <v>에이스디비제1차(유)1</v>
      </c>
      <c r="P2274" t="str" cm="1">
        <f t="array" ref="P2274">IF( $L2274, TRIM(_xll.IMDP("IR", $G$5&amp;$N2274, $G$6)), "" )</f>
        <v/>
      </c>
      <c r="Q2274" t="b" cm="1">
        <f t="array" ref="Q2274">IF(
    $U$1=1, AND($P2274&lt;&gt;"", $P2274&lt;&gt;"...", $P2274&lt;&gt;"입력오류"),
    IF(
        $U$18=1, AND($P2274&lt;&gt;"", $P2274&lt;&gt;"...", $P2274&lt;&gt;"입력오류", ISNUMBER(FIND(INDEX($T$2:$T$7,$U$1),$P2274))),
        IF(
            $U$17="기타", AND($P2274&lt;&gt;"", $P2274&lt;&gt;"...", $P2274&lt;&gt;"입력오류", NOT(ISNUMBER(FIND($T$21:$T$34,$P2274)))),
            AND($P2274&lt;&gt;"", $P2274&lt;&gt;"...", $P2274&lt;&gt;"입력오류", $T$19=$P2274)
        )
    )
)</f>
        <v>0</v>
      </c>
    </row>
    <row r="2275" spans="1:17">
      <c r="A2275" t="s">
        <v>4408</v>
      </c>
      <c r="B2275" t="s">
        <v>4409</v>
      </c>
      <c r="I2275">
        <f t="shared" si="106"/>
        <v>2274</v>
      </c>
      <c r="J2275">
        <f t="shared" si="107"/>
        <v>2274</v>
      </c>
      <c r="K2275">
        <f t="shared" si="105"/>
        <v>1</v>
      </c>
      <c r="L2275" t="b">
        <f>COUNTIF($N$2:N2275, N2275)=1</f>
        <v>1</v>
      </c>
      <c r="M2275" s="37">
        <f>IF( $Q2275, MAX($M$1:M2274)+1, 0)</f>
        <v>0</v>
      </c>
      <c r="N2275" t="str" cm="1">
        <f t="array" ref="N2275">INDEX($A$9:$F$1048576, $J2275, $K2275 )</f>
        <v>69710</v>
      </c>
      <c r="O2275" t="str" cm="1">
        <f t="array" ref="O2275">INDEX($B$9:$F$1048576, $J2275, $K2275 )</f>
        <v>제이드림제27차(유)4</v>
      </c>
      <c r="P2275" t="str" cm="1">
        <f t="array" ref="P2275">IF( $L2275, TRIM(_xll.IMDP("IR", $G$5&amp;$N2275, $G$6)), "" )</f>
        <v/>
      </c>
      <c r="Q2275" t="b" cm="1">
        <f t="array" ref="Q2275">IF(
    $U$1=1, AND($P2275&lt;&gt;"", $P2275&lt;&gt;"...", $P2275&lt;&gt;"입력오류"),
    IF(
        $U$18=1, AND($P2275&lt;&gt;"", $P2275&lt;&gt;"...", $P2275&lt;&gt;"입력오류", ISNUMBER(FIND(INDEX($T$2:$T$7,$U$1),$P2275))),
        IF(
            $U$17="기타", AND($P2275&lt;&gt;"", $P2275&lt;&gt;"...", $P2275&lt;&gt;"입력오류", NOT(ISNUMBER(FIND($T$21:$T$34,$P2275)))),
            AND($P2275&lt;&gt;"", $P2275&lt;&gt;"...", $P2275&lt;&gt;"입력오류", $T$19=$P2275)
        )
    )
)</f>
        <v>0</v>
      </c>
    </row>
    <row r="2276" spans="1:17">
      <c r="A2276" t="s">
        <v>4410</v>
      </c>
      <c r="B2276" t="s">
        <v>4411</v>
      </c>
      <c r="I2276">
        <f t="shared" si="106"/>
        <v>2275</v>
      </c>
      <c r="J2276">
        <f t="shared" si="107"/>
        <v>2275</v>
      </c>
      <c r="K2276">
        <f t="shared" si="105"/>
        <v>1</v>
      </c>
      <c r="L2276" t="b">
        <f>COUNTIF($N$2:N2276, N2276)=1</f>
        <v>1</v>
      </c>
      <c r="M2276" s="37">
        <f>IF( $Q2276, MAX($M$1:M2275)+1, 0)</f>
        <v>0</v>
      </c>
      <c r="N2276" t="str" cm="1">
        <f t="array" ref="N2276">INDEX($A$9:$F$1048576, $J2276, $K2276 )</f>
        <v>69722</v>
      </c>
      <c r="O2276" t="str" cm="1">
        <f t="array" ref="O2276">INDEX($B$9:$F$1048576, $J2276, $K2276 )</f>
        <v>리브스타제7차(유)1</v>
      </c>
      <c r="P2276" t="str" cm="1">
        <f t="array" ref="P2276">IF( $L2276, TRIM(_xll.IMDP("IR", $G$5&amp;$N2276, $G$6)), "" )</f>
        <v/>
      </c>
      <c r="Q2276" t="b" cm="1">
        <f t="array" ref="Q2276">IF(
    $U$1=1, AND($P2276&lt;&gt;"", $P2276&lt;&gt;"...", $P2276&lt;&gt;"입력오류"),
    IF(
        $U$18=1, AND($P2276&lt;&gt;"", $P2276&lt;&gt;"...", $P2276&lt;&gt;"입력오류", ISNUMBER(FIND(INDEX($T$2:$T$7,$U$1),$P2276))),
        IF(
            $U$17="기타", AND($P2276&lt;&gt;"", $P2276&lt;&gt;"...", $P2276&lt;&gt;"입력오류", NOT(ISNUMBER(FIND($T$21:$T$34,$P2276)))),
            AND($P2276&lt;&gt;"", $P2276&lt;&gt;"...", $P2276&lt;&gt;"입력오류", $T$19=$P2276)
        )
    )
)</f>
        <v>0</v>
      </c>
    </row>
    <row r="2277" spans="1:17">
      <c r="A2277" t="s">
        <v>4412</v>
      </c>
      <c r="B2277" t="s">
        <v>4413</v>
      </c>
      <c r="I2277">
        <f t="shared" si="106"/>
        <v>2276</v>
      </c>
      <c r="J2277">
        <f t="shared" si="107"/>
        <v>2276</v>
      </c>
      <c r="K2277">
        <f t="shared" si="105"/>
        <v>1</v>
      </c>
      <c r="L2277" t="b">
        <f>COUNTIF($N$2:N2277, N2277)=1</f>
        <v>1</v>
      </c>
      <c r="M2277" s="37">
        <f>IF( $Q2277, MAX($M$1:M2276)+1, 0)</f>
        <v>0</v>
      </c>
      <c r="N2277" t="str" cm="1">
        <f t="array" ref="N2277">INDEX($A$9:$F$1048576, $J2277, $K2277 )</f>
        <v>69724</v>
      </c>
      <c r="O2277" t="str" cm="1">
        <f t="array" ref="O2277">INDEX($B$9:$F$1048576, $J2277, $K2277 )</f>
        <v>국민챔피온제4차(유)2-4</v>
      </c>
      <c r="P2277" t="str" cm="1">
        <f t="array" ref="P2277">IF( $L2277, TRIM(_xll.IMDP("IR", $G$5&amp;$N2277, $G$6)), "" )</f>
        <v/>
      </c>
      <c r="Q2277" t="b" cm="1">
        <f t="array" ref="Q2277">IF(
    $U$1=1, AND($P2277&lt;&gt;"", $P2277&lt;&gt;"...", $P2277&lt;&gt;"입력오류"),
    IF(
        $U$18=1, AND($P2277&lt;&gt;"", $P2277&lt;&gt;"...", $P2277&lt;&gt;"입력오류", ISNUMBER(FIND(INDEX($T$2:$T$7,$U$1),$P2277))),
        IF(
            $U$17="기타", AND($P2277&lt;&gt;"", $P2277&lt;&gt;"...", $P2277&lt;&gt;"입력오류", NOT(ISNUMBER(FIND($T$21:$T$34,$P2277)))),
            AND($P2277&lt;&gt;"", $P2277&lt;&gt;"...", $P2277&lt;&gt;"입력오류", $T$19=$P2277)
        )
    )
)</f>
        <v>0</v>
      </c>
    </row>
    <row r="2278" spans="1:17">
      <c r="A2278" t="s">
        <v>4414</v>
      </c>
      <c r="B2278" t="s">
        <v>4415</v>
      </c>
      <c r="I2278">
        <f t="shared" si="106"/>
        <v>2277</v>
      </c>
      <c r="J2278">
        <f t="shared" si="107"/>
        <v>2277</v>
      </c>
      <c r="K2278">
        <f t="shared" si="105"/>
        <v>1</v>
      </c>
      <c r="L2278" t="b">
        <f>COUNTIF($N$2:N2278, N2278)=1</f>
        <v>1</v>
      </c>
      <c r="M2278" s="37">
        <f>IF( $Q2278, MAX($M$1:M2277)+1, 0)</f>
        <v>0</v>
      </c>
      <c r="N2278" t="str" cm="1">
        <f t="array" ref="N2278">INDEX($A$9:$F$1048576, $J2278, $K2278 )</f>
        <v>69730</v>
      </c>
      <c r="O2278" t="str" cm="1">
        <f t="array" ref="O2278">INDEX($B$9:$F$1048576, $J2278, $K2278 )</f>
        <v>티월드제85차(유)1-6</v>
      </c>
      <c r="P2278" t="str" cm="1">
        <f t="array" ref="P2278">IF( $L2278, TRIM(_xll.IMDP("IR", $G$5&amp;$N2278, $G$6)), "" )</f>
        <v/>
      </c>
      <c r="Q2278" t="b" cm="1">
        <f t="array" ref="Q2278">IF(
    $U$1=1, AND($P2278&lt;&gt;"", $P2278&lt;&gt;"...", $P2278&lt;&gt;"입력오류"),
    IF(
        $U$18=1, AND($P2278&lt;&gt;"", $P2278&lt;&gt;"...", $P2278&lt;&gt;"입력오류", ISNUMBER(FIND(INDEX($T$2:$T$7,$U$1),$P2278))),
        IF(
            $U$17="기타", AND($P2278&lt;&gt;"", $P2278&lt;&gt;"...", $P2278&lt;&gt;"입력오류", NOT(ISNUMBER(FIND($T$21:$T$34,$P2278)))),
            AND($P2278&lt;&gt;"", $P2278&lt;&gt;"...", $P2278&lt;&gt;"입력오류", $T$19=$P2278)
        )
    )
)</f>
        <v>0</v>
      </c>
    </row>
    <row r="2279" spans="1:17">
      <c r="A2279" t="s">
        <v>4416</v>
      </c>
      <c r="B2279" t="s">
        <v>4417</v>
      </c>
      <c r="I2279">
        <f t="shared" si="106"/>
        <v>2278</v>
      </c>
      <c r="J2279">
        <f t="shared" si="107"/>
        <v>2278</v>
      </c>
      <c r="K2279">
        <f t="shared" si="105"/>
        <v>1</v>
      </c>
      <c r="L2279" t="b">
        <f>COUNTIF($N$2:N2279, N2279)=1</f>
        <v>1</v>
      </c>
      <c r="M2279" s="37">
        <f>IF( $Q2279, MAX($M$1:M2278)+1, 0)</f>
        <v>0</v>
      </c>
      <c r="N2279" t="str" cm="1">
        <f t="array" ref="N2279">INDEX($A$9:$F$1048576, $J2279, $K2279 )</f>
        <v>69731</v>
      </c>
      <c r="O2279" t="str" cm="1">
        <f t="array" ref="O2279">INDEX($B$9:$F$1048576, $J2279, $K2279 )</f>
        <v>티월드제85차(유)1-7</v>
      </c>
      <c r="P2279" t="str" cm="1">
        <f t="array" ref="P2279">IF( $L2279, TRIM(_xll.IMDP("IR", $G$5&amp;$N2279, $G$6)), "" )</f>
        <v/>
      </c>
      <c r="Q2279" t="b" cm="1">
        <f t="array" ref="Q2279">IF(
    $U$1=1, AND($P2279&lt;&gt;"", $P2279&lt;&gt;"...", $P2279&lt;&gt;"입력오류"),
    IF(
        $U$18=1, AND($P2279&lt;&gt;"", $P2279&lt;&gt;"...", $P2279&lt;&gt;"입력오류", ISNUMBER(FIND(INDEX($T$2:$T$7,$U$1),$P2279))),
        IF(
            $U$17="기타", AND($P2279&lt;&gt;"", $P2279&lt;&gt;"...", $P2279&lt;&gt;"입력오류", NOT(ISNUMBER(FIND($T$21:$T$34,$P2279)))),
            AND($P2279&lt;&gt;"", $P2279&lt;&gt;"...", $P2279&lt;&gt;"입력오류", $T$19=$P2279)
        )
    )
)</f>
        <v>0</v>
      </c>
    </row>
    <row r="2280" spans="1:17">
      <c r="A2280" t="s">
        <v>4418</v>
      </c>
      <c r="B2280" t="s">
        <v>4419</v>
      </c>
      <c r="I2280">
        <f t="shared" si="106"/>
        <v>2279</v>
      </c>
      <c r="J2280">
        <f t="shared" si="107"/>
        <v>2279</v>
      </c>
      <c r="K2280">
        <f t="shared" si="105"/>
        <v>1</v>
      </c>
      <c r="L2280" t="b">
        <f>COUNTIF($N$2:N2280, N2280)=1</f>
        <v>1</v>
      </c>
      <c r="M2280" s="37">
        <f>IF( $Q2280, MAX($M$1:M2279)+1, 0)</f>
        <v>0</v>
      </c>
      <c r="N2280" t="str" cm="1">
        <f t="array" ref="N2280">INDEX($A$9:$F$1048576, $J2280, $K2280 )</f>
        <v>69732</v>
      </c>
      <c r="O2280" t="str" cm="1">
        <f t="array" ref="O2280">INDEX($B$9:$F$1048576, $J2280, $K2280 )</f>
        <v>티월드제85차(유)1-8</v>
      </c>
      <c r="P2280" t="str" cm="1">
        <f t="array" ref="P2280">IF( $L2280, TRIM(_xll.IMDP("IR", $G$5&amp;$N2280, $G$6)), "" )</f>
        <v/>
      </c>
      <c r="Q2280" t="b" cm="1">
        <f t="array" ref="Q2280">IF(
    $U$1=1, AND($P2280&lt;&gt;"", $P2280&lt;&gt;"...", $P2280&lt;&gt;"입력오류"),
    IF(
        $U$18=1, AND($P2280&lt;&gt;"", $P2280&lt;&gt;"...", $P2280&lt;&gt;"입력오류", ISNUMBER(FIND(INDEX($T$2:$T$7,$U$1),$P2280))),
        IF(
            $U$17="기타", AND($P2280&lt;&gt;"", $P2280&lt;&gt;"...", $P2280&lt;&gt;"입력오류", NOT(ISNUMBER(FIND($T$21:$T$34,$P2280)))),
            AND($P2280&lt;&gt;"", $P2280&lt;&gt;"...", $P2280&lt;&gt;"입력오류", $T$19=$P2280)
        )
    )
)</f>
        <v>0</v>
      </c>
    </row>
    <row r="2281" spans="1:17">
      <c r="A2281" t="s">
        <v>4420</v>
      </c>
      <c r="B2281" t="s">
        <v>4421</v>
      </c>
      <c r="I2281">
        <f t="shared" si="106"/>
        <v>2280</v>
      </c>
      <c r="J2281">
        <f t="shared" si="107"/>
        <v>2280</v>
      </c>
      <c r="K2281">
        <f t="shared" si="105"/>
        <v>1</v>
      </c>
      <c r="L2281" t="b">
        <f>COUNTIF($N$2:N2281, N2281)=1</f>
        <v>1</v>
      </c>
      <c r="M2281" s="37">
        <f>IF( $Q2281, MAX($M$1:M2280)+1, 0)</f>
        <v>0</v>
      </c>
      <c r="N2281" t="str" cm="1">
        <f t="array" ref="N2281">INDEX($A$9:$F$1048576, $J2281, $K2281 )</f>
        <v>69733</v>
      </c>
      <c r="O2281" t="str" cm="1">
        <f t="array" ref="O2281">INDEX($B$9:$F$1048576, $J2281, $K2281 )</f>
        <v>티월드제85차(유)1-9</v>
      </c>
      <c r="P2281" t="str" cm="1">
        <f t="array" ref="P2281">IF( $L2281, TRIM(_xll.IMDP("IR", $G$5&amp;$N2281, $G$6)), "" )</f>
        <v/>
      </c>
      <c r="Q2281" t="b" cm="1">
        <f t="array" ref="Q2281">IF(
    $U$1=1, AND($P2281&lt;&gt;"", $P2281&lt;&gt;"...", $P2281&lt;&gt;"입력오류"),
    IF(
        $U$18=1, AND($P2281&lt;&gt;"", $P2281&lt;&gt;"...", $P2281&lt;&gt;"입력오류", ISNUMBER(FIND(INDEX($T$2:$T$7,$U$1),$P2281))),
        IF(
            $U$17="기타", AND($P2281&lt;&gt;"", $P2281&lt;&gt;"...", $P2281&lt;&gt;"입력오류", NOT(ISNUMBER(FIND($T$21:$T$34,$P2281)))),
            AND($P2281&lt;&gt;"", $P2281&lt;&gt;"...", $P2281&lt;&gt;"입력오류", $T$19=$P2281)
        )
    )
)</f>
        <v>0</v>
      </c>
    </row>
    <row r="2282" spans="1:17">
      <c r="A2282" t="s">
        <v>4422</v>
      </c>
      <c r="B2282" t="s">
        <v>4423</v>
      </c>
      <c r="I2282">
        <f t="shared" si="106"/>
        <v>2281</v>
      </c>
      <c r="J2282">
        <f t="shared" si="107"/>
        <v>2281</v>
      </c>
      <c r="K2282">
        <f t="shared" si="105"/>
        <v>1</v>
      </c>
      <c r="L2282" t="b">
        <f>COUNTIF($N$2:N2282, N2282)=1</f>
        <v>1</v>
      </c>
      <c r="M2282" s="37">
        <f>IF( $Q2282, MAX($M$1:M2281)+1, 0)</f>
        <v>0</v>
      </c>
      <c r="N2282" t="str" cm="1">
        <f t="array" ref="N2282">INDEX($A$9:$F$1048576, $J2282, $K2282 )</f>
        <v>69734</v>
      </c>
      <c r="O2282" t="str" cm="1">
        <f t="array" ref="O2282">INDEX($B$9:$F$1048576, $J2282, $K2282 )</f>
        <v>티월드제85차(유)1-10</v>
      </c>
      <c r="P2282" t="str" cm="1">
        <f t="array" ref="P2282">IF( $L2282, TRIM(_xll.IMDP("IR", $G$5&amp;$N2282, $G$6)), "" )</f>
        <v/>
      </c>
      <c r="Q2282" t="b" cm="1">
        <f t="array" ref="Q2282">IF(
    $U$1=1, AND($P2282&lt;&gt;"", $P2282&lt;&gt;"...", $P2282&lt;&gt;"입력오류"),
    IF(
        $U$18=1, AND($P2282&lt;&gt;"", $P2282&lt;&gt;"...", $P2282&lt;&gt;"입력오류", ISNUMBER(FIND(INDEX($T$2:$T$7,$U$1),$P2282))),
        IF(
            $U$17="기타", AND($P2282&lt;&gt;"", $P2282&lt;&gt;"...", $P2282&lt;&gt;"입력오류", NOT(ISNUMBER(FIND($T$21:$T$34,$P2282)))),
            AND($P2282&lt;&gt;"", $P2282&lt;&gt;"...", $P2282&lt;&gt;"입력오류", $T$19=$P2282)
        )
    )
)</f>
        <v>0</v>
      </c>
    </row>
    <row r="2283" spans="1:17">
      <c r="A2283" t="s">
        <v>4424</v>
      </c>
      <c r="B2283" t="s">
        <v>4425</v>
      </c>
      <c r="I2283">
        <f t="shared" si="106"/>
        <v>2282</v>
      </c>
      <c r="J2283">
        <f t="shared" si="107"/>
        <v>2282</v>
      </c>
      <c r="K2283">
        <f t="shared" si="105"/>
        <v>1</v>
      </c>
      <c r="L2283" t="b">
        <f>COUNTIF($N$2:N2283, N2283)=1</f>
        <v>1</v>
      </c>
      <c r="M2283" s="37">
        <f>IF( $Q2283, MAX($M$1:M2282)+1, 0)</f>
        <v>0</v>
      </c>
      <c r="N2283" t="str" cm="1">
        <f t="array" ref="N2283">INDEX($A$9:$F$1048576, $J2283, $K2283 )</f>
        <v>69735</v>
      </c>
      <c r="O2283" t="str" cm="1">
        <f t="array" ref="O2283">INDEX($B$9:$F$1048576, $J2283, $K2283 )</f>
        <v>티월드제85차(유)1-11</v>
      </c>
      <c r="P2283" t="str" cm="1">
        <f t="array" ref="P2283">IF( $L2283, TRIM(_xll.IMDP("IR", $G$5&amp;$N2283, $G$6)), "" )</f>
        <v/>
      </c>
      <c r="Q2283" t="b" cm="1">
        <f t="array" ref="Q2283">IF(
    $U$1=1, AND($P2283&lt;&gt;"", $P2283&lt;&gt;"...", $P2283&lt;&gt;"입력오류"),
    IF(
        $U$18=1, AND($P2283&lt;&gt;"", $P2283&lt;&gt;"...", $P2283&lt;&gt;"입력오류", ISNUMBER(FIND(INDEX($T$2:$T$7,$U$1),$P2283))),
        IF(
            $U$17="기타", AND($P2283&lt;&gt;"", $P2283&lt;&gt;"...", $P2283&lt;&gt;"입력오류", NOT(ISNUMBER(FIND($T$21:$T$34,$P2283)))),
            AND($P2283&lt;&gt;"", $P2283&lt;&gt;"...", $P2283&lt;&gt;"입력오류", $T$19=$P2283)
        )
    )
)</f>
        <v>0</v>
      </c>
    </row>
    <row r="2284" spans="1:17">
      <c r="A2284" t="s">
        <v>4426</v>
      </c>
      <c r="B2284" t="s">
        <v>4427</v>
      </c>
      <c r="I2284">
        <f t="shared" si="106"/>
        <v>2283</v>
      </c>
      <c r="J2284">
        <f t="shared" si="107"/>
        <v>2283</v>
      </c>
      <c r="K2284">
        <f t="shared" si="105"/>
        <v>1</v>
      </c>
      <c r="L2284" t="b">
        <f>COUNTIF($N$2:N2284, N2284)=1</f>
        <v>1</v>
      </c>
      <c r="M2284" s="37">
        <f>IF( $Q2284, MAX($M$1:M2283)+1, 0)</f>
        <v>0</v>
      </c>
      <c r="N2284" t="str" cm="1">
        <f t="array" ref="N2284">INDEX($A$9:$F$1048576, $J2284, $K2284 )</f>
        <v>69736</v>
      </c>
      <c r="O2284" t="str" cm="1">
        <f t="array" ref="O2284">INDEX($B$9:$F$1048576, $J2284, $K2284 )</f>
        <v>티월드제85차(유)1-12</v>
      </c>
      <c r="P2284" t="str" cm="1">
        <f t="array" ref="P2284">IF( $L2284, TRIM(_xll.IMDP("IR", $G$5&amp;$N2284, $G$6)), "" )</f>
        <v/>
      </c>
      <c r="Q2284" t="b" cm="1">
        <f t="array" ref="Q2284">IF(
    $U$1=1, AND($P2284&lt;&gt;"", $P2284&lt;&gt;"...", $P2284&lt;&gt;"입력오류"),
    IF(
        $U$18=1, AND($P2284&lt;&gt;"", $P2284&lt;&gt;"...", $P2284&lt;&gt;"입력오류", ISNUMBER(FIND(INDEX($T$2:$T$7,$U$1),$P2284))),
        IF(
            $U$17="기타", AND($P2284&lt;&gt;"", $P2284&lt;&gt;"...", $P2284&lt;&gt;"입력오류", NOT(ISNUMBER(FIND($T$21:$T$34,$P2284)))),
            AND($P2284&lt;&gt;"", $P2284&lt;&gt;"...", $P2284&lt;&gt;"입력오류", $T$19=$P2284)
        )
    )
)</f>
        <v>0</v>
      </c>
    </row>
    <row r="2285" spans="1:17">
      <c r="A2285" t="s">
        <v>4428</v>
      </c>
      <c r="B2285" t="s">
        <v>4429</v>
      </c>
      <c r="I2285">
        <f t="shared" si="106"/>
        <v>2284</v>
      </c>
      <c r="J2285">
        <f t="shared" si="107"/>
        <v>2284</v>
      </c>
      <c r="K2285">
        <f t="shared" si="105"/>
        <v>1</v>
      </c>
      <c r="L2285" t="b">
        <f>COUNTIF($N$2:N2285, N2285)=1</f>
        <v>1</v>
      </c>
      <c r="M2285" s="37">
        <f>IF( $Q2285, MAX($M$1:M2284)+1, 0)</f>
        <v>0</v>
      </c>
      <c r="N2285" t="str" cm="1">
        <f t="array" ref="N2285">INDEX($A$9:$F$1048576, $J2285, $K2285 )</f>
        <v>69737</v>
      </c>
      <c r="O2285" t="str" cm="1">
        <f t="array" ref="O2285">INDEX($B$9:$F$1048576, $J2285, $K2285 )</f>
        <v>티월드제85차(유)1-13</v>
      </c>
      <c r="P2285" t="str" cm="1">
        <f t="array" ref="P2285">IF( $L2285, TRIM(_xll.IMDP("IR", $G$5&amp;$N2285, $G$6)), "" )</f>
        <v/>
      </c>
      <c r="Q2285" t="b" cm="1">
        <f t="array" ref="Q2285">IF(
    $U$1=1, AND($P2285&lt;&gt;"", $P2285&lt;&gt;"...", $P2285&lt;&gt;"입력오류"),
    IF(
        $U$18=1, AND($P2285&lt;&gt;"", $P2285&lt;&gt;"...", $P2285&lt;&gt;"입력오류", ISNUMBER(FIND(INDEX($T$2:$T$7,$U$1),$P2285))),
        IF(
            $U$17="기타", AND($P2285&lt;&gt;"", $P2285&lt;&gt;"...", $P2285&lt;&gt;"입력오류", NOT(ISNUMBER(FIND($T$21:$T$34,$P2285)))),
            AND($P2285&lt;&gt;"", $P2285&lt;&gt;"...", $P2285&lt;&gt;"입력오류", $T$19=$P2285)
        )
    )
)</f>
        <v>0</v>
      </c>
    </row>
    <row r="2286" spans="1:17">
      <c r="A2286" t="s">
        <v>4430</v>
      </c>
      <c r="B2286" t="s">
        <v>4431</v>
      </c>
      <c r="I2286">
        <f t="shared" si="106"/>
        <v>2285</v>
      </c>
      <c r="J2286">
        <f t="shared" si="107"/>
        <v>2285</v>
      </c>
      <c r="K2286">
        <f t="shared" si="105"/>
        <v>1</v>
      </c>
      <c r="L2286" t="b">
        <f>COUNTIF($N$2:N2286, N2286)=1</f>
        <v>1</v>
      </c>
      <c r="M2286" s="37">
        <f>IF( $Q2286, MAX($M$1:M2285)+1, 0)</f>
        <v>0</v>
      </c>
      <c r="N2286" t="str" cm="1">
        <f t="array" ref="N2286">INDEX($A$9:$F$1048576, $J2286, $K2286 )</f>
        <v>69738</v>
      </c>
      <c r="O2286" t="str" cm="1">
        <f t="array" ref="O2286">INDEX($B$9:$F$1048576, $J2286, $K2286 )</f>
        <v>티월드제85차(유)1-14</v>
      </c>
      <c r="P2286" t="str" cm="1">
        <f t="array" ref="P2286">IF( $L2286, TRIM(_xll.IMDP("IR", $G$5&amp;$N2286, $G$6)), "" )</f>
        <v/>
      </c>
      <c r="Q2286" t="b" cm="1">
        <f t="array" ref="Q2286">IF(
    $U$1=1, AND($P2286&lt;&gt;"", $P2286&lt;&gt;"...", $P2286&lt;&gt;"입력오류"),
    IF(
        $U$18=1, AND($P2286&lt;&gt;"", $P2286&lt;&gt;"...", $P2286&lt;&gt;"입력오류", ISNUMBER(FIND(INDEX($T$2:$T$7,$U$1),$P2286))),
        IF(
            $U$17="기타", AND($P2286&lt;&gt;"", $P2286&lt;&gt;"...", $P2286&lt;&gt;"입력오류", NOT(ISNUMBER(FIND($T$21:$T$34,$P2286)))),
            AND($P2286&lt;&gt;"", $P2286&lt;&gt;"...", $P2286&lt;&gt;"입력오류", $T$19=$P2286)
        )
    )
)</f>
        <v>0</v>
      </c>
    </row>
    <row r="2287" spans="1:17">
      <c r="A2287" t="s">
        <v>4432</v>
      </c>
      <c r="B2287" t="s">
        <v>4433</v>
      </c>
      <c r="I2287">
        <f t="shared" si="106"/>
        <v>2286</v>
      </c>
      <c r="J2287">
        <f t="shared" si="107"/>
        <v>2286</v>
      </c>
      <c r="K2287">
        <f t="shared" si="105"/>
        <v>1</v>
      </c>
      <c r="L2287" t="b">
        <f>COUNTIF($N$2:N2287, N2287)=1</f>
        <v>1</v>
      </c>
      <c r="M2287" s="37">
        <f>IF( $Q2287, MAX($M$1:M2286)+1, 0)</f>
        <v>0</v>
      </c>
      <c r="N2287" t="str" cm="1">
        <f t="array" ref="N2287">INDEX($A$9:$F$1048576, $J2287, $K2287 )</f>
        <v>69739</v>
      </c>
      <c r="O2287" t="str" cm="1">
        <f t="array" ref="O2287">INDEX($B$9:$F$1048576, $J2287, $K2287 )</f>
        <v>티월드제85차(유)1-15</v>
      </c>
      <c r="P2287" t="str" cm="1">
        <f t="array" ref="P2287">IF( $L2287, TRIM(_xll.IMDP("IR", $G$5&amp;$N2287, $G$6)), "" )</f>
        <v/>
      </c>
      <c r="Q2287" t="b" cm="1">
        <f t="array" ref="Q2287">IF(
    $U$1=1, AND($P2287&lt;&gt;"", $P2287&lt;&gt;"...", $P2287&lt;&gt;"입력오류"),
    IF(
        $U$18=1, AND($P2287&lt;&gt;"", $P2287&lt;&gt;"...", $P2287&lt;&gt;"입력오류", ISNUMBER(FIND(INDEX($T$2:$T$7,$U$1),$P2287))),
        IF(
            $U$17="기타", AND($P2287&lt;&gt;"", $P2287&lt;&gt;"...", $P2287&lt;&gt;"입력오류", NOT(ISNUMBER(FIND($T$21:$T$34,$P2287)))),
            AND($P2287&lt;&gt;"", $P2287&lt;&gt;"...", $P2287&lt;&gt;"입력오류", $T$19=$P2287)
        )
    )
)</f>
        <v>0</v>
      </c>
    </row>
    <row r="2288" spans="1:17">
      <c r="A2288" t="s">
        <v>4434</v>
      </c>
      <c r="B2288" t="s">
        <v>4435</v>
      </c>
      <c r="I2288">
        <f t="shared" si="106"/>
        <v>2287</v>
      </c>
      <c r="J2288">
        <f t="shared" si="107"/>
        <v>2287</v>
      </c>
      <c r="K2288">
        <f t="shared" si="105"/>
        <v>1</v>
      </c>
      <c r="L2288" t="b">
        <f>COUNTIF($N$2:N2288, N2288)=1</f>
        <v>1</v>
      </c>
      <c r="M2288" s="37">
        <f>IF( $Q2288, MAX($M$1:M2287)+1, 0)</f>
        <v>0</v>
      </c>
      <c r="N2288" t="str" cm="1">
        <f t="array" ref="N2288">INDEX($A$9:$F$1048576, $J2288, $K2288 )</f>
        <v>69740</v>
      </c>
      <c r="O2288" t="str" cm="1">
        <f t="array" ref="O2288">INDEX($B$9:$F$1048576, $J2288, $K2288 )</f>
        <v>티월드제85차(유)1-16</v>
      </c>
      <c r="P2288" t="str" cm="1">
        <f t="array" ref="P2288">IF( $L2288, TRIM(_xll.IMDP("IR", $G$5&amp;$N2288, $G$6)), "" )</f>
        <v/>
      </c>
      <c r="Q2288" t="b" cm="1">
        <f t="array" ref="Q2288">IF(
    $U$1=1, AND($P2288&lt;&gt;"", $P2288&lt;&gt;"...", $P2288&lt;&gt;"입력오류"),
    IF(
        $U$18=1, AND($P2288&lt;&gt;"", $P2288&lt;&gt;"...", $P2288&lt;&gt;"입력오류", ISNUMBER(FIND(INDEX($T$2:$T$7,$U$1),$P2288))),
        IF(
            $U$17="기타", AND($P2288&lt;&gt;"", $P2288&lt;&gt;"...", $P2288&lt;&gt;"입력오류", NOT(ISNUMBER(FIND($T$21:$T$34,$P2288)))),
            AND($P2288&lt;&gt;"", $P2288&lt;&gt;"...", $P2288&lt;&gt;"입력오류", $T$19=$P2288)
        )
    )
)</f>
        <v>0</v>
      </c>
    </row>
    <row r="2289" spans="1:17">
      <c r="A2289" t="s">
        <v>4436</v>
      </c>
      <c r="B2289" t="s">
        <v>4437</v>
      </c>
      <c r="I2289">
        <f t="shared" si="106"/>
        <v>2288</v>
      </c>
      <c r="J2289">
        <f t="shared" si="107"/>
        <v>2288</v>
      </c>
      <c r="K2289">
        <f t="shared" si="105"/>
        <v>1</v>
      </c>
      <c r="L2289" t="b">
        <f>COUNTIF($N$2:N2289, N2289)=1</f>
        <v>1</v>
      </c>
      <c r="M2289" s="37">
        <f>IF( $Q2289, MAX($M$1:M2288)+1, 0)</f>
        <v>0</v>
      </c>
      <c r="N2289" t="str" cm="1">
        <f t="array" ref="N2289">INDEX($A$9:$F$1048576, $J2289, $K2289 )</f>
        <v>69741</v>
      </c>
      <c r="O2289" t="str" cm="1">
        <f t="array" ref="O2289">INDEX($B$9:$F$1048576, $J2289, $K2289 )</f>
        <v>티월드제85차(유)1-17</v>
      </c>
      <c r="P2289" t="str" cm="1">
        <f t="array" ref="P2289">IF( $L2289, TRIM(_xll.IMDP("IR", $G$5&amp;$N2289, $G$6)), "" )</f>
        <v/>
      </c>
      <c r="Q2289" t="b" cm="1">
        <f t="array" ref="Q2289">IF(
    $U$1=1, AND($P2289&lt;&gt;"", $P2289&lt;&gt;"...", $P2289&lt;&gt;"입력오류"),
    IF(
        $U$18=1, AND($P2289&lt;&gt;"", $P2289&lt;&gt;"...", $P2289&lt;&gt;"입력오류", ISNUMBER(FIND(INDEX($T$2:$T$7,$U$1),$P2289))),
        IF(
            $U$17="기타", AND($P2289&lt;&gt;"", $P2289&lt;&gt;"...", $P2289&lt;&gt;"입력오류", NOT(ISNUMBER(FIND($T$21:$T$34,$P2289)))),
            AND($P2289&lt;&gt;"", $P2289&lt;&gt;"...", $P2289&lt;&gt;"입력오류", $T$19=$P2289)
        )
    )
)</f>
        <v>0</v>
      </c>
    </row>
    <row r="2290" spans="1:17">
      <c r="A2290" t="s">
        <v>4438</v>
      </c>
      <c r="B2290" t="s">
        <v>4439</v>
      </c>
      <c r="I2290">
        <f t="shared" si="106"/>
        <v>2289</v>
      </c>
      <c r="J2290">
        <f t="shared" si="107"/>
        <v>2289</v>
      </c>
      <c r="K2290">
        <f t="shared" si="105"/>
        <v>1</v>
      </c>
      <c r="L2290" t="b">
        <f>COUNTIF($N$2:N2290, N2290)=1</f>
        <v>1</v>
      </c>
      <c r="M2290" s="37">
        <f>IF( $Q2290, MAX($M$1:M2289)+1, 0)</f>
        <v>0</v>
      </c>
      <c r="N2290" t="str" cm="1">
        <f t="array" ref="N2290">INDEX($A$9:$F$1048576, $J2290, $K2290 )</f>
        <v>69742</v>
      </c>
      <c r="O2290" t="str" cm="1">
        <f t="array" ref="O2290">INDEX($B$9:$F$1048576, $J2290, $K2290 )</f>
        <v>티월드제85차(유)1-18</v>
      </c>
      <c r="P2290" t="str" cm="1">
        <f t="array" ref="P2290">IF( $L2290, TRIM(_xll.IMDP("IR", $G$5&amp;$N2290, $G$6)), "" )</f>
        <v/>
      </c>
      <c r="Q2290" t="b" cm="1">
        <f t="array" ref="Q2290">IF(
    $U$1=1, AND($P2290&lt;&gt;"", $P2290&lt;&gt;"...", $P2290&lt;&gt;"입력오류"),
    IF(
        $U$18=1, AND($P2290&lt;&gt;"", $P2290&lt;&gt;"...", $P2290&lt;&gt;"입력오류", ISNUMBER(FIND(INDEX($T$2:$T$7,$U$1),$P2290))),
        IF(
            $U$17="기타", AND($P2290&lt;&gt;"", $P2290&lt;&gt;"...", $P2290&lt;&gt;"입력오류", NOT(ISNUMBER(FIND($T$21:$T$34,$P2290)))),
            AND($P2290&lt;&gt;"", $P2290&lt;&gt;"...", $P2290&lt;&gt;"입력오류", $T$19=$P2290)
        )
    )
)</f>
        <v>0</v>
      </c>
    </row>
    <row r="2291" spans="1:17">
      <c r="A2291" t="s">
        <v>4440</v>
      </c>
      <c r="B2291" t="s">
        <v>4441</v>
      </c>
      <c r="I2291">
        <f t="shared" si="106"/>
        <v>2290</v>
      </c>
      <c r="J2291">
        <f t="shared" si="107"/>
        <v>2290</v>
      </c>
      <c r="K2291">
        <f t="shared" si="105"/>
        <v>1</v>
      </c>
      <c r="L2291" t="b">
        <f>COUNTIF($N$2:N2291, N2291)=1</f>
        <v>1</v>
      </c>
      <c r="M2291" s="37">
        <f>IF( $Q2291, MAX($M$1:M2290)+1, 0)</f>
        <v>0</v>
      </c>
      <c r="N2291" t="str" cm="1">
        <f t="array" ref="N2291">INDEX($A$9:$F$1048576, $J2291, $K2291 )</f>
        <v>69743</v>
      </c>
      <c r="O2291" t="str" cm="1">
        <f t="array" ref="O2291">INDEX($B$9:$F$1048576, $J2291, $K2291 )</f>
        <v>티월드제85차(유)1-19</v>
      </c>
      <c r="P2291" t="str" cm="1">
        <f t="array" ref="P2291">IF( $L2291, TRIM(_xll.IMDP("IR", $G$5&amp;$N2291, $G$6)), "" )</f>
        <v/>
      </c>
      <c r="Q2291" t="b" cm="1">
        <f t="array" ref="Q2291">IF(
    $U$1=1, AND($P2291&lt;&gt;"", $P2291&lt;&gt;"...", $P2291&lt;&gt;"입력오류"),
    IF(
        $U$18=1, AND($P2291&lt;&gt;"", $P2291&lt;&gt;"...", $P2291&lt;&gt;"입력오류", ISNUMBER(FIND(INDEX($T$2:$T$7,$U$1),$P2291))),
        IF(
            $U$17="기타", AND($P2291&lt;&gt;"", $P2291&lt;&gt;"...", $P2291&lt;&gt;"입력오류", NOT(ISNUMBER(FIND($T$21:$T$34,$P2291)))),
            AND($P2291&lt;&gt;"", $P2291&lt;&gt;"...", $P2291&lt;&gt;"입력오류", $T$19=$P2291)
        )
    )
)</f>
        <v>0</v>
      </c>
    </row>
    <row r="2292" spans="1:17">
      <c r="A2292" t="s">
        <v>4442</v>
      </c>
      <c r="B2292" t="s">
        <v>4443</v>
      </c>
      <c r="I2292">
        <f t="shared" si="106"/>
        <v>2291</v>
      </c>
      <c r="J2292">
        <f t="shared" si="107"/>
        <v>2291</v>
      </c>
      <c r="K2292">
        <f t="shared" si="105"/>
        <v>1</v>
      </c>
      <c r="L2292" t="b">
        <f>COUNTIF($N$2:N2292, N2292)=1</f>
        <v>1</v>
      </c>
      <c r="M2292" s="37">
        <f>IF( $Q2292, MAX($M$1:M2291)+1, 0)</f>
        <v>0</v>
      </c>
      <c r="N2292" t="str" cm="1">
        <f t="array" ref="N2292">INDEX($A$9:$F$1048576, $J2292, $K2292 )</f>
        <v>69744</v>
      </c>
      <c r="O2292" t="str" cm="1">
        <f t="array" ref="O2292">INDEX($B$9:$F$1048576, $J2292, $K2292 )</f>
        <v>티월드제85차(유)1-20</v>
      </c>
      <c r="P2292" t="str" cm="1">
        <f t="array" ref="P2292">IF( $L2292, TRIM(_xll.IMDP("IR", $G$5&amp;$N2292, $G$6)), "" )</f>
        <v/>
      </c>
      <c r="Q2292" t="b" cm="1">
        <f t="array" ref="Q2292">IF(
    $U$1=1, AND($P2292&lt;&gt;"", $P2292&lt;&gt;"...", $P2292&lt;&gt;"입력오류"),
    IF(
        $U$18=1, AND($P2292&lt;&gt;"", $P2292&lt;&gt;"...", $P2292&lt;&gt;"입력오류", ISNUMBER(FIND(INDEX($T$2:$T$7,$U$1),$P2292))),
        IF(
            $U$17="기타", AND($P2292&lt;&gt;"", $P2292&lt;&gt;"...", $P2292&lt;&gt;"입력오류", NOT(ISNUMBER(FIND($T$21:$T$34,$P2292)))),
            AND($P2292&lt;&gt;"", $P2292&lt;&gt;"...", $P2292&lt;&gt;"입력오류", $T$19=$P2292)
        )
    )
)</f>
        <v>0</v>
      </c>
    </row>
    <row r="2293" spans="1:17">
      <c r="A2293" t="s">
        <v>4444</v>
      </c>
      <c r="B2293" t="s">
        <v>4445</v>
      </c>
      <c r="I2293">
        <f t="shared" si="106"/>
        <v>2292</v>
      </c>
      <c r="J2293">
        <f t="shared" si="107"/>
        <v>2292</v>
      </c>
      <c r="K2293">
        <f t="shared" si="105"/>
        <v>1</v>
      </c>
      <c r="L2293" t="b">
        <f>COUNTIF($N$2:N2293, N2293)=1</f>
        <v>1</v>
      </c>
      <c r="M2293" s="37">
        <f>IF( $Q2293, MAX($M$1:M2292)+1, 0)</f>
        <v>0</v>
      </c>
      <c r="N2293" t="str" cm="1">
        <f t="array" ref="N2293">INDEX($A$9:$F$1048576, $J2293, $K2293 )</f>
        <v>69745</v>
      </c>
      <c r="O2293" t="str" cm="1">
        <f t="array" ref="O2293">INDEX($B$9:$F$1048576, $J2293, $K2293 )</f>
        <v>티월드제85차(유)1-21</v>
      </c>
      <c r="P2293" t="str" cm="1">
        <f t="array" ref="P2293">IF( $L2293, TRIM(_xll.IMDP("IR", $G$5&amp;$N2293, $G$6)), "" )</f>
        <v/>
      </c>
      <c r="Q2293" t="b" cm="1">
        <f t="array" ref="Q2293">IF(
    $U$1=1, AND($P2293&lt;&gt;"", $P2293&lt;&gt;"...", $P2293&lt;&gt;"입력오류"),
    IF(
        $U$18=1, AND($P2293&lt;&gt;"", $P2293&lt;&gt;"...", $P2293&lt;&gt;"입력오류", ISNUMBER(FIND(INDEX($T$2:$T$7,$U$1),$P2293))),
        IF(
            $U$17="기타", AND($P2293&lt;&gt;"", $P2293&lt;&gt;"...", $P2293&lt;&gt;"입력오류", NOT(ISNUMBER(FIND($T$21:$T$34,$P2293)))),
            AND($P2293&lt;&gt;"", $P2293&lt;&gt;"...", $P2293&lt;&gt;"입력오류", $T$19=$P2293)
        )
    )
)</f>
        <v>0</v>
      </c>
    </row>
    <row r="2294" spans="1:17">
      <c r="A2294" t="s">
        <v>4446</v>
      </c>
      <c r="B2294" t="s">
        <v>4447</v>
      </c>
      <c r="I2294">
        <f t="shared" si="106"/>
        <v>2293</v>
      </c>
      <c r="J2294">
        <f t="shared" si="107"/>
        <v>2293</v>
      </c>
      <c r="K2294">
        <f t="shared" si="105"/>
        <v>1</v>
      </c>
      <c r="L2294" t="b">
        <f>COUNTIF($N$2:N2294, N2294)=1</f>
        <v>1</v>
      </c>
      <c r="M2294" s="37">
        <f>IF( $Q2294, MAX($M$1:M2293)+1, 0)</f>
        <v>0</v>
      </c>
      <c r="N2294" t="str" cm="1">
        <f t="array" ref="N2294">INDEX($A$9:$F$1048576, $J2294, $K2294 )</f>
        <v>69746</v>
      </c>
      <c r="O2294" t="str" cm="1">
        <f t="array" ref="O2294">INDEX($B$9:$F$1048576, $J2294, $K2294 )</f>
        <v>티월드제85차(유)1-22</v>
      </c>
      <c r="P2294" t="str" cm="1">
        <f t="array" ref="P2294">IF( $L2294, TRIM(_xll.IMDP("IR", $G$5&amp;$N2294, $G$6)), "" )</f>
        <v/>
      </c>
      <c r="Q2294" t="b" cm="1">
        <f t="array" ref="Q2294">IF(
    $U$1=1, AND($P2294&lt;&gt;"", $P2294&lt;&gt;"...", $P2294&lt;&gt;"입력오류"),
    IF(
        $U$18=1, AND($P2294&lt;&gt;"", $P2294&lt;&gt;"...", $P2294&lt;&gt;"입력오류", ISNUMBER(FIND(INDEX($T$2:$T$7,$U$1),$P2294))),
        IF(
            $U$17="기타", AND($P2294&lt;&gt;"", $P2294&lt;&gt;"...", $P2294&lt;&gt;"입력오류", NOT(ISNUMBER(FIND($T$21:$T$34,$P2294)))),
            AND($P2294&lt;&gt;"", $P2294&lt;&gt;"...", $P2294&lt;&gt;"입력오류", $T$19=$P2294)
        )
    )
)</f>
        <v>0</v>
      </c>
    </row>
    <row r="2295" spans="1:17">
      <c r="A2295" t="s">
        <v>4448</v>
      </c>
      <c r="B2295" t="s">
        <v>4449</v>
      </c>
      <c r="I2295">
        <f t="shared" si="106"/>
        <v>2294</v>
      </c>
      <c r="J2295">
        <f t="shared" si="107"/>
        <v>2294</v>
      </c>
      <c r="K2295">
        <f t="shared" si="105"/>
        <v>1</v>
      </c>
      <c r="L2295" t="b">
        <f>COUNTIF($N$2:N2295, N2295)=1</f>
        <v>1</v>
      </c>
      <c r="M2295" s="37">
        <f>IF( $Q2295, MAX($M$1:M2294)+1, 0)</f>
        <v>0</v>
      </c>
      <c r="N2295" t="str" cm="1">
        <f t="array" ref="N2295">INDEX($A$9:$F$1048576, $J2295, $K2295 )</f>
        <v>69747</v>
      </c>
      <c r="O2295" t="str" cm="1">
        <f t="array" ref="O2295">INDEX($B$9:$F$1048576, $J2295, $K2295 )</f>
        <v>티월드제85차(유)1-23</v>
      </c>
      <c r="P2295" t="str" cm="1">
        <f t="array" ref="P2295">IF( $L2295, TRIM(_xll.IMDP("IR", $G$5&amp;$N2295, $G$6)), "" )</f>
        <v/>
      </c>
      <c r="Q2295" t="b" cm="1">
        <f t="array" ref="Q2295">IF(
    $U$1=1, AND($P2295&lt;&gt;"", $P2295&lt;&gt;"...", $P2295&lt;&gt;"입력오류"),
    IF(
        $U$18=1, AND($P2295&lt;&gt;"", $P2295&lt;&gt;"...", $P2295&lt;&gt;"입력오류", ISNUMBER(FIND(INDEX($T$2:$T$7,$U$1),$P2295))),
        IF(
            $U$17="기타", AND($P2295&lt;&gt;"", $P2295&lt;&gt;"...", $P2295&lt;&gt;"입력오류", NOT(ISNUMBER(FIND($T$21:$T$34,$P2295)))),
            AND($P2295&lt;&gt;"", $P2295&lt;&gt;"...", $P2295&lt;&gt;"입력오류", $T$19=$P2295)
        )
    )
)</f>
        <v>0</v>
      </c>
    </row>
    <row r="2296" spans="1:17">
      <c r="A2296" t="s">
        <v>4450</v>
      </c>
      <c r="B2296" t="s">
        <v>4451</v>
      </c>
      <c r="I2296">
        <f t="shared" si="106"/>
        <v>2295</v>
      </c>
      <c r="J2296">
        <f t="shared" si="107"/>
        <v>2295</v>
      </c>
      <c r="K2296">
        <f t="shared" si="105"/>
        <v>1</v>
      </c>
      <c r="L2296" t="b">
        <f>COUNTIF($N$2:N2296, N2296)=1</f>
        <v>1</v>
      </c>
      <c r="M2296" s="37">
        <f>IF( $Q2296, MAX($M$1:M2295)+1, 0)</f>
        <v>0</v>
      </c>
      <c r="N2296" t="str" cm="1">
        <f t="array" ref="N2296">INDEX($A$9:$F$1048576, $J2296, $K2296 )</f>
        <v>69748</v>
      </c>
      <c r="O2296" t="str" cm="1">
        <f t="array" ref="O2296">INDEX($B$9:$F$1048576, $J2296, $K2296 )</f>
        <v>티월드제85차(유)1-24</v>
      </c>
      <c r="P2296" t="str" cm="1">
        <f t="array" ref="P2296">IF( $L2296, TRIM(_xll.IMDP("IR", $G$5&amp;$N2296, $G$6)), "" )</f>
        <v/>
      </c>
      <c r="Q2296" t="b" cm="1">
        <f t="array" ref="Q2296">IF(
    $U$1=1, AND($P2296&lt;&gt;"", $P2296&lt;&gt;"...", $P2296&lt;&gt;"입력오류"),
    IF(
        $U$18=1, AND($P2296&lt;&gt;"", $P2296&lt;&gt;"...", $P2296&lt;&gt;"입력오류", ISNUMBER(FIND(INDEX($T$2:$T$7,$U$1),$P2296))),
        IF(
            $U$17="기타", AND($P2296&lt;&gt;"", $P2296&lt;&gt;"...", $P2296&lt;&gt;"입력오류", NOT(ISNUMBER(FIND($T$21:$T$34,$P2296)))),
            AND($P2296&lt;&gt;"", $P2296&lt;&gt;"...", $P2296&lt;&gt;"입력오류", $T$19=$P2296)
        )
    )
)</f>
        <v>0</v>
      </c>
    </row>
    <row r="2297" spans="1:17">
      <c r="A2297" t="s">
        <v>4452</v>
      </c>
      <c r="B2297" t="s">
        <v>4453</v>
      </c>
      <c r="I2297">
        <f t="shared" si="106"/>
        <v>2296</v>
      </c>
      <c r="J2297">
        <f t="shared" si="107"/>
        <v>2296</v>
      </c>
      <c r="K2297">
        <f t="shared" si="105"/>
        <v>1</v>
      </c>
      <c r="L2297" t="b">
        <f>COUNTIF($N$2:N2297, N2297)=1</f>
        <v>1</v>
      </c>
      <c r="M2297" s="37">
        <f>IF( $Q2297, MAX($M$1:M2296)+1, 0)</f>
        <v>0</v>
      </c>
      <c r="N2297" t="str" cm="1">
        <f t="array" ref="N2297">INDEX($A$9:$F$1048576, $J2297, $K2297 )</f>
        <v>69749</v>
      </c>
      <c r="O2297" t="str" cm="1">
        <f t="array" ref="O2297">INDEX($B$9:$F$1048576, $J2297, $K2297 )</f>
        <v>티월드제85차(유)1-25</v>
      </c>
      <c r="P2297" t="str" cm="1">
        <f t="array" ref="P2297">IF( $L2297, TRIM(_xll.IMDP("IR", $G$5&amp;$N2297, $G$6)), "" )</f>
        <v/>
      </c>
      <c r="Q2297" t="b" cm="1">
        <f t="array" ref="Q2297">IF(
    $U$1=1, AND($P2297&lt;&gt;"", $P2297&lt;&gt;"...", $P2297&lt;&gt;"입력오류"),
    IF(
        $U$18=1, AND($P2297&lt;&gt;"", $P2297&lt;&gt;"...", $P2297&lt;&gt;"입력오류", ISNUMBER(FIND(INDEX($T$2:$T$7,$U$1),$P2297))),
        IF(
            $U$17="기타", AND($P2297&lt;&gt;"", $P2297&lt;&gt;"...", $P2297&lt;&gt;"입력오류", NOT(ISNUMBER(FIND($T$21:$T$34,$P2297)))),
            AND($P2297&lt;&gt;"", $P2297&lt;&gt;"...", $P2297&lt;&gt;"입력오류", $T$19=$P2297)
        )
    )
)</f>
        <v>0</v>
      </c>
    </row>
    <row r="2298" spans="1:17">
      <c r="A2298" t="s">
        <v>4454</v>
      </c>
      <c r="B2298" t="s">
        <v>4455</v>
      </c>
      <c r="I2298">
        <f t="shared" si="106"/>
        <v>2297</v>
      </c>
      <c r="J2298">
        <f t="shared" si="107"/>
        <v>2297</v>
      </c>
      <c r="K2298">
        <f t="shared" si="105"/>
        <v>1</v>
      </c>
      <c r="L2298" t="b">
        <f>COUNTIF($N$2:N2298, N2298)=1</f>
        <v>1</v>
      </c>
      <c r="M2298" s="37">
        <f>IF( $Q2298, MAX($M$1:M2297)+1, 0)</f>
        <v>0</v>
      </c>
      <c r="N2298" t="str" cm="1">
        <f t="array" ref="N2298">INDEX($A$9:$F$1048576, $J2298, $K2298 )</f>
        <v>69750</v>
      </c>
      <c r="O2298" t="str" cm="1">
        <f t="array" ref="O2298">INDEX($B$9:$F$1048576, $J2298, $K2298 )</f>
        <v>티월드제85차(유)1-26</v>
      </c>
      <c r="P2298" t="str" cm="1">
        <f t="array" ref="P2298">IF( $L2298, TRIM(_xll.IMDP("IR", $G$5&amp;$N2298, $G$6)), "" )</f>
        <v/>
      </c>
      <c r="Q2298" t="b" cm="1">
        <f t="array" ref="Q2298">IF(
    $U$1=1, AND($P2298&lt;&gt;"", $P2298&lt;&gt;"...", $P2298&lt;&gt;"입력오류"),
    IF(
        $U$18=1, AND($P2298&lt;&gt;"", $P2298&lt;&gt;"...", $P2298&lt;&gt;"입력오류", ISNUMBER(FIND(INDEX($T$2:$T$7,$U$1),$P2298))),
        IF(
            $U$17="기타", AND($P2298&lt;&gt;"", $P2298&lt;&gt;"...", $P2298&lt;&gt;"입력오류", NOT(ISNUMBER(FIND($T$21:$T$34,$P2298)))),
            AND($P2298&lt;&gt;"", $P2298&lt;&gt;"...", $P2298&lt;&gt;"입력오류", $T$19=$P2298)
        )
    )
)</f>
        <v>0</v>
      </c>
    </row>
    <row r="2299" spans="1:17">
      <c r="A2299" t="s">
        <v>4456</v>
      </c>
      <c r="B2299" t="s">
        <v>4457</v>
      </c>
      <c r="I2299">
        <f t="shared" si="106"/>
        <v>2298</v>
      </c>
      <c r="J2299">
        <f t="shared" si="107"/>
        <v>2298</v>
      </c>
      <c r="K2299">
        <f t="shared" si="105"/>
        <v>1</v>
      </c>
      <c r="L2299" t="b">
        <f>COUNTIF($N$2:N2299, N2299)=1</f>
        <v>1</v>
      </c>
      <c r="M2299" s="37">
        <f>IF( $Q2299, MAX($M$1:M2298)+1, 0)</f>
        <v>0</v>
      </c>
      <c r="N2299" t="str" cm="1">
        <f t="array" ref="N2299">INDEX($A$9:$F$1048576, $J2299, $K2299 )</f>
        <v>69751</v>
      </c>
      <c r="O2299" t="str" cm="1">
        <f t="array" ref="O2299">INDEX($B$9:$F$1048576, $J2299, $K2299 )</f>
        <v>티월드제85차(유)1-27</v>
      </c>
      <c r="P2299" t="str" cm="1">
        <f t="array" ref="P2299">IF( $L2299, TRIM(_xll.IMDP("IR", $G$5&amp;$N2299, $G$6)), "" )</f>
        <v/>
      </c>
      <c r="Q2299" t="b" cm="1">
        <f t="array" ref="Q2299">IF(
    $U$1=1, AND($P2299&lt;&gt;"", $P2299&lt;&gt;"...", $P2299&lt;&gt;"입력오류"),
    IF(
        $U$18=1, AND($P2299&lt;&gt;"", $P2299&lt;&gt;"...", $P2299&lt;&gt;"입력오류", ISNUMBER(FIND(INDEX($T$2:$T$7,$U$1),$P2299))),
        IF(
            $U$17="기타", AND($P2299&lt;&gt;"", $P2299&lt;&gt;"...", $P2299&lt;&gt;"입력오류", NOT(ISNUMBER(FIND($T$21:$T$34,$P2299)))),
            AND($P2299&lt;&gt;"", $P2299&lt;&gt;"...", $P2299&lt;&gt;"입력오류", $T$19=$P2299)
        )
    )
)</f>
        <v>0</v>
      </c>
    </row>
    <row r="2300" spans="1:17">
      <c r="A2300" t="s">
        <v>4458</v>
      </c>
      <c r="B2300" t="s">
        <v>4459</v>
      </c>
      <c r="I2300">
        <f t="shared" si="106"/>
        <v>2299</v>
      </c>
      <c r="J2300">
        <f t="shared" si="107"/>
        <v>2299</v>
      </c>
      <c r="K2300">
        <f t="shared" si="105"/>
        <v>1</v>
      </c>
      <c r="L2300" t="b">
        <f>COUNTIF($N$2:N2300, N2300)=1</f>
        <v>1</v>
      </c>
      <c r="M2300" s="37">
        <f>IF( $Q2300, MAX($M$1:M2299)+1, 0)</f>
        <v>0</v>
      </c>
      <c r="N2300" t="str" cm="1">
        <f t="array" ref="N2300">INDEX($A$9:$F$1048576, $J2300, $K2300 )</f>
        <v>69752</v>
      </c>
      <c r="O2300" t="str" cm="1">
        <f t="array" ref="O2300">INDEX($B$9:$F$1048576, $J2300, $K2300 )</f>
        <v>티월드제85차(유)1-28</v>
      </c>
      <c r="P2300" t="str" cm="1">
        <f t="array" ref="P2300">IF( $L2300, TRIM(_xll.IMDP("IR", $G$5&amp;$N2300, $G$6)), "" )</f>
        <v/>
      </c>
      <c r="Q2300" t="b" cm="1">
        <f t="array" ref="Q2300">IF(
    $U$1=1, AND($P2300&lt;&gt;"", $P2300&lt;&gt;"...", $P2300&lt;&gt;"입력오류"),
    IF(
        $U$18=1, AND($P2300&lt;&gt;"", $P2300&lt;&gt;"...", $P2300&lt;&gt;"입력오류", ISNUMBER(FIND(INDEX($T$2:$T$7,$U$1),$P2300))),
        IF(
            $U$17="기타", AND($P2300&lt;&gt;"", $P2300&lt;&gt;"...", $P2300&lt;&gt;"입력오류", NOT(ISNUMBER(FIND($T$21:$T$34,$P2300)))),
            AND($P2300&lt;&gt;"", $P2300&lt;&gt;"...", $P2300&lt;&gt;"입력오류", $T$19=$P2300)
        )
    )
)</f>
        <v>0</v>
      </c>
    </row>
    <row r="2301" spans="1:17">
      <c r="A2301" t="s">
        <v>4460</v>
      </c>
      <c r="B2301" t="s">
        <v>4461</v>
      </c>
      <c r="I2301">
        <f t="shared" si="106"/>
        <v>2300</v>
      </c>
      <c r="J2301">
        <f t="shared" si="107"/>
        <v>2300</v>
      </c>
      <c r="K2301">
        <f t="shared" si="105"/>
        <v>1</v>
      </c>
      <c r="L2301" t="b">
        <f>COUNTIF($N$2:N2301, N2301)=1</f>
        <v>1</v>
      </c>
      <c r="M2301" s="37">
        <f>IF( $Q2301, MAX($M$1:M2300)+1, 0)</f>
        <v>0</v>
      </c>
      <c r="N2301" t="str" cm="1">
        <f t="array" ref="N2301">INDEX($A$9:$F$1048576, $J2301, $K2301 )</f>
        <v>69755</v>
      </c>
      <c r="O2301" t="str" cm="1">
        <f t="array" ref="O2301">INDEX($B$9:$F$1048576, $J2301, $K2301 )</f>
        <v>마스제1차(유)2-1</v>
      </c>
      <c r="P2301" t="str" cm="1">
        <f t="array" ref="P2301">IF( $L2301, TRIM(_xll.IMDP("IR", $G$5&amp;$N2301, $G$6)), "" )</f>
        <v/>
      </c>
      <c r="Q2301" t="b" cm="1">
        <f t="array" ref="Q2301">IF(
    $U$1=1, AND($P2301&lt;&gt;"", $P2301&lt;&gt;"...", $P2301&lt;&gt;"입력오류"),
    IF(
        $U$18=1, AND($P2301&lt;&gt;"", $P2301&lt;&gt;"...", $P2301&lt;&gt;"입력오류", ISNUMBER(FIND(INDEX($T$2:$T$7,$U$1),$P2301))),
        IF(
            $U$17="기타", AND($P2301&lt;&gt;"", $P2301&lt;&gt;"...", $P2301&lt;&gt;"입력오류", NOT(ISNUMBER(FIND($T$21:$T$34,$P2301)))),
            AND($P2301&lt;&gt;"", $P2301&lt;&gt;"...", $P2301&lt;&gt;"입력오류", $T$19=$P2301)
        )
    )
)</f>
        <v>0</v>
      </c>
    </row>
    <row r="2302" spans="1:17">
      <c r="A2302" t="s">
        <v>4462</v>
      </c>
      <c r="B2302" t="s">
        <v>4463</v>
      </c>
      <c r="I2302">
        <f t="shared" si="106"/>
        <v>2301</v>
      </c>
      <c r="J2302">
        <f t="shared" si="107"/>
        <v>2301</v>
      </c>
      <c r="K2302">
        <f t="shared" si="105"/>
        <v>1</v>
      </c>
      <c r="L2302" t="b">
        <f>COUNTIF($N$2:N2302, N2302)=1</f>
        <v>1</v>
      </c>
      <c r="M2302" s="37">
        <f>IF( $Q2302, MAX($M$1:M2301)+1, 0)</f>
        <v>0</v>
      </c>
      <c r="N2302" t="str" cm="1">
        <f t="array" ref="N2302">INDEX($A$9:$F$1048576, $J2302, $K2302 )</f>
        <v>69756</v>
      </c>
      <c r="O2302" t="str" cm="1">
        <f t="array" ref="O2302">INDEX($B$9:$F$1048576, $J2302, $K2302 )</f>
        <v>국민챔피온제5차(유)2-3</v>
      </c>
      <c r="P2302" t="str" cm="1">
        <f t="array" ref="P2302">IF( $L2302, TRIM(_xll.IMDP("IR", $G$5&amp;$N2302, $G$6)), "" )</f>
        <v/>
      </c>
      <c r="Q2302" t="b" cm="1">
        <f t="array" ref="Q2302">IF(
    $U$1=1, AND($P2302&lt;&gt;"", $P2302&lt;&gt;"...", $P2302&lt;&gt;"입력오류"),
    IF(
        $U$18=1, AND($P2302&lt;&gt;"", $P2302&lt;&gt;"...", $P2302&lt;&gt;"입력오류", ISNUMBER(FIND(INDEX($T$2:$T$7,$U$1),$P2302))),
        IF(
            $U$17="기타", AND($P2302&lt;&gt;"", $P2302&lt;&gt;"...", $P2302&lt;&gt;"입력오류", NOT(ISNUMBER(FIND($T$21:$T$34,$P2302)))),
            AND($P2302&lt;&gt;"", $P2302&lt;&gt;"...", $P2302&lt;&gt;"입력오류", $T$19=$P2302)
        )
    )
)</f>
        <v>0</v>
      </c>
    </row>
    <row r="2303" spans="1:17">
      <c r="A2303" t="s">
        <v>4464</v>
      </c>
      <c r="B2303" t="s">
        <v>4465</v>
      </c>
      <c r="I2303">
        <f t="shared" si="106"/>
        <v>2302</v>
      </c>
      <c r="J2303">
        <f t="shared" si="107"/>
        <v>2302</v>
      </c>
      <c r="K2303">
        <f t="shared" si="105"/>
        <v>1</v>
      </c>
      <c r="L2303" t="b">
        <f>COUNTIF($N$2:N2303, N2303)=1</f>
        <v>1</v>
      </c>
      <c r="M2303" s="37">
        <f>IF( $Q2303, MAX($M$1:M2302)+1, 0)</f>
        <v>0</v>
      </c>
      <c r="N2303" t="str" cm="1">
        <f t="array" ref="N2303">INDEX($A$9:$F$1048576, $J2303, $K2303 )</f>
        <v>69758</v>
      </c>
      <c r="O2303" t="str" cm="1">
        <f t="array" ref="O2303">INDEX($B$9:$F$1048576, $J2303, $K2303 )</f>
        <v>농협챔피온제2차(유)1-2</v>
      </c>
      <c r="P2303" t="str" cm="1">
        <f t="array" ref="P2303">IF( $L2303, TRIM(_xll.IMDP("IR", $G$5&amp;$N2303, $G$6)), "" )</f>
        <v/>
      </c>
      <c r="Q2303" t="b" cm="1">
        <f t="array" ref="Q2303">IF(
    $U$1=1, AND($P2303&lt;&gt;"", $P2303&lt;&gt;"...", $P2303&lt;&gt;"입력오류"),
    IF(
        $U$18=1, AND($P2303&lt;&gt;"", $P2303&lt;&gt;"...", $P2303&lt;&gt;"입력오류", ISNUMBER(FIND(INDEX($T$2:$T$7,$U$1),$P2303))),
        IF(
            $U$17="기타", AND($P2303&lt;&gt;"", $P2303&lt;&gt;"...", $P2303&lt;&gt;"입력오류", NOT(ISNUMBER(FIND($T$21:$T$34,$P2303)))),
            AND($P2303&lt;&gt;"", $P2303&lt;&gt;"...", $P2303&lt;&gt;"입력오류", $T$19=$P2303)
        )
    )
)</f>
        <v>0</v>
      </c>
    </row>
    <row r="2304" spans="1:17">
      <c r="A2304" t="s">
        <v>4466</v>
      </c>
      <c r="B2304" t="s">
        <v>4467</v>
      </c>
      <c r="I2304">
        <f t="shared" si="106"/>
        <v>2303</v>
      </c>
      <c r="J2304">
        <f t="shared" si="107"/>
        <v>2303</v>
      </c>
      <c r="K2304">
        <f t="shared" si="105"/>
        <v>1</v>
      </c>
      <c r="L2304" t="b">
        <f>COUNTIF($N$2:N2304, N2304)=1</f>
        <v>1</v>
      </c>
      <c r="M2304" s="37">
        <f>IF( $Q2304, MAX($M$1:M2303)+1, 0)</f>
        <v>0</v>
      </c>
      <c r="N2304" t="str" cm="1">
        <f t="array" ref="N2304">INDEX($A$9:$F$1048576, $J2304, $K2304 )</f>
        <v>69760</v>
      </c>
      <c r="O2304" t="str" cm="1">
        <f t="array" ref="O2304">INDEX($B$9:$F$1048576, $J2304, $K2304 )</f>
        <v>주택금융공사MBS2023-8(1-1)</v>
      </c>
      <c r="P2304" t="str" cm="1">
        <f t="array" ref="P2304">IF( $L2304, TRIM(_xll.IMDP("IR", $G$5&amp;$N2304, $G$6)), "" )</f>
        <v/>
      </c>
      <c r="Q2304" t="b" cm="1">
        <f t="array" ref="Q2304">IF(
    $U$1=1, AND($P2304&lt;&gt;"", $P2304&lt;&gt;"...", $P2304&lt;&gt;"입력오류"),
    IF(
        $U$18=1, AND($P2304&lt;&gt;"", $P2304&lt;&gt;"...", $P2304&lt;&gt;"입력오류", ISNUMBER(FIND(INDEX($T$2:$T$7,$U$1),$P2304))),
        IF(
            $U$17="기타", AND($P2304&lt;&gt;"", $P2304&lt;&gt;"...", $P2304&lt;&gt;"입력오류", NOT(ISNUMBER(FIND($T$21:$T$34,$P2304)))),
            AND($P2304&lt;&gt;"", $P2304&lt;&gt;"...", $P2304&lt;&gt;"입력오류", $T$19=$P2304)
        )
    )
)</f>
        <v>0</v>
      </c>
    </row>
    <row r="2305" spans="1:17">
      <c r="A2305" t="s">
        <v>4468</v>
      </c>
      <c r="B2305" t="s">
        <v>4469</v>
      </c>
      <c r="I2305">
        <f t="shared" si="106"/>
        <v>2304</v>
      </c>
      <c r="J2305">
        <f t="shared" si="107"/>
        <v>2304</v>
      </c>
      <c r="K2305">
        <f t="shared" si="105"/>
        <v>1</v>
      </c>
      <c r="L2305" t="b">
        <f>COUNTIF($N$2:N2305, N2305)=1</f>
        <v>1</v>
      </c>
      <c r="M2305" s="37">
        <f>IF( $Q2305, MAX($M$1:M2304)+1, 0)</f>
        <v>0</v>
      </c>
      <c r="N2305" t="str" cm="1">
        <f t="array" ref="N2305">INDEX($A$9:$F$1048576, $J2305, $K2305 )</f>
        <v>69761</v>
      </c>
      <c r="O2305" t="str" cm="1">
        <f t="array" ref="O2305">INDEX($B$9:$F$1048576, $J2305, $K2305 )</f>
        <v>주택금융공사MBS2023-8(1-2)</v>
      </c>
      <c r="P2305" t="str" cm="1">
        <f t="array" ref="P2305">IF( $L2305, TRIM(_xll.IMDP("IR", $G$5&amp;$N2305, $G$6)), "" )</f>
        <v/>
      </c>
      <c r="Q2305" t="b" cm="1">
        <f t="array" ref="Q2305">IF(
    $U$1=1, AND($P2305&lt;&gt;"", $P2305&lt;&gt;"...", $P2305&lt;&gt;"입력오류"),
    IF(
        $U$18=1, AND($P2305&lt;&gt;"", $P2305&lt;&gt;"...", $P2305&lt;&gt;"입력오류", ISNUMBER(FIND(INDEX($T$2:$T$7,$U$1),$P2305))),
        IF(
            $U$17="기타", AND($P2305&lt;&gt;"", $P2305&lt;&gt;"...", $P2305&lt;&gt;"입력오류", NOT(ISNUMBER(FIND($T$21:$T$34,$P2305)))),
            AND($P2305&lt;&gt;"", $P2305&lt;&gt;"...", $P2305&lt;&gt;"입력오류", $T$19=$P2305)
        )
    )
)</f>
        <v>0</v>
      </c>
    </row>
    <row r="2306" spans="1:17">
      <c r="A2306" t="s">
        <v>4470</v>
      </c>
      <c r="B2306" t="s">
        <v>4471</v>
      </c>
      <c r="I2306">
        <f t="shared" si="106"/>
        <v>2305</v>
      </c>
      <c r="J2306">
        <f t="shared" si="107"/>
        <v>2305</v>
      </c>
      <c r="K2306">
        <f t="shared" ref="K2306:K2369" si="108">IF( $I2306&gt;$G$4, NA(), IF($I2306&gt;$G$3, 5, IF($I2306&gt;$G$2, 3, 1 ) ) )</f>
        <v>1</v>
      </c>
      <c r="L2306" t="b">
        <f>COUNTIF($N$2:N2306, N2306)=1</f>
        <v>1</v>
      </c>
      <c r="M2306" s="37">
        <f>IF( $Q2306, MAX($M$1:M2305)+1, 0)</f>
        <v>0</v>
      </c>
      <c r="N2306" t="str" cm="1">
        <f t="array" ref="N2306">INDEX($A$9:$F$1048576, $J2306, $K2306 )</f>
        <v>69762</v>
      </c>
      <c r="O2306" t="str" cm="1">
        <f t="array" ref="O2306">INDEX($B$9:$F$1048576, $J2306, $K2306 )</f>
        <v>주택금융공사MBS2023-8(1-3)</v>
      </c>
      <c r="P2306" t="str" cm="1">
        <f t="array" ref="P2306">IF( $L2306, TRIM(_xll.IMDP("IR", $G$5&amp;$N2306, $G$6)), "" )</f>
        <v/>
      </c>
      <c r="Q2306" t="b" cm="1">
        <f t="array" ref="Q2306">IF(
    $U$1=1, AND($P2306&lt;&gt;"", $P2306&lt;&gt;"...", $P2306&lt;&gt;"입력오류"),
    IF(
        $U$18=1, AND($P2306&lt;&gt;"", $P2306&lt;&gt;"...", $P2306&lt;&gt;"입력오류", ISNUMBER(FIND(INDEX($T$2:$T$7,$U$1),$P2306))),
        IF(
            $U$17="기타", AND($P2306&lt;&gt;"", $P2306&lt;&gt;"...", $P2306&lt;&gt;"입력오류", NOT(ISNUMBER(FIND($T$21:$T$34,$P2306)))),
            AND($P2306&lt;&gt;"", $P2306&lt;&gt;"...", $P2306&lt;&gt;"입력오류", $T$19=$P2306)
        )
    )
)</f>
        <v>0</v>
      </c>
    </row>
    <row r="2307" spans="1:17">
      <c r="A2307" t="s">
        <v>4472</v>
      </c>
      <c r="B2307" t="s">
        <v>4473</v>
      </c>
      <c r="I2307">
        <f t="shared" ref="I2307:I2370" si="109">ROW()-1</f>
        <v>2306</v>
      </c>
      <c r="J2307">
        <f t="shared" ref="J2307:J2370" si="110">IF( $I2307&gt;$G$4, NA(), IF($I2307&gt;$G$3, $I2307-$G$3, IF($I2307&gt;$G$2, $I2307-$G$2, $I2307 ) ) )</f>
        <v>2306</v>
      </c>
      <c r="K2307">
        <f t="shared" si="108"/>
        <v>1</v>
      </c>
      <c r="L2307" t="b">
        <f>COUNTIF($N$2:N2307, N2307)=1</f>
        <v>1</v>
      </c>
      <c r="M2307" s="37">
        <f>IF( $Q2307, MAX($M$1:M2306)+1, 0)</f>
        <v>0</v>
      </c>
      <c r="N2307" t="str" cm="1">
        <f t="array" ref="N2307">INDEX($A$9:$F$1048576, $J2307, $K2307 )</f>
        <v>69763</v>
      </c>
      <c r="O2307" t="str" cm="1">
        <f t="array" ref="O2307">INDEX($B$9:$F$1048576, $J2307, $K2307 )</f>
        <v>주택금융공사MBS2023-8(1-4)</v>
      </c>
      <c r="P2307" t="str" cm="1">
        <f t="array" ref="P2307">IF( $L2307, TRIM(_xll.IMDP("IR", $G$5&amp;$N2307, $G$6)), "" )</f>
        <v/>
      </c>
      <c r="Q2307" t="b" cm="1">
        <f t="array" ref="Q2307">IF(
    $U$1=1, AND($P2307&lt;&gt;"", $P2307&lt;&gt;"...", $P2307&lt;&gt;"입력오류"),
    IF(
        $U$18=1, AND($P2307&lt;&gt;"", $P2307&lt;&gt;"...", $P2307&lt;&gt;"입력오류", ISNUMBER(FIND(INDEX($T$2:$T$7,$U$1),$P2307))),
        IF(
            $U$17="기타", AND($P2307&lt;&gt;"", $P2307&lt;&gt;"...", $P2307&lt;&gt;"입력오류", NOT(ISNUMBER(FIND($T$21:$T$34,$P2307)))),
            AND($P2307&lt;&gt;"", $P2307&lt;&gt;"...", $P2307&lt;&gt;"입력오류", $T$19=$P2307)
        )
    )
)</f>
        <v>0</v>
      </c>
    </row>
    <row r="2308" spans="1:17">
      <c r="A2308" t="s">
        <v>4474</v>
      </c>
      <c r="B2308" t="s">
        <v>4475</v>
      </c>
      <c r="I2308">
        <f t="shared" si="109"/>
        <v>2307</v>
      </c>
      <c r="J2308">
        <f t="shared" si="110"/>
        <v>2307</v>
      </c>
      <c r="K2308">
        <f t="shared" si="108"/>
        <v>1</v>
      </c>
      <c r="L2308" t="b">
        <f>COUNTIF($N$2:N2308, N2308)=1</f>
        <v>1</v>
      </c>
      <c r="M2308" s="37">
        <f>IF( $Q2308, MAX($M$1:M2307)+1, 0)</f>
        <v>0</v>
      </c>
      <c r="N2308" t="str" cm="1">
        <f t="array" ref="N2308">INDEX($A$9:$F$1048576, $J2308, $K2308 )</f>
        <v>69778</v>
      </c>
      <c r="O2308" t="str" cm="1">
        <f t="array" ref="O2308">INDEX($B$9:$F$1048576, $J2308, $K2308 )</f>
        <v>증금타임제11차(유)1</v>
      </c>
      <c r="P2308" t="str" cm="1">
        <f t="array" ref="P2308">IF( $L2308, TRIM(_xll.IMDP("IR", $G$5&amp;$N2308, $G$6)), "" )</f>
        <v/>
      </c>
      <c r="Q2308" t="b" cm="1">
        <f t="array" ref="Q2308">IF(
    $U$1=1, AND($P2308&lt;&gt;"", $P2308&lt;&gt;"...", $P2308&lt;&gt;"입력오류"),
    IF(
        $U$18=1, AND($P2308&lt;&gt;"", $P2308&lt;&gt;"...", $P2308&lt;&gt;"입력오류", ISNUMBER(FIND(INDEX($T$2:$T$7,$U$1),$P2308))),
        IF(
            $U$17="기타", AND($P2308&lt;&gt;"", $P2308&lt;&gt;"...", $P2308&lt;&gt;"입력오류", NOT(ISNUMBER(FIND($T$21:$T$34,$P2308)))),
            AND($P2308&lt;&gt;"", $P2308&lt;&gt;"...", $P2308&lt;&gt;"입력오류", $T$19=$P2308)
        )
    )
)</f>
        <v>0</v>
      </c>
    </row>
    <row r="2309" spans="1:17">
      <c r="A2309" t="s">
        <v>4476</v>
      </c>
      <c r="B2309" t="s">
        <v>4477</v>
      </c>
      <c r="I2309">
        <f t="shared" si="109"/>
        <v>2308</v>
      </c>
      <c r="J2309">
        <f t="shared" si="110"/>
        <v>2308</v>
      </c>
      <c r="K2309">
        <f t="shared" si="108"/>
        <v>1</v>
      </c>
      <c r="L2309" t="b">
        <f>COUNTIF($N$2:N2309, N2309)=1</f>
        <v>1</v>
      </c>
      <c r="M2309" s="37">
        <f>IF( $Q2309, MAX($M$1:M2308)+1, 0)</f>
        <v>0</v>
      </c>
      <c r="N2309" t="str" cm="1">
        <f t="array" ref="N2309">INDEX($A$9:$F$1048576, $J2309, $K2309 )</f>
        <v>69791</v>
      </c>
      <c r="O2309" t="str" cm="1">
        <f t="array" ref="O2309">INDEX($B$9:$F$1048576, $J2309, $K2309 )</f>
        <v>유플러스파이브지제68차(유)1-3</v>
      </c>
      <c r="P2309" t="str" cm="1">
        <f t="array" ref="P2309">IF( $L2309, TRIM(_xll.IMDP("IR", $G$5&amp;$N2309, $G$6)), "" )</f>
        <v/>
      </c>
      <c r="Q2309" t="b" cm="1">
        <f t="array" ref="Q2309">IF(
    $U$1=1, AND($P2309&lt;&gt;"", $P2309&lt;&gt;"...", $P2309&lt;&gt;"입력오류"),
    IF(
        $U$18=1, AND($P2309&lt;&gt;"", $P2309&lt;&gt;"...", $P2309&lt;&gt;"입력오류", ISNUMBER(FIND(INDEX($T$2:$T$7,$U$1),$P2309))),
        IF(
            $U$17="기타", AND($P2309&lt;&gt;"", $P2309&lt;&gt;"...", $P2309&lt;&gt;"입력오류", NOT(ISNUMBER(FIND($T$21:$T$34,$P2309)))),
            AND($P2309&lt;&gt;"", $P2309&lt;&gt;"...", $P2309&lt;&gt;"입력오류", $T$19=$P2309)
        )
    )
)</f>
        <v>0</v>
      </c>
    </row>
    <row r="2310" spans="1:17">
      <c r="A2310" t="s">
        <v>4478</v>
      </c>
      <c r="B2310" t="s">
        <v>4479</v>
      </c>
      <c r="I2310">
        <f t="shared" si="109"/>
        <v>2309</v>
      </c>
      <c r="J2310">
        <f t="shared" si="110"/>
        <v>2309</v>
      </c>
      <c r="K2310">
        <f t="shared" si="108"/>
        <v>1</v>
      </c>
      <c r="L2310" t="b">
        <f>COUNTIF($N$2:N2310, N2310)=1</f>
        <v>1</v>
      </c>
      <c r="M2310" s="37">
        <f>IF( $Q2310, MAX($M$1:M2309)+1, 0)</f>
        <v>0</v>
      </c>
      <c r="N2310" t="str" cm="1">
        <f t="array" ref="N2310">INDEX($A$9:$F$1048576, $J2310, $K2310 )</f>
        <v>69792</v>
      </c>
      <c r="O2310" t="str" cm="1">
        <f t="array" ref="O2310">INDEX($B$9:$F$1048576, $J2310, $K2310 )</f>
        <v>유플러스파이브지제68차(유)1-4</v>
      </c>
      <c r="P2310" t="str" cm="1">
        <f t="array" ref="P2310">IF( $L2310, TRIM(_xll.IMDP("IR", $G$5&amp;$N2310, $G$6)), "" )</f>
        <v/>
      </c>
      <c r="Q2310" t="b" cm="1">
        <f t="array" ref="Q2310">IF(
    $U$1=1, AND($P2310&lt;&gt;"", $P2310&lt;&gt;"...", $P2310&lt;&gt;"입력오류"),
    IF(
        $U$18=1, AND($P2310&lt;&gt;"", $P2310&lt;&gt;"...", $P2310&lt;&gt;"입력오류", ISNUMBER(FIND(INDEX($T$2:$T$7,$U$1),$P2310))),
        IF(
            $U$17="기타", AND($P2310&lt;&gt;"", $P2310&lt;&gt;"...", $P2310&lt;&gt;"입력오류", NOT(ISNUMBER(FIND($T$21:$T$34,$P2310)))),
            AND($P2310&lt;&gt;"", $P2310&lt;&gt;"...", $P2310&lt;&gt;"입력오류", $T$19=$P2310)
        )
    )
)</f>
        <v>0</v>
      </c>
    </row>
    <row r="2311" spans="1:17">
      <c r="A2311" t="s">
        <v>4480</v>
      </c>
      <c r="B2311" t="s">
        <v>4481</v>
      </c>
      <c r="I2311">
        <f t="shared" si="109"/>
        <v>2310</v>
      </c>
      <c r="J2311">
        <f t="shared" si="110"/>
        <v>2310</v>
      </c>
      <c r="K2311">
        <f t="shared" si="108"/>
        <v>1</v>
      </c>
      <c r="L2311" t="b">
        <f>COUNTIF($N$2:N2311, N2311)=1</f>
        <v>1</v>
      </c>
      <c r="M2311" s="37">
        <f>IF( $Q2311, MAX($M$1:M2310)+1, 0)</f>
        <v>0</v>
      </c>
      <c r="N2311" t="str" cm="1">
        <f t="array" ref="N2311">INDEX($A$9:$F$1048576, $J2311, $K2311 )</f>
        <v>69793</v>
      </c>
      <c r="O2311" t="str" cm="1">
        <f t="array" ref="O2311">INDEX($B$9:$F$1048576, $J2311, $K2311 )</f>
        <v>유플러스파이브지제68차(유)1-5</v>
      </c>
      <c r="P2311" t="str" cm="1">
        <f t="array" ref="P2311">IF( $L2311, TRIM(_xll.IMDP("IR", $G$5&amp;$N2311, $G$6)), "" )</f>
        <v/>
      </c>
      <c r="Q2311" t="b" cm="1">
        <f t="array" ref="Q2311">IF(
    $U$1=1, AND($P2311&lt;&gt;"", $P2311&lt;&gt;"...", $P2311&lt;&gt;"입력오류"),
    IF(
        $U$18=1, AND($P2311&lt;&gt;"", $P2311&lt;&gt;"...", $P2311&lt;&gt;"입력오류", ISNUMBER(FIND(INDEX($T$2:$T$7,$U$1),$P2311))),
        IF(
            $U$17="기타", AND($P2311&lt;&gt;"", $P2311&lt;&gt;"...", $P2311&lt;&gt;"입력오류", NOT(ISNUMBER(FIND($T$21:$T$34,$P2311)))),
            AND($P2311&lt;&gt;"", $P2311&lt;&gt;"...", $P2311&lt;&gt;"입력오류", $T$19=$P2311)
        )
    )
)</f>
        <v>0</v>
      </c>
    </row>
    <row r="2312" spans="1:17">
      <c r="A2312" t="s">
        <v>4482</v>
      </c>
      <c r="B2312" t="s">
        <v>4483</v>
      </c>
      <c r="I2312">
        <f t="shared" si="109"/>
        <v>2311</v>
      </c>
      <c r="J2312">
        <f t="shared" si="110"/>
        <v>2311</v>
      </c>
      <c r="K2312">
        <f t="shared" si="108"/>
        <v>1</v>
      </c>
      <c r="L2312" t="b">
        <f>COUNTIF($N$2:N2312, N2312)=1</f>
        <v>1</v>
      </c>
      <c r="M2312" s="37">
        <f>IF( $Q2312, MAX($M$1:M2311)+1, 0)</f>
        <v>0</v>
      </c>
      <c r="N2312" t="str" cm="1">
        <f t="array" ref="N2312">INDEX($A$9:$F$1048576, $J2312, $K2312 )</f>
        <v>69794</v>
      </c>
      <c r="O2312" t="str" cm="1">
        <f t="array" ref="O2312">INDEX($B$9:$F$1048576, $J2312, $K2312 )</f>
        <v>유플러스파이브지제68차(유)1-6</v>
      </c>
      <c r="P2312" t="str" cm="1">
        <f t="array" ref="P2312">IF( $L2312, TRIM(_xll.IMDP("IR", $G$5&amp;$N2312, $G$6)), "" )</f>
        <v/>
      </c>
      <c r="Q2312" t="b" cm="1">
        <f t="array" ref="Q2312">IF(
    $U$1=1, AND($P2312&lt;&gt;"", $P2312&lt;&gt;"...", $P2312&lt;&gt;"입력오류"),
    IF(
        $U$18=1, AND($P2312&lt;&gt;"", $P2312&lt;&gt;"...", $P2312&lt;&gt;"입력오류", ISNUMBER(FIND(INDEX($T$2:$T$7,$U$1),$P2312))),
        IF(
            $U$17="기타", AND($P2312&lt;&gt;"", $P2312&lt;&gt;"...", $P2312&lt;&gt;"입력오류", NOT(ISNUMBER(FIND($T$21:$T$34,$P2312)))),
            AND($P2312&lt;&gt;"", $P2312&lt;&gt;"...", $P2312&lt;&gt;"입력오류", $T$19=$P2312)
        )
    )
)</f>
        <v>0</v>
      </c>
    </row>
    <row r="2313" spans="1:17">
      <c r="A2313" t="s">
        <v>4484</v>
      </c>
      <c r="B2313" t="s">
        <v>4485</v>
      </c>
      <c r="I2313">
        <f t="shared" si="109"/>
        <v>2312</v>
      </c>
      <c r="J2313">
        <f t="shared" si="110"/>
        <v>2312</v>
      </c>
      <c r="K2313">
        <f t="shared" si="108"/>
        <v>1</v>
      </c>
      <c r="L2313" t="b">
        <f>COUNTIF($N$2:N2313, N2313)=1</f>
        <v>1</v>
      </c>
      <c r="M2313" s="37">
        <f>IF( $Q2313, MAX($M$1:M2312)+1, 0)</f>
        <v>0</v>
      </c>
      <c r="N2313" t="str" cm="1">
        <f t="array" ref="N2313">INDEX($A$9:$F$1048576, $J2313, $K2313 )</f>
        <v>69795</v>
      </c>
      <c r="O2313" t="str" cm="1">
        <f t="array" ref="O2313">INDEX($B$9:$F$1048576, $J2313, $K2313 )</f>
        <v>유플러스파이브지제68차(유)1-7</v>
      </c>
      <c r="P2313" t="str" cm="1">
        <f t="array" ref="P2313">IF( $L2313, TRIM(_xll.IMDP("IR", $G$5&amp;$N2313, $G$6)), "" )</f>
        <v/>
      </c>
      <c r="Q2313" t="b" cm="1">
        <f t="array" ref="Q2313">IF(
    $U$1=1, AND($P2313&lt;&gt;"", $P2313&lt;&gt;"...", $P2313&lt;&gt;"입력오류"),
    IF(
        $U$18=1, AND($P2313&lt;&gt;"", $P2313&lt;&gt;"...", $P2313&lt;&gt;"입력오류", ISNUMBER(FIND(INDEX($T$2:$T$7,$U$1),$P2313))),
        IF(
            $U$17="기타", AND($P2313&lt;&gt;"", $P2313&lt;&gt;"...", $P2313&lt;&gt;"입력오류", NOT(ISNUMBER(FIND($T$21:$T$34,$P2313)))),
            AND($P2313&lt;&gt;"", $P2313&lt;&gt;"...", $P2313&lt;&gt;"입력오류", $T$19=$P2313)
        )
    )
)</f>
        <v>0</v>
      </c>
    </row>
    <row r="2314" spans="1:17">
      <c r="A2314" t="s">
        <v>4486</v>
      </c>
      <c r="B2314" t="s">
        <v>4487</v>
      </c>
      <c r="I2314">
        <f t="shared" si="109"/>
        <v>2313</v>
      </c>
      <c r="J2314">
        <f t="shared" si="110"/>
        <v>2313</v>
      </c>
      <c r="K2314">
        <f t="shared" si="108"/>
        <v>1</v>
      </c>
      <c r="L2314" t="b">
        <f>COUNTIF($N$2:N2314, N2314)=1</f>
        <v>1</v>
      </c>
      <c r="M2314" s="37">
        <f>IF( $Q2314, MAX($M$1:M2313)+1, 0)</f>
        <v>0</v>
      </c>
      <c r="N2314" t="str" cm="1">
        <f t="array" ref="N2314">INDEX($A$9:$F$1048576, $J2314, $K2314 )</f>
        <v>69796</v>
      </c>
      <c r="O2314" t="str" cm="1">
        <f t="array" ref="O2314">INDEX($B$9:$F$1048576, $J2314, $K2314 )</f>
        <v>유플러스파이브지제68차(유)1-8</v>
      </c>
      <c r="P2314" t="str" cm="1">
        <f t="array" ref="P2314">IF( $L2314, TRIM(_xll.IMDP("IR", $G$5&amp;$N2314, $G$6)), "" )</f>
        <v/>
      </c>
      <c r="Q2314" t="b" cm="1">
        <f t="array" ref="Q2314">IF(
    $U$1=1, AND($P2314&lt;&gt;"", $P2314&lt;&gt;"...", $P2314&lt;&gt;"입력오류"),
    IF(
        $U$18=1, AND($P2314&lt;&gt;"", $P2314&lt;&gt;"...", $P2314&lt;&gt;"입력오류", ISNUMBER(FIND(INDEX($T$2:$T$7,$U$1),$P2314))),
        IF(
            $U$17="기타", AND($P2314&lt;&gt;"", $P2314&lt;&gt;"...", $P2314&lt;&gt;"입력오류", NOT(ISNUMBER(FIND($T$21:$T$34,$P2314)))),
            AND($P2314&lt;&gt;"", $P2314&lt;&gt;"...", $P2314&lt;&gt;"입력오류", $T$19=$P2314)
        )
    )
)</f>
        <v>0</v>
      </c>
    </row>
    <row r="2315" spans="1:17">
      <c r="A2315" t="s">
        <v>4488</v>
      </c>
      <c r="B2315" t="s">
        <v>4489</v>
      </c>
      <c r="I2315">
        <f t="shared" si="109"/>
        <v>2314</v>
      </c>
      <c r="J2315">
        <f t="shared" si="110"/>
        <v>2314</v>
      </c>
      <c r="K2315">
        <f t="shared" si="108"/>
        <v>1</v>
      </c>
      <c r="L2315" t="b">
        <f>COUNTIF($N$2:N2315, N2315)=1</f>
        <v>1</v>
      </c>
      <c r="M2315" s="37">
        <f>IF( $Q2315, MAX($M$1:M2314)+1, 0)</f>
        <v>0</v>
      </c>
      <c r="N2315" t="str" cm="1">
        <f t="array" ref="N2315">INDEX($A$9:$F$1048576, $J2315, $K2315 )</f>
        <v>69797</v>
      </c>
      <c r="O2315" t="str" cm="1">
        <f t="array" ref="O2315">INDEX($B$9:$F$1048576, $J2315, $K2315 )</f>
        <v>유플러스파이브지제68차(유)1-9</v>
      </c>
      <c r="P2315" t="str" cm="1">
        <f t="array" ref="P2315">IF( $L2315, TRIM(_xll.IMDP("IR", $G$5&amp;$N2315, $G$6)), "" )</f>
        <v/>
      </c>
      <c r="Q2315" t="b" cm="1">
        <f t="array" ref="Q2315">IF(
    $U$1=1, AND($P2315&lt;&gt;"", $P2315&lt;&gt;"...", $P2315&lt;&gt;"입력오류"),
    IF(
        $U$18=1, AND($P2315&lt;&gt;"", $P2315&lt;&gt;"...", $P2315&lt;&gt;"입력오류", ISNUMBER(FIND(INDEX($T$2:$T$7,$U$1),$P2315))),
        IF(
            $U$17="기타", AND($P2315&lt;&gt;"", $P2315&lt;&gt;"...", $P2315&lt;&gt;"입력오류", NOT(ISNUMBER(FIND($T$21:$T$34,$P2315)))),
            AND($P2315&lt;&gt;"", $P2315&lt;&gt;"...", $P2315&lt;&gt;"입력오류", $T$19=$P2315)
        )
    )
)</f>
        <v>0</v>
      </c>
    </row>
    <row r="2316" spans="1:17">
      <c r="A2316" t="s">
        <v>4490</v>
      </c>
      <c r="B2316" t="s">
        <v>4491</v>
      </c>
      <c r="I2316">
        <f t="shared" si="109"/>
        <v>2315</v>
      </c>
      <c r="J2316">
        <f t="shared" si="110"/>
        <v>2315</v>
      </c>
      <c r="K2316">
        <f t="shared" si="108"/>
        <v>1</v>
      </c>
      <c r="L2316" t="b">
        <f>COUNTIF($N$2:N2316, N2316)=1</f>
        <v>1</v>
      </c>
      <c r="M2316" s="37">
        <f>IF( $Q2316, MAX($M$1:M2315)+1, 0)</f>
        <v>0</v>
      </c>
      <c r="N2316" t="str" cm="1">
        <f t="array" ref="N2316">INDEX($A$9:$F$1048576, $J2316, $K2316 )</f>
        <v>69798</v>
      </c>
      <c r="O2316" t="str" cm="1">
        <f t="array" ref="O2316">INDEX($B$9:$F$1048576, $J2316, $K2316 )</f>
        <v>유플러스파이브지제68차(유)1-10</v>
      </c>
      <c r="P2316" t="str" cm="1">
        <f t="array" ref="P2316">IF( $L2316, TRIM(_xll.IMDP("IR", $G$5&amp;$N2316, $G$6)), "" )</f>
        <v/>
      </c>
      <c r="Q2316" t="b" cm="1">
        <f t="array" ref="Q2316">IF(
    $U$1=1, AND($P2316&lt;&gt;"", $P2316&lt;&gt;"...", $P2316&lt;&gt;"입력오류"),
    IF(
        $U$18=1, AND($P2316&lt;&gt;"", $P2316&lt;&gt;"...", $P2316&lt;&gt;"입력오류", ISNUMBER(FIND(INDEX($T$2:$T$7,$U$1),$P2316))),
        IF(
            $U$17="기타", AND($P2316&lt;&gt;"", $P2316&lt;&gt;"...", $P2316&lt;&gt;"입력오류", NOT(ISNUMBER(FIND($T$21:$T$34,$P2316)))),
            AND($P2316&lt;&gt;"", $P2316&lt;&gt;"...", $P2316&lt;&gt;"입력오류", $T$19=$P2316)
        )
    )
)</f>
        <v>0</v>
      </c>
    </row>
    <row r="2317" spans="1:17">
      <c r="A2317" t="s">
        <v>4492</v>
      </c>
      <c r="B2317" t="s">
        <v>4493</v>
      </c>
      <c r="I2317">
        <f t="shared" si="109"/>
        <v>2316</v>
      </c>
      <c r="J2317">
        <f t="shared" si="110"/>
        <v>2316</v>
      </c>
      <c r="K2317">
        <f t="shared" si="108"/>
        <v>1</v>
      </c>
      <c r="L2317" t="b">
        <f>COUNTIF($N$2:N2317, N2317)=1</f>
        <v>1</v>
      </c>
      <c r="M2317" s="37">
        <f>IF( $Q2317, MAX($M$1:M2316)+1, 0)</f>
        <v>0</v>
      </c>
      <c r="N2317" t="str" cm="1">
        <f t="array" ref="N2317">INDEX($A$9:$F$1048576, $J2317, $K2317 )</f>
        <v>69799</v>
      </c>
      <c r="O2317" t="str" cm="1">
        <f t="array" ref="O2317">INDEX($B$9:$F$1048576, $J2317, $K2317 )</f>
        <v>유플러스파이브지제68차(유)1-11</v>
      </c>
      <c r="P2317" t="str" cm="1">
        <f t="array" ref="P2317">IF( $L2317, TRIM(_xll.IMDP("IR", $G$5&amp;$N2317, $G$6)), "" )</f>
        <v/>
      </c>
      <c r="Q2317" t="b" cm="1">
        <f t="array" ref="Q2317">IF(
    $U$1=1, AND($P2317&lt;&gt;"", $P2317&lt;&gt;"...", $P2317&lt;&gt;"입력오류"),
    IF(
        $U$18=1, AND($P2317&lt;&gt;"", $P2317&lt;&gt;"...", $P2317&lt;&gt;"입력오류", ISNUMBER(FIND(INDEX($T$2:$T$7,$U$1),$P2317))),
        IF(
            $U$17="기타", AND($P2317&lt;&gt;"", $P2317&lt;&gt;"...", $P2317&lt;&gt;"입력오류", NOT(ISNUMBER(FIND($T$21:$T$34,$P2317)))),
            AND($P2317&lt;&gt;"", $P2317&lt;&gt;"...", $P2317&lt;&gt;"입력오류", $T$19=$P2317)
        )
    )
)</f>
        <v>0</v>
      </c>
    </row>
    <row r="2318" spans="1:17">
      <c r="A2318" t="s">
        <v>4494</v>
      </c>
      <c r="B2318" t="s">
        <v>4495</v>
      </c>
      <c r="I2318">
        <f t="shared" si="109"/>
        <v>2317</v>
      </c>
      <c r="J2318">
        <f t="shared" si="110"/>
        <v>2317</v>
      </c>
      <c r="K2318">
        <f t="shared" si="108"/>
        <v>1</v>
      </c>
      <c r="L2318" t="b">
        <f>COUNTIF($N$2:N2318, N2318)=1</f>
        <v>1</v>
      </c>
      <c r="M2318" s="37">
        <f>IF( $Q2318, MAX($M$1:M2317)+1, 0)</f>
        <v>0</v>
      </c>
      <c r="N2318" t="str" cm="1">
        <f t="array" ref="N2318">INDEX($A$9:$F$1048576, $J2318, $K2318 )</f>
        <v>69800</v>
      </c>
      <c r="O2318" t="str" cm="1">
        <f t="array" ref="O2318">INDEX($B$9:$F$1048576, $J2318, $K2318 )</f>
        <v>유플러스파이브지제68차(유)1-12</v>
      </c>
      <c r="P2318" t="str" cm="1">
        <f t="array" ref="P2318">IF( $L2318, TRIM(_xll.IMDP("IR", $G$5&amp;$N2318, $G$6)), "" )</f>
        <v/>
      </c>
      <c r="Q2318" t="b" cm="1">
        <f t="array" ref="Q2318">IF(
    $U$1=1, AND($P2318&lt;&gt;"", $P2318&lt;&gt;"...", $P2318&lt;&gt;"입력오류"),
    IF(
        $U$18=1, AND($P2318&lt;&gt;"", $P2318&lt;&gt;"...", $P2318&lt;&gt;"입력오류", ISNUMBER(FIND(INDEX($T$2:$T$7,$U$1),$P2318))),
        IF(
            $U$17="기타", AND($P2318&lt;&gt;"", $P2318&lt;&gt;"...", $P2318&lt;&gt;"입력오류", NOT(ISNUMBER(FIND($T$21:$T$34,$P2318)))),
            AND($P2318&lt;&gt;"", $P2318&lt;&gt;"...", $P2318&lt;&gt;"입력오류", $T$19=$P2318)
        )
    )
)</f>
        <v>0</v>
      </c>
    </row>
    <row r="2319" spans="1:17">
      <c r="A2319" t="s">
        <v>4496</v>
      </c>
      <c r="B2319" t="s">
        <v>4497</v>
      </c>
      <c r="I2319">
        <f t="shared" si="109"/>
        <v>2318</v>
      </c>
      <c r="J2319">
        <f t="shared" si="110"/>
        <v>2318</v>
      </c>
      <c r="K2319">
        <f t="shared" si="108"/>
        <v>1</v>
      </c>
      <c r="L2319" t="b">
        <f>COUNTIF($N$2:N2319, N2319)=1</f>
        <v>1</v>
      </c>
      <c r="M2319" s="37">
        <f>IF( $Q2319, MAX($M$1:M2318)+1, 0)</f>
        <v>0</v>
      </c>
      <c r="N2319" t="str" cm="1">
        <f t="array" ref="N2319">INDEX($A$9:$F$1048576, $J2319, $K2319 )</f>
        <v>69801</v>
      </c>
      <c r="O2319" t="str" cm="1">
        <f t="array" ref="O2319">INDEX($B$9:$F$1048576, $J2319, $K2319 )</f>
        <v>유플러스파이브지제68차(유)1-13</v>
      </c>
      <c r="P2319" t="str" cm="1">
        <f t="array" ref="P2319">IF( $L2319, TRIM(_xll.IMDP("IR", $G$5&amp;$N2319, $G$6)), "" )</f>
        <v/>
      </c>
      <c r="Q2319" t="b" cm="1">
        <f t="array" ref="Q2319">IF(
    $U$1=1, AND($P2319&lt;&gt;"", $P2319&lt;&gt;"...", $P2319&lt;&gt;"입력오류"),
    IF(
        $U$18=1, AND($P2319&lt;&gt;"", $P2319&lt;&gt;"...", $P2319&lt;&gt;"입력오류", ISNUMBER(FIND(INDEX($T$2:$T$7,$U$1),$P2319))),
        IF(
            $U$17="기타", AND($P2319&lt;&gt;"", $P2319&lt;&gt;"...", $P2319&lt;&gt;"입력오류", NOT(ISNUMBER(FIND($T$21:$T$34,$P2319)))),
            AND($P2319&lt;&gt;"", $P2319&lt;&gt;"...", $P2319&lt;&gt;"입력오류", $T$19=$P2319)
        )
    )
)</f>
        <v>0</v>
      </c>
    </row>
    <row r="2320" spans="1:17">
      <c r="A2320" t="s">
        <v>4498</v>
      </c>
      <c r="B2320" t="s">
        <v>4499</v>
      </c>
      <c r="I2320">
        <f t="shared" si="109"/>
        <v>2319</v>
      </c>
      <c r="J2320">
        <f t="shared" si="110"/>
        <v>2319</v>
      </c>
      <c r="K2320">
        <f t="shared" si="108"/>
        <v>1</v>
      </c>
      <c r="L2320" t="b">
        <f>COUNTIF($N$2:N2320, N2320)=1</f>
        <v>1</v>
      </c>
      <c r="M2320" s="37">
        <f>IF( $Q2320, MAX($M$1:M2319)+1, 0)</f>
        <v>0</v>
      </c>
      <c r="N2320" t="str" cm="1">
        <f t="array" ref="N2320">INDEX($A$9:$F$1048576, $J2320, $K2320 )</f>
        <v>69802</v>
      </c>
      <c r="O2320" t="str" cm="1">
        <f t="array" ref="O2320">INDEX($B$9:$F$1048576, $J2320, $K2320 )</f>
        <v>유플러스파이브지제68차(유)1-14</v>
      </c>
      <c r="P2320" t="str" cm="1">
        <f t="array" ref="P2320">IF( $L2320, TRIM(_xll.IMDP("IR", $G$5&amp;$N2320, $G$6)), "" )</f>
        <v/>
      </c>
      <c r="Q2320" t="b" cm="1">
        <f t="array" ref="Q2320">IF(
    $U$1=1, AND($P2320&lt;&gt;"", $P2320&lt;&gt;"...", $P2320&lt;&gt;"입력오류"),
    IF(
        $U$18=1, AND($P2320&lt;&gt;"", $P2320&lt;&gt;"...", $P2320&lt;&gt;"입력오류", ISNUMBER(FIND(INDEX($T$2:$T$7,$U$1),$P2320))),
        IF(
            $U$17="기타", AND($P2320&lt;&gt;"", $P2320&lt;&gt;"...", $P2320&lt;&gt;"입력오류", NOT(ISNUMBER(FIND($T$21:$T$34,$P2320)))),
            AND($P2320&lt;&gt;"", $P2320&lt;&gt;"...", $P2320&lt;&gt;"입력오류", $T$19=$P2320)
        )
    )
)</f>
        <v>0</v>
      </c>
    </row>
    <row r="2321" spans="1:17">
      <c r="A2321" t="s">
        <v>4500</v>
      </c>
      <c r="B2321" t="s">
        <v>4501</v>
      </c>
      <c r="I2321">
        <f t="shared" si="109"/>
        <v>2320</v>
      </c>
      <c r="J2321">
        <f t="shared" si="110"/>
        <v>2320</v>
      </c>
      <c r="K2321">
        <f t="shared" si="108"/>
        <v>1</v>
      </c>
      <c r="L2321" t="b">
        <f>COUNTIF($N$2:N2321, N2321)=1</f>
        <v>1</v>
      </c>
      <c r="M2321" s="37">
        <f>IF( $Q2321, MAX($M$1:M2320)+1, 0)</f>
        <v>0</v>
      </c>
      <c r="N2321" t="str" cm="1">
        <f t="array" ref="N2321">INDEX($A$9:$F$1048576, $J2321, $K2321 )</f>
        <v>69803</v>
      </c>
      <c r="O2321" t="str" cm="1">
        <f t="array" ref="O2321">INDEX($B$9:$F$1048576, $J2321, $K2321 )</f>
        <v>유플러스파이브지제68차(유)1-15</v>
      </c>
      <c r="P2321" t="str" cm="1">
        <f t="array" ref="P2321">IF( $L2321, TRIM(_xll.IMDP("IR", $G$5&amp;$N2321, $G$6)), "" )</f>
        <v/>
      </c>
      <c r="Q2321" t="b" cm="1">
        <f t="array" ref="Q2321">IF(
    $U$1=1, AND($P2321&lt;&gt;"", $P2321&lt;&gt;"...", $P2321&lt;&gt;"입력오류"),
    IF(
        $U$18=1, AND($P2321&lt;&gt;"", $P2321&lt;&gt;"...", $P2321&lt;&gt;"입력오류", ISNUMBER(FIND(INDEX($T$2:$T$7,$U$1),$P2321))),
        IF(
            $U$17="기타", AND($P2321&lt;&gt;"", $P2321&lt;&gt;"...", $P2321&lt;&gt;"입력오류", NOT(ISNUMBER(FIND($T$21:$T$34,$P2321)))),
            AND($P2321&lt;&gt;"", $P2321&lt;&gt;"...", $P2321&lt;&gt;"입력오류", $T$19=$P2321)
        )
    )
)</f>
        <v>0</v>
      </c>
    </row>
    <row r="2322" spans="1:17">
      <c r="A2322" t="s">
        <v>4502</v>
      </c>
      <c r="B2322" t="s">
        <v>4503</v>
      </c>
      <c r="I2322">
        <f t="shared" si="109"/>
        <v>2321</v>
      </c>
      <c r="J2322">
        <f t="shared" si="110"/>
        <v>2321</v>
      </c>
      <c r="K2322">
        <f t="shared" si="108"/>
        <v>1</v>
      </c>
      <c r="L2322" t="b">
        <f>COUNTIF($N$2:N2322, N2322)=1</f>
        <v>1</v>
      </c>
      <c r="M2322" s="37">
        <f>IF( $Q2322, MAX($M$1:M2321)+1, 0)</f>
        <v>0</v>
      </c>
      <c r="N2322" t="str" cm="1">
        <f t="array" ref="N2322">INDEX($A$9:$F$1048576, $J2322, $K2322 )</f>
        <v>69804</v>
      </c>
      <c r="O2322" t="str" cm="1">
        <f t="array" ref="O2322">INDEX($B$9:$F$1048576, $J2322, $K2322 )</f>
        <v>유플러스파이브지제68차(유)1-16</v>
      </c>
      <c r="P2322" t="str" cm="1">
        <f t="array" ref="P2322">IF( $L2322, TRIM(_xll.IMDP("IR", $G$5&amp;$N2322, $G$6)), "" )</f>
        <v/>
      </c>
      <c r="Q2322" t="b" cm="1">
        <f t="array" ref="Q2322">IF(
    $U$1=1, AND($P2322&lt;&gt;"", $P2322&lt;&gt;"...", $P2322&lt;&gt;"입력오류"),
    IF(
        $U$18=1, AND($P2322&lt;&gt;"", $P2322&lt;&gt;"...", $P2322&lt;&gt;"입력오류", ISNUMBER(FIND(INDEX($T$2:$T$7,$U$1),$P2322))),
        IF(
            $U$17="기타", AND($P2322&lt;&gt;"", $P2322&lt;&gt;"...", $P2322&lt;&gt;"입력오류", NOT(ISNUMBER(FIND($T$21:$T$34,$P2322)))),
            AND($P2322&lt;&gt;"", $P2322&lt;&gt;"...", $P2322&lt;&gt;"입력오류", $T$19=$P2322)
        )
    )
)</f>
        <v>0</v>
      </c>
    </row>
    <row r="2323" spans="1:17">
      <c r="A2323" t="s">
        <v>4504</v>
      </c>
      <c r="B2323" t="s">
        <v>4505</v>
      </c>
      <c r="I2323">
        <f t="shared" si="109"/>
        <v>2322</v>
      </c>
      <c r="J2323">
        <f t="shared" si="110"/>
        <v>2322</v>
      </c>
      <c r="K2323">
        <f t="shared" si="108"/>
        <v>1</v>
      </c>
      <c r="L2323" t="b">
        <f>COUNTIF($N$2:N2323, N2323)=1</f>
        <v>1</v>
      </c>
      <c r="M2323" s="37">
        <f>IF( $Q2323, MAX($M$1:M2322)+1, 0)</f>
        <v>0</v>
      </c>
      <c r="N2323" t="str" cm="1">
        <f t="array" ref="N2323">INDEX($A$9:$F$1048576, $J2323, $K2323 )</f>
        <v>69805</v>
      </c>
      <c r="O2323" t="str" cm="1">
        <f t="array" ref="O2323">INDEX($B$9:$F$1048576, $J2323, $K2323 )</f>
        <v>유플러스파이브지제68차(유)1-17</v>
      </c>
      <c r="P2323" t="str" cm="1">
        <f t="array" ref="P2323">IF( $L2323, TRIM(_xll.IMDP("IR", $G$5&amp;$N2323, $G$6)), "" )</f>
        <v/>
      </c>
      <c r="Q2323" t="b" cm="1">
        <f t="array" ref="Q2323">IF(
    $U$1=1, AND($P2323&lt;&gt;"", $P2323&lt;&gt;"...", $P2323&lt;&gt;"입력오류"),
    IF(
        $U$18=1, AND($P2323&lt;&gt;"", $P2323&lt;&gt;"...", $P2323&lt;&gt;"입력오류", ISNUMBER(FIND(INDEX($T$2:$T$7,$U$1),$P2323))),
        IF(
            $U$17="기타", AND($P2323&lt;&gt;"", $P2323&lt;&gt;"...", $P2323&lt;&gt;"입력오류", NOT(ISNUMBER(FIND($T$21:$T$34,$P2323)))),
            AND($P2323&lt;&gt;"", $P2323&lt;&gt;"...", $P2323&lt;&gt;"입력오류", $T$19=$P2323)
        )
    )
)</f>
        <v>0</v>
      </c>
    </row>
    <row r="2324" spans="1:17">
      <c r="A2324" t="s">
        <v>4506</v>
      </c>
      <c r="B2324" t="s">
        <v>4507</v>
      </c>
      <c r="I2324">
        <f t="shared" si="109"/>
        <v>2323</v>
      </c>
      <c r="J2324">
        <f t="shared" si="110"/>
        <v>2323</v>
      </c>
      <c r="K2324">
        <f t="shared" si="108"/>
        <v>1</v>
      </c>
      <c r="L2324" t="b">
        <f>COUNTIF($N$2:N2324, N2324)=1</f>
        <v>1</v>
      </c>
      <c r="M2324" s="37">
        <f>IF( $Q2324, MAX($M$1:M2323)+1, 0)</f>
        <v>0</v>
      </c>
      <c r="N2324" t="str" cm="1">
        <f t="array" ref="N2324">INDEX($A$9:$F$1048576, $J2324, $K2324 )</f>
        <v>69806</v>
      </c>
      <c r="O2324" t="str" cm="1">
        <f t="array" ref="O2324">INDEX($B$9:$F$1048576, $J2324, $K2324 )</f>
        <v>유플러스파이브지제68차(유)1-18</v>
      </c>
      <c r="P2324" t="str" cm="1">
        <f t="array" ref="P2324">IF( $L2324, TRIM(_xll.IMDP("IR", $G$5&amp;$N2324, $G$6)), "" )</f>
        <v/>
      </c>
      <c r="Q2324" t="b" cm="1">
        <f t="array" ref="Q2324">IF(
    $U$1=1, AND($P2324&lt;&gt;"", $P2324&lt;&gt;"...", $P2324&lt;&gt;"입력오류"),
    IF(
        $U$18=1, AND($P2324&lt;&gt;"", $P2324&lt;&gt;"...", $P2324&lt;&gt;"입력오류", ISNUMBER(FIND(INDEX($T$2:$T$7,$U$1),$P2324))),
        IF(
            $U$17="기타", AND($P2324&lt;&gt;"", $P2324&lt;&gt;"...", $P2324&lt;&gt;"입력오류", NOT(ISNUMBER(FIND($T$21:$T$34,$P2324)))),
            AND($P2324&lt;&gt;"", $P2324&lt;&gt;"...", $P2324&lt;&gt;"입력오류", $T$19=$P2324)
        )
    )
)</f>
        <v>0</v>
      </c>
    </row>
    <row r="2325" spans="1:17">
      <c r="A2325" t="s">
        <v>4508</v>
      </c>
      <c r="B2325" t="s">
        <v>4509</v>
      </c>
      <c r="I2325">
        <f t="shared" si="109"/>
        <v>2324</v>
      </c>
      <c r="J2325">
        <f t="shared" si="110"/>
        <v>2324</v>
      </c>
      <c r="K2325">
        <f t="shared" si="108"/>
        <v>1</v>
      </c>
      <c r="L2325" t="b">
        <f>COUNTIF($N$2:N2325, N2325)=1</f>
        <v>1</v>
      </c>
      <c r="M2325" s="37">
        <f>IF( $Q2325, MAX($M$1:M2324)+1, 0)</f>
        <v>0</v>
      </c>
      <c r="N2325" t="str" cm="1">
        <f t="array" ref="N2325">INDEX($A$9:$F$1048576, $J2325, $K2325 )</f>
        <v>69807</v>
      </c>
      <c r="O2325" t="str" cm="1">
        <f t="array" ref="O2325">INDEX($B$9:$F$1048576, $J2325, $K2325 )</f>
        <v>유플러스파이브지제68차(유)1-19</v>
      </c>
      <c r="P2325" t="str" cm="1">
        <f t="array" ref="P2325">IF( $L2325, TRIM(_xll.IMDP("IR", $G$5&amp;$N2325, $G$6)), "" )</f>
        <v/>
      </c>
      <c r="Q2325" t="b" cm="1">
        <f t="array" ref="Q2325">IF(
    $U$1=1, AND($P2325&lt;&gt;"", $P2325&lt;&gt;"...", $P2325&lt;&gt;"입력오류"),
    IF(
        $U$18=1, AND($P2325&lt;&gt;"", $P2325&lt;&gt;"...", $P2325&lt;&gt;"입력오류", ISNUMBER(FIND(INDEX($T$2:$T$7,$U$1),$P2325))),
        IF(
            $U$17="기타", AND($P2325&lt;&gt;"", $P2325&lt;&gt;"...", $P2325&lt;&gt;"입력오류", NOT(ISNUMBER(FIND($T$21:$T$34,$P2325)))),
            AND($P2325&lt;&gt;"", $P2325&lt;&gt;"...", $P2325&lt;&gt;"입력오류", $T$19=$P2325)
        )
    )
)</f>
        <v>0</v>
      </c>
    </row>
    <row r="2326" spans="1:17">
      <c r="A2326" t="s">
        <v>4510</v>
      </c>
      <c r="B2326" t="s">
        <v>4511</v>
      </c>
      <c r="I2326">
        <f t="shared" si="109"/>
        <v>2325</v>
      </c>
      <c r="J2326">
        <f t="shared" si="110"/>
        <v>2325</v>
      </c>
      <c r="K2326">
        <f t="shared" si="108"/>
        <v>1</v>
      </c>
      <c r="L2326" t="b">
        <f>COUNTIF($N$2:N2326, N2326)=1</f>
        <v>1</v>
      </c>
      <c r="M2326" s="37">
        <f>IF( $Q2326, MAX($M$1:M2325)+1, 0)</f>
        <v>0</v>
      </c>
      <c r="N2326" t="str" cm="1">
        <f t="array" ref="N2326">INDEX($A$9:$F$1048576, $J2326, $K2326 )</f>
        <v>69819</v>
      </c>
      <c r="O2326" t="str" cm="1">
        <f t="array" ref="O2326">INDEX($B$9:$F$1048576, $J2326, $K2326 )</f>
        <v>제일사랑제4차(유)2</v>
      </c>
      <c r="P2326" t="str" cm="1">
        <f t="array" ref="P2326">IF( $L2326, TRIM(_xll.IMDP("IR", $G$5&amp;$N2326, $G$6)), "" )</f>
        <v/>
      </c>
      <c r="Q2326" t="b" cm="1">
        <f t="array" ref="Q2326">IF(
    $U$1=1, AND($P2326&lt;&gt;"", $P2326&lt;&gt;"...", $P2326&lt;&gt;"입력오류"),
    IF(
        $U$18=1, AND($P2326&lt;&gt;"", $P2326&lt;&gt;"...", $P2326&lt;&gt;"입력오류", ISNUMBER(FIND(INDEX($T$2:$T$7,$U$1),$P2326))),
        IF(
            $U$17="기타", AND($P2326&lt;&gt;"", $P2326&lt;&gt;"...", $P2326&lt;&gt;"입력오류", NOT(ISNUMBER(FIND($T$21:$T$34,$P2326)))),
            AND($P2326&lt;&gt;"", $P2326&lt;&gt;"...", $P2326&lt;&gt;"입력오류", $T$19=$P2326)
        )
    )
)</f>
        <v>0</v>
      </c>
    </row>
    <row r="2327" spans="1:17">
      <c r="A2327" t="s">
        <v>4512</v>
      </c>
      <c r="B2327" t="s">
        <v>4513</v>
      </c>
      <c r="I2327">
        <f t="shared" si="109"/>
        <v>2326</v>
      </c>
      <c r="J2327">
        <f t="shared" si="110"/>
        <v>2326</v>
      </c>
      <c r="K2327">
        <f t="shared" si="108"/>
        <v>1</v>
      </c>
      <c r="L2327" t="b">
        <f>COUNTIF($N$2:N2327, N2327)=1</f>
        <v>1</v>
      </c>
      <c r="M2327" s="37">
        <f>IF( $Q2327, MAX($M$1:M2326)+1, 0)</f>
        <v>0</v>
      </c>
      <c r="N2327" t="str" cm="1">
        <f t="array" ref="N2327">INDEX($A$9:$F$1048576, $J2327, $K2327 )</f>
        <v>69820</v>
      </c>
      <c r="O2327" t="str" cm="1">
        <f t="array" ref="O2327">INDEX($B$9:$F$1048576, $J2327, $K2327 )</f>
        <v>주택금융공사MBS2023-9(1-1)</v>
      </c>
      <c r="P2327" t="str" cm="1">
        <f t="array" ref="P2327">IF( $L2327, TRIM(_xll.IMDP("IR", $G$5&amp;$N2327, $G$6)), "" )</f>
        <v/>
      </c>
      <c r="Q2327" t="b" cm="1">
        <f t="array" ref="Q2327">IF(
    $U$1=1, AND($P2327&lt;&gt;"", $P2327&lt;&gt;"...", $P2327&lt;&gt;"입력오류"),
    IF(
        $U$18=1, AND($P2327&lt;&gt;"", $P2327&lt;&gt;"...", $P2327&lt;&gt;"입력오류", ISNUMBER(FIND(INDEX($T$2:$T$7,$U$1),$P2327))),
        IF(
            $U$17="기타", AND($P2327&lt;&gt;"", $P2327&lt;&gt;"...", $P2327&lt;&gt;"입력오류", NOT(ISNUMBER(FIND($T$21:$T$34,$P2327)))),
            AND($P2327&lt;&gt;"", $P2327&lt;&gt;"...", $P2327&lt;&gt;"입력오류", $T$19=$P2327)
        )
    )
)</f>
        <v>0</v>
      </c>
    </row>
    <row r="2328" spans="1:17">
      <c r="A2328" t="s">
        <v>4514</v>
      </c>
      <c r="B2328" t="s">
        <v>4515</v>
      </c>
      <c r="I2328">
        <f t="shared" si="109"/>
        <v>2327</v>
      </c>
      <c r="J2328">
        <f t="shared" si="110"/>
        <v>2327</v>
      </c>
      <c r="K2328">
        <f t="shared" si="108"/>
        <v>1</v>
      </c>
      <c r="L2328" t="b">
        <f>COUNTIF($N$2:N2328, N2328)=1</f>
        <v>1</v>
      </c>
      <c r="M2328" s="37">
        <f>IF( $Q2328, MAX($M$1:M2327)+1, 0)</f>
        <v>0</v>
      </c>
      <c r="N2328" t="str" cm="1">
        <f t="array" ref="N2328">INDEX($A$9:$F$1048576, $J2328, $K2328 )</f>
        <v>69821</v>
      </c>
      <c r="O2328" t="str" cm="1">
        <f t="array" ref="O2328">INDEX($B$9:$F$1048576, $J2328, $K2328 )</f>
        <v>주택금융공사MBS2023-9(1-2)</v>
      </c>
      <c r="P2328" t="str" cm="1">
        <f t="array" ref="P2328">IF( $L2328, TRIM(_xll.IMDP("IR", $G$5&amp;$N2328, $G$6)), "" )</f>
        <v/>
      </c>
      <c r="Q2328" t="b" cm="1">
        <f t="array" ref="Q2328">IF(
    $U$1=1, AND($P2328&lt;&gt;"", $P2328&lt;&gt;"...", $P2328&lt;&gt;"입력오류"),
    IF(
        $U$18=1, AND($P2328&lt;&gt;"", $P2328&lt;&gt;"...", $P2328&lt;&gt;"입력오류", ISNUMBER(FIND(INDEX($T$2:$T$7,$U$1),$P2328))),
        IF(
            $U$17="기타", AND($P2328&lt;&gt;"", $P2328&lt;&gt;"...", $P2328&lt;&gt;"입력오류", NOT(ISNUMBER(FIND($T$21:$T$34,$P2328)))),
            AND($P2328&lt;&gt;"", $P2328&lt;&gt;"...", $P2328&lt;&gt;"입력오류", $T$19=$P2328)
        )
    )
)</f>
        <v>0</v>
      </c>
    </row>
    <row r="2329" spans="1:17">
      <c r="A2329" t="s">
        <v>4516</v>
      </c>
      <c r="B2329" t="s">
        <v>4517</v>
      </c>
      <c r="I2329">
        <f t="shared" si="109"/>
        <v>2328</v>
      </c>
      <c r="J2329">
        <f t="shared" si="110"/>
        <v>2328</v>
      </c>
      <c r="K2329">
        <f t="shared" si="108"/>
        <v>1</v>
      </c>
      <c r="L2329" t="b">
        <f>COUNTIF($N$2:N2329, N2329)=1</f>
        <v>1</v>
      </c>
      <c r="M2329" s="37">
        <f>IF( $Q2329, MAX($M$1:M2328)+1, 0)</f>
        <v>0</v>
      </c>
      <c r="N2329" t="str" cm="1">
        <f t="array" ref="N2329">INDEX($A$9:$F$1048576, $J2329, $K2329 )</f>
        <v>69822</v>
      </c>
      <c r="O2329" t="str" cm="1">
        <f t="array" ref="O2329">INDEX($B$9:$F$1048576, $J2329, $K2329 )</f>
        <v>주택금융공사MBS2023-9(1-3)</v>
      </c>
      <c r="P2329" t="str" cm="1">
        <f t="array" ref="P2329">IF( $L2329, TRIM(_xll.IMDP("IR", $G$5&amp;$N2329, $G$6)), "" )</f>
        <v/>
      </c>
      <c r="Q2329" t="b" cm="1">
        <f t="array" ref="Q2329">IF(
    $U$1=1, AND($P2329&lt;&gt;"", $P2329&lt;&gt;"...", $P2329&lt;&gt;"입력오류"),
    IF(
        $U$18=1, AND($P2329&lt;&gt;"", $P2329&lt;&gt;"...", $P2329&lt;&gt;"입력오류", ISNUMBER(FIND(INDEX($T$2:$T$7,$U$1),$P2329))),
        IF(
            $U$17="기타", AND($P2329&lt;&gt;"", $P2329&lt;&gt;"...", $P2329&lt;&gt;"입력오류", NOT(ISNUMBER(FIND($T$21:$T$34,$P2329)))),
            AND($P2329&lt;&gt;"", $P2329&lt;&gt;"...", $P2329&lt;&gt;"입력오류", $T$19=$P2329)
        )
    )
)</f>
        <v>0</v>
      </c>
    </row>
    <row r="2330" spans="1:17">
      <c r="A2330" t="s">
        <v>4518</v>
      </c>
      <c r="B2330" t="s">
        <v>4519</v>
      </c>
      <c r="I2330">
        <f t="shared" si="109"/>
        <v>2329</v>
      </c>
      <c r="J2330">
        <f t="shared" si="110"/>
        <v>2329</v>
      </c>
      <c r="K2330">
        <f t="shared" si="108"/>
        <v>1</v>
      </c>
      <c r="L2330" t="b">
        <f>COUNTIF($N$2:N2330, N2330)=1</f>
        <v>1</v>
      </c>
      <c r="M2330" s="37">
        <f>IF( $Q2330, MAX($M$1:M2329)+1, 0)</f>
        <v>0</v>
      </c>
      <c r="N2330" t="str" cm="1">
        <f t="array" ref="N2330">INDEX($A$9:$F$1048576, $J2330, $K2330 )</f>
        <v>69823</v>
      </c>
      <c r="O2330" t="str" cm="1">
        <f t="array" ref="O2330">INDEX($B$9:$F$1048576, $J2330, $K2330 )</f>
        <v>주택금융공사MBS2023-9(1-4)</v>
      </c>
      <c r="P2330" t="str" cm="1">
        <f t="array" ref="P2330">IF( $L2330, TRIM(_xll.IMDP("IR", $G$5&amp;$N2330, $G$6)), "" )</f>
        <v/>
      </c>
      <c r="Q2330" t="b" cm="1">
        <f t="array" ref="Q2330">IF(
    $U$1=1, AND($P2330&lt;&gt;"", $P2330&lt;&gt;"...", $P2330&lt;&gt;"입력오류"),
    IF(
        $U$18=1, AND($P2330&lt;&gt;"", $P2330&lt;&gt;"...", $P2330&lt;&gt;"입력오류", ISNUMBER(FIND(INDEX($T$2:$T$7,$U$1),$P2330))),
        IF(
            $U$17="기타", AND($P2330&lt;&gt;"", $P2330&lt;&gt;"...", $P2330&lt;&gt;"입력오류", NOT(ISNUMBER(FIND($T$21:$T$34,$P2330)))),
            AND($P2330&lt;&gt;"", $P2330&lt;&gt;"...", $P2330&lt;&gt;"입력오류", $T$19=$P2330)
        )
    )
)</f>
        <v>0</v>
      </c>
    </row>
    <row r="2331" spans="1:17">
      <c r="A2331" t="s">
        <v>4520</v>
      </c>
      <c r="B2331" t="s">
        <v>4521</v>
      </c>
      <c r="I2331">
        <f t="shared" si="109"/>
        <v>2330</v>
      </c>
      <c r="J2331">
        <f t="shared" si="110"/>
        <v>2330</v>
      </c>
      <c r="K2331">
        <f t="shared" si="108"/>
        <v>1</v>
      </c>
      <c r="L2331" t="b">
        <f>COUNTIF($N$2:N2331, N2331)=1</f>
        <v>1</v>
      </c>
      <c r="M2331" s="37">
        <f>IF( $Q2331, MAX($M$1:M2330)+1, 0)</f>
        <v>0</v>
      </c>
      <c r="N2331" t="str" cm="1">
        <f t="array" ref="N2331">INDEX($A$9:$F$1048576, $J2331, $K2331 )</f>
        <v>69824</v>
      </c>
      <c r="O2331" t="str" cm="1">
        <f t="array" ref="O2331">INDEX($B$9:$F$1048576, $J2331, $K2331 )</f>
        <v>주택금융공사MBS2023-9(1-5)</v>
      </c>
      <c r="P2331" t="str" cm="1">
        <f t="array" ref="P2331">IF( $L2331, TRIM(_xll.IMDP("IR", $G$5&amp;$N2331, $G$6)), "" )</f>
        <v/>
      </c>
      <c r="Q2331" t="b" cm="1">
        <f t="array" ref="Q2331">IF(
    $U$1=1, AND($P2331&lt;&gt;"", $P2331&lt;&gt;"...", $P2331&lt;&gt;"입력오류"),
    IF(
        $U$18=1, AND($P2331&lt;&gt;"", $P2331&lt;&gt;"...", $P2331&lt;&gt;"입력오류", ISNUMBER(FIND(INDEX($T$2:$T$7,$U$1),$P2331))),
        IF(
            $U$17="기타", AND($P2331&lt;&gt;"", $P2331&lt;&gt;"...", $P2331&lt;&gt;"입력오류", NOT(ISNUMBER(FIND($T$21:$T$34,$P2331)))),
            AND($P2331&lt;&gt;"", $P2331&lt;&gt;"...", $P2331&lt;&gt;"입력오류", $T$19=$P2331)
        )
    )
)</f>
        <v>0</v>
      </c>
    </row>
    <row r="2332" spans="1:17">
      <c r="A2332" t="s">
        <v>4522</v>
      </c>
      <c r="B2332" t="s">
        <v>4523</v>
      </c>
      <c r="I2332">
        <f t="shared" si="109"/>
        <v>2331</v>
      </c>
      <c r="J2332">
        <f t="shared" si="110"/>
        <v>2331</v>
      </c>
      <c r="K2332">
        <f t="shared" si="108"/>
        <v>1</v>
      </c>
      <c r="L2332" t="b">
        <f>COUNTIF($N$2:N2332, N2332)=1</f>
        <v>1</v>
      </c>
      <c r="M2332" s="37">
        <f>IF( $Q2332, MAX($M$1:M2331)+1, 0)</f>
        <v>0</v>
      </c>
      <c r="N2332" t="str" cm="1">
        <f t="array" ref="N2332">INDEX($A$9:$F$1048576, $J2332, $K2332 )</f>
        <v>69825</v>
      </c>
      <c r="O2332" t="str" cm="1">
        <f t="array" ref="O2332">INDEX($B$9:$F$1048576, $J2332, $K2332 )</f>
        <v>주택금융공사MBS2023-9(1-6)</v>
      </c>
      <c r="P2332" t="str" cm="1">
        <f t="array" ref="P2332">IF( $L2332, TRIM(_xll.IMDP("IR", $G$5&amp;$N2332, $G$6)), "" )</f>
        <v/>
      </c>
      <c r="Q2332" t="b" cm="1">
        <f t="array" ref="Q2332">IF(
    $U$1=1, AND($P2332&lt;&gt;"", $P2332&lt;&gt;"...", $P2332&lt;&gt;"입력오류"),
    IF(
        $U$18=1, AND($P2332&lt;&gt;"", $P2332&lt;&gt;"...", $P2332&lt;&gt;"입력오류", ISNUMBER(FIND(INDEX($T$2:$T$7,$U$1),$P2332))),
        IF(
            $U$17="기타", AND($P2332&lt;&gt;"", $P2332&lt;&gt;"...", $P2332&lt;&gt;"입력오류", NOT(ISNUMBER(FIND($T$21:$T$34,$P2332)))),
            AND($P2332&lt;&gt;"", $P2332&lt;&gt;"...", $P2332&lt;&gt;"입력오류", $T$19=$P2332)
        )
    )
)</f>
        <v>0</v>
      </c>
    </row>
    <row r="2333" spans="1:17">
      <c r="A2333" t="s">
        <v>4524</v>
      </c>
      <c r="B2333" t="s">
        <v>4525</v>
      </c>
      <c r="I2333">
        <f t="shared" si="109"/>
        <v>2332</v>
      </c>
      <c r="J2333">
        <f t="shared" si="110"/>
        <v>2332</v>
      </c>
      <c r="K2333">
        <f t="shared" si="108"/>
        <v>1</v>
      </c>
      <c r="L2333" t="b">
        <f>COUNTIF($N$2:N2333, N2333)=1</f>
        <v>1</v>
      </c>
      <c r="M2333" s="37">
        <f>IF( $Q2333, MAX($M$1:M2332)+1, 0)</f>
        <v>0</v>
      </c>
      <c r="N2333" t="str" cm="1">
        <f t="array" ref="N2333">INDEX($A$9:$F$1048576, $J2333, $K2333 )</f>
        <v>69826</v>
      </c>
      <c r="O2333" t="str" cm="1">
        <f t="array" ref="O2333">INDEX($B$9:$F$1048576, $J2333, $K2333 )</f>
        <v>주택금융공사MBS2023-9(1-7)</v>
      </c>
      <c r="P2333" t="str" cm="1">
        <f t="array" ref="P2333">IF( $L2333, TRIM(_xll.IMDP("IR", $G$5&amp;$N2333, $G$6)), "" )</f>
        <v/>
      </c>
      <c r="Q2333" t="b" cm="1">
        <f t="array" ref="Q2333">IF(
    $U$1=1, AND($P2333&lt;&gt;"", $P2333&lt;&gt;"...", $P2333&lt;&gt;"입력오류"),
    IF(
        $U$18=1, AND($P2333&lt;&gt;"", $P2333&lt;&gt;"...", $P2333&lt;&gt;"입력오류", ISNUMBER(FIND(INDEX($T$2:$T$7,$U$1),$P2333))),
        IF(
            $U$17="기타", AND($P2333&lt;&gt;"", $P2333&lt;&gt;"...", $P2333&lt;&gt;"입력오류", NOT(ISNUMBER(FIND($T$21:$T$34,$P2333)))),
            AND($P2333&lt;&gt;"", $P2333&lt;&gt;"...", $P2333&lt;&gt;"입력오류", $T$19=$P2333)
        )
    )
)</f>
        <v>0</v>
      </c>
    </row>
    <row r="2334" spans="1:17">
      <c r="A2334" t="s">
        <v>4526</v>
      </c>
      <c r="B2334" t="s">
        <v>4527</v>
      </c>
      <c r="I2334">
        <f t="shared" si="109"/>
        <v>2333</v>
      </c>
      <c r="J2334">
        <f t="shared" si="110"/>
        <v>2333</v>
      </c>
      <c r="K2334">
        <f t="shared" si="108"/>
        <v>1</v>
      </c>
      <c r="L2334" t="b">
        <f>COUNTIF($N$2:N2334, N2334)=1</f>
        <v>1</v>
      </c>
      <c r="M2334" s="37">
        <f>IF( $Q2334, MAX($M$1:M2333)+1, 0)</f>
        <v>0</v>
      </c>
      <c r="N2334" t="str" cm="1">
        <f t="array" ref="N2334">INDEX($A$9:$F$1048576, $J2334, $K2334 )</f>
        <v>69827</v>
      </c>
      <c r="O2334" t="str" cm="1">
        <f t="array" ref="O2334">INDEX($B$9:$F$1048576, $J2334, $K2334 )</f>
        <v>주택금융공사MBS2023-9(1-8)</v>
      </c>
      <c r="P2334" t="str" cm="1">
        <f t="array" ref="P2334">IF( $L2334, TRIM(_xll.IMDP("IR", $G$5&amp;$N2334, $G$6)), "" )</f>
        <v/>
      </c>
      <c r="Q2334" t="b" cm="1">
        <f t="array" ref="Q2334">IF(
    $U$1=1, AND($P2334&lt;&gt;"", $P2334&lt;&gt;"...", $P2334&lt;&gt;"입력오류"),
    IF(
        $U$18=1, AND($P2334&lt;&gt;"", $P2334&lt;&gt;"...", $P2334&lt;&gt;"입력오류", ISNUMBER(FIND(INDEX($T$2:$T$7,$U$1),$P2334))),
        IF(
            $U$17="기타", AND($P2334&lt;&gt;"", $P2334&lt;&gt;"...", $P2334&lt;&gt;"입력오류", NOT(ISNUMBER(FIND($T$21:$T$34,$P2334)))),
            AND($P2334&lt;&gt;"", $P2334&lt;&gt;"...", $P2334&lt;&gt;"입력오류", $T$19=$P2334)
        )
    )
)</f>
        <v>0</v>
      </c>
    </row>
    <row r="2335" spans="1:17">
      <c r="A2335" t="s">
        <v>4528</v>
      </c>
      <c r="B2335" t="s">
        <v>4529</v>
      </c>
      <c r="I2335">
        <f t="shared" si="109"/>
        <v>2334</v>
      </c>
      <c r="J2335">
        <f t="shared" si="110"/>
        <v>2334</v>
      </c>
      <c r="K2335">
        <f t="shared" si="108"/>
        <v>1</v>
      </c>
      <c r="L2335" t="b">
        <f>COUNTIF($N$2:N2335, N2335)=1</f>
        <v>1</v>
      </c>
      <c r="M2335" s="37">
        <f>IF( $Q2335, MAX($M$1:M2334)+1, 0)</f>
        <v>0</v>
      </c>
      <c r="N2335" t="str" cm="1">
        <f t="array" ref="N2335">INDEX($A$9:$F$1048576, $J2335, $K2335 )</f>
        <v>69828</v>
      </c>
      <c r="O2335" t="str" cm="1">
        <f t="array" ref="O2335">INDEX($B$9:$F$1048576, $J2335, $K2335 )</f>
        <v>주택금융공사MBS2023-9(1-9)</v>
      </c>
      <c r="P2335" t="str" cm="1">
        <f t="array" ref="P2335">IF( $L2335, TRIM(_xll.IMDP("IR", $G$5&amp;$N2335, $G$6)), "" )</f>
        <v/>
      </c>
      <c r="Q2335" t="b" cm="1">
        <f t="array" ref="Q2335">IF(
    $U$1=1, AND($P2335&lt;&gt;"", $P2335&lt;&gt;"...", $P2335&lt;&gt;"입력오류"),
    IF(
        $U$18=1, AND($P2335&lt;&gt;"", $P2335&lt;&gt;"...", $P2335&lt;&gt;"입력오류", ISNUMBER(FIND(INDEX($T$2:$T$7,$U$1),$P2335))),
        IF(
            $U$17="기타", AND($P2335&lt;&gt;"", $P2335&lt;&gt;"...", $P2335&lt;&gt;"입력오류", NOT(ISNUMBER(FIND($T$21:$T$34,$P2335)))),
            AND($P2335&lt;&gt;"", $P2335&lt;&gt;"...", $P2335&lt;&gt;"입력오류", $T$19=$P2335)
        )
    )
)</f>
        <v>0</v>
      </c>
    </row>
    <row r="2336" spans="1:17">
      <c r="A2336" t="s">
        <v>4530</v>
      </c>
      <c r="B2336" t="s">
        <v>4531</v>
      </c>
      <c r="I2336">
        <f t="shared" si="109"/>
        <v>2335</v>
      </c>
      <c r="J2336">
        <f t="shared" si="110"/>
        <v>2335</v>
      </c>
      <c r="K2336">
        <f t="shared" si="108"/>
        <v>1</v>
      </c>
      <c r="L2336" t="b">
        <f>COUNTIF($N$2:N2336, N2336)=1</f>
        <v>1</v>
      </c>
      <c r="M2336" s="37">
        <f>IF( $Q2336, MAX($M$1:M2335)+1, 0)</f>
        <v>0</v>
      </c>
      <c r="N2336" t="str" cm="1">
        <f t="array" ref="N2336">INDEX($A$9:$F$1048576, $J2336, $K2336 )</f>
        <v>69832</v>
      </c>
      <c r="O2336" t="str" cm="1">
        <f t="array" ref="O2336">INDEX($B$9:$F$1048576, $J2336, $K2336 )</f>
        <v>농협챔피온제3차(유)1-2</v>
      </c>
      <c r="P2336" t="str" cm="1">
        <f t="array" ref="P2336">IF( $L2336, TRIM(_xll.IMDP("IR", $G$5&amp;$N2336, $G$6)), "" )</f>
        <v/>
      </c>
      <c r="Q2336" t="b" cm="1">
        <f t="array" ref="Q2336">IF(
    $U$1=1, AND($P2336&lt;&gt;"", $P2336&lt;&gt;"...", $P2336&lt;&gt;"입력오류"),
    IF(
        $U$18=1, AND($P2336&lt;&gt;"", $P2336&lt;&gt;"...", $P2336&lt;&gt;"입력오류", ISNUMBER(FIND(INDEX($T$2:$T$7,$U$1),$P2336))),
        IF(
            $U$17="기타", AND($P2336&lt;&gt;"", $P2336&lt;&gt;"...", $P2336&lt;&gt;"입력오류", NOT(ISNUMBER(FIND($T$21:$T$34,$P2336)))),
            AND($P2336&lt;&gt;"", $P2336&lt;&gt;"...", $P2336&lt;&gt;"입력오류", $T$19=$P2336)
        )
    )
)</f>
        <v>0</v>
      </c>
    </row>
    <row r="2337" spans="1:17">
      <c r="A2337" t="s">
        <v>4532</v>
      </c>
      <c r="B2337" t="s">
        <v>4533</v>
      </c>
      <c r="I2337">
        <f t="shared" si="109"/>
        <v>2336</v>
      </c>
      <c r="J2337">
        <f t="shared" si="110"/>
        <v>2336</v>
      </c>
      <c r="K2337">
        <f t="shared" si="108"/>
        <v>1</v>
      </c>
      <c r="L2337" t="b">
        <f>COUNTIF($N$2:N2337, N2337)=1</f>
        <v>1</v>
      </c>
      <c r="M2337" s="37">
        <f>IF( $Q2337, MAX($M$1:M2336)+1, 0)</f>
        <v>0</v>
      </c>
      <c r="N2337" t="str" cm="1">
        <f t="array" ref="N2337">INDEX($A$9:$F$1048576, $J2337, $K2337 )</f>
        <v>69835</v>
      </c>
      <c r="O2337" t="str" cm="1">
        <f t="array" ref="O2337">INDEX($B$9:$F$1048576, $J2337, $K2337 )</f>
        <v>디에이치스카이</v>
      </c>
      <c r="P2337" t="str" cm="1">
        <f t="array" ref="P2337">IF( $L2337, TRIM(_xll.IMDP("IR", $G$5&amp;$N2337, $G$6)), "" )</f>
        <v/>
      </c>
      <c r="Q2337" t="b" cm="1">
        <f t="array" ref="Q2337">IF(
    $U$1=1, AND($P2337&lt;&gt;"", $P2337&lt;&gt;"...", $P2337&lt;&gt;"입력오류"),
    IF(
        $U$18=1, AND($P2337&lt;&gt;"", $P2337&lt;&gt;"...", $P2337&lt;&gt;"입력오류", ISNUMBER(FIND(INDEX($T$2:$T$7,$U$1),$P2337))),
        IF(
            $U$17="기타", AND($P2337&lt;&gt;"", $P2337&lt;&gt;"...", $P2337&lt;&gt;"입력오류", NOT(ISNUMBER(FIND($T$21:$T$34,$P2337)))),
            AND($P2337&lt;&gt;"", $P2337&lt;&gt;"...", $P2337&lt;&gt;"입력오류", $T$19=$P2337)
        )
    )
)</f>
        <v>0</v>
      </c>
    </row>
    <row r="2338" spans="1:17">
      <c r="A2338" t="s">
        <v>4534</v>
      </c>
      <c r="B2338" t="s">
        <v>4535</v>
      </c>
      <c r="I2338">
        <f t="shared" si="109"/>
        <v>2337</v>
      </c>
      <c r="J2338">
        <f t="shared" si="110"/>
        <v>2337</v>
      </c>
      <c r="K2338">
        <f t="shared" si="108"/>
        <v>1</v>
      </c>
      <c r="L2338" t="b">
        <f>COUNTIF($N$2:N2338, N2338)=1</f>
        <v>1</v>
      </c>
      <c r="M2338" s="37">
        <f>IF( $Q2338, MAX($M$1:M2337)+1, 0)</f>
        <v>0</v>
      </c>
      <c r="N2338" t="str" cm="1">
        <f t="array" ref="N2338">INDEX($A$9:$F$1048576, $J2338, $K2338 )</f>
        <v>69845</v>
      </c>
      <c r="O2338" t="str" cm="1">
        <f t="array" ref="O2338">INDEX($B$9:$F$1048576, $J2338, $K2338 )</f>
        <v>신한챔피온제13차(유)1-2</v>
      </c>
      <c r="P2338" t="str" cm="1">
        <f t="array" ref="P2338">IF( $L2338, TRIM(_xll.IMDP("IR", $G$5&amp;$N2338, $G$6)), "" )</f>
        <v/>
      </c>
      <c r="Q2338" t="b" cm="1">
        <f t="array" ref="Q2338">IF(
    $U$1=1, AND($P2338&lt;&gt;"", $P2338&lt;&gt;"...", $P2338&lt;&gt;"입력오류"),
    IF(
        $U$18=1, AND($P2338&lt;&gt;"", $P2338&lt;&gt;"...", $P2338&lt;&gt;"입력오류", ISNUMBER(FIND(INDEX($T$2:$T$7,$U$1),$P2338))),
        IF(
            $U$17="기타", AND($P2338&lt;&gt;"", $P2338&lt;&gt;"...", $P2338&lt;&gt;"입력오류", NOT(ISNUMBER(FIND($T$21:$T$34,$P2338)))),
            AND($P2338&lt;&gt;"", $P2338&lt;&gt;"...", $P2338&lt;&gt;"입력오류", $T$19=$P2338)
        )
    )
)</f>
        <v>0</v>
      </c>
    </row>
    <row r="2339" spans="1:17">
      <c r="A2339" t="s">
        <v>4536</v>
      </c>
      <c r="B2339" t="s">
        <v>4537</v>
      </c>
      <c r="I2339">
        <f t="shared" si="109"/>
        <v>2338</v>
      </c>
      <c r="J2339">
        <f t="shared" si="110"/>
        <v>2338</v>
      </c>
      <c r="K2339">
        <f t="shared" si="108"/>
        <v>1</v>
      </c>
      <c r="L2339" t="b">
        <f>COUNTIF($N$2:N2339, N2339)=1</f>
        <v>1</v>
      </c>
      <c r="M2339" s="37">
        <f>IF( $Q2339, MAX($M$1:M2338)+1, 0)</f>
        <v>0</v>
      </c>
      <c r="N2339" t="str" cm="1">
        <f t="array" ref="N2339">INDEX($A$9:$F$1048576, $J2339, $K2339 )</f>
        <v>69846</v>
      </c>
      <c r="O2339" t="str" cm="1">
        <f t="array" ref="O2339">INDEX($B$9:$F$1048576, $J2339, $K2339 )</f>
        <v>와이케이에이치제2차</v>
      </c>
      <c r="P2339" t="str" cm="1">
        <f t="array" ref="P2339">IF( $L2339, TRIM(_xll.IMDP("IR", $G$5&amp;$N2339, $G$6)), "" )</f>
        <v/>
      </c>
      <c r="Q2339" t="b" cm="1">
        <f t="array" ref="Q2339">IF(
    $U$1=1, AND($P2339&lt;&gt;"", $P2339&lt;&gt;"...", $P2339&lt;&gt;"입력오류"),
    IF(
        $U$18=1, AND($P2339&lt;&gt;"", $P2339&lt;&gt;"...", $P2339&lt;&gt;"입력오류", ISNUMBER(FIND(INDEX($T$2:$T$7,$U$1),$P2339))),
        IF(
            $U$17="기타", AND($P2339&lt;&gt;"", $P2339&lt;&gt;"...", $P2339&lt;&gt;"입력오류", NOT(ISNUMBER(FIND($T$21:$T$34,$P2339)))),
            AND($P2339&lt;&gt;"", $P2339&lt;&gt;"...", $P2339&lt;&gt;"입력오류", $T$19=$P2339)
        )
    )
)</f>
        <v>0</v>
      </c>
    </row>
    <row r="2340" spans="1:17">
      <c r="A2340" t="s">
        <v>4538</v>
      </c>
      <c r="B2340" t="s">
        <v>4539</v>
      </c>
      <c r="I2340">
        <f t="shared" si="109"/>
        <v>2339</v>
      </c>
      <c r="J2340">
        <f t="shared" si="110"/>
        <v>2339</v>
      </c>
      <c r="K2340">
        <f t="shared" si="108"/>
        <v>1</v>
      </c>
      <c r="L2340" t="b">
        <f>COUNTIF($N$2:N2340, N2340)=1</f>
        <v>1</v>
      </c>
      <c r="M2340" s="37">
        <f>IF( $Q2340, MAX($M$1:M2339)+1, 0)</f>
        <v>0</v>
      </c>
      <c r="N2340" t="str" cm="1">
        <f t="array" ref="N2340">INDEX($A$9:$F$1048576, $J2340, $K2340 )</f>
        <v>69850</v>
      </c>
      <c r="O2340" t="str" cm="1">
        <f t="array" ref="O2340">INDEX($B$9:$F$1048576, $J2340, $K2340 )</f>
        <v>벽산파워</v>
      </c>
      <c r="P2340" t="str" cm="1">
        <f t="array" ref="P2340">IF( $L2340, TRIM(_xll.IMDP("IR", $G$5&amp;$N2340, $G$6)), "" )</f>
        <v/>
      </c>
      <c r="Q2340" t="b" cm="1">
        <f t="array" ref="Q2340">IF(
    $U$1=1, AND($P2340&lt;&gt;"", $P2340&lt;&gt;"...", $P2340&lt;&gt;"입력오류"),
    IF(
        $U$18=1, AND($P2340&lt;&gt;"", $P2340&lt;&gt;"...", $P2340&lt;&gt;"입력오류", ISNUMBER(FIND(INDEX($T$2:$T$7,$U$1),$P2340))),
        IF(
            $U$17="기타", AND($P2340&lt;&gt;"", $P2340&lt;&gt;"...", $P2340&lt;&gt;"입력오류", NOT(ISNUMBER(FIND($T$21:$T$34,$P2340)))),
            AND($P2340&lt;&gt;"", $P2340&lt;&gt;"...", $P2340&lt;&gt;"입력오류", $T$19=$P2340)
        )
    )
)</f>
        <v>0</v>
      </c>
    </row>
    <row r="2341" spans="1:17">
      <c r="A2341" t="s">
        <v>4540</v>
      </c>
      <c r="B2341" t="s">
        <v>4541</v>
      </c>
      <c r="I2341">
        <f t="shared" si="109"/>
        <v>2340</v>
      </c>
      <c r="J2341">
        <f t="shared" si="110"/>
        <v>2340</v>
      </c>
      <c r="K2341">
        <f t="shared" si="108"/>
        <v>1</v>
      </c>
      <c r="L2341" t="b">
        <f>COUNTIF($N$2:N2341, N2341)=1</f>
        <v>1</v>
      </c>
      <c r="M2341" s="37">
        <f>IF( $Q2341, MAX($M$1:M2340)+1, 0)</f>
        <v>0</v>
      </c>
      <c r="N2341" t="str" cm="1">
        <f t="array" ref="N2341">INDEX($A$9:$F$1048576, $J2341, $K2341 )</f>
        <v>69851</v>
      </c>
      <c r="O2341" t="str" cm="1">
        <f t="array" ref="O2341">INDEX($B$9:$F$1048576, $J2341, $K2341 )</f>
        <v>나이스온천4유동화전문(유)1</v>
      </c>
      <c r="P2341" t="str" cm="1">
        <f t="array" ref="P2341">IF( $L2341, TRIM(_xll.IMDP("IR", $G$5&amp;$N2341, $G$6)), "" )</f>
        <v/>
      </c>
      <c r="Q2341" t="b" cm="1">
        <f t="array" ref="Q2341">IF(
    $U$1=1, AND($P2341&lt;&gt;"", $P2341&lt;&gt;"...", $P2341&lt;&gt;"입력오류"),
    IF(
        $U$18=1, AND($P2341&lt;&gt;"", $P2341&lt;&gt;"...", $P2341&lt;&gt;"입력오류", ISNUMBER(FIND(INDEX($T$2:$T$7,$U$1),$P2341))),
        IF(
            $U$17="기타", AND($P2341&lt;&gt;"", $P2341&lt;&gt;"...", $P2341&lt;&gt;"입력오류", NOT(ISNUMBER(FIND($T$21:$T$34,$P2341)))),
            AND($P2341&lt;&gt;"", $P2341&lt;&gt;"...", $P2341&lt;&gt;"입력오류", $T$19=$P2341)
        )
    )
)</f>
        <v>0</v>
      </c>
    </row>
    <row r="2342" spans="1:17">
      <c r="A2342" t="s">
        <v>4542</v>
      </c>
      <c r="B2342" t="s">
        <v>4543</v>
      </c>
      <c r="I2342">
        <f t="shared" si="109"/>
        <v>2341</v>
      </c>
      <c r="J2342">
        <f t="shared" si="110"/>
        <v>2341</v>
      </c>
      <c r="K2342">
        <f t="shared" si="108"/>
        <v>1</v>
      </c>
      <c r="L2342" t="b">
        <f>COUNTIF($N$2:N2342, N2342)=1</f>
        <v>1</v>
      </c>
      <c r="M2342" s="37">
        <f>IF( $Q2342, MAX($M$1:M2341)+1, 0)</f>
        <v>0</v>
      </c>
      <c r="N2342" t="str" cm="1">
        <f t="array" ref="N2342">INDEX($A$9:$F$1048576, $J2342, $K2342 )</f>
        <v>69854</v>
      </c>
      <c r="O2342" t="str" cm="1">
        <f t="array" ref="O2342">INDEX($B$9:$F$1048576, $J2342, $K2342 )</f>
        <v>더퍼스트샤이닝제13차(유)1</v>
      </c>
      <c r="P2342" t="str" cm="1">
        <f t="array" ref="P2342">IF( $L2342, TRIM(_xll.IMDP("IR", $G$5&amp;$N2342, $G$6)), "" )</f>
        <v/>
      </c>
      <c r="Q2342" t="b" cm="1">
        <f t="array" ref="Q2342">IF(
    $U$1=1, AND($P2342&lt;&gt;"", $P2342&lt;&gt;"...", $P2342&lt;&gt;"입력오류"),
    IF(
        $U$18=1, AND($P2342&lt;&gt;"", $P2342&lt;&gt;"...", $P2342&lt;&gt;"입력오류", ISNUMBER(FIND(INDEX($T$2:$T$7,$U$1),$P2342))),
        IF(
            $U$17="기타", AND($P2342&lt;&gt;"", $P2342&lt;&gt;"...", $P2342&lt;&gt;"입력오류", NOT(ISNUMBER(FIND($T$21:$T$34,$P2342)))),
            AND($P2342&lt;&gt;"", $P2342&lt;&gt;"...", $P2342&lt;&gt;"입력오류", $T$19=$P2342)
        )
    )
)</f>
        <v>0</v>
      </c>
    </row>
    <row r="2343" spans="1:17">
      <c r="A2343" t="s">
        <v>4544</v>
      </c>
      <c r="B2343" t="s">
        <v>4545</v>
      </c>
      <c r="I2343">
        <f t="shared" si="109"/>
        <v>2342</v>
      </c>
      <c r="J2343">
        <f t="shared" si="110"/>
        <v>2342</v>
      </c>
      <c r="K2343">
        <f t="shared" si="108"/>
        <v>1</v>
      </c>
      <c r="L2343" t="b">
        <f>COUNTIF($N$2:N2343, N2343)=1</f>
        <v>1</v>
      </c>
      <c r="M2343" s="37">
        <f>IF( $Q2343, MAX($M$1:M2342)+1, 0)</f>
        <v>0</v>
      </c>
      <c r="N2343" t="str" cm="1">
        <f t="array" ref="N2343">INDEX($A$9:$F$1048576, $J2343, $K2343 )</f>
        <v>69856</v>
      </c>
      <c r="O2343" t="str" cm="1">
        <f t="array" ref="O2343">INDEX($B$9:$F$1048576, $J2343, $K2343 )</f>
        <v>뉴스텔라제10차(유)3</v>
      </c>
      <c r="P2343" t="str" cm="1">
        <f t="array" ref="P2343">IF( $L2343, TRIM(_xll.IMDP("IR", $G$5&amp;$N2343, $G$6)), "" )</f>
        <v/>
      </c>
      <c r="Q2343" t="b" cm="1">
        <f t="array" ref="Q2343">IF(
    $U$1=1, AND($P2343&lt;&gt;"", $P2343&lt;&gt;"...", $P2343&lt;&gt;"입력오류"),
    IF(
        $U$18=1, AND($P2343&lt;&gt;"", $P2343&lt;&gt;"...", $P2343&lt;&gt;"입력오류", ISNUMBER(FIND(INDEX($T$2:$T$7,$U$1),$P2343))),
        IF(
            $U$17="기타", AND($P2343&lt;&gt;"", $P2343&lt;&gt;"...", $P2343&lt;&gt;"입력오류", NOT(ISNUMBER(FIND($T$21:$T$34,$P2343)))),
            AND($P2343&lt;&gt;"", $P2343&lt;&gt;"...", $P2343&lt;&gt;"입력오류", $T$19=$P2343)
        )
    )
)</f>
        <v>0</v>
      </c>
    </row>
    <row r="2344" spans="1:17">
      <c r="A2344" t="s">
        <v>4546</v>
      </c>
      <c r="B2344" t="s">
        <v>4547</v>
      </c>
      <c r="I2344">
        <f t="shared" si="109"/>
        <v>2343</v>
      </c>
      <c r="J2344">
        <f t="shared" si="110"/>
        <v>2343</v>
      </c>
      <c r="K2344">
        <f t="shared" si="108"/>
        <v>1</v>
      </c>
      <c r="L2344" t="b">
        <f>COUNTIF($N$2:N2344, N2344)=1</f>
        <v>1</v>
      </c>
      <c r="M2344" s="37">
        <f>IF( $Q2344, MAX($M$1:M2343)+1, 0)</f>
        <v>0</v>
      </c>
      <c r="N2344" t="str" cm="1">
        <f t="array" ref="N2344">INDEX($A$9:$F$1048576, $J2344, $K2344 )</f>
        <v>69858</v>
      </c>
      <c r="O2344" t="str" cm="1">
        <f t="array" ref="O2344">INDEX($B$9:$F$1048576, $J2344, $K2344 )</f>
        <v>주택금융공사MBS2023-10(1-1)</v>
      </c>
      <c r="P2344" t="str" cm="1">
        <f t="array" ref="P2344">IF( $L2344, TRIM(_xll.IMDP("IR", $G$5&amp;$N2344, $G$6)), "" )</f>
        <v/>
      </c>
      <c r="Q2344" t="b" cm="1">
        <f t="array" ref="Q2344">IF(
    $U$1=1, AND($P2344&lt;&gt;"", $P2344&lt;&gt;"...", $P2344&lt;&gt;"입력오류"),
    IF(
        $U$18=1, AND($P2344&lt;&gt;"", $P2344&lt;&gt;"...", $P2344&lt;&gt;"입력오류", ISNUMBER(FIND(INDEX($T$2:$T$7,$U$1),$P2344))),
        IF(
            $U$17="기타", AND($P2344&lt;&gt;"", $P2344&lt;&gt;"...", $P2344&lt;&gt;"입력오류", NOT(ISNUMBER(FIND($T$21:$T$34,$P2344)))),
            AND($P2344&lt;&gt;"", $P2344&lt;&gt;"...", $P2344&lt;&gt;"입력오류", $T$19=$P2344)
        )
    )
)</f>
        <v>0</v>
      </c>
    </row>
    <row r="2345" spans="1:17">
      <c r="A2345" t="s">
        <v>4548</v>
      </c>
      <c r="B2345" t="s">
        <v>4549</v>
      </c>
      <c r="I2345">
        <f t="shared" si="109"/>
        <v>2344</v>
      </c>
      <c r="J2345">
        <f t="shared" si="110"/>
        <v>2344</v>
      </c>
      <c r="K2345">
        <f t="shared" si="108"/>
        <v>1</v>
      </c>
      <c r="L2345" t="b">
        <f>COUNTIF($N$2:N2345, N2345)=1</f>
        <v>1</v>
      </c>
      <c r="M2345" s="37">
        <f>IF( $Q2345, MAX($M$1:M2344)+1, 0)</f>
        <v>0</v>
      </c>
      <c r="N2345" t="str" cm="1">
        <f t="array" ref="N2345">INDEX($A$9:$F$1048576, $J2345, $K2345 )</f>
        <v>69859</v>
      </c>
      <c r="O2345" t="str" cm="1">
        <f t="array" ref="O2345">INDEX($B$9:$F$1048576, $J2345, $K2345 )</f>
        <v>주택금융공사MBS2023-10(1-2)</v>
      </c>
      <c r="P2345" t="str" cm="1">
        <f t="array" ref="P2345">IF( $L2345, TRIM(_xll.IMDP("IR", $G$5&amp;$N2345, $G$6)), "" )</f>
        <v/>
      </c>
      <c r="Q2345" t="b" cm="1">
        <f t="array" ref="Q2345">IF(
    $U$1=1, AND($P2345&lt;&gt;"", $P2345&lt;&gt;"...", $P2345&lt;&gt;"입력오류"),
    IF(
        $U$18=1, AND($P2345&lt;&gt;"", $P2345&lt;&gt;"...", $P2345&lt;&gt;"입력오류", ISNUMBER(FIND(INDEX($T$2:$T$7,$U$1),$P2345))),
        IF(
            $U$17="기타", AND($P2345&lt;&gt;"", $P2345&lt;&gt;"...", $P2345&lt;&gt;"입력오류", NOT(ISNUMBER(FIND($T$21:$T$34,$P2345)))),
            AND($P2345&lt;&gt;"", $P2345&lt;&gt;"...", $P2345&lt;&gt;"입력오류", $T$19=$P2345)
        )
    )
)</f>
        <v>0</v>
      </c>
    </row>
    <row r="2346" spans="1:17">
      <c r="A2346" t="s">
        <v>4550</v>
      </c>
      <c r="B2346" t="s">
        <v>4551</v>
      </c>
      <c r="I2346">
        <f t="shared" si="109"/>
        <v>2345</v>
      </c>
      <c r="J2346">
        <f t="shared" si="110"/>
        <v>2345</v>
      </c>
      <c r="K2346">
        <f t="shared" si="108"/>
        <v>1</v>
      </c>
      <c r="L2346" t="b">
        <f>COUNTIF($N$2:N2346, N2346)=1</f>
        <v>1</v>
      </c>
      <c r="M2346" s="37">
        <f>IF( $Q2346, MAX($M$1:M2345)+1, 0)</f>
        <v>0</v>
      </c>
      <c r="N2346" t="str" cm="1">
        <f t="array" ref="N2346">INDEX($A$9:$F$1048576, $J2346, $K2346 )</f>
        <v>69860</v>
      </c>
      <c r="O2346" t="str" cm="1">
        <f t="array" ref="O2346">INDEX($B$9:$F$1048576, $J2346, $K2346 )</f>
        <v>주택금융공사MBS2023-10(1-3)</v>
      </c>
      <c r="P2346" t="str" cm="1">
        <f t="array" ref="P2346">IF( $L2346, TRIM(_xll.IMDP("IR", $G$5&amp;$N2346, $G$6)), "" )</f>
        <v/>
      </c>
      <c r="Q2346" t="b" cm="1">
        <f t="array" ref="Q2346">IF(
    $U$1=1, AND($P2346&lt;&gt;"", $P2346&lt;&gt;"...", $P2346&lt;&gt;"입력오류"),
    IF(
        $U$18=1, AND($P2346&lt;&gt;"", $P2346&lt;&gt;"...", $P2346&lt;&gt;"입력오류", ISNUMBER(FIND(INDEX($T$2:$T$7,$U$1),$P2346))),
        IF(
            $U$17="기타", AND($P2346&lt;&gt;"", $P2346&lt;&gt;"...", $P2346&lt;&gt;"입력오류", NOT(ISNUMBER(FIND($T$21:$T$34,$P2346)))),
            AND($P2346&lt;&gt;"", $P2346&lt;&gt;"...", $P2346&lt;&gt;"입력오류", $T$19=$P2346)
        )
    )
)</f>
        <v>0</v>
      </c>
    </row>
    <row r="2347" spans="1:17">
      <c r="A2347" t="s">
        <v>4552</v>
      </c>
      <c r="B2347" t="s">
        <v>4553</v>
      </c>
      <c r="I2347">
        <f t="shared" si="109"/>
        <v>2346</v>
      </c>
      <c r="J2347">
        <f t="shared" si="110"/>
        <v>2346</v>
      </c>
      <c r="K2347">
        <f t="shared" si="108"/>
        <v>1</v>
      </c>
      <c r="L2347" t="b">
        <f>COUNTIF($N$2:N2347, N2347)=1</f>
        <v>1</v>
      </c>
      <c r="M2347" s="37">
        <f>IF( $Q2347, MAX($M$1:M2346)+1, 0)</f>
        <v>0</v>
      </c>
      <c r="N2347" t="str" cm="1">
        <f t="array" ref="N2347">INDEX($A$9:$F$1048576, $J2347, $K2347 )</f>
        <v>69861</v>
      </c>
      <c r="O2347" t="str" cm="1">
        <f t="array" ref="O2347">INDEX($B$9:$F$1048576, $J2347, $K2347 )</f>
        <v>주택금융공사MBS2023-10(1-4)</v>
      </c>
      <c r="P2347" t="str" cm="1">
        <f t="array" ref="P2347">IF( $L2347, TRIM(_xll.IMDP("IR", $G$5&amp;$N2347, $G$6)), "" )</f>
        <v/>
      </c>
      <c r="Q2347" t="b" cm="1">
        <f t="array" ref="Q2347">IF(
    $U$1=1, AND($P2347&lt;&gt;"", $P2347&lt;&gt;"...", $P2347&lt;&gt;"입력오류"),
    IF(
        $U$18=1, AND($P2347&lt;&gt;"", $P2347&lt;&gt;"...", $P2347&lt;&gt;"입력오류", ISNUMBER(FIND(INDEX($T$2:$T$7,$U$1),$P2347))),
        IF(
            $U$17="기타", AND($P2347&lt;&gt;"", $P2347&lt;&gt;"...", $P2347&lt;&gt;"입력오류", NOT(ISNUMBER(FIND($T$21:$T$34,$P2347)))),
            AND($P2347&lt;&gt;"", $P2347&lt;&gt;"...", $P2347&lt;&gt;"입력오류", $T$19=$P2347)
        )
    )
)</f>
        <v>0</v>
      </c>
    </row>
    <row r="2348" spans="1:17">
      <c r="A2348" t="s">
        <v>4554</v>
      </c>
      <c r="B2348" t="s">
        <v>4555</v>
      </c>
      <c r="I2348">
        <f t="shared" si="109"/>
        <v>2347</v>
      </c>
      <c r="J2348">
        <f t="shared" si="110"/>
        <v>2347</v>
      </c>
      <c r="K2348">
        <f t="shared" si="108"/>
        <v>1</v>
      </c>
      <c r="L2348" t="b">
        <f>COUNTIF($N$2:N2348, N2348)=1</f>
        <v>1</v>
      </c>
      <c r="M2348" s="37">
        <f>IF( $Q2348, MAX($M$1:M2347)+1, 0)</f>
        <v>0</v>
      </c>
      <c r="N2348" t="str" cm="1">
        <f t="array" ref="N2348">INDEX($A$9:$F$1048576, $J2348, $K2348 )</f>
        <v>69865</v>
      </c>
      <c r="O2348" t="str" cm="1">
        <f t="array" ref="O2348">INDEX($B$9:$F$1048576, $J2348, $K2348 )</f>
        <v>뉴스타이문1제1차(유)1</v>
      </c>
      <c r="P2348" t="str" cm="1">
        <f t="array" ref="P2348">IF( $L2348, TRIM(_xll.IMDP("IR", $G$5&amp;$N2348, $G$6)), "" )</f>
        <v/>
      </c>
      <c r="Q2348" t="b" cm="1">
        <f t="array" ref="Q2348">IF(
    $U$1=1, AND($P2348&lt;&gt;"", $P2348&lt;&gt;"...", $P2348&lt;&gt;"입력오류"),
    IF(
        $U$18=1, AND($P2348&lt;&gt;"", $P2348&lt;&gt;"...", $P2348&lt;&gt;"입력오류", ISNUMBER(FIND(INDEX($T$2:$T$7,$U$1),$P2348))),
        IF(
            $U$17="기타", AND($P2348&lt;&gt;"", $P2348&lt;&gt;"...", $P2348&lt;&gt;"입력오류", NOT(ISNUMBER(FIND($T$21:$T$34,$P2348)))),
            AND($P2348&lt;&gt;"", $P2348&lt;&gt;"...", $P2348&lt;&gt;"입력오류", $T$19=$P2348)
        )
    )
)</f>
        <v>0</v>
      </c>
    </row>
    <row r="2349" spans="1:17">
      <c r="A2349" t="s">
        <v>4556</v>
      </c>
      <c r="B2349" t="s">
        <v>4557</v>
      </c>
      <c r="I2349">
        <f t="shared" si="109"/>
        <v>2348</v>
      </c>
      <c r="J2349">
        <f t="shared" si="110"/>
        <v>2348</v>
      </c>
      <c r="K2349">
        <f t="shared" si="108"/>
        <v>1</v>
      </c>
      <c r="L2349" t="b">
        <f>COUNTIF($N$2:N2349, N2349)=1</f>
        <v>1</v>
      </c>
      <c r="M2349" s="37">
        <f>IF( $Q2349, MAX($M$1:M2348)+1, 0)</f>
        <v>0</v>
      </c>
      <c r="N2349" t="str" cm="1">
        <f t="array" ref="N2349">INDEX($A$9:$F$1048576, $J2349, $K2349 )</f>
        <v>69869</v>
      </c>
      <c r="O2349" t="str" cm="1">
        <f t="array" ref="O2349">INDEX($B$9:$F$1048576, $J2349, $K2349 )</f>
        <v>뉴스타장위제십구역(유)1</v>
      </c>
      <c r="P2349" t="str" cm="1">
        <f t="array" ref="P2349">IF( $L2349, TRIM(_xll.IMDP("IR", $G$5&amp;$N2349, $G$6)), "" )</f>
        <v/>
      </c>
      <c r="Q2349" t="b" cm="1">
        <f t="array" ref="Q2349">IF(
    $U$1=1, AND($P2349&lt;&gt;"", $P2349&lt;&gt;"...", $P2349&lt;&gt;"입력오류"),
    IF(
        $U$18=1, AND($P2349&lt;&gt;"", $P2349&lt;&gt;"...", $P2349&lt;&gt;"입력오류", ISNUMBER(FIND(INDEX($T$2:$T$7,$U$1),$P2349))),
        IF(
            $U$17="기타", AND($P2349&lt;&gt;"", $P2349&lt;&gt;"...", $P2349&lt;&gt;"입력오류", NOT(ISNUMBER(FIND($T$21:$T$34,$P2349)))),
            AND($P2349&lt;&gt;"", $P2349&lt;&gt;"...", $P2349&lt;&gt;"입력오류", $T$19=$P2349)
        )
    )
)</f>
        <v>0</v>
      </c>
    </row>
    <row r="2350" spans="1:17">
      <c r="A2350" t="s">
        <v>4558</v>
      </c>
      <c r="B2350" t="s">
        <v>4559</v>
      </c>
      <c r="I2350">
        <f t="shared" si="109"/>
        <v>2349</v>
      </c>
      <c r="J2350">
        <f t="shared" si="110"/>
        <v>2349</v>
      </c>
      <c r="K2350">
        <f t="shared" si="108"/>
        <v>1</v>
      </c>
      <c r="L2350" t="b">
        <f>COUNTIF($N$2:N2350, N2350)=1</f>
        <v>1</v>
      </c>
      <c r="M2350" s="37">
        <f>IF( $Q2350, MAX($M$1:M2349)+1, 0)</f>
        <v>0</v>
      </c>
      <c r="N2350" t="str" cm="1">
        <f t="array" ref="N2350">INDEX($A$9:$F$1048576, $J2350, $K2350 )</f>
        <v>69874</v>
      </c>
      <c r="O2350" t="str" cm="1">
        <f t="array" ref="O2350">INDEX($B$9:$F$1048576, $J2350, $K2350 )</f>
        <v>바바리안스카이코리아6(유)1-5</v>
      </c>
      <c r="P2350" t="str" cm="1">
        <f t="array" ref="P2350">IF( $L2350, TRIM(_xll.IMDP("IR", $G$5&amp;$N2350, $G$6)), "" )</f>
        <v/>
      </c>
      <c r="Q2350" t="b" cm="1">
        <f t="array" ref="Q2350">IF(
    $U$1=1, AND($P2350&lt;&gt;"", $P2350&lt;&gt;"...", $P2350&lt;&gt;"입력오류"),
    IF(
        $U$18=1, AND($P2350&lt;&gt;"", $P2350&lt;&gt;"...", $P2350&lt;&gt;"입력오류", ISNUMBER(FIND(INDEX($T$2:$T$7,$U$1),$P2350))),
        IF(
            $U$17="기타", AND($P2350&lt;&gt;"", $P2350&lt;&gt;"...", $P2350&lt;&gt;"입력오류", NOT(ISNUMBER(FIND($T$21:$T$34,$P2350)))),
            AND($P2350&lt;&gt;"", $P2350&lt;&gt;"...", $P2350&lt;&gt;"입력오류", $T$19=$P2350)
        )
    )
)</f>
        <v>0</v>
      </c>
    </row>
    <row r="2351" spans="1:17">
      <c r="A2351" t="s">
        <v>4560</v>
      </c>
      <c r="B2351" t="s">
        <v>4561</v>
      </c>
      <c r="I2351">
        <f t="shared" si="109"/>
        <v>2350</v>
      </c>
      <c r="J2351">
        <f t="shared" si="110"/>
        <v>2350</v>
      </c>
      <c r="K2351">
        <f t="shared" si="108"/>
        <v>1</v>
      </c>
      <c r="L2351" t="b">
        <f>COUNTIF($N$2:N2351, N2351)=1</f>
        <v>1</v>
      </c>
      <c r="M2351" s="37">
        <f>IF( $Q2351, MAX($M$1:M2350)+1, 0)</f>
        <v>0</v>
      </c>
      <c r="N2351" t="str" cm="1">
        <f t="array" ref="N2351">INDEX($A$9:$F$1048576, $J2351, $K2351 )</f>
        <v>69875</v>
      </c>
      <c r="O2351" t="str" cm="1">
        <f t="array" ref="O2351">INDEX($B$9:$F$1048576, $J2351, $K2351 )</f>
        <v>바바리안스카이코리아6(유)1-6</v>
      </c>
      <c r="P2351" t="str" cm="1">
        <f t="array" ref="P2351">IF( $L2351, TRIM(_xll.IMDP("IR", $G$5&amp;$N2351, $G$6)), "" )</f>
        <v/>
      </c>
      <c r="Q2351" t="b" cm="1">
        <f t="array" ref="Q2351">IF(
    $U$1=1, AND($P2351&lt;&gt;"", $P2351&lt;&gt;"...", $P2351&lt;&gt;"입력오류"),
    IF(
        $U$18=1, AND($P2351&lt;&gt;"", $P2351&lt;&gt;"...", $P2351&lt;&gt;"입력오류", ISNUMBER(FIND(INDEX($T$2:$T$7,$U$1),$P2351))),
        IF(
            $U$17="기타", AND($P2351&lt;&gt;"", $P2351&lt;&gt;"...", $P2351&lt;&gt;"입력오류", NOT(ISNUMBER(FIND($T$21:$T$34,$P2351)))),
            AND($P2351&lt;&gt;"", $P2351&lt;&gt;"...", $P2351&lt;&gt;"입력오류", $T$19=$P2351)
        )
    )
)</f>
        <v>0</v>
      </c>
    </row>
    <row r="2352" spans="1:17">
      <c r="A2352" t="s">
        <v>4562</v>
      </c>
      <c r="B2352" t="s">
        <v>4563</v>
      </c>
      <c r="I2352">
        <f t="shared" si="109"/>
        <v>2351</v>
      </c>
      <c r="J2352">
        <f t="shared" si="110"/>
        <v>2351</v>
      </c>
      <c r="K2352">
        <f t="shared" si="108"/>
        <v>1</v>
      </c>
      <c r="L2352" t="b">
        <f>COUNTIF($N$2:N2352, N2352)=1</f>
        <v>1</v>
      </c>
      <c r="M2352" s="37">
        <f>IF( $Q2352, MAX($M$1:M2351)+1, 0)</f>
        <v>0</v>
      </c>
      <c r="N2352" t="str" cm="1">
        <f t="array" ref="N2352">INDEX($A$9:$F$1048576, $J2352, $K2352 )</f>
        <v>69876</v>
      </c>
      <c r="O2352" t="str" cm="1">
        <f t="array" ref="O2352">INDEX($B$9:$F$1048576, $J2352, $K2352 )</f>
        <v>바바리안스카이코리아6(유)1-7</v>
      </c>
      <c r="P2352" t="str" cm="1">
        <f t="array" ref="P2352">IF( $L2352, TRIM(_xll.IMDP("IR", $G$5&amp;$N2352, $G$6)), "" )</f>
        <v/>
      </c>
      <c r="Q2352" t="b" cm="1">
        <f t="array" ref="Q2352">IF(
    $U$1=1, AND($P2352&lt;&gt;"", $P2352&lt;&gt;"...", $P2352&lt;&gt;"입력오류"),
    IF(
        $U$18=1, AND($P2352&lt;&gt;"", $P2352&lt;&gt;"...", $P2352&lt;&gt;"입력오류", ISNUMBER(FIND(INDEX($T$2:$T$7,$U$1),$P2352))),
        IF(
            $U$17="기타", AND($P2352&lt;&gt;"", $P2352&lt;&gt;"...", $P2352&lt;&gt;"입력오류", NOT(ISNUMBER(FIND($T$21:$T$34,$P2352)))),
            AND($P2352&lt;&gt;"", $P2352&lt;&gt;"...", $P2352&lt;&gt;"입력오류", $T$19=$P2352)
        )
    )
)</f>
        <v>0</v>
      </c>
    </row>
    <row r="2353" spans="1:17">
      <c r="A2353" t="s">
        <v>4564</v>
      </c>
      <c r="B2353" t="s">
        <v>4565</v>
      </c>
      <c r="I2353">
        <f t="shared" si="109"/>
        <v>2352</v>
      </c>
      <c r="J2353">
        <f t="shared" si="110"/>
        <v>2352</v>
      </c>
      <c r="K2353">
        <f t="shared" si="108"/>
        <v>1</v>
      </c>
      <c r="L2353" t="b">
        <f>COUNTIF($N$2:N2353, N2353)=1</f>
        <v>1</v>
      </c>
      <c r="M2353" s="37">
        <f>IF( $Q2353, MAX($M$1:M2352)+1, 0)</f>
        <v>0</v>
      </c>
      <c r="N2353" t="str" cm="1">
        <f t="array" ref="N2353">INDEX($A$9:$F$1048576, $J2353, $K2353 )</f>
        <v>69877</v>
      </c>
      <c r="O2353" t="str" cm="1">
        <f t="array" ref="O2353">INDEX($B$9:$F$1048576, $J2353, $K2353 )</f>
        <v>바바리안스카이코리아6(유)1-8</v>
      </c>
      <c r="P2353" t="str" cm="1">
        <f t="array" ref="P2353">IF( $L2353, TRIM(_xll.IMDP("IR", $G$5&amp;$N2353, $G$6)), "" )</f>
        <v/>
      </c>
      <c r="Q2353" t="b" cm="1">
        <f t="array" ref="Q2353">IF(
    $U$1=1, AND($P2353&lt;&gt;"", $P2353&lt;&gt;"...", $P2353&lt;&gt;"입력오류"),
    IF(
        $U$18=1, AND($P2353&lt;&gt;"", $P2353&lt;&gt;"...", $P2353&lt;&gt;"입력오류", ISNUMBER(FIND(INDEX($T$2:$T$7,$U$1),$P2353))),
        IF(
            $U$17="기타", AND($P2353&lt;&gt;"", $P2353&lt;&gt;"...", $P2353&lt;&gt;"입력오류", NOT(ISNUMBER(FIND($T$21:$T$34,$P2353)))),
            AND($P2353&lt;&gt;"", $P2353&lt;&gt;"...", $P2353&lt;&gt;"입력오류", $T$19=$P2353)
        )
    )
)</f>
        <v>0</v>
      </c>
    </row>
    <row r="2354" spans="1:17">
      <c r="A2354" t="s">
        <v>4566</v>
      </c>
      <c r="B2354" t="s">
        <v>4567</v>
      </c>
      <c r="I2354">
        <f t="shared" si="109"/>
        <v>2353</v>
      </c>
      <c r="J2354">
        <f t="shared" si="110"/>
        <v>2353</v>
      </c>
      <c r="K2354">
        <f t="shared" si="108"/>
        <v>1</v>
      </c>
      <c r="L2354" t="b">
        <f>COUNTIF($N$2:N2354, N2354)=1</f>
        <v>1</v>
      </c>
      <c r="M2354" s="37">
        <f>IF( $Q2354, MAX($M$1:M2353)+1, 0)</f>
        <v>0</v>
      </c>
      <c r="N2354" t="str" cm="1">
        <f t="array" ref="N2354">INDEX($A$9:$F$1048576, $J2354, $K2354 )</f>
        <v>69878</v>
      </c>
      <c r="O2354" t="str" cm="1">
        <f t="array" ref="O2354">INDEX($B$9:$F$1048576, $J2354, $K2354 )</f>
        <v>바바리안스카이코리아6(유)1-9</v>
      </c>
      <c r="P2354" t="str" cm="1">
        <f t="array" ref="P2354">IF( $L2354, TRIM(_xll.IMDP("IR", $G$5&amp;$N2354, $G$6)), "" )</f>
        <v/>
      </c>
      <c r="Q2354" t="b" cm="1">
        <f t="array" ref="Q2354">IF(
    $U$1=1, AND($P2354&lt;&gt;"", $P2354&lt;&gt;"...", $P2354&lt;&gt;"입력오류"),
    IF(
        $U$18=1, AND($P2354&lt;&gt;"", $P2354&lt;&gt;"...", $P2354&lt;&gt;"입력오류", ISNUMBER(FIND(INDEX($T$2:$T$7,$U$1),$P2354))),
        IF(
            $U$17="기타", AND($P2354&lt;&gt;"", $P2354&lt;&gt;"...", $P2354&lt;&gt;"입력오류", NOT(ISNUMBER(FIND($T$21:$T$34,$P2354)))),
            AND($P2354&lt;&gt;"", $P2354&lt;&gt;"...", $P2354&lt;&gt;"입력오류", $T$19=$P2354)
        )
    )
)</f>
        <v>0</v>
      </c>
    </row>
    <row r="2355" spans="1:17">
      <c r="A2355" t="s">
        <v>4568</v>
      </c>
      <c r="B2355" t="s">
        <v>4569</v>
      </c>
      <c r="I2355">
        <f t="shared" si="109"/>
        <v>2354</v>
      </c>
      <c r="J2355">
        <f t="shared" si="110"/>
        <v>2354</v>
      </c>
      <c r="K2355">
        <f t="shared" si="108"/>
        <v>1</v>
      </c>
      <c r="L2355" t="b">
        <f>COUNTIF($N$2:N2355, N2355)=1</f>
        <v>1</v>
      </c>
      <c r="M2355" s="37">
        <f>IF( $Q2355, MAX($M$1:M2354)+1, 0)</f>
        <v>0</v>
      </c>
      <c r="N2355" t="str" cm="1">
        <f t="array" ref="N2355">INDEX($A$9:$F$1048576, $J2355, $K2355 )</f>
        <v>69879</v>
      </c>
      <c r="O2355" t="str" cm="1">
        <f t="array" ref="O2355">INDEX($B$9:$F$1048576, $J2355, $K2355 )</f>
        <v>바바리안스카이코리아6(유)1-10</v>
      </c>
      <c r="P2355" t="str" cm="1">
        <f t="array" ref="P2355">IF( $L2355, TRIM(_xll.IMDP("IR", $G$5&amp;$N2355, $G$6)), "" )</f>
        <v/>
      </c>
      <c r="Q2355" t="b" cm="1">
        <f t="array" ref="Q2355">IF(
    $U$1=1, AND($P2355&lt;&gt;"", $P2355&lt;&gt;"...", $P2355&lt;&gt;"입력오류"),
    IF(
        $U$18=1, AND($P2355&lt;&gt;"", $P2355&lt;&gt;"...", $P2355&lt;&gt;"입력오류", ISNUMBER(FIND(INDEX($T$2:$T$7,$U$1),$P2355))),
        IF(
            $U$17="기타", AND($P2355&lt;&gt;"", $P2355&lt;&gt;"...", $P2355&lt;&gt;"입력오류", NOT(ISNUMBER(FIND($T$21:$T$34,$P2355)))),
            AND($P2355&lt;&gt;"", $P2355&lt;&gt;"...", $P2355&lt;&gt;"입력오류", $T$19=$P2355)
        )
    )
)</f>
        <v>0</v>
      </c>
    </row>
    <row r="2356" spans="1:17">
      <c r="A2356" t="s">
        <v>4570</v>
      </c>
      <c r="B2356" t="s">
        <v>4571</v>
      </c>
      <c r="I2356">
        <f t="shared" si="109"/>
        <v>2355</v>
      </c>
      <c r="J2356">
        <f t="shared" si="110"/>
        <v>2355</v>
      </c>
      <c r="K2356">
        <f t="shared" si="108"/>
        <v>1</v>
      </c>
      <c r="L2356" t="b">
        <f>COUNTIF($N$2:N2356, N2356)=1</f>
        <v>1</v>
      </c>
      <c r="M2356" s="37">
        <f>IF( $Q2356, MAX($M$1:M2355)+1, 0)</f>
        <v>0</v>
      </c>
      <c r="N2356" t="str" cm="1">
        <f t="array" ref="N2356">INDEX($A$9:$F$1048576, $J2356, $K2356 )</f>
        <v>69880</v>
      </c>
      <c r="O2356" t="str" cm="1">
        <f t="array" ref="O2356">INDEX($B$9:$F$1048576, $J2356, $K2356 )</f>
        <v>바바리안스카이코리아6(유)1-11</v>
      </c>
      <c r="P2356" t="str" cm="1">
        <f t="array" ref="P2356">IF( $L2356, TRIM(_xll.IMDP("IR", $G$5&amp;$N2356, $G$6)), "" )</f>
        <v/>
      </c>
      <c r="Q2356" t="b" cm="1">
        <f t="array" ref="Q2356">IF(
    $U$1=1, AND($P2356&lt;&gt;"", $P2356&lt;&gt;"...", $P2356&lt;&gt;"입력오류"),
    IF(
        $U$18=1, AND($P2356&lt;&gt;"", $P2356&lt;&gt;"...", $P2356&lt;&gt;"입력오류", ISNUMBER(FIND(INDEX($T$2:$T$7,$U$1),$P2356))),
        IF(
            $U$17="기타", AND($P2356&lt;&gt;"", $P2356&lt;&gt;"...", $P2356&lt;&gt;"입력오류", NOT(ISNUMBER(FIND($T$21:$T$34,$P2356)))),
            AND($P2356&lt;&gt;"", $P2356&lt;&gt;"...", $P2356&lt;&gt;"입력오류", $T$19=$P2356)
        )
    )
)</f>
        <v>0</v>
      </c>
    </row>
    <row r="2357" spans="1:17">
      <c r="A2357" t="s">
        <v>4572</v>
      </c>
      <c r="B2357" t="s">
        <v>4573</v>
      </c>
      <c r="I2357">
        <f t="shared" si="109"/>
        <v>2356</v>
      </c>
      <c r="J2357">
        <f t="shared" si="110"/>
        <v>2356</v>
      </c>
      <c r="K2357">
        <f t="shared" si="108"/>
        <v>1</v>
      </c>
      <c r="L2357" t="b">
        <f>COUNTIF($N$2:N2357, N2357)=1</f>
        <v>1</v>
      </c>
      <c r="M2357" s="37">
        <f>IF( $Q2357, MAX($M$1:M2356)+1, 0)</f>
        <v>0</v>
      </c>
      <c r="N2357" t="str" cm="1">
        <f t="array" ref="N2357">INDEX($A$9:$F$1048576, $J2357, $K2357 )</f>
        <v>69881</v>
      </c>
      <c r="O2357" t="str" cm="1">
        <f t="array" ref="O2357">INDEX($B$9:$F$1048576, $J2357, $K2357 )</f>
        <v>바바리안스카이코리아6(유)1-12</v>
      </c>
      <c r="P2357" t="str" cm="1">
        <f t="array" ref="P2357">IF( $L2357, TRIM(_xll.IMDP("IR", $G$5&amp;$N2357, $G$6)), "" )</f>
        <v/>
      </c>
      <c r="Q2357" t="b" cm="1">
        <f t="array" ref="Q2357">IF(
    $U$1=1, AND($P2357&lt;&gt;"", $P2357&lt;&gt;"...", $P2357&lt;&gt;"입력오류"),
    IF(
        $U$18=1, AND($P2357&lt;&gt;"", $P2357&lt;&gt;"...", $P2357&lt;&gt;"입력오류", ISNUMBER(FIND(INDEX($T$2:$T$7,$U$1),$P2357))),
        IF(
            $U$17="기타", AND($P2357&lt;&gt;"", $P2357&lt;&gt;"...", $P2357&lt;&gt;"입력오류", NOT(ISNUMBER(FIND($T$21:$T$34,$P2357)))),
            AND($P2357&lt;&gt;"", $P2357&lt;&gt;"...", $P2357&lt;&gt;"입력오류", $T$19=$P2357)
        )
    )
)</f>
        <v>0</v>
      </c>
    </row>
    <row r="2358" spans="1:17">
      <c r="A2358" t="s">
        <v>4574</v>
      </c>
      <c r="B2358" t="s">
        <v>4575</v>
      </c>
      <c r="I2358">
        <f t="shared" si="109"/>
        <v>2357</v>
      </c>
      <c r="J2358">
        <f t="shared" si="110"/>
        <v>2357</v>
      </c>
      <c r="K2358">
        <f t="shared" si="108"/>
        <v>1</v>
      </c>
      <c r="L2358" t="b">
        <f>COUNTIF($N$2:N2358, N2358)=1</f>
        <v>1</v>
      </c>
      <c r="M2358" s="37">
        <f>IF( $Q2358, MAX($M$1:M2357)+1, 0)</f>
        <v>0</v>
      </c>
      <c r="N2358" t="str" cm="1">
        <f t="array" ref="N2358">INDEX($A$9:$F$1048576, $J2358, $K2358 )</f>
        <v>69882</v>
      </c>
      <c r="O2358" t="str" cm="1">
        <f t="array" ref="O2358">INDEX($B$9:$F$1048576, $J2358, $K2358 )</f>
        <v>바바리안스카이코리아6(유)1-13</v>
      </c>
      <c r="P2358" t="str" cm="1">
        <f t="array" ref="P2358">IF( $L2358, TRIM(_xll.IMDP("IR", $G$5&amp;$N2358, $G$6)), "" )</f>
        <v/>
      </c>
      <c r="Q2358" t="b" cm="1">
        <f t="array" ref="Q2358">IF(
    $U$1=1, AND($P2358&lt;&gt;"", $P2358&lt;&gt;"...", $P2358&lt;&gt;"입력오류"),
    IF(
        $U$18=1, AND($P2358&lt;&gt;"", $P2358&lt;&gt;"...", $P2358&lt;&gt;"입력오류", ISNUMBER(FIND(INDEX($T$2:$T$7,$U$1),$P2358))),
        IF(
            $U$17="기타", AND($P2358&lt;&gt;"", $P2358&lt;&gt;"...", $P2358&lt;&gt;"입력오류", NOT(ISNUMBER(FIND($T$21:$T$34,$P2358)))),
            AND($P2358&lt;&gt;"", $P2358&lt;&gt;"...", $P2358&lt;&gt;"입력오류", $T$19=$P2358)
        )
    )
)</f>
        <v>0</v>
      </c>
    </row>
    <row r="2359" spans="1:17">
      <c r="A2359" t="s">
        <v>4576</v>
      </c>
      <c r="B2359" t="s">
        <v>4577</v>
      </c>
      <c r="I2359">
        <f t="shared" si="109"/>
        <v>2358</v>
      </c>
      <c r="J2359">
        <f t="shared" si="110"/>
        <v>2358</v>
      </c>
      <c r="K2359">
        <f t="shared" si="108"/>
        <v>1</v>
      </c>
      <c r="L2359" t="b">
        <f>COUNTIF($N$2:N2359, N2359)=1</f>
        <v>1</v>
      </c>
      <c r="M2359" s="37">
        <f>IF( $Q2359, MAX($M$1:M2358)+1, 0)</f>
        <v>0</v>
      </c>
      <c r="N2359" t="str" cm="1">
        <f t="array" ref="N2359">INDEX($A$9:$F$1048576, $J2359, $K2359 )</f>
        <v>69883</v>
      </c>
      <c r="O2359" t="str" cm="1">
        <f t="array" ref="O2359">INDEX($B$9:$F$1048576, $J2359, $K2359 )</f>
        <v>바바리안스카이코리아6(유)1-14</v>
      </c>
      <c r="P2359" t="str" cm="1">
        <f t="array" ref="P2359">IF( $L2359, TRIM(_xll.IMDP("IR", $G$5&amp;$N2359, $G$6)), "" )</f>
        <v/>
      </c>
      <c r="Q2359" t="b" cm="1">
        <f t="array" ref="Q2359">IF(
    $U$1=1, AND($P2359&lt;&gt;"", $P2359&lt;&gt;"...", $P2359&lt;&gt;"입력오류"),
    IF(
        $U$18=1, AND($P2359&lt;&gt;"", $P2359&lt;&gt;"...", $P2359&lt;&gt;"입력오류", ISNUMBER(FIND(INDEX($T$2:$T$7,$U$1),$P2359))),
        IF(
            $U$17="기타", AND($P2359&lt;&gt;"", $P2359&lt;&gt;"...", $P2359&lt;&gt;"입력오류", NOT(ISNUMBER(FIND($T$21:$T$34,$P2359)))),
            AND($P2359&lt;&gt;"", $P2359&lt;&gt;"...", $P2359&lt;&gt;"입력오류", $T$19=$P2359)
        )
    )
)</f>
        <v>0</v>
      </c>
    </row>
    <row r="2360" spans="1:17">
      <c r="A2360" t="s">
        <v>4578</v>
      </c>
      <c r="B2360" t="s">
        <v>4579</v>
      </c>
      <c r="I2360">
        <f t="shared" si="109"/>
        <v>2359</v>
      </c>
      <c r="J2360">
        <f t="shared" si="110"/>
        <v>2359</v>
      </c>
      <c r="K2360">
        <f t="shared" si="108"/>
        <v>1</v>
      </c>
      <c r="L2360" t="b">
        <f>COUNTIF($N$2:N2360, N2360)=1</f>
        <v>1</v>
      </c>
      <c r="M2360" s="37">
        <f>IF( $Q2360, MAX($M$1:M2359)+1, 0)</f>
        <v>0</v>
      </c>
      <c r="N2360" t="str" cm="1">
        <f t="array" ref="N2360">INDEX($A$9:$F$1048576, $J2360, $K2360 )</f>
        <v>69884</v>
      </c>
      <c r="O2360" t="str" cm="1">
        <f t="array" ref="O2360">INDEX($B$9:$F$1048576, $J2360, $K2360 )</f>
        <v>바바리안스카이코리아6(유)1-15</v>
      </c>
      <c r="P2360" t="str" cm="1">
        <f t="array" ref="P2360">IF( $L2360, TRIM(_xll.IMDP("IR", $G$5&amp;$N2360, $G$6)), "" )</f>
        <v/>
      </c>
      <c r="Q2360" t="b" cm="1">
        <f t="array" ref="Q2360">IF(
    $U$1=1, AND($P2360&lt;&gt;"", $P2360&lt;&gt;"...", $P2360&lt;&gt;"입력오류"),
    IF(
        $U$18=1, AND($P2360&lt;&gt;"", $P2360&lt;&gt;"...", $P2360&lt;&gt;"입력오류", ISNUMBER(FIND(INDEX($T$2:$T$7,$U$1),$P2360))),
        IF(
            $U$17="기타", AND($P2360&lt;&gt;"", $P2360&lt;&gt;"...", $P2360&lt;&gt;"입력오류", NOT(ISNUMBER(FIND($T$21:$T$34,$P2360)))),
            AND($P2360&lt;&gt;"", $P2360&lt;&gt;"...", $P2360&lt;&gt;"입력오류", $T$19=$P2360)
        )
    )
)</f>
        <v>0</v>
      </c>
    </row>
    <row r="2361" spans="1:17">
      <c r="A2361" t="s">
        <v>4580</v>
      </c>
      <c r="B2361" t="s">
        <v>4581</v>
      </c>
      <c r="I2361">
        <f t="shared" si="109"/>
        <v>2360</v>
      </c>
      <c r="J2361">
        <f t="shared" si="110"/>
        <v>2360</v>
      </c>
      <c r="K2361">
        <f t="shared" si="108"/>
        <v>1</v>
      </c>
      <c r="L2361" t="b">
        <f>COUNTIF($N$2:N2361, N2361)=1</f>
        <v>1</v>
      </c>
      <c r="M2361" s="37">
        <f>IF( $Q2361, MAX($M$1:M2360)+1, 0)</f>
        <v>0</v>
      </c>
      <c r="N2361" t="str" cm="1">
        <f t="array" ref="N2361">INDEX($A$9:$F$1048576, $J2361, $K2361 )</f>
        <v>69885</v>
      </c>
      <c r="O2361" t="str" cm="1">
        <f t="array" ref="O2361">INDEX($B$9:$F$1048576, $J2361, $K2361 )</f>
        <v>바바리안스카이코리아6(유)1-16</v>
      </c>
      <c r="P2361" t="str" cm="1">
        <f t="array" ref="P2361">IF( $L2361, TRIM(_xll.IMDP("IR", $G$5&amp;$N2361, $G$6)), "" )</f>
        <v/>
      </c>
      <c r="Q2361" t="b" cm="1">
        <f t="array" ref="Q2361">IF(
    $U$1=1, AND($P2361&lt;&gt;"", $P2361&lt;&gt;"...", $P2361&lt;&gt;"입력오류"),
    IF(
        $U$18=1, AND($P2361&lt;&gt;"", $P2361&lt;&gt;"...", $P2361&lt;&gt;"입력오류", ISNUMBER(FIND(INDEX($T$2:$T$7,$U$1),$P2361))),
        IF(
            $U$17="기타", AND($P2361&lt;&gt;"", $P2361&lt;&gt;"...", $P2361&lt;&gt;"입력오류", NOT(ISNUMBER(FIND($T$21:$T$34,$P2361)))),
            AND($P2361&lt;&gt;"", $P2361&lt;&gt;"...", $P2361&lt;&gt;"입력오류", $T$19=$P2361)
        )
    )
)</f>
        <v>0</v>
      </c>
    </row>
    <row r="2362" spans="1:17">
      <c r="A2362" t="s">
        <v>4582</v>
      </c>
      <c r="B2362" t="s">
        <v>4583</v>
      </c>
      <c r="I2362">
        <f t="shared" si="109"/>
        <v>2361</v>
      </c>
      <c r="J2362">
        <f t="shared" si="110"/>
        <v>2361</v>
      </c>
      <c r="K2362">
        <f t="shared" si="108"/>
        <v>1</v>
      </c>
      <c r="L2362" t="b">
        <f>COUNTIF($N$2:N2362, N2362)=1</f>
        <v>1</v>
      </c>
      <c r="M2362" s="37">
        <f>IF( $Q2362, MAX($M$1:M2361)+1, 0)</f>
        <v>0</v>
      </c>
      <c r="N2362" t="str" cm="1">
        <f t="array" ref="N2362">INDEX($A$9:$F$1048576, $J2362, $K2362 )</f>
        <v>69886</v>
      </c>
      <c r="O2362" t="str" cm="1">
        <f t="array" ref="O2362">INDEX($B$9:$F$1048576, $J2362, $K2362 )</f>
        <v>바바리안스카이코리아6(유)1-17</v>
      </c>
      <c r="P2362" t="str" cm="1">
        <f t="array" ref="P2362">IF( $L2362, TRIM(_xll.IMDP("IR", $G$5&amp;$N2362, $G$6)), "" )</f>
        <v/>
      </c>
      <c r="Q2362" t="b" cm="1">
        <f t="array" ref="Q2362">IF(
    $U$1=1, AND($P2362&lt;&gt;"", $P2362&lt;&gt;"...", $P2362&lt;&gt;"입력오류"),
    IF(
        $U$18=1, AND($P2362&lt;&gt;"", $P2362&lt;&gt;"...", $P2362&lt;&gt;"입력오류", ISNUMBER(FIND(INDEX($T$2:$T$7,$U$1),$P2362))),
        IF(
            $U$17="기타", AND($P2362&lt;&gt;"", $P2362&lt;&gt;"...", $P2362&lt;&gt;"입력오류", NOT(ISNUMBER(FIND($T$21:$T$34,$P2362)))),
            AND($P2362&lt;&gt;"", $P2362&lt;&gt;"...", $P2362&lt;&gt;"입력오류", $T$19=$P2362)
        )
    )
)</f>
        <v>0</v>
      </c>
    </row>
    <row r="2363" spans="1:17">
      <c r="A2363" t="s">
        <v>4584</v>
      </c>
      <c r="B2363" t="s">
        <v>4585</v>
      </c>
      <c r="I2363">
        <f t="shared" si="109"/>
        <v>2362</v>
      </c>
      <c r="J2363">
        <f t="shared" si="110"/>
        <v>2362</v>
      </c>
      <c r="K2363">
        <f t="shared" si="108"/>
        <v>1</v>
      </c>
      <c r="L2363" t="b">
        <f>COUNTIF($N$2:N2363, N2363)=1</f>
        <v>1</v>
      </c>
      <c r="M2363" s="37">
        <f>IF( $Q2363, MAX($M$1:M2362)+1, 0)</f>
        <v>0</v>
      </c>
      <c r="N2363" t="str" cm="1">
        <f t="array" ref="N2363">INDEX($A$9:$F$1048576, $J2363, $K2363 )</f>
        <v>69887</v>
      </c>
      <c r="O2363" t="str" cm="1">
        <f t="array" ref="O2363">INDEX($B$9:$F$1048576, $J2363, $K2363 )</f>
        <v>바바리안스카이코리아6(유)1-18</v>
      </c>
      <c r="P2363" t="str" cm="1">
        <f t="array" ref="P2363">IF( $L2363, TRIM(_xll.IMDP("IR", $G$5&amp;$N2363, $G$6)), "" )</f>
        <v/>
      </c>
      <c r="Q2363" t="b" cm="1">
        <f t="array" ref="Q2363">IF(
    $U$1=1, AND($P2363&lt;&gt;"", $P2363&lt;&gt;"...", $P2363&lt;&gt;"입력오류"),
    IF(
        $U$18=1, AND($P2363&lt;&gt;"", $P2363&lt;&gt;"...", $P2363&lt;&gt;"입력오류", ISNUMBER(FIND(INDEX($T$2:$T$7,$U$1),$P2363))),
        IF(
            $U$17="기타", AND($P2363&lt;&gt;"", $P2363&lt;&gt;"...", $P2363&lt;&gt;"입력오류", NOT(ISNUMBER(FIND($T$21:$T$34,$P2363)))),
            AND($P2363&lt;&gt;"", $P2363&lt;&gt;"...", $P2363&lt;&gt;"입력오류", $T$19=$P2363)
        )
    )
)</f>
        <v>0</v>
      </c>
    </row>
    <row r="2364" spans="1:17">
      <c r="A2364" t="s">
        <v>4586</v>
      </c>
      <c r="B2364" t="s">
        <v>4587</v>
      </c>
      <c r="I2364">
        <f t="shared" si="109"/>
        <v>2363</v>
      </c>
      <c r="J2364">
        <f t="shared" si="110"/>
        <v>2363</v>
      </c>
      <c r="K2364">
        <f t="shared" si="108"/>
        <v>1</v>
      </c>
      <c r="L2364" t="b">
        <f>COUNTIF($N$2:N2364, N2364)=1</f>
        <v>1</v>
      </c>
      <c r="M2364" s="37">
        <f>IF( $Q2364, MAX($M$1:M2363)+1, 0)</f>
        <v>0</v>
      </c>
      <c r="N2364" t="str" cm="1">
        <f t="array" ref="N2364">INDEX($A$9:$F$1048576, $J2364, $K2364 )</f>
        <v>69888</v>
      </c>
      <c r="O2364" t="str" cm="1">
        <f t="array" ref="O2364">INDEX($B$9:$F$1048576, $J2364, $K2364 )</f>
        <v>바바리안스카이코리아6(유)1-19</v>
      </c>
      <c r="P2364" t="str" cm="1">
        <f t="array" ref="P2364">IF( $L2364, TRIM(_xll.IMDP("IR", $G$5&amp;$N2364, $G$6)), "" )</f>
        <v/>
      </c>
      <c r="Q2364" t="b" cm="1">
        <f t="array" ref="Q2364">IF(
    $U$1=1, AND($P2364&lt;&gt;"", $P2364&lt;&gt;"...", $P2364&lt;&gt;"입력오류"),
    IF(
        $U$18=1, AND($P2364&lt;&gt;"", $P2364&lt;&gt;"...", $P2364&lt;&gt;"입력오류", ISNUMBER(FIND(INDEX($T$2:$T$7,$U$1),$P2364))),
        IF(
            $U$17="기타", AND($P2364&lt;&gt;"", $P2364&lt;&gt;"...", $P2364&lt;&gt;"입력오류", NOT(ISNUMBER(FIND($T$21:$T$34,$P2364)))),
            AND($P2364&lt;&gt;"", $P2364&lt;&gt;"...", $P2364&lt;&gt;"입력오류", $T$19=$P2364)
        )
    )
)</f>
        <v>0</v>
      </c>
    </row>
    <row r="2365" spans="1:17">
      <c r="A2365" t="s">
        <v>4588</v>
      </c>
      <c r="B2365" t="s">
        <v>4589</v>
      </c>
      <c r="I2365">
        <f t="shared" si="109"/>
        <v>2364</v>
      </c>
      <c r="J2365">
        <f t="shared" si="110"/>
        <v>2364</v>
      </c>
      <c r="K2365">
        <f t="shared" si="108"/>
        <v>1</v>
      </c>
      <c r="L2365" t="b">
        <f>COUNTIF($N$2:N2365, N2365)=1</f>
        <v>1</v>
      </c>
      <c r="M2365" s="37">
        <f>IF( $Q2365, MAX($M$1:M2364)+1, 0)</f>
        <v>0</v>
      </c>
      <c r="N2365" t="str" cm="1">
        <f t="array" ref="N2365">INDEX($A$9:$F$1048576, $J2365, $K2365 )</f>
        <v>69889</v>
      </c>
      <c r="O2365" t="str" cm="1">
        <f t="array" ref="O2365">INDEX($B$9:$F$1048576, $J2365, $K2365 )</f>
        <v>바바리안스카이코리아6(유)1-20</v>
      </c>
      <c r="P2365" t="str" cm="1">
        <f t="array" ref="P2365">IF( $L2365, TRIM(_xll.IMDP("IR", $G$5&amp;$N2365, $G$6)), "" )</f>
        <v/>
      </c>
      <c r="Q2365" t="b" cm="1">
        <f t="array" ref="Q2365">IF(
    $U$1=1, AND($P2365&lt;&gt;"", $P2365&lt;&gt;"...", $P2365&lt;&gt;"입력오류"),
    IF(
        $U$18=1, AND($P2365&lt;&gt;"", $P2365&lt;&gt;"...", $P2365&lt;&gt;"입력오류", ISNUMBER(FIND(INDEX($T$2:$T$7,$U$1),$P2365))),
        IF(
            $U$17="기타", AND($P2365&lt;&gt;"", $P2365&lt;&gt;"...", $P2365&lt;&gt;"입력오류", NOT(ISNUMBER(FIND($T$21:$T$34,$P2365)))),
            AND($P2365&lt;&gt;"", $P2365&lt;&gt;"...", $P2365&lt;&gt;"입력오류", $T$19=$P2365)
        )
    )
)</f>
        <v>0</v>
      </c>
    </row>
    <row r="2366" spans="1:17">
      <c r="A2366" t="s">
        <v>4590</v>
      </c>
      <c r="B2366" t="s">
        <v>4591</v>
      </c>
      <c r="I2366">
        <f t="shared" si="109"/>
        <v>2365</v>
      </c>
      <c r="J2366">
        <f t="shared" si="110"/>
        <v>2365</v>
      </c>
      <c r="K2366">
        <f t="shared" si="108"/>
        <v>1</v>
      </c>
      <c r="L2366" t="b">
        <f>COUNTIF($N$2:N2366, N2366)=1</f>
        <v>1</v>
      </c>
      <c r="M2366" s="37">
        <f>IF( $Q2366, MAX($M$1:M2365)+1, 0)</f>
        <v>0</v>
      </c>
      <c r="N2366" t="str" cm="1">
        <f t="array" ref="N2366">INDEX($A$9:$F$1048576, $J2366, $K2366 )</f>
        <v>69890</v>
      </c>
      <c r="O2366" t="str" cm="1">
        <f t="array" ref="O2366">INDEX($B$9:$F$1048576, $J2366, $K2366 )</f>
        <v>바바리안스카이코리아6(유)1-21</v>
      </c>
      <c r="P2366" t="str" cm="1">
        <f t="array" ref="P2366">IF( $L2366, TRIM(_xll.IMDP("IR", $G$5&amp;$N2366, $G$6)), "" )</f>
        <v/>
      </c>
      <c r="Q2366" t="b" cm="1">
        <f t="array" ref="Q2366">IF(
    $U$1=1, AND($P2366&lt;&gt;"", $P2366&lt;&gt;"...", $P2366&lt;&gt;"입력오류"),
    IF(
        $U$18=1, AND($P2366&lt;&gt;"", $P2366&lt;&gt;"...", $P2366&lt;&gt;"입력오류", ISNUMBER(FIND(INDEX($T$2:$T$7,$U$1),$P2366))),
        IF(
            $U$17="기타", AND($P2366&lt;&gt;"", $P2366&lt;&gt;"...", $P2366&lt;&gt;"입력오류", NOT(ISNUMBER(FIND($T$21:$T$34,$P2366)))),
            AND($P2366&lt;&gt;"", $P2366&lt;&gt;"...", $P2366&lt;&gt;"입력오류", $T$19=$P2366)
        )
    )
)</f>
        <v>0</v>
      </c>
    </row>
    <row r="2367" spans="1:17">
      <c r="A2367" t="s">
        <v>4592</v>
      </c>
      <c r="B2367" t="s">
        <v>4593</v>
      </c>
      <c r="I2367">
        <f t="shared" si="109"/>
        <v>2366</v>
      </c>
      <c r="J2367">
        <f t="shared" si="110"/>
        <v>2366</v>
      </c>
      <c r="K2367">
        <f t="shared" si="108"/>
        <v>1</v>
      </c>
      <c r="L2367" t="b">
        <f>COUNTIF($N$2:N2367, N2367)=1</f>
        <v>1</v>
      </c>
      <c r="M2367" s="37">
        <f>IF( $Q2367, MAX($M$1:M2366)+1, 0)</f>
        <v>0</v>
      </c>
      <c r="N2367" t="str" cm="1">
        <f t="array" ref="N2367">INDEX($A$9:$F$1048576, $J2367, $K2367 )</f>
        <v>69891</v>
      </c>
      <c r="O2367" t="str" cm="1">
        <f t="array" ref="O2367">INDEX($B$9:$F$1048576, $J2367, $K2367 )</f>
        <v>바바리안스카이코리아6(유)1-22</v>
      </c>
      <c r="P2367" t="str" cm="1">
        <f t="array" ref="P2367">IF( $L2367, TRIM(_xll.IMDP("IR", $G$5&amp;$N2367, $G$6)), "" )</f>
        <v/>
      </c>
      <c r="Q2367" t="b" cm="1">
        <f t="array" ref="Q2367">IF(
    $U$1=1, AND($P2367&lt;&gt;"", $P2367&lt;&gt;"...", $P2367&lt;&gt;"입력오류"),
    IF(
        $U$18=1, AND($P2367&lt;&gt;"", $P2367&lt;&gt;"...", $P2367&lt;&gt;"입력오류", ISNUMBER(FIND(INDEX($T$2:$T$7,$U$1),$P2367))),
        IF(
            $U$17="기타", AND($P2367&lt;&gt;"", $P2367&lt;&gt;"...", $P2367&lt;&gt;"입력오류", NOT(ISNUMBER(FIND($T$21:$T$34,$P2367)))),
            AND($P2367&lt;&gt;"", $P2367&lt;&gt;"...", $P2367&lt;&gt;"입력오류", $T$19=$P2367)
        )
    )
)</f>
        <v>0</v>
      </c>
    </row>
    <row r="2368" spans="1:17">
      <c r="A2368" t="s">
        <v>4594</v>
      </c>
      <c r="B2368" t="s">
        <v>4595</v>
      </c>
      <c r="I2368">
        <f t="shared" si="109"/>
        <v>2367</v>
      </c>
      <c r="J2368">
        <f t="shared" si="110"/>
        <v>2367</v>
      </c>
      <c r="K2368">
        <f t="shared" si="108"/>
        <v>1</v>
      </c>
      <c r="L2368" t="b">
        <f>COUNTIF($N$2:N2368, N2368)=1</f>
        <v>1</v>
      </c>
      <c r="M2368" s="37">
        <f>IF( $Q2368, MAX($M$1:M2367)+1, 0)</f>
        <v>0</v>
      </c>
      <c r="N2368" t="str" cm="1">
        <f t="array" ref="N2368">INDEX($A$9:$F$1048576, $J2368, $K2368 )</f>
        <v>69892</v>
      </c>
      <c r="O2368" t="str" cm="1">
        <f t="array" ref="O2368">INDEX($B$9:$F$1048576, $J2368, $K2368 )</f>
        <v>바바리안스카이코리아6(유)1-23</v>
      </c>
      <c r="P2368" t="str" cm="1">
        <f t="array" ref="P2368">IF( $L2368, TRIM(_xll.IMDP("IR", $G$5&amp;$N2368, $G$6)), "" )</f>
        <v/>
      </c>
      <c r="Q2368" t="b" cm="1">
        <f t="array" ref="Q2368">IF(
    $U$1=1, AND($P2368&lt;&gt;"", $P2368&lt;&gt;"...", $P2368&lt;&gt;"입력오류"),
    IF(
        $U$18=1, AND($P2368&lt;&gt;"", $P2368&lt;&gt;"...", $P2368&lt;&gt;"입력오류", ISNUMBER(FIND(INDEX($T$2:$T$7,$U$1),$P2368))),
        IF(
            $U$17="기타", AND($P2368&lt;&gt;"", $P2368&lt;&gt;"...", $P2368&lt;&gt;"입력오류", NOT(ISNUMBER(FIND($T$21:$T$34,$P2368)))),
            AND($P2368&lt;&gt;"", $P2368&lt;&gt;"...", $P2368&lt;&gt;"입력오류", $T$19=$P2368)
        )
    )
)</f>
        <v>0</v>
      </c>
    </row>
    <row r="2369" spans="1:17">
      <c r="A2369" t="s">
        <v>4596</v>
      </c>
      <c r="B2369" t="s">
        <v>4597</v>
      </c>
      <c r="I2369">
        <f t="shared" si="109"/>
        <v>2368</v>
      </c>
      <c r="J2369">
        <f t="shared" si="110"/>
        <v>2368</v>
      </c>
      <c r="K2369">
        <f t="shared" si="108"/>
        <v>1</v>
      </c>
      <c r="L2369" t="b">
        <f>COUNTIF($N$2:N2369, N2369)=1</f>
        <v>1</v>
      </c>
      <c r="M2369" s="37">
        <f>IF( $Q2369, MAX($M$1:M2368)+1, 0)</f>
        <v>0</v>
      </c>
      <c r="N2369" t="str" cm="1">
        <f t="array" ref="N2369">INDEX($A$9:$F$1048576, $J2369, $K2369 )</f>
        <v>69893</v>
      </c>
      <c r="O2369" t="str" cm="1">
        <f t="array" ref="O2369">INDEX($B$9:$F$1048576, $J2369, $K2369 )</f>
        <v>바바리안스카이코리아6(유)1-24</v>
      </c>
      <c r="P2369" t="str" cm="1">
        <f t="array" ref="P2369">IF( $L2369, TRIM(_xll.IMDP("IR", $G$5&amp;$N2369, $G$6)), "" )</f>
        <v/>
      </c>
      <c r="Q2369" t="b" cm="1">
        <f t="array" ref="Q2369">IF(
    $U$1=1, AND($P2369&lt;&gt;"", $P2369&lt;&gt;"...", $P2369&lt;&gt;"입력오류"),
    IF(
        $U$18=1, AND($P2369&lt;&gt;"", $P2369&lt;&gt;"...", $P2369&lt;&gt;"입력오류", ISNUMBER(FIND(INDEX($T$2:$T$7,$U$1),$P2369))),
        IF(
            $U$17="기타", AND($P2369&lt;&gt;"", $P2369&lt;&gt;"...", $P2369&lt;&gt;"입력오류", NOT(ISNUMBER(FIND($T$21:$T$34,$P2369)))),
            AND($P2369&lt;&gt;"", $P2369&lt;&gt;"...", $P2369&lt;&gt;"입력오류", $T$19=$P2369)
        )
    )
)</f>
        <v>0</v>
      </c>
    </row>
    <row r="2370" spans="1:17">
      <c r="A2370" t="s">
        <v>4598</v>
      </c>
      <c r="B2370" t="s">
        <v>4599</v>
      </c>
      <c r="I2370">
        <f t="shared" si="109"/>
        <v>2369</v>
      </c>
      <c r="J2370">
        <f t="shared" si="110"/>
        <v>2369</v>
      </c>
      <c r="K2370">
        <f t="shared" ref="K2370:K2433" si="111">IF( $I2370&gt;$G$4, NA(), IF($I2370&gt;$G$3, 5, IF($I2370&gt;$G$2, 3, 1 ) ) )</f>
        <v>1</v>
      </c>
      <c r="L2370" t="b">
        <f>COUNTIF($N$2:N2370, N2370)=1</f>
        <v>1</v>
      </c>
      <c r="M2370" s="37">
        <f>IF( $Q2370, MAX($M$1:M2369)+1, 0)</f>
        <v>0</v>
      </c>
      <c r="N2370" t="str" cm="1">
        <f t="array" ref="N2370">INDEX($A$9:$F$1048576, $J2370, $K2370 )</f>
        <v>69894</v>
      </c>
      <c r="O2370" t="str" cm="1">
        <f t="array" ref="O2370">INDEX($B$9:$F$1048576, $J2370, $K2370 )</f>
        <v>바바리안스카이코리아6(유)1-25</v>
      </c>
      <c r="P2370" t="str" cm="1">
        <f t="array" ref="P2370">IF( $L2370, TRIM(_xll.IMDP("IR", $G$5&amp;$N2370, $G$6)), "" )</f>
        <v/>
      </c>
      <c r="Q2370" t="b" cm="1">
        <f t="array" ref="Q2370">IF(
    $U$1=1, AND($P2370&lt;&gt;"", $P2370&lt;&gt;"...", $P2370&lt;&gt;"입력오류"),
    IF(
        $U$18=1, AND($P2370&lt;&gt;"", $P2370&lt;&gt;"...", $P2370&lt;&gt;"입력오류", ISNUMBER(FIND(INDEX($T$2:$T$7,$U$1),$P2370))),
        IF(
            $U$17="기타", AND($P2370&lt;&gt;"", $P2370&lt;&gt;"...", $P2370&lt;&gt;"입력오류", NOT(ISNUMBER(FIND($T$21:$T$34,$P2370)))),
            AND($P2370&lt;&gt;"", $P2370&lt;&gt;"...", $P2370&lt;&gt;"입력오류", $T$19=$P2370)
        )
    )
)</f>
        <v>0</v>
      </c>
    </row>
    <row r="2371" spans="1:17">
      <c r="A2371" t="s">
        <v>4600</v>
      </c>
      <c r="B2371" t="s">
        <v>4601</v>
      </c>
      <c r="I2371">
        <f t="shared" ref="I2371:I2434" si="112">ROW()-1</f>
        <v>2370</v>
      </c>
      <c r="J2371">
        <f t="shared" ref="J2371:J2434" si="113">IF( $I2371&gt;$G$4, NA(), IF($I2371&gt;$G$3, $I2371-$G$3, IF($I2371&gt;$G$2, $I2371-$G$2, $I2371 ) ) )</f>
        <v>2370</v>
      </c>
      <c r="K2371">
        <f t="shared" si="111"/>
        <v>1</v>
      </c>
      <c r="L2371" t="b">
        <f>COUNTIF($N$2:N2371, N2371)=1</f>
        <v>1</v>
      </c>
      <c r="M2371" s="37">
        <f>IF( $Q2371, MAX($M$1:M2370)+1, 0)</f>
        <v>0</v>
      </c>
      <c r="N2371" t="str" cm="1">
        <f t="array" ref="N2371">INDEX($A$9:$F$1048576, $J2371, $K2371 )</f>
        <v>69895</v>
      </c>
      <c r="O2371" t="str" cm="1">
        <f t="array" ref="O2371">INDEX($B$9:$F$1048576, $J2371, $K2371 )</f>
        <v>바바리안스카이코리아6(유)1-26</v>
      </c>
      <c r="P2371" t="str" cm="1">
        <f t="array" ref="P2371">IF( $L2371, TRIM(_xll.IMDP("IR", $G$5&amp;$N2371, $G$6)), "" )</f>
        <v/>
      </c>
      <c r="Q2371" t="b" cm="1">
        <f t="array" ref="Q2371">IF(
    $U$1=1, AND($P2371&lt;&gt;"", $P2371&lt;&gt;"...", $P2371&lt;&gt;"입력오류"),
    IF(
        $U$18=1, AND($P2371&lt;&gt;"", $P2371&lt;&gt;"...", $P2371&lt;&gt;"입력오류", ISNUMBER(FIND(INDEX($T$2:$T$7,$U$1),$P2371))),
        IF(
            $U$17="기타", AND($P2371&lt;&gt;"", $P2371&lt;&gt;"...", $P2371&lt;&gt;"입력오류", NOT(ISNUMBER(FIND($T$21:$T$34,$P2371)))),
            AND($P2371&lt;&gt;"", $P2371&lt;&gt;"...", $P2371&lt;&gt;"입력오류", $T$19=$P2371)
        )
    )
)</f>
        <v>0</v>
      </c>
    </row>
    <row r="2372" spans="1:17">
      <c r="A2372" t="s">
        <v>4602</v>
      </c>
      <c r="B2372" t="s">
        <v>4603</v>
      </c>
      <c r="I2372">
        <f t="shared" si="112"/>
        <v>2371</v>
      </c>
      <c r="J2372">
        <f t="shared" si="113"/>
        <v>2371</v>
      </c>
      <c r="K2372">
        <f t="shared" si="111"/>
        <v>1</v>
      </c>
      <c r="L2372" t="b">
        <f>COUNTIF($N$2:N2372, N2372)=1</f>
        <v>1</v>
      </c>
      <c r="M2372" s="37">
        <f>IF( $Q2372, MAX($M$1:M2371)+1, 0)</f>
        <v>0</v>
      </c>
      <c r="N2372" t="str" cm="1">
        <f t="array" ref="N2372">INDEX($A$9:$F$1048576, $J2372, $K2372 )</f>
        <v>69896</v>
      </c>
      <c r="O2372" t="str" cm="1">
        <f t="array" ref="O2372">INDEX($B$9:$F$1048576, $J2372, $K2372 )</f>
        <v>바바리안스카이코리아6(유)1-27</v>
      </c>
      <c r="P2372" t="str" cm="1">
        <f t="array" ref="P2372">IF( $L2372, TRIM(_xll.IMDP("IR", $G$5&amp;$N2372, $G$6)), "" )</f>
        <v/>
      </c>
      <c r="Q2372" t="b" cm="1">
        <f t="array" ref="Q2372">IF(
    $U$1=1, AND($P2372&lt;&gt;"", $P2372&lt;&gt;"...", $P2372&lt;&gt;"입력오류"),
    IF(
        $U$18=1, AND($P2372&lt;&gt;"", $P2372&lt;&gt;"...", $P2372&lt;&gt;"입력오류", ISNUMBER(FIND(INDEX($T$2:$T$7,$U$1),$P2372))),
        IF(
            $U$17="기타", AND($P2372&lt;&gt;"", $P2372&lt;&gt;"...", $P2372&lt;&gt;"입력오류", NOT(ISNUMBER(FIND($T$21:$T$34,$P2372)))),
            AND($P2372&lt;&gt;"", $P2372&lt;&gt;"...", $P2372&lt;&gt;"입력오류", $T$19=$P2372)
        )
    )
)</f>
        <v>0</v>
      </c>
    </row>
    <row r="2373" spans="1:17">
      <c r="A2373" t="s">
        <v>4604</v>
      </c>
      <c r="B2373" t="s">
        <v>4605</v>
      </c>
      <c r="I2373">
        <f t="shared" si="112"/>
        <v>2372</v>
      </c>
      <c r="J2373">
        <f t="shared" si="113"/>
        <v>2372</v>
      </c>
      <c r="K2373">
        <f t="shared" si="111"/>
        <v>1</v>
      </c>
      <c r="L2373" t="b">
        <f>COUNTIF($N$2:N2373, N2373)=1</f>
        <v>1</v>
      </c>
      <c r="M2373" s="37">
        <f>IF( $Q2373, MAX($M$1:M2372)+1, 0)</f>
        <v>0</v>
      </c>
      <c r="N2373" t="str" cm="1">
        <f t="array" ref="N2373">INDEX($A$9:$F$1048576, $J2373, $K2373 )</f>
        <v>69897</v>
      </c>
      <c r="O2373" t="str" cm="1">
        <f t="array" ref="O2373">INDEX($B$9:$F$1048576, $J2373, $K2373 )</f>
        <v>바바리안스카이코리아6(유)1-28</v>
      </c>
      <c r="P2373" t="str" cm="1">
        <f t="array" ref="P2373">IF( $L2373, TRIM(_xll.IMDP("IR", $G$5&amp;$N2373, $G$6)), "" )</f>
        <v/>
      </c>
      <c r="Q2373" t="b" cm="1">
        <f t="array" ref="Q2373">IF(
    $U$1=1, AND($P2373&lt;&gt;"", $P2373&lt;&gt;"...", $P2373&lt;&gt;"입력오류"),
    IF(
        $U$18=1, AND($P2373&lt;&gt;"", $P2373&lt;&gt;"...", $P2373&lt;&gt;"입력오류", ISNUMBER(FIND(INDEX($T$2:$T$7,$U$1),$P2373))),
        IF(
            $U$17="기타", AND($P2373&lt;&gt;"", $P2373&lt;&gt;"...", $P2373&lt;&gt;"입력오류", NOT(ISNUMBER(FIND($T$21:$T$34,$P2373)))),
            AND($P2373&lt;&gt;"", $P2373&lt;&gt;"...", $P2373&lt;&gt;"입력오류", $T$19=$P2373)
        )
    )
)</f>
        <v>0</v>
      </c>
    </row>
    <row r="2374" spans="1:17">
      <c r="A2374" t="s">
        <v>4606</v>
      </c>
      <c r="B2374" t="s">
        <v>4607</v>
      </c>
      <c r="I2374">
        <f t="shared" si="112"/>
        <v>2373</v>
      </c>
      <c r="J2374">
        <f t="shared" si="113"/>
        <v>2373</v>
      </c>
      <c r="K2374">
        <f t="shared" si="111"/>
        <v>1</v>
      </c>
      <c r="L2374" t="b">
        <f>COUNTIF($N$2:N2374, N2374)=1</f>
        <v>1</v>
      </c>
      <c r="M2374" s="37">
        <f>IF( $Q2374, MAX($M$1:M2373)+1, 0)</f>
        <v>0</v>
      </c>
      <c r="N2374" t="str" cm="1">
        <f t="array" ref="N2374">INDEX($A$9:$F$1048576, $J2374, $K2374 )</f>
        <v>69898</v>
      </c>
      <c r="O2374" t="str" cm="1">
        <f t="array" ref="O2374">INDEX($B$9:$F$1048576, $J2374, $K2374 )</f>
        <v>바바리안스카이코리아6(유)1-29</v>
      </c>
      <c r="P2374" t="str" cm="1">
        <f t="array" ref="P2374">IF( $L2374, TRIM(_xll.IMDP("IR", $G$5&amp;$N2374, $G$6)), "" )</f>
        <v/>
      </c>
      <c r="Q2374" t="b" cm="1">
        <f t="array" ref="Q2374">IF(
    $U$1=1, AND($P2374&lt;&gt;"", $P2374&lt;&gt;"...", $P2374&lt;&gt;"입력오류"),
    IF(
        $U$18=1, AND($P2374&lt;&gt;"", $P2374&lt;&gt;"...", $P2374&lt;&gt;"입력오류", ISNUMBER(FIND(INDEX($T$2:$T$7,$U$1),$P2374))),
        IF(
            $U$17="기타", AND($P2374&lt;&gt;"", $P2374&lt;&gt;"...", $P2374&lt;&gt;"입력오류", NOT(ISNUMBER(FIND($T$21:$T$34,$P2374)))),
            AND($P2374&lt;&gt;"", $P2374&lt;&gt;"...", $P2374&lt;&gt;"입력오류", $T$19=$P2374)
        )
    )
)</f>
        <v>0</v>
      </c>
    </row>
    <row r="2375" spans="1:17">
      <c r="A2375" t="s">
        <v>4608</v>
      </c>
      <c r="B2375" t="s">
        <v>4609</v>
      </c>
      <c r="I2375">
        <f t="shared" si="112"/>
        <v>2374</v>
      </c>
      <c r="J2375">
        <f t="shared" si="113"/>
        <v>2374</v>
      </c>
      <c r="K2375">
        <f t="shared" si="111"/>
        <v>1</v>
      </c>
      <c r="L2375" t="b">
        <f>COUNTIF($N$2:N2375, N2375)=1</f>
        <v>1</v>
      </c>
      <c r="M2375" s="37">
        <f>IF( $Q2375, MAX($M$1:M2374)+1, 0)</f>
        <v>0</v>
      </c>
      <c r="N2375" t="str" cm="1">
        <f t="array" ref="N2375">INDEX($A$9:$F$1048576, $J2375, $K2375 )</f>
        <v>69899</v>
      </c>
      <c r="O2375" t="str" cm="1">
        <f t="array" ref="O2375">INDEX($B$9:$F$1048576, $J2375, $K2375 )</f>
        <v>바바리안스카이코리아6(유)1-30</v>
      </c>
      <c r="P2375" t="str" cm="1">
        <f t="array" ref="P2375">IF( $L2375, TRIM(_xll.IMDP("IR", $G$5&amp;$N2375, $G$6)), "" )</f>
        <v/>
      </c>
      <c r="Q2375" t="b" cm="1">
        <f t="array" ref="Q2375">IF(
    $U$1=1, AND($P2375&lt;&gt;"", $P2375&lt;&gt;"...", $P2375&lt;&gt;"입력오류"),
    IF(
        $U$18=1, AND($P2375&lt;&gt;"", $P2375&lt;&gt;"...", $P2375&lt;&gt;"입력오류", ISNUMBER(FIND(INDEX($T$2:$T$7,$U$1),$P2375))),
        IF(
            $U$17="기타", AND($P2375&lt;&gt;"", $P2375&lt;&gt;"...", $P2375&lt;&gt;"입력오류", NOT(ISNUMBER(FIND($T$21:$T$34,$P2375)))),
            AND($P2375&lt;&gt;"", $P2375&lt;&gt;"...", $P2375&lt;&gt;"입력오류", $T$19=$P2375)
        )
    )
)</f>
        <v>0</v>
      </c>
    </row>
    <row r="2376" spans="1:17">
      <c r="A2376" t="s">
        <v>4610</v>
      </c>
      <c r="B2376" t="s">
        <v>4611</v>
      </c>
      <c r="I2376">
        <f t="shared" si="112"/>
        <v>2375</v>
      </c>
      <c r="J2376">
        <f t="shared" si="113"/>
        <v>2375</v>
      </c>
      <c r="K2376">
        <f t="shared" si="111"/>
        <v>1</v>
      </c>
      <c r="L2376" t="b">
        <f>COUNTIF($N$2:N2376, N2376)=1</f>
        <v>1</v>
      </c>
      <c r="M2376" s="37">
        <f>IF( $Q2376, MAX($M$1:M2375)+1, 0)</f>
        <v>0</v>
      </c>
      <c r="N2376" t="str" cm="1">
        <f t="array" ref="N2376">INDEX($A$9:$F$1048576, $J2376, $K2376 )</f>
        <v>69900</v>
      </c>
      <c r="O2376" t="str" cm="1">
        <f t="array" ref="O2376">INDEX($B$9:$F$1048576, $J2376, $K2376 )</f>
        <v>바바리안스카이코리아6(유)1-31</v>
      </c>
      <c r="P2376" t="str" cm="1">
        <f t="array" ref="P2376">IF( $L2376, TRIM(_xll.IMDP("IR", $G$5&amp;$N2376, $G$6)), "" )</f>
        <v/>
      </c>
      <c r="Q2376" t="b" cm="1">
        <f t="array" ref="Q2376">IF(
    $U$1=1, AND($P2376&lt;&gt;"", $P2376&lt;&gt;"...", $P2376&lt;&gt;"입력오류"),
    IF(
        $U$18=1, AND($P2376&lt;&gt;"", $P2376&lt;&gt;"...", $P2376&lt;&gt;"입력오류", ISNUMBER(FIND(INDEX($T$2:$T$7,$U$1),$P2376))),
        IF(
            $U$17="기타", AND($P2376&lt;&gt;"", $P2376&lt;&gt;"...", $P2376&lt;&gt;"입력오류", NOT(ISNUMBER(FIND($T$21:$T$34,$P2376)))),
            AND($P2376&lt;&gt;"", $P2376&lt;&gt;"...", $P2376&lt;&gt;"입력오류", $T$19=$P2376)
        )
    )
)</f>
        <v>0</v>
      </c>
    </row>
    <row r="2377" spans="1:17">
      <c r="A2377" t="s">
        <v>4612</v>
      </c>
      <c r="B2377" t="s">
        <v>4613</v>
      </c>
      <c r="I2377">
        <f t="shared" si="112"/>
        <v>2376</v>
      </c>
      <c r="J2377">
        <f t="shared" si="113"/>
        <v>2376</v>
      </c>
      <c r="K2377">
        <f t="shared" si="111"/>
        <v>1</v>
      </c>
      <c r="L2377" t="b">
        <f>COUNTIF($N$2:N2377, N2377)=1</f>
        <v>1</v>
      </c>
      <c r="M2377" s="37">
        <f>IF( $Q2377, MAX($M$1:M2376)+1, 0)</f>
        <v>0</v>
      </c>
      <c r="N2377" t="str" cm="1">
        <f t="array" ref="N2377">INDEX($A$9:$F$1048576, $J2377, $K2377 )</f>
        <v>69901</v>
      </c>
      <c r="O2377" t="str" cm="1">
        <f t="array" ref="O2377">INDEX($B$9:$F$1048576, $J2377, $K2377 )</f>
        <v>바바리안스카이코리아6(유)1-32</v>
      </c>
      <c r="P2377" t="str" cm="1">
        <f t="array" ref="P2377">IF( $L2377, TRIM(_xll.IMDP("IR", $G$5&amp;$N2377, $G$6)), "" )</f>
        <v/>
      </c>
      <c r="Q2377" t="b" cm="1">
        <f t="array" ref="Q2377">IF(
    $U$1=1, AND($P2377&lt;&gt;"", $P2377&lt;&gt;"...", $P2377&lt;&gt;"입력오류"),
    IF(
        $U$18=1, AND($P2377&lt;&gt;"", $P2377&lt;&gt;"...", $P2377&lt;&gt;"입력오류", ISNUMBER(FIND(INDEX($T$2:$T$7,$U$1),$P2377))),
        IF(
            $U$17="기타", AND($P2377&lt;&gt;"", $P2377&lt;&gt;"...", $P2377&lt;&gt;"입력오류", NOT(ISNUMBER(FIND($T$21:$T$34,$P2377)))),
            AND($P2377&lt;&gt;"", $P2377&lt;&gt;"...", $P2377&lt;&gt;"입력오류", $T$19=$P2377)
        )
    )
)</f>
        <v>0</v>
      </c>
    </row>
    <row r="2378" spans="1:17">
      <c r="A2378" t="s">
        <v>4614</v>
      </c>
      <c r="B2378" t="s">
        <v>4615</v>
      </c>
      <c r="I2378">
        <f t="shared" si="112"/>
        <v>2377</v>
      </c>
      <c r="J2378">
        <f t="shared" si="113"/>
        <v>2377</v>
      </c>
      <c r="K2378">
        <f t="shared" si="111"/>
        <v>1</v>
      </c>
      <c r="L2378" t="b">
        <f>COUNTIF($N$2:N2378, N2378)=1</f>
        <v>1</v>
      </c>
      <c r="M2378" s="37">
        <f>IF( $Q2378, MAX($M$1:M2377)+1, 0)</f>
        <v>0</v>
      </c>
      <c r="N2378" t="str" cm="1">
        <f t="array" ref="N2378">INDEX($A$9:$F$1048576, $J2378, $K2378 )</f>
        <v>69902</v>
      </c>
      <c r="O2378" t="str" cm="1">
        <f t="array" ref="O2378">INDEX($B$9:$F$1048576, $J2378, $K2378 )</f>
        <v>바바리안스카이코리아6(유)1-33</v>
      </c>
      <c r="P2378" t="str" cm="1">
        <f t="array" ref="P2378">IF( $L2378, TRIM(_xll.IMDP("IR", $G$5&amp;$N2378, $G$6)), "" )</f>
        <v/>
      </c>
      <c r="Q2378" t="b" cm="1">
        <f t="array" ref="Q2378">IF(
    $U$1=1, AND($P2378&lt;&gt;"", $P2378&lt;&gt;"...", $P2378&lt;&gt;"입력오류"),
    IF(
        $U$18=1, AND($P2378&lt;&gt;"", $P2378&lt;&gt;"...", $P2378&lt;&gt;"입력오류", ISNUMBER(FIND(INDEX($T$2:$T$7,$U$1),$P2378))),
        IF(
            $U$17="기타", AND($P2378&lt;&gt;"", $P2378&lt;&gt;"...", $P2378&lt;&gt;"입력오류", NOT(ISNUMBER(FIND($T$21:$T$34,$P2378)))),
            AND($P2378&lt;&gt;"", $P2378&lt;&gt;"...", $P2378&lt;&gt;"입력오류", $T$19=$P2378)
        )
    )
)</f>
        <v>0</v>
      </c>
    </row>
    <row r="2379" spans="1:17">
      <c r="A2379" t="s">
        <v>4616</v>
      </c>
      <c r="B2379" t="s">
        <v>4617</v>
      </c>
      <c r="I2379">
        <f t="shared" si="112"/>
        <v>2378</v>
      </c>
      <c r="J2379">
        <f t="shared" si="113"/>
        <v>2378</v>
      </c>
      <c r="K2379">
        <f t="shared" si="111"/>
        <v>1</v>
      </c>
      <c r="L2379" t="b">
        <f>COUNTIF($N$2:N2379, N2379)=1</f>
        <v>1</v>
      </c>
      <c r="M2379" s="37">
        <f>IF( $Q2379, MAX($M$1:M2378)+1, 0)</f>
        <v>0</v>
      </c>
      <c r="N2379" t="str" cm="1">
        <f t="array" ref="N2379">INDEX($A$9:$F$1048576, $J2379, $K2379 )</f>
        <v>69903</v>
      </c>
      <c r="O2379" t="str" cm="1">
        <f t="array" ref="O2379">INDEX($B$9:$F$1048576, $J2379, $K2379 )</f>
        <v>바바리안스카이코리아6(유)1-34</v>
      </c>
      <c r="P2379" t="str" cm="1">
        <f t="array" ref="P2379">IF( $L2379, TRIM(_xll.IMDP("IR", $G$5&amp;$N2379, $G$6)), "" )</f>
        <v/>
      </c>
      <c r="Q2379" t="b" cm="1">
        <f t="array" ref="Q2379">IF(
    $U$1=1, AND($P2379&lt;&gt;"", $P2379&lt;&gt;"...", $P2379&lt;&gt;"입력오류"),
    IF(
        $U$18=1, AND($P2379&lt;&gt;"", $P2379&lt;&gt;"...", $P2379&lt;&gt;"입력오류", ISNUMBER(FIND(INDEX($T$2:$T$7,$U$1),$P2379))),
        IF(
            $U$17="기타", AND($P2379&lt;&gt;"", $P2379&lt;&gt;"...", $P2379&lt;&gt;"입력오류", NOT(ISNUMBER(FIND($T$21:$T$34,$P2379)))),
            AND($P2379&lt;&gt;"", $P2379&lt;&gt;"...", $P2379&lt;&gt;"입력오류", $T$19=$P2379)
        )
    )
)</f>
        <v>0</v>
      </c>
    </row>
    <row r="2380" spans="1:17">
      <c r="A2380" t="s">
        <v>4618</v>
      </c>
      <c r="B2380" t="s">
        <v>4619</v>
      </c>
      <c r="I2380">
        <f t="shared" si="112"/>
        <v>2379</v>
      </c>
      <c r="J2380">
        <f t="shared" si="113"/>
        <v>2379</v>
      </c>
      <c r="K2380">
        <f t="shared" si="111"/>
        <v>1</v>
      </c>
      <c r="L2380" t="b">
        <f>COUNTIF($N$2:N2380, N2380)=1</f>
        <v>1</v>
      </c>
      <c r="M2380" s="37">
        <f>IF( $Q2380, MAX($M$1:M2379)+1, 0)</f>
        <v>0</v>
      </c>
      <c r="N2380" t="str" cm="1">
        <f t="array" ref="N2380">INDEX($A$9:$F$1048576, $J2380, $K2380 )</f>
        <v>69904</v>
      </c>
      <c r="O2380" t="str" cm="1">
        <f t="array" ref="O2380">INDEX($B$9:$F$1048576, $J2380, $K2380 )</f>
        <v>바바리안스카이코리아6(유)1-35</v>
      </c>
      <c r="P2380" t="str" cm="1">
        <f t="array" ref="P2380">IF( $L2380, TRIM(_xll.IMDP("IR", $G$5&amp;$N2380, $G$6)), "" )</f>
        <v/>
      </c>
      <c r="Q2380" t="b" cm="1">
        <f t="array" ref="Q2380">IF(
    $U$1=1, AND($P2380&lt;&gt;"", $P2380&lt;&gt;"...", $P2380&lt;&gt;"입력오류"),
    IF(
        $U$18=1, AND($P2380&lt;&gt;"", $P2380&lt;&gt;"...", $P2380&lt;&gt;"입력오류", ISNUMBER(FIND(INDEX($T$2:$T$7,$U$1),$P2380))),
        IF(
            $U$17="기타", AND($P2380&lt;&gt;"", $P2380&lt;&gt;"...", $P2380&lt;&gt;"입력오류", NOT(ISNUMBER(FIND($T$21:$T$34,$P2380)))),
            AND($P2380&lt;&gt;"", $P2380&lt;&gt;"...", $P2380&lt;&gt;"입력오류", $T$19=$P2380)
        )
    )
)</f>
        <v>0</v>
      </c>
    </row>
    <row r="2381" spans="1:17">
      <c r="A2381" t="s">
        <v>4620</v>
      </c>
      <c r="B2381" t="s">
        <v>4621</v>
      </c>
      <c r="I2381">
        <f t="shared" si="112"/>
        <v>2380</v>
      </c>
      <c r="J2381">
        <f t="shared" si="113"/>
        <v>2380</v>
      </c>
      <c r="K2381">
        <f t="shared" si="111"/>
        <v>1</v>
      </c>
      <c r="L2381" t="b">
        <f>COUNTIF($N$2:N2381, N2381)=1</f>
        <v>1</v>
      </c>
      <c r="M2381" s="37">
        <f>IF( $Q2381, MAX($M$1:M2380)+1, 0)</f>
        <v>0</v>
      </c>
      <c r="N2381" t="str" cm="1">
        <f t="array" ref="N2381">INDEX($A$9:$F$1048576, $J2381, $K2381 )</f>
        <v>69905</v>
      </c>
      <c r="O2381" t="str" cm="1">
        <f t="array" ref="O2381">INDEX($B$9:$F$1048576, $J2381, $K2381 )</f>
        <v>바바리안스카이코리아6(유)1-36</v>
      </c>
      <c r="P2381" t="str" cm="1">
        <f t="array" ref="P2381">IF( $L2381, TRIM(_xll.IMDP("IR", $G$5&amp;$N2381, $G$6)), "" )</f>
        <v/>
      </c>
      <c r="Q2381" t="b" cm="1">
        <f t="array" ref="Q2381">IF(
    $U$1=1, AND($P2381&lt;&gt;"", $P2381&lt;&gt;"...", $P2381&lt;&gt;"입력오류"),
    IF(
        $U$18=1, AND($P2381&lt;&gt;"", $P2381&lt;&gt;"...", $P2381&lt;&gt;"입력오류", ISNUMBER(FIND(INDEX($T$2:$T$7,$U$1),$P2381))),
        IF(
            $U$17="기타", AND($P2381&lt;&gt;"", $P2381&lt;&gt;"...", $P2381&lt;&gt;"입력오류", NOT(ISNUMBER(FIND($T$21:$T$34,$P2381)))),
            AND($P2381&lt;&gt;"", $P2381&lt;&gt;"...", $P2381&lt;&gt;"입력오류", $T$19=$P2381)
        )
    )
)</f>
        <v>0</v>
      </c>
    </row>
    <row r="2382" spans="1:17">
      <c r="A2382" t="s">
        <v>4622</v>
      </c>
      <c r="B2382" t="s">
        <v>4623</v>
      </c>
      <c r="I2382">
        <f t="shared" si="112"/>
        <v>2381</v>
      </c>
      <c r="J2382">
        <f t="shared" si="113"/>
        <v>2381</v>
      </c>
      <c r="K2382">
        <f t="shared" si="111"/>
        <v>1</v>
      </c>
      <c r="L2382" t="b">
        <f>COUNTIF($N$2:N2382, N2382)=1</f>
        <v>1</v>
      </c>
      <c r="M2382" s="37">
        <f>IF( $Q2382, MAX($M$1:M2381)+1, 0)</f>
        <v>0</v>
      </c>
      <c r="N2382" t="str" cm="1">
        <f t="array" ref="N2382">INDEX($A$9:$F$1048576, $J2382, $K2382 )</f>
        <v>69906</v>
      </c>
      <c r="O2382" t="str" cm="1">
        <f t="array" ref="O2382">INDEX($B$9:$F$1048576, $J2382, $K2382 )</f>
        <v>바바리안스카이코리아6(유)1-37</v>
      </c>
      <c r="P2382" t="str" cm="1">
        <f t="array" ref="P2382">IF( $L2382, TRIM(_xll.IMDP("IR", $G$5&amp;$N2382, $G$6)), "" )</f>
        <v/>
      </c>
      <c r="Q2382" t="b" cm="1">
        <f t="array" ref="Q2382">IF(
    $U$1=1, AND($P2382&lt;&gt;"", $P2382&lt;&gt;"...", $P2382&lt;&gt;"입력오류"),
    IF(
        $U$18=1, AND($P2382&lt;&gt;"", $P2382&lt;&gt;"...", $P2382&lt;&gt;"입력오류", ISNUMBER(FIND(INDEX($T$2:$T$7,$U$1),$P2382))),
        IF(
            $U$17="기타", AND($P2382&lt;&gt;"", $P2382&lt;&gt;"...", $P2382&lt;&gt;"입력오류", NOT(ISNUMBER(FIND($T$21:$T$34,$P2382)))),
            AND($P2382&lt;&gt;"", $P2382&lt;&gt;"...", $P2382&lt;&gt;"입력오류", $T$19=$P2382)
        )
    )
)</f>
        <v>0</v>
      </c>
    </row>
    <row r="2383" spans="1:17">
      <c r="A2383" t="s">
        <v>4624</v>
      </c>
      <c r="B2383" t="s">
        <v>4625</v>
      </c>
      <c r="I2383">
        <f t="shared" si="112"/>
        <v>2382</v>
      </c>
      <c r="J2383">
        <f t="shared" si="113"/>
        <v>2382</v>
      </c>
      <c r="K2383">
        <f t="shared" si="111"/>
        <v>1</v>
      </c>
      <c r="L2383" t="b">
        <f>COUNTIF($N$2:N2383, N2383)=1</f>
        <v>1</v>
      </c>
      <c r="M2383" s="37">
        <f>IF( $Q2383, MAX($M$1:M2382)+1, 0)</f>
        <v>0</v>
      </c>
      <c r="N2383" t="str" cm="1">
        <f t="array" ref="N2383">INDEX($A$9:$F$1048576, $J2383, $K2383 )</f>
        <v>69916</v>
      </c>
      <c r="O2383" t="str" cm="1">
        <f t="array" ref="O2383">INDEX($B$9:$F$1048576, $J2383, $K2383 )</f>
        <v>티월드제86차(유)1-5</v>
      </c>
      <c r="P2383" t="str" cm="1">
        <f t="array" ref="P2383">IF( $L2383, TRIM(_xll.IMDP("IR", $G$5&amp;$N2383, $G$6)), "" )</f>
        <v/>
      </c>
      <c r="Q2383" t="b" cm="1">
        <f t="array" ref="Q2383">IF(
    $U$1=1, AND($P2383&lt;&gt;"", $P2383&lt;&gt;"...", $P2383&lt;&gt;"입력오류"),
    IF(
        $U$18=1, AND($P2383&lt;&gt;"", $P2383&lt;&gt;"...", $P2383&lt;&gt;"입력오류", ISNUMBER(FIND(INDEX($T$2:$T$7,$U$1),$P2383))),
        IF(
            $U$17="기타", AND($P2383&lt;&gt;"", $P2383&lt;&gt;"...", $P2383&lt;&gt;"입력오류", NOT(ISNUMBER(FIND($T$21:$T$34,$P2383)))),
            AND($P2383&lt;&gt;"", $P2383&lt;&gt;"...", $P2383&lt;&gt;"입력오류", $T$19=$P2383)
        )
    )
)</f>
        <v>0</v>
      </c>
    </row>
    <row r="2384" spans="1:17">
      <c r="A2384" t="s">
        <v>4626</v>
      </c>
      <c r="B2384" t="s">
        <v>4627</v>
      </c>
      <c r="I2384">
        <f t="shared" si="112"/>
        <v>2383</v>
      </c>
      <c r="J2384">
        <f t="shared" si="113"/>
        <v>2383</v>
      </c>
      <c r="K2384">
        <f t="shared" si="111"/>
        <v>1</v>
      </c>
      <c r="L2384" t="b">
        <f>COUNTIF($N$2:N2384, N2384)=1</f>
        <v>1</v>
      </c>
      <c r="M2384" s="37">
        <f>IF( $Q2384, MAX($M$1:M2383)+1, 0)</f>
        <v>0</v>
      </c>
      <c r="N2384" t="str" cm="1">
        <f t="array" ref="N2384">INDEX($A$9:$F$1048576, $J2384, $K2384 )</f>
        <v>69917</v>
      </c>
      <c r="O2384" t="str" cm="1">
        <f t="array" ref="O2384">INDEX($B$9:$F$1048576, $J2384, $K2384 )</f>
        <v>티월드제86차(유)1-6</v>
      </c>
      <c r="P2384" t="str" cm="1">
        <f t="array" ref="P2384">IF( $L2384, TRIM(_xll.IMDP("IR", $G$5&amp;$N2384, $G$6)), "" )</f>
        <v/>
      </c>
      <c r="Q2384" t="b" cm="1">
        <f t="array" ref="Q2384">IF(
    $U$1=1, AND($P2384&lt;&gt;"", $P2384&lt;&gt;"...", $P2384&lt;&gt;"입력오류"),
    IF(
        $U$18=1, AND($P2384&lt;&gt;"", $P2384&lt;&gt;"...", $P2384&lt;&gt;"입력오류", ISNUMBER(FIND(INDEX($T$2:$T$7,$U$1),$P2384))),
        IF(
            $U$17="기타", AND($P2384&lt;&gt;"", $P2384&lt;&gt;"...", $P2384&lt;&gt;"입력오류", NOT(ISNUMBER(FIND($T$21:$T$34,$P2384)))),
            AND($P2384&lt;&gt;"", $P2384&lt;&gt;"...", $P2384&lt;&gt;"입력오류", $T$19=$P2384)
        )
    )
)</f>
        <v>0</v>
      </c>
    </row>
    <row r="2385" spans="1:17">
      <c r="A2385" t="s">
        <v>4628</v>
      </c>
      <c r="B2385" t="s">
        <v>4629</v>
      </c>
      <c r="I2385">
        <f t="shared" si="112"/>
        <v>2384</v>
      </c>
      <c r="J2385">
        <f t="shared" si="113"/>
        <v>2384</v>
      </c>
      <c r="K2385">
        <f t="shared" si="111"/>
        <v>1</v>
      </c>
      <c r="L2385" t="b">
        <f>COUNTIF($N$2:N2385, N2385)=1</f>
        <v>1</v>
      </c>
      <c r="M2385" s="37">
        <f>IF( $Q2385, MAX($M$1:M2384)+1, 0)</f>
        <v>0</v>
      </c>
      <c r="N2385" t="str" cm="1">
        <f t="array" ref="N2385">INDEX($A$9:$F$1048576, $J2385, $K2385 )</f>
        <v>69918</v>
      </c>
      <c r="O2385" t="str" cm="1">
        <f t="array" ref="O2385">INDEX($B$9:$F$1048576, $J2385, $K2385 )</f>
        <v>티월드제86차(유)1-7</v>
      </c>
      <c r="P2385" t="str" cm="1">
        <f t="array" ref="P2385">IF( $L2385, TRIM(_xll.IMDP("IR", $G$5&amp;$N2385, $G$6)), "" )</f>
        <v/>
      </c>
      <c r="Q2385" t="b" cm="1">
        <f t="array" ref="Q2385">IF(
    $U$1=1, AND($P2385&lt;&gt;"", $P2385&lt;&gt;"...", $P2385&lt;&gt;"입력오류"),
    IF(
        $U$18=1, AND($P2385&lt;&gt;"", $P2385&lt;&gt;"...", $P2385&lt;&gt;"입력오류", ISNUMBER(FIND(INDEX($T$2:$T$7,$U$1),$P2385))),
        IF(
            $U$17="기타", AND($P2385&lt;&gt;"", $P2385&lt;&gt;"...", $P2385&lt;&gt;"입력오류", NOT(ISNUMBER(FIND($T$21:$T$34,$P2385)))),
            AND($P2385&lt;&gt;"", $P2385&lt;&gt;"...", $P2385&lt;&gt;"입력오류", $T$19=$P2385)
        )
    )
)</f>
        <v>0</v>
      </c>
    </row>
    <row r="2386" spans="1:17">
      <c r="A2386" t="s">
        <v>4630</v>
      </c>
      <c r="B2386" t="s">
        <v>4631</v>
      </c>
      <c r="I2386">
        <f t="shared" si="112"/>
        <v>2385</v>
      </c>
      <c r="J2386">
        <f t="shared" si="113"/>
        <v>2385</v>
      </c>
      <c r="K2386">
        <f t="shared" si="111"/>
        <v>1</v>
      </c>
      <c r="L2386" t="b">
        <f>COUNTIF($N$2:N2386, N2386)=1</f>
        <v>1</v>
      </c>
      <c r="M2386" s="37">
        <f>IF( $Q2386, MAX($M$1:M2385)+1, 0)</f>
        <v>0</v>
      </c>
      <c r="N2386" t="str" cm="1">
        <f t="array" ref="N2386">INDEX($A$9:$F$1048576, $J2386, $K2386 )</f>
        <v>69919</v>
      </c>
      <c r="O2386" t="str" cm="1">
        <f t="array" ref="O2386">INDEX($B$9:$F$1048576, $J2386, $K2386 )</f>
        <v>티월드제86차(유)1-8</v>
      </c>
      <c r="P2386" t="str" cm="1">
        <f t="array" ref="P2386">IF( $L2386, TRIM(_xll.IMDP("IR", $G$5&amp;$N2386, $G$6)), "" )</f>
        <v/>
      </c>
      <c r="Q2386" t="b" cm="1">
        <f t="array" ref="Q2386">IF(
    $U$1=1, AND($P2386&lt;&gt;"", $P2386&lt;&gt;"...", $P2386&lt;&gt;"입력오류"),
    IF(
        $U$18=1, AND($P2386&lt;&gt;"", $P2386&lt;&gt;"...", $P2386&lt;&gt;"입력오류", ISNUMBER(FIND(INDEX($T$2:$T$7,$U$1),$P2386))),
        IF(
            $U$17="기타", AND($P2386&lt;&gt;"", $P2386&lt;&gt;"...", $P2386&lt;&gt;"입력오류", NOT(ISNUMBER(FIND($T$21:$T$34,$P2386)))),
            AND($P2386&lt;&gt;"", $P2386&lt;&gt;"...", $P2386&lt;&gt;"입력오류", $T$19=$P2386)
        )
    )
)</f>
        <v>0</v>
      </c>
    </row>
    <row r="2387" spans="1:17">
      <c r="A2387" t="s">
        <v>4632</v>
      </c>
      <c r="B2387" t="s">
        <v>4633</v>
      </c>
      <c r="I2387">
        <f t="shared" si="112"/>
        <v>2386</v>
      </c>
      <c r="J2387">
        <f t="shared" si="113"/>
        <v>2386</v>
      </c>
      <c r="K2387">
        <f t="shared" si="111"/>
        <v>1</v>
      </c>
      <c r="L2387" t="b">
        <f>COUNTIF($N$2:N2387, N2387)=1</f>
        <v>1</v>
      </c>
      <c r="M2387" s="37">
        <f>IF( $Q2387, MAX($M$1:M2386)+1, 0)</f>
        <v>0</v>
      </c>
      <c r="N2387" t="str" cm="1">
        <f t="array" ref="N2387">INDEX($A$9:$F$1048576, $J2387, $K2387 )</f>
        <v>69920</v>
      </c>
      <c r="O2387" t="str" cm="1">
        <f t="array" ref="O2387">INDEX($B$9:$F$1048576, $J2387, $K2387 )</f>
        <v>티월드제86차(유)1-9</v>
      </c>
      <c r="P2387" t="str" cm="1">
        <f t="array" ref="P2387">IF( $L2387, TRIM(_xll.IMDP("IR", $G$5&amp;$N2387, $G$6)), "" )</f>
        <v/>
      </c>
      <c r="Q2387" t="b" cm="1">
        <f t="array" ref="Q2387">IF(
    $U$1=1, AND($P2387&lt;&gt;"", $P2387&lt;&gt;"...", $P2387&lt;&gt;"입력오류"),
    IF(
        $U$18=1, AND($P2387&lt;&gt;"", $P2387&lt;&gt;"...", $P2387&lt;&gt;"입력오류", ISNUMBER(FIND(INDEX($T$2:$T$7,$U$1),$P2387))),
        IF(
            $U$17="기타", AND($P2387&lt;&gt;"", $P2387&lt;&gt;"...", $P2387&lt;&gt;"입력오류", NOT(ISNUMBER(FIND($T$21:$T$34,$P2387)))),
            AND($P2387&lt;&gt;"", $P2387&lt;&gt;"...", $P2387&lt;&gt;"입력오류", $T$19=$P2387)
        )
    )
)</f>
        <v>0</v>
      </c>
    </row>
    <row r="2388" spans="1:17">
      <c r="A2388" t="s">
        <v>4634</v>
      </c>
      <c r="B2388" t="s">
        <v>4635</v>
      </c>
      <c r="I2388">
        <f t="shared" si="112"/>
        <v>2387</v>
      </c>
      <c r="J2388">
        <f t="shared" si="113"/>
        <v>2387</v>
      </c>
      <c r="K2388">
        <f t="shared" si="111"/>
        <v>1</v>
      </c>
      <c r="L2388" t="b">
        <f>COUNTIF($N$2:N2388, N2388)=1</f>
        <v>1</v>
      </c>
      <c r="M2388" s="37">
        <f>IF( $Q2388, MAX($M$1:M2387)+1, 0)</f>
        <v>0</v>
      </c>
      <c r="N2388" t="str" cm="1">
        <f t="array" ref="N2388">INDEX($A$9:$F$1048576, $J2388, $K2388 )</f>
        <v>69921</v>
      </c>
      <c r="O2388" t="str" cm="1">
        <f t="array" ref="O2388">INDEX($B$9:$F$1048576, $J2388, $K2388 )</f>
        <v>티월드제86차(유)1-10</v>
      </c>
      <c r="P2388" t="str" cm="1">
        <f t="array" ref="P2388">IF( $L2388, TRIM(_xll.IMDP("IR", $G$5&amp;$N2388, $G$6)), "" )</f>
        <v/>
      </c>
      <c r="Q2388" t="b" cm="1">
        <f t="array" ref="Q2388">IF(
    $U$1=1, AND($P2388&lt;&gt;"", $P2388&lt;&gt;"...", $P2388&lt;&gt;"입력오류"),
    IF(
        $U$18=1, AND($P2388&lt;&gt;"", $P2388&lt;&gt;"...", $P2388&lt;&gt;"입력오류", ISNUMBER(FIND(INDEX($T$2:$T$7,$U$1),$P2388))),
        IF(
            $U$17="기타", AND($P2388&lt;&gt;"", $P2388&lt;&gt;"...", $P2388&lt;&gt;"입력오류", NOT(ISNUMBER(FIND($T$21:$T$34,$P2388)))),
            AND($P2388&lt;&gt;"", $P2388&lt;&gt;"...", $P2388&lt;&gt;"입력오류", $T$19=$P2388)
        )
    )
)</f>
        <v>0</v>
      </c>
    </row>
    <row r="2389" spans="1:17">
      <c r="A2389" t="s">
        <v>4636</v>
      </c>
      <c r="B2389" t="s">
        <v>4637</v>
      </c>
      <c r="I2389">
        <f t="shared" si="112"/>
        <v>2388</v>
      </c>
      <c r="J2389">
        <f t="shared" si="113"/>
        <v>2388</v>
      </c>
      <c r="K2389">
        <f t="shared" si="111"/>
        <v>1</v>
      </c>
      <c r="L2389" t="b">
        <f>COUNTIF($N$2:N2389, N2389)=1</f>
        <v>1</v>
      </c>
      <c r="M2389" s="37">
        <f>IF( $Q2389, MAX($M$1:M2388)+1, 0)</f>
        <v>0</v>
      </c>
      <c r="N2389" t="str" cm="1">
        <f t="array" ref="N2389">INDEX($A$9:$F$1048576, $J2389, $K2389 )</f>
        <v>69922</v>
      </c>
      <c r="O2389" t="str" cm="1">
        <f t="array" ref="O2389">INDEX($B$9:$F$1048576, $J2389, $K2389 )</f>
        <v>티월드제86차(유)1-11</v>
      </c>
      <c r="P2389" t="str" cm="1">
        <f t="array" ref="P2389">IF( $L2389, TRIM(_xll.IMDP("IR", $G$5&amp;$N2389, $G$6)), "" )</f>
        <v/>
      </c>
      <c r="Q2389" t="b" cm="1">
        <f t="array" ref="Q2389">IF(
    $U$1=1, AND($P2389&lt;&gt;"", $P2389&lt;&gt;"...", $P2389&lt;&gt;"입력오류"),
    IF(
        $U$18=1, AND($P2389&lt;&gt;"", $P2389&lt;&gt;"...", $P2389&lt;&gt;"입력오류", ISNUMBER(FIND(INDEX($T$2:$T$7,$U$1),$P2389))),
        IF(
            $U$17="기타", AND($P2389&lt;&gt;"", $P2389&lt;&gt;"...", $P2389&lt;&gt;"입력오류", NOT(ISNUMBER(FIND($T$21:$T$34,$P2389)))),
            AND($P2389&lt;&gt;"", $P2389&lt;&gt;"...", $P2389&lt;&gt;"입력오류", $T$19=$P2389)
        )
    )
)</f>
        <v>0</v>
      </c>
    </row>
    <row r="2390" spans="1:17">
      <c r="A2390" t="s">
        <v>4638</v>
      </c>
      <c r="B2390" t="s">
        <v>4639</v>
      </c>
      <c r="I2390">
        <f t="shared" si="112"/>
        <v>2389</v>
      </c>
      <c r="J2390">
        <f t="shared" si="113"/>
        <v>2389</v>
      </c>
      <c r="K2390">
        <f t="shared" si="111"/>
        <v>1</v>
      </c>
      <c r="L2390" t="b">
        <f>COUNTIF($N$2:N2390, N2390)=1</f>
        <v>1</v>
      </c>
      <c r="M2390" s="37">
        <f>IF( $Q2390, MAX($M$1:M2389)+1, 0)</f>
        <v>0</v>
      </c>
      <c r="N2390" t="str" cm="1">
        <f t="array" ref="N2390">INDEX($A$9:$F$1048576, $J2390, $K2390 )</f>
        <v>69923</v>
      </c>
      <c r="O2390" t="str" cm="1">
        <f t="array" ref="O2390">INDEX($B$9:$F$1048576, $J2390, $K2390 )</f>
        <v>티월드제86차(유)1-12</v>
      </c>
      <c r="P2390" t="str" cm="1">
        <f t="array" ref="P2390">IF( $L2390, TRIM(_xll.IMDP("IR", $G$5&amp;$N2390, $G$6)), "" )</f>
        <v/>
      </c>
      <c r="Q2390" t="b" cm="1">
        <f t="array" ref="Q2390">IF(
    $U$1=1, AND($P2390&lt;&gt;"", $P2390&lt;&gt;"...", $P2390&lt;&gt;"입력오류"),
    IF(
        $U$18=1, AND($P2390&lt;&gt;"", $P2390&lt;&gt;"...", $P2390&lt;&gt;"입력오류", ISNUMBER(FIND(INDEX($T$2:$T$7,$U$1),$P2390))),
        IF(
            $U$17="기타", AND($P2390&lt;&gt;"", $P2390&lt;&gt;"...", $P2390&lt;&gt;"입력오류", NOT(ISNUMBER(FIND($T$21:$T$34,$P2390)))),
            AND($P2390&lt;&gt;"", $P2390&lt;&gt;"...", $P2390&lt;&gt;"입력오류", $T$19=$P2390)
        )
    )
)</f>
        <v>0</v>
      </c>
    </row>
    <row r="2391" spans="1:17">
      <c r="A2391" t="s">
        <v>4640</v>
      </c>
      <c r="B2391" t="s">
        <v>4641</v>
      </c>
      <c r="I2391">
        <f t="shared" si="112"/>
        <v>2390</v>
      </c>
      <c r="J2391">
        <f t="shared" si="113"/>
        <v>2390</v>
      </c>
      <c r="K2391">
        <f t="shared" si="111"/>
        <v>1</v>
      </c>
      <c r="L2391" t="b">
        <f>COUNTIF($N$2:N2391, N2391)=1</f>
        <v>1</v>
      </c>
      <c r="M2391" s="37">
        <f>IF( $Q2391, MAX($M$1:M2390)+1, 0)</f>
        <v>0</v>
      </c>
      <c r="N2391" t="str" cm="1">
        <f t="array" ref="N2391">INDEX($A$9:$F$1048576, $J2391, $K2391 )</f>
        <v>69924</v>
      </c>
      <c r="O2391" t="str" cm="1">
        <f t="array" ref="O2391">INDEX($B$9:$F$1048576, $J2391, $K2391 )</f>
        <v>티월드제86차(유)1-13</v>
      </c>
      <c r="P2391" t="str" cm="1">
        <f t="array" ref="P2391">IF( $L2391, TRIM(_xll.IMDP("IR", $G$5&amp;$N2391, $G$6)), "" )</f>
        <v/>
      </c>
      <c r="Q2391" t="b" cm="1">
        <f t="array" ref="Q2391">IF(
    $U$1=1, AND($P2391&lt;&gt;"", $P2391&lt;&gt;"...", $P2391&lt;&gt;"입력오류"),
    IF(
        $U$18=1, AND($P2391&lt;&gt;"", $P2391&lt;&gt;"...", $P2391&lt;&gt;"입력오류", ISNUMBER(FIND(INDEX($T$2:$T$7,$U$1),$P2391))),
        IF(
            $U$17="기타", AND($P2391&lt;&gt;"", $P2391&lt;&gt;"...", $P2391&lt;&gt;"입력오류", NOT(ISNUMBER(FIND($T$21:$T$34,$P2391)))),
            AND($P2391&lt;&gt;"", $P2391&lt;&gt;"...", $P2391&lt;&gt;"입력오류", $T$19=$P2391)
        )
    )
)</f>
        <v>0</v>
      </c>
    </row>
    <row r="2392" spans="1:17">
      <c r="A2392" t="s">
        <v>4642</v>
      </c>
      <c r="B2392" t="s">
        <v>4643</v>
      </c>
      <c r="I2392">
        <f t="shared" si="112"/>
        <v>2391</v>
      </c>
      <c r="J2392">
        <f t="shared" si="113"/>
        <v>2391</v>
      </c>
      <c r="K2392">
        <f t="shared" si="111"/>
        <v>1</v>
      </c>
      <c r="L2392" t="b">
        <f>COUNTIF($N$2:N2392, N2392)=1</f>
        <v>1</v>
      </c>
      <c r="M2392" s="37">
        <f>IF( $Q2392, MAX($M$1:M2391)+1, 0)</f>
        <v>0</v>
      </c>
      <c r="N2392" t="str" cm="1">
        <f t="array" ref="N2392">INDEX($A$9:$F$1048576, $J2392, $K2392 )</f>
        <v>69925</v>
      </c>
      <c r="O2392" t="str" cm="1">
        <f t="array" ref="O2392">INDEX($B$9:$F$1048576, $J2392, $K2392 )</f>
        <v>티월드제86차(유)1-14</v>
      </c>
      <c r="P2392" t="str" cm="1">
        <f t="array" ref="P2392">IF( $L2392, TRIM(_xll.IMDP("IR", $G$5&amp;$N2392, $G$6)), "" )</f>
        <v/>
      </c>
      <c r="Q2392" t="b" cm="1">
        <f t="array" ref="Q2392">IF(
    $U$1=1, AND($P2392&lt;&gt;"", $P2392&lt;&gt;"...", $P2392&lt;&gt;"입력오류"),
    IF(
        $U$18=1, AND($P2392&lt;&gt;"", $P2392&lt;&gt;"...", $P2392&lt;&gt;"입력오류", ISNUMBER(FIND(INDEX($T$2:$T$7,$U$1),$P2392))),
        IF(
            $U$17="기타", AND($P2392&lt;&gt;"", $P2392&lt;&gt;"...", $P2392&lt;&gt;"입력오류", NOT(ISNUMBER(FIND($T$21:$T$34,$P2392)))),
            AND($P2392&lt;&gt;"", $P2392&lt;&gt;"...", $P2392&lt;&gt;"입력오류", $T$19=$P2392)
        )
    )
)</f>
        <v>0</v>
      </c>
    </row>
    <row r="2393" spans="1:17">
      <c r="A2393" t="s">
        <v>4644</v>
      </c>
      <c r="B2393" t="s">
        <v>4645</v>
      </c>
      <c r="I2393">
        <f t="shared" si="112"/>
        <v>2392</v>
      </c>
      <c r="J2393">
        <f t="shared" si="113"/>
        <v>2392</v>
      </c>
      <c r="K2393">
        <f t="shared" si="111"/>
        <v>1</v>
      </c>
      <c r="L2393" t="b">
        <f>COUNTIF($N$2:N2393, N2393)=1</f>
        <v>1</v>
      </c>
      <c r="M2393" s="37">
        <f>IF( $Q2393, MAX($M$1:M2392)+1, 0)</f>
        <v>0</v>
      </c>
      <c r="N2393" t="str" cm="1">
        <f t="array" ref="N2393">INDEX($A$9:$F$1048576, $J2393, $K2393 )</f>
        <v>69926</v>
      </c>
      <c r="O2393" t="str" cm="1">
        <f t="array" ref="O2393">INDEX($B$9:$F$1048576, $J2393, $K2393 )</f>
        <v>티월드제86차(유)1-15</v>
      </c>
      <c r="P2393" t="str" cm="1">
        <f t="array" ref="P2393">IF( $L2393, TRIM(_xll.IMDP("IR", $G$5&amp;$N2393, $G$6)), "" )</f>
        <v/>
      </c>
      <c r="Q2393" t="b" cm="1">
        <f t="array" ref="Q2393">IF(
    $U$1=1, AND($P2393&lt;&gt;"", $P2393&lt;&gt;"...", $P2393&lt;&gt;"입력오류"),
    IF(
        $U$18=1, AND($P2393&lt;&gt;"", $P2393&lt;&gt;"...", $P2393&lt;&gt;"입력오류", ISNUMBER(FIND(INDEX($T$2:$T$7,$U$1),$P2393))),
        IF(
            $U$17="기타", AND($P2393&lt;&gt;"", $P2393&lt;&gt;"...", $P2393&lt;&gt;"입력오류", NOT(ISNUMBER(FIND($T$21:$T$34,$P2393)))),
            AND($P2393&lt;&gt;"", $P2393&lt;&gt;"...", $P2393&lt;&gt;"입력오류", $T$19=$P2393)
        )
    )
)</f>
        <v>0</v>
      </c>
    </row>
    <row r="2394" spans="1:17">
      <c r="A2394" t="s">
        <v>4646</v>
      </c>
      <c r="B2394" t="s">
        <v>4647</v>
      </c>
      <c r="I2394">
        <f t="shared" si="112"/>
        <v>2393</v>
      </c>
      <c r="J2394">
        <f t="shared" si="113"/>
        <v>2393</v>
      </c>
      <c r="K2394">
        <f t="shared" si="111"/>
        <v>1</v>
      </c>
      <c r="L2394" t="b">
        <f>COUNTIF($N$2:N2394, N2394)=1</f>
        <v>1</v>
      </c>
      <c r="M2394" s="37">
        <f>IF( $Q2394, MAX($M$1:M2393)+1, 0)</f>
        <v>0</v>
      </c>
      <c r="N2394" t="str" cm="1">
        <f t="array" ref="N2394">INDEX($A$9:$F$1048576, $J2394, $K2394 )</f>
        <v>69927</v>
      </c>
      <c r="O2394" t="str" cm="1">
        <f t="array" ref="O2394">INDEX($B$9:$F$1048576, $J2394, $K2394 )</f>
        <v>티월드제86차(유)1-16</v>
      </c>
      <c r="P2394" t="str" cm="1">
        <f t="array" ref="P2394">IF( $L2394, TRIM(_xll.IMDP("IR", $G$5&amp;$N2394, $G$6)), "" )</f>
        <v/>
      </c>
      <c r="Q2394" t="b" cm="1">
        <f t="array" ref="Q2394">IF(
    $U$1=1, AND($P2394&lt;&gt;"", $P2394&lt;&gt;"...", $P2394&lt;&gt;"입력오류"),
    IF(
        $U$18=1, AND($P2394&lt;&gt;"", $P2394&lt;&gt;"...", $P2394&lt;&gt;"입력오류", ISNUMBER(FIND(INDEX($T$2:$T$7,$U$1),$P2394))),
        IF(
            $U$17="기타", AND($P2394&lt;&gt;"", $P2394&lt;&gt;"...", $P2394&lt;&gt;"입력오류", NOT(ISNUMBER(FIND($T$21:$T$34,$P2394)))),
            AND($P2394&lt;&gt;"", $P2394&lt;&gt;"...", $P2394&lt;&gt;"입력오류", $T$19=$P2394)
        )
    )
)</f>
        <v>0</v>
      </c>
    </row>
    <row r="2395" spans="1:17">
      <c r="A2395" t="s">
        <v>4648</v>
      </c>
      <c r="B2395" t="s">
        <v>4649</v>
      </c>
      <c r="I2395">
        <f t="shared" si="112"/>
        <v>2394</v>
      </c>
      <c r="J2395">
        <f t="shared" si="113"/>
        <v>2394</v>
      </c>
      <c r="K2395">
        <f t="shared" si="111"/>
        <v>1</v>
      </c>
      <c r="L2395" t="b">
        <f>COUNTIF($N$2:N2395, N2395)=1</f>
        <v>1</v>
      </c>
      <c r="M2395" s="37">
        <f>IF( $Q2395, MAX($M$1:M2394)+1, 0)</f>
        <v>0</v>
      </c>
      <c r="N2395" t="str" cm="1">
        <f t="array" ref="N2395">INDEX($A$9:$F$1048576, $J2395, $K2395 )</f>
        <v>69928</v>
      </c>
      <c r="O2395" t="str" cm="1">
        <f t="array" ref="O2395">INDEX($B$9:$F$1048576, $J2395, $K2395 )</f>
        <v>티월드제86차(유)1-17</v>
      </c>
      <c r="P2395" t="str" cm="1">
        <f t="array" ref="P2395">IF( $L2395, TRIM(_xll.IMDP("IR", $G$5&amp;$N2395, $G$6)), "" )</f>
        <v/>
      </c>
      <c r="Q2395" t="b" cm="1">
        <f t="array" ref="Q2395">IF(
    $U$1=1, AND($P2395&lt;&gt;"", $P2395&lt;&gt;"...", $P2395&lt;&gt;"입력오류"),
    IF(
        $U$18=1, AND($P2395&lt;&gt;"", $P2395&lt;&gt;"...", $P2395&lt;&gt;"입력오류", ISNUMBER(FIND(INDEX($T$2:$T$7,$U$1),$P2395))),
        IF(
            $U$17="기타", AND($P2395&lt;&gt;"", $P2395&lt;&gt;"...", $P2395&lt;&gt;"입력오류", NOT(ISNUMBER(FIND($T$21:$T$34,$P2395)))),
            AND($P2395&lt;&gt;"", $P2395&lt;&gt;"...", $P2395&lt;&gt;"입력오류", $T$19=$P2395)
        )
    )
)</f>
        <v>0</v>
      </c>
    </row>
    <row r="2396" spans="1:17">
      <c r="A2396" t="s">
        <v>4650</v>
      </c>
      <c r="B2396" t="s">
        <v>4651</v>
      </c>
      <c r="I2396">
        <f t="shared" si="112"/>
        <v>2395</v>
      </c>
      <c r="J2396">
        <f t="shared" si="113"/>
        <v>2395</v>
      </c>
      <c r="K2396">
        <f t="shared" si="111"/>
        <v>1</v>
      </c>
      <c r="L2396" t="b">
        <f>COUNTIF($N$2:N2396, N2396)=1</f>
        <v>1</v>
      </c>
      <c r="M2396" s="37">
        <f>IF( $Q2396, MAX($M$1:M2395)+1, 0)</f>
        <v>0</v>
      </c>
      <c r="N2396" t="str" cm="1">
        <f t="array" ref="N2396">INDEX($A$9:$F$1048576, $J2396, $K2396 )</f>
        <v>69929</v>
      </c>
      <c r="O2396" t="str" cm="1">
        <f t="array" ref="O2396">INDEX($B$9:$F$1048576, $J2396, $K2396 )</f>
        <v>티월드제86차(유)1-18</v>
      </c>
      <c r="P2396" t="str" cm="1">
        <f t="array" ref="P2396">IF( $L2396, TRIM(_xll.IMDP("IR", $G$5&amp;$N2396, $G$6)), "" )</f>
        <v/>
      </c>
      <c r="Q2396" t="b" cm="1">
        <f t="array" ref="Q2396">IF(
    $U$1=1, AND($P2396&lt;&gt;"", $P2396&lt;&gt;"...", $P2396&lt;&gt;"입력오류"),
    IF(
        $U$18=1, AND($P2396&lt;&gt;"", $P2396&lt;&gt;"...", $P2396&lt;&gt;"입력오류", ISNUMBER(FIND(INDEX($T$2:$T$7,$U$1),$P2396))),
        IF(
            $U$17="기타", AND($P2396&lt;&gt;"", $P2396&lt;&gt;"...", $P2396&lt;&gt;"입력오류", NOT(ISNUMBER(FIND($T$21:$T$34,$P2396)))),
            AND($P2396&lt;&gt;"", $P2396&lt;&gt;"...", $P2396&lt;&gt;"입력오류", $T$19=$P2396)
        )
    )
)</f>
        <v>0</v>
      </c>
    </row>
    <row r="2397" spans="1:17">
      <c r="A2397" t="s">
        <v>4652</v>
      </c>
      <c r="B2397" t="s">
        <v>4653</v>
      </c>
      <c r="I2397">
        <f t="shared" si="112"/>
        <v>2396</v>
      </c>
      <c r="J2397">
        <f t="shared" si="113"/>
        <v>2396</v>
      </c>
      <c r="K2397">
        <f t="shared" si="111"/>
        <v>1</v>
      </c>
      <c r="L2397" t="b">
        <f>COUNTIF($N$2:N2397, N2397)=1</f>
        <v>1</v>
      </c>
      <c r="M2397" s="37">
        <f>IF( $Q2397, MAX($M$1:M2396)+1, 0)</f>
        <v>0</v>
      </c>
      <c r="N2397" t="str" cm="1">
        <f t="array" ref="N2397">INDEX($A$9:$F$1048576, $J2397, $K2397 )</f>
        <v>69930</v>
      </c>
      <c r="O2397" t="str" cm="1">
        <f t="array" ref="O2397">INDEX($B$9:$F$1048576, $J2397, $K2397 )</f>
        <v>티월드제86차(유)1-19</v>
      </c>
      <c r="P2397" t="str" cm="1">
        <f t="array" ref="P2397">IF( $L2397, TRIM(_xll.IMDP("IR", $G$5&amp;$N2397, $G$6)), "" )</f>
        <v/>
      </c>
      <c r="Q2397" t="b" cm="1">
        <f t="array" ref="Q2397">IF(
    $U$1=1, AND($P2397&lt;&gt;"", $P2397&lt;&gt;"...", $P2397&lt;&gt;"입력오류"),
    IF(
        $U$18=1, AND($P2397&lt;&gt;"", $P2397&lt;&gt;"...", $P2397&lt;&gt;"입력오류", ISNUMBER(FIND(INDEX($T$2:$T$7,$U$1),$P2397))),
        IF(
            $U$17="기타", AND($P2397&lt;&gt;"", $P2397&lt;&gt;"...", $P2397&lt;&gt;"입력오류", NOT(ISNUMBER(FIND($T$21:$T$34,$P2397)))),
            AND($P2397&lt;&gt;"", $P2397&lt;&gt;"...", $P2397&lt;&gt;"입력오류", $T$19=$P2397)
        )
    )
)</f>
        <v>0</v>
      </c>
    </row>
    <row r="2398" spans="1:17">
      <c r="A2398" t="s">
        <v>4654</v>
      </c>
      <c r="B2398" t="s">
        <v>4655</v>
      </c>
      <c r="I2398">
        <f t="shared" si="112"/>
        <v>2397</v>
      </c>
      <c r="J2398">
        <f t="shared" si="113"/>
        <v>2397</v>
      </c>
      <c r="K2398">
        <f t="shared" si="111"/>
        <v>1</v>
      </c>
      <c r="L2398" t="b">
        <f>COUNTIF($N$2:N2398, N2398)=1</f>
        <v>1</v>
      </c>
      <c r="M2398" s="37">
        <f>IF( $Q2398, MAX($M$1:M2397)+1, 0)</f>
        <v>0</v>
      </c>
      <c r="N2398" t="str" cm="1">
        <f t="array" ref="N2398">INDEX($A$9:$F$1048576, $J2398, $K2398 )</f>
        <v>69931</v>
      </c>
      <c r="O2398" t="str" cm="1">
        <f t="array" ref="O2398">INDEX($B$9:$F$1048576, $J2398, $K2398 )</f>
        <v>티월드제86차(유)1-20</v>
      </c>
      <c r="P2398" t="str" cm="1">
        <f t="array" ref="P2398">IF( $L2398, TRIM(_xll.IMDP("IR", $G$5&amp;$N2398, $G$6)), "" )</f>
        <v/>
      </c>
      <c r="Q2398" t="b" cm="1">
        <f t="array" ref="Q2398">IF(
    $U$1=1, AND($P2398&lt;&gt;"", $P2398&lt;&gt;"...", $P2398&lt;&gt;"입력오류"),
    IF(
        $U$18=1, AND($P2398&lt;&gt;"", $P2398&lt;&gt;"...", $P2398&lt;&gt;"입력오류", ISNUMBER(FIND(INDEX($T$2:$T$7,$U$1),$P2398))),
        IF(
            $U$17="기타", AND($P2398&lt;&gt;"", $P2398&lt;&gt;"...", $P2398&lt;&gt;"입력오류", NOT(ISNUMBER(FIND($T$21:$T$34,$P2398)))),
            AND($P2398&lt;&gt;"", $P2398&lt;&gt;"...", $P2398&lt;&gt;"입력오류", $T$19=$P2398)
        )
    )
)</f>
        <v>0</v>
      </c>
    </row>
    <row r="2399" spans="1:17">
      <c r="A2399" t="s">
        <v>4656</v>
      </c>
      <c r="B2399" t="s">
        <v>4657</v>
      </c>
      <c r="I2399">
        <f t="shared" si="112"/>
        <v>2398</v>
      </c>
      <c r="J2399">
        <f t="shared" si="113"/>
        <v>2398</v>
      </c>
      <c r="K2399">
        <f t="shared" si="111"/>
        <v>1</v>
      </c>
      <c r="L2399" t="b">
        <f>COUNTIF($N$2:N2399, N2399)=1</f>
        <v>1</v>
      </c>
      <c r="M2399" s="37">
        <f>IF( $Q2399, MAX($M$1:M2398)+1, 0)</f>
        <v>0</v>
      </c>
      <c r="N2399" t="str" cm="1">
        <f t="array" ref="N2399">INDEX($A$9:$F$1048576, $J2399, $K2399 )</f>
        <v>69932</v>
      </c>
      <c r="O2399" t="str" cm="1">
        <f t="array" ref="O2399">INDEX($B$9:$F$1048576, $J2399, $K2399 )</f>
        <v>티월드제86차(유)1-21</v>
      </c>
      <c r="P2399" t="str" cm="1">
        <f t="array" ref="P2399">IF( $L2399, TRIM(_xll.IMDP("IR", $G$5&amp;$N2399, $G$6)), "" )</f>
        <v/>
      </c>
      <c r="Q2399" t="b" cm="1">
        <f t="array" ref="Q2399">IF(
    $U$1=1, AND($P2399&lt;&gt;"", $P2399&lt;&gt;"...", $P2399&lt;&gt;"입력오류"),
    IF(
        $U$18=1, AND($P2399&lt;&gt;"", $P2399&lt;&gt;"...", $P2399&lt;&gt;"입력오류", ISNUMBER(FIND(INDEX($T$2:$T$7,$U$1),$P2399))),
        IF(
            $U$17="기타", AND($P2399&lt;&gt;"", $P2399&lt;&gt;"...", $P2399&lt;&gt;"입력오류", NOT(ISNUMBER(FIND($T$21:$T$34,$P2399)))),
            AND($P2399&lt;&gt;"", $P2399&lt;&gt;"...", $P2399&lt;&gt;"입력오류", $T$19=$P2399)
        )
    )
)</f>
        <v>0</v>
      </c>
    </row>
    <row r="2400" spans="1:17">
      <c r="A2400" t="s">
        <v>4658</v>
      </c>
      <c r="B2400" t="s">
        <v>4659</v>
      </c>
      <c r="I2400">
        <f t="shared" si="112"/>
        <v>2399</v>
      </c>
      <c r="J2400">
        <f t="shared" si="113"/>
        <v>2399</v>
      </c>
      <c r="K2400">
        <f t="shared" si="111"/>
        <v>1</v>
      </c>
      <c r="L2400" t="b">
        <f>COUNTIF($N$2:N2400, N2400)=1</f>
        <v>1</v>
      </c>
      <c r="M2400" s="37">
        <f>IF( $Q2400, MAX($M$1:M2399)+1, 0)</f>
        <v>0</v>
      </c>
      <c r="N2400" t="str" cm="1">
        <f t="array" ref="N2400">INDEX($A$9:$F$1048576, $J2400, $K2400 )</f>
        <v>69933</v>
      </c>
      <c r="O2400" t="str" cm="1">
        <f t="array" ref="O2400">INDEX($B$9:$F$1048576, $J2400, $K2400 )</f>
        <v>티월드제86차(유)1-22</v>
      </c>
      <c r="P2400" t="str" cm="1">
        <f t="array" ref="P2400">IF( $L2400, TRIM(_xll.IMDP("IR", $G$5&amp;$N2400, $G$6)), "" )</f>
        <v/>
      </c>
      <c r="Q2400" t="b" cm="1">
        <f t="array" ref="Q2400">IF(
    $U$1=1, AND($P2400&lt;&gt;"", $P2400&lt;&gt;"...", $P2400&lt;&gt;"입력오류"),
    IF(
        $U$18=1, AND($P2400&lt;&gt;"", $P2400&lt;&gt;"...", $P2400&lt;&gt;"입력오류", ISNUMBER(FIND(INDEX($T$2:$T$7,$U$1),$P2400))),
        IF(
            $U$17="기타", AND($P2400&lt;&gt;"", $P2400&lt;&gt;"...", $P2400&lt;&gt;"입력오류", NOT(ISNUMBER(FIND($T$21:$T$34,$P2400)))),
            AND($P2400&lt;&gt;"", $P2400&lt;&gt;"...", $P2400&lt;&gt;"입력오류", $T$19=$P2400)
        )
    )
)</f>
        <v>0</v>
      </c>
    </row>
    <row r="2401" spans="1:17">
      <c r="A2401" t="s">
        <v>4660</v>
      </c>
      <c r="B2401" t="s">
        <v>4661</v>
      </c>
      <c r="I2401">
        <f t="shared" si="112"/>
        <v>2400</v>
      </c>
      <c r="J2401">
        <f t="shared" si="113"/>
        <v>2400</v>
      </c>
      <c r="K2401">
        <f t="shared" si="111"/>
        <v>1</v>
      </c>
      <c r="L2401" t="b">
        <f>COUNTIF($N$2:N2401, N2401)=1</f>
        <v>1</v>
      </c>
      <c r="M2401" s="37">
        <f>IF( $Q2401, MAX($M$1:M2400)+1, 0)</f>
        <v>0</v>
      </c>
      <c r="N2401" t="str" cm="1">
        <f t="array" ref="N2401">INDEX($A$9:$F$1048576, $J2401, $K2401 )</f>
        <v>69934</v>
      </c>
      <c r="O2401" t="str" cm="1">
        <f t="array" ref="O2401">INDEX($B$9:$F$1048576, $J2401, $K2401 )</f>
        <v>티월드제86차(유)1-23</v>
      </c>
      <c r="P2401" t="str" cm="1">
        <f t="array" ref="P2401">IF( $L2401, TRIM(_xll.IMDP("IR", $G$5&amp;$N2401, $G$6)), "" )</f>
        <v/>
      </c>
      <c r="Q2401" t="b" cm="1">
        <f t="array" ref="Q2401">IF(
    $U$1=1, AND($P2401&lt;&gt;"", $P2401&lt;&gt;"...", $P2401&lt;&gt;"입력오류"),
    IF(
        $U$18=1, AND($P2401&lt;&gt;"", $P2401&lt;&gt;"...", $P2401&lt;&gt;"입력오류", ISNUMBER(FIND(INDEX($T$2:$T$7,$U$1),$P2401))),
        IF(
            $U$17="기타", AND($P2401&lt;&gt;"", $P2401&lt;&gt;"...", $P2401&lt;&gt;"입력오류", NOT(ISNUMBER(FIND($T$21:$T$34,$P2401)))),
            AND($P2401&lt;&gt;"", $P2401&lt;&gt;"...", $P2401&lt;&gt;"입력오류", $T$19=$P2401)
        )
    )
)</f>
        <v>0</v>
      </c>
    </row>
    <row r="2402" spans="1:17">
      <c r="A2402" t="s">
        <v>4662</v>
      </c>
      <c r="B2402" t="s">
        <v>4663</v>
      </c>
      <c r="I2402">
        <f t="shared" si="112"/>
        <v>2401</v>
      </c>
      <c r="J2402">
        <f t="shared" si="113"/>
        <v>2401</v>
      </c>
      <c r="K2402">
        <f t="shared" si="111"/>
        <v>1</v>
      </c>
      <c r="L2402" t="b">
        <f>COUNTIF($N$2:N2402, N2402)=1</f>
        <v>1</v>
      </c>
      <c r="M2402" s="37">
        <f>IF( $Q2402, MAX($M$1:M2401)+1, 0)</f>
        <v>0</v>
      </c>
      <c r="N2402" t="str" cm="1">
        <f t="array" ref="N2402">INDEX($A$9:$F$1048576, $J2402, $K2402 )</f>
        <v>69935</v>
      </c>
      <c r="O2402" t="str" cm="1">
        <f t="array" ref="O2402">INDEX($B$9:$F$1048576, $J2402, $K2402 )</f>
        <v>티월드제86차(유)1-24</v>
      </c>
      <c r="P2402" t="str" cm="1">
        <f t="array" ref="P2402">IF( $L2402, TRIM(_xll.IMDP("IR", $G$5&amp;$N2402, $G$6)), "" )</f>
        <v/>
      </c>
      <c r="Q2402" t="b" cm="1">
        <f t="array" ref="Q2402">IF(
    $U$1=1, AND($P2402&lt;&gt;"", $P2402&lt;&gt;"...", $P2402&lt;&gt;"입력오류"),
    IF(
        $U$18=1, AND($P2402&lt;&gt;"", $P2402&lt;&gt;"...", $P2402&lt;&gt;"입력오류", ISNUMBER(FIND(INDEX($T$2:$T$7,$U$1),$P2402))),
        IF(
            $U$17="기타", AND($P2402&lt;&gt;"", $P2402&lt;&gt;"...", $P2402&lt;&gt;"입력오류", NOT(ISNUMBER(FIND($T$21:$T$34,$P2402)))),
            AND($P2402&lt;&gt;"", $P2402&lt;&gt;"...", $P2402&lt;&gt;"입력오류", $T$19=$P2402)
        )
    )
)</f>
        <v>0</v>
      </c>
    </row>
    <row r="2403" spans="1:17">
      <c r="A2403" t="s">
        <v>4664</v>
      </c>
      <c r="B2403" t="s">
        <v>4665</v>
      </c>
      <c r="I2403">
        <f t="shared" si="112"/>
        <v>2402</v>
      </c>
      <c r="J2403">
        <f t="shared" si="113"/>
        <v>2402</v>
      </c>
      <c r="K2403">
        <f t="shared" si="111"/>
        <v>1</v>
      </c>
      <c r="L2403" t="b">
        <f>COUNTIF($N$2:N2403, N2403)=1</f>
        <v>1</v>
      </c>
      <c r="M2403" s="37">
        <f>IF( $Q2403, MAX($M$1:M2402)+1, 0)</f>
        <v>0</v>
      </c>
      <c r="N2403" t="str" cm="1">
        <f t="array" ref="N2403">INDEX($A$9:$F$1048576, $J2403, $K2403 )</f>
        <v>69936</v>
      </c>
      <c r="O2403" t="str" cm="1">
        <f t="array" ref="O2403">INDEX($B$9:$F$1048576, $J2403, $K2403 )</f>
        <v>티월드제86차(유)1-25</v>
      </c>
      <c r="P2403" t="str" cm="1">
        <f t="array" ref="P2403">IF( $L2403, TRIM(_xll.IMDP("IR", $G$5&amp;$N2403, $G$6)), "" )</f>
        <v/>
      </c>
      <c r="Q2403" t="b" cm="1">
        <f t="array" ref="Q2403">IF(
    $U$1=1, AND($P2403&lt;&gt;"", $P2403&lt;&gt;"...", $P2403&lt;&gt;"입력오류"),
    IF(
        $U$18=1, AND($P2403&lt;&gt;"", $P2403&lt;&gt;"...", $P2403&lt;&gt;"입력오류", ISNUMBER(FIND(INDEX($T$2:$T$7,$U$1),$P2403))),
        IF(
            $U$17="기타", AND($P2403&lt;&gt;"", $P2403&lt;&gt;"...", $P2403&lt;&gt;"입력오류", NOT(ISNUMBER(FIND($T$21:$T$34,$P2403)))),
            AND($P2403&lt;&gt;"", $P2403&lt;&gt;"...", $P2403&lt;&gt;"입력오류", $T$19=$P2403)
        )
    )
)</f>
        <v>0</v>
      </c>
    </row>
    <row r="2404" spans="1:17">
      <c r="A2404" t="s">
        <v>4666</v>
      </c>
      <c r="B2404" t="s">
        <v>4667</v>
      </c>
      <c r="I2404">
        <f t="shared" si="112"/>
        <v>2403</v>
      </c>
      <c r="J2404">
        <f t="shared" si="113"/>
        <v>2403</v>
      </c>
      <c r="K2404">
        <f t="shared" si="111"/>
        <v>1</v>
      </c>
      <c r="L2404" t="b">
        <f>COUNTIF($N$2:N2404, N2404)=1</f>
        <v>1</v>
      </c>
      <c r="M2404" s="37">
        <f>IF( $Q2404, MAX($M$1:M2403)+1, 0)</f>
        <v>0</v>
      </c>
      <c r="N2404" t="str" cm="1">
        <f t="array" ref="N2404">INDEX($A$9:$F$1048576, $J2404, $K2404 )</f>
        <v>69937</v>
      </c>
      <c r="O2404" t="str" cm="1">
        <f t="array" ref="O2404">INDEX($B$9:$F$1048576, $J2404, $K2404 )</f>
        <v>티월드제86차(유)1-26</v>
      </c>
      <c r="P2404" t="str" cm="1">
        <f t="array" ref="P2404">IF( $L2404, TRIM(_xll.IMDP("IR", $G$5&amp;$N2404, $G$6)), "" )</f>
        <v/>
      </c>
      <c r="Q2404" t="b" cm="1">
        <f t="array" ref="Q2404">IF(
    $U$1=1, AND($P2404&lt;&gt;"", $P2404&lt;&gt;"...", $P2404&lt;&gt;"입력오류"),
    IF(
        $U$18=1, AND($P2404&lt;&gt;"", $P2404&lt;&gt;"...", $P2404&lt;&gt;"입력오류", ISNUMBER(FIND(INDEX($T$2:$T$7,$U$1),$P2404))),
        IF(
            $U$17="기타", AND($P2404&lt;&gt;"", $P2404&lt;&gt;"...", $P2404&lt;&gt;"입력오류", NOT(ISNUMBER(FIND($T$21:$T$34,$P2404)))),
            AND($P2404&lt;&gt;"", $P2404&lt;&gt;"...", $P2404&lt;&gt;"입력오류", $T$19=$P2404)
        )
    )
)</f>
        <v>0</v>
      </c>
    </row>
    <row r="2405" spans="1:17">
      <c r="A2405" t="s">
        <v>4668</v>
      </c>
      <c r="B2405" t="s">
        <v>4669</v>
      </c>
      <c r="I2405">
        <f t="shared" si="112"/>
        <v>2404</v>
      </c>
      <c r="J2405">
        <f t="shared" si="113"/>
        <v>2404</v>
      </c>
      <c r="K2405">
        <f t="shared" si="111"/>
        <v>1</v>
      </c>
      <c r="L2405" t="b">
        <f>COUNTIF($N$2:N2405, N2405)=1</f>
        <v>1</v>
      </c>
      <c r="M2405" s="37">
        <f>IF( $Q2405, MAX($M$1:M2404)+1, 0)</f>
        <v>0</v>
      </c>
      <c r="N2405" t="str" cm="1">
        <f t="array" ref="N2405">INDEX($A$9:$F$1048576, $J2405, $K2405 )</f>
        <v>69938</v>
      </c>
      <c r="O2405" t="str" cm="1">
        <f t="array" ref="O2405">INDEX($B$9:$F$1048576, $J2405, $K2405 )</f>
        <v>티월드제86차(유)1-27</v>
      </c>
      <c r="P2405" t="str" cm="1">
        <f t="array" ref="P2405">IF( $L2405, TRIM(_xll.IMDP("IR", $G$5&amp;$N2405, $G$6)), "" )</f>
        <v/>
      </c>
      <c r="Q2405" t="b" cm="1">
        <f t="array" ref="Q2405">IF(
    $U$1=1, AND($P2405&lt;&gt;"", $P2405&lt;&gt;"...", $P2405&lt;&gt;"입력오류"),
    IF(
        $U$18=1, AND($P2405&lt;&gt;"", $P2405&lt;&gt;"...", $P2405&lt;&gt;"입력오류", ISNUMBER(FIND(INDEX($T$2:$T$7,$U$1),$P2405))),
        IF(
            $U$17="기타", AND($P2405&lt;&gt;"", $P2405&lt;&gt;"...", $P2405&lt;&gt;"입력오류", NOT(ISNUMBER(FIND($T$21:$T$34,$P2405)))),
            AND($P2405&lt;&gt;"", $P2405&lt;&gt;"...", $P2405&lt;&gt;"입력오류", $T$19=$P2405)
        )
    )
)</f>
        <v>0</v>
      </c>
    </row>
    <row r="2406" spans="1:17">
      <c r="A2406" t="s">
        <v>4670</v>
      </c>
      <c r="B2406" t="s">
        <v>4671</v>
      </c>
      <c r="I2406">
        <f t="shared" si="112"/>
        <v>2405</v>
      </c>
      <c r="J2406">
        <f t="shared" si="113"/>
        <v>2405</v>
      </c>
      <c r="K2406">
        <f t="shared" si="111"/>
        <v>1</v>
      </c>
      <c r="L2406" t="b">
        <f>COUNTIF($N$2:N2406, N2406)=1</f>
        <v>1</v>
      </c>
      <c r="M2406" s="37">
        <f>IF( $Q2406, MAX($M$1:M2405)+1, 0)</f>
        <v>0</v>
      </c>
      <c r="N2406" t="str" cm="1">
        <f t="array" ref="N2406">INDEX($A$9:$F$1048576, $J2406, $K2406 )</f>
        <v>69943</v>
      </c>
      <c r="O2406" t="str" cm="1">
        <f t="array" ref="O2406">INDEX($B$9:$F$1048576, $J2406, $K2406 )</f>
        <v>퍼스트파이브지제68차(유)1-5</v>
      </c>
      <c r="P2406" t="str" cm="1">
        <f t="array" ref="P2406">IF( $L2406, TRIM(_xll.IMDP("IR", $G$5&amp;$N2406, $G$6)), "" )</f>
        <v/>
      </c>
      <c r="Q2406" t="b" cm="1">
        <f t="array" ref="Q2406">IF(
    $U$1=1, AND($P2406&lt;&gt;"", $P2406&lt;&gt;"...", $P2406&lt;&gt;"입력오류"),
    IF(
        $U$18=1, AND($P2406&lt;&gt;"", $P2406&lt;&gt;"...", $P2406&lt;&gt;"입력오류", ISNUMBER(FIND(INDEX($T$2:$T$7,$U$1),$P2406))),
        IF(
            $U$17="기타", AND($P2406&lt;&gt;"", $P2406&lt;&gt;"...", $P2406&lt;&gt;"입력오류", NOT(ISNUMBER(FIND($T$21:$T$34,$P2406)))),
            AND($P2406&lt;&gt;"", $P2406&lt;&gt;"...", $P2406&lt;&gt;"입력오류", $T$19=$P2406)
        )
    )
)</f>
        <v>0</v>
      </c>
    </row>
    <row r="2407" spans="1:17">
      <c r="A2407" t="s">
        <v>4672</v>
      </c>
      <c r="B2407" t="s">
        <v>4673</v>
      </c>
      <c r="I2407">
        <f t="shared" si="112"/>
        <v>2406</v>
      </c>
      <c r="J2407">
        <f t="shared" si="113"/>
        <v>2406</v>
      </c>
      <c r="K2407">
        <f t="shared" si="111"/>
        <v>1</v>
      </c>
      <c r="L2407" t="b">
        <f>COUNTIF($N$2:N2407, N2407)=1</f>
        <v>1</v>
      </c>
      <c r="M2407" s="37">
        <f>IF( $Q2407, MAX($M$1:M2406)+1, 0)</f>
        <v>0</v>
      </c>
      <c r="N2407" t="str" cm="1">
        <f t="array" ref="N2407">INDEX($A$9:$F$1048576, $J2407, $K2407 )</f>
        <v>69944</v>
      </c>
      <c r="O2407" t="str" cm="1">
        <f t="array" ref="O2407">INDEX($B$9:$F$1048576, $J2407, $K2407 )</f>
        <v>퍼스트파이브지제68차(유)1-6</v>
      </c>
      <c r="P2407" t="str" cm="1">
        <f t="array" ref="P2407">IF( $L2407, TRIM(_xll.IMDP("IR", $G$5&amp;$N2407, $G$6)), "" )</f>
        <v/>
      </c>
      <c r="Q2407" t="b" cm="1">
        <f t="array" ref="Q2407">IF(
    $U$1=1, AND($P2407&lt;&gt;"", $P2407&lt;&gt;"...", $P2407&lt;&gt;"입력오류"),
    IF(
        $U$18=1, AND($P2407&lt;&gt;"", $P2407&lt;&gt;"...", $P2407&lt;&gt;"입력오류", ISNUMBER(FIND(INDEX($T$2:$T$7,$U$1),$P2407))),
        IF(
            $U$17="기타", AND($P2407&lt;&gt;"", $P2407&lt;&gt;"...", $P2407&lt;&gt;"입력오류", NOT(ISNUMBER(FIND($T$21:$T$34,$P2407)))),
            AND($P2407&lt;&gt;"", $P2407&lt;&gt;"...", $P2407&lt;&gt;"입력오류", $T$19=$P2407)
        )
    )
)</f>
        <v>0</v>
      </c>
    </row>
    <row r="2408" spans="1:17">
      <c r="A2408" t="s">
        <v>4674</v>
      </c>
      <c r="B2408" t="s">
        <v>4675</v>
      </c>
      <c r="I2408">
        <f t="shared" si="112"/>
        <v>2407</v>
      </c>
      <c r="J2408">
        <f t="shared" si="113"/>
        <v>2407</v>
      </c>
      <c r="K2408">
        <f t="shared" si="111"/>
        <v>1</v>
      </c>
      <c r="L2408" t="b">
        <f>COUNTIF($N$2:N2408, N2408)=1</f>
        <v>1</v>
      </c>
      <c r="M2408" s="37">
        <f>IF( $Q2408, MAX($M$1:M2407)+1, 0)</f>
        <v>0</v>
      </c>
      <c r="N2408" t="str" cm="1">
        <f t="array" ref="N2408">INDEX($A$9:$F$1048576, $J2408, $K2408 )</f>
        <v>69945</v>
      </c>
      <c r="O2408" t="str" cm="1">
        <f t="array" ref="O2408">INDEX($B$9:$F$1048576, $J2408, $K2408 )</f>
        <v>퍼스트파이브지제68차(유)1-7</v>
      </c>
      <c r="P2408" t="str" cm="1">
        <f t="array" ref="P2408">IF( $L2408, TRIM(_xll.IMDP("IR", $G$5&amp;$N2408, $G$6)), "" )</f>
        <v/>
      </c>
      <c r="Q2408" t="b" cm="1">
        <f t="array" ref="Q2408">IF(
    $U$1=1, AND($P2408&lt;&gt;"", $P2408&lt;&gt;"...", $P2408&lt;&gt;"입력오류"),
    IF(
        $U$18=1, AND($P2408&lt;&gt;"", $P2408&lt;&gt;"...", $P2408&lt;&gt;"입력오류", ISNUMBER(FIND(INDEX($T$2:$T$7,$U$1),$P2408))),
        IF(
            $U$17="기타", AND($P2408&lt;&gt;"", $P2408&lt;&gt;"...", $P2408&lt;&gt;"입력오류", NOT(ISNUMBER(FIND($T$21:$T$34,$P2408)))),
            AND($P2408&lt;&gt;"", $P2408&lt;&gt;"...", $P2408&lt;&gt;"입력오류", $T$19=$P2408)
        )
    )
)</f>
        <v>0</v>
      </c>
    </row>
    <row r="2409" spans="1:17">
      <c r="A2409" t="s">
        <v>4676</v>
      </c>
      <c r="B2409" t="s">
        <v>4677</v>
      </c>
      <c r="I2409">
        <f t="shared" si="112"/>
        <v>2408</v>
      </c>
      <c r="J2409">
        <f t="shared" si="113"/>
        <v>2408</v>
      </c>
      <c r="K2409">
        <f t="shared" si="111"/>
        <v>1</v>
      </c>
      <c r="L2409" t="b">
        <f>COUNTIF($N$2:N2409, N2409)=1</f>
        <v>1</v>
      </c>
      <c r="M2409" s="37">
        <f>IF( $Q2409, MAX($M$1:M2408)+1, 0)</f>
        <v>0</v>
      </c>
      <c r="N2409" t="str" cm="1">
        <f t="array" ref="N2409">INDEX($A$9:$F$1048576, $J2409, $K2409 )</f>
        <v>69946</v>
      </c>
      <c r="O2409" t="str" cm="1">
        <f t="array" ref="O2409">INDEX($B$9:$F$1048576, $J2409, $K2409 )</f>
        <v>퍼스트파이브지제68차(유)1-8</v>
      </c>
      <c r="P2409" t="str" cm="1">
        <f t="array" ref="P2409">IF( $L2409, TRIM(_xll.IMDP("IR", $G$5&amp;$N2409, $G$6)), "" )</f>
        <v/>
      </c>
      <c r="Q2409" t="b" cm="1">
        <f t="array" ref="Q2409">IF(
    $U$1=1, AND($P2409&lt;&gt;"", $P2409&lt;&gt;"...", $P2409&lt;&gt;"입력오류"),
    IF(
        $U$18=1, AND($P2409&lt;&gt;"", $P2409&lt;&gt;"...", $P2409&lt;&gt;"입력오류", ISNUMBER(FIND(INDEX($T$2:$T$7,$U$1),$P2409))),
        IF(
            $U$17="기타", AND($P2409&lt;&gt;"", $P2409&lt;&gt;"...", $P2409&lt;&gt;"입력오류", NOT(ISNUMBER(FIND($T$21:$T$34,$P2409)))),
            AND($P2409&lt;&gt;"", $P2409&lt;&gt;"...", $P2409&lt;&gt;"입력오류", $T$19=$P2409)
        )
    )
)</f>
        <v>0</v>
      </c>
    </row>
    <row r="2410" spans="1:17">
      <c r="A2410" t="s">
        <v>4678</v>
      </c>
      <c r="B2410" t="s">
        <v>4679</v>
      </c>
      <c r="I2410">
        <f t="shared" si="112"/>
        <v>2409</v>
      </c>
      <c r="J2410">
        <f t="shared" si="113"/>
        <v>2409</v>
      </c>
      <c r="K2410">
        <f t="shared" si="111"/>
        <v>1</v>
      </c>
      <c r="L2410" t="b">
        <f>COUNTIF($N$2:N2410, N2410)=1</f>
        <v>1</v>
      </c>
      <c r="M2410" s="37">
        <f>IF( $Q2410, MAX($M$1:M2409)+1, 0)</f>
        <v>0</v>
      </c>
      <c r="N2410" t="str" cm="1">
        <f t="array" ref="N2410">INDEX($A$9:$F$1048576, $J2410, $K2410 )</f>
        <v>69947</v>
      </c>
      <c r="O2410" t="str" cm="1">
        <f t="array" ref="O2410">INDEX($B$9:$F$1048576, $J2410, $K2410 )</f>
        <v>퍼스트파이브지제68차(유)1-9</v>
      </c>
      <c r="P2410" t="str" cm="1">
        <f t="array" ref="P2410">IF( $L2410, TRIM(_xll.IMDP("IR", $G$5&amp;$N2410, $G$6)), "" )</f>
        <v/>
      </c>
      <c r="Q2410" t="b" cm="1">
        <f t="array" ref="Q2410">IF(
    $U$1=1, AND($P2410&lt;&gt;"", $P2410&lt;&gt;"...", $P2410&lt;&gt;"입력오류"),
    IF(
        $U$18=1, AND($P2410&lt;&gt;"", $P2410&lt;&gt;"...", $P2410&lt;&gt;"입력오류", ISNUMBER(FIND(INDEX($T$2:$T$7,$U$1),$P2410))),
        IF(
            $U$17="기타", AND($P2410&lt;&gt;"", $P2410&lt;&gt;"...", $P2410&lt;&gt;"입력오류", NOT(ISNUMBER(FIND($T$21:$T$34,$P2410)))),
            AND($P2410&lt;&gt;"", $P2410&lt;&gt;"...", $P2410&lt;&gt;"입력오류", $T$19=$P2410)
        )
    )
)</f>
        <v>0</v>
      </c>
    </row>
    <row r="2411" spans="1:17">
      <c r="A2411" t="s">
        <v>4680</v>
      </c>
      <c r="B2411" t="s">
        <v>4681</v>
      </c>
      <c r="I2411">
        <f t="shared" si="112"/>
        <v>2410</v>
      </c>
      <c r="J2411">
        <f t="shared" si="113"/>
        <v>2410</v>
      </c>
      <c r="K2411">
        <f t="shared" si="111"/>
        <v>1</v>
      </c>
      <c r="L2411" t="b">
        <f>COUNTIF($N$2:N2411, N2411)=1</f>
        <v>1</v>
      </c>
      <c r="M2411" s="37">
        <f>IF( $Q2411, MAX($M$1:M2410)+1, 0)</f>
        <v>0</v>
      </c>
      <c r="N2411" t="str" cm="1">
        <f t="array" ref="N2411">INDEX($A$9:$F$1048576, $J2411, $K2411 )</f>
        <v>69948</v>
      </c>
      <c r="O2411" t="str" cm="1">
        <f t="array" ref="O2411">INDEX($B$9:$F$1048576, $J2411, $K2411 )</f>
        <v>퍼스트파이브지제68차(유)1-10</v>
      </c>
      <c r="P2411" t="str" cm="1">
        <f t="array" ref="P2411">IF( $L2411, TRIM(_xll.IMDP("IR", $G$5&amp;$N2411, $G$6)), "" )</f>
        <v/>
      </c>
      <c r="Q2411" t="b" cm="1">
        <f t="array" ref="Q2411">IF(
    $U$1=1, AND($P2411&lt;&gt;"", $P2411&lt;&gt;"...", $P2411&lt;&gt;"입력오류"),
    IF(
        $U$18=1, AND($P2411&lt;&gt;"", $P2411&lt;&gt;"...", $P2411&lt;&gt;"입력오류", ISNUMBER(FIND(INDEX($T$2:$T$7,$U$1),$P2411))),
        IF(
            $U$17="기타", AND($P2411&lt;&gt;"", $P2411&lt;&gt;"...", $P2411&lt;&gt;"입력오류", NOT(ISNUMBER(FIND($T$21:$T$34,$P2411)))),
            AND($P2411&lt;&gt;"", $P2411&lt;&gt;"...", $P2411&lt;&gt;"입력오류", $T$19=$P2411)
        )
    )
)</f>
        <v>0</v>
      </c>
    </row>
    <row r="2412" spans="1:17">
      <c r="A2412" t="s">
        <v>4682</v>
      </c>
      <c r="B2412" t="s">
        <v>4683</v>
      </c>
      <c r="I2412">
        <f t="shared" si="112"/>
        <v>2411</v>
      </c>
      <c r="J2412">
        <f t="shared" si="113"/>
        <v>2411</v>
      </c>
      <c r="K2412">
        <f t="shared" si="111"/>
        <v>1</v>
      </c>
      <c r="L2412" t="b">
        <f>COUNTIF($N$2:N2412, N2412)=1</f>
        <v>1</v>
      </c>
      <c r="M2412" s="37">
        <f>IF( $Q2412, MAX($M$1:M2411)+1, 0)</f>
        <v>0</v>
      </c>
      <c r="N2412" t="str" cm="1">
        <f t="array" ref="N2412">INDEX($A$9:$F$1048576, $J2412, $K2412 )</f>
        <v>69949</v>
      </c>
      <c r="O2412" t="str" cm="1">
        <f t="array" ref="O2412">INDEX($B$9:$F$1048576, $J2412, $K2412 )</f>
        <v>퍼스트파이브지제68차(유)1-11</v>
      </c>
      <c r="P2412" t="str" cm="1">
        <f t="array" ref="P2412">IF( $L2412, TRIM(_xll.IMDP("IR", $G$5&amp;$N2412, $G$6)), "" )</f>
        <v/>
      </c>
      <c r="Q2412" t="b" cm="1">
        <f t="array" ref="Q2412">IF(
    $U$1=1, AND($P2412&lt;&gt;"", $P2412&lt;&gt;"...", $P2412&lt;&gt;"입력오류"),
    IF(
        $U$18=1, AND($P2412&lt;&gt;"", $P2412&lt;&gt;"...", $P2412&lt;&gt;"입력오류", ISNUMBER(FIND(INDEX($T$2:$T$7,$U$1),$P2412))),
        IF(
            $U$17="기타", AND($P2412&lt;&gt;"", $P2412&lt;&gt;"...", $P2412&lt;&gt;"입력오류", NOT(ISNUMBER(FIND($T$21:$T$34,$P2412)))),
            AND($P2412&lt;&gt;"", $P2412&lt;&gt;"...", $P2412&lt;&gt;"입력오류", $T$19=$P2412)
        )
    )
)</f>
        <v>0</v>
      </c>
    </row>
    <row r="2413" spans="1:17">
      <c r="A2413" t="s">
        <v>4684</v>
      </c>
      <c r="B2413" t="s">
        <v>4685</v>
      </c>
      <c r="I2413">
        <f t="shared" si="112"/>
        <v>2412</v>
      </c>
      <c r="J2413">
        <f t="shared" si="113"/>
        <v>2412</v>
      </c>
      <c r="K2413">
        <f t="shared" si="111"/>
        <v>1</v>
      </c>
      <c r="L2413" t="b">
        <f>COUNTIF($N$2:N2413, N2413)=1</f>
        <v>1</v>
      </c>
      <c r="M2413" s="37">
        <f>IF( $Q2413, MAX($M$1:M2412)+1, 0)</f>
        <v>0</v>
      </c>
      <c r="N2413" t="str" cm="1">
        <f t="array" ref="N2413">INDEX($A$9:$F$1048576, $J2413, $K2413 )</f>
        <v>69950</v>
      </c>
      <c r="O2413" t="str" cm="1">
        <f t="array" ref="O2413">INDEX($B$9:$F$1048576, $J2413, $K2413 )</f>
        <v>퍼스트파이브지제68차(유)1-12</v>
      </c>
      <c r="P2413" t="str" cm="1">
        <f t="array" ref="P2413">IF( $L2413, TRIM(_xll.IMDP("IR", $G$5&amp;$N2413, $G$6)), "" )</f>
        <v/>
      </c>
      <c r="Q2413" t="b" cm="1">
        <f t="array" ref="Q2413">IF(
    $U$1=1, AND($P2413&lt;&gt;"", $P2413&lt;&gt;"...", $P2413&lt;&gt;"입력오류"),
    IF(
        $U$18=1, AND($P2413&lt;&gt;"", $P2413&lt;&gt;"...", $P2413&lt;&gt;"입력오류", ISNUMBER(FIND(INDEX($T$2:$T$7,$U$1),$P2413))),
        IF(
            $U$17="기타", AND($P2413&lt;&gt;"", $P2413&lt;&gt;"...", $P2413&lt;&gt;"입력오류", NOT(ISNUMBER(FIND($T$21:$T$34,$P2413)))),
            AND($P2413&lt;&gt;"", $P2413&lt;&gt;"...", $P2413&lt;&gt;"입력오류", $T$19=$P2413)
        )
    )
)</f>
        <v>0</v>
      </c>
    </row>
    <row r="2414" spans="1:17">
      <c r="A2414" t="s">
        <v>4686</v>
      </c>
      <c r="B2414" t="s">
        <v>4687</v>
      </c>
      <c r="I2414">
        <f t="shared" si="112"/>
        <v>2413</v>
      </c>
      <c r="J2414">
        <f t="shared" si="113"/>
        <v>2413</v>
      </c>
      <c r="K2414">
        <f t="shared" si="111"/>
        <v>1</v>
      </c>
      <c r="L2414" t="b">
        <f>COUNTIF($N$2:N2414, N2414)=1</f>
        <v>1</v>
      </c>
      <c r="M2414" s="37">
        <f>IF( $Q2414, MAX($M$1:M2413)+1, 0)</f>
        <v>0</v>
      </c>
      <c r="N2414" t="str" cm="1">
        <f t="array" ref="N2414">INDEX($A$9:$F$1048576, $J2414, $K2414 )</f>
        <v>69951</v>
      </c>
      <c r="O2414" t="str" cm="1">
        <f t="array" ref="O2414">INDEX($B$9:$F$1048576, $J2414, $K2414 )</f>
        <v>퍼스트파이브지제68차(유)1-13</v>
      </c>
      <c r="P2414" t="str" cm="1">
        <f t="array" ref="P2414">IF( $L2414, TRIM(_xll.IMDP("IR", $G$5&amp;$N2414, $G$6)), "" )</f>
        <v/>
      </c>
      <c r="Q2414" t="b" cm="1">
        <f t="array" ref="Q2414">IF(
    $U$1=1, AND($P2414&lt;&gt;"", $P2414&lt;&gt;"...", $P2414&lt;&gt;"입력오류"),
    IF(
        $U$18=1, AND($P2414&lt;&gt;"", $P2414&lt;&gt;"...", $P2414&lt;&gt;"입력오류", ISNUMBER(FIND(INDEX($T$2:$T$7,$U$1),$P2414))),
        IF(
            $U$17="기타", AND($P2414&lt;&gt;"", $P2414&lt;&gt;"...", $P2414&lt;&gt;"입력오류", NOT(ISNUMBER(FIND($T$21:$T$34,$P2414)))),
            AND($P2414&lt;&gt;"", $P2414&lt;&gt;"...", $P2414&lt;&gt;"입력오류", $T$19=$P2414)
        )
    )
)</f>
        <v>0</v>
      </c>
    </row>
    <row r="2415" spans="1:17">
      <c r="A2415" t="s">
        <v>4688</v>
      </c>
      <c r="B2415" t="s">
        <v>4689</v>
      </c>
      <c r="I2415">
        <f t="shared" si="112"/>
        <v>2414</v>
      </c>
      <c r="J2415">
        <f t="shared" si="113"/>
        <v>2414</v>
      </c>
      <c r="K2415">
        <f t="shared" si="111"/>
        <v>1</v>
      </c>
      <c r="L2415" t="b">
        <f>COUNTIF($N$2:N2415, N2415)=1</f>
        <v>1</v>
      </c>
      <c r="M2415" s="37">
        <f>IF( $Q2415, MAX($M$1:M2414)+1, 0)</f>
        <v>0</v>
      </c>
      <c r="N2415" t="str" cm="1">
        <f t="array" ref="N2415">INDEX($A$9:$F$1048576, $J2415, $K2415 )</f>
        <v>69952</v>
      </c>
      <c r="O2415" t="str" cm="1">
        <f t="array" ref="O2415">INDEX($B$9:$F$1048576, $J2415, $K2415 )</f>
        <v>퍼스트파이브지제68차(유)1-14</v>
      </c>
      <c r="P2415" t="str" cm="1">
        <f t="array" ref="P2415">IF( $L2415, TRIM(_xll.IMDP("IR", $G$5&amp;$N2415, $G$6)), "" )</f>
        <v/>
      </c>
      <c r="Q2415" t="b" cm="1">
        <f t="array" ref="Q2415">IF(
    $U$1=1, AND($P2415&lt;&gt;"", $P2415&lt;&gt;"...", $P2415&lt;&gt;"입력오류"),
    IF(
        $U$18=1, AND($P2415&lt;&gt;"", $P2415&lt;&gt;"...", $P2415&lt;&gt;"입력오류", ISNUMBER(FIND(INDEX($T$2:$T$7,$U$1),$P2415))),
        IF(
            $U$17="기타", AND($P2415&lt;&gt;"", $P2415&lt;&gt;"...", $P2415&lt;&gt;"입력오류", NOT(ISNUMBER(FIND($T$21:$T$34,$P2415)))),
            AND($P2415&lt;&gt;"", $P2415&lt;&gt;"...", $P2415&lt;&gt;"입력오류", $T$19=$P2415)
        )
    )
)</f>
        <v>0</v>
      </c>
    </row>
    <row r="2416" spans="1:17">
      <c r="A2416" t="s">
        <v>4690</v>
      </c>
      <c r="B2416" t="s">
        <v>4691</v>
      </c>
      <c r="I2416">
        <f t="shared" si="112"/>
        <v>2415</v>
      </c>
      <c r="J2416">
        <f t="shared" si="113"/>
        <v>2415</v>
      </c>
      <c r="K2416">
        <f t="shared" si="111"/>
        <v>1</v>
      </c>
      <c r="L2416" t="b">
        <f>COUNTIF($N$2:N2416, N2416)=1</f>
        <v>1</v>
      </c>
      <c r="M2416" s="37">
        <f>IF( $Q2416, MAX($M$1:M2415)+1, 0)</f>
        <v>0</v>
      </c>
      <c r="N2416" t="str" cm="1">
        <f t="array" ref="N2416">INDEX($A$9:$F$1048576, $J2416, $K2416 )</f>
        <v>69953</v>
      </c>
      <c r="O2416" t="str" cm="1">
        <f t="array" ref="O2416">INDEX($B$9:$F$1048576, $J2416, $K2416 )</f>
        <v>퍼스트파이브지제68차(유)1-15</v>
      </c>
      <c r="P2416" t="str" cm="1">
        <f t="array" ref="P2416">IF( $L2416, TRIM(_xll.IMDP("IR", $G$5&amp;$N2416, $G$6)), "" )</f>
        <v/>
      </c>
      <c r="Q2416" t="b" cm="1">
        <f t="array" ref="Q2416">IF(
    $U$1=1, AND($P2416&lt;&gt;"", $P2416&lt;&gt;"...", $P2416&lt;&gt;"입력오류"),
    IF(
        $U$18=1, AND($P2416&lt;&gt;"", $P2416&lt;&gt;"...", $P2416&lt;&gt;"입력오류", ISNUMBER(FIND(INDEX($T$2:$T$7,$U$1),$P2416))),
        IF(
            $U$17="기타", AND($P2416&lt;&gt;"", $P2416&lt;&gt;"...", $P2416&lt;&gt;"입력오류", NOT(ISNUMBER(FIND($T$21:$T$34,$P2416)))),
            AND($P2416&lt;&gt;"", $P2416&lt;&gt;"...", $P2416&lt;&gt;"입력오류", $T$19=$P2416)
        )
    )
)</f>
        <v>0</v>
      </c>
    </row>
    <row r="2417" spans="1:17">
      <c r="A2417" t="s">
        <v>4692</v>
      </c>
      <c r="B2417" t="s">
        <v>4693</v>
      </c>
      <c r="I2417">
        <f t="shared" si="112"/>
        <v>2416</v>
      </c>
      <c r="J2417">
        <f t="shared" si="113"/>
        <v>2416</v>
      </c>
      <c r="K2417">
        <f t="shared" si="111"/>
        <v>1</v>
      </c>
      <c r="L2417" t="b">
        <f>COUNTIF($N$2:N2417, N2417)=1</f>
        <v>1</v>
      </c>
      <c r="M2417" s="37">
        <f>IF( $Q2417, MAX($M$1:M2416)+1, 0)</f>
        <v>0</v>
      </c>
      <c r="N2417" t="str" cm="1">
        <f t="array" ref="N2417">INDEX($A$9:$F$1048576, $J2417, $K2417 )</f>
        <v>69954</v>
      </c>
      <c r="O2417" t="str" cm="1">
        <f t="array" ref="O2417">INDEX($B$9:$F$1048576, $J2417, $K2417 )</f>
        <v>퍼스트파이브지제68차(유)1-16</v>
      </c>
      <c r="P2417" t="str" cm="1">
        <f t="array" ref="P2417">IF( $L2417, TRIM(_xll.IMDP("IR", $G$5&amp;$N2417, $G$6)), "" )</f>
        <v/>
      </c>
      <c r="Q2417" t="b" cm="1">
        <f t="array" ref="Q2417">IF(
    $U$1=1, AND($P2417&lt;&gt;"", $P2417&lt;&gt;"...", $P2417&lt;&gt;"입력오류"),
    IF(
        $U$18=1, AND($P2417&lt;&gt;"", $P2417&lt;&gt;"...", $P2417&lt;&gt;"입력오류", ISNUMBER(FIND(INDEX($T$2:$T$7,$U$1),$P2417))),
        IF(
            $U$17="기타", AND($P2417&lt;&gt;"", $P2417&lt;&gt;"...", $P2417&lt;&gt;"입력오류", NOT(ISNUMBER(FIND($T$21:$T$34,$P2417)))),
            AND($P2417&lt;&gt;"", $P2417&lt;&gt;"...", $P2417&lt;&gt;"입력오류", $T$19=$P2417)
        )
    )
)</f>
        <v>0</v>
      </c>
    </row>
    <row r="2418" spans="1:17">
      <c r="A2418" t="s">
        <v>4694</v>
      </c>
      <c r="B2418" t="s">
        <v>4695</v>
      </c>
      <c r="I2418">
        <f t="shared" si="112"/>
        <v>2417</v>
      </c>
      <c r="J2418">
        <f t="shared" si="113"/>
        <v>2417</v>
      </c>
      <c r="K2418">
        <f t="shared" si="111"/>
        <v>1</v>
      </c>
      <c r="L2418" t="b">
        <f>COUNTIF($N$2:N2418, N2418)=1</f>
        <v>1</v>
      </c>
      <c r="M2418" s="37">
        <f>IF( $Q2418, MAX($M$1:M2417)+1, 0)</f>
        <v>0</v>
      </c>
      <c r="N2418" t="str" cm="1">
        <f t="array" ref="N2418">INDEX($A$9:$F$1048576, $J2418, $K2418 )</f>
        <v>69955</v>
      </c>
      <c r="O2418" t="str" cm="1">
        <f t="array" ref="O2418">INDEX($B$9:$F$1048576, $J2418, $K2418 )</f>
        <v>퍼스트파이브지제68차(유)1-17</v>
      </c>
      <c r="P2418" t="str" cm="1">
        <f t="array" ref="P2418">IF( $L2418, TRIM(_xll.IMDP("IR", $G$5&amp;$N2418, $G$6)), "" )</f>
        <v/>
      </c>
      <c r="Q2418" t="b" cm="1">
        <f t="array" ref="Q2418">IF(
    $U$1=1, AND($P2418&lt;&gt;"", $P2418&lt;&gt;"...", $P2418&lt;&gt;"입력오류"),
    IF(
        $U$18=1, AND($P2418&lt;&gt;"", $P2418&lt;&gt;"...", $P2418&lt;&gt;"입력오류", ISNUMBER(FIND(INDEX($T$2:$T$7,$U$1),$P2418))),
        IF(
            $U$17="기타", AND($P2418&lt;&gt;"", $P2418&lt;&gt;"...", $P2418&lt;&gt;"입력오류", NOT(ISNUMBER(FIND($T$21:$T$34,$P2418)))),
            AND($P2418&lt;&gt;"", $P2418&lt;&gt;"...", $P2418&lt;&gt;"입력오류", $T$19=$P2418)
        )
    )
)</f>
        <v>0</v>
      </c>
    </row>
    <row r="2419" spans="1:17">
      <c r="A2419" t="s">
        <v>4696</v>
      </c>
      <c r="B2419" t="s">
        <v>4697</v>
      </c>
      <c r="I2419">
        <f t="shared" si="112"/>
        <v>2418</v>
      </c>
      <c r="J2419">
        <f t="shared" si="113"/>
        <v>2418</v>
      </c>
      <c r="K2419">
        <f t="shared" si="111"/>
        <v>1</v>
      </c>
      <c r="L2419" t="b">
        <f>COUNTIF($N$2:N2419, N2419)=1</f>
        <v>1</v>
      </c>
      <c r="M2419" s="37">
        <f>IF( $Q2419, MAX($M$1:M2418)+1, 0)</f>
        <v>0</v>
      </c>
      <c r="N2419" t="str" cm="1">
        <f t="array" ref="N2419">INDEX($A$9:$F$1048576, $J2419, $K2419 )</f>
        <v>69956</v>
      </c>
      <c r="O2419" t="str" cm="1">
        <f t="array" ref="O2419">INDEX($B$9:$F$1048576, $J2419, $K2419 )</f>
        <v>퍼스트파이브지제68차(유)1-18</v>
      </c>
      <c r="P2419" t="str" cm="1">
        <f t="array" ref="P2419">IF( $L2419, TRIM(_xll.IMDP("IR", $G$5&amp;$N2419, $G$6)), "" )</f>
        <v/>
      </c>
      <c r="Q2419" t="b" cm="1">
        <f t="array" ref="Q2419">IF(
    $U$1=1, AND($P2419&lt;&gt;"", $P2419&lt;&gt;"...", $P2419&lt;&gt;"입력오류"),
    IF(
        $U$18=1, AND($P2419&lt;&gt;"", $P2419&lt;&gt;"...", $P2419&lt;&gt;"입력오류", ISNUMBER(FIND(INDEX($T$2:$T$7,$U$1),$P2419))),
        IF(
            $U$17="기타", AND($P2419&lt;&gt;"", $P2419&lt;&gt;"...", $P2419&lt;&gt;"입력오류", NOT(ISNUMBER(FIND($T$21:$T$34,$P2419)))),
            AND($P2419&lt;&gt;"", $P2419&lt;&gt;"...", $P2419&lt;&gt;"입력오류", $T$19=$P2419)
        )
    )
)</f>
        <v>0</v>
      </c>
    </row>
    <row r="2420" spans="1:17">
      <c r="A2420" t="s">
        <v>4698</v>
      </c>
      <c r="B2420" t="s">
        <v>4699</v>
      </c>
      <c r="I2420">
        <f t="shared" si="112"/>
        <v>2419</v>
      </c>
      <c r="J2420">
        <f t="shared" si="113"/>
        <v>2419</v>
      </c>
      <c r="K2420">
        <f t="shared" si="111"/>
        <v>1</v>
      </c>
      <c r="L2420" t="b">
        <f>COUNTIF($N$2:N2420, N2420)=1</f>
        <v>1</v>
      </c>
      <c r="M2420" s="37">
        <f>IF( $Q2420, MAX($M$1:M2419)+1, 0)</f>
        <v>0</v>
      </c>
      <c r="N2420" t="str" cm="1">
        <f t="array" ref="N2420">INDEX($A$9:$F$1048576, $J2420, $K2420 )</f>
        <v>69957</v>
      </c>
      <c r="O2420" t="str" cm="1">
        <f t="array" ref="O2420">INDEX($B$9:$F$1048576, $J2420, $K2420 )</f>
        <v>퍼스트파이브지제68차(유)1-19</v>
      </c>
      <c r="P2420" t="str" cm="1">
        <f t="array" ref="P2420">IF( $L2420, TRIM(_xll.IMDP("IR", $G$5&amp;$N2420, $G$6)), "" )</f>
        <v/>
      </c>
      <c r="Q2420" t="b" cm="1">
        <f t="array" ref="Q2420">IF(
    $U$1=1, AND($P2420&lt;&gt;"", $P2420&lt;&gt;"...", $P2420&lt;&gt;"입력오류"),
    IF(
        $U$18=1, AND($P2420&lt;&gt;"", $P2420&lt;&gt;"...", $P2420&lt;&gt;"입력오류", ISNUMBER(FIND(INDEX($T$2:$T$7,$U$1),$P2420))),
        IF(
            $U$17="기타", AND($P2420&lt;&gt;"", $P2420&lt;&gt;"...", $P2420&lt;&gt;"입력오류", NOT(ISNUMBER(FIND($T$21:$T$34,$P2420)))),
            AND($P2420&lt;&gt;"", $P2420&lt;&gt;"...", $P2420&lt;&gt;"입력오류", $T$19=$P2420)
        )
    )
)</f>
        <v>0</v>
      </c>
    </row>
    <row r="2421" spans="1:17">
      <c r="A2421" t="s">
        <v>4700</v>
      </c>
      <c r="B2421" t="s">
        <v>4701</v>
      </c>
      <c r="I2421">
        <f t="shared" si="112"/>
        <v>2420</v>
      </c>
      <c r="J2421">
        <f t="shared" si="113"/>
        <v>2420</v>
      </c>
      <c r="K2421">
        <f t="shared" si="111"/>
        <v>1</v>
      </c>
      <c r="L2421" t="b">
        <f>COUNTIF($N$2:N2421, N2421)=1</f>
        <v>1</v>
      </c>
      <c r="M2421" s="37">
        <f>IF( $Q2421, MAX($M$1:M2420)+1, 0)</f>
        <v>0</v>
      </c>
      <c r="N2421" t="str" cm="1">
        <f t="array" ref="N2421">INDEX($A$9:$F$1048576, $J2421, $K2421 )</f>
        <v>69958</v>
      </c>
      <c r="O2421" t="str" cm="1">
        <f t="array" ref="O2421">INDEX($B$9:$F$1048576, $J2421, $K2421 )</f>
        <v>퍼스트파이브지제68차(유)1-20</v>
      </c>
      <c r="P2421" t="str" cm="1">
        <f t="array" ref="P2421">IF( $L2421, TRIM(_xll.IMDP("IR", $G$5&amp;$N2421, $G$6)), "" )</f>
        <v/>
      </c>
      <c r="Q2421" t="b" cm="1">
        <f t="array" ref="Q2421">IF(
    $U$1=1, AND($P2421&lt;&gt;"", $P2421&lt;&gt;"...", $P2421&lt;&gt;"입력오류"),
    IF(
        $U$18=1, AND($P2421&lt;&gt;"", $P2421&lt;&gt;"...", $P2421&lt;&gt;"입력오류", ISNUMBER(FIND(INDEX($T$2:$T$7,$U$1),$P2421))),
        IF(
            $U$17="기타", AND($P2421&lt;&gt;"", $P2421&lt;&gt;"...", $P2421&lt;&gt;"입력오류", NOT(ISNUMBER(FIND($T$21:$T$34,$P2421)))),
            AND($P2421&lt;&gt;"", $P2421&lt;&gt;"...", $P2421&lt;&gt;"입력오류", $T$19=$P2421)
        )
    )
)</f>
        <v>0</v>
      </c>
    </row>
    <row r="2422" spans="1:17">
      <c r="A2422" t="s">
        <v>4702</v>
      </c>
      <c r="B2422" t="s">
        <v>4703</v>
      </c>
      <c r="I2422">
        <f t="shared" si="112"/>
        <v>2421</v>
      </c>
      <c r="J2422">
        <f t="shared" si="113"/>
        <v>2421</v>
      </c>
      <c r="K2422">
        <f t="shared" si="111"/>
        <v>1</v>
      </c>
      <c r="L2422" t="b">
        <f>COUNTIF($N$2:N2422, N2422)=1</f>
        <v>1</v>
      </c>
      <c r="M2422" s="37">
        <f>IF( $Q2422, MAX($M$1:M2421)+1, 0)</f>
        <v>0</v>
      </c>
      <c r="N2422" t="str" cm="1">
        <f t="array" ref="N2422">INDEX($A$9:$F$1048576, $J2422, $K2422 )</f>
        <v>69959</v>
      </c>
      <c r="O2422" t="str" cm="1">
        <f t="array" ref="O2422">INDEX($B$9:$F$1048576, $J2422, $K2422 )</f>
        <v>퍼스트파이브지제68차(유)1-21</v>
      </c>
      <c r="P2422" t="str" cm="1">
        <f t="array" ref="P2422">IF( $L2422, TRIM(_xll.IMDP("IR", $G$5&amp;$N2422, $G$6)), "" )</f>
        <v/>
      </c>
      <c r="Q2422" t="b" cm="1">
        <f t="array" ref="Q2422">IF(
    $U$1=1, AND($P2422&lt;&gt;"", $P2422&lt;&gt;"...", $P2422&lt;&gt;"입력오류"),
    IF(
        $U$18=1, AND($P2422&lt;&gt;"", $P2422&lt;&gt;"...", $P2422&lt;&gt;"입력오류", ISNUMBER(FIND(INDEX($T$2:$T$7,$U$1),$P2422))),
        IF(
            $U$17="기타", AND($P2422&lt;&gt;"", $P2422&lt;&gt;"...", $P2422&lt;&gt;"입력오류", NOT(ISNUMBER(FIND($T$21:$T$34,$P2422)))),
            AND($P2422&lt;&gt;"", $P2422&lt;&gt;"...", $P2422&lt;&gt;"입력오류", $T$19=$P2422)
        )
    )
)</f>
        <v>0</v>
      </c>
    </row>
    <row r="2423" spans="1:17">
      <c r="A2423" t="s">
        <v>4704</v>
      </c>
      <c r="B2423" t="s">
        <v>4705</v>
      </c>
      <c r="I2423">
        <f t="shared" si="112"/>
        <v>2422</v>
      </c>
      <c r="J2423">
        <f t="shared" si="113"/>
        <v>2422</v>
      </c>
      <c r="K2423">
        <f t="shared" si="111"/>
        <v>1</v>
      </c>
      <c r="L2423" t="b">
        <f>COUNTIF($N$2:N2423, N2423)=1</f>
        <v>1</v>
      </c>
      <c r="M2423" s="37">
        <f>IF( $Q2423, MAX($M$1:M2422)+1, 0)</f>
        <v>0</v>
      </c>
      <c r="N2423" t="str" cm="1">
        <f t="array" ref="N2423">INDEX($A$9:$F$1048576, $J2423, $K2423 )</f>
        <v>69960</v>
      </c>
      <c r="O2423" t="str" cm="1">
        <f t="array" ref="O2423">INDEX($B$9:$F$1048576, $J2423, $K2423 )</f>
        <v>퍼스트파이브지제68차(유)1-22</v>
      </c>
      <c r="P2423" t="str" cm="1">
        <f t="array" ref="P2423">IF( $L2423, TRIM(_xll.IMDP("IR", $G$5&amp;$N2423, $G$6)), "" )</f>
        <v/>
      </c>
      <c r="Q2423" t="b" cm="1">
        <f t="array" ref="Q2423">IF(
    $U$1=1, AND($P2423&lt;&gt;"", $P2423&lt;&gt;"...", $P2423&lt;&gt;"입력오류"),
    IF(
        $U$18=1, AND($P2423&lt;&gt;"", $P2423&lt;&gt;"...", $P2423&lt;&gt;"입력오류", ISNUMBER(FIND(INDEX($T$2:$T$7,$U$1),$P2423))),
        IF(
            $U$17="기타", AND($P2423&lt;&gt;"", $P2423&lt;&gt;"...", $P2423&lt;&gt;"입력오류", NOT(ISNUMBER(FIND($T$21:$T$34,$P2423)))),
            AND($P2423&lt;&gt;"", $P2423&lt;&gt;"...", $P2423&lt;&gt;"입력오류", $T$19=$P2423)
        )
    )
)</f>
        <v>0</v>
      </c>
    </row>
    <row r="2424" spans="1:17">
      <c r="A2424" t="s">
        <v>4706</v>
      </c>
      <c r="B2424" t="s">
        <v>4707</v>
      </c>
      <c r="I2424">
        <f t="shared" si="112"/>
        <v>2423</v>
      </c>
      <c r="J2424">
        <f t="shared" si="113"/>
        <v>2423</v>
      </c>
      <c r="K2424">
        <f t="shared" si="111"/>
        <v>1</v>
      </c>
      <c r="L2424" t="b">
        <f>COUNTIF($N$2:N2424, N2424)=1</f>
        <v>1</v>
      </c>
      <c r="M2424" s="37">
        <f>IF( $Q2424, MAX($M$1:M2423)+1, 0)</f>
        <v>0</v>
      </c>
      <c r="N2424" t="str" cm="1">
        <f t="array" ref="N2424">INDEX($A$9:$F$1048576, $J2424, $K2424 )</f>
        <v>69961</v>
      </c>
      <c r="O2424" t="str" cm="1">
        <f t="array" ref="O2424">INDEX($B$9:$F$1048576, $J2424, $K2424 )</f>
        <v>퍼스트파이브지제68차(유)1-23</v>
      </c>
      <c r="P2424" t="str" cm="1">
        <f t="array" ref="P2424">IF( $L2424, TRIM(_xll.IMDP("IR", $G$5&amp;$N2424, $G$6)), "" )</f>
        <v/>
      </c>
      <c r="Q2424" t="b" cm="1">
        <f t="array" ref="Q2424">IF(
    $U$1=1, AND($P2424&lt;&gt;"", $P2424&lt;&gt;"...", $P2424&lt;&gt;"입력오류"),
    IF(
        $U$18=1, AND($P2424&lt;&gt;"", $P2424&lt;&gt;"...", $P2424&lt;&gt;"입력오류", ISNUMBER(FIND(INDEX($T$2:$T$7,$U$1),$P2424))),
        IF(
            $U$17="기타", AND($P2424&lt;&gt;"", $P2424&lt;&gt;"...", $P2424&lt;&gt;"입력오류", NOT(ISNUMBER(FIND($T$21:$T$34,$P2424)))),
            AND($P2424&lt;&gt;"", $P2424&lt;&gt;"...", $P2424&lt;&gt;"입력오류", $T$19=$P2424)
        )
    )
)</f>
        <v>0</v>
      </c>
    </row>
    <row r="2425" spans="1:17">
      <c r="A2425" t="s">
        <v>4708</v>
      </c>
      <c r="B2425" t="s">
        <v>4709</v>
      </c>
      <c r="I2425">
        <f t="shared" si="112"/>
        <v>2424</v>
      </c>
      <c r="J2425">
        <f t="shared" si="113"/>
        <v>2424</v>
      </c>
      <c r="K2425">
        <f t="shared" si="111"/>
        <v>1</v>
      </c>
      <c r="L2425" t="b">
        <f>COUNTIF($N$2:N2425, N2425)=1</f>
        <v>1</v>
      </c>
      <c r="M2425" s="37">
        <f>IF( $Q2425, MAX($M$1:M2424)+1, 0)</f>
        <v>0</v>
      </c>
      <c r="N2425" t="str" cm="1">
        <f t="array" ref="N2425">INDEX($A$9:$F$1048576, $J2425, $K2425 )</f>
        <v>69962</v>
      </c>
      <c r="O2425" t="str" cm="1">
        <f t="array" ref="O2425">INDEX($B$9:$F$1048576, $J2425, $K2425 )</f>
        <v>퍼스트파이브지제68차(유)1-24</v>
      </c>
      <c r="P2425" t="str" cm="1">
        <f t="array" ref="P2425">IF( $L2425, TRIM(_xll.IMDP("IR", $G$5&amp;$N2425, $G$6)), "" )</f>
        <v/>
      </c>
      <c r="Q2425" t="b" cm="1">
        <f t="array" ref="Q2425">IF(
    $U$1=1, AND($P2425&lt;&gt;"", $P2425&lt;&gt;"...", $P2425&lt;&gt;"입력오류"),
    IF(
        $U$18=1, AND($P2425&lt;&gt;"", $P2425&lt;&gt;"...", $P2425&lt;&gt;"입력오류", ISNUMBER(FIND(INDEX($T$2:$T$7,$U$1),$P2425))),
        IF(
            $U$17="기타", AND($P2425&lt;&gt;"", $P2425&lt;&gt;"...", $P2425&lt;&gt;"입력오류", NOT(ISNUMBER(FIND($T$21:$T$34,$P2425)))),
            AND($P2425&lt;&gt;"", $P2425&lt;&gt;"...", $P2425&lt;&gt;"입력오류", $T$19=$P2425)
        )
    )
)</f>
        <v>0</v>
      </c>
    </row>
    <row r="2426" spans="1:17">
      <c r="A2426" t="s">
        <v>4710</v>
      </c>
      <c r="B2426" t="s">
        <v>4711</v>
      </c>
      <c r="I2426">
        <f t="shared" si="112"/>
        <v>2425</v>
      </c>
      <c r="J2426">
        <f t="shared" si="113"/>
        <v>2425</v>
      </c>
      <c r="K2426">
        <f t="shared" si="111"/>
        <v>1</v>
      </c>
      <c r="L2426" t="b">
        <f>COUNTIF($N$2:N2426, N2426)=1</f>
        <v>1</v>
      </c>
      <c r="M2426" s="37">
        <f>IF( $Q2426, MAX($M$1:M2425)+1, 0)</f>
        <v>0</v>
      </c>
      <c r="N2426" t="str" cm="1">
        <f t="array" ref="N2426">INDEX($A$9:$F$1048576, $J2426, $K2426 )</f>
        <v>69963</v>
      </c>
      <c r="O2426" t="str" cm="1">
        <f t="array" ref="O2426">INDEX($B$9:$F$1048576, $J2426, $K2426 )</f>
        <v>퍼스트파이브지제68차(유)1-25</v>
      </c>
      <c r="P2426" t="str" cm="1">
        <f t="array" ref="P2426">IF( $L2426, TRIM(_xll.IMDP("IR", $G$5&amp;$N2426, $G$6)), "" )</f>
        <v/>
      </c>
      <c r="Q2426" t="b" cm="1">
        <f t="array" ref="Q2426">IF(
    $U$1=1, AND($P2426&lt;&gt;"", $P2426&lt;&gt;"...", $P2426&lt;&gt;"입력오류"),
    IF(
        $U$18=1, AND($P2426&lt;&gt;"", $P2426&lt;&gt;"...", $P2426&lt;&gt;"입력오류", ISNUMBER(FIND(INDEX($T$2:$T$7,$U$1),$P2426))),
        IF(
            $U$17="기타", AND($P2426&lt;&gt;"", $P2426&lt;&gt;"...", $P2426&lt;&gt;"입력오류", NOT(ISNUMBER(FIND($T$21:$T$34,$P2426)))),
            AND($P2426&lt;&gt;"", $P2426&lt;&gt;"...", $P2426&lt;&gt;"입력오류", $T$19=$P2426)
        )
    )
)</f>
        <v>0</v>
      </c>
    </row>
    <row r="2427" spans="1:17">
      <c r="A2427" t="s">
        <v>4712</v>
      </c>
      <c r="B2427" t="s">
        <v>4713</v>
      </c>
      <c r="I2427">
        <f t="shared" si="112"/>
        <v>2426</v>
      </c>
      <c r="J2427">
        <f t="shared" si="113"/>
        <v>2426</v>
      </c>
      <c r="K2427">
        <f t="shared" si="111"/>
        <v>1</v>
      </c>
      <c r="L2427" t="b">
        <f>COUNTIF($N$2:N2427, N2427)=1</f>
        <v>1</v>
      </c>
      <c r="M2427" s="37">
        <f>IF( $Q2427, MAX($M$1:M2426)+1, 0)</f>
        <v>0</v>
      </c>
      <c r="N2427" t="str" cm="1">
        <f t="array" ref="N2427">INDEX($A$9:$F$1048576, $J2427, $K2427 )</f>
        <v>69964</v>
      </c>
      <c r="O2427" t="str" cm="1">
        <f t="array" ref="O2427">INDEX($B$9:$F$1048576, $J2427, $K2427 )</f>
        <v>퍼스트파이브지제68차(유)1-26</v>
      </c>
      <c r="P2427" t="str" cm="1">
        <f t="array" ref="P2427">IF( $L2427, TRIM(_xll.IMDP("IR", $G$5&amp;$N2427, $G$6)), "" )</f>
        <v/>
      </c>
      <c r="Q2427" t="b" cm="1">
        <f t="array" ref="Q2427">IF(
    $U$1=1, AND($P2427&lt;&gt;"", $P2427&lt;&gt;"...", $P2427&lt;&gt;"입력오류"),
    IF(
        $U$18=1, AND($P2427&lt;&gt;"", $P2427&lt;&gt;"...", $P2427&lt;&gt;"입력오류", ISNUMBER(FIND(INDEX($T$2:$T$7,$U$1),$P2427))),
        IF(
            $U$17="기타", AND($P2427&lt;&gt;"", $P2427&lt;&gt;"...", $P2427&lt;&gt;"입력오류", NOT(ISNUMBER(FIND($T$21:$T$34,$P2427)))),
            AND($P2427&lt;&gt;"", $P2427&lt;&gt;"...", $P2427&lt;&gt;"입력오류", $T$19=$P2427)
        )
    )
)</f>
        <v>0</v>
      </c>
    </row>
    <row r="2428" spans="1:17">
      <c r="A2428" t="s">
        <v>4714</v>
      </c>
      <c r="B2428" t="s">
        <v>4715</v>
      </c>
      <c r="I2428">
        <f t="shared" si="112"/>
        <v>2427</v>
      </c>
      <c r="J2428">
        <f t="shared" si="113"/>
        <v>2427</v>
      </c>
      <c r="K2428">
        <f t="shared" si="111"/>
        <v>1</v>
      </c>
      <c r="L2428" t="b">
        <f>COUNTIF($N$2:N2428, N2428)=1</f>
        <v>1</v>
      </c>
      <c r="M2428" s="37">
        <f>IF( $Q2428, MAX($M$1:M2427)+1, 0)</f>
        <v>0</v>
      </c>
      <c r="N2428" t="str" cm="1">
        <f t="array" ref="N2428">INDEX($A$9:$F$1048576, $J2428, $K2428 )</f>
        <v>69965</v>
      </c>
      <c r="O2428" t="str" cm="1">
        <f t="array" ref="O2428">INDEX($B$9:$F$1048576, $J2428, $K2428 )</f>
        <v>퍼스트파이브지제68차(유)1-27</v>
      </c>
      <c r="P2428" t="str" cm="1">
        <f t="array" ref="P2428">IF( $L2428, TRIM(_xll.IMDP("IR", $G$5&amp;$N2428, $G$6)), "" )</f>
        <v/>
      </c>
      <c r="Q2428" t="b" cm="1">
        <f t="array" ref="Q2428">IF(
    $U$1=1, AND($P2428&lt;&gt;"", $P2428&lt;&gt;"...", $P2428&lt;&gt;"입력오류"),
    IF(
        $U$18=1, AND($P2428&lt;&gt;"", $P2428&lt;&gt;"...", $P2428&lt;&gt;"입력오류", ISNUMBER(FIND(INDEX($T$2:$T$7,$U$1),$P2428))),
        IF(
            $U$17="기타", AND($P2428&lt;&gt;"", $P2428&lt;&gt;"...", $P2428&lt;&gt;"입력오류", NOT(ISNUMBER(FIND($T$21:$T$34,$P2428)))),
            AND($P2428&lt;&gt;"", $P2428&lt;&gt;"...", $P2428&lt;&gt;"입력오류", $T$19=$P2428)
        )
    )
)</f>
        <v>0</v>
      </c>
    </row>
    <row r="2429" spans="1:17">
      <c r="A2429" t="s">
        <v>4716</v>
      </c>
      <c r="B2429" t="s">
        <v>4717</v>
      </c>
      <c r="I2429">
        <f t="shared" si="112"/>
        <v>2428</v>
      </c>
      <c r="J2429">
        <f t="shared" si="113"/>
        <v>2428</v>
      </c>
      <c r="K2429">
        <f t="shared" si="111"/>
        <v>1</v>
      </c>
      <c r="L2429" t="b">
        <f>COUNTIF($N$2:N2429, N2429)=1</f>
        <v>1</v>
      </c>
      <c r="M2429" s="37">
        <f>IF( $Q2429, MAX($M$1:M2428)+1, 0)</f>
        <v>0</v>
      </c>
      <c r="N2429" t="str" cm="1">
        <f t="array" ref="N2429">INDEX($A$9:$F$1048576, $J2429, $K2429 )</f>
        <v>69966</v>
      </c>
      <c r="O2429" t="str" cm="1">
        <f t="array" ref="O2429">INDEX($B$9:$F$1048576, $J2429, $K2429 )</f>
        <v>퍼스트파이브지제68차(유)1-28</v>
      </c>
      <c r="P2429" t="str" cm="1">
        <f t="array" ref="P2429">IF( $L2429, TRIM(_xll.IMDP("IR", $G$5&amp;$N2429, $G$6)), "" )</f>
        <v/>
      </c>
      <c r="Q2429" t="b" cm="1">
        <f t="array" ref="Q2429">IF(
    $U$1=1, AND($P2429&lt;&gt;"", $P2429&lt;&gt;"...", $P2429&lt;&gt;"입력오류"),
    IF(
        $U$18=1, AND($P2429&lt;&gt;"", $P2429&lt;&gt;"...", $P2429&lt;&gt;"입력오류", ISNUMBER(FIND(INDEX($T$2:$T$7,$U$1),$P2429))),
        IF(
            $U$17="기타", AND($P2429&lt;&gt;"", $P2429&lt;&gt;"...", $P2429&lt;&gt;"입력오류", NOT(ISNUMBER(FIND($T$21:$T$34,$P2429)))),
            AND($P2429&lt;&gt;"", $P2429&lt;&gt;"...", $P2429&lt;&gt;"입력오류", $T$19=$P2429)
        )
    )
)</f>
        <v>0</v>
      </c>
    </row>
    <row r="2430" spans="1:17">
      <c r="A2430" t="s">
        <v>4718</v>
      </c>
      <c r="B2430" t="s">
        <v>4719</v>
      </c>
      <c r="I2430">
        <f t="shared" si="112"/>
        <v>2429</v>
      </c>
      <c r="J2430">
        <f t="shared" si="113"/>
        <v>2429</v>
      </c>
      <c r="K2430">
        <f t="shared" si="111"/>
        <v>1</v>
      </c>
      <c r="L2430" t="b">
        <f>COUNTIF($N$2:N2430, N2430)=1</f>
        <v>1</v>
      </c>
      <c r="M2430" s="37">
        <f>IF( $Q2430, MAX($M$1:M2429)+1, 0)</f>
        <v>0</v>
      </c>
      <c r="N2430" t="str" cm="1">
        <f t="array" ref="N2430">INDEX($A$9:$F$1048576, $J2430, $K2430 )</f>
        <v>69967</v>
      </c>
      <c r="O2430" t="str" cm="1">
        <f t="array" ref="O2430">INDEX($B$9:$F$1048576, $J2430, $K2430 )</f>
        <v>퍼스트파이브지제68차(유)1-29</v>
      </c>
      <c r="P2430" t="str" cm="1">
        <f t="array" ref="P2430">IF( $L2430, TRIM(_xll.IMDP("IR", $G$5&amp;$N2430, $G$6)), "" )</f>
        <v/>
      </c>
      <c r="Q2430" t="b" cm="1">
        <f t="array" ref="Q2430">IF(
    $U$1=1, AND($P2430&lt;&gt;"", $P2430&lt;&gt;"...", $P2430&lt;&gt;"입력오류"),
    IF(
        $U$18=1, AND($P2430&lt;&gt;"", $P2430&lt;&gt;"...", $P2430&lt;&gt;"입력오류", ISNUMBER(FIND(INDEX($T$2:$T$7,$U$1),$P2430))),
        IF(
            $U$17="기타", AND($P2430&lt;&gt;"", $P2430&lt;&gt;"...", $P2430&lt;&gt;"입력오류", NOT(ISNUMBER(FIND($T$21:$T$34,$P2430)))),
            AND($P2430&lt;&gt;"", $P2430&lt;&gt;"...", $P2430&lt;&gt;"입력오류", $T$19=$P2430)
        )
    )
)</f>
        <v>0</v>
      </c>
    </row>
    <row r="2431" spans="1:17">
      <c r="A2431" t="s">
        <v>4720</v>
      </c>
      <c r="B2431" t="s">
        <v>4721</v>
      </c>
      <c r="I2431">
        <f t="shared" si="112"/>
        <v>2430</v>
      </c>
      <c r="J2431">
        <f t="shared" si="113"/>
        <v>2430</v>
      </c>
      <c r="K2431">
        <f t="shared" si="111"/>
        <v>1</v>
      </c>
      <c r="L2431" t="b">
        <f>COUNTIF($N$2:N2431, N2431)=1</f>
        <v>1</v>
      </c>
      <c r="M2431" s="37">
        <f>IF( $Q2431, MAX($M$1:M2430)+1, 0)</f>
        <v>0</v>
      </c>
      <c r="N2431" t="str" cm="1">
        <f t="array" ref="N2431">INDEX($A$9:$F$1048576, $J2431, $K2431 )</f>
        <v>69968</v>
      </c>
      <c r="O2431" t="str" cm="1">
        <f t="array" ref="O2431">INDEX($B$9:$F$1048576, $J2431, $K2431 )</f>
        <v>퍼스트파이브지제68차(유)1-30</v>
      </c>
      <c r="P2431" t="str" cm="1">
        <f t="array" ref="P2431">IF( $L2431, TRIM(_xll.IMDP("IR", $G$5&amp;$N2431, $G$6)), "" )</f>
        <v/>
      </c>
      <c r="Q2431" t="b" cm="1">
        <f t="array" ref="Q2431">IF(
    $U$1=1, AND($P2431&lt;&gt;"", $P2431&lt;&gt;"...", $P2431&lt;&gt;"입력오류"),
    IF(
        $U$18=1, AND($P2431&lt;&gt;"", $P2431&lt;&gt;"...", $P2431&lt;&gt;"입력오류", ISNUMBER(FIND(INDEX($T$2:$T$7,$U$1),$P2431))),
        IF(
            $U$17="기타", AND($P2431&lt;&gt;"", $P2431&lt;&gt;"...", $P2431&lt;&gt;"입력오류", NOT(ISNUMBER(FIND($T$21:$T$34,$P2431)))),
            AND($P2431&lt;&gt;"", $P2431&lt;&gt;"...", $P2431&lt;&gt;"입력오류", $T$19=$P2431)
        )
    )
)</f>
        <v>0</v>
      </c>
    </row>
    <row r="2432" spans="1:17">
      <c r="A2432" t="s">
        <v>4722</v>
      </c>
      <c r="B2432" t="s">
        <v>4723</v>
      </c>
      <c r="I2432">
        <f t="shared" si="112"/>
        <v>2431</v>
      </c>
      <c r="J2432">
        <f t="shared" si="113"/>
        <v>2431</v>
      </c>
      <c r="K2432">
        <f t="shared" si="111"/>
        <v>1</v>
      </c>
      <c r="L2432" t="b">
        <f>COUNTIF($N$2:N2432, N2432)=1</f>
        <v>1</v>
      </c>
      <c r="M2432" s="37">
        <f>IF( $Q2432, MAX($M$1:M2431)+1, 0)</f>
        <v>0</v>
      </c>
      <c r="N2432" t="str" cm="1">
        <f t="array" ref="N2432">INDEX($A$9:$F$1048576, $J2432, $K2432 )</f>
        <v>69969</v>
      </c>
      <c r="O2432" t="str" cm="1">
        <f t="array" ref="O2432">INDEX($B$9:$F$1048576, $J2432, $K2432 )</f>
        <v>퍼스트파이브지제68차(유)1-31</v>
      </c>
      <c r="P2432" t="str" cm="1">
        <f t="array" ref="P2432">IF( $L2432, TRIM(_xll.IMDP("IR", $G$5&amp;$N2432, $G$6)), "" )</f>
        <v/>
      </c>
      <c r="Q2432" t="b" cm="1">
        <f t="array" ref="Q2432">IF(
    $U$1=1, AND($P2432&lt;&gt;"", $P2432&lt;&gt;"...", $P2432&lt;&gt;"입력오류"),
    IF(
        $U$18=1, AND($P2432&lt;&gt;"", $P2432&lt;&gt;"...", $P2432&lt;&gt;"입력오류", ISNUMBER(FIND(INDEX($T$2:$T$7,$U$1),$P2432))),
        IF(
            $U$17="기타", AND($P2432&lt;&gt;"", $P2432&lt;&gt;"...", $P2432&lt;&gt;"입력오류", NOT(ISNUMBER(FIND($T$21:$T$34,$P2432)))),
            AND($P2432&lt;&gt;"", $P2432&lt;&gt;"...", $P2432&lt;&gt;"입력오류", $T$19=$P2432)
        )
    )
)</f>
        <v>0</v>
      </c>
    </row>
    <row r="2433" spans="1:17">
      <c r="A2433" t="s">
        <v>4724</v>
      </c>
      <c r="B2433" t="s">
        <v>4725</v>
      </c>
      <c r="I2433">
        <f t="shared" si="112"/>
        <v>2432</v>
      </c>
      <c r="J2433">
        <f t="shared" si="113"/>
        <v>2432</v>
      </c>
      <c r="K2433">
        <f t="shared" si="111"/>
        <v>1</v>
      </c>
      <c r="L2433" t="b">
        <f>COUNTIF($N$2:N2433, N2433)=1</f>
        <v>1</v>
      </c>
      <c r="M2433" s="37">
        <f>IF( $Q2433, MAX($M$1:M2432)+1, 0)</f>
        <v>0</v>
      </c>
      <c r="N2433" t="str" cm="1">
        <f t="array" ref="N2433">INDEX($A$9:$F$1048576, $J2433, $K2433 )</f>
        <v>69970</v>
      </c>
      <c r="O2433" t="str" cm="1">
        <f t="array" ref="O2433">INDEX($B$9:$F$1048576, $J2433, $K2433 )</f>
        <v>퍼스트파이브지제68차(유)1-32</v>
      </c>
      <c r="P2433" t="str" cm="1">
        <f t="array" ref="P2433">IF( $L2433, TRIM(_xll.IMDP("IR", $G$5&amp;$N2433, $G$6)), "" )</f>
        <v/>
      </c>
      <c r="Q2433" t="b" cm="1">
        <f t="array" ref="Q2433">IF(
    $U$1=1, AND($P2433&lt;&gt;"", $P2433&lt;&gt;"...", $P2433&lt;&gt;"입력오류"),
    IF(
        $U$18=1, AND($P2433&lt;&gt;"", $P2433&lt;&gt;"...", $P2433&lt;&gt;"입력오류", ISNUMBER(FIND(INDEX($T$2:$T$7,$U$1),$P2433))),
        IF(
            $U$17="기타", AND($P2433&lt;&gt;"", $P2433&lt;&gt;"...", $P2433&lt;&gt;"입력오류", NOT(ISNUMBER(FIND($T$21:$T$34,$P2433)))),
            AND($P2433&lt;&gt;"", $P2433&lt;&gt;"...", $P2433&lt;&gt;"입력오류", $T$19=$P2433)
        )
    )
)</f>
        <v>0</v>
      </c>
    </row>
    <row r="2434" spans="1:17">
      <c r="A2434" t="s">
        <v>4726</v>
      </c>
      <c r="B2434" t="s">
        <v>4727</v>
      </c>
      <c r="I2434">
        <f t="shared" si="112"/>
        <v>2433</v>
      </c>
      <c r="J2434">
        <f t="shared" si="113"/>
        <v>2433</v>
      </c>
      <c r="K2434">
        <f t="shared" ref="K2434:K2497" si="114">IF( $I2434&gt;$G$4, NA(), IF($I2434&gt;$G$3, 5, IF($I2434&gt;$G$2, 3, 1 ) ) )</f>
        <v>1</v>
      </c>
      <c r="L2434" t="b">
        <f>COUNTIF($N$2:N2434, N2434)=1</f>
        <v>1</v>
      </c>
      <c r="M2434" s="37">
        <f>IF( $Q2434, MAX($M$1:M2433)+1, 0)</f>
        <v>0</v>
      </c>
      <c r="N2434" t="str" cm="1">
        <f t="array" ref="N2434">INDEX($A$9:$F$1048576, $J2434, $K2434 )</f>
        <v>69971</v>
      </c>
      <c r="O2434" t="str" cm="1">
        <f t="array" ref="O2434">INDEX($B$9:$F$1048576, $J2434, $K2434 )</f>
        <v>뉴마레제8차(유)2</v>
      </c>
      <c r="P2434" t="str" cm="1">
        <f t="array" ref="P2434">IF( $L2434, TRIM(_xll.IMDP("IR", $G$5&amp;$N2434, $G$6)), "" )</f>
        <v/>
      </c>
      <c r="Q2434" t="b" cm="1">
        <f t="array" ref="Q2434">IF(
    $U$1=1, AND($P2434&lt;&gt;"", $P2434&lt;&gt;"...", $P2434&lt;&gt;"입력오류"),
    IF(
        $U$18=1, AND($P2434&lt;&gt;"", $P2434&lt;&gt;"...", $P2434&lt;&gt;"입력오류", ISNUMBER(FIND(INDEX($T$2:$T$7,$U$1),$P2434))),
        IF(
            $U$17="기타", AND($P2434&lt;&gt;"", $P2434&lt;&gt;"...", $P2434&lt;&gt;"입력오류", NOT(ISNUMBER(FIND($T$21:$T$34,$P2434)))),
            AND($P2434&lt;&gt;"", $P2434&lt;&gt;"...", $P2434&lt;&gt;"입력오류", $T$19=$P2434)
        )
    )
)</f>
        <v>0</v>
      </c>
    </row>
    <row r="2435" spans="1:17">
      <c r="A2435" t="s">
        <v>4728</v>
      </c>
      <c r="B2435" t="s">
        <v>4729</v>
      </c>
      <c r="I2435">
        <f t="shared" ref="I2435:I2498" si="115">ROW()-1</f>
        <v>2434</v>
      </c>
      <c r="J2435">
        <f t="shared" ref="J2435:J2498" si="116">IF( $I2435&gt;$G$4, NA(), IF($I2435&gt;$G$3, $I2435-$G$3, IF($I2435&gt;$G$2, $I2435-$G$2, $I2435 ) ) )</f>
        <v>2434</v>
      </c>
      <c r="K2435">
        <f t="shared" si="114"/>
        <v>1</v>
      </c>
      <c r="L2435" t="b">
        <f>COUNTIF($N$2:N2435, N2435)=1</f>
        <v>1</v>
      </c>
      <c r="M2435" s="37">
        <f>IF( $Q2435, MAX($M$1:M2434)+1, 0)</f>
        <v>0</v>
      </c>
      <c r="N2435" t="str" cm="1">
        <f t="array" ref="N2435">INDEX($A$9:$F$1048576, $J2435, $K2435 )</f>
        <v>69974</v>
      </c>
      <c r="O2435" t="str" cm="1">
        <f t="array" ref="O2435">INDEX($B$9:$F$1048576, $J2435, $K2435 )</f>
        <v>신보2023제5차(유)1-1</v>
      </c>
      <c r="P2435" t="str" cm="1">
        <f t="array" ref="P2435">IF( $L2435, TRIM(_xll.IMDP("IR", $G$5&amp;$N2435, $G$6)), "" )</f>
        <v/>
      </c>
      <c r="Q2435" t="b" cm="1">
        <f t="array" ref="Q2435">IF(
    $U$1=1, AND($P2435&lt;&gt;"", $P2435&lt;&gt;"...", $P2435&lt;&gt;"입력오류"),
    IF(
        $U$18=1, AND($P2435&lt;&gt;"", $P2435&lt;&gt;"...", $P2435&lt;&gt;"입력오류", ISNUMBER(FIND(INDEX($T$2:$T$7,$U$1),$P2435))),
        IF(
            $U$17="기타", AND($P2435&lt;&gt;"", $P2435&lt;&gt;"...", $P2435&lt;&gt;"입력오류", NOT(ISNUMBER(FIND($T$21:$T$34,$P2435)))),
            AND($P2435&lt;&gt;"", $P2435&lt;&gt;"...", $P2435&lt;&gt;"입력오류", $T$19=$P2435)
        )
    )
)</f>
        <v>0</v>
      </c>
    </row>
    <row r="2436" spans="1:17">
      <c r="A2436" t="s">
        <v>4730</v>
      </c>
      <c r="B2436" t="s">
        <v>4731</v>
      </c>
      <c r="I2436">
        <f t="shared" si="115"/>
        <v>2435</v>
      </c>
      <c r="J2436">
        <f t="shared" si="116"/>
        <v>2435</v>
      </c>
      <c r="K2436">
        <f t="shared" si="114"/>
        <v>1</v>
      </c>
      <c r="L2436" t="b">
        <f>COUNTIF($N$2:N2436, N2436)=1</f>
        <v>1</v>
      </c>
      <c r="M2436" s="37">
        <f>IF( $Q2436, MAX($M$1:M2435)+1, 0)</f>
        <v>0</v>
      </c>
      <c r="N2436" t="str" cm="1">
        <f t="array" ref="N2436">INDEX($A$9:$F$1048576, $J2436, $K2436 )</f>
        <v>69975</v>
      </c>
      <c r="O2436" t="str" cm="1">
        <f t="array" ref="O2436">INDEX($B$9:$F$1048576, $J2436, $K2436 )</f>
        <v>신보2023제5차(유)1-2</v>
      </c>
      <c r="P2436" t="str" cm="1">
        <f t="array" ref="P2436">IF( $L2436, TRIM(_xll.IMDP("IR", $G$5&amp;$N2436, $G$6)), "" )</f>
        <v/>
      </c>
      <c r="Q2436" t="b" cm="1">
        <f t="array" ref="Q2436">IF(
    $U$1=1, AND($P2436&lt;&gt;"", $P2436&lt;&gt;"...", $P2436&lt;&gt;"입력오류"),
    IF(
        $U$18=1, AND($P2436&lt;&gt;"", $P2436&lt;&gt;"...", $P2436&lt;&gt;"입력오류", ISNUMBER(FIND(INDEX($T$2:$T$7,$U$1),$P2436))),
        IF(
            $U$17="기타", AND($P2436&lt;&gt;"", $P2436&lt;&gt;"...", $P2436&lt;&gt;"입력오류", NOT(ISNUMBER(FIND($T$21:$T$34,$P2436)))),
            AND($P2436&lt;&gt;"", $P2436&lt;&gt;"...", $P2436&lt;&gt;"입력오류", $T$19=$P2436)
        )
    )
)</f>
        <v>0</v>
      </c>
    </row>
    <row r="2437" spans="1:17">
      <c r="A2437" t="s">
        <v>4732</v>
      </c>
      <c r="B2437" t="s">
        <v>4733</v>
      </c>
      <c r="I2437">
        <f t="shared" si="115"/>
        <v>2436</v>
      </c>
      <c r="J2437">
        <f t="shared" si="116"/>
        <v>2436</v>
      </c>
      <c r="K2437">
        <f t="shared" si="114"/>
        <v>1</v>
      </c>
      <c r="L2437" t="b">
        <f>COUNTIF($N$2:N2437, N2437)=1</f>
        <v>1</v>
      </c>
      <c r="M2437" s="37">
        <f>IF( $Q2437, MAX($M$1:M2436)+1, 0)</f>
        <v>0</v>
      </c>
      <c r="N2437" t="str" cm="1">
        <f t="array" ref="N2437">INDEX($A$9:$F$1048576, $J2437, $K2437 )</f>
        <v>69976</v>
      </c>
      <c r="O2437" t="str" cm="1">
        <f t="array" ref="O2437">INDEX($B$9:$F$1048576, $J2437, $K2437 )</f>
        <v>신보2023제6차(유)1-1</v>
      </c>
      <c r="P2437" t="str" cm="1">
        <f t="array" ref="P2437">IF( $L2437, TRIM(_xll.IMDP("IR", $G$5&amp;$N2437, $G$6)), "" )</f>
        <v/>
      </c>
      <c r="Q2437" t="b" cm="1">
        <f t="array" ref="Q2437">IF(
    $U$1=1, AND($P2437&lt;&gt;"", $P2437&lt;&gt;"...", $P2437&lt;&gt;"입력오류"),
    IF(
        $U$18=1, AND($P2437&lt;&gt;"", $P2437&lt;&gt;"...", $P2437&lt;&gt;"입력오류", ISNUMBER(FIND(INDEX($T$2:$T$7,$U$1),$P2437))),
        IF(
            $U$17="기타", AND($P2437&lt;&gt;"", $P2437&lt;&gt;"...", $P2437&lt;&gt;"입력오류", NOT(ISNUMBER(FIND($T$21:$T$34,$P2437)))),
            AND($P2437&lt;&gt;"", $P2437&lt;&gt;"...", $P2437&lt;&gt;"입력오류", $T$19=$P2437)
        )
    )
)</f>
        <v>0</v>
      </c>
    </row>
    <row r="2438" spans="1:17">
      <c r="A2438" t="s">
        <v>4734</v>
      </c>
      <c r="B2438" t="s">
        <v>4735</v>
      </c>
      <c r="I2438">
        <f t="shared" si="115"/>
        <v>2437</v>
      </c>
      <c r="J2438">
        <f t="shared" si="116"/>
        <v>2437</v>
      </c>
      <c r="K2438">
        <f t="shared" si="114"/>
        <v>1</v>
      </c>
      <c r="L2438" t="b">
        <f>COUNTIF($N$2:N2438, N2438)=1</f>
        <v>1</v>
      </c>
      <c r="M2438" s="37">
        <f>IF( $Q2438, MAX($M$1:M2437)+1, 0)</f>
        <v>0</v>
      </c>
      <c r="N2438" t="str" cm="1">
        <f t="array" ref="N2438">INDEX($A$9:$F$1048576, $J2438, $K2438 )</f>
        <v>69977</v>
      </c>
      <c r="O2438" t="str" cm="1">
        <f t="array" ref="O2438">INDEX($B$9:$F$1048576, $J2438, $K2438 )</f>
        <v>신보2023제6차(유)1-2</v>
      </c>
      <c r="P2438" t="str" cm="1">
        <f t="array" ref="P2438">IF( $L2438, TRIM(_xll.IMDP("IR", $G$5&amp;$N2438, $G$6)), "" )</f>
        <v/>
      </c>
      <c r="Q2438" t="b" cm="1">
        <f t="array" ref="Q2438">IF(
    $U$1=1, AND($P2438&lt;&gt;"", $P2438&lt;&gt;"...", $P2438&lt;&gt;"입력오류"),
    IF(
        $U$18=1, AND($P2438&lt;&gt;"", $P2438&lt;&gt;"...", $P2438&lt;&gt;"입력오류", ISNUMBER(FIND(INDEX($T$2:$T$7,$U$1),$P2438))),
        IF(
            $U$17="기타", AND($P2438&lt;&gt;"", $P2438&lt;&gt;"...", $P2438&lt;&gt;"입력오류", NOT(ISNUMBER(FIND($T$21:$T$34,$P2438)))),
            AND($P2438&lt;&gt;"", $P2438&lt;&gt;"...", $P2438&lt;&gt;"입력오류", $T$19=$P2438)
        )
    )
)</f>
        <v>0</v>
      </c>
    </row>
    <row r="2439" spans="1:17">
      <c r="A2439" t="s">
        <v>4736</v>
      </c>
      <c r="B2439" t="s">
        <v>4737</v>
      </c>
      <c r="I2439">
        <f t="shared" si="115"/>
        <v>2438</v>
      </c>
      <c r="J2439">
        <f t="shared" si="116"/>
        <v>2438</v>
      </c>
      <c r="K2439">
        <f t="shared" si="114"/>
        <v>1</v>
      </c>
      <c r="L2439" t="b">
        <f>COUNTIF($N$2:N2439, N2439)=1</f>
        <v>1</v>
      </c>
      <c r="M2439" s="37">
        <f>IF( $Q2439, MAX($M$1:M2438)+1, 0)</f>
        <v>0</v>
      </c>
      <c r="N2439" t="str" cm="1">
        <f t="array" ref="N2439">INDEX($A$9:$F$1048576, $J2439, $K2439 )</f>
        <v>69978</v>
      </c>
      <c r="O2439" t="str" cm="1">
        <f t="array" ref="O2439">INDEX($B$9:$F$1048576, $J2439, $K2439 )</f>
        <v>지에프민제4차</v>
      </c>
      <c r="P2439" t="str" cm="1">
        <f t="array" ref="P2439">IF( $L2439, TRIM(_xll.IMDP("IR", $G$5&amp;$N2439, $G$6)), "" )</f>
        <v/>
      </c>
      <c r="Q2439" t="b" cm="1">
        <f t="array" ref="Q2439">IF(
    $U$1=1, AND($P2439&lt;&gt;"", $P2439&lt;&gt;"...", $P2439&lt;&gt;"입력오류"),
    IF(
        $U$18=1, AND($P2439&lt;&gt;"", $P2439&lt;&gt;"...", $P2439&lt;&gt;"입력오류", ISNUMBER(FIND(INDEX($T$2:$T$7,$U$1),$P2439))),
        IF(
            $U$17="기타", AND($P2439&lt;&gt;"", $P2439&lt;&gt;"...", $P2439&lt;&gt;"입력오류", NOT(ISNUMBER(FIND($T$21:$T$34,$P2439)))),
            AND($P2439&lt;&gt;"", $P2439&lt;&gt;"...", $P2439&lt;&gt;"입력오류", $T$19=$P2439)
        )
    )
)</f>
        <v>0</v>
      </c>
    </row>
    <row r="2440" spans="1:17">
      <c r="A2440" t="s">
        <v>4738</v>
      </c>
      <c r="B2440" t="s">
        <v>4739</v>
      </c>
      <c r="I2440">
        <f t="shared" si="115"/>
        <v>2439</v>
      </c>
      <c r="J2440">
        <f t="shared" si="116"/>
        <v>2439</v>
      </c>
      <c r="K2440">
        <f t="shared" si="114"/>
        <v>1</v>
      </c>
      <c r="L2440" t="b">
        <f>COUNTIF($N$2:N2440, N2440)=1</f>
        <v>1</v>
      </c>
      <c r="M2440" s="37">
        <f>IF( $Q2440, MAX($M$1:M2439)+1, 0)</f>
        <v>0</v>
      </c>
      <c r="N2440" t="str" cm="1">
        <f t="array" ref="N2440">INDEX($A$9:$F$1048576, $J2440, $K2440 )</f>
        <v>69979</v>
      </c>
      <c r="O2440" t="str" cm="1">
        <f t="array" ref="O2440">INDEX($B$9:$F$1048576, $J2440, $K2440 )</f>
        <v>신한사랑제3차(유)1</v>
      </c>
      <c r="P2440" t="str" cm="1">
        <f t="array" ref="P2440">IF( $L2440, TRIM(_xll.IMDP("IR", $G$5&amp;$N2440, $G$6)), "" )</f>
        <v/>
      </c>
      <c r="Q2440" t="b" cm="1">
        <f t="array" ref="Q2440">IF(
    $U$1=1, AND($P2440&lt;&gt;"", $P2440&lt;&gt;"...", $P2440&lt;&gt;"입력오류"),
    IF(
        $U$18=1, AND($P2440&lt;&gt;"", $P2440&lt;&gt;"...", $P2440&lt;&gt;"입력오류", ISNUMBER(FIND(INDEX($T$2:$T$7,$U$1),$P2440))),
        IF(
            $U$17="기타", AND($P2440&lt;&gt;"", $P2440&lt;&gt;"...", $P2440&lt;&gt;"입력오류", NOT(ISNUMBER(FIND($T$21:$T$34,$P2440)))),
            AND($P2440&lt;&gt;"", $P2440&lt;&gt;"...", $P2440&lt;&gt;"입력오류", $T$19=$P2440)
        )
    )
)</f>
        <v>0</v>
      </c>
    </row>
    <row r="2441" spans="1:17">
      <c r="A2441" t="s">
        <v>4740</v>
      </c>
      <c r="B2441" t="s">
        <v>4741</v>
      </c>
      <c r="I2441">
        <f t="shared" si="115"/>
        <v>2440</v>
      </c>
      <c r="J2441">
        <f t="shared" si="116"/>
        <v>2440</v>
      </c>
      <c r="K2441">
        <f t="shared" si="114"/>
        <v>1</v>
      </c>
      <c r="L2441" t="b">
        <f>COUNTIF($N$2:N2441, N2441)=1</f>
        <v>1</v>
      </c>
      <c r="M2441" s="37">
        <f>IF( $Q2441, MAX($M$1:M2440)+1, 0)</f>
        <v>0</v>
      </c>
      <c r="N2441" t="str" cm="1">
        <f t="array" ref="N2441">INDEX($A$9:$F$1048576, $J2441, $K2441 )</f>
        <v>69981</v>
      </c>
      <c r="O2441" t="str" cm="1">
        <f t="array" ref="O2441">INDEX($B$9:$F$1048576, $J2441, $K2441 )</f>
        <v>신한챔피온제12차(유)1-2</v>
      </c>
      <c r="P2441" t="str" cm="1">
        <f t="array" ref="P2441">IF( $L2441, TRIM(_xll.IMDP("IR", $G$5&amp;$N2441, $G$6)), "" )</f>
        <v/>
      </c>
      <c r="Q2441" t="b" cm="1">
        <f t="array" ref="Q2441">IF(
    $U$1=1, AND($P2441&lt;&gt;"", $P2441&lt;&gt;"...", $P2441&lt;&gt;"입력오류"),
    IF(
        $U$18=1, AND($P2441&lt;&gt;"", $P2441&lt;&gt;"...", $P2441&lt;&gt;"입력오류", ISNUMBER(FIND(INDEX($T$2:$T$7,$U$1),$P2441))),
        IF(
            $U$17="기타", AND($P2441&lt;&gt;"", $P2441&lt;&gt;"...", $P2441&lt;&gt;"입력오류", NOT(ISNUMBER(FIND($T$21:$T$34,$P2441)))),
            AND($P2441&lt;&gt;"", $P2441&lt;&gt;"...", $P2441&lt;&gt;"입력오류", $T$19=$P2441)
        )
    )
)</f>
        <v>0</v>
      </c>
    </row>
    <row r="2442" spans="1:17">
      <c r="A2442" t="s">
        <v>4742</v>
      </c>
      <c r="B2442" t="s">
        <v>4743</v>
      </c>
      <c r="I2442">
        <f t="shared" si="115"/>
        <v>2441</v>
      </c>
      <c r="J2442">
        <f t="shared" si="116"/>
        <v>2441</v>
      </c>
      <c r="K2442">
        <f t="shared" si="114"/>
        <v>1</v>
      </c>
      <c r="L2442" t="b">
        <f>COUNTIF($N$2:N2442, N2442)=1</f>
        <v>1</v>
      </c>
      <c r="M2442" s="37">
        <f>IF( $Q2442, MAX($M$1:M2441)+1, 0)</f>
        <v>0</v>
      </c>
      <c r="N2442" t="str" cm="1">
        <f t="array" ref="N2442">INDEX($A$9:$F$1048576, $J2442, $K2442 )</f>
        <v>69997</v>
      </c>
      <c r="O2442" t="str" cm="1">
        <f t="array" ref="O2442">INDEX($B$9:$F$1048576, $J2442, $K2442 )</f>
        <v>나무크레딧제2차(유)1</v>
      </c>
      <c r="P2442" t="str" cm="1">
        <f t="array" ref="P2442">IF( $L2442, TRIM(_xll.IMDP("IR", $G$5&amp;$N2442, $G$6)), "" )</f>
        <v/>
      </c>
      <c r="Q2442" t="b" cm="1">
        <f t="array" ref="Q2442">IF(
    $U$1=1, AND($P2442&lt;&gt;"", $P2442&lt;&gt;"...", $P2442&lt;&gt;"입력오류"),
    IF(
        $U$18=1, AND($P2442&lt;&gt;"", $P2442&lt;&gt;"...", $P2442&lt;&gt;"입력오류", ISNUMBER(FIND(INDEX($T$2:$T$7,$U$1),$P2442))),
        IF(
            $U$17="기타", AND($P2442&lt;&gt;"", $P2442&lt;&gt;"...", $P2442&lt;&gt;"입력오류", NOT(ISNUMBER(FIND($T$21:$T$34,$P2442)))),
            AND($P2442&lt;&gt;"", $P2442&lt;&gt;"...", $P2442&lt;&gt;"입력오류", $T$19=$P2442)
        )
    )
)</f>
        <v>0</v>
      </c>
    </row>
    <row r="2443" spans="1:17">
      <c r="A2443" t="s">
        <v>4744</v>
      </c>
      <c r="B2443" t="s">
        <v>4745</v>
      </c>
      <c r="I2443">
        <f t="shared" si="115"/>
        <v>2442</v>
      </c>
      <c r="J2443">
        <f t="shared" si="116"/>
        <v>2442</v>
      </c>
      <c r="K2443">
        <f t="shared" si="114"/>
        <v>1</v>
      </c>
      <c r="L2443" t="b">
        <f>COUNTIF($N$2:N2443, N2443)=1</f>
        <v>1</v>
      </c>
      <c r="M2443" s="37">
        <f>IF( $Q2443, MAX($M$1:M2442)+1, 0)</f>
        <v>0</v>
      </c>
      <c r="N2443" t="str" cm="1">
        <f t="array" ref="N2443">INDEX($A$9:$F$1048576, $J2443, $K2443 )</f>
        <v>69998</v>
      </c>
      <c r="O2443" t="str" cm="1">
        <f t="array" ref="O2443">INDEX($B$9:$F$1048576, $J2443, $K2443 )</f>
        <v>신한사랑제10차(유)1</v>
      </c>
      <c r="P2443" t="str" cm="1">
        <f t="array" ref="P2443">IF( $L2443, TRIM(_xll.IMDP("IR", $G$5&amp;$N2443, $G$6)), "" )</f>
        <v/>
      </c>
      <c r="Q2443" t="b" cm="1">
        <f t="array" ref="Q2443">IF(
    $U$1=1, AND($P2443&lt;&gt;"", $P2443&lt;&gt;"...", $P2443&lt;&gt;"입력오류"),
    IF(
        $U$18=1, AND($P2443&lt;&gt;"", $P2443&lt;&gt;"...", $P2443&lt;&gt;"입력오류", ISNUMBER(FIND(INDEX($T$2:$T$7,$U$1),$P2443))),
        IF(
            $U$17="기타", AND($P2443&lt;&gt;"", $P2443&lt;&gt;"...", $P2443&lt;&gt;"입력오류", NOT(ISNUMBER(FIND($T$21:$T$34,$P2443)))),
            AND($P2443&lt;&gt;"", $P2443&lt;&gt;"...", $P2443&lt;&gt;"입력오류", $T$19=$P2443)
        )
    )
)</f>
        <v>0</v>
      </c>
    </row>
    <row r="2444" spans="1:17">
      <c r="A2444" t="s">
        <v>4746</v>
      </c>
      <c r="B2444" t="s">
        <v>4747</v>
      </c>
      <c r="I2444">
        <f t="shared" si="115"/>
        <v>2443</v>
      </c>
      <c r="J2444">
        <f t="shared" si="116"/>
        <v>2443</v>
      </c>
      <c r="K2444">
        <f t="shared" si="114"/>
        <v>1</v>
      </c>
      <c r="L2444" t="b">
        <f>COUNTIF($N$2:N2444, N2444)=1</f>
        <v>1</v>
      </c>
      <c r="M2444" s="37">
        <f>IF( $Q2444, MAX($M$1:M2443)+1, 0)</f>
        <v>0</v>
      </c>
      <c r="N2444" t="str" cm="1">
        <f t="array" ref="N2444">INDEX($A$9:$F$1048576, $J2444, $K2444 )</f>
        <v>69999</v>
      </c>
      <c r="O2444" t="str" cm="1">
        <f t="array" ref="O2444">INDEX($B$9:$F$1048576, $J2444, $K2444 )</f>
        <v>알바트로스제14차(유)1-1</v>
      </c>
      <c r="P2444" t="str" cm="1">
        <f t="array" ref="P2444">IF( $L2444, TRIM(_xll.IMDP("IR", $G$5&amp;$N2444, $G$6)), "" )</f>
        <v/>
      </c>
      <c r="Q2444" t="b" cm="1">
        <f t="array" ref="Q2444">IF(
    $U$1=1, AND($P2444&lt;&gt;"", $P2444&lt;&gt;"...", $P2444&lt;&gt;"입력오류"),
    IF(
        $U$18=1, AND($P2444&lt;&gt;"", $P2444&lt;&gt;"...", $P2444&lt;&gt;"입력오류", ISNUMBER(FIND(INDEX($T$2:$T$7,$U$1),$P2444))),
        IF(
            $U$17="기타", AND($P2444&lt;&gt;"", $P2444&lt;&gt;"...", $P2444&lt;&gt;"입력오류", NOT(ISNUMBER(FIND($T$21:$T$34,$P2444)))),
            AND($P2444&lt;&gt;"", $P2444&lt;&gt;"...", $P2444&lt;&gt;"입력오류", $T$19=$P2444)
        )
    )
)</f>
        <v>0</v>
      </c>
    </row>
    <row r="2445" spans="1:17">
      <c r="A2445" t="s">
        <v>4748</v>
      </c>
      <c r="B2445" t="s">
        <v>4749</v>
      </c>
      <c r="I2445">
        <f t="shared" si="115"/>
        <v>2444</v>
      </c>
      <c r="J2445">
        <f t="shared" si="116"/>
        <v>2444</v>
      </c>
      <c r="K2445">
        <f t="shared" si="114"/>
        <v>1</v>
      </c>
      <c r="L2445" t="b">
        <f>COUNTIF($N$2:N2445, N2445)=1</f>
        <v>1</v>
      </c>
      <c r="M2445" s="37">
        <f>IF( $Q2445, MAX($M$1:M2444)+1, 0)</f>
        <v>0</v>
      </c>
      <c r="N2445" t="str" cm="1">
        <f t="array" ref="N2445">INDEX($A$9:$F$1048576, $J2445, $K2445 )</f>
        <v>70009</v>
      </c>
      <c r="O2445" t="str" cm="1">
        <f t="array" ref="O2445">INDEX($B$9:$F$1048576, $J2445, $K2445 )</f>
        <v>알바트로스제14차(유)1-2</v>
      </c>
      <c r="P2445" t="str" cm="1">
        <f t="array" ref="P2445">IF( $L2445, TRIM(_xll.IMDP("IR", $G$5&amp;$N2445, $G$6)), "" )</f>
        <v/>
      </c>
      <c r="Q2445" t="b" cm="1">
        <f t="array" ref="Q2445">IF(
    $U$1=1, AND($P2445&lt;&gt;"", $P2445&lt;&gt;"...", $P2445&lt;&gt;"입력오류"),
    IF(
        $U$18=1, AND($P2445&lt;&gt;"", $P2445&lt;&gt;"...", $P2445&lt;&gt;"입력오류", ISNUMBER(FIND(INDEX($T$2:$T$7,$U$1),$P2445))),
        IF(
            $U$17="기타", AND($P2445&lt;&gt;"", $P2445&lt;&gt;"...", $P2445&lt;&gt;"입력오류", NOT(ISNUMBER(FIND($T$21:$T$34,$P2445)))),
            AND($P2445&lt;&gt;"", $P2445&lt;&gt;"...", $P2445&lt;&gt;"입력오류", $T$19=$P2445)
        )
    )
)</f>
        <v>0</v>
      </c>
    </row>
    <row r="2446" spans="1:17">
      <c r="A2446" t="s">
        <v>4750</v>
      </c>
      <c r="B2446" t="s">
        <v>4751</v>
      </c>
      <c r="I2446">
        <f t="shared" si="115"/>
        <v>2445</v>
      </c>
      <c r="J2446">
        <f t="shared" si="116"/>
        <v>2445</v>
      </c>
      <c r="K2446">
        <f t="shared" si="114"/>
        <v>1</v>
      </c>
      <c r="L2446" t="b">
        <f>COUNTIF($N$2:N2446, N2446)=1</f>
        <v>1</v>
      </c>
      <c r="M2446" s="37">
        <f>IF( $Q2446, MAX($M$1:M2445)+1, 0)</f>
        <v>0</v>
      </c>
      <c r="N2446" t="str" cm="1">
        <f t="array" ref="N2446">INDEX($A$9:$F$1048576, $J2446, $K2446 )</f>
        <v>70021</v>
      </c>
      <c r="O2446" t="str" cm="1">
        <f t="array" ref="O2446">INDEX($B$9:$F$1048576, $J2446, $K2446 )</f>
        <v>주택금융공사MBS2023-11(1-1)</v>
      </c>
      <c r="P2446" t="str" cm="1">
        <f t="array" ref="P2446">IF( $L2446, TRIM(_xll.IMDP("IR", $G$5&amp;$N2446, $G$6)), "" )</f>
        <v/>
      </c>
      <c r="Q2446" t="b" cm="1">
        <f t="array" ref="Q2446">IF(
    $U$1=1, AND($P2446&lt;&gt;"", $P2446&lt;&gt;"...", $P2446&lt;&gt;"입력오류"),
    IF(
        $U$18=1, AND($P2446&lt;&gt;"", $P2446&lt;&gt;"...", $P2446&lt;&gt;"입력오류", ISNUMBER(FIND(INDEX($T$2:$T$7,$U$1),$P2446))),
        IF(
            $U$17="기타", AND($P2446&lt;&gt;"", $P2446&lt;&gt;"...", $P2446&lt;&gt;"입력오류", NOT(ISNUMBER(FIND($T$21:$T$34,$P2446)))),
            AND($P2446&lt;&gt;"", $P2446&lt;&gt;"...", $P2446&lt;&gt;"입력오류", $T$19=$P2446)
        )
    )
)</f>
        <v>0</v>
      </c>
    </row>
    <row r="2447" spans="1:17">
      <c r="A2447" t="s">
        <v>4752</v>
      </c>
      <c r="B2447" t="s">
        <v>4753</v>
      </c>
      <c r="I2447">
        <f t="shared" si="115"/>
        <v>2446</v>
      </c>
      <c r="J2447">
        <f t="shared" si="116"/>
        <v>2446</v>
      </c>
      <c r="K2447">
        <f t="shared" si="114"/>
        <v>1</v>
      </c>
      <c r="L2447" t="b">
        <f>COUNTIF($N$2:N2447, N2447)=1</f>
        <v>1</v>
      </c>
      <c r="M2447" s="37">
        <f>IF( $Q2447, MAX($M$1:M2446)+1, 0)</f>
        <v>0</v>
      </c>
      <c r="N2447" t="str" cm="1">
        <f t="array" ref="N2447">INDEX($A$9:$F$1048576, $J2447, $K2447 )</f>
        <v>70022</v>
      </c>
      <c r="O2447" t="str" cm="1">
        <f t="array" ref="O2447">INDEX($B$9:$F$1048576, $J2447, $K2447 )</f>
        <v>주택금융공사MBS2023-11(1-2)</v>
      </c>
      <c r="P2447" t="str" cm="1">
        <f t="array" ref="P2447">IF( $L2447, TRIM(_xll.IMDP("IR", $G$5&amp;$N2447, $G$6)), "" )</f>
        <v/>
      </c>
      <c r="Q2447" t="b" cm="1">
        <f t="array" ref="Q2447">IF(
    $U$1=1, AND($P2447&lt;&gt;"", $P2447&lt;&gt;"...", $P2447&lt;&gt;"입력오류"),
    IF(
        $U$18=1, AND($P2447&lt;&gt;"", $P2447&lt;&gt;"...", $P2447&lt;&gt;"입력오류", ISNUMBER(FIND(INDEX($T$2:$T$7,$U$1),$P2447))),
        IF(
            $U$17="기타", AND($P2447&lt;&gt;"", $P2447&lt;&gt;"...", $P2447&lt;&gt;"입력오류", NOT(ISNUMBER(FIND($T$21:$T$34,$P2447)))),
            AND($P2447&lt;&gt;"", $P2447&lt;&gt;"...", $P2447&lt;&gt;"입력오류", $T$19=$P2447)
        )
    )
)</f>
        <v>0</v>
      </c>
    </row>
    <row r="2448" spans="1:17">
      <c r="A2448" t="s">
        <v>4754</v>
      </c>
      <c r="B2448" t="s">
        <v>4755</v>
      </c>
      <c r="I2448">
        <f t="shared" si="115"/>
        <v>2447</v>
      </c>
      <c r="J2448">
        <f t="shared" si="116"/>
        <v>2447</v>
      </c>
      <c r="K2448">
        <f t="shared" si="114"/>
        <v>1</v>
      </c>
      <c r="L2448" t="b">
        <f>COUNTIF($N$2:N2448, N2448)=1</f>
        <v>1</v>
      </c>
      <c r="M2448" s="37">
        <f>IF( $Q2448, MAX($M$1:M2447)+1, 0)</f>
        <v>0</v>
      </c>
      <c r="N2448" t="str" cm="1">
        <f t="array" ref="N2448">INDEX($A$9:$F$1048576, $J2448, $K2448 )</f>
        <v>70023</v>
      </c>
      <c r="O2448" t="str" cm="1">
        <f t="array" ref="O2448">INDEX($B$9:$F$1048576, $J2448, $K2448 )</f>
        <v>주택금융공사MBS2023-11(1-3)</v>
      </c>
      <c r="P2448" t="str" cm="1">
        <f t="array" ref="P2448">IF( $L2448, TRIM(_xll.IMDP("IR", $G$5&amp;$N2448, $G$6)), "" )</f>
        <v/>
      </c>
      <c r="Q2448" t="b" cm="1">
        <f t="array" ref="Q2448">IF(
    $U$1=1, AND($P2448&lt;&gt;"", $P2448&lt;&gt;"...", $P2448&lt;&gt;"입력오류"),
    IF(
        $U$18=1, AND($P2448&lt;&gt;"", $P2448&lt;&gt;"...", $P2448&lt;&gt;"입력오류", ISNUMBER(FIND(INDEX($T$2:$T$7,$U$1),$P2448))),
        IF(
            $U$17="기타", AND($P2448&lt;&gt;"", $P2448&lt;&gt;"...", $P2448&lt;&gt;"입력오류", NOT(ISNUMBER(FIND($T$21:$T$34,$P2448)))),
            AND($P2448&lt;&gt;"", $P2448&lt;&gt;"...", $P2448&lt;&gt;"입력오류", $T$19=$P2448)
        )
    )
)</f>
        <v>0</v>
      </c>
    </row>
    <row r="2449" spans="1:17">
      <c r="A2449" t="s">
        <v>4756</v>
      </c>
      <c r="B2449" t="s">
        <v>4757</v>
      </c>
      <c r="I2449">
        <f t="shared" si="115"/>
        <v>2448</v>
      </c>
      <c r="J2449">
        <f t="shared" si="116"/>
        <v>2448</v>
      </c>
      <c r="K2449">
        <f t="shared" si="114"/>
        <v>1</v>
      </c>
      <c r="L2449" t="b">
        <f>COUNTIF($N$2:N2449, N2449)=1</f>
        <v>1</v>
      </c>
      <c r="M2449" s="37">
        <f>IF( $Q2449, MAX($M$1:M2448)+1, 0)</f>
        <v>0</v>
      </c>
      <c r="N2449" t="str" cm="1">
        <f t="array" ref="N2449">INDEX($A$9:$F$1048576, $J2449, $K2449 )</f>
        <v>70024</v>
      </c>
      <c r="O2449" t="str" cm="1">
        <f t="array" ref="O2449">INDEX($B$9:$F$1048576, $J2449, $K2449 )</f>
        <v>주택금융공사MBS2023-11(1-4)</v>
      </c>
      <c r="P2449" t="str" cm="1">
        <f t="array" ref="P2449">IF( $L2449, TRIM(_xll.IMDP("IR", $G$5&amp;$N2449, $G$6)), "" )</f>
        <v/>
      </c>
      <c r="Q2449" t="b" cm="1">
        <f t="array" ref="Q2449">IF(
    $U$1=1, AND($P2449&lt;&gt;"", $P2449&lt;&gt;"...", $P2449&lt;&gt;"입력오류"),
    IF(
        $U$18=1, AND($P2449&lt;&gt;"", $P2449&lt;&gt;"...", $P2449&lt;&gt;"입력오류", ISNUMBER(FIND(INDEX($T$2:$T$7,$U$1),$P2449))),
        IF(
            $U$17="기타", AND($P2449&lt;&gt;"", $P2449&lt;&gt;"...", $P2449&lt;&gt;"입력오류", NOT(ISNUMBER(FIND($T$21:$T$34,$P2449)))),
            AND($P2449&lt;&gt;"", $P2449&lt;&gt;"...", $P2449&lt;&gt;"입력오류", $T$19=$P2449)
        )
    )
)</f>
        <v>0</v>
      </c>
    </row>
    <row r="2450" spans="1:17">
      <c r="A2450" t="s">
        <v>4758</v>
      </c>
      <c r="B2450" t="s">
        <v>4759</v>
      </c>
      <c r="I2450">
        <f t="shared" si="115"/>
        <v>2449</v>
      </c>
      <c r="J2450">
        <f t="shared" si="116"/>
        <v>2449</v>
      </c>
      <c r="K2450">
        <f t="shared" si="114"/>
        <v>1</v>
      </c>
      <c r="L2450" t="b">
        <f>COUNTIF($N$2:N2450, N2450)=1</f>
        <v>1</v>
      </c>
      <c r="M2450" s="37">
        <f>IF( $Q2450, MAX($M$1:M2449)+1, 0)</f>
        <v>0</v>
      </c>
      <c r="N2450" t="str" cm="1">
        <f t="array" ref="N2450">INDEX($A$9:$F$1048576, $J2450, $K2450 )</f>
        <v>70025</v>
      </c>
      <c r="O2450" t="str" cm="1">
        <f t="array" ref="O2450">INDEX($B$9:$F$1048576, $J2450, $K2450 )</f>
        <v>주택금융공사MBS2023-11(1-5)</v>
      </c>
      <c r="P2450" t="str" cm="1">
        <f t="array" ref="P2450">IF( $L2450, TRIM(_xll.IMDP("IR", $G$5&amp;$N2450, $G$6)), "" )</f>
        <v/>
      </c>
      <c r="Q2450" t="b" cm="1">
        <f t="array" ref="Q2450">IF(
    $U$1=1, AND($P2450&lt;&gt;"", $P2450&lt;&gt;"...", $P2450&lt;&gt;"입력오류"),
    IF(
        $U$18=1, AND($P2450&lt;&gt;"", $P2450&lt;&gt;"...", $P2450&lt;&gt;"입력오류", ISNUMBER(FIND(INDEX($T$2:$T$7,$U$1),$P2450))),
        IF(
            $U$17="기타", AND($P2450&lt;&gt;"", $P2450&lt;&gt;"...", $P2450&lt;&gt;"입력오류", NOT(ISNUMBER(FIND($T$21:$T$34,$P2450)))),
            AND($P2450&lt;&gt;"", $P2450&lt;&gt;"...", $P2450&lt;&gt;"입력오류", $T$19=$P2450)
        )
    )
)</f>
        <v>0</v>
      </c>
    </row>
    <row r="2451" spans="1:17">
      <c r="A2451" t="s">
        <v>4760</v>
      </c>
      <c r="B2451" t="s">
        <v>4761</v>
      </c>
      <c r="I2451">
        <f t="shared" si="115"/>
        <v>2450</v>
      </c>
      <c r="J2451">
        <f t="shared" si="116"/>
        <v>2450</v>
      </c>
      <c r="K2451">
        <f t="shared" si="114"/>
        <v>1</v>
      </c>
      <c r="L2451" t="b">
        <f>COUNTIF($N$2:N2451, N2451)=1</f>
        <v>1</v>
      </c>
      <c r="M2451" s="37">
        <f>IF( $Q2451, MAX($M$1:M2450)+1, 0)</f>
        <v>0</v>
      </c>
      <c r="N2451" t="str" cm="1">
        <f t="array" ref="N2451">INDEX($A$9:$F$1048576, $J2451, $K2451 )</f>
        <v>70026</v>
      </c>
      <c r="O2451" t="str" cm="1">
        <f t="array" ref="O2451">INDEX($B$9:$F$1048576, $J2451, $K2451 )</f>
        <v>주택금융공사MBS2023-11(1-6)</v>
      </c>
      <c r="P2451" t="str" cm="1">
        <f t="array" ref="P2451">IF( $L2451, TRIM(_xll.IMDP("IR", $G$5&amp;$N2451, $G$6)), "" )</f>
        <v/>
      </c>
      <c r="Q2451" t="b" cm="1">
        <f t="array" ref="Q2451">IF(
    $U$1=1, AND($P2451&lt;&gt;"", $P2451&lt;&gt;"...", $P2451&lt;&gt;"입력오류"),
    IF(
        $U$18=1, AND($P2451&lt;&gt;"", $P2451&lt;&gt;"...", $P2451&lt;&gt;"입력오류", ISNUMBER(FIND(INDEX($T$2:$T$7,$U$1),$P2451))),
        IF(
            $U$17="기타", AND($P2451&lt;&gt;"", $P2451&lt;&gt;"...", $P2451&lt;&gt;"입력오류", NOT(ISNUMBER(FIND($T$21:$T$34,$P2451)))),
            AND($P2451&lt;&gt;"", $P2451&lt;&gt;"...", $P2451&lt;&gt;"입력오류", $T$19=$P2451)
        )
    )
)</f>
        <v>0</v>
      </c>
    </row>
    <row r="2452" spans="1:17">
      <c r="A2452" t="s">
        <v>4762</v>
      </c>
      <c r="B2452" t="s">
        <v>4763</v>
      </c>
      <c r="I2452">
        <f t="shared" si="115"/>
        <v>2451</v>
      </c>
      <c r="J2452">
        <f t="shared" si="116"/>
        <v>2451</v>
      </c>
      <c r="K2452">
        <f t="shared" si="114"/>
        <v>1</v>
      </c>
      <c r="L2452" t="b">
        <f>COUNTIF($N$2:N2452, N2452)=1</f>
        <v>1</v>
      </c>
      <c r="M2452" s="37">
        <f>IF( $Q2452, MAX($M$1:M2451)+1, 0)</f>
        <v>0</v>
      </c>
      <c r="N2452" t="str" cm="1">
        <f t="array" ref="N2452">INDEX($A$9:$F$1048576, $J2452, $K2452 )</f>
        <v>70027</v>
      </c>
      <c r="O2452" t="str" cm="1">
        <f t="array" ref="O2452">INDEX($B$9:$F$1048576, $J2452, $K2452 )</f>
        <v>주택금융공사MBS2023-11(1-7)</v>
      </c>
      <c r="P2452" t="str" cm="1">
        <f t="array" ref="P2452">IF( $L2452, TRIM(_xll.IMDP("IR", $G$5&amp;$N2452, $G$6)), "" )</f>
        <v/>
      </c>
      <c r="Q2452" t="b" cm="1">
        <f t="array" ref="Q2452">IF(
    $U$1=1, AND($P2452&lt;&gt;"", $P2452&lt;&gt;"...", $P2452&lt;&gt;"입력오류"),
    IF(
        $U$18=1, AND($P2452&lt;&gt;"", $P2452&lt;&gt;"...", $P2452&lt;&gt;"입력오류", ISNUMBER(FIND(INDEX($T$2:$T$7,$U$1),$P2452))),
        IF(
            $U$17="기타", AND($P2452&lt;&gt;"", $P2452&lt;&gt;"...", $P2452&lt;&gt;"입력오류", NOT(ISNUMBER(FIND($T$21:$T$34,$P2452)))),
            AND($P2452&lt;&gt;"", $P2452&lt;&gt;"...", $P2452&lt;&gt;"입력오류", $T$19=$P2452)
        )
    )
)</f>
        <v>0</v>
      </c>
    </row>
    <row r="2453" spans="1:17">
      <c r="A2453" t="s">
        <v>4764</v>
      </c>
      <c r="B2453" t="s">
        <v>4765</v>
      </c>
      <c r="I2453">
        <f t="shared" si="115"/>
        <v>2452</v>
      </c>
      <c r="J2453">
        <f t="shared" si="116"/>
        <v>2452</v>
      </c>
      <c r="K2453">
        <f t="shared" si="114"/>
        <v>1</v>
      </c>
      <c r="L2453" t="b">
        <f>COUNTIF($N$2:N2453, N2453)=1</f>
        <v>1</v>
      </c>
      <c r="M2453" s="37">
        <f>IF( $Q2453, MAX($M$1:M2452)+1, 0)</f>
        <v>0</v>
      </c>
      <c r="N2453" t="str" cm="1">
        <f t="array" ref="N2453">INDEX($A$9:$F$1048576, $J2453, $K2453 )</f>
        <v>70028</v>
      </c>
      <c r="O2453" t="str" cm="1">
        <f t="array" ref="O2453">INDEX($B$9:$F$1048576, $J2453, $K2453 )</f>
        <v>주택금융공사MBS2023-11(1-8)</v>
      </c>
      <c r="P2453" t="str" cm="1">
        <f t="array" ref="P2453">IF( $L2453, TRIM(_xll.IMDP("IR", $G$5&amp;$N2453, $G$6)), "" )</f>
        <v/>
      </c>
      <c r="Q2453" t="b" cm="1">
        <f t="array" ref="Q2453">IF(
    $U$1=1, AND($P2453&lt;&gt;"", $P2453&lt;&gt;"...", $P2453&lt;&gt;"입력오류"),
    IF(
        $U$18=1, AND($P2453&lt;&gt;"", $P2453&lt;&gt;"...", $P2453&lt;&gt;"입력오류", ISNUMBER(FIND(INDEX($T$2:$T$7,$U$1),$P2453))),
        IF(
            $U$17="기타", AND($P2453&lt;&gt;"", $P2453&lt;&gt;"...", $P2453&lt;&gt;"입력오류", NOT(ISNUMBER(FIND($T$21:$T$34,$P2453)))),
            AND($P2453&lt;&gt;"", $P2453&lt;&gt;"...", $P2453&lt;&gt;"입력오류", $T$19=$P2453)
        )
    )
)</f>
        <v>0</v>
      </c>
    </row>
    <row r="2454" spans="1:17">
      <c r="A2454" t="s">
        <v>4766</v>
      </c>
      <c r="B2454" t="s">
        <v>4767</v>
      </c>
      <c r="I2454">
        <f t="shared" si="115"/>
        <v>2453</v>
      </c>
      <c r="J2454">
        <f t="shared" si="116"/>
        <v>2453</v>
      </c>
      <c r="K2454">
        <f t="shared" si="114"/>
        <v>1</v>
      </c>
      <c r="L2454" t="b">
        <f>COUNTIF($N$2:N2454, N2454)=1</f>
        <v>1</v>
      </c>
      <c r="M2454" s="37">
        <f>IF( $Q2454, MAX($M$1:M2453)+1, 0)</f>
        <v>0</v>
      </c>
      <c r="N2454" t="str" cm="1">
        <f t="array" ref="N2454">INDEX($A$9:$F$1048576, $J2454, $K2454 )</f>
        <v>70029</v>
      </c>
      <c r="O2454" t="str" cm="1">
        <f t="array" ref="O2454">INDEX($B$9:$F$1048576, $J2454, $K2454 )</f>
        <v>주택금융공사MBS2023-11(1-9)</v>
      </c>
      <c r="P2454" t="str" cm="1">
        <f t="array" ref="P2454">IF( $L2454, TRIM(_xll.IMDP("IR", $G$5&amp;$N2454, $G$6)), "" )</f>
        <v/>
      </c>
      <c r="Q2454" t="b" cm="1">
        <f t="array" ref="Q2454">IF(
    $U$1=1, AND($P2454&lt;&gt;"", $P2454&lt;&gt;"...", $P2454&lt;&gt;"입력오류"),
    IF(
        $U$18=1, AND($P2454&lt;&gt;"", $P2454&lt;&gt;"...", $P2454&lt;&gt;"입력오류", ISNUMBER(FIND(INDEX($T$2:$T$7,$U$1),$P2454))),
        IF(
            $U$17="기타", AND($P2454&lt;&gt;"", $P2454&lt;&gt;"...", $P2454&lt;&gt;"입력오류", NOT(ISNUMBER(FIND($T$21:$T$34,$P2454)))),
            AND($P2454&lt;&gt;"", $P2454&lt;&gt;"...", $P2454&lt;&gt;"입력오류", $T$19=$P2454)
        )
    )
)</f>
        <v>0</v>
      </c>
    </row>
    <row r="2455" spans="1:17">
      <c r="A2455" t="s">
        <v>4768</v>
      </c>
      <c r="B2455" t="s">
        <v>4769</v>
      </c>
      <c r="I2455">
        <f t="shared" si="115"/>
        <v>2454</v>
      </c>
      <c r="J2455">
        <f t="shared" si="116"/>
        <v>2454</v>
      </c>
      <c r="K2455">
        <f t="shared" si="114"/>
        <v>1</v>
      </c>
      <c r="L2455" t="b">
        <f>COUNTIF($N$2:N2455, N2455)=1</f>
        <v>1</v>
      </c>
      <c r="M2455" s="37">
        <f>IF( $Q2455, MAX($M$1:M2454)+1, 0)</f>
        <v>0</v>
      </c>
      <c r="N2455" t="str" cm="1">
        <f t="array" ref="N2455">INDEX($A$9:$F$1048576, $J2455, $K2455 )</f>
        <v>70033</v>
      </c>
      <c r="O2455" t="str" cm="1">
        <f t="array" ref="O2455">INDEX($B$9:$F$1048576, $J2455, $K2455 )</f>
        <v>신한사랑제11차(유)1</v>
      </c>
      <c r="P2455" t="str" cm="1">
        <f t="array" ref="P2455">IF( $L2455, TRIM(_xll.IMDP("IR", $G$5&amp;$N2455, $G$6)), "" )</f>
        <v/>
      </c>
      <c r="Q2455" t="b" cm="1">
        <f t="array" ref="Q2455">IF(
    $U$1=1, AND($P2455&lt;&gt;"", $P2455&lt;&gt;"...", $P2455&lt;&gt;"입력오류"),
    IF(
        $U$18=1, AND($P2455&lt;&gt;"", $P2455&lt;&gt;"...", $P2455&lt;&gt;"입력오류", ISNUMBER(FIND(INDEX($T$2:$T$7,$U$1),$P2455))),
        IF(
            $U$17="기타", AND($P2455&lt;&gt;"", $P2455&lt;&gt;"...", $P2455&lt;&gt;"입력오류", NOT(ISNUMBER(FIND($T$21:$T$34,$P2455)))),
            AND($P2455&lt;&gt;"", $P2455&lt;&gt;"...", $P2455&lt;&gt;"입력오류", $T$19=$P2455)
        )
    )
)</f>
        <v>0</v>
      </c>
    </row>
    <row r="2456" spans="1:17">
      <c r="A2456" t="s">
        <v>4770</v>
      </c>
      <c r="B2456" t="s">
        <v>4771</v>
      </c>
      <c r="I2456">
        <f t="shared" si="115"/>
        <v>2455</v>
      </c>
      <c r="J2456">
        <f t="shared" si="116"/>
        <v>2455</v>
      </c>
      <c r="K2456">
        <f t="shared" si="114"/>
        <v>1</v>
      </c>
      <c r="L2456" t="b">
        <f>COUNTIF($N$2:N2456, N2456)=1</f>
        <v>1</v>
      </c>
      <c r="M2456" s="37">
        <f>IF( $Q2456, MAX($M$1:M2455)+1, 0)</f>
        <v>0</v>
      </c>
      <c r="N2456" t="str" cm="1">
        <f t="array" ref="N2456">INDEX($A$9:$F$1048576, $J2456, $K2456 )</f>
        <v>70036</v>
      </c>
      <c r="O2456" t="str" cm="1">
        <f t="array" ref="O2456">INDEX($B$9:$F$1048576, $J2456, $K2456 )</f>
        <v>신한챔피온제14차(유)1-4</v>
      </c>
      <c r="P2456" t="str" cm="1">
        <f t="array" ref="P2456">IF( $L2456, TRIM(_xll.IMDP("IR", $G$5&amp;$N2456, $G$6)), "" )</f>
        <v/>
      </c>
      <c r="Q2456" t="b" cm="1">
        <f t="array" ref="Q2456">IF(
    $U$1=1, AND($P2456&lt;&gt;"", $P2456&lt;&gt;"...", $P2456&lt;&gt;"입력오류"),
    IF(
        $U$18=1, AND($P2456&lt;&gt;"", $P2456&lt;&gt;"...", $P2456&lt;&gt;"입력오류", ISNUMBER(FIND(INDEX($T$2:$T$7,$U$1),$P2456))),
        IF(
            $U$17="기타", AND($P2456&lt;&gt;"", $P2456&lt;&gt;"...", $P2456&lt;&gt;"입력오류", NOT(ISNUMBER(FIND($T$21:$T$34,$P2456)))),
            AND($P2456&lt;&gt;"", $P2456&lt;&gt;"...", $P2456&lt;&gt;"입력오류", $T$19=$P2456)
        )
    )
)</f>
        <v>0</v>
      </c>
    </row>
    <row r="2457" spans="1:17">
      <c r="A2457" t="s">
        <v>4772</v>
      </c>
      <c r="B2457" t="s">
        <v>4773</v>
      </c>
      <c r="I2457">
        <f t="shared" si="115"/>
        <v>2456</v>
      </c>
      <c r="J2457">
        <f t="shared" si="116"/>
        <v>2456</v>
      </c>
      <c r="K2457">
        <f t="shared" si="114"/>
        <v>1</v>
      </c>
      <c r="L2457" t="b">
        <f>COUNTIF($N$2:N2457, N2457)=1</f>
        <v>1</v>
      </c>
      <c r="M2457" s="37">
        <f>IF( $Q2457, MAX($M$1:M2456)+1, 0)</f>
        <v>0</v>
      </c>
      <c r="N2457" t="str" cm="1">
        <f t="array" ref="N2457">INDEX($A$9:$F$1048576, $J2457, $K2457 )</f>
        <v>70040</v>
      </c>
      <c r="O2457" t="str" cm="1">
        <f t="array" ref="O2457">INDEX($B$9:$F$1048576, $J2457, $K2457 )</f>
        <v>트러스트에이원</v>
      </c>
      <c r="P2457" t="str" cm="1">
        <f t="array" ref="P2457">IF( $L2457, TRIM(_xll.IMDP("IR", $G$5&amp;$N2457, $G$6)), "" )</f>
        <v/>
      </c>
      <c r="Q2457" t="b" cm="1">
        <f t="array" ref="Q2457">IF(
    $U$1=1, AND($P2457&lt;&gt;"", $P2457&lt;&gt;"...", $P2457&lt;&gt;"입력오류"),
    IF(
        $U$18=1, AND($P2457&lt;&gt;"", $P2457&lt;&gt;"...", $P2457&lt;&gt;"입력오류", ISNUMBER(FIND(INDEX($T$2:$T$7,$U$1),$P2457))),
        IF(
            $U$17="기타", AND($P2457&lt;&gt;"", $P2457&lt;&gt;"...", $P2457&lt;&gt;"입력오류", NOT(ISNUMBER(FIND($T$21:$T$34,$P2457)))),
            AND($P2457&lt;&gt;"", $P2457&lt;&gt;"...", $P2457&lt;&gt;"입력오류", $T$19=$P2457)
        )
    )
)</f>
        <v>0</v>
      </c>
    </row>
    <row r="2458" spans="1:17">
      <c r="A2458" t="s">
        <v>4774</v>
      </c>
      <c r="B2458" t="s">
        <v>4775</v>
      </c>
      <c r="I2458">
        <f t="shared" si="115"/>
        <v>2457</v>
      </c>
      <c r="J2458">
        <f t="shared" si="116"/>
        <v>2457</v>
      </c>
      <c r="K2458">
        <f t="shared" si="114"/>
        <v>1</v>
      </c>
      <c r="L2458" t="b">
        <f>COUNTIF($N$2:N2458, N2458)=1</f>
        <v>1</v>
      </c>
      <c r="M2458" s="37">
        <f>IF( $Q2458, MAX($M$1:M2457)+1, 0)</f>
        <v>0</v>
      </c>
      <c r="N2458" t="str" cm="1">
        <f t="array" ref="N2458">INDEX($A$9:$F$1048576, $J2458, $K2458 )</f>
        <v>70049</v>
      </c>
      <c r="O2458" t="str" cm="1">
        <f t="array" ref="O2458">INDEX($B$9:$F$1048576, $J2458, $K2458 )</f>
        <v>베스트제8차(유)1-7</v>
      </c>
      <c r="P2458" t="str" cm="1">
        <f t="array" ref="P2458">IF( $L2458, TRIM(_xll.IMDP("IR", $G$5&amp;$N2458, $G$6)), "" )</f>
        <v/>
      </c>
      <c r="Q2458" t="b" cm="1">
        <f t="array" ref="Q2458">IF(
    $U$1=1, AND($P2458&lt;&gt;"", $P2458&lt;&gt;"...", $P2458&lt;&gt;"입력오류"),
    IF(
        $U$18=1, AND($P2458&lt;&gt;"", $P2458&lt;&gt;"...", $P2458&lt;&gt;"입력오류", ISNUMBER(FIND(INDEX($T$2:$T$7,$U$1),$P2458))),
        IF(
            $U$17="기타", AND($P2458&lt;&gt;"", $P2458&lt;&gt;"...", $P2458&lt;&gt;"입력오류", NOT(ISNUMBER(FIND($T$21:$T$34,$P2458)))),
            AND($P2458&lt;&gt;"", $P2458&lt;&gt;"...", $P2458&lt;&gt;"입력오류", $T$19=$P2458)
        )
    )
)</f>
        <v>0</v>
      </c>
    </row>
    <row r="2459" spans="1:17">
      <c r="A2459" t="s">
        <v>4776</v>
      </c>
      <c r="B2459" t="s">
        <v>4777</v>
      </c>
      <c r="I2459">
        <f t="shared" si="115"/>
        <v>2458</v>
      </c>
      <c r="J2459">
        <f t="shared" si="116"/>
        <v>2458</v>
      </c>
      <c r="K2459">
        <f t="shared" si="114"/>
        <v>1</v>
      </c>
      <c r="L2459" t="b">
        <f>COUNTIF($N$2:N2459, N2459)=1</f>
        <v>1</v>
      </c>
      <c r="M2459" s="37">
        <f>IF( $Q2459, MAX($M$1:M2458)+1, 0)</f>
        <v>0</v>
      </c>
      <c r="N2459" t="str" cm="1">
        <f t="array" ref="N2459">INDEX($A$9:$F$1048576, $J2459, $K2459 )</f>
        <v>70050</v>
      </c>
      <c r="O2459" t="str" cm="1">
        <f t="array" ref="O2459">INDEX($B$9:$F$1048576, $J2459, $K2459 )</f>
        <v>베스트제8차(유)1-8</v>
      </c>
      <c r="P2459" t="str" cm="1">
        <f t="array" ref="P2459">IF( $L2459, TRIM(_xll.IMDP("IR", $G$5&amp;$N2459, $G$6)), "" )</f>
        <v/>
      </c>
      <c r="Q2459" t="b" cm="1">
        <f t="array" ref="Q2459">IF(
    $U$1=1, AND($P2459&lt;&gt;"", $P2459&lt;&gt;"...", $P2459&lt;&gt;"입력오류"),
    IF(
        $U$18=1, AND($P2459&lt;&gt;"", $P2459&lt;&gt;"...", $P2459&lt;&gt;"입력오류", ISNUMBER(FIND(INDEX($T$2:$T$7,$U$1),$P2459))),
        IF(
            $U$17="기타", AND($P2459&lt;&gt;"", $P2459&lt;&gt;"...", $P2459&lt;&gt;"입력오류", NOT(ISNUMBER(FIND($T$21:$T$34,$P2459)))),
            AND($P2459&lt;&gt;"", $P2459&lt;&gt;"...", $P2459&lt;&gt;"입력오류", $T$19=$P2459)
        )
    )
)</f>
        <v>0</v>
      </c>
    </row>
    <row r="2460" spans="1:17">
      <c r="A2460" t="s">
        <v>4778</v>
      </c>
      <c r="B2460" t="s">
        <v>4779</v>
      </c>
      <c r="I2460">
        <f t="shared" si="115"/>
        <v>2459</v>
      </c>
      <c r="J2460">
        <f t="shared" si="116"/>
        <v>2459</v>
      </c>
      <c r="K2460">
        <f t="shared" si="114"/>
        <v>1</v>
      </c>
      <c r="L2460" t="b">
        <f>COUNTIF($N$2:N2460, N2460)=1</f>
        <v>1</v>
      </c>
      <c r="M2460" s="37">
        <f>IF( $Q2460, MAX($M$1:M2459)+1, 0)</f>
        <v>0</v>
      </c>
      <c r="N2460" t="str" cm="1">
        <f t="array" ref="N2460">INDEX($A$9:$F$1048576, $J2460, $K2460 )</f>
        <v>70051</v>
      </c>
      <c r="O2460" t="str" cm="1">
        <f t="array" ref="O2460">INDEX($B$9:$F$1048576, $J2460, $K2460 )</f>
        <v>베스트제8차(유)1-9</v>
      </c>
      <c r="P2460" t="str" cm="1">
        <f t="array" ref="P2460">IF( $L2460, TRIM(_xll.IMDP("IR", $G$5&amp;$N2460, $G$6)), "" )</f>
        <v/>
      </c>
      <c r="Q2460" t="b" cm="1">
        <f t="array" ref="Q2460">IF(
    $U$1=1, AND($P2460&lt;&gt;"", $P2460&lt;&gt;"...", $P2460&lt;&gt;"입력오류"),
    IF(
        $U$18=1, AND($P2460&lt;&gt;"", $P2460&lt;&gt;"...", $P2460&lt;&gt;"입력오류", ISNUMBER(FIND(INDEX($T$2:$T$7,$U$1),$P2460))),
        IF(
            $U$17="기타", AND($P2460&lt;&gt;"", $P2460&lt;&gt;"...", $P2460&lt;&gt;"입력오류", NOT(ISNUMBER(FIND($T$21:$T$34,$P2460)))),
            AND($P2460&lt;&gt;"", $P2460&lt;&gt;"...", $P2460&lt;&gt;"입력오류", $T$19=$P2460)
        )
    )
)</f>
        <v>0</v>
      </c>
    </row>
    <row r="2461" spans="1:17">
      <c r="A2461" t="s">
        <v>4780</v>
      </c>
      <c r="B2461" t="s">
        <v>4781</v>
      </c>
      <c r="I2461">
        <f t="shared" si="115"/>
        <v>2460</v>
      </c>
      <c r="J2461">
        <f t="shared" si="116"/>
        <v>2460</v>
      </c>
      <c r="K2461">
        <f t="shared" si="114"/>
        <v>1</v>
      </c>
      <c r="L2461" t="b">
        <f>COUNTIF($N$2:N2461, N2461)=1</f>
        <v>1</v>
      </c>
      <c r="M2461" s="37">
        <f>IF( $Q2461, MAX($M$1:M2460)+1, 0)</f>
        <v>0</v>
      </c>
      <c r="N2461" t="str" cm="1">
        <f t="array" ref="N2461">INDEX($A$9:$F$1048576, $J2461, $K2461 )</f>
        <v>70052</v>
      </c>
      <c r="O2461" t="str" cm="1">
        <f t="array" ref="O2461">INDEX($B$9:$F$1048576, $J2461, $K2461 )</f>
        <v>베스트제8차(유)1-10</v>
      </c>
      <c r="P2461" t="str" cm="1">
        <f t="array" ref="P2461">IF( $L2461, TRIM(_xll.IMDP("IR", $G$5&amp;$N2461, $G$6)), "" )</f>
        <v/>
      </c>
      <c r="Q2461" t="b" cm="1">
        <f t="array" ref="Q2461">IF(
    $U$1=1, AND($P2461&lt;&gt;"", $P2461&lt;&gt;"...", $P2461&lt;&gt;"입력오류"),
    IF(
        $U$18=1, AND($P2461&lt;&gt;"", $P2461&lt;&gt;"...", $P2461&lt;&gt;"입력오류", ISNUMBER(FIND(INDEX($T$2:$T$7,$U$1),$P2461))),
        IF(
            $U$17="기타", AND($P2461&lt;&gt;"", $P2461&lt;&gt;"...", $P2461&lt;&gt;"입력오류", NOT(ISNUMBER(FIND($T$21:$T$34,$P2461)))),
            AND($P2461&lt;&gt;"", $P2461&lt;&gt;"...", $P2461&lt;&gt;"입력오류", $T$19=$P2461)
        )
    )
)</f>
        <v>0</v>
      </c>
    </row>
    <row r="2462" spans="1:17">
      <c r="A2462" t="s">
        <v>4782</v>
      </c>
      <c r="B2462" t="s">
        <v>4783</v>
      </c>
      <c r="I2462">
        <f t="shared" si="115"/>
        <v>2461</v>
      </c>
      <c r="J2462">
        <f t="shared" si="116"/>
        <v>2461</v>
      </c>
      <c r="K2462">
        <f t="shared" si="114"/>
        <v>1</v>
      </c>
      <c r="L2462" t="b">
        <f>COUNTIF($N$2:N2462, N2462)=1</f>
        <v>1</v>
      </c>
      <c r="M2462" s="37">
        <f>IF( $Q2462, MAX($M$1:M2461)+1, 0)</f>
        <v>0</v>
      </c>
      <c r="N2462" t="str" cm="1">
        <f t="array" ref="N2462">INDEX($A$9:$F$1048576, $J2462, $K2462 )</f>
        <v>70053</v>
      </c>
      <c r="O2462" t="str" cm="1">
        <f t="array" ref="O2462">INDEX($B$9:$F$1048576, $J2462, $K2462 )</f>
        <v>베스트제8차(유)1-11</v>
      </c>
      <c r="P2462" t="str" cm="1">
        <f t="array" ref="P2462">IF( $L2462, TRIM(_xll.IMDP("IR", $G$5&amp;$N2462, $G$6)), "" )</f>
        <v/>
      </c>
      <c r="Q2462" t="b" cm="1">
        <f t="array" ref="Q2462">IF(
    $U$1=1, AND($P2462&lt;&gt;"", $P2462&lt;&gt;"...", $P2462&lt;&gt;"입력오류"),
    IF(
        $U$18=1, AND($P2462&lt;&gt;"", $P2462&lt;&gt;"...", $P2462&lt;&gt;"입력오류", ISNUMBER(FIND(INDEX($T$2:$T$7,$U$1),$P2462))),
        IF(
            $U$17="기타", AND($P2462&lt;&gt;"", $P2462&lt;&gt;"...", $P2462&lt;&gt;"입력오류", NOT(ISNUMBER(FIND($T$21:$T$34,$P2462)))),
            AND($P2462&lt;&gt;"", $P2462&lt;&gt;"...", $P2462&lt;&gt;"입력오류", $T$19=$P2462)
        )
    )
)</f>
        <v>0</v>
      </c>
    </row>
    <row r="2463" spans="1:17">
      <c r="A2463" t="s">
        <v>4784</v>
      </c>
      <c r="B2463" t="s">
        <v>4785</v>
      </c>
      <c r="I2463">
        <f t="shared" si="115"/>
        <v>2462</v>
      </c>
      <c r="J2463">
        <f t="shared" si="116"/>
        <v>2462</v>
      </c>
      <c r="K2463">
        <f t="shared" si="114"/>
        <v>1</v>
      </c>
      <c r="L2463" t="b">
        <f>COUNTIF($N$2:N2463, N2463)=1</f>
        <v>1</v>
      </c>
      <c r="M2463" s="37">
        <f>IF( $Q2463, MAX($M$1:M2462)+1, 0)</f>
        <v>0</v>
      </c>
      <c r="N2463" t="str" cm="1">
        <f t="array" ref="N2463">INDEX($A$9:$F$1048576, $J2463, $K2463 )</f>
        <v>70054</v>
      </c>
      <c r="O2463" t="str" cm="1">
        <f t="array" ref="O2463">INDEX($B$9:$F$1048576, $J2463, $K2463 )</f>
        <v>베스트제8차(유)1-12</v>
      </c>
      <c r="P2463" t="str" cm="1">
        <f t="array" ref="P2463">IF( $L2463, TRIM(_xll.IMDP("IR", $G$5&amp;$N2463, $G$6)), "" )</f>
        <v/>
      </c>
      <c r="Q2463" t="b" cm="1">
        <f t="array" ref="Q2463">IF(
    $U$1=1, AND($P2463&lt;&gt;"", $P2463&lt;&gt;"...", $P2463&lt;&gt;"입력오류"),
    IF(
        $U$18=1, AND($P2463&lt;&gt;"", $P2463&lt;&gt;"...", $P2463&lt;&gt;"입력오류", ISNUMBER(FIND(INDEX($T$2:$T$7,$U$1),$P2463))),
        IF(
            $U$17="기타", AND($P2463&lt;&gt;"", $P2463&lt;&gt;"...", $P2463&lt;&gt;"입력오류", NOT(ISNUMBER(FIND($T$21:$T$34,$P2463)))),
            AND($P2463&lt;&gt;"", $P2463&lt;&gt;"...", $P2463&lt;&gt;"입력오류", $T$19=$P2463)
        )
    )
)</f>
        <v>0</v>
      </c>
    </row>
    <row r="2464" spans="1:17">
      <c r="A2464" t="s">
        <v>4786</v>
      </c>
      <c r="B2464" t="s">
        <v>4787</v>
      </c>
      <c r="I2464">
        <f t="shared" si="115"/>
        <v>2463</v>
      </c>
      <c r="J2464">
        <f t="shared" si="116"/>
        <v>2463</v>
      </c>
      <c r="K2464">
        <f t="shared" si="114"/>
        <v>1</v>
      </c>
      <c r="L2464" t="b">
        <f>COUNTIF($N$2:N2464, N2464)=1</f>
        <v>1</v>
      </c>
      <c r="M2464" s="37">
        <f>IF( $Q2464, MAX($M$1:M2463)+1, 0)</f>
        <v>0</v>
      </c>
      <c r="N2464" t="str" cm="1">
        <f t="array" ref="N2464">INDEX($A$9:$F$1048576, $J2464, $K2464 )</f>
        <v>70055</v>
      </c>
      <c r="O2464" t="str" cm="1">
        <f t="array" ref="O2464">INDEX($B$9:$F$1048576, $J2464, $K2464 )</f>
        <v>베스트제8차(유)1-13</v>
      </c>
      <c r="P2464" t="str" cm="1">
        <f t="array" ref="P2464">IF( $L2464, TRIM(_xll.IMDP("IR", $G$5&amp;$N2464, $G$6)), "" )</f>
        <v/>
      </c>
      <c r="Q2464" t="b" cm="1">
        <f t="array" ref="Q2464">IF(
    $U$1=1, AND($P2464&lt;&gt;"", $P2464&lt;&gt;"...", $P2464&lt;&gt;"입력오류"),
    IF(
        $U$18=1, AND($P2464&lt;&gt;"", $P2464&lt;&gt;"...", $P2464&lt;&gt;"입력오류", ISNUMBER(FIND(INDEX($T$2:$T$7,$U$1),$P2464))),
        IF(
            $U$17="기타", AND($P2464&lt;&gt;"", $P2464&lt;&gt;"...", $P2464&lt;&gt;"입력오류", NOT(ISNUMBER(FIND($T$21:$T$34,$P2464)))),
            AND($P2464&lt;&gt;"", $P2464&lt;&gt;"...", $P2464&lt;&gt;"입력오류", $T$19=$P2464)
        )
    )
)</f>
        <v>0</v>
      </c>
    </row>
    <row r="2465" spans="1:17">
      <c r="A2465" t="s">
        <v>4788</v>
      </c>
      <c r="B2465" t="s">
        <v>4789</v>
      </c>
      <c r="I2465">
        <f t="shared" si="115"/>
        <v>2464</v>
      </c>
      <c r="J2465">
        <f t="shared" si="116"/>
        <v>2464</v>
      </c>
      <c r="K2465">
        <f t="shared" si="114"/>
        <v>1</v>
      </c>
      <c r="L2465" t="b">
        <f>COUNTIF($N$2:N2465, N2465)=1</f>
        <v>1</v>
      </c>
      <c r="M2465" s="37">
        <f>IF( $Q2465, MAX($M$1:M2464)+1, 0)</f>
        <v>0</v>
      </c>
      <c r="N2465" t="str" cm="1">
        <f t="array" ref="N2465">INDEX($A$9:$F$1048576, $J2465, $K2465 )</f>
        <v>70056</v>
      </c>
      <c r="O2465" t="str" cm="1">
        <f t="array" ref="O2465">INDEX($B$9:$F$1048576, $J2465, $K2465 )</f>
        <v>베스트제8차(유)1-14</v>
      </c>
      <c r="P2465" t="str" cm="1">
        <f t="array" ref="P2465">IF( $L2465, TRIM(_xll.IMDP("IR", $G$5&amp;$N2465, $G$6)), "" )</f>
        <v/>
      </c>
      <c r="Q2465" t="b" cm="1">
        <f t="array" ref="Q2465">IF(
    $U$1=1, AND($P2465&lt;&gt;"", $P2465&lt;&gt;"...", $P2465&lt;&gt;"입력오류"),
    IF(
        $U$18=1, AND($P2465&lt;&gt;"", $P2465&lt;&gt;"...", $P2465&lt;&gt;"입력오류", ISNUMBER(FIND(INDEX($T$2:$T$7,$U$1),$P2465))),
        IF(
            $U$17="기타", AND($P2465&lt;&gt;"", $P2465&lt;&gt;"...", $P2465&lt;&gt;"입력오류", NOT(ISNUMBER(FIND($T$21:$T$34,$P2465)))),
            AND($P2465&lt;&gt;"", $P2465&lt;&gt;"...", $P2465&lt;&gt;"입력오류", $T$19=$P2465)
        )
    )
)</f>
        <v>0</v>
      </c>
    </row>
    <row r="2466" spans="1:17">
      <c r="A2466" t="s">
        <v>4790</v>
      </c>
      <c r="B2466" t="s">
        <v>4791</v>
      </c>
      <c r="I2466">
        <f t="shared" si="115"/>
        <v>2465</v>
      </c>
      <c r="J2466">
        <f t="shared" si="116"/>
        <v>2465</v>
      </c>
      <c r="K2466">
        <f t="shared" si="114"/>
        <v>1</v>
      </c>
      <c r="L2466" t="b">
        <f>COUNTIF($N$2:N2466, N2466)=1</f>
        <v>1</v>
      </c>
      <c r="M2466" s="37">
        <f>IF( $Q2466, MAX($M$1:M2465)+1, 0)</f>
        <v>0</v>
      </c>
      <c r="N2466" t="str" cm="1">
        <f t="array" ref="N2466">INDEX($A$9:$F$1048576, $J2466, $K2466 )</f>
        <v>70057</v>
      </c>
      <c r="O2466" t="str" cm="1">
        <f t="array" ref="O2466">INDEX($B$9:$F$1048576, $J2466, $K2466 )</f>
        <v>베스트제8차(유)1-15</v>
      </c>
      <c r="P2466" t="str" cm="1">
        <f t="array" ref="P2466">IF( $L2466, TRIM(_xll.IMDP("IR", $G$5&amp;$N2466, $G$6)), "" )</f>
        <v/>
      </c>
      <c r="Q2466" t="b" cm="1">
        <f t="array" ref="Q2466">IF(
    $U$1=1, AND($P2466&lt;&gt;"", $P2466&lt;&gt;"...", $P2466&lt;&gt;"입력오류"),
    IF(
        $U$18=1, AND($P2466&lt;&gt;"", $P2466&lt;&gt;"...", $P2466&lt;&gt;"입력오류", ISNUMBER(FIND(INDEX($T$2:$T$7,$U$1),$P2466))),
        IF(
            $U$17="기타", AND($P2466&lt;&gt;"", $P2466&lt;&gt;"...", $P2466&lt;&gt;"입력오류", NOT(ISNUMBER(FIND($T$21:$T$34,$P2466)))),
            AND($P2466&lt;&gt;"", $P2466&lt;&gt;"...", $P2466&lt;&gt;"입력오류", $T$19=$P2466)
        )
    )
)</f>
        <v>0</v>
      </c>
    </row>
    <row r="2467" spans="1:17">
      <c r="A2467" t="s">
        <v>4792</v>
      </c>
      <c r="B2467" t="s">
        <v>4793</v>
      </c>
      <c r="I2467">
        <f t="shared" si="115"/>
        <v>2466</v>
      </c>
      <c r="J2467">
        <f t="shared" si="116"/>
        <v>2466</v>
      </c>
      <c r="K2467">
        <f t="shared" si="114"/>
        <v>1</v>
      </c>
      <c r="L2467" t="b">
        <f>COUNTIF($N$2:N2467, N2467)=1</f>
        <v>1</v>
      </c>
      <c r="M2467" s="37">
        <f>IF( $Q2467, MAX($M$1:M2466)+1, 0)</f>
        <v>0</v>
      </c>
      <c r="N2467" t="str" cm="1">
        <f t="array" ref="N2467">INDEX($A$9:$F$1048576, $J2467, $K2467 )</f>
        <v>70058</v>
      </c>
      <c r="O2467" t="str" cm="1">
        <f t="array" ref="O2467">INDEX($B$9:$F$1048576, $J2467, $K2467 )</f>
        <v>베스트제8차(유)1-16</v>
      </c>
      <c r="P2467" t="str" cm="1">
        <f t="array" ref="P2467">IF( $L2467, TRIM(_xll.IMDP("IR", $G$5&amp;$N2467, $G$6)), "" )</f>
        <v/>
      </c>
      <c r="Q2467" t="b" cm="1">
        <f t="array" ref="Q2467">IF(
    $U$1=1, AND($P2467&lt;&gt;"", $P2467&lt;&gt;"...", $P2467&lt;&gt;"입력오류"),
    IF(
        $U$18=1, AND($P2467&lt;&gt;"", $P2467&lt;&gt;"...", $P2467&lt;&gt;"입력오류", ISNUMBER(FIND(INDEX($T$2:$T$7,$U$1),$P2467))),
        IF(
            $U$17="기타", AND($P2467&lt;&gt;"", $P2467&lt;&gt;"...", $P2467&lt;&gt;"입력오류", NOT(ISNUMBER(FIND($T$21:$T$34,$P2467)))),
            AND($P2467&lt;&gt;"", $P2467&lt;&gt;"...", $P2467&lt;&gt;"입력오류", $T$19=$P2467)
        )
    )
)</f>
        <v>0</v>
      </c>
    </row>
    <row r="2468" spans="1:17">
      <c r="A2468" t="s">
        <v>4794</v>
      </c>
      <c r="B2468" t="s">
        <v>4795</v>
      </c>
      <c r="I2468">
        <f t="shared" si="115"/>
        <v>2467</v>
      </c>
      <c r="J2468">
        <f t="shared" si="116"/>
        <v>2467</v>
      </c>
      <c r="K2468">
        <f t="shared" si="114"/>
        <v>1</v>
      </c>
      <c r="L2468" t="b">
        <f>COUNTIF($N$2:N2468, N2468)=1</f>
        <v>1</v>
      </c>
      <c r="M2468" s="37">
        <f>IF( $Q2468, MAX($M$1:M2467)+1, 0)</f>
        <v>0</v>
      </c>
      <c r="N2468" t="str" cm="1">
        <f t="array" ref="N2468">INDEX($A$9:$F$1048576, $J2468, $K2468 )</f>
        <v>70059</v>
      </c>
      <c r="O2468" t="str" cm="1">
        <f t="array" ref="O2468">INDEX($B$9:$F$1048576, $J2468, $K2468 )</f>
        <v>베스트제8차(유)1-17</v>
      </c>
      <c r="P2468" t="str" cm="1">
        <f t="array" ref="P2468">IF( $L2468, TRIM(_xll.IMDP("IR", $G$5&amp;$N2468, $G$6)), "" )</f>
        <v/>
      </c>
      <c r="Q2468" t="b" cm="1">
        <f t="array" ref="Q2468">IF(
    $U$1=1, AND($P2468&lt;&gt;"", $P2468&lt;&gt;"...", $P2468&lt;&gt;"입력오류"),
    IF(
        $U$18=1, AND($P2468&lt;&gt;"", $P2468&lt;&gt;"...", $P2468&lt;&gt;"입력오류", ISNUMBER(FIND(INDEX($T$2:$T$7,$U$1),$P2468))),
        IF(
            $U$17="기타", AND($P2468&lt;&gt;"", $P2468&lt;&gt;"...", $P2468&lt;&gt;"입력오류", NOT(ISNUMBER(FIND($T$21:$T$34,$P2468)))),
            AND($P2468&lt;&gt;"", $P2468&lt;&gt;"...", $P2468&lt;&gt;"입력오류", $T$19=$P2468)
        )
    )
)</f>
        <v>0</v>
      </c>
    </row>
    <row r="2469" spans="1:17">
      <c r="A2469" t="s">
        <v>4796</v>
      </c>
      <c r="B2469" t="s">
        <v>4797</v>
      </c>
      <c r="I2469">
        <f t="shared" si="115"/>
        <v>2468</v>
      </c>
      <c r="J2469">
        <f t="shared" si="116"/>
        <v>2468</v>
      </c>
      <c r="K2469">
        <f t="shared" si="114"/>
        <v>1</v>
      </c>
      <c r="L2469" t="b">
        <f>COUNTIF($N$2:N2469, N2469)=1</f>
        <v>1</v>
      </c>
      <c r="M2469" s="37">
        <f>IF( $Q2469, MAX($M$1:M2468)+1, 0)</f>
        <v>0</v>
      </c>
      <c r="N2469" t="str" cm="1">
        <f t="array" ref="N2469">INDEX($A$9:$F$1048576, $J2469, $K2469 )</f>
        <v>70060</v>
      </c>
      <c r="O2469" t="str" cm="1">
        <f t="array" ref="O2469">INDEX($B$9:$F$1048576, $J2469, $K2469 )</f>
        <v>베스트제8차(유)1-18</v>
      </c>
      <c r="P2469" t="str" cm="1">
        <f t="array" ref="P2469">IF( $L2469, TRIM(_xll.IMDP("IR", $G$5&amp;$N2469, $G$6)), "" )</f>
        <v/>
      </c>
      <c r="Q2469" t="b" cm="1">
        <f t="array" ref="Q2469">IF(
    $U$1=1, AND($P2469&lt;&gt;"", $P2469&lt;&gt;"...", $P2469&lt;&gt;"입력오류"),
    IF(
        $U$18=1, AND($P2469&lt;&gt;"", $P2469&lt;&gt;"...", $P2469&lt;&gt;"입력오류", ISNUMBER(FIND(INDEX($T$2:$T$7,$U$1),$P2469))),
        IF(
            $U$17="기타", AND($P2469&lt;&gt;"", $P2469&lt;&gt;"...", $P2469&lt;&gt;"입력오류", NOT(ISNUMBER(FIND($T$21:$T$34,$P2469)))),
            AND($P2469&lt;&gt;"", $P2469&lt;&gt;"...", $P2469&lt;&gt;"입력오류", $T$19=$P2469)
        )
    )
)</f>
        <v>0</v>
      </c>
    </row>
    <row r="2470" spans="1:17">
      <c r="A2470" t="s">
        <v>4798</v>
      </c>
      <c r="B2470" t="s">
        <v>4799</v>
      </c>
      <c r="I2470">
        <f t="shared" si="115"/>
        <v>2469</v>
      </c>
      <c r="J2470">
        <f t="shared" si="116"/>
        <v>2469</v>
      </c>
      <c r="K2470">
        <f t="shared" si="114"/>
        <v>1</v>
      </c>
      <c r="L2470" t="b">
        <f>COUNTIF($N$2:N2470, N2470)=1</f>
        <v>1</v>
      </c>
      <c r="M2470" s="37">
        <f>IF( $Q2470, MAX($M$1:M2469)+1, 0)</f>
        <v>0</v>
      </c>
      <c r="N2470" t="str" cm="1">
        <f t="array" ref="N2470">INDEX($A$9:$F$1048576, $J2470, $K2470 )</f>
        <v>70064</v>
      </c>
      <c r="O2470" t="str" cm="1">
        <f t="array" ref="O2470">INDEX($B$9:$F$1048576, $J2470, $K2470 )</f>
        <v>신한사랑제11차(유)2</v>
      </c>
      <c r="P2470" t="str" cm="1">
        <f t="array" ref="P2470">IF( $L2470, TRIM(_xll.IMDP("IR", $G$5&amp;$N2470, $G$6)), "" )</f>
        <v/>
      </c>
      <c r="Q2470" t="b" cm="1">
        <f t="array" ref="Q2470">IF(
    $U$1=1, AND($P2470&lt;&gt;"", $P2470&lt;&gt;"...", $P2470&lt;&gt;"입력오류"),
    IF(
        $U$18=1, AND($P2470&lt;&gt;"", $P2470&lt;&gt;"...", $P2470&lt;&gt;"입력오류", ISNUMBER(FIND(INDEX($T$2:$T$7,$U$1),$P2470))),
        IF(
            $U$17="기타", AND($P2470&lt;&gt;"", $P2470&lt;&gt;"...", $P2470&lt;&gt;"입력오류", NOT(ISNUMBER(FIND($T$21:$T$34,$P2470)))),
            AND($P2470&lt;&gt;"", $P2470&lt;&gt;"...", $P2470&lt;&gt;"입력오류", $T$19=$P2470)
        )
    )
)</f>
        <v>0</v>
      </c>
    </row>
    <row r="2471" spans="1:17">
      <c r="A2471" t="s">
        <v>4800</v>
      </c>
      <c r="B2471" t="s">
        <v>4801</v>
      </c>
      <c r="I2471">
        <f t="shared" si="115"/>
        <v>2470</v>
      </c>
      <c r="J2471">
        <f t="shared" si="116"/>
        <v>2470</v>
      </c>
      <c r="K2471">
        <f t="shared" si="114"/>
        <v>1</v>
      </c>
      <c r="L2471" t="b">
        <f>COUNTIF($N$2:N2471, N2471)=1</f>
        <v>1</v>
      </c>
      <c r="M2471" s="37">
        <f>IF( $Q2471, MAX($M$1:M2470)+1, 0)</f>
        <v>0</v>
      </c>
      <c r="N2471" t="str" cm="1">
        <f t="array" ref="N2471">INDEX($A$9:$F$1048576, $J2471, $K2471 )</f>
        <v>70065</v>
      </c>
      <c r="O2471" t="str" cm="1">
        <f t="array" ref="O2471">INDEX($B$9:$F$1048576, $J2471, $K2471 )</f>
        <v>신한챔피온제15차(유)1-3</v>
      </c>
      <c r="P2471" t="str" cm="1">
        <f t="array" ref="P2471">IF( $L2471, TRIM(_xll.IMDP("IR", $G$5&amp;$N2471, $G$6)), "" )</f>
        <v/>
      </c>
      <c r="Q2471" t="b" cm="1">
        <f t="array" ref="Q2471">IF(
    $U$1=1, AND($P2471&lt;&gt;"", $P2471&lt;&gt;"...", $P2471&lt;&gt;"입력오류"),
    IF(
        $U$18=1, AND($P2471&lt;&gt;"", $P2471&lt;&gt;"...", $P2471&lt;&gt;"입력오류", ISNUMBER(FIND(INDEX($T$2:$T$7,$U$1),$P2471))),
        IF(
            $U$17="기타", AND($P2471&lt;&gt;"", $P2471&lt;&gt;"...", $P2471&lt;&gt;"입력오류", NOT(ISNUMBER(FIND($T$21:$T$34,$P2471)))),
            AND($P2471&lt;&gt;"", $P2471&lt;&gt;"...", $P2471&lt;&gt;"입력오류", $T$19=$P2471)
        )
    )
)</f>
        <v>0</v>
      </c>
    </row>
    <row r="2472" spans="1:17">
      <c r="A2472" t="s">
        <v>4802</v>
      </c>
      <c r="B2472" t="s">
        <v>4803</v>
      </c>
      <c r="I2472">
        <f t="shared" si="115"/>
        <v>2471</v>
      </c>
      <c r="J2472">
        <f t="shared" si="116"/>
        <v>2471</v>
      </c>
      <c r="K2472">
        <f t="shared" si="114"/>
        <v>1</v>
      </c>
      <c r="L2472" t="b">
        <f>COUNTIF($N$2:N2472, N2472)=1</f>
        <v>1</v>
      </c>
      <c r="M2472" s="37">
        <f>IF( $Q2472, MAX($M$1:M2471)+1, 0)</f>
        <v>0</v>
      </c>
      <c r="N2472" t="str" cm="1">
        <f t="array" ref="N2472">INDEX($A$9:$F$1048576, $J2472, $K2472 )</f>
        <v>70089</v>
      </c>
      <c r="O2472" t="str" cm="1">
        <f t="array" ref="O2472">INDEX($B$9:$F$1048576, $J2472, $K2472 )</f>
        <v>엘원비엘티제7차(유)1-2</v>
      </c>
      <c r="P2472" t="str" cm="1">
        <f t="array" ref="P2472">IF( $L2472, TRIM(_xll.IMDP("IR", $G$5&amp;$N2472, $G$6)), "" )</f>
        <v/>
      </c>
      <c r="Q2472" t="b" cm="1">
        <f t="array" ref="Q2472">IF(
    $U$1=1, AND($P2472&lt;&gt;"", $P2472&lt;&gt;"...", $P2472&lt;&gt;"입력오류"),
    IF(
        $U$18=1, AND($P2472&lt;&gt;"", $P2472&lt;&gt;"...", $P2472&lt;&gt;"입력오류", ISNUMBER(FIND(INDEX($T$2:$T$7,$U$1),$P2472))),
        IF(
            $U$17="기타", AND($P2472&lt;&gt;"", $P2472&lt;&gt;"...", $P2472&lt;&gt;"입력오류", NOT(ISNUMBER(FIND($T$21:$T$34,$P2472)))),
            AND($P2472&lt;&gt;"", $P2472&lt;&gt;"...", $P2472&lt;&gt;"입력오류", $T$19=$P2472)
        )
    )
)</f>
        <v>0</v>
      </c>
    </row>
    <row r="2473" spans="1:17">
      <c r="A2473" t="s">
        <v>4804</v>
      </c>
      <c r="B2473" t="s">
        <v>4805</v>
      </c>
      <c r="I2473">
        <f t="shared" si="115"/>
        <v>2472</v>
      </c>
      <c r="J2473">
        <f t="shared" si="116"/>
        <v>2472</v>
      </c>
      <c r="K2473">
        <f t="shared" si="114"/>
        <v>1</v>
      </c>
      <c r="L2473" t="b">
        <f>COUNTIF($N$2:N2473, N2473)=1</f>
        <v>1</v>
      </c>
      <c r="M2473" s="37">
        <f>IF( $Q2473, MAX($M$1:M2472)+1, 0)</f>
        <v>0</v>
      </c>
      <c r="N2473" t="str" cm="1">
        <f t="array" ref="N2473">INDEX($A$9:$F$1048576, $J2473, $K2473 )</f>
        <v>70090</v>
      </c>
      <c r="O2473" t="str" cm="1">
        <f t="array" ref="O2473">INDEX($B$9:$F$1048576, $J2473, $K2473 )</f>
        <v>엘원비엘티제7차(유)1-3</v>
      </c>
      <c r="P2473" t="str" cm="1">
        <f t="array" ref="P2473">IF( $L2473, TRIM(_xll.IMDP("IR", $G$5&amp;$N2473, $G$6)), "" )</f>
        <v/>
      </c>
      <c r="Q2473" t="b" cm="1">
        <f t="array" ref="Q2473">IF(
    $U$1=1, AND($P2473&lt;&gt;"", $P2473&lt;&gt;"...", $P2473&lt;&gt;"입력오류"),
    IF(
        $U$18=1, AND($P2473&lt;&gt;"", $P2473&lt;&gt;"...", $P2473&lt;&gt;"입력오류", ISNUMBER(FIND(INDEX($T$2:$T$7,$U$1),$P2473))),
        IF(
            $U$17="기타", AND($P2473&lt;&gt;"", $P2473&lt;&gt;"...", $P2473&lt;&gt;"입력오류", NOT(ISNUMBER(FIND($T$21:$T$34,$P2473)))),
            AND($P2473&lt;&gt;"", $P2473&lt;&gt;"...", $P2473&lt;&gt;"입력오류", $T$19=$P2473)
        )
    )
)</f>
        <v>0</v>
      </c>
    </row>
    <row r="2474" spans="1:17">
      <c r="A2474" t="s">
        <v>4806</v>
      </c>
      <c r="B2474" t="s">
        <v>4807</v>
      </c>
      <c r="I2474">
        <f t="shared" si="115"/>
        <v>2473</v>
      </c>
      <c r="J2474">
        <f t="shared" si="116"/>
        <v>2473</v>
      </c>
      <c r="K2474">
        <f t="shared" si="114"/>
        <v>1</v>
      </c>
      <c r="L2474" t="b">
        <f>COUNTIF($N$2:N2474, N2474)=1</f>
        <v>1</v>
      </c>
      <c r="M2474" s="37">
        <f>IF( $Q2474, MAX($M$1:M2473)+1, 0)</f>
        <v>0</v>
      </c>
      <c r="N2474" t="str" cm="1">
        <f t="array" ref="N2474">INDEX($A$9:$F$1048576, $J2474, $K2474 )</f>
        <v>70091</v>
      </c>
      <c r="O2474" t="str" cm="1">
        <f t="array" ref="O2474">INDEX($B$9:$F$1048576, $J2474, $K2474 )</f>
        <v>엘원비엘티제7차(유)1-4</v>
      </c>
      <c r="P2474" t="str" cm="1">
        <f t="array" ref="P2474">IF( $L2474, TRIM(_xll.IMDP("IR", $G$5&amp;$N2474, $G$6)), "" )</f>
        <v/>
      </c>
      <c r="Q2474" t="b" cm="1">
        <f t="array" ref="Q2474">IF(
    $U$1=1, AND($P2474&lt;&gt;"", $P2474&lt;&gt;"...", $P2474&lt;&gt;"입력오류"),
    IF(
        $U$18=1, AND($P2474&lt;&gt;"", $P2474&lt;&gt;"...", $P2474&lt;&gt;"입력오류", ISNUMBER(FIND(INDEX($T$2:$T$7,$U$1),$P2474))),
        IF(
            $U$17="기타", AND($P2474&lt;&gt;"", $P2474&lt;&gt;"...", $P2474&lt;&gt;"입력오류", NOT(ISNUMBER(FIND($T$21:$T$34,$P2474)))),
            AND($P2474&lt;&gt;"", $P2474&lt;&gt;"...", $P2474&lt;&gt;"입력오류", $T$19=$P2474)
        )
    )
)</f>
        <v>0</v>
      </c>
    </row>
    <row r="2475" spans="1:17">
      <c r="A2475" t="s">
        <v>4808</v>
      </c>
      <c r="B2475" t="s">
        <v>4809</v>
      </c>
      <c r="I2475">
        <f t="shared" si="115"/>
        <v>2474</v>
      </c>
      <c r="J2475">
        <f t="shared" si="116"/>
        <v>2474</v>
      </c>
      <c r="K2475">
        <f t="shared" si="114"/>
        <v>1</v>
      </c>
      <c r="L2475" t="b">
        <f>COUNTIF($N$2:N2475, N2475)=1</f>
        <v>1</v>
      </c>
      <c r="M2475" s="37">
        <f>IF( $Q2475, MAX($M$1:M2474)+1, 0)</f>
        <v>0</v>
      </c>
      <c r="N2475" t="str" cm="1">
        <f t="array" ref="N2475">INDEX($A$9:$F$1048576, $J2475, $K2475 )</f>
        <v>70095</v>
      </c>
      <c r="O2475" t="str" cm="1">
        <f t="array" ref="O2475">INDEX($B$9:$F$1048576, $J2475, $K2475 )</f>
        <v>주택금융공사MBS2023-12(1-1)</v>
      </c>
      <c r="P2475" t="str" cm="1">
        <f t="array" ref="P2475">IF( $L2475, TRIM(_xll.IMDP("IR", $G$5&amp;$N2475, $G$6)), "" )</f>
        <v/>
      </c>
      <c r="Q2475" t="b" cm="1">
        <f t="array" ref="Q2475">IF(
    $U$1=1, AND($P2475&lt;&gt;"", $P2475&lt;&gt;"...", $P2475&lt;&gt;"입력오류"),
    IF(
        $U$18=1, AND($P2475&lt;&gt;"", $P2475&lt;&gt;"...", $P2475&lt;&gt;"입력오류", ISNUMBER(FIND(INDEX($T$2:$T$7,$U$1),$P2475))),
        IF(
            $U$17="기타", AND($P2475&lt;&gt;"", $P2475&lt;&gt;"...", $P2475&lt;&gt;"입력오류", NOT(ISNUMBER(FIND($T$21:$T$34,$P2475)))),
            AND($P2475&lt;&gt;"", $P2475&lt;&gt;"...", $P2475&lt;&gt;"입력오류", $T$19=$P2475)
        )
    )
)</f>
        <v>0</v>
      </c>
    </row>
    <row r="2476" spans="1:17">
      <c r="A2476" t="s">
        <v>4810</v>
      </c>
      <c r="B2476" t="s">
        <v>4811</v>
      </c>
      <c r="I2476">
        <f t="shared" si="115"/>
        <v>2475</v>
      </c>
      <c r="J2476">
        <f t="shared" si="116"/>
        <v>2475</v>
      </c>
      <c r="K2476">
        <f t="shared" si="114"/>
        <v>1</v>
      </c>
      <c r="L2476" t="b">
        <f>COUNTIF($N$2:N2476, N2476)=1</f>
        <v>1</v>
      </c>
      <c r="M2476" s="37">
        <f>IF( $Q2476, MAX($M$1:M2475)+1, 0)</f>
        <v>0</v>
      </c>
      <c r="N2476" t="str" cm="1">
        <f t="array" ref="N2476">INDEX($A$9:$F$1048576, $J2476, $K2476 )</f>
        <v>70096</v>
      </c>
      <c r="O2476" t="str" cm="1">
        <f t="array" ref="O2476">INDEX($B$9:$F$1048576, $J2476, $K2476 )</f>
        <v>주택금융공사MBS2023-12(1-2)</v>
      </c>
      <c r="P2476" t="str" cm="1">
        <f t="array" ref="P2476">IF( $L2476, TRIM(_xll.IMDP("IR", $G$5&amp;$N2476, $G$6)), "" )</f>
        <v/>
      </c>
      <c r="Q2476" t="b" cm="1">
        <f t="array" ref="Q2476">IF(
    $U$1=1, AND($P2476&lt;&gt;"", $P2476&lt;&gt;"...", $P2476&lt;&gt;"입력오류"),
    IF(
        $U$18=1, AND($P2476&lt;&gt;"", $P2476&lt;&gt;"...", $P2476&lt;&gt;"입력오류", ISNUMBER(FIND(INDEX($T$2:$T$7,$U$1),$P2476))),
        IF(
            $U$17="기타", AND($P2476&lt;&gt;"", $P2476&lt;&gt;"...", $P2476&lt;&gt;"입력오류", NOT(ISNUMBER(FIND($T$21:$T$34,$P2476)))),
            AND($P2476&lt;&gt;"", $P2476&lt;&gt;"...", $P2476&lt;&gt;"입력오류", $T$19=$P2476)
        )
    )
)</f>
        <v>0</v>
      </c>
    </row>
    <row r="2477" spans="1:17">
      <c r="A2477" t="s">
        <v>4812</v>
      </c>
      <c r="B2477" t="s">
        <v>4813</v>
      </c>
      <c r="I2477">
        <f t="shared" si="115"/>
        <v>2476</v>
      </c>
      <c r="J2477">
        <f t="shared" si="116"/>
        <v>2476</v>
      </c>
      <c r="K2477">
        <f t="shared" si="114"/>
        <v>1</v>
      </c>
      <c r="L2477" t="b">
        <f>COUNTIF($N$2:N2477, N2477)=1</f>
        <v>1</v>
      </c>
      <c r="M2477" s="37">
        <f>IF( $Q2477, MAX($M$1:M2476)+1, 0)</f>
        <v>0</v>
      </c>
      <c r="N2477" t="str" cm="1">
        <f t="array" ref="N2477">INDEX($A$9:$F$1048576, $J2477, $K2477 )</f>
        <v>70097</v>
      </c>
      <c r="O2477" t="str" cm="1">
        <f t="array" ref="O2477">INDEX($B$9:$F$1048576, $J2477, $K2477 )</f>
        <v>주택금융공사MBS2023-12(1-3)</v>
      </c>
      <c r="P2477" t="str" cm="1">
        <f t="array" ref="P2477">IF( $L2477, TRIM(_xll.IMDP("IR", $G$5&amp;$N2477, $G$6)), "" )</f>
        <v/>
      </c>
      <c r="Q2477" t="b" cm="1">
        <f t="array" ref="Q2477">IF(
    $U$1=1, AND($P2477&lt;&gt;"", $P2477&lt;&gt;"...", $P2477&lt;&gt;"입력오류"),
    IF(
        $U$18=1, AND($P2477&lt;&gt;"", $P2477&lt;&gt;"...", $P2477&lt;&gt;"입력오류", ISNUMBER(FIND(INDEX($T$2:$T$7,$U$1),$P2477))),
        IF(
            $U$17="기타", AND($P2477&lt;&gt;"", $P2477&lt;&gt;"...", $P2477&lt;&gt;"입력오류", NOT(ISNUMBER(FIND($T$21:$T$34,$P2477)))),
            AND($P2477&lt;&gt;"", $P2477&lt;&gt;"...", $P2477&lt;&gt;"입력오류", $T$19=$P2477)
        )
    )
)</f>
        <v>0</v>
      </c>
    </row>
    <row r="2478" spans="1:17">
      <c r="A2478" t="s">
        <v>4814</v>
      </c>
      <c r="B2478" t="s">
        <v>4815</v>
      </c>
      <c r="I2478">
        <f t="shared" si="115"/>
        <v>2477</v>
      </c>
      <c r="J2478">
        <f t="shared" si="116"/>
        <v>2477</v>
      </c>
      <c r="K2478">
        <f t="shared" si="114"/>
        <v>1</v>
      </c>
      <c r="L2478" t="b">
        <f>COUNTIF($N$2:N2478, N2478)=1</f>
        <v>1</v>
      </c>
      <c r="M2478" s="37">
        <f>IF( $Q2478, MAX($M$1:M2477)+1, 0)</f>
        <v>0</v>
      </c>
      <c r="N2478" t="str" cm="1">
        <f t="array" ref="N2478">INDEX($A$9:$F$1048576, $J2478, $K2478 )</f>
        <v>70098</v>
      </c>
      <c r="O2478" t="str" cm="1">
        <f t="array" ref="O2478">INDEX($B$9:$F$1048576, $J2478, $K2478 )</f>
        <v>주택금융공사MBS2023-12(1-4)</v>
      </c>
      <c r="P2478" t="str" cm="1">
        <f t="array" ref="P2478">IF( $L2478, TRIM(_xll.IMDP("IR", $G$5&amp;$N2478, $G$6)), "" )</f>
        <v/>
      </c>
      <c r="Q2478" t="b" cm="1">
        <f t="array" ref="Q2478">IF(
    $U$1=1, AND($P2478&lt;&gt;"", $P2478&lt;&gt;"...", $P2478&lt;&gt;"입력오류"),
    IF(
        $U$18=1, AND($P2478&lt;&gt;"", $P2478&lt;&gt;"...", $P2478&lt;&gt;"입력오류", ISNUMBER(FIND(INDEX($T$2:$T$7,$U$1),$P2478))),
        IF(
            $U$17="기타", AND($P2478&lt;&gt;"", $P2478&lt;&gt;"...", $P2478&lt;&gt;"입력오류", NOT(ISNUMBER(FIND($T$21:$T$34,$P2478)))),
            AND($P2478&lt;&gt;"", $P2478&lt;&gt;"...", $P2478&lt;&gt;"입력오류", $T$19=$P2478)
        )
    )
)</f>
        <v>0</v>
      </c>
    </row>
    <row r="2479" spans="1:17">
      <c r="A2479" t="s">
        <v>4816</v>
      </c>
      <c r="B2479" t="s">
        <v>4817</v>
      </c>
      <c r="I2479">
        <f t="shared" si="115"/>
        <v>2478</v>
      </c>
      <c r="J2479">
        <f t="shared" si="116"/>
        <v>2478</v>
      </c>
      <c r="K2479">
        <f t="shared" si="114"/>
        <v>1</v>
      </c>
      <c r="L2479" t="b">
        <f>COUNTIF($N$2:N2479, N2479)=1</f>
        <v>1</v>
      </c>
      <c r="M2479" s="37">
        <f>IF( $Q2479, MAX($M$1:M2478)+1, 0)</f>
        <v>0</v>
      </c>
      <c r="N2479" t="str" cm="1">
        <f t="array" ref="N2479">INDEX($A$9:$F$1048576, $J2479, $K2479 )</f>
        <v>70099</v>
      </c>
      <c r="O2479" t="str" cm="1">
        <f t="array" ref="O2479">INDEX($B$9:$F$1048576, $J2479, $K2479 )</f>
        <v>주택금융공사MBS2023-12(1-5)</v>
      </c>
      <c r="P2479" t="str" cm="1">
        <f t="array" ref="P2479">IF( $L2479, TRIM(_xll.IMDP("IR", $G$5&amp;$N2479, $G$6)), "" )</f>
        <v/>
      </c>
      <c r="Q2479" t="b" cm="1">
        <f t="array" ref="Q2479">IF(
    $U$1=1, AND($P2479&lt;&gt;"", $P2479&lt;&gt;"...", $P2479&lt;&gt;"입력오류"),
    IF(
        $U$18=1, AND($P2479&lt;&gt;"", $P2479&lt;&gt;"...", $P2479&lt;&gt;"입력오류", ISNUMBER(FIND(INDEX($T$2:$T$7,$U$1),$P2479))),
        IF(
            $U$17="기타", AND($P2479&lt;&gt;"", $P2479&lt;&gt;"...", $P2479&lt;&gt;"입력오류", NOT(ISNUMBER(FIND($T$21:$T$34,$P2479)))),
            AND($P2479&lt;&gt;"", $P2479&lt;&gt;"...", $P2479&lt;&gt;"입력오류", $T$19=$P2479)
        )
    )
)</f>
        <v>0</v>
      </c>
    </row>
    <row r="2480" spans="1:17">
      <c r="A2480" t="s">
        <v>4818</v>
      </c>
      <c r="B2480" t="s">
        <v>4819</v>
      </c>
      <c r="I2480">
        <f t="shared" si="115"/>
        <v>2479</v>
      </c>
      <c r="J2480">
        <f t="shared" si="116"/>
        <v>2479</v>
      </c>
      <c r="K2480">
        <f t="shared" si="114"/>
        <v>1</v>
      </c>
      <c r="L2480" t="b">
        <f>COUNTIF($N$2:N2480, N2480)=1</f>
        <v>1</v>
      </c>
      <c r="M2480" s="37">
        <f>IF( $Q2480, MAX($M$1:M2479)+1, 0)</f>
        <v>0</v>
      </c>
      <c r="N2480" t="str" cm="1">
        <f t="array" ref="N2480">INDEX($A$9:$F$1048576, $J2480, $K2480 )</f>
        <v>70100</v>
      </c>
      <c r="O2480" t="str" cm="1">
        <f t="array" ref="O2480">INDEX($B$9:$F$1048576, $J2480, $K2480 )</f>
        <v>주택금융공사MBS2023-12(1-6)</v>
      </c>
      <c r="P2480" t="str" cm="1">
        <f t="array" ref="P2480">IF( $L2480, TRIM(_xll.IMDP("IR", $G$5&amp;$N2480, $G$6)), "" )</f>
        <v/>
      </c>
      <c r="Q2480" t="b" cm="1">
        <f t="array" ref="Q2480">IF(
    $U$1=1, AND($P2480&lt;&gt;"", $P2480&lt;&gt;"...", $P2480&lt;&gt;"입력오류"),
    IF(
        $U$18=1, AND($P2480&lt;&gt;"", $P2480&lt;&gt;"...", $P2480&lt;&gt;"입력오류", ISNUMBER(FIND(INDEX($T$2:$T$7,$U$1),$P2480))),
        IF(
            $U$17="기타", AND($P2480&lt;&gt;"", $P2480&lt;&gt;"...", $P2480&lt;&gt;"입력오류", NOT(ISNUMBER(FIND($T$21:$T$34,$P2480)))),
            AND($P2480&lt;&gt;"", $P2480&lt;&gt;"...", $P2480&lt;&gt;"입력오류", $T$19=$P2480)
        )
    )
)</f>
        <v>0</v>
      </c>
    </row>
    <row r="2481" spans="1:17">
      <c r="A2481" t="s">
        <v>4820</v>
      </c>
      <c r="B2481" t="s">
        <v>4821</v>
      </c>
      <c r="I2481">
        <f t="shared" si="115"/>
        <v>2480</v>
      </c>
      <c r="J2481">
        <f t="shared" si="116"/>
        <v>2480</v>
      </c>
      <c r="K2481">
        <f t="shared" si="114"/>
        <v>1</v>
      </c>
      <c r="L2481" t="b">
        <f>COUNTIF($N$2:N2481, N2481)=1</f>
        <v>1</v>
      </c>
      <c r="M2481" s="37">
        <f>IF( $Q2481, MAX($M$1:M2480)+1, 0)</f>
        <v>0</v>
      </c>
      <c r="N2481" t="str" cm="1">
        <f t="array" ref="N2481">INDEX($A$9:$F$1048576, $J2481, $K2481 )</f>
        <v>70101</v>
      </c>
      <c r="O2481" t="str" cm="1">
        <f t="array" ref="O2481">INDEX($B$9:$F$1048576, $J2481, $K2481 )</f>
        <v>주택금융공사MBS2023-12(1-7)</v>
      </c>
      <c r="P2481" t="str" cm="1">
        <f t="array" ref="P2481">IF( $L2481, TRIM(_xll.IMDP("IR", $G$5&amp;$N2481, $G$6)), "" )</f>
        <v/>
      </c>
      <c r="Q2481" t="b" cm="1">
        <f t="array" ref="Q2481">IF(
    $U$1=1, AND($P2481&lt;&gt;"", $P2481&lt;&gt;"...", $P2481&lt;&gt;"입력오류"),
    IF(
        $U$18=1, AND($P2481&lt;&gt;"", $P2481&lt;&gt;"...", $P2481&lt;&gt;"입력오류", ISNUMBER(FIND(INDEX($T$2:$T$7,$U$1),$P2481))),
        IF(
            $U$17="기타", AND($P2481&lt;&gt;"", $P2481&lt;&gt;"...", $P2481&lt;&gt;"입력오류", NOT(ISNUMBER(FIND($T$21:$T$34,$P2481)))),
            AND($P2481&lt;&gt;"", $P2481&lt;&gt;"...", $P2481&lt;&gt;"입력오류", $T$19=$P2481)
        )
    )
)</f>
        <v>0</v>
      </c>
    </row>
    <row r="2482" spans="1:17">
      <c r="A2482" t="s">
        <v>4822</v>
      </c>
      <c r="B2482" t="s">
        <v>4823</v>
      </c>
      <c r="I2482">
        <f t="shared" si="115"/>
        <v>2481</v>
      </c>
      <c r="J2482">
        <f t="shared" si="116"/>
        <v>2481</v>
      </c>
      <c r="K2482">
        <f t="shared" si="114"/>
        <v>1</v>
      </c>
      <c r="L2482" t="b">
        <f>COUNTIF($N$2:N2482, N2482)=1</f>
        <v>1</v>
      </c>
      <c r="M2482" s="37">
        <f>IF( $Q2482, MAX($M$1:M2481)+1, 0)</f>
        <v>0</v>
      </c>
      <c r="N2482" t="str" cm="1">
        <f t="array" ref="N2482">INDEX($A$9:$F$1048576, $J2482, $K2482 )</f>
        <v>70102</v>
      </c>
      <c r="O2482" t="str" cm="1">
        <f t="array" ref="O2482">INDEX($B$9:$F$1048576, $J2482, $K2482 )</f>
        <v>주택금융공사MBS2023-12(1-8)</v>
      </c>
      <c r="P2482" t="str" cm="1">
        <f t="array" ref="P2482">IF( $L2482, TRIM(_xll.IMDP("IR", $G$5&amp;$N2482, $G$6)), "" )</f>
        <v/>
      </c>
      <c r="Q2482" t="b" cm="1">
        <f t="array" ref="Q2482">IF(
    $U$1=1, AND($P2482&lt;&gt;"", $P2482&lt;&gt;"...", $P2482&lt;&gt;"입력오류"),
    IF(
        $U$18=1, AND($P2482&lt;&gt;"", $P2482&lt;&gt;"...", $P2482&lt;&gt;"입력오류", ISNUMBER(FIND(INDEX($T$2:$T$7,$U$1),$P2482))),
        IF(
            $U$17="기타", AND($P2482&lt;&gt;"", $P2482&lt;&gt;"...", $P2482&lt;&gt;"입력오류", NOT(ISNUMBER(FIND($T$21:$T$34,$P2482)))),
            AND($P2482&lt;&gt;"", $P2482&lt;&gt;"...", $P2482&lt;&gt;"입력오류", $T$19=$P2482)
        )
    )
)</f>
        <v>0</v>
      </c>
    </row>
    <row r="2483" spans="1:17">
      <c r="A2483" t="s">
        <v>4824</v>
      </c>
      <c r="B2483" t="s">
        <v>4825</v>
      </c>
      <c r="I2483">
        <f t="shared" si="115"/>
        <v>2482</v>
      </c>
      <c r="J2483">
        <f t="shared" si="116"/>
        <v>2482</v>
      </c>
      <c r="K2483">
        <f t="shared" si="114"/>
        <v>1</v>
      </c>
      <c r="L2483" t="b">
        <f>COUNTIF($N$2:N2483, N2483)=1</f>
        <v>1</v>
      </c>
      <c r="M2483" s="37">
        <f>IF( $Q2483, MAX($M$1:M2482)+1, 0)</f>
        <v>0</v>
      </c>
      <c r="N2483" t="str" cm="1">
        <f t="array" ref="N2483">INDEX($A$9:$F$1048576, $J2483, $K2483 )</f>
        <v>70103</v>
      </c>
      <c r="O2483" t="str" cm="1">
        <f t="array" ref="O2483">INDEX($B$9:$F$1048576, $J2483, $K2483 )</f>
        <v>주택금융공사MBS2023-12(1-9)</v>
      </c>
      <c r="P2483" t="str" cm="1">
        <f t="array" ref="P2483">IF( $L2483, TRIM(_xll.IMDP("IR", $G$5&amp;$N2483, $G$6)), "" )</f>
        <v/>
      </c>
      <c r="Q2483" t="b" cm="1">
        <f t="array" ref="Q2483">IF(
    $U$1=1, AND($P2483&lt;&gt;"", $P2483&lt;&gt;"...", $P2483&lt;&gt;"입력오류"),
    IF(
        $U$18=1, AND($P2483&lt;&gt;"", $P2483&lt;&gt;"...", $P2483&lt;&gt;"입력오류", ISNUMBER(FIND(INDEX($T$2:$T$7,$U$1),$P2483))),
        IF(
            $U$17="기타", AND($P2483&lt;&gt;"", $P2483&lt;&gt;"...", $P2483&lt;&gt;"입력오류", NOT(ISNUMBER(FIND($T$21:$T$34,$P2483)))),
            AND($P2483&lt;&gt;"", $P2483&lt;&gt;"...", $P2483&lt;&gt;"입력오류", $T$19=$P2483)
        )
    )
)</f>
        <v>0</v>
      </c>
    </row>
    <row r="2484" spans="1:17">
      <c r="A2484" t="s">
        <v>4826</v>
      </c>
      <c r="B2484" t="s">
        <v>4827</v>
      </c>
      <c r="I2484">
        <f t="shared" si="115"/>
        <v>2483</v>
      </c>
      <c r="J2484">
        <f t="shared" si="116"/>
        <v>2483</v>
      </c>
      <c r="K2484">
        <f t="shared" si="114"/>
        <v>1</v>
      </c>
      <c r="L2484" t="b">
        <f>COUNTIF($N$2:N2484, N2484)=1</f>
        <v>1</v>
      </c>
      <c r="M2484" s="37">
        <f>IF( $Q2484, MAX($M$1:M2483)+1, 0)</f>
        <v>0</v>
      </c>
      <c r="N2484" t="str" cm="1">
        <f t="array" ref="N2484">INDEX($A$9:$F$1048576, $J2484, $K2484 )</f>
        <v>70105</v>
      </c>
      <c r="O2484" t="str" cm="1">
        <f t="array" ref="O2484">INDEX($B$9:$F$1048576, $J2484, $K2484 )</f>
        <v>에이치와이케이제10차</v>
      </c>
      <c r="P2484" t="str" cm="1">
        <f t="array" ref="P2484">IF( $L2484, TRIM(_xll.IMDP("IR", $G$5&amp;$N2484, $G$6)), "" )</f>
        <v/>
      </c>
      <c r="Q2484" t="b" cm="1">
        <f t="array" ref="Q2484">IF(
    $U$1=1, AND($P2484&lt;&gt;"", $P2484&lt;&gt;"...", $P2484&lt;&gt;"입력오류"),
    IF(
        $U$18=1, AND($P2484&lt;&gt;"", $P2484&lt;&gt;"...", $P2484&lt;&gt;"입력오류", ISNUMBER(FIND(INDEX($T$2:$T$7,$U$1),$P2484))),
        IF(
            $U$17="기타", AND($P2484&lt;&gt;"", $P2484&lt;&gt;"...", $P2484&lt;&gt;"입력오류", NOT(ISNUMBER(FIND($T$21:$T$34,$P2484)))),
            AND($P2484&lt;&gt;"", $P2484&lt;&gt;"...", $P2484&lt;&gt;"입력오류", $T$19=$P2484)
        )
    )
)</f>
        <v>0</v>
      </c>
    </row>
    <row r="2485" spans="1:17">
      <c r="A2485" t="s">
        <v>4828</v>
      </c>
      <c r="B2485" t="s">
        <v>4829</v>
      </c>
      <c r="I2485">
        <f t="shared" si="115"/>
        <v>2484</v>
      </c>
      <c r="J2485">
        <f t="shared" si="116"/>
        <v>2484</v>
      </c>
      <c r="K2485">
        <f t="shared" si="114"/>
        <v>1</v>
      </c>
      <c r="L2485" t="b">
        <f>COUNTIF($N$2:N2485, N2485)=1</f>
        <v>1</v>
      </c>
      <c r="M2485" s="37">
        <f>IF( $Q2485, MAX($M$1:M2484)+1, 0)</f>
        <v>0</v>
      </c>
      <c r="N2485" t="str" cm="1">
        <f t="array" ref="N2485">INDEX($A$9:$F$1048576, $J2485, $K2485 )</f>
        <v>70107</v>
      </c>
      <c r="O2485" t="str" cm="1">
        <f t="array" ref="O2485">INDEX($B$9:$F$1048576, $J2485, $K2485 )</f>
        <v>알바트로스제15차(유)1-1</v>
      </c>
      <c r="P2485" t="str" cm="1">
        <f t="array" ref="P2485">IF( $L2485, TRIM(_xll.IMDP("IR", $G$5&amp;$N2485, $G$6)), "" )</f>
        <v/>
      </c>
      <c r="Q2485" t="b" cm="1">
        <f t="array" ref="Q2485">IF(
    $U$1=1, AND($P2485&lt;&gt;"", $P2485&lt;&gt;"...", $P2485&lt;&gt;"입력오류"),
    IF(
        $U$18=1, AND($P2485&lt;&gt;"", $P2485&lt;&gt;"...", $P2485&lt;&gt;"입력오류", ISNUMBER(FIND(INDEX($T$2:$T$7,$U$1),$P2485))),
        IF(
            $U$17="기타", AND($P2485&lt;&gt;"", $P2485&lt;&gt;"...", $P2485&lt;&gt;"입력오류", NOT(ISNUMBER(FIND($T$21:$T$34,$P2485)))),
            AND($P2485&lt;&gt;"", $P2485&lt;&gt;"...", $P2485&lt;&gt;"입력오류", $T$19=$P2485)
        )
    )
)</f>
        <v>0</v>
      </c>
    </row>
    <row r="2486" spans="1:17">
      <c r="A2486" t="s">
        <v>4830</v>
      </c>
      <c r="B2486" t="s">
        <v>4831</v>
      </c>
      <c r="I2486">
        <f t="shared" si="115"/>
        <v>2485</v>
      </c>
      <c r="J2486">
        <f t="shared" si="116"/>
        <v>2485</v>
      </c>
      <c r="K2486">
        <f t="shared" si="114"/>
        <v>1</v>
      </c>
      <c r="L2486" t="b">
        <f>COUNTIF($N$2:N2486, N2486)=1</f>
        <v>1</v>
      </c>
      <c r="M2486" s="37">
        <f>IF( $Q2486, MAX($M$1:M2485)+1, 0)</f>
        <v>0</v>
      </c>
      <c r="N2486" t="str" cm="1">
        <f t="array" ref="N2486">INDEX($A$9:$F$1048576, $J2486, $K2486 )</f>
        <v>70108</v>
      </c>
      <c r="O2486" t="str" cm="1">
        <f t="array" ref="O2486">INDEX($B$9:$F$1048576, $J2486, $K2486 )</f>
        <v>알바트로스제15차(유)1-2</v>
      </c>
      <c r="P2486" t="str" cm="1">
        <f t="array" ref="P2486">IF( $L2486, TRIM(_xll.IMDP("IR", $G$5&amp;$N2486, $G$6)), "" )</f>
        <v/>
      </c>
      <c r="Q2486" t="b" cm="1">
        <f t="array" ref="Q2486">IF(
    $U$1=1, AND($P2486&lt;&gt;"", $P2486&lt;&gt;"...", $P2486&lt;&gt;"입력오류"),
    IF(
        $U$18=1, AND($P2486&lt;&gt;"", $P2486&lt;&gt;"...", $P2486&lt;&gt;"입력오류", ISNUMBER(FIND(INDEX($T$2:$T$7,$U$1),$P2486))),
        IF(
            $U$17="기타", AND($P2486&lt;&gt;"", $P2486&lt;&gt;"...", $P2486&lt;&gt;"입력오류", NOT(ISNUMBER(FIND($T$21:$T$34,$P2486)))),
            AND($P2486&lt;&gt;"", $P2486&lt;&gt;"...", $P2486&lt;&gt;"입력오류", $T$19=$P2486)
        )
    )
)</f>
        <v>0</v>
      </c>
    </row>
    <row r="2487" spans="1:17">
      <c r="A2487" t="s">
        <v>4832</v>
      </c>
      <c r="B2487" t="s">
        <v>4833</v>
      </c>
      <c r="I2487">
        <f t="shared" si="115"/>
        <v>2486</v>
      </c>
      <c r="J2487">
        <f t="shared" si="116"/>
        <v>2486</v>
      </c>
      <c r="K2487">
        <f t="shared" si="114"/>
        <v>1</v>
      </c>
      <c r="L2487" t="b">
        <f>COUNTIF($N$2:N2487, N2487)=1</f>
        <v>1</v>
      </c>
      <c r="M2487" s="37">
        <f>IF( $Q2487, MAX($M$1:M2486)+1, 0)</f>
        <v>0</v>
      </c>
      <c r="N2487" t="str" cm="1">
        <f t="array" ref="N2487">INDEX($A$9:$F$1048576, $J2487, $K2487 )</f>
        <v>70116</v>
      </c>
      <c r="O2487" t="str" cm="1">
        <f t="array" ref="O2487">INDEX($B$9:$F$1048576, $J2487, $K2487 )</f>
        <v>나무크레딧제3차(유)1</v>
      </c>
      <c r="P2487" t="str" cm="1">
        <f t="array" ref="P2487">IF( $L2487, TRIM(_xll.IMDP("IR", $G$5&amp;$N2487, $G$6)), "" )</f>
        <v/>
      </c>
      <c r="Q2487" t="b" cm="1">
        <f t="array" ref="Q2487">IF(
    $U$1=1, AND($P2487&lt;&gt;"", $P2487&lt;&gt;"...", $P2487&lt;&gt;"입력오류"),
    IF(
        $U$18=1, AND($P2487&lt;&gt;"", $P2487&lt;&gt;"...", $P2487&lt;&gt;"입력오류", ISNUMBER(FIND(INDEX($T$2:$T$7,$U$1),$P2487))),
        IF(
            $U$17="기타", AND($P2487&lt;&gt;"", $P2487&lt;&gt;"...", $P2487&lt;&gt;"입력오류", NOT(ISNUMBER(FIND($T$21:$T$34,$P2487)))),
            AND($P2487&lt;&gt;"", $P2487&lt;&gt;"...", $P2487&lt;&gt;"입력오류", $T$19=$P2487)
        )
    )
)</f>
        <v>0</v>
      </c>
    </row>
    <row r="2488" spans="1:17">
      <c r="A2488" t="s">
        <v>4834</v>
      </c>
      <c r="B2488" t="s">
        <v>4835</v>
      </c>
      <c r="I2488">
        <f t="shared" si="115"/>
        <v>2487</v>
      </c>
      <c r="J2488">
        <f t="shared" si="116"/>
        <v>2487</v>
      </c>
      <c r="K2488">
        <f t="shared" si="114"/>
        <v>1</v>
      </c>
      <c r="L2488" t="b">
        <f>COUNTIF($N$2:N2488, N2488)=1</f>
        <v>1</v>
      </c>
      <c r="M2488" s="37">
        <f>IF( $Q2488, MAX($M$1:M2487)+1, 0)</f>
        <v>354</v>
      </c>
      <c r="N2488" t="str" cm="1">
        <f t="array" ref="N2488">INDEX($A$9:$F$1048576, $J2488, $K2488 )</f>
        <v>70119</v>
      </c>
      <c r="O2488" t="str" cm="1">
        <f t="array" ref="O2488">INDEX($B$9:$F$1048576, $J2488, $K2488 )</f>
        <v>OCI</v>
      </c>
      <c r="P2488" t="str" cm="1">
        <f t="array" ref="P2488">IF( $L2488, TRIM(_xll.IMDP("IR", $G$5&amp;$N2488, $G$6)), "" )</f>
        <v>공모/무보증A+</v>
      </c>
      <c r="Q2488" t="b" cm="1">
        <f t="array" ref="Q2488">IF(
    $U$1=1, AND($P2488&lt;&gt;"", $P2488&lt;&gt;"...", $P2488&lt;&gt;"입력오류"),
    IF(
        $U$18=1, AND($P2488&lt;&gt;"", $P2488&lt;&gt;"...", $P2488&lt;&gt;"입력오류", ISNUMBER(FIND(INDEX($T$2:$T$7,$U$1),$P2488))),
        IF(
            $U$17="기타", AND($P2488&lt;&gt;"", $P2488&lt;&gt;"...", $P2488&lt;&gt;"입력오류", NOT(ISNUMBER(FIND($T$21:$T$34,$P2488)))),
            AND($P2488&lt;&gt;"", $P2488&lt;&gt;"...", $P2488&lt;&gt;"입력오류", $T$19=$P2488)
        )
    )
)</f>
        <v>1</v>
      </c>
    </row>
    <row r="2489" spans="1:17">
      <c r="A2489" t="s">
        <v>4836</v>
      </c>
      <c r="B2489" t="s">
        <v>4837</v>
      </c>
      <c r="I2489">
        <f t="shared" si="115"/>
        <v>2488</v>
      </c>
      <c r="J2489">
        <f t="shared" si="116"/>
        <v>2488</v>
      </c>
      <c r="K2489">
        <f t="shared" si="114"/>
        <v>1</v>
      </c>
      <c r="L2489" t="b">
        <f>COUNTIF($N$2:N2489, N2489)=1</f>
        <v>1</v>
      </c>
      <c r="M2489" s="37">
        <f>IF( $Q2489, MAX($M$1:M2488)+1, 0)</f>
        <v>0</v>
      </c>
      <c r="N2489" t="str" cm="1">
        <f t="array" ref="N2489">INDEX($A$9:$F$1048576, $J2489, $K2489 )</f>
        <v>70124</v>
      </c>
      <c r="O2489" t="str" cm="1">
        <f t="array" ref="O2489">INDEX($B$9:$F$1048576, $J2489, $K2489 )</f>
        <v>알바트로스제16차(유)1</v>
      </c>
      <c r="P2489" t="str" cm="1">
        <f t="array" ref="P2489">IF( $L2489, TRIM(_xll.IMDP("IR", $G$5&amp;$N2489, $G$6)), "" )</f>
        <v/>
      </c>
      <c r="Q2489" t="b" cm="1">
        <f t="array" ref="Q2489">IF(
    $U$1=1, AND($P2489&lt;&gt;"", $P2489&lt;&gt;"...", $P2489&lt;&gt;"입력오류"),
    IF(
        $U$18=1, AND($P2489&lt;&gt;"", $P2489&lt;&gt;"...", $P2489&lt;&gt;"입력오류", ISNUMBER(FIND(INDEX($T$2:$T$7,$U$1),$P2489))),
        IF(
            $U$17="기타", AND($P2489&lt;&gt;"", $P2489&lt;&gt;"...", $P2489&lt;&gt;"입력오류", NOT(ISNUMBER(FIND($T$21:$T$34,$P2489)))),
            AND($P2489&lt;&gt;"", $P2489&lt;&gt;"...", $P2489&lt;&gt;"입력오류", $T$19=$P2489)
        )
    )
)</f>
        <v>0</v>
      </c>
    </row>
    <row r="2490" spans="1:17">
      <c r="A2490" t="s">
        <v>4838</v>
      </c>
      <c r="B2490" t="s">
        <v>4839</v>
      </c>
      <c r="I2490">
        <f t="shared" si="115"/>
        <v>2489</v>
      </c>
      <c r="J2490">
        <f t="shared" si="116"/>
        <v>2489</v>
      </c>
      <c r="K2490">
        <f t="shared" si="114"/>
        <v>1</v>
      </c>
      <c r="L2490" t="b">
        <f>COUNTIF($N$2:N2490, N2490)=1</f>
        <v>1</v>
      </c>
      <c r="M2490" s="37">
        <f>IF( $Q2490, MAX($M$1:M2489)+1, 0)</f>
        <v>0</v>
      </c>
      <c r="N2490" t="str" cm="1">
        <f t="array" ref="N2490">INDEX($A$9:$F$1048576, $J2490, $K2490 )</f>
        <v>70125</v>
      </c>
      <c r="O2490" t="str" cm="1">
        <f t="array" ref="O2490">INDEX($B$9:$F$1048576, $J2490, $K2490 )</f>
        <v>국민사랑제6차(유)2</v>
      </c>
      <c r="P2490" t="str" cm="1">
        <f t="array" ref="P2490">IF( $L2490, TRIM(_xll.IMDP("IR", $G$5&amp;$N2490, $G$6)), "" )</f>
        <v/>
      </c>
      <c r="Q2490" t="b" cm="1">
        <f t="array" ref="Q2490">IF(
    $U$1=1, AND($P2490&lt;&gt;"", $P2490&lt;&gt;"...", $P2490&lt;&gt;"입력오류"),
    IF(
        $U$18=1, AND($P2490&lt;&gt;"", $P2490&lt;&gt;"...", $P2490&lt;&gt;"입력오류", ISNUMBER(FIND(INDEX($T$2:$T$7,$U$1),$P2490))),
        IF(
            $U$17="기타", AND($P2490&lt;&gt;"", $P2490&lt;&gt;"...", $P2490&lt;&gt;"입력오류", NOT(ISNUMBER(FIND($T$21:$T$34,$P2490)))),
            AND($P2490&lt;&gt;"", $P2490&lt;&gt;"...", $P2490&lt;&gt;"입력오류", $T$19=$P2490)
        )
    )
)</f>
        <v>0</v>
      </c>
    </row>
    <row r="2491" spans="1:17">
      <c r="A2491" t="s">
        <v>4840</v>
      </c>
      <c r="B2491" t="s">
        <v>4841</v>
      </c>
      <c r="I2491">
        <f t="shared" si="115"/>
        <v>2490</v>
      </c>
      <c r="J2491">
        <f t="shared" si="116"/>
        <v>2490</v>
      </c>
      <c r="K2491">
        <f t="shared" si="114"/>
        <v>1</v>
      </c>
      <c r="L2491" t="b">
        <f>COUNTIF($N$2:N2491, N2491)=1</f>
        <v>1</v>
      </c>
      <c r="M2491" s="37">
        <f>IF( $Q2491, MAX($M$1:M2490)+1, 0)</f>
        <v>355</v>
      </c>
      <c r="N2491" t="str" cm="1">
        <f t="array" ref="N2491">INDEX($A$9:$F$1048576, $J2491, $K2491 )</f>
        <v>70126</v>
      </c>
      <c r="O2491" t="str" cm="1">
        <f t="array" ref="O2491">INDEX($B$9:$F$1048576, $J2491, $K2491 )</f>
        <v>이지스레지던스리츠</v>
      </c>
      <c r="P2491" t="str" cm="1">
        <f t="array" ref="P2491">IF( $L2491, TRIM(_xll.IMDP("IR", $G$5&amp;$N2491, $G$6)), "" )</f>
        <v>공모/무보증A-</v>
      </c>
      <c r="Q2491" t="b" cm="1">
        <f t="array" ref="Q2491">IF(
    $U$1=1, AND($P2491&lt;&gt;"", $P2491&lt;&gt;"...", $P2491&lt;&gt;"입력오류"),
    IF(
        $U$18=1, AND($P2491&lt;&gt;"", $P2491&lt;&gt;"...", $P2491&lt;&gt;"입력오류", ISNUMBER(FIND(INDEX($T$2:$T$7,$U$1),$P2491))),
        IF(
            $U$17="기타", AND($P2491&lt;&gt;"", $P2491&lt;&gt;"...", $P2491&lt;&gt;"입력오류", NOT(ISNUMBER(FIND($T$21:$T$34,$P2491)))),
            AND($P2491&lt;&gt;"", $P2491&lt;&gt;"...", $P2491&lt;&gt;"입력오류", $T$19=$P2491)
        )
    )
)</f>
        <v>1</v>
      </c>
    </row>
    <row r="2492" spans="1:17">
      <c r="A2492" t="s">
        <v>4842</v>
      </c>
      <c r="B2492" t="s">
        <v>4843</v>
      </c>
      <c r="I2492">
        <f t="shared" si="115"/>
        <v>2491</v>
      </c>
      <c r="J2492">
        <f t="shared" si="116"/>
        <v>2491</v>
      </c>
      <c r="K2492">
        <f t="shared" si="114"/>
        <v>1</v>
      </c>
      <c r="L2492" t="b">
        <f>COUNTIF($N$2:N2492, N2492)=1</f>
        <v>1</v>
      </c>
      <c r="M2492" s="37">
        <f>IF( $Q2492, MAX($M$1:M2491)+1, 0)</f>
        <v>0</v>
      </c>
      <c r="N2492" t="str" cm="1">
        <f t="array" ref="N2492">INDEX($A$9:$F$1048576, $J2492, $K2492 )</f>
        <v>70127</v>
      </c>
      <c r="O2492" t="str" cm="1">
        <f t="array" ref="O2492">INDEX($B$9:$F$1048576, $J2492, $K2492 )</f>
        <v>묵동제1차(유)1</v>
      </c>
      <c r="P2492" t="str" cm="1">
        <f t="array" ref="P2492">IF( $L2492, TRIM(_xll.IMDP("IR", $G$5&amp;$N2492, $G$6)), "" )</f>
        <v/>
      </c>
      <c r="Q2492" t="b" cm="1">
        <f t="array" ref="Q2492">IF(
    $U$1=1, AND($P2492&lt;&gt;"", $P2492&lt;&gt;"...", $P2492&lt;&gt;"입력오류"),
    IF(
        $U$18=1, AND($P2492&lt;&gt;"", $P2492&lt;&gt;"...", $P2492&lt;&gt;"입력오류", ISNUMBER(FIND(INDEX($T$2:$T$7,$U$1),$P2492))),
        IF(
            $U$17="기타", AND($P2492&lt;&gt;"", $P2492&lt;&gt;"...", $P2492&lt;&gt;"입력오류", NOT(ISNUMBER(FIND($T$21:$T$34,$P2492)))),
            AND($P2492&lt;&gt;"", $P2492&lt;&gt;"...", $P2492&lt;&gt;"입력오류", $T$19=$P2492)
        )
    )
)</f>
        <v>0</v>
      </c>
    </row>
    <row r="2493" spans="1:17">
      <c r="A2493" t="s">
        <v>4844</v>
      </c>
      <c r="B2493" t="s">
        <v>4845</v>
      </c>
      <c r="I2493">
        <f t="shared" si="115"/>
        <v>2492</v>
      </c>
      <c r="J2493">
        <f t="shared" si="116"/>
        <v>2492</v>
      </c>
      <c r="K2493">
        <f t="shared" si="114"/>
        <v>1</v>
      </c>
      <c r="L2493" t="b">
        <f>COUNTIF($N$2:N2493, N2493)=1</f>
        <v>1</v>
      </c>
      <c r="M2493" s="37">
        <f>IF( $Q2493, MAX($M$1:M2492)+1, 0)</f>
        <v>0</v>
      </c>
      <c r="N2493" t="str" cm="1">
        <f t="array" ref="N2493">INDEX($A$9:$F$1048576, $J2493, $K2493 )</f>
        <v>70128</v>
      </c>
      <c r="O2493" t="str" cm="1">
        <f t="array" ref="O2493">INDEX($B$9:$F$1048576, $J2493, $K2493 )</f>
        <v>주택금융공사MBS2023-13(1-1)</v>
      </c>
      <c r="P2493" t="str" cm="1">
        <f t="array" ref="P2493">IF( $L2493, TRIM(_xll.IMDP("IR", $G$5&amp;$N2493, $G$6)), "" )</f>
        <v/>
      </c>
      <c r="Q2493" t="b" cm="1">
        <f t="array" ref="Q2493">IF(
    $U$1=1, AND($P2493&lt;&gt;"", $P2493&lt;&gt;"...", $P2493&lt;&gt;"입력오류"),
    IF(
        $U$18=1, AND($P2493&lt;&gt;"", $P2493&lt;&gt;"...", $P2493&lt;&gt;"입력오류", ISNUMBER(FIND(INDEX($T$2:$T$7,$U$1),$P2493))),
        IF(
            $U$17="기타", AND($P2493&lt;&gt;"", $P2493&lt;&gt;"...", $P2493&lt;&gt;"입력오류", NOT(ISNUMBER(FIND($T$21:$T$34,$P2493)))),
            AND($P2493&lt;&gt;"", $P2493&lt;&gt;"...", $P2493&lt;&gt;"입력오류", $T$19=$P2493)
        )
    )
)</f>
        <v>0</v>
      </c>
    </row>
    <row r="2494" spans="1:17">
      <c r="A2494" t="s">
        <v>4846</v>
      </c>
      <c r="B2494" t="s">
        <v>4847</v>
      </c>
      <c r="I2494">
        <f t="shared" si="115"/>
        <v>2493</v>
      </c>
      <c r="J2494">
        <f t="shared" si="116"/>
        <v>2493</v>
      </c>
      <c r="K2494">
        <f t="shared" si="114"/>
        <v>1</v>
      </c>
      <c r="L2494" t="b">
        <f>COUNTIF($N$2:N2494, N2494)=1</f>
        <v>1</v>
      </c>
      <c r="M2494" s="37">
        <f>IF( $Q2494, MAX($M$1:M2493)+1, 0)</f>
        <v>0</v>
      </c>
      <c r="N2494" t="str" cm="1">
        <f t="array" ref="N2494">INDEX($A$9:$F$1048576, $J2494, $K2494 )</f>
        <v>70129</v>
      </c>
      <c r="O2494" t="str" cm="1">
        <f t="array" ref="O2494">INDEX($B$9:$F$1048576, $J2494, $K2494 )</f>
        <v>주택금융공사MBS2023-13(1-2)</v>
      </c>
      <c r="P2494" t="str" cm="1">
        <f t="array" ref="P2494">IF( $L2494, TRIM(_xll.IMDP("IR", $G$5&amp;$N2494, $G$6)), "" )</f>
        <v/>
      </c>
      <c r="Q2494" t="b" cm="1">
        <f t="array" ref="Q2494">IF(
    $U$1=1, AND($P2494&lt;&gt;"", $P2494&lt;&gt;"...", $P2494&lt;&gt;"입력오류"),
    IF(
        $U$18=1, AND($P2494&lt;&gt;"", $P2494&lt;&gt;"...", $P2494&lt;&gt;"입력오류", ISNUMBER(FIND(INDEX($T$2:$T$7,$U$1),$P2494))),
        IF(
            $U$17="기타", AND($P2494&lt;&gt;"", $P2494&lt;&gt;"...", $P2494&lt;&gt;"입력오류", NOT(ISNUMBER(FIND($T$21:$T$34,$P2494)))),
            AND($P2494&lt;&gt;"", $P2494&lt;&gt;"...", $P2494&lt;&gt;"입력오류", $T$19=$P2494)
        )
    )
)</f>
        <v>0</v>
      </c>
    </row>
    <row r="2495" spans="1:17">
      <c r="A2495" t="s">
        <v>5768</v>
      </c>
      <c r="B2495" t="s">
        <v>5769</v>
      </c>
      <c r="I2495">
        <f t="shared" si="115"/>
        <v>2494</v>
      </c>
      <c r="J2495">
        <f t="shared" si="116"/>
        <v>2494</v>
      </c>
      <c r="K2495">
        <f t="shared" si="114"/>
        <v>1</v>
      </c>
      <c r="L2495" t="b">
        <f>COUNTIF($N$2:N2495, N2495)=1</f>
        <v>1</v>
      </c>
      <c r="M2495" s="37">
        <f>IF( $Q2495, MAX($M$1:M2494)+1, 0)</f>
        <v>0</v>
      </c>
      <c r="N2495" t="str" cm="1">
        <f t="array" ref="N2495">INDEX($A$9:$F$1048576, $J2495, $K2495 )</f>
        <v>70130</v>
      </c>
      <c r="O2495" t="str" cm="1">
        <f t="array" ref="O2495">INDEX($B$9:$F$1048576, $J2495, $K2495 )</f>
        <v>주택금융공사MBS2023-13(1-3)</v>
      </c>
      <c r="P2495" t="str" cm="1">
        <f t="array" ref="P2495">IF( $L2495, TRIM(_xll.IMDP("IR", $G$5&amp;$N2495, $G$6)), "" )</f>
        <v/>
      </c>
      <c r="Q2495" t="b" cm="1">
        <f t="array" ref="Q2495">IF(
    $U$1=1, AND($P2495&lt;&gt;"", $P2495&lt;&gt;"...", $P2495&lt;&gt;"입력오류"),
    IF(
        $U$18=1, AND($P2495&lt;&gt;"", $P2495&lt;&gt;"...", $P2495&lt;&gt;"입력오류", ISNUMBER(FIND(INDEX($T$2:$T$7,$U$1),$P2495))),
        IF(
            $U$17="기타", AND($P2495&lt;&gt;"", $P2495&lt;&gt;"...", $P2495&lt;&gt;"입력오류", NOT(ISNUMBER(FIND($T$21:$T$34,$P2495)))),
            AND($P2495&lt;&gt;"", $P2495&lt;&gt;"...", $P2495&lt;&gt;"입력오류", $T$19=$P2495)
        )
    )
)</f>
        <v>0</v>
      </c>
    </row>
    <row r="2496" spans="1:17">
      <c r="A2496" t="s">
        <v>4848</v>
      </c>
      <c r="B2496" t="s">
        <v>4849</v>
      </c>
      <c r="I2496">
        <f t="shared" si="115"/>
        <v>2495</v>
      </c>
      <c r="J2496">
        <f t="shared" si="116"/>
        <v>2495</v>
      </c>
      <c r="K2496">
        <f t="shared" si="114"/>
        <v>1</v>
      </c>
      <c r="L2496" t="b">
        <f>COUNTIF($N$2:N2496, N2496)=1</f>
        <v>1</v>
      </c>
      <c r="M2496" s="37">
        <f>IF( $Q2496, MAX($M$1:M2495)+1, 0)</f>
        <v>0</v>
      </c>
      <c r="N2496" t="str" cm="1">
        <f t="array" ref="N2496">INDEX($A$9:$F$1048576, $J2496, $K2496 )</f>
        <v>70131</v>
      </c>
      <c r="O2496" t="str" cm="1">
        <f t="array" ref="O2496">INDEX($B$9:$F$1048576, $J2496, $K2496 )</f>
        <v>주택금융공사MBS2023-13(1-4)</v>
      </c>
      <c r="P2496" t="str" cm="1">
        <f t="array" ref="P2496">IF( $L2496, TRIM(_xll.IMDP("IR", $G$5&amp;$N2496, $G$6)), "" )</f>
        <v/>
      </c>
      <c r="Q2496" t="b" cm="1">
        <f t="array" ref="Q2496">IF(
    $U$1=1, AND($P2496&lt;&gt;"", $P2496&lt;&gt;"...", $P2496&lt;&gt;"입력오류"),
    IF(
        $U$18=1, AND($P2496&lt;&gt;"", $P2496&lt;&gt;"...", $P2496&lt;&gt;"입력오류", ISNUMBER(FIND(INDEX($T$2:$T$7,$U$1),$P2496))),
        IF(
            $U$17="기타", AND($P2496&lt;&gt;"", $P2496&lt;&gt;"...", $P2496&lt;&gt;"입력오류", NOT(ISNUMBER(FIND($T$21:$T$34,$P2496)))),
            AND($P2496&lt;&gt;"", $P2496&lt;&gt;"...", $P2496&lt;&gt;"입력오류", $T$19=$P2496)
        )
    )
)</f>
        <v>0</v>
      </c>
    </row>
    <row r="2497" spans="1:17">
      <c r="A2497" t="s">
        <v>4850</v>
      </c>
      <c r="B2497" t="s">
        <v>4851</v>
      </c>
      <c r="I2497">
        <f t="shared" si="115"/>
        <v>2496</v>
      </c>
      <c r="J2497">
        <f t="shared" si="116"/>
        <v>2496</v>
      </c>
      <c r="K2497">
        <f t="shared" si="114"/>
        <v>1</v>
      </c>
      <c r="L2497" t="b">
        <f>COUNTIF($N$2:N2497, N2497)=1</f>
        <v>1</v>
      </c>
      <c r="M2497" s="37">
        <f>IF( $Q2497, MAX($M$1:M2496)+1, 0)</f>
        <v>0</v>
      </c>
      <c r="N2497" t="str" cm="1">
        <f t="array" ref="N2497">INDEX($A$9:$F$1048576, $J2497, $K2497 )</f>
        <v>70133</v>
      </c>
      <c r="O2497" t="str" cm="1">
        <f t="array" ref="O2497">INDEX($B$9:$F$1048576, $J2497, $K2497 )</f>
        <v>엠디프라임제1차(유)1</v>
      </c>
      <c r="P2497" t="str" cm="1">
        <f t="array" ref="P2497">IF( $L2497, TRIM(_xll.IMDP("IR", $G$5&amp;$N2497, $G$6)), "" )</f>
        <v/>
      </c>
      <c r="Q2497" t="b" cm="1">
        <f t="array" ref="Q2497">IF(
    $U$1=1, AND($P2497&lt;&gt;"", $P2497&lt;&gt;"...", $P2497&lt;&gt;"입력오류"),
    IF(
        $U$18=1, AND($P2497&lt;&gt;"", $P2497&lt;&gt;"...", $P2497&lt;&gt;"입력오류", ISNUMBER(FIND(INDEX($T$2:$T$7,$U$1),$P2497))),
        IF(
            $U$17="기타", AND($P2497&lt;&gt;"", $P2497&lt;&gt;"...", $P2497&lt;&gt;"입력오류", NOT(ISNUMBER(FIND($T$21:$T$34,$P2497)))),
            AND($P2497&lt;&gt;"", $P2497&lt;&gt;"...", $P2497&lt;&gt;"입력오류", $T$19=$P2497)
        )
    )
)</f>
        <v>0</v>
      </c>
    </row>
    <row r="2498" spans="1:17">
      <c r="A2498" t="s">
        <v>4852</v>
      </c>
      <c r="B2498" t="s">
        <v>4853</v>
      </c>
      <c r="I2498">
        <f t="shared" si="115"/>
        <v>2497</v>
      </c>
      <c r="J2498">
        <f t="shared" si="116"/>
        <v>2497</v>
      </c>
      <c r="K2498">
        <f t="shared" ref="K2498:K2561" si="117">IF( $I2498&gt;$G$4, NA(), IF($I2498&gt;$G$3, 5, IF($I2498&gt;$G$2, 3, 1 ) ) )</f>
        <v>1</v>
      </c>
      <c r="L2498" t="b">
        <f>COUNTIF($N$2:N2498, N2498)=1</f>
        <v>1</v>
      </c>
      <c r="M2498" s="37">
        <f>IF( $Q2498, MAX($M$1:M2497)+1, 0)</f>
        <v>0</v>
      </c>
      <c r="N2498" t="str" cm="1">
        <f t="array" ref="N2498">INDEX($A$9:$F$1048576, $J2498, $K2498 )</f>
        <v>70134</v>
      </c>
      <c r="O2498" t="str" cm="1">
        <f t="array" ref="O2498">INDEX($B$9:$F$1048576, $J2498, $K2498 )</f>
        <v>엠디프라임제2차(유)2</v>
      </c>
      <c r="P2498" t="str" cm="1">
        <f t="array" ref="P2498">IF( $L2498, TRIM(_xll.IMDP("IR", $G$5&amp;$N2498, $G$6)), "" )</f>
        <v/>
      </c>
      <c r="Q2498" t="b" cm="1">
        <f t="array" ref="Q2498">IF(
    $U$1=1, AND($P2498&lt;&gt;"", $P2498&lt;&gt;"...", $P2498&lt;&gt;"입력오류"),
    IF(
        $U$18=1, AND($P2498&lt;&gt;"", $P2498&lt;&gt;"...", $P2498&lt;&gt;"입력오류", ISNUMBER(FIND(INDEX($T$2:$T$7,$U$1),$P2498))),
        IF(
            $U$17="기타", AND($P2498&lt;&gt;"", $P2498&lt;&gt;"...", $P2498&lt;&gt;"입력오류", NOT(ISNUMBER(FIND($T$21:$T$34,$P2498)))),
            AND($P2498&lt;&gt;"", $P2498&lt;&gt;"...", $P2498&lt;&gt;"입력오류", $T$19=$P2498)
        )
    )
)</f>
        <v>0</v>
      </c>
    </row>
    <row r="2499" spans="1:17">
      <c r="A2499" t="s">
        <v>4854</v>
      </c>
      <c r="B2499" t="s">
        <v>4855</v>
      </c>
      <c r="I2499">
        <f t="shared" ref="I2499:I2562" si="118">ROW()-1</f>
        <v>2498</v>
      </c>
      <c r="J2499">
        <f t="shared" ref="J2499:J2562" si="119">IF( $I2499&gt;$G$4, NA(), IF($I2499&gt;$G$3, $I2499-$G$3, IF($I2499&gt;$G$2, $I2499-$G$2, $I2499 ) ) )</f>
        <v>2498</v>
      </c>
      <c r="K2499">
        <f t="shared" si="117"/>
        <v>1</v>
      </c>
      <c r="L2499" t="b">
        <f>COUNTIF($N$2:N2499, N2499)=1</f>
        <v>1</v>
      </c>
      <c r="M2499" s="37">
        <f>IF( $Q2499, MAX($M$1:M2498)+1, 0)</f>
        <v>0</v>
      </c>
      <c r="N2499" t="str" cm="1">
        <f t="array" ref="N2499">INDEX($A$9:$F$1048576, $J2499, $K2499 )</f>
        <v>70135</v>
      </c>
      <c r="O2499" t="str" cm="1">
        <f t="array" ref="O2499">INDEX($B$9:$F$1048576, $J2499, $K2499 )</f>
        <v>우리사랑제5차(유)1</v>
      </c>
      <c r="P2499" t="str" cm="1">
        <f t="array" ref="P2499">IF( $L2499, TRIM(_xll.IMDP("IR", $G$5&amp;$N2499, $G$6)), "" )</f>
        <v/>
      </c>
      <c r="Q2499" t="b" cm="1">
        <f t="array" ref="Q2499">IF(
    $U$1=1, AND($P2499&lt;&gt;"", $P2499&lt;&gt;"...", $P2499&lt;&gt;"입력오류"),
    IF(
        $U$18=1, AND($P2499&lt;&gt;"", $P2499&lt;&gt;"...", $P2499&lt;&gt;"입력오류", ISNUMBER(FIND(INDEX($T$2:$T$7,$U$1),$P2499))),
        IF(
            $U$17="기타", AND($P2499&lt;&gt;"", $P2499&lt;&gt;"...", $P2499&lt;&gt;"입력오류", NOT(ISNUMBER(FIND($T$21:$T$34,$P2499)))),
            AND($P2499&lt;&gt;"", $P2499&lt;&gt;"...", $P2499&lt;&gt;"입력오류", $T$19=$P2499)
        )
    )
)</f>
        <v>0</v>
      </c>
    </row>
    <row r="2500" spans="1:17">
      <c r="A2500" t="s">
        <v>4856</v>
      </c>
      <c r="B2500" t="s">
        <v>4857</v>
      </c>
      <c r="I2500">
        <f t="shared" si="118"/>
        <v>2499</v>
      </c>
      <c r="J2500">
        <f t="shared" si="119"/>
        <v>2499</v>
      </c>
      <c r="K2500">
        <f t="shared" si="117"/>
        <v>1</v>
      </c>
      <c r="L2500" t="b">
        <f>COUNTIF($N$2:N2500, N2500)=1</f>
        <v>1</v>
      </c>
      <c r="M2500" s="37">
        <f>IF( $Q2500, MAX($M$1:M2499)+1, 0)</f>
        <v>0</v>
      </c>
      <c r="N2500" t="str" cm="1">
        <f t="array" ref="N2500">INDEX($A$9:$F$1048576, $J2500, $K2500 )</f>
        <v>70136</v>
      </c>
      <c r="O2500" t="str" cm="1">
        <f t="array" ref="O2500">INDEX($B$9:$F$1048576, $J2500, $K2500 )</f>
        <v>우리사랑제6차(유)1</v>
      </c>
      <c r="P2500" t="str" cm="1">
        <f t="array" ref="P2500">IF( $L2500, TRIM(_xll.IMDP("IR", $G$5&amp;$N2500, $G$6)), "" )</f>
        <v/>
      </c>
      <c r="Q2500" t="b" cm="1">
        <f t="array" ref="Q2500">IF(
    $U$1=1, AND($P2500&lt;&gt;"", $P2500&lt;&gt;"...", $P2500&lt;&gt;"입력오류"),
    IF(
        $U$18=1, AND($P2500&lt;&gt;"", $P2500&lt;&gt;"...", $P2500&lt;&gt;"입력오류", ISNUMBER(FIND(INDEX($T$2:$T$7,$U$1),$P2500))),
        IF(
            $U$17="기타", AND($P2500&lt;&gt;"", $P2500&lt;&gt;"...", $P2500&lt;&gt;"입력오류", NOT(ISNUMBER(FIND($T$21:$T$34,$P2500)))),
            AND($P2500&lt;&gt;"", $P2500&lt;&gt;"...", $P2500&lt;&gt;"입력오류", $T$19=$P2500)
        )
    )
)</f>
        <v>0</v>
      </c>
    </row>
    <row r="2501" spans="1:17">
      <c r="A2501" t="s">
        <v>4858</v>
      </c>
      <c r="B2501" t="s">
        <v>4859</v>
      </c>
      <c r="I2501">
        <f t="shared" si="118"/>
        <v>2500</v>
      </c>
      <c r="J2501">
        <f t="shared" si="119"/>
        <v>2500</v>
      </c>
      <c r="K2501">
        <f t="shared" si="117"/>
        <v>1</v>
      </c>
      <c r="L2501" t="b">
        <f>COUNTIF($N$2:N2501, N2501)=1</f>
        <v>1</v>
      </c>
      <c r="M2501" s="37">
        <f>IF( $Q2501, MAX($M$1:M2500)+1, 0)</f>
        <v>0</v>
      </c>
      <c r="N2501" t="str" cm="1">
        <f t="array" ref="N2501">INDEX($A$9:$F$1048576, $J2501, $K2501 )</f>
        <v>70138</v>
      </c>
      <c r="O2501" t="str" cm="1">
        <f t="array" ref="O2501">INDEX($B$9:$F$1048576, $J2501, $K2501 )</f>
        <v>노량진케이미트제1차(유)1</v>
      </c>
      <c r="P2501" t="str" cm="1">
        <f t="array" ref="P2501">IF( $L2501, TRIM(_xll.IMDP("IR", $G$5&amp;$N2501, $G$6)), "" )</f>
        <v/>
      </c>
      <c r="Q2501" t="b" cm="1">
        <f t="array" ref="Q2501">IF(
    $U$1=1, AND($P2501&lt;&gt;"", $P2501&lt;&gt;"...", $P2501&lt;&gt;"입력오류"),
    IF(
        $U$18=1, AND($P2501&lt;&gt;"", $P2501&lt;&gt;"...", $P2501&lt;&gt;"입력오류", ISNUMBER(FIND(INDEX($T$2:$T$7,$U$1),$P2501))),
        IF(
            $U$17="기타", AND($P2501&lt;&gt;"", $P2501&lt;&gt;"...", $P2501&lt;&gt;"입력오류", NOT(ISNUMBER(FIND($T$21:$T$34,$P2501)))),
            AND($P2501&lt;&gt;"", $P2501&lt;&gt;"...", $P2501&lt;&gt;"입력오류", $T$19=$P2501)
        )
    )
)</f>
        <v>0</v>
      </c>
    </row>
    <row r="2502" spans="1:17">
      <c r="A2502" t="s">
        <v>4860</v>
      </c>
      <c r="B2502" t="s">
        <v>4861</v>
      </c>
      <c r="I2502">
        <f t="shared" si="118"/>
        <v>2501</v>
      </c>
      <c r="J2502">
        <f t="shared" si="119"/>
        <v>2501</v>
      </c>
      <c r="K2502">
        <f t="shared" si="117"/>
        <v>1</v>
      </c>
      <c r="L2502" t="b">
        <f>COUNTIF($N$2:N2502, N2502)=1</f>
        <v>1</v>
      </c>
      <c r="M2502" s="37">
        <f>IF( $Q2502, MAX($M$1:M2501)+1, 0)</f>
        <v>0</v>
      </c>
      <c r="N2502" t="str" cm="1">
        <f t="array" ref="N2502">INDEX($A$9:$F$1048576, $J2502, $K2502 )</f>
        <v>70148</v>
      </c>
      <c r="O2502" t="str" cm="1">
        <f t="array" ref="O2502">INDEX($B$9:$F$1048576, $J2502, $K2502 )</f>
        <v>우리사랑제4차(유)2</v>
      </c>
      <c r="P2502" t="str" cm="1">
        <f t="array" ref="P2502">IF( $L2502, TRIM(_xll.IMDP("IR", $G$5&amp;$N2502, $G$6)), "" )</f>
        <v/>
      </c>
      <c r="Q2502" t="b" cm="1">
        <f t="array" ref="Q2502">IF(
    $U$1=1, AND($P2502&lt;&gt;"", $P2502&lt;&gt;"...", $P2502&lt;&gt;"입력오류"),
    IF(
        $U$18=1, AND($P2502&lt;&gt;"", $P2502&lt;&gt;"...", $P2502&lt;&gt;"입력오류", ISNUMBER(FIND(INDEX($T$2:$T$7,$U$1),$P2502))),
        IF(
            $U$17="기타", AND($P2502&lt;&gt;"", $P2502&lt;&gt;"...", $P2502&lt;&gt;"입력오류", NOT(ISNUMBER(FIND($T$21:$T$34,$P2502)))),
            AND($P2502&lt;&gt;"", $P2502&lt;&gt;"...", $P2502&lt;&gt;"입력오류", $T$19=$P2502)
        )
    )
)</f>
        <v>0</v>
      </c>
    </row>
    <row r="2503" spans="1:17">
      <c r="A2503" t="s">
        <v>4862</v>
      </c>
      <c r="B2503" t="s">
        <v>4863</v>
      </c>
      <c r="I2503">
        <f t="shared" si="118"/>
        <v>2502</v>
      </c>
      <c r="J2503">
        <f t="shared" si="119"/>
        <v>2502</v>
      </c>
      <c r="K2503">
        <f t="shared" si="117"/>
        <v>1</v>
      </c>
      <c r="L2503" t="b">
        <f>COUNTIF($N$2:N2503, N2503)=1</f>
        <v>1</v>
      </c>
      <c r="M2503" s="37">
        <f>IF( $Q2503, MAX($M$1:M2502)+1, 0)</f>
        <v>0</v>
      </c>
      <c r="N2503" t="str" cm="1">
        <f t="array" ref="N2503">INDEX($A$9:$F$1048576, $J2503, $K2503 )</f>
        <v>70149</v>
      </c>
      <c r="O2503" t="str" cm="1">
        <f t="array" ref="O2503">INDEX($B$9:$F$1048576, $J2503, $K2503 )</f>
        <v>우리사랑제8차(유)1</v>
      </c>
      <c r="P2503" t="str" cm="1">
        <f t="array" ref="P2503">IF( $L2503, TRIM(_xll.IMDP("IR", $G$5&amp;$N2503, $G$6)), "" )</f>
        <v/>
      </c>
      <c r="Q2503" t="b" cm="1">
        <f t="array" ref="Q2503">IF(
    $U$1=1, AND($P2503&lt;&gt;"", $P2503&lt;&gt;"...", $P2503&lt;&gt;"입력오류"),
    IF(
        $U$18=1, AND($P2503&lt;&gt;"", $P2503&lt;&gt;"...", $P2503&lt;&gt;"입력오류", ISNUMBER(FIND(INDEX($T$2:$T$7,$U$1),$P2503))),
        IF(
            $U$17="기타", AND($P2503&lt;&gt;"", $P2503&lt;&gt;"...", $P2503&lt;&gt;"입력오류", NOT(ISNUMBER(FIND($T$21:$T$34,$P2503)))),
            AND($P2503&lt;&gt;"", $P2503&lt;&gt;"...", $P2503&lt;&gt;"입력오류", $T$19=$P2503)
        )
    )
)</f>
        <v>0</v>
      </c>
    </row>
    <row r="2504" spans="1:17">
      <c r="A2504" t="s">
        <v>4864</v>
      </c>
      <c r="B2504" t="s">
        <v>4865</v>
      </c>
      <c r="I2504">
        <f t="shared" si="118"/>
        <v>2503</v>
      </c>
      <c r="J2504">
        <f t="shared" si="119"/>
        <v>2503</v>
      </c>
      <c r="K2504">
        <f t="shared" si="117"/>
        <v>1</v>
      </c>
      <c r="L2504" t="b">
        <f>COUNTIF($N$2:N2504, N2504)=1</f>
        <v>1</v>
      </c>
      <c r="M2504" s="37">
        <f>IF( $Q2504, MAX($M$1:M2503)+1, 0)</f>
        <v>0</v>
      </c>
      <c r="N2504" t="str" cm="1">
        <f t="array" ref="N2504">INDEX($A$9:$F$1048576, $J2504, $K2504 )</f>
        <v>70150</v>
      </c>
      <c r="O2504" t="str" cm="1">
        <f t="array" ref="O2504">INDEX($B$9:$F$1048576, $J2504, $K2504 )</f>
        <v>세이프박스제13차(유)1</v>
      </c>
      <c r="P2504" t="str" cm="1">
        <f t="array" ref="P2504">IF( $L2504, TRIM(_xll.IMDP("IR", $G$5&amp;$N2504, $G$6)), "" )</f>
        <v/>
      </c>
      <c r="Q2504" t="b" cm="1">
        <f t="array" ref="Q2504">IF(
    $U$1=1, AND($P2504&lt;&gt;"", $P2504&lt;&gt;"...", $P2504&lt;&gt;"입력오류"),
    IF(
        $U$18=1, AND($P2504&lt;&gt;"", $P2504&lt;&gt;"...", $P2504&lt;&gt;"입력오류", ISNUMBER(FIND(INDEX($T$2:$T$7,$U$1),$P2504))),
        IF(
            $U$17="기타", AND($P2504&lt;&gt;"", $P2504&lt;&gt;"...", $P2504&lt;&gt;"입력오류", NOT(ISNUMBER(FIND($T$21:$T$34,$P2504)))),
            AND($P2504&lt;&gt;"", $P2504&lt;&gt;"...", $P2504&lt;&gt;"입력오류", $T$19=$P2504)
        )
    )
)</f>
        <v>0</v>
      </c>
    </row>
    <row r="2505" spans="1:17">
      <c r="A2505" t="s">
        <v>4866</v>
      </c>
      <c r="B2505" t="s">
        <v>4867</v>
      </c>
      <c r="I2505">
        <f t="shared" si="118"/>
        <v>2504</v>
      </c>
      <c r="J2505">
        <f t="shared" si="119"/>
        <v>2504</v>
      </c>
      <c r="K2505">
        <f t="shared" si="117"/>
        <v>1</v>
      </c>
      <c r="L2505" t="b">
        <f>COUNTIF($N$2:N2505, N2505)=1</f>
        <v>1</v>
      </c>
      <c r="M2505" s="37">
        <f>IF( $Q2505, MAX($M$1:M2504)+1, 0)</f>
        <v>0</v>
      </c>
      <c r="N2505" t="str" cm="1">
        <f t="array" ref="N2505">INDEX($A$9:$F$1048576, $J2505, $K2505 )</f>
        <v>70151</v>
      </c>
      <c r="O2505" t="str" cm="1">
        <f t="array" ref="O2505">INDEX($B$9:$F$1048576, $J2505, $K2505 )</f>
        <v>우리사랑제4차(유)3</v>
      </c>
      <c r="P2505" t="str" cm="1">
        <f t="array" ref="P2505">IF( $L2505, TRIM(_xll.IMDP("IR", $G$5&amp;$N2505, $G$6)), "" )</f>
        <v/>
      </c>
      <c r="Q2505" t="b" cm="1">
        <f t="array" ref="Q2505">IF(
    $U$1=1, AND($P2505&lt;&gt;"", $P2505&lt;&gt;"...", $P2505&lt;&gt;"입력오류"),
    IF(
        $U$18=1, AND($P2505&lt;&gt;"", $P2505&lt;&gt;"...", $P2505&lt;&gt;"입력오류", ISNUMBER(FIND(INDEX($T$2:$T$7,$U$1),$P2505))),
        IF(
            $U$17="기타", AND($P2505&lt;&gt;"", $P2505&lt;&gt;"...", $P2505&lt;&gt;"입력오류", NOT(ISNUMBER(FIND($T$21:$T$34,$P2505)))),
            AND($P2505&lt;&gt;"", $P2505&lt;&gt;"...", $P2505&lt;&gt;"입력오류", $T$19=$P2505)
        )
    )
)</f>
        <v>0</v>
      </c>
    </row>
    <row r="2506" spans="1:17">
      <c r="A2506" t="s">
        <v>4868</v>
      </c>
      <c r="B2506" t="s">
        <v>4869</v>
      </c>
      <c r="I2506">
        <f t="shared" si="118"/>
        <v>2505</v>
      </c>
      <c r="J2506">
        <f t="shared" si="119"/>
        <v>2505</v>
      </c>
      <c r="K2506">
        <f t="shared" si="117"/>
        <v>1</v>
      </c>
      <c r="L2506" t="b">
        <f>COUNTIF($N$2:N2506, N2506)=1</f>
        <v>1</v>
      </c>
      <c r="M2506" s="37">
        <f>IF( $Q2506, MAX($M$1:M2505)+1, 0)</f>
        <v>0</v>
      </c>
      <c r="N2506" t="str" cm="1">
        <f t="array" ref="N2506">INDEX($A$9:$F$1048576, $J2506, $K2506 )</f>
        <v>70152</v>
      </c>
      <c r="O2506" t="str" cm="1">
        <f t="array" ref="O2506">INDEX($B$9:$F$1048576, $J2506, $K2506 )</f>
        <v>우리사랑제8차(유)2</v>
      </c>
      <c r="P2506" t="str" cm="1">
        <f t="array" ref="P2506">IF( $L2506, TRIM(_xll.IMDP("IR", $G$5&amp;$N2506, $G$6)), "" )</f>
        <v/>
      </c>
      <c r="Q2506" t="b" cm="1">
        <f t="array" ref="Q2506">IF(
    $U$1=1, AND($P2506&lt;&gt;"", $P2506&lt;&gt;"...", $P2506&lt;&gt;"입력오류"),
    IF(
        $U$18=1, AND($P2506&lt;&gt;"", $P2506&lt;&gt;"...", $P2506&lt;&gt;"입력오류", ISNUMBER(FIND(INDEX($T$2:$T$7,$U$1),$P2506))),
        IF(
            $U$17="기타", AND($P2506&lt;&gt;"", $P2506&lt;&gt;"...", $P2506&lt;&gt;"입력오류", NOT(ISNUMBER(FIND($T$21:$T$34,$P2506)))),
            AND($P2506&lt;&gt;"", $P2506&lt;&gt;"...", $P2506&lt;&gt;"입력오류", $T$19=$P2506)
        )
    )
)</f>
        <v>0</v>
      </c>
    </row>
    <row r="2507" spans="1:17">
      <c r="A2507" t="s">
        <v>4870</v>
      </c>
      <c r="B2507" t="s">
        <v>4871</v>
      </c>
      <c r="I2507">
        <f t="shared" si="118"/>
        <v>2506</v>
      </c>
      <c r="J2507">
        <f t="shared" si="119"/>
        <v>2506</v>
      </c>
      <c r="K2507">
        <f t="shared" si="117"/>
        <v>1</v>
      </c>
      <c r="L2507" t="b">
        <f>COUNTIF($N$2:N2507, N2507)=1</f>
        <v>1</v>
      </c>
      <c r="M2507" s="37">
        <f>IF( $Q2507, MAX($M$1:M2506)+1, 0)</f>
        <v>0</v>
      </c>
      <c r="N2507" t="str" cm="1">
        <f t="array" ref="N2507">INDEX($A$9:$F$1048576, $J2507, $K2507 )</f>
        <v>70153</v>
      </c>
      <c r="O2507" t="str" cm="1">
        <f t="array" ref="O2507">INDEX($B$9:$F$1048576, $J2507, $K2507 )</f>
        <v>우리사랑제9차(유)1</v>
      </c>
      <c r="P2507" t="str" cm="1">
        <f t="array" ref="P2507">IF( $L2507, TRIM(_xll.IMDP("IR", $G$5&amp;$N2507, $G$6)), "" )</f>
        <v/>
      </c>
      <c r="Q2507" t="b" cm="1">
        <f t="array" ref="Q2507">IF(
    $U$1=1, AND($P2507&lt;&gt;"", $P2507&lt;&gt;"...", $P2507&lt;&gt;"입력오류"),
    IF(
        $U$18=1, AND($P2507&lt;&gt;"", $P2507&lt;&gt;"...", $P2507&lt;&gt;"입력오류", ISNUMBER(FIND(INDEX($T$2:$T$7,$U$1),$P2507))),
        IF(
            $U$17="기타", AND($P2507&lt;&gt;"", $P2507&lt;&gt;"...", $P2507&lt;&gt;"입력오류", NOT(ISNUMBER(FIND($T$21:$T$34,$P2507)))),
            AND($P2507&lt;&gt;"", $P2507&lt;&gt;"...", $P2507&lt;&gt;"입력오류", $T$19=$P2507)
        )
    )
)</f>
        <v>0</v>
      </c>
    </row>
    <row r="2508" spans="1:17">
      <c r="A2508" t="s">
        <v>4872</v>
      </c>
      <c r="B2508" t="s">
        <v>4873</v>
      </c>
      <c r="I2508">
        <f t="shared" si="118"/>
        <v>2507</v>
      </c>
      <c r="J2508">
        <f t="shared" si="119"/>
        <v>2507</v>
      </c>
      <c r="K2508">
        <f t="shared" si="117"/>
        <v>1</v>
      </c>
      <c r="L2508" t="b">
        <f>COUNTIF($N$2:N2508, N2508)=1</f>
        <v>1</v>
      </c>
      <c r="M2508" s="37">
        <f>IF( $Q2508, MAX($M$1:M2507)+1, 0)</f>
        <v>0</v>
      </c>
      <c r="N2508" t="str" cm="1">
        <f t="array" ref="N2508">INDEX($A$9:$F$1048576, $J2508, $K2508 )</f>
        <v>70168</v>
      </c>
      <c r="O2508" t="str" cm="1">
        <f t="array" ref="O2508">INDEX($B$9:$F$1048576, $J2508, $K2508 )</f>
        <v>티월드제87차(유)1-15</v>
      </c>
      <c r="P2508" t="str" cm="1">
        <f t="array" ref="P2508">IF( $L2508, TRIM(_xll.IMDP("IR", $G$5&amp;$N2508, $G$6)), "" )</f>
        <v/>
      </c>
      <c r="Q2508" t="b" cm="1">
        <f t="array" ref="Q2508">IF(
    $U$1=1, AND($P2508&lt;&gt;"", $P2508&lt;&gt;"...", $P2508&lt;&gt;"입력오류"),
    IF(
        $U$18=1, AND($P2508&lt;&gt;"", $P2508&lt;&gt;"...", $P2508&lt;&gt;"입력오류", ISNUMBER(FIND(INDEX($T$2:$T$7,$U$1),$P2508))),
        IF(
            $U$17="기타", AND($P2508&lt;&gt;"", $P2508&lt;&gt;"...", $P2508&lt;&gt;"입력오류", NOT(ISNUMBER(FIND($T$21:$T$34,$P2508)))),
            AND($P2508&lt;&gt;"", $P2508&lt;&gt;"...", $P2508&lt;&gt;"입력오류", $T$19=$P2508)
        )
    )
)</f>
        <v>0</v>
      </c>
    </row>
    <row r="2509" spans="1:17">
      <c r="A2509" t="s">
        <v>4874</v>
      </c>
      <c r="B2509" t="s">
        <v>4875</v>
      </c>
      <c r="I2509">
        <f t="shared" si="118"/>
        <v>2508</v>
      </c>
      <c r="J2509">
        <f t="shared" si="119"/>
        <v>2508</v>
      </c>
      <c r="K2509">
        <f t="shared" si="117"/>
        <v>1</v>
      </c>
      <c r="L2509" t="b">
        <f>COUNTIF($N$2:N2509, N2509)=1</f>
        <v>1</v>
      </c>
      <c r="M2509" s="37">
        <f>IF( $Q2509, MAX($M$1:M2508)+1, 0)</f>
        <v>0</v>
      </c>
      <c r="N2509" t="str" cm="1">
        <f t="array" ref="N2509">INDEX($A$9:$F$1048576, $J2509, $K2509 )</f>
        <v>70169</v>
      </c>
      <c r="O2509" t="str" cm="1">
        <f t="array" ref="O2509">INDEX($B$9:$F$1048576, $J2509, $K2509 )</f>
        <v>티월드제87차(유)1-16</v>
      </c>
      <c r="P2509" t="str" cm="1">
        <f t="array" ref="P2509">IF( $L2509, TRIM(_xll.IMDP("IR", $G$5&amp;$N2509, $G$6)), "" )</f>
        <v/>
      </c>
      <c r="Q2509" t="b" cm="1">
        <f t="array" ref="Q2509">IF(
    $U$1=1, AND($P2509&lt;&gt;"", $P2509&lt;&gt;"...", $P2509&lt;&gt;"입력오류"),
    IF(
        $U$18=1, AND($P2509&lt;&gt;"", $P2509&lt;&gt;"...", $P2509&lt;&gt;"입력오류", ISNUMBER(FIND(INDEX($T$2:$T$7,$U$1),$P2509))),
        IF(
            $U$17="기타", AND($P2509&lt;&gt;"", $P2509&lt;&gt;"...", $P2509&lt;&gt;"입력오류", NOT(ISNUMBER(FIND($T$21:$T$34,$P2509)))),
            AND($P2509&lt;&gt;"", $P2509&lt;&gt;"...", $P2509&lt;&gt;"입력오류", $T$19=$P2509)
        )
    )
)</f>
        <v>0</v>
      </c>
    </row>
    <row r="2510" spans="1:17">
      <c r="A2510" t="s">
        <v>4876</v>
      </c>
      <c r="B2510" t="s">
        <v>4877</v>
      </c>
      <c r="I2510">
        <f t="shared" si="118"/>
        <v>2509</v>
      </c>
      <c r="J2510">
        <f t="shared" si="119"/>
        <v>2509</v>
      </c>
      <c r="K2510">
        <f t="shared" si="117"/>
        <v>1</v>
      </c>
      <c r="L2510" t="b">
        <f>COUNTIF($N$2:N2510, N2510)=1</f>
        <v>1</v>
      </c>
      <c r="M2510" s="37">
        <f>IF( $Q2510, MAX($M$1:M2509)+1, 0)</f>
        <v>0</v>
      </c>
      <c r="N2510" t="str" cm="1">
        <f t="array" ref="N2510">INDEX($A$9:$F$1048576, $J2510, $K2510 )</f>
        <v>70170</v>
      </c>
      <c r="O2510" t="str" cm="1">
        <f t="array" ref="O2510">INDEX($B$9:$F$1048576, $J2510, $K2510 )</f>
        <v>티월드제87차(유)1-17</v>
      </c>
      <c r="P2510" t="str" cm="1">
        <f t="array" ref="P2510">IF( $L2510, TRIM(_xll.IMDP("IR", $G$5&amp;$N2510, $G$6)), "" )</f>
        <v/>
      </c>
      <c r="Q2510" t="b" cm="1">
        <f t="array" ref="Q2510">IF(
    $U$1=1, AND($P2510&lt;&gt;"", $P2510&lt;&gt;"...", $P2510&lt;&gt;"입력오류"),
    IF(
        $U$18=1, AND($P2510&lt;&gt;"", $P2510&lt;&gt;"...", $P2510&lt;&gt;"입력오류", ISNUMBER(FIND(INDEX($T$2:$T$7,$U$1),$P2510))),
        IF(
            $U$17="기타", AND($P2510&lt;&gt;"", $P2510&lt;&gt;"...", $P2510&lt;&gt;"입력오류", NOT(ISNUMBER(FIND($T$21:$T$34,$P2510)))),
            AND($P2510&lt;&gt;"", $P2510&lt;&gt;"...", $P2510&lt;&gt;"입력오류", $T$19=$P2510)
        )
    )
)</f>
        <v>0</v>
      </c>
    </row>
    <row r="2511" spans="1:17">
      <c r="A2511" t="s">
        <v>4878</v>
      </c>
      <c r="B2511" t="s">
        <v>4879</v>
      </c>
      <c r="I2511">
        <f t="shared" si="118"/>
        <v>2510</v>
      </c>
      <c r="J2511">
        <f t="shared" si="119"/>
        <v>2510</v>
      </c>
      <c r="K2511">
        <f t="shared" si="117"/>
        <v>1</v>
      </c>
      <c r="L2511" t="b">
        <f>COUNTIF($N$2:N2511, N2511)=1</f>
        <v>1</v>
      </c>
      <c r="M2511" s="37">
        <f>IF( $Q2511, MAX($M$1:M2510)+1, 0)</f>
        <v>0</v>
      </c>
      <c r="N2511" t="str" cm="1">
        <f t="array" ref="N2511">INDEX($A$9:$F$1048576, $J2511, $K2511 )</f>
        <v>70171</v>
      </c>
      <c r="O2511" t="str" cm="1">
        <f t="array" ref="O2511">INDEX($B$9:$F$1048576, $J2511, $K2511 )</f>
        <v>티월드제87차(유)1-18</v>
      </c>
      <c r="P2511" t="str" cm="1">
        <f t="array" ref="P2511">IF( $L2511, TRIM(_xll.IMDP("IR", $G$5&amp;$N2511, $G$6)), "" )</f>
        <v/>
      </c>
      <c r="Q2511" t="b" cm="1">
        <f t="array" ref="Q2511">IF(
    $U$1=1, AND($P2511&lt;&gt;"", $P2511&lt;&gt;"...", $P2511&lt;&gt;"입력오류"),
    IF(
        $U$18=1, AND($P2511&lt;&gt;"", $P2511&lt;&gt;"...", $P2511&lt;&gt;"입력오류", ISNUMBER(FIND(INDEX($T$2:$T$7,$U$1),$P2511))),
        IF(
            $U$17="기타", AND($P2511&lt;&gt;"", $P2511&lt;&gt;"...", $P2511&lt;&gt;"입력오류", NOT(ISNUMBER(FIND($T$21:$T$34,$P2511)))),
            AND($P2511&lt;&gt;"", $P2511&lt;&gt;"...", $P2511&lt;&gt;"입력오류", $T$19=$P2511)
        )
    )
)</f>
        <v>0</v>
      </c>
    </row>
    <row r="2512" spans="1:17">
      <c r="A2512" t="s">
        <v>4880</v>
      </c>
      <c r="B2512" t="s">
        <v>4881</v>
      </c>
      <c r="I2512">
        <f t="shared" si="118"/>
        <v>2511</v>
      </c>
      <c r="J2512">
        <f t="shared" si="119"/>
        <v>2511</v>
      </c>
      <c r="K2512">
        <f t="shared" si="117"/>
        <v>1</v>
      </c>
      <c r="L2512" t="b">
        <f>COUNTIF($N$2:N2512, N2512)=1</f>
        <v>1</v>
      </c>
      <c r="M2512" s="37">
        <f>IF( $Q2512, MAX($M$1:M2511)+1, 0)</f>
        <v>0</v>
      </c>
      <c r="N2512" t="str" cm="1">
        <f t="array" ref="N2512">INDEX($A$9:$F$1048576, $J2512, $K2512 )</f>
        <v>70172</v>
      </c>
      <c r="O2512" t="str" cm="1">
        <f t="array" ref="O2512">INDEX($B$9:$F$1048576, $J2512, $K2512 )</f>
        <v>티월드제87차(유)1-19</v>
      </c>
      <c r="P2512" t="str" cm="1">
        <f t="array" ref="P2512">IF( $L2512, TRIM(_xll.IMDP("IR", $G$5&amp;$N2512, $G$6)), "" )</f>
        <v/>
      </c>
      <c r="Q2512" t="b" cm="1">
        <f t="array" ref="Q2512">IF(
    $U$1=1, AND($P2512&lt;&gt;"", $P2512&lt;&gt;"...", $P2512&lt;&gt;"입력오류"),
    IF(
        $U$18=1, AND($P2512&lt;&gt;"", $P2512&lt;&gt;"...", $P2512&lt;&gt;"입력오류", ISNUMBER(FIND(INDEX($T$2:$T$7,$U$1),$P2512))),
        IF(
            $U$17="기타", AND($P2512&lt;&gt;"", $P2512&lt;&gt;"...", $P2512&lt;&gt;"입력오류", NOT(ISNUMBER(FIND($T$21:$T$34,$P2512)))),
            AND($P2512&lt;&gt;"", $P2512&lt;&gt;"...", $P2512&lt;&gt;"입력오류", $T$19=$P2512)
        )
    )
)</f>
        <v>0</v>
      </c>
    </row>
    <row r="2513" spans="1:17">
      <c r="A2513" t="s">
        <v>4882</v>
      </c>
      <c r="B2513" t="s">
        <v>4883</v>
      </c>
      <c r="I2513">
        <f t="shared" si="118"/>
        <v>2512</v>
      </c>
      <c r="J2513">
        <f t="shared" si="119"/>
        <v>2512</v>
      </c>
      <c r="K2513">
        <f t="shared" si="117"/>
        <v>1</v>
      </c>
      <c r="L2513" t="b">
        <f>COUNTIF($N$2:N2513, N2513)=1</f>
        <v>1</v>
      </c>
      <c r="M2513" s="37">
        <f>IF( $Q2513, MAX($M$1:M2512)+1, 0)</f>
        <v>0</v>
      </c>
      <c r="N2513" t="str" cm="1">
        <f t="array" ref="N2513">INDEX($A$9:$F$1048576, $J2513, $K2513 )</f>
        <v>70173</v>
      </c>
      <c r="O2513" t="str" cm="1">
        <f t="array" ref="O2513">INDEX($B$9:$F$1048576, $J2513, $K2513 )</f>
        <v>티월드제87차(유)1-20</v>
      </c>
      <c r="P2513" t="str" cm="1">
        <f t="array" ref="P2513">IF( $L2513, TRIM(_xll.IMDP("IR", $G$5&amp;$N2513, $G$6)), "" )</f>
        <v/>
      </c>
      <c r="Q2513" t="b" cm="1">
        <f t="array" ref="Q2513">IF(
    $U$1=1, AND($P2513&lt;&gt;"", $P2513&lt;&gt;"...", $P2513&lt;&gt;"입력오류"),
    IF(
        $U$18=1, AND($P2513&lt;&gt;"", $P2513&lt;&gt;"...", $P2513&lt;&gt;"입력오류", ISNUMBER(FIND(INDEX($T$2:$T$7,$U$1),$P2513))),
        IF(
            $U$17="기타", AND($P2513&lt;&gt;"", $P2513&lt;&gt;"...", $P2513&lt;&gt;"입력오류", NOT(ISNUMBER(FIND($T$21:$T$34,$P2513)))),
            AND($P2513&lt;&gt;"", $P2513&lt;&gt;"...", $P2513&lt;&gt;"입력오류", $T$19=$P2513)
        )
    )
)</f>
        <v>0</v>
      </c>
    </row>
    <row r="2514" spans="1:17">
      <c r="A2514" t="s">
        <v>4884</v>
      </c>
      <c r="B2514" t="s">
        <v>4885</v>
      </c>
      <c r="I2514">
        <f t="shared" si="118"/>
        <v>2513</v>
      </c>
      <c r="J2514">
        <f t="shared" si="119"/>
        <v>2513</v>
      </c>
      <c r="K2514">
        <f t="shared" si="117"/>
        <v>1</v>
      </c>
      <c r="L2514" t="b">
        <f>COUNTIF($N$2:N2514, N2514)=1</f>
        <v>1</v>
      </c>
      <c r="M2514" s="37">
        <f>IF( $Q2514, MAX($M$1:M2513)+1, 0)</f>
        <v>0</v>
      </c>
      <c r="N2514" t="str" cm="1">
        <f t="array" ref="N2514">INDEX($A$9:$F$1048576, $J2514, $K2514 )</f>
        <v>70174</v>
      </c>
      <c r="O2514" t="str" cm="1">
        <f t="array" ref="O2514">INDEX($B$9:$F$1048576, $J2514, $K2514 )</f>
        <v>티월드제87차(유)1-21</v>
      </c>
      <c r="P2514" t="str" cm="1">
        <f t="array" ref="P2514">IF( $L2514, TRIM(_xll.IMDP("IR", $G$5&amp;$N2514, $G$6)), "" )</f>
        <v/>
      </c>
      <c r="Q2514" t="b" cm="1">
        <f t="array" ref="Q2514">IF(
    $U$1=1, AND($P2514&lt;&gt;"", $P2514&lt;&gt;"...", $P2514&lt;&gt;"입력오류"),
    IF(
        $U$18=1, AND($P2514&lt;&gt;"", $P2514&lt;&gt;"...", $P2514&lt;&gt;"입력오류", ISNUMBER(FIND(INDEX($T$2:$T$7,$U$1),$P2514))),
        IF(
            $U$17="기타", AND($P2514&lt;&gt;"", $P2514&lt;&gt;"...", $P2514&lt;&gt;"입력오류", NOT(ISNUMBER(FIND($T$21:$T$34,$P2514)))),
            AND($P2514&lt;&gt;"", $P2514&lt;&gt;"...", $P2514&lt;&gt;"입력오류", $T$19=$P2514)
        )
    )
)</f>
        <v>0</v>
      </c>
    </row>
    <row r="2515" spans="1:17">
      <c r="A2515" t="s">
        <v>4886</v>
      </c>
      <c r="B2515" t="s">
        <v>4887</v>
      </c>
      <c r="I2515">
        <f t="shared" si="118"/>
        <v>2514</v>
      </c>
      <c r="J2515">
        <f t="shared" si="119"/>
        <v>2514</v>
      </c>
      <c r="K2515">
        <f t="shared" si="117"/>
        <v>1</v>
      </c>
      <c r="L2515" t="b">
        <f>COUNTIF($N$2:N2515, N2515)=1</f>
        <v>1</v>
      </c>
      <c r="M2515" s="37">
        <f>IF( $Q2515, MAX($M$1:M2514)+1, 0)</f>
        <v>0</v>
      </c>
      <c r="N2515" t="str" cm="1">
        <f t="array" ref="N2515">INDEX($A$9:$F$1048576, $J2515, $K2515 )</f>
        <v>70175</v>
      </c>
      <c r="O2515" t="str" cm="1">
        <f t="array" ref="O2515">INDEX($B$9:$F$1048576, $J2515, $K2515 )</f>
        <v>티월드제87차(유)1-22</v>
      </c>
      <c r="P2515" t="str" cm="1">
        <f t="array" ref="P2515">IF( $L2515, TRIM(_xll.IMDP("IR", $G$5&amp;$N2515, $G$6)), "" )</f>
        <v/>
      </c>
      <c r="Q2515" t="b" cm="1">
        <f t="array" ref="Q2515">IF(
    $U$1=1, AND($P2515&lt;&gt;"", $P2515&lt;&gt;"...", $P2515&lt;&gt;"입력오류"),
    IF(
        $U$18=1, AND($P2515&lt;&gt;"", $P2515&lt;&gt;"...", $P2515&lt;&gt;"입력오류", ISNUMBER(FIND(INDEX($T$2:$T$7,$U$1),$P2515))),
        IF(
            $U$17="기타", AND($P2515&lt;&gt;"", $P2515&lt;&gt;"...", $P2515&lt;&gt;"입력오류", NOT(ISNUMBER(FIND($T$21:$T$34,$P2515)))),
            AND($P2515&lt;&gt;"", $P2515&lt;&gt;"...", $P2515&lt;&gt;"입력오류", $T$19=$P2515)
        )
    )
)</f>
        <v>0</v>
      </c>
    </row>
    <row r="2516" spans="1:17">
      <c r="A2516" t="s">
        <v>4888</v>
      </c>
      <c r="B2516" t="s">
        <v>4889</v>
      </c>
      <c r="I2516">
        <f t="shared" si="118"/>
        <v>2515</v>
      </c>
      <c r="J2516">
        <f t="shared" si="119"/>
        <v>2515</v>
      </c>
      <c r="K2516">
        <f t="shared" si="117"/>
        <v>1</v>
      </c>
      <c r="L2516" t="b">
        <f>COUNTIF($N$2:N2516, N2516)=1</f>
        <v>1</v>
      </c>
      <c r="M2516" s="37">
        <f>IF( $Q2516, MAX($M$1:M2515)+1, 0)</f>
        <v>0</v>
      </c>
      <c r="N2516" t="str" cm="1">
        <f t="array" ref="N2516">INDEX($A$9:$F$1048576, $J2516, $K2516 )</f>
        <v>70176</v>
      </c>
      <c r="O2516" t="str" cm="1">
        <f t="array" ref="O2516">INDEX($B$9:$F$1048576, $J2516, $K2516 )</f>
        <v>티월드제87차(유)1-23</v>
      </c>
      <c r="P2516" t="str" cm="1">
        <f t="array" ref="P2516">IF( $L2516, TRIM(_xll.IMDP("IR", $G$5&amp;$N2516, $G$6)), "" )</f>
        <v/>
      </c>
      <c r="Q2516" t="b" cm="1">
        <f t="array" ref="Q2516">IF(
    $U$1=1, AND($P2516&lt;&gt;"", $P2516&lt;&gt;"...", $P2516&lt;&gt;"입력오류"),
    IF(
        $U$18=1, AND($P2516&lt;&gt;"", $P2516&lt;&gt;"...", $P2516&lt;&gt;"입력오류", ISNUMBER(FIND(INDEX($T$2:$T$7,$U$1),$P2516))),
        IF(
            $U$17="기타", AND($P2516&lt;&gt;"", $P2516&lt;&gt;"...", $P2516&lt;&gt;"입력오류", NOT(ISNUMBER(FIND($T$21:$T$34,$P2516)))),
            AND($P2516&lt;&gt;"", $P2516&lt;&gt;"...", $P2516&lt;&gt;"입력오류", $T$19=$P2516)
        )
    )
)</f>
        <v>0</v>
      </c>
    </row>
    <row r="2517" spans="1:17">
      <c r="A2517" t="s">
        <v>4890</v>
      </c>
      <c r="B2517" t="s">
        <v>4891</v>
      </c>
      <c r="I2517">
        <f t="shared" si="118"/>
        <v>2516</v>
      </c>
      <c r="J2517">
        <f t="shared" si="119"/>
        <v>2516</v>
      </c>
      <c r="K2517">
        <f t="shared" si="117"/>
        <v>1</v>
      </c>
      <c r="L2517" t="b">
        <f>COUNTIF($N$2:N2517, N2517)=1</f>
        <v>1</v>
      </c>
      <c r="M2517" s="37">
        <f>IF( $Q2517, MAX($M$1:M2516)+1, 0)</f>
        <v>0</v>
      </c>
      <c r="N2517" t="str" cm="1">
        <f t="array" ref="N2517">INDEX($A$9:$F$1048576, $J2517, $K2517 )</f>
        <v>70177</v>
      </c>
      <c r="O2517" t="str" cm="1">
        <f t="array" ref="O2517">INDEX($B$9:$F$1048576, $J2517, $K2517 )</f>
        <v>티월드제87차(유)1-24</v>
      </c>
      <c r="P2517" t="str" cm="1">
        <f t="array" ref="P2517">IF( $L2517, TRIM(_xll.IMDP("IR", $G$5&amp;$N2517, $G$6)), "" )</f>
        <v/>
      </c>
      <c r="Q2517" t="b" cm="1">
        <f t="array" ref="Q2517">IF(
    $U$1=1, AND($P2517&lt;&gt;"", $P2517&lt;&gt;"...", $P2517&lt;&gt;"입력오류"),
    IF(
        $U$18=1, AND($P2517&lt;&gt;"", $P2517&lt;&gt;"...", $P2517&lt;&gt;"입력오류", ISNUMBER(FIND(INDEX($T$2:$T$7,$U$1),$P2517))),
        IF(
            $U$17="기타", AND($P2517&lt;&gt;"", $P2517&lt;&gt;"...", $P2517&lt;&gt;"입력오류", NOT(ISNUMBER(FIND($T$21:$T$34,$P2517)))),
            AND($P2517&lt;&gt;"", $P2517&lt;&gt;"...", $P2517&lt;&gt;"입력오류", $T$19=$P2517)
        )
    )
)</f>
        <v>0</v>
      </c>
    </row>
    <row r="2518" spans="1:17">
      <c r="A2518" t="s">
        <v>4892</v>
      </c>
      <c r="B2518" t="s">
        <v>4893</v>
      </c>
      <c r="I2518">
        <f t="shared" si="118"/>
        <v>2517</v>
      </c>
      <c r="J2518">
        <f t="shared" si="119"/>
        <v>2517</v>
      </c>
      <c r="K2518">
        <f t="shared" si="117"/>
        <v>1</v>
      </c>
      <c r="L2518" t="b">
        <f>COUNTIF($N$2:N2518, N2518)=1</f>
        <v>1</v>
      </c>
      <c r="M2518" s="37">
        <f>IF( $Q2518, MAX($M$1:M2517)+1, 0)</f>
        <v>0</v>
      </c>
      <c r="N2518" t="str" cm="1">
        <f t="array" ref="N2518">INDEX($A$9:$F$1048576, $J2518, $K2518 )</f>
        <v>70178</v>
      </c>
      <c r="O2518" t="str" cm="1">
        <f t="array" ref="O2518">INDEX($B$9:$F$1048576, $J2518, $K2518 )</f>
        <v>티월드제87차(유)1-25</v>
      </c>
      <c r="P2518" t="str" cm="1">
        <f t="array" ref="P2518">IF( $L2518, TRIM(_xll.IMDP("IR", $G$5&amp;$N2518, $G$6)), "" )</f>
        <v/>
      </c>
      <c r="Q2518" t="b" cm="1">
        <f t="array" ref="Q2518">IF(
    $U$1=1, AND($P2518&lt;&gt;"", $P2518&lt;&gt;"...", $P2518&lt;&gt;"입력오류"),
    IF(
        $U$18=1, AND($P2518&lt;&gt;"", $P2518&lt;&gt;"...", $P2518&lt;&gt;"입력오류", ISNUMBER(FIND(INDEX($T$2:$T$7,$U$1),$P2518))),
        IF(
            $U$17="기타", AND($P2518&lt;&gt;"", $P2518&lt;&gt;"...", $P2518&lt;&gt;"입력오류", NOT(ISNUMBER(FIND($T$21:$T$34,$P2518)))),
            AND($P2518&lt;&gt;"", $P2518&lt;&gt;"...", $P2518&lt;&gt;"입력오류", $T$19=$P2518)
        )
    )
)</f>
        <v>0</v>
      </c>
    </row>
    <row r="2519" spans="1:17">
      <c r="A2519" t="s">
        <v>4894</v>
      </c>
      <c r="B2519" t="s">
        <v>4895</v>
      </c>
      <c r="I2519">
        <f t="shared" si="118"/>
        <v>2518</v>
      </c>
      <c r="J2519">
        <f t="shared" si="119"/>
        <v>2518</v>
      </c>
      <c r="K2519">
        <f t="shared" si="117"/>
        <v>1</v>
      </c>
      <c r="L2519" t="b">
        <f>COUNTIF($N$2:N2519, N2519)=1</f>
        <v>1</v>
      </c>
      <c r="M2519" s="37">
        <f>IF( $Q2519, MAX($M$1:M2518)+1, 0)</f>
        <v>0</v>
      </c>
      <c r="N2519" t="str" cm="1">
        <f t="array" ref="N2519">INDEX($A$9:$F$1048576, $J2519, $K2519 )</f>
        <v>70179</v>
      </c>
      <c r="O2519" t="str" cm="1">
        <f t="array" ref="O2519">INDEX($B$9:$F$1048576, $J2519, $K2519 )</f>
        <v>티월드제87차(유)1-26</v>
      </c>
      <c r="P2519" t="str" cm="1">
        <f t="array" ref="P2519">IF( $L2519, TRIM(_xll.IMDP("IR", $G$5&amp;$N2519, $G$6)), "" )</f>
        <v/>
      </c>
      <c r="Q2519" t="b" cm="1">
        <f t="array" ref="Q2519">IF(
    $U$1=1, AND($P2519&lt;&gt;"", $P2519&lt;&gt;"...", $P2519&lt;&gt;"입력오류"),
    IF(
        $U$18=1, AND($P2519&lt;&gt;"", $P2519&lt;&gt;"...", $P2519&lt;&gt;"입력오류", ISNUMBER(FIND(INDEX($T$2:$T$7,$U$1),$P2519))),
        IF(
            $U$17="기타", AND($P2519&lt;&gt;"", $P2519&lt;&gt;"...", $P2519&lt;&gt;"입력오류", NOT(ISNUMBER(FIND($T$21:$T$34,$P2519)))),
            AND($P2519&lt;&gt;"", $P2519&lt;&gt;"...", $P2519&lt;&gt;"입력오류", $T$19=$P2519)
        )
    )
)</f>
        <v>0</v>
      </c>
    </row>
    <row r="2520" spans="1:17">
      <c r="A2520" t="s">
        <v>4896</v>
      </c>
      <c r="B2520" t="s">
        <v>4897</v>
      </c>
      <c r="I2520">
        <f t="shared" si="118"/>
        <v>2519</v>
      </c>
      <c r="J2520">
        <f t="shared" si="119"/>
        <v>2519</v>
      </c>
      <c r="K2520">
        <f t="shared" si="117"/>
        <v>1</v>
      </c>
      <c r="L2520" t="b">
        <f>COUNTIF($N$2:N2520, N2520)=1</f>
        <v>1</v>
      </c>
      <c r="M2520" s="37">
        <f>IF( $Q2520, MAX($M$1:M2519)+1, 0)</f>
        <v>0</v>
      </c>
      <c r="N2520" t="str" cm="1">
        <f t="array" ref="N2520">INDEX($A$9:$F$1048576, $J2520, $K2520 )</f>
        <v>70180</v>
      </c>
      <c r="O2520" t="str" cm="1">
        <f t="array" ref="O2520">INDEX($B$9:$F$1048576, $J2520, $K2520 )</f>
        <v>티월드제87차(유)1-27</v>
      </c>
      <c r="P2520" t="str" cm="1">
        <f t="array" ref="P2520">IF( $L2520, TRIM(_xll.IMDP("IR", $G$5&amp;$N2520, $G$6)), "" )</f>
        <v/>
      </c>
      <c r="Q2520" t="b" cm="1">
        <f t="array" ref="Q2520">IF(
    $U$1=1, AND($P2520&lt;&gt;"", $P2520&lt;&gt;"...", $P2520&lt;&gt;"입력오류"),
    IF(
        $U$18=1, AND($P2520&lt;&gt;"", $P2520&lt;&gt;"...", $P2520&lt;&gt;"입력오류", ISNUMBER(FIND(INDEX($T$2:$T$7,$U$1),$P2520))),
        IF(
            $U$17="기타", AND($P2520&lt;&gt;"", $P2520&lt;&gt;"...", $P2520&lt;&gt;"입력오류", NOT(ISNUMBER(FIND($T$21:$T$34,$P2520)))),
            AND($P2520&lt;&gt;"", $P2520&lt;&gt;"...", $P2520&lt;&gt;"입력오류", $T$19=$P2520)
        )
    )
)</f>
        <v>0</v>
      </c>
    </row>
    <row r="2521" spans="1:17">
      <c r="A2521" t="s">
        <v>4898</v>
      </c>
      <c r="B2521" t="s">
        <v>4899</v>
      </c>
      <c r="I2521">
        <f t="shared" si="118"/>
        <v>2520</v>
      </c>
      <c r="J2521">
        <f t="shared" si="119"/>
        <v>2520</v>
      </c>
      <c r="K2521">
        <f t="shared" si="117"/>
        <v>1</v>
      </c>
      <c r="L2521" t="b">
        <f>COUNTIF($N$2:N2521, N2521)=1</f>
        <v>1</v>
      </c>
      <c r="M2521" s="37">
        <f>IF( $Q2521, MAX($M$1:M2520)+1, 0)</f>
        <v>0</v>
      </c>
      <c r="N2521" t="str" cm="1">
        <f t="array" ref="N2521">INDEX($A$9:$F$1048576, $J2521, $K2521 )</f>
        <v>70182</v>
      </c>
      <c r="O2521" t="str" cm="1">
        <f t="array" ref="O2521">INDEX($B$9:$F$1048576, $J2521, $K2521 )</f>
        <v>주택금융공사MBS2023-14(1-1)</v>
      </c>
      <c r="P2521" t="str" cm="1">
        <f t="array" ref="P2521">IF( $L2521, TRIM(_xll.IMDP("IR", $G$5&amp;$N2521, $G$6)), "" )</f>
        <v/>
      </c>
      <c r="Q2521" t="b" cm="1">
        <f t="array" ref="Q2521">IF(
    $U$1=1, AND($P2521&lt;&gt;"", $P2521&lt;&gt;"...", $P2521&lt;&gt;"입력오류"),
    IF(
        $U$18=1, AND($P2521&lt;&gt;"", $P2521&lt;&gt;"...", $P2521&lt;&gt;"입력오류", ISNUMBER(FIND(INDEX($T$2:$T$7,$U$1),$P2521))),
        IF(
            $U$17="기타", AND($P2521&lt;&gt;"", $P2521&lt;&gt;"...", $P2521&lt;&gt;"입력오류", NOT(ISNUMBER(FIND($T$21:$T$34,$P2521)))),
            AND($P2521&lt;&gt;"", $P2521&lt;&gt;"...", $P2521&lt;&gt;"입력오류", $T$19=$P2521)
        )
    )
)</f>
        <v>0</v>
      </c>
    </row>
    <row r="2522" spans="1:17">
      <c r="A2522" t="s">
        <v>4900</v>
      </c>
      <c r="B2522" t="s">
        <v>4901</v>
      </c>
      <c r="I2522">
        <f t="shared" si="118"/>
        <v>2521</v>
      </c>
      <c r="J2522">
        <f t="shared" si="119"/>
        <v>2521</v>
      </c>
      <c r="K2522">
        <f t="shared" si="117"/>
        <v>1</v>
      </c>
      <c r="L2522" t="b">
        <f>COUNTIF($N$2:N2522, N2522)=1</f>
        <v>1</v>
      </c>
      <c r="M2522" s="37">
        <f>IF( $Q2522, MAX($M$1:M2521)+1, 0)</f>
        <v>0</v>
      </c>
      <c r="N2522" t="str" cm="1">
        <f t="array" ref="N2522">INDEX($A$9:$F$1048576, $J2522, $K2522 )</f>
        <v>70183</v>
      </c>
      <c r="O2522" t="str" cm="1">
        <f t="array" ref="O2522">INDEX($B$9:$F$1048576, $J2522, $K2522 )</f>
        <v>주택금융공사MBS2023-14(1-2)</v>
      </c>
      <c r="P2522" t="str" cm="1">
        <f t="array" ref="P2522">IF( $L2522, TRIM(_xll.IMDP("IR", $G$5&amp;$N2522, $G$6)), "" )</f>
        <v/>
      </c>
      <c r="Q2522" t="b" cm="1">
        <f t="array" ref="Q2522">IF(
    $U$1=1, AND($P2522&lt;&gt;"", $P2522&lt;&gt;"...", $P2522&lt;&gt;"입력오류"),
    IF(
        $U$18=1, AND($P2522&lt;&gt;"", $P2522&lt;&gt;"...", $P2522&lt;&gt;"입력오류", ISNUMBER(FIND(INDEX($T$2:$T$7,$U$1),$P2522))),
        IF(
            $U$17="기타", AND($P2522&lt;&gt;"", $P2522&lt;&gt;"...", $P2522&lt;&gt;"입력오류", NOT(ISNUMBER(FIND($T$21:$T$34,$P2522)))),
            AND($P2522&lt;&gt;"", $P2522&lt;&gt;"...", $P2522&lt;&gt;"입력오류", $T$19=$P2522)
        )
    )
)</f>
        <v>0</v>
      </c>
    </row>
    <row r="2523" spans="1:17">
      <c r="A2523" t="s">
        <v>4902</v>
      </c>
      <c r="B2523" t="s">
        <v>4903</v>
      </c>
      <c r="I2523">
        <f t="shared" si="118"/>
        <v>2522</v>
      </c>
      <c r="J2523">
        <f t="shared" si="119"/>
        <v>2522</v>
      </c>
      <c r="K2523">
        <f t="shared" si="117"/>
        <v>1</v>
      </c>
      <c r="L2523" t="b">
        <f>COUNTIF($N$2:N2523, N2523)=1</f>
        <v>1</v>
      </c>
      <c r="M2523" s="37">
        <f>IF( $Q2523, MAX($M$1:M2522)+1, 0)</f>
        <v>0</v>
      </c>
      <c r="N2523" t="str" cm="1">
        <f t="array" ref="N2523">INDEX($A$9:$F$1048576, $J2523, $K2523 )</f>
        <v>70184</v>
      </c>
      <c r="O2523" t="str" cm="1">
        <f t="array" ref="O2523">INDEX($B$9:$F$1048576, $J2523, $K2523 )</f>
        <v>주택금융공사MBS2023-14(1-3)</v>
      </c>
      <c r="P2523" t="str" cm="1">
        <f t="array" ref="P2523">IF( $L2523, TRIM(_xll.IMDP("IR", $G$5&amp;$N2523, $G$6)), "" )</f>
        <v/>
      </c>
      <c r="Q2523" t="b" cm="1">
        <f t="array" ref="Q2523">IF(
    $U$1=1, AND($P2523&lt;&gt;"", $P2523&lt;&gt;"...", $P2523&lt;&gt;"입력오류"),
    IF(
        $U$18=1, AND($P2523&lt;&gt;"", $P2523&lt;&gt;"...", $P2523&lt;&gt;"입력오류", ISNUMBER(FIND(INDEX($T$2:$T$7,$U$1),$P2523))),
        IF(
            $U$17="기타", AND($P2523&lt;&gt;"", $P2523&lt;&gt;"...", $P2523&lt;&gt;"입력오류", NOT(ISNUMBER(FIND($T$21:$T$34,$P2523)))),
            AND($P2523&lt;&gt;"", $P2523&lt;&gt;"...", $P2523&lt;&gt;"입력오류", $T$19=$P2523)
        )
    )
)</f>
        <v>0</v>
      </c>
    </row>
    <row r="2524" spans="1:17">
      <c r="A2524" t="s">
        <v>4904</v>
      </c>
      <c r="B2524" t="s">
        <v>4905</v>
      </c>
      <c r="I2524">
        <f t="shared" si="118"/>
        <v>2523</v>
      </c>
      <c r="J2524">
        <f t="shared" si="119"/>
        <v>2523</v>
      </c>
      <c r="K2524">
        <f t="shared" si="117"/>
        <v>1</v>
      </c>
      <c r="L2524" t="b">
        <f>COUNTIF($N$2:N2524, N2524)=1</f>
        <v>1</v>
      </c>
      <c r="M2524" s="37">
        <f>IF( $Q2524, MAX($M$1:M2523)+1, 0)</f>
        <v>0</v>
      </c>
      <c r="N2524" t="str" cm="1">
        <f t="array" ref="N2524">INDEX($A$9:$F$1048576, $J2524, $K2524 )</f>
        <v>70185</v>
      </c>
      <c r="O2524" t="str" cm="1">
        <f t="array" ref="O2524">INDEX($B$9:$F$1048576, $J2524, $K2524 )</f>
        <v>주택금융공사MBS2023-14(1-4)</v>
      </c>
      <c r="P2524" t="str" cm="1">
        <f t="array" ref="P2524">IF( $L2524, TRIM(_xll.IMDP("IR", $G$5&amp;$N2524, $G$6)), "" )</f>
        <v/>
      </c>
      <c r="Q2524" t="b" cm="1">
        <f t="array" ref="Q2524">IF(
    $U$1=1, AND($P2524&lt;&gt;"", $P2524&lt;&gt;"...", $P2524&lt;&gt;"입력오류"),
    IF(
        $U$18=1, AND($P2524&lt;&gt;"", $P2524&lt;&gt;"...", $P2524&lt;&gt;"입력오류", ISNUMBER(FIND(INDEX($T$2:$T$7,$U$1),$P2524))),
        IF(
            $U$17="기타", AND($P2524&lt;&gt;"", $P2524&lt;&gt;"...", $P2524&lt;&gt;"입력오류", NOT(ISNUMBER(FIND($T$21:$T$34,$P2524)))),
            AND($P2524&lt;&gt;"", $P2524&lt;&gt;"...", $P2524&lt;&gt;"입력오류", $T$19=$P2524)
        )
    )
)</f>
        <v>0</v>
      </c>
    </row>
    <row r="2525" spans="1:17">
      <c r="A2525" t="s">
        <v>4906</v>
      </c>
      <c r="B2525" t="s">
        <v>4907</v>
      </c>
      <c r="I2525">
        <f t="shared" si="118"/>
        <v>2524</v>
      </c>
      <c r="J2525">
        <f t="shared" si="119"/>
        <v>2524</v>
      </c>
      <c r="K2525">
        <f t="shared" si="117"/>
        <v>1</v>
      </c>
      <c r="L2525" t="b">
        <f>COUNTIF($N$2:N2525, N2525)=1</f>
        <v>1</v>
      </c>
      <c r="M2525" s="37">
        <f>IF( $Q2525, MAX($M$1:M2524)+1, 0)</f>
        <v>0</v>
      </c>
      <c r="N2525" t="str" cm="1">
        <f t="array" ref="N2525">INDEX($A$9:$F$1048576, $J2525, $K2525 )</f>
        <v>70187</v>
      </c>
      <c r="O2525" t="str" cm="1">
        <f t="array" ref="O2525">INDEX($B$9:$F$1048576, $J2525, $K2525 )</f>
        <v>주택금융공사MBS2023-14(1-5)</v>
      </c>
      <c r="P2525" t="str" cm="1">
        <f t="array" ref="P2525">IF( $L2525, TRIM(_xll.IMDP("IR", $G$5&amp;$N2525, $G$6)), "" )</f>
        <v/>
      </c>
      <c r="Q2525" t="b" cm="1">
        <f t="array" ref="Q2525">IF(
    $U$1=1, AND($P2525&lt;&gt;"", $P2525&lt;&gt;"...", $P2525&lt;&gt;"입력오류"),
    IF(
        $U$18=1, AND($P2525&lt;&gt;"", $P2525&lt;&gt;"...", $P2525&lt;&gt;"입력오류", ISNUMBER(FIND(INDEX($T$2:$T$7,$U$1),$P2525))),
        IF(
            $U$17="기타", AND($P2525&lt;&gt;"", $P2525&lt;&gt;"...", $P2525&lt;&gt;"입력오류", NOT(ISNUMBER(FIND($T$21:$T$34,$P2525)))),
            AND($P2525&lt;&gt;"", $P2525&lt;&gt;"...", $P2525&lt;&gt;"입력오류", $T$19=$P2525)
        )
    )
)</f>
        <v>0</v>
      </c>
    </row>
    <row r="2526" spans="1:17">
      <c r="A2526" t="s">
        <v>4908</v>
      </c>
      <c r="B2526" t="s">
        <v>4909</v>
      </c>
      <c r="I2526">
        <f t="shared" si="118"/>
        <v>2525</v>
      </c>
      <c r="J2526">
        <f t="shared" si="119"/>
        <v>2525</v>
      </c>
      <c r="K2526">
        <f t="shared" si="117"/>
        <v>1</v>
      </c>
      <c r="L2526" t="b">
        <f>COUNTIF($N$2:N2526, N2526)=1</f>
        <v>1</v>
      </c>
      <c r="M2526" s="37">
        <f>IF( $Q2526, MAX($M$1:M2525)+1, 0)</f>
        <v>0</v>
      </c>
      <c r="N2526" t="str" cm="1">
        <f t="array" ref="N2526">INDEX($A$9:$F$1048576, $J2526, $K2526 )</f>
        <v>70188</v>
      </c>
      <c r="O2526" t="str" cm="1">
        <f t="array" ref="O2526">INDEX($B$9:$F$1048576, $J2526, $K2526 )</f>
        <v>주택금융공사MBS2023-14(1-6)</v>
      </c>
      <c r="P2526" t="str" cm="1">
        <f t="array" ref="P2526">IF( $L2526, TRIM(_xll.IMDP("IR", $G$5&amp;$N2526, $G$6)), "" )</f>
        <v/>
      </c>
      <c r="Q2526" t="b" cm="1">
        <f t="array" ref="Q2526">IF(
    $U$1=1, AND($P2526&lt;&gt;"", $P2526&lt;&gt;"...", $P2526&lt;&gt;"입력오류"),
    IF(
        $U$18=1, AND($P2526&lt;&gt;"", $P2526&lt;&gt;"...", $P2526&lt;&gt;"입력오류", ISNUMBER(FIND(INDEX($T$2:$T$7,$U$1),$P2526))),
        IF(
            $U$17="기타", AND($P2526&lt;&gt;"", $P2526&lt;&gt;"...", $P2526&lt;&gt;"입력오류", NOT(ISNUMBER(FIND($T$21:$T$34,$P2526)))),
            AND($P2526&lt;&gt;"", $P2526&lt;&gt;"...", $P2526&lt;&gt;"입력오류", $T$19=$P2526)
        )
    )
)</f>
        <v>0</v>
      </c>
    </row>
    <row r="2527" spans="1:17">
      <c r="A2527" t="s">
        <v>4910</v>
      </c>
      <c r="B2527" t="s">
        <v>4911</v>
      </c>
      <c r="I2527">
        <f t="shared" si="118"/>
        <v>2526</v>
      </c>
      <c r="J2527">
        <f t="shared" si="119"/>
        <v>2526</v>
      </c>
      <c r="K2527">
        <f t="shared" si="117"/>
        <v>1</v>
      </c>
      <c r="L2527" t="b">
        <f>COUNTIF($N$2:N2527, N2527)=1</f>
        <v>1</v>
      </c>
      <c r="M2527" s="37">
        <f>IF( $Q2527, MAX($M$1:M2526)+1, 0)</f>
        <v>0</v>
      </c>
      <c r="N2527" t="str" cm="1">
        <f t="array" ref="N2527">INDEX($A$9:$F$1048576, $J2527, $K2527 )</f>
        <v>70189</v>
      </c>
      <c r="O2527" t="str" cm="1">
        <f t="array" ref="O2527">INDEX($B$9:$F$1048576, $J2527, $K2527 )</f>
        <v>주택금융공사MBS2023-14(1-7)</v>
      </c>
      <c r="P2527" t="str" cm="1">
        <f t="array" ref="P2527">IF( $L2527, TRIM(_xll.IMDP("IR", $G$5&amp;$N2527, $G$6)), "" )</f>
        <v/>
      </c>
      <c r="Q2527" t="b" cm="1">
        <f t="array" ref="Q2527">IF(
    $U$1=1, AND($P2527&lt;&gt;"", $P2527&lt;&gt;"...", $P2527&lt;&gt;"입력오류"),
    IF(
        $U$18=1, AND($P2527&lt;&gt;"", $P2527&lt;&gt;"...", $P2527&lt;&gt;"입력오류", ISNUMBER(FIND(INDEX($T$2:$T$7,$U$1),$P2527))),
        IF(
            $U$17="기타", AND($P2527&lt;&gt;"", $P2527&lt;&gt;"...", $P2527&lt;&gt;"입력오류", NOT(ISNUMBER(FIND($T$21:$T$34,$P2527)))),
            AND($P2527&lt;&gt;"", $P2527&lt;&gt;"...", $P2527&lt;&gt;"입력오류", $T$19=$P2527)
        )
    )
)</f>
        <v>0</v>
      </c>
    </row>
    <row r="2528" spans="1:17">
      <c r="A2528" t="s">
        <v>4912</v>
      </c>
      <c r="B2528" t="s">
        <v>4913</v>
      </c>
      <c r="I2528">
        <f t="shared" si="118"/>
        <v>2527</v>
      </c>
      <c r="J2528">
        <f t="shared" si="119"/>
        <v>2527</v>
      </c>
      <c r="K2528">
        <f t="shared" si="117"/>
        <v>1</v>
      </c>
      <c r="L2528" t="b">
        <f>COUNTIF($N$2:N2528, N2528)=1</f>
        <v>1</v>
      </c>
      <c r="M2528" s="37">
        <f>IF( $Q2528, MAX($M$1:M2527)+1, 0)</f>
        <v>0</v>
      </c>
      <c r="N2528" t="str" cm="1">
        <f t="array" ref="N2528">INDEX($A$9:$F$1048576, $J2528, $K2528 )</f>
        <v>70190</v>
      </c>
      <c r="O2528" t="str" cm="1">
        <f t="array" ref="O2528">INDEX($B$9:$F$1048576, $J2528, $K2528 )</f>
        <v>주택금융공사MBS2023-14(1-8)</v>
      </c>
      <c r="P2528" t="str" cm="1">
        <f t="array" ref="P2528">IF( $L2528, TRIM(_xll.IMDP("IR", $G$5&amp;$N2528, $G$6)), "" )</f>
        <v/>
      </c>
      <c r="Q2528" t="b" cm="1">
        <f t="array" ref="Q2528">IF(
    $U$1=1, AND($P2528&lt;&gt;"", $P2528&lt;&gt;"...", $P2528&lt;&gt;"입력오류"),
    IF(
        $U$18=1, AND($P2528&lt;&gt;"", $P2528&lt;&gt;"...", $P2528&lt;&gt;"입력오류", ISNUMBER(FIND(INDEX($T$2:$T$7,$U$1),$P2528))),
        IF(
            $U$17="기타", AND($P2528&lt;&gt;"", $P2528&lt;&gt;"...", $P2528&lt;&gt;"입력오류", NOT(ISNUMBER(FIND($T$21:$T$34,$P2528)))),
            AND($P2528&lt;&gt;"", $P2528&lt;&gt;"...", $P2528&lt;&gt;"입력오류", $T$19=$P2528)
        )
    )
)</f>
        <v>0</v>
      </c>
    </row>
    <row r="2529" spans="1:17">
      <c r="A2529" t="s">
        <v>4914</v>
      </c>
      <c r="B2529" t="s">
        <v>4915</v>
      </c>
      <c r="I2529">
        <f t="shared" si="118"/>
        <v>2528</v>
      </c>
      <c r="J2529">
        <f t="shared" si="119"/>
        <v>2528</v>
      </c>
      <c r="K2529">
        <f t="shared" si="117"/>
        <v>1</v>
      </c>
      <c r="L2529" t="b">
        <f>COUNTIF($N$2:N2529, N2529)=1</f>
        <v>1</v>
      </c>
      <c r="M2529" s="37">
        <f>IF( $Q2529, MAX($M$1:M2528)+1, 0)</f>
        <v>0</v>
      </c>
      <c r="N2529" t="str" cm="1">
        <f t="array" ref="N2529">INDEX($A$9:$F$1048576, $J2529, $K2529 )</f>
        <v>70191</v>
      </c>
      <c r="O2529" t="str" cm="1">
        <f t="array" ref="O2529">INDEX($B$9:$F$1048576, $J2529, $K2529 )</f>
        <v>주택금융공사MBS2023-14(1-9)</v>
      </c>
      <c r="P2529" t="str" cm="1">
        <f t="array" ref="P2529">IF( $L2529, TRIM(_xll.IMDP("IR", $G$5&amp;$N2529, $G$6)), "" )</f>
        <v/>
      </c>
      <c r="Q2529" t="b" cm="1">
        <f t="array" ref="Q2529">IF(
    $U$1=1, AND($P2529&lt;&gt;"", $P2529&lt;&gt;"...", $P2529&lt;&gt;"입력오류"),
    IF(
        $U$18=1, AND($P2529&lt;&gt;"", $P2529&lt;&gt;"...", $P2529&lt;&gt;"입력오류", ISNUMBER(FIND(INDEX($T$2:$T$7,$U$1),$P2529))),
        IF(
            $U$17="기타", AND($P2529&lt;&gt;"", $P2529&lt;&gt;"...", $P2529&lt;&gt;"입력오류", NOT(ISNUMBER(FIND($T$21:$T$34,$P2529)))),
            AND($P2529&lt;&gt;"", $P2529&lt;&gt;"...", $P2529&lt;&gt;"입력오류", $T$19=$P2529)
        )
    )
)</f>
        <v>0</v>
      </c>
    </row>
    <row r="2530" spans="1:17">
      <c r="A2530" t="s">
        <v>4916</v>
      </c>
      <c r="B2530" t="s">
        <v>4917</v>
      </c>
      <c r="I2530">
        <f t="shared" si="118"/>
        <v>2529</v>
      </c>
      <c r="J2530">
        <f t="shared" si="119"/>
        <v>2529</v>
      </c>
      <c r="K2530">
        <f t="shared" si="117"/>
        <v>1</v>
      </c>
      <c r="L2530" t="b">
        <f>COUNTIF($N$2:N2530, N2530)=1</f>
        <v>1</v>
      </c>
      <c r="M2530" s="37">
        <f>IF( $Q2530, MAX($M$1:M2529)+1, 0)</f>
        <v>0</v>
      </c>
      <c r="N2530" t="str" cm="1">
        <f t="array" ref="N2530">INDEX($A$9:$F$1048576, $J2530, $K2530 )</f>
        <v>70195</v>
      </c>
      <c r="O2530" t="str" cm="1">
        <f t="array" ref="O2530">INDEX($B$9:$F$1048576, $J2530, $K2530 )</f>
        <v>신보2023제7차(유)1-1</v>
      </c>
      <c r="P2530" t="str" cm="1">
        <f t="array" ref="P2530">IF( $L2530, TRIM(_xll.IMDP("IR", $G$5&amp;$N2530, $G$6)), "" )</f>
        <v/>
      </c>
      <c r="Q2530" t="b" cm="1">
        <f t="array" ref="Q2530">IF(
    $U$1=1, AND($P2530&lt;&gt;"", $P2530&lt;&gt;"...", $P2530&lt;&gt;"입력오류"),
    IF(
        $U$18=1, AND($P2530&lt;&gt;"", $P2530&lt;&gt;"...", $P2530&lt;&gt;"입력오류", ISNUMBER(FIND(INDEX($T$2:$T$7,$U$1),$P2530))),
        IF(
            $U$17="기타", AND($P2530&lt;&gt;"", $P2530&lt;&gt;"...", $P2530&lt;&gt;"입력오류", NOT(ISNUMBER(FIND($T$21:$T$34,$P2530)))),
            AND($P2530&lt;&gt;"", $P2530&lt;&gt;"...", $P2530&lt;&gt;"입력오류", $T$19=$P2530)
        )
    )
)</f>
        <v>0</v>
      </c>
    </row>
    <row r="2531" spans="1:17">
      <c r="A2531" t="s">
        <v>4918</v>
      </c>
      <c r="B2531" t="s">
        <v>4919</v>
      </c>
      <c r="I2531">
        <f t="shared" si="118"/>
        <v>2530</v>
      </c>
      <c r="J2531">
        <f t="shared" si="119"/>
        <v>2530</v>
      </c>
      <c r="K2531">
        <f t="shared" si="117"/>
        <v>1</v>
      </c>
      <c r="L2531" t="b">
        <f>COUNTIF($N$2:N2531, N2531)=1</f>
        <v>1</v>
      </c>
      <c r="M2531" s="37">
        <f>IF( $Q2531, MAX($M$1:M2530)+1, 0)</f>
        <v>0</v>
      </c>
      <c r="N2531" t="str" cm="1">
        <f t="array" ref="N2531">INDEX($A$9:$F$1048576, $J2531, $K2531 )</f>
        <v>70196</v>
      </c>
      <c r="O2531" t="str" cm="1">
        <f t="array" ref="O2531">INDEX($B$9:$F$1048576, $J2531, $K2531 )</f>
        <v>신보2023제7차(유)1-2</v>
      </c>
      <c r="P2531" t="str" cm="1">
        <f t="array" ref="P2531">IF( $L2531, TRIM(_xll.IMDP("IR", $G$5&amp;$N2531, $G$6)), "" )</f>
        <v/>
      </c>
      <c r="Q2531" t="b" cm="1">
        <f t="array" ref="Q2531">IF(
    $U$1=1, AND($P2531&lt;&gt;"", $P2531&lt;&gt;"...", $P2531&lt;&gt;"입력오류"),
    IF(
        $U$18=1, AND($P2531&lt;&gt;"", $P2531&lt;&gt;"...", $P2531&lt;&gt;"입력오류", ISNUMBER(FIND(INDEX($T$2:$T$7,$U$1),$P2531))),
        IF(
            $U$17="기타", AND($P2531&lt;&gt;"", $P2531&lt;&gt;"...", $P2531&lt;&gt;"입력오류", NOT(ISNUMBER(FIND($T$21:$T$34,$P2531)))),
            AND($P2531&lt;&gt;"", $P2531&lt;&gt;"...", $P2531&lt;&gt;"입력오류", $T$19=$P2531)
        )
    )
)</f>
        <v>0</v>
      </c>
    </row>
    <row r="2532" spans="1:17">
      <c r="A2532" t="s">
        <v>4920</v>
      </c>
      <c r="B2532" t="s">
        <v>4921</v>
      </c>
      <c r="I2532">
        <f t="shared" si="118"/>
        <v>2531</v>
      </c>
      <c r="J2532">
        <f t="shared" si="119"/>
        <v>2531</v>
      </c>
      <c r="K2532">
        <f t="shared" si="117"/>
        <v>1</v>
      </c>
      <c r="L2532" t="b">
        <f>COUNTIF($N$2:N2532, N2532)=1</f>
        <v>1</v>
      </c>
      <c r="M2532" s="37">
        <f>IF( $Q2532, MAX($M$1:M2531)+1, 0)</f>
        <v>0</v>
      </c>
      <c r="N2532" t="str" cm="1">
        <f t="array" ref="N2532">INDEX($A$9:$F$1048576, $J2532, $K2532 )</f>
        <v>70197</v>
      </c>
      <c r="O2532" t="str" cm="1">
        <f t="array" ref="O2532">INDEX($B$9:$F$1048576, $J2532, $K2532 )</f>
        <v>신보2023제7차(유)1-3</v>
      </c>
      <c r="P2532" t="str" cm="1">
        <f t="array" ref="P2532">IF( $L2532, TRIM(_xll.IMDP("IR", $G$5&amp;$N2532, $G$6)), "" )</f>
        <v/>
      </c>
      <c r="Q2532" t="b" cm="1">
        <f t="array" ref="Q2532">IF(
    $U$1=1, AND($P2532&lt;&gt;"", $P2532&lt;&gt;"...", $P2532&lt;&gt;"입력오류"),
    IF(
        $U$18=1, AND($P2532&lt;&gt;"", $P2532&lt;&gt;"...", $P2532&lt;&gt;"입력오류", ISNUMBER(FIND(INDEX($T$2:$T$7,$U$1),$P2532))),
        IF(
            $U$17="기타", AND($P2532&lt;&gt;"", $P2532&lt;&gt;"...", $P2532&lt;&gt;"입력오류", NOT(ISNUMBER(FIND($T$21:$T$34,$P2532)))),
            AND($P2532&lt;&gt;"", $P2532&lt;&gt;"...", $P2532&lt;&gt;"입력오류", $T$19=$P2532)
        )
    )
)</f>
        <v>0</v>
      </c>
    </row>
    <row r="2533" spans="1:17">
      <c r="A2533" t="s">
        <v>4922</v>
      </c>
      <c r="B2533" t="s">
        <v>4923</v>
      </c>
      <c r="I2533">
        <f t="shared" si="118"/>
        <v>2532</v>
      </c>
      <c r="J2533">
        <f t="shared" si="119"/>
        <v>2532</v>
      </c>
      <c r="K2533">
        <f t="shared" si="117"/>
        <v>1</v>
      </c>
      <c r="L2533" t="b">
        <f>COUNTIF($N$2:N2533, N2533)=1</f>
        <v>1</v>
      </c>
      <c r="M2533" s="37">
        <f>IF( $Q2533, MAX($M$1:M2532)+1, 0)</f>
        <v>0</v>
      </c>
      <c r="N2533" t="str" cm="1">
        <f t="array" ref="N2533">INDEX($A$9:$F$1048576, $J2533, $K2533 )</f>
        <v>70198</v>
      </c>
      <c r="O2533" t="str" cm="1">
        <f t="array" ref="O2533">INDEX($B$9:$F$1048576, $J2533, $K2533 )</f>
        <v>신보2023제7차(유)1-4</v>
      </c>
      <c r="P2533" t="str" cm="1">
        <f t="array" ref="P2533">IF( $L2533, TRIM(_xll.IMDP("IR", $G$5&amp;$N2533, $G$6)), "" )</f>
        <v/>
      </c>
      <c r="Q2533" t="b" cm="1">
        <f t="array" ref="Q2533">IF(
    $U$1=1, AND($P2533&lt;&gt;"", $P2533&lt;&gt;"...", $P2533&lt;&gt;"입력오류"),
    IF(
        $U$18=1, AND($P2533&lt;&gt;"", $P2533&lt;&gt;"...", $P2533&lt;&gt;"입력오류", ISNUMBER(FIND(INDEX($T$2:$T$7,$U$1),$P2533))),
        IF(
            $U$17="기타", AND($P2533&lt;&gt;"", $P2533&lt;&gt;"...", $P2533&lt;&gt;"입력오류", NOT(ISNUMBER(FIND($T$21:$T$34,$P2533)))),
            AND($P2533&lt;&gt;"", $P2533&lt;&gt;"...", $P2533&lt;&gt;"입력오류", $T$19=$P2533)
        )
    )
)</f>
        <v>0</v>
      </c>
    </row>
    <row r="2534" spans="1:17">
      <c r="A2534" t="s">
        <v>4924</v>
      </c>
      <c r="B2534" t="s">
        <v>4925</v>
      </c>
      <c r="I2534">
        <f t="shared" si="118"/>
        <v>2533</v>
      </c>
      <c r="J2534">
        <f t="shared" si="119"/>
        <v>2533</v>
      </c>
      <c r="K2534">
        <f t="shared" si="117"/>
        <v>1</v>
      </c>
      <c r="L2534" t="b">
        <f>COUNTIF($N$2:N2534, N2534)=1</f>
        <v>1</v>
      </c>
      <c r="M2534" s="37">
        <f>IF( $Q2534, MAX($M$1:M2533)+1, 0)</f>
        <v>0</v>
      </c>
      <c r="N2534" t="str" cm="1">
        <f t="array" ref="N2534">INDEX($A$9:$F$1048576, $J2534, $K2534 )</f>
        <v>70199</v>
      </c>
      <c r="O2534" t="str" cm="1">
        <f t="array" ref="O2534">INDEX($B$9:$F$1048576, $J2534, $K2534 )</f>
        <v>신보2023제8차(유)1-1</v>
      </c>
      <c r="P2534" t="str" cm="1">
        <f t="array" ref="P2534">IF( $L2534, TRIM(_xll.IMDP("IR", $G$5&amp;$N2534, $G$6)), "" )</f>
        <v/>
      </c>
      <c r="Q2534" t="b" cm="1">
        <f t="array" ref="Q2534">IF(
    $U$1=1, AND($P2534&lt;&gt;"", $P2534&lt;&gt;"...", $P2534&lt;&gt;"입력오류"),
    IF(
        $U$18=1, AND($P2534&lt;&gt;"", $P2534&lt;&gt;"...", $P2534&lt;&gt;"입력오류", ISNUMBER(FIND(INDEX($T$2:$T$7,$U$1),$P2534))),
        IF(
            $U$17="기타", AND($P2534&lt;&gt;"", $P2534&lt;&gt;"...", $P2534&lt;&gt;"입력오류", NOT(ISNUMBER(FIND($T$21:$T$34,$P2534)))),
            AND($P2534&lt;&gt;"", $P2534&lt;&gt;"...", $P2534&lt;&gt;"입력오류", $T$19=$P2534)
        )
    )
)</f>
        <v>0</v>
      </c>
    </row>
    <row r="2535" spans="1:17">
      <c r="A2535" t="s">
        <v>4926</v>
      </c>
      <c r="B2535" t="s">
        <v>4927</v>
      </c>
      <c r="I2535">
        <f t="shared" si="118"/>
        <v>2534</v>
      </c>
      <c r="J2535">
        <f t="shared" si="119"/>
        <v>2534</v>
      </c>
      <c r="K2535">
        <f t="shared" si="117"/>
        <v>1</v>
      </c>
      <c r="L2535" t="b">
        <f>COUNTIF($N$2:N2535, N2535)=1</f>
        <v>1</v>
      </c>
      <c r="M2535" s="37">
        <f>IF( $Q2535, MAX($M$1:M2534)+1, 0)</f>
        <v>0</v>
      </c>
      <c r="N2535" t="str" cm="1">
        <f t="array" ref="N2535">INDEX($A$9:$F$1048576, $J2535, $K2535 )</f>
        <v>70200</v>
      </c>
      <c r="O2535" t="str" cm="1">
        <f t="array" ref="O2535">INDEX($B$9:$F$1048576, $J2535, $K2535 )</f>
        <v>신보2023제8차(유)1-2</v>
      </c>
      <c r="P2535" t="str" cm="1">
        <f t="array" ref="P2535">IF( $L2535, TRIM(_xll.IMDP("IR", $G$5&amp;$N2535, $G$6)), "" )</f>
        <v/>
      </c>
      <c r="Q2535" t="b" cm="1">
        <f t="array" ref="Q2535">IF(
    $U$1=1, AND($P2535&lt;&gt;"", $P2535&lt;&gt;"...", $P2535&lt;&gt;"입력오류"),
    IF(
        $U$18=1, AND($P2535&lt;&gt;"", $P2535&lt;&gt;"...", $P2535&lt;&gt;"입력오류", ISNUMBER(FIND(INDEX($T$2:$T$7,$U$1),$P2535))),
        IF(
            $U$17="기타", AND($P2535&lt;&gt;"", $P2535&lt;&gt;"...", $P2535&lt;&gt;"입력오류", NOT(ISNUMBER(FIND($T$21:$T$34,$P2535)))),
            AND($P2535&lt;&gt;"", $P2535&lt;&gt;"...", $P2535&lt;&gt;"입력오류", $T$19=$P2535)
        )
    )
)</f>
        <v>0</v>
      </c>
    </row>
    <row r="2536" spans="1:17">
      <c r="A2536" t="s">
        <v>4928</v>
      </c>
      <c r="B2536" t="s">
        <v>4929</v>
      </c>
      <c r="I2536">
        <f t="shared" si="118"/>
        <v>2535</v>
      </c>
      <c r="J2536">
        <f t="shared" si="119"/>
        <v>2535</v>
      </c>
      <c r="K2536">
        <f t="shared" si="117"/>
        <v>1</v>
      </c>
      <c r="L2536" t="b">
        <f>COUNTIF($N$2:N2536, N2536)=1</f>
        <v>1</v>
      </c>
      <c r="M2536" s="37">
        <f>IF( $Q2536, MAX($M$1:M2535)+1, 0)</f>
        <v>0</v>
      </c>
      <c r="N2536" t="str" cm="1">
        <f t="array" ref="N2536">INDEX($A$9:$F$1048576, $J2536, $K2536 )</f>
        <v>70201</v>
      </c>
      <c r="O2536" t="str" cm="1">
        <f t="array" ref="O2536">INDEX($B$9:$F$1048576, $J2536, $K2536 )</f>
        <v>신보2023제9차(유)1-1</v>
      </c>
      <c r="P2536" t="str" cm="1">
        <f t="array" ref="P2536">IF( $L2536, TRIM(_xll.IMDP("IR", $G$5&amp;$N2536, $G$6)), "" )</f>
        <v/>
      </c>
      <c r="Q2536" t="b" cm="1">
        <f t="array" ref="Q2536">IF(
    $U$1=1, AND($P2536&lt;&gt;"", $P2536&lt;&gt;"...", $P2536&lt;&gt;"입력오류"),
    IF(
        $U$18=1, AND($P2536&lt;&gt;"", $P2536&lt;&gt;"...", $P2536&lt;&gt;"입력오류", ISNUMBER(FIND(INDEX($T$2:$T$7,$U$1),$P2536))),
        IF(
            $U$17="기타", AND($P2536&lt;&gt;"", $P2536&lt;&gt;"...", $P2536&lt;&gt;"입력오류", NOT(ISNUMBER(FIND($T$21:$T$34,$P2536)))),
            AND($P2536&lt;&gt;"", $P2536&lt;&gt;"...", $P2536&lt;&gt;"입력오류", $T$19=$P2536)
        )
    )
)</f>
        <v>0</v>
      </c>
    </row>
    <row r="2537" spans="1:17">
      <c r="A2537" t="s">
        <v>4930</v>
      </c>
      <c r="B2537" t="s">
        <v>4931</v>
      </c>
      <c r="I2537">
        <f t="shared" si="118"/>
        <v>2536</v>
      </c>
      <c r="J2537">
        <f t="shared" si="119"/>
        <v>2536</v>
      </c>
      <c r="K2537">
        <f t="shared" si="117"/>
        <v>1</v>
      </c>
      <c r="L2537" t="b">
        <f>COUNTIF($N$2:N2537, N2537)=1</f>
        <v>1</v>
      </c>
      <c r="M2537" s="37">
        <f>IF( $Q2537, MAX($M$1:M2536)+1, 0)</f>
        <v>0</v>
      </c>
      <c r="N2537" t="str" cm="1">
        <f t="array" ref="N2537">INDEX($A$9:$F$1048576, $J2537, $K2537 )</f>
        <v>70202</v>
      </c>
      <c r="O2537" t="str" cm="1">
        <f t="array" ref="O2537">INDEX($B$9:$F$1048576, $J2537, $K2537 )</f>
        <v>신보2023제9차(유)1-2</v>
      </c>
      <c r="P2537" t="str" cm="1">
        <f t="array" ref="P2537">IF( $L2537, TRIM(_xll.IMDP("IR", $G$5&amp;$N2537, $G$6)), "" )</f>
        <v/>
      </c>
      <c r="Q2537" t="b" cm="1">
        <f t="array" ref="Q2537">IF(
    $U$1=1, AND($P2537&lt;&gt;"", $P2537&lt;&gt;"...", $P2537&lt;&gt;"입력오류"),
    IF(
        $U$18=1, AND($P2537&lt;&gt;"", $P2537&lt;&gt;"...", $P2537&lt;&gt;"입력오류", ISNUMBER(FIND(INDEX($T$2:$T$7,$U$1),$P2537))),
        IF(
            $U$17="기타", AND($P2537&lt;&gt;"", $P2537&lt;&gt;"...", $P2537&lt;&gt;"입력오류", NOT(ISNUMBER(FIND($T$21:$T$34,$P2537)))),
            AND($P2537&lt;&gt;"", $P2537&lt;&gt;"...", $P2537&lt;&gt;"입력오류", $T$19=$P2537)
        )
    )
)</f>
        <v>0</v>
      </c>
    </row>
    <row r="2538" spans="1:17">
      <c r="A2538" t="s">
        <v>4932</v>
      </c>
      <c r="B2538" t="s">
        <v>4933</v>
      </c>
      <c r="I2538">
        <f t="shared" si="118"/>
        <v>2537</v>
      </c>
      <c r="J2538">
        <f t="shared" si="119"/>
        <v>2537</v>
      </c>
      <c r="K2538">
        <f t="shared" si="117"/>
        <v>1</v>
      </c>
      <c r="L2538" t="b">
        <f>COUNTIF($N$2:N2538, N2538)=1</f>
        <v>1</v>
      </c>
      <c r="M2538" s="37">
        <f>IF( $Q2538, MAX($M$1:M2537)+1, 0)</f>
        <v>0</v>
      </c>
      <c r="N2538" t="str" cm="1">
        <f t="array" ref="N2538">INDEX($A$9:$F$1048576, $J2538, $K2538 )</f>
        <v>70225</v>
      </c>
      <c r="O2538" t="str" cm="1">
        <f t="array" ref="O2538">INDEX($B$9:$F$1048576, $J2538, $K2538 )</f>
        <v>나이스권선유동화전문(유)1</v>
      </c>
      <c r="P2538" t="str" cm="1">
        <f t="array" ref="P2538">IF( $L2538, TRIM(_xll.IMDP("IR", $G$5&amp;$N2538, $G$6)), "" )</f>
        <v/>
      </c>
      <c r="Q2538" t="b" cm="1">
        <f t="array" ref="Q2538">IF(
    $U$1=1, AND($P2538&lt;&gt;"", $P2538&lt;&gt;"...", $P2538&lt;&gt;"입력오류"),
    IF(
        $U$18=1, AND($P2538&lt;&gt;"", $P2538&lt;&gt;"...", $P2538&lt;&gt;"입력오류", ISNUMBER(FIND(INDEX($T$2:$T$7,$U$1),$P2538))),
        IF(
            $U$17="기타", AND($P2538&lt;&gt;"", $P2538&lt;&gt;"...", $P2538&lt;&gt;"입력오류", NOT(ISNUMBER(FIND($T$21:$T$34,$P2538)))),
            AND($P2538&lt;&gt;"", $P2538&lt;&gt;"...", $P2538&lt;&gt;"입력오류", $T$19=$P2538)
        )
    )
)</f>
        <v>0</v>
      </c>
    </row>
    <row r="2539" spans="1:17">
      <c r="A2539" t="s">
        <v>4934</v>
      </c>
      <c r="B2539" t="s">
        <v>4935</v>
      </c>
      <c r="I2539">
        <f t="shared" si="118"/>
        <v>2538</v>
      </c>
      <c r="J2539">
        <f t="shared" si="119"/>
        <v>2538</v>
      </c>
      <c r="K2539">
        <f t="shared" si="117"/>
        <v>1</v>
      </c>
      <c r="L2539" t="b">
        <f>COUNTIF($N$2:N2539, N2539)=1</f>
        <v>1</v>
      </c>
      <c r="M2539" s="37">
        <f>IF( $Q2539, MAX($M$1:M2538)+1, 0)</f>
        <v>0</v>
      </c>
      <c r="N2539" t="str" cm="1">
        <f t="array" ref="N2539">INDEX($A$9:$F$1048576, $J2539, $K2539 )</f>
        <v>70260</v>
      </c>
      <c r="O2539" t="str" cm="1">
        <f t="array" ref="O2539">INDEX($B$9:$F$1048576, $J2539, $K2539 )</f>
        <v>유플러스파이브지제69차(유)1-2</v>
      </c>
      <c r="P2539" t="str" cm="1">
        <f t="array" ref="P2539">IF( $L2539, TRIM(_xll.IMDP("IR", $G$5&amp;$N2539, $G$6)), "" )</f>
        <v/>
      </c>
      <c r="Q2539" t="b" cm="1">
        <f t="array" ref="Q2539">IF(
    $U$1=1, AND($P2539&lt;&gt;"", $P2539&lt;&gt;"...", $P2539&lt;&gt;"입력오류"),
    IF(
        $U$18=1, AND($P2539&lt;&gt;"", $P2539&lt;&gt;"...", $P2539&lt;&gt;"입력오류", ISNUMBER(FIND(INDEX($T$2:$T$7,$U$1),$P2539))),
        IF(
            $U$17="기타", AND($P2539&lt;&gt;"", $P2539&lt;&gt;"...", $P2539&lt;&gt;"입력오류", NOT(ISNUMBER(FIND($T$21:$T$34,$P2539)))),
            AND($P2539&lt;&gt;"", $P2539&lt;&gt;"...", $P2539&lt;&gt;"입력오류", $T$19=$P2539)
        )
    )
)</f>
        <v>0</v>
      </c>
    </row>
    <row r="2540" spans="1:17">
      <c r="A2540" t="s">
        <v>4936</v>
      </c>
      <c r="B2540" t="s">
        <v>4937</v>
      </c>
      <c r="I2540">
        <f t="shared" si="118"/>
        <v>2539</v>
      </c>
      <c r="J2540">
        <f t="shared" si="119"/>
        <v>2539</v>
      </c>
      <c r="K2540">
        <f t="shared" si="117"/>
        <v>1</v>
      </c>
      <c r="L2540" t="b">
        <f>COUNTIF($N$2:N2540, N2540)=1</f>
        <v>1</v>
      </c>
      <c r="M2540" s="37">
        <f>IF( $Q2540, MAX($M$1:M2539)+1, 0)</f>
        <v>0</v>
      </c>
      <c r="N2540" t="str" cm="1">
        <f t="array" ref="N2540">INDEX($A$9:$F$1048576, $J2540, $K2540 )</f>
        <v>70261</v>
      </c>
      <c r="O2540" t="str" cm="1">
        <f t="array" ref="O2540">INDEX($B$9:$F$1048576, $J2540, $K2540 )</f>
        <v>유플러스파이브지제69차(유)1-3</v>
      </c>
      <c r="P2540" t="str" cm="1">
        <f t="array" ref="P2540">IF( $L2540, TRIM(_xll.IMDP("IR", $G$5&amp;$N2540, $G$6)), "" )</f>
        <v/>
      </c>
      <c r="Q2540" t="b" cm="1">
        <f t="array" ref="Q2540">IF(
    $U$1=1, AND($P2540&lt;&gt;"", $P2540&lt;&gt;"...", $P2540&lt;&gt;"입력오류"),
    IF(
        $U$18=1, AND($P2540&lt;&gt;"", $P2540&lt;&gt;"...", $P2540&lt;&gt;"입력오류", ISNUMBER(FIND(INDEX($T$2:$T$7,$U$1),$P2540))),
        IF(
            $U$17="기타", AND($P2540&lt;&gt;"", $P2540&lt;&gt;"...", $P2540&lt;&gt;"입력오류", NOT(ISNUMBER(FIND($T$21:$T$34,$P2540)))),
            AND($P2540&lt;&gt;"", $P2540&lt;&gt;"...", $P2540&lt;&gt;"입력오류", $T$19=$P2540)
        )
    )
)</f>
        <v>0</v>
      </c>
    </row>
    <row r="2541" spans="1:17">
      <c r="A2541" t="s">
        <v>4938</v>
      </c>
      <c r="B2541" t="s">
        <v>4939</v>
      </c>
      <c r="I2541">
        <f t="shared" si="118"/>
        <v>2540</v>
      </c>
      <c r="J2541">
        <f t="shared" si="119"/>
        <v>2540</v>
      </c>
      <c r="K2541">
        <f t="shared" si="117"/>
        <v>1</v>
      </c>
      <c r="L2541" t="b">
        <f>COUNTIF($N$2:N2541, N2541)=1</f>
        <v>1</v>
      </c>
      <c r="M2541" s="37">
        <f>IF( $Q2541, MAX($M$1:M2540)+1, 0)</f>
        <v>0</v>
      </c>
      <c r="N2541" t="str" cm="1">
        <f t="array" ref="N2541">INDEX($A$9:$F$1048576, $J2541, $K2541 )</f>
        <v>70262</v>
      </c>
      <c r="O2541" t="str" cm="1">
        <f t="array" ref="O2541">INDEX($B$9:$F$1048576, $J2541, $K2541 )</f>
        <v>유플러스파이브지제69차(유)1-4</v>
      </c>
      <c r="P2541" t="str" cm="1">
        <f t="array" ref="P2541">IF( $L2541, TRIM(_xll.IMDP("IR", $G$5&amp;$N2541, $G$6)), "" )</f>
        <v/>
      </c>
      <c r="Q2541" t="b" cm="1">
        <f t="array" ref="Q2541">IF(
    $U$1=1, AND($P2541&lt;&gt;"", $P2541&lt;&gt;"...", $P2541&lt;&gt;"입력오류"),
    IF(
        $U$18=1, AND($P2541&lt;&gt;"", $P2541&lt;&gt;"...", $P2541&lt;&gt;"입력오류", ISNUMBER(FIND(INDEX($T$2:$T$7,$U$1),$P2541))),
        IF(
            $U$17="기타", AND($P2541&lt;&gt;"", $P2541&lt;&gt;"...", $P2541&lt;&gt;"입력오류", NOT(ISNUMBER(FIND($T$21:$T$34,$P2541)))),
            AND($P2541&lt;&gt;"", $P2541&lt;&gt;"...", $P2541&lt;&gt;"입력오류", $T$19=$P2541)
        )
    )
)</f>
        <v>0</v>
      </c>
    </row>
    <row r="2542" spans="1:17">
      <c r="A2542" t="s">
        <v>4940</v>
      </c>
      <c r="B2542" t="s">
        <v>4941</v>
      </c>
      <c r="I2542">
        <f t="shared" si="118"/>
        <v>2541</v>
      </c>
      <c r="J2542">
        <f t="shared" si="119"/>
        <v>2541</v>
      </c>
      <c r="K2542">
        <f t="shared" si="117"/>
        <v>1</v>
      </c>
      <c r="L2542" t="b">
        <f>COUNTIF($N$2:N2542, N2542)=1</f>
        <v>1</v>
      </c>
      <c r="M2542" s="37">
        <f>IF( $Q2542, MAX($M$1:M2541)+1, 0)</f>
        <v>0</v>
      </c>
      <c r="N2542" t="str" cm="1">
        <f t="array" ref="N2542">INDEX($A$9:$F$1048576, $J2542, $K2542 )</f>
        <v>70263</v>
      </c>
      <c r="O2542" t="str" cm="1">
        <f t="array" ref="O2542">INDEX($B$9:$F$1048576, $J2542, $K2542 )</f>
        <v>유플러스파이브지제69차(유)1-5</v>
      </c>
      <c r="P2542" t="str" cm="1">
        <f t="array" ref="P2542">IF( $L2542, TRIM(_xll.IMDP("IR", $G$5&amp;$N2542, $G$6)), "" )</f>
        <v/>
      </c>
      <c r="Q2542" t="b" cm="1">
        <f t="array" ref="Q2542">IF(
    $U$1=1, AND($P2542&lt;&gt;"", $P2542&lt;&gt;"...", $P2542&lt;&gt;"입력오류"),
    IF(
        $U$18=1, AND($P2542&lt;&gt;"", $P2542&lt;&gt;"...", $P2542&lt;&gt;"입력오류", ISNUMBER(FIND(INDEX($T$2:$T$7,$U$1),$P2542))),
        IF(
            $U$17="기타", AND($P2542&lt;&gt;"", $P2542&lt;&gt;"...", $P2542&lt;&gt;"입력오류", NOT(ISNUMBER(FIND($T$21:$T$34,$P2542)))),
            AND($P2542&lt;&gt;"", $P2542&lt;&gt;"...", $P2542&lt;&gt;"입력오류", $T$19=$P2542)
        )
    )
)</f>
        <v>0</v>
      </c>
    </row>
    <row r="2543" spans="1:17">
      <c r="A2543" t="s">
        <v>4942</v>
      </c>
      <c r="B2543" t="s">
        <v>4943</v>
      </c>
      <c r="I2543">
        <f t="shared" si="118"/>
        <v>2542</v>
      </c>
      <c r="J2543">
        <f t="shared" si="119"/>
        <v>2542</v>
      </c>
      <c r="K2543">
        <f t="shared" si="117"/>
        <v>1</v>
      </c>
      <c r="L2543" t="b">
        <f>COUNTIF($N$2:N2543, N2543)=1</f>
        <v>1</v>
      </c>
      <c r="M2543" s="37">
        <f>IF( $Q2543, MAX($M$1:M2542)+1, 0)</f>
        <v>0</v>
      </c>
      <c r="N2543" t="str" cm="1">
        <f t="array" ref="N2543">INDEX($A$9:$F$1048576, $J2543, $K2543 )</f>
        <v>70264</v>
      </c>
      <c r="O2543" t="str" cm="1">
        <f t="array" ref="O2543">INDEX($B$9:$F$1048576, $J2543, $K2543 )</f>
        <v>유플러스파이브지제69차(유)1-6</v>
      </c>
      <c r="P2543" t="str" cm="1">
        <f t="array" ref="P2543">IF( $L2543, TRIM(_xll.IMDP("IR", $G$5&amp;$N2543, $G$6)), "" )</f>
        <v/>
      </c>
      <c r="Q2543" t="b" cm="1">
        <f t="array" ref="Q2543">IF(
    $U$1=1, AND($P2543&lt;&gt;"", $P2543&lt;&gt;"...", $P2543&lt;&gt;"입력오류"),
    IF(
        $U$18=1, AND($P2543&lt;&gt;"", $P2543&lt;&gt;"...", $P2543&lt;&gt;"입력오류", ISNUMBER(FIND(INDEX($T$2:$T$7,$U$1),$P2543))),
        IF(
            $U$17="기타", AND($P2543&lt;&gt;"", $P2543&lt;&gt;"...", $P2543&lt;&gt;"입력오류", NOT(ISNUMBER(FIND($T$21:$T$34,$P2543)))),
            AND($P2543&lt;&gt;"", $P2543&lt;&gt;"...", $P2543&lt;&gt;"입력오류", $T$19=$P2543)
        )
    )
)</f>
        <v>0</v>
      </c>
    </row>
    <row r="2544" spans="1:17">
      <c r="A2544" t="s">
        <v>4944</v>
      </c>
      <c r="B2544" t="s">
        <v>4945</v>
      </c>
      <c r="I2544">
        <f t="shared" si="118"/>
        <v>2543</v>
      </c>
      <c r="J2544">
        <f t="shared" si="119"/>
        <v>2543</v>
      </c>
      <c r="K2544">
        <f t="shared" si="117"/>
        <v>1</v>
      </c>
      <c r="L2544" t="b">
        <f>COUNTIF($N$2:N2544, N2544)=1</f>
        <v>1</v>
      </c>
      <c r="M2544" s="37">
        <f>IF( $Q2544, MAX($M$1:M2543)+1, 0)</f>
        <v>0</v>
      </c>
      <c r="N2544" t="str" cm="1">
        <f t="array" ref="N2544">INDEX($A$9:$F$1048576, $J2544, $K2544 )</f>
        <v>70265</v>
      </c>
      <c r="O2544" t="str" cm="1">
        <f t="array" ref="O2544">INDEX($B$9:$F$1048576, $J2544, $K2544 )</f>
        <v>유플러스파이브지제69차(유)1-7</v>
      </c>
      <c r="P2544" t="str" cm="1">
        <f t="array" ref="P2544">IF( $L2544, TRIM(_xll.IMDP("IR", $G$5&amp;$N2544, $G$6)), "" )</f>
        <v/>
      </c>
      <c r="Q2544" t="b" cm="1">
        <f t="array" ref="Q2544">IF(
    $U$1=1, AND($P2544&lt;&gt;"", $P2544&lt;&gt;"...", $P2544&lt;&gt;"입력오류"),
    IF(
        $U$18=1, AND($P2544&lt;&gt;"", $P2544&lt;&gt;"...", $P2544&lt;&gt;"입력오류", ISNUMBER(FIND(INDEX($T$2:$T$7,$U$1),$P2544))),
        IF(
            $U$17="기타", AND($P2544&lt;&gt;"", $P2544&lt;&gt;"...", $P2544&lt;&gt;"입력오류", NOT(ISNUMBER(FIND($T$21:$T$34,$P2544)))),
            AND($P2544&lt;&gt;"", $P2544&lt;&gt;"...", $P2544&lt;&gt;"입력오류", $T$19=$P2544)
        )
    )
)</f>
        <v>0</v>
      </c>
    </row>
    <row r="2545" spans="1:17">
      <c r="A2545" t="s">
        <v>4946</v>
      </c>
      <c r="B2545" t="s">
        <v>4947</v>
      </c>
      <c r="I2545">
        <f t="shared" si="118"/>
        <v>2544</v>
      </c>
      <c r="J2545">
        <f t="shared" si="119"/>
        <v>2544</v>
      </c>
      <c r="K2545">
        <f t="shared" si="117"/>
        <v>1</v>
      </c>
      <c r="L2545" t="b">
        <f>COUNTIF($N$2:N2545, N2545)=1</f>
        <v>1</v>
      </c>
      <c r="M2545" s="37">
        <f>IF( $Q2545, MAX($M$1:M2544)+1, 0)</f>
        <v>0</v>
      </c>
      <c r="N2545" t="str" cm="1">
        <f t="array" ref="N2545">INDEX($A$9:$F$1048576, $J2545, $K2545 )</f>
        <v>70266</v>
      </c>
      <c r="O2545" t="str" cm="1">
        <f t="array" ref="O2545">INDEX($B$9:$F$1048576, $J2545, $K2545 )</f>
        <v>유플러스파이브지제69차(유)1-8</v>
      </c>
      <c r="P2545" t="str" cm="1">
        <f t="array" ref="P2545">IF( $L2545, TRIM(_xll.IMDP("IR", $G$5&amp;$N2545, $G$6)), "" )</f>
        <v/>
      </c>
      <c r="Q2545" t="b" cm="1">
        <f t="array" ref="Q2545">IF(
    $U$1=1, AND($P2545&lt;&gt;"", $P2545&lt;&gt;"...", $P2545&lt;&gt;"입력오류"),
    IF(
        $U$18=1, AND($P2545&lt;&gt;"", $P2545&lt;&gt;"...", $P2545&lt;&gt;"입력오류", ISNUMBER(FIND(INDEX($T$2:$T$7,$U$1),$P2545))),
        IF(
            $U$17="기타", AND($P2545&lt;&gt;"", $P2545&lt;&gt;"...", $P2545&lt;&gt;"입력오류", NOT(ISNUMBER(FIND($T$21:$T$34,$P2545)))),
            AND($P2545&lt;&gt;"", $P2545&lt;&gt;"...", $P2545&lt;&gt;"입력오류", $T$19=$P2545)
        )
    )
)</f>
        <v>0</v>
      </c>
    </row>
    <row r="2546" spans="1:17">
      <c r="A2546" t="s">
        <v>4948</v>
      </c>
      <c r="B2546" t="s">
        <v>4949</v>
      </c>
      <c r="I2546">
        <f t="shared" si="118"/>
        <v>2545</v>
      </c>
      <c r="J2546">
        <f t="shared" si="119"/>
        <v>2545</v>
      </c>
      <c r="K2546">
        <f t="shared" si="117"/>
        <v>1</v>
      </c>
      <c r="L2546" t="b">
        <f>COUNTIF($N$2:N2546, N2546)=1</f>
        <v>1</v>
      </c>
      <c r="M2546" s="37">
        <f>IF( $Q2546, MAX($M$1:M2545)+1, 0)</f>
        <v>0</v>
      </c>
      <c r="N2546" t="str" cm="1">
        <f t="array" ref="N2546">INDEX($A$9:$F$1048576, $J2546, $K2546 )</f>
        <v>70267</v>
      </c>
      <c r="O2546" t="str" cm="1">
        <f t="array" ref="O2546">INDEX($B$9:$F$1048576, $J2546, $K2546 )</f>
        <v>유플러스파이브지제69차(유)1-9</v>
      </c>
      <c r="P2546" t="str" cm="1">
        <f t="array" ref="P2546">IF( $L2546, TRIM(_xll.IMDP("IR", $G$5&amp;$N2546, $G$6)), "" )</f>
        <v/>
      </c>
      <c r="Q2546" t="b" cm="1">
        <f t="array" ref="Q2546">IF(
    $U$1=1, AND($P2546&lt;&gt;"", $P2546&lt;&gt;"...", $P2546&lt;&gt;"입력오류"),
    IF(
        $U$18=1, AND($P2546&lt;&gt;"", $P2546&lt;&gt;"...", $P2546&lt;&gt;"입력오류", ISNUMBER(FIND(INDEX($T$2:$T$7,$U$1),$P2546))),
        IF(
            $U$17="기타", AND($P2546&lt;&gt;"", $P2546&lt;&gt;"...", $P2546&lt;&gt;"입력오류", NOT(ISNUMBER(FIND($T$21:$T$34,$P2546)))),
            AND($P2546&lt;&gt;"", $P2546&lt;&gt;"...", $P2546&lt;&gt;"입력오류", $T$19=$P2546)
        )
    )
)</f>
        <v>0</v>
      </c>
    </row>
    <row r="2547" spans="1:17">
      <c r="A2547" t="s">
        <v>4950</v>
      </c>
      <c r="B2547" t="s">
        <v>4951</v>
      </c>
      <c r="I2547">
        <f t="shared" si="118"/>
        <v>2546</v>
      </c>
      <c r="J2547">
        <f t="shared" si="119"/>
        <v>2546</v>
      </c>
      <c r="K2547">
        <f t="shared" si="117"/>
        <v>1</v>
      </c>
      <c r="L2547" t="b">
        <f>COUNTIF($N$2:N2547, N2547)=1</f>
        <v>1</v>
      </c>
      <c r="M2547" s="37">
        <f>IF( $Q2547, MAX($M$1:M2546)+1, 0)</f>
        <v>0</v>
      </c>
      <c r="N2547" t="str" cm="1">
        <f t="array" ref="N2547">INDEX($A$9:$F$1048576, $J2547, $K2547 )</f>
        <v>70268</v>
      </c>
      <c r="O2547" t="str" cm="1">
        <f t="array" ref="O2547">INDEX($B$9:$F$1048576, $J2547, $K2547 )</f>
        <v>유플러스파이브지제69차(유)1-10</v>
      </c>
      <c r="P2547" t="str" cm="1">
        <f t="array" ref="P2547">IF( $L2547, TRIM(_xll.IMDP("IR", $G$5&amp;$N2547, $G$6)), "" )</f>
        <v/>
      </c>
      <c r="Q2547" t="b" cm="1">
        <f t="array" ref="Q2547">IF(
    $U$1=1, AND($P2547&lt;&gt;"", $P2547&lt;&gt;"...", $P2547&lt;&gt;"입력오류"),
    IF(
        $U$18=1, AND($P2547&lt;&gt;"", $P2547&lt;&gt;"...", $P2547&lt;&gt;"입력오류", ISNUMBER(FIND(INDEX($T$2:$T$7,$U$1),$P2547))),
        IF(
            $U$17="기타", AND($P2547&lt;&gt;"", $P2547&lt;&gt;"...", $P2547&lt;&gt;"입력오류", NOT(ISNUMBER(FIND($T$21:$T$34,$P2547)))),
            AND($P2547&lt;&gt;"", $P2547&lt;&gt;"...", $P2547&lt;&gt;"입력오류", $T$19=$P2547)
        )
    )
)</f>
        <v>0</v>
      </c>
    </row>
    <row r="2548" spans="1:17">
      <c r="A2548" t="s">
        <v>4952</v>
      </c>
      <c r="B2548" t="s">
        <v>4953</v>
      </c>
      <c r="I2548">
        <f t="shared" si="118"/>
        <v>2547</v>
      </c>
      <c r="J2548">
        <f t="shared" si="119"/>
        <v>2547</v>
      </c>
      <c r="K2548">
        <f t="shared" si="117"/>
        <v>1</v>
      </c>
      <c r="L2548" t="b">
        <f>COUNTIF($N$2:N2548, N2548)=1</f>
        <v>1</v>
      </c>
      <c r="M2548" s="37">
        <f>IF( $Q2548, MAX($M$1:M2547)+1, 0)</f>
        <v>0</v>
      </c>
      <c r="N2548" t="str" cm="1">
        <f t="array" ref="N2548">INDEX($A$9:$F$1048576, $J2548, $K2548 )</f>
        <v>70269</v>
      </c>
      <c r="O2548" t="str" cm="1">
        <f t="array" ref="O2548">INDEX($B$9:$F$1048576, $J2548, $K2548 )</f>
        <v>유플러스파이브지제69차(유)1-11</v>
      </c>
      <c r="P2548" t="str" cm="1">
        <f t="array" ref="P2548">IF( $L2548, TRIM(_xll.IMDP("IR", $G$5&amp;$N2548, $G$6)), "" )</f>
        <v/>
      </c>
      <c r="Q2548" t="b" cm="1">
        <f t="array" ref="Q2548">IF(
    $U$1=1, AND($P2548&lt;&gt;"", $P2548&lt;&gt;"...", $P2548&lt;&gt;"입력오류"),
    IF(
        $U$18=1, AND($P2548&lt;&gt;"", $P2548&lt;&gt;"...", $P2548&lt;&gt;"입력오류", ISNUMBER(FIND(INDEX($T$2:$T$7,$U$1),$P2548))),
        IF(
            $U$17="기타", AND($P2548&lt;&gt;"", $P2548&lt;&gt;"...", $P2548&lt;&gt;"입력오류", NOT(ISNUMBER(FIND($T$21:$T$34,$P2548)))),
            AND($P2548&lt;&gt;"", $P2548&lt;&gt;"...", $P2548&lt;&gt;"입력오류", $T$19=$P2548)
        )
    )
)</f>
        <v>0</v>
      </c>
    </row>
    <row r="2549" spans="1:17">
      <c r="A2549" t="s">
        <v>4954</v>
      </c>
      <c r="B2549" t="s">
        <v>4955</v>
      </c>
      <c r="I2549">
        <f t="shared" si="118"/>
        <v>2548</v>
      </c>
      <c r="J2549">
        <f t="shared" si="119"/>
        <v>2548</v>
      </c>
      <c r="K2549">
        <f t="shared" si="117"/>
        <v>1</v>
      </c>
      <c r="L2549" t="b">
        <f>COUNTIF($N$2:N2549, N2549)=1</f>
        <v>1</v>
      </c>
      <c r="M2549" s="37">
        <f>IF( $Q2549, MAX($M$1:M2548)+1, 0)</f>
        <v>0</v>
      </c>
      <c r="N2549" t="str" cm="1">
        <f t="array" ref="N2549">INDEX($A$9:$F$1048576, $J2549, $K2549 )</f>
        <v>70270</v>
      </c>
      <c r="O2549" t="str" cm="1">
        <f t="array" ref="O2549">INDEX($B$9:$F$1048576, $J2549, $K2549 )</f>
        <v>유플러스파이브지제69차(유)1-12</v>
      </c>
      <c r="P2549" t="str" cm="1">
        <f t="array" ref="P2549">IF( $L2549, TRIM(_xll.IMDP("IR", $G$5&amp;$N2549, $G$6)), "" )</f>
        <v/>
      </c>
      <c r="Q2549" t="b" cm="1">
        <f t="array" ref="Q2549">IF(
    $U$1=1, AND($P2549&lt;&gt;"", $P2549&lt;&gt;"...", $P2549&lt;&gt;"입력오류"),
    IF(
        $U$18=1, AND($P2549&lt;&gt;"", $P2549&lt;&gt;"...", $P2549&lt;&gt;"입력오류", ISNUMBER(FIND(INDEX($T$2:$T$7,$U$1),$P2549))),
        IF(
            $U$17="기타", AND($P2549&lt;&gt;"", $P2549&lt;&gt;"...", $P2549&lt;&gt;"입력오류", NOT(ISNUMBER(FIND($T$21:$T$34,$P2549)))),
            AND($P2549&lt;&gt;"", $P2549&lt;&gt;"...", $P2549&lt;&gt;"입력오류", $T$19=$P2549)
        )
    )
)</f>
        <v>0</v>
      </c>
    </row>
    <row r="2550" spans="1:17">
      <c r="A2550" t="s">
        <v>4956</v>
      </c>
      <c r="B2550" t="s">
        <v>4957</v>
      </c>
      <c r="I2550">
        <f t="shared" si="118"/>
        <v>2549</v>
      </c>
      <c r="J2550">
        <f t="shared" si="119"/>
        <v>2549</v>
      </c>
      <c r="K2550">
        <f t="shared" si="117"/>
        <v>1</v>
      </c>
      <c r="L2550" t="b">
        <f>COUNTIF($N$2:N2550, N2550)=1</f>
        <v>1</v>
      </c>
      <c r="M2550" s="37">
        <f>IF( $Q2550, MAX($M$1:M2549)+1, 0)</f>
        <v>0</v>
      </c>
      <c r="N2550" t="str" cm="1">
        <f t="array" ref="N2550">INDEX($A$9:$F$1048576, $J2550, $K2550 )</f>
        <v>70271</v>
      </c>
      <c r="O2550" t="str" cm="1">
        <f t="array" ref="O2550">INDEX($B$9:$F$1048576, $J2550, $K2550 )</f>
        <v>유플러스파이브지제69차(유)1-13</v>
      </c>
      <c r="P2550" t="str" cm="1">
        <f t="array" ref="P2550">IF( $L2550, TRIM(_xll.IMDP("IR", $G$5&amp;$N2550, $G$6)), "" )</f>
        <v/>
      </c>
      <c r="Q2550" t="b" cm="1">
        <f t="array" ref="Q2550">IF(
    $U$1=1, AND($P2550&lt;&gt;"", $P2550&lt;&gt;"...", $P2550&lt;&gt;"입력오류"),
    IF(
        $U$18=1, AND($P2550&lt;&gt;"", $P2550&lt;&gt;"...", $P2550&lt;&gt;"입력오류", ISNUMBER(FIND(INDEX($T$2:$T$7,$U$1),$P2550))),
        IF(
            $U$17="기타", AND($P2550&lt;&gt;"", $P2550&lt;&gt;"...", $P2550&lt;&gt;"입력오류", NOT(ISNUMBER(FIND($T$21:$T$34,$P2550)))),
            AND($P2550&lt;&gt;"", $P2550&lt;&gt;"...", $P2550&lt;&gt;"입력오류", $T$19=$P2550)
        )
    )
)</f>
        <v>0</v>
      </c>
    </row>
    <row r="2551" spans="1:17">
      <c r="A2551" t="s">
        <v>4958</v>
      </c>
      <c r="B2551" t="s">
        <v>4959</v>
      </c>
      <c r="I2551">
        <f t="shared" si="118"/>
        <v>2550</v>
      </c>
      <c r="J2551">
        <f t="shared" si="119"/>
        <v>2550</v>
      </c>
      <c r="K2551">
        <f t="shared" si="117"/>
        <v>1</v>
      </c>
      <c r="L2551" t="b">
        <f>COUNTIF($N$2:N2551, N2551)=1</f>
        <v>1</v>
      </c>
      <c r="M2551" s="37">
        <f>IF( $Q2551, MAX($M$1:M2550)+1, 0)</f>
        <v>0</v>
      </c>
      <c r="N2551" t="str" cm="1">
        <f t="array" ref="N2551">INDEX($A$9:$F$1048576, $J2551, $K2551 )</f>
        <v>70272</v>
      </c>
      <c r="O2551" t="str" cm="1">
        <f t="array" ref="O2551">INDEX($B$9:$F$1048576, $J2551, $K2551 )</f>
        <v>유플러스파이브지제69차(유)1-14</v>
      </c>
      <c r="P2551" t="str" cm="1">
        <f t="array" ref="P2551">IF( $L2551, TRIM(_xll.IMDP("IR", $G$5&amp;$N2551, $G$6)), "" )</f>
        <v/>
      </c>
      <c r="Q2551" t="b" cm="1">
        <f t="array" ref="Q2551">IF(
    $U$1=1, AND($P2551&lt;&gt;"", $P2551&lt;&gt;"...", $P2551&lt;&gt;"입력오류"),
    IF(
        $U$18=1, AND($P2551&lt;&gt;"", $P2551&lt;&gt;"...", $P2551&lt;&gt;"입력오류", ISNUMBER(FIND(INDEX($T$2:$T$7,$U$1),$P2551))),
        IF(
            $U$17="기타", AND($P2551&lt;&gt;"", $P2551&lt;&gt;"...", $P2551&lt;&gt;"입력오류", NOT(ISNUMBER(FIND($T$21:$T$34,$P2551)))),
            AND($P2551&lt;&gt;"", $P2551&lt;&gt;"...", $P2551&lt;&gt;"입력오류", $T$19=$P2551)
        )
    )
)</f>
        <v>0</v>
      </c>
    </row>
    <row r="2552" spans="1:17">
      <c r="A2552" t="s">
        <v>4960</v>
      </c>
      <c r="B2552" t="s">
        <v>4961</v>
      </c>
      <c r="I2552">
        <f t="shared" si="118"/>
        <v>2551</v>
      </c>
      <c r="J2552">
        <f t="shared" si="119"/>
        <v>2551</v>
      </c>
      <c r="K2552">
        <f t="shared" si="117"/>
        <v>1</v>
      </c>
      <c r="L2552" t="b">
        <f>COUNTIF($N$2:N2552, N2552)=1</f>
        <v>1</v>
      </c>
      <c r="M2552" s="37">
        <f>IF( $Q2552, MAX($M$1:M2551)+1, 0)</f>
        <v>0</v>
      </c>
      <c r="N2552" t="str" cm="1">
        <f t="array" ref="N2552">INDEX($A$9:$F$1048576, $J2552, $K2552 )</f>
        <v>70273</v>
      </c>
      <c r="O2552" t="str" cm="1">
        <f t="array" ref="O2552">INDEX($B$9:$F$1048576, $J2552, $K2552 )</f>
        <v>유플러스파이브지제69차(유)1-15</v>
      </c>
      <c r="P2552" t="str" cm="1">
        <f t="array" ref="P2552">IF( $L2552, TRIM(_xll.IMDP("IR", $G$5&amp;$N2552, $G$6)), "" )</f>
        <v/>
      </c>
      <c r="Q2552" t="b" cm="1">
        <f t="array" ref="Q2552">IF(
    $U$1=1, AND($P2552&lt;&gt;"", $P2552&lt;&gt;"...", $P2552&lt;&gt;"입력오류"),
    IF(
        $U$18=1, AND($P2552&lt;&gt;"", $P2552&lt;&gt;"...", $P2552&lt;&gt;"입력오류", ISNUMBER(FIND(INDEX($T$2:$T$7,$U$1),$P2552))),
        IF(
            $U$17="기타", AND($P2552&lt;&gt;"", $P2552&lt;&gt;"...", $P2552&lt;&gt;"입력오류", NOT(ISNUMBER(FIND($T$21:$T$34,$P2552)))),
            AND($P2552&lt;&gt;"", $P2552&lt;&gt;"...", $P2552&lt;&gt;"입력오류", $T$19=$P2552)
        )
    )
)</f>
        <v>0</v>
      </c>
    </row>
    <row r="2553" spans="1:17">
      <c r="A2553" t="s">
        <v>4962</v>
      </c>
      <c r="B2553" t="s">
        <v>4963</v>
      </c>
      <c r="I2553">
        <f t="shared" si="118"/>
        <v>2552</v>
      </c>
      <c r="J2553">
        <f t="shared" si="119"/>
        <v>2552</v>
      </c>
      <c r="K2553">
        <f t="shared" si="117"/>
        <v>1</v>
      </c>
      <c r="L2553" t="b">
        <f>COUNTIF($N$2:N2553, N2553)=1</f>
        <v>1</v>
      </c>
      <c r="M2553" s="37">
        <f>IF( $Q2553, MAX($M$1:M2552)+1, 0)</f>
        <v>0</v>
      </c>
      <c r="N2553" t="str" cm="1">
        <f t="array" ref="N2553">INDEX($A$9:$F$1048576, $J2553, $K2553 )</f>
        <v>70274</v>
      </c>
      <c r="O2553" t="str" cm="1">
        <f t="array" ref="O2553">INDEX($B$9:$F$1048576, $J2553, $K2553 )</f>
        <v>유플러스파이브지제69차(유)1-16</v>
      </c>
      <c r="P2553" t="str" cm="1">
        <f t="array" ref="P2553">IF( $L2553, TRIM(_xll.IMDP("IR", $G$5&amp;$N2553, $G$6)), "" )</f>
        <v/>
      </c>
      <c r="Q2553" t="b" cm="1">
        <f t="array" ref="Q2553">IF(
    $U$1=1, AND($P2553&lt;&gt;"", $P2553&lt;&gt;"...", $P2553&lt;&gt;"입력오류"),
    IF(
        $U$18=1, AND($P2553&lt;&gt;"", $P2553&lt;&gt;"...", $P2553&lt;&gt;"입력오류", ISNUMBER(FIND(INDEX($T$2:$T$7,$U$1),$P2553))),
        IF(
            $U$17="기타", AND($P2553&lt;&gt;"", $P2553&lt;&gt;"...", $P2553&lt;&gt;"입력오류", NOT(ISNUMBER(FIND($T$21:$T$34,$P2553)))),
            AND($P2553&lt;&gt;"", $P2553&lt;&gt;"...", $P2553&lt;&gt;"입력오류", $T$19=$P2553)
        )
    )
)</f>
        <v>0</v>
      </c>
    </row>
    <row r="2554" spans="1:17">
      <c r="A2554" t="s">
        <v>4964</v>
      </c>
      <c r="B2554" t="s">
        <v>4965</v>
      </c>
      <c r="I2554">
        <f t="shared" si="118"/>
        <v>2553</v>
      </c>
      <c r="J2554">
        <f t="shared" si="119"/>
        <v>2553</v>
      </c>
      <c r="K2554">
        <f t="shared" si="117"/>
        <v>1</v>
      </c>
      <c r="L2554" t="b">
        <f>COUNTIF($N$2:N2554, N2554)=1</f>
        <v>1</v>
      </c>
      <c r="M2554" s="37">
        <f>IF( $Q2554, MAX($M$1:M2553)+1, 0)</f>
        <v>0</v>
      </c>
      <c r="N2554" t="str" cm="1">
        <f t="array" ref="N2554">INDEX($A$9:$F$1048576, $J2554, $K2554 )</f>
        <v>70275</v>
      </c>
      <c r="O2554" t="str" cm="1">
        <f t="array" ref="O2554">INDEX($B$9:$F$1048576, $J2554, $K2554 )</f>
        <v>유플러스파이브지제69차(유)1-17</v>
      </c>
      <c r="P2554" t="str" cm="1">
        <f t="array" ref="P2554">IF( $L2554, TRIM(_xll.IMDP("IR", $G$5&amp;$N2554, $G$6)), "" )</f>
        <v/>
      </c>
      <c r="Q2554" t="b" cm="1">
        <f t="array" ref="Q2554">IF(
    $U$1=1, AND($P2554&lt;&gt;"", $P2554&lt;&gt;"...", $P2554&lt;&gt;"입력오류"),
    IF(
        $U$18=1, AND($P2554&lt;&gt;"", $P2554&lt;&gt;"...", $P2554&lt;&gt;"입력오류", ISNUMBER(FIND(INDEX($T$2:$T$7,$U$1),$P2554))),
        IF(
            $U$17="기타", AND($P2554&lt;&gt;"", $P2554&lt;&gt;"...", $P2554&lt;&gt;"입력오류", NOT(ISNUMBER(FIND($T$21:$T$34,$P2554)))),
            AND($P2554&lt;&gt;"", $P2554&lt;&gt;"...", $P2554&lt;&gt;"입력오류", $T$19=$P2554)
        )
    )
)</f>
        <v>0</v>
      </c>
    </row>
    <row r="2555" spans="1:17">
      <c r="A2555" t="s">
        <v>4966</v>
      </c>
      <c r="B2555" t="s">
        <v>4967</v>
      </c>
      <c r="I2555">
        <f t="shared" si="118"/>
        <v>2554</v>
      </c>
      <c r="J2555">
        <f t="shared" si="119"/>
        <v>2554</v>
      </c>
      <c r="K2555">
        <f t="shared" si="117"/>
        <v>1</v>
      </c>
      <c r="L2555" t="b">
        <f>COUNTIF($N$2:N2555, N2555)=1</f>
        <v>1</v>
      </c>
      <c r="M2555" s="37">
        <f>IF( $Q2555, MAX($M$1:M2554)+1, 0)</f>
        <v>0</v>
      </c>
      <c r="N2555" t="str" cm="1">
        <f t="array" ref="N2555">INDEX($A$9:$F$1048576, $J2555, $K2555 )</f>
        <v>70276</v>
      </c>
      <c r="O2555" t="str" cm="1">
        <f t="array" ref="O2555">INDEX($B$9:$F$1048576, $J2555, $K2555 )</f>
        <v>유플러스파이브지제69차(유)1-18</v>
      </c>
      <c r="P2555" t="str" cm="1">
        <f t="array" ref="P2555">IF( $L2555, TRIM(_xll.IMDP("IR", $G$5&amp;$N2555, $G$6)), "" )</f>
        <v/>
      </c>
      <c r="Q2555" t="b" cm="1">
        <f t="array" ref="Q2555">IF(
    $U$1=1, AND($P2555&lt;&gt;"", $P2555&lt;&gt;"...", $P2555&lt;&gt;"입력오류"),
    IF(
        $U$18=1, AND($P2555&lt;&gt;"", $P2555&lt;&gt;"...", $P2555&lt;&gt;"입력오류", ISNUMBER(FIND(INDEX($T$2:$T$7,$U$1),$P2555))),
        IF(
            $U$17="기타", AND($P2555&lt;&gt;"", $P2555&lt;&gt;"...", $P2555&lt;&gt;"입력오류", NOT(ISNUMBER(FIND($T$21:$T$34,$P2555)))),
            AND($P2555&lt;&gt;"", $P2555&lt;&gt;"...", $P2555&lt;&gt;"입력오류", $T$19=$P2555)
        )
    )
)</f>
        <v>0</v>
      </c>
    </row>
    <row r="2556" spans="1:17">
      <c r="A2556" t="s">
        <v>4968</v>
      </c>
      <c r="B2556" t="s">
        <v>4969</v>
      </c>
      <c r="I2556">
        <f t="shared" si="118"/>
        <v>2555</v>
      </c>
      <c r="J2556">
        <f t="shared" si="119"/>
        <v>2555</v>
      </c>
      <c r="K2556">
        <f t="shared" si="117"/>
        <v>1</v>
      </c>
      <c r="L2556" t="b">
        <f>COUNTIF($N$2:N2556, N2556)=1</f>
        <v>1</v>
      </c>
      <c r="M2556" s="37">
        <f>IF( $Q2556, MAX($M$1:M2555)+1, 0)</f>
        <v>0</v>
      </c>
      <c r="N2556" t="str" cm="1">
        <f t="array" ref="N2556">INDEX($A$9:$F$1048576, $J2556, $K2556 )</f>
        <v>70277</v>
      </c>
      <c r="O2556" t="str" cm="1">
        <f t="array" ref="O2556">INDEX($B$9:$F$1048576, $J2556, $K2556 )</f>
        <v>유플러스파이브지제69차(유)1-19</v>
      </c>
      <c r="P2556" t="str" cm="1">
        <f t="array" ref="P2556">IF( $L2556, TRIM(_xll.IMDP("IR", $G$5&amp;$N2556, $G$6)), "" )</f>
        <v/>
      </c>
      <c r="Q2556" t="b" cm="1">
        <f t="array" ref="Q2556">IF(
    $U$1=1, AND($P2556&lt;&gt;"", $P2556&lt;&gt;"...", $P2556&lt;&gt;"입력오류"),
    IF(
        $U$18=1, AND($P2556&lt;&gt;"", $P2556&lt;&gt;"...", $P2556&lt;&gt;"입력오류", ISNUMBER(FIND(INDEX($T$2:$T$7,$U$1),$P2556))),
        IF(
            $U$17="기타", AND($P2556&lt;&gt;"", $P2556&lt;&gt;"...", $P2556&lt;&gt;"입력오류", NOT(ISNUMBER(FIND($T$21:$T$34,$P2556)))),
            AND($P2556&lt;&gt;"", $P2556&lt;&gt;"...", $P2556&lt;&gt;"입력오류", $T$19=$P2556)
        )
    )
)</f>
        <v>0</v>
      </c>
    </row>
    <row r="2557" spans="1:17">
      <c r="A2557" t="s">
        <v>4970</v>
      </c>
      <c r="B2557" t="s">
        <v>4971</v>
      </c>
      <c r="I2557">
        <f t="shared" si="118"/>
        <v>2556</v>
      </c>
      <c r="J2557">
        <f t="shared" si="119"/>
        <v>2556</v>
      </c>
      <c r="K2557">
        <f t="shared" si="117"/>
        <v>1</v>
      </c>
      <c r="L2557" t="b">
        <f>COUNTIF($N$2:N2557, N2557)=1</f>
        <v>1</v>
      </c>
      <c r="M2557" s="37">
        <f>IF( $Q2557, MAX($M$1:M2556)+1, 0)</f>
        <v>0</v>
      </c>
      <c r="N2557" t="str" cm="1">
        <f t="array" ref="N2557">INDEX($A$9:$F$1048576, $J2557, $K2557 )</f>
        <v>70278</v>
      </c>
      <c r="O2557" t="str" cm="1">
        <f t="array" ref="O2557">INDEX($B$9:$F$1048576, $J2557, $K2557 )</f>
        <v>2023기보제1차(유)1-1</v>
      </c>
      <c r="P2557" t="str" cm="1">
        <f t="array" ref="P2557">IF( $L2557, TRIM(_xll.IMDP("IR", $G$5&amp;$N2557, $G$6)), "" )</f>
        <v/>
      </c>
      <c r="Q2557" t="b" cm="1">
        <f t="array" ref="Q2557">IF(
    $U$1=1, AND($P2557&lt;&gt;"", $P2557&lt;&gt;"...", $P2557&lt;&gt;"입력오류"),
    IF(
        $U$18=1, AND($P2557&lt;&gt;"", $P2557&lt;&gt;"...", $P2557&lt;&gt;"입력오류", ISNUMBER(FIND(INDEX($T$2:$T$7,$U$1),$P2557))),
        IF(
            $U$17="기타", AND($P2557&lt;&gt;"", $P2557&lt;&gt;"...", $P2557&lt;&gt;"입력오류", NOT(ISNUMBER(FIND($T$21:$T$34,$P2557)))),
            AND($P2557&lt;&gt;"", $P2557&lt;&gt;"...", $P2557&lt;&gt;"입력오류", $T$19=$P2557)
        )
    )
)</f>
        <v>0</v>
      </c>
    </row>
    <row r="2558" spans="1:17">
      <c r="A2558" t="s">
        <v>4972</v>
      </c>
      <c r="B2558" t="s">
        <v>4973</v>
      </c>
      <c r="I2558">
        <f t="shared" si="118"/>
        <v>2557</v>
      </c>
      <c r="J2558">
        <f t="shared" si="119"/>
        <v>2557</v>
      </c>
      <c r="K2558">
        <f t="shared" si="117"/>
        <v>1</v>
      </c>
      <c r="L2558" t="b">
        <f>COUNTIF($N$2:N2558, N2558)=1</f>
        <v>1</v>
      </c>
      <c r="M2558" s="37">
        <f>IF( $Q2558, MAX($M$1:M2557)+1, 0)</f>
        <v>0</v>
      </c>
      <c r="N2558" t="str" cm="1">
        <f t="array" ref="N2558">INDEX($A$9:$F$1048576, $J2558, $K2558 )</f>
        <v>70279</v>
      </c>
      <c r="O2558" t="str" cm="1">
        <f t="array" ref="O2558">INDEX($B$9:$F$1048576, $J2558, $K2558 )</f>
        <v>2023기보제1차(유)1-2</v>
      </c>
      <c r="P2558" t="str" cm="1">
        <f t="array" ref="P2558">IF( $L2558, TRIM(_xll.IMDP("IR", $G$5&amp;$N2558, $G$6)), "" )</f>
        <v/>
      </c>
      <c r="Q2558" t="b" cm="1">
        <f t="array" ref="Q2558">IF(
    $U$1=1, AND($P2558&lt;&gt;"", $P2558&lt;&gt;"...", $P2558&lt;&gt;"입력오류"),
    IF(
        $U$18=1, AND($P2558&lt;&gt;"", $P2558&lt;&gt;"...", $P2558&lt;&gt;"입력오류", ISNUMBER(FIND(INDEX($T$2:$T$7,$U$1),$P2558))),
        IF(
            $U$17="기타", AND($P2558&lt;&gt;"", $P2558&lt;&gt;"...", $P2558&lt;&gt;"입력오류", NOT(ISNUMBER(FIND($T$21:$T$34,$P2558)))),
            AND($P2558&lt;&gt;"", $P2558&lt;&gt;"...", $P2558&lt;&gt;"입력오류", $T$19=$P2558)
        )
    )
)</f>
        <v>0</v>
      </c>
    </row>
    <row r="2559" spans="1:17">
      <c r="A2559" t="s">
        <v>4974</v>
      </c>
      <c r="B2559" t="s">
        <v>4975</v>
      </c>
      <c r="I2559">
        <f t="shared" si="118"/>
        <v>2558</v>
      </c>
      <c r="J2559">
        <f t="shared" si="119"/>
        <v>2558</v>
      </c>
      <c r="K2559">
        <f t="shared" si="117"/>
        <v>1</v>
      </c>
      <c r="L2559" t="b">
        <f>COUNTIF($N$2:N2559, N2559)=1</f>
        <v>1</v>
      </c>
      <c r="M2559" s="37">
        <f>IF( $Q2559, MAX($M$1:M2558)+1, 0)</f>
        <v>0</v>
      </c>
      <c r="N2559" t="str" cm="1">
        <f t="array" ref="N2559">INDEX($A$9:$F$1048576, $J2559, $K2559 )</f>
        <v>70282</v>
      </c>
      <c r="O2559" t="str" cm="1">
        <f t="array" ref="O2559">INDEX($B$9:$F$1048576, $J2559, $K2559 )</f>
        <v>메리츠오토제10차(유)1-3</v>
      </c>
      <c r="P2559" t="str" cm="1">
        <f t="array" ref="P2559">IF( $L2559, TRIM(_xll.IMDP("IR", $G$5&amp;$N2559, $G$6)), "" )</f>
        <v/>
      </c>
      <c r="Q2559" t="b" cm="1">
        <f t="array" ref="Q2559">IF(
    $U$1=1, AND($P2559&lt;&gt;"", $P2559&lt;&gt;"...", $P2559&lt;&gt;"입력오류"),
    IF(
        $U$18=1, AND($P2559&lt;&gt;"", $P2559&lt;&gt;"...", $P2559&lt;&gt;"입력오류", ISNUMBER(FIND(INDEX($T$2:$T$7,$U$1),$P2559))),
        IF(
            $U$17="기타", AND($P2559&lt;&gt;"", $P2559&lt;&gt;"...", $P2559&lt;&gt;"입력오류", NOT(ISNUMBER(FIND($T$21:$T$34,$P2559)))),
            AND($P2559&lt;&gt;"", $P2559&lt;&gt;"...", $P2559&lt;&gt;"입력오류", $T$19=$P2559)
        )
    )
)</f>
        <v>0</v>
      </c>
    </row>
    <row r="2560" spans="1:17">
      <c r="A2560" t="s">
        <v>4976</v>
      </c>
      <c r="B2560" t="s">
        <v>4977</v>
      </c>
      <c r="I2560">
        <f t="shared" si="118"/>
        <v>2559</v>
      </c>
      <c r="J2560">
        <f t="shared" si="119"/>
        <v>2559</v>
      </c>
      <c r="K2560">
        <f t="shared" si="117"/>
        <v>1</v>
      </c>
      <c r="L2560" t="b">
        <f>COUNTIF($N$2:N2560, N2560)=1</f>
        <v>1</v>
      </c>
      <c r="M2560" s="37">
        <f>IF( $Q2560, MAX($M$1:M2559)+1, 0)</f>
        <v>0</v>
      </c>
      <c r="N2560" t="str" cm="1">
        <f t="array" ref="N2560">INDEX($A$9:$F$1048576, $J2560, $K2560 )</f>
        <v>70283</v>
      </c>
      <c r="O2560" t="str" cm="1">
        <f t="array" ref="O2560">INDEX($B$9:$F$1048576, $J2560, $K2560 )</f>
        <v>메리츠오토제10차(유)1-4</v>
      </c>
      <c r="P2560" t="str" cm="1">
        <f t="array" ref="P2560">IF( $L2560, TRIM(_xll.IMDP("IR", $G$5&amp;$N2560, $G$6)), "" )</f>
        <v/>
      </c>
      <c r="Q2560" t="b" cm="1">
        <f t="array" ref="Q2560">IF(
    $U$1=1, AND($P2560&lt;&gt;"", $P2560&lt;&gt;"...", $P2560&lt;&gt;"입력오류"),
    IF(
        $U$18=1, AND($P2560&lt;&gt;"", $P2560&lt;&gt;"...", $P2560&lt;&gt;"입력오류", ISNUMBER(FIND(INDEX($T$2:$T$7,$U$1),$P2560))),
        IF(
            $U$17="기타", AND($P2560&lt;&gt;"", $P2560&lt;&gt;"...", $P2560&lt;&gt;"입력오류", NOT(ISNUMBER(FIND($T$21:$T$34,$P2560)))),
            AND($P2560&lt;&gt;"", $P2560&lt;&gt;"...", $P2560&lt;&gt;"입력오류", $T$19=$P2560)
        )
    )
)</f>
        <v>0</v>
      </c>
    </row>
    <row r="2561" spans="1:17">
      <c r="A2561" t="s">
        <v>4978</v>
      </c>
      <c r="B2561" t="s">
        <v>4979</v>
      </c>
      <c r="I2561">
        <f t="shared" si="118"/>
        <v>2560</v>
      </c>
      <c r="J2561">
        <f t="shared" si="119"/>
        <v>2560</v>
      </c>
      <c r="K2561">
        <f t="shared" si="117"/>
        <v>1</v>
      </c>
      <c r="L2561" t="b">
        <f>COUNTIF($N$2:N2561, N2561)=1</f>
        <v>1</v>
      </c>
      <c r="M2561" s="37">
        <f>IF( $Q2561, MAX($M$1:M2560)+1, 0)</f>
        <v>0</v>
      </c>
      <c r="N2561" t="str" cm="1">
        <f t="array" ref="N2561">INDEX($A$9:$F$1048576, $J2561, $K2561 )</f>
        <v>70284</v>
      </c>
      <c r="O2561" t="str" cm="1">
        <f t="array" ref="O2561">INDEX($B$9:$F$1048576, $J2561, $K2561 )</f>
        <v>메리츠오토제10차(유)1-5</v>
      </c>
      <c r="P2561" t="str" cm="1">
        <f t="array" ref="P2561">IF( $L2561, TRIM(_xll.IMDP("IR", $G$5&amp;$N2561, $G$6)), "" )</f>
        <v/>
      </c>
      <c r="Q2561" t="b" cm="1">
        <f t="array" ref="Q2561">IF(
    $U$1=1, AND($P2561&lt;&gt;"", $P2561&lt;&gt;"...", $P2561&lt;&gt;"입력오류"),
    IF(
        $U$18=1, AND($P2561&lt;&gt;"", $P2561&lt;&gt;"...", $P2561&lt;&gt;"입력오류", ISNUMBER(FIND(INDEX($T$2:$T$7,$U$1),$P2561))),
        IF(
            $U$17="기타", AND($P2561&lt;&gt;"", $P2561&lt;&gt;"...", $P2561&lt;&gt;"입력오류", NOT(ISNUMBER(FIND($T$21:$T$34,$P2561)))),
            AND($P2561&lt;&gt;"", $P2561&lt;&gt;"...", $P2561&lt;&gt;"입력오류", $T$19=$P2561)
        )
    )
)</f>
        <v>0</v>
      </c>
    </row>
    <row r="2562" spans="1:17">
      <c r="A2562" t="s">
        <v>4980</v>
      </c>
      <c r="B2562" t="s">
        <v>4981</v>
      </c>
      <c r="I2562">
        <f t="shared" si="118"/>
        <v>2561</v>
      </c>
      <c r="J2562">
        <f t="shared" si="119"/>
        <v>2561</v>
      </c>
      <c r="K2562">
        <f t="shared" ref="K2562:K2625" si="120">IF( $I2562&gt;$G$4, NA(), IF($I2562&gt;$G$3, 5, IF($I2562&gt;$G$2, 3, 1 ) ) )</f>
        <v>1</v>
      </c>
      <c r="L2562" t="b">
        <f>COUNTIF($N$2:N2562, N2562)=1</f>
        <v>1</v>
      </c>
      <c r="M2562" s="37">
        <f>IF( $Q2562, MAX($M$1:M2561)+1, 0)</f>
        <v>0</v>
      </c>
      <c r="N2562" t="str" cm="1">
        <f t="array" ref="N2562">INDEX($A$9:$F$1048576, $J2562, $K2562 )</f>
        <v>70285</v>
      </c>
      <c r="O2562" t="str" cm="1">
        <f t="array" ref="O2562">INDEX($B$9:$F$1048576, $J2562, $K2562 )</f>
        <v>메리츠오토제10차(유)1-6</v>
      </c>
      <c r="P2562" t="str" cm="1">
        <f t="array" ref="P2562">IF( $L2562, TRIM(_xll.IMDP("IR", $G$5&amp;$N2562, $G$6)), "" )</f>
        <v/>
      </c>
      <c r="Q2562" t="b" cm="1">
        <f t="array" ref="Q2562">IF(
    $U$1=1, AND($P2562&lt;&gt;"", $P2562&lt;&gt;"...", $P2562&lt;&gt;"입력오류"),
    IF(
        $U$18=1, AND($P2562&lt;&gt;"", $P2562&lt;&gt;"...", $P2562&lt;&gt;"입력오류", ISNUMBER(FIND(INDEX($T$2:$T$7,$U$1),$P2562))),
        IF(
            $U$17="기타", AND($P2562&lt;&gt;"", $P2562&lt;&gt;"...", $P2562&lt;&gt;"입력오류", NOT(ISNUMBER(FIND($T$21:$T$34,$P2562)))),
            AND($P2562&lt;&gt;"", $P2562&lt;&gt;"...", $P2562&lt;&gt;"입력오류", $T$19=$P2562)
        )
    )
)</f>
        <v>0</v>
      </c>
    </row>
    <row r="2563" spans="1:17">
      <c r="A2563" t="s">
        <v>4982</v>
      </c>
      <c r="B2563" t="s">
        <v>4983</v>
      </c>
      <c r="I2563">
        <f t="shared" ref="I2563:I2626" si="121">ROW()-1</f>
        <v>2562</v>
      </c>
      <c r="J2563">
        <f t="shared" ref="J2563:J2626" si="122">IF( $I2563&gt;$G$4, NA(), IF($I2563&gt;$G$3, $I2563-$G$3, IF($I2563&gt;$G$2, $I2563-$G$2, $I2563 ) ) )</f>
        <v>2562</v>
      </c>
      <c r="K2563">
        <f t="shared" si="120"/>
        <v>1</v>
      </c>
      <c r="L2563" t="b">
        <f>COUNTIF($N$2:N2563, N2563)=1</f>
        <v>1</v>
      </c>
      <c r="M2563" s="37">
        <f>IF( $Q2563, MAX($M$1:M2562)+1, 0)</f>
        <v>0</v>
      </c>
      <c r="N2563" t="str" cm="1">
        <f t="array" ref="N2563">INDEX($A$9:$F$1048576, $J2563, $K2563 )</f>
        <v>70286</v>
      </c>
      <c r="O2563" t="str" cm="1">
        <f t="array" ref="O2563">INDEX($B$9:$F$1048576, $J2563, $K2563 )</f>
        <v>메리츠오토제10차(유)1-7</v>
      </c>
      <c r="P2563" t="str" cm="1">
        <f t="array" ref="P2563">IF( $L2563, TRIM(_xll.IMDP("IR", $G$5&amp;$N2563, $G$6)), "" )</f>
        <v/>
      </c>
      <c r="Q2563" t="b" cm="1">
        <f t="array" ref="Q2563">IF(
    $U$1=1, AND($P2563&lt;&gt;"", $P2563&lt;&gt;"...", $P2563&lt;&gt;"입력오류"),
    IF(
        $U$18=1, AND($P2563&lt;&gt;"", $P2563&lt;&gt;"...", $P2563&lt;&gt;"입력오류", ISNUMBER(FIND(INDEX($T$2:$T$7,$U$1),$P2563))),
        IF(
            $U$17="기타", AND($P2563&lt;&gt;"", $P2563&lt;&gt;"...", $P2563&lt;&gt;"입력오류", NOT(ISNUMBER(FIND($T$21:$T$34,$P2563)))),
            AND($P2563&lt;&gt;"", $P2563&lt;&gt;"...", $P2563&lt;&gt;"입력오류", $T$19=$P2563)
        )
    )
)</f>
        <v>0</v>
      </c>
    </row>
    <row r="2564" spans="1:17">
      <c r="A2564" t="s">
        <v>4984</v>
      </c>
      <c r="B2564" t="s">
        <v>4985</v>
      </c>
      <c r="I2564">
        <f t="shared" si="121"/>
        <v>2563</v>
      </c>
      <c r="J2564">
        <f t="shared" si="122"/>
        <v>2563</v>
      </c>
      <c r="K2564">
        <f t="shared" si="120"/>
        <v>1</v>
      </c>
      <c r="L2564" t="b">
        <f>COUNTIF($N$2:N2564, N2564)=1</f>
        <v>1</v>
      </c>
      <c r="M2564" s="37">
        <f>IF( $Q2564, MAX($M$1:M2563)+1, 0)</f>
        <v>0</v>
      </c>
      <c r="N2564" t="str" cm="1">
        <f t="array" ref="N2564">INDEX($A$9:$F$1048576, $J2564, $K2564 )</f>
        <v>70287</v>
      </c>
      <c r="O2564" t="str" cm="1">
        <f t="array" ref="O2564">INDEX($B$9:$F$1048576, $J2564, $K2564 )</f>
        <v>메리츠오토제10차(유)1-8</v>
      </c>
      <c r="P2564" t="str" cm="1">
        <f t="array" ref="P2564">IF( $L2564, TRIM(_xll.IMDP("IR", $G$5&amp;$N2564, $G$6)), "" )</f>
        <v/>
      </c>
      <c r="Q2564" t="b" cm="1">
        <f t="array" ref="Q2564">IF(
    $U$1=1, AND($P2564&lt;&gt;"", $P2564&lt;&gt;"...", $P2564&lt;&gt;"입력오류"),
    IF(
        $U$18=1, AND($P2564&lt;&gt;"", $P2564&lt;&gt;"...", $P2564&lt;&gt;"입력오류", ISNUMBER(FIND(INDEX($T$2:$T$7,$U$1),$P2564))),
        IF(
            $U$17="기타", AND($P2564&lt;&gt;"", $P2564&lt;&gt;"...", $P2564&lt;&gt;"입력오류", NOT(ISNUMBER(FIND($T$21:$T$34,$P2564)))),
            AND($P2564&lt;&gt;"", $P2564&lt;&gt;"...", $P2564&lt;&gt;"입력오류", $T$19=$P2564)
        )
    )
)</f>
        <v>0</v>
      </c>
    </row>
    <row r="2565" spans="1:17">
      <c r="A2565" t="s">
        <v>4986</v>
      </c>
      <c r="B2565" t="s">
        <v>4987</v>
      </c>
      <c r="I2565">
        <f t="shared" si="121"/>
        <v>2564</v>
      </c>
      <c r="J2565">
        <f t="shared" si="122"/>
        <v>2564</v>
      </c>
      <c r="K2565">
        <f t="shared" si="120"/>
        <v>1</v>
      </c>
      <c r="L2565" t="b">
        <f>COUNTIF($N$2:N2565, N2565)=1</f>
        <v>1</v>
      </c>
      <c r="M2565" s="37">
        <f>IF( $Q2565, MAX($M$1:M2564)+1, 0)</f>
        <v>0</v>
      </c>
      <c r="N2565" t="str" cm="1">
        <f t="array" ref="N2565">INDEX($A$9:$F$1048576, $J2565, $K2565 )</f>
        <v>70288</v>
      </c>
      <c r="O2565" t="str" cm="1">
        <f t="array" ref="O2565">INDEX($B$9:$F$1048576, $J2565, $K2565 )</f>
        <v>메리츠오토제10차(유)1-9</v>
      </c>
      <c r="P2565" t="str" cm="1">
        <f t="array" ref="P2565">IF( $L2565, TRIM(_xll.IMDP("IR", $G$5&amp;$N2565, $G$6)), "" )</f>
        <v/>
      </c>
      <c r="Q2565" t="b" cm="1">
        <f t="array" ref="Q2565">IF(
    $U$1=1, AND($P2565&lt;&gt;"", $P2565&lt;&gt;"...", $P2565&lt;&gt;"입력오류"),
    IF(
        $U$18=1, AND($P2565&lt;&gt;"", $P2565&lt;&gt;"...", $P2565&lt;&gt;"입력오류", ISNUMBER(FIND(INDEX($T$2:$T$7,$U$1),$P2565))),
        IF(
            $U$17="기타", AND($P2565&lt;&gt;"", $P2565&lt;&gt;"...", $P2565&lt;&gt;"입력오류", NOT(ISNUMBER(FIND($T$21:$T$34,$P2565)))),
            AND($P2565&lt;&gt;"", $P2565&lt;&gt;"...", $P2565&lt;&gt;"입력오류", $T$19=$P2565)
        )
    )
)</f>
        <v>0</v>
      </c>
    </row>
    <row r="2566" spans="1:17">
      <c r="A2566" t="s">
        <v>4988</v>
      </c>
      <c r="B2566" t="s">
        <v>4989</v>
      </c>
      <c r="I2566">
        <f t="shared" si="121"/>
        <v>2565</v>
      </c>
      <c r="J2566">
        <f t="shared" si="122"/>
        <v>2565</v>
      </c>
      <c r="K2566">
        <f t="shared" si="120"/>
        <v>1</v>
      </c>
      <c r="L2566" t="b">
        <f>COUNTIF($N$2:N2566, N2566)=1</f>
        <v>1</v>
      </c>
      <c r="M2566" s="37">
        <f>IF( $Q2566, MAX($M$1:M2565)+1, 0)</f>
        <v>0</v>
      </c>
      <c r="N2566" t="str" cm="1">
        <f t="array" ref="N2566">INDEX($A$9:$F$1048576, $J2566, $K2566 )</f>
        <v>70289</v>
      </c>
      <c r="O2566" t="str" cm="1">
        <f t="array" ref="O2566">INDEX($B$9:$F$1048576, $J2566, $K2566 )</f>
        <v>메리츠오토제10차(유)1-10</v>
      </c>
      <c r="P2566" t="str" cm="1">
        <f t="array" ref="P2566">IF( $L2566, TRIM(_xll.IMDP("IR", $G$5&amp;$N2566, $G$6)), "" )</f>
        <v/>
      </c>
      <c r="Q2566" t="b" cm="1">
        <f t="array" ref="Q2566">IF(
    $U$1=1, AND($P2566&lt;&gt;"", $P2566&lt;&gt;"...", $P2566&lt;&gt;"입력오류"),
    IF(
        $U$18=1, AND($P2566&lt;&gt;"", $P2566&lt;&gt;"...", $P2566&lt;&gt;"입력오류", ISNUMBER(FIND(INDEX($T$2:$T$7,$U$1),$P2566))),
        IF(
            $U$17="기타", AND($P2566&lt;&gt;"", $P2566&lt;&gt;"...", $P2566&lt;&gt;"입력오류", NOT(ISNUMBER(FIND($T$21:$T$34,$P2566)))),
            AND($P2566&lt;&gt;"", $P2566&lt;&gt;"...", $P2566&lt;&gt;"입력오류", $T$19=$P2566)
        )
    )
)</f>
        <v>0</v>
      </c>
    </row>
    <row r="2567" spans="1:17">
      <c r="A2567" t="s">
        <v>4990</v>
      </c>
      <c r="B2567" t="s">
        <v>4991</v>
      </c>
      <c r="I2567">
        <f t="shared" si="121"/>
        <v>2566</v>
      </c>
      <c r="J2567">
        <f t="shared" si="122"/>
        <v>2566</v>
      </c>
      <c r="K2567">
        <f t="shared" si="120"/>
        <v>1</v>
      </c>
      <c r="L2567" t="b">
        <f>COUNTIF($N$2:N2567, N2567)=1</f>
        <v>1</v>
      </c>
      <c r="M2567" s="37">
        <f>IF( $Q2567, MAX($M$1:M2566)+1, 0)</f>
        <v>0</v>
      </c>
      <c r="N2567" t="str" cm="1">
        <f t="array" ref="N2567">INDEX($A$9:$F$1048576, $J2567, $K2567 )</f>
        <v>70290</v>
      </c>
      <c r="O2567" t="str" cm="1">
        <f t="array" ref="O2567">INDEX($B$9:$F$1048576, $J2567, $K2567 )</f>
        <v>메리츠오토제10차(유)1-11</v>
      </c>
      <c r="P2567" t="str" cm="1">
        <f t="array" ref="P2567">IF( $L2567, TRIM(_xll.IMDP("IR", $G$5&amp;$N2567, $G$6)), "" )</f>
        <v/>
      </c>
      <c r="Q2567" t="b" cm="1">
        <f t="array" ref="Q2567">IF(
    $U$1=1, AND($P2567&lt;&gt;"", $P2567&lt;&gt;"...", $P2567&lt;&gt;"입력오류"),
    IF(
        $U$18=1, AND($P2567&lt;&gt;"", $P2567&lt;&gt;"...", $P2567&lt;&gt;"입력오류", ISNUMBER(FIND(INDEX($T$2:$T$7,$U$1),$P2567))),
        IF(
            $U$17="기타", AND($P2567&lt;&gt;"", $P2567&lt;&gt;"...", $P2567&lt;&gt;"입력오류", NOT(ISNUMBER(FIND($T$21:$T$34,$P2567)))),
            AND($P2567&lt;&gt;"", $P2567&lt;&gt;"...", $P2567&lt;&gt;"입력오류", $T$19=$P2567)
        )
    )
)</f>
        <v>0</v>
      </c>
    </row>
    <row r="2568" spans="1:17">
      <c r="A2568" t="s">
        <v>4992</v>
      </c>
      <c r="B2568" t="s">
        <v>4993</v>
      </c>
      <c r="I2568">
        <f t="shared" si="121"/>
        <v>2567</v>
      </c>
      <c r="J2568">
        <f t="shared" si="122"/>
        <v>2567</v>
      </c>
      <c r="K2568">
        <f t="shared" si="120"/>
        <v>1</v>
      </c>
      <c r="L2568" t="b">
        <f>COUNTIF($N$2:N2568, N2568)=1</f>
        <v>1</v>
      </c>
      <c r="M2568" s="37">
        <f>IF( $Q2568, MAX($M$1:M2567)+1, 0)</f>
        <v>0</v>
      </c>
      <c r="N2568" t="str" cm="1">
        <f t="array" ref="N2568">INDEX($A$9:$F$1048576, $J2568, $K2568 )</f>
        <v>70291</v>
      </c>
      <c r="O2568" t="str" cm="1">
        <f t="array" ref="O2568">INDEX($B$9:$F$1048576, $J2568, $K2568 )</f>
        <v>메리츠오토제10차(유)1-12</v>
      </c>
      <c r="P2568" t="str" cm="1">
        <f t="array" ref="P2568">IF( $L2568, TRIM(_xll.IMDP("IR", $G$5&amp;$N2568, $G$6)), "" )</f>
        <v/>
      </c>
      <c r="Q2568" t="b" cm="1">
        <f t="array" ref="Q2568">IF(
    $U$1=1, AND($P2568&lt;&gt;"", $P2568&lt;&gt;"...", $P2568&lt;&gt;"입력오류"),
    IF(
        $U$18=1, AND($P2568&lt;&gt;"", $P2568&lt;&gt;"...", $P2568&lt;&gt;"입력오류", ISNUMBER(FIND(INDEX($T$2:$T$7,$U$1),$P2568))),
        IF(
            $U$17="기타", AND($P2568&lt;&gt;"", $P2568&lt;&gt;"...", $P2568&lt;&gt;"입력오류", NOT(ISNUMBER(FIND($T$21:$T$34,$P2568)))),
            AND($P2568&lt;&gt;"", $P2568&lt;&gt;"...", $P2568&lt;&gt;"입력오류", $T$19=$P2568)
        )
    )
)</f>
        <v>0</v>
      </c>
    </row>
    <row r="2569" spans="1:17">
      <c r="A2569" t="s">
        <v>4994</v>
      </c>
      <c r="B2569" t="s">
        <v>4995</v>
      </c>
      <c r="I2569">
        <f t="shared" si="121"/>
        <v>2568</v>
      </c>
      <c r="J2569">
        <f t="shared" si="122"/>
        <v>2568</v>
      </c>
      <c r="K2569">
        <f t="shared" si="120"/>
        <v>1</v>
      </c>
      <c r="L2569" t="b">
        <f>COUNTIF($N$2:N2569, N2569)=1</f>
        <v>1</v>
      </c>
      <c r="M2569" s="37">
        <f>IF( $Q2569, MAX($M$1:M2568)+1, 0)</f>
        <v>0</v>
      </c>
      <c r="N2569" t="str" cm="1">
        <f t="array" ref="N2569">INDEX($A$9:$F$1048576, $J2569, $K2569 )</f>
        <v>70294</v>
      </c>
      <c r="O2569" t="str" cm="1">
        <f t="array" ref="O2569">INDEX($B$9:$F$1048576, $J2569, $K2569 )</f>
        <v>주택금융공사MBS2023-15(1-1)</v>
      </c>
      <c r="P2569" t="str" cm="1">
        <f t="array" ref="P2569">IF( $L2569, TRIM(_xll.IMDP("IR", $G$5&amp;$N2569, $G$6)), "" )</f>
        <v/>
      </c>
      <c r="Q2569" t="b" cm="1">
        <f t="array" ref="Q2569">IF(
    $U$1=1, AND($P2569&lt;&gt;"", $P2569&lt;&gt;"...", $P2569&lt;&gt;"입력오류"),
    IF(
        $U$18=1, AND($P2569&lt;&gt;"", $P2569&lt;&gt;"...", $P2569&lt;&gt;"입력오류", ISNUMBER(FIND(INDEX($T$2:$T$7,$U$1),$P2569))),
        IF(
            $U$17="기타", AND($P2569&lt;&gt;"", $P2569&lt;&gt;"...", $P2569&lt;&gt;"입력오류", NOT(ISNUMBER(FIND($T$21:$T$34,$P2569)))),
            AND($P2569&lt;&gt;"", $P2569&lt;&gt;"...", $P2569&lt;&gt;"입력오류", $T$19=$P2569)
        )
    )
)</f>
        <v>0</v>
      </c>
    </row>
    <row r="2570" spans="1:17">
      <c r="A2570" t="s">
        <v>4996</v>
      </c>
      <c r="B2570" t="s">
        <v>4997</v>
      </c>
      <c r="I2570">
        <f t="shared" si="121"/>
        <v>2569</v>
      </c>
      <c r="J2570">
        <f t="shared" si="122"/>
        <v>2569</v>
      </c>
      <c r="K2570">
        <f t="shared" si="120"/>
        <v>1</v>
      </c>
      <c r="L2570" t="b">
        <f>COUNTIF($N$2:N2570, N2570)=1</f>
        <v>1</v>
      </c>
      <c r="M2570" s="37">
        <f>IF( $Q2570, MAX($M$1:M2569)+1, 0)</f>
        <v>0</v>
      </c>
      <c r="N2570" t="str" cm="1">
        <f t="array" ref="N2570">INDEX($A$9:$F$1048576, $J2570, $K2570 )</f>
        <v>70295</v>
      </c>
      <c r="O2570" t="str" cm="1">
        <f t="array" ref="O2570">INDEX($B$9:$F$1048576, $J2570, $K2570 )</f>
        <v>주택금융공사MBS2023-15(1-2)</v>
      </c>
      <c r="P2570" t="str" cm="1">
        <f t="array" ref="P2570">IF( $L2570, TRIM(_xll.IMDP("IR", $G$5&amp;$N2570, $G$6)), "" )</f>
        <v/>
      </c>
      <c r="Q2570" t="b" cm="1">
        <f t="array" ref="Q2570">IF(
    $U$1=1, AND($P2570&lt;&gt;"", $P2570&lt;&gt;"...", $P2570&lt;&gt;"입력오류"),
    IF(
        $U$18=1, AND($P2570&lt;&gt;"", $P2570&lt;&gt;"...", $P2570&lt;&gt;"입력오류", ISNUMBER(FIND(INDEX($T$2:$T$7,$U$1),$P2570))),
        IF(
            $U$17="기타", AND($P2570&lt;&gt;"", $P2570&lt;&gt;"...", $P2570&lt;&gt;"입력오류", NOT(ISNUMBER(FIND($T$21:$T$34,$P2570)))),
            AND($P2570&lt;&gt;"", $P2570&lt;&gt;"...", $P2570&lt;&gt;"입력오류", $T$19=$P2570)
        )
    )
)</f>
        <v>0</v>
      </c>
    </row>
    <row r="2571" spans="1:17">
      <c r="A2571" t="s">
        <v>4998</v>
      </c>
      <c r="B2571" t="s">
        <v>4999</v>
      </c>
      <c r="I2571">
        <f t="shared" si="121"/>
        <v>2570</v>
      </c>
      <c r="J2571">
        <f t="shared" si="122"/>
        <v>2570</v>
      </c>
      <c r="K2571">
        <f t="shared" si="120"/>
        <v>1</v>
      </c>
      <c r="L2571" t="b">
        <f>COUNTIF($N$2:N2571, N2571)=1</f>
        <v>1</v>
      </c>
      <c r="M2571" s="37">
        <f>IF( $Q2571, MAX($M$1:M2570)+1, 0)</f>
        <v>0</v>
      </c>
      <c r="N2571" t="str" cm="1">
        <f t="array" ref="N2571">INDEX($A$9:$F$1048576, $J2571, $K2571 )</f>
        <v>70296</v>
      </c>
      <c r="O2571" t="str" cm="1">
        <f t="array" ref="O2571">INDEX($B$9:$F$1048576, $J2571, $K2571 )</f>
        <v>주택금융공사MBS2023-15(1-3)</v>
      </c>
      <c r="P2571" t="str" cm="1">
        <f t="array" ref="P2571">IF( $L2571, TRIM(_xll.IMDP("IR", $G$5&amp;$N2571, $G$6)), "" )</f>
        <v/>
      </c>
      <c r="Q2571" t="b" cm="1">
        <f t="array" ref="Q2571">IF(
    $U$1=1, AND($P2571&lt;&gt;"", $P2571&lt;&gt;"...", $P2571&lt;&gt;"입력오류"),
    IF(
        $U$18=1, AND($P2571&lt;&gt;"", $P2571&lt;&gt;"...", $P2571&lt;&gt;"입력오류", ISNUMBER(FIND(INDEX($T$2:$T$7,$U$1),$P2571))),
        IF(
            $U$17="기타", AND($P2571&lt;&gt;"", $P2571&lt;&gt;"...", $P2571&lt;&gt;"입력오류", NOT(ISNUMBER(FIND($T$21:$T$34,$P2571)))),
            AND($P2571&lt;&gt;"", $P2571&lt;&gt;"...", $P2571&lt;&gt;"입력오류", $T$19=$P2571)
        )
    )
)</f>
        <v>0</v>
      </c>
    </row>
    <row r="2572" spans="1:17">
      <c r="A2572" t="s">
        <v>5000</v>
      </c>
      <c r="B2572" t="s">
        <v>5001</v>
      </c>
      <c r="I2572">
        <f t="shared" si="121"/>
        <v>2571</v>
      </c>
      <c r="J2572">
        <f t="shared" si="122"/>
        <v>2571</v>
      </c>
      <c r="K2572">
        <f t="shared" si="120"/>
        <v>1</v>
      </c>
      <c r="L2572" t="b">
        <f>COUNTIF($N$2:N2572, N2572)=1</f>
        <v>1</v>
      </c>
      <c r="M2572" s="37">
        <f>IF( $Q2572, MAX($M$1:M2571)+1, 0)</f>
        <v>0</v>
      </c>
      <c r="N2572" t="str" cm="1">
        <f t="array" ref="N2572">INDEX($A$9:$F$1048576, $J2572, $K2572 )</f>
        <v>70297</v>
      </c>
      <c r="O2572" t="str" cm="1">
        <f t="array" ref="O2572">INDEX($B$9:$F$1048576, $J2572, $K2572 )</f>
        <v>주택금융공사MBS2023-15(1-4)</v>
      </c>
      <c r="P2572" t="str" cm="1">
        <f t="array" ref="P2572">IF( $L2572, TRIM(_xll.IMDP("IR", $G$5&amp;$N2572, $G$6)), "" )</f>
        <v/>
      </c>
      <c r="Q2572" t="b" cm="1">
        <f t="array" ref="Q2572">IF(
    $U$1=1, AND($P2572&lt;&gt;"", $P2572&lt;&gt;"...", $P2572&lt;&gt;"입력오류"),
    IF(
        $U$18=1, AND($P2572&lt;&gt;"", $P2572&lt;&gt;"...", $P2572&lt;&gt;"입력오류", ISNUMBER(FIND(INDEX($T$2:$T$7,$U$1),$P2572))),
        IF(
            $U$17="기타", AND($P2572&lt;&gt;"", $P2572&lt;&gt;"...", $P2572&lt;&gt;"입력오류", NOT(ISNUMBER(FIND($T$21:$T$34,$P2572)))),
            AND($P2572&lt;&gt;"", $P2572&lt;&gt;"...", $P2572&lt;&gt;"입력오류", $T$19=$P2572)
        )
    )
)</f>
        <v>0</v>
      </c>
    </row>
    <row r="2573" spans="1:17">
      <c r="A2573" t="s">
        <v>5002</v>
      </c>
      <c r="B2573" t="s">
        <v>5003</v>
      </c>
      <c r="I2573">
        <f t="shared" si="121"/>
        <v>2572</v>
      </c>
      <c r="J2573">
        <f t="shared" si="122"/>
        <v>2572</v>
      </c>
      <c r="K2573">
        <f t="shared" si="120"/>
        <v>1</v>
      </c>
      <c r="L2573" t="b">
        <f>COUNTIF($N$2:N2573, N2573)=1</f>
        <v>1</v>
      </c>
      <c r="M2573" s="37">
        <f>IF( $Q2573, MAX($M$1:M2572)+1, 0)</f>
        <v>0</v>
      </c>
      <c r="N2573" t="str" cm="1">
        <f t="array" ref="N2573">INDEX($A$9:$F$1048576, $J2573, $K2573 )</f>
        <v>70298</v>
      </c>
      <c r="O2573" t="str" cm="1">
        <f t="array" ref="O2573">INDEX($B$9:$F$1048576, $J2573, $K2573 )</f>
        <v>주택금융공사MBS2023-15(1-5)</v>
      </c>
      <c r="P2573" t="str" cm="1">
        <f t="array" ref="P2573">IF( $L2573, TRIM(_xll.IMDP("IR", $G$5&amp;$N2573, $G$6)), "" )</f>
        <v/>
      </c>
      <c r="Q2573" t="b" cm="1">
        <f t="array" ref="Q2573">IF(
    $U$1=1, AND($P2573&lt;&gt;"", $P2573&lt;&gt;"...", $P2573&lt;&gt;"입력오류"),
    IF(
        $U$18=1, AND($P2573&lt;&gt;"", $P2573&lt;&gt;"...", $P2573&lt;&gt;"입력오류", ISNUMBER(FIND(INDEX($T$2:$T$7,$U$1),$P2573))),
        IF(
            $U$17="기타", AND($P2573&lt;&gt;"", $P2573&lt;&gt;"...", $P2573&lt;&gt;"입력오류", NOT(ISNUMBER(FIND($T$21:$T$34,$P2573)))),
            AND($P2573&lt;&gt;"", $P2573&lt;&gt;"...", $P2573&lt;&gt;"입력오류", $T$19=$P2573)
        )
    )
)</f>
        <v>0</v>
      </c>
    </row>
    <row r="2574" spans="1:17">
      <c r="A2574" t="s">
        <v>5004</v>
      </c>
      <c r="B2574" t="s">
        <v>5005</v>
      </c>
      <c r="I2574">
        <f t="shared" si="121"/>
        <v>2573</v>
      </c>
      <c r="J2574">
        <f t="shared" si="122"/>
        <v>2573</v>
      </c>
      <c r="K2574">
        <f t="shared" si="120"/>
        <v>1</v>
      </c>
      <c r="L2574" t="b">
        <f>COUNTIF($N$2:N2574, N2574)=1</f>
        <v>1</v>
      </c>
      <c r="M2574" s="37">
        <f>IF( $Q2574, MAX($M$1:M2573)+1, 0)</f>
        <v>0</v>
      </c>
      <c r="N2574" t="str" cm="1">
        <f t="array" ref="N2574">INDEX($A$9:$F$1048576, $J2574, $K2574 )</f>
        <v>70299</v>
      </c>
      <c r="O2574" t="str" cm="1">
        <f t="array" ref="O2574">INDEX($B$9:$F$1048576, $J2574, $K2574 )</f>
        <v>주택금융공사MBS2023-15(1-6)</v>
      </c>
      <c r="P2574" t="str" cm="1">
        <f t="array" ref="P2574">IF( $L2574, TRIM(_xll.IMDP("IR", $G$5&amp;$N2574, $G$6)), "" )</f>
        <v/>
      </c>
      <c r="Q2574" t="b" cm="1">
        <f t="array" ref="Q2574">IF(
    $U$1=1, AND($P2574&lt;&gt;"", $P2574&lt;&gt;"...", $P2574&lt;&gt;"입력오류"),
    IF(
        $U$18=1, AND($P2574&lt;&gt;"", $P2574&lt;&gt;"...", $P2574&lt;&gt;"입력오류", ISNUMBER(FIND(INDEX($T$2:$T$7,$U$1),$P2574))),
        IF(
            $U$17="기타", AND($P2574&lt;&gt;"", $P2574&lt;&gt;"...", $P2574&lt;&gt;"입력오류", NOT(ISNUMBER(FIND($T$21:$T$34,$P2574)))),
            AND($P2574&lt;&gt;"", $P2574&lt;&gt;"...", $P2574&lt;&gt;"입력오류", $T$19=$P2574)
        )
    )
)</f>
        <v>0</v>
      </c>
    </row>
    <row r="2575" spans="1:17">
      <c r="A2575" t="s">
        <v>5006</v>
      </c>
      <c r="B2575" t="s">
        <v>5007</v>
      </c>
      <c r="I2575">
        <f t="shared" si="121"/>
        <v>2574</v>
      </c>
      <c r="J2575">
        <f t="shared" si="122"/>
        <v>2574</v>
      </c>
      <c r="K2575">
        <f t="shared" si="120"/>
        <v>1</v>
      </c>
      <c r="L2575" t="b">
        <f>COUNTIF($N$2:N2575, N2575)=1</f>
        <v>1</v>
      </c>
      <c r="M2575" s="37">
        <f>IF( $Q2575, MAX($M$1:M2574)+1, 0)</f>
        <v>0</v>
      </c>
      <c r="N2575" t="str" cm="1">
        <f t="array" ref="N2575">INDEX($A$9:$F$1048576, $J2575, $K2575 )</f>
        <v>70300</v>
      </c>
      <c r="O2575" t="str" cm="1">
        <f t="array" ref="O2575">INDEX($B$9:$F$1048576, $J2575, $K2575 )</f>
        <v>주택금융공사MBS2023-15(1-7)</v>
      </c>
      <c r="P2575" t="str" cm="1">
        <f t="array" ref="P2575">IF( $L2575, TRIM(_xll.IMDP("IR", $G$5&amp;$N2575, $G$6)), "" )</f>
        <v/>
      </c>
      <c r="Q2575" t="b" cm="1">
        <f t="array" ref="Q2575">IF(
    $U$1=1, AND($P2575&lt;&gt;"", $P2575&lt;&gt;"...", $P2575&lt;&gt;"입력오류"),
    IF(
        $U$18=1, AND($P2575&lt;&gt;"", $P2575&lt;&gt;"...", $P2575&lt;&gt;"입력오류", ISNUMBER(FIND(INDEX($T$2:$T$7,$U$1),$P2575))),
        IF(
            $U$17="기타", AND($P2575&lt;&gt;"", $P2575&lt;&gt;"...", $P2575&lt;&gt;"입력오류", NOT(ISNUMBER(FIND($T$21:$T$34,$P2575)))),
            AND($P2575&lt;&gt;"", $P2575&lt;&gt;"...", $P2575&lt;&gt;"입력오류", $T$19=$P2575)
        )
    )
)</f>
        <v>0</v>
      </c>
    </row>
    <row r="2576" spans="1:17">
      <c r="A2576" t="s">
        <v>5008</v>
      </c>
      <c r="B2576" t="s">
        <v>5009</v>
      </c>
      <c r="I2576">
        <f t="shared" si="121"/>
        <v>2575</v>
      </c>
      <c r="J2576">
        <f t="shared" si="122"/>
        <v>2575</v>
      </c>
      <c r="K2576">
        <f t="shared" si="120"/>
        <v>1</v>
      </c>
      <c r="L2576" t="b">
        <f>COUNTIF($N$2:N2576, N2576)=1</f>
        <v>1</v>
      </c>
      <c r="M2576" s="37">
        <f>IF( $Q2576, MAX($M$1:M2575)+1, 0)</f>
        <v>0</v>
      </c>
      <c r="N2576" t="str" cm="1">
        <f t="array" ref="N2576">INDEX($A$9:$F$1048576, $J2576, $K2576 )</f>
        <v>70301</v>
      </c>
      <c r="O2576" t="str" cm="1">
        <f t="array" ref="O2576">INDEX($B$9:$F$1048576, $J2576, $K2576 )</f>
        <v>주택금융공사MBS2023-15(1-8)</v>
      </c>
      <c r="P2576" t="str" cm="1">
        <f t="array" ref="P2576">IF( $L2576, TRIM(_xll.IMDP("IR", $G$5&amp;$N2576, $G$6)), "" )</f>
        <v/>
      </c>
      <c r="Q2576" t="b" cm="1">
        <f t="array" ref="Q2576">IF(
    $U$1=1, AND($P2576&lt;&gt;"", $P2576&lt;&gt;"...", $P2576&lt;&gt;"입력오류"),
    IF(
        $U$18=1, AND($P2576&lt;&gt;"", $P2576&lt;&gt;"...", $P2576&lt;&gt;"입력오류", ISNUMBER(FIND(INDEX($T$2:$T$7,$U$1),$P2576))),
        IF(
            $U$17="기타", AND($P2576&lt;&gt;"", $P2576&lt;&gt;"...", $P2576&lt;&gt;"입력오류", NOT(ISNUMBER(FIND($T$21:$T$34,$P2576)))),
            AND($P2576&lt;&gt;"", $P2576&lt;&gt;"...", $P2576&lt;&gt;"입력오류", $T$19=$P2576)
        )
    )
)</f>
        <v>0</v>
      </c>
    </row>
    <row r="2577" spans="1:17">
      <c r="A2577" t="s">
        <v>5010</v>
      </c>
      <c r="B2577" t="s">
        <v>5011</v>
      </c>
      <c r="I2577">
        <f t="shared" si="121"/>
        <v>2576</v>
      </c>
      <c r="J2577">
        <f t="shared" si="122"/>
        <v>2576</v>
      </c>
      <c r="K2577">
        <f t="shared" si="120"/>
        <v>1</v>
      </c>
      <c r="L2577" t="b">
        <f>COUNTIF($N$2:N2577, N2577)=1</f>
        <v>1</v>
      </c>
      <c r="M2577" s="37">
        <f>IF( $Q2577, MAX($M$1:M2576)+1, 0)</f>
        <v>0</v>
      </c>
      <c r="N2577" t="str" cm="1">
        <f t="array" ref="N2577">INDEX($A$9:$F$1048576, $J2577, $K2577 )</f>
        <v>70302</v>
      </c>
      <c r="O2577" t="str" cm="1">
        <f t="array" ref="O2577">INDEX($B$9:$F$1048576, $J2577, $K2577 )</f>
        <v>주택금융공사MBS2023-15(1-9)</v>
      </c>
      <c r="P2577" t="str" cm="1">
        <f t="array" ref="P2577">IF( $L2577, TRIM(_xll.IMDP("IR", $G$5&amp;$N2577, $G$6)), "" )</f>
        <v/>
      </c>
      <c r="Q2577" t="b" cm="1">
        <f t="array" ref="Q2577">IF(
    $U$1=1, AND($P2577&lt;&gt;"", $P2577&lt;&gt;"...", $P2577&lt;&gt;"입력오류"),
    IF(
        $U$18=1, AND($P2577&lt;&gt;"", $P2577&lt;&gt;"...", $P2577&lt;&gt;"입력오류", ISNUMBER(FIND(INDEX($T$2:$T$7,$U$1),$P2577))),
        IF(
            $U$17="기타", AND($P2577&lt;&gt;"", $P2577&lt;&gt;"...", $P2577&lt;&gt;"입력오류", NOT(ISNUMBER(FIND($T$21:$T$34,$P2577)))),
            AND($P2577&lt;&gt;"", $P2577&lt;&gt;"...", $P2577&lt;&gt;"입력오류", $T$19=$P2577)
        )
    )
)</f>
        <v>0</v>
      </c>
    </row>
    <row r="2578" spans="1:17">
      <c r="A2578" t="s">
        <v>5012</v>
      </c>
      <c r="B2578" t="s">
        <v>5013</v>
      </c>
      <c r="I2578">
        <f t="shared" si="121"/>
        <v>2577</v>
      </c>
      <c r="J2578">
        <f t="shared" si="122"/>
        <v>2577</v>
      </c>
      <c r="K2578">
        <f t="shared" si="120"/>
        <v>1</v>
      </c>
      <c r="L2578" t="b">
        <f>COUNTIF($N$2:N2578, N2578)=1</f>
        <v>1</v>
      </c>
      <c r="M2578" s="37">
        <f>IF( $Q2578, MAX($M$1:M2577)+1, 0)</f>
        <v>0</v>
      </c>
      <c r="N2578" t="str" cm="1">
        <f t="array" ref="N2578">INDEX($A$9:$F$1048576, $J2578, $K2578 )</f>
        <v>70304</v>
      </c>
      <c r="O2578" t="str" cm="1">
        <f t="array" ref="O2578">INDEX($B$9:$F$1048576, $J2578, $K2578 )</f>
        <v>제일사랑제5차(유)1</v>
      </c>
      <c r="P2578" t="str" cm="1">
        <f t="array" ref="P2578">IF( $L2578, TRIM(_xll.IMDP("IR", $G$5&amp;$N2578, $G$6)), "" )</f>
        <v/>
      </c>
      <c r="Q2578" t="b" cm="1">
        <f t="array" ref="Q2578">IF(
    $U$1=1, AND($P2578&lt;&gt;"", $P2578&lt;&gt;"...", $P2578&lt;&gt;"입력오류"),
    IF(
        $U$18=1, AND($P2578&lt;&gt;"", $P2578&lt;&gt;"...", $P2578&lt;&gt;"입력오류", ISNUMBER(FIND(INDEX($T$2:$T$7,$U$1),$P2578))),
        IF(
            $U$17="기타", AND($P2578&lt;&gt;"", $P2578&lt;&gt;"...", $P2578&lt;&gt;"입력오류", NOT(ISNUMBER(FIND($T$21:$T$34,$P2578)))),
            AND($P2578&lt;&gt;"", $P2578&lt;&gt;"...", $P2578&lt;&gt;"입력오류", $T$19=$P2578)
        )
    )
)</f>
        <v>0</v>
      </c>
    </row>
    <row r="2579" spans="1:17">
      <c r="A2579" t="s">
        <v>5014</v>
      </c>
      <c r="B2579" t="s">
        <v>5015</v>
      </c>
      <c r="I2579">
        <f t="shared" si="121"/>
        <v>2578</v>
      </c>
      <c r="J2579">
        <f t="shared" si="122"/>
        <v>2578</v>
      </c>
      <c r="K2579">
        <f t="shared" si="120"/>
        <v>1</v>
      </c>
      <c r="L2579" t="b">
        <f>COUNTIF($N$2:N2579, N2579)=1</f>
        <v>1</v>
      </c>
      <c r="M2579" s="37">
        <f>IF( $Q2579, MAX($M$1:M2578)+1, 0)</f>
        <v>0</v>
      </c>
      <c r="N2579" t="str" cm="1">
        <f t="array" ref="N2579">INDEX($A$9:$F$1048576, $J2579, $K2579 )</f>
        <v>70341</v>
      </c>
      <c r="O2579" t="str" cm="1">
        <f t="array" ref="O2579">INDEX($B$9:$F$1048576, $J2579, $K2579 )</f>
        <v>엠캐피탈제5차(유)1-2</v>
      </c>
      <c r="P2579" t="str" cm="1">
        <f t="array" ref="P2579">IF( $L2579, TRIM(_xll.IMDP("IR", $G$5&amp;$N2579, $G$6)), "" )</f>
        <v/>
      </c>
      <c r="Q2579" t="b" cm="1">
        <f t="array" ref="Q2579">IF(
    $U$1=1, AND($P2579&lt;&gt;"", $P2579&lt;&gt;"...", $P2579&lt;&gt;"입력오류"),
    IF(
        $U$18=1, AND($P2579&lt;&gt;"", $P2579&lt;&gt;"...", $P2579&lt;&gt;"입력오류", ISNUMBER(FIND(INDEX($T$2:$T$7,$U$1),$P2579))),
        IF(
            $U$17="기타", AND($P2579&lt;&gt;"", $P2579&lt;&gt;"...", $P2579&lt;&gt;"입력오류", NOT(ISNUMBER(FIND($T$21:$T$34,$P2579)))),
            AND($P2579&lt;&gt;"", $P2579&lt;&gt;"...", $P2579&lt;&gt;"입력오류", $T$19=$P2579)
        )
    )
)</f>
        <v>0</v>
      </c>
    </row>
    <row r="2580" spans="1:17">
      <c r="A2580" t="s">
        <v>5016</v>
      </c>
      <c r="B2580" t="s">
        <v>5017</v>
      </c>
      <c r="I2580">
        <f t="shared" si="121"/>
        <v>2579</v>
      </c>
      <c r="J2580">
        <f t="shared" si="122"/>
        <v>2579</v>
      </c>
      <c r="K2580">
        <f t="shared" si="120"/>
        <v>1</v>
      </c>
      <c r="L2580" t="b">
        <f>COUNTIF($N$2:N2580, N2580)=1</f>
        <v>1</v>
      </c>
      <c r="M2580" s="37">
        <f>IF( $Q2580, MAX($M$1:M2579)+1, 0)</f>
        <v>0</v>
      </c>
      <c r="N2580" t="str" cm="1">
        <f t="array" ref="N2580">INDEX($A$9:$F$1048576, $J2580, $K2580 )</f>
        <v>70342</v>
      </c>
      <c r="O2580" t="str" cm="1">
        <f t="array" ref="O2580">INDEX($B$9:$F$1048576, $J2580, $K2580 )</f>
        <v>엠캐피탈제5차(유)1-3</v>
      </c>
      <c r="P2580" t="str" cm="1">
        <f t="array" ref="P2580">IF( $L2580, TRIM(_xll.IMDP("IR", $G$5&amp;$N2580, $G$6)), "" )</f>
        <v/>
      </c>
      <c r="Q2580" t="b" cm="1">
        <f t="array" ref="Q2580">IF(
    $U$1=1, AND($P2580&lt;&gt;"", $P2580&lt;&gt;"...", $P2580&lt;&gt;"입력오류"),
    IF(
        $U$18=1, AND($P2580&lt;&gt;"", $P2580&lt;&gt;"...", $P2580&lt;&gt;"입력오류", ISNUMBER(FIND(INDEX($T$2:$T$7,$U$1),$P2580))),
        IF(
            $U$17="기타", AND($P2580&lt;&gt;"", $P2580&lt;&gt;"...", $P2580&lt;&gt;"입력오류", NOT(ISNUMBER(FIND($T$21:$T$34,$P2580)))),
            AND($P2580&lt;&gt;"", $P2580&lt;&gt;"...", $P2580&lt;&gt;"입력오류", $T$19=$P2580)
        )
    )
)</f>
        <v>0</v>
      </c>
    </row>
    <row r="2581" spans="1:17">
      <c r="A2581" t="s">
        <v>5018</v>
      </c>
      <c r="B2581" t="s">
        <v>5019</v>
      </c>
      <c r="I2581">
        <f t="shared" si="121"/>
        <v>2580</v>
      </c>
      <c r="J2581">
        <f t="shared" si="122"/>
        <v>2580</v>
      </c>
      <c r="K2581">
        <f t="shared" si="120"/>
        <v>1</v>
      </c>
      <c r="L2581" t="b">
        <f>COUNTIF($N$2:N2581, N2581)=1</f>
        <v>1</v>
      </c>
      <c r="M2581" s="37">
        <f>IF( $Q2581, MAX($M$1:M2580)+1, 0)</f>
        <v>0</v>
      </c>
      <c r="N2581" t="str" cm="1">
        <f t="array" ref="N2581">INDEX($A$9:$F$1048576, $J2581, $K2581 )</f>
        <v>70343</v>
      </c>
      <c r="O2581" t="str" cm="1">
        <f t="array" ref="O2581">INDEX($B$9:$F$1048576, $J2581, $K2581 )</f>
        <v>엠캐피탈제5차(유)1-4</v>
      </c>
      <c r="P2581" t="str" cm="1">
        <f t="array" ref="P2581">IF( $L2581, TRIM(_xll.IMDP("IR", $G$5&amp;$N2581, $G$6)), "" )</f>
        <v/>
      </c>
      <c r="Q2581" t="b" cm="1">
        <f t="array" ref="Q2581">IF(
    $U$1=1, AND($P2581&lt;&gt;"", $P2581&lt;&gt;"...", $P2581&lt;&gt;"입력오류"),
    IF(
        $U$18=1, AND($P2581&lt;&gt;"", $P2581&lt;&gt;"...", $P2581&lt;&gt;"입력오류", ISNUMBER(FIND(INDEX($T$2:$T$7,$U$1),$P2581))),
        IF(
            $U$17="기타", AND($P2581&lt;&gt;"", $P2581&lt;&gt;"...", $P2581&lt;&gt;"입력오류", NOT(ISNUMBER(FIND($T$21:$T$34,$P2581)))),
            AND($P2581&lt;&gt;"", $P2581&lt;&gt;"...", $P2581&lt;&gt;"입력오류", $T$19=$P2581)
        )
    )
)</f>
        <v>0</v>
      </c>
    </row>
    <row r="2582" spans="1:17">
      <c r="A2582" t="s">
        <v>5020</v>
      </c>
      <c r="B2582" t="s">
        <v>5021</v>
      </c>
      <c r="I2582">
        <f t="shared" si="121"/>
        <v>2581</v>
      </c>
      <c r="J2582">
        <f t="shared" si="122"/>
        <v>2581</v>
      </c>
      <c r="K2582">
        <f t="shared" si="120"/>
        <v>1</v>
      </c>
      <c r="L2582" t="b">
        <f>COUNTIF($N$2:N2582, N2582)=1</f>
        <v>1</v>
      </c>
      <c r="M2582" s="37">
        <f>IF( $Q2582, MAX($M$1:M2581)+1, 0)</f>
        <v>0</v>
      </c>
      <c r="N2582" t="str" cm="1">
        <f t="array" ref="N2582">INDEX($A$9:$F$1048576, $J2582, $K2582 )</f>
        <v>70344</v>
      </c>
      <c r="O2582" t="str" cm="1">
        <f t="array" ref="O2582">INDEX($B$9:$F$1048576, $J2582, $K2582 )</f>
        <v>엠캐피탈제5차(유)1-5</v>
      </c>
      <c r="P2582" t="str" cm="1">
        <f t="array" ref="P2582">IF( $L2582, TRIM(_xll.IMDP("IR", $G$5&amp;$N2582, $G$6)), "" )</f>
        <v/>
      </c>
      <c r="Q2582" t="b" cm="1">
        <f t="array" ref="Q2582">IF(
    $U$1=1, AND($P2582&lt;&gt;"", $P2582&lt;&gt;"...", $P2582&lt;&gt;"입력오류"),
    IF(
        $U$18=1, AND($P2582&lt;&gt;"", $P2582&lt;&gt;"...", $P2582&lt;&gt;"입력오류", ISNUMBER(FIND(INDEX($T$2:$T$7,$U$1),$P2582))),
        IF(
            $U$17="기타", AND($P2582&lt;&gt;"", $P2582&lt;&gt;"...", $P2582&lt;&gt;"입력오류", NOT(ISNUMBER(FIND($T$21:$T$34,$P2582)))),
            AND($P2582&lt;&gt;"", $P2582&lt;&gt;"...", $P2582&lt;&gt;"입력오류", $T$19=$P2582)
        )
    )
)</f>
        <v>0</v>
      </c>
    </row>
    <row r="2583" spans="1:17">
      <c r="A2583" t="s">
        <v>5022</v>
      </c>
      <c r="B2583" t="s">
        <v>5023</v>
      </c>
      <c r="I2583">
        <f t="shared" si="121"/>
        <v>2582</v>
      </c>
      <c r="J2583">
        <f t="shared" si="122"/>
        <v>2582</v>
      </c>
      <c r="K2583">
        <f t="shared" si="120"/>
        <v>1</v>
      </c>
      <c r="L2583" t="b">
        <f>COUNTIF($N$2:N2583, N2583)=1</f>
        <v>1</v>
      </c>
      <c r="M2583" s="37">
        <f>IF( $Q2583, MAX($M$1:M2582)+1, 0)</f>
        <v>0</v>
      </c>
      <c r="N2583" t="str" cm="1">
        <f t="array" ref="N2583">INDEX($A$9:$F$1048576, $J2583, $K2583 )</f>
        <v>70345</v>
      </c>
      <c r="O2583" t="str" cm="1">
        <f t="array" ref="O2583">INDEX($B$9:$F$1048576, $J2583, $K2583 )</f>
        <v>엠캐피탈제5차(유)1-6</v>
      </c>
      <c r="P2583" t="str" cm="1">
        <f t="array" ref="P2583">IF( $L2583, TRIM(_xll.IMDP("IR", $G$5&amp;$N2583, $G$6)), "" )</f>
        <v/>
      </c>
      <c r="Q2583" t="b" cm="1">
        <f t="array" ref="Q2583">IF(
    $U$1=1, AND($P2583&lt;&gt;"", $P2583&lt;&gt;"...", $P2583&lt;&gt;"입력오류"),
    IF(
        $U$18=1, AND($P2583&lt;&gt;"", $P2583&lt;&gt;"...", $P2583&lt;&gt;"입력오류", ISNUMBER(FIND(INDEX($T$2:$T$7,$U$1),$P2583))),
        IF(
            $U$17="기타", AND($P2583&lt;&gt;"", $P2583&lt;&gt;"...", $P2583&lt;&gt;"입력오류", NOT(ISNUMBER(FIND($T$21:$T$34,$P2583)))),
            AND($P2583&lt;&gt;"", $P2583&lt;&gt;"...", $P2583&lt;&gt;"입력오류", $T$19=$P2583)
        )
    )
)</f>
        <v>0</v>
      </c>
    </row>
    <row r="2584" spans="1:17">
      <c r="A2584" t="s">
        <v>5024</v>
      </c>
      <c r="B2584" t="s">
        <v>5025</v>
      </c>
      <c r="I2584">
        <f t="shared" si="121"/>
        <v>2583</v>
      </c>
      <c r="J2584">
        <f t="shared" si="122"/>
        <v>2583</v>
      </c>
      <c r="K2584">
        <f t="shared" si="120"/>
        <v>1</v>
      </c>
      <c r="L2584" t="b">
        <f>COUNTIF($N$2:N2584, N2584)=1</f>
        <v>1</v>
      </c>
      <c r="M2584" s="37">
        <f>IF( $Q2584, MAX($M$1:M2583)+1, 0)</f>
        <v>0</v>
      </c>
      <c r="N2584" t="str" cm="1">
        <f t="array" ref="N2584">INDEX($A$9:$F$1048576, $J2584, $K2584 )</f>
        <v>70346</v>
      </c>
      <c r="O2584" t="str" cm="1">
        <f t="array" ref="O2584">INDEX($B$9:$F$1048576, $J2584, $K2584 )</f>
        <v>엠캐피탈제5차(유)1-7</v>
      </c>
      <c r="P2584" t="str" cm="1">
        <f t="array" ref="P2584">IF( $L2584, TRIM(_xll.IMDP("IR", $G$5&amp;$N2584, $G$6)), "" )</f>
        <v/>
      </c>
      <c r="Q2584" t="b" cm="1">
        <f t="array" ref="Q2584">IF(
    $U$1=1, AND($P2584&lt;&gt;"", $P2584&lt;&gt;"...", $P2584&lt;&gt;"입력오류"),
    IF(
        $U$18=1, AND($P2584&lt;&gt;"", $P2584&lt;&gt;"...", $P2584&lt;&gt;"입력오류", ISNUMBER(FIND(INDEX($T$2:$T$7,$U$1),$P2584))),
        IF(
            $U$17="기타", AND($P2584&lt;&gt;"", $P2584&lt;&gt;"...", $P2584&lt;&gt;"입력오류", NOT(ISNUMBER(FIND($T$21:$T$34,$P2584)))),
            AND($P2584&lt;&gt;"", $P2584&lt;&gt;"...", $P2584&lt;&gt;"입력오류", $T$19=$P2584)
        )
    )
)</f>
        <v>0</v>
      </c>
    </row>
    <row r="2585" spans="1:17">
      <c r="A2585" t="s">
        <v>5026</v>
      </c>
      <c r="B2585" t="s">
        <v>5027</v>
      </c>
      <c r="I2585">
        <f t="shared" si="121"/>
        <v>2584</v>
      </c>
      <c r="J2585">
        <f t="shared" si="122"/>
        <v>2584</v>
      </c>
      <c r="K2585">
        <f t="shared" si="120"/>
        <v>1</v>
      </c>
      <c r="L2585" t="b">
        <f>COUNTIF($N$2:N2585, N2585)=1</f>
        <v>1</v>
      </c>
      <c r="M2585" s="37">
        <f>IF( $Q2585, MAX($M$1:M2584)+1, 0)</f>
        <v>0</v>
      </c>
      <c r="N2585" t="str" cm="1">
        <f t="array" ref="N2585">INDEX($A$9:$F$1048576, $J2585, $K2585 )</f>
        <v>70347</v>
      </c>
      <c r="O2585" t="str" cm="1">
        <f t="array" ref="O2585">INDEX($B$9:$F$1048576, $J2585, $K2585 )</f>
        <v>엠캐피탈제5차(유)1-8</v>
      </c>
      <c r="P2585" t="str" cm="1">
        <f t="array" ref="P2585">IF( $L2585, TRIM(_xll.IMDP("IR", $G$5&amp;$N2585, $G$6)), "" )</f>
        <v/>
      </c>
      <c r="Q2585" t="b" cm="1">
        <f t="array" ref="Q2585">IF(
    $U$1=1, AND($P2585&lt;&gt;"", $P2585&lt;&gt;"...", $P2585&lt;&gt;"입력오류"),
    IF(
        $U$18=1, AND($P2585&lt;&gt;"", $P2585&lt;&gt;"...", $P2585&lt;&gt;"입력오류", ISNUMBER(FIND(INDEX($T$2:$T$7,$U$1),$P2585))),
        IF(
            $U$17="기타", AND($P2585&lt;&gt;"", $P2585&lt;&gt;"...", $P2585&lt;&gt;"입력오류", NOT(ISNUMBER(FIND($T$21:$T$34,$P2585)))),
            AND($P2585&lt;&gt;"", $P2585&lt;&gt;"...", $P2585&lt;&gt;"입력오류", $T$19=$P2585)
        )
    )
)</f>
        <v>0</v>
      </c>
    </row>
    <row r="2586" spans="1:17">
      <c r="A2586" t="s">
        <v>5028</v>
      </c>
      <c r="B2586" t="s">
        <v>5029</v>
      </c>
      <c r="I2586">
        <f t="shared" si="121"/>
        <v>2585</v>
      </c>
      <c r="J2586">
        <f t="shared" si="122"/>
        <v>2585</v>
      </c>
      <c r="K2586">
        <f t="shared" si="120"/>
        <v>1</v>
      </c>
      <c r="L2586" t="b">
        <f>COUNTIF($N$2:N2586, N2586)=1</f>
        <v>1</v>
      </c>
      <c r="M2586" s="37">
        <f>IF( $Q2586, MAX($M$1:M2585)+1, 0)</f>
        <v>0</v>
      </c>
      <c r="N2586" t="str" cm="1">
        <f t="array" ref="N2586">INDEX($A$9:$F$1048576, $J2586, $K2586 )</f>
        <v>70348</v>
      </c>
      <c r="O2586" t="str" cm="1">
        <f t="array" ref="O2586">INDEX($B$9:$F$1048576, $J2586, $K2586 )</f>
        <v>엠캐피탈제5차(유)1-9</v>
      </c>
      <c r="P2586" t="str" cm="1">
        <f t="array" ref="P2586">IF( $L2586, TRIM(_xll.IMDP("IR", $G$5&amp;$N2586, $G$6)), "" )</f>
        <v/>
      </c>
      <c r="Q2586" t="b" cm="1">
        <f t="array" ref="Q2586">IF(
    $U$1=1, AND($P2586&lt;&gt;"", $P2586&lt;&gt;"...", $P2586&lt;&gt;"입력오류"),
    IF(
        $U$18=1, AND($P2586&lt;&gt;"", $P2586&lt;&gt;"...", $P2586&lt;&gt;"입력오류", ISNUMBER(FIND(INDEX($T$2:$T$7,$U$1),$P2586))),
        IF(
            $U$17="기타", AND($P2586&lt;&gt;"", $P2586&lt;&gt;"...", $P2586&lt;&gt;"입력오류", NOT(ISNUMBER(FIND($T$21:$T$34,$P2586)))),
            AND($P2586&lt;&gt;"", $P2586&lt;&gt;"...", $P2586&lt;&gt;"입력오류", $T$19=$P2586)
        )
    )
)</f>
        <v>0</v>
      </c>
    </row>
    <row r="2587" spans="1:17">
      <c r="A2587" t="s">
        <v>5030</v>
      </c>
      <c r="B2587" t="s">
        <v>5031</v>
      </c>
      <c r="I2587">
        <f t="shared" si="121"/>
        <v>2586</v>
      </c>
      <c r="J2587">
        <f t="shared" si="122"/>
        <v>2586</v>
      </c>
      <c r="K2587">
        <f t="shared" si="120"/>
        <v>1</v>
      </c>
      <c r="L2587" t="b">
        <f>COUNTIF($N$2:N2587, N2587)=1</f>
        <v>1</v>
      </c>
      <c r="M2587" s="37">
        <f>IF( $Q2587, MAX($M$1:M2586)+1, 0)</f>
        <v>0</v>
      </c>
      <c r="N2587" t="str" cm="1">
        <f t="array" ref="N2587">INDEX($A$9:$F$1048576, $J2587, $K2587 )</f>
        <v>70349</v>
      </c>
      <c r="O2587" t="str" cm="1">
        <f t="array" ref="O2587">INDEX($B$9:$F$1048576, $J2587, $K2587 )</f>
        <v>엠캐피탈제5차(유)1-10</v>
      </c>
      <c r="P2587" t="str" cm="1">
        <f t="array" ref="P2587">IF( $L2587, TRIM(_xll.IMDP("IR", $G$5&amp;$N2587, $G$6)), "" )</f>
        <v/>
      </c>
      <c r="Q2587" t="b" cm="1">
        <f t="array" ref="Q2587">IF(
    $U$1=1, AND($P2587&lt;&gt;"", $P2587&lt;&gt;"...", $P2587&lt;&gt;"입력오류"),
    IF(
        $U$18=1, AND($P2587&lt;&gt;"", $P2587&lt;&gt;"...", $P2587&lt;&gt;"입력오류", ISNUMBER(FIND(INDEX($T$2:$T$7,$U$1),$P2587))),
        IF(
            $U$17="기타", AND($P2587&lt;&gt;"", $P2587&lt;&gt;"...", $P2587&lt;&gt;"입력오류", NOT(ISNUMBER(FIND($T$21:$T$34,$P2587)))),
            AND($P2587&lt;&gt;"", $P2587&lt;&gt;"...", $P2587&lt;&gt;"입력오류", $T$19=$P2587)
        )
    )
)</f>
        <v>0</v>
      </c>
    </row>
    <row r="2588" spans="1:17">
      <c r="A2588" t="s">
        <v>5032</v>
      </c>
      <c r="B2588" t="s">
        <v>5033</v>
      </c>
      <c r="I2588">
        <f t="shared" si="121"/>
        <v>2587</v>
      </c>
      <c r="J2588">
        <f t="shared" si="122"/>
        <v>2587</v>
      </c>
      <c r="K2588">
        <f t="shared" si="120"/>
        <v>1</v>
      </c>
      <c r="L2588" t="b">
        <f>COUNTIF($N$2:N2588, N2588)=1</f>
        <v>1</v>
      </c>
      <c r="M2588" s="37">
        <f>IF( $Q2588, MAX($M$1:M2587)+1, 0)</f>
        <v>0</v>
      </c>
      <c r="N2588" t="str" cm="1">
        <f t="array" ref="N2588">INDEX($A$9:$F$1048576, $J2588, $K2588 )</f>
        <v>70356</v>
      </c>
      <c r="O2588" t="str" cm="1">
        <f t="array" ref="O2588">INDEX($B$9:$F$1048576, $J2588, $K2588 )</f>
        <v>농협타임제3차(유)1</v>
      </c>
      <c r="P2588" t="str" cm="1">
        <f t="array" ref="P2588">IF( $L2588, TRIM(_xll.IMDP("IR", $G$5&amp;$N2588, $G$6)), "" )</f>
        <v/>
      </c>
      <c r="Q2588" t="b" cm="1">
        <f t="array" ref="Q2588">IF(
    $U$1=1, AND($P2588&lt;&gt;"", $P2588&lt;&gt;"...", $P2588&lt;&gt;"입력오류"),
    IF(
        $U$18=1, AND($P2588&lt;&gt;"", $P2588&lt;&gt;"...", $P2588&lt;&gt;"입력오류", ISNUMBER(FIND(INDEX($T$2:$T$7,$U$1),$P2588))),
        IF(
            $U$17="기타", AND($P2588&lt;&gt;"", $P2588&lt;&gt;"...", $P2588&lt;&gt;"입력오류", NOT(ISNUMBER(FIND($T$21:$T$34,$P2588)))),
            AND($P2588&lt;&gt;"", $P2588&lt;&gt;"...", $P2588&lt;&gt;"입력오류", $T$19=$P2588)
        )
    )
)</f>
        <v>0</v>
      </c>
    </row>
    <row r="2589" spans="1:17">
      <c r="A2589" t="s">
        <v>5034</v>
      </c>
      <c r="B2589" t="s">
        <v>5035</v>
      </c>
      <c r="I2589">
        <f t="shared" si="121"/>
        <v>2588</v>
      </c>
      <c r="J2589">
        <f t="shared" si="122"/>
        <v>2588</v>
      </c>
      <c r="K2589">
        <f t="shared" si="120"/>
        <v>1</v>
      </c>
      <c r="L2589" t="b">
        <f>COUNTIF($N$2:N2589, N2589)=1</f>
        <v>1</v>
      </c>
      <c r="M2589" s="37">
        <f>IF( $Q2589, MAX($M$1:M2588)+1, 0)</f>
        <v>0</v>
      </c>
      <c r="N2589" t="str" cm="1">
        <f t="array" ref="N2589">INDEX($A$9:$F$1048576, $J2589, $K2589 )</f>
        <v>70359</v>
      </c>
      <c r="O2589" t="str" cm="1">
        <f t="array" ref="O2589">INDEX($B$9:$F$1048576, $J2589, $K2589 )</f>
        <v>주택금융공사MBS2023-16(1-1)</v>
      </c>
      <c r="P2589" t="str" cm="1">
        <f t="array" ref="P2589">IF( $L2589, TRIM(_xll.IMDP("IR", $G$5&amp;$N2589, $G$6)), "" )</f>
        <v/>
      </c>
      <c r="Q2589" t="b" cm="1">
        <f t="array" ref="Q2589">IF(
    $U$1=1, AND($P2589&lt;&gt;"", $P2589&lt;&gt;"...", $P2589&lt;&gt;"입력오류"),
    IF(
        $U$18=1, AND($P2589&lt;&gt;"", $P2589&lt;&gt;"...", $P2589&lt;&gt;"입력오류", ISNUMBER(FIND(INDEX($T$2:$T$7,$U$1),$P2589))),
        IF(
            $U$17="기타", AND($P2589&lt;&gt;"", $P2589&lt;&gt;"...", $P2589&lt;&gt;"입력오류", NOT(ISNUMBER(FIND($T$21:$T$34,$P2589)))),
            AND($P2589&lt;&gt;"", $P2589&lt;&gt;"...", $P2589&lt;&gt;"입력오류", $T$19=$P2589)
        )
    )
)</f>
        <v>0</v>
      </c>
    </row>
    <row r="2590" spans="1:17">
      <c r="A2590" t="s">
        <v>5036</v>
      </c>
      <c r="B2590" t="s">
        <v>5037</v>
      </c>
      <c r="I2590">
        <f t="shared" si="121"/>
        <v>2589</v>
      </c>
      <c r="J2590">
        <f t="shared" si="122"/>
        <v>2589</v>
      </c>
      <c r="K2590">
        <f t="shared" si="120"/>
        <v>1</v>
      </c>
      <c r="L2590" t="b">
        <f>COUNTIF($N$2:N2590, N2590)=1</f>
        <v>1</v>
      </c>
      <c r="M2590" s="37">
        <f>IF( $Q2590, MAX($M$1:M2589)+1, 0)</f>
        <v>0</v>
      </c>
      <c r="N2590" t="str" cm="1">
        <f t="array" ref="N2590">INDEX($A$9:$F$1048576, $J2590, $K2590 )</f>
        <v>70360</v>
      </c>
      <c r="O2590" t="str" cm="1">
        <f t="array" ref="O2590">INDEX($B$9:$F$1048576, $J2590, $K2590 )</f>
        <v>주택금융공사MBS2023-16(1-2)</v>
      </c>
      <c r="P2590" t="str" cm="1">
        <f t="array" ref="P2590">IF( $L2590, TRIM(_xll.IMDP("IR", $G$5&amp;$N2590, $G$6)), "" )</f>
        <v/>
      </c>
      <c r="Q2590" t="b" cm="1">
        <f t="array" ref="Q2590">IF(
    $U$1=1, AND($P2590&lt;&gt;"", $P2590&lt;&gt;"...", $P2590&lt;&gt;"입력오류"),
    IF(
        $U$18=1, AND($P2590&lt;&gt;"", $P2590&lt;&gt;"...", $P2590&lt;&gt;"입력오류", ISNUMBER(FIND(INDEX($T$2:$T$7,$U$1),$P2590))),
        IF(
            $U$17="기타", AND($P2590&lt;&gt;"", $P2590&lt;&gt;"...", $P2590&lt;&gt;"입력오류", NOT(ISNUMBER(FIND($T$21:$T$34,$P2590)))),
            AND($P2590&lt;&gt;"", $P2590&lt;&gt;"...", $P2590&lt;&gt;"입력오류", $T$19=$P2590)
        )
    )
)</f>
        <v>0</v>
      </c>
    </row>
    <row r="2591" spans="1:17">
      <c r="A2591" t="s">
        <v>5038</v>
      </c>
      <c r="B2591" t="s">
        <v>5039</v>
      </c>
      <c r="I2591">
        <f t="shared" si="121"/>
        <v>2590</v>
      </c>
      <c r="J2591">
        <f t="shared" si="122"/>
        <v>2590</v>
      </c>
      <c r="K2591">
        <f t="shared" si="120"/>
        <v>1</v>
      </c>
      <c r="L2591" t="b">
        <f>COUNTIF($N$2:N2591, N2591)=1</f>
        <v>1</v>
      </c>
      <c r="M2591" s="37">
        <f>IF( $Q2591, MAX($M$1:M2590)+1, 0)</f>
        <v>0</v>
      </c>
      <c r="N2591" t="str" cm="1">
        <f t="array" ref="N2591">INDEX($A$9:$F$1048576, $J2591, $K2591 )</f>
        <v>70361</v>
      </c>
      <c r="O2591" t="str" cm="1">
        <f t="array" ref="O2591">INDEX($B$9:$F$1048576, $J2591, $K2591 )</f>
        <v>주택금융공사MBS2023-16(1-3)</v>
      </c>
      <c r="P2591" t="str" cm="1">
        <f t="array" ref="P2591">IF( $L2591, TRIM(_xll.IMDP("IR", $G$5&amp;$N2591, $G$6)), "" )</f>
        <v/>
      </c>
      <c r="Q2591" t="b" cm="1">
        <f t="array" ref="Q2591">IF(
    $U$1=1, AND($P2591&lt;&gt;"", $P2591&lt;&gt;"...", $P2591&lt;&gt;"입력오류"),
    IF(
        $U$18=1, AND($P2591&lt;&gt;"", $P2591&lt;&gt;"...", $P2591&lt;&gt;"입력오류", ISNUMBER(FIND(INDEX($T$2:$T$7,$U$1),$P2591))),
        IF(
            $U$17="기타", AND($P2591&lt;&gt;"", $P2591&lt;&gt;"...", $P2591&lt;&gt;"입력오류", NOT(ISNUMBER(FIND($T$21:$T$34,$P2591)))),
            AND($P2591&lt;&gt;"", $P2591&lt;&gt;"...", $P2591&lt;&gt;"입력오류", $T$19=$P2591)
        )
    )
)</f>
        <v>0</v>
      </c>
    </row>
    <row r="2592" spans="1:17">
      <c r="A2592" t="s">
        <v>5040</v>
      </c>
      <c r="B2592" t="s">
        <v>5041</v>
      </c>
      <c r="I2592">
        <f t="shared" si="121"/>
        <v>2591</v>
      </c>
      <c r="J2592">
        <f t="shared" si="122"/>
        <v>2591</v>
      </c>
      <c r="K2592">
        <f t="shared" si="120"/>
        <v>1</v>
      </c>
      <c r="L2592" t="b">
        <f>COUNTIF($N$2:N2592, N2592)=1</f>
        <v>1</v>
      </c>
      <c r="M2592" s="37">
        <f>IF( $Q2592, MAX($M$1:M2591)+1, 0)</f>
        <v>0</v>
      </c>
      <c r="N2592" t="str" cm="1">
        <f t="array" ref="N2592">INDEX($A$9:$F$1048576, $J2592, $K2592 )</f>
        <v>70362</v>
      </c>
      <c r="O2592" t="str" cm="1">
        <f t="array" ref="O2592">INDEX($B$9:$F$1048576, $J2592, $K2592 )</f>
        <v>주택금융공사MBS2023-16(1-4)</v>
      </c>
      <c r="P2592" t="str" cm="1">
        <f t="array" ref="P2592">IF( $L2592, TRIM(_xll.IMDP("IR", $G$5&amp;$N2592, $G$6)), "" )</f>
        <v/>
      </c>
      <c r="Q2592" t="b" cm="1">
        <f t="array" ref="Q2592">IF(
    $U$1=1, AND($P2592&lt;&gt;"", $P2592&lt;&gt;"...", $P2592&lt;&gt;"입력오류"),
    IF(
        $U$18=1, AND($P2592&lt;&gt;"", $P2592&lt;&gt;"...", $P2592&lt;&gt;"입력오류", ISNUMBER(FIND(INDEX($T$2:$T$7,$U$1),$P2592))),
        IF(
            $U$17="기타", AND($P2592&lt;&gt;"", $P2592&lt;&gt;"...", $P2592&lt;&gt;"입력오류", NOT(ISNUMBER(FIND($T$21:$T$34,$P2592)))),
            AND($P2592&lt;&gt;"", $P2592&lt;&gt;"...", $P2592&lt;&gt;"입력오류", $T$19=$P2592)
        )
    )
)</f>
        <v>0</v>
      </c>
    </row>
    <row r="2593" spans="1:17">
      <c r="A2593" t="s">
        <v>5042</v>
      </c>
      <c r="B2593" t="s">
        <v>5043</v>
      </c>
      <c r="I2593">
        <f t="shared" si="121"/>
        <v>2592</v>
      </c>
      <c r="J2593">
        <f t="shared" si="122"/>
        <v>2592</v>
      </c>
      <c r="K2593">
        <f t="shared" si="120"/>
        <v>1</v>
      </c>
      <c r="L2593" t="b">
        <f>COUNTIF($N$2:N2593, N2593)=1</f>
        <v>1</v>
      </c>
      <c r="M2593" s="37">
        <f>IF( $Q2593, MAX($M$1:M2592)+1, 0)</f>
        <v>0</v>
      </c>
      <c r="N2593" t="str" cm="1">
        <f t="array" ref="N2593">INDEX($A$9:$F$1048576, $J2593, $K2593 )</f>
        <v>70366</v>
      </c>
      <c r="O2593" t="str" cm="1">
        <f t="array" ref="O2593">INDEX($B$9:$F$1048576, $J2593, $K2593 )</f>
        <v>롯데오토리스제1차(유)1-2</v>
      </c>
      <c r="P2593" t="str" cm="1">
        <f t="array" ref="P2593">IF( $L2593, TRIM(_xll.IMDP("IR", $G$5&amp;$N2593, $G$6)), "" )</f>
        <v/>
      </c>
      <c r="Q2593" t="b" cm="1">
        <f t="array" ref="Q2593">IF(
    $U$1=1, AND($P2593&lt;&gt;"", $P2593&lt;&gt;"...", $P2593&lt;&gt;"입력오류"),
    IF(
        $U$18=1, AND($P2593&lt;&gt;"", $P2593&lt;&gt;"...", $P2593&lt;&gt;"입력오류", ISNUMBER(FIND(INDEX($T$2:$T$7,$U$1),$P2593))),
        IF(
            $U$17="기타", AND($P2593&lt;&gt;"", $P2593&lt;&gt;"...", $P2593&lt;&gt;"입력오류", NOT(ISNUMBER(FIND($T$21:$T$34,$P2593)))),
            AND($P2593&lt;&gt;"", $P2593&lt;&gt;"...", $P2593&lt;&gt;"입력오류", $T$19=$P2593)
        )
    )
)</f>
        <v>0</v>
      </c>
    </row>
    <row r="2594" spans="1:17">
      <c r="A2594" t="s">
        <v>5044</v>
      </c>
      <c r="B2594" t="s">
        <v>5045</v>
      </c>
      <c r="I2594">
        <f t="shared" si="121"/>
        <v>2593</v>
      </c>
      <c r="J2594">
        <f t="shared" si="122"/>
        <v>2593</v>
      </c>
      <c r="K2594">
        <f t="shared" si="120"/>
        <v>1</v>
      </c>
      <c r="L2594" t="b">
        <f>COUNTIF($N$2:N2594, N2594)=1</f>
        <v>1</v>
      </c>
      <c r="M2594" s="37">
        <f>IF( $Q2594, MAX($M$1:M2593)+1, 0)</f>
        <v>0</v>
      </c>
      <c r="N2594" t="str" cm="1">
        <f t="array" ref="N2594">INDEX($A$9:$F$1048576, $J2594, $K2594 )</f>
        <v>70367</v>
      </c>
      <c r="O2594" t="str" cm="1">
        <f t="array" ref="O2594">INDEX($B$9:$F$1048576, $J2594, $K2594 )</f>
        <v>롯데오토리스제1차(유)1-3</v>
      </c>
      <c r="P2594" t="str" cm="1">
        <f t="array" ref="P2594">IF( $L2594, TRIM(_xll.IMDP("IR", $G$5&amp;$N2594, $G$6)), "" )</f>
        <v/>
      </c>
      <c r="Q2594" t="b" cm="1">
        <f t="array" ref="Q2594">IF(
    $U$1=1, AND($P2594&lt;&gt;"", $P2594&lt;&gt;"...", $P2594&lt;&gt;"입력오류"),
    IF(
        $U$18=1, AND($P2594&lt;&gt;"", $P2594&lt;&gt;"...", $P2594&lt;&gt;"입력오류", ISNUMBER(FIND(INDEX($T$2:$T$7,$U$1),$P2594))),
        IF(
            $U$17="기타", AND($P2594&lt;&gt;"", $P2594&lt;&gt;"...", $P2594&lt;&gt;"입력오류", NOT(ISNUMBER(FIND($T$21:$T$34,$P2594)))),
            AND($P2594&lt;&gt;"", $P2594&lt;&gt;"...", $P2594&lt;&gt;"입력오류", $T$19=$P2594)
        )
    )
)</f>
        <v>0</v>
      </c>
    </row>
    <row r="2595" spans="1:17">
      <c r="A2595" t="s">
        <v>5046</v>
      </c>
      <c r="B2595" t="s">
        <v>5047</v>
      </c>
      <c r="I2595">
        <f t="shared" si="121"/>
        <v>2594</v>
      </c>
      <c r="J2595">
        <f t="shared" si="122"/>
        <v>2594</v>
      </c>
      <c r="K2595">
        <f t="shared" si="120"/>
        <v>1</v>
      </c>
      <c r="L2595" t="b">
        <f>COUNTIF($N$2:N2595, N2595)=1</f>
        <v>1</v>
      </c>
      <c r="M2595" s="37">
        <f>IF( $Q2595, MAX($M$1:M2594)+1, 0)</f>
        <v>0</v>
      </c>
      <c r="N2595" t="str" cm="1">
        <f t="array" ref="N2595">INDEX($A$9:$F$1048576, $J2595, $K2595 )</f>
        <v>70368</v>
      </c>
      <c r="O2595" t="str" cm="1">
        <f t="array" ref="O2595">INDEX($B$9:$F$1048576, $J2595, $K2595 )</f>
        <v>롯데오토리스제1차(유)1-4</v>
      </c>
      <c r="P2595" t="str" cm="1">
        <f t="array" ref="P2595">IF( $L2595, TRIM(_xll.IMDP("IR", $G$5&amp;$N2595, $G$6)), "" )</f>
        <v/>
      </c>
      <c r="Q2595" t="b" cm="1">
        <f t="array" ref="Q2595">IF(
    $U$1=1, AND($P2595&lt;&gt;"", $P2595&lt;&gt;"...", $P2595&lt;&gt;"입력오류"),
    IF(
        $U$18=1, AND($P2595&lt;&gt;"", $P2595&lt;&gt;"...", $P2595&lt;&gt;"입력오류", ISNUMBER(FIND(INDEX($T$2:$T$7,$U$1),$P2595))),
        IF(
            $U$17="기타", AND($P2595&lt;&gt;"", $P2595&lt;&gt;"...", $P2595&lt;&gt;"입력오류", NOT(ISNUMBER(FIND($T$21:$T$34,$P2595)))),
            AND($P2595&lt;&gt;"", $P2595&lt;&gt;"...", $P2595&lt;&gt;"입력오류", $T$19=$P2595)
        )
    )
)</f>
        <v>0</v>
      </c>
    </row>
    <row r="2596" spans="1:17">
      <c r="A2596" t="s">
        <v>5048</v>
      </c>
      <c r="B2596" t="s">
        <v>5049</v>
      </c>
      <c r="I2596">
        <f t="shared" si="121"/>
        <v>2595</v>
      </c>
      <c r="J2596">
        <f t="shared" si="122"/>
        <v>2595</v>
      </c>
      <c r="K2596">
        <f t="shared" si="120"/>
        <v>1</v>
      </c>
      <c r="L2596" t="b">
        <f>COUNTIF($N$2:N2596, N2596)=1</f>
        <v>1</v>
      </c>
      <c r="M2596" s="37">
        <f>IF( $Q2596, MAX($M$1:M2595)+1, 0)</f>
        <v>0</v>
      </c>
      <c r="N2596" t="str" cm="1">
        <f t="array" ref="N2596">INDEX($A$9:$F$1048576, $J2596, $K2596 )</f>
        <v>70369</v>
      </c>
      <c r="O2596" t="str" cm="1">
        <f t="array" ref="O2596">INDEX($B$9:$F$1048576, $J2596, $K2596 )</f>
        <v>롯데오토리스제1차(유)1-5</v>
      </c>
      <c r="P2596" t="str" cm="1">
        <f t="array" ref="P2596">IF( $L2596, TRIM(_xll.IMDP("IR", $G$5&amp;$N2596, $G$6)), "" )</f>
        <v/>
      </c>
      <c r="Q2596" t="b" cm="1">
        <f t="array" ref="Q2596">IF(
    $U$1=1, AND($P2596&lt;&gt;"", $P2596&lt;&gt;"...", $P2596&lt;&gt;"입력오류"),
    IF(
        $U$18=1, AND($P2596&lt;&gt;"", $P2596&lt;&gt;"...", $P2596&lt;&gt;"입력오류", ISNUMBER(FIND(INDEX($T$2:$T$7,$U$1),$P2596))),
        IF(
            $U$17="기타", AND($P2596&lt;&gt;"", $P2596&lt;&gt;"...", $P2596&lt;&gt;"입력오류", NOT(ISNUMBER(FIND($T$21:$T$34,$P2596)))),
            AND($P2596&lt;&gt;"", $P2596&lt;&gt;"...", $P2596&lt;&gt;"입력오류", $T$19=$P2596)
        )
    )
)</f>
        <v>0</v>
      </c>
    </row>
    <row r="2597" spans="1:17">
      <c r="A2597" t="s">
        <v>5050</v>
      </c>
      <c r="B2597" t="s">
        <v>5051</v>
      </c>
      <c r="I2597">
        <f t="shared" si="121"/>
        <v>2596</v>
      </c>
      <c r="J2597">
        <f t="shared" si="122"/>
        <v>2596</v>
      </c>
      <c r="K2597">
        <f t="shared" si="120"/>
        <v>1</v>
      </c>
      <c r="L2597" t="b">
        <f>COUNTIF($N$2:N2597, N2597)=1</f>
        <v>1</v>
      </c>
      <c r="M2597" s="37">
        <f>IF( $Q2597, MAX($M$1:M2596)+1, 0)</f>
        <v>0</v>
      </c>
      <c r="N2597" t="str" cm="1">
        <f t="array" ref="N2597">INDEX($A$9:$F$1048576, $J2597, $K2597 )</f>
        <v>70370</v>
      </c>
      <c r="O2597" t="str" cm="1">
        <f t="array" ref="O2597">INDEX($B$9:$F$1048576, $J2597, $K2597 )</f>
        <v>롯데오토리스제1차(유)1-6</v>
      </c>
      <c r="P2597" t="str" cm="1">
        <f t="array" ref="P2597">IF( $L2597, TRIM(_xll.IMDP("IR", $G$5&amp;$N2597, $G$6)), "" )</f>
        <v/>
      </c>
      <c r="Q2597" t="b" cm="1">
        <f t="array" ref="Q2597">IF(
    $U$1=1, AND($P2597&lt;&gt;"", $P2597&lt;&gt;"...", $P2597&lt;&gt;"입력오류"),
    IF(
        $U$18=1, AND($P2597&lt;&gt;"", $P2597&lt;&gt;"...", $P2597&lt;&gt;"입력오류", ISNUMBER(FIND(INDEX($T$2:$T$7,$U$1),$P2597))),
        IF(
            $U$17="기타", AND($P2597&lt;&gt;"", $P2597&lt;&gt;"...", $P2597&lt;&gt;"입력오류", NOT(ISNUMBER(FIND($T$21:$T$34,$P2597)))),
            AND($P2597&lt;&gt;"", $P2597&lt;&gt;"...", $P2597&lt;&gt;"입력오류", $T$19=$P2597)
        )
    )
)</f>
        <v>0</v>
      </c>
    </row>
    <row r="2598" spans="1:17">
      <c r="A2598" t="s">
        <v>5052</v>
      </c>
      <c r="B2598" t="s">
        <v>5053</v>
      </c>
      <c r="I2598">
        <f t="shared" si="121"/>
        <v>2597</v>
      </c>
      <c r="J2598">
        <f t="shared" si="122"/>
        <v>2597</v>
      </c>
      <c r="K2598">
        <f t="shared" si="120"/>
        <v>1</v>
      </c>
      <c r="L2598" t="b">
        <f>COUNTIF($N$2:N2598, N2598)=1</f>
        <v>1</v>
      </c>
      <c r="M2598" s="37">
        <f>IF( $Q2598, MAX($M$1:M2597)+1, 0)</f>
        <v>0</v>
      </c>
      <c r="N2598" t="str" cm="1">
        <f t="array" ref="N2598">INDEX($A$9:$F$1048576, $J2598, $K2598 )</f>
        <v>70371</v>
      </c>
      <c r="O2598" t="str" cm="1">
        <f t="array" ref="O2598">INDEX($B$9:$F$1048576, $J2598, $K2598 )</f>
        <v>롯데오토리스제1차(유)1-7</v>
      </c>
      <c r="P2598" t="str" cm="1">
        <f t="array" ref="P2598">IF( $L2598, TRIM(_xll.IMDP("IR", $G$5&amp;$N2598, $G$6)), "" )</f>
        <v/>
      </c>
      <c r="Q2598" t="b" cm="1">
        <f t="array" ref="Q2598">IF(
    $U$1=1, AND($P2598&lt;&gt;"", $P2598&lt;&gt;"...", $P2598&lt;&gt;"입력오류"),
    IF(
        $U$18=1, AND($P2598&lt;&gt;"", $P2598&lt;&gt;"...", $P2598&lt;&gt;"입력오류", ISNUMBER(FIND(INDEX($T$2:$T$7,$U$1),$P2598))),
        IF(
            $U$17="기타", AND($P2598&lt;&gt;"", $P2598&lt;&gt;"...", $P2598&lt;&gt;"입력오류", NOT(ISNUMBER(FIND($T$21:$T$34,$P2598)))),
            AND($P2598&lt;&gt;"", $P2598&lt;&gt;"...", $P2598&lt;&gt;"입력오류", $T$19=$P2598)
        )
    )
)</f>
        <v>0</v>
      </c>
    </row>
    <row r="2599" spans="1:17">
      <c r="A2599" t="s">
        <v>5054</v>
      </c>
      <c r="B2599" t="s">
        <v>5055</v>
      </c>
      <c r="I2599">
        <f t="shared" si="121"/>
        <v>2598</v>
      </c>
      <c r="J2599">
        <f t="shared" si="122"/>
        <v>2598</v>
      </c>
      <c r="K2599">
        <f t="shared" si="120"/>
        <v>1</v>
      </c>
      <c r="L2599" t="b">
        <f>COUNTIF($N$2:N2599, N2599)=1</f>
        <v>1</v>
      </c>
      <c r="M2599" s="37">
        <f>IF( $Q2599, MAX($M$1:M2598)+1, 0)</f>
        <v>0</v>
      </c>
      <c r="N2599" t="str" cm="1">
        <f t="array" ref="N2599">INDEX($A$9:$F$1048576, $J2599, $K2599 )</f>
        <v>70372</v>
      </c>
      <c r="O2599" t="str" cm="1">
        <f t="array" ref="O2599">INDEX($B$9:$F$1048576, $J2599, $K2599 )</f>
        <v>롯데오토리스제1차(유)1-8</v>
      </c>
      <c r="P2599" t="str" cm="1">
        <f t="array" ref="P2599">IF( $L2599, TRIM(_xll.IMDP("IR", $G$5&amp;$N2599, $G$6)), "" )</f>
        <v/>
      </c>
      <c r="Q2599" t="b" cm="1">
        <f t="array" ref="Q2599">IF(
    $U$1=1, AND($P2599&lt;&gt;"", $P2599&lt;&gt;"...", $P2599&lt;&gt;"입력오류"),
    IF(
        $U$18=1, AND($P2599&lt;&gt;"", $P2599&lt;&gt;"...", $P2599&lt;&gt;"입력오류", ISNUMBER(FIND(INDEX($T$2:$T$7,$U$1),$P2599))),
        IF(
            $U$17="기타", AND($P2599&lt;&gt;"", $P2599&lt;&gt;"...", $P2599&lt;&gt;"입력오류", NOT(ISNUMBER(FIND($T$21:$T$34,$P2599)))),
            AND($P2599&lt;&gt;"", $P2599&lt;&gt;"...", $P2599&lt;&gt;"입력오류", $T$19=$P2599)
        )
    )
)</f>
        <v>0</v>
      </c>
    </row>
    <row r="2600" spans="1:17">
      <c r="A2600" t="s">
        <v>5056</v>
      </c>
      <c r="B2600" t="s">
        <v>5057</v>
      </c>
      <c r="I2600">
        <f t="shared" si="121"/>
        <v>2599</v>
      </c>
      <c r="J2600">
        <f t="shared" si="122"/>
        <v>2599</v>
      </c>
      <c r="K2600">
        <f t="shared" si="120"/>
        <v>1</v>
      </c>
      <c r="L2600" t="b">
        <f>COUNTIF($N$2:N2600, N2600)=1</f>
        <v>1</v>
      </c>
      <c r="M2600" s="37">
        <f>IF( $Q2600, MAX($M$1:M2599)+1, 0)</f>
        <v>0</v>
      </c>
      <c r="N2600" t="str" cm="1">
        <f t="array" ref="N2600">INDEX($A$9:$F$1048576, $J2600, $K2600 )</f>
        <v>70373</v>
      </c>
      <c r="O2600" t="str" cm="1">
        <f t="array" ref="O2600">INDEX($B$9:$F$1048576, $J2600, $K2600 )</f>
        <v>롯데오토리스제1차(유)1-9</v>
      </c>
      <c r="P2600" t="str" cm="1">
        <f t="array" ref="P2600">IF( $L2600, TRIM(_xll.IMDP("IR", $G$5&amp;$N2600, $G$6)), "" )</f>
        <v/>
      </c>
      <c r="Q2600" t="b" cm="1">
        <f t="array" ref="Q2600">IF(
    $U$1=1, AND($P2600&lt;&gt;"", $P2600&lt;&gt;"...", $P2600&lt;&gt;"입력오류"),
    IF(
        $U$18=1, AND($P2600&lt;&gt;"", $P2600&lt;&gt;"...", $P2600&lt;&gt;"입력오류", ISNUMBER(FIND(INDEX($T$2:$T$7,$U$1),$P2600))),
        IF(
            $U$17="기타", AND($P2600&lt;&gt;"", $P2600&lt;&gt;"...", $P2600&lt;&gt;"입력오류", NOT(ISNUMBER(FIND($T$21:$T$34,$P2600)))),
            AND($P2600&lt;&gt;"", $P2600&lt;&gt;"...", $P2600&lt;&gt;"입력오류", $T$19=$P2600)
        )
    )
)</f>
        <v>0</v>
      </c>
    </row>
    <row r="2601" spans="1:17">
      <c r="A2601" t="s">
        <v>5058</v>
      </c>
      <c r="B2601" t="s">
        <v>5059</v>
      </c>
      <c r="I2601">
        <f t="shared" si="121"/>
        <v>2600</v>
      </c>
      <c r="J2601">
        <f t="shared" si="122"/>
        <v>2600</v>
      </c>
      <c r="K2601">
        <f t="shared" si="120"/>
        <v>1</v>
      </c>
      <c r="L2601" t="b">
        <f>COUNTIF($N$2:N2601, N2601)=1</f>
        <v>1</v>
      </c>
      <c r="M2601" s="37">
        <f>IF( $Q2601, MAX($M$1:M2600)+1, 0)</f>
        <v>0</v>
      </c>
      <c r="N2601" t="str" cm="1">
        <f t="array" ref="N2601">INDEX($A$9:$F$1048576, $J2601, $K2601 )</f>
        <v>70374</v>
      </c>
      <c r="O2601" t="str" cm="1">
        <f t="array" ref="O2601">INDEX($B$9:$F$1048576, $J2601, $K2601 )</f>
        <v>롯데오토리스제1차(유)1-10</v>
      </c>
      <c r="P2601" t="str" cm="1">
        <f t="array" ref="P2601">IF( $L2601, TRIM(_xll.IMDP("IR", $G$5&amp;$N2601, $G$6)), "" )</f>
        <v/>
      </c>
      <c r="Q2601" t="b" cm="1">
        <f t="array" ref="Q2601">IF(
    $U$1=1, AND($P2601&lt;&gt;"", $P2601&lt;&gt;"...", $P2601&lt;&gt;"입력오류"),
    IF(
        $U$18=1, AND($P2601&lt;&gt;"", $P2601&lt;&gt;"...", $P2601&lt;&gt;"입력오류", ISNUMBER(FIND(INDEX($T$2:$T$7,$U$1),$P2601))),
        IF(
            $U$17="기타", AND($P2601&lt;&gt;"", $P2601&lt;&gt;"...", $P2601&lt;&gt;"입력오류", NOT(ISNUMBER(FIND($T$21:$T$34,$P2601)))),
            AND($P2601&lt;&gt;"", $P2601&lt;&gt;"...", $P2601&lt;&gt;"입력오류", $T$19=$P2601)
        )
    )
)</f>
        <v>0</v>
      </c>
    </row>
    <row r="2602" spans="1:17">
      <c r="A2602" t="s">
        <v>5060</v>
      </c>
      <c r="B2602" t="s">
        <v>5061</v>
      </c>
      <c r="I2602">
        <f t="shared" si="121"/>
        <v>2601</v>
      </c>
      <c r="J2602">
        <f t="shared" si="122"/>
        <v>2601</v>
      </c>
      <c r="K2602">
        <f t="shared" si="120"/>
        <v>1</v>
      </c>
      <c r="L2602" t="b">
        <f>COUNTIF($N$2:N2602, N2602)=1</f>
        <v>1</v>
      </c>
      <c r="M2602" s="37">
        <f>IF( $Q2602, MAX($M$1:M2601)+1, 0)</f>
        <v>0</v>
      </c>
      <c r="N2602" t="str" cm="1">
        <f t="array" ref="N2602">INDEX($A$9:$F$1048576, $J2602, $K2602 )</f>
        <v>70375</v>
      </c>
      <c r="O2602" t="str" cm="1">
        <f t="array" ref="O2602">INDEX($B$9:$F$1048576, $J2602, $K2602 )</f>
        <v>롯데오토리스제1차(유)1-11</v>
      </c>
      <c r="P2602" t="str" cm="1">
        <f t="array" ref="P2602">IF( $L2602, TRIM(_xll.IMDP("IR", $G$5&amp;$N2602, $G$6)), "" )</f>
        <v/>
      </c>
      <c r="Q2602" t="b" cm="1">
        <f t="array" ref="Q2602">IF(
    $U$1=1, AND($P2602&lt;&gt;"", $P2602&lt;&gt;"...", $P2602&lt;&gt;"입력오류"),
    IF(
        $U$18=1, AND($P2602&lt;&gt;"", $P2602&lt;&gt;"...", $P2602&lt;&gt;"입력오류", ISNUMBER(FIND(INDEX($T$2:$T$7,$U$1),$P2602))),
        IF(
            $U$17="기타", AND($P2602&lt;&gt;"", $P2602&lt;&gt;"...", $P2602&lt;&gt;"입력오류", NOT(ISNUMBER(FIND($T$21:$T$34,$P2602)))),
            AND($P2602&lt;&gt;"", $P2602&lt;&gt;"...", $P2602&lt;&gt;"입력오류", $T$19=$P2602)
        )
    )
)</f>
        <v>0</v>
      </c>
    </row>
    <row r="2603" spans="1:17">
      <c r="A2603" t="s">
        <v>5062</v>
      </c>
      <c r="B2603" t="s">
        <v>5063</v>
      </c>
      <c r="I2603">
        <f t="shared" si="121"/>
        <v>2602</v>
      </c>
      <c r="J2603">
        <f t="shared" si="122"/>
        <v>2602</v>
      </c>
      <c r="K2603">
        <f t="shared" si="120"/>
        <v>1</v>
      </c>
      <c r="L2603" t="b">
        <f>COUNTIF($N$2:N2603, N2603)=1</f>
        <v>1</v>
      </c>
      <c r="M2603" s="37">
        <f>IF( $Q2603, MAX($M$1:M2602)+1, 0)</f>
        <v>0</v>
      </c>
      <c r="N2603" t="str" cm="1">
        <f t="array" ref="N2603">INDEX($A$9:$F$1048576, $J2603, $K2603 )</f>
        <v>70376</v>
      </c>
      <c r="O2603" t="str" cm="1">
        <f t="array" ref="O2603">INDEX($B$9:$F$1048576, $J2603, $K2603 )</f>
        <v>농협챔피온제4차(유)1-2</v>
      </c>
      <c r="P2603" t="str" cm="1">
        <f t="array" ref="P2603">IF( $L2603, TRIM(_xll.IMDP("IR", $G$5&amp;$N2603, $G$6)), "" )</f>
        <v/>
      </c>
      <c r="Q2603" t="b" cm="1">
        <f t="array" ref="Q2603">IF(
    $U$1=1, AND($P2603&lt;&gt;"", $P2603&lt;&gt;"...", $P2603&lt;&gt;"입력오류"),
    IF(
        $U$18=1, AND($P2603&lt;&gt;"", $P2603&lt;&gt;"...", $P2603&lt;&gt;"입력오류", ISNUMBER(FIND(INDEX($T$2:$T$7,$U$1),$P2603))),
        IF(
            $U$17="기타", AND($P2603&lt;&gt;"", $P2603&lt;&gt;"...", $P2603&lt;&gt;"입력오류", NOT(ISNUMBER(FIND($T$21:$T$34,$P2603)))),
            AND($P2603&lt;&gt;"", $P2603&lt;&gt;"...", $P2603&lt;&gt;"입력오류", $T$19=$P2603)
        )
    )
)</f>
        <v>0</v>
      </c>
    </row>
    <row r="2604" spans="1:17">
      <c r="A2604" t="s">
        <v>5064</v>
      </c>
      <c r="B2604" t="s">
        <v>5065</v>
      </c>
      <c r="I2604">
        <f t="shared" si="121"/>
        <v>2603</v>
      </c>
      <c r="J2604">
        <f t="shared" si="122"/>
        <v>2603</v>
      </c>
      <c r="K2604">
        <f t="shared" si="120"/>
        <v>1</v>
      </c>
      <c r="L2604" t="b">
        <f>COUNTIF($N$2:N2604, N2604)=1</f>
        <v>1</v>
      </c>
      <c r="M2604" s="37">
        <f>IF( $Q2604, MAX($M$1:M2603)+1, 0)</f>
        <v>0</v>
      </c>
      <c r="N2604" t="str" cm="1">
        <f t="array" ref="N2604">INDEX($A$9:$F$1048576, $J2604, $K2604 )</f>
        <v>70380</v>
      </c>
      <c r="O2604" t="str" cm="1">
        <f t="array" ref="O2604">INDEX($B$9:$F$1048576, $J2604, $K2604 )</f>
        <v>제일사랑제5차(유)2</v>
      </c>
      <c r="P2604" t="str" cm="1">
        <f t="array" ref="P2604">IF( $L2604, TRIM(_xll.IMDP("IR", $G$5&amp;$N2604, $G$6)), "" )</f>
        <v/>
      </c>
      <c r="Q2604" t="b" cm="1">
        <f t="array" ref="Q2604">IF(
    $U$1=1, AND($P2604&lt;&gt;"", $P2604&lt;&gt;"...", $P2604&lt;&gt;"입력오류"),
    IF(
        $U$18=1, AND($P2604&lt;&gt;"", $P2604&lt;&gt;"...", $P2604&lt;&gt;"입력오류", ISNUMBER(FIND(INDEX($T$2:$T$7,$U$1),$P2604))),
        IF(
            $U$17="기타", AND($P2604&lt;&gt;"", $P2604&lt;&gt;"...", $P2604&lt;&gt;"입력오류", NOT(ISNUMBER(FIND($T$21:$T$34,$P2604)))),
            AND($P2604&lt;&gt;"", $P2604&lt;&gt;"...", $P2604&lt;&gt;"입력오류", $T$19=$P2604)
        )
    )
)</f>
        <v>0</v>
      </c>
    </row>
    <row r="2605" spans="1:17">
      <c r="A2605" t="s">
        <v>5066</v>
      </c>
      <c r="B2605" t="s">
        <v>5067</v>
      </c>
      <c r="I2605">
        <f t="shared" si="121"/>
        <v>2604</v>
      </c>
      <c r="J2605">
        <f t="shared" si="122"/>
        <v>2604</v>
      </c>
      <c r="K2605">
        <f t="shared" si="120"/>
        <v>1</v>
      </c>
      <c r="L2605" t="b">
        <f>COUNTIF($N$2:N2605, N2605)=1</f>
        <v>1</v>
      </c>
      <c r="M2605" s="37">
        <f>IF( $Q2605, MAX($M$1:M2604)+1, 0)</f>
        <v>0</v>
      </c>
      <c r="N2605" t="str" cm="1">
        <f t="array" ref="N2605">INDEX($A$9:$F$1048576, $J2605, $K2605 )</f>
        <v>70391</v>
      </c>
      <c r="O2605" t="str" cm="1">
        <f t="array" ref="O2605">INDEX($B$9:$F$1048576, $J2605, $K2605 )</f>
        <v>증금챔피온제10차(유)1-2</v>
      </c>
      <c r="P2605" t="str" cm="1">
        <f t="array" ref="P2605">IF( $L2605, TRIM(_xll.IMDP("IR", $G$5&amp;$N2605, $G$6)), "" )</f>
        <v/>
      </c>
      <c r="Q2605" t="b" cm="1">
        <f t="array" ref="Q2605">IF(
    $U$1=1, AND($P2605&lt;&gt;"", $P2605&lt;&gt;"...", $P2605&lt;&gt;"입력오류"),
    IF(
        $U$18=1, AND($P2605&lt;&gt;"", $P2605&lt;&gt;"...", $P2605&lt;&gt;"입력오류", ISNUMBER(FIND(INDEX($T$2:$T$7,$U$1),$P2605))),
        IF(
            $U$17="기타", AND($P2605&lt;&gt;"", $P2605&lt;&gt;"...", $P2605&lt;&gt;"입력오류", NOT(ISNUMBER(FIND($T$21:$T$34,$P2605)))),
            AND($P2605&lt;&gt;"", $P2605&lt;&gt;"...", $P2605&lt;&gt;"입력오류", $T$19=$P2605)
        )
    )
)</f>
        <v>0</v>
      </c>
    </row>
    <row r="2606" spans="1:17">
      <c r="A2606" t="s">
        <v>5068</v>
      </c>
      <c r="B2606" t="s">
        <v>5069</v>
      </c>
      <c r="I2606">
        <f t="shared" si="121"/>
        <v>2605</v>
      </c>
      <c r="J2606">
        <f t="shared" si="122"/>
        <v>2605</v>
      </c>
      <c r="K2606">
        <f t="shared" si="120"/>
        <v>1</v>
      </c>
      <c r="L2606" t="b">
        <f>COUNTIF($N$2:N2606, N2606)=1</f>
        <v>1</v>
      </c>
      <c r="M2606" s="37">
        <f>IF( $Q2606, MAX($M$1:M2605)+1, 0)</f>
        <v>0</v>
      </c>
      <c r="N2606" t="str" cm="1">
        <f t="array" ref="N2606">INDEX($A$9:$F$1048576, $J2606, $K2606 )</f>
        <v>70394</v>
      </c>
      <c r="O2606" t="str" cm="1">
        <f t="array" ref="O2606">INDEX($B$9:$F$1048576, $J2606, $K2606 )</f>
        <v>알바트로스제17차(유)1</v>
      </c>
      <c r="P2606" t="str" cm="1">
        <f t="array" ref="P2606">IF( $L2606, TRIM(_xll.IMDP("IR", $G$5&amp;$N2606, $G$6)), "" )</f>
        <v/>
      </c>
      <c r="Q2606" t="b" cm="1">
        <f t="array" ref="Q2606">IF(
    $U$1=1, AND($P2606&lt;&gt;"", $P2606&lt;&gt;"...", $P2606&lt;&gt;"입력오류"),
    IF(
        $U$18=1, AND($P2606&lt;&gt;"", $P2606&lt;&gt;"...", $P2606&lt;&gt;"입력오류", ISNUMBER(FIND(INDEX($T$2:$T$7,$U$1),$P2606))),
        IF(
            $U$17="기타", AND($P2606&lt;&gt;"", $P2606&lt;&gt;"...", $P2606&lt;&gt;"입력오류", NOT(ISNUMBER(FIND($T$21:$T$34,$P2606)))),
            AND($P2606&lt;&gt;"", $P2606&lt;&gt;"...", $P2606&lt;&gt;"입력오류", $T$19=$P2606)
        )
    )
)</f>
        <v>0</v>
      </c>
    </row>
    <row r="2607" spans="1:17">
      <c r="A2607" t="s">
        <v>5070</v>
      </c>
      <c r="B2607" t="s">
        <v>5071</v>
      </c>
      <c r="I2607">
        <f t="shared" si="121"/>
        <v>2606</v>
      </c>
      <c r="J2607">
        <f t="shared" si="122"/>
        <v>2606</v>
      </c>
      <c r="K2607">
        <f t="shared" si="120"/>
        <v>1</v>
      </c>
      <c r="L2607" t="b">
        <f>COUNTIF($N$2:N2607, N2607)=1</f>
        <v>1</v>
      </c>
      <c r="M2607" s="37">
        <f>IF( $Q2607, MAX($M$1:M2606)+1, 0)</f>
        <v>0</v>
      </c>
      <c r="N2607" t="str" cm="1">
        <f t="array" ref="N2607">INDEX($A$9:$F$1048576, $J2607, $K2607 )</f>
        <v>70397</v>
      </c>
      <c r="O2607" t="str" cm="1">
        <f t="array" ref="O2607">INDEX($B$9:$F$1048576, $J2607, $K2607 )</f>
        <v>중진공2023제1차스케일업(유)1-1</v>
      </c>
      <c r="P2607" t="str" cm="1">
        <f t="array" ref="P2607">IF( $L2607, TRIM(_xll.IMDP("IR", $G$5&amp;$N2607, $G$6)), "" )</f>
        <v/>
      </c>
      <c r="Q2607" t="b" cm="1">
        <f t="array" ref="Q2607">IF(
    $U$1=1, AND($P2607&lt;&gt;"", $P2607&lt;&gt;"...", $P2607&lt;&gt;"입력오류"),
    IF(
        $U$18=1, AND($P2607&lt;&gt;"", $P2607&lt;&gt;"...", $P2607&lt;&gt;"입력오류", ISNUMBER(FIND(INDEX($T$2:$T$7,$U$1),$P2607))),
        IF(
            $U$17="기타", AND($P2607&lt;&gt;"", $P2607&lt;&gt;"...", $P2607&lt;&gt;"입력오류", NOT(ISNUMBER(FIND($T$21:$T$34,$P2607)))),
            AND($P2607&lt;&gt;"", $P2607&lt;&gt;"...", $P2607&lt;&gt;"입력오류", $T$19=$P2607)
        )
    )
)</f>
        <v>0</v>
      </c>
    </row>
    <row r="2608" spans="1:17">
      <c r="A2608" t="s">
        <v>5072</v>
      </c>
      <c r="B2608" t="s">
        <v>5073</v>
      </c>
      <c r="I2608">
        <f t="shared" si="121"/>
        <v>2607</v>
      </c>
      <c r="J2608">
        <f t="shared" si="122"/>
        <v>2607</v>
      </c>
      <c r="K2608">
        <f t="shared" si="120"/>
        <v>1</v>
      </c>
      <c r="L2608" t="b">
        <f>COUNTIF($N$2:N2608, N2608)=1</f>
        <v>1</v>
      </c>
      <c r="M2608" s="37">
        <f>IF( $Q2608, MAX($M$1:M2607)+1, 0)</f>
        <v>0</v>
      </c>
      <c r="N2608" t="str" cm="1">
        <f t="array" ref="N2608">INDEX($A$9:$F$1048576, $J2608, $K2608 )</f>
        <v>70398</v>
      </c>
      <c r="O2608" t="str" cm="1">
        <f t="array" ref="O2608">INDEX($B$9:$F$1048576, $J2608, $K2608 )</f>
        <v>중진공2023제1차스케일업(유)1-2</v>
      </c>
      <c r="P2608" t="str" cm="1">
        <f t="array" ref="P2608">IF( $L2608, TRIM(_xll.IMDP("IR", $G$5&amp;$N2608, $G$6)), "" )</f>
        <v/>
      </c>
      <c r="Q2608" t="b" cm="1">
        <f t="array" ref="Q2608">IF(
    $U$1=1, AND($P2608&lt;&gt;"", $P2608&lt;&gt;"...", $P2608&lt;&gt;"입력오류"),
    IF(
        $U$18=1, AND($P2608&lt;&gt;"", $P2608&lt;&gt;"...", $P2608&lt;&gt;"입력오류", ISNUMBER(FIND(INDEX($T$2:$T$7,$U$1),$P2608))),
        IF(
            $U$17="기타", AND($P2608&lt;&gt;"", $P2608&lt;&gt;"...", $P2608&lt;&gt;"입력오류", NOT(ISNUMBER(FIND($T$21:$T$34,$P2608)))),
            AND($P2608&lt;&gt;"", $P2608&lt;&gt;"...", $P2608&lt;&gt;"입력오류", $T$19=$P2608)
        )
    )
)</f>
        <v>0</v>
      </c>
    </row>
    <row r="2609" spans="1:17">
      <c r="A2609" t="s">
        <v>5074</v>
      </c>
      <c r="B2609" t="s">
        <v>5075</v>
      </c>
      <c r="I2609">
        <f t="shared" si="121"/>
        <v>2608</v>
      </c>
      <c r="J2609">
        <f t="shared" si="122"/>
        <v>2608</v>
      </c>
      <c r="K2609">
        <f t="shared" si="120"/>
        <v>1</v>
      </c>
      <c r="L2609" t="b">
        <f>COUNTIF($N$2:N2609, N2609)=1</f>
        <v>1</v>
      </c>
      <c r="M2609" s="37">
        <f>IF( $Q2609, MAX($M$1:M2608)+1, 0)</f>
        <v>0</v>
      </c>
      <c r="N2609" t="str" cm="1">
        <f t="array" ref="N2609">INDEX($A$9:$F$1048576, $J2609, $K2609 )</f>
        <v>70399</v>
      </c>
      <c r="O2609" t="str" cm="1">
        <f t="array" ref="O2609">INDEX($B$9:$F$1048576, $J2609, $K2609 )</f>
        <v>중진공2023제1차스케일업(유)1-3</v>
      </c>
      <c r="P2609" t="str" cm="1">
        <f t="array" ref="P2609">IF( $L2609, TRIM(_xll.IMDP("IR", $G$5&amp;$N2609, $G$6)), "" )</f>
        <v/>
      </c>
      <c r="Q2609" t="b" cm="1">
        <f t="array" ref="Q2609">IF(
    $U$1=1, AND($P2609&lt;&gt;"", $P2609&lt;&gt;"...", $P2609&lt;&gt;"입력오류"),
    IF(
        $U$18=1, AND($P2609&lt;&gt;"", $P2609&lt;&gt;"...", $P2609&lt;&gt;"입력오류", ISNUMBER(FIND(INDEX($T$2:$T$7,$U$1),$P2609))),
        IF(
            $U$17="기타", AND($P2609&lt;&gt;"", $P2609&lt;&gt;"...", $P2609&lt;&gt;"입력오류", NOT(ISNUMBER(FIND($T$21:$T$34,$P2609)))),
            AND($P2609&lt;&gt;"", $P2609&lt;&gt;"...", $P2609&lt;&gt;"입력오류", $T$19=$P2609)
        )
    )
)</f>
        <v>0</v>
      </c>
    </row>
    <row r="2610" spans="1:17">
      <c r="A2610" t="s">
        <v>5076</v>
      </c>
      <c r="B2610" t="s">
        <v>5077</v>
      </c>
      <c r="I2610">
        <f t="shared" si="121"/>
        <v>2609</v>
      </c>
      <c r="J2610">
        <f t="shared" si="122"/>
        <v>2609</v>
      </c>
      <c r="K2610">
        <f t="shared" si="120"/>
        <v>1</v>
      </c>
      <c r="L2610" t="b">
        <f>COUNTIF($N$2:N2610, N2610)=1</f>
        <v>1</v>
      </c>
      <c r="M2610" s="37">
        <f>IF( $Q2610, MAX($M$1:M2609)+1, 0)</f>
        <v>0</v>
      </c>
      <c r="N2610" t="str" cm="1">
        <f t="array" ref="N2610">INDEX($A$9:$F$1048576, $J2610, $K2610 )</f>
        <v>70400</v>
      </c>
      <c r="O2610" t="str" cm="1">
        <f t="array" ref="O2610">INDEX($B$9:$F$1048576, $J2610, $K2610 )</f>
        <v>중진공2023제1차스케일업(유)1-4</v>
      </c>
      <c r="P2610" t="str" cm="1">
        <f t="array" ref="P2610">IF( $L2610, TRIM(_xll.IMDP("IR", $G$5&amp;$N2610, $G$6)), "" )</f>
        <v/>
      </c>
      <c r="Q2610" t="b" cm="1">
        <f t="array" ref="Q2610">IF(
    $U$1=1, AND($P2610&lt;&gt;"", $P2610&lt;&gt;"...", $P2610&lt;&gt;"입력오류"),
    IF(
        $U$18=1, AND($P2610&lt;&gt;"", $P2610&lt;&gt;"...", $P2610&lt;&gt;"입력오류", ISNUMBER(FIND(INDEX($T$2:$T$7,$U$1),$P2610))),
        IF(
            $U$17="기타", AND($P2610&lt;&gt;"", $P2610&lt;&gt;"...", $P2610&lt;&gt;"입력오류", NOT(ISNUMBER(FIND($T$21:$T$34,$P2610)))),
            AND($P2610&lt;&gt;"", $P2610&lt;&gt;"...", $P2610&lt;&gt;"입력오류", $T$19=$P2610)
        )
    )
)</f>
        <v>0</v>
      </c>
    </row>
    <row r="2611" spans="1:17">
      <c r="A2611" t="s">
        <v>5078</v>
      </c>
      <c r="B2611" t="s">
        <v>5079</v>
      </c>
      <c r="I2611">
        <f t="shared" si="121"/>
        <v>2610</v>
      </c>
      <c r="J2611">
        <f t="shared" si="122"/>
        <v>2610</v>
      </c>
      <c r="K2611">
        <f t="shared" si="120"/>
        <v>1</v>
      </c>
      <c r="L2611" t="b">
        <f>COUNTIF($N$2:N2611, N2611)=1</f>
        <v>1</v>
      </c>
      <c r="M2611" s="37">
        <f>IF( $Q2611, MAX($M$1:M2610)+1, 0)</f>
        <v>0</v>
      </c>
      <c r="N2611" t="str" cm="1">
        <f t="array" ref="N2611">INDEX($A$9:$F$1048576, $J2611, $K2611 )</f>
        <v>70401</v>
      </c>
      <c r="O2611" t="str" cm="1">
        <f t="array" ref="O2611">INDEX($B$9:$F$1048576, $J2611, $K2611 )</f>
        <v>중진공2023제1차스케일업(유)1-5</v>
      </c>
      <c r="P2611" t="str" cm="1">
        <f t="array" ref="P2611">IF( $L2611, TRIM(_xll.IMDP("IR", $G$5&amp;$N2611, $G$6)), "" )</f>
        <v/>
      </c>
      <c r="Q2611" t="b" cm="1">
        <f t="array" ref="Q2611">IF(
    $U$1=1, AND($P2611&lt;&gt;"", $P2611&lt;&gt;"...", $P2611&lt;&gt;"입력오류"),
    IF(
        $U$18=1, AND($P2611&lt;&gt;"", $P2611&lt;&gt;"...", $P2611&lt;&gt;"입력오류", ISNUMBER(FIND(INDEX($T$2:$T$7,$U$1),$P2611))),
        IF(
            $U$17="기타", AND($P2611&lt;&gt;"", $P2611&lt;&gt;"...", $P2611&lt;&gt;"입력오류", NOT(ISNUMBER(FIND($T$21:$T$34,$P2611)))),
            AND($P2611&lt;&gt;"", $P2611&lt;&gt;"...", $P2611&lt;&gt;"입력오류", $T$19=$P2611)
        )
    )
)</f>
        <v>0</v>
      </c>
    </row>
    <row r="2612" spans="1:17">
      <c r="A2612" t="s">
        <v>5080</v>
      </c>
      <c r="B2612" t="s">
        <v>5081</v>
      </c>
      <c r="I2612">
        <f t="shared" si="121"/>
        <v>2611</v>
      </c>
      <c r="J2612">
        <f t="shared" si="122"/>
        <v>2611</v>
      </c>
      <c r="K2612">
        <f t="shared" si="120"/>
        <v>1</v>
      </c>
      <c r="L2612" t="b">
        <f>COUNTIF($N$2:N2612, N2612)=1</f>
        <v>1</v>
      </c>
      <c r="M2612" s="37">
        <f>IF( $Q2612, MAX($M$1:M2611)+1, 0)</f>
        <v>0</v>
      </c>
      <c r="N2612" t="str" cm="1">
        <f t="array" ref="N2612">INDEX($A$9:$F$1048576, $J2612, $K2612 )</f>
        <v>70402</v>
      </c>
      <c r="O2612" t="str" cm="1">
        <f t="array" ref="O2612">INDEX($B$9:$F$1048576, $J2612, $K2612 )</f>
        <v>중진공2023제1차스케일업(유)2-1</v>
      </c>
      <c r="P2612" t="str" cm="1">
        <f t="array" ref="P2612">IF( $L2612, TRIM(_xll.IMDP("IR", $G$5&amp;$N2612, $G$6)), "" )</f>
        <v/>
      </c>
      <c r="Q2612" t="b" cm="1">
        <f t="array" ref="Q2612">IF(
    $U$1=1, AND($P2612&lt;&gt;"", $P2612&lt;&gt;"...", $P2612&lt;&gt;"입력오류"),
    IF(
        $U$18=1, AND($P2612&lt;&gt;"", $P2612&lt;&gt;"...", $P2612&lt;&gt;"입력오류", ISNUMBER(FIND(INDEX($T$2:$T$7,$U$1),$P2612))),
        IF(
            $U$17="기타", AND($P2612&lt;&gt;"", $P2612&lt;&gt;"...", $P2612&lt;&gt;"입력오류", NOT(ISNUMBER(FIND($T$21:$T$34,$P2612)))),
            AND($P2612&lt;&gt;"", $P2612&lt;&gt;"...", $P2612&lt;&gt;"입력오류", $T$19=$P2612)
        )
    )
)</f>
        <v>0</v>
      </c>
    </row>
    <row r="2613" spans="1:17">
      <c r="A2613" t="s">
        <v>5082</v>
      </c>
      <c r="B2613" t="s">
        <v>5083</v>
      </c>
      <c r="I2613">
        <f t="shared" si="121"/>
        <v>2612</v>
      </c>
      <c r="J2613">
        <f t="shared" si="122"/>
        <v>2612</v>
      </c>
      <c r="K2613">
        <f t="shared" si="120"/>
        <v>1</v>
      </c>
      <c r="L2613" t="b">
        <f>COUNTIF($N$2:N2613, N2613)=1</f>
        <v>1</v>
      </c>
      <c r="M2613" s="37">
        <f>IF( $Q2613, MAX($M$1:M2612)+1, 0)</f>
        <v>0</v>
      </c>
      <c r="N2613" t="str" cm="1">
        <f t="array" ref="N2613">INDEX($A$9:$F$1048576, $J2613, $K2613 )</f>
        <v>70403</v>
      </c>
      <c r="O2613" t="str" cm="1">
        <f t="array" ref="O2613">INDEX($B$9:$F$1048576, $J2613, $K2613 )</f>
        <v>중진공2023제1차스케일업(유)3-1</v>
      </c>
      <c r="P2613" t="str" cm="1">
        <f t="array" ref="P2613">IF( $L2613, TRIM(_xll.IMDP("IR", $G$5&amp;$N2613, $G$6)), "" )</f>
        <v/>
      </c>
      <c r="Q2613" t="b" cm="1">
        <f t="array" ref="Q2613">IF(
    $U$1=1, AND($P2613&lt;&gt;"", $P2613&lt;&gt;"...", $P2613&lt;&gt;"입력오류"),
    IF(
        $U$18=1, AND($P2613&lt;&gt;"", $P2613&lt;&gt;"...", $P2613&lt;&gt;"입력오류", ISNUMBER(FIND(INDEX($T$2:$T$7,$U$1),$P2613))),
        IF(
            $U$17="기타", AND($P2613&lt;&gt;"", $P2613&lt;&gt;"...", $P2613&lt;&gt;"입력오류", NOT(ISNUMBER(FIND($T$21:$T$34,$P2613)))),
            AND($P2613&lt;&gt;"", $P2613&lt;&gt;"...", $P2613&lt;&gt;"입력오류", $T$19=$P2613)
        )
    )
)</f>
        <v>0</v>
      </c>
    </row>
    <row r="2614" spans="1:17">
      <c r="A2614" t="s">
        <v>5084</v>
      </c>
      <c r="B2614" t="s">
        <v>5085</v>
      </c>
      <c r="I2614">
        <f t="shared" si="121"/>
        <v>2613</v>
      </c>
      <c r="J2614">
        <f t="shared" si="122"/>
        <v>2613</v>
      </c>
      <c r="K2614">
        <f t="shared" si="120"/>
        <v>1</v>
      </c>
      <c r="L2614" t="b">
        <f>COUNTIF($N$2:N2614, N2614)=1</f>
        <v>1</v>
      </c>
      <c r="M2614" s="37">
        <f>IF( $Q2614, MAX($M$1:M2613)+1, 0)</f>
        <v>0</v>
      </c>
      <c r="N2614" t="str" cm="1">
        <f t="array" ref="N2614">INDEX($A$9:$F$1048576, $J2614, $K2614 )</f>
        <v>70404</v>
      </c>
      <c r="O2614" t="str" cm="1">
        <f t="array" ref="O2614">INDEX($B$9:$F$1048576, $J2614, $K2614 )</f>
        <v>중진공2023제1차스케일업(유)3-2</v>
      </c>
      <c r="P2614" t="str" cm="1">
        <f t="array" ref="P2614">IF( $L2614, TRIM(_xll.IMDP("IR", $G$5&amp;$N2614, $G$6)), "" )</f>
        <v/>
      </c>
      <c r="Q2614" t="b" cm="1">
        <f t="array" ref="Q2614">IF(
    $U$1=1, AND($P2614&lt;&gt;"", $P2614&lt;&gt;"...", $P2614&lt;&gt;"입력오류"),
    IF(
        $U$18=1, AND($P2614&lt;&gt;"", $P2614&lt;&gt;"...", $P2614&lt;&gt;"입력오류", ISNUMBER(FIND(INDEX($T$2:$T$7,$U$1),$P2614))),
        IF(
            $U$17="기타", AND($P2614&lt;&gt;"", $P2614&lt;&gt;"...", $P2614&lt;&gt;"입력오류", NOT(ISNUMBER(FIND($T$21:$T$34,$P2614)))),
            AND($P2614&lt;&gt;"", $P2614&lt;&gt;"...", $P2614&lt;&gt;"입력오류", $T$19=$P2614)
        )
    )
)</f>
        <v>0</v>
      </c>
    </row>
    <row r="2615" spans="1:17">
      <c r="A2615" t="s">
        <v>5086</v>
      </c>
      <c r="B2615" t="s">
        <v>5087</v>
      </c>
      <c r="I2615">
        <f t="shared" si="121"/>
        <v>2614</v>
      </c>
      <c r="J2615">
        <f t="shared" si="122"/>
        <v>2614</v>
      </c>
      <c r="K2615">
        <f t="shared" si="120"/>
        <v>1</v>
      </c>
      <c r="L2615" t="b">
        <f>COUNTIF($N$2:N2615, N2615)=1</f>
        <v>1</v>
      </c>
      <c r="M2615" s="37">
        <f>IF( $Q2615, MAX($M$1:M2614)+1, 0)</f>
        <v>0</v>
      </c>
      <c r="N2615" t="str" cm="1">
        <f t="array" ref="N2615">INDEX($A$9:$F$1048576, $J2615, $K2615 )</f>
        <v>70407</v>
      </c>
      <c r="O2615" t="str" cm="1">
        <f t="array" ref="O2615">INDEX($B$9:$F$1048576, $J2615, $K2615 )</f>
        <v>브라이튼스톤(유)1</v>
      </c>
      <c r="P2615" t="str" cm="1">
        <f t="array" ref="P2615">IF( $L2615, TRIM(_xll.IMDP("IR", $G$5&amp;$N2615, $G$6)), "" )</f>
        <v/>
      </c>
      <c r="Q2615" t="b" cm="1">
        <f t="array" ref="Q2615">IF(
    $U$1=1, AND($P2615&lt;&gt;"", $P2615&lt;&gt;"...", $P2615&lt;&gt;"입력오류"),
    IF(
        $U$18=1, AND($P2615&lt;&gt;"", $P2615&lt;&gt;"...", $P2615&lt;&gt;"입력오류", ISNUMBER(FIND(INDEX($T$2:$T$7,$U$1),$P2615))),
        IF(
            $U$17="기타", AND($P2615&lt;&gt;"", $P2615&lt;&gt;"...", $P2615&lt;&gt;"입력오류", NOT(ISNUMBER(FIND($T$21:$T$34,$P2615)))),
            AND($P2615&lt;&gt;"", $P2615&lt;&gt;"...", $P2615&lt;&gt;"입력오류", $T$19=$P2615)
        )
    )
)</f>
        <v>0</v>
      </c>
    </row>
    <row r="2616" spans="1:17">
      <c r="A2616" t="s">
        <v>5088</v>
      </c>
      <c r="B2616" t="s">
        <v>5089</v>
      </c>
      <c r="I2616">
        <f t="shared" si="121"/>
        <v>2615</v>
      </c>
      <c r="J2616">
        <f t="shared" si="122"/>
        <v>2615</v>
      </c>
      <c r="K2616">
        <f t="shared" si="120"/>
        <v>1</v>
      </c>
      <c r="L2616" t="b">
        <f>COUNTIF($N$2:N2616, N2616)=1</f>
        <v>1</v>
      </c>
      <c r="M2616" s="37">
        <f>IF( $Q2616, MAX($M$1:M2615)+1, 0)</f>
        <v>0</v>
      </c>
      <c r="N2616" t="str" cm="1">
        <f t="array" ref="N2616">INDEX($A$9:$F$1048576, $J2616, $K2616 )</f>
        <v>70410</v>
      </c>
      <c r="O2616" t="str" cm="1">
        <f t="array" ref="O2616">INDEX($B$9:$F$1048576, $J2616, $K2616 )</f>
        <v>주택금융공사MBS2023-17(1-1)</v>
      </c>
      <c r="P2616" t="str" cm="1">
        <f t="array" ref="P2616">IF( $L2616, TRIM(_xll.IMDP("IR", $G$5&amp;$N2616, $G$6)), "" )</f>
        <v/>
      </c>
      <c r="Q2616" t="b" cm="1">
        <f t="array" ref="Q2616">IF(
    $U$1=1, AND($P2616&lt;&gt;"", $P2616&lt;&gt;"...", $P2616&lt;&gt;"입력오류"),
    IF(
        $U$18=1, AND($P2616&lt;&gt;"", $P2616&lt;&gt;"...", $P2616&lt;&gt;"입력오류", ISNUMBER(FIND(INDEX($T$2:$T$7,$U$1),$P2616))),
        IF(
            $U$17="기타", AND($P2616&lt;&gt;"", $P2616&lt;&gt;"...", $P2616&lt;&gt;"입력오류", NOT(ISNUMBER(FIND($T$21:$T$34,$P2616)))),
            AND($P2616&lt;&gt;"", $P2616&lt;&gt;"...", $P2616&lt;&gt;"입력오류", $T$19=$P2616)
        )
    )
)</f>
        <v>0</v>
      </c>
    </row>
    <row r="2617" spans="1:17">
      <c r="A2617" t="s">
        <v>5090</v>
      </c>
      <c r="B2617" t="s">
        <v>5091</v>
      </c>
      <c r="I2617">
        <f t="shared" si="121"/>
        <v>2616</v>
      </c>
      <c r="J2617">
        <f t="shared" si="122"/>
        <v>2616</v>
      </c>
      <c r="K2617">
        <f t="shared" si="120"/>
        <v>1</v>
      </c>
      <c r="L2617" t="b">
        <f>COUNTIF($N$2:N2617, N2617)=1</f>
        <v>1</v>
      </c>
      <c r="M2617" s="37">
        <f>IF( $Q2617, MAX($M$1:M2616)+1, 0)</f>
        <v>0</v>
      </c>
      <c r="N2617" t="str" cm="1">
        <f t="array" ref="N2617">INDEX($A$9:$F$1048576, $J2617, $K2617 )</f>
        <v>70411</v>
      </c>
      <c r="O2617" t="str" cm="1">
        <f t="array" ref="O2617">INDEX($B$9:$F$1048576, $J2617, $K2617 )</f>
        <v>주택금융공사MBS2023-17(1-2)</v>
      </c>
      <c r="P2617" t="str" cm="1">
        <f t="array" ref="P2617">IF( $L2617, TRIM(_xll.IMDP("IR", $G$5&amp;$N2617, $G$6)), "" )</f>
        <v/>
      </c>
      <c r="Q2617" t="b" cm="1">
        <f t="array" ref="Q2617">IF(
    $U$1=1, AND($P2617&lt;&gt;"", $P2617&lt;&gt;"...", $P2617&lt;&gt;"입력오류"),
    IF(
        $U$18=1, AND($P2617&lt;&gt;"", $P2617&lt;&gt;"...", $P2617&lt;&gt;"입력오류", ISNUMBER(FIND(INDEX($T$2:$T$7,$U$1),$P2617))),
        IF(
            $U$17="기타", AND($P2617&lt;&gt;"", $P2617&lt;&gt;"...", $P2617&lt;&gt;"입력오류", NOT(ISNUMBER(FIND($T$21:$T$34,$P2617)))),
            AND($P2617&lt;&gt;"", $P2617&lt;&gt;"...", $P2617&lt;&gt;"입력오류", $T$19=$P2617)
        )
    )
)</f>
        <v>0</v>
      </c>
    </row>
    <row r="2618" spans="1:17">
      <c r="A2618" t="s">
        <v>5092</v>
      </c>
      <c r="B2618" t="s">
        <v>5093</v>
      </c>
      <c r="I2618">
        <f t="shared" si="121"/>
        <v>2617</v>
      </c>
      <c r="J2618">
        <f t="shared" si="122"/>
        <v>2617</v>
      </c>
      <c r="K2618">
        <f t="shared" si="120"/>
        <v>1</v>
      </c>
      <c r="L2618" t="b">
        <f>COUNTIF($N$2:N2618, N2618)=1</f>
        <v>1</v>
      </c>
      <c r="M2618" s="37">
        <f>IF( $Q2618, MAX($M$1:M2617)+1, 0)</f>
        <v>0</v>
      </c>
      <c r="N2618" t="str" cm="1">
        <f t="array" ref="N2618">INDEX($A$9:$F$1048576, $J2618, $K2618 )</f>
        <v>70412</v>
      </c>
      <c r="O2618" t="str" cm="1">
        <f t="array" ref="O2618">INDEX($B$9:$F$1048576, $J2618, $K2618 )</f>
        <v>주택금융공사MBS2023-17(1-3)</v>
      </c>
      <c r="P2618" t="str" cm="1">
        <f t="array" ref="P2618">IF( $L2618, TRIM(_xll.IMDP("IR", $G$5&amp;$N2618, $G$6)), "" )</f>
        <v/>
      </c>
      <c r="Q2618" t="b" cm="1">
        <f t="array" ref="Q2618">IF(
    $U$1=1, AND($P2618&lt;&gt;"", $P2618&lt;&gt;"...", $P2618&lt;&gt;"입력오류"),
    IF(
        $U$18=1, AND($P2618&lt;&gt;"", $P2618&lt;&gt;"...", $P2618&lt;&gt;"입력오류", ISNUMBER(FIND(INDEX($T$2:$T$7,$U$1),$P2618))),
        IF(
            $U$17="기타", AND($P2618&lt;&gt;"", $P2618&lt;&gt;"...", $P2618&lt;&gt;"입력오류", NOT(ISNUMBER(FIND($T$21:$T$34,$P2618)))),
            AND($P2618&lt;&gt;"", $P2618&lt;&gt;"...", $P2618&lt;&gt;"입력오류", $T$19=$P2618)
        )
    )
)</f>
        <v>0</v>
      </c>
    </row>
    <row r="2619" spans="1:17">
      <c r="A2619" t="s">
        <v>5094</v>
      </c>
      <c r="B2619" t="s">
        <v>5095</v>
      </c>
      <c r="I2619">
        <f t="shared" si="121"/>
        <v>2618</v>
      </c>
      <c r="J2619">
        <f t="shared" si="122"/>
        <v>2618</v>
      </c>
      <c r="K2619">
        <f t="shared" si="120"/>
        <v>1</v>
      </c>
      <c r="L2619" t="b">
        <f>COUNTIF($N$2:N2619, N2619)=1</f>
        <v>1</v>
      </c>
      <c r="M2619" s="37">
        <f>IF( $Q2619, MAX($M$1:M2618)+1, 0)</f>
        <v>0</v>
      </c>
      <c r="N2619" t="str" cm="1">
        <f t="array" ref="N2619">INDEX($A$9:$F$1048576, $J2619, $K2619 )</f>
        <v>70413</v>
      </c>
      <c r="O2619" t="str" cm="1">
        <f t="array" ref="O2619">INDEX($B$9:$F$1048576, $J2619, $K2619 )</f>
        <v>주택금융공사MBS2023-17(1-4)</v>
      </c>
      <c r="P2619" t="str" cm="1">
        <f t="array" ref="P2619">IF( $L2619, TRIM(_xll.IMDP("IR", $G$5&amp;$N2619, $G$6)), "" )</f>
        <v/>
      </c>
      <c r="Q2619" t="b" cm="1">
        <f t="array" ref="Q2619">IF(
    $U$1=1, AND($P2619&lt;&gt;"", $P2619&lt;&gt;"...", $P2619&lt;&gt;"입력오류"),
    IF(
        $U$18=1, AND($P2619&lt;&gt;"", $P2619&lt;&gt;"...", $P2619&lt;&gt;"입력오류", ISNUMBER(FIND(INDEX($T$2:$T$7,$U$1),$P2619))),
        IF(
            $U$17="기타", AND($P2619&lt;&gt;"", $P2619&lt;&gt;"...", $P2619&lt;&gt;"입력오류", NOT(ISNUMBER(FIND($T$21:$T$34,$P2619)))),
            AND($P2619&lt;&gt;"", $P2619&lt;&gt;"...", $P2619&lt;&gt;"입력오류", $T$19=$P2619)
        )
    )
)</f>
        <v>0</v>
      </c>
    </row>
    <row r="2620" spans="1:17">
      <c r="A2620" t="s">
        <v>5096</v>
      </c>
      <c r="B2620" t="s">
        <v>5097</v>
      </c>
      <c r="I2620">
        <f t="shared" si="121"/>
        <v>2619</v>
      </c>
      <c r="J2620">
        <f t="shared" si="122"/>
        <v>2619</v>
      </c>
      <c r="K2620">
        <f t="shared" si="120"/>
        <v>1</v>
      </c>
      <c r="L2620" t="b">
        <f>COUNTIF($N$2:N2620, N2620)=1</f>
        <v>1</v>
      </c>
      <c r="M2620" s="37">
        <f>IF( $Q2620, MAX($M$1:M2619)+1, 0)</f>
        <v>0</v>
      </c>
      <c r="N2620" t="str" cm="1">
        <f t="array" ref="N2620">INDEX($A$9:$F$1048576, $J2620, $K2620 )</f>
        <v>70414</v>
      </c>
      <c r="O2620" t="str" cm="1">
        <f t="array" ref="O2620">INDEX($B$9:$F$1048576, $J2620, $K2620 )</f>
        <v>주택금융공사MBS2023-17(1-5)</v>
      </c>
      <c r="P2620" t="str" cm="1">
        <f t="array" ref="P2620">IF( $L2620, TRIM(_xll.IMDP("IR", $G$5&amp;$N2620, $G$6)), "" )</f>
        <v/>
      </c>
      <c r="Q2620" t="b" cm="1">
        <f t="array" ref="Q2620">IF(
    $U$1=1, AND($P2620&lt;&gt;"", $P2620&lt;&gt;"...", $P2620&lt;&gt;"입력오류"),
    IF(
        $U$18=1, AND($P2620&lt;&gt;"", $P2620&lt;&gt;"...", $P2620&lt;&gt;"입력오류", ISNUMBER(FIND(INDEX($T$2:$T$7,$U$1),$P2620))),
        IF(
            $U$17="기타", AND($P2620&lt;&gt;"", $P2620&lt;&gt;"...", $P2620&lt;&gt;"입력오류", NOT(ISNUMBER(FIND($T$21:$T$34,$P2620)))),
            AND($P2620&lt;&gt;"", $P2620&lt;&gt;"...", $P2620&lt;&gt;"입력오류", $T$19=$P2620)
        )
    )
)</f>
        <v>0</v>
      </c>
    </row>
    <row r="2621" spans="1:17">
      <c r="A2621" t="s">
        <v>5098</v>
      </c>
      <c r="B2621" t="s">
        <v>5099</v>
      </c>
      <c r="I2621">
        <f t="shared" si="121"/>
        <v>2620</v>
      </c>
      <c r="J2621">
        <f t="shared" si="122"/>
        <v>2620</v>
      </c>
      <c r="K2621">
        <f t="shared" si="120"/>
        <v>1</v>
      </c>
      <c r="L2621" t="b">
        <f>COUNTIF($N$2:N2621, N2621)=1</f>
        <v>1</v>
      </c>
      <c r="M2621" s="37">
        <f>IF( $Q2621, MAX($M$1:M2620)+1, 0)</f>
        <v>0</v>
      </c>
      <c r="N2621" t="str" cm="1">
        <f t="array" ref="N2621">INDEX($A$9:$F$1048576, $J2621, $K2621 )</f>
        <v>70415</v>
      </c>
      <c r="O2621" t="str" cm="1">
        <f t="array" ref="O2621">INDEX($B$9:$F$1048576, $J2621, $K2621 )</f>
        <v>주택금융공사MBS2023-17(1-6)</v>
      </c>
      <c r="P2621" t="str" cm="1">
        <f t="array" ref="P2621">IF( $L2621, TRIM(_xll.IMDP("IR", $G$5&amp;$N2621, $G$6)), "" )</f>
        <v/>
      </c>
      <c r="Q2621" t="b" cm="1">
        <f t="array" ref="Q2621">IF(
    $U$1=1, AND($P2621&lt;&gt;"", $P2621&lt;&gt;"...", $P2621&lt;&gt;"입력오류"),
    IF(
        $U$18=1, AND($P2621&lt;&gt;"", $P2621&lt;&gt;"...", $P2621&lt;&gt;"입력오류", ISNUMBER(FIND(INDEX($T$2:$T$7,$U$1),$P2621))),
        IF(
            $U$17="기타", AND($P2621&lt;&gt;"", $P2621&lt;&gt;"...", $P2621&lt;&gt;"입력오류", NOT(ISNUMBER(FIND($T$21:$T$34,$P2621)))),
            AND($P2621&lt;&gt;"", $P2621&lt;&gt;"...", $P2621&lt;&gt;"입력오류", $T$19=$P2621)
        )
    )
)</f>
        <v>0</v>
      </c>
    </row>
    <row r="2622" spans="1:17">
      <c r="A2622" t="s">
        <v>5100</v>
      </c>
      <c r="B2622" t="s">
        <v>5101</v>
      </c>
      <c r="I2622">
        <f t="shared" si="121"/>
        <v>2621</v>
      </c>
      <c r="J2622">
        <f t="shared" si="122"/>
        <v>2621</v>
      </c>
      <c r="K2622">
        <f t="shared" si="120"/>
        <v>1</v>
      </c>
      <c r="L2622" t="b">
        <f>COUNTIF($N$2:N2622, N2622)=1</f>
        <v>1</v>
      </c>
      <c r="M2622" s="37">
        <f>IF( $Q2622, MAX($M$1:M2621)+1, 0)</f>
        <v>0</v>
      </c>
      <c r="N2622" t="str" cm="1">
        <f t="array" ref="N2622">INDEX($A$9:$F$1048576, $J2622, $K2622 )</f>
        <v>70416</v>
      </c>
      <c r="O2622" t="str" cm="1">
        <f t="array" ref="O2622">INDEX($B$9:$F$1048576, $J2622, $K2622 )</f>
        <v>주택금융공사MBS2023-17(1-7)</v>
      </c>
      <c r="P2622" t="str" cm="1">
        <f t="array" ref="P2622">IF( $L2622, TRIM(_xll.IMDP("IR", $G$5&amp;$N2622, $G$6)), "" )</f>
        <v/>
      </c>
      <c r="Q2622" t="b" cm="1">
        <f t="array" ref="Q2622">IF(
    $U$1=1, AND($P2622&lt;&gt;"", $P2622&lt;&gt;"...", $P2622&lt;&gt;"입력오류"),
    IF(
        $U$18=1, AND($P2622&lt;&gt;"", $P2622&lt;&gt;"...", $P2622&lt;&gt;"입력오류", ISNUMBER(FIND(INDEX($T$2:$T$7,$U$1),$P2622))),
        IF(
            $U$17="기타", AND($P2622&lt;&gt;"", $P2622&lt;&gt;"...", $P2622&lt;&gt;"입력오류", NOT(ISNUMBER(FIND($T$21:$T$34,$P2622)))),
            AND($P2622&lt;&gt;"", $P2622&lt;&gt;"...", $P2622&lt;&gt;"입력오류", $T$19=$P2622)
        )
    )
)</f>
        <v>0</v>
      </c>
    </row>
    <row r="2623" spans="1:17">
      <c r="A2623" t="s">
        <v>5102</v>
      </c>
      <c r="B2623" t="s">
        <v>5103</v>
      </c>
      <c r="I2623">
        <f t="shared" si="121"/>
        <v>2622</v>
      </c>
      <c r="J2623">
        <f t="shared" si="122"/>
        <v>2622</v>
      </c>
      <c r="K2623">
        <f t="shared" si="120"/>
        <v>1</v>
      </c>
      <c r="L2623" t="b">
        <f>COUNTIF($N$2:N2623, N2623)=1</f>
        <v>1</v>
      </c>
      <c r="M2623" s="37">
        <f>IF( $Q2623, MAX($M$1:M2622)+1, 0)</f>
        <v>0</v>
      </c>
      <c r="N2623" t="str" cm="1">
        <f t="array" ref="N2623">INDEX($A$9:$F$1048576, $J2623, $K2623 )</f>
        <v>70417</v>
      </c>
      <c r="O2623" t="str" cm="1">
        <f t="array" ref="O2623">INDEX($B$9:$F$1048576, $J2623, $K2623 )</f>
        <v>주택금융공사MBS2023-17(1-8)</v>
      </c>
      <c r="P2623" t="str" cm="1">
        <f t="array" ref="P2623">IF( $L2623, TRIM(_xll.IMDP("IR", $G$5&amp;$N2623, $G$6)), "" )</f>
        <v/>
      </c>
      <c r="Q2623" t="b" cm="1">
        <f t="array" ref="Q2623">IF(
    $U$1=1, AND($P2623&lt;&gt;"", $P2623&lt;&gt;"...", $P2623&lt;&gt;"입력오류"),
    IF(
        $U$18=1, AND($P2623&lt;&gt;"", $P2623&lt;&gt;"...", $P2623&lt;&gt;"입력오류", ISNUMBER(FIND(INDEX($T$2:$T$7,$U$1),$P2623))),
        IF(
            $U$17="기타", AND($P2623&lt;&gt;"", $P2623&lt;&gt;"...", $P2623&lt;&gt;"입력오류", NOT(ISNUMBER(FIND($T$21:$T$34,$P2623)))),
            AND($P2623&lt;&gt;"", $P2623&lt;&gt;"...", $P2623&lt;&gt;"입력오류", $T$19=$P2623)
        )
    )
)</f>
        <v>0</v>
      </c>
    </row>
    <row r="2624" spans="1:17">
      <c r="A2624" t="s">
        <v>5104</v>
      </c>
      <c r="B2624" t="s">
        <v>5105</v>
      </c>
      <c r="I2624">
        <f t="shared" si="121"/>
        <v>2623</v>
      </c>
      <c r="J2624">
        <f t="shared" si="122"/>
        <v>2623</v>
      </c>
      <c r="K2624">
        <f t="shared" si="120"/>
        <v>1</v>
      </c>
      <c r="L2624" t="b">
        <f>COUNTIF($N$2:N2624, N2624)=1</f>
        <v>1</v>
      </c>
      <c r="M2624" s="37">
        <f>IF( $Q2624, MAX($M$1:M2623)+1, 0)</f>
        <v>0</v>
      </c>
      <c r="N2624" t="str" cm="1">
        <f t="array" ref="N2624">INDEX($A$9:$F$1048576, $J2624, $K2624 )</f>
        <v>70418</v>
      </c>
      <c r="O2624" t="str" cm="1">
        <f t="array" ref="O2624">INDEX($B$9:$F$1048576, $J2624, $K2624 )</f>
        <v>주택금융공사MBS2023-17(1-9)</v>
      </c>
      <c r="P2624" t="str" cm="1">
        <f t="array" ref="P2624">IF( $L2624, TRIM(_xll.IMDP("IR", $G$5&amp;$N2624, $G$6)), "" )</f>
        <v/>
      </c>
      <c r="Q2624" t="b" cm="1">
        <f t="array" ref="Q2624">IF(
    $U$1=1, AND($P2624&lt;&gt;"", $P2624&lt;&gt;"...", $P2624&lt;&gt;"입력오류"),
    IF(
        $U$18=1, AND($P2624&lt;&gt;"", $P2624&lt;&gt;"...", $P2624&lt;&gt;"입력오류", ISNUMBER(FIND(INDEX($T$2:$T$7,$U$1),$P2624))),
        IF(
            $U$17="기타", AND($P2624&lt;&gt;"", $P2624&lt;&gt;"...", $P2624&lt;&gt;"입력오류", NOT(ISNUMBER(FIND($T$21:$T$34,$P2624)))),
            AND($P2624&lt;&gt;"", $P2624&lt;&gt;"...", $P2624&lt;&gt;"입력오류", $T$19=$P2624)
        )
    )
)</f>
        <v>0</v>
      </c>
    </row>
    <row r="2625" spans="1:17">
      <c r="A2625" t="s">
        <v>5106</v>
      </c>
      <c r="B2625" t="s">
        <v>5107</v>
      </c>
      <c r="I2625">
        <f t="shared" si="121"/>
        <v>2624</v>
      </c>
      <c r="J2625">
        <f t="shared" si="122"/>
        <v>2624</v>
      </c>
      <c r="K2625">
        <f t="shared" si="120"/>
        <v>1</v>
      </c>
      <c r="L2625" t="b">
        <f>COUNTIF($N$2:N2625, N2625)=1</f>
        <v>1</v>
      </c>
      <c r="M2625" s="37">
        <f>IF( $Q2625, MAX($M$1:M2624)+1, 0)</f>
        <v>0</v>
      </c>
      <c r="N2625" t="str" cm="1">
        <f t="array" ref="N2625">INDEX($A$9:$F$1048576, $J2625, $K2625 )</f>
        <v>70422</v>
      </c>
      <c r="O2625" t="str" cm="1">
        <f t="array" ref="O2625">INDEX($B$9:$F$1048576, $J2625, $K2625 )</f>
        <v>신보2023제10차(유)1-1</v>
      </c>
      <c r="P2625" t="str" cm="1">
        <f t="array" ref="P2625">IF( $L2625, TRIM(_xll.IMDP("IR", $G$5&amp;$N2625, $G$6)), "" )</f>
        <v/>
      </c>
      <c r="Q2625" t="b" cm="1">
        <f t="array" ref="Q2625">IF(
    $U$1=1, AND($P2625&lt;&gt;"", $P2625&lt;&gt;"...", $P2625&lt;&gt;"입력오류"),
    IF(
        $U$18=1, AND($P2625&lt;&gt;"", $P2625&lt;&gt;"...", $P2625&lt;&gt;"입력오류", ISNUMBER(FIND(INDEX($T$2:$T$7,$U$1),$P2625))),
        IF(
            $U$17="기타", AND($P2625&lt;&gt;"", $P2625&lt;&gt;"...", $P2625&lt;&gt;"입력오류", NOT(ISNUMBER(FIND($T$21:$T$34,$P2625)))),
            AND($P2625&lt;&gt;"", $P2625&lt;&gt;"...", $P2625&lt;&gt;"입력오류", $T$19=$P2625)
        )
    )
)</f>
        <v>0</v>
      </c>
    </row>
    <row r="2626" spans="1:17">
      <c r="A2626" t="s">
        <v>5108</v>
      </c>
      <c r="B2626" t="s">
        <v>5109</v>
      </c>
      <c r="I2626">
        <f t="shared" si="121"/>
        <v>2625</v>
      </c>
      <c r="J2626">
        <f t="shared" si="122"/>
        <v>2625</v>
      </c>
      <c r="K2626">
        <f t="shared" ref="K2626:K2689" si="123">IF( $I2626&gt;$G$4, NA(), IF($I2626&gt;$G$3, 5, IF($I2626&gt;$G$2, 3, 1 ) ) )</f>
        <v>1</v>
      </c>
      <c r="L2626" t="b">
        <f>COUNTIF($N$2:N2626, N2626)=1</f>
        <v>1</v>
      </c>
      <c r="M2626" s="37">
        <f>IF( $Q2626, MAX($M$1:M2625)+1, 0)</f>
        <v>0</v>
      </c>
      <c r="N2626" t="str" cm="1">
        <f t="array" ref="N2626">INDEX($A$9:$F$1048576, $J2626, $K2626 )</f>
        <v>70423</v>
      </c>
      <c r="O2626" t="str" cm="1">
        <f t="array" ref="O2626">INDEX($B$9:$F$1048576, $J2626, $K2626 )</f>
        <v>신보2023제10차(유)1-2</v>
      </c>
      <c r="P2626" t="str" cm="1">
        <f t="array" ref="P2626">IF( $L2626, TRIM(_xll.IMDP("IR", $G$5&amp;$N2626, $G$6)), "" )</f>
        <v/>
      </c>
      <c r="Q2626" t="b" cm="1">
        <f t="array" ref="Q2626">IF(
    $U$1=1, AND($P2626&lt;&gt;"", $P2626&lt;&gt;"...", $P2626&lt;&gt;"입력오류"),
    IF(
        $U$18=1, AND($P2626&lt;&gt;"", $P2626&lt;&gt;"...", $P2626&lt;&gt;"입력오류", ISNUMBER(FIND(INDEX($T$2:$T$7,$U$1),$P2626))),
        IF(
            $U$17="기타", AND($P2626&lt;&gt;"", $P2626&lt;&gt;"...", $P2626&lt;&gt;"입력오류", NOT(ISNUMBER(FIND($T$21:$T$34,$P2626)))),
            AND($P2626&lt;&gt;"", $P2626&lt;&gt;"...", $P2626&lt;&gt;"입력오류", $T$19=$P2626)
        )
    )
)</f>
        <v>0</v>
      </c>
    </row>
    <row r="2627" spans="1:17">
      <c r="A2627" t="s">
        <v>5110</v>
      </c>
      <c r="B2627" t="s">
        <v>5111</v>
      </c>
      <c r="I2627">
        <f t="shared" ref="I2627:I2690" si="124">ROW()-1</f>
        <v>2626</v>
      </c>
      <c r="J2627">
        <f t="shared" ref="J2627:J2690" si="125">IF( $I2627&gt;$G$4, NA(), IF($I2627&gt;$G$3, $I2627-$G$3, IF($I2627&gt;$G$2, $I2627-$G$2, $I2627 ) ) )</f>
        <v>2626</v>
      </c>
      <c r="K2627">
        <f t="shared" si="123"/>
        <v>1</v>
      </c>
      <c r="L2627" t="b">
        <f>COUNTIF($N$2:N2627, N2627)=1</f>
        <v>1</v>
      </c>
      <c r="M2627" s="37">
        <f>IF( $Q2627, MAX($M$1:M2626)+1, 0)</f>
        <v>0</v>
      </c>
      <c r="N2627" t="str" cm="1">
        <f t="array" ref="N2627">INDEX($A$9:$F$1048576, $J2627, $K2627 )</f>
        <v>70424</v>
      </c>
      <c r="O2627" t="str" cm="1">
        <f t="array" ref="O2627">INDEX($B$9:$F$1048576, $J2627, $K2627 )</f>
        <v>신보2023제11차(유)1-1</v>
      </c>
      <c r="P2627" t="str" cm="1">
        <f t="array" ref="P2627">IF( $L2627, TRIM(_xll.IMDP("IR", $G$5&amp;$N2627, $G$6)), "" )</f>
        <v/>
      </c>
      <c r="Q2627" t="b" cm="1">
        <f t="array" ref="Q2627">IF(
    $U$1=1, AND($P2627&lt;&gt;"", $P2627&lt;&gt;"...", $P2627&lt;&gt;"입력오류"),
    IF(
        $U$18=1, AND($P2627&lt;&gt;"", $P2627&lt;&gt;"...", $P2627&lt;&gt;"입력오류", ISNUMBER(FIND(INDEX($T$2:$T$7,$U$1),$P2627))),
        IF(
            $U$17="기타", AND($P2627&lt;&gt;"", $P2627&lt;&gt;"...", $P2627&lt;&gt;"입력오류", NOT(ISNUMBER(FIND($T$21:$T$34,$P2627)))),
            AND($P2627&lt;&gt;"", $P2627&lt;&gt;"...", $P2627&lt;&gt;"입력오류", $T$19=$P2627)
        )
    )
)</f>
        <v>0</v>
      </c>
    </row>
    <row r="2628" spans="1:17">
      <c r="A2628" t="s">
        <v>5112</v>
      </c>
      <c r="B2628" t="s">
        <v>5113</v>
      </c>
      <c r="I2628">
        <f t="shared" si="124"/>
        <v>2627</v>
      </c>
      <c r="J2628">
        <f t="shared" si="125"/>
        <v>2627</v>
      </c>
      <c r="K2628">
        <f t="shared" si="123"/>
        <v>1</v>
      </c>
      <c r="L2628" t="b">
        <f>COUNTIF($N$2:N2628, N2628)=1</f>
        <v>1</v>
      </c>
      <c r="M2628" s="37">
        <f>IF( $Q2628, MAX($M$1:M2627)+1, 0)</f>
        <v>0</v>
      </c>
      <c r="N2628" t="str" cm="1">
        <f t="array" ref="N2628">INDEX($A$9:$F$1048576, $J2628, $K2628 )</f>
        <v>70425</v>
      </c>
      <c r="O2628" t="str" cm="1">
        <f t="array" ref="O2628">INDEX($B$9:$F$1048576, $J2628, $K2628 )</f>
        <v>신보2023제11차(유)1-2</v>
      </c>
      <c r="P2628" t="str" cm="1">
        <f t="array" ref="P2628">IF( $L2628, TRIM(_xll.IMDP("IR", $G$5&amp;$N2628, $G$6)), "" )</f>
        <v/>
      </c>
      <c r="Q2628" t="b" cm="1">
        <f t="array" ref="Q2628">IF(
    $U$1=1, AND($P2628&lt;&gt;"", $P2628&lt;&gt;"...", $P2628&lt;&gt;"입력오류"),
    IF(
        $U$18=1, AND($P2628&lt;&gt;"", $P2628&lt;&gt;"...", $P2628&lt;&gt;"입력오류", ISNUMBER(FIND(INDEX($T$2:$T$7,$U$1),$P2628))),
        IF(
            $U$17="기타", AND($P2628&lt;&gt;"", $P2628&lt;&gt;"...", $P2628&lt;&gt;"입력오류", NOT(ISNUMBER(FIND($T$21:$T$34,$P2628)))),
            AND($P2628&lt;&gt;"", $P2628&lt;&gt;"...", $P2628&lt;&gt;"입력오류", $T$19=$P2628)
        )
    )
)</f>
        <v>0</v>
      </c>
    </row>
    <row r="2629" spans="1:17">
      <c r="A2629" t="s">
        <v>5114</v>
      </c>
      <c r="B2629" t="s">
        <v>5115</v>
      </c>
      <c r="I2629">
        <f t="shared" si="124"/>
        <v>2628</v>
      </c>
      <c r="J2629">
        <f t="shared" si="125"/>
        <v>2628</v>
      </c>
      <c r="K2629">
        <f t="shared" si="123"/>
        <v>1</v>
      </c>
      <c r="L2629" t="b">
        <f>COUNTIF($N$2:N2629, N2629)=1</f>
        <v>1</v>
      </c>
      <c r="M2629" s="37">
        <f>IF( $Q2629, MAX($M$1:M2628)+1, 0)</f>
        <v>0</v>
      </c>
      <c r="N2629" t="str" cm="1">
        <f t="array" ref="N2629">INDEX($A$9:$F$1048576, $J2629, $K2629 )</f>
        <v>70437</v>
      </c>
      <c r="O2629" t="str" cm="1">
        <f t="array" ref="O2629">INDEX($B$9:$F$1048576, $J2629, $K2629 )</f>
        <v>티월드제88차(유)1-3</v>
      </c>
      <c r="P2629" t="str" cm="1">
        <f t="array" ref="P2629">IF( $L2629, TRIM(_xll.IMDP("IR", $G$5&amp;$N2629, $G$6)), "" )</f>
        <v/>
      </c>
      <c r="Q2629" t="b" cm="1">
        <f t="array" ref="Q2629">IF(
    $U$1=1, AND($P2629&lt;&gt;"", $P2629&lt;&gt;"...", $P2629&lt;&gt;"입력오류"),
    IF(
        $U$18=1, AND($P2629&lt;&gt;"", $P2629&lt;&gt;"...", $P2629&lt;&gt;"입력오류", ISNUMBER(FIND(INDEX($T$2:$T$7,$U$1),$P2629))),
        IF(
            $U$17="기타", AND($P2629&lt;&gt;"", $P2629&lt;&gt;"...", $P2629&lt;&gt;"입력오류", NOT(ISNUMBER(FIND($T$21:$T$34,$P2629)))),
            AND($P2629&lt;&gt;"", $P2629&lt;&gt;"...", $P2629&lt;&gt;"입력오류", $T$19=$P2629)
        )
    )
)</f>
        <v>0</v>
      </c>
    </row>
    <row r="2630" spans="1:17">
      <c r="A2630" t="s">
        <v>5116</v>
      </c>
      <c r="B2630" t="s">
        <v>5117</v>
      </c>
      <c r="I2630">
        <f t="shared" si="124"/>
        <v>2629</v>
      </c>
      <c r="J2630">
        <f t="shared" si="125"/>
        <v>2629</v>
      </c>
      <c r="K2630">
        <f t="shared" si="123"/>
        <v>1</v>
      </c>
      <c r="L2630" t="b">
        <f>COUNTIF($N$2:N2630, N2630)=1</f>
        <v>1</v>
      </c>
      <c r="M2630" s="37">
        <f>IF( $Q2630, MAX($M$1:M2629)+1, 0)</f>
        <v>0</v>
      </c>
      <c r="N2630" t="str" cm="1">
        <f t="array" ref="N2630">INDEX($A$9:$F$1048576, $J2630, $K2630 )</f>
        <v>70438</v>
      </c>
      <c r="O2630" t="str" cm="1">
        <f t="array" ref="O2630">INDEX($B$9:$F$1048576, $J2630, $K2630 )</f>
        <v>티월드제88차(유)1-4</v>
      </c>
      <c r="P2630" t="str" cm="1">
        <f t="array" ref="P2630">IF( $L2630, TRIM(_xll.IMDP("IR", $G$5&amp;$N2630, $G$6)), "" )</f>
        <v/>
      </c>
      <c r="Q2630" t="b" cm="1">
        <f t="array" ref="Q2630">IF(
    $U$1=1, AND($P2630&lt;&gt;"", $P2630&lt;&gt;"...", $P2630&lt;&gt;"입력오류"),
    IF(
        $U$18=1, AND($P2630&lt;&gt;"", $P2630&lt;&gt;"...", $P2630&lt;&gt;"입력오류", ISNUMBER(FIND(INDEX($T$2:$T$7,$U$1),$P2630))),
        IF(
            $U$17="기타", AND($P2630&lt;&gt;"", $P2630&lt;&gt;"...", $P2630&lt;&gt;"입력오류", NOT(ISNUMBER(FIND($T$21:$T$34,$P2630)))),
            AND($P2630&lt;&gt;"", $P2630&lt;&gt;"...", $P2630&lt;&gt;"입력오류", $T$19=$P2630)
        )
    )
)</f>
        <v>0</v>
      </c>
    </row>
    <row r="2631" spans="1:17">
      <c r="A2631" t="s">
        <v>5118</v>
      </c>
      <c r="B2631" t="s">
        <v>5119</v>
      </c>
      <c r="I2631">
        <f t="shared" si="124"/>
        <v>2630</v>
      </c>
      <c r="J2631">
        <f t="shared" si="125"/>
        <v>2630</v>
      </c>
      <c r="K2631">
        <f t="shared" si="123"/>
        <v>1</v>
      </c>
      <c r="L2631" t="b">
        <f>COUNTIF($N$2:N2631, N2631)=1</f>
        <v>1</v>
      </c>
      <c r="M2631" s="37">
        <f>IF( $Q2631, MAX($M$1:M2630)+1, 0)</f>
        <v>0</v>
      </c>
      <c r="N2631" t="str" cm="1">
        <f t="array" ref="N2631">INDEX($A$9:$F$1048576, $J2631, $K2631 )</f>
        <v>70439</v>
      </c>
      <c r="O2631" t="str" cm="1">
        <f t="array" ref="O2631">INDEX($B$9:$F$1048576, $J2631, $K2631 )</f>
        <v>티월드제88차(유)1-5</v>
      </c>
      <c r="P2631" t="str" cm="1">
        <f t="array" ref="P2631">IF( $L2631, TRIM(_xll.IMDP("IR", $G$5&amp;$N2631, $G$6)), "" )</f>
        <v/>
      </c>
      <c r="Q2631" t="b" cm="1">
        <f t="array" ref="Q2631">IF(
    $U$1=1, AND($P2631&lt;&gt;"", $P2631&lt;&gt;"...", $P2631&lt;&gt;"입력오류"),
    IF(
        $U$18=1, AND($P2631&lt;&gt;"", $P2631&lt;&gt;"...", $P2631&lt;&gt;"입력오류", ISNUMBER(FIND(INDEX($T$2:$T$7,$U$1),$P2631))),
        IF(
            $U$17="기타", AND($P2631&lt;&gt;"", $P2631&lt;&gt;"...", $P2631&lt;&gt;"입력오류", NOT(ISNUMBER(FIND($T$21:$T$34,$P2631)))),
            AND($P2631&lt;&gt;"", $P2631&lt;&gt;"...", $P2631&lt;&gt;"입력오류", $T$19=$P2631)
        )
    )
)</f>
        <v>0</v>
      </c>
    </row>
    <row r="2632" spans="1:17">
      <c r="A2632" t="s">
        <v>5120</v>
      </c>
      <c r="B2632" t="s">
        <v>5121</v>
      </c>
      <c r="I2632">
        <f t="shared" si="124"/>
        <v>2631</v>
      </c>
      <c r="J2632">
        <f t="shared" si="125"/>
        <v>2631</v>
      </c>
      <c r="K2632">
        <f t="shared" si="123"/>
        <v>1</v>
      </c>
      <c r="L2632" t="b">
        <f>COUNTIF($N$2:N2632, N2632)=1</f>
        <v>1</v>
      </c>
      <c r="M2632" s="37">
        <f>IF( $Q2632, MAX($M$1:M2631)+1, 0)</f>
        <v>0</v>
      </c>
      <c r="N2632" t="str" cm="1">
        <f t="array" ref="N2632">INDEX($A$9:$F$1048576, $J2632, $K2632 )</f>
        <v>70440</v>
      </c>
      <c r="O2632" t="str" cm="1">
        <f t="array" ref="O2632">INDEX($B$9:$F$1048576, $J2632, $K2632 )</f>
        <v>티월드제88차(유)1-6</v>
      </c>
      <c r="P2632" t="str" cm="1">
        <f t="array" ref="P2632">IF( $L2632, TRIM(_xll.IMDP("IR", $G$5&amp;$N2632, $G$6)), "" )</f>
        <v/>
      </c>
      <c r="Q2632" t="b" cm="1">
        <f t="array" ref="Q2632">IF(
    $U$1=1, AND($P2632&lt;&gt;"", $P2632&lt;&gt;"...", $P2632&lt;&gt;"입력오류"),
    IF(
        $U$18=1, AND($P2632&lt;&gt;"", $P2632&lt;&gt;"...", $P2632&lt;&gt;"입력오류", ISNUMBER(FIND(INDEX($T$2:$T$7,$U$1),$P2632))),
        IF(
            $U$17="기타", AND($P2632&lt;&gt;"", $P2632&lt;&gt;"...", $P2632&lt;&gt;"입력오류", NOT(ISNUMBER(FIND($T$21:$T$34,$P2632)))),
            AND($P2632&lt;&gt;"", $P2632&lt;&gt;"...", $P2632&lt;&gt;"입력오류", $T$19=$P2632)
        )
    )
)</f>
        <v>0</v>
      </c>
    </row>
    <row r="2633" spans="1:17">
      <c r="A2633" t="s">
        <v>5122</v>
      </c>
      <c r="B2633" t="s">
        <v>5123</v>
      </c>
      <c r="I2633">
        <f t="shared" si="124"/>
        <v>2632</v>
      </c>
      <c r="J2633">
        <f t="shared" si="125"/>
        <v>2632</v>
      </c>
      <c r="K2633">
        <f t="shared" si="123"/>
        <v>1</v>
      </c>
      <c r="L2633" t="b">
        <f>COUNTIF($N$2:N2633, N2633)=1</f>
        <v>1</v>
      </c>
      <c r="M2633" s="37">
        <f>IF( $Q2633, MAX($M$1:M2632)+1, 0)</f>
        <v>0</v>
      </c>
      <c r="N2633" t="str" cm="1">
        <f t="array" ref="N2633">INDEX($A$9:$F$1048576, $J2633, $K2633 )</f>
        <v>70441</v>
      </c>
      <c r="O2633" t="str" cm="1">
        <f t="array" ref="O2633">INDEX($B$9:$F$1048576, $J2633, $K2633 )</f>
        <v>티월드제88차(유)1-7</v>
      </c>
      <c r="P2633" t="str" cm="1">
        <f t="array" ref="P2633">IF( $L2633, TRIM(_xll.IMDP("IR", $G$5&amp;$N2633, $G$6)), "" )</f>
        <v/>
      </c>
      <c r="Q2633" t="b" cm="1">
        <f t="array" ref="Q2633">IF(
    $U$1=1, AND($P2633&lt;&gt;"", $P2633&lt;&gt;"...", $P2633&lt;&gt;"입력오류"),
    IF(
        $U$18=1, AND($P2633&lt;&gt;"", $P2633&lt;&gt;"...", $P2633&lt;&gt;"입력오류", ISNUMBER(FIND(INDEX($T$2:$T$7,$U$1),$P2633))),
        IF(
            $U$17="기타", AND($P2633&lt;&gt;"", $P2633&lt;&gt;"...", $P2633&lt;&gt;"입력오류", NOT(ISNUMBER(FIND($T$21:$T$34,$P2633)))),
            AND($P2633&lt;&gt;"", $P2633&lt;&gt;"...", $P2633&lt;&gt;"입력오류", $T$19=$P2633)
        )
    )
)</f>
        <v>0</v>
      </c>
    </row>
    <row r="2634" spans="1:17">
      <c r="A2634" t="s">
        <v>5124</v>
      </c>
      <c r="B2634" t="s">
        <v>5125</v>
      </c>
      <c r="I2634">
        <f t="shared" si="124"/>
        <v>2633</v>
      </c>
      <c r="J2634">
        <f t="shared" si="125"/>
        <v>2633</v>
      </c>
      <c r="K2634">
        <f t="shared" si="123"/>
        <v>1</v>
      </c>
      <c r="L2634" t="b">
        <f>COUNTIF($N$2:N2634, N2634)=1</f>
        <v>1</v>
      </c>
      <c r="M2634" s="37">
        <f>IF( $Q2634, MAX($M$1:M2633)+1, 0)</f>
        <v>0</v>
      </c>
      <c r="N2634" t="str" cm="1">
        <f t="array" ref="N2634">INDEX($A$9:$F$1048576, $J2634, $K2634 )</f>
        <v>70442</v>
      </c>
      <c r="O2634" t="str" cm="1">
        <f t="array" ref="O2634">INDEX($B$9:$F$1048576, $J2634, $K2634 )</f>
        <v>티월드제88차(유)1-8</v>
      </c>
      <c r="P2634" t="str" cm="1">
        <f t="array" ref="P2634">IF( $L2634, TRIM(_xll.IMDP("IR", $G$5&amp;$N2634, $G$6)), "" )</f>
        <v/>
      </c>
      <c r="Q2634" t="b" cm="1">
        <f t="array" ref="Q2634">IF(
    $U$1=1, AND($P2634&lt;&gt;"", $P2634&lt;&gt;"...", $P2634&lt;&gt;"입력오류"),
    IF(
        $U$18=1, AND($P2634&lt;&gt;"", $P2634&lt;&gt;"...", $P2634&lt;&gt;"입력오류", ISNUMBER(FIND(INDEX($T$2:$T$7,$U$1),$P2634))),
        IF(
            $U$17="기타", AND($P2634&lt;&gt;"", $P2634&lt;&gt;"...", $P2634&lt;&gt;"입력오류", NOT(ISNUMBER(FIND($T$21:$T$34,$P2634)))),
            AND($P2634&lt;&gt;"", $P2634&lt;&gt;"...", $P2634&lt;&gt;"입력오류", $T$19=$P2634)
        )
    )
)</f>
        <v>0</v>
      </c>
    </row>
    <row r="2635" spans="1:17">
      <c r="A2635" t="s">
        <v>5126</v>
      </c>
      <c r="B2635" t="s">
        <v>5127</v>
      </c>
      <c r="I2635">
        <f t="shared" si="124"/>
        <v>2634</v>
      </c>
      <c r="J2635">
        <f t="shared" si="125"/>
        <v>2634</v>
      </c>
      <c r="K2635">
        <f t="shared" si="123"/>
        <v>1</v>
      </c>
      <c r="L2635" t="b">
        <f>COUNTIF($N$2:N2635, N2635)=1</f>
        <v>1</v>
      </c>
      <c r="M2635" s="37">
        <f>IF( $Q2635, MAX($M$1:M2634)+1, 0)</f>
        <v>0</v>
      </c>
      <c r="N2635" t="str" cm="1">
        <f t="array" ref="N2635">INDEX($A$9:$F$1048576, $J2635, $K2635 )</f>
        <v>70443</v>
      </c>
      <c r="O2635" t="str" cm="1">
        <f t="array" ref="O2635">INDEX($B$9:$F$1048576, $J2635, $K2635 )</f>
        <v>티월드제88차(유)1-9</v>
      </c>
      <c r="P2635" t="str" cm="1">
        <f t="array" ref="P2635">IF( $L2635, TRIM(_xll.IMDP("IR", $G$5&amp;$N2635, $G$6)), "" )</f>
        <v/>
      </c>
      <c r="Q2635" t="b" cm="1">
        <f t="array" ref="Q2635">IF(
    $U$1=1, AND($P2635&lt;&gt;"", $P2635&lt;&gt;"...", $P2635&lt;&gt;"입력오류"),
    IF(
        $U$18=1, AND($P2635&lt;&gt;"", $P2635&lt;&gt;"...", $P2635&lt;&gt;"입력오류", ISNUMBER(FIND(INDEX($T$2:$T$7,$U$1),$P2635))),
        IF(
            $U$17="기타", AND($P2635&lt;&gt;"", $P2635&lt;&gt;"...", $P2635&lt;&gt;"입력오류", NOT(ISNUMBER(FIND($T$21:$T$34,$P2635)))),
            AND($P2635&lt;&gt;"", $P2635&lt;&gt;"...", $P2635&lt;&gt;"입력오류", $T$19=$P2635)
        )
    )
)</f>
        <v>0</v>
      </c>
    </row>
    <row r="2636" spans="1:17">
      <c r="A2636" t="s">
        <v>5128</v>
      </c>
      <c r="B2636" t="s">
        <v>5129</v>
      </c>
      <c r="I2636">
        <f t="shared" si="124"/>
        <v>2635</v>
      </c>
      <c r="J2636">
        <f t="shared" si="125"/>
        <v>2635</v>
      </c>
      <c r="K2636">
        <f t="shared" si="123"/>
        <v>1</v>
      </c>
      <c r="L2636" t="b">
        <f>COUNTIF($N$2:N2636, N2636)=1</f>
        <v>1</v>
      </c>
      <c r="M2636" s="37">
        <f>IF( $Q2636, MAX($M$1:M2635)+1, 0)</f>
        <v>0</v>
      </c>
      <c r="N2636" t="str" cm="1">
        <f t="array" ref="N2636">INDEX($A$9:$F$1048576, $J2636, $K2636 )</f>
        <v>70444</v>
      </c>
      <c r="O2636" t="str" cm="1">
        <f t="array" ref="O2636">INDEX($B$9:$F$1048576, $J2636, $K2636 )</f>
        <v>티월드제88차(유)1-10</v>
      </c>
      <c r="P2636" t="str" cm="1">
        <f t="array" ref="P2636">IF( $L2636, TRIM(_xll.IMDP("IR", $G$5&amp;$N2636, $G$6)), "" )</f>
        <v/>
      </c>
      <c r="Q2636" t="b" cm="1">
        <f t="array" ref="Q2636">IF(
    $U$1=1, AND($P2636&lt;&gt;"", $P2636&lt;&gt;"...", $P2636&lt;&gt;"입력오류"),
    IF(
        $U$18=1, AND($P2636&lt;&gt;"", $P2636&lt;&gt;"...", $P2636&lt;&gt;"입력오류", ISNUMBER(FIND(INDEX($T$2:$T$7,$U$1),$P2636))),
        IF(
            $U$17="기타", AND($P2636&lt;&gt;"", $P2636&lt;&gt;"...", $P2636&lt;&gt;"입력오류", NOT(ISNUMBER(FIND($T$21:$T$34,$P2636)))),
            AND($P2636&lt;&gt;"", $P2636&lt;&gt;"...", $P2636&lt;&gt;"입력오류", $T$19=$P2636)
        )
    )
)</f>
        <v>0</v>
      </c>
    </row>
    <row r="2637" spans="1:17">
      <c r="A2637" t="s">
        <v>5130</v>
      </c>
      <c r="B2637" t="s">
        <v>5131</v>
      </c>
      <c r="I2637">
        <f t="shared" si="124"/>
        <v>2636</v>
      </c>
      <c r="J2637">
        <f t="shared" si="125"/>
        <v>2636</v>
      </c>
      <c r="K2637">
        <f t="shared" si="123"/>
        <v>1</v>
      </c>
      <c r="L2637" t="b">
        <f>COUNTIF($N$2:N2637, N2637)=1</f>
        <v>1</v>
      </c>
      <c r="M2637" s="37">
        <f>IF( $Q2637, MAX($M$1:M2636)+1, 0)</f>
        <v>0</v>
      </c>
      <c r="N2637" t="str" cm="1">
        <f t="array" ref="N2637">INDEX($A$9:$F$1048576, $J2637, $K2637 )</f>
        <v>70445</v>
      </c>
      <c r="O2637" t="str" cm="1">
        <f t="array" ref="O2637">INDEX($B$9:$F$1048576, $J2637, $K2637 )</f>
        <v>티월드제88차(유)1-11</v>
      </c>
      <c r="P2637" t="str" cm="1">
        <f t="array" ref="P2637">IF( $L2637, TRIM(_xll.IMDP("IR", $G$5&amp;$N2637, $G$6)), "" )</f>
        <v/>
      </c>
      <c r="Q2637" t="b" cm="1">
        <f t="array" ref="Q2637">IF(
    $U$1=1, AND($P2637&lt;&gt;"", $P2637&lt;&gt;"...", $P2637&lt;&gt;"입력오류"),
    IF(
        $U$18=1, AND($P2637&lt;&gt;"", $P2637&lt;&gt;"...", $P2637&lt;&gt;"입력오류", ISNUMBER(FIND(INDEX($T$2:$T$7,$U$1),$P2637))),
        IF(
            $U$17="기타", AND($P2637&lt;&gt;"", $P2637&lt;&gt;"...", $P2637&lt;&gt;"입력오류", NOT(ISNUMBER(FIND($T$21:$T$34,$P2637)))),
            AND($P2637&lt;&gt;"", $P2637&lt;&gt;"...", $P2637&lt;&gt;"입력오류", $T$19=$P2637)
        )
    )
)</f>
        <v>0</v>
      </c>
    </row>
    <row r="2638" spans="1:17">
      <c r="A2638" t="s">
        <v>5132</v>
      </c>
      <c r="B2638" t="s">
        <v>5133</v>
      </c>
      <c r="I2638">
        <f t="shared" si="124"/>
        <v>2637</v>
      </c>
      <c r="J2638">
        <f t="shared" si="125"/>
        <v>2637</v>
      </c>
      <c r="K2638">
        <f t="shared" si="123"/>
        <v>1</v>
      </c>
      <c r="L2638" t="b">
        <f>COUNTIF($N$2:N2638, N2638)=1</f>
        <v>1</v>
      </c>
      <c r="M2638" s="37">
        <f>IF( $Q2638, MAX($M$1:M2637)+1, 0)</f>
        <v>0</v>
      </c>
      <c r="N2638" t="str" cm="1">
        <f t="array" ref="N2638">INDEX($A$9:$F$1048576, $J2638, $K2638 )</f>
        <v>70446</v>
      </c>
      <c r="O2638" t="str" cm="1">
        <f t="array" ref="O2638">INDEX($B$9:$F$1048576, $J2638, $K2638 )</f>
        <v>티월드제88차(유)1-12</v>
      </c>
      <c r="P2638" t="str" cm="1">
        <f t="array" ref="P2638">IF( $L2638, TRIM(_xll.IMDP("IR", $G$5&amp;$N2638, $G$6)), "" )</f>
        <v/>
      </c>
      <c r="Q2638" t="b" cm="1">
        <f t="array" ref="Q2638">IF(
    $U$1=1, AND($P2638&lt;&gt;"", $P2638&lt;&gt;"...", $P2638&lt;&gt;"입력오류"),
    IF(
        $U$18=1, AND($P2638&lt;&gt;"", $P2638&lt;&gt;"...", $P2638&lt;&gt;"입력오류", ISNUMBER(FIND(INDEX($T$2:$T$7,$U$1),$P2638))),
        IF(
            $U$17="기타", AND($P2638&lt;&gt;"", $P2638&lt;&gt;"...", $P2638&lt;&gt;"입력오류", NOT(ISNUMBER(FIND($T$21:$T$34,$P2638)))),
            AND($P2638&lt;&gt;"", $P2638&lt;&gt;"...", $P2638&lt;&gt;"입력오류", $T$19=$P2638)
        )
    )
)</f>
        <v>0</v>
      </c>
    </row>
    <row r="2639" spans="1:17">
      <c r="A2639" t="s">
        <v>5134</v>
      </c>
      <c r="B2639" t="s">
        <v>5135</v>
      </c>
      <c r="I2639">
        <f t="shared" si="124"/>
        <v>2638</v>
      </c>
      <c r="J2639">
        <f t="shared" si="125"/>
        <v>2638</v>
      </c>
      <c r="K2639">
        <f t="shared" si="123"/>
        <v>1</v>
      </c>
      <c r="L2639" t="b">
        <f>COUNTIF($N$2:N2639, N2639)=1</f>
        <v>1</v>
      </c>
      <c r="M2639" s="37">
        <f>IF( $Q2639, MAX($M$1:M2638)+1, 0)</f>
        <v>0</v>
      </c>
      <c r="N2639" t="str" cm="1">
        <f t="array" ref="N2639">INDEX($A$9:$F$1048576, $J2639, $K2639 )</f>
        <v>70447</v>
      </c>
      <c r="O2639" t="str" cm="1">
        <f t="array" ref="O2639">INDEX($B$9:$F$1048576, $J2639, $K2639 )</f>
        <v>티월드제88차(유)1-13</v>
      </c>
      <c r="P2639" t="str" cm="1">
        <f t="array" ref="P2639">IF( $L2639, TRIM(_xll.IMDP("IR", $G$5&amp;$N2639, $G$6)), "" )</f>
        <v/>
      </c>
      <c r="Q2639" t="b" cm="1">
        <f t="array" ref="Q2639">IF(
    $U$1=1, AND($P2639&lt;&gt;"", $P2639&lt;&gt;"...", $P2639&lt;&gt;"입력오류"),
    IF(
        $U$18=1, AND($P2639&lt;&gt;"", $P2639&lt;&gt;"...", $P2639&lt;&gt;"입력오류", ISNUMBER(FIND(INDEX($T$2:$T$7,$U$1),$P2639))),
        IF(
            $U$17="기타", AND($P2639&lt;&gt;"", $P2639&lt;&gt;"...", $P2639&lt;&gt;"입력오류", NOT(ISNUMBER(FIND($T$21:$T$34,$P2639)))),
            AND($P2639&lt;&gt;"", $P2639&lt;&gt;"...", $P2639&lt;&gt;"입력오류", $T$19=$P2639)
        )
    )
)</f>
        <v>0</v>
      </c>
    </row>
    <row r="2640" spans="1:17">
      <c r="A2640" t="s">
        <v>5136</v>
      </c>
      <c r="B2640" t="s">
        <v>5137</v>
      </c>
      <c r="I2640">
        <f t="shared" si="124"/>
        <v>2639</v>
      </c>
      <c r="J2640">
        <f t="shared" si="125"/>
        <v>2639</v>
      </c>
      <c r="K2640">
        <f t="shared" si="123"/>
        <v>1</v>
      </c>
      <c r="L2640" t="b">
        <f>COUNTIF($N$2:N2640, N2640)=1</f>
        <v>1</v>
      </c>
      <c r="M2640" s="37">
        <f>IF( $Q2640, MAX($M$1:M2639)+1, 0)</f>
        <v>0</v>
      </c>
      <c r="N2640" t="str" cm="1">
        <f t="array" ref="N2640">INDEX($A$9:$F$1048576, $J2640, $K2640 )</f>
        <v>70448</v>
      </c>
      <c r="O2640" t="str" cm="1">
        <f t="array" ref="O2640">INDEX($B$9:$F$1048576, $J2640, $K2640 )</f>
        <v>티월드제88차(유)1-14</v>
      </c>
      <c r="P2640" t="str" cm="1">
        <f t="array" ref="P2640">IF( $L2640, TRIM(_xll.IMDP("IR", $G$5&amp;$N2640, $G$6)), "" )</f>
        <v/>
      </c>
      <c r="Q2640" t="b" cm="1">
        <f t="array" ref="Q2640">IF(
    $U$1=1, AND($P2640&lt;&gt;"", $P2640&lt;&gt;"...", $P2640&lt;&gt;"입력오류"),
    IF(
        $U$18=1, AND($P2640&lt;&gt;"", $P2640&lt;&gt;"...", $P2640&lt;&gt;"입력오류", ISNUMBER(FIND(INDEX($T$2:$T$7,$U$1),$P2640))),
        IF(
            $U$17="기타", AND($P2640&lt;&gt;"", $P2640&lt;&gt;"...", $P2640&lt;&gt;"입력오류", NOT(ISNUMBER(FIND($T$21:$T$34,$P2640)))),
            AND($P2640&lt;&gt;"", $P2640&lt;&gt;"...", $P2640&lt;&gt;"입력오류", $T$19=$P2640)
        )
    )
)</f>
        <v>0</v>
      </c>
    </row>
    <row r="2641" spans="1:17">
      <c r="A2641" t="s">
        <v>5138</v>
      </c>
      <c r="B2641" t="s">
        <v>5139</v>
      </c>
      <c r="I2641">
        <f t="shared" si="124"/>
        <v>2640</v>
      </c>
      <c r="J2641">
        <f t="shared" si="125"/>
        <v>2640</v>
      </c>
      <c r="K2641">
        <f t="shared" si="123"/>
        <v>1</v>
      </c>
      <c r="L2641" t="b">
        <f>COUNTIF($N$2:N2641, N2641)=1</f>
        <v>1</v>
      </c>
      <c r="M2641" s="37">
        <f>IF( $Q2641, MAX($M$1:M2640)+1, 0)</f>
        <v>0</v>
      </c>
      <c r="N2641" t="str" cm="1">
        <f t="array" ref="N2641">INDEX($A$9:$F$1048576, $J2641, $K2641 )</f>
        <v>70449</v>
      </c>
      <c r="O2641" t="str" cm="1">
        <f t="array" ref="O2641">INDEX($B$9:$F$1048576, $J2641, $K2641 )</f>
        <v>티월드제88차(유)1-15</v>
      </c>
      <c r="P2641" t="str" cm="1">
        <f t="array" ref="P2641">IF( $L2641, TRIM(_xll.IMDP("IR", $G$5&amp;$N2641, $G$6)), "" )</f>
        <v/>
      </c>
      <c r="Q2641" t="b" cm="1">
        <f t="array" ref="Q2641">IF(
    $U$1=1, AND($P2641&lt;&gt;"", $P2641&lt;&gt;"...", $P2641&lt;&gt;"입력오류"),
    IF(
        $U$18=1, AND($P2641&lt;&gt;"", $P2641&lt;&gt;"...", $P2641&lt;&gt;"입력오류", ISNUMBER(FIND(INDEX($T$2:$T$7,$U$1),$P2641))),
        IF(
            $U$17="기타", AND($P2641&lt;&gt;"", $P2641&lt;&gt;"...", $P2641&lt;&gt;"입력오류", NOT(ISNUMBER(FIND($T$21:$T$34,$P2641)))),
            AND($P2641&lt;&gt;"", $P2641&lt;&gt;"...", $P2641&lt;&gt;"입력오류", $T$19=$P2641)
        )
    )
)</f>
        <v>0</v>
      </c>
    </row>
    <row r="2642" spans="1:17">
      <c r="A2642" t="s">
        <v>5140</v>
      </c>
      <c r="B2642" t="s">
        <v>5141</v>
      </c>
      <c r="I2642">
        <f t="shared" si="124"/>
        <v>2641</v>
      </c>
      <c r="J2642">
        <f t="shared" si="125"/>
        <v>2641</v>
      </c>
      <c r="K2642">
        <f t="shared" si="123"/>
        <v>1</v>
      </c>
      <c r="L2642" t="b">
        <f>COUNTIF($N$2:N2642, N2642)=1</f>
        <v>1</v>
      </c>
      <c r="M2642" s="37">
        <f>IF( $Q2642, MAX($M$1:M2641)+1, 0)</f>
        <v>0</v>
      </c>
      <c r="N2642" t="str" cm="1">
        <f t="array" ref="N2642">INDEX($A$9:$F$1048576, $J2642, $K2642 )</f>
        <v>70450</v>
      </c>
      <c r="O2642" t="str" cm="1">
        <f t="array" ref="O2642">INDEX($B$9:$F$1048576, $J2642, $K2642 )</f>
        <v>티월드제88차(유)1-16</v>
      </c>
      <c r="P2642" t="str" cm="1">
        <f t="array" ref="P2642">IF( $L2642, TRIM(_xll.IMDP("IR", $G$5&amp;$N2642, $G$6)), "" )</f>
        <v/>
      </c>
      <c r="Q2642" t="b" cm="1">
        <f t="array" ref="Q2642">IF(
    $U$1=1, AND($P2642&lt;&gt;"", $P2642&lt;&gt;"...", $P2642&lt;&gt;"입력오류"),
    IF(
        $U$18=1, AND($P2642&lt;&gt;"", $P2642&lt;&gt;"...", $P2642&lt;&gt;"입력오류", ISNUMBER(FIND(INDEX($T$2:$T$7,$U$1),$P2642))),
        IF(
            $U$17="기타", AND($P2642&lt;&gt;"", $P2642&lt;&gt;"...", $P2642&lt;&gt;"입력오류", NOT(ISNUMBER(FIND($T$21:$T$34,$P2642)))),
            AND($P2642&lt;&gt;"", $P2642&lt;&gt;"...", $P2642&lt;&gt;"입력오류", $T$19=$P2642)
        )
    )
)</f>
        <v>0</v>
      </c>
    </row>
    <row r="2643" spans="1:17">
      <c r="A2643" t="s">
        <v>5142</v>
      </c>
      <c r="B2643" t="s">
        <v>5143</v>
      </c>
      <c r="I2643">
        <f t="shared" si="124"/>
        <v>2642</v>
      </c>
      <c r="J2643">
        <f t="shared" si="125"/>
        <v>2642</v>
      </c>
      <c r="K2643">
        <f t="shared" si="123"/>
        <v>1</v>
      </c>
      <c r="L2643" t="b">
        <f>COUNTIF($N$2:N2643, N2643)=1</f>
        <v>1</v>
      </c>
      <c r="M2643" s="37">
        <f>IF( $Q2643, MAX($M$1:M2642)+1, 0)</f>
        <v>0</v>
      </c>
      <c r="N2643" t="str" cm="1">
        <f t="array" ref="N2643">INDEX($A$9:$F$1048576, $J2643, $K2643 )</f>
        <v>70451</v>
      </c>
      <c r="O2643" t="str" cm="1">
        <f t="array" ref="O2643">INDEX($B$9:$F$1048576, $J2643, $K2643 )</f>
        <v>티월드제88차(유)1-17</v>
      </c>
      <c r="P2643" t="str" cm="1">
        <f t="array" ref="P2643">IF( $L2643, TRIM(_xll.IMDP("IR", $G$5&amp;$N2643, $G$6)), "" )</f>
        <v/>
      </c>
      <c r="Q2643" t="b" cm="1">
        <f t="array" ref="Q2643">IF(
    $U$1=1, AND($P2643&lt;&gt;"", $P2643&lt;&gt;"...", $P2643&lt;&gt;"입력오류"),
    IF(
        $U$18=1, AND($P2643&lt;&gt;"", $P2643&lt;&gt;"...", $P2643&lt;&gt;"입력오류", ISNUMBER(FIND(INDEX($T$2:$T$7,$U$1),$P2643))),
        IF(
            $U$17="기타", AND($P2643&lt;&gt;"", $P2643&lt;&gt;"...", $P2643&lt;&gt;"입력오류", NOT(ISNUMBER(FIND($T$21:$T$34,$P2643)))),
            AND($P2643&lt;&gt;"", $P2643&lt;&gt;"...", $P2643&lt;&gt;"입력오류", $T$19=$P2643)
        )
    )
)</f>
        <v>0</v>
      </c>
    </row>
    <row r="2644" spans="1:17">
      <c r="A2644" t="s">
        <v>5144</v>
      </c>
      <c r="B2644" t="s">
        <v>5145</v>
      </c>
      <c r="I2644">
        <f t="shared" si="124"/>
        <v>2643</v>
      </c>
      <c r="J2644">
        <f t="shared" si="125"/>
        <v>2643</v>
      </c>
      <c r="K2644">
        <f t="shared" si="123"/>
        <v>1</v>
      </c>
      <c r="L2644" t="b">
        <f>COUNTIF($N$2:N2644, N2644)=1</f>
        <v>1</v>
      </c>
      <c r="M2644" s="37">
        <f>IF( $Q2644, MAX($M$1:M2643)+1, 0)</f>
        <v>0</v>
      </c>
      <c r="N2644" t="str" cm="1">
        <f t="array" ref="N2644">INDEX($A$9:$F$1048576, $J2644, $K2644 )</f>
        <v>70452</v>
      </c>
      <c r="O2644" t="str" cm="1">
        <f t="array" ref="O2644">INDEX($B$9:$F$1048576, $J2644, $K2644 )</f>
        <v>티월드제88차(유)1-18</v>
      </c>
      <c r="P2644" t="str" cm="1">
        <f t="array" ref="P2644">IF( $L2644, TRIM(_xll.IMDP("IR", $G$5&amp;$N2644, $G$6)), "" )</f>
        <v/>
      </c>
      <c r="Q2644" t="b" cm="1">
        <f t="array" ref="Q2644">IF(
    $U$1=1, AND($P2644&lt;&gt;"", $P2644&lt;&gt;"...", $P2644&lt;&gt;"입력오류"),
    IF(
        $U$18=1, AND($P2644&lt;&gt;"", $P2644&lt;&gt;"...", $P2644&lt;&gt;"입력오류", ISNUMBER(FIND(INDEX($T$2:$T$7,$U$1),$P2644))),
        IF(
            $U$17="기타", AND($P2644&lt;&gt;"", $P2644&lt;&gt;"...", $P2644&lt;&gt;"입력오류", NOT(ISNUMBER(FIND($T$21:$T$34,$P2644)))),
            AND($P2644&lt;&gt;"", $P2644&lt;&gt;"...", $P2644&lt;&gt;"입력오류", $T$19=$P2644)
        )
    )
)</f>
        <v>0</v>
      </c>
    </row>
    <row r="2645" spans="1:17">
      <c r="A2645" t="s">
        <v>5146</v>
      </c>
      <c r="B2645" t="s">
        <v>5147</v>
      </c>
      <c r="I2645">
        <f t="shared" si="124"/>
        <v>2644</v>
      </c>
      <c r="J2645">
        <f t="shared" si="125"/>
        <v>2644</v>
      </c>
      <c r="K2645">
        <f t="shared" si="123"/>
        <v>1</v>
      </c>
      <c r="L2645" t="b">
        <f>COUNTIF($N$2:N2645, N2645)=1</f>
        <v>1</v>
      </c>
      <c r="M2645" s="37">
        <f>IF( $Q2645, MAX($M$1:M2644)+1, 0)</f>
        <v>0</v>
      </c>
      <c r="N2645" t="str" cm="1">
        <f t="array" ref="N2645">INDEX($A$9:$F$1048576, $J2645, $K2645 )</f>
        <v>70453</v>
      </c>
      <c r="O2645" t="str" cm="1">
        <f t="array" ref="O2645">INDEX($B$9:$F$1048576, $J2645, $K2645 )</f>
        <v>티월드제88차(유)1-19</v>
      </c>
      <c r="P2645" t="str" cm="1">
        <f t="array" ref="P2645">IF( $L2645, TRIM(_xll.IMDP("IR", $G$5&amp;$N2645, $G$6)), "" )</f>
        <v/>
      </c>
      <c r="Q2645" t="b" cm="1">
        <f t="array" ref="Q2645">IF(
    $U$1=1, AND($P2645&lt;&gt;"", $P2645&lt;&gt;"...", $P2645&lt;&gt;"입력오류"),
    IF(
        $U$18=1, AND($P2645&lt;&gt;"", $P2645&lt;&gt;"...", $P2645&lt;&gt;"입력오류", ISNUMBER(FIND(INDEX($T$2:$T$7,$U$1),$P2645))),
        IF(
            $U$17="기타", AND($P2645&lt;&gt;"", $P2645&lt;&gt;"...", $P2645&lt;&gt;"입력오류", NOT(ISNUMBER(FIND($T$21:$T$34,$P2645)))),
            AND($P2645&lt;&gt;"", $P2645&lt;&gt;"...", $P2645&lt;&gt;"입력오류", $T$19=$P2645)
        )
    )
)</f>
        <v>0</v>
      </c>
    </row>
    <row r="2646" spans="1:17">
      <c r="A2646" t="s">
        <v>5148</v>
      </c>
      <c r="B2646" t="s">
        <v>5149</v>
      </c>
      <c r="I2646">
        <f t="shared" si="124"/>
        <v>2645</v>
      </c>
      <c r="J2646">
        <f t="shared" si="125"/>
        <v>2645</v>
      </c>
      <c r="K2646">
        <f t="shared" si="123"/>
        <v>1</v>
      </c>
      <c r="L2646" t="b">
        <f>COUNTIF($N$2:N2646, N2646)=1</f>
        <v>1</v>
      </c>
      <c r="M2646" s="37">
        <f>IF( $Q2646, MAX($M$1:M2645)+1, 0)</f>
        <v>0</v>
      </c>
      <c r="N2646" t="str" cm="1">
        <f t="array" ref="N2646">INDEX($A$9:$F$1048576, $J2646, $K2646 )</f>
        <v>70454</v>
      </c>
      <c r="O2646" t="str" cm="1">
        <f t="array" ref="O2646">INDEX($B$9:$F$1048576, $J2646, $K2646 )</f>
        <v>티월드제88차(유)1-20</v>
      </c>
      <c r="P2646" t="str" cm="1">
        <f t="array" ref="P2646">IF( $L2646, TRIM(_xll.IMDP("IR", $G$5&amp;$N2646, $G$6)), "" )</f>
        <v/>
      </c>
      <c r="Q2646" t="b" cm="1">
        <f t="array" ref="Q2646">IF(
    $U$1=1, AND($P2646&lt;&gt;"", $P2646&lt;&gt;"...", $P2646&lt;&gt;"입력오류"),
    IF(
        $U$18=1, AND($P2646&lt;&gt;"", $P2646&lt;&gt;"...", $P2646&lt;&gt;"입력오류", ISNUMBER(FIND(INDEX($T$2:$T$7,$U$1),$P2646))),
        IF(
            $U$17="기타", AND($P2646&lt;&gt;"", $P2646&lt;&gt;"...", $P2646&lt;&gt;"입력오류", NOT(ISNUMBER(FIND($T$21:$T$34,$P2646)))),
            AND($P2646&lt;&gt;"", $P2646&lt;&gt;"...", $P2646&lt;&gt;"입력오류", $T$19=$P2646)
        )
    )
)</f>
        <v>0</v>
      </c>
    </row>
    <row r="2647" spans="1:17">
      <c r="A2647" t="s">
        <v>5150</v>
      </c>
      <c r="B2647" t="s">
        <v>5151</v>
      </c>
      <c r="I2647">
        <f t="shared" si="124"/>
        <v>2646</v>
      </c>
      <c r="J2647">
        <f t="shared" si="125"/>
        <v>2646</v>
      </c>
      <c r="K2647">
        <f t="shared" si="123"/>
        <v>1</v>
      </c>
      <c r="L2647" t="b">
        <f>COUNTIF($N$2:N2647, N2647)=1</f>
        <v>1</v>
      </c>
      <c r="M2647" s="37">
        <f>IF( $Q2647, MAX($M$1:M2646)+1, 0)</f>
        <v>0</v>
      </c>
      <c r="N2647" t="str" cm="1">
        <f t="array" ref="N2647">INDEX($A$9:$F$1048576, $J2647, $K2647 )</f>
        <v>70455</v>
      </c>
      <c r="O2647" t="str" cm="1">
        <f t="array" ref="O2647">INDEX($B$9:$F$1048576, $J2647, $K2647 )</f>
        <v>티월드제88차(유)1-21</v>
      </c>
      <c r="P2647" t="str" cm="1">
        <f t="array" ref="P2647">IF( $L2647, TRIM(_xll.IMDP("IR", $G$5&amp;$N2647, $G$6)), "" )</f>
        <v/>
      </c>
      <c r="Q2647" t="b" cm="1">
        <f t="array" ref="Q2647">IF(
    $U$1=1, AND($P2647&lt;&gt;"", $P2647&lt;&gt;"...", $P2647&lt;&gt;"입력오류"),
    IF(
        $U$18=1, AND($P2647&lt;&gt;"", $P2647&lt;&gt;"...", $P2647&lt;&gt;"입력오류", ISNUMBER(FIND(INDEX($T$2:$T$7,$U$1),$P2647))),
        IF(
            $U$17="기타", AND($P2647&lt;&gt;"", $P2647&lt;&gt;"...", $P2647&lt;&gt;"입력오류", NOT(ISNUMBER(FIND($T$21:$T$34,$P2647)))),
            AND($P2647&lt;&gt;"", $P2647&lt;&gt;"...", $P2647&lt;&gt;"입력오류", $T$19=$P2647)
        )
    )
)</f>
        <v>0</v>
      </c>
    </row>
    <row r="2648" spans="1:17">
      <c r="A2648" t="s">
        <v>5152</v>
      </c>
      <c r="B2648" t="s">
        <v>5153</v>
      </c>
      <c r="I2648">
        <f t="shared" si="124"/>
        <v>2647</v>
      </c>
      <c r="J2648">
        <f t="shared" si="125"/>
        <v>2647</v>
      </c>
      <c r="K2648">
        <f t="shared" si="123"/>
        <v>1</v>
      </c>
      <c r="L2648" t="b">
        <f>COUNTIF($N$2:N2648, N2648)=1</f>
        <v>1</v>
      </c>
      <c r="M2648" s="37">
        <f>IF( $Q2648, MAX($M$1:M2647)+1, 0)</f>
        <v>0</v>
      </c>
      <c r="N2648" t="str" cm="1">
        <f t="array" ref="N2648">INDEX($A$9:$F$1048576, $J2648, $K2648 )</f>
        <v>70456</v>
      </c>
      <c r="O2648" t="str" cm="1">
        <f t="array" ref="O2648">INDEX($B$9:$F$1048576, $J2648, $K2648 )</f>
        <v>티월드제88차(유)1-22</v>
      </c>
      <c r="P2648" t="str" cm="1">
        <f t="array" ref="P2648">IF( $L2648, TRIM(_xll.IMDP("IR", $G$5&amp;$N2648, $G$6)), "" )</f>
        <v/>
      </c>
      <c r="Q2648" t="b" cm="1">
        <f t="array" ref="Q2648">IF(
    $U$1=1, AND($P2648&lt;&gt;"", $P2648&lt;&gt;"...", $P2648&lt;&gt;"입력오류"),
    IF(
        $U$18=1, AND($P2648&lt;&gt;"", $P2648&lt;&gt;"...", $P2648&lt;&gt;"입력오류", ISNUMBER(FIND(INDEX($T$2:$T$7,$U$1),$P2648))),
        IF(
            $U$17="기타", AND($P2648&lt;&gt;"", $P2648&lt;&gt;"...", $P2648&lt;&gt;"입력오류", NOT(ISNUMBER(FIND($T$21:$T$34,$P2648)))),
            AND($P2648&lt;&gt;"", $P2648&lt;&gt;"...", $P2648&lt;&gt;"입력오류", $T$19=$P2648)
        )
    )
)</f>
        <v>0</v>
      </c>
    </row>
    <row r="2649" spans="1:17">
      <c r="A2649" t="s">
        <v>5154</v>
      </c>
      <c r="B2649" t="s">
        <v>5155</v>
      </c>
      <c r="I2649">
        <f t="shared" si="124"/>
        <v>2648</v>
      </c>
      <c r="J2649">
        <f t="shared" si="125"/>
        <v>2648</v>
      </c>
      <c r="K2649">
        <f t="shared" si="123"/>
        <v>1</v>
      </c>
      <c r="L2649" t="b">
        <f>COUNTIF($N$2:N2649, N2649)=1</f>
        <v>1</v>
      </c>
      <c r="M2649" s="37">
        <f>IF( $Q2649, MAX($M$1:M2648)+1, 0)</f>
        <v>0</v>
      </c>
      <c r="N2649" t="str" cm="1">
        <f t="array" ref="N2649">INDEX($A$9:$F$1048576, $J2649, $K2649 )</f>
        <v>70457</v>
      </c>
      <c r="O2649" t="str" cm="1">
        <f t="array" ref="O2649">INDEX($B$9:$F$1048576, $J2649, $K2649 )</f>
        <v>티월드제88차(유)1-23</v>
      </c>
      <c r="P2649" t="str" cm="1">
        <f t="array" ref="P2649">IF( $L2649, TRIM(_xll.IMDP("IR", $G$5&amp;$N2649, $G$6)), "" )</f>
        <v/>
      </c>
      <c r="Q2649" t="b" cm="1">
        <f t="array" ref="Q2649">IF(
    $U$1=1, AND($P2649&lt;&gt;"", $P2649&lt;&gt;"...", $P2649&lt;&gt;"입력오류"),
    IF(
        $U$18=1, AND($P2649&lt;&gt;"", $P2649&lt;&gt;"...", $P2649&lt;&gt;"입력오류", ISNUMBER(FIND(INDEX($T$2:$T$7,$U$1),$P2649))),
        IF(
            $U$17="기타", AND($P2649&lt;&gt;"", $P2649&lt;&gt;"...", $P2649&lt;&gt;"입력오류", NOT(ISNUMBER(FIND($T$21:$T$34,$P2649)))),
            AND($P2649&lt;&gt;"", $P2649&lt;&gt;"...", $P2649&lt;&gt;"입력오류", $T$19=$P2649)
        )
    )
)</f>
        <v>0</v>
      </c>
    </row>
    <row r="2650" spans="1:17">
      <c r="A2650" t="s">
        <v>5156</v>
      </c>
      <c r="B2650" t="s">
        <v>5157</v>
      </c>
      <c r="I2650">
        <f t="shared" si="124"/>
        <v>2649</v>
      </c>
      <c r="J2650">
        <f t="shared" si="125"/>
        <v>2649</v>
      </c>
      <c r="K2650">
        <f t="shared" si="123"/>
        <v>1</v>
      </c>
      <c r="L2650" t="b">
        <f>COUNTIF($N$2:N2650, N2650)=1</f>
        <v>1</v>
      </c>
      <c r="M2650" s="37">
        <f>IF( $Q2650, MAX($M$1:M2649)+1, 0)</f>
        <v>0</v>
      </c>
      <c r="N2650" t="str" cm="1">
        <f t="array" ref="N2650">INDEX($A$9:$F$1048576, $J2650, $K2650 )</f>
        <v>70458</v>
      </c>
      <c r="O2650" t="str" cm="1">
        <f t="array" ref="O2650">INDEX($B$9:$F$1048576, $J2650, $K2650 )</f>
        <v>티월드제88차(유)1-24</v>
      </c>
      <c r="P2650" t="str" cm="1">
        <f t="array" ref="P2650">IF( $L2650, TRIM(_xll.IMDP("IR", $G$5&amp;$N2650, $G$6)), "" )</f>
        <v/>
      </c>
      <c r="Q2650" t="b" cm="1">
        <f t="array" ref="Q2650">IF(
    $U$1=1, AND($P2650&lt;&gt;"", $P2650&lt;&gt;"...", $P2650&lt;&gt;"입력오류"),
    IF(
        $U$18=1, AND($P2650&lt;&gt;"", $P2650&lt;&gt;"...", $P2650&lt;&gt;"입력오류", ISNUMBER(FIND(INDEX($T$2:$T$7,$U$1),$P2650))),
        IF(
            $U$17="기타", AND($P2650&lt;&gt;"", $P2650&lt;&gt;"...", $P2650&lt;&gt;"입력오류", NOT(ISNUMBER(FIND($T$21:$T$34,$P2650)))),
            AND($P2650&lt;&gt;"", $P2650&lt;&gt;"...", $P2650&lt;&gt;"입력오류", $T$19=$P2650)
        )
    )
)</f>
        <v>0</v>
      </c>
    </row>
    <row r="2651" spans="1:17">
      <c r="A2651" t="s">
        <v>5158</v>
      </c>
      <c r="B2651" t="s">
        <v>5159</v>
      </c>
      <c r="I2651">
        <f t="shared" si="124"/>
        <v>2650</v>
      </c>
      <c r="J2651">
        <f t="shared" si="125"/>
        <v>2650</v>
      </c>
      <c r="K2651">
        <f t="shared" si="123"/>
        <v>1</v>
      </c>
      <c r="L2651" t="b">
        <f>COUNTIF($N$2:N2651, N2651)=1</f>
        <v>1</v>
      </c>
      <c r="M2651" s="37">
        <f>IF( $Q2651, MAX($M$1:M2650)+1, 0)</f>
        <v>0</v>
      </c>
      <c r="N2651" t="str" cm="1">
        <f t="array" ref="N2651">INDEX($A$9:$F$1048576, $J2651, $K2651 )</f>
        <v>70459</v>
      </c>
      <c r="O2651" t="str" cm="1">
        <f t="array" ref="O2651">INDEX($B$9:$F$1048576, $J2651, $K2651 )</f>
        <v>티월드제88차(유)1-25</v>
      </c>
      <c r="P2651" t="str" cm="1">
        <f t="array" ref="P2651">IF( $L2651, TRIM(_xll.IMDP("IR", $G$5&amp;$N2651, $G$6)), "" )</f>
        <v/>
      </c>
      <c r="Q2651" t="b" cm="1">
        <f t="array" ref="Q2651">IF(
    $U$1=1, AND($P2651&lt;&gt;"", $P2651&lt;&gt;"...", $P2651&lt;&gt;"입력오류"),
    IF(
        $U$18=1, AND($P2651&lt;&gt;"", $P2651&lt;&gt;"...", $P2651&lt;&gt;"입력오류", ISNUMBER(FIND(INDEX($T$2:$T$7,$U$1),$P2651))),
        IF(
            $U$17="기타", AND($P2651&lt;&gt;"", $P2651&lt;&gt;"...", $P2651&lt;&gt;"입력오류", NOT(ISNUMBER(FIND($T$21:$T$34,$P2651)))),
            AND($P2651&lt;&gt;"", $P2651&lt;&gt;"...", $P2651&lt;&gt;"입력오류", $T$19=$P2651)
        )
    )
)</f>
        <v>0</v>
      </c>
    </row>
    <row r="2652" spans="1:17">
      <c r="A2652" t="s">
        <v>5160</v>
      </c>
      <c r="B2652" t="s">
        <v>5161</v>
      </c>
      <c r="I2652">
        <f t="shared" si="124"/>
        <v>2651</v>
      </c>
      <c r="J2652">
        <f t="shared" si="125"/>
        <v>2651</v>
      </c>
      <c r="K2652">
        <f t="shared" si="123"/>
        <v>1</v>
      </c>
      <c r="L2652" t="b">
        <f>COUNTIF($N$2:N2652, N2652)=1</f>
        <v>1</v>
      </c>
      <c r="M2652" s="37">
        <f>IF( $Q2652, MAX($M$1:M2651)+1, 0)</f>
        <v>0</v>
      </c>
      <c r="N2652" t="str" cm="1">
        <f t="array" ref="N2652">INDEX($A$9:$F$1048576, $J2652, $K2652 )</f>
        <v>70460</v>
      </c>
      <c r="O2652" t="str" cm="1">
        <f t="array" ref="O2652">INDEX($B$9:$F$1048576, $J2652, $K2652 )</f>
        <v>티월드제88차(유)1-26</v>
      </c>
      <c r="P2652" t="str" cm="1">
        <f t="array" ref="P2652">IF( $L2652, TRIM(_xll.IMDP("IR", $G$5&amp;$N2652, $G$6)), "" )</f>
        <v/>
      </c>
      <c r="Q2652" t="b" cm="1">
        <f t="array" ref="Q2652">IF(
    $U$1=1, AND($P2652&lt;&gt;"", $P2652&lt;&gt;"...", $P2652&lt;&gt;"입력오류"),
    IF(
        $U$18=1, AND($P2652&lt;&gt;"", $P2652&lt;&gt;"...", $P2652&lt;&gt;"입력오류", ISNUMBER(FIND(INDEX($T$2:$T$7,$U$1),$P2652))),
        IF(
            $U$17="기타", AND($P2652&lt;&gt;"", $P2652&lt;&gt;"...", $P2652&lt;&gt;"입력오류", NOT(ISNUMBER(FIND($T$21:$T$34,$P2652)))),
            AND($P2652&lt;&gt;"", $P2652&lt;&gt;"...", $P2652&lt;&gt;"입력오류", $T$19=$P2652)
        )
    )
)</f>
        <v>0</v>
      </c>
    </row>
    <row r="2653" spans="1:17">
      <c r="A2653" t="s">
        <v>5162</v>
      </c>
      <c r="B2653" t="s">
        <v>5163</v>
      </c>
      <c r="I2653">
        <f t="shared" si="124"/>
        <v>2652</v>
      </c>
      <c r="J2653">
        <f t="shared" si="125"/>
        <v>2652</v>
      </c>
      <c r="K2653">
        <f t="shared" si="123"/>
        <v>1</v>
      </c>
      <c r="L2653" t="b">
        <f>COUNTIF($N$2:N2653, N2653)=1</f>
        <v>1</v>
      </c>
      <c r="M2653" s="37">
        <f>IF( $Q2653, MAX($M$1:M2652)+1, 0)</f>
        <v>0</v>
      </c>
      <c r="N2653" t="str" cm="1">
        <f t="array" ref="N2653">INDEX($A$9:$F$1048576, $J2653, $K2653 )</f>
        <v>70461</v>
      </c>
      <c r="O2653" t="str" cm="1">
        <f t="array" ref="O2653">INDEX($B$9:$F$1048576, $J2653, $K2653 )</f>
        <v>티월드제88차(유)1-27</v>
      </c>
      <c r="P2653" t="str" cm="1">
        <f t="array" ref="P2653">IF( $L2653, TRIM(_xll.IMDP("IR", $G$5&amp;$N2653, $G$6)), "" )</f>
        <v/>
      </c>
      <c r="Q2653" t="b" cm="1">
        <f t="array" ref="Q2653">IF(
    $U$1=1, AND($P2653&lt;&gt;"", $P2653&lt;&gt;"...", $P2653&lt;&gt;"입력오류"),
    IF(
        $U$18=1, AND($P2653&lt;&gt;"", $P2653&lt;&gt;"...", $P2653&lt;&gt;"입력오류", ISNUMBER(FIND(INDEX($T$2:$T$7,$U$1),$P2653))),
        IF(
            $U$17="기타", AND($P2653&lt;&gt;"", $P2653&lt;&gt;"...", $P2653&lt;&gt;"입력오류", NOT(ISNUMBER(FIND($T$21:$T$34,$P2653)))),
            AND($P2653&lt;&gt;"", $P2653&lt;&gt;"...", $P2653&lt;&gt;"입력오류", $T$19=$P2653)
        )
    )
)</f>
        <v>0</v>
      </c>
    </row>
    <row r="2654" spans="1:17">
      <c r="A2654" t="s">
        <v>5164</v>
      </c>
      <c r="B2654" t="s">
        <v>5165</v>
      </c>
      <c r="I2654">
        <f t="shared" si="124"/>
        <v>2653</v>
      </c>
      <c r="J2654">
        <f t="shared" si="125"/>
        <v>2653</v>
      </c>
      <c r="K2654">
        <f t="shared" si="123"/>
        <v>1</v>
      </c>
      <c r="L2654" t="b">
        <f>COUNTIF($N$2:N2654, N2654)=1</f>
        <v>1</v>
      </c>
      <c r="M2654" s="37">
        <f>IF( $Q2654, MAX($M$1:M2653)+1, 0)</f>
        <v>0</v>
      </c>
      <c r="N2654" t="str" cm="1">
        <f t="array" ref="N2654">INDEX($A$9:$F$1048576, $J2654, $K2654 )</f>
        <v>70462</v>
      </c>
      <c r="O2654" t="str" cm="1">
        <f t="array" ref="O2654">INDEX($B$9:$F$1048576, $J2654, $K2654 )</f>
        <v>티월드제88차(유)1-28</v>
      </c>
      <c r="P2654" t="str" cm="1">
        <f t="array" ref="P2654">IF( $L2654, TRIM(_xll.IMDP("IR", $G$5&amp;$N2654, $G$6)), "" )</f>
        <v/>
      </c>
      <c r="Q2654" t="b" cm="1">
        <f t="array" ref="Q2654">IF(
    $U$1=1, AND($P2654&lt;&gt;"", $P2654&lt;&gt;"...", $P2654&lt;&gt;"입력오류"),
    IF(
        $U$18=1, AND($P2654&lt;&gt;"", $P2654&lt;&gt;"...", $P2654&lt;&gt;"입력오류", ISNUMBER(FIND(INDEX($T$2:$T$7,$U$1),$P2654))),
        IF(
            $U$17="기타", AND($P2654&lt;&gt;"", $P2654&lt;&gt;"...", $P2654&lt;&gt;"입력오류", NOT(ISNUMBER(FIND($T$21:$T$34,$P2654)))),
            AND($P2654&lt;&gt;"", $P2654&lt;&gt;"...", $P2654&lt;&gt;"입력오류", $T$19=$P2654)
        )
    )
)</f>
        <v>0</v>
      </c>
    </row>
    <row r="2655" spans="1:17">
      <c r="A2655" t="s">
        <v>5166</v>
      </c>
      <c r="B2655" t="s">
        <v>5167</v>
      </c>
      <c r="I2655">
        <f t="shared" si="124"/>
        <v>2654</v>
      </c>
      <c r="J2655">
        <f t="shared" si="125"/>
        <v>2654</v>
      </c>
      <c r="K2655">
        <f t="shared" si="123"/>
        <v>1</v>
      </c>
      <c r="L2655" t="b">
        <f>COUNTIF($N$2:N2655, N2655)=1</f>
        <v>1</v>
      </c>
      <c r="M2655" s="37">
        <f>IF( $Q2655, MAX($M$1:M2654)+1, 0)</f>
        <v>0</v>
      </c>
      <c r="N2655" t="str" cm="1">
        <f t="array" ref="N2655">INDEX($A$9:$F$1048576, $J2655, $K2655 )</f>
        <v>70465</v>
      </c>
      <c r="O2655" t="str" cm="1">
        <f t="array" ref="O2655">INDEX($B$9:$F$1048576, $J2655, $K2655 )</f>
        <v>퍼스트파이브지제69차(유)1-3</v>
      </c>
      <c r="P2655" t="str" cm="1">
        <f t="array" ref="P2655">IF( $L2655, TRIM(_xll.IMDP("IR", $G$5&amp;$N2655, $G$6)), "" )</f>
        <v/>
      </c>
      <c r="Q2655" t="b" cm="1">
        <f t="array" ref="Q2655">IF(
    $U$1=1, AND($P2655&lt;&gt;"", $P2655&lt;&gt;"...", $P2655&lt;&gt;"입력오류"),
    IF(
        $U$18=1, AND($P2655&lt;&gt;"", $P2655&lt;&gt;"...", $P2655&lt;&gt;"입력오류", ISNUMBER(FIND(INDEX($T$2:$T$7,$U$1),$P2655))),
        IF(
            $U$17="기타", AND($P2655&lt;&gt;"", $P2655&lt;&gt;"...", $P2655&lt;&gt;"입력오류", NOT(ISNUMBER(FIND($T$21:$T$34,$P2655)))),
            AND($P2655&lt;&gt;"", $P2655&lt;&gt;"...", $P2655&lt;&gt;"입력오류", $T$19=$P2655)
        )
    )
)</f>
        <v>0</v>
      </c>
    </row>
    <row r="2656" spans="1:17">
      <c r="A2656" t="s">
        <v>5168</v>
      </c>
      <c r="B2656" t="s">
        <v>5169</v>
      </c>
      <c r="I2656">
        <f t="shared" si="124"/>
        <v>2655</v>
      </c>
      <c r="J2656">
        <f t="shared" si="125"/>
        <v>2655</v>
      </c>
      <c r="K2656">
        <f t="shared" si="123"/>
        <v>1</v>
      </c>
      <c r="L2656" t="b">
        <f>COUNTIF($N$2:N2656, N2656)=1</f>
        <v>1</v>
      </c>
      <c r="M2656" s="37">
        <f>IF( $Q2656, MAX($M$1:M2655)+1, 0)</f>
        <v>0</v>
      </c>
      <c r="N2656" t="str" cm="1">
        <f t="array" ref="N2656">INDEX($A$9:$F$1048576, $J2656, $K2656 )</f>
        <v>70466</v>
      </c>
      <c r="O2656" t="str" cm="1">
        <f t="array" ref="O2656">INDEX($B$9:$F$1048576, $J2656, $K2656 )</f>
        <v>퍼스트파이브지제69차(유)1-4</v>
      </c>
      <c r="P2656" t="str" cm="1">
        <f t="array" ref="P2656">IF( $L2656, TRIM(_xll.IMDP("IR", $G$5&amp;$N2656, $G$6)), "" )</f>
        <v/>
      </c>
      <c r="Q2656" t="b" cm="1">
        <f t="array" ref="Q2656">IF(
    $U$1=1, AND($P2656&lt;&gt;"", $P2656&lt;&gt;"...", $P2656&lt;&gt;"입력오류"),
    IF(
        $U$18=1, AND($P2656&lt;&gt;"", $P2656&lt;&gt;"...", $P2656&lt;&gt;"입력오류", ISNUMBER(FIND(INDEX($T$2:$T$7,$U$1),$P2656))),
        IF(
            $U$17="기타", AND($P2656&lt;&gt;"", $P2656&lt;&gt;"...", $P2656&lt;&gt;"입력오류", NOT(ISNUMBER(FIND($T$21:$T$34,$P2656)))),
            AND($P2656&lt;&gt;"", $P2656&lt;&gt;"...", $P2656&lt;&gt;"입력오류", $T$19=$P2656)
        )
    )
)</f>
        <v>0</v>
      </c>
    </row>
    <row r="2657" spans="1:17">
      <c r="A2657" t="s">
        <v>5170</v>
      </c>
      <c r="B2657" t="s">
        <v>5171</v>
      </c>
      <c r="I2657">
        <f t="shared" si="124"/>
        <v>2656</v>
      </c>
      <c r="J2657">
        <f t="shared" si="125"/>
        <v>2656</v>
      </c>
      <c r="K2657">
        <f t="shared" si="123"/>
        <v>1</v>
      </c>
      <c r="L2657" t="b">
        <f>COUNTIF($N$2:N2657, N2657)=1</f>
        <v>1</v>
      </c>
      <c r="M2657" s="37">
        <f>IF( $Q2657, MAX($M$1:M2656)+1, 0)</f>
        <v>0</v>
      </c>
      <c r="N2657" t="str" cm="1">
        <f t="array" ref="N2657">INDEX($A$9:$F$1048576, $J2657, $K2657 )</f>
        <v>70467</v>
      </c>
      <c r="O2657" t="str" cm="1">
        <f t="array" ref="O2657">INDEX($B$9:$F$1048576, $J2657, $K2657 )</f>
        <v>퍼스트파이브지제69차(유)1-5</v>
      </c>
      <c r="P2657" t="str" cm="1">
        <f t="array" ref="P2657">IF( $L2657, TRIM(_xll.IMDP("IR", $G$5&amp;$N2657, $G$6)), "" )</f>
        <v/>
      </c>
      <c r="Q2657" t="b" cm="1">
        <f t="array" ref="Q2657">IF(
    $U$1=1, AND($P2657&lt;&gt;"", $P2657&lt;&gt;"...", $P2657&lt;&gt;"입력오류"),
    IF(
        $U$18=1, AND($P2657&lt;&gt;"", $P2657&lt;&gt;"...", $P2657&lt;&gt;"입력오류", ISNUMBER(FIND(INDEX($T$2:$T$7,$U$1),$P2657))),
        IF(
            $U$17="기타", AND($P2657&lt;&gt;"", $P2657&lt;&gt;"...", $P2657&lt;&gt;"입력오류", NOT(ISNUMBER(FIND($T$21:$T$34,$P2657)))),
            AND($P2657&lt;&gt;"", $P2657&lt;&gt;"...", $P2657&lt;&gt;"입력오류", $T$19=$P2657)
        )
    )
)</f>
        <v>0</v>
      </c>
    </row>
    <row r="2658" spans="1:17">
      <c r="A2658" t="s">
        <v>5172</v>
      </c>
      <c r="B2658" t="s">
        <v>5173</v>
      </c>
      <c r="I2658">
        <f t="shared" si="124"/>
        <v>2657</v>
      </c>
      <c r="J2658">
        <f t="shared" si="125"/>
        <v>2657</v>
      </c>
      <c r="K2658">
        <f t="shared" si="123"/>
        <v>1</v>
      </c>
      <c r="L2658" t="b">
        <f>COUNTIF($N$2:N2658, N2658)=1</f>
        <v>1</v>
      </c>
      <c r="M2658" s="37">
        <f>IF( $Q2658, MAX($M$1:M2657)+1, 0)</f>
        <v>0</v>
      </c>
      <c r="N2658" t="str" cm="1">
        <f t="array" ref="N2658">INDEX($A$9:$F$1048576, $J2658, $K2658 )</f>
        <v>70468</v>
      </c>
      <c r="O2658" t="str" cm="1">
        <f t="array" ref="O2658">INDEX($B$9:$F$1048576, $J2658, $K2658 )</f>
        <v>퍼스트파이브지제69차(유)1-6</v>
      </c>
      <c r="P2658" t="str" cm="1">
        <f t="array" ref="P2658">IF( $L2658, TRIM(_xll.IMDP("IR", $G$5&amp;$N2658, $G$6)), "" )</f>
        <v/>
      </c>
      <c r="Q2658" t="b" cm="1">
        <f t="array" ref="Q2658">IF(
    $U$1=1, AND($P2658&lt;&gt;"", $P2658&lt;&gt;"...", $P2658&lt;&gt;"입력오류"),
    IF(
        $U$18=1, AND($P2658&lt;&gt;"", $P2658&lt;&gt;"...", $P2658&lt;&gt;"입력오류", ISNUMBER(FIND(INDEX($T$2:$T$7,$U$1),$P2658))),
        IF(
            $U$17="기타", AND($P2658&lt;&gt;"", $P2658&lt;&gt;"...", $P2658&lt;&gt;"입력오류", NOT(ISNUMBER(FIND($T$21:$T$34,$P2658)))),
            AND($P2658&lt;&gt;"", $P2658&lt;&gt;"...", $P2658&lt;&gt;"입력오류", $T$19=$P2658)
        )
    )
)</f>
        <v>0</v>
      </c>
    </row>
    <row r="2659" spans="1:17">
      <c r="A2659" t="s">
        <v>5174</v>
      </c>
      <c r="B2659" t="s">
        <v>5175</v>
      </c>
      <c r="I2659">
        <f t="shared" si="124"/>
        <v>2658</v>
      </c>
      <c r="J2659">
        <f t="shared" si="125"/>
        <v>2658</v>
      </c>
      <c r="K2659">
        <f t="shared" si="123"/>
        <v>1</v>
      </c>
      <c r="L2659" t="b">
        <f>COUNTIF($N$2:N2659, N2659)=1</f>
        <v>1</v>
      </c>
      <c r="M2659" s="37">
        <f>IF( $Q2659, MAX($M$1:M2658)+1, 0)</f>
        <v>0</v>
      </c>
      <c r="N2659" t="str" cm="1">
        <f t="array" ref="N2659">INDEX($A$9:$F$1048576, $J2659, $K2659 )</f>
        <v>70469</v>
      </c>
      <c r="O2659" t="str" cm="1">
        <f t="array" ref="O2659">INDEX($B$9:$F$1048576, $J2659, $K2659 )</f>
        <v>퍼스트파이브지제69차(유)1-7</v>
      </c>
      <c r="P2659" t="str" cm="1">
        <f t="array" ref="P2659">IF( $L2659, TRIM(_xll.IMDP("IR", $G$5&amp;$N2659, $G$6)), "" )</f>
        <v/>
      </c>
      <c r="Q2659" t="b" cm="1">
        <f t="array" ref="Q2659">IF(
    $U$1=1, AND($P2659&lt;&gt;"", $P2659&lt;&gt;"...", $P2659&lt;&gt;"입력오류"),
    IF(
        $U$18=1, AND($P2659&lt;&gt;"", $P2659&lt;&gt;"...", $P2659&lt;&gt;"입력오류", ISNUMBER(FIND(INDEX($T$2:$T$7,$U$1),$P2659))),
        IF(
            $U$17="기타", AND($P2659&lt;&gt;"", $P2659&lt;&gt;"...", $P2659&lt;&gt;"입력오류", NOT(ISNUMBER(FIND($T$21:$T$34,$P2659)))),
            AND($P2659&lt;&gt;"", $P2659&lt;&gt;"...", $P2659&lt;&gt;"입력오류", $T$19=$P2659)
        )
    )
)</f>
        <v>0</v>
      </c>
    </row>
    <row r="2660" spans="1:17">
      <c r="A2660" t="s">
        <v>5176</v>
      </c>
      <c r="B2660" t="s">
        <v>5177</v>
      </c>
      <c r="I2660">
        <f t="shared" si="124"/>
        <v>2659</v>
      </c>
      <c r="J2660">
        <f t="shared" si="125"/>
        <v>2659</v>
      </c>
      <c r="K2660">
        <f t="shared" si="123"/>
        <v>1</v>
      </c>
      <c r="L2660" t="b">
        <f>COUNTIF($N$2:N2660, N2660)=1</f>
        <v>1</v>
      </c>
      <c r="M2660" s="37">
        <f>IF( $Q2660, MAX($M$1:M2659)+1, 0)</f>
        <v>0</v>
      </c>
      <c r="N2660" t="str" cm="1">
        <f t="array" ref="N2660">INDEX($A$9:$F$1048576, $J2660, $K2660 )</f>
        <v>70470</v>
      </c>
      <c r="O2660" t="str" cm="1">
        <f t="array" ref="O2660">INDEX($B$9:$F$1048576, $J2660, $K2660 )</f>
        <v>퍼스트파이브지제69차(유)1-8</v>
      </c>
      <c r="P2660" t="str" cm="1">
        <f t="array" ref="P2660">IF( $L2660, TRIM(_xll.IMDP("IR", $G$5&amp;$N2660, $G$6)), "" )</f>
        <v/>
      </c>
      <c r="Q2660" t="b" cm="1">
        <f t="array" ref="Q2660">IF(
    $U$1=1, AND($P2660&lt;&gt;"", $P2660&lt;&gt;"...", $P2660&lt;&gt;"입력오류"),
    IF(
        $U$18=1, AND($P2660&lt;&gt;"", $P2660&lt;&gt;"...", $P2660&lt;&gt;"입력오류", ISNUMBER(FIND(INDEX($T$2:$T$7,$U$1),$P2660))),
        IF(
            $U$17="기타", AND($P2660&lt;&gt;"", $P2660&lt;&gt;"...", $P2660&lt;&gt;"입력오류", NOT(ISNUMBER(FIND($T$21:$T$34,$P2660)))),
            AND($P2660&lt;&gt;"", $P2660&lt;&gt;"...", $P2660&lt;&gt;"입력오류", $T$19=$P2660)
        )
    )
)</f>
        <v>0</v>
      </c>
    </row>
    <row r="2661" spans="1:17">
      <c r="A2661" t="s">
        <v>5178</v>
      </c>
      <c r="B2661" t="s">
        <v>5179</v>
      </c>
      <c r="I2661">
        <f t="shared" si="124"/>
        <v>2660</v>
      </c>
      <c r="J2661">
        <f t="shared" si="125"/>
        <v>2660</v>
      </c>
      <c r="K2661">
        <f t="shared" si="123"/>
        <v>1</v>
      </c>
      <c r="L2661" t="b">
        <f>COUNTIF($N$2:N2661, N2661)=1</f>
        <v>1</v>
      </c>
      <c r="M2661" s="37">
        <f>IF( $Q2661, MAX($M$1:M2660)+1, 0)</f>
        <v>0</v>
      </c>
      <c r="N2661" t="str" cm="1">
        <f t="array" ref="N2661">INDEX($A$9:$F$1048576, $J2661, $K2661 )</f>
        <v>70471</v>
      </c>
      <c r="O2661" t="str" cm="1">
        <f t="array" ref="O2661">INDEX($B$9:$F$1048576, $J2661, $K2661 )</f>
        <v>퍼스트파이브지제69차(유)1-9</v>
      </c>
      <c r="P2661" t="str" cm="1">
        <f t="array" ref="P2661">IF( $L2661, TRIM(_xll.IMDP("IR", $G$5&amp;$N2661, $G$6)), "" )</f>
        <v/>
      </c>
      <c r="Q2661" t="b" cm="1">
        <f t="array" ref="Q2661">IF(
    $U$1=1, AND($P2661&lt;&gt;"", $P2661&lt;&gt;"...", $P2661&lt;&gt;"입력오류"),
    IF(
        $U$18=1, AND($P2661&lt;&gt;"", $P2661&lt;&gt;"...", $P2661&lt;&gt;"입력오류", ISNUMBER(FIND(INDEX($T$2:$T$7,$U$1),$P2661))),
        IF(
            $U$17="기타", AND($P2661&lt;&gt;"", $P2661&lt;&gt;"...", $P2661&lt;&gt;"입력오류", NOT(ISNUMBER(FIND($T$21:$T$34,$P2661)))),
            AND($P2661&lt;&gt;"", $P2661&lt;&gt;"...", $P2661&lt;&gt;"입력오류", $T$19=$P2661)
        )
    )
)</f>
        <v>0</v>
      </c>
    </row>
    <row r="2662" spans="1:17">
      <c r="A2662" t="s">
        <v>5180</v>
      </c>
      <c r="B2662" t="s">
        <v>5181</v>
      </c>
      <c r="I2662">
        <f t="shared" si="124"/>
        <v>2661</v>
      </c>
      <c r="J2662">
        <f t="shared" si="125"/>
        <v>2661</v>
      </c>
      <c r="K2662">
        <f t="shared" si="123"/>
        <v>1</v>
      </c>
      <c r="L2662" t="b">
        <f>COUNTIF($N$2:N2662, N2662)=1</f>
        <v>1</v>
      </c>
      <c r="M2662" s="37">
        <f>IF( $Q2662, MAX($M$1:M2661)+1, 0)</f>
        <v>0</v>
      </c>
      <c r="N2662" t="str" cm="1">
        <f t="array" ref="N2662">INDEX($A$9:$F$1048576, $J2662, $K2662 )</f>
        <v>70472</v>
      </c>
      <c r="O2662" t="str" cm="1">
        <f t="array" ref="O2662">INDEX($B$9:$F$1048576, $J2662, $K2662 )</f>
        <v>퍼스트파이브지제69차(유)1-10</v>
      </c>
      <c r="P2662" t="str" cm="1">
        <f t="array" ref="P2662">IF( $L2662, TRIM(_xll.IMDP("IR", $G$5&amp;$N2662, $G$6)), "" )</f>
        <v/>
      </c>
      <c r="Q2662" t="b" cm="1">
        <f t="array" ref="Q2662">IF(
    $U$1=1, AND($P2662&lt;&gt;"", $P2662&lt;&gt;"...", $P2662&lt;&gt;"입력오류"),
    IF(
        $U$18=1, AND($P2662&lt;&gt;"", $P2662&lt;&gt;"...", $P2662&lt;&gt;"입력오류", ISNUMBER(FIND(INDEX($T$2:$T$7,$U$1),$P2662))),
        IF(
            $U$17="기타", AND($P2662&lt;&gt;"", $P2662&lt;&gt;"...", $P2662&lt;&gt;"입력오류", NOT(ISNUMBER(FIND($T$21:$T$34,$P2662)))),
            AND($P2662&lt;&gt;"", $P2662&lt;&gt;"...", $P2662&lt;&gt;"입력오류", $T$19=$P2662)
        )
    )
)</f>
        <v>0</v>
      </c>
    </row>
    <row r="2663" spans="1:17">
      <c r="A2663" t="s">
        <v>5182</v>
      </c>
      <c r="B2663" t="s">
        <v>5183</v>
      </c>
      <c r="I2663">
        <f t="shared" si="124"/>
        <v>2662</v>
      </c>
      <c r="J2663">
        <f t="shared" si="125"/>
        <v>2662</v>
      </c>
      <c r="K2663">
        <f t="shared" si="123"/>
        <v>1</v>
      </c>
      <c r="L2663" t="b">
        <f>COUNTIF($N$2:N2663, N2663)=1</f>
        <v>1</v>
      </c>
      <c r="M2663" s="37">
        <f>IF( $Q2663, MAX($M$1:M2662)+1, 0)</f>
        <v>0</v>
      </c>
      <c r="N2663" t="str" cm="1">
        <f t="array" ref="N2663">INDEX($A$9:$F$1048576, $J2663, $K2663 )</f>
        <v>70473</v>
      </c>
      <c r="O2663" t="str" cm="1">
        <f t="array" ref="O2663">INDEX($B$9:$F$1048576, $J2663, $K2663 )</f>
        <v>퍼스트파이브지제69차(유)1-11</v>
      </c>
      <c r="P2663" t="str" cm="1">
        <f t="array" ref="P2663">IF( $L2663, TRIM(_xll.IMDP("IR", $G$5&amp;$N2663, $G$6)), "" )</f>
        <v/>
      </c>
      <c r="Q2663" t="b" cm="1">
        <f t="array" ref="Q2663">IF(
    $U$1=1, AND($P2663&lt;&gt;"", $P2663&lt;&gt;"...", $P2663&lt;&gt;"입력오류"),
    IF(
        $U$18=1, AND($P2663&lt;&gt;"", $P2663&lt;&gt;"...", $P2663&lt;&gt;"입력오류", ISNUMBER(FIND(INDEX($T$2:$T$7,$U$1),$P2663))),
        IF(
            $U$17="기타", AND($P2663&lt;&gt;"", $P2663&lt;&gt;"...", $P2663&lt;&gt;"입력오류", NOT(ISNUMBER(FIND($T$21:$T$34,$P2663)))),
            AND($P2663&lt;&gt;"", $P2663&lt;&gt;"...", $P2663&lt;&gt;"입력오류", $T$19=$P2663)
        )
    )
)</f>
        <v>0</v>
      </c>
    </row>
    <row r="2664" spans="1:17">
      <c r="A2664" t="s">
        <v>5184</v>
      </c>
      <c r="B2664" t="s">
        <v>5185</v>
      </c>
      <c r="I2664">
        <f t="shared" si="124"/>
        <v>2663</v>
      </c>
      <c r="J2664">
        <f t="shared" si="125"/>
        <v>2663</v>
      </c>
      <c r="K2664">
        <f t="shared" si="123"/>
        <v>1</v>
      </c>
      <c r="L2664" t="b">
        <f>COUNTIF($N$2:N2664, N2664)=1</f>
        <v>1</v>
      </c>
      <c r="M2664" s="37">
        <f>IF( $Q2664, MAX($M$1:M2663)+1, 0)</f>
        <v>0</v>
      </c>
      <c r="N2664" t="str" cm="1">
        <f t="array" ref="N2664">INDEX($A$9:$F$1048576, $J2664, $K2664 )</f>
        <v>70474</v>
      </c>
      <c r="O2664" t="str" cm="1">
        <f t="array" ref="O2664">INDEX($B$9:$F$1048576, $J2664, $K2664 )</f>
        <v>퍼스트파이브지제69차(유)1-12</v>
      </c>
      <c r="P2664" t="str" cm="1">
        <f t="array" ref="P2664">IF( $L2664, TRIM(_xll.IMDP("IR", $G$5&amp;$N2664, $G$6)), "" )</f>
        <v/>
      </c>
      <c r="Q2664" t="b" cm="1">
        <f t="array" ref="Q2664">IF(
    $U$1=1, AND($P2664&lt;&gt;"", $P2664&lt;&gt;"...", $P2664&lt;&gt;"입력오류"),
    IF(
        $U$18=1, AND($P2664&lt;&gt;"", $P2664&lt;&gt;"...", $P2664&lt;&gt;"입력오류", ISNUMBER(FIND(INDEX($T$2:$T$7,$U$1),$P2664))),
        IF(
            $U$17="기타", AND($P2664&lt;&gt;"", $P2664&lt;&gt;"...", $P2664&lt;&gt;"입력오류", NOT(ISNUMBER(FIND($T$21:$T$34,$P2664)))),
            AND($P2664&lt;&gt;"", $P2664&lt;&gt;"...", $P2664&lt;&gt;"입력오류", $T$19=$P2664)
        )
    )
)</f>
        <v>0</v>
      </c>
    </row>
    <row r="2665" spans="1:17">
      <c r="A2665" t="s">
        <v>5186</v>
      </c>
      <c r="B2665" t="s">
        <v>5187</v>
      </c>
      <c r="I2665">
        <f t="shared" si="124"/>
        <v>2664</v>
      </c>
      <c r="J2665">
        <f t="shared" si="125"/>
        <v>2664</v>
      </c>
      <c r="K2665">
        <f t="shared" si="123"/>
        <v>1</v>
      </c>
      <c r="L2665" t="b">
        <f>COUNTIF($N$2:N2665, N2665)=1</f>
        <v>1</v>
      </c>
      <c r="M2665" s="37">
        <f>IF( $Q2665, MAX($M$1:M2664)+1, 0)</f>
        <v>0</v>
      </c>
      <c r="N2665" t="str" cm="1">
        <f t="array" ref="N2665">INDEX($A$9:$F$1048576, $J2665, $K2665 )</f>
        <v>70475</v>
      </c>
      <c r="O2665" t="str" cm="1">
        <f t="array" ref="O2665">INDEX($B$9:$F$1048576, $J2665, $K2665 )</f>
        <v>퍼스트파이브지제69차(유)1-13</v>
      </c>
      <c r="P2665" t="str" cm="1">
        <f t="array" ref="P2665">IF( $L2665, TRIM(_xll.IMDP("IR", $G$5&amp;$N2665, $G$6)), "" )</f>
        <v/>
      </c>
      <c r="Q2665" t="b" cm="1">
        <f t="array" ref="Q2665">IF(
    $U$1=1, AND($P2665&lt;&gt;"", $P2665&lt;&gt;"...", $P2665&lt;&gt;"입력오류"),
    IF(
        $U$18=1, AND($P2665&lt;&gt;"", $P2665&lt;&gt;"...", $P2665&lt;&gt;"입력오류", ISNUMBER(FIND(INDEX($T$2:$T$7,$U$1),$P2665))),
        IF(
            $U$17="기타", AND($P2665&lt;&gt;"", $P2665&lt;&gt;"...", $P2665&lt;&gt;"입력오류", NOT(ISNUMBER(FIND($T$21:$T$34,$P2665)))),
            AND($P2665&lt;&gt;"", $P2665&lt;&gt;"...", $P2665&lt;&gt;"입력오류", $T$19=$P2665)
        )
    )
)</f>
        <v>0</v>
      </c>
    </row>
    <row r="2666" spans="1:17">
      <c r="A2666" t="s">
        <v>5188</v>
      </c>
      <c r="B2666" t="s">
        <v>5189</v>
      </c>
      <c r="I2666">
        <f t="shared" si="124"/>
        <v>2665</v>
      </c>
      <c r="J2666">
        <f t="shared" si="125"/>
        <v>2665</v>
      </c>
      <c r="K2666">
        <f t="shared" si="123"/>
        <v>1</v>
      </c>
      <c r="L2666" t="b">
        <f>COUNTIF($N$2:N2666, N2666)=1</f>
        <v>1</v>
      </c>
      <c r="M2666" s="37">
        <f>IF( $Q2666, MAX($M$1:M2665)+1, 0)</f>
        <v>0</v>
      </c>
      <c r="N2666" t="str" cm="1">
        <f t="array" ref="N2666">INDEX($A$9:$F$1048576, $J2666, $K2666 )</f>
        <v>70476</v>
      </c>
      <c r="O2666" t="str" cm="1">
        <f t="array" ref="O2666">INDEX($B$9:$F$1048576, $J2666, $K2666 )</f>
        <v>퍼스트파이브지제69차(유)1-14</v>
      </c>
      <c r="P2666" t="str" cm="1">
        <f t="array" ref="P2666">IF( $L2666, TRIM(_xll.IMDP("IR", $G$5&amp;$N2666, $G$6)), "" )</f>
        <v/>
      </c>
      <c r="Q2666" t="b" cm="1">
        <f t="array" ref="Q2666">IF(
    $U$1=1, AND($P2666&lt;&gt;"", $P2666&lt;&gt;"...", $P2666&lt;&gt;"입력오류"),
    IF(
        $U$18=1, AND($P2666&lt;&gt;"", $P2666&lt;&gt;"...", $P2666&lt;&gt;"입력오류", ISNUMBER(FIND(INDEX($T$2:$T$7,$U$1),$P2666))),
        IF(
            $U$17="기타", AND($P2666&lt;&gt;"", $P2666&lt;&gt;"...", $P2666&lt;&gt;"입력오류", NOT(ISNUMBER(FIND($T$21:$T$34,$P2666)))),
            AND($P2666&lt;&gt;"", $P2666&lt;&gt;"...", $P2666&lt;&gt;"입력오류", $T$19=$P2666)
        )
    )
)</f>
        <v>0</v>
      </c>
    </row>
    <row r="2667" spans="1:17">
      <c r="A2667" t="s">
        <v>5190</v>
      </c>
      <c r="B2667" t="s">
        <v>5191</v>
      </c>
      <c r="I2667">
        <f t="shared" si="124"/>
        <v>2666</v>
      </c>
      <c r="J2667">
        <f t="shared" si="125"/>
        <v>2666</v>
      </c>
      <c r="K2667">
        <f t="shared" si="123"/>
        <v>1</v>
      </c>
      <c r="L2667" t="b">
        <f>COUNTIF($N$2:N2667, N2667)=1</f>
        <v>1</v>
      </c>
      <c r="M2667" s="37">
        <f>IF( $Q2667, MAX($M$1:M2666)+1, 0)</f>
        <v>0</v>
      </c>
      <c r="N2667" t="str" cm="1">
        <f t="array" ref="N2667">INDEX($A$9:$F$1048576, $J2667, $K2667 )</f>
        <v>70477</v>
      </c>
      <c r="O2667" t="str" cm="1">
        <f t="array" ref="O2667">INDEX($B$9:$F$1048576, $J2667, $K2667 )</f>
        <v>퍼스트파이브지제69차(유)1-15</v>
      </c>
      <c r="P2667" t="str" cm="1">
        <f t="array" ref="P2667">IF( $L2667, TRIM(_xll.IMDP("IR", $G$5&amp;$N2667, $G$6)), "" )</f>
        <v/>
      </c>
      <c r="Q2667" t="b" cm="1">
        <f t="array" ref="Q2667">IF(
    $U$1=1, AND($P2667&lt;&gt;"", $P2667&lt;&gt;"...", $P2667&lt;&gt;"입력오류"),
    IF(
        $U$18=1, AND($P2667&lt;&gt;"", $P2667&lt;&gt;"...", $P2667&lt;&gt;"입력오류", ISNUMBER(FIND(INDEX($T$2:$T$7,$U$1),$P2667))),
        IF(
            $U$17="기타", AND($P2667&lt;&gt;"", $P2667&lt;&gt;"...", $P2667&lt;&gt;"입력오류", NOT(ISNUMBER(FIND($T$21:$T$34,$P2667)))),
            AND($P2667&lt;&gt;"", $P2667&lt;&gt;"...", $P2667&lt;&gt;"입력오류", $T$19=$P2667)
        )
    )
)</f>
        <v>0</v>
      </c>
    </row>
    <row r="2668" spans="1:17">
      <c r="A2668" t="s">
        <v>5192</v>
      </c>
      <c r="B2668" t="s">
        <v>5193</v>
      </c>
      <c r="I2668">
        <f t="shared" si="124"/>
        <v>2667</v>
      </c>
      <c r="J2668">
        <f t="shared" si="125"/>
        <v>2667</v>
      </c>
      <c r="K2668">
        <f t="shared" si="123"/>
        <v>1</v>
      </c>
      <c r="L2668" t="b">
        <f>COUNTIF($N$2:N2668, N2668)=1</f>
        <v>1</v>
      </c>
      <c r="M2668" s="37">
        <f>IF( $Q2668, MAX($M$1:M2667)+1, 0)</f>
        <v>0</v>
      </c>
      <c r="N2668" t="str" cm="1">
        <f t="array" ref="N2668">INDEX($A$9:$F$1048576, $J2668, $K2668 )</f>
        <v>70478</v>
      </c>
      <c r="O2668" t="str" cm="1">
        <f t="array" ref="O2668">INDEX($B$9:$F$1048576, $J2668, $K2668 )</f>
        <v>퍼스트파이브지제69차(유)1-16</v>
      </c>
      <c r="P2668" t="str" cm="1">
        <f t="array" ref="P2668">IF( $L2668, TRIM(_xll.IMDP("IR", $G$5&amp;$N2668, $G$6)), "" )</f>
        <v/>
      </c>
      <c r="Q2668" t="b" cm="1">
        <f t="array" ref="Q2668">IF(
    $U$1=1, AND($P2668&lt;&gt;"", $P2668&lt;&gt;"...", $P2668&lt;&gt;"입력오류"),
    IF(
        $U$18=1, AND($P2668&lt;&gt;"", $P2668&lt;&gt;"...", $P2668&lt;&gt;"입력오류", ISNUMBER(FIND(INDEX($T$2:$T$7,$U$1),$P2668))),
        IF(
            $U$17="기타", AND($P2668&lt;&gt;"", $P2668&lt;&gt;"...", $P2668&lt;&gt;"입력오류", NOT(ISNUMBER(FIND($T$21:$T$34,$P2668)))),
            AND($P2668&lt;&gt;"", $P2668&lt;&gt;"...", $P2668&lt;&gt;"입력오류", $T$19=$P2668)
        )
    )
)</f>
        <v>0</v>
      </c>
    </row>
    <row r="2669" spans="1:17">
      <c r="A2669" t="s">
        <v>5194</v>
      </c>
      <c r="B2669" t="s">
        <v>5195</v>
      </c>
      <c r="I2669">
        <f t="shared" si="124"/>
        <v>2668</v>
      </c>
      <c r="J2669">
        <f t="shared" si="125"/>
        <v>2668</v>
      </c>
      <c r="K2669">
        <f t="shared" si="123"/>
        <v>1</v>
      </c>
      <c r="L2669" t="b">
        <f>COUNTIF($N$2:N2669, N2669)=1</f>
        <v>1</v>
      </c>
      <c r="M2669" s="37">
        <f>IF( $Q2669, MAX($M$1:M2668)+1, 0)</f>
        <v>0</v>
      </c>
      <c r="N2669" t="str" cm="1">
        <f t="array" ref="N2669">INDEX($A$9:$F$1048576, $J2669, $K2669 )</f>
        <v>70479</v>
      </c>
      <c r="O2669" t="str" cm="1">
        <f t="array" ref="O2669">INDEX($B$9:$F$1048576, $J2669, $K2669 )</f>
        <v>퍼스트파이브지제69차(유)1-17</v>
      </c>
      <c r="P2669" t="str" cm="1">
        <f t="array" ref="P2669">IF( $L2669, TRIM(_xll.IMDP("IR", $G$5&amp;$N2669, $G$6)), "" )</f>
        <v/>
      </c>
      <c r="Q2669" t="b" cm="1">
        <f t="array" ref="Q2669">IF(
    $U$1=1, AND($P2669&lt;&gt;"", $P2669&lt;&gt;"...", $P2669&lt;&gt;"입력오류"),
    IF(
        $U$18=1, AND($P2669&lt;&gt;"", $P2669&lt;&gt;"...", $P2669&lt;&gt;"입력오류", ISNUMBER(FIND(INDEX($T$2:$T$7,$U$1),$P2669))),
        IF(
            $U$17="기타", AND($P2669&lt;&gt;"", $P2669&lt;&gt;"...", $P2669&lt;&gt;"입력오류", NOT(ISNUMBER(FIND($T$21:$T$34,$P2669)))),
            AND($P2669&lt;&gt;"", $P2669&lt;&gt;"...", $P2669&lt;&gt;"입력오류", $T$19=$P2669)
        )
    )
)</f>
        <v>0</v>
      </c>
    </row>
    <row r="2670" spans="1:17">
      <c r="A2670" t="s">
        <v>5196</v>
      </c>
      <c r="B2670" t="s">
        <v>5197</v>
      </c>
      <c r="I2670">
        <f t="shared" si="124"/>
        <v>2669</v>
      </c>
      <c r="J2670">
        <f t="shared" si="125"/>
        <v>2669</v>
      </c>
      <c r="K2670">
        <f t="shared" si="123"/>
        <v>1</v>
      </c>
      <c r="L2670" t="b">
        <f>COUNTIF($N$2:N2670, N2670)=1</f>
        <v>1</v>
      </c>
      <c r="M2670" s="37">
        <f>IF( $Q2670, MAX($M$1:M2669)+1, 0)</f>
        <v>0</v>
      </c>
      <c r="N2670" t="str" cm="1">
        <f t="array" ref="N2670">INDEX($A$9:$F$1048576, $J2670, $K2670 )</f>
        <v>70480</v>
      </c>
      <c r="O2670" t="str" cm="1">
        <f t="array" ref="O2670">INDEX($B$9:$F$1048576, $J2670, $K2670 )</f>
        <v>퍼스트파이브지제69차(유)1-18</v>
      </c>
      <c r="P2670" t="str" cm="1">
        <f t="array" ref="P2670">IF( $L2670, TRIM(_xll.IMDP("IR", $G$5&amp;$N2670, $G$6)), "" )</f>
        <v/>
      </c>
      <c r="Q2670" t="b" cm="1">
        <f t="array" ref="Q2670">IF(
    $U$1=1, AND($P2670&lt;&gt;"", $P2670&lt;&gt;"...", $P2670&lt;&gt;"입력오류"),
    IF(
        $U$18=1, AND($P2670&lt;&gt;"", $P2670&lt;&gt;"...", $P2670&lt;&gt;"입력오류", ISNUMBER(FIND(INDEX($T$2:$T$7,$U$1),$P2670))),
        IF(
            $U$17="기타", AND($P2670&lt;&gt;"", $P2670&lt;&gt;"...", $P2670&lt;&gt;"입력오류", NOT(ISNUMBER(FIND($T$21:$T$34,$P2670)))),
            AND($P2670&lt;&gt;"", $P2670&lt;&gt;"...", $P2670&lt;&gt;"입력오류", $T$19=$P2670)
        )
    )
)</f>
        <v>0</v>
      </c>
    </row>
    <row r="2671" spans="1:17">
      <c r="A2671" t="s">
        <v>5198</v>
      </c>
      <c r="B2671" t="s">
        <v>5199</v>
      </c>
      <c r="I2671">
        <f t="shared" si="124"/>
        <v>2670</v>
      </c>
      <c r="J2671">
        <f t="shared" si="125"/>
        <v>2670</v>
      </c>
      <c r="K2671">
        <f t="shared" si="123"/>
        <v>1</v>
      </c>
      <c r="L2671" t="b">
        <f>COUNTIF($N$2:N2671, N2671)=1</f>
        <v>1</v>
      </c>
      <c r="M2671" s="37">
        <f>IF( $Q2671, MAX($M$1:M2670)+1, 0)</f>
        <v>0</v>
      </c>
      <c r="N2671" t="str" cm="1">
        <f t="array" ref="N2671">INDEX($A$9:$F$1048576, $J2671, $K2671 )</f>
        <v>70481</v>
      </c>
      <c r="O2671" t="str" cm="1">
        <f t="array" ref="O2671">INDEX($B$9:$F$1048576, $J2671, $K2671 )</f>
        <v>퍼스트파이브지제69차(유)1-19</v>
      </c>
      <c r="P2671" t="str" cm="1">
        <f t="array" ref="P2671">IF( $L2671, TRIM(_xll.IMDP("IR", $G$5&amp;$N2671, $G$6)), "" )</f>
        <v/>
      </c>
      <c r="Q2671" t="b" cm="1">
        <f t="array" ref="Q2671">IF(
    $U$1=1, AND($P2671&lt;&gt;"", $P2671&lt;&gt;"...", $P2671&lt;&gt;"입력오류"),
    IF(
        $U$18=1, AND($P2671&lt;&gt;"", $P2671&lt;&gt;"...", $P2671&lt;&gt;"입력오류", ISNUMBER(FIND(INDEX($T$2:$T$7,$U$1),$P2671))),
        IF(
            $U$17="기타", AND($P2671&lt;&gt;"", $P2671&lt;&gt;"...", $P2671&lt;&gt;"입력오류", NOT(ISNUMBER(FIND($T$21:$T$34,$P2671)))),
            AND($P2671&lt;&gt;"", $P2671&lt;&gt;"...", $P2671&lt;&gt;"입력오류", $T$19=$P2671)
        )
    )
)</f>
        <v>0</v>
      </c>
    </row>
    <row r="2672" spans="1:17">
      <c r="A2672" t="s">
        <v>5200</v>
      </c>
      <c r="B2672" t="s">
        <v>5201</v>
      </c>
      <c r="I2672">
        <f t="shared" si="124"/>
        <v>2671</v>
      </c>
      <c r="J2672">
        <f t="shared" si="125"/>
        <v>2671</v>
      </c>
      <c r="K2672">
        <f t="shared" si="123"/>
        <v>1</v>
      </c>
      <c r="L2672" t="b">
        <f>COUNTIF($N$2:N2672, N2672)=1</f>
        <v>1</v>
      </c>
      <c r="M2672" s="37">
        <f>IF( $Q2672, MAX($M$1:M2671)+1, 0)</f>
        <v>0</v>
      </c>
      <c r="N2672" t="str" cm="1">
        <f t="array" ref="N2672">INDEX($A$9:$F$1048576, $J2672, $K2672 )</f>
        <v>70482</v>
      </c>
      <c r="O2672" t="str" cm="1">
        <f t="array" ref="O2672">INDEX($B$9:$F$1048576, $J2672, $K2672 )</f>
        <v>퍼스트파이브지제69차(유)1-20</v>
      </c>
      <c r="P2672" t="str" cm="1">
        <f t="array" ref="P2672">IF( $L2672, TRIM(_xll.IMDP("IR", $G$5&amp;$N2672, $G$6)), "" )</f>
        <v/>
      </c>
      <c r="Q2672" t="b" cm="1">
        <f t="array" ref="Q2672">IF(
    $U$1=1, AND($P2672&lt;&gt;"", $P2672&lt;&gt;"...", $P2672&lt;&gt;"입력오류"),
    IF(
        $U$18=1, AND($P2672&lt;&gt;"", $P2672&lt;&gt;"...", $P2672&lt;&gt;"입력오류", ISNUMBER(FIND(INDEX($T$2:$T$7,$U$1),$P2672))),
        IF(
            $U$17="기타", AND($P2672&lt;&gt;"", $P2672&lt;&gt;"...", $P2672&lt;&gt;"입력오류", NOT(ISNUMBER(FIND($T$21:$T$34,$P2672)))),
            AND($P2672&lt;&gt;"", $P2672&lt;&gt;"...", $P2672&lt;&gt;"입력오류", $T$19=$P2672)
        )
    )
)</f>
        <v>0</v>
      </c>
    </row>
    <row r="2673" spans="1:17">
      <c r="A2673" t="s">
        <v>5202</v>
      </c>
      <c r="B2673" t="s">
        <v>5203</v>
      </c>
      <c r="I2673">
        <f t="shared" si="124"/>
        <v>2672</v>
      </c>
      <c r="J2673">
        <f t="shared" si="125"/>
        <v>2672</v>
      </c>
      <c r="K2673">
        <f t="shared" si="123"/>
        <v>1</v>
      </c>
      <c r="L2673" t="b">
        <f>COUNTIF($N$2:N2673, N2673)=1</f>
        <v>1</v>
      </c>
      <c r="M2673" s="37">
        <f>IF( $Q2673, MAX($M$1:M2672)+1, 0)</f>
        <v>0</v>
      </c>
      <c r="N2673" t="str" cm="1">
        <f t="array" ref="N2673">INDEX($A$9:$F$1048576, $J2673, $K2673 )</f>
        <v>70483</v>
      </c>
      <c r="O2673" t="str" cm="1">
        <f t="array" ref="O2673">INDEX($B$9:$F$1048576, $J2673, $K2673 )</f>
        <v>퍼스트파이브지제69차(유)1-21</v>
      </c>
      <c r="P2673" t="str" cm="1">
        <f t="array" ref="P2673">IF( $L2673, TRIM(_xll.IMDP("IR", $G$5&amp;$N2673, $G$6)), "" )</f>
        <v/>
      </c>
      <c r="Q2673" t="b" cm="1">
        <f t="array" ref="Q2673">IF(
    $U$1=1, AND($P2673&lt;&gt;"", $P2673&lt;&gt;"...", $P2673&lt;&gt;"입력오류"),
    IF(
        $U$18=1, AND($P2673&lt;&gt;"", $P2673&lt;&gt;"...", $P2673&lt;&gt;"입력오류", ISNUMBER(FIND(INDEX($T$2:$T$7,$U$1),$P2673))),
        IF(
            $U$17="기타", AND($P2673&lt;&gt;"", $P2673&lt;&gt;"...", $P2673&lt;&gt;"입력오류", NOT(ISNUMBER(FIND($T$21:$T$34,$P2673)))),
            AND($P2673&lt;&gt;"", $P2673&lt;&gt;"...", $P2673&lt;&gt;"입력오류", $T$19=$P2673)
        )
    )
)</f>
        <v>0</v>
      </c>
    </row>
    <row r="2674" spans="1:17">
      <c r="A2674" t="s">
        <v>5204</v>
      </c>
      <c r="B2674" t="s">
        <v>5205</v>
      </c>
      <c r="I2674">
        <f t="shared" si="124"/>
        <v>2673</v>
      </c>
      <c r="J2674">
        <f t="shared" si="125"/>
        <v>2673</v>
      </c>
      <c r="K2674">
        <f t="shared" si="123"/>
        <v>1</v>
      </c>
      <c r="L2674" t="b">
        <f>COUNTIF($N$2:N2674, N2674)=1</f>
        <v>1</v>
      </c>
      <c r="M2674" s="37">
        <f>IF( $Q2674, MAX($M$1:M2673)+1, 0)</f>
        <v>0</v>
      </c>
      <c r="N2674" t="str" cm="1">
        <f t="array" ref="N2674">INDEX($A$9:$F$1048576, $J2674, $K2674 )</f>
        <v>70484</v>
      </c>
      <c r="O2674" t="str" cm="1">
        <f t="array" ref="O2674">INDEX($B$9:$F$1048576, $J2674, $K2674 )</f>
        <v>퍼스트파이브지제69차(유)1-22</v>
      </c>
      <c r="P2674" t="str" cm="1">
        <f t="array" ref="P2674">IF( $L2674, TRIM(_xll.IMDP("IR", $G$5&amp;$N2674, $G$6)), "" )</f>
        <v/>
      </c>
      <c r="Q2674" t="b" cm="1">
        <f t="array" ref="Q2674">IF(
    $U$1=1, AND($P2674&lt;&gt;"", $P2674&lt;&gt;"...", $P2674&lt;&gt;"입력오류"),
    IF(
        $U$18=1, AND($P2674&lt;&gt;"", $P2674&lt;&gt;"...", $P2674&lt;&gt;"입력오류", ISNUMBER(FIND(INDEX($T$2:$T$7,$U$1),$P2674))),
        IF(
            $U$17="기타", AND($P2674&lt;&gt;"", $P2674&lt;&gt;"...", $P2674&lt;&gt;"입력오류", NOT(ISNUMBER(FIND($T$21:$T$34,$P2674)))),
            AND($P2674&lt;&gt;"", $P2674&lt;&gt;"...", $P2674&lt;&gt;"입력오류", $T$19=$P2674)
        )
    )
)</f>
        <v>0</v>
      </c>
    </row>
    <row r="2675" spans="1:17">
      <c r="A2675" t="s">
        <v>5206</v>
      </c>
      <c r="B2675" t="s">
        <v>5207</v>
      </c>
      <c r="I2675">
        <f t="shared" si="124"/>
        <v>2674</v>
      </c>
      <c r="J2675">
        <f t="shared" si="125"/>
        <v>2674</v>
      </c>
      <c r="K2675">
        <f t="shared" si="123"/>
        <v>1</v>
      </c>
      <c r="L2675" t="b">
        <f>COUNTIF($N$2:N2675, N2675)=1</f>
        <v>1</v>
      </c>
      <c r="M2675" s="37">
        <f>IF( $Q2675, MAX($M$1:M2674)+1, 0)</f>
        <v>0</v>
      </c>
      <c r="N2675" t="str" cm="1">
        <f t="array" ref="N2675">INDEX($A$9:$F$1048576, $J2675, $K2675 )</f>
        <v>70485</v>
      </c>
      <c r="O2675" t="str" cm="1">
        <f t="array" ref="O2675">INDEX($B$9:$F$1048576, $J2675, $K2675 )</f>
        <v>퍼스트파이브지제69차(유)1-23</v>
      </c>
      <c r="P2675" t="str" cm="1">
        <f t="array" ref="P2675">IF( $L2675, TRIM(_xll.IMDP("IR", $G$5&amp;$N2675, $G$6)), "" )</f>
        <v/>
      </c>
      <c r="Q2675" t="b" cm="1">
        <f t="array" ref="Q2675">IF(
    $U$1=1, AND($P2675&lt;&gt;"", $P2675&lt;&gt;"...", $P2675&lt;&gt;"입력오류"),
    IF(
        $U$18=1, AND($P2675&lt;&gt;"", $P2675&lt;&gt;"...", $P2675&lt;&gt;"입력오류", ISNUMBER(FIND(INDEX($T$2:$T$7,$U$1),$P2675))),
        IF(
            $U$17="기타", AND($P2675&lt;&gt;"", $P2675&lt;&gt;"...", $P2675&lt;&gt;"입력오류", NOT(ISNUMBER(FIND($T$21:$T$34,$P2675)))),
            AND($P2675&lt;&gt;"", $P2675&lt;&gt;"...", $P2675&lt;&gt;"입력오류", $T$19=$P2675)
        )
    )
)</f>
        <v>0</v>
      </c>
    </row>
    <row r="2676" spans="1:17">
      <c r="A2676" t="s">
        <v>5208</v>
      </c>
      <c r="B2676" t="s">
        <v>5209</v>
      </c>
      <c r="I2676">
        <f t="shared" si="124"/>
        <v>2675</v>
      </c>
      <c r="J2676">
        <f t="shared" si="125"/>
        <v>2675</v>
      </c>
      <c r="K2676">
        <f t="shared" si="123"/>
        <v>1</v>
      </c>
      <c r="L2676" t="b">
        <f>COUNTIF($N$2:N2676, N2676)=1</f>
        <v>1</v>
      </c>
      <c r="M2676" s="37">
        <f>IF( $Q2676, MAX($M$1:M2675)+1, 0)</f>
        <v>0</v>
      </c>
      <c r="N2676" t="str" cm="1">
        <f t="array" ref="N2676">INDEX($A$9:$F$1048576, $J2676, $K2676 )</f>
        <v>70486</v>
      </c>
      <c r="O2676" t="str" cm="1">
        <f t="array" ref="O2676">INDEX($B$9:$F$1048576, $J2676, $K2676 )</f>
        <v>퍼스트파이브지제69차(유)1-24</v>
      </c>
      <c r="P2676" t="str" cm="1">
        <f t="array" ref="P2676">IF( $L2676, TRIM(_xll.IMDP("IR", $G$5&amp;$N2676, $G$6)), "" )</f>
        <v/>
      </c>
      <c r="Q2676" t="b" cm="1">
        <f t="array" ref="Q2676">IF(
    $U$1=1, AND($P2676&lt;&gt;"", $P2676&lt;&gt;"...", $P2676&lt;&gt;"입력오류"),
    IF(
        $U$18=1, AND($P2676&lt;&gt;"", $P2676&lt;&gt;"...", $P2676&lt;&gt;"입력오류", ISNUMBER(FIND(INDEX($T$2:$T$7,$U$1),$P2676))),
        IF(
            $U$17="기타", AND($P2676&lt;&gt;"", $P2676&lt;&gt;"...", $P2676&lt;&gt;"입력오류", NOT(ISNUMBER(FIND($T$21:$T$34,$P2676)))),
            AND($P2676&lt;&gt;"", $P2676&lt;&gt;"...", $P2676&lt;&gt;"입력오류", $T$19=$P2676)
        )
    )
)</f>
        <v>0</v>
      </c>
    </row>
    <row r="2677" spans="1:17">
      <c r="A2677" t="s">
        <v>5210</v>
      </c>
      <c r="B2677" t="s">
        <v>5211</v>
      </c>
      <c r="I2677">
        <f t="shared" si="124"/>
        <v>2676</v>
      </c>
      <c r="J2677">
        <f t="shared" si="125"/>
        <v>2676</v>
      </c>
      <c r="K2677">
        <f t="shared" si="123"/>
        <v>1</v>
      </c>
      <c r="L2677" t="b">
        <f>COUNTIF($N$2:N2677, N2677)=1</f>
        <v>1</v>
      </c>
      <c r="M2677" s="37">
        <f>IF( $Q2677, MAX($M$1:M2676)+1, 0)</f>
        <v>0</v>
      </c>
      <c r="N2677" t="str" cm="1">
        <f t="array" ref="N2677">INDEX($A$9:$F$1048576, $J2677, $K2677 )</f>
        <v>70487</v>
      </c>
      <c r="O2677" t="str" cm="1">
        <f t="array" ref="O2677">INDEX($B$9:$F$1048576, $J2677, $K2677 )</f>
        <v>퍼스트파이브지제69차(유)1-25</v>
      </c>
      <c r="P2677" t="str" cm="1">
        <f t="array" ref="P2677">IF( $L2677, TRIM(_xll.IMDP("IR", $G$5&amp;$N2677, $G$6)), "" )</f>
        <v/>
      </c>
      <c r="Q2677" t="b" cm="1">
        <f t="array" ref="Q2677">IF(
    $U$1=1, AND($P2677&lt;&gt;"", $P2677&lt;&gt;"...", $P2677&lt;&gt;"입력오류"),
    IF(
        $U$18=1, AND($P2677&lt;&gt;"", $P2677&lt;&gt;"...", $P2677&lt;&gt;"입력오류", ISNUMBER(FIND(INDEX($T$2:$T$7,$U$1),$P2677))),
        IF(
            $U$17="기타", AND($P2677&lt;&gt;"", $P2677&lt;&gt;"...", $P2677&lt;&gt;"입력오류", NOT(ISNUMBER(FIND($T$21:$T$34,$P2677)))),
            AND($P2677&lt;&gt;"", $P2677&lt;&gt;"...", $P2677&lt;&gt;"입력오류", $T$19=$P2677)
        )
    )
)</f>
        <v>0</v>
      </c>
    </row>
    <row r="2678" spans="1:17">
      <c r="A2678" t="s">
        <v>5212</v>
      </c>
      <c r="B2678" t="s">
        <v>5213</v>
      </c>
      <c r="I2678">
        <f t="shared" si="124"/>
        <v>2677</v>
      </c>
      <c r="J2678">
        <f t="shared" si="125"/>
        <v>2677</v>
      </c>
      <c r="K2678">
        <f t="shared" si="123"/>
        <v>1</v>
      </c>
      <c r="L2678" t="b">
        <f>COUNTIF($N$2:N2678, N2678)=1</f>
        <v>1</v>
      </c>
      <c r="M2678" s="37">
        <f>IF( $Q2678, MAX($M$1:M2677)+1, 0)</f>
        <v>0</v>
      </c>
      <c r="N2678" t="str" cm="1">
        <f t="array" ref="N2678">INDEX($A$9:$F$1048576, $J2678, $K2678 )</f>
        <v>70488</v>
      </c>
      <c r="O2678" t="str" cm="1">
        <f t="array" ref="O2678">INDEX($B$9:$F$1048576, $J2678, $K2678 )</f>
        <v>퍼스트파이브지제69차(유)1-26</v>
      </c>
      <c r="P2678" t="str" cm="1">
        <f t="array" ref="P2678">IF( $L2678, TRIM(_xll.IMDP("IR", $G$5&amp;$N2678, $G$6)), "" )</f>
        <v/>
      </c>
      <c r="Q2678" t="b" cm="1">
        <f t="array" ref="Q2678">IF(
    $U$1=1, AND($P2678&lt;&gt;"", $P2678&lt;&gt;"...", $P2678&lt;&gt;"입력오류"),
    IF(
        $U$18=1, AND($P2678&lt;&gt;"", $P2678&lt;&gt;"...", $P2678&lt;&gt;"입력오류", ISNUMBER(FIND(INDEX($T$2:$T$7,$U$1),$P2678))),
        IF(
            $U$17="기타", AND($P2678&lt;&gt;"", $P2678&lt;&gt;"...", $P2678&lt;&gt;"입력오류", NOT(ISNUMBER(FIND($T$21:$T$34,$P2678)))),
            AND($P2678&lt;&gt;"", $P2678&lt;&gt;"...", $P2678&lt;&gt;"입력오류", $T$19=$P2678)
        )
    )
)</f>
        <v>0</v>
      </c>
    </row>
    <row r="2679" spans="1:17">
      <c r="A2679" t="s">
        <v>5214</v>
      </c>
      <c r="B2679" t="s">
        <v>5215</v>
      </c>
      <c r="I2679">
        <f t="shared" si="124"/>
        <v>2678</v>
      </c>
      <c r="J2679">
        <f t="shared" si="125"/>
        <v>2678</v>
      </c>
      <c r="K2679">
        <f t="shared" si="123"/>
        <v>1</v>
      </c>
      <c r="L2679" t="b">
        <f>COUNTIF($N$2:N2679, N2679)=1</f>
        <v>1</v>
      </c>
      <c r="M2679" s="37">
        <f>IF( $Q2679, MAX($M$1:M2678)+1, 0)</f>
        <v>0</v>
      </c>
      <c r="N2679" t="str" cm="1">
        <f t="array" ref="N2679">INDEX($A$9:$F$1048576, $J2679, $K2679 )</f>
        <v>70489</v>
      </c>
      <c r="O2679" t="str" cm="1">
        <f t="array" ref="O2679">INDEX($B$9:$F$1048576, $J2679, $K2679 )</f>
        <v>퍼스트파이브지제69차(유)1-27</v>
      </c>
      <c r="P2679" t="str" cm="1">
        <f t="array" ref="P2679">IF( $L2679, TRIM(_xll.IMDP("IR", $G$5&amp;$N2679, $G$6)), "" )</f>
        <v/>
      </c>
      <c r="Q2679" t="b" cm="1">
        <f t="array" ref="Q2679">IF(
    $U$1=1, AND($P2679&lt;&gt;"", $P2679&lt;&gt;"...", $P2679&lt;&gt;"입력오류"),
    IF(
        $U$18=1, AND($P2679&lt;&gt;"", $P2679&lt;&gt;"...", $P2679&lt;&gt;"입력오류", ISNUMBER(FIND(INDEX($T$2:$T$7,$U$1),$P2679))),
        IF(
            $U$17="기타", AND($P2679&lt;&gt;"", $P2679&lt;&gt;"...", $P2679&lt;&gt;"입력오류", NOT(ISNUMBER(FIND($T$21:$T$34,$P2679)))),
            AND($P2679&lt;&gt;"", $P2679&lt;&gt;"...", $P2679&lt;&gt;"입력오류", $T$19=$P2679)
        )
    )
)</f>
        <v>0</v>
      </c>
    </row>
    <row r="2680" spans="1:17">
      <c r="A2680" t="s">
        <v>5216</v>
      </c>
      <c r="B2680" t="s">
        <v>5217</v>
      </c>
      <c r="I2680">
        <f t="shared" si="124"/>
        <v>2679</v>
      </c>
      <c r="J2680">
        <f t="shared" si="125"/>
        <v>2679</v>
      </c>
      <c r="K2680">
        <f t="shared" si="123"/>
        <v>1</v>
      </c>
      <c r="L2680" t="b">
        <f>COUNTIF($N$2:N2680, N2680)=1</f>
        <v>1</v>
      </c>
      <c r="M2680" s="37">
        <f>IF( $Q2680, MAX($M$1:M2679)+1, 0)</f>
        <v>0</v>
      </c>
      <c r="N2680" t="str" cm="1">
        <f t="array" ref="N2680">INDEX($A$9:$F$1048576, $J2680, $K2680 )</f>
        <v>70490</v>
      </c>
      <c r="O2680" t="str" cm="1">
        <f t="array" ref="O2680">INDEX($B$9:$F$1048576, $J2680, $K2680 )</f>
        <v>퍼스트파이브지제69차(유)1-28</v>
      </c>
      <c r="P2680" t="str" cm="1">
        <f t="array" ref="P2680">IF( $L2680, TRIM(_xll.IMDP("IR", $G$5&amp;$N2680, $G$6)), "" )</f>
        <v/>
      </c>
      <c r="Q2680" t="b" cm="1">
        <f t="array" ref="Q2680">IF(
    $U$1=1, AND($P2680&lt;&gt;"", $P2680&lt;&gt;"...", $P2680&lt;&gt;"입력오류"),
    IF(
        $U$18=1, AND($P2680&lt;&gt;"", $P2680&lt;&gt;"...", $P2680&lt;&gt;"입력오류", ISNUMBER(FIND(INDEX($T$2:$T$7,$U$1),$P2680))),
        IF(
            $U$17="기타", AND($P2680&lt;&gt;"", $P2680&lt;&gt;"...", $P2680&lt;&gt;"입력오류", NOT(ISNUMBER(FIND($T$21:$T$34,$P2680)))),
            AND($P2680&lt;&gt;"", $P2680&lt;&gt;"...", $P2680&lt;&gt;"입력오류", $T$19=$P2680)
        )
    )
)</f>
        <v>0</v>
      </c>
    </row>
    <row r="2681" spans="1:17">
      <c r="A2681" t="s">
        <v>5218</v>
      </c>
      <c r="B2681" t="s">
        <v>5219</v>
      </c>
      <c r="I2681">
        <f t="shared" si="124"/>
        <v>2680</v>
      </c>
      <c r="J2681">
        <f t="shared" si="125"/>
        <v>2680</v>
      </c>
      <c r="K2681">
        <f t="shared" si="123"/>
        <v>1</v>
      </c>
      <c r="L2681" t="b">
        <f>COUNTIF($N$2:N2681, N2681)=1</f>
        <v>1</v>
      </c>
      <c r="M2681" s="37">
        <f>IF( $Q2681, MAX($M$1:M2680)+1, 0)</f>
        <v>0</v>
      </c>
      <c r="N2681" t="str" cm="1">
        <f t="array" ref="N2681">INDEX($A$9:$F$1048576, $J2681, $K2681 )</f>
        <v>70491</v>
      </c>
      <c r="O2681" t="str" cm="1">
        <f t="array" ref="O2681">INDEX($B$9:$F$1048576, $J2681, $K2681 )</f>
        <v>퍼스트파이브지제69차(유)1-29</v>
      </c>
      <c r="P2681" t="str" cm="1">
        <f t="array" ref="P2681">IF( $L2681, TRIM(_xll.IMDP("IR", $G$5&amp;$N2681, $G$6)), "" )</f>
        <v/>
      </c>
      <c r="Q2681" t="b" cm="1">
        <f t="array" ref="Q2681">IF(
    $U$1=1, AND($P2681&lt;&gt;"", $P2681&lt;&gt;"...", $P2681&lt;&gt;"입력오류"),
    IF(
        $U$18=1, AND($P2681&lt;&gt;"", $P2681&lt;&gt;"...", $P2681&lt;&gt;"입력오류", ISNUMBER(FIND(INDEX($T$2:$T$7,$U$1),$P2681))),
        IF(
            $U$17="기타", AND($P2681&lt;&gt;"", $P2681&lt;&gt;"...", $P2681&lt;&gt;"입력오류", NOT(ISNUMBER(FIND($T$21:$T$34,$P2681)))),
            AND($P2681&lt;&gt;"", $P2681&lt;&gt;"...", $P2681&lt;&gt;"입력오류", $T$19=$P2681)
        )
    )
)</f>
        <v>0</v>
      </c>
    </row>
    <row r="2682" spans="1:17">
      <c r="A2682" t="s">
        <v>5220</v>
      </c>
      <c r="B2682" t="s">
        <v>5221</v>
      </c>
      <c r="I2682">
        <f t="shared" si="124"/>
        <v>2681</v>
      </c>
      <c r="J2682">
        <f t="shared" si="125"/>
        <v>2681</v>
      </c>
      <c r="K2682">
        <f t="shared" si="123"/>
        <v>1</v>
      </c>
      <c r="L2682" t="b">
        <f>COUNTIF($N$2:N2682, N2682)=1</f>
        <v>1</v>
      </c>
      <c r="M2682" s="37">
        <f>IF( $Q2682, MAX($M$1:M2681)+1, 0)</f>
        <v>0</v>
      </c>
      <c r="N2682" t="str" cm="1">
        <f t="array" ref="N2682">INDEX($A$9:$F$1048576, $J2682, $K2682 )</f>
        <v>70492</v>
      </c>
      <c r="O2682" t="str" cm="1">
        <f t="array" ref="O2682">INDEX($B$9:$F$1048576, $J2682, $K2682 )</f>
        <v>퍼스트파이브지제69차(유)1-30</v>
      </c>
      <c r="P2682" t="str" cm="1">
        <f t="array" ref="P2682">IF( $L2682, TRIM(_xll.IMDP("IR", $G$5&amp;$N2682, $G$6)), "" )</f>
        <v/>
      </c>
      <c r="Q2682" t="b" cm="1">
        <f t="array" ref="Q2682">IF(
    $U$1=1, AND($P2682&lt;&gt;"", $P2682&lt;&gt;"...", $P2682&lt;&gt;"입력오류"),
    IF(
        $U$18=1, AND($P2682&lt;&gt;"", $P2682&lt;&gt;"...", $P2682&lt;&gt;"입력오류", ISNUMBER(FIND(INDEX($T$2:$T$7,$U$1),$P2682))),
        IF(
            $U$17="기타", AND($P2682&lt;&gt;"", $P2682&lt;&gt;"...", $P2682&lt;&gt;"입력오류", NOT(ISNUMBER(FIND($T$21:$T$34,$P2682)))),
            AND($P2682&lt;&gt;"", $P2682&lt;&gt;"...", $P2682&lt;&gt;"입력오류", $T$19=$P2682)
        )
    )
)</f>
        <v>0</v>
      </c>
    </row>
    <row r="2683" spans="1:17">
      <c r="A2683" t="s">
        <v>5222</v>
      </c>
      <c r="B2683" t="s">
        <v>5223</v>
      </c>
      <c r="I2683">
        <f t="shared" si="124"/>
        <v>2682</v>
      </c>
      <c r="J2683">
        <f t="shared" si="125"/>
        <v>2682</v>
      </c>
      <c r="K2683">
        <f t="shared" si="123"/>
        <v>1</v>
      </c>
      <c r="L2683" t="b">
        <f>COUNTIF($N$2:N2683, N2683)=1</f>
        <v>1</v>
      </c>
      <c r="M2683" s="37">
        <f>IF( $Q2683, MAX($M$1:M2682)+1, 0)</f>
        <v>0</v>
      </c>
      <c r="N2683" t="str" cm="1">
        <f t="array" ref="N2683">INDEX($A$9:$F$1048576, $J2683, $K2683 )</f>
        <v>70493</v>
      </c>
      <c r="O2683" t="str" cm="1">
        <f t="array" ref="O2683">INDEX($B$9:$F$1048576, $J2683, $K2683 )</f>
        <v>퍼스트파이브지제69차(유)1-31</v>
      </c>
      <c r="P2683" t="str" cm="1">
        <f t="array" ref="P2683">IF( $L2683, TRIM(_xll.IMDP("IR", $G$5&amp;$N2683, $G$6)), "" )</f>
        <v/>
      </c>
      <c r="Q2683" t="b" cm="1">
        <f t="array" ref="Q2683">IF(
    $U$1=1, AND($P2683&lt;&gt;"", $P2683&lt;&gt;"...", $P2683&lt;&gt;"입력오류"),
    IF(
        $U$18=1, AND($P2683&lt;&gt;"", $P2683&lt;&gt;"...", $P2683&lt;&gt;"입력오류", ISNUMBER(FIND(INDEX($T$2:$T$7,$U$1),$P2683))),
        IF(
            $U$17="기타", AND($P2683&lt;&gt;"", $P2683&lt;&gt;"...", $P2683&lt;&gt;"입력오류", NOT(ISNUMBER(FIND($T$21:$T$34,$P2683)))),
            AND($P2683&lt;&gt;"", $P2683&lt;&gt;"...", $P2683&lt;&gt;"입력오류", $T$19=$P2683)
        )
    )
)</f>
        <v>0</v>
      </c>
    </row>
    <row r="2684" spans="1:17">
      <c r="A2684" t="s">
        <v>5224</v>
      </c>
      <c r="B2684" t="s">
        <v>5225</v>
      </c>
      <c r="I2684">
        <f t="shared" si="124"/>
        <v>2683</v>
      </c>
      <c r="J2684">
        <f t="shared" si="125"/>
        <v>2683</v>
      </c>
      <c r="K2684">
        <f t="shared" si="123"/>
        <v>1</v>
      </c>
      <c r="L2684" t="b">
        <f>COUNTIF($N$2:N2684, N2684)=1</f>
        <v>1</v>
      </c>
      <c r="M2684" s="37">
        <f>IF( $Q2684, MAX($M$1:M2683)+1, 0)</f>
        <v>0</v>
      </c>
      <c r="N2684" t="str" cm="1">
        <f t="array" ref="N2684">INDEX($A$9:$F$1048576, $J2684, $K2684 )</f>
        <v>70495</v>
      </c>
      <c r="O2684" t="str" cm="1">
        <f t="array" ref="O2684">INDEX($B$9:$F$1048576, $J2684, $K2684 )</f>
        <v>알바트로스제18차(유)1</v>
      </c>
      <c r="P2684" t="str" cm="1">
        <f t="array" ref="P2684">IF( $L2684, TRIM(_xll.IMDP("IR", $G$5&amp;$N2684, $G$6)), "" )</f>
        <v/>
      </c>
      <c r="Q2684" t="b" cm="1">
        <f t="array" ref="Q2684">IF(
    $U$1=1, AND($P2684&lt;&gt;"", $P2684&lt;&gt;"...", $P2684&lt;&gt;"입력오류"),
    IF(
        $U$18=1, AND($P2684&lt;&gt;"", $P2684&lt;&gt;"...", $P2684&lt;&gt;"입력오류", ISNUMBER(FIND(INDEX($T$2:$T$7,$U$1),$P2684))),
        IF(
            $U$17="기타", AND($P2684&lt;&gt;"", $P2684&lt;&gt;"...", $P2684&lt;&gt;"입력오류", NOT(ISNUMBER(FIND($T$21:$T$34,$P2684)))),
            AND($P2684&lt;&gt;"", $P2684&lt;&gt;"...", $P2684&lt;&gt;"입력오류", $T$19=$P2684)
        )
    )
)</f>
        <v>0</v>
      </c>
    </row>
    <row r="2685" spans="1:17">
      <c r="A2685" t="s">
        <v>5226</v>
      </c>
      <c r="B2685" t="s">
        <v>5227</v>
      </c>
      <c r="I2685">
        <f t="shared" si="124"/>
        <v>2684</v>
      </c>
      <c r="J2685">
        <f t="shared" si="125"/>
        <v>2684</v>
      </c>
      <c r="K2685">
        <f t="shared" si="123"/>
        <v>1</v>
      </c>
      <c r="L2685" t="b">
        <f>COUNTIF($N$2:N2685, N2685)=1</f>
        <v>1</v>
      </c>
      <c r="M2685" s="37">
        <f>IF( $Q2685, MAX($M$1:M2684)+1, 0)</f>
        <v>0</v>
      </c>
      <c r="N2685" t="str" cm="1">
        <f t="array" ref="N2685">INDEX($A$9:$F$1048576, $J2685, $K2685 )</f>
        <v>70497</v>
      </c>
      <c r="O2685" t="str" cm="1">
        <f t="array" ref="O2685">INDEX($B$9:$F$1048576, $J2685, $K2685 )</f>
        <v>한솔제24차</v>
      </c>
      <c r="P2685" t="str" cm="1">
        <f t="array" ref="P2685">IF( $L2685, TRIM(_xll.IMDP("IR", $G$5&amp;$N2685, $G$6)), "" )</f>
        <v/>
      </c>
      <c r="Q2685" t="b" cm="1">
        <f t="array" ref="Q2685">IF(
    $U$1=1, AND($P2685&lt;&gt;"", $P2685&lt;&gt;"...", $P2685&lt;&gt;"입력오류"),
    IF(
        $U$18=1, AND($P2685&lt;&gt;"", $P2685&lt;&gt;"...", $P2685&lt;&gt;"입력오류", ISNUMBER(FIND(INDEX($T$2:$T$7,$U$1),$P2685))),
        IF(
            $U$17="기타", AND($P2685&lt;&gt;"", $P2685&lt;&gt;"...", $P2685&lt;&gt;"입력오류", NOT(ISNUMBER(FIND($T$21:$T$34,$P2685)))),
            AND($P2685&lt;&gt;"", $P2685&lt;&gt;"...", $P2685&lt;&gt;"입력오류", $T$19=$P2685)
        )
    )
)</f>
        <v>0</v>
      </c>
    </row>
    <row r="2686" spans="1:17">
      <c r="A2686" t="s">
        <v>5228</v>
      </c>
      <c r="B2686" t="s">
        <v>5229</v>
      </c>
      <c r="I2686">
        <f t="shared" si="124"/>
        <v>2685</v>
      </c>
      <c r="J2686">
        <f t="shared" si="125"/>
        <v>2685</v>
      </c>
      <c r="K2686">
        <f t="shared" si="123"/>
        <v>1</v>
      </c>
      <c r="L2686" t="b">
        <f>COUNTIF($N$2:N2686, N2686)=1</f>
        <v>1</v>
      </c>
      <c r="M2686" s="37">
        <f>IF( $Q2686, MAX($M$1:M2685)+1, 0)</f>
        <v>0</v>
      </c>
      <c r="N2686" t="str" cm="1">
        <f t="array" ref="N2686">INDEX($A$9:$F$1048576, $J2686, $K2686 )</f>
        <v>70509</v>
      </c>
      <c r="O2686" t="str" cm="1">
        <f t="array" ref="O2686">INDEX($B$9:$F$1048576, $J2686, $K2686 )</f>
        <v>주택금융공사MBS2023-18(1-1)</v>
      </c>
      <c r="P2686" t="str" cm="1">
        <f t="array" ref="P2686">IF( $L2686, TRIM(_xll.IMDP("IR", $G$5&amp;$N2686, $G$6)), "" )</f>
        <v/>
      </c>
      <c r="Q2686" t="b" cm="1">
        <f t="array" ref="Q2686">IF(
    $U$1=1, AND($P2686&lt;&gt;"", $P2686&lt;&gt;"...", $P2686&lt;&gt;"입력오류"),
    IF(
        $U$18=1, AND($P2686&lt;&gt;"", $P2686&lt;&gt;"...", $P2686&lt;&gt;"입력오류", ISNUMBER(FIND(INDEX($T$2:$T$7,$U$1),$P2686))),
        IF(
            $U$17="기타", AND($P2686&lt;&gt;"", $P2686&lt;&gt;"...", $P2686&lt;&gt;"입력오류", NOT(ISNUMBER(FIND($T$21:$T$34,$P2686)))),
            AND($P2686&lt;&gt;"", $P2686&lt;&gt;"...", $P2686&lt;&gt;"입력오류", $T$19=$P2686)
        )
    )
)</f>
        <v>0</v>
      </c>
    </row>
    <row r="2687" spans="1:17">
      <c r="A2687" t="s">
        <v>5230</v>
      </c>
      <c r="B2687" t="s">
        <v>5231</v>
      </c>
      <c r="I2687">
        <f t="shared" si="124"/>
        <v>2686</v>
      </c>
      <c r="J2687">
        <f t="shared" si="125"/>
        <v>2686</v>
      </c>
      <c r="K2687">
        <f t="shared" si="123"/>
        <v>1</v>
      </c>
      <c r="L2687" t="b">
        <f>COUNTIF($N$2:N2687, N2687)=1</f>
        <v>1</v>
      </c>
      <c r="M2687" s="37">
        <f>IF( $Q2687, MAX($M$1:M2686)+1, 0)</f>
        <v>0</v>
      </c>
      <c r="N2687" t="str" cm="1">
        <f t="array" ref="N2687">INDEX($A$9:$F$1048576, $J2687, $K2687 )</f>
        <v>70510</v>
      </c>
      <c r="O2687" t="str" cm="1">
        <f t="array" ref="O2687">INDEX($B$9:$F$1048576, $J2687, $K2687 )</f>
        <v>주택금융공사MBS2023-18(1-2)</v>
      </c>
      <c r="P2687" t="str" cm="1">
        <f t="array" ref="P2687">IF( $L2687, TRIM(_xll.IMDP("IR", $G$5&amp;$N2687, $G$6)), "" )</f>
        <v/>
      </c>
      <c r="Q2687" t="b" cm="1">
        <f t="array" ref="Q2687">IF(
    $U$1=1, AND($P2687&lt;&gt;"", $P2687&lt;&gt;"...", $P2687&lt;&gt;"입력오류"),
    IF(
        $U$18=1, AND($P2687&lt;&gt;"", $P2687&lt;&gt;"...", $P2687&lt;&gt;"입력오류", ISNUMBER(FIND(INDEX($T$2:$T$7,$U$1),$P2687))),
        IF(
            $U$17="기타", AND($P2687&lt;&gt;"", $P2687&lt;&gt;"...", $P2687&lt;&gt;"입력오류", NOT(ISNUMBER(FIND($T$21:$T$34,$P2687)))),
            AND($P2687&lt;&gt;"", $P2687&lt;&gt;"...", $P2687&lt;&gt;"입력오류", $T$19=$P2687)
        )
    )
)</f>
        <v>0</v>
      </c>
    </row>
    <row r="2688" spans="1:17">
      <c r="A2688" t="s">
        <v>5232</v>
      </c>
      <c r="B2688" t="s">
        <v>5233</v>
      </c>
      <c r="I2688">
        <f t="shared" si="124"/>
        <v>2687</v>
      </c>
      <c r="J2688">
        <f t="shared" si="125"/>
        <v>2687</v>
      </c>
      <c r="K2688">
        <f t="shared" si="123"/>
        <v>1</v>
      </c>
      <c r="L2688" t="b">
        <f>COUNTIF($N$2:N2688, N2688)=1</f>
        <v>1</v>
      </c>
      <c r="M2688" s="37">
        <f>IF( $Q2688, MAX($M$1:M2687)+1, 0)</f>
        <v>0</v>
      </c>
      <c r="N2688" t="str" cm="1">
        <f t="array" ref="N2688">INDEX($A$9:$F$1048576, $J2688, $K2688 )</f>
        <v>70511</v>
      </c>
      <c r="O2688" t="str" cm="1">
        <f t="array" ref="O2688">INDEX($B$9:$F$1048576, $J2688, $K2688 )</f>
        <v>주택금융공사MBS2023-18(1-3)</v>
      </c>
      <c r="P2688" t="str" cm="1">
        <f t="array" ref="P2688">IF( $L2688, TRIM(_xll.IMDP("IR", $G$5&amp;$N2688, $G$6)), "" )</f>
        <v/>
      </c>
      <c r="Q2688" t="b" cm="1">
        <f t="array" ref="Q2688">IF(
    $U$1=1, AND($P2688&lt;&gt;"", $P2688&lt;&gt;"...", $P2688&lt;&gt;"입력오류"),
    IF(
        $U$18=1, AND($P2688&lt;&gt;"", $P2688&lt;&gt;"...", $P2688&lt;&gt;"입력오류", ISNUMBER(FIND(INDEX($T$2:$T$7,$U$1),$P2688))),
        IF(
            $U$17="기타", AND($P2688&lt;&gt;"", $P2688&lt;&gt;"...", $P2688&lt;&gt;"입력오류", NOT(ISNUMBER(FIND($T$21:$T$34,$P2688)))),
            AND($P2688&lt;&gt;"", $P2688&lt;&gt;"...", $P2688&lt;&gt;"입력오류", $T$19=$P2688)
        )
    )
)</f>
        <v>0</v>
      </c>
    </row>
    <row r="2689" spans="1:17">
      <c r="A2689" t="s">
        <v>5234</v>
      </c>
      <c r="B2689" t="s">
        <v>5235</v>
      </c>
      <c r="I2689">
        <f t="shared" si="124"/>
        <v>2688</v>
      </c>
      <c r="J2689">
        <f t="shared" si="125"/>
        <v>2688</v>
      </c>
      <c r="K2689">
        <f t="shared" si="123"/>
        <v>1</v>
      </c>
      <c r="L2689" t="b">
        <f>COUNTIF($N$2:N2689, N2689)=1</f>
        <v>1</v>
      </c>
      <c r="M2689" s="37">
        <f>IF( $Q2689, MAX($M$1:M2688)+1, 0)</f>
        <v>0</v>
      </c>
      <c r="N2689" t="str" cm="1">
        <f t="array" ref="N2689">INDEX($A$9:$F$1048576, $J2689, $K2689 )</f>
        <v>70512</v>
      </c>
      <c r="O2689" t="str" cm="1">
        <f t="array" ref="O2689">INDEX($B$9:$F$1048576, $J2689, $K2689 )</f>
        <v>주택금융공사MBS2023-18(1-4)</v>
      </c>
      <c r="P2689" t="str" cm="1">
        <f t="array" ref="P2689">IF( $L2689, TRIM(_xll.IMDP("IR", $G$5&amp;$N2689, $G$6)), "" )</f>
        <v/>
      </c>
      <c r="Q2689" t="b" cm="1">
        <f t="array" ref="Q2689">IF(
    $U$1=1, AND($P2689&lt;&gt;"", $P2689&lt;&gt;"...", $P2689&lt;&gt;"입력오류"),
    IF(
        $U$18=1, AND($P2689&lt;&gt;"", $P2689&lt;&gt;"...", $P2689&lt;&gt;"입력오류", ISNUMBER(FIND(INDEX($T$2:$T$7,$U$1),$P2689))),
        IF(
            $U$17="기타", AND($P2689&lt;&gt;"", $P2689&lt;&gt;"...", $P2689&lt;&gt;"입력오류", NOT(ISNUMBER(FIND($T$21:$T$34,$P2689)))),
            AND($P2689&lt;&gt;"", $P2689&lt;&gt;"...", $P2689&lt;&gt;"입력오류", $T$19=$P2689)
        )
    )
)</f>
        <v>0</v>
      </c>
    </row>
    <row r="2690" spans="1:17">
      <c r="A2690" t="s">
        <v>5236</v>
      </c>
      <c r="B2690" t="s">
        <v>5237</v>
      </c>
      <c r="I2690">
        <f t="shared" si="124"/>
        <v>2689</v>
      </c>
      <c r="J2690">
        <f t="shared" si="125"/>
        <v>2689</v>
      </c>
      <c r="K2690">
        <f t="shared" ref="K2690:K2753" si="126">IF( $I2690&gt;$G$4, NA(), IF($I2690&gt;$G$3, 5, IF($I2690&gt;$G$2, 3, 1 ) ) )</f>
        <v>1</v>
      </c>
      <c r="L2690" t="b">
        <f>COUNTIF($N$2:N2690, N2690)=1</f>
        <v>1</v>
      </c>
      <c r="M2690" s="37">
        <f>IF( $Q2690, MAX($M$1:M2689)+1, 0)</f>
        <v>0</v>
      </c>
      <c r="N2690" t="str" cm="1">
        <f t="array" ref="N2690">INDEX($A$9:$F$1048576, $J2690, $K2690 )</f>
        <v>70546</v>
      </c>
      <c r="O2690" t="str" cm="1">
        <f t="array" ref="O2690">INDEX($B$9:$F$1048576, $J2690, $K2690 )</f>
        <v>더블유에이치2306(유)1</v>
      </c>
      <c r="P2690" t="str" cm="1">
        <f t="array" ref="P2690">IF( $L2690, TRIM(_xll.IMDP("IR", $G$5&amp;$N2690, $G$6)), "" )</f>
        <v/>
      </c>
      <c r="Q2690" t="b" cm="1">
        <f t="array" ref="Q2690">IF(
    $U$1=1, AND($P2690&lt;&gt;"", $P2690&lt;&gt;"...", $P2690&lt;&gt;"입력오류"),
    IF(
        $U$18=1, AND($P2690&lt;&gt;"", $P2690&lt;&gt;"...", $P2690&lt;&gt;"입력오류", ISNUMBER(FIND(INDEX($T$2:$T$7,$U$1),$P2690))),
        IF(
            $U$17="기타", AND($P2690&lt;&gt;"", $P2690&lt;&gt;"...", $P2690&lt;&gt;"입력오류", NOT(ISNUMBER(FIND($T$21:$T$34,$P2690)))),
            AND($P2690&lt;&gt;"", $P2690&lt;&gt;"...", $P2690&lt;&gt;"입력오류", $T$19=$P2690)
        )
    )
)</f>
        <v>0</v>
      </c>
    </row>
    <row r="2691" spans="1:17">
      <c r="A2691" t="s">
        <v>5238</v>
      </c>
      <c r="B2691" t="s">
        <v>5239</v>
      </c>
      <c r="I2691">
        <f t="shared" ref="I2691:I2754" si="127">ROW()-1</f>
        <v>2690</v>
      </c>
      <c r="J2691">
        <f t="shared" ref="J2691:J2754" si="128">IF( $I2691&gt;$G$4, NA(), IF($I2691&gt;$G$3, $I2691-$G$3, IF($I2691&gt;$G$2, $I2691-$G$2, $I2691 ) ) )</f>
        <v>2690</v>
      </c>
      <c r="K2691">
        <f t="shared" si="126"/>
        <v>1</v>
      </c>
      <c r="L2691" t="b">
        <f>COUNTIF($N$2:N2691, N2691)=1</f>
        <v>1</v>
      </c>
      <c r="M2691" s="37">
        <f>IF( $Q2691, MAX($M$1:M2690)+1, 0)</f>
        <v>0</v>
      </c>
      <c r="N2691" t="str" cm="1">
        <f t="array" ref="N2691">INDEX($A$9:$F$1048576, $J2691, $K2691 )</f>
        <v>70548</v>
      </c>
      <c r="O2691" t="str" cm="1">
        <f t="array" ref="O2691">INDEX($B$9:$F$1048576, $J2691, $K2691 )</f>
        <v>제일사랑제6차(유)1</v>
      </c>
      <c r="P2691" t="str" cm="1">
        <f t="array" ref="P2691">IF( $L2691, TRIM(_xll.IMDP("IR", $G$5&amp;$N2691, $G$6)), "" )</f>
        <v/>
      </c>
      <c r="Q2691" t="b" cm="1">
        <f t="array" ref="Q2691">IF(
    $U$1=1, AND($P2691&lt;&gt;"", $P2691&lt;&gt;"...", $P2691&lt;&gt;"입력오류"),
    IF(
        $U$18=1, AND($P2691&lt;&gt;"", $P2691&lt;&gt;"...", $P2691&lt;&gt;"입력오류", ISNUMBER(FIND(INDEX($T$2:$T$7,$U$1),$P2691))),
        IF(
            $U$17="기타", AND($P2691&lt;&gt;"", $P2691&lt;&gt;"...", $P2691&lt;&gt;"입력오류", NOT(ISNUMBER(FIND($T$21:$T$34,$P2691)))),
            AND($P2691&lt;&gt;"", $P2691&lt;&gt;"...", $P2691&lt;&gt;"입력오류", $T$19=$P2691)
        )
    )
)</f>
        <v>0</v>
      </c>
    </row>
    <row r="2692" spans="1:17">
      <c r="A2692" t="s">
        <v>5240</v>
      </c>
      <c r="B2692" t="s">
        <v>5241</v>
      </c>
      <c r="I2692">
        <f t="shared" si="127"/>
        <v>2691</v>
      </c>
      <c r="J2692">
        <f t="shared" si="128"/>
        <v>2691</v>
      </c>
      <c r="K2692">
        <f t="shared" si="126"/>
        <v>1</v>
      </c>
      <c r="L2692" t="b">
        <f>COUNTIF($N$2:N2692, N2692)=1</f>
        <v>1</v>
      </c>
      <c r="M2692" s="37">
        <f>IF( $Q2692, MAX($M$1:M2691)+1, 0)</f>
        <v>0</v>
      </c>
      <c r="N2692" t="str" cm="1">
        <f t="array" ref="N2692">INDEX($A$9:$F$1048576, $J2692, $K2692 )</f>
        <v>70549</v>
      </c>
      <c r="O2692" t="str" cm="1">
        <f t="array" ref="O2692">INDEX($B$9:$F$1048576, $J2692, $K2692 )</f>
        <v>제일사랑제6차(유)2</v>
      </c>
      <c r="P2692" t="str" cm="1">
        <f t="array" ref="P2692">IF( $L2692, TRIM(_xll.IMDP("IR", $G$5&amp;$N2692, $G$6)), "" )</f>
        <v/>
      </c>
      <c r="Q2692" t="b" cm="1">
        <f t="array" ref="Q2692">IF(
    $U$1=1, AND($P2692&lt;&gt;"", $P2692&lt;&gt;"...", $P2692&lt;&gt;"입력오류"),
    IF(
        $U$18=1, AND($P2692&lt;&gt;"", $P2692&lt;&gt;"...", $P2692&lt;&gt;"입력오류", ISNUMBER(FIND(INDEX($T$2:$T$7,$U$1),$P2692))),
        IF(
            $U$17="기타", AND($P2692&lt;&gt;"", $P2692&lt;&gt;"...", $P2692&lt;&gt;"입력오류", NOT(ISNUMBER(FIND($T$21:$T$34,$P2692)))),
            AND($P2692&lt;&gt;"", $P2692&lt;&gt;"...", $P2692&lt;&gt;"입력오류", $T$19=$P2692)
        )
    )
)</f>
        <v>0</v>
      </c>
    </row>
    <row r="2693" spans="1:17">
      <c r="A2693" t="s">
        <v>5242</v>
      </c>
      <c r="B2693" t="s">
        <v>5243</v>
      </c>
      <c r="I2693">
        <f t="shared" si="127"/>
        <v>2692</v>
      </c>
      <c r="J2693">
        <f t="shared" si="128"/>
        <v>2692</v>
      </c>
      <c r="K2693">
        <f t="shared" si="126"/>
        <v>1</v>
      </c>
      <c r="L2693" t="b">
        <f>COUNTIF($N$2:N2693, N2693)=1</f>
        <v>1</v>
      </c>
      <c r="M2693" s="37">
        <f>IF( $Q2693, MAX($M$1:M2692)+1, 0)</f>
        <v>0</v>
      </c>
      <c r="N2693" t="str" cm="1">
        <f t="array" ref="N2693">INDEX($A$9:$F$1048576, $J2693, $K2693 )</f>
        <v>70553</v>
      </c>
      <c r="O2693" t="str" cm="1">
        <f t="array" ref="O2693">INDEX($B$9:$F$1048576, $J2693, $K2693 )</f>
        <v>아이피씨제1차(유)1-1</v>
      </c>
      <c r="P2693" t="str" cm="1">
        <f t="array" ref="P2693">IF( $L2693, TRIM(_xll.IMDP("IR", $G$5&amp;$N2693, $G$6)), "" )</f>
        <v/>
      </c>
      <c r="Q2693" t="b" cm="1">
        <f t="array" ref="Q2693">IF(
    $U$1=1, AND($P2693&lt;&gt;"", $P2693&lt;&gt;"...", $P2693&lt;&gt;"입력오류"),
    IF(
        $U$18=1, AND($P2693&lt;&gt;"", $P2693&lt;&gt;"...", $P2693&lt;&gt;"입력오류", ISNUMBER(FIND(INDEX($T$2:$T$7,$U$1),$P2693))),
        IF(
            $U$17="기타", AND($P2693&lt;&gt;"", $P2693&lt;&gt;"...", $P2693&lt;&gt;"입력오류", NOT(ISNUMBER(FIND($T$21:$T$34,$P2693)))),
            AND($P2693&lt;&gt;"", $P2693&lt;&gt;"...", $P2693&lt;&gt;"입력오류", $T$19=$P2693)
        )
    )
)</f>
        <v>0</v>
      </c>
    </row>
    <row r="2694" spans="1:17">
      <c r="A2694" t="s">
        <v>5244</v>
      </c>
      <c r="B2694" t="s">
        <v>5245</v>
      </c>
      <c r="I2694">
        <f t="shared" si="127"/>
        <v>2693</v>
      </c>
      <c r="J2694">
        <f t="shared" si="128"/>
        <v>2693</v>
      </c>
      <c r="K2694">
        <f t="shared" si="126"/>
        <v>1</v>
      </c>
      <c r="L2694" t="b">
        <f>COUNTIF($N$2:N2694, N2694)=1</f>
        <v>1</v>
      </c>
      <c r="M2694" s="37">
        <f>IF( $Q2694, MAX($M$1:M2693)+1, 0)</f>
        <v>0</v>
      </c>
      <c r="N2694" t="str" cm="1">
        <f t="array" ref="N2694">INDEX($A$9:$F$1048576, $J2694, $K2694 )</f>
        <v>70554</v>
      </c>
      <c r="O2694" t="str" cm="1">
        <f t="array" ref="O2694">INDEX($B$9:$F$1048576, $J2694, $K2694 )</f>
        <v>아이피씨제1차(유)1-2</v>
      </c>
      <c r="P2694" t="str" cm="1">
        <f t="array" ref="P2694">IF( $L2694, TRIM(_xll.IMDP("IR", $G$5&amp;$N2694, $G$6)), "" )</f>
        <v/>
      </c>
      <c r="Q2694" t="b" cm="1">
        <f t="array" ref="Q2694">IF(
    $U$1=1, AND($P2694&lt;&gt;"", $P2694&lt;&gt;"...", $P2694&lt;&gt;"입력오류"),
    IF(
        $U$18=1, AND($P2694&lt;&gt;"", $P2694&lt;&gt;"...", $P2694&lt;&gt;"입력오류", ISNUMBER(FIND(INDEX($T$2:$T$7,$U$1),$P2694))),
        IF(
            $U$17="기타", AND($P2694&lt;&gt;"", $P2694&lt;&gt;"...", $P2694&lt;&gt;"입력오류", NOT(ISNUMBER(FIND($T$21:$T$34,$P2694)))),
            AND($P2694&lt;&gt;"", $P2694&lt;&gt;"...", $P2694&lt;&gt;"입력오류", $T$19=$P2694)
        )
    )
)</f>
        <v>0</v>
      </c>
    </row>
    <row r="2695" spans="1:17">
      <c r="A2695" t="s">
        <v>5246</v>
      </c>
      <c r="B2695" t="s">
        <v>5247</v>
      </c>
      <c r="I2695">
        <f t="shared" si="127"/>
        <v>2694</v>
      </c>
      <c r="J2695">
        <f t="shared" si="128"/>
        <v>2694</v>
      </c>
      <c r="K2695">
        <f t="shared" si="126"/>
        <v>1</v>
      </c>
      <c r="L2695" t="b">
        <f>COUNTIF($N$2:N2695, N2695)=1</f>
        <v>1</v>
      </c>
      <c r="M2695" s="37">
        <f>IF( $Q2695, MAX($M$1:M2694)+1, 0)</f>
        <v>0</v>
      </c>
      <c r="N2695" t="str" cm="1">
        <f t="array" ref="N2695">INDEX($A$9:$F$1048576, $J2695, $K2695 )</f>
        <v>70555</v>
      </c>
      <c r="O2695" t="str" cm="1">
        <f t="array" ref="O2695">INDEX($B$9:$F$1048576, $J2695, $K2695 )</f>
        <v>아이피씨제1차(유)1-3</v>
      </c>
      <c r="P2695" t="str" cm="1">
        <f t="array" ref="P2695">IF( $L2695, TRIM(_xll.IMDP("IR", $G$5&amp;$N2695, $G$6)), "" )</f>
        <v/>
      </c>
      <c r="Q2695" t="b" cm="1">
        <f t="array" ref="Q2695">IF(
    $U$1=1, AND($P2695&lt;&gt;"", $P2695&lt;&gt;"...", $P2695&lt;&gt;"입력오류"),
    IF(
        $U$18=1, AND($P2695&lt;&gt;"", $P2695&lt;&gt;"...", $P2695&lt;&gt;"입력오류", ISNUMBER(FIND(INDEX($T$2:$T$7,$U$1),$P2695))),
        IF(
            $U$17="기타", AND($P2695&lt;&gt;"", $P2695&lt;&gt;"...", $P2695&lt;&gt;"입력오류", NOT(ISNUMBER(FIND($T$21:$T$34,$P2695)))),
            AND($P2695&lt;&gt;"", $P2695&lt;&gt;"...", $P2695&lt;&gt;"입력오류", $T$19=$P2695)
        )
    )
)</f>
        <v>0</v>
      </c>
    </row>
    <row r="2696" spans="1:17">
      <c r="A2696" t="s">
        <v>5248</v>
      </c>
      <c r="B2696" t="s">
        <v>5249</v>
      </c>
      <c r="I2696">
        <f t="shared" si="127"/>
        <v>2695</v>
      </c>
      <c r="J2696">
        <f t="shared" si="128"/>
        <v>2695</v>
      </c>
      <c r="K2696">
        <f t="shared" si="126"/>
        <v>1</v>
      </c>
      <c r="L2696" t="b">
        <f>COUNTIF($N$2:N2696, N2696)=1</f>
        <v>1</v>
      </c>
      <c r="M2696" s="37">
        <f>IF( $Q2696, MAX($M$1:M2695)+1, 0)</f>
        <v>0</v>
      </c>
      <c r="N2696" t="str" cm="1">
        <f t="array" ref="N2696">INDEX($A$9:$F$1048576, $J2696, $K2696 )</f>
        <v>70566</v>
      </c>
      <c r="O2696" t="str" cm="1">
        <f t="array" ref="O2696">INDEX($B$9:$F$1048576, $J2696, $K2696 )</f>
        <v>주택금융공사MBS2023-19(1-1)</v>
      </c>
      <c r="P2696" t="str" cm="1">
        <f t="array" ref="P2696">IF( $L2696, TRIM(_xll.IMDP("IR", $G$5&amp;$N2696, $G$6)), "" )</f>
        <v/>
      </c>
      <c r="Q2696" t="b" cm="1">
        <f t="array" ref="Q2696">IF(
    $U$1=1, AND($P2696&lt;&gt;"", $P2696&lt;&gt;"...", $P2696&lt;&gt;"입력오류"),
    IF(
        $U$18=1, AND($P2696&lt;&gt;"", $P2696&lt;&gt;"...", $P2696&lt;&gt;"입력오류", ISNUMBER(FIND(INDEX($T$2:$T$7,$U$1),$P2696))),
        IF(
            $U$17="기타", AND($P2696&lt;&gt;"", $P2696&lt;&gt;"...", $P2696&lt;&gt;"입력오류", NOT(ISNUMBER(FIND($T$21:$T$34,$P2696)))),
            AND($P2696&lt;&gt;"", $P2696&lt;&gt;"...", $P2696&lt;&gt;"입력오류", $T$19=$P2696)
        )
    )
)</f>
        <v>0</v>
      </c>
    </row>
    <row r="2697" spans="1:17">
      <c r="A2697" t="s">
        <v>5250</v>
      </c>
      <c r="B2697" t="s">
        <v>5251</v>
      </c>
      <c r="I2697">
        <f t="shared" si="127"/>
        <v>2696</v>
      </c>
      <c r="J2697">
        <f t="shared" si="128"/>
        <v>2696</v>
      </c>
      <c r="K2697">
        <f t="shared" si="126"/>
        <v>1</v>
      </c>
      <c r="L2697" t="b">
        <f>COUNTIF($N$2:N2697, N2697)=1</f>
        <v>1</v>
      </c>
      <c r="M2697" s="37">
        <f>IF( $Q2697, MAX($M$1:M2696)+1, 0)</f>
        <v>0</v>
      </c>
      <c r="N2697" t="str" cm="1">
        <f t="array" ref="N2697">INDEX($A$9:$F$1048576, $J2697, $K2697 )</f>
        <v>70567</v>
      </c>
      <c r="O2697" t="str" cm="1">
        <f t="array" ref="O2697">INDEX($B$9:$F$1048576, $J2697, $K2697 )</f>
        <v>주택금융공사MBS2023-19(1-2)</v>
      </c>
      <c r="P2697" t="str" cm="1">
        <f t="array" ref="P2697">IF( $L2697, TRIM(_xll.IMDP("IR", $G$5&amp;$N2697, $G$6)), "" )</f>
        <v/>
      </c>
      <c r="Q2697" t="b" cm="1">
        <f t="array" ref="Q2697">IF(
    $U$1=1, AND($P2697&lt;&gt;"", $P2697&lt;&gt;"...", $P2697&lt;&gt;"입력오류"),
    IF(
        $U$18=1, AND($P2697&lt;&gt;"", $P2697&lt;&gt;"...", $P2697&lt;&gt;"입력오류", ISNUMBER(FIND(INDEX($T$2:$T$7,$U$1),$P2697))),
        IF(
            $U$17="기타", AND($P2697&lt;&gt;"", $P2697&lt;&gt;"...", $P2697&lt;&gt;"입력오류", NOT(ISNUMBER(FIND($T$21:$T$34,$P2697)))),
            AND($P2697&lt;&gt;"", $P2697&lt;&gt;"...", $P2697&lt;&gt;"입력오류", $T$19=$P2697)
        )
    )
)</f>
        <v>0</v>
      </c>
    </row>
    <row r="2698" spans="1:17">
      <c r="A2698" t="s">
        <v>5252</v>
      </c>
      <c r="B2698" t="s">
        <v>5253</v>
      </c>
      <c r="I2698">
        <f t="shared" si="127"/>
        <v>2697</v>
      </c>
      <c r="J2698">
        <f t="shared" si="128"/>
        <v>2697</v>
      </c>
      <c r="K2698">
        <f t="shared" si="126"/>
        <v>1</v>
      </c>
      <c r="L2698" t="b">
        <f>COUNTIF($N$2:N2698, N2698)=1</f>
        <v>1</v>
      </c>
      <c r="M2698" s="37">
        <f>IF( $Q2698, MAX($M$1:M2697)+1, 0)</f>
        <v>0</v>
      </c>
      <c r="N2698" t="str" cm="1">
        <f t="array" ref="N2698">INDEX($A$9:$F$1048576, $J2698, $K2698 )</f>
        <v>70568</v>
      </c>
      <c r="O2698" t="str" cm="1">
        <f t="array" ref="O2698">INDEX($B$9:$F$1048576, $J2698, $K2698 )</f>
        <v>주택금융공사MBS2023-19(1-3)</v>
      </c>
      <c r="P2698" t="str" cm="1">
        <f t="array" ref="P2698">IF( $L2698, TRIM(_xll.IMDP("IR", $G$5&amp;$N2698, $G$6)), "" )</f>
        <v/>
      </c>
      <c r="Q2698" t="b" cm="1">
        <f t="array" ref="Q2698">IF(
    $U$1=1, AND($P2698&lt;&gt;"", $P2698&lt;&gt;"...", $P2698&lt;&gt;"입력오류"),
    IF(
        $U$18=1, AND($P2698&lt;&gt;"", $P2698&lt;&gt;"...", $P2698&lt;&gt;"입력오류", ISNUMBER(FIND(INDEX($T$2:$T$7,$U$1),$P2698))),
        IF(
            $U$17="기타", AND($P2698&lt;&gt;"", $P2698&lt;&gt;"...", $P2698&lt;&gt;"입력오류", NOT(ISNUMBER(FIND($T$21:$T$34,$P2698)))),
            AND($P2698&lt;&gt;"", $P2698&lt;&gt;"...", $P2698&lt;&gt;"입력오류", $T$19=$P2698)
        )
    )
)</f>
        <v>0</v>
      </c>
    </row>
    <row r="2699" spans="1:17">
      <c r="A2699" t="s">
        <v>5254</v>
      </c>
      <c r="B2699" t="s">
        <v>5255</v>
      </c>
      <c r="I2699">
        <f t="shared" si="127"/>
        <v>2698</v>
      </c>
      <c r="J2699">
        <f t="shared" si="128"/>
        <v>2698</v>
      </c>
      <c r="K2699">
        <f t="shared" si="126"/>
        <v>1</v>
      </c>
      <c r="L2699" t="b">
        <f>COUNTIF($N$2:N2699, N2699)=1</f>
        <v>1</v>
      </c>
      <c r="M2699" s="37">
        <f>IF( $Q2699, MAX($M$1:M2698)+1, 0)</f>
        <v>0</v>
      </c>
      <c r="N2699" t="str" cm="1">
        <f t="array" ref="N2699">INDEX($A$9:$F$1048576, $J2699, $K2699 )</f>
        <v>70569</v>
      </c>
      <c r="O2699" t="str" cm="1">
        <f t="array" ref="O2699">INDEX($B$9:$F$1048576, $J2699, $K2699 )</f>
        <v>주택금융공사MBS2023-19(1-4)</v>
      </c>
      <c r="P2699" t="str" cm="1">
        <f t="array" ref="P2699">IF( $L2699, TRIM(_xll.IMDP("IR", $G$5&amp;$N2699, $G$6)), "" )</f>
        <v/>
      </c>
      <c r="Q2699" t="b" cm="1">
        <f t="array" ref="Q2699">IF(
    $U$1=1, AND($P2699&lt;&gt;"", $P2699&lt;&gt;"...", $P2699&lt;&gt;"입력오류"),
    IF(
        $U$18=1, AND($P2699&lt;&gt;"", $P2699&lt;&gt;"...", $P2699&lt;&gt;"입력오류", ISNUMBER(FIND(INDEX($T$2:$T$7,$U$1),$P2699))),
        IF(
            $U$17="기타", AND($P2699&lt;&gt;"", $P2699&lt;&gt;"...", $P2699&lt;&gt;"입력오류", NOT(ISNUMBER(FIND($T$21:$T$34,$P2699)))),
            AND($P2699&lt;&gt;"", $P2699&lt;&gt;"...", $P2699&lt;&gt;"입력오류", $T$19=$P2699)
        )
    )
)</f>
        <v>0</v>
      </c>
    </row>
    <row r="2700" spans="1:17">
      <c r="A2700" t="s">
        <v>5256</v>
      </c>
      <c r="B2700" t="s">
        <v>5257</v>
      </c>
      <c r="I2700">
        <f t="shared" si="127"/>
        <v>2699</v>
      </c>
      <c r="J2700">
        <f t="shared" si="128"/>
        <v>2699</v>
      </c>
      <c r="K2700">
        <f t="shared" si="126"/>
        <v>1</v>
      </c>
      <c r="L2700" t="b">
        <f>COUNTIF($N$2:N2700, N2700)=1</f>
        <v>1</v>
      </c>
      <c r="M2700" s="37">
        <f>IF( $Q2700, MAX($M$1:M2699)+1, 0)</f>
        <v>0</v>
      </c>
      <c r="N2700" t="str" cm="1">
        <f t="array" ref="N2700">INDEX($A$9:$F$1048576, $J2700, $K2700 )</f>
        <v>70570</v>
      </c>
      <c r="O2700" t="str" cm="1">
        <f t="array" ref="O2700">INDEX($B$9:$F$1048576, $J2700, $K2700 )</f>
        <v>주택금융공사MBS2023-19(1-5)</v>
      </c>
      <c r="P2700" t="str" cm="1">
        <f t="array" ref="P2700">IF( $L2700, TRIM(_xll.IMDP("IR", $G$5&amp;$N2700, $G$6)), "" )</f>
        <v/>
      </c>
      <c r="Q2700" t="b" cm="1">
        <f t="array" ref="Q2700">IF(
    $U$1=1, AND($P2700&lt;&gt;"", $P2700&lt;&gt;"...", $P2700&lt;&gt;"입력오류"),
    IF(
        $U$18=1, AND($P2700&lt;&gt;"", $P2700&lt;&gt;"...", $P2700&lt;&gt;"입력오류", ISNUMBER(FIND(INDEX($T$2:$T$7,$U$1),$P2700))),
        IF(
            $U$17="기타", AND($P2700&lt;&gt;"", $P2700&lt;&gt;"...", $P2700&lt;&gt;"입력오류", NOT(ISNUMBER(FIND($T$21:$T$34,$P2700)))),
            AND($P2700&lt;&gt;"", $P2700&lt;&gt;"...", $P2700&lt;&gt;"입력오류", $T$19=$P2700)
        )
    )
)</f>
        <v>0</v>
      </c>
    </row>
    <row r="2701" spans="1:17">
      <c r="A2701" t="s">
        <v>5258</v>
      </c>
      <c r="B2701" t="s">
        <v>5259</v>
      </c>
      <c r="I2701">
        <f t="shared" si="127"/>
        <v>2700</v>
      </c>
      <c r="J2701">
        <f t="shared" si="128"/>
        <v>2700</v>
      </c>
      <c r="K2701">
        <f t="shared" si="126"/>
        <v>1</v>
      </c>
      <c r="L2701" t="b">
        <f>COUNTIF($N$2:N2701, N2701)=1</f>
        <v>1</v>
      </c>
      <c r="M2701" s="37">
        <f>IF( $Q2701, MAX($M$1:M2700)+1, 0)</f>
        <v>0</v>
      </c>
      <c r="N2701" t="str" cm="1">
        <f t="array" ref="N2701">INDEX($A$9:$F$1048576, $J2701, $K2701 )</f>
        <v>70571</v>
      </c>
      <c r="O2701" t="str" cm="1">
        <f t="array" ref="O2701">INDEX($B$9:$F$1048576, $J2701, $K2701 )</f>
        <v>주택금융공사MBS2023-19(1-6)</v>
      </c>
      <c r="P2701" t="str" cm="1">
        <f t="array" ref="P2701">IF( $L2701, TRIM(_xll.IMDP("IR", $G$5&amp;$N2701, $G$6)), "" )</f>
        <v/>
      </c>
      <c r="Q2701" t="b" cm="1">
        <f t="array" ref="Q2701">IF(
    $U$1=1, AND($P2701&lt;&gt;"", $P2701&lt;&gt;"...", $P2701&lt;&gt;"입력오류"),
    IF(
        $U$18=1, AND($P2701&lt;&gt;"", $P2701&lt;&gt;"...", $P2701&lt;&gt;"입력오류", ISNUMBER(FIND(INDEX($T$2:$T$7,$U$1),$P2701))),
        IF(
            $U$17="기타", AND($P2701&lt;&gt;"", $P2701&lt;&gt;"...", $P2701&lt;&gt;"입력오류", NOT(ISNUMBER(FIND($T$21:$T$34,$P2701)))),
            AND($P2701&lt;&gt;"", $P2701&lt;&gt;"...", $P2701&lt;&gt;"입력오류", $T$19=$P2701)
        )
    )
)</f>
        <v>0</v>
      </c>
    </row>
    <row r="2702" spans="1:17">
      <c r="A2702" t="s">
        <v>5260</v>
      </c>
      <c r="B2702" t="s">
        <v>5261</v>
      </c>
      <c r="I2702">
        <f t="shared" si="127"/>
        <v>2701</v>
      </c>
      <c r="J2702">
        <f t="shared" si="128"/>
        <v>2701</v>
      </c>
      <c r="K2702">
        <f t="shared" si="126"/>
        <v>1</v>
      </c>
      <c r="L2702" t="b">
        <f>COUNTIF($N$2:N2702, N2702)=1</f>
        <v>1</v>
      </c>
      <c r="M2702" s="37">
        <f>IF( $Q2702, MAX($M$1:M2701)+1, 0)</f>
        <v>0</v>
      </c>
      <c r="N2702" t="str" cm="1">
        <f t="array" ref="N2702">INDEX($A$9:$F$1048576, $J2702, $K2702 )</f>
        <v>70572</v>
      </c>
      <c r="O2702" t="str" cm="1">
        <f t="array" ref="O2702">INDEX($B$9:$F$1048576, $J2702, $K2702 )</f>
        <v>주택금융공사MBS2023-19(1-7)</v>
      </c>
      <c r="P2702" t="str" cm="1">
        <f t="array" ref="P2702">IF( $L2702, TRIM(_xll.IMDP("IR", $G$5&amp;$N2702, $G$6)), "" )</f>
        <v/>
      </c>
      <c r="Q2702" t="b" cm="1">
        <f t="array" ref="Q2702">IF(
    $U$1=1, AND($P2702&lt;&gt;"", $P2702&lt;&gt;"...", $P2702&lt;&gt;"입력오류"),
    IF(
        $U$18=1, AND($P2702&lt;&gt;"", $P2702&lt;&gt;"...", $P2702&lt;&gt;"입력오류", ISNUMBER(FIND(INDEX($T$2:$T$7,$U$1),$P2702))),
        IF(
            $U$17="기타", AND($P2702&lt;&gt;"", $P2702&lt;&gt;"...", $P2702&lt;&gt;"입력오류", NOT(ISNUMBER(FIND($T$21:$T$34,$P2702)))),
            AND($P2702&lt;&gt;"", $P2702&lt;&gt;"...", $P2702&lt;&gt;"입력오류", $T$19=$P2702)
        )
    )
)</f>
        <v>0</v>
      </c>
    </row>
    <row r="2703" spans="1:17">
      <c r="A2703" t="s">
        <v>5262</v>
      </c>
      <c r="B2703" t="s">
        <v>5263</v>
      </c>
      <c r="I2703">
        <f t="shared" si="127"/>
        <v>2702</v>
      </c>
      <c r="J2703">
        <f t="shared" si="128"/>
        <v>2702</v>
      </c>
      <c r="K2703">
        <f t="shared" si="126"/>
        <v>1</v>
      </c>
      <c r="L2703" t="b">
        <f>COUNTIF($N$2:N2703, N2703)=1</f>
        <v>1</v>
      </c>
      <c r="M2703" s="37">
        <f>IF( $Q2703, MAX($M$1:M2702)+1, 0)</f>
        <v>0</v>
      </c>
      <c r="N2703" t="str" cm="1">
        <f t="array" ref="N2703">INDEX($A$9:$F$1048576, $J2703, $K2703 )</f>
        <v>70573</v>
      </c>
      <c r="O2703" t="str" cm="1">
        <f t="array" ref="O2703">INDEX($B$9:$F$1048576, $J2703, $K2703 )</f>
        <v>주택금융공사MBS2023-19(1-8)</v>
      </c>
      <c r="P2703" t="str" cm="1">
        <f t="array" ref="P2703">IF( $L2703, TRIM(_xll.IMDP("IR", $G$5&amp;$N2703, $G$6)), "" )</f>
        <v/>
      </c>
      <c r="Q2703" t="b" cm="1">
        <f t="array" ref="Q2703">IF(
    $U$1=1, AND($P2703&lt;&gt;"", $P2703&lt;&gt;"...", $P2703&lt;&gt;"입력오류"),
    IF(
        $U$18=1, AND($P2703&lt;&gt;"", $P2703&lt;&gt;"...", $P2703&lt;&gt;"입력오류", ISNUMBER(FIND(INDEX($T$2:$T$7,$U$1),$P2703))),
        IF(
            $U$17="기타", AND($P2703&lt;&gt;"", $P2703&lt;&gt;"...", $P2703&lt;&gt;"입력오류", NOT(ISNUMBER(FIND($T$21:$T$34,$P2703)))),
            AND($P2703&lt;&gt;"", $P2703&lt;&gt;"...", $P2703&lt;&gt;"입력오류", $T$19=$P2703)
        )
    )
)</f>
        <v>0</v>
      </c>
    </row>
    <row r="2704" spans="1:17">
      <c r="A2704" t="s">
        <v>5264</v>
      </c>
      <c r="B2704" t="s">
        <v>5265</v>
      </c>
      <c r="I2704">
        <f t="shared" si="127"/>
        <v>2703</v>
      </c>
      <c r="J2704">
        <f t="shared" si="128"/>
        <v>2703</v>
      </c>
      <c r="K2704">
        <f t="shared" si="126"/>
        <v>1</v>
      </c>
      <c r="L2704" t="b">
        <f>COUNTIF($N$2:N2704, N2704)=1</f>
        <v>1</v>
      </c>
      <c r="M2704" s="37">
        <f>IF( $Q2704, MAX($M$1:M2703)+1, 0)</f>
        <v>0</v>
      </c>
      <c r="N2704" t="str" cm="1">
        <f t="array" ref="N2704">INDEX($A$9:$F$1048576, $J2704, $K2704 )</f>
        <v>70574</v>
      </c>
      <c r="O2704" t="str" cm="1">
        <f t="array" ref="O2704">INDEX($B$9:$F$1048576, $J2704, $K2704 )</f>
        <v>주택금융공사MBS2023-19(1-9)</v>
      </c>
      <c r="P2704" t="str" cm="1">
        <f t="array" ref="P2704">IF( $L2704, TRIM(_xll.IMDP("IR", $G$5&amp;$N2704, $G$6)), "" )</f>
        <v/>
      </c>
      <c r="Q2704" t="b" cm="1">
        <f t="array" ref="Q2704">IF(
    $U$1=1, AND($P2704&lt;&gt;"", $P2704&lt;&gt;"...", $P2704&lt;&gt;"입력오류"),
    IF(
        $U$18=1, AND($P2704&lt;&gt;"", $P2704&lt;&gt;"...", $P2704&lt;&gt;"입력오류", ISNUMBER(FIND(INDEX($T$2:$T$7,$U$1),$P2704))),
        IF(
            $U$17="기타", AND($P2704&lt;&gt;"", $P2704&lt;&gt;"...", $P2704&lt;&gt;"입력오류", NOT(ISNUMBER(FIND($T$21:$T$34,$P2704)))),
            AND($P2704&lt;&gt;"", $P2704&lt;&gt;"...", $P2704&lt;&gt;"입력오류", $T$19=$P2704)
        )
    )
)</f>
        <v>0</v>
      </c>
    </row>
    <row r="2705" spans="1:17">
      <c r="A2705" t="s">
        <v>5266</v>
      </c>
      <c r="B2705" t="s">
        <v>5267</v>
      </c>
      <c r="I2705">
        <f t="shared" si="127"/>
        <v>2704</v>
      </c>
      <c r="J2705">
        <f t="shared" si="128"/>
        <v>2704</v>
      </c>
      <c r="K2705">
        <f t="shared" si="126"/>
        <v>1</v>
      </c>
      <c r="L2705" t="b">
        <f>COUNTIF($N$2:N2705, N2705)=1</f>
        <v>1</v>
      </c>
      <c r="M2705" s="37">
        <f>IF( $Q2705, MAX($M$1:M2704)+1, 0)</f>
        <v>0</v>
      </c>
      <c r="N2705" t="str" cm="1">
        <f t="array" ref="N2705">INDEX($A$9:$F$1048576, $J2705, $K2705 )</f>
        <v>70576</v>
      </c>
      <c r="O2705" t="str" cm="1">
        <f t="array" ref="O2705">INDEX($B$9:$F$1048576, $J2705, $K2705 )</f>
        <v>증금타임제12차(유)1-1</v>
      </c>
      <c r="P2705" t="str" cm="1">
        <f t="array" ref="P2705">IF( $L2705, TRIM(_xll.IMDP("IR", $G$5&amp;$N2705, $G$6)), "" )</f>
        <v/>
      </c>
      <c r="Q2705" t="b" cm="1">
        <f t="array" ref="Q2705">IF(
    $U$1=1, AND($P2705&lt;&gt;"", $P2705&lt;&gt;"...", $P2705&lt;&gt;"입력오류"),
    IF(
        $U$18=1, AND($P2705&lt;&gt;"", $P2705&lt;&gt;"...", $P2705&lt;&gt;"입력오류", ISNUMBER(FIND(INDEX($T$2:$T$7,$U$1),$P2705))),
        IF(
            $U$17="기타", AND($P2705&lt;&gt;"", $P2705&lt;&gt;"...", $P2705&lt;&gt;"입력오류", NOT(ISNUMBER(FIND($T$21:$T$34,$P2705)))),
            AND($P2705&lt;&gt;"", $P2705&lt;&gt;"...", $P2705&lt;&gt;"입력오류", $T$19=$P2705)
        )
    )
)</f>
        <v>0</v>
      </c>
    </row>
    <row r="2706" spans="1:17">
      <c r="A2706" t="s">
        <v>5268</v>
      </c>
      <c r="B2706" t="s">
        <v>5269</v>
      </c>
      <c r="I2706">
        <f t="shared" si="127"/>
        <v>2705</v>
      </c>
      <c r="J2706">
        <f t="shared" si="128"/>
        <v>2705</v>
      </c>
      <c r="K2706">
        <f t="shared" si="126"/>
        <v>1</v>
      </c>
      <c r="L2706" t="b">
        <f>COUNTIF($N$2:N2706, N2706)=1</f>
        <v>1</v>
      </c>
      <c r="M2706" s="37">
        <f>IF( $Q2706, MAX($M$1:M2705)+1, 0)</f>
        <v>0</v>
      </c>
      <c r="N2706" t="str" cm="1">
        <f t="array" ref="N2706">INDEX($A$9:$F$1048576, $J2706, $K2706 )</f>
        <v>70577</v>
      </c>
      <c r="O2706" t="str" cm="1">
        <f t="array" ref="O2706">INDEX($B$9:$F$1048576, $J2706, $K2706 )</f>
        <v>증금타임제13차(유)1-1</v>
      </c>
      <c r="P2706" t="str" cm="1">
        <f t="array" ref="P2706">IF( $L2706, TRIM(_xll.IMDP("IR", $G$5&amp;$N2706, $G$6)), "" )</f>
        <v/>
      </c>
      <c r="Q2706" t="b" cm="1">
        <f t="array" ref="Q2706">IF(
    $U$1=1, AND($P2706&lt;&gt;"", $P2706&lt;&gt;"...", $P2706&lt;&gt;"입력오류"),
    IF(
        $U$18=1, AND($P2706&lt;&gt;"", $P2706&lt;&gt;"...", $P2706&lt;&gt;"입력오류", ISNUMBER(FIND(INDEX($T$2:$T$7,$U$1),$P2706))),
        IF(
            $U$17="기타", AND($P2706&lt;&gt;"", $P2706&lt;&gt;"...", $P2706&lt;&gt;"입력오류", NOT(ISNUMBER(FIND($T$21:$T$34,$P2706)))),
            AND($P2706&lt;&gt;"", $P2706&lt;&gt;"...", $P2706&lt;&gt;"입력오류", $T$19=$P2706)
        )
    )
)</f>
        <v>0</v>
      </c>
    </row>
    <row r="2707" spans="1:17">
      <c r="A2707" t="s">
        <v>5270</v>
      </c>
      <c r="B2707" t="s">
        <v>5271</v>
      </c>
      <c r="I2707">
        <f t="shared" si="127"/>
        <v>2706</v>
      </c>
      <c r="J2707">
        <f t="shared" si="128"/>
        <v>2706</v>
      </c>
      <c r="K2707">
        <f t="shared" si="126"/>
        <v>1</v>
      </c>
      <c r="L2707" t="b">
        <f>COUNTIF($N$2:N2707, N2707)=1</f>
        <v>1</v>
      </c>
      <c r="M2707" s="37">
        <f>IF( $Q2707, MAX($M$1:M2706)+1, 0)</f>
        <v>0</v>
      </c>
      <c r="N2707" t="str" cm="1">
        <f t="array" ref="N2707">INDEX($A$9:$F$1048576, $J2707, $K2707 )</f>
        <v>70578</v>
      </c>
      <c r="O2707" t="str" cm="1">
        <f t="array" ref="O2707">INDEX($B$9:$F$1048576, $J2707, $K2707 )</f>
        <v>이터널제1차(유)1-2</v>
      </c>
      <c r="P2707" t="str" cm="1">
        <f t="array" ref="P2707">IF( $L2707, TRIM(_xll.IMDP("IR", $G$5&amp;$N2707, $G$6)), "" )</f>
        <v/>
      </c>
      <c r="Q2707" t="b" cm="1">
        <f t="array" ref="Q2707">IF(
    $U$1=1, AND($P2707&lt;&gt;"", $P2707&lt;&gt;"...", $P2707&lt;&gt;"입력오류"),
    IF(
        $U$18=1, AND($P2707&lt;&gt;"", $P2707&lt;&gt;"...", $P2707&lt;&gt;"입력오류", ISNUMBER(FIND(INDEX($T$2:$T$7,$U$1),$P2707))),
        IF(
            $U$17="기타", AND($P2707&lt;&gt;"", $P2707&lt;&gt;"...", $P2707&lt;&gt;"입력오류", NOT(ISNUMBER(FIND($T$21:$T$34,$P2707)))),
            AND($P2707&lt;&gt;"", $P2707&lt;&gt;"...", $P2707&lt;&gt;"입력오류", $T$19=$P2707)
        )
    )
)</f>
        <v>0</v>
      </c>
    </row>
    <row r="2708" spans="1:17">
      <c r="A2708" t="s">
        <v>5272</v>
      </c>
      <c r="B2708" t="s">
        <v>5273</v>
      </c>
      <c r="I2708">
        <f t="shared" si="127"/>
        <v>2707</v>
      </c>
      <c r="J2708">
        <f t="shared" si="128"/>
        <v>2707</v>
      </c>
      <c r="K2708">
        <f t="shared" si="126"/>
        <v>1</v>
      </c>
      <c r="L2708" t="b">
        <f>COUNTIF($N$2:N2708, N2708)=1</f>
        <v>1</v>
      </c>
      <c r="M2708" s="37">
        <f>IF( $Q2708, MAX($M$1:M2707)+1, 0)</f>
        <v>0</v>
      </c>
      <c r="N2708" t="str" cm="1">
        <f t="array" ref="N2708">INDEX($A$9:$F$1048576, $J2708, $K2708 )</f>
        <v>70589</v>
      </c>
      <c r="O2708" t="str" cm="1">
        <f t="array" ref="O2708">INDEX($B$9:$F$1048576, $J2708, $K2708 )</f>
        <v>신보2023제12차(유)1-1</v>
      </c>
      <c r="P2708" t="str" cm="1">
        <f t="array" ref="P2708">IF( $L2708, TRIM(_xll.IMDP("IR", $G$5&amp;$N2708, $G$6)), "" )</f>
        <v/>
      </c>
      <c r="Q2708" t="b" cm="1">
        <f t="array" ref="Q2708">IF(
    $U$1=1, AND($P2708&lt;&gt;"", $P2708&lt;&gt;"...", $P2708&lt;&gt;"입력오류"),
    IF(
        $U$18=1, AND($P2708&lt;&gt;"", $P2708&lt;&gt;"...", $P2708&lt;&gt;"입력오류", ISNUMBER(FIND(INDEX($T$2:$T$7,$U$1),$P2708))),
        IF(
            $U$17="기타", AND($P2708&lt;&gt;"", $P2708&lt;&gt;"...", $P2708&lt;&gt;"입력오류", NOT(ISNUMBER(FIND($T$21:$T$34,$P2708)))),
            AND($P2708&lt;&gt;"", $P2708&lt;&gt;"...", $P2708&lt;&gt;"입력오류", $T$19=$P2708)
        )
    )
)</f>
        <v>0</v>
      </c>
    </row>
    <row r="2709" spans="1:17">
      <c r="A2709" t="s">
        <v>5274</v>
      </c>
      <c r="B2709" t="s">
        <v>5275</v>
      </c>
      <c r="I2709">
        <f t="shared" si="127"/>
        <v>2708</v>
      </c>
      <c r="J2709">
        <f t="shared" si="128"/>
        <v>2708</v>
      </c>
      <c r="K2709">
        <f t="shared" si="126"/>
        <v>1</v>
      </c>
      <c r="L2709" t="b">
        <f>COUNTIF($N$2:N2709, N2709)=1</f>
        <v>1</v>
      </c>
      <c r="M2709" s="37">
        <f>IF( $Q2709, MAX($M$1:M2708)+1, 0)</f>
        <v>0</v>
      </c>
      <c r="N2709" t="str" cm="1">
        <f t="array" ref="N2709">INDEX($A$9:$F$1048576, $J2709, $K2709 )</f>
        <v>70590</v>
      </c>
      <c r="O2709" t="str" cm="1">
        <f t="array" ref="O2709">INDEX($B$9:$F$1048576, $J2709, $K2709 )</f>
        <v>신보2023제12차(유)1-2</v>
      </c>
      <c r="P2709" t="str" cm="1">
        <f t="array" ref="P2709">IF( $L2709, TRIM(_xll.IMDP("IR", $G$5&amp;$N2709, $G$6)), "" )</f>
        <v/>
      </c>
      <c r="Q2709" t="b" cm="1">
        <f t="array" ref="Q2709">IF(
    $U$1=1, AND($P2709&lt;&gt;"", $P2709&lt;&gt;"...", $P2709&lt;&gt;"입력오류"),
    IF(
        $U$18=1, AND($P2709&lt;&gt;"", $P2709&lt;&gt;"...", $P2709&lt;&gt;"입력오류", ISNUMBER(FIND(INDEX($T$2:$T$7,$U$1),$P2709))),
        IF(
            $U$17="기타", AND($P2709&lt;&gt;"", $P2709&lt;&gt;"...", $P2709&lt;&gt;"입력오류", NOT(ISNUMBER(FIND($T$21:$T$34,$P2709)))),
            AND($P2709&lt;&gt;"", $P2709&lt;&gt;"...", $P2709&lt;&gt;"입력오류", $T$19=$P2709)
        )
    )
)</f>
        <v>0</v>
      </c>
    </row>
    <row r="2710" spans="1:17">
      <c r="A2710" t="s">
        <v>5276</v>
      </c>
      <c r="B2710" t="s">
        <v>5277</v>
      </c>
      <c r="I2710">
        <f t="shared" si="127"/>
        <v>2709</v>
      </c>
      <c r="J2710">
        <f t="shared" si="128"/>
        <v>2709</v>
      </c>
      <c r="K2710">
        <f t="shared" si="126"/>
        <v>1</v>
      </c>
      <c r="L2710" t="b">
        <f>COUNTIF($N$2:N2710, N2710)=1</f>
        <v>1</v>
      </c>
      <c r="M2710" s="37">
        <f>IF( $Q2710, MAX($M$1:M2709)+1, 0)</f>
        <v>0</v>
      </c>
      <c r="N2710" t="str" cm="1">
        <f t="array" ref="N2710">INDEX($A$9:$F$1048576, $J2710, $K2710 )</f>
        <v>70594</v>
      </c>
      <c r="O2710" t="str" cm="1">
        <f t="array" ref="O2710">INDEX($B$9:$F$1048576, $J2710, $K2710 )</f>
        <v>주택금융공사MBS2023-20(1-1)</v>
      </c>
      <c r="P2710" t="str" cm="1">
        <f t="array" ref="P2710">IF( $L2710, TRIM(_xll.IMDP("IR", $G$5&amp;$N2710, $G$6)), "" )</f>
        <v/>
      </c>
      <c r="Q2710" t="b" cm="1">
        <f t="array" ref="Q2710">IF(
    $U$1=1, AND($P2710&lt;&gt;"", $P2710&lt;&gt;"...", $P2710&lt;&gt;"입력오류"),
    IF(
        $U$18=1, AND($P2710&lt;&gt;"", $P2710&lt;&gt;"...", $P2710&lt;&gt;"입력오류", ISNUMBER(FIND(INDEX($T$2:$T$7,$U$1),$P2710))),
        IF(
            $U$17="기타", AND($P2710&lt;&gt;"", $P2710&lt;&gt;"...", $P2710&lt;&gt;"입력오류", NOT(ISNUMBER(FIND($T$21:$T$34,$P2710)))),
            AND($P2710&lt;&gt;"", $P2710&lt;&gt;"...", $P2710&lt;&gt;"입력오류", $T$19=$P2710)
        )
    )
)</f>
        <v>0</v>
      </c>
    </row>
    <row r="2711" spans="1:17">
      <c r="A2711" t="s">
        <v>5278</v>
      </c>
      <c r="B2711" t="s">
        <v>5279</v>
      </c>
      <c r="I2711">
        <f t="shared" si="127"/>
        <v>2710</v>
      </c>
      <c r="J2711">
        <f t="shared" si="128"/>
        <v>2710</v>
      </c>
      <c r="K2711">
        <f t="shared" si="126"/>
        <v>1</v>
      </c>
      <c r="L2711" t="b">
        <f>COUNTIF($N$2:N2711, N2711)=1</f>
        <v>1</v>
      </c>
      <c r="M2711" s="37">
        <f>IF( $Q2711, MAX($M$1:M2710)+1, 0)</f>
        <v>0</v>
      </c>
      <c r="N2711" t="str" cm="1">
        <f t="array" ref="N2711">INDEX($A$9:$F$1048576, $J2711, $K2711 )</f>
        <v>70595</v>
      </c>
      <c r="O2711" t="str" cm="1">
        <f t="array" ref="O2711">INDEX($B$9:$F$1048576, $J2711, $K2711 )</f>
        <v>주택금융공사MBS2023-20(1-2)</v>
      </c>
      <c r="P2711" t="str" cm="1">
        <f t="array" ref="P2711">IF( $L2711, TRIM(_xll.IMDP("IR", $G$5&amp;$N2711, $G$6)), "" )</f>
        <v/>
      </c>
      <c r="Q2711" t="b" cm="1">
        <f t="array" ref="Q2711">IF(
    $U$1=1, AND($P2711&lt;&gt;"", $P2711&lt;&gt;"...", $P2711&lt;&gt;"입력오류"),
    IF(
        $U$18=1, AND($P2711&lt;&gt;"", $P2711&lt;&gt;"...", $P2711&lt;&gt;"입력오류", ISNUMBER(FIND(INDEX($T$2:$T$7,$U$1),$P2711))),
        IF(
            $U$17="기타", AND($P2711&lt;&gt;"", $P2711&lt;&gt;"...", $P2711&lt;&gt;"입력오류", NOT(ISNUMBER(FIND($T$21:$T$34,$P2711)))),
            AND($P2711&lt;&gt;"", $P2711&lt;&gt;"...", $P2711&lt;&gt;"입력오류", $T$19=$P2711)
        )
    )
)</f>
        <v>0</v>
      </c>
    </row>
    <row r="2712" spans="1:17">
      <c r="A2712" t="s">
        <v>5280</v>
      </c>
      <c r="B2712" t="s">
        <v>5281</v>
      </c>
      <c r="I2712">
        <f t="shared" si="127"/>
        <v>2711</v>
      </c>
      <c r="J2712">
        <f t="shared" si="128"/>
        <v>2711</v>
      </c>
      <c r="K2712">
        <f t="shared" si="126"/>
        <v>1</v>
      </c>
      <c r="L2712" t="b">
        <f>COUNTIF($N$2:N2712, N2712)=1</f>
        <v>1</v>
      </c>
      <c r="M2712" s="37">
        <f>IF( $Q2712, MAX($M$1:M2711)+1, 0)</f>
        <v>0</v>
      </c>
      <c r="N2712" t="str" cm="1">
        <f t="array" ref="N2712">INDEX($A$9:$F$1048576, $J2712, $K2712 )</f>
        <v>70596</v>
      </c>
      <c r="O2712" t="str" cm="1">
        <f t="array" ref="O2712">INDEX($B$9:$F$1048576, $J2712, $K2712 )</f>
        <v>주택금융공사MBS2023-20(1-3)</v>
      </c>
      <c r="P2712" t="str" cm="1">
        <f t="array" ref="P2712">IF( $L2712, TRIM(_xll.IMDP("IR", $G$5&amp;$N2712, $G$6)), "" )</f>
        <v/>
      </c>
      <c r="Q2712" t="b" cm="1">
        <f t="array" ref="Q2712">IF(
    $U$1=1, AND($P2712&lt;&gt;"", $P2712&lt;&gt;"...", $P2712&lt;&gt;"입력오류"),
    IF(
        $U$18=1, AND($P2712&lt;&gt;"", $P2712&lt;&gt;"...", $P2712&lt;&gt;"입력오류", ISNUMBER(FIND(INDEX($T$2:$T$7,$U$1),$P2712))),
        IF(
            $U$17="기타", AND($P2712&lt;&gt;"", $P2712&lt;&gt;"...", $P2712&lt;&gt;"입력오류", NOT(ISNUMBER(FIND($T$21:$T$34,$P2712)))),
            AND($P2712&lt;&gt;"", $P2712&lt;&gt;"...", $P2712&lt;&gt;"입력오류", $T$19=$P2712)
        )
    )
)</f>
        <v>0</v>
      </c>
    </row>
    <row r="2713" spans="1:17">
      <c r="A2713" t="s">
        <v>5282</v>
      </c>
      <c r="B2713" t="s">
        <v>5283</v>
      </c>
      <c r="I2713">
        <f t="shared" si="127"/>
        <v>2712</v>
      </c>
      <c r="J2713">
        <f t="shared" si="128"/>
        <v>2712</v>
      </c>
      <c r="K2713">
        <f t="shared" si="126"/>
        <v>1</v>
      </c>
      <c r="L2713" t="b">
        <f>COUNTIF($N$2:N2713, N2713)=1</f>
        <v>1</v>
      </c>
      <c r="M2713" s="37">
        <f>IF( $Q2713, MAX($M$1:M2712)+1, 0)</f>
        <v>0</v>
      </c>
      <c r="N2713" t="str" cm="1">
        <f t="array" ref="N2713">INDEX($A$9:$F$1048576, $J2713, $K2713 )</f>
        <v>70597</v>
      </c>
      <c r="O2713" t="str" cm="1">
        <f t="array" ref="O2713">INDEX($B$9:$F$1048576, $J2713, $K2713 )</f>
        <v>주택금융공사MBS2023-20(1-4)</v>
      </c>
      <c r="P2713" t="str" cm="1">
        <f t="array" ref="P2713">IF( $L2713, TRIM(_xll.IMDP("IR", $G$5&amp;$N2713, $G$6)), "" )</f>
        <v/>
      </c>
      <c r="Q2713" t="b" cm="1">
        <f t="array" ref="Q2713">IF(
    $U$1=1, AND($P2713&lt;&gt;"", $P2713&lt;&gt;"...", $P2713&lt;&gt;"입력오류"),
    IF(
        $U$18=1, AND($P2713&lt;&gt;"", $P2713&lt;&gt;"...", $P2713&lt;&gt;"입력오류", ISNUMBER(FIND(INDEX($T$2:$T$7,$U$1),$P2713))),
        IF(
            $U$17="기타", AND($P2713&lt;&gt;"", $P2713&lt;&gt;"...", $P2713&lt;&gt;"입력오류", NOT(ISNUMBER(FIND($T$21:$T$34,$P2713)))),
            AND($P2713&lt;&gt;"", $P2713&lt;&gt;"...", $P2713&lt;&gt;"입력오류", $T$19=$P2713)
        )
    )
)</f>
        <v>0</v>
      </c>
    </row>
    <row r="2714" spans="1:17">
      <c r="A2714" t="s">
        <v>5284</v>
      </c>
      <c r="B2714" t="s">
        <v>5285</v>
      </c>
      <c r="I2714">
        <f t="shared" si="127"/>
        <v>2713</v>
      </c>
      <c r="J2714">
        <f t="shared" si="128"/>
        <v>2713</v>
      </c>
      <c r="K2714">
        <f t="shared" si="126"/>
        <v>1</v>
      </c>
      <c r="L2714" t="b">
        <f>COUNTIF($N$2:N2714, N2714)=1</f>
        <v>1</v>
      </c>
      <c r="M2714" s="37">
        <f>IF( $Q2714, MAX($M$1:M2713)+1, 0)</f>
        <v>0</v>
      </c>
      <c r="N2714" t="str" cm="1">
        <f t="array" ref="N2714">INDEX($A$9:$F$1048576, $J2714, $K2714 )</f>
        <v>70602</v>
      </c>
      <c r="O2714" t="str" cm="1">
        <f t="array" ref="O2714">INDEX($B$9:$F$1048576, $J2714, $K2714 )</f>
        <v>뉴스타개봉오구역(유)1</v>
      </c>
      <c r="P2714" t="str" cm="1">
        <f t="array" ref="P2714">IF( $L2714, TRIM(_xll.IMDP("IR", $G$5&amp;$N2714, $G$6)), "" )</f>
        <v/>
      </c>
      <c r="Q2714" t="b" cm="1">
        <f t="array" ref="Q2714">IF(
    $U$1=1, AND($P2714&lt;&gt;"", $P2714&lt;&gt;"...", $P2714&lt;&gt;"입력오류"),
    IF(
        $U$18=1, AND($P2714&lt;&gt;"", $P2714&lt;&gt;"...", $P2714&lt;&gt;"입력오류", ISNUMBER(FIND(INDEX($T$2:$T$7,$U$1),$P2714))),
        IF(
            $U$17="기타", AND($P2714&lt;&gt;"", $P2714&lt;&gt;"...", $P2714&lt;&gt;"입력오류", NOT(ISNUMBER(FIND($T$21:$T$34,$P2714)))),
            AND($P2714&lt;&gt;"", $P2714&lt;&gt;"...", $P2714&lt;&gt;"입력오류", $T$19=$P2714)
        )
    )
)</f>
        <v>0</v>
      </c>
    </row>
    <row r="2715" spans="1:17">
      <c r="A2715" t="s">
        <v>5584</v>
      </c>
      <c r="B2715" t="s">
        <v>5585</v>
      </c>
      <c r="I2715">
        <f t="shared" si="127"/>
        <v>2714</v>
      </c>
      <c r="J2715">
        <f t="shared" si="128"/>
        <v>2714</v>
      </c>
      <c r="K2715">
        <f t="shared" si="126"/>
        <v>1</v>
      </c>
      <c r="L2715" t="b">
        <f>COUNTIF($N$2:N2715, N2715)=1</f>
        <v>1</v>
      </c>
      <c r="M2715" s="37">
        <f>IF( $Q2715, MAX($M$1:M2714)+1, 0)</f>
        <v>0</v>
      </c>
      <c r="N2715" t="str" cm="1">
        <f t="array" ref="N2715">INDEX($A$9:$F$1048576, $J2715, $K2715 )</f>
        <v>70608</v>
      </c>
      <c r="O2715" t="str" cm="1">
        <f t="array" ref="O2715">INDEX($B$9:$F$1048576, $J2715, $K2715 )</f>
        <v>티월드제89차(유)1-2</v>
      </c>
      <c r="P2715" t="str" cm="1">
        <f t="array" ref="P2715">IF( $L2715, TRIM(_xll.IMDP("IR", $G$5&amp;$N2715, $G$6)), "" )</f>
        <v/>
      </c>
      <c r="Q2715" t="b" cm="1">
        <f t="array" ref="Q2715">IF(
    $U$1=1, AND($P2715&lt;&gt;"", $P2715&lt;&gt;"...", $P2715&lt;&gt;"입력오류"),
    IF(
        $U$18=1, AND($P2715&lt;&gt;"", $P2715&lt;&gt;"...", $P2715&lt;&gt;"입력오류", ISNUMBER(FIND(INDEX($T$2:$T$7,$U$1),$P2715))),
        IF(
            $U$17="기타", AND($P2715&lt;&gt;"", $P2715&lt;&gt;"...", $P2715&lt;&gt;"입력오류", NOT(ISNUMBER(FIND($T$21:$T$34,$P2715)))),
            AND($P2715&lt;&gt;"", $P2715&lt;&gt;"...", $P2715&lt;&gt;"입력오류", $T$19=$P2715)
        )
    )
)</f>
        <v>0</v>
      </c>
    </row>
    <row r="2716" spans="1:17">
      <c r="A2716" t="s">
        <v>5586</v>
      </c>
      <c r="B2716" t="s">
        <v>5587</v>
      </c>
      <c r="I2716">
        <f t="shared" si="127"/>
        <v>2715</v>
      </c>
      <c r="J2716">
        <f t="shared" si="128"/>
        <v>2715</v>
      </c>
      <c r="K2716">
        <f t="shared" si="126"/>
        <v>1</v>
      </c>
      <c r="L2716" t="b">
        <f>COUNTIF($N$2:N2716, N2716)=1</f>
        <v>1</v>
      </c>
      <c r="M2716" s="37">
        <f>IF( $Q2716, MAX($M$1:M2715)+1, 0)</f>
        <v>0</v>
      </c>
      <c r="N2716" t="str" cm="1">
        <f t="array" ref="N2716">INDEX($A$9:$F$1048576, $J2716, $K2716 )</f>
        <v>70609</v>
      </c>
      <c r="O2716" t="str" cm="1">
        <f t="array" ref="O2716">INDEX($B$9:$F$1048576, $J2716, $K2716 )</f>
        <v>티월드제89차(유)1-3</v>
      </c>
      <c r="P2716" t="str" cm="1">
        <f t="array" ref="P2716">IF( $L2716, TRIM(_xll.IMDP("IR", $G$5&amp;$N2716, $G$6)), "" )</f>
        <v/>
      </c>
      <c r="Q2716" t="b" cm="1">
        <f t="array" ref="Q2716">IF(
    $U$1=1, AND($P2716&lt;&gt;"", $P2716&lt;&gt;"...", $P2716&lt;&gt;"입력오류"),
    IF(
        $U$18=1, AND($P2716&lt;&gt;"", $P2716&lt;&gt;"...", $P2716&lt;&gt;"입력오류", ISNUMBER(FIND(INDEX($T$2:$T$7,$U$1),$P2716))),
        IF(
            $U$17="기타", AND($P2716&lt;&gt;"", $P2716&lt;&gt;"...", $P2716&lt;&gt;"입력오류", NOT(ISNUMBER(FIND($T$21:$T$34,$P2716)))),
            AND($P2716&lt;&gt;"", $P2716&lt;&gt;"...", $P2716&lt;&gt;"입력오류", $T$19=$P2716)
        )
    )
)</f>
        <v>0</v>
      </c>
    </row>
    <row r="2717" spans="1:17">
      <c r="A2717" t="s">
        <v>5770</v>
      </c>
      <c r="B2717" t="s">
        <v>5771</v>
      </c>
      <c r="I2717">
        <f t="shared" si="127"/>
        <v>2716</v>
      </c>
      <c r="J2717">
        <f t="shared" si="128"/>
        <v>2716</v>
      </c>
      <c r="K2717">
        <f t="shared" si="126"/>
        <v>1</v>
      </c>
      <c r="L2717" t="b">
        <f>COUNTIF($N$2:N2717, N2717)=1</f>
        <v>1</v>
      </c>
      <c r="M2717" s="37">
        <f>IF( $Q2717, MAX($M$1:M2716)+1, 0)</f>
        <v>0</v>
      </c>
      <c r="N2717" t="str" cm="1">
        <f t="array" ref="N2717">INDEX($A$9:$F$1048576, $J2717, $K2717 )</f>
        <v>70610</v>
      </c>
      <c r="O2717" t="str" cm="1">
        <f t="array" ref="O2717">INDEX($B$9:$F$1048576, $J2717, $K2717 )</f>
        <v>티월드제89차(유)1-4</v>
      </c>
      <c r="P2717" t="str" cm="1">
        <f t="array" ref="P2717">IF( $L2717, TRIM(_xll.IMDP("IR", $G$5&amp;$N2717, $G$6)), "" )</f>
        <v/>
      </c>
      <c r="Q2717" t="b" cm="1">
        <f t="array" ref="Q2717">IF(
    $U$1=1, AND($P2717&lt;&gt;"", $P2717&lt;&gt;"...", $P2717&lt;&gt;"입력오류"),
    IF(
        $U$18=1, AND($P2717&lt;&gt;"", $P2717&lt;&gt;"...", $P2717&lt;&gt;"입력오류", ISNUMBER(FIND(INDEX($T$2:$T$7,$U$1),$P2717))),
        IF(
            $U$17="기타", AND($P2717&lt;&gt;"", $P2717&lt;&gt;"...", $P2717&lt;&gt;"입력오류", NOT(ISNUMBER(FIND($T$21:$T$34,$P2717)))),
            AND($P2717&lt;&gt;"", $P2717&lt;&gt;"...", $P2717&lt;&gt;"입력오류", $T$19=$P2717)
        )
    )
)</f>
        <v>0</v>
      </c>
    </row>
    <row r="2718" spans="1:17">
      <c r="A2718" t="s">
        <v>5772</v>
      </c>
      <c r="B2718" t="s">
        <v>5773</v>
      </c>
      <c r="I2718">
        <f t="shared" si="127"/>
        <v>2717</v>
      </c>
      <c r="J2718">
        <f t="shared" si="128"/>
        <v>2717</v>
      </c>
      <c r="K2718">
        <f t="shared" si="126"/>
        <v>1</v>
      </c>
      <c r="L2718" t="b">
        <f>COUNTIF($N$2:N2718, N2718)=1</f>
        <v>1</v>
      </c>
      <c r="M2718" s="37">
        <f>IF( $Q2718, MAX($M$1:M2717)+1, 0)</f>
        <v>0</v>
      </c>
      <c r="N2718" t="str" cm="1">
        <f t="array" ref="N2718">INDEX($A$9:$F$1048576, $J2718, $K2718 )</f>
        <v>70611</v>
      </c>
      <c r="O2718" t="str" cm="1">
        <f t="array" ref="O2718">INDEX($B$9:$F$1048576, $J2718, $K2718 )</f>
        <v>티월드제89차(유)1-5</v>
      </c>
      <c r="P2718" t="str" cm="1">
        <f t="array" ref="P2718">IF( $L2718, TRIM(_xll.IMDP("IR", $G$5&amp;$N2718, $G$6)), "" )</f>
        <v/>
      </c>
      <c r="Q2718" t="b" cm="1">
        <f t="array" ref="Q2718">IF(
    $U$1=1, AND($P2718&lt;&gt;"", $P2718&lt;&gt;"...", $P2718&lt;&gt;"입력오류"),
    IF(
        $U$18=1, AND($P2718&lt;&gt;"", $P2718&lt;&gt;"...", $P2718&lt;&gt;"입력오류", ISNUMBER(FIND(INDEX($T$2:$T$7,$U$1),$P2718))),
        IF(
            $U$17="기타", AND($P2718&lt;&gt;"", $P2718&lt;&gt;"...", $P2718&lt;&gt;"입력오류", NOT(ISNUMBER(FIND($T$21:$T$34,$P2718)))),
            AND($P2718&lt;&gt;"", $P2718&lt;&gt;"...", $P2718&lt;&gt;"입력오류", $T$19=$P2718)
        )
    )
)</f>
        <v>0</v>
      </c>
    </row>
    <row r="2719" spans="1:17">
      <c r="A2719" t="s">
        <v>5774</v>
      </c>
      <c r="B2719" t="s">
        <v>5775</v>
      </c>
      <c r="I2719">
        <f t="shared" si="127"/>
        <v>2718</v>
      </c>
      <c r="J2719">
        <f t="shared" si="128"/>
        <v>2718</v>
      </c>
      <c r="K2719">
        <f t="shared" si="126"/>
        <v>1</v>
      </c>
      <c r="L2719" t="b">
        <f>COUNTIF($N$2:N2719, N2719)=1</f>
        <v>1</v>
      </c>
      <c r="M2719" s="37">
        <f>IF( $Q2719, MAX($M$1:M2718)+1, 0)</f>
        <v>0</v>
      </c>
      <c r="N2719" t="str" cm="1">
        <f t="array" ref="N2719">INDEX($A$9:$F$1048576, $J2719, $K2719 )</f>
        <v>70612</v>
      </c>
      <c r="O2719" t="str" cm="1">
        <f t="array" ref="O2719">INDEX($B$9:$F$1048576, $J2719, $K2719 )</f>
        <v>티월드제89차(유)1-6</v>
      </c>
      <c r="P2719" t="str" cm="1">
        <f t="array" ref="P2719">IF( $L2719, TRIM(_xll.IMDP("IR", $G$5&amp;$N2719, $G$6)), "" )</f>
        <v/>
      </c>
      <c r="Q2719" t="b" cm="1">
        <f t="array" ref="Q2719">IF(
    $U$1=1, AND($P2719&lt;&gt;"", $P2719&lt;&gt;"...", $P2719&lt;&gt;"입력오류"),
    IF(
        $U$18=1, AND($P2719&lt;&gt;"", $P2719&lt;&gt;"...", $P2719&lt;&gt;"입력오류", ISNUMBER(FIND(INDEX($T$2:$T$7,$U$1),$P2719))),
        IF(
            $U$17="기타", AND($P2719&lt;&gt;"", $P2719&lt;&gt;"...", $P2719&lt;&gt;"입력오류", NOT(ISNUMBER(FIND($T$21:$T$34,$P2719)))),
            AND($P2719&lt;&gt;"", $P2719&lt;&gt;"...", $P2719&lt;&gt;"입력오류", $T$19=$P2719)
        )
    )
)</f>
        <v>0</v>
      </c>
    </row>
    <row r="2720" spans="1:17">
      <c r="A2720" t="s">
        <v>5776</v>
      </c>
      <c r="B2720" t="s">
        <v>5777</v>
      </c>
      <c r="I2720">
        <f t="shared" si="127"/>
        <v>2719</v>
      </c>
      <c r="J2720">
        <f t="shared" si="128"/>
        <v>2719</v>
      </c>
      <c r="K2720">
        <f t="shared" si="126"/>
        <v>1</v>
      </c>
      <c r="L2720" t="b">
        <f>COUNTIF($N$2:N2720, N2720)=1</f>
        <v>1</v>
      </c>
      <c r="M2720" s="37">
        <f>IF( $Q2720, MAX($M$1:M2719)+1, 0)</f>
        <v>0</v>
      </c>
      <c r="N2720" t="str" cm="1">
        <f t="array" ref="N2720">INDEX($A$9:$F$1048576, $J2720, $K2720 )</f>
        <v>70613</v>
      </c>
      <c r="O2720" t="str" cm="1">
        <f t="array" ref="O2720">INDEX($B$9:$F$1048576, $J2720, $K2720 )</f>
        <v>티월드제89차(유)1-7</v>
      </c>
      <c r="P2720" t="str" cm="1">
        <f t="array" ref="P2720">IF( $L2720, TRIM(_xll.IMDP("IR", $G$5&amp;$N2720, $G$6)), "" )</f>
        <v/>
      </c>
      <c r="Q2720" t="b" cm="1">
        <f t="array" ref="Q2720">IF(
    $U$1=1, AND($P2720&lt;&gt;"", $P2720&lt;&gt;"...", $P2720&lt;&gt;"입력오류"),
    IF(
        $U$18=1, AND($P2720&lt;&gt;"", $P2720&lt;&gt;"...", $P2720&lt;&gt;"입력오류", ISNUMBER(FIND(INDEX($T$2:$T$7,$U$1),$P2720))),
        IF(
            $U$17="기타", AND($P2720&lt;&gt;"", $P2720&lt;&gt;"...", $P2720&lt;&gt;"입력오류", NOT(ISNUMBER(FIND($T$21:$T$34,$P2720)))),
            AND($P2720&lt;&gt;"", $P2720&lt;&gt;"...", $P2720&lt;&gt;"입력오류", $T$19=$P2720)
        )
    )
)</f>
        <v>0</v>
      </c>
    </row>
    <row r="2721" spans="1:17">
      <c r="A2721" t="s">
        <v>5778</v>
      </c>
      <c r="B2721" t="s">
        <v>5779</v>
      </c>
      <c r="I2721">
        <f t="shared" si="127"/>
        <v>2720</v>
      </c>
      <c r="J2721">
        <f t="shared" si="128"/>
        <v>2720</v>
      </c>
      <c r="K2721">
        <f t="shared" si="126"/>
        <v>1</v>
      </c>
      <c r="L2721" t="b">
        <f>COUNTIF($N$2:N2721, N2721)=1</f>
        <v>1</v>
      </c>
      <c r="M2721" s="37">
        <f>IF( $Q2721, MAX($M$1:M2720)+1, 0)</f>
        <v>0</v>
      </c>
      <c r="N2721" t="str" cm="1">
        <f t="array" ref="N2721">INDEX($A$9:$F$1048576, $J2721, $K2721 )</f>
        <v>70614</v>
      </c>
      <c r="O2721" t="str" cm="1">
        <f t="array" ref="O2721">INDEX($B$9:$F$1048576, $J2721, $K2721 )</f>
        <v>티월드제89차(유)1-8</v>
      </c>
      <c r="P2721" t="str" cm="1">
        <f t="array" ref="P2721">IF( $L2721, TRIM(_xll.IMDP("IR", $G$5&amp;$N2721, $G$6)), "" )</f>
        <v/>
      </c>
      <c r="Q2721" t="b" cm="1">
        <f t="array" ref="Q2721">IF(
    $U$1=1, AND($P2721&lt;&gt;"", $P2721&lt;&gt;"...", $P2721&lt;&gt;"입력오류"),
    IF(
        $U$18=1, AND($P2721&lt;&gt;"", $P2721&lt;&gt;"...", $P2721&lt;&gt;"입력오류", ISNUMBER(FIND(INDEX($T$2:$T$7,$U$1),$P2721))),
        IF(
            $U$17="기타", AND($P2721&lt;&gt;"", $P2721&lt;&gt;"...", $P2721&lt;&gt;"입력오류", NOT(ISNUMBER(FIND($T$21:$T$34,$P2721)))),
            AND($P2721&lt;&gt;"", $P2721&lt;&gt;"...", $P2721&lt;&gt;"입력오류", $T$19=$P2721)
        )
    )
)</f>
        <v>0</v>
      </c>
    </row>
    <row r="2722" spans="1:17">
      <c r="A2722" t="s">
        <v>5780</v>
      </c>
      <c r="B2722" t="s">
        <v>5781</v>
      </c>
      <c r="I2722">
        <f t="shared" si="127"/>
        <v>2721</v>
      </c>
      <c r="J2722">
        <f t="shared" si="128"/>
        <v>2721</v>
      </c>
      <c r="K2722">
        <f t="shared" si="126"/>
        <v>1</v>
      </c>
      <c r="L2722" t="b">
        <f>COUNTIF($N$2:N2722, N2722)=1</f>
        <v>1</v>
      </c>
      <c r="M2722" s="37">
        <f>IF( $Q2722, MAX($M$1:M2721)+1, 0)</f>
        <v>0</v>
      </c>
      <c r="N2722" t="str" cm="1">
        <f t="array" ref="N2722">INDEX($A$9:$F$1048576, $J2722, $K2722 )</f>
        <v>70615</v>
      </c>
      <c r="O2722" t="str" cm="1">
        <f t="array" ref="O2722">INDEX($B$9:$F$1048576, $J2722, $K2722 )</f>
        <v>티월드제89차(유)1-9</v>
      </c>
      <c r="P2722" t="str" cm="1">
        <f t="array" ref="P2722">IF( $L2722, TRIM(_xll.IMDP("IR", $G$5&amp;$N2722, $G$6)), "" )</f>
        <v/>
      </c>
      <c r="Q2722" t="b" cm="1">
        <f t="array" ref="Q2722">IF(
    $U$1=1, AND($P2722&lt;&gt;"", $P2722&lt;&gt;"...", $P2722&lt;&gt;"입력오류"),
    IF(
        $U$18=1, AND($P2722&lt;&gt;"", $P2722&lt;&gt;"...", $P2722&lt;&gt;"입력오류", ISNUMBER(FIND(INDEX($T$2:$T$7,$U$1),$P2722))),
        IF(
            $U$17="기타", AND($P2722&lt;&gt;"", $P2722&lt;&gt;"...", $P2722&lt;&gt;"입력오류", NOT(ISNUMBER(FIND($T$21:$T$34,$P2722)))),
            AND($P2722&lt;&gt;"", $P2722&lt;&gt;"...", $P2722&lt;&gt;"입력오류", $T$19=$P2722)
        )
    )
)</f>
        <v>0</v>
      </c>
    </row>
    <row r="2723" spans="1:17">
      <c r="A2723" t="s">
        <v>5782</v>
      </c>
      <c r="B2723" t="s">
        <v>5783</v>
      </c>
      <c r="I2723">
        <f t="shared" si="127"/>
        <v>2722</v>
      </c>
      <c r="J2723">
        <f t="shared" si="128"/>
        <v>2722</v>
      </c>
      <c r="K2723">
        <f t="shared" si="126"/>
        <v>1</v>
      </c>
      <c r="L2723" t="b">
        <f>COUNTIF($N$2:N2723, N2723)=1</f>
        <v>1</v>
      </c>
      <c r="M2723" s="37">
        <f>IF( $Q2723, MAX($M$1:M2722)+1, 0)</f>
        <v>0</v>
      </c>
      <c r="N2723" t="str" cm="1">
        <f t="array" ref="N2723">INDEX($A$9:$F$1048576, $J2723, $K2723 )</f>
        <v>70616</v>
      </c>
      <c r="O2723" t="str" cm="1">
        <f t="array" ref="O2723">INDEX($B$9:$F$1048576, $J2723, $K2723 )</f>
        <v>티월드제89차(유)1-10</v>
      </c>
      <c r="P2723" t="str" cm="1">
        <f t="array" ref="P2723">IF( $L2723, TRIM(_xll.IMDP("IR", $G$5&amp;$N2723, $G$6)), "" )</f>
        <v/>
      </c>
      <c r="Q2723" t="b" cm="1">
        <f t="array" ref="Q2723">IF(
    $U$1=1, AND($P2723&lt;&gt;"", $P2723&lt;&gt;"...", $P2723&lt;&gt;"입력오류"),
    IF(
        $U$18=1, AND($P2723&lt;&gt;"", $P2723&lt;&gt;"...", $P2723&lt;&gt;"입력오류", ISNUMBER(FIND(INDEX($T$2:$T$7,$U$1),$P2723))),
        IF(
            $U$17="기타", AND($P2723&lt;&gt;"", $P2723&lt;&gt;"...", $P2723&lt;&gt;"입력오류", NOT(ISNUMBER(FIND($T$21:$T$34,$P2723)))),
            AND($P2723&lt;&gt;"", $P2723&lt;&gt;"...", $P2723&lt;&gt;"입력오류", $T$19=$P2723)
        )
    )
)</f>
        <v>0</v>
      </c>
    </row>
    <row r="2724" spans="1:17">
      <c r="A2724" t="s">
        <v>5784</v>
      </c>
      <c r="B2724" t="s">
        <v>5785</v>
      </c>
      <c r="I2724">
        <f t="shared" si="127"/>
        <v>2723</v>
      </c>
      <c r="J2724">
        <f t="shared" si="128"/>
        <v>2723</v>
      </c>
      <c r="K2724">
        <f t="shared" si="126"/>
        <v>1</v>
      </c>
      <c r="L2724" t="b">
        <f>COUNTIF($N$2:N2724, N2724)=1</f>
        <v>1</v>
      </c>
      <c r="M2724" s="37">
        <f>IF( $Q2724, MAX($M$1:M2723)+1, 0)</f>
        <v>0</v>
      </c>
      <c r="N2724" t="str" cm="1">
        <f t="array" ref="N2724">INDEX($A$9:$F$1048576, $J2724, $K2724 )</f>
        <v>70617</v>
      </c>
      <c r="O2724" t="str" cm="1">
        <f t="array" ref="O2724">INDEX($B$9:$F$1048576, $J2724, $K2724 )</f>
        <v>티월드제89차(유)1-11</v>
      </c>
      <c r="P2724" t="str" cm="1">
        <f t="array" ref="P2724">IF( $L2724, TRIM(_xll.IMDP("IR", $G$5&amp;$N2724, $G$6)), "" )</f>
        <v/>
      </c>
      <c r="Q2724" t="b" cm="1">
        <f t="array" ref="Q2724">IF(
    $U$1=1, AND($P2724&lt;&gt;"", $P2724&lt;&gt;"...", $P2724&lt;&gt;"입력오류"),
    IF(
        $U$18=1, AND($P2724&lt;&gt;"", $P2724&lt;&gt;"...", $P2724&lt;&gt;"입력오류", ISNUMBER(FIND(INDEX($T$2:$T$7,$U$1),$P2724))),
        IF(
            $U$17="기타", AND($P2724&lt;&gt;"", $P2724&lt;&gt;"...", $P2724&lt;&gt;"입력오류", NOT(ISNUMBER(FIND($T$21:$T$34,$P2724)))),
            AND($P2724&lt;&gt;"", $P2724&lt;&gt;"...", $P2724&lt;&gt;"입력오류", $T$19=$P2724)
        )
    )
)</f>
        <v>0</v>
      </c>
    </row>
    <row r="2725" spans="1:17">
      <c r="A2725" t="s">
        <v>5786</v>
      </c>
      <c r="B2725" t="s">
        <v>5787</v>
      </c>
      <c r="I2725">
        <f t="shared" si="127"/>
        <v>2724</v>
      </c>
      <c r="J2725">
        <f t="shared" si="128"/>
        <v>2724</v>
      </c>
      <c r="K2725">
        <f t="shared" si="126"/>
        <v>1</v>
      </c>
      <c r="L2725" t="b">
        <f>COUNTIF($N$2:N2725, N2725)=1</f>
        <v>1</v>
      </c>
      <c r="M2725" s="37">
        <f>IF( $Q2725, MAX($M$1:M2724)+1, 0)</f>
        <v>0</v>
      </c>
      <c r="N2725" t="str" cm="1">
        <f t="array" ref="N2725">INDEX($A$9:$F$1048576, $J2725, $K2725 )</f>
        <v>70618</v>
      </c>
      <c r="O2725" t="str" cm="1">
        <f t="array" ref="O2725">INDEX($B$9:$F$1048576, $J2725, $K2725 )</f>
        <v>티월드제89차(유)1-12</v>
      </c>
      <c r="P2725" t="str" cm="1">
        <f t="array" ref="P2725">IF( $L2725, TRIM(_xll.IMDP("IR", $G$5&amp;$N2725, $G$6)), "" )</f>
        <v/>
      </c>
      <c r="Q2725" t="b" cm="1">
        <f t="array" ref="Q2725">IF(
    $U$1=1, AND($P2725&lt;&gt;"", $P2725&lt;&gt;"...", $P2725&lt;&gt;"입력오류"),
    IF(
        $U$18=1, AND($P2725&lt;&gt;"", $P2725&lt;&gt;"...", $P2725&lt;&gt;"입력오류", ISNUMBER(FIND(INDEX($T$2:$T$7,$U$1),$P2725))),
        IF(
            $U$17="기타", AND($P2725&lt;&gt;"", $P2725&lt;&gt;"...", $P2725&lt;&gt;"입력오류", NOT(ISNUMBER(FIND($T$21:$T$34,$P2725)))),
            AND($P2725&lt;&gt;"", $P2725&lt;&gt;"...", $P2725&lt;&gt;"입력오류", $T$19=$P2725)
        )
    )
)</f>
        <v>0</v>
      </c>
    </row>
    <row r="2726" spans="1:17">
      <c r="A2726" t="s">
        <v>5788</v>
      </c>
      <c r="B2726" t="s">
        <v>5789</v>
      </c>
      <c r="I2726">
        <f t="shared" si="127"/>
        <v>2725</v>
      </c>
      <c r="J2726">
        <f t="shared" si="128"/>
        <v>2725</v>
      </c>
      <c r="K2726">
        <f t="shared" si="126"/>
        <v>1</v>
      </c>
      <c r="L2726" t="b">
        <f>COUNTIF($N$2:N2726, N2726)=1</f>
        <v>1</v>
      </c>
      <c r="M2726" s="37">
        <f>IF( $Q2726, MAX($M$1:M2725)+1, 0)</f>
        <v>0</v>
      </c>
      <c r="N2726" t="str" cm="1">
        <f t="array" ref="N2726">INDEX($A$9:$F$1048576, $J2726, $K2726 )</f>
        <v>70619</v>
      </c>
      <c r="O2726" t="str" cm="1">
        <f t="array" ref="O2726">INDEX($B$9:$F$1048576, $J2726, $K2726 )</f>
        <v>티월드제89차(유)1-13</v>
      </c>
      <c r="P2726" t="str" cm="1">
        <f t="array" ref="P2726">IF( $L2726, TRIM(_xll.IMDP("IR", $G$5&amp;$N2726, $G$6)), "" )</f>
        <v/>
      </c>
      <c r="Q2726" t="b" cm="1">
        <f t="array" ref="Q2726">IF(
    $U$1=1, AND($P2726&lt;&gt;"", $P2726&lt;&gt;"...", $P2726&lt;&gt;"입력오류"),
    IF(
        $U$18=1, AND($P2726&lt;&gt;"", $P2726&lt;&gt;"...", $P2726&lt;&gt;"입력오류", ISNUMBER(FIND(INDEX($T$2:$T$7,$U$1),$P2726))),
        IF(
            $U$17="기타", AND($P2726&lt;&gt;"", $P2726&lt;&gt;"...", $P2726&lt;&gt;"입력오류", NOT(ISNUMBER(FIND($T$21:$T$34,$P2726)))),
            AND($P2726&lt;&gt;"", $P2726&lt;&gt;"...", $P2726&lt;&gt;"입력오류", $T$19=$P2726)
        )
    )
)</f>
        <v>0</v>
      </c>
    </row>
    <row r="2727" spans="1:17">
      <c r="A2727" t="s">
        <v>5790</v>
      </c>
      <c r="B2727" t="s">
        <v>5791</v>
      </c>
      <c r="I2727">
        <f t="shared" si="127"/>
        <v>2726</v>
      </c>
      <c r="J2727">
        <f t="shared" si="128"/>
        <v>2726</v>
      </c>
      <c r="K2727">
        <f t="shared" si="126"/>
        <v>1</v>
      </c>
      <c r="L2727" t="b">
        <f>COUNTIF($N$2:N2727, N2727)=1</f>
        <v>1</v>
      </c>
      <c r="M2727" s="37">
        <f>IF( $Q2727, MAX($M$1:M2726)+1, 0)</f>
        <v>0</v>
      </c>
      <c r="N2727" t="str" cm="1">
        <f t="array" ref="N2727">INDEX($A$9:$F$1048576, $J2727, $K2727 )</f>
        <v>70620</v>
      </c>
      <c r="O2727" t="str" cm="1">
        <f t="array" ref="O2727">INDEX($B$9:$F$1048576, $J2727, $K2727 )</f>
        <v>티월드제89차(유)1-14</v>
      </c>
      <c r="P2727" t="str" cm="1">
        <f t="array" ref="P2727">IF( $L2727, TRIM(_xll.IMDP("IR", $G$5&amp;$N2727, $G$6)), "" )</f>
        <v/>
      </c>
      <c r="Q2727" t="b" cm="1">
        <f t="array" ref="Q2727">IF(
    $U$1=1, AND($P2727&lt;&gt;"", $P2727&lt;&gt;"...", $P2727&lt;&gt;"입력오류"),
    IF(
        $U$18=1, AND($P2727&lt;&gt;"", $P2727&lt;&gt;"...", $P2727&lt;&gt;"입력오류", ISNUMBER(FIND(INDEX($T$2:$T$7,$U$1),$P2727))),
        IF(
            $U$17="기타", AND($P2727&lt;&gt;"", $P2727&lt;&gt;"...", $P2727&lt;&gt;"입력오류", NOT(ISNUMBER(FIND($T$21:$T$34,$P2727)))),
            AND($P2727&lt;&gt;"", $P2727&lt;&gt;"...", $P2727&lt;&gt;"입력오류", $T$19=$P2727)
        )
    )
)</f>
        <v>0</v>
      </c>
    </row>
    <row r="2728" spans="1:17">
      <c r="A2728" t="s">
        <v>5792</v>
      </c>
      <c r="B2728" t="s">
        <v>5793</v>
      </c>
      <c r="I2728">
        <f t="shared" si="127"/>
        <v>2727</v>
      </c>
      <c r="J2728">
        <f t="shared" si="128"/>
        <v>2727</v>
      </c>
      <c r="K2728">
        <f t="shared" si="126"/>
        <v>1</v>
      </c>
      <c r="L2728" t="b">
        <f>COUNTIF($N$2:N2728, N2728)=1</f>
        <v>1</v>
      </c>
      <c r="M2728" s="37">
        <f>IF( $Q2728, MAX($M$1:M2727)+1, 0)</f>
        <v>0</v>
      </c>
      <c r="N2728" t="str" cm="1">
        <f t="array" ref="N2728">INDEX($A$9:$F$1048576, $J2728, $K2728 )</f>
        <v>70621</v>
      </c>
      <c r="O2728" t="str" cm="1">
        <f t="array" ref="O2728">INDEX($B$9:$F$1048576, $J2728, $K2728 )</f>
        <v>티월드제89차(유)1-15</v>
      </c>
      <c r="P2728" t="str" cm="1">
        <f t="array" ref="P2728">IF( $L2728, TRIM(_xll.IMDP("IR", $G$5&amp;$N2728, $G$6)), "" )</f>
        <v/>
      </c>
      <c r="Q2728" t="b" cm="1">
        <f t="array" ref="Q2728">IF(
    $U$1=1, AND($P2728&lt;&gt;"", $P2728&lt;&gt;"...", $P2728&lt;&gt;"입력오류"),
    IF(
        $U$18=1, AND($P2728&lt;&gt;"", $P2728&lt;&gt;"...", $P2728&lt;&gt;"입력오류", ISNUMBER(FIND(INDEX($T$2:$T$7,$U$1),$P2728))),
        IF(
            $U$17="기타", AND($P2728&lt;&gt;"", $P2728&lt;&gt;"...", $P2728&lt;&gt;"입력오류", NOT(ISNUMBER(FIND($T$21:$T$34,$P2728)))),
            AND($P2728&lt;&gt;"", $P2728&lt;&gt;"...", $P2728&lt;&gt;"입력오류", $T$19=$P2728)
        )
    )
)</f>
        <v>0</v>
      </c>
    </row>
    <row r="2729" spans="1:17">
      <c r="A2729" t="s">
        <v>5794</v>
      </c>
      <c r="B2729" t="s">
        <v>5795</v>
      </c>
      <c r="I2729">
        <f t="shared" si="127"/>
        <v>2728</v>
      </c>
      <c r="J2729">
        <f t="shared" si="128"/>
        <v>2728</v>
      </c>
      <c r="K2729">
        <f t="shared" si="126"/>
        <v>1</v>
      </c>
      <c r="L2729" t="b">
        <f>COUNTIF($N$2:N2729, N2729)=1</f>
        <v>1</v>
      </c>
      <c r="M2729" s="37">
        <f>IF( $Q2729, MAX($M$1:M2728)+1, 0)</f>
        <v>0</v>
      </c>
      <c r="N2729" t="str" cm="1">
        <f t="array" ref="N2729">INDEX($A$9:$F$1048576, $J2729, $K2729 )</f>
        <v>70622</v>
      </c>
      <c r="O2729" t="str" cm="1">
        <f t="array" ref="O2729">INDEX($B$9:$F$1048576, $J2729, $K2729 )</f>
        <v>티월드제89차(유)1-16</v>
      </c>
      <c r="P2729" t="str" cm="1">
        <f t="array" ref="P2729">IF( $L2729, TRIM(_xll.IMDP("IR", $G$5&amp;$N2729, $G$6)), "" )</f>
        <v/>
      </c>
      <c r="Q2729" t="b" cm="1">
        <f t="array" ref="Q2729">IF(
    $U$1=1, AND($P2729&lt;&gt;"", $P2729&lt;&gt;"...", $P2729&lt;&gt;"입력오류"),
    IF(
        $U$18=1, AND($P2729&lt;&gt;"", $P2729&lt;&gt;"...", $P2729&lt;&gt;"입력오류", ISNUMBER(FIND(INDEX($T$2:$T$7,$U$1),$P2729))),
        IF(
            $U$17="기타", AND($P2729&lt;&gt;"", $P2729&lt;&gt;"...", $P2729&lt;&gt;"입력오류", NOT(ISNUMBER(FIND($T$21:$T$34,$P2729)))),
            AND($P2729&lt;&gt;"", $P2729&lt;&gt;"...", $P2729&lt;&gt;"입력오류", $T$19=$P2729)
        )
    )
)</f>
        <v>0</v>
      </c>
    </row>
    <row r="2730" spans="1:17">
      <c r="A2730" t="s">
        <v>5796</v>
      </c>
      <c r="B2730" t="s">
        <v>5797</v>
      </c>
      <c r="I2730">
        <f t="shared" si="127"/>
        <v>2729</v>
      </c>
      <c r="J2730">
        <f t="shared" si="128"/>
        <v>2729</v>
      </c>
      <c r="K2730">
        <f t="shared" si="126"/>
        <v>1</v>
      </c>
      <c r="L2730" t="b">
        <f>COUNTIF($N$2:N2730, N2730)=1</f>
        <v>1</v>
      </c>
      <c r="M2730" s="37">
        <f>IF( $Q2730, MAX($M$1:M2729)+1, 0)</f>
        <v>0</v>
      </c>
      <c r="N2730" t="str" cm="1">
        <f t="array" ref="N2730">INDEX($A$9:$F$1048576, $J2730, $K2730 )</f>
        <v>70623</v>
      </c>
      <c r="O2730" t="str" cm="1">
        <f t="array" ref="O2730">INDEX($B$9:$F$1048576, $J2730, $K2730 )</f>
        <v>티월드제89차(유)1-17</v>
      </c>
      <c r="P2730" t="str" cm="1">
        <f t="array" ref="P2730">IF( $L2730, TRIM(_xll.IMDP("IR", $G$5&amp;$N2730, $G$6)), "" )</f>
        <v/>
      </c>
      <c r="Q2730" t="b" cm="1">
        <f t="array" ref="Q2730">IF(
    $U$1=1, AND($P2730&lt;&gt;"", $P2730&lt;&gt;"...", $P2730&lt;&gt;"입력오류"),
    IF(
        $U$18=1, AND($P2730&lt;&gt;"", $P2730&lt;&gt;"...", $P2730&lt;&gt;"입력오류", ISNUMBER(FIND(INDEX($T$2:$T$7,$U$1),$P2730))),
        IF(
            $U$17="기타", AND($P2730&lt;&gt;"", $P2730&lt;&gt;"...", $P2730&lt;&gt;"입력오류", NOT(ISNUMBER(FIND($T$21:$T$34,$P2730)))),
            AND($P2730&lt;&gt;"", $P2730&lt;&gt;"...", $P2730&lt;&gt;"입력오류", $T$19=$P2730)
        )
    )
)</f>
        <v>0</v>
      </c>
    </row>
    <row r="2731" spans="1:17">
      <c r="A2731" t="s">
        <v>5798</v>
      </c>
      <c r="B2731" t="s">
        <v>5799</v>
      </c>
      <c r="I2731">
        <f t="shared" si="127"/>
        <v>2730</v>
      </c>
      <c r="J2731">
        <f t="shared" si="128"/>
        <v>2730</v>
      </c>
      <c r="K2731">
        <f t="shared" si="126"/>
        <v>1</v>
      </c>
      <c r="L2731" t="b">
        <f>COUNTIF($N$2:N2731, N2731)=1</f>
        <v>1</v>
      </c>
      <c r="M2731" s="37">
        <f>IF( $Q2731, MAX($M$1:M2730)+1, 0)</f>
        <v>0</v>
      </c>
      <c r="N2731" t="str" cm="1">
        <f t="array" ref="N2731">INDEX($A$9:$F$1048576, $J2731, $K2731 )</f>
        <v>70624</v>
      </c>
      <c r="O2731" t="str" cm="1">
        <f t="array" ref="O2731">INDEX($B$9:$F$1048576, $J2731, $K2731 )</f>
        <v>티월드제89차(유)1-18</v>
      </c>
      <c r="P2731" t="str" cm="1">
        <f t="array" ref="P2731">IF( $L2731, TRIM(_xll.IMDP("IR", $G$5&amp;$N2731, $G$6)), "" )</f>
        <v/>
      </c>
      <c r="Q2731" t="b" cm="1">
        <f t="array" ref="Q2731">IF(
    $U$1=1, AND($P2731&lt;&gt;"", $P2731&lt;&gt;"...", $P2731&lt;&gt;"입력오류"),
    IF(
        $U$18=1, AND($P2731&lt;&gt;"", $P2731&lt;&gt;"...", $P2731&lt;&gt;"입력오류", ISNUMBER(FIND(INDEX($T$2:$T$7,$U$1),$P2731))),
        IF(
            $U$17="기타", AND($P2731&lt;&gt;"", $P2731&lt;&gt;"...", $P2731&lt;&gt;"입력오류", NOT(ISNUMBER(FIND($T$21:$T$34,$P2731)))),
            AND($P2731&lt;&gt;"", $P2731&lt;&gt;"...", $P2731&lt;&gt;"입력오류", $T$19=$P2731)
        )
    )
)</f>
        <v>0</v>
      </c>
    </row>
    <row r="2732" spans="1:17">
      <c r="A2732" t="s">
        <v>5800</v>
      </c>
      <c r="B2732" t="s">
        <v>5801</v>
      </c>
      <c r="I2732">
        <f t="shared" si="127"/>
        <v>2731</v>
      </c>
      <c r="J2732">
        <f t="shared" si="128"/>
        <v>2731</v>
      </c>
      <c r="K2732">
        <f t="shared" si="126"/>
        <v>1</v>
      </c>
      <c r="L2732" t="b">
        <f>COUNTIF($N$2:N2732, N2732)=1</f>
        <v>1</v>
      </c>
      <c r="M2732" s="37">
        <f>IF( $Q2732, MAX($M$1:M2731)+1, 0)</f>
        <v>0</v>
      </c>
      <c r="N2732" t="str" cm="1">
        <f t="array" ref="N2732">INDEX($A$9:$F$1048576, $J2732, $K2732 )</f>
        <v>70625</v>
      </c>
      <c r="O2732" t="str" cm="1">
        <f t="array" ref="O2732">INDEX($B$9:$F$1048576, $J2732, $K2732 )</f>
        <v>티월드제89차(유)1-19</v>
      </c>
      <c r="P2732" t="str" cm="1">
        <f t="array" ref="P2732">IF( $L2732, TRIM(_xll.IMDP("IR", $G$5&amp;$N2732, $G$6)), "" )</f>
        <v/>
      </c>
      <c r="Q2732" t="b" cm="1">
        <f t="array" ref="Q2732">IF(
    $U$1=1, AND($P2732&lt;&gt;"", $P2732&lt;&gt;"...", $P2732&lt;&gt;"입력오류"),
    IF(
        $U$18=1, AND($P2732&lt;&gt;"", $P2732&lt;&gt;"...", $P2732&lt;&gt;"입력오류", ISNUMBER(FIND(INDEX($T$2:$T$7,$U$1),$P2732))),
        IF(
            $U$17="기타", AND($P2732&lt;&gt;"", $P2732&lt;&gt;"...", $P2732&lt;&gt;"입력오류", NOT(ISNUMBER(FIND($T$21:$T$34,$P2732)))),
            AND($P2732&lt;&gt;"", $P2732&lt;&gt;"...", $P2732&lt;&gt;"입력오류", $T$19=$P2732)
        )
    )
)</f>
        <v>0</v>
      </c>
    </row>
    <row r="2733" spans="1:17">
      <c r="A2733" t="s">
        <v>5802</v>
      </c>
      <c r="B2733" t="s">
        <v>5803</v>
      </c>
      <c r="I2733">
        <f t="shared" si="127"/>
        <v>2732</v>
      </c>
      <c r="J2733">
        <f t="shared" si="128"/>
        <v>2732</v>
      </c>
      <c r="K2733">
        <f t="shared" si="126"/>
        <v>1</v>
      </c>
      <c r="L2733" t="b">
        <f>COUNTIF($N$2:N2733, N2733)=1</f>
        <v>1</v>
      </c>
      <c r="M2733" s="37">
        <f>IF( $Q2733, MAX($M$1:M2732)+1, 0)</f>
        <v>0</v>
      </c>
      <c r="N2733" t="str" cm="1">
        <f t="array" ref="N2733">INDEX($A$9:$F$1048576, $J2733, $K2733 )</f>
        <v>70626</v>
      </c>
      <c r="O2733" t="str" cm="1">
        <f t="array" ref="O2733">INDEX($B$9:$F$1048576, $J2733, $K2733 )</f>
        <v>티월드제89차(유)1-20</v>
      </c>
      <c r="P2733" t="str" cm="1">
        <f t="array" ref="P2733">IF( $L2733, TRIM(_xll.IMDP("IR", $G$5&amp;$N2733, $G$6)), "" )</f>
        <v/>
      </c>
      <c r="Q2733" t="b" cm="1">
        <f t="array" ref="Q2733">IF(
    $U$1=1, AND($P2733&lt;&gt;"", $P2733&lt;&gt;"...", $P2733&lt;&gt;"입력오류"),
    IF(
        $U$18=1, AND($P2733&lt;&gt;"", $P2733&lt;&gt;"...", $P2733&lt;&gt;"입력오류", ISNUMBER(FIND(INDEX($T$2:$T$7,$U$1),$P2733))),
        IF(
            $U$17="기타", AND($P2733&lt;&gt;"", $P2733&lt;&gt;"...", $P2733&lt;&gt;"입력오류", NOT(ISNUMBER(FIND($T$21:$T$34,$P2733)))),
            AND($P2733&lt;&gt;"", $P2733&lt;&gt;"...", $P2733&lt;&gt;"입력오류", $T$19=$P2733)
        )
    )
)</f>
        <v>0</v>
      </c>
    </row>
    <row r="2734" spans="1:17">
      <c r="A2734" t="s">
        <v>5804</v>
      </c>
      <c r="B2734" t="s">
        <v>5805</v>
      </c>
      <c r="I2734">
        <f t="shared" si="127"/>
        <v>2733</v>
      </c>
      <c r="J2734">
        <f t="shared" si="128"/>
        <v>2733</v>
      </c>
      <c r="K2734">
        <f t="shared" si="126"/>
        <v>1</v>
      </c>
      <c r="L2734" t="b">
        <f>COUNTIF($N$2:N2734, N2734)=1</f>
        <v>1</v>
      </c>
      <c r="M2734" s="37">
        <f>IF( $Q2734, MAX($M$1:M2733)+1, 0)</f>
        <v>0</v>
      </c>
      <c r="N2734" t="str" cm="1">
        <f t="array" ref="N2734">INDEX($A$9:$F$1048576, $J2734, $K2734 )</f>
        <v>70627</v>
      </c>
      <c r="O2734" t="str" cm="1">
        <f t="array" ref="O2734">INDEX($B$9:$F$1048576, $J2734, $K2734 )</f>
        <v>티월드제89차(유)1-21</v>
      </c>
      <c r="P2734" t="str" cm="1">
        <f t="array" ref="P2734">IF( $L2734, TRIM(_xll.IMDP("IR", $G$5&amp;$N2734, $G$6)), "" )</f>
        <v/>
      </c>
      <c r="Q2734" t="b" cm="1">
        <f t="array" ref="Q2734">IF(
    $U$1=1, AND($P2734&lt;&gt;"", $P2734&lt;&gt;"...", $P2734&lt;&gt;"입력오류"),
    IF(
        $U$18=1, AND($P2734&lt;&gt;"", $P2734&lt;&gt;"...", $P2734&lt;&gt;"입력오류", ISNUMBER(FIND(INDEX($T$2:$T$7,$U$1),$P2734))),
        IF(
            $U$17="기타", AND($P2734&lt;&gt;"", $P2734&lt;&gt;"...", $P2734&lt;&gt;"입력오류", NOT(ISNUMBER(FIND($T$21:$T$34,$P2734)))),
            AND($P2734&lt;&gt;"", $P2734&lt;&gt;"...", $P2734&lt;&gt;"입력오류", $T$19=$P2734)
        )
    )
)</f>
        <v>0</v>
      </c>
    </row>
    <row r="2735" spans="1:17">
      <c r="A2735" t="s">
        <v>5806</v>
      </c>
      <c r="B2735" t="s">
        <v>5807</v>
      </c>
      <c r="I2735">
        <f t="shared" si="127"/>
        <v>2734</v>
      </c>
      <c r="J2735">
        <f t="shared" si="128"/>
        <v>2734</v>
      </c>
      <c r="K2735">
        <f t="shared" si="126"/>
        <v>1</v>
      </c>
      <c r="L2735" t="b">
        <f>COUNTIF($N$2:N2735, N2735)=1</f>
        <v>1</v>
      </c>
      <c r="M2735" s="37">
        <f>IF( $Q2735, MAX($M$1:M2734)+1, 0)</f>
        <v>0</v>
      </c>
      <c r="N2735" t="str" cm="1">
        <f t="array" ref="N2735">INDEX($A$9:$F$1048576, $J2735, $K2735 )</f>
        <v>70628</v>
      </c>
      <c r="O2735" t="str" cm="1">
        <f t="array" ref="O2735">INDEX($B$9:$F$1048576, $J2735, $K2735 )</f>
        <v>티월드제89차(유)1-22</v>
      </c>
      <c r="P2735" t="str" cm="1">
        <f t="array" ref="P2735">IF( $L2735, TRIM(_xll.IMDP("IR", $G$5&amp;$N2735, $G$6)), "" )</f>
        <v/>
      </c>
      <c r="Q2735" t="b" cm="1">
        <f t="array" ref="Q2735">IF(
    $U$1=1, AND($P2735&lt;&gt;"", $P2735&lt;&gt;"...", $P2735&lt;&gt;"입력오류"),
    IF(
        $U$18=1, AND($P2735&lt;&gt;"", $P2735&lt;&gt;"...", $P2735&lt;&gt;"입력오류", ISNUMBER(FIND(INDEX($T$2:$T$7,$U$1),$P2735))),
        IF(
            $U$17="기타", AND($P2735&lt;&gt;"", $P2735&lt;&gt;"...", $P2735&lt;&gt;"입력오류", NOT(ISNUMBER(FIND($T$21:$T$34,$P2735)))),
            AND($P2735&lt;&gt;"", $P2735&lt;&gt;"...", $P2735&lt;&gt;"입력오류", $T$19=$P2735)
        )
    )
)</f>
        <v>0</v>
      </c>
    </row>
    <row r="2736" spans="1:17">
      <c r="A2736" t="s">
        <v>5808</v>
      </c>
      <c r="B2736" t="s">
        <v>5809</v>
      </c>
      <c r="I2736">
        <f t="shared" si="127"/>
        <v>2735</v>
      </c>
      <c r="J2736">
        <f t="shared" si="128"/>
        <v>2735</v>
      </c>
      <c r="K2736">
        <f t="shared" si="126"/>
        <v>1</v>
      </c>
      <c r="L2736" t="b">
        <f>COUNTIF($N$2:N2736, N2736)=1</f>
        <v>1</v>
      </c>
      <c r="M2736" s="37">
        <f>IF( $Q2736, MAX($M$1:M2735)+1, 0)</f>
        <v>0</v>
      </c>
      <c r="N2736" t="str" cm="1">
        <f t="array" ref="N2736">INDEX($A$9:$F$1048576, $J2736, $K2736 )</f>
        <v>70629</v>
      </c>
      <c r="O2736" t="str" cm="1">
        <f t="array" ref="O2736">INDEX($B$9:$F$1048576, $J2736, $K2736 )</f>
        <v>티월드제89차(유)1-23</v>
      </c>
      <c r="P2736" t="str" cm="1">
        <f t="array" ref="P2736">IF( $L2736, TRIM(_xll.IMDP("IR", $G$5&amp;$N2736, $G$6)), "" )</f>
        <v/>
      </c>
      <c r="Q2736" t="b" cm="1">
        <f t="array" ref="Q2736">IF(
    $U$1=1, AND($P2736&lt;&gt;"", $P2736&lt;&gt;"...", $P2736&lt;&gt;"입력오류"),
    IF(
        $U$18=1, AND($P2736&lt;&gt;"", $P2736&lt;&gt;"...", $P2736&lt;&gt;"입력오류", ISNUMBER(FIND(INDEX($T$2:$T$7,$U$1),$P2736))),
        IF(
            $U$17="기타", AND($P2736&lt;&gt;"", $P2736&lt;&gt;"...", $P2736&lt;&gt;"입력오류", NOT(ISNUMBER(FIND($T$21:$T$34,$P2736)))),
            AND($P2736&lt;&gt;"", $P2736&lt;&gt;"...", $P2736&lt;&gt;"입력오류", $T$19=$P2736)
        )
    )
)</f>
        <v>0</v>
      </c>
    </row>
    <row r="2737" spans="1:17">
      <c r="A2737" t="s">
        <v>5810</v>
      </c>
      <c r="B2737" t="s">
        <v>5811</v>
      </c>
      <c r="I2737">
        <f t="shared" si="127"/>
        <v>2736</v>
      </c>
      <c r="J2737">
        <f t="shared" si="128"/>
        <v>2736</v>
      </c>
      <c r="K2737">
        <f t="shared" si="126"/>
        <v>1</v>
      </c>
      <c r="L2737" t="b">
        <f>COUNTIF($N$2:N2737, N2737)=1</f>
        <v>1</v>
      </c>
      <c r="M2737" s="37">
        <f>IF( $Q2737, MAX($M$1:M2736)+1, 0)</f>
        <v>0</v>
      </c>
      <c r="N2737" t="str" cm="1">
        <f t="array" ref="N2737">INDEX($A$9:$F$1048576, $J2737, $K2737 )</f>
        <v>70630</v>
      </c>
      <c r="O2737" t="str" cm="1">
        <f t="array" ref="O2737">INDEX($B$9:$F$1048576, $J2737, $K2737 )</f>
        <v>티월드제89차(유)1-24</v>
      </c>
      <c r="P2737" t="str" cm="1">
        <f t="array" ref="P2737">IF( $L2737, TRIM(_xll.IMDP("IR", $G$5&amp;$N2737, $G$6)), "" )</f>
        <v/>
      </c>
      <c r="Q2737" t="b" cm="1">
        <f t="array" ref="Q2737">IF(
    $U$1=1, AND($P2737&lt;&gt;"", $P2737&lt;&gt;"...", $P2737&lt;&gt;"입력오류"),
    IF(
        $U$18=1, AND($P2737&lt;&gt;"", $P2737&lt;&gt;"...", $P2737&lt;&gt;"입력오류", ISNUMBER(FIND(INDEX($T$2:$T$7,$U$1),$P2737))),
        IF(
            $U$17="기타", AND($P2737&lt;&gt;"", $P2737&lt;&gt;"...", $P2737&lt;&gt;"입력오류", NOT(ISNUMBER(FIND($T$21:$T$34,$P2737)))),
            AND($P2737&lt;&gt;"", $P2737&lt;&gt;"...", $P2737&lt;&gt;"입력오류", $T$19=$P2737)
        )
    )
)</f>
        <v>0</v>
      </c>
    </row>
    <row r="2738" spans="1:17">
      <c r="A2738" t="s">
        <v>5812</v>
      </c>
      <c r="B2738" t="s">
        <v>5813</v>
      </c>
      <c r="I2738">
        <f t="shared" si="127"/>
        <v>2737</v>
      </c>
      <c r="J2738">
        <f t="shared" si="128"/>
        <v>2737</v>
      </c>
      <c r="K2738">
        <f t="shared" si="126"/>
        <v>1</v>
      </c>
      <c r="L2738" t="b">
        <f>COUNTIF($N$2:N2738, N2738)=1</f>
        <v>1</v>
      </c>
      <c r="M2738" s="37">
        <f>IF( $Q2738, MAX($M$1:M2737)+1, 0)</f>
        <v>0</v>
      </c>
      <c r="N2738" t="str" cm="1">
        <f t="array" ref="N2738">INDEX($A$9:$F$1048576, $J2738, $K2738 )</f>
        <v>70631</v>
      </c>
      <c r="O2738" t="str" cm="1">
        <f t="array" ref="O2738">INDEX($B$9:$F$1048576, $J2738, $K2738 )</f>
        <v>티월드제89차(유)1-25</v>
      </c>
      <c r="P2738" t="str" cm="1">
        <f t="array" ref="P2738">IF( $L2738, TRIM(_xll.IMDP("IR", $G$5&amp;$N2738, $G$6)), "" )</f>
        <v/>
      </c>
      <c r="Q2738" t="b" cm="1">
        <f t="array" ref="Q2738">IF(
    $U$1=1, AND($P2738&lt;&gt;"", $P2738&lt;&gt;"...", $P2738&lt;&gt;"입력오류"),
    IF(
        $U$18=1, AND($P2738&lt;&gt;"", $P2738&lt;&gt;"...", $P2738&lt;&gt;"입력오류", ISNUMBER(FIND(INDEX($T$2:$T$7,$U$1),$P2738))),
        IF(
            $U$17="기타", AND($P2738&lt;&gt;"", $P2738&lt;&gt;"...", $P2738&lt;&gt;"입력오류", NOT(ISNUMBER(FIND($T$21:$T$34,$P2738)))),
            AND($P2738&lt;&gt;"", $P2738&lt;&gt;"...", $P2738&lt;&gt;"입력오류", $T$19=$P2738)
        )
    )
)</f>
        <v>0</v>
      </c>
    </row>
    <row r="2739" spans="1:17">
      <c r="A2739" t="s">
        <v>5814</v>
      </c>
      <c r="B2739" t="s">
        <v>5815</v>
      </c>
      <c r="I2739">
        <f t="shared" si="127"/>
        <v>2738</v>
      </c>
      <c r="J2739">
        <f t="shared" si="128"/>
        <v>2738</v>
      </c>
      <c r="K2739">
        <f t="shared" si="126"/>
        <v>1</v>
      </c>
      <c r="L2739" t="b">
        <f>COUNTIF($N$2:N2739, N2739)=1</f>
        <v>1</v>
      </c>
      <c r="M2739" s="37">
        <f>IF( $Q2739, MAX($M$1:M2738)+1, 0)</f>
        <v>0</v>
      </c>
      <c r="N2739" t="str" cm="1">
        <f t="array" ref="N2739">INDEX($A$9:$F$1048576, $J2739, $K2739 )</f>
        <v>70632</v>
      </c>
      <c r="O2739" t="str" cm="1">
        <f t="array" ref="O2739">INDEX($B$9:$F$1048576, $J2739, $K2739 )</f>
        <v>티월드제89차(유)1-26</v>
      </c>
      <c r="P2739" t="str" cm="1">
        <f t="array" ref="P2739">IF( $L2739, TRIM(_xll.IMDP("IR", $G$5&amp;$N2739, $G$6)), "" )</f>
        <v/>
      </c>
      <c r="Q2739" t="b" cm="1">
        <f t="array" ref="Q2739">IF(
    $U$1=1, AND($P2739&lt;&gt;"", $P2739&lt;&gt;"...", $P2739&lt;&gt;"입력오류"),
    IF(
        $U$18=1, AND($P2739&lt;&gt;"", $P2739&lt;&gt;"...", $P2739&lt;&gt;"입력오류", ISNUMBER(FIND(INDEX($T$2:$T$7,$U$1),$P2739))),
        IF(
            $U$17="기타", AND($P2739&lt;&gt;"", $P2739&lt;&gt;"...", $P2739&lt;&gt;"입력오류", NOT(ISNUMBER(FIND($T$21:$T$34,$P2739)))),
            AND($P2739&lt;&gt;"", $P2739&lt;&gt;"...", $P2739&lt;&gt;"입력오류", $T$19=$P2739)
        )
    )
)</f>
        <v>0</v>
      </c>
    </row>
    <row r="2740" spans="1:17">
      <c r="A2740" t="s">
        <v>5816</v>
      </c>
      <c r="B2740" t="s">
        <v>5817</v>
      </c>
      <c r="I2740">
        <f t="shared" si="127"/>
        <v>2739</v>
      </c>
      <c r="J2740">
        <f t="shared" si="128"/>
        <v>2739</v>
      </c>
      <c r="K2740">
        <f t="shared" si="126"/>
        <v>1</v>
      </c>
      <c r="L2740" t="b">
        <f>COUNTIF($N$2:N2740, N2740)=1</f>
        <v>1</v>
      </c>
      <c r="M2740" s="37">
        <f>IF( $Q2740, MAX($M$1:M2739)+1, 0)</f>
        <v>0</v>
      </c>
      <c r="N2740" t="str" cm="1">
        <f t="array" ref="N2740">INDEX($A$9:$F$1048576, $J2740, $K2740 )</f>
        <v>70633</v>
      </c>
      <c r="O2740" t="str" cm="1">
        <f t="array" ref="O2740">INDEX($B$9:$F$1048576, $J2740, $K2740 )</f>
        <v>티월드제89차(유)1-27</v>
      </c>
      <c r="P2740" t="str" cm="1">
        <f t="array" ref="P2740">IF( $L2740, TRIM(_xll.IMDP("IR", $G$5&amp;$N2740, $G$6)), "" )</f>
        <v/>
      </c>
      <c r="Q2740" t="b" cm="1">
        <f t="array" ref="Q2740">IF(
    $U$1=1, AND($P2740&lt;&gt;"", $P2740&lt;&gt;"...", $P2740&lt;&gt;"입력오류"),
    IF(
        $U$18=1, AND($P2740&lt;&gt;"", $P2740&lt;&gt;"...", $P2740&lt;&gt;"입력오류", ISNUMBER(FIND(INDEX($T$2:$T$7,$U$1),$P2740))),
        IF(
            $U$17="기타", AND($P2740&lt;&gt;"", $P2740&lt;&gt;"...", $P2740&lt;&gt;"입력오류", NOT(ISNUMBER(FIND($T$21:$T$34,$P2740)))),
            AND($P2740&lt;&gt;"", $P2740&lt;&gt;"...", $P2740&lt;&gt;"입력오류", $T$19=$P2740)
        )
    )
)</f>
        <v>0</v>
      </c>
    </row>
    <row r="2741" spans="1:17">
      <c r="A2741" t="s">
        <v>5818</v>
      </c>
      <c r="B2741" t="s">
        <v>5819</v>
      </c>
      <c r="I2741">
        <f t="shared" si="127"/>
        <v>2740</v>
      </c>
      <c r="J2741">
        <f t="shared" si="128"/>
        <v>2740</v>
      </c>
      <c r="K2741">
        <f t="shared" si="126"/>
        <v>1</v>
      </c>
      <c r="L2741" t="b">
        <f>COUNTIF($N$2:N2741, N2741)=1</f>
        <v>1</v>
      </c>
      <c r="M2741" s="37">
        <f>IF( $Q2741, MAX($M$1:M2740)+1, 0)</f>
        <v>0</v>
      </c>
      <c r="N2741" t="str" cm="1">
        <f t="array" ref="N2741">INDEX($A$9:$F$1048576, $J2741, $K2741 )</f>
        <v>70635</v>
      </c>
      <c r="O2741" t="str" cm="1">
        <f t="array" ref="O2741">INDEX($B$9:$F$1048576, $J2741, $K2741 )</f>
        <v>라온제나제6차</v>
      </c>
      <c r="P2741" t="str" cm="1">
        <f t="array" ref="P2741">IF( $L2741, TRIM(_xll.IMDP("IR", $G$5&amp;$N2741, $G$6)), "" )</f>
        <v/>
      </c>
      <c r="Q2741" t="b" cm="1">
        <f t="array" ref="Q2741">IF(
    $U$1=1, AND($P2741&lt;&gt;"", $P2741&lt;&gt;"...", $P2741&lt;&gt;"입력오류"),
    IF(
        $U$18=1, AND($P2741&lt;&gt;"", $P2741&lt;&gt;"...", $P2741&lt;&gt;"입력오류", ISNUMBER(FIND(INDEX($T$2:$T$7,$U$1),$P2741))),
        IF(
            $U$17="기타", AND($P2741&lt;&gt;"", $P2741&lt;&gt;"...", $P2741&lt;&gt;"입력오류", NOT(ISNUMBER(FIND($T$21:$T$34,$P2741)))),
            AND($P2741&lt;&gt;"", $P2741&lt;&gt;"...", $P2741&lt;&gt;"입력오류", $T$19=$P2741)
        )
    )
)</f>
        <v>0</v>
      </c>
    </row>
    <row r="2742" spans="1:17">
      <c r="A2742" t="s">
        <v>5820</v>
      </c>
      <c r="B2742" t="s">
        <v>5821</v>
      </c>
      <c r="I2742">
        <f t="shared" si="127"/>
        <v>2741</v>
      </c>
      <c r="J2742">
        <f t="shared" si="128"/>
        <v>2741</v>
      </c>
      <c r="K2742">
        <f t="shared" si="126"/>
        <v>1</v>
      </c>
      <c r="L2742" t="b">
        <f>COUNTIF($N$2:N2742, N2742)=1</f>
        <v>1</v>
      </c>
      <c r="M2742" s="37">
        <f>IF( $Q2742, MAX($M$1:M2741)+1, 0)</f>
        <v>0</v>
      </c>
      <c r="N2742" t="str" cm="1">
        <f t="array" ref="N2742">INDEX($A$9:$F$1048576, $J2742, $K2742 )</f>
        <v>70637</v>
      </c>
      <c r="O2742" t="str" cm="1">
        <f t="array" ref="O2742">INDEX($B$9:$F$1048576, $J2742, $K2742 )</f>
        <v>주택금융공사MBS2023-21(1-1)</v>
      </c>
      <c r="P2742" t="str" cm="1">
        <f t="array" ref="P2742">IF( $L2742, TRIM(_xll.IMDP("IR", $G$5&amp;$N2742, $G$6)), "" )</f>
        <v/>
      </c>
      <c r="Q2742" t="b" cm="1">
        <f t="array" ref="Q2742">IF(
    $U$1=1, AND($P2742&lt;&gt;"", $P2742&lt;&gt;"...", $P2742&lt;&gt;"입력오류"),
    IF(
        $U$18=1, AND($P2742&lt;&gt;"", $P2742&lt;&gt;"...", $P2742&lt;&gt;"입력오류", ISNUMBER(FIND(INDEX($T$2:$T$7,$U$1),$P2742))),
        IF(
            $U$17="기타", AND($P2742&lt;&gt;"", $P2742&lt;&gt;"...", $P2742&lt;&gt;"입력오류", NOT(ISNUMBER(FIND($T$21:$T$34,$P2742)))),
            AND($P2742&lt;&gt;"", $P2742&lt;&gt;"...", $P2742&lt;&gt;"입력오류", $T$19=$P2742)
        )
    )
)</f>
        <v>0</v>
      </c>
    </row>
    <row r="2743" spans="1:17">
      <c r="A2743" t="s">
        <v>5822</v>
      </c>
      <c r="B2743" t="s">
        <v>5823</v>
      </c>
      <c r="I2743">
        <f t="shared" si="127"/>
        <v>2742</v>
      </c>
      <c r="J2743">
        <f t="shared" si="128"/>
        <v>2742</v>
      </c>
      <c r="K2743">
        <f t="shared" si="126"/>
        <v>1</v>
      </c>
      <c r="L2743" t="b">
        <f>COUNTIF($N$2:N2743, N2743)=1</f>
        <v>1</v>
      </c>
      <c r="M2743" s="37">
        <f>IF( $Q2743, MAX($M$1:M2742)+1, 0)</f>
        <v>0</v>
      </c>
      <c r="N2743" t="str" cm="1">
        <f t="array" ref="N2743">INDEX($A$9:$F$1048576, $J2743, $K2743 )</f>
        <v>70638</v>
      </c>
      <c r="O2743" t="str" cm="1">
        <f t="array" ref="O2743">INDEX($B$9:$F$1048576, $J2743, $K2743 )</f>
        <v>주택금융공사MBS2023-21(1-2)</v>
      </c>
      <c r="P2743" t="str" cm="1">
        <f t="array" ref="P2743">IF( $L2743, TRIM(_xll.IMDP("IR", $G$5&amp;$N2743, $G$6)), "" )</f>
        <v/>
      </c>
      <c r="Q2743" t="b" cm="1">
        <f t="array" ref="Q2743">IF(
    $U$1=1, AND($P2743&lt;&gt;"", $P2743&lt;&gt;"...", $P2743&lt;&gt;"입력오류"),
    IF(
        $U$18=1, AND($P2743&lt;&gt;"", $P2743&lt;&gt;"...", $P2743&lt;&gt;"입력오류", ISNUMBER(FIND(INDEX($T$2:$T$7,$U$1),$P2743))),
        IF(
            $U$17="기타", AND($P2743&lt;&gt;"", $P2743&lt;&gt;"...", $P2743&lt;&gt;"입력오류", NOT(ISNUMBER(FIND($T$21:$T$34,$P2743)))),
            AND($P2743&lt;&gt;"", $P2743&lt;&gt;"...", $P2743&lt;&gt;"입력오류", $T$19=$P2743)
        )
    )
)</f>
        <v>0</v>
      </c>
    </row>
    <row r="2744" spans="1:17">
      <c r="A2744" t="s">
        <v>5824</v>
      </c>
      <c r="B2744" t="s">
        <v>5825</v>
      </c>
      <c r="I2744">
        <f t="shared" si="127"/>
        <v>2743</v>
      </c>
      <c r="J2744">
        <f t="shared" si="128"/>
        <v>2743</v>
      </c>
      <c r="K2744">
        <f t="shared" si="126"/>
        <v>1</v>
      </c>
      <c r="L2744" t="b">
        <f>COUNTIF($N$2:N2744, N2744)=1</f>
        <v>1</v>
      </c>
      <c r="M2744" s="37">
        <f>IF( $Q2744, MAX($M$1:M2743)+1, 0)</f>
        <v>0</v>
      </c>
      <c r="N2744" t="str" cm="1">
        <f t="array" ref="N2744">INDEX($A$9:$F$1048576, $J2744, $K2744 )</f>
        <v>70639</v>
      </c>
      <c r="O2744" t="str" cm="1">
        <f t="array" ref="O2744">INDEX($B$9:$F$1048576, $J2744, $K2744 )</f>
        <v>주택금융공사MBS2023-21(1-3)</v>
      </c>
      <c r="P2744" t="str" cm="1">
        <f t="array" ref="P2744">IF( $L2744, TRIM(_xll.IMDP("IR", $G$5&amp;$N2744, $G$6)), "" )</f>
        <v/>
      </c>
      <c r="Q2744" t="b" cm="1">
        <f t="array" ref="Q2744">IF(
    $U$1=1, AND($P2744&lt;&gt;"", $P2744&lt;&gt;"...", $P2744&lt;&gt;"입력오류"),
    IF(
        $U$18=1, AND($P2744&lt;&gt;"", $P2744&lt;&gt;"...", $P2744&lt;&gt;"입력오류", ISNUMBER(FIND(INDEX($T$2:$T$7,$U$1),$P2744))),
        IF(
            $U$17="기타", AND($P2744&lt;&gt;"", $P2744&lt;&gt;"...", $P2744&lt;&gt;"입력오류", NOT(ISNUMBER(FIND($T$21:$T$34,$P2744)))),
            AND($P2744&lt;&gt;"", $P2744&lt;&gt;"...", $P2744&lt;&gt;"입력오류", $T$19=$P2744)
        )
    )
)</f>
        <v>0</v>
      </c>
    </row>
    <row r="2745" spans="1:17">
      <c r="A2745" t="s">
        <v>5826</v>
      </c>
      <c r="B2745" t="s">
        <v>5827</v>
      </c>
      <c r="I2745">
        <f t="shared" si="127"/>
        <v>2744</v>
      </c>
      <c r="J2745">
        <f t="shared" si="128"/>
        <v>2744</v>
      </c>
      <c r="K2745">
        <f t="shared" si="126"/>
        <v>1</v>
      </c>
      <c r="L2745" t="b">
        <f>COUNTIF($N$2:N2745, N2745)=1</f>
        <v>1</v>
      </c>
      <c r="M2745" s="37">
        <f>IF( $Q2745, MAX($M$1:M2744)+1, 0)</f>
        <v>0</v>
      </c>
      <c r="N2745" t="str" cm="1">
        <f t="array" ref="N2745">INDEX($A$9:$F$1048576, $J2745, $K2745 )</f>
        <v>70640</v>
      </c>
      <c r="O2745" t="str" cm="1">
        <f t="array" ref="O2745">INDEX($B$9:$F$1048576, $J2745, $K2745 )</f>
        <v>주택금융공사MBS2023-21(1-4)</v>
      </c>
      <c r="P2745" t="str" cm="1">
        <f t="array" ref="P2745">IF( $L2745, TRIM(_xll.IMDP("IR", $G$5&amp;$N2745, $G$6)), "" )</f>
        <v/>
      </c>
      <c r="Q2745" t="b" cm="1">
        <f t="array" ref="Q2745">IF(
    $U$1=1, AND($P2745&lt;&gt;"", $P2745&lt;&gt;"...", $P2745&lt;&gt;"입력오류"),
    IF(
        $U$18=1, AND($P2745&lt;&gt;"", $P2745&lt;&gt;"...", $P2745&lt;&gt;"입력오류", ISNUMBER(FIND(INDEX($T$2:$T$7,$U$1),$P2745))),
        IF(
            $U$17="기타", AND($P2745&lt;&gt;"", $P2745&lt;&gt;"...", $P2745&lt;&gt;"입력오류", NOT(ISNUMBER(FIND($T$21:$T$34,$P2745)))),
            AND($P2745&lt;&gt;"", $P2745&lt;&gt;"...", $P2745&lt;&gt;"입력오류", $T$19=$P2745)
        )
    )
)</f>
        <v>0</v>
      </c>
    </row>
    <row r="2746" spans="1:17">
      <c r="A2746" t="s">
        <v>5828</v>
      </c>
      <c r="B2746" t="s">
        <v>5829</v>
      </c>
      <c r="I2746">
        <f t="shared" si="127"/>
        <v>2745</v>
      </c>
      <c r="J2746">
        <f t="shared" si="128"/>
        <v>2745</v>
      </c>
      <c r="K2746">
        <f t="shared" si="126"/>
        <v>1</v>
      </c>
      <c r="L2746" t="b">
        <f>COUNTIF($N$2:N2746, N2746)=1</f>
        <v>1</v>
      </c>
      <c r="M2746" s="37">
        <f>IF( $Q2746, MAX($M$1:M2745)+1, 0)</f>
        <v>0</v>
      </c>
      <c r="N2746" t="str" cm="1">
        <f t="array" ref="N2746">INDEX($A$9:$F$1048576, $J2746, $K2746 )</f>
        <v>70641</v>
      </c>
      <c r="O2746" t="str" cm="1">
        <f t="array" ref="O2746">INDEX($B$9:$F$1048576, $J2746, $K2746 )</f>
        <v>주택금융공사MBS2023-21(1-5)</v>
      </c>
      <c r="P2746" t="str" cm="1">
        <f t="array" ref="P2746">IF( $L2746, TRIM(_xll.IMDP("IR", $G$5&amp;$N2746, $G$6)), "" )</f>
        <v/>
      </c>
      <c r="Q2746" t="b" cm="1">
        <f t="array" ref="Q2746">IF(
    $U$1=1, AND($P2746&lt;&gt;"", $P2746&lt;&gt;"...", $P2746&lt;&gt;"입력오류"),
    IF(
        $U$18=1, AND($P2746&lt;&gt;"", $P2746&lt;&gt;"...", $P2746&lt;&gt;"입력오류", ISNUMBER(FIND(INDEX($T$2:$T$7,$U$1),$P2746))),
        IF(
            $U$17="기타", AND($P2746&lt;&gt;"", $P2746&lt;&gt;"...", $P2746&lt;&gt;"입력오류", NOT(ISNUMBER(FIND($T$21:$T$34,$P2746)))),
            AND($P2746&lt;&gt;"", $P2746&lt;&gt;"...", $P2746&lt;&gt;"입력오류", $T$19=$P2746)
        )
    )
)</f>
        <v>0</v>
      </c>
    </row>
    <row r="2747" spans="1:17">
      <c r="A2747" t="s">
        <v>5830</v>
      </c>
      <c r="B2747" t="s">
        <v>5831</v>
      </c>
      <c r="I2747">
        <f t="shared" si="127"/>
        <v>2746</v>
      </c>
      <c r="J2747">
        <f t="shared" si="128"/>
        <v>2746</v>
      </c>
      <c r="K2747">
        <f t="shared" si="126"/>
        <v>1</v>
      </c>
      <c r="L2747" t="b">
        <f>COUNTIF($N$2:N2747, N2747)=1</f>
        <v>1</v>
      </c>
      <c r="M2747" s="37">
        <f>IF( $Q2747, MAX($M$1:M2746)+1, 0)</f>
        <v>0</v>
      </c>
      <c r="N2747" t="str" cm="1">
        <f t="array" ref="N2747">INDEX($A$9:$F$1048576, $J2747, $K2747 )</f>
        <v>70642</v>
      </c>
      <c r="O2747" t="str" cm="1">
        <f t="array" ref="O2747">INDEX($B$9:$F$1048576, $J2747, $K2747 )</f>
        <v>주택금융공사MBS2023-21(1-6)</v>
      </c>
      <c r="P2747" t="str" cm="1">
        <f t="array" ref="P2747">IF( $L2747, TRIM(_xll.IMDP("IR", $G$5&amp;$N2747, $G$6)), "" )</f>
        <v/>
      </c>
      <c r="Q2747" t="b" cm="1">
        <f t="array" ref="Q2747">IF(
    $U$1=1, AND($P2747&lt;&gt;"", $P2747&lt;&gt;"...", $P2747&lt;&gt;"입력오류"),
    IF(
        $U$18=1, AND($P2747&lt;&gt;"", $P2747&lt;&gt;"...", $P2747&lt;&gt;"입력오류", ISNUMBER(FIND(INDEX($T$2:$T$7,$U$1),$P2747))),
        IF(
            $U$17="기타", AND($P2747&lt;&gt;"", $P2747&lt;&gt;"...", $P2747&lt;&gt;"입력오류", NOT(ISNUMBER(FIND($T$21:$T$34,$P2747)))),
            AND($P2747&lt;&gt;"", $P2747&lt;&gt;"...", $P2747&lt;&gt;"입력오류", $T$19=$P2747)
        )
    )
)</f>
        <v>0</v>
      </c>
    </row>
    <row r="2748" spans="1:17">
      <c r="A2748" t="s">
        <v>5832</v>
      </c>
      <c r="B2748" t="s">
        <v>5833</v>
      </c>
      <c r="I2748">
        <f t="shared" si="127"/>
        <v>2747</v>
      </c>
      <c r="J2748">
        <f t="shared" si="128"/>
        <v>2747</v>
      </c>
      <c r="K2748">
        <f t="shared" si="126"/>
        <v>1</v>
      </c>
      <c r="L2748" t="b">
        <f>COUNTIF($N$2:N2748, N2748)=1</f>
        <v>1</v>
      </c>
      <c r="M2748" s="37">
        <f>IF( $Q2748, MAX($M$1:M2747)+1, 0)</f>
        <v>0</v>
      </c>
      <c r="N2748" t="str" cm="1">
        <f t="array" ref="N2748">INDEX($A$9:$F$1048576, $J2748, $K2748 )</f>
        <v>70643</v>
      </c>
      <c r="O2748" t="str" cm="1">
        <f t="array" ref="O2748">INDEX($B$9:$F$1048576, $J2748, $K2748 )</f>
        <v>주택금융공사MBS2023-21(1-7)</v>
      </c>
      <c r="P2748" t="str" cm="1">
        <f t="array" ref="P2748">IF( $L2748, TRIM(_xll.IMDP("IR", $G$5&amp;$N2748, $G$6)), "" )</f>
        <v/>
      </c>
      <c r="Q2748" t="b" cm="1">
        <f t="array" ref="Q2748">IF(
    $U$1=1, AND($P2748&lt;&gt;"", $P2748&lt;&gt;"...", $P2748&lt;&gt;"입력오류"),
    IF(
        $U$18=1, AND($P2748&lt;&gt;"", $P2748&lt;&gt;"...", $P2748&lt;&gt;"입력오류", ISNUMBER(FIND(INDEX($T$2:$T$7,$U$1),$P2748))),
        IF(
            $U$17="기타", AND($P2748&lt;&gt;"", $P2748&lt;&gt;"...", $P2748&lt;&gt;"입력오류", NOT(ISNUMBER(FIND($T$21:$T$34,$P2748)))),
            AND($P2748&lt;&gt;"", $P2748&lt;&gt;"...", $P2748&lt;&gt;"입력오류", $T$19=$P2748)
        )
    )
)</f>
        <v>0</v>
      </c>
    </row>
    <row r="2749" spans="1:17">
      <c r="A2749" t="s">
        <v>5834</v>
      </c>
      <c r="B2749" t="s">
        <v>5835</v>
      </c>
      <c r="I2749">
        <f t="shared" si="127"/>
        <v>2748</v>
      </c>
      <c r="J2749">
        <f t="shared" si="128"/>
        <v>2748</v>
      </c>
      <c r="K2749">
        <f t="shared" si="126"/>
        <v>1</v>
      </c>
      <c r="L2749" t="b">
        <f>COUNTIF($N$2:N2749, N2749)=1</f>
        <v>1</v>
      </c>
      <c r="M2749" s="37">
        <f>IF( $Q2749, MAX($M$1:M2748)+1, 0)</f>
        <v>0</v>
      </c>
      <c r="N2749" t="str" cm="1">
        <f t="array" ref="N2749">INDEX($A$9:$F$1048576, $J2749, $K2749 )</f>
        <v>70644</v>
      </c>
      <c r="O2749" t="str" cm="1">
        <f t="array" ref="O2749">INDEX($B$9:$F$1048576, $J2749, $K2749 )</f>
        <v>주택금융공사MBS2023-21(1-8)</v>
      </c>
      <c r="P2749" t="str" cm="1">
        <f t="array" ref="P2749">IF( $L2749, TRIM(_xll.IMDP("IR", $G$5&amp;$N2749, $G$6)), "" )</f>
        <v/>
      </c>
      <c r="Q2749" t="b" cm="1">
        <f t="array" ref="Q2749">IF(
    $U$1=1, AND($P2749&lt;&gt;"", $P2749&lt;&gt;"...", $P2749&lt;&gt;"입력오류"),
    IF(
        $U$18=1, AND($P2749&lt;&gt;"", $P2749&lt;&gt;"...", $P2749&lt;&gt;"입력오류", ISNUMBER(FIND(INDEX($T$2:$T$7,$U$1),$P2749))),
        IF(
            $U$17="기타", AND($P2749&lt;&gt;"", $P2749&lt;&gt;"...", $P2749&lt;&gt;"입력오류", NOT(ISNUMBER(FIND($T$21:$T$34,$P2749)))),
            AND($P2749&lt;&gt;"", $P2749&lt;&gt;"...", $P2749&lt;&gt;"입력오류", $T$19=$P2749)
        )
    )
)</f>
        <v>0</v>
      </c>
    </row>
    <row r="2750" spans="1:17">
      <c r="A2750" t="s">
        <v>5836</v>
      </c>
      <c r="B2750" t="s">
        <v>5837</v>
      </c>
      <c r="I2750">
        <f t="shared" si="127"/>
        <v>2749</v>
      </c>
      <c r="J2750">
        <f t="shared" si="128"/>
        <v>2749</v>
      </c>
      <c r="K2750">
        <f t="shared" si="126"/>
        <v>1</v>
      </c>
      <c r="L2750" t="b">
        <f>COUNTIF($N$2:N2750, N2750)=1</f>
        <v>1</v>
      </c>
      <c r="M2750" s="37">
        <f>IF( $Q2750, MAX($M$1:M2749)+1, 0)</f>
        <v>0</v>
      </c>
      <c r="N2750" t="str" cm="1">
        <f t="array" ref="N2750">INDEX($A$9:$F$1048576, $J2750, $K2750 )</f>
        <v>70645</v>
      </c>
      <c r="O2750" t="str" cm="1">
        <f t="array" ref="O2750">INDEX($B$9:$F$1048576, $J2750, $K2750 )</f>
        <v>주택금융공사MBS2023-21(1-9)</v>
      </c>
      <c r="P2750" t="str" cm="1">
        <f t="array" ref="P2750">IF( $L2750, TRIM(_xll.IMDP("IR", $G$5&amp;$N2750, $G$6)), "" )</f>
        <v/>
      </c>
      <c r="Q2750" t="b" cm="1">
        <f t="array" ref="Q2750">IF(
    $U$1=1, AND($P2750&lt;&gt;"", $P2750&lt;&gt;"...", $P2750&lt;&gt;"입력오류"),
    IF(
        $U$18=1, AND($P2750&lt;&gt;"", $P2750&lt;&gt;"...", $P2750&lt;&gt;"입력오류", ISNUMBER(FIND(INDEX($T$2:$T$7,$U$1),$P2750))),
        IF(
            $U$17="기타", AND($P2750&lt;&gt;"", $P2750&lt;&gt;"...", $P2750&lt;&gt;"입력오류", NOT(ISNUMBER(FIND($T$21:$T$34,$P2750)))),
            AND($P2750&lt;&gt;"", $P2750&lt;&gt;"...", $P2750&lt;&gt;"입력오류", $T$19=$P2750)
        )
    )
)</f>
        <v>0</v>
      </c>
    </row>
    <row r="2751" spans="1:17">
      <c r="A2751" t="s">
        <v>5838</v>
      </c>
      <c r="B2751" t="s">
        <v>5839</v>
      </c>
      <c r="I2751">
        <f t="shared" si="127"/>
        <v>2750</v>
      </c>
      <c r="J2751">
        <f t="shared" si="128"/>
        <v>2750</v>
      </c>
      <c r="K2751">
        <f t="shared" si="126"/>
        <v>1</v>
      </c>
      <c r="L2751" t="b">
        <f>COUNTIF($N$2:N2751, N2751)=1</f>
        <v>1</v>
      </c>
      <c r="M2751" s="37">
        <f>IF( $Q2751, MAX($M$1:M2750)+1, 0)</f>
        <v>0</v>
      </c>
      <c r="N2751" t="str" cm="1">
        <f t="array" ref="N2751">INDEX($A$9:$F$1048576, $J2751, $K2751 )</f>
        <v>70652</v>
      </c>
      <c r="O2751" t="str" cm="1">
        <f t="array" ref="O2751">INDEX($B$9:$F$1048576, $J2751, $K2751 )</f>
        <v>세이프박스제14차</v>
      </c>
      <c r="P2751" t="str" cm="1">
        <f t="array" ref="P2751">IF( $L2751, TRIM(_xll.IMDP("IR", $G$5&amp;$N2751, $G$6)), "" )</f>
        <v/>
      </c>
      <c r="Q2751" t="b" cm="1">
        <f t="array" ref="Q2751">IF(
    $U$1=1, AND($P2751&lt;&gt;"", $P2751&lt;&gt;"...", $P2751&lt;&gt;"입력오류"),
    IF(
        $U$18=1, AND($P2751&lt;&gt;"", $P2751&lt;&gt;"...", $P2751&lt;&gt;"입력오류", ISNUMBER(FIND(INDEX($T$2:$T$7,$U$1),$P2751))),
        IF(
            $U$17="기타", AND($P2751&lt;&gt;"", $P2751&lt;&gt;"...", $P2751&lt;&gt;"입력오류", NOT(ISNUMBER(FIND($T$21:$T$34,$P2751)))),
            AND($P2751&lt;&gt;"", $P2751&lt;&gt;"...", $P2751&lt;&gt;"입력오류", $T$19=$P2751)
        )
    )
)</f>
        <v>0</v>
      </c>
    </row>
    <row r="2752" spans="1:17">
      <c r="A2752" t="s">
        <v>5840</v>
      </c>
      <c r="B2752" t="s">
        <v>5841</v>
      </c>
      <c r="I2752">
        <f t="shared" si="127"/>
        <v>2751</v>
      </c>
      <c r="J2752">
        <f t="shared" si="128"/>
        <v>2751</v>
      </c>
      <c r="K2752">
        <f t="shared" si="126"/>
        <v>1</v>
      </c>
      <c r="L2752" t="b">
        <f>COUNTIF($N$2:N2752, N2752)=1</f>
        <v>1</v>
      </c>
      <c r="M2752" s="37">
        <f>IF( $Q2752, MAX($M$1:M2751)+1, 0)</f>
        <v>0</v>
      </c>
      <c r="N2752" t="str" cm="1">
        <f t="array" ref="N2752">INDEX($A$9:$F$1048576, $J2752, $K2752 )</f>
        <v>70653</v>
      </c>
      <c r="O2752" t="str" cm="1">
        <f t="array" ref="O2752">INDEX($B$9:$F$1048576, $J2752, $K2752 )</f>
        <v>세이프박스제15차</v>
      </c>
      <c r="P2752" t="str" cm="1">
        <f t="array" ref="P2752">IF( $L2752, TRIM(_xll.IMDP("IR", $G$5&amp;$N2752, $G$6)), "" )</f>
        <v/>
      </c>
      <c r="Q2752" t="b" cm="1">
        <f t="array" ref="Q2752">IF(
    $U$1=1, AND($P2752&lt;&gt;"", $P2752&lt;&gt;"...", $P2752&lt;&gt;"입력오류"),
    IF(
        $U$18=1, AND($P2752&lt;&gt;"", $P2752&lt;&gt;"...", $P2752&lt;&gt;"입력오류", ISNUMBER(FIND(INDEX($T$2:$T$7,$U$1),$P2752))),
        IF(
            $U$17="기타", AND($P2752&lt;&gt;"", $P2752&lt;&gt;"...", $P2752&lt;&gt;"입력오류", NOT(ISNUMBER(FIND($T$21:$T$34,$P2752)))),
            AND($P2752&lt;&gt;"", $P2752&lt;&gt;"...", $P2752&lt;&gt;"입력오류", $T$19=$P2752)
        )
    )
)</f>
        <v>0</v>
      </c>
    </row>
    <row r="2753" spans="1:17">
      <c r="A2753" t="s">
        <v>5842</v>
      </c>
      <c r="B2753" t="s">
        <v>5843</v>
      </c>
      <c r="I2753">
        <f t="shared" si="127"/>
        <v>2752</v>
      </c>
      <c r="J2753">
        <f t="shared" si="128"/>
        <v>2752</v>
      </c>
      <c r="K2753">
        <f t="shared" si="126"/>
        <v>1</v>
      </c>
      <c r="L2753" t="b">
        <f>COUNTIF($N$2:N2753, N2753)=1</f>
        <v>1</v>
      </c>
      <c r="M2753" s="37">
        <f>IF( $Q2753, MAX($M$1:M2752)+1, 0)</f>
        <v>0</v>
      </c>
      <c r="N2753" t="str" cm="1">
        <f t="array" ref="N2753">INDEX($A$9:$F$1048576, $J2753, $K2753 )</f>
        <v>70654</v>
      </c>
      <c r="O2753" t="str" cm="1">
        <f t="array" ref="O2753">INDEX($B$9:$F$1048576, $J2753, $K2753 )</f>
        <v>퍼블릭제1차(유)1-2</v>
      </c>
      <c r="P2753" t="str" cm="1">
        <f t="array" ref="P2753">IF( $L2753, TRIM(_xll.IMDP("IR", $G$5&amp;$N2753, $G$6)), "" )</f>
        <v/>
      </c>
      <c r="Q2753" t="b" cm="1">
        <f t="array" ref="Q2753">IF(
    $U$1=1, AND($P2753&lt;&gt;"", $P2753&lt;&gt;"...", $P2753&lt;&gt;"입력오류"),
    IF(
        $U$18=1, AND($P2753&lt;&gt;"", $P2753&lt;&gt;"...", $P2753&lt;&gt;"입력오류", ISNUMBER(FIND(INDEX($T$2:$T$7,$U$1),$P2753))),
        IF(
            $U$17="기타", AND($P2753&lt;&gt;"", $P2753&lt;&gt;"...", $P2753&lt;&gt;"입력오류", NOT(ISNUMBER(FIND($T$21:$T$34,$P2753)))),
            AND($P2753&lt;&gt;"", $P2753&lt;&gt;"...", $P2753&lt;&gt;"입력오류", $T$19=$P2753)
        )
    )
)</f>
        <v>0</v>
      </c>
    </row>
    <row r="2754" spans="1:17">
      <c r="A2754" t="s">
        <v>5844</v>
      </c>
      <c r="B2754" t="s">
        <v>5845</v>
      </c>
      <c r="I2754">
        <f t="shared" si="127"/>
        <v>2753</v>
      </c>
      <c r="J2754">
        <f t="shared" si="128"/>
        <v>2753</v>
      </c>
      <c r="K2754">
        <f t="shared" ref="K2754:K2817" si="129">IF( $I2754&gt;$G$4, NA(), IF($I2754&gt;$G$3, 5, IF($I2754&gt;$G$2, 3, 1 ) ) )</f>
        <v>1</v>
      </c>
      <c r="L2754" t="b">
        <f>COUNTIF($N$2:N2754, N2754)=1</f>
        <v>1</v>
      </c>
      <c r="M2754" s="37">
        <f>IF( $Q2754, MAX($M$1:M2753)+1, 0)</f>
        <v>0</v>
      </c>
      <c r="N2754" t="str" cm="1">
        <f t="array" ref="N2754">INDEX($A$9:$F$1048576, $J2754, $K2754 )</f>
        <v>70658</v>
      </c>
      <c r="O2754" t="str" cm="1">
        <f t="array" ref="O2754">INDEX($B$9:$F$1048576, $J2754, $K2754 )</f>
        <v>시그니처제9차(유)1-2</v>
      </c>
      <c r="P2754" t="str" cm="1">
        <f t="array" ref="P2754">IF( $L2754, TRIM(_xll.IMDP("IR", $G$5&amp;$N2754, $G$6)), "" )</f>
        <v/>
      </c>
      <c r="Q2754" t="b" cm="1">
        <f t="array" ref="Q2754">IF(
    $U$1=1, AND($P2754&lt;&gt;"", $P2754&lt;&gt;"...", $P2754&lt;&gt;"입력오류"),
    IF(
        $U$18=1, AND($P2754&lt;&gt;"", $P2754&lt;&gt;"...", $P2754&lt;&gt;"입력오류", ISNUMBER(FIND(INDEX($T$2:$T$7,$U$1),$P2754))),
        IF(
            $U$17="기타", AND($P2754&lt;&gt;"", $P2754&lt;&gt;"...", $P2754&lt;&gt;"입력오류", NOT(ISNUMBER(FIND($T$21:$T$34,$P2754)))),
            AND($P2754&lt;&gt;"", $P2754&lt;&gt;"...", $P2754&lt;&gt;"입력오류", $T$19=$P2754)
        )
    )
)</f>
        <v>0</v>
      </c>
    </row>
    <row r="2755" spans="1:17">
      <c r="A2755" t="s">
        <v>5846</v>
      </c>
      <c r="B2755" t="s">
        <v>5847</v>
      </c>
      <c r="I2755">
        <f t="shared" ref="I2755:I2818" si="130">ROW()-1</f>
        <v>2754</v>
      </c>
      <c r="J2755">
        <f t="shared" ref="J2755:J2818" si="131">IF( $I2755&gt;$G$4, NA(), IF($I2755&gt;$G$3, $I2755-$G$3, IF($I2755&gt;$G$2, $I2755-$G$2, $I2755 ) ) )</f>
        <v>2754</v>
      </c>
      <c r="K2755">
        <f t="shared" si="129"/>
        <v>1</v>
      </c>
      <c r="L2755" t="b">
        <f>COUNTIF($N$2:N2755, N2755)=1</f>
        <v>1</v>
      </c>
      <c r="M2755" s="37">
        <f>IF( $Q2755, MAX($M$1:M2754)+1, 0)</f>
        <v>0</v>
      </c>
      <c r="N2755" t="str" cm="1">
        <f t="array" ref="N2755">INDEX($A$9:$F$1048576, $J2755, $K2755 )</f>
        <v>70661</v>
      </c>
      <c r="O2755" t="str" cm="1">
        <f t="array" ref="O2755">INDEX($B$9:$F$1048576, $J2755, $K2755 )</f>
        <v>디알파이프제1차(유)4</v>
      </c>
      <c r="P2755" t="str" cm="1">
        <f t="array" ref="P2755">IF( $L2755, TRIM(_xll.IMDP("IR", $G$5&amp;$N2755, $G$6)), "" )</f>
        <v/>
      </c>
      <c r="Q2755" t="b" cm="1">
        <f t="array" ref="Q2755">IF(
    $U$1=1, AND($P2755&lt;&gt;"", $P2755&lt;&gt;"...", $P2755&lt;&gt;"입력오류"),
    IF(
        $U$18=1, AND($P2755&lt;&gt;"", $P2755&lt;&gt;"...", $P2755&lt;&gt;"입력오류", ISNUMBER(FIND(INDEX($T$2:$T$7,$U$1),$P2755))),
        IF(
            $U$17="기타", AND($P2755&lt;&gt;"", $P2755&lt;&gt;"...", $P2755&lt;&gt;"입력오류", NOT(ISNUMBER(FIND($T$21:$T$34,$P2755)))),
            AND($P2755&lt;&gt;"", $P2755&lt;&gt;"...", $P2755&lt;&gt;"입력오류", $T$19=$P2755)
        )
    )
)</f>
        <v>0</v>
      </c>
    </row>
    <row r="2756" spans="1:17">
      <c r="A2756" t="s">
        <v>5848</v>
      </c>
      <c r="B2756" t="s">
        <v>5849</v>
      </c>
      <c r="I2756">
        <f t="shared" si="130"/>
        <v>2755</v>
      </c>
      <c r="J2756">
        <f t="shared" si="131"/>
        <v>2755</v>
      </c>
      <c r="K2756">
        <f t="shared" si="129"/>
        <v>1</v>
      </c>
      <c r="L2756" t="b">
        <f>COUNTIF($N$2:N2756, N2756)=1</f>
        <v>1</v>
      </c>
      <c r="M2756" s="37">
        <f>IF( $Q2756, MAX($M$1:M2755)+1, 0)</f>
        <v>0</v>
      </c>
      <c r="N2756" t="str" cm="1">
        <f t="array" ref="N2756">INDEX($A$9:$F$1048576, $J2756, $K2756 )</f>
        <v>70665</v>
      </c>
      <c r="O2756" t="str" cm="1">
        <f t="array" ref="O2756">INDEX($B$9:$F$1048576, $J2756, $K2756 )</f>
        <v>자이언츠제3차(유)1-2</v>
      </c>
      <c r="P2756" t="str" cm="1">
        <f t="array" ref="P2756">IF( $L2756, TRIM(_xll.IMDP("IR", $G$5&amp;$N2756, $G$6)), "" )</f>
        <v/>
      </c>
      <c r="Q2756" t="b" cm="1">
        <f t="array" ref="Q2756">IF(
    $U$1=1, AND($P2756&lt;&gt;"", $P2756&lt;&gt;"...", $P2756&lt;&gt;"입력오류"),
    IF(
        $U$18=1, AND($P2756&lt;&gt;"", $P2756&lt;&gt;"...", $P2756&lt;&gt;"입력오류", ISNUMBER(FIND(INDEX($T$2:$T$7,$U$1),$P2756))),
        IF(
            $U$17="기타", AND($P2756&lt;&gt;"", $P2756&lt;&gt;"...", $P2756&lt;&gt;"입력오류", NOT(ISNUMBER(FIND($T$21:$T$34,$P2756)))),
            AND($P2756&lt;&gt;"", $P2756&lt;&gt;"...", $P2756&lt;&gt;"입력오류", $T$19=$P2756)
        )
    )
)</f>
        <v>0</v>
      </c>
    </row>
    <row r="2757" spans="1:17">
      <c r="A2757" t="s">
        <v>5850</v>
      </c>
      <c r="B2757" t="s">
        <v>5851</v>
      </c>
      <c r="I2757">
        <f t="shared" si="130"/>
        <v>2756</v>
      </c>
      <c r="J2757">
        <f t="shared" si="131"/>
        <v>2756</v>
      </c>
      <c r="K2757">
        <f t="shared" si="129"/>
        <v>1</v>
      </c>
      <c r="L2757" t="b">
        <f>COUNTIF($N$2:N2757, N2757)=1</f>
        <v>1</v>
      </c>
      <c r="M2757" s="37">
        <f>IF( $Q2757, MAX($M$1:M2756)+1, 0)</f>
        <v>0</v>
      </c>
      <c r="N2757" t="str" cm="1">
        <f t="array" ref="N2757">INDEX($A$9:$F$1048576, $J2757, $K2757 )</f>
        <v>70666</v>
      </c>
      <c r="O2757" t="str" cm="1">
        <f t="array" ref="O2757">INDEX($B$9:$F$1048576, $J2757, $K2757 )</f>
        <v>국민넘버원제3차(유)2-2</v>
      </c>
      <c r="P2757" t="str" cm="1">
        <f t="array" ref="P2757">IF( $L2757, TRIM(_xll.IMDP("IR", $G$5&amp;$N2757, $G$6)), "" )</f>
        <v/>
      </c>
      <c r="Q2757" t="b" cm="1">
        <f t="array" ref="Q2757">IF(
    $U$1=1, AND($P2757&lt;&gt;"", $P2757&lt;&gt;"...", $P2757&lt;&gt;"입력오류"),
    IF(
        $U$18=1, AND($P2757&lt;&gt;"", $P2757&lt;&gt;"...", $P2757&lt;&gt;"입력오류", ISNUMBER(FIND(INDEX($T$2:$T$7,$U$1),$P2757))),
        IF(
            $U$17="기타", AND($P2757&lt;&gt;"", $P2757&lt;&gt;"...", $P2757&lt;&gt;"입력오류", NOT(ISNUMBER(FIND($T$21:$T$34,$P2757)))),
            AND($P2757&lt;&gt;"", $P2757&lt;&gt;"...", $P2757&lt;&gt;"입력오류", $T$19=$P2757)
        )
    )
)</f>
        <v>0</v>
      </c>
    </row>
    <row r="2758" spans="1:17">
      <c r="A2758" t="s">
        <v>5852</v>
      </c>
      <c r="B2758" t="s">
        <v>5853</v>
      </c>
      <c r="I2758">
        <f t="shared" si="130"/>
        <v>2757</v>
      </c>
      <c r="J2758">
        <f t="shared" si="131"/>
        <v>2757</v>
      </c>
      <c r="K2758">
        <f t="shared" si="129"/>
        <v>1</v>
      </c>
      <c r="L2758" t="b">
        <f>COUNTIF($N$2:N2758, N2758)=1</f>
        <v>1</v>
      </c>
      <c r="M2758" s="37">
        <f>IF( $Q2758, MAX($M$1:M2757)+1, 0)</f>
        <v>0</v>
      </c>
      <c r="N2758" t="str" cm="1">
        <f t="array" ref="N2758">INDEX($A$9:$F$1048576, $J2758, $K2758 )</f>
        <v>70687</v>
      </c>
      <c r="O2758" t="str" cm="1">
        <f t="array" ref="O2758">INDEX($B$9:$F$1048576, $J2758, $K2758 )</f>
        <v>유플러스파이브지제70차(유)1-1</v>
      </c>
      <c r="P2758" t="str" cm="1">
        <f t="array" ref="P2758">IF( $L2758, TRIM(_xll.IMDP("IR", $G$5&amp;$N2758, $G$6)), "" )</f>
        <v/>
      </c>
      <c r="Q2758" t="b" cm="1">
        <f t="array" ref="Q2758">IF(
    $U$1=1, AND($P2758&lt;&gt;"", $P2758&lt;&gt;"...", $P2758&lt;&gt;"입력오류"),
    IF(
        $U$18=1, AND($P2758&lt;&gt;"", $P2758&lt;&gt;"...", $P2758&lt;&gt;"입력오류", ISNUMBER(FIND(INDEX($T$2:$T$7,$U$1),$P2758))),
        IF(
            $U$17="기타", AND($P2758&lt;&gt;"", $P2758&lt;&gt;"...", $P2758&lt;&gt;"입력오류", NOT(ISNUMBER(FIND($T$21:$T$34,$P2758)))),
            AND($P2758&lt;&gt;"", $P2758&lt;&gt;"...", $P2758&lt;&gt;"입력오류", $T$19=$P2758)
        )
    )
)</f>
        <v>0</v>
      </c>
    </row>
    <row r="2759" spans="1:17">
      <c r="A2759" t="s">
        <v>5854</v>
      </c>
      <c r="B2759" t="s">
        <v>5855</v>
      </c>
      <c r="I2759">
        <f t="shared" si="130"/>
        <v>2758</v>
      </c>
      <c r="J2759">
        <f t="shared" si="131"/>
        <v>2758</v>
      </c>
      <c r="K2759">
        <f t="shared" si="129"/>
        <v>1</v>
      </c>
      <c r="L2759" t="b">
        <f>COUNTIF($N$2:N2759, N2759)=1</f>
        <v>1</v>
      </c>
      <c r="M2759" s="37">
        <f>IF( $Q2759, MAX($M$1:M2758)+1, 0)</f>
        <v>0</v>
      </c>
      <c r="N2759" t="str" cm="1">
        <f t="array" ref="N2759">INDEX($A$9:$F$1048576, $J2759, $K2759 )</f>
        <v>70688</v>
      </c>
      <c r="O2759" t="str" cm="1">
        <f t="array" ref="O2759">INDEX($B$9:$F$1048576, $J2759, $K2759 )</f>
        <v>유플러스파이브지제70차(유)1-2</v>
      </c>
      <c r="P2759" t="str" cm="1">
        <f t="array" ref="P2759">IF( $L2759, TRIM(_xll.IMDP("IR", $G$5&amp;$N2759, $G$6)), "" )</f>
        <v/>
      </c>
      <c r="Q2759" t="b" cm="1">
        <f t="array" ref="Q2759">IF(
    $U$1=1, AND($P2759&lt;&gt;"", $P2759&lt;&gt;"...", $P2759&lt;&gt;"입력오류"),
    IF(
        $U$18=1, AND($P2759&lt;&gt;"", $P2759&lt;&gt;"...", $P2759&lt;&gt;"입력오류", ISNUMBER(FIND(INDEX($T$2:$T$7,$U$1),$P2759))),
        IF(
            $U$17="기타", AND($P2759&lt;&gt;"", $P2759&lt;&gt;"...", $P2759&lt;&gt;"입력오류", NOT(ISNUMBER(FIND($T$21:$T$34,$P2759)))),
            AND($P2759&lt;&gt;"", $P2759&lt;&gt;"...", $P2759&lt;&gt;"입력오류", $T$19=$P2759)
        )
    )
)</f>
        <v>0</v>
      </c>
    </row>
    <row r="2760" spans="1:17">
      <c r="A2760" t="s">
        <v>5856</v>
      </c>
      <c r="B2760" t="s">
        <v>5857</v>
      </c>
      <c r="I2760">
        <f t="shared" si="130"/>
        <v>2759</v>
      </c>
      <c r="J2760">
        <f t="shared" si="131"/>
        <v>2759</v>
      </c>
      <c r="K2760">
        <f t="shared" si="129"/>
        <v>1</v>
      </c>
      <c r="L2760" t="b">
        <f>COUNTIF($N$2:N2760, N2760)=1</f>
        <v>1</v>
      </c>
      <c r="M2760" s="37">
        <f>IF( $Q2760, MAX($M$1:M2759)+1, 0)</f>
        <v>0</v>
      </c>
      <c r="N2760" t="str" cm="1">
        <f t="array" ref="N2760">INDEX($A$9:$F$1048576, $J2760, $K2760 )</f>
        <v>70689</v>
      </c>
      <c r="O2760" t="str" cm="1">
        <f t="array" ref="O2760">INDEX($B$9:$F$1048576, $J2760, $K2760 )</f>
        <v>유플러스파이브지제70차(유)1-3</v>
      </c>
      <c r="P2760" t="str" cm="1">
        <f t="array" ref="P2760">IF( $L2760, TRIM(_xll.IMDP("IR", $G$5&amp;$N2760, $G$6)), "" )</f>
        <v/>
      </c>
      <c r="Q2760" t="b" cm="1">
        <f t="array" ref="Q2760">IF(
    $U$1=1, AND($P2760&lt;&gt;"", $P2760&lt;&gt;"...", $P2760&lt;&gt;"입력오류"),
    IF(
        $U$18=1, AND($P2760&lt;&gt;"", $P2760&lt;&gt;"...", $P2760&lt;&gt;"입력오류", ISNUMBER(FIND(INDEX($T$2:$T$7,$U$1),$P2760))),
        IF(
            $U$17="기타", AND($P2760&lt;&gt;"", $P2760&lt;&gt;"...", $P2760&lt;&gt;"입력오류", NOT(ISNUMBER(FIND($T$21:$T$34,$P2760)))),
            AND($P2760&lt;&gt;"", $P2760&lt;&gt;"...", $P2760&lt;&gt;"입력오류", $T$19=$P2760)
        )
    )
)</f>
        <v>0</v>
      </c>
    </row>
    <row r="2761" spans="1:17">
      <c r="A2761" t="s">
        <v>5858</v>
      </c>
      <c r="B2761" t="s">
        <v>5859</v>
      </c>
      <c r="I2761">
        <f t="shared" si="130"/>
        <v>2760</v>
      </c>
      <c r="J2761">
        <f t="shared" si="131"/>
        <v>2760</v>
      </c>
      <c r="K2761">
        <f t="shared" si="129"/>
        <v>1</v>
      </c>
      <c r="L2761" t="b">
        <f>COUNTIF($N$2:N2761, N2761)=1</f>
        <v>1</v>
      </c>
      <c r="M2761" s="37">
        <f>IF( $Q2761, MAX($M$1:M2760)+1, 0)</f>
        <v>0</v>
      </c>
      <c r="N2761" t="str" cm="1">
        <f t="array" ref="N2761">INDEX($A$9:$F$1048576, $J2761, $K2761 )</f>
        <v>70690</v>
      </c>
      <c r="O2761" t="str" cm="1">
        <f t="array" ref="O2761">INDEX($B$9:$F$1048576, $J2761, $K2761 )</f>
        <v>유플러스파이브지제70차(유)1-4</v>
      </c>
      <c r="P2761" t="str" cm="1">
        <f t="array" ref="P2761">IF( $L2761, TRIM(_xll.IMDP("IR", $G$5&amp;$N2761, $G$6)), "" )</f>
        <v/>
      </c>
      <c r="Q2761" t="b" cm="1">
        <f t="array" ref="Q2761">IF(
    $U$1=1, AND($P2761&lt;&gt;"", $P2761&lt;&gt;"...", $P2761&lt;&gt;"입력오류"),
    IF(
        $U$18=1, AND($P2761&lt;&gt;"", $P2761&lt;&gt;"...", $P2761&lt;&gt;"입력오류", ISNUMBER(FIND(INDEX($T$2:$T$7,$U$1),$P2761))),
        IF(
            $U$17="기타", AND($P2761&lt;&gt;"", $P2761&lt;&gt;"...", $P2761&lt;&gt;"입력오류", NOT(ISNUMBER(FIND($T$21:$T$34,$P2761)))),
            AND($P2761&lt;&gt;"", $P2761&lt;&gt;"...", $P2761&lt;&gt;"입력오류", $T$19=$P2761)
        )
    )
)</f>
        <v>0</v>
      </c>
    </row>
    <row r="2762" spans="1:17">
      <c r="A2762" t="s">
        <v>5860</v>
      </c>
      <c r="B2762" t="s">
        <v>5861</v>
      </c>
      <c r="I2762">
        <f t="shared" si="130"/>
        <v>2761</v>
      </c>
      <c r="J2762">
        <f t="shared" si="131"/>
        <v>2761</v>
      </c>
      <c r="K2762">
        <f t="shared" si="129"/>
        <v>1</v>
      </c>
      <c r="L2762" t="b">
        <f>COUNTIF($N$2:N2762, N2762)=1</f>
        <v>1</v>
      </c>
      <c r="M2762" s="37">
        <f>IF( $Q2762, MAX($M$1:M2761)+1, 0)</f>
        <v>0</v>
      </c>
      <c r="N2762" t="str" cm="1">
        <f t="array" ref="N2762">INDEX($A$9:$F$1048576, $J2762, $K2762 )</f>
        <v>70691</v>
      </c>
      <c r="O2762" t="str" cm="1">
        <f t="array" ref="O2762">INDEX($B$9:$F$1048576, $J2762, $K2762 )</f>
        <v>유플러스파이브지제70차(유)1-5</v>
      </c>
      <c r="P2762" t="str" cm="1">
        <f t="array" ref="P2762">IF( $L2762, TRIM(_xll.IMDP("IR", $G$5&amp;$N2762, $G$6)), "" )</f>
        <v/>
      </c>
      <c r="Q2762" t="b" cm="1">
        <f t="array" ref="Q2762">IF(
    $U$1=1, AND($P2762&lt;&gt;"", $P2762&lt;&gt;"...", $P2762&lt;&gt;"입력오류"),
    IF(
        $U$18=1, AND($P2762&lt;&gt;"", $P2762&lt;&gt;"...", $P2762&lt;&gt;"입력오류", ISNUMBER(FIND(INDEX($T$2:$T$7,$U$1),$P2762))),
        IF(
            $U$17="기타", AND($P2762&lt;&gt;"", $P2762&lt;&gt;"...", $P2762&lt;&gt;"입력오류", NOT(ISNUMBER(FIND($T$21:$T$34,$P2762)))),
            AND($P2762&lt;&gt;"", $P2762&lt;&gt;"...", $P2762&lt;&gt;"입력오류", $T$19=$P2762)
        )
    )
)</f>
        <v>0</v>
      </c>
    </row>
    <row r="2763" spans="1:17">
      <c r="A2763" t="s">
        <v>5862</v>
      </c>
      <c r="B2763" t="s">
        <v>5863</v>
      </c>
      <c r="I2763">
        <f t="shared" si="130"/>
        <v>2762</v>
      </c>
      <c r="J2763">
        <f t="shared" si="131"/>
        <v>2762</v>
      </c>
      <c r="K2763">
        <f t="shared" si="129"/>
        <v>1</v>
      </c>
      <c r="L2763" t="b">
        <f>COUNTIF($N$2:N2763, N2763)=1</f>
        <v>1</v>
      </c>
      <c r="M2763" s="37">
        <f>IF( $Q2763, MAX($M$1:M2762)+1, 0)</f>
        <v>0</v>
      </c>
      <c r="N2763" t="str" cm="1">
        <f t="array" ref="N2763">INDEX($A$9:$F$1048576, $J2763, $K2763 )</f>
        <v>70692</v>
      </c>
      <c r="O2763" t="str" cm="1">
        <f t="array" ref="O2763">INDEX($B$9:$F$1048576, $J2763, $K2763 )</f>
        <v>유플러스파이브지제70차(유)1-6</v>
      </c>
      <c r="P2763" t="str" cm="1">
        <f t="array" ref="P2763">IF( $L2763, TRIM(_xll.IMDP("IR", $G$5&amp;$N2763, $G$6)), "" )</f>
        <v/>
      </c>
      <c r="Q2763" t="b" cm="1">
        <f t="array" ref="Q2763">IF(
    $U$1=1, AND($P2763&lt;&gt;"", $P2763&lt;&gt;"...", $P2763&lt;&gt;"입력오류"),
    IF(
        $U$18=1, AND($P2763&lt;&gt;"", $P2763&lt;&gt;"...", $P2763&lt;&gt;"입력오류", ISNUMBER(FIND(INDEX($T$2:$T$7,$U$1),$P2763))),
        IF(
            $U$17="기타", AND($P2763&lt;&gt;"", $P2763&lt;&gt;"...", $P2763&lt;&gt;"입력오류", NOT(ISNUMBER(FIND($T$21:$T$34,$P2763)))),
            AND($P2763&lt;&gt;"", $P2763&lt;&gt;"...", $P2763&lt;&gt;"입력오류", $T$19=$P2763)
        )
    )
)</f>
        <v>0</v>
      </c>
    </row>
    <row r="2764" spans="1:17">
      <c r="A2764" t="s">
        <v>5864</v>
      </c>
      <c r="B2764" t="s">
        <v>5865</v>
      </c>
      <c r="I2764">
        <f t="shared" si="130"/>
        <v>2763</v>
      </c>
      <c r="J2764">
        <f t="shared" si="131"/>
        <v>2763</v>
      </c>
      <c r="K2764">
        <f t="shared" si="129"/>
        <v>1</v>
      </c>
      <c r="L2764" t="b">
        <f>COUNTIF($N$2:N2764, N2764)=1</f>
        <v>1</v>
      </c>
      <c r="M2764" s="37">
        <f>IF( $Q2764, MAX($M$1:M2763)+1, 0)</f>
        <v>0</v>
      </c>
      <c r="N2764" t="str" cm="1">
        <f t="array" ref="N2764">INDEX($A$9:$F$1048576, $J2764, $K2764 )</f>
        <v>70693</v>
      </c>
      <c r="O2764" t="str" cm="1">
        <f t="array" ref="O2764">INDEX($B$9:$F$1048576, $J2764, $K2764 )</f>
        <v>유플러스파이브지제70차(유)1-7</v>
      </c>
      <c r="P2764" t="str" cm="1">
        <f t="array" ref="P2764">IF( $L2764, TRIM(_xll.IMDP("IR", $G$5&amp;$N2764, $G$6)), "" )</f>
        <v/>
      </c>
      <c r="Q2764" t="b" cm="1">
        <f t="array" ref="Q2764">IF(
    $U$1=1, AND($P2764&lt;&gt;"", $P2764&lt;&gt;"...", $P2764&lt;&gt;"입력오류"),
    IF(
        $U$18=1, AND($P2764&lt;&gt;"", $P2764&lt;&gt;"...", $P2764&lt;&gt;"입력오류", ISNUMBER(FIND(INDEX($T$2:$T$7,$U$1),$P2764))),
        IF(
            $U$17="기타", AND($P2764&lt;&gt;"", $P2764&lt;&gt;"...", $P2764&lt;&gt;"입력오류", NOT(ISNUMBER(FIND($T$21:$T$34,$P2764)))),
            AND($P2764&lt;&gt;"", $P2764&lt;&gt;"...", $P2764&lt;&gt;"입력오류", $T$19=$P2764)
        )
    )
)</f>
        <v>0</v>
      </c>
    </row>
    <row r="2765" spans="1:17">
      <c r="A2765" t="s">
        <v>5866</v>
      </c>
      <c r="B2765" t="s">
        <v>5867</v>
      </c>
      <c r="I2765">
        <f t="shared" si="130"/>
        <v>2764</v>
      </c>
      <c r="J2765">
        <f t="shared" si="131"/>
        <v>2764</v>
      </c>
      <c r="K2765">
        <f t="shared" si="129"/>
        <v>1</v>
      </c>
      <c r="L2765" t="b">
        <f>COUNTIF($N$2:N2765, N2765)=1</f>
        <v>1</v>
      </c>
      <c r="M2765" s="37">
        <f>IF( $Q2765, MAX($M$1:M2764)+1, 0)</f>
        <v>0</v>
      </c>
      <c r="N2765" t="str" cm="1">
        <f t="array" ref="N2765">INDEX($A$9:$F$1048576, $J2765, $K2765 )</f>
        <v>70694</v>
      </c>
      <c r="O2765" t="str" cm="1">
        <f t="array" ref="O2765">INDEX($B$9:$F$1048576, $J2765, $K2765 )</f>
        <v>유플러스파이브지제70차(유)1-8</v>
      </c>
      <c r="P2765" t="str" cm="1">
        <f t="array" ref="P2765">IF( $L2765, TRIM(_xll.IMDP("IR", $G$5&amp;$N2765, $G$6)), "" )</f>
        <v/>
      </c>
      <c r="Q2765" t="b" cm="1">
        <f t="array" ref="Q2765">IF(
    $U$1=1, AND($P2765&lt;&gt;"", $P2765&lt;&gt;"...", $P2765&lt;&gt;"입력오류"),
    IF(
        $U$18=1, AND($P2765&lt;&gt;"", $P2765&lt;&gt;"...", $P2765&lt;&gt;"입력오류", ISNUMBER(FIND(INDEX($T$2:$T$7,$U$1),$P2765))),
        IF(
            $U$17="기타", AND($P2765&lt;&gt;"", $P2765&lt;&gt;"...", $P2765&lt;&gt;"입력오류", NOT(ISNUMBER(FIND($T$21:$T$34,$P2765)))),
            AND($P2765&lt;&gt;"", $P2765&lt;&gt;"...", $P2765&lt;&gt;"입력오류", $T$19=$P2765)
        )
    )
)</f>
        <v>0</v>
      </c>
    </row>
    <row r="2766" spans="1:17">
      <c r="A2766" t="s">
        <v>5868</v>
      </c>
      <c r="B2766" t="s">
        <v>5869</v>
      </c>
      <c r="I2766">
        <f t="shared" si="130"/>
        <v>2765</v>
      </c>
      <c r="J2766">
        <f t="shared" si="131"/>
        <v>2765</v>
      </c>
      <c r="K2766">
        <f t="shared" si="129"/>
        <v>1</v>
      </c>
      <c r="L2766" t="b">
        <f>COUNTIF($N$2:N2766, N2766)=1</f>
        <v>1</v>
      </c>
      <c r="M2766" s="37">
        <f>IF( $Q2766, MAX($M$1:M2765)+1, 0)</f>
        <v>0</v>
      </c>
      <c r="N2766" t="str" cm="1">
        <f t="array" ref="N2766">INDEX($A$9:$F$1048576, $J2766, $K2766 )</f>
        <v>70695</v>
      </c>
      <c r="O2766" t="str" cm="1">
        <f t="array" ref="O2766">INDEX($B$9:$F$1048576, $J2766, $K2766 )</f>
        <v>유플러스파이브지제70차(유)1-9</v>
      </c>
      <c r="P2766" t="str" cm="1">
        <f t="array" ref="P2766">IF( $L2766, TRIM(_xll.IMDP("IR", $G$5&amp;$N2766, $G$6)), "" )</f>
        <v/>
      </c>
      <c r="Q2766" t="b" cm="1">
        <f t="array" ref="Q2766">IF(
    $U$1=1, AND($P2766&lt;&gt;"", $P2766&lt;&gt;"...", $P2766&lt;&gt;"입력오류"),
    IF(
        $U$18=1, AND($P2766&lt;&gt;"", $P2766&lt;&gt;"...", $P2766&lt;&gt;"입력오류", ISNUMBER(FIND(INDEX($T$2:$T$7,$U$1),$P2766))),
        IF(
            $U$17="기타", AND($P2766&lt;&gt;"", $P2766&lt;&gt;"...", $P2766&lt;&gt;"입력오류", NOT(ISNUMBER(FIND($T$21:$T$34,$P2766)))),
            AND($P2766&lt;&gt;"", $P2766&lt;&gt;"...", $P2766&lt;&gt;"입력오류", $T$19=$P2766)
        )
    )
)</f>
        <v>0</v>
      </c>
    </row>
    <row r="2767" spans="1:17">
      <c r="A2767" t="s">
        <v>5870</v>
      </c>
      <c r="B2767" t="s">
        <v>5871</v>
      </c>
      <c r="I2767">
        <f t="shared" si="130"/>
        <v>2766</v>
      </c>
      <c r="J2767">
        <f t="shared" si="131"/>
        <v>2766</v>
      </c>
      <c r="K2767">
        <f t="shared" si="129"/>
        <v>1</v>
      </c>
      <c r="L2767" t="b">
        <f>COUNTIF($N$2:N2767, N2767)=1</f>
        <v>1</v>
      </c>
      <c r="M2767" s="37">
        <f>IF( $Q2767, MAX($M$1:M2766)+1, 0)</f>
        <v>0</v>
      </c>
      <c r="N2767" t="str" cm="1">
        <f t="array" ref="N2767">INDEX($A$9:$F$1048576, $J2767, $K2767 )</f>
        <v>70696</v>
      </c>
      <c r="O2767" t="str" cm="1">
        <f t="array" ref="O2767">INDEX($B$9:$F$1048576, $J2767, $K2767 )</f>
        <v>유플러스파이브지제70차(유)1-10</v>
      </c>
      <c r="P2767" t="str" cm="1">
        <f t="array" ref="P2767">IF( $L2767, TRIM(_xll.IMDP("IR", $G$5&amp;$N2767, $G$6)), "" )</f>
        <v/>
      </c>
      <c r="Q2767" t="b" cm="1">
        <f t="array" ref="Q2767">IF(
    $U$1=1, AND($P2767&lt;&gt;"", $P2767&lt;&gt;"...", $P2767&lt;&gt;"입력오류"),
    IF(
        $U$18=1, AND($P2767&lt;&gt;"", $P2767&lt;&gt;"...", $P2767&lt;&gt;"입력오류", ISNUMBER(FIND(INDEX($T$2:$T$7,$U$1),$P2767))),
        IF(
            $U$17="기타", AND($P2767&lt;&gt;"", $P2767&lt;&gt;"...", $P2767&lt;&gt;"입력오류", NOT(ISNUMBER(FIND($T$21:$T$34,$P2767)))),
            AND($P2767&lt;&gt;"", $P2767&lt;&gt;"...", $P2767&lt;&gt;"입력오류", $T$19=$P2767)
        )
    )
)</f>
        <v>0</v>
      </c>
    </row>
    <row r="2768" spans="1:17">
      <c r="A2768" t="s">
        <v>5872</v>
      </c>
      <c r="B2768" t="s">
        <v>5873</v>
      </c>
      <c r="I2768">
        <f t="shared" si="130"/>
        <v>2767</v>
      </c>
      <c r="J2768">
        <f t="shared" si="131"/>
        <v>2767</v>
      </c>
      <c r="K2768">
        <f t="shared" si="129"/>
        <v>1</v>
      </c>
      <c r="L2768" t="b">
        <f>COUNTIF($N$2:N2768, N2768)=1</f>
        <v>1</v>
      </c>
      <c r="M2768" s="37">
        <f>IF( $Q2768, MAX($M$1:M2767)+1, 0)</f>
        <v>0</v>
      </c>
      <c r="N2768" t="str" cm="1">
        <f t="array" ref="N2768">INDEX($A$9:$F$1048576, $J2768, $K2768 )</f>
        <v>70697</v>
      </c>
      <c r="O2768" t="str" cm="1">
        <f t="array" ref="O2768">INDEX($B$9:$F$1048576, $J2768, $K2768 )</f>
        <v>유플러스파이브지제70차(유)1-11</v>
      </c>
      <c r="P2768" t="str" cm="1">
        <f t="array" ref="P2768">IF( $L2768, TRIM(_xll.IMDP("IR", $G$5&amp;$N2768, $G$6)), "" )</f>
        <v/>
      </c>
      <c r="Q2768" t="b" cm="1">
        <f t="array" ref="Q2768">IF(
    $U$1=1, AND($P2768&lt;&gt;"", $P2768&lt;&gt;"...", $P2768&lt;&gt;"입력오류"),
    IF(
        $U$18=1, AND($P2768&lt;&gt;"", $P2768&lt;&gt;"...", $P2768&lt;&gt;"입력오류", ISNUMBER(FIND(INDEX($T$2:$T$7,$U$1),$P2768))),
        IF(
            $U$17="기타", AND($P2768&lt;&gt;"", $P2768&lt;&gt;"...", $P2768&lt;&gt;"입력오류", NOT(ISNUMBER(FIND($T$21:$T$34,$P2768)))),
            AND($P2768&lt;&gt;"", $P2768&lt;&gt;"...", $P2768&lt;&gt;"입력오류", $T$19=$P2768)
        )
    )
)</f>
        <v>0</v>
      </c>
    </row>
    <row r="2769" spans="1:17">
      <c r="A2769" t="s">
        <v>5874</v>
      </c>
      <c r="B2769" t="s">
        <v>5875</v>
      </c>
      <c r="I2769">
        <f t="shared" si="130"/>
        <v>2768</v>
      </c>
      <c r="J2769">
        <f t="shared" si="131"/>
        <v>2768</v>
      </c>
      <c r="K2769">
        <f t="shared" si="129"/>
        <v>1</v>
      </c>
      <c r="L2769" t="b">
        <f>COUNTIF($N$2:N2769, N2769)=1</f>
        <v>1</v>
      </c>
      <c r="M2769" s="37">
        <f>IF( $Q2769, MAX($M$1:M2768)+1, 0)</f>
        <v>0</v>
      </c>
      <c r="N2769" t="str" cm="1">
        <f t="array" ref="N2769">INDEX($A$9:$F$1048576, $J2769, $K2769 )</f>
        <v>70698</v>
      </c>
      <c r="O2769" t="str" cm="1">
        <f t="array" ref="O2769">INDEX($B$9:$F$1048576, $J2769, $K2769 )</f>
        <v>유플러스파이브지제70차(유)1-12</v>
      </c>
      <c r="P2769" t="str" cm="1">
        <f t="array" ref="P2769">IF( $L2769, TRIM(_xll.IMDP("IR", $G$5&amp;$N2769, $G$6)), "" )</f>
        <v/>
      </c>
      <c r="Q2769" t="b" cm="1">
        <f t="array" ref="Q2769">IF(
    $U$1=1, AND($P2769&lt;&gt;"", $P2769&lt;&gt;"...", $P2769&lt;&gt;"입력오류"),
    IF(
        $U$18=1, AND($P2769&lt;&gt;"", $P2769&lt;&gt;"...", $P2769&lt;&gt;"입력오류", ISNUMBER(FIND(INDEX($T$2:$T$7,$U$1),$P2769))),
        IF(
            $U$17="기타", AND($P2769&lt;&gt;"", $P2769&lt;&gt;"...", $P2769&lt;&gt;"입력오류", NOT(ISNUMBER(FIND($T$21:$T$34,$P2769)))),
            AND($P2769&lt;&gt;"", $P2769&lt;&gt;"...", $P2769&lt;&gt;"입력오류", $T$19=$P2769)
        )
    )
)</f>
        <v>0</v>
      </c>
    </row>
    <row r="2770" spans="1:17">
      <c r="A2770" t="s">
        <v>5876</v>
      </c>
      <c r="B2770" t="s">
        <v>5877</v>
      </c>
      <c r="I2770">
        <f t="shared" si="130"/>
        <v>2769</v>
      </c>
      <c r="J2770">
        <f t="shared" si="131"/>
        <v>2769</v>
      </c>
      <c r="K2770">
        <f t="shared" si="129"/>
        <v>1</v>
      </c>
      <c r="L2770" t="b">
        <f>COUNTIF($N$2:N2770, N2770)=1</f>
        <v>1</v>
      </c>
      <c r="M2770" s="37">
        <f>IF( $Q2770, MAX($M$1:M2769)+1, 0)</f>
        <v>0</v>
      </c>
      <c r="N2770" t="str" cm="1">
        <f t="array" ref="N2770">INDEX($A$9:$F$1048576, $J2770, $K2770 )</f>
        <v>70699</v>
      </c>
      <c r="O2770" t="str" cm="1">
        <f t="array" ref="O2770">INDEX($B$9:$F$1048576, $J2770, $K2770 )</f>
        <v>유플러스파이브지제70차(유)1-13</v>
      </c>
      <c r="P2770" t="str" cm="1">
        <f t="array" ref="P2770">IF( $L2770, TRIM(_xll.IMDP("IR", $G$5&amp;$N2770, $G$6)), "" )</f>
        <v/>
      </c>
      <c r="Q2770" t="b" cm="1">
        <f t="array" ref="Q2770">IF(
    $U$1=1, AND($P2770&lt;&gt;"", $P2770&lt;&gt;"...", $P2770&lt;&gt;"입력오류"),
    IF(
        $U$18=1, AND($P2770&lt;&gt;"", $P2770&lt;&gt;"...", $P2770&lt;&gt;"입력오류", ISNUMBER(FIND(INDEX($T$2:$T$7,$U$1),$P2770))),
        IF(
            $U$17="기타", AND($P2770&lt;&gt;"", $P2770&lt;&gt;"...", $P2770&lt;&gt;"입력오류", NOT(ISNUMBER(FIND($T$21:$T$34,$P2770)))),
            AND($P2770&lt;&gt;"", $P2770&lt;&gt;"...", $P2770&lt;&gt;"입력오류", $T$19=$P2770)
        )
    )
)</f>
        <v>0</v>
      </c>
    </row>
    <row r="2771" spans="1:17">
      <c r="A2771" t="s">
        <v>5878</v>
      </c>
      <c r="B2771" t="s">
        <v>5879</v>
      </c>
      <c r="I2771">
        <f t="shared" si="130"/>
        <v>2770</v>
      </c>
      <c r="J2771">
        <f t="shared" si="131"/>
        <v>2770</v>
      </c>
      <c r="K2771">
        <f t="shared" si="129"/>
        <v>1</v>
      </c>
      <c r="L2771" t="b">
        <f>COUNTIF($N$2:N2771, N2771)=1</f>
        <v>1</v>
      </c>
      <c r="M2771" s="37">
        <f>IF( $Q2771, MAX($M$1:M2770)+1, 0)</f>
        <v>0</v>
      </c>
      <c r="N2771" t="str" cm="1">
        <f t="array" ref="N2771">INDEX($A$9:$F$1048576, $J2771, $K2771 )</f>
        <v>70700</v>
      </c>
      <c r="O2771" t="str" cm="1">
        <f t="array" ref="O2771">INDEX($B$9:$F$1048576, $J2771, $K2771 )</f>
        <v>유플러스파이브지제70차(유)1-14</v>
      </c>
      <c r="P2771" t="str" cm="1">
        <f t="array" ref="P2771">IF( $L2771, TRIM(_xll.IMDP("IR", $G$5&amp;$N2771, $G$6)), "" )</f>
        <v/>
      </c>
      <c r="Q2771" t="b" cm="1">
        <f t="array" ref="Q2771">IF(
    $U$1=1, AND($P2771&lt;&gt;"", $P2771&lt;&gt;"...", $P2771&lt;&gt;"입력오류"),
    IF(
        $U$18=1, AND($P2771&lt;&gt;"", $P2771&lt;&gt;"...", $P2771&lt;&gt;"입력오류", ISNUMBER(FIND(INDEX($T$2:$T$7,$U$1),$P2771))),
        IF(
            $U$17="기타", AND($P2771&lt;&gt;"", $P2771&lt;&gt;"...", $P2771&lt;&gt;"입력오류", NOT(ISNUMBER(FIND($T$21:$T$34,$P2771)))),
            AND($P2771&lt;&gt;"", $P2771&lt;&gt;"...", $P2771&lt;&gt;"입력오류", $T$19=$P2771)
        )
    )
)</f>
        <v>0</v>
      </c>
    </row>
    <row r="2772" spans="1:17">
      <c r="A2772" t="s">
        <v>5880</v>
      </c>
      <c r="B2772" t="s">
        <v>5881</v>
      </c>
      <c r="I2772">
        <f t="shared" si="130"/>
        <v>2771</v>
      </c>
      <c r="J2772">
        <f t="shared" si="131"/>
        <v>2771</v>
      </c>
      <c r="K2772">
        <f t="shared" si="129"/>
        <v>1</v>
      </c>
      <c r="L2772" t="b">
        <f>COUNTIF($N$2:N2772, N2772)=1</f>
        <v>1</v>
      </c>
      <c r="M2772" s="37">
        <f>IF( $Q2772, MAX($M$1:M2771)+1, 0)</f>
        <v>0</v>
      </c>
      <c r="N2772" t="str" cm="1">
        <f t="array" ref="N2772">INDEX($A$9:$F$1048576, $J2772, $K2772 )</f>
        <v>70701</v>
      </c>
      <c r="O2772" t="str" cm="1">
        <f t="array" ref="O2772">INDEX($B$9:$F$1048576, $J2772, $K2772 )</f>
        <v>유플러스파이브지제70차(유)1-15</v>
      </c>
      <c r="P2772" t="str" cm="1">
        <f t="array" ref="P2772">IF( $L2772, TRIM(_xll.IMDP("IR", $G$5&amp;$N2772, $G$6)), "" )</f>
        <v/>
      </c>
      <c r="Q2772" t="b" cm="1">
        <f t="array" ref="Q2772">IF(
    $U$1=1, AND($P2772&lt;&gt;"", $P2772&lt;&gt;"...", $P2772&lt;&gt;"입력오류"),
    IF(
        $U$18=1, AND($P2772&lt;&gt;"", $P2772&lt;&gt;"...", $P2772&lt;&gt;"입력오류", ISNUMBER(FIND(INDEX($T$2:$T$7,$U$1),$P2772))),
        IF(
            $U$17="기타", AND($P2772&lt;&gt;"", $P2772&lt;&gt;"...", $P2772&lt;&gt;"입력오류", NOT(ISNUMBER(FIND($T$21:$T$34,$P2772)))),
            AND($P2772&lt;&gt;"", $P2772&lt;&gt;"...", $P2772&lt;&gt;"입력오류", $T$19=$P2772)
        )
    )
)</f>
        <v>0</v>
      </c>
    </row>
    <row r="2773" spans="1:17">
      <c r="A2773" t="s">
        <v>5882</v>
      </c>
      <c r="B2773" t="s">
        <v>5883</v>
      </c>
      <c r="I2773">
        <f t="shared" si="130"/>
        <v>2772</v>
      </c>
      <c r="J2773">
        <f t="shared" si="131"/>
        <v>2772</v>
      </c>
      <c r="K2773">
        <f t="shared" si="129"/>
        <v>1</v>
      </c>
      <c r="L2773" t="b">
        <f>COUNTIF($N$2:N2773, N2773)=1</f>
        <v>1</v>
      </c>
      <c r="M2773" s="37">
        <f>IF( $Q2773, MAX($M$1:M2772)+1, 0)</f>
        <v>0</v>
      </c>
      <c r="N2773" t="str" cm="1">
        <f t="array" ref="N2773">INDEX($A$9:$F$1048576, $J2773, $K2773 )</f>
        <v>70702</v>
      </c>
      <c r="O2773" t="str" cm="1">
        <f t="array" ref="O2773">INDEX($B$9:$F$1048576, $J2773, $K2773 )</f>
        <v>유플러스파이브지제70차(유)1-16</v>
      </c>
      <c r="P2773" t="str" cm="1">
        <f t="array" ref="P2773">IF( $L2773, TRIM(_xll.IMDP("IR", $G$5&amp;$N2773, $G$6)), "" )</f>
        <v/>
      </c>
      <c r="Q2773" t="b" cm="1">
        <f t="array" ref="Q2773">IF(
    $U$1=1, AND($P2773&lt;&gt;"", $P2773&lt;&gt;"...", $P2773&lt;&gt;"입력오류"),
    IF(
        $U$18=1, AND($P2773&lt;&gt;"", $P2773&lt;&gt;"...", $P2773&lt;&gt;"입력오류", ISNUMBER(FIND(INDEX($T$2:$T$7,$U$1),$P2773))),
        IF(
            $U$17="기타", AND($P2773&lt;&gt;"", $P2773&lt;&gt;"...", $P2773&lt;&gt;"입력오류", NOT(ISNUMBER(FIND($T$21:$T$34,$P2773)))),
            AND($P2773&lt;&gt;"", $P2773&lt;&gt;"...", $P2773&lt;&gt;"입력오류", $T$19=$P2773)
        )
    )
)</f>
        <v>0</v>
      </c>
    </row>
    <row r="2774" spans="1:17">
      <c r="A2774" t="s">
        <v>5884</v>
      </c>
      <c r="B2774" t="s">
        <v>5885</v>
      </c>
      <c r="I2774">
        <f t="shared" si="130"/>
        <v>2773</v>
      </c>
      <c r="J2774">
        <f t="shared" si="131"/>
        <v>2773</v>
      </c>
      <c r="K2774">
        <f t="shared" si="129"/>
        <v>1</v>
      </c>
      <c r="L2774" t="b">
        <f>COUNTIF($N$2:N2774, N2774)=1</f>
        <v>1</v>
      </c>
      <c r="M2774" s="37">
        <f>IF( $Q2774, MAX($M$1:M2773)+1, 0)</f>
        <v>0</v>
      </c>
      <c r="N2774" t="str" cm="1">
        <f t="array" ref="N2774">INDEX($A$9:$F$1048576, $J2774, $K2774 )</f>
        <v>70703</v>
      </c>
      <c r="O2774" t="str" cm="1">
        <f t="array" ref="O2774">INDEX($B$9:$F$1048576, $J2774, $K2774 )</f>
        <v>유플러스파이브지제70차(유)1-17</v>
      </c>
      <c r="P2774" t="str" cm="1">
        <f t="array" ref="P2774">IF( $L2774, TRIM(_xll.IMDP("IR", $G$5&amp;$N2774, $G$6)), "" )</f>
        <v/>
      </c>
      <c r="Q2774" t="b" cm="1">
        <f t="array" ref="Q2774">IF(
    $U$1=1, AND($P2774&lt;&gt;"", $P2774&lt;&gt;"...", $P2774&lt;&gt;"입력오류"),
    IF(
        $U$18=1, AND($P2774&lt;&gt;"", $P2774&lt;&gt;"...", $P2774&lt;&gt;"입력오류", ISNUMBER(FIND(INDEX($T$2:$T$7,$U$1),$P2774))),
        IF(
            $U$17="기타", AND($P2774&lt;&gt;"", $P2774&lt;&gt;"...", $P2774&lt;&gt;"입력오류", NOT(ISNUMBER(FIND($T$21:$T$34,$P2774)))),
            AND($P2774&lt;&gt;"", $P2774&lt;&gt;"...", $P2774&lt;&gt;"입력오류", $T$19=$P2774)
        )
    )
)</f>
        <v>0</v>
      </c>
    </row>
    <row r="2775" spans="1:17">
      <c r="A2775" t="s">
        <v>5886</v>
      </c>
      <c r="B2775" t="s">
        <v>5887</v>
      </c>
      <c r="I2775">
        <f t="shared" si="130"/>
        <v>2774</v>
      </c>
      <c r="J2775">
        <f t="shared" si="131"/>
        <v>2774</v>
      </c>
      <c r="K2775">
        <f t="shared" si="129"/>
        <v>1</v>
      </c>
      <c r="L2775" t="b">
        <f>COUNTIF($N$2:N2775, N2775)=1</f>
        <v>1</v>
      </c>
      <c r="M2775" s="37">
        <f>IF( $Q2775, MAX($M$1:M2774)+1, 0)</f>
        <v>0</v>
      </c>
      <c r="N2775" t="str" cm="1">
        <f t="array" ref="N2775">INDEX($A$9:$F$1048576, $J2775, $K2775 )</f>
        <v>70704</v>
      </c>
      <c r="O2775" t="str" cm="1">
        <f t="array" ref="O2775">INDEX($B$9:$F$1048576, $J2775, $K2775 )</f>
        <v>유플러스파이브지제70차(유)1-18</v>
      </c>
      <c r="P2775" t="str" cm="1">
        <f t="array" ref="P2775">IF( $L2775, TRIM(_xll.IMDP("IR", $G$5&amp;$N2775, $G$6)), "" )</f>
        <v/>
      </c>
      <c r="Q2775" t="b" cm="1">
        <f t="array" ref="Q2775">IF(
    $U$1=1, AND($P2775&lt;&gt;"", $P2775&lt;&gt;"...", $P2775&lt;&gt;"입력오류"),
    IF(
        $U$18=1, AND($P2775&lt;&gt;"", $P2775&lt;&gt;"...", $P2775&lt;&gt;"입력오류", ISNUMBER(FIND(INDEX($T$2:$T$7,$U$1),$P2775))),
        IF(
            $U$17="기타", AND($P2775&lt;&gt;"", $P2775&lt;&gt;"...", $P2775&lt;&gt;"입력오류", NOT(ISNUMBER(FIND($T$21:$T$34,$P2775)))),
            AND($P2775&lt;&gt;"", $P2775&lt;&gt;"...", $P2775&lt;&gt;"입력오류", $T$19=$P2775)
        )
    )
)</f>
        <v>0</v>
      </c>
    </row>
    <row r="2776" spans="1:17">
      <c r="A2776" t="s">
        <v>5888</v>
      </c>
      <c r="B2776" t="s">
        <v>5889</v>
      </c>
      <c r="I2776">
        <f t="shared" si="130"/>
        <v>2775</v>
      </c>
      <c r="J2776">
        <f t="shared" si="131"/>
        <v>2775</v>
      </c>
      <c r="K2776">
        <f t="shared" si="129"/>
        <v>1</v>
      </c>
      <c r="L2776" t="b">
        <f>COUNTIF($N$2:N2776, N2776)=1</f>
        <v>1</v>
      </c>
      <c r="M2776" s="37">
        <f>IF( $Q2776, MAX($M$1:M2775)+1, 0)</f>
        <v>0</v>
      </c>
      <c r="N2776" t="str" cm="1">
        <f t="array" ref="N2776">INDEX($A$9:$F$1048576, $J2776, $K2776 )</f>
        <v>70705</v>
      </c>
      <c r="O2776" t="str" cm="1">
        <f t="array" ref="O2776">INDEX($B$9:$F$1048576, $J2776, $K2776 )</f>
        <v>유플러스파이브지제70차(유)1-19</v>
      </c>
      <c r="P2776" t="str" cm="1">
        <f t="array" ref="P2776">IF( $L2776, TRIM(_xll.IMDP("IR", $G$5&amp;$N2776, $G$6)), "" )</f>
        <v/>
      </c>
      <c r="Q2776" t="b" cm="1">
        <f t="array" ref="Q2776">IF(
    $U$1=1, AND($P2776&lt;&gt;"", $P2776&lt;&gt;"...", $P2776&lt;&gt;"입력오류"),
    IF(
        $U$18=1, AND($P2776&lt;&gt;"", $P2776&lt;&gt;"...", $P2776&lt;&gt;"입력오류", ISNUMBER(FIND(INDEX($T$2:$T$7,$U$1),$P2776))),
        IF(
            $U$17="기타", AND($P2776&lt;&gt;"", $P2776&lt;&gt;"...", $P2776&lt;&gt;"입력오류", NOT(ISNUMBER(FIND($T$21:$T$34,$P2776)))),
            AND($P2776&lt;&gt;"", $P2776&lt;&gt;"...", $P2776&lt;&gt;"입력오류", $T$19=$P2776)
        )
    )
)</f>
        <v>0</v>
      </c>
    </row>
    <row r="2777" spans="1:17">
      <c r="A2777" t="s">
        <v>5890</v>
      </c>
      <c r="B2777" t="s">
        <v>5891</v>
      </c>
      <c r="I2777">
        <f t="shared" si="130"/>
        <v>2776</v>
      </c>
      <c r="J2777">
        <f t="shared" si="131"/>
        <v>2776</v>
      </c>
      <c r="K2777">
        <f t="shared" si="129"/>
        <v>1</v>
      </c>
      <c r="L2777" t="b">
        <f>COUNTIF($N$2:N2777, N2777)=1</f>
        <v>1</v>
      </c>
      <c r="M2777" s="37">
        <f>IF( $Q2777, MAX($M$1:M2776)+1, 0)</f>
        <v>0</v>
      </c>
      <c r="N2777" t="str" cm="1">
        <f t="array" ref="N2777">INDEX($A$9:$F$1048576, $J2777, $K2777 )</f>
        <v>70707</v>
      </c>
      <c r="O2777" t="str" cm="1">
        <f t="array" ref="O2777">INDEX($B$9:$F$1048576, $J2777, $K2777 )</f>
        <v>마인블루제1차(유)1-3</v>
      </c>
      <c r="P2777" t="str" cm="1">
        <f t="array" ref="P2777">IF( $L2777, TRIM(_xll.IMDP("IR", $G$5&amp;$N2777, $G$6)), "" )</f>
        <v/>
      </c>
      <c r="Q2777" t="b" cm="1">
        <f t="array" ref="Q2777">IF(
    $U$1=1, AND($P2777&lt;&gt;"", $P2777&lt;&gt;"...", $P2777&lt;&gt;"입력오류"),
    IF(
        $U$18=1, AND($P2777&lt;&gt;"", $P2777&lt;&gt;"...", $P2777&lt;&gt;"입력오류", ISNUMBER(FIND(INDEX($T$2:$T$7,$U$1),$P2777))),
        IF(
            $U$17="기타", AND($P2777&lt;&gt;"", $P2777&lt;&gt;"...", $P2777&lt;&gt;"입력오류", NOT(ISNUMBER(FIND($T$21:$T$34,$P2777)))),
            AND($P2777&lt;&gt;"", $P2777&lt;&gt;"...", $P2777&lt;&gt;"입력오류", $T$19=$P2777)
        )
    )
)</f>
        <v>0</v>
      </c>
    </row>
    <row r="2778" spans="1:17">
      <c r="A2778" t="s">
        <v>5892</v>
      </c>
      <c r="B2778" t="s">
        <v>5893</v>
      </c>
      <c r="I2778">
        <f t="shared" si="130"/>
        <v>2777</v>
      </c>
      <c r="J2778">
        <f t="shared" si="131"/>
        <v>2777</v>
      </c>
      <c r="K2778">
        <f t="shared" si="129"/>
        <v>1</v>
      </c>
      <c r="L2778" t="b">
        <f>COUNTIF($N$2:N2778, N2778)=1</f>
        <v>1</v>
      </c>
      <c r="M2778" s="37">
        <f>IF( $Q2778, MAX($M$1:M2777)+1, 0)</f>
        <v>0</v>
      </c>
      <c r="N2778" t="str" cm="1">
        <f t="array" ref="N2778">INDEX($A$9:$F$1048576, $J2778, $K2778 )</f>
        <v>70709</v>
      </c>
      <c r="O2778" t="str" cm="1">
        <f t="array" ref="O2778">INDEX($B$9:$F$1048576, $J2778, $K2778 )</f>
        <v>국민사랑제12차(유)1</v>
      </c>
      <c r="P2778" t="str" cm="1">
        <f t="array" ref="P2778">IF( $L2778, TRIM(_xll.IMDP("IR", $G$5&amp;$N2778, $G$6)), "" )</f>
        <v/>
      </c>
      <c r="Q2778" t="b" cm="1">
        <f t="array" ref="Q2778">IF(
    $U$1=1, AND($P2778&lt;&gt;"", $P2778&lt;&gt;"...", $P2778&lt;&gt;"입력오류"),
    IF(
        $U$18=1, AND($P2778&lt;&gt;"", $P2778&lt;&gt;"...", $P2778&lt;&gt;"입력오류", ISNUMBER(FIND(INDEX($T$2:$T$7,$U$1),$P2778))),
        IF(
            $U$17="기타", AND($P2778&lt;&gt;"", $P2778&lt;&gt;"...", $P2778&lt;&gt;"입력오류", NOT(ISNUMBER(FIND($T$21:$T$34,$P2778)))),
            AND($P2778&lt;&gt;"", $P2778&lt;&gt;"...", $P2778&lt;&gt;"입력오류", $T$19=$P2778)
        )
    )
)</f>
        <v>0</v>
      </c>
    </row>
    <row r="2779" spans="1:17">
      <c r="A2779" t="s">
        <v>5894</v>
      </c>
      <c r="B2779" t="s">
        <v>5895</v>
      </c>
      <c r="I2779">
        <f t="shared" si="130"/>
        <v>2778</v>
      </c>
      <c r="J2779">
        <f t="shared" si="131"/>
        <v>2778</v>
      </c>
      <c r="K2779">
        <f t="shared" si="129"/>
        <v>1</v>
      </c>
      <c r="L2779" t="b">
        <f>COUNTIF($N$2:N2779, N2779)=1</f>
        <v>1</v>
      </c>
      <c r="M2779" s="37">
        <f>IF( $Q2779, MAX($M$1:M2778)+1, 0)</f>
        <v>0</v>
      </c>
      <c r="N2779" t="str" cm="1">
        <f t="array" ref="N2779">INDEX($A$9:$F$1048576, $J2779, $K2779 )</f>
        <v>70711</v>
      </c>
      <c r="O2779" t="str" cm="1">
        <f t="array" ref="O2779">INDEX($B$9:$F$1048576, $J2779, $K2779 )</f>
        <v>에이치고색(유)1</v>
      </c>
      <c r="P2779" t="str" cm="1">
        <f t="array" ref="P2779">IF( $L2779, TRIM(_xll.IMDP("IR", $G$5&amp;$N2779, $G$6)), "" )</f>
        <v/>
      </c>
      <c r="Q2779" t="b" cm="1">
        <f t="array" ref="Q2779">IF(
    $U$1=1, AND($P2779&lt;&gt;"", $P2779&lt;&gt;"...", $P2779&lt;&gt;"입력오류"),
    IF(
        $U$18=1, AND($P2779&lt;&gt;"", $P2779&lt;&gt;"...", $P2779&lt;&gt;"입력오류", ISNUMBER(FIND(INDEX($T$2:$T$7,$U$1),$P2779))),
        IF(
            $U$17="기타", AND($P2779&lt;&gt;"", $P2779&lt;&gt;"...", $P2779&lt;&gt;"입력오류", NOT(ISNUMBER(FIND($T$21:$T$34,$P2779)))),
            AND($P2779&lt;&gt;"", $P2779&lt;&gt;"...", $P2779&lt;&gt;"입력오류", $T$19=$P2779)
        )
    )
)</f>
        <v>0</v>
      </c>
    </row>
    <row r="2780" spans="1:17">
      <c r="A2780" t="s">
        <v>5896</v>
      </c>
      <c r="B2780" t="s">
        <v>5897</v>
      </c>
      <c r="I2780">
        <f t="shared" si="130"/>
        <v>2779</v>
      </c>
      <c r="J2780">
        <f t="shared" si="131"/>
        <v>2779</v>
      </c>
      <c r="K2780">
        <f t="shared" si="129"/>
        <v>1</v>
      </c>
      <c r="L2780" t="b">
        <f>COUNTIF($N$2:N2780, N2780)=1</f>
        <v>1</v>
      </c>
      <c r="M2780" s="37">
        <f>IF( $Q2780, MAX($M$1:M2779)+1, 0)</f>
        <v>0</v>
      </c>
      <c r="N2780" t="str" cm="1">
        <f t="array" ref="N2780">INDEX($A$9:$F$1048576, $J2780, $K2780 )</f>
        <v>70712</v>
      </c>
      <c r="O2780" t="str" cm="1">
        <f t="array" ref="O2780">INDEX($B$9:$F$1048576, $J2780, $K2780 )</f>
        <v>신한사랑제12차(유)1</v>
      </c>
      <c r="P2780" t="str" cm="1">
        <f t="array" ref="P2780">IF( $L2780, TRIM(_xll.IMDP("IR", $G$5&amp;$N2780, $G$6)), "" )</f>
        <v/>
      </c>
      <c r="Q2780" t="b" cm="1">
        <f t="array" ref="Q2780">IF(
    $U$1=1, AND($P2780&lt;&gt;"", $P2780&lt;&gt;"...", $P2780&lt;&gt;"입력오류"),
    IF(
        $U$18=1, AND($P2780&lt;&gt;"", $P2780&lt;&gt;"...", $P2780&lt;&gt;"입력오류", ISNUMBER(FIND(INDEX($T$2:$T$7,$U$1),$P2780))),
        IF(
            $U$17="기타", AND($P2780&lt;&gt;"", $P2780&lt;&gt;"...", $P2780&lt;&gt;"입력오류", NOT(ISNUMBER(FIND($T$21:$T$34,$P2780)))),
            AND($P2780&lt;&gt;"", $P2780&lt;&gt;"...", $P2780&lt;&gt;"입력오류", $T$19=$P2780)
        )
    )
)</f>
        <v>0</v>
      </c>
    </row>
    <row r="2781" spans="1:17">
      <c r="A2781" t="s">
        <v>5898</v>
      </c>
      <c r="B2781" t="s">
        <v>5899</v>
      </c>
      <c r="I2781">
        <f t="shared" si="130"/>
        <v>2780</v>
      </c>
      <c r="J2781">
        <f t="shared" si="131"/>
        <v>2780</v>
      </c>
      <c r="K2781">
        <f t="shared" si="129"/>
        <v>1</v>
      </c>
      <c r="L2781" t="b">
        <f>COUNTIF($N$2:N2781, N2781)=1</f>
        <v>1</v>
      </c>
      <c r="M2781" s="37">
        <f>IF( $Q2781, MAX($M$1:M2780)+1, 0)</f>
        <v>0</v>
      </c>
      <c r="N2781" t="str" cm="1">
        <f t="array" ref="N2781">INDEX($A$9:$F$1048576, $J2781, $K2781 )</f>
        <v>70713</v>
      </c>
      <c r="O2781" t="str" cm="1">
        <f t="array" ref="O2781">INDEX($B$9:$F$1048576, $J2781, $K2781 )</f>
        <v>신한챔피온제16차(유)1-2</v>
      </c>
      <c r="P2781" t="str" cm="1">
        <f t="array" ref="P2781">IF( $L2781, TRIM(_xll.IMDP("IR", $G$5&amp;$N2781, $G$6)), "" )</f>
        <v/>
      </c>
      <c r="Q2781" t="b" cm="1">
        <f t="array" ref="Q2781">IF(
    $U$1=1, AND($P2781&lt;&gt;"", $P2781&lt;&gt;"...", $P2781&lt;&gt;"입력오류"),
    IF(
        $U$18=1, AND($P2781&lt;&gt;"", $P2781&lt;&gt;"...", $P2781&lt;&gt;"입력오류", ISNUMBER(FIND(INDEX($T$2:$T$7,$U$1),$P2781))),
        IF(
            $U$17="기타", AND($P2781&lt;&gt;"", $P2781&lt;&gt;"...", $P2781&lt;&gt;"입력오류", NOT(ISNUMBER(FIND($T$21:$T$34,$P2781)))),
            AND($P2781&lt;&gt;"", $P2781&lt;&gt;"...", $P2781&lt;&gt;"입력오류", $T$19=$P2781)
        )
    )
)</f>
        <v>0</v>
      </c>
    </row>
    <row r="2782" spans="1:17">
      <c r="A2782" t="s">
        <v>5900</v>
      </c>
      <c r="B2782" t="s">
        <v>5901</v>
      </c>
      <c r="I2782">
        <f t="shared" si="130"/>
        <v>2781</v>
      </c>
      <c r="J2782">
        <f t="shared" si="131"/>
        <v>2781</v>
      </c>
      <c r="K2782">
        <f t="shared" si="129"/>
        <v>1</v>
      </c>
      <c r="L2782" t="b">
        <f>COUNTIF($N$2:N2782, N2782)=1</f>
        <v>1</v>
      </c>
      <c r="M2782" s="37">
        <f>IF( $Q2782, MAX($M$1:M2781)+1, 0)</f>
        <v>0</v>
      </c>
      <c r="N2782" t="str" cm="1">
        <f t="array" ref="N2782">INDEX($A$9:$F$1048576, $J2782, $K2782 )</f>
        <v>70735</v>
      </c>
      <c r="O2782" t="str" cm="1">
        <f t="array" ref="O2782">INDEX($B$9:$F$1048576, $J2782, $K2782 )</f>
        <v>제일사랑제7차(유)1</v>
      </c>
      <c r="P2782" t="str" cm="1">
        <f t="array" ref="P2782">IF( $L2782, TRIM(_xll.IMDP("IR", $G$5&amp;$N2782, $G$6)), "" )</f>
        <v/>
      </c>
      <c r="Q2782" t="b" cm="1">
        <f t="array" ref="Q2782">IF(
    $U$1=1, AND($P2782&lt;&gt;"", $P2782&lt;&gt;"...", $P2782&lt;&gt;"입력오류"),
    IF(
        $U$18=1, AND($P2782&lt;&gt;"", $P2782&lt;&gt;"...", $P2782&lt;&gt;"입력오류", ISNUMBER(FIND(INDEX($T$2:$T$7,$U$1),$P2782))),
        IF(
            $U$17="기타", AND($P2782&lt;&gt;"", $P2782&lt;&gt;"...", $P2782&lt;&gt;"입력오류", NOT(ISNUMBER(FIND($T$21:$T$34,$P2782)))),
            AND($P2782&lt;&gt;"", $P2782&lt;&gt;"...", $P2782&lt;&gt;"입력오류", $T$19=$P2782)
        )
    )
)</f>
        <v>0</v>
      </c>
    </row>
    <row r="2783" spans="1:17">
      <c r="A2783" t="s">
        <v>5902</v>
      </c>
      <c r="B2783" t="s">
        <v>5903</v>
      </c>
      <c r="I2783">
        <f t="shared" si="130"/>
        <v>2782</v>
      </c>
      <c r="J2783">
        <f t="shared" si="131"/>
        <v>2782</v>
      </c>
      <c r="K2783">
        <f t="shared" si="129"/>
        <v>1</v>
      </c>
      <c r="L2783" t="b">
        <f>COUNTIF($N$2:N2783, N2783)=1</f>
        <v>1</v>
      </c>
      <c r="M2783" s="37">
        <f>IF( $Q2783, MAX($M$1:M2782)+1, 0)</f>
        <v>0</v>
      </c>
      <c r="N2783" t="str" cm="1">
        <f t="array" ref="N2783">INDEX($A$9:$F$1048576, $J2783, $K2783 )</f>
        <v>70740</v>
      </c>
      <c r="O2783" t="str" cm="1">
        <f t="array" ref="O2783">INDEX($B$9:$F$1048576, $J2783, $K2783 )</f>
        <v>증금챔피온제11차(유)1-2</v>
      </c>
      <c r="P2783" t="str" cm="1">
        <f t="array" ref="P2783">IF( $L2783, TRIM(_xll.IMDP("IR", $G$5&amp;$N2783, $G$6)), "" )</f>
        <v/>
      </c>
      <c r="Q2783" t="b" cm="1">
        <f t="array" ref="Q2783">IF(
    $U$1=1, AND($P2783&lt;&gt;"", $P2783&lt;&gt;"...", $P2783&lt;&gt;"입력오류"),
    IF(
        $U$18=1, AND($P2783&lt;&gt;"", $P2783&lt;&gt;"...", $P2783&lt;&gt;"입력오류", ISNUMBER(FIND(INDEX($T$2:$T$7,$U$1),$P2783))),
        IF(
            $U$17="기타", AND($P2783&lt;&gt;"", $P2783&lt;&gt;"...", $P2783&lt;&gt;"입력오류", NOT(ISNUMBER(FIND($T$21:$T$34,$P2783)))),
            AND($P2783&lt;&gt;"", $P2783&lt;&gt;"...", $P2783&lt;&gt;"입력오류", $T$19=$P2783)
        )
    )
)</f>
        <v>0</v>
      </c>
    </row>
    <row r="2784" spans="1:17">
      <c r="A2784" t="s">
        <v>5904</v>
      </c>
      <c r="B2784" t="s">
        <v>5905</v>
      </c>
      <c r="I2784">
        <f t="shared" si="130"/>
        <v>2783</v>
      </c>
      <c r="J2784">
        <f t="shared" si="131"/>
        <v>2783</v>
      </c>
      <c r="K2784">
        <f t="shared" si="129"/>
        <v>1</v>
      </c>
      <c r="L2784" t="b">
        <f>COUNTIF($N$2:N2784, N2784)=1</f>
        <v>1</v>
      </c>
      <c r="M2784" s="37">
        <f>IF( $Q2784, MAX($M$1:M2783)+1, 0)</f>
        <v>0</v>
      </c>
      <c r="N2784" t="str" cm="1">
        <f t="array" ref="N2784">INDEX($A$9:$F$1048576, $J2784, $K2784 )</f>
        <v>70741</v>
      </c>
      <c r="O2784" t="str" cm="1">
        <f t="array" ref="O2784">INDEX($B$9:$F$1048576, $J2784, $K2784 )</f>
        <v>증금타임제14차</v>
      </c>
      <c r="P2784" t="str" cm="1">
        <f t="array" ref="P2784">IF( $L2784, TRIM(_xll.IMDP("IR", $G$5&amp;$N2784, $G$6)), "" )</f>
        <v/>
      </c>
      <c r="Q2784" t="b" cm="1">
        <f t="array" ref="Q2784">IF(
    $U$1=1, AND($P2784&lt;&gt;"", $P2784&lt;&gt;"...", $P2784&lt;&gt;"입력오류"),
    IF(
        $U$18=1, AND($P2784&lt;&gt;"", $P2784&lt;&gt;"...", $P2784&lt;&gt;"입력오류", ISNUMBER(FIND(INDEX($T$2:$T$7,$U$1),$P2784))),
        IF(
            $U$17="기타", AND($P2784&lt;&gt;"", $P2784&lt;&gt;"...", $P2784&lt;&gt;"입력오류", NOT(ISNUMBER(FIND($T$21:$T$34,$P2784)))),
            AND($P2784&lt;&gt;"", $P2784&lt;&gt;"...", $P2784&lt;&gt;"입력오류", $T$19=$P2784)
        )
    )
)</f>
        <v>0</v>
      </c>
    </row>
    <row r="2785" spans="1:17">
      <c r="A2785" t="s">
        <v>5906</v>
      </c>
      <c r="B2785" t="s">
        <v>5907</v>
      </c>
      <c r="I2785">
        <f t="shared" si="130"/>
        <v>2784</v>
      </c>
      <c r="J2785">
        <f t="shared" si="131"/>
        <v>2784</v>
      </c>
      <c r="K2785">
        <f t="shared" si="129"/>
        <v>1</v>
      </c>
      <c r="L2785" t="b">
        <f>COUNTIF($N$2:N2785, N2785)=1</f>
        <v>1</v>
      </c>
      <c r="M2785" s="37">
        <f>IF( $Q2785, MAX($M$1:M2784)+1, 0)</f>
        <v>0</v>
      </c>
      <c r="N2785" t="str" cm="1">
        <f t="array" ref="N2785">INDEX($A$9:$F$1048576, $J2785, $K2785 )</f>
        <v>70742</v>
      </c>
      <c r="O2785" t="str" cm="1">
        <f t="array" ref="O2785">INDEX($B$9:$F$1048576, $J2785, $K2785 )</f>
        <v>주택금융공사MBS2023-22(1-1)</v>
      </c>
      <c r="P2785" t="str" cm="1">
        <f t="array" ref="P2785">IF( $L2785, TRIM(_xll.IMDP("IR", $G$5&amp;$N2785, $G$6)), "" )</f>
        <v/>
      </c>
      <c r="Q2785" t="b" cm="1">
        <f t="array" ref="Q2785">IF(
    $U$1=1, AND($P2785&lt;&gt;"", $P2785&lt;&gt;"...", $P2785&lt;&gt;"입력오류"),
    IF(
        $U$18=1, AND($P2785&lt;&gt;"", $P2785&lt;&gt;"...", $P2785&lt;&gt;"입력오류", ISNUMBER(FIND(INDEX($T$2:$T$7,$U$1),$P2785))),
        IF(
            $U$17="기타", AND($P2785&lt;&gt;"", $P2785&lt;&gt;"...", $P2785&lt;&gt;"입력오류", NOT(ISNUMBER(FIND($T$21:$T$34,$P2785)))),
            AND($P2785&lt;&gt;"", $P2785&lt;&gt;"...", $P2785&lt;&gt;"입력오류", $T$19=$P2785)
        )
    )
)</f>
        <v>0</v>
      </c>
    </row>
    <row r="2786" spans="1:17">
      <c r="A2786" t="s">
        <v>5908</v>
      </c>
      <c r="B2786" t="s">
        <v>5909</v>
      </c>
      <c r="I2786">
        <f t="shared" si="130"/>
        <v>2785</v>
      </c>
      <c r="J2786">
        <f t="shared" si="131"/>
        <v>2785</v>
      </c>
      <c r="K2786">
        <f t="shared" si="129"/>
        <v>1</v>
      </c>
      <c r="L2786" t="b">
        <f>COUNTIF($N$2:N2786, N2786)=1</f>
        <v>1</v>
      </c>
      <c r="M2786" s="37">
        <f>IF( $Q2786, MAX($M$1:M2785)+1, 0)</f>
        <v>0</v>
      </c>
      <c r="N2786" t="str" cm="1">
        <f t="array" ref="N2786">INDEX($A$9:$F$1048576, $J2786, $K2786 )</f>
        <v>70743</v>
      </c>
      <c r="O2786" t="str" cm="1">
        <f t="array" ref="O2786">INDEX($B$9:$F$1048576, $J2786, $K2786 )</f>
        <v>주택금융공사MBS2023-22(1-2)</v>
      </c>
      <c r="P2786" t="str" cm="1">
        <f t="array" ref="P2786">IF( $L2786, TRIM(_xll.IMDP("IR", $G$5&amp;$N2786, $G$6)), "" )</f>
        <v/>
      </c>
      <c r="Q2786" t="b" cm="1">
        <f t="array" ref="Q2786">IF(
    $U$1=1, AND($P2786&lt;&gt;"", $P2786&lt;&gt;"...", $P2786&lt;&gt;"입력오류"),
    IF(
        $U$18=1, AND($P2786&lt;&gt;"", $P2786&lt;&gt;"...", $P2786&lt;&gt;"입력오류", ISNUMBER(FIND(INDEX($T$2:$T$7,$U$1),$P2786))),
        IF(
            $U$17="기타", AND($P2786&lt;&gt;"", $P2786&lt;&gt;"...", $P2786&lt;&gt;"입력오류", NOT(ISNUMBER(FIND($T$21:$T$34,$P2786)))),
            AND($P2786&lt;&gt;"", $P2786&lt;&gt;"...", $P2786&lt;&gt;"입력오류", $T$19=$P2786)
        )
    )
)</f>
        <v>0</v>
      </c>
    </row>
    <row r="2787" spans="1:17">
      <c r="A2787" t="s">
        <v>5910</v>
      </c>
      <c r="B2787" t="s">
        <v>5911</v>
      </c>
      <c r="I2787">
        <f t="shared" si="130"/>
        <v>2786</v>
      </c>
      <c r="J2787">
        <f t="shared" si="131"/>
        <v>2786</v>
      </c>
      <c r="K2787">
        <f t="shared" si="129"/>
        <v>1</v>
      </c>
      <c r="L2787" t="b">
        <f>COUNTIF($N$2:N2787, N2787)=1</f>
        <v>1</v>
      </c>
      <c r="M2787" s="37">
        <f>IF( $Q2787, MAX($M$1:M2786)+1, 0)</f>
        <v>0</v>
      </c>
      <c r="N2787" t="str" cm="1">
        <f t="array" ref="N2787">INDEX($A$9:$F$1048576, $J2787, $K2787 )</f>
        <v>70744</v>
      </c>
      <c r="O2787" t="str" cm="1">
        <f t="array" ref="O2787">INDEX($B$9:$F$1048576, $J2787, $K2787 )</f>
        <v>주택금융공사MBS2023-22(1-3)</v>
      </c>
      <c r="P2787" t="str" cm="1">
        <f t="array" ref="P2787">IF( $L2787, TRIM(_xll.IMDP("IR", $G$5&amp;$N2787, $G$6)), "" )</f>
        <v/>
      </c>
      <c r="Q2787" t="b" cm="1">
        <f t="array" ref="Q2787">IF(
    $U$1=1, AND($P2787&lt;&gt;"", $P2787&lt;&gt;"...", $P2787&lt;&gt;"입력오류"),
    IF(
        $U$18=1, AND($P2787&lt;&gt;"", $P2787&lt;&gt;"...", $P2787&lt;&gt;"입력오류", ISNUMBER(FIND(INDEX($T$2:$T$7,$U$1),$P2787))),
        IF(
            $U$17="기타", AND($P2787&lt;&gt;"", $P2787&lt;&gt;"...", $P2787&lt;&gt;"입력오류", NOT(ISNUMBER(FIND($T$21:$T$34,$P2787)))),
            AND($P2787&lt;&gt;"", $P2787&lt;&gt;"...", $P2787&lt;&gt;"입력오류", $T$19=$P2787)
        )
    )
)</f>
        <v>0</v>
      </c>
    </row>
    <row r="2788" spans="1:17">
      <c r="A2788" t="s">
        <v>5912</v>
      </c>
      <c r="B2788" t="s">
        <v>5913</v>
      </c>
      <c r="I2788">
        <f t="shared" si="130"/>
        <v>2787</v>
      </c>
      <c r="J2788">
        <f t="shared" si="131"/>
        <v>2787</v>
      </c>
      <c r="K2788">
        <f t="shared" si="129"/>
        <v>1</v>
      </c>
      <c r="L2788" t="b">
        <f>COUNTIF($N$2:N2788, N2788)=1</f>
        <v>1</v>
      </c>
      <c r="M2788" s="37">
        <f>IF( $Q2788, MAX($M$1:M2787)+1, 0)</f>
        <v>0</v>
      </c>
      <c r="N2788" t="str" cm="1">
        <f t="array" ref="N2788">INDEX($A$9:$F$1048576, $J2788, $K2788 )</f>
        <v>70745</v>
      </c>
      <c r="O2788" t="str" cm="1">
        <f t="array" ref="O2788">INDEX($B$9:$F$1048576, $J2788, $K2788 )</f>
        <v>주택금융공사MBS2023-22(1-4)</v>
      </c>
      <c r="P2788" t="str" cm="1">
        <f t="array" ref="P2788">IF( $L2788, TRIM(_xll.IMDP("IR", $G$5&amp;$N2788, $G$6)), "" )</f>
        <v/>
      </c>
      <c r="Q2788" t="b" cm="1">
        <f t="array" ref="Q2788">IF(
    $U$1=1, AND($P2788&lt;&gt;"", $P2788&lt;&gt;"...", $P2788&lt;&gt;"입력오류"),
    IF(
        $U$18=1, AND($P2788&lt;&gt;"", $P2788&lt;&gt;"...", $P2788&lt;&gt;"입력오류", ISNUMBER(FIND(INDEX($T$2:$T$7,$U$1),$P2788))),
        IF(
            $U$17="기타", AND($P2788&lt;&gt;"", $P2788&lt;&gt;"...", $P2788&lt;&gt;"입력오류", NOT(ISNUMBER(FIND($T$21:$T$34,$P2788)))),
            AND($P2788&lt;&gt;"", $P2788&lt;&gt;"...", $P2788&lt;&gt;"입력오류", $T$19=$P2788)
        )
    )
)</f>
        <v>0</v>
      </c>
    </row>
    <row r="2789" spans="1:17">
      <c r="A2789" t="s">
        <v>5914</v>
      </c>
      <c r="B2789" t="s">
        <v>5915</v>
      </c>
      <c r="I2789">
        <f t="shared" si="130"/>
        <v>2788</v>
      </c>
      <c r="J2789">
        <f t="shared" si="131"/>
        <v>2788</v>
      </c>
      <c r="K2789">
        <f t="shared" si="129"/>
        <v>1</v>
      </c>
      <c r="L2789" t="b">
        <f>COUNTIF($N$2:N2789, N2789)=1</f>
        <v>1</v>
      </c>
      <c r="M2789" s="37">
        <f>IF( $Q2789, MAX($M$1:M2788)+1, 0)</f>
        <v>0</v>
      </c>
      <c r="N2789" t="str" cm="1">
        <f t="array" ref="N2789">INDEX($A$9:$F$1048576, $J2789, $K2789 )</f>
        <v>70746</v>
      </c>
      <c r="O2789" t="str" cm="1">
        <f t="array" ref="O2789">INDEX($B$9:$F$1048576, $J2789, $K2789 )</f>
        <v>주택금융공사MBS2023-22(1-5)</v>
      </c>
      <c r="P2789" t="str" cm="1">
        <f t="array" ref="P2789">IF( $L2789, TRIM(_xll.IMDP("IR", $G$5&amp;$N2789, $G$6)), "" )</f>
        <v/>
      </c>
      <c r="Q2789" t="b" cm="1">
        <f t="array" ref="Q2789">IF(
    $U$1=1, AND($P2789&lt;&gt;"", $P2789&lt;&gt;"...", $P2789&lt;&gt;"입력오류"),
    IF(
        $U$18=1, AND($P2789&lt;&gt;"", $P2789&lt;&gt;"...", $P2789&lt;&gt;"입력오류", ISNUMBER(FIND(INDEX($T$2:$T$7,$U$1),$P2789))),
        IF(
            $U$17="기타", AND($P2789&lt;&gt;"", $P2789&lt;&gt;"...", $P2789&lt;&gt;"입력오류", NOT(ISNUMBER(FIND($T$21:$T$34,$P2789)))),
            AND($P2789&lt;&gt;"", $P2789&lt;&gt;"...", $P2789&lt;&gt;"입력오류", $T$19=$P2789)
        )
    )
)</f>
        <v>0</v>
      </c>
    </row>
    <row r="2790" spans="1:17">
      <c r="A2790" t="s">
        <v>5916</v>
      </c>
      <c r="B2790" t="s">
        <v>5917</v>
      </c>
      <c r="I2790">
        <f t="shared" si="130"/>
        <v>2789</v>
      </c>
      <c r="J2790">
        <f t="shared" si="131"/>
        <v>2789</v>
      </c>
      <c r="K2790">
        <f t="shared" si="129"/>
        <v>1</v>
      </c>
      <c r="L2790" t="b">
        <f>COUNTIF($N$2:N2790, N2790)=1</f>
        <v>1</v>
      </c>
      <c r="M2790" s="37">
        <f>IF( $Q2790, MAX($M$1:M2789)+1, 0)</f>
        <v>0</v>
      </c>
      <c r="N2790" t="str" cm="1">
        <f t="array" ref="N2790">INDEX($A$9:$F$1048576, $J2790, $K2790 )</f>
        <v>70747</v>
      </c>
      <c r="O2790" t="str" cm="1">
        <f t="array" ref="O2790">INDEX($B$9:$F$1048576, $J2790, $K2790 )</f>
        <v>주택금융공사MBS2023-22(1-6)</v>
      </c>
      <c r="P2790" t="str" cm="1">
        <f t="array" ref="P2790">IF( $L2790, TRIM(_xll.IMDP("IR", $G$5&amp;$N2790, $G$6)), "" )</f>
        <v/>
      </c>
      <c r="Q2790" t="b" cm="1">
        <f t="array" ref="Q2790">IF(
    $U$1=1, AND($P2790&lt;&gt;"", $P2790&lt;&gt;"...", $P2790&lt;&gt;"입력오류"),
    IF(
        $U$18=1, AND($P2790&lt;&gt;"", $P2790&lt;&gt;"...", $P2790&lt;&gt;"입력오류", ISNUMBER(FIND(INDEX($T$2:$T$7,$U$1),$P2790))),
        IF(
            $U$17="기타", AND($P2790&lt;&gt;"", $P2790&lt;&gt;"...", $P2790&lt;&gt;"입력오류", NOT(ISNUMBER(FIND($T$21:$T$34,$P2790)))),
            AND($P2790&lt;&gt;"", $P2790&lt;&gt;"...", $P2790&lt;&gt;"입력오류", $T$19=$P2790)
        )
    )
)</f>
        <v>0</v>
      </c>
    </row>
    <row r="2791" spans="1:17">
      <c r="A2791" t="s">
        <v>5918</v>
      </c>
      <c r="B2791" t="s">
        <v>5919</v>
      </c>
      <c r="I2791">
        <f t="shared" si="130"/>
        <v>2790</v>
      </c>
      <c r="J2791">
        <f t="shared" si="131"/>
        <v>2790</v>
      </c>
      <c r="K2791">
        <f t="shared" si="129"/>
        <v>1</v>
      </c>
      <c r="L2791" t="b">
        <f>COUNTIF($N$2:N2791, N2791)=1</f>
        <v>1</v>
      </c>
      <c r="M2791" s="37">
        <f>IF( $Q2791, MAX($M$1:M2790)+1, 0)</f>
        <v>0</v>
      </c>
      <c r="N2791" t="str" cm="1">
        <f t="array" ref="N2791">INDEX($A$9:$F$1048576, $J2791, $K2791 )</f>
        <v>70748</v>
      </c>
      <c r="O2791" t="str" cm="1">
        <f t="array" ref="O2791">INDEX($B$9:$F$1048576, $J2791, $K2791 )</f>
        <v>주택금융공사MBS2023-22(1-7)</v>
      </c>
      <c r="P2791" t="str" cm="1">
        <f t="array" ref="P2791">IF( $L2791, TRIM(_xll.IMDP("IR", $G$5&amp;$N2791, $G$6)), "" )</f>
        <v/>
      </c>
      <c r="Q2791" t="b" cm="1">
        <f t="array" ref="Q2791">IF(
    $U$1=1, AND($P2791&lt;&gt;"", $P2791&lt;&gt;"...", $P2791&lt;&gt;"입력오류"),
    IF(
        $U$18=1, AND($P2791&lt;&gt;"", $P2791&lt;&gt;"...", $P2791&lt;&gt;"입력오류", ISNUMBER(FIND(INDEX($T$2:$T$7,$U$1),$P2791))),
        IF(
            $U$17="기타", AND($P2791&lt;&gt;"", $P2791&lt;&gt;"...", $P2791&lt;&gt;"입력오류", NOT(ISNUMBER(FIND($T$21:$T$34,$P2791)))),
            AND($P2791&lt;&gt;"", $P2791&lt;&gt;"...", $P2791&lt;&gt;"입력오류", $T$19=$P2791)
        )
    )
)</f>
        <v>0</v>
      </c>
    </row>
    <row r="2792" spans="1:17">
      <c r="A2792" t="s">
        <v>5920</v>
      </c>
      <c r="B2792" t="s">
        <v>5921</v>
      </c>
      <c r="I2792">
        <f t="shared" si="130"/>
        <v>2791</v>
      </c>
      <c r="J2792">
        <f t="shared" si="131"/>
        <v>2791</v>
      </c>
      <c r="K2792">
        <f t="shared" si="129"/>
        <v>1</v>
      </c>
      <c r="L2792" t="b">
        <f>COUNTIF($N$2:N2792, N2792)=1</f>
        <v>1</v>
      </c>
      <c r="M2792" s="37">
        <f>IF( $Q2792, MAX($M$1:M2791)+1, 0)</f>
        <v>0</v>
      </c>
      <c r="N2792" t="str" cm="1">
        <f t="array" ref="N2792">INDEX($A$9:$F$1048576, $J2792, $K2792 )</f>
        <v>70749</v>
      </c>
      <c r="O2792" t="str" cm="1">
        <f t="array" ref="O2792">INDEX($B$9:$F$1048576, $J2792, $K2792 )</f>
        <v>주택금융공사MBS2023-22(1-8)</v>
      </c>
      <c r="P2792" t="str" cm="1">
        <f t="array" ref="P2792">IF( $L2792, TRIM(_xll.IMDP("IR", $G$5&amp;$N2792, $G$6)), "" )</f>
        <v/>
      </c>
      <c r="Q2792" t="b" cm="1">
        <f t="array" ref="Q2792">IF(
    $U$1=1, AND($P2792&lt;&gt;"", $P2792&lt;&gt;"...", $P2792&lt;&gt;"입력오류"),
    IF(
        $U$18=1, AND($P2792&lt;&gt;"", $P2792&lt;&gt;"...", $P2792&lt;&gt;"입력오류", ISNUMBER(FIND(INDEX($T$2:$T$7,$U$1),$P2792))),
        IF(
            $U$17="기타", AND($P2792&lt;&gt;"", $P2792&lt;&gt;"...", $P2792&lt;&gt;"입력오류", NOT(ISNUMBER(FIND($T$21:$T$34,$P2792)))),
            AND($P2792&lt;&gt;"", $P2792&lt;&gt;"...", $P2792&lt;&gt;"입력오류", $T$19=$P2792)
        )
    )
)</f>
        <v>0</v>
      </c>
    </row>
    <row r="2793" spans="1:17">
      <c r="A2793" t="s">
        <v>5922</v>
      </c>
      <c r="B2793" t="s">
        <v>5923</v>
      </c>
      <c r="I2793">
        <f t="shared" si="130"/>
        <v>2792</v>
      </c>
      <c r="J2793">
        <f t="shared" si="131"/>
        <v>2792</v>
      </c>
      <c r="K2793">
        <f t="shared" si="129"/>
        <v>1</v>
      </c>
      <c r="L2793" t="b">
        <f>COUNTIF($N$2:N2793, N2793)=1</f>
        <v>1</v>
      </c>
      <c r="M2793" s="37">
        <f>IF( $Q2793, MAX($M$1:M2792)+1, 0)</f>
        <v>0</v>
      </c>
      <c r="N2793" t="str" cm="1">
        <f t="array" ref="N2793">INDEX($A$9:$F$1048576, $J2793, $K2793 )</f>
        <v>70750</v>
      </c>
      <c r="O2793" t="str" cm="1">
        <f t="array" ref="O2793">INDEX($B$9:$F$1048576, $J2793, $K2793 )</f>
        <v>주택금융공사MBS2023-22(1-9)</v>
      </c>
      <c r="P2793" t="str" cm="1">
        <f t="array" ref="P2793">IF( $L2793, TRIM(_xll.IMDP("IR", $G$5&amp;$N2793, $G$6)), "" )</f>
        <v/>
      </c>
      <c r="Q2793" t="b" cm="1">
        <f t="array" ref="Q2793">IF(
    $U$1=1, AND($P2793&lt;&gt;"", $P2793&lt;&gt;"...", $P2793&lt;&gt;"입력오류"),
    IF(
        $U$18=1, AND($P2793&lt;&gt;"", $P2793&lt;&gt;"...", $P2793&lt;&gt;"입력오류", ISNUMBER(FIND(INDEX($T$2:$T$7,$U$1),$P2793))),
        IF(
            $U$17="기타", AND($P2793&lt;&gt;"", $P2793&lt;&gt;"...", $P2793&lt;&gt;"입력오류", NOT(ISNUMBER(FIND($T$21:$T$34,$P2793)))),
            AND($P2793&lt;&gt;"", $P2793&lt;&gt;"...", $P2793&lt;&gt;"입력오류", $T$19=$P2793)
        )
    )
)</f>
        <v>0</v>
      </c>
    </row>
    <row r="2794" spans="1:17">
      <c r="A2794" t="s">
        <v>5924</v>
      </c>
      <c r="B2794" t="s">
        <v>5925</v>
      </c>
      <c r="I2794">
        <f t="shared" si="130"/>
        <v>2793</v>
      </c>
      <c r="J2794">
        <f t="shared" si="131"/>
        <v>2793</v>
      </c>
      <c r="K2794">
        <f t="shared" si="129"/>
        <v>1</v>
      </c>
      <c r="L2794" t="b">
        <f>COUNTIF($N$2:N2794, N2794)=1</f>
        <v>1</v>
      </c>
      <c r="M2794" s="37">
        <f>IF( $Q2794, MAX($M$1:M2793)+1, 0)</f>
        <v>0</v>
      </c>
      <c r="N2794" t="str" cm="1">
        <f t="array" ref="N2794">INDEX($A$9:$F$1048576, $J2794, $K2794 )</f>
        <v>70757</v>
      </c>
      <c r="O2794" t="str" cm="1">
        <f t="array" ref="O2794">INDEX($B$9:$F$1048576, $J2794, $K2794 )</f>
        <v>비욘드봉명제1차(유)1</v>
      </c>
      <c r="P2794" t="str" cm="1">
        <f t="array" ref="P2794">IF( $L2794, TRIM(_xll.IMDP("IR", $G$5&amp;$N2794, $G$6)), "" )</f>
        <v/>
      </c>
      <c r="Q2794" t="b" cm="1">
        <f t="array" ref="Q2794">IF(
    $U$1=1, AND($P2794&lt;&gt;"", $P2794&lt;&gt;"...", $P2794&lt;&gt;"입력오류"),
    IF(
        $U$18=1, AND($P2794&lt;&gt;"", $P2794&lt;&gt;"...", $P2794&lt;&gt;"입력오류", ISNUMBER(FIND(INDEX($T$2:$T$7,$U$1),$P2794))),
        IF(
            $U$17="기타", AND($P2794&lt;&gt;"", $P2794&lt;&gt;"...", $P2794&lt;&gt;"입력오류", NOT(ISNUMBER(FIND($T$21:$T$34,$P2794)))),
            AND($P2794&lt;&gt;"", $P2794&lt;&gt;"...", $P2794&lt;&gt;"입력오류", $T$19=$P2794)
        )
    )
)</f>
        <v>0</v>
      </c>
    </row>
    <row r="2795" spans="1:17">
      <c r="A2795" t="s">
        <v>5926</v>
      </c>
      <c r="B2795" t="s">
        <v>5927</v>
      </c>
      <c r="I2795">
        <f t="shared" si="130"/>
        <v>2794</v>
      </c>
      <c r="J2795">
        <f t="shared" si="131"/>
        <v>2794</v>
      </c>
      <c r="K2795">
        <f t="shared" si="129"/>
        <v>1</v>
      </c>
      <c r="L2795" t="b">
        <f>COUNTIF($N$2:N2795, N2795)=1</f>
        <v>1</v>
      </c>
      <c r="M2795" s="37">
        <f>IF( $Q2795, MAX($M$1:M2794)+1, 0)</f>
        <v>0</v>
      </c>
      <c r="N2795" t="str" cm="1">
        <f t="array" ref="N2795">INDEX($A$9:$F$1048576, $J2795, $K2795 )</f>
        <v>70761</v>
      </c>
      <c r="O2795" t="str" cm="1">
        <f t="array" ref="O2795">INDEX($B$9:$F$1048576, $J2795, $K2795 )</f>
        <v>뉴라이프논현델타(유)2</v>
      </c>
      <c r="P2795" t="str" cm="1">
        <f t="array" ref="P2795">IF( $L2795, TRIM(_xll.IMDP("IR", $G$5&amp;$N2795, $G$6)), "" )</f>
        <v/>
      </c>
      <c r="Q2795" t="b" cm="1">
        <f t="array" ref="Q2795">IF(
    $U$1=1, AND($P2795&lt;&gt;"", $P2795&lt;&gt;"...", $P2795&lt;&gt;"입력오류"),
    IF(
        $U$18=1, AND($P2795&lt;&gt;"", $P2795&lt;&gt;"...", $P2795&lt;&gt;"입력오류", ISNUMBER(FIND(INDEX($T$2:$T$7,$U$1),$P2795))),
        IF(
            $U$17="기타", AND($P2795&lt;&gt;"", $P2795&lt;&gt;"...", $P2795&lt;&gt;"입력오류", NOT(ISNUMBER(FIND($T$21:$T$34,$P2795)))),
            AND($P2795&lt;&gt;"", $P2795&lt;&gt;"...", $P2795&lt;&gt;"입력오류", $T$19=$P2795)
        )
    )
)</f>
        <v>0</v>
      </c>
    </row>
    <row r="2796" spans="1:17">
      <c r="A2796" t="s">
        <v>5928</v>
      </c>
      <c r="B2796" t="s">
        <v>5929</v>
      </c>
      <c r="I2796">
        <f t="shared" si="130"/>
        <v>2795</v>
      </c>
      <c r="J2796">
        <f t="shared" si="131"/>
        <v>2795</v>
      </c>
      <c r="K2796">
        <f t="shared" si="129"/>
        <v>1</v>
      </c>
      <c r="L2796" t="b">
        <f>COUNTIF($N$2:N2796, N2796)=1</f>
        <v>1</v>
      </c>
      <c r="M2796" s="37">
        <f>IF( $Q2796, MAX($M$1:M2795)+1, 0)</f>
        <v>0</v>
      </c>
      <c r="N2796" t="str" cm="1">
        <f t="array" ref="N2796">INDEX($A$9:$F$1048576, $J2796, $K2796 )</f>
        <v>70762</v>
      </c>
      <c r="O2796" t="str" cm="1">
        <f t="array" ref="O2796">INDEX($B$9:$F$1048576, $J2796, $K2796 )</f>
        <v>오션러브제6차(유)1-4</v>
      </c>
      <c r="P2796" t="str" cm="1">
        <f t="array" ref="P2796">IF( $L2796, TRIM(_xll.IMDP("IR", $G$5&amp;$N2796, $G$6)), "" )</f>
        <v/>
      </c>
      <c r="Q2796" t="b" cm="1">
        <f t="array" ref="Q2796">IF(
    $U$1=1, AND($P2796&lt;&gt;"", $P2796&lt;&gt;"...", $P2796&lt;&gt;"입력오류"),
    IF(
        $U$18=1, AND($P2796&lt;&gt;"", $P2796&lt;&gt;"...", $P2796&lt;&gt;"입력오류", ISNUMBER(FIND(INDEX($T$2:$T$7,$U$1),$P2796))),
        IF(
            $U$17="기타", AND($P2796&lt;&gt;"", $P2796&lt;&gt;"...", $P2796&lt;&gt;"입력오류", NOT(ISNUMBER(FIND($T$21:$T$34,$P2796)))),
            AND($P2796&lt;&gt;"", $P2796&lt;&gt;"...", $P2796&lt;&gt;"입력오류", $T$19=$P2796)
        )
    )
)</f>
        <v>0</v>
      </c>
    </row>
    <row r="2797" spans="1:17">
      <c r="A2797" t="s">
        <v>5930</v>
      </c>
      <c r="B2797" t="s">
        <v>5931</v>
      </c>
      <c r="I2797">
        <f t="shared" si="130"/>
        <v>2796</v>
      </c>
      <c r="J2797">
        <f t="shared" si="131"/>
        <v>2796</v>
      </c>
      <c r="K2797">
        <f t="shared" si="129"/>
        <v>1</v>
      </c>
      <c r="L2797" t="b">
        <f>COUNTIF($N$2:N2797, N2797)=1</f>
        <v>1</v>
      </c>
      <c r="M2797" s="37">
        <f>IF( $Q2797, MAX($M$1:M2796)+1, 0)</f>
        <v>0</v>
      </c>
      <c r="N2797" t="str" cm="1">
        <f t="array" ref="N2797">INDEX($A$9:$F$1048576, $J2797, $K2797 )</f>
        <v>70763</v>
      </c>
      <c r="O2797" t="str" cm="1">
        <f t="array" ref="O2797">INDEX($B$9:$F$1048576, $J2797, $K2797 )</f>
        <v>오션러브제6차(유)1-5</v>
      </c>
      <c r="P2797" t="str" cm="1">
        <f t="array" ref="P2797">IF( $L2797, TRIM(_xll.IMDP("IR", $G$5&amp;$N2797, $G$6)), "" )</f>
        <v/>
      </c>
      <c r="Q2797" t="b" cm="1">
        <f t="array" ref="Q2797">IF(
    $U$1=1, AND($P2797&lt;&gt;"", $P2797&lt;&gt;"...", $P2797&lt;&gt;"입력오류"),
    IF(
        $U$18=1, AND($P2797&lt;&gt;"", $P2797&lt;&gt;"...", $P2797&lt;&gt;"입력오류", ISNUMBER(FIND(INDEX($T$2:$T$7,$U$1),$P2797))),
        IF(
            $U$17="기타", AND($P2797&lt;&gt;"", $P2797&lt;&gt;"...", $P2797&lt;&gt;"입력오류", NOT(ISNUMBER(FIND($T$21:$T$34,$P2797)))),
            AND($P2797&lt;&gt;"", $P2797&lt;&gt;"...", $P2797&lt;&gt;"입력오류", $T$19=$P2797)
        )
    )
)</f>
        <v>0</v>
      </c>
    </row>
    <row r="2798" spans="1:17">
      <c r="A2798" t="s">
        <v>5932</v>
      </c>
      <c r="B2798" t="s">
        <v>5933</v>
      </c>
      <c r="I2798">
        <f t="shared" si="130"/>
        <v>2797</v>
      </c>
      <c r="J2798">
        <f t="shared" si="131"/>
        <v>2797</v>
      </c>
      <c r="K2798">
        <f t="shared" si="129"/>
        <v>1</v>
      </c>
      <c r="L2798" t="b">
        <f>COUNTIF($N$2:N2798, N2798)=1</f>
        <v>1</v>
      </c>
      <c r="M2798" s="37">
        <f>IF( $Q2798, MAX($M$1:M2797)+1, 0)</f>
        <v>0</v>
      </c>
      <c r="N2798" t="str" cm="1">
        <f t="array" ref="N2798">INDEX($A$9:$F$1048576, $J2798, $K2798 )</f>
        <v>70764</v>
      </c>
      <c r="O2798" t="str" cm="1">
        <f t="array" ref="O2798">INDEX($B$9:$F$1048576, $J2798, $K2798 )</f>
        <v>오션러브제6차(유)1-6</v>
      </c>
      <c r="P2798" t="str" cm="1">
        <f t="array" ref="P2798">IF( $L2798, TRIM(_xll.IMDP("IR", $G$5&amp;$N2798, $G$6)), "" )</f>
        <v/>
      </c>
      <c r="Q2798" t="b" cm="1">
        <f t="array" ref="Q2798">IF(
    $U$1=1, AND($P2798&lt;&gt;"", $P2798&lt;&gt;"...", $P2798&lt;&gt;"입력오류"),
    IF(
        $U$18=1, AND($P2798&lt;&gt;"", $P2798&lt;&gt;"...", $P2798&lt;&gt;"입력오류", ISNUMBER(FIND(INDEX($T$2:$T$7,$U$1),$P2798))),
        IF(
            $U$17="기타", AND($P2798&lt;&gt;"", $P2798&lt;&gt;"...", $P2798&lt;&gt;"입력오류", NOT(ISNUMBER(FIND($T$21:$T$34,$P2798)))),
            AND($P2798&lt;&gt;"", $P2798&lt;&gt;"...", $P2798&lt;&gt;"입력오류", $T$19=$P2798)
        )
    )
)</f>
        <v>0</v>
      </c>
    </row>
    <row r="2799" spans="1:17">
      <c r="A2799" t="s">
        <v>5934</v>
      </c>
      <c r="B2799" t="s">
        <v>5935</v>
      </c>
      <c r="I2799">
        <f t="shared" si="130"/>
        <v>2798</v>
      </c>
      <c r="J2799">
        <f t="shared" si="131"/>
        <v>2798</v>
      </c>
      <c r="K2799">
        <f t="shared" si="129"/>
        <v>1</v>
      </c>
      <c r="L2799" t="b">
        <f>COUNTIF($N$2:N2799, N2799)=1</f>
        <v>1</v>
      </c>
      <c r="M2799" s="37">
        <f>IF( $Q2799, MAX($M$1:M2798)+1, 0)</f>
        <v>0</v>
      </c>
      <c r="N2799" t="str" cm="1">
        <f t="array" ref="N2799">INDEX($A$9:$F$1048576, $J2799, $K2799 )</f>
        <v>70765</v>
      </c>
      <c r="O2799" t="str" cm="1">
        <f t="array" ref="O2799">INDEX($B$9:$F$1048576, $J2799, $K2799 )</f>
        <v>신한사랑제10차(유)2</v>
      </c>
      <c r="P2799" t="str" cm="1">
        <f t="array" ref="P2799">IF( $L2799, TRIM(_xll.IMDP("IR", $G$5&amp;$N2799, $G$6)), "" )</f>
        <v/>
      </c>
      <c r="Q2799" t="b" cm="1">
        <f t="array" ref="Q2799">IF(
    $U$1=1, AND($P2799&lt;&gt;"", $P2799&lt;&gt;"...", $P2799&lt;&gt;"입력오류"),
    IF(
        $U$18=1, AND($P2799&lt;&gt;"", $P2799&lt;&gt;"...", $P2799&lt;&gt;"입력오류", ISNUMBER(FIND(INDEX($T$2:$T$7,$U$1),$P2799))),
        IF(
            $U$17="기타", AND($P2799&lt;&gt;"", $P2799&lt;&gt;"...", $P2799&lt;&gt;"입력오류", NOT(ISNUMBER(FIND($T$21:$T$34,$P2799)))),
            AND($P2799&lt;&gt;"", $P2799&lt;&gt;"...", $P2799&lt;&gt;"입력오류", $T$19=$P2799)
        )
    )
)</f>
        <v>0</v>
      </c>
    </row>
    <row r="2800" spans="1:17">
      <c r="A2800" t="s">
        <v>5936</v>
      </c>
      <c r="B2800" t="s">
        <v>5937</v>
      </c>
      <c r="I2800">
        <f t="shared" si="130"/>
        <v>2799</v>
      </c>
      <c r="J2800">
        <f t="shared" si="131"/>
        <v>2799</v>
      </c>
      <c r="K2800">
        <f t="shared" si="129"/>
        <v>1</v>
      </c>
      <c r="L2800" t="b">
        <f>COUNTIF($N$2:N2800, N2800)=1</f>
        <v>1</v>
      </c>
      <c r="M2800" s="37">
        <f>IF( $Q2800, MAX($M$1:M2799)+1, 0)</f>
        <v>0</v>
      </c>
      <c r="N2800" t="str" cm="1">
        <f t="array" ref="N2800">INDEX($A$9:$F$1048576, $J2800, $K2800 )</f>
        <v>70769</v>
      </c>
      <c r="O2800" t="str" cm="1">
        <f t="array" ref="O2800">INDEX($B$9:$F$1048576, $J2800, $K2800 )</f>
        <v>더블유에스제1차(유)1</v>
      </c>
      <c r="P2800" t="str" cm="1">
        <f t="array" ref="P2800">IF( $L2800, TRIM(_xll.IMDP("IR", $G$5&amp;$N2800, $G$6)), "" )</f>
        <v/>
      </c>
      <c r="Q2800" t="b" cm="1">
        <f t="array" ref="Q2800">IF(
    $U$1=1, AND($P2800&lt;&gt;"", $P2800&lt;&gt;"...", $P2800&lt;&gt;"입력오류"),
    IF(
        $U$18=1, AND($P2800&lt;&gt;"", $P2800&lt;&gt;"...", $P2800&lt;&gt;"입력오류", ISNUMBER(FIND(INDEX($T$2:$T$7,$U$1),$P2800))),
        IF(
            $U$17="기타", AND($P2800&lt;&gt;"", $P2800&lt;&gt;"...", $P2800&lt;&gt;"입력오류", NOT(ISNUMBER(FIND($T$21:$T$34,$P2800)))),
            AND($P2800&lt;&gt;"", $P2800&lt;&gt;"...", $P2800&lt;&gt;"입력오류", $T$19=$P2800)
        )
    )
)</f>
        <v>0</v>
      </c>
    </row>
    <row r="2801" spans="1:17">
      <c r="A2801" t="s">
        <v>5938</v>
      </c>
      <c r="B2801" t="s">
        <v>5939</v>
      </c>
      <c r="I2801">
        <f t="shared" si="130"/>
        <v>2800</v>
      </c>
      <c r="J2801">
        <f t="shared" si="131"/>
        <v>2800</v>
      </c>
      <c r="K2801">
        <f t="shared" si="129"/>
        <v>1</v>
      </c>
      <c r="L2801" t="b">
        <f>COUNTIF($N$2:N2801, N2801)=1</f>
        <v>1</v>
      </c>
      <c r="M2801" s="37">
        <f>IF( $Q2801, MAX($M$1:M2800)+1, 0)</f>
        <v>0</v>
      </c>
      <c r="N2801" t="str" cm="1">
        <f t="array" ref="N2801">INDEX($A$9:$F$1048576, $J2801, $K2801 )</f>
        <v>70779</v>
      </c>
      <c r="O2801" t="str" cm="1">
        <f t="array" ref="O2801">INDEX($B$9:$F$1048576, $J2801, $K2801 )</f>
        <v>주택금융공사MBS2023-23(1-1)</v>
      </c>
      <c r="P2801" t="str" cm="1">
        <f t="array" ref="P2801">IF( $L2801, TRIM(_xll.IMDP("IR", $G$5&amp;$N2801, $G$6)), "" )</f>
        <v/>
      </c>
      <c r="Q2801" t="b" cm="1">
        <f t="array" ref="Q2801">IF(
    $U$1=1, AND($P2801&lt;&gt;"", $P2801&lt;&gt;"...", $P2801&lt;&gt;"입력오류"),
    IF(
        $U$18=1, AND($P2801&lt;&gt;"", $P2801&lt;&gt;"...", $P2801&lt;&gt;"입력오류", ISNUMBER(FIND(INDEX($T$2:$T$7,$U$1),$P2801))),
        IF(
            $U$17="기타", AND($P2801&lt;&gt;"", $P2801&lt;&gt;"...", $P2801&lt;&gt;"입력오류", NOT(ISNUMBER(FIND($T$21:$T$34,$P2801)))),
            AND($P2801&lt;&gt;"", $P2801&lt;&gt;"...", $P2801&lt;&gt;"입력오류", $T$19=$P2801)
        )
    )
)</f>
        <v>0</v>
      </c>
    </row>
    <row r="2802" spans="1:17">
      <c r="A2802" t="s">
        <v>5940</v>
      </c>
      <c r="B2802" t="s">
        <v>5941</v>
      </c>
      <c r="I2802">
        <f t="shared" si="130"/>
        <v>2801</v>
      </c>
      <c r="J2802">
        <f t="shared" si="131"/>
        <v>2801</v>
      </c>
      <c r="K2802">
        <f t="shared" si="129"/>
        <v>1</v>
      </c>
      <c r="L2802" t="b">
        <f>COUNTIF($N$2:N2802, N2802)=1</f>
        <v>1</v>
      </c>
      <c r="M2802" s="37">
        <f>IF( $Q2802, MAX($M$1:M2801)+1, 0)</f>
        <v>0</v>
      </c>
      <c r="N2802" t="str" cm="1">
        <f t="array" ref="N2802">INDEX($A$9:$F$1048576, $J2802, $K2802 )</f>
        <v>70780</v>
      </c>
      <c r="O2802" t="str" cm="1">
        <f t="array" ref="O2802">INDEX($B$9:$F$1048576, $J2802, $K2802 )</f>
        <v>주택금융공사MBS2023-23(1-2)</v>
      </c>
      <c r="P2802" t="str" cm="1">
        <f t="array" ref="P2802">IF( $L2802, TRIM(_xll.IMDP("IR", $G$5&amp;$N2802, $G$6)), "" )</f>
        <v/>
      </c>
      <c r="Q2802" t="b" cm="1">
        <f t="array" ref="Q2802">IF(
    $U$1=1, AND($P2802&lt;&gt;"", $P2802&lt;&gt;"...", $P2802&lt;&gt;"입력오류"),
    IF(
        $U$18=1, AND($P2802&lt;&gt;"", $P2802&lt;&gt;"...", $P2802&lt;&gt;"입력오류", ISNUMBER(FIND(INDEX($T$2:$T$7,$U$1),$P2802))),
        IF(
            $U$17="기타", AND($P2802&lt;&gt;"", $P2802&lt;&gt;"...", $P2802&lt;&gt;"입력오류", NOT(ISNUMBER(FIND($T$21:$T$34,$P2802)))),
            AND($P2802&lt;&gt;"", $P2802&lt;&gt;"...", $P2802&lt;&gt;"입력오류", $T$19=$P2802)
        )
    )
)</f>
        <v>0</v>
      </c>
    </row>
    <row r="2803" spans="1:17">
      <c r="A2803" t="s">
        <v>5942</v>
      </c>
      <c r="B2803" t="s">
        <v>5943</v>
      </c>
      <c r="I2803">
        <f t="shared" si="130"/>
        <v>2802</v>
      </c>
      <c r="J2803">
        <f t="shared" si="131"/>
        <v>2802</v>
      </c>
      <c r="K2803">
        <f t="shared" si="129"/>
        <v>1</v>
      </c>
      <c r="L2803" t="b">
        <f>COUNTIF($N$2:N2803, N2803)=1</f>
        <v>1</v>
      </c>
      <c r="M2803" s="37">
        <f>IF( $Q2803, MAX($M$1:M2802)+1, 0)</f>
        <v>0</v>
      </c>
      <c r="N2803" t="str" cm="1">
        <f t="array" ref="N2803">INDEX($A$9:$F$1048576, $J2803, $K2803 )</f>
        <v>70781</v>
      </c>
      <c r="O2803" t="str" cm="1">
        <f t="array" ref="O2803">INDEX($B$9:$F$1048576, $J2803, $K2803 )</f>
        <v>주택금융공사MBS2023-23(1-3)</v>
      </c>
      <c r="P2803" t="str" cm="1">
        <f t="array" ref="P2803">IF( $L2803, TRIM(_xll.IMDP("IR", $G$5&amp;$N2803, $G$6)), "" )</f>
        <v/>
      </c>
      <c r="Q2803" t="b" cm="1">
        <f t="array" ref="Q2803">IF(
    $U$1=1, AND($P2803&lt;&gt;"", $P2803&lt;&gt;"...", $P2803&lt;&gt;"입력오류"),
    IF(
        $U$18=1, AND($P2803&lt;&gt;"", $P2803&lt;&gt;"...", $P2803&lt;&gt;"입력오류", ISNUMBER(FIND(INDEX($T$2:$T$7,$U$1),$P2803))),
        IF(
            $U$17="기타", AND($P2803&lt;&gt;"", $P2803&lt;&gt;"...", $P2803&lt;&gt;"입력오류", NOT(ISNUMBER(FIND($T$21:$T$34,$P2803)))),
            AND($P2803&lt;&gt;"", $P2803&lt;&gt;"...", $P2803&lt;&gt;"입력오류", $T$19=$P2803)
        )
    )
)</f>
        <v>0</v>
      </c>
    </row>
    <row r="2804" spans="1:17">
      <c r="A2804" t="s">
        <v>5944</v>
      </c>
      <c r="B2804" t="s">
        <v>5945</v>
      </c>
      <c r="I2804">
        <f t="shared" si="130"/>
        <v>2803</v>
      </c>
      <c r="J2804">
        <f t="shared" si="131"/>
        <v>2803</v>
      </c>
      <c r="K2804">
        <f t="shared" si="129"/>
        <v>1</v>
      </c>
      <c r="L2804" t="b">
        <f>COUNTIF($N$2:N2804, N2804)=1</f>
        <v>1</v>
      </c>
      <c r="M2804" s="37">
        <f>IF( $Q2804, MAX($M$1:M2803)+1, 0)</f>
        <v>0</v>
      </c>
      <c r="N2804" t="str" cm="1">
        <f t="array" ref="N2804">INDEX($A$9:$F$1048576, $J2804, $K2804 )</f>
        <v>70782</v>
      </c>
      <c r="O2804" t="str" cm="1">
        <f t="array" ref="O2804">INDEX($B$9:$F$1048576, $J2804, $K2804 )</f>
        <v>주택금융공사MBS2023-23(1-4)</v>
      </c>
      <c r="P2804" t="str" cm="1">
        <f t="array" ref="P2804">IF( $L2804, TRIM(_xll.IMDP("IR", $G$5&amp;$N2804, $G$6)), "" )</f>
        <v/>
      </c>
      <c r="Q2804" t="b" cm="1">
        <f t="array" ref="Q2804">IF(
    $U$1=1, AND($P2804&lt;&gt;"", $P2804&lt;&gt;"...", $P2804&lt;&gt;"입력오류"),
    IF(
        $U$18=1, AND($P2804&lt;&gt;"", $P2804&lt;&gt;"...", $P2804&lt;&gt;"입력오류", ISNUMBER(FIND(INDEX($T$2:$T$7,$U$1),$P2804))),
        IF(
            $U$17="기타", AND($P2804&lt;&gt;"", $P2804&lt;&gt;"...", $P2804&lt;&gt;"입력오류", NOT(ISNUMBER(FIND($T$21:$T$34,$P2804)))),
            AND($P2804&lt;&gt;"", $P2804&lt;&gt;"...", $P2804&lt;&gt;"입력오류", $T$19=$P2804)
        )
    )
)</f>
        <v>0</v>
      </c>
    </row>
    <row r="2805" spans="1:17">
      <c r="A2805" t="s">
        <v>5946</v>
      </c>
      <c r="B2805" t="s">
        <v>5947</v>
      </c>
      <c r="I2805">
        <f t="shared" si="130"/>
        <v>2804</v>
      </c>
      <c r="J2805">
        <f t="shared" si="131"/>
        <v>2804</v>
      </c>
      <c r="K2805">
        <f t="shared" si="129"/>
        <v>1</v>
      </c>
      <c r="L2805" t="b">
        <f>COUNTIF($N$2:N2805, N2805)=1</f>
        <v>1</v>
      </c>
      <c r="M2805" s="37">
        <f>IF( $Q2805, MAX($M$1:M2804)+1, 0)</f>
        <v>0</v>
      </c>
      <c r="N2805" t="str" cm="1">
        <f t="array" ref="N2805">INDEX($A$9:$F$1048576, $J2805, $K2805 )</f>
        <v>70789</v>
      </c>
      <c r="O2805" t="str" cm="1">
        <f t="array" ref="O2805">INDEX($B$9:$F$1048576, $J2805, $K2805 )</f>
        <v>티월드제90차(유)1-1</v>
      </c>
      <c r="P2805" t="str" cm="1">
        <f t="array" ref="P2805">IF( $L2805, TRIM(_xll.IMDP("IR", $G$5&amp;$N2805, $G$6)), "" )</f>
        <v/>
      </c>
      <c r="Q2805" t="b" cm="1">
        <f t="array" ref="Q2805">IF(
    $U$1=1, AND($P2805&lt;&gt;"", $P2805&lt;&gt;"...", $P2805&lt;&gt;"입력오류"),
    IF(
        $U$18=1, AND($P2805&lt;&gt;"", $P2805&lt;&gt;"...", $P2805&lt;&gt;"입력오류", ISNUMBER(FIND(INDEX($T$2:$T$7,$U$1),$P2805))),
        IF(
            $U$17="기타", AND($P2805&lt;&gt;"", $P2805&lt;&gt;"...", $P2805&lt;&gt;"입력오류", NOT(ISNUMBER(FIND($T$21:$T$34,$P2805)))),
            AND($P2805&lt;&gt;"", $P2805&lt;&gt;"...", $P2805&lt;&gt;"입력오류", $T$19=$P2805)
        )
    )
)</f>
        <v>0</v>
      </c>
    </row>
    <row r="2806" spans="1:17">
      <c r="A2806" t="s">
        <v>5948</v>
      </c>
      <c r="B2806" t="s">
        <v>5949</v>
      </c>
      <c r="I2806">
        <f t="shared" si="130"/>
        <v>2805</v>
      </c>
      <c r="J2806">
        <f t="shared" si="131"/>
        <v>2805</v>
      </c>
      <c r="K2806">
        <f t="shared" si="129"/>
        <v>1</v>
      </c>
      <c r="L2806" t="b">
        <f>COUNTIF($N$2:N2806, N2806)=1</f>
        <v>1</v>
      </c>
      <c r="M2806" s="37">
        <f>IF( $Q2806, MAX($M$1:M2805)+1, 0)</f>
        <v>0</v>
      </c>
      <c r="N2806" t="str" cm="1">
        <f t="array" ref="N2806">INDEX($A$9:$F$1048576, $J2806, $K2806 )</f>
        <v>70790</v>
      </c>
      <c r="O2806" t="str" cm="1">
        <f t="array" ref="O2806">INDEX($B$9:$F$1048576, $J2806, $K2806 )</f>
        <v>티월드제90차(유)1-2</v>
      </c>
      <c r="P2806" t="str" cm="1">
        <f t="array" ref="P2806">IF( $L2806, TRIM(_xll.IMDP("IR", $G$5&amp;$N2806, $G$6)), "" )</f>
        <v/>
      </c>
      <c r="Q2806" t="b" cm="1">
        <f t="array" ref="Q2806">IF(
    $U$1=1, AND($P2806&lt;&gt;"", $P2806&lt;&gt;"...", $P2806&lt;&gt;"입력오류"),
    IF(
        $U$18=1, AND($P2806&lt;&gt;"", $P2806&lt;&gt;"...", $P2806&lt;&gt;"입력오류", ISNUMBER(FIND(INDEX($T$2:$T$7,$U$1),$P2806))),
        IF(
            $U$17="기타", AND($P2806&lt;&gt;"", $P2806&lt;&gt;"...", $P2806&lt;&gt;"입력오류", NOT(ISNUMBER(FIND($T$21:$T$34,$P2806)))),
            AND($P2806&lt;&gt;"", $P2806&lt;&gt;"...", $P2806&lt;&gt;"입력오류", $T$19=$P2806)
        )
    )
)</f>
        <v>0</v>
      </c>
    </row>
    <row r="2807" spans="1:17">
      <c r="A2807" t="s">
        <v>5950</v>
      </c>
      <c r="B2807" t="s">
        <v>5951</v>
      </c>
      <c r="I2807">
        <f t="shared" si="130"/>
        <v>2806</v>
      </c>
      <c r="J2807">
        <f t="shared" si="131"/>
        <v>2806</v>
      </c>
      <c r="K2807">
        <f t="shared" si="129"/>
        <v>1</v>
      </c>
      <c r="L2807" t="b">
        <f>COUNTIF($N$2:N2807, N2807)=1</f>
        <v>1</v>
      </c>
      <c r="M2807" s="37">
        <f>IF( $Q2807, MAX($M$1:M2806)+1, 0)</f>
        <v>0</v>
      </c>
      <c r="N2807" t="str" cm="1">
        <f t="array" ref="N2807">INDEX($A$9:$F$1048576, $J2807, $K2807 )</f>
        <v>70791</v>
      </c>
      <c r="O2807" t="str" cm="1">
        <f t="array" ref="O2807">INDEX($B$9:$F$1048576, $J2807, $K2807 )</f>
        <v>티월드제90차(유)1-3</v>
      </c>
      <c r="P2807" t="str" cm="1">
        <f t="array" ref="P2807">IF( $L2807, TRIM(_xll.IMDP("IR", $G$5&amp;$N2807, $G$6)), "" )</f>
        <v/>
      </c>
      <c r="Q2807" t="b" cm="1">
        <f t="array" ref="Q2807">IF(
    $U$1=1, AND($P2807&lt;&gt;"", $P2807&lt;&gt;"...", $P2807&lt;&gt;"입력오류"),
    IF(
        $U$18=1, AND($P2807&lt;&gt;"", $P2807&lt;&gt;"...", $P2807&lt;&gt;"입력오류", ISNUMBER(FIND(INDEX($T$2:$T$7,$U$1),$P2807))),
        IF(
            $U$17="기타", AND($P2807&lt;&gt;"", $P2807&lt;&gt;"...", $P2807&lt;&gt;"입력오류", NOT(ISNUMBER(FIND($T$21:$T$34,$P2807)))),
            AND($P2807&lt;&gt;"", $P2807&lt;&gt;"...", $P2807&lt;&gt;"입력오류", $T$19=$P2807)
        )
    )
)</f>
        <v>0</v>
      </c>
    </row>
    <row r="2808" spans="1:17">
      <c r="A2808" t="s">
        <v>5952</v>
      </c>
      <c r="B2808" t="s">
        <v>5953</v>
      </c>
      <c r="I2808">
        <f t="shared" si="130"/>
        <v>2807</v>
      </c>
      <c r="J2808">
        <f t="shared" si="131"/>
        <v>2807</v>
      </c>
      <c r="K2808">
        <f t="shared" si="129"/>
        <v>1</v>
      </c>
      <c r="L2808" t="b">
        <f>COUNTIF($N$2:N2808, N2808)=1</f>
        <v>1</v>
      </c>
      <c r="M2808" s="37">
        <f>IF( $Q2808, MAX($M$1:M2807)+1, 0)</f>
        <v>0</v>
      </c>
      <c r="N2808" t="str" cm="1">
        <f t="array" ref="N2808">INDEX($A$9:$F$1048576, $J2808, $K2808 )</f>
        <v>70792</v>
      </c>
      <c r="O2808" t="str" cm="1">
        <f t="array" ref="O2808">INDEX($B$9:$F$1048576, $J2808, $K2808 )</f>
        <v>티월드제90차(유)1-4</v>
      </c>
      <c r="P2808" t="str" cm="1">
        <f t="array" ref="P2808">IF( $L2808, TRIM(_xll.IMDP("IR", $G$5&amp;$N2808, $G$6)), "" )</f>
        <v/>
      </c>
      <c r="Q2808" t="b" cm="1">
        <f t="array" ref="Q2808">IF(
    $U$1=1, AND($P2808&lt;&gt;"", $P2808&lt;&gt;"...", $P2808&lt;&gt;"입력오류"),
    IF(
        $U$18=1, AND($P2808&lt;&gt;"", $P2808&lt;&gt;"...", $P2808&lt;&gt;"입력오류", ISNUMBER(FIND(INDEX($T$2:$T$7,$U$1),$P2808))),
        IF(
            $U$17="기타", AND($P2808&lt;&gt;"", $P2808&lt;&gt;"...", $P2808&lt;&gt;"입력오류", NOT(ISNUMBER(FIND($T$21:$T$34,$P2808)))),
            AND($P2808&lt;&gt;"", $P2808&lt;&gt;"...", $P2808&lt;&gt;"입력오류", $T$19=$P2808)
        )
    )
)</f>
        <v>0</v>
      </c>
    </row>
    <row r="2809" spans="1:17">
      <c r="A2809" t="s">
        <v>5954</v>
      </c>
      <c r="B2809" t="s">
        <v>5955</v>
      </c>
      <c r="I2809">
        <f t="shared" si="130"/>
        <v>2808</v>
      </c>
      <c r="J2809">
        <f t="shared" si="131"/>
        <v>2808</v>
      </c>
      <c r="K2809">
        <f t="shared" si="129"/>
        <v>1</v>
      </c>
      <c r="L2809" t="b">
        <f>COUNTIF($N$2:N2809, N2809)=1</f>
        <v>1</v>
      </c>
      <c r="M2809" s="37">
        <f>IF( $Q2809, MAX($M$1:M2808)+1, 0)</f>
        <v>0</v>
      </c>
      <c r="N2809" t="str" cm="1">
        <f t="array" ref="N2809">INDEX($A$9:$F$1048576, $J2809, $K2809 )</f>
        <v>70793</v>
      </c>
      <c r="O2809" t="str" cm="1">
        <f t="array" ref="O2809">INDEX($B$9:$F$1048576, $J2809, $K2809 )</f>
        <v>티월드제90차(유)1-5</v>
      </c>
      <c r="P2809" t="str" cm="1">
        <f t="array" ref="P2809">IF( $L2809, TRIM(_xll.IMDP("IR", $G$5&amp;$N2809, $G$6)), "" )</f>
        <v/>
      </c>
      <c r="Q2809" t="b" cm="1">
        <f t="array" ref="Q2809">IF(
    $U$1=1, AND($P2809&lt;&gt;"", $P2809&lt;&gt;"...", $P2809&lt;&gt;"입력오류"),
    IF(
        $U$18=1, AND($P2809&lt;&gt;"", $P2809&lt;&gt;"...", $P2809&lt;&gt;"입력오류", ISNUMBER(FIND(INDEX($T$2:$T$7,$U$1),$P2809))),
        IF(
            $U$17="기타", AND($P2809&lt;&gt;"", $P2809&lt;&gt;"...", $P2809&lt;&gt;"입력오류", NOT(ISNUMBER(FIND($T$21:$T$34,$P2809)))),
            AND($P2809&lt;&gt;"", $P2809&lt;&gt;"...", $P2809&lt;&gt;"입력오류", $T$19=$P2809)
        )
    )
)</f>
        <v>0</v>
      </c>
    </row>
    <row r="2810" spans="1:17">
      <c r="A2810" t="s">
        <v>5956</v>
      </c>
      <c r="B2810" t="s">
        <v>5957</v>
      </c>
      <c r="I2810">
        <f t="shared" si="130"/>
        <v>2809</v>
      </c>
      <c r="J2810">
        <f t="shared" si="131"/>
        <v>2809</v>
      </c>
      <c r="K2810">
        <f t="shared" si="129"/>
        <v>1</v>
      </c>
      <c r="L2810" t="b">
        <f>COUNTIF($N$2:N2810, N2810)=1</f>
        <v>1</v>
      </c>
      <c r="M2810" s="37">
        <f>IF( $Q2810, MAX($M$1:M2809)+1, 0)</f>
        <v>0</v>
      </c>
      <c r="N2810" t="str" cm="1">
        <f t="array" ref="N2810">INDEX($A$9:$F$1048576, $J2810, $K2810 )</f>
        <v>70794</v>
      </c>
      <c r="O2810" t="str" cm="1">
        <f t="array" ref="O2810">INDEX($B$9:$F$1048576, $J2810, $K2810 )</f>
        <v>티월드제90차(유)1-6</v>
      </c>
      <c r="P2810" t="str" cm="1">
        <f t="array" ref="P2810">IF( $L2810, TRIM(_xll.IMDP("IR", $G$5&amp;$N2810, $G$6)), "" )</f>
        <v/>
      </c>
      <c r="Q2810" t="b" cm="1">
        <f t="array" ref="Q2810">IF(
    $U$1=1, AND($P2810&lt;&gt;"", $P2810&lt;&gt;"...", $P2810&lt;&gt;"입력오류"),
    IF(
        $U$18=1, AND($P2810&lt;&gt;"", $P2810&lt;&gt;"...", $P2810&lt;&gt;"입력오류", ISNUMBER(FIND(INDEX($T$2:$T$7,$U$1),$P2810))),
        IF(
            $U$17="기타", AND($P2810&lt;&gt;"", $P2810&lt;&gt;"...", $P2810&lt;&gt;"입력오류", NOT(ISNUMBER(FIND($T$21:$T$34,$P2810)))),
            AND($P2810&lt;&gt;"", $P2810&lt;&gt;"...", $P2810&lt;&gt;"입력오류", $T$19=$P2810)
        )
    )
)</f>
        <v>0</v>
      </c>
    </row>
    <row r="2811" spans="1:17">
      <c r="A2811" t="s">
        <v>5958</v>
      </c>
      <c r="B2811" t="s">
        <v>5959</v>
      </c>
      <c r="I2811">
        <f t="shared" si="130"/>
        <v>2810</v>
      </c>
      <c r="J2811">
        <f t="shared" si="131"/>
        <v>2810</v>
      </c>
      <c r="K2811">
        <f t="shared" si="129"/>
        <v>1</v>
      </c>
      <c r="L2811" t="b">
        <f>COUNTIF($N$2:N2811, N2811)=1</f>
        <v>1</v>
      </c>
      <c r="M2811" s="37">
        <f>IF( $Q2811, MAX($M$1:M2810)+1, 0)</f>
        <v>0</v>
      </c>
      <c r="N2811" t="str" cm="1">
        <f t="array" ref="N2811">INDEX($A$9:$F$1048576, $J2811, $K2811 )</f>
        <v>70795</v>
      </c>
      <c r="O2811" t="str" cm="1">
        <f t="array" ref="O2811">INDEX($B$9:$F$1048576, $J2811, $K2811 )</f>
        <v>티월드제90차(유)1-7</v>
      </c>
      <c r="P2811" t="str" cm="1">
        <f t="array" ref="P2811">IF( $L2811, TRIM(_xll.IMDP("IR", $G$5&amp;$N2811, $G$6)), "" )</f>
        <v/>
      </c>
      <c r="Q2811" t="b" cm="1">
        <f t="array" ref="Q2811">IF(
    $U$1=1, AND($P2811&lt;&gt;"", $P2811&lt;&gt;"...", $P2811&lt;&gt;"입력오류"),
    IF(
        $U$18=1, AND($P2811&lt;&gt;"", $P2811&lt;&gt;"...", $P2811&lt;&gt;"입력오류", ISNUMBER(FIND(INDEX($T$2:$T$7,$U$1),$P2811))),
        IF(
            $U$17="기타", AND($P2811&lt;&gt;"", $P2811&lt;&gt;"...", $P2811&lt;&gt;"입력오류", NOT(ISNUMBER(FIND($T$21:$T$34,$P2811)))),
            AND($P2811&lt;&gt;"", $P2811&lt;&gt;"...", $P2811&lt;&gt;"입력오류", $T$19=$P2811)
        )
    )
)</f>
        <v>0</v>
      </c>
    </row>
    <row r="2812" spans="1:17">
      <c r="A2812" t="s">
        <v>5960</v>
      </c>
      <c r="B2812" t="s">
        <v>5961</v>
      </c>
      <c r="I2812">
        <f t="shared" si="130"/>
        <v>2811</v>
      </c>
      <c r="J2812">
        <f t="shared" si="131"/>
        <v>2811</v>
      </c>
      <c r="K2812">
        <f t="shared" si="129"/>
        <v>1</v>
      </c>
      <c r="L2812" t="b">
        <f>COUNTIF($N$2:N2812, N2812)=1</f>
        <v>1</v>
      </c>
      <c r="M2812" s="37">
        <f>IF( $Q2812, MAX($M$1:M2811)+1, 0)</f>
        <v>0</v>
      </c>
      <c r="N2812" t="str" cm="1">
        <f t="array" ref="N2812">INDEX($A$9:$F$1048576, $J2812, $K2812 )</f>
        <v>70796</v>
      </c>
      <c r="O2812" t="str" cm="1">
        <f t="array" ref="O2812">INDEX($B$9:$F$1048576, $J2812, $K2812 )</f>
        <v>티월드제90차(유)1-8</v>
      </c>
      <c r="P2812" t="str" cm="1">
        <f t="array" ref="P2812">IF( $L2812, TRIM(_xll.IMDP("IR", $G$5&amp;$N2812, $G$6)), "" )</f>
        <v/>
      </c>
      <c r="Q2812" t="b" cm="1">
        <f t="array" ref="Q2812">IF(
    $U$1=1, AND($P2812&lt;&gt;"", $P2812&lt;&gt;"...", $P2812&lt;&gt;"입력오류"),
    IF(
        $U$18=1, AND($P2812&lt;&gt;"", $P2812&lt;&gt;"...", $P2812&lt;&gt;"입력오류", ISNUMBER(FIND(INDEX($T$2:$T$7,$U$1),$P2812))),
        IF(
            $U$17="기타", AND($P2812&lt;&gt;"", $P2812&lt;&gt;"...", $P2812&lt;&gt;"입력오류", NOT(ISNUMBER(FIND($T$21:$T$34,$P2812)))),
            AND($P2812&lt;&gt;"", $P2812&lt;&gt;"...", $P2812&lt;&gt;"입력오류", $T$19=$P2812)
        )
    )
)</f>
        <v>0</v>
      </c>
    </row>
    <row r="2813" spans="1:17">
      <c r="A2813" t="s">
        <v>5962</v>
      </c>
      <c r="B2813" t="s">
        <v>5963</v>
      </c>
      <c r="I2813">
        <f t="shared" si="130"/>
        <v>2812</v>
      </c>
      <c r="J2813">
        <f t="shared" si="131"/>
        <v>2812</v>
      </c>
      <c r="K2813">
        <f t="shared" si="129"/>
        <v>1</v>
      </c>
      <c r="L2813" t="b">
        <f>COUNTIF($N$2:N2813, N2813)=1</f>
        <v>1</v>
      </c>
      <c r="M2813" s="37">
        <f>IF( $Q2813, MAX($M$1:M2812)+1, 0)</f>
        <v>0</v>
      </c>
      <c r="N2813" t="str" cm="1">
        <f t="array" ref="N2813">INDEX($A$9:$F$1048576, $J2813, $K2813 )</f>
        <v>70797</v>
      </c>
      <c r="O2813" t="str" cm="1">
        <f t="array" ref="O2813">INDEX($B$9:$F$1048576, $J2813, $K2813 )</f>
        <v>티월드제90차(유)1-9</v>
      </c>
      <c r="P2813" t="str" cm="1">
        <f t="array" ref="P2813">IF( $L2813, TRIM(_xll.IMDP("IR", $G$5&amp;$N2813, $G$6)), "" )</f>
        <v/>
      </c>
      <c r="Q2813" t="b" cm="1">
        <f t="array" ref="Q2813">IF(
    $U$1=1, AND($P2813&lt;&gt;"", $P2813&lt;&gt;"...", $P2813&lt;&gt;"입력오류"),
    IF(
        $U$18=1, AND($P2813&lt;&gt;"", $P2813&lt;&gt;"...", $P2813&lt;&gt;"입력오류", ISNUMBER(FIND(INDEX($T$2:$T$7,$U$1),$P2813))),
        IF(
            $U$17="기타", AND($P2813&lt;&gt;"", $P2813&lt;&gt;"...", $P2813&lt;&gt;"입력오류", NOT(ISNUMBER(FIND($T$21:$T$34,$P2813)))),
            AND($P2813&lt;&gt;"", $P2813&lt;&gt;"...", $P2813&lt;&gt;"입력오류", $T$19=$P2813)
        )
    )
)</f>
        <v>0</v>
      </c>
    </row>
    <row r="2814" spans="1:17">
      <c r="A2814" t="s">
        <v>5964</v>
      </c>
      <c r="B2814" t="s">
        <v>5965</v>
      </c>
      <c r="I2814">
        <f t="shared" si="130"/>
        <v>2813</v>
      </c>
      <c r="J2814">
        <f t="shared" si="131"/>
        <v>2813</v>
      </c>
      <c r="K2814">
        <f t="shared" si="129"/>
        <v>1</v>
      </c>
      <c r="L2814" t="b">
        <f>COUNTIF($N$2:N2814, N2814)=1</f>
        <v>1</v>
      </c>
      <c r="M2814" s="37">
        <f>IF( $Q2814, MAX($M$1:M2813)+1, 0)</f>
        <v>0</v>
      </c>
      <c r="N2814" t="str" cm="1">
        <f t="array" ref="N2814">INDEX($A$9:$F$1048576, $J2814, $K2814 )</f>
        <v>70798</v>
      </c>
      <c r="O2814" t="str" cm="1">
        <f t="array" ref="O2814">INDEX($B$9:$F$1048576, $J2814, $K2814 )</f>
        <v>티월드제90차(유)1-10</v>
      </c>
      <c r="P2814" t="str" cm="1">
        <f t="array" ref="P2814">IF( $L2814, TRIM(_xll.IMDP("IR", $G$5&amp;$N2814, $G$6)), "" )</f>
        <v/>
      </c>
      <c r="Q2814" t="b" cm="1">
        <f t="array" ref="Q2814">IF(
    $U$1=1, AND($P2814&lt;&gt;"", $P2814&lt;&gt;"...", $P2814&lt;&gt;"입력오류"),
    IF(
        $U$18=1, AND($P2814&lt;&gt;"", $P2814&lt;&gt;"...", $P2814&lt;&gt;"입력오류", ISNUMBER(FIND(INDEX($T$2:$T$7,$U$1),$P2814))),
        IF(
            $U$17="기타", AND($P2814&lt;&gt;"", $P2814&lt;&gt;"...", $P2814&lt;&gt;"입력오류", NOT(ISNUMBER(FIND($T$21:$T$34,$P2814)))),
            AND($P2814&lt;&gt;"", $P2814&lt;&gt;"...", $P2814&lt;&gt;"입력오류", $T$19=$P2814)
        )
    )
)</f>
        <v>0</v>
      </c>
    </row>
    <row r="2815" spans="1:17">
      <c r="A2815" t="s">
        <v>5966</v>
      </c>
      <c r="B2815" t="s">
        <v>5967</v>
      </c>
      <c r="I2815">
        <f t="shared" si="130"/>
        <v>2814</v>
      </c>
      <c r="J2815">
        <f t="shared" si="131"/>
        <v>2814</v>
      </c>
      <c r="K2815">
        <f t="shared" si="129"/>
        <v>1</v>
      </c>
      <c r="L2815" t="b">
        <f>COUNTIF($N$2:N2815, N2815)=1</f>
        <v>1</v>
      </c>
      <c r="M2815" s="37">
        <f>IF( $Q2815, MAX($M$1:M2814)+1, 0)</f>
        <v>0</v>
      </c>
      <c r="N2815" t="str" cm="1">
        <f t="array" ref="N2815">INDEX($A$9:$F$1048576, $J2815, $K2815 )</f>
        <v>70799</v>
      </c>
      <c r="O2815" t="str" cm="1">
        <f t="array" ref="O2815">INDEX($B$9:$F$1048576, $J2815, $K2815 )</f>
        <v>티월드제90차(유)1-11</v>
      </c>
      <c r="P2815" t="str" cm="1">
        <f t="array" ref="P2815">IF( $L2815, TRIM(_xll.IMDP("IR", $G$5&amp;$N2815, $G$6)), "" )</f>
        <v/>
      </c>
      <c r="Q2815" t="b" cm="1">
        <f t="array" ref="Q2815">IF(
    $U$1=1, AND($P2815&lt;&gt;"", $P2815&lt;&gt;"...", $P2815&lt;&gt;"입력오류"),
    IF(
        $U$18=1, AND($P2815&lt;&gt;"", $P2815&lt;&gt;"...", $P2815&lt;&gt;"입력오류", ISNUMBER(FIND(INDEX($T$2:$T$7,$U$1),$P2815))),
        IF(
            $U$17="기타", AND($P2815&lt;&gt;"", $P2815&lt;&gt;"...", $P2815&lt;&gt;"입력오류", NOT(ISNUMBER(FIND($T$21:$T$34,$P2815)))),
            AND($P2815&lt;&gt;"", $P2815&lt;&gt;"...", $P2815&lt;&gt;"입력오류", $T$19=$P2815)
        )
    )
)</f>
        <v>0</v>
      </c>
    </row>
    <row r="2816" spans="1:17">
      <c r="A2816" t="s">
        <v>5968</v>
      </c>
      <c r="B2816" t="s">
        <v>5969</v>
      </c>
      <c r="I2816">
        <f t="shared" si="130"/>
        <v>2815</v>
      </c>
      <c r="J2816">
        <f t="shared" si="131"/>
        <v>2815</v>
      </c>
      <c r="K2816">
        <f t="shared" si="129"/>
        <v>1</v>
      </c>
      <c r="L2816" t="b">
        <f>COUNTIF($N$2:N2816, N2816)=1</f>
        <v>1</v>
      </c>
      <c r="M2816" s="37">
        <f>IF( $Q2816, MAX($M$1:M2815)+1, 0)</f>
        <v>0</v>
      </c>
      <c r="N2816" t="str" cm="1">
        <f t="array" ref="N2816">INDEX($A$9:$F$1048576, $J2816, $K2816 )</f>
        <v>70800</v>
      </c>
      <c r="O2816" t="str" cm="1">
        <f t="array" ref="O2816">INDEX($B$9:$F$1048576, $J2816, $K2816 )</f>
        <v>티월드제90차(유)1-12</v>
      </c>
      <c r="P2816" t="str" cm="1">
        <f t="array" ref="P2816">IF( $L2816, TRIM(_xll.IMDP("IR", $G$5&amp;$N2816, $G$6)), "" )</f>
        <v/>
      </c>
      <c r="Q2816" t="b" cm="1">
        <f t="array" ref="Q2816">IF(
    $U$1=1, AND($P2816&lt;&gt;"", $P2816&lt;&gt;"...", $P2816&lt;&gt;"입력오류"),
    IF(
        $U$18=1, AND($P2816&lt;&gt;"", $P2816&lt;&gt;"...", $P2816&lt;&gt;"입력오류", ISNUMBER(FIND(INDEX($T$2:$T$7,$U$1),$P2816))),
        IF(
            $U$17="기타", AND($P2816&lt;&gt;"", $P2816&lt;&gt;"...", $P2816&lt;&gt;"입력오류", NOT(ISNUMBER(FIND($T$21:$T$34,$P2816)))),
            AND($P2816&lt;&gt;"", $P2816&lt;&gt;"...", $P2816&lt;&gt;"입력오류", $T$19=$P2816)
        )
    )
)</f>
        <v>0</v>
      </c>
    </row>
    <row r="2817" spans="1:17">
      <c r="A2817" t="s">
        <v>5970</v>
      </c>
      <c r="B2817" t="s">
        <v>5971</v>
      </c>
      <c r="I2817">
        <f t="shared" si="130"/>
        <v>2816</v>
      </c>
      <c r="J2817">
        <f t="shared" si="131"/>
        <v>2816</v>
      </c>
      <c r="K2817">
        <f t="shared" si="129"/>
        <v>1</v>
      </c>
      <c r="L2817" t="b">
        <f>COUNTIF($N$2:N2817, N2817)=1</f>
        <v>1</v>
      </c>
      <c r="M2817" s="37">
        <f>IF( $Q2817, MAX($M$1:M2816)+1, 0)</f>
        <v>0</v>
      </c>
      <c r="N2817" t="str" cm="1">
        <f t="array" ref="N2817">INDEX($A$9:$F$1048576, $J2817, $K2817 )</f>
        <v>70801</v>
      </c>
      <c r="O2817" t="str" cm="1">
        <f t="array" ref="O2817">INDEX($B$9:$F$1048576, $J2817, $K2817 )</f>
        <v>티월드제90차(유)1-13</v>
      </c>
      <c r="P2817" t="str" cm="1">
        <f t="array" ref="P2817">IF( $L2817, TRIM(_xll.IMDP("IR", $G$5&amp;$N2817, $G$6)), "" )</f>
        <v/>
      </c>
      <c r="Q2817" t="b" cm="1">
        <f t="array" ref="Q2817">IF(
    $U$1=1, AND($P2817&lt;&gt;"", $P2817&lt;&gt;"...", $P2817&lt;&gt;"입력오류"),
    IF(
        $U$18=1, AND($P2817&lt;&gt;"", $P2817&lt;&gt;"...", $P2817&lt;&gt;"입력오류", ISNUMBER(FIND(INDEX($T$2:$T$7,$U$1),$P2817))),
        IF(
            $U$17="기타", AND($P2817&lt;&gt;"", $P2817&lt;&gt;"...", $P2817&lt;&gt;"입력오류", NOT(ISNUMBER(FIND($T$21:$T$34,$P2817)))),
            AND($P2817&lt;&gt;"", $P2817&lt;&gt;"...", $P2817&lt;&gt;"입력오류", $T$19=$P2817)
        )
    )
)</f>
        <v>0</v>
      </c>
    </row>
    <row r="2818" spans="1:17">
      <c r="A2818" t="s">
        <v>5972</v>
      </c>
      <c r="B2818" t="s">
        <v>5973</v>
      </c>
      <c r="I2818">
        <f t="shared" si="130"/>
        <v>2817</v>
      </c>
      <c r="J2818">
        <f t="shared" si="131"/>
        <v>2817</v>
      </c>
      <c r="K2818">
        <f t="shared" ref="K2818:K2881" si="132">IF( $I2818&gt;$G$4, NA(), IF($I2818&gt;$G$3, 5, IF($I2818&gt;$G$2, 3, 1 ) ) )</f>
        <v>1</v>
      </c>
      <c r="L2818" t="b">
        <f>COUNTIF($N$2:N2818, N2818)=1</f>
        <v>1</v>
      </c>
      <c r="M2818" s="37">
        <f>IF( $Q2818, MAX($M$1:M2817)+1, 0)</f>
        <v>0</v>
      </c>
      <c r="N2818" t="str" cm="1">
        <f t="array" ref="N2818">INDEX($A$9:$F$1048576, $J2818, $K2818 )</f>
        <v>70802</v>
      </c>
      <c r="O2818" t="str" cm="1">
        <f t="array" ref="O2818">INDEX($B$9:$F$1048576, $J2818, $K2818 )</f>
        <v>티월드제90차(유)1-14</v>
      </c>
      <c r="P2818" t="str" cm="1">
        <f t="array" ref="P2818">IF( $L2818, TRIM(_xll.IMDP("IR", $G$5&amp;$N2818, $G$6)), "" )</f>
        <v/>
      </c>
      <c r="Q2818" t="b" cm="1">
        <f t="array" ref="Q2818">IF(
    $U$1=1, AND($P2818&lt;&gt;"", $P2818&lt;&gt;"...", $P2818&lt;&gt;"입력오류"),
    IF(
        $U$18=1, AND($P2818&lt;&gt;"", $P2818&lt;&gt;"...", $P2818&lt;&gt;"입력오류", ISNUMBER(FIND(INDEX($T$2:$T$7,$U$1),$P2818))),
        IF(
            $U$17="기타", AND($P2818&lt;&gt;"", $P2818&lt;&gt;"...", $P2818&lt;&gt;"입력오류", NOT(ISNUMBER(FIND($T$21:$T$34,$P2818)))),
            AND($P2818&lt;&gt;"", $P2818&lt;&gt;"...", $P2818&lt;&gt;"입력오류", $T$19=$P2818)
        )
    )
)</f>
        <v>0</v>
      </c>
    </row>
    <row r="2819" spans="1:17">
      <c r="A2819" t="s">
        <v>5974</v>
      </c>
      <c r="B2819" t="s">
        <v>5975</v>
      </c>
      <c r="I2819">
        <f t="shared" ref="I2819:I2882" si="133">ROW()-1</f>
        <v>2818</v>
      </c>
      <c r="J2819">
        <f t="shared" ref="J2819:J2882" si="134">IF( $I2819&gt;$G$4, NA(), IF($I2819&gt;$G$3, $I2819-$G$3, IF($I2819&gt;$G$2, $I2819-$G$2, $I2819 ) ) )</f>
        <v>2818</v>
      </c>
      <c r="K2819">
        <f t="shared" si="132"/>
        <v>1</v>
      </c>
      <c r="L2819" t="b">
        <f>COUNTIF($N$2:N2819, N2819)=1</f>
        <v>1</v>
      </c>
      <c r="M2819" s="37">
        <f>IF( $Q2819, MAX($M$1:M2818)+1, 0)</f>
        <v>0</v>
      </c>
      <c r="N2819" t="str" cm="1">
        <f t="array" ref="N2819">INDEX($A$9:$F$1048576, $J2819, $K2819 )</f>
        <v>70803</v>
      </c>
      <c r="O2819" t="str" cm="1">
        <f t="array" ref="O2819">INDEX($B$9:$F$1048576, $J2819, $K2819 )</f>
        <v>티월드제90차(유)1-15</v>
      </c>
      <c r="P2819" t="str" cm="1">
        <f t="array" ref="P2819">IF( $L2819, TRIM(_xll.IMDP("IR", $G$5&amp;$N2819, $G$6)), "" )</f>
        <v/>
      </c>
      <c r="Q2819" t="b" cm="1">
        <f t="array" ref="Q2819">IF(
    $U$1=1, AND($P2819&lt;&gt;"", $P2819&lt;&gt;"...", $P2819&lt;&gt;"입력오류"),
    IF(
        $U$18=1, AND($P2819&lt;&gt;"", $P2819&lt;&gt;"...", $P2819&lt;&gt;"입력오류", ISNUMBER(FIND(INDEX($T$2:$T$7,$U$1),$P2819))),
        IF(
            $U$17="기타", AND($P2819&lt;&gt;"", $P2819&lt;&gt;"...", $P2819&lt;&gt;"입력오류", NOT(ISNUMBER(FIND($T$21:$T$34,$P2819)))),
            AND($P2819&lt;&gt;"", $P2819&lt;&gt;"...", $P2819&lt;&gt;"입력오류", $T$19=$P2819)
        )
    )
)</f>
        <v>0</v>
      </c>
    </row>
    <row r="2820" spans="1:17">
      <c r="A2820" t="s">
        <v>5976</v>
      </c>
      <c r="B2820" t="s">
        <v>5977</v>
      </c>
      <c r="I2820">
        <f t="shared" si="133"/>
        <v>2819</v>
      </c>
      <c r="J2820">
        <f t="shared" si="134"/>
        <v>2819</v>
      </c>
      <c r="K2820">
        <f t="shared" si="132"/>
        <v>1</v>
      </c>
      <c r="L2820" t="b">
        <f>COUNTIF($N$2:N2820, N2820)=1</f>
        <v>1</v>
      </c>
      <c r="M2820" s="37">
        <f>IF( $Q2820, MAX($M$1:M2819)+1, 0)</f>
        <v>0</v>
      </c>
      <c r="N2820" t="str" cm="1">
        <f t="array" ref="N2820">INDEX($A$9:$F$1048576, $J2820, $K2820 )</f>
        <v>70804</v>
      </c>
      <c r="O2820" t="str" cm="1">
        <f t="array" ref="O2820">INDEX($B$9:$F$1048576, $J2820, $K2820 )</f>
        <v>티월드제90차(유)1-16</v>
      </c>
      <c r="P2820" t="str" cm="1">
        <f t="array" ref="P2820">IF( $L2820, TRIM(_xll.IMDP("IR", $G$5&amp;$N2820, $G$6)), "" )</f>
        <v/>
      </c>
      <c r="Q2820" t="b" cm="1">
        <f t="array" ref="Q2820">IF(
    $U$1=1, AND($P2820&lt;&gt;"", $P2820&lt;&gt;"...", $P2820&lt;&gt;"입력오류"),
    IF(
        $U$18=1, AND($P2820&lt;&gt;"", $P2820&lt;&gt;"...", $P2820&lt;&gt;"입력오류", ISNUMBER(FIND(INDEX($T$2:$T$7,$U$1),$P2820))),
        IF(
            $U$17="기타", AND($P2820&lt;&gt;"", $P2820&lt;&gt;"...", $P2820&lt;&gt;"입력오류", NOT(ISNUMBER(FIND($T$21:$T$34,$P2820)))),
            AND($P2820&lt;&gt;"", $P2820&lt;&gt;"...", $P2820&lt;&gt;"입력오류", $T$19=$P2820)
        )
    )
)</f>
        <v>0</v>
      </c>
    </row>
    <row r="2821" spans="1:17">
      <c r="A2821" t="s">
        <v>5978</v>
      </c>
      <c r="B2821" t="s">
        <v>5979</v>
      </c>
      <c r="I2821">
        <f t="shared" si="133"/>
        <v>2820</v>
      </c>
      <c r="J2821">
        <f t="shared" si="134"/>
        <v>2820</v>
      </c>
      <c r="K2821">
        <f t="shared" si="132"/>
        <v>1</v>
      </c>
      <c r="L2821" t="b">
        <f>COUNTIF($N$2:N2821, N2821)=1</f>
        <v>1</v>
      </c>
      <c r="M2821" s="37">
        <f>IF( $Q2821, MAX($M$1:M2820)+1, 0)</f>
        <v>0</v>
      </c>
      <c r="N2821" t="str" cm="1">
        <f t="array" ref="N2821">INDEX($A$9:$F$1048576, $J2821, $K2821 )</f>
        <v>70805</v>
      </c>
      <c r="O2821" t="str" cm="1">
        <f t="array" ref="O2821">INDEX($B$9:$F$1048576, $J2821, $K2821 )</f>
        <v>티월드제90차(유)1-17</v>
      </c>
      <c r="P2821" t="str" cm="1">
        <f t="array" ref="P2821">IF( $L2821, TRIM(_xll.IMDP("IR", $G$5&amp;$N2821, $G$6)), "" )</f>
        <v/>
      </c>
      <c r="Q2821" t="b" cm="1">
        <f t="array" ref="Q2821">IF(
    $U$1=1, AND($P2821&lt;&gt;"", $P2821&lt;&gt;"...", $P2821&lt;&gt;"입력오류"),
    IF(
        $U$18=1, AND($P2821&lt;&gt;"", $P2821&lt;&gt;"...", $P2821&lt;&gt;"입력오류", ISNUMBER(FIND(INDEX($T$2:$T$7,$U$1),$P2821))),
        IF(
            $U$17="기타", AND($P2821&lt;&gt;"", $P2821&lt;&gt;"...", $P2821&lt;&gt;"입력오류", NOT(ISNUMBER(FIND($T$21:$T$34,$P2821)))),
            AND($P2821&lt;&gt;"", $P2821&lt;&gt;"...", $P2821&lt;&gt;"입력오류", $T$19=$P2821)
        )
    )
)</f>
        <v>0</v>
      </c>
    </row>
    <row r="2822" spans="1:17">
      <c r="A2822" t="s">
        <v>5980</v>
      </c>
      <c r="B2822" t="s">
        <v>5981</v>
      </c>
      <c r="I2822">
        <f t="shared" si="133"/>
        <v>2821</v>
      </c>
      <c r="J2822">
        <f t="shared" si="134"/>
        <v>2821</v>
      </c>
      <c r="K2822">
        <f t="shared" si="132"/>
        <v>1</v>
      </c>
      <c r="L2822" t="b">
        <f>COUNTIF($N$2:N2822, N2822)=1</f>
        <v>1</v>
      </c>
      <c r="M2822" s="37">
        <f>IF( $Q2822, MAX($M$1:M2821)+1, 0)</f>
        <v>0</v>
      </c>
      <c r="N2822" t="str" cm="1">
        <f t="array" ref="N2822">INDEX($A$9:$F$1048576, $J2822, $K2822 )</f>
        <v>70806</v>
      </c>
      <c r="O2822" t="str" cm="1">
        <f t="array" ref="O2822">INDEX($B$9:$F$1048576, $J2822, $K2822 )</f>
        <v>티월드제90차(유)1-18</v>
      </c>
      <c r="P2822" t="str" cm="1">
        <f t="array" ref="P2822">IF( $L2822, TRIM(_xll.IMDP("IR", $G$5&amp;$N2822, $G$6)), "" )</f>
        <v/>
      </c>
      <c r="Q2822" t="b" cm="1">
        <f t="array" ref="Q2822">IF(
    $U$1=1, AND($P2822&lt;&gt;"", $P2822&lt;&gt;"...", $P2822&lt;&gt;"입력오류"),
    IF(
        $U$18=1, AND($P2822&lt;&gt;"", $P2822&lt;&gt;"...", $P2822&lt;&gt;"입력오류", ISNUMBER(FIND(INDEX($T$2:$T$7,$U$1),$P2822))),
        IF(
            $U$17="기타", AND($P2822&lt;&gt;"", $P2822&lt;&gt;"...", $P2822&lt;&gt;"입력오류", NOT(ISNUMBER(FIND($T$21:$T$34,$P2822)))),
            AND($P2822&lt;&gt;"", $P2822&lt;&gt;"...", $P2822&lt;&gt;"입력오류", $T$19=$P2822)
        )
    )
)</f>
        <v>0</v>
      </c>
    </row>
    <row r="2823" spans="1:17">
      <c r="A2823" t="s">
        <v>5982</v>
      </c>
      <c r="B2823" t="s">
        <v>5983</v>
      </c>
      <c r="I2823">
        <f t="shared" si="133"/>
        <v>2822</v>
      </c>
      <c r="J2823">
        <f t="shared" si="134"/>
        <v>2822</v>
      </c>
      <c r="K2823">
        <f t="shared" si="132"/>
        <v>1</v>
      </c>
      <c r="L2823" t="b">
        <f>COUNTIF($N$2:N2823, N2823)=1</f>
        <v>1</v>
      </c>
      <c r="M2823" s="37">
        <f>IF( $Q2823, MAX($M$1:M2822)+1, 0)</f>
        <v>0</v>
      </c>
      <c r="N2823" t="str" cm="1">
        <f t="array" ref="N2823">INDEX($A$9:$F$1048576, $J2823, $K2823 )</f>
        <v>70807</v>
      </c>
      <c r="O2823" t="str" cm="1">
        <f t="array" ref="O2823">INDEX($B$9:$F$1048576, $J2823, $K2823 )</f>
        <v>티월드제90차(유)1-19</v>
      </c>
      <c r="P2823" t="str" cm="1">
        <f t="array" ref="P2823">IF( $L2823, TRIM(_xll.IMDP("IR", $G$5&amp;$N2823, $G$6)), "" )</f>
        <v/>
      </c>
      <c r="Q2823" t="b" cm="1">
        <f t="array" ref="Q2823">IF(
    $U$1=1, AND($P2823&lt;&gt;"", $P2823&lt;&gt;"...", $P2823&lt;&gt;"입력오류"),
    IF(
        $U$18=1, AND($P2823&lt;&gt;"", $P2823&lt;&gt;"...", $P2823&lt;&gt;"입력오류", ISNUMBER(FIND(INDEX($T$2:$T$7,$U$1),$P2823))),
        IF(
            $U$17="기타", AND($P2823&lt;&gt;"", $P2823&lt;&gt;"...", $P2823&lt;&gt;"입력오류", NOT(ISNUMBER(FIND($T$21:$T$34,$P2823)))),
            AND($P2823&lt;&gt;"", $P2823&lt;&gt;"...", $P2823&lt;&gt;"입력오류", $T$19=$P2823)
        )
    )
)</f>
        <v>0</v>
      </c>
    </row>
    <row r="2824" spans="1:17">
      <c r="A2824" t="s">
        <v>5984</v>
      </c>
      <c r="B2824" t="s">
        <v>5985</v>
      </c>
      <c r="I2824">
        <f t="shared" si="133"/>
        <v>2823</v>
      </c>
      <c r="J2824">
        <f t="shared" si="134"/>
        <v>2823</v>
      </c>
      <c r="K2824">
        <f t="shared" si="132"/>
        <v>1</v>
      </c>
      <c r="L2824" t="b">
        <f>COUNTIF($N$2:N2824, N2824)=1</f>
        <v>1</v>
      </c>
      <c r="M2824" s="37">
        <f>IF( $Q2824, MAX($M$1:M2823)+1, 0)</f>
        <v>0</v>
      </c>
      <c r="N2824" t="str" cm="1">
        <f t="array" ref="N2824">INDEX($A$9:$F$1048576, $J2824, $K2824 )</f>
        <v>70808</v>
      </c>
      <c r="O2824" t="str" cm="1">
        <f t="array" ref="O2824">INDEX($B$9:$F$1048576, $J2824, $K2824 )</f>
        <v>티월드제90차(유)1-20</v>
      </c>
      <c r="P2824" t="str" cm="1">
        <f t="array" ref="P2824">IF( $L2824, TRIM(_xll.IMDP("IR", $G$5&amp;$N2824, $G$6)), "" )</f>
        <v/>
      </c>
      <c r="Q2824" t="b" cm="1">
        <f t="array" ref="Q2824">IF(
    $U$1=1, AND($P2824&lt;&gt;"", $P2824&lt;&gt;"...", $P2824&lt;&gt;"입력오류"),
    IF(
        $U$18=1, AND($P2824&lt;&gt;"", $P2824&lt;&gt;"...", $P2824&lt;&gt;"입력오류", ISNUMBER(FIND(INDEX($T$2:$T$7,$U$1),$P2824))),
        IF(
            $U$17="기타", AND($P2824&lt;&gt;"", $P2824&lt;&gt;"...", $P2824&lt;&gt;"입력오류", NOT(ISNUMBER(FIND($T$21:$T$34,$P2824)))),
            AND($P2824&lt;&gt;"", $P2824&lt;&gt;"...", $P2824&lt;&gt;"입력오류", $T$19=$P2824)
        )
    )
)</f>
        <v>0</v>
      </c>
    </row>
    <row r="2825" spans="1:17">
      <c r="A2825" t="s">
        <v>5986</v>
      </c>
      <c r="B2825" t="s">
        <v>5987</v>
      </c>
      <c r="I2825">
        <f t="shared" si="133"/>
        <v>2824</v>
      </c>
      <c r="J2825">
        <f t="shared" si="134"/>
        <v>2824</v>
      </c>
      <c r="K2825">
        <f t="shared" si="132"/>
        <v>1</v>
      </c>
      <c r="L2825" t="b">
        <f>COUNTIF($N$2:N2825, N2825)=1</f>
        <v>1</v>
      </c>
      <c r="M2825" s="37">
        <f>IF( $Q2825, MAX($M$1:M2824)+1, 0)</f>
        <v>0</v>
      </c>
      <c r="N2825" t="str" cm="1">
        <f t="array" ref="N2825">INDEX($A$9:$F$1048576, $J2825, $K2825 )</f>
        <v>70809</v>
      </c>
      <c r="O2825" t="str" cm="1">
        <f t="array" ref="O2825">INDEX($B$9:$F$1048576, $J2825, $K2825 )</f>
        <v>티월드제90차(유)1-21</v>
      </c>
      <c r="P2825" t="str" cm="1">
        <f t="array" ref="P2825">IF( $L2825, TRIM(_xll.IMDP("IR", $G$5&amp;$N2825, $G$6)), "" )</f>
        <v/>
      </c>
      <c r="Q2825" t="b" cm="1">
        <f t="array" ref="Q2825">IF(
    $U$1=1, AND($P2825&lt;&gt;"", $P2825&lt;&gt;"...", $P2825&lt;&gt;"입력오류"),
    IF(
        $U$18=1, AND($P2825&lt;&gt;"", $P2825&lt;&gt;"...", $P2825&lt;&gt;"입력오류", ISNUMBER(FIND(INDEX($T$2:$T$7,$U$1),$P2825))),
        IF(
            $U$17="기타", AND($P2825&lt;&gt;"", $P2825&lt;&gt;"...", $P2825&lt;&gt;"입력오류", NOT(ISNUMBER(FIND($T$21:$T$34,$P2825)))),
            AND($P2825&lt;&gt;"", $P2825&lt;&gt;"...", $P2825&lt;&gt;"입력오류", $T$19=$P2825)
        )
    )
)</f>
        <v>0</v>
      </c>
    </row>
    <row r="2826" spans="1:17">
      <c r="A2826" t="s">
        <v>5988</v>
      </c>
      <c r="B2826" t="s">
        <v>5989</v>
      </c>
      <c r="I2826">
        <f t="shared" si="133"/>
        <v>2825</v>
      </c>
      <c r="J2826">
        <f t="shared" si="134"/>
        <v>2825</v>
      </c>
      <c r="K2826">
        <f t="shared" si="132"/>
        <v>1</v>
      </c>
      <c r="L2826" t="b">
        <f>COUNTIF($N$2:N2826, N2826)=1</f>
        <v>1</v>
      </c>
      <c r="M2826" s="37">
        <f>IF( $Q2826, MAX($M$1:M2825)+1, 0)</f>
        <v>0</v>
      </c>
      <c r="N2826" t="str" cm="1">
        <f t="array" ref="N2826">INDEX($A$9:$F$1048576, $J2826, $K2826 )</f>
        <v>70810</v>
      </c>
      <c r="O2826" t="str" cm="1">
        <f t="array" ref="O2826">INDEX($B$9:$F$1048576, $J2826, $K2826 )</f>
        <v>티월드제90차(유)1-22</v>
      </c>
      <c r="P2826" t="str" cm="1">
        <f t="array" ref="P2826">IF( $L2826, TRIM(_xll.IMDP("IR", $G$5&amp;$N2826, $G$6)), "" )</f>
        <v/>
      </c>
      <c r="Q2826" t="b" cm="1">
        <f t="array" ref="Q2826">IF(
    $U$1=1, AND($P2826&lt;&gt;"", $P2826&lt;&gt;"...", $P2826&lt;&gt;"입력오류"),
    IF(
        $U$18=1, AND($P2826&lt;&gt;"", $P2826&lt;&gt;"...", $P2826&lt;&gt;"입력오류", ISNUMBER(FIND(INDEX($T$2:$T$7,$U$1),$P2826))),
        IF(
            $U$17="기타", AND($P2826&lt;&gt;"", $P2826&lt;&gt;"...", $P2826&lt;&gt;"입력오류", NOT(ISNUMBER(FIND($T$21:$T$34,$P2826)))),
            AND($P2826&lt;&gt;"", $P2826&lt;&gt;"...", $P2826&lt;&gt;"입력오류", $T$19=$P2826)
        )
    )
)</f>
        <v>0</v>
      </c>
    </row>
    <row r="2827" spans="1:17">
      <c r="A2827" t="s">
        <v>5990</v>
      </c>
      <c r="B2827" t="s">
        <v>5991</v>
      </c>
      <c r="I2827">
        <f t="shared" si="133"/>
        <v>2826</v>
      </c>
      <c r="J2827">
        <f t="shared" si="134"/>
        <v>2826</v>
      </c>
      <c r="K2827">
        <f t="shared" si="132"/>
        <v>1</v>
      </c>
      <c r="L2827" t="b">
        <f>COUNTIF($N$2:N2827, N2827)=1</f>
        <v>1</v>
      </c>
      <c r="M2827" s="37">
        <f>IF( $Q2827, MAX($M$1:M2826)+1, 0)</f>
        <v>0</v>
      </c>
      <c r="N2827" t="str" cm="1">
        <f t="array" ref="N2827">INDEX($A$9:$F$1048576, $J2827, $K2827 )</f>
        <v>70811</v>
      </c>
      <c r="O2827" t="str" cm="1">
        <f t="array" ref="O2827">INDEX($B$9:$F$1048576, $J2827, $K2827 )</f>
        <v>티월드제90차(유)1-23</v>
      </c>
      <c r="P2827" t="str" cm="1">
        <f t="array" ref="P2827">IF( $L2827, TRIM(_xll.IMDP("IR", $G$5&amp;$N2827, $G$6)), "" )</f>
        <v/>
      </c>
      <c r="Q2827" t="b" cm="1">
        <f t="array" ref="Q2827">IF(
    $U$1=1, AND($P2827&lt;&gt;"", $P2827&lt;&gt;"...", $P2827&lt;&gt;"입력오류"),
    IF(
        $U$18=1, AND($P2827&lt;&gt;"", $P2827&lt;&gt;"...", $P2827&lt;&gt;"입력오류", ISNUMBER(FIND(INDEX($T$2:$T$7,$U$1),$P2827))),
        IF(
            $U$17="기타", AND($P2827&lt;&gt;"", $P2827&lt;&gt;"...", $P2827&lt;&gt;"입력오류", NOT(ISNUMBER(FIND($T$21:$T$34,$P2827)))),
            AND($P2827&lt;&gt;"", $P2827&lt;&gt;"...", $P2827&lt;&gt;"입력오류", $T$19=$P2827)
        )
    )
)</f>
        <v>0</v>
      </c>
    </row>
    <row r="2828" spans="1:17">
      <c r="A2828" t="s">
        <v>5992</v>
      </c>
      <c r="B2828" t="s">
        <v>5993</v>
      </c>
      <c r="I2828">
        <f t="shared" si="133"/>
        <v>2827</v>
      </c>
      <c r="J2828">
        <f t="shared" si="134"/>
        <v>2827</v>
      </c>
      <c r="K2828">
        <f t="shared" si="132"/>
        <v>1</v>
      </c>
      <c r="L2828" t="b">
        <f>COUNTIF($N$2:N2828, N2828)=1</f>
        <v>1</v>
      </c>
      <c r="M2828" s="37">
        <f>IF( $Q2828, MAX($M$1:M2827)+1, 0)</f>
        <v>0</v>
      </c>
      <c r="N2828" t="str" cm="1">
        <f t="array" ref="N2828">INDEX($A$9:$F$1048576, $J2828, $K2828 )</f>
        <v>70812</v>
      </c>
      <c r="O2828" t="str" cm="1">
        <f t="array" ref="O2828">INDEX($B$9:$F$1048576, $J2828, $K2828 )</f>
        <v>티월드제90차(유)1-24</v>
      </c>
      <c r="P2828" t="str" cm="1">
        <f t="array" ref="P2828">IF( $L2828, TRIM(_xll.IMDP("IR", $G$5&amp;$N2828, $G$6)), "" )</f>
        <v/>
      </c>
      <c r="Q2828" t="b" cm="1">
        <f t="array" ref="Q2828">IF(
    $U$1=1, AND($P2828&lt;&gt;"", $P2828&lt;&gt;"...", $P2828&lt;&gt;"입력오류"),
    IF(
        $U$18=1, AND($P2828&lt;&gt;"", $P2828&lt;&gt;"...", $P2828&lt;&gt;"입력오류", ISNUMBER(FIND(INDEX($T$2:$T$7,$U$1),$P2828))),
        IF(
            $U$17="기타", AND($P2828&lt;&gt;"", $P2828&lt;&gt;"...", $P2828&lt;&gt;"입력오류", NOT(ISNUMBER(FIND($T$21:$T$34,$P2828)))),
            AND($P2828&lt;&gt;"", $P2828&lt;&gt;"...", $P2828&lt;&gt;"입력오류", $T$19=$P2828)
        )
    )
)</f>
        <v>0</v>
      </c>
    </row>
    <row r="2829" spans="1:17">
      <c r="A2829" t="s">
        <v>5994</v>
      </c>
      <c r="B2829" t="s">
        <v>5995</v>
      </c>
      <c r="I2829">
        <f t="shared" si="133"/>
        <v>2828</v>
      </c>
      <c r="J2829">
        <f t="shared" si="134"/>
        <v>2828</v>
      </c>
      <c r="K2829">
        <f t="shared" si="132"/>
        <v>1</v>
      </c>
      <c r="L2829" t="b">
        <f>COUNTIF($N$2:N2829, N2829)=1</f>
        <v>1</v>
      </c>
      <c r="M2829" s="37">
        <f>IF( $Q2829, MAX($M$1:M2828)+1, 0)</f>
        <v>0</v>
      </c>
      <c r="N2829" t="str" cm="1">
        <f t="array" ref="N2829">INDEX($A$9:$F$1048576, $J2829, $K2829 )</f>
        <v>70813</v>
      </c>
      <c r="O2829" t="str" cm="1">
        <f t="array" ref="O2829">INDEX($B$9:$F$1048576, $J2829, $K2829 )</f>
        <v>티월드제90차(유)1-25</v>
      </c>
      <c r="P2829" t="str" cm="1">
        <f t="array" ref="P2829">IF( $L2829, TRIM(_xll.IMDP("IR", $G$5&amp;$N2829, $G$6)), "" )</f>
        <v/>
      </c>
      <c r="Q2829" t="b" cm="1">
        <f t="array" ref="Q2829">IF(
    $U$1=1, AND($P2829&lt;&gt;"", $P2829&lt;&gt;"...", $P2829&lt;&gt;"입력오류"),
    IF(
        $U$18=1, AND($P2829&lt;&gt;"", $P2829&lt;&gt;"...", $P2829&lt;&gt;"입력오류", ISNUMBER(FIND(INDEX($T$2:$T$7,$U$1),$P2829))),
        IF(
            $U$17="기타", AND($P2829&lt;&gt;"", $P2829&lt;&gt;"...", $P2829&lt;&gt;"입력오류", NOT(ISNUMBER(FIND($T$21:$T$34,$P2829)))),
            AND($P2829&lt;&gt;"", $P2829&lt;&gt;"...", $P2829&lt;&gt;"입력오류", $T$19=$P2829)
        )
    )
)</f>
        <v>0</v>
      </c>
    </row>
    <row r="2830" spans="1:17">
      <c r="A2830" t="s">
        <v>5996</v>
      </c>
      <c r="B2830" t="s">
        <v>5997</v>
      </c>
      <c r="I2830">
        <f t="shared" si="133"/>
        <v>2829</v>
      </c>
      <c r="J2830">
        <f t="shared" si="134"/>
        <v>2829</v>
      </c>
      <c r="K2830">
        <f t="shared" si="132"/>
        <v>1</v>
      </c>
      <c r="L2830" t="b">
        <f>COUNTIF($N$2:N2830, N2830)=1</f>
        <v>1</v>
      </c>
      <c r="M2830" s="37">
        <f>IF( $Q2830, MAX($M$1:M2829)+1, 0)</f>
        <v>0</v>
      </c>
      <c r="N2830" t="str" cm="1">
        <f t="array" ref="N2830">INDEX($A$9:$F$1048576, $J2830, $K2830 )</f>
        <v>70814</v>
      </c>
      <c r="O2830" t="str" cm="1">
        <f t="array" ref="O2830">INDEX($B$9:$F$1048576, $J2830, $K2830 )</f>
        <v>티월드제90차(유)1-26</v>
      </c>
      <c r="P2830" t="str" cm="1">
        <f t="array" ref="P2830">IF( $L2830, TRIM(_xll.IMDP("IR", $G$5&amp;$N2830, $G$6)), "" )</f>
        <v/>
      </c>
      <c r="Q2830" t="b" cm="1">
        <f t="array" ref="Q2830">IF(
    $U$1=1, AND($P2830&lt;&gt;"", $P2830&lt;&gt;"...", $P2830&lt;&gt;"입력오류"),
    IF(
        $U$18=1, AND($P2830&lt;&gt;"", $P2830&lt;&gt;"...", $P2830&lt;&gt;"입력오류", ISNUMBER(FIND(INDEX($T$2:$T$7,$U$1),$P2830))),
        IF(
            $U$17="기타", AND($P2830&lt;&gt;"", $P2830&lt;&gt;"...", $P2830&lt;&gt;"입력오류", NOT(ISNUMBER(FIND($T$21:$T$34,$P2830)))),
            AND($P2830&lt;&gt;"", $P2830&lt;&gt;"...", $P2830&lt;&gt;"입력오류", $T$19=$P2830)
        )
    )
)</f>
        <v>0</v>
      </c>
    </row>
    <row r="2831" spans="1:17">
      <c r="A2831" t="s">
        <v>5998</v>
      </c>
      <c r="B2831" t="s">
        <v>5999</v>
      </c>
      <c r="I2831">
        <f t="shared" si="133"/>
        <v>2830</v>
      </c>
      <c r="J2831">
        <f t="shared" si="134"/>
        <v>2830</v>
      </c>
      <c r="K2831">
        <f t="shared" si="132"/>
        <v>1</v>
      </c>
      <c r="L2831" t="b">
        <f>COUNTIF($N$2:N2831, N2831)=1</f>
        <v>1</v>
      </c>
      <c r="M2831" s="37">
        <f>IF( $Q2831, MAX($M$1:M2830)+1, 0)</f>
        <v>0</v>
      </c>
      <c r="N2831" t="str" cm="1">
        <f t="array" ref="N2831">INDEX($A$9:$F$1048576, $J2831, $K2831 )</f>
        <v>70815</v>
      </c>
      <c r="O2831" t="str" cm="1">
        <f t="array" ref="O2831">INDEX($B$9:$F$1048576, $J2831, $K2831 )</f>
        <v>티월드제90차(유)1-27</v>
      </c>
      <c r="P2831" t="str" cm="1">
        <f t="array" ref="P2831">IF( $L2831, TRIM(_xll.IMDP("IR", $G$5&amp;$N2831, $G$6)), "" )</f>
        <v/>
      </c>
      <c r="Q2831" t="b" cm="1">
        <f t="array" ref="Q2831">IF(
    $U$1=1, AND($P2831&lt;&gt;"", $P2831&lt;&gt;"...", $P2831&lt;&gt;"입력오류"),
    IF(
        $U$18=1, AND($P2831&lt;&gt;"", $P2831&lt;&gt;"...", $P2831&lt;&gt;"입력오류", ISNUMBER(FIND(INDEX($T$2:$T$7,$U$1),$P2831))),
        IF(
            $U$17="기타", AND($P2831&lt;&gt;"", $P2831&lt;&gt;"...", $P2831&lt;&gt;"입력오류", NOT(ISNUMBER(FIND($T$21:$T$34,$P2831)))),
            AND($P2831&lt;&gt;"", $P2831&lt;&gt;"...", $P2831&lt;&gt;"입력오류", $T$19=$P2831)
        )
    )
)</f>
        <v>0</v>
      </c>
    </row>
    <row r="2832" spans="1:17">
      <c r="A2832" t="s">
        <v>6000</v>
      </c>
      <c r="B2832" t="s">
        <v>6001</v>
      </c>
      <c r="I2832">
        <f t="shared" si="133"/>
        <v>2831</v>
      </c>
      <c r="J2832">
        <f t="shared" si="134"/>
        <v>2831</v>
      </c>
      <c r="K2832">
        <f t="shared" si="132"/>
        <v>1</v>
      </c>
      <c r="L2832" t="b">
        <f>COUNTIF($N$2:N2832, N2832)=1</f>
        <v>1</v>
      </c>
      <c r="M2832" s="37">
        <f>IF( $Q2832, MAX($M$1:M2831)+1, 0)</f>
        <v>0</v>
      </c>
      <c r="N2832" t="str" cm="1">
        <f t="array" ref="N2832">INDEX($A$9:$F$1048576, $J2832, $K2832 )</f>
        <v>70816</v>
      </c>
      <c r="O2832" t="str" cm="1">
        <f t="array" ref="O2832">INDEX($B$9:$F$1048576, $J2832, $K2832 )</f>
        <v>엠캐피탈제6차(유)1-1</v>
      </c>
      <c r="P2832" t="str" cm="1">
        <f t="array" ref="P2832">IF( $L2832, TRIM(_xll.IMDP("IR", $G$5&amp;$N2832, $G$6)), "" )</f>
        <v/>
      </c>
      <c r="Q2832" t="b" cm="1">
        <f t="array" ref="Q2832">IF(
    $U$1=1, AND($P2832&lt;&gt;"", $P2832&lt;&gt;"...", $P2832&lt;&gt;"입력오류"),
    IF(
        $U$18=1, AND($P2832&lt;&gt;"", $P2832&lt;&gt;"...", $P2832&lt;&gt;"입력오류", ISNUMBER(FIND(INDEX($T$2:$T$7,$U$1),$P2832))),
        IF(
            $U$17="기타", AND($P2832&lt;&gt;"", $P2832&lt;&gt;"...", $P2832&lt;&gt;"입력오류", NOT(ISNUMBER(FIND($T$21:$T$34,$P2832)))),
            AND($P2832&lt;&gt;"", $P2832&lt;&gt;"...", $P2832&lt;&gt;"입력오류", $T$19=$P2832)
        )
    )
)</f>
        <v>0</v>
      </c>
    </row>
    <row r="2833" spans="1:17">
      <c r="A2833" t="s">
        <v>6002</v>
      </c>
      <c r="B2833" t="s">
        <v>6003</v>
      </c>
      <c r="I2833">
        <f t="shared" si="133"/>
        <v>2832</v>
      </c>
      <c r="J2833">
        <f t="shared" si="134"/>
        <v>2832</v>
      </c>
      <c r="K2833">
        <f t="shared" si="132"/>
        <v>1</v>
      </c>
      <c r="L2833" t="b">
        <f>COUNTIF($N$2:N2833, N2833)=1</f>
        <v>1</v>
      </c>
      <c r="M2833" s="37">
        <f>IF( $Q2833, MAX($M$1:M2832)+1, 0)</f>
        <v>0</v>
      </c>
      <c r="N2833" t="str" cm="1">
        <f t="array" ref="N2833">INDEX($A$9:$F$1048576, $J2833, $K2833 )</f>
        <v>70817</v>
      </c>
      <c r="O2833" t="str" cm="1">
        <f t="array" ref="O2833">INDEX($B$9:$F$1048576, $J2833, $K2833 )</f>
        <v>엠캐피탈제6차(유)1-2</v>
      </c>
      <c r="P2833" t="str" cm="1">
        <f t="array" ref="P2833">IF( $L2833, TRIM(_xll.IMDP("IR", $G$5&amp;$N2833, $G$6)), "" )</f>
        <v/>
      </c>
      <c r="Q2833" t="b" cm="1">
        <f t="array" ref="Q2833">IF(
    $U$1=1, AND($P2833&lt;&gt;"", $P2833&lt;&gt;"...", $P2833&lt;&gt;"입력오류"),
    IF(
        $U$18=1, AND($P2833&lt;&gt;"", $P2833&lt;&gt;"...", $P2833&lt;&gt;"입력오류", ISNUMBER(FIND(INDEX($T$2:$T$7,$U$1),$P2833))),
        IF(
            $U$17="기타", AND($P2833&lt;&gt;"", $P2833&lt;&gt;"...", $P2833&lt;&gt;"입력오류", NOT(ISNUMBER(FIND($T$21:$T$34,$P2833)))),
            AND($P2833&lt;&gt;"", $P2833&lt;&gt;"...", $P2833&lt;&gt;"입력오류", $T$19=$P2833)
        )
    )
)</f>
        <v>0</v>
      </c>
    </row>
    <row r="2834" spans="1:17">
      <c r="A2834" t="s">
        <v>6004</v>
      </c>
      <c r="B2834" t="s">
        <v>6005</v>
      </c>
      <c r="I2834">
        <f t="shared" si="133"/>
        <v>2833</v>
      </c>
      <c r="J2834">
        <f t="shared" si="134"/>
        <v>2833</v>
      </c>
      <c r="K2834">
        <f t="shared" si="132"/>
        <v>1</v>
      </c>
      <c r="L2834" t="b">
        <f>COUNTIF($N$2:N2834, N2834)=1</f>
        <v>1</v>
      </c>
      <c r="M2834" s="37">
        <f>IF( $Q2834, MAX($M$1:M2833)+1, 0)</f>
        <v>0</v>
      </c>
      <c r="N2834" t="str" cm="1">
        <f t="array" ref="N2834">INDEX($A$9:$F$1048576, $J2834, $K2834 )</f>
        <v>70818</v>
      </c>
      <c r="O2834" t="str" cm="1">
        <f t="array" ref="O2834">INDEX($B$9:$F$1048576, $J2834, $K2834 )</f>
        <v>엠캐피탈제6차(유)1-3</v>
      </c>
      <c r="P2834" t="str" cm="1">
        <f t="array" ref="P2834">IF( $L2834, TRIM(_xll.IMDP("IR", $G$5&amp;$N2834, $G$6)), "" )</f>
        <v/>
      </c>
      <c r="Q2834" t="b" cm="1">
        <f t="array" ref="Q2834">IF(
    $U$1=1, AND($P2834&lt;&gt;"", $P2834&lt;&gt;"...", $P2834&lt;&gt;"입력오류"),
    IF(
        $U$18=1, AND($P2834&lt;&gt;"", $P2834&lt;&gt;"...", $P2834&lt;&gt;"입력오류", ISNUMBER(FIND(INDEX($T$2:$T$7,$U$1),$P2834))),
        IF(
            $U$17="기타", AND($P2834&lt;&gt;"", $P2834&lt;&gt;"...", $P2834&lt;&gt;"입력오류", NOT(ISNUMBER(FIND($T$21:$T$34,$P2834)))),
            AND($P2834&lt;&gt;"", $P2834&lt;&gt;"...", $P2834&lt;&gt;"입력오류", $T$19=$P2834)
        )
    )
)</f>
        <v>0</v>
      </c>
    </row>
    <row r="2835" spans="1:17">
      <c r="A2835" t="s">
        <v>6006</v>
      </c>
      <c r="B2835" t="s">
        <v>6007</v>
      </c>
      <c r="I2835">
        <f t="shared" si="133"/>
        <v>2834</v>
      </c>
      <c r="J2835">
        <f t="shared" si="134"/>
        <v>2834</v>
      </c>
      <c r="K2835">
        <f t="shared" si="132"/>
        <v>1</v>
      </c>
      <c r="L2835" t="b">
        <f>COUNTIF($N$2:N2835, N2835)=1</f>
        <v>1</v>
      </c>
      <c r="M2835" s="37">
        <f>IF( $Q2835, MAX($M$1:M2834)+1, 0)</f>
        <v>0</v>
      </c>
      <c r="N2835" t="str" cm="1">
        <f t="array" ref="N2835">INDEX($A$9:$F$1048576, $J2835, $K2835 )</f>
        <v>70819</v>
      </c>
      <c r="O2835" t="str" cm="1">
        <f t="array" ref="O2835">INDEX($B$9:$F$1048576, $J2835, $K2835 )</f>
        <v>엠캐피탈제6차(유)1-4</v>
      </c>
      <c r="P2835" t="str" cm="1">
        <f t="array" ref="P2835">IF( $L2835, TRIM(_xll.IMDP("IR", $G$5&amp;$N2835, $G$6)), "" )</f>
        <v/>
      </c>
      <c r="Q2835" t="b" cm="1">
        <f t="array" ref="Q2835">IF(
    $U$1=1, AND($P2835&lt;&gt;"", $P2835&lt;&gt;"...", $P2835&lt;&gt;"입력오류"),
    IF(
        $U$18=1, AND($P2835&lt;&gt;"", $P2835&lt;&gt;"...", $P2835&lt;&gt;"입력오류", ISNUMBER(FIND(INDEX($T$2:$T$7,$U$1),$P2835))),
        IF(
            $U$17="기타", AND($P2835&lt;&gt;"", $P2835&lt;&gt;"...", $P2835&lt;&gt;"입력오류", NOT(ISNUMBER(FIND($T$21:$T$34,$P2835)))),
            AND($P2835&lt;&gt;"", $P2835&lt;&gt;"...", $P2835&lt;&gt;"입력오류", $T$19=$P2835)
        )
    )
)</f>
        <v>0</v>
      </c>
    </row>
    <row r="2836" spans="1:17">
      <c r="A2836" t="s">
        <v>6008</v>
      </c>
      <c r="B2836" t="s">
        <v>6009</v>
      </c>
      <c r="I2836">
        <f t="shared" si="133"/>
        <v>2835</v>
      </c>
      <c r="J2836">
        <f t="shared" si="134"/>
        <v>2835</v>
      </c>
      <c r="K2836">
        <f t="shared" si="132"/>
        <v>1</v>
      </c>
      <c r="L2836" t="b">
        <f>COUNTIF($N$2:N2836, N2836)=1</f>
        <v>1</v>
      </c>
      <c r="M2836" s="37">
        <f>IF( $Q2836, MAX($M$1:M2835)+1, 0)</f>
        <v>0</v>
      </c>
      <c r="N2836" t="str" cm="1">
        <f t="array" ref="N2836">INDEX($A$9:$F$1048576, $J2836, $K2836 )</f>
        <v>70820</v>
      </c>
      <c r="O2836" t="str" cm="1">
        <f t="array" ref="O2836">INDEX($B$9:$F$1048576, $J2836, $K2836 )</f>
        <v>신보2023제13차(유)1-1</v>
      </c>
      <c r="P2836" t="str" cm="1">
        <f t="array" ref="P2836">IF( $L2836, TRIM(_xll.IMDP("IR", $G$5&amp;$N2836, $G$6)), "" )</f>
        <v/>
      </c>
      <c r="Q2836" t="b" cm="1">
        <f t="array" ref="Q2836">IF(
    $U$1=1, AND($P2836&lt;&gt;"", $P2836&lt;&gt;"...", $P2836&lt;&gt;"입력오류"),
    IF(
        $U$18=1, AND($P2836&lt;&gt;"", $P2836&lt;&gt;"...", $P2836&lt;&gt;"입력오류", ISNUMBER(FIND(INDEX($T$2:$T$7,$U$1),$P2836))),
        IF(
            $U$17="기타", AND($P2836&lt;&gt;"", $P2836&lt;&gt;"...", $P2836&lt;&gt;"입력오류", NOT(ISNUMBER(FIND($T$21:$T$34,$P2836)))),
            AND($P2836&lt;&gt;"", $P2836&lt;&gt;"...", $P2836&lt;&gt;"입력오류", $T$19=$P2836)
        )
    )
)</f>
        <v>0</v>
      </c>
    </row>
    <row r="2837" spans="1:17">
      <c r="A2837" t="s">
        <v>6010</v>
      </c>
      <c r="B2837" t="s">
        <v>6011</v>
      </c>
      <c r="I2837">
        <f t="shared" si="133"/>
        <v>2836</v>
      </c>
      <c r="J2837">
        <f t="shared" si="134"/>
        <v>2836</v>
      </c>
      <c r="K2837">
        <f t="shared" si="132"/>
        <v>1</v>
      </c>
      <c r="L2837" t="b">
        <f>COUNTIF($N$2:N2837, N2837)=1</f>
        <v>1</v>
      </c>
      <c r="M2837" s="37">
        <f>IF( $Q2837, MAX($M$1:M2836)+1, 0)</f>
        <v>0</v>
      </c>
      <c r="N2837" t="str" cm="1">
        <f t="array" ref="N2837">INDEX($A$9:$F$1048576, $J2837, $K2837 )</f>
        <v>70821</v>
      </c>
      <c r="O2837" t="str" cm="1">
        <f t="array" ref="O2837">INDEX($B$9:$F$1048576, $J2837, $K2837 )</f>
        <v>신보2023제13차(유)1-2</v>
      </c>
      <c r="P2837" t="str" cm="1">
        <f t="array" ref="P2837">IF( $L2837, TRIM(_xll.IMDP("IR", $G$5&amp;$N2837, $G$6)), "" )</f>
        <v/>
      </c>
      <c r="Q2837" t="b" cm="1">
        <f t="array" ref="Q2837">IF(
    $U$1=1, AND($P2837&lt;&gt;"", $P2837&lt;&gt;"...", $P2837&lt;&gt;"입력오류"),
    IF(
        $U$18=1, AND($P2837&lt;&gt;"", $P2837&lt;&gt;"...", $P2837&lt;&gt;"입력오류", ISNUMBER(FIND(INDEX($T$2:$T$7,$U$1),$P2837))),
        IF(
            $U$17="기타", AND($P2837&lt;&gt;"", $P2837&lt;&gt;"...", $P2837&lt;&gt;"입력오류", NOT(ISNUMBER(FIND($T$21:$T$34,$P2837)))),
            AND($P2837&lt;&gt;"", $P2837&lt;&gt;"...", $P2837&lt;&gt;"입력오류", $T$19=$P2837)
        )
    )
)</f>
        <v>0</v>
      </c>
    </row>
    <row r="2838" spans="1:17">
      <c r="A2838" t="s">
        <v>6012</v>
      </c>
      <c r="B2838" t="s">
        <v>6013</v>
      </c>
      <c r="I2838">
        <f t="shared" si="133"/>
        <v>2837</v>
      </c>
      <c r="J2838">
        <f t="shared" si="134"/>
        <v>2837</v>
      </c>
      <c r="K2838">
        <f t="shared" si="132"/>
        <v>1</v>
      </c>
      <c r="L2838" t="b">
        <f>COUNTIF($N$2:N2838, N2838)=1</f>
        <v>1</v>
      </c>
      <c r="M2838" s="37">
        <f>IF( $Q2838, MAX($M$1:M2837)+1, 0)</f>
        <v>0</v>
      </c>
      <c r="N2838" t="str" cm="1">
        <f t="array" ref="N2838">INDEX($A$9:$F$1048576, $J2838, $K2838 )</f>
        <v>70822</v>
      </c>
      <c r="O2838" t="str" cm="1">
        <f t="array" ref="O2838">INDEX($B$9:$F$1048576, $J2838, $K2838 )</f>
        <v>신보2023제14차(유)1-1</v>
      </c>
      <c r="P2838" t="str" cm="1">
        <f t="array" ref="P2838">IF( $L2838, TRIM(_xll.IMDP("IR", $G$5&amp;$N2838, $G$6)), "" )</f>
        <v/>
      </c>
      <c r="Q2838" t="b" cm="1">
        <f t="array" ref="Q2838">IF(
    $U$1=1, AND($P2838&lt;&gt;"", $P2838&lt;&gt;"...", $P2838&lt;&gt;"입력오류"),
    IF(
        $U$18=1, AND($P2838&lt;&gt;"", $P2838&lt;&gt;"...", $P2838&lt;&gt;"입력오류", ISNUMBER(FIND(INDEX($T$2:$T$7,$U$1),$P2838))),
        IF(
            $U$17="기타", AND($P2838&lt;&gt;"", $P2838&lt;&gt;"...", $P2838&lt;&gt;"입력오류", NOT(ISNUMBER(FIND($T$21:$T$34,$P2838)))),
            AND($P2838&lt;&gt;"", $P2838&lt;&gt;"...", $P2838&lt;&gt;"입력오류", $T$19=$P2838)
        )
    )
)</f>
        <v>0</v>
      </c>
    </row>
    <row r="2839" spans="1:17">
      <c r="A2839" t="s">
        <v>6014</v>
      </c>
      <c r="B2839" t="s">
        <v>6015</v>
      </c>
      <c r="I2839">
        <f t="shared" si="133"/>
        <v>2838</v>
      </c>
      <c r="J2839">
        <f t="shared" si="134"/>
        <v>2838</v>
      </c>
      <c r="K2839">
        <f t="shared" si="132"/>
        <v>1</v>
      </c>
      <c r="L2839" t="b">
        <f>COUNTIF($N$2:N2839, N2839)=1</f>
        <v>1</v>
      </c>
      <c r="M2839" s="37">
        <f>IF( $Q2839, MAX($M$1:M2838)+1, 0)</f>
        <v>0</v>
      </c>
      <c r="N2839" t="str" cm="1">
        <f t="array" ref="N2839">INDEX($A$9:$F$1048576, $J2839, $K2839 )</f>
        <v>70823</v>
      </c>
      <c r="O2839" t="str" cm="1">
        <f t="array" ref="O2839">INDEX($B$9:$F$1048576, $J2839, $K2839 )</f>
        <v>신보2023제14차(유)1-2</v>
      </c>
      <c r="P2839" t="str" cm="1">
        <f t="array" ref="P2839">IF( $L2839, TRIM(_xll.IMDP("IR", $G$5&amp;$N2839, $G$6)), "" )</f>
        <v/>
      </c>
      <c r="Q2839" t="b" cm="1">
        <f t="array" ref="Q2839">IF(
    $U$1=1, AND($P2839&lt;&gt;"", $P2839&lt;&gt;"...", $P2839&lt;&gt;"입력오류"),
    IF(
        $U$18=1, AND($P2839&lt;&gt;"", $P2839&lt;&gt;"...", $P2839&lt;&gt;"입력오류", ISNUMBER(FIND(INDEX($T$2:$T$7,$U$1),$P2839))),
        IF(
            $U$17="기타", AND($P2839&lt;&gt;"", $P2839&lt;&gt;"...", $P2839&lt;&gt;"입력오류", NOT(ISNUMBER(FIND($T$21:$T$34,$P2839)))),
            AND($P2839&lt;&gt;"", $P2839&lt;&gt;"...", $P2839&lt;&gt;"입력오류", $T$19=$P2839)
        )
    )
)</f>
        <v>0</v>
      </c>
    </row>
    <row r="2840" spans="1:17">
      <c r="A2840" t="s">
        <v>6016</v>
      </c>
      <c r="B2840" t="s">
        <v>6017</v>
      </c>
      <c r="I2840">
        <f t="shared" si="133"/>
        <v>2839</v>
      </c>
      <c r="J2840">
        <f t="shared" si="134"/>
        <v>2839</v>
      </c>
      <c r="K2840">
        <f t="shared" si="132"/>
        <v>1</v>
      </c>
      <c r="L2840" t="b">
        <f>COUNTIF($N$2:N2840, N2840)=1</f>
        <v>1</v>
      </c>
      <c r="M2840" s="37">
        <f>IF( $Q2840, MAX($M$1:M2839)+1, 0)</f>
        <v>0</v>
      </c>
      <c r="N2840" t="str" cm="1">
        <f t="array" ref="N2840">INDEX($A$9:$F$1048576, $J2840, $K2840 )</f>
        <v>70824</v>
      </c>
      <c r="O2840" t="str" cm="1">
        <f t="array" ref="O2840">INDEX($B$9:$F$1048576, $J2840, $K2840 )</f>
        <v>증금챔피온제12차(유)1-3</v>
      </c>
      <c r="P2840" t="str" cm="1">
        <f t="array" ref="P2840">IF( $L2840, TRIM(_xll.IMDP("IR", $G$5&amp;$N2840, $G$6)), "" )</f>
        <v/>
      </c>
      <c r="Q2840" t="b" cm="1">
        <f t="array" ref="Q2840">IF(
    $U$1=1, AND($P2840&lt;&gt;"", $P2840&lt;&gt;"...", $P2840&lt;&gt;"입력오류"),
    IF(
        $U$18=1, AND($P2840&lt;&gt;"", $P2840&lt;&gt;"...", $P2840&lt;&gt;"입력오류", ISNUMBER(FIND(INDEX($T$2:$T$7,$U$1),$P2840))),
        IF(
            $U$17="기타", AND($P2840&lt;&gt;"", $P2840&lt;&gt;"...", $P2840&lt;&gt;"입력오류", NOT(ISNUMBER(FIND($T$21:$T$34,$P2840)))),
            AND($P2840&lt;&gt;"", $P2840&lt;&gt;"...", $P2840&lt;&gt;"입력오류", $T$19=$P2840)
        )
    )
)</f>
        <v>0</v>
      </c>
    </row>
    <row r="2841" spans="1:17">
      <c r="A2841" t="s">
        <v>6018</v>
      </c>
      <c r="B2841" t="s">
        <v>6019</v>
      </c>
      <c r="I2841">
        <f t="shared" si="133"/>
        <v>2840</v>
      </c>
      <c r="J2841">
        <f t="shared" si="134"/>
        <v>2840</v>
      </c>
      <c r="K2841">
        <f t="shared" si="132"/>
        <v>1</v>
      </c>
      <c r="L2841" t="b">
        <f>COUNTIF($N$2:N2841, N2841)=1</f>
        <v>1</v>
      </c>
      <c r="M2841" s="37">
        <f>IF( $Q2841, MAX($M$1:M2840)+1, 0)</f>
        <v>0</v>
      </c>
      <c r="N2841" t="str" cm="1">
        <f t="array" ref="N2841">INDEX($A$9:$F$1048576, $J2841, $K2841 )</f>
        <v>70825</v>
      </c>
      <c r="O2841" t="str" cm="1">
        <f t="array" ref="O2841">INDEX($B$9:$F$1048576, $J2841, $K2841 )</f>
        <v>비욘드미사제1차(유)1</v>
      </c>
      <c r="P2841" t="str" cm="1">
        <f t="array" ref="P2841">IF( $L2841, TRIM(_xll.IMDP("IR", $G$5&amp;$N2841, $G$6)), "" )</f>
        <v/>
      </c>
      <c r="Q2841" t="b" cm="1">
        <f t="array" ref="Q2841">IF(
    $U$1=1, AND($P2841&lt;&gt;"", $P2841&lt;&gt;"...", $P2841&lt;&gt;"입력오류"),
    IF(
        $U$18=1, AND($P2841&lt;&gt;"", $P2841&lt;&gt;"...", $P2841&lt;&gt;"입력오류", ISNUMBER(FIND(INDEX($T$2:$T$7,$U$1),$P2841))),
        IF(
            $U$17="기타", AND($P2841&lt;&gt;"", $P2841&lt;&gt;"...", $P2841&lt;&gt;"입력오류", NOT(ISNUMBER(FIND($T$21:$T$34,$P2841)))),
            AND($P2841&lt;&gt;"", $P2841&lt;&gt;"...", $P2841&lt;&gt;"입력오류", $T$19=$P2841)
        )
    )
)</f>
        <v>0</v>
      </c>
    </row>
    <row r="2842" spans="1:17">
      <c r="A2842" t="s">
        <v>6020</v>
      </c>
      <c r="B2842" t="s">
        <v>6021</v>
      </c>
      <c r="I2842">
        <f t="shared" si="133"/>
        <v>2841</v>
      </c>
      <c r="J2842">
        <f t="shared" si="134"/>
        <v>2841</v>
      </c>
      <c r="K2842">
        <f t="shared" si="132"/>
        <v>1</v>
      </c>
      <c r="L2842" t="b">
        <f>COUNTIF($N$2:N2842, N2842)=1</f>
        <v>1</v>
      </c>
      <c r="M2842" s="37">
        <f>IF( $Q2842, MAX($M$1:M2841)+1, 0)</f>
        <v>0</v>
      </c>
      <c r="N2842" t="str" cm="1">
        <f t="array" ref="N2842">INDEX($A$9:$F$1048576, $J2842, $K2842 )</f>
        <v>70826</v>
      </c>
      <c r="O2842" t="str" cm="1">
        <f t="array" ref="O2842">INDEX($B$9:$F$1048576, $J2842, $K2842 )</f>
        <v>퍼스트파이브지제70차(유)1-1</v>
      </c>
      <c r="P2842" t="str" cm="1">
        <f t="array" ref="P2842">IF( $L2842, TRIM(_xll.IMDP("IR", $G$5&amp;$N2842, $G$6)), "" )</f>
        <v/>
      </c>
      <c r="Q2842" t="b" cm="1">
        <f t="array" ref="Q2842">IF(
    $U$1=1, AND($P2842&lt;&gt;"", $P2842&lt;&gt;"...", $P2842&lt;&gt;"입력오류"),
    IF(
        $U$18=1, AND($P2842&lt;&gt;"", $P2842&lt;&gt;"...", $P2842&lt;&gt;"입력오류", ISNUMBER(FIND(INDEX($T$2:$T$7,$U$1),$P2842))),
        IF(
            $U$17="기타", AND($P2842&lt;&gt;"", $P2842&lt;&gt;"...", $P2842&lt;&gt;"입력오류", NOT(ISNUMBER(FIND($T$21:$T$34,$P2842)))),
            AND($P2842&lt;&gt;"", $P2842&lt;&gt;"...", $P2842&lt;&gt;"입력오류", $T$19=$P2842)
        )
    )
)</f>
        <v>0</v>
      </c>
    </row>
    <row r="2843" spans="1:17">
      <c r="A2843" t="s">
        <v>6022</v>
      </c>
      <c r="B2843" t="s">
        <v>6023</v>
      </c>
      <c r="I2843">
        <f t="shared" si="133"/>
        <v>2842</v>
      </c>
      <c r="J2843">
        <f t="shared" si="134"/>
        <v>2842</v>
      </c>
      <c r="K2843">
        <f t="shared" si="132"/>
        <v>1</v>
      </c>
      <c r="L2843" t="b">
        <f>COUNTIF($N$2:N2843, N2843)=1</f>
        <v>1</v>
      </c>
      <c r="M2843" s="37">
        <f>IF( $Q2843, MAX($M$1:M2842)+1, 0)</f>
        <v>0</v>
      </c>
      <c r="N2843" t="str" cm="1">
        <f t="array" ref="N2843">INDEX($A$9:$F$1048576, $J2843, $K2843 )</f>
        <v>70827</v>
      </c>
      <c r="O2843" t="str" cm="1">
        <f t="array" ref="O2843">INDEX($B$9:$F$1048576, $J2843, $K2843 )</f>
        <v>퍼스트파이브지제70차(유)1-2</v>
      </c>
      <c r="P2843" t="str" cm="1">
        <f t="array" ref="P2843">IF( $L2843, TRIM(_xll.IMDP("IR", $G$5&amp;$N2843, $G$6)), "" )</f>
        <v/>
      </c>
      <c r="Q2843" t="b" cm="1">
        <f t="array" ref="Q2843">IF(
    $U$1=1, AND($P2843&lt;&gt;"", $P2843&lt;&gt;"...", $P2843&lt;&gt;"입력오류"),
    IF(
        $U$18=1, AND($P2843&lt;&gt;"", $P2843&lt;&gt;"...", $P2843&lt;&gt;"입력오류", ISNUMBER(FIND(INDEX($T$2:$T$7,$U$1),$P2843))),
        IF(
            $U$17="기타", AND($P2843&lt;&gt;"", $P2843&lt;&gt;"...", $P2843&lt;&gt;"입력오류", NOT(ISNUMBER(FIND($T$21:$T$34,$P2843)))),
            AND($P2843&lt;&gt;"", $P2843&lt;&gt;"...", $P2843&lt;&gt;"입력오류", $T$19=$P2843)
        )
    )
)</f>
        <v>0</v>
      </c>
    </row>
    <row r="2844" spans="1:17">
      <c r="A2844" t="s">
        <v>6024</v>
      </c>
      <c r="B2844" t="s">
        <v>6025</v>
      </c>
      <c r="I2844">
        <f t="shared" si="133"/>
        <v>2843</v>
      </c>
      <c r="J2844">
        <f t="shared" si="134"/>
        <v>2843</v>
      </c>
      <c r="K2844">
        <f t="shared" si="132"/>
        <v>1</v>
      </c>
      <c r="L2844" t="b">
        <f>COUNTIF($N$2:N2844, N2844)=1</f>
        <v>1</v>
      </c>
      <c r="M2844" s="37">
        <f>IF( $Q2844, MAX($M$1:M2843)+1, 0)</f>
        <v>0</v>
      </c>
      <c r="N2844" t="str" cm="1">
        <f t="array" ref="N2844">INDEX($A$9:$F$1048576, $J2844, $K2844 )</f>
        <v>70828</v>
      </c>
      <c r="O2844" t="str" cm="1">
        <f t="array" ref="O2844">INDEX($B$9:$F$1048576, $J2844, $K2844 )</f>
        <v>퍼스트파이브지제70차(유)1-3</v>
      </c>
      <c r="P2844" t="str" cm="1">
        <f t="array" ref="P2844">IF( $L2844, TRIM(_xll.IMDP("IR", $G$5&amp;$N2844, $G$6)), "" )</f>
        <v/>
      </c>
      <c r="Q2844" t="b" cm="1">
        <f t="array" ref="Q2844">IF(
    $U$1=1, AND($P2844&lt;&gt;"", $P2844&lt;&gt;"...", $P2844&lt;&gt;"입력오류"),
    IF(
        $U$18=1, AND($P2844&lt;&gt;"", $P2844&lt;&gt;"...", $P2844&lt;&gt;"입력오류", ISNUMBER(FIND(INDEX($T$2:$T$7,$U$1),$P2844))),
        IF(
            $U$17="기타", AND($P2844&lt;&gt;"", $P2844&lt;&gt;"...", $P2844&lt;&gt;"입력오류", NOT(ISNUMBER(FIND($T$21:$T$34,$P2844)))),
            AND($P2844&lt;&gt;"", $P2844&lt;&gt;"...", $P2844&lt;&gt;"입력오류", $T$19=$P2844)
        )
    )
)</f>
        <v>0</v>
      </c>
    </row>
    <row r="2845" spans="1:17">
      <c r="A2845" t="s">
        <v>6026</v>
      </c>
      <c r="B2845" t="s">
        <v>6027</v>
      </c>
      <c r="I2845">
        <f t="shared" si="133"/>
        <v>2844</v>
      </c>
      <c r="J2845">
        <f t="shared" si="134"/>
        <v>2844</v>
      </c>
      <c r="K2845">
        <f t="shared" si="132"/>
        <v>1</v>
      </c>
      <c r="L2845" t="b">
        <f>COUNTIF($N$2:N2845, N2845)=1</f>
        <v>1</v>
      </c>
      <c r="M2845" s="37">
        <f>IF( $Q2845, MAX($M$1:M2844)+1, 0)</f>
        <v>0</v>
      </c>
      <c r="N2845" t="str" cm="1">
        <f t="array" ref="N2845">INDEX($A$9:$F$1048576, $J2845, $K2845 )</f>
        <v>70829</v>
      </c>
      <c r="O2845" t="str" cm="1">
        <f t="array" ref="O2845">INDEX($B$9:$F$1048576, $J2845, $K2845 )</f>
        <v>퍼스트파이브지제70차(유)1-4</v>
      </c>
      <c r="P2845" t="str" cm="1">
        <f t="array" ref="P2845">IF( $L2845, TRIM(_xll.IMDP("IR", $G$5&amp;$N2845, $G$6)), "" )</f>
        <v/>
      </c>
      <c r="Q2845" t="b" cm="1">
        <f t="array" ref="Q2845">IF(
    $U$1=1, AND($P2845&lt;&gt;"", $P2845&lt;&gt;"...", $P2845&lt;&gt;"입력오류"),
    IF(
        $U$18=1, AND($P2845&lt;&gt;"", $P2845&lt;&gt;"...", $P2845&lt;&gt;"입력오류", ISNUMBER(FIND(INDEX($T$2:$T$7,$U$1),$P2845))),
        IF(
            $U$17="기타", AND($P2845&lt;&gt;"", $P2845&lt;&gt;"...", $P2845&lt;&gt;"입력오류", NOT(ISNUMBER(FIND($T$21:$T$34,$P2845)))),
            AND($P2845&lt;&gt;"", $P2845&lt;&gt;"...", $P2845&lt;&gt;"입력오류", $T$19=$P2845)
        )
    )
)</f>
        <v>0</v>
      </c>
    </row>
    <row r="2846" spans="1:17">
      <c r="A2846" t="s">
        <v>6028</v>
      </c>
      <c r="B2846" t="s">
        <v>6029</v>
      </c>
      <c r="I2846">
        <f t="shared" si="133"/>
        <v>2845</v>
      </c>
      <c r="J2846">
        <f t="shared" si="134"/>
        <v>2845</v>
      </c>
      <c r="K2846">
        <f t="shared" si="132"/>
        <v>1</v>
      </c>
      <c r="L2846" t="b">
        <f>COUNTIF($N$2:N2846, N2846)=1</f>
        <v>1</v>
      </c>
      <c r="M2846" s="37">
        <f>IF( $Q2846, MAX($M$1:M2845)+1, 0)</f>
        <v>0</v>
      </c>
      <c r="N2846" t="str" cm="1">
        <f t="array" ref="N2846">INDEX($A$9:$F$1048576, $J2846, $K2846 )</f>
        <v>70830</v>
      </c>
      <c r="O2846" t="str" cm="1">
        <f t="array" ref="O2846">INDEX($B$9:$F$1048576, $J2846, $K2846 )</f>
        <v>퍼스트파이브지제70차(유)1-5</v>
      </c>
      <c r="P2846" t="str" cm="1">
        <f t="array" ref="P2846">IF( $L2846, TRIM(_xll.IMDP("IR", $G$5&amp;$N2846, $G$6)), "" )</f>
        <v/>
      </c>
      <c r="Q2846" t="b" cm="1">
        <f t="array" ref="Q2846">IF(
    $U$1=1, AND($P2846&lt;&gt;"", $P2846&lt;&gt;"...", $P2846&lt;&gt;"입력오류"),
    IF(
        $U$18=1, AND($P2846&lt;&gt;"", $P2846&lt;&gt;"...", $P2846&lt;&gt;"입력오류", ISNUMBER(FIND(INDEX($T$2:$T$7,$U$1),$P2846))),
        IF(
            $U$17="기타", AND($P2846&lt;&gt;"", $P2846&lt;&gt;"...", $P2846&lt;&gt;"입력오류", NOT(ISNUMBER(FIND($T$21:$T$34,$P2846)))),
            AND($P2846&lt;&gt;"", $P2846&lt;&gt;"...", $P2846&lt;&gt;"입력오류", $T$19=$P2846)
        )
    )
)</f>
        <v>0</v>
      </c>
    </row>
    <row r="2847" spans="1:17">
      <c r="A2847" t="s">
        <v>6030</v>
      </c>
      <c r="B2847" t="s">
        <v>6031</v>
      </c>
      <c r="I2847">
        <f t="shared" si="133"/>
        <v>2846</v>
      </c>
      <c r="J2847">
        <f t="shared" si="134"/>
        <v>2846</v>
      </c>
      <c r="K2847">
        <f t="shared" si="132"/>
        <v>1</v>
      </c>
      <c r="L2847" t="b">
        <f>COUNTIF($N$2:N2847, N2847)=1</f>
        <v>1</v>
      </c>
      <c r="M2847" s="37">
        <f>IF( $Q2847, MAX($M$1:M2846)+1, 0)</f>
        <v>0</v>
      </c>
      <c r="N2847" t="str" cm="1">
        <f t="array" ref="N2847">INDEX($A$9:$F$1048576, $J2847, $K2847 )</f>
        <v>70831</v>
      </c>
      <c r="O2847" t="str" cm="1">
        <f t="array" ref="O2847">INDEX($B$9:$F$1048576, $J2847, $K2847 )</f>
        <v>퍼스트파이브지제70차(유)1-6</v>
      </c>
      <c r="P2847" t="str" cm="1">
        <f t="array" ref="P2847">IF( $L2847, TRIM(_xll.IMDP("IR", $G$5&amp;$N2847, $G$6)), "" )</f>
        <v/>
      </c>
      <c r="Q2847" t="b" cm="1">
        <f t="array" ref="Q2847">IF(
    $U$1=1, AND($P2847&lt;&gt;"", $P2847&lt;&gt;"...", $P2847&lt;&gt;"입력오류"),
    IF(
        $U$18=1, AND($P2847&lt;&gt;"", $P2847&lt;&gt;"...", $P2847&lt;&gt;"입력오류", ISNUMBER(FIND(INDEX($T$2:$T$7,$U$1),$P2847))),
        IF(
            $U$17="기타", AND($P2847&lt;&gt;"", $P2847&lt;&gt;"...", $P2847&lt;&gt;"입력오류", NOT(ISNUMBER(FIND($T$21:$T$34,$P2847)))),
            AND($P2847&lt;&gt;"", $P2847&lt;&gt;"...", $P2847&lt;&gt;"입력오류", $T$19=$P2847)
        )
    )
)</f>
        <v>0</v>
      </c>
    </row>
    <row r="2848" spans="1:17">
      <c r="A2848" t="s">
        <v>6032</v>
      </c>
      <c r="B2848" t="s">
        <v>6033</v>
      </c>
      <c r="I2848">
        <f t="shared" si="133"/>
        <v>2847</v>
      </c>
      <c r="J2848">
        <f t="shared" si="134"/>
        <v>2847</v>
      </c>
      <c r="K2848">
        <f t="shared" si="132"/>
        <v>1</v>
      </c>
      <c r="L2848" t="b">
        <f>COUNTIF($N$2:N2848, N2848)=1</f>
        <v>1</v>
      </c>
      <c r="M2848" s="37">
        <f>IF( $Q2848, MAX($M$1:M2847)+1, 0)</f>
        <v>0</v>
      </c>
      <c r="N2848" t="str" cm="1">
        <f t="array" ref="N2848">INDEX($A$9:$F$1048576, $J2848, $K2848 )</f>
        <v>70832</v>
      </c>
      <c r="O2848" t="str" cm="1">
        <f t="array" ref="O2848">INDEX($B$9:$F$1048576, $J2848, $K2848 )</f>
        <v>퍼스트파이브지제70차(유)1-7</v>
      </c>
      <c r="P2848" t="str" cm="1">
        <f t="array" ref="P2848">IF( $L2848, TRIM(_xll.IMDP("IR", $G$5&amp;$N2848, $G$6)), "" )</f>
        <v/>
      </c>
      <c r="Q2848" t="b" cm="1">
        <f t="array" ref="Q2848">IF(
    $U$1=1, AND($P2848&lt;&gt;"", $P2848&lt;&gt;"...", $P2848&lt;&gt;"입력오류"),
    IF(
        $U$18=1, AND($P2848&lt;&gt;"", $P2848&lt;&gt;"...", $P2848&lt;&gt;"입력오류", ISNUMBER(FIND(INDEX($T$2:$T$7,$U$1),$P2848))),
        IF(
            $U$17="기타", AND($P2848&lt;&gt;"", $P2848&lt;&gt;"...", $P2848&lt;&gt;"입력오류", NOT(ISNUMBER(FIND($T$21:$T$34,$P2848)))),
            AND($P2848&lt;&gt;"", $P2848&lt;&gt;"...", $P2848&lt;&gt;"입력오류", $T$19=$P2848)
        )
    )
)</f>
        <v>0</v>
      </c>
    </row>
    <row r="2849" spans="1:17">
      <c r="A2849" t="s">
        <v>6034</v>
      </c>
      <c r="B2849" t="s">
        <v>6035</v>
      </c>
      <c r="I2849">
        <f t="shared" si="133"/>
        <v>2848</v>
      </c>
      <c r="J2849">
        <f t="shared" si="134"/>
        <v>2848</v>
      </c>
      <c r="K2849">
        <f t="shared" si="132"/>
        <v>1</v>
      </c>
      <c r="L2849" t="b">
        <f>COUNTIF($N$2:N2849, N2849)=1</f>
        <v>1</v>
      </c>
      <c r="M2849" s="37">
        <f>IF( $Q2849, MAX($M$1:M2848)+1, 0)</f>
        <v>0</v>
      </c>
      <c r="N2849" t="str" cm="1">
        <f t="array" ref="N2849">INDEX($A$9:$F$1048576, $J2849, $K2849 )</f>
        <v>70833</v>
      </c>
      <c r="O2849" t="str" cm="1">
        <f t="array" ref="O2849">INDEX($B$9:$F$1048576, $J2849, $K2849 )</f>
        <v>퍼스트파이브지제70차(유)1-8</v>
      </c>
      <c r="P2849" t="str" cm="1">
        <f t="array" ref="P2849">IF( $L2849, TRIM(_xll.IMDP("IR", $G$5&amp;$N2849, $G$6)), "" )</f>
        <v/>
      </c>
      <c r="Q2849" t="b" cm="1">
        <f t="array" ref="Q2849">IF(
    $U$1=1, AND($P2849&lt;&gt;"", $P2849&lt;&gt;"...", $P2849&lt;&gt;"입력오류"),
    IF(
        $U$18=1, AND($P2849&lt;&gt;"", $P2849&lt;&gt;"...", $P2849&lt;&gt;"입력오류", ISNUMBER(FIND(INDEX($T$2:$T$7,$U$1),$P2849))),
        IF(
            $U$17="기타", AND($P2849&lt;&gt;"", $P2849&lt;&gt;"...", $P2849&lt;&gt;"입력오류", NOT(ISNUMBER(FIND($T$21:$T$34,$P2849)))),
            AND($P2849&lt;&gt;"", $P2849&lt;&gt;"...", $P2849&lt;&gt;"입력오류", $T$19=$P2849)
        )
    )
)</f>
        <v>0</v>
      </c>
    </row>
    <row r="2850" spans="1:17">
      <c r="A2850" t="s">
        <v>6036</v>
      </c>
      <c r="B2850" t="s">
        <v>6037</v>
      </c>
      <c r="I2850">
        <f t="shared" si="133"/>
        <v>2849</v>
      </c>
      <c r="J2850">
        <f t="shared" si="134"/>
        <v>2849</v>
      </c>
      <c r="K2850">
        <f t="shared" si="132"/>
        <v>1</v>
      </c>
      <c r="L2850" t="b">
        <f>COUNTIF($N$2:N2850, N2850)=1</f>
        <v>1</v>
      </c>
      <c r="M2850" s="37">
        <f>IF( $Q2850, MAX($M$1:M2849)+1, 0)</f>
        <v>0</v>
      </c>
      <c r="N2850" t="str" cm="1">
        <f t="array" ref="N2850">INDEX($A$9:$F$1048576, $J2850, $K2850 )</f>
        <v>70834</v>
      </c>
      <c r="O2850" t="str" cm="1">
        <f t="array" ref="O2850">INDEX($B$9:$F$1048576, $J2850, $K2850 )</f>
        <v>퍼스트파이브지제70차(유)1-9</v>
      </c>
      <c r="P2850" t="str" cm="1">
        <f t="array" ref="P2850">IF( $L2850, TRIM(_xll.IMDP("IR", $G$5&amp;$N2850, $G$6)), "" )</f>
        <v/>
      </c>
      <c r="Q2850" t="b" cm="1">
        <f t="array" ref="Q2850">IF(
    $U$1=1, AND($P2850&lt;&gt;"", $P2850&lt;&gt;"...", $P2850&lt;&gt;"입력오류"),
    IF(
        $U$18=1, AND($P2850&lt;&gt;"", $P2850&lt;&gt;"...", $P2850&lt;&gt;"입력오류", ISNUMBER(FIND(INDEX($T$2:$T$7,$U$1),$P2850))),
        IF(
            $U$17="기타", AND($P2850&lt;&gt;"", $P2850&lt;&gt;"...", $P2850&lt;&gt;"입력오류", NOT(ISNUMBER(FIND($T$21:$T$34,$P2850)))),
            AND($P2850&lt;&gt;"", $P2850&lt;&gt;"...", $P2850&lt;&gt;"입력오류", $T$19=$P2850)
        )
    )
)</f>
        <v>0</v>
      </c>
    </row>
    <row r="2851" spans="1:17">
      <c r="A2851" t="s">
        <v>6038</v>
      </c>
      <c r="B2851" t="s">
        <v>6039</v>
      </c>
      <c r="I2851">
        <f t="shared" si="133"/>
        <v>2850</v>
      </c>
      <c r="J2851">
        <f t="shared" si="134"/>
        <v>2850</v>
      </c>
      <c r="K2851">
        <f t="shared" si="132"/>
        <v>1</v>
      </c>
      <c r="L2851" t="b">
        <f>COUNTIF($N$2:N2851, N2851)=1</f>
        <v>1</v>
      </c>
      <c r="M2851" s="37">
        <f>IF( $Q2851, MAX($M$1:M2850)+1, 0)</f>
        <v>0</v>
      </c>
      <c r="N2851" t="str" cm="1">
        <f t="array" ref="N2851">INDEX($A$9:$F$1048576, $J2851, $K2851 )</f>
        <v>70835</v>
      </c>
      <c r="O2851" t="str" cm="1">
        <f t="array" ref="O2851">INDEX($B$9:$F$1048576, $J2851, $K2851 )</f>
        <v>퍼스트파이브지제70차(유)1-10</v>
      </c>
      <c r="P2851" t="str" cm="1">
        <f t="array" ref="P2851">IF( $L2851, TRIM(_xll.IMDP("IR", $G$5&amp;$N2851, $G$6)), "" )</f>
        <v/>
      </c>
      <c r="Q2851" t="b" cm="1">
        <f t="array" ref="Q2851">IF(
    $U$1=1, AND($P2851&lt;&gt;"", $P2851&lt;&gt;"...", $P2851&lt;&gt;"입력오류"),
    IF(
        $U$18=1, AND($P2851&lt;&gt;"", $P2851&lt;&gt;"...", $P2851&lt;&gt;"입력오류", ISNUMBER(FIND(INDEX($T$2:$T$7,$U$1),$P2851))),
        IF(
            $U$17="기타", AND($P2851&lt;&gt;"", $P2851&lt;&gt;"...", $P2851&lt;&gt;"입력오류", NOT(ISNUMBER(FIND($T$21:$T$34,$P2851)))),
            AND($P2851&lt;&gt;"", $P2851&lt;&gt;"...", $P2851&lt;&gt;"입력오류", $T$19=$P2851)
        )
    )
)</f>
        <v>0</v>
      </c>
    </row>
    <row r="2852" spans="1:17">
      <c r="A2852" t="s">
        <v>6040</v>
      </c>
      <c r="B2852" t="s">
        <v>6041</v>
      </c>
      <c r="I2852">
        <f t="shared" si="133"/>
        <v>2851</v>
      </c>
      <c r="J2852">
        <f t="shared" si="134"/>
        <v>2851</v>
      </c>
      <c r="K2852">
        <f t="shared" si="132"/>
        <v>1</v>
      </c>
      <c r="L2852" t="b">
        <f>COUNTIF($N$2:N2852, N2852)=1</f>
        <v>1</v>
      </c>
      <c r="M2852" s="37">
        <f>IF( $Q2852, MAX($M$1:M2851)+1, 0)</f>
        <v>0</v>
      </c>
      <c r="N2852" t="str" cm="1">
        <f t="array" ref="N2852">INDEX($A$9:$F$1048576, $J2852, $K2852 )</f>
        <v>70836</v>
      </c>
      <c r="O2852" t="str" cm="1">
        <f t="array" ref="O2852">INDEX($B$9:$F$1048576, $J2852, $K2852 )</f>
        <v>퍼스트파이브지제70차(유)1-11</v>
      </c>
      <c r="P2852" t="str" cm="1">
        <f t="array" ref="P2852">IF( $L2852, TRIM(_xll.IMDP("IR", $G$5&amp;$N2852, $G$6)), "" )</f>
        <v/>
      </c>
      <c r="Q2852" t="b" cm="1">
        <f t="array" ref="Q2852">IF(
    $U$1=1, AND($P2852&lt;&gt;"", $P2852&lt;&gt;"...", $P2852&lt;&gt;"입력오류"),
    IF(
        $U$18=1, AND($P2852&lt;&gt;"", $P2852&lt;&gt;"...", $P2852&lt;&gt;"입력오류", ISNUMBER(FIND(INDEX($T$2:$T$7,$U$1),$P2852))),
        IF(
            $U$17="기타", AND($P2852&lt;&gt;"", $P2852&lt;&gt;"...", $P2852&lt;&gt;"입력오류", NOT(ISNUMBER(FIND($T$21:$T$34,$P2852)))),
            AND($P2852&lt;&gt;"", $P2852&lt;&gt;"...", $P2852&lt;&gt;"입력오류", $T$19=$P2852)
        )
    )
)</f>
        <v>0</v>
      </c>
    </row>
    <row r="2853" spans="1:17">
      <c r="A2853" t="s">
        <v>6042</v>
      </c>
      <c r="B2853" t="s">
        <v>6043</v>
      </c>
      <c r="I2853">
        <f t="shared" si="133"/>
        <v>2852</v>
      </c>
      <c r="J2853">
        <f t="shared" si="134"/>
        <v>2852</v>
      </c>
      <c r="K2853">
        <f t="shared" si="132"/>
        <v>1</v>
      </c>
      <c r="L2853" t="b">
        <f>COUNTIF($N$2:N2853, N2853)=1</f>
        <v>1</v>
      </c>
      <c r="M2853" s="37">
        <f>IF( $Q2853, MAX($M$1:M2852)+1, 0)</f>
        <v>0</v>
      </c>
      <c r="N2853" t="str" cm="1">
        <f t="array" ref="N2853">INDEX($A$9:$F$1048576, $J2853, $K2853 )</f>
        <v>70837</v>
      </c>
      <c r="O2853" t="str" cm="1">
        <f t="array" ref="O2853">INDEX($B$9:$F$1048576, $J2853, $K2853 )</f>
        <v>퍼스트파이브지제70차(유)1-12</v>
      </c>
      <c r="P2853" t="str" cm="1">
        <f t="array" ref="P2853">IF( $L2853, TRIM(_xll.IMDP("IR", $G$5&amp;$N2853, $G$6)), "" )</f>
        <v/>
      </c>
      <c r="Q2853" t="b" cm="1">
        <f t="array" ref="Q2853">IF(
    $U$1=1, AND($P2853&lt;&gt;"", $P2853&lt;&gt;"...", $P2853&lt;&gt;"입력오류"),
    IF(
        $U$18=1, AND($P2853&lt;&gt;"", $P2853&lt;&gt;"...", $P2853&lt;&gt;"입력오류", ISNUMBER(FIND(INDEX($T$2:$T$7,$U$1),$P2853))),
        IF(
            $U$17="기타", AND($P2853&lt;&gt;"", $P2853&lt;&gt;"...", $P2853&lt;&gt;"입력오류", NOT(ISNUMBER(FIND($T$21:$T$34,$P2853)))),
            AND($P2853&lt;&gt;"", $P2853&lt;&gt;"...", $P2853&lt;&gt;"입력오류", $T$19=$P2853)
        )
    )
)</f>
        <v>0</v>
      </c>
    </row>
    <row r="2854" spans="1:17">
      <c r="A2854" t="s">
        <v>6044</v>
      </c>
      <c r="B2854" t="s">
        <v>6045</v>
      </c>
      <c r="I2854">
        <f t="shared" si="133"/>
        <v>2853</v>
      </c>
      <c r="J2854">
        <f t="shared" si="134"/>
        <v>2853</v>
      </c>
      <c r="K2854">
        <f t="shared" si="132"/>
        <v>1</v>
      </c>
      <c r="L2854" t="b">
        <f>COUNTIF($N$2:N2854, N2854)=1</f>
        <v>1</v>
      </c>
      <c r="M2854" s="37">
        <f>IF( $Q2854, MAX($M$1:M2853)+1, 0)</f>
        <v>0</v>
      </c>
      <c r="N2854" t="str" cm="1">
        <f t="array" ref="N2854">INDEX($A$9:$F$1048576, $J2854, $K2854 )</f>
        <v>70838</v>
      </c>
      <c r="O2854" t="str" cm="1">
        <f t="array" ref="O2854">INDEX($B$9:$F$1048576, $J2854, $K2854 )</f>
        <v>퍼스트파이브지제70차(유)1-13</v>
      </c>
      <c r="P2854" t="str" cm="1">
        <f t="array" ref="P2854">IF( $L2854, TRIM(_xll.IMDP("IR", $G$5&amp;$N2854, $G$6)), "" )</f>
        <v/>
      </c>
      <c r="Q2854" t="b" cm="1">
        <f t="array" ref="Q2854">IF(
    $U$1=1, AND($P2854&lt;&gt;"", $P2854&lt;&gt;"...", $P2854&lt;&gt;"입력오류"),
    IF(
        $U$18=1, AND($P2854&lt;&gt;"", $P2854&lt;&gt;"...", $P2854&lt;&gt;"입력오류", ISNUMBER(FIND(INDEX($T$2:$T$7,$U$1),$P2854))),
        IF(
            $U$17="기타", AND($P2854&lt;&gt;"", $P2854&lt;&gt;"...", $P2854&lt;&gt;"입력오류", NOT(ISNUMBER(FIND($T$21:$T$34,$P2854)))),
            AND($P2854&lt;&gt;"", $P2854&lt;&gt;"...", $P2854&lt;&gt;"입력오류", $T$19=$P2854)
        )
    )
)</f>
        <v>0</v>
      </c>
    </row>
    <row r="2855" spans="1:17">
      <c r="A2855" t="s">
        <v>6046</v>
      </c>
      <c r="B2855" t="s">
        <v>6047</v>
      </c>
      <c r="I2855">
        <f t="shared" si="133"/>
        <v>2854</v>
      </c>
      <c r="J2855">
        <f t="shared" si="134"/>
        <v>2854</v>
      </c>
      <c r="K2855">
        <f t="shared" si="132"/>
        <v>1</v>
      </c>
      <c r="L2855" t="b">
        <f>COUNTIF($N$2:N2855, N2855)=1</f>
        <v>1</v>
      </c>
      <c r="M2855" s="37">
        <f>IF( $Q2855, MAX($M$1:M2854)+1, 0)</f>
        <v>0</v>
      </c>
      <c r="N2855" t="str" cm="1">
        <f t="array" ref="N2855">INDEX($A$9:$F$1048576, $J2855, $K2855 )</f>
        <v>70839</v>
      </c>
      <c r="O2855" t="str" cm="1">
        <f t="array" ref="O2855">INDEX($B$9:$F$1048576, $J2855, $K2855 )</f>
        <v>퍼스트파이브지제70차(유)1-14</v>
      </c>
      <c r="P2855" t="str" cm="1">
        <f t="array" ref="P2855">IF( $L2855, TRIM(_xll.IMDP("IR", $G$5&amp;$N2855, $G$6)), "" )</f>
        <v/>
      </c>
      <c r="Q2855" t="b" cm="1">
        <f t="array" ref="Q2855">IF(
    $U$1=1, AND($P2855&lt;&gt;"", $P2855&lt;&gt;"...", $P2855&lt;&gt;"입력오류"),
    IF(
        $U$18=1, AND($P2855&lt;&gt;"", $P2855&lt;&gt;"...", $P2855&lt;&gt;"입력오류", ISNUMBER(FIND(INDEX($T$2:$T$7,$U$1),$P2855))),
        IF(
            $U$17="기타", AND($P2855&lt;&gt;"", $P2855&lt;&gt;"...", $P2855&lt;&gt;"입력오류", NOT(ISNUMBER(FIND($T$21:$T$34,$P2855)))),
            AND($P2855&lt;&gt;"", $P2855&lt;&gt;"...", $P2855&lt;&gt;"입력오류", $T$19=$P2855)
        )
    )
)</f>
        <v>0</v>
      </c>
    </row>
    <row r="2856" spans="1:17">
      <c r="A2856" t="s">
        <v>6048</v>
      </c>
      <c r="B2856" t="s">
        <v>6049</v>
      </c>
      <c r="I2856">
        <f t="shared" si="133"/>
        <v>2855</v>
      </c>
      <c r="J2856">
        <f t="shared" si="134"/>
        <v>2855</v>
      </c>
      <c r="K2856">
        <f t="shared" si="132"/>
        <v>1</v>
      </c>
      <c r="L2856" t="b">
        <f>COUNTIF($N$2:N2856, N2856)=1</f>
        <v>1</v>
      </c>
      <c r="M2856" s="37">
        <f>IF( $Q2856, MAX($M$1:M2855)+1, 0)</f>
        <v>0</v>
      </c>
      <c r="N2856" t="str" cm="1">
        <f t="array" ref="N2856">INDEX($A$9:$F$1048576, $J2856, $K2856 )</f>
        <v>70840</v>
      </c>
      <c r="O2856" t="str" cm="1">
        <f t="array" ref="O2856">INDEX($B$9:$F$1048576, $J2856, $K2856 )</f>
        <v>퍼스트파이브지제70차(유)1-15</v>
      </c>
      <c r="P2856" t="str" cm="1">
        <f t="array" ref="P2856">IF( $L2856, TRIM(_xll.IMDP("IR", $G$5&amp;$N2856, $G$6)), "" )</f>
        <v/>
      </c>
      <c r="Q2856" t="b" cm="1">
        <f t="array" ref="Q2856">IF(
    $U$1=1, AND($P2856&lt;&gt;"", $P2856&lt;&gt;"...", $P2856&lt;&gt;"입력오류"),
    IF(
        $U$18=1, AND($P2856&lt;&gt;"", $P2856&lt;&gt;"...", $P2856&lt;&gt;"입력오류", ISNUMBER(FIND(INDEX($T$2:$T$7,$U$1),$P2856))),
        IF(
            $U$17="기타", AND($P2856&lt;&gt;"", $P2856&lt;&gt;"...", $P2856&lt;&gt;"입력오류", NOT(ISNUMBER(FIND($T$21:$T$34,$P2856)))),
            AND($P2856&lt;&gt;"", $P2856&lt;&gt;"...", $P2856&lt;&gt;"입력오류", $T$19=$P2856)
        )
    )
)</f>
        <v>0</v>
      </c>
    </row>
    <row r="2857" spans="1:17">
      <c r="A2857" t="s">
        <v>6050</v>
      </c>
      <c r="B2857" t="s">
        <v>6051</v>
      </c>
      <c r="I2857">
        <f t="shared" si="133"/>
        <v>2856</v>
      </c>
      <c r="J2857">
        <f t="shared" si="134"/>
        <v>2856</v>
      </c>
      <c r="K2857">
        <f t="shared" si="132"/>
        <v>1</v>
      </c>
      <c r="L2857" t="b">
        <f>COUNTIF($N$2:N2857, N2857)=1</f>
        <v>1</v>
      </c>
      <c r="M2857" s="37">
        <f>IF( $Q2857, MAX($M$1:M2856)+1, 0)</f>
        <v>0</v>
      </c>
      <c r="N2857" t="str" cm="1">
        <f t="array" ref="N2857">INDEX($A$9:$F$1048576, $J2857, $K2857 )</f>
        <v>70841</v>
      </c>
      <c r="O2857" t="str" cm="1">
        <f t="array" ref="O2857">INDEX($B$9:$F$1048576, $J2857, $K2857 )</f>
        <v>퍼스트파이브지제70차(유)1-16</v>
      </c>
      <c r="P2857" t="str" cm="1">
        <f t="array" ref="P2857">IF( $L2857, TRIM(_xll.IMDP("IR", $G$5&amp;$N2857, $G$6)), "" )</f>
        <v/>
      </c>
      <c r="Q2857" t="b" cm="1">
        <f t="array" ref="Q2857">IF(
    $U$1=1, AND($P2857&lt;&gt;"", $P2857&lt;&gt;"...", $P2857&lt;&gt;"입력오류"),
    IF(
        $U$18=1, AND($P2857&lt;&gt;"", $P2857&lt;&gt;"...", $P2857&lt;&gt;"입력오류", ISNUMBER(FIND(INDEX($T$2:$T$7,$U$1),$P2857))),
        IF(
            $U$17="기타", AND($P2857&lt;&gt;"", $P2857&lt;&gt;"...", $P2857&lt;&gt;"입력오류", NOT(ISNUMBER(FIND($T$21:$T$34,$P2857)))),
            AND($P2857&lt;&gt;"", $P2857&lt;&gt;"...", $P2857&lt;&gt;"입력오류", $T$19=$P2857)
        )
    )
)</f>
        <v>0</v>
      </c>
    </row>
    <row r="2858" spans="1:17">
      <c r="A2858" t="s">
        <v>6052</v>
      </c>
      <c r="B2858" t="s">
        <v>6053</v>
      </c>
      <c r="I2858">
        <f t="shared" si="133"/>
        <v>2857</v>
      </c>
      <c r="J2858">
        <f t="shared" si="134"/>
        <v>2857</v>
      </c>
      <c r="K2858">
        <f t="shared" si="132"/>
        <v>1</v>
      </c>
      <c r="L2858" t="b">
        <f>COUNTIF($N$2:N2858, N2858)=1</f>
        <v>1</v>
      </c>
      <c r="M2858" s="37">
        <f>IF( $Q2858, MAX($M$1:M2857)+1, 0)</f>
        <v>0</v>
      </c>
      <c r="N2858" t="str" cm="1">
        <f t="array" ref="N2858">INDEX($A$9:$F$1048576, $J2858, $K2858 )</f>
        <v>70842</v>
      </c>
      <c r="O2858" t="str" cm="1">
        <f t="array" ref="O2858">INDEX($B$9:$F$1048576, $J2858, $K2858 )</f>
        <v>퍼스트파이브지제70차(유)1-17</v>
      </c>
      <c r="P2858" t="str" cm="1">
        <f t="array" ref="P2858">IF( $L2858, TRIM(_xll.IMDP("IR", $G$5&amp;$N2858, $G$6)), "" )</f>
        <v/>
      </c>
      <c r="Q2858" t="b" cm="1">
        <f t="array" ref="Q2858">IF(
    $U$1=1, AND($P2858&lt;&gt;"", $P2858&lt;&gt;"...", $P2858&lt;&gt;"입력오류"),
    IF(
        $U$18=1, AND($P2858&lt;&gt;"", $P2858&lt;&gt;"...", $P2858&lt;&gt;"입력오류", ISNUMBER(FIND(INDEX($T$2:$T$7,$U$1),$P2858))),
        IF(
            $U$17="기타", AND($P2858&lt;&gt;"", $P2858&lt;&gt;"...", $P2858&lt;&gt;"입력오류", NOT(ISNUMBER(FIND($T$21:$T$34,$P2858)))),
            AND($P2858&lt;&gt;"", $P2858&lt;&gt;"...", $P2858&lt;&gt;"입력오류", $T$19=$P2858)
        )
    )
)</f>
        <v>0</v>
      </c>
    </row>
    <row r="2859" spans="1:17">
      <c r="A2859" t="s">
        <v>6054</v>
      </c>
      <c r="B2859" t="s">
        <v>6055</v>
      </c>
      <c r="I2859">
        <f t="shared" si="133"/>
        <v>2858</v>
      </c>
      <c r="J2859">
        <f t="shared" si="134"/>
        <v>2858</v>
      </c>
      <c r="K2859">
        <f t="shared" si="132"/>
        <v>1</v>
      </c>
      <c r="L2859" t="b">
        <f>COUNTIF($N$2:N2859, N2859)=1</f>
        <v>1</v>
      </c>
      <c r="M2859" s="37">
        <f>IF( $Q2859, MAX($M$1:M2858)+1, 0)</f>
        <v>0</v>
      </c>
      <c r="N2859" t="str" cm="1">
        <f t="array" ref="N2859">INDEX($A$9:$F$1048576, $J2859, $K2859 )</f>
        <v>70843</v>
      </c>
      <c r="O2859" t="str" cm="1">
        <f t="array" ref="O2859">INDEX($B$9:$F$1048576, $J2859, $K2859 )</f>
        <v>퍼스트파이브지제70차(유)1-18</v>
      </c>
      <c r="P2859" t="str" cm="1">
        <f t="array" ref="P2859">IF( $L2859, TRIM(_xll.IMDP("IR", $G$5&amp;$N2859, $G$6)), "" )</f>
        <v/>
      </c>
      <c r="Q2859" t="b" cm="1">
        <f t="array" ref="Q2859">IF(
    $U$1=1, AND($P2859&lt;&gt;"", $P2859&lt;&gt;"...", $P2859&lt;&gt;"입력오류"),
    IF(
        $U$18=1, AND($P2859&lt;&gt;"", $P2859&lt;&gt;"...", $P2859&lt;&gt;"입력오류", ISNUMBER(FIND(INDEX($T$2:$T$7,$U$1),$P2859))),
        IF(
            $U$17="기타", AND($P2859&lt;&gt;"", $P2859&lt;&gt;"...", $P2859&lt;&gt;"입력오류", NOT(ISNUMBER(FIND($T$21:$T$34,$P2859)))),
            AND($P2859&lt;&gt;"", $P2859&lt;&gt;"...", $P2859&lt;&gt;"입력오류", $T$19=$P2859)
        )
    )
)</f>
        <v>0</v>
      </c>
    </row>
    <row r="2860" spans="1:17">
      <c r="A2860" t="s">
        <v>6056</v>
      </c>
      <c r="B2860" t="s">
        <v>6057</v>
      </c>
      <c r="I2860">
        <f t="shared" si="133"/>
        <v>2859</v>
      </c>
      <c r="J2860">
        <f t="shared" si="134"/>
        <v>2859</v>
      </c>
      <c r="K2860">
        <f t="shared" si="132"/>
        <v>1</v>
      </c>
      <c r="L2860" t="b">
        <f>COUNTIF($N$2:N2860, N2860)=1</f>
        <v>1</v>
      </c>
      <c r="M2860" s="37">
        <f>IF( $Q2860, MAX($M$1:M2859)+1, 0)</f>
        <v>0</v>
      </c>
      <c r="N2860" t="str" cm="1">
        <f t="array" ref="N2860">INDEX($A$9:$F$1048576, $J2860, $K2860 )</f>
        <v>70844</v>
      </c>
      <c r="O2860" t="str" cm="1">
        <f t="array" ref="O2860">INDEX($B$9:$F$1048576, $J2860, $K2860 )</f>
        <v>퍼스트파이브지제70차(유)1-19</v>
      </c>
      <c r="P2860" t="str" cm="1">
        <f t="array" ref="P2860">IF( $L2860, TRIM(_xll.IMDP("IR", $G$5&amp;$N2860, $G$6)), "" )</f>
        <v/>
      </c>
      <c r="Q2860" t="b" cm="1">
        <f t="array" ref="Q2860">IF(
    $U$1=1, AND($P2860&lt;&gt;"", $P2860&lt;&gt;"...", $P2860&lt;&gt;"입력오류"),
    IF(
        $U$18=1, AND($P2860&lt;&gt;"", $P2860&lt;&gt;"...", $P2860&lt;&gt;"입력오류", ISNUMBER(FIND(INDEX($T$2:$T$7,$U$1),$P2860))),
        IF(
            $U$17="기타", AND($P2860&lt;&gt;"", $P2860&lt;&gt;"...", $P2860&lt;&gt;"입력오류", NOT(ISNUMBER(FIND($T$21:$T$34,$P2860)))),
            AND($P2860&lt;&gt;"", $P2860&lt;&gt;"...", $P2860&lt;&gt;"입력오류", $T$19=$P2860)
        )
    )
)</f>
        <v>0</v>
      </c>
    </row>
    <row r="2861" spans="1:17">
      <c r="A2861" t="s">
        <v>6058</v>
      </c>
      <c r="B2861" t="s">
        <v>6059</v>
      </c>
      <c r="I2861">
        <f t="shared" si="133"/>
        <v>2860</v>
      </c>
      <c r="J2861">
        <f t="shared" si="134"/>
        <v>2860</v>
      </c>
      <c r="K2861">
        <f t="shared" si="132"/>
        <v>1</v>
      </c>
      <c r="L2861" t="b">
        <f>COUNTIF($N$2:N2861, N2861)=1</f>
        <v>1</v>
      </c>
      <c r="M2861" s="37">
        <f>IF( $Q2861, MAX($M$1:M2860)+1, 0)</f>
        <v>0</v>
      </c>
      <c r="N2861" t="str" cm="1">
        <f t="array" ref="N2861">INDEX($A$9:$F$1048576, $J2861, $K2861 )</f>
        <v>70845</v>
      </c>
      <c r="O2861" t="str" cm="1">
        <f t="array" ref="O2861">INDEX($B$9:$F$1048576, $J2861, $K2861 )</f>
        <v>퍼스트파이브지제70차(유)1-20</v>
      </c>
      <c r="P2861" t="str" cm="1">
        <f t="array" ref="P2861">IF( $L2861, TRIM(_xll.IMDP("IR", $G$5&amp;$N2861, $G$6)), "" )</f>
        <v/>
      </c>
      <c r="Q2861" t="b" cm="1">
        <f t="array" ref="Q2861">IF(
    $U$1=1, AND($P2861&lt;&gt;"", $P2861&lt;&gt;"...", $P2861&lt;&gt;"입력오류"),
    IF(
        $U$18=1, AND($P2861&lt;&gt;"", $P2861&lt;&gt;"...", $P2861&lt;&gt;"입력오류", ISNUMBER(FIND(INDEX($T$2:$T$7,$U$1),$P2861))),
        IF(
            $U$17="기타", AND($P2861&lt;&gt;"", $P2861&lt;&gt;"...", $P2861&lt;&gt;"입력오류", NOT(ISNUMBER(FIND($T$21:$T$34,$P2861)))),
            AND($P2861&lt;&gt;"", $P2861&lt;&gt;"...", $P2861&lt;&gt;"입력오류", $T$19=$P2861)
        )
    )
)</f>
        <v>0</v>
      </c>
    </row>
    <row r="2862" spans="1:17">
      <c r="A2862" t="s">
        <v>6060</v>
      </c>
      <c r="B2862" t="s">
        <v>6061</v>
      </c>
      <c r="I2862">
        <f t="shared" si="133"/>
        <v>2861</v>
      </c>
      <c r="J2862">
        <f t="shared" si="134"/>
        <v>2861</v>
      </c>
      <c r="K2862">
        <f t="shared" si="132"/>
        <v>1</v>
      </c>
      <c r="L2862" t="b">
        <f>COUNTIF($N$2:N2862, N2862)=1</f>
        <v>1</v>
      </c>
      <c r="M2862" s="37">
        <f>IF( $Q2862, MAX($M$1:M2861)+1, 0)</f>
        <v>0</v>
      </c>
      <c r="N2862" t="str" cm="1">
        <f t="array" ref="N2862">INDEX($A$9:$F$1048576, $J2862, $K2862 )</f>
        <v>70846</v>
      </c>
      <c r="O2862" t="str" cm="1">
        <f t="array" ref="O2862">INDEX($B$9:$F$1048576, $J2862, $K2862 )</f>
        <v>퍼스트파이브지제70차(유)1-21</v>
      </c>
      <c r="P2862" t="str" cm="1">
        <f t="array" ref="P2862">IF( $L2862, TRIM(_xll.IMDP("IR", $G$5&amp;$N2862, $G$6)), "" )</f>
        <v/>
      </c>
      <c r="Q2862" t="b" cm="1">
        <f t="array" ref="Q2862">IF(
    $U$1=1, AND($P2862&lt;&gt;"", $P2862&lt;&gt;"...", $P2862&lt;&gt;"입력오류"),
    IF(
        $U$18=1, AND($P2862&lt;&gt;"", $P2862&lt;&gt;"...", $P2862&lt;&gt;"입력오류", ISNUMBER(FIND(INDEX($T$2:$T$7,$U$1),$P2862))),
        IF(
            $U$17="기타", AND($P2862&lt;&gt;"", $P2862&lt;&gt;"...", $P2862&lt;&gt;"입력오류", NOT(ISNUMBER(FIND($T$21:$T$34,$P2862)))),
            AND($P2862&lt;&gt;"", $P2862&lt;&gt;"...", $P2862&lt;&gt;"입력오류", $T$19=$P2862)
        )
    )
)</f>
        <v>0</v>
      </c>
    </row>
    <row r="2863" spans="1:17">
      <c r="A2863" t="s">
        <v>6062</v>
      </c>
      <c r="B2863" t="s">
        <v>6063</v>
      </c>
      <c r="I2863">
        <f t="shared" si="133"/>
        <v>2862</v>
      </c>
      <c r="J2863">
        <f t="shared" si="134"/>
        <v>2862</v>
      </c>
      <c r="K2863">
        <f t="shared" si="132"/>
        <v>1</v>
      </c>
      <c r="L2863" t="b">
        <f>COUNTIF($N$2:N2863, N2863)=1</f>
        <v>1</v>
      </c>
      <c r="M2863" s="37">
        <f>IF( $Q2863, MAX($M$1:M2862)+1, 0)</f>
        <v>0</v>
      </c>
      <c r="N2863" t="str" cm="1">
        <f t="array" ref="N2863">INDEX($A$9:$F$1048576, $J2863, $K2863 )</f>
        <v>70847</v>
      </c>
      <c r="O2863" t="str" cm="1">
        <f t="array" ref="O2863">INDEX($B$9:$F$1048576, $J2863, $K2863 )</f>
        <v>퍼스트파이브지제70차(유)1-22</v>
      </c>
      <c r="P2863" t="str" cm="1">
        <f t="array" ref="P2863">IF( $L2863, TRIM(_xll.IMDP("IR", $G$5&amp;$N2863, $G$6)), "" )</f>
        <v/>
      </c>
      <c r="Q2863" t="b" cm="1">
        <f t="array" ref="Q2863">IF(
    $U$1=1, AND($P2863&lt;&gt;"", $P2863&lt;&gt;"...", $P2863&lt;&gt;"입력오류"),
    IF(
        $U$18=1, AND($P2863&lt;&gt;"", $P2863&lt;&gt;"...", $P2863&lt;&gt;"입력오류", ISNUMBER(FIND(INDEX($T$2:$T$7,$U$1),$P2863))),
        IF(
            $U$17="기타", AND($P2863&lt;&gt;"", $P2863&lt;&gt;"...", $P2863&lt;&gt;"입력오류", NOT(ISNUMBER(FIND($T$21:$T$34,$P2863)))),
            AND($P2863&lt;&gt;"", $P2863&lt;&gt;"...", $P2863&lt;&gt;"입력오류", $T$19=$P2863)
        )
    )
)</f>
        <v>0</v>
      </c>
    </row>
    <row r="2864" spans="1:17">
      <c r="A2864" t="s">
        <v>6064</v>
      </c>
      <c r="B2864" t="s">
        <v>6065</v>
      </c>
      <c r="I2864">
        <f t="shared" si="133"/>
        <v>2863</v>
      </c>
      <c r="J2864">
        <f t="shared" si="134"/>
        <v>2863</v>
      </c>
      <c r="K2864">
        <f t="shared" si="132"/>
        <v>1</v>
      </c>
      <c r="L2864" t="b">
        <f>COUNTIF($N$2:N2864, N2864)=1</f>
        <v>1</v>
      </c>
      <c r="M2864" s="37">
        <f>IF( $Q2864, MAX($M$1:M2863)+1, 0)</f>
        <v>0</v>
      </c>
      <c r="N2864" t="str" cm="1">
        <f t="array" ref="N2864">INDEX($A$9:$F$1048576, $J2864, $K2864 )</f>
        <v>70848</v>
      </c>
      <c r="O2864" t="str" cm="1">
        <f t="array" ref="O2864">INDEX($B$9:$F$1048576, $J2864, $K2864 )</f>
        <v>퍼스트파이브지제70차(유)1-23</v>
      </c>
      <c r="P2864" t="str" cm="1">
        <f t="array" ref="P2864">IF( $L2864, TRIM(_xll.IMDP("IR", $G$5&amp;$N2864, $G$6)), "" )</f>
        <v/>
      </c>
      <c r="Q2864" t="b" cm="1">
        <f t="array" ref="Q2864">IF(
    $U$1=1, AND($P2864&lt;&gt;"", $P2864&lt;&gt;"...", $P2864&lt;&gt;"입력오류"),
    IF(
        $U$18=1, AND($P2864&lt;&gt;"", $P2864&lt;&gt;"...", $P2864&lt;&gt;"입력오류", ISNUMBER(FIND(INDEX($T$2:$T$7,$U$1),$P2864))),
        IF(
            $U$17="기타", AND($P2864&lt;&gt;"", $P2864&lt;&gt;"...", $P2864&lt;&gt;"입력오류", NOT(ISNUMBER(FIND($T$21:$T$34,$P2864)))),
            AND($P2864&lt;&gt;"", $P2864&lt;&gt;"...", $P2864&lt;&gt;"입력오류", $T$19=$P2864)
        )
    )
)</f>
        <v>0</v>
      </c>
    </row>
    <row r="2865" spans="1:17">
      <c r="A2865" t="s">
        <v>6066</v>
      </c>
      <c r="B2865" t="s">
        <v>6067</v>
      </c>
      <c r="I2865">
        <f t="shared" si="133"/>
        <v>2864</v>
      </c>
      <c r="J2865">
        <f t="shared" si="134"/>
        <v>2864</v>
      </c>
      <c r="K2865">
        <f t="shared" si="132"/>
        <v>1</v>
      </c>
      <c r="L2865" t="b">
        <f>COUNTIF($N$2:N2865, N2865)=1</f>
        <v>1</v>
      </c>
      <c r="M2865" s="37">
        <f>IF( $Q2865, MAX($M$1:M2864)+1, 0)</f>
        <v>0</v>
      </c>
      <c r="N2865" t="str" cm="1">
        <f t="array" ref="N2865">INDEX($A$9:$F$1048576, $J2865, $K2865 )</f>
        <v>70849</v>
      </c>
      <c r="O2865" t="str" cm="1">
        <f t="array" ref="O2865">INDEX($B$9:$F$1048576, $J2865, $K2865 )</f>
        <v>퍼스트파이브지제70차(유)1-24</v>
      </c>
      <c r="P2865" t="str" cm="1">
        <f t="array" ref="P2865">IF( $L2865, TRIM(_xll.IMDP("IR", $G$5&amp;$N2865, $G$6)), "" )</f>
        <v/>
      </c>
      <c r="Q2865" t="b" cm="1">
        <f t="array" ref="Q2865">IF(
    $U$1=1, AND($P2865&lt;&gt;"", $P2865&lt;&gt;"...", $P2865&lt;&gt;"입력오류"),
    IF(
        $U$18=1, AND($P2865&lt;&gt;"", $P2865&lt;&gt;"...", $P2865&lt;&gt;"입력오류", ISNUMBER(FIND(INDEX($T$2:$T$7,$U$1),$P2865))),
        IF(
            $U$17="기타", AND($P2865&lt;&gt;"", $P2865&lt;&gt;"...", $P2865&lt;&gt;"입력오류", NOT(ISNUMBER(FIND($T$21:$T$34,$P2865)))),
            AND($P2865&lt;&gt;"", $P2865&lt;&gt;"...", $P2865&lt;&gt;"입력오류", $T$19=$P2865)
        )
    )
)</f>
        <v>0</v>
      </c>
    </row>
    <row r="2866" spans="1:17">
      <c r="A2866" t="s">
        <v>6068</v>
      </c>
      <c r="B2866" t="s">
        <v>6069</v>
      </c>
      <c r="I2866">
        <f t="shared" si="133"/>
        <v>2865</v>
      </c>
      <c r="J2866">
        <f t="shared" si="134"/>
        <v>2865</v>
      </c>
      <c r="K2866">
        <f t="shared" si="132"/>
        <v>1</v>
      </c>
      <c r="L2866" t="b">
        <f>COUNTIF($N$2:N2866, N2866)=1</f>
        <v>1</v>
      </c>
      <c r="M2866" s="37">
        <f>IF( $Q2866, MAX($M$1:M2865)+1, 0)</f>
        <v>0</v>
      </c>
      <c r="N2866" t="str" cm="1">
        <f t="array" ref="N2866">INDEX($A$9:$F$1048576, $J2866, $K2866 )</f>
        <v>70850</v>
      </c>
      <c r="O2866" t="str" cm="1">
        <f t="array" ref="O2866">INDEX($B$9:$F$1048576, $J2866, $K2866 )</f>
        <v>퍼스트파이브지제70차(유)1-25</v>
      </c>
      <c r="P2866" t="str" cm="1">
        <f t="array" ref="P2866">IF( $L2866, TRIM(_xll.IMDP("IR", $G$5&amp;$N2866, $G$6)), "" )</f>
        <v/>
      </c>
      <c r="Q2866" t="b" cm="1">
        <f t="array" ref="Q2866">IF(
    $U$1=1, AND($P2866&lt;&gt;"", $P2866&lt;&gt;"...", $P2866&lt;&gt;"입력오류"),
    IF(
        $U$18=1, AND($P2866&lt;&gt;"", $P2866&lt;&gt;"...", $P2866&lt;&gt;"입력오류", ISNUMBER(FIND(INDEX($T$2:$T$7,$U$1),$P2866))),
        IF(
            $U$17="기타", AND($P2866&lt;&gt;"", $P2866&lt;&gt;"...", $P2866&lt;&gt;"입력오류", NOT(ISNUMBER(FIND($T$21:$T$34,$P2866)))),
            AND($P2866&lt;&gt;"", $P2866&lt;&gt;"...", $P2866&lt;&gt;"입력오류", $T$19=$P2866)
        )
    )
)</f>
        <v>0</v>
      </c>
    </row>
    <row r="2867" spans="1:17">
      <c r="A2867" t="s">
        <v>6070</v>
      </c>
      <c r="B2867" t="s">
        <v>6071</v>
      </c>
      <c r="I2867">
        <f t="shared" si="133"/>
        <v>2866</v>
      </c>
      <c r="J2867">
        <f t="shared" si="134"/>
        <v>2866</v>
      </c>
      <c r="K2867">
        <f t="shared" si="132"/>
        <v>1</v>
      </c>
      <c r="L2867" t="b">
        <f>COUNTIF($N$2:N2867, N2867)=1</f>
        <v>1</v>
      </c>
      <c r="M2867" s="37">
        <f>IF( $Q2867, MAX($M$1:M2866)+1, 0)</f>
        <v>0</v>
      </c>
      <c r="N2867" t="str" cm="1">
        <f t="array" ref="N2867">INDEX($A$9:$F$1048576, $J2867, $K2867 )</f>
        <v>70851</v>
      </c>
      <c r="O2867" t="str" cm="1">
        <f t="array" ref="O2867">INDEX($B$9:$F$1048576, $J2867, $K2867 )</f>
        <v>퍼스트파이브지제70차(유)1-26</v>
      </c>
      <c r="P2867" t="str" cm="1">
        <f t="array" ref="P2867">IF( $L2867, TRIM(_xll.IMDP("IR", $G$5&amp;$N2867, $G$6)), "" )</f>
        <v/>
      </c>
      <c r="Q2867" t="b" cm="1">
        <f t="array" ref="Q2867">IF(
    $U$1=1, AND($P2867&lt;&gt;"", $P2867&lt;&gt;"...", $P2867&lt;&gt;"입력오류"),
    IF(
        $U$18=1, AND($P2867&lt;&gt;"", $P2867&lt;&gt;"...", $P2867&lt;&gt;"입력오류", ISNUMBER(FIND(INDEX($T$2:$T$7,$U$1),$P2867))),
        IF(
            $U$17="기타", AND($P2867&lt;&gt;"", $P2867&lt;&gt;"...", $P2867&lt;&gt;"입력오류", NOT(ISNUMBER(FIND($T$21:$T$34,$P2867)))),
            AND($P2867&lt;&gt;"", $P2867&lt;&gt;"...", $P2867&lt;&gt;"입력오류", $T$19=$P2867)
        )
    )
)</f>
        <v>0</v>
      </c>
    </row>
    <row r="2868" spans="1:17">
      <c r="A2868" t="s">
        <v>6072</v>
      </c>
      <c r="B2868" t="s">
        <v>6073</v>
      </c>
      <c r="I2868">
        <f t="shared" si="133"/>
        <v>2867</v>
      </c>
      <c r="J2868">
        <f t="shared" si="134"/>
        <v>2867</v>
      </c>
      <c r="K2868">
        <f t="shared" si="132"/>
        <v>1</v>
      </c>
      <c r="L2868" t="b">
        <f>COUNTIF($N$2:N2868, N2868)=1</f>
        <v>1</v>
      </c>
      <c r="M2868" s="37">
        <f>IF( $Q2868, MAX($M$1:M2867)+1, 0)</f>
        <v>0</v>
      </c>
      <c r="N2868" t="str" cm="1">
        <f t="array" ref="N2868">INDEX($A$9:$F$1048576, $J2868, $K2868 )</f>
        <v>70852</v>
      </c>
      <c r="O2868" t="str" cm="1">
        <f t="array" ref="O2868">INDEX($B$9:$F$1048576, $J2868, $K2868 )</f>
        <v>퍼스트파이브지제70차(유)1-27</v>
      </c>
      <c r="P2868" t="str" cm="1">
        <f t="array" ref="P2868">IF( $L2868, TRIM(_xll.IMDP("IR", $G$5&amp;$N2868, $G$6)), "" )</f>
        <v/>
      </c>
      <c r="Q2868" t="b" cm="1">
        <f t="array" ref="Q2868">IF(
    $U$1=1, AND($P2868&lt;&gt;"", $P2868&lt;&gt;"...", $P2868&lt;&gt;"입력오류"),
    IF(
        $U$18=1, AND($P2868&lt;&gt;"", $P2868&lt;&gt;"...", $P2868&lt;&gt;"입력오류", ISNUMBER(FIND(INDEX($T$2:$T$7,$U$1),$P2868))),
        IF(
            $U$17="기타", AND($P2868&lt;&gt;"", $P2868&lt;&gt;"...", $P2868&lt;&gt;"입력오류", NOT(ISNUMBER(FIND($T$21:$T$34,$P2868)))),
            AND($P2868&lt;&gt;"", $P2868&lt;&gt;"...", $P2868&lt;&gt;"입력오류", $T$19=$P2868)
        )
    )
)</f>
        <v>0</v>
      </c>
    </row>
    <row r="2869" spans="1:17">
      <c r="A2869" t="s">
        <v>6074</v>
      </c>
      <c r="B2869" t="s">
        <v>6075</v>
      </c>
      <c r="I2869">
        <f t="shared" si="133"/>
        <v>2868</v>
      </c>
      <c r="J2869">
        <f t="shared" si="134"/>
        <v>2868</v>
      </c>
      <c r="K2869">
        <f t="shared" si="132"/>
        <v>1</v>
      </c>
      <c r="L2869" t="b">
        <f>COUNTIF($N$2:N2869, N2869)=1</f>
        <v>1</v>
      </c>
      <c r="M2869" s="37">
        <f>IF( $Q2869, MAX($M$1:M2868)+1, 0)</f>
        <v>0</v>
      </c>
      <c r="N2869" t="str" cm="1">
        <f t="array" ref="N2869">INDEX($A$9:$F$1048576, $J2869, $K2869 )</f>
        <v>70853</v>
      </c>
      <c r="O2869" t="str" cm="1">
        <f t="array" ref="O2869">INDEX($B$9:$F$1048576, $J2869, $K2869 )</f>
        <v>퍼스트파이브지제70차(유)1-28</v>
      </c>
      <c r="P2869" t="str" cm="1">
        <f t="array" ref="P2869">IF( $L2869, TRIM(_xll.IMDP("IR", $G$5&amp;$N2869, $G$6)), "" )</f>
        <v/>
      </c>
      <c r="Q2869" t="b" cm="1">
        <f t="array" ref="Q2869">IF(
    $U$1=1, AND($P2869&lt;&gt;"", $P2869&lt;&gt;"...", $P2869&lt;&gt;"입력오류"),
    IF(
        $U$18=1, AND($P2869&lt;&gt;"", $P2869&lt;&gt;"...", $P2869&lt;&gt;"입력오류", ISNUMBER(FIND(INDEX($T$2:$T$7,$U$1),$P2869))),
        IF(
            $U$17="기타", AND($P2869&lt;&gt;"", $P2869&lt;&gt;"...", $P2869&lt;&gt;"입력오류", NOT(ISNUMBER(FIND($T$21:$T$34,$P2869)))),
            AND($P2869&lt;&gt;"", $P2869&lt;&gt;"...", $P2869&lt;&gt;"입력오류", $T$19=$P2869)
        )
    )
)</f>
        <v>0</v>
      </c>
    </row>
    <row r="2870" spans="1:17">
      <c r="A2870" t="s">
        <v>6076</v>
      </c>
      <c r="B2870" t="s">
        <v>6077</v>
      </c>
      <c r="I2870">
        <f t="shared" si="133"/>
        <v>2869</v>
      </c>
      <c r="J2870">
        <f t="shared" si="134"/>
        <v>2869</v>
      </c>
      <c r="K2870">
        <f t="shared" si="132"/>
        <v>1</v>
      </c>
      <c r="L2870" t="b">
        <f>COUNTIF($N$2:N2870, N2870)=1</f>
        <v>1</v>
      </c>
      <c r="M2870" s="37">
        <f>IF( $Q2870, MAX($M$1:M2869)+1, 0)</f>
        <v>0</v>
      </c>
      <c r="N2870" t="str" cm="1">
        <f t="array" ref="N2870">INDEX($A$9:$F$1048576, $J2870, $K2870 )</f>
        <v>70854</v>
      </c>
      <c r="O2870" t="str" cm="1">
        <f t="array" ref="O2870">INDEX($B$9:$F$1048576, $J2870, $K2870 )</f>
        <v>퍼스트파이브지제70차(유)1-29</v>
      </c>
      <c r="P2870" t="str" cm="1">
        <f t="array" ref="P2870">IF( $L2870, TRIM(_xll.IMDP("IR", $G$5&amp;$N2870, $G$6)), "" )</f>
        <v/>
      </c>
      <c r="Q2870" t="b" cm="1">
        <f t="array" ref="Q2870">IF(
    $U$1=1, AND($P2870&lt;&gt;"", $P2870&lt;&gt;"...", $P2870&lt;&gt;"입력오류"),
    IF(
        $U$18=1, AND($P2870&lt;&gt;"", $P2870&lt;&gt;"...", $P2870&lt;&gt;"입력오류", ISNUMBER(FIND(INDEX($T$2:$T$7,$U$1),$P2870))),
        IF(
            $U$17="기타", AND($P2870&lt;&gt;"", $P2870&lt;&gt;"...", $P2870&lt;&gt;"입력오류", NOT(ISNUMBER(FIND($T$21:$T$34,$P2870)))),
            AND($P2870&lt;&gt;"", $P2870&lt;&gt;"...", $P2870&lt;&gt;"입력오류", $T$19=$P2870)
        )
    )
)</f>
        <v>0</v>
      </c>
    </row>
    <row r="2871" spans="1:17">
      <c r="A2871" t="s">
        <v>6078</v>
      </c>
      <c r="B2871" t="s">
        <v>6079</v>
      </c>
      <c r="I2871">
        <f t="shared" si="133"/>
        <v>2870</v>
      </c>
      <c r="J2871">
        <f t="shared" si="134"/>
        <v>2870</v>
      </c>
      <c r="K2871">
        <f t="shared" si="132"/>
        <v>1</v>
      </c>
      <c r="L2871" t="b">
        <f>COUNTIF($N$2:N2871, N2871)=1</f>
        <v>1</v>
      </c>
      <c r="M2871" s="37">
        <f>IF( $Q2871, MAX($M$1:M2870)+1, 0)</f>
        <v>0</v>
      </c>
      <c r="N2871" t="str" cm="1">
        <f t="array" ref="N2871">INDEX($A$9:$F$1048576, $J2871, $K2871 )</f>
        <v>70855</v>
      </c>
      <c r="O2871" t="str" cm="1">
        <f t="array" ref="O2871">INDEX($B$9:$F$1048576, $J2871, $K2871 )</f>
        <v>퍼스트파이브지제70차(유)1-30</v>
      </c>
      <c r="P2871" t="str" cm="1">
        <f t="array" ref="P2871">IF( $L2871, TRIM(_xll.IMDP("IR", $G$5&amp;$N2871, $G$6)), "" )</f>
        <v/>
      </c>
      <c r="Q2871" t="b" cm="1">
        <f t="array" ref="Q2871">IF(
    $U$1=1, AND($P2871&lt;&gt;"", $P2871&lt;&gt;"...", $P2871&lt;&gt;"입력오류"),
    IF(
        $U$18=1, AND($P2871&lt;&gt;"", $P2871&lt;&gt;"...", $P2871&lt;&gt;"입력오류", ISNUMBER(FIND(INDEX($T$2:$T$7,$U$1),$P2871))),
        IF(
            $U$17="기타", AND($P2871&lt;&gt;"", $P2871&lt;&gt;"...", $P2871&lt;&gt;"입력오류", NOT(ISNUMBER(FIND($T$21:$T$34,$P2871)))),
            AND($P2871&lt;&gt;"", $P2871&lt;&gt;"...", $P2871&lt;&gt;"입력오류", $T$19=$P2871)
        )
    )
)</f>
        <v>0</v>
      </c>
    </row>
    <row r="2872" spans="1:17">
      <c r="A2872" t="s">
        <v>6080</v>
      </c>
      <c r="B2872" t="s">
        <v>6081</v>
      </c>
      <c r="I2872">
        <f t="shared" si="133"/>
        <v>2871</v>
      </c>
      <c r="J2872">
        <f t="shared" si="134"/>
        <v>2871</v>
      </c>
      <c r="K2872">
        <f t="shared" si="132"/>
        <v>1</v>
      </c>
      <c r="L2872" t="b">
        <f>COUNTIF($N$2:N2872, N2872)=1</f>
        <v>1</v>
      </c>
      <c r="M2872" s="37">
        <f>IF( $Q2872, MAX($M$1:M2871)+1, 0)</f>
        <v>0</v>
      </c>
      <c r="N2872" t="str" cm="1">
        <f t="array" ref="N2872">INDEX($A$9:$F$1048576, $J2872, $K2872 )</f>
        <v>70856</v>
      </c>
      <c r="O2872" t="str" cm="1">
        <f t="array" ref="O2872">INDEX($B$9:$F$1048576, $J2872, $K2872 )</f>
        <v>퍼스트파이브지제70차(유)1-31</v>
      </c>
      <c r="P2872" t="str" cm="1">
        <f t="array" ref="P2872">IF( $L2872, TRIM(_xll.IMDP("IR", $G$5&amp;$N2872, $G$6)), "" )</f>
        <v/>
      </c>
      <c r="Q2872" t="b" cm="1">
        <f t="array" ref="Q2872">IF(
    $U$1=1, AND($P2872&lt;&gt;"", $P2872&lt;&gt;"...", $P2872&lt;&gt;"입력오류"),
    IF(
        $U$18=1, AND($P2872&lt;&gt;"", $P2872&lt;&gt;"...", $P2872&lt;&gt;"입력오류", ISNUMBER(FIND(INDEX($T$2:$T$7,$U$1),$P2872))),
        IF(
            $U$17="기타", AND($P2872&lt;&gt;"", $P2872&lt;&gt;"...", $P2872&lt;&gt;"입력오류", NOT(ISNUMBER(FIND($T$21:$T$34,$P2872)))),
            AND($P2872&lt;&gt;"", $P2872&lt;&gt;"...", $P2872&lt;&gt;"입력오류", $T$19=$P2872)
        )
    )
)</f>
        <v>0</v>
      </c>
    </row>
    <row r="2873" spans="1:17">
      <c r="A2873" t="s">
        <v>6082</v>
      </c>
      <c r="B2873" t="s">
        <v>6083</v>
      </c>
      <c r="I2873">
        <f t="shared" si="133"/>
        <v>2872</v>
      </c>
      <c r="J2873">
        <f t="shared" si="134"/>
        <v>2872</v>
      </c>
      <c r="K2873">
        <f t="shared" si="132"/>
        <v>1</v>
      </c>
      <c r="L2873" t="b">
        <f>COUNTIF($N$2:N2873, N2873)=1</f>
        <v>1</v>
      </c>
      <c r="M2873" s="37">
        <f>IF( $Q2873, MAX($M$1:M2872)+1, 0)</f>
        <v>0</v>
      </c>
      <c r="N2873" t="str" cm="1">
        <f t="array" ref="N2873">INDEX($A$9:$F$1048576, $J2873, $K2873 )</f>
        <v>70857</v>
      </c>
      <c r="O2873" t="str" cm="1">
        <f t="array" ref="O2873">INDEX($B$9:$F$1048576, $J2873, $K2873 )</f>
        <v>퍼스트파이브지제70차(유)1-32</v>
      </c>
      <c r="P2873" t="str" cm="1">
        <f t="array" ref="P2873">IF( $L2873, TRIM(_xll.IMDP("IR", $G$5&amp;$N2873, $G$6)), "" )</f>
        <v/>
      </c>
      <c r="Q2873" t="b" cm="1">
        <f t="array" ref="Q2873">IF(
    $U$1=1, AND($P2873&lt;&gt;"", $P2873&lt;&gt;"...", $P2873&lt;&gt;"입력오류"),
    IF(
        $U$18=1, AND($P2873&lt;&gt;"", $P2873&lt;&gt;"...", $P2873&lt;&gt;"입력오류", ISNUMBER(FIND(INDEX($T$2:$T$7,$U$1),$P2873))),
        IF(
            $U$17="기타", AND($P2873&lt;&gt;"", $P2873&lt;&gt;"...", $P2873&lt;&gt;"입력오류", NOT(ISNUMBER(FIND($T$21:$T$34,$P2873)))),
            AND($P2873&lt;&gt;"", $P2873&lt;&gt;"...", $P2873&lt;&gt;"입력오류", $T$19=$P2873)
        )
    )
)</f>
        <v>0</v>
      </c>
    </row>
    <row r="2874" spans="1:17">
      <c r="A2874" t="s">
        <v>6084</v>
      </c>
      <c r="B2874" t="s">
        <v>6085</v>
      </c>
      <c r="I2874">
        <f t="shared" si="133"/>
        <v>2873</v>
      </c>
      <c r="J2874">
        <f t="shared" si="134"/>
        <v>2873</v>
      </c>
      <c r="K2874">
        <f t="shared" si="132"/>
        <v>1</v>
      </c>
      <c r="L2874" t="b">
        <f>COUNTIF($N$2:N2874, N2874)=1</f>
        <v>1</v>
      </c>
      <c r="M2874" s="37">
        <f>IF( $Q2874, MAX($M$1:M2873)+1, 0)</f>
        <v>0</v>
      </c>
      <c r="N2874" t="str" cm="1">
        <f t="array" ref="N2874">INDEX($A$9:$F$1048576, $J2874, $K2874 )</f>
        <v>70858</v>
      </c>
      <c r="O2874" t="str" cm="1">
        <f t="array" ref="O2874">INDEX($B$9:$F$1048576, $J2874, $K2874 )</f>
        <v>신한사랑제12차(유)2</v>
      </c>
      <c r="P2874" t="str" cm="1">
        <f t="array" ref="P2874">IF( $L2874, TRIM(_xll.IMDP("IR", $G$5&amp;$N2874, $G$6)), "" )</f>
        <v/>
      </c>
      <c r="Q2874" t="b" cm="1">
        <f t="array" ref="Q2874">IF(
    $U$1=1, AND($P2874&lt;&gt;"", $P2874&lt;&gt;"...", $P2874&lt;&gt;"입력오류"),
    IF(
        $U$18=1, AND($P2874&lt;&gt;"", $P2874&lt;&gt;"...", $P2874&lt;&gt;"입력오류", ISNUMBER(FIND(INDEX($T$2:$T$7,$U$1),$P2874))),
        IF(
            $U$17="기타", AND($P2874&lt;&gt;"", $P2874&lt;&gt;"...", $P2874&lt;&gt;"입력오류", NOT(ISNUMBER(FIND($T$21:$T$34,$P2874)))),
            AND($P2874&lt;&gt;"", $P2874&lt;&gt;"...", $P2874&lt;&gt;"입력오류", $T$19=$P2874)
        )
    )
)</f>
        <v>0</v>
      </c>
    </row>
    <row r="2875" spans="1:17">
      <c r="A2875" t="s">
        <v>6086</v>
      </c>
      <c r="B2875" t="s">
        <v>6087</v>
      </c>
      <c r="I2875">
        <f t="shared" si="133"/>
        <v>2874</v>
      </c>
      <c r="J2875">
        <f t="shared" si="134"/>
        <v>2874</v>
      </c>
      <c r="K2875">
        <f t="shared" si="132"/>
        <v>1</v>
      </c>
      <c r="L2875" t="b">
        <f>COUNTIF($N$2:N2875, N2875)=1</f>
        <v>1</v>
      </c>
      <c r="M2875" s="37">
        <f>IF( $Q2875, MAX($M$1:M2874)+1, 0)</f>
        <v>0</v>
      </c>
      <c r="N2875" t="str" cm="1">
        <f t="array" ref="N2875">INDEX($A$9:$F$1048576, $J2875, $K2875 )</f>
        <v>70859</v>
      </c>
      <c r="O2875" t="str" cm="1">
        <f t="array" ref="O2875">INDEX($B$9:$F$1048576, $J2875, $K2875 )</f>
        <v>프리미엄제1차(유)3-2</v>
      </c>
      <c r="P2875" t="str" cm="1">
        <f t="array" ref="P2875">IF( $L2875, TRIM(_xll.IMDP("IR", $G$5&amp;$N2875, $G$6)), "" )</f>
        <v/>
      </c>
      <c r="Q2875" t="b" cm="1">
        <f t="array" ref="Q2875">IF(
    $U$1=1, AND($P2875&lt;&gt;"", $P2875&lt;&gt;"...", $P2875&lt;&gt;"입력오류"),
    IF(
        $U$18=1, AND($P2875&lt;&gt;"", $P2875&lt;&gt;"...", $P2875&lt;&gt;"입력오류", ISNUMBER(FIND(INDEX($T$2:$T$7,$U$1),$P2875))),
        IF(
            $U$17="기타", AND($P2875&lt;&gt;"", $P2875&lt;&gt;"...", $P2875&lt;&gt;"입력오류", NOT(ISNUMBER(FIND($T$21:$T$34,$P2875)))),
            AND($P2875&lt;&gt;"", $P2875&lt;&gt;"...", $P2875&lt;&gt;"입력오류", $T$19=$P2875)
        )
    )
)</f>
        <v>0</v>
      </c>
    </row>
    <row r="2876" spans="1:17">
      <c r="A2876" t="s">
        <v>6088</v>
      </c>
      <c r="B2876" t="s">
        <v>6089</v>
      </c>
      <c r="I2876">
        <f t="shared" si="133"/>
        <v>2875</v>
      </c>
      <c r="J2876">
        <f t="shared" si="134"/>
        <v>2875</v>
      </c>
      <c r="K2876">
        <f t="shared" si="132"/>
        <v>1</v>
      </c>
      <c r="L2876" t="b">
        <f>COUNTIF($N$2:N2876, N2876)=1</f>
        <v>1</v>
      </c>
      <c r="M2876" s="37">
        <f>IF( $Q2876, MAX($M$1:M2875)+1, 0)</f>
        <v>0</v>
      </c>
      <c r="N2876" t="str" cm="1">
        <f t="array" ref="N2876">INDEX($A$9:$F$1048576, $J2876, $K2876 )</f>
        <v>70869</v>
      </c>
      <c r="O2876" t="str" cm="1">
        <f t="array" ref="O2876">INDEX($B$9:$F$1048576, $J2876, $K2876 )</f>
        <v>주택금융공사MBS2023-24(1-1)</v>
      </c>
      <c r="P2876" t="str" cm="1">
        <f t="array" ref="P2876">IF( $L2876, TRIM(_xll.IMDP("IR", $G$5&amp;$N2876, $G$6)), "" )</f>
        <v/>
      </c>
      <c r="Q2876" t="b" cm="1">
        <f t="array" ref="Q2876">IF(
    $U$1=1, AND($P2876&lt;&gt;"", $P2876&lt;&gt;"...", $P2876&lt;&gt;"입력오류"),
    IF(
        $U$18=1, AND($P2876&lt;&gt;"", $P2876&lt;&gt;"...", $P2876&lt;&gt;"입력오류", ISNUMBER(FIND(INDEX($T$2:$T$7,$U$1),$P2876))),
        IF(
            $U$17="기타", AND($P2876&lt;&gt;"", $P2876&lt;&gt;"...", $P2876&lt;&gt;"입력오류", NOT(ISNUMBER(FIND($T$21:$T$34,$P2876)))),
            AND($P2876&lt;&gt;"", $P2876&lt;&gt;"...", $P2876&lt;&gt;"입력오류", $T$19=$P2876)
        )
    )
)</f>
        <v>0</v>
      </c>
    </row>
    <row r="2877" spans="1:17">
      <c r="A2877" t="s">
        <v>6090</v>
      </c>
      <c r="B2877" t="s">
        <v>6091</v>
      </c>
      <c r="I2877">
        <f t="shared" si="133"/>
        <v>2876</v>
      </c>
      <c r="J2877">
        <f t="shared" si="134"/>
        <v>2876</v>
      </c>
      <c r="K2877">
        <f t="shared" si="132"/>
        <v>1</v>
      </c>
      <c r="L2877" t="b">
        <f>COUNTIF($N$2:N2877, N2877)=1</f>
        <v>1</v>
      </c>
      <c r="M2877" s="37">
        <f>IF( $Q2877, MAX($M$1:M2876)+1, 0)</f>
        <v>0</v>
      </c>
      <c r="N2877" t="str" cm="1">
        <f t="array" ref="N2877">INDEX($A$9:$F$1048576, $J2877, $K2877 )</f>
        <v>70870</v>
      </c>
      <c r="O2877" t="str" cm="1">
        <f t="array" ref="O2877">INDEX($B$9:$F$1048576, $J2877, $K2877 )</f>
        <v>주택금융공사MBS2023-24(1-2)</v>
      </c>
      <c r="P2877" t="str" cm="1">
        <f t="array" ref="P2877">IF( $L2877, TRIM(_xll.IMDP("IR", $G$5&amp;$N2877, $G$6)), "" )</f>
        <v/>
      </c>
      <c r="Q2877" t="b" cm="1">
        <f t="array" ref="Q2877">IF(
    $U$1=1, AND($P2877&lt;&gt;"", $P2877&lt;&gt;"...", $P2877&lt;&gt;"입력오류"),
    IF(
        $U$18=1, AND($P2877&lt;&gt;"", $P2877&lt;&gt;"...", $P2877&lt;&gt;"입력오류", ISNUMBER(FIND(INDEX($T$2:$T$7,$U$1),$P2877))),
        IF(
            $U$17="기타", AND($P2877&lt;&gt;"", $P2877&lt;&gt;"...", $P2877&lt;&gt;"입력오류", NOT(ISNUMBER(FIND($T$21:$T$34,$P2877)))),
            AND($P2877&lt;&gt;"", $P2877&lt;&gt;"...", $P2877&lt;&gt;"입력오류", $T$19=$P2877)
        )
    )
)</f>
        <v>0</v>
      </c>
    </row>
    <row r="2878" spans="1:17">
      <c r="A2878" t="s">
        <v>6092</v>
      </c>
      <c r="B2878" t="s">
        <v>6093</v>
      </c>
      <c r="I2878">
        <f t="shared" si="133"/>
        <v>2877</v>
      </c>
      <c r="J2878">
        <f t="shared" si="134"/>
        <v>2877</v>
      </c>
      <c r="K2878">
        <f t="shared" si="132"/>
        <v>1</v>
      </c>
      <c r="L2878" t="b">
        <f>COUNTIF($N$2:N2878, N2878)=1</f>
        <v>1</v>
      </c>
      <c r="M2878" s="37">
        <f>IF( $Q2878, MAX($M$1:M2877)+1, 0)</f>
        <v>0</v>
      </c>
      <c r="N2878" t="str" cm="1">
        <f t="array" ref="N2878">INDEX($A$9:$F$1048576, $J2878, $K2878 )</f>
        <v>70871</v>
      </c>
      <c r="O2878" t="str" cm="1">
        <f t="array" ref="O2878">INDEX($B$9:$F$1048576, $J2878, $K2878 )</f>
        <v>주택금융공사MBS2023-24(1-3)</v>
      </c>
      <c r="P2878" t="str" cm="1">
        <f t="array" ref="P2878">IF( $L2878, TRIM(_xll.IMDP("IR", $G$5&amp;$N2878, $G$6)), "" )</f>
        <v/>
      </c>
      <c r="Q2878" t="b" cm="1">
        <f t="array" ref="Q2878">IF(
    $U$1=1, AND($P2878&lt;&gt;"", $P2878&lt;&gt;"...", $P2878&lt;&gt;"입력오류"),
    IF(
        $U$18=1, AND($P2878&lt;&gt;"", $P2878&lt;&gt;"...", $P2878&lt;&gt;"입력오류", ISNUMBER(FIND(INDEX($T$2:$T$7,$U$1),$P2878))),
        IF(
            $U$17="기타", AND($P2878&lt;&gt;"", $P2878&lt;&gt;"...", $P2878&lt;&gt;"입력오류", NOT(ISNUMBER(FIND($T$21:$T$34,$P2878)))),
            AND($P2878&lt;&gt;"", $P2878&lt;&gt;"...", $P2878&lt;&gt;"입력오류", $T$19=$P2878)
        )
    )
)</f>
        <v>0</v>
      </c>
    </row>
    <row r="2879" spans="1:17">
      <c r="A2879" t="s">
        <v>6094</v>
      </c>
      <c r="B2879" t="s">
        <v>6095</v>
      </c>
      <c r="I2879">
        <f t="shared" si="133"/>
        <v>2878</v>
      </c>
      <c r="J2879">
        <f t="shared" si="134"/>
        <v>2878</v>
      </c>
      <c r="K2879">
        <f t="shared" si="132"/>
        <v>1</v>
      </c>
      <c r="L2879" t="b">
        <f>COUNTIF($N$2:N2879, N2879)=1</f>
        <v>1</v>
      </c>
      <c r="M2879" s="37">
        <f>IF( $Q2879, MAX($M$1:M2878)+1, 0)</f>
        <v>0</v>
      </c>
      <c r="N2879" t="str" cm="1">
        <f t="array" ref="N2879">INDEX($A$9:$F$1048576, $J2879, $K2879 )</f>
        <v>70872</v>
      </c>
      <c r="O2879" t="str" cm="1">
        <f t="array" ref="O2879">INDEX($B$9:$F$1048576, $J2879, $K2879 )</f>
        <v>주택금융공사MBS2023-24(1-4)</v>
      </c>
      <c r="P2879" t="str" cm="1">
        <f t="array" ref="P2879">IF( $L2879, TRIM(_xll.IMDP("IR", $G$5&amp;$N2879, $G$6)), "" )</f>
        <v/>
      </c>
      <c r="Q2879" t="b" cm="1">
        <f t="array" ref="Q2879">IF(
    $U$1=1, AND($P2879&lt;&gt;"", $P2879&lt;&gt;"...", $P2879&lt;&gt;"입력오류"),
    IF(
        $U$18=1, AND($P2879&lt;&gt;"", $P2879&lt;&gt;"...", $P2879&lt;&gt;"입력오류", ISNUMBER(FIND(INDEX($T$2:$T$7,$U$1),$P2879))),
        IF(
            $U$17="기타", AND($P2879&lt;&gt;"", $P2879&lt;&gt;"...", $P2879&lt;&gt;"입력오류", NOT(ISNUMBER(FIND($T$21:$T$34,$P2879)))),
            AND($P2879&lt;&gt;"", $P2879&lt;&gt;"...", $P2879&lt;&gt;"입력오류", $T$19=$P2879)
        )
    )
)</f>
        <v>0</v>
      </c>
    </row>
    <row r="2880" spans="1:17">
      <c r="A2880" t="s">
        <v>6096</v>
      </c>
      <c r="B2880" t="s">
        <v>6097</v>
      </c>
      <c r="I2880">
        <f t="shared" si="133"/>
        <v>2879</v>
      </c>
      <c r="J2880">
        <f t="shared" si="134"/>
        <v>2879</v>
      </c>
      <c r="K2880">
        <f t="shared" si="132"/>
        <v>1</v>
      </c>
      <c r="L2880" t="b">
        <f>COUNTIF($N$2:N2880, N2880)=1</f>
        <v>1</v>
      </c>
      <c r="M2880" s="37">
        <f>IF( $Q2880, MAX($M$1:M2879)+1, 0)</f>
        <v>0</v>
      </c>
      <c r="N2880" t="str" cm="1">
        <f t="array" ref="N2880">INDEX($A$9:$F$1048576, $J2880, $K2880 )</f>
        <v>70873</v>
      </c>
      <c r="O2880" t="str" cm="1">
        <f t="array" ref="O2880">INDEX($B$9:$F$1048576, $J2880, $K2880 )</f>
        <v>주택금융공사MBS2023-24(1-5)</v>
      </c>
      <c r="P2880" t="str" cm="1">
        <f t="array" ref="P2880">IF( $L2880, TRIM(_xll.IMDP("IR", $G$5&amp;$N2880, $G$6)), "" )</f>
        <v/>
      </c>
      <c r="Q2880" t="b" cm="1">
        <f t="array" ref="Q2880">IF(
    $U$1=1, AND($P2880&lt;&gt;"", $P2880&lt;&gt;"...", $P2880&lt;&gt;"입력오류"),
    IF(
        $U$18=1, AND($P2880&lt;&gt;"", $P2880&lt;&gt;"...", $P2880&lt;&gt;"입력오류", ISNUMBER(FIND(INDEX($T$2:$T$7,$U$1),$P2880))),
        IF(
            $U$17="기타", AND($P2880&lt;&gt;"", $P2880&lt;&gt;"...", $P2880&lt;&gt;"입력오류", NOT(ISNUMBER(FIND($T$21:$T$34,$P2880)))),
            AND($P2880&lt;&gt;"", $P2880&lt;&gt;"...", $P2880&lt;&gt;"입력오류", $T$19=$P2880)
        )
    )
)</f>
        <v>0</v>
      </c>
    </row>
    <row r="2881" spans="1:17">
      <c r="A2881" t="s">
        <v>6098</v>
      </c>
      <c r="B2881" t="s">
        <v>6099</v>
      </c>
      <c r="I2881">
        <f t="shared" si="133"/>
        <v>2880</v>
      </c>
      <c r="J2881">
        <f t="shared" si="134"/>
        <v>2880</v>
      </c>
      <c r="K2881">
        <f t="shared" si="132"/>
        <v>1</v>
      </c>
      <c r="L2881" t="b">
        <f>COUNTIF($N$2:N2881, N2881)=1</f>
        <v>1</v>
      </c>
      <c r="M2881" s="37">
        <f>IF( $Q2881, MAX($M$1:M2880)+1, 0)</f>
        <v>0</v>
      </c>
      <c r="N2881" t="str" cm="1">
        <f t="array" ref="N2881">INDEX($A$9:$F$1048576, $J2881, $K2881 )</f>
        <v>70874</v>
      </c>
      <c r="O2881" t="str" cm="1">
        <f t="array" ref="O2881">INDEX($B$9:$F$1048576, $J2881, $K2881 )</f>
        <v>주택금융공사MBS2023-24(1-6)</v>
      </c>
      <c r="P2881" t="str" cm="1">
        <f t="array" ref="P2881">IF( $L2881, TRIM(_xll.IMDP("IR", $G$5&amp;$N2881, $G$6)), "" )</f>
        <v/>
      </c>
      <c r="Q2881" t="b" cm="1">
        <f t="array" ref="Q2881">IF(
    $U$1=1, AND($P2881&lt;&gt;"", $P2881&lt;&gt;"...", $P2881&lt;&gt;"입력오류"),
    IF(
        $U$18=1, AND($P2881&lt;&gt;"", $P2881&lt;&gt;"...", $P2881&lt;&gt;"입력오류", ISNUMBER(FIND(INDEX($T$2:$T$7,$U$1),$P2881))),
        IF(
            $U$17="기타", AND($P2881&lt;&gt;"", $P2881&lt;&gt;"...", $P2881&lt;&gt;"입력오류", NOT(ISNUMBER(FIND($T$21:$T$34,$P2881)))),
            AND($P2881&lt;&gt;"", $P2881&lt;&gt;"...", $P2881&lt;&gt;"입력오류", $T$19=$P2881)
        )
    )
)</f>
        <v>0</v>
      </c>
    </row>
    <row r="2882" spans="1:17">
      <c r="A2882" t="s">
        <v>6100</v>
      </c>
      <c r="B2882" t="s">
        <v>6101</v>
      </c>
      <c r="I2882">
        <f t="shared" si="133"/>
        <v>2881</v>
      </c>
      <c r="J2882">
        <f t="shared" si="134"/>
        <v>2881</v>
      </c>
      <c r="K2882">
        <f t="shared" ref="K2882:K2945" si="135">IF( $I2882&gt;$G$4, NA(), IF($I2882&gt;$G$3, 5, IF($I2882&gt;$G$2, 3, 1 ) ) )</f>
        <v>1</v>
      </c>
      <c r="L2882" t="b">
        <f>COUNTIF($N$2:N2882, N2882)=1</f>
        <v>1</v>
      </c>
      <c r="M2882" s="37">
        <f>IF( $Q2882, MAX($M$1:M2881)+1, 0)</f>
        <v>0</v>
      </c>
      <c r="N2882" t="str" cm="1">
        <f t="array" ref="N2882">INDEX($A$9:$F$1048576, $J2882, $K2882 )</f>
        <v>70875</v>
      </c>
      <c r="O2882" t="str" cm="1">
        <f t="array" ref="O2882">INDEX($B$9:$F$1048576, $J2882, $K2882 )</f>
        <v>주택금융공사MBS2023-24(1-7)</v>
      </c>
      <c r="P2882" t="str" cm="1">
        <f t="array" ref="P2882">IF( $L2882, TRIM(_xll.IMDP("IR", $G$5&amp;$N2882, $G$6)), "" )</f>
        <v/>
      </c>
      <c r="Q2882" t="b" cm="1">
        <f t="array" ref="Q2882">IF(
    $U$1=1, AND($P2882&lt;&gt;"", $P2882&lt;&gt;"...", $P2882&lt;&gt;"입력오류"),
    IF(
        $U$18=1, AND($P2882&lt;&gt;"", $P2882&lt;&gt;"...", $P2882&lt;&gt;"입력오류", ISNUMBER(FIND(INDEX($T$2:$T$7,$U$1),$P2882))),
        IF(
            $U$17="기타", AND($P2882&lt;&gt;"", $P2882&lt;&gt;"...", $P2882&lt;&gt;"입력오류", NOT(ISNUMBER(FIND($T$21:$T$34,$P2882)))),
            AND($P2882&lt;&gt;"", $P2882&lt;&gt;"...", $P2882&lt;&gt;"입력오류", $T$19=$P2882)
        )
    )
)</f>
        <v>0</v>
      </c>
    </row>
    <row r="2883" spans="1:17">
      <c r="A2883" t="s">
        <v>6102</v>
      </c>
      <c r="B2883" t="s">
        <v>6103</v>
      </c>
      <c r="I2883">
        <f t="shared" ref="I2883:I2946" si="136">ROW()-1</f>
        <v>2882</v>
      </c>
      <c r="J2883">
        <f t="shared" ref="J2883:J2946" si="137">IF( $I2883&gt;$G$4, NA(), IF($I2883&gt;$G$3, $I2883-$G$3, IF($I2883&gt;$G$2, $I2883-$G$2, $I2883 ) ) )</f>
        <v>2882</v>
      </c>
      <c r="K2883">
        <f t="shared" si="135"/>
        <v>1</v>
      </c>
      <c r="L2883" t="b">
        <f>COUNTIF($N$2:N2883, N2883)=1</f>
        <v>1</v>
      </c>
      <c r="M2883" s="37">
        <f>IF( $Q2883, MAX($M$1:M2882)+1, 0)</f>
        <v>0</v>
      </c>
      <c r="N2883" t="str" cm="1">
        <f t="array" ref="N2883">INDEX($A$9:$F$1048576, $J2883, $K2883 )</f>
        <v>70876</v>
      </c>
      <c r="O2883" t="str" cm="1">
        <f t="array" ref="O2883">INDEX($B$9:$F$1048576, $J2883, $K2883 )</f>
        <v>주택금융공사MBS2023-24(1-8)</v>
      </c>
      <c r="P2883" t="str" cm="1">
        <f t="array" ref="P2883">IF( $L2883, TRIM(_xll.IMDP("IR", $G$5&amp;$N2883, $G$6)), "" )</f>
        <v/>
      </c>
      <c r="Q2883" t="b" cm="1">
        <f t="array" ref="Q2883">IF(
    $U$1=1, AND($P2883&lt;&gt;"", $P2883&lt;&gt;"...", $P2883&lt;&gt;"입력오류"),
    IF(
        $U$18=1, AND($P2883&lt;&gt;"", $P2883&lt;&gt;"...", $P2883&lt;&gt;"입력오류", ISNUMBER(FIND(INDEX($T$2:$T$7,$U$1),$P2883))),
        IF(
            $U$17="기타", AND($P2883&lt;&gt;"", $P2883&lt;&gt;"...", $P2883&lt;&gt;"입력오류", NOT(ISNUMBER(FIND($T$21:$T$34,$P2883)))),
            AND($P2883&lt;&gt;"", $P2883&lt;&gt;"...", $P2883&lt;&gt;"입력오류", $T$19=$P2883)
        )
    )
)</f>
        <v>0</v>
      </c>
    </row>
    <row r="2884" spans="1:17">
      <c r="A2884" t="s">
        <v>6104</v>
      </c>
      <c r="B2884" t="s">
        <v>6105</v>
      </c>
      <c r="I2884">
        <f t="shared" si="136"/>
        <v>2883</v>
      </c>
      <c r="J2884">
        <f t="shared" si="137"/>
        <v>2883</v>
      </c>
      <c r="K2884">
        <f t="shared" si="135"/>
        <v>1</v>
      </c>
      <c r="L2884" t="b">
        <f>COUNTIF($N$2:N2884, N2884)=1</f>
        <v>1</v>
      </c>
      <c r="M2884" s="37">
        <f>IF( $Q2884, MAX($M$1:M2883)+1, 0)</f>
        <v>0</v>
      </c>
      <c r="N2884" t="str" cm="1">
        <f t="array" ref="N2884">INDEX($A$9:$F$1048576, $J2884, $K2884 )</f>
        <v>70877</v>
      </c>
      <c r="O2884" t="str" cm="1">
        <f t="array" ref="O2884">INDEX($B$9:$F$1048576, $J2884, $K2884 )</f>
        <v>주택금융공사MBS2023-24(1-9)</v>
      </c>
      <c r="P2884" t="str" cm="1">
        <f t="array" ref="P2884">IF( $L2884, TRIM(_xll.IMDP("IR", $G$5&amp;$N2884, $G$6)), "" )</f>
        <v/>
      </c>
      <c r="Q2884" t="b" cm="1">
        <f t="array" ref="Q2884">IF(
    $U$1=1, AND($P2884&lt;&gt;"", $P2884&lt;&gt;"...", $P2884&lt;&gt;"입력오류"),
    IF(
        $U$18=1, AND($P2884&lt;&gt;"", $P2884&lt;&gt;"...", $P2884&lt;&gt;"입력오류", ISNUMBER(FIND(INDEX($T$2:$T$7,$U$1),$P2884))),
        IF(
            $U$17="기타", AND($P2884&lt;&gt;"", $P2884&lt;&gt;"...", $P2884&lt;&gt;"입력오류", NOT(ISNUMBER(FIND($T$21:$T$34,$P2884)))),
            AND($P2884&lt;&gt;"", $P2884&lt;&gt;"...", $P2884&lt;&gt;"입력오류", $T$19=$P2884)
        )
    )
)</f>
        <v>0</v>
      </c>
    </row>
    <row r="2885" spans="1:17">
      <c r="A2885" t="s">
        <v>6106</v>
      </c>
      <c r="B2885" t="s">
        <v>6107</v>
      </c>
      <c r="I2885">
        <f t="shared" si="136"/>
        <v>2884</v>
      </c>
      <c r="J2885">
        <f t="shared" si="137"/>
        <v>2884</v>
      </c>
      <c r="K2885">
        <f t="shared" si="135"/>
        <v>1</v>
      </c>
      <c r="L2885" t="b">
        <f>COUNTIF($N$2:N2885, N2885)=1</f>
        <v>1</v>
      </c>
      <c r="M2885" s="37">
        <f>IF( $Q2885, MAX($M$1:M2884)+1, 0)</f>
        <v>0</v>
      </c>
      <c r="N2885" t="str" cm="1">
        <f t="array" ref="N2885">INDEX($A$9:$F$1048576, $J2885, $K2885 )</f>
        <v>70884</v>
      </c>
      <c r="O2885" t="str" cm="1">
        <f t="array" ref="O2885">INDEX($B$9:$F$1048576, $J2885, $K2885 )</f>
        <v>신한사랑제12차(유)3</v>
      </c>
      <c r="P2885" t="str" cm="1">
        <f t="array" ref="P2885">IF( $L2885, TRIM(_xll.IMDP("IR", $G$5&amp;$N2885, $G$6)), "" )</f>
        <v/>
      </c>
      <c r="Q2885" t="b" cm="1">
        <f t="array" ref="Q2885">IF(
    $U$1=1, AND($P2885&lt;&gt;"", $P2885&lt;&gt;"...", $P2885&lt;&gt;"입력오류"),
    IF(
        $U$18=1, AND($P2885&lt;&gt;"", $P2885&lt;&gt;"...", $P2885&lt;&gt;"입력오류", ISNUMBER(FIND(INDEX($T$2:$T$7,$U$1),$P2885))),
        IF(
            $U$17="기타", AND($P2885&lt;&gt;"", $P2885&lt;&gt;"...", $P2885&lt;&gt;"입력오류", NOT(ISNUMBER(FIND($T$21:$T$34,$P2885)))),
            AND($P2885&lt;&gt;"", $P2885&lt;&gt;"...", $P2885&lt;&gt;"입력오류", $T$19=$P2885)
        )
    )
)</f>
        <v>0</v>
      </c>
    </row>
    <row r="2886" spans="1:17">
      <c r="A2886" t="s">
        <v>6108</v>
      </c>
      <c r="B2886" t="s">
        <v>6109</v>
      </c>
      <c r="I2886">
        <f t="shared" si="136"/>
        <v>2885</v>
      </c>
      <c r="J2886">
        <f t="shared" si="137"/>
        <v>2885</v>
      </c>
      <c r="K2886">
        <f t="shared" si="135"/>
        <v>1</v>
      </c>
      <c r="L2886" t="b">
        <f>COUNTIF($N$2:N2886, N2886)=1</f>
        <v>1</v>
      </c>
      <c r="M2886" s="37">
        <f>IF( $Q2886, MAX($M$1:M2885)+1, 0)</f>
        <v>0</v>
      </c>
      <c r="N2886" t="str" cm="1">
        <f t="array" ref="N2886">INDEX($A$9:$F$1048576, $J2886, $K2886 )</f>
        <v>70886</v>
      </c>
      <c r="O2886" t="str" cm="1">
        <f t="array" ref="O2886">INDEX($B$9:$F$1048576, $J2886, $K2886 )</f>
        <v>상봉제1차(유)1</v>
      </c>
      <c r="P2886" t="str" cm="1">
        <f t="array" ref="P2886">IF( $L2886, TRIM(_xll.IMDP("IR", $G$5&amp;$N2886, $G$6)), "" )</f>
        <v/>
      </c>
      <c r="Q2886" t="b" cm="1">
        <f t="array" ref="Q2886">IF(
    $U$1=1, AND($P2886&lt;&gt;"", $P2886&lt;&gt;"...", $P2886&lt;&gt;"입력오류"),
    IF(
        $U$18=1, AND($P2886&lt;&gt;"", $P2886&lt;&gt;"...", $P2886&lt;&gt;"입력오류", ISNUMBER(FIND(INDEX($T$2:$T$7,$U$1),$P2886))),
        IF(
            $U$17="기타", AND($P2886&lt;&gt;"", $P2886&lt;&gt;"...", $P2886&lt;&gt;"입력오류", NOT(ISNUMBER(FIND($T$21:$T$34,$P2886)))),
            AND($P2886&lt;&gt;"", $P2886&lt;&gt;"...", $P2886&lt;&gt;"입력오류", $T$19=$P2886)
        )
    )
)</f>
        <v>0</v>
      </c>
    </row>
    <row r="2887" spans="1:17">
      <c r="A2887" t="s">
        <v>6110</v>
      </c>
      <c r="B2887" t="s">
        <v>6111</v>
      </c>
      <c r="I2887">
        <f t="shared" si="136"/>
        <v>2886</v>
      </c>
      <c r="J2887">
        <f t="shared" si="137"/>
        <v>2886</v>
      </c>
      <c r="K2887">
        <f t="shared" si="135"/>
        <v>1</v>
      </c>
      <c r="L2887" t="b">
        <f>COUNTIF($N$2:N2887, N2887)=1</f>
        <v>1</v>
      </c>
      <c r="M2887" s="37">
        <f>IF( $Q2887, MAX($M$1:M2886)+1, 0)</f>
        <v>0</v>
      </c>
      <c r="N2887" t="str" cm="1">
        <f t="array" ref="N2887">INDEX($A$9:$F$1048576, $J2887, $K2887 )</f>
        <v>70887</v>
      </c>
      <c r="O2887" t="str" cm="1">
        <f t="array" ref="O2887">INDEX($B$9:$F$1048576, $J2887, $K2887 )</f>
        <v>신한챔피온제17차(유)1-4</v>
      </c>
      <c r="P2887" t="str" cm="1">
        <f t="array" ref="P2887">IF( $L2887, TRIM(_xll.IMDP("IR", $G$5&amp;$N2887, $G$6)), "" )</f>
        <v/>
      </c>
      <c r="Q2887" t="b" cm="1">
        <f t="array" ref="Q2887">IF(
    $U$1=1, AND($P2887&lt;&gt;"", $P2887&lt;&gt;"...", $P2887&lt;&gt;"입력오류"),
    IF(
        $U$18=1, AND($P2887&lt;&gt;"", $P2887&lt;&gt;"...", $P2887&lt;&gt;"입력오류", ISNUMBER(FIND(INDEX($T$2:$T$7,$U$1),$P2887))),
        IF(
            $U$17="기타", AND($P2887&lt;&gt;"", $P2887&lt;&gt;"...", $P2887&lt;&gt;"입력오류", NOT(ISNUMBER(FIND($T$21:$T$34,$P2887)))),
            AND($P2887&lt;&gt;"", $P2887&lt;&gt;"...", $P2887&lt;&gt;"입력오류", $T$19=$P2887)
        )
    )
)</f>
        <v>0</v>
      </c>
    </row>
    <row r="2888" spans="1:17">
      <c r="A2888" t="s">
        <v>6112</v>
      </c>
      <c r="B2888" t="s">
        <v>6113</v>
      </c>
      <c r="I2888">
        <f t="shared" si="136"/>
        <v>2887</v>
      </c>
      <c r="J2888">
        <f t="shared" si="137"/>
        <v>2887</v>
      </c>
      <c r="K2888">
        <f t="shared" si="135"/>
        <v>1</v>
      </c>
      <c r="L2888" t="b">
        <f>COUNTIF($N$2:N2888, N2888)=1</f>
        <v>1</v>
      </c>
      <c r="M2888" s="37">
        <f>IF( $Q2888, MAX($M$1:M2887)+1, 0)</f>
        <v>0</v>
      </c>
      <c r="N2888" t="str" cm="1">
        <f t="array" ref="N2888">INDEX($A$9:$F$1048576, $J2888, $K2888 )</f>
        <v>70899</v>
      </c>
      <c r="O2888" t="str" cm="1">
        <f t="array" ref="O2888">INDEX($B$9:$F$1048576, $J2888, $K2888 )</f>
        <v>국민챔피온제13차(유)2-3</v>
      </c>
      <c r="P2888" t="str" cm="1">
        <f t="array" ref="P2888">IF( $L2888, TRIM(_xll.IMDP("IR", $G$5&amp;$N2888, $G$6)), "" )</f>
        <v/>
      </c>
      <c r="Q2888" t="b" cm="1">
        <f t="array" ref="Q2888">IF(
    $U$1=1, AND($P2888&lt;&gt;"", $P2888&lt;&gt;"...", $P2888&lt;&gt;"입력오류"),
    IF(
        $U$18=1, AND($P2888&lt;&gt;"", $P2888&lt;&gt;"...", $P2888&lt;&gt;"입력오류", ISNUMBER(FIND(INDEX($T$2:$T$7,$U$1),$P2888))),
        IF(
            $U$17="기타", AND($P2888&lt;&gt;"", $P2888&lt;&gt;"...", $P2888&lt;&gt;"입력오류", NOT(ISNUMBER(FIND($T$21:$T$34,$P2888)))),
            AND($P2888&lt;&gt;"", $P2888&lt;&gt;"...", $P2888&lt;&gt;"입력오류", $T$19=$P2888)
        )
    )
)</f>
        <v>0</v>
      </c>
    </row>
    <row r="2889" spans="1:17">
      <c r="A2889" t="s">
        <v>6114</v>
      </c>
      <c r="B2889" t="s">
        <v>6115</v>
      </c>
      <c r="I2889">
        <f t="shared" si="136"/>
        <v>2888</v>
      </c>
      <c r="J2889">
        <f t="shared" si="137"/>
        <v>2888</v>
      </c>
      <c r="K2889">
        <f t="shared" si="135"/>
        <v>1</v>
      </c>
      <c r="L2889" t="b">
        <f>COUNTIF($N$2:N2889, N2889)=1</f>
        <v>1</v>
      </c>
      <c r="M2889" s="37">
        <f>IF( $Q2889, MAX($M$1:M2888)+1, 0)</f>
        <v>0</v>
      </c>
      <c r="N2889" t="str" cm="1">
        <f t="array" ref="N2889">INDEX($A$9:$F$1048576, $J2889, $K2889 )</f>
        <v>70900</v>
      </c>
      <c r="O2889" t="str" cm="1">
        <f t="array" ref="O2889">INDEX($B$9:$F$1048576, $J2889, $K2889 )</f>
        <v>나무크레딧제9차(유)1</v>
      </c>
      <c r="P2889" t="str" cm="1">
        <f t="array" ref="P2889">IF( $L2889, TRIM(_xll.IMDP("IR", $G$5&amp;$N2889, $G$6)), "" )</f>
        <v/>
      </c>
      <c r="Q2889" t="b" cm="1">
        <f t="array" ref="Q2889">IF(
    $U$1=1, AND($P2889&lt;&gt;"", $P2889&lt;&gt;"...", $P2889&lt;&gt;"입력오류"),
    IF(
        $U$18=1, AND($P2889&lt;&gt;"", $P2889&lt;&gt;"...", $P2889&lt;&gt;"입력오류", ISNUMBER(FIND(INDEX($T$2:$T$7,$U$1),$P2889))),
        IF(
            $U$17="기타", AND($P2889&lt;&gt;"", $P2889&lt;&gt;"...", $P2889&lt;&gt;"입력오류", NOT(ISNUMBER(FIND($T$21:$T$34,$P2889)))),
            AND($P2889&lt;&gt;"", $P2889&lt;&gt;"...", $P2889&lt;&gt;"입력오류", $T$19=$P2889)
        )
    )
)</f>
        <v>0</v>
      </c>
    </row>
    <row r="2890" spans="1:17">
      <c r="A2890" t="s">
        <v>6116</v>
      </c>
      <c r="B2890" t="s">
        <v>6117</v>
      </c>
      <c r="I2890">
        <f t="shared" si="136"/>
        <v>2889</v>
      </c>
      <c r="J2890">
        <f t="shared" si="137"/>
        <v>2889</v>
      </c>
      <c r="K2890">
        <f t="shared" si="135"/>
        <v>1</v>
      </c>
      <c r="L2890" t="b">
        <f>COUNTIF($N$2:N2890, N2890)=1</f>
        <v>1</v>
      </c>
      <c r="M2890" s="37">
        <f>IF( $Q2890, MAX($M$1:M2889)+1, 0)</f>
        <v>0</v>
      </c>
      <c r="N2890" t="str" cm="1">
        <f t="array" ref="N2890">INDEX($A$9:$F$1048576, $J2890, $K2890 )</f>
        <v>70902</v>
      </c>
      <c r="O2890" t="str" cm="1">
        <f t="array" ref="O2890">INDEX($B$9:$F$1048576, $J2890, $K2890 )</f>
        <v>주택금융공사MBS2023-25(1-1)</v>
      </c>
      <c r="P2890" t="str" cm="1">
        <f t="array" ref="P2890">IF( $L2890, TRIM(_xll.IMDP("IR", $G$5&amp;$N2890, $G$6)), "" )</f>
        <v/>
      </c>
      <c r="Q2890" t="b" cm="1">
        <f t="array" ref="Q2890">IF(
    $U$1=1, AND($P2890&lt;&gt;"", $P2890&lt;&gt;"...", $P2890&lt;&gt;"입력오류"),
    IF(
        $U$18=1, AND($P2890&lt;&gt;"", $P2890&lt;&gt;"...", $P2890&lt;&gt;"입력오류", ISNUMBER(FIND(INDEX($T$2:$T$7,$U$1),$P2890))),
        IF(
            $U$17="기타", AND($P2890&lt;&gt;"", $P2890&lt;&gt;"...", $P2890&lt;&gt;"입력오류", NOT(ISNUMBER(FIND($T$21:$T$34,$P2890)))),
            AND($P2890&lt;&gt;"", $P2890&lt;&gt;"...", $P2890&lt;&gt;"입력오류", $T$19=$P2890)
        )
    )
)</f>
        <v>0</v>
      </c>
    </row>
    <row r="2891" spans="1:17">
      <c r="A2891" t="s">
        <v>6118</v>
      </c>
      <c r="B2891" t="s">
        <v>6119</v>
      </c>
      <c r="I2891">
        <f t="shared" si="136"/>
        <v>2890</v>
      </c>
      <c r="J2891">
        <f t="shared" si="137"/>
        <v>2890</v>
      </c>
      <c r="K2891">
        <f t="shared" si="135"/>
        <v>1</v>
      </c>
      <c r="L2891" t="b">
        <f>COUNTIF($N$2:N2891, N2891)=1</f>
        <v>1</v>
      </c>
      <c r="M2891" s="37">
        <f>IF( $Q2891, MAX($M$1:M2890)+1, 0)</f>
        <v>0</v>
      </c>
      <c r="N2891" t="str" cm="1">
        <f t="array" ref="N2891">INDEX($A$9:$F$1048576, $J2891, $K2891 )</f>
        <v>70903</v>
      </c>
      <c r="O2891" t="str" cm="1">
        <f t="array" ref="O2891">INDEX($B$9:$F$1048576, $J2891, $K2891 )</f>
        <v>주택금융공사MBS2023-25(1-2)</v>
      </c>
      <c r="P2891" t="str" cm="1">
        <f t="array" ref="P2891">IF( $L2891, TRIM(_xll.IMDP("IR", $G$5&amp;$N2891, $G$6)), "" )</f>
        <v/>
      </c>
      <c r="Q2891" t="b" cm="1">
        <f t="array" ref="Q2891">IF(
    $U$1=1, AND($P2891&lt;&gt;"", $P2891&lt;&gt;"...", $P2891&lt;&gt;"입력오류"),
    IF(
        $U$18=1, AND($P2891&lt;&gt;"", $P2891&lt;&gt;"...", $P2891&lt;&gt;"입력오류", ISNUMBER(FIND(INDEX($T$2:$T$7,$U$1),$P2891))),
        IF(
            $U$17="기타", AND($P2891&lt;&gt;"", $P2891&lt;&gt;"...", $P2891&lt;&gt;"입력오류", NOT(ISNUMBER(FIND($T$21:$T$34,$P2891)))),
            AND($P2891&lt;&gt;"", $P2891&lt;&gt;"...", $P2891&lt;&gt;"입력오류", $T$19=$P2891)
        )
    )
)</f>
        <v>0</v>
      </c>
    </row>
    <row r="2892" spans="1:17">
      <c r="A2892" t="s">
        <v>6120</v>
      </c>
      <c r="B2892" t="s">
        <v>6121</v>
      </c>
      <c r="I2892">
        <f t="shared" si="136"/>
        <v>2891</v>
      </c>
      <c r="J2892">
        <f t="shared" si="137"/>
        <v>2891</v>
      </c>
      <c r="K2892">
        <f t="shared" si="135"/>
        <v>1</v>
      </c>
      <c r="L2892" t="b">
        <f>COUNTIF($N$2:N2892, N2892)=1</f>
        <v>1</v>
      </c>
      <c r="M2892" s="37">
        <f>IF( $Q2892, MAX($M$1:M2891)+1, 0)</f>
        <v>0</v>
      </c>
      <c r="N2892" t="str" cm="1">
        <f t="array" ref="N2892">INDEX($A$9:$F$1048576, $J2892, $K2892 )</f>
        <v>70904</v>
      </c>
      <c r="O2892" t="str" cm="1">
        <f t="array" ref="O2892">INDEX($B$9:$F$1048576, $J2892, $K2892 )</f>
        <v>주택금융공사MBS2023-25(1-3)</v>
      </c>
      <c r="P2892" t="str" cm="1">
        <f t="array" ref="P2892">IF( $L2892, TRIM(_xll.IMDP("IR", $G$5&amp;$N2892, $G$6)), "" )</f>
        <v/>
      </c>
      <c r="Q2892" t="b" cm="1">
        <f t="array" ref="Q2892">IF(
    $U$1=1, AND($P2892&lt;&gt;"", $P2892&lt;&gt;"...", $P2892&lt;&gt;"입력오류"),
    IF(
        $U$18=1, AND($P2892&lt;&gt;"", $P2892&lt;&gt;"...", $P2892&lt;&gt;"입력오류", ISNUMBER(FIND(INDEX($T$2:$T$7,$U$1),$P2892))),
        IF(
            $U$17="기타", AND($P2892&lt;&gt;"", $P2892&lt;&gt;"...", $P2892&lt;&gt;"입력오류", NOT(ISNUMBER(FIND($T$21:$T$34,$P2892)))),
            AND($P2892&lt;&gt;"", $P2892&lt;&gt;"...", $P2892&lt;&gt;"입력오류", $T$19=$P2892)
        )
    )
)</f>
        <v>0</v>
      </c>
    </row>
    <row r="2893" spans="1:17">
      <c r="A2893" t="s">
        <v>6122</v>
      </c>
      <c r="B2893" t="s">
        <v>6123</v>
      </c>
      <c r="I2893">
        <f t="shared" si="136"/>
        <v>2892</v>
      </c>
      <c r="J2893">
        <f t="shared" si="137"/>
        <v>2892</v>
      </c>
      <c r="K2893">
        <f t="shared" si="135"/>
        <v>1</v>
      </c>
      <c r="L2893" t="b">
        <f>COUNTIF($N$2:N2893, N2893)=1</f>
        <v>1</v>
      </c>
      <c r="M2893" s="37">
        <f>IF( $Q2893, MAX($M$1:M2892)+1, 0)</f>
        <v>0</v>
      </c>
      <c r="N2893" t="str" cm="1">
        <f t="array" ref="N2893">INDEX($A$9:$F$1048576, $J2893, $K2893 )</f>
        <v>70905</v>
      </c>
      <c r="O2893" t="str" cm="1">
        <f t="array" ref="O2893">INDEX($B$9:$F$1048576, $J2893, $K2893 )</f>
        <v>주택금융공사MBS2023-25(1-4)</v>
      </c>
      <c r="P2893" t="str" cm="1">
        <f t="array" ref="P2893">IF( $L2893, TRIM(_xll.IMDP("IR", $G$5&amp;$N2893, $G$6)), "" )</f>
        <v/>
      </c>
      <c r="Q2893" t="b" cm="1">
        <f t="array" ref="Q2893">IF(
    $U$1=1, AND($P2893&lt;&gt;"", $P2893&lt;&gt;"...", $P2893&lt;&gt;"입력오류"),
    IF(
        $U$18=1, AND($P2893&lt;&gt;"", $P2893&lt;&gt;"...", $P2893&lt;&gt;"입력오류", ISNUMBER(FIND(INDEX($T$2:$T$7,$U$1),$P2893))),
        IF(
            $U$17="기타", AND($P2893&lt;&gt;"", $P2893&lt;&gt;"...", $P2893&lt;&gt;"입력오류", NOT(ISNUMBER(FIND($T$21:$T$34,$P2893)))),
            AND($P2893&lt;&gt;"", $P2893&lt;&gt;"...", $P2893&lt;&gt;"입력오류", $T$19=$P2893)
        )
    )
)</f>
        <v>0</v>
      </c>
    </row>
    <row r="2894" spans="1:17">
      <c r="A2894" t="s">
        <v>6124</v>
      </c>
      <c r="B2894" t="s">
        <v>6125</v>
      </c>
      <c r="I2894">
        <f t="shared" si="136"/>
        <v>2893</v>
      </c>
      <c r="J2894">
        <f t="shared" si="137"/>
        <v>2893</v>
      </c>
      <c r="K2894">
        <f t="shared" si="135"/>
        <v>1</v>
      </c>
      <c r="L2894" t="b">
        <f>COUNTIF($N$2:N2894, N2894)=1</f>
        <v>1</v>
      </c>
      <c r="M2894" s="37">
        <f>IF( $Q2894, MAX($M$1:M2893)+1, 0)</f>
        <v>0</v>
      </c>
      <c r="N2894" t="str" cm="1">
        <f t="array" ref="N2894">INDEX($A$9:$F$1048576, $J2894, $K2894 )</f>
        <v>70906</v>
      </c>
      <c r="O2894" t="str" cm="1">
        <f t="array" ref="O2894">INDEX($B$9:$F$1048576, $J2894, $K2894 )</f>
        <v>주택금융공사MBS2023-25(1-5)</v>
      </c>
      <c r="P2894" t="str" cm="1">
        <f t="array" ref="P2894">IF( $L2894, TRIM(_xll.IMDP("IR", $G$5&amp;$N2894, $G$6)), "" )</f>
        <v/>
      </c>
      <c r="Q2894" t="b" cm="1">
        <f t="array" ref="Q2894">IF(
    $U$1=1, AND($P2894&lt;&gt;"", $P2894&lt;&gt;"...", $P2894&lt;&gt;"입력오류"),
    IF(
        $U$18=1, AND($P2894&lt;&gt;"", $P2894&lt;&gt;"...", $P2894&lt;&gt;"입력오류", ISNUMBER(FIND(INDEX($T$2:$T$7,$U$1),$P2894))),
        IF(
            $U$17="기타", AND($P2894&lt;&gt;"", $P2894&lt;&gt;"...", $P2894&lt;&gt;"입력오류", NOT(ISNUMBER(FIND($T$21:$T$34,$P2894)))),
            AND($P2894&lt;&gt;"", $P2894&lt;&gt;"...", $P2894&lt;&gt;"입력오류", $T$19=$P2894)
        )
    )
)</f>
        <v>0</v>
      </c>
    </row>
    <row r="2895" spans="1:17">
      <c r="A2895" t="s">
        <v>6126</v>
      </c>
      <c r="B2895" t="s">
        <v>6127</v>
      </c>
      <c r="I2895">
        <f t="shared" si="136"/>
        <v>2894</v>
      </c>
      <c r="J2895">
        <f t="shared" si="137"/>
        <v>2894</v>
      </c>
      <c r="K2895">
        <f t="shared" si="135"/>
        <v>1</v>
      </c>
      <c r="L2895" t="b">
        <f>COUNTIF($N$2:N2895, N2895)=1</f>
        <v>1</v>
      </c>
      <c r="M2895" s="37">
        <f>IF( $Q2895, MAX($M$1:M2894)+1, 0)</f>
        <v>0</v>
      </c>
      <c r="N2895" t="str" cm="1">
        <f t="array" ref="N2895">INDEX($A$9:$F$1048576, $J2895, $K2895 )</f>
        <v>70907</v>
      </c>
      <c r="O2895" t="str" cm="1">
        <f t="array" ref="O2895">INDEX($B$9:$F$1048576, $J2895, $K2895 )</f>
        <v>주택금융공사MBS2023-25(1-6)</v>
      </c>
      <c r="P2895" t="str" cm="1">
        <f t="array" ref="P2895">IF( $L2895, TRIM(_xll.IMDP("IR", $G$5&amp;$N2895, $G$6)), "" )</f>
        <v/>
      </c>
      <c r="Q2895" t="b" cm="1">
        <f t="array" ref="Q2895">IF(
    $U$1=1, AND($P2895&lt;&gt;"", $P2895&lt;&gt;"...", $P2895&lt;&gt;"입력오류"),
    IF(
        $U$18=1, AND($P2895&lt;&gt;"", $P2895&lt;&gt;"...", $P2895&lt;&gt;"입력오류", ISNUMBER(FIND(INDEX($T$2:$T$7,$U$1),$P2895))),
        IF(
            $U$17="기타", AND($P2895&lt;&gt;"", $P2895&lt;&gt;"...", $P2895&lt;&gt;"입력오류", NOT(ISNUMBER(FIND($T$21:$T$34,$P2895)))),
            AND($P2895&lt;&gt;"", $P2895&lt;&gt;"...", $P2895&lt;&gt;"입력오류", $T$19=$P2895)
        )
    )
)</f>
        <v>0</v>
      </c>
    </row>
    <row r="2896" spans="1:17">
      <c r="A2896" t="s">
        <v>6128</v>
      </c>
      <c r="B2896" t="s">
        <v>6129</v>
      </c>
      <c r="I2896">
        <f t="shared" si="136"/>
        <v>2895</v>
      </c>
      <c r="J2896">
        <f t="shared" si="137"/>
        <v>2895</v>
      </c>
      <c r="K2896">
        <f t="shared" si="135"/>
        <v>1</v>
      </c>
      <c r="L2896" t="b">
        <f>COUNTIF($N$2:N2896, N2896)=1</f>
        <v>1</v>
      </c>
      <c r="M2896" s="37">
        <f>IF( $Q2896, MAX($M$1:M2895)+1, 0)</f>
        <v>0</v>
      </c>
      <c r="N2896" t="str" cm="1">
        <f t="array" ref="N2896">INDEX($A$9:$F$1048576, $J2896, $K2896 )</f>
        <v>70908</v>
      </c>
      <c r="O2896" t="str" cm="1">
        <f t="array" ref="O2896">INDEX($B$9:$F$1048576, $J2896, $K2896 )</f>
        <v>주택금융공사MBS2023-25(1-7)</v>
      </c>
      <c r="P2896" t="str" cm="1">
        <f t="array" ref="P2896">IF( $L2896, TRIM(_xll.IMDP("IR", $G$5&amp;$N2896, $G$6)), "" )</f>
        <v/>
      </c>
      <c r="Q2896" t="b" cm="1">
        <f t="array" ref="Q2896">IF(
    $U$1=1, AND($P2896&lt;&gt;"", $P2896&lt;&gt;"...", $P2896&lt;&gt;"입력오류"),
    IF(
        $U$18=1, AND($P2896&lt;&gt;"", $P2896&lt;&gt;"...", $P2896&lt;&gt;"입력오류", ISNUMBER(FIND(INDEX($T$2:$T$7,$U$1),$P2896))),
        IF(
            $U$17="기타", AND($P2896&lt;&gt;"", $P2896&lt;&gt;"...", $P2896&lt;&gt;"입력오류", NOT(ISNUMBER(FIND($T$21:$T$34,$P2896)))),
            AND($P2896&lt;&gt;"", $P2896&lt;&gt;"...", $P2896&lt;&gt;"입력오류", $T$19=$P2896)
        )
    )
)</f>
        <v>0</v>
      </c>
    </row>
    <row r="2897" spans="1:17">
      <c r="A2897" t="s">
        <v>6130</v>
      </c>
      <c r="B2897" t="s">
        <v>6131</v>
      </c>
      <c r="I2897">
        <f t="shared" si="136"/>
        <v>2896</v>
      </c>
      <c r="J2897">
        <f t="shared" si="137"/>
        <v>2896</v>
      </c>
      <c r="K2897">
        <f t="shared" si="135"/>
        <v>1</v>
      </c>
      <c r="L2897" t="b">
        <f>COUNTIF($N$2:N2897, N2897)=1</f>
        <v>1</v>
      </c>
      <c r="M2897" s="37">
        <f>IF( $Q2897, MAX($M$1:M2896)+1, 0)</f>
        <v>0</v>
      </c>
      <c r="N2897" t="str" cm="1">
        <f t="array" ref="N2897">INDEX($A$9:$F$1048576, $J2897, $K2897 )</f>
        <v>70909</v>
      </c>
      <c r="O2897" t="str" cm="1">
        <f t="array" ref="O2897">INDEX($B$9:$F$1048576, $J2897, $K2897 )</f>
        <v>주택금융공사MBS2023-25(1-8)</v>
      </c>
      <c r="P2897" t="str" cm="1">
        <f t="array" ref="P2897">IF( $L2897, TRIM(_xll.IMDP("IR", $G$5&amp;$N2897, $G$6)), "" )</f>
        <v/>
      </c>
      <c r="Q2897" t="b" cm="1">
        <f t="array" ref="Q2897">IF(
    $U$1=1, AND($P2897&lt;&gt;"", $P2897&lt;&gt;"...", $P2897&lt;&gt;"입력오류"),
    IF(
        $U$18=1, AND($P2897&lt;&gt;"", $P2897&lt;&gt;"...", $P2897&lt;&gt;"입력오류", ISNUMBER(FIND(INDEX($T$2:$T$7,$U$1),$P2897))),
        IF(
            $U$17="기타", AND($P2897&lt;&gt;"", $P2897&lt;&gt;"...", $P2897&lt;&gt;"입력오류", NOT(ISNUMBER(FIND($T$21:$T$34,$P2897)))),
            AND($P2897&lt;&gt;"", $P2897&lt;&gt;"...", $P2897&lt;&gt;"입력오류", $T$19=$P2897)
        )
    )
)</f>
        <v>0</v>
      </c>
    </row>
    <row r="2898" spans="1:17">
      <c r="A2898" t="s">
        <v>6132</v>
      </c>
      <c r="B2898" t="s">
        <v>6133</v>
      </c>
      <c r="I2898">
        <f t="shared" si="136"/>
        <v>2897</v>
      </c>
      <c r="J2898">
        <f t="shared" si="137"/>
        <v>2897</v>
      </c>
      <c r="K2898">
        <f t="shared" si="135"/>
        <v>1</v>
      </c>
      <c r="L2898" t="b">
        <f>COUNTIF($N$2:N2898, N2898)=1</f>
        <v>1</v>
      </c>
      <c r="M2898" s="37">
        <f>IF( $Q2898, MAX($M$1:M2897)+1, 0)</f>
        <v>0</v>
      </c>
      <c r="N2898" t="str" cm="1">
        <f t="array" ref="N2898">INDEX($A$9:$F$1048576, $J2898, $K2898 )</f>
        <v>70910</v>
      </c>
      <c r="O2898" t="str" cm="1">
        <f t="array" ref="O2898">INDEX($B$9:$F$1048576, $J2898, $K2898 )</f>
        <v>주택금융공사MBS2023-25(1-9)</v>
      </c>
      <c r="P2898" t="str" cm="1">
        <f t="array" ref="P2898">IF( $L2898, TRIM(_xll.IMDP("IR", $G$5&amp;$N2898, $G$6)), "" )</f>
        <v/>
      </c>
      <c r="Q2898" t="b" cm="1">
        <f t="array" ref="Q2898">IF(
    $U$1=1, AND($P2898&lt;&gt;"", $P2898&lt;&gt;"...", $P2898&lt;&gt;"입력오류"),
    IF(
        $U$18=1, AND($P2898&lt;&gt;"", $P2898&lt;&gt;"...", $P2898&lt;&gt;"입력오류", ISNUMBER(FIND(INDEX($T$2:$T$7,$U$1),$P2898))),
        IF(
            $U$17="기타", AND($P2898&lt;&gt;"", $P2898&lt;&gt;"...", $P2898&lt;&gt;"입력오류", NOT(ISNUMBER(FIND($T$21:$T$34,$P2898)))),
            AND($P2898&lt;&gt;"", $P2898&lt;&gt;"...", $P2898&lt;&gt;"입력오류", $T$19=$P2898)
        )
    )
)</f>
        <v>0</v>
      </c>
    </row>
    <row r="2899" spans="1:17">
      <c r="A2899" t="s">
        <v>6134</v>
      </c>
      <c r="B2899" t="s">
        <v>6135</v>
      </c>
      <c r="I2899">
        <f t="shared" si="136"/>
        <v>2898</v>
      </c>
      <c r="J2899">
        <f t="shared" si="137"/>
        <v>2898</v>
      </c>
      <c r="K2899">
        <f t="shared" si="135"/>
        <v>1</v>
      </c>
      <c r="L2899" t="b">
        <f>COUNTIF($N$2:N2899, N2899)=1</f>
        <v>1</v>
      </c>
      <c r="M2899" s="37">
        <f>IF( $Q2899, MAX($M$1:M2898)+1, 0)</f>
        <v>0</v>
      </c>
      <c r="N2899" t="str" cm="1">
        <f t="array" ref="N2899">INDEX($A$9:$F$1048576, $J2899, $K2899 )</f>
        <v>70913</v>
      </c>
      <c r="O2899" t="str" cm="1">
        <f t="array" ref="O2899">INDEX($B$9:$F$1048576, $J2899, $K2899 )</f>
        <v>뉴마레제3차(유)3</v>
      </c>
      <c r="P2899" t="str" cm="1">
        <f t="array" ref="P2899">IF( $L2899, TRIM(_xll.IMDP("IR", $G$5&amp;$N2899, $G$6)), "" )</f>
        <v/>
      </c>
      <c r="Q2899" t="b" cm="1">
        <f t="array" ref="Q2899">IF(
    $U$1=1, AND($P2899&lt;&gt;"", $P2899&lt;&gt;"...", $P2899&lt;&gt;"입력오류"),
    IF(
        $U$18=1, AND($P2899&lt;&gt;"", $P2899&lt;&gt;"...", $P2899&lt;&gt;"입력오류", ISNUMBER(FIND(INDEX($T$2:$T$7,$U$1),$P2899))),
        IF(
            $U$17="기타", AND($P2899&lt;&gt;"", $P2899&lt;&gt;"...", $P2899&lt;&gt;"입력오류", NOT(ISNUMBER(FIND($T$21:$T$34,$P2899)))),
            AND($P2899&lt;&gt;"", $P2899&lt;&gt;"...", $P2899&lt;&gt;"입력오류", $T$19=$P2899)
        )
    )
)</f>
        <v>0</v>
      </c>
    </row>
    <row r="2900" spans="1:17">
      <c r="A2900" t="s">
        <v>6136</v>
      </c>
      <c r="B2900" t="s">
        <v>6137</v>
      </c>
      <c r="I2900">
        <f t="shared" si="136"/>
        <v>2899</v>
      </c>
      <c r="J2900">
        <f t="shared" si="137"/>
        <v>2899</v>
      </c>
      <c r="K2900">
        <f t="shared" si="135"/>
        <v>1</v>
      </c>
      <c r="L2900" t="b">
        <f>COUNTIF($N$2:N2900, N2900)=1</f>
        <v>1</v>
      </c>
      <c r="M2900" s="37">
        <f>IF( $Q2900, MAX($M$1:M2899)+1, 0)</f>
        <v>0</v>
      </c>
      <c r="N2900" t="str" cm="1">
        <f t="array" ref="N2900">INDEX($A$9:$F$1048576, $J2900, $K2900 )</f>
        <v>70918</v>
      </c>
      <c r="O2900" t="str" cm="1">
        <f t="array" ref="O2900">INDEX($B$9:$F$1048576, $J2900, $K2900 )</f>
        <v>우리사랑제11차(유)1</v>
      </c>
      <c r="P2900" t="str" cm="1">
        <f t="array" ref="P2900">IF( $L2900, TRIM(_xll.IMDP("IR", $G$5&amp;$N2900, $G$6)), "" )</f>
        <v/>
      </c>
      <c r="Q2900" t="b" cm="1">
        <f t="array" ref="Q2900">IF(
    $U$1=1, AND($P2900&lt;&gt;"", $P2900&lt;&gt;"...", $P2900&lt;&gt;"입력오류"),
    IF(
        $U$18=1, AND($P2900&lt;&gt;"", $P2900&lt;&gt;"...", $P2900&lt;&gt;"입력오류", ISNUMBER(FIND(INDEX($T$2:$T$7,$U$1),$P2900))),
        IF(
            $U$17="기타", AND($P2900&lt;&gt;"", $P2900&lt;&gt;"...", $P2900&lt;&gt;"입력오류", NOT(ISNUMBER(FIND($T$21:$T$34,$P2900)))),
            AND($P2900&lt;&gt;"", $P2900&lt;&gt;"...", $P2900&lt;&gt;"입력오류", $T$19=$P2900)
        )
    )
)</f>
        <v>0</v>
      </c>
    </row>
    <row r="2901" spans="1:17">
      <c r="A2901" t="s">
        <v>6138</v>
      </c>
      <c r="B2901" t="s">
        <v>6139</v>
      </c>
      <c r="I2901">
        <f t="shared" si="136"/>
        <v>2900</v>
      </c>
      <c r="J2901">
        <f t="shared" si="137"/>
        <v>2900</v>
      </c>
      <c r="K2901">
        <f t="shared" si="135"/>
        <v>1</v>
      </c>
      <c r="L2901" t="b">
        <f>COUNTIF($N$2:N2901, N2901)=1</f>
        <v>1</v>
      </c>
      <c r="M2901" s="37">
        <f>IF( $Q2901, MAX($M$1:M2900)+1, 0)</f>
        <v>0</v>
      </c>
      <c r="N2901" t="str" cm="1">
        <f t="array" ref="N2901">INDEX($A$9:$F$1048576, $J2901, $K2901 )</f>
        <v>70920</v>
      </c>
      <c r="O2901" t="str" cm="1">
        <f t="array" ref="O2901">INDEX($B$9:$F$1048576, $J2901, $K2901 )</f>
        <v>오션러브제5차(유)2-6</v>
      </c>
      <c r="P2901" t="str" cm="1">
        <f t="array" ref="P2901">IF( $L2901, TRIM(_xll.IMDP("IR", $G$5&amp;$N2901, $G$6)), "" )</f>
        <v/>
      </c>
      <c r="Q2901" t="b" cm="1">
        <f t="array" ref="Q2901">IF(
    $U$1=1, AND($P2901&lt;&gt;"", $P2901&lt;&gt;"...", $P2901&lt;&gt;"입력오류"),
    IF(
        $U$18=1, AND($P2901&lt;&gt;"", $P2901&lt;&gt;"...", $P2901&lt;&gt;"입력오류", ISNUMBER(FIND(INDEX($T$2:$T$7,$U$1),$P2901))),
        IF(
            $U$17="기타", AND($P2901&lt;&gt;"", $P2901&lt;&gt;"...", $P2901&lt;&gt;"입력오류", NOT(ISNUMBER(FIND($T$21:$T$34,$P2901)))),
            AND($P2901&lt;&gt;"", $P2901&lt;&gt;"...", $P2901&lt;&gt;"입력오류", $T$19=$P2901)
        )
    )
)</f>
        <v>0</v>
      </c>
    </row>
    <row r="2902" spans="1:17">
      <c r="A2902" t="s">
        <v>6140</v>
      </c>
      <c r="B2902" t="s">
        <v>6141</v>
      </c>
      <c r="I2902">
        <f t="shared" si="136"/>
        <v>2901</v>
      </c>
      <c r="J2902">
        <f t="shared" si="137"/>
        <v>2901</v>
      </c>
      <c r="K2902">
        <f t="shared" si="135"/>
        <v>1</v>
      </c>
      <c r="L2902" t="b">
        <f>COUNTIF($N$2:N2902, N2902)=1</f>
        <v>1</v>
      </c>
      <c r="M2902" s="37">
        <f>IF( $Q2902, MAX($M$1:M2901)+1, 0)</f>
        <v>0</v>
      </c>
      <c r="N2902" t="str" cm="1">
        <f t="array" ref="N2902">INDEX($A$9:$F$1048576, $J2902, $K2902 )</f>
        <v>70921</v>
      </c>
      <c r="O2902" t="str" cm="1">
        <f t="array" ref="O2902">INDEX($B$9:$F$1048576, $J2902, $K2902 )</f>
        <v>나무크레딧제10차(유)1</v>
      </c>
      <c r="P2902" t="str" cm="1">
        <f t="array" ref="P2902">IF( $L2902, TRIM(_xll.IMDP("IR", $G$5&amp;$N2902, $G$6)), "" )</f>
        <v/>
      </c>
      <c r="Q2902" t="b" cm="1">
        <f t="array" ref="Q2902">IF(
    $U$1=1, AND($P2902&lt;&gt;"", $P2902&lt;&gt;"...", $P2902&lt;&gt;"입력오류"),
    IF(
        $U$18=1, AND($P2902&lt;&gt;"", $P2902&lt;&gt;"...", $P2902&lt;&gt;"입력오류", ISNUMBER(FIND(INDEX($T$2:$T$7,$U$1),$P2902))),
        IF(
            $U$17="기타", AND($P2902&lt;&gt;"", $P2902&lt;&gt;"...", $P2902&lt;&gt;"입력오류", NOT(ISNUMBER(FIND($T$21:$T$34,$P2902)))),
            AND($P2902&lt;&gt;"", $P2902&lt;&gt;"...", $P2902&lt;&gt;"입력오류", $T$19=$P2902)
        )
    )
)</f>
        <v>0</v>
      </c>
    </row>
    <row r="2903" spans="1:17">
      <c r="A2903" t="s">
        <v>6142</v>
      </c>
      <c r="B2903" t="s">
        <v>6143</v>
      </c>
      <c r="I2903">
        <f t="shared" si="136"/>
        <v>2902</v>
      </c>
      <c r="J2903">
        <f t="shared" si="137"/>
        <v>2902</v>
      </c>
      <c r="K2903">
        <f t="shared" si="135"/>
        <v>1</v>
      </c>
      <c r="L2903" t="b">
        <f>COUNTIF($N$2:N2903, N2903)=1</f>
        <v>1</v>
      </c>
      <c r="M2903" s="37">
        <f>IF( $Q2903, MAX($M$1:M2902)+1, 0)</f>
        <v>0</v>
      </c>
      <c r="N2903" t="str" cm="1">
        <f t="array" ref="N2903">INDEX($A$9:$F$1048576, $J2903, $K2903 )</f>
        <v>70927</v>
      </c>
      <c r="O2903" t="str" cm="1">
        <f t="array" ref="O2903">INDEX($B$9:$F$1048576, $J2903, $K2903 )</f>
        <v>주택금융공사MBS2023-26(1-1)</v>
      </c>
      <c r="P2903" t="str" cm="1">
        <f t="array" ref="P2903">IF( $L2903, TRIM(_xll.IMDP("IR", $G$5&amp;$N2903, $G$6)), "" )</f>
        <v/>
      </c>
      <c r="Q2903" t="b" cm="1">
        <f t="array" ref="Q2903">IF(
    $U$1=1, AND($P2903&lt;&gt;"", $P2903&lt;&gt;"...", $P2903&lt;&gt;"입력오류"),
    IF(
        $U$18=1, AND($P2903&lt;&gt;"", $P2903&lt;&gt;"...", $P2903&lt;&gt;"입력오류", ISNUMBER(FIND(INDEX($T$2:$T$7,$U$1),$P2903))),
        IF(
            $U$17="기타", AND($P2903&lt;&gt;"", $P2903&lt;&gt;"...", $P2903&lt;&gt;"입력오류", NOT(ISNUMBER(FIND($T$21:$T$34,$P2903)))),
            AND($P2903&lt;&gt;"", $P2903&lt;&gt;"...", $P2903&lt;&gt;"입력오류", $T$19=$P2903)
        )
    )
)</f>
        <v>0</v>
      </c>
    </row>
    <row r="2904" spans="1:17">
      <c r="A2904" t="s">
        <v>6144</v>
      </c>
      <c r="B2904" t="s">
        <v>6145</v>
      </c>
      <c r="I2904">
        <f t="shared" si="136"/>
        <v>2903</v>
      </c>
      <c r="J2904">
        <f t="shared" si="137"/>
        <v>2903</v>
      </c>
      <c r="K2904">
        <f t="shared" si="135"/>
        <v>1</v>
      </c>
      <c r="L2904" t="b">
        <f>COUNTIF($N$2:N2904, N2904)=1</f>
        <v>1</v>
      </c>
      <c r="M2904" s="37">
        <f>IF( $Q2904, MAX($M$1:M2903)+1, 0)</f>
        <v>0</v>
      </c>
      <c r="N2904" t="str" cm="1">
        <f t="array" ref="N2904">INDEX($A$9:$F$1048576, $J2904, $K2904 )</f>
        <v>70928</v>
      </c>
      <c r="O2904" t="str" cm="1">
        <f t="array" ref="O2904">INDEX($B$9:$F$1048576, $J2904, $K2904 )</f>
        <v>주택금융공사MBS2023-26(1-2)</v>
      </c>
      <c r="P2904" t="str" cm="1">
        <f t="array" ref="P2904">IF( $L2904, TRIM(_xll.IMDP("IR", $G$5&amp;$N2904, $G$6)), "" )</f>
        <v/>
      </c>
      <c r="Q2904" t="b" cm="1">
        <f t="array" ref="Q2904">IF(
    $U$1=1, AND($P2904&lt;&gt;"", $P2904&lt;&gt;"...", $P2904&lt;&gt;"입력오류"),
    IF(
        $U$18=1, AND($P2904&lt;&gt;"", $P2904&lt;&gt;"...", $P2904&lt;&gt;"입력오류", ISNUMBER(FIND(INDEX($T$2:$T$7,$U$1),$P2904))),
        IF(
            $U$17="기타", AND($P2904&lt;&gt;"", $P2904&lt;&gt;"...", $P2904&lt;&gt;"입력오류", NOT(ISNUMBER(FIND($T$21:$T$34,$P2904)))),
            AND($P2904&lt;&gt;"", $P2904&lt;&gt;"...", $P2904&lt;&gt;"입력오류", $T$19=$P2904)
        )
    )
)</f>
        <v>0</v>
      </c>
    </row>
    <row r="2905" spans="1:17">
      <c r="A2905" t="s">
        <v>6146</v>
      </c>
      <c r="B2905" t="s">
        <v>6147</v>
      </c>
      <c r="I2905">
        <f t="shared" si="136"/>
        <v>2904</v>
      </c>
      <c r="J2905">
        <f t="shared" si="137"/>
        <v>2904</v>
      </c>
      <c r="K2905">
        <f t="shared" si="135"/>
        <v>1</v>
      </c>
      <c r="L2905" t="b">
        <f>COUNTIF($N$2:N2905, N2905)=1</f>
        <v>1</v>
      </c>
      <c r="M2905" s="37">
        <f>IF( $Q2905, MAX($M$1:M2904)+1, 0)</f>
        <v>0</v>
      </c>
      <c r="N2905" t="str" cm="1">
        <f t="array" ref="N2905">INDEX($A$9:$F$1048576, $J2905, $K2905 )</f>
        <v>70929</v>
      </c>
      <c r="O2905" t="str" cm="1">
        <f t="array" ref="O2905">INDEX($B$9:$F$1048576, $J2905, $K2905 )</f>
        <v>주택금융공사MBS2023-26(1-3)</v>
      </c>
      <c r="P2905" t="str" cm="1">
        <f t="array" ref="P2905">IF( $L2905, TRIM(_xll.IMDP("IR", $G$5&amp;$N2905, $G$6)), "" )</f>
        <v/>
      </c>
      <c r="Q2905" t="b" cm="1">
        <f t="array" ref="Q2905">IF(
    $U$1=1, AND($P2905&lt;&gt;"", $P2905&lt;&gt;"...", $P2905&lt;&gt;"입력오류"),
    IF(
        $U$18=1, AND($P2905&lt;&gt;"", $P2905&lt;&gt;"...", $P2905&lt;&gt;"입력오류", ISNUMBER(FIND(INDEX($T$2:$T$7,$U$1),$P2905))),
        IF(
            $U$17="기타", AND($P2905&lt;&gt;"", $P2905&lt;&gt;"...", $P2905&lt;&gt;"입력오류", NOT(ISNUMBER(FIND($T$21:$T$34,$P2905)))),
            AND($P2905&lt;&gt;"", $P2905&lt;&gt;"...", $P2905&lt;&gt;"입력오류", $T$19=$P2905)
        )
    )
)</f>
        <v>0</v>
      </c>
    </row>
    <row r="2906" spans="1:17">
      <c r="A2906" t="s">
        <v>6148</v>
      </c>
      <c r="B2906" t="s">
        <v>6149</v>
      </c>
      <c r="I2906">
        <f t="shared" si="136"/>
        <v>2905</v>
      </c>
      <c r="J2906">
        <f t="shared" si="137"/>
        <v>2905</v>
      </c>
      <c r="K2906">
        <f t="shared" si="135"/>
        <v>1</v>
      </c>
      <c r="L2906" t="b">
        <f>COUNTIF($N$2:N2906, N2906)=1</f>
        <v>1</v>
      </c>
      <c r="M2906" s="37">
        <f>IF( $Q2906, MAX($M$1:M2905)+1, 0)</f>
        <v>0</v>
      </c>
      <c r="N2906" t="str" cm="1">
        <f t="array" ref="N2906">INDEX($A$9:$F$1048576, $J2906, $K2906 )</f>
        <v>70930</v>
      </c>
      <c r="O2906" t="str" cm="1">
        <f t="array" ref="O2906">INDEX($B$9:$F$1048576, $J2906, $K2906 )</f>
        <v>주택금융공사MBS2023-26(1-4)</v>
      </c>
      <c r="P2906" t="str" cm="1">
        <f t="array" ref="P2906">IF( $L2906, TRIM(_xll.IMDP("IR", $G$5&amp;$N2906, $G$6)), "" )</f>
        <v/>
      </c>
      <c r="Q2906" t="b" cm="1">
        <f t="array" ref="Q2906">IF(
    $U$1=1, AND($P2906&lt;&gt;"", $P2906&lt;&gt;"...", $P2906&lt;&gt;"입력오류"),
    IF(
        $U$18=1, AND($P2906&lt;&gt;"", $P2906&lt;&gt;"...", $P2906&lt;&gt;"입력오류", ISNUMBER(FIND(INDEX($T$2:$T$7,$U$1),$P2906))),
        IF(
            $U$17="기타", AND($P2906&lt;&gt;"", $P2906&lt;&gt;"...", $P2906&lt;&gt;"입력오류", NOT(ISNUMBER(FIND($T$21:$T$34,$P2906)))),
            AND($P2906&lt;&gt;"", $P2906&lt;&gt;"...", $P2906&lt;&gt;"입력오류", $T$19=$P2906)
        )
    )
)</f>
        <v>0</v>
      </c>
    </row>
    <row r="2907" spans="1:17">
      <c r="A2907" t="s">
        <v>6150</v>
      </c>
      <c r="B2907" t="s">
        <v>6151</v>
      </c>
      <c r="I2907">
        <f t="shared" si="136"/>
        <v>2906</v>
      </c>
      <c r="J2907">
        <f t="shared" si="137"/>
        <v>2906</v>
      </c>
      <c r="K2907">
        <f t="shared" si="135"/>
        <v>1</v>
      </c>
      <c r="L2907" t="b">
        <f>COUNTIF($N$2:N2907, N2907)=1</f>
        <v>1</v>
      </c>
      <c r="M2907" s="37">
        <f>IF( $Q2907, MAX($M$1:M2906)+1, 0)</f>
        <v>0</v>
      </c>
      <c r="N2907" t="str" cm="1">
        <f t="array" ref="N2907">INDEX($A$9:$F$1048576, $J2907, $K2907 )</f>
        <v>70932</v>
      </c>
      <c r="O2907" t="str" cm="1">
        <f t="array" ref="O2907">INDEX($B$9:$F$1048576, $J2907, $K2907 )</f>
        <v>에이원플라이트(유)2</v>
      </c>
      <c r="P2907" t="str" cm="1">
        <f t="array" ref="P2907">IF( $L2907, TRIM(_xll.IMDP("IR", $G$5&amp;$N2907, $G$6)), "" )</f>
        <v/>
      </c>
      <c r="Q2907" t="b" cm="1">
        <f t="array" ref="Q2907">IF(
    $U$1=1, AND($P2907&lt;&gt;"", $P2907&lt;&gt;"...", $P2907&lt;&gt;"입력오류"),
    IF(
        $U$18=1, AND($P2907&lt;&gt;"", $P2907&lt;&gt;"...", $P2907&lt;&gt;"입력오류", ISNUMBER(FIND(INDEX($T$2:$T$7,$U$1),$P2907))),
        IF(
            $U$17="기타", AND($P2907&lt;&gt;"", $P2907&lt;&gt;"...", $P2907&lt;&gt;"입력오류", NOT(ISNUMBER(FIND($T$21:$T$34,$P2907)))),
            AND($P2907&lt;&gt;"", $P2907&lt;&gt;"...", $P2907&lt;&gt;"입력오류", $T$19=$P2907)
        )
    )
)</f>
        <v>0</v>
      </c>
    </row>
    <row r="2908" spans="1:17">
      <c r="A2908" t="s">
        <v>6152</v>
      </c>
      <c r="B2908" t="s">
        <v>6153</v>
      </c>
      <c r="I2908">
        <f t="shared" si="136"/>
        <v>2907</v>
      </c>
      <c r="J2908">
        <f t="shared" si="137"/>
        <v>2907</v>
      </c>
      <c r="K2908">
        <f t="shared" si="135"/>
        <v>1</v>
      </c>
      <c r="L2908" t="b">
        <f>COUNTIF($N$2:N2908, N2908)=1</f>
        <v>1</v>
      </c>
      <c r="M2908" s="37">
        <f>IF( $Q2908, MAX($M$1:M2907)+1, 0)</f>
        <v>0</v>
      </c>
      <c r="N2908" t="str" cm="1">
        <f t="array" ref="N2908">INDEX($A$9:$F$1048576, $J2908, $K2908 )</f>
        <v>70933</v>
      </c>
      <c r="O2908" t="str" cm="1">
        <f t="array" ref="O2908">INDEX($B$9:$F$1048576, $J2908, $K2908 )</f>
        <v>나무크레딧제4차(유)1</v>
      </c>
      <c r="P2908" t="str" cm="1">
        <f t="array" ref="P2908">IF( $L2908, TRIM(_xll.IMDP("IR", $G$5&amp;$N2908, $G$6)), "" )</f>
        <v/>
      </c>
      <c r="Q2908" t="b" cm="1">
        <f t="array" ref="Q2908">IF(
    $U$1=1, AND($P2908&lt;&gt;"", $P2908&lt;&gt;"...", $P2908&lt;&gt;"입력오류"),
    IF(
        $U$18=1, AND($P2908&lt;&gt;"", $P2908&lt;&gt;"...", $P2908&lt;&gt;"입력오류", ISNUMBER(FIND(INDEX($T$2:$T$7,$U$1),$P2908))),
        IF(
            $U$17="기타", AND($P2908&lt;&gt;"", $P2908&lt;&gt;"...", $P2908&lt;&gt;"입력오류", NOT(ISNUMBER(FIND($T$21:$T$34,$P2908)))),
            AND($P2908&lt;&gt;"", $P2908&lt;&gt;"...", $P2908&lt;&gt;"입력오류", $T$19=$P2908)
        )
    )
)</f>
        <v>0</v>
      </c>
    </row>
    <row r="2909" spans="1:17">
      <c r="A2909" t="s">
        <v>6154</v>
      </c>
      <c r="B2909" t="s">
        <v>6155</v>
      </c>
      <c r="I2909">
        <f t="shared" si="136"/>
        <v>2908</v>
      </c>
      <c r="J2909">
        <f t="shared" si="137"/>
        <v>2908</v>
      </c>
      <c r="K2909">
        <f t="shared" si="135"/>
        <v>1</v>
      </c>
      <c r="L2909" t="b">
        <f>COUNTIF($N$2:N2909, N2909)=1</f>
        <v>1</v>
      </c>
      <c r="M2909" s="37">
        <f>IF( $Q2909, MAX($M$1:M2908)+1, 0)</f>
        <v>0</v>
      </c>
      <c r="N2909" t="str" cm="1">
        <f t="array" ref="N2909">INDEX($A$9:$F$1048576, $J2909, $K2909 )</f>
        <v>70934</v>
      </c>
      <c r="O2909" t="str" cm="1">
        <f t="array" ref="O2909">INDEX($B$9:$F$1048576, $J2909, $K2909 )</f>
        <v>나무크레딧제5차(유)1</v>
      </c>
      <c r="P2909" t="str" cm="1">
        <f t="array" ref="P2909">IF( $L2909, TRIM(_xll.IMDP("IR", $G$5&amp;$N2909, $G$6)), "" )</f>
        <v/>
      </c>
      <c r="Q2909" t="b" cm="1">
        <f t="array" ref="Q2909">IF(
    $U$1=1, AND($P2909&lt;&gt;"", $P2909&lt;&gt;"...", $P2909&lt;&gt;"입력오류"),
    IF(
        $U$18=1, AND($P2909&lt;&gt;"", $P2909&lt;&gt;"...", $P2909&lt;&gt;"입력오류", ISNUMBER(FIND(INDEX($T$2:$T$7,$U$1),$P2909))),
        IF(
            $U$17="기타", AND($P2909&lt;&gt;"", $P2909&lt;&gt;"...", $P2909&lt;&gt;"입력오류", NOT(ISNUMBER(FIND($T$21:$T$34,$P2909)))),
            AND($P2909&lt;&gt;"", $P2909&lt;&gt;"...", $P2909&lt;&gt;"입력오류", $T$19=$P2909)
        )
    )
)</f>
        <v>0</v>
      </c>
    </row>
    <row r="2910" spans="1:17">
      <c r="A2910" t="s">
        <v>6156</v>
      </c>
      <c r="B2910" t="s">
        <v>6157</v>
      </c>
      <c r="I2910">
        <f t="shared" si="136"/>
        <v>2909</v>
      </c>
      <c r="J2910">
        <f t="shared" si="137"/>
        <v>2909</v>
      </c>
      <c r="K2910">
        <f t="shared" si="135"/>
        <v>1</v>
      </c>
      <c r="L2910" t="b">
        <f>COUNTIF($N$2:N2910, N2910)=1</f>
        <v>1</v>
      </c>
      <c r="M2910" s="37">
        <f>IF( $Q2910, MAX($M$1:M2909)+1, 0)</f>
        <v>0</v>
      </c>
      <c r="N2910" t="str" cm="1">
        <f t="array" ref="N2910">INDEX($A$9:$F$1048576, $J2910, $K2910 )</f>
        <v>70938</v>
      </c>
      <c r="O2910" t="str" cm="1">
        <f t="array" ref="O2910">INDEX($B$9:$F$1048576, $J2910, $K2910 )</f>
        <v>우리챔피온제4차(유)1-5</v>
      </c>
      <c r="P2910" t="str" cm="1">
        <f t="array" ref="P2910">IF( $L2910, TRIM(_xll.IMDP("IR", $G$5&amp;$N2910, $G$6)), "" )</f>
        <v/>
      </c>
      <c r="Q2910" t="b" cm="1">
        <f t="array" ref="Q2910">IF(
    $U$1=1, AND($P2910&lt;&gt;"", $P2910&lt;&gt;"...", $P2910&lt;&gt;"입력오류"),
    IF(
        $U$18=1, AND($P2910&lt;&gt;"", $P2910&lt;&gt;"...", $P2910&lt;&gt;"입력오류", ISNUMBER(FIND(INDEX($T$2:$T$7,$U$1),$P2910))),
        IF(
            $U$17="기타", AND($P2910&lt;&gt;"", $P2910&lt;&gt;"...", $P2910&lt;&gt;"입력오류", NOT(ISNUMBER(FIND($T$21:$T$34,$P2910)))),
            AND($P2910&lt;&gt;"", $P2910&lt;&gt;"...", $P2910&lt;&gt;"입력오류", $T$19=$P2910)
        )
    )
)</f>
        <v>0</v>
      </c>
    </row>
    <row r="2911" spans="1:17">
      <c r="A2911" t="s">
        <v>6158</v>
      </c>
      <c r="B2911" t="s">
        <v>6159</v>
      </c>
      <c r="I2911">
        <f t="shared" si="136"/>
        <v>2910</v>
      </c>
      <c r="J2911">
        <f t="shared" si="137"/>
        <v>2910</v>
      </c>
      <c r="K2911">
        <f t="shared" si="135"/>
        <v>1</v>
      </c>
      <c r="L2911" t="b">
        <f>COUNTIF($N$2:N2911, N2911)=1</f>
        <v>1</v>
      </c>
      <c r="M2911" s="37">
        <f>IF( $Q2911, MAX($M$1:M2910)+1, 0)</f>
        <v>0</v>
      </c>
      <c r="N2911" t="str" cm="1">
        <f t="array" ref="N2911">INDEX($A$9:$F$1048576, $J2911, $K2911 )</f>
        <v>70939</v>
      </c>
      <c r="O2911" t="str" cm="1">
        <f t="array" ref="O2911">INDEX($B$9:$F$1048576, $J2911, $K2911 )</f>
        <v>나무크레딧제7차(유)1</v>
      </c>
      <c r="P2911" t="str" cm="1">
        <f t="array" ref="P2911">IF( $L2911, TRIM(_xll.IMDP("IR", $G$5&amp;$N2911, $G$6)), "" )</f>
        <v/>
      </c>
      <c r="Q2911" t="b" cm="1">
        <f t="array" ref="Q2911">IF(
    $U$1=1, AND($P2911&lt;&gt;"", $P2911&lt;&gt;"...", $P2911&lt;&gt;"입력오류"),
    IF(
        $U$18=1, AND($P2911&lt;&gt;"", $P2911&lt;&gt;"...", $P2911&lt;&gt;"입력오류", ISNUMBER(FIND(INDEX($T$2:$T$7,$U$1),$P2911))),
        IF(
            $U$17="기타", AND($P2911&lt;&gt;"", $P2911&lt;&gt;"...", $P2911&lt;&gt;"입력오류", NOT(ISNUMBER(FIND($T$21:$T$34,$P2911)))),
            AND($P2911&lt;&gt;"", $P2911&lt;&gt;"...", $P2911&lt;&gt;"입력오류", $T$19=$P2911)
        )
    )
)</f>
        <v>0</v>
      </c>
    </row>
    <row r="2912" spans="1:17">
      <c r="A2912" t="s">
        <v>6160</v>
      </c>
      <c r="B2912" t="s">
        <v>6161</v>
      </c>
      <c r="I2912">
        <f t="shared" si="136"/>
        <v>2911</v>
      </c>
      <c r="J2912">
        <f t="shared" si="137"/>
        <v>2911</v>
      </c>
      <c r="K2912">
        <f t="shared" si="135"/>
        <v>1</v>
      </c>
      <c r="L2912" t="b">
        <f>COUNTIF($N$2:N2912, N2912)=1</f>
        <v>1</v>
      </c>
      <c r="M2912" s="37">
        <f>IF( $Q2912, MAX($M$1:M2911)+1, 0)</f>
        <v>0</v>
      </c>
      <c r="N2912" t="str" cm="1">
        <f t="array" ref="N2912">INDEX($A$9:$F$1048576, $J2912, $K2912 )</f>
        <v>70940</v>
      </c>
      <c r="O2912" t="str" cm="1">
        <f t="array" ref="O2912">INDEX($B$9:$F$1048576, $J2912, $K2912 )</f>
        <v>한솔제26차</v>
      </c>
      <c r="P2912" t="str" cm="1">
        <f t="array" ref="P2912">IF( $L2912, TRIM(_xll.IMDP("IR", $G$5&amp;$N2912, $G$6)), "" )</f>
        <v/>
      </c>
      <c r="Q2912" t="b" cm="1">
        <f t="array" ref="Q2912">IF(
    $U$1=1, AND($P2912&lt;&gt;"", $P2912&lt;&gt;"...", $P2912&lt;&gt;"입력오류"),
    IF(
        $U$18=1, AND($P2912&lt;&gt;"", $P2912&lt;&gt;"...", $P2912&lt;&gt;"입력오류", ISNUMBER(FIND(INDEX($T$2:$T$7,$U$1),$P2912))),
        IF(
            $U$17="기타", AND($P2912&lt;&gt;"", $P2912&lt;&gt;"...", $P2912&lt;&gt;"입력오류", NOT(ISNUMBER(FIND($T$21:$T$34,$P2912)))),
            AND($P2912&lt;&gt;"", $P2912&lt;&gt;"...", $P2912&lt;&gt;"입력오류", $T$19=$P2912)
        )
    )
)</f>
        <v>0</v>
      </c>
    </row>
    <row r="2913" spans="1:17">
      <c r="A2913" t="s">
        <v>6162</v>
      </c>
      <c r="B2913" t="s">
        <v>6163</v>
      </c>
      <c r="I2913">
        <f t="shared" si="136"/>
        <v>2912</v>
      </c>
      <c r="J2913">
        <f t="shared" si="137"/>
        <v>2912</v>
      </c>
      <c r="K2913">
        <f t="shared" si="135"/>
        <v>1</v>
      </c>
      <c r="L2913" t="b">
        <f>COUNTIF($N$2:N2913, N2913)=1</f>
        <v>1</v>
      </c>
      <c r="M2913" s="37">
        <f>IF( $Q2913, MAX($M$1:M2912)+1, 0)</f>
        <v>0</v>
      </c>
      <c r="N2913" t="str" cm="1">
        <f t="array" ref="N2913">INDEX($A$9:$F$1048576, $J2913, $K2913 )</f>
        <v>70941</v>
      </c>
      <c r="O2913" t="str" cm="1">
        <f t="array" ref="O2913">INDEX($B$9:$F$1048576, $J2913, $K2913 )</f>
        <v>신한사랑제14차(유)1</v>
      </c>
      <c r="P2913" t="str" cm="1">
        <f t="array" ref="P2913">IF( $L2913, TRIM(_xll.IMDP("IR", $G$5&amp;$N2913, $G$6)), "" )</f>
        <v/>
      </c>
      <c r="Q2913" t="b" cm="1">
        <f t="array" ref="Q2913">IF(
    $U$1=1, AND($P2913&lt;&gt;"", $P2913&lt;&gt;"...", $P2913&lt;&gt;"입력오류"),
    IF(
        $U$18=1, AND($P2913&lt;&gt;"", $P2913&lt;&gt;"...", $P2913&lt;&gt;"입력오류", ISNUMBER(FIND(INDEX($T$2:$T$7,$U$1),$P2913))),
        IF(
            $U$17="기타", AND($P2913&lt;&gt;"", $P2913&lt;&gt;"...", $P2913&lt;&gt;"입력오류", NOT(ISNUMBER(FIND($T$21:$T$34,$P2913)))),
            AND($P2913&lt;&gt;"", $P2913&lt;&gt;"...", $P2913&lt;&gt;"입력오류", $T$19=$P2913)
        )
    )
)</f>
        <v>0</v>
      </c>
    </row>
    <row r="2914" spans="1:17">
      <c r="A2914" t="s">
        <v>6164</v>
      </c>
      <c r="B2914" t="s">
        <v>6165</v>
      </c>
      <c r="I2914">
        <f t="shared" si="136"/>
        <v>2913</v>
      </c>
      <c r="J2914">
        <f t="shared" si="137"/>
        <v>2913</v>
      </c>
      <c r="K2914">
        <f t="shared" si="135"/>
        <v>1</v>
      </c>
      <c r="L2914" t="b">
        <f>COUNTIF($N$2:N2914, N2914)=1</f>
        <v>1</v>
      </c>
      <c r="M2914" s="37">
        <f>IF( $Q2914, MAX($M$1:M2913)+1, 0)</f>
        <v>0</v>
      </c>
      <c r="N2914" t="str" cm="1">
        <f t="array" ref="N2914">INDEX($A$9:$F$1048576, $J2914, $K2914 )</f>
        <v>70942</v>
      </c>
      <c r="O2914" t="str" cm="1">
        <f t="array" ref="O2914">INDEX($B$9:$F$1048576, $J2914, $K2914 )</f>
        <v>신한사랑제15차(유)1</v>
      </c>
      <c r="P2914" t="str" cm="1">
        <f t="array" ref="P2914">IF( $L2914, TRIM(_xll.IMDP("IR", $G$5&amp;$N2914, $G$6)), "" )</f>
        <v/>
      </c>
      <c r="Q2914" t="b" cm="1">
        <f t="array" ref="Q2914">IF(
    $U$1=1, AND($P2914&lt;&gt;"", $P2914&lt;&gt;"...", $P2914&lt;&gt;"입력오류"),
    IF(
        $U$18=1, AND($P2914&lt;&gt;"", $P2914&lt;&gt;"...", $P2914&lt;&gt;"입력오류", ISNUMBER(FIND(INDEX($T$2:$T$7,$U$1),$P2914))),
        IF(
            $U$17="기타", AND($P2914&lt;&gt;"", $P2914&lt;&gt;"...", $P2914&lt;&gt;"입력오류", NOT(ISNUMBER(FIND($T$21:$T$34,$P2914)))),
            AND($P2914&lt;&gt;"", $P2914&lt;&gt;"...", $P2914&lt;&gt;"입력오류", $T$19=$P2914)
        )
    )
)</f>
        <v>0</v>
      </c>
    </row>
    <row r="2915" spans="1:17">
      <c r="A2915" t="s">
        <v>6166</v>
      </c>
      <c r="B2915" t="s">
        <v>6167</v>
      </c>
      <c r="I2915">
        <f t="shared" si="136"/>
        <v>2914</v>
      </c>
      <c r="J2915">
        <f t="shared" si="137"/>
        <v>2914</v>
      </c>
      <c r="K2915">
        <f t="shared" si="135"/>
        <v>1</v>
      </c>
      <c r="L2915" t="b">
        <f>COUNTIF($N$2:N2915, N2915)=1</f>
        <v>1</v>
      </c>
      <c r="M2915" s="37">
        <f>IF( $Q2915, MAX($M$1:M2914)+1, 0)</f>
        <v>0</v>
      </c>
      <c r="N2915" t="str" cm="1">
        <f t="array" ref="N2915">INDEX($A$9:$F$1048576, $J2915, $K2915 )</f>
        <v>70943</v>
      </c>
      <c r="O2915" t="str" cm="1">
        <f t="array" ref="O2915">INDEX($B$9:$F$1048576, $J2915, $K2915 )</f>
        <v>와이디피제1차(유)1</v>
      </c>
      <c r="P2915" t="str" cm="1">
        <f t="array" ref="P2915">IF( $L2915, TRIM(_xll.IMDP("IR", $G$5&amp;$N2915, $G$6)), "" )</f>
        <v/>
      </c>
      <c r="Q2915" t="b" cm="1">
        <f t="array" ref="Q2915">IF(
    $U$1=1, AND($P2915&lt;&gt;"", $P2915&lt;&gt;"...", $P2915&lt;&gt;"입력오류"),
    IF(
        $U$18=1, AND($P2915&lt;&gt;"", $P2915&lt;&gt;"...", $P2915&lt;&gt;"입력오류", ISNUMBER(FIND(INDEX($T$2:$T$7,$U$1),$P2915))),
        IF(
            $U$17="기타", AND($P2915&lt;&gt;"", $P2915&lt;&gt;"...", $P2915&lt;&gt;"입력오류", NOT(ISNUMBER(FIND($T$21:$T$34,$P2915)))),
            AND($P2915&lt;&gt;"", $P2915&lt;&gt;"...", $P2915&lt;&gt;"입력오류", $T$19=$P2915)
        )
    )
)</f>
        <v>0</v>
      </c>
    </row>
    <row r="2916" spans="1:17">
      <c r="A2916" t="s">
        <v>6168</v>
      </c>
      <c r="B2916" t="s">
        <v>6169</v>
      </c>
      <c r="I2916">
        <f t="shared" si="136"/>
        <v>2915</v>
      </c>
      <c r="J2916">
        <f t="shared" si="137"/>
        <v>2915</v>
      </c>
      <c r="K2916">
        <f t="shared" si="135"/>
        <v>1</v>
      </c>
      <c r="L2916" t="b">
        <f>COUNTIF($N$2:N2916, N2916)=1</f>
        <v>1</v>
      </c>
      <c r="M2916" s="37">
        <f>IF( $Q2916, MAX($M$1:M2915)+1, 0)</f>
        <v>0</v>
      </c>
      <c r="N2916" t="str" cm="1">
        <f t="array" ref="N2916">INDEX($A$9:$F$1048576, $J2916, $K2916 )</f>
        <v>70944</v>
      </c>
      <c r="O2916" t="str" cm="1">
        <f t="array" ref="O2916">INDEX($B$9:$F$1048576, $J2916, $K2916 )</f>
        <v>와이디피제1차(유)2</v>
      </c>
      <c r="P2916" t="str" cm="1">
        <f t="array" ref="P2916">IF( $L2916, TRIM(_xll.IMDP("IR", $G$5&amp;$N2916, $G$6)), "" )</f>
        <v/>
      </c>
      <c r="Q2916" t="b" cm="1">
        <f t="array" ref="Q2916">IF(
    $U$1=1, AND($P2916&lt;&gt;"", $P2916&lt;&gt;"...", $P2916&lt;&gt;"입력오류"),
    IF(
        $U$18=1, AND($P2916&lt;&gt;"", $P2916&lt;&gt;"...", $P2916&lt;&gt;"입력오류", ISNUMBER(FIND(INDEX($T$2:$T$7,$U$1),$P2916))),
        IF(
            $U$17="기타", AND($P2916&lt;&gt;"", $P2916&lt;&gt;"...", $P2916&lt;&gt;"입력오류", NOT(ISNUMBER(FIND($T$21:$T$34,$P2916)))),
            AND($P2916&lt;&gt;"", $P2916&lt;&gt;"...", $P2916&lt;&gt;"입력오류", $T$19=$P2916)
        )
    )
)</f>
        <v>0</v>
      </c>
    </row>
    <row r="2917" spans="1:17">
      <c r="A2917" t="s">
        <v>6170</v>
      </c>
      <c r="B2917" t="s">
        <v>6171</v>
      </c>
      <c r="I2917">
        <f t="shared" si="136"/>
        <v>2916</v>
      </c>
      <c r="J2917">
        <f t="shared" si="137"/>
        <v>2916</v>
      </c>
      <c r="K2917">
        <f t="shared" si="135"/>
        <v>1</v>
      </c>
      <c r="L2917" t="b">
        <f>COUNTIF($N$2:N2917, N2917)=1</f>
        <v>1</v>
      </c>
      <c r="M2917" s="37">
        <f>IF( $Q2917, MAX($M$1:M2916)+1, 0)</f>
        <v>0</v>
      </c>
      <c r="N2917" t="str" cm="1">
        <f t="array" ref="N2917">INDEX($A$9:$F$1048576, $J2917, $K2917 )</f>
        <v>70946</v>
      </c>
      <c r="O2917" t="str" cm="1">
        <f t="array" ref="O2917">INDEX($B$9:$F$1048576, $J2917, $K2917 )</f>
        <v>한솔제27차</v>
      </c>
      <c r="P2917" t="str" cm="1">
        <f t="array" ref="P2917">IF( $L2917, TRIM(_xll.IMDP("IR", $G$5&amp;$N2917, $G$6)), "" )</f>
        <v/>
      </c>
      <c r="Q2917" t="b" cm="1">
        <f t="array" ref="Q2917">IF(
    $U$1=1, AND($P2917&lt;&gt;"", $P2917&lt;&gt;"...", $P2917&lt;&gt;"입력오류"),
    IF(
        $U$18=1, AND($P2917&lt;&gt;"", $P2917&lt;&gt;"...", $P2917&lt;&gt;"입력오류", ISNUMBER(FIND(INDEX($T$2:$T$7,$U$1),$P2917))),
        IF(
            $U$17="기타", AND($P2917&lt;&gt;"", $P2917&lt;&gt;"...", $P2917&lt;&gt;"입력오류", NOT(ISNUMBER(FIND($T$21:$T$34,$P2917)))),
            AND($P2917&lt;&gt;"", $P2917&lt;&gt;"...", $P2917&lt;&gt;"입력오류", $T$19=$P2917)
        )
    )
)</f>
        <v>0</v>
      </c>
    </row>
    <row r="2918" spans="1:17">
      <c r="A2918" t="s">
        <v>6172</v>
      </c>
      <c r="B2918" t="s">
        <v>6173</v>
      </c>
      <c r="I2918">
        <f t="shared" si="136"/>
        <v>2917</v>
      </c>
      <c r="J2918">
        <f t="shared" si="137"/>
        <v>2917</v>
      </c>
      <c r="K2918">
        <f t="shared" si="135"/>
        <v>1</v>
      </c>
      <c r="L2918" t="b">
        <f>COUNTIF($N$2:N2918, N2918)=1</f>
        <v>1</v>
      </c>
      <c r="M2918" s="37">
        <f>IF( $Q2918, MAX($M$1:M2917)+1, 0)</f>
        <v>0</v>
      </c>
      <c r="N2918" t="str" cm="1">
        <f t="array" ref="N2918">INDEX($A$9:$F$1048576, $J2918, $K2918 )</f>
        <v>70947</v>
      </c>
      <c r="O2918" t="str" cm="1">
        <f t="array" ref="O2918">INDEX($B$9:$F$1048576, $J2918, $K2918 )</f>
        <v>우리타임제2차</v>
      </c>
      <c r="P2918" t="str" cm="1">
        <f t="array" ref="P2918">IF( $L2918, TRIM(_xll.IMDP("IR", $G$5&amp;$N2918, $G$6)), "" )</f>
        <v/>
      </c>
      <c r="Q2918" t="b" cm="1">
        <f t="array" ref="Q2918">IF(
    $U$1=1, AND($P2918&lt;&gt;"", $P2918&lt;&gt;"...", $P2918&lt;&gt;"입력오류"),
    IF(
        $U$18=1, AND($P2918&lt;&gt;"", $P2918&lt;&gt;"...", $P2918&lt;&gt;"입력오류", ISNUMBER(FIND(INDEX($T$2:$T$7,$U$1),$P2918))),
        IF(
            $U$17="기타", AND($P2918&lt;&gt;"", $P2918&lt;&gt;"...", $P2918&lt;&gt;"입력오류", NOT(ISNUMBER(FIND($T$21:$T$34,$P2918)))),
            AND($P2918&lt;&gt;"", $P2918&lt;&gt;"...", $P2918&lt;&gt;"입력오류", $T$19=$P2918)
        )
    )
)</f>
        <v>0</v>
      </c>
    </row>
    <row r="2919" spans="1:17">
      <c r="A2919" t="s">
        <v>6174</v>
      </c>
      <c r="B2919" t="s">
        <v>6175</v>
      </c>
      <c r="I2919">
        <f t="shared" si="136"/>
        <v>2918</v>
      </c>
      <c r="J2919">
        <f t="shared" si="137"/>
        <v>2918</v>
      </c>
      <c r="K2919">
        <f t="shared" si="135"/>
        <v>1</v>
      </c>
      <c r="L2919" t="b">
        <f>COUNTIF($N$2:N2919, N2919)=1</f>
        <v>1</v>
      </c>
      <c r="M2919" s="37">
        <f>IF( $Q2919, MAX($M$1:M2918)+1, 0)</f>
        <v>0</v>
      </c>
      <c r="N2919" t="str" cm="1">
        <f t="array" ref="N2919">INDEX($A$9:$F$1048576, $J2919, $K2919 )</f>
        <v>70948</v>
      </c>
      <c r="O2919" t="str" cm="1">
        <f t="array" ref="O2919">INDEX($B$9:$F$1048576, $J2919, $K2919 )</f>
        <v>우리사랑제11차(유)2</v>
      </c>
      <c r="P2919" t="str" cm="1">
        <f t="array" ref="P2919">IF( $L2919, TRIM(_xll.IMDP("IR", $G$5&amp;$N2919, $G$6)), "" )</f>
        <v/>
      </c>
      <c r="Q2919" t="b" cm="1">
        <f t="array" ref="Q2919">IF(
    $U$1=1, AND($P2919&lt;&gt;"", $P2919&lt;&gt;"...", $P2919&lt;&gt;"입력오류"),
    IF(
        $U$18=1, AND($P2919&lt;&gt;"", $P2919&lt;&gt;"...", $P2919&lt;&gt;"입력오류", ISNUMBER(FIND(INDEX($T$2:$T$7,$U$1),$P2919))),
        IF(
            $U$17="기타", AND($P2919&lt;&gt;"", $P2919&lt;&gt;"...", $P2919&lt;&gt;"입력오류", NOT(ISNUMBER(FIND($T$21:$T$34,$P2919)))),
            AND($P2919&lt;&gt;"", $P2919&lt;&gt;"...", $P2919&lt;&gt;"입력오류", $T$19=$P2919)
        )
    )
)</f>
        <v>0</v>
      </c>
    </row>
    <row r="2920" spans="1:17">
      <c r="A2920" t="s">
        <v>6176</v>
      </c>
      <c r="B2920" t="s">
        <v>6177</v>
      </c>
      <c r="I2920">
        <f t="shared" si="136"/>
        <v>2919</v>
      </c>
      <c r="J2920">
        <f t="shared" si="137"/>
        <v>2919</v>
      </c>
      <c r="K2920">
        <f t="shared" si="135"/>
        <v>1</v>
      </c>
      <c r="L2920" t="b">
        <f>COUNTIF($N$2:N2920, N2920)=1</f>
        <v>1</v>
      </c>
      <c r="M2920" s="37">
        <f>IF( $Q2920, MAX($M$1:M2919)+1, 0)</f>
        <v>0</v>
      </c>
      <c r="N2920" t="str" cm="1">
        <f t="array" ref="N2920">INDEX($A$9:$F$1048576, $J2920, $K2920 )</f>
        <v>70949</v>
      </c>
      <c r="O2920" t="str" cm="1">
        <f t="array" ref="O2920">INDEX($B$9:$F$1048576, $J2920, $K2920 )</f>
        <v>신한사랑제15차(유)2</v>
      </c>
      <c r="P2920" t="str" cm="1">
        <f t="array" ref="P2920">IF( $L2920, TRIM(_xll.IMDP("IR", $G$5&amp;$N2920, $G$6)), "" )</f>
        <v/>
      </c>
      <c r="Q2920" t="b" cm="1">
        <f t="array" ref="Q2920">IF(
    $U$1=1, AND($P2920&lt;&gt;"", $P2920&lt;&gt;"...", $P2920&lt;&gt;"입력오류"),
    IF(
        $U$18=1, AND($P2920&lt;&gt;"", $P2920&lt;&gt;"...", $P2920&lt;&gt;"입력오류", ISNUMBER(FIND(INDEX($T$2:$T$7,$U$1),$P2920))),
        IF(
            $U$17="기타", AND($P2920&lt;&gt;"", $P2920&lt;&gt;"...", $P2920&lt;&gt;"입력오류", NOT(ISNUMBER(FIND($T$21:$T$34,$P2920)))),
            AND($P2920&lt;&gt;"", $P2920&lt;&gt;"...", $P2920&lt;&gt;"입력오류", $T$19=$P2920)
        )
    )
)</f>
        <v>0</v>
      </c>
    </row>
    <row r="2921" spans="1:17">
      <c r="A2921" t="s">
        <v>6178</v>
      </c>
      <c r="B2921" t="s">
        <v>6179</v>
      </c>
      <c r="I2921">
        <f t="shared" si="136"/>
        <v>2920</v>
      </c>
      <c r="J2921">
        <f t="shared" si="137"/>
        <v>2920</v>
      </c>
      <c r="K2921">
        <f t="shared" si="135"/>
        <v>1</v>
      </c>
      <c r="L2921" t="b">
        <f>COUNTIF($N$2:N2921, N2921)=1</f>
        <v>1</v>
      </c>
      <c r="M2921" s="37">
        <f>IF( $Q2921, MAX($M$1:M2920)+1, 0)</f>
        <v>0</v>
      </c>
      <c r="N2921" t="str" cm="1">
        <f t="array" ref="N2921">INDEX($A$9:$F$1048576, $J2921, $K2921 )</f>
        <v>70950</v>
      </c>
      <c r="O2921" t="str" cm="1">
        <f t="array" ref="O2921">INDEX($B$9:$F$1048576, $J2921, $K2921 )</f>
        <v>뉴마레제4차(유)3</v>
      </c>
      <c r="P2921" t="str" cm="1">
        <f t="array" ref="P2921">IF( $L2921, TRIM(_xll.IMDP("IR", $G$5&amp;$N2921, $G$6)), "" )</f>
        <v/>
      </c>
      <c r="Q2921" t="b" cm="1">
        <f t="array" ref="Q2921">IF(
    $U$1=1, AND($P2921&lt;&gt;"", $P2921&lt;&gt;"...", $P2921&lt;&gt;"입력오류"),
    IF(
        $U$18=1, AND($P2921&lt;&gt;"", $P2921&lt;&gt;"...", $P2921&lt;&gt;"입력오류", ISNUMBER(FIND(INDEX($T$2:$T$7,$U$1),$P2921))),
        IF(
            $U$17="기타", AND($P2921&lt;&gt;"", $P2921&lt;&gt;"...", $P2921&lt;&gt;"입력오류", NOT(ISNUMBER(FIND($T$21:$T$34,$P2921)))),
            AND($P2921&lt;&gt;"", $P2921&lt;&gt;"...", $P2921&lt;&gt;"입력오류", $T$19=$P2921)
        )
    )
)</f>
        <v>0</v>
      </c>
    </row>
    <row r="2922" spans="1:17">
      <c r="A2922" t="s">
        <v>6180</v>
      </c>
      <c r="B2922" t="s">
        <v>6181</v>
      </c>
      <c r="I2922">
        <f t="shared" si="136"/>
        <v>2921</v>
      </c>
      <c r="J2922">
        <f t="shared" si="137"/>
        <v>2921</v>
      </c>
      <c r="K2922">
        <f t="shared" si="135"/>
        <v>1</v>
      </c>
      <c r="L2922" t="b">
        <f>COUNTIF($N$2:N2922, N2922)=1</f>
        <v>1</v>
      </c>
      <c r="M2922" s="37">
        <f>IF( $Q2922, MAX($M$1:M2921)+1, 0)</f>
        <v>0</v>
      </c>
      <c r="N2922" t="str" cm="1">
        <f t="array" ref="N2922">INDEX($A$9:$F$1048576, $J2922, $K2922 )</f>
        <v>70953</v>
      </c>
      <c r="O2922" t="str" cm="1">
        <f t="array" ref="O2922">INDEX($B$9:$F$1048576, $J2922, $K2922 )</f>
        <v>우리챔피온제5차(유)1-4</v>
      </c>
      <c r="P2922" t="str" cm="1">
        <f t="array" ref="P2922">IF( $L2922, TRIM(_xll.IMDP("IR", $G$5&amp;$N2922, $G$6)), "" )</f>
        <v/>
      </c>
      <c r="Q2922" t="b" cm="1">
        <f t="array" ref="Q2922">IF(
    $U$1=1, AND($P2922&lt;&gt;"", $P2922&lt;&gt;"...", $P2922&lt;&gt;"입력오류"),
    IF(
        $U$18=1, AND($P2922&lt;&gt;"", $P2922&lt;&gt;"...", $P2922&lt;&gt;"입력오류", ISNUMBER(FIND(INDEX($T$2:$T$7,$U$1),$P2922))),
        IF(
            $U$17="기타", AND($P2922&lt;&gt;"", $P2922&lt;&gt;"...", $P2922&lt;&gt;"입력오류", NOT(ISNUMBER(FIND($T$21:$T$34,$P2922)))),
            AND($P2922&lt;&gt;"", $P2922&lt;&gt;"...", $P2922&lt;&gt;"입력오류", $T$19=$P2922)
        )
    )
)</f>
        <v>0</v>
      </c>
    </row>
    <row r="2923" spans="1:17">
      <c r="A2923" t="s">
        <v>6182</v>
      </c>
      <c r="B2923" t="s">
        <v>6183</v>
      </c>
      <c r="I2923">
        <f t="shared" si="136"/>
        <v>2922</v>
      </c>
      <c r="J2923">
        <f t="shared" si="137"/>
        <v>2922</v>
      </c>
      <c r="K2923">
        <f t="shared" si="135"/>
        <v>1</v>
      </c>
      <c r="L2923" t="b">
        <f>COUNTIF($N$2:N2923, N2923)=1</f>
        <v>1</v>
      </c>
      <c r="M2923" s="37">
        <f>IF( $Q2923, MAX($M$1:M2922)+1, 0)</f>
        <v>0</v>
      </c>
      <c r="N2923" t="str" cm="1">
        <f t="array" ref="N2923">INDEX($A$9:$F$1048576, $J2923, $K2923 )</f>
        <v>70954</v>
      </c>
      <c r="O2923" t="str" cm="1">
        <f t="array" ref="O2923">INDEX($B$9:$F$1048576, $J2923, $K2923 )</f>
        <v>뉴마레제4차(유)3-4</v>
      </c>
      <c r="P2923" t="str" cm="1">
        <f t="array" ref="P2923">IF( $L2923, TRIM(_xll.IMDP("IR", $G$5&amp;$N2923, $G$6)), "" )</f>
        <v/>
      </c>
      <c r="Q2923" t="b" cm="1">
        <f t="array" ref="Q2923">IF(
    $U$1=1, AND($P2923&lt;&gt;"", $P2923&lt;&gt;"...", $P2923&lt;&gt;"입력오류"),
    IF(
        $U$18=1, AND($P2923&lt;&gt;"", $P2923&lt;&gt;"...", $P2923&lt;&gt;"입력오류", ISNUMBER(FIND(INDEX($T$2:$T$7,$U$1),$P2923))),
        IF(
            $U$17="기타", AND($P2923&lt;&gt;"", $P2923&lt;&gt;"...", $P2923&lt;&gt;"입력오류", NOT(ISNUMBER(FIND($T$21:$T$34,$P2923)))),
            AND($P2923&lt;&gt;"", $P2923&lt;&gt;"...", $P2923&lt;&gt;"입력오류", $T$19=$P2923)
        )
    )
)</f>
        <v>0</v>
      </c>
    </row>
    <row r="2924" spans="1:17">
      <c r="A2924" t="s">
        <v>6184</v>
      </c>
      <c r="B2924" t="s">
        <v>6185</v>
      </c>
      <c r="I2924">
        <f t="shared" si="136"/>
        <v>2923</v>
      </c>
      <c r="J2924">
        <f t="shared" si="137"/>
        <v>2923</v>
      </c>
      <c r="K2924">
        <f t="shared" si="135"/>
        <v>1</v>
      </c>
      <c r="L2924" t="b">
        <f>COUNTIF($N$2:N2924, N2924)=1</f>
        <v>1</v>
      </c>
      <c r="M2924" s="37">
        <f>IF( $Q2924, MAX($M$1:M2923)+1, 0)</f>
        <v>0</v>
      </c>
      <c r="N2924" t="str" cm="1">
        <f t="array" ref="N2924">INDEX($A$9:$F$1048576, $J2924, $K2924 )</f>
        <v>70958</v>
      </c>
      <c r="O2924" t="str" cm="1">
        <f t="array" ref="O2924">INDEX($B$9:$F$1048576, $J2924, $K2924 )</f>
        <v>뉴마레제4차(유)3-5</v>
      </c>
      <c r="P2924" t="str" cm="1">
        <f t="array" ref="P2924">IF( $L2924, TRIM(_xll.IMDP("IR", $G$5&amp;$N2924, $G$6)), "" )</f>
        <v/>
      </c>
      <c r="Q2924" t="b" cm="1">
        <f t="array" ref="Q2924">IF(
    $U$1=1, AND($P2924&lt;&gt;"", $P2924&lt;&gt;"...", $P2924&lt;&gt;"입력오류"),
    IF(
        $U$18=1, AND($P2924&lt;&gt;"", $P2924&lt;&gt;"...", $P2924&lt;&gt;"입력오류", ISNUMBER(FIND(INDEX($T$2:$T$7,$U$1),$P2924))),
        IF(
            $U$17="기타", AND($P2924&lt;&gt;"", $P2924&lt;&gt;"...", $P2924&lt;&gt;"입력오류", NOT(ISNUMBER(FIND($T$21:$T$34,$P2924)))),
            AND($P2924&lt;&gt;"", $P2924&lt;&gt;"...", $P2924&lt;&gt;"입력오류", $T$19=$P2924)
        )
    )
)</f>
        <v>0</v>
      </c>
    </row>
    <row r="2925" spans="1:17">
      <c r="A2925" t="s">
        <v>6186</v>
      </c>
      <c r="B2925" t="s">
        <v>6187</v>
      </c>
      <c r="I2925">
        <f t="shared" si="136"/>
        <v>2924</v>
      </c>
      <c r="J2925">
        <f t="shared" si="137"/>
        <v>2924</v>
      </c>
      <c r="K2925">
        <f t="shared" si="135"/>
        <v>1</v>
      </c>
      <c r="L2925" t="b">
        <f>COUNTIF($N$2:N2925, N2925)=1</f>
        <v>1</v>
      </c>
      <c r="M2925" s="37">
        <f>IF( $Q2925, MAX($M$1:M2924)+1, 0)</f>
        <v>0</v>
      </c>
      <c r="N2925" t="str" cm="1">
        <f t="array" ref="N2925">INDEX($A$9:$F$1048576, $J2925, $K2925 )</f>
        <v>70959</v>
      </c>
      <c r="O2925" t="str" cm="1">
        <f t="array" ref="O2925">INDEX($B$9:$F$1048576, $J2925, $K2925 )</f>
        <v>티월드제91차(유)1-1</v>
      </c>
      <c r="P2925" t="str" cm="1">
        <f t="array" ref="P2925">IF( $L2925, TRIM(_xll.IMDP("IR", $G$5&amp;$N2925, $G$6)), "" )</f>
        <v/>
      </c>
      <c r="Q2925" t="b" cm="1">
        <f t="array" ref="Q2925">IF(
    $U$1=1, AND($P2925&lt;&gt;"", $P2925&lt;&gt;"...", $P2925&lt;&gt;"입력오류"),
    IF(
        $U$18=1, AND($P2925&lt;&gt;"", $P2925&lt;&gt;"...", $P2925&lt;&gt;"입력오류", ISNUMBER(FIND(INDEX($T$2:$T$7,$U$1),$P2925))),
        IF(
            $U$17="기타", AND($P2925&lt;&gt;"", $P2925&lt;&gt;"...", $P2925&lt;&gt;"입력오류", NOT(ISNUMBER(FIND($T$21:$T$34,$P2925)))),
            AND($P2925&lt;&gt;"", $P2925&lt;&gt;"...", $P2925&lt;&gt;"입력오류", $T$19=$P2925)
        )
    )
)</f>
        <v>0</v>
      </c>
    </row>
    <row r="2926" spans="1:17">
      <c r="A2926" t="s">
        <v>6188</v>
      </c>
      <c r="B2926" t="s">
        <v>6189</v>
      </c>
      <c r="I2926">
        <f t="shared" si="136"/>
        <v>2925</v>
      </c>
      <c r="J2926">
        <f t="shared" si="137"/>
        <v>2925</v>
      </c>
      <c r="K2926">
        <f t="shared" si="135"/>
        <v>1</v>
      </c>
      <c r="L2926" t="b">
        <f>COUNTIF($N$2:N2926, N2926)=1</f>
        <v>1</v>
      </c>
      <c r="M2926" s="37">
        <f>IF( $Q2926, MAX($M$1:M2925)+1, 0)</f>
        <v>0</v>
      </c>
      <c r="N2926" t="str" cm="1">
        <f t="array" ref="N2926">INDEX($A$9:$F$1048576, $J2926, $K2926 )</f>
        <v>70960</v>
      </c>
      <c r="O2926" t="str" cm="1">
        <f t="array" ref="O2926">INDEX($B$9:$F$1048576, $J2926, $K2926 )</f>
        <v>티월드제91차(유)1-2</v>
      </c>
      <c r="P2926" t="str" cm="1">
        <f t="array" ref="P2926">IF( $L2926, TRIM(_xll.IMDP("IR", $G$5&amp;$N2926, $G$6)), "" )</f>
        <v/>
      </c>
      <c r="Q2926" t="b" cm="1">
        <f t="array" ref="Q2926">IF(
    $U$1=1, AND($P2926&lt;&gt;"", $P2926&lt;&gt;"...", $P2926&lt;&gt;"입력오류"),
    IF(
        $U$18=1, AND($P2926&lt;&gt;"", $P2926&lt;&gt;"...", $P2926&lt;&gt;"입력오류", ISNUMBER(FIND(INDEX($T$2:$T$7,$U$1),$P2926))),
        IF(
            $U$17="기타", AND($P2926&lt;&gt;"", $P2926&lt;&gt;"...", $P2926&lt;&gt;"입력오류", NOT(ISNUMBER(FIND($T$21:$T$34,$P2926)))),
            AND($P2926&lt;&gt;"", $P2926&lt;&gt;"...", $P2926&lt;&gt;"입력오류", $T$19=$P2926)
        )
    )
)</f>
        <v>0</v>
      </c>
    </row>
    <row r="2927" spans="1:17">
      <c r="A2927" t="s">
        <v>6190</v>
      </c>
      <c r="B2927" t="s">
        <v>6191</v>
      </c>
      <c r="I2927">
        <f t="shared" si="136"/>
        <v>2926</v>
      </c>
      <c r="J2927">
        <f t="shared" si="137"/>
        <v>2926</v>
      </c>
      <c r="K2927">
        <f t="shared" si="135"/>
        <v>1</v>
      </c>
      <c r="L2927" t="b">
        <f>COUNTIF($N$2:N2927, N2927)=1</f>
        <v>1</v>
      </c>
      <c r="M2927" s="37">
        <f>IF( $Q2927, MAX($M$1:M2926)+1, 0)</f>
        <v>0</v>
      </c>
      <c r="N2927" t="str" cm="1">
        <f t="array" ref="N2927">INDEX($A$9:$F$1048576, $J2927, $K2927 )</f>
        <v>70961</v>
      </c>
      <c r="O2927" t="str" cm="1">
        <f t="array" ref="O2927">INDEX($B$9:$F$1048576, $J2927, $K2927 )</f>
        <v>티월드제91차(유)1-3</v>
      </c>
      <c r="P2927" t="str" cm="1">
        <f t="array" ref="P2927">IF( $L2927, TRIM(_xll.IMDP("IR", $G$5&amp;$N2927, $G$6)), "" )</f>
        <v/>
      </c>
      <c r="Q2927" t="b" cm="1">
        <f t="array" ref="Q2927">IF(
    $U$1=1, AND($P2927&lt;&gt;"", $P2927&lt;&gt;"...", $P2927&lt;&gt;"입력오류"),
    IF(
        $U$18=1, AND($P2927&lt;&gt;"", $P2927&lt;&gt;"...", $P2927&lt;&gt;"입력오류", ISNUMBER(FIND(INDEX($T$2:$T$7,$U$1),$P2927))),
        IF(
            $U$17="기타", AND($P2927&lt;&gt;"", $P2927&lt;&gt;"...", $P2927&lt;&gt;"입력오류", NOT(ISNUMBER(FIND($T$21:$T$34,$P2927)))),
            AND($P2927&lt;&gt;"", $P2927&lt;&gt;"...", $P2927&lt;&gt;"입력오류", $T$19=$P2927)
        )
    )
)</f>
        <v>0</v>
      </c>
    </row>
    <row r="2928" spans="1:17">
      <c r="A2928" t="s">
        <v>6192</v>
      </c>
      <c r="B2928" t="s">
        <v>6193</v>
      </c>
      <c r="I2928">
        <f t="shared" si="136"/>
        <v>2927</v>
      </c>
      <c r="J2928">
        <f t="shared" si="137"/>
        <v>2927</v>
      </c>
      <c r="K2928">
        <f t="shared" si="135"/>
        <v>1</v>
      </c>
      <c r="L2928" t="b">
        <f>COUNTIF($N$2:N2928, N2928)=1</f>
        <v>1</v>
      </c>
      <c r="M2928" s="37">
        <f>IF( $Q2928, MAX($M$1:M2927)+1, 0)</f>
        <v>0</v>
      </c>
      <c r="N2928" t="str" cm="1">
        <f t="array" ref="N2928">INDEX($A$9:$F$1048576, $J2928, $K2928 )</f>
        <v>70962</v>
      </c>
      <c r="O2928" t="str" cm="1">
        <f t="array" ref="O2928">INDEX($B$9:$F$1048576, $J2928, $K2928 )</f>
        <v>티월드제91차(유)1-4</v>
      </c>
      <c r="P2928" t="str" cm="1">
        <f t="array" ref="P2928">IF( $L2928, TRIM(_xll.IMDP("IR", $G$5&amp;$N2928, $G$6)), "" )</f>
        <v/>
      </c>
      <c r="Q2928" t="b" cm="1">
        <f t="array" ref="Q2928">IF(
    $U$1=1, AND($P2928&lt;&gt;"", $P2928&lt;&gt;"...", $P2928&lt;&gt;"입력오류"),
    IF(
        $U$18=1, AND($P2928&lt;&gt;"", $P2928&lt;&gt;"...", $P2928&lt;&gt;"입력오류", ISNUMBER(FIND(INDEX($T$2:$T$7,$U$1),$P2928))),
        IF(
            $U$17="기타", AND($P2928&lt;&gt;"", $P2928&lt;&gt;"...", $P2928&lt;&gt;"입력오류", NOT(ISNUMBER(FIND($T$21:$T$34,$P2928)))),
            AND($P2928&lt;&gt;"", $P2928&lt;&gt;"...", $P2928&lt;&gt;"입력오류", $T$19=$P2928)
        )
    )
)</f>
        <v>0</v>
      </c>
    </row>
    <row r="2929" spans="1:17">
      <c r="A2929" t="s">
        <v>6194</v>
      </c>
      <c r="B2929" t="s">
        <v>6195</v>
      </c>
      <c r="I2929">
        <f t="shared" si="136"/>
        <v>2928</v>
      </c>
      <c r="J2929">
        <f t="shared" si="137"/>
        <v>2928</v>
      </c>
      <c r="K2929">
        <f t="shared" si="135"/>
        <v>1</v>
      </c>
      <c r="L2929" t="b">
        <f>COUNTIF($N$2:N2929, N2929)=1</f>
        <v>1</v>
      </c>
      <c r="M2929" s="37">
        <f>IF( $Q2929, MAX($M$1:M2928)+1, 0)</f>
        <v>0</v>
      </c>
      <c r="N2929" t="str" cm="1">
        <f t="array" ref="N2929">INDEX($A$9:$F$1048576, $J2929, $K2929 )</f>
        <v>70963</v>
      </c>
      <c r="O2929" t="str" cm="1">
        <f t="array" ref="O2929">INDEX($B$9:$F$1048576, $J2929, $K2929 )</f>
        <v>티월드제91차(유)1-5</v>
      </c>
      <c r="P2929" t="str" cm="1">
        <f t="array" ref="P2929">IF( $L2929, TRIM(_xll.IMDP("IR", $G$5&amp;$N2929, $G$6)), "" )</f>
        <v/>
      </c>
      <c r="Q2929" t="b" cm="1">
        <f t="array" ref="Q2929">IF(
    $U$1=1, AND($P2929&lt;&gt;"", $P2929&lt;&gt;"...", $P2929&lt;&gt;"입력오류"),
    IF(
        $U$18=1, AND($P2929&lt;&gt;"", $P2929&lt;&gt;"...", $P2929&lt;&gt;"입력오류", ISNUMBER(FIND(INDEX($T$2:$T$7,$U$1),$P2929))),
        IF(
            $U$17="기타", AND($P2929&lt;&gt;"", $P2929&lt;&gt;"...", $P2929&lt;&gt;"입력오류", NOT(ISNUMBER(FIND($T$21:$T$34,$P2929)))),
            AND($P2929&lt;&gt;"", $P2929&lt;&gt;"...", $P2929&lt;&gt;"입력오류", $T$19=$P2929)
        )
    )
)</f>
        <v>0</v>
      </c>
    </row>
    <row r="2930" spans="1:17">
      <c r="A2930" t="s">
        <v>6196</v>
      </c>
      <c r="B2930" t="s">
        <v>6197</v>
      </c>
      <c r="I2930">
        <f t="shared" si="136"/>
        <v>2929</v>
      </c>
      <c r="J2930">
        <f t="shared" si="137"/>
        <v>2929</v>
      </c>
      <c r="K2930">
        <f t="shared" si="135"/>
        <v>1</v>
      </c>
      <c r="L2930" t="b">
        <f>COUNTIF($N$2:N2930, N2930)=1</f>
        <v>1</v>
      </c>
      <c r="M2930" s="37">
        <f>IF( $Q2930, MAX($M$1:M2929)+1, 0)</f>
        <v>0</v>
      </c>
      <c r="N2930" t="str" cm="1">
        <f t="array" ref="N2930">INDEX($A$9:$F$1048576, $J2930, $K2930 )</f>
        <v>70964</v>
      </c>
      <c r="O2930" t="str" cm="1">
        <f t="array" ref="O2930">INDEX($B$9:$F$1048576, $J2930, $K2930 )</f>
        <v>티월드제91차(유)1-6</v>
      </c>
      <c r="P2930" t="str" cm="1">
        <f t="array" ref="P2930">IF( $L2930, TRIM(_xll.IMDP("IR", $G$5&amp;$N2930, $G$6)), "" )</f>
        <v/>
      </c>
      <c r="Q2930" t="b" cm="1">
        <f t="array" ref="Q2930">IF(
    $U$1=1, AND($P2930&lt;&gt;"", $P2930&lt;&gt;"...", $P2930&lt;&gt;"입력오류"),
    IF(
        $U$18=1, AND($P2930&lt;&gt;"", $P2930&lt;&gt;"...", $P2930&lt;&gt;"입력오류", ISNUMBER(FIND(INDEX($T$2:$T$7,$U$1),$P2930))),
        IF(
            $U$17="기타", AND($P2930&lt;&gt;"", $P2930&lt;&gt;"...", $P2930&lt;&gt;"입력오류", NOT(ISNUMBER(FIND($T$21:$T$34,$P2930)))),
            AND($P2930&lt;&gt;"", $P2930&lt;&gt;"...", $P2930&lt;&gt;"입력오류", $T$19=$P2930)
        )
    )
)</f>
        <v>0</v>
      </c>
    </row>
    <row r="2931" spans="1:17">
      <c r="A2931" t="s">
        <v>6198</v>
      </c>
      <c r="B2931" t="s">
        <v>6199</v>
      </c>
      <c r="I2931">
        <f t="shared" si="136"/>
        <v>2930</v>
      </c>
      <c r="J2931">
        <f t="shared" si="137"/>
        <v>2930</v>
      </c>
      <c r="K2931">
        <f t="shared" si="135"/>
        <v>1</v>
      </c>
      <c r="L2931" t="b">
        <f>COUNTIF($N$2:N2931, N2931)=1</f>
        <v>1</v>
      </c>
      <c r="M2931" s="37">
        <f>IF( $Q2931, MAX($M$1:M2930)+1, 0)</f>
        <v>0</v>
      </c>
      <c r="N2931" t="str" cm="1">
        <f t="array" ref="N2931">INDEX($A$9:$F$1048576, $J2931, $K2931 )</f>
        <v>70965</v>
      </c>
      <c r="O2931" t="str" cm="1">
        <f t="array" ref="O2931">INDEX($B$9:$F$1048576, $J2931, $K2931 )</f>
        <v>티월드제91차(유)1-7</v>
      </c>
      <c r="P2931" t="str" cm="1">
        <f t="array" ref="P2931">IF( $L2931, TRIM(_xll.IMDP("IR", $G$5&amp;$N2931, $G$6)), "" )</f>
        <v/>
      </c>
      <c r="Q2931" t="b" cm="1">
        <f t="array" ref="Q2931">IF(
    $U$1=1, AND($P2931&lt;&gt;"", $P2931&lt;&gt;"...", $P2931&lt;&gt;"입력오류"),
    IF(
        $U$18=1, AND($P2931&lt;&gt;"", $P2931&lt;&gt;"...", $P2931&lt;&gt;"입력오류", ISNUMBER(FIND(INDEX($T$2:$T$7,$U$1),$P2931))),
        IF(
            $U$17="기타", AND($P2931&lt;&gt;"", $P2931&lt;&gt;"...", $P2931&lt;&gt;"입력오류", NOT(ISNUMBER(FIND($T$21:$T$34,$P2931)))),
            AND($P2931&lt;&gt;"", $P2931&lt;&gt;"...", $P2931&lt;&gt;"입력오류", $T$19=$P2931)
        )
    )
)</f>
        <v>0</v>
      </c>
    </row>
    <row r="2932" spans="1:17">
      <c r="A2932" t="s">
        <v>6200</v>
      </c>
      <c r="B2932" t="s">
        <v>6201</v>
      </c>
      <c r="I2932">
        <f t="shared" si="136"/>
        <v>2931</v>
      </c>
      <c r="J2932">
        <f t="shared" si="137"/>
        <v>2931</v>
      </c>
      <c r="K2932">
        <f t="shared" si="135"/>
        <v>1</v>
      </c>
      <c r="L2932" t="b">
        <f>COUNTIF($N$2:N2932, N2932)=1</f>
        <v>1</v>
      </c>
      <c r="M2932" s="37">
        <f>IF( $Q2932, MAX($M$1:M2931)+1, 0)</f>
        <v>0</v>
      </c>
      <c r="N2932" t="str" cm="1">
        <f t="array" ref="N2932">INDEX($A$9:$F$1048576, $J2932, $K2932 )</f>
        <v>70966</v>
      </c>
      <c r="O2932" t="str" cm="1">
        <f t="array" ref="O2932">INDEX($B$9:$F$1048576, $J2932, $K2932 )</f>
        <v>티월드제91차(유)1-8</v>
      </c>
      <c r="P2932" t="str" cm="1">
        <f t="array" ref="P2932">IF( $L2932, TRIM(_xll.IMDP("IR", $G$5&amp;$N2932, $G$6)), "" )</f>
        <v/>
      </c>
      <c r="Q2932" t="b" cm="1">
        <f t="array" ref="Q2932">IF(
    $U$1=1, AND($P2932&lt;&gt;"", $P2932&lt;&gt;"...", $P2932&lt;&gt;"입력오류"),
    IF(
        $U$18=1, AND($P2932&lt;&gt;"", $P2932&lt;&gt;"...", $P2932&lt;&gt;"입력오류", ISNUMBER(FIND(INDEX($T$2:$T$7,$U$1),$P2932))),
        IF(
            $U$17="기타", AND($P2932&lt;&gt;"", $P2932&lt;&gt;"...", $P2932&lt;&gt;"입력오류", NOT(ISNUMBER(FIND($T$21:$T$34,$P2932)))),
            AND($P2932&lt;&gt;"", $P2932&lt;&gt;"...", $P2932&lt;&gt;"입력오류", $T$19=$P2932)
        )
    )
)</f>
        <v>0</v>
      </c>
    </row>
    <row r="2933" spans="1:17">
      <c r="A2933" t="s">
        <v>6202</v>
      </c>
      <c r="B2933" t="s">
        <v>6203</v>
      </c>
      <c r="I2933">
        <f t="shared" si="136"/>
        <v>2932</v>
      </c>
      <c r="J2933">
        <f t="shared" si="137"/>
        <v>2932</v>
      </c>
      <c r="K2933">
        <f t="shared" si="135"/>
        <v>1</v>
      </c>
      <c r="L2933" t="b">
        <f>COUNTIF($N$2:N2933, N2933)=1</f>
        <v>1</v>
      </c>
      <c r="M2933" s="37">
        <f>IF( $Q2933, MAX($M$1:M2932)+1, 0)</f>
        <v>0</v>
      </c>
      <c r="N2933" t="str" cm="1">
        <f t="array" ref="N2933">INDEX($A$9:$F$1048576, $J2933, $K2933 )</f>
        <v>70967</v>
      </c>
      <c r="O2933" t="str" cm="1">
        <f t="array" ref="O2933">INDEX($B$9:$F$1048576, $J2933, $K2933 )</f>
        <v>티월드제91차(유)1-9</v>
      </c>
      <c r="P2933" t="str" cm="1">
        <f t="array" ref="P2933">IF( $L2933, TRIM(_xll.IMDP("IR", $G$5&amp;$N2933, $G$6)), "" )</f>
        <v/>
      </c>
      <c r="Q2933" t="b" cm="1">
        <f t="array" ref="Q2933">IF(
    $U$1=1, AND($P2933&lt;&gt;"", $P2933&lt;&gt;"...", $P2933&lt;&gt;"입력오류"),
    IF(
        $U$18=1, AND($P2933&lt;&gt;"", $P2933&lt;&gt;"...", $P2933&lt;&gt;"입력오류", ISNUMBER(FIND(INDEX($T$2:$T$7,$U$1),$P2933))),
        IF(
            $U$17="기타", AND($P2933&lt;&gt;"", $P2933&lt;&gt;"...", $P2933&lt;&gt;"입력오류", NOT(ISNUMBER(FIND($T$21:$T$34,$P2933)))),
            AND($P2933&lt;&gt;"", $P2933&lt;&gt;"...", $P2933&lt;&gt;"입력오류", $T$19=$P2933)
        )
    )
)</f>
        <v>0</v>
      </c>
    </row>
    <row r="2934" spans="1:17">
      <c r="A2934" t="s">
        <v>6204</v>
      </c>
      <c r="B2934" t="s">
        <v>6205</v>
      </c>
      <c r="I2934">
        <f t="shared" si="136"/>
        <v>2933</v>
      </c>
      <c r="J2934">
        <f t="shared" si="137"/>
        <v>2933</v>
      </c>
      <c r="K2934">
        <f t="shared" si="135"/>
        <v>1</v>
      </c>
      <c r="L2934" t="b">
        <f>COUNTIF($N$2:N2934, N2934)=1</f>
        <v>1</v>
      </c>
      <c r="M2934" s="37">
        <f>IF( $Q2934, MAX($M$1:M2933)+1, 0)</f>
        <v>0</v>
      </c>
      <c r="N2934" t="str" cm="1">
        <f t="array" ref="N2934">INDEX($A$9:$F$1048576, $J2934, $K2934 )</f>
        <v>70968</v>
      </c>
      <c r="O2934" t="str" cm="1">
        <f t="array" ref="O2934">INDEX($B$9:$F$1048576, $J2934, $K2934 )</f>
        <v>티월드제91차(유)1-10</v>
      </c>
      <c r="P2934" t="str" cm="1">
        <f t="array" ref="P2934">IF( $L2934, TRIM(_xll.IMDP("IR", $G$5&amp;$N2934, $G$6)), "" )</f>
        <v/>
      </c>
      <c r="Q2934" t="b" cm="1">
        <f t="array" ref="Q2934">IF(
    $U$1=1, AND($P2934&lt;&gt;"", $P2934&lt;&gt;"...", $P2934&lt;&gt;"입력오류"),
    IF(
        $U$18=1, AND($P2934&lt;&gt;"", $P2934&lt;&gt;"...", $P2934&lt;&gt;"입력오류", ISNUMBER(FIND(INDEX($T$2:$T$7,$U$1),$P2934))),
        IF(
            $U$17="기타", AND($P2934&lt;&gt;"", $P2934&lt;&gt;"...", $P2934&lt;&gt;"입력오류", NOT(ISNUMBER(FIND($T$21:$T$34,$P2934)))),
            AND($P2934&lt;&gt;"", $P2934&lt;&gt;"...", $P2934&lt;&gt;"입력오류", $T$19=$P2934)
        )
    )
)</f>
        <v>0</v>
      </c>
    </row>
    <row r="2935" spans="1:17">
      <c r="A2935" t="s">
        <v>6206</v>
      </c>
      <c r="B2935" t="s">
        <v>6207</v>
      </c>
      <c r="I2935">
        <f t="shared" si="136"/>
        <v>2934</v>
      </c>
      <c r="J2935">
        <f t="shared" si="137"/>
        <v>2934</v>
      </c>
      <c r="K2935">
        <f t="shared" si="135"/>
        <v>1</v>
      </c>
      <c r="L2935" t="b">
        <f>COUNTIF($N$2:N2935, N2935)=1</f>
        <v>1</v>
      </c>
      <c r="M2935" s="37">
        <f>IF( $Q2935, MAX($M$1:M2934)+1, 0)</f>
        <v>0</v>
      </c>
      <c r="N2935" t="str" cm="1">
        <f t="array" ref="N2935">INDEX($A$9:$F$1048576, $J2935, $K2935 )</f>
        <v>70969</v>
      </c>
      <c r="O2935" t="str" cm="1">
        <f t="array" ref="O2935">INDEX($B$9:$F$1048576, $J2935, $K2935 )</f>
        <v>티월드제91차(유)1-11</v>
      </c>
      <c r="P2935" t="str" cm="1">
        <f t="array" ref="P2935">IF( $L2935, TRIM(_xll.IMDP("IR", $G$5&amp;$N2935, $G$6)), "" )</f>
        <v/>
      </c>
      <c r="Q2935" t="b" cm="1">
        <f t="array" ref="Q2935">IF(
    $U$1=1, AND($P2935&lt;&gt;"", $P2935&lt;&gt;"...", $P2935&lt;&gt;"입력오류"),
    IF(
        $U$18=1, AND($P2935&lt;&gt;"", $P2935&lt;&gt;"...", $P2935&lt;&gt;"입력오류", ISNUMBER(FIND(INDEX($T$2:$T$7,$U$1),$P2935))),
        IF(
            $U$17="기타", AND($P2935&lt;&gt;"", $P2935&lt;&gt;"...", $P2935&lt;&gt;"입력오류", NOT(ISNUMBER(FIND($T$21:$T$34,$P2935)))),
            AND($P2935&lt;&gt;"", $P2935&lt;&gt;"...", $P2935&lt;&gt;"입력오류", $T$19=$P2935)
        )
    )
)</f>
        <v>0</v>
      </c>
    </row>
    <row r="2936" spans="1:17">
      <c r="A2936" t="s">
        <v>6208</v>
      </c>
      <c r="B2936" t="s">
        <v>6209</v>
      </c>
      <c r="I2936">
        <f t="shared" si="136"/>
        <v>2935</v>
      </c>
      <c r="J2936">
        <f t="shared" si="137"/>
        <v>2935</v>
      </c>
      <c r="K2936">
        <f t="shared" si="135"/>
        <v>1</v>
      </c>
      <c r="L2936" t="b">
        <f>COUNTIF($N$2:N2936, N2936)=1</f>
        <v>1</v>
      </c>
      <c r="M2936" s="37">
        <f>IF( $Q2936, MAX($M$1:M2935)+1, 0)</f>
        <v>0</v>
      </c>
      <c r="N2936" t="str" cm="1">
        <f t="array" ref="N2936">INDEX($A$9:$F$1048576, $J2936, $K2936 )</f>
        <v>70970</v>
      </c>
      <c r="O2936" t="str" cm="1">
        <f t="array" ref="O2936">INDEX($B$9:$F$1048576, $J2936, $K2936 )</f>
        <v>티월드제91차(유)1-12</v>
      </c>
      <c r="P2936" t="str" cm="1">
        <f t="array" ref="P2936">IF( $L2936, TRIM(_xll.IMDP("IR", $G$5&amp;$N2936, $G$6)), "" )</f>
        <v/>
      </c>
      <c r="Q2936" t="b" cm="1">
        <f t="array" ref="Q2936">IF(
    $U$1=1, AND($P2936&lt;&gt;"", $P2936&lt;&gt;"...", $P2936&lt;&gt;"입력오류"),
    IF(
        $U$18=1, AND($P2936&lt;&gt;"", $P2936&lt;&gt;"...", $P2936&lt;&gt;"입력오류", ISNUMBER(FIND(INDEX($T$2:$T$7,$U$1),$P2936))),
        IF(
            $U$17="기타", AND($P2936&lt;&gt;"", $P2936&lt;&gt;"...", $P2936&lt;&gt;"입력오류", NOT(ISNUMBER(FIND($T$21:$T$34,$P2936)))),
            AND($P2936&lt;&gt;"", $P2936&lt;&gt;"...", $P2936&lt;&gt;"입력오류", $T$19=$P2936)
        )
    )
)</f>
        <v>0</v>
      </c>
    </row>
    <row r="2937" spans="1:17">
      <c r="A2937" t="s">
        <v>6210</v>
      </c>
      <c r="B2937" t="s">
        <v>6211</v>
      </c>
      <c r="I2937">
        <f t="shared" si="136"/>
        <v>2936</v>
      </c>
      <c r="J2937">
        <f t="shared" si="137"/>
        <v>2936</v>
      </c>
      <c r="K2937">
        <f t="shared" si="135"/>
        <v>1</v>
      </c>
      <c r="L2937" t="b">
        <f>COUNTIF($N$2:N2937, N2937)=1</f>
        <v>1</v>
      </c>
      <c r="M2937" s="37">
        <f>IF( $Q2937, MAX($M$1:M2936)+1, 0)</f>
        <v>0</v>
      </c>
      <c r="N2937" t="str" cm="1">
        <f t="array" ref="N2937">INDEX($A$9:$F$1048576, $J2937, $K2937 )</f>
        <v>70971</v>
      </c>
      <c r="O2937" t="str" cm="1">
        <f t="array" ref="O2937">INDEX($B$9:$F$1048576, $J2937, $K2937 )</f>
        <v>티월드제91차(유)1-13</v>
      </c>
      <c r="P2937" t="str" cm="1">
        <f t="array" ref="P2937">IF( $L2937, TRIM(_xll.IMDP("IR", $G$5&amp;$N2937, $G$6)), "" )</f>
        <v/>
      </c>
      <c r="Q2937" t="b" cm="1">
        <f t="array" ref="Q2937">IF(
    $U$1=1, AND($P2937&lt;&gt;"", $P2937&lt;&gt;"...", $P2937&lt;&gt;"입력오류"),
    IF(
        $U$18=1, AND($P2937&lt;&gt;"", $P2937&lt;&gt;"...", $P2937&lt;&gt;"입력오류", ISNUMBER(FIND(INDEX($T$2:$T$7,$U$1),$P2937))),
        IF(
            $U$17="기타", AND($P2937&lt;&gt;"", $P2937&lt;&gt;"...", $P2937&lt;&gt;"입력오류", NOT(ISNUMBER(FIND($T$21:$T$34,$P2937)))),
            AND($P2937&lt;&gt;"", $P2937&lt;&gt;"...", $P2937&lt;&gt;"입력오류", $T$19=$P2937)
        )
    )
)</f>
        <v>0</v>
      </c>
    </row>
    <row r="2938" spans="1:17">
      <c r="A2938" t="s">
        <v>6212</v>
      </c>
      <c r="B2938" t="s">
        <v>6213</v>
      </c>
      <c r="I2938">
        <f t="shared" si="136"/>
        <v>2937</v>
      </c>
      <c r="J2938">
        <f t="shared" si="137"/>
        <v>2937</v>
      </c>
      <c r="K2938">
        <f t="shared" si="135"/>
        <v>1</v>
      </c>
      <c r="L2938" t="b">
        <f>COUNTIF($N$2:N2938, N2938)=1</f>
        <v>1</v>
      </c>
      <c r="M2938" s="37">
        <f>IF( $Q2938, MAX($M$1:M2937)+1, 0)</f>
        <v>0</v>
      </c>
      <c r="N2938" t="str" cm="1">
        <f t="array" ref="N2938">INDEX($A$9:$F$1048576, $J2938, $K2938 )</f>
        <v>70972</v>
      </c>
      <c r="O2938" t="str" cm="1">
        <f t="array" ref="O2938">INDEX($B$9:$F$1048576, $J2938, $K2938 )</f>
        <v>티월드제91차(유)1-14</v>
      </c>
      <c r="P2938" t="str" cm="1">
        <f t="array" ref="P2938">IF( $L2938, TRIM(_xll.IMDP("IR", $G$5&amp;$N2938, $G$6)), "" )</f>
        <v/>
      </c>
      <c r="Q2938" t="b" cm="1">
        <f t="array" ref="Q2938">IF(
    $U$1=1, AND($P2938&lt;&gt;"", $P2938&lt;&gt;"...", $P2938&lt;&gt;"입력오류"),
    IF(
        $U$18=1, AND($P2938&lt;&gt;"", $P2938&lt;&gt;"...", $P2938&lt;&gt;"입력오류", ISNUMBER(FIND(INDEX($T$2:$T$7,$U$1),$P2938))),
        IF(
            $U$17="기타", AND($P2938&lt;&gt;"", $P2938&lt;&gt;"...", $P2938&lt;&gt;"입력오류", NOT(ISNUMBER(FIND($T$21:$T$34,$P2938)))),
            AND($P2938&lt;&gt;"", $P2938&lt;&gt;"...", $P2938&lt;&gt;"입력오류", $T$19=$P2938)
        )
    )
)</f>
        <v>0</v>
      </c>
    </row>
    <row r="2939" spans="1:17">
      <c r="A2939" t="s">
        <v>6214</v>
      </c>
      <c r="B2939" t="s">
        <v>6215</v>
      </c>
      <c r="I2939">
        <f t="shared" si="136"/>
        <v>2938</v>
      </c>
      <c r="J2939">
        <f t="shared" si="137"/>
        <v>2938</v>
      </c>
      <c r="K2939">
        <f t="shared" si="135"/>
        <v>1</v>
      </c>
      <c r="L2939" t="b">
        <f>COUNTIF($N$2:N2939, N2939)=1</f>
        <v>1</v>
      </c>
      <c r="M2939" s="37">
        <f>IF( $Q2939, MAX($M$1:M2938)+1, 0)</f>
        <v>0</v>
      </c>
      <c r="N2939" t="str" cm="1">
        <f t="array" ref="N2939">INDEX($A$9:$F$1048576, $J2939, $K2939 )</f>
        <v>70973</v>
      </c>
      <c r="O2939" t="str" cm="1">
        <f t="array" ref="O2939">INDEX($B$9:$F$1048576, $J2939, $K2939 )</f>
        <v>티월드제91차(유)1-15</v>
      </c>
      <c r="P2939" t="str" cm="1">
        <f t="array" ref="P2939">IF( $L2939, TRIM(_xll.IMDP("IR", $G$5&amp;$N2939, $G$6)), "" )</f>
        <v/>
      </c>
      <c r="Q2939" t="b" cm="1">
        <f t="array" ref="Q2939">IF(
    $U$1=1, AND($P2939&lt;&gt;"", $P2939&lt;&gt;"...", $P2939&lt;&gt;"입력오류"),
    IF(
        $U$18=1, AND($P2939&lt;&gt;"", $P2939&lt;&gt;"...", $P2939&lt;&gt;"입력오류", ISNUMBER(FIND(INDEX($T$2:$T$7,$U$1),$P2939))),
        IF(
            $U$17="기타", AND($P2939&lt;&gt;"", $P2939&lt;&gt;"...", $P2939&lt;&gt;"입력오류", NOT(ISNUMBER(FIND($T$21:$T$34,$P2939)))),
            AND($P2939&lt;&gt;"", $P2939&lt;&gt;"...", $P2939&lt;&gt;"입력오류", $T$19=$P2939)
        )
    )
)</f>
        <v>0</v>
      </c>
    </row>
    <row r="2940" spans="1:17">
      <c r="A2940" t="s">
        <v>6216</v>
      </c>
      <c r="B2940" t="s">
        <v>6217</v>
      </c>
      <c r="I2940">
        <f t="shared" si="136"/>
        <v>2939</v>
      </c>
      <c r="J2940">
        <f t="shared" si="137"/>
        <v>2939</v>
      </c>
      <c r="K2940">
        <f t="shared" si="135"/>
        <v>1</v>
      </c>
      <c r="L2940" t="b">
        <f>COUNTIF($N$2:N2940, N2940)=1</f>
        <v>1</v>
      </c>
      <c r="M2940" s="37">
        <f>IF( $Q2940, MAX($M$1:M2939)+1, 0)</f>
        <v>0</v>
      </c>
      <c r="N2940" t="str" cm="1">
        <f t="array" ref="N2940">INDEX($A$9:$F$1048576, $J2940, $K2940 )</f>
        <v>70974</v>
      </c>
      <c r="O2940" t="str" cm="1">
        <f t="array" ref="O2940">INDEX($B$9:$F$1048576, $J2940, $K2940 )</f>
        <v>티월드제91차(유)1-16</v>
      </c>
      <c r="P2940" t="str" cm="1">
        <f t="array" ref="P2940">IF( $L2940, TRIM(_xll.IMDP("IR", $G$5&amp;$N2940, $G$6)), "" )</f>
        <v/>
      </c>
      <c r="Q2940" t="b" cm="1">
        <f t="array" ref="Q2940">IF(
    $U$1=1, AND($P2940&lt;&gt;"", $P2940&lt;&gt;"...", $P2940&lt;&gt;"입력오류"),
    IF(
        $U$18=1, AND($P2940&lt;&gt;"", $P2940&lt;&gt;"...", $P2940&lt;&gt;"입력오류", ISNUMBER(FIND(INDEX($T$2:$T$7,$U$1),$P2940))),
        IF(
            $U$17="기타", AND($P2940&lt;&gt;"", $P2940&lt;&gt;"...", $P2940&lt;&gt;"입력오류", NOT(ISNUMBER(FIND($T$21:$T$34,$P2940)))),
            AND($P2940&lt;&gt;"", $P2940&lt;&gt;"...", $P2940&lt;&gt;"입력오류", $T$19=$P2940)
        )
    )
)</f>
        <v>0</v>
      </c>
    </row>
    <row r="2941" spans="1:17">
      <c r="A2941" t="s">
        <v>6218</v>
      </c>
      <c r="B2941" t="s">
        <v>6219</v>
      </c>
      <c r="I2941">
        <f t="shared" si="136"/>
        <v>2940</v>
      </c>
      <c r="J2941">
        <f t="shared" si="137"/>
        <v>2940</v>
      </c>
      <c r="K2941">
        <f t="shared" si="135"/>
        <v>1</v>
      </c>
      <c r="L2941" t="b">
        <f>COUNTIF($N$2:N2941, N2941)=1</f>
        <v>1</v>
      </c>
      <c r="M2941" s="37">
        <f>IF( $Q2941, MAX($M$1:M2940)+1, 0)</f>
        <v>0</v>
      </c>
      <c r="N2941" t="str" cm="1">
        <f t="array" ref="N2941">INDEX($A$9:$F$1048576, $J2941, $K2941 )</f>
        <v>70975</v>
      </c>
      <c r="O2941" t="str" cm="1">
        <f t="array" ref="O2941">INDEX($B$9:$F$1048576, $J2941, $K2941 )</f>
        <v>티월드제91차(유)1-17</v>
      </c>
      <c r="P2941" t="str" cm="1">
        <f t="array" ref="P2941">IF( $L2941, TRIM(_xll.IMDP("IR", $G$5&amp;$N2941, $G$6)), "" )</f>
        <v/>
      </c>
      <c r="Q2941" t="b" cm="1">
        <f t="array" ref="Q2941">IF(
    $U$1=1, AND($P2941&lt;&gt;"", $P2941&lt;&gt;"...", $P2941&lt;&gt;"입력오류"),
    IF(
        $U$18=1, AND($P2941&lt;&gt;"", $P2941&lt;&gt;"...", $P2941&lt;&gt;"입력오류", ISNUMBER(FIND(INDEX($T$2:$T$7,$U$1),$P2941))),
        IF(
            $U$17="기타", AND($P2941&lt;&gt;"", $P2941&lt;&gt;"...", $P2941&lt;&gt;"입력오류", NOT(ISNUMBER(FIND($T$21:$T$34,$P2941)))),
            AND($P2941&lt;&gt;"", $P2941&lt;&gt;"...", $P2941&lt;&gt;"입력오류", $T$19=$P2941)
        )
    )
)</f>
        <v>0</v>
      </c>
    </row>
    <row r="2942" spans="1:17">
      <c r="A2942" t="s">
        <v>6220</v>
      </c>
      <c r="B2942" t="s">
        <v>6221</v>
      </c>
      <c r="I2942">
        <f t="shared" si="136"/>
        <v>2941</v>
      </c>
      <c r="J2942">
        <f t="shared" si="137"/>
        <v>2941</v>
      </c>
      <c r="K2942">
        <f t="shared" si="135"/>
        <v>1</v>
      </c>
      <c r="L2942" t="b">
        <f>COUNTIF($N$2:N2942, N2942)=1</f>
        <v>1</v>
      </c>
      <c r="M2942" s="37">
        <f>IF( $Q2942, MAX($M$1:M2941)+1, 0)</f>
        <v>0</v>
      </c>
      <c r="N2942" t="str" cm="1">
        <f t="array" ref="N2942">INDEX($A$9:$F$1048576, $J2942, $K2942 )</f>
        <v>70976</v>
      </c>
      <c r="O2942" t="str" cm="1">
        <f t="array" ref="O2942">INDEX($B$9:$F$1048576, $J2942, $K2942 )</f>
        <v>티월드제91차(유)1-18</v>
      </c>
      <c r="P2942" t="str" cm="1">
        <f t="array" ref="P2942">IF( $L2942, TRIM(_xll.IMDP("IR", $G$5&amp;$N2942, $G$6)), "" )</f>
        <v/>
      </c>
      <c r="Q2942" t="b" cm="1">
        <f t="array" ref="Q2942">IF(
    $U$1=1, AND($P2942&lt;&gt;"", $P2942&lt;&gt;"...", $P2942&lt;&gt;"입력오류"),
    IF(
        $U$18=1, AND($P2942&lt;&gt;"", $P2942&lt;&gt;"...", $P2942&lt;&gt;"입력오류", ISNUMBER(FIND(INDEX($T$2:$T$7,$U$1),$P2942))),
        IF(
            $U$17="기타", AND($P2942&lt;&gt;"", $P2942&lt;&gt;"...", $P2942&lt;&gt;"입력오류", NOT(ISNUMBER(FIND($T$21:$T$34,$P2942)))),
            AND($P2942&lt;&gt;"", $P2942&lt;&gt;"...", $P2942&lt;&gt;"입력오류", $T$19=$P2942)
        )
    )
)</f>
        <v>0</v>
      </c>
    </row>
    <row r="2943" spans="1:17">
      <c r="A2943" t="s">
        <v>6222</v>
      </c>
      <c r="B2943" t="s">
        <v>6223</v>
      </c>
      <c r="I2943">
        <f t="shared" si="136"/>
        <v>2942</v>
      </c>
      <c r="J2943">
        <f t="shared" si="137"/>
        <v>2942</v>
      </c>
      <c r="K2943">
        <f t="shared" si="135"/>
        <v>1</v>
      </c>
      <c r="L2943" t="b">
        <f>COUNTIF($N$2:N2943, N2943)=1</f>
        <v>1</v>
      </c>
      <c r="M2943" s="37">
        <f>IF( $Q2943, MAX($M$1:M2942)+1, 0)</f>
        <v>0</v>
      </c>
      <c r="N2943" t="str" cm="1">
        <f t="array" ref="N2943">INDEX($A$9:$F$1048576, $J2943, $K2943 )</f>
        <v>70977</v>
      </c>
      <c r="O2943" t="str" cm="1">
        <f t="array" ref="O2943">INDEX($B$9:$F$1048576, $J2943, $K2943 )</f>
        <v>티월드제91차(유)1-19</v>
      </c>
      <c r="P2943" t="str" cm="1">
        <f t="array" ref="P2943">IF( $L2943, TRIM(_xll.IMDP("IR", $G$5&amp;$N2943, $G$6)), "" )</f>
        <v/>
      </c>
      <c r="Q2943" t="b" cm="1">
        <f t="array" ref="Q2943">IF(
    $U$1=1, AND($P2943&lt;&gt;"", $P2943&lt;&gt;"...", $P2943&lt;&gt;"입력오류"),
    IF(
        $U$18=1, AND($P2943&lt;&gt;"", $P2943&lt;&gt;"...", $P2943&lt;&gt;"입력오류", ISNUMBER(FIND(INDEX($T$2:$T$7,$U$1),$P2943))),
        IF(
            $U$17="기타", AND($P2943&lt;&gt;"", $P2943&lt;&gt;"...", $P2943&lt;&gt;"입력오류", NOT(ISNUMBER(FIND($T$21:$T$34,$P2943)))),
            AND($P2943&lt;&gt;"", $P2943&lt;&gt;"...", $P2943&lt;&gt;"입력오류", $T$19=$P2943)
        )
    )
)</f>
        <v>0</v>
      </c>
    </row>
    <row r="2944" spans="1:17">
      <c r="A2944" t="s">
        <v>6224</v>
      </c>
      <c r="B2944" t="s">
        <v>6225</v>
      </c>
      <c r="I2944">
        <f t="shared" si="136"/>
        <v>2943</v>
      </c>
      <c r="J2944">
        <f t="shared" si="137"/>
        <v>2943</v>
      </c>
      <c r="K2944">
        <f t="shared" si="135"/>
        <v>1</v>
      </c>
      <c r="L2944" t="b">
        <f>COUNTIF($N$2:N2944, N2944)=1</f>
        <v>1</v>
      </c>
      <c r="M2944" s="37">
        <f>IF( $Q2944, MAX($M$1:M2943)+1, 0)</f>
        <v>0</v>
      </c>
      <c r="N2944" t="str" cm="1">
        <f t="array" ref="N2944">INDEX($A$9:$F$1048576, $J2944, $K2944 )</f>
        <v>70978</v>
      </c>
      <c r="O2944" t="str" cm="1">
        <f t="array" ref="O2944">INDEX($B$9:$F$1048576, $J2944, $K2944 )</f>
        <v>티월드제91차(유)1-20</v>
      </c>
      <c r="P2944" t="str" cm="1">
        <f t="array" ref="P2944">IF( $L2944, TRIM(_xll.IMDP("IR", $G$5&amp;$N2944, $G$6)), "" )</f>
        <v/>
      </c>
      <c r="Q2944" t="b" cm="1">
        <f t="array" ref="Q2944">IF(
    $U$1=1, AND($P2944&lt;&gt;"", $P2944&lt;&gt;"...", $P2944&lt;&gt;"입력오류"),
    IF(
        $U$18=1, AND($P2944&lt;&gt;"", $P2944&lt;&gt;"...", $P2944&lt;&gt;"입력오류", ISNUMBER(FIND(INDEX($T$2:$T$7,$U$1),$P2944))),
        IF(
            $U$17="기타", AND($P2944&lt;&gt;"", $P2944&lt;&gt;"...", $P2944&lt;&gt;"입력오류", NOT(ISNUMBER(FIND($T$21:$T$34,$P2944)))),
            AND($P2944&lt;&gt;"", $P2944&lt;&gt;"...", $P2944&lt;&gt;"입력오류", $T$19=$P2944)
        )
    )
)</f>
        <v>0</v>
      </c>
    </row>
    <row r="2945" spans="1:17">
      <c r="A2945" t="s">
        <v>6226</v>
      </c>
      <c r="B2945" t="s">
        <v>6227</v>
      </c>
      <c r="I2945">
        <f t="shared" si="136"/>
        <v>2944</v>
      </c>
      <c r="J2945">
        <f t="shared" si="137"/>
        <v>2944</v>
      </c>
      <c r="K2945">
        <f t="shared" si="135"/>
        <v>1</v>
      </c>
      <c r="L2945" t="b">
        <f>COUNTIF($N$2:N2945, N2945)=1</f>
        <v>1</v>
      </c>
      <c r="M2945" s="37">
        <f>IF( $Q2945, MAX($M$1:M2944)+1, 0)</f>
        <v>0</v>
      </c>
      <c r="N2945" t="str" cm="1">
        <f t="array" ref="N2945">INDEX($A$9:$F$1048576, $J2945, $K2945 )</f>
        <v>70979</v>
      </c>
      <c r="O2945" t="str" cm="1">
        <f t="array" ref="O2945">INDEX($B$9:$F$1048576, $J2945, $K2945 )</f>
        <v>티월드제91차(유)1-21</v>
      </c>
      <c r="P2945" t="str" cm="1">
        <f t="array" ref="P2945">IF( $L2945, TRIM(_xll.IMDP("IR", $G$5&amp;$N2945, $G$6)), "" )</f>
        <v/>
      </c>
      <c r="Q2945" t="b" cm="1">
        <f t="array" ref="Q2945">IF(
    $U$1=1, AND($P2945&lt;&gt;"", $P2945&lt;&gt;"...", $P2945&lt;&gt;"입력오류"),
    IF(
        $U$18=1, AND($P2945&lt;&gt;"", $P2945&lt;&gt;"...", $P2945&lt;&gt;"입력오류", ISNUMBER(FIND(INDEX($T$2:$T$7,$U$1),$P2945))),
        IF(
            $U$17="기타", AND($P2945&lt;&gt;"", $P2945&lt;&gt;"...", $P2945&lt;&gt;"입력오류", NOT(ISNUMBER(FIND($T$21:$T$34,$P2945)))),
            AND($P2945&lt;&gt;"", $P2945&lt;&gt;"...", $P2945&lt;&gt;"입력오류", $T$19=$P2945)
        )
    )
)</f>
        <v>0</v>
      </c>
    </row>
    <row r="2946" spans="1:17">
      <c r="A2946" t="s">
        <v>6228</v>
      </c>
      <c r="B2946" t="s">
        <v>6229</v>
      </c>
      <c r="I2946">
        <f t="shared" si="136"/>
        <v>2945</v>
      </c>
      <c r="J2946">
        <f t="shared" si="137"/>
        <v>2945</v>
      </c>
      <c r="K2946">
        <f t="shared" ref="K2946:K3009" si="138">IF( $I2946&gt;$G$4, NA(), IF($I2946&gt;$G$3, 5, IF($I2946&gt;$G$2, 3, 1 ) ) )</f>
        <v>1</v>
      </c>
      <c r="L2946" t="b">
        <f>COUNTIF($N$2:N2946, N2946)=1</f>
        <v>1</v>
      </c>
      <c r="M2946" s="37">
        <f>IF( $Q2946, MAX($M$1:M2945)+1, 0)</f>
        <v>0</v>
      </c>
      <c r="N2946" t="str" cm="1">
        <f t="array" ref="N2946">INDEX($A$9:$F$1048576, $J2946, $K2946 )</f>
        <v>70980</v>
      </c>
      <c r="O2946" t="str" cm="1">
        <f t="array" ref="O2946">INDEX($B$9:$F$1048576, $J2946, $K2946 )</f>
        <v>티월드제91차(유)1-22</v>
      </c>
      <c r="P2946" t="str" cm="1">
        <f t="array" ref="P2946">IF( $L2946, TRIM(_xll.IMDP("IR", $G$5&amp;$N2946, $G$6)), "" )</f>
        <v/>
      </c>
      <c r="Q2946" t="b" cm="1">
        <f t="array" ref="Q2946">IF(
    $U$1=1, AND($P2946&lt;&gt;"", $P2946&lt;&gt;"...", $P2946&lt;&gt;"입력오류"),
    IF(
        $U$18=1, AND($P2946&lt;&gt;"", $P2946&lt;&gt;"...", $P2946&lt;&gt;"입력오류", ISNUMBER(FIND(INDEX($T$2:$T$7,$U$1),$P2946))),
        IF(
            $U$17="기타", AND($P2946&lt;&gt;"", $P2946&lt;&gt;"...", $P2946&lt;&gt;"입력오류", NOT(ISNUMBER(FIND($T$21:$T$34,$P2946)))),
            AND($P2946&lt;&gt;"", $P2946&lt;&gt;"...", $P2946&lt;&gt;"입력오류", $T$19=$P2946)
        )
    )
)</f>
        <v>0</v>
      </c>
    </row>
    <row r="2947" spans="1:17">
      <c r="A2947" t="s">
        <v>6230</v>
      </c>
      <c r="B2947" t="s">
        <v>6231</v>
      </c>
      <c r="I2947">
        <f t="shared" ref="I2947:I3010" si="139">ROW()-1</f>
        <v>2946</v>
      </c>
      <c r="J2947">
        <f t="shared" ref="J2947:J3010" si="140">IF( $I2947&gt;$G$4, NA(), IF($I2947&gt;$G$3, $I2947-$G$3, IF($I2947&gt;$G$2, $I2947-$G$2, $I2947 ) ) )</f>
        <v>2946</v>
      </c>
      <c r="K2947">
        <f t="shared" si="138"/>
        <v>1</v>
      </c>
      <c r="L2947" t="b">
        <f>COUNTIF($N$2:N2947, N2947)=1</f>
        <v>1</v>
      </c>
      <c r="M2947" s="37">
        <f>IF( $Q2947, MAX($M$1:M2946)+1, 0)</f>
        <v>0</v>
      </c>
      <c r="N2947" t="str" cm="1">
        <f t="array" ref="N2947">INDEX($A$9:$F$1048576, $J2947, $K2947 )</f>
        <v>70981</v>
      </c>
      <c r="O2947" t="str" cm="1">
        <f t="array" ref="O2947">INDEX($B$9:$F$1048576, $J2947, $K2947 )</f>
        <v>티월드제91차(유)1-23</v>
      </c>
      <c r="P2947" t="str" cm="1">
        <f t="array" ref="P2947">IF( $L2947, TRIM(_xll.IMDP("IR", $G$5&amp;$N2947, $G$6)), "" )</f>
        <v/>
      </c>
      <c r="Q2947" t="b" cm="1">
        <f t="array" ref="Q2947">IF(
    $U$1=1, AND($P2947&lt;&gt;"", $P2947&lt;&gt;"...", $P2947&lt;&gt;"입력오류"),
    IF(
        $U$18=1, AND($P2947&lt;&gt;"", $P2947&lt;&gt;"...", $P2947&lt;&gt;"입력오류", ISNUMBER(FIND(INDEX($T$2:$T$7,$U$1),$P2947))),
        IF(
            $U$17="기타", AND($P2947&lt;&gt;"", $P2947&lt;&gt;"...", $P2947&lt;&gt;"입력오류", NOT(ISNUMBER(FIND($T$21:$T$34,$P2947)))),
            AND($P2947&lt;&gt;"", $P2947&lt;&gt;"...", $P2947&lt;&gt;"입력오류", $T$19=$P2947)
        )
    )
)</f>
        <v>0</v>
      </c>
    </row>
    <row r="2948" spans="1:17">
      <c r="A2948" t="s">
        <v>6232</v>
      </c>
      <c r="B2948" t="s">
        <v>6233</v>
      </c>
      <c r="I2948">
        <f t="shared" si="139"/>
        <v>2947</v>
      </c>
      <c r="J2948">
        <f t="shared" si="140"/>
        <v>2947</v>
      </c>
      <c r="K2948">
        <f t="shared" si="138"/>
        <v>1</v>
      </c>
      <c r="L2948" t="b">
        <f>COUNTIF($N$2:N2948, N2948)=1</f>
        <v>1</v>
      </c>
      <c r="M2948" s="37">
        <f>IF( $Q2948, MAX($M$1:M2947)+1, 0)</f>
        <v>0</v>
      </c>
      <c r="N2948" t="str" cm="1">
        <f t="array" ref="N2948">INDEX($A$9:$F$1048576, $J2948, $K2948 )</f>
        <v>70982</v>
      </c>
      <c r="O2948" t="str" cm="1">
        <f t="array" ref="O2948">INDEX($B$9:$F$1048576, $J2948, $K2948 )</f>
        <v>티월드제91차(유)1-24</v>
      </c>
      <c r="P2948" t="str" cm="1">
        <f t="array" ref="P2948">IF( $L2948, TRIM(_xll.IMDP("IR", $G$5&amp;$N2948, $G$6)), "" )</f>
        <v/>
      </c>
      <c r="Q2948" t="b" cm="1">
        <f t="array" ref="Q2948">IF(
    $U$1=1, AND($P2948&lt;&gt;"", $P2948&lt;&gt;"...", $P2948&lt;&gt;"입력오류"),
    IF(
        $U$18=1, AND($P2948&lt;&gt;"", $P2948&lt;&gt;"...", $P2948&lt;&gt;"입력오류", ISNUMBER(FIND(INDEX($T$2:$T$7,$U$1),$P2948))),
        IF(
            $U$17="기타", AND($P2948&lt;&gt;"", $P2948&lt;&gt;"...", $P2948&lt;&gt;"입력오류", NOT(ISNUMBER(FIND($T$21:$T$34,$P2948)))),
            AND($P2948&lt;&gt;"", $P2948&lt;&gt;"...", $P2948&lt;&gt;"입력오류", $T$19=$P2948)
        )
    )
)</f>
        <v>0</v>
      </c>
    </row>
    <row r="2949" spans="1:17">
      <c r="A2949" t="s">
        <v>6234</v>
      </c>
      <c r="B2949" t="s">
        <v>6235</v>
      </c>
      <c r="I2949">
        <f t="shared" si="139"/>
        <v>2948</v>
      </c>
      <c r="J2949">
        <f t="shared" si="140"/>
        <v>2948</v>
      </c>
      <c r="K2949">
        <f t="shared" si="138"/>
        <v>1</v>
      </c>
      <c r="L2949" t="b">
        <f>COUNTIF($N$2:N2949, N2949)=1</f>
        <v>1</v>
      </c>
      <c r="M2949" s="37">
        <f>IF( $Q2949, MAX($M$1:M2948)+1, 0)</f>
        <v>0</v>
      </c>
      <c r="N2949" t="str" cm="1">
        <f t="array" ref="N2949">INDEX($A$9:$F$1048576, $J2949, $K2949 )</f>
        <v>70983</v>
      </c>
      <c r="O2949" t="str" cm="1">
        <f t="array" ref="O2949">INDEX($B$9:$F$1048576, $J2949, $K2949 )</f>
        <v>티월드제91차(유)1-25</v>
      </c>
      <c r="P2949" t="str" cm="1">
        <f t="array" ref="P2949">IF( $L2949, TRIM(_xll.IMDP("IR", $G$5&amp;$N2949, $G$6)), "" )</f>
        <v/>
      </c>
      <c r="Q2949" t="b" cm="1">
        <f t="array" ref="Q2949">IF(
    $U$1=1, AND($P2949&lt;&gt;"", $P2949&lt;&gt;"...", $P2949&lt;&gt;"입력오류"),
    IF(
        $U$18=1, AND($P2949&lt;&gt;"", $P2949&lt;&gt;"...", $P2949&lt;&gt;"입력오류", ISNUMBER(FIND(INDEX($T$2:$T$7,$U$1),$P2949))),
        IF(
            $U$17="기타", AND($P2949&lt;&gt;"", $P2949&lt;&gt;"...", $P2949&lt;&gt;"입력오류", NOT(ISNUMBER(FIND($T$21:$T$34,$P2949)))),
            AND($P2949&lt;&gt;"", $P2949&lt;&gt;"...", $P2949&lt;&gt;"입력오류", $T$19=$P2949)
        )
    )
)</f>
        <v>0</v>
      </c>
    </row>
    <row r="2950" spans="1:17">
      <c r="A2950" t="s">
        <v>6236</v>
      </c>
      <c r="B2950" t="s">
        <v>6237</v>
      </c>
      <c r="I2950">
        <f t="shared" si="139"/>
        <v>2949</v>
      </c>
      <c r="J2950">
        <f t="shared" si="140"/>
        <v>2949</v>
      </c>
      <c r="K2950">
        <f t="shared" si="138"/>
        <v>1</v>
      </c>
      <c r="L2950" t="b">
        <f>COUNTIF($N$2:N2950, N2950)=1</f>
        <v>1</v>
      </c>
      <c r="M2950" s="37">
        <f>IF( $Q2950, MAX($M$1:M2949)+1, 0)</f>
        <v>0</v>
      </c>
      <c r="N2950" t="str" cm="1">
        <f t="array" ref="N2950">INDEX($A$9:$F$1048576, $J2950, $K2950 )</f>
        <v>70984</v>
      </c>
      <c r="O2950" t="str" cm="1">
        <f t="array" ref="O2950">INDEX($B$9:$F$1048576, $J2950, $K2950 )</f>
        <v>티월드제91차(유)1-26</v>
      </c>
      <c r="P2950" t="str" cm="1">
        <f t="array" ref="P2950">IF( $L2950, TRIM(_xll.IMDP("IR", $G$5&amp;$N2950, $G$6)), "" )</f>
        <v/>
      </c>
      <c r="Q2950" t="b" cm="1">
        <f t="array" ref="Q2950">IF(
    $U$1=1, AND($P2950&lt;&gt;"", $P2950&lt;&gt;"...", $P2950&lt;&gt;"입력오류"),
    IF(
        $U$18=1, AND($P2950&lt;&gt;"", $P2950&lt;&gt;"...", $P2950&lt;&gt;"입력오류", ISNUMBER(FIND(INDEX($T$2:$T$7,$U$1),$P2950))),
        IF(
            $U$17="기타", AND($P2950&lt;&gt;"", $P2950&lt;&gt;"...", $P2950&lt;&gt;"입력오류", NOT(ISNUMBER(FIND($T$21:$T$34,$P2950)))),
            AND($P2950&lt;&gt;"", $P2950&lt;&gt;"...", $P2950&lt;&gt;"입력오류", $T$19=$P2950)
        )
    )
)</f>
        <v>0</v>
      </c>
    </row>
    <row r="2951" spans="1:17">
      <c r="A2951" t="s">
        <v>6238</v>
      </c>
      <c r="B2951" t="s">
        <v>6239</v>
      </c>
      <c r="I2951">
        <f t="shared" si="139"/>
        <v>2950</v>
      </c>
      <c r="J2951">
        <f t="shared" si="140"/>
        <v>2950</v>
      </c>
      <c r="K2951">
        <f t="shared" si="138"/>
        <v>1</v>
      </c>
      <c r="L2951" t="b">
        <f>COUNTIF($N$2:N2951, N2951)=1</f>
        <v>1</v>
      </c>
      <c r="M2951" s="37">
        <f>IF( $Q2951, MAX($M$1:M2950)+1, 0)</f>
        <v>0</v>
      </c>
      <c r="N2951" t="str" cm="1">
        <f t="array" ref="N2951">INDEX($A$9:$F$1048576, $J2951, $K2951 )</f>
        <v>70985</v>
      </c>
      <c r="O2951" t="str" cm="1">
        <f t="array" ref="O2951">INDEX($B$9:$F$1048576, $J2951, $K2951 )</f>
        <v>티월드제91차(유)1-27</v>
      </c>
      <c r="P2951" t="str" cm="1">
        <f t="array" ref="P2951">IF( $L2951, TRIM(_xll.IMDP("IR", $G$5&amp;$N2951, $G$6)), "" )</f>
        <v/>
      </c>
      <c r="Q2951" t="b" cm="1">
        <f t="array" ref="Q2951">IF(
    $U$1=1, AND($P2951&lt;&gt;"", $P2951&lt;&gt;"...", $P2951&lt;&gt;"입력오류"),
    IF(
        $U$18=1, AND($P2951&lt;&gt;"", $P2951&lt;&gt;"...", $P2951&lt;&gt;"입력오류", ISNUMBER(FIND(INDEX($T$2:$T$7,$U$1),$P2951))),
        IF(
            $U$17="기타", AND($P2951&lt;&gt;"", $P2951&lt;&gt;"...", $P2951&lt;&gt;"입력오류", NOT(ISNUMBER(FIND($T$21:$T$34,$P2951)))),
            AND($P2951&lt;&gt;"", $P2951&lt;&gt;"...", $P2951&lt;&gt;"입력오류", $T$19=$P2951)
        )
    )
)</f>
        <v>0</v>
      </c>
    </row>
    <row r="2952" spans="1:17">
      <c r="A2952" t="s">
        <v>6240</v>
      </c>
      <c r="B2952" t="s">
        <v>6241</v>
      </c>
      <c r="I2952">
        <f t="shared" si="139"/>
        <v>2951</v>
      </c>
      <c r="J2952">
        <f t="shared" si="140"/>
        <v>2951</v>
      </c>
      <c r="K2952">
        <f t="shared" si="138"/>
        <v>1</v>
      </c>
      <c r="L2952" t="b">
        <f>COUNTIF($N$2:N2952, N2952)=1</f>
        <v>1</v>
      </c>
      <c r="M2952" s="37">
        <f>IF( $Q2952, MAX($M$1:M2951)+1, 0)</f>
        <v>0</v>
      </c>
      <c r="N2952" t="str" cm="1">
        <f t="array" ref="N2952">INDEX($A$9:$F$1048576, $J2952, $K2952 )</f>
        <v>70986</v>
      </c>
      <c r="O2952" t="str" cm="1">
        <f t="array" ref="O2952">INDEX($B$9:$F$1048576, $J2952, $K2952 )</f>
        <v>티월드제91차(유)1-28</v>
      </c>
      <c r="P2952" t="str" cm="1">
        <f t="array" ref="P2952">IF( $L2952, TRIM(_xll.IMDP("IR", $G$5&amp;$N2952, $G$6)), "" )</f>
        <v/>
      </c>
      <c r="Q2952" t="b" cm="1">
        <f t="array" ref="Q2952">IF(
    $U$1=1, AND($P2952&lt;&gt;"", $P2952&lt;&gt;"...", $P2952&lt;&gt;"입력오류"),
    IF(
        $U$18=1, AND($P2952&lt;&gt;"", $P2952&lt;&gt;"...", $P2952&lt;&gt;"입력오류", ISNUMBER(FIND(INDEX($T$2:$T$7,$U$1),$P2952))),
        IF(
            $U$17="기타", AND($P2952&lt;&gt;"", $P2952&lt;&gt;"...", $P2952&lt;&gt;"입력오류", NOT(ISNUMBER(FIND($T$21:$T$34,$P2952)))),
            AND($P2952&lt;&gt;"", $P2952&lt;&gt;"...", $P2952&lt;&gt;"입력오류", $T$19=$P2952)
        )
    )
)</f>
        <v>0</v>
      </c>
    </row>
    <row r="2953" spans="1:17">
      <c r="A2953" t="s">
        <v>6242</v>
      </c>
      <c r="B2953" t="s">
        <v>6243</v>
      </c>
      <c r="I2953">
        <f t="shared" si="139"/>
        <v>2952</v>
      </c>
      <c r="J2953">
        <f t="shared" si="140"/>
        <v>2952</v>
      </c>
      <c r="K2953">
        <f t="shared" si="138"/>
        <v>1</v>
      </c>
      <c r="L2953" t="b">
        <f>COUNTIF($N$2:N2953, N2953)=1</f>
        <v>1</v>
      </c>
      <c r="M2953" s="37">
        <f>IF( $Q2953, MAX($M$1:M2952)+1, 0)</f>
        <v>0</v>
      </c>
      <c r="N2953" t="str" cm="1">
        <f t="array" ref="N2953">INDEX($A$9:$F$1048576, $J2953, $K2953 )</f>
        <v>70987</v>
      </c>
      <c r="O2953" t="str" cm="1">
        <f t="array" ref="O2953">INDEX($B$9:$F$1048576, $J2953, $K2953 )</f>
        <v>중진공2023제2차스케일업(유)1-1</v>
      </c>
      <c r="P2953" t="str" cm="1">
        <f t="array" ref="P2953">IF( $L2953, TRIM(_xll.IMDP("IR", $G$5&amp;$N2953, $G$6)), "" )</f>
        <v/>
      </c>
      <c r="Q2953" t="b" cm="1">
        <f t="array" ref="Q2953">IF(
    $U$1=1, AND($P2953&lt;&gt;"", $P2953&lt;&gt;"...", $P2953&lt;&gt;"입력오류"),
    IF(
        $U$18=1, AND($P2953&lt;&gt;"", $P2953&lt;&gt;"...", $P2953&lt;&gt;"입력오류", ISNUMBER(FIND(INDEX($T$2:$T$7,$U$1),$P2953))),
        IF(
            $U$17="기타", AND($P2953&lt;&gt;"", $P2953&lt;&gt;"...", $P2953&lt;&gt;"입력오류", NOT(ISNUMBER(FIND($T$21:$T$34,$P2953)))),
            AND($P2953&lt;&gt;"", $P2953&lt;&gt;"...", $P2953&lt;&gt;"입력오류", $T$19=$P2953)
        )
    )
)</f>
        <v>0</v>
      </c>
    </row>
    <row r="2954" spans="1:17">
      <c r="A2954" t="s">
        <v>6244</v>
      </c>
      <c r="B2954" t="s">
        <v>6245</v>
      </c>
      <c r="I2954">
        <f t="shared" si="139"/>
        <v>2953</v>
      </c>
      <c r="J2954">
        <f t="shared" si="140"/>
        <v>2953</v>
      </c>
      <c r="K2954">
        <f t="shared" si="138"/>
        <v>1</v>
      </c>
      <c r="L2954" t="b">
        <f>COUNTIF($N$2:N2954, N2954)=1</f>
        <v>1</v>
      </c>
      <c r="M2954" s="37">
        <f>IF( $Q2954, MAX($M$1:M2953)+1, 0)</f>
        <v>0</v>
      </c>
      <c r="N2954" t="str" cm="1">
        <f t="array" ref="N2954">INDEX($A$9:$F$1048576, $J2954, $K2954 )</f>
        <v>70988</v>
      </c>
      <c r="O2954" t="str" cm="1">
        <f t="array" ref="O2954">INDEX($B$9:$F$1048576, $J2954, $K2954 )</f>
        <v>중진공2023제2차스케일업(유)1-2</v>
      </c>
      <c r="P2954" t="str" cm="1">
        <f t="array" ref="P2954">IF( $L2954, TRIM(_xll.IMDP("IR", $G$5&amp;$N2954, $G$6)), "" )</f>
        <v/>
      </c>
      <c r="Q2954" t="b" cm="1">
        <f t="array" ref="Q2954">IF(
    $U$1=1, AND($P2954&lt;&gt;"", $P2954&lt;&gt;"...", $P2954&lt;&gt;"입력오류"),
    IF(
        $U$18=1, AND($P2954&lt;&gt;"", $P2954&lt;&gt;"...", $P2954&lt;&gt;"입력오류", ISNUMBER(FIND(INDEX($T$2:$T$7,$U$1),$P2954))),
        IF(
            $U$17="기타", AND($P2954&lt;&gt;"", $P2954&lt;&gt;"...", $P2954&lt;&gt;"입력오류", NOT(ISNUMBER(FIND($T$21:$T$34,$P2954)))),
            AND($P2954&lt;&gt;"", $P2954&lt;&gt;"...", $P2954&lt;&gt;"입력오류", $T$19=$P2954)
        )
    )
)</f>
        <v>0</v>
      </c>
    </row>
    <row r="2955" spans="1:17">
      <c r="A2955" t="s">
        <v>6246</v>
      </c>
      <c r="B2955" t="s">
        <v>6247</v>
      </c>
      <c r="I2955">
        <f t="shared" si="139"/>
        <v>2954</v>
      </c>
      <c r="J2955">
        <f t="shared" si="140"/>
        <v>2954</v>
      </c>
      <c r="K2955">
        <f t="shared" si="138"/>
        <v>1</v>
      </c>
      <c r="L2955" t="b">
        <f>COUNTIF($N$2:N2955, N2955)=1</f>
        <v>1</v>
      </c>
      <c r="M2955" s="37">
        <f>IF( $Q2955, MAX($M$1:M2954)+1, 0)</f>
        <v>0</v>
      </c>
      <c r="N2955" t="str" cm="1">
        <f t="array" ref="N2955">INDEX($A$9:$F$1048576, $J2955, $K2955 )</f>
        <v>70989</v>
      </c>
      <c r="O2955" t="str" cm="1">
        <f t="array" ref="O2955">INDEX($B$9:$F$1048576, $J2955, $K2955 )</f>
        <v>중진공2023제2차스케일업(유)2-1</v>
      </c>
      <c r="P2955" t="str" cm="1">
        <f t="array" ref="P2955">IF( $L2955, TRIM(_xll.IMDP("IR", $G$5&amp;$N2955, $G$6)), "" )</f>
        <v/>
      </c>
      <c r="Q2955" t="b" cm="1">
        <f t="array" ref="Q2955">IF(
    $U$1=1, AND($P2955&lt;&gt;"", $P2955&lt;&gt;"...", $P2955&lt;&gt;"입력오류"),
    IF(
        $U$18=1, AND($P2955&lt;&gt;"", $P2955&lt;&gt;"...", $P2955&lt;&gt;"입력오류", ISNUMBER(FIND(INDEX($T$2:$T$7,$U$1),$P2955))),
        IF(
            $U$17="기타", AND($P2955&lt;&gt;"", $P2955&lt;&gt;"...", $P2955&lt;&gt;"입력오류", NOT(ISNUMBER(FIND($T$21:$T$34,$P2955)))),
            AND($P2955&lt;&gt;"", $P2955&lt;&gt;"...", $P2955&lt;&gt;"입력오류", $T$19=$P2955)
        )
    )
)</f>
        <v>0</v>
      </c>
    </row>
    <row r="2956" spans="1:17">
      <c r="A2956" t="s">
        <v>6248</v>
      </c>
      <c r="B2956" t="s">
        <v>6249</v>
      </c>
      <c r="I2956">
        <f t="shared" si="139"/>
        <v>2955</v>
      </c>
      <c r="J2956">
        <f t="shared" si="140"/>
        <v>2955</v>
      </c>
      <c r="K2956">
        <f t="shared" si="138"/>
        <v>1</v>
      </c>
      <c r="L2956" t="b">
        <f>COUNTIF($N$2:N2956, N2956)=1</f>
        <v>1</v>
      </c>
      <c r="M2956" s="37">
        <f>IF( $Q2956, MAX($M$1:M2955)+1, 0)</f>
        <v>0</v>
      </c>
      <c r="N2956" t="str" cm="1">
        <f t="array" ref="N2956">INDEX($A$9:$F$1048576, $J2956, $K2956 )</f>
        <v>70990</v>
      </c>
      <c r="O2956" t="str" cm="1">
        <f t="array" ref="O2956">INDEX($B$9:$F$1048576, $J2956, $K2956 )</f>
        <v>중진공2023제2차스케일업(유)2-2</v>
      </c>
      <c r="P2956" t="str" cm="1">
        <f t="array" ref="P2956">IF( $L2956, TRIM(_xll.IMDP("IR", $G$5&amp;$N2956, $G$6)), "" )</f>
        <v/>
      </c>
      <c r="Q2956" t="b" cm="1">
        <f t="array" ref="Q2956">IF(
    $U$1=1, AND($P2956&lt;&gt;"", $P2956&lt;&gt;"...", $P2956&lt;&gt;"입력오류"),
    IF(
        $U$18=1, AND($P2956&lt;&gt;"", $P2956&lt;&gt;"...", $P2956&lt;&gt;"입력오류", ISNUMBER(FIND(INDEX($T$2:$T$7,$U$1),$P2956))),
        IF(
            $U$17="기타", AND($P2956&lt;&gt;"", $P2956&lt;&gt;"...", $P2956&lt;&gt;"입력오류", NOT(ISNUMBER(FIND($T$21:$T$34,$P2956)))),
            AND($P2956&lt;&gt;"", $P2956&lt;&gt;"...", $P2956&lt;&gt;"입력오류", $T$19=$P2956)
        )
    )
)</f>
        <v>0</v>
      </c>
    </row>
    <row r="2957" spans="1:17">
      <c r="A2957" t="s">
        <v>6250</v>
      </c>
      <c r="B2957" t="s">
        <v>6251</v>
      </c>
      <c r="I2957">
        <f t="shared" si="139"/>
        <v>2956</v>
      </c>
      <c r="J2957">
        <f t="shared" si="140"/>
        <v>2956</v>
      </c>
      <c r="K2957">
        <f t="shared" si="138"/>
        <v>1</v>
      </c>
      <c r="L2957" t="b">
        <f>COUNTIF($N$2:N2957, N2957)=1</f>
        <v>1</v>
      </c>
      <c r="M2957" s="37">
        <f>IF( $Q2957, MAX($M$1:M2956)+1, 0)</f>
        <v>0</v>
      </c>
      <c r="N2957" t="str" cm="1">
        <f t="array" ref="N2957">INDEX($A$9:$F$1048576, $J2957, $K2957 )</f>
        <v>70991</v>
      </c>
      <c r="O2957" t="str" cm="1">
        <f t="array" ref="O2957">INDEX($B$9:$F$1048576, $J2957, $K2957 )</f>
        <v>중진공2023제2차스케일업(유)2-3</v>
      </c>
      <c r="P2957" t="str" cm="1">
        <f t="array" ref="P2957">IF( $L2957, TRIM(_xll.IMDP("IR", $G$5&amp;$N2957, $G$6)), "" )</f>
        <v/>
      </c>
      <c r="Q2957" t="b" cm="1">
        <f t="array" ref="Q2957">IF(
    $U$1=1, AND($P2957&lt;&gt;"", $P2957&lt;&gt;"...", $P2957&lt;&gt;"입력오류"),
    IF(
        $U$18=1, AND($P2957&lt;&gt;"", $P2957&lt;&gt;"...", $P2957&lt;&gt;"입력오류", ISNUMBER(FIND(INDEX($T$2:$T$7,$U$1),$P2957))),
        IF(
            $U$17="기타", AND($P2957&lt;&gt;"", $P2957&lt;&gt;"...", $P2957&lt;&gt;"입력오류", NOT(ISNUMBER(FIND($T$21:$T$34,$P2957)))),
            AND($P2957&lt;&gt;"", $P2957&lt;&gt;"...", $P2957&lt;&gt;"입력오류", $T$19=$P2957)
        )
    )
)</f>
        <v>0</v>
      </c>
    </row>
    <row r="2958" spans="1:17">
      <c r="A2958" t="s">
        <v>6252</v>
      </c>
      <c r="B2958" t="s">
        <v>6253</v>
      </c>
      <c r="I2958">
        <f t="shared" si="139"/>
        <v>2957</v>
      </c>
      <c r="J2958">
        <f t="shared" si="140"/>
        <v>2957</v>
      </c>
      <c r="K2958">
        <f t="shared" si="138"/>
        <v>1</v>
      </c>
      <c r="L2958" t="b">
        <f>COUNTIF($N$2:N2958, N2958)=1</f>
        <v>1</v>
      </c>
      <c r="M2958" s="37">
        <f>IF( $Q2958, MAX($M$1:M2957)+1, 0)</f>
        <v>0</v>
      </c>
      <c r="N2958" t="str" cm="1">
        <f t="array" ref="N2958">INDEX($A$9:$F$1048576, $J2958, $K2958 )</f>
        <v>70992</v>
      </c>
      <c r="O2958" t="str" cm="1">
        <f t="array" ref="O2958">INDEX($B$9:$F$1048576, $J2958, $K2958 )</f>
        <v>중진공2023제2차스케일업(유)3-1</v>
      </c>
      <c r="P2958" t="str" cm="1">
        <f t="array" ref="P2958">IF( $L2958, TRIM(_xll.IMDP("IR", $G$5&amp;$N2958, $G$6)), "" )</f>
        <v/>
      </c>
      <c r="Q2958" t="b" cm="1">
        <f t="array" ref="Q2958">IF(
    $U$1=1, AND($P2958&lt;&gt;"", $P2958&lt;&gt;"...", $P2958&lt;&gt;"입력오류"),
    IF(
        $U$18=1, AND($P2958&lt;&gt;"", $P2958&lt;&gt;"...", $P2958&lt;&gt;"입력오류", ISNUMBER(FIND(INDEX($T$2:$T$7,$U$1),$P2958))),
        IF(
            $U$17="기타", AND($P2958&lt;&gt;"", $P2958&lt;&gt;"...", $P2958&lt;&gt;"입력오류", NOT(ISNUMBER(FIND($T$21:$T$34,$P2958)))),
            AND($P2958&lt;&gt;"", $P2958&lt;&gt;"...", $P2958&lt;&gt;"입력오류", $T$19=$P2958)
        )
    )
)</f>
        <v>0</v>
      </c>
    </row>
    <row r="2959" spans="1:17">
      <c r="A2959" t="s">
        <v>6254</v>
      </c>
      <c r="B2959" t="s">
        <v>6255</v>
      </c>
      <c r="I2959">
        <f t="shared" si="139"/>
        <v>2958</v>
      </c>
      <c r="J2959">
        <f t="shared" si="140"/>
        <v>2958</v>
      </c>
      <c r="K2959">
        <f t="shared" si="138"/>
        <v>1</v>
      </c>
      <c r="L2959" t="b">
        <f>COUNTIF($N$2:N2959, N2959)=1</f>
        <v>1</v>
      </c>
      <c r="M2959" s="37">
        <f>IF( $Q2959, MAX($M$1:M2958)+1, 0)</f>
        <v>0</v>
      </c>
      <c r="N2959" t="str" cm="1">
        <f t="array" ref="N2959">INDEX($A$9:$F$1048576, $J2959, $K2959 )</f>
        <v>70993</v>
      </c>
      <c r="O2959" t="str" cm="1">
        <f t="array" ref="O2959">INDEX($B$9:$F$1048576, $J2959, $K2959 )</f>
        <v>중진공2023제2차스케일업(유)3-2</v>
      </c>
      <c r="P2959" t="str" cm="1">
        <f t="array" ref="P2959">IF( $L2959, TRIM(_xll.IMDP("IR", $G$5&amp;$N2959, $G$6)), "" )</f>
        <v/>
      </c>
      <c r="Q2959" t="b" cm="1">
        <f t="array" ref="Q2959">IF(
    $U$1=1, AND($P2959&lt;&gt;"", $P2959&lt;&gt;"...", $P2959&lt;&gt;"입력오류"),
    IF(
        $U$18=1, AND($P2959&lt;&gt;"", $P2959&lt;&gt;"...", $P2959&lt;&gt;"입력오류", ISNUMBER(FIND(INDEX($T$2:$T$7,$U$1),$P2959))),
        IF(
            $U$17="기타", AND($P2959&lt;&gt;"", $P2959&lt;&gt;"...", $P2959&lt;&gt;"입력오류", NOT(ISNUMBER(FIND($T$21:$T$34,$P2959)))),
            AND($P2959&lt;&gt;"", $P2959&lt;&gt;"...", $P2959&lt;&gt;"입력오류", $T$19=$P2959)
        )
    )
)</f>
        <v>0</v>
      </c>
    </row>
    <row r="2960" spans="1:17">
      <c r="A2960" t="s">
        <v>6256</v>
      </c>
      <c r="B2960" t="s">
        <v>6257</v>
      </c>
      <c r="I2960">
        <f t="shared" si="139"/>
        <v>2959</v>
      </c>
      <c r="J2960">
        <f t="shared" si="140"/>
        <v>2959</v>
      </c>
      <c r="K2960">
        <f t="shared" si="138"/>
        <v>1</v>
      </c>
      <c r="L2960" t="b">
        <f>COUNTIF($N$2:N2960, N2960)=1</f>
        <v>1</v>
      </c>
      <c r="M2960" s="37">
        <f>IF( $Q2960, MAX($M$1:M2959)+1, 0)</f>
        <v>0</v>
      </c>
      <c r="N2960" t="str" cm="1">
        <f t="array" ref="N2960">INDEX($A$9:$F$1048576, $J2960, $K2960 )</f>
        <v>70995</v>
      </c>
      <c r="O2960" t="str" cm="1">
        <f t="array" ref="O2960">INDEX($B$9:$F$1048576, $J2960, $K2960 )</f>
        <v>원큐제6차(유)2-5</v>
      </c>
      <c r="P2960" t="str" cm="1">
        <f t="array" ref="P2960">IF( $L2960, TRIM(_xll.IMDP("IR", $G$5&amp;$N2960, $G$6)), "" )</f>
        <v/>
      </c>
      <c r="Q2960" t="b" cm="1">
        <f t="array" ref="Q2960">IF(
    $U$1=1, AND($P2960&lt;&gt;"", $P2960&lt;&gt;"...", $P2960&lt;&gt;"입력오류"),
    IF(
        $U$18=1, AND($P2960&lt;&gt;"", $P2960&lt;&gt;"...", $P2960&lt;&gt;"입력오류", ISNUMBER(FIND(INDEX($T$2:$T$7,$U$1),$P2960))),
        IF(
            $U$17="기타", AND($P2960&lt;&gt;"", $P2960&lt;&gt;"...", $P2960&lt;&gt;"입력오류", NOT(ISNUMBER(FIND($T$21:$T$34,$P2960)))),
            AND($P2960&lt;&gt;"", $P2960&lt;&gt;"...", $P2960&lt;&gt;"입력오류", $T$19=$P2960)
        )
    )
)</f>
        <v>0</v>
      </c>
    </row>
    <row r="2961" spans="1:17">
      <c r="A2961" t="s">
        <v>6258</v>
      </c>
      <c r="B2961" t="s">
        <v>6259</v>
      </c>
      <c r="I2961">
        <f t="shared" si="139"/>
        <v>2960</v>
      </c>
      <c r="J2961">
        <f t="shared" si="140"/>
        <v>2960</v>
      </c>
      <c r="K2961">
        <f t="shared" si="138"/>
        <v>1</v>
      </c>
      <c r="L2961" t="b">
        <f>COUNTIF($N$2:N2961, N2961)=1</f>
        <v>1</v>
      </c>
      <c r="M2961" s="37">
        <f>IF( $Q2961, MAX($M$1:M2960)+1, 0)</f>
        <v>0</v>
      </c>
      <c r="N2961" t="str" cm="1">
        <f t="array" ref="N2961">INDEX($A$9:$F$1048576, $J2961, $K2961 )</f>
        <v>70996</v>
      </c>
      <c r="O2961" t="str" cm="1">
        <f t="array" ref="O2961">INDEX($B$9:$F$1048576, $J2961, $K2961 )</f>
        <v>원큐제6차(유)2-6</v>
      </c>
      <c r="P2961" t="str" cm="1">
        <f t="array" ref="P2961">IF( $L2961, TRIM(_xll.IMDP("IR", $G$5&amp;$N2961, $G$6)), "" )</f>
        <v/>
      </c>
      <c r="Q2961" t="b" cm="1">
        <f t="array" ref="Q2961">IF(
    $U$1=1, AND($P2961&lt;&gt;"", $P2961&lt;&gt;"...", $P2961&lt;&gt;"입력오류"),
    IF(
        $U$18=1, AND($P2961&lt;&gt;"", $P2961&lt;&gt;"...", $P2961&lt;&gt;"입력오류", ISNUMBER(FIND(INDEX($T$2:$T$7,$U$1),$P2961))),
        IF(
            $U$17="기타", AND($P2961&lt;&gt;"", $P2961&lt;&gt;"...", $P2961&lt;&gt;"입력오류", NOT(ISNUMBER(FIND($T$21:$T$34,$P2961)))),
            AND($P2961&lt;&gt;"", $P2961&lt;&gt;"...", $P2961&lt;&gt;"입력오류", $T$19=$P2961)
        )
    )
)</f>
        <v>0</v>
      </c>
    </row>
    <row r="2962" spans="1:17">
      <c r="A2962" t="s">
        <v>6260</v>
      </c>
      <c r="B2962" t="s">
        <v>6261</v>
      </c>
      <c r="I2962">
        <f t="shared" si="139"/>
        <v>2961</v>
      </c>
      <c r="J2962">
        <f t="shared" si="140"/>
        <v>2961</v>
      </c>
      <c r="K2962">
        <f t="shared" si="138"/>
        <v>1</v>
      </c>
      <c r="L2962" t="b">
        <f>COUNTIF($N$2:N2962, N2962)=1</f>
        <v>1</v>
      </c>
      <c r="M2962" s="37">
        <f>IF( $Q2962, MAX($M$1:M2961)+1, 0)</f>
        <v>0</v>
      </c>
      <c r="N2962" t="str" cm="1">
        <f t="array" ref="N2962">INDEX($A$9:$F$1048576, $J2962, $K2962 )</f>
        <v>70997</v>
      </c>
      <c r="O2962" t="str" cm="1">
        <f t="array" ref="O2962">INDEX($B$9:$F$1048576, $J2962, $K2962 )</f>
        <v>비욘드운정제2차(유)1</v>
      </c>
      <c r="P2962" t="str" cm="1">
        <f t="array" ref="P2962">IF( $L2962, TRIM(_xll.IMDP("IR", $G$5&amp;$N2962, $G$6)), "" )</f>
        <v/>
      </c>
      <c r="Q2962" t="b" cm="1">
        <f t="array" ref="Q2962">IF(
    $U$1=1, AND($P2962&lt;&gt;"", $P2962&lt;&gt;"...", $P2962&lt;&gt;"입력오류"),
    IF(
        $U$18=1, AND($P2962&lt;&gt;"", $P2962&lt;&gt;"...", $P2962&lt;&gt;"입력오류", ISNUMBER(FIND(INDEX($T$2:$T$7,$U$1),$P2962))),
        IF(
            $U$17="기타", AND($P2962&lt;&gt;"", $P2962&lt;&gt;"...", $P2962&lt;&gt;"입력오류", NOT(ISNUMBER(FIND($T$21:$T$34,$P2962)))),
            AND($P2962&lt;&gt;"", $P2962&lt;&gt;"...", $P2962&lt;&gt;"입력오류", $T$19=$P2962)
        )
    )
)</f>
        <v>0</v>
      </c>
    </row>
    <row r="2963" spans="1:17">
      <c r="A2963" t="s">
        <v>6262</v>
      </c>
      <c r="B2963" t="s">
        <v>6263</v>
      </c>
      <c r="I2963">
        <f t="shared" si="139"/>
        <v>2962</v>
      </c>
      <c r="J2963">
        <f t="shared" si="140"/>
        <v>2962</v>
      </c>
      <c r="K2963">
        <f t="shared" si="138"/>
        <v>1</v>
      </c>
      <c r="L2963" t="b">
        <f>COUNTIF($N$2:N2963, N2963)=1</f>
        <v>1</v>
      </c>
      <c r="M2963" s="37">
        <f>IF( $Q2963, MAX($M$1:M2962)+1, 0)</f>
        <v>0</v>
      </c>
      <c r="N2963" t="str" cm="1">
        <f t="array" ref="N2963">INDEX($A$9:$F$1048576, $J2963, $K2963 )</f>
        <v>71001</v>
      </c>
      <c r="O2963" t="str" cm="1">
        <f t="array" ref="O2963">INDEX($B$9:$F$1048576, $J2963, $K2963 )</f>
        <v>한국캐피탈제6차유동화(유)1-1</v>
      </c>
      <c r="P2963" t="str" cm="1">
        <f t="array" ref="P2963">IF( $L2963, TRIM(_xll.IMDP("IR", $G$5&amp;$N2963, $G$6)), "" )</f>
        <v/>
      </c>
      <c r="Q2963" t="b" cm="1">
        <f t="array" ref="Q2963">IF(
    $U$1=1, AND($P2963&lt;&gt;"", $P2963&lt;&gt;"...", $P2963&lt;&gt;"입력오류"),
    IF(
        $U$18=1, AND($P2963&lt;&gt;"", $P2963&lt;&gt;"...", $P2963&lt;&gt;"입력오류", ISNUMBER(FIND(INDEX($T$2:$T$7,$U$1),$P2963))),
        IF(
            $U$17="기타", AND($P2963&lt;&gt;"", $P2963&lt;&gt;"...", $P2963&lt;&gt;"입력오류", NOT(ISNUMBER(FIND($T$21:$T$34,$P2963)))),
            AND($P2963&lt;&gt;"", $P2963&lt;&gt;"...", $P2963&lt;&gt;"입력오류", $T$19=$P2963)
        )
    )
)</f>
        <v>0</v>
      </c>
    </row>
    <row r="2964" spans="1:17">
      <c r="A2964" t="s">
        <v>6264</v>
      </c>
      <c r="B2964" t="s">
        <v>6265</v>
      </c>
      <c r="I2964">
        <f t="shared" si="139"/>
        <v>2963</v>
      </c>
      <c r="J2964">
        <f t="shared" si="140"/>
        <v>2963</v>
      </c>
      <c r="K2964">
        <f t="shared" si="138"/>
        <v>1</v>
      </c>
      <c r="L2964" t="b">
        <f>COUNTIF($N$2:N2964, N2964)=1</f>
        <v>1</v>
      </c>
      <c r="M2964" s="37">
        <f>IF( $Q2964, MAX($M$1:M2963)+1, 0)</f>
        <v>0</v>
      </c>
      <c r="N2964" t="str" cm="1">
        <f t="array" ref="N2964">INDEX($A$9:$F$1048576, $J2964, $K2964 )</f>
        <v>71002</v>
      </c>
      <c r="O2964" t="str" cm="1">
        <f t="array" ref="O2964">INDEX($B$9:$F$1048576, $J2964, $K2964 )</f>
        <v>한국캐피탈제6차유동화(유)1-2</v>
      </c>
      <c r="P2964" t="str" cm="1">
        <f t="array" ref="P2964">IF( $L2964, TRIM(_xll.IMDP("IR", $G$5&amp;$N2964, $G$6)), "" )</f>
        <v/>
      </c>
      <c r="Q2964" t="b" cm="1">
        <f t="array" ref="Q2964">IF(
    $U$1=1, AND($P2964&lt;&gt;"", $P2964&lt;&gt;"...", $P2964&lt;&gt;"입력오류"),
    IF(
        $U$18=1, AND($P2964&lt;&gt;"", $P2964&lt;&gt;"...", $P2964&lt;&gt;"입력오류", ISNUMBER(FIND(INDEX($T$2:$T$7,$U$1),$P2964))),
        IF(
            $U$17="기타", AND($P2964&lt;&gt;"", $P2964&lt;&gt;"...", $P2964&lt;&gt;"입력오류", NOT(ISNUMBER(FIND($T$21:$T$34,$P2964)))),
            AND($P2964&lt;&gt;"", $P2964&lt;&gt;"...", $P2964&lt;&gt;"입력오류", $T$19=$P2964)
        )
    )
)</f>
        <v>0</v>
      </c>
    </row>
    <row r="2965" spans="1:17">
      <c r="A2965" t="s">
        <v>6266</v>
      </c>
      <c r="B2965" t="s">
        <v>6267</v>
      </c>
      <c r="I2965">
        <f t="shared" si="139"/>
        <v>2964</v>
      </c>
      <c r="J2965">
        <f t="shared" si="140"/>
        <v>2964</v>
      </c>
      <c r="K2965">
        <f t="shared" si="138"/>
        <v>1</v>
      </c>
      <c r="L2965" t="b">
        <f>COUNTIF($N$2:N2965, N2965)=1</f>
        <v>1</v>
      </c>
      <c r="M2965" s="37">
        <f>IF( $Q2965, MAX($M$1:M2964)+1, 0)</f>
        <v>0</v>
      </c>
      <c r="N2965" t="str" cm="1">
        <f t="array" ref="N2965">INDEX($A$9:$F$1048576, $J2965, $K2965 )</f>
        <v>71003</v>
      </c>
      <c r="O2965" t="str" cm="1">
        <f t="array" ref="O2965">INDEX($B$9:$F$1048576, $J2965, $K2965 )</f>
        <v>한국캐피탈제6차유동화(유)1-3</v>
      </c>
      <c r="P2965" t="str" cm="1">
        <f t="array" ref="P2965">IF( $L2965, TRIM(_xll.IMDP("IR", $G$5&amp;$N2965, $G$6)), "" )</f>
        <v/>
      </c>
      <c r="Q2965" t="b" cm="1">
        <f t="array" ref="Q2965">IF(
    $U$1=1, AND($P2965&lt;&gt;"", $P2965&lt;&gt;"...", $P2965&lt;&gt;"입력오류"),
    IF(
        $U$18=1, AND($P2965&lt;&gt;"", $P2965&lt;&gt;"...", $P2965&lt;&gt;"입력오류", ISNUMBER(FIND(INDEX($T$2:$T$7,$U$1),$P2965))),
        IF(
            $U$17="기타", AND($P2965&lt;&gt;"", $P2965&lt;&gt;"...", $P2965&lt;&gt;"입력오류", NOT(ISNUMBER(FIND($T$21:$T$34,$P2965)))),
            AND($P2965&lt;&gt;"", $P2965&lt;&gt;"...", $P2965&lt;&gt;"입력오류", $T$19=$P2965)
        )
    )
)</f>
        <v>0</v>
      </c>
    </row>
    <row r="2966" spans="1:17">
      <c r="A2966" t="s">
        <v>6268</v>
      </c>
      <c r="B2966" t="s">
        <v>6269</v>
      </c>
      <c r="I2966">
        <f t="shared" si="139"/>
        <v>2965</v>
      </c>
      <c r="J2966">
        <f t="shared" si="140"/>
        <v>2965</v>
      </c>
      <c r="K2966">
        <f t="shared" si="138"/>
        <v>1</v>
      </c>
      <c r="L2966" t="b">
        <f>COUNTIF($N$2:N2966, N2966)=1</f>
        <v>1</v>
      </c>
      <c r="M2966" s="37">
        <f>IF( $Q2966, MAX($M$1:M2965)+1, 0)</f>
        <v>0</v>
      </c>
      <c r="N2966" t="str" cm="1">
        <f t="array" ref="N2966">INDEX($A$9:$F$1048576, $J2966, $K2966 )</f>
        <v>71004</v>
      </c>
      <c r="O2966" t="str" cm="1">
        <f t="array" ref="O2966">INDEX($B$9:$F$1048576, $J2966, $K2966 )</f>
        <v>한국캐피탈제6차유동화(유)1-4</v>
      </c>
      <c r="P2966" t="str" cm="1">
        <f t="array" ref="P2966">IF( $L2966, TRIM(_xll.IMDP("IR", $G$5&amp;$N2966, $G$6)), "" )</f>
        <v/>
      </c>
      <c r="Q2966" t="b" cm="1">
        <f t="array" ref="Q2966">IF(
    $U$1=1, AND($P2966&lt;&gt;"", $P2966&lt;&gt;"...", $P2966&lt;&gt;"입력오류"),
    IF(
        $U$18=1, AND($P2966&lt;&gt;"", $P2966&lt;&gt;"...", $P2966&lt;&gt;"입력오류", ISNUMBER(FIND(INDEX($T$2:$T$7,$U$1),$P2966))),
        IF(
            $U$17="기타", AND($P2966&lt;&gt;"", $P2966&lt;&gt;"...", $P2966&lt;&gt;"입력오류", NOT(ISNUMBER(FIND($T$21:$T$34,$P2966)))),
            AND($P2966&lt;&gt;"", $P2966&lt;&gt;"...", $P2966&lt;&gt;"입력오류", $T$19=$P2966)
        )
    )
)</f>
        <v>0</v>
      </c>
    </row>
    <row r="2967" spans="1:17">
      <c r="A2967" t="s">
        <v>6270</v>
      </c>
      <c r="B2967" t="s">
        <v>6271</v>
      </c>
      <c r="I2967">
        <f t="shared" si="139"/>
        <v>2966</v>
      </c>
      <c r="J2967">
        <f t="shared" si="140"/>
        <v>2966</v>
      </c>
      <c r="K2967">
        <f t="shared" si="138"/>
        <v>1</v>
      </c>
      <c r="L2967" t="b">
        <f>COUNTIF($N$2:N2967, N2967)=1</f>
        <v>1</v>
      </c>
      <c r="M2967" s="37">
        <f>IF( $Q2967, MAX($M$1:M2966)+1, 0)</f>
        <v>0</v>
      </c>
      <c r="N2967" t="str" cm="1">
        <f t="array" ref="N2967">INDEX($A$9:$F$1048576, $J2967, $K2967 )</f>
        <v>71005</v>
      </c>
      <c r="O2967" t="str" cm="1">
        <f t="array" ref="O2967">INDEX($B$9:$F$1048576, $J2967, $K2967 )</f>
        <v>한국캐피탈제6차유동화(유)1-5</v>
      </c>
      <c r="P2967" t="str" cm="1">
        <f t="array" ref="P2967">IF( $L2967, TRIM(_xll.IMDP("IR", $G$5&amp;$N2967, $G$6)), "" )</f>
        <v/>
      </c>
      <c r="Q2967" t="b" cm="1">
        <f t="array" ref="Q2967">IF(
    $U$1=1, AND($P2967&lt;&gt;"", $P2967&lt;&gt;"...", $P2967&lt;&gt;"입력오류"),
    IF(
        $U$18=1, AND($P2967&lt;&gt;"", $P2967&lt;&gt;"...", $P2967&lt;&gt;"입력오류", ISNUMBER(FIND(INDEX($T$2:$T$7,$U$1),$P2967))),
        IF(
            $U$17="기타", AND($P2967&lt;&gt;"", $P2967&lt;&gt;"...", $P2967&lt;&gt;"입력오류", NOT(ISNUMBER(FIND($T$21:$T$34,$P2967)))),
            AND($P2967&lt;&gt;"", $P2967&lt;&gt;"...", $P2967&lt;&gt;"입력오류", $T$19=$P2967)
        )
    )
)</f>
        <v>0</v>
      </c>
    </row>
    <row r="2968" spans="1:17">
      <c r="A2968" t="s">
        <v>6272</v>
      </c>
      <c r="B2968" t="s">
        <v>6273</v>
      </c>
      <c r="I2968">
        <f t="shared" si="139"/>
        <v>2967</v>
      </c>
      <c r="J2968">
        <f t="shared" si="140"/>
        <v>2967</v>
      </c>
      <c r="K2968">
        <f t="shared" si="138"/>
        <v>1</v>
      </c>
      <c r="L2968" t="b">
        <f>COUNTIF($N$2:N2968, N2968)=1</f>
        <v>1</v>
      </c>
      <c r="M2968" s="37">
        <f>IF( $Q2968, MAX($M$1:M2967)+1, 0)</f>
        <v>0</v>
      </c>
      <c r="N2968" t="str" cm="1">
        <f t="array" ref="N2968">INDEX($A$9:$F$1048576, $J2968, $K2968 )</f>
        <v>71006</v>
      </c>
      <c r="O2968" t="str" cm="1">
        <f t="array" ref="O2968">INDEX($B$9:$F$1048576, $J2968, $K2968 )</f>
        <v>한국캐피탈제6차유동화(유)1-6</v>
      </c>
      <c r="P2968" t="str" cm="1">
        <f t="array" ref="P2968">IF( $L2968, TRIM(_xll.IMDP("IR", $G$5&amp;$N2968, $G$6)), "" )</f>
        <v/>
      </c>
      <c r="Q2968" t="b" cm="1">
        <f t="array" ref="Q2968">IF(
    $U$1=1, AND($P2968&lt;&gt;"", $P2968&lt;&gt;"...", $P2968&lt;&gt;"입력오류"),
    IF(
        $U$18=1, AND($P2968&lt;&gt;"", $P2968&lt;&gt;"...", $P2968&lt;&gt;"입력오류", ISNUMBER(FIND(INDEX($T$2:$T$7,$U$1),$P2968))),
        IF(
            $U$17="기타", AND($P2968&lt;&gt;"", $P2968&lt;&gt;"...", $P2968&lt;&gt;"입력오류", NOT(ISNUMBER(FIND($T$21:$T$34,$P2968)))),
            AND($P2968&lt;&gt;"", $P2968&lt;&gt;"...", $P2968&lt;&gt;"입력오류", $T$19=$P2968)
        )
    )
)</f>
        <v>0</v>
      </c>
    </row>
    <row r="2969" spans="1:17">
      <c r="A2969" t="s">
        <v>6274</v>
      </c>
      <c r="B2969" t="s">
        <v>6275</v>
      </c>
      <c r="I2969">
        <f t="shared" si="139"/>
        <v>2968</v>
      </c>
      <c r="J2969">
        <f t="shared" si="140"/>
        <v>2968</v>
      </c>
      <c r="K2969">
        <f t="shared" si="138"/>
        <v>1</v>
      </c>
      <c r="L2969" t="b">
        <f>COUNTIF($N$2:N2969, N2969)=1</f>
        <v>1</v>
      </c>
      <c r="M2969" s="37">
        <f>IF( $Q2969, MAX($M$1:M2968)+1, 0)</f>
        <v>0</v>
      </c>
      <c r="N2969" t="str" cm="1">
        <f t="array" ref="N2969">INDEX($A$9:$F$1048576, $J2969, $K2969 )</f>
        <v>71007</v>
      </c>
      <c r="O2969" t="str" cm="1">
        <f t="array" ref="O2969">INDEX($B$9:$F$1048576, $J2969, $K2969 )</f>
        <v>한국캐피탈제6차유동화(유)1-7</v>
      </c>
      <c r="P2969" t="str" cm="1">
        <f t="array" ref="P2969">IF( $L2969, TRIM(_xll.IMDP("IR", $G$5&amp;$N2969, $G$6)), "" )</f>
        <v/>
      </c>
      <c r="Q2969" t="b" cm="1">
        <f t="array" ref="Q2969">IF(
    $U$1=1, AND($P2969&lt;&gt;"", $P2969&lt;&gt;"...", $P2969&lt;&gt;"입력오류"),
    IF(
        $U$18=1, AND($P2969&lt;&gt;"", $P2969&lt;&gt;"...", $P2969&lt;&gt;"입력오류", ISNUMBER(FIND(INDEX($T$2:$T$7,$U$1),$P2969))),
        IF(
            $U$17="기타", AND($P2969&lt;&gt;"", $P2969&lt;&gt;"...", $P2969&lt;&gt;"입력오류", NOT(ISNUMBER(FIND($T$21:$T$34,$P2969)))),
            AND($P2969&lt;&gt;"", $P2969&lt;&gt;"...", $P2969&lt;&gt;"입력오류", $T$19=$P2969)
        )
    )
)</f>
        <v>0</v>
      </c>
    </row>
    <row r="2970" spans="1:17">
      <c r="A2970" t="s">
        <v>6276</v>
      </c>
      <c r="B2970" t="s">
        <v>6277</v>
      </c>
      <c r="I2970">
        <f t="shared" si="139"/>
        <v>2969</v>
      </c>
      <c r="J2970">
        <f t="shared" si="140"/>
        <v>2969</v>
      </c>
      <c r="K2970">
        <f t="shared" si="138"/>
        <v>1</v>
      </c>
      <c r="L2970" t="b">
        <f>COUNTIF($N$2:N2970, N2970)=1</f>
        <v>1</v>
      </c>
      <c r="M2970" s="37">
        <f>IF( $Q2970, MAX($M$1:M2969)+1, 0)</f>
        <v>0</v>
      </c>
      <c r="N2970" t="str" cm="1">
        <f t="array" ref="N2970">INDEX($A$9:$F$1048576, $J2970, $K2970 )</f>
        <v>71008</v>
      </c>
      <c r="O2970" t="str" cm="1">
        <f t="array" ref="O2970">INDEX($B$9:$F$1048576, $J2970, $K2970 )</f>
        <v>한국캐피탈제6차유동화(유)1-8</v>
      </c>
      <c r="P2970" t="str" cm="1">
        <f t="array" ref="P2970">IF( $L2970, TRIM(_xll.IMDP("IR", $G$5&amp;$N2970, $G$6)), "" )</f>
        <v/>
      </c>
      <c r="Q2970" t="b" cm="1">
        <f t="array" ref="Q2970">IF(
    $U$1=1, AND($P2970&lt;&gt;"", $P2970&lt;&gt;"...", $P2970&lt;&gt;"입력오류"),
    IF(
        $U$18=1, AND($P2970&lt;&gt;"", $P2970&lt;&gt;"...", $P2970&lt;&gt;"입력오류", ISNUMBER(FIND(INDEX($T$2:$T$7,$U$1),$P2970))),
        IF(
            $U$17="기타", AND($P2970&lt;&gt;"", $P2970&lt;&gt;"...", $P2970&lt;&gt;"입력오류", NOT(ISNUMBER(FIND($T$21:$T$34,$P2970)))),
            AND($P2970&lt;&gt;"", $P2970&lt;&gt;"...", $P2970&lt;&gt;"입력오류", $T$19=$P2970)
        )
    )
)</f>
        <v>0</v>
      </c>
    </row>
    <row r="2971" spans="1:17">
      <c r="A2971" t="s">
        <v>6278</v>
      </c>
      <c r="B2971" t="s">
        <v>6279</v>
      </c>
      <c r="I2971">
        <f t="shared" si="139"/>
        <v>2970</v>
      </c>
      <c r="J2971">
        <f t="shared" si="140"/>
        <v>2970</v>
      </c>
      <c r="K2971">
        <f t="shared" si="138"/>
        <v>1</v>
      </c>
      <c r="L2971" t="b">
        <f>COUNTIF($N$2:N2971, N2971)=1</f>
        <v>1</v>
      </c>
      <c r="M2971" s="37">
        <f>IF( $Q2971, MAX($M$1:M2970)+1, 0)</f>
        <v>0</v>
      </c>
      <c r="N2971" t="str" cm="1">
        <f t="array" ref="N2971">INDEX($A$9:$F$1048576, $J2971, $K2971 )</f>
        <v>71009</v>
      </c>
      <c r="O2971" t="str" cm="1">
        <f t="array" ref="O2971">INDEX($B$9:$F$1048576, $J2971, $K2971 )</f>
        <v>한국캐피탈제6차유동화(유)1-9</v>
      </c>
      <c r="P2971" t="str" cm="1">
        <f t="array" ref="P2971">IF( $L2971, TRIM(_xll.IMDP("IR", $G$5&amp;$N2971, $G$6)), "" )</f>
        <v/>
      </c>
      <c r="Q2971" t="b" cm="1">
        <f t="array" ref="Q2971">IF(
    $U$1=1, AND($P2971&lt;&gt;"", $P2971&lt;&gt;"...", $P2971&lt;&gt;"입력오류"),
    IF(
        $U$18=1, AND($P2971&lt;&gt;"", $P2971&lt;&gt;"...", $P2971&lt;&gt;"입력오류", ISNUMBER(FIND(INDEX($T$2:$T$7,$U$1),$P2971))),
        IF(
            $U$17="기타", AND($P2971&lt;&gt;"", $P2971&lt;&gt;"...", $P2971&lt;&gt;"입력오류", NOT(ISNUMBER(FIND($T$21:$T$34,$P2971)))),
            AND($P2971&lt;&gt;"", $P2971&lt;&gt;"...", $P2971&lt;&gt;"입력오류", $T$19=$P2971)
        )
    )
)</f>
        <v>0</v>
      </c>
    </row>
    <row r="2972" spans="1:17">
      <c r="A2972" t="s">
        <v>6280</v>
      </c>
      <c r="B2972" t="s">
        <v>6281</v>
      </c>
      <c r="I2972">
        <f t="shared" si="139"/>
        <v>2971</v>
      </c>
      <c r="J2972">
        <f t="shared" si="140"/>
        <v>2971</v>
      </c>
      <c r="K2972">
        <f t="shared" si="138"/>
        <v>1</v>
      </c>
      <c r="L2972" t="b">
        <f>COUNTIF($N$2:N2972, N2972)=1</f>
        <v>1</v>
      </c>
      <c r="M2972" s="37">
        <f>IF( $Q2972, MAX($M$1:M2971)+1, 0)</f>
        <v>0</v>
      </c>
      <c r="N2972" t="str" cm="1">
        <f t="array" ref="N2972">INDEX($A$9:$F$1048576, $J2972, $K2972 )</f>
        <v>71010</v>
      </c>
      <c r="O2972" t="str" cm="1">
        <f t="array" ref="O2972">INDEX($B$9:$F$1048576, $J2972, $K2972 )</f>
        <v>롯데캐피탈제3차유동화(유)1-1</v>
      </c>
      <c r="P2972" t="str" cm="1">
        <f t="array" ref="P2972">IF( $L2972, TRIM(_xll.IMDP("IR", $G$5&amp;$N2972, $G$6)), "" )</f>
        <v/>
      </c>
      <c r="Q2972" t="b" cm="1">
        <f t="array" ref="Q2972">IF(
    $U$1=1, AND($P2972&lt;&gt;"", $P2972&lt;&gt;"...", $P2972&lt;&gt;"입력오류"),
    IF(
        $U$18=1, AND($P2972&lt;&gt;"", $P2972&lt;&gt;"...", $P2972&lt;&gt;"입력오류", ISNUMBER(FIND(INDEX($T$2:$T$7,$U$1),$P2972))),
        IF(
            $U$17="기타", AND($P2972&lt;&gt;"", $P2972&lt;&gt;"...", $P2972&lt;&gt;"입력오류", NOT(ISNUMBER(FIND($T$21:$T$34,$P2972)))),
            AND($P2972&lt;&gt;"", $P2972&lt;&gt;"...", $P2972&lt;&gt;"입력오류", $T$19=$P2972)
        )
    )
)</f>
        <v>0</v>
      </c>
    </row>
    <row r="2973" spans="1:17">
      <c r="A2973" t="s">
        <v>6282</v>
      </c>
      <c r="B2973" t="s">
        <v>6283</v>
      </c>
      <c r="I2973">
        <f t="shared" si="139"/>
        <v>2972</v>
      </c>
      <c r="J2973">
        <f t="shared" si="140"/>
        <v>2972</v>
      </c>
      <c r="K2973">
        <f t="shared" si="138"/>
        <v>1</v>
      </c>
      <c r="L2973" t="b">
        <f>COUNTIF($N$2:N2973, N2973)=1</f>
        <v>1</v>
      </c>
      <c r="M2973" s="37">
        <f>IF( $Q2973, MAX($M$1:M2972)+1, 0)</f>
        <v>0</v>
      </c>
      <c r="N2973" t="str" cm="1">
        <f t="array" ref="N2973">INDEX($A$9:$F$1048576, $J2973, $K2973 )</f>
        <v>71011</v>
      </c>
      <c r="O2973" t="str" cm="1">
        <f t="array" ref="O2973">INDEX($B$9:$F$1048576, $J2973, $K2973 )</f>
        <v>롯데캐피탈제3차유동화(유)1-2</v>
      </c>
      <c r="P2973" t="str" cm="1">
        <f t="array" ref="P2973">IF( $L2973, TRIM(_xll.IMDP("IR", $G$5&amp;$N2973, $G$6)), "" )</f>
        <v/>
      </c>
      <c r="Q2973" t="b" cm="1">
        <f t="array" ref="Q2973">IF(
    $U$1=1, AND($P2973&lt;&gt;"", $P2973&lt;&gt;"...", $P2973&lt;&gt;"입력오류"),
    IF(
        $U$18=1, AND($P2973&lt;&gt;"", $P2973&lt;&gt;"...", $P2973&lt;&gt;"입력오류", ISNUMBER(FIND(INDEX($T$2:$T$7,$U$1),$P2973))),
        IF(
            $U$17="기타", AND($P2973&lt;&gt;"", $P2973&lt;&gt;"...", $P2973&lt;&gt;"입력오류", NOT(ISNUMBER(FIND($T$21:$T$34,$P2973)))),
            AND($P2973&lt;&gt;"", $P2973&lt;&gt;"...", $P2973&lt;&gt;"입력오류", $T$19=$P2973)
        )
    )
)</f>
        <v>0</v>
      </c>
    </row>
    <row r="2974" spans="1:17">
      <c r="A2974" t="s">
        <v>6284</v>
      </c>
      <c r="B2974" t="s">
        <v>6285</v>
      </c>
      <c r="I2974">
        <f t="shared" si="139"/>
        <v>2973</v>
      </c>
      <c r="J2974">
        <f t="shared" si="140"/>
        <v>2973</v>
      </c>
      <c r="K2974">
        <f t="shared" si="138"/>
        <v>1</v>
      </c>
      <c r="L2974" t="b">
        <f>COUNTIF($N$2:N2974, N2974)=1</f>
        <v>1</v>
      </c>
      <c r="M2974" s="37">
        <f>IF( $Q2974, MAX($M$1:M2973)+1, 0)</f>
        <v>0</v>
      </c>
      <c r="N2974" t="str" cm="1">
        <f t="array" ref="N2974">INDEX($A$9:$F$1048576, $J2974, $K2974 )</f>
        <v>71012</v>
      </c>
      <c r="O2974" t="str" cm="1">
        <f t="array" ref="O2974">INDEX($B$9:$F$1048576, $J2974, $K2974 )</f>
        <v>롯데캐피탈제3차유동화(유)1-3</v>
      </c>
      <c r="P2974" t="str" cm="1">
        <f t="array" ref="P2974">IF( $L2974, TRIM(_xll.IMDP("IR", $G$5&amp;$N2974, $G$6)), "" )</f>
        <v/>
      </c>
      <c r="Q2974" t="b" cm="1">
        <f t="array" ref="Q2974">IF(
    $U$1=1, AND($P2974&lt;&gt;"", $P2974&lt;&gt;"...", $P2974&lt;&gt;"입력오류"),
    IF(
        $U$18=1, AND($P2974&lt;&gt;"", $P2974&lt;&gt;"...", $P2974&lt;&gt;"입력오류", ISNUMBER(FIND(INDEX($T$2:$T$7,$U$1),$P2974))),
        IF(
            $U$17="기타", AND($P2974&lt;&gt;"", $P2974&lt;&gt;"...", $P2974&lt;&gt;"입력오류", NOT(ISNUMBER(FIND($T$21:$T$34,$P2974)))),
            AND($P2974&lt;&gt;"", $P2974&lt;&gt;"...", $P2974&lt;&gt;"입력오류", $T$19=$P2974)
        )
    )
)</f>
        <v>0</v>
      </c>
    </row>
    <row r="2975" spans="1:17">
      <c r="A2975" t="s">
        <v>6286</v>
      </c>
      <c r="B2975" t="s">
        <v>6287</v>
      </c>
      <c r="I2975">
        <f t="shared" si="139"/>
        <v>2974</v>
      </c>
      <c r="J2975">
        <f t="shared" si="140"/>
        <v>2974</v>
      </c>
      <c r="K2975">
        <f t="shared" si="138"/>
        <v>1</v>
      </c>
      <c r="L2975" t="b">
        <f>COUNTIF($N$2:N2975, N2975)=1</f>
        <v>1</v>
      </c>
      <c r="M2975" s="37">
        <f>IF( $Q2975, MAX($M$1:M2974)+1, 0)</f>
        <v>0</v>
      </c>
      <c r="N2975" t="str" cm="1">
        <f t="array" ref="N2975">INDEX($A$9:$F$1048576, $J2975, $K2975 )</f>
        <v>71013</v>
      </c>
      <c r="O2975" t="str" cm="1">
        <f t="array" ref="O2975">INDEX($B$9:$F$1048576, $J2975, $K2975 )</f>
        <v>롯데캐피탈제3차유동화(유)1-4</v>
      </c>
      <c r="P2975" t="str" cm="1">
        <f t="array" ref="P2975">IF( $L2975, TRIM(_xll.IMDP("IR", $G$5&amp;$N2975, $G$6)), "" )</f>
        <v/>
      </c>
      <c r="Q2975" t="b" cm="1">
        <f t="array" ref="Q2975">IF(
    $U$1=1, AND($P2975&lt;&gt;"", $P2975&lt;&gt;"...", $P2975&lt;&gt;"입력오류"),
    IF(
        $U$18=1, AND($P2975&lt;&gt;"", $P2975&lt;&gt;"...", $P2975&lt;&gt;"입력오류", ISNUMBER(FIND(INDEX($T$2:$T$7,$U$1),$P2975))),
        IF(
            $U$17="기타", AND($P2975&lt;&gt;"", $P2975&lt;&gt;"...", $P2975&lt;&gt;"입력오류", NOT(ISNUMBER(FIND($T$21:$T$34,$P2975)))),
            AND($P2975&lt;&gt;"", $P2975&lt;&gt;"...", $P2975&lt;&gt;"입력오류", $T$19=$P2975)
        )
    )
)</f>
        <v>0</v>
      </c>
    </row>
    <row r="2976" spans="1:17">
      <c r="A2976" t="s">
        <v>6288</v>
      </c>
      <c r="B2976" t="s">
        <v>6289</v>
      </c>
      <c r="I2976">
        <f t="shared" si="139"/>
        <v>2975</v>
      </c>
      <c r="J2976">
        <f t="shared" si="140"/>
        <v>2975</v>
      </c>
      <c r="K2976">
        <f t="shared" si="138"/>
        <v>1</v>
      </c>
      <c r="L2976" t="b">
        <f>COUNTIF($N$2:N2976, N2976)=1</f>
        <v>1</v>
      </c>
      <c r="M2976" s="37">
        <f>IF( $Q2976, MAX($M$1:M2975)+1, 0)</f>
        <v>0</v>
      </c>
      <c r="N2976" t="str" cm="1">
        <f t="array" ref="N2976">INDEX($A$9:$F$1048576, $J2976, $K2976 )</f>
        <v>71014</v>
      </c>
      <c r="O2976" t="str" cm="1">
        <f t="array" ref="O2976">INDEX($B$9:$F$1048576, $J2976, $K2976 )</f>
        <v>롯데캐피탈제3차유동화(유)1-5</v>
      </c>
      <c r="P2976" t="str" cm="1">
        <f t="array" ref="P2976">IF( $L2976, TRIM(_xll.IMDP("IR", $G$5&amp;$N2976, $G$6)), "" )</f>
        <v/>
      </c>
      <c r="Q2976" t="b" cm="1">
        <f t="array" ref="Q2976">IF(
    $U$1=1, AND($P2976&lt;&gt;"", $P2976&lt;&gt;"...", $P2976&lt;&gt;"입력오류"),
    IF(
        $U$18=1, AND($P2976&lt;&gt;"", $P2976&lt;&gt;"...", $P2976&lt;&gt;"입력오류", ISNUMBER(FIND(INDEX($T$2:$T$7,$U$1),$P2976))),
        IF(
            $U$17="기타", AND($P2976&lt;&gt;"", $P2976&lt;&gt;"...", $P2976&lt;&gt;"입력오류", NOT(ISNUMBER(FIND($T$21:$T$34,$P2976)))),
            AND($P2976&lt;&gt;"", $P2976&lt;&gt;"...", $P2976&lt;&gt;"입력오류", $T$19=$P2976)
        )
    )
)</f>
        <v>0</v>
      </c>
    </row>
    <row r="2977" spans="1:17">
      <c r="A2977" t="s">
        <v>6290</v>
      </c>
      <c r="B2977" t="s">
        <v>6291</v>
      </c>
      <c r="I2977">
        <f t="shared" si="139"/>
        <v>2976</v>
      </c>
      <c r="J2977">
        <f t="shared" si="140"/>
        <v>2976</v>
      </c>
      <c r="K2977">
        <f t="shared" si="138"/>
        <v>1</v>
      </c>
      <c r="L2977" t="b">
        <f>COUNTIF($N$2:N2977, N2977)=1</f>
        <v>1</v>
      </c>
      <c r="M2977" s="37">
        <f>IF( $Q2977, MAX($M$1:M2976)+1, 0)</f>
        <v>0</v>
      </c>
      <c r="N2977" t="str" cm="1">
        <f t="array" ref="N2977">INDEX($A$9:$F$1048576, $J2977, $K2977 )</f>
        <v>71015</v>
      </c>
      <c r="O2977" t="str" cm="1">
        <f t="array" ref="O2977">INDEX($B$9:$F$1048576, $J2977, $K2977 )</f>
        <v>롯데캐피탈제3차유동화(유)1-6</v>
      </c>
      <c r="P2977" t="str" cm="1">
        <f t="array" ref="P2977">IF( $L2977, TRIM(_xll.IMDP("IR", $G$5&amp;$N2977, $G$6)), "" )</f>
        <v/>
      </c>
      <c r="Q2977" t="b" cm="1">
        <f t="array" ref="Q2977">IF(
    $U$1=1, AND($P2977&lt;&gt;"", $P2977&lt;&gt;"...", $P2977&lt;&gt;"입력오류"),
    IF(
        $U$18=1, AND($P2977&lt;&gt;"", $P2977&lt;&gt;"...", $P2977&lt;&gt;"입력오류", ISNUMBER(FIND(INDEX($T$2:$T$7,$U$1),$P2977))),
        IF(
            $U$17="기타", AND($P2977&lt;&gt;"", $P2977&lt;&gt;"...", $P2977&lt;&gt;"입력오류", NOT(ISNUMBER(FIND($T$21:$T$34,$P2977)))),
            AND($P2977&lt;&gt;"", $P2977&lt;&gt;"...", $P2977&lt;&gt;"입력오류", $T$19=$P2977)
        )
    )
)</f>
        <v>0</v>
      </c>
    </row>
    <row r="2978" spans="1:17">
      <c r="A2978" t="s">
        <v>6292</v>
      </c>
      <c r="B2978" t="s">
        <v>6293</v>
      </c>
      <c r="I2978">
        <f t="shared" si="139"/>
        <v>2977</v>
      </c>
      <c r="J2978">
        <f t="shared" si="140"/>
        <v>2977</v>
      </c>
      <c r="K2978">
        <f t="shared" si="138"/>
        <v>1</v>
      </c>
      <c r="L2978" t="b">
        <f>COUNTIF($N$2:N2978, N2978)=1</f>
        <v>1</v>
      </c>
      <c r="M2978" s="37">
        <f>IF( $Q2978, MAX($M$1:M2977)+1, 0)</f>
        <v>0</v>
      </c>
      <c r="N2978" t="str" cm="1">
        <f t="array" ref="N2978">INDEX($A$9:$F$1048576, $J2978, $K2978 )</f>
        <v>71016</v>
      </c>
      <c r="O2978" t="str" cm="1">
        <f t="array" ref="O2978">INDEX($B$9:$F$1048576, $J2978, $K2978 )</f>
        <v>롯데캐피탈제3차유동화(유)1-7</v>
      </c>
      <c r="P2978" t="str" cm="1">
        <f t="array" ref="P2978">IF( $L2978, TRIM(_xll.IMDP("IR", $G$5&amp;$N2978, $G$6)), "" )</f>
        <v/>
      </c>
      <c r="Q2978" t="b" cm="1">
        <f t="array" ref="Q2978">IF(
    $U$1=1, AND($P2978&lt;&gt;"", $P2978&lt;&gt;"...", $P2978&lt;&gt;"입력오류"),
    IF(
        $U$18=1, AND($P2978&lt;&gt;"", $P2978&lt;&gt;"...", $P2978&lt;&gt;"입력오류", ISNUMBER(FIND(INDEX($T$2:$T$7,$U$1),$P2978))),
        IF(
            $U$17="기타", AND($P2978&lt;&gt;"", $P2978&lt;&gt;"...", $P2978&lt;&gt;"입력오류", NOT(ISNUMBER(FIND($T$21:$T$34,$P2978)))),
            AND($P2978&lt;&gt;"", $P2978&lt;&gt;"...", $P2978&lt;&gt;"입력오류", $T$19=$P2978)
        )
    )
)</f>
        <v>0</v>
      </c>
    </row>
    <row r="2979" spans="1:17">
      <c r="A2979" t="s">
        <v>6294</v>
      </c>
      <c r="B2979" t="s">
        <v>6295</v>
      </c>
      <c r="I2979">
        <f t="shared" si="139"/>
        <v>2978</v>
      </c>
      <c r="J2979">
        <f t="shared" si="140"/>
        <v>2978</v>
      </c>
      <c r="K2979">
        <f t="shared" si="138"/>
        <v>1</v>
      </c>
      <c r="L2979" t="b">
        <f>COUNTIF($N$2:N2979, N2979)=1</f>
        <v>1</v>
      </c>
      <c r="M2979" s="37">
        <f>IF( $Q2979, MAX($M$1:M2978)+1, 0)</f>
        <v>0</v>
      </c>
      <c r="N2979" t="str" cm="1">
        <f t="array" ref="N2979">INDEX($A$9:$F$1048576, $J2979, $K2979 )</f>
        <v>71017</v>
      </c>
      <c r="O2979" t="str" cm="1">
        <f t="array" ref="O2979">INDEX($B$9:$F$1048576, $J2979, $K2979 )</f>
        <v>롯데캐피탈제3차유동화(유)1-8</v>
      </c>
      <c r="P2979" t="str" cm="1">
        <f t="array" ref="P2979">IF( $L2979, TRIM(_xll.IMDP("IR", $G$5&amp;$N2979, $G$6)), "" )</f>
        <v/>
      </c>
      <c r="Q2979" t="b" cm="1">
        <f t="array" ref="Q2979">IF(
    $U$1=1, AND($P2979&lt;&gt;"", $P2979&lt;&gt;"...", $P2979&lt;&gt;"입력오류"),
    IF(
        $U$18=1, AND($P2979&lt;&gt;"", $P2979&lt;&gt;"...", $P2979&lt;&gt;"입력오류", ISNUMBER(FIND(INDEX($T$2:$T$7,$U$1),$P2979))),
        IF(
            $U$17="기타", AND($P2979&lt;&gt;"", $P2979&lt;&gt;"...", $P2979&lt;&gt;"입력오류", NOT(ISNUMBER(FIND($T$21:$T$34,$P2979)))),
            AND($P2979&lt;&gt;"", $P2979&lt;&gt;"...", $P2979&lt;&gt;"입력오류", $T$19=$P2979)
        )
    )
)</f>
        <v>0</v>
      </c>
    </row>
    <row r="2980" spans="1:17">
      <c r="A2980" t="s">
        <v>6296</v>
      </c>
      <c r="B2980" t="s">
        <v>6297</v>
      </c>
      <c r="I2980">
        <f t="shared" si="139"/>
        <v>2979</v>
      </c>
      <c r="J2980">
        <f t="shared" si="140"/>
        <v>2979</v>
      </c>
      <c r="K2980">
        <f t="shared" si="138"/>
        <v>1</v>
      </c>
      <c r="L2980" t="b">
        <f>COUNTIF($N$2:N2980, N2980)=1</f>
        <v>1</v>
      </c>
      <c r="M2980" s="37">
        <f>IF( $Q2980, MAX($M$1:M2979)+1, 0)</f>
        <v>0</v>
      </c>
      <c r="N2980" t="str" cm="1">
        <f t="array" ref="N2980">INDEX($A$9:$F$1048576, $J2980, $K2980 )</f>
        <v>71018</v>
      </c>
      <c r="O2980" t="str" cm="1">
        <f t="array" ref="O2980">INDEX($B$9:$F$1048576, $J2980, $K2980 )</f>
        <v>롯데캐피탈제3차유동화(유)1-9</v>
      </c>
      <c r="P2980" t="str" cm="1">
        <f t="array" ref="P2980">IF( $L2980, TRIM(_xll.IMDP("IR", $G$5&amp;$N2980, $G$6)), "" )</f>
        <v/>
      </c>
      <c r="Q2980" t="b" cm="1">
        <f t="array" ref="Q2980">IF(
    $U$1=1, AND($P2980&lt;&gt;"", $P2980&lt;&gt;"...", $P2980&lt;&gt;"입력오류"),
    IF(
        $U$18=1, AND($P2980&lt;&gt;"", $P2980&lt;&gt;"...", $P2980&lt;&gt;"입력오류", ISNUMBER(FIND(INDEX($T$2:$T$7,$U$1),$P2980))),
        IF(
            $U$17="기타", AND($P2980&lt;&gt;"", $P2980&lt;&gt;"...", $P2980&lt;&gt;"입력오류", NOT(ISNUMBER(FIND($T$21:$T$34,$P2980)))),
            AND($P2980&lt;&gt;"", $P2980&lt;&gt;"...", $P2980&lt;&gt;"입력오류", $T$19=$P2980)
        )
    )
)</f>
        <v>0</v>
      </c>
    </row>
    <row r="2981" spans="1:17">
      <c r="A2981" t="s">
        <v>6298</v>
      </c>
      <c r="B2981" t="s">
        <v>6299</v>
      </c>
      <c r="I2981">
        <f t="shared" si="139"/>
        <v>2980</v>
      </c>
      <c r="J2981">
        <f t="shared" si="140"/>
        <v>2980</v>
      </c>
      <c r="K2981">
        <f t="shared" si="138"/>
        <v>1</v>
      </c>
      <c r="L2981" t="b">
        <f>COUNTIF($N$2:N2981, N2981)=1</f>
        <v>1</v>
      </c>
      <c r="M2981" s="37">
        <f>IF( $Q2981, MAX($M$1:M2980)+1, 0)</f>
        <v>0</v>
      </c>
      <c r="N2981" t="str" cm="1">
        <f t="array" ref="N2981">INDEX($A$9:$F$1048576, $J2981, $K2981 )</f>
        <v>71019</v>
      </c>
      <c r="O2981" t="str" cm="1">
        <f t="array" ref="O2981">INDEX($B$9:$F$1048576, $J2981, $K2981 )</f>
        <v>롯데캐피탈제3차유동화(유)1-10</v>
      </c>
      <c r="P2981" t="str" cm="1">
        <f t="array" ref="P2981">IF( $L2981, TRIM(_xll.IMDP("IR", $G$5&amp;$N2981, $G$6)), "" )</f>
        <v/>
      </c>
      <c r="Q2981" t="b" cm="1">
        <f t="array" ref="Q2981">IF(
    $U$1=1, AND($P2981&lt;&gt;"", $P2981&lt;&gt;"...", $P2981&lt;&gt;"입력오류"),
    IF(
        $U$18=1, AND($P2981&lt;&gt;"", $P2981&lt;&gt;"...", $P2981&lt;&gt;"입력오류", ISNUMBER(FIND(INDEX($T$2:$T$7,$U$1),$P2981))),
        IF(
            $U$17="기타", AND($P2981&lt;&gt;"", $P2981&lt;&gt;"...", $P2981&lt;&gt;"입력오류", NOT(ISNUMBER(FIND($T$21:$T$34,$P2981)))),
            AND($P2981&lt;&gt;"", $P2981&lt;&gt;"...", $P2981&lt;&gt;"입력오류", $T$19=$P2981)
        )
    )
)</f>
        <v>0</v>
      </c>
    </row>
    <row r="2982" spans="1:17">
      <c r="A2982" t="s">
        <v>6300</v>
      </c>
      <c r="B2982" t="s">
        <v>6301</v>
      </c>
      <c r="I2982">
        <f t="shared" si="139"/>
        <v>2981</v>
      </c>
      <c r="J2982">
        <f t="shared" si="140"/>
        <v>2981</v>
      </c>
      <c r="K2982">
        <f t="shared" si="138"/>
        <v>1</v>
      </c>
      <c r="L2982" t="b">
        <f>COUNTIF($N$2:N2982, N2982)=1</f>
        <v>1</v>
      </c>
      <c r="M2982" s="37">
        <f>IF( $Q2982, MAX($M$1:M2981)+1, 0)</f>
        <v>0</v>
      </c>
      <c r="N2982" t="str" cm="1">
        <f t="array" ref="N2982">INDEX($A$9:$F$1048576, $J2982, $K2982 )</f>
        <v>71020</v>
      </c>
      <c r="O2982" t="str" cm="1">
        <f t="array" ref="O2982">INDEX($B$9:$F$1048576, $J2982, $K2982 )</f>
        <v>롯데캐피탈제3차유동화(유)1-11</v>
      </c>
      <c r="P2982" t="str" cm="1">
        <f t="array" ref="P2982">IF( $L2982, TRIM(_xll.IMDP("IR", $G$5&amp;$N2982, $G$6)), "" )</f>
        <v/>
      </c>
      <c r="Q2982" t="b" cm="1">
        <f t="array" ref="Q2982">IF(
    $U$1=1, AND($P2982&lt;&gt;"", $P2982&lt;&gt;"...", $P2982&lt;&gt;"입력오류"),
    IF(
        $U$18=1, AND($P2982&lt;&gt;"", $P2982&lt;&gt;"...", $P2982&lt;&gt;"입력오류", ISNUMBER(FIND(INDEX($T$2:$T$7,$U$1),$P2982))),
        IF(
            $U$17="기타", AND($P2982&lt;&gt;"", $P2982&lt;&gt;"...", $P2982&lt;&gt;"입력오류", NOT(ISNUMBER(FIND($T$21:$T$34,$P2982)))),
            AND($P2982&lt;&gt;"", $P2982&lt;&gt;"...", $P2982&lt;&gt;"입력오류", $T$19=$P2982)
        )
    )
)</f>
        <v>0</v>
      </c>
    </row>
    <row r="2983" spans="1:17">
      <c r="A2983" t="s">
        <v>6302</v>
      </c>
      <c r="B2983" t="s">
        <v>6303</v>
      </c>
      <c r="I2983">
        <f t="shared" si="139"/>
        <v>2982</v>
      </c>
      <c r="J2983">
        <f t="shared" si="140"/>
        <v>2982</v>
      </c>
      <c r="K2983">
        <f t="shared" si="138"/>
        <v>1</v>
      </c>
      <c r="L2983" t="b">
        <f>COUNTIF($N$2:N2983, N2983)=1</f>
        <v>1</v>
      </c>
      <c r="M2983" s="37">
        <f>IF( $Q2983, MAX($M$1:M2982)+1, 0)</f>
        <v>0</v>
      </c>
      <c r="N2983" t="str" cm="1">
        <f t="array" ref="N2983">INDEX($A$9:$F$1048576, $J2983, $K2983 )</f>
        <v>71021</v>
      </c>
      <c r="O2983" t="str" cm="1">
        <f t="array" ref="O2983">INDEX($B$9:$F$1048576, $J2983, $K2983 )</f>
        <v>롯데캐피탈제3차유동화(유)1-12</v>
      </c>
      <c r="P2983" t="str" cm="1">
        <f t="array" ref="P2983">IF( $L2983, TRIM(_xll.IMDP("IR", $G$5&amp;$N2983, $G$6)), "" )</f>
        <v/>
      </c>
      <c r="Q2983" t="b" cm="1">
        <f t="array" ref="Q2983">IF(
    $U$1=1, AND($P2983&lt;&gt;"", $P2983&lt;&gt;"...", $P2983&lt;&gt;"입력오류"),
    IF(
        $U$18=1, AND($P2983&lt;&gt;"", $P2983&lt;&gt;"...", $P2983&lt;&gt;"입력오류", ISNUMBER(FIND(INDEX($T$2:$T$7,$U$1),$P2983))),
        IF(
            $U$17="기타", AND($P2983&lt;&gt;"", $P2983&lt;&gt;"...", $P2983&lt;&gt;"입력오류", NOT(ISNUMBER(FIND($T$21:$T$34,$P2983)))),
            AND($P2983&lt;&gt;"", $P2983&lt;&gt;"...", $P2983&lt;&gt;"입력오류", $T$19=$P2983)
        )
    )
)</f>
        <v>0</v>
      </c>
    </row>
    <row r="2984" spans="1:17">
      <c r="A2984" t="s">
        <v>6304</v>
      </c>
      <c r="B2984" t="s">
        <v>6305</v>
      </c>
      <c r="I2984">
        <f t="shared" si="139"/>
        <v>2983</v>
      </c>
      <c r="J2984">
        <f t="shared" si="140"/>
        <v>2983</v>
      </c>
      <c r="K2984">
        <f t="shared" si="138"/>
        <v>1</v>
      </c>
      <c r="L2984" t="b">
        <f>COUNTIF($N$2:N2984, N2984)=1</f>
        <v>1</v>
      </c>
      <c r="M2984" s="37">
        <f>IF( $Q2984, MAX($M$1:M2983)+1, 0)</f>
        <v>0</v>
      </c>
      <c r="N2984" t="str" cm="1">
        <f t="array" ref="N2984">INDEX($A$9:$F$1048576, $J2984, $K2984 )</f>
        <v>71022</v>
      </c>
      <c r="O2984" t="str" cm="1">
        <f t="array" ref="O2984">INDEX($B$9:$F$1048576, $J2984, $K2984 )</f>
        <v>롯데캐피탈제3차유동화(유)1-13</v>
      </c>
      <c r="P2984" t="str" cm="1">
        <f t="array" ref="P2984">IF( $L2984, TRIM(_xll.IMDP("IR", $G$5&amp;$N2984, $G$6)), "" )</f>
        <v/>
      </c>
      <c r="Q2984" t="b" cm="1">
        <f t="array" ref="Q2984">IF(
    $U$1=1, AND($P2984&lt;&gt;"", $P2984&lt;&gt;"...", $P2984&lt;&gt;"입력오류"),
    IF(
        $U$18=1, AND($P2984&lt;&gt;"", $P2984&lt;&gt;"...", $P2984&lt;&gt;"입력오류", ISNUMBER(FIND(INDEX($T$2:$T$7,$U$1),$P2984))),
        IF(
            $U$17="기타", AND($P2984&lt;&gt;"", $P2984&lt;&gt;"...", $P2984&lt;&gt;"입력오류", NOT(ISNUMBER(FIND($T$21:$T$34,$P2984)))),
            AND($P2984&lt;&gt;"", $P2984&lt;&gt;"...", $P2984&lt;&gt;"입력오류", $T$19=$P2984)
        )
    )
)</f>
        <v>0</v>
      </c>
    </row>
    <row r="2985" spans="1:17">
      <c r="A2985" t="s">
        <v>6306</v>
      </c>
      <c r="B2985" t="s">
        <v>6307</v>
      </c>
      <c r="I2985">
        <f t="shared" si="139"/>
        <v>2984</v>
      </c>
      <c r="J2985">
        <f t="shared" si="140"/>
        <v>2984</v>
      </c>
      <c r="K2985">
        <f t="shared" si="138"/>
        <v>1</v>
      </c>
      <c r="L2985" t="b">
        <f>COUNTIF($N$2:N2985, N2985)=1</f>
        <v>1</v>
      </c>
      <c r="M2985" s="37">
        <f>IF( $Q2985, MAX($M$1:M2984)+1, 0)</f>
        <v>0</v>
      </c>
      <c r="N2985" t="str" cm="1">
        <f t="array" ref="N2985">INDEX($A$9:$F$1048576, $J2985, $K2985 )</f>
        <v>71023</v>
      </c>
      <c r="O2985" t="str" cm="1">
        <f t="array" ref="O2985">INDEX($B$9:$F$1048576, $J2985, $K2985 )</f>
        <v>롯데캐피탈제3차유동화(유)1-14</v>
      </c>
      <c r="P2985" t="str" cm="1">
        <f t="array" ref="P2985">IF( $L2985, TRIM(_xll.IMDP("IR", $G$5&amp;$N2985, $G$6)), "" )</f>
        <v/>
      </c>
      <c r="Q2985" t="b" cm="1">
        <f t="array" ref="Q2985">IF(
    $U$1=1, AND($P2985&lt;&gt;"", $P2985&lt;&gt;"...", $P2985&lt;&gt;"입력오류"),
    IF(
        $U$18=1, AND($P2985&lt;&gt;"", $P2985&lt;&gt;"...", $P2985&lt;&gt;"입력오류", ISNUMBER(FIND(INDEX($T$2:$T$7,$U$1),$P2985))),
        IF(
            $U$17="기타", AND($P2985&lt;&gt;"", $P2985&lt;&gt;"...", $P2985&lt;&gt;"입력오류", NOT(ISNUMBER(FIND($T$21:$T$34,$P2985)))),
            AND($P2985&lt;&gt;"", $P2985&lt;&gt;"...", $P2985&lt;&gt;"입력오류", $T$19=$P2985)
        )
    )
)</f>
        <v>0</v>
      </c>
    </row>
    <row r="2986" spans="1:17">
      <c r="A2986" t="s">
        <v>6308</v>
      </c>
      <c r="B2986" t="s">
        <v>6309</v>
      </c>
      <c r="I2986">
        <f t="shared" si="139"/>
        <v>2985</v>
      </c>
      <c r="J2986">
        <f t="shared" si="140"/>
        <v>2985</v>
      </c>
      <c r="K2986">
        <f t="shared" si="138"/>
        <v>1</v>
      </c>
      <c r="L2986" t="b">
        <f>COUNTIF($N$2:N2986, N2986)=1</f>
        <v>1</v>
      </c>
      <c r="M2986" s="37">
        <f>IF( $Q2986, MAX($M$1:M2985)+1, 0)</f>
        <v>0</v>
      </c>
      <c r="N2986" t="str" cm="1">
        <f t="array" ref="N2986">INDEX($A$9:$F$1048576, $J2986, $K2986 )</f>
        <v>71024</v>
      </c>
      <c r="O2986" t="str" cm="1">
        <f t="array" ref="O2986">INDEX($B$9:$F$1048576, $J2986, $K2986 )</f>
        <v>롯데캐피탈제3차유동화(유)1-15</v>
      </c>
      <c r="P2986" t="str" cm="1">
        <f t="array" ref="P2986">IF( $L2986, TRIM(_xll.IMDP("IR", $G$5&amp;$N2986, $G$6)), "" )</f>
        <v/>
      </c>
      <c r="Q2986" t="b" cm="1">
        <f t="array" ref="Q2986">IF(
    $U$1=1, AND($P2986&lt;&gt;"", $P2986&lt;&gt;"...", $P2986&lt;&gt;"입력오류"),
    IF(
        $U$18=1, AND($P2986&lt;&gt;"", $P2986&lt;&gt;"...", $P2986&lt;&gt;"입력오류", ISNUMBER(FIND(INDEX($T$2:$T$7,$U$1),$P2986))),
        IF(
            $U$17="기타", AND($P2986&lt;&gt;"", $P2986&lt;&gt;"...", $P2986&lt;&gt;"입력오류", NOT(ISNUMBER(FIND($T$21:$T$34,$P2986)))),
            AND($P2986&lt;&gt;"", $P2986&lt;&gt;"...", $P2986&lt;&gt;"입력오류", $T$19=$P2986)
        )
    )
)</f>
        <v>0</v>
      </c>
    </row>
    <row r="2987" spans="1:17">
      <c r="A2987" t="s">
        <v>6310</v>
      </c>
      <c r="B2987" t="s">
        <v>6311</v>
      </c>
      <c r="I2987">
        <f t="shared" si="139"/>
        <v>2986</v>
      </c>
      <c r="J2987">
        <f t="shared" si="140"/>
        <v>2986</v>
      </c>
      <c r="K2987">
        <f t="shared" si="138"/>
        <v>1</v>
      </c>
      <c r="L2987" t="b">
        <f>COUNTIF($N$2:N2987, N2987)=1</f>
        <v>1</v>
      </c>
      <c r="M2987" s="37">
        <f>IF( $Q2987, MAX($M$1:M2986)+1, 0)</f>
        <v>0</v>
      </c>
      <c r="N2987" t="str" cm="1">
        <f t="array" ref="N2987">INDEX($A$9:$F$1048576, $J2987, $K2987 )</f>
        <v>71025</v>
      </c>
      <c r="O2987" t="str" cm="1">
        <f t="array" ref="O2987">INDEX($B$9:$F$1048576, $J2987, $K2987 )</f>
        <v>롯데캐피탈제3차유동화(유)1-16</v>
      </c>
      <c r="P2987" t="str" cm="1">
        <f t="array" ref="P2987">IF( $L2987, TRIM(_xll.IMDP("IR", $G$5&amp;$N2987, $G$6)), "" )</f>
        <v/>
      </c>
      <c r="Q2987" t="b" cm="1">
        <f t="array" ref="Q2987">IF(
    $U$1=1, AND($P2987&lt;&gt;"", $P2987&lt;&gt;"...", $P2987&lt;&gt;"입력오류"),
    IF(
        $U$18=1, AND($P2987&lt;&gt;"", $P2987&lt;&gt;"...", $P2987&lt;&gt;"입력오류", ISNUMBER(FIND(INDEX($T$2:$T$7,$U$1),$P2987))),
        IF(
            $U$17="기타", AND($P2987&lt;&gt;"", $P2987&lt;&gt;"...", $P2987&lt;&gt;"입력오류", NOT(ISNUMBER(FIND($T$21:$T$34,$P2987)))),
            AND($P2987&lt;&gt;"", $P2987&lt;&gt;"...", $P2987&lt;&gt;"입력오류", $T$19=$P2987)
        )
    )
)</f>
        <v>0</v>
      </c>
    </row>
    <row r="2988" spans="1:17">
      <c r="A2988" t="s">
        <v>6312</v>
      </c>
      <c r="B2988" t="s">
        <v>6313</v>
      </c>
      <c r="I2988">
        <f t="shared" si="139"/>
        <v>2987</v>
      </c>
      <c r="J2988">
        <f t="shared" si="140"/>
        <v>2987</v>
      </c>
      <c r="K2988">
        <f t="shared" si="138"/>
        <v>1</v>
      </c>
      <c r="L2988" t="b">
        <f>COUNTIF($N$2:N2988, N2988)=1</f>
        <v>1</v>
      </c>
      <c r="M2988" s="37">
        <f>IF( $Q2988, MAX($M$1:M2987)+1, 0)</f>
        <v>0</v>
      </c>
      <c r="N2988" t="str" cm="1">
        <f t="array" ref="N2988">INDEX($A$9:$F$1048576, $J2988, $K2988 )</f>
        <v>71026</v>
      </c>
      <c r="O2988" t="str" cm="1">
        <f t="array" ref="O2988">INDEX($B$9:$F$1048576, $J2988, $K2988 )</f>
        <v>롯데캐피탈제3차유동화(유)1-17</v>
      </c>
      <c r="P2988" t="str" cm="1">
        <f t="array" ref="P2988">IF( $L2988, TRIM(_xll.IMDP("IR", $G$5&amp;$N2988, $G$6)), "" )</f>
        <v/>
      </c>
      <c r="Q2988" t="b" cm="1">
        <f t="array" ref="Q2988">IF(
    $U$1=1, AND($P2988&lt;&gt;"", $P2988&lt;&gt;"...", $P2988&lt;&gt;"입력오류"),
    IF(
        $U$18=1, AND($P2988&lt;&gt;"", $P2988&lt;&gt;"...", $P2988&lt;&gt;"입력오류", ISNUMBER(FIND(INDEX($T$2:$T$7,$U$1),$P2988))),
        IF(
            $U$17="기타", AND($P2988&lt;&gt;"", $P2988&lt;&gt;"...", $P2988&lt;&gt;"입력오류", NOT(ISNUMBER(FIND($T$21:$T$34,$P2988)))),
            AND($P2988&lt;&gt;"", $P2988&lt;&gt;"...", $P2988&lt;&gt;"입력오류", $T$19=$P2988)
        )
    )
)</f>
        <v>0</v>
      </c>
    </row>
    <row r="2989" spans="1:17">
      <c r="A2989" t="s">
        <v>6314</v>
      </c>
      <c r="B2989" t="s">
        <v>6315</v>
      </c>
      <c r="I2989">
        <f t="shared" si="139"/>
        <v>2988</v>
      </c>
      <c r="J2989">
        <f t="shared" si="140"/>
        <v>2988</v>
      </c>
      <c r="K2989">
        <f t="shared" si="138"/>
        <v>1</v>
      </c>
      <c r="L2989" t="b">
        <f>COUNTIF($N$2:N2989, N2989)=1</f>
        <v>1</v>
      </c>
      <c r="M2989" s="37">
        <f>IF( $Q2989, MAX($M$1:M2988)+1, 0)</f>
        <v>0</v>
      </c>
      <c r="N2989" t="str" cm="1">
        <f t="array" ref="N2989">INDEX($A$9:$F$1048576, $J2989, $K2989 )</f>
        <v>71027</v>
      </c>
      <c r="O2989" t="str" cm="1">
        <f t="array" ref="O2989">INDEX($B$9:$F$1048576, $J2989, $K2989 )</f>
        <v>롯데캐피탈제3차유동화(유)1-18</v>
      </c>
      <c r="P2989" t="str" cm="1">
        <f t="array" ref="P2989">IF( $L2989, TRIM(_xll.IMDP("IR", $G$5&amp;$N2989, $G$6)), "" )</f>
        <v/>
      </c>
      <c r="Q2989" t="b" cm="1">
        <f t="array" ref="Q2989">IF(
    $U$1=1, AND($P2989&lt;&gt;"", $P2989&lt;&gt;"...", $P2989&lt;&gt;"입력오류"),
    IF(
        $U$18=1, AND($P2989&lt;&gt;"", $P2989&lt;&gt;"...", $P2989&lt;&gt;"입력오류", ISNUMBER(FIND(INDEX($T$2:$T$7,$U$1),$P2989))),
        IF(
            $U$17="기타", AND($P2989&lt;&gt;"", $P2989&lt;&gt;"...", $P2989&lt;&gt;"입력오류", NOT(ISNUMBER(FIND($T$21:$T$34,$P2989)))),
            AND($P2989&lt;&gt;"", $P2989&lt;&gt;"...", $P2989&lt;&gt;"입력오류", $T$19=$P2989)
        )
    )
)</f>
        <v>0</v>
      </c>
    </row>
    <row r="2990" spans="1:17">
      <c r="A2990" t="s">
        <v>6316</v>
      </c>
      <c r="B2990" t="s">
        <v>6317</v>
      </c>
      <c r="I2990">
        <f t="shared" si="139"/>
        <v>2989</v>
      </c>
      <c r="J2990">
        <f t="shared" si="140"/>
        <v>2989</v>
      </c>
      <c r="K2990">
        <f t="shared" si="138"/>
        <v>1</v>
      </c>
      <c r="L2990" t="b">
        <f>COUNTIF($N$2:N2990, N2990)=1</f>
        <v>1</v>
      </c>
      <c r="M2990" s="37">
        <f>IF( $Q2990, MAX($M$1:M2989)+1, 0)</f>
        <v>0</v>
      </c>
      <c r="N2990" t="str" cm="1">
        <f t="array" ref="N2990">INDEX($A$9:$F$1048576, $J2990, $K2990 )</f>
        <v>71028</v>
      </c>
      <c r="O2990" t="str" cm="1">
        <f t="array" ref="O2990">INDEX($B$9:$F$1048576, $J2990, $K2990 )</f>
        <v>롯데캐피탈제3차유동화(유)1-19</v>
      </c>
      <c r="P2990" t="str" cm="1">
        <f t="array" ref="P2990">IF( $L2990, TRIM(_xll.IMDP("IR", $G$5&amp;$N2990, $G$6)), "" )</f>
        <v/>
      </c>
      <c r="Q2990" t="b" cm="1">
        <f t="array" ref="Q2990">IF(
    $U$1=1, AND($P2990&lt;&gt;"", $P2990&lt;&gt;"...", $P2990&lt;&gt;"입력오류"),
    IF(
        $U$18=1, AND($P2990&lt;&gt;"", $P2990&lt;&gt;"...", $P2990&lt;&gt;"입력오류", ISNUMBER(FIND(INDEX($T$2:$T$7,$U$1),$P2990))),
        IF(
            $U$17="기타", AND($P2990&lt;&gt;"", $P2990&lt;&gt;"...", $P2990&lt;&gt;"입력오류", NOT(ISNUMBER(FIND($T$21:$T$34,$P2990)))),
            AND($P2990&lt;&gt;"", $P2990&lt;&gt;"...", $P2990&lt;&gt;"입력오류", $T$19=$P2990)
        )
    )
)</f>
        <v>0</v>
      </c>
    </row>
    <row r="2991" spans="1:17">
      <c r="A2991" t="s">
        <v>6318</v>
      </c>
      <c r="B2991" t="s">
        <v>6319</v>
      </c>
      <c r="I2991">
        <f t="shared" si="139"/>
        <v>2990</v>
      </c>
      <c r="J2991">
        <f t="shared" si="140"/>
        <v>2990</v>
      </c>
      <c r="K2991">
        <f t="shared" si="138"/>
        <v>1</v>
      </c>
      <c r="L2991" t="b">
        <f>COUNTIF($N$2:N2991, N2991)=1</f>
        <v>1</v>
      </c>
      <c r="M2991" s="37">
        <f>IF( $Q2991, MAX($M$1:M2990)+1, 0)</f>
        <v>0</v>
      </c>
      <c r="N2991" t="str" cm="1">
        <f t="array" ref="N2991">INDEX($A$9:$F$1048576, $J2991, $K2991 )</f>
        <v>71029</v>
      </c>
      <c r="O2991" t="str" cm="1">
        <f t="array" ref="O2991">INDEX($B$9:$F$1048576, $J2991, $K2991 )</f>
        <v>롯데캐피탈제3차유동화(유)1-20</v>
      </c>
      <c r="P2991" t="str" cm="1">
        <f t="array" ref="P2991">IF( $L2991, TRIM(_xll.IMDP("IR", $G$5&amp;$N2991, $G$6)), "" )</f>
        <v/>
      </c>
      <c r="Q2991" t="b" cm="1">
        <f t="array" ref="Q2991">IF(
    $U$1=1, AND($P2991&lt;&gt;"", $P2991&lt;&gt;"...", $P2991&lt;&gt;"입력오류"),
    IF(
        $U$18=1, AND($P2991&lt;&gt;"", $P2991&lt;&gt;"...", $P2991&lt;&gt;"입력오류", ISNUMBER(FIND(INDEX($T$2:$T$7,$U$1),$P2991))),
        IF(
            $U$17="기타", AND($P2991&lt;&gt;"", $P2991&lt;&gt;"...", $P2991&lt;&gt;"입력오류", NOT(ISNUMBER(FIND($T$21:$T$34,$P2991)))),
            AND($P2991&lt;&gt;"", $P2991&lt;&gt;"...", $P2991&lt;&gt;"입력오류", $T$19=$P2991)
        )
    )
)</f>
        <v>0</v>
      </c>
    </row>
    <row r="2992" spans="1:17">
      <c r="A2992" t="s">
        <v>6320</v>
      </c>
      <c r="B2992" t="s">
        <v>6321</v>
      </c>
      <c r="I2992">
        <f t="shared" si="139"/>
        <v>2991</v>
      </c>
      <c r="J2992">
        <f t="shared" si="140"/>
        <v>2991</v>
      </c>
      <c r="K2992">
        <f t="shared" si="138"/>
        <v>1</v>
      </c>
      <c r="L2992" t="b">
        <f>COUNTIF($N$2:N2992, N2992)=1</f>
        <v>1</v>
      </c>
      <c r="M2992" s="37">
        <f>IF( $Q2992, MAX($M$1:M2991)+1, 0)</f>
        <v>0</v>
      </c>
      <c r="N2992" t="str" cm="1">
        <f t="array" ref="N2992">INDEX($A$9:$F$1048576, $J2992, $K2992 )</f>
        <v>71030</v>
      </c>
      <c r="O2992" t="str" cm="1">
        <f t="array" ref="O2992">INDEX($B$9:$F$1048576, $J2992, $K2992 )</f>
        <v>롯데캐피탈제3차유동화(유)1-21</v>
      </c>
      <c r="P2992" t="str" cm="1">
        <f t="array" ref="P2992">IF( $L2992, TRIM(_xll.IMDP("IR", $G$5&amp;$N2992, $G$6)), "" )</f>
        <v/>
      </c>
      <c r="Q2992" t="b" cm="1">
        <f t="array" ref="Q2992">IF(
    $U$1=1, AND($P2992&lt;&gt;"", $P2992&lt;&gt;"...", $P2992&lt;&gt;"입력오류"),
    IF(
        $U$18=1, AND($P2992&lt;&gt;"", $P2992&lt;&gt;"...", $P2992&lt;&gt;"입력오류", ISNUMBER(FIND(INDEX($T$2:$T$7,$U$1),$P2992))),
        IF(
            $U$17="기타", AND($P2992&lt;&gt;"", $P2992&lt;&gt;"...", $P2992&lt;&gt;"입력오류", NOT(ISNUMBER(FIND($T$21:$T$34,$P2992)))),
            AND($P2992&lt;&gt;"", $P2992&lt;&gt;"...", $P2992&lt;&gt;"입력오류", $T$19=$P2992)
        )
    )
)</f>
        <v>0</v>
      </c>
    </row>
    <row r="2993" spans="1:17">
      <c r="A2993" t="s">
        <v>6322</v>
      </c>
      <c r="B2993" t="s">
        <v>6323</v>
      </c>
      <c r="I2993">
        <f t="shared" si="139"/>
        <v>2992</v>
      </c>
      <c r="J2993">
        <f t="shared" si="140"/>
        <v>2992</v>
      </c>
      <c r="K2993">
        <f t="shared" si="138"/>
        <v>1</v>
      </c>
      <c r="L2993" t="b">
        <f>COUNTIF($N$2:N2993, N2993)=1</f>
        <v>1</v>
      </c>
      <c r="M2993" s="37">
        <f>IF( $Q2993, MAX($M$1:M2992)+1, 0)</f>
        <v>0</v>
      </c>
      <c r="N2993" t="str" cm="1">
        <f t="array" ref="N2993">INDEX($A$9:$F$1048576, $J2993, $K2993 )</f>
        <v>71031</v>
      </c>
      <c r="O2993" t="str" cm="1">
        <f t="array" ref="O2993">INDEX($B$9:$F$1048576, $J2993, $K2993 )</f>
        <v>롯데캐피탈제3차유동화(유)1-22</v>
      </c>
      <c r="P2993" t="str" cm="1">
        <f t="array" ref="P2993">IF( $L2993, TRIM(_xll.IMDP("IR", $G$5&amp;$N2993, $G$6)), "" )</f>
        <v/>
      </c>
      <c r="Q2993" t="b" cm="1">
        <f t="array" ref="Q2993">IF(
    $U$1=1, AND($P2993&lt;&gt;"", $P2993&lt;&gt;"...", $P2993&lt;&gt;"입력오류"),
    IF(
        $U$18=1, AND($P2993&lt;&gt;"", $P2993&lt;&gt;"...", $P2993&lt;&gt;"입력오류", ISNUMBER(FIND(INDEX($T$2:$T$7,$U$1),$P2993))),
        IF(
            $U$17="기타", AND($P2993&lt;&gt;"", $P2993&lt;&gt;"...", $P2993&lt;&gt;"입력오류", NOT(ISNUMBER(FIND($T$21:$T$34,$P2993)))),
            AND($P2993&lt;&gt;"", $P2993&lt;&gt;"...", $P2993&lt;&gt;"입력오류", $T$19=$P2993)
        )
    )
)</f>
        <v>0</v>
      </c>
    </row>
    <row r="2994" spans="1:17">
      <c r="A2994" t="s">
        <v>6324</v>
      </c>
      <c r="B2994" t="s">
        <v>6325</v>
      </c>
      <c r="I2994">
        <f t="shared" si="139"/>
        <v>2993</v>
      </c>
      <c r="J2994">
        <f t="shared" si="140"/>
        <v>2993</v>
      </c>
      <c r="K2994">
        <f t="shared" si="138"/>
        <v>1</v>
      </c>
      <c r="L2994" t="b">
        <f>COUNTIF($N$2:N2994, N2994)=1</f>
        <v>1</v>
      </c>
      <c r="M2994" s="37">
        <f>IF( $Q2994, MAX($M$1:M2993)+1, 0)</f>
        <v>0</v>
      </c>
      <c r="N2994" t="str" cm="1">
        <f t="array" ref="N2994">INDEX($A$9:$F$1048576, $J2994, $K2994 )</f>
        <v>71034</v>
      </c>
      <c r="O2994" t="str" cm="1">
        <f t="array" ref="O2994">INDEX($B$9:$F$1048576, $J2994, $K2994 )</f>
        <v>알바트로스제20차(유)1-1</v>
      </c>
      <c r="P2994" t="str" cm="1">
        <f t="array" ref="P2994">IF( $L2994, TRIM(_xll.IMDP("IR", $G$5&amp;$N2994, $G$6)), "" )</f>
        <v/>
      </c>
      <c r="Q2994" t="b" cm="1">
        <f t="array" ref="Q2994">IF(
    $U$1=1, AND($P2994&lt;&gt;"", $P2994&lt;&gt;"...", $P2994&lt;&gt;"입력오류"),
    IF(
        $U$18=1, AND($P2994&lt;&gt;"", $P2994&lt;&gt;"...", $P2994&lt;&gt;"입력오류", ISNUMBER(FIND(INDEX($T$2:$T$7,$U$1),$P2994))),
        IF(
            $U$17="기타", AND($P2994&lt;&gt;"", $P2994&lt;&gt;"...", $P2994&lt;&gt;"입력오류", NOT(ISNUMBER(FIND($T$21:$T$34,$P2994)))),
            AND($P2994&lt;&gt;"", $P2994&lt;&gt;"...", $P2994&lt;&gt;"입력오류", $T$19=$P2994)
        )
    )
)</f>
        <v>0</v>
      </c>
    </row>
    <row r="2995" spans="1:17">
      <c r="A2995" t="s">
        <v>6326</v>
      </c>
      <c r="B2995" t="s">
        <v>6327</v>
      </c>
      <c r="I2995">
        <f t="shared" si="139"/>
        <v>2994</v>
      </c>
      <c r="J2995">
        <f t="shared" si="140"/>
        <v>2994</v>
      </c>
      <c r="K2995">
        <f t="shared" si="138"/>
        <v>1</v>
      </c>
      <c r="L2995" t="b">
        <f>COUNTIF($N$2:N2995, N2995)=1</f>
        <v>1</v>
      </c>
      <c r="M2995" s="37">
        <f>IF( $Q2995, MAX($M$1:M2994)+1, 0)</f>
        <v>0</v>
      </c>
      <c r="N2995" t="str" cm="1">
        <f t="array" ref="N2995">INDEX($A$9:$F$1048576, $J2995, $K2995 )</f>
        <v>71035</v>
      </c>
      <c r="O2995" t="str" cm="1">
        <f t="array" ref="O2995">INDEX($B$9:$F$1048576, $J2995, $K2995 )</f>
        <v>알바트로스제20차(유)1-2</v>
      </c>
      <c r="P2995" t="str" cm="1">
        <f t="array" ref="P2995">IF( $L2995, TRIM(_xll.IMDP("IR", $G$5&amp;$N2995, $G$6)), "" )</f>
        <v/>
      </c>
      <c r="Q2995" t="b" cm="1">
        <f t="array" ref="Q2995">IF(
    $U$1=1, AND($P2995&lt;&gt;"", $P2995&lt;&gt;"...", $P2995&lt;&gt;"입력오류"),
    IF(
        $U$18=1, AND($P2995&lt;&gt;"", $P2995&lt;&gt;"...", $P2995&lt;&gt;"입력오류", ISNUMBER(FIND(INDEX($T$2:$T$7,$U$1),$P2995))),
        IF(
            $U$17="기타", AND($P2995&lt;&gt;"", $P2995&lt;&gt;"...", $P2995&lt;&gt;"입력오류", NOT(ISNUMBER(FIND($T$21:$T$34,$P2995)))),
            AND($P2995&lt;&gt;"", $P2995&lt;&gt;"...", $P2995&lt;&gt;"입력오류", $T$19=$P2995)
        )
    )
)</f>
        <v>0</v>
      </c>
    </row>
    <row r="2996" spans="1:17">
      <c r="A2996" t="s">
        <v>6328</v>
      </c>
      <c r="B2996" t="s">
        <v>6329</v>
      </c>
      <c r="I2996">
        <f t="shared" si="139"/>
        <v>2995</v>
      </c>
      <c r="J2996">
        <f t="shared" si="140"/>
        <v>2995</v>
      </c>
      <c r="K2996">
        <f t="shared" si="138"/>
        <v>1</v>
      </c>
      <c r="L2996" t="b">
        <f>COUNTIF($N$2:N2996, N2996)=1</f>
        <v>1</v>
      </c>
      <c r="M2996" s="37">
        <f>IF( $Q2996, MAX($M$1:M2995)+1, 0)</f>
        <v>0</v>
      </c>
      <c r="N2996" t="str" cm="1">
        <f t="array" ref="N2996">INDEX($A$9:$F$1048576, $J2996, $K2996 )</f>
        <v>71036</v>
      </c>
      <c r="O2996" t="str" cm="1">
        <f t="array" ref="O2996">INDEX($B$9:$F$1048576, $J2996, $K2996 )</f>
        <v>알바트로스제20차(유)1-3</v>
      </c>
      <c r="P2996" t="str" cm="1">
        <f t="array" ref="P2996">IF( $L2996, TRIM(_xll.IMDP("IR", $G$5&amp;$N2996, $G$6)), "" )</f>
        <v/>
      </c>
      <c r="Q2996" t="b" cm="1">
        <f t="array" ref="Q2996">IF(
    $U$1=1, AND($P2996&lt;&gt;"", $P2996&lt;&gt;"...", $P2996&lt;&gt;"입력오류"),
    IF(
        $U$18=1, AND($P2996&lt;&gt;"", $P2996&lt;&gt;"...", $P2996&lt;&gt;"입력오류", ISNUMBER(FIND(INDEX($T$2:$T$7,$U$1),$P2996))),
        IF(
            $U$17="기타", AND($P2996&lt;&gt;"", $P2996&lt;&gt;"...", $P2996&lt;&gt;"입력오류", NOT(ISNUMBER(FIND($T$21:$T$34,$P2996)))),
            AND($P2996&lt;&gt;"", $P2996&lt;&gt;"...", $P2996&lt;&gt;"입력오류", $T$19=$P2996)
        )
    )
)</f>
        <v>0</v>
      </c>
    </row>
    <row r="2997" spans="1:17">
      <c r="A2997" t="s">
        <v>6330</v>
      </c>
      <c r="B2997" t="s">
        <v>6331</v>
      </c>
      <c r="I2997">
        <f t="shared" si="139"/>
        <v>2996</v>
      </c>
      <c r="J2997">
        <f t="shared" si="140"/>
        <v>2996</v>
      </c>
      <c r="K2997">
        <f t="shared" si="138"/>
        <v>1</v>
      </c>
      <c r="L2997" t="b">
        <f>COUNTIF($N$2:N2997, N2997)=1</f>
        <v>1</v>
      </c>
      <c r="M2997" s="37">
        <f>IF( $Q2997, MAX($M$1:M2996)+1, 0)</f>
        <v>0</v>
      </c>
      <c r="N2997" t="str" cm="1">
        <f t="array" ref="N2997">INDEX($A$9:$F$1048576, $J2997, $K2997 )</f>
        <v>71037</v>
      </c>
      <c r="O2997" t="str" cm="1">
        <f t="array" ref="O2997">INDEX($B$9:$F$1048576, $J2997, $K2997 )</f>
        <v>주택금융공사MBS2023-27(1-1)</v>
      </c>
      <c r="P2997" t="str" cm="1">
        <f t="array" ref="P2997">IF( $L2997, TRIM(_xll.IMDP("IR", $G$5&amp;$N2997, $G$6)), "" )</f>
        <v/>
      </c>
      <c r="Q2997" t="b" cm="1">
        <f t="array" ref="Q2997">IF(
    $U$1=1, AND($P2997&lt;&gt;"", $P2997&lt;&gt;"...", $P2997&lt;&gt;"입력오류"),
    IF(
        $U$18=1, AND($P2997&lt;&gt;"", $P2997&lt;&gt;"...", $P2997&lt;&gt;"입력오류", ISNUMBER(FIND(INDEX($T$2:$T$7,$U$1),$P2997))),
        IF(
            $U$17="기타", AND($P2997&lt;&gt;"", $P2997&lt;&gt;"...", $P2997&lt;&gt;"입력오류", NOT(ISNUMBER(FIND($T$21:$T$34,$P2997)))),
            AND($P2997&lt;&gt;"", $P2997&lt;&gt;"...", $P2997&lt;&gt;"입력오류", $T$19=$P2997)
        )
    )
)</f>
        <v>0</v>
      </c>
    </row>
    <row r="2998" spans="1:17">
      <c r="A2998" t="s">
        <v>6332</v>
      </c>
      <c r="B2998" t="s">
        <v>6333</v>
      </c>
      <c r="I2998">
        <f t="shared" si="139"/>
        <v>2997</v>
      </c>
      <c r="J2998">
        <f t="shared" si="140"/>
        <v>2997</v>
      </c>
      <c r="K2998">
        <f t="shared" si="138"/>
        <v>1</v>
      </c>
      <c r="L2998" t="b">
        <f>COUNTIF($N$2:N2998, N2998)=1</f>
        <v>1</v>
      </c>
      <c r="M2998" s="37">
        <f>IF( $Q2998, MAX($M$1:M2997)+1, 0)</f>
        <v>0</v>
      </c>
      <c r="N2998" t="str" cm="1">
        <f t="array" ref="N2998">INDEX($A$9:$F$1048576, $J2998, $K2998 )</f>
        <v>71038</v>
      </c>
      <c r="O2998" t="str" cm="1">
        <f t="array" ref="O2998">INDEX($B$9:$F$1048576, $J2998, $K2998 )</f>
        <v>주택금융공사MBS2023-27(1-2)</v>
      </c>
      <c r="P2998" t="str" cm="1">
        <f t="array" ref="P2998">IF( $L2998, TRIM(_xll.IMDP("IR", $G$5&amp;$N2998, $G$6)), "" )</f>
        <v/>
      </c>
      <c r="Q2998" t="b" cm="1">
        <f t="array" ref="Q2998">IF(
    $U$1=1, AND($P2998&lt;&gt;"", $P2998&lt;&gt;"...", $P2998&lt;&gt;"입력오류"),
    IF(
        $U$18=1, AND($P2998&lt;&gt;"", $P2998&lt;&gt;"...", $P2998&lt;&gt;"입력오류", ISNUMBER(FIND(INDEX($T$2:$T$7,$U$1),$P2998))),
        IF(
            $U$17="기타", AND($P2998&lt;&gt;"", $P2998&lt;&gt;"...", $P2998&lt;&gt;"입력오류", NOT(ISNUMBER(FIND($T$21:$T$34,$P2998)))),
            AND($P2998&lt;&gt;"", $P2998&lt;&gt;"...", $P2998&lt;&gt;"입력오류", $T$19=$P2998)
        )
    )
)</f>
        <v>0</v>
      </c>
    </row>
    <row r="2999" spans="1:17">
      <c r="A2999" t="s">
        <v>6334</v>
      </c>
      <c r="B2999" t="s">
        <v>6335</v>
      </c>
      <c r="I2999">
        <f t="shared" si="139"/>
        <v>2998</v>
      </c>
      <c r="J2999">
        <f t="shared" si="140"/>
        <v>2998</v>
      </c>
      <c r="K2999">
        <f t="shared" si="138"/>
        <v>1</v>
      </c>
      <c r="L2999" t="b">
        <f>COUNTIF($N$2:N2999, N2999)=1</f>
        <v>1</v>
      </c>
      <c r="M2999" s="37">
        <f>IF( $Q2999, MAX($M$1:M2998)+1, 0)</f>
        <v>0</v>
      </c>
      <c r="N2999" t="str" cm="1">
        <f t="array" ref="N2999">INDEX($A$9:$F$1048576, $J2999, $K2999 )</f>
        <v>71039</v>
      </c>
      <c r="O2999" t="str" cm="1">
        <f t="array" ref="O2999">INDEX($B$9:$F$1048576, $J2999, $K2999 )</f>
        <v>주택금융공사MBS2023-27(1-3)</v>
      </c>
      <c r="P2999" t="str" cm="1">
        <f t="array" ref="P2999">IF( $L2999, TRIM(_xll.IMDP("IR", $G$5&amp;$N2999, $G$6)), "" )</f>
        <v/>
      </c>
      <c r="Q2999" t="b" cm="1">
        <f t="array" ref="Q2999">IF(
    $U$1=1, AND($P2999&lt;&gt;"", $P2999&lt;&gt;"...", $P2999&lt;&gt;"입력오류"),
    IF(
        $U$18=1, AND($P2999&lt;&gt;"", $P2999&lt;&gt;"...", $P2999&lt;&gt;"입력오류", ISNUMBER(FIND(INDEX($T$2:$T$7,$U$1),$P2999))),
        IF(
            $U$17="기타", AND($P2999&lt;&gt;"", $P2999&lt;&gt;"...", $P2999&lt;&gt;"입력오류", NOT(ISNUMBER(FIND($T$21:$T$34,$P2999)))),
            AND($P2999&lt;&gt;"", $P2999&lt;&gt;"...", $P2999&lt;&gt;"입력오류", $T$19=$P2999)
        )
    )
)</f>
        <v>0</v>
      </c>
    </row>
    <row r="3000" spans="1:17">
      <c r="A3000" t="s">
        <v>6336</v>
      </c>
      <c r="B3000" t="s">
        <v>6337</v>
      </c>
      <c r="I3000">
        <f t="shared" si="139"/>
        <v>2999</v>
      </c>
      <c r="J3000">
        <f t="shared" si="140"/>
        <v>2999</v>
      </c>
      <c r="K3000">
        <f t="shared" si="138"/>
        <v>1</v>
      </c>
      <c r="L3000" t="b">
        <f>COUNTIF($N$2:N3000, N3000)=1</f>
        <v>1</v>
      </c>
      <c r="M3000" s="37">
        <f>IF( $Q3000, MAX($M$1:M2999)+1, 0)</f>
        <v>0</v>
      </c>
      <c r="N3000" t="str" cm="1">
        <f t="array" ref="N3000">INDEX($A$9:$F$1048576, $J3000, $K3000 )</f>
        <v>71040</v>
      </c>
      <c r="O3000" t="str" cm="1">
        <f t="array" ref="O3000">INDEX($B$9:$F$1048576, $J3000, $K3000 )</f>
        <v>주택금융공사MBS2023-27(1-4)</v>
      </c>
      <c r="P3000" t="str" cm="1">
        <f t="array" ref="P3000">IF( $L3000, TRIM(_xll.IMDP("IR", $G$5&amp;$N3000, $G$6)), "" )</f>
        <v/>
      </c>
      <c r="Q3000" t="b" cm="1">
        <f t="array" ref="Q3000">IF(
    $U$1=1, AND($P3000&lt;&gt;"", $P3000&lt;&gt;"...", $P3000&lt;&gt;"입력오류"),
    IF(
        $U$18=1, AND($P3000&lt;&gt;"", $P3000&lt;&gt;"...", $P3000&lt;&gt;"입력오류", ISNUMBER(FIND(INDEX($T$2:$T$7,$U$1),$P3000))),
        IF(
            $U$17="기타", AND($P3000&lt;&gt;"", $P3000&lt;&gt;"...", $P3000&lt;&gt;"입력오류", NOT(ISNUMBER(FIND($T$21:$T$34,$P3000)))),
            AND($P3000&lt;&gt;"", $P3000&lt;&gt;"...", $P3000&lt;&gt;"입력오류", $T$19=$P3000)
        )
    )
)</f>
        <v>0</v>
      </c>
    </row>
    <row r="3001" spans="1:17">
      <c r="A3001" t="s">
        <v>6338</v>
      </c>
      <c r="B3001" t="s">
        <v>6339</v>
      </c>
      <c r="I3001">
        <f t="shared" si="139"/>
        <v>3000</v>
      </c>
      <c r="J3001">
        <f t="shared" si="140"/>
        <v>3000</v>
      </c>
      <c r="K3001">
        <f t="shared" si="138"/>
        <v>1</v>
      </c>
      <c r="L3001" t="b">
        <f>COUNTIF($N$2:N3001, N3001)=1</f>
        <v>1</v>
      </c>
      <c r="M3001" s="37">
        <f>IF( $Q3001, MAX($M$1:M3000)+1, 0)</f>
        <v>0</v>
      </c>
      <c r="N3001" t="str" cm="1">
        <f t="array" ref="N3001">INDEX($A$9:$F$1048576, $J3001, $K3001 )</f>
        <v>71041</v>
      </c>
      <c r="O3001" t="str" cm="1">
        <f t="array" ref="O3001">INDEX($B$9:$F$1048576, $J3001, $K3001 )</f>
        <v>주택금융공사MBS2023-27(1-5)</v>
      </c>
      <c r="P3001" t="str" cm="1">
        <f t="array" ref="P3001">IF( $L3001, TRIM(_xll.IMDP("IR", $G$5&amp;$N3001, $G$6)), "" )</f>
        <v/>
      </c>
      <c r="Q3001" t="b" cm="1">
        <f t="array" ref="Q3001">IF(
    $U$1=1, AND($P3001&lt;&gt;"", $P3001&lt;&gt;"...", $P3001&lt;&gt;"입력오류"),
    IF(
        $U$18=1, AND($P3001&lt;&gt;"", $P3001&lt;&gt;"...", $P3001&lt;&gt;"입력오류", ISNUMBER(FIND(INDEX($T$2:$T$7,$U$1),$P3001))),
        IF(
            $U$17="기타", AND($P3001&lt;&gt;"", $P3001&lt;&gt;"...", $P3001&lt;&gt;"입력오류", NOT(ISNUMBER(FIND($T$21:$T$34,$P3001)))),
            AND($P3001&lt;&gt;"", $P3001&lt;&gt;"...", $P3001&lt;&gt;"입력오류", $T$19=$P3001)
        )
    )
)</f>
        <v>0</v>
      </c>
    </row>
    <row r="3002" spans="1:17">
      <c r="A3002" t="s">
        <v>6340</v>
      </c>
      <c r="B3002" t="s">
        <v>6341</v>
      </c>
      <c r="I3002">
        <f t="shared" si="139"/>
        <v>3001</v>
      </c>
      <c r="J3002">
        <f t="shared" si="140"/>
        <v>3001</v>
      </c>
      <c r="K3002">
        <f t="shared" si="138"/>
        <v>1</v>
      </c>
      <c r="L3002" t="b">
        <f>COUNTIF($N$2:N3002, N3002)=1</f>
        <v>1</v>
      </c>
      <c r="M3002" s="37">
        <f>IF( $Q3002, MAX($M$1:M3001)+1, 0)</f>
        <v>0</v>
      </c>
      <c r="N3002" t="str" cm="1">
        <f t="array" ref="N3002">INDEX($A$9:$F$1048576, $J3002, $K3002 )</f>
        <v>71042</v>
      </c>
      <c r="O3002" t="str" cm="1">
        <f t="array" ref="O3002">INDEX($B$9:$F$1048576, $J3002, $K3002 )</f>
        <v>주택금융공사MBS2023-27(1-6)</v>
      </c>
      <c r="P3002" t="str" cm="1">
        <f t="array" ref="P3002">IF( $L3002, TRIM(_xll.IMDP("IR", $G$5&amp;$N3002, $G$6)), "" )</f>
        <v/>
      </c>
      <c r="Q3002" t="b" cm="1">
        <f t="array" ref="Q3002">IF(
    $U$1=1, AND($P3002&lt;&gt;"", $P3002&lt;&gt;"...", $P3002&lt;&gt;"입력오류"),
    IF(
        $U$18=1, AND($P3002&lt;&gt;"", $P3002&lt;&gt;"...", $P3002&lt;&gt;"입력오류", ISNUMBER(FIND(INDEX($T$2:$T$7,$U$1),$P3002))),
        IF(
            $U$17="기타", AND($P3002&lt;&gt;"", $P3002&lt;&gt;"...", $P3002&lt;&gt;"입력오류", NOT(ISNUMBER(FIND($T$21:$T$34,$P3002)))),
            AND($P3002&lt;&gt;"", $P3002&lt;&gt;"...", $P3002&lt;&gt;"입력오류", $T$19=$P3002)
        )
    )
)</f>
        <v>0</v>
      </c>
    </row>
    <row r="3003" spans="1:17">
      <c r="A3003" t="s">
        <v>6342</v>
      </c>
      <c r="B3003" t="s">
        <v>6343</v>
      </c>
      <c r="I3003">
        <f t="shared" si="139"/>
        <v>3002</v>
      </c>
      <c r="J3003">
        <f t="shared" si="140"/>
        <v>3002</v>
      </c>
      <c r="K3003">
        <f t="shared" si="138"/>
        <v>1</v>
      </c>
      <c r="L3003" t="b">
        <f>COUNTIF($N$2:N3003, N3003)=1</f>
        <v>1</v>
      </c>
      <c r="M3003" s="37">
        <f>IF( $Q3003, MAX($M$1:M3002)+1, 0)</f>
        <v>0</v>
      </c>
      <c r="N3003" t="str" cm="1">
        <f t="array" ref="N3003">INDEX($A$9:$F$1048576, $J3003, $K3003 )</f>
        <v>71043</v>
      </c>
      <c r="O3003" t="str" cm="1">
        <f t="array" ref="O3003">INDEX($B$9:$F$1048576, $J3003, $K3003 )</f>
        <v>주택금융공사MBS2023-27(1-7)</v>
      </c>
      <c r="P3003" t="str" cm="1">
        <f t="array" ref="P3003">IF( $L3003, TRIM(_xll.IMDP("IR", $G$5&amp;$N3003, $G$6)), "" )</f>
        <v/>
      </c>
      <c r="Q3003" t="b" cm="1">
        <f t="array" ref="Q3003">IF(
    $U$1=1, AND($P3003&lt;&gt;"", $P3003&lt;&gt;"...", $P3003&lt;&gt;"입력오류"),
    IF(
        $U$18=1, AND($P3003&lt;&gt;"", $P3003&lt;&gt;"...", $P3003&lt;&gt;"입력오류", ISNUMBER(FIND(INDEX($T$2:$T$7,$U$1),$P3003))),
        IF(
            $U$17="기타", AND($P3003&lt;&gt;"", $P3003&lt;&gt;"...", $P3003&lt;&gt;"입력오류", NOT(ISNUMBER(FIND($T$21:$T$34,$P3003)))),
            AND($P3003&lt;&gt;"", $P3003&lt;&gt;"...", $P3003&lt;&gt;"입력오류", $T$19=$P3003)
        )
    )
)</f>
        <v>0</v>
      </c>
    </row>
    <row r="3004" spans="1:17">
      <c r="A3004" t="s">
        <v>6344</v>
      </c>
      <c r="B3004" t="s">
        <v>6345</v>
      </c>
      <c r="I3004">
        <f t="shared" si="139"/>
        <v>3003</v>
      </c>
      <c r="J3004">
        <f t="shared" si="140"/>
        <v>3003</v>
      </c>
      <c r="K3004">
        <f t="shared" si="138"/>
        <v>1</v>
      </c>
      <c r="L3004" t="b">
        <f>COUNTIF($N$2:N3004, N3004)=1</f>
        <v>1</v>
      </c>
      <c r="M3004" s="37">
        <f>IF( $Q3004, MAX($M$1:M3003)+1, 0)</f>
        <v>0</v>
      </c>
      <c r="N3004" t="str" cm="1">
        <f t="array" ref="N3004">INDEX($A$9:$F$1048576, $J3004, $K3004 )</f>
        <v>71044</v>
      </c>
      <c r="O3004" t="str" cm="1">
        <f t="array" ref="O3004">INDEX($B$9:$F$1048576, $J3004, $K3004 )</f>
        <v>주택금융공사MBS2023-27(1-8)</v>
      </c>
      <c r="P3004" t="str" cm="1">
        <f t="array" ref="P3004">IF( $L3004, TRIM(_xll.IMDP("IR", $G$5&amp;$N3004, $G$6)), "" )</f>
        <v/>
      </c>
      <c r="Q3004" t="b" cm="1">
        <f t="array" ref="Q3004">IF(
    $U$1=1, AND($P3004&lt;&gt;"", $P3004&lt;&gt;"...", $P3004&lt;&gt;"입력오류"),
    IF(
        $U$18=1, AND($P3004&lt;&gt;"", $P3004&lt;&gt;"...", $P3004&lt;&gt;"입력오류", ISNUMBER(FIND(INDEX($T$2:$T$7,$U$1),$P3004))),
        IF(
            $U$17="기타", AND($P3004&lt;&gt;"", $P3004&lt;&gt;"...", $P3004&lt;&gt;"입력오류", NOT(ISNUMBER(FIND($T$21:$T$34,$P3004)))),
            AND($P3004&lt;&gt;"", $P3004&lt;&gt;"...", $P3004&lt;&gt;"입력오류", $T$19=$P3004)
        )
    )
)</f>
        <v>0</v>
      </c>
    </row>
    <row r="3005" spans="1:17">
      <c r="A3005" t="s">
        <v>6346</v>
      </c>
      <c r="B3005" t="s">
        <v>6347</v>
      </c>
      <c r="I3005">
        <f t="shared" si="139"/>
        <v>3004</v>
      </c>
      <c r="J3005">
        <f t="shared" si="140"/>
        <v>3004</v>
      </c>
      <c r="K3005">
        <f t="shared" si="138"/>
        <v>1</v>
      </c>
      <c r="L3005" t="b">
        <f>COUNTIF($N$2:N3005, N3005)=1</f>
        <v>1</v>
      </c>
      <c r="M3005" s="37">
        <f>IF( $Q3005, MAX($M$1:M3004)+1, 0)</f>
        <v>0</v>
      </c>
      <c r="N3005" t="str" cm="1">
        <f t="array" ref="N3005">INDEX($A$9:$F$1048576, $J3005, $K3005 )</f>
        <v>71045</v>
      </c>
      <c r="O3005" t="str" cm="1">
        <f t="array" ref="O3005">INDEX($B$9:$F$1048576, $J3005, $K3005 )</f>
        <v>주택금융공사MBS2023-27(1-9)</v>
      </c>
      <c r="P3005" t="str" cm="1">
        <f t="array" ref="P3005">IF( $L3005, TRIM(_xll.IMDP("IR", $G$5&amp;$N3005, $G$6)), "" )</f>
        <v/>
      </c>
      <c r="Q3005" t="b" cm="1">
        <f t="array" ref="Q3005">IF(
    $U$1=1, AND($P3005&lt;&gt;"", $P3005&lt;&gt;"...", $P3005&lt;&gt;"입력오류"),
    IF(
        $U$18=1, AND($P3005&lt;&gt;"", $P3005&lt;&gt;"...", $P3005&lt;&gt;"입력오류", ISNUMBER(FIND(INDEX($T$2:$T$7,$U$1),$P3005))),
        IF(
            $U$17="기타", AND($P3005&lt;&gt;"", $P3005&lt;&gt;"...", $P3005&lt;&gt;"입력오류", NOT(ISNUMBER(FIND($T$21:$T$34,$P3005)))),
            AND($P3005&lt;&gt;"", $P3005&lt;&gt;"...", $P3005&lt;&gt;"입력오류", $T$19=$P3005)
        )
    )
)</f>
        <v>0</v>
      </c>
    </row>
    <row r="3006" spans="1:17">
      <c r="A3006" t="s">
        <v>6348</v>
      </c>
      <c r="B3006" t="s">
        <v>6349</v>
      </c>
      <c r="I3006">
        <f t="shared" si="139"/>
        <v>3005</v>
      </c>
      <c r="J3006">
        <f t="shared" si="140"/>
        <v>3005</v>
      </c>
      <c r="K3006">
        <f t="shared" si="138"/>
        <v>1</v>
      </c>
      <c r="L3006" t="b">
        <f>COUNTIF($N$2:N3006, N3006)=1</f>
        <v>1</v>
      </c>
      <c r="M3006" s="37">
        <f>IF( $Q3006, MAX($M$1:M3005)+1, 0)</f>
        <v>0</v>
      </c>
      <c r="N3006" t="str" cm="1">
        <f t="array" ref="N3006">INDEX($A$9:$F$1048576, $J3006, $K3006 )</f>
        <v>71048</v>
      </c>
      <c r="O3006" t="str" cm="1">
        <f t="array" ref="O3006">INDEX($B$9:$F$1048576, $J3006, $K3006 )</f>
        <v>뉴스타용답(유)1</v>
      </c>
      <c r="P3006" t="str" cm="1">
        <f t="array" ref="P3006">IF( $L3006, TRIM(_xll.IMDP("IR", $G$5&amp;$N3006, $G$6)), "" )</f>
        <v/>
      </c>
      <c r="Q3006" t="b" cm="1">
        <f t="array" ref="Q3006">IF(
    $U$1=1, AND($P3006&lt;&gt;"", $P3006&lt;&gt;"...", $P3006&lt;&gt;"입력오류"),
    IF(
        $U$18=1, AND($P3006&lt;&gt;"", $P3006&lt;&gt;"...", $P3006&lt;&gt;"입력오류", ISNUMBER(FIND(INDEX($T$2:$T$7,$U$1),$P3006))),
        IF(
            $U$17="기타", AND($P3006&lt;&gt;"", $P3006&lt;&gt;"...", $P3006&lt;&gt;"입력오류", NOT(ISNUMBER(FIND($T$21:$T$34,$P3006)))),
            AND($P3006&lt;&gt;"", $P3006&lt;&gt;"...", $P3006&lt;&gt;"입력오류", $T$19=$P3006)
        )
    )
)</f>
        <v>0</v>
      </c>
    </row>
    <row r="3007" spans="1:17">
      <c r="A3007" t="s">
        <v>6350</v>
      </c>
      <c r="B3007" t="s">
        <v>6351</v>
      </c>
      <c r="I3007">
        <f t="shared" si="139"/>
        <v>3006</v>
      </c>
      <c r="J3007">
        <f t="shared" si="140"/>
        <v>3006</v>
      </c>
      <c r="K3007">
        <f t="shared" si="138"/>
        <v>1</v>
      </c>
      <c r="L3007" t="b">
        <f>COUNTIF($N$2:N3007, N3007)=1</f>
        <v>1</v>
      </c>
      <c r="M3007" s="37">
        <f>IF( $Q3007, MAX($M$1:M3006)+1, 0)</f>
        <v>0</v>
      </c>
      <c r="N3007" t="str" cm="1">
        <f t="array" ref="N3007">INDEX($A$9:$F$1048576, $J3007, $K3007 )</f>
        <v>71049</v>
      </c>
      <c r="O3007" t="str" cm="1">
        <f t="array" ref="O3007">INDEX($B$9:$F$1048576, $J3007, $K3007 )</f>
        <v>신보2023제15차(유)1-1</v>
      </c>
      <c r="P3007" t="str" cm="1">
        <f t="array" ref="P3007">IF( $L3007, TRIM(_xll.IMDP("IR", $G$5&amp;$N3007, $G$6)), "" )</f>
        <v/>
      </c>
      <c r="Q3007" t="b" cm="1">
        <f t="array" ref="Q3007">IF(
    $U$1=1, AND($P3007&lt;&gt;"", $P3007&lt;&gt;"...", $P3007&lt;&gt;"입력오류"),
    IF(
        $U$18=1, AND($P3007&lt;&gt;"", $P3007&lt;&gt;"...", $P3007&lt;&gt;"입력오류", ISNUMBER(FIND(INDEX($T$2:$T$7,$U$1),$P3007))),
        IF(
            $U$17="기타", AND($P3007&lt;&gt;"", $P3007&lt;&gt;"...", $P3007&lt;&gt;"입력오류", NOT(ISNUMBER(FIND($T$21:$T$34,$P3007)))),
            AND($P3007&lt;&gt;"", $P3007&lt;&gt;"...", $P3007&lt;&gt;"입력오류", $T$19=$P3007)
        )
    )
)</f>
        <v>0</v>
      </c>
    </row>
    <row r="3008" spans="1:17">
      <c r="A3008" t="s">
        <v>6352</v>
      </c>
      <c r="B3008" t="s">
        <v>6353</v>
      </c>
      <c r="I3008">
        <f t="shared" si="139"/>
        <v>3007</v>
      </c>
      <c r="J3008">
        <f t="shared" si="140"/>
        <v>3007</v>
      </c>
      <c r="K3008">
        <f t="shared" si="138"/>
        <v>1</v>
      </c>
      <c r="L3008" t="b">
        <f>COUNTIF($N$2:N3008, N3008)=1</f>
        <v>1</v>
      </c>
      <c r="M3008" s="37">
        <f>IF( $Q3008, MAX($M$1:M3007)+1, 0)</f>
        <v>0</v>
      </c>
      <c r="N3008" t="str" cm="1">
        <f t="array" ref="N3008">INDEX($A$9:$F$1048576, $J3008, $K3008 )</f>
        <v>71050</v>
      </c>
      <c r="O3008" t="str" cm="1">
        <f t="array" ref="O3008">INDEX($B$9:$F$1048576, $J3008, $K3008 )</f>
        <v>신보2023제15차(유)1-2</v>
      </c>
      <c r="P3008" t="str" cm="1">
        <f t="array" ref="P3008">IF( $L3008, TRIM(_xll.IMDP("IR", $G$5&amp;$N3008, $G$6)), "" )</f>
        <v/>
      </c>
      <c r="Q3008" t="b" cm="1">
        <f t="array" ref="Q3008">IF(
    $U$1=1, AND($P3008&lt;&gt;"", $P3008&lt;&gt;"...", $P3008&lt;&gt;"입력오류"),
    IF(
        $U$18=1, AND($P3008&lt;&gt;"", $P3008&lt;&gt;"...", $P3008&lt;&gt;"입력오류", ISNUMBER(FIND(INDEX($T$2:$T$7,$U$1),$P3008))),
        IF(
            $U$17="기타", AND($P3008&lt;&gt;"", $P3008&lt;&gt;"...", $P3008&lt;&gt;"입력오류", NOT(ISNUMBER(FIND($T$21:$T$34,$P3008)))),
            AND($P3008&lt;&gt;"", $P3008&lt;&gt;"...", $P3008&lt;&gt;"입력오류", $T$19=$P3008)
        )
    )
)</f>
        <v>0</v>
      </c>
    </row>
    <row r="3009" spans="1:17">
      <c r="A3009" t="s">
        <v>6354</v>
      </c>
      <c r="B3009" t="s">
        <v>6355</v>
      </c>
      <c r="I3009">
        <f t="shared" si="139"/>
        <v>3008</v>
      </c>
      <c r="J3009">
        <f t="shared" si="140"/>
        <v>3008</v>
      </c>
      <c r="K3009">
        <f t="shared" si="138"/>
        <v>1</v>
      </c>
      <c r="L3009" t="b">
        <f>COUNTIF($N$2:N3009, N3009)=1</f>
        <v>1</v>
      </c>
      <c r="M3009" s="37">
        <f>IF( $Q3009, MAX($M$1:M3008)+1, 0)</f>
        <v>0</v>
      </c>
      <c r="N3009" t="str" cm="1">
        <f t="array" ref="N3009">INDEX($A$9:$F$1048576, $J3009, $K3009 )</f>
        <v>71051</v>
      </c>
      <c r="O3009" t="str" cm="1">
        <f t="array" ref="O3009">INDEX($B$9:$F$1048576, $J3009, $K3009 )</f>
        <v>신보2023제16차(유)1-1</v>
      </c>
      <c r="P3009" t="str" cm="1">
        <f t="array" ref="P3009">IF( $L3009, TRIM(_xll.IMDP("IR", $G$5&amp;$N3009, $G$6)), "" )</f>
        <v/>
      </c>
      <c r="Q3009" t="b" cm="1">
        <f t="array" ref="Q3009">IF(
    $U$1=1, AND($P3009&lt;&gt;"", $P3009&lt;&gt;"...", $P3009&lt;&gt;"입력오류"),
    IF(
        $U$18=1, AND($P3009&lt;&gt;"", $P3009&lt;&gt;"...", $P3009&lt;&gt;"입력오류", ISNUMBER(FIND(INDEX($T$2:$T$7,$U$1),$P3009))),
        IF(
            $U$17="기타", AND($P3009&lt;&gt;"", $P3009&lt;&gt;"...", $P3009&lt;&gt;"입력오류", NOT(ISNUMBER(FIND($T$21:$T$34,$P3009)))),
            AND($P3009&lt;&gt;"", $P3009&lt;&gt;"...", $P3009&lt;&gt;"입력오류", $T$19=$P3009)
        )
    )
)</f>
        <v>0</v>
      </c>
    </row>
    <row r="3010" spans="1:17">
      <c r="A3010" t="s">
        <v>6356</v>
      </c>
      <c r="B3010" t="s">
        <v>6357</v>
      </c>
      <c r="I3010">
        <f t="shared" si="139"/>
        <v>3009</v>
      </c>
      <c r="J3010">
        <f t="shared" si="140"/>
        <v>3009</v>
      </c>
      <c r="K3010">
        <f t="shared" ref="K3010:K3073" si="141">IF( $I3010&gt;$G$4, NA(), IF($I3010&gt;$G$3, 5, IF($I3010&gt;$G$2, 3, 1 ) ) )</f>
        <v>1</v>
      </c>
      <c r="L3010" t="b">
        <f>COUNTIF($N$2:N3010, N3010)=1</f>
        <v>1</v>
      </c>
      <c r="M3010" s="37">
        <f>IF( $Q3010, MAX($M$1:M3009)+1, 0)</f>
        <v>0</v>
      </c>
      <c r="N3010" t="str" cm="1">
        <f t="array" ref="N3010">INDEX($A$9:$F$1048576, $J3010, $K3010 )</f>
        <v>71052</v>
      </c>
      <c r="O3010" t="str" cm="1">
        <f t="array" ref="O3010">INDEX($B$9:$F$1048576, $J3010, $K3010 )</f>
        <v>신보2023제16차(유)1-2</v>
      </c>
      <c r="P3010" t="str" cm="1">
        <f t="array" ref="P3010">IF( $L3010, TRIM(_xll.IMDP("IR", $G$5&amp;$N3010, $G$6)), "" )</f>
        <v/>
      </c>
      <c r="Q3010" t="b" cm="1">
        <f t="array" ref="Q3010">IF(
    $U$1=1, AND($P3010&lt;&gt;"", $P3010&lt;&gt;"...", $P3010&lt;&gt;"입력오류"),
    IF(
        $U$18=1, AND($P3010&lt;&gt;"", $P3010&lt;&gt;"...", $P3010&lt;&gt;"입력오류", ISNUMBER(FIND(INDEX($T$2:$T$7,$U$1),$P3010))),
        IF(
            $U$17="기타", AND($P3010&lt;&gt;"", $P3010&lt;&gt;"...", $P3010&lt;&gt;"입력오류", NOT(ISNUMBER(FIND($T$21:$T$34,$P3010)))),
            AND($P3010&lt;&gt;"", $P3010&lt;&gt;"...", $P3010&lt;&gt;"입력오류", $T$19=$P3010)
        )
    )
)</f>
        <v>0</v>
      </c>
    </row>
    <row r="3011" spans="1:17">
      <c r="A3011" t="s">
        <v>6358</v>
      </c>
      <c r="B3011" t="s">
        <v>6359</v>
      </c>
      <c r="I3011">
        <f t="shared" ref="I3011:I3074" si="142">ROW()-1</f>
        <v>3010</v>
      </c>
      <c r="J3011">
        <f t="shared" ref="J3011:J3074" si="143">IF( $I3011&gt;$G$4, NA(), IF($I3011&gt;$G$3, $I3011-$G$3, IF($I3011&gt;$G$2, $I3011-$G$2, $I3011 ) ) )</f>
        <v>3010</v>
      </c>
      <c r="K3011">
        <f t="shared" si="141"/>
        <v>1</v>
      </c>
      <c r="L3011" t="b">
        <f>COUNTIF($N$2:N3011, N3011)=1</f>
        <v>1</v>
      </c>
      <c r="M3011" s="37">
        <f>IF( $Q3011, MAX($M$1:M3010)+1, 0)</f>
        <v>0</v>
      </c>
      <c r="N3011" t="str" cm="1">
        <f t="array" ref="N3011">INDEX($A$9:$F$1048576, $J3011, $K3011 )</f>
        <v>71053</v>
      </c>
      <c r="O3011" t="str" cm="1">
        <f t="array" ref="O3011">INDEX($B$9:$F$1048576, $J3011, $K3011 )</f>
        <v>신보2023제16차(유)1-3</v>
      </c>
      <c r="P3011" t="str" cm="1">
        <f t="array" ref="P3011">IF( $L3011, TRIM(_xll.IMDP("IR", $G$5&amp;$N3011, $G$6)), "" )</f>
        <v/>
      </c>
      <c r="Q3011" t="b" cm="1">
        <f t="array" ref="Q3011">IF(
    $U$1=1, AND($P3011&lt;&gt;"", $P3011&lt;&gt;"...", $P3011&lt;&gt;"입력오류"),
    IF(
        $U$18=1, AND($P3011&lt;&gt;"", $P3011&lt;&gt;"...", $P3011&lt;&gt;"입력오류", ISNUMBER(FIND(INDEX($T$2:$T$7,$U$1),$P3011))),
        IF(
            $U$17="기타", AND($P3011&lt;&gt;"", $P3011&lt;&gt;"...", $P3011&lt;&gt;"입력오류", NOT(ISNUMBER(FIND($T$21:$T$34,$P3011)))),
            AND($P3011&lt;&gt;"", $P3011&lt;&gt;"...", $P3011&lt;&gt;"입력오류", $T$19=$P3011)
        )
    )
)</f>
        <v>0</v>
      </c>
    </row>
    <row r="3012" spans="1:17">
      <c r="A3012" t="s">
        <v>6360</v>
      </c>
      <c r="B3012" t="s">
        <v>6361</v>
      </c>
      <c r="I3012">
        <f t="shared" si="142"/>
        <v>3011</v>
      </c>
      <c r="J3012">
        <f t="shared" si="143"/>
        <v>3011</v>
      </c>
      <c r="K3012">
        <f t="shared" si="141"/>
        <v>1</v>
      </c>
      <c r="L3012" t="b">
        <f>COUNTIF($N$2:N3012, N3012)=1</f>
        <v>1</v>
      </c>
      <c r="M3012" s="37">
        <f>IF( $Q3012, MAX($M$1:M3011)+1, 0)</f>
        <v>0</v>
      </c>
      <c r="N3012" t="str" cm="1">
        <f t="array" ref="N3012">INDEX($A$9:$F$1048576, $J3012, $K3012 )</f>
        <v>71054</v>
      </c>
      <c r="O3012" t="str" cm="1">
        <f t="array" ref="O3012">INDEX($B$9:$F$1048576, $J3012, $K3012 )</f>
        <v>신보2023제17차(유)1-1</v>
      </c>
      <c r="P3012" t="str" cm="1">
        <f t="array" ref="P3012">IF( $L3012, TRIM(_xll.IMDP("IR", $G$5&amp;$N3012, $G$6)), "" )</f>
        <v/>
      </c>
      <c r="Q3012" t="b" cm="1">
        <f t="array" ref="Q3012">IF(
    $U$1=1, AND($P3012&lt;&gt;"", $P3012&lt;&gt;"...", $P3012&lt;&gt;"입력오류"),
    IF(
        $U$18=1, AND($P3012&lt;&gt;"", $P3012&lt;&gt;"...", $P3012&lt;&gt;"입력오류", ISNUMBER(FIND(INDEX($T$2:$T$7,$U$1),$P3012))),
        IF(
            $U$17="기타", AND($P3012&lt;&gt;"", $P3012&lt;&gt;"...", $P3012&lt;&gt;"입력오류", NOT(ISNUMBER(FIND($T$21:$T$34,$P3012)))),
            AND($P3012&lt;&gt;"", $P3012&lt;&gt;"...", $P3012&lt;&gt;"입력오류", $T$19=$P3012)
        )
    )
)</f>
        <v>0</v>
      </c>
    </row>
    <row r="3013" spans="1:17">
      <c r="A3013" t="s">
        <v>6362</v>
      </c>
      <c r="B3013" t="s">
        <v>6363</v>
      </c>
      <c r="I3013">
        <f t="shared" si="142"/>
        <v>3012</v>
      </c>
      <c r="J3013">
        <f t="shared" si="143"/>
        <v>3012</v>
      </c>
      <c r="K3013">
        <f t="shared" si="141"/>
        <v>1</v>
      </c>
      <c r="L3013" t="b">
        <f>COUNTIF($N$2:N3013, N3013)=1</f>
        <v>1</v>
      </c>
      <c r="M3013" s="37">
        <f>IF( $Q3013, MAX($M$1:M3012)+1, 0)</f>
        <v>0</v>
      </c>
      <c r="N3013" t="str" cm="1">
        <f t="array" ref="N3013">INDEX($A$9:$F$1048576, $J3013, $K3013 )</f>
        <v>71055</v>
      </c>
      <c r="O3013" t="str" cm="1">
        <f t="array" ref="O3013">INDEX($B$9:$F$1048576, $J3013, $K3013 )</f>
        <v>신보2023제17차(유)1-2</v>
      </c>
      <c r="P3013" t="str" cm="1">
        <f t="array" ref="P3013">IF( $L3013, TRIM(_xll.IMDP("IR", $G$5&amp;$N3013, $G$6)), "" )</f>
        <v/>
      </c>
      <c r="Q3013" t="b" cm="1">
        <f t="array" ref="Q3013">IF(
    $U$1=1, AND($P3013&lt;&gt;"", $P3013&lt;&gt;"...", $P3013&lt;&gt;"입력오류"),
    IF(
        $U$18=1, AND($P3013&lt;&gt;"", $P3013&lt;&gt;"...", $P3013&lt;&gt;"입력오류", ISNUMBER(FIND(INDEX($T$2:$T$7,$U$1),$P3013))),
        IF(
            $U$17="기타", AND($P3013&lt;&gt;"", $P3013&lt;&gt;"...", $P3013&lt;&gt;"입력오류", NOT(ISNUMBER(FIND($T$21:$T$34,$P3013)))),
            AND($P3013&lt;&gt;"", $P3013&lt;&gt;"...", $P3013&lt;&gt;"입력오류", $T$19=$P3013)
        )
    )
)</f>
        <v>0</v>
      </c>
    </row>
    <row r="3014" spans="1:17">
      <c r="A3014" t="s">
        <v>6364</v>
      </c>
      <c r="B3014" t="s">
        <v>6365</v>
      </c>
      <c r="I3014">
        <f t="shared" si="142"/>
        <v>3013</v>
      </c>
      <c r="J3014">
        <f t="shared" si="143"/>
        <v>3013</v>
      </c>
      <c r="K3014">
        <f t="shared" si="141"/>
        <v>1</v>
      </c>
      <c r="L3014" t="b">
        <f>COUNTIF($N$2:N3014, N3014)=1</f>
        <v>1</v>
      </c>
      <c r="M3014" s="37">
        <f>IF( $Q3014, MAX($M$1:M3013)+1, 0)</f>
        <v>0</v>
      </c>
      <c r="N3014" t="str" cm="1">
        <f t="array" ref="N3014">INDEX($A$9:$F$1048576, $J3014, $K3014 )</f>
        <v>71056</v>
      </c>
      <c r="O3014" t="str" cm="1">
        <f t="array" ref="O3014">INDEX($B$9:$F$1048576, $J3014, $K3014 )</f>
        <v>신보2023제18차(유)1-1</v>
      </c>
      <c r="P3014" t="str" cm="1">
        <f t="array" ref="P3014">IF( $L3014, TRIM(_xll.IMDP("IR", $G$5&amp;$N3014, $G$6)), "" )</f>
        <v/>
      </c>
      <c r="Q3014" t="b" cm="1">
        <f t="array" ref="Q3014">IF(
    $U$1=1, AND($P3014&lt;&gt;"", $P3014&lt;&gt;"...", $P3014&lt;&gt;"입력오류"),
    IF(
        $U$18=1, AND($P3014&lt;&gt;"", $P3014&lt;&gt;"...", $P3014&lt;&gt;"입력오류", ISNUMBER(FIND(INDEX($T$2:$T$7,$U$1),$P3014))),
        IF(
            $U$17="기타", AND($P3014&lt;&gt;"", $P3014&lt;&gt;"...", $P3014&lt;&gt;"입력오류", NOT(ISNUMBER(FIND($T$21:$T$34,$P3014)))),
            AND($P3014&lt;&gt;"", $P3014&lt;&gt;"...", $P3014&lt;&gt;"입력오류", $T$19=$P3014)
        )
    )
)</f>
        <v>0</v>
      </c>
    </row>
    <row r="3015" spans="1:17">
      <c r="A3015" t="s">
        <v>6366</v>
      </c>
      <c r="B3015" t="s">
        <v>6367</v>
      </c>
      <c r="I3015">
        <f t="shared" si="142"/>
        <v>3014</v>
      </c>
      <c r="J3015">
        <f t="shared" si="143"/>
        <v>3014</v>
      </c>
      <c r="K3015">
        <f t="shared" si="141"/>
        <v>1</v>
      </c>
      <c r="L3015" t="b">
        <f>COUNTIF($N$2:N3015, N3015)=1</f>
        <v>1</v>
      </c>
      <c r="M3015" s="37">
        <f>IF( $Q3015, MAX($M$1:M3014)+1, 0)</f>
        <v>0</v>
      </c>
      <c r="N3015" t="str" cm="1">
        <f t="array" ref="N3015">INDEX($A$9:$F$1048576, $J3015, $K3015 )</f>
        <v>71057</v>
      </c>
      <c r="O3015" t="str" cm="1">
        <f t="array" ref="O3015">INDEX($B$9:$F$1048576, $J3015, $K3015 )</f>
        <v>신보2023제18차(유)1-2</v>
      </c>
      <c r="P3015" t="str" cm="1">
        <f t="array" ref="P3015">IF( $L3015, TRIM(_xll.IMDP("IR", $G$5&amp;$N3015, $G$6)), "" )</f>
        <v/>
      </c>
      <c r="Q3015" t="b" cm="1">
        <f t="array" ref="Q3015">IF(
    $U$1=1, AND($P3015&lt;&gt;"", $P3015&lt;&gt;"...", $P3015&lt;&gt;"입력오류"),
    IF(
        $U$18=1, AND($P3015&lt;&gt;"", $P3015&lt;&gt;"...", $P3015&lt;&gt;"입력오류", ISNUMBER(FIND(INDEX($T$2:$T$7,$U$1),$P3015))),
        IF(
            $U$17="기타", AND($P3015&lt;&gt;"", $P3015&lt;&gt;"...", $P3015&lt;&gt;"입력오류", NOT(ISNUMBER(FIND($T$21:$T$34,$P3015)))),
            AND($P3015&lt;&gt;"", $P3015&lt;&gt;"...", $P3015&lt;&gt;"입력오류", $T$19=$P3015)
        )
    )
)</f>
        <v>0</v>
      </c>
    </row>
    <row r="3016" spans="1:17">
      <c r="A3016" t="s">
        <v>6368</v>
      </c>
      <c r="B3016" t="s">
        <v>6369</v>
      </c>
      <c r="I3016">
        <f t="shared" si="142"/>
        <v>3015</v>
      </c>
      <c r="J3016">
        <f t="shared" si="143"/>
        <v>3015</v>
      </c>
      <c r="K3016">
        <f t="shared" si="141"/>
        <v>1</v>
      </c>
      <c r="L3016" t="b">
        <f>COUNTIF($N$2:N3016, N3016)=1</f>
        <v>1</v>
      </c>
      <c r="M3016" s="37">
        <f>IF( $Q3016, MAX($M$1:M3015)+1, 0)</f>
        <v>0</v>
      </c>
      <c r="N3016" t="str" cm="1">
        <f t="array" ref="N3016">INDEX($A$9:$F$1048576, $J3016, $K3016 )</f>
        <v>71059</v>
      </c>
      <c r="O3016" t="str" cm="1">
        <f t="array" ref="O3016">INDEX($B$9:$F$1048576, $J3016, $K3016 )</f>
        <v>증금타임제15차</v>
      </c>
      <c r="P3016" t="str" cm="1">
        <f t="array" ref="P3016">IF( $L3016, TRIM(_xll.IMDP("IR", $G$5&amp;$N3016, $G$6)), "" )</f>
        <v/>
      </c>
      <c r="Q3016" t="b" cm="1">
        <f t="array" ref="Q3016">IF(
    $U$1=1, AND($P3016&lt;&gt;"", $P3016&lt;&gt;"...", $P3016&lt;&gt;"입력오류"),
    IF(
        $U$18=1, AND($P3016&lt;&gt;"", $P3016&lt;&gt;"...", $P3016&lt;&gt;"입력오류", ISNUMBER(FIND(INDEX($T$2:$T$7,$U$1),$P3016))),
        IF(
            $U$17="기타", AND($P3016&lt;&gt;"", $P3016&lt;&gt;"...", $P3016&lt;&gt;"입력오류", NOT(ISNUMBER(FIND($T$21:$T$34,$P3016)))),
            AND($P3016&lt;&gt;"", $P3016&lt;&gt;"...", $P3016&lt;&gt;"입력오류", $T$19=$P3016)
        )
    )
)</f>
        <v>0</v>
      </c>
    </row>
    <row r="3017" spans="1:17">
      <c r="A3017" t="s">
        <v>6370</v>
      </c>
      <c r="B3017" t="s">
        <v>6371</v>
      </c>
      <c r="I3017">
        <f t="shared" si="142"/>
        <v>3016</v>
      </c>
      <c r="J3017">
        <f t="shared" si="143"/>
        <v>3016</v>
      </c>
      <c r="K3017">
        <f t="shared" si="141"/>
        <v>1</v>
      </c>
      <c r="L3017" t="b">
        <f>COUNTIF($N$2:N3017, N3017)=1</f>
        <v>1</v>
      </c>
      <c r="M3017" s="37">
        <f>IF( $Q3017, MAX($M$1:M3016)+1, 0)</f>
        <v>0</v>
      </c>
      <c r="N3017" t="str" cm="1">
        <f t="array" ref="N3017">INDEX($A$9:$F$1048576, $J3017, $K3017 )</f>
        <v>71070</v>
      </c>
      <c r="O3017" t="str" cm="1">
        <f t="array" ref="O3017">INDEX($B$9:$F$1048576, $J3017, $K3017 )</f>
        <v>디더블유양주제2차(유)1</v>
      </c>
      <c r="P3017" t="str" cm="1">
        <f t="array" ref="P3017">IF( $L3017, TRIM(_xll.IMDP("IR", $G$5&amp;$N3017, $G$6)), "" )</f>
        <v/>
      </c>
      <c r="Q3017" t="b" cm="1">
        <f t="array" ref="Q3017">IF(
    $U$1=1, AND($P3017&lt;&gt;"", $P3017&lt;&gt;"...", $P3017&lt;&gt;"입력오류"),
    IF(
        $U$18=1, AND($P3017&lt;&gt;"", $P3017&lt;&gt;"...", $P3017&lt;&gt;"입력오류", ISNUMBER(FIND(INDEX($T$2:$T$7,$U$1),$P3017))),
        IF(
            $U$17="기타", AND($P3017&lt;&gt;"", $P3017&lt;&gt;"...", $P3017&lt;&gt;"입력오류", NOT(ISNUMBER(FIND($T$21:$T$34,$P3017)))),
            AND($P3017&lt;&gt;"", $P3017&lt;&gt;"...", $P3017&lt;&gt;"입력오류", $T$19=$P3017)
        )
    )
)</f>
        <v>0</v>
      </c>
    </row>
    <row r="3018" spans="1:17">
      <c r="A3018" t="s">
        <v>6372</v>
      </c>
      <c r="B3018" t="s">
        <v>6373</v>
      </c>
      <c r="I3018">
        <f t="shared" si="142"/>
        <v>3017</v>
      </c>
      <c r="J3018">
        <f t="shared" si="143"/>
        <v>3017</v>
      </c>
      <c r="K3018">
        <f t="shared" si="141"/>
        <v>1</v>
      </c>
      <c r="L3018" t="b">
        <f>COUNTIF($N$2:N3018, N3018)=1</f>
        <v>1</v>
      </c>
      <c r="M3018" s="37">
        <f>IF( $Q3018, MAX($M$1:M3017)+1, 0)</f>
        <v>0</v>
      </c>
      <c r="N3018" t="str" cm="1">
        <f t="array" ref="N3018">INDEX($A$9:$F$1048576, $J3018, $K3018 )</f>
        <v>71071</v>
      </c>
      <c r="O3018" t="str" cm="1">
        <f t="array" ref="O3018">INDEX($B$9:$F$1048576, $J3018, $K3018 )</f>
        <v>디더블유양주제3차(유)1</v>
      </c>
      <c r="P3018" t="str" cm="1">
        <f t="array" ref="P3018">IF( $L3018, TRIM(_xll.IMDP("IR", $G$5&amp;$N3018, $G$6)), "" )</f>
        <v/>
      </c>
      <c r="Q3018" t="b" cm="1">
        <f t="array" ref="Q3018">IF(
    $U$1=1, AND($P3018&lt;&gt;"", $P3018&lt;&gt;"...", $P3018&lt;&gt;"입력오류"),
    IF(
        $U$18=1, AND($P3018&lt;&gt;"", $P3018&lt;&gt;"...", $P3018&lt;&gt;"입력오류", ISNUMBER(FIND(INDEX($T$2:$T$7,$U$1),$P3018))),
        IF(
            $U$17="기타", AND($P3018&lt;&gt;"", $P3018&lt;&gt;"...", $P3018&lt;&gt;"입력오류", NOT(ISNUMBER(FIND($T$21:$T$34,$P3018)))),
            AND($P3018&lt;&gt;"", $P3018&lt;&gt;"...", $P3018&lt;&gt;"입력오류", $T$19=$P3018)
        )
    )
)</f>
        <v>0</v>
      </c>
    </row>
    <row r="3019" spans="1:17">
      <c r="A3019" t="s">
        <v>6374</v>
      </c>
      <c r="B3019" t="s">
        <v>6375</v>
      </c>
      <c r="I3019">
        <f t="shared" si="142"/>
        <v>3018</v>
      </c>
      <c r="J3019">
        <f t="shared" si="143"/>
        <v>3018</v>
      </c>
      <c r="K3019">
        <f t="shared" si="141"/>
        <v>1</v>
      </c>
      <c r="L3019" t="b">
        <f>COUNTIF($N$2:N3019, N3019)=1</f>
        <v>1</v>
      </c>
      <c r="M3019" s="37">
        <f>IF( $Q3019, MAX($M$1:M3018)+1, 0)</f>
        <v>0</v>
      </c>
      <c r="N3019" t="str" cm="1">
        <f t="array" ref="N3019">INDEX($A$9:$F$1048576, $J3019, $K3019 )</f>
        <v>71100</v>
      </c>
      <c r="O3019" t="str" cm="1">
        <f t="array" ref="O3019">INDEX($B$9:$F$1048576, $J3019, $K3019 )</f>
        <v>알바트로스제21차(유)1-1</v>
      </c>
      <c r="P3019" t="str" cm="1">
        <f t="array" ref="P3019">IF( $L3019, TRIM(_xll.IMDP("IR", $G$5&amp;$N3019, $G$6)), "" )</f>
        <v/>
      </c>
      <c r="Q3019" t="b" cm="1">
        <f t="array" ref="Q3019">IF(
    $U$1=1, AND($P3019&lt;&gt;"", $P3019&lt;&gt;"...", $P3019&lt;&gt;"입력오류"),
    IF(
        $U$18=1, AND($P3019&lt;&gt;"", $P3019&lt;&gt;"...", $P3019&lt;&gt;"입력오류", ISNUMBER(FIND(INDEX($T$2:$T$7,$U$1),$P3019))),
        IF(
            $U$17="기타", AND($P3019&lt;&gt;"", $P3019&lt;&gt;"...", $P3019&lt;&gt;"입력오류", NOT(ISNUMBER(FIND($T$21:$T$34,$P3019)))),
            AND($P3019&lt;&gt;"", $P3019&lt;&gt;"...", $P3019&lt;&gt;"입력오류", $T$19=$P3019)
        )
    )
)</f>
        <v>0</v>
      </c>
    </row>
    <row r="3020" spans="1:17">
      <c r="A3020" t="s">
        <v>6376</v>
      </c>
      <c r="B3020" t="s">
        <v>6377</v>
      </c>
      <c r="I3020">
        <f t="shared" si="142"/>
        <v>3019</v>
      </c>
      <c r="J3020">
        <f t="shared" si="143"/>
        <v>3019</v>
      </c>
      <c r="K3020">
        <f t="shared" si="141"/>
        <v>1</v>
      </c>
      <c r="L3020" t="b">
        <f>COUNTIF($N$2:N3020, N3020)=1</f>
        <v>1</v>
      </c>
      <c r="M3020" s="37">
        <f>IF( $Q3020, MAX($M$1:M3019)+1, 0)</f>
        <v>0</v>
      </c>
      <c r="N3020" t="str" cm="1">
        <f t="array" ref="N3020">INDEX($A$9:$F$1048576, $J3020, $K3020 )</f>
        <v>71101</v>
      </c>
      <c r="O3020" t="str" cm="1">
        <f t="array" ref="O3020">INDEX($B$9:$F$1048576, $J3020, $K3020 )</f>
        <v>알바트로스제21차(유)1-2</v>
      </c>
      <c r="P3020" t="str" cm="1">
        <f t="array" ref="P3020">IF( $L3020, TRIM(_xll.IMDP("IR", $G$5&amp;$N3020, $G$6)), "" )</f>
        <v/>
      </c>
      <c r="Q3020" t="b" cm="1">
        <f t="array" ref="Q3020">IF(
    $U$1=1, AND($P3020&lt;&gt;"", $P3020&lt;&gt;"...", $P3020&lt;&gt;"입력오류"),
    IF(
        $U$18=1, AND($P3020&lt;&gt;"", $P3020&lt;&gt;"...", $P3020&lt;&gt;"입력오류", ISNUMBER(FIND(INDEX($T$2:$T$7,$U$1),$P3020))),
        IF(
            $U$17="기타", AND($P3020&lt;&gt;"", $P3020&lt;&gt;"...", $P3020&lt;&gt;"입력오류", NOT(ISNUMBER(FIND($T$21:$T$34,$P3020)))),
            AND($P3020&lt;&gt;"", $P3020&lt;&gt;"...", $P3020&lt;&gt;"입력오류", $T$19=$P3020)
        )
    )
)</f>
        <v>0</v>
      </c>
    </row>
    <row r="3021" spans="1:17">
      <c r="A3021" t="s">
        <v>6378</v>
      </c>
      <c r="B3021" t="s">
        <v>6379</v>
      </c>
      <c r="I3021">
        <f t="shared" si="142"/>
        <v>3020</v>
      </c>
      <c r="J3021">
        <f t="shared" si="143"/>
        <v>3020</v>
      </c>
      <c r="K3021">
        <f t="shared" si="141"/>
        <v>1</v>
      </c>
      <c r="L3021" t="b">
        <f>COUNTIF($N$2:N3021, N3021)=1</f>
        <v>1</v>
      </c>
      <c r="M3021" s="37">
        <f>IF( $Q3021, MAX($M$1:M3020)+1, 0)</f>
        <v>0</v>
      </c>
      <c r="N3021" t="str" cm="1">
        <f t="array" ref="N3021">INDEX($A$9:$F$1048576, $J3021, $K3021 )</f>
        <v>71106</v>
      </c>
      <c r="O3021" t="str" cm="1">
        <f t="array" ref="O3021">INDEX($B$9:$F$1048576, $J3021, $K3021 )</f>
        <v>한솔제18차</v>
      </c>
      <c r="P3021" t="str" cm="1">
        <f t="array" ref="P3021">IF( $L3021, TRIM(_xll.IMDP("IR", $G$5&amp;$N3021, $G$6)), "" )</f>
        <v/>
      </c>
      <c r="Q3021" t="b" cm="1">
        <f t="array" ref="Q3021">IF(
    $U$1=1, AND($P3021&lt;&gt;"", $P3021&lt;&gt;"...", $P3021&lt;&gt;"입력오류"),
    IF(
        $U$18=1, AND($P3021&lt;&gt;"", $P3021&lt;&gt;"...", $P3021&lt;&gt;"입력오류", ISNUMBER(FIND(INDEX($T$2:$T$7,$U$1),$P3021))),
        IF(
            $U$17="기타", AND($P3021&lt;&gt;"", $P3021&lt;&gt;"...", $P3021&lt;&gt;"입력오류", NOT(ISNUMBER(FIND($T$21:$T$34,$P3021)))),
            AND($P3021&lt;&gt;"", $P3021&lt;&gt;"...", $P3021&lt;&gt;"입력오류", $T$19=$P3021)
        )
    )
)</f>
        <v>0</v>
      </c>
    </row>
    <row r="3022" spans="1:17">
      <c r="A3022" t="s">
        <v>6380</v>
      </c>
      <c r="B3022" t="s">
        <v>6381</v>
      </c>
      <c r="I3022">
        <f t="shared" si="142"/>
        <v>3021</v>
      </c>
      <c r="J3022">
        <f t="shared" si="143"/>
        <v>3021</v>
      </c>
      <c r="K3022">
        <f t="shared" si="141"/>
        <v>1</v>
      </c>
      <c r="L3022" t="b">
        <f>COUNTIF($N$2:N3022, N3022)=1</f>
        <v>1</v>
      </c>
      <c r="M3022" s="37">
        <f>IF( $Q3022, MAX($M$1:M3021)+1, 0)</f>
        <v>0</v>
      </c>
      <c r="N3022" t="str" cm="1">
        <f t="array" ref="N3022">INDEX($A$9:$F$1048576, $J3022, $K3022 )</f>
        <v>71118</v>
      </c>
      <c r="O3022" t="str" cm="1">
        <f t="array" ref="O3022">INDEX($B$9:$F$1048576, $J3022, $K3022 )</f>
        <v>국민넘버원제11차(유)1-2</v>
      </c>
      <c r="P3022" t="str" cm="1">
        <f t="array" ref="P3022">IF( $L3022, TRIM(_xll.IMDP("IR", $G$5&amp;$N3022, $G$6)), "" )</f>
        <v/>
      </c>
      <c r="Q3022" t="b" cm="1">
        <f t="array" ref="Q3022">IF(
    $U$1=1, AND($P3022&lt;&gt;"", $P3022&lt;&gt;"...", $P3022&lt;&gt;"입력오류"),
    IF(
        $U$18=1, AND($P3022&lt;&gt;"", $P3022&lt;&gt;"...", $P3022&lt;&gt;"입력오류", ISNUMBER(FIND(INDEX($T$2:$T$7,$U$1),$P3022))),
        IF(
            $U$17="기타", AND($P3022&lt;&gt;"", $P3022&lt;&gt;"...", $P3022&lt;&gt;"입력오류", NOT(ISNUMBER(FIND($T$21:$T$34,$P3022)))),
            AND($P3022&lt;&gt;"", $P3022&lt;&gt;"...", $P3022&lt;&gt;"입력오류", $T$19=$P3022)
        )
    )
)</f>
        <v>0</v>
      </c>
    </row>
    <row r="3023" spans="1:17">
      <c r="A3023" t="s">
        <v>6382</v>
      </c>
      <c r="B3023" t="s">
        <v>6383</v>
      </c>
      <c r="I3023">
        <f t="shared" si="142"/>
        <v>3022</v>
      </c>
      <c r="J3023">
        <f t="shared" si="143"/>
        <v>3022</v>
      </c>
      <c r="K3023">
        <f t="shared" si="141"/>
        <v>1</v>
      </c>
      <c r="L3023" t="b">
        <f>COUNTIF($N$2:N3023, N3023)=1</f>
        <v>1</v>
      </c>
      <c r="M3023" s="37">
        <f>IF( $Q3023, MAX($M$1:M3022)+1, 0)</f>
        <v>0</v>
      </c>
      <c r="N3023" t="str" cm="1">
        <f t="array" ref="N3023">INDEX($A$9:$F$1048576, $J3023, $K3023 )</f>
        <v>71120</v>
      </c>
      <c r="O3023" t="str" cm="1">
        <f t="array" ref="O3023">INDEX($B$9:$F$1048576, $J3023, $K3023 )</f>
        <v>넘버원제13차(유)2-4</v>
      </c>
      <c r="P3023" t="str" cm="1">
        <f t="array" ref="P3023">IF( $L3023, TRIM(_xll.IMDP("IR", $G$5&amp;$N3023, $G$6)), "" )</f>
        <v/>
      </c>
      <c r="Q3023" t="b" cm="1">
        <f t="array" ref="Q3023">IF(
    $U$1=1, AND($P3023&lt;&gt;"", $P3023&lt;&gt;"...", $P3023&lt;&gt;"입력오류"),
    IF(
        $U$18=1, AND($P3023&lt;&gt;"", $P3023&lt;&gt;"...", $P3023&lt;&gt;"입력오류", ISNUMBER(FIND(INDEX($T$2:$T$7,$U$1),$P3023))),
        IF(
            $U$17="기타", AND($P3023&lt;&gt;"", $P3023&lt;&gt;"...", $P3023&lt;&gt;"입력오류", NOT(ISNUMBER(FIND($T$21:$T$34,$P3023)))),
            AND($P3023&lt;&gt;"", $P3023&lt;&gt;"...", $P3023&lt;&gt;"입력오류", $T$19=$P3023)
        )
    )
)</f>
        <v>0</v>
      </c>
    </row>
    <row r="3024" spans="1:17">
      <c r="A3024" t="s">
        <v>6384</v>
      </c>
      <c r="B3024" t="s">
        <v>6385</v>
      </c>
      <c r="I3024">
        <f t="shared" si="142"/>
        <v>3023</v>
      </c>
      <c r="J3024">
        <f t="shared" si="143"/>
        <v>3023</v>
      </c>
      <c r="K3024">
        <f t="shared" si="141"/>
        <v>1</v>
      </c>
      <c r="L3024" t="b">
        <f>COUNTIF($N$2:N3024, N3024)=1</f>
        <v>1</v>
      </c>
      <c r="M3024" s="37">
        <f>IF( $Q3024, MAX($M$1:M3023)+1, 0)</f>
        <v>0</v>
      </c>
      <c r="N3024" t="str" cm="1">
        <f t="array" ref="N3024">INDEX($A$9:$F$1048576, $J3024, $K3024 )</f>
        <v>71145</v>
      </c>
      <c r="O3024" t="str" cm="1">
        <f t="array" ref="O3024">INDEX($B$9:$F$1048576, $J3024, $K3024 )</f>
        <v>주택금융공사MBS2023-28(1-1)</v>
      </c>
      <c r="P3024" t="str" cm="1">
        <f t="array" ref="P3024">IF( $L3024, TRIM(_xll.IMDP("IR", $G$5&amp;$N3024, $G$6)), "" )</f>
        <v/>
      </c>
      <c r="Q3024" t="b" cm="1">
        <f t="array" ref="Q3024">IF(
    $U$1=1, AND($P3024&lt;&gt;"", $P3024&lt;&gt;"...", $P3024&lt;&gt;"입력오류"),
    IF(
        $U$18=1, AND($P3024&lt;&gt;"", $P3024&lt;&gt;"...", $P3024&lt;&gt;"입력오류", ISNUMBER(FIND(INDEX($T$2:$T$7,$U$1),$P3024))),
        IF(
            $U$17="기타", AND($P3024&lt;&gt;"", $P3024&lt;&gt;"...", $P3024&lt;&gt;"입력오류", NOT(ISNUMBER(FIND($T$21:$T$34,$P3024)))),
            AND($P3024&lt;&gt;"", $P3024&lt;&gt;"...", $P3024&lt;&gt;"입력오류", $T$19=$P3024)
        )
    )
)</f>
        <v>0</v>
      </c>
    </row>
    <row r="3025" spans="1:17">
      <c r="A3025" t="s">
        <v>6386</v>
      </c>
      <c r="B3025" t="s">
        <v>6387</v>
      </c>
      <c r="I3025">
        <f t="shared" si="142"/>
        <v>3024</v>
      </c>
      <c r="J3025">
        <f t="shared" si="143"/>
        <v>3024</v>
      </c>
      <c r="K3025">
        <f t="shared" si="141"/>
        <v>1</v>
      </c>
      <c r="L3025" t="b">
        <f>COUNTIF($N$2:N3025, N3025)=1</f>
        <v>1</v>
      </c>
      <c r="M3025" s="37">
        <f>IF( $Q3025, MAX($M$1:M3024)+1, 0)</f>
        <v>0</v>
      </c>
      <c r="N3025" t="str" cm="1">
        <f t="array" ref="N3025">INDEX($A$9:$F$1048576, $J3025, $K3025 )</f>
        <v>71146</v>
      </c>
      <c r="O3025" t="str" cm="1">
        <f t="array" ref="O3025">INDEX($B$9:$F$1048576, $J3025, $K3025 )</f>
        <v>주택금융공사MBS2023-28(1-2)</v>
      </c>
      <c r="P3025" t="str" cm="1">
        <f t="array" ref="P3025">IF( $L3025, TRIM(_xll.IMDP("IR", $G$5&amp;$N3025, $G$6)), "" )</f>
        <v/>
      </c>
      <c r="Q3025" t="b" cm="1">
        <f t="array" ref="Q3025">IF(
    $U$1=1, AND($P3025&lt;&gt;"", $P3025&lt;&gt;"...", $P3025&lt;&gt;"입력오류"),
    IF(
        $U$18=1, AND($P3025&lt;&gt;"", $P3025&lt;&gt;"...", $P3025&lt;&gt;"입력오류", ISNUMBER(FIND(INDEX($T$2:$T$7,$U$1),$P3025))),
        IF(
            $U$17="기타", AND($P3025&lt;&gt;"", $P3025&lt;&gt;"...", $P3025&lt;&gt;"입력오류", NOT(ISNUMBER(FIND($T$21:$T$34,$P3025)))),
            AND($P3025&lt;&gt;"", $P3025&lt;&gt;"...", $P3025&lt;&gt;"입력오류", $T$19=$P3025)
        )
    )
)</f>
        <v>0</v>
      </c>
    </row>
    <row r="3026" spans="1:17">
      <c r="A3026" t="s">
        <v>6388</v>
      </c>
      <c r="B3026" t="s">
        <v>6389</v>
      </c>
      <c r="I3026">
        <f t="shared" si="142"/>
        <v>3025</v>
      </c>
      <c r="J3026">
        <f t="shared" si="143"/>
        <v>3025</v>
      </c>
      <c r="K3026">
        <f t="shared" si="141"/>
        <v>1</v>
      </c>
      <c r="L3026" t="b">
        <f>COUNTIF($N$2:N3026, N3026)=1</f>
        <v>1</v>
      </c>
      <c r="M3026" s="37">
        <f>IF( $Q3026, MAX($M$1:M3025)+1, 0)</f>
        <v>0</v>
      </c>
      <c r="N3026" t="str" cm="1">
        <f t="array" ref="N3026">INDEX($A$9:$F$1048576, $J3026, $K3026 )</f>
        <v>71147</v>
      </c>
      <c r="O3026" t="str" cm="1">
        <f t="array" ref="O3026">INDEX($B$9:$F$1048576, $J3026, $K3026 )</f>
        <v>주택금융공사MBS2023-28(1-3)</v>
      </c>
      <c r="P3026" t="str" cm="1">
        <f t="array" ref="P3026">IF( $L3026, TRIM(_xll.IMDP("IR", $G$5&amp;$N3026, $G$6)), "" )</f>
        <v/>
      </c>
      <c r="Q3026" t="b" cm="1">
        <f t="array" ref="Q3026">IF(
    $U$1=1, AND($P3026&lt;&gt;"", $P3026&lt;&gt;"...", $P3026&lt;&gt;"입력오류"),
    IF(
        $U$18=1, AND($P3026&lt;&gt;"", $P3026&lt;&gt;"...", $P3026&lt;&gt;"입력오류", ISNUMBER(FIND(INDEX($T$2:$T$7,$U$1),$P3026))),
        IF(
            $U$17="기타", AND($P3026&lt;&gt;"", $P3026&lt;&gt;"...", $P3026&lt;&gt;"입력오류", NOT(ISNUMBER(FIND($T$21:$T$34,$P3026)))),
            AND($P3026&lt;&gt;"", $P3026&lt;&gt;"...", $P3026&lt;&gt;"입력오류", $T$19=$P3026)
        )
    )
)</f>
        <v>0</v>
      </c>
    </row>
    <row r="3027" spans="1:17">
      <c r="A3027" t="s">
        <v>6390</v>
      </c>
      <c r="B3027" t="s">
        <v>6391</v>
      </c>
      <c r="I3027">
        <f t="shared" si="142"/>
        <v>3026</v>
      </c>
      <c r="J3027">
        <f t="shared" si="143"/>
        <v>3026</v>
      </c>
      <c r="K3027">
        <f t="shared" si="141"/>
        <v>1</v>
      </c>
      <c r="L3027" t="b">
        <f>COUNTIF($N$2:N3027, N3027)=1</f>
        <v>1</v>
      </c>
      <c r="M3027" s="37">
        <f>IF( $Q3027, MAX($M$1:M3026)+1, 0)</f>
        <v>0</v>
      </c>
      <c r="N3027" t="str" cm="1">
        <f t="array" ref="N3027">INDEX($A$9:$F$1048576, $J3027, $K3027 )</f>
        <v>71148</v>
      </c>
      <c r="O3027" t="str" cm="1">
        <f t="array" ref="O3027">INDEX($B$9:$F$1048576, $J3027, $K3027 )</f>
        <v>주택금융공사MBS2023-28(1-4)</v>
      </c>
      <c r="P3027" t="str" cm="1">
        <f t="array" ref="P3027">IF( $L3027, TRIM(_xll.IMDP("IR", $G$5&amp;$N3027, $G$6)), "" )</f>
        <v/>
      </c>
      <c r="Q3027" t="b" cm="1">
        <f t="array" ref="Q3027">IF(
    $U$1=1, AND($P3027&lt;&gt;"", $P3027&lt;&gt;"...", $P3027&lt;&gt;"입력오류"),
    IF(
        $U$18=1, AND($P3027&lt;&gt;"", $P3027&lt;&gt;"...", $P3027&lt;&gt;"입력오류", ISNUMBER(FIND(INDEX($T$2:$T$7,$U$1),$P3027))),
        IF(
            $U$17="기타", AND($P3027&lt;&gt;"", $P3027&lt;&gt;"...", $P3027&lt;&gt;"입력오류", NOT(ISNUMBER(FIND($T$21:$T$34,$P3027)))),
            AND($P3027&lt;&gt;"", $P3027&lt;&gt;"...", $P3027&lt;&gt;"입력오류", $T$19=$P3027)
        )
    )
)</f>
        <v>0</v>
      </c>
    </row>
    <row r="3028" spans="1:17">
      <c r="A3028" t="s">
        <v>6392</v>
      </c>
      <c r="B3028" t="s">
        <v>6393</v>
      </c>
      <c r="I3028">
        <f t="shared" si="142"/>
        <v>3027</v>
      </c>
      <c r="J3028">
        <f t="shared" si="143"/>
        <v>3027</v>
      </c>
      <c r="K3028">
        <f t="shared" si="141"/>
        <v>1</v>
      </c>
      <c r="L3028" t="b">
        <f>COUNTIF($N$2:N3028, N3028)=1</f>
        <v>1</v>
      </c>
      <c r="M3028" s="37">
        <f>IF( $Q3028, MAX($M$1:M3027)+1, 0)</f>
        <v>0</v>
      </c>
      <c r="N3028" t="str" cm="1">
        <f t="array" ref="N3028">INDEX($A$9:$F$1048576, $J3028, $K3028 )</f>
        <v>71162</v>
      </c>
      <c r="O3028" t="str" cm="1">
        <f t="array" ref="O3028">INDEX($B$9:$F$1048576, $J3028, $K3028 )</f>
        <v>뉴스타해피제4차(유)1</v>
      </c>
      <c r="P3028" t="str" cm="1">
        <f t="array" ref="P3028">IF( $L3028, TRIM(_xll.IMDP("IR", $G$5&amp;$N3028, $G$6)), "" )</f>
        <v/>
      </c>
      <c r="Q3028" t="b" cm="1">
        <f t="array" ref="Q3028">IF(
    $U$1=1, AND($P3028&lt;&gt;"", $P3028&lt;&gt;"...", $P3028&lt;&gt;"입력오류"),
    IF(
        $U$18=1, AND($P3028&lt;&gt;"", $P3028&lt;&gt;"...", $P3028&lt;&gt;"입력오류", ISNUMBER(FIND(INDEX($T$2:$T$7,$U$1),$P3028))),
        IF(
            $U$17="기타", AND($P3028&lt;&gt;"", $P3028&lt;&gt;"...", $P3028&lt;&gt;"입력오류", NOT(ISNUMBER(FIND($T$21:$T$34,$P3028)))),
            AND($P3028&lt;&gt;"", $P3028&lt;&gt;"...", $P3028&lt;&gt;"입력오류", $T$19=$P3028)
        )
    )
)</f>
        <v>0</v>
      </c>
    </row>
    <row r="3029" spans="1:17">
      <c r="A3029" t="s">
        <v>6394</v>
      </c>
      <c r="B3029" t="s">
        <v>6395</v>
      </c>
      <c r="I3029">
        <f t="shared" si="142"/>
        <v>3028</v>
      </c>
      <c r="J3029">
        <f t="shared" si="143"/>
        <v>3028</v>
      </c>
      <c r="K3029">
        <f t="shared" si="141"/>
        <v>1</v>
      </c>
      <c r="L3029" t="b">
        <f>COUNTIF($N$2:N3029, N3029)=1</f>
        <v>1</v>
      </c>
      <c r="M3029" s="37">
        <f>IF( $Q3029, MAX($M$1:M3028)+1, 0)</f>
        <v>0</v>
      </c>
      <c r="N3029" t="str" cm="1">
        <f t="array" ref="N3029">INDEX($A$9:$F$1048576, $J3029, $K3029 )</f>
        <v>71168</v>
      </c>
      <c r="O3029" t="str" cm="1">
        <f t="array" ref="O3029">INDEX($B$9:$F$1048576, $J3029, $K3029 )</f>
        <v>유플러스파이브지제71차(유)1-1</v>
      </c>
      <c r="P3029" t="str" cm="1">
        <f t="array" ref="P3029">IF( $L3029, TRIM(_xll.IMDP("IR", $G$5&amp;$N3029, $G$6)), "" )</f>
        <v/>
      </c>
      <c r="Q3029" t="b" cm="1">
        <f t="array" ref="Q3029">IF(
    $U$1=1, AND($P3029&lt;&gt;"", $P3029&lt;&gt;"...", $P3029&lt;&gt;"입력오류"),
    IF(
        $U$18=1, AND($P3029&lt;&gt;"", $P3029&lt;&gt;"...", $P3029&lt;&gt;"입력오류", ISNUMBER(FIND(INDEX($T$2:$T$7,$U$1),$P3029))),
        IF(
            $U$17="기타", AND($P3029&lt;&gt;"", $P3029&lt;&gt;"...", $P3029&lt;&gt;"입력오류", NOT(ISNUMBER(FIND($T$21:$T$34,$P3029)))),
            AND($P3029&lt;&gt;"", $P3029&lt;&gt;"...", $P3029&lt;&gt;"입력오류", $T$19=$P3029)
        )
    )
)</f>
        <v>0</v>
      </c>
    </row>
    <row r="3030" spans="1:17">
      <c r="A3030" t="s">
        <v>6396</v>
      </c>
      <c r="B3030" t="s">
        <v>6397</v>
      </c>
      <c r="I3030">
        <f t="shared" si="142"/>
        <v>3029</v>
      </c>
      <c r="J3030">
        <f t="shared" si="143"/>
        <v>3029</v>
      </c>
      <c r="K3030">
        <f t="shared" si="141"/>
        <v>1</v>
      </c>
      <c r="L3030" t="b">
        <f>COUNTIF($N$2:N3030, N3030)=1</f>
        <v>1</v>
      </c>
      <c r="M3030" s="37">
        <f>IF( $Q3030, MAX($M$1:M3029)+1, 0)</f>
        <v>0</v>
      </c>
      <c r="N3030" t="str" cm="1">
        <f t="array" ref="N3030">INDEX($A$9:$F$1048576, $J3030, $K3030 )</f>
        <v>71169</v>
      </c>
      <c r="O3030" t="str" cm="1">
        <f t="array" ref="O3030">INDEX($B$9:$F$1048576, $J3030, $K3030 )</f>
        <v>유플러스파이브지제71차(유)1-2</v>
      </c>
      <c r="P3030" t="str" cm="1">
        <f t="array" ref="P3030">IF( $L3030, TRIM(_xll.IMDP("IR", $G$5&amp;$N3030, $G$6)), "" )</f>
        <v/>
      </c>
      <c r="Q3030" t="b" cm="1">
        <f t="array" ref="Q3030">IF(
    $U$1=1, AND($P3030&lt;&gt;"", $P3030&lt;&gt;"...", $P3030&lt;&gt;"입력오류"),
    IF(
        $U$18=1, AND($P3030&lt;&gt;"", $P3030&lt;&gt;"...", $P3030&lt;&gt;"입력오류", ISNUMBER(FIND(INDEX($T$2:$T$7,$U$1),$P3030))),
        IF(
            $U$17="기타", AND($P3030&lt;&gt;"", $P3030&lt;&gt;"...", $P3030&lt;&gt;"입력오류", NOT(ISNUMBER(FIND($T$21:$T$34,$P3030)))),
            AND($P3030&lt;&gt;"", $P3030&lt;&gt;"...", $P3030&lt;&gt;"입력오류", $T$19=$P3030)
        )
    )
)</f>
        <v>0</v>
      </c>
    </row>
    <row r="3031" spans="1:17">
      <c r="A3031" t="s">
        <v>6398</v>
      </c>
      <c r="B3031" t="s">
        <v>6399</v>
      </c>
      <c r="I3031">
        <f t="shared" si="142"/>
        <v>3030</v>
      </c>
      <c r="J3031">
        <f t="shared" si="143"/>
        <v>3030</v>
      </c>
      <c r="K3031">
        <f t="shared" si="141"/>
        <v>1</v>
      </c>
      <c r="L3031" t="b">
        <f>COUNTIF($N$2:N3031, N3031)=1</f>
        <v>1</v>
      </c>
      <c r="M3031" s="37">
        <f>IF( $Q3031, MAX($M$1:M3030)+1, 0)</f>
        <v>0</v>
      </c>
      <c r="N3031" t="str" cm="1">
        <f t="array" ref="N3031">INDEX($A$9:$F$1048576, $J3031, $K3031 )</f>
        <v>71170</v>
      </c>
      <c r="O3031" t="str" cm="1">
        <f t="array" ref="O3031">INDEX($B$9:$F$1048576, $J3031, $K3031 )</f>
        <v>유플러스파이브지제71차(유)1-3</v>
      </c>
      <c r="P3031" t="str" cm="1">
        <f t="array" ref="P3031">IF( $L3031, TRIM(_xll.IMDP("IR", $G$5&amp;$N3031, $G$6)), "" )</f>
        <v/>
      </c>
      <c r="Q3031" t="b" cm="1">
        <f t="array" ref="Q3031">IF(
    $U$1=1, AND($P3031&lt;&gt;"", $P3031&lt;&gt;"...", $P3031&lt;&gt;"입력오류"),
    IF(
        $U$18=1, AND($P3031&lt;&gt;"", $P3031&lt;&gt;"...", $P3031&lt;&gt;"입력오류", ISNUMBER(FIND(INDEX($T$2:$T$7,$U$1),$P3031))),
        IF(
            $U$17="기타", AND($P3031&lt;&gt;"", $P3031&lt;&gt;"...", $P3031&lt;&gt;"입력오류", NOT(ISNUMBER(FIND($T$21:$T$34,$P3031)))),
            AND($P3031&lt;&gt;"", $P3031&lt;&gt;"...", $P3031&lt;&gt;"입력오류", $T$19=$P3031)
        )
    )
)</f>
        <v>0</v>
      </c>
    </row>
    <row r="3032" spans="1:17">
      <c r="A3032" t="s">
        <v>6400</v>
      </c>
      <c r="B3032" t="s">
        <v>6401</v>
      </c>
      <c r="I3032">
        <f t="shared" si="142"/>
        <v>3031</v>
      </c>
      <c r="J3032">
        <f t="shared" si="143"/>
        <v>3031</v>
      </c>
      <c r="K3032">
        <f t="shared" si="141"/>
        <v>1</v>
      </c>
      <c r="L3032" t="b">
        <f>COUNTIF($N$2:N3032, N3032)=1</f>
        <v>1</v>
      </c>
      <c r="M3032" s="37">
        <f>IF( $Q3032, MAX($M$1:M3031)+1, 0)</f>
        <v>0</v>
      </c>
      <c r="N3032" t="str" cm="1">
        <f t="array" ref="N3032">INDEX($A$9:$F$1048576, $J3032, $K3032 )</f>
        <v>71171</v>
      </c>
      <c r="O3032" t="str" cm="1">
        <f t="array" ref="O3032">INDEX($B$9:$F$1048576, $J3032, $K3032 )</f>
        <v>유플러스파이브지제71차(유)1-4</v>
      </c>
      <c r="P3032" t="str" cm="1">
        <f t="array" ref="P3032">IF( $L3032, TRIM(_xll.IMDP("IR", $G$5&amp;$N3032, $G$6)), "" )</f>
        <v/>
      </c>
      <c r="Q3032" t="b" cm="1">
        <f t="array" ref="Q3032">IF(
    $U$1=1, AND($P3032&lt;&gt;"", $P3032&lt;&gt;"...", $P3032&lt;&gt;"입력오류"),
    IF(
        $U$18=1, AND($P3032&lt;&gt;"", $P3032&lt;&gt;"...", $P3032&lt;&gt;"입력오류", ISNUMBER(FIND(INDEX($T$2:$T$7,$U$1),$P3032))),
        IF(
            $U$17="기타", AND($P3032&lt;&gt;"", $P3032&lt;&gt;"...", $P3032&lt;&gt;"입력오류", NOT(ISNUMBER(FIND($T$21:$T$34,$P3032)))),
            AND($P3032&lt;&gt;"", $P3032&lt;&gt;"...", $P3032&lt;&gt;"입력오류", $T$19=$P3032)
        )
    )
)</f>
        <v>0</v>
      </c>
    </row>
    <row r="3033" spans="1:17">
      <c r="A3033" t="s">
        <v>6402</v>
      </c>
      <c r="B3033" t="s">
        <v>6403</v>
      </c>
      <c r="I3033">
        <f t="shared" si="142"/>
        <v>3032</v>
      </c>
      <c r="J3033">
        <f t="shared" si="143"/>
        <v>3032</v>
      </c>
      <c r="K3033">
        <f t="shared" si="141"/>
        <v>1</v>
      </c>
      <c r="L3033" t="b">
        <f>COUNTIF($N$2:N3033, N3033)=1</f>
        <v>1</v>
      </c>
      <c r="M3033" s="37">
        <f>IF( $Q3033, MAX($M$1:M3032)+1, 0)</f>
        <v>0</v>
      </c>
      <c r="N3033" t="str" cm="1">
        <f t="array" ref="N3033">INDEX($A$9:$F$1048576, $J3033, $K3033 )</f>
        <v>71172</v>
      </c>
      <c r="O3033" t="str" cm="1">
        <f t="array" ref="O3033">INDEX($B$9:$F$1048576, $J3033, $K3033 )</f>
        <v>유플러스파이브지제71차(유)1-5</v>
      </c>
      <c r="P3033" t="str" cm="1">
        <f t="array" ref="P3033">IF( $L3033, TRIM(_xll.IMDP("IR", $G$5&amp;$N3033, $G$6)), "" )</f>
        <v/>
      </c>
      <c r="Q3033" t="b" cm="1">
        <f t="array" ref="Q3033">IF(
    $U$1=1, AND($P3033&lt;&gt;"", $P3033&lt;&gt;"...", $P3033&lt;&gt;"입력오류"),
    IF(
        $U$18=1, AND($P3033&lt;&gt;"", $P3033&lt;&gt;"...", $P3033&lt;&gt;"입력오류", ISNUMBER(FIND(INDEX($T$2:$T$7,$U$1),$P3033))),
        IF(
            $U$17="기타", AND($P3033&lt;&gt;"", $P3033&lt;&gt;"...", $P3033&lt;&gt;"입력오류", NOT(ISNUMBER(FIND($T$21:$T$34,$P3033)))),
            AND($P3033&lt;&gt;"", $P3033&lt;&gt;"...", $P3033&lt;&gt;"입력오류", $T$19=$P3033)
        )
    )
)</f>
        <v>0</v>
      </c>
    </row>
    <row r="3034" spans="1:17">
      <c r="A3034" t="s">
        <v>6404</v>
      </c>
      <c r="B3034" t="s">
        <v>6405</v>
      </c>
      <c r="I3034">
        <f t="shared" si="142"/>
        <v>3033</v>
      </c>
      <c r="J3034">
        <f t="shared" si="143"/>
        <v>3033</v>
      </c>
      <c r="K3034">
        <f t="shared" si="141"/>
        <v>1</v>
      </c>
      <c r="L3034" t="b">
        <f>COUNTIF($N$2:N3034, N3034)=1</f>
        <v>1</v>
      </c>
      <c r="M3034" s="37">
        <f>IF( $Q3034, MAX($M$1:M3033)+1, 0)</f>
        <v>0</v>
      </c>
      <c r="N3034" t="str" cm="1">
        <f t="array" ref="N3034">INDEX($A$9:$F$1048576, $J3034, $K3034 )</f>
        <v>71173</v>
      </c>
      <c r="O3034" t="str" cm="1">
        <f t="array" ref="O3034">INDEX($B$9:$F$1048576, $J3034, $K3034 )</f>
        <v>유플러스파이브지제71차(유)1-6</v>
      </c>
      <c r="P3034" t="str" cm="1">
        <f t="array" ref="P3034">IF( $L3034, TRIM(_xll.IMDP("IR", $G$5&amp;$N3034, $G$6)), "" )</f>
        <v/>
      </c>
      <c r="Q3034" t="b" cm="1">
        <f t="array" ref="Q3034">IF(
    $U$1=1, AND($P3034&lt;&gt;"", $P3034&lt;&gt;"...", $P3034&lt;&gt;"입력오류"),
    IF(
        $U$18=1, AND($P3034&lt;&gt;"", $P3034&lt;&gt;"...", $P3034&lt;&gt;"입력오류", ISNUMBER(FIND(INDEX($T$2:$T$7,$U$1),$P3034))),
        IF(
            $U$17="기타", AND($P3034&lt;&gt;"", $P3034&lt;&gt;"...", $P3034&lt;&gt;"입력오류", NOT(ISNUMBER(FIND($T$21:$T$34,$P3034)))),
            AND($P3034&lt;&gt;"", $P3034&lt;&gt;"...", $P3034&lt;&gt;"입력오류", $T$19=$P3034)
        )
    )
)</f>
        <v>0</v>
      </c>
    </row>
    <row r="3035" spans="1:17">
      <c r="A3035" t="s">
        <v>6406</v>
      </c>
      <c r="B3035" t="s">
        <v>6407</v>
      </c>
      <c r="I3035">
        <f t="shared" si="142"/>
        <v>3034</v>
      </c>
      <c r="J3035">
        <f t="shared" si="143"/>
        <v>3034</v>
      </c>
      <c r="K3035">
        <f t="shared" si="141"/>
        <v>1</v>
      </c>
      <c r="L3035" t="b">
        <f>COUNTIF($N$2:N3035, N3035)=1</f>
        <v>1</v>
      </c>
      <c r="M3035" s="37">
        <f>IF( $Q3035, MAX($M$1:M3034)+1, 0)</f>
        <v>0</v>
      </c>
      <c r="N3035" t="str" cm="1">
        <f t="array" ref="N3035">INDEX($A$9:$F$1048576, $J3035, $K3035 )</f>
        <v>71174</v>
      </c>
      <c r="O3035" t="str" cm="1">
        <f t="array" ref="O3035">INDEX($B$9:$F$1048576, $J3035, $K3035 )</f>
        <v>유플러스파이브지제71차(유)1-7</v>
      </c>
      <c r="P3035" t="str" cm="1">
        <f t="array" ref="P3035">IF( $L3035, TRIM(_xll.IMDP("IR", $G$5&amp;$N3035, $G$6)), "" )</f>
        <v/>
      </c>
      <c r="Q3035" t="b" cm="1">
        <f t="array" ref="Q3035">IF(
    $U$1=1, AND($P3035&lt;&gt;"", $P3035&lt;&gt;"...", $P3035&lt;&gt;"입력오류"),
    IF(
        $U$18=1, AND($P3035&lt;&gt;"", $P3035&lt;&gt;"...", $P3035&lt;&gt;"입력오류", ISNUMBER(FIND(INDEX($T$2:$T$7,$U$1),$P3035))),
        IF(
            $U$17="기타", AND($P3035&lt;&gt;"", $P3035&lt;&gt;"...", $P3035&lt;&gt;"입력오류", NOT(ISNUMBER(FIND($T$21:$T$34,$P3035)))),
            AND($P3035&lt;&gt;"", $P3035&lt;&gt;"...", $P3035&lt;&gt;"입력오류", $T$19=$P3035)
        )
    )
)</f>
        <v>0</v>
      </c>
    </row>
    <row r="3036" spans="1:17">
      <c r="A3036" t="s">
        <v>6408</v>
      </c>
      <c r="B3036" t="s">
        <v>6409</v>
      </c>
      <c r="I3036">
        <f t="shared" si="142"/>
        <v>3035</v>
      </c>
      <c r="J3036">
        <f t="shared" si="143"/>
        <v>3035</v>
      </c>
      <c r="K3036">
        <f t="shared" si="141"/>
        <v>1</v>
      </c>
      <c r="L3036" t="b">
        <f>COUNTIF($N$2:N3036, N3036)=1</f>
        <v>1</v>
      </c>
      <c r="M3036" s="37">
        <f>IF( $Q3036, MAX($M$1:M3035)+1, 0)</f>
        <v>0</v>
      </c>
      <c r="N3036" t="str" cm="1">
        <f t="array" ref="N3036">INDEX($A$9:$F$1048576, $J3036, $K3036 )</f>
        <v>71175</v>
      </c>
      <c r="O3036" t="str" cm="1">
        <f t="array" ref="O3036">INDEX($B$9:$F$1048576, $J3036, $K3036 )</f>
        <v>유플러스파이브지제71차(유)1-8</v>
      </c>
      <c r="P3036" t="str" cm="1">
        <f t="array" ref="P3036">IF( $L3036, TRIM(_xll.IMDP("IR", $G$5&amp;$N3036, $G$6)), "" )</f>
        <v/>
      </c>
      <c r="Q3036" t="b" cm="1">
        <f t="array" ref="Q3036">IF(
    $U$1=1, AND($P3036&lt;&gt;"", $P3036&lt;&gt;"...", $P3036&lt;&gt;"입력오류"),
    IF(
        $U$18=1, AND($P3036&lt;&gt;"", $P3036&lt;&gt;"...", $P3036&lt;&gt;"입력오류", ISNUMBER(FIND(INDEX($T$2:$T$7,$U$1),$P3036))),
        IF(
            $U$17="기타", AND($P3036&lt;&gt;"", $P3036&lt;&gt;"...", $P3036&lt;&gt;"입력오류", NOT(ISNUMBER(FIND($T$21:$T$34,$P3036)))),
            AND($P3036&lt;&gt;"", $P3036&lt;&gt;"...", $P3036&lt;&gt;"입력오류", $T$19=$P3036)
        )
    )
)</f>
        <v>0</v>
      </c>
    </row>
    <row r="3037" spans="1:17">
      <c r="A3037" t="s">
        <v>6410</v>
      </c>
      <c r="B3037" t="s">
        <v>6411</v>
      </c>
      <c r="I3037">
        <f t="shared" si="142"/>
        <v>3036</v>
      </c>
      <c r="J3037">
        <f t="shared" si="143"/>
        <v>3036</v>
      </c>
      <c r="K3037">
        <f t="shared" si="141"/>
        <v>1</v>
      </c>
      <c r="L3037" t="b">
        <f>COUNTIF($N$2:N3037, N3037)=1</f>
        <v>1</v>
      </c>
      <c r="M3037" s="37">
        <f>IF( $Q3037, MAX($M$1:M3036)+1, 0)</f>
        <v>0</v>
      </c>
      <c r="N3037" t="str" cm="1">
        <f t="array" ref="N3037">INDEX($A$9:$F$1048576, $J3037, $K3037 )</f>
        <v>71176</v>
      </c>
      <c r="O3037" t="str" cm="1">
        <f t="array" ref="O3037">INDEX($B$9:$F$1048576, $J3037, $K3037 )</f>
        <v>유플러스파이브지제71차(유)1-9</v>
      </c>
      <c r="P3037" t="str" cm="1">
        <f t="array" ref="P3037">IF( $L3037, TRIM(_xll.IMDP("IR", $G$5&amp;$N3037, $G$6)), "" )</f>
        <v/>
      </c>
      <c r="Q3037" t="b" cm="1">
        <f t="array" ref="Q3037">IF(
    $U$1=1, AND($P3037&lt;&gt;"", $P3037&lt;&gt;"...", $P3037&lt;&gt;"입력오류"),
    IF(
        $U$18=1, AND($P3037&lt;&gt;"", $P3037&lt;&gt;"...", $P3037&lt;&gt;"입력오류", ISNUMBER(FIND(INDEX($T$2:$T$7,$U$1),$P3037))),
        IF(
            $U$17="기타", AND($P3037&lt;&gt;"", $P3037&lt;&gt;"...", $P3037&lt;&gt;"입력오류", NOT(ISNUMBER(FIND($T$21:$T$34,$P3037)))),
            AND($P3037&lt;&gt;"", $P3037&lt;&gt;"...", $P3037&lt;&gt;"입력오류", $T$19=$P3037)
        )
    )
)</f>
        <v>0</v>
      </c>
    </row>
    <row r="3038" spans="1:17">
      <c r="A3038" t="s">
        <v>6412</v>
      </c>
      <c r="B3038" t="s">
        <v>6413</v>
      </c>
      <c r="I3038">
        <f t="shared" si="142"/>
        <v>3037</v>
      </c>
      <c r="J3038">
        <f t="shared" si="143"/>
        <v>3037</v>
      </c>
      <c r="K3038">
        <f t="shared" si="141"/>
        <v>1</v>
      </c>
      <c r="L3038" t="b">
        <f>COUNTIF($N$2:N3038, N3038)=1</f>
        <v>1</v>
      </c>
      <c r="M3038" s="37">
        <f>IF( $Q3038, MAX($M$1:M3037)+1, 0)</f>
        <v>0</v>
      </c>
      <c r="N3038" t="str" cm="1">
        <f t="array" ref="N3038">INDEX($A$9:$F$1048576, $J3038, $K3038 )</f>
        <v>71177</v>
      </c>
      <c r="O3038" t="str" cm="1">
        <f t="array" ref="O3038">INDEX($B$9:$F$1048576, $J3038, $K3038 )</f>
        <v>유플러스파이브지제71차(유)1-10</v>
      </c>
      <c r="P3038" t="str" cm="1">
        <f t="array" ref="P3038">IF( $L3038, TRIM(_xll.IMDP("IR", $G$5&amp;$N3038, $G$6)), "" )</f>
        <v/>
      </c>
      <c r="Q3038" t="b" cm="1">
        <f t="array" ref="Q3038">IF(
    $U$1=1, AND($P3038&lt;&gt;"", $P3038&lt;&gt;"...", $P3038&lt;&gt;"입력오류"),
    IF(
        $U$18=1, AND($P3038&lt;&gt;"", $P3038&lt;&gt;"...", $P3038&lt;&gt;"입력오류", ISNUMBER(FIND(INDEX($T$2:$T$7,$U$1),$P3038))),
        IF(
            $U$17="기타", AND($P3038&lt;&gt;"", $P3038&lt;&gt;"...", $P3038&lt;&gt;"입력오류", NOT(ISNUMBER(FIND($T$21:$T$34,$P3038)))),
            AND($P3038&lt;&gt;"", $P3038&lt;&gt;"...", $P3038&lt;&gt;"입력오류", $T$19=$P3038)
        )
    )
)</f>
        <v>0</v>
      </c>
    </row>
    <row r="3039" spans="1:17">
      <c r="A3039" t="s">
        <v>6414</v>
      </c>
      <c r="B3039" t="s">
        <v>6415</v>
      </c>
      <c r="I3039">
        <f t="shared" si="142"/>
        <v>3038</v>
      </c>
      <c r="J3039">
        <f t="shared" si="143"/>
        <v>3038</v>
      </c>
      <c r="K3039">
        <f t="shared" si="141"/>
        <v>1</v>
      </c>
      <c r="L3039" t="b">
        <f>COUNTIF($N$2:N3039, N3039)=1</f>
        <v>1</v>
      </c>
      <c r="M3039" s="37">
        <f>IF( $Q3039, MAX($M$1:M3038)+1, 0)</f>
        <v>0</v>
      </c>
      <c r="N3039" t="str" cm="1">
        <f t="array" ref="N3039">INDEX($A$9:$F$1048576, $J3039, $K3039 )</f>
        <v>71178</v>
      </c>
      <c r="O3039" t="str" cm="1">
        <f t="array" ref="O3039">INDEX($B$9:$F$1048576, $J3039, $K3039 )</f>
        <v>유플러스파이브지제71차(유)1-11</v>
      </c>
      <c r="P3039" t="str" cm="1">
        <f t="array" ref="P3039">IF( $L3039, TRIM(_xll.IMDP("IR", $G$5&amp;$N3039, $G$6)), "" )</f>
        <v/>
      </c>
      <c r="Q3039" t="b" cm="1">
        <f t="array" ref="Q3039">IF(
    $U$1=1, AND($P3039&lt;&gt;"", $P3039&lt;&gt;"...", $P3039&lt;&gt;"입력오류"),
    IF(
        $U$18=1, AND($P3039&lt;&gt;"", $P3039&lt;&gt;"...", $P3039&lt;&gt;"입력오류", ISNUMBER(FIND(INDEX($T$2:$T$7,$U$1),$P3039))),
        IF(
            $U$17="기타", AND($P3039&lt;&gt;"", $P3039&lt;&gt;"...", $P3039&lt;&gt;"입력오류", NOT(ISNUMBER(FIND($T$21:$T$34,$P3039)))),
            AND($P3039&lt;&gt;"", $P3039&lt;&gt;"...", $P3039&lt;&gt;"입력오류", $T$19=$P3039)
        )
    )
)</f>
        <v>0</v>
      </c>
    </row>
    <row r="3040" spans="1:17">
      <c r="A3040" t="s">
        <v>6416</v>
      </c>
      <c r="B3040" t="s">
        <v>6417</v>
      </c>
      <c r="I3040">
        <f t="shared" si="142"/>
        <v>3039</v>
      </c>
      <c r="J3040">
        <f t="shared" si="143"/>
        <v>3039</v>
      </c>
      <c r="K3040">
        <f t="shared" si="141"/>
        <v>1</v>
      </c>
      <c r="L3040" t="b">
        <f>COUNTIF($N$2:N3040, N3040)=1</f>
        <v>1</v>
      </c>
      <c r="M3040" s="37">
        <f>IF( $Q3040, MAX($M$1:M3039)+1, 0)</f>
        <v>0</v>
      </c>
      <c r="N3040" t="str" cm="1">
        <f t="array" ref="N3040">INDEX($A$9:$F$1048576, $J3040, $K3040 )</f>
        <v>71179</v>
      </c>
      <c r="O3040" t="str" cm="1">
        <f t="array" ref="O3040">INDEX($B$9:$F$1048576, $J3040, $K3040 )</f>
        <v>유플러스파이브지제71차(유)1-12</v>
      </c>
      <c r="P3040" t="str" cm="1">
        <f t="array" ref="P3040">IF( $L3040, TRIM(_xll.IMDP("IR", $G$5&amp;$N3040, $G$6)), "" )</f>
        <v/>
      </c>
      <c r="Q3040" t="b" cm="1">
        <f t="array" ref="Q3040">IF(
    $U$1=1, AND($P3040&lt;&gt;"", $P3040&lt;&gt;"...", $P3040&lt;&gt;"입력오류"),
    IF(
        $U$18=1, AND($P3040&lt;&gt;"", $P3040&lt;&gt;"...", $P3040&lt;&gt;"입력오류", ISNUMBER(FIND(INDEX($T$2:$T$7,$U$1),$P3040))),
        IF(
            $U$17="기타", AND($P3040&lt;&gt;"", $P3040&lt;&gt;"...", $P3040&lt;&gt;"입력오류", NOT(ISNUMBER(FIND($T$21:$T$34,$P3040)))),
            AND($P3040&lt;&gt;"", $P3040&lt;&gt;"...", $P3040&lt;&gt;"입력오류", $T$19=$P3040)
        )
    )
)</f>
        <v>0</v>
      </c>
    </row>
    <row r="3041" spans="1:17">
      <c r="A3041" t="s">
        <v>6418</v>
      </c>
      <c r="B3041" t="s">
        <v>6419</v>
      </c>
      <c r="I3041">
        <f t="shared" si="142"/>
        <v>3040</v>
      </c>
      <c r="J3041">
        <f t="shared" si="143"/>
        <v>3040</v>
      </c>
      <c r="K3041">
        <f t="shared" si="141"/>
        <v>1</v>
      </c>
      <c r="L3041" t="b">
        <f>COUNTIF($N$2:N3041, N3041)=1</f>
        <v>1</v>
      </c>
      <c r="M3041" s="37">
        <f>IF( $Q3041, MAX($M$1:M3040)+1, 0)</f>
        <v>0</v>
      </c>
      <c r="N3041" t="str" cm="1">
        <f t="array" ref="N3041">INDEX($A$9:$F$1048576, $J3041, $K3041 )</f>
        <v>71180</v>
      </c>
      <c r="O3041" t="str" cm="1">
        <f t="array" ref="O3041">INDEX($B$9:$F$1048576, $J3041, $K3041 )</f>
        <v>유플러스파이브지제71차(유)1-13</v>
      </c>
      <c r="P3041" t="str" cm="1">
        <f t="array" ref="P3041">IF( $L3041, TRIM(_xll.IMDP("IR", $G$5&amp;$N3041, $G$6)), "" )</f>
        <v/>
      </c>
      <c r="Q3041" t="b" cm="1">
        <f t="array" ref="Q3041">IF(
    $U$1=1, AND($P3041&lt;&gt;"", $P3041&lt;&gt;"...", $P3041&lt;&gt;"입력오류"),
    IF(
        $U$18=1, AND($P3041&lt;&gt;"", $P3041&lt;&gt;"...", $P3041&lt;&gt;"입력오류", ISNUMBER(FIND(INDEX($T$2:$T$7,$U$1),$P3041))),
        IF(
            $U$17="기타", AND($P3041&lt;&gt;"", $P3041&lt;&gt;"...", $P3041&lt;&gt;"입력오류", NOT(ISNUMBER(FIND($T$21:$T$34,$P3041)))),
            AND($P3041&lt;&gt;"", $P3041&lt;&gt;"...", $P3041&lt;&gt;"입력오류", $T$19=$P3041)
        )
    )
)</f>
        <v>0</v>
      </c>
    </row>
    <row r="3042" spans="1:17">
      <c r="A3042" t="s">
        <v>6420</v>
      </c>
      <c r="B3042" t="s">
        <v>6421</v>
      </c>
      <c r="I3042">
        <f t="shared" si="142"/>
        <v>3041</v>
      </c>
      <c r="J3042">
        <f t="shared" si="143"/>
        <v>3041</v>
      </c>
      <c r="K3042">
        <f t="shared" si="141"/>
        <v>1</v>
      </c>
      <c r="L3042" t="b">
        <f>COUNTIF($N$2:N3042, N3042)=1</f>
        <v>1</v>
      </c>
      <c r="M3042" s="37">
        <f>IF( $Q3042, MAX($M$1:M3041)+1, 0)</f>
        <v>0</v>
      </c>
      <c r="N3042" t="str" cm="1">
        <f t="array" ref="N3042">INDEX($A$9:$F$1048576, $J3042, $K3042 )</f>
        <v>71181</v>
      </c>
      <c r="O3042" t="str" cm="1">
        <f t="array" ref="O3042">INDEX($B$9:$F$1048576, $J3042, $K3042 )</f>
        <v>유플러스파이브지제71차(유)1-14</v>
      </c>
      <c r="P3042" t="str" cm="1">
        <f t="array" ref="P3042">IF( $L3042, TRIM(_xll.IMDP("IR", $G$5&amp;$N3042, $G$6)), "" )</f>
        <v/>
      </c>
      <c r="Q3042" t="b" cm="1">
        <f t="array" ref="Q3042">IF(
    $U$1=1, AND($P3042&lt;&gt;"", $P3042&lt;&gt;"...", $P3042&lt;&gt;"입력오류"),
    IF(
        $U$18=1, AND($P3042&lt;&gt;"", $P3042&lt;&gt;"...", $P3042&lt;&gt;"입력오류", ISNUMBER(FIND(INDEX($T$2:$T$7,$U$1),$P3042))),
        IF(
            $U$17="기타", AND($P3042&lt;&gt;"", $P3042&lt;&gt;"...", $P3042&lt;&gt;"입력오류", NOT(ISNUMBER(FIND($T$21:$T$34,$P3042)))),
            AND($P3042&lt;&gt;"", $P3042&lt;&gt;"...", $P3042&lt;&gt;"입력오류", $T$19=$P3042)
        )
    )
)</f>
        <v>0</v>
      </c>
    </row>
    <row r="3043" spans="1:17">
      <c r="A3043" t="s">
        <v>6422</v>
      </c>
      <c r="B3043" t="s">
        <v>6423</v>
      </c>
      <c r="I3043">
        <f t="shared" si="142"/>
        <v>3042</v>
      </c>
      <c r="J3043">
        <f t="shared" si="143"/>
        <v>3042</v>
      </c>
      <c r="K3043">
        <f t="shared" si="141"/>
        <v>1</v>
      </c>
      <c r="L3043" t="b">
        <f>COUNTIF($N$2:N3043, N3043)=1</f>
        <v>1</v>
      </c>
      <c r="M3043" s="37">
        <f>IF( $Q3043, MAX($M$1:M3042)+1, 0)</f>
        <v>0</v>
      </c>
      <c r="N3043" t="str" cm="1">
        <f t="array" ref="N3043">INDEX($A$9:$F$1048576, $J3043, $K3043 )</f>
        <v>71182</v>
      </c>
      <c r="O3043" t="str" cm="1">
        <f t="array" ref="O3043">INDEX($B$9:$F$1048576, $J3043, $K3043 )</f>
        <v>유플러스파이브지제71차(유)1-15</v>
      </c>
      <c r="P3043" t="str" cm="1">
        <f t="array" ref="P3043">IF( $L3043, TRIM(_xll.IMDP("IR", $G$5&amp;$N3043, $G$6)), "" )</f>
        <v/>
      </c>
      <c r="Q3043" t="b" cm="1">
        <f t="array" ref="Q3043">IF(
    $U$1=1, AND($P3043&lt;&gt;"", $P3043&lt;&gt;"...", $P3043&lt;&gt;"입력오류"),
    IF(
        $U$18=1, AND($P3043&lt;&gt;"", $P3043&lt;&gt;"...", $P3043&lt;&gt;"입력오류", ISNUMBER(FIND(INDEX($T$2:$T$7,$U$1),$P3043))),
        IF(
            $U$17="기타", AND($P3043&lt;&gt;"", $P3043&lt;&gt;"...", $P3043&lt;&gt;"입력오류", NOT(ISNUMBER(FIND($T$21:$T$34,$P3043)))),
            AND($P3043&lt;&gt;"", $P3043&lt;&gt;"...", $P3043&lt;&gt;"입력오류", $T$19=$P3043)
        )
    )
)</f>
        <v>0</v>
      </c>
    </row>
    <row r="3044" spans="1:17">
      <c r="A3044" t="s">
        <v>6424</v>
      </c>
      <c r="B3044" t="s">
        <v>6425</v>
      </c>
      <c r="I3044">
        <f t="shared" si="142"/>
        <v>3043</v>
      </c>
      <c r="J3044">
        <f t="shared" si="143"/>
        <v>3043</v>
      </c>
      <c r="K3044">
        <f t="shared" si="141"/>
        <v>1</v>
      </c>
      <c r="L3044" t="b">
        <f>COUNTIF($N$2:N3044, N3044)=1</f>
        <v>1</v>
      </c>
      <c r="M3044" s="37">
        <f>IF( $Q3044, MAX($M$1:M3043)+1, 0)</f>
        <v>0</v>
      </c>
      <c r="N3044" t="str" cm="1">
        <f t="array" ref="N3044">INDEX($A$9:$F$1048576, $J3044, $K3044 )</f>
        <v>71183</v>
      </c>
      <c r="O3044" t="str" cm="1">
        <f t="array" ref="O3044">INDEX($B$9:$F$1048576, $J3044, $K3044 )</f>
        <v>유플러스파이브지제71차(유)1-16</v>
      </c>
      <c r="P3044" t="str" cm="1">
        <f t="array" ref="P3044">IF( $L3044, TRIM(_xll.IMDP("IR", $G$5&amp;$N3044, $G$6)), "" )</f>
        <v/>
      </c>
      <c r="Q3044" t="b" cm="1">
        <f t="array" ref="Q3044">IF(
    $U$1=1, AND($P3044&lt;&gt;"", $P3044&lt;&gt;"...", $P3044&lt;&gt;"입력오류"),
    IF(
        $U$18=1, AND($P3044&lt;&gt;"", $P3044&lt;&gt;"...", $P3044&lt;&gt;"입력오류", ISNUMBER(FIND(INDEX($T$2:$T$7,$U$1),$P3044))),
        IF(
            $U$17="기타", AND($P3044&lt;&gt;"", $P3044&lt;&gt;"...", $P3044&lt;&gt;"입력오류", NOT(ISNUMBER(FIND($T$21:$T$34,$P3044)))),
            AND($P3044&lt;&gt;"", $P3044&lt;&gt;"...", $P3044&lt;&gt;"입력오류", $T$19=$P3044)
        )
    )
)</f>
        <v>0</v>
      </c>
    </row>
    <row r="3045" spans="1:17">
      <c r="A3045" t="s">
        <v>6426</v>
      </c>
      <c r="B3045" t="s">
        <v>6427</v>
      </c>
      <c r="I3045">
        <f t="shared" si="142"/>
        <v>3044</v>
      </c>
      <c r="J3045">
        <f t="shared" si="143"/>
        <v>3044</v>
      </c>
      <c r="K3045">
        <f t="shared" si="141"/>
        <v>1</v>
      </c>
      <c r="L3045" t="b">
        <f>COUNTIF($N$2:N3045, N3045)=1</f>
        <v>1</v>
      </c>
      <c r="M3045" s="37">
        <f>IF( $Q3045, MAX($M$1:M3044)+1, 0)</f>
        <v>0</v>
      </c>
      <c r="N3045" t="str" cm="1">
        <f t="array" ref="N3045">INDEX($A$9:$F$1048576, $J3045, $K3045 )</f>
        <v>71184</v>
      </c>
      <c r="O3045" t="str" cm="1">
        <f t="array" ref="O3045">INDEX($B$9:$F$1048576, $J3045, $K3045 )</f>
        <v>유플러스파이브지제71차(유)1-17</v>
      </c>
      <c r="P3045" t="str" cm="1">
        <f t="array" ref="P3045">IF( $L3045, TRIM(_xll.IMDP("IR", $G$5&amp;$N3045, $G$6)), "" )</f>
        <v/>
      </c>
      <c r="Q3045" t="b" cm="1">
        <f t="array" ref="Q3045">IF(
    $U$1=1, AND($P3045&lt;&gt;"", $P3045&lt;&gt;"...", $P3045&lt;&gt;"입력오류"),
    IF(
        $U$18=1, AND($P3045&lt;&gt;"", $P3045&lt;&gt;"...", $P3045&lt;&gt;"입력오류", ISNUMBER(FIND(INDEX($T$2:$T$7,$U$1),$P3045))),
        IF(
            $U$17="기타", AND($P3045&lt;&gt;"", $P3045&lt;&gt;"...", $P3045&lt;&gt;"입력오류", NOT(ISNUMBER(FIND($T$21:$T$34,$P3045)))),
            AND($P3045&lt;&gt;"", $P3045&lt;&gt;"...", $P3045&lt;&gt;"입력오류", $T$19=$P3045)
        )
    )
)</f>
        <v>0</v>
      </c>
    </row>
    <row r="3046" spans="1:17">
      <c r="A3046" t="s">
        <v>6428</v>
      </c>
      <c r="B3046" t="s">
        <v>6429</v>
      </c>
      <c r="I3046">
        <f t="shared" si="142"/>
        <v>3045</v>
      </c>
      <c r="J3046">
        <f t="shared" si="143"/>
        <v>3045</v>
      </c>
      <c r="K3046">
        <f t="shared" si="141"/>
        <v>1</v>
      </c>
      <c r="L3046" t="b">
        <f>COUNTIF($N$2:N3046, N3046)=1</f>
        <v>1</v>
      </c>
      <c r="M3046" s="37">
        <f>IF( $Q3046, MAX($M$1:M3045)+1, 0)</f>
        <v>0</v>
      </c>
      <c r="N3046" t="str" cm="1">
        <f t="array" ref="N3046">INDEX($A$9:$F$1048576, $J3046, $K3046 )</f>
        <v>71185</v>
      </c>
      <c r="O3046" t="str" cm="1">
        <f t="array" ref="O3046">INDEX($B$9:$F$1048576, $J3046, $K3046 )</f>
        <v>유플러스파이브지제71차(유)1-18</v>
      </c>
      <c r="P3046" t="str" cm="1">
        <f t="array" ref="P3046">IF( $L3046, TRIM(_xll.IMDP("IR", $G$5&amp;$N3046, $G$6)), "" )</f>
        <v/>
      </c>
      <c r="Q3046" t="b" cm="1">
        <f t="array" ref="Q3046">IF(
    $U$1=1, AND($P3046&lt;&gt;"", $P3046&lt;&gt;"...", $P3046&lt;&gt;"입력오류"),
    IF(
        $U$18=1, AND($P3046&lt;&gt;"", $P3046&lt;&gt;"...", $P3046&lt;&gt;"입력오류", ISNUMBER(FIND(INDEX($T$2:$T$7,$U$1),$P3046))),
        IF(
            $U$17="기타", AND($P3046&lt;&gt;"", $P3046&lt;&gt;"...", $P3046&lt;&gt;"입력오류", NOT(ISNUMBER(FIND($T$21:$T$34,$P3046)))),
            AND($P3046&lt;&gt;"", $P3046&lt;&gt;"...", $P3046&lt;&gt;"입력오류", $T$19=$P3046)
        )
    )
)</f>
        <v>0</v>
      </c>
    </row>
    <row r="3047" spans="1:17">
      <c r="A3047" t="s">
        <v>6430</v>
      </c>
      <c r="B3047" t="s">
        <v>6431</v>
      </c>
      <c r="I3047">
        <f t="shared" si="142"/>
        <v>3046</v>
      </c>
      <c r="J3047">
        <f t="shared" si="143"/>
        <v>3046</v>
      </c>
      <c r="K3047">
        <f t="shared" si="141"/>
        <v>1</v>
      </c>
      <c r="L3047" t="b">
        <f>COUNTIF($N$2:N3047, N3047)=1</f>
        <v>1</v>
      </c>
      <c r="M3047" s="37">
        <f>IF( $Q3047, MAX($M$1:M3046)+1, 0)</f>
        <v>0</v>
      </c>
      <c r="N3047" t="str" cm="1">
        <f t="array" ref="N3047">INDEX($A$9:$F$1048576, $J3047, $K3047 )</f>
        <v>71186</v>
      </c>
      <c r="O3047" t="str" cm="1">
        <f t="array" ref="O3047">INDEX($B$9:$F$1048576, $J3047, $K3047 )</f>
        <v>유플러스파이브지제71차(유)1-19</v>
      </c>
      <c r="P3047" t="str" cm="1">
        <f t="array" ref="P3047">IF( $L3047, TRIM(_xll.IMDP("IR", $G$5&amp;$N3047, $G$6)), "" )</f>
        <v/>
      </c>
      <c r="Q3047" t="b" cm="1">
        <f t="array" ref="Q3047">IF(
    $U$1=1, AND($P3047&lt;&gt;"", $P3047&lt;&gt;"...", $P3047&lt;&gt;"입력오류"),
    IF(
        $U$18=1, AND($P3047&lt;&gt;"", $P3047&lt;&gt;"...", $P3047&lt;&gt;"입력오류", ISNUMBER(FIND(INDEX($T$2:$T$7,$U$1),$P3047))),
        IF(
            $U$17="기타", AND($P3047&lt;&gt;"", $P3047&lt;&gt;"...", $P3047&lt;&gt;"입력오류", NOT(ISNUMBER(FIND($T$21:$T$34,$P3047)))),
            AND($P3047&lt;&gt;"", $P3047&lt;&gt;"...", $P3047&lt;&gt;"입력오류", $T$19=$P3047)
        )
    )
)</f>
        <v>0</v>
      </c>
    </row>
    <row r="3048" spans="1:17">
      <c r="A3048" t="s">
        <v>6432</v>
      </c>
      <c r="B3048" t="s">
        <v>6433</v>
      </c>
      <c r="I3048">
        <f t="shared" si="142"/>
        <v>3047</v>
      </c>
      <c r="J3048">
        <f t="shared" si="143"/>
        <v>3047</v>
      </c>
      <c r="K3048">
        <f t="shared" si="141"/>
        <v>1</v>
      </c>
      <c r="L3048" t="b">
        <f>COUNTIF($N$2:N3048, N3048)=1</f>
        <v>1</v>
      </c>
      <c r="M3048" s="37">
        <f>IF( $Q3048, MAX($M$1:M3047)+1, 0)</f>
        <v>0</v>
      </c>
      <c r="N3048" t="str" cm="1">
        <f t="array" ref="N3048">INDEX($A$9:$F$1048576, $J3048, $K3048 )</f>
        <v>71187</v>
      </c>
      <c r="O3048" t="str" cm="1">
        <f t="array" ref="O3048">INDEX($B$9:$F$1048576, $J3048, $K3048 )</f>
        <v>더블유비2309(유)1</v>
      </c>
      <c r="P3048" t="str" cm="1">
        <f t="array" ref="P3048">IF( $L3048, TRIM(_xll.IMDP("IR", $G$5&amp;$N3048, $G$6)), "" )</f>
        <v/>
      </c>
      <c r="Q3048" t="b" cm="1">
        <f t="array" ref="Q3048">IF(
    $U$1=1, AND($P3048&lt;&gt;"", $P3048&lt;&gt;"...", $P3048&lt;&gt;"입력오류"),
    IF(
        $U$18=1, AND($P3048&lt;&gt;"", $P3048&lt;&gt;"...", $P3048&lt;&gt;"입력오류", ISNUMBER(FIND(INDEX($T$2:$T$7,$U$1),$P3048))),
        IF(
            $U$17="기타", AND($P3048&lt;&gt;"", $P3048&lt;&gt;"...", $P3048&lt;&gt;"입력오류", NOT(ISNUMBER(FIND($T$21:$T$34,$P3048)))),
            AND($P3048&lt;&gt;"", $P3048&lt;&gt;"...", $P3048&lt;&gt;"입력오류", $T$19=$P3048)
        )
    )
)</f>
        <v>0</v>
      </c>
    </row>
    <row r="3049" spans="1:17">
      <c r="A3049" t="s">
        <v>6434</v>
      </c>
      <c r="B3049" t="s">
        <v>6435</v>
      </c>
      <c r="I3049">
        <f t="shared" si="142"/>
        <v>3048</v>
      </c>
      <c r="J3049">
        <f t="shared" si="143"/>
        <v>3048</v>
      </c>
      <c r="K3049">
        <f t="shared" si="141"/>
        <v>1</v>
      </c>
      <c r="L3049" t="b">
        <f>COUNTIF($N$2:N3049, N3049)=1</f>
        <v>1</v>
      </c>
      <c r="M3049" s="37">
        <f>IF( $Q3049, MAX($M$1:M3048)+1, 0)</f>
        <v>0</v>
      </c>
      <c r="N3049" t="str" cm="1">
        <f t="array" ref="N3049">INDEX($A$9:$F$1048576, $J3049, $K3049 )</f>
        <v>71188</v>
      </c>
      <c r="O3049" t="str" cm="1">
        <f t="array" ref="O3049">INDEX($B$9:$F$1048576, $J3049, $K3049 )</f>
        <v>메리츠오토제11차(유)1-1</v>
      </c>
      <c r="P3049" t="str" cm="1">
        <f t="array" ref="P3049">IF( $L3049, TRIM(_xll.IMDP("IR", $G$5&amp;$N3049, $G$6)), "" )</f>
        <v/>
      </c>
      <c r="Q3049" t="b" cm="1">
        <f t="array" ref="Q3049">IF(
    $U$1=1, AND($P3049&lt;&gt;"", $P3049&lt;&gt;"...", $P3049&lt;&gt;"입력오류"),
    IF(
        $U$18=1, AND($P3049&lt;&gt;"", $P3049&lt;&gt;"...", $P3049&lt;&gt;"입력오류", ISNUMBER(FIND(INDEX($T$2:$T$7,$U$1),$P3049))),
        IF(
            $U$17="기타", AND($P3049&lt;&gt;"", $P3049&lt;&gt;"...", $P3049&lt;&gt;"입력오류", NOT(ISNUMBER(FIND($T$21:$T$34,$P3049)))),
            AND($P3049&lt;&gt;"", $P3049&lt;&gt;"...", $P3049&lt;&gt;"입력오류", $T$19=$P3049)
        )
    )
)</f>
        <v>0</v>
      </c>
    </row>
    <row r="3050" spans="1:17">
      <c r="A3050" t="s">
        <v>6436</v>
      </c>
      <c r="B3050" t="s">
        <v>6437</v>
      </c>
      <c r="I3050">
        <f t="shared" si="142"/>
        <v>3049</v>
      </c>
      <c r="J3050">
        <f t="shared" si="143"/>
        <v>3049</v>
      </c>
      <c r="K3050">
        <f t="shared" si="141"/>
        <v>1</v>
      </c>
      <c r="L3050" t="b">
        <f>COUNTIF($N$2:N3050, N3050)=1</f>
        <v>1</v>
      </c>
      <c r="M3050" s="37">
        <f>IF( $Q3050, MAX($M$1:M3049)+1, 0)</f>
        <v>0</v>
      </c>
      <c r="N3050" t="str" cm="1">
        <f t="array" ref="N3050">INDEX($A$9:$F$1048576, $J3050, $K3050 )</f>
        <v>71189</v>
      </c>
      <c r="O3050" t="str" cm="1">
        <f t="array" ref="O3050">INDEX($B$9:$F$1048576, $J3050, $K3050 )</f>
        <v>메리츠오토제11차(유)1-2</v>
      </c>
      <c r="P3050" t="str" cm="1">
        <f t="array" ref="P3050">IF( $L3050, TRIM(_xll.IMDP("IR", $G$5&amp;$N3050, $G$6)), "" )</f>
        <v/>
      </c>
      <c r="Q3050" t="b" cm="1">
        <f t="array" ref="Q3050">IF(
    $U$1=1, AND($P3050&lt;&gt;"", $P3050&lt;&gt;"...", $P3050&lt;&gt;"입력오류"),
    IF(
        $U$18=1, AND($P3050&lt;&gt;"", $P3050&lt;&gt;"...", $P3050&lt;&gt;"입력오류", ISNUMBER(FIND(INDEX($T$2:$T$7,$U$1),$P3050))),
        IF(
            $U$17="기타", AND($P3050&lt;&gt;"", $P3050&lt;&gt;"...", $P3050&lt;&gt;"입력오류", NOT(ISNUMBER(FIND($T$21:$T$34,$P3050)))),
            AND($P3050&lt;&gt;"", $P3050&lt;&gt;"...", $P3050&lt;&gt;"입력오류", $T$19=$P3050)
        )
    )
)</f>
        <v>0</v>
      </c>
    </row>
    <row r="3051" spans="1:17">
      <c r="A3051" t="s">
        <v>6438</v>
      </c>
      <c r="B3051" t="s">
        <v>6439</v>
      </c>
      <c r="I3051">
        <f t="shared" si="142"/>
        <v>3050</v>
      </c>
      <c r="J3051">
        <f t="shared" si="143"/>
        <v>3050</v>
      </c>
      <c r="K3051">
        <f t="shared" si="141"/>
        <v>1</v>
      </c>
      <c r="L3051" t="b">
        <f>COUNTIF($N$2:N3051, N3051)=1</f>
        <v>1</v>
      </c>
      <c r="M3051" s="37">
        <f>IF( $Q3051, MAX($M$1:M3050)+1, 0)</f>
        <v>0</v>
      </c>
      <c r="N3051" t="str" cm="1">
        <f t="array" ref="N3051">INDEX($A$9:$F$1048576, $J3051, $K3051 )</f>
        <v>71190</v>
      </c>
      <c r="O3051" t="str" cm="1">
        <f t="array" ref="O3051">INDEX($B$9:$F$1048576, $J3051, $K3051 )</f>
        <v>메리츠오토제11차(유)1-3</v>
      </c>
      <c r="P3051" t="str" cm="1">
        <f t="array" ref="P3051">IF( $L3051, TRIM(_xll.IMDP("IR", $G$5&amp;$N3051, $G$6)), "" )</f>
        <v/>
      </c>
      <c r="Q3051" t="b" cm="1">
        <f t="array" ref="Q3051">IF(
    $U$1=1, AND($P3051&lt;&gt;"", $P3051&lt;&gt;"...", $P3051&lt;&gt;"입력오류"),
    IF(
        $U$18=1, AND($P3051&lt;&gt;"", $P3051&lt;&gt;"...", $P3051&lt;&gt;"입력오류", ISNUMBER(FIND(INDEX($T$2:$T$7,$U$1),$P3051))),
        IF(
            $U$17="기타", AND($P3051&lt;&gt;"", $P3051&lt;&gt;"...", $P3051&lt;&gt;"입력오류", NOT(ISNUMBER(FIND($T$21:$T$34,$P3051)))),
            AND($P3051&lt;&gt;"", $P3051&lt;&gt;"...", $P3051&lt;&gt;"입력오류", $T$19=$P3051)
        )
    )
)</f>
        <v>0</v>
      </c>
    </row>
    <row r="3052" spans="1:17">
      <c r="A3052" t="s">
        <v>6440</v>
      </c>
      <c r="B3052" t="s">
        <v>6441</v>
      </c>
      <c r="I3052">
        <f t="shared" si="142"/>
        <v>3051</v>
      </c>
      <c r="J3052">
        <f t="shared" si="143"/>
        <v>3051</v>
      </c>
      <c r="K3052">
        <f t="shared" si="141"/>
        <v>1</v>
      </c>
      <c r="L3052" t="b">
        <f>COUNTIF($N$2:N3052, N3052)=1</f>
        <v>1</v>
      </c>
      <c r="M3052" s="37">
        <f>IF( $Q3052, MAX($M$1:M3051)+1, 0)</f>
        <v>0</v>
      </c>
      <c r="N3052" t="str" cm="1">
        <f t="array" ref="N3052">INDEX($A$9:$F$1048576, $J3052, $K3052 )</f>
        <v>71191</v>
      </c>
      <c r="O3052" t="str" cm="1">
        <f t="array" ref="O3052">INDEX($B$9:$F$1048576, $J3052, $K3052 )</f>
        <v>메리츠오토제11차(유)1-4</v>
      </c>
      <c r="P3052" t="str" cm="1">
        <f t="array" ref="P3052">IF( $L3052, TRIM(_xll.IMDP("IR", $G$5&amp;$N3052, $G$6)), "" )</f>
        <v/>
      </c>
      <c r="Q3052" t="b" cm="1">
        <f t="array" ref="Q3052">IF(
    $U$1=1, AND($P3052&lt;&gt;"", $P3052&lt;&gt;"...", $P3052&lt;&gt;"입력오류"),
    IF(
        $U$18=1, AND($P3052&lt;&gt;"", $P3052&lt;&gt;"...", $P3052&lt;&gt;"입력오류", ISNUMBER(FIND(INDEX($T$2:$T$7,$U$1),$P3052))),
        IF(
            $U$17="기타", AND($P3052&lt;&gt;"", $P3052&lt;&gt;"...", $P3052&lt;&gt;"입력오류", NOT(ISNUMBER(FIND($T$21:$T$34,$P3052)))),
            AND($P3052&lt;&gt;"", $P3052&lt;&gt;"...", $P3052&lt;&gt;"입력오류", $T$19=$P3052)
        )
    )
)</f>
        <v>0</v>
      </c>
    </row>
    <row r="3053" spans="1:17">
      <c r="A3053" t="s">
        <v>6442</v>
      </c>
      <c r="B3053" t="s">
        <v>6443</v>
      </c>
      <c r="I3053">
        <f t="shared" si="142"/>
        <v>3052</v>
      </c>
      <c r="J3053">
        <f t="shared" si="143"/>
        <v>3052</v>
      </c>
      <c r="K3053">
        <f t="shared" si="141"/>
        <v>1</v>
      </c>
      <c r="L3053" t="b">
        <f>COUNTIF($N$2:N3053, N3053)=1</f>
        <v>1</v>
      </c>
      <c r="M3053" s="37">
        <f>IF( $Q3053, MAX($M$1:M3052)+1, 0)</f>
        <v>0</v>
      </c>
      <c r="N3053" t="str" cm="1">
        <f t="array" ref="N3053">INDEX($A$9:$F$1048576, $J3053, $K3053 )</f>
        <v>71192</v>
      </c>
      <c r="O3053" t="str" cm="1">
        <f t="array" ref="O3053">INDEX($B$9:$F$1048576, $J3053, $K3053 )</f>
        <v>메리츠오토제11차(유)1-5</v>
      </c>
      <c r="P3053" t="str" cm="1">
        <f t="array" ref="P3053">IF( $L3053, TRIM(_xll.IMDP("IR", $G$5&amp;$N3053, $G$6)), "" )</f>
        <v/>
      </c>
      <c r="Q3053" t="b" cm="1">
        <f t="array" ref="Q3053">IF(
    $U$1=1, AND($P3053&lt;&gt;"", $P3053&lt;&gt;"...", $P3053&lt;&gt;"입력오류"),
    IF(
        $U$18=1, AND($P3053&lt;&gt;"", $P3053&lt;&gt;"...", $P3053&lt;&gt;"입력오류", ISNUMBER(FIND(INDEX($T$2:$T$7,$U$1),$P3053))),
        IF(
            $U$17="기타", AND($P3053&lt;&gt;"", $P3053&lt;&gt;"...", $P3053&lt;&gt;"입력오류", NOT(ISNUMBER(FIND($T$21:$T$34,$P3053)))),
            AND($P3053&lt;&gt;"", $P3053&lt;&gt;"...", $P3053&lt;&gt;"입력오류", $T$19=$P3053)
        )
    )
)</f>
        <v>0</v>
      </c>
    </row>
    <row r="3054" spans="1:17">
      <c r="A3054" t="s">
        <v>6444</v>
      </c>
      <c r="B3054" t="s">
        <v>6445</v>
      </c>
      <c r="I3054">
        <f t="shared" si="142"/>
        <v>3053</v>
      </c>
      <c r="J3054">
        <f t="shared" si="143"/>
        <v>3053</v>
      </c>
      <c r="K3054">
        <f t="shared" si="141"/>
        <v>1</v>
      </c>
      <c r="L3054" t="b">
        <f>COUNTIF($N$2:N3054, N3054)=1</f>
        <v>1</v>
      </c>
      <c r="M3054" s="37">
        <f>IF( $Q3054, MAX($M$1:M3053)+1, 0)</f>
        <v>0</v>
      </c>
      <c r="N3054" t="str" cm="1">
        <f t="array" ref="N3054">INDEX($A$9:$F$1048576, $J3054, $K3054 )</f>
        <v>71193</v>
      </c>
      <c r="O3054" t="str" cm="1">
        <f t="array" ref="O3054">INDEX($B$9:$F$1048576, $J3054, $K3054 )</f>
        <v>메리츠오토제11차(유)1-6</v>
      </c>
      <c r="P3054" t="str" cm="1">
        <f t="array" ref="P3054">IF( $L3054, TRIM(_xll.IMDP("IR", $G$5&amp;$N3054, $G$6)), "" )</f>
        <v/>
      </c>
      <c r="Q3054" t="b" cm="1">
        <f t="array" ref="Q3054">IF(
    $U$1=1, AND($P3054&lt;&gt;"", $P3054&lt;&gt;"...", $P3054&lt;&gt;"입력오류"),
    IF(
        $U$18=1, AND($P3054&lt;&gt;"", $P3054&lt;&gt;"...", $P3054&lt;&gt;"입력오류", ISNUMBER(FIND(INDEX($T$2:$T$7,$U$1),$P3054))),
        IF(
            $U$17="기타", AND($P3054&lt;&gt;"", $P3054&lt;&gt;"...", $P3054&lt;&gt;"입력오류", NOT(ISNUMBER(FIND($T$21:$T$34,$P3054)))),
            AND($P3054&lt;&gt;"", $P3054&lt;&gt;"...", $P3054&lt;&gt;"입력오류", $T$19=$P3054)
        )
    )
)</f>
        <v>0</v>
      </c>
    </row>
    <row r="3055" spans="1:17">
      <c r="A3055" t="s">
        <v>6446</v>
      </c>
      <c r="B3055" t="s">
        <v>6447</v>
      </c>
      <c r="I3055">
        <f t="shared" si="142"/>
        <v>3054</v>
      </c>
      <c r="J3055">
        <f t="shared" si="143"/>
        <v>3054</v>
      </c>
      <c r="K3055">
        <f t="shared" si="141"/>
        <v>1</v>
      </c>
      <c r="L3055" t="b">
        <f>COUNTIF($N$2:N3055, N3055)=1</f>
        <v>1</v>
      </c>
      <c r="M3055" s="37">
        <f>IF( $Q3055, MAX($M$1:M3054)+1, 0)</f>
        <v>0</v>
      </c>
      <c r="N3055" t="str" cm="1">
        <f t="array" ref="N3055">INDEX($A$9:$F$1048576, $J3055, $K3055 )</f>
        <v>71194</v>
      </c>
      <c r="O3055" t="str" cm="1">
        <f t="array" ref="O3055">INDEX($B$9:$F$1048576, $J3055, $K3055 )</f>
        <v>메리츠오토제11차(유)1-7</v>
      </c>
      <c r="P3055" t="str" cm="1">
        <f t="array" ref="P3055">IF( $L3055, TRIM(_xll.IMDP("IR", $G$5&amp;$N3055, $G$6)), "" )</f>
        <v/>
      </c>
      <c r="Q3055" t="b" cm="1">
        <f t="array" ref="Q3055">IF(
    $U$1=1, AND($P3055&lt;&gt;"", $P3055&lt;&gt;"...", $P3055&lt;&gt;"입력오류"),
    IF(
        $U$18=1, AND($P3055&lt;&gt;"", $P3055&lt;&gt;"...", $P3055&lt;&gt;"입력오류", ISNUMBER(FIND(INDEX($T$2:$T$7,$U$1),$P3055))),
        IF(
            $U$17="기타", AND($P3055&lt;&gt;"", $P3055&lt;&gt;"...", $P3055&lt;&gt;"입력오류", NOT(ISNUMBER(FIND($T$21:$T$34,$P3055)))),
            AND($P3055&lt;&gt;"", $P3055&lt;&gt;"...", $P3055&lt;&gt;"입력오류", $T$19=$P3055)
        )
    )
)</f>
        <v>0</v>
      </c>
    </row>
    <row r="3056" spans="1:17">
      <c r="A3056" t="s">
        <v>6448</v>
      </c>
      <c r="B3056" t="s">
        <v>6449</v>
      </c>
      <c r="I3056">
        <f t="shared" si="142"/>
        <v>3055</v>
      </c>
      <c r="J3056">
        <f t="shared" si="143"/>
        <v>3055</v>
      </c>
      <c r="K3056">
        <f t="shared" si="141"/>
        <v>1</v>
      </c>
      <c r="L3056" t="b">
        <f>COUNTIF($N$2:N3056, N3056)=1</f>
        <v>1</v>
      </c>
      <c r="M3056" s="37">
        <f>IF( $Q3056, MAX($M$1:M3055)+1, 0)</f>
        <v>0</v>
      </c>
      <c r="N3056" t="str" cm="1">
        <f t="array" ref="N3056">INDEX($A$9:$F$1048576, $J3056, $K3056 )</f>
        <v>71195</v>
      </c>
      <c r="O3056" t="str" cm="1">
        <f t="array" ref="O3056">INDEX($B$9:$F$1048576, $J3056, $K3056 )</f>
        <v>메리츠오토제11차(유)1-8</v>
      </c>
      <c r="P3056" t="str" cm="1">
        <f t="array" ref="P3056">IF( $L3056, TRIM(_xll.IMDP("IR", $G$5&amp;$N3056, $G$6)), "" )</f>
        <v/>
      </c>
      <c r="Q3056" t="b" cm="1">
        <f t="array" ref="Q3056">IF(
    $U$1=1, AND($P3056&lt;&gt;"", $P3056&lt;&gt;"...", $P3056&lt;&gt;"입력오류"),
    IF(
        $U$18=1, AND($P3056&lt;&gt;"", $P3056&lt;&gt;"...", $P3056&lt;&gt;"입력오류", ISNUMBER(FIND(INDEX($T$2:$T$7,$U$1),$P3056))),
        IF(
            $U$17="기타", AND($P3056&lt;&gt;"", $P3056&lt;&gt;"...", $P3056&lt;&gt;"입력오류", NOT(ISNUMBER(FIND($T$21:$T$34,$P3056)))),
            AND($P3056&lt;&gt;"", $P3056&lt;&gt;"...", $P3056&lt;&gt;"입력오류", $T$19=$P3056)
        )
    )
)</f>
        <v>0</v>
      </c>
    </row>
    <row r="3057" spans="1:17">
      <c r="A3057" t="s">
        <v>6450</v>
      </c>
      <c r="B3057" t="s">
        <v>6451</v>
      </c>
      <c r="I3057">
        <f t="shared" si="142"/>
        <v>3056</v>
      </c>
      <c r="J3057">
        <f t="shared" si="143"/>
        <v>3056</v>
      </c>
      <c r="K3057">
        <f t="shared" si="141"/>
        <v>1</v>
      </c>
      <c r="L3057" t="b">
        <f>COUNTIF($N$2:N3057, N3057)=1</f>
        <v>1</v>
      </c>
      <c r="M3057" s="37">
        <f>IF( $Q3057, MAX($M$1:M3056)+1, 0)</f>
        <v>0</v>
      </c>
      <c r="N3057" t="str" cm="1">
        <f t="array" ref="N3057">INDEX($A$9:$F$1048576, $J3057, $K3057 )</f>
        <v>71196</v>
      </c>
      <c r="O3057" t="str" cm="1">
        <f t="array" ref="O3057">INDEX($B$9:$F$1048576, $J3057, $K3057 )</f>
        <v>메리츠오토제11차(유)1-9</v>
      </c>
      <c r="P3057" t="str" cm="1">
        <f t="array" ref="P3057">IF( $L3057, TRIM(_xll.IMDP("IR", $G$5&amp;$N3057, $G$6)), "" )</f>
        <v/>
      </c>
      <c r="Q3057" t="b" cm="1">
        <f t="array" ref="Q3057">IF(
    $U$1=1, AND($P3057&lt;&gt;"", $P3057&lt;&gt;"...", $P3057&lt;&gt;"입력오류"),
    IF(
        $U$18=1, AND($P3057&lt;&gt;"", $P3057&lt;&gt;"...", $P3057&lt;&gt;"입력오류", ISNUMBER(FIND(INDEX($T$2:$T$7,$U$1),$P3057))),
        IF(
            $U$17="기타", AND($P3057&lt;&gt;"", $P3057&lt;&gt;"...", $P3057&lt;&gt;"입력오류", NOT(ISNUMBER(FIND($T$21:$T$34,$P3057)))),
            AND($P3057&lt;&gt;"", $P3057&lt;&gt;"...", $P3057&lt;&gt;"입력오류", $T$19=$P3057)
        )
    )
)</f>
        <v>0</v>
      </c>
    </row>
    <row r="3058" spans="1:17">
      <c r="A3058" t="s">
        <v>6452</v>
      </c>
      <c r="B3058" t="s">
        <v>6453</v>
      </c>
      <c r="I3058">
        <f t="shared" si="142"/>
        <v>3057</v>
      </c>
      <c r="J3058">
        <f t="shared" si="143"/>
        <v>3057</v>
      </c>
      <c r="K3058">
        <f t="shared" si="141"/>
        <v>1</v>
      </c>
      <c r="L3058" t="b">
        <f>COUNTIF($N$2:N3058, N3058)=1</f>
        <v>1</v>
      </c>
      <c r="M3058" s="37">
        <f>IF( $Q3058, MAX($M$1:M3057)+1, 0)</f>
        <v>0</v>
      </c>
      <c r="N3058" t="str" cm="1">
        <f t="array" ref="N3058">INDEX($A$9:$F$1048576, $J3058, $K3058 )</f>
        <v>71197</v>
      </c>
      <c r="O3058" t="str" cm="1">
        <f t="array" ref="O3058">INDEX($B$9:$F$1048576, $J3058, $K3058 )</f>
        <v>메리츠오토제11차(유)1-10</v>
      </c>
      <c r="P3058" t="str" cm="1">
        <f t="array" ref="P3058">IF( $L3058, TRIM(_xll.IMDP("IR", $G$5&amp;$N3058, $G$6)), "" )</f>
        <v/>
      </c>
      <c r="Q3058" t="b" cm="1">
        <f t="array" ref="Q3058">IF(
    $U$1=1, AND($P3058&lt;&gt;"", $P3058&lt;&gt;"...", $P3058&lt;&gt;"입력오류"),
    IF(
        $U$18=1, AND($P3058&lt;&gt;"", $P3058&lt;&gt;"...", $P3058&lt;&gt;"입력오류", ISNUMBER(FIND(INDEX($T$2:$T$7,$U$1),$P3058))),
        IF(
            $U$17="기타", AND($P3058&lt;&gt;"", $P3058&lt;&gt;"...", $P3058&lt;&gt;"입력오류", NOT(ISNUMBER(FIND($T$21:$T$34,$P3058)))),
            AND($P3058&lt;&gt;"", $P3058&lt;&gt;"...", $P3058&lt;&gt;"입력오류", $T$19=$P3058)
        )
    )
)</f>
        <v>0</v>
      </c>
    </row>
    <row r="3059" spans="1:17">
      <c r="A3059" t="s">
        <v>6454</v>
      </c>
      <c r="B3059" t="s">
        <v>6455</v>
      </c>
      <c r="I3059">
        <f t="shared" si="142"/>
        <v>3058</v>
      </c>
      <c r="J3059">
        <f t="shared" si="143"/>
        <v>3058</v>
      </c>
      <c r="K3059">
        <f t="shared" si="141"/>
        <v>1</v>
      </c>
      <c r="L3059" t="b">
        <f>COUNTIF($N$2:N3059, N3059)=1</f>
        <v>1</v>
      </c>
      <c r="M3059" s="37">
        <f>IF( $Q3059, MAX($M$1:M3058)+1, 0)</f>
        <v>0</v>
      </c>
      <c r="N3059" t="str" cm="1">
        <f t="array" ref="N3059">INDEX($A$9:$F$1048576, $J3059, $K3059 )</f>
        <v>71198</v>
      </c>
      <c r="O3059" t="str" cm="1">
        <f t="array" ref="O3059">INDEX($B$9:$F$1048576, $J3059, $K3059 )</f>
        <v>메리츠오토제11차(유)1-11</v>
      </c>
      <c r="P3059" t="str" cm="1">
        <f t="array" ref="P3059">IF( $L3059, TRIM(_xll.IMDP("IR", $G$5&amp;$N3059, $G$6)), "" )</f>
        <v/>
      </c>
      <c r="Q3059" t="b" cm="1">
        <f t="array" ref="Q3059">IF(
    $U$1=1, AND($P3059&lt;&gt;"", $P3059&lt;&gt;"...", $P3059&lt;&gt;"입력오류"),
    IF(
        $U$18=1, AND($P3059&lt;&gt;"", $P3059&lt;&gt;"...", $P3059&lt;&gt;"입력오류", ISNUMBER(FIND(INDEX($T$2:$T$7,$U$1),$P3059))),
        IF(
            $U$17="기타", AND($P3059&lt;&gt;"", $P3059&lt;&gt;"...", $P3059&lt;&gt;"입력오류", NOT(ISNUMBER(FIND($T$21:$T$34,$P3059)))),
            AND($P3059&lt;&gt;"", $P3059&lt;&gt;"...", $P3059&lt;&gt;"입력오류", $T$19=$P3059)
        )
    )
)</f>
        <v>0</v>
      </c>
    </row>
    <row r="3060" spans="1:17">
      <c r="A3060" t="s">
        <v>6456</v>
      </c>
      <c r="B3060" t="s">
        <v>6457</v>
      </c>
      <c r="I3060">
        <f t="shared" si="142"/>
        <v>3059</v>
      </c>
      <c r="J3060">
        <f t="shared" si="143"/>
        <v>3059</v>
      </c>
      <c r="K3060">
        <f t="shared" si="141"/>
        <v>1</v>
      </c>
      <c r="L3060" t="b">
        <f>COUNTIF($N$2:N3060, N3060)=1</f>
        <v>1</v>
      </c>
      <c r="M3060" s="37">
        <f>IF( $Q3060, MAX($M$1:M3059)+1, 0)</f>
        <v>0</v>
      </c>
      <c r="N3060" t="str" cm="1">
        <f t="array" ref="N3060">INDEX($A$9:$F$1048576, $J3060, $K3060 )</f>
        <v>71199</v>
      </c>
      <c r="O3060" t="str" cm="1">
        <f t="array" ref="O3060">INDEX($B$9:$F$1048576, $J3060, $K3060 )</f>
        <v>메리츠오토제11차(유)1-12</v>
      </c>
      <c r="P3060" t="str" cm="1">
        <f t="array" ref="P3060">IF( $L3060, TRIM(_xll.IMDP("IR", $G$5&amp;$N3060, $G$6)), "" )</f>
        <v/>
      </c>
      <c r="Q3060" t="b" cm="1">
        <f t="array" ref="Q3060">IF(
    $U$1=1, AND($P3060&lt;&gt;"", $P3060&lt;&gt;"...", $P3060&lt;&gt;"입력오류"),
    IF(
        $U$18=1, AND($P3060&lt;&gt;"", $P3060&lt;&gt;"...", $P3060&lt;&gt;"입력오류", ISNUMBER(FIND(INDEX($T$2:$T$7,$U$1),$P3060))),
        IF(
            $U$17="기타", AND($P3060&lt;&gt;"", $P3060&lt;&gt;"...", $P3060&lt;&gt;"입력오류", NOT(ISNUMBER(FIND($T$21:$T$34,$P3060)))),
            AND($P3060&lt;&gt;"", $P3060&lt;&gt;"...", $P3060&lt;&gt;"입력오류", $T$19=$P3060)
        )
    )
)</f>
        <v>0</v>
      </c>
    </row>
    <row r="3061" spans="1:17">
      <c r="A3061" t="s">
        <v>6458</v>
      </c>
      <c r="B3061" t="s">
        <v>6459</v>
      </c>
      <c r="I3061">
        <f t="shared" si="142"/>
        <v>3060</v>
      </c>
      <c r="J3061">
        <f t="shared" si="143"/>
        <v>3060</v>
      </c>
      <c r="K3061">
        <f t="shared" si="141"/>
        <v>1</v>
      </c>
      <c r="L3061" t="b">
        <f>COUNTIF($N$2:N3061, N3061)=1</f>
        <v>1</v>
      </c>
      <c r="M3061" s="37">
        <f>IF( $Q3061, MAX($M$1:M3060)+1, 0)</f>
        <v>0</v>
      </c>
      <c r="N3061" t="str" cm="1">
        <f t="array" ref="N3061">INDEX($A$9:$F$1048576, $J3061, $K3061 )</f>
        <v>71200</v>
      </c>
      <c r="O3061" t="str" cm="1">
        <f t="array" ref="O3061">INDEX($B$9:$F$1048576, $J3061, $K3061 )</f>
        <v>메리츠오토제11차(유)1-13</v>
      </c>
      <c r="P3061" t="str" cm="1">
        <f t="array" ref="P3061">IF( $L3061, TRIM(_xll.IMDP("IR", $G$5&amp;$N3061, $G$6)), "" )</f>
        <v/>
      </c>
      <c r="Q3061" t="b" cm="1">
        <f t="array" ref="Q3061">IF(
    $U$1=1, AND($P3061&lt;&gt;"", $P3061&lt;&gt;"...", $P3061&lt;&gt;"입력오류"),
    IF(
        $U$18=1, AND($P3061&lt;&gt;"", $P3061&lt;&gt;"...", $P3061&lt;&gt;"입력오류", ISNUMBER(FIND(INDEX($T$2:$T$7,$U$1),$P3061))),
        IF(
            $U$17="기타", AND($P3061&lt;&gt;"", $P3061&lt;&gt;"...", $P3061&lt;&gt;"입력오류", NOT(ISNUMBER(FIND($T$21:$T$34,$P3061)))),
            AND($P3061&lt;&gt;"", $P3061&lt;&gt;"...", $P3061&lt;&gt;"입력오류", $T$19=$P3061)
        )
    )
)</f>
        <v>0</v>
      </c>
    </row>
    <row r="3062" spans="1:17">
      <c r="A3062" t="s">
        <v>6460</v>
      </c>
      <c r="B3062" t="s">
        <v>6461</v>
      </c>
      <c r="I3062">
        <f t="shared" si="142"/>
        <v>3061</v>
      </c>
      <c r="J3062">
        <f t="shared" si="143"/>
        <v>3061</v>
      </c>
      <c r="K3062">
        <f t="shared" si="141"/>
        <v>1</v>
      </c>
      <c r="L3062" t="b">
        <f>COUNTIF($N$2:N3062, N3062)=1</f>
        <v>1</v>
      </c>
      <c r="M3062" s="37">
        <f>IF( $Q3062, MAX($M$1:M3061)+1, 0)</f>
        <v>0</v>
      </c>
      <c r="N3062" t="str" cm="1">
        <f t="array" ref="N3062">INDEX($A$9:$F$1048576, $J3062, $K3062 )</f>
        <v>71201</v>
      </c>
      <c r="O3062" t="str" cm="1">
        <f t="array" ref="O3062">INDEX($B$9:$F$1048576, $J3062, $K3062 )</f>
        <v>메리츠오토제11차(유)1-14</v>
      </c>
      <c r="P3062" t="str" cm="1">
        <f t="array" ref="P3062">IF( $L3062, TRIM(_xll.IMDP("IR", $G$5&amp;$N3062, $G$6)), "" )</f>
        <v/>
      </c>
      <c r="Q3062" t="b" cm="1">
        <f t="array" ref="Q3062">IF(
    $U$1=1, AND($P3062&lt;&gt;"", $P3062&lt;&gt;"...", $P3062&lt;&gt;"입력오류"),
    IF(
        $U$18=1, AND($P3062&lt;&gt;"", $P3062&lt;&gt;"...", $P3062&lt;&gt;"입력오류", ISNUMBER(FIND(INDEX($T$2:$T$7,$U$1),$P3062))),
        IF(
            $U$17="기타", AND($P3062&lt;&gt;"", $P3062&lt;&gt;"...", $P3062&lt;&gt;"입력오류", NOT(ISNUMBER(FIND($T$21:$T$34,$P3062)))),
            AND($P3062&lt;&gt;"", $P3062&lt;&gt;"...", $P3062&lt;&gt;"입력오류", $T$19=$P3062)
        )
    )
)</f>
        <v>0</v>
      </c>
    </row>
    <row r="3063" spans="1:17">
      <c r="A3063" t="s">
        <v>6462</v>
      </c>
      <c r="B3063" t="s">
        <v>6463</v>
      </c>
      <c r="I3063">
        <f t="shared" si="142"/>
        <v>3062</v>
      </c>
      <c r="J3063">
        <f t="shared" si="143"/>
        <v>3062</v>
      </c>
      <c r="K3063">
        <f t="shared" si="141"/>
        <v>1</v>
      </c>
      <c r="L3063" t="b">
        <f>COUNTIF($N$2:N3063, N3063)=1</f>
        <v>1</v>
      </c>
      <c r="M3063" s="37">
        <f>IF( $Q3063, MAX($M$1:M3062)+1, 0)</f>
        <v>0</v>
      </c>
      <c r="N3063" t="str" cm="1">
        <f t="array" ref="N3063">INDEX($A$9:$F$1048576, $J3063, $K3063 )</f>
        <v>71202</v>
      </c>
      <c r="O3063" t="str" cm="1">
        <f t="array" ref="O3063">INDEX($B$9:$F$1048576, $J3063, $K3063 )</f>
        <v>케이에이제14차(유)1-1</v>
      </c>
      <c r="P3063" t="str" cm="1">
        <f t="array" ref="P3063">IF( $L3063, TRIM(_xll.IMDP("IR", $G$5&amp;$N3063, $G$6)), "" )</f>
        <v/>
      </c>
      <c r="Q3063" t="b" cm="1">
        <f t="array" ref="Q3063">IF(
    $U$1=1, AND($P3063&lt;&gt;"", $P3063&lt;&gt;"...", $P3063&lt;&gt;"입력오류"),
    IF(
        $U$18=1, AND($P3063&lt;&gt;"", $P3063&lt;&gt;"...", $P3063&lt;&gt;"입력오류", ISNUMBER(FIND(INDEX($T$2:$T$7,$U$1),$P3063))),
        IF(
            $U$17="기타", AND($P3063&lt;&gt;"", $P3063&lt;&gt;"...", $P3063&lt;&gt;"입력오류", NOT(ISNUMBER(FIND($T$21:$T$34,$P3063)))),
            AND($P3063&lt;&gt;"", $P3063&lt;&gt;"...", $P3063&lt;&gt;"입력오류", $T$19=$P3063)
        )
    )
)</f>
        <v>0</v>
      </c>
    </row>
    <row r="3064" spans="1:17">
      <c r="A3064" t="s">
        <v>6464</v>
      </c>
      <c r="B3064" t="s">
        <v>6465</v>
      </c>
      <c r="I3064">
        <f t="shared" si="142"/>
        <v>3063</v>
      </c>
      <c r="J3064">
        <f t="shared" si="143"/>
        <v>3063</v>
      </c>
      <c r="K3064">
        <f t="shared" si="141"/>
        <v>1</v>
      </c>
      <c r="L3064" t="b">
        <f>COUNTIF($N$2:N3064, N3064)=1</f>
        <v>1</v>
      </c>
      <c r="M3064" s="37">
        <f>IF( $Q3064, MAX($M$1:M3063)+1, 0)</f>
        <v>0</v>
      </c>
      <c r="N3064" t="str" cm="1">
        <f t="array" ref="N3064">INDEX($A$9:$F$1048576, $J3064, $K3064 )</f>
        <v>71203</v>
      </c>
      <c r="O3064" t="str" cm="1">
        <f t="array" ref="O3064">INDEX($B$9:$F$1048576, $J3064, $K3064 )</f>
        <v>케이에이제14차(유)1-2</v>
      </c>
      <c r="P3064" t="str" cm="1">
        <f t="array" ref="P3064">IF( $L3064, TRIM(_xll.IMDP("IR", $G$5&amp;$N3064, $G$6)), "" )</f>
        <v/>
      </c>
      <c r="Q3064" t="b" cm="1">
        <f t="array" ref="Q3064">IF(
    $U$1=1, AND($P3064&lt;&gt;"", $P3064&lt;&gt;"...", $P3064&lt;&gt;"입력오류"),
    IF(
        $U$18=1, AND($P3064&lt;&gt;"", $P3064&lt;&gt;"...", $P3064&lt;&gt;"입력오류", ISNUMBER(FIND(INDEX($T$2:$T$7,$U$1),$P3064))),
        IF(
            $U$17="기타", AND($P3064&lt;&gt;"", $P3064&lt;&gt;"...", $P3064&lt;&gt;"입력오류", NOT(ISNUMBER(FIND($T$21:$T$34,$P3064)))),
            AND($P3064&lt;&gt;"", $P3064&lt;&gt;"...", $P3064&lt;&gt;"입력오류", $T$19=$P3064)
        )
    )
)</f>
        <v>0</v>
      </c>
    </row>
    <row r="3065" spans="1:17">
      <c r="A3065" t="s">
        <v>6466</v>
      </c>
      <c r="B3065" t="s">
        <v>6467</v>
      </c>
      <c r="I3065">
        <f t="shared" si="142"/>
        <v>3064</v>
      </c>
      <c r="J3065">
        <f t="shared" si="143"/>
        <v>3064</v>
      </c>
      <c r="K3065">
        <f t="shared" si="141"/>
        <v>1</v>
      </c>
      <c r="L3065" t="b">
        <f>COUNTIF($N$2:N3065, N3065)=1</f>
        <v>1</v>
      </c>
      <c r="M3065" s="37">
        <f>IF( $Q3065, MAX($M$1:M3064)+1, 0)</f>
        <v>0</v>
      </c>
      <c r="N3065" t="str" cm="1">
        <f t="array" ref="N3065">INDEX($A$9:$F$1048576, $J3065, $K3065 )</f>
        <v>71204</v>
      </c>
      <c r="O3065" t="str" cm="1">
        <f t="array" ref="O3065">INDEX($B$9:$F$1048576, $J3065, $K3065 )</f>
        <v>케이에이제14차(유)1-3</v>
      </c>
      <c r="P3065" t="str" cm="1">
        <f t="array" ref="P3065">IF( $L3065, TRIM(_xll.IMDP("IR", $G$5&amp;$N3065, $G$6)), "" )</f>
        <v/>
      </c>
      <c r="Q3065" t="b" cm="1">
        <f t="array" ref="Q3065">IF(
    $U$1=1, AND($P3065&lt;&gt;"", $P3065&lt;&gt;"...", $P3065&lt;&gt;"입력오류"),
    IF(
        $U$18=1, AND($P3065&lt;&gt;"", $P3065&lt;&gt;"...", $P3065&lt;&gt;"입력오류", ISNUMBER(FIND(INDEX($T$2:$T$7,$U$1),$P3065))),
        IF(
            $U$17="기타", AND($P3065&lt;&gt;"", $P3065&lt;&gt;"...", $P3065&lt;&gt;"입력오류", NOT(ISNUMBER(FIND($T$21:$T$34,$P3065)))),
            AND($P3065&lt;&gt;"", $P3065&lt;&gt;"...", $P3065&lt;&gt;"입력오류", $T$19=$P3065)
        )
    )
)</f>
        <v>0</v>
      </c>
    </row>
    <row r="3066" spans="1:17">
      <c r="A3066" t="s">
        <v>6468</v>
      </c>
      <c r="B3066" t="s">
        <v>6469</v>
      </c>
      <c r="I3066">
        <f t="shared" si="142"/>
        <v>3065</v>
      </c>
      <c r="J3066">
        <f t="shared" si="143"/>
        <v>3065</v>
      </c>
      <c r="K3066">
        <f t="shared" si="141"/>
        <v>1</v>
      </c>
      <c r="L3066" t="b">
        <f>COUNTIF($N$2:N3066, N3066)=1</f>
        <v>1</v>
      </c>
      <c r="M3066" s="37">
        <f>IF( $Q3066, MAX($M$1:M3065)+1, 0)</f>
        <v>0</v>
      </c>
      <c r="N3066" t="str" cm="1">
        <f t="array" ref="N3066">INDEX($A$9:$F$1048576, $J3066, $K3066 )</f>
        <v>71205</v>
      </c>
      <c r="O3066" t="str" cm="1">
        <f t="array" ref="O3066">INDEX($B$9:$F$1048576, $J3066, $K3066 )</f>
        <v>케이에이제14차(유)1-4</v>
      </c>
      <c r="P3066" t="str" cm="1">
        <f t="array" ref="P3066">IF( $L3066, TRIM(_xll.IMDP("IR", $G$5&amp;$N3066, $G$6)), "" )</f>
        <v/>
      </c>
      <c r="Q3066" t="b" cm="1">
        <f t="array" ref="Q3066">IF(
    $U$1=1, AND($P3066&lt;&gt;"", $P3066&lt;&gt;"...", $P3066&lt;&gt;"입력오류"),
    IF(
        $U$18=1, AND($P3066&lt;&gt;"", $P3066&lt;&gt;"...", $P3066&lt;&gt;"입력오류", ISNUMBER(FIND(INDEX($T$2:$T$7,$U$1),$P3066))),
        IF(
            $U$17="기타", AND($P3066&lt;&gt;"", $P3066&lt;&gt;"...", $P3066&lt;&gt;"입력오류", NOT(ISNUMBER(FIND($T$21:$T$34,$P3066)))),
            AND($P3066&lt;&gt;"", $P3066&lt;&gt;"...", $P3066&lt;&gt;"입력오류", $T$19=$P3066)
        )
    )
)</f>
        <v>0</v>
      </c>
    </row>
    <row r="3067" spans="1:17">
      <c r="A3067" t="s">
        <v>6470</v>
      </c>
      <c r="B3067" t="s">
        <v>6471</v>
      </c>
      <c r="I3067">
        <f t="shared" si="142"/>
        <v>3066</v>
      </c>
      <c r="J3067">
        <f t="shared" si="143"/>
        <v>3066</v>
      </c>
      <c r="K3067">
        <f t="shared" si="141"/>
        <v>1</v>
      </c>
      <c r="L3067" t="b">
        <f>COUNTIF($N$2:N3067, N3067)=1</f>
        <v>1</v>
      </c>
      <c r="M3067" s="37">
        <f>IF( $Q3067, MAX($M$1:M3066)+1, 0)</f>
        <v>0</v>
      </c>
      <c r="N3067" t="str" cm="1">
        <f t="array" ref="N3067">INDEX($A$9:$F$1048576, $J3067, $K3067 )</f>
        <v>71210</v>
      </c>
      <c r="O3067" t="str" cm="1">
        <f t="array" ref="O3067">INDEX($B$9:$F$1048576, $J3067, $K3067 )</f>
        <v>뉴마레제5차(유)3-5</v>
      </c>
      <c r="P3067" t="str" cm="1">
        <f t="array" ref="P3067">IF( $L3067, TRIM(_xll.IMDP("IR", $G$5&amp;$N3067, $G$6)), "" )</f>
        <v/>
      </c>
      <c r="Q3067" t="b" cm="1">
        <f t="array" ref="Q3067">IF(
    $U$1=1, AND($P3067&lt;&gt;"", $P3067&lt;&gt;"...", $P3067&lt;&gt;"입력오류"),
    IF(
        $U$18=1, AND($P3067&lt;&gt;"", $P3067&lt;&gt;"...", $P3067&lt;&gt;"입력오류", ISNUMBER(FIND(INDEX($T$2:$T$7,$U$1),$P3067))),
        IF(
            $U$17="기타", AND($P3067&lt;&gt;"", $P3067&lt;&gt;"...", $P3067&lt;&gt;"입력오류", NOT(ISNUMBER(FIND($T$21:$T$34,$P3067)))),
            AND($P3067&lt;&gt;"", $P3067&lt;&gt;"...", $P3067&lt;&gt;"입력오류", $T$19=$P3067)
        )
    )
)</f>
        <v>0</v>
      </c>
    </row>
    <row r="3068" spans="1:17">
      <c r="A3068" t="s">
        <v>6472</v>
      </c>
      <c r="B3068" t="s">
        <v>6473</v>
      </c>
      <c r="I3068">
        <f t="shared" si="142"/>
        <v>3067</v>
      </c>
      <c r="J3068">
        <f t="shared" si="143"/>
        <v>3067</v>
      </c>
      <c r="K3068">
        <f t="shared" si="141"/>
        <v>1</v>
      </c>
      <c r="L3068" t="b">
        <f>COUNTIF($N$2:N3068, N3068)=1</f>
        <v>1</v>
      </c>
      <c r="M3068" s="37">
        <f>IF( $Q3068, MAX($M$1:M3067)+1, 0)</f>
        <v>0</v>
      </c>
      <c r="N3068" t="str" cm="1">
        <f t="array" ref="N3068">INDEX($A$9:$F$1048576, $J3068, $K3068 )</f>
        <v>71212</v>
      </c>
      <c r="O3068" t="str" cm="1">
        <f t="array" ref="O3068">INDEX($B$9:$F$1048576, $J3068, $K3068 )</f>
        <v>우리사랑제7차(유)1</v>
      </c>
      <c r="P3068" t="str" cm="1">
        <f t="array" ref="P3068">IF( $L3068, TRIM(_xll.IMDP("IR", $G$5&amp;$N3068, $G$6)), "" )</f>
        <v/>
      </c>
      <c r="Q3068" t="b" cm="1">
        <f t="array" ref="Q3068">IF(
    $U$1=1, AND($P3068&lt;&gt;"", $P3068&lt;&gt;"...", $P3068&lt;&gt;"입력오류"),
    IF(
        $U$18=1, AND($P3068&lt;&gt;"", $P3068&lt;&gt;"...", $P3068&lt;&gt;"입력오류", ISNUMBER(FIND(INDEX($T$2:$T$7,$U$1),$P3068))),
        IF(
            $U$17="기타", AND($P3068&lt;&gt;"", $P3068&lt;&gt;"...", $P3068&lt;&gt;"입력오류", NOT(ISNUMBER(FIND($T$21:$T$34,$P3068)))),
            AND($P3068&lt;&gt;"", $P3068&lt;&gt;"...", $P3068&lt;&gt;"입력오류", $T$19=$P3068)
        )
    )
)</f>
        <v>0</v>
      </c>
    </row>
    <row r="3069" spans="1:17">
      <c r="A3069" t="s">
        <v>6474</v>
      </c>
      <c r="B3069" t="s">
        <v>6475</v>
      </c>
      <c r="I3069">
        <f t="shared" si="142"/>
        <v>3068</v>
      </c>
      <c r="J3069">
        <f t="shared" si="143"/>
        <v>3068</v>
      </c>
      <c r="K3069">
        <f t="shared" si="141"/>
        <v>1</v>
      </c>
      <c r="L3069" t="b">
        <f>COUNTIF($N$2:N3069, N3069)=1</f>
        <v>1</v>
      </c>
      <c r="M3069" s="37">
        <f>IF( $Q3069, MAX($M$1:M3068)+1, 0)</f>
        <v>0</v>
      </c>
      <c r="N3069" t="str" cm="1">
        <f t="array" ref="N3069">INDEX($A$9:$F$1048576, $J3069, $K3069 )</f>
        <v>71213</v>
      </c>
      <c r="O3069" t="str" cm="1">
        <f t="array" ref="O3069">INDEX($B$9:$F$1048576, $J3069, $K3069 )</f>
        <v>알바트로스제22차(유)1-1</v>
      </c>
      <c r="P3069" t="str" cm="1">
        <f t="array" ref="P3069">IF( $L3069, TRIM(_xll.IMDP("IR", $G$5&amp;$N3069, $G$6)), "" )</f>
        <v/>
      </c>
      <c r="Q3069" t="b" cm="1">
        <f t="array" ref="Q3069">IF(
    $U$1=1, AND($P3069&lt;&gt;"", $P3069&lt;&gt;"...", $P3069&lt;&gt;"입력오류"),
    IF(
        $U$18=1, AND($P3069&lt;&gt;"", $P3069&lt;&gt;"...", $P3069&lt;&gt;"입력오류", ISNUMBER(FIND(INDEX($T$2:$T$7,$U$1),$P3069))),
        IF(
            $U$17="기타", AND($P3069&lt;&gt;"", $P3069&lt;&gt;"...", $P3069&lt;&gt;"입력오류", NOT(ISNUMBER(FIND($T$21:$T$34,$P3069)))),
            AND($P3069&lt;&gt;"", $P3069&lt;&gt;"...", $P3069&lt;&gt;"입력오류", $T$19=$P3069)
        )
    )
)</f>
        <v>0</v>
      </c>
    </row>
    <row r="3070" spans="1:17">
      <c r="A3070" t="s">
        <v>6476</v>
      </c>
      <c r="B3070" t="s">
        <v>6477</v>
      </c>
      <c r="I3070">
        <f t="shared" si="142"/>
        <v>3069</v>
      </c>
      <c r="J3070">
        <f t="shared" si="143"/>
        <v>3069</v>
      </c>
      <c r="K3070">
        <f t="shared" si="141"/>
        <v>1</v>
      </c>
      <c r="L3070" t="b">
        <f>COUNTIF($N$2:N3070, N3070)=1</f>
        <v>1</v>
      </c>
      <c r="M3070" s="37">
        <f>IF( $Q3070, MAX($M$1:M3069)+1, 0)</f>
        <v>0</v>
      </c>
      <c r="N3070" t="str" cm="1">
        <f t="array" ref="N3070">INDEX($A$9:$F$1048576, $J3070, $K3070 )</f>
        <v>71214</v>
      </c>
      <c r="O3070" t="str" cm="1">
        <f t="array" ref="O3070">INDEX($B$9:$F$1048576, $J3070, $K3070 )</f>
        <v>알바트로스제22차(유)1-2</v>
      </c>
      <c r="P3070" t="str" cm="1">
        <f t="array" ref="P3070">IF( $L3070, TRIM(_xll.IMDP("IR", $G$5&amp;$N3070, $G$6)), "" )</f>
        <v/>
      </c>
      <c r="Q3070" t="b" cm="1">
        <f t="array" ref="Q3070">IF(
    $U$1=1, AND($P3070&lt;&gt;"", $P3070&lt;&gt;"...", $P3070&lt;&gt;"입력오류"),
    IF(
        $U$18=1, AND($P3070&lt;&gt;"", $P3070&lt;&gt;"...", $P3070&lt;&gt;"입력오류", ISNUMBER(FIND(INDEX($T$2:$T$7,$U$1),$P3070))),
        IF(
            $U$17="기타", AND($P3070&lt;&gt;"", $P3070&lt;&gt;"...", $P3070&lt;&gt;"입력오류", NOT(ISNUMBER(FIND($T$21:$T$34,$P3070)))),
            AND($P3070&lt;&gt;"", $P3070&lt;&gt;"...", $P3070&lt;&gt;"입력오류", $T$19=$P3070)
        )
    )
)</f>
        <v>0</v>
      </c>
    </row>
    <row r="3071" spans="1:17">
      <c r="A3071" t="s">
        <v>6478</v>
      </c>
      <c r="B3071" t="s">
        <v>6479</v>
      </c>
      <c r="I3071">
        <f t="shared" si="142"/>
        <v>3070</v>
      </c>
      <c r="J3071">
        <f t="shared" si="143"/>
        <v>3070</v>
      </c>
      <c r="K3071">
        <f t="shared" si="141"/>
        <v>1</v>
      </c>
      <c r="L3071" t="b">
        <f>COUNTIF($N$2:N3071, N3071)=1</f>
        <v>1</v>
      </c>
      <c r="M3071" s="37">
        <f>IF( $Q3071, MAX($M$1:M3070)+1, 0)</f>
        <v>0</v>
      </c>
      <c r="N3071" t="str" cm="1">
        <f t="array" ref="N3071">INDEX($A$9:$F$1048576, $J3071, $K3071 )</f>
        <v>71215</v>
      </c>
      <c r="O3071" t="str" cm="1">
        <f t="array" ref="O3071">INDEX($B$9:$F$1048576, $J3071, $K3071 )</f>
        <v>우리사랑제13차(유)1</v>
      </c>
      <c r="P3071" t="str" cm="1">
        <f t="array" ref="P3071">IF( $L3071, TRIM(_xll.IMDP("IR", $G$5&amp;$N3071, $G$6)), "" )</f>
        <v/>
      </c>
      <c r="Q3071" t="b" cm="1">
        <f t="array" ref="Q3071">IF(
    $U$1=1, AND($P3071&lt;&gt;"", $P3071&lt;&gt;"...", $P3071&lt;&gt;"입력오류"),
    IF(
        $U$18=1, AND($P3071&lt;&gt;"", $P3071&lt;&gt;"...", $P3071&lt;&gt;"입력오류", ISNUMBER(FIND(INDEX($T$2:$T$7,$U$1),$P3071))),
        IF(
            $U$17="기타", AND($P3071&lt;&gt;"", $P3071&lt;&gt;"...", $P3071&lt;&gt;"입력오류", NOT(ISNUMBER(FIND($T$21:$T$34,$P3071)))),
            AND($P3071&lt;&gt;"", $P3071&lt;&gt;"...", $P3071&lt;&gt;"입력오류", $T$19=$P3071)
        )
    )
)</f>
        <v>0</v>
      </c>
    </row>
    <row r="3072" spans="1:17">
      <c r="A3072" t="s">
        <v>6480</v>
      </c>
      <c r="B3072" t="s">
        <v>6481</v>
      </c>
      <c r="I3072">
        <f t="shared" si="142"/>
        <v>3071</v>
      </c>
      <c r="J3072">
        <f t="shared" si="143"/>
        <v>3071</v>
      </c>
      <c r="K3072">
        <f t="shared" si="141"/>
        <v>1</v>
      </c>
      <c r="L3072" t="b">
        <f>COUNTIF($N$2:N3072, N3072)=1</f>
        <v>1</v>
      </c>
      <c r="M3072" s="37">
        <f>IF( $Q3072, MAX($M$1:M3071)+1, 0)</f>
        <v>0</v>
      </c>
      <c r="N3072" t="str" cm="1">
        <f t="array" ref="N3072">INDEX($A$9:$F$1048576, $J3072, $K3072 )</f>
        <v>71216</v>
      </c>
      <c r="O3072" t="str" cm="1">
        <f t="array" ref="O3072">INDEX($B$9:$F$1048576, $J3072, $K3072 )</f>
        <v>알바트로스제22차(유)1-3</v>
      </c>
      <c r="P3072" t="str" cm="1">
        <f t="array" ref="P3072">IF( $L3072, TRIM(_xll.IMDP("IR", $G$5&amp;$N3072, $G$6)), "" )</f>
        <v/>
      </c>
      <c r="Q3072" t="b" cm="1">
        <f t="array" ref="Q3072">IF(
    $U$1=1, AND($P3072&lt;&gt;"", $P3072&lt;&gt;"...", $P3072&lt;&gt;"입력오류"),
    IF(
        $U$18=1, AND($P3072&lt;&gt;"", $P3072&lt;&gt;"...", $P3072&lt;&gt;"입력오류", ISNUMBER(FIND(INDEX($T$2:$T$7,$U$1),$P3072))),
        IF(
            $U$17="기타", AND($P3072&lt;&gt;"", $P3072&lt;&gt;"...", $P3072&lt;&gt;"입력오류", NOT(ISNUMBER(FIND($T$21:$T$34,$P3072)))),
            AND($P3072&lt;&gt;"", $P3072&lt;&gt;"...", $P3072&lt;&gt;"입력오류", $T$19=$P3072)
        )
    )
)</f>
        <v>0</v>
      </c>
    </row>
    <row r="3073" spans="1:17">
      <c r="A3073" t="s">
        <v>6482</v>
      </c>
      <c r="B3073" t="s">
        <v>6483</v>
      </c>
      <c r="I3073">
        <f t="shared" si="142"/>
        <v>3072</v>
      </c>
      <c r="J3073">
        <f t="shared" si="143"/>
        <v>3072</v>
      </c>
      <c r="K3073">
        <f t="shared" si="141"/>
        <v>1</v>
      </c>
      <c r="L3073" t="b">
        <f>COUNTIF($N$2:N3073, N3073)=1</f>
        <v>1</v>
      </c>
      <c r="M3073" s="37">
        <f>IF( $Q3073, MAX($M$1:M3072)+1, 0)</f>
        <v>0</v>
      </c>
      <c r="N3073" t="str" cm="1">
        <f t="array" ref="N3073">INDEX($A$9:$F$1048576, $J3073, $K3073 )</f>
        <v>71217</v>
      </c>
      <c r="O3073" t="str" cm="1">
        <f t="array" ref="O3073">INDEX($B$9:$F$1048576, $J3073, $K3073 )</f>
        <v>와이디피제2차(유)1</v>
      </c>
      <c r="P3073" t="str" cm="1">
        <f t="array" ref="P3073">IF( $L3073, TRIM(_xll.IMDP("IR", $G$5&amp;$N3073, $G$6)), "" )</f>
        <v/>
      </c>
      <c r="Q3073" t="b" cm="1">
        <f t="array" ref="Q3073">IF(
    $U$1=1, AND($P3073&lt;&gt;"", $P3073&lt;&gt;"...", $P3073&lt;&gt;"입력오류"),
    IF(
        $U$18=1, AND($P3073&lt;&gt;"", $P3073&lt;&gt;"...", $P3073&lt;&gt;"입력오류", ISNUMBER(FIND(INDEX($T$2:$T$7,$U$1),$P3073))),
        IF(
            $U$17="기타", AND($P3073&lt;&gt;"", $P3073&lt;&gt;"...", $P3073&lt;&gt;"입력오류", NOT(ISNUMBER(FIND($T$21:$T$34,$P3073)))),
            AND($P3073&lt;&gt;"", $P3073&lt;&gt;"...", $P3073&lt;&gt;"입력오류", $T$19=$P3073)
        )
    )
)</f>
        <v>0</v>
      </c>
    </row>
    <row r="3074" spans="1:17">
      <c r="A3074" t="s">
        <v>6484</v>
      </c>
      <c r="B3074" t="s">
        <v>6485</v>
      </c>
      <c r="I3074">
        <f t="shared" si="142"/>
        <v>3073</v>
      </c>
      <c r="J3074">
        <f t="shared" si="143"/>
        <v>3073</v>
      </c>
      <c r="K3074">
        <f t="shared" ref="K3074:K3137" si="144">IF( $I3074&gt;$G$4, NA(), IF($I3074&gt;$G$3, 5, IF($I3074&gt;$G$2, 3, 1 ) ) )</f>
        <v>1</v>
      </c>
      <c r="L3074" t="b">
        <f>COUNTIF($N$2:N3074, N3074)=1</f>
        <v>1</v>
      </c>
      <c r="M3074" s="37">
        <f>IF( $Q3074, MAX($M$1:M3073)+1, 0)</f>
        <v>0</v>
      </c>
      <c r="N3074" t="str" cm="1">
        <f t="array" ref="N3074">INDEX($A$9:$F$1048576, $J3074, $K3074 )</f>
        <v>71218</v>
      </c>
      <c r="O3074" t="str" cm="1">
        <f t="array" ref="O3074">INDEX($B$9:$F$1048576, $J3074, $K3074 )</f>
        <v>와이디피제2차(유)2</v>
      </c>
      <c r="P3074" t="str" cm="1">
        <f t="array" ref="P3074">IF( $L3074, TRIM(_xll.IMDP("IR", $G$5&amp;$N3074, $G$6)), "" )</f>
        <v/>
      </c>
      <c r="Q3074" t="b" cm="1">
        <f t="array" ref="Q3074">IF(
    $U$1=1, AND($P3074&lt;&gt;"", $P3074&lt;&gt;"...", $P3074&lt;&gt;"입력오류"),
    IF(
        $U$18=1, AND($P3074&lt;&gt;"", $P3074&lt;&gt;"...", $P3074&lt;&gt;"입력오류", ISNUMBER(FIND(INDEX($T$2:$T$7,$U$1),$P3074))),
        IF(
            $U$17="기타", AND($P3074&lt;&gt;"", $P3074&lt;&gt;"...", $P3074&lt;&gt;"입력오류", NOT(ISNUMBER(FIND($T$21:$T$34,$P3074)))),
            AND($P3074&lt;&gt;"", $P3074&lt;&gt;"...", $P3074&lt;&gt;"입력오류", $T$19=$P3074)
        )
    )
)</f>
        <v>0</v>
      </c>
    </row>
    <row r="3075" spans="1:17">
      <c r="A3075" t="s">
        <v>6486</v>
      </c>
      <c r="B3075" t="s">
        <v>6487</v>
      </c>
      <c r="I3075">
        <f t="shared" ref="I3075:I3138" si="145">ROW()-1</f>
        <v>3074</v>
      </c>
      <c r="J3075">
        <f t="shared" ref="J3075:J3138" si="146">IF( $I3075&gt;$G$4, NA(), IF($I3075&gt;$G$3, $I3075-$G$3, IF($I3075&gt;$G$2, $I3075-$G$2, $I3075 ) ) )</f>
        <v>3074</v>
      </c>
      <c r="K3075">
        <f t="shared" si="144"/>
        <v>1</v>
      </c>
      <c r="L3075" t="b">
        <f>COUNTIF($N$2:N3075, N3075)=1</f>
        <v>1</v>
      </c>
      <c r="M3075" s="37">
        <f>IF( $Q3075, MAX($M$1:M3074)+1, 0)</f>
        <v>0</v>
      </c>
      <c r="N3075" t="str" cm="1">
        <f t="array" ref="N3075">INDEX($A$9:$F$1048576, $J3075, $K3075 )</f>
        <v>71221</v>
      </c>
      <c r="O3075" t="str" cm="1">
        <f t="array" ref="O3075">INDEX($B$9:$F$1048576, $J3075, $K3075 )</f>
        <v>세이프박스제16차</v>
      </c>
      <c r="P3075" t="str" cm="1">
        <f t="array" ref="P3075">IF( $L3075, TRIM(_xll.IMDP("IR", $G$5&amp;$N3075, $G$6)), "" )</f>
        <v/>
      </c>
      <c r="Q3075" t="b" cm="1">
        <f t="array" ref="Q3075">IF(
    $U$1=1, AND($P3075&lt;&gt;"", $P3075&lt;&gt;"...", $P3075&lt;&gt;"입력오류"),
    IF(
        $U$18=1, AND($P3075&lt;&gt;"", $P3075&lt;&gt;"...", $P3075&lt;&gt;"입력오류", ISNUMBER(FIND(INDEX($T$2:$T$7,$U$1),$P3075))),
        IF(
            $U$17="기타", AND($P3075&lt;&gt;"", $P3075&lt;&gt;"...", $P3075&lt;&gt;"입력오류", NOT(ISNUMBER(FIND($T$21:$T$34,$P3075)))),
            AND($P3075&lt;&gt;"", $P3075&lt;&gt;"...", $P3075&lt;&gt;"입력오류", $T$19=$P3075)
        )
    )
)</f>
        <v>0</v>
      </c>
    </row>
    <row r="3076" spans="1:17">
      <c r="A3076" t="s">
        <v>6488</v>
      </c>
      <c r="B3076" t="s">
        <v>6489</v>
      </c>
      <c r="I3076">
        <f t="shared" si="145"/>
        <v>3075</v>
      </c>
      <c r="J3076">
        <f t="shared" si="146"/>
        <v>3075</v>
      </c>
      <c r="K3076">
        <f t="shared" si="144"/>
        <v>1</v>
      </c>
      <c r="L3076" t="b">
        <f>COUNTIF($N$2:N3076, N3076)=1</f>
        <v>1</v>
      </c>
      <c r="M3076" s="37">
        <f>IF( $Q3076, MAX($M$1:M3075)+1, 0)</f>
        <v>0</v>
      </c>
      <c r="N3076" t="str" cm="1">
        <f t="array" ref="N3076">INDEX($A$9:$F$1048576, $J3076, $K3076 )</f>
        <v>71223</v>
      </c>
      <c r="O3076" t="str" cm="1">
        <f t="array" ref="O3076">INDEX($B$9:$F$1048576, $J3076, $K3076 )</f>
        <v>주택금융공사MBS2023-29(1-1)</v>
      </c>
      <c r="P3076" t="str" cm="1">
        <f t="array" ref="P3076">IF( $L3076, TRIM(_xll.IMDP("IR", $G$5&amp;$N3076, $G$6)), "" )</f>
        <v/>
      </c>
      <c r="Q3076" t="b" cm="1">
        <f t="array" ref="Q3076">IF(
    $U$1=1, AND($P3076&lt;&gt;"", $P3076&lt;&gt;"...", $P3076&lt;&gt;"입력오류"),
    IF(
        $U$18=1, AND($P3076&lt;&gt;"", $P3076&lt;&gt;"...", $P3076&lt;&gt;"입력오류", ISNUMBER(FIND(INDEX($T$2:$T$7,$U$1),$P3076))),
        IF(
            $U$17="기타", AND($P3076&lt;&gt;"", $P3076&lt;&gt;"...", $P3076&lt;&gt;"입력오류", NOT(ISNUMBER(FIND($T$21:$T$34,$P3076)))),
            AND($P3076&lt;&gt;"", $P3076&lt;&gt;"...", $P3076&lt;&gt;"입력오류", $T$19=$P3076)
        )
    )
)</f>
        <v>0</v>
      </c>
    </row>
    <row r="3077" spans="1:17">
      <c r="A3077" t="s">
        <v>6490</v>
      </c>
      <c r="B3077" t="s">
        <v>6491</v>
      </c>
      <c r="I3077">
        <f t="shared" si="145"/>
        <v>3076</v>
      </c>
      <c r="J3077">
        <f t="shared" si="146"/>
        <v>3076</v>
      </c>
      <c r="K3077">
        <f t="shared" si="144"/>
        <v>1</v>
      </c>
      <c r="L3077" t="b">
        <f>COUNTIF($N$2:N3077, N3077)=1</f>
        <v>1</v>
      </c>
      <c r="M3077" s="37">
        <f>IF( $Q3077, MAX($M$1:M3076)+1, 0)</f>
        <v>0</v>
      </c>
      <c r="N3077" t="str" cm="1">
        <f t="array" ref="N3077">INDEX($A$9:$F$1048576, $J3077, $K3077 )</f>
        <v>71224</v>
      </c>
      <c r="O3077" t="str" cm="1">
        <f t="array" ref="O3077">INDEX($B$9:$F$1048576, $J3077, $K3077 )</f>
        <v>주택금융공사MBS2023-29(1-2)</v>
      </c>
      <c r="P3077" t="str" cm="1">
        <f t="array" ref="P3077">IF( $L3077, TRIM(_xll.IMDP("IR", $G$5&amp;$N3077, $G$6)), "" )</f>
        <v/>
      </c>
      <c r="Q3077" t="b" cm="1">
        <f t="array" ref="Q3077">IF(
    $U$1=1, AND($P3077&lt;&gt;"", $P3077&lt;&gt;"...", $P3077&lt;&gt;"입력오류"),
    IF(
        $U$18=1, AND($P3077&lt;&gt;"", $P3077&lt;&gt;"...", $P3077&lt;&gt;"입력오류", ISNUMBER(FIND(INDEX($T$2:$T$7,$U$1),$P3077))),
        IF(
            $U$17="기타", AND($P3077&lt;&gt;"", $P3077&lt;&gt;"...", $P3077&lt;&gt;"입력오류", NOT(ISNUMBER(FIND($T$21:$T$34,$P3077)))),
            AND($P3077&lt;&gt;"", $P3077&lt;&gt;"...", $P3077&lt;&gt;"입력오류", $T$19=$P3077)
        )
    )
)</f>
        <v>0</v>
      </c>
    </row>
    <row r="3078" spans="1:17">
      <c r="A3078" t="s">
        <v>6492</v>
      </c>
      <c r="B3078" t="s">
        <v>6493</v>
      </c>
      <c r="I3078">
        <f t="shared" si="145"/>
        <v>3077</v>
      </c>
      <c r="J3078">
        <f t="shared" si="146"/>
        <v>3077</v>
      </c>
      <c r="K3078">
        <f t="shared" si="144"/>
        <v>1</v>
      </c>
      <c r="L3078" t="b">
        <f>COUNTIF($N$2:N3078, N3078)=1</f>
        <v>1</v>
      </c>
      <c r="M3078" s="37">
        <f>IF( $Q3078, MAX($M$1:M3077)+1, 0)</f>
        <v>0</v>
      </c>
      <c r="N3078" t="str" cm="1">
        <f t="array" ref="N3078">INDEX($A$9:$F$1048576, $J3078, $K3078 )</f>
        <v>71225</v>
      </c>
      <c r="O3078" t="str" cm="1">
        <f t="array" ref="O3078">INDEX($B$9:$F$1048576, $J3078, $K3078 )</f>
        <v>주택금융공사MBS2023-29(1-3)</v>
      </c>
      <c r="P3078" t="str" cm="1">
        <f t="array" ref="P3078">IF( $L3078, TRIM(_xll.IMDP("IR", $G$5&amp;$N3078, $G$6)), "" )</f>
        <v/>
      </c>
      <c r="Q3078" t="b" cm="1">
        <f t="array" ref="Q3078">IF(
    $U$1=1, AND($P3078&lt;&gt;"", $P3078&lt;&gt;"...", $P3078&lt;&gt;"입력오류"),
    IF(
        $U$18=1, AND($P3078&lt;&gt;"", $P3078&lt;&gt;"...", $P3078&lt;&gt;"입력오류", ISNUMBER(FIND(INDEX($T$2:$T$7,$U$1),$P3078))),
        IF(
            $U$17="기타", AND($P3078&lt;&gt;"", $P3078&lt;&gt;"...", $P3078&lt;&gt;"입력오류", NOT(ISNUMBER(FIND($T$21:$T$34,$P3078)))),
            AND($P3078&lt;&gt;"", $P3078&lt;&gt;"...", $P3078&lt;&gt;"입력오류", $T$19=$P3078)
        )
    )
)</f>
        <v>0</v>
      </c>
    </row>
    <row r="3079" spans="1:17">
      <c r="A3079" t="s">
        <v>6494</v>
      </c>
      <c r="B3079" t="s">
        <v>6495</v>
      </c>
      <c r="I3079">
        <f t="shared" si="145"/>
        <v>3078</v>
      </c>
      <c r="J3079">
        <f t="shared" si="146"/>
        <v>3078</v>
      </c>
      <c r="K3079">
        <f t="shared" si="144"/>
        <v>1</v>
      </c>
      <c r="L3079" t="b">
        <f>COUNTIF($N$2:N3079, N3079)=1</f>
        <v>1</v>
      </c>
      <c r="M3079" s="37">
        <f>IF( $Q3079, MAX($M$1:M3078)+1, 0)</f>
        <v>0</v>
      </c>
      <c r="N3079" t="str" cm="1">
        <f t="array" ref="N3079">INDEX($A$9:$F$1048576, $J3079, $K3079 )</f>
        <v>71226</v>
      </c>
      <c r="O3079" t="str" cm="1">
        <f t="array" ref="O3079">INDEX($B$9:$F$1048576, $J3079, $K3079 )</f>
        <v>주택금융공사MBS2023-29(1-4)</v>
      </c>
      <c r="P3079" t="str" cm="1">
        <f t="array" ref="P3079">IF( $L3079, TRIM(_xll.IMDP("IR", $G$5&amp;$N3079, $G$6)), "" )</f>
        <v/>
      </c>
      <c r="Q3079" t="b" cm="1">
        <f t="array" ref="Q3079">IF(
    $U$1=1, AND($P3079&lt;&gt;"", $P3079&lt;&gt;"...", $P3079&lt;&gt;"입력오류"),
    IF(
        $U$18=1, AND($P3079&lt;&gt;"", $P3079&lt;&gt;"...", $P3079&lt;&gt;"입력오류", ISNUMBER(FIND(INDEX($T$2:$T$7,$U$1),$P3079))),
        IF(
            $U$17="기타", AND($P3079&lt;&gt;"", $P3079&lt;&gt;"...", $P3079&lt;&gt;"입력오류", NOT(ISNUMBER(FIND($T$21:$T$34,$P3079)))),
            AND($P3079&lt;&gt;"", $P3079&lt;&gt;"...", $P3079&lt;&gt;"입력오류", $T$19=$P3079)
        )
    )
)</f>
        <v>0</v>
      </c>
    </row>
    <row r="3080" spans="1:17">
      <c r="A3080" t="s">
        <v>6496</v>
      </c>
      <c r="B3080" t="s">
        <v>6497</v>
      </c>
      <c r="I3080">
        <f t="shared" si="145"/>
        <v>3079</v>
      </c>
      <c r="J3080">
        <f t="shared" si="146"/>
        <v>3079</v>
      </c>
      <c r="K3080">
        <f t="shared" si="144"/>
        <v>1</v>
      </c>
      <c r="L3080" t="b">
        <f>COUNTIF($N$2:N3080, N3080)=1</f>
        <v>1</v>
      </c>
      <c r="M3080" s="37">
        <f>IF( $Q3080, MAX($M$1:M3079)+1, 0)</f>
        <v>0</v>
      </c>
      <c r="N3080" t="str" cm="1">
        <f t="array" ref="N3080">INDEX($A$9:$F$1048576, $J3080, $K3080 )</f>
        <v>71227</v>
      </c>
      <c r="O3080" t="str" cm="1">
        <f t="array" ref="O3080">INDEX($B$9:$F$1048576, $J3080, $K3080 )</f>
        <v>주택금융공사MBS2023-29(1-5)</v>
      </c>
      <c r="P3080" t="str" cm="1">
        <f t="array" ref="P3080">IF( $L3080, TRIM(_xll.IMDP("IR", $G$5&amp;$N3080, $G$6)), "" )</f>
        <v/>
      </c>
      <c r="Q3080" t="b" cm="1">
        <f t="array" ref="Q3080">IF(
    $U$1=1, AND($P3080&lt;&gt;"", $P3080&lt;&gt;"...", $P3080&lt;&gt;"입력오류"),
    IF(
        $U$18=1, AND($P3080&lt;&gt;"", $P3080&lt;&gt;"...", $P3080&lt;&gt;"입력오류", ISNUMBER(FIND(INDEX($T$2:$T$7,$U$1),$P3080))),
        IF(
            $U$17="기타", AND($P3080&lt;&gt;"", $P3080&lt;&gt;"...", $P3080&lt;&gt;"입력오류", NOT(ISNUMBER(FIND($T$21:$T$34,$P3080)))),
            AND($P3080&lt;&gt;"", $P3080&lt;&gt;"...", $P3080&lt;&gt;"입력오류", $T$19=$P3080)
        )
    )
)</f>
        <v>0</v>
      </c>
    </row>
    <row r="3081" spans="1:17">
      <c r="A3081" t="s">
        <v>6498</v>
      </c>
      <c r="B3081" t="s">
        <v>6499</v>
      </c>
      <c r="I3081">
        <f t="shared" si="145"/>
        <v>3080</v>
      </c>
      <c r="J3081">
        <f t="shared" si="146"/>
        <v>3080</v>
      </c>
      <c r="K3081">
        <f t="shared" si="144"/>
        <v>1</v>
      </c>
      <c r="L3081" t="b">
        <f>COUNTIF($N$2:N3081, N3081)=1</f>
        <v>1</v>
      </c>
      <c r="M3081" s="37">
        <f>IF( $Q3081, MAX($M$1:M3080)+1, 0)</f>
        <v>0</v>
      </c>
      <c r="N3081" t="str" cm="1">
        <f t="array" ref="N3081">INDEX($A$9:$F$1048576, $J3081, $K3081 )</f>
        <v>71228</v>
      </c>
      <c r="O3081" t="str" cm="1">
        <f t="array" ref="O3081">INDEX($B$9:$F$1048576, $J3081, $K3081 )</f>
        <v>주택금융공사MBS2023-29(1-6)</v>
      </c>
      <c r="P3081" t="str" cm="1">
        <f t="array" ref="P3081">IF( $L3081, TRIM(_xll.IMDP("IR", $G$5&amp;$N3081, $G$6)), "" )</f>
        <v/>
      </c>
      <c r="Q3081" t="b" cm="1">
        <f t="array" ref="Q3081">IF(
    $U$1=1, AND($P3081&lt;&gt;"", $P3081&lt;&gt;"...", $P3081&lt;&gt;"입력오류"),
    IF(
        $U$18=1, AND($P3081&lt;&gt;"", $P3081&lt;&gt;"...", $P3081&lt;&gt;"입력오류", ISNUMBER(FIND(INDEX($T$2:$T$7,$U$1),$P3081))),
        IF(
            $U$17="기타", AND($P3081&lt;&gt;"", $P3081&lt;&gt;"...", $P3081&lt;&gt;"입력오류", NOT(ISNUMBER(FIND($T$21:$T$34,$P3081)))),
            AND($P3081&lt;&gt;"", $P3081&lt;&gt;"...", $P3081&lt;&gt;"입력오류", $T$19=$P3081)
        )
    )
)</f>
        <v>0</v>
      </c>
    </row>
    <row r="3082" spans="1:17">
      <c r="A3082" t="s">
        <v>6500</v>
      </c>
      <c r="B3082" t="s">
        <v>6501</v>
      </c>
      <c r="I3082">
        <f t="shared" si="145"/>
        <v>3081</v>
      </c>
      <c r="J3082">
        <f t="shared" si="146"/>
        <v>3081</v>
      </c>
      <c r="K3082">
        <f t="shared" si="144"/>
        <v>1</v>
      </c>
      <c r="L3082" t="b">
        <f>COUNTIF($N$2:N3082, N3082)=1</f>
        <v>1</v>
      </c>
      <c r="M3082" s="37">
        <f>IF( $Q3082, MAX($M$1:M3081)+1, 0)</f>
        <v>0</v>
      </c>
      <c r="N3082" t="str" cm="1">
        <f t="array" ref="N3082">INDEX($A$9:$F$1048576, $J3082, $K3082 )</f>
        <v>71229</v>
      </c>
      <c r="O3082" t="str" cm="1">
        <f t="array" ref="O3082">INDEX($B$9:$F$1048576, $J3082, $K3082 )</f>
        <v>주택금융공사MBS2023-29(1-7)</v>
      </c>
      <c r="P3082" t="str" cm="1">
        <f t="array" ref="P3082">IF( $L3082, TRIM(_xll.IMDP("IR", $G$5&amp;$N3082, $G$6)), "" )</f>
        <v/>
      </c>
      <c r="Q3082" t="b" cm="1">
        <f t="array" ref="Q3082">IF(
    $U$1=1, AND($P3082&lt;&gt;"", $P3082&lt;&gt;"...", $P3082&lt;&gt;"입력오류"),
    IF(
        $U$18=1, AND($P3082&lt;&gt;"", $P3082&lt;&gt;"...", $P3082&lt;&gt;"입력오류", ISNUMBER(FIND(INDEX($T$2:$T$7,$U$1),$P3082))),
        IF(
            $U$17="기타", AND($P3082&lt;&gt;"", $P3082&lt;&gt;"...", $P3082&lt;&gt;"입력오류", NOT(ISNUMBER(FIND($T$21:$T$34,$P3082)))),
            AND($P3082&lt;&gt;"", $P3082&lt;&gt;"...", $P3082&lt;&gt;"입력오류", $T$19=$P3082)
        )
    )
)</f>
        <v>0</v>
      </c>
    </row>
    <row r="3083" spans="1:17">
      <c r="A3083" t="s">
        <v>6502</v>
      </c>
      <c r="B3083" t="s">
        <v>6503</v>
      </c>
      <c r="I3083">
        <f t="shared" si="145"/>
        <v>3082</v>
      </c>
      <c r="J3083">
        <f t="shared" si="146"/>
        <v>3082</v>
      </c>
      <c r="K3083">
        <f t="shared" si="144"/>
        <v>1</v>
      </c>
      <c r="L3083" t="b">
        <f>COUNTIF($N$2:N3083, N3083)=1</f>
        <v>1</v>
      </c>
      <c r="M3083" s="37">
        <f>IF( $Q3083, MAX($M$1:M3082)+1, 0)</f>
        <v>0</v>
      </c>
      <c r="N3083" t="str" cm="1">
        <f t="array" ref="N3083">INDEX($A$9:$F$1048576, $J3083, $K3083 )</f>
        <v>71230</v>
      </c>
      <c r="O3083" t="str" cm="1">
        <f t="array" ref="O3083">INDEX($B$9:$F$1048576, $J3083, $K3083 )</f>
        <v>주택금융공사MBS2023-29(1-8)</v>
      </c>
      <c r="P3083" t="str" cm="1">
        <f t="array" ref="P3083">IF( $L3083, TRIM(_xll.IMDP("IR", $G$5&amp;$N3083, $G$6)), "" )</f>
        <v/>
      </c>
      <c r="Q3083" t="b" cm="1">
        <f t="array" ref="Q3083">IF(
    $U$1=1, AND($P3083&lt;&gt;"", $P3083&lt;&gt;"...", $P3083&lt;&gt;"입력오류"),
    IF(
        $U$18=1, AND($P3083&lt;&gt;"", $P3083&lt;&gt;"...", $P3083&lt;&gt;"입력오류", ISNUMBER(FIND(INDEX($T$2:$T$7,$U$1),$P3083))),
        IF(
            $U$17="기타", AND($P3083&lt;&gt;"", $P3083&lt;&gt;"...", $P3083&lt;&gt;"입력오류", NOT(ISNUMBER(FIND($T$21:$T$34,$P3083)))),
            AND($P3083&lt;&gt;"", $P3083&lt;&gt;"...", $P3083&lt;&gt;"입력오류", $T$19=$P3083)
        )
    )
)</f>
        <v>0</v>
      </c>
    </row>
    <row r="3084" spans="1:17">
      <c r="A3084" t="s">
        <v>6504</v>
      </c>
      <c r="B3084" t="s">
        <v>6505</v>
      </c>
      <c r="I3084">
        <f t="shared" si="145"/>
        <v>3083</v>
      </c>
      <c r="J3084">
        <f t="shared" si="146"/>
        <v>3083</v>
      </c>
      <c r="K3084">
        <f t="shared" si="144"/>
        <v>1</v>
      </c>
      <c r="L3084" t="b">
        <f>COUNTIF($N$2:N3084, N3084)=1</f>
        <v>1</v>
      </c>
      <c r="M3084" s="37">
        <f>IF( $Q3084, MAX($M$1:M3083)+1, 0)</f>
        <v>0</v>
      </c>
      <c r="N3084" t="str" cm="1">
        <f t="array" ref="N3084">INDEX($A$9:$F$1048576, $J3084, $K3084 )</f>
        <v>71231</v>
      </c>
      <c r="O3084" t="str" cm="1">
        <f t="array" ref="O3084">INDEX($B$9:$F$1048576, $J3084, $K3084 )</f>
        <v>주택금융공사MBS2023-29(1-9)</v>
      </c>
      <c r="P3084" t="str" cm="1">
        <f t="array" ref="P3084">IF( $L3084, TRIM(_xll.IMDP("IR", $G$5&amp;$N3084, $G$6)), "" )</f>
        <v/>
      </c>
      <c r="Q3084" t="b" cm="1">
        <f t="array" ref="Q3084">IF(
    $U$1=1, AND($P3084&lt;&gt;"", $P3084&lt;&gt;"...", $P3084&lt;&gt;"입력오류"),
    IF(
        $U$18=1, AND($P3084&lt;&gt;"", $P3084&lt;&gt;"...", $P3084&lt;&gt;"입력오류", ISNUMBER(FIND(INDEX($T$2:$T$7,$U$1),$P3084))),
        IF(
            $U$17="기타", AND($P3084&lt;&gt;"", $P3084&lt;&gt;"...", $P3084&lt;&gt;"입력오류", NOT(ISNUMBER(FIND($T$21:$T$34,$P3084)))),
            AND($P3084&lt;&gt;"", $P3084&lt;&gt;"...", $P3084&lt;&gt;"입력오류", $T$19=$P3084)
        )
    )
)</f>
        <v>0</v>
      </c>
    </row>
    <row r="3085" spans="1:17">
      <c r="A3085" t="s">
        <v>6506</v>
      </c>
      <c r="B3085" t="s">
        <v>6507</v>
      </c>
      <c r="I3085">
        <f t="shared" si="145"/>
        <v>3084</v>
      </c>
      <c r="J3085">
        <f t="shared" si="146"/>
        <v>3084</v>
      </c>
      <c r="K3085">
        <f t="shared" si="144"/>
        <v>1</v>
      </c>
      <c r="L3085" t="b">
        <f>COUNTIF($N$2:N3085, N3085)=1</f>
        <v>1</v>
      </c>
      <c r="M3085" s="37">
        <f>IF( $Q3085, MAX($M$1:M3084)+1, 0)</f>
        <v>0</v>
      </c>
      <c r="N3085" t="str" cm="1">
        <f t="array" ref="N3085">INDEX($A$9:$F$1048576, $J3085, $K3085 )</f>
        <v>71235</v>
      </c>
      <c r="O3085" t="str" cm="1">
        <f t="array" ref="O3085">INDEX($B$9:$F$1048576, $J3085, $K3085 )</f>
        <v>와이디피제3차(유)1</v>
      </c>
      <c r="P3085" t="str" cm="1">
        <f t="array" ref="P3085">IF( $L3085, TRIM(_xll.IMDP("IR", $G$5&amp;$N3085, $G$6)), "" )</f>
        <v/>
      </c>
      <c r="Q3085" t="b" cm="1">
        <f t="array" ref="Q3085">IF(
    $U$1=1, AND($P3085&lt;&gt;"", $P3085&lt;&gt;"...", $P3085&lt;&gt;"입력오류"),
    IF(
        $U$18=1, AND($P3085&lt;&gt;"", $P3085&lt;&gt;"...", $P3085&lt;&gt;"입력오류", ISNUMBER(FIND(INDEX($T$2:$T$7,$U$1),$P3085))),
        IF(
            $U$17="기타", AND($P3085&lt;&gt;"", $P3085&lt;&gt;"...", $P3085&lt;&gt;"입력오류", NOT(ISNUMBER(FIND($T$21:$T$34,$P3085)))),
            AND($P3085&lt;&gt;"", $P3085&lt;&gt;"...", $P3085&lt;&gt;"입력오류", $T$19=$P3085)
        )
    )
)</f>
        <v>0</v>
      </c>
    </row>
    <row r="3086" spans="1:17">
      <c r="A3086" t="s">
        <v>6508</v>
      </c>
      <c r="B3086" t="s">
        <v>6509</v>
      </c>
      <c r="I3086">
        <f t="shared" si="145"/>
        <v>3085</v>
      </c>
      <c r="J3086">
        <f t="shared" si="146"/>
        <v>3085</v>
      </c>
      <c r="K3086">
        <f t="shared" si="144"/>
        <v>1</v>
      </c>
      <c r="L3086" t="b">
        <f>COUNTIF($N$2:N3086, N3086)=1</f>
        <v>1</v>
      </c>
      <c r="M3086" s="37">
        <f>IF( $Q3086, MAX($M$1:M3085)+1, 0)</f>
        <v>0</v>
      </c>
      <c r="N3086" t="str" cm="1">
        <f t="array" ref="N3086">INDEX($A$9:$F$1048576, $J3086, $K3086 )</f>
        <v>71236</v>
      </c>
      <c r="O3086" t="str" cm="1">
        <f t="array" ref="O3086">INDEX($B$9:$F$1048576, $J3086, $K3086 )</f>
        <v>와이디피제3차(유)2</v>
      </c>
      <c r="P3086" t="str" cm="1">
        <f t="array" ref="P3086">IF( $L3086, TRIM(_xll.IMDP("IR", $G$5&amp;$N3086, $G$6)), "" )</f>
        <v/>
      </c>
      <c r="Q3086" t="b" cm="1">
        <f t="array" ref="Q3086">IF(
    $U$1=1, AND($P3086&lt;&gt;"", $P3086&lt;&gt;"...", $P3086&lt;&gt;"입력오류"),
    IF(
        $U$18=1, AND($P3086&lt;&gt;"", $P3086&lt;&gt;"...", $P3086&lt;&gt;"입력오류", ISNUMBER(FIND(INDEX($T$2:$T$7,$U$1),$P3086))),
        IF(
            $U$17="기타", AND($P3086&lt;&gt;"", $P3086&lt;&gt;"...", $P3086&lt;&gt;"입력오류", NOT(ISNUMBER(FIND($T$21:$T$34,$P3086)))),
            AND($P3086&lt;&gt;"", $P3086&lt;&gt;"...", $P3086&lt;&gt;"입력오류", $T$19=$P3086)
        )
    )
)</f>
        <v>0</v>
      </c>
    </row>
    <row r="3087" spans="1:17">
      <c r="A3087" t="s">
        <v>6510</v>
      </c>
      <c r="B3087" t="s">
        <v>6511</v>
      </c>
      <c r="I3087">
        <f t="shared" si="145"/>
        <v>3086</v>
      </c>
      <c r="J3087">
        <f t="shared" si="146"/>
        <v>3086</v>
      </c>
      <c r="K3087">
        <f t="shared" si="144"/>
        <v>1</v>
      </c>
      <c r="L3087" t="b">
        <f>COUNTIF($N$2:N3087, N3087)=1</f>
        <v>1</v>
      </c>
      <c r="M3087" s="37">
        <f>IF( $Q3087, MAX($M$1:M3086)+1, 0)</f>
        <v>0</v>
      </c>
      <c r="N3087" t="str" cm="1">
        <f t="array" ref="N3087">INDEX($A$9:$F$1048576, $J3087, $K3087 )</f>
        <v>71237</v>
      </c>
      <c r="O3087" t="str" cm="1">
        <f t="array" ref="O3087">INDEX($B$9:$F$1048576, $J3087, $K3087 )</f>
        <v>농협챔피온제5차(유)1-3</v>
      </c>
      <c r="P3087" t="str" cm="1">
        <f t="array" ref="P3087">IF( $L3087, TRIM(_xll.IMDP("IR", $G$5&amp;$N3087, $G$6)), "" )</f>
        <v/>
      </c>
      <c r="Q3087" t="b" cm="1">
        <f t="array" ref="Q3087">IF(
    $U$1=1, AND($P3087&lt;&gt;"", $P3087&lt;&gt;"...", $P3087&lt;&gt;"입력오류"),
    IF(
        $U$18=1, AND($P3087&lt;&gt;"", $P3087&lt;&gt;"...", $P3087&lt;&gt;"입력오류", ISNUMBER(FIND(INDEX($T$2:$T$7,$U$1),$P3087))),
        IF(
            $U$17="기타", AND($P3087&lt;&gt;"", $P3087&lt;&gt;"...", $P3087&lt;&gt;"입력오류", NOT(ISNUMBER(FIND($T$21:$T$34,$P3087)))),
            AND($P3087&lt;&gt;"", $P3087&lt;&gt;"...", $P3087&lt;&gt;"입력오류", $T$19=$P3087)
        )
    )
)</f>
        <v>0</v>
      </c>
    </row>
    <row r="3088" spans="1:17">
      <c r="A3088" t="s">
        <v>6512</v>
      </c>
      <c r="B3088" t="s">
        <v>6513</v>
      </c>
      <c r="I3088">
        <f t="shared" si="145"/>
        <v>3087</v>
      </c>
      <c r="J3088">
        <f t="shared" si="146"/>
        <v>3087</v>
      </c>
      <c r="K3088">
        <f t="shared" si="144"/>
        <v>1</v>
      </c>
      <c r="L3088" t="b">
        <f>COUNTIF($N$2:N3088, N3088)=1</f>
        <v>1</v>
      </c>
      <c r="M3088" s="37">
        <f>IF( $Q3088, MAX($M$1:M3087)+1, 0)</f>
        <v>0</v>
      </c>
      <c r="N3088" t="str" cm="1">
        <f t="array" ref="N3088">INDEX($A$9:$F$1048576, $J3088, $K3088 )</f>
        <v>71241</v>
      </c>
      <c r="O3088" t="str" cm="1">
        <f t="array" ref="O3088">INDEX($B$9:$F$1048576, $J3088, $K3088 )</f>
        <v>오토피아제77차(유)1-1</v>
      </c>
      <c r="P3088" t="str" cm="1">
        <f t="array" ref="P3088">IF( $L3088, TRIM(_xll.IMDP("IR", $G$5&amp;$N3088, $G$6)), "" )</f>
        <v/>
      </c>
      <c r="Q3088" t="b" cm="1">
        <f t="array" ref="Q3088">IF(
    $U$1=1, AND($P3088&lt;&gt;"", $P3088&lt;&gt;"...", $P3088&lt;&gt;"입력오류"),
    IF(
        $U$18=1, AND($P3088&lt;&gt;"", $P3088&lt;&gt;"...", $P3088&lt;&gt;"입력오류", ISNUMBER(FIND(INDEX($T$2:$T$7,$U$1),$P3088))),
        IF(
            $U$17="기타", AND($P3088&lt;&gt;"", $P3088&lt;&gt;"...", $P3088&lt;&gt;"입력오류", NOT(ISNUMBER(FIND($T$21:$T$34,$P3088)))),
            AND($P3088&lt;&gt;"", $P3088&lt;&gt;"...", $P3088&lt;&gt;"입력오류", $T$19=$P3088)
        )
    )
)</f>
        <v>0</v>
      </c>
    </row>
    <row r="3089" spans="1:17">
      <c r="A3089" t="s">
        <v>6514</v>
      </c>
      <c r="B3089" t="s">
        <v>6515</v>
      </c>
      <c r="I3089">
        <f t="shared" si="145"/>
        <v>3088</v>
      </c>
      <c r="J3089">
        <f t="shared" si="146"/>
        <v>3088</v>
      </c>
      <c r="K3089">
        <f t="shared" si="144"/>
        <v>1</v>
      </c>
      <c r="L3089" t="b">
        <f>COUNTIF($N$2:N3089, N3089)=1</f>
        <v>1</v>
      </c>
      <c r="M3089" s="37">
        <f>IF( $Q3089, MAX($M$1:M3088)+1, 0)</f>
        <v>0</v>
      </c>
      <c r="N3089" t="str" cm="1">
        <f t="array" ref="N3089">INDEX($A$9:$F$1048576, $J3089, $K3089 )</f>
        <v>71242</v>
      </c>
      <c r="O3089" t="str" cm="1">
        <f t="array" ref="O3089">INDEX($B$9:$F$1048576, $J3089, $K3089 )</f>
        <v>오토피아제77차(유)1-2</v>
      </c>
      <c r="P3089" t="str" cm="1">
        <f t="array" ref="P3089">IF( $L3089, TRIM(_xll.IMDP("IR", $G$5&amp;$N3089, $G$6)), "" )</f>
        <v/>
      </c>
      <c r="Q3089" t="b" cm="1">
        <f t="array" ref="Q3089">IF(
    $U$1=1, AND($P3089&lt;&gt;"", $P3089&lt;&gt;"...", $P3089&lt;&gt;"입력오류"),
    IF(
        $U$18=1, AND($P3089&lt;&gt;"", $P3089&lt;&gt;"...", $P3089&lt;&gt;"입력오류", ISNUMBER(FIND(INDEX($T$2:$T$7,$U$1),$P3089))),
        IF(
            $U$17="기타", AND($P3089&lt;&gt;"", $P3089&lt;&gt;"...", $P3089&lt;&gt;"입력오류", NOT(ISNUMBER(FIND($T$21:$T$34,$P3089)))),
            AND($P3089&lt;&gt;"", $P3089&lt;&gt;"...", $P3089&lt;&gt;"입력오류", $T$19=$P3089)
        )
    )
)</f>
        <v>0</v>
      </c>
    </row>
    <row r="3090" spans="1:17">
      <c r="A3090" t="s">
        <v>6516</v>
      </c>
      <c r="B3090" t="s">
        <v>6517</v>
      </c>
      <c r="I3090">
        <f t="shared" si="145"/>
        <v>3089</v>
      </c>
      <c r="J3090">
        <f t="shared" si="146"/>
        <v>3089</v>
      </c>
      <c r="K3090">
        <f t="shared" si="144"/>
        <v>1</v>
      </c>
      <c r="L3090" t="b">
        <f>COUNTIF($N$2:N3090, N3090)=1</f>
        <v>1</v>
      </c>
      <c r="M3090" s="37">
        <f>IF( $Q3090, MAX($M$1:M3089)+1, 0)</f>
        <v>0</v>
      </c>
      <c r="N3090" t="str" cm="1">
        <f t="array" ref="N3090">INDEX($A$9:$F$1048576, $J3090, $K3090 )</f>
        <v>71243</v>
      </c>
      <c r="O3090" t="str" cm="1">
        <f t="array" ref="O3090">INDEX($B$9:$F$1048576, $J3090, $K3090 )</f>
        <v>오토피아제77차(유)1-3</v>
      </c>
      <c r="P3090" t="str" cm="1">
        <f t="array" ref="P3090">IF( $L3090, TRIM(_xll.IMDP("IR", $G$5&amp;$N3090, $G$6)), "" )</f>
        <v/>
      </c>
      <c r="Q3090" t="b" cm="1">
        <f t="array" ref="Q3090">IF(
    $U$1=1, AND($P3090&lt;&gt;"", $P3090&lt;&gt;"...", $P3090&lt;&gt;"입력오류"),
    IF(
        $U$18=1, AND($P3090&lt;&gt;"", $P3090&lt;&gt;"...", $P3090&lt;&gt;"입력오류", ISNUMBER(FIND(INDEX($T$2:$T$7,$U$1),$P3090))),
        IF(
            $U$17="기타", AND($P3090&lt;&gt;"", $P3090&lt;&gt;"...", $P3090&lt;&gt;"입력오류", NOT(ISNUMBER(FIND($T$21:$T$34,$P3090)))),
            AND($P3090&lt;&gt;"", $P3090&lt;&gt;"...", $P3090&lt;&gt;"입력오류", $T$19=$P3090)
        )
    )
)</f>
        <v>0</v>
      </c>
    </row>
    <row r="3091" spans="1:17">
      <c r="A3091" t="s">
        <v>6518</v>
      </c>
      <c r="B3091" t="s">
        <v>6519</v>
      </c>
      <c r="I3091">
        <f t="shared" si="145"/>
        <v>3090</v>
      </c>
      <c r="J3091">
        <f t="shared" si="146"/>
        <v>3090</v>
      </c>
      <c r="K3091">
        <f t="shared" si="144"/>
        <v>1</v>
      </c>
      <c r="L3091" t="b">
        <f>COUNTIF($N$2:N3091, N3091)=1</f>
        <v>1</v>
      </c>
      <c r="M3091" s="37">
        <f>IF( $Q3091, MAX($M$1:M3090)+1, 0)</f>
        <v>0</v>
      </c>
      <c r="N3091" t="str" cm="1">
        <f t="array" ref="N3091">INDEX($A$9:$F$1048576, $J3091, $K3091 )</f>
        <v>71244</v>
      </c>
      <c r="O3091" t="str" cm="1">
        <f t="array" ref="O3091">INDEX($B$9:$F$1048576, $J3091, $K3091 )</f>
        <v>오토피아제77차(유)1-4</v>
      </c>
      <c r="P3091" t="str" cm="1">
        <f t="array" ref="P3091">IF( $L3091, TRIM(_xll.IMDP("IR", $G$5&amp;$N3091, $G$6)), "" )</f>
        <v/>
      </c>
      <c r="Q3091" t="b" cm="1">
        <f t="array" ref="Q3091">IF(
    $U$1=1, AND($P3091&lt;&gt;"", $P3091&lt;&gt;"...", $P3091&lt;&gt;"입력오류"),
    IF(
        $U$18=1, AND($P3091&lt;&gt;"", $P3091&lt;&gt;"...", $P3091&lt;&gt;"입력오류", ISNUMBER(FIND(INDEX($T$2:$T$7,$U$1),$P3091))),
        IF(
            $U$17="기타", AND($P3091&lt;&gt;"", $P3091&lt;&gt;"...", $P3091&lt;&gt;"입력오류", NOT(ISNUMBER(FIND($T$21:$T$34,$P3091)))),
            AND($P3091&lt;&gt;"", $P3091&lt;&gt;"...", $P3091&lt;&gt;"입력오류", $T$19=$P3091)
        )
    )
)</f>
        <v>0</v>
      </c>
    </row>
    <row r="3092" spans="1:17">
      <c r="A3092" t="s">
        <v>6520</v>
      </c>
      <c r="B3092" t="s">
        <v>6521</v>
      </c>
      <c r="I3092">
        <f t="shared" si="145"/>
        <v>3091</v>
      </c>
      <c r="J3092">
        <f t="shared" si="146"/>
        <v>3091</v>
      </c>
      <c r="K3092">
        <f t="shared" si="144"/>
        <v>1</v>
      </c>
      <c r="L3092" t="b">
        <f>COUNTIF($N$2:N3092, N3092)=1</f>
        <v>1</v>
      </c>
      <c r="M3092" s="37">
        <f>IF( $Q3092, MAX($M$1:M3091)+1, 0)</f>
        <v>0</v>
      </c>
      <c r="N3092" t="str" cm="1">
        <f t="array" ref="N3092">INDEX($A$9:$F$1048576, $J3092, $K3092 )</f>
        <v>71245</v>
      </c>
      <c r="O3092" t="str" cm="1">
        <f t="array" ref="O3092">INDEX($B$9:$F$1048576, $J3092, $K3092 )</f>
        <v>오토피아제77차(유)1-5</v>
      </c>
      <c r="P3092" t="str" cm="1">
        <f t="array" ref="P3092">IF( $L3092, TRIM(_xll.IMDP("IR", $G$5&amp;$N3092, $G$6)), "" )</f>
        <v/>
      </c>
      <c r="Q3092" t="b" cm="1">
        <f t="array" ref="Q3092">IF(
    $U$1=1, AND($P3092&lt;&gt;"", $P3092&lt;&gt;"...", $P3092&lt;&gt;"입력오류"),
    IF(
        $U$18=1, AND($P3092&lt;&gt;"", $P3092&lt;&gt;"...", $P3092&lt;&gt;"입력오류", ISNUMBER(FIND(INDEX($T$2:$T$7,$U$1),$P3092))),
        IF(
            $U$17="기타", AND($P3092&lt;&gt;"", $P3092&lt;&gt;"...", $P3092&lt;&gt;"입력오류", NOT(ISNUMBER(FIND($T$21:$T$34,$P3092)))),
            AND($P3092&lt;&gt;"", $P3092&lt;&gt;"...", $P3092&lt;&gt;"입력오류", $T$19=$P3092)
        )
    )
)</f>
        <v>0</v>
      </c>
    </row>
    <row r="3093" spans="1:17">
      <c r="A3093" t="s">
        <v>6522</v>
      </c>
      <c r="B3093" t="s">
        <v>6523</v>
      </c>
      <c r="I3093">
        <f t="shared" si="145"/>
        <v>3092</v>
      </c>
      <c r="J3093">
        <f t="shared" si="146"/>
        <v>3092</v>
      </c>
      <c r="K3093">
        <f t="shared" si="144"/>
        <v>1</v>
      </c>
      <c r="L3093" t="b">
        <f>COUNTIF($N$2:N3093, N3093)=1</f>
        <v>1</v>
      </c>
      <c r="M3093" s="37">
        <f>IF( $Q3093, MAX($M$1:M3092)+1, 0)</f>
        <v>0</v>
      </c>
      <c r="N3093" t="str" cm="1">
        <f t="array" ref="N3093">INDEX($A$9:$F$1048576, $J3093, $K3093 )</f>
        <v>71246</v>
      </c>
      <c r="O3093" t="str" cm="1">
        <f t="array" ref="O3093">INDEX($B$9:$F$1048576, $J3093, $K3093 )</f>
        <v>오토피아제77차(유)1-6</v>
      </c>
      <c r="P3093" t="str" cm="1">
        <f t="array" ref="P3093">IF( $L3093, TRIM(_xll.IMDP("IR", $G$5&amp;$N3093, $G$6)), "" )</f>
        <v/>
      </c>
      <c r="Q3093" t="b" cm="1">
        <f t="array" ref="Q3093">IF(
    $U$1=1, AND($P3093&lt;&gt;"", $P3093&lt;&gt;"...", $P3093&lt;&gt;"입력오류"),
    IF(
        $U$18=1, AND($P3093&lt;&gt;"", $P3093&lt;&gt;"...", $P3093&lt;&gt;"입력오류", ISNUMBER(FIND(INDEX($T$2:$T$7,$U$1),$P3093))),
        IF(
            $U$17="기타", AND($P3093&lt;&gt;"", $P3093&lt;&gt;"...", $P3093&lt;&gt;"입력오류", NOT(ISNUMBER(FIND($T$21:$T$34,$P3093)))),
            AND($P3093&lt;&gt;"", $P3093&lt;&gt;"...", $P3093&lt;&gt;"입력오류", $T$19=$P3093)
        )
    )
)</f>
        <v>0</v>
      </c>
    </row>
    <row r="3094" spans="1:17">
      <c r="A3094" t="s">
        <v>6524</v>
      </c>
      <c r="B3094" t="s">
        <v>6525</v>
      </c>
      <c r="I3094">
        <f t="shared" si="145"/>
        <v>3093</v>
      </c>
      <c r="J3094">
        <f t="shared" si="146"/>
        <v>3093</v>
      </c>
      <c r="K3094">
        <f t="shared" si="144"/>
        <v>1</v>
      </c>
      <c r="L3094" t="b">
        <f>COUNTIF($N$2:N3094, N3094)=1</f>
        <v>1</v>
      </c>
      <c r="M3094" s="37">
        <f>IF( $Q3094, MAX($M$1:M3093)+1, 0)</f>
        <v>0</v>
      </c>
      <c r="N3094" t="str" cm="1">
        <f t="array" ref="N3094">INDEX($A$9:$F$1048576, $J3094, $K3094 )</f>
        <v>71247</v>
      </c>
      <c r="O3094" t="str" cm="1">
        <f t="array" ref="O3094">INDEX($B$9:$F$1048576, $J3094, $K3094 )</f>
        <v>오토피아제77차(유)1-7</v>
      </c>
      <c r="P3094" t="str" cm="1">
        <f t="array" ref="P3094">IF( $L3094, TRIM(_xll.IMDP("IR", $G$5&amp;$N3094, $G$6)), "" )</f>
        <v/>
      </c>
      <c r="Q3094" t="b" cm="1">
        <f t="array" ref="Q3094">IF(
    $U$1=1, AND($P3094&lt;&gt;"", $P3094&lt;&gt;"...", $P3094&lt;&gt;"입력오류"),
    IF(
        $U$18=1, AND($P3094&lt;&gt;"", $P3094&lt;&gt;"...", $P3094&lt;&gt;"입력오류", ISNUMBER(FIND(INDEX($T$2:$T$7,$U$1),$P3094))),
        IF(
            $U$17="기타", AND($P3094&lt;&gt;"", $P3094&lt;&gt;"...", $P3094&lt;&gt;"입력오류", NOT(ISNUMBER(FIND($T$21:$T$34,$P3094)))),
            AND($P3094&lt;&gt;"", $P3094&lt;&gt;"...", $P3094&lt;&gt;"입력오류", $T$19=$P3094)
        )
    )
)</f>
        <v>0</v>
      </c>
    </row>
    <row r="3095" spans="1:17">
      <c r="A3095" t="s">
        <v>6526</v>
      </c>
      <c r="B3095" t="s">
        <v>6527</v>
      </c>
      <c r="I3095">
        <f t="shared" si="145"/>
        <v>3094</v>
      </c>
      <c r="J3095">
        <f t="shared" si="146"/>
        <v>3094</v>
      </c>
      <c r="K3095">
        <f t="shared" si="144"/>
        <v>1</v>
      </c>
      <c r="L3095" t="b">
        <f>COUNTIF($N$2:N3095, N3095)=1</f>
        <v>1</v>
      </c>
      <c r="M3095" s="37">
        <f>IF( $Q3095, MAX($M$1:M3094)+1, 0)</f>
        <v>0</v>
      </c>
      <c r="N3095" t="str" cm="1">
        <f t="array" ref="N3095">INDEX($A$9:$F$1048576, $J3095, $K3095 )</f>
        <v>71248</v>
      </c>
      <c r="O3095" t="str" cm="1">
        <f t="array" ref="O3095">INDEX($B$9:$F$1048576, $J3095, $K3095 )</f>
        <v>오토피아제77차(유)1-8</v>
      </c>
      <c r="P3095" t="str" cm="1">
        <f t="array" ref="P3095">IF( $L3095, TRIM(_xll.IMDP("IR", $G$5&amp;$N3095, $G$6)), "" )</f>
        <v/>
      </c>
      <c r="Q3095" t="b" cm="1">
        <f t="array" ref="Q3095">IF(
    $U$1=1, AND($P3095&lt;&gt;"", $P3095&lt;&gt;"...", $P3095&lt;&gt;"입력오류"),
    IF(
        $U$18=1, AND($P3095&lt;&gt;"", $P3095&lt;&gt;"...", $P3095&lt;&gt;"입력오류", ISNUMBER(FIND(INDEX($T$2:$T$7,$U$1),$P3095))),
        IF(
            $U$17="기타", AND($P3095&lt;&gt;"", $P3095&lt;&gt;"...", $P3095&lt;&gt;"입력오류", NOT(ISNUMBER(FIND($T$21:$T$34,$P3095)))),
            AND($P3095&lt;&gt;"", $P3095&lt;&gt;"...", $P3095&lt;&gt;"입력오류", $T$19=$P3095)
        )
    )
)</f>
        <v>0</v>
      </c>
    </row>
    <row r="3096" spans="1:17">
      <c r="A3096" t="s">
        <v>6528</v>
      </c>
      <c r="B3096" t="s">
        <v>6529</v>
      </c>
      <c r="I3096">
        <f t="shared" si="145"/>
        <v>3095</v>
      </c>
      <c r="J3096">
        <f t="shared" si="146"/>
        <v>3095</v>
      </c>
      <c r="K3096">
        <f t="shared" si="144"/>
        <v>1</v>
      </c>
      <c r="L3096" t="b">
        <f>COUNTIF($N$2:N3096, N3096)=1</f>
        <v>1</v>
      </c>
      <c r="M3096" s="37">
        <f>IF( $Q3096, MAX($M$1:M3095)+1, 0)</f>
        <v>0</v>
      </c>
      <c r="N3096" t="str" cm="1">
        <f t="array" ref="N3096">INDEX($A$9:$F$1048576, $J3096, $K3096 )</f>
        <v>71249</v>
      </c>
      <c r="O3096" t="str" cm="1">
        <f t="array" ref="O3096">INDEX($B$9:$F$1048576, $J3096, $K3096 )</f>
        <v>오토피아제77차(유)1-9</v>
      </c>
      <c r="P3096" t="str" cm="1">
        <f t="array" ref="P3096">IF( $L3096, TRIM(_xll.IMDP("IR", $G$5&amp;$N3096, $G$6)), "" )</f>
        <v/>
      </c>
      <c r="Q3096" t="b" cm="1">
        <f t="array" ref="Q3096">IF(
    $U$1=1, AND($P3096&lt;&gt;"", $P3096&lt;&gt;"...", $P3096&lt;&gt;"입력오류"),
    IF(
        $U$18=1, AND($P3096&lt;&gt;"", $P3096&lt;&gt;"...", $P3096&lt;&gt;"입력오류", ISNUMBER(FIND(INDEX($T$2:$T$7,$U$1),$P3096))),
        IF(
            $U$17="기타", AND($P3096&lt;&gt;"", $P3096&lt;&gt;"...", $P3096&lt;&gt;"입력오류", NOT(ISNUMBER(FIND($T$21:$T$34,$P3096)))),
            AND($P3096&lt;&gt;"", $P3096&lt;&gt;"...", $P3096&lt;&gt;"입력오류", $T$19=$P3096)
        )
    )
)</f>
        <v>0</v>
      </c>
    </row>
    <row r="3097" spans="1:17">
      <c r="A3097" t="s">
        <v>6530</v>
      </c>
      <c r="B3097" t="s">
        <v>6531</v>
      </c>
      <c r="I3097">
        <f t="shared" si="145"/>
        <v>3096</v>
      </c>
      <c r="J3097">
        <f t="shared" si="146"/>
        <v>3096</v>
      </c>
      <c r="K3097">
        <f t="shared" si="144"/>
        <v>1</v>
      </c>
      <c r="L3097" t="b">
        <f>COUNTIF($N$2:N3097, N3097)=1</f>
        <v>1</v>
      </c>
      <c r="M3097" s="37">
        <f>IF( $Q3097, MAX($M$1:M3096)+1, 0)</f>
        <v>0</v>
      </c>
      <c r="N3097" t="str" cm="1">
        <f t="array" ref="N3097">INDEX($A$9:$F$1048576, $J3097, $K3097 )</f>
        <v>71250</v>
      </c>
      <c r="O3097" t="str" cm="1">
        <f t="array" ref="O3097">INDEX($B$9:$F$1048576, $J3097, $K3097 )</f>
        <v>오토피아제77차(유)1-10</v>
      </c>
      <c r="P3097" t="str" cm="1">
        <f t="array" ref="P3097">IF( $L3097, TRIM(_xll.IMDP("IR", $G$5&amp;$N3097, $G$6)), "" )</f>
        <v/>
      </c>
      <c r="Q3097" t="b" cm="1">
        <f t="array" ref="Q3097">IF(
    $U$1=1, AND($P3097&lt;&gt;"", $P3097&lt;&gt;"...", $P3097&lt;&gt;"입력오류"),
    IF(
        $U$18=1, AND($P3097&lt;&gt;"", $P3097&lt;&gt;"...", $P3097&lt;&gt;"입력오류", ISNUMBER(FIND(INDEX($T$2:$T$7,$U$1),$P3097))),
        IF(
            $U$17="기타", AND($P3097&lt;&gt;"", $P3097&lt;&gt;"...", $P3097&lt;&gt;"입력오류", NOT(ISNUMBER(FIND($T$21:$T$34,$P3097)))),
            AND($P3097&lt;&gt;"", $P3097&lt;&gt;"...", $P3097&lt;&gt;"입력오류", $T$19=$P3097)
        )
    )
)</f>
        <v>0</v>
      </c>
    </row>
    <row r="3098" spans="1:17">
      <c r="A3098" t="s">
        <v>6532</v>
      </c>
      <c r="B3098" t="s">
        <v>6533</v>
      </c>
      <c r="I3098">
        <f t="shared" si="145"/>
        <v>3097</v>
      </c>
      <c r="J3098">
        <f t="shared" si="146"/>
        <v>3097</v>
      </c>
      <c r="K3098">
        <f t="shared" si="144"/>
        <v>1</v>
      </c>
      <c r="L3098" t="b">
        <f>COUNTIF($N$2:N3098, N3098)=1</f>
        <v>1</v>
      </c>
      <c r="M3098" s="37">
        <f>IF( $Q3098, MAX($M$1:M3097)+1, 0)</f>
        <v>0</v>
      </c>
      <c r="N3098" t="str" cm="1">
        <f t="array" ref="N3098">INDEX($A$9:$F$1048576, $J3098, $K3098 )</f>
        <v>71251</v>
      </c>
      <c r="O3098" t="str" cm="1">
        <f t="array" ref="O3098">INDEX($B$9:$F$1048576, $J3098, $K3098 )</f>
        <v>오토피아제77차(유)1-11</v>
      </c>
      <c r="P3098" t="str" cm="1">
        <f t="array" ref="P3098">IF( $L3098, TRIM(_xll.IMDP("IR", $G$5&amp;$N3098, $G$6)), "" )</f>
        <v/>
      </c>
      <c r="Q3098" t="b" cm="1">
        <f t="array" ref="Q3098">IF(
    $U$1=1, AND($P3098&lt;&gt;"", $P3098&lt;&gt;"...", $P3098&lt;&gt;"입력오류"),
    IF(
        $U$18=1, AND($P3098&lt;&gt;"", $P3098&lt;&gt;"...", $P3098&lt;&gt;"입력오류", ISNUMBER(FIND(INDEX($T$2:$T$7,$U$1),$P3098))),
        IF(
            $U$17="기타", AND($P3098&lt;&gt;"", $P3098&lt;&gt;"...", $P3098&lt;&gt;"입력오류", NOT(ISNUMBER(FIND($T$21:$T$34,$P3098)))),
            AND($P3098&lt;&gt;"", $P3098&lt;&gt;"...", $P3098&lt;&gt;"입력오류", $T$19=$P3098)
        )
    )
)</f>
        <v>0</v>
      </c>
    </row>
    <row r="3099" spans="1:17">
      <c r="A3099" t="s">
        <v>6534</v>
      </c>
      <c r="B3099" t="s">
        <v>6535</v>
      </c>
      <c r="I3099">
        <f t="shared" si="145"/>
        <v>3098</v>
      </c>
      <c r="J3099">
        <f t="shared" si="146"/>
        <v>3098</v>
      </c>
      <c r="K3099">
        <f t="shared" si="144"/>
        <v>1</v>
      </c>
      <c r="L3099" t="b">
        <f>COUNTIF($N$2:N3099, N3099)=1</f>
        <v>1</v>
      </c>
      <c r="M3099" s="37">
        <f>IF( $Q3099, MAX($M$1:M3098)+1, 0)</f>
        <v>0</v>
      </c>
      <c r="N3099" t="str" cm="1">
        <f t="array" ref="N3099">INDEX($A$9:$F$1048576, $J3099, $K3099 )</f>
        <v>71252</v>
      </c>
      <c r="O3099" t="str" cm="1">
        <f t="array" ref="O3099">INDEX($B$9:$F$1048576, $J3099, $K3099 )</f>
        <v>오토피아제77차(유)1-12</v>
      </c>
      <c r="P3099" t="str" cm="1">
        <f t="array" ref="P3099">IF( $L3099, TRIM(_xll.IMDP("IR", $G$5&amp;$N3099, $G$6)), "" )</f>
        <v/>
      </c>
      <c r="Q3099" t="b" cm="1">
        <f t="array" ref="Q3099">IF(
    $U$1=1, AND($P3099&lt;&gt;"", $P3099&lt;&gt;"...", $P3099&lt;&gt;"입력오류"),
    IF(
        $U$18=1, AND($P3099&lt;&gt;"", $P3099&lt;&gt;"...", $P3099&lt;&gt;"입력오류", ISNUMBER(FIND(INDEX($T$2:$T$7,$U$1),$P3099))),
        IF(
            $U$17="기타", AND($P3099&lt;&gt;"", $P3099&lt;&gt;"...", $P3099&lt;&gt;"입력오류", NOT(ISNUMBER(FIND($T$21:$T$34,$P3099)))),
            AND($P3099&lt;&gt;"", $P3099&lt;&gt;"...", $P3099&lt;&gt;"입력오류", $T$19=$P3099)
        )
    )
)</f>
        <v>0</v>
      </c>
    </row>
    <row r="3100" spans="1:17">
      <c r="A3100" t="s">
        <v>6536</v>
      </c>
      <c r="B3100" t="s">
        <v>6537</v>
      </c>
      <c r="I3100">
        <f t="shared" si="145"/>
        <v>3099</v>
      </c>
      <c r="J3100">
        <f t="shared" si="146"/>
        <v>3099</v>
      </c>
      <c r="K3100">
        <f t="shared" si="144"/>
        <v>1</v>
      </c>
      <c r="L3100" t="b">
        <f>COUNTIF($N$2:N3100, N3100)=1</f>
        <v>1</v>
      </c>
      <c r="M3100" s="37">
        <f>IF( $Q3100, MAX($M$1:M3099)+1, 0)</f>
        <v>0</v>
      </c>
      <c r="N3100" t="str" cm="1">
        <f t="array" ref="N3100">INDEX($A$9:$F$1048576, $J3100, $K3100 )</f>
        <v>71253</v>
      </c>
      <c r="O3100" t="str" cm="1">
        <f t="array" ref="O3100">INDEX($B$9:$F$1048576, $J3100, $K3100 )</f>
        <v>오토피아제77차(유)1-13</v>
      </c>
      <c r="P3100" t="str" cm="1">
        <f t="array" ref="P3100">IF( $L3100, TRIM(_xll.IMDP("IR", $G$5&amp;$N3100, $G$6)), "" )</f>
        <v/>
      </c>
      <c r="Q3100" t="b" cm="1">
        <f t="array" ref="Q3100">IF(
    $U$1=1, AND($P3100&lt;&gt;"", $P3100&lt;&gt;"...", $P3100&lt;&gt;"입력오류"),
    IF(
        $U$18=1, AND($P3100&lt;&gt;"", $P3100&lt;&gt;"...", $P3100&lt;&gt;"입력오류", ISNUMBER(FIND(INDEX($T$2:$T$7,$U$1),$P3100))),
        IF(
            $U$17="기타", AND($P3100&lt;&gt;"", $P3100&lt;&gt;"...", $P3100&lt;&gt;"입력오류", NOT(ISNUMBER(FIND($T$21:$T$34,$P3100)))),
            AND($P3100&lt;&gt;"", $P3100&lt;&gt;"...", $P3100&lt;&gt;"입력오류", $T$19=$P3100)
        )
    )
)</f>
        <v>0</v>
      </c>
    </row>
    <row r="3101" spans="1:17">
      <c r="A3101" t="s">
        <v>6538</v>
      </c>
      <c r="B3101" t="s">
        <v>6539</v>
      </c>
      <c r="I3101">
        <f t="shared" si="145"/>
        <v>3100</v>
      </c>
      <c r="J3101">
        <f t="shared" si="146"/>
        <v>3100</v>
      </c>
      <c r="K3101">
        <f t="shared" si="144"/>
        <v>1</v>
      </c>
      <c r="L3101" t="b">
        <f>COUNTIF($N$2:N3101, N3101)=1</f>
        <v>1</v>
      </c>
      <c r="M3101" s="37">
        <f>IF( $Q3101, MAX($M$1:M3100)+1, 0)</f>
        <v>0</v>
      </c>
      <c r="N3101" t="str" cm="1">
        <f t="array" ref="N3101">INDEX($A$9:$F$1048576, $J3101, $K3101 )</f>
        <v>71254</v>
      </c>
      <c r="O3101" t="str" cm="1">
        <f t="array" ref="O3101">INDEX($B$9:$F$1048576, $J3101, $K3101 )</f>
        <v>오토피아제77차(유)1-14</v>
      </c>
      <c r="P3101" t="str" cm="1">
        <f t="array" ref="P3101">IF( $L3101, TRIM(_xll.IMDP("IR", $G$5&amp;$N3101, $G$6)), "" )</f>
        <v/>
      </c>
      <c r="Q3101" t="b" cm="1">
        <f t="array" ref="Q3101">IF(
    $U$1=1, AND($P3101&lt;&gt;"", $P3101&lt;&gt;"...", $P3101&lt;&gt;"입력오류"),
    IF(
        $U$18=1, AND($P3101&lt;&gt;"", $P3101&lt;&gt;"...", $P3101&lt;&gt;"입력오류", ISNUMBER(FIND(INDEX($T$2:$T$7,$U$1),$P3101))),
        IF(
            $U$17="기타", AND($P3101&lt;&gt;"", $P3101&lt;&gt;"...", $P3101&lt;&gt;"입력오류", NOT(ISNUMBER(FIND($T$21:$T$34,$P3101)))),
            AND($P3101&lt;&gt;"", $P3101&lt;&gt;"...", $P3101&lt;&gt;"입력오류", $T$19=$P3101)
        )
    )
)</f>
        <v>0</v>
      </c>
    </row>
    <row r="3102" spans="1:17">
      <c r="A3102" t="s">
        <v>6540</v>
      </c>
      <c r="B3102" t="s">
        <v>6541</v>
      </c>
      <c r="I3102">
        <f t="shared" si="145"/>
        <v>3101</v>
      </c>
      <c r="J3102">
        <f t="shared" si="146"/>
        <v>3101</v>
      </c>
      <c r="K3102">
        <f t="shared" si="144"/>
        <v>1</v>
      </c>
      <c r="L3102" t="b">
        <f>COUNTIF($N$2:N3102, N3102)=1</f>
        <v>1</v>
      </c>
      <c r="M3102" s="37">
        <f>IF( $Q3102, MAX($M$1:M3101)+1, 0)</f>
        <v>0</v>
      </c>
      <c r="N3102" t="str" cm="1">
        <f t="array" ref="N3102">INDEX($A$9:$F$1048576, $J3102, $K3102 )</f>
        <v>71255</v>
      </c>
      <c r="O3102" t="str" cm="1">
        <f t="array" ref="O3102">INDEX($B$9:$F$1048576, $J3102, $K3102 )</f>
        <v>오토피아제77차(유)1-15</v>
      </c>
      <c r="P3102" t="str" cm="1">
        <f t="array" ref="P3102">IF( $L3102, TRIM(_xll.IMDP("IR", $G$5&amp;$N3102, $G$6)), "" )</f>
        <v/>
      </c>
      <c r="Q3102" t="b" cm="1">
        <f t="array" ref="Q3102">IF(
    $U$1=1, AND($P3102&lt;&gt;"", $P3102&lt;&gt;"...", $P3102&lt;&gt;"입력오류"),
    IF(
        $U$18=1, AND($P3102&lt;&gt;"", $P3102&lt;&gt;"...", $P3102&lt;&gt;"입력오류", ISNUMBER(FIND(INDEX($T$2:$T$7,$U$1),$P3102))),
        IF(
            $U$17="기타", AND($P3102&lt;&gt;"", $P3102&lt;&gt;"...", $P3102&lt;&gt;"입력오류", NOT(ISNUMBER(FIND($T$21:$T$34,$P3102)))),
            AND($P3102&lt;&gt;"", $P3102&lt;&gt;"...", $P3102&lt;&gt;"입력오류", $T$19=$P3102)
        )
    )
)</f>
        <v>0</v>
      </c>
    </row>
    <row r="3103" spans="1:17">
      <c r="A3103" t="s">
        <v>6542</v>
      </c>
      <c r="B3103" t="s">
        <v>6543</v>
      </c>
      <c r="I3103">
        <f t="shared" si="145"/>
        <v>3102</v>
      </c>
      <c r="J3103">
        <f t="shared" si="146"/>
        <v>3102</v>
      </c>
      <c r="K3103">
        <f t="shared" si="144"/>
        <v>1</v>
      </c>
      <c r="L3103" t="b">
        <f>COUNTIF($N$2:N3103, N3103)=1</f>
        <v>1</v>
      </c>
      <c r="M3103" s="37">
        <f>IF( $Q3103, MAX($M$1:M3102)+1, 0)</f>
        <v>0</v>
      </c>
      <c r="N3103" t="str" cm="1">
        <f t="array" ref="N3103">INDEX($A$9:$F$1048576, $J3103, $K3103 )</f>
        <v>71256</v>
      </c>
      <c r="O3103" t="str" cm="1">
        <f t="array" ref="O3103">INDEX($B$9:$F$1048576, $J3103, $K3103 )</f>
        <v>오토피아제77차(유)1-16</v>
      </c>
      <c r="P3103" t="str" cm="1">
        <f t="array" ref="P3103">IF( $L3103, TRIM(_xll.IMDP("IR", $G$5&amp;$N3103, $G$6)), "" )</f>
        <v/>
      </c>
      <c r="Q3103" t="b" cm="1">
        <f t="array" ref="Q3103">IF(
    $U$1=1, AND($P3103&lt;&gt;"", $P3103&lt;&gt;"...", $P3103&lt;&gt;"입력오류"),
    IF(
        $U$18=1, AND($P3103&lt;&gt;"", $P3103&lt;&gt;"...", $P3103&lt;&gt;"입력오류", ISNUMBER(FIND(INDEX($T$2:$T$7,$U$1),$P3103))),
        IF(
            $U$17="기타", AND($P3103&lt;&gt;"", $P3103&lt;&gt;"...", $P3103&lt;&gt;"입력오류", NOT(ISNUMBER(FIND($T$21:$T$34,$P3103)))),
            AND($P3103&lt;&gt;"", $P3103&lt;&gt;"...", $P3103&lt;&gt;"입력오류", $T$19=$P3103)
        )
    )
)</f>
        <v>0</v>
      </c>
    </row>
    <row r="3104" spans="1:17">
      <c r="A3104" t="s">
        <v>6544</v>
      </c>
      <c r="B3104" t="s">
        <v>6545</v>
      </c>
      <c r="I3104">
        <f t="shared" si="145"/>
        <v>3103</v>
      </c>
      <c r="J3104">
        <f t="shared" si="146"/>
        <v>3103</v>
      </c>
      <c r="K3104">
        <f t="shared" si="144"/>
        <v>1</v>
      </c>
      <c r="L3104" t="b">
        <f>COUNTIF($N$2:N3104, N3104)=1</f>
        <v>1</v>
      </c>
      <c r="M3104" s="37">
        <f>IF( $Q3104, MAX($M$1:M3103)+1, 0)</f>
        <v>0</v>
      </c>
      <c r="N3104" t="str" cm="1">
        <f t="array" ref="N3104">INDEX($A$9:$F$1048576, $J3104, $K3104 )</f>
        <v>71257</v>
      </c>
      <c r="O3104" t="str" cm="1">
        <f t="array" ref="O3104">INDEX($B$9:$F$1048576, $J3104, $K3104 )</f>
        <v>오토피아제77차(유)1-17</v>
      </c>
      <c r="P3104" t="str" cm="1">
        <f t="array" ref="P3104">IF( $L3104, TRIM(_xll.IMDP("IR", $G$5&amp;$N3104, $G$6)), "" )</f>
        <v/>
      </c>
      <c r="Q3104" t="b" cm="1">
        <f t="array" ref="Q3104">IF(
    $U$1=1, AND($P3104&lt;&gt;"", $P3104&lt;&gt;"...", $P3104&lt;&gt;"입력오류"),
    IF(
        $U$18=1, AND($P3104&lt;&gt;"", $P3104&lt;&gt;"...", $P3104&lt;&gt;"입력오류", ISNUMBER(FIND(INDEX($T$2:$T$7,$U$1),$P3104))),
        IF(
            $U$17="기타", AND($P3104&lt;&gt;"", $P3104&lt;&gt;"...", $P3104&lt;&gt;"입력오류", NOT(ISNUMBER(FIND($T$21:$T$34,$P3104)))),
            AND($P3104&lt;&gt;"", $P3104&lt;&gt;"...", $P3104&lt;&gt;"입력오류", $T$19=$P3104)
        )
    )
)</f>
        <v>0</v>
      </c>
    </row>
    <row r="3105" spans="1:17">
      <c r="A3105" t="s">
        <v>6546</v>
      </c>
      <c r="B3105" t="s">
        <v>6547</v>
      </c>
      <c r="I3105">
        <f t="shared" si="145"/>
        <v>3104</v>
      </c>
      <c r="J3105">
        <f t="shared" si="146"/>
        <v>3104</v>
      </c>
      <c r="K3105">
        <f t="shared" si="144"/>
        <v>1</v>
      </c>
      <c r="L3105" t="b">
        <f>COUNTIF($N$2:N3105, N3105)=1</f>
        <v>1</v>
      </c>
      <c r="M3105" s="37">
        <f>IF( $Q3105, MAX($M$1:M3104)+1, 0)</f>
        <v>0</v>
      </c>
      <c r="N3105" t="str" cm="1">
        <f t="array" ref="N3105">INDEX($A$9:$F$1048576, $J3105, $K3105 )</f>
        <v>71258</v>
      </c>
      <c r="O3105" t="str" cm="1">
        <f t="array" ref="O3105">INDEX($B$9:$F$1048576, $J3105, $K3105 )</f>
        <v>오토피아제77차(유)1-18</v>
      </c>
      <c r="P3105" t="str" cm="1">
        <f t="array" ref="P3105">IF( $L3105, TRIM(_xll.IMDP("IR", $G$5&amp;$N3105, $G$6)), "" )</f>
        <v/>
      </c>
      <c r="Q3105" t="b" cm="1">
        <f t="array" ref="Q3105">IF(
    $U$1=1, AND($P3105&lt;&gt;"", $P3105&lt;&gt;"...", $P3105&lt;&gt;"입력오류"),
    IF(
        $U$18=1, AND($P3105&lt;&gt;"", $P3105&lt;&gt;"...", $P3105&lt;&gt;"입력오류", ISNUMBER(FIND(INDEX($T$2:$T$7,$U$1),$P3105))),
        IF(
            $U$17="기타", AND($P3105&lt;&gt;"", $P3105&lt;&gt;"...", $P3105&lt;&gt;"입력오류", NOT(ISNUMBER(FIND($T$21:$T$34,$P3105)))),
            AND($P3105&lt;&gt;"", $P3105&lt;&gt;"...", $P3105&lt;&gt;"입력오류", $T$19=$P3105)
        )
    )
)</f>
        <v>0</v>
      </c>
    </row>
    <row r="3106" spans="1:17">
      <c r="A3106" t="s">
        <v>6548</v>
      </c>
      <c r="B3106" t="s">
        <v>6549</v>
      </c>
      <c r="I3106">
        <f t="shared" si="145"/>
        <v>3105</v>
      </c>
      <c r="J3106">
        <f t="shared" si="146"/>
        <v>3105</v>
      </c>
      <c r="K3106">
        <f t="shared" si="144"/>
        <v>1</v>
      </c>
      <c r="L3106" t="b">
        <f>COUNTIF($N$2:N3106, N3106)=1</f>
        <v>1</v>
      </c>
      <c r="M3106" s="37">
        <f>IF( $Q3106, MAX($M$1:M3105)+1, 0)</f>
        <v>0</v>
      </c>
      <c r="N3106" t="str" cm="1">
        <f t="array" ref="N3106">INDEX($A$9:$F$1048576, $J3106, $K3106 )</f>
        <v>71259</v>
      </c>
      <c r="O3106" t="str" cm="1">
        <f t="array" ref="O3106">INDEX($B$9:$F$1048576, $J3106, $K3106 )</f>
        <v>오토피아제77차(유)1-19</v>
      </c>
      <c r="P3106" t="str" cm="1">
        <f t="array" ref="P3106">IF( $L3106, TRIM(_xll.IMDP("IR", $G$5&amp;$N3106, $G$6)), "" )</f>
        <v/>
      </c>
      <c r="Q3106" t="b" cm="1">
        <f t="array" ref="Q3106">IF(
    $U$1=1, AND($P3106&lt;&gt;"", $P3106&lt;&gt;"...", $P3106&lt;&gt;"입력오류"),
    IF(
        $U$18=1, AND($P3106&lt;&gt;"", $P3106&lt;&gt;"...", $P3106&lt;&gt;"입력오류", ISNUMBER(FIND(INDEX($T$2:$T$7,$U$1),$P3106))),
        IF(
            $U$17="기타", AND($P3106&lt;&gt;"", $P3106&lt;&gt;"...", $P3106&lt;&gt;"입력오류", NOT(ISNUMBER(FIND($T$21:$T$34,$P3106)))),
            AND($P3106&lt;&gt;"", $P3106&lt;&gt;"...", $P3106&lt;&gt;"입력오류", $T$19=$P3106)
        )
    )
)</f>
        <v>0</v>
      </c>
    </row>
    <row r="3107" spans="1:17">
      <c r="A3107" t="s">
        <v>6550</v>
      </c>
      <c r="B3107" t="s">
        <v>6551</v>
      </c>
      <c r="I3107">
        <f t="shared" si="145"/>
        <v>3106</v>
      </c>
      <c r="J3107">
        <f t="shared" si="146"/>
        <v>3106</v>
      </c>
      <c r="K3107">
        <f t="shared" si="144"/>
        <v>1</v>
      </c>
      <c r="L3107" t="b">
        <f>COUNTIF($N$2:N3107, N3107)=1</f>
        <v>1</v>
      </c>
      <c r="M3107" s="37">
        <f>IF( $Q3107, MAX($M$1:M3106)+1, 0)</f>
        <v>0</v>
      </c>
      <c r="N3107" t="str" cm="1">
        <f t="array" ref="N3107">INDEX($A$9:$F$1048576, $J3107, $K3107 )</f>
        <v>71260</v>
      </c>
      <c r="O3107" t="str" cm="1">
        <f t="array" ref="O3107">INDEX($B$9:$F$1048576, $J3107, $K3107 )</f>
        <v>오토피아제77차(유)1-20</v>
      </c>
      <c r="P3107" t="str" cm="1">
        <f t="array" ref="P3107">IF( $L3107, TRIM(_xll.IMDP("IR", $G$5&amp;$N3107, $G$6)), "" )</f>
        <v/>
      </c>
      <c r="Q3107" t="b" cm="1">
        <f t="array" ref="Q3107">IF(
    $U$1=1, AND($P3107&lt;&gt;"", $P3107&lt;&gt;"...", $P3107&lt;&gt;"입력오류"),
    IF(
        $U$18=1, AND($P3107&lt;&gt;"", $P3107&lt;&gt;"...", $P3107&lt;&gt;"입력오류", ISNUMBER(FIND(INDEX($T$2:$T$7,$U$1),$P3107))),
        IF(
            $U$17="기타", AND($P3107&lt;&gt;"", $P3107&lt;&gt;"...", $P3107&lt;&gt;"입력오류", NOT(ISNUMBER(FIND($T$21:$T$34,$P3107)))),
            AND($P3107&lt;&gt;"", $P3107&lt;&gt;"...", $P3107&lt;&gt;"입력오류", $T$19=$P3107)
        )
    )
)</f>
        <v>0</v>
      </c>
    </row>
    <row r="3108" spans="1:17">
      <c r="A3108" t="s">
        <v>6552</v>
      </c>
      <c r="B3108" t="s">
        <v>6553</v>
      </c>
      <c r="I3108">
        <f t="shared" si="145"/>
        <v>3107</v>
      </c>
      <c r="J3108">
        <f t="shared" si="146"/>
        <v>3107</v>
      </c>
      <c r="K3108">
        <f t="shared" si="144"/>
        <v>1</v>
      </c>
      <c r="L3108" t="b">
        <f>COUNTIF($N$2:N3108, N3108)=1</f>
        <v>1</v>
      </c>
      <c r="M3108" s="37">
        <f>IF( $Q3108, MAX($M$1:M3107)+1, 0)</f>
        <v>0</v>
      </c>
      <c r="N3108" t="str" cm="1">
        <f t="array" ref="N3108">INDEX($A$9:$F$1048576, $J3108, $K3108 )</f>
        <v>71261</v>
      </c>
      <c r="O3108" t="str" cm="1">
        <f t="array" ref="O3108">INDEX($B$9:$F$1048576, $J3108, $K3108 )</f>
        <v>오토피아제77차(유)1-21</v>
      </c>
      <c r="P3108" t="str" cm="1">
        <f t="array" ref="P3108">IF( $L3108, TRIM(_xll.IMDP("IR", $G$5&amp;$N3108, $G$6)), "" )</f>
        <v/>
      </c>
      <c r="Q3108" t="b" cm="1">
        <f t="array" ref="Q3108">IF(
    $U$1=1, AND($P3108&lt;&gt;"", $P3108&lt;&gt;"...", $P3108&lt;&gt;"입력오류"),
    IF(
        $U$18=1, AND($P3108&lt;&gt;"", $P3108&lt;&gt;"...", $P3108&lt;&gt;"입력오류", ISNUMBER(FIND(INDEX($T$2:$T$7,$U$1),$P3108))),
        IF(
            $U$17="기타", AND($P3108&lt;&gt;"", $P3108&lt;&gt;"...", $P3108&lt;&gt;"입력오류", NOT(ISNUMBER(FIND($T$21:$T$34,$P3108)))),
            AND($P3108&lt;&gt;"", $P3108&lt;&gt;"...", $P3108&lt;&gt;"입력오류", $T$19=$P3108)
        )
    )
)</f>
        <v>0</v>
      </c>
    </row>
    <row r="3109" spans="1:17">
      <c r="A3109" t="s">
        <v>6554</v>
      </c>
      <c r="B3109" t="s">
        <v>6555</v>
      </c>
      <c r="I3109">
        <f t="shared" si="145"/>
        <v>3108</v>
      </c>
      <c r="J3109">
        <f t="shared" si="146"/>
        <v>3108</v>
      </c>
      <c r="K3109">
        <f t="shared" si="144"/>
        <v>1</v>
      </c>
      <c r="L3109" t="b">
        <f>COUNTIF($N$2:N3109, N3109)=1</f>
        <v>1</v>
      </c>
      <c r="M3109" s="37">
        <f>IF( $Q3109, MAX($M$1:M3108)+1, 0)</f>
        <v>0</v>
      </c>
      <c r="N3109" t="str" cm="1">
        <f t="array" ref="N3109">INDEX($A$9:$F$1048576, $J3109, $K3109 )</f>
        <v>71262</v>
      </c>
      <c r="O3109" t="str" cm="1">
        <f t="array" ref="O3109">INDEX($B$9:$F$1048576, $J3109, $K3109 )</f>
        <v>오토피아제77차(유)1-22</v>
      </c>
      <c r="P3109" t="str" cm="1">
        <f t="array" ref="P3109">IF( $L3109, TRIM(_xll.IMDP("IR", $G$5&amp;$N3109, $G$6)), "" )</f>
        <v/>
      </c>
      <c r="Q3109" t="b" cm="1">
        <f t="array" ref="Q3109">IF(
    $U$1=1, AND($P3109&lt;&gt;"", $P3109&lt;&gt;"...", $P3109&lt;&gt;"입력오류"),
    IF(
        $U$18=1, AND($P3109&lt;&gt;"", $P3109&lt;&gt;"...", $P3109&lt;&gt;"입력오류", ISNUMBER(FIND(INDEX($T$2:$T$7,$U$1),$P3109))),
        IF(
            $U$17="기타", AND($P3109&lt;&gt;"", $P3109&lt;&gt;"...", $P3109&lt;&gt;"입력오류", NOT(ISNUMBER(FIND($T$21:$T$34,$P3109)))),
            AND($P3109&lt;&gt;"", $P3109&lt;&gt;"...", $P3109&lt;&gt;"입력오류", $T$19=$P3109)
        )
    )
)</f>
        <v>0</v>
      </c>
    </row>
    <row r="3110" spans="1:17">
      <c r="A3110" t="s">
        <v>6556</v>
      </c>
      <c r="B3110" t="s">
        <v>6557</v>
      </c>
      <c r="I3110">
        <f t="shared" si="145"/>
        <v>3109</v>
      </c>
      <c r="J3110">
        <f t="shared" si="146"/>
        <v>3109</v>
      </c>
      <c r="K3110">
        <f t="shared" si="144"/>
        <v>1</v>
      </c>
      <c r="L3110" t="b">
        <f>COUNTIF($N$2:N3110, N3110)=1</f>
        <v>1</v>
      </c>
      <c r="M3110" s="37">
        <f>IF( $Q3110, MAX($M$1:M3109)+1, 0)</f>
        <v>0</v>
      </c>
      <c r="N3110" t="str" cm="1">
        <f t="array" ref="N3110">INDEX($A$9:$F$1048576, $J3110, $K3110 )</f>
        <v>71263</v>
      </c>
      <c r="O3110" t="str" cm="1">
        <f t="array" ref="O3110">INDEX($B$9:$F$1048576, $J3110, $K3110 )</f>
        <v>오토피아제77차(유)1-23</v>
      </c>
      <c r="P3110" t="str" cm="1">
        <f t="array" ref="P3110">IF( $L3110, TRIM(_xll.IMDP("IR", $G$5&amp;$N3110, $G$6)), "" )</f>
        <v/>
      </c>
      <c r="Q3110" t="b" cm="1">
        <f t="array" ref="Q3110">IF(
    $U$1=1, AND($P3110&lt;&gt;"", $P3110&lt;&gt;"...", $P3110&lt;&gt;"입력오류"),
    IF(
        $U$18=1, AND($P3110&lt;&gt;"", $P3110&lt;&gt;"...", $P3110&lt;&gt;"입력오류", ISNUMBER(FIND(INDEX($T$2:$T$7,$U$1),$P3110))),
        IF(
            $U$17="기타", AND($P3110&lt;&gt;"", $P3110&lt;&gt;"...", $P3110&lt;&gt;"입력오류", NOT(ISNUMBER(FIND($T$21:$T$34,$P3110)))),
            AND($P3110&lt;&gt;"", $P3110&lt;&gt;"...", $P3110&lt;&gt;"입력오류", $T$19=$P3110)
        )
    )
)</f>
        <v>0</v>
      </c>
    </row>
    <row r="3111" spans="1:17">
      <c r="A3111" t="s">
        <v>6558</v>
      </c>
      <c r="B3111" t="s">
        <v>6559</v>
      </c>
      <c r="I3111">
        <f t="shared" si="145"/>
        <v>3110</v>
      </c>
      <c r="J3111">
        <f t="shared" si="146"/>
        <v>3110</v>
      </c>
      <c r="K3111">
        <f t="shared" si="144"/>
        <v>1</v>
      </c>
      <c r="L3111" t="b">
        <f>COUNTIF($N$2:N3111, N3111)=1</f>
        <v>1</v>
      </c>
      <c r="M3111" s="37">
        <f>IF( $Q3111, MAX($M$1:M3110)+1, 0)</f>
        <v>0</v>
      </c>
      <c r="N3111" t="str" cm="1">
        <f t="array" ref="N3111">INDEX($A$9:$F$1048576, $J3111, $K3111 )</f>
        <v>71264</v>
      </c>
      <c r="O3111" t="str" cm="1">
        <f t="array" ref="O3111">INDEX($B$9:$F$1048576, $J3111, $K3111 )</f>
        <v>오토피아제77차(유)1-24</v>
      </c>
      <c r="P3111" t="str" cm="1">
        <f t="array" ref="P3111">IF( $L3111, TRIM(_xll.IMDP("IR", $G$5&amp;$N3111, $G$6)), "" )</f>
        <v/>
      </c>
      <c r="Q3111" t="b" cm="1">
        <f t="array" ref="Q3111">IF(
    $U$1=1, AND($P3111&lt;&gt;"", $P3111&lt;&gt;"...", $P3111&lt;&gt;"입력오류"),
    IF(
        $U$18=1, AND($P3111&lt;&gt;"", $P3111&lt;&gt;"...", $P3111&lt;&gt;"입력오류", ISNUMBER(FIND(INDEX($T$2:$T$7,$U$1),$P3111))),
        IF(
            $U$17="기타", AND($P3111&lt;&gt;"", $P3111&lt;&gt;"...", $P3111&lt;&gt;"입력오류", NOT(ISNUMBER(FIND($T$21:$T$34,$P3111)))),
            AND($P3111&lt;&gt;"", $P3111&lt;&gt;"...", $P3111&lt;&gt;"입력오류", $T$19=$P3111)
        )
    )
)</f>
        <v>0</v>
      </c>
    </row>
    <row r="3112" spans="1:17">
      <c r="A3112" t="s">
        <v>6560</v>
      </c>
      <c r="B3112" t="s">
        <v>6561</v>
      </c>
      <c r="I3112">
        <f t="shared" si="145"/>
        <v>3111</v>
      </c>
      <c r="J3112">
        <f t="shared" si="146"/>
        <v>3111</v>
      </c>
      <c r="K3112">
        <f t="shared" si="144"/>
        <v>1</v>
      </c>
      <c r="L3112" t="b">
        <f>COUNTIF($N$2:N3112, N3112)=1</f>
        <v>1</v>
      </c>
      <c r="M3112" s="37">
        <f>IF( $Q3112, MAX($M$1:M3111)+1, 0)</f>
        <v>0</v>
      </c>
      <c r="N3112" t="str" cm="1">
        <f t="array" ref="N3112">INDEX($A$9:$F$1048576, $J3112, $K3112 )</f>
        <v>71265</v>
      </c>
      <c r="O3112" t="str" cm="1">
        <f t="array" ref="O3112">INDEX($B$9:$F$1048576, $J3112, $K3112 )</f>
        <v>오토피아제77차(유)1-25</v>
      </c>
      <c r="P3112" t="str" cm="1">
        <f t="array" ref="P3112">IF( $L3112, TRIM(_xll.IMDP("IR", $G$5&amp;$N3112, $G$6)), "" )</f>
        <v/>
      </c>
      <c r="Q3112" t="b" cm="1">
        <f t="array" ref="Q3112">IF(
    $U$1=1, AND($P3112&lt;&gt;"", $P3112&lt;&gt;"...", $P3112&lt;&gt;"입력오류"),
    IF(
        $U$18=1, AND($P3112&lt;&gt;"", $P3112&lt;&gt;"...", $P3112&lt;&gt;"입력오류", ISNUMBER(FIND(INDEX($T$2:$T$7,$U$1),$P3112))),
        IF(
            $U$17="기타", AND($P3112&lt;&gt;"", $P3112&lt;&gt;"...", $P3112&lt;&gt;"입력오류", NOT(ISNUMBER(FIND($T$21:$T$34,$P3112)))),
            AND($P3112&lt;&gt;"", $P3112&lt;&gt;"...", $P3112&lt;&gt;"입력오류", $T$19=$P3112)
        )
    )
)</f>
        <v>0</v>
      </c>
    </row>
    <row r="3113" spans="1:17">
      <c r="A3113" t="s">
        <v>6562</v>
      </c>
      <c r="B3113" t="s">
        <v>6563</v>
      </c>
      <c r="I3113">
        <f t="shared" si="145"/>
        <v>3112</v>
      </c>
      <c r="J3113">
        <f t="shared" si="146"/>
        <v>3112</v>
      </c>
      <c r="K3113">
        <f t="shared" si="144"/>
        <v>1</v>
      </c>
      <c r="L3113" t="b">
        <f>COUNTIF($N$2:N3113, N3113)=1</f>
        <v>1</v>
      </c>
      <c r="M3113" s="37">
        <f>IF( $Q3113, MAX($M$1:M3112)+1, 0)</f>
        <v>0</v>
      </c>
      <c r="N3113" t="str" cm="1">
        <f t="array" ref="N3113">INDEX($A$9:$F$1048576, $J3113, $K3113 )</f>
        <v>71266</v>
      </c>
      <c r="O3113" t="str" cm="1">
        <f t="array" ref="O3113">INDEX($B$9:$F$1048576, $J3113, $K3113 )</f>
        <v>오토피아제77차(유)1-26</v>
      </c>
      <c r="P3113" t="str" cm="1">
        <f t="array" ref="P3113">IF( $L3113, TRIM(_xll.IMDP("IR", $G$5&amp;$N3113, $G$6)), "" )</f>
        <v/>
      </c>
      <c r="Q3113" t="b" cm="1">
        <f t="array" ref="Q3113">IF(
    $U$1=1, AND($P3113&lt;&gt;"", $P3113&lt;&gt;"...", $P3113&lt;&gt;"입력오류"),
    IF(
        $U$18=1, AND($P3113&lt;&gt;"", $P3113&lt;&gt;"...", $P3113&lt;&gt;"입력오류", ISNUMBER(FIND(INDEX($T$2:$T$7,$U$1),$P3113))),
        IF(
            $U$17="기타", AND($P3113&lt;&gt;"", $P3113&lt;&gt;"...", $P3113&lt;&gt;"입력오류", NOT(ISNUMBER(FIND($T$21:$T$34,$P3113)))),
            AND($P3113&lt;&gt;"", $P3113&lt;&gt;"...", $P3113&lt;&gt;"입력오류", $T$19=$P3113)
        )
    )
)</f>
        <v>0</v>
      </c>
    </row>
    <row r="3114" spans="1:17">
      <c r="A3114" t="s">
        <v>6564</v>
      </c>
      <c r="B3114" t="s">
        <v>6565</v>
      </c>
      <c r="I3114">
        <f t="shared" si="145"/>
        <v>3113</v>
      </c>
      <c r="J3114">
        <f t="shared" si="146"/>
        <v>3113</v>
      </c>
      <c r="K3114">
        <f t="shared" si="144"/>
        <v>1</v>
      </c>
      <c r="L3114" t="b">
        <f>COUNTIF($N$2:N3114, N3114)=1</f>
        <v>1</v>
      </c>
      <c r="M3114" s="37">
        <f>IF( $Q3114, MAX($M$1:M3113)+1, 0)</f>
        <v>0</v>
      </c>
      <c r="N3114" t="str" cm="1">
        <f t="array" ref="N3114">INDEX($A$9:$F$1048576, $J3114, $K3114 )</f>
        <v>71267</v>
      </c>
      <c r="O3114" t="str" cm="1">
        <f t="array" ref="O3114">INDEX($B$9:$F$1048576, $J3114, $K3114 )</f>
        <v>오토피아제77차(유)1-27</v>
      </c>
      <c r="P3114" t="str" cm="1">
        <f t="array" ref="P3114">IF( $L3114, TRIM(_xll.IMDP("IR", $G$5&amp;$N3114, $G$6)), "" )</f>
        <v/>
      </c>
      <c r="Q3114" t="b" cm="1">
        <f t="array" ref="Q3114">IF(
    $U$1=1, AND($P3114&lt;&gt;"", $P3114&lt;&gt;"...", $P3114&lt;&gt;"입력오류"),
    IF(
        $U$18=1, AND($P3114&lt;&gt;"", $P3114&lt;&gt;"...", $P3114&lt;&gt;"입력오류", ISNUMBER(FIND(INDEX($T$2:$T$7,$U$1),$P3114))),
        IF(
            $U$17="기타", AND($P3114&lt;&gt;"", $P3114&lt;&gt;"...", $P3114&lt;&gt;"입력오류", NOT(ISNUMBER(FIND($T$21:$T$34,$P3114)))),
            AND($P3114&lt;&gt;"", $P3114&lt;&gt;"...", $P3114&lt;&gt;"입력오류", $T$19=$P3114)
        )
    )
)</f>
        <v>0</v>
      </c>
    </row>
    <row r="3115" spans="1:17">
      <c r="A3115" t="s">
        <v>6566</v>
      </c>
      <c r="B3115" t="s">
        <v>6567</v>
      </c>
      <c r="I3115">
        <f t="shared" si="145"/>
        <v>3114</v>
      </c>
      <c r="J3115">
        <f t="shared" si="146"/>
        <v>3114</v>
      </c>
      <c r="K3115">
        <f t="shared" si="144"/>
        <v>1</v>
      </c>
      <c r="L3115" t="b">
        <f>COUNTIF($N$2:N3115, N3115)=1</f>
        <v>1</v>
      </c>
      <c r="M3115" s="37">
        <f>IF( $Q3115, MAX($M$1:M3114)+1, 0)</f>
        <v>0</v>
      </c>
      <c r="N3115" t="str" cm="1">
        <f t="array" ref="N3115">INDEX($A$9:$F$1048576, $J3115, $K3115 )</f>
        <v>71268</v>
      </c>
      <c r="O3115" t="str" cm="1">
        <f t="array" ref="O3115">INDEX($B$9:$F$1048576, $J3115, $K3115 )</f>
        <v>오토피아제77차(유)1-28</v>
      </c>
      <c r="P3115" t="str" cm="1">
        <f t="array" ref="P3115">IF( $L3115, TRIM(_xll.IMDP("IR", $G$5&amp;$N3115, $G$6)), "" )</f>
        <v/>
      </c>
      <c r="Q3115" t="b" cm="1">
        <f t="array" ref="Q3115">IF(
    $U$1=1, AND($P3115&lt;&gt;"", $P3115&lt;&gt;"...", $P3115&lt;&gt;"입력오류"),
    IF(
        $U$18=1, AND($P3115&lt;&gt;"", $P3115&lt;&gt;"...", $P3115&lt;&gt;"입력오류", ISNUMBER(FIND(INDEX($T$2:$T$7,$U$1),$P3115))),
        IF(
            $U$17="기타", AND($P3115&lt;&gt;"", $P3115&lt;&gt;"...", $P3115&lt;&gt;"입력오류", NOT(ISNUMBER(FIND($T$21:$T$34,$P3115)))),
            AND($P3115&lt;&gt;"", $P3115&lt;&gt;"...", $P3115&lt;&gt;"입력오류", $T$19=$P3115)
        )
    )
)</f>
        <v>0</v>
      </c>
    </row>
    <row r="3116" spans="1:17">
      <c r="A3116" t="s">
        <v>6568</v>
      </c>
      <c r="B3116" t="s">
        <v>6569</v>
      </c>
      <c r="I3116">
        <f t="shared" si="145"/>
        <v>3115</v>
      </c>
      <c r="J3116">
        <f t="shared" si="146"/>
        <v>3115</v>
      </c>
      <c r="K3116">
        <f t="shared" si="144"/>
        <v>1</v>
      </c>
      <c r="L3116" t="b">
        <f>COUNTIF($N$2:N3116, N3116)=1</f>
        <v>1</v>
      </c>
      <c r="M3116" s="37">
        <f>IF( $Q3116, MAX($M$1:M3115)+1, 0)</f>
        <v>0</v>
      </c>
      <c r="N3116" t="str" cm="1">
        <f t="array" ref="N3116">INDEX($A$9:$F$1048576, $J3116, $K3116 )</f>
        <v>71269</v>
      </c>
      <c r="O3116" t="str" cm="1">
        <f t="array" ref="O3116">INDEX($B$9:$F$1048576, $J3116, $K3116 )</f>
        <v>오토피아제77차(유)1-29</v>
      </c>
      <c r="P3116" t="str" cm="1">
        <f t="array" ref="P3116">IF( $L3116, TRIM(_xll.IMDP("IR", $G$5&amp;$N3116, $G$6)), "" )</f>
        <v/>
      </c>
      <c r="Q3116" t="b" cm="1">
        <f t="array" ref="Q3116">IF(
    $U$1=1, AND($P3116&lt;&gt;"", $P3116&lt;&gt;"...", $P3116&lt;&gt;"입력오류"),
    IF(
        $U$18=1, AND($P3116&lt;&gt;"", $P3116&lt;&gt;"...", $P3116&lt;&gt;"입력오류", ISNUMBER(FIND(INDEX($T$2:$T$7,$U$1),$P3116))),
        IF(
            $U$17="기타", AND($P3116&lt;&gt;"", $P3116&lt;&gt;"...", $P3116&lt;&gt;"입력오류", NOT(ISNUMBER(FIND($T$21:$T$34,$P3116)))),
            AND($P3116&lt;&gt;"", $P3116&lt;&gt;"...", $P3116&lt;&gt;"입력오류", $T$19=$P3116)
        )
    )
)</f>
        <v>0</v>
      </c>
    </row>
    <row r="3117" spans="1:17">
      <c r="A3117" t="s">
        <v>6570</v>
      </c>
      <c r="B3117" t="s">
        <v>6571</v>
      </c>
      <c r="I3117">
        <f t="shared" si="145"/>
        <v>3116</v>
      </c>
      <c r="J3117">
        <f t="shared" si="146"/>
        <v>3116</v>
      </c>
      <c r="K3117">
        <f t="shared" si="144"/>
        <v>1</v>
      </c>
      <c r="L3117" t="b">
        <f>COUNTIF($N$2:N3117, N3117)=1</f>
        <v>1</v>
      </c>
      <c r="M3117" s="37">
        <f>IF( $Q3117, MAX($M$1:M3116)+1, 0)</f>
        <v>0</v>
      </c>
      <c r="N3117" t="str" cm="1">
        <f t="array" ref="N3117">INDEX($A$9:$F$1048576, $J3117, $K3117 )</f>
        <v>71270</v>
      </c>
      <c r="O3117" t="str" cm="1">
        <f t="array" ref="O3117">INDEX($B$9:$F$1048576, $J3117, $K3117 )</f>
        <v>오토피아제77차(유)1-30</v>
      </c>
      <c r="P3117" t="str" cm="1">
        <f t="array" ref="P3117">IF( $L3117, TRIM(_xll.IMDP("IR", $G$5&amp;$N3117, $G$6)), "" )</f>
        <v/>
      </c>
      <c r="Q3117" t="b" cm="1">
        <f t="array" ref="Q3117">IF(
    $U$1=1, AND($P3117&lt;&gt;"", $P3117&lt;&gt;"...", $P3117&lt;&gt;"입력오류"),
    IF(
        $U$18=1, AND($P3117&lt;&gt;"", $P3117&lt;&gt;"...", $P3117&lt;&gt;"입력오류", ISNUMBER(FIND(INDEX($T$2:$T$7,$U$1),$P3117))),
        IF(
            $U$17="기타", AND($P3117&lt;&gt;"", $P3117&lt;&gt;"...", $P3117&lt;&gt;"입력오류", NOT(ISNUMBER(FIND($T$21:$T$34,$P3117)))),
            AND($P3117&lt;&gt;"", $P3117&lt;&gt;"...", $P3117&lt;&gt;"입력오류", $T$19=$P3117)
        )
    )
)</f>
        <v>0</v>
      </c>
    </row>
    <row r="3118" spans="1:17">
      <c r="A3118" t="s">
        <v>6572</v>
      </c>
      <c r="B3118" t="s">
        <v>6573</v>
      </c>
      <c r="I3118">
        <f t="shared" si="145"/>
        <v>3117</v>
      </c>
      <c r="J3118">
        <f t="shared" si="146"/>
        <v>3117</v>
      </c>
      <c r="K3118">
        <f t="shared" si="144"/>
        <v>1</v>
      </c>
      <c r="L3118" t="b">
        <f>COUNTIF($N$2:N3118, N3118)=1</f>
        <v>1</v>
      </c>
      <c r="M3118" s="37">
        <f>IF( $Q3118, MAX($M$1:M3117)+1, 0)</f>
        <v>0</v>
      </c>
      <c r="N3118" t="str" cm="1">
        <f t="array" ref="N3118">INDEX($A$9:$F$1048576, $J3118, $K3118 )</f>
        <v>71271</v>
      </c>
      <c r="O3118" t="str" cm="1">
        <f t="array" ref="O3118">INDEX($B$9:$F$1048576, $J3118, $K3118 )</f>
        <v>오토피아제77차(유)1-31</v>
      </c>
      <c r="P3118" t="str" cm="1">
        <f t="array" ref="P3118">IF( $L3118, TRIM(_xll.IMDP("IR", $G$5&amp;$N3118, $G$6)), "" )</f>
        <v/>
      </c>
      <c r="Q3118" t="b" cm="1">
        <f t="array" ref="Q3118">IF(
    $U$1=1, AND($P3118&lt;&gt;"", $P3118&lt;&gt;"...", $P3118&lt;&gt;"입력오류"),
    IF(
        $U$18=1, AND($P3118&lt;&gt;"", $P3118&lt;&gt;"...", $P3118&lt;&gt;"입력오류", ISNUMBER(FIND(INDEX($T$2:$T$7,$U$1),$P3118))),
        IF(
            $U$17="기타", AND($P3118&lt;&gt;"", $P3118&lt;&gt;"...", $P3118&lt;&gt;"입력오류", NOT(ISNUMBER(FIND($T$21:$T$34,$P3118)))),
            AND($P3118&lt;&gt;"", $P3118&lt;&gt;"...", $P3118&lt;&gt;"입력오류", $T$19=$P3118)
        )
    )
)</f>
        <v>0</v>
      </c>
    </row>
    <row r="3119" spans="1:17">
      <c r="A3119" t="s">
        <v>6574</v>
      </c>
      <c r="B3119" t="s">
        <v>6575</v>
      </c>
      <c r="I3119">
        <f t="shared" si="145"/>
        <v>3118</v>
      </c>
      <c r="J3119">
        <f t="shared" si="146"/>
        <v>3118</v>
      </c>
      <c r="K3119">
        <f t="shared" si="144"/>
        <v>1</v>
      </c>
      <c r="L3119" t="b">
        <f>COUNTIF($N$2:N3119, N3119)=1</f>
        <v>1</v>
      </c>
      <c r="M3119" s="37">
        <f>IF( $Q3119, MAX($M$1:M3118)+1, 0)</f>
        <v>0</v>
      </c>
      <c r="N3119" t="str" cm="1">
        <f t="array" ref="N3119">INDEX($A$9:$F$1048576, $J3119, $K3119 )</f>
        <v>71272</v>
      </c>
      <c r="O3119" t="str" cm="1">
        <f t="array" ref="O3119">INDEX($B$9:$F$1048576, $J3119, $K3119 )</f>
        <v>오토피아제77차(유)1-32</v>
      </c>
      <c r="P3119" t="str" cm="1">
        <f t="array" ref="P3119">IF( $L3119, TRIM(_xll.IMDP("IR", $G$5&amp;$N3119, $G$6)), "" )</f>
        <v/>
      </c>
      <c r="Q3119" t="b" cm="1">
        <f t="array" ref="Q3119">IF(
    $U$1=1, AND($P3119&lt;&gt;"", $P3119&lt;&gt;"...", $P3119&lt;&gt;"입력오류"),
    IF(
        $U$18=1, AND($P3119&lt;&gt;"", $P3119&lt;&gt;"...", $P3119&lt;&gt;"입력오류", ISNUMBER(FIND(INDEX($T$2:$T$7,$U$1),$P3119))),
        IF(
            $U$17="기타", AND($P3119&lt;&gt;"", $P3119&lt;&gt;"...", $P3119&lt;&gt;"입력오류", NOT(ISNUMBER(FIND($T$21:$T$34,$P3119)))),
            AND($P3119&lt;&gt;"", $P3119&lt;&gt;"...", $P3119&lt;&gt;"입력오류", $T$19=$P3119)
        )
    )
)</f>
        <v>0</v>
      </c>
    </row>
    <row r="3120" spans="1:17">
      <c r="A3120" t="s">
        <v>6576</v>
      </c>
      <c r="B3120" t="s">
        <v>6577</v>
      </c>
      <c r="I3120">
        <f t="shared" si="145"/>
        <v>3119</v>
      </c>
      <c r="J3120">
        <f t="shared" si="146"/>
        <v>3119</v>
      </c>
      <c r="K3120">
        <f t="shared" si="144"/>
        <v>1</v>
      </c>
      <c r="L3120" t="b">
        <f>COUNTIF($N$2:N3120, N3120)=1</f>
        <v>1</v>
      </c>
      <c r="M3120" s="37">
        <f>IF( $Q3120, MAX($M$1:M3119)+1, 0)</f>
        <v>0</v>
      </c>
      <c r="N3120" t="str" cm="1">
        <f t="array" ref="N3120">INDEX($A$9:$F$1048576, $J3120, $K3120 )</f>
        <v>71273</v>
      </c>
      <c r="O3120" t="str" cm="1">
        <f t="array" ref="O3120">INDEX($B$9:$F$1048576, $J3120, $K3120 )</f>
        <v>오토피아제77차(유)1-33</v>
      </c>
      <c r="P3120" t="str" cm="1">
        <f t="array" ref="P3120">IF( $L3120, TRIM(_xll.IMDP("IR", $G$5&amp;$N3120, $G$6)), "" )</f>
        <v/>
      </c>
      <c r="Q3120" t="b" cm="1">
        <f t="array" ref="Q3120">IF(
    $U$1=1, AND($P3120&lt;&gt;"", $P3120&lt;&gt;"...", $P3120&lt;&gt;"입력오류"),
    IF(
        $U$18=1, AND($P3120&lt;&gt;"", $P3120&lt;&gt;"...", $P3120&lt;&gt;"입력오류", ISNUMBER(FIND(INDEX($T$2:$T$7,$U$1),$P3120))),
        IF(
            $U$17="기타", AND($P3120&lt;&gt;"", $P3120&lt;&gt;"...", $P3120&lt;&gt;"입력오류", NOT(ISNUMBER(FIND($T$21:$T$34,$P3120)))),
            AND($P3120&lt;&gt;"", $P3120&lt;&gt;"...", $P3120&lt;&gt;"입력오류", $T$19=$P3120)
        )
    )
)</f>
        <v>0</v>
      </c>
    </row>
    <row r="3121" spans="1:17">
      <c r="A3121" t="s">
        <v>6578</v>
      </c>
      <c r="B3121" t="s">
        <v>6579</v>
      </c>
      <c r="I3121">
        <f t="shared" si="145"/>
        <v>3120</v>
      </c>
      <c r="J3121">
        <f t="shared" si="146"/>
        <v>3120</v>
      </c>
      <c r="K3121">
        <f t="shared" si="144"/>
        <v>1</v>
      </c>
      <c r="L3121" t="b">
        <f>COUNTIF($N$2:N3121, N3121)=1</f>
        <v>1</v>
      </c>
      <c r="M3121" s="37">
        <f>IF( $Q3121, MAX($M$1:M3120)+1, 0)</f>
        <v>0</v>
      </c>
      <c r="N3121" t="str" cm="1">
        <f t="array" ref="N3121">INDEX($A$9:$F$1048576, $J3121, $K3121 )</f>
        <v>71274</v>
      </c>
      <c r="O3121" t="str" cm="1">
        <f t="array" ref="O3121">INDEX($B$9:$F$1048576, $J3121, $K3121 )</f>
        <v>오토피아제77차(유)1-34</v>
      </c>
      <c r="P3121" t="str" cm="1">
        <f t="array" ref="P3121">IF( $L3121, TRIM(_xll.IMDP("IR", $G$5&amp;$N3121, $G$6)), "" )</f>
        <v/>
      </c>
      <c r="Q3121" t="b" cm="1">
        <f t="array" ref="Q3121">IF(
    $U$1=1, AND($P3121&lt;&gt;"", $P3121&lt;&gt;"...", $P3121&lt;&gt;"입력오류"),
    IF(
        $U$18=1, AND($P3121&lt;&gt;"", $P3121&lt;&gt;"...", $P3121&lt;&gt;"입력오류", ISNUMBER(FIND(INDEX($T$2:$T$7,$U$1),$P3121))),
        IF(
            $U$17="기타", AND($P3121&lt;&gt;"", $P3121&lt;&gt;"...", $P3121&lt;&gt;"입력오류", NOT(ISNUMBER(FIND($T$21:$T$34,$P3121)))),
            AND($P3121&lt;&gt;"", $P3121&lt;&gt;"...", $P3121&lt;&gt;"입력오류", $T$19=$P3121)
        )
    )
)</f>
        <v>0</v>
      </c>
    </row>
    <row r="3122" spans="1:17">
      <c r="A3122" t="s">
        <v>6580</v>
      </c>
      <c r="B3122" t="s">
        <v>6581</v>
      </c>
      <c r="I3122">
        <f t="shared" si="145"/>
        <v>3121</v>
      </c>
      <c r="J3122">
        <f t="shared" si="146"/>
        <v>3121</v>
      </c>
      <c r="K3122">
        <f t="shared" si="144"/>
        <v>1</v>
      </c>
      <c r="L3122" t="b">
        <f>COUNTIF($N$2:N3122, N3122)=1</f>
        <v>1</v>
      </c>
      <c r="M3122" s="37">
        <f>IF( $Q3122, MAX($M$1:M3121)+1, 0)</f>
        <v>0</v>
      </c>
      <c r="N3122" t="str" cm="1">
        <f t="array" ref="N3122">INDEX($A$9:$F$1048576, $J3122, $K3122 )</f>
        <v>71275</v>
      </c>
      <c r="O3122" t="str" cm="1">
        <f t="array" ref="O3122">INDEX($B$9:$F$1048576, $J3122, $K3122 )</f>
        <v>오토피아제77차(유)1-35</v>
      </c>
      <c r="P3122" t="str" cm="1">
        <f t="array" ref="P3122">IF( $L3122, TRIM(_xll.IMDP("IR", $G$5&amp;$N3122, $G$6)), "" )</f>
        <v/>
      </c>
      <c r="Q3122" t="b" cm="1">
        <f t="array" ref="Q3122">IF(
    $U$1=1, AND($P3122&lt;&gt;"", $P3122&lt;&gt;"...", $P3122&lt;&gt;"입력오류"),
    IF(
        $U$18=1, AND($P3122&lt;&gt;"", $P3122&lt;&gt;"...", $P3122&lt;&gt;"입력오류", ISNUMBER(FIND(INDEX($T$2:$T$7,$U$1),$P3122))),
        IF(
            $U$17="기타", AND($P3122&lt;&gt;"", $P3122&lt;&gt;"...", $P3122&lt;&gt;"입력오류", NOT(ISNUMBER(FIND($T$21:$T$34,$P3122)))),
            AND($P3122&lt;&gt;"", $P3122&lt;&gt;"...", $P3122&lt;&gt;"입력오류", $T$19=$P3122)
        )
    )
)</f>
        <v>0</v>
      </c>
    </row>
    <row r="3123" spans="1:17">
      <c r="A3123" t="s">
        <v>6582</v>
      </c>
      <c r="B3123" t="s">
        <v>6583</v>
      </c>
      <c r="I3123">
        <f t="shared" si="145"/>
        <v>3122</v>
      </c>
      <c r="J3123">
        <f t="shared" si="146"/>
        <v>3122</v>
      </c>
      <c r="K3123">
        <f t="shared" si="144"/>
        <v>1</v>
      </c>
      <c r="L3123" t="b">
        <f>COUNTIF($N$2:N3123, N3123)=1</f>
        <v>1</v>
      </c>
      <c r="M3123" s="37">
        <f>IF( $Q3123, MAX($M$1:M3122)+1, 0)</f>
        <v>0</v>
      </c>
      <c r="N3123" t="str" cm="1">
        <f t="array" ref="N3123">INDEX($A$9:$F$1048576, $J3123, $K3123 )</f>
        <v>71276</v>
      </c>
      <c r="O3123" t="str" cm="1">
        <f t="array" ref="O3123">INDEX($B$9:$F$1048576, $J3123, $K3123 )</f>
        <v>오토피아제77차(유)1-36</v>
      </c>
      <c r="P3123" t="str" cm="1">
        <f t="array" ref="P3123">IF( $L3123, TRIM(_xll.IMDP("IR", $G$5&amp;$N3123, $G$6)), "" )</f>
        <v/>
      </c>
      <c r="Q3123" t="b" cm="1">
        <f t="array" ref="Q3123">IF(
    $U$1=1, AND($P3123&lt;&gt;"", $P3123&lt;&gt;"...", $P3123&lt;&gt;"입력오류"),
    IF(
        $U$18=1, AND($P3123&lt;&gt;"", $P3123&lt;&gt;"...", $P3123&lt;&gt;"입력오류", ISNUMBER(FIND(INDEX($T$2:$T$7,$U$1),$P3123))),
        IF(
            $U$17="기타", AND($P3123&lt;&gt;"", $P3123&lt;&gt;"...", $P3123&lt;&gt;"입력오류", NOT(ISNUMBER(FIND($T$21:$T$34,$P3123)))),
            AND($P3123&lt;&gt;"", $P3123&lt;&gt;"...", $P3123&lt;&gt;"입력오류", $T$19=$P3123)
        )
    )
)</f>
        <v>0</v>
      </c>
    </row>
    <row r="3124" spans="1:17">
      <c r="A3124" t="s">
        <v>6584</v>
      </c>
      <c r="B3124" t="s">
        <v>6585</v>
      </c>
      <c r="I3124">
        <f t="shared" si="145"/>
        <v>3123</v>
      </c>
      <c r="J3124">
        <f t="shared" si="146"/>
        <v>3123</v>
      </c>
      <c r="K3124">
        <f t="shared" si="144"/>
        <v>1</v>
      </c>
      <c r="L3124" t="b">
        <f>COUNTIF($N$2:N3124, N3124)=1</f>
        <v>1</v>
      </c>
      <c r="M3124" s="37">
        <f>IF( $Q3124, MAX($M$1:M3123)+1, 0)</f>
        <v>0</v>
      </c>
      <c r="N3124" t="str" cm="1">
        <f t="array" ref="N3124">INDEX($A$9:$F$1048576, $J3124, $K3124 )</f>
        <v>71277</v>
      </c>
      <c r="O3124" t="str" cm="1">
        <f t="array" ref="O3124">INDEX($B$9:$F$1048576, $J3124, $K3124 )</f>
        <v>오토피아제77차(유)1-37</v>
      </c>
      <c r="P3124" t="str" cm="1">
        <f t="array" ref="P3124">IF( $L3124, TRIM(_xll.IMDP("IR", $G$5&amp;$N3124, $G$6)), "" )</f>
        <v/>
      </c>
      <c r="Q3124" t="b" cm="1">
        <f t="array" ref="Q3124">IF(
    $U$1=1, AND($P3124&lt;&gt;"", $P3124&lt;&gt;"...", $P3124&lt;&gt;"입력오류"),
    IF(
        $U$18=1, AND($P3124&lt;&gt;"", $P3124&lt;&gt;"...", $P3124&lt;&gt;"입력오류", ISNUMBER(FIND(INDEX($T$2:$T$7,$U$1),$P3124))),
        IF(
            $U$17="기타", AND($P3124&lt;&gt;"", $P3124&lt;&gt;"...", $P3124&lt;&gt;"입력오류", NOT(ISNUMBER(FIND($T$21:$T$34,$P3124)))),
            AND($P3124&lt;&gt;"", $P3124&lt;&gt;"...", $P3124&lt;&gt;"입력오류", $T$19=$P3124)
        )
    )
)</f>
        <v>0</v>
      </c>
    </row>
    <row r="3125" spans="1:17">
      <c r="A3125" t="s">
        <v>6586</v>
      </c>
      <c r="B3125" t="s">
        <v>6587</v>
      </c>
      <c r="I3125">
        <f t="shared" si="145"/>
        <v>3124</v>
      </c>
      <c r="J3125">
        <f t="shared" si="146"/>
        <v>3124</v>
      </c>
      <c r="K3125">
        <f t="shared" si="144"/>
        <v>1</v>
      </c>
      <c r="L3125" t="b">
        <f>COUNTIF($N$2:N3125, N3125)=1</f>
        <v>1</v>
      </c>
      <c r="M3125" s="37">
        <f>IF( $Q3125, MAX($M$1:M3124)+1, 0)</f>
        <v>0</v>
      </c>
      <c r="N3125" t="str" cm="1">
        <f t="array" ref="N3125">INDEX($A$9:$F$1048576, $J3125, $K3125 )</f>
        <v>71278</v>
      </c>
      <c r="O3125" t="str" cm="1">
        <f t="array" ref="O3125">INDEX($B$9:$F$1048576, $J3125, $K3125 )</f>
        <v>오토피아제77차(유)1-38</v>
      </c>
      <c r="P3125" t="str" cm="1">
        <f t="array" ref="P3125">IF( $L3125, TRIM(_xll.IMDP("IR", $G$5&amp;$N3125, $G$6)), "" )</f>
        <v/>
      </c>
      <c r="Q3125" t="b" cm="1">
        <f t="array" ref="Q3125">IF(
    $U$1=1, AND($P3125&lt;&gt;"", $P3125&lt;&gt;"...", $P3125&lt;&gt;"입력오류"),
    IF(
        $U$18=1, AND($P3125&lt;&gt;"", $P3125&lt;&gt;"...", $P3125&lt;&gt;"입력오류", ISNUMBER(FIND(INDEX($T$2:$T$7,$U$1),$P3125))),
        IF(
            $U$17="기타", AND($P3125&lt;&gt;"", $P3125&lt;&gt;"...", $P3125&lt;&gt;"입력오류", NOT(ISNUMBER(FIND($T$21:$T$34,$P3125)))),
            AND($P3125&lt;&gt;"", $P3125&lt;&gt;"...", $P3125&lt;&gt;"입력오류", $T$19=$P3125)
        )
    )
)</f>
        <v>0</v>
      </c>
    </row>
    <row r="3126" spans="1:17">
      <c r="A3126" t="s">
        <v>6588</v>
      </c>
      <c r="B3126" t="s">
        <v>6589</v>
      </c>
      <c r="I3126">
        <f t="shared" si="145"/>
        <v>3125</v>
      </c>
      <c r="J3126">
        <f t="shared" si="146"/>
        <v>3125</v>
      </c>
      <c r="K3126">
        <f t="shared" si="144"/>
        <v>1</v>
      </c>
      <c r="L3126" t="b">
        <f>COUNTIF($N$2:N3126, N3126)=1</f>
        <v>1</v>
      </c>
      <c r="M3126" s="37">
        <f>IF( $Q3126, MAX($M$1:M3125)+1, 0)</f>
        <v>0</v>
      </c>
      <c r="N3126" t="str" cm="1">
        <f t="array" ref="N3126">INDEX($A$9:$F$1048576, $J3126, $K3126 )</f>
        <v>71279</v>
      </c>
      <c r="O3126" t="str" cm="1">
        <f t="array" ref="O3126">INDEX($B$9:$F$1048576, $J3126, $K3126 )</f>
        <v>오토피아제77차(유)1-39</v>
      </c>
      <c r="P3126" t="str" cm="1">
        <f t="array" ref="P3126">IF( $L3126, TRIM(_xll.IMDP("IR", $G$5&amp;$N3126, $G$6)), "" )</f>
        <v/>
      </c>
      <c r="Q3126" t="b" cm="1">
        <f t="array" ref="Q3126">IF(
    $U$1=1, AND($P3126&lt;&gt;"", $P3126&lt;&gt;"...", $P3126&lt;&gt;"입력오류"),
    IF(
        $U$18=1, AND($P3126&lt;&gt;"", $P3126&lt;&gt;"...", $P3126&lt;&gt;"입력오류", ISNUMBER(FIND(INDEX($T$2:$T$7,$U$1),$P3126))),
        IF(
            $U$17="기타", AND($P3126&lt;&gt;"", $P3126&lt;&gt;"...", $P3126&lt;&gt;"입력오류", NOT(ISNUMBER(FIND($T$21:$T$34,$P3126)))),
            AND($P3126&lt;&gt;"", $P3126&lt;&gt;"...", $P3126&lt;&gt;"입력오류", $T$19=$P3126)
        )
    )
)</f>
        <v>0</v>
      </c>
    </row>
    <row r="3127" spans="1:17">
      <c r="A3127" t="s">
        <v>6590</v>
      </c>
      <c r="B3127" t="s">
        <v>6591</v>
      </c>
      <c r="I3127">
        <f t="shared" si="145"/>
        <v>3126</v>
      </c>
      <c r="J3127">
        <f t="shared" si="146"/>
        <v>3126</v>
      </c>
      <c r="K3127">
        <f t="shared" si="144"/>
        <v>1</v>
      </c>
      <c r="L3127" t="b">
        <f>COUNTIF($N$2:N3127, N3127)=1</f>
        <v>1</v>
      </c>
      <c r="M3127" s="37">
        <f>IF( $Q3127, MAX($M$1:M3126)+1, 0)</f>
        <v>0</v>
      </c>
      <c r="N3127" t="str" cm="1">
        <f t="array" ref="N3127">INDEX($A$9:$F$1048576, $J3127, $K3127 )</f>
        <v>71280</v>
      </c>
      <c r="O3127" t="str" cm="1">
        <f t="array" ref="O3127">INDEX($B$9:$F$1048576, $J3127, $K3127 )</f>
        <v>오토피아제77차(유)1-40</v>
      </c>
      <c r="P3127" t="str" cm="1">
        <f t="array" ref="P3127">IF( $L3127, TRIM(_xll.IMDP("IR", $G$5&amp;$N3127, $G$6)), "" )</f>
        <v/>
      </c>
      <c r="Q3127" t="b" cm="1">
        <f t="array" ref="Q3127">IF(
    $U$1=1, AND($P3127&lt;&gt;"", $P3127&lt;&gt;"...", $P3127&lt;&gt;"입력오류"),
    IF(
        $U$18=1, AND($P3127&lt;&gt;"", $P3127&lt;&gt;"...", $P3127&lt;&gt;"입력오류", ISNUMBER(FIND(INDEX($T$2:$T$7,$U$1),$P3127))),
        IF(
            $U$17="기타", AND($P3127&lt;&gt;"", $P3127&lt;&gt;"...", $P3127&lt;&gt;"입력오류", NOT(ISNUMBER(FIND($T$21:$T$34,$P3127)))),
            AND($P3127&lt;&gt;"", $P3127&lt;&gt;"...", $P3127&lt;&gt;"입력오류", $T$19=$P3127)
        )
    )
)</f>
        <v>0</v>
      </c>
    </row>
    <row r="3128" spans="1:17">
      <c r="A3128" t="s">
        <v>6592</v>
      </c>
      <c r="B3128" t="s">
        <v>6593</v>
      </c>
      <c r="I3128">
        <f t="shared" si="145"/>
        <v>3127</v>
      </c>
      <c r="J3128">
        <f t="shared" si="146"/>
        <v>3127</v>
      </c>
      <c r="K3128">
        <f t="shared" si="144"/>
        <v>1</v>
      </c>
      <c r="L3128" t="b">
        <f>COUNTIF($N$2:N3128, N3128)=1</f>
        <v>1</v>
      </c>
      <c r="M3128" s="37">
        <f>IF( $Q3128, MAX($M$1:M3127)+1, 0)</f>
        <v>0</v>
      </c>
      <c r="N3128" t="str" cm="1">
        <f t="array" ref="N3128">INDEX($A$9:$F$1048576, $J3128, $K3128 )</f>
        <v>71281</v>
      </c>
      <c r="O3128" t="str" cm="1">
        <f t="array" ref="O3128">INDEX($B$9:$F$1048576, $J3128, $K3128 )</f>
        <v>오토피아제77차(유)1-41</v>
      </c>
      <c r="P3128" t="str" cm="1">
        <f t="array" ref="P3128">IF( $L3128, TRIM(_xll.IMDP("IR", $G$5&amp;$N3128, $G$6)), "" )</f>
        <v/>
      </c>
      <c r="Q3128" t="b" cm="1">
        <f t="array" ref="Q3128">IF(
    $U$1=1, AND($P3128&lt;&gt;"", $P3128&lt;&gt;"...", $P3128&lt;&gt;"입력오류"),
    IF(
        $U$18=1, AND($P3128&lt;&gt;"", $P3128&lt;&gt;"...", $P3128&lt;&gt;"입력오류", ISNUMBER(FIND(INDEX($T$2:$T$7,$U$1),$P3128))),
        IF(
            $U$17="기타", AND($P3128&lt;&gt;"", $P3128&lt;&gt;"...", $P3128&lt;&gt;"입력오류", NOT(ISNUMBER(FIND($T$21:$T$34,$P3128)))),
            AND($P3128&lt;&gt;"", $P3128&lt;&gt;"...", $P3128&lt;&gt;"입력오류", $T$19=$P3128)
        )
    )
)</f>
        <v>0</v>
      </c>
    </row>
    <row r="3129" spans="1:17">
      <c r="A3129" t="s">
        <v>6594</v>
      </c>
      <c r="B3129" t="s">
        <v>6595</v>
      </c>
      <c r="I3129">
        <f t="shared" si="145"/>
        <v>3128</v>
      </c>
      <c r="J3129">
        <f t="shared" si="146"/>
        <v>3128</v>
      </c>
      <c r="K3129">
        <f t="shared" si="144"/>
        <v>1</v>
      </c>
      <c r="L3129" t="b">
        <f>COUNTIF($N$2:N3129, N3129)=1</f>
        <v>1</v>
      </c>
      <c r="M3129" s="37">
        <f>IF( $Q3129, MAX($M$1:M3128)+1, 0)</f>
        <v>0</v>
      </c>
      <c r="N3129" t="str" cm="1">
        <f t="array" ref="N3129">INDEX($A$9:$F$1048576, $J3129, $K3129 )</f>
        <v>71282</v>
      </c>
      <c r="O3129" t="str" cm="1">
        <f t="array" ref="O3129">INDEX($B$9:$F$1048576, $J3129, $K3129 )</f>
        <v>오토피아제77차(유)1-42</v>
      </c>
      <c r="P3129" t="str" cm="1">
        <f t="array" ref="P3129">IF( $L3129, TRIM(_xll.IMDP("IR", $G$5&amp;$N3129, $G$6)), "" )</f>
        <v/>
      </c>
      <c r="Q3129" t="b" cm="1">
        <f t="array" ref="Q3129">IF(
    $U$1=1, AND($P3129&lt;&gt;"", $P3129&lt;&gt;"...", $P3129&lt;&gt;"입력오류"),
    IF(
        $U$18=1, AND($P3129&lt;&gt;"", $P3129&lt;&gt;"...", $P3129&lt;&gt;"입력오류", ISNUMBER(FIND(INDEX($T$2:$T$7,$U$1),$P3129))),
        IF(
            $U$17="기타", AND($P3129&lt;&gt;"", $P3129&lt;&gt;"...", $P3129&lt;&gt;"입력오류", NOT(ISNUMBER(FIND($T$21:$T$34,$P3129)))),
            AND($P3129&lt;&gt;"", $P3129&lt;&gt;"...", $P3129&lt;&gt;"입력오류", $T$19=$P3129)
        )
    )
)</f>
        <v>0</v>
      </c>
    </row>
    <row r="3130" spans="1:17">
      <c r="A3130" t="s">
        <v>6596</v>
      </c>
      <c r="B3130" t="s">
        <v>6597</v>
      </c>
      <c r="I3130">
        <f t="shared" si="145"/>
        <v>3129</v>
      </c>
      <c r="J3130">
        <f t="shared" si="146"/>
        <v>3129</v>
      </c>
      <c r="K3130">
        <f t="shared" si="144"/>
        <v>1</v>
      </c>
      <c r="L3130" t="b">
        <f>COUNTIF($N$2:N3130, N3130)=1</f>
        <v>1</v>
      </c>
      <c r="M3130" s="37">
        <f>IF( $Q3130, MAX($M$1:M3129)+1, 0)</f>
        <v>0</v>
      </c>
      <c r="N3130" t="str" cm="1">
        <f t="array" ref="N3130">INDEX($A$9:$F$1048576, $J3130, $K3130 )</f>
        <v>71283</v>
      </c>
      <c r="O3130" t="str" cm="1">
        <f t="array" ref="O3130">INDEX($B$9:$F$1048576, $J3130, $K3130 )</f>
        <v>오토피아제77차(유)1-43</v>
      </c>
      <c r="P3130" t="str" cm="1">
        <f t="array" ref="P3130">IF( $L3130, TRIM(_xll.IMDP("IR", $G$5&amp;$N3130, $G$6)), "" )</f>
        <v/>
      </c>
      <c r="Q3130" t="b" cm="1">
        <f t="array" ref="Q3130">IF(
    $U$1=1, AND($P3130&lt;&gt;"", $P3130&lt;&gt;"...", $P3130&lt;&gt;"입력오류"),
    IF(
        $U$18=1, AND($P3130&lt;&gt;"", $P3130&lt;&gt;"...", $P3130&lt;&gt;"입력오류", ISNUMBER(FIND(INDEX($T$2:$T$7,$U$1),$P3130))),
        IF(
            $U$17="기타", AND($P3130&lt;&gt;"", $P3130&lt;&gt;"...", $P3130&lt;&gt;"입력오류", NOT(ISNUMBER(FIND($T$21:$T$34,$P3130)))),
            AND($P3130&lt;&gt;"", $P3130&lt;&gt;"...", $P3130&lt;&gt;"입력오류", $T$19=$P3130)
        )
    )
)</f>
        <v>0</v>
      </c>
    </row>
    <row r="3131" spans="1:17">
      <c r="A3131" t="s">
        <v>6598</v>
      </c>
      <c r="B3131" t="s">
        <v>6599</v>
      </c>
      <c r="I3131">
        <f t="shared" si="145"/>
        <v>3130</v>
      </c>
      <c r="J3131">
        <f t="shared" si="146"/>
        <v>3130</v>
      </c>
      <c r="K3131">
        <f t="shared" si="144"/>
        <v>1</v>
      </c>
      <c r="L3131" t="b">
        <f>COUNTIF($N$2:N3131, N3131)=1</f>
        <v>1</v>
      </c>
      <c r="M3131" s="37">
        <f>IF( $Q3131, MAX($M$1:M3130)+1, 0)</f>
        <v>0</v>
      </c>
      <c r="N3131" t="str" cm="1">
        <f t="array" ref="N3131">INDEX($A$9:$F$1048576, $J3131, $K3131 )</f>
        <v>71284</v>
      </c>
      <c r="O3131" t="str" cm="1">
        <f t="array" ref="O3131">INDEX($B$9:$F$1048576, $J3131, $K3131 )</f>
        <v>오토피아제77차(유)1-44</v>
      </c>
      <c r="P3131" t="str" cm="1">
        <f t="array" ref="P3131">IF( $L3131, TRIM(_xll.IMDP("IR", $G$5&amp;$N3131, $G$6)), "" )</f>
        <v/>
      </c>
      <c r="Q3131" t="b" cm="1">
        <f t="array" ref="Q3131">IF(
    $U$1=1, AND($P3131&lt;&gt;"", $P3131&lt;&gt;"...", $P3131&lt;&gt;"입력오류"),
    IF(
        $U$18=1, AND($P3131&lt;&gt;"", $P3131&lt;&gt;"...", $P3131&lt;&gt;"입력오류", ISNUMBER(FIND(INDEX($T$2:$T$7,$U$1),$P3131))),
        IF(
            $U$17="기타", AND($P3131&lt;&gt;"", $P3131&lt;&gt;"...", $P3131&lt;&gt;"입력오류", NOT(ISNUMBER(FIND($T$21:$T$34,$P3131)))),
            AND($P3131&lt;&gt;"", $P3131&lt;&gt;"...", $P3131&lt;&gt;"입력오류", $T$19=$P3131)
        )
    )
)</f>
        <v>0</v>
      </c>
    </row>
    <row r="3132" spans="1:17">
      <c r="A3132" t="s">
        <v>6600</v>
      </c>
      <c r="B3132" t="s">
        <v>6601</v>
      </c>
      <c r="I3132">
        <f t="shared" si="145"/>
        <v>3131</v>
      </c>
      <c r="J3132">
        <f t="shared" si="146"/>
        <v>3131</v>
      </c>
      <c r="K3132">
        <f t="shared" si="144"/>
        <v>1</v>
      </c>
      <c r="L3132" t="b">
        <f>COUNTIF($N$2:N3132, N3132)=1</f>
        <v>1</v>
      </c>
      <c r="M3132" s="37">
        <f>IF( $Q3132, MAX($M$1:M3131)+1, 0)</f>
        <v>0</v>
      </c>
      <c r="N3132" t="str" cm="1">
        <f t="array" ref="N3132">INDEX($A$9:$F$1048576, $J3132, $K3132 )</f>
        <v>71286</v>
      </c>
      <c r="O3132" t="str" cm="1">
        <f t="array" ref="O3132">INDEX($B$9:$F$1048576, $J3132, $K3132 )</f>
        <v>티월드제92차(유)1-1</v>
      </c>
      <c r="P3132" t="str" cm="1">
        <f t="array" ref="P3132">IF( $L3132, TRIM(_xll.IMDP("IR", $G$5&amp;$N3132, $G$6)), "" )</f>
        <v/>
      </c>
      <c r="Q3132" t="b" cm="1">
        <f t="array" ref="Q3132">IF(
    $U$1=1, AND($P3132&lt;&gt;"", $P3132&lt;&gt;"...", $P3132&lt;&gt;"입력오류"),
    IF(
        $U$18=1, AND($P3132&lt;&gt;"", $P3132&lt;&gt;"...", $P3132&lt;&gt;"입력오류", ISNUMBER(FIND(INDEX($T$2:$T$7,$U$1),$P3132))),
        IF(
            $U$17="기타", AND($P3132&lt;&gt;"", $P3132&lt;&gt;"...", $P3132&lt;&gt;"입력오류", NOT(ISNUMBER(FIND($T$21:$T$34,$P3132)))),
            AND($P3132&lt;&gt;"", $P3132&lt;&gt;"...", $P3132&lt;&gt;"입력오류", $T$19=$P3132)
        )
    )
)</f>
        <v>0</v>
      </c>
    </row>
    <row r="3133" spans="1:17">
      <c r="A3133" t="s">
        <v>6602</v>
      </c>
      <c r="B3133" t="s">
        <v>6603</v>
      </c>
      <c r="I3133">
        <f t="shared" si="145"/>
        <v>3132</v>
      </c>
      <c r="J3133">
        <f t="shared" si="146"/>
        <v>3132</v>
      </c>
      <c r="K3133">
        <f t="shared" si="144"/>
        <v>1</v>
      </c>
      <c r="L3133" t="b">
        <f>COUNTIF($N$2:N3133, N3133)=1</f>
        <v>1</v>
      </c>
      <c r="M3133" s="37">
        <f>IF( $Q3133, MAX($M$1:M3132)+1, 0)</f>
        <v>0</v>
      </c>
      <c r="N3133" t="str" cm="1">
        <f t="array" ref="N3133">INDEX($A$9:$F$1048576, $J3133, $K3133 )</f>
        <v>71287</v>
      </c>
      <c r="O3133" t="str" cm="1">
        <f t="array" ref="O3133">INDEX($B$9:$F$1048576, $J3133, $K3133 )</f>
        <v>티월드제92차(유)1-2</v>
      </c>
      <c r="P3133" t="str" cm="1">
        <f t="array" ref="P3133">IF( $L3133, TRIM(_xll.IMDP("IR", $G$5&amp;$N3133, $G$6)), "" )</f>
        <v/>
      </c>
      <c r="Q3133" t="b" cm="1">
        <f t="array" ref="Q3133">IF(
    $U$1=1, AND($P3133&lt;&gt;"", $P3133&lt;&gt;"...", $P3133&lt;&gt;"입력오류"),
    IF(
        $U$18=1, AND($P3133&lt;&gt;"", $P3133&lt;&gt;"...", $P3133&lt;&gt;"입력오류", ISNUMBER(FIND(INDEX($T$2:$T$7,$U$1),$P3133))),
        IF(
            $U$17="기타", AND($P3133&lt;&gt;"", $P3133&lt;&gt;"...", $P3133&lt;&gt;"입력오류", NOT(ISNUMBER(FIND($T$21:$T$34,$P3133)))),
            AND($P3133&lt;&gt;"", $P3133&lt;&gt;"...", $P3133&lt;&gt;"입력오류", $T$19=$P3133)
        )
    )
)</f>
        <v>0</v>
      </c>
    </row>
    <row r="3134" spans="1:17">
      <c r="A3134" t="s">
        <v>6604</v>
      </c>
      <c r="B3134" t="s">
        <v>6605</v>
      </c>
      <c r="I3134">
        <f t="shared" si="145"/>
        <v>3133</v>
      </c>
      <c r="J3134">
        <f t="shared" si="146"/>
        <v>3133</v>
      </c>
      <c r="K3134">
        <f t="shared" si="144"/>
        <v>1</v>
      </c>
      <c r="L3134" t="b">
        <f>COUNTIF($N$2:N3134, N3134)=1</f>
        <v>1</v>
      </c>
      <c r="M3134" s="37">
        <f>IF( $Q3134, MAX($M$1:M3133)+1, 0)</f>
        <v>0</v>
      </c>
      <c r="N3134" t="str" cm="1">
        <f t="array" ref="N3134">INDEX($A$9:$F$1048576, $J3134, $K3134 )</f>
        <v>71288</v>
      </c>
      <c r="O3134" t="str" cm="1">
        <f t="array" ref="O3134">INDEX($B$9:$F$1048576, $J3134, $K3134 )</f>
        <v>티월드제92차(유)1-3</v>
      </c>
      <c r="P3134" t="str" cm="1">
        <f t="array" ref="P3134">IF( $L3134, TRIM(_xll.IMDP("IR", $G$5&amp;$N3134, $G$6)), "" )</f>
        <v/>
      </c>
      <c r="Q3134" t="b" cm="1">
        <f t="array" ref="Q3134">IF(
    $U$1=1, AND($P3134&lt;&gt;"", $P3134&lt;&gt;"...", $P3134&lt;&gt;"입력오류"),
    IF(
        $U$18=1, AND($P3134&lt;&gt;"", $P3134&lt;&gt;"...", $P3134&lt;&gt;"입력오류", ISNUMBER(FIND(INDEX($T$2:$T$7,$U$1),$P3134))),
        IF(
            $U$17="기타", AND($P3134&lt;&gt;"", $P3134&lt;&gt;"...", $P3134&lt;&gt;"입력오류", NOT(ISNUMBER(FIND($T$21:$T$34,$P3134)))),
            AND($P3134&lt;&gt;"", $P3134&lt;&gt;"...", $P3134&lt;&gt;"입력오류", $T$19=$P3134)
        )
    )
)</f>
        <v>0</v>
      </c>
    </row>
    <row r="3135" spans="1:17">
      <c r="A3135" t="s">
        <v>6606</v>
      </c>
      <c r="B3135" t="s">
        <v>6607</v>
      </c>
      <c r="I3135">
        <f t="shared" si="145"/>
        <v>3134</v>
      </c>
      <c r="J3135">
        <f t="shared" si="146"/>
        <v>3134</v>
      </c>
      <c r="K3135">
        <f t="shared" si="144"/>
        <v>1</v>
      </c>
      <c r="L3135" t="b">
        <f>COUNTIF($N$2:N3135, N3135)=1</f>
        <v>1</v>
      </c>
      <c r="M3135" s="37">
        <f>IF( $Q3135, MAX($M$1:M3134)+1, 0)</f>
        <v>0</v>
      </c>
      <c r="N3135" t="str" cm="1">
        <f t="array" ref="N3135">INDEX($A$9:$F$1048576, $J3135, $K3135 )</f>
        <v>71289</v>
      </c>
      <c r="O3135" t="str" cm="1">
        <f t="array" ref="O3135">INDEX($B$9:$F$1048576, $J3135, $K3135 )</f>
        <v>티월드제92차(유)1-4</v>
      </c>
      <c r="P3135" t="str" cm="1">
        <f t="array" ref="P3135">IF( $L3135, TRIM(_xll.IMDP("IR", $G$5&amp;$N3135, $G$6)), "" )</f>
        <v/>
      </c>
      <c r="Q3135" t="b" cm="1">
        <f t="array" ref="Q3135">IF(
    $U$1=1, AND($P3135&lt;&gt;"", $P3135&lt;&gt;"...", $P3135&lt;&gt;"입력오류"),
    IF(
        $U$18=1, AND($P3135&lt;&gt;"", $P3135&lt;&gt;"...", $P3135&lt;&gt;"입력오류", ISNUMBER(FIND(INDEX($T$2:$T$7,$U$1),$P3135))),
        IF(
            $U$17="기타", AND($P3135&lt;&gt;"", $P3135&lt;&gt;"...", $P3135&lt;&gt;"입력오류", NOT(ISNUMBER(FIND($T$21:$T$34,$P3135)))),
            AND($P3135&lt;&gt;"", $P3135&lt;&gt;"...", $P3135&lt;&gt;"입력오류", $T$19=$P3135)
        )
    )
)</f>
        <v>0</v>
      </c>
    </row>
    <row r="3136" spans="1:17">
      <c r="A3136" t="s">
        <v>6608</v>
      </c>
      <c r="B3136" t="s">
        <v>6609</v>
      </c>
      <c r="I3136">
        <f t="shared" si="145"/>
        <v>3135</v>
      </c>
      <c r="J3136">
        <f t="shared" si="146"/>
        <v>3135</v>
      </c>
      <c r="K3136">
        <f t="shared" si="144"/>
        <v>1</v>
      </c>
      <c r="L3136" t="b">
        <f>COUNTIF($N$2:N3136, N3136)=1</f>
        <v>1</v>
      </c>
      <c r="M3136" s="37">
        <f>IF( $Q3136, MAX($M$1:M3135)+1, 0)</f>
        <v>0</v>
      </c>
      <c r="N3136" t="str" cm="1">
        <f t="array" ref="N3136">INDEX($A$9:$F$1048576, $J3136, $K3136 )</f>
        <v>71290</v>
      </c>
      <c r="O3136" t="str" cm="1">
        <f t="array" ref="O3136">INDEX($B$9:$F$1048576, $J3136, $K3136 )</f>
        <v>티월드제92차(유)1-5</v>
      </c>
      <c r="P3136" t="str" cm="1">
        <f t="array" ref="P3136">IF( $L3136, TRIM(_xll.IMDP("IR", $G$5&amp;$N3136, $G$6)), "" )</f>
        <v/>
      </c>
      <c r="Q3136" t="b" cm="1">
        <f t="array" ref="Q3136">IF(
    $U$1=1, AND($P3136&lt;&gt;"", $P3136&lt;&gt;"...", $P3136&lt;&gt;"입력오류"),
    IF(
        $U$18=1, AND($P3136&lt;&gt;"", $P3136&lt;&gt;"...", $P3136&lt;&gt;"입력오류", ISNUMBER(FIND(INDEX($T$2:$T$7,$U$1),$P3136))),
        IF(
            $U$17="기타", AND($P3136&lt;&gt;"", $P3136&lt;&gt;"...", $P3136&lt;&gt;"입력오류", NOT(ISNUMBER(FIND($T$21:$T$34,$P3136)))),
            AND($P3136&lt;&gt;"", $P3136&lt;&gt;"...", $P3136&lt;&gt;"입력오류", $T$19=$P3136)
        )
    )
)</f>
        <v>0</v>
      </c>
    </row>
    <row r="3137" spans="1:17">
      <c r="A3137" t="s">
        <v>6610</v>
      </c>
      <c r="B3137" t="s">
        <v>6611</v>
      </c>
      <c r="I3137">
        <f t="shared" si="145"/>
        <v>3136</v>
      </c>
      <c r="J3137">
        <f t="shared" si="146"/>
        <v>3136</v>
      </c>
      <c r="K3137">
        <f t="shared" si="144"/>
        <v>1</v>
      </c>
      <c r="L3137" t="b">
        <f>COUNTIF($N$2:N3137, N3137)=1</f>
        <v>1</v>
      </c>
      <c r="M3137" s="37">
        <f>IF( $Q3137, MAX($M$1:M3136)+1, 0)</f>
        <v>0</v>
      </c>
      <c r="N3137" t="str" cm="1">
        <f t="array" ref="N3137">INDEX($A$9:$F$1048576, $J3137, $K3137 )</f>
        <v>71291</v>
      </c>
      <c r="O3137" t="str" cm="1">
        <f t="array" ref="O3137">INDEX($B$9:$F$1048576, $J3137, $K3137 )</f>
        <v>티월드제92차(유)1-6</v>
      </c>
      <c r="P3137" t="str" cm="1">
        <f t="array" ref="P3137">IF( $L3137, TRIM(_xll.IMDP("IR", $G$5&amp;$N3137, $G$6)), "" )</f>
        <v/>
      </c>
      <c r="Q3137" t="b" cm="1">
        <f t="array" ref="Q3137">IF(
    $U$1=1, AND($P3137&lt;&gt;"", $P3137&lt;&gt;"...", $P3137&lt;&gt;"입력오류"),
    IF(
        $U$18=1, AND($P3137&lt;&gt;"", $P3137&lt;&gt;"...", $P3137&lt;&gt;"입력오류", ISNUMBER(FIND(INDEX($T$2:$T$7,$U$1),$P3137))),
        IF(
            $U$17="기타", AND($P3137&lt;&gt;"", $P3137&lt;&gt;"...", $P3137&lt;&gt;"입력오류", NOT(ISNUMBER(FIND($T$21:$T$34,$P3137)))),
            AND($P3137&lt;&gt;"", $P3137&lt;&gt;"...", $P3137&lt;&gt;"입력오류", $T$19=$P3137)
        )
    )
)</f>
        <v>0</v>
      </c>
    </row>
    <row r="3138" spans="1:17">
      <c r="A3138" t="s">
        <v>6612</v>
      </c>
      <c r="B3138" t="s">
        <v>6613</v>
      </c>
      <c r="I3138">
        <f t="shared" si="145"/>
        <v>3137</v>
      </c>
      <c r="J3138">
        <f t="shared" si="146"/>
        <v>3137</v>
      </c>
      <c r="K3138">
        <f t="shared" ref="K3138:K3201" si="147">IF( $I3138&gt;$G$4, NA(), IF($I3138&gt;$G$3, 5, IF($I3138&gt;$G$2, 3, 1 ) ) )</f>
        <v>1</v>
      </c>
      <c r="L3138" t="b">
        <f>COUNTIF($N$2:N3138, N3138)=1</f>
        <v>1</v>
      </c>
      <c r="M3138" s="37">
        <f>IF( $Q3138, MAX($M$1:M3137)+1, 0)</f>
        <v>0</v>
      </c>
      <c r="N3138" t="str" cm="1">
        <f t="array" ref="N3138">INDEX($A$9:$F$1048576, $J3138, $K3138 )</f>
        <v>71292</v>
      </c>
      <c r="O3138" t="str" cm="1">
        <f t="array" ref="O3138">INDEX($B$9:$F$1048576, $J3138, $K3138 )</f>
        <v>티월드제92차(유)1-7</v>
      </c>
      <c r="P3138" t="str" cm="1">
        <f t="array" ref="P3138">IF( $L3138, TRIM(_xll.IMDP("IR", $G$5&amp;$N3138, $G$6)), "" )</f>
        <v/>
      </c>
      <c r="Q3138" t="b" cm="1">
        <f t="array" ref="Q3138">IF(
    $U$1=1, AND($P3138&lt;&gt;"", $P3138&lt;&gt;"...", $P3138&lt;&gt;"입력오류"),
    IF(
        $U$18=1, AND($P3138&lt;&gt;"", $P3138&lt;&gt;"...", $P3138&lt;&gt;"입력오류", ISNUMBER(FIND(INDEX($T$2:$T$7,$U$1),$P3138))),
        IF(
            $U$17="기타", AND($P3138&lt;&gt;"", $P3138&lt;&gt;"...", $P3138&lt;&gt;"입력오류", NOT(ISNUMBER(FIND($T$21:$T$34,$P3138)))),
            AND($P3138&lt;&gt;"", $P3138&lt;&gt;"...", $P3138&lt;&gt;"입력오류", $T$19=$P3138)
        )
    )
)</f>
        <v>0</v>
      </c>
    </row>
    <row r="3139" spans="1:17">
      <c r="A3139" t="s">
        <v>6614</v>
      </c>
      <c r="B3139" t="s">
        <v>6615</v>
      </c>
      <c r="I3139">
        <f t="shared" ref="I3139:I3202" si="148">ROW()-1</f>
        <v>3138</v>
      </c>
      <c r="J3139">
        <f t="shared" ref="J3139:J3202" si="149">IF( $I3139&gt;$G$4, NA(), IF($I3139&gt;$G$3, $I3139-$G$3, IF($I3139&gt;$G$2, $I3139-$G$2, $I3139 ) ) )</f>
        <v>3138</v>
      </c>
      <c r="K3139">
        <f t="shared" si="147"/>
        <v>1</v>
      </c>
      <c r="L3139" t="b">
        <f>COUNTIF($N$2:N3139, N3139)=1</f>
        <v>1</v>
      </c>
      <c r="M3139" s="37">
        <f>IF( $Q3139, MAX($M$1:M3138)+1, 0)</f>
        <v>0</v>
      </c>
      <c r="N3139" t="str" cm="1">
        <f t="array" ref="N3139">INDEX($A$9:$F$1048576, $J3139, $K3139 )</f>
        <v>71293</v>
      </c>
      <c r="O3139" t="str" cm="1">
        <f t="array" ref="O3139">INDEX($B$9:$F$1048576, $J3139, $K3139 )</f>
        <v>티월드제92차(유)1-8</v>
      </c>
      <c r="P3139" t="str" cm="1">
        <f t="array" ref="P3139">IF( $L3139, TRIM(_xll.IMDP("IR", $G$5&amp;$N3139, $G$6)), "" )</f>
        <v/>
      </c>
      <c r="Q3139" t="b" cm="1">
        <f t="array" ref="Q3139">IF(
    $U$1=1, AND($P3139&lt;&gt;"", $P3139&lt;&gt;"...", $P3139&lt;&gt;"입력오류"),
    IF(
        $U$18=1, AND($P3139&lt;&gt;"", $P3139&lt;&gt;"...", $P3139&lt;&gt;"입력오류", ISNUMBER(FIND(INDEX($T$2:$T$7,$U$1),$P3139))),
        IF(
            $U$17="기타", AND($P3139&lt;&gt;"", $P3139&lt;&gt;"...", $P3139&lt;&gt;"입력오류", NOT(ISNUMBER(FIND($T$21:$T$34,$P3139)))),
            AND($P3139&lt;&gt;"", $P3139&lt;&gt;"...", $P3139&lt;&gt;"입력오류", $T$19=$P3139)
        )
    )
)</f>
        <v>0</v>
      </c>
    </row>
    <row r="3140" spans="1:17">
      <c r="A3140" t="s">
        <v>6616</v>
      </c>
      <c r="B3140" t="s">
        <v>6617</v>
      </c>
      <c r="I3140">
        <f t="shared" si="148"/>
        <v>3139</v>
      </c>
      <c r="J3140">
        <f t="shared" si="149"/>
        <v>3139</v>
      </c>
      <c r="K3140">
        <f t="shared" si="147"/>
        <v>1</v>
      </c>
      <c r="L3140" t="b">
        <f>COUNTIF($N$2:N3140, N3140)=1</f>
        <v>1</v>
      </c>
      <c r="M3140" s="37">
        <f>IF( $Q3140, MAX($M$1:M3139)+1, 0)</f>
        <v>0</v>
      </c>
      <c r="N3140" t="str" cm="1">
        <f t="array" ref="N3140">INDEX($A$9:$F$1048576, $J3140, $K3140 )</f>
        <v>71294</v>
      </c>
      <c r="O3140" t="str" cm="1">
        <f t="array" ref="O3140">INDEX($B$9:$F$1048576, $J3140, $K3140 )</f>
        <v>티월드제92차(유)1-9</v>
      </c>
      <c r="P3140" t="str" cm="1">
        <f t="array" ref="P3140">IF( $L3140, TRIM(_xll.IMDP("IR", $G$5&amp;$N3140, $G$6)), "" )</f>
        <v/>
      </c>
      <c r="Q3140" t="b" cm="1">
        <f t="array" ref="Q3140">IF(
    $U$1=1, AND($P3140&lt;&gt;"", $P3140&lt;&gt;"...", $P3140&lt;&gt;"입력오류"),
    IF(
        $U$18=1, AND($P3140&lt;&gt;"", $P3140&lt;&gt;"...", $P3140&lt;&gt;"입력오류", ISNUMBER(FIND(INDEX($T$2:$T$7,$U$1),$P3140))),
        IF(
            $U$17="기타", AND($P3140&lt;&gt;"", $P3140&lt;&gt;"...", $P3140&lt;&gt;"입력오류", NOT(ISNUMBER(FIND($T$21:$T$34,$P3140)))),
            AND($P3140&lt;&gt;"", $P3140&lt;&gt;"...", $P3140&lt;&gt;"입력오류", $T$19=$P3140)
        )
    )
)</f>
        <v>0</v>
      </c>
    </row>
    <row r="3141" spans="1:17">
      <c r="A3141" t="s">
        <v>6618</v>
      </c>
      <c r="B3141" t="s">
        <v>6619</v>
      </c>
      <c r="I3141">
        <f t="shared" si="148"/>
        <v>3140</v>
      </c>
      <c r="J3141">
        <f t="shared" si="149"/>
        <v>3140</v>
      </c>
      <c r="K3141">
        <f t="shared" si="147"/>
        <v>1</v>
      </c>
      <c r="L3141" t="b">
        <f>COUNTIF($N$2:N3141, N3141)=1</f>
        <v>1</v>
      </c>
      <c r="M3141" s="37">
        <f>IF( $Q3141, MAX($M$1:M3140)+1, 0)</f>
        <v>0</v>
      </c>
      <c r="N3141" t="str" cm="1">
        <f t="array" ref="N3141">INDEX($A$9:$F$1048576, $J3141, $K3141 )</f>
        <v>71295</v>
      </c>
      <c r="O3141" t="str" cm="1">
        <f t="array" ref="O3141">INDEX($B$9:$F$1048576, $J3141, $K3141 )</f>
        <v>티월드제92차(유)1-10</v>
      </c>
      <c r="P3141" t="str" cm="1">
        <f t="array" ref="P3141">IF( $L3141, TRIM(_xll.IMDP("IR", $G$5&amp;$N3141, $G$6)), "" )</f>
        <v/>
      </c>
      <c r="Q3141" t="b" cm="1">
        <f t="array" ref="Q3141">IF(
    $U$1=1, AND($P3141&lt;&gt;"", $P3141&lt;&gt;"...", $P3141&lt;&gt;"입력오류"),
    IF(
        $U$18=1, AND($P3141&lt;&gt;"", $P3141&lt;&gt;"...", $P3141&lt;&gt;"입력오류", ISNUMBER(FIND(INDEX($T$2:$T$7,$U$1),$P3141))),
        IF(
            $U$17="기타", AND($P3141&lt;&gt;"", $P3141&lt;&gt;"...", $P3141&lt;&gt;"입력오류", NOT(ISNUMBER(FIND($T$21:$T$34,$P3141)))),
            AND($P3141&lt;&gt;"", $P3141&lt;&gt;"...", $P3141&lt;&gt;"입력오류", $T$19=$P3141)
        )
    )
)</f>
        <v>0</v>
      </c>
    </row>
    <row r="3142" spans="1:17">
      <c r="A3142" t="s">
        <v>6620</v>
      </c>
      <c r="B3142" t="s">
        <v>6621</v>
      </c>
      <c r="I3142">
        <f t="shared" si="148"/>
        <v>3141</v>
      </c>
      <c r="J3142">
        <f t="shared" si="149"/>
        <v>3141</v>
      </c>
      <c r="K3142">
        <f t="shared" si="147"/>
        <v>1</v>
      </c>
      <c r="L3142" t="b">
        <f>COUNTIF($N$2:N3142, N3142)=1</f>
        <v>1</v>
      </c>
      <c r="M3142" s="37">
        <f>IF( $Q3142, MAX($M$1:M3141)+1, 0)</f>
        <v>0</v>
      </c>
      <c r="N3142" t="str" cm="1">
        <f t="array" ref="N3142">INDEX($A$9:$F$1048576, $J3142, $K3142 )</f>
        <v>71296</v>
      </c>
      <c r="O3142" t="str" cm="1">
        <f t="array" ref="O3142">INDEX($B$9:$F$1048576, $J3142, $K3142 )</f>
        <v>티월드제92차(유)1-11</v>
      </c>
      <c r="P3142" t="str" cm="1">
        <f t="array" ref="P3142">IF( $L3142, TRIM(_xll.IMDP("IR", $G$5&amp;$N3142, $G$6)), "" )</f>
        <v/>
      </c>
      <c r="Q3142" t="b" cm="1">
        <f t="array" ref="Q3142">IF(
    $U$1=1, AND($P3142&lt;&gt;"", $P3142&lt;&gt;"...", $P3142&lt;&gt;"입력오류"),
    IF(
        $U$18=1, AND($P3142&lt;&gt;"", $P3142&lt;&gt;"...", $P3142&lt;&gt;"입력오류", ISNUMBER(FIND(INDEX($T$2:$T$7,$U$1),$P3142))),
        IF(
            $U$17="기타", AND($P3142&lt;&gt;"", $P3142&lt;&gt;"...", $P3142&lt;&gt;"입력오류", NOT(ISNUMBER(FIND($T$21:$T$34,$P3142)))),
            AND($P3142&lt;&gt;"", $P3142&lt;&gt;"...", $P3142&lt;&gt;"입력오류", $T$19=$P3142)
        )
    )
)</f>
        <v>0</v>
      </c>
    </row>
    <row r="3143" spans="1:17">
      <c r="A3143" t="s">
        <v>6622</v>
      </c>
      <c r="B3143" t="s">
        <v>6623</v>
      </c>
      <c r="I3143">
        <f t="shared" si="148"/>
        <v>3142</v>
      </c>
      <c r="J3143">
        <f t="shared" si="149"/>
        <v>3142</v>
      </c>
      <c r="K3143">
        <f t="shared" si="147"/>
        <v>1</v>
      </c>
      <c r="L3143" t="b">
        <f>COUNTIF($N$2:N3143, N3143)=1</f>
        <v>1</v>
      </c>
      <c r="M3143" s="37">
        <f>IF( $Q3143, MAX($M$1:M3142)+1, 0)</f>
        <v>0</v>
      </c>
      <c r="N3143" t="str" cm="1">
        <f t="array" ref="N3143">INDEX($A$9:$F$1048576, $J3143, $K3143 )</f>
        <v>71297</v>
      </c>
      <c r="O3143" t="str" cm="1">
        <f t="array" ref="O3143">INDEX($B$9:$F$1048576, $J3143, $K3143 )</f>
        <v>티월드제92차(유)1-12</v>
      </c>
      <c r="P3143" t="str" cm="1">
        <f t="array" ref="P3143">IF( $L3143, TRIM(_xll.IMDP("IR", $G$5&amp;$N3143, $G$6)), "" )</f>
        <v/>
      </c>
      <c r="Q3143" t="b" cm="1">
        <f t="array" ref="Q3143">IF(
    $U$1=1, AND($P3143&lt;&gt;"", $P3143&lt;&gt;"...", $P3143&lt;&gt;"입력오류"),
    IF(
        $U$18=1, AND($P3143&lt;&gt;"", $P3143&lt;&gt;"...", $P3143&lt;&gt;"입력오류", ISNUMBER(FIND(INDEX($T$2:$T$7,$U$1),$P3143))),
        IF(
            $U$17="기타", AND($P3143&lt;&gt;"", $P3143&lt;&gt;"...", $P3143&lt;&gt;"입력오류", NOT(ISNUMBER(FIND($T$21:$T$34,$P3143)))),
            AND($P3143&lt;&gt;"", $P3143&lt;&gt;"...", $P3143&lt;&gt;"입력오류", $T$19=$P3143)
        )
    )
)</f>
        <v>0</v>
      </c>
    </row>
    <row r="3144" spans="1:17">
      <c r="A3144" t="s">
        <v>6624</v>
      </c>
      <c r="B3144" t="s">
        <v>6625</v>
      </c>
      <c r="I3144">
        <f t="shared" si="148"/>
        <v>3143</v>
      </c>
      <c r="J3144">
        <f t="shared" si="149"/>
        <v>3143</v>
      </c>
      <c r="K3144">
        <f t="shared" si="147"/>
        <v>1</v>
      </c>
      <c r="L3144" t="b">
        <f>COUNTIF($N$2:N3144, N3144)=1</f>
        <v>1</v>
      </c>
      <c r="M3144" s="37">
        <f>IF( $Q3144, MAX($M$1:M3143)+1, 0)</f>
        <v>0</v>
      </c>
      <c r="N3144" t="str" cm="1">
        <f t="array" ref="N3144">INDEX($A$9:$F$1048576, $J3144, $K3144 )</f>
        <v>71298</v>
      </c>
      <c r="O3144" t="str" cm="1">
        <f t="array" ref="O3144">INDEX($B$9:$F$1048576, $J3144, $K3144 )</f>
        <v>티월드제92차(유)1-13</v>
      </c>
      <c r="P3144" t="str" cm="1">
        <f t="array" ref="P3144">IF( $L3144, TRIM(_xll.IMDP("IR", $G$5&amp;$N3144, $G$6)), "" )</f>
        <v/>
      </c>
      <c r="Q3144" t="b" cm="1">
        <f t="array" ref="Q3144">IF(
    $U$1=1, AND($P3144&lt;&gt;"", $P3144&lt;&gt;"...", $P3144&lt;&gt;"입력오류"),
    IF(
        $U$18=1, AND($P3144&lt;&gt;"", $P3144&lt;&gt;"...", $P3144&lt;&gt;"입력오류", ISNUMBER(FIND(INDEX($T$2:$T$7,$U$1),$P3144))),
        IF(
            $U$17="기타", AND($P3144&lt;&gt;"", $P3144&lt;&gt;"...", $P3144&lt;&gt;"입력오류", NOT(ISNUMBER(FIND($T$21:$T$34,$P3144)))),
            AND($P3144&lt;&gt;"", $P3144&lt;&gt;"...", $P3144&lt;&gt;"입력오류", $T$19=$P3144)
        )
    )
)</f>
        <v>0</v>
      </c>
    </row>
    <row r="3145" spans="1:17">
      <c r="A3145" t="s">
        <v>6626</v>
      </c>
      <c r="B3145" t="s">
        <v>6627</v>
      </c>
      <c r="I3145">
        <f t="shared" si="148"/>
        <v>3144</v>
      </c>
      <c r="J3145">
        <f t="shared" si="149"/>
        <v>3144</v>
      </c>
      <c r="K3145">
        <f t="shared" si="147"/>
        <v>1</v>
      </c>
      <c r="L3145" t="b">
        <f>COUNTIF($N$2:N3145, N3145)=1</f>
        <v>1</v>
      </c>
      <c r="M3145" s="37">
        <f>IF( $Q3145, MAX($M$1:M3144)+1, 0)</f>
        <v>0</v>
      </c>
      <c r="N3145" t="str" cm="1">
        <f t="array" ref="N3145">INDEX($A$9:$F$1048576, $J3145, $K3145 )</f>
        <v>71299</v>
      </c>
      <c r="O3145" t="str" cm="1">
        <f t="array" ref="O3145">INDEX($B$9:$F$1048576, $J3145, $K3145 )</f>
        <v>티월드제92차(유)1-14</v>
      </c>
      <c r="P3145" t="str" cm="1">
        <f t="array" ref="P3145">IF( $L3145, TRIM(_xll.IMDP("IR", $G$5&amp;$N3145, $G$6)), "" )</f>
        <v/>
      </c>
      <c r="Q3145" t="b" cm="1">
        <f t="array" ref="Q3145">IF(
    $U$1=1, AND($P3145&lt;&gt;"", $P3145&lt;&gt;"...", $P3145&lt;&gt;"입력오류"),
    IF(
        $U$18=1, AND($P3145&lt;&gt;"", $P3145&lt;&gt;"...", $P3145&lt;&gt;"입력오류", ISNUMBER(FIND(INDEX($T$2:$T$7,$U$1),$P3145))),
        IF(
            $U$17="기타", AND($P3145&lt;&gt;"", $P3145&lt;&gt;"...", $P3145&lt;&gt;"입력오류", NOT(ISNUMBER(FIND($T$21:$T$34,$P3145)))),
            AND($P3145&lt;&gt;"", $P3145&lt;&gt;"...", $P3145&lt;&gt;"입력오류", $T$19=$P3145)
        )
    )
)</f>
        <v>0</v>
      </c>
    </row>
    <row r="3146" spans="1:17">
      <c r="A3146" t="s">
        <v>6628</v>
      </c>
      <c r="B3146" t="s">
        <v>6629</v>
      </c>
      <c r="I3146">
        <f t="shared" si="148"/>
        <v>3145</v>
      </c>
      <c r="J3146">
        <f t="shared" si="149"/>
        <v>3145</v>
      </c>
      <c r="K3146">
        <f t="shared" si="147"/>
        <v>1</v>
      </c>
      <c r="L3146" t="b">
        <f>COUNTIF($N$2:N3146, N3146)=1</f>
        <v>1</v>
      </c>
      <c r="M3146" s="37">
        <f>IF( $Q3146, MAX($M$1:M3145)+1, 0)</f>
        <v>0</v>
      </c>
      <c r="N3146" t="str" cm="1">
        <f t="array" ref="N3146">INDEX($A$9:$F$1048576, $J3146, $K3146 )</f>
        <v>71300</v>
      </c>
      <c r="O3146" t="str" cm="1">
        <f t="array" ref="O3146">INDEX($B$9:$F$1048576, $J3146, $K3146 )</f>
        <v>티월드제92차(유)1-15</v>
      </c>
      <c r="P3146" t="str" cm="1">
        <f t="array" ref="P3146">IF( $L3146, TRIM(_xll.IMDP("IR", $G$5&amp;$N3146, $G$6)), "" )</f>
        <v/>
      </c>
      <c r="Q3146" t="b" cm="1">
        <f t="array" ref="Q3146">IF(
    $U$1=1, AND($P3146&lt;&gt;"", $P3146&lt;&gt;"...", $P3146&lt;&gt;"입력오류"),
    IF(
        $U$18=1, AND($P3146&lt;&gt;"", $P3146&lt;&gt;"...", $P3146&lt;&gt;"입력오류", ISNUMBER(FIND(INDEX($T$2:$T$7,$U$1),$P3146))),
        IF(
            $U$17="기타", AND($P3146&lt;&gt;"", $P3146&lt;&gt;"...", $P3146&lt;&gt;"입력오류", NOT(ISNUMBER(FIND($T$21:$T$34,$P3146)))),
            AND($P3146&lt;&gt;"", $P3146&lt;&gt;"...", $P3146&lt;&gt;"입력오류", $T$19=$P3146)
        )
    )
)</f>
        <v>0</v>
      </c>
    </row>
    <row r="3147" spans="1:17">
      <c r="A3147" t="s">
        <v>6630</v>
      </c>
      <c r="B3147" t="s">
        <v>6631</v>
      </c>
      <c r="I3147">
        <f t="shared" si="148"/>
        <v>3146</v>
      </c>
      <c r="J3147">
        <f t="shared" si="149"/>
        <v>3146</v>
      </c>
      <c r="K3147">
        <f t="shared" si="147"/>
        <v>1</v>
      </c>
      <c r="L3147" t="b">
        <f>COUNTIF($N$2:N3147, N3147)=1</f>
        <v>1</v>
      </c>
      <c r="M3147" s="37">
        <f>IF( $Q3147, MAX($M$1:M3146)+1, 0)</f>
        <v>0</v>
      </c>
      <c r="N3147" t="str" cm="1">
        <f t="array" ref="N3147">INDEX($A$9:$F$1048576, $J3147, $K3147 )</f>
        <v>71301</v>
      </c>
      <c r="O3147" t="str" cm="1">
        <f t="array" ref="O3147">INDEX($B$9:$F$1048576, $J3147, $K3147 )</f>
        <v>티월드제92차(유)1-16</v>
      </c>
      <c r="P3147" t="str" cm="1">
        <f t="array" ref="P3147">IF( $L3147, TRIM(_xll.IMDP("IR", $G$5&amp;$N3147, $G$6)), "" )</f>
        <v/>
      </c>
      <c r="Q3147" t="b" cm="1">
        <f t="array" ref="Q3147">IF(
    $U$1=1, AND($P3147&lt;&gt;"", $P3147&lt;&gt;"...", $P3147&lt;&gt;"입력오류"),
    IF(
        $U$18=1, AND($P3147&lt;&gt;"", $P3147&lt;&gt;"...", $P3147&lt;&gt;"입력오류", ISNUMBER(FIND(INDEX($T$2:$T$7,$U$1),$P3147))),
        IF(
            $U$17="기타", AND($P3147&lt;&gt;"", $P3147&lt;&gt;"...", $P3147&lt;&gt;"입력오류", NOT(ISNUMBER(FIND($T$21:$T$34,$P3147)))),
            AND($P3147&lt;&gt;"", $P3147&lt;&gt;"...", $P3147&lt;&gt;"입력오류", $T$19=$P3147)
        )
    )
)</f>
        <v>0</v>
      </c>
    </row>
    <row r="3148" spans="1:17">
      <c r="A3148" t="s">
        <v>6632</v>
      </c>
      <c r="B3148" t="s">
        <v>6633</v>
      </c>
      <c r="I3148">
        <f t="shared" si="148"/>
        <v>3147</v>
      </c>
      <c r="J3148">
        <f t="shared" si="149"/>
        <v>3147</v>
      </c>
      <c r="K3148">
        <f t="shared" si="147"/>
        <v>1</v>
      </c>
      <c r="L3148" t="b">
        <f>COUNTIF($N$2:N3148, N3148)=1</f>
        <v>1</v>
      </c>
      <c r="M3148" s="37">
        <f>IF( $Q3148, MAX($M$1:M3147)+1, 0)</f>
        <v>0</v>
      </c>
      <c r="N3148" t="str" cm="1">
        <f t="array" ref="N3148">INDEX($A$9:$F$1048576, $J3148, $K3148 )</f>
        <v>71302</v>
      </c>
      <c r="O3148" t="str" cm="1">
        <f t="array" ref="O3148">INDEX($B$9:$F$1048576, $J3148, $K3148 )</f>
        <v>티월드제92차(유)1-17</v>
      </c>
      <c r="P3148" t="str" cm="1">
        <f t="array" ref="P3148">IF( $L3148, TRIM(_xll.IMDP("IR", $G$5&amp;$N3148, $G$6)), "" )</f>
        <v/>
      </c>
      <c r="Q3148" t="b" cm="1">
        <f t="array" ref="Q3148">IF(
    $U$1=1, AND($P3148&lt;&gt;"", $P3148&lt;&gt;"...", $P3148&lt;&gt;"입력오류"),
    IF(
        $U$18=1, AND($P3148&lt;&gt;"", $P3148&lt;&gt;"...", $P3148&lt;&gt;"입력오류", ISNUMBER(FIND(INDEX($T$2:$T$7,$U$1),$P3148))),
        IF(
            $U$17="기타", AND($P3148&lt;&gt;"", $P3148&lt;&gt;"...", $P3148&lt;&gt;"입력오류", NOT(ISNUMBER(FIND($T$21:$T$34,$P3148)))),
            AND($P3148&lt;&gt;"", $P3148&lt;&gt;"...", $P3148&lt;&gt;"입력오류", $T$19=$P3148)
        )
    )
)</f>
        <v>0</v>
      </c>
    </row>
    <row r="3149" spans="1:17">
      <c r="A3149" t="s">
        <v>6634</v>
      </c>
      <c r="B3149" t="s">
        <v>6635</v>
      </c>
      <c r="I3149">
        <f t="shared" si="148"/>
        <v>3148</v>
      </c>
      <c r="J3149">
        <f t="shared" si="149"/>
        <v>3148</v>
      </c>
      <c r="K3149">
        <f t="shared" si="147"/>
        <v>1</v>
      </c>
      <c r="L3149" t="b">
        <f>COUNTIF($N$2:N3149, N3149)=1</f>
        <v>1</v>
      </c>
      <c r="M3149" s="37">
        <f>IF( $Q3149, MAX($M$1:M3148)+1, 0)</f>
        <v>0</v>
      </c>
      <c r="N3149" t="str" cm="1">
        <f t="array" ref="N3149">INDEX($A$9:$F$1048576, $J3149, $K3149 )</f>
        <v>71303</v>
      </c>
      <c r="O3149" t="str" cm="1">
        <f t="array" ref="O3149">INDEX($B$9:$F$1048576, $J3149, $K3149 )</f>
        <v>티월드제92차(유)1-18</v>
      </c>
      <c r="P3149" t="str" cm="1">
        <f t="array" ref="P3149">IF( $L3149, TRIM(_xll.IMDP("IR", $G$5&amp;$N3149, $G$6)), "" )</f>
        <v/>
      </c>
      <c r="Q3149" t="b" cm="1">
        <f t="array" ref="Q3149">IF(
    $U$1=1, AND($P3149&lt;&gt;"", $P3149&lt;&gt;"...", $P3149&lt;&gt;"입력오류"),
    IF(
        $U$18=1, AND($P3149&lt;&gt;"", $P3149&lt;&gt;"...", $P3149&lt;&gt;"입력오류", ISNUMBER(FIND(INDEX($T$2:$T$7,$U$1),$P3149))),
        IF(
            $U$17="기타", AND($P3149&lt;&gt;"", $P3149&lt;&gt;"...", $P3149&lt;&gt;"입력오류", NOT(ISNUMBER(FIND($T$21:$T$34,$P3149)))),
            AND($P3149&lt;&gt;"", $P3149&lt;&gt;"...", $P3149&lt;&gt;"입력오류", $T$19=$P3149)
        )
    )
)</f>
        <v>0</v>
      </c>
    </row>
    <row r="3150" spans="1:17">
      <c r="A3150" t="s">
        <v>6636</v>
      </c>
      <c r="B3150" t="s">
        <v>6637</v>
      </c>
      <c r="I3150">
        <f t="shared" si="148"/>
        <v>3149</v>
      </c>
      <c r="J3150">
        <f t="shared" si="149"/>
        <v>3149</v>
      </c>
      <c r="K3150">
        <f t="shared" si="147"/>
        <v>1</v>
      </c>
      <c r="L3150" t="b">
        <f>COUNTIF($N$2:N3150, N3150)=1</f>
        <v>1</v>
      </c>
      <c r="M3150" s="37">
        <f>IF( $Q3150, MAX($M$1:M3149)+1, 0)</f>
        <v>0</v>
      </c>
      <c r="N3150" t="str" cm="1">
        <f t="array" ref="N3150">INDEX($A$9:$F$1048576, $J3150, $K3150 )</f>
        <v>71304</v>
      </c>
      <c r="O3150" t="str" cm="1">
        <f t="array" ref="O3150">INDEX($B$9:$F$1048576, $J3150, $K3150 )</f>
        <v>티월드제92차(유)1-19</v>
      </c>
      <c r="P3150" t="str" cm="1">
        <f t="array" ref="P3150">IF( $L3150, TRIM(_xll.IMDP("IR", $G$5&amp;$N3150, $G$6)), "" )</f>
        <v/>
      </c>
      <c r="Q3150" t="b" cm="1">
        <f t="array" ref="Q3150">IF(
    $U$1=1, AND($P3150&lt;&gt;"", $P3150&lt;&gt;"...", $P3150&lt;&gt;"입력오류"),
    IF(
        $U$18=1, AND($P3150&lt;&gt;"", $P3150&lt;&gt;"...", $P3150&lt;&gt;"입력오류", ISNUMBER(FIND(INDEX($T$2:$T$7,$U$1),$P3150))),
        IF(
            $U$17="기타", AND($P3150&lt;&gt;"", $P3150&lt;&gt;"...", $P3150&lt;&gt;"입력오류", NOT(ISNUMBER(FIND($T$21:$T$34,$P3150)))),
            AND($P3150&lt;&gt;"", $P3150&lt;&gt;"...", $P3150&lt;&gt;"입력오류", $T$19=$P3150)
        )
    )
)</f>
        <v>0</v>
      </c>
    </row>
    <row r="3151" spans="1:17">
      <c r="A3151" t="s">
        <v>6638</v>
      </c>
      <c r="B3151" t="s">
        <v>6639</v>
      </c>
      <c r="I3151">
        <f t="shared" si="148"/>
        <v>3150</v>
      </c>
      <c r="J3151">
        <f t="shared" si="149"/>
        <v>3150</v>
      </c>
      <c r="K3151">
        <f t="shared" si="147"/>
        <v>1</v>
      </c>
      <c r="L3151" t="b">
        <f>COUNTIF($N$2:N3151, N3151)=1</f>
        <v>1</v>
      </c>
      <c r="M3151" s="37">
        <f>IF( $Q3151, MAX($M$1:M3150)+1, 0)</f>
        <v>0</v>
      </c>
      <c r="N3151" t="str" cm="1">
        <f t="array" ref="N3151">INDEX($A$9:$F$1048576, $J3151, $K3151 )</f>
        <v>71305</v>
      </c>
      <c r="O3151" t="str" cm="1">
        <f t="array" ref="O3151">INDEX($B$9:$F$1048576, $J3151, $K3151 )</f>
        <v>티월드제92차(유)1-20</v>
      </c>
      <c r="P3151" t="str" cm="1">
        <f t="array" ref="P3151">IF( $L3151, TRIM(_xll.IMDP("IR", $G$5&amp;$N3151, $G$6)), "" )</f>
        <v/>
      </c>
      <c r="Q3151" t="b" cm="1">
        <f t="array" ref="Q3151">IF(
    $U$1=1, AND($P3151&lt;&gt;"", $P3151&lt;&gt;"...", $P3151&lt;&gt;"입력오류"),
    IF(
        $U$18=1, AND($P3151&lt;&gt;"", $P3151&lt;&gt;"...", $P3151&lt;&gt;"입력오류", ISNUMBER(FIND(INDEX($T$2:$T$7,$U$1),$P3151))),
        IF(
            $U$17="기타", AND($P3151&lt;&gt;"", $P3151&lt;&gt;"...", $P3151&lt;&gt;"입력오류", NOT(ISNUMBER(FIND($T$21:$T$34,$P3151)))),
            AND($P3151&lt;&gt;"", $P3151&lt;&gt;"...", $P3151&lt;&gt;"입력오류", $T$19=$P3151)
        )
    )
)</f>
        <v>0</v>
      </c>
    </row>
    <row r="3152" spans="1:17">
      <c r="A3152" t="s">
        <v>6640</v>
      </c>
      <c r="B3152" t="s">
        <v>6641</v>
      </c>
      <c r="I3152">
        <f t="shared" si="148"/>
        <v>3151</v>
      </c>
      <c r="J3152">
        <f t="shared" si="149"/>
        <v>3151</v>
      </c>
      <c r="K3152">
        <f t="shared" si="147"/>
        <v>1</v>
      </c>
      <c r="L3152" t="b">
        <f>COUNTIF($N$2:N3152, N3152)=1</f>
        <v>1</v>
      </c>
      <c r="M3152" s="37">
        <f>IF( $Q3152, MAX($M$1:M3151)+1, 0)</f>
        <v>0</v>
      </c>
      <c r="N3152" t="str" cm="1">
        <f t="array" ref="N3152">INDEX($A$9:$F$1048576, $J3152, $K3152 )</f>
        <v>71306</v>
      </c>
      <c r="O3152" t="str" cm="1">
        <f t="array" ref="O3152">INDEX($B$9:$F$1048576, $J3152, $K3152 )</f>
        <v>티월드제92차(유)1-21</v>
      </c>
      <c r="P3152" t="str" cm="1">
        <f t="array" ref="P3152">IF( $L3152, TRIM(_xll.IMDP("IR", $G$5&amp;$N3152, $G$6)), "" )</f>
        <v/>
      </c>
      <c r="Q3152" t="b" cm="1">
        <f t="array" ref="Q3152">IF(
    $U$1=1, AND($P3152&lt;&gt;"", $P3152&lt;&gt;"...", $P3152&lt;&gt;"입력오류"),
    IF(
        $U$18=1, AND($P3152&lt;&gt;"", $P3152&lt;&gt;"...", $P3152&lt;&gt;"입력오류", ISNUMBER(FIND(INDEX($T$2:$T$7,$U$1),$P3152))),
        IF(
            $U$17="기타", AND($P3152&lt;&gt;"", $P3152&lt;&gt;"...", $P3152&lt;&gt;"입력오류", NOT(ISNUMBER(FIND($T$21:$T$34,$P3152)))),
            AND($P3152&lt;&gt;"", $P3152&lt;&gt;"...", $P3152&lt;&gt;"입력오류", $T$19=$P3152)
        )
    )
)</f>
        <v>0</v>
      </c>
    </row>
    <row r="3153" spans="1:17">
      <c r="A3153" t="s">
        <v>6642</v>
      </c>
      <c r="B3153" t="s">
        <v>6643</v>
      </c>
      <c r="I3153">
        <f t="shared" si="148"/>
        <v>3152</v>
      </c>
      <c r="J3153">
        <f t="shared" si="149"/>
        <v>3152</v>
      </c>
      <c r="K3153">
        <f t="shared" si="147"/>
        <v>1</v>
      </c>
      <c r="L3153" t="b">
        <f>COUNTIF($N$2:N3153, N3153)=1</f>
        <v>1</v>
      </c>
      <c r="M3153" s="37">
        <f>IF( $Q3153, MAX($M$1:M3152)+1, 0)</f>
        <v>0</v>
      </c>
      <c r="N3153" t="str" cm="1">
        <f t="array" ref="N3153">INDEX($A$9:$F$1048576, $J3153, $K3153 )</f>
        <v>71307</v>
      </c>
      <c r="O3153" t="str" cm="1">
        <f t="array" ref="O3153">INDEX($B$9:$F$1048576, $J3153, $K3153 )</f>
        <v>티월드제92차(유)1-22</v>
      </c>
      <c r="P3153" t="str" cm="1">
        <f t="array" ref="P3153">IF( $L3153, TRIM(_xll.IMDP("IR", $G$5&amp;$N3153, $G$6)), "" )</f>
        <v/>
      </c>
      <c r="Q3153" t="b" cm="1">
        <f t="array" ref="Q3153">IF(
    $U$1=1, AND($P3153&lt;&gt;"", $P3153&lt;&gt;"...", $P3153&lt;&gt;"입력오류"),
    IF(
        $U$18=1, AND($P3153&lt;&gt;"", $P3153&lt;&gt;"...", $P3153&lt;&gt;"입력오류", ISNUMBER(FIND(INDEX($T$2:$T$7,$U$1),$P3153))),
        IF(
            $U$17="기타", AND($P3153&lt;&gt;"", $P3153&lt;&gt;"...", $P3153&lt;&gt;"입력오류", NOT(ISNUMBER(FIND($T$21:$T$34,$P3153)))),
            AND($P3153&lt;&gt;"", $P3153&lt;&gt;"...", $P3153&lt;&gt;"입력오류", $T$19=$P3153)
        )
    )
)</f>
        <v>0</v>
      </c>
    </row>
    <row r="3154" spans="1:17">
      <c r="A3154" t="s">
        <v>6644</v>
      </c>
      <c r="B3154" t="s">
        <v>6645</v>
      </c>
      <c r="I3154">
        <f t="shared" si="148"/>
        <v>3153</v>
      </c>
      <c r="J3154">
        <f t="shared" si="149"/>
        <v>3153</v>
      </c>
      <c r="K3154">
        <f t="shared" si="147"/>
        <v>1</v>
      </c>
      <c r="L3154" t="b">
        <f>COUNTIF($N$2:N3154, N3154)=1</f>
        <v>1</v>
      </c>
      <c r="M3154" s="37">
        <f>IF( $Q3154, MAX($M$1:M3153)+1, 0)</f>
        <v>0</v>
      </c>
      <c r="N3154" t="str" cm="1">
        <f t="array" ref="N3154">INDEX($A$9:$F$1048576, $J3154, $K3154 )</f>
        <v>71308</v>
      </c>
      <c r="O3154" t="str" cm="1">
        <f t="array" ref="O3154">INDEX($B$9:$F$1048576, $J3154, $K3154 )</f>
        <v>티월드제92차(유)1-23</v>
      </c>
      <c r="P3154" t="str" cm="1">
        <f t="array" ref="P3154">IF( $L3154, TRIM(_xll.IMDP("IR", $G$5&amp;$N3154, $G$6)), "" )</f>
        <v/>
      </c>
      <c r="Q3154" t="b" cm="1">
        <f t="array" ref="Q3154">IF(
    $U$1=1, AND($P3154&lt;&gt;"", $P3154&lt;&gt;"...", $P3154&lt;&gt;"입력오류"),
    IF(
        $U$18=1, AND($P3154&lt;&gt;"", $P3154&lt;&gt;"...", $P3154&lt;&gt;"입력오류", ISNUMBER(FIND(INDEX($T$2:$T$7,$U$1),$P3154))),
        IF(
            $U$17="기타", AND($P3154&lt;&gt;"", $P3154&lt;&gt;"...", $P3154&lt;&gt;"입력오류", NOT(ISNUMBER(FIND($T$21:$T$34,$P3154)))),
            AND($P3154&lt;&gt;"", $P3154&lt;&gt;"...", $P3154&lt;&gt;"입력오류", $T$19=$P3154)
        )
    )
)</f>
        <v>0</v>
      </c>
    </row>
    <row r="3155" spans="1:17">
      <c r="A3155" t="s">
        <v>6646</v>
      </c>
      <c r="B3155" t="s">
        <v>6647</v>
      </c>
      <c r="I3155">
        <f t="shared" si="148"/>
        <v>3154</v>
      </c>
      <c r="J3155">
        <f t="shared" si="149"/>
        <v>3154</v>
      </c>
      <c r="K3155">
        <f t="shared" si="147"/>
        <v>1</v>
      </c>
      <c r="L3155" t="b">
        <f>COUNTIF($N$2:N3155, N3155)=1</f>
        <v>1</v>
      </c>
      <c r="M3155" s="37">
        <f>IF( $Q3155, MAX($M$1:M3154)+1, 0)</f>
        <v>0</v>
      </c>
      <c r="N3155" t="str" cm="1">
        <f t="array" ref="N3155">INDEX($A$9:$F$1048576, $J3155, $K3155 )</f>
        <v>71309</v>
      </c>
      <c r="O3155" t="str" cm="1">
        <f t="array" ref="O3155">INDEX($B$9:$F$1048576, $J3155, $K3155 )</f>
        <v>티월드제92차(유)1-24</v>
      </c>
      <c r="P3155" t="str" cm="1">
        <f t="array" ref="P3155">IF( $L3155, TRIM(_xll.IMDP("IR", $G$5&amp;$N3155, $G$6)), "" )</f>
        <v/>
      </c>
      <c r="Q3155" t="b" cm="1">
        <f t="array" ref="Q3155">IF(
    $U$1=1, AND($P3155&lt;&gt;"", $P3155&lt;&gt;"...", $P3155&lt;&gt;"입력오류"),
    IF(
        $U$18=1, AND($P3155&lt;&gt;"", $P3155&lt;&gt;"...", $P3155&lt;&gt;"입력오류", ISNUMBER(FIND(INDEX($T$2:$T$7,$U$1),$P3155))),
        IF(
            $U$17="기타", AND($P3155&lt;&gt;"", $P3155&lt;&gt;"...", $P3155&lt;&gt;"입력오류", NOT(ISNUMBER(FIND($T$21:$T$34,$P3155)))),
            AND($P3155&lt;&gt;"", $P3155&lt;&gt;"...", $P3155&lt;&gt;"입력오류", $T$19=$P3155)
        )
    )
)</f>
        <v>0</v>
      </c>
    </row>
    <row r="3156" spans="1:17">
      <c r="A3156" t="s">
        <v>6648</v>
      </c>
      <c r="B3156" t="s">
        <v>6649</v>
      </c>
      <c r="I3156">
        <f t="shared" si="148"/>
        <v>3155</v>
      </c>
      <c r="J3156">
        <f t="shared" si="149"/>
        <v>3155</v>
      </c>
      <c r="K3156">
        <f t="shared" si="147"/>
        <v>1</v>
      </c>
      <c r="L3156" t="b">
        <f>COUNTIF($N$2:N3156, N3156)=1</f>
        <v>1</v>
      </c>
      <c r="M3156" s="37">
        <f>IF( $Q3156, MAX($M$1:M3155)+1, 0)</f>
        <v>0</v>
      </c>
      <c r="N3156" t="str" cm="1">
        <f t="array" ref="N3156">INDEX($A$9:$F$1048576, $J3156, $K3156 )</f>
        <v>71310</v>
      </c>
      <c r="O3156" t="str" cm="1">
        <f t="array" ref="O3156">INDEX($B$9:$F$1048576, $J3156, $K3156 )</f>
        <v>티월드제92차(유)1-25</v>
      </c>
      <c r="P3156" t="str" cm="1">
        <f t="array" ref="P3156">IF( $L3156, TRIM(_xll.IMDP("IR", $G$5&amp;$N3156, $G$6)), "" )</f>
        <v/>
      </c>
      <c r="Q3156" t="b" cm="1">
        <f t="array" ref="Q3156">IF(
    $U$1=1, AND($P3156&lt;&gt;"", $P3156&lt;&gt;"...", $P3156&lt;&gt;"입력오류"),
    IF(
        $U$18=1, AND($P3156&lt;&gt;"", $P3156&lt;&gt;"...", $P3156&lt;&gt;"입력오류", ISNUMBER(FIND(INDEX($T$2:$T$7,$U$1),$P3156))),
        IF(
            $U$17="기타", AND($P3156&lt;&gt;"", $P3156&lt;&gt;"...", $P3156&lt;&gt;"입력오류", NOT(ISNUMBER(FIND($T$21:$T$34,$P3156)))),
            AND($P3156&lt;&gt;"", $P3156&lt;&gt;"...", $P3156&lt;&gt;"입력오류", $T$19=$P3156)
        )
    )
)</f>
        <v>0</v>
      </c>
    </row>
    <row r="3157" spans="1:17">
      <c r="A3157" t="s">
        <v>6650</v>
      </c>
      <c r="B3157" t="s">
        <v>6651</v>
      </c>
      <c r="I3157">
        <f t="shared" si="148"/>
        <v>3156</v>
      </c>
      <c r="J3157">
        <f t="shared" si="149"/>
        <v>3156</v>
      </c>
      <c r="K3157">
        <f t="shared" si="147"/>
        <v>1</v>
      </c>
      <c r="L3157" t="b">
        <f>COUNTIF($N$2:N3157, N3157)=1</f>
        <v>1</v>
      </c>
      <c r="M3157" s="37">
        <f>IF( $Q3157, MAX($M$1:M3156)+1, 0)</f>
        <v>0</v>
      </c>
      <c r="N3157" t="str" cm="1">
        <f t="array" ref="N3157">INDEX($A$9:$F$1048576, $J3157, $K3157 )</f>
        <v>71311</v>
      </c>
      <c r="O3157" t="str" cm="1">
        <f t="array" ref="O3157">INDEX($B$9:$F$1048576, $J3157, $K3157 )</f>
        <v>티월드제92차(유)1-26</v>
      </c>
      <c r="P3157" t="str" cm="1">
        <f t="array" ref="P3157">IF( $L3157, TRIM(_xll.IMDP("IR", $G$5&amp;$N3157, $G$6)), "" )</f>
        <v/>
      </c>
      <c r="Q3157" t="b" cm="1">
        <f t="array" ref="Q3157">IF(
    $U$1=1, AND($P3157&lt;&gt;"", $P3157&lt;&gt;"...", $P3157&lt;&gt;"입력오류"),
    IF(
        $U$18=1, AND($P3157&lt;&gt;"", $P3157&lt;&gt;"...", $P3157&lt;&gt;"입력오류", ISNUMBER(FIND(INDEX($T$2:$T$7,$U$1),$P3157))),
        IF(
            $U$17="기타", AND($P3157&lt;&gt;"", $P3157&lt;&gt;"...", $P3157&lt;&gt;"입력오류", NOT(ISNUMBER(FIND($T$21:$T$34,$P3157)))),
            AND($P3157&lt;&gt;"", $P3157&lt;&gt;"...", $P3157&lt;&gt;"입력오류", $T$19=$P3157)
        )
    )
)</f>
        <v>0</v>
      </c>
    </row>
    <row r="3158" spans="1:17">
      <c r="A3158" t="s">
        <v>6652</v>
      </c>
      <c r="B3158" t="s">
        <v>6653</v>
      </c>
      <c r="I3158">
        <f t="shared" si="148"/>
        <v>3157</v>
      </c>
      <c r="J3158">
        <f t="shared" si="149"/>
        <v>3157</v>
      </c>
      <c r="K3158">
        <f t="shared" si="147"/>
        <v>1</v>
      </c>
      <c r="L3158" t="b">
        <f>COUNTIF($N$2:N3158, N3158)=1</f>
        <v>1</v>
      </c>
      <c r="M3158" s="37">
        <f>IF( $Q3158, MAX($M$1:M3157)+1, 0)</f>
        <v>0</v>
      </c>
      <c r="N3158" t="str" cm="1">
        <f t="array" ref="N3158">INDEX($A$9:$F$1048576, $J3158, $K3158 )</f>
        <v>71312</v>
      </c>
      <c r="O3158" t="str" cm="1">
        <f t="array" ref="O3158">INDEX($B$9:$F$1048576, $J3158, $K3158 )</f>
        <v>티월드제92차(유)1-27</v>
      </c>
      <c r="P3158" t="str" cm="1">
        <f t="array" ref="P3158">IF( $L3158, TRIM(_xll.IMDP("IR", $G$5&amp;$N3158, $G$6)), "" )</f>
        <v/>
      </c>
      <c r="Q3158" t="b" cm="1">
        <f t="array" ref="Q3158">IF(
    $U$1=1, AND($P3158&lt;&gt;"", $P3158&lt;&gt;"...", $P3158&lt;&gt;"입력오류"),
    IF(
        $U$18=1, AND($P3158&lt;&gt;"", $P3158&lt;&gt;"...", $P3158&lt;&gt;"입력오류", ISNUMBER(FIND(INDEX($T$2:$T$7,$U$1),$P3158))),
        IF(
            $U$17="기타", AND($P3158&lt;&gt;"", $P3158&lt;&gt;"...", $P3158&lt;&gt;"입력오류", NOT(ISNUMBER(FIND($T$21:$T$34,$P3158)))),
            AND($P3158&lt;&gt;"", $P3158&lt;&gt;"...", $P3158&lt;&gt;"입력오류", $T$19=$P3158)
        )
    )
)</f>
        <v>0</v>
      </c>
    </row>
    <row r="3159" spans="1:17">
      <c r="A3159" t="s">
        <v>6654</v>
      </c>
      <c r="B3159" t="s">
        <v>6655</v>
      </c>
      <c r="I3159">
        <f t="shared" si="148"/>
        <v>3158</v>
      </c>
      <c r="J3159">
        <f t="shared" si="149"/>
        <v>3158</v>
      </c>
      <c r="K3159">
        <f t="shared" si="147"/>
        <v>1</v>
      </c>
      <c r="L3159" t="b">
        <f>COUNTIF($N$2:N3159, N3159)=1</f>
        <v>1</v>
      </c>
      <c r="M3159" s="37">
        <f>IF( $Q3159, MAX($M$1:M3158)+1, 0)</f>
        <v>0</v>
      </c>
      <c r="N3159" t="str" cm="1">
        <f t="array" ref="N3159">INDEX($A$9:$F$1048576, $J3159, $K3159 )</f>
        <v>71313</v>
      </c>
      <c r="O3159" t="str" cm="1">
        <f t="array" ref="O3159">INDEX($B$9:$F$1048576, $J3159, $K3159 )</f>
        <v>제이드림제28차(유)1</v>
      </c>
      <c r="P3159" t="str" cm="1">
        <f t="array" ref="P3159">IF( $L3159, TRIM(_xll.IMDP("IR", $G$5&amp;$N3159, $G$6)), "" )</f>
        <v/>
      </c>
      <c r="Q3159" t="b" cm="1">
        <f t="array" ref="Q3159">IF(
    $U$1=1, AND($P3159&lt;&gt;"", $P3159&lt;&gt;"...", $P3159&lt;&gt;"입력오류"),
    IF(
        $U$18=1, AND($P3159&lt;&gt;"", $P3159&lt;&gt;"...", $P3159&lt;&gt;"입력오류", ISNUMBER(FIND(INDEX($T$2:$T$7,$U$1),$P3159))),
        IF(
            $U$17="기타", AND($P3159&lt;&gt;"", $P3159&lt;&gt;"...", $P3159&lt;&gt;"입력오류", NOT(ISNUMBER(FIND($T$21:$T$34,$P3159)))),
            AND($P3159&lt;&gt;"", $P3159&lt;&gt;"...", $P3159&lt;&gt;"입력오류", $T$19=$P3159)
        )
    )
)</f>
        <v>0</v>
      </c>
    </row>
    <row r="3160" spans="1:17">
      <c r="A3160" t="s">
        <v>6656</v>
      </c>
      <c r="B3160" t="s">
        <v>6657</v>
      </c>
      <c r="I3160">
        <f t="shared" si="148"/>
        <v>3159</v>
      </c>
      <c r="J3160">
        <f t="shared" si="149"/>
        <v>3159</v>
      </c>
      <c r="K3160">
        <f t="shared" si="147"/>
        <v>1</v>
      </c>
      <c r="L3160" t="b">
        <f>COUNTIF($N$2:N3160, N3160)=1</f>
        <v>1</v>
      </c>
      <c r="M3160" s="37">
        <f>IF( $Q3160, MAX($M$1:M3159)+1, 0)</f>
        <v>0</v>
      </c>
      <c r="N3160" t="str" cm="1">
        <f t="array" ref="N3160">INDEX($A$9:$F$1048576, $J3160, $K3160 )</f>
        <v>71314</v>
      </c>
      <c r="O3160" t="str" cm="1">
        <f t="array" ref="O3160">INDEX($B$9:$F$1048576, $J3160, $K3160 )</f>
        <v>나인브릿지제1차(유)1</v>
      </c>
      <c r="P3160" t="str" cm="1">
        <f t="array" ref="P3160">IF( $L3160, TRIM(_xll.IMDP("IR", $G$5&amp;$N3160, $G$6)), "" )</f>
        <v/>
      </c>
      <c r="Q3160" t="b" cm="1">
        <f t="array" ref="Q3160">IF(
    $U$1=1, AND($P3160&lt;&gt;"", $P3160&lt;&gt;"...", $P3160&lt;&gt;"입력오류"),
    IF(
        $U$18=1, AND($P3160&lt;&gt;"", $P3160&lt;&gt;"...", $P3160&lt;&gt;"입력오류", ISNUMBER(FIND(INDEX($T$2:$T$7,$U$1),$P3160))),
        IF(
            $U$17="기타", AND($P3160&lt;&gt;"", $P3160&lt;&gt;"...", $P3160&lt;&gt;"입력오류", NOT(ISNUMBER(FIND($T$21:$T$34,$P3160)))),
            AND($P3160&lt;&gt;"", $P3160&lt;&gt;"...", $P3160&lt;&gt;"입력오류", $T$19=$P3160)
        )
    )
)</f>
        <v>0</v>
      </c>
    </row>
    <row r="3161" spans="1:17">
      <c r="A3161" t="s">
        <v>6658</v>
      </c>
      <c r="B3161" t="s">
        <v>6659</v>
      </c>
      <c r="I3161">
        <f t="shared" si="148"/>
        <v>3160</v>
      </c>
      <c r="J3161">
        <f t="shared" si="149"/>
        <v>3160</v>
      </c>
      <c r="K3161">
        <f t="shared" si="147"/>
        <v>1</v>
      </c>
      <c r="L3161" t="b">
        <f>COUNTIF($N$2:N3161, N3161)=1</f>
        <v>1</v>
      </c>
      <c r="M3161" s="37">
        <f>IF( $Q3161, MAX($M$1:M3160)+1, 0)</f>
        <v>0</v>
      </c>
      <c r="N3161" t="str" cm="1">
        <f t="array" ref="N3161">INDEX($A$9:$F$1048576, $J3161, $K3161 )</f>
        <v>71315</v>
      </c>
      <c r="O3161" t="str" cm="1">
        <f t="array" ref="O3161">INDEX($B$9:$F$1048576, $J3161, $K3161 )</f>
        <v>나인브릿지제1차(유)2</v>
      </c>
      <c r="P3161" t="str" cm="1">
        <f t="array" ref="P3161">IF( $L3161, TRIM(_xll.IMDP("IR", $G$5&amp;$N3161, $G$6)), "" )</f>
        <v/>
      </c>
      <c r="Q3161" t="b" cm="1">
        <f t="array" ref="Q3161">IF(
    $U$1=1, AND($P3161&lt;&gt;"", $P3161&lt;&gt;"...", $P3161&lt;&gt;"입력오류"),
    IF(
        $U$18=1, AND($P3161&lt;&gt;"", $P3161&lt;&gt;"...", $P3161&lt;&gt;"입력오류", ISNUMBER(FIND(INDEX($T$2:$T$7,$U$1),$P3161))),
        IF(
            $U$17="기타", AND($P3161&lt;&gt;"", $P3161&lt;&gt;"...", $P3161&lt;&gt;"입력오류", NOT(ISNUMBER(FIND($T$21:$T$34,$P3161)))),
            AND($P3161&lt;&gt;"", $P3161&lt;&gt;"...", $P3161&lt;&gt;"입력오류", $T$19=$P3161)
        )
    )
)</f>
        <v>0</v>
      </c>
    </row>
    <row r="3162" spans="1:17">
      <c r="A3162" t="s">
        <v>6660</v>
      </c>
      <c r="B3162" t="s">
        <v>6661</v>
      </c>
      <c r="I3162">
        <f t="shared" si="148"/>
        <v>3161</v>
      </c>
      <c r="J3162">
        <f t="shared" si="149"/>
        <v>3161</v>
      </c>
      <c r="K3162">
        <f t="shared" si="147"/>
        <v>1</v>
      </c>
      <c r="L3162" t="b">
        <f>COUNTIF($N$2:N3162, N3162)=1</f>
        <v>1</v>
      </c>
      <c r="M3162" s="37">
        <f>IF( $Q3162, MAX($M$1:M3161)+1, 0)</f>
        <v>0</v>
      </c>
      <c r="N3162" t="str" cm="1">
        <f t="array" ref="N3162">INDEX($A$9:$F$1048576, $J3162, $K3162 )</f>
        <v>71319</v>
      </c>
      <c r="O3162" t="str" cm="1">
        <f t="array" ref="O3162">INDEX($B$9:$F$1048576, $J3162, $K3162 )</f>
        <v>커머셜오토제14차(유)1-1</v>
      </c>
      <c r="P3162" t="str" cm="1">
        <f t="array" ref="P3162">IF( $L3162, TRIM(_xll.IMDP("IR", $G$5&amp;$N3162, $G$6)), "" )</f>
        <v/>
      </c>
      <c r="Q3162" t="b" cm="1">
        <f t="array" ref="Q3162">IF(
    $U$1=1, AND($P3162&lt;&gt;"", $P3162&lt;&gt;"...", $P3162&lt;&gt;"입력오류"),
    IF(
        $U$18=1, AND($P3162&lt;&gt;"", $P3162&lt;&gt;"...", $P3162&lt;&gt;"입력오류", ISNUMBER(FIND(INDEX($T$2:$T$7,$U$1),$P3162))),
        IF(
            $U$17="기타", AND($P3162&lt;&gt;"", $P3162&lt;&gt;"...", $P3162&lt;&gt;"입력오류", NOT(ISNUMBER(FIND($T$21:$T$34,$P3162)))),
            AND($P3162&lt;&gt;"", $P3162&lt;&gt;"...", $P3162&lt;&gt;"입력오류", $T$19=$P3162)
        )
    )
)</f>
        <v>0</v>
      </c>
    </row>
    <row r="3163" spans="1:17">
      <c r="A3163" t="s">
        <v>6662</v>
      </c>
      <c r="B3163" t="s">
        <v>6663</v>
      </c>
      <c r="I3163">
        <f t="shared" si="148"/>
        <v>3162</v>
      </c>
      <c r="J3163">
        <f t="shared" si="149"/>
        <v>3162</v>
      </c>
      <c r="K3163">
        <f t="shared" si="147"/>
        <v>1</v>
      </c>
      <c r="L3163" t="b">
        <f>COUNTIF($N$2:N3163, N3163)=1</f>
        <v>1</v>
      </c>
      <c r="M3163" s="37">
        <f>IF( $Q3163, MAX($M$1:M3162)+1, 0)</f>
        <v>0</v>
      </c>
      <c r="N3163" t="str" cm="1">
        <f t="array" ref="N3163">INDEX($A$9:$F$1048576, $J3163, $K3163 )</f>
        <v>71320</v>
      </c>
      <c r="O3163" t="str" cm="1">
        <f t="array" ref="O3163">INDEX($B$9:$F$1048576, $J3163, $K3163 )</f>
        <v>커머셜오토제14차(유)1-2</v>
      </c>
      <c r="P3163" t="str" cm="1">
        <f t="array" ref="P3163">IF( $L3163, TRIM(_xll.IMDP("IR", $G$5&amp;$N3163, $G$6)), "" )</f>
        <v/>
      </c>
      <c r="Q3163" t="b" cm="1">
        <f t="array" ref="Q3163">IF(
    $U$1=1, AND($P3163&lt;&gt;"", $P3163&lt;&gt;"...", $P3163&lt;&gt;"입력오류"),
    IF(
        $U$18=1, AND($P3163&lt;&gt;"", $P3163&lt;&gt;"...", $P3163&lt;&gt;"입력오류", ISNUMBER(FIND(INDEX($T$2:$T$7,$U$1),$P3163))),
        IF(
            $U$17="기타", AND($P3163&lt;&gt;"", $P3163&lt;&gt;"...", $P3163&lt;&gt;"입력오류", NOT(ISNUMBER(FIND($T$21:$T$34,$P3163)))),
            AND($P3163&lt;&gt;"", $P3163&lt;&gt;"...", $P3163&lt;&gt;"입력오류", $T$19=$P3163)
        )
    )
)</f>
        <v>0</v>
      </c>
    </row>
    <row r="3164" spans="1:17">
      <c r="A3164" t="s">
        <v>6664</v>
      </c>
      <c r="B3164" t="s">
        <v>6665</v>
      </c>
      <c r="I3164">
        <f t="shared" si="148"/>
        <v>3163</v>
      </c>
      <c r="J3164">
        <f t="shared" si="149"/>
        <v>3163</v>
      </c>
      <c r="K3164">
        <f t="shared" si="147"/>
        <v>1</v>
      </c>
      <c r="L3164" t="b">
        <f>COUNTIF($N$2:N3164, N3164)=1</f>
        <v>1</v>
      </c>
      <c r="M3164" s="37">
        <f>IF( $Q3164, MAX($M$1:M3163)+1, 0)</f>
        <v>0</v>
      </c>
      <c r="N3164" t="str" cm="1">
        <f t="array" ref="N3164">INDEX($A$9:$F$1048576, $J3164, $K3164 )</f>
        <v>71321</v>
      </c>
      <c r="O3164" t="str" cm="1">
        <f t="array" ref="O3164">INDEX($B$9:$F$1048576, $J3164, $K3164 )</f>
        <v>커머셜오토제14차(유)1-3</v>
      </c>
      <c r="P3164" t="str" cm="1">
        <f t="array" ref="P3164">IF( $L3164, TRIM(_xll.IMDP("IR", $G$5&amp;$N3164, $G$6)), "" )</f>
        <v/>
      </c>
      <c r="Q3164" t="b" cm="1">
        <f t="array" ref="Q3164">IF(
    $U$1=1, AND($P3164&lt;&gt;"", $P3164&lt;&gt;"...", $P3164&lt;&gt;"입력오류"),
    IF(
        $U$18=1, AND($P3164&lt;&gt;"", $P3164&lt;&gt;"...", $P3164&lt;&gt;"입력오류", ISNUMBER(FIND(INDEX($T$2:$T$7,$U$1),$P3164))),
        IF(
            $U$17="기타", AND($P3164&lt;&gt;"", $P3164&lt;&gt;"...", $P3164&lt;&gt;"입력오류", NOT(ISNUMBER(FIND($T$21:$T$34,$P3164)))),
            AND($P3164&lt;&gt;"", $P3164&lt;&gt;"...", $P3164&lt;&gt;"입력오류", $T$19=$P3164)
        )
    )
)</f>
        <v>0</v>
      </c>
    </row>
    <row r="3165" spans="1:17">
      <c r="A3165" t="s">
        <v>6666</v>
      </c>
      <c r="B3165" t="s">
        <v>6667</v>
      </c>
      <c r="I3165">
        <f t="shared" si="148"/>
        <v>3164</v>
      </c>
      <c r="J3165">
        <f t="shared" si="149"/>
        <v>3164</v>
      </c>
      <c r="K3165">
        <f t="shared" si="147"/>
        <v>1</v>
      </c>
      <c r="L3165" t="b">
        <f>COUNTIF($N$2:N3165, N3165)=1</f>
        <v>1</v>
      </c>
      <c r="M3165" s="37">
        <f>IF( $Q3165, MAX($M$1:M3164)+1, 0)</f>
        <v>0</v>
      </c>
      <c r="N3165" t="str" cm="1">
        <f t="array" ref="N3165">INDEX($A$9:$F$1048576, $J3165, $K3165 )</f>
        <v>71322</v>
      </c>
      <c r="O3165" t="str" cm="1">
        <f t="array" ref="O3165">INDEX($B$9:$F$1048576, $J3165, $K3165 )</f>
        <v>커머셜오토제14차(유)1-4</v>
      </c>
      <c r="P3165" t="str" cm="1">
        <f t="array" ref="P3165">IF( $L3165, TRIM(_xll.IMDP("IR", $G$5&amp;$N3165, $G$6)), "" )</f>
        <v/>
      </c>
      <c r="Q3165" t="b" cm="1">
        <f t="array" ref="Q3165">IF(
    $U$1=1, AND($P3165&lt;&gt;"", $P3165&lt;&gt;"...", $P3165&lt;&gt;"입력오류"),
    IF(
        $U$18=1, AND($P3165&lt;&gt;"", $P3165&lt;&gt;"...", $P3165&lt;&gt;"입력오류", ISNUMBER(FIND(INDEX($T$2:$T$7,$U$1),$P3165))),
        IF(
            $U$17="기타", AND($P3165&lt;&gt;"", $P3165&lt;&gt;"...", $P3165&lt;&gt;"입력오류", NOT(ISNUMBER(FIND($T$21:$T$34,$P3165)))),
            AND($P3165&lt;&gt;"", $P3165&lt;&gt;"...", $P3165&lt;&gt;"입력오류", $T$19=$P3165)
        )
    )
)</f>
        <v>0</v>
      </c>
    </row>
    <row r="3166" spans="1:17">
      <c r="A3166" t="s">
        <v>6668</v>
      </c>
      <c r="B3166" t="s">
        <v>6669</v>
      </c>
      <c r="I3166">
        <f t="shared" si="148"/>
        <v>3165</v>
      </c>
      <c r="J3166">
        <f t="shared" si="149"/>
        <v>3165</v>
      </c>
      <c r="K3166">
        <f t="shared" si="147"/>
        <v>1</v>
      </c>
      <c r="L3166" t="b">
        <f>COUNTIF($N$2:N3166, N3166)=1</f>
        <v>1</v>
      </c>
      <c r="M3166" s="37">
        <f>IF( $Q3166, MAX($M$1:M3165)+1, 0)</f>
        <v>0</v>
      </c>
      <c r="N3166" t="str" cm="1">
        <f t="array" ref="N3166">INDEX($A$9:$F$1048576, $J3166, $K3166 )</f>
        <v>71323</v>
      </c>
      <c r="O3166" t="str" cm="1">
        <f t="array" ref="O3166">INDEX($B$9:$F$1048576, $J3166, $K3166 )</f>
        <v>커머셜오토제14차(유)1-5</v>
      </c>
      <c r="P3166" t="str" cm="1">
        <f t="array" ref="P3166">IF( $L3166, TRIM(_xll.IMDP("IR", $G$5&amp;$N3166, $G$6)), "" )</f>
        <v/>
      </c>
      <c r="Q3166" t="b" cm="1">
        <f t="array" ref="Q3166">IF(
    $U$1=1, AND($P3166&lt;&gt;"", $P3166&lt;&gt;"...", $P3166&lt;&gt;"입력오류"),
    IF(
        $U$18=1, AND($P3166&lt;&gt;"", $P3166&lt;&gt;"...", $P3166&lt;&gt;"입력오류", ISNUMBER(FIND(INDEX($T$2:$T$7,$U$1),$P3166))),
        IF(
            $U$17="기타", AND($P3166&lt;&gt;"", $P3166&lt;&gt;"...", $P3166&lt;&gt;"입력오류", NOT(ISNUMBER(FIND($T$21:$T$34,$P3166)))),
            AND($P3166&lt;&gt;"", $P3166&lt;&gt;"...", $P3166&lt;&gt;"입력오류", $T$19=$P3166)
        )
    )
)</f>
        <v>0</v>
      </c>
    </row>
    <row r="3167" spans="1:17">
      <c r="A3167" t="s">
        <v>6670</v>
      </c>
      <c r="B3167" t="s">
        <v>6671</v>
      </c>
      <c r="I3167">
        <f t="shared" si="148"/>
        <v>3166</v>
      </c>
      <c r="J3167">
        <f t="shared" si="149"/>
        <v>3166</v>
      </c>
      <c r="K3167">
        <f t="shared" si="147"/>
        <v>1</v>
      </c>
      <c r="L3167" t="b">
        <f>COUNTIF($N$2:N3167, N3167)=1</f>
        <v>1</v>
      </c>
      <c r="M3167" s="37">
        <f>IF( $Q3167, MAX($M$1:M3166)+1, 0)</f>
        <v>0</v>
      </c>
      <c r="N3167" t="str" cm="1">
        <f t="array" ref="N3167">INDEX($A$9:$F$1048576, $J3167, $K3167 )</f>
        <v>71324</v>
      </c>
      <c r="O3167" t="str" cm="1">
        <f t="array" ref="O3167">INDEX($B$9:$F$1048576, $J3167, $K3167 )</f>
        <v>커머셜오토제14차(유)1-6</v>
      </c>
      <c r="P3167" t="str" cm="1">
        <f t="array" ref="P3167">IF( $L3167, TRIM(_xll.IMDP("IR", $G$5&amp;$N3167, $G$6)), "" )</f>
        <v/>
      </c>
      <c r="Q3167" t="b" cm="1">
        <f t="array" ref="Q3167">IF(
    $U$1=1, AND($P3167&lt;&gt;"", $P3167&lt;&gt;"...", $P3167&lt;&gt;"입력오류"),
    IF(
        $U$18=1, AND($P3167&lt;&gt;"", $P3167&lt;&gt;"...", $P3167&lt;&gt;"입력오류", ISNUMBER(FIND(INDEX($T$2:$T$7,$U$1),$P3167))),
        IF(
            $U$17="기타", AND($P3167&lt;&gt;"", $P3167&lt;&gt;"...", $P3167&lt;&gt;"입력오류", NOT(ISNUMBER(FIND($T$21:$T$34,$P3167)))),
            AND($P3167&lt;&gt;"", $P3167&lt;&gt;"...", $P3167&lt;&gt;"입력오류", $T$19=$P3167)
        )
    )
)</f>
        <v>0</v>
      </c>
    </row>
    <row r="3168" spans="1:17">
      <c r="A3168" t="s">
        <v>6672</v>
      </c>
      <c r="B3168" t="s">
        <v>6673</v>
      </c>
      <c r="I3168">
        <f t="shared" si="148"/>
        <v>3167</v>
      </c>
      <c r="J3168">
        <f t="shared" si="149"/>
        <v>3167</v>
      </c>
      <c r="K3168">
        <f t="shared" si="147"/>
        <v>1</v>
      </c>
      <c r="L3168" t="b">
        <f>COUNTIF($N$2:N3168, N3168)=1</f>
        <v>1</v>
      </c>
      <c r="M3168" s="37">
        <f>IF( $Q3168, MAX($M$1:M3167)+1, 0)</f>
        <v>0</v>
      </c>
      <c r="N3168" t="str" cm="1">
        <f t="array" ref="N3168">INDEX($A$9:$F$1048576, $J3168, $K3168 )</f>
        <v>71325</v>
      </c>
      <c r="O3168" t="str" cm="1">
        <f t="array" ref="O3168">INDEX($B$9:$F$1048576, $J3168, $K3168 )</f>
        <v>커머셜오토제14차(유)1-7</v>
      </c>
      <c r="P3168" t="str" cm="1">
        <f t="array" ref="P3168">IF( $L3168, TRIM(_xll.IMDP("IR", $G$5&amp;$N3168, $G$6)), "" )</f>
        <v/>
      </c>
      <c r="Q3168" t="b" cm="1">
        <f t="array" ref="Q3168">IF(
    $U$1=1, AND($P3168&lt;&gt;"", $P3168&lt;&gt;"...", $P3168&lt;&gt;"입력오류"),
    IF(
        $U$18=1, AND($P3168&lt;&gt;"", $P3168&lt;&gt;"...", $P3168&lt;&gt;"입력오류", ISNUMBER(FIND(INDEX($T$2:$T$7,$U$1),$P3168))),
        IF(
            $U$17="기타", AND($P3168&lt;&gt;"", $P3168&lt;&gt;"...", $P3168&lt;&gt;"입력오류", NOT(ISNUMBER(FIND($T$21:$T$34,$P3168)))),
            AND($P3168&lt;&gt;"", $P3168&lt;&gt;"...", $P3168&lt;&gt;"입력오류", $T$19=$P3168)
        )
    )
)</f>
        <v>0</v>
      </c>
    </row>
    <row r="3169" spans="1:17">
      <c r="A3169" t="s">
        <v>6674</v>
      </c>
      <c r="B3169" t="s">
        <v>6675</v>
      </c>
      <c r="I3169">
        <f t="shared" si="148"/>
        <v>3168</v>
      </c>
      <c r="J3169">
        <f t="shared" si="149"/>
        <v>3168</v>
      </c>
      <c r="K3169">
        <f t="shared" si="147"/>
        <v>1</v>
      </c>
      <c r="L3169" t="b">
        <f>COUNTIF($N$2:N3169, N3169)=1</f>
        <v>1</v>
      </c>
      <c r="M3169" s="37">
        <f>IF( $Q3169, MAX($M$1:M3168)+1, 0)</f>
        <v>0</v>
      </c>
      <c r="N3169" t="str" cm="1">
        <f t="array" ref="N3169">INDEX($A$9:$F$1048576, $J3169, $K3169 )</f>
        <v>71326</v>
      </c>
      <c r="O3169" t="str" cm="1">
        <f t="array" ref="O3169">INDEX($B$9:$F$1048576, $J3169, $K3169 )</f>
        <v>커머셜오토제14차(유)1-8</v>
      </c>
      <c r="P3169" t="str" cm="1">
        <f t="array" ref="P3169">IF( $L3169, TRIM(_xll.IMDP("IR", $G$5&amp;$N3169, $G$6)), "" )</f>
        <v/>
      </c>
      <c r="Q3169" t="b" cm="1">
        <f t="array" ref="Q3169">IF(
    $U$1=1, AND($P3169&lt;&gt;"", $P3169&lt;&gt;"...", $P3169&lt;&gt;"입력오류"),
    IF(
        $U$18=1, AND($P3169&lt;&gt;"", $P3169&lt;&gt;"...", $P3169&lt;&gt;"입력오류", ISNUMBER(FIND(INDEX($T$2:$T$7,$U$1),$P3169))),
        IF(
            $U$17="기타", AND($P3169&lt;&gt;"", $P3169&lt;&gt;"...", $P3169&lt;&gt;"입력오류", NOT(ISNUMBER(FIND($T$21:$T$34,$P3169)))),
            AND($P3169&lt;&gt;"", $P3169&lt;&gt;"...", $P3169&lt;&gt;"입력오류", $T$19=$P3169)
        )
    )
)</f>
        <v>0</v>
      </c>
    </row>
    <row r="3170" spans="1:17">
      <c r="A3170" t="s">
        <v>6676</v>
      </c>
      <c r="B3170" t="s">
        <v>6677</v>
      </c>
      <c r="I3170">
        <f t="shared" si="148"/>
        <v>3169</v>
      </c>
      <c r="J3170">
        <f t="shared" si="149"/>
        <v>3169</v>
      </c>
      <c r="K3170">
        <f t="shared" si="147"/>
        <v>1</v>
      </c>
      <c r="L3170" t="b">
        <f>COUNTIF($N$2:N3170, N3170)=1</f>
        <v>1</v>
      </c>
      <c r="M3170" s="37">
        <f>IF( $Q3170, MAX($M$1:M3169)+1, 0)</f>
        <v>0</v>
      </c>
      <c r="N3170" t="str" cm="1">
        <f t="array" ref="N3170">INDEX($A$9:$F$1048576, $J3170, $K3170 )</f>
        <v>71327</v>
      </c>
      <c r="O3170" t="str" cm="1">
        <f t="array" ref="O3170">INDEX($B$9:$F$1048576, $J3170, $K3170 )</f>
        <v>커머셜오토제14차(유)1-9</v>
      </c>
      <c r="P3170" t="str" cm="1">
        <f t="array" ref="P3170">IF( $L3170, TRIM(_xll.IMDP("IR", $G$5&amp;$N3170, $G$6)), "" )</f>
        <v/>
      </c>
      <c r="Q3170" t="b" cm="1">
        <f t="array" ref="Q3170">IF(
    $U$1=1, AND($P3170&lt;&gt;"", $P3170&lt;&gt;"...", $P3170&lt;&gt;"입력오류"),
    IF(
        $U$18=1, AND($P3170&lt;&gt;"", $P3170&lt;&gt;"...", $P3170&lt;&gt;"입력오류", ISNUMBER(FIND(INDEX($T$2:$T$7,$U$1),$P3170))),
        IF(
            $U$17="기타", AND($P3170&lt;&gt;"", $P3170&lt;&gt;"...", $P3170&lt;&gt;"입력오류", NOT(ISNUMBER(FIND($T$21:$T$34,$P3170)))),
            AND($P3170&lt;&gt;"", $P3170&lt;&gt;"...", $P3170&lt;&gt;"입력오류", $T$19=$P3170)
        )
    )
)</f>
        <v>0</v>
      </c>
    </row>
    <row r="3171" spans="1:17">
      <c r="A3171" t="s">
        <v>6678</v>
      </c>
      <c r="B3171" t="s">
        <v>6679</v>
      </c>
      <c r="I3171">
        <f t="shared" si="148"/>
        <v>3170</v>
      </c>
      <c r="J3171">
        <f t="shared" si="149"/>
        <v>3170</v>
      </c>
      <c r="K3171">
        <f t="shared" si="147"/>
        <v>1</v>
      </c>
      <c r="L3171" t="b">
        <f>COUNTIF($N$2:N3171, N3171)=1</f>
        <v>1</v>
      </c>
      <c r="M3171" s="37">
        <f>IF( $Q3171, MAX($M$1:M3170)+1, 0)</f>
        <v>0</v>
      </c>
      <c r="N3171" t="str" cm="1">
        <f t="array" ref="N3171">INDEX($A$9:$F$1048576, $J3171, $K3171 )</f>
        <v>71328</v>
      </c>
      <c r="O3171" t="str" cm="1">
        <f t="array" ref="O3171">INDEX($B$9:$F$1048576, $J3171, $K3171 )</f>
        <v>커머셜오토제14차(유)1-10</v>
      </c>
      <c r="P3171" t="str" cm="1">
        <f t="array" ref="P3171">IF( $L3171, TRIM(_xll.IMDP("IR", $G$5&amp;$N3171, $G$6)), "" )</f>
        <v/>
      </c>
      <c r="Q3171" t="b" cm="1">
        <f t="array" ref="Q3171">IF(
    $U$1=1, AND($P3171&lt;&gt;"", $P3171&lt;&gt;"...", $P3171&lt;&gt;"입력오류"),
    IF(
        $U$18=1, AND($P3171&lt;&gt;"", $P3171&lt;&gt;"...", $P3171&lt;&gt;"입력오류", ISNUMBER(FIND(INDEX($T$2:$T$7,$U$1),$P3171))),
        IF(
            $U$17="기타", AND($P3171&lt;&gt;"", $P3171&lt;&gt;"...", $P3171&lt;&gt;"입력오류", NOT(ISNUMBER(FIND($T$21:$T$34,$P3171)))),
            AND($P3171&lt;&gt;"", $P3171&lt;&gt;"...", $P3171&lt;&gt;"입력오류", $T$19=$P3171)
        )
    )
)</f>
        <v>0</v>
      </c>
    </row>
    <row r="3172" spans="1:17">
      <c r="A3172" t="s">
        <v>6680</v>
      </c>
      <c r="B3172" t="s">
        <v>6681</v>
      </c>
      <c r="I3172">
        <f t="shared" si="148"/>
        <v>3171</v>
      </c>
      <c r="J3172">
        <f t="shared" si="149"/>
        <v>3171</v>
      </c>
      <c r="K3172">
        <f t="shared" si="147"/>
        <v>1</v>
      </c>
      <c r="L3172" t="b">
        <f>COUNTIF($N$2:N3172, N3172)=1</f>
        <v>1</v>
      </c>
      <c r="M3172" s="37">
        <f>IF( $Q3172, MAX($M$1:M3171)+1, 0)</f>
        <v>0</v>
      </c>
      <c r="N3172" t="str" cm="1">
        <f t="array" ref="N3172">INDEX($A$9:$F$1048576, $J3172, $K3172 )</f>
        <v>71329</v>
      </c>
      <c r="O3172" t="str" cm="1">
        <f t="array" ref="O3172">INDEX($B$9:$F$1048576, $J3172, $K3172 )</f>
        <v>커머셜오토제14차(유)1-11</v>
      </c>
      <c r="P3172" t="str" cm="1">
        <f t="array" ref="P3172">IF( $L3172, TRIM(_xll.IMDP("IR", $G$5&amp;$N3172, $G$6)), "" )</f>
        <v/>
      </c>
      <c r="Q3172" t="b" cm="1">
        <f t="array" ref="Q3172">IF(
    $U$1=1, AND($P3172&lt;&gt;"", $P3172&lt;&gt;"...", $P3172&lt;&gt;"입력오류"),
    IF(
        $U$18=1, AND($P3172&lt;&gt;"", $P3172&lt;&gt;"...", $P3172&lt;&gt;"입력오류", ISNUMBER(FIND(INDEX($T$2:$T$7,$U$1),$P3172))),
        IF(
            $U$17="기타", AND($P3172&lt;&gt;"", $P3172&lt;&gt;"...", $P3172&lt;&gt;"입력오류", NOT(ISNUMBER(FIND($T$21:$T$34,$P3172)))),
            AND($P3172&lt;&gt;"", $P3172&lt;&gt;"...", $P3172&lt;&gt;"입력오류", $T$19=$P3172)
        )
    )
)</f>
        <v>0</v>
      </c>
    </row>
    <row r="3173" spans="1:17">
      <c r="A3173" t="s">
        <v>6682</v>
      </c>
      <c r="B3173" t="s">
        <v>6683</v>
      </c>
      <c r="I3173">
        <f t="shared" si="148"/>
        <v>3172</v>
      </c>
      <c r="J3173">
        <f t="shared" si="149"/>
        <v>3172</v>
      </c>
      <c r="K3173">
        <f t="shared" si="147"/>
        <v>1</v>
      </c>
      <c r="L3173" t="b">
        <f>COUNTIF($N$2:N3173, N3173)=1</f>
        <v>1</v>
      </c>
      <c r="M3173" s="37">
        <f>IF( $Q3173, MAX($M$1:M3172)+1, 0)</f>
        <v>0</v>
      </c>
      <c r="N3173" t="str" cm="1">
        <f t="array" ref="N3173">INDEX($A$9:$F$1048576, $J3173, $K3173 )</f>
        <v>71330</v>
      </c>
      <c r="O3173" t="str" cm="1">
        <f t="array" ref="O3173">INDEX($B$9:$F$1048576, $J3173, $K3173 )</f>
        <v>커머셜오토제14차(유)1-12</v>
      </c>
      <c r="P3173" t="str" cm="1">
        <f t="array" ref="P3173">IF( $L3173, TRIM(_xll.IMDP("IR", $G$5&amp;$N3173, $G$6)), "" )</f>
        <v/>
      </c>
      <c r="Q3173" t="b" cm="1">
        <f t="array" ref="Q3173">IF(
    $U$1=1, AND($P3173&lt;&gt;"", $P3173&lt;&gt;"...", $P3173&lt;&gt;"입력오류"),
    IF(
        $U$18=1, AND($P3173&lt;&gt;"", $P3173&lt;&gt;"...", $P3173&lt;&gt;"입력오류", ISNUMBER(FIND(INDEX($T$2:$T$7,$U$1),$P3173))),
        IF(
            $U$17="기타", AND($P3173&lt;&gt;"", $P3173&lt;&gt;"...", $P3173&lt;&gt;"입력오류", NOT(ISNUMBER(FIND($T$21:$T$34,$P3173)))),
            AND($P3173&lt;&gt;"", $P3173&lt;&gt;"...", $P3173&lt;&gt;"입력오류", $T$19=$P3173)
        )
    )
)</f>
        <v>0</v>
      </c>
    </row>
    <row r="3174" spans="1:17">
      <c r="A3174" t="s">
        <v>6684</v>
      </c>
      <c r="B3174" t="s">
        <v>6685</v>
      </c>
      <c r="I3174">
        <f t="shared" si="148"/>
        <v>3173</v>
      </c>
      <c r="J3174">
        <f t="shared" si="149"/>
        <v>3173</v>
      </c>
      <c r="K3174">
        <f t="shared" si="147"/>
        <v>1</v>
      </c>
      <c r="L3174" t="b">
        <f>COUNTIF($N$2:N3174, N3174)=1</f>
        <v>1</v>
      </c>
      <c r="M3174" s="37">
        <f>IF( $Q3174, MAX($M$1:M3173)+1, 0)</f>
        <v>0</v>
      </c>
      <c r="N3174" t="str" cm="1">
        <f t="array" ref="N3174">INDEX($A$9:$F$1048576, $J3174, $K3174 )</f>
        <v>71331</v>
      </c>
      <c r="O3174" t="str" cm="1">
        <f t="array" ref="O3174">INDEX($B$9:$F$1048576, $J3174, $K3174 )</f>
        <v>커머셜오토제14차(유)1-13</v>
      </c>
      <c r="P3174" t="str" cm="1">
        <f t="array" ref="P3174">IF( $L3174, TRIM(_xll.IMDP("IR", $G$5&amp;$N3174, $G$6)), "" )</f>
        <v/>
      </c>
      <c r="Q3174" t="b" cm="1">
        <f t="array" ref="Q3174">IF(
    $U$1=1, AND($P3174&lt;&gt;"", $P3174&lt;&gt;"...", $P3174&lt;&gt;"입력오류"),
    IF(
        $U$18=1, AND($P3174&lt;&gt;"", $P3174&lt;&gt;"...", $P3174&lt;&gt;"입력오류", ISNUMBER(FIND(INDEX($T$2:$T$7,$U$1),$P3174))),
        IF(
            $U$17="기타", AND($P3174&lt;&gt;"", $P3174&lt;&gt;"...", $P3174&lt;&gt;"입력오류", NOT(ISNUMBER(FIND($T$21:$T$34,$P3174)))),
            AND($P3174&lt;&gt;"", $P3174&lt;&gt;"...", $P3174&lt;&gt;"입력오류", $T$19=$P3174)
        )
    )
)</f>
        <v>0</v>
      </c>
    </row>
    <row r="3175" spans="1:17">
      <c r="A3175" t="s">
        <v>6686</v>
      </c>
      <c r="B3175" t="s">
        <v>6687</v>
      </c>
      <c r="I3175">
        <f t="shared" si="148"/>
        <v>3174</v>
      </c>
      <c r="J3175">
        <f t="shared" si="149"/>
        <v>3174</v>
      </c>
      <c r="K3175">
        <f t="shared" si="147"/>
        <v>1</v>
      </c>
      <c r="L3175" t="b">
        <f>COUNTIF($N$2:N3175, N3175)=1</f>
        <v>1</v>
      </c>
      <c r="M3175" s="37">
        <f>IF( $Q3175, MAX($M$1:M3174)+1, 0)</f>
        <v>0</v>
      </c>
      <c r="N3175" t="str" cm="1">
        <f t="array" ref="N3175">INDEX($A$9:$F$1048576, $J3175, $K3175 )</f>
        <v>71332</v>
      </c>
      <c r="O3175" t="str" cm="1">
        <f t="array" ref="O3175">INDEX($B$9:$F$1048576, $J3175, $K3175 )</f>
        <v>커머셜오토제14차(유)1-14</v>
      </c>
      <c r="P3175" t="str" cm="1">
        <f t="array" ref="P3175">IF( $L3175, TRIM(_xll.IMDP("IR", $G$5&amp;$N3175, $G$6)), "" )</f>
        <v/>
      </c>
      <c r="Q3175" t="b" cm="1">
        <f t="array" ref="Q3175">IF(
    $U$1=1, AND($P3175&lt;&gt;"", $P3175&lt;&gt;"...", $P3175&lt;&gt;"입력오류"),
    IF(
        $U$18=1, AND($P3175&lt;&gt;"", $P3175&lt;&gt;"...", $P3175&lt;&gt;"입력오류", ISNUMBER(FIND(INDEX($T$2:$T$7,$U$1),$P3175))),
        IF(
            $U$17="기타", AND($P3175&lt;&gt;"", $P3175&lt;&gt;"...", $P3175&lt;&gt;"입력오류", NOT(ISNUMBER(FIND($T$21:$T$34,$P3175)))),
            AND($P3175&lt;&gt;"", $P3175&lt;&gt;"...", $P3175&lt;&gt;"입력오류", $T$19=$P3175)
        )
    )
)</f>
        <v>0</v>
      </c>
    </row>
    <row r="3176" spans="1:17">
      <c r="A3176" t="s">
        <v>6688</v>
      </c>
      <c r="B3176" t="s">
        <v>6689</v>
      </c>
      <c r="I3176">
        <f t="shared" si="148"/>
        <v>3175</v>
      </c>
      <c r="J3176">
        <f t="shared" si="149"/>
        <v>3175</v>
      </c>
      <c r="K3176">
        <f t="shared" si="147"/>
        <v>1</v>
      </c>
      <c r="L3176" t="b">
        <f>COUNTIF($N$2:N3176, N3176)=1</f>
        <v>1</v>
      </c>
      <c r="M3176" s="37">
        <f>IF( $Q3176, MAX($M$1:M3175)+1, 0)</f>
        <v>0</v>
      </c>
      <c r="N3176" t="str" cm="1">
        <f t="array" ref="N3176">INDEX($A$9:$F$1048576, $J3176, $K3176 )</f>
        <v>71333</v>
      </c>
      <c r="O3176" t="str" cm="1">
        <f t="array" ref="O3176">INDEX($B$9:$F$1048576, $J3176, $K3176 )</f>
        <v>커머셜오토제14차(유)1-15</v>
      </c>
      <c r="P3176" t="str" cm="1">
        <f t="array" ref="P3176">IF( $L3176, TRIM(_xll.IMDP("IR", $G$5&amp;$N3176, $G$6)), "" )</f>
        <v/>
      </c>
      <c r="Q3176" t="b" cm="1">
        <f t="array" ref="Q3176">IF(
    $U$1=1, AND($P3176&lt;&gt;"", $P3176&lt;&gt;"...", $P3176&lt;&gt;"입력오류"),
    IF(
        $U$18=1, AND($P3176&lt;&gt;"", $P3176&lt;&gt;"...", $P3176&lt;&gt;"입력오류", ISNUMBER(FIND(INDEX($T$2:$T$7,$U$1),$P3176))),
        IF(
            $U$17="기타", AND($P3176&lt;&gt;"", $P3176&lt;&gt;"...", $P3176&lt;&gt;"입력오류", NOT(ISNUMBER(FIND($T$21:$T$34,$P3176)))),
            AND($P3176&lt;&gt;"", $P3176&lt;&gt;"...", $P3176&lt;&gt;"입력오류", $T$19=$P3176)
        )
    )
)</f>
        <v>0</v>
      </c>
    </row>
    <row r="3177" spans="1:17">
      <c r="A3177" t="s">
        <v>6690</v>
      </c>
      <c r="B3177" t="s">
        <v>6691</v>
      </c>
      <c r="I3177">
        <f t="shared" si="148"/>
        <v>3176</v>
      </c>
      <c r="J3177">
        <f t="shared" si="149"/>
        <v>3176</v>
      </c>
      <c r="K3177">
        <f t="shared" si="147"/>
        <v>1</v>
      </c>
      <c r="L3177" t="b">
        <f>COUNTIF($N$2:N3177, N3177)=1</f>
        <v>1</v>
      </c>
      <c r="M3177" s="37">
        <f>IF( $Q3177, MAX($M$1:M3176)+1, 0)</f>
        <v>0</v>
      </c>
      <c r="N3177" t="str" cm="1">
        <f t="array" ref="N3177">INDEX($A$9:$F$1048576, $J3177, $K3177 )</f>
        <v>71334</v>
      </c>
      <c r="O3177" t="str" cm="1">
        <f t="array" ref="O3177">INDEX($B$9:$F$1048576, $J3177, $K3177 )</f>
        <v>커머셜오토제14차(유)1-16</v>
      </c>
      <c r="P3177" t="str" cm="1">
        <f t="array" ref="P3177">IF( $L3177, TRIM(_xll.IMDP("IR", $G$5&amp;$N3177, $G$6)), "" )</f>
        <v/>
      </c>
      <c r="Q3177" t="b" cm="1">
        <f t="array" ref="Q3177">IF(
    $U$1=1, AND($P3177&lt;&gt;"", $P3177&lt;&gt;"...", $P3177&lt;&gt;"입력오류"),
    IF(
        $U$18=1, AND($P3177&lt;&gt;"", $P3177&lt;&gt;"...", $P3177&lt;&gt;"입력오류", ISNUMBER(FIND(INDEX($T$2:$T$7,$U$1),$P3177))),
        IF(
            $U$17="기타", AND($P3177&lt;&gt;"", $P3177&lt;&gt;"...", $P3177&lt;&gt;"입력오류", NOT(ISNUMBER(FIND($T$21:$T$34,$P3177)))),
            AND($P3177&lt;&gt;"", $P3177&lt;&gt;"...", $P3177&lt;&gt;"입력오류", $T$19=$P3177)
        )
    )
)</f>
        <v>0</v>
      </c>
    </row>
    <row r="3178" spans="1:17">
      <c r="A3178" t="s">
        <v>6692</v>
      </c>
      <c r="B3178" t="s">
        <v>6693</v>
      </c>
      <c r="I3178">
        <f t="shared" si="148"/>
        <v>3177</v>
      </c>
      <c r="J3178">
        <f t="shared" si="149"/>
        <v>3177</v>
      </c>
      <c r="K3178">
        <f t="shared" si="147"/>
        <v>1</v>
      </c>
      <c r="L3178" t="b">
        <f>COUNTIF($N$2:N3178, N3178)=1</f>
        <v>1</v>
      </c>
      <c r="M3178" s="37">
        <f>IF( $Q3178, MAX($M$1:M3177)+1, 0)</f>
        <v>0</v>
      </c>
      <c r="N3178" t="str" cm="1">
        <f t="array" ref="N3178">INDEX($A$9:$F$1048576, $J3178, $K3178 )</f>
        <v>71335</v>
      </c>
      <c r="O3178" t="str" cm="1">
        <f t="array" ref="O3178">INDEX($B$9:$F$1048576, $J3178, $K3178 )</f>
        <v>커머셜오토제14차(유)1-17</v>
      </c>
      <c r="P3178" t="str" cm="1">
        <f t="array" ref="P3178">IF( $L3178, TRIM(_xll.IMDP("IR", $G$5&amp;$N3178, $G$6)), "" )</f>
        <v/>
      </c>
      <c r="Q3178" t="b" cm="1">
        <f t="array" ref="Q3178">IF(
    $U$1=1, AND($P3178&lt;&gt;"", $P3178&lt;&gt;"...", $P3178&lt;&gt;"입력오류"),
    IF(
        $U$18=1, AND($P3178&lt;&gt;"", $P3178&lt;&gt;"...", $P3178&lt;&gt;"입력오류", ISNUMBER(FIND(INDEX($T$2:$T$7,$U$1),$P3178))),
        IF(
            $U$17="기타", AND($P3178&lt;&gt;"", $P3178&lt;&gt;"...", $P3178&lt;&gt;"입력오류", NOT(ISNUMBER(FIND($T$21:$T$34,$P3178)))),
            AND($P3178&lt;&gt;"", $P3178&lt;&gt;"...", $P3178&lt;&gt;"입력오류", $T$19=$P3178)
        )
    )
)</f>
        <v>0</v>
      </c>
    </row>
    <row r="3179" spans="1:17">
      <c r="A3179" t="s">
        <v>6694</v>
      </c>
      <c r="B3179" t="s">
        <v>6695</v>
      </c>
      <c r="I3179">
        <f t="shared" si="148"/>
        <v>3178</v>
      </c>
      <c r="J3179">
        <f t="shared" si="149"/>
        <v>3178</v>
      </c>
      <c r="K3179">
        <f t="shared" si="147"/>
        <v>1</v>
      </c>
      <c r="L3179" t="b">
        <f>COUNTIF($N$2:N3179, N3179)=1</f>
        <v>1</v>
      </c>
      <c r="M3179" s="37">
        <f>IF( $Q3179, MAX($M$1:M3178)+1, 0)</f>
        <v>0</v>
      </c>
      <c r="N3179" t="str" cm="1">
        <f t="array" ref="N3179">INDEX($A$9:$F$1048576, $J3179, $K3179 )</f>
        <v>71336</v>
      </c>
      <c r="O3179" t="str" cm="1">
        <f t="array" ref="O3179">INDEX($B$9:$F$1048576, $J3179, $K3179 )</f>
        <v>커머셜오토제14차(유)1-18</v>
      </c>
      <c r="P3179" t="str" cm="1">
        <f t="array" ref="P3179">IF( $L3179, TRIM(_xll.IMDP("IR", $G$5&amp;$N3179, $G$6)), "" )</f>
        <v/>
      </c>
      <c r="Q3179" t="b" cm="1">
        <f t="array" ref="Q3179">IF(
    $U$1=1, AND($P3179&lt;&gt;"", $P3179&lt;&gt;"...", $P3179&lt;&gt;"입력오류"),
    IF(
        $U$18=1, AND($P3179&lt;&gt;"", $P3179&lt;&gt;"...", $P3179&lt;&gt;"입력오류", ISNUMBER(FIND(INDEX($T$2:$T$7,$U$1),$P3179))),
        IF(
            $U$17="기타", AND($P3179&lt;&gt;"", $P3179&lt;&gt;"...", $P3179&lt;&gt;"입력오류", NOT(ISNUMBER(FIND($T$21:$T$34,$P3179)))),
            AND($P3179&lt;&gt;"", $P3179&lt;&gt;"...", $P3179&lt;&gt;"입력오류", $T$19=$P3179)
        )
    )
)</f>
        <v>0</v>
      </c>
    </row>
    <row r="3180" spans="1:17">
      <c r="A3180" t="s">
        <v>6696</v>
      </c>
      <c r="B3180" t="s">
        <v>6697</v>
      </c>
      <c r="I3180">
        <f t="shared" si="148"/>
        <v>3179</v>
      </c>
      <c r="J3180">
        <f t="shared" si="149"/>
        <v>3179</v>
      </c>
      <c r="K3180">
        <f t="shared" si="147"/>
        <v>1</v>
      </c>
      <c r="L3180" t="b">
        <f>COUNTIF($N$2:N3180, N3180)=1</f>
        <v>1</v>
      </c>
      <c r="M3180" s="37">
        <f>IF( $Q3180, MAX($M$1:M3179)+1, 0)</f>
        <v>0</v>
      </c>
      <c r="N3180" t="str" cm="1">
        <f t="array" ref="N3180">INDEX($A$9:$F$1048576, $J3180, $K3180 )</f>
        <v>71337</v>
      </c>
      <c r="O3180" t="str" cm="1">
        <f t="array" ref="O3180">INDEX($B$9:$F$1048576, $J3180, $K3180 )</f>
        <v>커머셜오토제14차(유)1-19</v>
      </c>
      <c r="P3180" t="str" cm="1">
        <f t="array" ref="P3180">IF( $L3180, TRIM(_xll.IMDP("IR", $G$5&amp;$N3180, $G$6)), "" )</f>
        <v/>
      </c>
      <c r="Q3180" t="b" cm="1">
        <f t="array" ref="Q3180">IF(
    $U$1=1, AND($P3180&lt;&gt;"", $P3180&lt;&gt;"...", $P3180&lt;&gt;"입력오류"),
    IF(
        $U$18=1, AND($P3180&lt;&gt;"", $P3180&lt;&gt;"...", $P3180&lt;&gt;"입력오류", ISNUMBER(FIND(INDEX($T$2:$T$7,$U$1),$P3180))),
        IF(
            $U$17="기타", AND($P3180&lt;&gt;"", $P3180&lt;&gt;"...", $P3180&lt;&gt;"입력오류", NOT(ISNUMBER(FIND($T$21:$T$34,$P3180)))),
            AND($P3180&lt;&gt;"", $P3180&lt;&gt;"...", $P3180&lt;&gt;"입력오류", $T$19=$P3180)
        )
    )
)</f>
        <v>0</v>
      </c>
    </row>
    <row r="3181" spans="1:17">
      <c r="A3181" t="s">
        <v>6698</v>
      </c>
      <c r="B3181" t="s">
        <v>6699</v>
      </c>
      <c r="I3181">
        <f t="shared" si="148"/>
        <v>3180</v>
      </c>
      <c r="J3181">
        <f t="shared" si="149"/>
        <v>3180</v>
      </c>
      <c r="K3181">
        <f t="shared" si="147"/>
        <v>1</v>
      </c>
      <c r="L3181" t="b">
        <f>COUNTIF($N$2:N3181, N3181)=1</f>
        <v>1</v>
      </c>
      <c r="M3181" s="37">
        <f>IF( $Q3181, MAX($M$1:M3180)+1, 0)</f>
        <v>0</v>
      </c>
      <c r="N3181" t="str" cm="1">
        <f t="array" ref="N3181">INDEX($A$9:$F$1048576, $J3181, $K3181 )</f>
        <v>71338</v>
      </c>
      <c r="O3181" t="str" cm="1">
        <f t="array" ref="O3181">INDEX($B$9:$F$1048576, $J3181, $K3181 )</f>
        <v>커머셜오토제14차(유)1-20</v>
      </c>
      <c r="P3181" t="str" cm="1">
        <f t="array" ref="P3181">IF( $L3181, TRIM(_xll.IMDP("IR", $G$5&amp;$N3181, $G$6)), "" )</f>
        <v/>
      </c>
      <c r="Q3181" t="b" cm="1">
        <f t="array" ref="Q3181">IF(
    $U$1=1, AND($P3181&lt;&gt;"", $P3181&lt;&gt;"...", $P3181&lt;&gt;"입력오류"),
    IF(
        $U$18=1, AND($P3181&lt;&gt;"", $P3181&lt;&gt;"...", $P3181&lt;&gt;"입력오류", ISNUMBER(FIND(INDEX($T$2:$T$7,$U$1),$P3181))),
        IF(
            $U$17="기타", AND($P3181&lt;&gt;"", $P3181&lt;&gt;"...", $P3181&lt;&gt;"입력오류", NOT(ISNUMBER(FIND($T$21:$T$34,$P3181)))),
            AND($P3181&lt;&gt;"", $P3181&lt;&gt;"...", $P3181&lt;&gt;"입력오류", $T$19=$P3181)
        )
    )
)</f>
        <v>0</v>
      </c>
    </row>
    <row r="3182" spans="1:17">
      <c r="A3182" t="s">
        <v>6700</v>
      </c>
      <c r="B3182" t="s">
        <v>6701</v>
      </c>
      <c r="I3182">
        <f t="shared" si="148"/>
        <v>3181</v>
      </c>
      <c r="J3182">
        <f t="shared" si="149"/>
        <v>3181</v>
      </c>
      <c r="K3182">
        <f t="shared" si="147"/>
        <v>1</v>
      </c>
      <c r="L3182" t="b">
        <f>COUNTIF($N$2:N3182, N3182)=1</f>
        <v>1</v>
      </c>
      <c r="M3182" s="37">
        <f>IF( $Q3182, MAX($M$1:M3181)+1, 0)</f>
        <v>0</v>
      </c>
      <c r="N3182" t="str" cm="1">
        <f t="array" ref="N3182">INDEX($A$9:$F$1048576, $J3182, $K3182 )</f>
        <v>71339</v>
      </c>
      <c r="O3182" t="str" cm="1">
        <f t="array" ref="O3182">INDEX($B$9:$F$1048576, $J3182, $K3182 )</f>
        <v>커머셜오토제14차(유)1-21</v>
      </c>
      <c r="P3182" t="str" cm="1">
        <f t="array" ref="P3182">IF( $L3182, TRIM(_xll.IMDP("IR", $G$5&amp;$N3182, $G$6)), "" )</f>
        <v/>
      </c>
      <c r="Q3182" t="b" cm="1">
        <f t="array" ref="Q3182">IF(
    $U$1=1, AND($P3182&lt;&gt;"", $P3182&lt;&gt;"...", $P3182&lt;&gt;"입력오류"),
    IF(
        $U$18=1, AND($P3182&lt;&gt;"", $P3182&lt;&gt;"...", $P3182&lt;&gt;"입력오류", ISNUMBER(FIND(INDEX($T$2:$T$7,$U$1),$P3182))),
        IF(
            $U$17="기타", AND($P3182&lt;&gt;"", $P3182&lt;&gt;"...", $P3182&lt;&gt;"입력오류", NOT(ISNUMBER(FIND($T$21:$T$34,$P3182)))),
            AND($P3182&lt;&gt;"", $P3182&lt;&gt;"...", $P3182&lt;&gt;"입력오류", $T$19=$P3182)
        )
    )
)</f>
        <v>0</v>
      </c>
    </row>
    <row r="3183" spans="1:17">
      <c r="A3183" t="s">
        <v>6702</v>
      </c>
      <c r="B3183" t="s">
        <v>6703</v>
      </c>
      <c r="I3183">
        <f t="shared" si="148"/>
        <v>3182</v>
      </c>
      <c r="J3183">
        <f t="shared" si="149"/>
        <v>3182</v>
      </c>
      <c r="K3183">
        <f t="shared" si="147"/>
        <v>1</v>
      </c>
      <c r="L3183" t="b">
        <f>COUNTIF($N$2:N3183, N3183)=1</f>
        <v>1</v>
      </c>
      <c r="M3183" s="37">
        <f>IF( $Q3183, MAX($M$1:M3182)+1, 0)</f>
        <v>0</v>
      </c>
      <c r="N3183" t="str" cm="1">
        <f t="array" ref="N3183">INDEX($A$9:$F$1048576, $J3183, $K3183 )</f>
        <v>71340</v>
      </c>
      <c r="O3183" t="str" cm="1">
        <f t="array" ref="O3183">INDEX($B$9:$F$1048576, $J3183, $K3183 )</f>
        <v>커머셜오토제14차(유)1-22</v>
      </c>
      <c r="P3183" t="str" cm="1">
        <f t="array" ref="P3183">IF( $L3183, TRIM(_xll.IMDP("IR", $G$5&amp;$N3183, $G$6)), "" )</f>
        <v/>
      </c>
      <c r="Q3183" t="b" cm="1">
        <f t="array" ref="Q3183">IF(
    $U$1=1, AND($P3183&lt;&gt;"", $P3183&lt;&gt;"...", $P3183&lt;&gt;"입력오류"),
    IF(
        $U$18=1, AND($P3183&lt;&gt;"", $P3183&lt;&gt;"...", $P3183&lt;&gt;"입력오류", ISNUMBER(FIND(INDEX($T$2:$T$7,$U$1),$P3183))),
        IF(
            $U$17="기타", AND($P3183&lt;&gt;"", $P3183&lt;&gt;"...", $P3183&lt;&gt;"입력오류", NOT(ISNUMBER(FIND($T$21:$T$34,$P3183)))),
            AND($P3183&lt;&gt;"", $P3183&lt;&gt;"...", $P3183&lt;&gt;"입력오류", $T$19=$P3183)
        )
    )
)</f>
        <v>0</v>
      </c>
    </row>
    <row r="3184" spans="1:17">
      <c r="A3184" t="s">
        <v>6704</v>
      </c>
      <c r="B3184" t="s">
        <v>6705</v>
      </c>
      <c r="I3184">
        <f t="shared" si="148"/>
        <v>3183</v>
      </c>
      <c r="J3184">
        <f t="shared" si="149"/>
        <v>3183</v>
      </c>
      <c r="K3184">
        <f t="shared" si="147"/>
        <v>1</v>
      </c>
      <c r="L3184" t="b">
        <f>COUNTIF($N$2:N3184, N3184)=1</f>
        <v>1</v>
      </c>
      <c r="M3184" s="37">
        <f>IF( $Q3184, MAX($M$1:M3183)+1, 0)</f>
        <v>0</v>
      </c>
      <c r="N3184" t="str" cm="1">
        <f t="array" ref="N3184">INDEX($A$9:$F$1048576, $J3184, $K3184 )</f>
        <v>71341</v>
      </c>
      <c r="O3184" t="str" cm="1">
        <f t="array" ref="O3184">INDEX($B$9:$F$1048576, $J3184, $K3184 )</f>
        <v>커머셜오토제14차(유)1-23</v>
      </c>
      <c r="P3184" t="str" cm="1">
        <f t="array" ref="P3184">IF( $L3184, TRIM(_xll.IMDP("IR", $G$5&amp;$N3184, $G$6)), "" )</f>
        <v/>
      </c>
      <c r="Q3184" t="b" cm="1">
        <f t="array" ref="Q3184">IF(
    $U$1=1, AND($P3184&lt;&gt;"", $P3184&lt;&gt;"...", $P3184&lt;&gt;"입력오류"),
    IF(
        $U$18=1, AND($P3184&lt;&gt;"", $P3184&lt;&gt;"...", $P3184&lt;&gt;"입력오류", ISNUMBER(FIND(INDEX($T$2:$T$7,$U$1),$P3184))),
        IF(
            $U$17="기타", AND($P3184&lt;&gt;"", $P3184&lt;&gt;"...", $P3184&lt;&gt;"입력오류", NOT(ISNUMBER(FIND($T$21:$T$34,$P3184)))),
            AND($P3184&lt;&gt;"", $P3184&lt;&gt;"...", $P3184&lt;&gt;"입력오류", $T$19=$P3184)
        )
    )
)</f>
        <v>0</v>
      </c>
    </row>
    <row r="3185" spans="1:17">
      <c r="A3185" t="s">
        <v>6706</v>
      </c>
      <c r="B3185" t="s">
        <v>6707</v>
      </c>
      <c r="I3185">
        <f t="shared" si="148"/>
        <v>3184</v>
      </c>
      <c r="J3185">
        <f t="shared" si="149"/>
        <v>3184</v>
      </c>
      <c r="K3185">
        <f t="shared" si="147"/>
        <v>1</v>
      </c>
      <c r="L3185" t="b">
        <f>COUNTIF($N$2:N3185, N3185)=1</f>
        <v>1</v>
      </c>
      <c r="M3185" s="37">
        <f>IF( $Q3185, MAX($M$1:M3184)+1, 0)</f>
        <v>0</v>
      </c>
      <c r="N3185" t="str" cm="1">
        <f t="array" ref="N3185">INDEX($A$9:$F$1048576, $J3185, $K3185 )</f>
        <v>71342</v>
      </c>
      <c r="O3185" t="str" cm="1">
        <f t="array" ref="O3185">INDEX($B$9:$F$1048576, $J3185, $K3185 )</f>
        <v>커머셜오토제14차(유)1-24</v>
      </c>
      <c r="P3185" t="str" cm="1">
        <f t="array" ref="P3185">IF( $L3185, TRIM(_xll.IMDP("IR", $G$5&amp;$N3185, $G$6)), "" )</f>
        <v/>
      </c>
      <c r="Q3185" t="b" cm="1">
        <f t="array" ref="Q3185">IF(
    $U$1=1, AND($P3185&lt;&gt;"", $P3185&lt;&gt;"...", $P3185&lt;&gt;"입력오류"),
    IF(
        $U$18=1, AND($P3185&lt;&gt;"", $P3185&lt;&gt;"...", $P3185&lt;&gt;"입력오류", ISNUMBER(FIND(INDEX($T$2:$T$7,$U$1),$P3185))),
        IF(
            $U$17="기타", AND($P3185&lt;&gt;"", $P3185&lt;&gt;"...", $P3185&lt;&gt;"입력오류", NOT(ISNUMBER(FIND($T$21:$T$34,$P3185)))),
            AND($P3185&lt;&gt;"", $P3185&lt;&gt;"...", $P3185&lt;&gt;"입력오류", $T$19=$P3185)
        )
    )
)</f>
        <v>0</v>
      </c>
    </row>
    <row r="3186" spans="1:17">
      <c r="A3186" t="s">
        <v>6708</v>
      </c>
      <c r="B3186" t="s">
        <v>6709</v>
      </c>
      <c r="I3186">
        <f t="shared" si="148"/>
        <v>3185</v>
      </c>
      <c r="J3186">
        <f t="shared" si="149"/>
        <v>3185</v>
      </c>
      <c r="K3186">
        <f t="shared" si="147"/>
        <v>1</v>
      </c>
      <c r="L3186" t="b">
        <f>COUNTIF($N$2:N3186, N3186)=1</f>
        <v>1</v>
      </c>
      <c r="M3186" s="37">
        <f>IF( $Q3186, MAX($M$1:M3185)+1, 0)</f>
        <v>0</v>
      </c>
      <c r="N3186" t="str" cm="1">
        <f t="array" ref="N3186">INDEX($A$9:$F$1048576, $J3186, $K3186 )</f>
        <v>71343</v>
      </c>
      <c r="O3186" t="str" cm="1">
        <f t="array" ref="O3186">INDEX($B$9:$F$1048576, $J3186, $K3186 )</f>
        <v>커머셜오토제14차(유)1-25</v>
      </c>
      <c r="P3186" t="str" cm="1">
        <f t="array" ref="P3186">IF( $L3186, TRIM(_xll.IMDP("IR", $G$5&amp;$N3186, $G$6)), "" )</f>
        <v/>
      </c>
      <c r="Q3186" t="b" cm="1">
        <f t="array" ref="Q3186">IF(
    $U$1=1, AND($P3186&lt;&gt;"", $P3186&lt;&gt;"...", $P3186&lt;&gt;"입력오류"),
    IF(
        $U$18=1, AND($P3186&lt;&gt;"", $P3186&lt;&gt;"...", $P3186&lt;&gt;"입력오류", ISNUMBER(FIND(INDEX($T$2:$T$7,$U$1),$P3186))),
        IF(
            $U$17="기타", AND($P3186&lt;&gt;"", $P3186&lt;&gt;"...", $P3186&lt;&gt;"입력오류", NOT(ISNUMBER(FIND($T$21:$T$34,$P3186)))),
            AND($P3186&lt;&gt;"", $P3186&lt;&gt;"...", $P3186&lt;&gt;"입력오류", $T$19=$P3186)
        )
    )
)</f>
        <v>0</v>
      </c>
    </row>
    <row r="3187" spans="1:17">
      <c r="A3187" t="s">
        <v>6710</v>
      </c>
      <c r="B3187" t="s">
        <v>6711</v>
      </c>
      <c r="I3187">
        <f t="shared" si="148"/>
        <v>3186</v>
      </c>
      <c r="J3187">
        <f t="shared" si="149"/>
        <v>3186</v>
      </c>
      <c r="K3187">
        <f t="shared" si="147"/>
        <v>1</v>
      </c>
      <c r="L3187" t="b">
        <f>COUNTIF($N$2:N3187, N3187)=1</f>
        <v>1</v>
      </c>
      <c r="M3187" s="37">
        <f>IF( $Q3187, MAX($M$1:M3186)+1, 0)</f>
        <v>0</v>
      </c>
      <c r="N3187" t="str" cm="1">
        <f t="array" ref="N3187">INDEX($A$9:$F$1048576, $J3187, $K3187 )</f>
        <v>71344</v>
      </c>
      <c r="O3187" t="str" cm="1">
        <f t="array" ref="O3187">INDEX($B$9:$F$1048576, $J3187, $K3187 )</f>
        <v>커머셜오토제14차(유)1-26</v>
      </c>
      <c r="P3187" t="str" cm="1">
        <f t="array" ref="P3187">IF( $L3187, TRIM(_xll.IMDP("IR", $G$5&amp;$N3187, $G$6)), "" )</f>
        <v/>
      </c>
      <c r="Q3187" t="b" cm="1">
        <f t="array" ref="Q3187">IF(
    $U$1=1, AND($P3187&lt;&gt;"", $P3187&lt;&gt;"...", $P3187&lt;&gt;"입력오류"),
    IF(
        $U$18=1, AND($P3187&lt;&gt;"", $P3187&lt;&gt;"...", $P3187&lt;&gt;"입력오류", ISNUMBER(FIND(INDEX($T$2:$T$7,$U$1),$P3187))),
        IF(
            $U$17="기타", AND($P3187&lt;&gt;"", $P3187&lt;&gt;"...", $P3187&lt;&gt;"입력오류", NOT(ISNUMBER(FIND($T$21:$T$34,$P3187)))),
            AND($P3187&lt;&gt;"", $P3187&lt;&gt;"...", $P3187&lt;&gt;"입력오류", $T$19=$P3187)
        )
    )
)</f>
        <v>0</v>
      </c>
    </row>
    <row r="3188" spans="1:17">
      <c r="A3188" t="s">
        <v>6712</v>
      </c>
      <c r="B3188" t="s">
        <v>6713</v>
      </c>
      <c r="I3188">
        <f t="shared" si="148"/>
        <v>3187</v>
      </c>
      <c r="J3188">
        <f t="shared" si="149"/>
        <v>3187</v>
      </c>
      <c r="K3188">
        <f t="shared" si="147"/>
        <v>1</v>
      </c>
      <c r="L3188" t="b">
        <f>COUNTIF($N$2:N3188, N3188)=1</f>
        <v>1</v>
      </c>
      <c r="M3188" s="37">
        <f>IF( $Q3188, MAX($M$1:M3187)+1, 0)</f>
        <v>0</v>
      </c>
      <c r="N3188" t="str" cm="1">
        <f t="array" ref="N3188">INDEX($A$9:$F$1048576, $J3188, $K3188 )</f>
        <v>71348</v>
      </c>
      <c r="O3188" t="str" cm="1">
        <f t="array" ref="O3188">INDEX($B$9:$F$1048576, $J3188, $K3188 )</f>
        <v>신한사랑제16차(유)1</v>
      </c>
      <c r="P3188" t="str" cm="1">
        <f t="array" ref="P3188">IF( $L3188, TRIM(_xll.IMDP("IR", $G$5&amp;$N3188, $G$6)), "" )</f>
        <v/>
      </c>
      <c r="Q3188" t="b" cm="1">
        <f t="array" ref="Q3188">IF(
    $U$1=1, AND($P3188&lt;&gt;"", $P3188&lt;&gt;"...", $P3188&lt;&gt;"입력오류"),
    IF(
        $U$18=1, AND($P3188&lt;&gt;"", $P3188&lt;&gt;"...", $P3188&lt;&gt;"입력오류", ISNUMBER(FIND(INDEX($T$2:$T$7,$U$1),$P3188))),
        IF(
            $U$17="기타", AND($P3188&lt;&gt;"", $P3188&lt;&gt;"...", $P3188&lt;&gt;"입력오류", NOT(ISNUMBER(FIND($T$21:$T$34,$P3188)))),
            AND($P3188&lt;&gt;"", $P3188&lt;&gt;"...", $P3188&lt;&gt;"입력오류", $T$19=$P3188)
        )
    )
)</f>
        <v>0</v>
      </c>
    </row>
    <row r="3189" spans="1:17">
      <c r="A3189" t="s">
        <v>6714</v>
      </c>
      <c r="B3189" t="s">
        <v>6715</v>
      </c>
      <c r="I3189">
        <f t="shared" si="148"/>
        <v>3188</v>
      </c>
      <c r="J3189">
        <f t="shared" si="149"/>
        <v>3188</v>
      </c>
      <c r="K3189">
        <f t="shared" si="147"/>
        <v>1</v>
      </c>
      <c r="L3189" t="b">
        <f>COUNTIF($N$2:N3189, N3189)=1</f>
        <v>1</v>
      </c>
      <c r="M3189" s="37">
        <f>IF( $Q3189, MAX($M$1:M3188)+1, 0)</f>
        <v>0</v>
      </c>
      <c r="N3189" t="str" cm="1">
        <f t="array" ref="N3189">INDEX($A$9:$F$1048576, $J3189, $K3189 )</f>
        <v>71351</v>
      </c>
      <c r="O3189" t="str" cm="1">
        <f t="array" ref="O3189">INDEX($B$9:$F$1048576, $J3189, $K3189 )</f>
        <v>비욘드스카이제2차(유)1</v>
      </c>
      <c r="P3189" t="str" cm="1">
        <f t="array" ref="P3189">IF( $L3189, TRIM(_xll.IMDP("IR", $G$5&amp;$N3189, $G$6)), "" )</f>
        <v/>
      </c>
      <c r="Q3189" t="b" cm="1">
        <f t="array" ref="Q3189">IF(
    $U$1=1, AND($P3189&lt;&gt;"", $P3189&lt;&gt;"...", $P3189&lt;&gt;"입력오류"),
    IF(
        $U$18=1, AND($P3189&lt;&gt;"", $P3189&lt;&gt;"...", $P3189&lt;&gt;"입력오류", ISNUMBER(FIND(INDEX($T$2:$T$7,$U$1),$P3189))),
        IF(
            $U$17="기타", AND($P3189&lt;&gt;"", $P3189&lt;&gt;"...", $P3189&lt;&gt;"입력오류", NOT(ISNUMBER(FIND($T$21:$T$34,$P3189)))),
            AND($P3189&lt;&gt;"", $P3189&lt;&gt;"...", $P3189&lt;&gt;"입력오류", $T$19=$P3189)
        )
    )
)</f>
        <v>0</v>
      </c>
    </row>
    <row r="3190" spans="1:17">
      <c r="A3190" t="s">
        <v>6716</v>
      </c>
      <c r="B3190" t="s">
        <v>6717</v>
      </c>
      <c r="I3190">
        <f t="shared" si="148"/>
        <v>3189</v>
      </c>
      <c r="J3190">
        <f t="shared" si="149"/>
        <v>3189</v>
      </c>
      <c r="K3190">
        <f t="shared" si="147"/>
        <v>1</v>
      </c>
      <c r="L3190" t="b">
        <f>COUNTIF($N$2:N3190, N3190)=1</f>
        <v>1</v>
      </c>
      <c r="M3190" s="37">
        <f>IF( $Q3190, MAX($M$1:M3189)+1, 0)</f>
        <v>0</v>
      </c>
      <c r="N3190" t="str" cm="1">
        <f t="array" ref="N3190">INDEX($A$9:$F$1048576, $J3190, $K3190 )</f>
        <v>71356</v>
      </c>
      <c r="O3190" t="str" cm="1">
        <f t="array" ref="O3190">INDEX($B$9:$F$1048576, $J3190, $K3190 )</f>
        <v>농협챔피온제6차(유)1-3</v>
      </c>
      <c r="P3190" t="str" cm="1">
        <f t="array" ref="P3190">IF( $L3190, TRIM(_xll.IMDP("IR", $G$5&amp;$N3190, $G$6)), "" )</f>
        <v/>
      </c>
      <c r="Q3190" t="b" cm="1">
        <f t="array" ref="Q3190">IF(
    $U$1=1, AND($P3190&lt;&gt;"", $P3190&lt;&gt;"...", $P3190&lt;&gt;"입력오류"),
    IF(
        $U$18=1, AND($P3190&lt;&gt;"", $P3190&lt;&gt;"...", $P3190&lt;&gt;"입력오류", ISNUMBER(FIND(INDEX($T$2:$T$7,$U$1),$P3190))),
        IF(
            $U$17="기타", AND($P3190&lt;&gt;"", $P3190&lt;&gt;"...", $P3190&lt;&gt;"입력오류", NOT(ISNUMBER(FIND($T$21:$T$34,$P3190)))),
            AND($P3190&lt;&gt;"", $P3190&lt;&gt;"...", $P3190&lt;&gt;"입력오류", $T$19=$P3190)
        )
    )
)</f>
        <v>0</v>
      </c>
    </row>
    <row r="3191" spans="1:17">
      <c r="A3191" t="s">
        <v>6718</v>
      </c>
      <c r="B3191" t="s">
        <v>6719</v>
      </c>
      <c r="I3191">
        <f t="shared" si="148"/>
        <v>3190</v>
      </c>
      <c r="J3191">
        <f t="shared" si="149"/>
        <v>3190</v>
      </c>
      <c r="K3191">
        <f t="shared" si="147"/>
        <v>1</v>
      </c>
      <c r="L3191" t="b">
        <f>COUNTIF($N$2:N3191, N3191)=1</f>
        <v>1</v>
      </c>
      <c r="M3191" s="37">
        <f>IF( $Q3191, MAX($M$1:M3190)+1, 0)</f>
        <v>0</v>
      </c>
      <c r="N3191" t="str" cm="1">
        <f t="array" ref="N3191">INDEX($A$9:$F$1048576, $J3191, $K3191 )</f>
        <v>71359</v>
      </c>
      <c r="O3191" t="str" cm="1">
        <f t="array" ref="O3191">INDEX($B$9:$F$1048576, $J3191, $K3191 )</f>
        <v>뉴스타이문1제2차(유)1</v>
      </c>
      <c r="P3191" t="str" cm="1">
        <f t="array" ref="P3191">IF( $L3191, TRIM(_xll.IMDP("IR", $G$5&amp;$N3191, $G$6)), "" )</f>
        <v/>
      </c>
      <c r="Q3191" t="b" cm="1">
        <f t="array" ref="Q3191">IF(
    $U$1=1, AND($P3191&lt;&gt;"", $P3191&lt;&gt;"...", $P3191&lt;&gt;"입력오류"),
    IF(
        $U$18=1, AND($P3191&lt;&gt;"", $P3191&lt;&gt;"...", $P3191&lt;&gt;"입력오류", ISNUMBER(FIND(INDEX($T$2:$T$7,$U$1),$P3191))),
        IF(
            $U$17="기타", AND($P3191&lt;&gt;"", $P3191&lt;&gt;"...", $P3191&lt;&gt;"입력오류", NOT(ISNUMBER(FIND($T$21:$T$34,$P3191)))),
            AND($P3191&lt;&gt;"", $P3191&lt;&gt;"...", $P3191&lt;&gt;"입력오류", $T$19=$P3191)
        )
    )
)</f>
        <v>0</v>
      </c>
    </row>
    <row r="3192" spans="1:17">
      <c r="A3192" t="s">
        <v>6720</v>
      </c>
      <c r="B3192" t="s">
        <v>6721</v>
      </c>
      <c r="I3192">
        <f t="shared" si="148"/>
        <v>3191</v>
      </c>
      <c r="J3192">
        <f t="shared" si="149"/>
        <v>3191</v>
      </c>
      <c r="K3192">
        <f t="shared" si="147"/>
        <v>1</v>
      </c>
      <c r="L3192" t="b">
        <f>COUNTIF($N$2:N3192, N3192)=1</f>
        <v>1</v>
      </c>
      <c r="M3192" s="37">
        <f>IF( $Q3192, MAX($M$1:M3191)+1, 0)</f>
        <v>0</v>
      </c>
      <c r="N3192" t="str" cm="1">
        <f t="array" ref="N3192">INDEX($A$9:$F$1048576, $J3192, $K3192 )</f>
        <v>71360</v>
      </c>
      <c r="O3192" t="str" cm="1">
        <f t="array" ref="O3192">INDEX($B$9:$F$1048576, $J3192, $K3192 )</f>
        <v>바바리안스카이코리아7(유)1-1</v>
      </c>
      <c r="P3192" t="str" cm="1">
        <f t="array" ref="P3192">IF( $L3192, TRIM(_xll.IMDP("IR", $G$5&amp;$N3192, $G$6)), "" )</f>
        <v/>
      </c>
      <c r="Q3192" t="b" cm="1">
        <f t="array" ref="Q3192">IF(
    $U$1=1, AND($P3192&lt;&gt;"", $P3192&lt;&gt;"...", $P3192&lt;&gt;"입력오류"),
    IF(
        $U$18=1, AND($P3192&lt;&gt;"", $P3192&lt;&gt;"...", $P3192&lt;&gt;"입력오류", ISNUMBER(FIND(INDEX($T$2:$T$7,$U$1),$P3192))),
        IF(
            $U$17="기타", AND($P3192&lt;&gt;"", $P3192&lt;&gt;"...", $P3192&lt;&gt;"입력오류", NOT(ISNUMBER(FIND($T$21:$T$34,$P3192)))),
            AND($P3192&lt;&gt;"", $P3192&lt;&gt;"...", $P3192&lt;&gt;"입력오류", $T$19=$P3192)
        )
    )
)</f>
        <v>0</v>
      </c>
    </row>
    <row r="3193" spans="1:17">
      <c r="A3193" t="s">
        <v>6722</v>
      </c>
      <c r="B3193" t="s">
        <v>6723</v>
      </c>
      <c r="I3193">
        <f t="shared" si="148"/>
        <v>3192</v>
      </c>
      <c r="J3193">
        <f t="shared" si="149"/>
        <v>3192</v>
      </c>
      <c r="K3193">
        <f t="shared" si="147"/>
        <v>1</v>
      </c>
      <c r="L3193" t="b">
        <f>COUNTIF($N$2:N3193, N3193)=1</f>
        <v>1</v>
      </c>
      <c r="M3193" s="37">
        <f>IF( $Q3193, MAX($M$1:M3192)+1, 0)</f>
        <v>0</v>
      </c>
      <c r="N3193" t="str" cm="1">
        <f t="array" ref="N3193">INDEX($A$9:$F$1048576, $J3193, $K3193 )</f>
        <v>71361</v>
      </c>
      <c r="O3193" t="str" cm="1">
        <f t="array" ref="O3193">INDEX($B$9:$F$1048576, $J3193, $K3193 )</f>
        <v>바바리안스카이코리아7(유)1-2</v>
      </c>
      <c r="P3193" t="str" cm="1">
        <f t="array" ref="P3193">IF( $L3193, TRIM(_xll.IMDP("IR", $G$5&amp;$N3193, $G$6)), "" )</f>
        <v/>
      </c>
      <c r="Q3193" t="b" cm="1">
        <f t="array" ref="Q3193">IF(
    $U$1=1, AND($P3193&lt;&gt;"", $P3193&lt;&gt;"...", $P3193&lt;&gt;"입력오류"),
    IF(
        $U$18=1, AND($P3193&lt;&gt;"", $P3193&lt;&gt;"...", $P3193&lt;&gt;"입력오류", ISNUMBER(FIND(INDEX($T$2:$T$7,$U$1),$P3193))),
        IF(
            $U$17="기타", AND($P3193&lt;&gt;"", $P3193&lt;&gt;"...", $P3193&lt;&gt;"입력오류", NOT(ISNUMBER(FIND($T$21:$T$34,$P3193)))),
            AND($P3193&lt;&gt;"", $P3193&lt;&gt;"...", $P3193&lt;&gt;"입력오류", $T$19=$P3193)
        )
    )
)</f>
        <v>0</v>
      </c>
    </row>
    <row r="3194" spans="1:17">
      <c r="A3194" t="s">
        <v>6724</v>
      </c>
      <c r="B3194" t="s">
        <v>6725</v>
      </c>
      <c r="I3194">
        <f t="shared" si="148"/>
        <v>3193</v>
      </c>
      <c r="J3194">
        <f t="shared" si="149"/>
        <v>3193</v>
      </c>
      <c r="K3194">
        <f t="shared" si="147"/>
        <v>1</v>
      </c>
      <c r="L3194" t="b">
        <f>COUNTIF($N$2:N3194, N3194)=1</f>
        <v>1</v>
      </c>
      <c r="M3194" s="37">
        <f>IF( $Q3194, MAX($M$1:M3193)+1, 0)</f>
        <v>0</v>
      </c>
      <c r="N3194" t="str" cm="1">
        <f t="array" ref="N3194">INDEX($A$9:$F$1048576, $J3194, $K3194 )</f>
        <v>71362</v>
      </c>
      <c r="O3194" t="str" cm="1">
        <f t="array" ref="O3194">INDEX($B$9:$F$1048576, $J3194, $K3194 )</f>
        <v>바바리안스카이코리아7(유)1-3</v>
      </c>
      <c r="P3194" t="str" cm="1">
        <f t="array" ref="P3194">IF( $L3194, TRIM(_xll.IMDP("IR", $G$5&amp;$N3194, $G$6)), "" )</f>
        <v/>
      </c>
      <c r="Q3194" t="b" cm="1">
        <f t="array" ref="Q3194">IF(
    $U$1=1, AND($P3194&lt;&gt;"", $P3194&lt;&gt;"...", $P3194&lt;&gt;"입력오류"),
    IF(
        $U$18=1, AND($P3194&lt;&gt;"", $P3194&lt;&gt;"...", $P3194&lt;&gt;"입력오류", ISNUMBER(FIND(INDEX($T$2:$T$7,$U$1),$P3194))),
        IF(
            $U$17="기타", AND($P3194&lt;&gt;"", $P3194&lt;&gt;"...", $P3194&lt;&gt;"입력오류", NOT(ISNUMBER(FIND($T$21:$T$34,$P3194)))),
            AND($P3194&lt;&gt;"", $P3194&lt;&gt;"...", $P3194&lt;&gt;"입력오류", $T$19=$P3194)
        )
    )
)</f>
        <v>0</v>
      </c>
    </row>
    <row r="3195" spans="1:17">
      <c r="A3195" t="s">
        <v>6726</v>
      </c>
      <c r="B3195" t="s">
        <v>6727</v>
      </c>
      <c r="I3195">
        <f t="shared" si="148"/>
        <v>3194</v>
      </c>
      <c r="J3195">
        <f t="shared" si="149"/>
        <v>3194</v>
      </c>
      <c r="K3195">
        <f t="shared" si="147"/>
        <v>1</v>
      </c>
      <c r="L3195" t="b">
        <f>COUNTIF($N$2:N3195, N3195)=1</f>
        <v>1</v>
      </c>
      <c r="M3195" s="37">
        <f>IF( $Q3195, MAX($M$1:M3194)+1, 0)</f>
        <v>0</v>
      </c>
      <c r="N3195" t="str" cm="1">
        <f t="array" ref="N3195">INDEX($A$9:$F$1048576, $J3195, $K3195 )</f>
        <v>71363</v>
      </c>
      <c r="O3195" t="str" cm="1">
        <f t="array" ref="O3195">INDEX($B$9:$F$1048576, $J3195, $K3195 )</f>
        <v>바바리안스카이코리아7(유)1-4</v>
      </c>
      <c r="P3195" t="str" cm="1">
        <f t="array" ref="P3195">IF( $L3195, TRIM(_xll.IMDP("IR", $G$5&amp;$N3195, $G$6)), "" )</f>
        <v/>
      </c>
      <c r="Q3195" t="b" cm="1">
        <f t="array" ref="Q3195">IF(
    $U$1=1, AND($P3195&lt;&gt;"", $P3195&lt;&gt;"...", $P3195&lt;&gt;"입력오류"),
    IF(
        $U$18=1, AND($P3195&lt;&gt;"", $P3195&lt;&gt;"...", $P3195&lt;&gt;"입력오류", ISNUMBER(FIND(INDEX($T$2:$T$7,$U$1),$P3195))),
        IF(
            $U$17="기타", AND($P3195&lt;&gt;"", $P3195&lt;&gt;"...", $P3195&lt;&gt;"입력오류", NOT(ISNUMBER(FIND($T$21:$T$34,$P3195)))),
            AND($P3195&lt;&gt;"", $P3195&lt;&gt;"...", $P3195&lt;&gt;"입력오류", $T$19=$P3195)
        )
    )
)</f>
        <v>0</v>
      </c>
    </row>
    <row r="3196" spans="1:17">
      <c r="A3196" t="s">
        <v>6728</v>
      </c>
      <c r="B3196" t="s">
        <v>6729</v>
      </c>
      <c r="I3196">
        <f t="shared" si="148"/>
        <v>3195</v>
      </c>
      <c r="J3196">
        <f t="shared" si="149"/>
        <v>3195</v>
      </c>
      <c r="K3196">
        <f t="shared" si="147"/>
        <v>1</v>
      </c>
      <c r="L3196" t="b">
        <f>COUNTIF($N$2:N3196, N3196)=1</f>
        <v>1</v>
      </c>
      <c r="M3196" s="37">
        <f>IF( $Q3196, MAX($M$1:M3195)+1, 0)</f>
        <v>0</v>
      </c>
      <c r="N3196" t="str" cm="1">
        <f t="array" ref="N3196">INDEX($A$9:$F$1048576, $J3196, $K3196 )</f>
        <v>71364</v>
      </c>
      <c r="O3196" t="str" cm="1">
        <f t="array" ref="O3196">INDEX($B$9:$F$1048576, $J3196, $K3196 )</f>
        <v>바바리안스카이코리아7(유)1-5</v>
      </c>
      <c r="P3196" t="str" cm="1">
        <f t="array" ref="P3196">IF( $L3196, TRIM(_xll.IMDP("IR", $G$5&amp;$N3196, $G$6)), "" )</f>
        <v/>
      </c>
      <c r="Q3196" t="b" cm="1">
        <f t="array" ref="Q3196">IF(
    $U$1=1, AND($P3196&lt;&gt;"", $P3196&lt;&gt;"...", $P3196&lt;&gt;"입력오류"),
    IF(
        $U$18=1, AND($P3196&lt;&gt;"", $P3196&lt;&gt;"...", $P3196&lt;&gt;"입력오류", ISNUMBER(FIND(INDEX($T$2:$T$7,$U$1),$P3196))),
        IF(
            $U$17="기타", AND($P3196&lt;&gt;"", $P3196&lt;&gt;"...", $P3196&lt;&gt;"입력오류", NOT(ISNUMBER(FIND($T$21:$T$34,$P3196)))),
            AND($P3196&lt;&gt;"", $P3196&lt;&gt;"...", $P3196&lt;&gt;"입력오류", $T$19=$P3196)
        )
    )
)</f>
        <v>0</v>
      </c>
    </row>
    <row r="3197" spans="1:17">
      <c r="A3197" t="s">
        <v>6730</v>
      </c>
      <c r="B3197" t="s">
        <v>6731</v>
      </c>
      <c r="I3197">
        <f t="shared" si="148"/>
        <v>3196</v>
      </c>
      <c r="J3197">
        <f t="shared" si="149"/>
        <v>3196</v>
      </c>
      <c r="K3197">
        <f t="shared" si="147"/>
        <v>1</v>
      </c>
      <c r="L3197" t="b">
        <f>COUNTIF($N$2:N3197, N3197)=1</f>
        <v>1</v>
      </c>
      <c r="M3197" s="37">
        <f>IF( $Q3197, MAX($M$1:M3196)+1, 0)</f>
        <v>0</v>
      </c>
      <c r="N3197" t="str" cm="1">
        <f t="array" ref="N3197">INDEX($A$9:$F$1048576, $J3197, $K3197 )</f>
        <v>71365</v>
      </c>
      <c r="O3197" t="str" cm="1">
        <f t="array" ref="O3197">INDEX($B$9:$F$1048576, $J3197, $K3197 )</f>
        <v>바바리안스카이코리아7(유)1-6</v>
      </c>
      <c r="P3197" t="str" cm="1">
        <f t="array" ref="P3197">IF( $L3197, TRIM(_xll.IMDP("IR", $G$5&amp;$N3197, $G$6)), "" )</f>
        <v/>
      </c>
      <c r="Q3197" t="b" cm="1">
        <f t="array" ref="Q3197">IF(
    $U$1=1, AND($P3197&lt;&gt;"", $P3197&lt;&gt;"...", $P3197&lt;&gt;"입력오류"),
    IF(
        $U$18=1, AND($P3197&lt;&gt;"", $P3197&lt;&gt;"...", $P3197&lt;&gt;"입력오류", ISNUMBER(FIND(INDEX($T$2:$T$7,$U$1),$P3197))),
        IF(
            $U$17="기타", AND($P3197&lt;&gt;"", $P3197&lt;&gt;"...", $P3197&lt;&gt;"입력오류", NOT(ISNUMBER(FIND($T$21:$T$34,$P3197)))),
            AND($P3197&lt;&gt;"", $P3197&lt;&gt;"...", $P3197&lt;&gt;"입력오류", $T$19=$P3197)
        )
    )
)</f>
        <v>0</v>
      </c>
    </row>
    <row r="3198" spans="1:17">
      <c r="A3198" t="s">
        <v>6732</v>
      </c>
      <c r="B3198" t="s">
        <v>6733</v>
      </c>
      <c r="I3198">
        <f t="shared" si="148"/>
        <v>3197</v>
      </c>
      <c r="J3198">
        <f t="shared" si="149"/>
        <v>3197</v>
      </c>
      <c r="K3198">
        <f t="shared" si="147"/>
        <v>1</v>
      </c>
      <c r="L3198" t="b">
        <f>COUNTIF($N$2:N3198, N3198)=1</f>
        <v>1</v>
      </c>
      <c r="M3198" s="37">
        <f>IF( $Q3198, MAX($M$1:M3197)+1, 0)</f>
        <v>0</v>
      </c>
      <c r="N3198" t="str" cm="1">
        <f t="array" ref="N3198">INDEX($A$9:$F$1048576, $J3198, $K3198 )</f>
        <v>71366</v>
      </c>
      <c r="O3198" t="str" cm="1">
        <f t="array" ref="O3198">INDEX($B$9:$F$1048576, $J3198, $K3198 )</f>
        <v>바바리안스카이코리아7(유)1-7</v>
      </c>
      <c r="P3198" t="str" cm="1">
        <f t="array" ref="P3198">IF( $L3198, TRIM(_xll.IMDP("IR", $G$5&amp;$N3198, $G$6)), "" )</f>
        <v/>
      </c>
      <c r="Q3198" t="b" cm="1">
        <f t="array" ref="Q3198">IF(
    $U$1=1, AND($P3198&lt;&gt;"", $P3198&lt;&gt;"...", $P3198&lt;&gt;"입력오류"),
    IF(
        $U$18=1, AND($P3198&lt;&gt;"", $P3198&lt;&gt;"...", $P3198&lt;&gt;"입력오류", ISNUMBER(FIND(INDEX($T$2:$T$7,$U$1),$P3198))),
        IF(
            $U$17="기타", AND($P3198&lt;&gt;"", $P3198&lt;&gt;"...", $P3198&lt;&gt;"입력오류", NOT(ISNUMBER(FIND($T$21:$T$34,$P3198)))),
            AND($P3198&lt;&gt;"", $P3198&lt;&gt;"...", $P3198&lt;&gt;"입력오류", $T$19=$P3198)
        )
    )
)</f>
        <v>0</v>
      </c>
    </row>
    <row r="3199" spans="1:17">
      <c r="A3199" t="s">
        <v>6734</v>
      </c>
      <c r="B3199" t="s">
        <v>6735</v>
      </c>
      <c r="I3199">
        <f t="shared" si="148"/>
        <v>3198</v>
      </c>
      <c r="J3199">
        <f t="shared" si="149"/>
        <v>3198</v>
      </c>
      <c r="K3199">
        <f t="shared" si="147"/>
        <v>1</v>
      </c>
      <c r="L3199" t="b">
        <f>COUNTIF($N$2:N3199, N3199)=1</f>
        <v>1</v>
      </c>
      <c r="M3199" s="37">
        <f>IF( $Q3199, MAX($M$1:M3198)+1, 0)</f>
        <v>0</v>
      </c>
      <c r="N3199" t="str" cm="1">
        <f t="array" ref="N3199">INDEX($A$9:$F$1048576, $J3199, $K3199 )</f>
        <v>71367</v>
      </c>
      <c r="O3199" t="str" cm="1">
        <f t="array" ref="O3199">INDEX($B$9:$F$1048576, $J3199, $K3199 )</f>
        <v>바바리안스카이코리아7(유)1-8</v>
      </c>
      <c r="P3199" t="str" cm="1">
        <f t="array" ref="P3199">IF( $L3199, TRIM(_xll.IMDP("IR", $G$5&amp;$N3199, $G$6)), "" )</f>
        <v/>
      </c>
      <c r="Q3199" t="b" cm="1">
        <f t="array" ref="Q3199">IF(
    $U$1=1, AND($P3199&lt;&gt;"", $P3199&lt;&gt;"...", $P3199&lt;&gt;"입력오류"),
    IF(
        $U$18=1, AND($P3199&lt;&gt;"", $P3199&lt;&gt;"...", $P3199&lt;&gt;"입력오류", ISNUMBER(FIND(INDEX($T$2:$T$7,$U$1),$P3199))),
        IF(
            $U$17="기타", AND($P3199&lt;&gt;"", $P3199&lt;&gt;"...", $P3199&lt;&gt;"입력오류", NOT(ISNUMBER(FIND($T$21:$T$34,$P3199)))),
            AND($P3199&lt;&gt;"", $P3199&lt;&gt;"...", $P3199&lt;&gt;"입력오류", $T$19=$P3199)
        )
    )
)</f>
        <v>0</v>
      </c>
    </row>
    <row r="3200" spans="1:17">
      <c r="A3200" t="s">
        <v>6736</v>
      </c>
      <c r="B3200" t="s">
        <v>6737</v>
      </c>
      <c r="I3200">
        <f t="shared" si="148"/>
        <v>3199</v>
      </c>
      <c r="J3200">
        <f t="shared" si="149"/>
        <v>3199</v>
      </c>
      <c r="K3200">
        <f t="shared" si="147"/>
        <v>1</v>
      </c>
      <c r="L3200" t="b">
        <f>COUNTIF($N$2:N3200, N3200)=1</f>
        <v>1</v>
      </c>
      <c r="M3200" s="37">
        <f>IF( $Q3200, MAX($M$1:M3199)+1, 0)</f>
        <v>0</v>
      </c>
      <c r="N3200" t="str" cm="1">
        <f t="array" ref="N3200">INDEX($A$9:$F$1048576, $J3200, $K3200 )</f>
        <v>71368</v>
      </c>
      <c r="O3200" t="str" cm="1">
        <f t="array" ref="O3200">INDEX($B$9:$F$1048576, $J3200, $K3200 )</f>
        <v>바바리안스카이코리아7(유)1-9</v>
      </c>
      <c r="P3200" t="str" cm="1">
        <f t="array" ref="P3200">IF( $L3200, TRIM(_xll.IMDP("IR", $G$5&amp;$N3200, $G$6)), "" )</f>
        <v/>
      </c>
      <c r="Q3200" t="b" cm="1">
        <f t="array" ref="Q3200">IF(
    $U$1=1, AND($P3200&lt;&gt;"", $P3200&lt;&gt;"...", $P3200&lt;&gt;"입력오류"),
    IF(
        $U$18=1, AND($P3200&lt;&gt;"", $P3200&lt;&gt;"...", $P3200&lt;&gt;"입력오류", ISNUMBER(FIND(INDEX($T$2:$T$7,$U$1),$P3200))),
        IF(
            $U$17="기타", AND($P3200&lt;&gt;"", $P3200&lt;&gt;"...", $P3200&lt;&gt;"입력오류", NOT(ISNUMBER(FIND($T$21:$T$34,$P3200)))),
            AND($P3200&lt;&gt;"", $P3200&lt;&gt;"...", $P3200&lt;&gt;"입력오류", $T$19=$P3200)
        )
    )
)</f>
        <v>0</v>
      </c>
    </row>
    <row r="3201" spans="1:17">
      <c r="A3201" t="s">
        <v>6738</v>
      </c>
      <c r="B3201" t="s">
        <v>6739</v>
      </c>
      <c r="I3201">
        <f t="shared" si="148"/>
        <v>3200</v>
      </c>
      <c r="J3201">
        <f t="shared" si="149"/>
        <v>3200</v>
      </c>
      <c r="K3201">
        <f t="shared" si="147"/>
        <v>1</v>
      </c>
      <c r="L3201" t="b">
        <f>COUNTIF($N$2:N3201, N3201)=1</f>
        <v>1</v>
      </c>
      <c r="M3201" s="37">
        <f>IF( $Q3201, MAX($M$1:M3200)+1, 0)</f>
        <v>0</v>
      </c>
      <c r="N3201" t="str" cm="1">
        <f t="array" ref="N3201">INDEX($A$9:$F$1048576, $J3201, $K3201 )</f>
        <v>71369</v>
      </c>
      <c r="O3201" t="str" cm="1">
        <f t="array" ref="O3201">INDEX($B$9:$F$1048576, $J3201, $K3201 )</f>
        <v>바바리안스카이코리아7(유)1-10</v>
      </c>
      <c r="P3201" t="str" cm="1">
        <f t="array" ref="P3201">IF( $L3201, TRIM(_xll.IMDP("IR", $G$5&amp;$N3201, $G$6)), "" )</f>
        <v/>
      </c>
      <c r="Q3201" t="b" cm="1">
        <f t="array" ref="Q3201">IF(
    $U$1=1, AND($P3201&lt;&gt;"", $P3201&lt;&gt;"...", $P3201&lt;&gt;"입력오류"),
    IF(
        $U$18=1, AND($P3201&lt;&gt;"", $P3201&lt;&gt;"...", $P3201&lt;&gt;"입력오류", ISNUMBER(FIND(INDEX($T$2:$T$7,$U$1),$P3201))),
        IF(
            $U$17="기타", AND($P3201&lt;&gt;"", $P3201&lt;&gt;"...", $P3201&lt;&gt;"입력오류", NOT(ISNUMBER(FIND($T$21:$T$34,$P3201)))),
            AND($P3201&lt;&gt;"", $P3201&lt;&gt;"...", $P3201&lt;&gt;"입력오류", $T$19=$P3201)
        )
    )
)</f>
        <v>0</v>
      </c>
    </row>
    <row r="3202" spans="1:17">
      <c r="A3202" t="s">
        <v>6740</v>
      </c>
      <c r="B3202" t="s">
        <v>6741</v>
      </c>
      <c r="I3202">
        <f t="shared" si="148"/>
        <v>3201</v>
      </c>
      <c r="J3202">
        <f t="shared" si="149"/>
        <v>3201</v>
      </c>
      <c r="K3202">
        <f t="shared" ref="K3202:K3265" si="150">IF( $I3202&gt;$G$4, NA(), IF($I3202&gt;$G$3, 5, IF($I3202&gt;$G$2, 3, 1 ) ) )</f>
        <v>1</v>
      </c>
      <c r="L3202" t="b">
        <f>COUNTIF($N$2:N3202, N3202)=1</f>
        <v>1</v>
      </c>
      <c r="M3202" s="37">
        <f>IF( $Q3202, MAX($M$1:M3201)+1, 0)</f>
        <v>0</v>
      </c>
      <c r="N3202" t="str" cm="1">
        <f t="array" ref="N3202">INDEX($A$9:$F$1048576, $J3202, $K3202 )</f>
        <v>71370</v>
      </c>
      <c r="O3202" t="str" cm="1">
        <f t="array" ref="O3202">INDEX($B$9:$F$1048576, $J3202, $K3202 )</f>
        <v>바바리안스카이코리아7(유)1-11</v>
      </c>
      <c r="P3202" t="str" cm="1">
        <f t="array" ref="P3202">IF( $L3202, TRIM(_xll.IMDP("IR", $G$5&amp;$N3202, $G$6)), "" )</f>
        <v/>
      </c>
      <c r="Q3202" t="b" cm="1">
        <f t="array" ref="Q3202">IF(
    $U$1=1, AND($P3202&lt;&gt;"", $P3202&lt;&gt;"...", $P3202&lt;&gt;"입력오류"),
    IF(
        $U$18=1, AND($P3202&lt;&gt;"", $P3202&lt;&gt;"...", $P3202&lt;&gt;"입력오류", ISNUMBER(FIND(INDEX($T$2:$T$7,$U$1),$P3202))),
        IF(
            $U$17="기타", AND($P3202&lt;&gt;"", $P3202&lt;&gt;"...", $P3202&lt;&gt;"입력오류", NOT(ISNUMBER(FIND($T$21:$T$34,$P3202)))),
            AND($P3202&lt;&gt;"", $P3202&lt;&gt;"...", $P3202&lt;&gt;"입력오류", $T$19=$P3202)
        )
    )
)</f>
        <v>0</v>
      </c>
    </row>
    <row r="3203" spans="1:17">
      <c r="A3203" t="s">
        <v>6742</v>
      </c>
      <c r="B3203" t="s">
        <v>6743</v>
      </c>
      <c r="I3203">
        <f t="shared" ref="I3203:I3266" si="151">ROW()-1</f>
        <v>3202</v>
      </c>
      <c r="J3203">
        <f t="shared" ref="J3203:J3266" si="152">IF( $I3203&gt;$G$4, NA(), IF($I3203&gt;$G$3, $I3203-$G$3, IF($I3203&gt;$G$2, $I3203-$G$2, $I3203 ) ) )</f>
        <v>3202</v>
      </c>
      <c r="K3203">
        <f t="shared" si="150"/>
        <v>1</v>
      </c>
      <c r="L3203" t="b">
        <f>COUNTIF($N$2:N3203, N3203)=1</f>
        <v>1</v>
      </c>
      <c r="M3203" s="37">
        <f>IF( $Q3203, MAX($M$1:M3202)+1, 0)</f>
        <v>0</v>
      </c>
      <c r="N3203" t="str" cm="1">
        <f t="array" ref="N3203">INDEX($A$9:$F$1048576, $J3203, $K3203 )</f>
        <v>71371</v>
      </c>
      <c r="O3203" t="str" cm="1">
        <f t="array" ref="O3203">INDEX($B$9:$F$1048576, $J3203, $K3203 )</f>
        <v>바바리안스카이코리아7(유)1-12</v>
      </c>
      <c r="P3203" t="str" cm="1">
        <f t="array" ref="P3203">IF( $L3203, TRIM(_xll.IMDP("IR", $G$5&amp;$N3203, $G$6)), "" )</f>
        <v/>
      </c>
      <c r="Q3203" t="b" cm="1">
        <f t="array" ref="Q3203">IF(
    $U$1=1, AND($P3203&lt;&gt;"", $P3203&lt;&gt;"...", $P3203&lt;&gt;"입력오류"),
    IF(
        $U$18=1, AND($P3203&lt;&gt;"", $P3203&lt;&gt;"...", $P3203&lt;&gt;"입력오류", ISNUMBER(FIND(INDEX($T$2:$T$7,$U$1),$P3203))),
        IF(
            $U$17="기타", AND($P3203&lt;&gt;"", $P3203&lt;&gt;"...", $P3203&lt;&gt;"입력오류", NOT(ISNUMBER(FIND($T$21:$T$34,$P3203)))),
            AND($P3203&lt;&gt;"", $P3203&lt;&gt;"...", $P3203&lt;&gt;"입력오류", $T$19=$P3203)
        )
    )
)</f>
        <v>0</v>
      </c>
    </row>
    <row r="3204" spans="1:17">
      <c r="A3204" t="s">
        <v>6744</v>
      </c>
      <c r="B3204" t="s">
        <v>6745</v>
      </c>
      <c r="I3204">
        <f t="shared" si="151"/>
        <v>3203</v>
      </c>
      <c r="J3204">
        <f t="shared" si="152"/>
        <v>3203</v>
      </c>
      <c r="K3204">
        <f t="shared" si="150"/>
        <v>1</v>
      </c>
      <c r="L3204" t="b">
        <f>COUNTIF($N$2:N3204, N3204)=1</f>
        <v>1</v>
      </c>
      <c r="M3204" s="37">
        <f>IF( $Q3204, MAX($M$1:M3203)+1, 0)</f>
        <v>0</v>
      </c>
      <c r="N3204" t="str" cm="1">
        <f t="array" ref="N3204">INDEX($A$9:$F$1048576, $J3204, $K3204 )</f>
        <v>71372</v>
      </c>
      <c r="O3204" t="str" cm="1">
        <f t="array" ref="O3204">INDEX($B$9:$F$1048576, $J3204, $K3204 )</f>
        <v>바바리안스카이코리아7(유)1-13</v>
      </c>
      <c r="P3204" t="str" cm="1">
        <f t="array" ref="P3204">IF( $L3204, TRIM(_xll.IMDP("IR", $G$5&amp;$N3204, $G$6)), "" )</f>
        <v/>
      </c>
      <c r="Q3204" t="b" cm="1">
        <f t="array" ref="Q3204">IF(
    $U$1=1, AND($P3204&lt;&gt;"", $P3204&lt;&gt;"...", $P3204&lt;&gt;"입력오류"),
    IF(
        $U$18=1, AND($P3204&lt;&gt;"", $P3204&lt;&gt;"...", $P3204&lt;&gt;"입력오류", ISNUMBER(FIND(INDEX($T$2:$T$7,$U$1),$P3204))),
        IF(
            $U$17="기타", AND($P3204&lt;&gt;"", $P3204&lt;&gt;"...", $P3204&lt;&gt;"입력오류", NOT(ISNUMBER(FIND($T$21:$T$34,$P3204)))),
            AND($P3204&lt;&gt;"", $P3204&lt;&gt;"...", $P3204&lt;&gt;"입력오류", $T$19=$P3204)
        )
    )
)</f>
        <v>0</v>
      </c>
    </row>
    <row r="3205" spans="1:17">
      <c r="A3205" t="s">
        <v>6746</v>
      </c>
      <c r="B3205" t="s">
        <v>6747</v>
      </c>
      <c r="I3205">
        <f t="shared" si="151"/>
        <v>3204</v>
      </c>
      <c r="J3205">
        <f t="shared" si="152"/>
        <v>3204</v>
      </c>
      <c r="K3205">
        <f t="shared" si="150"/>
        <v>1</v>
      </c>
      <c r="L3205" t="b">
        <f>COUNTIF($N$2:N3205, N3205)=1</f>
        <v>1</v>
      </c>
      <c r="M3205" s="37">
        <f>IF( $Q3205, MAX($M$1:M3204)+1, 0)</f>
        <v>0</v>
      </c>
      <c r="N3205" t="str" cm="1">
        <f t="array" ref="N3205">INDEX($A$9:$F$1048576, $J3205, $K3205 )</f>
        <v>71373</v>
      </c>
      <c r="O3205" t="str" cm="1">
        <f t="array" ref="O3205">INDEX($B$9:$F$1048576, $J3205, $K3205 )</f>
        <v>바바리안스카이코리아7(유)1-14</v>
      </c>
      <c r="P3205" t="str" cm="1">
        <f t="array" ref="P3205">IF( $L3205, TRIM(_xll.IMDP("IR", $G$5&amp;$N3205, $G$6)), "" )</f>
        <v/>
      </c>
      <c r="Q3205" t="b" cm="1">
        <f t="array" ref="Q3205">IF(
    $U$1=1, AND($P3205&lt;&gt;"", $P3205&lt;&gt;"...", $P3205&lt;&gt;"입력오류"),
    IF(
        $U$18=1, AND($P3205&lt;&gt;"", $P3205&lt;&gt;"...", $P3205&lt;&gt;"입력오류", ISNUMBER(FIND(INDEX($T$2:$T$7,$U$1),$P3205))),
        IF(
            $U$17="기타", AND($P3205&lt;&gt;"", $P3205&lt;&gt;"...", $P3205&lt;&gt;"입력오류", NOT(ISNUMBER(FIND($T$21:$T$34,$P3205)))),
            AND($P3205&lt;&gt;"", $P3205&lt;&gt;"...", $P3205&lt;&gt;"입력오류", $T$19=$P3205)
        )
    )
)</f>
        <v>0</v>
      </c>
    </row>
    <row r="3206" spans="1:17">
      <c r="A3206" t="s">
        <v>6748</v>
      </c>
      <c r="B3206" t="s">
        <v>6749</v>
      </c>
      <c r="I3206">
        <f t="shared" si="151"/>
        <v>3205</v>
      </c>
      <c r="J3206">
        <f t="shared" si="152"/>
        <v>3205</v>
      </c>
      <c r="K3206">
        <f t="shared" si="150"/>
        <v>1</v>
      </c>
      <c r="L3206" t="b">
        <f>COUNTIF($N$2:N3206, N3206)=1</f>
        <v>1</v>
      </c>
      <c r="M3206" s="37">
        <f>IF( $Q3206, MAX($M$1:M3205)+1, 0)</f>
        <v>0</v>
      </c>
      <c r="N3206" t="str" cm="1">
        <f t="array" ref="N3206">INDEX($A$9:$F$1048576, $J3206, $K3206 )</f>
        <v>71374</v>
      </c>
      <c r="O3206" t="str" cm="1">
        <f t="array" ref="O3206">INDEX($B$9:$F$1048576, $J3206, $K3206 )</f>
        <v>바바리안스카이코리아7(유)1-15</v>
      </c>
      <c r="P3206" t="str" cm="1">
        <f t="array" ref="P3206">IF( $L3206, TRIM(_xll.IMDP("IR", $G$5&amp;$N3206, $G$6)), "" )</f>
        <v/>
      </c>
      <c r="Q3206" t="b" cm="1">
        <f t="array" ref="Q3206">IF(
    $U$1=1, AND($P3206&lt;&gt;"", $P3206&lt;&gt;"...", $P3206&lt;&gt;"입력오류"),
    IF(
        $U$18=1, AND($P3206&lt;&gt;"", $P3206&lt;&gt;"...", $P3206&lt;&gt;"입력오류", ISNUMBER(FIND(INDEX($T$2:$T$7,$U$1),$P3206))),
        IF(
            $U$17="기타", AND($P3206&lt;&gt;"", $P3206&lt;&gt;"...", $P3206&lt;&gt;"입력오류", NOT(ISNUMBER(FIND($T$21:$T$34,$P3206)))),
            AND($P3206&lt;&gt;"", $P3206&lt;&gt;"...", $P3206&lt;&gt;"입력오류", $T$19=$P3206)
        )
    )
)</f>
        <v>0</v>
      </c>
    </row>
    <row r="3207" spans="1:17">
      <c r="A3207" t="s">
        <v>6750</v>
      </c>
      <c r="B3207" t="s">
        <v>6751</v>
      </c>
      <c r="I3207">
        <f t="shared" si="151"/>
        <v>3206</v>
      </c>
      <c r="J3207">
        <f t="shared" si="152"/>
        <v>3206</v>
      </c>
      <c r="K3207">
        <f t="shared" si="150"/>
        <v>1</v>
      </c>
      <c r="L3207" t="b">
        <f>COUNTIF($N$2:N3207, N3207)=1</f>
        <v>1</v>
      </c>
      <c r="M3207" s="37">
        <f>IF( $Q3207, MAX($M$1:M3206)+1, 0)</f>
        <v>0</v>
      </c>
      <c r="N3207" t="str" cm="1">
        <f t="array" ref="N3207">INDEX($A$9:$F$1048576, $J3207, $K3207 )</f>
        <v>71375</v>
      </c>
      <c r="O3207" t="str" cm="1">
        <f t="array" ref="O3207">INDEX($B$9:$F$1048576, $J3207, $K3207 )</f>
        <v>바바리안스카이코리아7(유)1-16</v>
      </c>
      <c r="P3207" t="str" cm="1">
        <f t="array" ref="P3207">IF( $L3207, TRIM(_xll.IMDP("IR", $G$5&amp;$N3207, $G$6)), "" )</f>
        <v/>
      </c>
      <c r="Q3207" t="b" cm="1">
        <f t="array" ref="Q3207">IF(
    $U$1=1, AND($P3207&lt;&gt;"", $P3207&lt;&gt;"...", $P3207&lt;&gt;"입력오류"),
    IF(
        $U$18=1, AND($P3207&lt;&gt;"", $P3207&lt;&gt;"...", $P3207&lt;&gt;"입력오류", ISNUMBER(FIND(INDEX($T$2:$T$7,$U$1),$P3207))),
        IF(
            $U$17="기타", AND($P3207&lt;&gt;"", $P3207&lt;&gt;"...", $P3207&lt;&gt;"입력오류", NOT(ISNUMBER(FIND($T$21:$T$34,$P3207)))),
            AND($P3207&lt;&gt;"", $P3207&lt;&gt;"...", $P3207&lt;&gt;"입력오류", $T$19=$P3207)
        )
    )
)</f>
        <v>0</v>
      </c>
    </row>
    <row r="3208" spans="1:17">
      <c r="A3208" t="s">
        <v>6752</v>
      </c>
      <c r="B3208" t="s">
        <v>6753</v>
      </c>
      <c r="I3208">
        <f t="shared" si="151"/>
        <v>3207</v>
      </c>
      <c r="J3208">
        <f t="shared" si="152"/>
        <v>3207</v>
      </c>
      <c r="K3208">
        <f t="shared" si="150"/>
        <v>1</v>
      </c>
      <c r="L3208" t="b">
        <f>COUNTIF($N$2:N3208, N3208)=1</f>
        <v>1</v>
      </c>
      <c r="M3208" s="37">
        <f>IF( $Q3208, MAX($M$1:M3207)+1, 0)</f>
        <v>0</v>
      </c>
      <c r="N3208" t="str" cm="1">
        <f t="array" ref="N3208">INDEX($A$9:$F$1048576, $J3208, $K3208 )</f>
        <v>71376</v>
      </c>
      <c r="O3208" t="str" cm="1">
        <f t="array" ref="O3208">INDEX($B$9:$F$1048576, $J3208, $K3208 )</f>
        <v>바바리안스카이코리아7(유)1-17</v>
      </c>
      <c r="P3208" t="str" cm="1">
        <f t="array" ref="P3208">IF( $L3208, TRIM(_xll.IMDP("IR", $G$5&amp;$N3208, $G$6)), "" )</f>
        <v/>
      </c>
      <c r="Q3208" t="b" cm="1">
        <f t="array" ref="Q3208">IF(
    $U$1=1, AND($P3208&lt;&gt;"", $P3208&lt;&gt;"...", $P3208&lt;&gt;"입력오류"),
    IF(
        $U$18=1, AND($P3208&lt;&gt;"", $P3208&lt;&gt;"...", $P3208&lt;&gt;"입력오류", ISNUMBER(FIND(INDEX($T$2:$T$7,$U$1),$P3208))),
        IF(
            $U$17="기타", AND($P3208&lt;&gt;"", $P3208&lt;&gt;"...", $P3208&lt;&gt;"입력오류", NOT(ISNUMBER(FIND($T$21:$T$34,$P3208)))),
            AND($P3208&lt;&gt;"", $P3208&lt;&gt;"...", $P3208&lt;&gt;"입력오류", $T$19=$P3208)
        )
    )
)</f>
        <v>0</v>
      </c>
    </row>
    <row r="3209" spans="1:17">
      <c r="A3209" t="s">
        <v>6754</v>
      </c>
      <c r="B3209" t="s">
        <v>6755</v>
      </c>
      <c r="I3209">
        <f t="shared" si="151"/>
        <v>3208</v>
      </c>
      <c r="J3209">
        <f t="shared" si="152"/>
        <v>3208</v>
      </c>
      <c r="K3209">
        <f t="shared" si="150"/>
        <v>1</v>
      </c>
      <c r="L3209" t="b">
        <f>COUNTIF($N$2:N3209, N3209)=1</f>
        <v>1</v>
      </c>
      <c r="M3209" s="37">
        <f>IF( $Q3209, MAX($M$1:M3208)+1, 0)</f>
        <v>0</v>
      </c>
      <c r="N3209" t="str" cm="1">
        <f t="array" ref="N3209">INDEX($A$9:$F$1048576, $J3209, $K3209 )</f>
        <v>71377</v>
      </c>
      <c r="O3209" t="str" cm="1">
        <f t="array" ref="O3209">INDEX($B$9:$F$1048576, $J3209, $K3209 )</f>
        <v>바바리안스카이코리아7(유)1-18</v>
      </c>
      <c r="P3209" t="str" cm="1">
        <f t="array" ref="P3209">IF( $L3209, TRIM(_xll.IMDP("IR", $G$5&amp;$N3209, $G$6)), "" )</f>
        <v/>
      </c>
      <c r="Q3209" t="b" cm="1">
        <f t="array" ref="Q3209">IF(
    $U$1=1, AND($P3209&lt;&gt;"", $P3209&lt;&gt;"...", $P3209&lt;&gt;"입력오류"),
    IF(
        $U$18=1, AND($P3209&lt;&gt;"", $P3209&lt;&gt;"...", $P3209&lt;&gt;"입력오류", ISNUMBER(FIND(INDEX($T$2:$T$7,$U$1),$P3209))),
        IF(
            $U$17="기타", AND($P3209&lt;&gt;"", $P3209&lt;&gt;"...", $P3209&lt;&gt;"입력오류", NOT(ISNUMBER(FIND($T$21:$T$34,$P3209)))),
            AND($P3209&lt;&gt;"", $P3209&lt;&gt;"...", $P3209&lt;&gt;"입력오류", $T$19=$P3209)
        )
    )
)</f>
        <v>0</v>
      </c>
    </row>
    <row r="3210" spans="1:17">
      <c r="A3210" t="s">
        <v>6756</v>
      </c>
      <c r="B3210" t="s">
        <v>6757</v>
      </c>
      <c r="I3210">
        <f t="shared" si="151"/>
        <v>3209</v>
      </c>
      <c r="J3210">
        <f t="shared" si="152"/>
        <v>3209</v>
      </c>
      <c r="K3210">
        <f t="shared" si="150"/>
        <v>1</v>
      </c>
      <c r="L3210" t="b">
        <f>COUNTIF($N$2:N3210, N3210)=1</f>
        <v>1</v>
      </c>
      <c r="M3210" s="37">
        <f>IF( $Q3210, MAX($M$1:M3209)+1, 0)</f>
        <v>0</v>
      </c>
      <c r="N3210" t="str" cm="1">
        <f t="array" ref="N3210">INDEX($A$9:$F$1048576, $J3210, $K3210 )</f>
        <v>71378</v>
      </c>
      <c r="O3210" t="str" cm="1">
        <f t="array" ref="O3210">INDEX($B$9:$F$1048576, $J3210, $K3210 )</f>
        <v>바바리안스카이코리아7(유)1-19</v>
      </c>
      <c r="P3210" t="str" cm="1">
        <f t="array" ref="P3210">IF( $L3210, TRIM(_xll.IMDP("IR", $G$5&amp;$N3210, $G$6)), "" )</f>
        <v/>
      </c>
      <c r="Q3210" t="b" cm="1">
        <f t="array" ref="Q3210">IF(
    $U$1=1, AND($P3210&lt;&gt;"", $P3210&lt;&gt;"...", $P3210&lt;&gt;"입력오류"),
    IF(
        $U$18=1, AND($P3210&lt;&gt;"", $P3210&lt;&gt;"...", $P3210&lt;&gt;"입력오류", ISNUMBER(FIND(INDEX($T$2:$T$7,$U$1),$P3210))),
        IF(
            $U$17="기타", AND($P3210&lt;&gt;"", $P3210&lt;&gt;"...", $P3210&lt;&gt;"입력오류", NOT(ISNUMBER(FIND($T$21:$T$34,$P3210)))),
            AND($P3210&lt;&gt;"", $P3210&lt;&gt;"...", $P3210&lt;&gt;"입력오류", $T$19=$P3210)
        )
    )
)</f>
        <v>0</v>
      </c>
    </row>
    <row r="3211" spans="1:17">
      <c r="A3211" t="s">
        <v>6758</v>
      </c>
      <c r="B3211" t="s">
        <v>6759</v>
      </c>
      <c r="I3211">
        <f t="shared" si="151"/>
        <v>3210</v>
      </c>
      <c r="J3211">
        <f t="shared" si="152"/>
        <v>3210</v>
      </c>
      <c r="K3211">
        <f t="shared" si="150"/>
        <v>1</v>
      </c>
      <c r="L3211" t="b">
        <f>COUNTIF($N$2:N3211, N3211)=1</f>
        <v>1</v>
      </c>
      <c r="M3211" s="37">
        <f>IF( $Q3211, MAX($M$1:M3210)+1, 0)</f>
        <v>0</v>
      </c>
      <c r="N3211" t="str" cm="1">
        <f t="array" ref="N3211">INDEX($A$9:$F$1048576, $J3211, $K3211 )</f>
        <v>71379</v>
      </c>
      <c r="O3211" t="str" cm="1">
        <f t="array" ref="O3211">INDEX($B$9:$F$1048576, $J3211, $K3211 )</f>
        <v>바바리안스카이코리아7(유)1-20</v>
      </c>
      <c r="P3211" t="str" cm="1">
        <f t="array" ref="P3211">IF( $L3211, TRIM(_xll.IMDP("IR", $G$5&amp;$N3211, $G$6)), "" )</f>
        <v/>
      </c>
      <c r="Q3211" t="b" cm="1">
        <f t="array" ref="Q3211">IF(
    $U$1=1, AND($P3211&lt;&gt;"", $P3211&lt;&gt;"...", $P3211&lt;&gt;"입력오류"),
    IF(
        $U$18=1, AND($P3211&lt;&gt;"", $P3211&lt;&gt;"...", $P3211&lt;&gt;"입력오류", ISNUMBER(FIND(INDEX($T$2:$T$7,$U$1),$P3211))),
        IF(
            $U$17="기타", AND($P3211&lt;&gt;"", $P3211&lt;&gt;"...", $P3211&lt;&gt;"입력오류", NOT(ISNUMBER(FIND($T$21:$T$34,$P3211)))),
            AND($P3211&lt;&gt;"", $P3211&lt;&gt;"...", $P3211&lt;&gt;"입력오류", $T$19=$P3211)
        )
    )
)</f>
        <v>0</v>
      </c>
    </row>
    <row r="3212" spans="1:17">
      <c r="A3212" t="s">
        <v>6760</v>
      </c>
      <c r="B3212" t="s">
        <v>6761</v>
      </c>
      <c r="I3212">
        <f t="shared" si="151"/>
        <v>3211</v>
      </c>
      <c r="J3212">
        <f t="shared" si="152"/>
        <v>3211</v>
      </c>
      <c r="K3212">
        <f t="shared" si="150"/>
        <v>1</v>
      </c>
      <c r="L3212" t="b">
        <f>COUNTIF($N$2:N3212, N3212)=1</f>
        <v>1</v>
      </c>
      <c r="M3212" s="37">
        <f>IF( $Q3212, MAX($M$1:M3211)+1, 0)</f>
        <v>0</v>
      </c>
      <c r="N3212" t="str" cm="1">
        <f t="array" ref="N3212">INDEX($A$9:$F$1048576, $J3212, $K3212 )</f>
        <v>71380</v>
      </c>
      <c r="O3212" t="str" cm="1">
        <f t="array" ref="O3212">INDEX($B$9:$F$1048576, $J3212, $K3212 )</f>
        <v>바바리안스카이코리아7(유)1-21</v>
      </c>
      <c r="P3212" t="str" cm="1">
        <f t="array" ref="P3212">IF( $L3212, TRIM(_xll.IMDP("IR", $G$5&amp;$N3212, $G$6)), "" )</f>
        <v/>
      </c>
      <c r="Q3212" t="b" cm="1">
        <f t="array" ref="Q3212">IF(
    $U$1=1, AND($P3212&lt;&gt;"", $P3212&lt;&gt;"...", $P3212&lt;&gt;"입력오류"),
    IF(
        $U$18=1, AND($P3212&lt;&gt;"", $P3212&lt;&gt;"...", $P3212&lt;&gt;"입력오류", ISNUMBER(FIND(INDEX($T$2:$T$7,$U$1),$P3212))),
        IF(
            $U$17="기타", AND($P3212&lt;&gt;"", $P3212&lt;&gt;"...", $P3212&lt;&gt;"입력오류", NOT(ISNUMBER(FIND($T$21:$T$34,$P3212)))),
            AND($P3212&lt;&gt;"", $P3212&lt;&gt;"...", $P3212&lt;&gt;"입력오류", $T$19=$P3212)
        )
    )
)</f>
        <v>0</v>
      </c>
    </row>
    <row r="3213" spans="1:17">
      <c r="A3213" t="s">
        <v>6762</v>
      </c>
      <c r="B3213" t="s">
        <v>6763</v>
      </c>
      <c r="I3213">
        <f t="shared" si="151"/>
        <v>3212</v>
      </c>
      <c r="J3213">
        <f t="shared" si="152"/>
        <v>3212</v>
      </c>
      <c r="K3213">
        <f t="shared" si="150"/>
        <v>1</v>
      </c>
      <c r="L3213" t="b">
        <f>COUNTIF($N$2:N3213, N3213)=1</f>
        <v>1</v>
      </c>
      <c r="M3213" s="37">
        <f>IF( $Q3213, MAX($M$1:M3212)+1, 0)</f>
        <v>0</v>
      </c>
      <c r="N3213" t="str" cm="1">
        <f t="array" ref="N3213">INDEX($A$9:$F$1048576, $J3213, $K3213 )</f>
        <v>71381</v>
      </c>
      <c r="O3213" t="str" cm="1">
        <f t="array" ref="O3213">INDEX($B$9:$F$1048576, $J3213, $K3213 )</f>
        <v>바바리안스카이코리아7(유)1-22</v>
      </c>
      <c r="P3213" t="str" cm="1">
        <f t="array" ref="P3213">IF( $L3213, TRIM(_xll.IMDP("IR", $G$5&amp;$N3213, $G$6)), "" )</f>
        <v/>
      </c>
      <c r="Q3213" t="b" cm="1">
        <f t="array" ref="Q3213">IF(
    $U$1=1, AND($P3213&lt;&gt;"", $P3213&lt;&gt;"...", $P3213&lt;&gt;"입력오류"),
    IF(
        $U$18=1, AND($P3213&lt;&gt;"", $P3213&lt;&gt;"...", $P3213&lt;&gt;"입력오류", ISNUMBER(FIND(INDEX($T$2:$T$7,$U$1),$P3213))),
        IF(
            $U$17="기타", AND($P3213&lt;&gt;"", $P3213&lt;&gt;"...", $P3213&lt;&gt;"입력오류", NOT(ISNUMBER(FIND($T$21:$T$34,$P3213)))),
            AND($P3213&lt;&gt;"", $P3213&lt;&gt;"...", $P3213&lt;&gt;"입력오류", $T$19=$P3213)
        )
    )
)</f>
        <v>0</v>
      </c>
    </row>
    <row r="3214" spans="1:17">
      <c r="A3214" t="s">
        <v>6764</v>
      </c>
      <c r="B3214" t="s">
        <v>6765</v>
      </c>
      <c r="I3214">
        <f t="shared" si="151"/>
        <v>3213</v>
      </c>
      <c r="J3214">
        <f t="shared" si="152"/>
        <v>3213</v>
      </c>
      <c r="K3214">
        <f t="shared" si="150"/>
        <v>1</v>
      </c>
      <c r="L3214" t="b">
        <f>COUNTIF($N$2:N3214, N3214)=1</f>
        <v>1</v>
      </c>
      <c r="M3214" s="37">
        <f>IF( $Q3214, MAX($M$1:M3213)+1, 0)</f>
        <v>0</v>
      </c>
      <c r="N3214" t="str" cm="1">
        <f t="array" ref="N3214">INDEX($A$9:$F$1048576, $J3214, $K3214 )</f>
        <v>71382</v>
      </c>
      <c r="O3214" t="str" cm="1">
        <f t="array" ref="O3214">INDEX($B$9:$F$1048576, $J3214, $K3214 )</f>
        <v>바바리안스카이코리아7(유)1-23</v>
      </c>
      <c r="P3214" t="str" cm="1">
        <f t="array" ref="P3214">IF( $L3214, TRIM(_xll.IMDP("IR", $G$5&amp;$N3214, $G$6)), "" )</f>
        <v/>
      </c>
      <c r="Q3214" t="b" cm="1">
        <f t="array" ref="Q3214">IF(
    $U$1=1, AND($P3214&lt;&gt;"", $P3214&lt;&gt;"...", $P3214&lt;&gt;"입력오류"),
    IF(
        $U$18=1, AND($P3214&lt;&gt;"", $P3214&lt;&gt;"...", $P3214&lt;&gt;"입력오류", ISNUMBER(FIND(INDEX($T$2:$T$7,$U$1),$P3214))),
        IF(
            $U$17="기타", AND($P3214&lt;&gt;"", $P3214&lt;&gt;"...", $P3214&lt;&gt;"입력오류", NOT(ISNUMBER(FIND($T$21:$T$34,$P3214)))),
            AND($P3214&lt;&gt;"", $P3214&lt;&gt;"...", $P3214&lt;&gt;"입력오류", $T$19=$P3214)
        )
    )
)</f>
        <v>0</v>
      </c>
    </row>
    <row r="3215" spans="1:17">
      <c r="A3215" t="s">
        <v>6766</v>
      </c>
      <c r="B3215" t="s">
        <v>6767</v>
      </c>
      <c r="I3215">
        <f t="shared" si="151"/>
        <v>3214</v>
      </c>
      <c r="J3215">
        <f t="shared" si="152"/>
        <v>3214</v>
      </c>
      <c r="K3215">
        <f t="shared" si="150"/>
        <v>1</v>
      </c>
      <c r="L3215" t="b">
        <f>COUNTIF($N$2:N3215, N3215)=1</f>
        <v>1</v>
      </c>
      <c r="M3215" s="37">
        <f>IF( $Q3215, MAX($M$1:M3214)+1, 0)</f>
        <v>0</v>
      </c>
      <c r="N3215" t="str" cm="1">
        <f t="array" ref="N3215">INDEX($A$9:$F$1048576, $J3215, $K3215 )</f>
        <v>71383</v>
      </c>
      <c r="O3215" t="str" cm="1">
        <f t="array" ref="O3215">INDEX($B$9:$F$1048576, $J3215, $K3215 )</f>
        <v>바바리안스카이코리아7(유)1-24</v>
      </c>
      <c r="P3215" t="str" cm="1">
        <f t="array" ref="P3215">IF( $L3215, TRIM(_xll.IMDP("IR", $G$5&amp;$N3215, $G$6)), "" )</f>
        <v/>
      </c>
      <c r="Q3215" t="b" cm="1">
        <f t="array" ref="Q3215">IF(
    $U$1=1, AND($P3215&lt;&gt;"", $P3215&lt;&gt;"...", $P3215&lt;&gt;"입력오류"),
    IF(
        $U$18=1, AND($P3215&lt;&gt;"", $P3215&lt;&gt;"...", $P3215&lt;&gt;"입력오류", ISNUMBER(FIND(INDEX($T$2:$T$7,$U$1),$P3215))),
        IF(
            $U$17="기타", AND($P3215&lt;&gt;"", $P3215&lt;&gt;"...", $P3215&lt;&gt;"입력오류", NOT(ISNUMBER(FIND($T$21:$T$34,$P3215)))),
            AND($P3215&lt;&gt;"", $P3215&lt;&gt;"...", $P3215&lt;&gt;"입력오류", $T$19=$P3215)
        )
    )
)</f>
        <v>0</v>
      </c>
    </row>
    <row r="3216" spans="1:17">
      <c r="A3216" t="s">
        <v>6768</v>
      </c>
      <c r="B3216" t="s">
        <v>6769</v>
      </c>
      <c r="I3216">
        <f t="shared" si="151"/>
        <v>3215</v>
      </c>
      <c r="J3216">
        <f t="shared" si="152"/>
        <v>3215</v>
      </c>
      <c r="K3216">
        <f t="shared" si="150"/>
        <v>1</v>
      </c>
      <c r="L3216" t="b">
        <f>COUNTIF($N$2:N3216, N3216)=1</f>
        <v>1</v>
      </c>
      <c r="M3216" s="37">
        <f>IF( $Q3216, MAX($M$1:M3215)+1, 0)</f>
        <v>0</v>
      </c>
      <c r="N3216" t="str" cm="1">
        <f t="array" ref="N3216">INDEX($A$9:$F$1048576, $J3216, $K3216 )</f>
        <v>71384</v>
      </c>
      <c r="O3216" t="str" cm="1">
        <f t="array" ref="O3216">INDEX($B$9:$F$1048576, $J3216, $K3216 )</f>
        <v>바바리안스카이코리아7(유)1-25</v>
      </c>
      <c r="P3216" t="str" cm="1">
        <f t="array" ref="P3216">IF( $L3216, TRIM(_xll.IMDP("IR", $G$5&amp;$N3216, $G$6)), "" )</f>
        <v/>
      </c>
      <c r="Q3216" t="b" cm="1">
        <f t="array" ref="Q3216">IF(
    $U$1=1, AND($P3216&lt;&gt;"", $P3216&lt;&gt;"...", $P3216&lt;&gt;"입력오류"),
    IF(
        $U$18=1, AND($P3216&lt;&gt;"", $P3216&lt;&gt;"...", $P3216&lt;&gt;"입력오류", ISNUMBER(FIND(INDEX($T$2:$T$7,$U$1),$P3216))),
        IF(
            $U$17="기타", AND($P3216&lt;&gt;"", $P3216&lt;&gt;"...", $P3216&lt;&gt;"입력오류", NOT(ISNUMBER(FIND($T$21:$T$34,$P3216)))),
            AND($P3216&lt;&gt;"", $P3216&lt;&gt;"...", $P3216&lt;&gt;"입력오류", $T$19=$P3216)
        )
    )
)</f>
        <v>0</v>
      </c>
    </row>
    <row r="3217" spans="1:17">
      <c r="A3217" t="s">
        <v>6770</v>
      </c>
      <c r="B3217" t="s">
        <v>6771</v>
      </c>
      <c r="I3217">
        <f t="shared" si="151"/>
        <v>3216</v>
      </c>
      <c r="J3217">
        <f t="shared" si="152"/>
        <v>3216</v>
      </c>
      <c r="K3217">
        <f t="shared" si="150"/>
        <v>1</v>
      </c>
      <c r="L3217" t="b">
        <f>COUNTIF($N$2:N3217, N3217)=1</f>
        <v>1</v>
      </c>
      <c r="M3217" s="37">
        <f>IF( $Q3217, MAX($M$1:M3216)+1, 0)</f>
        <v>0</v>
      </c>
      <c r="N3217" t="str" cm="1">
        <f t="array" ref="N3217">INDEX($A$9:$F$1048576, $J3217, $K3217 )</f>
        <v>71385</v>
      </c>
      <c r="O3217" t="str" cm="1">
        <f t="array" ref="O3217">INDEX($B$9:$F$1048576, $J3217, $K3217 )</f>
        <v>바바리안스카이코리아7(유)1-26</v>
      </c>
      <c r="P3217" t="str" cm="1">
        <f t="array" ref="P3217">IF( $L3217, TRIM(_xll.IMDP("IR", $G$5&amp;$N3217, $G$6)), "" )</f>
        <v/>
      </c>
      <c r="Q3217" t="b" cm="1">
        <f t="array" ref="Q3217">IF(
    $U$1=1, AND($P3217&lt;&gt;"", $P3217&lt;&gt;"...", $P3217&lt;&gt;"입력오류"),
    IF(
        $U$18=1, AND($P3217&lt;&gt;"", $P3217&lt;&gt;"...", $P3217&lt;&gt;"입력오류", ISNUMBER(FIND(INDEX($T$2:$T$7,$U$1),$P3217))),
        IF(
            $U$17="기타", AND($P3217&lt;&gt;"", $P3217&lt;&gt;"...", $P3217&lt;&gt;"입력오류", NOT(ISNUMBER(FIND($T$21:$T$34,$P3217)))),
            AND($P3217&lt;&gt;"", $P3217&lt;&gt;"...", $P3217&lt;&gt;"입력오류", $T$19=$P3217)
        )
    )
)</f>
        <v>0</v>
      </c>
    </row>
    <row r="3218" spans="1:17">
      <c r="A3218" t="s">
        <v>6772</v>
      </c>
      <c r="B3218" t="s">
        <v>6773</v>
      </c>
      <c r="I3218">
        <f t="shared" si="151"/>
        <v>3217</v>
      </c>
      <c r="J3218">
        <f t="shared" si="152"/>
        <v>3217</v>
      </c>
      <c r="K3218">
        <f t="shared" si="150"/>
        <v>1</v>
      </c>
      <c r="L3218" t="b">
        <f>COUNTIF($N$2:N3218, N3218)=1</f>
        <v>1</v>
      </c>
      <c r="M3218" s="37">
        <f>IF( $Q3218, MAX($M$1:M3217)+1, 0)</f>
        <v>0</v>
      </c>
      <c r="N3218" t="str" cm="1">
        <f t="array" ref="N3218">INDEX($A$9:$F$1048576, $J3218, $K3218 )</f>
        <v>71386</v>
      </c>
      <c r="O3218" t="str" cm="1">
        <f t="array" ref="O3218">INDEX($B$9:$F$1048576, $J3218, $K3218 )</f>
        <v>바바리안스카이코리아7(유)1-27</v>
      </c>
      <c r="P3218" t="str" cm="1">
        <f t="array" ref="P3218">IF( $L3218, TRIM(_xll.IMDP("IR", $G$5&amp;$N3218, $G$6)), "" )</f>
        <v/>
      </c>
      <c r="Q3218" t="b" cm="1">
        <f t="array" ref="Q3218">IF(
    $U$1=1, AND($P3218&lt;&gt;"", $P3218&lt;&gt;"...", $P3218&lt;&gt;"입력오류"),
    IF(
        $U$18=1, AND($P3218&lt;&gt;"", $P3218&lt;&gt;"...", $P3218&lt;&gt;"입력오류", ISNUMBER(FIND(INDEX($T$2:$T$7,$U$1),$P3218))),
        IF(
            $U$17="기타", AND($P3218&lt;&gt;"", $P3218&lt;&gt;"...", $P3218&lt;&gt;"입력오류", NOT(ISNUMBER(FIND($T$21:$T$34,$P3218)))),
            AND($P3218&lt;&gt;"", $P3218&lt;&gt;"...", $P3218&lt;&gt;"입력오류", $T$19=$P3218)
        )
    )
)</f>
        <v>0</v>
      </c>
    </row>
    <row r="3219" spans="1:17">
      <c r="A3219" t="s">
        <v>6774</v>
      </c>
      <c r="B3219" t="s">
        <v>6775</v>
      </c>
      <c r="I3219">
        <f t="shared" si="151"/>
        <v>3218</v>
      </c>
      <c r="J3219">
        <f t="shared" si="152"/>
        <v>3218</v>
      </c>
      <c r="K3219">
        <f t="shared" si="150"/>
        <v>1</v>
      </c>
      <c r="L3219" t="b">
        <f>COUNTIF($N$2:N3219, N3219)=1</f>
        <v>1</v>
      </c>
      <c r="M3219" s="37">
        <f>IF( $Q3219, MAX($M$1:M3218)+1, 0)</f>
        <v>0</v>
      </c>
      <c r="N3219" t="str" cm="1">
        <f t="array" ref="N3219">INDEX($A$9:$F$1048576, $J3219, $K3219 )</f>
        <v>71387</v>
      </c>
      <c r="O3219" t="str" cm="1">
        <f t="array" ref="O3219">INDEX($B$9:$F$1048576, $J3219, $K3219 )</f>
        <v>바바리안스카이코리아7(유)1-28</v>
      </c>
      <c r="P3219" t="str" cm="1">
        <f t="array" ref="P3219">IF( $L3219, TRIM(_xll.IMDP("IR", $G$5&amp;$N3219, $G$6)), "" )</f>
        <v/>
      </c>
      <c r="Q3219" t="b" cm="1">
        <f t="array" ref="Q3219">IF(
    $U$1=1, AND($P3219&lt;&gt;"", $P3219&lt;&gt;"...", $P3219&lt;&gt;"입력오류"),
    IF(
        $U$18=1, AND($P3219&lt;&gt;"", $P3219&lt;&gt;"...", $P3219&lt;&gt;"입력오류", ISNUMBER(FIND(INDEX($T$2:$T$7,$U$1),$P3219))),
        IF(
            $U$17="기타", AND($P3219&lt;&gt;"", $P3219&lt;&gt;"...", $P3219&lt;&gt;"입력오류", NOT(ISNUMBER(FIND($T$21:$T$34,$P3219)))),
            AND($P3219&lt;&gt;"", $P3219&lt;&gt;"...", $P3219&lt;&gt;"입력오류", $T$19=$P3219)
        )
    )
)</f>
        <v>0</v>
      </c>
    </row>
    <row r="3220" spans="1:17">
      <c r="A3220" t="s">
        <v>6776</v>
      </c>
      <c r="B3220" t="s">
        <v>6777</v>
      </c>
      <c r="I3220">
        <f t="shared" si="151"/>
        <v>3219</v>
      </c>
      <c r="J3220">
        <f t="shared" si="152"/>
        <v>3219</v>
      </c>
      <c r="K3220">
        <f t="shared" si="150"/>
        <v>1</v>
      </c>
      <c r="L3220" t="b">
        <f>COUNTIF($N$2:N3220, N3220)=1</f>
        <v>1</v>
      </c>
      <c r="M3220" s="37">
        <f>IF( $Q3220, MAX($M$1:M3219)+1, 0)</f>
        <v>0</v>
      </c>
      <c r="N3220" t="str" cm="1">
        <f t="array" ref="N3220">INDEX($A$9:$F$1048576, $J3220, $K3220 )</f>
        <v>71388</v>
      </c>
      <c r="O3220" t="str" cm="1">
        <f t="array" ref="O3220">INDEX($B$9:$F$1048576, $J3220, $K3220 )</f>
        <v>바바리안스카이코리아7(유)1-29</v>
      </c>
      <c r="P3220" t="str" cm="1">
        <f t="array" ref="P3220">IF( $L3220, TRIM(_xll.IMDP("IR", $G$5&amp;$N3220, $G$6)), "" )</f>
        <v/>
      </c>
      <c r="Q3220" t="b" cm="1">
        <f t="array" ref="Q3220">IF(
    $U$1=1, AND($P3220&lt;&gt;"", $P3220&lt;&gt;"...", $P3220&lt;&gt;"입력오류"),
    IF(
        $U$18=1, AND($P3220&lt;&gt;"", $P3220&lt;&gt;"...", $P3220&lt;&gt;"입력오류", ISNUMBER(FIND(INDEX($T$2:$T$7,$U$1),$P3220))),
        IF(
            $U$17="기타", AND($P3220&lt;&gt;"", $P3220&lt;&gt;"...", $P3220&lt;&gt;"입력오류", NOT(ISNUMBER(FIND($T$21:$T$34,$P3220)))),
            AND($P3220&lt;&gt;"", $P3220&lt;&gt;"...", $P3220&lt;&gt;"입력오류", $T$19=$P3220)
        )
    )
)</f>
        <v>0</v>
      </c>
    </row>
    <row r="3221" spans="1:17">
      <c r="A3221" t="s">
        <v>6778</v>
      </c>
      <c r="B3221" t="s">
        <v>6779</v>
      </c>
      <c r="I3221">
        <f t="shared" si="151"/>
        <v>3220</v>
      </c>
      <c r="J3221">
        <f t="shared" si="152"/>
        <v>3220</v>
      </c>
      <c r="K3221">
        <f t="shared" si="150"/>
        <v>1</v>
      </c>
      <c r="L3221" t="b">
        <f>COUNTIF($N$2:N3221, N3221)=1</f>
        <v>1</v>
      </c>
      <c r="M3221" s="37">
        <f>IF( $Q3221, MAX($M$1:M3220)+1, 0)</f>
        <v>0</v>
      </c>
      <c r="N3221" t="str" cm="1">
        <f t="array" ref="N3221">INDEX($A$9:$F$1048576, $J3221, $K3221 )</f>
        <v>71389</v>
      </c>
      <c r="O3221" t="str" cm="1">
        <f t="array" ref="O3221">INDEX($B$9:$F$1048576, $J3221, $K3221 )</f>
        <v>바바리안스카이코리아7(유)1-30</v>
      </c>
      <c r="P3221" t="str" cm="1">
        <f t="array" ref="P3221">IF( $L3221, TRIM(_xll.IMDP("IR", $G$5&amp;$N3221, $G$6)), "" )</f>
        <v/>
      </c>
      <c r="Q3221" t="b" cm="1">
        <f t="array" ref="Q3221">IF(
    $U$1=1, AND($P3221&lt;&gt;"", $P3221&lt;&gt;"...", $P3221&lt;&gt;"입력오류"),
    IF(
        $U$18=1, AND($P3221&lt;&gt;"", $P3221&lt;&gt;"...", $P3221&lt;&gt;"입력오류", ISNUMBER(FIND(INDEX($T$2:$T$7,$U$1),$P3221))),
        IF(
            $U$17="기타", AND($P3221&lt;&gt;"", $P3221&lt;&gt;"...", $P3221&lt;&gt;"입력오류", NOT(ISNUMBER(FIND($T$21:$T$34,$P3221)))),
            AND($P3221&lt;&gt;"", $P3221&lt;&gt;"...", $P3221&lt;&gt;"입력오류", $T$19=$P3221)
        )
    )
)</f>
        <v>0</v>
      </c>
    </row>
    <row r="3222" spans="1:17">
      <c r="A3222" t="s">
        <v>6780</v>
      </c>
      <c r="B3222" t="s">
        <v>6781</v>
      </c>
      <c r="I3222">
        <f t="shared" si="151"/>
        <v>3221</v>
      </c>
      <c r="J3222">
        <f t="shared" si="152"/>
        <v>3221</v>
      </c>
      <c r="K3222">
        <f t="shared" si="150"/>
        <v>1</v>
      </c>
      <c r="L3222" t="b">
        <f>COUNTIF($N$2:N3222, N3222)=1</f>
        <v>1</v>
      </c>
      <c r="M3222" s="37">
        <f>IF( $Q3222, MAX($M$1:M3221)+1, 0)</f>
        <v>0</v>
      </c>
      <c r="N3222" t="str" cm="1">
        <f t="array" ref="N3222">INDEX($A$9:$F$1048576, $J3222, $K3222 )</f>
        <v>71390</v>
      </c>
      <c r="O3222" t="str" cm="1">
        <f t="array" ref="O3222">INDEX($B$9:$F$1048576, $J3222, $K3222 )</f>
        <v>바바리안스카이코리아7(유)1-31</v>
      </c>
      <c r="P3222" t="str" cm="1">
        <f t="array" ref="P3222">IF( $L3222, TRIM(_xll.IMDP("IR", $G$5&amp;$N3222, $G$6)), "" )</f>
        <v/>
      </c>
      <c r="Q3222" t="b" cm="1">
        <f t="array" ref="Q3222">IF(
    $U$1=1, AND($P3222&lt;&gt;"", $P3222&lt;&gt;"...", $P3222&lt;&gt;"입력오류"),
    IF(
        $U$18=1, AND($P3222&lt;&gt;"", $P3222&lt;&gt;"...", $P3222&lt;&gt;"입력오류", ISNUMBER(FIND(INDEX($T$2:$T$7,$U$1),$P3222))),
        IF(
            $U$17="기타", AND($P3222&lt;&gt;"", $P3222&lt;&gt;"...", $P3222&lt;&gt;"입력오류", NOT(ISNUMBER(FIND($T$21:$T$34,$P3222)))),
            AND($P3222&lt;&gt;"", $P3222&lt;&gt;"...", $P3222&lt;&gt;"입력오류", $T$19=$P3222)
        )
    )
)</f>
        <v>0</v>
      </c>
    </row>
    <row r="3223" spans="1:17">
      <c r="A3223" t="s">
        <v>6782</v>
      </c>
      <c r="B3223" t="s">
        <v>6783</v>
      </c>
      <c r="I3223">
        <f t="shared" si="151"/>
        <v>3222</v>
      </c>
      <c r="J3223">
        <f t="shared" si="152"/>
        <v>3222</v>
      </c>
      <c r="K3223">
        <f t="shared" si="150"/>
        <v>1</v>
      </c>
      <c r="L3223" t="b">
        <f>COUNTIF($N$2:N3223, N3223)=1</f>
        <v>1</v>
      </c>
      <c r="M3223" s="37">
        <f>IF( $Q3223, MAX($M$1:M3222)+1, 0)</f>
        <v>0</v>
      </c>
      <c r="N3223" t="str" cm="1">
        <f t="array" ref="N3223">INDEX($A$9:$F$1048576, $J3223, $K3223 )</f>
        <v>71391</v>
      </c>
      <c r="O3223" t="str" cm="1">
        <f t="array" ref="O3223">INDEX($B$9:$F$1048576, $J3223, $K3223 )</f>
        <v>바바리안스카이코리아7(유)1-32</v>
      </c>
      <c r="P3223" t="str" cm="1">
        <f t="array" ref="P3223">IF( $L3223, TRIM(_xll.IMDP("IR", $G$5&amp;$N3223, $G$6)), "" )</f>
        <v/>
      </c>
      <c r="Q3223" t="b" cm="1">
        <f t="array" ref="Q3223">IF(
    $U$1=1, AND($P3223&lt;&gt;"", $P3223&lt;&gt;"...", $P3223&lt;&gt;"입력오류"),
    IF(
        $U$18=1, AND($P3223&lt;&gt;"", $P3223&lt;&gt;"...", $P3223&lt;&gt;"입력오류", ISNUMBER(FIND(INDEX($T$2:$T$7,$U$1),$P3223))),
        IF(
            $U$17="기타", AND($P3223&lt;&gt;"", $P3223&lt;&gt;"...", $P3223&lt;&gt;"입력오류", NOT(ISNUMBER(FIND($T$21:$T$34,$P3223)))),
            AND($P3223&lt;&gt;"", $P3223&lt;&gt;"...", $P3223&lt;&gt;"입력오류", $T$19=$P3223)
        )
    )
)</f>
        <v>0</v>
      </c>
    </row>
    <row r="3224" spans="1:17">
      <c r="A3224" t="s">
        <v>6784</v>
      </c>
      <c r="B3224" t="s">
        <v>6785</v>
      </c>
      <c r="I3224">
        <f t="shared" si="151"/>
        <v>3223</v>
      </c>
      <c r="J3224">
        <f t="shared" si="152"/>
        <v>3223</v>
      </c>
      <c r="K3224">
        <f t="shared" si="150"/>
        <v>1</v>
      </c>
      <c r="L3224" t="b">
        <f>COUNTIF($N$2:N3224, N3224)=1</f>
        <v>1</v>
      </c>
      <c r="M3224" s="37">
        <f>IF( $Q3224, MAX($M$1:M3223)+1, 0)</f>
        <v>0</v>
      </c>
      <c r="N3224" t="str" cm="1">
        <f t="array" ref="N3224">INDEX($A$9:$F$1048576, $J3224, $K3224 )</f>
        <v>71392</v>
      </c>
      <c r="O3224" t="str" cm="1">
        <f t="array" ref="O3224">INDEX($B$9:$F$1048576, $J3224, $K3224 )</f>
        <v>바바리안스카이코리아7(유)1-33</v>
      </c>
      <c r="P3224" t="str" cm="1">
        <f t="array" ref="P3224">IF( $L3224, TRIM(_xll.IMDP("IR", $G$5&amp;$N3224, $G$6)), "" )</f>
        <v/>
      </c>
      <c r="Q3224" t="b" cm="1">
        <f t="array" ref="Q3224">IF(
    $U$1=1, AND($P3224&lt;&gt;"", $P3224&lt;&gt;"...", $P3224&lt;&gt;"입력오류"),
    IF(
        $U$18=1, AND($P3224&lt;&gt;"", $P3224&lt;&gt;"...", $P3224&lt;&gt;"입력오류", ISNUMBER(FIND(INDEX($T$2:$T$7,$U$1),$P3224))),
        IF(
            $U$17="기타", AND($P3224&lt;&gt;"", $P3224&lt;&gt;"...", $P3224&lt;&gt;"입력오류", NOT(ISNUMBER(FIND($T$21:$T$34,$P3224)))),
            AND($P3224&lt;&gt;"", $P3224&lt;&gt;"...", $P3224&lt;&gt;"입력오류", $T$19=$P3224)
        )
    )
)</f>
        <v>0</v>
      </c>
    </row>
    <row r="3225" spans="1:17">
      <c r="A3225" t="s">
        <v>6786</v>
      </c>
      <c r="B3225" t="s">
        <v>6787</v>
      </c>
      <c r="I3225">
        <f t="shared" si="151"/>
        <v>3224</v>
      </c>
      <c r="J3225">
        <f t="shared" si="152"/>
        <v>3224</v>
      </c>
      <c r="K3225">
        <f t="shared" si="150"/>
        <v>1</v>
      </c>
      <c r="L3225" t="b">
        <f>COUNTIF($N$2:N3225, N3225)=1</f>
        <v>1</v>
      </c>
      <c r="M3225" s="37">
        <f>IF( $Q3225, MAX($M$1:M3224)+1, 0)</f>
        <v>0</v>
      </c>
      <c r="N3225" t="str" cm="1">
        <f t="array" ref="N3225">INDEX($A$9:$F$1048576, $J3225, $K3225 )</f>
        <v>71393</v>
      </c>
      <c r="O3225" t="str" cm="1">
        <f t="array" ref="O3225">INDEX($B$9:$F$1048576, $J3225, $K3225 )</f>
        <v>바바리안스카이코리아7(유)1-34</v>
      </c>
      <c r="P3225" t="str" cm="1">
        <f t="array" ref="P3225">IF( $L3225, TRIM(_xll.IMDP("IR", $G$5&amp;$N3225, $G$6)), "" )</f>
        <v/>
      </c>
      <c r="Q3225" t="b" cm="1">
        <f t="array" ref="Q3225">IF(
    $U$1=1, AND($P3225&lt;&gt;"", $P3225&lt;&gt;"...", $P3225&lt;&gt;"입력오류"),
    IF(
        $U$18=1, AND($P3225&lt;&gt;"", $P3225&lt;&gt;"...", $P3225&lt;&gt;"입력오류", ISNUMBER(FIND(INDEX($T$2:$T$7,$U$1),$P3225))),
        IF(
            $U$17="기타", AND($P3225&lt;&gt;"", $P3225&lt;&gt;"...", $P3225&lt;&gt;"입력오류", NOT(ISNUMBER(FIND($T$21:$T$34,$P3225)))),
            AND($P3225&lt;&gt;"", $P3225&lt;&gt;"...", $P3225&lt;&gt;"입력오류", $T$19=$P3225)
        )
    )
)</f>
        <v>0</v>
      </c>
    </row>
    <row r="3226" spans="1:17">
      <c r="A3226" t="s">
        <v>6788</v>
      </c>
      <c r="B3226" t="s">
        <v>6789</v>
      </c>
      <c r="I3226">
        <f t="shared" si="151"/>
        <v>3225</v>
      </c>
      <c r="J3226">
        <f t="shared" si="152"/>
        <v>3225</v>
      </c>
      <c r="K3226">
        <f t="shared" si="150"/>
        <v>1</v>
      </c>
      <c r="L3226" t="b">
        <f>COUNTIF($N$2:N3226, N3226)=1</f>
        <v>1</v>
      </c>
      <c r="M3226" s="37">
        <f>IF( $Q3226, MAX($M$1:M3225)+1, 0)</f>
        <v>0</v>
      </c>
      <c r="N3226" t="str" cm="1">
        <f t="array" ref="N3226">INDEX($A$9:$F$1048576, $J3226, $K3226 )</f>
        <v>71394</v>
      </c>
      <c r="O3226" t="str" cm="1">
        <f t="array" ref="O3226">INDEX($B$9:$F$1048576, $J3226, $K3226 )</f>
        <v>바바리안스카이코리아7(유)1-35</v>
      </c>
      <c r="P3226" t="str" cm="1">
        <f t="array" ref="P3226">IF( $L3226, TRIM(_xll.IMDP("IR", $G$5&amp;$N3226, $G$6)), "" )</f>
        <v/>
      </c>
      <c r="Q3226" t="b" cm="1">
        <f t="array" ref="Q3226">IF(
    $U$1=1, AND($P3226&lt;&gt;"", $P3226&lt;&gt;"...", $P3226&lt;&gt;"입력오류"),
    IF(
        $U$18=1, AND($P3226&lt;&gt;"", $P3226&lt;&gt;"...", $P3226&lt;&gt;"입력오류", ISNUMBER(FIND(INDEX($T$2:$T$7,$U$1),$P3226))),
        IF(
            $U$17="기타", AND($P3226&lt;&gt;"", $P3226&lt;&gt;"...", $P3226&lt;&gt;"입력오류", NOT(ISNUMBER(FIND($T$21:$T$34,$P3226)))),
            AND($P3226&lt;&gt;"", $P3226&lt;&gt;"...", $P3226&lt;&gt;"입력오류", $T$19=$P3226)
        )
    )
)</f>
        <v>0</v>
      </c>
    </row>
    <row r="3227" spans="1:17">
      <c r="A3227" t="s">
        <v>6790</v>
      </c>
      <c r="B3227" t="s">
        <v>6791</v>
      </c>
      <c r="I3227">
        <f t="shared" si="151"/>
        <v>3226</v>
      </c>
      <c r="J3227">
        <f t="shared" si="152"/>
        <v>3226</v>
      </c>
      <c r="K3227">
        <f t="shared" si="150"/>
        <v>1</v>
      </c>
      <c r="L3227" t="b">
        <f>COUNTIF($N$2:N3227, N3227)=1</f>
        <v>1</v>
      </c>
      <c r="M3227" s="37">
        <f>IF( $Q3227, MAX($M$1:M3226)+1, 0)</f>
        <v>0</v>
      </c>
      <c r="N3227" t="str" cm="1">
        <f t="array" ref="N3227">INDEX($A$9:$F$1048576, $J3227, $K3227 )</f>
        <v>71395</v>
      </c>
      <c r="O3227" t="str" cm="1">
        <f t="array" ref="O3227">INDEX($B$9:$F$1048576, $J3227, $K3227 )</f>
        <v>바바리안스카이코리아7(유)1-36</v>
      </c>
      <c r="P3227" t="str" cm="1">
        <f t="array" ref="P3227">IF( $L3227, TRIM(_xll.IMDP("IR", $G$5&amp;$N3227, $G$6)), "" )</f>
        <v/>
      </c>
      <c r="Q3227" t="b" cm="1">
        <f t="array" ref="Q3227">IF(
    $U$1=1, AND($P3227&lt;&gt;"", $P3227&lt;&gt;"...", $P3227&lt;&gt;"입력오류"),
    IF(
        $U$18=1, AND($P3227&lt;&gt;"", $P3227&lt;&gt;"...", $P3227&lt;&gt;"입력오류", ISNUMBER(FIND(INDEX($T$2:$T$7,$U$1),$P3227))),
        IF(
            $U$17="기타", AND($P3227&lt;&gt;"", $P3227&lt;&gt;"...", $P3227&lt;&gt;"입력오류", NOT(ISNUMBER(FIND($T$21:$T$34,$P3227)))),
            AND($P3227&lt;&gt;"", $P3227&lt;&gt;"...", $P3227&lt;&gt;"입력오류", $T$19=$P3227)
        )
    )
)</f>
        <v>0</v>
      </c>
    </row>
    <row r="3228" spans="1:17">
      <c r="A3228" t="s">
        <v>6792</v>
      </c>
      <c r="B3228" t="s">
        <v>6793</v>
      </c>
      <c r="I3228">
        <f t="shared" si="151"/>
        <v>3227</v>
      </c>
      <c r="J3228">
        <f t="shared" si="152"/>
        <v>3227</v>
      </c>
      <c r="K3228">
        <f t="shared" si="150"/>
        <v>1</v>
      </c>
      <c r="L3228" t="b">
        <f>COUNTIF($N$2:N3228, N3228)=1</f>
        <v>1</v>
      </c>
      <c r="M3228" s="37">
        <f>IF( $Q3228, MAX($M$1:M3227)+1, 0)</f>
        <v>0</v>
      </c>
      <c r="N3228" t="str" cm="1">
        <f t="array" ref="N3228">INDEX($A$9:$F$1048576, $J3228, $K3228 )</f>
        <v>71396</v>
      </c>
      <c r="O3228" t="str" cm="1">
        <f t="array" ref="O3228">INDEX($B$9:$F$1048576, $J3228, $K3228 )</f>
        <v>바바리안스카이코리아7(유)1-37</v>
      </c>
      <c r="P3228" t="str" cm="1">
        <f t="array" ref="P3228">IF( $L3228, TRIM(_xll.IMDP("IR", $G$5&amp;$N3228, $G$6)), "" )</f>
        <v/>
      </c>
      <c r="Q3228" t="b" cm="1">
        <f t="array" ref="Q3228">IF(
    $U$1=1, AND($P3228&lt;&gt;"", $P3228&lt;&gt;"...", $P3228&lt;&gt;"입력오류"),
    IF(
        $U$18=1, AND($P3228&lt;&gt;"", $P3228&lt;&gt;"...", $P3228&lt;&gt;"입력오류", ISNUMBER(FIND(INDEX($T$2:$T$7,$U$1),$P3228))),
        IF(
            $U$17="기타", AND($P3228&lt;&gt;"", $P3228&lt;&gt;"...", $P3228&lt;&gt;"입력오류", NOT(ISNUMBER(FIND($T$21:$T$34,$P3228)))),
            AND($P3228&lt;&gt;"", $P3228&lt;&gt;"...", $P3228&lt;&gt;"입력오류", $T$19=$P3228)
        )
    )
)</f>
        <v>0</v>
      </c>
    </row>
    <row r="3229" spans="1:17">
      <c r="A3229" t="s">
        <v>6794</v>
      </c>
      <c r="B3229" t="s">
        <v>6795</v>
      </c>
      <c r="I3229">
        <f t="shared" si="151"/>
        <v>3228</v>
      </c>
      <c r="J3229">
        <f t="shared" si="152"/>
        <v>3228</v>
      </c>
      <c r="K3229">
        <f t="shared" si="150"/>
        <v>1</v>
      </c>
      <c r="L3229" t="b">
        <f>COUNTIF($N$2:N3229, N3229)=1</f>
        <v>1</v>
      </c>
      <c r="M3229" s="37">
        <f>IF( $Q3229, MAX($M$1:M3228)+1, 0)</f>
        <v>0</v>
      </c>
      <c r="N3229" t="str" cm="1">
        <f t="array" ref="N3229">INDEX($A$9:$F$1048576, $J3229, $K3229 )</f>
        <v>71397</v>
      </c>
      <c r="O3229" t="str" cm="1">
        <f t="array" ref="O3229">INDEX($B$9:$F$1048576, $J3229, $K3229 )</f>
        <v>바바리안스카이코리아7(유)1-38</v>
      </c>
      <c r="P3229" t="str" cm="1">
        <f t="array" ref="P3229">IF( $L3229, TRIM(_xll.IMDP("IR", $G$5&amp;$N3229, $G$6)), "" )</f>
        <v/>
      </c>
      <c r="Q3229" t="b" cm="1">
        <f t="array" ref="Q3229">IF(
    $U$1=1, AND($P3229&lt;&gt;"", $P3229&lt;&gt;"...", $P3229&lt;&gt;"입력오류"),
    IF(
        $U$18=1, AND($P3229&lt;&gt;"", $P3229&lt;&gt;"...", $P3229&lt;&gt;"입력오류", ISNUMBER(FIND(INDEX($T$2:$T$7,$U$1),$P3229))),
        IF(
            $U$17="기타", AND($P3229&lt;&gt;"", $P3229&lt;&gt;"...", $P3229&lt;&gt;"입력오류", NOT(ISNUMBER(FIND($T$21:$T$34,$P3229)))),
            AND($P3229&lt;&gt;"", $P3229&lt;&gt;"...", $P3229&lt;&gt;"입력오류", $T$19=$P3229)
        )
    )
)</f>
        <v>0</v>
      </c>
    </row>
    <row r="3230" spans="1:17">
      <c r="A3230" t="s">
        <v>6796</v>
      </c>
      <c r="B3230" t="s">
        <v>6797</v>
      </c>
      <c r="I3230">
        <f t="shared" si="151"/>
        <v>3229</v>
      </c>
      <c r="J3230">
        <f t="shared" si="152"/>
        <v>3229</v>
      </c>
      <c r="K3230">
        <f t="shared" si="150"/>
        <v>1</v>
      </c>
      <c r="L3230" t="b">
        <f>COUNTIF($N$2:N3230, N3230)=1</f>
        <v>1</v>
      </c>
      <c r="M3230" s="37">
        <f>IF( $Q3230, MAX($M$1:M3229)+1, 0)</f>
        <v>0</v>
      </c>
      <c r="N3230" t="str" cm="1">
        <f t="array" ref="N3230">INDEX($A$9:$F$1048576, $J3230, $K3230 )</f>
        <v>71398</v>
      </c>
      <c r="O3230" t="str" cm="1">
        <f t="array" ref="O3230">INDEX($B$9:$F$1048576, $J3230, $K3230 )</f>
        <v>바바리안스카이코리아7(유)1-39</v>
      </c>
      <c r="P3230" t="str" cm="1">
        <f t="array" ref="P3230">IF( $L3230, TRIM(_xll.IMDP("IR", $G$5&amp;$N3230, $G$6)), "" )</f>
        <v/>
      </c>
      <c r="Q3230" t="b" cm="1">
        <f t="array" ref="Q3230">IF(
    $U$1=1, AND($P3230&lt;&gt;"", $P3230&lt;&gt;"...", $P3230&lt;&gt;"입력오류"),
    IF(
        $U$18=1, AND($P3230&lt;&gt;"", $P3230&lt;&gt;"...", $P3230&lt;&gt;"입력오류", ISNUMBER(FIND(INDEX($T$2:$T$7,$U$1),$P3230))),
        IF(
            $U$17="기타", AND($P3230&lt;&gt;"", $P3230&lt;&gt;"...", $P3230&lt;&gt;"입력오류", NOT(ISNUMBER(FIND($T$21:$T$34,$P3230)))),
            AND($P3230&lt;&gt;"", $P3230&lt;&gt;"...", $P3230&lt;&gt;"입력오류", $T$19=$P3230)
        )
    )
)</f>
        <v>0</v>
      </c>
    </row>
    <row r="3231" spans="1:17">
      <c r="A3231" t="s">
        <v>6798</v>
      </c>
      <c r="B3231" t="s">
        <v>6799</v>
      </c>
      <c r="I3231">
        <f t="shared" si="151"/>
        <v>3230</v>
      </c>
      <c r="J3231">
        <f t="shared" si="152"/>
        <v>3230</v>
      </c>
      <c r="K3231">
        <f t="shared" si="150"/>
        <v>1</v>
      </c>
      <c r="L3231" t="b">
        <f>COUNTIF($N$2:N3231, N3231)=1</f>
        <v>1</v>
      </c>
      <c r="M3231" s="37">
        <f>IF( $Q3231, MAX($M$1:M3230)+1, 0)</f>
        <v>0</v>
      </c>
      <c r="N3231" t="str" cm="1">
        <f t="array" ref="N3231">INDEX($A$9:$F$1048576, $J3231, $K3231 )</f>
        <v>71399</v>
      </c>
      <c r="O3231" t="str" cm="1">
        <f t="array" ref="O3231">INDEX($B$9:$F$1048576, $J3231, $K3231 )</f>
        <v>바바리안스카이코리아7(유)1-40</v>
      </c>
      <c r="P3231" t="str" cm="1">
        <f t="array" ref="P3231">IF( $L3231, TRIM(_xll.IMDP("IR", $G$5&amp;$N3231, $G$6)), "" )</f>
        <v/>
      </c>
      <c r="Q3231" t="b" cm="1">
        <f t="array" ref="Q3231">IF(
    $U$1=1, AND($P3231&lt;&gt;"", $P3231&lt;&gt;"...", $P3231&lt;&gt;"입력오류"),
    IF(
        $U$18=1, AND($P3231&lt;&gt;"", $P3231&lt;&gt;"...", $P3231&lt;&gt;"입력오류", ISNUMBER(FIND(INDEX($T$2:$T$7,$U$1),$P3231))),
        IF(
            $U$17="기타", AND($P3231&lt;&gt;"", $P3231&lt;&gt;"...", $P3231&lt;&gt;"입력오류", NOT(ISNUMBER(FIND($T$21:$T$34,$P3231)))),
            AND($P3231&lt;&gt;"", $P3231&lt;&gt;"...", $P3231&lt;&gt;"입력오류", $T$19=$P3231)
        )
    )
)</f>
        <v>0</v>
      </c>
    </row>
    <row r="3232" spans="1:17">
      <c r="A3232" t="s">
        <v>6800</v>
      </c>
      <c r="B3232" t="s">
        <v>6801</v>
      </c>
      <c r="I3232">
        <f t="shared" si="151"/>
        <v>3231</v>
      </c>
      <c r="J3232">
        <f t="shared" si="152"/>
        <v>3231</v>
      </c>
      <c r="K3232">
        <f t="shared" si="150"/>
        <v>1</v>
      </c>
      <c r="L3232" t="b">
        <f>COUNTIF($N$2:N3232, N3232)=1</f>
        <v>1</v>
      </c>
      <c r="M3232" s="37">
        <f>IF( $Q3232, MAX($M$1:M3231)+1, 0)</f>
        <v>0</v>
      </c>
      <c r="N3232" t="str" cm="1">
        <f t="array" ref="N3232">INDEX($A$9:$F$1048576, $J3232, $K3232 )</f>
        <v>71400</v>
      </c>
      <c r="O3232" t="str" cm="1">
        <f t="array" ref="O3232">INDEX($B$9:$F$1048576, $J3232, $K3232 )</f>
        <v>바바리안스카이코리아7(유)1-41</v>
      </c>
      <c r="P3232" t="str" cm="1">
        <f t="array" ref="P3232">IF( $L3232, TRIM(_xll.IMDP("IR", $G$5&amp;$N3232, $G$6)), "" )</f>
        <v/>
      </c>
      <c r="Q3232" t="b" cm="1">
        <f t="array" ref="Q3232">IF(
    $U$1=1, AND($P3232&lt;&gt;"", $P3232&lt;&gt;"...", $P3232&lt;&gt;"입력오류"),
    IF(
        $U$18=1, AND($P3232&lt;&gt;"", $P3232&lt;&gt;"...", $P3232&lt;&gt;"입력오류", ISNUMBER(FIND(INDEX($T$2:$T$7,$U$1),$P3232))),
        IF(
            $U$17="기타", AND($P3232&lt;&gt;"", $P3232&lt;&gt;"...", $P3232&lt;&gt;"입력오류", NOT(ISNUMBER(FIND($T$21:$T$34,$P3232)))),
            AND($P3232&lt;&gt;"", $P3232&lt;&gt;"...", $P3232&lt;&gt;"입력오류", $T$19=$P3232)
        )
    )
)</f>
        <v>0</v>
      </c>
    </row>
    <row r="3233" spans="1:17">
      <c r="A3233" t="s">
        <v>6802</v>
      </c>
      <c r="B3233" t="s">
        <v>6803</v>
      </c>
      <c r="I3233">
        <f t="shared" si="151"/>
        <v>3232</v>
      </c>
      <c r="J3233">
        <f t="shared" si="152"/>
        <v>3232</v>
      </c>
      <c r="K3233">
        <f t="shared" si="150"/>
        <v>1</v>
      </c>
      <c r="L3233" t="b">
        <f>COUNTIF($N$2:N3233, N3233)=1</f>
        <v>1</v>
      </c>
      <c r="M3233" s="37">
        <f>IF( $Q3233, MAX($M$1:M3232)+1, 0)</f>
        <v>0</v>
      </c>
      <c r="N3233" t="str" cm="1">
        <f t="array" ref="N3233">INDEX($A$9:$F$1048576, $J3233, $K3233 )</f>
        <v>71401</v>
      </c>
      <c r="O3233" t="str" cm="1">
        <f t="array" ref="O3233">INDEX($B$9:$F$1048576, $J3233, $K3233 )</f>
        <v>바바리안스카이코리아7(유)1-42</v>
      </c>
      <c r="P3233" t="str" cm="1">
        <f t="array" ref="P3233">IF( $L3233, TRIM(_xll.IMDP("IR", $G$5&amp;$N3233, $G$6)), "" )</f>
        <v/>
      </c>
      <c r="Q3233" t="b" cm="1">
        <f t="array" ref="Q3233">IF(
    $U$1=1, AND($P3233&lt;&gt;"", $P3233&lt;&gt;"...", $P3233&lt;&gt;"입력오류"),
    IF(
        $U$18=1, AND($P3233&lt;&gt;"", $P3233&lt;&gt;"...", $P3233&lt;&gt;"입력오류", ISNUMBER(FIND(INDEX($T$2:$T$7,$U$1),$P3233))),
        IF(
            $U$17="기타", AND($P3233&lt;&gt;"", $P3233&lt;&gt;"...", $P3233&lt;&gt;"입력오류", NOT(ISNUMBER(FIND($T$21:$T$34,$P3233)))),
            AND($P3233&lt;&gt;"", $P3233&lt;&gt;"...", $P3233&lt;&gt;"입력오류", $T$19=$P3233)
        )
    )
)</f>
        <v>0</v>
      </c>
    </row>
    <row r="3234" spans="1:17">
      <c r="A3234" t="s">
        <v>6804</v>
      </c>
      <c r="B3234" t="s">
        <v>6805</v>
      </c>
      <c r="I3234">
        <f t="shared" si="151"/>
        <v>3233</v>
      </c>
      <c r="J3234">
        <f t="shared" si="152"/>
        <v>3233</v>
      </c>
      <c r="K3234">
        <f t="shared" si="150"/>
        <v>1</v>
      </c>
      <c r="L3234" t="b">
        <f>COUNTIF($N$2:N3234, N3234)=1</f>
        <v>1</v>
      </c>
      <c r="M3234" s="37">
        <f>IF( $Q3234, MAX($M$1:M3233)+1, 0)</f>
        <v>0</v>
      </c>
      <c r="N3234" t="str" cm="1">
        <f t="array" ref="N3234">INDEX($A$9:$F$1048576, $J3234, $K3234 )</f>
        <v>71402</v>
      </c>
      <c r="O3234" t="str" cm="1">
        <f t="array" ref="O3234">INDEX($B$9:$F$1048576, $J3234, $K3234 )</f>
        <v>바바리안스카이코리아7(유)1-43</v>
      </c>
      <c r="P3234" t="str" cm="1">
        <f t="array" ref="P3234">IF( $L3234, TRIM(_xll.IMDP("IR", $G$5&amp;$N3234, $G$6)), "" )</f>
        <v/>
      </c>
      <c r="Q3234" t="b" cm="1">
        <f t="array" ref="Q3234">IF(
    $U$1=1, AND($P3234&lt;&gt;"", $P3234&lt;&gt;"...", $P3234&lt;&gt;"입력오류"),
    IF(
        $U$18=1, AND($P3234&lt;&gt;"", $P3234&lt;&gt;"...", $P3234&lt;&gt;"입력오류", ISNUMBER(FIND(INDEX($T$2:$T$7,$U$1),$P3234))),
        IF(
            $U$17="기타", AND($P3234&lt;&gt;"", $P3234&lt;&gt;"...", $P3234&lt;&gt;"입력오류", NOT(ISNUMBER(FIND($T$21:$T$34,$P3234)))),
            AND($P3234&lt;&gt;"", $P3234&lt;&gt;"...", $P3234&lt;&gt;"입력오류", $T$19=$P3234)
        )
    )
)</f>
        <v>0</v>
      </c>
    </row>
    <row r="3235" spans="1:17">
      <c r="A3235" t="s">
        <v>6806</v>
      </c>
      <c r="B3235" t="s">
        <v>6807</v>
      </c>
      <c r="I3235">
        <f t="shared" si="151"/>
        <v>3234</v>
      </c>
      <c r="J3235">
        <f t="shared" si="152"/>
        <v>3234</v>
      </c>
      <c r="K3235">
        <f t="shared" si="150"/>
        <v>1</v>
      </c>
      <c r="L3235" t="b">
        <f>COUNTIF($N$2:N3235, N3235)=1</f>
        <v>1</v>
      </c>
      <c r="M3235" s="37">
        <f>IF( $Q3235, MAX($M$1:M3234)+1, 0)</f>
        <v>0</v>
      </c>
      <c r="N3235" t="str" cm="1">
        <f t="array" ref="N3235">INDEX($A$9:$F$1048576, $J3235, $K3235 )</f>
        <v>71403</v>
      </c>
      <c r="O3235" t="str" cm="1">
        <f t="array" ref="O3235">INDEX($B$9:$F$1048576, $J3235, $K3235 )</f>
        <v>바바리안스카이코리아7(유)1-44</v>
      </c>
      <c r="P3235" t="str" cm="1">
        <f t="array" ref="P3235">IF( $L3235, TRIM(_xll.IMDP("IR", $G$5&amp;$N3235, $G$6)), "" )</f>
        <v/>
      </c>
      <c r="Q3235" t="b" cm="1">
        <f t="array" ref="Q3235">IF(
    $U$1=1, AND($P3235&lt;&gt;"", $P3235&lt;&gt;"...", $P3235&lt;&gt;"입력오류"),
    IF(
        $U$18=1, AND($P3235&lt;&gt;"", $P3235&lt;&gt;"...", $P3235&lt;&gt;"입력오류", ISNUMBER(FIND(INDEX($T$2:$T$7,$U$1),$P3235))),
        IF(
            $U$17="기타", AND($P3235&lt;&gt;"", $P3235&lt;&gt;"...", $P3235&lt;&gt;"입력오류", NOT(ISNUMBER(FIND($T$21:$T$34,$P3235)))),
            AND($P3235&lt;&gt;"", $P3235&lt;&gt;"...", $P3235&lt;&gt;"입력오류", $T$19=$P3235)
        )
    )
)</f>
        <v>0</v>
      </c>
    </row>
    <row r="3236" spans="1:17">
      <c r="A3236" t="s">
        <v>6808</v>
      </c>
      <c r="B3236" t="s">
        <v>6809</v>
      </c>
      <c r="I3236">
        <f t="shared" si="151"/>
        <v>3235</v>
      </c>
      <c r="J3236">
        <f t="shared" si="152"/>
        <v>3235</v>
      </c>
      <c r="K3236">
        <f t="shared" si="150"/>
        <v>1</v>
      </c>
      <c r="L3236" t="b">
        <f>COUNTIF($N$2:N3236, N3236)=1</f>
        <v>1</v>
      </c>
      <c r="M3236" s="37">
        <f>IF( $Q3236, MAX($M$1:M3235)+1, 0)</f>
        <v>0</v>
      </c>
      <c r="N3236" t="str" cm="1">
        <f t="array" ref="N3236">INDEX($A$9:$F$1048576, $J3236, $K3236 )</f>
        <v>71404</v>
      </c>
      <c r="O3236" t="str" cm="1">
        <f t="array" ref="O3236">INDEX($B$9:$F$1048576, $J3236, $K3236 )</f>
        <v>주택금융공사MBS2023-30(1-1)</v>
      </c>
      <c r="P3236" t="str" cm="1">
        <f t="array" ref="P3236">IF( $L3236, TRIM(_xll.IMDP("IR", $G$5&amp;$N3236, $G$6)), "" )</f>
        <v/>
      </c>
      <c r="Q3236" t="b" cm="1">
        <f t="array" ref="Q3236">IF(
    $U$1=1, AND($P3236&lt;&gt;"", $P3236&lt;&gt;"...", $P3236&lt;&gt;"입력오류"),
    IF(
        $U$18=1, AND($P3236&lt;&gt;"", $P3236&lt;&gt;"...", $P3236&lt;&gt;"입력오류", ISNUMBER(FIND(INDEX($T$2:$T$7,$U$1),$P3236))),
        IF(
            $U$17="기타", AND($P3236&lt;&gt;"", $P3236&lt;&gt;"...", $P3236&lt;&gt;"입력오류", NOT(ISNUMBER(FIND($T$21:$T$34,$P3236)))),
            AND($P3236&lt;&gt;"", $P3236&lt;&gt;"...", $P3236&lt;&gt;"입력오류", $T$19=$P3236)
        )
    )
)</f>
        <v>0</v>
      </c>
    </row>
    <row r="3237" spans="1:17">
      <c r="A3237" t="s">
        <v>6810</v>
      </c>
      <c r="B3237" t="s">
        <v>6811</v>
      </c>
      <c r="I3237">
        <f t="shared" si="151"/>
        <v>3236</v>
      </c>
      <c r="J3237">
        <f t="shared" si="152"/>
        <v>3236</v>
      </c>
      <c r="K3237">
        <f t="shared" si="150"/>
        <v>1</v>
      </c>
      <c r="L3237" t="b">
        <f>COUNTIF($N$2:N3237, N3237)=1</f>
        <v>1</v>
      </c>
      <c r="M3237" s="37">
        <f>IF( $Q3237, MAX($M$1:M3236)+1, 0)</f>
        <v>0</v>
      </c>
      <c r="N3237" t="str" cm="1">
        <f t="array" ref="N3237">INDEX($A$9:$F$1048576, $J3237, $K3237 )</f>
        <v>71405</v>
      </c>
      <c r="O3237" t="str" cm="1">
        <f t="array" ref="O3237">INDEX($B$9:$F$1048576, $J3237, $K3237 )</f>
        <v>주택금융공사MBS2023-30(1-2)</v>
      </c>
      <c r="P3237" t="str" cm="1">
        <f t="array" ref="P3237">IF( $L3237, TRIM(_xll.IMDP("IR", $G$5&amp;$N3237, $G$6)), "" )</f>
        <v/>
      </c>
      <c r="Q3237" t="b" cm="1">
        <f t="array" ref="Q3237">IF(
    $U$1=1, AND($P3237&lt;&gt;"", $P3237&lt;&gt;"...", $P3237&lt;&gt;"입력오류"),
    IF(
        $U$18=1, AND($P3237&lt;&gt;"", $P3237&lt;&gt;"...", $P3237&lt;&gt;"입력오류", ISNUMBER(FIND(INDEX($T$2:$T$7,$U$1),$P3237))),
        IF(
            $U$17="기타", AND($P3237&lt;&gt;"", $P3237&lt;&gt;"...", $P3237&lt;&gt;"입력오류", NOT(ISNUMBER(FIND($T$21:$T$34,$P3237)))),
            AND($P3237&lt;&gt;"", $P3237&lt;&gt;"...", $P3237&lt;&gt;"입력오류", $T$19=$P3237)
        )
    )
)</f>
        <v>0</v>
      </c>
    </row>
    <row r="3238" spans="1:17">
      <c r="A3238" t="s">
        <v>6812</v>
      </c>
      <c r="B3238" t="s">
        <v>6813</v>
      </c>
      <c r="I3238">
        <f t="shared" si="151"/>
        <v>3237</v>
      </c>
      <c r="J3238">
        <f t="shared" si="152"/>
        <v>3237</v>
      </c>
      <c r="K3238">
        <f t="shared" si="150"/>
        <v>1</v>
      </c>
      <c r="L3238" t="b">
        <f>COUNTIF($N$2:N3238, N3238)=1</f>
        <v>1</v>
      </c>
      <c r="M3238" s="37">
        <f>IF( $Q3238, MAX($M$1:M3237)+1, 0)</f>
        <v>0</v>
      </c>
      <c r="N3238" t="str" cm="1">
        <f t="array" ref="N3238">INDEX($A$9:$F$1048576, $J3238, $K3238 )</f>
        <v>71406</v>
      </c>
      <c r="O3238" t="str" cm="1">
        <f t="array" ref="O3238">INDEX($B$9:$F$1048576, $J3238, $K3238 )</f>
        <v>주택금융공사MBS2023-30(1-3)</v>
      </c>
      <c r="P3238" t="str" cm="1">
        <f t="array" ref="P3238">IF( $L3238, TRIM(_xll.IMDP("IR", $G$5&amp;$N3238, $G$6)), "" )</f>
        <v/>
      </c>
      <c r="Q3238" t="b" cm="1">
        <f t="array" ref="Q3238">IF(
    $U$1=1, AND($P3238&lt;&gt;"", $P3238&lt;&gt;"...", $P3238&lt;&gt;"입력오류"),
    IF(
        $U$18=1, AND($P3238&lt;&gt;"", $P3238&lt;&gt;"...", $P3238&lt;&gt;"입력오류", ISNUMBER(FIND(INDEX($T$2:$T$7,$U$1),$P3238))),
        IF(
            $U$17="기타", AND($P3238&lt;&gt;"", $P3238&lt;&gt;"...", $P3238&lt;&gt;"입력오류", NOT(ISNUMBER(FIND($T$21:$T$34,$P3238)))),
            AND($P3238&lt;&gt;"", $P3238&lt;&gt;"...", $P3238&lt;&gt;"입력오류", $T$19=$P3238)
        )
    )
)</f>
        <v>0</v>
      </c>
    </row>
    <row r="3239" spans="1:17">
      <c r="A3239" t="s">
        <v>6814</v>
      </c>
      <c r="B3239" t="s">
        <v>6815</v>
      </c>
      <c r="I3239">
        <f t="shared" si="151"/>
        <v>3238</v>
      </c>
      <c r="J3239">
        <f t="shared" si="152"/>
        <v>3238</v>
      </c>
      <c r="K3239">
        <f t="shared" si="150"/>
        <v>1</v>
      </c>
      <c r="L3239" t="b">
        <f>COUNTIF($N$2:N3239, N3239)=1</f>
        <v>1</v>
      </c>
      <c r="M3239" s="37">
        <f>IF( $Q3239, MAX($M$1:M3238)+1, 0)</f>
        <v>0</v>
      </c>
      <c r="N3239" t="str" cm="1">
        <f t="array" ref="N3239">INDEX($A$9:$F$1048576, $J3239, $K3239 )</f>
        <v>71407</v>
      </c>
      <c r="O3239" t="str" cm="1">
        <f t="array" ref="O3239">INDEX($B$9:$F$1048576, $J3239, $K3239 )</f>
        <v>주택금융공사MBS2023-30(1-4)</v>
      </c>
      <c r="P3239" t="str" cm="1">
        <f t="array" ref="P3239">IF( $L3239, TRIM(_xll.IMDP("IR", $G$5&amp;$N3239, $G$6)), "" )</f>
        <v/>
      </c>
      <c r="Q3239" t="b" cm="1">
        <f t="array" ref="Q3239">IF(
    $U$1=1, AND($P3239&lt;&gt;"", $P3239&lt;&gt;"...", $P3239&lt;&gt;"입력오류"),
    IF(
        $U$18=1, AND($P3239&lt;&gt;"", $P3239&lt;&gt;"...", $P3239&lt;&gt;"입력오류", ISNUMBER(FIND(INDEX($T$2:$T$7,$U$1),$P3239))),
        IF(
            $U$17="기타", AND($P3239&lt;&gt;"", $P3239&lt;&gt;"...", $P3239&lt;&gt;"입력오류", NOT(ISNUMBER(FIND($T$21:$T$34,$P3239)))),
            AND($P3239&lt;&gt;"", $P3239&lt;&gt;"...", $P3239&lt;&gt;"입력오류", $T$19=$P3239)
        )
    )
)</f>
        <v>0</v>
      </c>
    </row>
    <row r="3240" spans="1:17">
      <c r="A3240" t="s">
        <v>6816</v>
      </c>
      <c r="B3240" t="s">
        <v>6817</v>
      </c>
      <c r="I3240">
        <f t="shared" si="151"/>
        <v>3239</v>
      </c>
      <c r="J3240">
        <f t="shared" si="152"/>
        <v>3239</v>
      </c>
      <c r="K3240">
        <f t="shared" si="150"/>
        <v>1</v>
      </c>
      <c r="L3240" t="b">
        <f>COUNTIF($N$2:N3240, N3240)=1</f>
        <v>1</v>
      </c>
      <c r="M3240" s="37">
        <f>IF( $Q3240, MAX($M$1:M3239)+1, 0)</f>
        <v>0</v>
      </c>
      <c r="N3240" t="str" cm="1">
        <f t="array" ref="N3240">INDEX($A$9:$F$1048576, $J3240, $K3240 )</f>
        <v>71408</v>
      </c>
      <c r="O3240" t="str" cm="1">
        <f t="array" ref="O3240">INDEX($B$9:$F$1048576, $J3240, $K3240 )</f>
        <v>주택금융공사MBS2023-30(1-5)</v>
      </c>
      <c r="P3240" t="str" cm="1">
        <f t="array" ref="P3240">IF( $L3240, TRIM(_xll.IMDP("IR", $G$5&amp;$N3240, $G$6)), "" )</f>
        <v/>
      </c>
      <c r="Q3240" t="b" cm="1">
        <f t="array" ref="Q3240">IF(
    $U$1=1, AND($P3240&lt;&gt;"", $P3240&lt;&gt;"...", $P3240&lt;&gt;"입력오류"),
    IF(
        $U$18=1, AND($P3240&lt;&gt;"", $P3240&lt;&gt;"...", $P3240&lt;&gt;"입력오류", ISNUMBER(FIND(INDEX($T$2:$T$7,$U$1),$P3240))),
        IF(
            $U$17="기타", AND($P3240&lt;&gt;"", $P3240&lt;&gt;"...", $P3240&lt;&gt;"입력오류", NOT(ISNUMBER(FIND($T$21:$T$34,$P3240)))),
            AND($P3240&lt;&gt;"", $P3240&lt;&gt;"...", $P3240&lt;&gt;"입력오류", $T$19=$P3240)
        )
    )
)</f>
        <v>0</v>
      </c>
    </row>
    <row r="3241" spans="1:17">
      <c r="A3241" t="s">
        <v>6818</v>
      </c>
      <c r="B3241" t="s">
        <v>6819</v>
      </c>
      <c r="I3241">
        <f t="shared" si="151"/>
        <v>3240</v>
      </c>
      <c r="J3241">
        <f t="shared" si="152"/>
        <v>3240</v>
      </c>
      <c r="K3241">
        <f t="shared" si="150"/>
        <v>1</v>
      </c>
      <c r="L3241" t="b">
        <f>COUNTIF($N$2:N3241, N3241)=1</f>
        <v>1</v>
      </c>
      <c r="M3241" s="37">
        <f>IF( $Q3241, MAX($M$1:M3240)+1, 0)</f>
        <v>0</v>
      </c>
      <c r="N3241" t="str" cm="1">
        <f t="array" ref="N3241">INDEX($A$9:$F$1048576, $J3241, $K3241 )</f>
        <v>71409</v>
      </c>
      <c r="O3241" t="str" cm="1">
        <f t="array" ref="O3241">INDEX($B$9:$F$1048576, $J3241, $K3241 )</f>
        <v>주택금융공사MBS2023-30(1-6)</v>
      </c>
      <c r="P3241" t="str" cm="1">
        <f t="array" ref="P3241">IF( $L3241, TRIM(_xll.IMDP("IR", $G$5&amp;$N3241, $G$6)), "" )</f>
        <v/>
      </c>
      <c r="Q3241" t="b" cm="1">
        <f t="array" ref="Q3241">IF(
    $U$1=1, AND($P3241&lt;&gt;"", $P3241&lt;&gt;"...", $P3241&lt;&gt;"입력오류"),
    IF(
        $U$18=1, AND($P3241&lt;&gt;"", $P3241&lt;&gt;"...", $P3241&lt;&gt;"입력오류", ISNUMBER(FIND(INDEX($T$2:$T$7,$U$1),$P3241))),
        IF(
            $U$17="기타", AND($P3241&lt;&gt;"", $P3241&lt;&gt;"...", $P3241&lt;&gt;"입력오류", NOT(ISNUMBER(FIND($T$21:$T$34,$P3241)))),
            AND($P3241&lt;&gt;"", $P3241&lt;&gt;"...", $P3241&lt;&gt;"입력오류", $T$19=$P3241)
        )
    )
)</f>
        <v>0</v>
      </c>
    </row>
    <row r="3242" spans="1:17">
      <c r="A3242" t="s">
        <v>6820</v>
      </c>
      <c r="B3242" t="s">
        <v>6821</v>
      </c>
      <c r="I3242">
        <f t="shared" si="151"/>
        <v>3241</v>
      </c>
      <c r="J3242">
        <f t="shared" si="152"/>
        <v>3241</v>
      </c>
      <c r="K3242">
        <f t="shared" si="150"/>
        <v>1</v>
      </c>
      <c r="L3242" t="b">
        <f>COUNTIF($N$2:N3242, N3242)=1</f>
        <v>1</v>
      </c>
      <c r="M3242" s="37">
        <f>IF( $Q3242, MAX($M$1:M3241)+1, 0)</f>
        <v>0</v>
      </c>
      <c r="N3242" t="str" cm="1">
        <f t="array" ref="N3242">INDEX($A$9:$F$1048576, $J3242, $K3242 )</f>
        <v>71410</v>
      </c>
      <c r="O3242" t="str" cm="1">
        <f t="array" ref="O3242">INDEX($B$9:$F$1048576, $J3242, $K3242 )</f>
        <v>주택금융공사MBS2023-30(1-7)</v>
      </c>
      <c r="P3242" t="str" cm="1">
        <f t="array" ref="P3242">IF( $L3242, TRIM(_xll.IMDP("IR", $G$5&amp;$N3242, $G$6)), "" )</f>
        <v/>
      </c>
      <c r="Q3242" t="b" cm="1">
        <f t="array" ref="Q3242">IF(
    $U$1=1, AND($P3242&lt;&gt;"", $P3242&lt;&gt;"...", $P3242&lt;&gt;"입력오류"),
    IF(
        $U$18=1, AND($P3242&lt;&gt;"", $P3242&lt;&gt;"...", $P3242&lt;&gt;"입력오류", ISNUMBER(FIND(INDEX($T$2:$T$7,$U$1),$P3242))),
        IF(
            $U$17="기타", AND($P3242&lt;&gt;"", $P3242&lt;&gt;"...", $P3242&lt;&gt;"입력오류", NOT(ISNUMBER(FIND($T$21:$T$34,$P3242)))),
            AND($P3242&lt;&gt;"", $P3242&lt;&gt;"...", $P3242&lt;&gt;"입력오류", $T$19=$P3242)
        )
    )
)</f>
        <v>0</v>
      </c>
    </row>
    <row r="3243" spans="1:17">
      <c r="A3243" t="s">
        <v>6822</v>
      </c>
      <c r="B3243" t="s">
        <v>6823</v>
      </c>
      <c r="I3243">
        <f t="shared" si="151"/>
        <v>3242</v>
      </c>
      <c r="J3243">
        <f t="shared" si="152"/>
        <v>3242</v>
      </c>
      <c r="K3243">
        <f t="shared" si="150"/>
        <v>1</v>
      </c>
      <c r="L3243" t="b">
        <f>COUNTIF($N$2:N3243, N3243)=1</f>
        <v>1</v>
      </c>
      <c r="M3243" s="37">
        <f>IF( $Q3243, MAX($M$1:M3242)+1, 0)</f>
        <v>0</v>
      </c>
      <c r="N3243" t="str" cm="1">
        <f t="array" ref="N3243">INDEX($A$9:$F$1048576, $J3243, $K3243 )</f>
        <v>71411</v>
      </c>
      <c r="O3243" t="str" cm="1">
        <f t="array" ref="O3243">INDEX($B$9:$F$1048576, $J3243, $K3243 )</f>
        <v>주택금융공사MBS2023-30(1-8)</v>
      </c>
      <c r="P3243" t="str" cm="1">
        <f t="array" ref="P3243">IF( $L3243, TRIM(_xll.IMDP("IR", $G$5&amp;$N3243, $G$6)), "" )</f>
        <v/>
      </c>
      <c r="Q3243" t="b" cm="1">
        <f t="array" ref="Q3243">IF(
    $U$1=1, AND($P3243&lt;&gt;"", $P3243&lt;&gt;"...", $P3243&lt;&gt;"입력오류"),
    IF(
        $U$18=1, AND($P3243&lt;&gt;"", $P3243&lt;&gt;"...", $P3243&lt;&gt;"입력오류", ISNUMBER(FIND(INDEX($T$2:$T$7,$U$1),$P3243))),
        IF(
            $U$17="기타", AND($P3243&lt;&gt;"", $P3243&lt;&gt;"...", $P3243&lt;&gt;"입력오류", NOT(ISNUMBER(FIND($T$21:$T$34,$P3243)))),
            AND($P3243&lt;&gt;"", $P3243&lt;&gt;"...", $P3243&lt;&gt;"입력오류", $T$19=$P3243)
        )
    )
)</f>
        <v>0</v>
      </c>
    </row>
    <row r="3244" spans="1:17">
      <c r="A3244" t="s">
        <v>6824</v>
      </c>
      <c r="B3244" t="s">
        <v>6825</v>
      </c>
      <c r="I3244">
        <f t="shared" si="151"/>
        <v>3243</v>
      </c>
      <c r="J3244">
        <f t="shared" si="152"/>
        <v>3243</v>
      </c>
      <c r="K3244">
        <f t="shared" si="150"/>
        <v>1</v>
      </c>
      <c r="L3244" t="b">
        <f>COUNTIF($N$2:N3244, N3244)=1</f>
        <v>1</v>
      </c>
      <c r="M3244" s="37">
        <f>IF( $Q3244, MAX($M$1:M3243)+1, 0)</f>
        <v>0</v>
      </c>
      <c r="N3244" t="str" cm="1">
        <f t="array" ref="N3244">INDEX($A$9:$F$1048576, $J3244, $K3244 )</f>
        <v>71412</v>
      </c>
      <c r="O3244" t="str" cm="1">
        <f t="array" ref="O3244">INDEX($B$9:$F$1048576, $J3244, $K3244 )</f>
        <v>주택금융공사MBS2023-30(1-9)</v>
      </c>
      <c r="P3244" t="str" cm="1">
        <f t="array" ref="P3244">IF( $L3244, TRIM(_xll.IMDP("IR", $G$5&amp;$N3244, $G$6)), "" )</f>
        <v/>
      </c>
      <c r="Q3244" t="b" cm="1">
        <f t="array" ref="Q3244">IF(
    $U$1=1, AND($P3244&lt;&gt;"", $P3244&lt;&gt;"...", $P3244&lt;&gt;"입력오류"),
    IF(
        $U$18=1, AND($P3244&lt;&gt;"", $P3244&lt;&gt;"...", $P3244&lt;&gt;"입력오류", ISNUMBER(FIND(INDEX($T$2:$T$7,$U$1),$P3244))),
        IF(
            $U$17="기타", AND($P3244&lt;&gt;"", $P3244&lt;&gt;"...", $P3244&lt;&gt;"입력오류", NOT(ISNUMBER(FIND($T$21:$T$34,$P3244)))),
            AND($P3244&lt;&gt;"", $P3244&lt;&gt;"...", $P3244&lt;&gt;"입력오류", $T$19=$P3244)
        )
    )
)</f>
        <v>0</v>
      </c>
    </row>
    <row r="3245" spans="1:17">
      <c r="A3245" t="s">
        <v>6826</v>
      </c>
      <c r="B3245" t="s">
        <v>6827</v>
      </c>
      <c r="I3245">
        <f t="shared" si="151"/>
        <v>3244</v>
      </c>
      <c r="J3245">
        <f t="shared" si="152"/>
        <v>3244</v>
      </c>
      <c r="K3245">
        <f t="shared" si="150"/>
        <v>1</v>
      </c>
      <c r="L3245" t="b">
        <f>COUNTIF($N$2:N3245, N3245)=1</f>
        <v>1</v>
      </c>
      <c r="M3245" s="37">
        <f>IF( $Q3245, MAX($M$1:M3244)+1, 0)</f>
        <v>0</v>
      </c>
      <c r="N3245" t="str" cm="1">
        <f t="array" ref="N3245">INDEX($A$9:$F$1048576, $J3245, $K3245 )</f>
        <v>71416</v>
      </c>
      <c r="O3245" t="str" cm="1">
        <f t="array" ref="O3245">INDEX($B$9:$F$1048576, $J3245, $K3245 )</f>
        <v>신보2023제19차(유)1-1</v>
      </c>
      <c r="P3245" t="str" cm="1">
        <f t="array" ref="P3245">IF( $L3245, TRIM(_xll.IMDP("IR", $G$5&amp;$N3245, $G$6)), "" )</f>
        <v/>
      </c>
      <c r="Q3245" t="b" cm="1">
        <f t="array" ref="Q3245">IF(
    $U$1=1, AND($P3245&lt;&gt;"", $P3245&lt;&gt;"...", $P3245&lt;&gt;"입력오류"),
    IF(
        $U$18=1, AND($P3245&lt;&gt;"", $P3245&lt;&gt;"...", $P3245&lt;&gt;"입력오류", ISNUMBER(FIND(INDEX($T$2:$T$7,$U$1),$P3245))),
        IF(
            $U$17="기타", AND($P3245&lt;&gt;"", $P3245&lt;&gt;"...", $P3245&lt;&gt;"입력오류", NOT(ISNUMBER(FIND($T$21:$T$34,$P3245)))),
            AND($P3245&lt;&gt;"", $P3245&lt;&gt;"...", $P3245&lt;&gt;"입력오류", $T$19=$P3245)
        )
    )
)</f>
        <v>0</v>
      </c>
    </row>
    <row r="3246" spans="1:17">
      <c r="A3246" t="s">
        <v>6828</v>
      </c>
      <c r="B3246" t="s">
        <v>6829</v>
      </c>
      <c r="I3246">
        <f t="shared" si="151"/>
        <v>3245</v>
      </c>
      <c r="J3246">
        <f t="shared" si="152"/>
        <v>3245</v>
      </c>
      <c r="K3246">
        <f t="shared" si="150"/>
        <v>1</v>
      </c>
      <c r="L3246" t="b">
        <f>COUNTIF($N$2:N3246, N3246)=1</f>
        <v>1</v>
      </c>
      <c r="M3246" s="37">
        <f>IF( $Q3246, MAX($M$1:M3245)+1, 0)</f>
        <v>0</v>
      </c>
      <c r="N3246" t="str" cm="1">
        <f t="array" ref="N3246">INDEX($A$9:$F$1048576, $J3246, $K3246 )</f>
        <v>71417</v>
      </c>
      <c r="O3246" t="str" cm="1">
        <f t="array" ref="O3246">INDEX($B$9:$F$1048576, $J3246, $K3246 )</f>
        <v>신보2023제19차(유)1-2</v>
      </c>
      <c r="P3246" t="str" cm="1">
        <f t="array" ref="P3246">IF( $L3246, TRIM(_xll.IMDP("IR", $G$5&amp;$N3246, $G$6)), "" )</f>
        <v/>
      </c>
      <c r="Q3246" t="b" cm="1">
        <f t="array" ref="Q3246">IF(
    $U$1=1, AND($P3246&lt;&gt;"", $P3246&lt;&gt;"...", $P3246&lt;&gt;"입력오류"),
    IF(
        $U$18=1, AND($P3246&lt;&gt;"", $P3246&lt;&gt;"...", $P3246&lt;&gt;"입력오류", ISNUMBER(FIND(INDEX($T$2:$T$7,$U$1),$P3246))),
        IF(
            $U$17="기타", AND($P3246&lt;&gt;"", $P3246&lt;&gt;"...", $P3246&lt;&gt;"입력오류", NOT(ISNUMBER(FIND($T$21:$T$34,$P3246)))),
            AND($P3246&lt;&gt;"", $P3246&lt;&gt;"...", $P3246&lt;&gt;"입력오류", $T$19=$P3246)
        )
    )
)</f>
        <v>0</v>
      </c>
    </row>
    <row r="3247" spans="1:17">
      <c r="A3247" t="s">
        <v>6830</v>
      </c>
      <c r="B3247" t="s">
        <v>6831</v>
      </c>
      <c r="I3247">
        <f t="shared" si="151"/>
        <v>3246</v>
      </c>
      <c r="J3247">
        <f t="shared" si="152"/>
        <v>3246</v>
      </c>
      <c r="K3247">
        <f t="shared" si="150"/>
        <v>1</v>
      </c>
      <c r="L3247" t="b">
        <f>COUNTIF($N$2:N3247, N3247)=1</f>
        <v>1</v>
      </c>
      <c r="M3247" s="37">
        <f>IF( $Q3247, MAX($M$1:M3246)+1, 0)</f>
        <v>0</v>
      </c>
      <c r="N3247" t="str" cm="1">
        <f t="array" ref="N3247">INDEX($A$9:$F$1048576, $J3247, $K3247 )</f>
        <v>71418</v>
      </c>
      <c r="O3247" t="str" cm="1">
        <f t="array" ref="O3247">INDEX($B$9:$F$1048576, $J3247, $K3247 )</f>
        <v>신보2023제19차(유)1-3</v>
      </c>
      <c r="P3247" t="str" cm="1">
        <f t="array" ref="P3247">IF( $L3247, TRIM(_xll.IMDP("IR", $G$5&amp;$N3247, $G$6)), "" )</f>
        <v/>
      </c>
      <c r="Q3247" t="b" cm="1">
        <f t="array" ref="Q3247">IF(
    $U$1=1, AND($P3247&lt;&gt;"", $P3247&lt;&gt;"...", $P3247&lt;&gt;"입력오류"),
    IF(
        $U$18=1, AND($P3247&lt;&gt;"", $P3247&lt;&gt;"...", $P3247&lt;&gt;"입력오류", ISNUMBER(FIND(INDEX($T$2:$T$7,$U$1),$P3247))),
        IF(
            $U$17="기타", AND($P3247&lt;&gt;"", $P3247&lt;&gt;"...", $P3247&lt;&gt;"입력오류", NOT(ISNUMBER(FIND($T$21:$T$34,$P3247)))),
            AND($P3247&lt;&gt;"", $P3247&lt;&gt;"...", $P3247&lt;&gt;"입력오류", $T$19=$P3247)
        )
    )
)</f>
        <v>0</v>
      </c>
    </row>
    <row r="3248" spans="1:17">
      <c r="A3248" t="s">
        <v>6832</v>
      </c>
      <c r="B3248" t="s">
        <v>6833</v>
      </c>
      <c r="I3248">
        <f t="shared" si="151"/>
        <v>3247</v>
      </c>
      <c r="J3248">
        <f t="shared" si="152"/>
        <v>3247</v>
      </c>
      <c r="K3248">
        <f t="shared" si="150"/>
        <v>1</v>
      </c>
      <c r="L3248" t="b">
        <f>COUNTIF($N$2:N3248, N3248)=1</f>
        <v>1</v>
      </c>
      <c r="M3248" s="37">
        <f>IF( $Q3248, MAX($M$1:M3247)+1, 0)</f>
        <v>0</v>
      </c>
      <c r="N3248" t="str" cm="1">
        <f t="array" ref="N3248">INDEX($A$9:$F$1048576, $J3248, $K3248 )</f>
        <v>71419</v>
      </c>
      <c r="O3248" t="str" cm="1">
        <f t="array" ref="O3248">INDEX($B$9:$F$1048576, $J3248, $K3248 )</f>
        <v>신보2023제20차(유)1-1</v>
      </c>
      <c r="P3248" t="str" cm="1">
        <f t="array" ref="P3248">IF( $L3248, TRIM(_xll.IMDP("IR", $G$5&amp;$N3248, $G$6)), "" )</f>
        <v/>
      </c>
      <c r="Q3248" t="b" cm="1">
        <f t="array" ref="Q3248">IF(
    $U$1=1, AND($P3248&lt;&gt;"", $P3248&lt;&gt;"...", $P3248&lt;&gt;"입력오류"),
    IF(
        $U$18=1, AND($P3248&lt;&gt;"", $P3248&lt;&gt;"...", $P3248&lt;&gt;"입력오류", ISNUMBER(FIND(INDEX($T$2:$T$7,$U$1),$P3248))),
        IF(
            $U$17="기타", AND($P3248&lt;&gt;"", $P3248&lt;&gt;"...", $P3248&lt;&gt;"입력오류", NOT(ISNUMBER(FIND($T$21:$T$34,$P3248)))),
            AND($P3248&lt;&gt;"", $P3248&lt;&gt;"...", $P3248&lt;&gt;"입력오류", $T$19=$P3248)
        )
    )
)</f>
        <v>0</v>
      </c>
    </row>
    <row r="3249" spans="1:17">
      <c r="A3249" t="s">
        <v>6834</v>
      </c>
      <c r="B3249" t="s">
        <v>6835</v>
      </c>
      <c r="I3249">
        <f t="shared" si="151"/>
        <v>3248</v>
      </c>
      <c r="J3249">
        <f t="shared" si="152"/>
        <v>3248</v>
      </c>
      <c r="K3249">
        <f t="shared" si="150"/>
        <v>1</v>
      </c>
      <c r="L3249" t="b">
        <f>COUNTIF($N$2:N3249, N3249)=1</f>
        <v>1</v>
      </c>
      <c r="M3249" s="37">
        <f>IF( $Q3249, MAX($M$1:M3248)+1, 0)</f>
        <v>0</v>
      </c>
      <c r="N3249" t="str" cm="1">
        <f t="array" ref="N3249">INDEX($A$9:$F$1048576, $J3249, $K3249 )</f>
        <v>71420</v>
      </c>
      <c r="O3249" t="str" cm="1">
        <f t="array" ref="O3249">INDEX($B$9:$F$1048576, $J3249, $K3249 )</f>
        <v>신보2023제20차(유)1-2</v>
      </c>
      <c r="P3249" t="str" cm="1">
        <f t="array" ref="P3249">IF( $L3249, TRIM(_xll.IMDP("IR", $G$5&amp;$N3249, $G$6)), "" )</f>
        <v/>
      </c>
      <c r="Q3249" t="b" cm="1">
        <f t="array" ref="Q3249">IF(
    $U$1=1, AND($P3249&lt;&gt;"", $P3249&lt;&gt;"...", $P3249&lt;&gt;"입력오류"),
    IF(
        $U$18=1, AND($P3249&lt;&gt;"", $P3249&lt;&gt;"...", $P3249&lt;&gt;"입력오류", ISNUMBER(FIND(INDEX($T$2:$T$7,$U$1),$P3249))),
        IF(
            $U$17="기타", AND($P3249&lt;&gt;"", $P3249&lt;&gt;"...", $P3249&lt;&gt;"입력오류", NOT(ISNUMBER(FIND($T$21:$T$34,$P3249)))),
            AND($P3249&lt;&gt;"", $P3249&lt;&gt;"...", $P3249&lt;&gt;"입력오류", $T$19=$P3249)
        )
    )
)</f>
        <v>0</v>
      </c>
    </row>
    <row r="3250" spans="1:17">
      <c r="A3250" t="s">
        <v>6836</v>
      </c>
      <c r="B3250" t="s">
        <v>6837</v>
      </c>
      <c r="I3250">
        <f t="shared" si="151"/>
        <v>3249</v>
      </c>
      <c r="J3250">
        <f t="shared" si="152"/>
        <v>3249</v>
      </c>
      <c r="K3250">
        <f t="shared" si="150"/>
        <v>1</v>
      </c>
      <c r="L3250" t="b">
        <f>COUNTIF($N$2:N3250, N3250)=1</f>
        <v>1</v>
      </c>
      <c r="M3250" s="37">
        <f>IF( $Q3250, MAX($M$1:M3249)+1, 0)</f>
        <v>0</v>
      </c>
      <c r="N3250" t="str" cm="1">
        <f t="array" ref="N3250">INDEX($A$9:$F$1048576, $J3250, $K3250 )</f>
        <v>71421</v>
      </c>
      <c r="O3250" t="str" cm="1">
        <f t="array" ref="O3250">INDEX($B$9:$F$1048576, $J3250, $K3250 )</f>
        <v>신보2023제21차(유)1-1</v>
      </c>
      <c r="P3250" t="str" cm="1">
        <f t="array" ref="P3250">IF( $L3250, TRIM(_xll.IMDP("IR", $G$5&amp;$N3250, $G$6)), "" )</f>
        <v/>
      </c>
      <c r="Q3250" t="b" cm="1">
        <f t="array" ref="Q3250">IF(
    $U$1=1, AND($P3250&lt;&gt;"", $P3250&lt;&gt;"...", $P3250&lt;&gt;"입력오류"),
    IF(
        $U$18=1, AND($P3250&lt;&gt;"", $P3250&lt;&gt;"...", $P3250&lt;&gt;"입력오류", ISNUMBER(FIND(INDEX($T$2:$T$7,$U$1),$P3250))),
        IF(
            $U$17="기타", AND($P3250&lt;&gt;"", $P3250&lt;&gt;"...", $P3250&lt;&gt;"입력오류", NOT(ISNUMBER(FIND($T$21:$T$34,$P3250)))),
            AND($P3250&lt;&gt;"", $P3250&lt;&gt;"...", $P3250&lt;&gt;"입력오류", $T$19=$P3250)
        )
    )
)</f>
        <v>0</v>
      </c>
    </row>
    <row r="3251" spans="1:17">
      <c r="A3251" t="s">
        <v>6838</v>
      </c>
      <c r="B3251" t="s">
        <v>6839</v>
      </c>
      <c r="I3251">
        <f t="shared" si="151"/>
        <v>3250</v>
      </c>
      <c r="J3251">
        <f t="shared" si="152"/>
        <v>3250</v>
      </c>
      <c r="K3251">
        <f t="shared" si="150"/>
        <v>1</v>
      </c>
      <c r="L3251" t="b">
        <f>COUNTIF($N$2:N3251, N3251)=1</f>
        <v>1</v>
      </c>
      <c r="M3251" s="37">
        <f>IF( $Q3251, MAX($M$1:M3250)+1, 0)</f>
        <v>0</v>
      </c>
      <c r="N3251" t="str" cm="1">
        <f t="array" ref="N3251">INDEX($A$9:$F$1048576, $J3251, $K3251 )</f>
        <v>71422</v>
      </c>
      <c r="O3251" t="str" cm="1">
        <f t="array" ref="O3251">INDEX($B$9:$F$1048576, $J3251, $K3251 )</f>
        <v>신보2023제21차(유)1-2</v>
      </c>
      <c r="P3251" t="str" cm="1">
        <f t="array" ref="P3251">IF( $L3251, TRIM(_xll.IMDP("IR", $G$5&amp;$N3251, $G$6)), "" )</f>
        <v/>
      </c>
      <c r="Q3251" t="b" cm="1">
        <f t="array" ref="Q3251">IF(
    $U$1=1, AND($P3251&lt;&gt;"", $P3251&lt;&gt;"...", $P3251&lt;&gt;"입력오류"),
    IF(
        $U$18=1, AND($P3251&lt;&gt;"", $P3251&lt;&gt;"...", $P3251&lt;&gt;"입력오류", ISNUMBER(FIND(INDEX($T$2:$T$7,$U$1),$P3251))),
        IF(
            $U$17="기타", AND($P3251&lt;&gt;"", $P3251&lt;&gt;"...", $P3251&lt;&gt;"입력오류", NOT(ISNUMBER(FIND($T$21:$T$34,$P3251)))),
            AND($P3251&lt;&gt;"", $P3251&lt;&gt;"...", $P3251&lt;&gt;"입력오류", $T$19=$P3251)
        )
    )
)</f>
        <v>0</v>
      </c>
    </row>
    <row r="3252" spans="1:17">
      <c r="A3252" t="s">
        <v>6840</v>
      </c>
      <c r="B3252" t="s">
        <v>6841</v>
      </c>
      <c r="I3252">
        <f t="shared" si="151"/>
        <v>3251</v>
      </c>
      <c r="J3252">
        <f t="shared" si="152"/>
        <v>3251</v>
      </c>
      <c r="K3252">
        <f t="shared" si="150"/>
        <v>1</v>
      </c>
      <c r="L3252" t="b">
        <f>COUNTIF($N$2:N3252, N3252)=1</f>
        <v>1</v>
      </c>
      <c r="M3252" s="37">
        <f>IF( $Q3252, MAX($M$1:M3251)+1, 0)</f>
        <v>0</v>
      </c>
      <c r="N3252" t="str" cm="1">
        <f t="array" ref="N3252">INDEX($A$9:$F$1048576, $J3252, $K3252 )</f>
        <v>71423</v>
      </c>
      <c r="O3252" t="str" cm="1">
        <f t="array" ref="O3252">INDEX($B$9:$F$1048576, $J3252, $K3252 )</f>
        <v>에이캐피탈제2차(유)1-1</v>
      </c>
      <c r="P3252" t="str" cm="1">
        <f t="array" ref="P3252">IF( $L3252, TRIM(_xll.IMDP("IR", $G$5&amp;$N3252, $G$6)), "" )</f>
        <v/>
      </c>
      <c r="Q3252" t="b" cm="1">
        <f t="array" ref="Q3252">IF(
    $U$1=1, AND($P3252&lt;&gt;"", $P3252&lt;&gt;"...", $P3252&lt;&gt;"입력오류"),
    IF(
        $U$18=1, AND($P3252&lt;&gt;"", $P3252&lt;&gt;"...", $P3252&lt;&gt;"입력오류", ISNUMBER(FIND(INDEX($T$2:$T$7,$U$1),$P3252))),
        IF(
            $U$17="기타", AND($P3252&lt;&gt;"", $P3252&lt;&gt;"...", $P3252&lt;&gt;"입력오류", NOT(ISNUMBER(FIND($T$21:$T$34,$P3252)))),
            AND($P3252&lt;&gt;"", $P3252&lt;&gt;"...", $P3252&lt;&gt;"입력오류", $T$19=$P3252)
        )
    )
)</f>
        <v>0</v>
      </c>
    </row>
    <row r="3253" spans="1:17">
      <c r="A3253" t="s">
        <v>6842</v>
      </c>
      <c r="B3253" t="s">
        <v>6843</v>
      </c>
      <c r="I3253">
        <f t="shared" si="151"/>
        <v>3252</v>
      </c>
      <c r="J3253">
        <f t="shared" si="152"/>
        <v>3252</v>
      </c>
      <c r="K3253">
        <f t="shared" si="150"/>
        <v>1</v>
      </c>
      <c r="L3253" t="b">
        <f>COUNTIF($N$2:N3253, N3253)=1</f>
        <v>1</v>
      </c>
      <c r="M3253" s="37">
        <f>IF( $Q3253, MAX($M$1:M3252)+1, 0)</f>
        <v>0</v>
      </c>
      <c r="N3253" t="str" cm="1">
        <f t="array" ref="N3253">INDEX($A$9:$F$1048576, $J3253, $K3253 )</f>
        <v>71424</v>
      </c>
      <c r="O3253" t="str" cm="1">
        <f t="array" ref="O3253">INDEX($B$9:$F$1048576, $J3253, $K3253 )</f>
        <v>에이캐피탈제2차(유)1-2</v>
      </c>
      <c r="P3253" t="str" cm="1">
        <f t="array" ref="P3253">IF( $L3253, TRIM(_xll.IMDP("IR", $G$5&amp;$N3253, $G$6)), "" )</f>
        <v/>
      </c>
      <c r="Q3253" t="b" cm="1">
        <f t="array" ref="Q3253">IF(
    $U$1=1, AND($P3253&lt;&gt;"", $P3253&lt;&gt;"...", $P3253&lt;&gt;"입력오류"),
    IF(
        $U$18=1, AND($P3253&lt;&gt;"", $P3253&lt;&gt;"...", $P3253&lt;&gt;"입력오류", ISNUMBER(FIND(INDEX($T$2:$T$7,$U$1),$P3253))),
        IF(
            $U$17="기타", AND($P3253&lt;&gt;"", $P3253&lt;&gt;"...", $P3253&lt;&gt;"입력오류", NOT(ISNUMBER(FIND($T$21:$T$34,$P3253)))),
            AND($P3253&lt;&gt;"", $P3253&lt;&gt;"...", $P3253&lt;&gt;"입력오류", $T$19=$P3253)
        )
    )
)</f>
        <v>0</v>
      </c>
    </row>
    <row r="3254" spans="1:17">
      <c r="A3254" t="s">
        <v>6844</v>
      </c>
      <c r="B3254" t="s">
        <v>6845</v>
      </c>
      <c r="I3254">
        <f t="shared" si="151"/>
        <v>3253</v>
      </c>
      <c r="J3254">
        <f t="shared" si="152"/>
        <v>3253</v>
      </c>
      <c r="K3254">
        <f t="shared" si="150"/>
        <v>1</v>
      </c>
      <c r="L3254" t="b">
        <f>COUNTIF($N$2:N3254, N3254)=1</f>
        <v>1</v>
      </c>
      <c r="M3254" s="37">
        <f>IF( $Q3254, MAX($M$1:M3253)+1, 0)</f>
        <v>0</v>
      </c>
      <c r="N3254" t="str" cm="1">
        <f t="array" ref="N3254">INDEX($A$9:$F$1048576, $J3254, $K3254 )</f>
        <v>71444</v>
      </c>
      <c r="O3254" t="str" cm="1">
        <f t="array" ref="O3254">INDEX($B$9:$F$1048576, $J3254, $K3254 )</f>
        <v>세이프박스제17차</v>
      </c>
      <c r="P3254" t="str" cm="1">
        <f t="array" ref="P3254">IF( $L3254, TRIM(_xll.IMDP("IR", $G$5&amp;$N3254, $G$6)), "" )</f>
        <v/>
      </c>
      <c r="Q3254" t="b" cm="1">
        <f t="array" ref="Q3254">IF(
    $U$1=1, AND($P3254&lt;&gt;"", $P3254&lt;&gt;"...", $P3254&lt;&gt;"입력오류"),
    IF(
        $U$18=1, AND($P3254&lt;&gt;"", $P3254&lt;&gt;"...", $P3254&lt;&gt;"입력오류", ISNUMBER(FIND(INDEX($T$2:$T$7,$U$1),$P3254))),
        IF(
            $U$17="기타", AND($P3254&lt;&gt;"", $P3254&lt;&gt;"...", $P3254&lt;&gt;"입력오류", NOT(ISNUMBER(FIND($T$21:$T$34,$P3254)))),
            AND($P3254&lt;&gt;"", $P3254&lt;&gt;"...", $P3254&lt;&gt;"입력오류", $T$19=$P3254)
        )
    )
)</f>
        <v>0</v>
      </c>
    </row>
    <row r="3255" spans="1:17">
      <c r="A3255" t="s">
        <v>6846</v>
      </c>
      <c r="B3255" t="s">
        <v>6847</v>
      </c>
      <c r="I3255">
        <f t="shared" si="151"/>
        <v>3254</v>
      </c>
      <c r="J3255">
        <f t="shared" si="152"/>
        <v>3254</v>
      </c>
      <c r="K3255">
        <f t="shared" si="150"/>
        <v>1</v>
      </c>
      <c r="L3255" t="b">
        <f>COUNTIF($N$2:N3255, N3255)=1</f>
        <v>1</v>
      </c>
      <c r="M3255" s="37">
        <f>IF( $Q3255, MAX($M$1:M3254)+1, 0)</f>
        <v>0</v>
      </c>
      <c r="N3255" t="str" cm="1">
        <f t="array" ref="N3255">INDEX($A$9:$F$1048576, $J3255, $K3255 )</f>
        <v>71455</v>
      </c>
      <c r="O3255" t="str" cm="1">
        <f t="array" ref="O3255">INDEX($B$9:$F$1048576, $J3255, $K3255 )</f>
        <v>세이프박스제18차</v>
      </c>
      <c r="P3255" t="str" cm="1">
        <f t="array" ref="P3255">IF( $L3255, TRIM(_xll.IMDP("IR", $G$5&amp;$N3255, $G$6)), "" )</f>
        <v/>
      </c>
      <c r="Q3255" t="b" cm="1">
        <f t="array" ref="Q3255">IF(
    $U$1=1, AND($P3255&lt;&gt;"", $P3255&lt;&gt;"...", $P3255&lt;&gt;"입력오류"),
    IF(
        $U$18=1, AND($P3255&lt;&gt;"", $P3255&lt;&gt;"...", $P3255&lt;&gt;"입력오류", ISNUMBER(FIND(INDEX($T$2:$T$7,$U$1),$P3255))),
        IF(
            $U$17="기타", AND($P3255&lt;&gt;"", $P3255&lt;&gt;"...", $P3255&lt;&gt;"입력오류", NOT(ISNUMBER(FIND($T$21:$T$34,$P3255)))),
            AND($P3255&lt;&gt;"", $P3255&lt;&gt;"...", $P3255&lt;&gt;"입력오류", $T$19=$P3255)
        )
    )
)</f>
        <v>0</v>
      </c>
    </row>
    <row r="3256" spans="1:17">
      <c r="A3256" t="s">
        <v>6848</v>
      </c>
      <c r="B3256" t="s">
        <v>6849</v>
      </c>
      <c r="I3256">
        <f t="shared" si="151"/>
        <v>3255</v>
      </c>
      <c r="J3256">
        <f t="shared" si="152"/>
        <v>3255</v>
      </c>
      <c r="K3256">
        <f t="shared" si="150"/>
        <v>1</v>
      </c>
      <c r="L3256" t="b">
        <f>COUNTIF($N$2:N3256, N3256)=1</f>
        <v>1</v>
      </c>
      <c r="M3256" s="37">
        <f>IF( $Q3256, MAX($M$1:M3255)+1, 0)</f>
        <v>0</v>
      </c>
      <c r="N3256" t="str" cm="1">
        <f t="array" ref="N3256">INDEX($A$9:$F$1048576, $J3256, $K3256 )</f>
        <v>71456</v>
      </c>
      <c r="O3256" t="str" cm="1">
        <f t="array" ref="O3256">INDEX($B$9:$F$1048576, $J3256, $K3256 )</f>
        <v>주택금융공사MBS2023-31(1-1)</v>
      </c>
      <c r="P3256" t="str" cm="1">
        <f t="array" ref="P3256">IF( $L3256, TRIM(_xll.IMDP("IR", $G$5&amp;$N3256, $G$6)), "" )</f>
        <v/>
      </c>
      <c r="Q3256" t="b" cm="1">
        <f t="array" ref="Q3256">IF(
    $U$1=1, AND($P3256&lt;&gt;"", $P3256&lt;&gt;"...", $P3256&lt;&gt;"입력오류"),
    IF(
        $U$18=1, AND($P3256&lt;&gt;"", $P3256&lt;&gt;"...", $P3256&lt;&gt;"입력오류", ISNUMBER(FIND(INDEX($T$2:$T$7,$U$1),$P3256))),
        IF(
            $U$17="기타", AND($P3256&lt;&gt;"", $P3256&lt;&gt;"...", $P3256&lt;&gt;"입력오류", NOT(ISNUMBER(FIND($T$21:$T$34,$P3256)))),
            AND($P3256&lt;&gt;"", $P3256&lt;&gt;"...", $P3256&lt;&gt;"입력오류", $T$19=$P3256)
        )
    )
)</f>
        <v>0</v>
      </c>
    </row>
    <row r="3257" spans="1:17">
      <c r="A3257" t="s">
        <v>6850</v>
      </c>
      <c r="B3257" t="s">
        <v>6851</v>
      </c>
      <c r="I3257">
        <f t="shared" si="151"/>
        <v>3256</v>
      </c>
      <c r="J3257">
        <f t="shared" si="152"/>
        <v>3256</v>
      </c>
      <c r="K3257">
        <f t="shared" si="150"/>
        <v>1</v>
      </c>
      <c r="L3257" t="b">
        <f>COUNTIF($N$2:N3257, N3257)=1</f>
        <v>1</v>
      </c>
      <c r="M3257" s="37">
        <f>IF( $Q3257, MAX($M$1:M3256)+1, 0)</f>
        <v>0</v>
      </c>
      <c r="N3257" t="str" cm="1">
        <f t="array" ref="N3257">INDEX($A$9:$F$1048576, $J3257, $K3257 )</f>
        <v>71457</v>
      </c>
      <c r="O3257" t="str" cm="1">
        <f t="array" ref="O3257">INDEX($B$9:$F$1048576, $J3257, $K3257 )</f>
        <v>주택금융공사MBS2023-31(1-2)</v>
      </c>
      <c r="P3257" t="str" cm="1">
        <f t="array" ref="P3257">IF( $L3257, TRIM(_xll.IMDP("IR", $G$5&amp;$N3257, $G$6)), "" )</f>
        <v/>
      </c>
      <c r="Q3257" t="b" cm="1">
        <f t="array" ref="Q3257">IF(
    $U$1=1, AND($P3257&lt;&gt;"", $P3257&lt;&gt;"...", $P3257&lt;&gt;"입력오류"),
    IF(
        $U$18=1, AND($P3257&lt;&gt;"", $P3257&lt;&gt;"...", $P3257&lt;&gt;"입력오류", ISNUMBER(FIND(INDEX($T$2:$T$7,$U$1),$P3257))),
        IF(
            $U$17="기타", AND($P3257&lt;&gt;"", $P3257&lt;&gt;"...", $P3257&lt;&gt;"입력오류", NOT(ISNUMBER(FIND($T$21:$T$34,$P3257)))),
            AND($P3257&lt;&gt;"", $P3257&lt;&gt;"...", $P3257&lt;&gt;"입력오류", $T$19=$P3257)
        )
    )
)</f>
        <v>0</v>
      </c>
    </row>
    <row r="3258" spans="1:17">
      <c r="A3258" t="s">
        <v>6852</v>
      </c>
      <c r="B3258" t="s">
        <v>6853</v>
      </c>
      <c r="I3258">
        <f t="shared" si="151"/>
        <v>3257</v>
      </c>
      <c r="J3258">
        <f t="shared" si="152"/>
        <v>3257</v>
      </c>
      <c r="K3258">
        <f t="shared" si="150"/>
        <v>1</v>
      </c>
      <c r="L3258" t="b">
        <f>COUNTIF($N$2:N3258, N3258)=1</f>
        <v>1</v>
      </c>
      <c r="M3258" s="37">
        <f>IF( $Q3258, MAX($M$1:M3257)+1, 0)</f>
        <v>0</v>
      </c>
      <c r="N3258" t="str" cm="1">
        <f t="array" ref="N3258">INDEX($A$9:$F$1048576, $J3258, $K3258 )</f>
        <v>71458</v>
      </c>
      <c r="O3258" t="str" cm="1">
        <f t="array" ref="O3258">INDEX($B$9:$F$1048576, $J3258, $K3258 )</f>
        <v>주택금융공사MBS2023-31(1-3)</v>
      </c>
      <c r="P3258" t="str" cm="1">
        <f t="array" ref="P3258">IF( $L3258, TRIM(_xll.IMDP("IR", $G$5&amp;$N3258, $G$6)), "" )</f>
        <v/>
      </c>
      <c r="Q3258" t="b" cm="1">
        <f t="array" ref="Q3258">IF(
    $U$1=1, AND($P3258&lt;&gt;"", $P3258&lt;&gt;"...", $P3258&lt;&gt;"입력오류"),
    IF(
        $U$18=1, AND($P3258&lt;&gt;"", $P3258&lt;&gt;"...", $P3258&lt;&gt;"입력오류", ISNUMBER(FIND(INDEX($T$2:$T$7,$U$1),$P3258))),
        IF(
            $U$17="기타", AND($P3258&lt;&gt;"", $P3258&lt;&gt;"...", $P3258&lt;&gt;"입력오류", NOT(ISNUMBER(FIND($T$21:$T$34,$P3258)))),
            AND($P3258&lt;&gt;"", $P3258&lt;&gt;"...", $P3258&lt;&gt;"입력오류", $T$19=$P3258)
        )
    )
)</f>
        <v>0</v>
      </c>
    </row>
    <row r="3259" spans="1:17">
      <c r="A3259" t="s">
        <v>6854</v>
      </c>
      <c r="B3259" t="s">
        <v>6855</v>
      </c>
      <c r="I3259">
        <f t="shared" si="151"/>
        <v>3258</v>
      </c>
      <c r="J3259">
        <f t="shared" si="152"/>
        <v>3258</v>
      </c>
      <c r="K3259">
        <f t="shared" si="150"/>
        <v>1</v>
      </c>
      <c r="L3259" t="b">
        <f>COUNTIF($N$2:N3259, N3259)=1</f>
        <v>1</v>
      </c>
      <c r="M3259" s="37">
        <f>IF( $Q3259, MAX($M$1:M3258)+1, 0)</f>
        <v>0</v>
      </c>
      <c r="N3259" t="str" cm="1">
        <f t="array" ref="N3259">INDEX($A$9:$F$1048576, $J3259, $K3259 )</f>
        <v>71459</v>
      </c>
      <c r="O3259" t="str" cm="1">
        <f t="array" ref="O3259">INDEX($B$9:$F$1048576, $J3259, $K3259 )</f>
        <v>주택금융공사MBS2023-31(1-4)</v>
      </c>
      <c r="P3259" t="str" cm="1">
        <f t="array" ref="P3259">IF( $L3259, TRIM(_xll.IMDP("IR", $G$5&amp;$N3259, $G$6)), "" )</f>
        <v/>
      </c>
      <c r="Q3259" t="b" cm="1">
        <f t="array" ref="Q3259">IF(
    $U$1=1, AND($P3259&lt;&gt;"", $P3259&lt;&gt;"...", $P3259&lt;&gt;"입력오류"),
    IF(
        $U$18=1, AND($P3259&lt;&gt;"", $P3259&lt;&gt;"...", $P3259&lt;&gt;"입력오류", ISNUMBER(FIND(INDEX($T$2:$T$7,$U$1),$P3259))),
        IF(
            $U$17="기타", AND($P3259&lt;&gt;"", $P3259&lt;&gt;"...", $P3259&lt;&gt;"입력오류", NOT(ISNUMBER(FIND($T$21:$T$34,$P3259)))),
            AND($P3259&lt;&gt;"", $P3259&lt;&gt;"...", $P3259&lt;&gt;"입력오류", $T$19=$P3259)
        )
    )
)</f>
        <v>0</v>
      </c>
    </row>
    <row r="3260" spans="1:17">
      <c r="A3260" t="s">
        <v>6856</v>
      </c>
      <c r="B3260" t="s">
        <v>6857</v>
      </c>
      <c r="I3260">
        <f t="shared" si="151"/>
        <v>3259</v>
      </c>
      <c r="J3260">
        <f t="shared" si="152"/>
        <v>3259</v>
      </c>
      <c r="K3260">
        <f t="shared" si="150"/>
        <v>1</v>
      </c>
      <c r="L3260" t="b">
        <f>COUNTIF($N$2:N3260, N3260)=1</f>
        <v>1</v>
      </c>
      <c r="M3260" s="37">
        <f>IF( $Q3260, MAX($M$1:M3259)+1, 0)</f>
        <v>0</v>
      </c>
      <c r="N3260" t="str" cm="1">
        <f t="array" ref="N3260">INDEX($A$9:$F$1048576, $J3260, $K3260 )</f>
        <v>71460</v>
      </c>
      <c r="O3260" t="str" cm="1">
        <f t="array" ref="O3260">INDEX($B$9:$F$1048576, $J3260, $K3260 )</f>
        <v>주택금융공사MBS2023-31(1-5)</v>
      </c>
      <c r="P3260" t="str" cm="1">
        <f t="array" ref="P3260">IF( $L3260, TRIM(_xll.IMDP("IR", $G$5&amp;$N3260, $G$6)), "" )</f>
        <v/>
      </c>
      <c r="Q3260" t="b" cm="1">
        <f t="array" ref="Q3260">IF(
    $U$1=1, AND($P3260&lt;&gt;"", $P3260&lt;&gt;"...", $P3260&lt;&gt;"입력오류"),
    IF(
        $U$18=1, AND($P3260&lt;&gt;"", $P3260&lt;&gt;"...", $P3260&lt;&gt;"입력오류", ISNUMBER(FIND(INDEX($T$2:$T$7,$U$1),$P3260))),
        IF(
            $U$17="기타", AND($P3260&lt;&gt;"", $P3260&lt;&gt;"...", $P3260&lt;&gt;"입력오류", NOT(ISNUMBER(FIND($T$21:$T$34,$P3260)))),
            AND($P3260&lt;&gt;"", $P3260&lt;&gt;"...", $P3260&lt;&gt;"입력오류", $T$19=$P3260)
        )
    )
)</f>
        <v>0</v>
      </c>
    </row>
    <row r="3261" spans="1:17">
      <c r="A3261" t="s">
        <v>6858</v>
      </c>
      <c r="B3261" t="s">
        <v>6859</v>
      </c>
      <c r="I3261">
        <f t="shared" si="151"/>
        <v>3260</v>
      </c>
      <c r="J3261">
        <f t="shared" si="152"/>
        <v>3260</v>
      </c>
      <c r="K3261">
        <f t="shared" si="150"/>
        <v>1</v>
      </c>
      <c r="L3261" t="b">
        <f>COUNTIF($N$2:N3261, N3261)=1</f>
        <v>1</v>
      </c>
      <c r="M3261" s="37">
        <f>IF( $Q3261, MAX($M$1:M3260)+1, 0)</f>
        <v>0</v>
      </c>
      <c r="N3261" t="str" cm="1">
        <f t="array" ref="N3261">INDEX($A$9:$F$1048576, $J3261, $K3261 )</f>
        <v>71461</v>
      </c>
      <c r="O3261" t="str" cm="1">
        <f t="array" ref="O3261">INDEX($B$9:$F$1048576, $J3261, $K3261 )</f>
        <v>주택금융공사MBS2023-31(1-6)</v>
      </c>
      <c r="P3261" t="str" cm="1">
        <f t="array" ref="P3261">IF( $L3261, TRIM(_xll.IMDP("IR", $G$5&amp;$N3261, $G$6)), "" )</f>
        <v/>
      </c>
      <c r="Q3261" t="b" cm="1">
        <f t="array" ref="Q3261">IF(
    $U$1=1, AND($P3261&lt;&gt;"", $P3261&lt;&gt;"...", $P3261&lt;&gt;"입력오류"),
    IF(
        $U$18=1, AND($P3261&lt;&gt;"", $P3261&lt;&gt;"...", $P3261&lt;&gt;"입력오류", ISNUMBER(FIND(INDEX($T$2:$T$7,$U$1),$P3261))),
        IF(
            $U$17="기타", AND($P3261&lt;&gt;"", $P3261&lt;&gt;"...", $P3261&lt;&gt;"입력오류", NOT(ISNUMBER(FIND($T$21:$T$34,$P3261)))),
            AND($P3261&lt;&gt;"", $P3261&lt;&gt;"...", $P3261&lt;&gt;"입력오류", $T$19=$P3261)
        )
    )
)</f>
        <v>0</v>
      </c>
    </row>
    <row r="3262" spans="1:17">
      <c r="A3262" t="s">
        <v>6860</v>
      </c>
      <c r="B3262" t="s">
        <v>6861</v>
      </c>
      <c r="I3262">
        <f t="shared" si="151"/>
        <v>3261</v>
      </c>
      <c r="J3262">
        <f t="shared" si="152"/>
        <v>3261</v>
      </c>
      <c r="K3262">
        <f t="shared" si="150"/>
        <v>1</v>
      </c>
      <c r="L3262" t="b">
        <f>COUNTIF($N$2:N3262, N3262)=1</f>
        <v>1</v>
      </c>
      <c r="M3262" s="37">
        <f>IF( $Q3262, MAX($M$1:M3261)+1, 0)</f>
        <v>0</v>
      </c>
      <c r="N3262" t="str" cm="1">
        <f t="array" ref="N3262">INDEX($A$9:$F$1048576, $J3262, $K3262 )</f>
        <v>71462</v>
      </c>
      <c r="O3262" t="str" cm="1">
        <f t="array" ref="O3262">INDEX($B$9:$F$1048576, $J3262, $K3262 )</f>
        <v>주택금융공사MBS2023-31(1-7)</v>
      </c>
      <c r="P3262" t="str" cm="1">
        <f t="array" ref="P3262">IF( $L3262, TRIM(_xll.IMDP("IR", $G$5&amp;$N3262, $G$6)), "" )</f>
        <v/>
      </c>
      <c r="Q3262" t="b" cm="1">
        <f t="array" ref="Q3262">IF(
    $U$1=1, AND($P3262&lt;&gt;"", $P3262&lt;&gt;"...", $P3262&lt;&gt;"입력오류"),
    IF(
        $U$18=1, AND($P3262&lt;&gt;"", $P3262&lt;&gt;"...", $P3262&lt;&gt;"입력오류", ISNUMBER(FIND(INDEX($T$2:$T$7,$U$1),$P3262))),
        IF(
            $U$17="기타", AND($P3262&lt;&gt;"", $P3262&lt;&gt;"...", $P3262&lt;&gt;"입력오류", NOT(ISNUMBER(FIND($T$21:$T$34,$P3262)))),
            AND($P3262&lt;&gt;"", $P3262&lt;&gt;"...", $P3262&lt;&gt;"입력오류", $T$19=$P3262)
        )
    )
)</f>
        <v>0</v>
      </c>
    </row>
    <row r="3263" spans="1:17">
      <c r="A3263" t="s">
        <v>6862</v>
      </c>
      <c r="B3263" t="s">
        <v>6863</v>
      </c>
      <c r="I3263">
        <f t="shared" si="151"/>
        <v>3262</v>
      </c>
      <c r="J3263">
        <f t="shared" si="152"/>
        <v>3262</v>
      </c>
      <c r="K3263">
        <f t="shared" si="150"/>
        <v>1</v>
      </c>
      <c r="L3263" t="b">
        <f>COUNTIF($N$2:N3263, N3263)=1</f>
        <v>1</v>
      </c>
      <c r="M3263" s="37">
        <f>IF( $Q3263, MAX($M$1:M3262)+1, 0)</f>
        <v>0</v>
      </c>
      <c r="N3263" t="str" cm="1">
        <f t="array" ref="N3263">INDEX($A$9:$F$1048576, $J3263, $K3263 )</f>
        <v>71463</v>
      </c>
      <c r="O3263" t="str" cm="1">
        <f t="array" ref="O3263">INDEX($B$9:$F$1048576, $J3263, $K3263 )</f>
        <v>주택금융공사MBS2023-31(1-8)</v>
      </c>
      <c r="P3263" t="str" cm="1">
        <f t="array" ref="P3263">IF( $L3263, TRIM(_xll.IMDP("IR", $G$5&amp;$N3263, $G$6)), "" )</f>
        <v/>
      </c>
      <c r="Q3263" t="b" cm="1">
        <f t="array" ref="Q3263">IF(
    $U$1=1, AND($P3263&lt;&gt;"", $P3263&lt;&gt;"...", $P3263&lt;&gt;"입력오류"),
    IF(
        $U$18=1, AND($P3263&lt;&gt;"", $P3263&lt;&gt;"...", $P3263&lt;&gt;"입력오류", ISNUMBER(FIND(INDEX($T$2:$T$7,$U$1),$P3263))),
        IF(
            $U$17="기타", AND($P3263&lt;&gt;"", $P3263&lt;&gt;"...", $P3263&lt;&gt;"입력오류", NOT(ISNUMBER(FIND($T$21:$T$34,$P3263)))),
            AND($P3263&lt;&gt;"", $P3263&lt;&gt;"...", $P3263&lt;&gt;"입력오류", $T$19=$P3263)
        )
    )
)</f>
        <v>0</v>
      </c>
    </row>
    <row r="3264" spans="1:17">
      <c r="A3264" t="s">
        <v>6864</v>
      </c>
      <c r="B3264" t="s">
        <v>6865</v>
      </c>
      <c r="I3264">
        <f t="shared" si="151"/>
        <v>3263</v>
      </c>
      <c r="J3264">
        <f t="shared" si="152"/>
        <v>3263</v>
      </c>
      <c r="K3264">
        <f t="shared" si="150"/>
        <v>1</v>
      </c>
      <c r="L3264" t="b">
        <f>COUNTIF($N$2:N3264, N3264)=1</f>
        <v>1</v>
      </c>
      <c r="M3264" s="37">
        <f>IF( $Q3264, MAX($M$1:M3263)+1, 0)</f>
        <v>0</v>
      </c>
      <c r="N3264" t="str" cm="1">
        <f t="array" ref="N3264">INDEX($A$9:$F$1048576, $J3264, $K3264 )</f>
        <v>71464</v>
      </c>
      <c r="O3264" t="str" cm="1">
        <f t="array" ref="O3264">INDEX($B$9:$F$1048576, $J3264, $K3264 )</f>
        <v>주택금융공사MBS2023-31(1-9)</v>
      </c>
      <c r="P3264" t="str" cm="1">
        <f t="array" ref="P3264">IF( $L3264, TRIM(_xll.IMDP("IR", $G$5&amp;$N3264, $G$6)), "" )</f>
        <v/>
      </c>
      <c r="Q3264" t="b" cm="1">
        <f t="array" ref="Q3264">IF(
    $U$1=1, AND($P3264&lt;&gt;"", $P3264&lt;&gt;"...", $P3264&lt;&gt;"입력오류"),
    IF(
        $U$18=1, AND($P3264&lt;&gt;"", $P3264&lt;&gt;"...", $P3264&lt;&gt;"입력오류", ISNUMBER(FIND(INDEX($T$2:$T$7,$U$1),$P3264))),
        IF(
            $U$17="기타", AND($P3264&lt;&gt;"", $P3264&lt;&gt;"...", $P3264&lt;&gt;"입력오류", NOT(ISNUMBER(FIND($T$21:$T$34,$P3264)))),
            AND($P3264&lt;&gt;"", $P3264&lt;&gt;"...", $P3264&lt;&gt;"입력오류", $T$19=$P3264)
        )
    )
)</f>
        <v>0</v>
      </c>
    </row>
    <row r="3265" spans="1:17">
      <c r="A3265" t="s">
        <v>6866</v>
      </c>
      <c r="B3265" t="s">
        <v>6867</v>
      </c>
      <c r="I3265">
        <f t="shared" si="151"/>
        <v>3264</v>
      </c>
      <c r="J3265">
        <f t="shared" si="152"/>
        <v>3264</v>
      </c>
      <c r="K3265">
        <f t="shared" si="150"/>
        <v>1</v>
      </c>
      <c r="L3265" t="b">
        <f>COUNTIF($N$2:N3265, N3265)=1</f>
        <v>1</v>
      </c>
      <c r="M3265" s="37">
        <f>IF( $Q3265, MAX($M$1:M3264)+1, 0)</f>
        <v>0</v>
      </c>
      <c r="N3265" t="str" cm="1">
        <f t="array" ref="N3265">INDEX($A$9:$F$1048576, $J3265, $K3265 )</f>
        <v>71474</v>
      </c>
      <c r="O3265" t="str" cm="1">
        <f t="array" ref="O3265">INDEX($B$9:$F$1048576, $J3265, $K3265 )</f>
        <v>퍼스트파이브지제71차(유)1-1</v>
      </c>
      <c r="P3265" t="str" cm="1">
        <f t="array" ref="P3265">IF( $L3265, TRIM(_xll.IMDP("IR", $G$5&amp;$N3265, $G$6)), "" )</f>
        <v/>
      </c>
      <c r="Q3265" t="b" cm="1">
        <f t="array" ref="Q3265">IF(
    $U$1=1, AND($P3265&lt;&gt;"", $P3265&lt;&gt;"...", $P3265&lt;&gt;"입력오류"),
    IF(
        $U$18=1, AND($P3265&lt;&gt;"", $P3265&lt;&gt;"...", $P3265&lt;&gt;"입력오류", ISNUMBER(FIND(INDEX($T$2:$T$7,$U$1),$P3265))),
        IF(
            $U$17="기타", AND($P3265&lt;&gt;"", $P3265&lt;&gt;"...", $P3265&lt;&gt;"입력오류", NOT(ISNUMBER(FIND($T$21:$T$34,$P3265)))),
            AND($P3265&lt;&gt;"", $P3265&lt;&gt;"...", $P3265&lt;&gt;"입력오류", $T$19=$P3265)
        )
    )
)</f>
        <v>0</v>
      </c>
    </row>
    <row r="3266" spans="1:17">
      <c r="A3266" t="s">
        <v>6868</v>
      </c>
      <c r="B3266" t="s">
        <v>6869</v>
      </c>
      <c r="I3266">
        <f t="shared" si="151"/>
        <v>3265</v>
      </c>
      <c r="J3266">
        <f t="shared" si="152"/>
        <v>3265</v>
      </c>
      <c r="K3266">
        <f t="shared" ref="K3266:K3329" si="153">IF( $I3266&gt;$G$4, NA(), IF($I3266&gt;$G$3, 5, IF($I3266&gt;$G$2, 3, 1 ) ) )</f>
        <v>1</v>
      </c>
      <c r="L3266" t="b">
        <f>COUNTIF($N$2:N3266, N3266)=1</f>
        <v>1</v>
      </c>
      <c r="M3266" s="37">
        <f>IF( $Q3266, MAX($M$1:M3265)+1, 0)</f>
        <v>0</v>
      </c>
      <c r="N3266" t="str" cm="1">
        <f t="array" ref="N3266">INDEX($A$9:$F$1048576, $J3266, $K3266 )</f>
        <v>71475</v>
      </c>
      <c r="O3266" t="str" cm="1">
        <f t="array" ref="O3266">INDEX($B$9:$F$1048576, $J3266, $K3266 )</f>
        <v>퍼스트파이브지제71차(유)1-2</v>
      </c>
      <c r="P3266" t="str" cm="1">
        <f t="array" ref="P3266">IF( $L3266, TRIM(_xll.IMDP("IR", $G$5&amp;$N3266, $G$6)), "" )</f>
        <v/>
      </c>
      <c r="Q3266" t="b" cm="1">
        <f t="array" ref="Q3266">IF(
    $U$1=1, AND($P3266&lt;&gt;"", $P3266&lt;&gt;"...", $P3266&lt;&gt;"입력오류"),
    IF(
        $U$18=1, AND($P3266&lt;&gt;"", $P3266&lt;&gt;"...", $P3266&lt;&gt;"입력오류", ISNUMBER(FIND(INDEX($T$2:$T$7,$U$1),$P3266))),
        IF(
            $U$17="기타", AND($P3266&lt;&gt;"", $P3266&lt;&gt;"...", $P3266&lt;&gt;"입력오류", NOT(ISNUMBER(FIND($T$21:$T$34,$P3266)))),
            AND($P3266&lt;&gt;"", $P3266&lt;&gt;"...", $P3266&lt;&gt;"입력오류", $T$19=$P3266)
        )
    )
)</f>
        <v>0</v>
      </c>
    </row>
    <row r="3267" spans="1:17">
      <c r="A3267" t="s">
        <v>6870</v>
      </c>
      <c r="B3267" t="s">
        <v>6871</v>
      </c>
      <c r="I3267">
        <f t="shared" ref="I3267:I3330" si="154">ROW()-1</f>
        <v>3266</v>
      </c>
      <c r="J3267">
        <f t="shared" ref="J3267:J3330" si="155">IF( $I3267&gt;$G$4, NA(), IF($I3267&gt;$G$3, $I3267-$G$3, IF($I3267&gt;$G$2, $I3267-$G$2, $I3267 ) ) )</f>
        <v>3266</v>
      </c>
      <c r="K3267">
        <f t="shared" si="153"/>
        <v>1</v>
      </c>
      <c r="L3267" t="b">
        <f>COUNTIF($N$2:N3267, N3267)=1</f>
        <v>1</v>
      </c>
      <c r="M3267" s="37">
        <f>IF( $Q3267, MAX($M$1:M3266)+1, 0)</f>
        <v>0</v>
      </c>
      <c r="N3267" t="str" cm="1">
        <f t="array" ref="N3267">INDEX($A$9:$F$1048576, $J3267, $K3267 )</f>
        <v>71476</v>
      </c>
      <c r="O3267" t="str" cm="1">
        <f t="array" ref="O3267">INDEX($B$9:$F$1048576, $J3267, $K3267 )</f>
        <v>퍼스트파이브지제71차(유)1-3</v>
      </c>
      <c r="P3267" t="str" cm="1">
        <f t="array" ref="P3267">IF( $L3267, TRIM(_xll.IMDP("IR", $G$5&amp;$N3267, $G$6)), "" )</f>
        <v/>
      </c>
      <c r="Q3267" t="b" cm="1">
        <f t="array" ref="Q3267">IF(
    $U$1=1, AND($P3267&lt;&gt;"", $P3267&lt;&gt;"...", $P3267&lt;&gt;"입력오류"),
    IF(
        $U$18=1, AND($P3267&lt;&gt;"", $P3267&lt;&gt;"...", $P3267&lt;&gt;"입력오류", ISNUMBER(FIND(INDEX($T$2:$T$7,$U$1),$P3267))),
        IF(
            $U$17="기타", AND($P3267&lt;&gt;"", $P3267&lt;&gt;"...", $P3267&lt;&gt;"입력오류", NOT(ISNUMBER(FIND($T$21:$T$34,$P3267)))),
            AND($P3267&lt;&gt;"", $P3267&lt;&gt;"...", $P3267&lt;&gt;"입력오류", $T$19=$P3267)
        )
    )
)</f>
        <v>0</v>
      </c>
    </row>
    <row r="3268" spans="1:17">
      <c r="A3268" t="s">
        <v>6872</v>
      </c>
      <c r="B3268" t="s">
        <v>6873</v>
      </c>
      <c r="I3268">
        <f t="shared" si="154"/>
        <v>3267</v>
      </c>
      <c r="J3268">
        <f t="shared" si="155"/>
        <v>3267</v>
      </c>
      <c r="K3268">
        <f t="shared" si="153"/>
        <v>1</v>
      </c>
      <c r="L3268" t="b">
        <f>COUNTIF($N$2:N3268, N3268)=1</f>
        <v>1</v>
      </c>
      <c r="M3268" s="37">
        <f>IF( $Q3268, MAX($M$1:M3267)+1, 0)</f>
        <v>0</v>
      </c>
      <c r="N3268" t="str" cm="1">
        <f t="array" ref="N3268">INDEX($A$9:$F$1048576, $J3268, $K3268 )</f>
        <v>71477</v>
      </c>
      <c r="O3268" t="str" cm="1">
        <f t="array" ref="O3268">INDEX($B$9:$F$1048576, $J3268, $K3268 )</f>
        <v>퍼스트파이브지제71차(유)1-4</v>
      </c>
      <c r="P3268" t="str" cm="1">
        <f t="array" ref="P3268">IF( $L3268, TRIM(_xll.IMDP("IR", $G$5&amp;$N3268, $G$6)), "" )</f>
        <v/>
      </c>
      <c r="Q3268" t="b" cm="1">
        <f t="array" ref="Q3268">IF(
    $U$1=1, AND($P3268&lt;&gt;"", $P3268&lt;&gt;"...", $P3268&lt;&gt;"입력오류"),
    IF(
        $U$18=1, AND($P3268&lt;&gt;"", $P3268&lt;&gt;"...", $P3268&lt;&gt;"입력오류", ISNUMBER(FIND(INDEX($T$2:$T$7,$U$1),$P3268))),
        IF(
            $U$17="기타", AND($P3268&lt;&gt;"", $P3268&lt;&gt;"...", $P3268&lt;&gt;"입력오류", NOT(ISNUMBER(FIND($T$21:$T$34,$P3268)))),
            AND($P3268&lt;&gt;"", $P3268&lt;&gt;"...", $P3268&lt;&gt;"입력오류", $T$19=$P3268)
        )
    )
)</f>
        <v>0</v>
      </c>
    </row>
    <row r="3269" spans="1:17">
      <c r="A3269" t="s">
        <v>6874</v>
      </c>
      <c r="B3269" t="s">
        <v>6875</v>
      </c>
      <c r="I3269">
        <f t="shared" si="154"/>
        <v>3268</v>
      </c>
      <c r="J3269">
        <f t="shared" si="155"/>
        <v>3268</v>
      </c>
      <c r="K3269">
        <f t="shared" si="153"/>
        <v>1</v>
      </c>
      <c r="L3269" t="b">
        <f>COUNTIF($N$2:N3269, N3269)=1</f>
        <v>1</v>
      </c>
      <c r="M3269" s="37">
        <f>IF( $Q3269, MAX($M$1:M3268)+1, 0)</f>
        <v>0</v>
      </c>
      <c r="N3269" t="str" cm="1">
        <f t="array" ref="N3269">INDEX($A$9:$F$1048576, $J3269, $K3269 )</f>
        <v>71478</v>
      </c>
      <c r="O3269" t="str" cm="1">
        <f t="array" ref="O3269">INDEX($B$9:$F$1048576, $J3269, $K3269 )</f>
        <v>퍼스트파이브지제71차(유)1-5</v>
      </c>
      <c r="P3269" t="str" cm="1">
        <f t="array" ref="P3269">IF( $L3269, TRIM(_xll.IMDP("IR", $G$5&amp;$N3269, $G$6)), "" )</f>
        <v/>
      </c>
      <c r="Q3269" t="b" cm="1">
        <f t="array" ref="Q3269">IF(
    $U$1=1, AND($P3269&lt;&gt;"", $P3269&lt;&gt;"...", $P3269&lt;&gt;"입력오류"),
    IF(
        $U$18=1, AND($P3269&lt;&gt;"", $P3269&lt;&gt;"...", $P3269&lt;&gt;"입력오류", ISNUMBER(FIND(INDEX($T$2:$T$7,$U$1),$P3269))),
        IF(
            $U$17="기타", AND($P3269&lt;&gt;"", $P3269&lt;&gt;"...", $P3269&lt;&gt;"입력오류", NOT(ISNUMBER(FIND($T$21:$T$34,$P3269)))),
            AND($P3269&lt;&gt;"", $P3269&lt;&gt;"...", $P3269&lt;&gt;"입력오류", $T$19=$P3269)
        )
    )
)</f>
        <v>0</v>
      </c>
    </row>
    <row r="3270" spans="1:17">
      <c r="A3270" t="s">
        <v>6876</v>
      </c>
      <c r="B3270" t="s">
        <v>6877</v>
      </c>
      <c r="I3270">
        <f t="shared" si="154"/>
        <v>3269</v>
      </c>
      <c r="J3270">
        <f t="shared" si="155"/>
        <v>3269</v>
      </c>
      <c r="K3270">
        <f t="shared" si="153"/>
        <v>1</v>
      </c>
      <c r="L3270" t="b">
        <f>COUNTIF($N$2:N3270, N3270)=1</f>
        <v>1</v>
      </c>
      <c r="M3270" s="37">
        <f>IF( $Q3270, MAX($M$1:M3269)+1, 0)</f>
        <v>0</v>
      </c>
      <c r="N3270" t="str" cm="1">
        <f t="array" ref="N3270">INDEX($A$9:$F$1048576, $J3270, $K3270 )</f>
        <v>71479</v>
      </c>
      <c r="O3270" t="str" cm="1">
        <f t="array" ref="O3270">INDEX($B$9:$F$1048576, $J3270, $K3270 )</f>
        <v>퍼스트파이브지제71차(유)1-6</v>
      </c>
      <c r="P3270" t="str" cm="1">
        <f t="array" ref="P3270">IF( $L3270, TRIM(_xll.IMDP("IR", $G$5&amp;$N3270, $G$6)), "" )</f>
        <v/>
      </c>
      <c r="Q3270" t="b" cm="1">
        <f t="array" ref="Q3270">IF(
    $U$1=1, AND($P3270&lt;&gt;"", $P3270&lt;&gt;"...", $P3270&lt;&gt;"입력오류"),
    IF(
        $U$18=1, AND($P3270&lt;&gt;"", $P3270&lt;&gt;"...", $P3270&lt;&gt;"입력오류", ISNUMBER(FIND(INDEX($T$2:$T$7,$U$1),$P3270))),
        IF(
            $U$17="기타", AND($P3270&lt;&gt;"", $P3270&lt;&gt;"...", $P3270&lt;&gt;"입력오류", NOT(ISNUMBER(FIND($T$21:$T$34,$P3270)))),
            AND($P3270&lt;&gt;"", $P3270&lt;&gt;"...", $P3270&lt;&gt;"입력오류", $T$19=$P3270)
        )
    )
)</f>
        <v>0</v>
      </c>
    </row>
    <row r="3271" spans="1:17">
      <c r="A3271" t="s">
        <v>6878</v>
      </c>
      <c r="B3271" t="s">
        <v>6879</v>
      </c>
      <c r="I3271">
        <f t="shared" si="154"/>
        <v>3270</v>
      </c>
      <c r="J3271">
        <f t="shared" si="155"/>
        <v>3270</v>
      </c>
      <c r="K3271">
        <f t="shared" si="153"/>
        <v>1</v>
      </c>
      <c r="L3271" t="b">
        <f>COUNTIF($N$2:N3271, N3271)=1</f>
        <v>1</v>
      </c>
      <c r="M3271" s="37">
        <f>IF( $Q3271, MAX($M$1:M3270)+1, 0)</f>
        <v>0</v>
      </c>
      <c r="N3271" t="str" cm="1">
        <f t="array" ref="N3271">INDEX($A$9:$F$1048576, $J3271, $K3271 )</f>
        <v>71480</v>
      </c>
      <c r="O3271" t="str" cm="1">
        <f t="array" ref="O3271">INDEX($B$9:$F$1048576, $J3271, $K3271 )</f>
        <v>퍼스트파이브지제71차(유)1-7</v>
      </c>
      <c r="P3271" t="str" cm="1">
        <f t="array" ref="P3271">IF( $L3271, TRIM(_xll.IMDP("IR", $G$5&amp;$N3271, $G$6)), "" )</f>
        <v/>
      </c>
      <c r="Q3271" t="b" cm="1">
        <f t="array" ref="Q3271">IF(
    $U$1=1, AND($P3271&lt;&gt;"", $P3271&lt;&gt;"...", $P3271&lt;&gt;"입력오류"),
    IF(
        $U$18=1, AND($P3271&lt;&gt;"", $P3271&lt;&gt;"...", $P3271&lt;&gt;"입력오류", ISNUMBER(FIND(INDEX($T$2:$T$7,$U$1),$P3271))),
        IF(
            $U$17="기타", AND($P3271&lt;&gt;"", $P3271&lt;&gt;"...", $P3271&lt;&gt;"입력오류", NOT(ISNUMBER(FIND($T$21:$T$34,$P3271)))),
            AND($P3271&lt;&gt;"", $P3271&lt;&gt;"...", $P3271&lt;&gt;"입력오류", $T$19=$P3271)
        )
    )
)</f>
        <v>0</v>
      </c>
    </row>
    <row r="3272" spans="1:17">
      <c r="A3272" t="s">
        <v>6880</v>
      </c>
      <c r="B3272" t="s">
        <v>6881</v>
      </c>
      <c r="I3272">
        <f t="shared" si="154"/>
        <v>3271</v>
      </c>
      <c r="J3272">
        <f t="shared" si="155"/>
        <v>3271</v>
      </c>
      <c r="K3272">
        <f t="shared" si="153"/>
        <v>1</v>
      </c>
      <c r="L3272" t="b">
        <f>COUNTIF($N$2:N3272, N3272)=1</f>
        <v>1</v>
      </c>
      <c r="M3272" s="37">
        <f>IF( $Q3272, MAX($M$1:M3271)+1, 0)</f>
        <v>0</v>
      </c>
      <c r="N3272" t="str" cm="1">
        <f t="array" ref="N3272">INDEX($A$9:$F$1048576, $J3272, $K3272 )</f>
        <v>71481</v>
      </c>
      <c r="O3272" t="str" cm="1">
        <f t="array" ref="O3272">INDEX($B$9:$F$1048576, $J3272, $K3272 )</f>
        <v>퍼스트파이브지제71차(유)1-8</v>
      </c>
      <c r="P3272" t="str" cm="1">
        <f t="array" ref="P3272">IF( $L3272, TRIM(_xll.IMDP("IR", $G$5&amp;$N3272, $G$6)), "" )</f>
        <v/>
      </c>
      <c r="Q3272" t="b" cm="1">
        <f t="array" ref="Q3272">IF(
    $U$1=1, AND($P3272&lt;&gt;"", $P3272&lt;&gt;"...", $P3272&lt;&gt;"입력오류"),
    IF(
        $U$18=1, AND($P3272&lt;&gt;"", $P3272&lt;&gt;"...", $P3272&lt;&gt;"입력오류", ISNUMBER(FIND(INDEX($T$2:$T$7,$U$1),$P3272))),
        IF(
            $U$17="기타", AND($P3272&lt;&gt;"", $P3272&lt;&gt;"...", $P3272&lt;&gt;"입력오류", NOT(ISNUMBER(FIND($T$21:$T$34,$P3272)))),
            AND($P3272&lt;&gt;"", $P3272&lt;&gt;"...", $P3272&lt;&gt;"입력오류", $T$19=$P3272)
        )
    )
)</f>
        <v>0</v>
      </c>
    </row>
    <row r="3273" spans="1:17">
      <c r="A3273" t="s">
        <v>6882</v>
      </c>
      <c r="B3273" t="s">
        <v>6883</v>
      </c>
      <c r="I3273">
        <f t="shared" si="154"/>
        <v>3272</v>
      </c>
      <c r="J3273">
        <f t="shared" si="155"/>
        <v>3272</v>
      </c>
      <c r="K3273">
        <f t="shared" si="153"/>
        <v>1</v>
      </c>
      <c r="L3273" t="b">
        <f>COUNTIF($N$2:N3273, N3273)=1</f>
        <v>1</v>
      </c>
      <c r="M3273" s="37">
        <f>IF( $Q3273, MAX($M$1:M3272)+1, 0)</f>
        <v>0</v>
      </c>
      <c r="N3273" t="str" cm="1">
        <f t="array" ref="N3273">INDEX($A$9:$F$1048576, $J3273, $K3273 )</f>
        <v>71482</v>
      </c>
      <c r="O3273" t="str" cm="1">
        <f t="array" ref="O3273">INDEX($B$9:$F$1048576, $J3273, $K3273 )</f>
        <v>퍼스트파이브지제71차(유)1-9</v>
      </c>
      <c r="P3273" t="str" cm="1">
        <f t="array" ref="P3273">IF( $L3273, TRIM(_xll.IMDP("IR", $G$5&amp;$N3273, $G$6)), "" )</f>
        <v/>
      </c>
      <c r="Q3273" t="b" cm="1">
        <f t="array" ref="Q3273">IF(
    $U$1=1, AND($P3273&lt;&gt;"", $P3273&lt;&gt;"...", $P3273&lt;&gt;"입력오류"),
    IF(
        $U$18=1, AND($P3273&lt;&gt;"", $P3273&lt;&gt;"...", $P3273&lt;&gt;"입력오류", ISNUMBER(FIND(INDEX($T$2:$T$7,$U$1),$P3273))),
        IF(
            $U$17="기타", AND($P3273&lt;&gt;"", $P3273&lt;&gt;"...", $P3273&lt;&gt;"입력오류", NOT(ISNUMBER(FIND($T$21:$T$34,$P3273)))),
            AND($P3273&lt;&gt;"", $P3273&lt;&gt;"...", $P3273&lt;&gt;"입력오류", $T$19=$P3273)
        )
    )
)</f>
        <v>0</v>
      </c>
    </row>
    <row r="3274" spans="1:17">
      <c r="A3274" t="s">
        <v>6884</v>
      </c>
      <c r="B3274" t="s">
        <v>6885</v>
      </c>
      <c r="I3274">
        <f t="shared" si="154"/>
        <v>3273</v>
      </c>
      <c r="J3274">
        <f t="shared" si="155"/>
        <v>3273</v>
      </c>
      <c r="K3274">
        <f t="shared" si="153"/>
        <v>1</v>
      </c>
      <c r="L3274" t="b">
        <f>COUNTIF($N$2:N3274, N3274)=1</f>
        <v>1</v>
      </c>
      <c r="M3274" s="37">
        <f>IF( $Q3274, MAX($M$1:M3273)+1, 0)</f>
        <v>0</v>
      </c>
      <c r="N3274" t="str" cm="1">
        <f t="array" ref="N3274">INDEX($A$9:$F$1048576, $J3274, $K3274 )</f>
        <v>71483</v>
      </c>
      <c r="O3274" t="str" cm="1">
        <f t="array" ref="O3274">INDEX($B$9:$F$1048576, $J3274, $K3274 )</f>
        <v>퍼스트파이브지제71차(유)1-10</v>
      </c>
      <c r="P3274" t="str" cm="1">
        <f t="array" ref="P3274">IF( $L3274, TRIM(_xll.IMDP("IR", $G$5&amp;$N3274, $G$6)), "" )</f>
        <v/>
      </c>
      <c r="Q3274" t="b" cm="1">
        <f t="array" ref="Q3274">IF(
    $U$1=1, AND($P3274&lt;&gt;"", $P3274&lt;&gt;"...", $P3274&lt;&gt;"입력오류"),
    IF(
        $U$18=1, AND($P3274&lt;&gt;"", $P3274&lt;&gt;"...", $P3274&lt;&gt;"입력오류", ISNUMBER(FIND(INDEX($T$2:$T$7,$U$1),$P3274))),
        IF(
            $U$17="기타", AND($P3274&lt;&gt;"", $P3274&lt;&gt;"...", $P3274&lt;&gt;"입력오류", NOT(ISNUMBER(FIND($T$21:$T$34,$P3274)))),
            AND($P3274&lt;&gt;"", $P3274&lt;&gt;"...", $P3274&lt;&gt;"입력오류", $T$19=$P3274)
        )
    )
)</f>
        <v>0</v>
      </c>
    </row>
    <row r="3275" spans="1:17">
      <c r="A3275" t="s">
        <v>6886</v>
      </c>
      <c r="B3275" t="s">
        <v>6887</v>
      </c>
      <c r="I3275">
        <f t="shared" si="154"/>
        <v>3274</v>
      </c>
      <c r="J3275">
        <f t="shared" si="155"/>
        <v>3274</v>
      </c>
      <c r="K3275">
        <f t="shared" si="153"/>
        <v>1</v>
      </c>
      <c r="L3275" t="b">
        <f>COUNTIF($N$2:N3275, N3275)=1</f>
        <v>1</v>
      </c>
      <c r="M3275" s="37">
        <f>IF( $Q3275, MAX($M$1:M3274)+1, 0)</f>
        <v>0</v>
      </c>
      <c r="N3275" t="str" cm="1">
        <f t="array" ref="N3275">INDEX($A$9:$F$1048576, $J3275, $K3275 )</f>
        <v>71484</v>
      </c>
      <c r="O3275" t="str" cm="1">
        <f t="array" ref="O3275">INDEX($B$9:$F$1048576, $J3275, $K3275 )</f>
        <v>퍼스트파이브지제71차(유)1-11</v>
      </c>
      <c r="P3275" t="str" cm="1">
        <f t="array" ref="P3275">IF( $L3275, TRIM(_xll.IMDP("IR", $G$5&amp;$N3275, $G$6)), "" )</f>
        <v/>
      </c>
      <c r="Q3275" t="b" cm="1">
        <f t="array" ref="Q3275">IF(
    $U$1=1, AND($P3275&lt;&gt;"", $P3275&lt;&gt;"...", $P3275&lt;&gt;"입력오류"),
    IF(
        $U$18=1, AND($P3275&lt;&gt;"", $P3275&lt;&gt;"...", $P3275&lt;&gt;"입력오류", ISNUMBER(FIND(INDEX($T$2:$T$7,$U$1),$P3275))),
        IF(
            $U$17="기타", AND($P3275&lt;&gt;"", $P3275&lt;&gt;"...", $P3275&lt;&gt;"입력오류", NOT(ISNUMBER(FIND($T$21:$T$34,$P3275)))),
            AND($P3275&lt;&gt;"", $P3275&lt;&gt;"...", $P3275&lt;&gt;"입력오류", $T$19=$P3275)
        )
    )
)</f>
        <v>0</v>
      </c>
    </row>
    <row r="3276" spans="1:17">
      <c r="A3276" t="s">
        <v>6888</v>
      </c>
      <c r="B3276" t="s">
        <v>6889</v>
      </c>
      <c r="I3276">
        <f t="shared" si="154"/>
        <v>3275</v>
      </c>
      <c r="J3276">
        <f t="shared" si="155"/>
        <v>3275</v>
      </c>
      <c r="K3276">
        <f t="shared" si="153"/>
        <v>1</v>
      </c>
      <c r="L3276" t="b">
        <f>COUNTIF($N$2:N3276, N3276)=1</f>
        <v>1</v>
      </c>
      <c r="M3276" s="37">
        <f>IF( $Q3276, MAX($M$1:M3275)+1, 0)</f>
        <v>0</v>
      </c>
      <c r="N3276" t="str" cm="1">
        <f t="array" ref="N3276">INDEX($A$9:$F$1048576, $J3276, $K3276 )</f>
        <v>71485</v>
      </c>
      <c r="O3276" t="str" cm="1">
        <f t="array" ref="O3276">INDEX($B$9:$F$1048576, $J3276, $K3276 )</f>
        <v>퍼스트파이브지제71차(유)1-12</v>
      </c>
      <c r="P3276" t="str" cm="1">
        <f t="array" ref="P3276">IF( $L3276, TRIM(_xll.IMDP("IR", $G$5&amp;$N3276, $G$6)), "" )</f>
        <v/>
      </c>
      <c r="Q3276" t="b" cm="1">
        <f t="array" ref="Q3276">IF(
    $U$1=1, AND($P3276&lt;&gt;"", $P3276&lt;&gt;"...", $P3276&lt;&gt;"입력오류"),
    IF(
        $U$18=1, AND($P3276&lt;&gt;"", $P3276&lt;&gt;"...", $P3276&lt;&gt;"입력오류", ISNUMBER(FIND(INDEX($T$2:$T$7,$U$1),$P3276))),
        IF(
            $U$17="기타", AND($P3276&lt;&gt;"", $P3276&lt;&gt;"...", $P3276&lt;&gt;"입력오류", NOT(ISNUMBER(FIND($T$21:$T$34,$P3276)))),
            AND($P3276&lt;&gt;"", $P3276&lt;&gt;"...", $P3276&lt;&gt;"입력오류", $T$19=$P3276)
        )
    )
)</f>
        <v>0</v>
      </c>
    </row>
    <row r="3277" spans="1:17">
      <c r="A3277" t="s">
        <v>6890</v>
      </c>
      <c r="B3277" t="s">
        <v>6891</v>
      </c>
      <c r="I3277">
        <f t="shared" si="154"/>
        <v>3276</v>
      </c>
      <c r="J3277">
        <f t="shared" si="155"/>
        <v>3276</v>
      </c>
      <c r="K3277">
        <f t="shared" si="153"/>
        <v>1</v>
      </c>
      <c r="L3277" t="b">
        <f>COUNTIF($N$2:N3277, N3277)=1</f>
        <v>1</v>
      </c>
      <c r="M3277" s="37">
        <f>IF( $Q3277, MAX($M$1:M3276)+1, 0)</f>
        <v>0</v>
      </c>
      <c r="N3277" t="str" cm="1">
        <f t="array" ref="N3277">INDEX($A$9:$F$1048576, $J3277, $K3277 )</f>
        <v>71486</v>
      </c>
      <c r="O3277" t="str" cm="1">
        <f t="array" ref="O3277">INDEX($B$9:$F$1048576, $J3277, $K3277 )</f>
        <v>퍼스트파이브지제71차(유)1-13</v>
      </c>
      <c r="P3277" t="str" cm="1">
        <f t="array" ref="P3277">IF( $L3277, TRIM(_xll.IMDP("IR", $G$5&amp;$N3277, $G$6)), "" )</f>
        <v/>
      </c>
      <c r="Q3277" t="b" cm="1">
        <f t="array" ref="Q3277">IF(
    $U$1=1, AND($P3277&lt;&gt;"", $P3277&lt;&gt;"...", $P3277&lt;&gt;"입력오류"),
    IF(
        $U$18=1, AND($P3277&lt;&gt;"", $P3277&lt;&gt;"...", $P3277&lt;&gt;"입력오류", ISNUMBER(FIND(INDEX($T$2:$T$7,$U$1),$P3277))),
        IF(
            $U$17="기타", AND($P3277&lt;&gt;"", $P3277&lt;&gt;"...", $P3277&lt;&gt;"입력오류", NOT(ISNUMBER(FIND($T$21:$T$34,$P3277)))),
            AND($P3277&lt;&gt;"", $P3277&lt;&gt;"...", $P3277&lt;&gt;"입력오류", $T$19=$P3277)
        )
    )
)</f>
        <v>0</v>
      </c>
    </row>
    <row r="3278" spans="1:17">
      <c r="A3278" t="s">
        <v>6892</v>
      </c>
      <c r="B3278" t="s">
        <v>6893</v>
      </c>
      <c r="I3278">
        <f t="shared" si="154"/>
        <v>3277</v>
      </c>
      <c r="J3278">
        <f t="shared" si="155"/>
        <v>3277</v>
      </c>
      <c r="K3278">
        <f t="shared" si="153"/>
        <v>1</v>
      </c>
      <c r="L3278" t="b">
        <f>COUNTIF($N$2:N3278, N3278)=1</f>
        <v>1</v>
      </c>
      <c r="M3278" s="37">
        <f>IF( $Q3278, MAX($M$1:M3277)+1, 0)</f>
        <v>0</v>
      </c>
      <c r="N3278" t="str" cm="1">
        <f t="array" ref="N3278">INDEX($A$9:$F$1048576, $J3278, $K3278 )</f>
        <v>71487</v>
      </c>
      <c r="O3278" t="str" cm="1">
        <f t="array" ref="O3278">INDEX($B$9:$F$1048576, $J3278, $K3278 )</f>
        <v>퍼스트파이브지제71차(유)1-14</v>
      </c>
      <c r="P3278" t="str" cm="1">
        <f t="array" ref="P3278">IF( $L3278, TRIM(_xll.IMDP("IR", $G$5&amp;$N3278, $G$6)), "" )</f>
        <v/>
      </c>
      <c r="Q3278" t="b" cm="1">
        <f t="array" ref="Q3278">IF(
    $U$1=1, AND($P3278&lt;&gt;"", $P3278&lt;&gt;"...", $P3278&lt;&gt;"입력오류"),
    IF(
        $U$18=1, AND($P3278&lt;&gt;"", $P3278&lt;&gt;"...", $P3278&lt;&gt;"입력오류", ISNUMBER(FIND(INDEX($T$2:$T$7,$U$1),$P3278))),
        IF(
            $U$17="기타", AND($P3278&lt;&gt;"", $P3278&lt;&gt;"...", $P3278&lt;&gt;"입력오류", NOT(ISNUMBER(FIND($T$21:$T$34,$P3278)))),
            AND($P3278&lt;&gt;"", $P3278&lt;&gt;"...", $P3278&lt;&gt;"입력오류", $T$19=$P3278)
        )
    )
)</f>
        <v>0</v>
      </c>
    </row>
    <row r="3279" spans="1:17">
      <c r="A3279" t="s">
        <v>6894</v>
      </c>
      <c r="B3279" t="s">
        <v>6895</v>
      </c>
      <c r="I3279">
        <f t="shared" si="154"/>
        <v>3278</v>
      </c>
      <c r="J3279">
        <f t="shared" si="155"/>
        <v>3278</v>
      </c>
      <c r="K3279">
        <f t="shared" si="153"/>
        <v>1</v>
      </c>
      <c r="L3279" t="b">
        <f>COUNTIF($N$2:N3279, N3279)=1</f>
        <v>1</v>
      </c>
      <c r="M3279" s="37">
        <f>IF( $Q3279, MAX($M$1:M3278)+1, 0)</f>
        <v>0</v>
      </c>
      <c r="N3279" t="str" cm="1">
        <f t="array" ref="N3279">INDEX($A$9:$F$1048576, $J3279, $K3279 )</f>
        <v>71488</v>
      </c>
      <c r="O3279" t="str" cm="1">
        <f t="array" ref="O3279">INDEX($B$9:$F$1048576, $J3279, $K3279 )</f>
        <v>퍼스트파이브지제71차(유)1-15</v>
      </c>
      <c r="P3279" t="str" cm="1">
        <f t="array" ref="P3279">IF( $L3279, TRIM(_xll.IMDP("IR", $G$5&amp;$N3279, $G$6)), "" )</f>
        <v/>
      </c>
      <c r="Q3279" t="b" cm="1">
        <f t="array" ref="Q3279">IF(
    $U$1=1, AND($P3279&lt;&gt;"", $P3279&lt;&gt;"...", $P3279&lt;&gt;"입력오류"),
    IF(
        $U$18=1, AND($P3279&lt;&gt;"", $P3279&lt;&gt;"...", $P3279&lt;&gt;"입력오류", ISNUMBER(FIND(INDEX($T$2:$T$7,$U$1),$P3279))),
        IF(
            $U$17="기타", AND($P3279&lt;&gt;"", $P3279&lt;&gt;"...", $P3279&lt;&gt;"입력오류", NOT(ISNUMBER(FIND($T$21:$T$34,$P3279)))),
            AND($P3279&lt;&gt;"", $P3279&lt;&gt;"...", $P3279&lt;&gt;"입력오류", $T$19=$P3279)
        )
    )
)</f>
        <v>0</v>
      </c>
    </row>
    <row r="3280" spans="1:17">
      <c r="A3280" t="s">
        <v>6896</v>
      </c>
      <c r="B3280" t="s">
        <v>6897</v>
      </c>
      <c r="I3280">
        <f t="shared" si="154"/>
        <v>3279</v>
      </c>
      <c r="J3280">
        <f t="shared" si="155"/>
        <v>3279</v>
      </c>
      <c r="K3280">
        <f t="shared" si="153"/>
        <v>1</v>
      </c>
      <c r="L3280" t="b">
        <f>COUNTIF($N$2:N3280, N3280)=1</f>
        <v>1</v>
      </c>
      <c r="M3280" s="37">
        <f>IF( $Q3280, MAX($M$1:M3279)+1, 0)</f>
        <v>0</v>
      </c>
      <c r="N3280" t="str" cm="1">
        <f t="array" ref="N3280">INDEX($A$9:$F$1048576, $J3280, $K3280 )</f>
        <v>71489</v>
      </c>
      <c r="O3280" t="str" cm="1">
        <f t="array" ref="O3280">INDEX($B$9:$F$1048576, $J3280, $K3280 )</f>
        <v>퍼스트파이브지제71차(유)1-16</v>
      </c>
      <c r="P3280" t="str" cm="1">
        <f t="array" ref="P3280">IF( $L3280, TRIM(_xll.IMDP("IR", $G$5&amp;$N3280, $G$6)), "" )</f>
        <v/>
      </c>
      <c r="Q3280" t="b" cm="1">
        <f t="array" ref="Q3280">IF(
    $U$1=1, AND($P3280&lt;&gt;"", $P3280&lt;&gt;"...", $P3280&lt;&gt;"입력오류"),
    IF(
        $U$18=1, AND($P3280&lt;&gt;"", $P3280&lt;&gt;"...", $P3280&lt;&gt;"입력오류", ISNUMBER(FIND(INDEX($T$2:$T$7,$U$1),$P3280))),
        IF(
            $U$17="기타", AND($P3280&lt;&gt;"", $P3280&lt;&gt;"...", $P3280&lt;&gt;"입력오류", NOT(ISNUMBER(FIND($T$21:$T$34,$P3280)))),
            AND($P3280&lt;&gt;"", $P3280&lt;&gt;"...", $P3280&lt;&gt;"입력오류", $T$19=$P3280)
        )
    )
)</f>
        <v>0</v>
      </c>
    </row>
    <row r="3281" spans="1:17">
      <c r="A3281" t="s">
        <v>6898</v>
      </c>
      <c r="B3281" t="s">
        <v>6899</v>
      </c>
      <c r="I3281">
        <f t="shared" si="154"/>
        <v>3280</v>
      </c>
      <c r="J3281">
        <f t="shared" si="155"/>
        <v>3280</v>
      </c>
      <c r="K3281">
        <f t="shared" si="153"/>
        <v>1</v>
      </c>
      <c r="L3281" t="b">
        <f>COUNTIF($N$2:N3281, N3281)=1</f>
        <v>1</v>
      </c>
      <c r="M3281" s="37">
        <f>IF( $Q3281, MAX($M$1:M3280)+1, 0)</f>
        <v>0</v>
      </c>
      <c r="N3281" t="str" cm="1">
        <f t="array" ref="N3281">INDEX($A$9:$F$1048576, $J3281, $K3281 )</f>
        <v>71490</v>
      </c>
      <c r="O3281" t="str" cm="1">
        <f t="array" ref="O3281">INDEX($B$9:$F$1048576, $J3281, $K3281 )</f>
        <v>퍼스트파이브지제71차(유)1-17</v>
      </c>
      <c r="P3281" t="str" cm="1">
        <f t="array" ref="P3281">IF( $L3281, TRIM(_xll.IMDP("IR", $G$5&amp;$N3281, $G$6)), "" )</f>
        <v/>
      </c>
      <c r="Q3281" t="b" cm="1">
        <f t="array" ref="Q3281">IF(
    $U$1=1, AND($P3281&lt;&gt;"", $P3281&lt;&gt;"...", $P3281&lt;&gt;"입력오류"),
    IF(
        $U$18=1, AND($P3281&lt;&gt;"", $P3281&lt;&gt;"...", $P3281&lt;&gt;"입력오류", ISNUMBER(FIND(INDEX($T$2:$T$7,$U$1),$P3281))),
        IF(
            $U$17="기타", AND($P3281&lt;&gt;"", $P3281&lt;&gt;"...", $P3281&lt;&gt;"입력오류", NOT(ISNUMBER(FIND($T$21:$T$34,$P3281)))),
            AND($P3281&lt;&gt;"", $P3281&lt;&gt;"...", $P3281&lt;&gt;"입력오류", $T$19=$P3281)
        )
    )
)</f>
        <v>0</v>
      </c>
    </row>
    <row r="3282" spans="1:17">
      <c r="A3282" t="s">
        <v>6900</v>
      </c>
      <c r="B3282" t="s">
        <v>6901</v>
      </c>
      <c r="I3282">
        <f t="shared" si="154"/>
        <v>3281</v>
      </c>
      <c r="J3282">
        <f t="shared" si="155"/>
        <v>3281</v>
      </c>
      <c r="K3282">
        <f t="shared" si="153"/>
        <v>1</v>
      </c>
      <c r="L3282" t="b">
        <f>COUNTIF($N$2:N3282, N3282)=1</f>
        <v>1</v>
      </c>
      <c r="M3282" s="37">
        <f>IF( $Q3282, MAX($M$1:M3281)+1, 0)</f>
        <v>0</v>
      </c>
      <c r="N3282" t="str" cm="1">
        <f t="array" ref="N3282">INDEX($A$9:$F$1048576, $J3282, $K3282 )</f>
        <v>71491</v>
      </c>
      <c r="O3282" t="str" cm="1">
        <f t="array" ref="O3282">INDEX($B$9:$F$1048576, $J3282, $K3282 )</f>
        <v>퍼스트파이브지제71차(유)1-18</v>
      </c>
      <c r="P3282" t="str" cm="1">
        <f t="array" ref="P3282">IF( $L3282, TRIM(_xll.IMDP("IR", $G$5&amp;$N3282, $G$6)), "" )</f>
        <v/>
      </c>
      <c r="Q3282" t="b" cm="1">
        <f t="array" ref="Q3282">IF(
    $U$1=1, AND($P3282&lt;&gt;"", $P3282&lt;&gt;"...", $P3282&lt;&gt;"입력오류"),
    IF(
        $U$18=1, AND($P3282&lt;&gt;"", $P3282&lt;&gt;"...", $P3282&lt;&gt;"입력오류", ISNUMBER(FIND(INDEX($T$2:$T$7,$U$1),$P3282))),
        IF(
            $U$17="기타", AND($P3282&lt;&gt;"", $P3282&lt;&gt;"...", $P3282&lt;&gt;"입력오류", NOT(ISNUMBER(FIND($T$21:$T$34,$P3282)))),
            AND($P3282&lt;&gt;"", $P3282&lt;&gt;"...", $P3282&lt;&gt;"입력오류", $T$19=$P3282)
        )
    )
)</f>
        <v>0</v>
      </c>
    </row>
    <row r="3283" spans="1:17">
      <c r="A3283" t="s">
        <v>6902</v>
      </c>
      <c r="B3283" t="s">
        <v>6903</v>
      </c>
      <c r="I3283">
        <f t="shared" si="154"/>
        <v>3282</v>
      </c>
      <c r="J3283">
        <f t="shared" si="155"/>
        <v>3282</v>
      </c>
      <c r="K3283">
        <f t="shared" si="153"/>
        <v>1</v>
      </c>
      <c r="L3283" t="b">
        <f>COUNTIF($N$2:N3283, N3283)=1</f>
        <v>1</v>
      </c>
      <c r="M3283" s="37">
        <f>IF( $Q3283, MAX($M$1:M3282)+1, 0)</f>
        <v>0</v>
      </c>
      <c r="N3283" t="str" cm="1">
        <f t="array" ref="N3283">INDEX($A$9:$F$1048576, $J3283, $K3283 )</f>
        <v>71492</v>
      </c>
      <c r="O3283" t="str" cm="1">
        <f t="array" ref="O3283">INDEX($B$9:$F$1048576, $J3283, $K3283 )</f>
        <v>퍼스트파이브지제71차(유)1-19</v>
      </c>
      <c r="P3283" t="str" cm="1">
        <f t="array" ref="P3283">IF( $L3283, TRIM(_xll.IMDP("IR", $G$5&amp;$N3283, $G$6)), "" )</f>
        <v/>
      </c>
      <c r="Q3283" t="b" cm="1">
        <f t="array" ref="Q3283">IF(
    $U$1=1, AND($P3283&lt;&gt;"", $P3283&lt;&gt;"...", $P3283&lt;&gt;"입력오류"),
    IF(
        $U$18=1, AND($P3283&lt;&gt;"", $P3283&lt;&gt;"...", $P3283&lt;&gt;"입력오류", ISNUMBER(FIND(INDEX($T$2:$T$7,$U$1),$P3283))),
        IF(
            $U$17="기타", AND($P3283&lt;&gt;"", $P3283&lt;&gt;"...", $P3283&lt;&gt;"입력오류", NOT(ISNUMBER(FIND($T$21:$T$34,$P3283)))),
            AND($P3283&lt;&gt;"", $P3283&lt;&gt;"...", $P3283&lt;&gt;"입력오류", $T$19=$P3283)
        )
    )
)</f>
        <v>0</v>
      </c>
    </row>
    <row r="3284" spans="1:17">
      <c r="A3284" t="s">
        <v>6904</v>
      </c>
      <c r="B3284" t="s">
        <v>6905</v>
      </c>
      <c r="I3284">
        <f t="shared" si="154"/>
        <v>3283</v>
      </c>
      <c r="J3284">
        <f t="shared" si="155"/>
        <v>3283</v>
      </c>
      <c r="K3284">
        <f t="shared" si="153"/>
        <v>1</v>
      </c>
      <c r="L3284" t="b">
        <f>COUNTIF($N$2:N3284, N3284)=1</f>
        <v>1</v>
      </c>
      <c r="M3284" s="37">
        <f>IF( $Q3284, MAX($M$1:M3283)+1, 0)</f>
        <v>0</v>
      </c>
      <c r="N3284" t="str" cm="1">
        <f t="array" ref="N3284">INDEX($A$9:$F$1048576, $J3284, $K3284 )</f>
        <v>71493</v>
      </c>
      <c r="O3284" t="str" cm="1">
        <f t="array" ref="O3284">INDEX($B$9:$F$1048576, $J3284, $K3284 )</f>
        <v>퍼스트파이브지제71차(유)1-20</v>
      </c>
      <c r="P3284" t="str" cm="1">
        <f t="array" ref="P3284">IF( $L3284, TRIM(_xll.IMDP("IR", $G$5&amp;$N3284, $G$6)), "" )</f>
        <v/>
      </c>
      <c r="Q3284" t="b" cm="1">
        <f t="array" ref="Q3284">IF(
    $U$1=1, AND($P3284&lt;&gt;"", $P3284&lt;&gt;"...", $P3284&lt;&gt;"입력오류"),
    IF(
        $U$18=1, AND($P3284&lt;&gt;"", $P3284&lt;&gt;"...", $P3284&lt;&gt;"입력오류", ISNUMBER(FIND(INDEX($T$2:$T$7,$U$1),$P3284))),
        IF(
            $U$17="기타", AND($P3284&lt;&gt;"", $P3284&lt;&gt;"...", $P3284&lt;&gt;"입력오류", NOT(ISNUMBER(FIND($T$21:$T$34,$P3284)))),
            AND($P3284&lt;&gt;"", $P3284&lt;&gt;"...", $P3284&lt;&gt;"입력오류", $T$19=$P3284)
        )
    )
)</f>
        <v>0</v>
      </c>
    </row>
    <row r="3285" spans="1:17">
      <c r="A3285" t="s">
        <v>6906</v>
      </c>
      <c r="B3285" t="s">
        <v>6907</v>
      </c>
      <c r="I3285">
        <f t="shared" si="154"/>
        <v>3284</v>
      </c>
      <c r="J3285">
        <f t="shared" si="155"/>
        <v>3284</v>
      </c>
      <c r="K3285">
        <f t="shared" si="153"/>
        <v>1</v>
      </c>
      <c r="L3285" t="b">
        <f>COUNTIF($N$2:N3285, N3285)=1</f>
        <v>1</v>
      </c>
      <c r="M3285" s="37">
        <f>IF( $Q3285, MAX($M$1:M3284)+1, 0)</f>
        <v>0</v>
      </c>
      <c r="N3285" t="str" cm="1">
        <f t="array" ref="N3285">INDEX($A$9:$F$1048576, $J3285, $K3285 )</f>
        <v>71494</v>
      </c>
      <c r="O3285" t="str" cm="1">
        <f t="array" ref="O3285">INDEX($B$9:$F$1048576, $J3285, $K3285 )</f>
        <v>퍼스트파이브지제71차(유)1-21</v>
      </c>
      <c r="P3285" t="str" cm="1">
        <f t="array" ref="P3285">IF( $L3285, TRIM(_xll.IMDP("IR", $G$5&amp;$N3285, $G$6)), "" )</f>
        <v/>
      </c>
      <c r="Q3285" t="b" cm="1">
        <f t="array" ref="Q3285">IF(
    $U$1=1, AND($P3285&lt;&gt;"", $P3285&lt;&gt;"...", $P3285&lt;&gt;"입력오류"),
    IF(
        $U$18=1, AND($P3285&lt;&gt;"", $P3285&lt;&gt;"...", $P3285&lt;&gt;"입력오류", ISNUMBER(FIND(INDEX($T$2:$T$7,$U$1),$P3285))),
        IF(
            $U$17="기타", AND($P3285&lt;&gt;"", $P3285&lt;&gt;"...", $P3285&lt;&gt;"입력오류", NOT(ISNUMBER(FIND($T$21:$T$34,$P3285)))),
            AND($P3285&lt;&gt;"", $P3285&lt;&gt;"...", $P3285&lt;&gt;"입력오류", $T$19=$P3285)
        )
    )
)</f>
        <v>0</v>
      </c>
    </row>
    <row r="3286" spans="1:17">
      <c r="A3286" t="s">
        <v>6908</v>
      </c>
      <c r="B3286" t="s">
        <v>6909</v>
      </c>
      <c r="I3286">
        <f t="shared" si="154"/>
        <v>3285</v>
      </c>
      <c r="J3286">
        <f t="shared" si="155"/>
        <v>3285</v>
      </c>
      <c r="K3286">
        <f t="shared" si="153"/>
        <v>1</v>
      </c>
      <c r="L3286" t="b">
        <f>COUNTIF($N$2:N3286, N3286)=1</f>
        <v>1</v>
      </c>
      <c r="M3286" s="37">
        <f>IF( $Q3286, MAX($M$1:M3285)+1, 0)</f>
        <v>0</v>
      </c>
      <c r="N3286" t="str" cm="1">
        <f t="array" ref="N3286">INDEX($A$9:$F$1048576, $J3286, $K3286 )</f>
        <v>71495</v>
      </c>
      <c r="O3286" t="str" cm="1">
        <f t="array" ref="O3286">INDEX($B$9:$F$1048576, $J3286, $K3286 )</f>
        <v>퍼스트파이브지제71차(유)1-22</v>
      </c>
      <c r="P3286" t="str" cm="1">
        <f t="array" ref="P3286">IF( $L3286, TRIM(_xll.IMDP("IR", $G$5&amp;$N3286, $G$6)), "" )</f>
        <v/>
      </c>
      <c r="Q3286" t="b" cm="1">
        <f t="array" ref="Q3286">IF(
    $U$1=1, AND($P3286&lt;&gt;"", $P3286&lt;&gt;"...", $P3286&lt;&gt;"입력오류"),
    IF(
        $U$18=1, AND($P3286&lt;&gt;"", $P3286&lt;&gt;"...", $P3286&lt;&gt;"입력오류", ISNUMBER(FIND(INDEX($T$2:$T$7,$U$1),$P3286))),
        IF(
            $U$17="기타", AND($P3286&lt;&gt;"", $P3286&lt;&gt;"...", $P3286&lt;&gt;"입력오류", NOT(ISNUMBER(FIND($T$21:$T$34,$P3286)))),
            AND($P3286&lt;&gt;"", $P3286&lt;&gt;"...", $P3286&lt;&gt;"입력오류", $T$19=$P3286)
        )
    )
)</f>
        <v>0</v>
      </c>
    </row>
    <row r="3287" spans="1:17">
      <c r="A3287" t="s">
        <v>6910</v>
      </c>
      <c r="B3287" t="s">
        <v>6911</v>
      </c>
      <c r="I3287">
        <f t="shared" si="154"/>
        <v>3286</v>
      </c>
      <c r="J3287">
        <f t="shared" si="155"/>
        <v>3286</v>
      </c>
      <c r="K3287">
        <f t="shared" si="153"/>
        <v>1</v>
      </c>
      <c r="L3287" t="b">
        <f>COUNTIF($N$2:N3287, N3287)=1</f>
        <v>1</v>
      </c>
      <c r="M3287" s="37">
        <f>IF( $Q3287, MAX($M$1:M3286)+1, 0)</f>
        <v>0</v>
      </c>
      <c r="N3287" t="str" cm="1">
        <f t="array" ref="N3287">INDEX($A$9:$F$1048576, $J3287, $K3287 )</f>
        <v>71496</v>
      </c>
      <c r="O3287" t="str" cm="1">
        <f t="array" ref="O3287">INDEX($B$9:$F$1048576, $J3287, $K3287 )</f>
        <v>퍼스트파이브지제71차(유)1-23</v>
      </c>
      <c r="P3287" t="str" cm="1">
        <f t="array" ref="P3287">IF( $L3287, TRIM(_xll.IMDP("IR", $G$5&amp;$N3287, $G$6)), "" )</f>
        <v/>
      </c>
      <c r="Q3287" t="b" cm="1">
        <f t="array" ref="Q3287">IF(
    $U$1=1, AND($P3287&lt;&gt;"", $P3287&lt;&gt;"...", $P3287&lt;&gt;"입력오류"),
    IF(
        $U$18=1, AND($P3287&lt;&gt;"", $P3287&lt;&gt;"...", $P3287&lt;&gt;"입력오류", ISNUMBER(FIND(INDEX($T$2:$T$7,$U$1),$P3287))),
        IF(
            $U$17="기타", AND($P3287&lt;&gt;"", $P3287&lt;&gt;"...", $P3287&lt;&gt;"입력오류", NOT(ISNUMBER(FIND($T$21:$T$34,$P3287)))),
            AND($P3287&lt;&gt;"", $P3287&lt;&gt;"...", $P3287&lt;&gt;"입력오류", $T$19=$P3287)
        )
    )
)</f>
        <v>0</v>
      </c>
    </row>
    <row r="3288" spans="1:17">
      <c r="A3288" t="s">
        <v>6912</v>
      </c>
      <c r="B3288" t="s">
        <v>6913</v>
      </c>
      <c r="I3288">
        <f t="shared" si="154"/>
        <v>3287</v>
      </c>
      <c r="J3288">
        <f t="shared" si="155"/>
        <v>3287</v>
      </c>
      <c r="K3288">
        <f t="shared" si="153"/>
        <v>1</v>
      </c>
      <c r="L3288" t="b">
        <f>COUNTIF($N$2:N3288, N3288)=1</f>
        <v>1</v>
      </c>
      <c r="M3288" s="37">
        <f>IF( $Q3288, MAX($M$1:M3287)+1, 0)</f>
        <v>0</v>
      </c>
      <c r="N3288" t="str" cm="1">
        <f t="array" ref="N3288">INDEX($A$9:$F$1048576, $J3288, $K3288 )</f>
        <v>71497</v>
      </c>
      <c r="O3288" t="str" cm="1">
        <f t="array" ref="O3288">INDEX($B$9:$F$1048576, $J3288, $K3288 )</f>
        <v>퍼스트파이브지제71차(유)1-24</v>
      </c>
      <c r="P3288" t="str" cm="1">
        <f t="array" ref="P3288">IF( $L3288, TRIM(_xll.IMDP("IR", $G$5&amp;$N3288, $G$6)), "" )</f>
        <v/>
      </c>
      <c r="Q3288" t="b" cm="1">
        <f t="array" ref="Q3288">IF(
    $U$1=1, AND($P3288&lt;&gt;"", $P3288&lt;&gt;"...", $P3288&lt;&gt;"입력오류"),
    IF(
        $U$18=1, AND($P3288&lt;&gt;"", $P3288&lt;&gt;"...", $P3288&lt;&gt;"입력오류", ISNUMBER(FIND(INDEX($T$2:$T$7,$U$1),$P3288))),
        IF(
            $U$17="기타", AND($P3288&lt;&gt;"", $P3288&lt;&gt;"...", $P3288&lt;&gt;"입력오류", NOT(ISNUMBER(FIND($T$21:$T$34,$P3288)))),
            AND($P3288&lt;&gt;"", $P3288&lt;&gt;"...", $P3288&lt;&gt;"입력오류", $T$19=$P3288)
        )
    )
)</f>
        <v>0</v>
      </c>
    </row>
    <row r="3289" spans="1:17">
      <c r="A3289" t="s">
        <v>6914</v>
      </c>
      <c r="B3289" t="s">
        <v>6915</v>
      </c>
      <c r="I3289">
        <f t="shared" si="154"/>
        <v>3288</v>
      </c>
      <c r="J3289">
        <f t="shared" si="155"/>
        <v>3288</v>
      </c>
      <c r="K3289">
        <f t="shared" si="153"/>
        <v>1</v>
      </c>
      <c r="L3289" t="b">
        <f>COUNTIF($N$2:N3289, N3289)=1</f>
        <v>1</v>
      </c>
      <c r="M3289" s="37">
        <f>IF( $Q3289, MAX($M$1:M3288)+1, 0)</f>
        <v>0</v>
      </c>
      <c r="N3289" t="str" cm="1">
        <f t="array" ref="N3289">INDEX($A$9:$F$1048576, $J3289, $K3289 )</f>
        <v>71498</v>
      </c>
      <c r="O3289" t="str" cm="1">
        <f t="array" ref="O3289">INDEX($B$9:$F$1048576, $J3289, $K3289 )</f>
        <v>퍼스트파이브지제71차(유)1-25</v>
      </c>
      <c r="P3289" t="str" cm="1">
        <f t="array" ref="P3289">IF( $L3289, TRIM(_xll.IMDP("IR", $G$5&amp;$N3289, $G$6)), "" )</f>
        <v/>
      </c>
      <c r="Q3289" t="b" cm="1">
        <f t="array" ref="Q3289">IF(
    $U$1=1, AND($P3289&lt;&gt;"", $P3289&lt;&gt;"...", $P3289&lt;&gt;"입력오류"),
    IF(
        $U$18=1, AND($P3289&lt;&gt;"", $P3289&lt;&gt;"...", $P3289&lt;&gt;"입력오류", ISNUMBER(FIND(INDEX($T$2:$T$7,$U$1),$P3289))),
        IF(
            $U$17="기타", AND($P3289&lt;&gt;"", $P3289&lt;&gt;"...", $P3289&lt;&gt;"입력오류", NOT(ISNUMBER(FIND($T$21:$T$34,$P3289)))),
            AND($P3289&lt;&gt;"", $P3289&lt;&gt;"...", $P3289&lt;&gt;"입력오류", $T$19=$P3289)
        )
    )
)</f>
        <v>0</v>
      </c>
    </row>
    <row r="3290" spans="1:17">
      <c r="A3290" t="s">
        <v>6916</v>
      </c>
      <c r="B3290" t="s">
        <v>6917</v>
      </c>
      <c r="I3290">
        <f t="shared" si="154"/>
        <v>3289</v>
      </c>
      <c r="J3290">
        <f t="shared" si="155"/>
        <v>3289</v>
      </c>
      <c r="K3290">
        <f t="shared" si="153"/>
        <v>1</v>
      </c>
      <c r="L3290" t="b">
        <f>COUNTIF($N$2:N3290, N3290)=1</f>
        <v>1</v>
      </c>
      <c r="M3290" s="37">
        <f>IF( $Q3290, MAX($M$1:M3289)+1, 0)</f>
        <v>0</v>
      </c>
      <c r="N3290" t="str" cm="1">
        <f t="array" ref="N3290">INDEX($A$9:$F$1048576, $J3290, $K3290 )</f>
        <v>71499</v>
      </c>
      <c r="O3290" t="str" cm="1">
        <f t="array" ref="O3290">INDEX($B$9:$F$1048576, $J3290, $K3290 )</f>
        <v>퍼스트파이브지제71차(유)1-26</v>
      </c>
      <c r="P3290" t="str" cm="1">
        <f t="array" ref="P3290">IF( $L3290, TRIM(_xll.IMDP("IR", $G$5&amp;$N3290, $G$6)), "" )</f>
        <v/>
      </c>
      <c r="Q3290" t="b" cm="1">
        <f t="array" ref="Q3290">IF(
    $U$1=1, AND($P3290&lt;&gt;"", $P3290&lt;&gt;"...", $P3290&lt;&gt;"입력오류"),
    IF(
        $U$18=1, AND($P3290&lt;&gt;"", $P3290&lt;&gt;"...", $P3290&lt;&gt;"입력오류", ISNUMBER(FIND(INDEX($T$2:$T$7,$U$1),$P3290))),
        IF(
            $U$17="기타", AND($P3290&lt;&gt;"", $P3290&lt;&gt;"...", $P3290&lt;&gt;"입력오류", NOT(ISNUMBER(FIND($T$21:$T$34,$P3290)))),
            AND($P3290&lt;&gt;"", $P3290&lt;&gt;"...", $P3290&lt;&gt;"입력오류", $T$19=$P3290)
        )
    )
)</f>
        <v>0</v>
      </c>
    </row>
    <row r="3291" spans="1:17">
      <c r="A3291" t="s">
        <v>6918</v>
      </c>
      <c r="B3291" t="s">
        <v>6919</v>
      </c>
      <c r="I3291">
        <f t="shared" si="154"/>
        <v>3290</v>
      </c>
      <c r="J3291">
        <f t="shared" si="155"/>
        <v>3290</v>
      </c>
      <c r="K3291">
        <f t="shared" si="153"/>
        <v>1</v>
      </c>
      <c r="L3291" t="b">
        <f>COUNTIF($N$2:N3291, N3291)=1</f>
        <v>1</v>
      </c>
      <c r="M3291" s="37">
        <f>IF( $Q3291, MAX($M$1:M3290)+1, 0)</f>
        <v>0</v>
      </c>
      <c r="N3291" t="str" cm="1">
        <f t="array" ref="N3291">INDEX($A$9:$F$1048576, $J3291, $K3291 )</f>
        <v>71500</v>
      </c>
      <c r="O3291" t="str" cm="1">
        <f t="array" ref="O3291">INDEX($B$9:$F$1048576, $J3291, $K3291 )</f>
        <v>퍼스트파이브지제71차(유)1-27</v>
      </c>
      <c r="P3291" t="str" cm="1">
        <f t="array" ref="P3291">IF( $L3291, TRIM(_xll.IMDP("IR", $G$5&amp;$N3291, $G$6)), "" )</f>
        <v/>
      </c>
      <c r="Q3291" t="b" cm="1">
        <f t="array" ref="Q3291">IF(
    $U$1=1, AND($P3291&lt;&gt;"", $P3291&lt;&gt;"...", $P3291&lt;&gt;"입력오류"),
    IF(
        $U$18=1, AND($P3291&lt;&gt;"", $P3291&lt;&gt;"...", $P3291&lt;&gt;"입력오류", ISNUMBER(FIND(INDEX($T$2:$T$7,$U$1),$P3291))),
        IF(
            $U$17="기타", AND($P3291&lt;&gt;"", $P3291&lt;&gt;"...", $P3291&lt;&gt;"입력오류", NOT(ISNUMBER(FIND($T$21:$T$34,$P3291)))),
            AND($P3291&lt;&gt;"", $P3291&lt;&gt;"...", $P3291&lt;&gt;"입력오류", $T$19=$P3291)
        )
    )
)</f>
        <v>0</v>
      </c>
    </row>
    <row r="3292" spans="1:17">
      <c r="A3292" t="s">
        <v>6920</v>
      </c>
      <c r="B3292" t="s">
        <v>6921</v>
      </c>
      <c r="I3292">
        <f t="shared" si="154"/>
        <v>3291</v>
      </c>
      <c r="J3292">
        <f t="shared" si="155"/>
        <v>3291</v>
      </c>
      <c r="K3292">
        <f t="shared" si="153"/>
        <v>1</v>
      </c>
      <c r="L3292" t="b">
        <f>COUNTIF($N$2:N3292, N3292)=1</f>
        <v>1</v>
      </c>
      <c r="M3292" s="37">
        <f>IF( $Q3292, MAX($M$1:M3291)+1, 0)</f>
        <v>0</v>
      </c>
      <c r="N3292" t="str" cm="1">
        <f t="array" ref="N3292">INDEX($A$9:$F$1048576, $J3292, $K3292 )</f>
        <v>71501</v>
      </c>
      <c r="O3292" t="str" cm="1">
        <f t="array" ref="O3292">INDEX($B$9:$F$1048576, $J3292, $K3292 )</f>
        <v>퍼스트파이브지제71차(유)1-28</v>
      </c>
      <c r="P3292" t="str" cm="1">
        <f t="array" ref="P3292">IF( $L3292, TRIM(_xll.IMDP("IR", $G$5&amp;$N3292, $G$6)), "" )</f>
        <v/>
      </c>
      <c r="Q3292" t="b" cm="1">
        <f t="array" ref="Q3292">IF(
    $U$1=1, AND($P3292&lt;&gt;"", $P3292&lt;&gt;"...", $P3292&lt;&gt;"입력오류"),
    IF(
        $U$18=1, AND($P3292&lt;&gt;"", $P3292&lt;&gt;"...", $P3292&lt;&gt;"입력오류", ISNUMBER(FIND(INDEX($T$2:$T$7,$U$1),$P3292))),
        IF(
            $U$17="기타", AND($P3292&lt;&gt;"", $P3292&lt;&gt;"...", $P3292&lt;&gt;"입력오류", NOT(ISNUMBER(FIND($T$21:$T$34,$P3292)))),
            AND($P3292&lt;&gt;"", $P3292&lt;&gt;"...", $P3292&lt;&gt;"입력오류", $T$19=$P3292)
        )
    )
)</f>
        <v>0</v>
      </c>
    </row>
    <row r="3293" spans="1:17">
      <c r="A3293" t="s">
        <v>6922</v>
      </c>
      <c r="B3293" t="s">
        <v>6923</v>
      </c>
      <c r="I3293">
        <f t="shared" si="154"/>
        <v>3292</v>
      </c>
      <c r="J3293">
        <f t="shared" si="155"/>
        <v>3292</v>
      </c>
      <c r="K3293">
        <f t="shared" si="153"/>
        <v>1</v>
      </c>
      <c r="L3293" t="b">
        <f>COUNTIF($N$2:N3293, N3293)=1</f>
        <v>1</v>
      </c>
      <c r="M3293" s="37">
        <f>IF( $Q3293, MAX($M$1:M3292)+1, 0)</f>
        <v>0</v>
      </c>
      <c r="N3293" t="str" cm="1">
        <f t="array" ref="N3293">INDEX($A$9:$F$1048576, $J3293, $K3293 )</f>
        <v>71502</v>
      </c>
      <c r="O3293" t="str" cm="1">
        <f t="array" ref="O3293">INDEX($B$9:$F$1048576, $J3293, $K3293 )</f>
        <v>퍼스트파이브지제71차(유)1-29</v>
      </c>
      <c r="P3293" t="str" cm="1">
        <f t="array" ref="P3293">IF( $L3293, TRIM(_xll.IMDP("IR", $G$5&amp;$N3293, $G$6)), "" )</f>
        <v/>
      </c>
      <c r="Q3293" t="b" cm="1">
        <f t="array" ref="Q3293">IF(
    $U$1=1, AND($P3293&lt;&gt;"", $P3293&lt;&gt;"...", $P3293&lt;&gt;"입력오류"),
    IF(
        $U$18=1, AND($P3293&lt;&gt;"", $P3293&lt;&gt;"...", $P3293&lt;&gt;"입력오류", ISNUMBER(FIND(INDEX($T$2:$T$7,$U$1),$P3293))),
        IF(
            $U$17="기타", AND($P3293&lt;&gt;"", $P3293&lt;&gt;"...", $P3293&lt;&gt;"입력오류", NOT(ISNUMBER(FIND($T$21:$T$34,$P3293)))),
            AND($P3293&lt;&gt;"", $P3293&lt;&gt;"...", $P3293&lt;&gt;"입력오류", $T$19=$P3293)
        )
    )
)</f>
        <v>0</v>
      </c>
    </row>
    <row r="3294" spans="1:17">
      <c r="A3294" t="s">
        <v>6924</v>
      </c>
      <c r="B3294" t="s">
        <v>6925</v>
      </c>
      <c r="I3294">
        <f t="shared" si="154"/>
        <v>3293</v>
      </c>
      <c r="J3294">
        <f t="shared" si="155"/>
        <v>3293</v>
      </c>
      <c r="K3294">
        <f t="shared" si="153"/>
        <v>1</v>
      </c>
      <c r="L3294" t="b">
        <f>COUNTIF($N$2:N3294, N3294)=1</f>
        <v>1</v>
      </c>
      <c r="M3294" s="37">
        <f>IF( $Q3294, MAX($M$1:M3293)+1, 0)</f>
        <v>0</v>
      </c>
      <c r="N3294" t="str" cm="1">
        <f t="array" ref="N3294">INDEX($A$9:$F$1048576, $J3294, $K3294 )</f>
        <v>71503</v>
      </c>
      <c r="O3294" t="str" cm="1">
        <f t="array" ref="O3294">INDEX($B$9:$F$1048576, $J3294, $K3294 )</f>
        <v>퍼스트파이브지제71차(유)1-30</v>
      </c>
      <c r="P3294" t="str" cm="1">
        <f t="array" ref="P3294">IF( $L3294, TRIM(_xll.IMDP("IR", $G$5&amp;$N3294, $G$6)), "" )</f>
        <v/>
      </c>
      <c r="Q3294" t="b" cm="1">
        <f t="array" ref="Q3294">IF(
    $U$1=1, AND($P3294&lt;&gt;"", $P3294&lt;&gt;"...", $P3294&lt;&gt;"입력오류"),
    IF(
        $U$18=1, AND($P3294&lt;&gt;"", $P3294&lt;&gt;"...", $P3294&lt;&gt;"입력오류", ISNUMBER(FIND(INDEX($T$2:$T$7,$U$1),$P3294))),
        IF(
            $U$17="기타", AND($P3294&lt;&gt;"", $P3294&lt;&gt;"...", $P3294&lt;&gt;"입력오류", NOT(ISNUMBER(FIND($T$21:$T$34,$P3294)))),
            AND($P3294&lt;&gt;"", $P3294&lt;&gt;"...", $P3294&lt;&gt;"입력오류", $T$19=$P3294)
        )
    )
)</f>
        <v>0</v>
      </c>
    </row>
    <row r="3295" spans="1:17">
      <c r="A3295" t="s">
        <v>6926</v>
      </c>
      <c r="B3295" t="s">
        <v>6927</v>
      </c>
      <c r="I3295">
        <f t="shared" si="154"/>
        <v>3294</v>
      </c>
      <c r="J3295">
        <f t="shared" si="155"/>
        <v>3294</v>
      </c>
      <c r="K3295">
        <f t="shared" si="153"/>
        <v>1</v>
      </c>
      <c r="L3295" t="b">
        <f>COUNTIF($N$2:N3295, N3295)=1</f>
        <v>1</v>
      </c>
      <c r="M3295" s="37">
        <f>IF( $Q3295, MAX($M$1:M3294)+1, 0)</f>
        <v>0</v>
      </c>
      <c r="N3295" t="str" cm="1">
        <f t="array" ref="N3295">INDEX($A$9:$F$1048576, $J3295, $K3295 )</f>
        <v>71504</v>
      </c>
      <c r="O3295" t="str" cm="1">
        <f t="array" ref="O3295">INDEX($B$9:$F$1048576, $J3295, $K3295 )</f>
        <v>퍼스트파이브지제71차(유)1-31</v>
      </c>
      <c r="P3295" t="str" cm="1">
        <f t="array" ref="P3295">IF( $L3295, TRIM(_xll.IMDP("IR", $G$5&amp;$N3295, $G$6)), "" )</f>
        <v/>
      </c>
      <c r="Q3295" t="b" cm="1">
        <f t="array" ref="Q3295">IF(
    $U$1=1, AND($P3295&lt;&gt;"", $P3295&lt;&gt;"...", $P3295&lt;&gt;"입력오류"),
    IF(
        $U$18=1, AND($P3295&lt;&gt;"", $P3295&lt;&gt;"...", $P3295&lt;&gt;"입력오류", ISNUMBER(FIND(INDEX($T$2:$T$7,$U$1),$P3295))),
        IF(
            $U$17="기타", AND($P3295&lt;&gt;"", $P3295&lt;&gt;"...", $P3295&lt;&gt;"입력오류", NOT(ISNUMBER(FIND($T$21:$T$34,$P3295)))),
            AND($P3295&lt;&gt;"", $P3295&lt;&gt;"...", $P3295&lt;&gt;"입력오류", $T$19=$P3295)
        )
    )
)</f>
        <v>0</v>
      </c>
    </row>
    <row r="3296" spans="1:17">
      <c r="A3296" t="s">
        <v>6928</v>
      </c>
      <c r="B3296" t="s">
        <v>6929</v>
      </c>
      <c r="I3296">
        <f t="shared" si="154"/>
        <v>3295</v>
      </c>
      <c r="J3296">
        <f t="shared" si="155"/>
        <v>3295</v>
      </c>
      <c r="K3296">
        <f t="shared" si="153"/>
        <v>1</v>
      </c>
      <c r="L3296" t="b">
        <f>COUNTIF($N$2:N3296, N3296)=1</f>
        <v>1</v>
      </c>
      <c r="M3296" s="37">
        <f>IF( $Q3296, MAX($M$1:M3295)+1, 0)</f>
        <v>0</v>
      </c>
      <c r="N3296" t="str" cm="1">
        <f t="array" ref="N3296">INDEX($A$9:$F$1048576, $J3296, $K3296 )</f>
        <v>71505</v>
      </c>
      <c r="O3296" t="str" cm="1">
        <f t="array" ref="O3296">INDEX($B$9:$F$1048576, $J3296, $K3296 )</f>
        <v>퍼스트파이브지제71차(유)1-32</v>
      </c>
      <c r="P3296" t="str" cm="1">
        <f t="array" ref="P3296">IF( $L3296, TRIM(_xll.IMDP("IR", $G$5&amp;$N3296, $G$6)), "" )</f>
        <v/>
      </c>
      <c r="Q3296" t="b" cm="1">
        <f t="array" ref="Q3296">IF(
    $U$1=1, AND($P3296&lt;&gt;"", $P3296&lt;&gt;"...", $P3296&lt;&gt;"입력오류"),
    IF(
        $U$18=1, AND($P3296&lt;&gt;"", $P3296&lt;&gt;"...", $P3296&lt;&gt;"입력오류", ISNUMBER(FIND(INDEX($T$2:$T$7,$U$1),$P3296))),
        IF(
            $U$17="기타", AND($P3296&lt;&gt;"", $P3296&lt;&gt;"...", $P3296&lt;&gt;"입력오류", NOT(ISNUMBER(FIND($T$21:$T$34,$P3296)))),
            AND($P3296&lt;&gt;"", $P3296&lt;&gt;"...", $P3296&lt;&gt;"입력오류", $T$19=$P3296)
        )
    )
)</f>
        <v>0</v>
      </c>
    </row>
    <row r="3297" spans="1:17">
      <c r="A3297" t="s">
        <v>6930</v>
      </c>
      <c r="B3297" t="s">
        <v>6931</v>
      </c>
      <c r="I3297">
        <f t="shared" si="154"/>
        <v>3296</v>
      </c>
      <c r="J3297">
        <f t="shared" si="155"/>
        <v>3296</v>
      </c>
      <c r="K3297">
        <f t="shared" si="153"/>
        <v>1</v>
      </c>
      <c r="L3297" t="b">
        <f>COUNTIF($N$2:N3297, N3297)=1</f>
        <v>1</v>
      </c>
      <c r="M3297" s="37">
        <f>IF( $Q3297, MAX($M$1:M3296)+1, 0)</f>
        <v>0</v>
      </c>
      <c r="N3297" t="str" cm="1">
        <f t="array" ref="N3297">INDEX($A$9:$F$1048576, $J3297, $K3297 )</f>
        <v>71507</v>
      </c>
      <c r="O3297" t="str" cm="1">
        <f t="array" ref="O3297">INDEX($B$9:$F$1048576, $J3297, $K3297 )</f>
        <v>엑스퍼트제1차(유)3-4</v>
      </c>
      <c r="P3297" t="str" cm="1">
        <f t="array" ref="P3297">IF( $L3297, TRIM(_xll.IMDP("IR", $G$5&amp;$N3297, $G$6)), "" )</f>
        <v/>
      </c>
      <c r="Q3297" t="b" cm="1">
        <f t="array" ref="Q3297">IF(
    $U$1=1, AND($P3297&lt;&gt;"", $P3297&lt;&gt;"...", $P3297&lt;&gt;"입력오류"),
    IF(
        $U$18=1, AND($P3297&lt;&gt;"", $P3297&lt;&gt;"...", $P3297&lt;&gt;"입력오류", ISNUMBER(FIND(INDEX($T$2:$T$7,$U$1),$P3297))),
        IF(
            $U$17="기타", AND($P3297&lt;&gt;"", $P3297&lt;&gt;"...", $P3297&lt;&gt;"입력오류", NOT(ISNUMBER(FIND($T$21:$T$34,$P3297)))),
            AND($P3297&lt;&gt;"", $P3297&lt;&gt;"...", $P3297&lt;&gt;"입력오류", $T$19=$P3297)
        )
    )
)</f>
        <v>0</v>
      </c>
    </row>
    <row r="3298" spans="1:17">
      <c r="A3298" t="s">
        <v>6932</v>
      </c>
      <c r="B3298" t="s">
        <v>6933</v>
      </c>
      <c r="I3298">
        <f t="shared" si="154"/>
        <v>3297</v>
      </c>
      <c r="J3298">
        <f t="shared" si="155"/>
        <v>3297</v>
      </c>
      <c r="K3298">
        <f t="shared" si="153"/>
        <v>1</v>
      </c>
      <c r="L3298" t="b">
        <f>COUNTIF($N$2:N3298, N3298)=1</f>
        <v>1</v>
      </c>
      <c r="M3298" s="37">
        <f>IF( $Q3298, MAX($M$1:M3297)+1, 0)</f>
        <v>0</v>
      </c>
      <c r="N3298" t="str" cm="1">
        <f t="array" ref="N3298">INDEX($A$9:$F$1048576, $J3298, $K3298 )</f>
        <v>71508</v>
      </c>
      <c r="O3298" t="str" cm="1">
        <f t="array" ref="O3298">INDEX($B$9:$F$1048576, $J3298, $K3298 )</f>
        <v>와이디피제4차(유)1</v>
      </c>
      <c r="P3298" t="str" cm="1">
        <f t="array" ref="P3298">IF( $L3298, TRIM(_xll.IMDP("IR", $G$5&amp;$N3298, $G$6)), "" )</f>
        <v/>
      </c>
      <c r="Q3298" t="b" cm="1">
        <f t="array" ref="Q3298">IF(
    $U$1=1, AND($P3298&lt;&gt;"", $P3298&lt;&gt;"...", $P3298&lt;&gt;"입력오류"),
    IF(
        $U$18=1, AND($P3298&lt;&gt;"", $P3298&lt;&gt;"...", $P3298&lt;&gt;"입력오류", ISNUMBER(FIND(INDEX($T$2:$T$7,$U$1),$P3298))),
        IF(
            $U$17="기타", AND($P3298&lt;&gt;"", $P3298&lt;&gt;"...", $P3298&lt;&gt;"입력오류", NOT(ISNUMBER(FIND($T$21:$T$34,$P3298)))),
            AND($P3298&lt;&gt;"", $P3298&lt;&gt;"...", $P3298&lt;&gt;"입력오류", $T$19=$P3298)
        )
    )
)</f>
        <v>0</v>
      </c>
    </row>
    <row r="3299" spans="1:17">
      <c r="A3299" t="s">
        <v>6934</v>
      </c>
      <c r="B3299" t="s">
        <v>6935</v>
      </c>
      <c r="I3299">
        <f t="shared" si="154"/>
        <v>3298</v>
      </c>
      <c r="J3299">
        <f t="shared" si="155"/>
        <v>3298</v>
      </c>
      <c r="K3299">
        <f t="shared" si="153"/>
        <v>1</v>
      </c>
      <c r="L3299" t="b">
        <f>COUNTIF($N$2:N3299, N3299)=1</f>
        <v>1</v>
      </c>
      <c r="M3299" s="37">
        <f>IF( $Q3299, MAX($M$1:M3298)+1, 0)</f>
        <v>0</v>
      </c>
      <c r="N3299" t="str" cm="1">
        <f t="array" ref="N3299">INDEX($A$9:$F$1048576, $J3299, $K3299 )</f>
        <v>71509</v>
      </c>
      <c r="O3299" t="str" cm="1">
        <f t="array" ref="O3299">INDEX($B$9:$F$1048576, $J3299, $K3299 )</f>
        <v>와이디피제4차(유)2</v>
      </c>
      <c r="P3299" t="str" cm="1">
        <f t="array" ref="P3299">IF( $L3299, TRIM(_xll.IMDP("IR", $G$5&amp;$N3299, $G$6)), "" )</f>
        <v/>
      </c>
      <c r="Q3299" t="b" cm="1">
        <f t="array" ref="Q3299">IF(
    $U$1=1, AND($P3299&lt;&gt;"", $P3299&lt;&gt;"...", $P3299&lt;&gt;"입력오류"),
    IF(
        $U$18=1, AND($P3299&lt;&gt;"", $P3299&lt;&gt;"...", $P3299&lt;&gt;"입력오류", ISNUMBER(FIND(INDEX($T$2:$T$7,$U$1),$P3299))),
        IF(
            $U$17="기타", AND($P3299&lt;&gt;"", $P3299&lt;&gt;"...", $P3299&lt;&gt;"입력오류", NOT(ISNUMBER(FIND($T$21:$T$34,$P3299)))),
            AND($P3299&lt;&gt;"", $P3299&lt;&gt;"...", $P3299&lt;&gt;"입력오류", $T$19=$P3299)
        )
    )
)</f>
        <v>0</v>
      </c>
    </row>
    <row r="3300" spans="1:17">
      <c r="A3300" t="s">
        <v>6936</v>
      </c>
      <c r="B3300" t="s">
        <v>6937</v>
      </c>
      <c r="I3300">
        <f t="shared" si="154"/>
        <v>3299</v>
      </c>
      <c r="J3300">
        <f t="shared" si="155"/>
        <v>3299</v>
      </c>
      <c r="K3300">
        <f t="shared" si="153"/>
        <v>1</v>
      </c>
      <c r="L3300" t="b">
        <f>COUNTIF($N$2:N3300, N3300)=1</f>
        <v>1</v>
      </c>
      <c r="M3300" s="37">
        <f>IF( $Q3300, MAX($M$1:M3299)+1, 0)</f>
        <v>0</v>
      </c>
      <c r="N3300" t="str" cm="1">
        <f t="array" ref="N3300">INDEX($A$9:$F$1048576, $J3300, $K3300 )</f>
        <v>71510</v>
      </c>
      <c r="O3300" t="str" cm="1">
        <f t="array" ref="O3300">INDEX($B$9:$F$1048576, $J3300, $K3300 )</f>
        <v>와이디피제4차(유)3</v>
      </c>
      <c r="P3300" t="str" cm="1">
        <f t="array" ref="P3300">IF( $L3300, TRIM(_xll.IMDP("IR", $G$5&amp;$N3300, $G$6)), "" )</f>
        <v/>
      </c>
      <c r="Q3300" t="b" cm="1">
        <f t="array" ref="Q3300">IF(
    $U$1=1, AND($P3300&lt;&gt;"", $P3300&lt;&gt;"...", $P3300&lt;&gt;"입력오류"),
    IF(
        $U$18=1, AND($P3300&lt;&gt;"", $P3300&lt;&gt;"...", $P3300&lt;&gt;"입력오류", ISNUMBER(FIND(INDEX($T$2:$T$7,$U$1),$P3300))),
        IF(
            $U$17="기타", AND($P3300&lt;&gt;"", $P3300&lt;&gt;"...", $P3300&lt;&gt;"입력오류", NOT(ISNUMBER(FIND($T$21:$T$34,$P3300)))),
            AND($P3300&lt;&gt;"", $P3300&lt;&gt;"...", $P3300&lt;&gt;"입력오류", $T$19=$P3300)
        )
    )
)</f>
        <v>0</v>
      </c>
    </row>
    <row r="3301" spans="1:17">
      <c r="A3301" t="s">
        <v>6938</v>
      </c>
      <c r="B3301" t="s">
        <v>6939</v>
      </c>
      <c r="I3301">
        <f t="shared" si="154"/>
        <v>3300</v>
      </c>
      <c r="J3301">
        <f t="shared" si="155"/>
        <v>3300</v>
      </c>
      <c r="K3301">
        <f t="shared" si="153"/>
        <v>1</v>
      </c>
      <c r="L3301" t="b">
        <f>COUNTIF($N$2:N3301, N3301)=1</f>
        <v>1</v>
      </c>
      <c r="M3301" s="37">
        <f>IF( $Q3301, MAX($M$1:M3300)+1, 0)</f>
        <v>0</v>
      </c>
      <c r="N3301" t="str" cm="1">
        <f t="array" ref="N3301">INDEX($A$9:$F$1048576, $J3301, $K3301 )</f>
        <v>71513</v>
      </c>
      <c r="O3301" t="str" cm="1">
        <f t="array" ref="O3301">INDEX($B$9:$F$1048576, $J3301, $K3301 )</f>
        <v>와이디피제5차(유)1</v>
      </c>
      <c r="P3301" t="str" cm="1">
        <f t="array" ref="P3301">IF( $L3301, TRIM(_xll.IMDP("IR", $G$5&amp;$N3301, $G$6)), "" )</f>
        <v/>
      </c>
      <c r="Q3301" t="b" cm="1">
        <f t="array" ref="Q3301">IF(
    $U$1=1, AND($P3301&lt;&gt;"", $P3301&lt;&gt;"...", $P3301&lt;&gt;"입력오류"),
    IF(
        $U$18=1, AND($P3301&lt;&gt;"", $P3301&lt;&gt;"...", $P3301&lt;&gt;"입력오류", ISNUMBER(FIND(INDEX($T$2:$T$7,$U$1),$P3301))),
        IF(
            $U$17="기타", AND($P3301&lt;&gt;"", $P3301&lt;&gt;"...", $P3301&lt;&gt;"입력오류", NOT(ISNUMBER(FIND($T$21:$T$34,$P3301)))),
            AND($P3301&lt;&gt;"", $P3301&lt;&gt;"...", $P3301&lt;&gt;"입력오류", $T$19=$P3301)
        )
    )
)</f>
        <v>0</v>
      </c>
    </row>
    <row r="3302" spans="1:17">
      <c r="A3302" t="s">
        <v>6940</v>
      </c>
      <c r="B3302" t="s">
        <v>6941</v>
      </c>
      <c r="I3302">
        <f t="shared" si="154"/>
        <v>3301</v>
      </c>
      <c r="J3302">
        <f t="shared" si="155"/>
        <v>3301</v>
      </c>
      <c r="K3302">
        <f t="shared" si="153"/>
        <v>1</v>
      </c>
      <c r="L3302" t="b">
        <f>COUNTIF($N$2:N3302, N3302)=1</f>
        <v>1</v>
      </c>
      <c r="M3302" s="37">
        <f>IF( $Q3302, MAX($M$1:M3301)+1, 0)</f>
        <v>0</v>
      </c>
      <c r="N3302" t="str" cm="1">
        <f t="array" ref="N3302">INDEX($A$9:$F$1048576, $J3302, $K3302 )</f>
        <v>71514</v>
      </c>
      <c r="O3302" t="str" cm="1">
        <f t="array" ref="O3302">INDEX($B$9:$F$1048576, $J3302, $K3302 )</f>
        <v>와이디피제5차(유)2</v>
      </c>
      <c r="P3302" t="str" cm="1">
        <f t="array" ref="P3302">IF( $L3302, TRIM(_xll.IMDP("IR", $G$5&amp;$N3302, $G$6)), "" )</f>
        <v/>
      </c>
      <c r="Q3302" t="b" cm="1">
        <f t="array" ref="Q3302">IF(
    $U$1=1, AND($P3302&lt;&gt;"", $P3302&lt;&gt;"...", $P3302&lt;&gt;"입력오류"),
    IF(
        $U$18=1, AND($P3302&lt;&gt;"", $P3302&lt;&gt;"...", $P3302&lt;&gt;"입력오류", ISNUMBER(FIND(INDEX($T$2:$T$7,$U$1),$P3302))),
        IF(
            $U$17="기타", AND($P3302&lt;&gt;"", $P3302&lt;&gt;"...", $P3302&lt;&gt;"입력오류", NOT(ISNUMBER(FIND($T$21:$T$34,$P3302)))),
            AND($P3302&lt;&gt;"", $P3302&lt;&gt;"...", $P3302&lt;&gt;"입력오류", $T$19=$P3302)
        )
    )
)</f>
        <v>0</v>
      </c>
    </row>
    <row r="3303" spans="1:17">
      <c r="A3303" t="s">
        <v>6942</v>
      </c>
      <c r="B3303" t="s">
        <v>6943</v>
      </c>
      <c r="I3303">
        <f t="shared" si="154"/>
        <v>3302</v>
      </c>
      <c r="J3303">
        <f t="shared" si="155"/>
        <v>3302</v>
      </c>
      <c r="K3303">
        <f t="shared" si="153"/>
        <v>1</v>
      </c>
      <c r="L3303" t="b">
        <f>COUNTIF($N$2:N3303, N3303)=1</f>
        <v>1</v>
      </c>
      <c r="M3303" s="37">
        <f>IF( $Q3303, MAX($M$1:M3302)+1, 0)</f>
        <v>0</v>
      </c>
      <c r="N3303" t="str" cm="1">
        <f t="array" ref="N3303">INDEX($A$9:$F$1048576, $J3303, $K3303 )</f>
        <v>71543</v>
      </c>
      <c r="O3303" t="str" cm="1">
        <f t="array" ref="O3303">INDEX($B$9:$F$1048576, $J3303, $K3303 )</f>
        <v>2023기보제2차(유)1-1</v>
      </c>
      <c r="P3303" t="str" cm="1">
        <f t="array" ref="P3303">IF( $L3303, TRIM(_xll.IMDP("IR", $G$5&amp;$N3303, $G$6)), "" )</f>
        <v/>
      </c>
      <c r="Q3303" t="b" cm="1">
        <f t="array" ref="Q3303">IF(
    $U$1=1, AND($P3303&lt;&gt;"", $P3303&lt;&gt;"...", $P3303&lt;&gt;"입력오류"),
    IF(
        $U$18=1, AND($P3303&lt;&gt;"", $P3303&lt;&gt;"...", $P3303&lt;&gt;"입력오류", ISNUMBER(FIND(INDEX($T$2:$T$7,$U$1),$P3303))),
        IF(
            $U$17="기타", AND($P3303&lt;&gt;"", $P3303&lt;&gt;"...", $P3303&lt;&gt;"입력오류", NOT(ISNUMBER(FIND($T$21:$T$34,$P3303)))),
            AND($P3303&lt;&gt;"", $P3303&lt;&gt;"...", $P3303&lt;&gt;"입력오류", $T$19=$P3303)
        )
    )
)</f>
        <v>0</v>
      </c>
    </row>
    <row r="3304" spans="1:17">
      <c r="A3304" t="s">
        <v>6944</v>
      </c>
      <c r="B3304" t="s">
        <v>6945</v>
      </c>
      <c r="I3304">
        <f t="shared" si="154"/>
        <v>3303</v>
      </c>
      <c r="J3304">
        <f t="shared" si="155"/>
        <v>3303</v>
      </c>
      <c r="K3304">
        <f t="shared" si="153"/>
        <v>1</v>
      </c>
      <c r="L3304" t="b">
        <f>COUNTIF($N$2:N3304, N3304)=1</f>
        <v>1</v>
      </c>
      <c r="M3304" s="37">
        <f>IF( $Q3304, MAX($M$1:M3303)+1, 0)</f>
        <v>0</v>
      </c>
      <c r="N3304" t="str" cm="1">
        <f t="array" ref="N3304">INDEX($A$9:$F$1048576, $J3304, $K3304 )</f>
        <v>71544</v>
      </c>
      <c r="O3304" t="str" cm="1">
        <f t="array" ref="O3304">INDEX($B$9:$F$1048576, $J3304, $K3304 )</f>
        <v>2023기보제2차(유)1-2</v>
      </c>
      <c r="P3304" t="str" cm="1">
        <f t="array" ref="P3304">IF( $L3304, TRIM(_xll.IMDP("IR", $G$5&amp;$N3304, $G$6)), "" )</f>
        <v/>
      </c>
      <c r="Q3304" t="b" cm="1">
        <f t="array" ref="Q3304">IF(
    $U$1=1, AND($P3304&lt;&gt;"", $P3304&lt;&gt;"...", $P3304&lt;&gt;"입력오류"),
    IF(
        $U$18=1, AND($P3304&lt;&gt;"", $P3304&lt;&gt;"...", $P3304&lt;&gt;"입력오류", ISNUMBER(FIND(INDEX($T$2:$T$7,$U$1),$P3304))),
        IF(
            $U$17="기타", AND($P3304&lt;&gt;"", $P3304&lt;&gt;"...", $P3304&lt;&gt;"입력오류", NOT(ISNUMBER(FIND($T$21:$T$34,$P3304)))),
            AND($P3304&lt;&gt;"", $P3304&lt;&gt;"...", $P3304&lt;&gt;"입력오류", $T$19=$P3304)
        )
    )
)</f>
        <v>0</v>
      </c>
    </row>
    <row r="3305" spans="1:17">
      <c r="A3305" t="s">
        <v>6946</v>
      </c>
      <c r="B3305" t="s">
        <v>6947</v>
      </c>
      <c r="I3305">
        <f t="shared" si="154"/>
        <v>3304</v>
      </c>
      <c r="J3305">
        <f t="shared" si="155"/>
        <v>3304</v>
      </c>
      <c r="K3305">
        <f t="shared" si="153"/>
        <v>1</v>
      </c>
      <c r="L3305" t="b">
        <f>COUNTIF($N$2:N3305, N3305)=1</f>
        <v>1</v>
      </c>
      <c r="M3305" s="37">
        <f>IF( $Q3305, MAX($M$1:M3304)+1, 0)</f>
        <v>0</v>
      </c>
      <c r="N3305" t="str" cm="1">
        <f t="array" ref="N3305">INDEX($A$9:$F$1048576, $J3305, $K3305 )</f>
        <v>71545</v>
      </c>
      <c r="O3305" t="str" cm="1">
        <f t="array" ref="O3305">INDEX($B$9:$F$1048576, $J3305, $K3305 )</f>
        <v>2023기보제2차(유)1-3</v>
      </c>
      <c r="P3305" t="str" cm="1">
        <f t="array" ref="P3305">IF( $L3305, TRIM(_xll.IMDP("IR", $G$5&amp;$N3305, $G$6)), "" )</f>
        <v/>
      </c>
      <c r="Q3305" t="b" cm="1">
        <f t="array" ref="Q3305">IF(
    $U$1=1, AND($P3305&lt;&gt;"", $P3305&lt;&gt;"...", $P3305&lt;&gt;"입력오류"),
    IF(
        $U$18=1, AND($P3305&lt;&gt;"", $P3305&lt;&gt;"...", $P3305&lt;&gt;"입력오류", ISNUMBER(FIND(INDEX($T$2:$T$7,$U$1),$P3305))),
        IF(
            $U$17="기타", AND($P3305&lt;&gt;"", $P3305&lt;&gt;"...", $P3305&lt;&gt;"입력오류", NOT(ISNUMBER(FIND($T$21:$T$34,$P3305)))),
            AND($P3305&lt;&gt;"", $P3305&lt;&gt;"...", $P3305&lt;&gt;"입력오류", $T$19=$P3305)
        )
    )
)</f>
        <v>0</v>
      </c>
    </row>
    <row r="3306" spans="1:17">
      <c r="A3306" t="s">
        <v>6948</v>
      </c>
      <c r="B3306" t="s">
        <v>6949</v>
      </c>
      <c r="I3306">
        <f t="shared" si="154"/>
        <v>3305</v>
      </c>
      <c r="J3306">
        <f t="shared" si="155"/>
        <v>3305</v>
      </c>
      <c r="K3306">
        <f t="shared" si="153"/>
        <v>1</v>
      </c>
      <c r="L3306" t="b">
        <f>COUNTIF($N$2:N3306, N3306)=1</f>
        <v>1</v>
      </c>
      <c r="M3306" s="37">
        <f>IF( $Q3306, MAX($M$1:M3305)+1, 0)</f>
        <v>0</v>
      </c>
      <c r="N3306" t="str" cm="1">
        <f t="array" ref="N3306">INDEX($A$9:$F$1048576, $J3306, $K3306 )</f>
        <v>71557</v>
      </c>
      <c r="O3306" t="str" cm="1">
        <f t="array" ref="O3306">INDEX($B$9:$F$1048576, $J3306, $K3306 )</f>
        <v>국민사랑제16차(유)1</v>
      </c>
      <c r="P3306" t="str" cm="1">
        <f t="array" ref="P3306">IF( $L3306, TRIM(_xll.IMDP("IR", $G$5&amp;$N3306, $G$6)), "" )</f>
        <v/>
      </c>
      <c r="Q3306" t="b" cm="1">
        <f t="array" ref="Q3306">IF(
    $U$1=1, AND($P3306&lt;&gt;"", $P3306&lt;&gt;"...", $P3306&lt;&gt;"입력오류"),
    IF(
        $U$18=1, AND($P3306&lt;&gt;"", $P3306&lt;&gt;"...", $P3306&lt;&gt;"입력오류", ISNUMBER(FIND(INDEX($T$2:$T$7,$U$1),$P3306))),
        IF(
            $U$17="기타", AND($P3306&lt;&gt;"", $P3306&lt;&gt;"...", $P3306&lt;&gt;"입력오류", NOT(ISNUMBER(FIND($T$21:$T$34,$P3306)))),
            AND($P3306&lt;&gt;"", $P3306&lt;&gt;"...", $P3306&lt;&gt;"입력오류", $T$19=$P3306)
        )
    )
)</f>
        <v>0</v>
      </c>
    </row>
    <row r="3307" spans="1:17">
      <c r="A3307" t="s">
        <v>6950</v>
      </c>
      <c r="B3307" t="s">
        <v>6951</v>
      </c>
      <c r="I3307">
        <f t="shared" si="154"/>
        <v>3306</v>
      </c>
      <c r="J3307">
        <f t="shared" si="155"/>
        <v>3306</v>
      </c>
      <c r="K3307">
        <f t="shared" si="153"/>
        <v>1</v>
      </c>
      <c r="L3307" t="b">
        <f>COUNTIF($N$2:N3307, N3307)=1</f>
        <v>1</v>
      </c>
      <c r="M3307" s="37">
        <f>IF( $Q3307, MAX($M$1:M3306)+1, 0)</f>
        <v>0</v>
      </c>
      <c r="N3307" t="str" cm="1">
        <f t="array" ref="N3307">INDEX($A$9:$F$1048576, $J3307, $K3307 )</f>
        <v>71558</v>
      </c>
      <c r="O3307" t="str" cm="1">
        <f t="array" ref="O3307">INDEX($B$9:$F$1048576, $J3307, $K3307 )</f>
        <v>굿에스에프제8차</v>
      </c>
      <c r="P3307" t="str" cm="1">
        <f t="array" ref="P3307">IF( $L3307, TRIM(_xll.IMDP("IR", $G$5&amp;$N3307, $G$6)), "" )</f>
        <v/>
      </c>
      <c r="Q3307" t="b" cm="1">
        <f t="array" ref="Q3307">IF(
    $U$1=1, AND($P3307&lt;&gt;"", $P3307&lt;&gt;"...", $P3307&lt;&gt;"입력오류"),
    IF(
        $U$18=1, AND($P3307&lt;&gt;"", $P3307&lt;&gt;"...", $P3307&lt;&gt;"입력오류", ISNUMBER(FIND(INDEX($T$2:$T$7,$U$1),$P3307))),
        IF(
            $U$17="기타", AND($P3307&lt;&gt;"", $P3307&lt;&gt;"...", $P3307&lt;&gt;"입력오류", NOT(ISNUMBER(FIND($T$21:$T$34,$P3307)))),
            AND($P3307&lt;&gt;"", $P3307&lt;&gt;"...", $P3307&lt;&gt;"입력오류", $T$19=$P3307)
        )
    )
)</f>
        <v>0</v>
      </c>
    </row>
    <row r="3308" spans="1:17">
      <c r="A3308" t="s">
        <v>6952</v>
      </c>
      <c r="B3308" t="s">
        <v>6953</v>
      </c>
      <c r="I3308">
        <f t="shared" si="154"/>
        <v>3307</v>
      </c>
      <c r="J3308">
        <f t="shared" si="155"/>
        <v>3307</v>
      </c>
      <c r="K3308">
        <f t="shared" si="153"/>
        <v>1</v>
      </c>
      <c r="L3308" t="b">
        <f>COUNTIF($N$2:N3308, N3308)=1</f>
        <v>1</v>
      </c>
      <c r="M3308" s="37">
        <f>IF( $Q3308, MAX($M$1:M3307)+1, 0)</f>
        <v>0</v>
      </c>
      <c r="N3308" t="str" cm="1">
        <f t="array" ref="N3308">INDEX($A$9:$F$1048576, $J3308, $K3308 )</f>
        <v>71569</v>
      </c>
      <c r="O3308" t="str" cm="1">
        <f t="array" ref="O3308">INDEX($B$9:$F$1048576, $J3308, $K3308 )</f>
        <v>현대카드유니버스제1차(유)1-1</v>
      </c>
      <c r="P3308" t="str" cm="1">
        <f t="array" ref="P3308">IF( $L3308, TRIM(_xll.IMDP("IR", $G$5&amp;$N3308, $G$6)), "" )</f>
        <v/>
      </c>
      <c r="Q3308" t="b" cm="1">
        <f t="array" ref="Q3308">IF(
    $U$1=1, AND($P3308&lt;&gt;"", $P3308&lt;&gt;"...", $P3308&lt;&gt;"입력오류"),
    IF(
        $U$18=1, AND($P3308&lt;&gt;"", $P3308&lt;&gt;"...", $P3308&lt;&gt;"입력오류", ISNUMBER(FIND(INDEX($T$2:$T$7,$U$1),$P3308))),
        IF(
            $U$17="기타", AND($P3308&lt;&gt;"", $P3308&lt;&gt;"...", $P3308&lt;&gt;"입력오류", NOT(ISNUMBER(FIND($T$21:$T$34,$P3308)))),
            AND($P3308&lt;&gt;"", $P3308&lt;&gt;"...", $P3308&lt;&gt;"입력오류", $T$19=$P3308)
        )
    )
)</f>
        <v>0</v>
      </c>
    </row>
    <row r="3309" spans="1:17">
      <c r="A3309" t="s">
        <v>6954</v>
      </c>
      <c r="B3309" t="s">
        <v>6955</v>
      </c>
      <c r="I3309">
        <f t="shared" si="154"/>
        <v>3308</v>
      </c>
      <c r="J3309">
        <f t="shared" si="155"/>
        <v>3308</v>
      </c>
      <c r="K3309">
        <f t="shared" si="153"/>
        <v>1</v>
      </c>
      <c r="L3309" t="b">
        <f>COUNTIF($N$2:N3309, N3309)=1</f>
        <v>1</v>
      </c>
      <c r="M3309" s="37">
        <f>IF( $Q3309, MAX($M$1:M3308)+1, 0)</f>
        <v>0</v>
      </c>
      <c r="N3309" t="str" cm="1">
        <f t="array" ref="N3309">INDEX($A$9:$F$1048576, $J3309, $K3309 )</f>
        <v>71570</v>
      </c>
      <c r="O3309" t="str" cm="1">
        <f t="array" ref="O3309">INDEX($B$9:$F$1048576, $J3309, $K3309 )</f>
        <v>현대카드유니버스제1차(유)1-2</v>
      </c>
      <c r="P3309" t="str" cm="1">
        <f t="array" ref="P3309">IF( $L3309, TRIM(_xll.IMDP("IR", $G$5&amp;$N3309, $G$6)), "" )</f>
        <v/>
      </c>
      <c r="Q3309" t="b" cm="1">
        <f t="array" ref="Q3309">IF(
    $U$1=1, AND($P3309&lt;&gt;"", $P3309&lt;&gt;"...", $P3309&lt;&gt;"입력오류"),
    IF(
        $U$18=1, AND($P3309&lt;&gt;"", $P3309&lt;&gt;"...", $P3309&lt;&gt;"입력오류", ISNUMBER(FIND(INDEX($T$2:$T$7,$U$1),$P3309))),
        IF(
            $U$17="기타", AND($P3309&lt;&gt;"", $P3309&lt;&gt;"...", $P3309&lt;&gt;"입력오류", NOT(ISNUMBER(FIND($T$21:$T$34,$P3309)))),
            AND($P3309&lt;&gt;"", $P3309&lt;&gt;"...", $P3309&lt;&gt;"입력오류", $T$19=$P3309)
        )
    )
)</f>
        <v>0</v>
      </c>
    </row>
    <row r="3310" spans="1:17">
      <c r="A3310" t="s">
        <v>6956</v>
      </c>
      <c r="B3310" t="s">
        <v>6957</v>
      </c>
      <c r="I3310">
        <f t="shared" si="154"/>
        <v>3309</v>
      </c>
      <c r="J3310">
        <f t="shared" si="155"/>
        <v>3309</v>
      </c>
      <c r="K3310">
        <f t="shared" si="153"/>
        <v>1</v>
      </c>
      <c r="L3310" t="b">
        <f>COUNTIF($N$2:N3310, N3310)=1</f>
        <v>1</v>
      </c>
      <c r="M3310" s="37">
        <f>IF( $Q3310, MAX($M$1:M3309)+1, 0)</f>
        <v>0</v>
      </c>
      <c r="N3310" t="str" cm="1">
        <f t="array" ref="N3310">INDEX($A$9:$F$1048576, $J3310, $K3310 )</f>
        <v>71571</v>
      </c>
      <c r="O3310" t="str" cm="1">
        <f t="array" ref="O3310">INDEX($B$9:$F$1048576, $J3310, $K3310 )</f>
        <v>현대카드유니버스제1차(유)1-3</v>
      </c>
      <c r="P3310" t="str" cm="1">
        <f t="array" ref="P3310">IF( $L3310, TRIM(_xll.IMDP("IR", $G$5&amp;$N3310, $G$6)), "" )</f>
        <v/>
      </c>
      <c r="Q3310" t="b" cm="1">
        <f t="array" ref="Q3310">IF(
    $U$1=1, AND($P3310&lt;&gt;"", $P3310&lt;&gt;"...", $P3310&lt;&gt;"입력오류"),
    IF(
        $U$18=1, AND($P3310&lt;&gt;"", $P3310&lt;&gt;"...", $P3310&lt;&gt;"입력오류", ISNUMBER(FIND(INDEX($T$2:$T$7,$U$1),$P3310))),
        IF(
            $U$17="기타", AND($P3310&lt;&gt;"", $P3310&lt;&gt;"...", $P3310&lt;&gt;"입력오류", NOT(ISNUMBER(FIND($T$21:$T$34,$P3310)))),
            AND($P3310&lt;&gt;"", $P3310&lt;&gt;"...", $P3310&lt;&gt;"입력오류", $T$19=$P3310)
        )
    )
)</f>
        <v>0</v>
      </c>
    </row>
    <row r="3311" spans="1:17">
      <c r="A3311" t="s">
        <v>6958</v>
      </c>
      <c r="B3311" t="s">
        <v>6959</v>
      </c>
      <c r="I3311">
        <f t="shared" si="154"/>
        <v>3310</v>
      </c>
      <c r="J3311">
        <f t="shared" si="155"/>
        <v>3310</v>
      </c>
      <c r="K3311">
        <f t="shared" si="153"/>
        <v>1</v>
      </c>
      <c r="L3311" t="b">
        <f>COUNTIF($N$2:N3311, N3311)=1</f>
        <v>1</v>
      </c>
      <c r="M3311" s="37">
        <f>IF( $Q3311, MAX($M$1:M3310)+1, 0)</f>
        <v>0</v>
      </c>
      <c r="N3311" t="str" cm="1">
        <f t="array" ref="N3311">INDEX($A$9:$F$1048576, $J3311, $K3311 )</f>
        <v>71572</v>
      </c>
      <c r="O3311" t="str" cm="1">
        <f t="array" ref="O3311">INDEX($B$9:$F$1048576, $J3311, $K3311 )</f>
        <v>현대카드유니버스제1차(유)1-4</v>
      </c>
      <c r="P3311" t="str" cm="1">
        <f t="array" ref="P3311">IF( $L3311, TRIM(_xll.IMDP("IR", $G$5&amp;$N3311, $G$6)), "" )</f>
        <v/>
      </c>
      <c r="Q3311" t="b" cm="1">
        <f t="array" ref="Q3311">IF(
    $U$1=1, AND($P3311&lt;&gt;"", $P3311&lt;&gt;"...", $P3311&lt;&gt;"입력오류"),
    IF(
        $U$18=1, AND($P3311&lt;&gt;"", $P3311&lt;&gt;"...", $P3311&lt;&gt;"입력오류", ISNUMBER(FIND(INDEX($T$2:$T$7,$U$1),$P3311))),
        IF(
            $U$17="기타", AND($P3311&lt;&gt;"", $P3311&lt;&gt;"...", $P3311&lt;&gt;"입력오류", NOT(ISNUMBER(FIND($T$21:$T$34,$P3311)))),
            AND($P3311&lt;&gt;"", $P3311&lt;&gt;"...", $P3311&lt;&gt;"입력오류", $T$19=$P3311)
        )
    )
)</f>
        <v>0</v>
      </c>
    </row>
    <row r="3312" spans="1:17">
      <c r="A3312" t="s">
        <v>6960</v>
      </c>
      <c r="B3312" t="s">
        <v>6961</v>
      </c>
      <c r="I3312">
        <f t="shared" si="154"/>
        <v>3311</v>
      </c>
      <c r="J3312">
        <f t="shared" si="155"/>
        <v>3311</v>
      </c>
      <c r="K3312">
        <f t="shared" si="153"/>
        <v>1</v>
      </c>
      <c r="L3312" t="b">
        <f>COUNTIF($N$2:N3312, N3312)=1</f>
        <v>1</v>
      </c>
      <c r="M3312" s="37">
        <f>IF( $Q3312, MAX($M$1:M3311)+1, 0)</f>
        <v>0</v>
      </c>
      <c r="N3312" t="str" cm="1">
        <f t="array" ref="N3312">INDEX($A$9:$F$1048576, $J3312, $K3312 )</f>
        <v>71573</v>
      </c>
      <c r="O3312" t="str" cm="1">
        <f t="array" ref="O3312">INDEX($B$9:$F$1048576, $J3312, $K3312 )</f>
        <v>현대카드유니버스제1차(유)1-5</v>
      </c>
      <c r="P3312" t="str" cm="1">
        <f t="array" ref="P3312">IF( $L3312, TRIM(_xll.IMDP("IR", $G$5&amp;$N3312, $G$6)), "" )</f>
        <v/>
      </c>
      <c r="Q3312" t="b" cm="1">
        <f t="array" ref="Q3312">IF(
    $U$1=1, AND($P3312&lt;&gt;"", $P3312&lt;&gt;"...", $P3312&lt;&gt;"입력오류"),
    IF(
        $U$18=1, AND($P3312&lt;&gt;"", $P3312&lt;&gt;"...", $P3312&lt;&gt;"입력오류", ISNUMBER(FIND(INDEX($T$2:$T$7,$U$1),$P3312))),
        IF(
            $U$17="기타", AND($P3312&lt;&gt;"", $P3312&lt;&gt;"...", $P3312&lt;&gt;"입력오류", NOT(ISNUMBER(FIND($T$21:$T$34,$P3312)))),
            AND($P3312&lt;&gt;"", $P3312&lt;&gt;"...", $P3312&lt;&gt;"입력오류", $T$19=$P3312)
        )
    )
)</f>
        <v>0</v>
      </c>
    </row>
    <row r="3313" spans="1:17">
      <c r="A3313" t="s">
        <v>6962</v>
      </c>
      <c r="B3313" t="s">
        <v>6963</v>
      </c>
      <c r="I3313">
        <f t="shared" si="154"/>
        <v>3312</v>
      </c>
      <c r="J3313">
        <f t="shared" si="155"/>
        <v>3312</v>
      </c>
      <c r="K3313">
        <f t="shared" si="153"/>
        <v>1</v>
      </c>
      <c r="L3313" t="b">
        <f>COUNTIF($N$2:N3313, N3313)=1</f>
        <v>1</v>
      </c>
      <c r="M3313" s="37">
        <f>IF( $Q3313, MAX($M$1:M3312)+1, 0)</f>
        <v>0</v>
      </c>
      <c r="N3313" t="str" cm="1">
        <f t="array" ref="N3313">INDEX($A$9:$F$1048576, $J3313, $K3313 )</f>
        <v>71574</v>
      </c>
      <c r="O3313" t="str" cm="1">
        <f t="array" ref="O3313">INDEX($B$9:$F$1048576, $J3313, $K3313 )</f>
        <v>현대카드유니버스제1차(유)1-6</v>
      </c>
      <c r="P3313" t="str" cm="1">
        <f t="array" ref="P3313">IF( $L3313, TRIM(_xll.IMDP("IR", $G$5&amp;$N3313, $G$6)), "" )</f>
        <v/>
      </c>
      <c r="Q3313" t="b" cm="1">
        <f t="array" ref="Q3313">IF(
    $U$1=1, AND($P3313&lt;&gt;"", $P3313&lt;&gt;"...", $P3313&lt;&gt;"입력오류"),
    IF(
        $U$18=1, AND($P3313&lt;&gt;"", $P3313&lt;&gt;"...", $P3313&lt;&gt;"입력오류", ISNUMBER(FIND(INDEX($T$2:$T$7,$U$1),$P3313))),
        IF(
            $U$17="기타", AND($P3313&lt;&gt;"", $P3313&lt;&gt;"...", $P3313&lt;&gt;"입력오류", NOT(ISNUMBER(FIND($T$21:$T$34,$P3313)))),
            AND($P3313&lt;&gt;"", $P3313&lt;&gt;"...", $P3313&lt;&gt;"입력오류", $T$19=$P3313)
        )
    )
)</f>
        <v>0</v>
      </c>
    </row>
    <row r="3314" spans="1:17">
      <c r="A3314" t="s">
        <v>6964</v>
      </c>
      <c r="B3314" t="s">
        <v>6965</v>
      </c>
      <c r="I3314">
        <f t="shared" si="154"/>
        <v>3313</v>
      </c>
      <c r="J3314">
        <f t="shared" si="155"/>
        <v>3313</v>
      </c>
      <c r="K3314">
        <f t="shared" si="153"/>
        <v>1</v>
      </c>
      <c r="L3314" t="b">
        <f>COUNTIF($N$2:N3314, N3314)=1</f>
        <v>1</v>
      </c>
      <c r="M3314" s="37">
        <f>IF( $Q3314, MAX($M$1:M3313)+1, 0)</f>
        <v>0</v>
      </c>
      <c r="N3314" t="str" cm="1">
        <f t="array" ref="N3314">INDEX($A$9:$F$1048576, $J3314, $K3314 )</f>
        <v>71575</v>
      </c>
      <c r="O3314" t="str" cm="1">
        <f t="array" ref="O3314">INDEX($B$9:$F$1048576, $J3314, $K3314 )</f>
        <v>현대카드유니버스제1차(유)1-7</v>
      </c>
      <c r="P3314" t="str" cm="1">
        <f t="array" ref="P3314">IF( $L3314, TRIM(_xll.IMDP("IR", $G$5&amp;$N3314, $G$6)), "" )</f>
        <v/>
      </c>
      <c r="Q3314" t="b" cm="1">
        <f t="array" ref="Q3314">IF(
    $U$1=1, AND($P3314&lt;&gt;"", $P3314&lt;&gt;"...", $P3314&lt;&gt;"입력오류"),
    IF(
        $U$18=1, AND($P3314&lt;&gt;"", $P3314&lt;&gt;"...", $P3314&lt;&gt;"입력오류", ISNUMBER(FIND(INDEX($T$2:$T$7,$U$1),$P3314))),
        IF(
            $U$17="기타", AND($P3314&lt;&gt;"", $P3314&lt;&gt;"...", $P3314&lt;&gt;"입력오류", NOT(ISNUMBER(FIND($T$21:$T$34,$P3314)))),
            AND($P3314&lt;&gt;"", $P3314&lt;&gt;"...", $P3314&lt;&gt;"입력오류", $T$19=$P3314)
        )
    )
)</f>
        <v>0</v>
      </c>
    </row>
    <row r="3315" spans="1:17">
      <c r="A3315" t="s">
        <v>6966</v>
      </c>
      <c r="B3315" t="s">
        <v>6967</v>
      </c>
      <c r="I3315">
        <f t="shared" si="154"/>
        <v>3314</v>
      </c>
      <c r="J3315">
        <f t="shared" si="155"/>
        <v>3314</v>
      </c>
      <c r="K3315">
        <f t="shared" si="153"/>
        <v>1</v>
      </c>
      <c r="L3315" t="b">
        <f>COUNTIF($N$2:N3315, N3315)=1</f>
        <v>1</v>
      </c>
      <c r="M3315" s="37">
        <f>IF( $Q3315, MAX($M$1:M3314)+1, 0)</f>
        <v>0</v>
      </c>
      <c r="N3315" t="str" cm="1">
        <f t="array" ref="N3315">INDEX($A$9:$F$1048576, $J3315, $K3315 )</f>
        <v>71576</v>
      </c>
      <c r="O3315" t="str" cm="1">
        <f t="array" ref="O3315">INDEX($B$9:$F$1048576, $J3315, $K3315 )</f>
        <v>현대카드유니버스제1차(유)1-8</v>
      </c>
      <c r="P3315" t="str" cm="1">
        <f t="array" ref="P3315">IF( $L3315, TRIM(_xll.IMDP("IR", $G$5&amp;$N3315, $G$6)), "" )</f>
        <v/>
      </c>
      <c r="Q3315" t="b" cm="1">
        <f t="array" ref="Q3315">IF(
    $U$1=1, AND($P3315&lt;&gt;"", $P3315&lt;&gt;"...", $P3315&lt;&gt;"입력오류"),
    IF(
        $U$18=1, AND($P3315&lt;&gt;"", $P3315&lt;&gt;"...", $P3315&lt;&gt;"입력오류", ISNUMBER(FIND(INDEX($T$2:$T$7,$U$1),$P3315))),
        IF(
            $U$17="기타", AND($P3315&lt;&gt;"", $P3315&lt;&gt;"...", $P3315&lt;&gt;"입력오류", NOT(ISNUMBER(FIND($T$21:$T$34,$P3315)))),
            AND($P3315&lt;&gt;"", $P3315&lt;&gt;"...", $P3315&lt;&gt;"입력오류", $T$19=$P3315)
        )
    )
)</f>
        <v>0</v>
      </c>
    </row>
    <row r="3316" spans="1:17">
      <c r="A3316" t="s">
        <v>6968</v>
      </c>
      <c r="B3316" t="s">
        <v>6969</v>
      </c>
      <c r="I3316">
        <f t="shared" si="154"/>
        <v>3315</v>
      </c>
      <c r="J3316">
        <f t="shared" si="155"/>
        <v>3315</v>
      </c>
      <c r="K3316">
        <f t="shared" si="153"/>
        <v>1</v>
      </c>
      <c r="L3316" t="b">
        <f>COUNTIF($N$2:N3316, N3316)=1</f>
        <v>1</v>
      </c>
      <c r="M3316" s="37">
        <f>IF( $Q3316, MAX($M$1:M3315)+1, 0)</f>
        <v>0</v>
      </c>
      <c r="N3316" t="str" cm="1">
        <f t="array" ref="N3316">INDEX($A$9:$F$1048576, $J3316, $K3316 )</f>
        <v>71577</v>
      </c>
      <c r="O3316" t="str" cm="1">
        <f t="array" ref="O3316">INDEX($B$9:$F$1048576, $J3316, $K3316 )</f>
        <v>현대카드유니버스제1차(유)1-9</v>
      </c>
      <c r="P3316" t="str" cm="1">
        <f t="array" ref="P3316">IF( $L3316, TRIM(_xll.IMDP("IR", $G$5&amp;$N3316, $G$6)), "" )</f>
        <v/>
      </c>
      <c r="Q3316" t="b" cm="1">
        <f t="array" ref="Q3316">IF(
    $U$1=1, AND($P3316&lt;&gt;"", $P3316&lt;&gt;"...", $P3316&lt;&gt;"입력오류"),
    IF(
        $U$18=1, AND($P3316&lt;&gt;"", $P3316&lt;&gt;"...", $P3316&lt;&gt;"입력오류", ISNUMBER(FIND(INDEX($T$2:$T$7,$U$1),$P3316))),
        IF(
            $U$17="기타", AND($P3316&lt;&gt;"", $P3316&lt;&gt;"...", $P3316&lt;&gt;"입력오류", NOT(ISNUMBER(FIND($T$21:$T$34,$P3316)))),
            AND($P3316&lt;&gt;"", $P3316&lt;&gt;"...", $P3316&lt;&gt;"입력오류", $T$19=$P3316)
        )
    )
)</f>
        <v>0</v>
      </c>
    </row>
    <row r="3317" spans="1:17">
      <c r="A3317" t="s">
        <v>6970</v>
      </c>
      <c r="B3317" t="s">
        <v>6971</v>
      </c>
      <c r="I3317">
        <f t="shared" si="154"/>
        <v>3316</v>
      </c>
      <c r="J3317">
        <f t="shared" si="155"/>
        <v>3316</v>
      </c>
      <c r="K3317">
        <f t="shared" si="153"/>
        <v>1</v>
      </c>
      <c r="L3317" t="b">
        <f>COUNTIF($N$2:N3317, N3317)=1</f>
        <v>1</v>
      </c>
      <c r="M3317" s="37">
        <f>IF( $Q3317, MAX($M$1:M3316)+1, 0)</f>
        <v>0</v>
      </c>
      <c r="N3317" t="str" cm="1">
        <f t="array" ref="N3317">INDEX($A$9:$F$1048576, $J3317, $K3317 )</f>
        <v>71578</v>
      </c>
      <c r="O3317" t="str" cm="1">
        <f t="array" ref="O3317">INDEX($B$9:$F$1048576, $J3317, $K3317 )</f>
        <v>현대카드유니버스제1차(유)1-10</v>
      </c>
      <c r="P3317" t="str" cm="1">
        <f t="array" ref="P3317">IF( $L3317, TRIM(_xll.IMDP("IR", $G$5&amp;$N3317, $G$6)), "" )</f>
        <v/>
      </c>
      <c r="Q3317" t="b" cm="1">
        <f t="array" ref="Q3317">IF(
    $U$1=1, AND($P3317&lt;&gt;"", $P3317&lt;&gt;"...", $P3317&lt;&gt;"입력오류"),
    IF(
        $U$18=1, AND($P3317&lt;&gt;"", $P3317&lt;&gt;"...", $P3317&lt;&gt;"입력오류", ISNUMBER(FIND(INDEX($T$2:$T$7,$U$1),$P3317))),
        IF(
            $U$17="기타", AND($P3317&lt;&gt;"", $P3317&lt;&gt;"...", $P3317&lt;&gt;"입력오류", NOT(ISNUMBER(FIND($T$21:$T$34,$P3317)))),
            AND($P3317&lt;&gt;"", $P3317&lt;&gt;"...", $P3317&lt;&gt;"입력오류", $T$19=$P3317)
        )
    )
)</f>
        <v>0</v>
      </c>
    </row>
    <row r="3318" spans="1:17">
      <c r="A3318" t="s">
        <v>6972</v>
      </c>
      <c r="B3318" t="s">
        <v>6973</v>
      </c>
      <c r="I3318">
        <f t="shared" si="154"/>
        <v>3317</v>
      </c>
      <c r="J3318">
        <f t="shared" si="155"/>
        <v>3317</v>
      </c>
      <c r="K3318">
        <f t="shared" si="153"/>
        <v>1</v>
      </c>
      <c r="L3318" t="b">
        <f>COUNTIF($N$2:N3318, N3318)=1</f>
        <v>1</v>
      </c>
      <c r="M3318" s="37">
        <f>IF( $Q3318, MAX($M$1:M3317)+1, 0)</f>
        <v>0</v>
      </c>
      <c r="N3318" t="str" cm="1">
        <f t="array" ref="N3318">INDEX($A$9:$F$1048576, $J3318, $K3318 )</f>
        <v>71579</v>
      </c>
      <c r="O3318" t="str" cm="1">
        <f t="array" ref="O3318">INDEX($B$9:$F$1048576, $J3318, $K3318 )</f>
        <v>현대카드유니버스제1차(유)1-11</v>
      </c>
      <c r="P3318" t="str" cm="1">
        <f t="array" ref="P3318">IF( $L3318, TRIM(_xll.IMDP("IR", $G$5&amp;$N3318, $G$6)), "" )</f>
        <v/>
      </c>
      <c r="Q3318" t="b" cm="1">
        <f t="array" ref="Q3318">IF(
    $U$1=1, AND($P3318&lt;&gt;"", $P3318&lt;&gt;"...", $P3318&lt;&gt;"입력오류"),
    IF(
        $U$18=1, AND($P3318&lt;&gt;"", $P3318&lt;&gt;"...", $P3318&lt;&gt;"입력오류", ISNUMBER(FIND(INDEX($T$2:$T$7,$U$1),$P3318))),
        IF(
            $U$17="기타", AND($P3318&lt;&gt;"", $P3318&lt;&gt;"...", $P3318&lt;&gt;"입력오류", NOT(ISNUMBER(FIND($T$21:$T$34,$P3318)))),
            AND($P3318&lt;&gt;"", $P3318&lt;&gt;"...", $P3318&lt;&gt;"입력오류", $T$19=$P3318)
        )
    )
)</f>
        <v>0</v>
      </c>
    </row>
    <row r="3319" spans="1:17">
      <c r="A3319" t="s">
        <v>6974</v>
      </c>
      <c r="B3319" t="s">
        <v>6975</v>
      </c>
      <c r="I3319">
        <f t="shared" si="154"/>
        <v>3318</v>
      </c>
      <c r="J3319">
        <f t="shared" si="155"/>
        <v>3318</v>
      </c>
      <c r="K3319">
        <f t="shared" si="153"/>
        <v>1</v>
      </c>
      <c r="L3319" t="b">
        <f>COUNTIF($N$2:N3319, N3319)=1</f>
        <v>1</v>
      </c>
      <c r="M3319" s="37">
        <f>IF( $Q3319, MAX($M$1:M3318)+1, 0)</f>
        <v>0</v>
      </c>
      <c r="N3319" t="str" cm="1">
        <f t="array" ref="N3319">INDEX($A$9:$F$1048576, $J3319, $K3319 )</f>
        <v>71580</v>
      </c>
      <c r="O3319" t="str" cm="1">
        <f t="array" ref="O3319">INDEX($B$9:$F$1048576, $J3319, $K3319 )</f>
        <v>현대카드유니버스제1차(유)1-12</v>
      </c>
      <c r="P3319" t="str" cm="1">
        <f t="array" ref="P3319">IF( $L3319, TRIM(_xll.IMDP("IR", $G$5&amp;$N3319, $G$6)), "" )</f>
        <v/>
      </c>
      <c r="Q3319" t="b" cm="1">
        <f t="array" ref="Q3319">IF(
    $U$1=1, AND($P3319&lt;&gt;"", $P3319&lt;&gt;"...", $P3319&lt;&gt;"입력오류"),
    IF(
        $U$18=1, AND($P3319&lt;&gt;"", $P3319&lt;&gt;"...", $P3319&lt;&gt;"입력오류", ISNUMBER(FIND(INDEX($T$2:$T$7,$U$1),$P3319))),
        IF(
            $U$17="기타", AND($P3319&lt;&gt;"", $P3319&lt;&gt;"...", $P3319&lt;&gt;"입력오류", NOT(ISNUMBER(FIND($T$21:$T$34,$P3319)))),
            AND($P3319&lt;&gt;"", $P3319&lt;&gt;"...", $P3319&lt;&gt;"입력오류", $T$19=$P3319)
        )
    )
)</f>
        <v>0</v>
      </c>
    </row>
    <row r="3320" spans="1:17">
      <c r="A3320" t="s">
        <v>6976</v>
      </c>
      <c r="B3320" t="s">
        <v>6977</v>
      </c>
      <c r="I3320">
        <f t="shared" si="154"/>
        <v>3319</v>
      </c>
      <c r="J3320">
        <f t="shared" si="155"/>
        <v>3319</v>
      </c>
      <c r="K3320">
        <f t="shared" si="153"/>
        <v>1</v>
      </c>
      <c r="L3320" t="b">
        <f>COUNTIF($N$2:N3320, N3320)=1</f>
        <v>1</v>
      </c>
      <c r="M3320" s="37">
        <f>IF( $Q3320, MAX($M$1:M3319)+1, 0)</f>
        <v>0</v>
      </c>
      <c r="N3320" t="str" cm="1">
        <f t="array" ref="N3320">INDEX($A$9:$F$1048576, $J3320, $K3320 )</f>
        <v>71581</v>
      </c>
      <c r="O3320" t="str" cm="1">
        <f t="array" ref="O3320">INDEX($B$9:$F$1048576, $J3320, $K3320 )</f>
        <v>현대카드유니버스제1차(유)1-13</v>
      </c>
      <c r="P3320" t="str" cm="1">
        <f t="array" ref="P3320">IF( $L3320, TRIM(_xll.IMDP("IR", $G$5&amp;$N3320, $G$6)), "" )</f>
        <v/>
      </c>
      <c r="Q3320" t="b" cm="1">
        <f t="array" ref="Q3320">IF(
    $U$1=1, AND($P3320&lt;&gt;"", $P3320&lt;&gt;"...", $P3320&lt;&gt;"입력오류"),
    IF(
        $U$18=1, AND($P3320&lt;&gt;"", $P3320&lt;&gt;"...", $P3320&lt;&gt;"입력오류", ISNUMBER(FIND(INDEX($T$2:$T$7,$U$1),$P3320))),
        IF(
            $U$17="기타", AND($P3320&lt;&gt;"", $P3320&lt;&gt;"...", $P3320&lt;&gt;"입력오류", NOT(ISNUMBER(FIND($T$21:$T$34,$P3320)))),
            AND($P3320&lt;&gt;"", $P3320&lt;&gt;"...", $P3320&lt;&gt;"입력오류", $T$19=$P3320)
        )
    )
)</f>
        <v>0</v>
      </c>
    </row>
    <row r="3321" spans="1:17">
      <c r="A3321" t="s">
        <v>6978</v>
      </c>
      <c r="B3321" t="s">
        <v>6979</v>
      </c>
      <c r="I3321">
        <f t="shared" si="154"/>
        <v>3320</v>
      </c>
      <c r="J3321">
        <f t="shared" si="155"/>
        <v>3320</v>
      </c>
      <c r="K3321">
        <f t="shared" si="153"/>
        <v>1</v>
      </c>
      <c r="L3321" t="b">
        <f>COUNTIF($N$2:N3321, N3321)=1</f>
        <v>1</v>
      </c>
      <c r="M3321" s="37">
        <f>IF( $Q3321, MAX($M$1:M3320)+1, 0)</f>
        <v>0</v>
      </c>
      <c r="N3321" t="str" cm="1">
        <f t="array" ref="N3321">INDEX($A$9:$F$1048576, $J3321, $K3321 )</f>
        <v>71582</v>
      </c>
      <c r="O3321" t="str" cm="1">
        <f t="array" ref="O3321">INDEX($B$9:$F$1048576, $J3321, $K3321 )</f>
        <v>현대카드유니버스제1차(유)1-14</v>
      </c>
      <c r="P3321" t="str" cm="1">
        <f t="array" ref="P3321">IF( $L3321, TRIM(_xll.IMDP("IR", $G$5&amp;$N3321, $G$6)), "" )</f>
        <v/>
      </c>
      <c r="Q3321" t="b" cm="1">
        <f t="array" ref="Q3321">IF(
    $U$1=1, AND($P3321&lt;&gt;"", $P3321&lt;&gt;"...", $P3321&lt;&gt;"입력오류"),
    IF(
        $U$18=1, AND($P3321&lt;&gt;"", $P3321&lt;&gt;"...", $P3321&lt;&gt;"입력오류", ISNUMBER(FIND(INDEX($T$2:$T$7,$U$1),$P3321))),
        IF(
            $U$17="기타", AND($P3321&lt;&gt;"", $P3321&lt;&gt;"...", $P3321&lt;&gt;"입력오류", NOT(ISNUMBER(FIND($T$21:$T$34,$P3321)))),
            AND($P3321&lt;&gt;"", $P3321&lt;&gt;"...", $P3321&lt;&gt;"입력오류", $T$19=$P3321)
        )
    )
)</f>
        <v>0</v>
      </c>
    </row>
    <row r="3322" spans="1:17">
      <c r="A3322" t="s">
        <v>6980</v>
      </c>
      <c r="B3322" t="s">
        <v>6981</v>
      </c>
      <c r="I3322">
        <f t="shared" si="154"/>
        <v>3321</v>
      </c>
      <c r="J3322">
        <f t="shared" si="155"/>
        <v>3321</v>
      </c>
      <c r="K3322">
        <f t="shared" si="153"/>
        <v>1</v>
      </c>
      <c r="L3322" t="b">
        <f>COUNTIF($N$2:N3322, N3322)=1</f>
        <v>1</v>
      </c>
      <c r="M3322" s="37">
        <f>IF( $Q3322, MAX($M$1:M3321)+1, 0)</f>
        <v>0</v>
      </c>
      <c r="N3322" t="str" cm="1">
        <f t="array" ref="N3322">INDEX($A$9:$F$1048576, $J3322, $K3322 )</f>
        <v>71583</v>
      </c>
      <c r="O3322" t="str" cm="1">
        <f t="array" ref="O3322">INDEX($B$9:$F$1048576, $J3322, $K3322 )</f>
        <v>현대카드유니버스제1차(유)1-15</v>
      </c>
      <c r="P3322" t="str" cm="1">
        <f t="array" ref="P3322">IF( $L3322, TRIM(_xll.IMDP("IR", $G$5&amp;$N3322, $G$6)), "" )</f>
        <v/>
      </c>
      <c r="Q3322" t="b" cm="1">
        <f t="array" ref="Q3322">IF(
    $U$1=1, AND($P3322&lt;&gt;"", $P3322&lt;&gt;"...", $P3322&lt;&gt;"입력오류"),
    IF(
        $U$18=1, AND($P3322&lt;&gt;"", $P3322&lt;&gt;"...", $P3322&lt;&gt;"입력오류", ISNUMBER(FIND(INDEX($T$2:$T$7,$U$1),$P3322))),
        IF(
            $U$17="기타", AND($P3322&lt;&gt;"", $P3322&lt;&gt;"...", $P3322&lt;&gt;"입력오류", NOT(ISNUMBER(FIND($T$21:$T$34,$P3322)))),
            AND($P3322&lt;&gt;"", $P3322&lt;&gt;"...", $P3322&lt;&gt;"입력오류", $T$19=$P3322)
        )
    )
)</f>
        <v>0</v>
      </c>
    </row>
    <row r="3323" spans="1:17">
      <c r="A3323" t="s">
        <v>6982</v>
      </c>
      <c r="B3323" t="s">
        <v>6983</v>
      </c>
      <c r="I3323">
        <f t="shared" si="154"/>
        <v>3322</v>
      </c>
      <c r="J3323">
        <f t="shared" si="155"/>
        <v>3322</v>
      </c>
      <c r="K3323">
        <f t="shared" si="153"/>
        <v>1</v>
      </c>
      <c r="L3323" t="b">
        <f>COUNTIF($N$2:N3323, N3323)=1</f>
        <v>1</v>
      </c>
      <c r="M3323" s="37">
        <f>IF( $Q3323, MAX($M$1:M3322)+1, 0)</f>
        <v>0</v>
      </c>
      <c r="N3323" t="str" cm="1">
        <f t="array" ref="N3323">INDEX($A$9:$F$1048576, $J3323, $K3323 )</f>
        <v>71584</v>
      </c>
      <c r="O3323" t="str" cm="1">
        <f t="array" ref="O3323">INDEX($B$9:$F$1048576, $J3323, $K3323 )</f>
        <v>현대카드유니버스제1차(유)1-16</v>
      </c>
      <c r="P3323" t="str" cm="1">
        <f t="array" ref="P3323">IF( $L3323, TRIM(_xll.IMDP("IR", $G$5&amp;$N3323, $G$6)), "" )</f>
        <v/>
      </c>
      <c r="Q3323" t="b" cm="1">
        <f t="array" ref="Q3323">IF(
    $U$1=1, AND($P3323&lt;&gt;"", $P3323&lt;&gt;"...", $P3323&lt;&gt;"입력오류"),
    IF(
        $U$18=1, AND($P3323&lt;&gt;"", $P3323&lt;&gt;"...", $P3323&lt;&gt;"입력오류", ISNUMBER(FIND(INDEX($T$2:$T$7,$U$1),$P3323))),
        IF(
            $U$17="기타", AND($P3323&lt;&gt;"", $P3323&lt;&gt;"...", $P3323&lt;&gt;"입력오류", NOT(ISNUMBER(FIND($T$21:$T$34,$P3323)))),
            AND($P3323&lt;&gt;"", $P3323&lt;&gt;"...", $P3323&lt;&gt;"입력오류", $T$19=$P3323)
        )
    )
)</f>
        <v>0</v>
      </c>
    </row>
    <row r="3324" spans="1:17">
      <c r="A3324" t="s">
        <v>6984</v>
      </c>
      <c r="B3324" t="s">
        <v>6985</v>
      </c>
      <c r="I3324">
        <f t="shared" si="154"/>
        <v>3323</v>
      </c>
      <c r="J3324">
        <f t="shared" si="155"/>
        <v>3323</v>
      </c>
      <c r="K3324">
        <f t="shared" si="153"/>
        <v>1</v>
      </c>
      <c r="L3324" t="b">
        <f>COUNTIF($N$2:N3324, N3324)=1</f>
        <v>1</v>
      </c>
      <c r="M3324" s="37">
        <f>IF( $Q3324, MAX($M$1:M3323)+1, 0)</f>
        <v>0</v>
      </c>
      <c r="N3324" t="str" cm="1">
        <f t="array" ref="N3324">INDEX($A$9:$F$1048576, $J3324, $K3324 )</f>
        <v>71585</v>
      </c>
      <c r="O3324" t="str" cm="1">
        <f t="array" ref="O3324">INDEX($B$9:$F$1048576, $J3324, $K3324 )</f>
        <v>현대카드유니버스제1차(유)1-17</v>
      </c>
      <c r="P3324" t="str" cm="1">
        <f t="array" ref="P3324">IF( $L3324, TRIM(_xll.IMDP("IR", $G$5&amp;$N3324, $G$6)), "" )</f>
        <v/>
      </c>
      <c r="Q3324" t="b" cm="1">
        <f t="array" ref="Q3324">IF(
    $U$1=1, AND($P3324&lt;&gt;"", $P3324&lt;&gt;"...", $P3324&lt;&gt;"입력오류"),
    IF(
        $U$18=1, AND($P3324&lt;&gt;"", $P3324&lt;&gt;"...", $P3324&lt;&gt;"입력오류", ISNUMBER(FIND(INDEX($T$2:$T$7,$U$1),$P3324))),
        IF(
            $U$17="기타", AND($P3324&lt;&gt;"", $P3324&lt;&gt;"...", $P3324&lt;&gt;"입력오류", NOT(ISNUMBER(FIND($T$21:$T$34,$P3324)))),
            AND($P3324&lt;&gt;"", $P3324&lt;&gt;"...", $P3324&lt;&gt;"입력오류", $T$19=$P3324)
        )
    )
)</f>
        <v>0</v>
      </c>
    </row>
    <row r="3325" spans="1:17">
      <c r="A3325" t="s">
        <v>6986</v>
      </c>
      <c r="B3325" t="s">
        <v>6987</v>
      </c>
      <c r="I3325">
        <f t="shared" si="154"/>
        <v>3324</v>
      </c>
      <c r="J3325">
        <f t="shared" si="155"/>
        <v>3324</v>
      </c>
      <c r="K3325">
        <f t="shared" si="153"/>
        <v>1</v>
      </c>
      <c r="L3325" t="b">
        <f>COUNTIF($N$2:N3325, N3325)=1</f>
        <v>1</v>
      </c>
      <c r="M3325" s="37">
        <f>IF( $Q3325, MAX($M$1:M3324)+1, 0)</f>
        <v>0</v>
      </c>
      <c r="N3325" t="str" cm="1">
        <f t="array" ref="N3325">INDEX($A$9:$F$1048576, $J3325, $K3325 )</f>
        <v>71586</v>
      </c>
      <c r="O3325" t="str" cm="1">
        <f t="array" ref="O3325">INDEX($B$9:$F$1048576, $J3325, $K3325 )</f>
        <v>현대카드유니버스제1차(유)1-18</v>
      </c>
      <c r="P3325" t="str" cm="1">
        <f t="array" ref="P3325">IF( $L3325, TRIM(_xll.IMDP("IR", $G$5&amp;$N3325, $G$6)), "" )</f>
        <v/>
      </c>
      <c r="Q3325" t="b" cm="1">
        <f t="array" ref="Q3325">IF(
    $U$1=1, AND($P3325&lt;&gt;"", $P3325&lt;&gt;"...", $P3325&lt;&gt;"입력오류"),
    IF(
        $U$18=1, AND($P3325&lt;&gt;"", $P3325&lt;&gt;"...", $P3325&lt;&gt;"입력오류", ISNUMBER(FIND(INDEX($T$2:$T$7,$U$1),$P3325))),
        IF(
            $U$17="기타", AND($P3325&lt;&gt;"", $P3325&lt;&gt;"...", $P3325&lt;&gt;"입력오류", NOT(ISNUMBER(FIND($T$21:$T$34,$P3325)))),
            AND($P3325&lt;&gt;"", $P3325&lt;&gt;"...", $P3325&lt;&gt;"입력오류", $T$19=$P3325)
        )
    )
)</f>
        <v>0</v>
      </c>
    </row>
    <row r="3326" spans="1:17">
      <c r="A3326" t="s">
        <v>6988</v>
      </c>
      <c r="B3326" t="s">
        <v>6989</v>
      </c>
      <c r="I3326">
        <f t="shared" si="154"/>
        <v>3325</v>
      </c>
      <c r="J3326">
        <f t="shared" si="155"/>
        <v>3325</v>
      </c>
      <c r="K3326">
        <f t="shared" si="153"/>
        <v>1</v>
      </c>
      <c r="L3326" t="b">
        <f>COUNTIF($N$2:N3326, N3326)=1</f>
        <v>1</v>
      </c>
      <c r="M3326" s="37">
        <f>IF( $Q3326, MAX($M$1:M3325)+1, 0)</f>
        <v>0</v>
      </c>
      <c r="N3326" t="str" cm="1">
        <f t="array" ref="N3326">INDEX($A$9:$F$1048576, $J3326, $K3326 )</f>
        <v>71601</v>
      </c>
      <c r="O3326" t="str" cm="1">
        <f t="array" ref="O3326">INDEX($B$9:$F$1048576, $J3326, $K3326 )</f>
        <v>알바트로스제23차(유)1-1</v>
      </c>
      <c r="P3326" t="str" cm="1">
        <f t="array" ref="P3326">IF( $L3326, TRIM(_xll.IMDP("IR", $G$5&amp;$N3326, $G$6)), "" )</f>
        <v/>
      </c>
      <c r="Q3326" t="b" cm="1">
        <f t="array" ref="Q3326">IF(
    $U$1=1, AND($P3326&lt;&gt;"", $P3326&lt;&gt;"...", $P3326&lt;&gt;"입력오류"),
    IF(
        $U$18=1, AND($P3326&lt;&gt;"", $P3326&lt;&gt;"...", $P3326&lt;&gt;"입력오류", ISNUMBER(FIND(INDEX($T$2:$T$7,$U$1),$P3326))),
        IF(
            $U$17="기타", AND($P3326&lt;&gt;"", $P3326&lt;&gt;"...", $P3326&lt;&gt;"입력오류", NOT(ISNUMBER(FIND($T$21:$T$34,$P3326)))),
            AND($P3326&lt;&gt;"", $P3326&lt;&gt;"...", $P3326&lt;&gt;"입력오류", $T$19=$P3326)
        )
    )
)</f>
        <v>0</v>
      </c>
    </row>
    <row r="3327" spans="1:17">
      <c r="A3327" t="s">
        <v>6990</v>
      </c>
      <c r="B3327" t="s">
        <v>6991</v>
      </c>
      <c r="I3327">
        <f t="shared" si="154"/>
        <v>3326</v>
      </c>
      <c r="J3327">
        <f t="shared" si="155"/>
        <v>3326</v>
      </c>
      <c r="K3327">
        <f t="shared" si="153"/>
        <v>1</v>
      </c>
      <c r="L3327" t="b">
        <f>COUNTIF($N$2:N3327, N3327)=1</f>
        <v>1</v>
      </c>
      <c r="M3327" s="37">
        <f>IF( $Q3327, MAX($M$1:M3326)+1, 0)</f>
        <v>0</v>
      </c>
      <c r="N3327" t="str" cm="1">
        <f t="array" ref="N3327">INDEX($A$9:$F$1048576, $J3327, $K3327 )</f>
        <v>71602</v>
      </c>
      <c r="O3327" t="str" cm="1">
        <f t="array" ref="O3327">INDEX($B$9:$F$1048576, $J3327, $K3327 )</f>
        <v>알바트로스제23차(유)1-2</v>
      </c>
      <c r="P3327" t="str" cm="1">
        <f t="array" ref="P3327">IF( $L3327, TRIM(_xll.IMDP("IR", $G$5&amp;$N3327, $G$6)), "" )</f>
        <v/>
      </c>
      <c r="Q3327" t="b" cm="1">
        <f t="array" ref="Q3327">IF(
    $U$1=1, AND($P3327&lt;&gt;"", $P3327&lt;&gt;"...", $P3327&lt;&gt;"입력오류"),
    IF(
        $U$18=1, AND($P3327&lt;&gt;"", $P3327&lt;&gt;"...", $P3327&lt;&gt;"입력오류", ISNUMBER(FIND(INDEX($T$2:$T$7,$U$1),$P3327))),
        IF(
            $U$17="기타", AND($P3327&lt;&gt;"", $P3327&lt;&gt;"...", $P3327&lt;&gt;"입력오류", NOT(ISNUMBER(FIND($T$21:$T$34,$P3327)))),
            AND($P3327&lt;&gt;"", $P3327&lt;&gt;"...", $P3327&lt;&gt;"입력오류", $T$19=$P3327)
        )
    )
)</f>
        <v>0</v>
      </c>
    </row>
    <row r="3328" spans="1:17">
      <c r="A3328" t="s">
        <v>6992</v>
      </c>
      <c r="B3328" t="s">
        <v>6993</v>
      </c>
      <c r="I3328">
        <f t="shared" si="154"/>
        <v>3327</v>
      </c>
      <c r="J3328">
        <f t="shared" si="155"/>
        <v>3327</v>
      </c>
      <c r="K3328">
        <f t="shared" si="153"/>
        <v>1</v>
      </c>
      <c r="L3328" t="b">
        <f>COUNTIF($N$2:N3328, N3328)=1</f>
        <v>1</v>
      </c>
      <c r="M3328" s="37">
        <f>IF( $Q3328, MAX($M$1:M3327)+1, 0)</f>
        <v>0</v>
      </c>
      <c r="N3328" t="str" cm="1">
        <f t="array" ref="N3328">INDEX($A$9:$F$1048576, $J3328, $K3328 )</f>
        <v>71603</v>
      </c>
      <c r="O3328" t="str" cm="1">
        <f t="array" ref="O3328">INDEX($B$9:$F$1048576, $J3328, $K3328 )</f>
        <v>알바트로스제23차(유)1-3</v>
      </c>
      <c r="P3328" t="str" cm="1">
        <f t="array" ref="P3328">IF( $L3328, TRIM(_xll.IMDP("IR", $G$5&amp;$N3328, $G$6)), "" )</f>
        <v/>
      </c>
      <c r="Q3328" t="b" cm="1">
        <f t="array" ref="Q3328">IF(
    $U$1=1, AND($P3328&lt;&gt;"", $P3328&lt;&gt;"...", $P3328&lt;&gt;"입력오류"),
    IF(
        $U$18=1, AND($P3328&lt;&gt;"", $P3328&lt;&gt;"...", $P3328&lt;&gt;"입력오류", ISNUMBER(FIND(INDEX($T$2:$T$7,$U$1),$P3328))),
        IF(
            $U$17="기타", AND($P3328&lt;&gt;"", $P3328&lt;&gt;"...", $P3328&lt;&gt;"입력오류", NOT(ISNUMBER(FIND($T$21:$T$34,$P3328)))),
            AND($P3328&lt;&gt;"", $P3328&lt;&gt;"...", $P3328&lt;&gt;"입력오류", $T$19=$P3328)
        )
    )
)</f>
        <v>0</v>
      </c>
    </row>
    <row r="3329" spans="1:17">
      <c r="A3329" t="s">
        <v>6994</v>
      </c>
      <c r="B3329" t="s">
        <v>6995</v>
      </c>
      <c r="I3329">
        <f t="shared" si="154"/>
        <v>3328</v>
      </c>
      <c r="J3329">
        <f t="shared" si="155"/>
        <v>3328</v>
      </c>
      <c r="K3329">
        <f t="shared" si="153"/>
        <v>1</v>
      </c>
      <c r="L3329" t="b">
        <f>COUNTIF($N$2:N3329, N3329)=1</f>
        <v>1</v>
      </c>
      <c r="M3329" s="37">
        <f>IF( $Q3329, MAX($M$1:M3328)+1, 0)</f>
        <v>0</v>
      </c>
      <c r="N3329" t="str" cm="1">
        <f t="array" ref="N3329">INDEX($A$9:$F$1048576, $J3329, $K3329 )</f>
        <v>71604</v>
      </c>
      <c r="O3329" t="str" cm="1">
        <f t="array" ref="O3329">INDEX($B$9:$F$1048576, $J3329, $K3329 )</f>
        <v>알바트로스제23차(유)1-4</v>
      </c>
      <c r="P3329" t="str" cm="1">
        <f t="array" ref="P3329">IF( $L3329, TRIM(_xll.IMDP("IR", $G$5&amp;$N3329, $G$6)), "" )</f>
        <v/>
      </c>
      <c r="Q3329" t="b" cm="1">
        <f t="array" ref="Q3329">IF(
    $U$1=1, AND($P3329&lt;&gt;"", $P3329&lt;&gt;"...", $P3329&lt;&gt;"입력오류"),
    IF(
        $U$18=1, AND($P3329&lt;&gt;"", $P3329&lt;&gt;"...", $P3329&lt;&gt;"입력오류", ISNUMBER(FIND(INDEX($T$2:$T$7,$U$1),$P3329))),
        IF(
            $U$17="기타", AND($P3329&lt;&gt;"", $P3329&lt;&gt;"...", $P3329&lt;&gt;"입력오류", NOT(ISNUMBER(FIND($T$21:$T$34,$P3329)))),
            AND($P3329&lt;&gt;"", $P3329&lt;&gt;"...", $P3329&lt;&gt;"입력오류", $T$19=$P3329)
        )
    )
)</f>
        <v>0</v>
      </c>
    </row>
    <row r="3330" spans="1:17">
      <c r="A3330" t="s">
        <v>6996</v>
      </c>
      <c r="B3330" t="s">
        <v>6997</v>
      </c>
      <c r="I3330">
        <f t="shared" si="154"/>
        <v>3329</v>
      </c>
      <c r="J3330">
        <f t="shared" si="155"/>
        <v>3329</v>
      </c>
      <c r="K3330">
        <f t="shared" ref="K3330:K3393" si="156">IF( $I3330&gt;$G$4, NA(), IF($I3330&gt;$G$3, 5, IF($I3330&gt;$G$2, 3, 1 ) ) )</f>
        <v>1</v>
      </c>
      <c r="L3330" t="b">
        <f>COUNTIF($N$2:N3330, N3330)=1</f>
        <v>1</v>
      </c>
      <c r="M3330" s="37">
        <f>IF( $Q3330, MAX($M$1:M3329)+1, 0)</f>
        <v>0</v>
      </c>
      <c r="N3330" t="str" cm="1">
        <f t="array" ref="N3330">INDEX($A$9:$F$1048576, $J3330, $K3330 )</f>
        <v>71605</v>
      </c>
      <c r="O3330" t="str" cm="1">
        <f t="array" ref="O3330">INDEX($B$9:$F$1048576, $J3330, $K3330 )</f>
        <v>원큐제7차(유)2-7</v>
      </c>
      <c r="P3330" t="str" cm="1">
        <f t="array" ref="P3330">IF( $L3330, TRIM(_xll.IMDP("IR", $G$5&amp;$N3330, $G$6)), "" )</f>
        <v/>
      </c>
      <c r="Q3330" t="b" cm="1">
        <f t="array" ref="Q3330">IF(
    $U$1=1, AND($P3330&lt;&gt;"", $P3330&lt;&gt;"...", $P3330&lt;&gt;"입력오류"),
    IF(
        $U$18=1, AND($P3330&lt;&gt;"", $P3330&lt;&gt;"...", $P3330&lt;&gt;"입력오류", ISNUMBER(FIND(INDEX($T$2:$T$7,$U$1),$P3330))),
        IF(
            $U$17="기타", AND($P3330&lt;&gt;"", $P3330&lt;&gt;"...", $P3330&lt;&gt;"입력오류", NOT(ISNUMBER(FIND($T$21:$T$34,$P3330)))),
            AND($P3330&lt;&gt;"", $P3330&lt;&gt;"...", $P3330&lt;&gt;"입력오류", $T$19=$P3330)
        )
    )
)</f>
        <v>0</v>
      </c>
    </row>
    <row r="3331" spans="1:17">
      <c r="A3331" t="s">
        <v>6998</v>
      </c>
      <c r="B3331" t="s">
        <v>6999</v>
      </c>
      <c r="I3331">
        <f t="shared" ref="I3331:I3394" si="157">ROW()-1</f>
        <v>3330</v>
      </c>
      <c r="J3331">
        <f t="shared" ref="J3331:J3394" si="158">IF( $I3331&gt;$G$4, NA(), IF($I3331&gt;$G$3, $I3331-$G$3, IF($I3331&gt;$G$2, $I3331-$G$2, $I3331 ) ) )</f>
        <v>3330</v>
      </c>
      <c r="K3331">
        <f t="shared" si="156"/>
        <v>1</v>
      </c>
      <c r="L3331" t="b">
        <f>COUNTIF($N$2:N3331, N3331)=1</f>
        <v>1</v>
      </c>
      <c r="M3331" s="37">
        <f>IF( $Q3331, MAX($M$1:M3330)+1, 0)</f>
        <v>0</v>
      </c>
      <c r="N3331" t="str" cm="1">
        <f t="array" ref="N3331">INDEX($A$9:$F$1048576, $J3331, $K3331 )</f>
        <v>71606</v>
      </c>
      <c r="O3331" t="str" cm="1">
        <f t="array" ref="O3331">INDEX($B$9:$F$1048576, $J3331, $K3331 )</f>
        <v>원큐제7차(유)2-8</v>
      </c>
      <c r="P3331" t="str" cm="1">
        <f t="array" ref="P3331">IF( $L3331, TRIM(_xll.IMDP("IR", $G$5&amp;$N3331, $G$6)), "" )</f>
        <v/>
      </c>
      <c r="Q3331" t="b" cm="1">
        <f t="array" ref="Q3331">IF(
    $U$1=1, AND($P3331&lt;&gt;"", $P3331&lt;&gt;"...", $P3331&lt;&gt;"입력오류"),
    IF(
        $U$18=1, AND($P3331&lt;&gt;"", $P3331&lt;&gt;"...", $P3331&lt;&gt;"입력오류", ISNUMBER(FIND(INDEX($T$2:$T$7,$U$1),$P3331))),
        IF(
            $U$17="기타", AND($P3331&lt;&gt;"", $P3331&lt;&gt;"...", $P3331&lt;&gt;"입력오류", NOT(ISNUMBER(FIND($T$21:$T$34,$P3331)))),
            AND($P3331&lt;&gt;"", $P3331&lt;&gt;"...", $P3331&lt;&gt;"입력오류", $T$19=$P3331)
        )
    )
)</f>
        <v>0</v>
      </c>
    </row>
    <row r="3332" spans="1:17">
      <c r="A3332" t="s">
        <v>7000</v>
      </c>
      <c r="B3332" t="s">
        <v>7001</v>
      </c>
      <c r="I3332">
        <f t="shared" si="157"/>
        <v>3331</v>
      </c>
      <c r="J3332">
        <f t="shared" si="158"/>
        <v>3331</v>
      </c>
      <c r="K3332">
        <f t="shared" si="156"/>
        <v>1</v>
      </c>
      <c r="L3332" t="b">
        <f>COUNTIF($N$2:N3332, N3332)=1</f>
        <v>1</v>
      </c>
      <c r="M3332" s="37">
        <f>IF( $Q3332, MAX($M$1:M3331)+1, 0)</f>
        <v>0</v>
      </c>
      <c r="N3332" t="str" cm="1">
        <f t="array" ref="N3332">INDEX($A$9:$F$1048576, $J3332, $K3332 )</f>
        <v>71607</v>
      </c>
      <c r="O3332" t="str" cm="1">
        <f t="array" ref="O3332">INDEX($B$9:$F$1048576, $J3332, $K3332 )</f>
        <v>기업키움이2023제1차(유)1-1</v>
      </c>
      <c r="P3332" t="str" cm="1">
        <f t="array" ref="P3332">IF( $L3332, TRIM(_xll.IMDP("IR", $G$5&amp;$N3332, $G$6)), "" )</f>
        <v/>
      </c>
      <c r="Q3332" t="b" cm="1">
        <f t="array" ref="Q3332">IF(
    $U$1=1, AND($P3332&lt;&gt;"", $P3332&lt;&gt;"...", $P3332&lt;&gt;"입력오류"),
    IF(
        $U$18=1, AND($P3332&lt;&gt;"", $P3332&lt;&gt;"...", $P3332&lt;&gt;"입력오류", ISNUMBER(FIND(INDEX($T$2:$T$7,$U$1),$P3332))),
        IF(
            $U$17="기타", AND($P3332&lt;&gt;"", $P3332&lt;&gt;"...", $P3332&lt;&gt;"입력오류", NOT(ISNUMBER(FIND($T$21:$T$34,$P3332)))),
            AND($P3332&lt;&gt;"", $P3332&lt;&gt;"...", $P3332&lt;&gt;"입력오류", $T$19=$P3332)
        )
    )
)</f>
        <v>0</v>
      </c>
    </row>
    <row r="3333" spans="1:17">
      <c r="A3333" t="s">
        <v>7002</v>
      </c>
      <c r="B3333" t="s">
        <v>7003</v>
      </c>
      <c r="I3333">
        <f t="shared" si="157"/>
        <v>3332</v>
      </c>
      <c r="J3333">
        <f t="shared" si="158"/>
        <v>3332</v>
      </c>
      <c r="K3333">
        <f t="shared" si="156"/>
        <v>1</v>
      </c>
      <c r="L3333" t="b">
        <f>COUNTIF($N$2:N3333, N3333)=1</f>
        <v>1</v>
      </c>
      <c r="M3333" s="37">
        <f>IF( $Q3333, MAX($M$1:M3332)+1, 0)</f>
        <v>0</v>
      </c>
      <c r="N3333" t="str" cm="1">
        <f t="array" ref="N3333">INDEX($A$9:$F$1048576, $J3333, $K3333 )</f>
        <v>71610</v>
      </c>
      <c r="O3333" t="str" cm="1">
        <f t="array" ref="O3333">INDEX($B$9:$F$1048576, $J3333, $K3333 )</f>
        <v>기업키움이2023제1차(유)1-2</v>
      </c>
      <c r="P3333" t="str" cm="1">
        <f t="array" ref="P3333">IF( $L3333, TRIM(_xll.IMDP("IR", $G$5&amp;$N3333, $G$6)), "" )</f>
        <v/>
      </c>
      <c r="Q3333" t="b" cm="1">
        <f t="array" ref="Q3333">IF(
    $U$1=1, AND($P3333&lt;&gt;"", $P3333&lt;&gt;"...", $P3333&lt;&gt;"입력오류"),
    IF(
        $U$18=1, AND($P3333&lt;&gt;"", $P3333&lt;&gt;"...", $P3333&lt;&gt;"입력오류", ISNUMBER(FIND(INDEX($T$2:$T$7,$U$1),$P3333))),
        IF(
            $U$17="기타", AND($P3333&lt;&gt;"", $P3333&lt;&gt;"...", $P3333&lt;&gt;"입력오류", NOT(ISNUMBER(FIND($T$21:$T$34,$P3333)))),
            AND($P3333&lt;&gt;"", $P3333&lt;&gt;"...", $P3333&lt;&gt;"입력오류", $T$19=$P3333)
        )
    )
)</f>
        <v>0</v>
      </c>
    </row>
    <row r="3334" spans="1:17">
      <c r="A3334" t="s">
        <v>7004</v>
      </c>
      <c r="B3334" t="s">
        <v>7005</v>
      </c>
      <c r="I3334">
        <f t="shared" si="157"/>
        <v>3333</v>
      </c>
      <c r="J3334">
        <f t="shared" si="158"/>
        <v>3333</v>
      </c>
      <c r="K3334">
        <f t="shared" si="156"/>
        <v>1</v>
      </c>
      <c r="L3334" t="b">
        <f>COUNTIF($N$2:N3334, N3334)=1</f>
        <v>1</v>
      </c>
      <c r="M3334" s="37">
        <f>IF( $Q3334, MAX($M$1:M3333)+1, 0)</f>
        <v>0</v>
      </c>
      <c r="N3334" t="str" cm="1">
        <f t="array" ref="N3334">INDEX($A$9:$F$1048576, $J3334, $K3334 )</f>
        <v>71611</v>
      </c>
      <c r="O3334" t="str" cm="1">
        <f t="array" ref="O3334">INDEX($B$9:$F$1048576, $J3334, $K3334 )</f>
        <v>신한사랑제17차(유)1</v>
      </c>
      <c r="P3334" t="str" cm="1">
        <f t="array" ref="P3334">IF( $L3334, TRIM(_xll.IMDP("IR", $G$5&amp;$N3334, $G$6)), "" )</f>
        <v/>
      </c>
      <c r="Q3334" t="b" cm="1">
        <f t="array" ref="Q3334">IF(
    $U$1=1, AND($P3334&lt;&gt;"", $P3334&lt;&gt;"...", $P3334&lt;&gt;"입력오류"),
    IF(
        $U$18=1, AND($P3334&lt;&gt;"", $P3334&lt;&gt;"...", $P3334&lt;&gt;"입력오류", ISNUMBER(FIND(INDEX($T$2:$T$7,$U$1),$P3334))),
        IF(
            $U$17="기타", AND($P3334&lt;&gt;"", $P3334&lt;&gt;"...", $P3334&lt;&gt;"입력오류", NOT(ISNUMBER(FIND($T$21:$T$34,$P3334)))),
            AND($P3334&lt;&gt;"", $P3334&lt;&gt;"...", $P3334&lt;&gt;"입력오류", $T$19=$P3334)
        )
    )
)</f>
        <v>0</v>
      </c>
    </row>
    <row r="3335" spans="1:17">
      <c r="A3335" t="s">
        <v>7006</v>
      </c>
      <c r="B3335" t="s">
        <v>7007</v>
      </c>
      <c r="I3335">
        <f t="shared" si="157"/>
        <v>3334</v>
      </c>
      <c r="J3335">
        <f t="shared" si="158"/>
        <v>3334</v>
      </c>
      <c r="K3335">
        <f t="shared" si="156"/>
        <v>1</v>
      </c>
      <c r="L3335" t="b">
        <f>COUNTIF($N$2:N3335, N3335)=1</f>
        <v>1</v>
      </c>
      <c r="M3335" s="37">
        <f>IF( $Q3335, MAX($M$1:M3334)+1, 0)</f>
        <v>0</v>
      </c>
      <c r="N3335" t="str" cm="1">
        <f t="array" ref="N3335">INDEX($A$9:$F$1048576, $J3335, $K3335 )</f>
        <v>71616</v>
      </c>
      <c r="O3335" t="str" cm="1">
        <f t="array" ref="O3335">INDEX($B$9:$F$1048576, $J3335, $K3335 )</f>
        <v>예스맨제2차(유)1-6</v>
      </c>
      <c r="P3335" t="str" cm="1">
        <f t="array" ref="P3335">IF( $L3335, TRIM(_xll.IMDP("IR", $G$5&amp;$N3335, $G$6)), "" )</f>
        <v/>
      </c>
      <c r="Q3335" t="b" cm="1">
        <f t="array" ref="Q3335">IF(
    $U$1=1, AND($P3335&lt;&gt;"", $P3335&lt;&gt;"...", $P3335&lt;&gt;"입력오류"),
    IF(
        $U$18=1, AND($P3335&lt;&gt;"", $P3335&lt;&gt;"...", $P3335&lt;&gt;"입력오류", ISNUMBER(FIND(INDEX($T$2:$T$7,$U$1),$P3335))),
        IF(
            $U$17="기타", AND($P3335&lt;&gt;"", $P3335&lt;&gt;"...", $P3335&lt;&gt;"입력오류", NOT(ISNUMBER(FIND($T$21:$T$34,$P3335)))),
            AND($P3335&lt;&gt;"", $P3335&lt;&gt;"...", $P3335&lt;&gt;"입력오류", $T$19=$P3335)
        )
    )
)</f>
        <v>0</v>
      </c>
    </row>
    <row r="3336" spans="1:17">
      <c r="A3336" t="s">
        <v>7008</v>
      </c>
      <c r="B3336" t="s">
        <v>7009</v>
      </c>
      <c r="I3336">
        <f t="shared" si="157"/>
        <v>3335</v>
      </c>
      <c r="J3336">
        <f t="shared" si="158"/>
        <v>3335</v>
      </c>
      <c r="K3336">
        <f t="shared" si="156"/>
        <v>1</v>
      </c>
      <c r="L3336" t="b">
        <f>COUNTIF($N$2:N3336, N3336)=1</f>
        <v>1</v>
      </c>
      <c r="M3336" s="37">
        <f>IF( $Q3336, MAX($M$1:M3335)+1, 0)</f>
        <v>0</v>
      </c>
      <c r="N3336" t="str" cm="1">
        <f t="array" ref="N3336">INDEX($A$9:$F$1048576, $J3336, $K3336 )</f>
        <v>71617</v>
      </c>
      <c r="O3336" t="str" cm="1">
        <f t="array" ref="O3336">INDEX($B$9:$F$1048576, $J3336, $K3336 )</f>
        <v>신한챔피온제18차(유)1-4</v>
      </c>
      <c r="P3336" t="str" cm="1">
        <f t="array" ref="P3336">IF( $L3336, TRIM(_xll.IMDP("IR", $G$5&amp;$N3336, $G$6)), "" )</f>
        <v/>
      </c>
      <c r="Q3336" t="b" cm="1">
        <f t="array" ref="Q3336">IF(
    $U$1=1, AND($P3336&lt;&gt;"", $P3336&lt;&gt;"...", $P3336&lt;&gt;"입력오류"),
    IF(
        $U$18=1, AND($P3336&lt;&gt;"", $P3336&lt;&gt;"...", $P3336&lt;&gt;"입력오류", ISNUMBER(FIND(INDEX($T$2:$T$7,$U$1),$P3336))),
        IF(
            $U$17="기타", AND($P3336&lt;&gt;"", $P3336&lt;&gt;"...", $P3336&lt;&gt;"입력오류", NOT(ISNUMBER(FIND($T$21:$T$34,$P3336)))),
            AND($P3336&lt;&gt;"", $P3336&lt;&gt;"...", $P3336&lt;&gt;"입력오류", $T$19=$P3336)
        )
    )
)</f>
        <v>0</v>
      </c>
    </row>
    <row r="3337" spans="1:17">
      <c r="A3337" t="s">
        <v>7010</v>
      </c>
      <c r="B3337" t="s">
        <v>7011</v>
      </c>
      <c r="I3337">
        <f t="shared" si="157"/>
        <v>3336</v>
      </c>
      <c r="J3337">
        <f t="shared" si="158"/>
        <v>3336</v>
      </c>
      <c r="K3337">
        <f t="shared" si="156"/>
        <v>1</v>
      </c>
      <c r="L3337" t="b">
        <f>COUNTIF($N$2:N3337, N3337)=1</f>
        <v>1</v>
      </c>
      <c r="M3337" s="37">
        <f>IF( $Q3337, MAX($M$1:M3336)+1, 0)</f>
        <v>0</v>
      </c>
      <c r="N3337" t="str" cm="1">
        <f t="array" ref="N3337">INDEX($A$9:$F$1048576, $J3337, $K3337 )</f>
        <v>71619</v>
      </c>
      <c r="O3337" t="str" cm="1">
        <f t="array" ref="O3337">INDEX($B$9:$F$1048576, $J3337, $K3337 )</f>
        <v>굿에스에프제9차</v>
      </c>
      <c r="P3337" t="str" cm="1">
        <f t="array" ref="P3337">IF( $L3337, TRIM(_xll.IMDP("IR", $G$5&amp;$N3337, $G$6)), "" )</f>
        <v/>
      </c>
      <c r="Q3337" t="b" cm="1">
        <f t="array" ref="Q3337">IF(
    $U$1=1, AND($P3337&lt;&gt;"", $P3337&lt;&gt;"...", $P3337&lt;&gt;"입력오류"),
    IF(
        $U$18=1, AND($P3337&lt;&gt;"", $P3337&lt;&gt;"...", $P3337&lt;&gt;"입력오류", ISNUMBER(FIND(INDEX($T$2:$T$7,$U$1),$P3337))),
        IF(
            $U$17="기타", AND($P3337&lt;&gt;"", $P3337&lt;&gt;"...", $P3337&lt;&gt;"입력오류", NOT(ISNUMBER(FIND($T$21:$T$34,$P3337)))),
            AND($P3337&lt;&gt;"", $P3337&lt;&gt;"...", $P3337&lt;&gt;"입력오류", $T$19=$P3337)
        )
    )
)</f>
        <v>0</v>
      </c>
    </row>
    <row r="3338" spans="1:17">
      <c r="A3338" t="s">
        <v>7012</v>
      </c>
      <c r="B3338" t="s">
        <v>7013</v>
      </c>
      <c r="I3338">
        <f t="shared" si="157"/>
        <v>3337</v>
      </c>
      <c r="J3338">
        <f t="shared" si="158"/>
        <v>3337</v>
      </c>
      <c r="K3338">
        <f t="shared" si="156"/>
        <v>1</v>
      </c>
      <c r="L3338" t="b">
        <f>COUNTIF($N$2:N3338, N3338)=1</f>
        <v>1</v>
      </c>
      <c r="M3338" s="37">
        <f>IF( $Q3338, MAX($M$1:M3337)+1, 0)</f>
        <v>0</v>
      </c>
      <c r="N3338" t="str" cm="1">
        <f t="array" ref="N3338">INDEX($A$9:$F$1048576, $J3338, $K3338 )</f>
        <v>71620</v>
      </c>
      <c r="O3338" t="str" cm="1">
        <f t="array" ref="O3338">INDEX($B$9:$F$1048576, $J3338, $K3338 )</f>
        <v>마운트스페이스(유)1-1</v>
      </c>
      <c r="P3338" t="str" cm="1">
        <f t="array" ref="P3338">IF( $L3338, TRIM(_xll.IMDP("IR", $G$5&amp;$N3338, $G$6)), "" )</f>
        <v/>
      </c>
      <c r="Q3338" t="b" cm="1">
        <f t="array" ref="Q3338">IF(
    $U$1=1, AND($P3338&lt;&gt;"", $P3338&lt;&gt;"...", $P3338&lt;&gt;"입력오류"),
    IF(
        $U$18=1, AND($P3338&lt;&gt;"", $P3338&lt;&gt;"...", $P3338&lt;&gt;"입력오류", ISNUMBER(FIND(INDEX($T$2:$T$7,$U$1),$P3338))),
        IF(
            $U$17="기타", AND($P3338&lt;&gt;"", $P3338&lt;&gt;"...", $P3338&lt;&gt;"입력오류", NOT(ISNUMBER(FIND($T$21:$T$34,$P3338)))),
            AND($P3338&lt;&gt;"", $P3338&lt;&gt;"...", $P3338&lt;&gt;"입력오류", $T$19=$P3338)
        )
    )
)</f>
        <v>0</v>
      </c>
    </row>
    <row r="3339" spans="1:17">
      <c r="A3339" t="s">
        <v>7014</v>
      </c>
      <c r="B3339" t="s">
        <v>7015</v>
      </c>
      <c r="I3339">
        <f t="shared" si="157"/>
        <v>3338</v>
      </c>
      <c r="J3339">
        <f t="shared" si="158"/>
        <v>3338</v>
      </c>
      <c r="K3339">
        <f t="shared" si="156"/>
        <v>1</v>
      </c>
      <c r="L3339" t="b">
        <f>COUNTIF($N$2:N3339, N3339)=1</f>
        <v>1</v>
      </c>
      <c r="M3339" s="37">
        <f>IF( $Q3339, MAX($M$1:M3338)+1, 0)</f>
        <v>0</v>
      </c>
      <c r="N3339" t="str" cm="1">
        <f t="array" ref="N3339">INDEX($A$9:$F$1048576, $J3339, $K3339 )</f>
        <v>71621</v>
      </c>
      <c r="O3339" t="str" cm="1">
        <f t="array" ref="O3339">INDEX($B$9:$F$1048576, $J3339, $K3339 )</f>
        <v>한솔제25차</v>
      </c>
      <c r="P3339" t="str" cm="1">
        <f t="array" ref="P3339">IF( $L3339, TRIM(_xll.IMDP("IR", $G$5&amp;$N3339, $G$6)), "" )</f>
        <v/>
      </c>
      <c r="Q3339" t="b" cm="1">
        <f t="array" ref="Q3339">IF(
    $U$1=1, AND($P3339&lt;&gt;"", $P3339&lt;&gt;"...", $P3339&lt;&gt;"입력오류"),
    IF(
        $U$18=1, AND($P3339&lt;&gt;"", $P3339&lt;&gt;"...", $P3339&lt;&gt;"입력오류", ISNUMBER(FIND(INDEX($T$2:$T$7,$U$1),$P3339))),
        IF(
            $U$17="기타", AND($P3339&lt;&gt;"", $P3339&lt;&gt;"...", $P3339&lt;&gt;"입력오류", NOT(ISNUMBER(FIND($T$21:$T$34,$P3339)))),
            AND($P3339&lt;&gt;"", $P3339&lt;&gt;"...", $P3339&lt;&gt;"입력오류", $T$19=$P3339)
        )
    )
)</f>
        <v>0</v>
      </c>
    </row>
    <row r="3340" spans="1:17">
      <c r="A3340" t="s">
        <v>7016</v>
      </c>
      <c r="B3340" t="s">
        <v>7017</v>
      </c>
      <c r="I3340">
        <f t="shared" si="157"/>
        <v>3339</v>
      </c>
      <c r="J3340">
        <f t="shared" si="158"/>
        <v>3339</v>
      </c>
      <c r="K3340">
        <f t="shared" si="156"/>
        <v>1</v>
      </c>
      <c r="L3340" t="b">
        <f>COUNTIF($N$2:N3340, N3340)=1</f>
        <v>1</v>
      </c>
      <c r="M3340" s="37">
        <f>IF( $Q3340, MAX($M$1:M3339)+1, 0)</f>
        <v>0</v>
      </c>
      <c r="N3340" t="str" cm="1">
        <f t="array" ref="N3340">INDEX($A$9:$F$1048576, $J3340, $K3340 )</f>
        <v>71622</v>
      </c>
      <c r="O3340" t="str" cm="1">
        <f t="array" ref="O3340">INDEX($B$9:$F$1048576, $J3340, $K3340 )</f>
        <v>국민사랑제16차(유)2</v>
      </c>
      <c r="P3340" t="str" cm="1">
        <f t="array" ref="P3340">IF( $L3340, TRIM(_xll.IMDP("IR", $G$5&amp;$N3340, $G$6)), "" )</f>
        <v/>
      </c>
      <c r="Q3340" t="b" cm="1">
        <f t="array" ref="Q3340">IF(
    $U$1=1, AND($P3340&lt;&gt;"", $P3340&lt;&gt;"...", $P3340&lt;&gt;"입력오류"),
    IF(
        $U$18=1, AND($P3340&lt;&gt;"", $P3340&lt;&gt;"...", $P3340&lt;&gt;"입력오류", ISNUMBER(FIND(INDEX($T$2:$T$7,$U$1),$P3340))),
        IF(
            $U$17="기타", AND($P3340&lt;&gt;"", $P3340&lt;&gt;"...", $P3340&lt;&gt;"입력오류", NOT(ISNUMBER(FIND($T$21:$T$34,$P3340)))),
            AND($P3340&lt;&gt;"", $P3340&lt;&gt;"...", $P3340&lt;&gt;"입력오류", $T$19=$P3340)
        )
    )
)</f>
        <v>0</v>
      </c>
    </row>
    <row r="3341" spans="1:17">
      <c r="A3341" t="s">
        <v>7018</v>
      </c>
      <c r="B3341" t="s">
        <v>7019</v>
      </c>
      <c r="I3341">
        <f t="shared" si="157"/>
        <v>3340</v>
      </c>
      <c r="J3341">
        <f t="shared" si="158"/>
        <v>3340</v>
      </c>
      <c r="K3341">
        <f t="shared" si="156"/>
        <v>1</v>
      </c>
      <c r="L3341" t="b">
        <f>COUNTIF($N$2:N3341, N3341)=1</f>
        <v>1</v>
      </c>
      <c r="M3341" s="37">
        <f>IF( $Q3341, MAX($M$1:M3340)+1, 0)</f>
        <v>0</v>
      </c>
      <c r="N3341" t="str" cm="1">
        <f t="array" ref="N3341">INDEX($A$9:$F$1048576, $J3341, $K3341 )</f>
        <v>71629</v>
      </c>
      <c r="O3341" t="str" cm="1">
        <f t="array" ref="O3341">INDEX($B$9:$F$1048576, $J3341, $K3341 )</f>
        <v>오션러브제1차(유)2-5</v>
      </c>
      <c r="P3341" t="str" cm="1">
        <f t="array" ref="P3341">IF( $L3341, TRIM(_xll.IMDP("IR", $G$5&amp;$N3341, $G$6)), "" )</f>
        <v/>
      </c>
      <c r="Q3341" t="b" cm="1">
        <f t="array" ref="Q3341">IF(
    $U$1=1, AND($P3341&lt;&gt;"", $P3341&lt;&gt;"...", $P3341&lt;&gt;"입력오류"),
    IF(
        $U$18=1, AND($P3341&lt;&gt;"", $P3341&lt;&gt;"...", $P3341&lt;&gt;"입력오류", ISNUMBER(FIND(INDEX($T$2:$T$7,$U$1),$P3341))),
        IF(
            $U$17="기타", AND($P3341&lt;&gt;"", $P3341&lt;&gt;"...", $P3341&lt;&gt;"입력오류", NOT(ISNUMBER(FIND($T$21:$T$34,$P3341)))),
            AND($P3341&lt;&gt;"", $P3341&lt;&gt;"...", $P3341&lt;&gt;"입력오류", $T$19=$P3341)
        )
    )
)</f>
        <v>0</v>
      </c>
    </row>
    <row r="3342" spans="1:17">
      <c r="A3342" t="s">
        <v>7020</v>
      </c>
      <c r="B3342" t="s">
        <v>7021</v>
      </c>
      <c r="I3342">
        <f t="shared" si="157"/>
        <v>3341</v>
      </c>
      <c r="J3342">
        <f t="shared" si="158"/>
        <v>3341</v>
      </c>
      <c r="K3342">
        <f t="shared" si="156"/>
        <v>1</v>
      </c>
      <c r="L3342" t="b">
        <f>COUNTIF($N$2:N3342, N3342)=1</f>
        <v>1</v>
      </c>
      <c r="M3342" s="37">
        <f>IF( $Q3342, MAX($M$1:M3341)+1, 0)</f>
        <v>0</v>
      </c>
      <c r="N3342" t="str" cm="1">
        <f t="array" ref="N3342">INDEX($A$9:$F$1048576, $J3342, $K3342 )</f>
        <v>71630</v>
      </c>
      <c r="O3342" t="str" cm="1">
        <f t="array" ref="O3342">INDEX($B$9:$F$1048576, $J3342, $K3342 )</f>
        <v>오션러브제1차(유)2-6</v>
      </c>
      <c r="P3342" t="str" cm="1">
        <f t="array" ref="P3342">IF( $L3342, TRIM(_xll.IMDP("IR", $G$5&amp;$N3342, $G$6)), "" )</f>
        <v/>
      </c>
      <c r="Q3342" t="b" cm="1">
        <f t="array" ref="Q3342">IF(
    $U$1=1, AND($P3342&lt;&gt;"", $P3342&lt;&gt;"...", $P3342&lt;&gt;"입력오류"),
    IF(
        $U$18=1, AND($P3342&lt;&gt;"", $P3342&lt;&gt;"...", $P3342&lt;&gt;"입력오류", ISNUMBER(FIND(INDEX($T$2:$T$7,$U$1),$P3342))),
        IF(
            $U$17="기타", AND($P3342&lt;&gt;"", $P3342&lt;&gt;"...", $P3342&lt;&gt;"입력오류", NOT(ISNUMBER(FIND($T$21:$T$34,$P3342)))),
            AND($P3342&lt;&gt;"", $P3342&lt;&gt;"...", $P3342&lt;&gt;"입력오류", $T$19=$P3342)
        )
    )
)</f>
        <v>0</v>
      </c>
    </row>
    <row r="3343" spans="1:17">
      <c r="A3343" t="s">
        <v>7022</v>
      </c>
      <c r="B3343" t="s">
        <v>7023</v>
      </c>
      <c r="I3343">
        <f t="shared" si="157"/>
        <v>3342</v>
      </c>
      <c r="J3343">
        <f t="shared" si="158"/>
        <v>3342</v>
      </c>
      <c r="K3343">
        <f t="shared" si="156"/>
        <v>1</v>
      </c>
      <c r="L3343" t="b">
        <f>COUNTIF($N$2:N3343, N3343)=1</f>
        <v>1</v>
      </c>
      <c r="M3343" s="37">
        <f>IF( $Q3343, MAX($M$1:M3342)+1, 0)</f>
        <v>0</v>
      </c>
      <c r="N3343" t="str" cm="1">
        <f t="array" ref="N3343">INDEX($A$9:$F$1048576, $J3343, $K3343 )</f>
        <v>71631</v>
      </c>
      <c r="O3343" t="str" cm="1">
        <f t="array" ref="O3343">INDEX($B$9:$F$1048576, $J3343, $K3343 )</f>
        <v>우리사랑제12차(유)2</v>
      </c>
      <c r="P3343" t="str" cm="1">
        <f t="array" ref="P3343">IF( $L3343, TRIM(_xll.IMDP("IR", $G$5&amp;$N3343, $G$6)), "" )</f>
        <v/>
      </c>
      <c r="Q3343" t="b" cm="1">
        <f t="array" ref="Q3343">IF(
    $U$1=1, AND($P3343&lt;&gt;"", $P3343&lt;&gt;"...", $P3343&lt;&gt;"입력오류"),
    IF(
        $U$18=1, AND($P3343&lt;&gt;"", $P3343&lt;&gt;"...", $P3343&lt;&gt;"입력오류", ISNUMBER(FIND(INDEX($T$2:$T$7,$U$1),$P3343))),
        IF(
            $U$17="기타", AND($P3343&lt;&gt;"", $P3343&lt;&gt;"...", $P3343&lt;&gt;"입력오류", NOT(ISNUMBER(FIND($T$21:$T$34,$P3343)))),
            AND($P3343&lt;&gt;"", $P3343&lt;&gt;"...", $P3343&lt;&gt;"입력오류", $T$19=$P3343)
        )
    )
)</f>
        <v>0</v>
      </c>
    </row>
    <row r="3344" spans="1:17">
      <c r="A3344" t="s">
        <v>7024</v>
      </c>
      <c r="B3344" t="s">
        <v>7025</v>
      </c>
      <c r="I3344">
        <f t="shared" si="157"/>
        <v>3343</v>
      </c>
      <c r="J3344">
        <f t="shared" si="158"/>
        <v>3343</v>
      </c>
      <c r="K3344">
        <f t="shared" si="156"/>
        <v>1</v>
      </c>
      <c r="L3344" t="b">
        <f>COUNTIF($N$2:N3344, N3344)=1</f>
        <v>1</v>
      </c>
      <c r="M3344" s="37">
        <f>IF( $Q3344, MAX($M$1:M3343)+1, 0)</f>
        <v>0</v>
      </c>
      <c r="N3344" t="str" cm="1">
        <f t="array" ref="N3344">INDEX($A$9:$F$1048576, $J3344, $K3344 )</f>
        <v>71632</v>
      </c>
      <c r="O3344" t="str" cm="1">
        <f t="array" ref="O3344">INDEX($B$9:$F$1048576, $J3344, $K3344 )</f>
        <v>우리사랑제14차(유)1</v>
      </c>
      <c r="P3344" t="str" cm="1">
        <f t="array" ref="P3344">IF( $L3344, TRIM(_xll.IMDP("IR", $G$5&amp;$N3344, $G$6)), "" )</f>
        <v/>
      </c>
      <c r="Q3344" t="b" cm="1">
        <f t="array" ref="Q3344">IF(
    $U$1=1, AND($P3344&lt;&gt;"", $P3344&lt;&gt;"...", $P3344&lt;&gt;"입력오류"),
    IF(
        $U$18=1, AND($P3344&lt;&gt;"", $P3344&lt;&gt;"...", $P3344&lt;&gt;"입력오류", ISNUMBER(FIND(INDEX($T$2:$T$7,$U$1),$P3344))),
        IF(
            $U$17="기타", AND($P3344&lt;&gt;"", $P3344&lt;&gt;"...", $P3344&lt;&gt;"입력오류", NOT(ISNUMBER(FIND($T$21:$T$34,$P3344)))),
            AND($P3344&lt;&gt;"", $P3344&lt;&gt;"...", $P3344&lt;&gt;"입력오류", $T$19=$P3344)
        )
    )
)</f>
        <v>0</v>
      </c>
    </row>
    <row r="3345" spans="1:17">
      <c r="A3345" t="s">
        <v>7026</v>
      </c>
      <c r="B3345" t="s">
        <v>7027</v>
      </c>
      <c r="I3345">
        <f t="shared" si="157"/>
        <v>3344</v>
      </c>
      <c r="J3345">
        <f t="shared" si="158"/>
        <v>3344</v>
      </c>
      <c r="K3345">
        <f t="shared" si="156"/>
        <v>1</v>
      </c>
      <c r="L3345" t="b">
        <f>COUNTIF($N$2:N3345, N3345)=1</f>
        <v>1</v>
      </c>
      <c r="M3345" s="37">
        <f>IF( $Q3345, MAX($M$1:M3344)+1, 0)</f>
        <v>0</v>
      </c>
      <c r="N3345" t="str" cm="1">
        <f t="array" ref="N3345">INDEX($A$9:$F$1048576, $J3345, $K3345 )</f>
        <v>71633</v>
      </c>
      <c r="O3345" t="str" cm="1">
        <f t="array" ref="O3345">INDEX($B$9:$F$1048576, $J3345, $K3345 )</f>
        <v>주택금융공사MBS2023-32(1-1)</v>
      </c>
      <c r="P3345" t="str" cm="1">
        <f t="array" ref="P3345">IF( $L3345, TRIM(_xll.IMDP("IR", $G$5&amp;$N3345, $G$6)), "" )</f>
        <v/>
      </c>
      <c r="Q3345" t="b" cm="1">
        <f t="array" ref="Q3345">IF(
    $U$1=1, AND($P3345&lt;&gt;"", $P3345&lt;&gt;"...", $P3345&lt;&gt;"입력오류"),
    IF(
        $U$18=1, AND($P3345&lt;&gt;"", $P3345&lt;&gt;"...", $P3345&lt;&gt;"입력오류", ISNUMBER(FIND(INDEX($T$2:$T$7,$U$1),$P3345))),
        IF(
            $U$17="기타", AND($P3345&lt;&gt;"", $P3345&lt;&gt;"...", $P3345&lt;&gt;"입력오류", NOT(ISNUMBER(FIND($T$21:$T$34,$P3345)))),
            AND($P3345&lt;&gt;"", $P3345&lt;&gt;"...", $P3345&lt;&gt;"입력오류", $T$19=$P3345)
        )
    )
)</f>
        <v>0</v>
      </c>
    </row>
    <row r="3346" spans="1:17">
      <c r="A3346" t="s">
        <v>7028</v>
      </c>
      <c r="B3346" t="s">
        <v>7029</v>
      </c>
      <c r="I3346">
        <f t="shared" si="157"/>
        <v>3345</v>
      </c>
      <c r="J3346">
        <f t="shared" si="158"/>
        <v>3345</v>
      </c>
      <c r="K3346">
        <f t="shared" si="156"/>
        <v>1</v>
      </c>
      <c r="L3346" t="b">
        <f>COUNTIF($N$2:N3346, N3346)=1</f>
        <v>1</v>
      </c>
      <c r="M3346" s="37">
        <f>IF( $Q3346, MAX($M$1:M3345)+1, 0)</f>
        <v>0</v>
      </c>
      <c r="N3346" t="str" cm="1">
        <f t="array" ref="N3346">INDEX($A$9:$F$1048576, $J3346, $K3346 )</f>
        <v>71634</v>
      </c>
      <c r="O3346" t="str" cm="1">
        <f t="array" ref="O3346">INDEX($B$9:$F$1048576, $J3346, $K3346 )</f>
        <v>주택금융공사MBS2023-32(1-2)</v>
      </c>
      <c r="P3346" t="str" cm="1">
        <f t="array" ref="P3346">IF( $L3346, TRIM(_xll.IMDP("IR", $G$5&amp;$N3346, $G$6)), "" )</f>
        <v/>
      </c>
      <c r="Q3346" t="b" cm="1">
        <f t="array" ref="Q3346">IF(
    $U$1=1, AND($P3346&lt;&gt;"", $P3346&lt;&gt;"...", $P3346&lt;&gt;"입력오류"),
    IF(
        $U$18=1, AND($P3346&lt;&gt;"", $P3346&lt;&gt;"...", $P3346&lt;&gt;"입력오류", ISNUMBER(FIND(INDEX($T$2:$T$7,$U$1),$P3346))),
        IF(
            $U$17="기타", AND($P3346&lt;&gt;"", $P3346&lt;&gt;"...", $P3346&lt;&gt;"입력오류", NOT(ISNUMBER(FIND($T$21:$T$34,$P3346)))),
            AND($P3346&lt;&gt;"", $P3346&lt;&gt;"...", $P3346&lt;&gt;"입력오류", $T$19=$P3346)
        )
    )
)</f>
        <v>0</v>
      </c>
    </row>
    <row r="3347" spans="1:17">
      <c r="A3347" t="s">
        <v>7030</v>
      </c>
      <c r="B3347" t="s">
        <v>7031</v>
      </c>
      <c r="I3347">
        <f t="shared" si="157"/>
        <v>3346</v>
      </c>
      <c r="J3347">
        <f t="shared" si="158"/>
        <v>3346</v>
      </c>
      <c r="K3347">
        <f t="shared" si="156"/>
        <v>1</v>
      </c>
      <c r="L3347" t="b">
        <f>COUNTIF($N$2:N3347, N3347)=1</f>
        <v>1</v>
      </c>
      <c r="M3347" s="37">
        <f>IF( $Q3347, MAX($M$1:M3346)+1, 0)</f>
        <v>0</v>
      </c>
      <c r="N3347" t="str" cm="1">
        <f t="array" ref="N3347">INDEX($A$9:$F$1048576, $J3347, $K3347 )</f>
        <v>71635</v>
      </c>
      <c r="O3347" t="str" cm="1">
        <f t="array" ref="O3347">INDEX($B$9:$F$1048576, $J3347, $K3347 )</f>
        <v>주택금융공사MBS2023-32(1-3)</v>
      </c>
      <c r="P3347" t="str" cm="1">
        <f t="array" ref="P3347">IF( $L3347, TRIM(_xll.IMDP("IR", $G$5&amp;$N3347, $G$6)), "" )</f>
        <v/>
      </c>
      <c r="Q3347" t="b" cm="1">
        <f t="array" ref="Q3347">IF(
    $U$1=1, AND($P3347&lt;&gt;"", $P3347&lt;&gt;"...", $P3347&lt;&gt;"입력오류"),
    IF(
        $U$18=1, AND($P3347&lt;&gt;"", $P3347&lt;&gt;"...", $P3347&lt;&gt;"입력오류", ISNUMBER(FIND(INDEX($T$2:$T$7,$U$1),$P3347))),
        IF(
            $U$17="기타", AND($P3347&lt;&gt;"", $P3347&lt;&gt;"...", $P3347&lt;&gt;"입력오류", NOT(ISNUMBER(FIND($T$21:$T$34,$P3347)))),
            AND($P3347&lt;&gt;"", $P3347&lt;&gt;"...", $P3347&lt;&gt;"입력오류", $T$19=$P3347)
        )
    )
)</f>
        <v>0</v>
      </c>
    </row>
    <row r="3348" spans="1:17">
      <c r="A3348" t="s">
        <v>7032</v>
      </c>
      <c r="B3348" t="s">
        <v>7033</v>
      </c>
      <c r="I3348">
        <f t="shared" si="157"/>
        <v>3347</v>
      </c>
      <c r="J3348">
        <f t="shared" si="158"/>
        <v>3347</v>
      </c>
      <c r="K3348">
        <f t="shared" si="156"/>
        <v>1</v>
      </c>
      <c r="L3348" t="b">
        <f>COUNTIF($N$2:N3348, N3348)=1</f>
        <v>1</v>
      </c>
      <c r="M3348" s="37">
        <f>IF( $Q3348, MAX($M$1:M3347)+1, 0)</f>
        <v>0</v>
      </c>
      <c r="N3348" t="str" cm="1">
        <f t="array" ref="N3348">INDEX($A$9:$F$1048576, $J3348, $K3348 )</f>
        <v>71636</v>
      </c>
      <c r="O3348" t="str" cm="1">
        <f t="array" ref="O3348">INDEX($B$9:$F$1048576, $J3348, $K3348 )</f>
        <v>주택금융공사MBS2023-32(1-4)</v>
      </c>
      <c r="P3348" t="str" cm="1">
        <f t="array" ref="P3348">IF( $L3348, TRIM(_xll.IMDP("IR", $G$5&amp;$N3348, $G$6)), "" )</f>
        <v/>
      </c>
      <c r="Q3348" t="b" cm="1">
        <f t="array" ref="Q3348">IF(
    $U$1=1, AND($P3348&lt;&gt;"", $P3348&lt;&gt;"...", $P3348&lt;&gt;"입력오류"),
    IF(
        $U$18=1, AND($P3348&lt;&gt;"", $P3348&lt;&gt;"...", $P3348&lt;&gt;"입력오류", ISNUMBER(FIND(INDEX($T$2:$T$7,$U$1),$P3348))),
        IF(
            $U$17="기타", AND($P3348&lt;&gt;"", $P3348&lt;&gt;"...", $P3348&lt;&gt;"입력오류", NOT(ISNUMBER(FIND($T$21:$T$34,$P3348)))),
            AND($P3348&lt;&gt;"", $P3348&lt;&gt;"...", $P3348&lt;&gt;"입력오류", $T$19=$P3348)
        )
    )
)</f>
        <v>0</v>
      </c>
    </row>
    <row r="3349" spans="1:17">
      <c r="A3349" t="s">
        <v>7034</v>
      </c>
      <c r="B3349" t="s">
        <v>7035</v>
      </c>
      <c r="I3349">
        <f t="shared" si="157"/>
        <v>3348</v>
      </c>
      <c r="J3349">
        <f t="shared" si="158"/>
        <v>3348</v>
      </c>
      <c r="K3349">
        <f t="shared" si="156"/>
        <v>1</v>
      </c>
      <c r="L3349" t="b">
        <f>COUNTIF($N$2:N3349, N3349)=1</f>
        <v>1</v>
      </c>
      <c r="M3349" s="37">
        <f>IF( $Q3349, MAX($M$1:M3348)+1, 0)</f>
        <v>0</v>
      </c>
      <c r="N3349" t="str" cm="1">
        <f t="array" ref="N3349">INDEX($A$9:$F$1048576, $J3349, $K3349 )</f>
        <v>71637</v>
      </c>
      <c r="O3349" t="str" cm="1">
        <f t="array" ref="O3349">INDEX($B$9:$F$1048576, $J3349, $K3349 )</f>
        <v>주택금융공사MBS2023-32(1-5)</v>
      </c>
      <c r="P3349" t="str" cm="1">
        <f t="array" ref="P3349">IF( $L3349, TRIM(_xll.IMDP("IR", $G$5&amp;$N3349, $G$6)), "" )</f>
        <v/>
      </c>
      <c r="Q3349" t="b" cm="1">
        <f t="array" ref="Q3349">IF(
    $U$1=1, AND($P3349&lt;&gt;"", $P3349&lt;&gt;"...", $P3349&lt;&gt;"입력오류"),
    IF(
        $U$18=1, AND($P3349&lt;&gt;"", $P3349&lt;&gt;"...", $P3349&lt;&gt;"입력오류", ISNUMBER(FIND(INDEX($T$2:$T$7,$U$1),$P3349))),
        IF(
            $U$17="기타", AND($P3349&lt;&gt;"", $P3349&lt;&gt;"...", $P3349&lt;&gt;"입력오류", NOT(ISNUMBER(FIND($T$21:$T$34,$P3349)))),
            AND($P3349&lt;&gt;"", $P3349&lt;&gt;"...", $P3349&lt;&gt;"입력오류", $T$19=$P3349)
        )
    )
)</f>
        <v>0</v>
      </c>
    </row>
    <row r="3350" spans="1:17">
      <c r="A3350" t="s">
        <v>7036</v>
      </c>
      <c r="B3350" t="s">
        <v>7037</v>
      </c>
      <c r="I3350">
        <f t="shared" si="157"/>
        <v>3349</v>
      </c>
      <c r="J3350">
        <f t="shared" si="158"/>
        <v>3349</v>
      </c>
      <c r="K3350">
        <f t="shared" si="156"/>
        <v>1</v>
      </c>
      <c r="L3350" t="b">
        <f>COUNTIF($N$2:N3350, N3350)=1</f>
        <v>1</v>
      </c>
      <c r="M3350" s="37">
        <f>IF( $Q3350, MAX($M$1:M3349)+1, 0)</f>
        <v>0</v>
      </c>
      <c r="N3350" t="str" cm="1">
        <f t="array" ref="N3350">INDEX($A$9:$F$1048576, $J3350, $K3350 )</f>
        <v>71638</v>
      </c>
      <c r="O3350" t="str" cm="1">
        <f t="array" ref="O3350">INDEX($B$9:$F$1048576, $J3350, $K3350 )</f>
        <v>주택금융공사MBS2023-32(1-6)</v>
      </c>
      <c r="P3350" t="str" cm="1">
        <f t="array" ref="P3350">IF( $L3350, TRIM(_xll.IMDP("IR", $G$5&amp;$N3350, $G$6)), "" )</f>
        <v/>
      </c>
      <c r="Q3350" t="b" cm="1">
        <f t="array" ref="Q3350">IF(
    $U$1=1, AND($P3350&lt;&gt;"", $P3350&lt;&gt;"...", $P3350&lt;&gt;"입력오류"),
    IF(
        $U$18=1, AND($P3350&lt;&gt;"", $P3350&lt;&gt;"...", $P3350&lt;&gt;"입력오류", ISNUMBER(FIND(INDEX($T$2:$T$7,$U$1),$P3350))),
        IF(
            $U$17="기타", AND($P3350&lt;&gt;"", $P3350&lt;&gt;"...", $P3350&lt;&gt;"입력오류", NOT(ISNUMBER(FIND($T$21:$T$34,$P3350)))),
            AND($P3350&lt;&gt;"", $P3350&lt;&gt;"...", $P3350&lt;&gt;"입력오류", $T$19=$P3350)
        )
    )
)</f>
        <v>0</v>
      </c>
    </row>
    <row r="3351" spans="1:17">
      <c r="A3351" t="s">
        <v>7038</v>
      </c>
      <c r="B3351" t="s">
        <v>7039</v>
      </c>
      <c r="I3351">
        <f t="shared" si="157"/>
        <v>3350</v>
      </c>
      <c r="J3351">
        <f t="shared" si="158"/>
        <v>3350</v>
      </c>
      <c r="K3351">
        <f t="shared" si="156"/>
        <v>1</v>
      </c>
      <c r="L3351" t="b">
        <f>COUNTIF($N$2:N3351, N3351)=1</f>
        <v>1</v>
      </c>
      <c r="M3351" s="37">
        <f>IF( $Q3351, MAX($M$1:M3350)+1, 0)</f>
        <v>0</v>
      </c>
      <c r="N3351" t="str" cm="1">
        <f t="array" ref="N3351">INDEX($A$9:$F$1048576, $J3351, $K3351 )</f>
        <v>71639</v>
      </c>
      <c r="O3351" t="str" cm="1">
        <f t="array" ref="O3351">INDEX($B$9:$F$1048576, $J3351, $K3351 )</f>
        <v>주택금융공사MBS2023-32(1-7)</v>
      </c>
      <c r="P3351" t="str" cm="1">
        <f t="array" ref="P3351">IF( $L3351, TRIM(_xll.IMDP("IR", $G$5&amp;$N3351, $G$6)), "" )</f>
        <v/>
      </c>
      <c r="Q3351" t="b" cm="1">
        <f t="array" ref="Q3351">IF(
    $U$1=1, AND($P3351&lt;&gt;"", $P3351&lt;&gt;"...", $P3351&lt;&gt;"입력오류"),
    IF(
        $U$18=1, AND($P3351&lt;&gt;"", $P3351&lt;&gt;"...", $P3351&lt;&gt;"입력오류", ISNUMBER(FIND(INDEX($T$2:$T$7,$U$1),$P3351))),
        IF(
            $U$17="기타", AND($P3351&lt;&gt;"", $P3351&lt;&gt;"...", $P3351&lt;&gt;"입력오류", NOT(ISNUMBER(FIND($T$21:$T$34,$P3351)))),
            AND($P3351&lt;&gt;"", $P3351&lt;&gt;"...", $P3351&lt;&gt;"입력오류", $T$19=$P3351)
        )
    )
)</f>
        <v>0</v>
      </c>
    </row>
    <row r="3352" spans="1:17">
      <c r="A3352" t="s">
        <v>7040</v>
      </c>
      <c r="B3352" t="s">
        <v>7041</v>
      </c>
      <c r="I3352">
        <f t="shared" si="157"/>
        <v>3351</v>
      </c>
      <c r="J3352">
        <f t="shared" si="158"/>
        <v>3351</v>
      </c>
      <c r="K3352">
        <f t="shared" si="156"/>
        <v>1</v>
      </c>
      <c r="L3352" t="b">
        <f>COUNTIF($N$2:N3352, N3352)=1</f>
        <v>1</v>
      </c>
      <c r="M3352" s="37">
        <f>IF( $Q3352, MAX($M$1:M3351)+1, 0)</f>
        <v>0</v>
      </c>
      <c r="N3352" t="str" cm="1">
        <f t="array" ref="N3352">INDEX($A$9:$F$1048576, $J3352, $K3352 )</f>
        <v>71640</v>
      </c>
      <c r="O3352" t="str" cm="1">
        <f t="array" ref="O3352">INDEX($B$9:$F$1048576, $J3352, $K3352 )</f>
        <v>주택금융공사MBS2023-32(1-8)</v>
      </c>
      <c r="P3352" t="str" cm="1">
        <f t="array" ref="P3352">IF( $L3352, TRIM(_xll.IMDP("IR", $G$5&amp;$N3352, $G$6)), "" )</f>
        <v/>
      </c>
      <c r="Q3352" t="b" cm="1">
        <f t="array" ref="Q3352">IF(
    $U$1=1, AND($P3352&lt;&gt;"", $P3352&lt;&gt;"...", $P3352&lt;&gt;"입력오류"),
    IF(
        $U$18=1, AND($P3352&lt;&gt;"", $P3352&lt;&gt;"...", $P3352&lt;&gt;"입력오류", ISNUMBER(FIND(INDEX($T$2:$T$7,$U$1),$P3352))),
        IF(
            $U$17="기타", AND($P3352&lt;&gt;"", $P3352&lt;&gt;"...", $P3352&lt;&gt;"입력오류", NOT(ISNUMBER(FIND($T$21:$T$34,$P3352)))),
            AND($P3352&lt;&gt;"", $P3352&lt;&gt;"...", $P3352&lt;&gt;"입력오류", $T$19=$P3352)
        )
    )
)</f>
        <v>0</v>
      </c>
    </row>
    <row r="3353" spans="1:17">
      <c r="A3353" t="s">
        <v>7042</v>
      </c>
      <c r="B3353" t="s">
        <v>7043</v>
      </c>
      <c r="I3353">
        <f t="shared" si="157"/>
        <v>3352</v>
      </c>
      <c r="J3353">
        <f t="shared" si="158"/>
        <v>3352</v>
      </c>
      <c r="K3353">
        <f t="shared" si="156"/>
        <v>1</v>
      </c>
      <c r="L3353" t="b">
        <f>COUNTIF($N$2:N3353, N3353)=1</f>
        <v>1</v>
      </c>
      <c r="M3353" s="37">
        <f>IF( $Q3353, MAX($M$1:M3352)+1, 0)</f>
        <v>0</v>
      </c>
      <c r="N3353" t="str" cm="1">
        <f t="array" ref="N3353">INDEX($A$9:$F$1048576, $J3353, $K3353 )</f>
        <v>71641</v>
      </c>
      <c r="O3353" t="str" cm="1">
        <f t="array" ref="O3353">INDEX($B$9:$F$1048576, $J3353, $K3353 )</f>
        <v>주택금융공사MBS2023-32(1-9)</v>
      </c>
      <c r="P3353" t="str" cm="1">
        <f t="array" ref="P3353">IF( $L3353, TRIM(_xll.IMDP("IR", $G$5&amp;$N3353, $G$6)), "" )</f>
        <v/>
      </c>
      <c r="Q3353" t="b" cm="1">
        <f t="array" ref="Q3353">IF(
    $U$1=1, AND($P3353&lt;&gt;"", $P3353&lt;&gt;"...", $P3353&lt;&gt;"입력오류"),
    IF(
        $U$18=1, AND($P3353&lt;&gt;"", $P3353&lt;&gt;"...", $P3353&lt;&gt;"입력오류", ISNUMBER(FIND(INDEX($T$2:$T$7,$U$1),$P3353))),
        IF(
            $U$17="기타", AND($P3353&lt;&gt;"", $P3353&lt;&gt;"...", $P3353&lt;&gt;"입력오류", NOT(ISNUMBER(FIND($T$21:$T$34,$P3353)))),
            AND($P3353&lt;&gt;"", $P3353&lt;&gt;"...", $P3353&lt;&gt;"입력오류", $T$19=$P3353)
        )
    )
)</f>
        <v>0</v>
      </c>
    </row>
    <row r="3354" spans="1:17">
      <c r="A3354" t="s">
        <v>7044</v>
      </c>
      <c r="B3354" t="s">
        <v>7045</v>
      </c>
      <c r="I3354">
        <f t="shared" si="157"/>
        <v>3353</v>
      </c>
      <c r="J3354">
        <f t="shared" si="158"/>
        <v>3353</v>
      </c>
      <c r="K3354">
        <f t="shared" si="156"/>
        <v>1</v>
      </c>
      <c r="L3354" t="b">
        <f>COUNTIF($N$2:N3354, N3354)=1</f>
        <v>1</v>
      </c>
      <c r="M3354" s="37">
        <f>IF( $Q3354, MAX($M$1:M3353)+1, 0)</f>
        <v>0</v>
      </c>
      <c r="N3354" t="str" cm="1">
        <f t="array" ref="N3354">INDEX($A$9:$F$1048576, $J3354, $K3354 )</f>
        <v>71643</v>
      </c>
      <c r="O3354" t="str" cm="1">
        <f t="array" ref="O3354">INDEX($B$9:$F$1048576, $J3354, $K3354 )</f>
        <v>알바트로스제24차(유)1</v>
      </c>
      <c r="P3354" t="str" cm="1">
        <f t="array" ref="P3354">IF( $L3354, TRIM(_xll.IMDP("IR", $G$5&amp;$N3354, $G$6)), "" )</f>
        <v/>
      </c>
      <c r="Q3354" t="b" cm="1">
        <f t="array" ref="Q3354">IF(
    $U$1=1, AND($P3354&lt;&gt;"", $P3354&lt;&gt;"...", $P3354&lt;&gt;"입력오류"),
    IF(
        $U$18=1, AND($P3354&lt;&gt;"", $P3354&lt;&gt;"...", $P3354&lt;&gt;"입력오류", ISNUMBER(FIND(INDEX($T$2:$T$7,$U$1),$P3354))),
        IF(
            $U$17="기타", AND($P3354&lt;&gt;"", $P3354&lt;&gt;"...", $P3354&lt;&gt;"입력오류", NOT(ISNUMBER(FIND($T$21:$T$34,$P3354)))),
            AND($P3354&lt;&gt;"", $P3354&lt;&gt;"...", $P3354&lt;&gt;"입력오류", $T$19=$P3354)
        )
    )
)</f>
        <v>0</v>
      </c>
    </row>
    <row r="3355" spans="1:17">
      <c r="A3355" t="s">
        <v>7046</v>
      </c>
      <c r="B3355" t="s">
        <v>7047</v>
      </c>
      <c r="I3355">
        <f t="shared" si="157"/>
        <v>3354</v>
      </c>
      <c r="J3355">
        <f t="shared" si="158"/>
        <v>3354</v>
      </c>
      <c r="K3355">
        <f t="shared" si="156"/>
        <v>1</v>
      </c>
      <c r="L3355" t="b">
        <f>COUNTIF($N$2:N3355, N3355)=1</f>
        <v>1</v>
      </c>
      <c r="M3355" s="37">
        <f>IF( $Q3355, MAX($M$1:M3354)+1, 0)</f>
        <v>0</v>
      </c>
      <c r="N3355" t="str" cm="1">
        <f t="array" ref="N3355">INDEX($A$9:$F$1048576, $J3355, $K3355 )</f>
        <v>71646</v>
      </c>
      <c r="O3355" t="str" cm="1">
        <f t="array" ref="O3355">INDEX($B$9:$F$1048576, $J3355, $K3355 )</f>
        <v>우리챔피온제1차(유)2-3</v>
      </c>
      <c r="P3355" t="str" cm="1">
        <f t="array" ref="P3355">IF( $L3355, TRIM(_xll.IMDP("IR", $G$5&amp;$N3355, $G$6)), "" )</f>
        <v/>
      </c>
      <c r="Q3355" t="b" cm="1">
        <f t="array" ref="Q3355">IF(
    $U$1=1, AND($P3355&lt;&gt;"", $P3355&lt;&gt;"...", $P3355&lt;&gt;"입력오류"),
    IF(
        $U$18=1, AND($P3355&lt;&gt;"", $P3355&lt;&gt;"...", $P3355&lt;&gt;"입력오류", ISNUMBER(FIND(INDEX($T$2:$T$7,$U$1),$P3355))),
        IF(
            $U$17="기타", AND($P3355&lt;&gt;"", $P3355&lt;&gt;"...", $P3355&lt;&gt;"입력오류", NOT(ISNUMBER(FIND($T$21:$T$34,$P3355)))),
            AND($P3355&lt;&gt;"", $P3355&lt;&gt;"...", $P3355&lt;&gt;"입력오류", $T$19=$P3355)
        )
    )
)</f>
        <v>0</v>
      </c>
    </row>
    <row r="3356" spans="1:17">
      <c r="A3356" t="s">
        <v>7048</v>
      </c>
      <c r="B3356" t="s">
        <v>7049</v>
      </c>
      <c r="I3356">
        <f t="shared" si="157"/>
        <v>3355</v>
      </c>
      <c r="J3356">
        <f t="shared" si="158"/>
        <v>3355</v>
      </c>
      <c r="K3356">
        <f t="shared" si="156"/>
        <v>1</v>
      </c>
      <c r="L3356" t="b">
        <f>COUNTIF($N$2:N3356, N3356)=1</f>
        <v>1</v>
      </c>
      <c r="M3356" s="37">
        <f>IF( $Q3356, MAX($M$1:M3355)+1, 0)</f>
        <v>0</v>
      </c>
      <c r="N3356" t="str" cm="1">
        <f t="array" ref="N3356">INDEX($A$9:$F$1048576, $J3356, $K3356 )</f>
        <v>71654</v>
      </c>
      <c r="O3356" t="str" cm="1">
        <f t="array" ref="O3356">INDEX($B$9:$F$1048576, $J3356, $K3356 )</f>
        <v>프리미엄제2차(유)2-4</v>
      </c>
      <c r="P3356" t="str" cm="1">
        <f t="array" ref="P3356">IF( $L3356, TRIM(_xll.IMDP("IR", $G$5&amp;$N3356, $G$6)), "" )</f>
        <v/>
      </c>
      <c r="Q3356" t="b" cm="1">
        <f t="array" ref="Q3356">IF(
    $U$1=1, AND($P3356&lt;&gt;"", $P3356&lt;&gt;"...", $P3356&lt;&gt;"입력오류"),
    IF(
        $U$18=1, AND($P3356&lt;&gt;"", $P3356&lt;&gt;"...", $P3356&lt;&gt;"입력오류", ISNUMBER(FIND(INDEX($T$2:$T$7,$U$1),$P3356))),
        IF(
            $U$17="기타", AND($P3356&lt;&gt;"", $P3356&lt;&gt;"...", $P3356&lt;&gt;"입력오류", NOT(ISNUMBER(FIND($T$21:$T$34,$P3356)))),
            AND($P3356&lt;&gt;"", $P3356&lt;&gt;"...", $P3356&lt;&gt;"입력오류", $T$19=$P3356)
        )
    )
)</f>
        <v>0</v>
      </c>
    </row>
    <row r="3357" spans="1:17">
      <c r="A3357" t="s">
        <v>7050</v>
      </c>
      <c r="B3357" t="s">
        <v>7051</v>
      </c>
      <c r="I3357">
        <f t="shared" si="157"/>
        <v>3356</v>
      </c>
      <c r="J3357">
        <f t="shared" si="158"/>
        <v>3356</v>
      </c>
      <c r="K3357">
        <f t="shared" si="156"/>
        <v>1</v>
      </c>
      <c r="L3357" t="b">
        <f>COUNTIF($N$2:N3357, N3357)=1</f>
        <v>1</v>
      </c>
      <c r="M3357" s="37">
        <f>IF( $Q3357, MAX($M$1:M3356)+1, 0)</f>
        <v>0</v>
      </c>
      <c r="N3357" t="str" cm="1">
        <f t="array" ref="N3357">INDEX($A$9:$F$1048576, $J3357, $K3357 )</f>
        <v>71655</v>
      </c>
      <c r="O3357" t="str" cm="1">
        <f t="array" ref="O3357">INDEX($B$9:$F$1048576, $J3357, $K3357 )</f>
        <v>프리미엄제2차(유)2-5</v>
      </c>
      <c r="P3357" t="str" cm="1">
        <f t="array" ref="P3357">IF( $L3357, TRIM(_xll.IMDP("IR", $G$5&amp;$N3357, $G$6)), "" )</f>
        <v/>
      </c>
      <c r="Q3357" t="b" cm="1">
        <f t="array" ref="Q3357">IF(
    $U$1=1, AND($P3357&lt;&gt;"", $P3357&lt;&gt;"...", $P3357&lt;&gt;"입력오류"),
    IF(
        $U$18=1, AND($P3357&lt;&gt;"", $P3357&lt;&gt;"...", $P3357&lt;&gt;"입력오류", ISNUMBER(FIND(INDEX($T$2:$T$7,$U$1),$P3357))),
        IF(
            $U$17="기타", AND($P3357&lt;&gt;"", $P3357&lt;&gt;"...", $P3357&lt;&gt;"입력오류", NOT(ISNUMBER(FIND($T$21:$T$34,$P3357)))),
            AND($P3357&lt;&gt;"", $P3357&lt;&gt;"...", $P3357&lt;&gt;"입력오류", $T$19=$P3357)
        )
    )
)</f>
        <v>0</v>
      </c>
    </row>
    <row r="3358" spans="1:17">
      <c r="A3358" t="s">
        <v>7052</v>
      </c>
      <c r="B3358" t="s">
        <v>7053</v>
      </c>
      <c r="I3358">
        <f t="shared" si="157"/>
        <v>3357</v>
      </c>
      <c r="J3358">
        <f t="shared" si="158"/>
        <v>3357</v>
      </c>
      <c r="K3358">
        <f t="shared" si="156"/>
        <v>1</v>
      </c>
      <c r="L3358" t="b">
        <f>COUNTIF($N$2:N3358, N3358)=1</f>
        <v>1</v>
      </c>
      <c r="M3358" s="37">
        <f>IF( $Q3358, MAX($M$1:M3357)+1, 0)</f>
        <v>0</v>
      </c>
      <c r="N3358" t="str" cm="1">
        <f t="array" ref="N3358">INDEX($A$9:$F$1048576, $J3358, $K3358 )</f>
        <v>71656</v>
      </c>
      <c r="O3358" t="str" cm="1">
        <f t="array" ref="O3358">INDEX($B$9:$F$1048576, $J3358, $K3358 )</f>
        <v>프리미엄제2차(유)2-6</v>
      </c>
      <c r="P3358" t="str" cm="1">
        <f t="array" ref="P3358">IF( $L3358, TRIM(_xll.IMDP("IR", $G$5&amp;$N3358, $G$6)), "" )</f>
        <v/>
      </c>
      <c r="Q3358" t="b" cm="1">
        <f t="array" ref="Q3358">IF(
    $U$1=1, AND($P3358&lt;&gt;"", $P3358&lt;&gt;"...", $P3358&lt;&gt;"입력오류"),
    IF(
        $U$18=1, AND($P3358&lt;&gt;"", $P3358&lt;&gt;"...", $P3358&lt;&gt;"입력오류", ISNUMBER(FIND(INDEX($T$2:$T$7,$U$1),$P3358))),
        IF(
            $U$17="기타", AND($P3358&lt;&gt;"", $P3358&lt;&gt;"...", $P3358&lt;&gt;"입력오류", NOT(ISNUMBER(FIND($T$21:$T$34,$P3358)))),
            AND($P3358&lt;&gt;"", $P3358&lt;&gt;"...", $P3358&lt;&gt;"입력오류", $T$19=$P3358)
        )
    )
)</f>
        <v>0</v>
      </c>
    </row>
    <row r="3359" spans="1:17">
      <c r="A3359" t="s">
        <v>7054</v>
      </c>
      <c r="B3359" t="s">
        <v>7055</v>
      </c>
      <c r="I3359">
        <f t="shared" si="157"/>
        <v>3358</v>
      </c>
      <c r="J3359">
        <f t="shared" si="158"/>
        <v>3358</v>
      </c>
      <c r="K3359">
        <f t="shared" si="156"/>
        <v>1</v>
      </c>
      <c r="L3359" t="b">
        <f>COUNTIF($N$2:N3359, N3359)=1</f>
        <v>1</v>
      </c>
      <c r="M3359" s="37">
        <f>IF( $Q3359, MAX($M$1:M3358)+1, 0)</f>
        <v>0</v>
      </c>
      <c r="N3359" t="str" cm="1">
        <f t="array" ref="N3359">INDEX($A$9:$F$1048576, $J3359, $K3359 )</f>
        <v>71658</v>
      </c>
      <c r="O3359" t="str" cm="1">
        <f t="array" ref="O3359">INDEX($B$9:$F$1048576, $J3359, $K3359 )</f>
        <v>리버뷰제3차(유)1-4</v>
      </c>
      <c r="P3359" t="str" cm="1">
        <f t="array" ref="P3359">IF( $L3359, TRIM(_xll.IMDP("IR", $G$5&amp;$N3359, $G$6)), "" )</f>
        <v/>
      </c>
      <c r="Q3359" t="b" cm="1">
        <f t="array" ref="Q3359">IF(
    $U$1=1, AND($P3359&lt;&gt;"", $P3359&lt;&gt;"...", $P3359&lt;&gt;"입력오류"),
    IF(
        $U$18=1, AND($P3359&lt;&gt;"", $P3359&lt;&gt;"...", $P3359&lt;&gt;"입력오류", ISNUMBER(FIND(INDEX($T$2:$T$7,$U$1),$P3359))),
        IF(
            $U$17="기타", AND($P3359&lt;&gt;"", $P3359&lt;&gt;"...", $P3359&lt;&gt;"입력오류", NOT(ISNUMBER(FIND($T$21:$T$34,$P3359)))),
            AND($P3359&lt;&gt;"", $P3359&lt;&gt;"...", $P3359&lt;&gt;"입력오류", $T$19=$P3359)
        )
    )
)</f>
        <v>0</v>
      </c>
    </row>
    <row r="3360" spans="1:17">
      <c r="A3360" t="s">
        <v>7056</v>
      </c>
      <c r="B3360" t="s">
        <v>7057</v>
      </c>
      <c r="I3360">
        <f t="shared" si="157"/>
        <v>3359</v>
      </c>
      <c r="J3360">
        <f t="shared" si="158"/>
        <v>3359</v>
      </c>
      <c r="K3360">
        <f t="shared" si="156"/>
        <v>1</v>
      </c>
      <c r="L3360" t="b">
        <f>COUNTIF($N$2:N3360, N3360)=1</f>
        <v>1</v>
      </c>
      <c r="M3360" s="37">
        <f>IF( $Q3360, MAX($M$1:M3359)+1, 0)</f>
        <v>0</v>
      </c>
      <c r="N3360" t="str" cm="1">
        <f t="array" ref="N3360">INDEX($A$9:$F$1048576, $J3360, $K3360 )</f>
        <v>71659</v>
      </c>
      <c r="O3360" t="str" cm="1">
        <f t="array" ref="O3360">INDEX($B$9:$F$1048576, $J3360, $K3360 )</f>
        <v>에이원자스민(유)3-1</v>
      </c>
      <c r="P3360" t="str" cm="1">
        <f t="array" ref="P3360">IF( $L3360, TRIM(_xll.IMDP("IR", $G$5&amp;$N3360, $G$6)), "" )</f>
        <v/>
      </c>
      <c r="Q3360" t="b" cm="1">
        <f t="array" ref="Q3360">IF(
    $U$1=1, AND($P3360&lt;&gt;"", $P3360&lt;&gt;"...", $P3360&lt;&gt;"입력오류"),
    IF(
        $U$18=1, AND($P3360&lt;&gt;"", $P3360&lt;&gt;"...", $P3360&lt;&gt;"입력오류", ISNUMBER(FIND(INDEX($T$2:$T$7,$U$1),$P3360))),
        IF(
            $U$17="기타", AND($P3360&lt;&gt;"", $P3360&lt;&gt;"...", $P3360&lt;&gt;"입력오류", NOT(ISNUMBER(FIND($T$21:$T$34,$P3360)))),
            AND($P3360&lt;&gt;"", $P3360&lt;&gt;"...", $P3360&lt;&gt;"입력오류", $T$19=$P3360)
        )
    )
)</f>
        <v>0</v>
      </c>
    </row>
    <row r="3361" spans="1:17">
      <c r="A3361" t="s">
        <v>7058</v>
      </c>
      <c r="B3361" t="s">
        <v>7059</v>
      </c>
      <c r="I3361">
        <f t="shared" si="157"/>
        <v>3360</v>
      </c>
      <c r="J3361">
        <f t="shared" si="158"/>
        <v>3360</v>
      </c>
      <c r="K3361">
        <f t="shared" si="156"/>
        <v>1</v>
      </c>
      <c r="L3361" t="b">
        <f>COUNTIF($N$2:N3361, N3361)=1</f>
        <v>1</v>
      </c>
      <c r="M3361" s="37">
        <f>IF( $Q3361, MAX($M$1:M3360)+1, 0)</f>
        <v>0</v>
      </c>
      <c r="N3361" t="str" cm="1">
        <f t="array" ref="N3361">INDEX($A$9:$F$1048576, $J3361, $K3361 )</f>
        <v>71660</v>
      </c>
      <c r="O3361" t="str" cm="1">
        <f t="array" ref="O3361">INDEX($B$9:$F$1048576, $J3361, $K3361 )</f>
        <v>에이원자스민(유)3-2</v>
      </c>
      <c r="P3361" t="str" cm="1">
        <f t="array" ref="P3361">IF( $L3361, TRIM(_xll.IMDP("IR", $G$5&amp;$N3361, $G$6)), "" )</f>
        <v/>
      </c>
      <c r="Q3361" t="b" cm="1">
        <f t="array" ref="Q3361">IF(
    $U$1=1, AND($P3361&lt;&gt;"", $P3361&lt;&gt;"...", $P3361&lt;&gt;"입력오류"),
    IF(
        $U$18=1, AND($P3361&lt;&gt;"", $P3361&lt;&gt;"...", $P3361&lt;&gt;"입력오류", ISNUMBER(FIND(INDEX($T$2:$T$7,$U$1),$P3361))),
        IF(
            $U$17="기타", AND($P3361&lt;&gt;"", $P3361&lt;&gt;"...", $P3361&lt;&gt;"입력오류", NOT(ISNUMBER(FIND($T$21:$T$34,$P3361)))),
            AND($P3361&lt;&gt;"", $P3361&lt;&gt;"...", $P3361&lt;&gt;"입력오류", $T$19=$P3361)
        )
    )
)</f>
        <v>0</v>
      </c>
    </row>
    <row r="3362" spans="1:17">
      <c r="A3362" t="s">
        <v>7060</v>
      </c>
      <c r="B3362" t="s">
        <v>7061</v>
      </c>
      <c r="I3362">
        <f t="shared" si="157"/>
        <v>3361</v>
      </c>
      <c r="J3362">
        <f t="shared" si="158"/>
        <v>3361</v>
      </c>
      <c r="K3362">
        <f t="shared" si="156"/>
        <v>1</v>
      </c>
      <c r="L3362" t="b">
        <f>COUNTIF($N$2:N3362, N3362)=1</f>
        <v>1</v>
      </c>
      <c r="M3362" s="37">
        <f>IF( $Q3362, MAX($M$1:M3361)+1, 0)</f>
        <v>0</v>
      </c>
      <c r="N3362" t="str" cm="1">
        <f t="array" ref="N3362">INDEX($A$9:$F$1048576, $J3362, $K3362 )</f>
        <v>71663</v>
      </c>
      <c r="O3362" t="str" cm="1">
        <f t="array" ref="O3362">INDEX($B$9:$F$1048576, $J3362, $K3362 )</f>
        <v>와이앤씨씨제1차(유)1</v>
      </c>
      <c r="P3362" t="str" cm="1">
        <f t="array" ref="P3362">IF( $L3362, TRIM(_xll.IMDP("IR", $G$5&amp;$N3362, $G$6)), "" )</f>
        <v/>
      </c>
      <c r="Q3362" t="b" cm="1">
        <f t="array" ref="Q3362">IF(
    $U$1=1, AND($P3362&lt;&gt;"", $P3362&lt;&gt;"...", $P3362&lt;&gt;"입력오류"),
    IF(
        $U$18=1, AND($P3362&lt;&gt;"", $P3362&lt;&gt;"...", $P3362&lt;&gt;"입력오류", ISNUMBER(FIND(INDEX($T$2:$T$7,$U$1),$P3362))),
        IF(
            $U$17="기타", AND($P3362&lt;&gt;"", $P3362&lt;&gt;"...", $P3362&lt;&gt;"입력오류", NOT(ISNUMBER(FIND($T$21:$T$34,$P3362)))),
            AND($P3362&lt;&gt;"", $P3362&lt;&gt;"...", $P3362&lt;&gt;"입력오류", $T$19=$P3362)
        )
    )
)</f>
        <v>0</v>
      </c>
    </row>
    <row r="3363" spans="1:17">
      <c r="A3363" t="s">
        <v>7062</v>
      </c>
      <c r="B3363" t="s">
        <v>7063</v>
      </c>
      <c r="I3363">
        <f t="shared" si="157"/>
        <v>3362</v>
      </c>
      <c r="J3363">
        <f t="shared" si="158"/>
        <v>3362</v>
      </c>
      <c r="K3363">
        <f t="shared" si="156"/>
        <v>1</v>
      </c>
      <c r="L3363" t="b">
        <f>COUNTIF($N$2:N3363, N3363)=1</f>
        <v>1</v>
      </c>
      <c r="M3363" s="37">
        <f>IF( $Q3363, MAX($M$1:M3362)+1, 0)</f>
        <v>0</v>
      </c>
      <c r="N3363" t="str" cm="1">
        <f t="array" ref="N3363">INDEX($A$9:$F$1048576, $J3363, $K3363 )</f>
        <v>71664</v>
      </c>
      <c r="O3363" t="str" cm="1">
        <f t="array" ref="O3363">INDEX($B$9:$F$1048576, $J3363, $K3363 )</f>
        <v>국민챔피온제20차(유)2-6</v>
      </c>
      <c r="P3363" t="str" cm="1">
        <f t="array" ref="P3363">IF( $L3363, TRIM(_xll.IMDP("IR", $G$5&amp;$N3363, $G$6)), "" )</f>
        <v/>
      </c>
      <c r="Q3363" t="b" cm="1">
        <f t="array" ref="Q3363">IF(
    $U$1=1, AND($P3363&lt;&gt;"", $P3363&lt;&gt;"...", $P3363&lt;&gt;"입력오류"),
    IF(
        $U$18=1, AND($P3363&lt;&gt;"", $P3363&lt;&gt;"...", $P3363&lt;&gt;"입력오류", ISNUMBER(FIND(INDEX($T$2:$T$7,$U$1),$P3363))),
        IF(
            $U$17="기타", AND($P3363&lt;&gt;"", $P3363&lt;&gt;"...", $P3363&lt;&gt;"입력오류", NOT(ISNUMBER(FIND($T$21:$T$34,$P3363)))),
            AND($P3363&lt;&gt;"", $P3363&lt;&gt;"...", $P3363&lt;&gt;"입력오류", $T$19=$P3363)
        )
    )
)</f>
        <v>0</v>
      </c>
    </row>
    <row r="3364" spans="1:17">
      <c r="A3364" t="s">
        <v>7064</v>
      </c>
      <c r="B3364" t="s">
        <v>7065</v>
      </c>
      <c r="I3364">
        <f t="shared" si="157"/>
        <v>3363</v>
      </c>
      <c r="J3364">
        <f t="shared" si="158"/>
        <v>3363</v>
      </c>
      <c r="K3364">
        <f t="shared" si="156"/>
        <v>1</v>
      </c>
      <c r="L3364" t="b">
        <f>COUNTIF($N$2:N3364, N3364)=1</f>
        <v>1</v>
      </c>
      <c r="M3364" s="37">
        <f>IF( $Q3364, MAX($M$1:M3363)+1, 0)</f>
        <v>0</v>
      </c>
      <c r="N3364" t="str" cm="1">
        <f t="array" ref="N3364">INDEX($A$9:$F$1048576, $J3364, $K3364 )</f>
        <v>71665</v>
      </c>
      <c r="O3364" t="str" cm="1">
        <f t="array" ref="O3364">INDEX($B$9:$F$1048576, $J3364, $K3364 )</f>
        <v>국민사랑제17차(유)1</v>
      </c>
      <c r="P3364" t="str" cm="1">
        <f t="array" ref="P3364">IF( $L3364, TRIM(_xll.IMDP("IR", $G$5&amp;$N3364, $G$6)), "" )</f>
        <v/>
      </c>
      <c r="Q3364" t="b" cm="1">
        <f t="array" ref="Q3364">IF(
    $U$1=1, AND($P3364&lt;&gt;"", $P3364&lt;&gt;"...", $P3364&lt;&gt;"입력오류"),
    IF(
        $U$18=1, AND($P3364&lt;&gt;"", $P3364&lt;&gt;"...", $P3364&lt;&gt;"입력오류", ISNUMBER(FIND(INDEX($T$2:$T$7,$U$1),$P3364))),
        IF(
            $U$17="기타", AND($P3364&lt;&gt;"", $P3364&lt;&gt;"...", $P3364&lt;&gt;"입력오류", NOT(ISNUMBER(FIND($T$21:$T$34,$P3364)))),
            AND($P3364&lt;&gt;"", $P3364&lt;&gt;"...", $P3364&lt;&gt;"입력오류", $T$19=$P3364)
        )
    )
)</f>
        <v>0</v>
      </c>
    </row>
    <row r="3365" spans="1:17">
      <c r="A3365" t="s">
        <v>7066</v>
      </c>
      <c r="B3365" t="s">
        <v>7067</v>
      </c>
      <c r="I3365">
        <f t="shared" si="157"/>
        <v>3364</v>
      </c>
      <c r="J3365">
        <f t="shared" si="158"/>
        <v>3364</v>
      </c>
      <c r="K3365">
        <f t="shared" si="156"/>
        <v>1</v>
      </c>
      <c r="L3365" t="b">
        <f>COUNTIF($N$2:N3365, N3365)=1</f>
        <v>1</v>
      </c>
      <c r="M3365" s="37">
        <f>IF( $Q3365, MAX($M$1:M3364)+1, 0)</f>
        <v>0</v>
      </c>
      <c r="N3365" t="str" cm="1">
        <f t="array" ref="N3365">INDEX($A$9:$F$1048576, $J3365, $K3365 )</f>
        <v>71668</v>
      </c>
      <c r="O3365" t="str" cm="1">
        <f t="array" ref="O3365">INDEX($B$9:$F$1048576, $J3365, $K3365 )</f>
        <v>더퍼스트샤이닝제17차(유)1</v>
      </c>
      <c r="P3365" t="str" cm="1">
        <f t="array" ref="P3365">IF( $L3365, TRIM(_xll.IMDP("IR", $G$5&amp;$N3365, $G$6)), "" )</f>
        <v/>
      </c>
      <c r="Q3365" t="b" cm="1">
        <f t="array" ref="Q3365">IF(
    $U$1=1, AND($P3365&lt;&gt;"", $P3365&lt;&gt;"...", $P3365&lt;&gt;"입력오류"),
    IF(
        $U$18=1, AND($P3365&lt;&gt;"", $P3365&lt;&gt;"...", $P3365&lt;&gt;"입력오류", ISNUMBER(FIND(INDEX($T$2:$T$7,$U$1),$P3365))),
        IF(
            $U$17="기타", AND($P3365&lt;&gt;"", $P3365&lt;&gt;"...", $P3365&lt;&gt;"입력오류", NOT(ISNUMBER(FIND($T$21:$T$34,$P3365)))),
            AND($P3365&lt;&gt;"", $P3365&lt;&gt;"...", $P3365&lt;&gt;"입력오류", $T$19=$P3365)
        )
    )
)</f>
        <v>0</v>
      </c>
    </row>
    <row r="3366" spans="1:17">
      <c r="A3366" t="s">
        <v>7068</v>
      </c>
      <c r="B3366" t="s">
        <v>7069</v>
      </c>
      <c r="I3366">
        <f t="shared" si="157"/>
        <v>3365</v>
      </c>
      <c r="J3366">
        <f t="shared" si="158"/>
        <v>3365</v>
      </c>
      <c r="K3366">
        <f t="shared" si="156"/>
        <v>1</v>
      </c>
      <c r="L3366" t="b">
        <f>COUNTIF($N$2:N3366, N3366)=1</f>
        <v>1</v>
      </c>
      <c r="M3366" s="37">
        <f>IF( $Q3366, MAX($M$1:M3365)+1, 0)</f>
        <v>0</v>
      </c>
      <c r="N3366" t="str" cm="1">
        <f t="array" ref="N3366">INDEX($A$9:$F$1048576, $J3366, $K3366 )</f>
        <v>71669</v>
      </c>
      <c r="O3366" t="str" cm="1">
        <f t="array" ref="O3366">INDEX($B$9:$F$1048576, $J3366, $K3366 )</f>
        <v>티월드제93차(유)1-1</v>
      </c>
      <c r="P3366" t="str" cm="1">
        <f t="array" ref="P3366">IF( $L3366, TRIM(_xll.IMDP("IR", $G$5&amp;$N3366, $G$6)), "" )</f>
        <v/>
      </c>
      <c r="Q3366" t="b" cm="1">
        <f t="array" ref="Q3366">IF(
    $U$1=1, AND($P3366&lt;&gt;"", $P3366&lt;&gt;"...", $P3366&lt;&gt;"입력오류"),
    IF(
        $U$18=1, AND($P3366&lt;&gt;"", $P3366&lt;&gt;"...", $P3366&lt;&gt;"입력오류", ISNUMBER(FIND(INDEX($T$2:$T$7,$U$1),$P3366))),
        IF(
            $U$17="기타", AND($P3366&lt;&gt;"", $P3366&lt;&gt;"...", $P3366&lt;&gt;"입력오류", NOT(ISNUMBER(FIND($T$21:$T$34,$P3366)))),
            AND($P3366&lt;&gt;"", $P3366&lt;&gt;"...", $P3366&lt;&gt;"입력오류", $T$19=$P3366)
        )
    )
)</f>
        <v>0</v>
      </c>
    </row>
    <row r="3367" spans="1:17">
      <c r="A3367" t="s">
        <v>7070</v>
      </c>
      <c r="B3367" t="s">
        <v>7071</v>
      </c>
      <c r="I3367">
        <f t="shared" si="157"/>
        <v>3366</v>
      </c>
      <c r="J3367">
        <f t="shared" si="158"/>
        <v>3366</v>
      </c>
      <c r="K3367">
        <f t="shared" si="156"/>
        <v>1</v>
      </c>
      <c r="L3367" t="b">
        <f>COUNTIF($N$2:N3367, N3367)=1</f>
        <v>1</v>
      </c>
      <c r="M3367" s="37">
        <f>IF( $Q3367, MAX($M$1:M3366)+1, 0)</f>
        <v>0</v>
      </c>
      <c r="N3367" t="str" cm="1">
        <f t="array" ref="N3367">INDEX($A$9:$F$1048576, $J3367, $K3367 )</f>
        <v>71670</v>
      </c>
      <c r="O3367" t="str" cm="1">
        <f t="array" ref="O3367">INDEX($B$9:$F$1048576, $J3367, $K3367 )</f>
        <v>티월드제93차(유)1-2</v>
      </c>
      <c r="P3367" t="str" cm="1">
        <f t="array" ref="P3367">IF( $L3367, TRIM(_xll.IMDP("IR", $G$5&amp;$N3367, $G$6)), "" )</f>
        <v/>
      </c>
      <c r="Q3367" t="b" cm="1">
        <f t="array" ref="Q3367">IF(
    $U$1=1, AND($P3367&lt;&gt;"", $P3367&lt;&gt;"...", $P3367&lt;&gt;"입력오류"),
    IF(
        $U$18=1, AND($P3367&lt;&gt;"", $P3367&lt;&gt;"...", $P3367&lt;&gt;"입력오류", ISNUMBER(FIND(INDEX($T$2:$T$7,$U$1),$P3367))),
        IF(
            $U$17="기타", AND($P3367&lt;&gt;"", $P3367&lt;&gt;"...", $P3367&lt;&gt;"입력오류", NOT(ISNUMBER(FIND($T$21:$T$34,$P3367)))),
            AND($P3367&lt;&gt;"", $P3367&lt;&gt;"...", $P3367&lt;&gt;"입력오류", $T$19=$P3367)
        )
    )
)</f>
        <v>0</v>
      </c>
    </row>
    <row r="3368" spans="1:17">
      <c r="A3368" t="s">
        <v>7072</v>
      </c>
      <c r="B3368" t="s">
        <v>7073</v>
      </c>
      <c r="I3368">
        <f t="shared" si="157"/>
        <v>3367</v>
      </c>
      <c r="J3368">
        <f t="shared" si="158"/>
        <v>3367</v>
      </c>
      <c r="K3368">
        <f t="shared" si="156"/>
        <v>1</v>
      </c>
      <c r="L3368" t="b">
        <f>COUNTIF($N$2:N3368, N3368)=1</f>
        <v>1</v>
      </c>
      <c r="M3368" s="37">
        <f>IF( $Q3368, MAX($M$1:M3367)+1, 0)</f>
        <v>0</v>
      </c>
      <c r="N3368" t="str" cm="1">
        <f t="array" ref="N3368">INDEX($A$9:$F$1048576, $J3368, $K3368 )</f>
        <v>71671</v>
      </c>
      <c r="O3368" t="str" cm="1">
        <f t="array" ref="O3368">INDEX($B$9:$F$1048576, $J3368, $K3368 )</f>
        <v>티월드제93차(유)1-3</v>
      </c>
      <c r="P3368" t="str" cm="1">
        <f t="array" ref="P3368">IF( $L3368, TRIM(_xll.IMDP("IR", $G$5&amp;$N3368, $G$6)), "" )</f>
        <v/>
      </c>
      <c r="Q3368" t="b" cm="1">
        <f t="array" ref="Q3368">IF(
    $U$1=1, AND($P3368&lt;&gt;"", $P3368&lt;&gt;"...", $P3368&lt;&gt;"입력오류"),
    IF(
        $U$18=1, AND($P3368&lt;&gt;"", $P3368&lt;&gt;"...", $P3368&lt;&gt;"입력오류", ISNUMBER(FIND(INDEX($T$2:$T$7,$U$1),$P3368))),
        IF(
            $U$17="기타", AND($P3368&lt;&gt;"", $P3368&lt;&gt;"...", $P3368&lt;&gt;"입력오류", NOT(ISNUMBER(FIND($T$21:$T$34,$P3368)))),
            AND($P3368&lt;&gt;"", $P3368&lt;&gt;"...", $P3368&lt;&gt;"입력오류", $T$19=$P3368)
        )
    )
)</f>
        <v>0</v>
      </c>
    </row>
    <row r="3369" spans="1:17">
      <c r="A3369" t="s">
        <v>7074</v>
      </c>
      <c r="B3369" t="s">
        <v>7075</v>
      </c>
      <c r="I3369">
        <f t="shared" si="157"/>
        <v>3368</v>
      </c>
      <c r="J3369">
        <f t="shared" si="158"/>
        <v>3368</v>
      </c>
      <c r="K3369">
        <f t="shared" si="156"/>
        <v>1</v>
      </c>
      <c r="L3369" t="b">
        <f>COUNTIF($N$2:N3369, N3369)=1</f>
        <v>1</v>
      </c>
      <c r="M3369" s="37">
        <f>IF( $Q3369, MAX($M$1:M3368)+1, 0)</f>
        <v>0</v>
      </c>
      <c r="N3369" t="str" cm="1">
        <f t="array" ref="N3369">INDEX($A$9:$F$1048576, $J3369, $K3369 )</f>
        <v>71672</v>
      </c>
      <c r="O3369" t="str" cm="1">
        <f t="array" ref="O3369">INDEX($B$9:$F$1048576, $J3369, $K3369 )</f>
        <v>티월드제93차(유)1-4</v>
      </c>
      <c r="P3369" t="str" cm="1">
        <f t="array" ref="P3369">IF( $L3369, TRIM(_xll.IMDP("IR", $G$5&amp;$N3369, $G$6)), "" )</f>
        <v/>
      </c>
      <c r="Q3369" t="b" cm="1">
        <f t="array" ref="Q3369">IF(
    $U$1=1, AND($P3369&lt;&gt;"", $P3369&lt;&gt;"...", $P3369&lt;&gt;"입력오류"),
    IF(
        $U$18=1, AND($P3369&lt;&gt;"", $P3369&lt;&gt;"...", $P3369&lt;&gt;"입력오류", ISNUMBER(FIND(INDEX($T$2:$T$7,$U$1),$P3369))),
        IF(
            $U$17="기타", AND($P3369&lt;&gt;"", $P3369&lt;&gt;"...", $P3369&lt;&gt;"입력오류", NOT(ISNUMBER(FIND($T$21:$T$34,$P3369)))),
            AND($P3369&lt;&gt;"", $P3369&lt;&gt;"...", $P3369&lt;&gt;"입력오류", $T$19=$P3369)
        )
    )
)</f>
        <v>0</v>
      </c>
    </row>
    <row r="3370" spans="1:17">
      <c r="A3370" t="s">
        <v>7076</v>
      </c>
      <c r="B3370" t="s">
        <v>7077</v>
      </c>
      <c r="I3370">
        <f t="shared" si="157"/>
        <v>3369</v>
      </c>
      <c r="J3370">
        <f t="shared" si="158"/>
        <v>3369</v>
      </c>
      <c r="K3370">
        <f t="shared" si="156"/>
        <v>1</v>
      </c>
      <c r="L3370" t="b">
        <f>COUNTIF($N$2:N3370, N3370)=1</f>
        <v>1</v>
      </c>
      <c r="M3370" s="37">
        <f>IF( $Q3370, MAX($M$1:M3369)+1, 0)</f>
        <v>0</v>
      </c>
      <c r="N3370" t="str" cm="1">
        <f t="array" ref="N3370">INDEX($A$9:$F$1048576, $J3370, $K3370 )</f>
        <v>71673</v>
      </c>
      <c r="O3370" t="str" cm="1">
        <f t="array" ref="O3370">INDEX($B$9:$F$1048576, $J3370, $K3370 )</f>
        <v>티월드제93차(유)1-5</v>
      </c>
      <c r="P3370" t="str" cm="1">
        <f t="array" ref="P3370">IF( $L3370, TRIM(_xll.IMDP("IR", $G$5&amp;$N3370, $G$6)), "" )</f>
        <v/>
      </c>
      <c r="Q3370" t="b" cm="1">
        <f t="array" ref="Q3370">IF(
    $U$1=1, AND($P3370&lt;&gt;"", $P3370&lt;&gt;"...", $P3370&lt;&gt;"입력오류"),
    IF(
        $U$18=1, AND($P3370&lt;&gt;"", $P3370&lt;&gt;"...", $P3370&lt;&gt;"입력오류", ISNUMBER(FIND(INDEX($T$2:$T$7,$U$1),$P3370))),
        IF(
            $U$17="기타", AND($P3370&lt;&gt;"", $P3370&lt;&gt;"...", $P3370&lt;&gt;"입력오류", NOT(ISNUMBER(FIND($T$21:$T$34,$P3370)))),
            AND($P3370&lt;&gt;"", $P3370&lt;&gt;"...", $P3370&lt;&gt;"입력오류", $T$19=$P3370)
        )
    )
)</f>
        <v>0</v>
      </c>
    </row>
    <row r="3371" spans="1:17">
      <c r="A3371" t="s">
        <v>7078</v>
      </c>
      <c r="B3371" t="s">
        <v>7079</v>
      </c>
      <c r="I3371">
        <f t="shared" si="157"/>
        <v>3370</v>
      </c>
      <c r="J3371">
        <f t="shared" si="158"/>
        <v>3370</v>
      </c>
      <c r="K3371">
        <f t="shared" si="156"/>
        <v>1</v>
      </c>
      <c r="L3371" t="b">
        <f>COUNTIF($N$2:N3371, N3371)=1</f>
        <v>1</v>
      </c>
      <c r="M3371" s="37">
        <f>IF( $Q3371, MAX($M$1:M3370)+1, 0)</f>
        <v>0</v>
      </c>
      <c r="N3371" t="str" cm="1">
        <f t="array" ref="N3371">INDEX($A$9:$F$1048576, $J3371, $K3371 )</f>
        <v>71674</v>
      </c>
      <c r="O3371" t="str" cm="1">
        <f t="array" ref="O3371">INDEX($B$9:$F$1048576, $J3371, $K3371 )</f>
        <v>티월드제93차(유)1-6</v>
      </c>
      <c r="P3371" t="str" cm="1">
        <f t="array" ref="P3371">IF( $L3371, TRIM(_xll.IMDP("IR", $G$5&amp;$N3371, $G$6)), "" )</f>
        <v/>
      </c>
      <c r="Q3371" t="b" cm="1">
        <f t="array" ref="Q3371">IF(
    $U$1=1, AND($P3371&lt;&gt;"", $P3371&lt;&gt;"...", $P3371&lt;&gt;"입력오류"),
    IF(
        $U$18=1, AND($P3371&lt;&gt;"", $P3371&lt;&gt;"...", $P3371&lt;&gt;"입력오류", ISNUMBER(FIND(INDEX($T$2:$T$7,$U$1),$P3371))),
        IF(
            $U$17="기타", AND($P3371&lt;&gt;"", $P3371&lt;&gt;"...", $P3371&lt;&gt;"입력오류", NOT(ISNUMBER(FIND($T$21:$T$34,$P3371)))),
            AND($P3371&lt;&gt;"", $P3371&lt;&gt;"...", $P3371&lt;&gt;"입력오류", $T$19=$P3371)
        )
    )
)</f>
        <v>0</v>
      </c>
    </row>
    <row r="3372" spans="1:17">
      <c r="A3372" t="s">
        <v>7080</v>
      </c>
      <c r="B3372" t="s">
        <v>7081</v>
      </c>
      <c r="I3372">
        <f t="shared" si="157"/>
        <v>3371</v>
      </c>
      <c r="J3372">
        <f t="shared" si="158"/>
        <v>3371</v>
      </c>
      <c r="K3372">
        <f t="shared" si="156"/>
        <v>1</v>
      </c>
      <c r="L3372" t="b">
        <f>COUNTIF($N$2:N3372, N3372)=1</f>
        <v>1</v>
      </c>
      <c r="M3372" s="37">
        <f>IF( $Q3372, MAX($M$1:M3371)+1, 0)</f>
        <v>0</v>
      </c>
      <c r="N3372" t="str" cm="1">
        <f t="array" ref="N3372">INDEX($A$9:$F$1048576, $J3372, $K3372 )</f>
        <v>71675</v>
      </c>
      <c r="O3372" t="str" cm="1">
        <f t="array" ref="O3372">INDEX($B$9:$F$1048576, $J3372, $K3372 )</f>
        <v>티월드제93차(유)1-7</v>
      </c>
      <c r="P3372" t="str" cm="1">
        <f t="array" ref="P3372">IF( $L3372, TRIM(_xll.IMDP("IR", $G$5&amp;$N3372, $G$6)), "" )</f>
        <v/>
      </c>
      <c r="Q3372" t="b" cm="1">
        <f t="array" ref="Q3372">IF(
    $U$1=1, AND($P3372&lt;&gt;"", $P3372&lt;&gt;"...", $P3372&lt;&gt;"입력오류"),
    IF(
        $U$18=1, AND($P3372&lt;&gt;"", $P3372&lt;&gt;"...", $P3372&lt;&gt;"입력오류", ISNUMBER(FIND(INDEX($T$2:$T$7,$U$1),$P3372))),
        IF(
            $U$17="기타", AND($P3372&lt;&gt;"", $P3372&lt;&gt;"...", $P3372&lt;&gt;"입력오류", NOT(ISNUMBER(FIND($T$21:$T$34,$P3372)))),
            AND($P3372&lt;&gt;"", $P3372&lt;&gt;"...", $P3372&lt;&gt;"입력오류", $T$19=$P3372)
        )
    )
)</f>
        <v>0</v>
      </c>
    </row>
    <row r="3373" spans="1:17">
      <c r="A3373" t="s">
        <v>7082</v>
      </c>
      <c r="B3373" t="s">
        <v>7083</v>
      </c>
      <c r="I3373">
        <f t="shared" si="157"/>
        <v>3372</v>
      </c>
      <c r="J3373">
        <f t="shared" si="158"/>
        <v>3372</v>
      </c>
      <c r="K3373">
        <f t="shared" si="156"/>
        <v>1</v>
      </c>
      <c r="L3373" t="b">
        <f>COUNTIF($N$2:N3373, N3373)=1</f>
        <v>1</v>
      </c>
      <c r="M3373" s="37">
        <f>IF( $Q3373, MAX($M$1:M3372)+1, 0)</f>
        <v>0</v>
      </c>
      <c r="N3373" t="str" cm="1">
        <f t="array" ref="N3373">INDEX($A$9:$F$1048576, $J3373, $K3373 )</f>
        <v>71676</v>
      </c>
      <c r="O3373" t="str" cm="1">
        <f t="array" ref="O3373">INDEX($B$9:$F$1048576, $J3373, $K3373 )</f>
        <v>티월드제93차(유)1-8</v>
      </c>
      <c r="P3373" t="str" cm="1">
        <f t="array" ref="P3373">IF( $L3373, TRIM(_xll.IMDP("IR", $G$5&amp;$N3373, $G$6)), "" )</f>
        <v/>
      </c>
      <c r="Q3373" t="b" cm="1">
        <f t="array" ref="Q3373">IF(
    $U$1=1, AND($P3373&lt;&gt;"", $P3373&lt;&gt;"...", $P3373&lt;&gt;"입력오류"),
    IF(
        $U$18=1, AND($P3373&lt;&gt;"", $P3373&lt;&gt;"...", $P3373&lt;&gt;"입력오류", ISNUMBER(FIND(INDEX($T$2:$T$7,$U$1),$P3373))),
        IF(
            $U$17="기타", AND($P3373&lt;&gt;"", $P3373&lt;&gt;"...", $P3373&lt;&gt;"입력오류", NOT(ISNUMBER(FIND($T$21:$T$34,$P3373)))),
            AND($P3373&lt;&gt;"", $P3373&lt;&gt;"...", $P3373&lt;&gt;"입력오류", $T$19=$P3373)
        )
    )
)</f>
        <v>0</v>
      </c>
    </row>
    <row r="3374" spans="1:17">
      <c r="A3374" t="s">
        <v>7084</v>
      </c>
      <c r="B3374" t="s">
        <v>7085</v>
      </c>
      <c r="I3374">
        <f t="shared" si="157"/>
        <v>3373</v>
      </c>
      <c r="J3374">
        <f t="shared" si="158"/>
        <v>3373</v>
      </c>
      <c r="K3374">
        <f t="shared" si="156"/>
        <v>1</v>
      </c>
      <c r="L3374" t="b">
        <f>COUNTIF($N$2:N3374, N3374)=1</f>
        <v>1</v>
      </c>
      <c r="M3374" s="37">
        <f>IF( $Q3374, MAX($M$1:M3373)+1, 0)</f>
        <v>0</v>
      </c>
      <c r="N3374" t="str" cm="1">
        <f t="array" ref="N3374">INDEX($A$9:$F$1048576, $J3374, $K3374 )</f>
        <v>71677</v>
      </c>
      <c r="O3374" t="str" cm="1">
        <f t="array" ref="O3374">INDEX($B$9:$F$1048576, $J3374, $K3374 )</f>
        <v>티월드제93차(유)1-9</v>
      </c>
      <c r="P3374" t="str" cm="1">
        <f t="array" ref="P3374">IF( $L3374, TRIM(_xll.IMDP("IR", $G$5&amp;$N3374, $G$6)), "" )</f>
        <v/>
      </c>
      <c r="Q3374" t="b" cm="1">
        <f t="array" ref="Q3374">IF(
    $U$1=1, AND($P3374&lt;&gt;"", $P3374&lt;&gt;"...", $P3374&lt;&gt;"입력오류"),
    IF(
        $U$18=1, AND($P3374&lt;&gt;"", $P3374&lt;&gt;"...", $P3374&lt;&gt;"입력오류", ISNUMBER(FIND(INDEX($T$2:$T$7,$U$1),$P3374))),
        IF(
            $U$17="기타", AND($P3374&lt;&gt;"", $P3374&lt;&gt;"...", $P3374&lt;&gt;"입력오류", NOT(ISNUMBER(FIND($T$21:$T$34,$P3374)))),
            AND($P3374&lt;&gt;"", $P3374&lt;&gt;"...", $P3374&lt;&gt;"입력오류", $T$19=$P3374)
        )
    )
)</f>
        <v>0</v>
      </c>
    </row>
    <row r="3375" spans="1:17">
      <c r="A3375" t="s">
        <v>7086</v>
      </c>
      <c r="B3375" t="s">
        <v>7087</v>
      </c>
      <c r="I3375">
        <f t="shared" si="157"/>
        <v>3374</v>
      </c>
      <c r="J3375">
        <f t="shared" si="158"/>
        <v>3374</v>
      </c>
      <c r="K3375">
        <f t="shared" si="156"/>
        <v>1</v>
      </c>
      <c r="L3375" t="b">
        <f>COUNTIF($N$2:N3375, N3375)=1</f>
        <v>1</v>
      </c>
      <c r="M3375" s="37">
        <f>IF( $Q3375, MAX($M$1:M3374)+1, 0)</f>
        <v>0</v>
      </c>
      <c r="N3375" t="str" cm="1">
        <f t="array" ref="N3375">INDEX($A$9:$F$1048576, $J3375, $K3375 )</f>
        <v>71678</v>
      </c>
      <c r="O3375" t="str" cm="1">
        <f t="array" ref="O3375">INDEX($B$9:$F$1048576, $J3375, $K3375 )</f>
        <v>티월드제93차(유)1-10</v>
      </c>
      <c r="P3375" t="str" cm="1">
        <f t="array" ref="P3375">IF( $L3375, TRIM(_xll.IMDP("IR", $G$5&amp;$N3375, $G$6)), "" )</f>
        <v/>
      </c>
      <c r="Q3375" t="b" cm="1">
        <f t="array" ref="Q3375">IF(
    $U$1=1, AND($P3375&lt;&gt;"", $P3375&lt;&gt;"...", $P3375&lt;&gt;"입력오류"),
    IF(
        $U$18=1, AND($P3375&lt;&gt;"", $P3375&lt;&gt;"...", $P3375&lt;&gt;"입력오류", ISNUMBER(FIND(INDEX($T$2:$T$7,$U$1),$P3375))),
        IF(
            $U$17="기타", AND($P3375&lt;&gt;"", $P3375&lt;&gt;"...", $P3375&lt;&gt;"입력오류", NOT(ISNUMBER(FIND($T$21:$T$34,$P3375)))),
            AND($P3375&lt;&gt;"", $P3375&lt;&gt;"...", $P3375&lt;&gt;"입력오류", $T$19=$P3375)
        )
    )
)</f>
        <v>0</v>
      </c>
    </row>
    <row r="3376" spans="1:17">
      <c r="A3376" t="s">
        <v>7088</v>
      </c>
      <c r="B3376" t="s">
        <v>7089</v>
      </c>
      <c r="I3376">
        <f t="shared" si="157"/>
        <v>3375</v>
      </c>
      <c r="J3376">
        <f t="shared" si="158"/>
        <v>3375</v>
      </c>
      <c r="K3376">
        <f t="shared" si="156"/>
        <v>1</v>
      </c>
      <c r="L3376" t="b">
        <f>COUNTIF($N$2:N3376, N3376)=1</f>
        <v>1</v>
      </c>
      <c r="M3376" s="37">
        <f>IF( $Q3376, MAX($M$1:M3375)+1, 0)</f>
        <v>0</v>
      </c>
      <c r="N3376" t="str" cm="1">
        <f t="array" ref="N3376">INDEX($A$9:$F$1048576, $J3376, $K3376 )</f>
        <v>71679</v>
      </c>
      <c r="O3376" t="str" cm="1">
        <f t="array" ref="O3376">INDEX($B$9:$F$1048576, $J3376, $K3376 )</f>
        <v>티월드제93차(유)1-11</v>
      </c>
      <c r="P3376" t="str" cm="1">
        <f t="array" ref="P3376">IF( $L3376, TRIM(_xll.IMDP("IR", $G$5&amp;$N3376, $G$6)), "" )</f>
        <v/>
      </c>
      <c r="Q3376" t="b" cm="1">
        <f t="array" ref="Q3376">IF(
    $U$1=1, AND($P3376&lt;&gt;"", $P3376&lt;&gt;"...", $P3376&lt;&gt;"입력오류"),
    IF(
        $U$18=1, AND($P3376&lt;&gt;"", $P3376&lt;&gt;"...", $P3376&lt;&gt;"입력오류", ISNUMBER(FIND(INDEX($T$2:$T$7,$U$1),$P3376))),
        IF(
            $U$17="기타", AND($P3376&lt;&gt;"", $P3376&lt;&gt;"...", $P3376&lt;&gt;"입력오류", NOT(ISNUMBER(FIND($T$21:$T$34,$P3376)))),
            AND($P3376&lt;&gt;"", $P3376&lt;&gt;"...", $P3376&lt;&gt;"입력오류", $T$19=$P3376)
        )
    )
)</f>
        <v>0</v>
      </c>
    </row>
    <row r="3377" spans="1:17">
      <c r="A3377" t="s">
        <v>7090</v>
      </c>
      <c r="B3377" t="s">
        <v>7091</v>
      </c>
      <c r="I3377">
        <f t="shared" si="157"/>
        <v>3376</v>
      </c>
      <c r="J3377">
        <f t="shared" si="158"/>
        <v>3376</v>
      </c>
      <c r="K3377">
        <f t="shared" si="156"/>
        <v>1</v>
      </c>
      <c r="L3377" t="b">
        <f>COUNTIF($N$2:N3377, N3377)=1</f>
        <v>1</v>
      </c>
      <c r="M3377" s="37">
        <f>IF( $Q3377, MAX($M$1:M3376)+1, 0)</f>
        <v>0</v>
      </c>
      <c r="N3377" t="str" cm="1">
        <f t="array" ref="N3377">INDEX($A$9:$F$1048576, $J3377, $K3377 )</f>
        <v>71680</v>
      </c>
      <c r="O3377" t="str" cm="1">
        <f t="array" ref="O3377">INDEX($B$9:$F$1048576, $J3377, $K3377 )</f>
        <v>티월드제93차(유)1-12</v>
      </c>
      <c r="P3377" t="str" cm="1">
        <f t="array" ref="P3377">IF( $L3377, TRIM(_xll.IMDP("IR", $G$5&amp;$N3377, $G$6)), "" )</f>
        <v/>
      </c>
      <c r="Q3377" t="b" cm="1">
        <f t="array" ref="Q3377">IF(
    $U$1=1, AND($P3377&lt;&gt;"", $P3377&lt;&gt;"...", $P3377&lt;&gt;"입력오류"),
    IF(
        $U$18=1, AND($P3377&lt;&gt;"", $P3377&lt;&gt;"...", $P3377&lt;&gt;"입력오류", ISNUMBER(FIND(INDEX($T$2:$T$7,$U$1),$P3377))),
        IF(
            $U$17="기타", AND($P3377&lt;&gt;"", $P3377&lt;&gt;"...", $P3377&lt;&gt;"입력오류", NOT(ISNUMBER(FIND($T$21:$T$34,$P3377)))),
            AND($P3377&lt;&gt;"", $P3377&lt;&gt;"...", $P3377&lt;&gt;"입력오류", $T$19=$P3377)
        )
    )
)</f>
        <v>0</v>
      </c>
    </row>
    <row r="3378" spans="1:17">
      <c r="A3378" t="s">
        <v>7092</v>
      </c>
      <c r="B3378" t="s">
        <v>7093</v>
      </c>
      <c r="I3378">
        <f t="shared" si="157"/>
        <v>3377</v>
      </c>
      <c r="J3378">
        <f t="shared" si="158"/>
        <v>3377</v>
      </c>
      <c r="K3378">
        <f t="shared" si="156"/>
        <v>1</v>
      </c>
      <c r="L3378" t="b">
        <f>COUNTIF($N$2:N3378, N3378)=1</f>
        <v>1</v>
      </c>
      <c r="M3378" s="37">
        <f>IF( $Q3378, MAX($M$1:M3377)+1, 0)</f>
        <v>0</v>
      </c>
      <c r="N3378" t="str" cm="1">
        <f t="array" ref="N3378">INDEX($A$9:$F$1048576, $J3378, $K3378 )</f>
        <v>71681</v>
      </c>
      <c r="O3378" t="str" cm="1">
        <f t="array" ref="O3378">INDEX($B$9:$F$1048576, $J3378, $K3378 )</f>
        <v>티월드제93차(유)1-13</v>
      </c>
      <c r="P3378" t="str" cm="1">
        <f t="array" ref="P3378">IF( $L3378, TRIM(_xll.IMDP("IR", $G$5&amp;$N3378, $G$6)), "" )</f>
        <v/>
      </c>
      <c r="Q3378" t="b" cm="1">
        <f t="array" ref="Q3378">IF(
    $U$1=1, AND($P3378&lt;&gt;"", $P3378&lt;&gt;"...", $P3378&lt;&gt;"입력오류"),
    IF(
        $U$18=1, AND($P3378&lt;&gt;"", $P3378&lt;&gt;"...", $P3378&lt;&gt;"입력오류", ISNUMBER(FIND(INDEX($T$2:$T$7,$U$1),$P3378))),
        IF(
            $U$17="기타", AND($P3378&lt;&gt;"", $P3378&lt;&gt;"...", $P3378&lt;&gt;"입력오류", NOT(ISNUMBER(FIND($T$21:$T$34,$P3378)))),
            AND($P3378&lt;&gt;"", $P3378&lt;&gt;"...", $P3378&lt;&gt;"입력오류", $T$19=$P3378)
        )
    )
)</f>
        <v>0</v>
      </c>
    </row>
    <row r="3379" spans="1:17">
      <c r="A3379" t="s">
        <v>7094</v>
      </c>
      <c r="B3379" t="s">
        <v>7095</v>
      </c>
      <c r="I3379">
        <f t="shared" si="157"/>
        <v>3378</v>
      </c>
      <c r="J3379">
        <f t="shared" si="158"/>
        <v>3378</v>
      </c>
      <c r="K3379">
        <f t="shared" si="156"/>
        <v>1</v>
      </c>
      <c r="L3379" t="b">
        <f>COUNTIF($N$2:N3379, N3379)=1</f>
        <v>1</v>
      </c>
      <c r="M3379" s="37">
        <f>IF( $Q3379, MAX($M$1:M3378)+1, 0)</f>
        <v>0</v>
      </c>
      <c r="N3379" t="str" cm="1">
        <f t="array" ref="N3379">INDEX($A$9:$F$1048576, $J3379, $K3379 )</f>
        <v>71682</v>
      </c>
      <c r="O3379" t="str" cm="1">
        <f t="array" ref="O3379">INDEX($B$9:$F$1048576, $J3379, $K3379 )</f>
        <v>티월드제93차(유)1-14</v>
      </c>
      <c r="P3379" t="str" cm="1">
        <f t="array" ref="P3379">IF( $L3379, TRIM(_xll.IMDP("IR", $G$5&amp;$N3379, $G$6)), "" )</f>
        <v/>
      </c>
      <c r="Q3379" t="b" cm="1">
        <f t="array" ref="Q3379">IF(
    $U$1=1, AND($P3379&lt;&gt;"", $P3379&lt;&gt;"...", $P3379&lt;&gt;"입력오류"),
    IF(
        $U$18=1, AND($P3379&lt;&gt;"", $P3379&lt;&gt;"...", $P3379&lt;&gt;"입력오류", ISNUMBER(FIND(INDEX($T$2:$T$7,$U$1),$P3379))),
        IF(
            $U$17="기타", AND($P3379&lt;&gt;"", $P3379&lt;&gt;"...", $P3379&lt;&gt;"입력오류", NOT(ISNUMBER(FIND($T$21:$T$34,$P3379)))),
            AND($P3379&lt;&gt;"", $P3379&lt;&gt;"...", $P3379&lt;&gt;"입력오류", $T$19=$P3379)
        )
    )
)</f>
        <v>0</v>
      </c>
    </row>
    <row r="3380" spans="1:17">
      <c r="A3380" t="s">
        <v>7096</v>
      </c>
      <c r="B3380" t="s">
        <v>7097</v>
      </c>
      <c r="I3380">
        <f t="shared" si="157"/>
        <v>3379</v>
      </c>
      <c r="J3380">
        <f t="shared" si="158"/>
        <v>3379</v>
      </c>
      <c r="K3380">
        <f t="shared" si="156"/>
        <v>1</v>
      </c>
      <c r="L3380" t="b">
        <f>COUNTIF($N$2:N3380, N3380)=1</f>
        <v>1</v>
      </c>
      <c r="M3380" s="37">
        <f>IF( $Q3380, MAX($M$1:M3379)+1, 0)</f>
        <v>0</v>
      </c>
      <c r="N3380" t="str" cm="1">
        <f t="array" ref="N3380">INDEX($A$9:$F$1048576, $J3380, $K3380 )</f>
        <v>71683</v>
      </c>
      <c r="O3380" t="str" cm="1">
        <f t="array" ref="O3380">INDEX($B$9:$F$1048576, $J3380, $K3380 )</f>
        <v>티월드제93차(유)1-15</v>
      </c>
      <c r="P3380" t="str" cm="1">
        <f t="array" ref="P3380">IF( $L3380, TRIM(_xll.IMDP("IR", $G$5&amp;$N3380, $G$6)), "" )</f>
        <v/>
      </c>
      <c r="Q3380" t="b" cm="1">
        <f t="array" ref="Q3380">IF(
    $U$1=1, AND($P3380&lt;&gt;"", $P3380&lt;&gt;"...", $P3380&lt;&gt;"입력오류"),
    IF(
        $U$18=1, AND($P3380&lt;&gt;"", $P3380&lt;&gt;"...", $P3380&lt;&gt;"입력오류", ISNUMBER(FIND(INDEX($T$2:$T$7,$U$1),$P3380))),
        IF(
            $U$17="기타", AND($P3380&lt;&gt;"", $P3380&lt;&gt;"...", $P3380&lt;&gt;"입력오류", NOT(ISNUMBER(FIND($T$21:$T$34,$P3380)))),
            AND($P3380&lt;&gt;"", $P3380&lt;&gt;"...", $P3380&lt;&gt;"입력오류", $T$19=$P3380)
        )
    )
)</f>
        <v>0</v>
      </c>
    </row>
    <row r="3381" spans="1:17">
      <c r="A3381" t="s">
        <v>7098</v>
      </c>
      <c r="B3381" t="s">
        <v>7099</v>
      </c>
      <c r="I3381">
        <f t="shared" si="157"/>
        <v>3380</v>
      </c>
      <c r="J3381">
        <f t="shared" si="158"/>
        <v>3380</v>
      </c>
      <c r="K3381">
        <f t="shared" si="156"/>
        <v>1</v>
      </c>
      <c r="L3381" t="b">
        <f>COUNTIF($N$2:N3381, N3381)=1</f>
        <v>1</v>
      </c>
      <c r="M3381" s="37">
        <f>IF( $Q3381, MAX($M$1:M3380)+1, 0)</f>
        <v>0</v>
      </c>
      <c r="N3381" t="str" cm="1">
        <f t="array" ref="N3381">INDEX($A$9:$F$1048576, $J3381, $K3381 )</f>
        <v>71684</v>
      </c>
      <c r="O3381" t="str" cm="1">
        <f t="array" ref="O3381">INDEX($B$9:$F$1048576, $J3381, $K3381 )</f>
        <v>티월드제93차(유)1-16</v>
      </c>
      <c r="P3381" t="str" cm="1">
        <f t="array" ref="P3381">IF( $L3381, TRIM(_xll.IMDP("IR", $G$5&amp;$N3381, $G$6)), "" )</f>
        <v/>
      </c>
      <c r="Q3381" t="b" cm="1">
        <f t="array" ref="Q3381">IF(
    $U$1=1, AND($P3381&lt;&gt;"", $P3381&lt;&gt;"...", $P3381&lt;&gt;"입력오류"),
    IF(
        $U$18=1, AND($P3381&lt;&gt;"", $P3381&lt;&gt;"...", $P3381&lt;&gt;"입력오류", ISNUMBER(FIND(INDEX($T$2:$T$7,$U$1),$P3381))),
        IF(
            $U$17="기타", AND($P3381&lt;&gt;"", $P3381&lt;&gt;"...", $P3381&lt;&gt;"입력오류", NOT(ISNUMBER(FIND($T$21:$T$34,$P3381)))),
            AND($P3381&lt;&gt;"", $P3381&lt;&gt;"...", $P3381&lt;&gt;"입력오류", $T$19=$P3381)
        )
    )
)</f>
        <v>0</v>
      </c>
    </row>
    <row r="3382" spans="1:17">
      <c r="A3382" t="s">
        <v>7100</v>
      </c>
      <c r="B3382" t="s">
        <v>7101</v>
      </c>
      <c r="I3382">
        <f t="shared" si="157"/>
        <v>3381</v>
      </c>
      <c r="J3382">
        <f t="shared" si="158"/>
        <v>3381</v>
      </c>
      <c r="K3382">
        <f t="shared" si="156"/>
        <v>1</v>
      </c>
      <c r="L3382" t="b">
        <f>COUNTIF($N$2:N3382, N3382)=1</f>
        <v>1</v>
      </c>
      <c r="M3382" s="37">
        <f>IF( $Q3382, MAX($M$1:M3381)+1, 0)</f>
        <v>0</v>
      </c>
      <c r="N3382" t="str" cm="1">
        <f t="array" ref="N3382">INDEX($A$9:$F$1048576, $J3382, $K3382 )</f>
        <v>71685</v>
      </c>
      <c r="O3382" t="str" cm="1">
        <f t="array" ref="O3382">INDEX($B$9:$F$1048576, $J3382, $K3382 )</f>
        <v>티월드제93차(유)1-17</v>
      </c>
      <c r="P3382" t="str" cm="1">
        <f t="array" ref="P3382">IF( $L3382, TRIM(_xll.IMDP("IR", $G$5&amp;$N3382, $G$6)), "" )</f>
        <v/>
      </c>
      <c r="Q3382" t="b" cm="1">
        <f t="array" ref="Q3382">IF(
    $U$1=1, AND($P3382&lt;&gt;"", $P3382&lt;&gt;"...", $P3382&lt;&gt;"입력오류"),
    IF(
        $U$18=1, AND($P3382&lt;&gt;"", $P3382&lt;&gt;"...", $P3382&lt;&gt;"입력오류", ISNUMBER(FIND(INDEX($T$2:$T$7,$U$1),$P3382))),
        IF(
            $U$17="기타", AND($P3382&lt;&gt;"", $P3382&lt;&gt;"...", $P3382&lt;&gt;"입력오류", NOT(ISNUMBER(FIND($T$21:$T$34,$P3382)))),
            AND($P3382&lt;&gt;"", $P3382&lt;&gt;"...", $P3382&lt;&gt;"입력오류", $T$19=$P3382)
        )
    )
)</f>
        <v>0</v>
      </c>
    </row>
    <row r="3383" spans="1:17">
      <c r="A3383" t="s">
        <v>7102</v>
      </c>
      <c r="B3383" t="s">
        <v>7103</v>
      </c>
      <c r="I3383">
        <f t="shared" si="157"/>
        <v>3382</v>
      </c>
      <c r="J3383">
        <f t="shared" si="158"/>
        <v>3382</v>
      </c>
      <c r="K3383">
        <f t="shared" si="156"/>
        <v>1</v>
      </c>
      <c r="L3383" t="b">
        <f>COUNTIF($N$2:N3383, N3383)=1</f>
        <v>1</v>
      </c>
      <c r="M3383" s="37">
        <f>IF( $Q3383, MAX($M$1:M3382)+1, 0)</f>
        <v>0</v>
      </c>
      <c r="N3383" t="str" cm="1">
        <f t="array" ref="N3383">INDEX($A$9:$F$1048576, $J3383, $K3383 )</f>
        <v>71686</v>
      </c>
      <c r="O3383" t="str" cm="1">
        <f t="array" ref="O3383">INDEX($B$9:$F$1048576, $J3383, $K3383 )</f>
        <v>티월드제93차(유)1-18</v>
      </c>
      <c r="P3383" t="str" cm="1">
        <f t="array" ref="P3383">IF( $L3383, TRIM(_xll.IMDP("IR", $G$5&amp;$N3383, $G$6)), "" )</f>
        <v/>
      </c>
      <c r="Q3383" t="b" cm="1">
        <f t="array" ref="Q3383">IF(
    $U$1=1, AND($P3383&lt;&gt;"", $P3383&lt;&gt;"...", $P3383&lt;&gt;"입력오류"),
    IF(
        $U$18=1, AND($P3383&lt;&gt;"", $P3383&lt;&gt;"...", $P3383&lt;&gt;"입력오류", ISNUMBER(FIND(INDEX($T$2:$T$7,$U$1),$P3383))),
        IF(
            $U$17="기타", AND($P3383&lt;&gt;"", $P3383&lt;&gt;"...", $P3383&lt;&gt;"입력오류", NOT(ISNUMBER(FIND($T$21:$T$34,$P3383)))),
            AND($P3383&lt;&gt;"", $P3383&lt;&gt;"...", $P3383&lt;&gt;"입력오류", $T$19=$P3383)
        )
    )
)</f>
        <v>0</v>
      </c>
    </row>
    <row r="3384" spans="1:17">
      <c r="A3384" t="s">
        <v>7104</v>
      </c>
      <c r="B3384" t="s">
        <v>7105</v>
      </c>
      <c r="I3384">
        <f t="shared" si="157"/>
        <v>3383</v>
      </c>
      <c r="J3384">
        <f t="shared" si="158"/>
        <v>3383</v>
      </c>
      <c r="K3384">
        <f t="shared" si="156"/>
        <v>1</v>
      </c>
      <c r="L3384" t="b">
        <f>COUNTIF($N$2:N3384, N3384)=1</f>
        <v>1</v>
      </c>
      <c r="M3384" s="37">
        <f>IF( $Q3384, MAX($M$1:M3383)+1, 0)</f>
        <v>0</v>
      </c>
      <c r="N3384" t="str" cm="1">
        <f t="array" ref="N3384">INDEX($A$9:$F$1048576, $J3384, $K3384 )</f>
        <v>71687</v>
      </c>
      <c r="O3384" t="str" cm="1">
        <f t="array" ref="O3384">INDEX($B$9:$F$1048576, $J3384, $K3384 )</f>
        <v>티월드제93차(유)1-19</v>
      </c>
      <c r="P3384" t="str" cm="1">
        <f t="array" ref="P3384">IF( $L3384, TRIM(_xll.IMDP("IR", $G$5&amp;$N3384, $G$6)), "" )</f>
        <v/>
      </c>
      <c r="Q3384" t="b" cm="1">
        <f t="array" ref="Q3384">IF(
    $U$1=1, AND($P3384&lt;&gt;"", $P3384&lt;&gt;"...", $P3384&lt;&gt;"입력오류"),
    IF(
        $U$18=1, AND($P3384&lt;&gt;"", $P3384&lt;&gt;"...", $P3384&lt;&gt;"입력오류", ISNUMBER(FIND(INDEX($T$2:$T$7,$U$1),$P3384))),
        IF(
            $U$17="기타", AND($P3384&lt;&gt;"", $P3384&lt;&gt;"...", $P3384&lt;&gt;"입력오류", NOT(ISNUMBER(FIND($T$21:$T$34,$P3384)))),
            AND($P3384&lt;&gt;"", $P3384&lt;&gt;"...", $P3384&lt;&gt;"입력오류", $T$19=$P3384)
        )
    )
)</f>
        <v>0</v>
      </c>
    </row>
    <row r="3385" spans="1:17">
      <c r="A3385" t="s">
        <v>7106</v>
      </c>
      <c r="B3385" t="s">
        <v>7107</v>
      </c>
      <c r="I3385">
        <f t="shared" si="157"/>
        <v>3384</v>
      </c>
      <c r="J3385">
        <f t="shared" si="158"/>
        <v>3384</v>
      </c>
      <c r="K3385">
        <f t="shared" si="156"/>
        <v>1</v>
      </c>
      <c r="L3385" t="b">
        <f>COUNTIF($N$2:N3385, N3385)=1</f>
        <v>1</v>
      </c>
      <c r="M3385" s="37">
        <f>IF( $Q3385, MAX($M$1:M3384)+1, 0)</f>
        <v>0</v>
      </c>
      <c r="N3385" t="str" cm="1">
        <f t="array" ref="N3385">INDEX($A$9:$F$1048576, $J3385, $K3385 )</f>
        <v>71688</v>
      </c>
      <c r="O3385" t="str" cm="1">
        <f t="array" ref="O3385">INDEX($B$9:$F$1048576, $J3385, $K3385 )</f>
        <v>티월드제93차(유)1-20</v>
      </c>
      <c r="P3385" t="str" cm="1">
        <f t="array" ref="P3385">IF( $L3385, TRIM(_xll.IMDP("IR", $G$5&amp;$N3385, $G$6)), "" )</f>
        <v/>
      </c>
      <c r="Q3385" t="b" cm="1">
        <f t="array" ref="Q3385">IF(
    $U$1=1, AND($P3385&lt;&gt;"", $P3385&lt;&gt;"...", $P3385&lt;&gt;"입력오류"),
    IF(
        $U$18=1, AND($P3385&lt;&gt;"", $P3385&lt;&gt;"...", $P3385&lt;&gt;"입력오류", ISNUMBER(FIND(INDEX($T$2:$T$7,$U$1),$P3385))),
        IF(
            $U$17="기타", AND($P3385&lt;&gt;"", $P3385&lt;&gt;"...", $P3385&lt;&gt;"입력오류", NOT(ISNUMBER(FIND($T$21:$T$34,$P3385)))),
            AND($P3385&lt;&gt;"", $P3385&lt;&gt;"...", $P3385&lt;&gt;"입력오류", $T$19=$P3385)
        )
    )
)</f>
        <v>0</v>
      </c>
    </row>
    <row r="3386" spans="1:17">
      <c r="A3386" t="s">
        <v>7108</v>
      </c>
      <c r="B3386" t="s">
        <v>7109</v>
      </c>
      <c r="I3386">
        <f t="shared" si="157"/>
        <v>3385</v>
      </c>
      <c r="J3386">
        <f t="shared" si="158"/>
        <v>3385</v>
      </c>
      <c r="K3386">
        <f t="shared" si="156"/>
        <v>1</v>
      </c>
      <c r="L3386" t="b">
        <f>COUNTIF($N$2:N3386, N3386)=1</f>
        <v>1</v>
      </c>
      <c r="M3386" s="37">
        <f>IF( $Q3386, MAX($M$1:M3385)+1, 0)</f>
        <v>0</v>
      </c>
      <c r="N3386" t="str" cm="1">
        <f t="array" ref="N3386">INDEX($A$9:$F$1048576, $J3386, $K3386 )</f>
        <v>71689</v>
      </c>
      <c r="O3386" t="str" cm="1">
        <f t="array" ref="O3386">INDEX($B$9:$F$1048576, $J3386, $K3386 )</f>
        <v>티월드제93차(유)1-21</v>
      </c>
      <c r="P3386" t="str" cm="1">
        <f t="array" ref="P3386">IF( $L3386, TRIM(_xll.IMDP("IR", $G$5&amp;$N3386, $G$6)), "" )</f>
        <v/>
      </c>
      <c r="Q3386" t="b" cm="1">
        <f t="array" ref="Q3386">IF(
    $U$1=1, AND($P3386&lt;&gt;"", $P3386&lt;&gt;"...", $P3386&lt;&gt;"입력오류"),
    IF(
        $U$18=1, AND($P3386&lt;&gt;"", $P3386&lt;&gt;"...", $P3386&lt;&gt;"입력오류", ISNUMBER(FIND(INDEX($T$2:$T$7,$U$1),$P3386))),
        IF(
            $U$17="기타", AND($P3386&lt;&gt;"", $P3386&lt;&gt;"...", $P3386&lt;&gt;"입력오류", NOT(ISNUMBER(FIND($T$21:$T$34,$P3386)))),
            AND($P3386&lt;&gt;"", $P3386&lt;&gt;"...", $P3386&lt;&gt;"입력오류", $T$19=$P3386)
        )
    )
)</f>
        <v>0</v>
      </c>
    </row>
    <row r="3387" spans="1:17">
      <c r="A3387" t="s">
        <v>7110</v>
      </c>
      <c r="B3387" t="s">
        <v>7111</v>
      </c>
      <c r="I3387">
        <f t="shared" si="157"/>
        <v>3386</v>
      </c>
      <c r="J3387">
        <f t="shared" si="158"/>
        <v>3386</v>
      </c>
      <c r="K3387">
        <f t="shared" si="156"/>
        <v>1</v>
      </c>
      <c r="L3387" t="b">
        <f>COUNTIF($N$2:N3387, N3387)=1</f>
        <v>1</v>
      </c>
      <c r="M3387" s="37">
        <f>IF( $Q3387, MAX($M$1:M3386)+1, 0)</f>
        <v>0</v>
      </c>
      <c r="N3387" t="str" cm="1">
        <f t="array" ref="N3387">INDEX($A$9:$F$1048576, $J3387, $K3387 )</f>
        <v>71690</v>
      </c>
      <c r="O3387" t="str" cm="1">
        <f t="array" ref="O3387">INDEX($B$9:$F$1048576, $J3387, $K3387 )</f>
        <v>티월드제93차(유)1-22</v>
      </c>
      <c r="P3387" t="str" cm="1">
        <f t="array" ref="P3387">IF( $L3387, TRIM(_xll.IMDP("IR", $G$5&amp;$N3387, $G$6)), "" )</f>
        <v/>
      </c>
      <c r="Q3387" t="b" cm="1">
        <f t="array" ref="Q3387">IF(
    $U$1=1, AND($P3387&lt;&gt;"", $P3387&lt;&gt;"...", $P3387&lt;&gt;"입력오류"),
    IF(
        $U$18=1, AND($P3387&lt;&gt;"", $P3387&lt;&gt;"...", $P3387&lt;&gt;"입력오류", ISNUMBER(FIND(INDEX($T$2:$T$7,$U$1),$P3387))),
        IF(
            $U$17="기타", AND($P3387&lt;&gt;"", $P3387&lt;&gt;"...", $P3387&lt;&gt;"입력오류", NOT(ISNUMBER(FIND($T$21:$T$34,$P3387)))),
            AND($P3387&lt;&gt;"", $P3387&lt;&gt;"...", $P3387&lt;&gt;"입력오류", $T$19=$P3387)
        )
    )
)</f>
        <v>0</v>
      </c>
    </row>
    <row r="3388" spans="1:17">
      <c r="A3388" t="s">
        <v>7112</v>
      </c>
      <c r="B3388" t="s">
        <v>7113</v>
      </c>
      <c r="I3388">
        <f t="shared" si="157"/>
        <v>3387</v>
      </c>
      <c r="J3388">
        <f t="shared" si="158"/>
        <v>3387</v>
      </c>
      <c r="K3388">
        <f t="shared" si="156"/>
        <v>1</v>
      </c>
      <c r="L3388" t="b">
        <f>COUNTIF($N$2:N3388, N3388)=1</f>
        <v>1</v>
      </c>
      <c r="M3388" s="37">
        <f>IF( $Q3388, MAX($M$1:M3387)+1, 0)</f>
        <v>0</v>
      </c>
      <c r="N3388" t="str" cm="1">
        <f t="array" ref="N3388">INDEX($A$9:$F$1048576, $J3388, $K3388 )</f>
        <v>71691</v>
      </c>
      <c r="O3388" t="str" cm="1">
        <f t="array" ref="O3388">INDEX($B$9:$F$1048576, $J3388, $K3388 )</f>
        <v>티월드제93차(유)1-23</v>
      </c>
      <c r="P3388" t="str" cm="1">
        <f t="array" ref="P3388">IF( $L3388, TRIM(_xll.IMDP("IR", $G$5&amp;$N3388, $G$6)), "" )</f>
        <v/>
      </c>
      <c r="Q3388" t="b" cm="1">
        <f t="array" ref="Q3388">IF(
    $U$1=1, AND($P3388&lt;&gt;"", $P3388&lt;&gt;"...", $P3388&lt;&gt;"입력오류"),
    IF(
        $U$18=1, AND($P3388&lt;&gt;"", $P3388&lt;&gt;"...", $P3388&lt;&gt;"입력오류", ISNUMBER(FIND(INDEX($T$2:$T$7,$U$1),$P3388))),
        IF(
            $U$17="기타", AND($P3388&lt;&gt;"", $P3388&lt;&gt;"...", $P3388&lt;&gt;"입력오류", NOT(ISNUMBER(FIND($T$21:$T$34,$P3388)))),
            AND($P3388&lt;&gt;"", $P3388&lt;&gt;"...", $P3388&lt;&gt;"입력오류", $T$19=$P3388)
        )
    )
)</f>
        <v>0</v>
      </c>
    </row>
    <row r="3389" spans="1:17">
      <c r="A3389" t="s">
        <v>7114</v>
      </c>
      <c r="B3389" t="s">
        <v>7115</v>
      </c>
      <c r="I3389">
        <f t="shared" si="157"/>
        <v>3388</v>
      </c>
      <c r="J3389">
        <f t="shared" si="158"/>
        <v>3388</v>
      </c>
      <c r="K3389">
        <f t="shared" si="156"/>
        <v>1</v>
      </c>
      <c r="L3389" t="b">
        <f>COUNTIF($N$2:N3389, N3389)=1</f>
        <v>1</v>
      </c>
      <c r="M3389" s="37">
        <f>IF( $Q3389, MAX($M$1:M3388)+1, 0)</f>
        <v>0</v>
      </c>
      <c r="N3389" t="str" cm="1">
        <f t="array" ref="N3389">INDEX($A$9:$F$1048576, $J3389, $K3389 )</f>
        <v>71692</v>
      </c>
      <c r="O3389" t="str" cm="1">
        <f t="array" ref="O3389">INDEX($B$9:$F$1048576, $J3389, $K3389 )</f>
        <v>티월드제93차(유)1-24</v>
      </c>
      <c r="P3389" t="str" cm="1">
        <f t="array" ref="P3389">IF( $L3389, TRIM(_xll.IMDP("IR", $G$5&amp;$N3389, $G$6)), "" )</f>
        <v/>
      </c>
      <c r="Q3389" t="b" cm="1">
        <f t="array" ref="Q3389">IF(
    $U$1=1, AND($P3389&lt;&gt;"", $P3389&lt;&gt;"...", $P3389&lt;&gt;"입력오류"),
    IF(
        $U$18=1, AND($P3389&lt;&gt;"", $P3389&lt;&gt;"...", $P3389&lt;&gt;"입력오류", ISNUMBER(FIND(INDEX($T$2:$T$7,$U$1),$P3389))),
        IF(
            $U$17="기타", AND($P3389&lt;&gt;"", $P3389&lt;&gt;"...", $P3389&lt;&gt;"입력오류", NOT(ISNUMBER(FIND($T$21:$T$34,$P3389)))),
            AND($P3389&lt;&gt;"", $P3389&lt;&gt;"...", $P3389&lt;&gt;"입력오류", $T$19=$P3389)
        )
    )
)</f>
        <v>0</v>
      </c>
    </row>
    <row r="3390" spans="1:17">
      <c r="A3390" t="s">
        <v>7116</v>
      </c>
      <c r="B3390" t="s">
        <v>7117</v>
      </c>
      <c r="I3390">
        <f t="shared" si="157"/>
        <v>3389</v>
      </c>
      <c r="J3390">
        <f t="shared" si="158"/>
        <v>3389</v>
      </c>
      <c r="K3390">
        <f t="shared" si="156"/>
        <v>1</v>
      </c>
      <c r="L3390" t="b">
        <f>COUNTIF($N$2:N3390, N3390)=1</f>
        <v>1</v>
      </c>
      <c r="M3390" s="37">
        <f>IF( $Q3390, MAX($M$1:M3389)+1, 0)</f>
        <v>0</v>
      </c>
      <c r="N3390" t="str" cm="1">
        <f t="array" ref="N3390">INDEX($A$9:$F$1048576, $J3390, $K3390 )</f>
        <v>71693</v>
      </c>
      <c r="O3390" t="str" cm="1">
        <f t="array" ref="O3390">INDEX($B$9:$F$1048576, $J3390, $K3390 )</f>
        <v>티월드제93차(유)1-25</v>
      </c>
      <c r="P3390" t="str" cm="1">
        <f t="array" ref="P3390">IF( $L3390, TRIM(_xll.IMDP("IR", $G$5&amp;$N3390, $G$6)), "" )</f>
        <v/>
      </c>
      <c r="Q3390" t="b" cm="1">
        <f t="array" ref="Q3390">IF(
    $U$1=1, AND($P3390&lt;&gt;"", $P3390&lt;&gt;"...", $P3390&lt;&gt;"입력오류"),
    IF(
        $U$18=1, AND($P3390&lt;&gt;"", $P3390&lt;&gt;"...", $P3390&lt;&gt;"입력오류", ISNUMBER(FIND(INDEX($T$2:$T$7,$U$1),$P3390))),
        IF(
            $U$17="기타", AND($P3390&lt;&gt;"", $P3390&lt;&gt;"...", $P3390&lt;&gt;"입력오류", NOT(ISNUMBER(FIND($T$21:$T$34,$P3390)))),
            AND($P3390&lt;&gt;"", $P3390&lt;&gt;"...", $P3390&lt;&gt;"입력오류", $T$19=$P3390)
        )
    )
)</f>
        <v>0</v>
      </c>
    </row>
    <row r="3391" spans="1:17">
      <c r="A3391" t="s">
        <v>7118</v>
      </c>
      <c r="B3391" t="s">
        <v>7119</v>
      </c>
      <c r="I3391">
        <f t="shared" si="157"/>
        <v>3390</v>
      </c>
      <c r="J3391">
        <f t="shared" si="158"/>
        <v>3390</v>
      </c>
      <c r="K3391">
        <f t="shared" si="156"/>
        <v>1</v>
      </c>
      <c r="L3391" t="b">
        <f>COUNTIF($N$2:N3391, N3391)=1</f>
        <v>1</v>
      </c>
      <c r="M3391" s="37">
        <f>IF( $Q3391, MAX($M$1:M3390)+1, 0)</f>
        <v>0</v>
      </c>
      <c r="N3391" t="str" cm="1">
        <f t="array" ref="N3391">INDEX($A$9:$F$1048576, $J3391, $K3391 )</f>
        <v>71694</v>
      </c>
      <c r="O3391" t="str" cm="1">
        <f t="array" ref="O3391">INDEX($B$9:$F$1048576, $J3391, $K3391 )</f>
        <v>티월드제93차(유)1-26</v>
      </c>
      <c r="P3391" t="str" cm="1">
        <f t="array" ref="P3391">IF( $L3391, TRIM(_xll.IMDP("IR", $G$5&amp;$N3391, $G$6)), "" )</f>
        <v/>
      </c>
      <c r="Q3391" t="b" cm="1">
        <f t="array" ref="Q3391">IF(
    $U$1=1, AND($P3391&lt;&gt;"", $P3391&lt;&gt;"...", $P3391&lt;&gt;"입력오류"),
    IF(
        $U$18=1, AND($P3391&lt;&gt;"", $P3391&lt;&gt;"...", $P3391&lt;&gt;"입력오류", ISNUMBER(FIND(INDEX($T$2:$T$7,$U$1),$P3391))),
        IF(
            $U$17="기타", AND($P3391&lt;&gt;"", $P3391&lt;&gt;"...", $P3391&lt;&gt;"입력오류", NOT(ISNUMBER(FIND($T$21:$T$34,$P3391)))),
            AND($P3391&lt;&gt;"", $P3391&lt;&gt;"...", $P3391&lt;&gt;"입력오류", $T$19=$P3391)
        )
    )
)</f>
        <v>0</v>
      </c>
    </row>
    <row r="3392" spans="1:17">
      <c r="A3392" t="s">
        <v>7120</v>
      </c>
      <c r="B3392" t="s">
        <v>7121</v>
      </c>
      <c r="I3392">
        <f t="shared" si="157"/>
        <v>3391</v>
      </c>
      <c r="J3392">
        <f t="shared" si="158"/>
        <v>3391</v>
      </c>
      <c r="K3392">
        <f t="shared" si="156"/>
        <v>1</v>
      </c>
      <c r="L3392" t="b">
        <f>COUNTIF($N$2:N3392, N3392)=1</f>
        <v>1</v>
      </c>
      <c r="M3392" s="37">
        <f>IF( $Q3392, MAX($M$1:M3391)+1, 0)</f>
        <v>0</v>
      </c>
      <c r="N3392" t="str" cm="1">
        <f t="array" ref="N3392">INDEX($A$9:$F$1048576, $J3392, $K3392 )</f>
        <v>71695</v>
      </c>
      <c r="O3392" t="str" cm="1">
        <f t="array" ref="O3392">INDEX($B$9:$F$1048576, $J3392, $K3392 )</f>
        <v>티월드제93차(유)1-27</v>
      </c>
      <c r="P3392" t="str" cm="1">
        <f t="array" ref="P3392">IF( $L3392, TRIM(_xll.IMDP("IR", $G$5&amp;$N3392, $G$6)), "" )</f>
        <v/>
      </c>
      <c r="Q3392" t="b" cm="1">
        <f t="array" ref="Q3392">IF(
    $U$1=1, AND($P3392&lt;&gt;"", $P3392&lt;&gt;"...", $P3392&lt;&gt;"입력오류"),
    IF(
        $U$18=1, AND($P3392&lt;&gt;"", $P3392&lt;&gt;"...", $P3392&lt;&gt;"입력오류", ISNUMBER(FIND(INDEX($T$2:$T$7,$U$1),$P3392))),
        IF(
            $U$17="기타", AND($P3392&lt;&gt;"", $P3392&lt;&gt;"...", $P3392&lt;&gt;"입력오류", NOT(ISNUMBER(FIND($T$21:$T$34,$P3392)))),
            AND($P3392&lt;&gt;"", $P3392&lt;&gt;"...", $P3392&lt;&gt;"입력오류", $T$19=$P3392)
        )
    )
)</f>
        <v>0</v>
      </c>
    </row>
    <row r="3393" spans="1:17">
      <c r="A3393" t="s">
        <v>7122</v>
      </c>
      <c r="B3393" t="s">
        <v>7123</v>
      </c>
      <c r="I3393">
        <f t="shared" si="157"/>
        <v>3392</v>
      </c>
      <c r="J3393">
        <f t="shared" si="158"/>
        <v>3392</v>
      </c>
      <c r="K3393">
        <f t="shared" si="156"/>
        <v>1</v>
      </c>
      <c r="L3393" t="b">
        <f>COUNTIF($N$2:N3393, N3393)=1</f>
        <v>1</v>
      </c>
      <c r="M3393" s="37">
        <f>IF( $Q3393, MAX($M$1:M3392)+1, 0)</f>
        <v>0</v>
      </c>
      <c r="N3393" t="str" cm="1">
        <f t="array" ref="N3393">INDEX($A$9:$F$1048576, $J3393, $K3393 )</f>
        <v>71696</v>
      </c>
      <c r="O3393" t="str" cm="1">
        <f t="array" ref="O3393">INDEX($B$9:$F$1048576, $J3393, $K3393 )</f>
        <v>케이비온천4(유)1</v>
      </c>
      <c r="P3393" t="str" cm="1">
        <f t="array" ref="P3393">IF( $L3393, TRIM(_xll.IMDP("IR", $G$5&amp;$N3393, $G$6)), "" )</f>
        <v/>
      </c>
      <c r="Q3393" t="b" cm="1">
        <f t="array" ref="Q3393">IF(
    $U$1=1, AND($P3393&lt;&gt;"", $P3393&lt;&gt;"...", $P3393&lt;&gt;"입력오류"),
    IF(
        $U$18=1, AND($P3393&lt;&gt;"", $P3393&lt;&gt;"...", $P3393&lt;&gt;"입력오류", ISNUMBER(FIND(INDEX($T$2:$T$7,$U$1),$P3393))),
        IF(
            $U$17="기타", AND($P3393&lt;&gt;"", $P3393&lt;&gt;"...", $P3393&lt;&gt;"입력오류", NOT(ISNUMBER(FIND($T$21:$T$34,$P3393)))),
            AND($P3393&lt;&gt;"", $P3393&lt;&gt;"...", $P3393&lt;&gt;"입력오류", $T$19=$P3393)
        )
    )
)</f>
        <v>0</v>
      </c>
    </row>
    <row r="3394" spans="1:17">
      <c r="A3394" t="s">
        <v>7124</v>
      </c>
      <c r="B3394" t="s">
        <v>7125</v>
      </c>
      <c r="I3394">
        <f t="shared" si="157"/>
        <v>3393</v>
      </c>
      <c r="J3394">
        <f t="shared" si="158"/>
        <v>3393</v>
      </c>
      <c r="K3394">
        <f t="shared" ref="K3394:K3457" si="159">IF( $I3394&gt;$G$4, NA(), IF($I3394&gt;$G$3, 5, IF($I3394&gt;$G$2, 3, 1 ) ) )</f>
        <v>1</v>
      </c>
      <c r="L3394" t="b">
        <f>COUNTIF($N$2:N3394, N3394)=1</f>
        <v>1</v>
      </c>
      <c r="M3394" s="37">
        <f>IF( $Q3394, MAX($M$1:M3393)+1, 0)</f>
        <v>0</v>
      </c>
      <c r="N3394" t="str" cm="1">
        <f t="array" ref="N3394">INDEX($A$9:$F$1048576, $J3394, $K3394 )</f>
        <v>71698</v>
      </c>
      <c r="O3394" t="str" cm="1">
        <f t="array" ref="O3394">INDEX($B$9:$F$1048576, $J3394, $K3394 )</f>
        <v>국민넘버원제2차(유)2-2</v>
      </c>
      <c r="P3394" t="str" cm="1">
        <f t="array" ref="P3394">IF( $L3394, TRIM(_xll.IMDP("IR", $G$5&amp;$N3394, $G$6)), "" )</f>
        <v/>
      </c>
      <c r="Q3394" t="b" cm="1">
        <f t="array" ref="Q3394">IF(
    $U$1=1, AND($P3394&lt;&gt;"", $P3394&lt;&gt;"...", $P3394&lt;&gt;"입력오류"),
    IF(
        $U$18=1, AND($P3394&lt;&gt;"", $P3394&lt;&gt;"...", $P3394&lt;&gt;"입력오류", ISNUMBER(FIND(INDEX($T$2:$T$7,$U$1),$P3394))),
        IF(
            $U$17="기타", AND($P3394&lt;&gt;"", $P3394&lt;&gt;"...", $P3394&lt;&gt;"입력오류", NOT(ISNUMBER(FIND($T$21:$T$34,$P3394)))),
            AND($P3394&lt;&gt;"", $P3394&lt;&gt;"...", $P3394&lt;&gt;"입력오류", $T$19=$P3394)
        )
    )
)</f>
        <v>0</v>
      </c>
    </row>
    <row r="3395" spans="1:17">
      <c r="A3395" t="s">
        <v>7126</v>
      </c>
      <c r="B3395" t="s">
        <v>7127</v>
      </c>
      <c r="I3395">
        <f t="shared" ref="I3395:I3458" si="160">ROW()-1</f>
        <v>3394</v>
      </c>
      <c r="J3395">
        <f t="shared" ref="J3395:J3458" si="161">IF( $I3395&gt;$G$4, NA(), IF($I3395&gt;$G$3, $I3395-$G$3, IF($I3395&gt;$G$2, $I3395-$G$2, $I3395 ) ) )</f>
        <v>3394</v>
      </c>
      <c r="K3395">
        <f t="shared" si="159"/>
        <v>1</v>
      </c>
      <c r="L3395" t="b">
        <f>COUNTIF($N$2:N3395, N3395)=1</f>
        <v>1</v>
      </c>
      <c r="M3395" s="37">
        <f>IF( $Q3395, MAX($M$1:M3394)+1, 0)</f>
        <v>0</v>
      </c>
      <c r="N3395" t="str" cm="1">
        <f t="array" ref="N3395">INDEX($A$9:$F$1048576, $J3395, $K3395 )</f>
        <v>71699</v>
      </c>
      <c r="O3395" t="str" cm="1">
        <f t="array" ref="O3395">INDEX($B$9:$F$1048576, $J3395, $K3395 )</f>
        <v>국민사랑제17차(유)2</v>
      </c>
      <c r="P3395" t="str" cm="1">
        <f t="array" ref="P3395">IF( $L3395, TRIM(_xll.IMDP("IR", $G$5&amp;$N3395, $G$6)), "" )</f>
        <v/>
      </c>
      <c r="Q3395" t="b" cm="1">
        <f t="array" ref="Q3395">IF(
    $U$1=1, AND($P3395&lt;&gt;"", $P3395&lt;&gt;"...", $P3395&lt;&gt;"입력오류"),
    IF(
        $U$18=1, AND($P3395&lt;&gt;"", $P3395&lt;&gt;"...", $P3395&lt;&gt;"입력오류", ISNUMBER(FIND(INDEX($T$2:$T$7,$U$1),$P3395))),
        IF(
            $U$17="기타", AND($P3395&lt;&gt;"", $P3395&lt;&gt;"...", $P3395&lt;&gt;"입력오류", NOT(ISNUMBER(FIND($T$21:$T$34,$P3395)))),
            AND($P3395&lt;&gt;"", $P3395&lt;&gt;"...", $P3395&lt;&gt;"입력오류", $T$19=$P3395)
        )
    )
)</f>
        <v>0</v>
      </c>
    </row>
    <row r="3396" spans="1:17">
      <c r="A3396" t="s">
        <v>7128</v>
      </c>
      <c r="B3396" t="s">
        <v>7129</v>
      </c>
      <c r="I3396">
        <f t="shared" si="160"/>
        <v>3395</v>
      </c>
      <c r="J3396">
        <f t="shared" si="161"/>
        <v>3395</v>
      </c>
      <c r="K3396">
        <f t="shared" si="159"/>
        <v>1</v>
      </c>
      <c r="L3396" t="b">
        <f>COUNTIF($N$2:N3396, N3396)=1</f>
        <v>1</v>
      </c>
      <c r="M3396" s="37">
        <f>IF( $Q3396, MAX($M$1:M3395)+1, 0)</f>
        <v>0</v>
      </c>
      <c r="N3396" t="str" cm="1">
        <f t="array" ref="N3396">INDEX($A$9:$F$1048576, $J3396, $K3396 )</f>
        <v>71700</v>
      </c>
      <c r="O3396" t="str" cm="1">
        <f t="array" ref="O3396">INDEX($B$9:$F$1048576, $J3396, $K3396 )</f>
        <v>뉴마레제18차(유)2</v>
      </c>
      <c r="P3396" t="str" cm="1">
        <f t="array" ref="P3396">IF( $L3396, TRIM(_xll.IMDP("IR", $G$5&amp;$N3396, $G$6)), "" )</f>
        <v/>
      </c>
      <c r="Q3396" t="b" cm="1">
        <f t="array" ref="Q3396">IF(
    $U$1=1, AND($P3396&lt;&gt;"", $P3396&lt;&gt;"...", $P3396&lt;&gt;"입력오류"),
    IF(
        $U$18=1, AND($P3396&lt;&gt;"", $P3396&lt;&gt;"...", $P3396&lt;&gt;"입력오류", ISNUMBER(FIND(INDEX($T$2:$T$7,$U$1),$P3396))),
        IF(
            $U$17="기타", AND($P3396&lt;&gt;"", $P3396&lt;&gt;"...", $P3396&lt;&gt;"입력오류", NOT(ISNUMBER(FIND($T$21:$T$34,$P3396)))),
            AND($P3396&lt;&gt;"", $P3396&lt;&gt;"...", $P3396&lt;&gt;"입력오류", $T$19=$P3396)
        )
    )
)</f>
        <v>0</v>
      </c>
    </row>
    <row r="3397" spans="1:17">
      <c r="A3397" t="s">
        <v>7130</v>
      </c>
      <c r="B3397" t="s">
        <v>7131</v>
      </c>
      <c r="I3397">
        <f t="shared" si="160"/>
        <v>3396</v>
      </c>
      <c r="J3397">
        <f t="shared" si="161"/>
        <v>3396</v>
      </c>
      <c r="K3397">
        <f t="shared" si="159"/>
        <v>1</v>
      </c>
      <c r="L3397" t="b">
        <f>COUNTIF($N$2:N3397, N3397)=1</f>
        <v>1</v>
      </c>
      <c r="M3397" s="37">
        <f>IF( $Q3397, MAX($M$1:M3396)+1, 0)</f>
        <v>0</v>
      </c>
      <c r="N3397" t="str" cm="1">
        <f t="array" ref="N3397">INDEX($A$9:$F$1048576, $J3397, $K3397 )</f>
        <v>71701</v>
      </c>
      <c r="O3397" t="str" cm="1">
        <f t="array" ref="O3397">INDEX($B$9:$F$1048576, $J3397, $K3397 )</f>
        <v>주택금융공사MBS2023-33(1-1)</v>
      </c>
      <c r="P3397" t="str" cm="1">
        <f t="array" ref="P3397">IF( $L3397, TRIM(_xll.IMDP("IR", $G$5&amp;$N3397, $G$6)), "" )</f>
        <v/>
      </c>
      <c r="Q3397" t="b" cm="1">
        <f t="array" ref="Q3397">IF(
    $U$1=1, AND($P3397&lt;&gt;"", $P3397&lt;&gt;"...", $P3397&lt;&gt;"입력오류"),
    IF(
        $U$18=1, AND($P3397&lt;&gt;"", $P3397&lt;&gt;"...", $P3397&lt;&gt;"입력오류", ISNUMBER(FIND(INDEX($T$2:$T$7,$U$1),$P3397))),
        IF(
            $U$17="기타", AND($P3397&lt;&gt;"", $P3397&lt;&gt;"...", $P3397&lt;&gt;"입력오류", NOT(ISNUMBER(FIND($T$21:$T$34,$P3397)))),
            AND($P3397&lt;&gt;"", $P3397&lt;&gt;"...", $P3397&lt;&gt;"입력오류", $T$19=$P3397)
        )
    )
)</f>
        <v>0</v>
      </c>
    </row>
    <row r="3398" spans="1:17">
      <c r="A3398" t="s">
        <v>7132</v>
      </c>
      <c r="B3398" t="s">
        <v>7133</v>
      </c>
      <c r="I3398">
        <f t="shared" si="160"/>
        <v>3397</v>
      </c>
      <c r="J3398">
        <f t="shared" si="161"/>
        <v>3397</v>
      </c>
      <c r="K3398">
        <f t="shared" si="159"/>
        <v>1</v>
      </c>
      <c r="L3398" t="b">
        <f>COUNTIF($N$2:N3398, N3398)=1</f>
        <v>1</v>
      </c>
      <c r="M3398" s="37">
        <f>IF( $Q3398, MAX($M$1:M3397)+1, 0)</f>
        <v>0</v>
      </c>
      <c r="N3398" t="str" cm="1">
        <f t="array" ref="N3398">INDEX($A$9:$F$1048576, $J3398, $K3398 )</f>
        <v>71702</v>
      </c>
      <c r="O3398" t="str" cm="1">
        <f t="array" ref="O3398">INDEX($B$9:$F$1048576, $J3398, $K3398 )</f>
        <v>주택금융공사MBS2023-33(1-2)</v>
      </c>
      <c r="P3398" t="str" cm="1">
        <f t="array" ref="P3398">IF( $L3398, TRIM(_xll.IMDP("IR", $G$5&amp;$N3398, $G$6)), "" )</f>
        <v/>
      </c>
      <c r="Q3398" t="b" cm="1">
        <f t="array" ref="Q3398">IF(
    $U$1=1, AND($P3398&lt;&gt;"", $P3398&lt;&gt;"...", $P3398&lt;&gt;"입력오류"),
    IF(
        $U$18=1, AND($P3398&lt;&gt;"", $P3398&lt;&gt;"...", $P3398&lt;&gt;"입력오류", ISNUMBER(FIND(INDEX($T$2:$T$7,$U$1),$P3398))),
        IF(
            $U$17="기타", AND($P3398&lt;&gt;"", $P3398&lt;&gt;"...", $P3398&lt;&gt;"입력오류", NOT(ISNUMBER(FIND($T$21:$T$34,$P3398)))),
            AND($P3398&lt;&gt;"", $P3398&lt;&gt;"...", $P3398&lt;&gt;"입력오류", $T$19=$P3398)
        )
    )
)</f>
        <v>0</v>
      </c>
    </row>
    <row r="3399" spans="1:17">
      <c r="A3399" t="s">
        <v>7134</v>
      </c>
      <c r="B3399" t="s">
        <v>7135</v>
      </c>
      <c r="I3399">
        <f t="shared" si="160"/>
        <v>3398</v>
      </c>
      <c r="J3399">
        <f t="shared" si="161"/>
        <v>3398</v>
      </c>
      <c r="K3399">
        <f t="shared" si="159"/>
        <v>1</v>
      </c>
      <c r="L3399" t="b">
        <f>COUNTIF($N$2:N3399, N3399)=1</f>
        <v>1</v>
      </c>
      <c r="M3399" s="37">
        <f>IF( $Q3399, MAX($M$1:M3398)+1, 0)</f>
        <v>0</v>
      </c>
      <c r="N3399" t="str" cm="1">
        <f t="array" ref="N3399">INDEX($A$9:$F$1048576, $J3399, $K3399 )</f>
        <v>71703</v>
      </c>
      <c r="O3399" t="str" cm="1">
        <f t="array" ref="O3399">INDEX($B$9:$F$1048576, $J3399, $K3399 )</f>
        <v>주택금융공사MBS2023-33(1-3)</v>
      </c>
      <c r="P3399" t="str" cm="1">
        <f t="array" ref="P3399">IF( $L3399, TRIM(_xll.IMDP("IR", $G$5&amp;$N3399, $G$6)), "" )</f>
        <v/>
      </c>
      <c r="Q3399" t="b" cm="1">
        <f t="array" ref="Q3399">IF(
    $U$1=1, AND($P3399&lt;&gt;"", $P3399&lt;&gt;"...", $P3399&lt;&gt;"입력오류"),
    IF(
        $U$18=1, AND($P3399&lt;&gt;"", $P3399&lt;&gt;"...", $P3399&lt;&gt;"입력오류", ISNUMBER(FIND(INDEX($T$2:$T$7,$U$1),$P3399))),
        IF(
            $U$17="기타", AND($P3399&lt;&gt;"", $P3399&lt;&gt;"...", $P3399&lt;&gt;"입력오류", NOT(ISNUMBER(FIND($T$21:$T$34,$P3399)))),
            AND($P3399&lt;&gt;"", $P3399&lt;&gt;"...", $P3399&lt;&gt;"입력오류", $T$19=$P3399)
        )
    )
)</f>
        <v>0</v>
      </c>
    </row>
    <row r="3400" spans="1:17">
      <c r="A3400" t="s">
        <v>7136</v>
      </c>
      <c r="B3400" t="s">
        <v>7137</v>
      </c>
      <c r="I3400">
        <f t="shared" si="160"/>
        <v>3399</v>
      </c>
      <c r="J3400">
        <f t="shared" si="161"/>
        <v>3399</v>
      </c>
      <c r="K3400">
        <f t="shared" si="159"/>
        <v>1</v>
      </c>
      <c r="L3400" t="b">
        <f>COUNTIF($N$2:N3400, N3400)=1</f>
        <v>1</v>
      </c>
      <c r="M3400" s="37">
        <f>IF( $Q3400, MAX($M$1:M3399)+1, 0)</f>
        <v>0</v>
      </c>
      <c r="N3400" t="str" cm="1">
        <f t="array" ref="N3400">INDEX($A$9:$F$1048576, $J3400, $K3400 )</f>
        <v>71704</v>
      </c>
      <c r="O3400" t="str" cm="1">
        <f t="array" ref="O3400">INDEX($B$9:$F$1048576, $J3400, $K3400 )</f>
        <v>주택금융공사MBS2023-33(1-4)</v>
      </c>
      <c r="P3400" t="str" cm="1">
        <f t="array" ref="P3400">IF( $L3400, TRIM(_xll.IMDP("IR", $G$5&amp;$N3400, $G$6)), "" )</f>
        <v/>
      </c>
      <c r="Q3400" t="b" cm="1">
        <f t="array" ref="Q3400">IF(
    $U$1=1, AND($P3400&lt;&gt;"", $P3400&lt;&gt;"...", $P3400&lt;&gt;"입력오류"),
    IF(
        $U$18=1, AND($P3400&lt;&gt;"", $P3400&lt;&gt;"...", $P3400&lt;&gt;"입력오류", ISNUMBER(FIND(INDEX($T$2:$T$7,$U$1),$P3400))),
        IF(
            $U$17="기타", AND($P3400&lt;&gt;"", $P3400&lt;&gt;"...", $P3400&lt;&gt;"입력오류", NOT(ISNUMBER(FIND($T$21:$T$34,$P3400)))),
            AND($P3400&lt;&gt;"", $P3400&lt;&gt;"...", $P3400&lt;&gt;"입력오류", $T$19=$P3400)
        )
    )
)</f>
        <v>0</v>
      </c>
    </row>
    <row r="3401" spans="1:17">
      <c r="A3401" t="s">
        <v>7138</v>
      </c>
      <c r="B3401" t="s">
        <v>7139</v>
      </c>
      <c r="I3401">
        <f t="shared" si="160"/>
        <v>3400</v>
      </c>
      <c r="J3401">
        <f t="shared" si="161"/>
        <v>3400</v>
      </c>
      <c r="K3401">
        <f t="shared" si="159"/>
        <v>1</v>
      </c>
      <c r="L3401" t="b">
        <f>COUNTIF($N$2:N3401, N3401)=1</f>
        <v>1</v>
      </c>
      <c r="M3401" s="37">
        <f>IF( $Q3401, MAX($M$1:M3400)+1, 0)</f>
        <v>0</v>
      </c>
      <c r="N3401" t="str" cm="1">
        <f t="array" ref="N3401">INDEX($A$9:$F$1048576, $J3401, $K3401 )</f>
        <v>71705</v>
      </c>
      <c r="O3401" t="str" cm="1">
        <f t="array" ref="O3401">INDEX($B$9:$F$1048576, $J3401, $K3401 )</f>
        <v>주택금융공사MBS2023-33(1-5)</v>
      </c>
      <c r="P3401" t="str" cm="1">
        <f t="array" ref="P3401">IF( $L3401, TRIM(_xll.IMDP("IR", $G$5&amp;$N3401, $G$6)), "" )</f>
        <v/>
      </c>
      <c r="Q3401" t="b" cm="1">
        <f t="array" ref="Q3401">IF(
    $U$1=1, AND($P3401&lt;&gt;"", $P3401&lt;&gt;"...", $P3401&lt;&gt;"입력오류"),
    IF(
        $U$18=1, AND($P3401&lt;&gt;"", $P3401&lt;&gt;"...", $P3401&lt;&gt;"입력오류", ISNUMBER(FIND(INDEX($T$2:$T$7,$U$1),$P3401))),
        IF(
            $U$17="기타", AND($P3401&lt;&gt;"", $P3401&lt;&gt;"...", $P3401&lt;&gt;"입력오류", NOT(ISNUMBER(FIND($T$21:$T$34,$P3401)))),
            AND($P3401&lt;&gt;"", $P3401&lt;&gt;"...", $P3401&lt;&gt;"입력오류", $T$19=$P3401)
        )
    )
)</f>
        <v>0</v>
      </c>
    </row>
    <row r="3402" spans="1:17">
      <c r="A3402" t="s">
        <v>7140</v>
      </c>
      <c r="B3402" t="s">
        <v>7141</v>
      </c>
      <c r="I3402">
        <f t="shared" si="160"/>
        <v>3401</v>
      </c>
      <c r="J3402">
        <f t="shared" si="161"/>
        <v>3401</v>
      </c>
      <c r="K3402">
        <f t="shared" si="159"/>
        <v>1</v>
      </c>
      <c r="L3402" t="b">
        <f>COUNTIF($N$2:N3402, N3402)=1</f>
        <v>1</v>
      </c>
      <c r="M3402" s="37">
        <f>IF( $Q3402, MAX($M$1:M3401)+1, 0)</f>
        <v>0</v>
      </c>
      <c r="N3402" t="str" cm="1">
        <f t="array" ref="N3402">INDEX($A$9:$F$1048576, $J3402, $K3402 )</f>
        <v>71706</v>
      </c>
      <c r="O3402" t="str" cm="1">
        <f t="array" ref="O3402">INDEX($B$9:$F$1048576, $J3402, $K3402 )</f>
        <v>주택금융공사MBS2023-33(1-6)</v>
      </c>
      <c r="P3402" t="str" cm="1">
        <f t="array" ref="P3402">IF( $L3402, TRIM(_xll.IMDP("IR", $G$5&amp;$N3402, $G$6)), "" )</f>
        <v/>
      </c>
      <c r="Q3402" t="b" cm="1">
        <f t="array" ref="Q3402">IF(
    $U$1=1, AND($P3402&lt;&gt;"", $P3402&lt;&gt;"...", $P3402&lt;&gt;"입력오류"),
    IF(
        $U$18=1, AND($P3402&lt;&gt;"", $P3402&lt;&gt;"...", $P3402&lt;&gt;"입력오류", ISNUMBER(FIND(INDEX($T$2:$T$7,$U$1),$P3402))),
        IF(
            $U$17="기타", AND($P3402&lt;&gt;"", $P3402&lt;&gt;"...", $P3402&lt;&gt;"입력오류", NOT(ISNUMBER(FIND($T$21:$T$34,$P3402)))),
            AND($P3402&lt;&gt;"", $P3402&lt;&gt;"...", $P3402&lt;&gt;"입력오류", $T$19=$P3402)
        )
    )
)</f>
        <v>0</v>
      </c>
    </row>
    <row r="3403" spans="1:17">
      <c r="A3403" t="s">
        <v>7142</v>
      </c>
      <c r="B3403" t="s">
        <v>7143</v>
      </c>
      <c r="I3403">
        <f t="shared" si="160"/>
        <v>3402</v>
      </c>
      <c r="J3403">
        <f t="shared" si="161"/>
        <v>3402</v>
      </c>
      <c r="K3403">
        <f t="shared" si="159"/>
        <v>1</v>
      </c>
      <c r="L3403" t="b">
        <f>COUNTIF($N$2:N3403, N3403)=1</f>
        <v>1</v>
      </c>
      <c r="M3403" s="37">
        <f>IF( $Q3403, MAX($M$1:M3402)+1, 0)</f>
        <v>0</v>
      </c>
      <c r="N3403" t="str" cm="1">
        <f t="array" ref="N3403">INDEX($A$9:$F$1048576, $J3403, $K3403 )</f>
        <v>71707</v>
      </c>
      <c r="O3403" t="str" cm="1">
        <f t="array" ref="O3403">INDEX($B$9:$F$1048576, $J3403, $K3403 )</f>
        <v>주택금융공사MBS2023-33(1-7)</v>
      </c>
      <c r="P3403" t="str" cm="1">
        <f t="array" ref="P3403">IF( $L3403, TRIM(_xll.IMDP("IR", $G$5&amp;$N3403, $G$6)), "" )</f>
        <v/>
      </c>
      <c r="Q3403" t="b" cm="1">
        <f t="array" ref="Q3403">IF(
    $U$1=1, AND($P3403&lt;&gt;"", $P3403&lt;&gt;"...", $P3403&lt;&gt;"입력오류"),
    IF(
        $U$18=1, AND($P3403&lt;&gt;"", $P3403&lt;&gt;"...", $P3403&lt;&gt;"입력오류", ISNUMBER(FIND(INDEX($T$2:$T$7,$U$1),$P3403))),
        IF(
            $U$17="기타", AND($P3403&lt;&gt;"", $P3403&lt;&gt;"...", $P3403&lt;&gt;"입력오류", NOT(ISNUMBER(FIND($T$21:$T$34,$P3403)))),
            AND($P3403&lt;&gt;"", $P3403&lt;&gt;"...", $P3403&lt;&gt;"입력오류", $T$19=$P3403)
        )
    )
)</f>
        <v>0</v>
      </c>
    </row>
    <row r="3404" spans="1:17">
      <c r="A3404" t="s">
        <v>7144</v>
      </c>
      <c r="B3404" t="s">
        <v>7145</v>
      </c>
      <c r="I3404">
        <f t="shared" si="160"/>
        <v>3403</v>
      </c>
      <c r="J3404">
        <f t="shared" si="161"/>
        <v>3403</v>
      </c>
      <c r="K3404">
        <f t="shared" si="159"/>
        <v>1</v>
      </c>
      <c r="L3404" t="b">
        <f>COUNTIF($N$2:N3404, N3404)=1</f>
        <v>1</v>
      </c>
      <c r="M3404" s="37">
        <f>IF( $Q3404, MAX($M$1:M3403)+1, 0)</f>
        <v>0</v>
      </c>
      <c r="N3404" t="str" cm="1">
        <f t="array" ref="N3404">INDEX($A$9:$F$1048576, $J3404, $K3404 )</f>
        <v>71708</v>
      </c>
      <c r="O3404" t="str" cm="1">
        <f t="array" ref="O3404">INDEX($B$9:$F$1048576, $J3404, $K3404 )</f>
        <v>주택금융공사MBS2023-33(1-8)</v>
      </c>
      <c r="P3404" t="str" cm="1">
        <f t="array" ref="P3404">IF( $L3404, TRIM(_xll.IMDP("IR", $G$5&amp;$N3404, $G$6)), "" )</f>
        <v/>
      </c>
      <c r="Q3404" t="b" cm="1">
        <f t="array" ref="Q3404">IF(
    $U$1=1, AND($P3404&lt;&gt;"", $P3404&lt;&gt;"...", $P3404&lt;&gt;"입력오류"),
    IF(
        $U$18=1, AND($P3404&lt;&gt;"", $P3404&lt;&gt;"...", $P3404&lt;&gt;"입력오류", ISNUMBER(FIND(INDEX($T$2:$T$7,$U$1),$P3404))),
        IF(
            $U$17="기타", AND($P3404&lt;&gt;"", $P3404&lt;&gt;"...", $P3404&lt;&gt;"입력오류", NOT(ISNUMBER(FIND($T$21:$T$34,$P3404)))),
            AND($P3404&lt;&gt;"", $P3404&lt;&gt;"...", $P3404&lt;&gt;"입력오류", $T$19=$P3404)
        )
    )
)</f>
        <v>0</v>
      </c>
    </row>
    <row r="3405" spans="1:17">
      <c r="A3405" t="s">
        <v>7146</v>
      </c>
      <c r="B3405" t="s">
        <v>7147</v>
      </c>
      <c r="I3405">
        <f t="shared" si="160"/>
        <v>3404</v>
      </c>
      <c r="J3405">
        <f t="shared" si="161"/>
        <v>3404</v>
      </c>
      <c r="K3405">
        <f t="shared" si="159"/>
        <v>1</v>
      </c>
      <c r="L3405" t="b">
        <f>COUNTIF($N$2:N3405, N3405)=1</f>
        <v>1</v>
      </c>
      <c r="M3405" s="37">
        <f>IF( $Q3405, MAX($M$1:M3404)+1, 0)</f>
        <v>0</v>
      </c>
      <c r="N3405" t="str" cm="1">
        <f t="array" ref="N3405">INDEX($A$9:$F$1048576, $J3405, $K3405 )</f>
        <v>71709</v>
      </c>
      <c r="O3405" t="str" cm="1">
        <f t="array" ref="O3405">INDEX($B$9:$F$1048576, $J3405, $K3405 )</f>
        <v>주택금융공사MBS2023-33(1-9)</v>
      </c>
      <c r="P3405" t="str" cm="1">
        <f t="array" ref="P3405">IF( $L3405, TRIM(_xll.IMDP("IR", $G$5&amp;$N3405, $G$6)), "" )</f>
        <v/>
      </c>
      <c r="Q3405" t="b" cm="1">
        <f t="array" ref="Q3405">IF(
    $U$1=1, AND($P3405&lt;&gt;"", $P3405&lt;&gt;"...", $P3405&lt;&gt;"입력오류"),
    IF(
        $U$18=1, AND($P3405&lt;&gt;"", $P3405&lt;&gt;"...", $P3405&lt;&gt;"입력오류", ISNUMBER(FIND(INDEX($T$2:$T$7,$U$1),$P3405))),
        IF(
            $U$17="기타", AND($P3405&lt;&gt;"", $P3405&lt;&gt;"...", $P3405&lt;&gt;"입력오류", NOT(ISNUMBER(FIND($T$21:$T$34,$P3405)))),
            AND($P3405&lt;&gt;"", $P3405&lt;&gt;"...", $P3405&lt;&gt;"입력오류", $T$19=$P3405)
        )
    )
)</f>
        <v>0</v>
      </c>
    </row>
    <row r="3406" spans="1:17">
      <c r="A3406" t="s">
        <v>7148</v>
      </c>
      <c r="B3406" t="s">
        <v>7149</v>
      </c>
      <c r="I3406">
        <f t="shared" si="160"/>
        <v>3405</v>
      </c>
      <c r="J3406">
        <f t="shared" si="161"/>
        <v>3405</v>
      </c>
      <c r="K3406">
        <f t="shared" si="159"/>
        <v>1</v>
      </c>
      <c r="L3406" t="b">
        <f>COUNTIF($N$2:N3406, N3406)=1</f>
        <v>1</v>
      </c>
      <c r="M3406" s="37">
        <f>IF( $Q3406, MAX($M$1:M3405)+1, 0)</f>
        <v>0</v>
      </c>
      <c r="N3406" t="str" cm="1">
        <f t="array" ref="N3406">INDEX($A$9:$F$1048576, $J3406, $K3406 )</f>
        <v>71713</v>
      </c>
      <c r="O3406" t="str" cm="1">
        <f t="array" ref="O3406">INDEX($B$9:$F$1048576, $J3406, $K3406 )</f>
        <v>서드이지라이프</v>
      </c>
      <c r="P3406" t="str" cm="1">
        <f t="array" ref="P3406">IF( $L3406, TRIM(_xll.IMDP("IR", $G$5&amp;$N3406, $G$6)), "" )</f>
        <v/>
      </c>
      <c r="Q3406" t="b" cm="1">
        <f t="array" ref="Q3406">IF(
    $U$1=1, AND($P3406&lt;&gt;"", $P3406&lt;&gt;"...", $P3406&lt;&gt;"입력오류"),
    IF(
        $U$18=1, AND($P3406&lt;&gt;"", $P3406&lt;&gt;"...", $P3406&lt;&gt;"입력오류", ISNUMBER(FIND(INDEX($T$2:$T$7,$U$1),$P3406))),
        IF(
            $U$17="기타", AND($P3406&lt;&gt;"", $P3406&lt;&gt;"...", $P3406&lt;&gt;"입력오류", NOT(ISNUMBER(FIND($T$21:$T$34,$P3406)))),
            AND($P3406&lt;&gt;"", $P3406&lt;&gt;"...", $P3406&lt;&gt;"입력오류", $T$19=$P3406)
        )
    )
)</f>
        <v>0</v>
      </c>
    </row>
    <row r="3407" spans="1:17">
      <c r="A3407" t="s">
        <v>7150</v>
      </c>
      <c r="B3407" t="s">
        <v>7151</v>
      </c>
      <c r="I3407">
        <f t="shared" si="160"/>
        <v>3406</v>
      </c>
      <c r="J3407">
        <f t="shared" si="161"/>
        <v>3406</v>
      </c>
      <c r="K3407">
        <f t="shared" si="159"/>
        <v>1</v>
      </c>
      <c r="L3407" t="b">
        <f>COUNTIF($N$2:N3407, N3407)=1</f>
        <v>1</v>
      </c>
      <c r="M3407" s="37">
        <f>IF( $Q3407, MAX($M$1:M3406)+1, 0)</f>
        <v>0</v>
      </c>
      <c r="N3407" t="str" cm="1">
        <f t="array" ref="N3407">INDEX($A$9:$F$1048576, $J3407, $K3407 )</f>
        <v>71715</v>
      </c>
      <c r="O3407" t="str" cm="1">
        <f t="array" ref="O3407">INDEX($B$9:$F$1048576, $J3407, $K3407 )</f>
        <v>국민사랑제17차(유)3</v>
      </c>
      <c r="P3407" t="str" cm="1">
        <f t="array" ref="P3407">IF( $L3407, TRIM(_xll.IMDP("IR", $G$5&amp;$N3407, $G$6)), "" )</f>
        <v/>
      </c>
      <c r="Q3407" t="b" cm="1">
        <f t="array" ref="Q3407">IF(
    $U$1=1, AND($P3407&lt;&gt;"", $P3407&lt;&gt;"...", $P3407&lt;&gt;"입력오류"),
    IF(
        $U$18=1, AND($P3407&lt;&gt;"", $P3407&lt;&gt;"...", $P3407&lt;&gt;"입력오류", ISNUMBER(FIND(INDEX($T$2:$T$7,$U$1),$P3407))),
        IF(
            $U$17="기타", AND($P3407&lt;&gt;"", $P3407&lt;&gt;"...", $P3407&lt;&gt;"입력오류", NOT(ISNUMBER(FIND($T$21:$T$34,$P3407)))),
            AND($P3407&lt;&gt;"", $P3407&lt;&gt;"...", $P3407&lt;&gt;"입력오류", $T$19=$P3407)
        )
    )
)</f>
        <v>0</v>
      </c>
    </row>
    <row r="3408" spans="1:17">
      <c r="A3408" t="s">
        <v>7152</v>
      </c>
      <c r="B3408" t="s">
        <v>7153</v>
      </c>
      <c r="I3408">
        <f t="shared" si="160"/>
        <v>3407</v>
      </c>
      <c r="J3408">
        <f t="shared" si="161"/>
        <v>3407</v>
      </c>
      <c r="K3408">
        <f t="shared" si="159"/>
        <v>1</v>
      </c>
      <c r="L3408" t="b">
        <f>COUNTIF($N$2:N3408, N3408)=1</f>
        <v>1</v>
      </c>
      <c r="M3408" s="37">
        <f>IF( $Q3408, MAX($M$1:M3407)+1, 0)</f>
        <v>0</v>
      </c>
      <c r="N3408" t="str" cm="1">
        <f t="array" ref="N3408">INDEX($A$9:$F$1048576, $J3408, $K3408 )</f>
        <v>71717</v>
      </c>
      <c r="O3408" t="str" cm="1">
        <f t="array" ref="O3408">INDEX($B$9:$F$1048576, $J3408, $K3408 )</f>
        <v>국민넘버원제5차(유)2-4</v>
      </c>
      <c r="P3408" t="str" cm="1">
        <f t="array" ref="P3408">IF( $L3408, TRIM(_xll.IMDP("IR", $G$5&amp;$N3408, $G$6)), "" )</f>
        <v/>
      </c>
      <c r="Q3408" t="b" cm="1">
        <f t="array" ref="Q3408">IF(
    $U$1=1, AND($P3408&lt;&gt;"", $P3408&lt;&gt;"...", $P3408&lt;&gt;"입력오류"),
    IF(
        $U$18=1, AND($P3408&lt;&gt;"", $P3408&lt;&gt;"...", $P3408&lt;&gt;"입력오류", ISNUMBER(FIND(INDEX($T$2:$T$7,$U$1),$P3408))),
        IF(
            $U$17="기타", AND($P3408&lt;&gt;"", $P3408&lt;&gt;"...", $P3408&lt;&gt;"입력오류", NOT(ISNUMBER(FIND($T$21:$T$34,$P3408)))),
            AND($P3408&lt;&gt;"", $P3408&lt;&gt;"...", $P3408&lt;&gt;"입력오류", $T$19=$P3408)
        )
    )
)</f>
        <v>0</v>
      </c>
    </row>
    <row r="3409" spans="1:17">
      <c r="A3409" t="s">
        <v>7154</v>
      </c>
      <c r="B3409" t="s">
        <v>7155</v>
      </c>
      <c r="I3409">
        <f t="shared" si="160"/>
        <v>3408</v>
      </c>
      <c r="J3409">
        <f t="shared" si="161"/>
        <v>3408</v>
      </c>
      <c r="K3409">
        <f t="shared" si="159"/>
        <v>1</v>
      </c>
      <c r="L3409" t="b">
        <f>COUNTIF($N$2:N3409, N3409)=1</f>
        <v>1</v>
      </c>
      <c r="M3409" s="37">
        <f>IF( $Q3409, MAX($M$1:M3408)+1, 0)</f>
        <v>0</v>
      </c>
      <c r="N3409" t="str" cm="1">
        <f t="array" ref="N3409">INDEX($A$9:$F$1048576, $J3409, $K3409 )</f>
        <v>71718</v>
      </c>
      <c r="O3409" t="str" cm="1">
        <f t="array" ref="O3409">INDEX($B$9:$F$1048576, $J3409, $K3409 )</f>
        <v>우리사랑제12차(유)3</v>
      </c>
      <c r="P3409" t="str" cm="1">
        <f t="array" ref="P3409">IF( $L3409, TRIM(_xll.IMDP("IR", $G$5&amp;$N3409, $G$6)), "" )</f>
        <v/>
      </c>
      <c r="Q3409" t="b" cm="1">
        <f t="array" ref="Q3409">IF(
    $U$1=1, AND($P3409&lt;&gt;"", $P3409&lt;&gt;"...", $P3409&lt;&gt;"입력오류"),
    IF(
        $U$18=1, AND($P3409&lt;&gt;"", $P3409&lt;&gt;"...", $P3409&lt;&gt;"입력오류", ISNUMBER(FIND(INDEX($T$2:$T$7,$U$1),$P3409))),
        IF(
            $U$17="기타", AND($P3409&lt;&gt;"", $P3409&lt;&gt;"...", $P3409&lt;&gt;"입력오류", NOT(ISNUMBER(FIND($T$21:$T$34,$P3409)))),
            AND($P3409&lt;&gt;"", $P3409&lt;&gt;"...", $P3409&lt;&gt;"입력오류", $T$19=$P3409)
        )
    )
)</f>
        <v>0</v>
      </c>
    </row>
    <row r="3410" spans="1:17">
      <c r="A3410" t="s">
        <v>7156</v>
      </c>
      <c r="B3410" t="s">
        <v>7157</v>
      </c>
      <c r="I3410">
        <f t="shared" si="160"/>
        <v>3409</v>
      </c>
      <c r="J3410">
        <f t="shared" si="161"/>
        <v>3409</v>
      </c>
      <c r="K3410">
        <f t="shared" si="159"/>
        <v>1</v>
      </c>
      <c r="L3410" t="b">
        <f>COUNTIF($N$2:N3410, N3410)=1</f>
        <v>1</v>
      </c>
      <c r="M3410" s="37">
        <f>IF( $Q3410, MAX($M$1:M3409)+1, 0)</f>
        <v>0</v>
      </c>
      <c r="N3410" t="str" cm="1">
        <f t="array" ref="N3410">INDEX($A$9:$F$1048576, $J3410, $K3410 )</f>
        <v>71719</v>
      </c>
      <c r="O3410" t="str" cm="1">
        <f t="array" ref="O3410">INDEX($B$9:$F$1048576, $J3410, $K3410 )</f>
        <v>우리사랑제14차(유)2</v>
      </c>
      <c r="P3410" t="str" cm="1">
        <f t="array" ref="P3410">IF( $L3410, TRIM(_xll.IMDP("IR", $G$5&amp;$N3410, $G$6)), "" )</f>
        <v/>
      </c>
      <c r="Q3410" t="b" cm="1">
        <f t="array" ref="Q3410">IF(
    $U$1=1, AND($P3410&lt;&gt;"", $P3410&lt;&gt;"...", $P3410&lt;&gt;"입력오류"),
    IF(
        $U$18=1, AND($P3410&lt;&gt;"", $P3410&lt;&gt;"...", $P3410&lt;&gt;"입력오류", ISNUMBER(FIND(INDEX($T$2:$T$7,$U$1),$P3410))),
        IF(
            $U$17="기타", AND($P3410&lt;&gt;"", $P3410&lt;&gt;"...", $P3410&lt;&gt;"입력오류", NOT(ISNUMBER(FIND($T$21:$T$34,$P3410)))),
            AND($P3410&lt;&gt;"", $P3410&lt;&gt;"...", $P3410&lt;&gt;"입력오류", $T$19=$P3410)
        )
    )
)</f>
        <v>0</v>
      </c>
    </row>
    <row r="3411" spans="1:17">
      <c r="A3411" t="s">
        <v>7158</v>
      </c>
      <c r="B3411" t="s">
        <v>7159</v>
      </c>
      <c r="I3411">
        <f t="shared" si="160"/>
        <v>3410</v>
      </c>
      <c r="J3411">
        <f t="shared" si="161"/>
        <v>3410</v>
      </c>
      <c r="K3411">
        <f t="shared" si="159"/>
        <v>1</v>
      </c>
      <c r="L3411" t="b">
        <f>COUNTIF($N$2:N3411, N3411)=1</f>
        <v>1</v>
      </c>
      <c r="M3411" s="37">
        <f>IF( $Q3411, MAX($M$1:M3410)+1, 0)</f>
        <v>0</v>
      </c>
      <c r="N3411" t="str" cm="1">
        <f t="array" ref="N3411">INDEX($A$9:$F$1048576, $J3411, $K3411 )</f>
        <v>71726</v>
      </c>
      <c r="O3411" t="str" cm="1">
        <f t="array" ref="O3411">INDEX($B$9:$F$1048576, $J3411, $K3411 )</f>
        <v>신보2023제22차(유)1-1</v>
      </c>
      <c r="P3411" t="str" cm="1">
        <f t="array" ref="P3411">IF( $L3411, TRIM(_xll.IMDP("IR", $G$5&amp;$N3411, $G$6)), "" )</f>
        <v/>
      </c>
      <c r="Q3411" t="b" cm="1">
        <f t="array" ref="Q3411">IF(
    $U$1=1, AND($P3411&lt;&gt;"", $P3411&lt;&gt;"...", $P3411&lt;&gt;"입력오류"),
    IF(
        $U$18=1, AND($P3411&lt;&gt;"", $P3411&lt;&gt;"...", $P3411&lt;&gt;"입력오류", ISNUMBER(FIND(INDEX($T$2:$T$7,$U$1),$P3411))),
        IF(
            $U$17="기타", AND($P3411&lt;&gt;"", $P3411&lt;&gt;"...", $P3411&lt;&gt;"입력오류", NOT(ISNUMBER(FIND($T$21:$T$34,$P3411)))),
            AND($P3411&lt;&gt;"", $P3411&lt;&gt;"...", $P3411&lt;&gt;"입력오류", $T$19=$P3411)
        )
    )
)</f>
        <v>0</v>
      </c>
    </row>
    <row r="3412" spans="1:17">
      <c r="A3412" t="s">
        <v>7160</v>
      </c>
      <c r="B3412" t="s">
        <v>7161</v>
      </c>
      <c r="I3412">
        <f t="shared" si="160"/>
        <v>3411</v>
      </c>
      <c r="J3412">
        <f t="shared" si="161"/>
        <v>3411</v>
      </c>
      <c r="K3412">
        <f t="shared" si="159"/>
        <v>1</v>
      </c>
      <c r="L3412" t="b">
        <f>COUNTIF($N$2:N3412, N3412)=1</f>
        <v>1</v>
      </c>
      <c r="M3412" s="37">
        <f>IF( $Q3412, MAX($M$1:M3411)+1, 0)</f>
        <v>0</v>
      </c>
      <c r="N3412" t="str" cm="1">
        <f t="array" ref="N3412">INDEX($A$9:$F$1048576, $J3412, $K3412 )</f>
        <v>71727</v>
      </c>
      <c r="O3412" t="str" cm="1">
        <f t="array" ref="O3412">INDEX($B$9:$F$1048576, $J3412, $K3412 )</f>
        <v>신보2023제22차(유)1-2</v>
      </c>
      <c r="P3412" t="str" cm="1">
        <f t="array" ref="P3412">IF( $L3412, TRIM(_xll.IMDP("IR", $G$5&amp;$N3412, $G$6)), "" )</f>
        <v/>
      </c>
      <c r="Q3412" t="b" cm="1">
        <f t="array" ref="Q3412">IF(
    $U$1=1, AND($P3412&lt;&gt;"", $P3412&lt;&gt;"...", $P3412&lt;&gt;"입력오류"),
    IF(
        $U$18=1, AND($P3412&lt;&gt;"", $P3412&lt;&gt;"...", $P3412&lt;&gt;"입력오류", ISNUMBER(FIND(INDEX($T$2:$T$7,$U$1),$P3412))),
        IF(
            $U$17="기타", AND($P3412&lt;&gt;"", $P3412&lt;&gt;"...", $P3412&lt;&gt;"입력오류", NOT(ISNUMBER(FIND($T$21:$T$34,$P3412)))),
            AND($P3412&lt;&gt;"", $P3412&lt;&gt;"...", $P3412&lt;&gt;"입력오류", $T$19=$P3412)
        )
    )
)</f>
        <v>0</v>
      </c>
    </row>
    <row r="3413" spans="1:17">
      <c r="A3413" t="s">
        <v>7162</v>
      </c>
      <c r="B3413" t="s">
        <v>7163</v>
      </c>
      <c r="I3413">
        <f t="shared" si="160"/>
        <v>3412</v>
      </c>
      <c r="J3413">
        <f t="shared" si="161"/>
        <v>3412</v>
      </c>
      <c r="K3413">
        <f t="shared" si="159"/>
        <v>1</v>
      </c>
      <c r="L3413" t="b">
        <f>COUNTIF($N$2:N3413, N3413)=1</f>
        <v>1</v>
      </c>
      <c r="M3413" s="37">
        <f>IF( $Q3413, MAX($M$1:M3412)+1, 0)</f>
        <v>0</v>
      </c>
      <c r="N3413" t="str" cm="1">
        <f t="array" ref="N3413">INDEX($A$9:$F$1048576, $J3413, $K3413 )</f>
        <v>71728</v>
      </c>
      <c r="O3413" t="str" cm="1">
        <f t="array" ref="O3413">INDEX($B$9:$F$1048576, $J3413, $K3413 )</f>
        <v>신보2023제22차(유)1-3</v>
      </c>
      <c r="P3413" t="str" cm="1">
        <f t="array" ref="P3413">IF( $L3413, TRIM(_xll.IMDP("IR", $G$5&amp;$N3413, $G$6)), "" )</f>
        <v/>
      </c>
      <c r="Q3413" t="b" cm="1">
        <f t="array" ref="Q3413">IF(
    $U$1=1, AND($P3413&lt;&gt;"", $P3413&lt;&gt;"...", $P3413&lt;&gt;"입력오류"),
    IF(
        $U$18=1, AND($P3413&lt;&gt;"", $P3413&lt;&gt;"...", $P3413&lt;&gt;"입력오류", ISNUMBER(FIND(INDEX($T$2:$T$7,$U$1),$P3413))),
        IF(
            $U$17="기타", AND($P3413&lt;&gt;"", $P3413&lt;&gt;"...", $P3413&lt;&gt;"입력오류", NOT(ISNUMBER(FIND($T$21:$T$34,$P3413)))),
            AND($P3413&lt;&gt;"", $P3413&lt;&gt;"...", $P3413&lt;&gt;"입력오류", $T$19=$P3413)
        )
    )
)</f>
        <v>0</v>
      </c>
    </row>
    <row r="3414" spans="1:17">
      <c r="A3414" t="s">
        <v>7164</v>
      </c>
      <c r="B3414" t="s">
        <v>7165</v>
      </c>
      <c r="I3414">
        <f t="shared" si="160"/>
        <v>3413</v>
      </c>
      <c r="J3414">
        <f t="shared" si="161"/>
        <v>3413</v>
      </c>
      <c r="K3414">
        <f t="shared" si="159"/>
        <v>1</v>
      </c>
      <c r="L3414" t="b">
        <f>COUNTIF($N$2:N3414, N3414)=1</f>
        <v>1</v>
      </c>
      <c r="M3414" s="37">
        <f>IF( $Q3414, MAX($M$1:M3413)+1, 0)</f>
        <v>0</v>
      </c>
      <c r="N3414" t="str" cm="1">
        <f t="array" ref="N3414">INDEX($A$9:$F$1048576, $J3414, $K3414 )</f>
        <v>71729</v>
      </c>
      <c r="O3414" t="str" cm="1">
        <f t="array" ref="O3414">INDEX($B$9:$F$1048576, $J3414, $K3414 )</f>
        <v>신보2023제23차(유)1-1</v>
      </c>
      <c r="P3414" t="str" cm="1">
        <f t="array" ref="P3414">IF( $L3414, TRIM(_xll.IMDP("IR", $G$5&amp;$N3414, $G$6)), "" )</f>
        <v/>
      </c>
      <c r="Q3414" t="b" cm="1">
        <f t="array" ref="Q3414">IF(
    $U$1=1, AND($P3414&lt;&gt;"", $P3414&lt;&gt;"...", $P3414&lt;&gt;"입력오류"),
    IF(
        $U$18=1, AND($P3414&lt;&gt;"", $P3414&lt;&gt;"...", $P3414&lt;&gt;"입력오류", ISNUMBER(FIND(INDEX($T$2:$T$7,$U$1),$P3414))),
        IF(
            $U$17="기타", AND($P3414&lt;&gt;"", $P3414&lt;&gt;"...", $P3414&lt;&gt;"입력오류", NOT(ISNUMBER(FIND($T$21:$T$34,$P3414)))),
            AND($P3414&lt;&gt;"", $P3414&lt;&gt;"...", $P3414&lt;&gt;"입력오류", $T$19=$P3414)
        )
    )
)</f>
        <v>0</v>
      </c>
    </row>
    <row r="3415" spans="1:17">
      <c r="A3415" t="s">
        <v>7166</v>
      </c>
      <c r="B3415" t="s">
        <v>7167</v>
      </c>
      <c r="I3415">
        <f t="shared" si="160"/>
        <v>3414</v>
      </c>
      <c r="J3415">
        <f t="shared" si="161"/>
        <v>3414</v>
      </c>
      <c r="K3415">
        <f t="shared" si="159"/>
        <v>1</v>
      </c>
      <c r="L3415" t="b">
        <f>COUNTIF($N$2:N3415, N3415)=1</f>
        <v>1</v>
      </c>
      <c r="M3415" s="37">
        <f>IF( $Q3415, MAX($M$1:M3414)+1, 0)</f>
        <v>0</v>
      </c>
      <c r="N3415" t="str" cm="1">
        <f t="array" ref="N3415">INDEX($A$9:$F$1048576, $J3415, $K3415 )</f>
        <v>71730</v>
      </c>
      <c r="O3415" t="str" cm="1">
        <f t="array" ref="O3415">INDEX($B$9:$F$1048576, $J3415, $K3415 )</f>
        <v>신보2023제23차(유)1-2</v>
      </c>
      <c r="P3415" t="str" cm="1">
        <f t="array" ref="P3415">IF( $L3415, TRIM(_xll.IMDP("IR", $G$5&amp;$N3415, $G$6)), "" )</f>
        <v/>
      </c>
      <c r="Q3415" t="b" cm="1">
        <f t="array" ref="Q3415">IF(
    $U$1=1, AND($P3415&lt;&gt;"", $P3415&lt;&gt;"...", $P3415&lt;&gt;"입력오류"),
    IF(
        $U$18=1, AND($P3415&lt;&gt;"", $P3415&lt;&gt;"...", $P3415&lt;&gt;"입력오류", ISNUMBER(FIND(INDEX($T$2:$T$7,$U$1),$P3415))),
        IF(
            $U$17="기타", AND($P3415&lt;&gt;"", $P3415&lt;&gt;"...", $P3415&lt;&gt;"입력오류", NOT(ISNUMBER(FIND($T$21:$T$34,$P3415)))),
            AND($P3415&lt;&gt;"", $P3415&lt;&gt;"...", $P3415&lt;&gt;"입력오류", $T$19=$P3415)
        )
    )
)</f>
        <v>0</v>
      </c>
    </row>
    <row r="3416" spans="1:17">
      <c r="A3416" t="s">
        <v>7168</v>
      </c>
      <c r="B3416" t="s">
        <v>7169</v>
      </c>
      <c r="I3416">
        <f t="shared" si="160"/>
        <v>3415</v>
      </c>
      <c r="J3416">
        <f t="shared" si="161"/>
        <v>3415</v>
      </c>
      <c r="K3416">
        <f t="shared" si="159"/>
        <v>1</v>
      </c>
      <c r="L3416" t="b">
        <f>COUNTIF($N$2:N3416, N3416)=1</f>
        <v>1</v>
      </c>
      <c r="M3416" s="37">
        <f>IF( $Q3416, MAX($M$1:M3415)+1, 0)</f>
        <v>0</v>
      </c>
      <c r="N3416" t="str" cm="1">
        <f t="array" ref="N3416">INDEX($A$9:$F$1048576, $J3416, $K3416 )</f>
        <v>71731</v>
      </c>
      <c r="O3416" t="str" cm="1">
        <f t="array" ref="O3416">INDEX($B$9:$F$1048576, $J3416, $K3416 )</f>
        <v>신보2023제24차(유)1-1</v>
      </c>
      <c r="P3416" t="str" cm="1">
        <f t="array" ref="P3416">IF( $L3416, TRIM(_xll.IMDP("IR", $G$5&amp;$N3416, $G$6)), "" )</f>
        <v/>
      </c>
      <c r="Q3416" t="b" cm="1">
        <f t="array" ref="Q3416">IF(
    $U$1=1, AND($P3416&lt;&gt;"", $P3416&lt;&gt;"...", $P3416&lt;&gt;"입력오류"),
    IF(
        $U$18=1, AND($P3416&lt;&gt;"", $P3416&lt;&gt;"...", $P3416&lt;&gt;"입력오류", ISNUMBER(FIND(INDEX($T$2:$T$7,$U$1),$P3416))),
        IF(
            $U$17="기타", AND($P3416&lt;&gt;"", $P3416&lt;&gt;"...", $P3416&lt;&gt;"입력오류", NOT(ISNUMBER(FIND($T$21:$T$34,$P3416)))),
            AND($P3416&lt;&gt;"", $P3416&lt;&gt;"...", $P3416&lt;&gt;"입력오류", $T$19=$P3416)
        )
    )
)</f>
        <v>0</v>
      </c>
    </row>
    <row r="3417" spans="1:17">
      <c r="A3417" t="s">
        <v>7170</v>
      </c>
      <c r="B3417" t="s">
        <v>7171</v>
      </c>
      <c r="I3417">
        <f t="shared" si="160"/>
        <v>3416</v>
      </c>
      <c r="J3417">
        <f t="shared" si="161"/>
        <v>3416</v>
      </c>
      <c r="K3417">
        <f t="shared" si="159"/>
        <v>1</v>
      </c>
      <c r="L3417" t="b">
        <f>COUNTIF($N$2:N3417, N3417)=1</f>
        <v>1</v>
      </c>
      <c r="M3417" s="37">
        <f>IF( $Q3417, MAX($M$1:M3416)+1, 0)</f>
        <v>0</v>
      </c>
      <c r="N3417" t="str" cm="1">
        <f t="array" ref="N3417">INDEX($A$9:$F$1048576, $J3417, $K3417 )</f>
        <v>71732</v>
      </c>
      <c r="O3417" t="str" cm="1">
        <f t="array" ref="O3417">INDEX($B$9:$F$1048576, $J3417, $K3417 )</f>
        <v>신보2023제24차(유)1-2</v>
      </c>
      <c r="P3417" t="str" cm="1">
        <f t="array" ref="P3417">IF( $L3417, TRIM(_xll.IMDP("IR", $G$5&amp;$N3417, $G$6)), "" )</f>
        <v/>
      </c>
      <c r="Q3417" t="b" cm="1">
        <f t="array" ref="Q3417">IF(
    $U$1=1, AND($P3417&lt;&gt;"", $P3417&lt;&gt;"...", $P3417&lt;&gt;"입력오류"),
    IF(
        $U$18=1, AND($P3417&lt;&gt;"", $P3417&lt;&gt;"...", $P3417&lt;&gt;"입력오류", ISNUMBER(FIND(INDEX($T$2:$T$7,$U$1),$P3417))),
        IF(
            $U$17="기타", AND($P3417&lt;&gt;"", $P3417&lt;&gt;"...", $P3417&lt;&gt;"입력오류", NOT(ISNUMBER(FIND($T$21:$T$34,$P3417)))),
            AND($P3417&lt;&gt;"", $P3417&lt;&gt;"...", $P3417&lt;&gt;"입력오류", $T$19=$P3417)
        )
    )
)</f>
        <v>0</v>
      </c>
    </row>
    <row r="3418" spans="1:17">
      <c r="A3418" t="s">
        <v>7172</v>
      </c>
      <c r="B3418" t="s">
        <v>7173</v>
      </c>
      <c r="I3418">
        <f t="shared" si="160"/>
        <v>3417</v>
      </c>
      <c r="J3418">
        <f t="shared" si="161"/>
        <v>3417</v>
      </c>
      <c r="K3418">
        <f t="shared" si="159"/>
        <v>1</v>
      </c>
      <c r="L3418" t="b">
        <f>COUNTIF($N$2:N3418, N3418)=1</f>
        <v>1</v>
      </c>
      <c r="M3418" s="37">
        <f>IF( $Q3418, MAX($M$1:M3417)+1, 0)</f>
        <v>0</v>
      </c>
      <c r="N3418" t="str" cm="1">
        <f t="array" ref="N3418">INDEX($A$9:$F$1048576, $J3418, $K3418 )</f>
        <v>71733</v>
      </c>
      <c r="O3418" t="str" cm="1">
        <f t="array" ref="O3418">INDEX($B$9:$F$1048576, $J3418, $K3418 )</f>
        <v>쿼드더퍼스트제1차(유)1</v>
      </c>
      <c r="P3418" t="str" cm="1">
        <f t="array" ref="P3418">IF( $L3418, TRIM(_xll.IMDP("IR", $G$5&amp;$N3418, $G$6)), "" )</f>
        <v/>
      </c>
      <c r="Q3418" t="b" cm="1">
        <f t="array" ref="Q3418">IF(
    $U$1=1, AND($P3418&lt;&gt;"", $P3418&lt;&gt;"...", $P3418&lt;&gt;"입력오류"),
    IF(
        $U$18=1, AND($P3418&lt;&gt;"", $P3418&lt;&gt;"...", $P3418&lt;&gt;"입력오류", ISNUMBER(FIND(INDEX($T$2:$T$7,$U$1),$P3418))),
        IF(
            $U$17="기타", AND($P3418&lt;&gt;"", $P3418&lt;&gt;"...", $P3418&lt;&gt;"입력오류", NOT(ISNUMBER(FIND($T$21:$T$34,$P3418)))),
            AND($P3418&lt;&gt;"", $P3418&lt;&gt;"...", $P3418&lt;&gt;"입력오류", $T$19=$P3418)
        )
    )
)</f>
        <v>0</v>
      </c>
    </row>
    <row r="3419" spans="1:17">
      <c r="A3419" t="s">
        <v>7174</v>
      </c>
      <c r="B3419" t="s">
        <v>7175</v>
      </c>
      <c r="I3419">
        <f t="shared" si="160"/>
        <v>3418</v>
      </c>
      <c r="J3419">
        <f t="shared" si="161"/>
        <v>3418</v>
      </c>
      <c r="K3419">
        <f t="shared" si="159"/>
        <v>1</v>
      </c>
      <c r="L3419" t="b">
        <f>COUNTIF($N$2:N3419, N3419)=1</f>
        <v>1</v>
      </c>
      <c r="M3419" s="37">
        <f>IF( $Q3419, MAX($M$1:M3418)+1, 0)</f>
        <v>0</v>
      </c>
      <c r="N3419" t="str" cm="1">
        <f t="array" ref="N3419">INDEX($A$9:$F$1048576, $J3419, $K3419 )</f>
        <v>71734</v>
      </c>
      <c r="O3419" t="str" cm="1">
        <f t="array" ref="O3419">INDEX($B$9:$F$1048576, $J3419, $K3419 )</f>
        <v>국민넘버원제8차(유)2-3</v>
      </c>
      <c r="P3419" t="str" cm="1">
        <f t="array" ref="P3419">IF( $L3419, TRIM(_xll.IMDP("IR", $G$5&amp;$N3419, $G$6)), "" )</f>
        <v/>
      </c>
      <c r="Q3419" t="b" cm="1">
        <f t="array" ref="Q3419">IF(
    $U$1=1, AND($P3419&lt;&gt;"", $P3419&lt;&gt;"...", $P3419&lt;&gt;"입력오류"),
    IF(
        $U$18=1, AND($P3419&lt;&gt;"", $P3419&lt;&gt;"...", $P3419&lt;&gt;"입력오류", ISNUMBER(FIND(INDEX($T$2:$T$7,$U$1),$P3419))),
        IF(
            $U$17="기타", AND($P3419&lt;&gt;"", $P3419&lt;&gt;"...", $P3419&lt;&gt;"입력오류", NOT(ISNUMBER(FIND($T$21:$T$34,$P3419)))),
            AND($P3419&lt;&gt;"", $P3419&lt;&gt;"...", $P3419&lt;&gt;"입력오류", $T$19=$P3419)
        )
    )
)</f>
        <v>0</v>
      </c>
    </row>
    <row r="3420" spans="1:17">
      <c r="A3420" t="s">
        <v>7176</v>
      </c>
      <c r="B3420" t="s">
        <v>7177</v>
      </c>
      <c r="I3420">
        <f t="shared" si="160"/>
        <v>3419</v>
      </c>
      <c r="J3420">
        <f t="shared" si="161"/>
        <v>3419</v>
      </c>
      <c r="K3420">
        <f t="shared" si="159"/>
        <v>1</v>
      </c>
      <c r="L3420" t="b">
        <f>COUNTIF($N$2:N3420, N3420)=1</f>
        <v>1</v>
      </c>
      <c r="M3420" s="37">
        <f>IF( $Q3420, MAX($M$1:M3419)+1, 0)</f>
        <v>0</v>
      </c>
      <c r="N3420" t="str" cm="1">
        <f t="array" ref="N3420">INDEX($A$9:$F$1048576, $J3420, $K3420 )</f>
        <v>71738</v>
      </c>
      <c r="O3420" t="str" cm="1">
        <f t="array" ref="O3420">INDEX($B$9:$F$1048576, $J3420, $K3420 )</f>
        <v>주택금융공사MBS2023-34(1-1)</v>
      </c>
      <c r="P3420" t="str" cm="1">
        <f t="array" ref="P3420">IF( $L3420, TRIM(_xll.IMDP("IR", $G$5&amp;$N3420, $G$6)), "" )</f>
        <v/>
      </c>
      <c r="Q3420" t="b" cm="1">
        <f t="array" ref="Q3420">IF(
    $U$1=1, AND($P3420&lt;&gt;"", $P3420&lt;&gt;"...", $P3420&lt;&gt;"입력오류"),
    IF(
        $U$18=1, AND($P3420&lt;&gt;"", $P3420&lt;&gt;"...", $P3420&lt;&gt;"입력오류", ISNUMBER(FIND(INDEX($T$2:$T$7,$U$1),$P3420))),
        IF(
            $U$17="기타", AND($P3420&lt;&gt;"", $P3420&lt;&gt;"...", $P3420&lt;&gt;"입력오류", NOT(ISNUMBER(FIND($T$21:$T$34,$P3420)))),
            AND($P3420&lt;&gt;"", $P3420&lt;&gt;"...", $P3420&lt;&gt;"입력오류", $T$19=$P3420)
        )
    )
)</f>
        <v>0</v>
      </c>
    </row>
    <row r="3421" spans="1:17">
      <c r="A3421" t="s">
        <v>7178</v>
      </c>
      <c r="B3421" t="s">
        <v>7179</v>
      </c>
      <c r="I3421">
        <f t="shared" si="160"/>
        <v>3420</v>
      </c>
      <c r="J3421">
        <f t="shared" si="161"/>
        <v>3420</v>
      </c>
      <c r="K3421">
        <f t="shared" si="159"/>
        <v>1</v>
      </c>
      <c r="L3421" t="b">
        <f>COUNTIF($N$2:N3421, N3421)=1</f>
        <v>1</v>
      </c>
      <c r="M3421" s="37">
        <f>IF( $Q3421, MAX($M$1:M3420)+1, 0)</f>
        <v>0</v>
      </c>
      <c r="N3421" t="str" cm="1">
        <f t="array" ref="N3421">INDEX($A$9:$F$1048576, $J3421, $K3421 )</f>
        <v>71739</v>
      </c>
      <c r="O3421" t="str" cm="1">
        <f t="array" ref="O3421">INDEX($B$9:$F$1048576, $J3421, $K3421 )</f>
        <v>주택금융공사MBS2023-34(1-2)</v>
      </c>
      <c r="P3421" t="str" cm="1">
        <f t="array" ref="P3421">IF( $L3421, TRIM(_xll.IMDP("IR", $G$5&amp;$N3421, $G$6)), "" )</f>
        <v/>
      </c>
      <c r="Q3421" t="b" cm="1">
        <f t="array" ref="Q3421">IF(
    $U$1=1, AND($P3421&lt;&gt;"", $P3421&lt;&gt;"...", $P3421&lt;&gt;"입력오류"),
    IF(
        $U$18=1, AND($P3421&lt;&gt;"", $P3421&lt;&gt;"...", $P3421&lt;&gt;"입력오류", ISNUMBER(FIND(INDEX($T$2:$T$7,$U$1),$P3421))),
        IF(
            $U$17="기타", AND($P3421&lt;&gt;"", $P3421&lt;&gt;"...", $P3421&lt;&gt;"입력오류", NOT(ISNUMBER(FIND($T$21:$T$34,$P3421)))),
            AND($P3421&lt;&gt;"", $P3421&lt;&gt;"...", $P3421&lt;&gt;"입력오류", $T$19=$P3421)
        )
    )
)</f>
        <v>0</v>
      </c>
    </row>
    <row r="3422" spans="1:17">
      <c r="A3422" t="s">
        <v>7180</v>
      </c>
      <c r="B3422" t="s">
        <v>7181</v>
      </c>
      <c r="I3422">
        <f t="shared" si="160"/>
        <v>3421</v>
      </c>
      <c r="J3422">
        <f t="shared" si="161"/>
        <v>3421</v>
      </c>
      <c r="K3422">
        <f t="shared" si="159"/>
        <v>1</v>
      </c>
      <c r="L3422" t="b">
        <f>COUNTIF($N$2:N3422, N3422)=1</f>
        <v>1</v>
      </c>
      <c r="M3422" s="37">
        <f>IF( $Q3422, MAX($M$1:M3421)+1, 0)</f>
        <v>0</v>
      </c>
      <c r="N3422" t="str" cm="1">
        <f t="array" ref="N3422">INDEX($A$9:$F$1048576, $J3422, $K3422 )</f>
        <v>71740</v>
      </c>
      <c r="O3422" t="str" cm="1">
        <f t="array" ref="O3422">INDEX($B$9:$F$1048576, $J3422, $K3422 )</f>
        <v>주택금융공사MBS2023-34(1-3)</v>
      </c>
      <c r="P3422" t="str" cm="1">
        <f t="array" ref="P3422">IF( $L3422, TRIM(_xll.IMDP("IR", $G$5&amp;$N3422, $G$6)), "" )</f>
        <v/>
      </c>
      <c r="Q3422" t="b" cm="1">
        <f t="array" ref="Q3422">IF(
    $U$1=1, AND($P3422&lt;&gt;"", $P3422&lt;&gt;"...", $P3422&lt;&gt;"입력오류"),
    IF(
        $U$18=1, AND($P3422&lt;&gt;"", $P3422&lt;&gt;"...", $P3422&lt;&gt;"입력오류", ISNUMBER(FIND(INDEX($T$2:$T$7,$U$1),$P3422))),
        IF(
            $U$17="기타", AND($P3422&lt;&gt;"", $P3422&lt;&gt;"...", $P3422&lt;&gt;"입력오류", NOT(ISNUMBER(FIND($T$21:$T$34,$P3422)))),
            AND($P3422&lt;&gt;"", $P3422&lt;&gt;"...", $P3422&lt;&gt;"입력오류", $T$19=$P3422)
        )
    )
)</f>
        <v>0</v>
      </c>
    </row>
    <row r="3423" spans="1:17">
      <c r="A3423" t="s">
        <v>7182</v>
      </c>
      <c r="B3423" t="s">
        <v>7183</v>
      </c>
      <c r="I3423">
        <f t="shared" si="160"/>
        <v>3422</v>
      </c>
      <c r="J3423">
        <f t="shared" si="161"/>
        <v>3422</v>
      </c>
      <c r="K3423">
        <f t="shared" si="159"/>
        <v>1</v>
      </c>
      <c r="L3423" t="b">
        <f>COUNTIF($N$2:N3423, N3423)=1</f>
        <v>1</v>
      </c>
      <c r="M3423" s="37">
        <f>IF( $Q3423, MAX($M$1:M3422)+1, 0)</f>
        <v>0</v>
      </c>
      <c r="N3423" t="str" cm="1">
        <f t="array" ref="N3423">INDEX($A$9:$F$1048576, $J3423, $K3423 )</f>
        <v>71741</v>
      </c>
      <c r="O3423" t="str" cm="1">
        <f t="array" ref="O3423">INDEX($B$9:$F$1048576, $J3423, $K3423 )</f>
        <v>주택금융공사MBS2023-34(1-4)</v>
      </c>
      <c r="P3423" t="str" cm="1">
        <f t="array" ref="P3423">IF( $L3423, TRIM(_xll.IMDP("IR", $G$5&amp;$N3423, $G$6)), "" )</f>
        <v/>
      </c>
      <c r="Q3423" t="b" cm="1">
        <f t="array" ref="Q3423">IF(
    $U$1=1, AND($P3423&lt;&gt;"", $P3423&lt;&gt;"...", $P3423&lt;&gt;"입력오류"),
    IF(
        $U$18=1, AND($P3423&lt;&gt;"", $P3423&lt;&gt;"...", $P3423&lt;&gt;"입력오류", ISNUMBER(FIND(INDEX($T$2:$T$7,$U$1),$P3423))),
        IF(
            $U$17="기타", AND($P3423&lt;&gt;"", $P3423&lt;&gt;"...", $P3423&lt;&gt;"입력오류", NOT(ISNUMBER(FIND($T$21:$T$34,$P3423)))),
            AND($P3423&lt;&gt;"", $P3423&lt;&gt;"...", $P3423&lt;&gt;"입력오류", $T$19=$P3423)
        )
    )
)</f>
        <v>0</v>
      </c>
    </row>
    <row r="3424" spans="1:17">
      <c r="A3424" t="s">
        <v>7184</v>
      </c>
      <c r="B3424" t="s">
        <v>7185</v>
      </c>
      <c r="I3424">
        <f t="shared" si="160"/>
        <v>3423</v>
      </c>
      <c r="J3424">
        <f t="shared" si="161"/>
        <v>3423</v>
      </c>
      <c r="K3424">
        <f t="shared" si="159"/>
        <v>1</v>
      </c>
      <c r="L3424" t="b">
        <f>COUNTIF($N$2:N3424, N3424)=1</f>
        <v>1</v>
      </c>
      <c r="M3424" s="37">
        <f>IF( $Q3424, MAX($M$1:M3423)+1, 0)</f>
        <v>0</v>
      </c>
      <c r="N3424" t="str" cm="1">
        <f t="array" ref="N3424">INDEX($A$9:$F$1048576, $J3424, $K3424 )</f>
        <v>71742</v>
      </c>
      <c r="O3424" t="str" cm="1">
        <f t="array" ref="O3424">INDEX($B$9:$F$1048576, $J3424, $K3424 )</f>
        <v>주택금융공사MBS2023-34(1-5)</v>
      </c>
      <c r="P3424" t="str" cm="1">
        <f t="array" ref="P3424">IF( $L3424, TRIM(_xll.IMDP("IR", $G$5&amp;$N3424, $G$6)), "" )</f>
        <v/>
      </c>
      <c r="Q3424" t="b" cm="1">
        <f t="array" ref="Q3424">IF(
    $U$1=1, AND($P3424&lt;&gt;"", $P3424&lt;&gt;"...", $P3424&lt;&gt;"입력오류"),
    IF(
        $U$18=1, AND($P3424&lt;&gt;"", $P3424&lt;&gt;"...", $P3424&lt;&gt;"입력오류", ISNUMBER(FIND(INDEX($T$2:$T$7,$U$1),$P3424))),
        IF(
            $U$17="기타", AND($P3424&lt;&gt;"", $P3424&lt;&gt;"...", $P3424&lt;&gt;"입력오류", NOT(ISNUMBER(FIND($T$21:$T$34,$P3424)))),
            AND($P3424&lt;&gt;"", $P3424&lt;&gt;"...", $P3424&lt;&gt;"입력오류", $T$19=$P3424)
        )
    )
)</f>
        <v>0</v>
      </c>
    </row>
    <row r="3425" spans="1:17">
      <c r="A3425" t="s">
        <v>7186</v>
      </c>
      <c r="B3425" t="s">
        <v>7187</v>
      </c>
      <c r="I3425">
        <f t="shared" si="160"/>
        <v>3424</v>
      </c>
      <c r="J3425">
        <f t="shared" si="161"/>
        <v>3424</v>
      </c>
      <c r="K3425">
        <f t="shared" si="159"/>
        <v>1</v>
      </c>
      <c r="L3425" t="b">
        <f>COUNTIF($N$2:N3425, N3425)=1</f>
        <v>1</v>
      </c>
      <c r="M3425" s="37">
        <f>IF( $Q3425, MAX($M$1:M3424)+1, 0)</f>
        <v>0</v>
      </c>
      <c r="N3425" t="str" cm="1">
        <f t="array" ref="N3425">INDEX($A$9:$F$1048576, $J3425, $K3425 )</f>
        <v>71743</v>
      </c>
      <c r="O3425" t="str" cm="1">
        <f t="array" ref="O3425">INDEX($B$9:$F$1048576, $J3425, $K3425 )</f>
        <v>주택금융공사MBS2023-34(1-6)</v>
      </c>
      <c r="P3425" t="str" cm="1">
        <f t="array" ref="P3425">IF( $L3425, TRIM(_xll.IMDP("IR", $G$5&amp;$N3425, $G$6)), "" )</f>
        <v/>
      </c>
      <c r="Q3425" t="b" cm="1">
        <f t="array" ref="Q3425">IF(
    $U$1=1, AND($P3425&lt;&gt;"", $P3425&lt;&gt;"...", $P3425&lt;&gt;"입력오류"),
    IF(
        $U$18=1, AND($P3425&lt;&gt;"", $P3425&lt;&gt;"...", $P3425&lt;&gt;"입력오류", ISNUMBER(FIND(INDEX($T$2:$T$7,$U$1),$P3425))),
        IF(
            $U$17="기타", AND($P3425&lt;&gt;"", $P3425&lt;&gt;"...", $P3425&lt;&gt;"입력오류", NOT(ISNUMBER(FIND($T$21:$T$34,$P3425)))),
            AND($P3425&lt;&gt;"", $P3425&lt;&gt;"...", $P3425&lt;&gt;"입력오류", $T$19=$P3425)
        )
    )
)</f>
        <v>0</v>
      </c>
    </row>
    <row r="3426" spans="1:17">
      <c r="A3426" t="s">
        <v>7188</v>
      </c>
      <c r="B3426" t="s">
        <v>7189</v>
      </c>
      <c r="I3426">
        <f t="shared" si="160"/>
        <v>3425</v>
      </c>
      <c r="J3426">
        <f t="shared" si="161"/>
        <v>3425</v>
      </c>
      <c r="K3426">
        <f t="shared" si="159"/>
        <v>1</v>
      </c>
      <c r="L3426" t="b">
        <f>COUNTIF($N$2:N3426, N3426)=1</f>
        <v>1</v>
      </c>
      <c r="M3426" s="37">
        <f>IF( $Q3426, MAX($M$1:M3425)+1, 0)</f>
        <v>0</v>
      </c>
      <c r="N3426" t="str" cm="1">
        <f t="array" ref="N3426">INDEX($A$9:$F$1048576, $J3426, $K3426 )</f>
        <v>71744</v>
      </c>
      <c r="O3426" t="str" cm="1">
        <f t="array" ref="O3426">INDEX($B$9:$F$1048576, $J3426, $K3426 )</f>
        <v>주택금융공사MBS2023-34(1-7)</v>
      </c>
      <c r="P3426" t="str" cm="1">
        <f t="array" ref="P3426">IF( $L3426, TRIM(_xll.IMDP("IR", $G$5&amp;$N3426, $G$6)), "" )</f>
        <v/>
      </c>
      <c r="Q3426" t="b" cm="1">
        <f t="array" ref="Q3426">IF(
    $U$1=1, AND($P3426&lt;&gt;"", $P3426&lt;&gt;"...", $P3426&lt;&gt;"입력오류"),
    IF(
        $U$18=1, AND($P3426&lt;&gt;"", $P3426&lt;&gt;"...", $P3426&lt;&gt;"입력오류", ISNUMBER(FIND(INDEX($T$2:$T$7,$U$1),$P3426))),
        IF(
            $U$17="기타", AND($P3426&lt;&gt;"", $P3426&lt;&gt;"...", $P3426&lt;&gt;"입력오류", NOT(ISNUMBER(FIND($T$21:$T$34,$P3426)))),
            AND($P3426&lt;&gt;"", $P3426&lt;&gt;"...", $P3426&lt;&gt;"입력오류", $T$19=$P3426)
        )
    )
)</f>
        <v>0</v>
      </c>
    </row>
    <row r="3427" spans="1:17">
      <c r="A3427" t="s">
        <v>7190</v>
      </c>
      <c r="B3427" t="s">
        <v>7191</v>
      </c>
      <c r="I3427">
        <f t="shared" si="160"/>
        <v>3426</v>
      </c>
      <c r="J3427">
        <f t="shared" si="161"/>
        <v>3426</v>
      </c>
      <c r="K3427">
        <f t="shared" si="159"/>
        <v>1</v>
      </c>
      <c r="L3427" t="b">
        <f>COUNTIF($N$2:N3427, N3427)=1</f>
        <v>1</v>
      </c>
      <c r="M3427" s="37">
        <f>IF( $Q3427, MAX($M$1:M3426)+1, 0)</f>
        <v>0</v>
      </c>
      <c r="N3427" t="str" cm="1">
        <f t="array" ref="N3427">INDEX($A$9:$F$1048576, $J3427, $K3427 )</f>
        <v>71745</v>
      </c>
      <c r="O3427" t="str" cm="1">
        <f t="array" ref="O3427">INDEX($B$9:$F$1048576, $J3427, $K3427 )</f>
        <v>주택금융공사MBS2023-34(1-8)</v>
      </c>
      <c r="P3427" t="str" cm="1">
        <f t="array" ref="P3427">IF( $L3427, TRIM(_xll.IMDP("IR", $G$5&amp;$N3427, $G$6)), "" )</f>
        <v/>
      </c>
      <c r="Q3427" t="b" cm="1">
        <f t="array" ref="Q3427">IF(
    $U$1=1, AND($P3427&lt;&gt;"", $P3427&lt;&gt;"...", $P3427&lt;&gt;"입력오류"),
    IF(
        $U$18=1, AND($P3427&lt;&gt;"", $P3427&lt;&gt;"...", $P3427&lt;&gt;"입력오류", ISNUMBER(FIND(INDEX($T$2:$T$7,$U$1),$P3427))),
        IF(
            $U$17="기타", AND($P3427&lt;&gt;"", $P3427&lt;&gt;"...", $P3427&lt;&gt;"입력오류", NOT(ISNUMBER(FIND($T$21:$T$34,$P3427)))),
            AND($P3427&lt;&gt;"", $P3427&lt;&gt;"...", $P3427&lt;&gt;"입력오류", $T$19=$P3427)
        )
    )
)</f>
        <v>0</v>
      </c>
    </row>
    <row r="3428" spans="1:17">
      <c r="A3428" t="s">
        <v>7192</v>
      </c>
      <c r="B3428" t="s">
        <v>7193</v>
      </c>
      <c r="I3428">
        <f t="shared" si="160"/>
        <v>3427</v>
      </c>
      <c r="J3428">
        <f t="shared" si="161"/>
        <v>3427</v>
      </c>
      <c r="K3428">
        <f t="shared" si="159"/>
        <v>1</v>
      </c>
      <c r="L3428" t="b">
        <f>COUNTIF($N$2:N3428, N3428)=1</f>
        <v>1</v>
      </c>
      <c r="M3428" s="37">
        <f>IF( $Q3428, MAX($M$1:M3427)+1, 0)</f>
        <v>0</v>
      </c>
      <c r="N3428" t="str" cm="1">
        <f t="array" ref="N3428">INDEX($A$9:$F$1048576, $J3428, $K3428 )</f>
        <v>71746</v>
      </c>
      <c r="O3428" t="str" cm="1">
        <f t="array" ref="O3428">INDEX($B$9:$F$1048576, $J3428, $K3428 )</f>
        <v>주택금융공사MBS2023-34(1-9)</v>
      </c>
      <c r="P3428" t="str" cm="1">
        <f t="array" ref="P3428">IF( $L3428, TRIM(_xll.IMDP("IR", $G$5&amp;$N3428, $G$6)), "" )</f>
        <v/>
      </c>
      <c r="Q3428" t="b" cm="1">
        <f t="array" ref="Q3428">IF(
    $U$1=1, AND($P3428&lt;&gt;"", $P3428&lt;&gt;"...", $P3428&lt;&gt;"입력오류"),
    IF(
        $U$18=1, AND($P3428&lt;&gt;"", $P3428&lt;&gt;"...", $P3428&lt;&gt;"입력오류", ISNUMBER(FIND(INDEX($T$2:$T$7,$U$1),$P3428))),
        IF(
            $U$17="기타", AND($P3428&lt;&gt;"", $P3428&lt;&gt;"...", $P3428&lt;&gt;"입력오류", NOT(ISNUMBER(FIND($T$21:$T$34,$P3428)))),
            AND($P3428&lt;&gt;"", $P3428&lt;&gt;"...", $P3428&lt;&gt;"입력오류", $T$19=$P3428)
        )
    )
)</f>
        <v>0</v>
      </c>
    </row>
    <row r="3429" spans="1:17">
      <c r="A3429" t="s">
        <v>7194</v>
      </c>
      <c r="B3429" t="s">
        <v>7195</v>
      </c>
      <c r="I3429">
        <f t="shared" si="160"/>
        <v>3428</v>
      </c>
      <c r="J3429">
        <f t="shared" si="161"/>
        <v>3428</v>
      </c>
      <c r="K3429">
        <f t="shared" si="159"/>
        <v>1</v>
      </c>
      <c r="L3429" t="b">
        <f>COUNTIF($N$2:N3429, N3429)=1</f>
        <v>1</v>
      </c>
      <c r="M3429" s="37">
        <f>IF( $Q3429, MAX($M$1:M3428)+1, 0)</f>
        <v>0</v>
      </c>
      <c r="N3429" t="str" cm="1">
        <f t="array" ref="N3429">INDEX($A$9:$F$1048576, $J3429, $K3429 )</f>
        <v>71748</v>
      </c>
      <c r="O3429" t="str" cm="1">
        <f t="array" ref="O3429">INDEX($B$9:$F$1048576, $J3429, $K3429 )</f>
        <v>드래곤라인제4차(유)3-1</v>
      </c>
      <c r="P3429" t="str" cm="1">
        <f t="array" ref="P3429">IF( $L3429, TRIM(_xll.IMDP("IR", $G$5&amp;$N3429, $G$6)), "" )</f>
        <v/>
      </c>
      <c r="Q3429" t="b" cm="1">
        <f t="array" ref="Q3429">IF(
    $U$1=1, AND($P3429&lt;&gt;"", $P3429&lt;&gt;"...", $P3429&lt;&gt;"입력오류"),
    IF(
        $U$18=1, AND($P3429&lt;&gt;"", $P3429&lt;&gt;"...", $P3429&lt;&gt;"입력오류", ISNUMBER(FIND(INDEX($T$2:$T$7,$U$1),$P3429))),
        IF(
            $U$17="기타", AND($P3429&lt;&gt;"", $P3429&lt;&gt;"...", $P3429&lt;&gt;"입력오류", NOT(ISNUMBER(FIND($T$21:$T$34,$P3429)))),
            AND($P3429&lt;&gt;"", $P3429&lt;&gt;"...", $P3429&lt;&gt;"입력오류", $T$19=$P3429)
        )
    )
)</f>
        <v>0</v>
      </c>
    </row>
    <row r="3430" spans="1:17">
      <c r="A3430" t="s">
        <v>7196</v>
      </c>
      <c r="B3430" t="s">
        <v>7197</v>
      </c>
      <c r="I3430">
        <f t="shared" si="160"/>
        <v>3429</v>
      </c>
      <c r="J3430">
        <f t="shared" si="161"/>
        <v>3429</v>
      </c>
      <c r="K3430">
        <f t="shared" si="159"/>
        <v>1</v>
      </c>
      <c r="L3430" t="b">
        <f>COUNTIF($N$2:N3430, N3430)=1</f>
        <v>1</v>
      </c>
      <c r="M3430" s="37">
        <f>IF( $Q3430, MAX($M$1:M3429)+1, 0)</f>
        <v>0</v>
      </c>
      <c r="N3430" t="str" cm="1">
        <f t="array" ref="N3430">INDEX($A$9:$F$1048576, $J3430, $K3430 )</f>
        <v>71749</v>
      </c>
      <c r="O3430" t="str" cm="1">
        <f t="array" ref="O3430">INDEX($B$9:$F$1048576, $J3430, $K3430 )</f>
        <v>드래곤라인제4차(유)3-2</v>
      </c>
      <c r="P3430" t="str" cm="1">
        <f t="array" ref="P3430">IF( $L3430, TRIM(_xll.IMDP("IR", $G$5&amp;$N3430, $G$6)), "" )</f>
        <v/>
      </c>
      <c r="Q3430" t="b" cm="1">
        <f t="array" ref="Q3430">IF(
    $U$1=1, AND($P3430&lt;&gt;"", $P3430&lt;&gt;"...", $P3430&lt;&gt;"입력오류"),
    IF(
        $U$18=1, AND($P3430&lt;&gt;"", $P3430&lt;&gt;"...", $P3430&lt;&gt;"입력오류", ISNUMBER(FIND(INDEX($T$2:$T$7,$U$1),$P3430))),
        IF(
            $U$17="기타", AND($P3430&lt;&gt;"", $P3430&lt;&gt;"...", $P3430&lt;&gt;"입력오류", NOT(ISNUMBER(FIND($T$21:$T$34,$P3430)))),
            AND($P3430&lt;&gt;"", $P3430&lt;&gt;"...", $P3430&lt;&gt;"입력오류", $T$19=$P3430)
        )
    )
)</f>
        <v>0</v>
      </c>
    </row>
    <row r="3431" spans="1:17">
      <c r="A3431" t="s">
        <v>7198</v>
      </c>
      <c r="B3431" t="s">
        <v>7199</v>
      </c>
      <c r="I3431">
        <f t="shared" si="160"/>
        <v>3430</v>
      </c>
      <c r="J3431">
        <f t="shared" si="161"/>
        <v>3430</v>
      </c>
      <c r="K3431">
        <f t="shared" si="159"/>
        <v>1</v>
      </c>
      <c r="L3431" t="b">
        <f>COUNTIF($N$2:N3431, N3431)=1</f>
        <v>1</v>
      </c>
      <c r="M3431" s="37">
        <f>IF( $Q3431, MAX($M$1:M3430)+1, 0)</f>
        <v>0</v>
      </c>
      <c r="N3431" t="str" cm="1">
        <f t="array" ref="N3431">INDEX($A$9:$F$1048576, $J3431, $K3431 )</f>
        <v>71752</v>
      </c>
      <c r="O3431" t="str" cm="1">
        <f t="array" ref="O3431">INDEX($B$9:$F$1048576, $J3431, $K3431 )</f>
        <v>디비로아제1차(유)1</v>
      </c>
      <c r="P3431" t="str" cm="1">
        <f t="array" ref="P3431">IF( $L3431, TRIM(_xll.IMDP("IR", $G$5&amp;$N3431, $G$6)), "" )</f>
        <v/>
      </c>
      <c r="Q3431" t="b" cm="1">
        <f t="array" ref="Q3431">IF(
    $U$1=1, AND($P3431&lt;&gt;"", $P3431&lt;&gt;"...", $P3431&lt;&gt;"입력오류"),
    IF(
        $U$18=1, AND($P3431&lt;&gt;"", $P3431&lt;&gt;"...", $P3431&lt;&gt;"입력오류", ISNUMBER(FIND(INDEX($T$2:$T$7,$U$1),$P3431))),
        IF(
            $U$17="기타", AND($P3431&lt;&gt;"", $P3431&lt;&gt;"...", $P3431&lt;&gt;"입력오류", NOT(ISNUMBER(FIND($T$21:$T$34,$P3431)))),
            AND($P3431&lt;&gt;"", $P3431&lt;&gt;"...", $P3431&lt;&gt;"입력오류", $T$19=$P3431)
        )
    )
)</f>
        <v>0</v>
      </c>
    </row>
    <row r="3432" spans="1:17">
      <c r="A3432" t="s">
        <v>7200</v>
      </c>
      <c r="B3432" t="s">
        <v>7201</v>
      </c>
      <c r="I3432">
        <f t="shared" si="160"/>
        <v>3431</v>
      </c>
      <c r="J3432">
        <f t="shared" si="161"/>
        <v>3431</v>
      </c>
      <c r="K3432">
        <f t="shared" si="159"/>
        <v>1</v>
      </c>
      <c r="L3432" t="b">
        <f>COUNTIF($N$2:N3432, N3432)=1</f>
        <v>1</v>
      </c>
      <c r="M3432" s="37">
        <f>IF( $Q3432, MAX($M$1:M3431)+1, 0)</f>
        <v>0</v>
      </c>
      <c r="N3432" t="str" cm="1">
        <f t="array" ref="N3432">INDEX($A$9:$F$1048576, $J3432, $K3432 )</f>
        <v>71757</v>
      </c>
      <c r="O3432" t="str" cm="1">
        <f t="array" ref="O3432">INDEX($B$9:$F$1048576, $J3432, $K3432 )</f>
        <v>국민넘버원제1차(유)3-4</v>
      </c>
      <c r="P3432" t="str" cm="1">
        <f t="array" ref="P3432">IF( $L3432, TRIM(_xll.IMDP("IR", $G$5&amp;$N3432, $G$6)), "" )</f>
        <v/>
      </c>
      <c r="Q3432" t="b" cm="1">
        <f t="array" ref="Q3432">IF(
    $U$1=1, AND($P3432&lt;&gt;"", $P3432&lt;&gt;"...", $P3432&lt;&gt;"입력오류"),
    IF(
        $U$18=1, AND($P3432&lt;&gt;"", $P3432&lt;&gt;"...", $P3432&lt;&gt;"입력오류", ISNUMBER(FIND(INDEX($T$2:$T$7,$U$1),$P3432))),
        IF(
            $U$17="기타", AND($P3432&lt;&gt;"", $P3432&lt;&gt;"...", $P3432&lt;&gt;"입력오류", NOT(ISNUMBER(FIND($T$21:$T$34,$P3432)))),
            AND($P3432&lt;&gt;"", $P3432&lt;&gt;"...", $P3432&lt;&gt;"입력오류", $T$19=$P3432)
        )
    )
)</f>
        <v>0</v>
      </c>
    </row>
    <row r="3433" spans="1:17">
      <c r="A3433" t="s">
        <v>7202</v>
      </c>
      <c r="B3433" t="s">
        <v>7203</v>
      </c>
      <c r="I3433">
        <f t="shared" si="160"/>
        <v>3432</v>
      </c>
      <c r="J3433">
        <f t="shared" si="161"/>
        <v>3432</v>
      </c>
      <c r="K3433">
        <f t="shared" si="159"/>
        <v>1</v>
      </c>
      <c r="L3433" t="b">
        <f>COUNTIF($N$2:N3433, N3433)=1</f>
        <v>1</v>
      </c>
      <c r="M3433" s="37">
        <f>IF( $Q3433, MAX($M$1:M3432)+1, 0)</f>
        <v>0</v>
      </c>
      <c r="N3433" t="str" cm="1">
        <f t="array" ref="N3433">INDEX($A$9:$F$1048576, $J3433, $K3433 )</f>
        <v>71758</v>
      </c>
      <c r="O3433" t="str" cm="1">
        <f t="array" ref="O3433">INDEX($B$9:$F$1048576, $J3433, $K3433 )</f>
        <v>국민사랑제18차(유)1</v>
      </c>
      <c r="P3433" t="str" cm="1">
        <f t="array" ref="P3433">IF( $L3433, TRIM(_xll.IMDP("IR", $G$5&amp;$N3433, $G$6)), "" )</f>
        <v/>
      </c>
      <c r="Q3433" t="b" cm="1">
        <f t="array" ref="Q3433">IF(
    $U$1=1, AND($P3433&lt;&gt;"", $P3433&lt;&gt;"...", $P3433&lt;&gt;"입력오류"),
    IF(
        $U$18=1, AND($P3433&lt;&gt;"", $P3433&lt;&gt;"...", $P3433&lt;&gt;"입력오류", ISNUMBER(FIND(INDEX($T$2:$T$7,$U$1),$P3433))),
        IF(
            $U$17="기타", AND($P3433&lt;&gt;"", $P3433&lt;&gt;"...", $P3433&lt;&gt;"입력오류", NOT(ISNUMBER(FIND($T$21:$T$34,$P3433)))),
            AND($P3433&lt;&gt;"", $P3433&lt;&gt;"...", $P3433&lt;&gt;"입력오류", $T$19=$P3433)
        )
    )
)</f>
        <v>0</v>
      </c>
    </row>
    <row r="3434" spans="1:17">
      <c r="A3434" t="s">
        <v>7204</v>
      </c>
      <c r="B3434" t="s">
        <v>7205</v>
      </c>
      <c r="I3434">
        <f t="shared" si="160"/>
        <v>3433</v>
      </c>
      <c r="J3434">
        <f t="shared" si="161"/>
        <v>3433</v>
      </c>
      <c r="K3434">
        <f t="shared" si="159"/>
        <v>1</v>
      </c>
      <c r="L3434" t="b">
        <f>COUNTIF($N$2:N3434, N3434)=1</f>
        <v>1</v>
      </c>
      <c r="M3434" s="37">
        <f>IF( $Q3434, MAX($M$1:M3433)+1, 0)</f>
        <v>0</v>
      </c>
      <c r="N3434" t="str" cm="1">
        <f t="array" ref="N3434">INDEX($A$9:$F$1048576, $J3434, $K3434 )</f>
        <v>71762</v>
      </c>
      <c r="O3434" t="str" cm="1">
        <f t="array" ref="O3434">INDEX($B$9:$F$1048576, $J3434, $K3434 )</f>
        <v>뉴스타반포3제1차(유)1</v>
      </c>
      <c r="P3434" t="str" cm="1">
        <f t="array" ref="P3434">IF( $L3434, TRIM(_xll.IMDP("IR", $G$5&amp;$N3434, $G$6)), "" )</f>
        <v/>
      </c>
      <c r="Q3434" t="b" cm="1">
        <f t="array" ref="Q3434">IF(
    $U$1=1, AND($P3434&lt;&gt;"", $P3434&lt;&gt;"...", $P3434&lt;&gt;"입력오류"),
    IF(
        $U$18=1, AND($P3434&lt;&gt;"", $P3434&lt;&gt;"...", $P3434&lt;&gt;"입력오류", ISNUMBER(FIND(INDEX($T$2:$T$7,$U$1),$P3434))),
        IF(
            $U$17="기타", AND($P3434&lt;&gt;"", $P3434&lt;&gt;"...", $P3434&lt;&gt;"입력오류", NOT(ISNUMBER(FIND($T$21:$T$34,$P3434)))),
            AND($P3434&lt;&gt;"", $P3434&lt;&gt;"...", $P3434&lt;&gt;"입력오류", $T$19=$P3434)
        )
    )
)</f>
        <v>0</v>
      </c>
    </row>
    <row r="3435" spans="1:17">
      <c r="A3435" t="s">
        <v>7206</v>
      </c>
      <c r="B3435" t="s">
        <v>7207</v>
      </c>
      <c r="I3435">
        <f t="shared" si="160"/>
        <v>3434</v>
      </c>
      <c r="J3435">
        <f t="shared" si="161"/>
        <v>3434</v>
      </c>
      <c r="K3435">
        <f t="shared" si="159"/>
        <v>1</v>
      </c>
      <c r="L3435" t="b">
        <f>COUNTIF($N$2:N3435, N3435)=1</f>
        <v>1</v>
      </c>
      <c r="M3435" s="37">
        <f>IF( $Q3435, MAX($M$1:M3434)+1, 0)</f>
        <v>0</v>
      </c>
      <c r="N3435" t="str" cm="1">
        <f t="array" ref="N3435">INDEX($A$9:$F$1048576, $J3435, $K3435 )</f>
        <v>71763</v>
      </c>
      <c r="O3435" t="str" cm="1">
        <f t="array" ref="O3435">INDEX($B$9:$F$1048576, $J3435, $K3435 )</f>
        <v>국민넘버원제4차(유)3-3</v>
      </c>
      <c r="P3435" t="str" cm="1">
        <f t="array" ref="P3435">IF( $L3435, TRIM(_xll.IMDP("IR", $G$5&amp;$N3435, $G$6)), "" )</f>
        <v/>
      </c>
      <c r="Q3435" t="b" cm="1">
        <f t="array" ref="Q3435">IF(
    $U$1=1, AND($P3435&lt;&gt;"", $P3435&lt;&gt;"...", $P3435&lt;&gt;"입력오류"),
    IF(
        $U$18=1, AND($P3435&lt;&gt;"", $P3435&lt;&gt;"...", $P3435&lt;&gt;"입력오류", ISNUMBER(FIND(INDEX($T$2:$T$7,$U$1),$P3435))),
        IF(
            $U$17="기타", AND($P3435&lt;&gt;"", $P3435&lt;&gt;"...", $P3435&lt;&gt;"입력오류", NOT(ISNUMBER(FIND($T$21:$T$34,$P3435)))),
            AND($P3435&lt;&gt;"", $P3435&lt;&gt;"...", $P3435&lt;&gt;"입력오류", $T$19=$P3435)
        )
    )
)</f>
        <v>0</v>
      </c>
    </row>
    <row r="3436" spans="1:17">
      <c r="A3436" t="s">
        <v>7208</v>
      </c>
      <c r="B3436" t="s">
        <v>7209</v>
      </c>
      <c r="I3436">
        <f t="shared" si="160"/>
        <v>3435</v>
      </c>
      <c r="J3436">
        <f t="shared" si="161"/>
        <v>3435</v>
      </c>
      <c r="K3436">
        <f t="shared" si="159"/>
        <v>1</v>
      </c>
      <c r="L3436" t="b">
        <f>COUNTIF($N$2:N3436, N3436)=1</f>
        <v>1</v>
      </c>
      <c r="M3436" s="37">
        <f>IF( $Q3436, MAX($M$1:M3435)+1, 0)</f>
        <v>0</v>
      </c>
      <c r="N3436" t="str" cm="1">
        <f t="array" ref="N3436">INDEX($A$9:$F$1048576, $J3436, $K3436 )</f>
        <v>71766</v>
      </c>
      <c r="O3436" t="str" cm="1">
        <f t="array" ref="O3436">INDEX($B$9:$F$1048576, $J3436, $K3436 )</f>
        <v>유플러스파이브지제72차(유)1-1</v>
      </c>
      <c r="P3436" t="str" cm="1">
        <f t="array" ref="P3436">IF( $L3436, TRIM(_xll.IMDP("IR", $G$5&amp;$N3436, $G$6)), "" )</f>
        <v/>
      </c>
      <c r="Q3436" t="b" cm="1">
        <f t="array" ref="Q3436">IF(
    $U$1=1, AND($P3436&lt;&gt;"", $P3436&lt;&gt;"...", $P3436&lt;&gt;"입력오류"),
    IF(
        $U$18=1, AND($P3436&lt;&gt;"", $P3436&lt;&gt;"...", $P3436&lt;&gt;"입력오류", ISNUMBER(FIND(INDEX($T$2:$T$7,$U$1),$P3436))),
        IF(
            $U$17="기타", AND($P3436&lt;&gt;"", $P3436&lt;&gt;"...", $P3436&lt;&gt;"입력오류", NOT(ISNUMBER(FIND($T$21:$T$34,$P3436)))),
            AND($P3436&lt;&gt;"", $P3436&lt;&gt;"...", $P3436&lt;&gt;"입력오류", $T$19=$P3436)
        )
    )
)</f>
        <v>0</v>
      </c>
    </row>
    <row r="3437" spans="1:17">
      <c r="A3437" t="s">
        <v>7210</v>
      </c>
      <c r="B3437" t="s">
        <v>7211</v>
      </c>
      <c r="I3437">
        <f t="shared" si="160"/>
        <v>3436</v>
      </c>
      <c r="J3437">
        <f t="shared" si="161"/>
        <v>3436</v>
      </c>
      <c r="K3437">
        <f t="shared" si="159"/>
        <v>1</v>
      </c>
      <c r="L3437" t="b">
        <f>COUNTIF($N$2:N3437, N3437)=1</f>
        <v>1</v>
      </c>
      <c r="M3437" s="37">
        <f>IF( $Q3437, MAX($M$1:M3436)+1, 0)</f>
        <v>0</v>
      </c>
      <c r="N3437" t="str" cm="1">
        <f t="array" ref="N3437">INDEX($A$9:$F$1048576, $J3437, $K3437 )</f>
        <v>71767</v>
      </c>
      <c r="O3437" t="str" cm="1">
        <f t="array" ref="O3437">INDEX($B$9:$F$1048576, $J3437, $K3437 )</f>
        <v>유플러스파이브지제72차(유)1-2</v>
      </c>
      <c r="P3437" t="str" cm="1">
        <f t="array" ref="P3437">IF( $L3437, TRIM(_xll.IMDP("IR", $G$5&amp;$N3437, $G$6)), "" )</f>
        <v/>
      </c>
      <c r="Q3437" t="b" cm="1">
        <f t="array" ref="Q3437">IF(
    $U$1=1, AND($P3437&lt;&gt;"", $P3437&lt;&gt;"...", $P3437&lt;&gt;"입력오류"),
    IF(
        $U$18=1, AND($P3437&lt;&gt;"", $P3437&lt;&gt;"...", $P3437&lt;&gt;"입력오류", ISNUMBER(FIND(INDEX($T$2:$T$7,$U$1),$P3437))),
        IF(
            $U$17="기타", AND($P3437&lt;&gt;"", $P3437&lt;&gt;"...", $P3437&lt;&gt;"입력오류", NOT(ISNUMBER(FIND($T$21:$T$34,$P3437)))),
            AND($P3437&lt;&gt;"", $P3437&lt;&gt;"...", $P3437&lt;&gt;"입력오류", $T$19=$P3437)
        )
    )
)</f>
        <v>0</v>
      </c>
    </row>
    <row r="3438" spans="1:17">
      <c r="A3438" t="s">
        <v>7212</v>
      </c>
      <c r="B3438" t="s">
        <v>7213</v>
      </c>
      <c r="I3438">
        <f t="shared" si="160"/>
        <v>3437</v>
      </c>
      <c r="J3438">
        <f t="shared" si="161"/>
        <v>3437</v>
      </c>
      <c r="K3438">
        <f t="shared" si="159"/>
        <v>1</v>
      </c>
      <c r="L3438" t="b">
        <f>COUNTIF($N$2:N3438, N3438)=1</f>
        <v>1</v>
      </c>
      <c r="M3438" s="37">
        <f>IF( $Q3438, MAX($M$1:M3437)+1, 0)</f>
        <v>0</v>
      </c>
      <c r="N3438" t="str" cm="1">
        <f t="array" ref="N3438">INDEX($A$9:$F$1048576, $J3438, $K3438 )</f>
        <v>71768</v>
      </c>
      <c r="O3438" t="str" cm="1">
        <f t="array" ref="O3438">INDEX($B$9:$F$1048576, $J3438, $K3438 )</f>
        <v>유플러스파이브지제72차(유)1-3</v>
      </c>
      <c r="P3438" t="str" cm="1">
        <f t="array" ref="P3438">IF( $L3438, TRIM(_xll.IMDP("IR", $G$5&amp;$N3438, $G$6)), "" )</f>
        <v/>
      </c>
      <c r="Q3438" t="b" cm="1">
        <f t="array" ref="Q3438">IF(
    $U$1=1, AND($P3438&lt;&gt;"", $P3438&lt;&gt;"...", $P3438&lt;&gt;"입력오류"),
    IF(
        $U$18=1, AND($P3438&lt;&gt;"", $P3438&lt;&gt;"...", $P3438&lt;&gt;"입력오류", ISNUMBER(FIND(INDEX($T$2:$T$7,$U$1),$P3438))),
        IF(
            $U$17="기타", AND($P3438&lt;&gt;"", $P3438&lt;&gt;"...", $P3438&lt;&gt;"입력오류", NOT(ISNUMBER(FIND($T$21:$T$34,$P3438)))),
            AND($P3438&lt;&gt;"", $P3438&lt;&gt;"...", $P3438&lt;&gt;"입력오류", $T$19=$P3438)
        )
    )
)</f>
        <v>0</v>
      </c>
    </row>
    <row r="3439" spans="1:17">
      <c r="A3439" t="s">
        <v>7214</v>
      </c>
      <c r="B3439" t="s">
        <v>7215</v>
      </c>
      <c r="I3439">
        <f t="shared" si="160"/>
        <v>3438</v>
      </c>
      <c r="J3439">
        <f t="shared" si="161"/>
        <v>3438</v>
      </c>
      <c r="K3439">
        <f t="shared" si="159"/>
        <v>1</v>
      </c>
      <c r="L3439" t="b">
        <f>COUNTIF($N$2:N3439, N3439)=1</f>
        <v>1</v>
      </c>
      <c r="M3439" s="37">
        <f>IF( $Q3439, MAX($M$1:M3438)+1, 0)</f>
        <v>0</v>
      </c>
      <c r="N3439" t="str" cm="1">
        <f t="array" ref="N3439">INDEX($A$9:$F$1048576, $J3439, $K3439 )</f>
        <v>71769</v>
      </c>
      <c r="O3439" t="str" cm="1">
        <f t="array" ref="O3439">INDEX($B$9:$F$1048576, $J3439, $K3439 )</f>
        <v>유플러스파이브지제72차(유)1-4</v>
      </c>
      <c r="P3439" t="str" cm="1">
        <f t="array" ref="P3439">IF( $L3439, TRIM(_xll.IMDP("IR", $G$5&amp;$N3439, $G$6)), "" )</f>
        <v/>
      </c>
      <c r="Q3439" t="b" cm="1">
        <f t="array" ref="Q3439">IF(
    $U$1=1, AND($P3439&lt;&gt;"", $P3439&lt;&gt;"...", $P3439&lt;&gt;"입력오류"),
    IF(
        $U$18=1, AND($P3439&lt;&gt;"", $P3439&lt;&gt;"...", $P3439&lt;&gt;"입력오류", ISNUMBER(FIND(INDEX($T$2:$T$7,$U$1),$P3439))),
        IF(
            $U$17="기타", AND($P3439&lt;&gt;"", $P3439&lt;&gt;"...", $P3439&lt;&gt;"입력오류", NOT(ISNUMBER(FIND($T$21:$T$34,$P3439)))),
            AND($P3439&lt;&gt;"", $P3439&lt;&gt;"...", $P3439&lt;&gt;"입력오류", $T$19=$P3439)
        )
    )
)</f>
        <v>0</v>
      </c>
    </row>
    <row r="3440" spans="1:17">
      <c r="A3440" t="s">
        <v>7216</v>
      </c>
      <c r="B3440" t="s">
        <v>7217</v>
      </c>
      <c r="I3440">
        <f t="shared" si="160"/>
        <v>3439</v>
      </c>
      <c r="J3440">
        <f t="shared" si="161"/>
        <v>3439</v>
      </c>
      <c r="K3440">
        <f t="shared" si="159"/>
        <v>1</v>
      </c>
      <c r="L3440" t="b">
        <f>COUNTIF($N$2:N3440, N3440)=1</f>
        <v>1</v>
      </c>
      <c r="M3440" s="37">
        <f>IF( $Q3440, MAX($M$1:M3439)+1, 0)</f>
        <v>0</v>
      </c>
      <c r="N3440" t="str" cm="1">
        <f t="array" ref="N3440">INDEX($A$9:$F$1048576, $J3440, $K3440 )</f>
        <v>71770</v>
      </c>
      <c r="O3440" t="str" cm="1">
        <f t="array" ref="O3440">INDEX($B$9:$F$1048576, $J3440, $K3440 )</f>
        <v>유플러스파이브지제72차(유)1-5</v>
      </c>
      <c r="P3440" t="str" cm="1">
        <f t="array" ref="P3440">IF( $L3440, TRIM(_xll.IMDP("IR", $G$5&amp;$N3440, $G$6)), "" )</f>
        <v/>
      </c>
      <c r="Q3440" t="b" cm="1">
        <f t="array" ref="Q3440">IF(
    $U$1=1, AND($P3440&lt;&gt;"", $P3440&lt;&gt;"...", $P3440&lt;&gt;"입력오류"),
    IF(
        $U$18=1, AND($P3440&lt;&gt;"", $P3440&lt;&gt;"...", $P3440&lt;&gt;"입력오류", ISNUMBER(FIND(INDEX($T$2:$T$7,$U$1),$P3440))),
        IF(
            $U$17="기타", AND($P3440&lt;&gt;"", $P3440&lt;&gt;"...", $P3440&lt;&gt;"입력오류", NOT(ISNUMBER(FIND($T$21:$T$34,$P3440)))),
            AND($P3440&lt;&gt;"", $P3440&lt;&gt;"...", $P3440&lt;&gt;"입력오류", $T$19=$P3440)
        )
    )
)</f>
        <v>0</v>
      </c>
    </row>
    <row r="3441" spans="1:17">
      <c r="A3441" t="s">
        <v>7218</v>
      </c>
      <c r="B3441" t="s">
        <v>7219</v>
      </c>
      <c r="I3441">
        <f t="shared" si="160"/>
        <v>3440</v>
      </c>
      <c r="J3441">
        <f t="shared" si="161"/>
        <v>3440</v>
      </c>
      <c r="K3441">
        <f t="shared" si="159"/>
        <v>1</v>
      </c>
      <c r="L3441" t="b">
        <f>COUNTIF($N$2:N3441, N3441)=1</f>
        <v>1</v>
      </c>
      <c r="M3441" s="37">
        <f>IF( $Q3441, MAX($M$1:M3440)+1, 0)</f>
        <v>0</v>
      </c>
      <c r="N3441" t="str" cm="1">
        <f t="array" ref="N3441">INDEX($A$9:$F$1048576, $J3441, $K3441 )</f>
        <v>71771</v>
      </c>
      <c r="O3441" t="str" cm="1">
        <f t="array" ref="O3441">INDEX($B$9:$F$1048576, $J3441, $K3441 )</f>
        <v>유플러스파이브지제72차(유)1-6</v>
      </c>
      <c r="P3441" t="str" cm="1">
        <f t="array" ref="P3441">IF( $L3441, TRIM(_xll.IMDP("IR", $G$5&amp;$N3441, $G$6)), "" )</f>
        <v/>
      </c>
      <c r="Q3441" t="b" cm="1">
        <f t="array" ref="Q3441">IF(
    $U$1=1, AND($P3441&lt;&gt;"", $P3441&lt;&gt;"...", $P3441&lt;&gt;"입력오류"),
    IF(
        $U$18=1, AND($P3441&lt;&gt;"", $P3441&lt;&gt;"...", $P3441&lt;&gt;"입력오류", ISNUMBER(FIND(INDEX($T$2:$T$7,$U$1),$P3441))),
        IF(
            $U$17="기타", AND($P3441&lt;&gt;"", $P3441&lt;&gt;"...", $P3441&lt;&gt;"입력오류", NOT(ISNUMBER(FIND($T$21:$T$34,$P3441)))),
            AND($P3441&lt;&gt;"", $P3441&lt;&gt;"...", $P3441&lt;&gt;"입력오류", $T$19=$P3441)
        )
    )
)</f>
        <v>0</v>
      </c>
    </row>
    <row r="3442" spans="1:17">
      <c r="A3442" t="s">
        <v>7220</v>
      </c>
      <c r="B3442" t="s">
        <v>7221</v>
      </c>
      <c r="I3442">
        <f t="shared" si="160"/>
        <v>3441</v>
      </c>
      <c r="J3442">
        <f t="shared" si="161"/>
        <v>3441</v>
      </c>
      <c r="K3442">
        <f t="shared" si="159"/>
        <v>1</v>
      </c>
      <c r="L3442" t="b">
        <f>COUNTIF($N$2:N3442, N3442)=1</f>
        <v>1</v>
      </c>
      <c r="M3442" s="37">
        <f>IF( $Q3442, MAX($M$1:M3441)+1, 0)</f>
        <v>0</v>
      </c>
      <c r="N3442" t="str" cm="1">
        <f t="array" ref="N3442">INDEX($A$9:$F$1048576, $J3442, $K3442 )</f>
        <v>71772</v>
      </c>
      <c r="O3442" t="str" cm="1">
        <f t="array" ref="O3442">INDEX($B$9:$F$1048576, $J3442, $K3442 )</f>
        <v>유플러스파이브지제72차(유)1-7</v>
      </c>
      <c r="P3442" t="str" cm="1">
        <f t="array" ref="P3442">IF( $L3442, TRIM(_xll.IMDP("IR", $G$5&amp;$N3442, $G$6)), "" )</f>
        <v/>
      </c>
      <c r="Q3442" t="b" cm="1">
        <f t="array" ref="Q3442">IF(
    $U$1=1, AND($P3442&lt;&gt;"", $P3442&lt;&gt;"...", $P3442&lt;&gt;"입력오류"),
    IF(
        $U$18=1, AND($P3442&lt;&gt;"", $P3442&lt;&gt;"...", $P3442&lt;&gt;"입력오류", ISNUMBER(FIND(INDEX($T$2:$T$7,$U$1),$P3442))),
        IF(
            $U$17="기타", AND($P3442&lt;&gt;"", $P3442&lt;&gt;"...", $P3442&lt;&gt;"입력오류", NOT(ISNUMBER(FIND($T$21:$T$34,$P3442)))),
            AND($P3442&lt;&gt;"", $P3442&lt;&gt;"...", $P3442&lt;&gt;"입력오류", $T$19=$P3442)
        )
    )
)</f>
        <v>0</v>
      </c>
    </row>
    <row r="3443" spans="1:17">
      <c r="A3443" t="s">
        <v>7222</v>
      </c>
      <c r="B3443" t="s">
        <v>7223</v>
      </c>
      <c r="I3443">
        <f t="shared" si="160"/>
        <v>3442</v>
      </c>
      <c r="J3443">
        <f t="shared" si="161"/>
        <v>3442</v>
      </c>
      <c r="K3443">
        <f t="shared" si="159"/>
        <v>1</v>
      </c>
      <c r="L3443" t="b">
        <f>COUNTIF($N$2:N3443, N3443)=1</f>
        <v>1</v>
      </c>
      <c r="M3443" s="37">
        <f>IF( $Q3443, MAX($M$1:M3442)+1, 0)</f>
        <v>0</v>
      </c>
      <c r="N3443" t="str" cm="1">
        <f t="array" ref="N3443">INDEX($A$9:$F$1048576, $J3443, $K3443 )</f>
        <v>71773</v>
      </c>
      <c r="O3443" t="str" cm="1">
        <f t="array" ref="O3443">INDEX($B$9:$F$1048576, $J3443, $K3443 )</f>
        <v>유플러스파이브지제72차(유)1-8</v>
      </c>
      <c r="P3443" t="str" cm="1">
        <f t="array" ref="P3443">IF( $L3443, TRIM(_xll.IMDP("IR", $G$5&amp;$N3443, $G$6)), "" )</f>
        <v/>
      </c>
      <c r="Q3443" t="b" cm="1">
        <f t="array" ref="Q3443">IF(
    $U$1=1, AND($P3443&lt;&gt;"", $P3443&lt;&gt;"...", $P3443&lt;&gt;"입력오류"),
    IF(
        $U$18=1, AND($P3443&lt;&gt;"", $P3443&lt;&gt;"...", $P3443&lt;&gt;"입력오류", ISNUMBER(FIND(INDEX($T$2:$T$7,$U$1),$P3443))),
        IF(
            $U$17="기타", AND($P3443&lt;&gt;"", $P3443&lt;&gt;"...", $P3443&lt;&gt;"입력오류", NOT(ISNUMBER(FIND($T$21:$T$34,$P3443)))),
            AND($P3443&lt;&gt;"", $P3443&lt;&gt;"...", $P3443&lt;&gt;"입력오류", $T$19=$P3443)
        )
    )
)</f>
        <v>0</v>
      </c>
    </row>
    <row r="3444" spans="1:17">
      <c r="A3444" t="s">
        <v>7224</v>
      </c>
      <c r="B3444" t="s">
        <v>7225</v>
      </c>
      <c r="I3444">
        <f t="shared" si="160"/>
        <v>3443</v>
      </c>
      <c r="J3444">
        <f t="shared" si="161"/>
        <v>3443</v>
      </c>
      <c r="K3444">
        <f t="shared" si="159"/>
        <v>1</v>
      </c>
      <c r="L3444" t="b">
        <f>COUNTIF($N$2:N3444, N3444)=1</f>
        <v>1</v>
      </c>
      <c r="M3444" s="37">
        <f>IF( $Q3444, MAX($M$1:M3443)+1, 0)</f>
        <v>0</v>
      </c>
      <c r="N3444" t="str" cm="1">
        <f t="array" ref="N3444">INDEX($A$9:$F$1048576, $J3444, $K3444 )</f>
        <v>71774</v>
      </c>
      <c r="O3444" t="str" cm="1">
        <f t="array" ref="O3444">INDEX($B$9:$F$1048576, $J3444, $K3444 )</f>
        <v>유플러스파이브지제72차(유)1-9</v>
      </c>
      <c r="P3444" t="str" cm="1">
        <f t="array" ref="P3444">IF( $L3444, TRIM(_xll.IMDP("IR", $G$5&amp;$N3444, $G$6)), "" )</f>
        <v/>
      </c>
      <c r="Q3444" t="b" cm="1">
        <f t="array" ref="Q3444">IF(
    $U$1=1, AND($P3444&lt;&gt;"", $P3444&lt;&gt;"...", $P3444&lt;&gt;"입력오류"),
    IF(
        $U$18=1, AND($P3444&lt;&gt;"", $P3444&lt;&gt;"...", $P3444&lt;&gt;"입력오류", ISNUMBER(FIND(INDEX($T$2:$T$7,$U$1),$P3444))),
        IF(
            $U$17="기타", AND($P3444&lt;&gt;"", $P3444&lt;&gt;"...", $P3444&lt;&gt;"입력오류", NOT(ISNUMBER(FIND($T$21:$T$34,$P3444)))),
            AND($P3444&lt;&gt;"", $P3444&lt;&gt;"...", $P3444&lt;&gt;"입력오류", $T$19=$P3444)
        )
    )
)</f>
        <v>0</v>
      </c>
    </row>
    <row r="3445" spans="1:17">
      <c r="A3445" t="s">
        <v>7226</v>
      </c>
      <c r="B3445" t="s">
        <v>7227</v>
      </c>
      <c r="I3445">
        <f t="shared" si="160"/>
        <v>3444</v>
      </c>
      <c r="J3445">
        <f t="shared" si="161"/>
        <v>3444</v>
      </c>
      <c r="K3445">
        <f t="shared" si="159"/>
        <v>1</v>
      </c>
      <c r="L3445" t="b">
        <f>COUNTIF($N$2:N3445, N3445)=1</f>
        <v>1</v>
      </c>
      <c r="M3445" s="37">
        <f>IF( $Q3445, MAX($M$1:M3444)+1, 0)</f>
        <v>0</v>
      </c>
      <c r="N3445" t="str" cm="1">
        <f t="array" ref="N3445">INDEX($A$9:$F$1048576, $J3445, $K3445 )</f>
        <v>71775</v>
      </c>
      <c r="O3445" t="str" cm="1">
        <f t="array" ref="O3445">INDEX($B$9:$F$1048576, $J3445, $K3445 )</f>
        <v>유플러스파이브지제72차(유)1-10</v>
      </c>
      <c r="P3445" t="str" cm="1">
        <f t="array" ref="P3445">IF( $L3445, TRIM(_xll.IMDP("IR", $G$5&amp;$N3445, $G$6)), "" )</f>
        <v/>
      </c>
      <c r="Q3445" t="b" cm="1">
        <f t="array" ref="Q3445">IF(
    $U$1=1, AND($P3445&lt;&gt;"", $P3445&lt;&gt;"...", $P3445&lt;&gt;"입력오류"),
    IF(
        $U$18=1, AND($P3445&lt;&gt;"", $P3445&lt;&gt;"...", $P3445&lt;&gt;"입력오류", ISNUMBER(FIND(INDEX($T$2:$T$7,$U$1),$P3445))),
        IF(
            $U$17="기타", AND($P3445&lt;&gt;"", $P3445&lt;&gt;"...", $P3445&lt;&gt;"입력오류", NOT(ISNUMBER(FIND($T$21:$T$34,$P3445)))),
            AND($P3445&lt;&gt;"", $P3445&lt;&gt;"...", $P3445&lt;&gt;"입력오류", $T$19=$P3445)
        )
    )
)</f>
        <v>0</v>
      </c>
    </row>
    <row r="3446" spans="1:17">
      <c r="A3446" t="s">
        <v>7228</v>
      </c>
      <c r="B3446" t="s">
        <v>7229</v>
      </c>
      <c r="I3446">
        <f t="shared" si="160"/>
        <v>3445</v>
      </c>
      <c r="J3446">
        <f t="shared" si="161"/>
        <v>3445</v>
      </c>
      <c r="K3446">
        <f t="shared" si="159"/>
        <v>1</v>
      </c>
      <c r="L3446" t="b">
        <f>COUNTIF($N$2:N3446, N3446)=1</f>
        <v>1</v>
      </c>
      <c r="M3446" s="37">
        <f>IF( $Q3446, MAX($M$1:M3445)+1, 0)</f>
        <v>0</v>
      </c>
      <c r="N3446" t="str" cm="1">
        <f t="array" ref="N3446">INDEX($A$9:$F$1048576, $J3446, $K3446 )</f>
        <v>71776</v>
      </c>
      <c r="O3446" t="str" cm="1">
        <f t="array" ref="O3446">INDEX($B$9:$F$1048576, $J3446, $K3446 )</f>
        <v>유플러스파이브지제72차(유)1-11</v>
      </c>
      <c r="P3446" t="str" cm="1">
        <f t="array" ref="P3446">IF( $L3446, TRIM(_xll.IMDP("IR", $G$5&amp;$N3446, $G$6)), "" )</f>
        <v/>
      </c>
      <c r="Q3446" t="b" cm="1">
        <f t="array" ref="Q3446">IF(
    $U$1=1, AND($P3446&lt;&gt;"", $P3446&lt;&gt;"...", $P3446&lt;&gt;"입력오류"),
    IF(
        $U$18=1, AND($P3446&lt;&gt;"", $P3446&lt;&gt;"...", $P3446&lt;&gt;"입력오류", ISNUMBER(FIND(INDEX($T$2:$T$7,$U$1),$P3446))),
        IF(
            $U$17="기타", AND($P3446&lt;&gt;"", $P3446&lt;&gt;"...", $P3446&lt;&gt;"입력오류", NOT(ISNUMBER(FIND($T$21:$T$34,$P3446)))),
            AND($P3446&lt;&gt;"", $P3446&lt;&gt;"...", $P3446&lt;&gt;"입력오류", $T$19=$P3446)
        )
    )
)</f>
        <v>0</v>
      </c>
    </row>
    <row r="3447" spans="1:17">
      <c r="A3447" t="s">
        <v>7230</v>
      </c>
      <c r="B3447" t="s">
        <v>7231</v>
      </c>
      <c r="I3447">
        <f t="shared" si="160"/>
        <v>3446</v>
      </c>
      <c r="J3447">
        <f t="shared" si="161"/>
        <v>3446</v>
      </c>
      <c r="K3447">
        <f t="shared" si="159"/>
        <v>1</v>
      </c>
      <c r="L3447" t="b">
        <f>COUNTIF($N$2:N3447, N3447)=1</f>
        <v>1</v>
      </c>
      <c r="M3447" s="37">
        <f>IF( $Q3447, MAX($M$1:M3446)+1, 0)</f>
        <v>0</v>
      </c>
      <c r="N3447" t="str" cm="1">
        <f t="array" ref="N3447">INDEX($A$9:$F$1048576, $J3447, $K3447 )</f>
        <v>71777</v>
      </c>
      <c r="O3447" t="str" cm="1">
        <f t="array" ref="O3447">INDEX($B$9:$F$1048576, $J3447, $K3447 )</f>
        <v>유플러스파이브지제72차(유)1-12</v>
      </c>
      <c r="P3447" t="str" cm="1">
        <f t="array" ref="P3447">IF( $L3447, TRIM(_xll.IMDP("IR", $G$5&amp;$N3447, $G$6)), "" )</f>
        <v/>
      </c>
      <c r="Q3447" t="b" cm="1">
        <f t="array" ref="Q3447">IF(
    $U$1=1, AND($P3447&lt;&gt;"", $P3447&lt;&gt;"...", $P3447&lt;&gt;"입력오류"),
    IF(
        $U$18=1, AND($P3447&lt;&gt;"", $P3447&lt;&gt;"...", $P3447&lt;&gt;"입력오류", ISNUMBER(FIND(INDEX($T$2:$T$7,$U$1),$P3447))),
        IF(
            $U$17="기타", AND($P3447&lt;&gt;"", $P3447&lt;&gt;"...", $P3447&lt;&gt;"입력오류", NOT(ISNUMBER(FIND($T$21:$T$34,$P3447)))),
            AND($P3447&lt;&gt;"", $P3447&lt;&gt;"...", $P3447&lt;&gt;"입력오류", $T$19=$P3447)
        )
    )
)</f>
        <v>0</v>
      </c>
    </row>
    <row r="3448" spans="1:17">
      <c r="A3448" t="s">
        <v>7232</v>
      </c>
      <c r="B3448" t="s">
        <v>7233</v>
      </c>
      <c r="I3448">
        <f t="shared" si="160"/>
        <v>3447</v>
      </c>
      <c r="J3448">
        <f t="shared" si="161"/>
        <v>3447</v>
      </c>
      <c r="K3448">
        <f t="shared" si="159"/>
        <v>1</v>
      </c>
      <c r="L3448" t="b">
        <f>COUNTIF($N$2:N3448, N3448)=1</f>
        <v>1</v>
      </c>
      <c r="M3448" s="37">
        <f>IF( $Q3448, MAX($M$1:M3447)+1, 0)</f>
        <v>0</v>
      </c>
      <c r="N3448" t="str" cm="1">
        <f t="array" ref="N3448">INDEX($A$9:$F$1048576, $J3448, $K3448 )</f>
        <v>71778</v>
      </c>
      <c r="O3448" t="str" cm="1">
        <f t="array" ref="O3448">INDEX($B$9:$F$1048576, $J3448, $K3448 )</f>
        <v>유플러스파이브지제72차(유)1-13</v>
      </c>
      <c r="P3448" t="str" cm="1">
        <f t="array" ref="P3448">IF( $L3448, TRIM(_xll.IMDP("IR", $G$5&amp;$N3448, $G$6)), "" )</f>
        <v/>
      </c>
      <c r="Q3448" t="b" cm="1">
        <f t="array" ref="Q3448">IF(
    $U$1=1, AND($P3448&lt;&gt;"", $P3448&lt;&gt;"...", $P3448&lt;&gt;"입력오류"),
    IF(
        $U$18=1, AND($P3448&lt;&gt;"", $P3448&lt;&gt;"...", $P3448&lt;&gt;"입력오류", ISNUMBER(FIND(INDEX($T$2:$T$7,$U$1),$P3448))),
        IF(
            $U$17="기타", AND($P3448&lt;&gt;"", $P3448&lt;&gt;"...", $P3448&lt;&gt;"입력오류", NOT(ISNUMBER(FIND($T$21:$T$34,$P3448)))),
            AND($P3448&lt;&gt;"", $P3448&lt;&gt;"...", $P3448&lt;&gt;"입력오류", $T$19=$P3448)
        )
    )
)</f>
        <v>0</v>
      </c>
    </row>
    <row r="3449" spans="1:17">
      <c r="A3449" t="s">
        <v>7234</v>
      </c>
      <c r="B3449" t="s">
        <v>7235</v>
      </c>
      <c r="I3449">
        <f t="shared" si="160"/>
        <v>3448</v>
      </c>
      <c r="J3449">
        <f t="shared" si="161"/>
        <v>3448</v>
      </c>
      <c r="K3449">
        <f t="shared" si="159"/>
        <v>1</v>
      </c>
      <c r="L3449" t="b">
        <f>COUNTIF($N$2:N3449, N3449)=1</f>
        <v>1</v>
      </c>
      <c r="M3449" s="37">
        <f>IF( $Q3449, MAX($M$1:M3448)+1, 0)</f>
        <v>0</v>
      </c>
      <c r="N3449" t="str" cm="1">
        <f t="array" ref="N3449">INDEX($A$9:$F$1048576, $J3449, $K3449 )</f>
        <v>71779</v>
      </c>
      <c r="O3449" t="str" cm="1">
        <f t="array" ref="O3449">INDEX($B$9:$F$1048576, $J3449, $K3449 )</f>
        <v>유플러스파이브지제72차(유)1-14</v>
      </c>
      <c r="P3449" t="str" cm="1">
        <f t="array" ref="P3449">IF( $L3449, TRIM(_xll.IMDP("IR", $G$5&amp;$N3449, $G$6)), "" )</f>
        <v/>
      </c>
      <c r="Q3449" t="b" cm="1">
        <f t="array" ref="Q3449">IF(
    $U$1=1, AND($P3449&lt;&gt;"", $P3449&lt;&gt;"...", $P3449&lt;&gt;"입력오류"),
    IF(
        $U$18=1, AND($P3449&lt;&gt;"", $P3449&lt;&gt;"...", $P3449&lt;&gt;"입력오류", ISNUMBER(FIND(INDEX($T$2:$T$7,$U$1),$P3449))),
        IF(
            $U$17="기타", AND($P3449&lt;&gt;"", $P3449&lt;&gt;"...", $P3449&lt;&gt;"입력오류", NOT(ISNUMBER(FIND($T$21:$T$34,$P3449)))),
            AND($P3449&lt;&gt;"", $P3449&lt;&gt;"...", $P3449&lt;&gt;"입력오류", $T$19=$P3449)
        )
    )
)</f>
        <v>0</v>
      </c>
    </row>
    <row r="3450" spans="1:17">
      <c r="A3450" t="s">
        <v>7236</v>
      </c>
      <c r="B3450" t="s">
        <v>7237</v>
      </c>
      <c r="I3450">
        <f t="shared" si="160"/>
        <v>3449</v>
      </c>
      <c r="J3450">
        <f t="shared" si="161"/>
        <v>3449</v>
      </c>
      <c r="K3450">
        <f t="shared" si="159"/>
        <v>1</v>
      </c>
      <c r="L3450" t="b">
        <f>COUNTIF($N$2:N3450, N3450)=1</f>
        <v>1</v>
      </c>
      <c r="M3450" s="37">
        <f>IF( $Q3450, MAX($M$1:M3449)+1, 0)</f>
        <v>0</v>
      </c>
      <c r="N3450" t="str" cm="1">
        <f t="array" ref="N3450">INDEX($A$9:$F$1048576, $J3450, $K3450 )</f>
        <v>71780</v>
      </c>
      <c r="O3450" t="str" cm="1">
        <f t="array" ref="O3450">INDEX($B$9:$F$1048576, $J3450, $K3450 )</f>
        <v>유플러스파이브지제72차(유)1-15</v>
      </c>
      <c r="P3450" t="str" cm="1">
        <f t="array" ref="P3450">IF( $L3450, TRIM(_xll.IMDP("IR", $G$5&amp;$N3450, $G$6)), "" )</f>
        <v/>
      </c>
      <c r="Q3450" t="b" cm="1">
        <f t="array" ref="Q3450">IF(
    $U$1=1, AND($P3450&lt;&gt;"", $P3450&lt;&gt;"...", $P3450&lt;&gt;"입력오류"),
    IF(
        $U$18=1, AND($P3450&lt;&gt;"", $P3450&lt;&gt;"...", $P3450&lt;&gt;"입력오류", ISNUMBER(FIND(INDEX($T$2:$T$7,$U$1),$P3450))),
        IF(
            $U$17="기타", AND($P3450&lt;&gt;"", $P3450&lt;&gt;"...", $P3450&lt;&gt;"입력오류", NOT(ISNUMBER(FIND($T$21:$T$34,$P3450)))),
            AND($P3450&lt;&gt;"", $P3450&lt;&gt;"...", $P3450&lt;&gt;"입력오류", $T$19=$P3450)
        )
    )
)</f>
        <v>0</v>
      </c>
    </row>
    <row r="3451" spans="1:17">
      <c r="A3451" t="s">
        <v>7238</v>
      </c>
      <c r="B3451" t="s">
        <v>7239</v>
      </c>
      <c r="I3451">
        <f t="shared" si="160"/>
        <v>3450</v>
      </c>
      <c r="J3451">
        <f t="shared" si="161"/>
        <v>3450</v>
      </c>
      <c r="K3451">
        <f t="shared" si="159"/>
        <v>1</v>
      </c>
      <c r="L3451" t="b">
        <f>COUNTIF($N$2:N3451, N3451)=1</f>
        <v>1</v>
      </c>
      <c r="M3451" s="37">
        <f>IF( $Q3451, MAX($M$1:M3450)+1, 0)</f>
        <v>0</v>
      </c>
      <c r="N3451" t="str" cm="1">
        <f t="array" ref="N3451">INDEX($A$9:$F$1048576, $J3451, $K3451 )</f>
        <v>71781</v>
      </c>
      <c r="O3451" t="str" cm="1">
        <f t="array" ref="O3451">INDEX($B$9:$F$1048576, $J3451, $K3451 )</f>
        <v>유플러스파이브지제72차(유)1-16</v>
      </c>
      <c r="P3451" t="str" cm="1">
        <f t="array" ref="P3451">IF( $L3451, TRIM(_xll.IMDP("IR", $G$5&amp;$N3451, $G$6)), "" )</f>
        <v/>
      </c>
      <c r="Q3451" t="b" cm="1">
        <f t="array" ref="Q3451">IF(
    $U$1=1, AND($P3451&lt;&gt;"", $P3451&lt;&gt;"...", $P3451&lt;&gt;"입력오류"),
    IF(
        $U$18=1, AND($P3451&lt;&gt;"", $P3451&lt;&gt;"...", $P3451&lt;&gt;"입력오류", ISNUMBER(FIND(INDEX($T$2:$T$7,$U$1),$P3451))),
        IF(
            $U$17="기타", AND($P3451&lt;&gt;"", $P3451&lt;&gt;"...", $P3451&lt;&gt;"입력오류", NOT(ISNUMBER(FIND($T$21:$T$34,$P3451)))),
            AND($P3451&lt;&gt;"", $P3451&lt;&gt;"...", $P3451&lt;&gt;"입력오류", $T$19=$P3451)
        )
    )
)</f>
        <v>0</v>
      </c>
    </row>
    <row r="3452" spans="1:17">
      <c r="A3452" t="s">
        <v>7240</v>
      </c>
      <c r="B3452" t="s">
        <v>7241</v>
      </c>
      <c r="I3452">
        <f t="shared" si="160"/>
        <v>3451</v>
      </c>
      <c r="J3452">
        <f t="shared" si="161"/>
        <v>3451</v>
      </c>
      <c r="K3452">
        <f t="shared" si="159"/>
        <v>1</v>
      </c>
      <c r="L3452" t="b">
        <f>COUNTIF($N$2:N3452, N3452)=1</f>
        <v>1</v>
      </c>
      <c r="M3452" s="37">
        <f>IF( $Q3452, MAX($M$1:M3451)+1, 0)</f>
        <v>0</v>
      </c>
      <c r="N3452" t="str" cm="1">
        <f t="array" ref="N3452">INDEX($A$9:$F$1048576, $J3452, $K3452 )</f>
        <v>71782</v>
      </c>
      <c r="O3452" t="str" cm="1">
        <f t="array" ref="O3452">INDEX($B$9:$F$1048576, $J3452, $K3452 )</f>
        <v>유플러스파이브지제72차(유)1-17</v>
      </c>
      <c r="P3452" t="str" cm="1">
        <f t="array" ref="P3452">IF( $L3452, TRIM(_xll.IMDP("IR", $G$5&amp;$N3452, $G$6)), "" )</f>
        <v/>
      </c>
      <c r="Q3452" t="b" cm="1">
        <f t="array" ref="Q3452">IF(
    $U$1=1, AND($P3452&lt;&gt;"", $P3452&lt;&gt;"...", $P3452&lt;&gt;"입력오류"),
    IF(
        $U$18=1, AND($P3452&lt;&gt;"", $P3452&lt;&gt;"...", $P3452&lt;&gt;"입력오류", ISNUMBER(FIND(INDEX($T$2:$T$7,$U$1),$P3452))),
        IF(
            $U$17="기타", AND($P3452&lt;&gt;"", $P3452&lt;&gt;"...", $P3452&lt;&gt;"입력오류", NOT(ISNUMBER(FIND($T$21:$T$34,$P3452)))),
            AND($P3452&lt;&gt;"", $P3452&lt;&gt;"...", $P3452&lt;&gt;"입력오류", $T$19=$P3452)
        )
    )
)</f>
        <v>0</v>
      </c>
    </row>
    <row r="3453" spans="1:17">
      <c r="A3453" t="s">
        <v>7242</v>
      </c>
      <c r="B3453" t="s">
        <v>7243</v>
      </c>
      <c r="I3453">
        <f t="shared" si="160"/>
        <v>3452</v>
      </c>
      <c r="J3453">
        <f t="shared" si="161"/>
        <v>3452</v>
      </c>
      <c r="K3453">
        <f t="shared" si="159"/>
        <v>1</v>
      </c>
      <c r="L3453" t="b">
        <f>COUNTIF($N$2:N3453, N3453)=1</f>
        <v>1</v>
      </c>
      <c r="M3453" s="37">
        <f>IF( $Q3453, MAX($M$1:M3452)+1, 0)</f>
        <v>0</v>
      </c>
      <c r="N3453" t="str" cm="1">
        <f t="array" ref="N3453">INDEX($A$9:$F$1048576, $J3453, $K3453 )</f>
        <v>71783</v>
      </c>
      <c r="O3453" t="str" cm="1">
        <f t="array" ref="O3453">INDEX($B$9:$F$1048576, $J3453, $K3453 )</f>
        <v>유플러스파이브지제72차(유)1-18</v>
      </c>
      <c r="P3453" t="str" cm="1">
        <f t="array" ref="P3453">IF( $L3453, TRIM(_xll.IMDP("IR", $G$5&amp;$N3453, $G$6)), "" )</f>
        <v/>
      </c>
      <c r="Q3453" t="b" cm="1">
        <f t="array" ref="Q3453">IF(
    $U$1=1, AND($P3453&lt;&gt;"", $P3453&lt;&gt;"...", $P3453&lt;&gt;"입력오류"),
    IF(
        $U$18=1, AND($P3453&lt;&gt;"", $P3453&lt;&gt;"...", $P3453&lt;&gt;"입력오류", ISNUMBER(FIND(INDEX($T$2:$T$7,$U$1),$P3453))),
        IF(
            $U$17="기타", AND($P3453&lt;&gt;"", $P3453&lt;&gt;"...", $P3453&lt;&gt;"입력오류", NOT(ISNUMBER(FIND($T$21:$T$34,$P3453)))),
            AND($P3453&lt;&gt;"", $P3453&lt;&gt;"...", $P3453&lt;&gt;"입력오류", $T$19=$P3453)
        )
    )
)</f>
        <v>0</v>
      </c>
    </row>
    <row r="3454" spans="1:17">
      <c r="A3454" t="s">
        <v>7244</v>
      </c>
      <c r="B3454" t="s">
        <v>7245</v>
      </c>
      <c r="I3454">
        <f t="shared" si="160"/>
        <v>3453</v>
      </c>
      <c r="J3454">
        <f t="shared" si="161"/>
        <v>3453</v>
      </c>
      <c r="K3454">
        <f t="shared" si="159"/>
        <v>1</v>
      </c>
      <c r="L3454" t="b">
        <f>COUNTIF($N$2:N3454, N3454)=1</f>
        <v>1</v>
      </c>
      <c r="M3454" s="37">
        <f>IF( $Q3454, MAX($M$1:M3453)+1, 0)</f>
        <v>0</v>
      </c>
      <c r="N3454" t="str" cm="1">
        <f t="array" ref="N3454">INDEX($A$9:$F$1048576, $J3454, $K3454 )</f>
        <v>71784</v>
      </c>
      <c r="O3454" t="str" cm="1">
        <f t="array" ref="O3454">INDEX($B$9:$F$1048576, $J3454, $K3454 )</f>
        <v>유플러스파이브지제72차(유)1-19</v>
      </c>
      <c r="P3454" t="str" cm="1">
        <f t="array" ref="P3454">IF( $L3454, TRIM(_xll.IMDP("IR", $G$5&amp;$N3454, $G$6)), "" )</f>
        <v/>
      </c>
      <c r="Q3454" t="b" cm="1">
        <f t="array" ref="Q3454">IF(
    $U$1=1, AND($P3454&lt;&gt;"", $P3454&lt;&gt;"...", $P3454&lt;&gt;"입력오류"),
    IF(
        $U$18=1, AND($P3454&lt;&gt;"", $P3454&lt;&gt;"...", $P3454&lt;&gt;"입력오류", ISNUMBER(FIND(INDEX($T$2:$T$7,$U$1),$P3454))),
        IF(
            $U$17="기타", AND($P3454&lt;&gt;"", $P3454&lt;&gt;"...", $P3454&lt;&gt;"입력오류", NOT(ISNUMBER(FIND($T$21:$T$34,$P3454)))),
            AND($P3454&lt;&gt;"", $P3454&lt;&gt;"...", $P3454&lt;&gt;"입력오류", $T$19=$P3454)
        )
    )
)</f>
        <v>0</v>
      </c>
    </row>
    <row r="3455" spans="1:17">
      <c r="A3455" t="s">
        <v>7246</v>
      </c>
      <c r="B3455" t="s">
        <v>7247</v>
      </c>
      <c r="I3455">
        <f t="shared" si="160"/>
        <v>3454</v>
      </c>
      <c r="J3455">
        <f t="shared" si="161"/>
        <v>3454</v>
      </c>
      <c r="K3455">
        <f t="shared" si="159"/>
        <v>1</v>
      </c>
      <c r="L3455" t="b">
        <f>COUNTIF($N$2:N3455, N3455)=1</f>
        <v>1</v>
      </c>
      <c r="M3455" s="37">
        <f>IF( $Q3455, MAX($M$1:M3454)+1, 0)</f>
        <v>0</v>
      </c>
      <c r="N3455" t="str" cm="1">
        <f t="array" ref="N3455">INDEX($A$9:$F$1048576, $J3455, $K3455 )</f>
        <v>71785</v>
      </c>
      <c r="O3455" t="str" cm="1">
        <f t="array" ref="O3455">INDEX($B$9:$F$1048576, $J3455, $K3455 )</f>
        <v>월드미디어제1차(유)1</v>
      </c>
      <c r="P3455" t="str" cm="1">
        <f t="array" ref="P3455">IF( $L3455, TRIM(_xll.IMDP("IR", $G$5&amp;$N3455, $G$6)), "" )</f>
        <v/>
      </c>
      <c r="Q3455" t="b" cm="1">
        <f t="array" ref="Q3455">IF(
    $U$1=1, AND($P3455&lt;&gt;"", $P3455&lt;&gt;"...", $P3455&lt;&gt;"입력오류"),
    IF(
        $U$18=1, AND($P3455&lt;&gt;"", $P3455&lt;&gt;"...", $P3455&lt;&gt;"입력오류", ISNUMBER(FIND(INDEX($T$2:$T$7,$U$1),$P3455))),
        IF(
            $U$17="기타", AND($P3455&lt;&gt;"", $P3455&lt;&gt;"...", $P3455&lt;&gt;"입력오류", NOT(ISNUMBER(FIND($T$21:$T$34,$P3455)))),
            AND($P3455&lt;&gt;"", $P3455&lt;&gt;"...", $P3455&lt;&gt;"입력오류", $T$19=$P3455)
        )
    )
)</f>
        <v>0</v>
      </c>
    </row>
    <row r="3456" spans="1:17">
      <c r="A3456" t="s">
        <v>7248</v>
      </c>
      <c r="B3456" t="s">
        <v>7249</v>
      </c>
      <c r="I3456">
        <f t="shared" si="160"/>
        <v>3455</v>
      </c>
      <c r="J3456">
        <f t="shared" si="161"/>
        <v>3455</v>
      </c>
      <c r="K3456">
        <f t="shared" si="159"/>
        <v>1</v>
      </c>
      <c r="L3456" t="b">
        <f>COUNTIF($N$2:N3456, N3456)=1</f>
        <v>1</v>
      </c>
      <c r="M3456" s="37">
        <f>IF( $Q3456, MAX($M$1:M3455)+1, 0)</f>
        <v>0</v>
      </c>
      <c r="N3456" t="str" cm="1">
        <f t="array" ref="N3456">INDEX($A$9:$F$1048576, $J3456, $K3456 )</f>
        <v>71786</v>
      </c>
      <c r="O3456" t="str" cm="1">
        <f t="array" ref="O3456">INDEX($B$9:$F$1048576, $J3456, $K3456 )</f>
        <v>자이언츠제5차(유)1-2</v>
      </c>
      <c r="P3456" t="str" cm="1">
        <f t="array" ref="P3456">IF( $L3456, TRIM(_xll.IMDP("IR", $G$5&amp;$N3456, $G$6)), "" )</f>
        <v/>
      </c>
      <c r="Q3456" t="b" cm="1">
        <f t="array" ref="Q3456">IF(
    $U$1=1, AND($P3456&lt;&gt;"", $P3456&lt;&gt;"...", $P3456&lt;&gt;"입력오류"),
    IF(
        $U$18=1, AND($P3456&lt;&gt;"", $P3456&lt;&gt;"...", $P3456&lt;&gt;"입력오류", ISNUMBER(FIND(INDEX($T$2:$T$7,$U$1),$P3456))),
        IF(
            $U$17="기타", AND($P3456&lt;&gt;"", $P3456&lt;&gt;"...", $P3456&lt;&gt;"입력오류", NOT(ISNUMBER(FIND($T$21:$T$34,$P3456)))),
            AND($P3456&lt;&gt;"", $P3456&lt;&gt;"...", $P3456&lt;&gt;"입력오류", $T$19=$P3456)
        )
    )
)</f>
        <v>0</v>
      </c>
    </row>
    <row r="3457" spans="1:17">
      <c r="A3457" t="s">
        <v>7250</v>
      </c>
      <c r="B3457" t="s">
        <v>7251</v>
      </c>
      <c r="I3457">
        <f t="shared" si="160"/>
        <v>3456</v>
      </c>
      <c r="J3457">
        <f t="shared" si="161"/>
        <v>3456</v>
      </c>
      <c r="K3457">
        <f t="shared" si="159"/>
        <v>1</v>
      </c>
      <c r="L3457" t="b">
        <f>COUNTIF($N$2:N3457, N3457)=1</f>
        <v>1</v>
      </c>
      <c r="M3457" s="37">
        <f>IF( $Q3457, MAX($M$1:M3456)+1, 0)</f>
        <v>0</v>
      </c>
      <c r="N3457" t="str" cm="1">
        <f t="array" ref="N3457">INDEX($A$9:$F$1048576, $J3457, $K3457 )</f>
        <v>71787</v>
      </c>
      <c r="O3457" t="str" cm="1">
        <f t="array" ref="O3457">INDEX($B$9:$F$1048576, $J3457, $K3457 )</f>
        <v>리버뷰제4차(유)1-3</v>
      </c>
      <c r="P3457" t="str" cm="1">
        <f t="array" ref="P3457">IF( $L3457, TRIM(_xll.IMDP("IR", $G$5&amp;$N3457, $G$6)), "" )</f>
        <v/>
      </c>
      <c r="Q3457" t="b" cm="1">
        <f t="array" ref="Q3457">IF(
    $U$1=1, AND($P3457&lt;&gt;"", $P3457&lt;&gt;"...", $P3457&lt;&gt;"입력오류"),
    IF(
        $U$18=1, AND($P3457&lt;&gt;"", $P3457&lt;&gt;"...", $P3457&lt;&gt;"입력오류", ISNUMBER(FIND(INDEX($T$2:$T$7,$U$1),$P3457))),
        IF(
            $U$17="기타", AND($P3457&lt;&gt;"", $P3457&lt;&gt;"...", $P3457&lt;&gt;"입력오류", NOT(ISNUMBER(FIND($T$21:$T$34,$P3457)))),
            AND($P3457&lt;&gt;"", $P3457&lt;&gt;"...", $P3457&lt;&gt;"입력오류", $T$19=$P3457)
        )
    )
)</f>
        <v>0</v>
      </c>
    </row>
    <row r="3458" spans="1:17">
      <c r="A3458" t="s">
        <v>7252</v>
      </c>
      <c r="B3458" t="s">
        <v>7253</v>
      </c>
      <c r="I3458">
        <f t="shared" si="160"/>
        <v>3457</v>
      </c>
      <c r="J3458">
        <f t="shared" si="161"/>
        <v>3457</v>
      </c>
      <c r="K3458">
        <f t="shared" ref="K3458:K3521" si="162">IF( $I3458&gt;$G$4, NA(), IF($I3458&gt;$G$3, 5, IF($I3458&gt;$G$2, 3, 1 ) ) )</f>
        <v>1</v>
      </c>
      <c r="L3458" t="b">
        <f>COUNTIF($N$2:N3458, N3458)=1</f>
        <v>1</v>
      </c>
      <c r="M3458" s="37">
        <f>IF( $Q3458, MAX($M$1:M3457)+1, 0)</f>
        <v>0</v>
      </c>
      <c r="N3458" t="str" cm="1">
        <f t="array" ref="N3458">INDEX($A$9:$F$1048576, $J3458, $K3458 )</f>
        <v>71789</v>
      </c>
      <c r="O3458" t="str" cm="1">
        <f t="array" ref="O3458">INDEX($B$9:$F$1048576, $J3458, $K3458 )</f>
        <v>제일사랑제8차(유)1</v>
      </c>
      <c r="P3458" t="str" cm="1">
        <f t="array" ref="P3458">IF( $L3458, TRIM(_xll.IMDP("IR", $G$5&amp;$N3458, $G$6)), "" )</f>
        <v/>
      </c>
      <c r="Q3458" t="b" cm="1">
        <f t="array" ref="Q3458">IF(
    $U$1=1, AND($P3458&lt;&gt;"", $P3458&lt;&gt;"...", $P3458&lt;&gt;"입력오류"),
    IF(
        $U$18=1, AND($P3458&lt;&gt;"", $P3458&lt;&gt;"...", $P3458&lt;&gt;"입력오류", ISNUMBER(FIND(INDEX($T$2:$T$7,$U$1),$P3458))),
        IF(
            $U$17="기타", AND($P3458&lt;&gt;"", $P3458&lt;&gt;"...", $P3458&lt;&gt;"입력오류", NOT(ISNUMBER(FIND($T$21:$T$34,$P3458)))),
            AND($P3458&lt;&gt;"", $P3458&lt;&gt;"...", $P3458&lt;&gt;"입력오류", $T$19=$P3458)
        )
    )
)</f>
        <v>0</v>
      </c>
    </row>
    <row r="3459" spans="1:17">
      <c r="A3459" t="s">
        <v>7254</v>
      </c>
      <c r="B3459" t="s">
        <v>7255</v>
      </c>
      <c r="I3459">
        <f t="shared" ref="I3459:I3522" si="163">ROW()-1</f>
        <v>3458</v>
      </c>
      <c r="J3459">
        <f t="shared" ref="J3459:J3522" si="164">IF( $I3459&gt;$G$4, NA(), IF($I3459&gt;$G$3, $I3459-$G$3, IF($I3459&gt;$G$2, $I3459-$G$2, $I3459 ) ) )</f>
        <v>3458</v>
      </c>
      <c r="K3459">
        <f t="shared" si="162"/>
        <v>1</v>
      </c>
      <c r="L3459" t="b">
        <f>COUNTIF($N$2:N3459, N3459)=1</f>
        <v>1</v>
      </c>
      <c r="M3459" s="37">
        <f>IF( $Q3459, MAX($M$1:M3458)+1, 0)</f>
        <v>0</v>
      </c>
      <c r="N3459" t="str" cm="1">
        <f t="array" ref="N3459">INDEX($A$9:$F$1048576, $J3459, $K3459 )</f>
        <v>71790</v>
      </c>
      <c r="O3459" t="str" cm="1">
        <f t="array" ref="O3459">INDEX($B$9:$F$1048576, $J3459, $K3459 )</f>
        <v>쿼드디엘에스제1차(유)1</v>
      </c>
      <c r="P3459" t="str" cm="1">
        <f t="array" ref="P3459">IF( $L3459, TRIM(_xll.IMDP("IR", $G$5&amp;$N3459, $G$6)), "" )</f>
        <v/>
      </c>
      <c r="Q3459" t="b" cm="1">
        <f t="array" ref="Q3459">IF(
    $U$1=1, AND($P3459&lt;&gt;"", $P3459&lt;&gt;"...", $P3459&lt;&gt;"입력오류"),
    IF(
        $U$18=1, AND($P3459&lt;&gt;"", $P3459&lt;&gt;"...", $P3459&lt;&gt;"입력오류", ISNUMBER(FIND(INDEX($T$2:$T$7,$U$1),$P3459))),
        IF(
            $U$17="기타", AND($P3459&lt;&gt;"", $P3459&lt;&gt;"...", $P3459&lt;&gt;"입력오류", NOT(ISNUMBER(FIND($T$21:$T$34,$P3459)))),
            AND($P3459&lt;&gt;"", $P3459&lt;&gt;"...", $P3459&lt;&gt;"입력오류", $T$19=$P3459)
        )
    )
)</f>
        <v>0</v>
      </c>
    </row>
    <row r="3460" spans="1:17">
      <c r="A3460" t="s">
        <v>7256</v>
      </c>
      <c r="B3460" t="s">
        <v>7257</v>
      </c>
      <c r="I3460">
        <f t="shared" si="163"/>
        <v>3459</v>
      </c>
      <c r="J3460">
        <f t="shared" si="164"/>
        <v>3459</v>
      </c>
      <c r="K3460">
        <f t="shared" si="162"/>
        <v>1</v>
      </c>
      <c r="L3460" t="b">
        <f>COUNTIF($N$2:N3460, N3460)=1</f>
        <v>1</v>
      </c>
      <c r="M3460" s="37">
        <f>IF( $Q3460, MAX($M$1:M3459)+1, 0)</f>
        <v>0</v>
      </c>
      <c r="N3460" t="str" cm="1">
        <f t="array" ref="N3460">INDEX($A$9:$F$1048576, $J3460, $K3460 )</f>
        <v>71792</v>
      </c>
      <c r="O3460" t="str" cm="1">
        <f t="array" ref="O3460">INDEX($B$9:$F$1048576, $J3460, $K3460 )</f>
        <v>국민사랑제19차(유)1</v>
      </c>
      <c r="P3460" t="str" cm="1">
        <f t="array" ref="P3460">IF( $L3460, TRIM(_xll.IMDP("IR", $G$5&amp;$N3460, $G$6)), "" )</f>
        <v/>
      </c>
      <c r="Q3460" t="b" cm="1">
        <f t="array" ref="Q3460">IF(
    $U$1=1, AND($P3460&lt;&gt;"", $P3460&lt;&gt;"...", $P3460&lt;&gt;"입력오류"),
    IF(
        $U$18=1, AND($P3460&lt;&gt;"", $P3460&lt;&gt;"...", $P3460&lt;&gt;"입력오류", ISNUMBER(FIND(INDEX($T$2:$T$7,$U$1),$P3460))),
        IF(
            $U$17="기타", AND($P3460&lt;&gt;"", $P3460&lt;&gt;"...", $P3460&lt;&gt;"입력오류", NOT(ISNUMBER(FIND($T$21:$T$34,$P3460)))),
            AND($P3460&lt;&gt;"", $P3460&lt;&gt;"...", $P3460&lt;&gt;"입력오류", $T$19=$P3460)
        )
    )
)</f>
        <v>0</v>
      </c>
    </row>
    <row r="3461" spans="1:17">
      <c r="A3461" t="s">
        <v>7258</v>
      </c>
      <c r="B3461" t="s">
        <v>7259</v>
      </c>
      <c r="I3461">
        <f t="shared" si="163"/>
        <v>3460</v>
      </c>
      <c r="J3461">
        <f t="shared" si="164"/>
        <v>3460</v>
      </c>
      <c r="K3461">
        <f t="shared" si="162"/>
        <v>1</v>
      </c>
      <c r="L3461" t="b">
        <f>COUNTIF($N$2:N3461, N3461)=1</f>
        <v>1</v>
      </c>
      <c r="M3461" s="37">
        <f>IF( $Q3461, MAX($M$1:M3460)+1, 0)</f>
        <v>0</v>
      </c>
      <c r="N3461" t="str" cm="1">
        <f t="array" ref="N3461">INDEX($A$9:$F$1048576, $J3461, $K3461 )</f>
        <v>71793</v>
      </c>
      <c r="O3461" t="str" cm="1">
        <f t="array" ref="O3461">INDEX($B$9:$F$1048576, $J3461, $K3461 )</f>
        <v>시그니처제7차(유)2-2</v>
      </c>
      <c r="P3461" t="str" cm="1">
        <f t="array" ref="P3461">IF( $L3461, TRIM(_xll.IMDP("IR", $G$5&amp;$N3461, $G$6)), "" )</f>
        <v/>
      </c>
      <c r="Q3461" t="b" cm="1">
        <f t="array" ref="Q3461">IF(
    $U$1=1, AND($P3461&lt;&gt;"", $P3461&lt;&gt;"...", $P3461&lt;&gt;"입력오류"),
    IF(
        $U$18=1, AND($P3461&lt;&gt;"", $P3461&lt;&gt;"...", $P3461&lt;&gt;"입력오류", ISNUMBER(FIND(INDEX($T$2:$T$7,$U$1),$P3461))),
        IF(
            $U$17="기타", AND($P3461&lt;&gt;"", $P3461&lt;&gt;"...", $P3461&lt;&gt;"입력오류", NOT(ISNUMBER(FIND($T$21:$T$34,$P3461)))),
            AND($P3461&lt;&gt;"", $P3461&lt;&gt;"...", $P3461&lt;&gt;"입력오류", $T$19=$P3461)
        )
    )
)</f>
        <v>0</v>
      </c>
    </row>
    <row r="3462" spans="1:17">
      <c r="A3462" t="s">
        <v>7260</v>
      </c>
      <c r="B3462" t="s">
        <v>7261</v>
      </c>
      <c r="I3462">
        <f t="shared" si="163"/>
        <v>3461</v>
      </c>
      <c r="J3462">
        <f t="shared" si="164"/>
        <v>3461</v>
      </c>
      <c r="K3462">
        <f t="shared" si="162"/>
        <v>1</v>
      </c>
      <c r="L3462" t="b">
        <f>COUNTIF($N$2:N3462, N3462)=1</f>
        <v>1</v>
      </c>
      <c r="M3462" s="37">
        <f>IF( $Q3462, MAX($M$1:M3461)+1, 0)</f>
        <v>0</v>
      </c>
      <c r="N3462" t="str" cm="1">
        <f t="array" ref="N3462">INDEX($A$9:$F$1048576, $J3462, $K3462 )</f>
        <v>71797</v>
      </c>
      <c r="O3462" t="str" cm="1">
        <f t="array" ref="O3462">INDEX($B$9:$F$1048576, $J3462, $K3462 )</f>
        <v>퍼스트레볼루션</v>
      </c>
      <c r="P3462" t="str" cm="1">
        <f t="array" ref="P3462">IF( $L3462, TRIM(_xll.IMDP("IR", $G$5&amp;$N3462, $G$6)), "" )</f>
        <v/>
      </c>
      <c r="Q3462" t="b" cm="1">
        <f t="array" ref="Q3462">IF(
    $U$1=1, AND($P3462&lt;&gt;"", $P3462&lt;&gt;"...", $P3462&lt;&gt;"입력오류"),
    IF(
        $U$18=1, AND($P3462&lt;&gt;"", $P3462&lt;&gt;"...", $P3462&lt;&gt;"입력오류", ISNUMBER(FIND(INDEX($T$2:$T$7,$U$1),$P3462))),
        IF(
            $U$17="기타", AND($P3462&lt;&gt;"", $P3462&lt;&gt;"...", $P3462&lt;&gt;"입력오류", NOT(ISNUMBER(FIND($T$21:$T$34,$P3462)))),
            AND($P3462&lt;&gt;"", $P3462&lt;&gt;"...", $P3462&lt;&gt;"입력오류", $T$19=$P3462)
        )
    )
)</f>
        <v>0</v>
      </c>
    </row>
    <row r="3463" spans="1:17">
      <c r="A3463" t="s">
        <v>7262</v>
      </c>
      <c r="B3463" t="s">
        <v>7263</v>
      </c>
      <c r="I3463">
        <f t="shared" si="163"/>
        <v>3462</v>
      </c>
      <c r="J3463">
        <f t="shared" si="164"/>
        <v>3462</v>
      </c>
      <c r="K3463">
        <f t="shared" si="162"/>
        <v>1</v>
      </c>
      <c r="L3463" t="b">
        <f>COUNTIF($N$2:N3463, N3463)=1</f>
        <v>1</v>
      </c>
      <c r="M3463" s="37">
        <f>IF( $Q3463, MAX($M$1:M3462)+1, 0)</f>
        <v>0</v>
      </c>
      <c r="N3463" t="str" cm="1">
        <f t="array" ref="N3463">INDEX($A$9:$F$1048576, $J3463, $K3463 )</f>
        <v>71799</v>
      </c>
      <c r="O3463" t="str" cm="1">
        <f t="array" ref="O3463">INDEX($B$9:$F$1048576, $J3463, $K3463 )</f>
        <v>국민사랑제20차(유)1</v>
      </c>
      <c r="P3463" t="str" cm="1">
        <f t="array" ref="P3463">IF( $L3463, TRIM(_xll.IMDP("IR", $G$5&amp;$N3463, $G$6)), "" )</f>
        <v/>
      </c>
      <c r="Q3463" t="b" cm="1">
        <f t="array" ref="Q3463">IF(
    $U$1=1, AND($P3463&lt;&gt;"", $P3463&lt;&gt;"...", $P3463&lt;&gt;"입력오류"),
    IF(
        $U$18=1, AND($P3463&lt;&gt;"", $P3463&lt;&gt;"...", $P3463&lt;&gt;"입력오류", ISNUMBER(FIND(INDEX($T$2:$T$7,$U$1),$P3463))),
        IF(
            $U$17="기타", AND($P3463&lt;&gt;"", $P3463&lt;&gt;"...", $P3463&lt;&gt;"입력오류", NOT(ISNUMBER(FIND($T$21:$T$34,$P3463)))),
            AND($P3463&lt;&gt;"", $P3463&lt;&gt;"...", $P3463&lt;&gt;"입력오류", $T$19=$P3463)
        )
    )
)</f>
        <v>0</v>
      </c>
    </row>
    <row r="3464" spans="1:17">
      <c r="A3464" t="s">
        <v>7264</v>
      </c>
      <c r="B3464" t="s">
        <v>7265</v>
      </c>
      <c r="I3464">
        <f t="shared" si="163"/>
        <v>3463</v>
      </c>
      <c r="J3464">
        <f t="shared" si="164"/>
        <v>3463</v>
      </c>
      <c r="K3464">
        <f t="shared" si="162"/>
        <v>1</v>
      </c>
      <c r="L3464" t="b">
        <f>COUNTIF($N$2:N3464, N3464)=1</f>
        <v>1</v>
      </c>
      <c r="M3464" s="37">
        <f>IF( $Q3464, MAX($M$1:M3463)+1, 0)</f>
        <v>0</v>
      </c>
      <c r="N3464" t="str" cm="1">
        <f t="array" ref="N3464">INDEX($A$9:$F$1048576, $J3464, $K3464 )</f>
        <v>71800</v>
      </c>
      <c r="O3464" t="str" cm="1">
        <f t="array" ref="O3464">INDEX($B$9:$F$1048576, $J3464, $K3464 )</f>
        <v>국민챔피온제4차(유)3-3</v>
      </c>
      <c r="P3464" t="str" cm="1">
        <f t="array" ref="P3464">IF( $L3464, TRIM(_xll.IMDP("IR", $G$5&amp;$N3464, $G$6)), "" )</f>
        <v/>
      </c>
      <c r="Q3464" t="b" cm="1">
        <f t="array" ref="Q3464">IF(
    $U$1=1, AND($P3464&lt;&gt;"", $P3464&lt;&gt;"...", $P3464&lt;&gt;"입력오류"),
    IF(
        $U$18=1, AND($P3464&lt;&gt;"", $P3464&lt;&gt;"...", $P3464&lt;&gt;"입력오류", ISNUMBER(FIND(INDEX($T$2:$T$7,$U$1),$P3464))),
        IF(
            $U$17="기타", AND($P3464&lt;&gt;"", $P3464&lt;&gt;"...", $P3464&lt;&gt;"입력오류", NOT(ISNUMBER(FIND($T$21:$T$34,$P3464)))),
            AND($P3464&lt;&gt;"", $P3464&lt;&gt;"...", $P3464&lt;&gt;"입력오류", $T$19=$P3464)
        )
    )
)</f>
        <v>0</v>
      </c>
    </row>
    <row r="3465" spans="1:17">
      <c r="A3465" t="s">
        <v>7266</v>
      </c>
      <c r="B3465" t="s">
        <v>7267</v>
      </c>
      <c r="I3465">
        <f t="shared" si="163"/>
        <v>3464</v>
      </c>
      <c r="J3465">
        <f t="shared" si="164"/>
        <v>3464</v>
      </c>
      <c r="K3465">
        <f t="shared" si="162"/>
        <v>1</v>
      </c>
      <c r="L3465" t="b">
        <f>COUNTIF($N$2:N3465, N3465)=1</f>
        <v>1</v>
      </c>
      <c r="M3465" s="37">
        <f>IF( $Q3465, MAX($M$1:M3464)+1, 0)</f>
        <v>0</v>
      </c>
      <c r="N3465" t="str" cm="1">
        <f t="array" ref="N3465">INDEX($A$9:$F$1048576, $J3465, $K3465 )</f>
        <v>71801</v>
      </c>
      <c r="O3465" t="str" cm="1">
        <f t="array" ref="O3465">INDEX($B$9:$F$1048576, $J3465, $K3465 )</f>
        <v>원큐제1차(유)3-5</v>
      </c>
      <c r="P3465" t="str" cm="1">
        <f t="array" ref="P3465">IF( $L3465, TRIM(_xll.IMDP("IR", $G$5&amp;$N3465, $G$6)), "" )</f>
        <v/>
      </c>
      <c r="Q3465" t="b" cm="1">
        <f t="array" ref="Q3465">IF(
    $U$1=1, AND($P3465&lt;&gt;"", $P3465&lt;&gt;"...", $P3465&lt;&gt;"입력오류"),
    IF(
        $U$18=1, AND($P3465&lt;&gt;"", $P3465&lt;&gt;"...", $P3465&lt;&gt;"입력오류", ISNUMBER(FIND(INDEX($T$2:$T$7,$U$1),$P3465))),
        IF(
            $U$17="기타", AND($P3465&lt;&gt;"", $P3465&lt;&gt;"...", $P3465&lt;&gt;"입력오류", NOT(ISNUMBER(FIND($T$21:$T$34,$P3465)))),
            AND($P3465&lt;&gt;"", $P3465&lt;&gt;"...", $P3465&lt;&gt;"입력오류", $T$19=$P3465)
        )
    )
)</f>
        <v>0</v>
      </c>
    </row>
    <row r="3466" spans="1:17">
      <c r="A3466" t="s">
        <v>7268</v>
      </c>
      <c r="B3466" t="s">
        <v>7269</v>
      </c>
      <c r="I3466">
        <f t="shared" si="163"/>
        <v>3465</v>
      </c>
      <c r="J3466">
        <f t="shared" si="164"/>
        <v>3465</v>
      </c>
      <c r="K3466">
        <f t="shared" si="162"/>
        <v>1</v>
      </c>
      <c r="L3466" t="b">
        <f>COUNTIF($N$2:N3466, N3466)=1</f>
        <v>1</v>
      </c>
      <c r="M3466" s="37">
        <f>IF( $Q3466, MAX($M$1:M3465)+1, 0)</f>
        <v>0</v>
      </c>
      <c r="N3466" t="str" cm="1">
        <f t="array" ref="N3466">INDEX($A$9:$F$1048576, $J3466, $K3466 )</f>
        <v>71802</v>
      </c>
      <c r="O3466" t="str" cm="1">
        <f t="array" ref="O3466">INDEX($B$9:$F$1048576, $J3466, $K3466 )</f>
        <v>주택금융공사MBS2023-35(1-1)</v>
      </c>
      <c r="P3466" t="str" cm="1">
        <f t="array" ref="P3466">IF( $L3466, TRIM(_xll.IMDP("IR", $G$5&amp;$N3466, $G$6)), "" )</f>
        <v/>
      </c>
      <c r="Q3466" t="b" cm="1">
        <f t="array" ref="Q3466">IF(
    $U$1=1, AND($P3466&lt;&gt;"", $P3466&lt;&gt;"...", $P3466&lt;&gt;"입력오류"),
    IF(
        $U$18=1, AND($P3466&lt;&gt;"", $P3466&lt;&gt;"...", $P3466&lt;&gt;"입력오류", ISNUMBER(FIND(INDEX($T$2:$T$7,$U$1),$P3466))),
        IF(
            $U$17="기타", AND($P3466&lt;&gt;"", $P3466&lt;&gt;"...", $P3466&lt;&gt;"입력오류", NOT(ISNUMBER(FIND($T$21:$T$34,$P3466)))),
            AND($P3466&lt;&gt;"", $P3466&lt;&gt;"...", $P3466&lt;&gt;"입력오류", $T$19=$P3466)
        )
    )
)</f>
        <v>0</v>
      </c>
    </row>
    <row r="3467" spans="1:17">
      <c r="A3467" t="s">
        <v>7270</v>
      </c>
      <c r="B3467" t="s">
        <v>7271</v>
      </c>
      <c r="I3467">
        <f t="shared" si="163"/>
        <v>3466</v>
      </c>
      <c r="J3467">
        <f t="shared" si="164"/>
        <v>3466</v>
      </c>
      <c r="K3467">
        <f t="shared" si="162"/>
        <v>1</v>
      </c>
      <c r="L3467" t="b">
        <f>COUNTIF($N$2:N3467, N3467)=1</f>
        <v>1</v>
      </c>
      <c r="M3467" s="37">
        <f>IF( $Q3467, MAX($M$1:M3466)+1, 0)</f>
        <v>0</v>
      </c>
      <c r="N3467" t="str" cm="1">
        <f t="array" ref="N3467">INDEX($A$9:$F$1048576, $J3467, $K3467 )</f>
        <v>71803</v>
      </c>
      <c r="O3467" t="str" cm="1">
        <f t="array" ref="O3467">INDEX($B$9:$F$1048576, $J3467, $K3467 )</f>
        <v>주택금융공사MBS2023-35(1-2)</v>
      </c>
      <c r="P3467" t="str" cm="1">
        <f t="array" ref="P3467">IF( $L3467, TRIM(_xll.IMDP("IR", $G$5&amp;$N3467, $G$6)), "" )</f>
        <v/>
      </c>
      <c r="Q3467" t="b" cm="1">
        <f t="array" ref="Q3467">IF(
    $U$1=1, AND($P3467&lt;&gt;"", $P3467&lt;&gt;"...", $P3467&lt;&gt;"입력오류"),
    IF(
        $U$18=1, AND($P3467&lt;&gt;"", $P3467&lt;&gt;"...", $P3467&lt;&gt;"입력오류", ISNUMBER(FIND(INDEX($T$2:$T$7,$U$1),$P3467))),
        IF(
            $U$17="기타", AND($P3467&lt;&gt;"", $P3467&lt;&gt;"...", $P3467&lt;&gt;"입력오류", NOT(ISNUMBER(FIND($T$21:$T$34,$P3467)))),
            AND($P3467&lt;&gt;"", $P3467&lt;&gt;"...", $P3467&lt;&gt;"입력오류", $T$19=$P3467)
        )
    )
)</f>
        <v>0</v>
      </c>
    </row>
    <row r="3468" spans="1:17">
      <c r="A3468" t="s">
        <v>7272</v>
      </c>
      <c r="B3468" t="s">
        <v>7273</v>
      </c>
      <c r="I3468">
        <f t="shared" si="163"/>
        <v>3467</v>
      </c>
      <c r="J3468">
        <f t="shared" si="164"/>
        <v>3467</v>
      </c>
      <c r="K3468">
        <f t="shared" si="162"/>
        <v>1</v>
      </c>
      <c r="L3468" t="b">
        <f>COUNTIF($N$2:N3468, N3468)=1</f>
        <v>1</v>
      </c>
      <c r="M3468" s="37">
        <f>IF( $Q3468, MAX($M$1:M3467)+1, 0)</f>
        <v>0</v>
      </c>
      <c r="N3468" t="str" cm="1">
        <f t="array" ref="N3468">INDEX($A$9:$F$1048576, $J3468, $K3468 )</f>
        <v>71804</v>
      </c>
      <c r="O3468" t="str" cm="1">
        <f t="array" ref="O3468">INDEX($B$9:$F$1048576, $J3468, $K3468 )</f>
        <v>주택금융공사MBS2023-35(1-3)</v>
      </c>
      <c r="P3468" t="str" cm="1">
        <f t="array" ref="P3468">IF( $L3468, TRIM(_xll.IMDP("IR", $G$5&amp;$N3468, $G$6)), "" )</f>
        <v/>
      </c>
      <c r="Q3468" t="b" cm="1">
        <f t="array" ref="Q3468">IF(
    $U$1=1, AND($P3468&lt;&gt;"", $P3468&lt;&gt;"...", $P3468&lt;&gt;"입력오류"),
    IF(
        $U$18=1, AND($P3468&lt;&gt;"", $P3468&lt;&gt;"...", $P3468&lt;&gt;"입력오류", ISNUMBER(FIND(INDEX($T$2:$T$7,$U$1),$P3468))),
        IF(
            $U$17="기타", AND($P3468&lt;&gt;"", $P3468&lt;&gt;"...", $P3468&lt;&gt;"입력오류", NOT(ISNUMBER(FIND($T$21:$T$34,$P3468)))),
            AND($P3468&lt;&gt;"", $P3468&lt;&gt;"...", $P3468&lt;&gt;"입력오류", $T$19=$P3468)
        )
    )
)</f>
        <v>0</v>
      </c>
    </row>
    <row r="3469" spans="1:17">
      <c r="A3469" t="s">
        <v>7274</v>
      </c>
      <c r="B3469" t="s">
        <v>7275</v>
      </c>
      <c r="I3469">
        <f t="shared" si="163"/>
        <v>3468</v>
      </c>
      <c r="J3469">
        <f t="shared" si="164"/>
        <v>3468</v>
      </c>
      <c r="K3469">
        <f t="shared" si="162"/>
        <v>1</v>
      </c>
      <c r="L3469" t="b">
        <f>COUNTIF($N$2:N3469, N3469)=1</f>
        <v>1</v>
      </c>
      <c r="M3469" s="37">
        <f>IF( $Q3469, MAX($M$1:M3468)+1, 0)</f>
        <v>0</v>
      </c>
      <c r="N3469" t="str" cm="1">
        <f t="array" ref="N3469">INDEX($A$9:$F$1048576, $J3469, $K3469 )</f>
        <v>71805</v>
      </c>
      <c r="O3469" t="str" cm="1">
        <f t="array" ref="O3469">INDEX($B$9:$F$1048576, $J3469, $K3469 )</f>
        <v>주택금융공사MBS2023-35(1-4)</v>
      </c>
      <c r="P3469" t="str" cm="1">
        <f t="array" ref="P3469">IF( $L3469, TRIM(_xll.IMDP("IR", $G$5&amp;$N3469, $G$6)), "" )</f>
        <v/>
      </c>
      <c r="Q3469" t="b" cm="1">
        <f t="array" ref="Q3469">IF(
    $U$1=1, AND($P3469&lt;&gt;"", $P3469&lt;&gt;"...", $P3469&lt;&gt;"입력오류"),
    IF(
        $U$18=1, AND($P3469&lt;&gt;"", $P3469&lt;&gt;"...", $P3469&lt;&gt;"입력오류", ISNUMBER(FIND(INDEX($T$2:$T$7,$U$1),$P3469))),
        IF(
            $U$17="기타", AND($P3469&lt;&gt;"", $P3469&lt;&gt;"...", $P3469&lt;&gt;"입력오류", NOT(ISNUMBER(FIND($T$21:$T$34,$P3469)))),
            AND($P3469&lt;&gt;"", $P3469&lt;&gt;"...", $P3469&lt;&gt;"입력오류", $T$19=$P3469)
        )
    )
)</f>
        <v>0</v>
      </c>
    </row>
    <row r="3470" spans="1:17">
      <c r="A3470" t="s">
        <v>7276</v>
      </c>
      <c r="B3470" t="s">
        <v>7277</v>
      </c>
      <c r="I3470">
        <f t="shared" si="163"/>
        <v>3469</v>
      </c>
      <c r="J3470">
        <f t="shared" si="164"/>
        <v>3469</v>
      </c>
      <c r="K3470">
        <f t="shared" si="162"/>
        <v>1</v>
      </c>
      <c r="L3470" t="b">
        <f>COUNTIF($N$2:N3470, N3470)=1</f>
        <v>1</v>
      </c>
      <c r="M3470" s="37">
        <f>IF( $Q3470, MAX($M$1:M3469)+1, 0)</f>
        <v>0</v>
      </c>
      <c r="N3470" t="str" cm="1">
        <f t="array" ref="N3470">INDEX($A$9:$F$1048576, $J3470, $K3470 )</f>
        <v>71806</v>
      </c>
      <c r="O3470" t="str" cm="1">
        <f t="array" ref="O3470">INDEX($B$9:$F$1048576, $J3470, $K3470 )</f>
        <v>주택금융공사MBS2023-35(1-5)</v>
      </c>
      <c r="P3470" t="str" cm="1">
        <f t="array" ref="P3470">IF( $L3470, TRIM(_xll.IMDP("IR", $G$5&amp;$N3470, $G$6)), "" )</f>
        <v/>
      </c>
      <c r="Q3470" t="b" cm="1">
        <f t="array" ref="Q3470">IF(
    $U$1=1, AND($P3470&lt;&gt;"", $P3470&lt;&gt;"...", $P3470&lt;&gt;"입력오류"),
    IF(
        $U$18=1, AND($P3470&lt;&gt;"", $P3470&lt;&gt;"...", $P3470&lt;&gt;"입력오류", ISNUMBER(FIND(INDEX($T$2:$T$7,$U$1),$P3470))),
        IF(
            $U$17="기타", AND($P3470&lt;&gt;"", $P3470&lt;&gt;"...", $P3470&lt;&gt;"입력오류", NOT(ISNUMBER(FIND($T$21:$T$34,$P3470)))),
            AND($P3470&lt;&gt;"", $P3470&lt;&gt;"...", $P3470&lt;&gt;"입력오류", $T$19=$P3470)
        )
    )
)</f>
        <v>0</v>
      </c>
    </row>
    <row r="3471" spans="1:17">
      <c r="A3471" t="s">
        <v>7278</v>
      </c>
      <c r="B3471" t="s">
        <v>7279</v>
      </c>
      <c r="I3471">
        <f t="shared" si="163"/>
        <v>3470</v>
      </c>
      <c r="J3471">
        <f t="shared" si="164"/>
        <v>3470</v>
      </c>
      <c r="K3471">
        <f t="shared" si="162"/>
        <v>1</v>
      </c>
      <c r="L3471" t="b">
        <f>COUNTIF($N$2:N3471, N3471)=1</f>
        <v>1</v>
      </c>
      <c r="M3471" s="37">
        <f>IF( $Q3471, MAX($M$1:M3470)+1, 0)</f>
        <v>0</v>
      </c>
      <c r="N3471" t="str" cm="1">
        <f t="array" ref="N3471">INDEX($A$9:$F$1048576, $J3471, $K3471 )</f>
        <v>71807</v>
      </c>
      <c r="O3471" t="str" cm="1">
        <f t="array" ref="O3471">INDEX($B$9:$F$1048576, $J3471, $K3471 )</f>
        <v>주택금융공사MBS2023-35(1-6)</v>
      </c>
      <c r="P3471" t="str" cm="1">
        <f t="array" ref="P3471">IF( $L3471, TRIM(_xll.IMDP("IR", $G$5&amp;$N3471, $G$6)), "" )</f>
        <v/>
      </c>
      <c r="Q3471" t="b" cm="1">
        <f t="array" ref="Q3471">IF(
    $U$1=1, AND($P3471&lt;&gt;"", $P3471&lt;&gt;"...", $P3471&lt;&gt;"입력오류"),
    IF(
        $U$18=1, AND($P3471&lt;&gt;"", $P3471&lt;&gt;"...", $P3471&lt;&gt;"입력오류", ISNUMBER(FIND(INDEX($T$2:$T$7,$U$1),$P3471))),
        IF(
            $U$17="기타", AND($P3471&lt;&gt;"", $P3471&lt;&gt;"...", $P3471&lt;&gt;"입력오류", NOT(ISNUMBER(FIND($T$21:$T$34,$P3471)))),
            AND($P3471&lt;&gt;"", $P3471&lt;&gt;"...", $P3471&lt;&gt;"입력오류", $T$19=$P3471)
        )
    )
)</f>
        <v>0</v>
      </c>
    </row>
    <row r="3472" spans="1:17">
      <c r="A3472" t="s">
        <v>7280</v>
      </c>
      <c r="B3472" t="s">
        <v>7281</v>
      </c>
      <c r="I3472">
        <f t="shared" si="163"/>
        <v>3471</v>
      </c>
      <c r="J3472">
        <f t="shared" si="164"/>
        <v>3471</v>
      </c>
      <c r="K3472">
        <f t="shared" si="162"/>
        <v>1</v>
      </c>
      <c r="L3472" t="b">
        <f>COUNTIF($N$2:N3472, N3472)=1</f>
        <v>1</v>
      </c>
      <c r="M3472" s="37">
        <f>IF( $Q3472, MAX($M$1:M3471)+1, 0)</f>
        <v>0</v>
      </c>
      <c r="N3472" t="str" cm="1">
        <f t="array" ref="N3472">INDEX($A$9:$F$1048576, $J3472, $K3472 )</f>
        <v>71808</v>
      </c>
      <c r="O3472" t="str" cm="1">
        <f t="array" ref="O3472">INDEX($B$9:$F$1048576, $J3472, $K3472 )</f>
        <v>주택금융공사MBS2023-35(1-7)</v>
      </c>
      <c r="P3472" t="str" cm="1">
        <f t="array" ref="P3472">IF( $L3472, TRIM(_xll.IMDP("IR", $G$5&amp;$N3472, $G$6)), "" )</f>
        <v/>
      </c>
      <c r="Q3472" t="b" cm="1">
        <f t="array" ref="Q3472">IF(
    $U$1=1, AND($P3472&lt;&gt;"", $P3472&lt;&gt;"...", $P3472&lt;&gt;"입력오류"),
    IF(
        $U$18=1, AND($P3472&lt;&gt;"", $P3472&lt;&gt;"...", $P3472&lt;&gt;"입력오류", ISNUMBER(FIND(INDEX($T$2:$T$7,$U$1),$P3472))),
        IF(
            $U$17="기타", AND($P3472&lt;&gt;"", $P3472&lt;&gt;"...", $P3472&lt;&gt;"입력오류", NOT(ISNUMBER(FIND($T$21:$T$34,$P3472)))),
            AND($P3472&lt;&gt;"", $P3472&lt;&gt;"...", $P3472&lt;&gt;"입력오류", $T$19=$P3472)
        )
    )
)</f>
        <v>0</v>
      </c>
    </row>
    <row r="3473" spans="1:17">
      <c r="A3473" t="s">
        <v>7282</v>
      </c>
      <c r="B3473" t="s">
        <v>7283</v>
      </c>
      <c r="I3473">
        <f t="shared" si="163"/>
        <v>3472</v>
      </c>
      <c r="J3473">
        <f t="shared" si="164"/>
        <v>3472</v>
      </c>
      <c r="K3473">
        <f t="shared" si="162"/>
        <v>1</v>
      </c>
      <c r="L3473" t="b">
        <f>COUNTIF($N$2:N3473, N3473)=1</f>
        <v>1</v>
      </c>
      <c r="M3473" s="37">
        <f>IF( $Q3473, MAX($M$1:M3472)+1, 0)</f>
        <v>0</v>
      </c>
      <c r="N3473" t="str" cm="1">
        <f t="array" ref="N3473">INDEX($A$9:$F$1048576, $J3473, $K3473 )</f>
        <v>71809</v>
      </c>
      <c r="O3473" t="str" cm="1">
        <f t="array" ref="O3473">INDEX($B$9:$F$1048576, $J3473, $K3473 )</f>
        <v>주택금융공사MBS2023-35(1-8)</v>
      </c>
      <c r="P3473" t="str" cm="1">
        <f t="array" ref="P3473">IF( $L3473, TRIM(_xll.IMDP("IR", $G$5&amp;$N3473, $G$6)), "" )</f>
        <v/>
      </c>
      <c r="Q3473" t="b" cm="1">
        <f t="array" ref="Q3473">IF(
    $U$1=1, AND($P3473&lt;&gt;"", $P3473&lt;&gt;"...", $P3473&lt;&gt;"입력오류"),
    IF(
        $U$18=1, AND($P3473&lt;&gt;"", $P3473&lt;&gt;"...", $P3473&lt;&gt;"입력오류", ISNUMBER(FIND(INDEX($T$2:$T$7,$U$1),$P3473))),
        IF(
            $U$17="기타", AND($P3473&lt;&gt;"", $P3473&lt;&gt;"...", $P3473&lt;&gt;"입력오류", NOT(ISNUMBER(FIND($T$21:$T$34,$P3473)))),
            AND($P3473&lt;&gt;"", $P3473&lt;&gt;"...", $P3473&lt;&gt;"입력오류", $T$19=$P3473)
        )
    )
)</f>
        <v>0</v>
      </c>
    </row>
    <row r="3474" spans="1:17">
      <c r="A3474" t="s">
        <v>7284</v>
      </c>
      <c r="B3474" t="s">
        <v>7285</v>
      </c>
      <c r="I3474">
        <f t="shared" si="163"/>
        <v>3473</v>
      </c>
      <c r="J3474">
        <f t="shared" si="164"/>
        <v>3473</v>
      </c>
      <c r="K3474">
        <f t="shared" si="162"/>
        <v>1</v>
      </c>
      <c r="L3474" t="b">
        <f>COUNTIF($N$2:N3474, N3474)=1</f>
        <v>1</v>
      </c>
      <c r="M3474" s="37">
        <f>IF( $Q3474, MAX($M$1:M3473)+1, 0)</f>
        <v>0</v>
      </c>
      <c r="N3474" t="str" cm="1">
        <f t="array" ref="N3474">INDEX($A$9:$F$1048576, $J3474, $K3474 )</f>
        <v>71810</v>
      </c>
      <c r="O3474" t="str" cm="1">
        <f t="array" ref="O3474">INDEX($B$9:$F$1048576, $J3474, $K3474 )</f>
        <v>주택금융공사MBS2023-35(1-9)</v>
      </c>
      <c r="P3474" t="str" cm="1">
        <f t="array" ref="P3474">IF( $L3474, TRIM(_xll.IMDP("IR", $G$5&amp;$N3474, $G$6)), "" )</f>
        <v/>
      </c>
      <c r="Q3474" t="b" cm="1">
        <f t="array" ref="Q3474">IF(
    $U$1=1, AND($P3474&lt;&gt;"", $P3474&lt;&gt;"...", $P3474&lt;&gt;"입력오류"),
    IF(
        $U$18=1, AND($P3474&lt;&gt;"", $P3474&lt;&gt;"...", $P3474&lt;&gt;"입력오류", ISNUMBER(FIND(INDEX($T$2:$T$7,$U$1),$P3474))),
        IF(
            $U$17="기타", AND($P3474&lt;&gt;"", $P3474&lt;&gt;"...", $P3474&lt;&gt;"입력오류", NOT(ISNUMBER(FIND($T$21:$T$34,$P3474)))),
            AND($P3474&lt;&gt;"", $P3474&lt;&gt;"...", $P3474&lt;&gt;"입력오류", $T$19=$P3474)
        )
    )
)</f>
        <v>0</v>
      </c>
    </row>
    <row r="3475" spans="1:17">
      <c r="A3475" t="s">
        <v>7286</v>
      </c>
      <c r="B3475" t="s">
        <v>7287</v>
      </c>
      <c r="I3475">
        <f t="shared" si="163"/>
        <v>3474</v>
      </c>
      <c r="J3475">
        <f t="shared" si="164"/>
        <v>3474</v>
      </c>
      <c r="K3475">
        <f t="shared" si="162"/>
        <v>1</v>
      </c>
      <c r="L3475" t="b">
        <f>COUNTIF($N$2:N3475, N3475)=1</f>
        <v>1</v>
      </c>
      <c r="M3475" s="37">
        <f>IF( $Q3475, MAX($M$1:M3474)+1, 0)</f>
        <v>0</v>
      </c>
      <c r="N3475" t="str" cm="1">
        <f t="array" ref="N3475">INDEX($A$9:$F$1048576, $J3475, $K3475 )</f>
        <v>71813</v>
      </c>
      <c r="O3475" t="str" cm="1">
        <f t="array" ref="O3475">INDEX($B$9:$F$1048576, $J3475, $K3475 )</f>
        <v>키스에스에프제22차(유)1</v>
      </c>
      <c r="P3475" t="str" cm="1">
        <f t="array" ref="P3475">IF( $L3475, TRIM(_xll.IMDP("IR", $G$5&amp;$N3475, $G$6)), "" )</f>
        <v/>
      </c>
      <c r="Q3475" t="b" cm="1">
        <f t="array" ref="Q3475">IF(
    $U$1=1, AND($P3475&lt;&gt;"", $P3475&lt;&gt;"...", $P3475&lt;&gt;"입력오류"),
    IF(
        $U$18=1, AND($P3475&lt;&gt;"", $P3475&lt;&gt;"...", $P3475&lt;&gt;"입력오류", ISNUMBER(FIND(INDEX($T$2:$T$7,$U$1),$P3475))),
        IF(
            $U$17="기타", AND($P3475&lt;&gt;"", $P3475&lt;&gt;"...", $P3475&lt;&gt;"입력오류", NOT(ISNUMBER(FIND($T$21:$T$34,$P3475)))),
            AND($P3475&lt;&gt;"", $P3475&lt;&gt;"...", $P3475&lt;&gt;"입력오류", $T$19=$P3475)
        )
    )
)</f>
        <v>0</v>
      </c>
    </row>
    <row r="3476" spans="1:17">
      <c r="A3476" t="s">
        <v>7288</v>
      </c>
      <c r="B3476" t="s">
        <v>7289</v>
      </c>
      <c r="I3476">
        <f t="shared" si="163"/>
        <v>3475</v>
      </c>
      <c r="J3476">
        <f t="shared" si="164"/>
        <v>3475</v>
      </c>
      <c r="K3476">
        <f t="shared" si="162"/>
        <v>1</v>
      </c>
      <c r="L3476" t="b">
        <f>COUNTIF($N$2:N3476, N3476)=1</f>
        <v>1</v>
      </c>
      <c r="M3476" s="37">
        <f>IF( $Q3476, MAX($M$1:M3475)+1, 0)</f>
        <v>0</v>
      </c>
      <c r="N3476" t="str" cm="1">
        <f t="array" ref="N3476">INDEX($A$9:$F$1048576, $J3476, $K3476 )</f>
        <v>71814</v>
      </c>
      <c r="O3476" t="str" cm="1">
        <f t="array" ref="O3476">INDEX($B$9:$F$1048576, $J3476, $K3476 )</f>
        <v>와이디피제6차(유)1</v>
      </c>
      <c r="P3476" t="str" cm="1">
        <f t="array" ref="P3476">IF( $L3476, TRIM(_xll.IMDP("IR", $G$5&amp;$N3476, $G$6)), "" )</f>
        <v/>
      </c>
      <c r="Q3476" t="b" cm="1">
        <f t="array" ref="Q3476">IF(
    $U$1=1, AND($P3476&lt;&gt;"", $P3476&lt;&gt;"...", $P3476&lt;&gt;"입력오류"),
    IF(
        $U$18=1, AND($P3476&lt;&gt;"", $P3476&lt;&gt;"...", $P3476&lt;&gt;"입력오류", ISNUMBER(FIND(INDEX($T$2:$T$7,$U$1),$P3476))),
        IF(
            $U$17="기타", AND($P3476&lt;&gt;"", $P3476&lt;&gt;"...", $P3476&lt;&gt;"입력오류", NOT(ISNUMBER(FIND($T$21:$T$34,$P3476)))),
            AND($P3476&lt;&gt;"", $P3476&lt;&gt;"...", $P3476&lt;&gt;"입력오류", $T$19=$P3476)
        )
    )
)</f>
        <v>0</v>
      </c>
    </row>
    <row r="3477" spans="1:17">
      <c r="A3477" t="s">
        <v>7290</v>
      </c>
      <c r="B3477" t="s">
        <v>7291</v>
      </c>
      <c r="I3477">
        <f t="shared" si="163"/>
        <v>3476</v>
      </c>
      <c r="J3477">
        <f t="shared" si="164"/>
        <v>3476</v>
      </c>
      <c r="K3477">
        <f t="shared" si="162"/>
        <v>1</v>
      </c>
      <c r="L3477" t="b">
        <f>COUNTIF($N$2:N3477, N3477)=1</f>
        <v>1</v>
      </c>
      <c r="M3477" s="37">
        <f>IF( $Q3477, MAX($M$1:M3476)+1, 0)</f>
        <v>0</v>
      </c>
      <c r="N3477" t="str" cm="1">
        <f t="array" ref="N3477">INDEX($A$9:$F$1048576, $J3477, $K3477 )</f>
        <v>71815</v>
      </c>
      <c r="O3477" t="str" cm="1">
        <f t="array" ref="O3477">INDEX($B$9:$F$1048576, $J3477, $K3477 )</f>
        <v>와이디피제6차(유)2</v>
      </c>
      <c r="P3477" t="str" cm="1">
        <f t="array" ref="P3477">IF( $L3477, TRIM(_xll.IMDP("IR", $G$5&amp;$N3477, $G$6)), "" )</f>
        <v/>
      </c>
      <c r="Q3477" t="b" cm="1">
        <f t="array" ref="Q3477">IF(
    $U$1=1, AND($P3477&lt;&gt;"", $P3477&lt;&gt;"...", $P3477&lt;&gt;"입력오류"),
    IF(
        $U$18=1, AND($P3477&lt;&gt;"", $P3477&lt;&gt;"...", $P3477&lt;&gt;"입력오류", ISNUMBER(FIND(INDEX($T$2:$T$7,$U$1),$P3477))),
        IF(
            $U$17="기타", AND($P3477&lt;&gt;"", $P3477&lt;&gt;"...", $P3477&lt;&gt;"입력오류", NOT(ISNUMBER(FIND($T$21:$T$34,$P3477)))),
            AND($P3477&lt;&gt;"", $P3477&lt;&gt;"...", $P3477&lt;&gt;"입력오류", $T$19=$P3477)
        )
    )
)</f>
        <v>0</v>
      </c>
    </row>
    <row r="3478" spans="1:17">
      <c r="A3478" t="s">
        <v>7292</v>
      </c>
      <c r="B3478" t="s">
        <v>7293</v>
      </c>
      <c r="I3478">
        <f t="shared" si="163"/>
        <v>3477</v>
      </c>
      <c r="J3478">
        <f t="shared" si="164"/>
        <v>3477</v>
      </c>
      <c r="K3478">
        <f t="shared" si="162"/>
        <v>1</v>
      </c>
      <c r="L3478" t="b">
        <f>COUNTIF($N$2:N3478, N3478)=1</f>
        <v>1</v>
      </c>
      <c r="M3478" s="37">
        <f>IF( $Q3478, MAX($M$1:M3477)+1, 0)</f>
        <v>0</v>
      </c>
      <c r="N3478" t="str" cm="1">
        <f t="array" ref="N3478">INDEX($A$9:$F$1048576, $J3478, $K3478 )</f>
        <v>71816</v>
      </c>
      <c r="O3478" t="str" cm="1">
        <f t="array" ref="O3478">INDEX($B$9:$F$1048576, $J3478, $K3478 )</f>
        <v>와이디피제6차(유)3</v>
      </c>
      <c r="P3478" t="str" cm="1">
        <f t="array" ref="P3478">IF( $L3478, TRIM(_xll.IMDP("IR", $G$5&amp;$N3478, $G$6)), "" )</f>
        <v/>
      </c>
      <c r="Q3478" t="b" cm="1">
        <f t="array" ref="Q3478">IF(
    $U$1=1, AND($P3478&lt;&gt;"", $P3478&lt;&gt;"...", $P3478&lt;&gt;"입력오류"),
    IF(
        $U$18=1, AND($P3478&lt;&gt;"", $P3478&lt;&gt;"...", $P3478&lt;&gt;"입력오류", ISNUMBER(FIND(INDEX($T$2:$T$7,$U$1),$P3478))),
        IF(
            $U$17="기타", AND($P3478&lt;&gt;"", $P3478&lt;&gt;"...", $P3478&lt;&gt;"입력오류", NOT(ISNUMBER(FIND($T$21:$T$34,$P3478)))),
            AND($P3478&lt;&gt;"", $P3478&lt;&gt;"...", $P3478&lt;&gt;"입력오류", $T$19=$P3478)
        )
    )
)</f>
        <v>0</v>
      </c>
    </row>
    <row r="3479" spans="1:17">
      <c r="A3479" t="s">
        <v>7294</v>
      </c>
      <c r="B3479" t="s">
        <v>7295</v>
      </c>
      <c r="I3479">
        <f t="shared" si="163"/>
        <v>3478</v>
      </c>
      <c r="J3479">
        <f t="shared" si="164"/>
        <v>3478</v>
      </c>
      <c r="K3479">
        <f t="shared" si="162"/>
        <v>1</v>
      </c>
      <c r="L3479" t="b">
        <f>COUNTIF($N$2:N3479, N3479)=1</f>
        <v>1</v>
      </c>
      <c r="M3479" s="37">
        <f>IF( $Q3479, MAX($M$1:M3478)+1, 0)</f>
        <v>0</v>
      </c>
      <c r="N3479" t="str" cm="1">
        <f t="array" ref="N3479">INDEX($A$9:$F$1048576, $J3479, $K3479 )</f>
        <v>71817</v>
      </c>
      <c r="O3479" t="str" cm="1">
        <f t="array" ref="O3479">INDEX($B$9:$F$1048576, $J3479, $K3479 )</f>
        <v>신한사랑제18차(유)1</v>
      </c>
      <c r="P3479" t="str" cm="1">
        <f t="array" ref="P3479">IF( $L3479, TRIM(_xll.IMDP("IR", $G$5&amp;$N3479, $G$6)), "" )</f>
        <v/>
      </c>
      <c r="Q3479" t="b" cm="1">
        <f t="array" ref="Q3479">IF(
    $U$1=1, AND($P3479&lt;&gt;"", $P3479&lt;&gt;"...", $P3479&lt;&gt;"입력오류"),
    IF(
        $U$18=1, AND($P3479&lt;&gt;"", $P3479&lt;&gt;"...", $P3479&lt;&gt;"입력오류", ISNUMBER(FIND(INDEX($T$2:$T$7,$U$1),$P3479))),
        IF(
            $U$17="기타", AND($P3479&lt;&gt;"", $P3479&lt;&gt;"...", $P3479&lt;&gt;"입력오류", NOT(ISNUMBER(FIND($T$21:$T$34,$P3479)))),
            AND($P3479&lt;&gt;"", $P3479&lt;&gt;"...", $P3479&lt;&gt;"입력오류", $T$19=$P3479)
        )
    )
)</f>
        <v>0</v>
      </c>
    </row>
    <row r="3480" spans="1:17">
      <c r="A3480" t="s">
        <v>7296</v>
      </c>
      <c r="B3480" t="s">
        <v>7297</v>
      </c>
      <c r="I3480">
        <f t="shared" si="163"/>
        <v>3479</v>
      </c>
      <c r="J3480">
        <f t="shared" si="164"/>
        <v>3479</v>
      </c>
      <c r="K3480">
        <f t="shared" si="162"/>
        <v>1</v>
      </c>
      <c r="L3480" t="b">
        <f>COUNTIF($N$2:N3480, N3480)=1</f>
        <v>1</v>
      </c>
      <c r="M3480" s="37">
        <f>IF( $Q3480, MAX($M$1:M3479)+1, 0)</f>
        <v>0</v>
      </c>
      <c r="N3480" t="str" cm="1">
        <f t="array" ref="N3480">INDEX($A$9:$F$1048576, $J3480, $K3480 )</f>
        <v>71819</v>
      </c>
      <c r="O3480" t="str" cm="1">
        <f t="array" ref="O3480">INDEX($B$9:$F$1048576, $J3480, $K3480 )</f>
        <v>빅포제1차(유)3</v>
      </c>
      <c r="P3480" t="str" cm="1">
        <f t="array" ref="P3480">IF( $L3480, TRIM(_xll.IMDP("IR", $G$5&amp;$N3480, $G$6)), "" )</f>
        <v/>
      </c>
      <c r="Q3480" t="b" cm="1">
        <f t="array" ref="Q3480">IF(
    $U$1=1, AND($P3480&lt;&gt;"", $P3480&lt;&gt;"...", $P3480&lt;&gt;"입력오류"),
    IF(
        $U$18=1, AND($P3480&lt;&gt;"", $P3480&lt;&gt;"...", $P3480&lt;&gt;"입력오류", ISNUMBER(FIND(INDEX($T$2:$T$7,$U$1),$P3480))),
        IF(
            $U$17="기타", AND($P3480&lt;&gt;"", $P3480&lt;&gt;"...", $P3480&lt;&gt;"입력오류", NOT(ISNUMBER(FIND($T$21:$T$34,$P3480)))),
            AND($P3480&lt;&gt;"", $P3480&lt;&gt;"...", $P3480&lt;&gt;"입력오류", $T$19=$P3480)
        )
    )
)</f>
        <v>0</v>
      </c>
    </row>
    <row r="3481" spans="1:17">
      <c r="A3481" t="s">
        <v>7298</v>
      </c>
      <c r="B3481" t="s">
        <v>7299</v>
      </c>
      <c r="I3481">
        <f t="shared" si="163"/>
        <v>3480</v>
      </c>
      <c r="J3481">
        <f t="shared" si="164"/>
        <v>3480</v>
      </c>
      <c r="K3481">
        <f t="shared" si="162"/>
        <v>1</v>
      </c>
      <c r="L3481" t="b">
        <f>COUNTIF($N$2:N3481, N3481)=1</f>
        <v>1</v>
      </c>
      <c r="M3481" s="37">
        <f>IF( $Q3481, MAX($M$1:M3480)+1, 0)</f>
        <v>0</v>
      </c>
      <c r="N3481" t="str" cm="1">
        <f t="array" ref="N3481">INDEX($A$9:$F$1048576, $J3481, $K3481 )</f>
        <v>71823</v>
      </c>
      <c r="O3481" t="str" cm="1">
        <f t="array" ref="O3481">INDEX($B$9:$F$1048576, $J3481, $K3481 )</f>
        <v>비욘드스카이제5차(유)1</v>
      </c>
      <c r="P3481" t="str" cm="1">
        <f t="array" ref="P3481">IF( $L3481, TRIM(_xll.IMDP("IR", $G$5&amp;$N3481, $G$6)), "" )</f>
        <v/>
      </c>
      <c r="Q3481" t="b" cm="1">
        <f t="array" ref="Q3481">IF(
    $U$1=1, AND($P3481&lt;&gt;"", $P3481&lt;&gt;"...", $P3481&lt;&gt;"입력오류"),
    IF(
        $U$18=1, AND($P3481&lt;&gt;"", $P3481&lt;&gt;"...", $P3481&lt;&gt;"입력오류", ISNUMBER(FIND(INDEX($T$2:$T$7,$U$1),$P3481))),
        IF(
            $U$17="기타", AND($P3481&lt;&gt;"", $P3481&lt;&gt;"...", $P3481&lt;&gt;"입력오류", NOT(ISNUMBER(FIND($T$21:$T$34,$P3481)))),
            AND($P3481&lt;&gt;"", $P3481&lt;&gt;"...", $P3481&lt;&gt;"입력오류", $T$19=$P3481)
        )
    )
)</f>
        <v>0</v>
      </c>
    </row>
    <row r="3482" spans="1:17">
      <c r="A3482" t="s">
        <v>7300</v>
      </c>
      <c r="B3482" t="s">
        <v>7301</v>
      </c>
      <c r="I3482">
        <f t="shared" si="163"/>
        <v>3481</v>
      </c>
      <c r="J3482">
        <f t="shared" si="164"/>
        <v>3481</v>
      </c>
      <c r="K3482">
        <f t="shared" si="162"/>
        <v>1</v>
      </c>
      <c r="L3482" t="b">
        <f>COUNTIF($N$2:N3482, N3482)=1</f>
        <v>1</v>
      </c>
      <c r="M3482" s="37">
        <f>IF( $Q3482, MAX($M$1:M3481)+1, 0)</f>
        <v>0</v>
      </c>
      <c r="N3482" t="str" cm="1">
        <f t="array" ref="N3482">INDEX($A$9:$F$1048576, $J3482, $K3482 )</f>
        <v>71824</v>
      </c>
      <c r="O3482" t="str" cm="1">
        <f t="array" ref="O3482">INDEX($B$9:$F$1048576, $J3482, $K3482 )</f>
        <v>원큐제2차(유)3-4</v>
      </c>
      <c r="P3482" t="str" cm="1">
        <f t="array" ref="P3482">IF( $L3482, TRIM(_xll.IMDP("IR", $G$5&amp;$N3482, $G$6)), "" )</f>
        <v/>
      </c>
      <c r="Q3482" t="b" cm="1">
        <f t="array" ref="Q3482">IF(
    $U$1=1, AND($P3482&lt;&gt;"", $P3482&lt;&gt;"...", $P3482&lt;&gt;"입력오류"),
    IF(
        $U$18=1, AND($P3482&lt;&gt;"", $P3482&lt;&gt;"...", $P3482&lt;&gt;"입력오류", ISNUMBER(FIND(INDEX($T$2:$T$7,$U$1),$P3482))),
        IF(
            $U$17="기타", AND($P3482&lt;&gt;"", $P3482&lt;&gt;"...", $P3482&lt;&gt;"입력오류", NOT(ISNUMBER(FIND($T$21:$T$34,$P3482)))),
            AND($P3482&lt;&gt;"", $P3482&lt;&gt;"...", $P3482&lt;&gt;"입력오류", $T$19=$P3482)
        )
    )
)</f>
        <v>0</v>
      </c>
    </row>
    <row r="3483" spans="1:17">
      <c r="A3483" t="s">
        <v>7302</v>
      </c>
      <c r="B3483" t="s">
        <v>7303</v>
      </c>
      <c r="I3483">
        <f t="shared" si="163"/>
        <v>3482</v>
      </c>
      <c r="J3483">
        <f t="shared" si="164"/>
        <v>3482</v>
      </c>
      <c r="K3483">
        <f t="shared" si="162"/>
        <v>1</v>
      </c>
      <c r="L3483" t="b">
        <f>COUNTIF($N$2:N3483, N3483)=1</f>
        <v>1</v>
      </c>
      <c r="M3483" s="37">
        <f>IF( $Q3483, MAX($M$1:M3482)+1, 0)</f>
        <v>0</v>
      </c>
      <c r="N3483" t="str" cm="1">
        <f t="array" ref="N3483">INDEX($A$9:$F$1048576, $J3483, $K3483 )</f>
        <v>71825</v>
      </c>
      <c r="O3483" t="str" cm="1">
        <f t="array" ref="O3483">INDEX($B$9:$F$1048576, $J3483, $K3483 )</f>
        <v>국민챔피온제3차(유)3-2</v>
      </c>
      <c r="P3483" t="str" cm="1">
        <f t="array" ref="P3483">IF( $L3483, TRIM(_xll.IMDP("IR", $G$5&amp;$N3483, $G$6)), "" )</f>
        <v/>
      </c>
      <c r="Q3483" t="b" cm="1">
        <f t="array" ref="Q3483">IF(
    $U$1=1, AND($P3483&lt;&gt;"", $P3483&lt;&gt;"...", $P3483&lt;&gt;"입력오류"),
    IF(
        $U$18=1, AND($P3483&lt;&gt;"", $P3483&lt;&gt;"...", $P3483&lt;&gt;"입력오류", ISNUMBER(FIND(INDEX($T$2:$T$7,$U$1),$P3483))),
        IF(
            $U$17="기타", AND($P3483&lt;&gt;"", $P3483&lt;&gt;"...", $P3483&lt;&gt;"입력오류", NOT(ISNUMBER(FIND($T$21:$T$34,$P3483)))),
            AND($P3483&lt;&gt;"", $P3483&lt;&gt;"...", $P3483&lt;&gt;"입력오류", $T$19=$P3483)
        )
    )
)</f>
        <v>0</v>
      </c>
    </row>
    <row r="3484" spans="1:17">
      <c r="A3484" t="s">
        <v>7304</v>
      </c>
      <c r="B3484" t="s">
        <v>7305</v>
      </c>
      <c r="I3484">
        <f t="shared" si="163"/>
        <v>3483</v>
      </c>
      <c r="J3484">
        <f t="shared" si="164"/>
        <v>3483</v>
      </c>
      <c r="K3484">
        <f t="shared" si="162"/>
        <v>1</v>
      </c>
      <c r="L3484" t="b">
        <f>COUNTIF($N$2:N3484, N3484)=1</f>
        <v>1</v>
      </c>
      <c r="M3484" s="37">
        <f>IF( $Q3484, MAX($M$1:M3483)+1, 0)</f>
        <v>0</v>
      </c>
      <c r="N3484" t="str" cm="1">
        <f t="array" ref="N3484">INDEX($A$9:$F$1048576, $J3484, $K3484 )</f>
        <v>71826</v>
      </c>
      <c r="O3484" t="str" cm="1">
        <f t="array" ref="O3484">INDEX($B$9:$F$1048576, $J3484, $K3484 )</f>
        <v>골든아일랜드제1차</v>
      </c>
      <c r="P3484" t="str" cm="1">
        <f t="array" ref="P3484">IF( $L3484, TRIM(_xll.IMDP("IR", $G$5&amp;$N3484, $G$6)), "" )</f>
        <v/>
      </c>
      <c r="Q3484" t="b" cm="1">
        <f t="array" ref="Q3484">IF(
    $U$1=1, AND($P3484&lt;&gt;"", $P3484&lt;&gt;"...", $P3484&lt;&gt;"입력오류"),
    IF(
        $U$18=1, AND($P3484&lt;&gt;"", $P3484&lt;&gt;"...", $P3484&lt;&gt;"입력오류", ISNUMBER(FIND(INDEX($T$2:$T$7,$U$1),$P3484))),
        IF(
            $U$17="기타", AND($P3484&lt;&gt;"", $P3484&lt;&gt;"...", $P3484&lt;&gt;"입력오류", NOT(ISNUMBER(FIND($T$21:$T$34,$P3484)))),
            AND($P3484&lt;&gt;"", $P3484&lt;&gt;"...", $P3484&lt;&gt;"입력오류", $T$19=$P3484)
        )
    )
)</f>
        <v>0</v>
      </c>
    </row>
    <row r="3485" spans="1:17">
      <c r="A3485" t="s">
        <v>7306</v>
      </c>
      <c r="B3485" t="s">
        <v>7307</v>
      </c>
      <c r="I3485">
        <f t="shared" si="163"/>
        <v>3484</v>
      </c>
      <c r="J3485">
        <f t="shared" si="164"/>
        <v>3484</v>
      </c>
      <c r="K3485">
        <f t="shared" si="162"/>
        <v>1</v>
      </c>
      <c r="L3485" t="b">
        <f>COUNTIF($N$2:N3485, N3485)=1</f>
        <v>1</v>
      </c>
      <c r="M3485" s="37">
        <f>IF( $Q3485, MAX($M$1:M3484)+1, 0)</f>
        <v>0</v>
      </c>
      <c r="N3485" t="str" cm="1">
        <f t="array" ref="N3485">INDEX($A$9:$F$1048576, $J3485, $K3485 )</f>
        <v>71827</v>
      </c>
      <c r="O3485" t="str" cm="1">
        <f t="array" ref="O3485">INDEX($B$9:$F$1048576, $J3485, $K3485 )</f>
        <v>국민사랑제20차(유)2</v>
      </c>
      <c r="P3485" t="str" cm="1">
        <f t="array" ref="P3485">IF( $L3485, TRIM(_xll.IMDP("IR", $G$5&amp;$N3485, $G$6)), "" )</f>
        <v/>
      </c>
      <c r="Q3485" t="b" cm="1">
        <f t="array" ref="Q3485">IF(
    $U$1=1, AND($P3485&lt;&gt;"", $P3485&lt;&gt;"...", $P3485&lt;&gt;"입력오류"),
    IF(
        $U$18=1, AND($P3485&lt;&gt;"", $P3485&lt;&gt;"...", $P3485&lt;&gt;"입력오류", ISNUMBER(FIND(INDEX($T$2:$T$7,$U$1),$P3485))),
        IF(
            $U$17="기타", AND($P3485&lt;&gt;"", $P3485&lt;&gt;"...", $P3485&lt;&gt;"입력오류", NOT(ISNUMBER(FIND($T$21:$T$34,$P3485)))),
            AND($P3485&lt;&gt;"", $P3485&lt;&gt;"...", $P3485&lt;&gt;"입력오류", $T$19=$P3485)
        )
    )
)</f>
        <v>0</v>
      </c>
    </row>
    <row r="3486" spans="1:17">
      <c r="A3486" t="s">
        <v>7308</v>
      </c>
      <c r="B3486" t="s">
        <v>7309</v>
      </c>
      <c r="I3486">
        <f t="shared" si="163"/>
        <v>3485</v>
      </c>
      <c r="J3486">
        <f t="shared" si="164"/>
        <v>3485</v>
      </c>
      <c r="K3486">
        <f t="shared" si="162"/>
        <v>1</v>
      </c>
      <c r="L3486" t="b">
        <f>COUNTIF($N$2:N3486, N3486)=1</f>
        <v>1</v>
      </c>
      <c r="M3486" s="37">
        <f>IF( $Q3486, MAX($M$1:M3485)+1, 0)</f>
        <v>0</v>
      </c>
      <c r="N3486" t="str" cm="1">
        <f t="array" ref="N3486">INDEX($A$9:$F$1048576, $J3486, $K3486 )</f>
        <v>71828</v>
      </c>
      <c r="O3486" t="str" cm="1">
        <f t="array" ref="O3486">INDEX($B$9:$F$1048576, $J3486, $K3486 )</f>
        <v>퍼스트파이브지제72차(유)1-1</v>
      </c>
      <c r="P3486" t="str" cm="1">
        <f t="array" ref="P3486">IF( $L3486, TRIM(_xll.IMDP("IR", $G$5&amp;$N3486, $G$6)), "" )</f>
        <v/>
      </c>
      <c r="Q3486" t="b" cm="1">
        <f t="array" ref="Q3486">IF(
    $U$1=1, AND($P3486&lt;&gt;"", $P3486&lt;&gt;"...", $P3486&lt;&gt;"입력오류"),
    IF(
        $U$18=1, AND($P3486&lt;&gt;"", $P3486&lt;&gt;"...", $P3486&lt;&gt;"입력오류", ISNUMBER(FIND(INDEX($T$2:$T$7,$U$1),$P3486))),
        IF(
            $U$17="기타", AND($P3486&lt;&gt;"", $P3486&lt;&gt;"...", $P3486&lt;&gt;"입력오류", NOT(ISNUMBER(FIND($T$21:$T$34,$P3486)))),
            AND($P3486&lt;&gt;"", $P3486&lt;&gt;"...", $P3486&lt;&gt;"입력오류", $T$19=$P3486)
        )
    )
)</f>
        <v>0</v>
      </c>
    </row>
    <row r="3487" spans="1:17">
      <c r="A3487" t="s">
        <v>7310</v>
      </c>
      <c r="B3487" t="s">
        <v>7311</v>
      </c>
      <c r="I3487">
        <f t="shared" si="163"/>
        <v>3486</v>
      </c>
      <c r="J3487">
        <f t="shared" si="164"/>
        <v>3486</v>
      </c>
      <c r="K3487">
        <f t="shared" si="162"/>
        <v>1</v>
      </c>
      <c r="L3487" t="b">
        <f>COUNTIF($N$2:N3487, N3487)=1</f>
        <v>1</v>
      </c>
      <c r="M3487" s="37">
        <f>IF( $Q3487, MAX($M$1:M3486)+1, 0)</f>
        <v>0</v>
      </c>
      <c r="N3487" t="str" cm="1">
        <f t="array" ref="N3487">INDEX($A$9:$F$1048576, $J3487, $K3487 )</f>
        <v>71829</v>
      </c>
      <c r="O3487" t="str" cm="1">
        <f t="array" ref="O3487">INDEX($B$9:$F$1048576, $J3487, $K3487 )</f>
        <v>퍼스트파이브지제72차(유)1-2</v>
      </c>
      <c r="P3487" t="str" cm="1">
        <f t="array" ref="P3487">IF( $L3487, TRIM(_xll.IMDP("IR", $G$5&amp;$N3487, $G$6)), "" )</f>
        <v/>
      </c>
      <c r="Q3487" t="b" cm="1">
        <f t="array" ref="Q3487">IF(
    $U$1=1, AND($P3487&lt;&gt;"", $P3487&lt;&gt;"...", $P3487&lt;&gt;"입력오류"),
    IF(
        $U$18=1, AND($P3487&lt;&gt;"", $P3487&lt;&gt;"...", $P3487&lt;&gt;"입력오류", ISNUMBER(FIND(INDEX($T$2:$T$7,$U$1),$P3487))),
        IF(
            $U$17="기타", AND($P3487&lt;&gt;"", $P3487&lt;&gt;"...", $P3487&lt;&gt;"입력오류", NOT(ISNUMBER(FIND($T$21:$T$34,$P3487)))),
            AND($P3487&lt;&gt;"", $P3487&lt;&gt;"...", $P3487&lt;&gt;"입력오류", $T$19=$P3487)
        )
    )
)</f>
        <v>0</v>
      </c>
    </row>
    <row r="3488" spans="1:17">
      <c r="A3488" t="s">
        <v>7312</v>
      </c>
      <c r="B3488" t="s">
        <v>7313</v>
      </c>
      <c r="I3488">
        <f t="shared" si="163"/>
        <v>3487</v>
      </c>
      <c r="J3488">
        <f t="shared" si="164"/>
        <v>3487</v>
      </c>
      <c r="K3488">
        <f t="shared" si="162"/>
        <v>1</v>
      </c>
      <c r="L3488" t="b">
        <f>COUNTIF($N$2:N3488, N3488)=1</f>
        <v>1</v>
      </c>
      <c r="M3488" s="37">
        <f>IF( $Q3488, MAX($M$1:M3487)+1, 0)</f>
        <v>0</v>
      </c>
      <c r="N3488" t="str" cm="1">
        <f t="array" ref="N3488">INDEX($A$9:$F$1048576, $J3488, $K3488 )</f>
        <v>71830</v>
      </c>
      <c r="O3488" t="str" cm="1">
        <f t="array" ref="O3488">INDEX($B$9:$F$1048576, $J3488, $K3488 )</f>
        <v>퍼스트파이브지제72차(유)1-3</v>
      </c>
      <c r="P3488" t="str" cm="1">
        <f t="array" ref="P3488">IF( $L3488, TRIM(_xll.IMDP("IR", $G$5&amp;$N3488, $G$6)), "" )</f>
        <v/>
      </c>
      <c r="Q3488" t="b" cm="1">
        <f t="array" ref="Q3488">IF(
    $U$1=1, AND($P3488&lt;&gt;"", $P3488&lt;&gt;"...", $P3488&lt;&gt;"입력오류"),
    IF(
        $U$18=1, AND($P3488&lt;&gt;"", $P3488&lt;&gt;"...", $P3488&lt;&gt;"입력오류", ISNUMBER(FIND(INDEX($T$2:$T$7,$U$1),$P3488))),
        IF(
            $U$17="기타", AND($P3488&lt;&gt;"", $P3488&lt;&gt;"...", $P3488&lt;&gt;"입력오류", NOT(ISNUMBER(FIND($T$21:$T$34,$P3488)))),
            AND($P3488&lt;&gt;"", $P3488&lt;&gt;"...", $P3488&lt;&gt;"입력오류", $T$19=$P3488)
        )
    )
)</f>
        <v>0</v>
      </c>
    </row>
    <row r="3489" spans="1:17">
      <c r="A3489" t="s">
        <v>7314</v>
      </c>
      <c r="B3489" t="s">
        <v>7315</v>
      </c>
      <c r="I3489">
        <f t="shared" si="163"/>
        <v>3488</v>
      </c>
      <c r="J3489">
        <f t="shared" si="164"/>
        <v>3488</v>
      </c>
      <c r="K3489">
        <f t="shared" si="162"/>
        <v>1</v>
      </c>
      <c r="L3489" t="b">
        <f>COUNTIF($N$2:N3489, N3489)=1</f>
        <v>1</v>
      </c>
      <c r="M3489" s="37">
        <f>IF( $Q3489, MAX($M$1:M3488)+1, 0)</f>
        <v>0</v>
      </c>
      <c r="N3489" t="str" cm="1">
        <f t="array" ref="N3489">INDEX($A$9:$F$1048576, $J3489, $K3489 )</f>
        <v>71831</v>
      </c>
      <c r="O3489" t="str" cm="1">
        <f t="array" ref="O3489">INDEX($B$9:$F$1048576, $J3489, $K3489 )</f>
        <v>퍼스트파이브지제72차(유)1-4</v>
      </c>
      <c r="P3489" t="str" cm="1">
        <f t="array" ref="P3489">IF( $L3489, TRIM(_xll.IMDP("IR", $G$5&amp;$N3489, $G$6)), "" )</f>
        <v/>
      </c>
      <c r="Q3489" t="b" cm="1">
        <f t="array" ref="Q3489">IF(
    $U$1=1, AND($P3489&lt;&gt;"", $P3489&lt;&gt;"...", $P3489&lt;&gt;"입력오류"),
    IF(
        $U$18=1, AND($P3489&lt;&gt;"", $P3489&lt;&gt;"...", $P3489&lt;&gt;"입력오류", ISNUMBER(FIND(INDEX($T$2:$T$7,$U$1),$P3489))),
        IF(
            $U$17="기타", AND($P3489&lt;&gt;"", $P3489&lt;&gt;"...", $P3489&lt;&gt;"입력오류", NOT(ISNUMBER(FIND($T$21:$T$34,$P3489)))),
            AND($P3489&lt;&gt;"", $P3489&lt;&gt;"...", $P3489&lt;&gt;"입력오류", $T$19=$P3489)
        )
    )
)</f>
        <v>0</v>
      </c>
    </row>
    <row r="3490" spans="1:17">
      <c r="A3490" t="s">
        <v>7316</v>
      </c>
      <c r="B3490" t="s">
        <v>7317</v>
      </c>
      <c r="I3490">
        <f t="shared" si="163"/>
        <v>3489</v>
      </c>
      <c r="J3490">
        <f t="shared" si="164"/>
        <v>3489</v>
      </c>
      <c r="K3490">
        <f t="shared" si="162"/>
        <v>1</v>
      </c>
      <c r="L3490" t="b">
        <f>COUNTIF($N$2:N3490, N3490)=1</f>
        <v>1</v>
      </c>
      <c r="M3490" s="37">
        <f>IF( $Q3490, MAX($M$1:M3489)+1, 0)</f>
        <v>0</v>
      </c>
      <c r="N3490" t="str" cm="1">
        <f t="array" ref="N3490">INDEX($A$9:$F$1048576, $J3490, $K3490 )</f>
        <v>71832</v>
      </c>
      <c r="O3490" t="str" cm="1">
        <f t="array" ref="O3490">INDEX($B$9:$F$1048576, $J3490, $K3490 )</f>
        <v>퍼스트파이브지제72차(유)1-5</v>
      </c>
      <c r="P3490" t="str" cm="1">
        <f t="array" ref="P3490">IF( $L3490, TRIM(_xll.IMDP("IR", $G$5&amp;$N3490, $G$6)), "" )</f>
        <v/>
      </c>
      <c r="Q3490" t="b" cm="1">
        <f t="array" ref="Q3490">IF(
    $U$1=1, AND($P3490&lt;&gt;"", $P3490&lt;&gt;"...", $P3490&lt;&gt;"입력오류"),
    IF(
        $U$18=1, AND($P3490&lt;&gt;"", $P3490&lt;&gt;"...", $P3490&lt;&gt;"입력오류", ISNUMBER(FIND(INDEX($T$2:$T$7,$U$1),$P3490))),
        IF(
            $U$17="기타", AND($P3490&lt;&gt;"", $P3490&lt;&gt;"...", $P3490&lt;&gt;"입력오류", NOT(ISNUMBER(FIND($T$21:$T$34,$P3490)))),
            AND($P3490&lt;&gt;"", $P3490&lt;&gt;"...", $P3490&lt;&gt;"입력오류", $T$19=$P3490)
        )
    )
)</f>
        <v>0</v>
      </c>
    </row>
    <row r="3491" spans="1:17">
      <c r="A3491" t="s">
        <v>7318</v>
      </c>
      <c r="B3491" t="s">
        <v>7319</v>
      </c>
      <c r="I3491">
        <f t="shared" si="163"/>
        <v>3490</v>
      </c>
      <c r="J3491">
        <f t="shared" si="164"/>
        <v>3490</v>
      </c>
      <c r="K3491">
        <f t="shared" si="162"/>
        <v>1</v>
      </c>
      <c r="L3491" t="b">
        <f>COUNTIF($N$2:N3491, N3491)=1</f>
        <v>1</v>
      </c>
      <c r="M3491" s="37">
        <f>IF( $Q3491, MAX($M$1:M3490)+1, 0)</f>
        <v>0</v>
      </c>
      <c r="N3491" t="str" cm="1">
        <f t="array" ref="N3491">INDEX($A$9:$F$1048576, $J3491, $K3491 )</f>
        <v>71833</v>
      </c>
      <c r="O3491" t="str" cm="1">
        <f t="array" ref="O3491">INDEX($B$9:$F$1048576, $J3491, $K3491 )</f>
        <v>퍼스트파이브지제72차(유)1-6</v>
      </c>
      <c r="P3491" t="str" cm="1">
        <f t="array" ref="P3491">IF( $L3491, TRIM(_xll.IMDP("IR", $G$5&amp;$N3491, $G$6)), "" )</f>
        <v/>
      </c>
      <c r="Q3491" t="b" cm="1">
        <f t="array" ref="Q3491">IF(
    $U$1=1, AND($P3491&lt;&gt;"", $P3491&lt;&gt;"...", $P3491&lt;&gt;"입력오류"),
    IF(
        $U$18=1, AND($P3491&lt;&gt;"", $P3491&lt;&gt;"...", $P3491&lt;&gt;"입력오류", ISNUMBER(FIND(INDEX($T$2:$T$7,$U$1),$P3491))),
        IF(
            $U$17="기타", AND($P3491&lt;&gt;"", $P3491&lt;&gt;"...", $P3491&lt;&gt;"입력오류", NOT(ISNUMBER(FIND($T$21:$T$34,$P3491)))),
            AND($P3491&lt;&gt;"", $P3491&lt;&gt;"...", $P3491&lt;&gt;"입력오류", $T$19=$P3491)
        )
    )
)</f>
        <v>0</v>
      </c>
    </row>
    <row r="3492" spans="1:17">
      <c r="A3492" t="s">
        <v>7320</v>
      </c>
      <c r="B3492" t="s">
        <v>7321</v>
      </c>
      <c r="I3492">
        <f t="shared" si="163"/>
        <v>3491</v>
      </c>
      <c r="J3492">
        <f t="shared" si="164"/>
        <v>3491</v>
      </c>
      <c r="K3492">
        <f t="shared" si="162"/>
        <v>1</v>
      </c>
      <c r="L3492" t="b">
        <f>COUNTIF($N$2:N3492, N3492)=1</f>
        <v>1</v>
      </c>
      <c r="M3492" s="37">
        <f>IF( $Q3492, MAX($M$1:M3491)+1, 0)</f>
        <v>0</v>
      </c>
      <c r="N3492" t="str" cm="1">
        <f t="array" ref="N3492">INDEX($A$9:$F$1048576, $J3492, $K3492 )</f>
        <v>71834</v>
      </c>
      <c r="O3492" t="str" cm="1">
        <f t="array" ref="O3492">INDEX($B$9:$F$1048576, $J3492, $K3492 )</f>
        <v>퍼스트파이브지제72차(유)1-7</v>
      </c>
      <c r="P3492" t="str" cm="1">
        <f t="array" ref="P3492">IF( $L3492, TRIM(_xll.IMDP("IR", $G$5&amp;$N3492, $G$6)), "" )</f>
        <v/>
      </c>
      <c r="Q3492" t="b" cm="1">
        <f t="array" ref="Q3492">IF(
    $U$1=1, AND($P3492&lt;&gt;"", $P3492&lt;&gt;"...", $P3492&lt;&gt;"입력오류"),
    IF(
        $U$18=1, AND($P3492&lt;&gt;"", $P3492&lt;&gt;"...", $P3492&lt;&gt;"입력오류", ISNUMBER(FIND(INDEX($T$2:$T$7,$U$1),$P3492))),
        IF(
            $U$17="기타", AND($P3492&lt;&gt;"", $P3492&lt;&gt;"...", $P3492&lt;&gt;"입력오류", NOT(ISNUMBER(FIND($T$21:$T$34,$P3492)))),
            AND($P3492&lt;&gt;"", $P3492&lt;&gt;"...", $P3492&lt;&gt;"입력오류", $T$19=$P3492)
        )
    )
)</f>
        <v>0</v>
      </c>
    </row>
    <row r="3493" spans="1:17">
      <c r="A3493" t="s">
        <v>7322</v>
      </c>
      <c r="B3493" t="s">
        <v>7323</v>
      </c>
      <c r="I3493">
        <f t="shared" si="163"/>
        <v>3492</v>
      </c>
      <c r="J3493">
        <f t="shared" si="164"/>
        <v>3492</v>
      </c>
      <c r="K3493">
        <f t="shared" si="162"/>
        <v>1</v>
      </c>
      <c r="L3493" t="b">
        <f>COUNTIF($N$2:N3493, N3493)=1</f>
        <v>1</v>
      </c>
      <c r="M3493" s="37">
        <f>IF( $Q3493, MAX($M$1:M3492)+1, 0)</f>
        <v>0</v>
      </c>
      <c r="N3493" t="str" cm="1">
        <f t="array" ref="N3493">INDEX($A$9:$F$1048576, $J3493, $K3493 )</f>
        <v>71835</v>
      </c>
      <c r="O3493" t="str" cm="1">
        <f t="array" ref="O3493">INDEX($B$9:$F$1048576, $J3493, $K3493 )</f>
        <v>퍼스트파이브지제72차(유)1-8</v>
      </c>
      <c r="P3493" t="str" cm="1">
        <f t="array" ref="P3493">IF( $L3493, TRIM(_xll.IMDP("IR", $G$5&amp;$N3493, $G$6)), "" )</f>
        <v/>
      </c>
      <c r="Q3493" t="b" cm="1">
        <f t="array" ref="Q3493">IF(
    $U$1=1, AND($P3493&lt;&gt;"", $P3493&lt;&gt;"...", $P3493&lt;&gt;"입력오류"),
    IF(
        $U$18=1, AND($P3493&lt;&gt;"", $P3493&lt;&gt;"...", $P3493&lt;&gt;"입력오류", ISNUMBER(FIND(INDEX($T$2:$T$7,$U$1),$P3493))),
        IF(
            $U$17="기타", AND($P3493&lt;&gt;"", $P3493&lt;&gt;"...", $P3493&lt;&gt;"입력오류", NOT(ISNUMBER(FIND($T$21:$T$34,$P3493)))),
            AND($P3493&lt;&gt;"", $P3493&lt;&gt;"...", $P3493&lt;&gt;"입력오류", $T$19=$P3493)
        )
    )
)</f>
        <v>0</v>
      </c>
    </row>
    <row r="3494" spans="1:17">
      <c r="A3494" t="s">
        <v>7324</v>
      </c>
      <c r="B3494" t="s">
        <v>7325</v>
      </c>
      <c r="I3494">
        <f t="shared" si="163"/>
        <v>3493</v>
      </c>
      <c r="J3494">
        <f t="shared" si="164"/>
        <v>3493</v>
      </c>
      <c r="K3494">
        <f t="shared" si="162"/>
        <v>1</v>
      </c>
      <c r="L3494" t="b">
        <f>COUNTIF($N$2:N3494, N3494)=1</f>
        <v>1</v>
      </c>
      <c r="M3494" s="37">
        <f>IF( $Q3494, MAX($M$1:M3493)+1, 0)</f>
        <v>0</v>
      </c>
      <c r="N3494" t="str" cm="1">
        <f t="array" ref="N3494">INDEX($A$9:$F$1048576, $J3494, $K3494 )</f>
        <v>71836</v>
      </c>
      <c r="O3494" t="str" cm="1">
        <f t="array" ref="O3494">INDEX($B$9:$F$1048576, $J3494, $K3494 )</f>
        <v>퍼스트파이브지제72차(유)1-9</v>
      </c>
      <c r="P3494" t="str" cm="1">
        <f t="array" ref="P3494">IF( $L3494, TRIM(_xll.IMDP("IR", $G$5&amp;$N3494, $G$6)), "" )</f>
        <v/>
      </c>
      <c r="Q3494" t="b" cm="1">
        <f t="array" ref="Q3494">IF(
    $U$1=1, AND($P3494&lt;&gt;"", $P3494&lt;&gt;"...", $P3494&lt;&gt;"입력오류"),
    IF(
        $U$18=1, AND($P3494&lt;&gt;"", $P3494&lt;&gt;"...", $P3494&lt;&gt;"입력오류", ISNUMBER(FIND(INDEX($T$2:$T$7,$U$1),$P3494))),
        IF(
            $U$17="기타", AND($P3494&lt;&gt;"", $P3494&lt;&gt;"...", $P3494&lt;&gt;"입력오류", NOT(ISNUMBER(FIND($T$21:$T$34,$P3494)))),
            AND($P3494&lt;&gt;"", $P3494&lt;&gt;"...", $P3494&lt;&gt;"입력오류", $T$19=$P3494)
        )
    )
)</f>
        <v>0</v>
      </c>
    </row>
    <row r="3495" spans="1:17">
      <c r="A3495" t="s">
        <v>7326</v>
      </c>
      <c r="B3495" t="s">
        <v>7327</v>
      </c>
      <c r="I3495">
        <f t="shared" si="163"/>
        <v>3494</v>
      </c>
      <c r="J3495">
        <f t="shared" si="164"/>
        <v>3494</v>
      </c>
      <c r="K3495">
        <f t="shared" si="162"/>
        <v>1</v>
      </c>
      <c r="L3495" t="b">
        <f>COUNTIF($N$2:N3495, N3495)=1</f>
        <v>1</v>
      </c>
      <c r="M3495" s="37">
        <f>IF( $Q3495, MAX($M$1:M3494)+1, 0)</f>
        <v>0</v>
      </c>
      <c r="N3495" t="str" cm="1">
        <f t="array" ref="N3495">INDEX($A$9:$F$1048576, $J3495, $K3495 )</f>
        <v>71837</v>
      </c>
      <c r="O3495" t="str" cm="1">
        <f t="array" ref="O3495">INDEX($B$9:$F$1048576, $J3495, $K3495 )</f>
        <v>퍼스트파이브지제72차(유)1-10</v>
      </c>
      <c r="P3495" t="str" cm="1">
        <f t="array" ref="P3495">IF( $L3495, TRIM(_xll.IMDP("IR", $G$5&amp;$N3495, $G$6)), "" )</f>
        <v/>
      </c>
      <c r="Q3495" t="b" cm="1">
        <f t="array" ref="Q3495">IF(
    $U$1=1, AND($P3495&lt;&gt;"", $P3495&lt;&gt;"...", $P3495&lt;&gt;"입력오류"),
    IF(
        $U$18=1, AND($P3495&lt;&gt;"", $P3495&lt;&gt;"...", $P3495&lt;&gt;"입력오류", ISNUMBER(FIND(INDEX($T$2:$T$7,$U$1),$P3495))),
        IF(
            $U$17="기타", AND($P3495&lt;&gt;"", $P3495&lt;&gt;"...", $P3495&lt;&gt;"입력오류", NOT(ISNUMBER(FIND($T$21:$T$34,$P3495)))),
            AND($P3495&lt;&gt;"", $P3495&lt;&gt;"...", $P3495&lt;&gt;"입력오류", $T$19=$P3495)
        )
    )
)</f>
        <v>0</v>
      </c>
    </row>
    <row r="3496" spans="1:17">
      <c r="A3496" t="s">
        <v>7328</v>
      </c>
      <c r="B3496" t="s">
        <v>7329</v>
      </c>
      <c r="I3496">
        <f t="shared" si="163"/>
        <v>3495</v>
      </c>
      <c r="J3496">
        <f t="shared" si="164"/>
        <v>3495</v>
      </c>
      <c r="K3496">
        <f t="shared" si="162"/>
        <v>1</v>
      </c>
      <c r="L3496" t="b">
        <f>COUNTIF($N$2:N3496, N3496)=1</f>
        <v>1</v>
      </c>
      <c r="M3496" s="37">
        <f>IF( $Q3496, MAX($M$1:M3495)+1, 0)</f>
        <v>0</v>
      </c>
      <c r="N3496" t="str" cm="1">
        <f t="array" ref="N3496">INDEX($A$9:$F$1048576, $J3496, $K3496 )</f>
        <v>71838</v>
      </c>
      <c r="O3496" t="str" cm="1">
        <f t="array" ref="O3496">INDEX($B$9:$F$1048576, $J3496, $K3496 )</f>
        <v>퍼스트파이브지제72차(유)1-11</v>
      </c>
      <c r="P3496" t="str" cm="1">
        <f t="array" ref="P3496">IF( $L3496, TRIM(_xll.IMDP("IR", $G$5&amp;$N3496, $G$6)), "" )</f>
        <v/>
      </c>
      <c r="Q3496" t="b" cm="1">
        <f t="array" ref="Q3496">IF(
    $U$1=1, AND($P3496&lt;&gt;"", $P3496&lt;&gt;"...", $P3496&lt;&gt;"입력오류"),
    IF(
        $U$18=1, AND($P3496&lt;&gt;"", $P3496&lt;&gt;"...", $P3496&lt;&gt;"입력오류", ISNUMBER(FIND(INDEX($T$2:$T$7,$U$1),$P3496))),
        IF(
            $U$17="기타", AND($P3496&lt;&gt;"", $P3496&lt;&gt;"...", $P3496&lt;&gt;"입력오류", NOT(ISNUMBER(FIND($T$21:$T$34,$P3496)))),
            AND($P3496&lt;&gt;"", $P3496&lt;&gt;"...", $P3496&lt;&gt;"입력오류", $T$19=$P3496)
        )
    )
)</f>
        <v>0</v>
      </c>
    </row>
    <row r="3497" spans="1:17">
      <c r="A3497" t="s">
        <v>7330</v>
      </c>
      <c r="B3497" t="s">
        <v>7331</v>
      </c>
      <c r="I3497">
        <f t="shared" si="163"/>
        <v>3496</v>
      </c>
      <c r="J3497">
        <f t="shared" si="164"/>
        <v>3496</v>
      </c>
      <c r="K3497">
        <f t="shared" si="162"/>
        <v>1</v>
      </c>
      <c r="L3497" t="b">
        <f>COUNTIF($N$2:N3497, N3497)=1</f>
        <v>1</v>
      </c>
      <c r="M3497" s="37">
        <f>IF( $Q3497, MAX($M$1:M3496)+1, 0)</f>
        <v>0</v>
      </c>
      <c r="N3497" t="str" cm="1">
        <f t="array" ref="N3497">INDEX($A$9:$F$1048576, $J3497, $K3497 )</f>
        <v>71839</v>
      </c>
      <c r="O3497" t="str" cm="1">
        <f t="array" ref="O3497">INDEX($B$9:$F$1048576, $J3497, $K3497 )</f>
        <v>퍼스트파이브지제72차(유)1-12</v>
      </c>
      <c r="P3497" t="str" cm="1">
        <f t="array" ref="P3497">IF( $L3497, TRIM(_xll.IMDP("IR", $G$5&amp;$N3497, $G$6)), "" )</f>
        <v/>
      </c>
      <c r="Q3497" t="b" cm="1">
        <f t="array" ref="Q3497">IF(
    $U$1=1, AND($P3497&lt;&gt;"", $P3497&lt;&gt;"...", $P3497&lt;&gt;"입력오류"),
    IF(
        $U$18=1, AND($P3497&lt;&gt;"", $P3497&lt;&gt;"...", $P3497&lt;&gt;"입력오류", ISNUMBER(FIND(INDEX($T$2:$T$7,$U$1),$P3497))),
        IF(
            $U$17="기타", AND($P3497&lt;&gt;"", $P3497&lt;&gt;"...", $P3497&lt;&gt;"입력오류", NOT(ISNUMBER(FIND($T$21:$T$34,$P3497)))),
            AND($P3497&lt;&gt;"", $P3497&lt;&gt;"...", $P3497&lt;&gt;"입력오류", $T$19=$P3497)
        )
    )
)</f>
        <v>0</v>
      </c>
    </row>
    <row r="3498" spans="1:17">
      <c r="A3498" t="s">
        <v>7332</v>
      </c>
      <c r="B3498" t="s">
        <v>7333</v>
      </c>
      <c r="I3498">
        <f t="shared" si="163"/>
        <v>3497</v>
      </c>
      <c r="J3498">
        <f t="shared" si="164"/>
        <v>3497</v>
      </c>
      <c r="K3498">
        <f t="shared" si="162"/>
        <v>1</v>
      </c>
      <c r="L3498" t="b">
        <f>COUNTIF($N$2:N3498, N3498)=1</f>
        <v>1</v>
      </c>
      <c r="M3498" s="37">
        <f>IF( $Q3498, MAX($M$1:M3497)+1, 0)</f>
        <v>0</v>
      </c>
      <c r="N3498" t="str" cm="1">
        <f t="array" ref="N3498">INDEX($A$9:$F$1048576, $J3498, $K3498 )</f>
        <v>71840</v>
      </c>
      <c r="O3498" t="str" cm="1">
        <f t="array" ref="O3498">INDEX($B$9:$F$1048576, $J3498, $K3498 )</f>
        <v>퍼스트파이브지제72차(유)1-13</v>
      </c>
      <c r="P3498" t="str" cm="1">
        <f t="array" ref="P3498">IF( $L3498, TRIM(_xll.IMDP("IR", $G$5&amp;$N3498, $G$6)), "" )</f>
        <v/>
      </c>
      <c r="Q3498" t="b" cm="1">
        <f t="array" ref="Q3498">IF(
    $U$1=1, AND($P3498&lt;&gt;"", $P3498&lt;&gt;"...", $P3498&lt;&gt;"입력오류"),
    IF(
        $U$18=1, AND($P3498&lt;&gt;"", $P3498&lt;&gt;"...", $P3498&lt;&gt;"입력오류", ISNUMBER(FIND(INDEX($T$2:$T$7,$U$1),$P3498))),
        IF(
            $U$17="기타", AND($P3498&lt;&gt;"", $P3498&lt;&gt;"...", $P3498&lt;&gt;"입력오류", NOT(ISNUMBER(FIND($T$21:$T$34,$P3498)))),
            AND($P3498&lt;&gt;"", $P3498&lt;&gt;"...", $P3498&lt;&gt;"입력오류", $T$19=$P3498)
        )
    )
)</f>
        <v>0</v>
      </c>
    </row>
    <row r="3499" spans="1:17">
      <c r="A3499" t="s">
        <v>7334</v>
      </c>
      <c r="B3499" t="s">
        <v>7335</v>
      </c>
      <c r="I3499">
        <f t="shared" si="163"/>
        <v>3498</v>
      </c>
      <c r="J3499">
        <f t="shared" si="164"/>
        <v>3498</v>
      </c>
      <c r="K3499">
        <f t="shared" si="162"/>
        <v>1</v>
      </c>
      <c r="L3499" t="b">
        <f>COUNTIF($N$2:N3499, N3499)=1</f>
        <v>1</v>
      </c>
      <c r="M3499" s="37">
        <f>IF( $Q3499, MAX($M$1:M3498)+1, 0)</f>
        <v>0</v>
      </c>
      <c r="N3499" t="str" cm="1">
        <f t="array" ref="N3499">INDEX($A$9:$F$1048576, $J3499, $K3499 )</f>
        <v>71841</v>
      </c>
      <c r="O3499" t="str" cm="1">
        <f t="array" ref="O3499">INDEX($B$9:$F$1048576, $J3499, $K3499 )</f>
        <v>퍼스트파이브지제72차(유)1-14</v>
      </c>
      <c r="P3499" t="str" cm="1">
        <f t="array" ref="P3499">IF( $L3499, TRIM(_xll.IMDP("IR", $G$5&amp;$N3499, $G$6)), "" )</f>
        <v/>
      </c>
      <c r="Q3499" t="b" cm="1">
        <f t="array" ref="Q3499">IF(
    $U$1=1, AND($P3499&lt;&gt;"", $P3499&lt;&gt;"...", $P3499&lt;&gt;"입력오류"),
    IF(
        $U$18=1, AND($P3499&lt;&gt;"", $P3499&lt;&gt;"...", $P3499&lt;&gt;"입력오류", ISNUMBER(FIND(INDEX($T$2:$T$7,$U$1),$P3499))),
        IF(
            $U$17="기타", AND($P3499&lt;&gt;"", $P3499&lt;&gt;"...", $P3499&lt;&gt;"입력오류", NOT(ISNUMBER(FIND($T$21:$T$34,$P3499)))),
            AND($P3499&lt;&gt;"", $P3499&lt;&gt;"...", $P3499&lt;&gt;"입력오류", $T$19=$P3499)
        )
    )
)</f>
        <v>0</v>
      </c>
    </row>
    <row r="3500" spans="1:17">
      <c r="A3500" t="s">
        <v>7336</v>
      </c>
      <c r="B3500" t="s">
        <v>7337</v>
      </c>
      <c r="I3500">
        <f t="shared" si="163"/>
        <v>3499</v>
      </c>
      <c r="J3500">
        <f t="shared" si="164"/>
        <v>3499</v>
      </c>
      <c r="K3500">
        <f t="shared" si="162"/>
        <v>1</v>
      </c>
      <c r="L3500" t="b">
        <f>COUNTIF($N$2:N3500, N3500)=1</f>
        <v>1</v>
      </c>
      <c r="M3500" s="37">
        <f>IF( $Q3500, MAX($M$1:M3499)+1, 0)</f>
        <v>0</v>
      </c>
      <c r="N3500" t="str" cm="1">
        <f t="array" ref="N3500">INDEX($A$9:$F$1048576, $J3500, $K3500 )</f>
        <v>71842</v>
      </c>
      <c r="O3500" t="str" cm="1">
        <f t="array" ref="O3500">INDEX($B$9:$F$1048576, $J3500, $K3500 )</f>
        <v>퍼스트파이브지제72차(유)1-15</v>
      </c>
      <c r="P3500" t="str" cm="1">
        <f t="array" ref="P3500">IF( $L3500, TRIM(_xll.IMDP("IR", $G$5&amp;$N3500, $G$6)), "" )</f>
        <v/>
      </c>
      <c r="Q3500" t="b" cm="1">
        <f t="array" ref="Q3500">IF(
    $U$1=1, AND($P3500&lt;&gt;"", $P3500&lt;&gt;"...", $P3500&lt;&gt;"입력오류"),
    IF(
        $U$18=1, AND($P3500&lt;&gt;"", $P3500&lt;&gt;"...", $P3500&lt;&gt;"입력오류", ISNUMBER(FIND(INDEX($T$2:$T$7,$U$1),$P3500))),
        IF(
            $U$17="기타", AND($P3500&lt;&gt;"", $P3500&lt;&gt;"...", $P3500&lt;&gt;"입력오류", NOT(ISNUMBER(FIND($T$21:$T$34,$P3500)))),
            AND($P3500&lt;&gt;"", $P3500&lt;&gt;"...", $P3500&lt;&gt;"입력오류", $T$19=$P3500)
        )
    )
)</f>
        <v>0</v>
      </c>
    </row>
    <row r="3501" spans="1:17">
      <c r="A3501" t="s">
        <v>7338</v>
      </c>
      <c r="B3501" t="s">
        <v>7339</v>
      </c>
      <c r="I3501">
        <f t="shared" si="163"/>
        <v>3500</v>
      </c>
      <c r="J3501">
        <f t="shared" si="164"/>
        <v>3500</v>
      </c>
      <c r="K3501">
        <f t="shared" si="162"/>
        <v>1</v>
      </c>
      <c r="L3501" t="b">
        <f>COUNTIF($N$2:N3501, N3501)=1</f>
        <v>1</v>
      </c>
      <c r="M3501" s="37">
        <f>IF( $Q3501, MAX($M$1:M3500)+1, 0)</f>
        <v>0</v>
      </c>
      <c r="N3501" t="str" cm="1">
        <f t="array" ref="N3501">INDEX($A$9:$F$1048576, $J3501, $K3501 )</f>
        <v>71843</v>
      </c>
      <c r="O3501" t="str" cm="1">
        <f t="array" ref="O3501">INDEX($B$9:$F$1048576, $J3501, $K3501 )</f>
        <v>퍼스트파이브지제72차(유)1-16</v>
      </c>
      <c r="P3501" t="str" cm="1">
        <f t="array" ref="P3501">IF( $L3501, TRIM(_xll.IMDP("IR", $G$5&amp;$N3501, $G$6)), "" )</f>
        <v/>
      </c>
      <c r="Q3501" t="b" cm="1">
        <f t="array" ref="Q3501">IF(
    $U$1=1, AND($P3501&lt;&gt;"", $P3501&lt;&gt;"...", $P3501&lt;&gt;"입력오류"),
    IF(
        $U$18=1, AND($P3501&lt;&gt;"", $P3501&lt;&gt;"...", $P3501&lt;&gt;"입력오류", ISNUMBER(FIND(INDEX($T$2:$T$7,$U$1),$P3501))),
        IF(
            $U$17="기타", AND($P3501&lt;&gt;"", $P3501&lt;&gt;"...", $P3501&lt;&gt;"입력오류", NOT(ISNUMBER(FIND($T$21:$T$34,$P3501)))),
            AND($P3501&lt;&gt;"", $P3501&lt;&gt;"...", $P3501&lt;&gt;"입력오류", $T$19=$P3501)
        )
    )
)</f>
        <v>0</v>
      </c>
    </row>
    <row r="3502" spans="1:17">
      <c r="A3502" t="s">
        <v>7340</v>
      </c>
      <c r="B3502" t="s">
        <v>7341</v>
      </c>
      <c r="I3502">
        <f t="shared" si="163"/>
        <v>3501</v>
      </c>
      <c r="J3502">
        <f t="shared" si="164"/>
        <v>3501</v>
      </c>
      <c r="K3502">
        <f t="shared" si="162"/>
        <v>1</v>
      </c>
      <c r="L3502" t="b">
        <f>COUNTIF($N$2:N3502, N3502)=1</f>
        <v>1</v>
      </c>
      <c r="M3502" s="37">
        <f>IF( $Q3502, MAX($M$1:M3501)+1, 0)</f>
        <v>0</v>
      </c>
      <c r="N3502" t="str" cm="1">
        <f t="array" ref="N3502">INDEX($A$9:$F$1048576, $J3502, $K3502 )</f>
        <v>71844</v>
      </c>
      <c r="O3502" t="str" cm="1">
        <f t="array" ref="O3502">INDEX($B$9:$F$1048576, $J3502, $K3502 )</f>
        <v>퍼스트파이브지제72차(유)1-17</v>
      </c>
      <c r="P3502" t="str" cm="1">
        <f t="array" ref="P3502">IF( $L3502, TRIM(_xll.IMDP("IR", $G$5&amp;$N3502, $G$6)), "" )</f>
        <v/>
      </c>
      <c r="Q3502" t="b" cm="1">
        <f t="array" ref="Q3502">IF(
    $U$1=1, AND($P3502&lt;&gt;"", $P3502&lt;&gt;"...", $P3502&lt;&gt;"입력오류"),
    IF(
        $U$18=1, AND($P3502&lt;&gt;"", $P3502&lt;&gt;"...", $P3502&lt;&gt;"입력오류", ISNUMBER(FIND(INDEX($T$2:$T$7,$U$1),$P3502))),
        IF(
            $U$17="기타", AND($P3502&lt;&gt;"", $P3502&lt;&gt;"...", $P3502&lt;&gt;"입력오류", NOT(ISNUMBER(FIND($T$21:$T$34,$P3502)))),
            AND($P3502&lt;&gt;"", $P3502&lt;&gt;"...", $P3502&lt;&gt;"입력오류", $T$19=$P3502)
        )
    )
)</f>
        <v>0</v>
      </c>
    </row>
    <row r="3503" spans="1:17">
      <c r="A3503" t="s">
        <v>7342</v>
      </c>
      <c r="B3503" t="s">
        <v>7343</v>
      </c>
      <c r="I3503">
        <f t="shared" si="163"/>
        <v>3502</v>
      </c>
      <c r="J3503">
        <f t="shared" si="164"/>
        <v>3502</v>
      </c>
      <c r="K3503">
        <f t="shared" si="162"/>
        <v>1</v>
      </c>
      <c r="L3503" t="b">
        <f>COUNTIF($N$2:N3503, N3503)=1</f>
        <v>1</v>
      </c>
      <c r="M3503" s="37">
        <f>IF( $Q3503, MAX($M$1:M3502)+1, 0)</f>
        <v>0</v>
      </c>
      <c r="N3503" t="str" cm="1">
        <f t="array" ref="N3503">INDEX($A$9:$F$1048576, $J3503, $K3503 )</f>
        <v>71845</v>
      </c>
      <c r="O3503" t="str" cm="1">
        <f t="array" ref="O3503">INDEX($B$9:$F$1048576, $J3503, $K3503 )</f>
        <v>퍼스트파이브지제72차(유)1-18</v>
      </c>
      <c r="P3503" t="str" cm="1">
        <f t="array" ref="P3503">IF( $L3503, TRIM(_xll.IMDP("IR", $G$5&amp;$N3503, $G$6)), "" )</f>
        <v/>
      </c>
      <c r="Q3503" t="b" cm="1">
        <f t="array" ref="Q3503">IF(
    $U$1=1, AND($P3503&lt;&gt;"", $P3503&lt;&gt;"...", $P3503&lt;&gt;"입력오류"),
    IF(
        $U$18=1, AND($P3503&lt;&gt;"", $P3503&lt;&gt;"...", $P3503&lt;&gt;"입력오류", ISNUMBER(FIND(INDEX($T$2:$T$7,$U$1),$P3503))),
        IF(
            $U$17="기타", AND($P3503&lt;&gt;"", $P3503&lt;&gt;"...", $P3503&lt;&gt;"입력오류", NOT(ISNUMBER(FIND($T$21:$T$34,$P3503)))),
            AND($P3503&lt;&gt;"", $P3503&lt;&gt;"...", $P3503&lt;&gt;"입력오류", $T$19=$P3503)
        )
    )
)</f>
        <v>0</v>
      </c>
    </row>
    <row r="3504" spans="1:17">
      <c r="A3504" t="s">
        <v>7344</v>
      </c>
      <c r="B3504" t="s">
        <v>7345</v>
      </c>
      <c r="I3504">
        <f t="shared" si="163"/>
        <v>3503</v>
      </c>
      <c r="J3504">
        <f t="shared" si="164"/>
        <v>3503</v>
      </c>
      <c r="K3504">
        <f t="shared" si="162"/>
        <v>1</v>
      </c>
      <c r="L3504" t="b">
        <f>COUNTIF($N$2:N3504, N3504)=1</f>
        <v>1</v>
      </c>
      <c r="M3504" s="37">
        <f>IF( $Q3504, MAX($M$1:M3503)+1, 0)</f>
        <v>0</v>
      </c>
      <c r="N3504" t="str" cm="1">
        <f t="array" ref="N3504">INDEX($A$9:$F$1048576, $J3504, $K3504 )</f>
        <v>71846</v>
      </c>
      <c r="O3504" t="str" cm="1">
        <f t="array" ref="O3504">INDEX($B$9:$F$1048576, $J3504, $K3504 )</f>
        <v>퍼스트파이브지제72차(유)1-19</v>
      </c>
      <c r="P3504" t="str" cm="1">
        <f t="array" ref="P3504">IF( $L3504, TRIM(_xll.IMDP("IR", $G$5&amp;$N3504, $G$6)), "" )</f>
        <v/>
      </c>
      <c r="Q3504" t="b" cm="1">
        <f t="array" ref="Q3504">IF(
    $U$1=1, AND($P3504&lt;&gt;"", $P3504&lt;&gt;"...", $P3504&lt;&gt;"입력오류"),
    IF(
        $U$18=1, AND($P3504&lt;&gt;"", $P3504&lt;&gt;"...", $P3504&lt;&gt;"입력오류", ISNUMBER(FIND(INDEX($T$2:$T$7,$U$1),$P3504))),
        IF(
            $U$17="기타", AND($P3504&lt;&gt;"", $P3504&lt;&gt;"...", $P3504&lt;&gt;"입력오류", NOT(ISNUMBER(FIND($T$21:$T$34,$P3504)))),
            AND($P3504&lt;&gt;"", $P3504&lt;&gt;"...", $P3504&lt;&gt;"입력오류", $T$19=$P3504)
        )
    )
)</f>
        <v>0</v>
      </c>
    </row>
    <row r="3505" spans="1:17">
      <c r="A3505" t="s">
        <v>7346</v>
      </c>
      <c r="B3505" t="s">
        <v>7347</v>
      </c>
      <c r="I3505">
        <f t="shared" si="163"/>
        <v>3504</v>
      </c>
      <c r="J3505">
        <f t="shared" si="164"/>
        <v>3504</v>
      </c>
      <c r="K3505">
        <f t="shared" si="162"/>
        <v>1</v>
      </c>
      <c r="L3505" t="b">
        <f>COUNTIF($N$2:N3505, N3505)=1</f>
        <v>1</v>
      </c>
      <c r="M3505" s="37">
        <f>IF( $Q3505, MAX($M$1:M3504)+1, 0)</f>
        <v>0</v>
      </c>
      <c r="N3505" t="str" cm="1">
        <f t="array" ref="N3505">INDEX($A$9:$F$1048576, $J3505, $K3505 )</f>
        <v>71847</v>
      </c>
      <c r="O3505" t="str" cm="1">
        <f t="array" ref="O3505">INDEX($B$9:$F$1048576, $J3505, $K3505 )</f>
        <v>퍼스트파이브지제72차(유)1-20</v>
      </c>
      <c r="P3505" t="str" cm="1">
        <f t="array" ref="P3505">IF( $L3505, TRIM(_xll.IMDP("IR", $G$5&amp;$N3505, $G$6)), "" )</f>
        <v/>
      </c>
      <c r="Q3505" t="b" cm="1">
        <f t="array" ref="Q3505">IF(
    $U$1=1, AND($P3505&lt;&gt;"", $P3505&lt;&gt;"...", $P3505&lt;&gt;"입력오류"),
    IF(
        $U$18=1, AND($P3505&lt;&gt;"", $P3505&lt;&gt;"...", $P3505&lt;&gt;"입력오류", ISNUMBER(FIND(INDEX($T$2:$T$7,$U$1),$P3505))),
        IF(
            $U$17="기타", AND($P3505&lt;&gt;"", $P3505&lt;&gt;"...", $P3505&lt;&gt;"입력오류", NOT(ISNUMBER(FIND($T$21:$T$34,$P3505)))),
            AND($P3505&lt;&gt;"", $P3505&lt;&gt;"...", $P3505&lt;&gt;"입력오류", $T$19=$P3505)
        )
    )
)</f>
        <v>0</v>
      </c>
    </row>
    <row r="3506" spans="1:17">
      <c r="A3506" t="s">
        <v>7348</v>
      </c>
      <c r="B3506" t="s">
        <v>7349</v>
      </c>
      <c r="I3506">
        <f t="shared" si="163"/>
        <v>3505</v>
      </c>
      <c r="J3506">
        <f t="shared" si="164"/>
        <v>3505</v>
      </c>
      <c r="K3506">
        <f t="shared" si="162"/>
        <v>1</v>
      </c>
      <c r="L3506" t="b">
        <f>COUNTIF($N$2:N3506, N3506)=1</f>
        <v>1</v>
      </c>
      <c r="M3506" s="37">
        <f>IF( $Q3506, MAX($M$1:M3505)+1, 0)</f>
        <v>0</v>
      </c>
      <c r="N3506" t="str" cm="1">
        <f t="array" ref="N3506">INDEX($A$9:$F$1048576, $J3506, $K3506 )</f>
        <v>71848</v>
      </c>
      <c r="O3506" t="str" cm="1">
        <f t="array" ref="O3506">INDEX($B$9:$F$1048576, $J3506, $K3506 )</f>
        <v>퍼스트파이브지제72차(유)1-21</v>
      </c>
      <c r="P3506" t="str" cm="1">
        <f t="array" ref="P3506">IF( $L3506, TRIM(_xll.IMDP("IR", $G$5&amp;$N3506, $G$6)), "" )</f>
        <v/>
      </c>
      <c r="Q3506" t="b" cm="1">
        <f t="array" ref="Q3506">IF(
    $U$1=1, AND($P3506&lt;&gt;"", $P3506&lt;&gt;"...", $P3506&lt;&gt;"입력오류"),
    IF(
        $U$18=1, AND($P3506&lt;&gt;"", $P3506&lt;&gt;"...", $P3506&lt;&gt;"입력오류", ISNUMBER(FIND(INDEX($T$2:$T$7,$U$1),$P3506))),
        IF(
            $U$17="기타", AND($P3506&lt;&gt;"", $P3506&lt;&gt;"...", $P3506&lt;&gt;"입력오류", NOT(ISNUMBER(FIND($T$21:$T$34,$P3506)))),
            AND($P3506&lt;&gt;"", $P3506&lt;&gt;"...", $P3506&lt;&gt;"입력오류", $T$19=$P3506)
        )
    )
)</f>
        <v>0</v>
      </c>
    </row>
    <row r="3507" spans="1:17">
      <c r="A3507" t="s">
        <v>7350</v>
      </c>
      <c r="B3507" t="s">
        <v>7351</v>
      </c>
      <c r="I3507">
        <f t="shared" si="163"/>
        <v>3506</v>
      </c>
      <c r="J3507">
        <f t="shared" si="164"/>
        <v>3506</v>
      </c>
      <c r="K3507">
        <f t="shared" si="162"/>
        <v>1</v>
      </c>
      <c r="L3507" t="b">
        <f>COUNTIF($N$2:N3507, N3507)=1</f>
        <v>1</v>
      </c>
      <c r="M3507" s="37">
        <f>IF( $Q3507, MAX($M$1:M3506)+1, 0)</f>
        <v>0</v>
      </c>
      <c r="N3507" t="str" cm="1">
        <f t="array" ref="N3507">INDEX($A$9:$F$1048576, $J3507, $K3507 )</f>
        <v>71849</v>
      </c>
      <c r="O3507" t="str" cm="1">
        <f t="array" ref="O3507">INDEX($B$9:$F$1048576, $J3507, $K3507 )</f>
        <v>퍼스트파이브지제72차(유)1-22</v>
      </c>
      <c r="P3507" t="str" cm="1">
        <f t="array" ref="P3507">IF( $L3507, TRIM(_xll.IMDP("IR", $G$5&amp;$N3507, $G$6)), "" )</f>
        <v/>
      </c>
      <c r="Q3507" t="b" cm="1">
        <f t="array" ref="Q3507">IF(
    $U$1=1, AND($P3507&lt;&gt;"", $P3507&lt;&gt;"...", $P3507&lt;&gt;"입력오류"),
    IF(
        $U$18=1, AND($P3507&lt;&gt;"", $P3507&lt;&gt;"...", $P3507&lt;&gt;"입력오류", ISNUMBER(FIND(INDEX($T$2:$T$7,$U$1),$P3507))),
        IF(
            $U$17="기타", AND($P3507&lt;&gt;"", $P3507&lt;&gt;"...", $P3507&lt;&gt;"입력오류", NOT(ISNUMBER(FIND($T$21:$T$34,$P3507)))),
            AND($P3507&lt;&gt;"", $P3507&lt;&gt;"...", $P3507&lt;&gt;"입력오류", $T$19=$P3507)
        )
    )
)</f>
        <v>0</v>
      </c>
    </row>
    <row r="3508" spans="1:17">
      <c r="A3508" t="s">
        <v>7352</v>
      </c>
      <c r="B3508" t="s">
        <v>7353</v>
      </c>
      <c r="I3508">
        <f t="shared" si="163"/>
        <v>3507</v>
      </c>
      <c r="J3508">
        <f t="shared" si="164"/>
        <v>3507</v>
      </c>
      <c r="K3508">
        <f t="shared" si="162"/>
        <v>1</v>
      </c>
      <c r="L3508" t="b">
        <f>COUNTIF($N$2:N3508, N3508)=1</f>
        <v>1</v>
      </c>
      <c r="M3508" s="37">
        <f>IF( $Q3508, MAX($M$1:M3507)+1, 0)</f>
        <v>0</v>
      </c>
      <c r="N3508" t="str" cm="1">
        <f t="array" ref="N3508">INDEX($A$9:$F$1048576, $J3508, $K3508 )</f>
        <v>71850</v>
      </c>
      <c r="O3508" t="str" cm="1">
        <f t="array" ref="O3508">INDEX($B$9:$F$1048576, $J3508, $K3508 )</f>
        <v>퍼스트파이브지제72차(유)1-23</v>
      </c>
      <c r="P3508" t="str" cm="1">
        <f t="array" ref="P3508">IF( $L3508, TRIM(_xll.IMDP("IR", $G$5&amp;$N3508, $G$6)), "" )</f>
        <v/>
      </c>
      <c r="Q3508" t="b" cm="1">
        <f t="array" ref="Q3508">IF(
    $U$1=1, AND($P3508&lt;&gt;"", $P3508&lt;&gt;"...", $P3508&lt;&gt;"입력오류"),
    IF(
        $U$18=1, AND($P3508&lt;&gt;"", $P3508&lt;&gt;"...", $P3508&lt;&gt;"입력오류", ISNUMBER(FIND(INDEX($T$2:$T$7,$U$1),$P3508))),
        IF(
            $U$17="기타", AND($P3508&lt;&gt;"", $P3508&lt;&gt;"...", $P3508&lt;&gt;"입력오류", NOT(ISNUMBER(FIND($T$21:$T$34,$P3508)))),
            AND($P3508&lt;&gt;"", $P3508&lt;&gt;"...", $P3508&lt;&gt;"입력오류", $T$19=$P3508)
        )
    )
)</f>
        <v>0</v>
      </c>
    </row>
    <row r="3509" spans="1:17">
      <c r="A3509" t="s">
        <v>7354</v>
      </c>
      <c r="B3509" t="s">
        <v>7355</v>
      </c>
      <c r="I3509">
        <f t="shared" si="163"/>
        <v>3508</v>
      </c>
      <c r="J3509">
        <f t="shared" si="164"/>
        <v>3508</v>
      </c>
      <c r="K3509">
        <f t="shared" si="162"/>
        <v>1</v>
      </c>
      <c r="L3509" t="b">
        <f>COUNTIF($N$2:N3509, N3509)=1</f>
        <v>1</v>
      </c>
      <c r="M3509" s="37">
        <f>IF( $Q3509, MAX($M$1:M3508)+1, 0)</f>
        <v>0</v>
      </c>
      <c r="N3509" t="str" cm="1">
        <f t="array" ref="N3509">INDEX($A$9:$F$1048576, $J3509, $K3509 )</f>
        <v>71851</v>
      </c>
      <c r="O3509" t="str" cm="1">
        <f t="array" ref="O3509">INDEX($B$9:$F$1048576, $J3509, $K3509 )</f>
        <v>퍼스트파이브지제72차(유)1-24</v>
      </c>
      <c r="P3509" t="str" cm="1">
        <f t="array" ref="P3509">IF( $L3509, TRIM(_xll.IMDP("IR", $G$5&amp;$N3509, $G$6)), "" )</f>
        <v/>
      </c>
      <c r="Q3509" t="b" cm="1">
        <f t="array" ref="Q3509">IF(
    $U$1=1, AND($P3509&lt;&gt;"", $P3509&lt;&gt;"...", $P3509&lt;&gt;"입력오류"),
    IF(
        $U$18=1, AND($P3509&lt;&gt;"", $P3509&lt;&gt;"...", $P3509&lt;&gt;"입력오류", ISNUMBER(FIND(INDEX($T$2:$T$7,$U$1),$P3509))),
        IF(
            $U$17="기타", AND($P3509&lt;&gt;"", $P3509&lt;&gt;"...", $P3509&lt;&gt;"입력오류", NOT(ISNUMBER(FIND($T$21:$T$34,$P3509)))),
            AND($P3509&lt;&gt;"", $P3509&lt;&gt;"...", $P3509&lt;&gt;"입력오류", $T$19=$P3509)
        )
    )
)</f>
        <v>0</v>
      </c>
    </row>
    <row r="3510" spans="1:17">
      <c r="A3510" t="s">
        <v>7356</v>
      </c>
      <c r="B3510" t="s">
        <v>7357</v>
      </c>
      <c r="I3510">
        <f t="shared" si="163"/>
        <v>3509</v>
      </c>
      <c r="J3510">
        <f t="shared" si="164"/>
        <v>3509</v>
      </c>
      <c r="K3510">
        <f t="shared" si="162"/>
        <v>1</v>
      </c>
      <c r="L3510" t="b">
        <f>COUNTIF($N$2:N3510, N3510)=1</f>
        <v>1</v>
      </c>
      <c r="M3510" s="37">
        <f>IF( $Q3510, MAX($M$1:M3509)+1, 0)</f>
        <v>0</v>
      </c>
      <c r="N3510" t="str" cm="1">
        <f t="array" ref="N3510">INDEX($A$9:$F$1048576, $J3510, $K3510 )</f>
        <v>71852</v>
      </c>
      <c r="O3510" t="str" cm="1">
        <f t="array" ref="O3510">INDEX($B$9:$F$1048576, $J3510, $K3510 )</f>
        <v>퍼스트파이브지제72차(유)1-25</v>
      </c>
      <c r="P3510" t="str" cm="1">
        <f t="array" ref="P3510">IF( $L3510, TRIM(_xll.IMDP("IR", $G$5&amp;$N3510, $G$6)), "" )</f>
        <v/>
      </c>
      <c r="Q3510" t="b" cm="1">
        <f t="array" ref="Q3510">IF(
    $U$1=1, AND($P3510&lt;&gt;"", $P3510&lt;&gt;"...", $P3510&lt;&gt;"입력오류"),
    IF(
        $U$18=1, AND($P3510&lt;&gt;"", $P3510&lt;&gt;"...", $P3510&lt;&gt;"입력오류", ISNUMBER(FIND(INDEX($T$2:$T$7,$U$1),$P3510))),
        IF(
            $U$17="기타", AND($P3510&lt;&gt;"", $P3510&lt;&gt;"...", $P3510&lt;&gt;"입력오류", NOT(ISNUMBER(FIND($T$21:$T$34,$P3510)))),
            AND($P3510&lt;&gt;"", $P3510&lt;&gt;"...", $P3510&lt;&gt;"입력오류", $T$19=$P3510)
        )
    )
)</f>
        <v>0</v>
      </c>
    </row>
    <row r="3511" spans="1:17">
      <c r="A3511" t="s">
        <v>7358</v>
      </c>
      <c r="B3511" t="s">
        <v>7359</v>
      </c>
      <c r="I3511">
        <f t="shared" si="163"/>
        <v>3510</v>
      </c>
      <c r="J3511">
        <f t="shared" si="164"/>
        <v>3510</v>
      </c>
      <c r="K3511">
        <f t="shared" si="162"/>
        <v>1</v>
      </c>
      <c r="L3511" t="b">
        <f>COUNTIF($N$2:N3511, N3511)=1</f>
        <v>1</v>
      </c>
      <c r="M3511" s="37">
        <f>IF( $Q3511, MAX($M$1:M3510)+1, 0)</f>
        <v>0</v>
      </c>
      <c r="N3511" t="str" cm="1">
        <f t="array" ref="N3511">INDEX($A$9:$F$1048576, $J3511, $K3511 )</f>
        <v>71853</v>
      </c>
      <c r="O3511" t="str" cm="1">
        <f t="array" ref="O3511">INDEX($B$9:$F$1048576, $J3511, $K3511 )</f>
        <v>퍼스트파이브지제72차(유)1-26</v>
      </c>
      <c r="P3511" t="str" cm="1">
        <f t="array" ref="P3511">IF( $L3511, TRIM(_xll.IMDP("IR", $G$5&amp;$N3511, $G$6)), "" )</f>
        <v/>
      </c>
      <c r="Q3511" t="b" cm="1">
        <f t="array" ref="Q3511">IF(
    $U$1=1, AND($P3511&lt;&gt;"", $P3511&lt;&gt;"...", $P3511&lt;&gt;"입력오류"),
    IF(
        $U$18=1, AND($P3511&lt;&gt;"", $P3511&lt;&gt;"...", $P3511&lt;&gt;"입력오류", ISNUMBER(FIND(INDEX($T$2:$T$7,$U$1),$P3511))),
        IF(
            $U$17="기타", AND($P3511&lt;&gt;"", $P3511&lt;&gt;"...", $P3511&lt;&gt;"입력오류", NOT(ISNUMBER(FIND($T$21:$T$34,$P3511)))),
            AND($P3511&lt;&gt;"", $P3511&lt;&gt;"...", $P3511&lt;&gt;"입력오류", $T$19=$P3511)
        )
    )
)</f>
        <v>0</v>
      </c>
    </row>
    <row r="3512" spans="1:17">
      <c r="A3512" t="s">
        <v>7360</v>
      </c>
      <c r="B3512" t="s">
        <v>7361</v>
      </c>
      <c r="I3512">
        <f t="shared" si="163"/>
        <v>3511</v>
      </c>
      <c r="J3512">
        <f t="shared" si="164"/>
        <v>3511</v>
      </c>
      <c r="K3512">
        <f t="shared" si="162"/>
        <v>1</v>
      </c>
      <c r="L3512" t="b">
        <f>COUNTIF($N$2:N3512, N3512)=1</f>
        <v>1</v>
      </c>
      <c r="M3512" s="37">
        <f>IF( $Q3512, MAX($M$1:M3511)+1, 0)</f>
        <v>0</v>
      </c>
      <c r="N3512" t="str" cm="1">
        <f t="array" ref="N3512">INDEX($A$9:$F$1048576, $J3512, $K3512 )</f>
        <v>71854</v>
      </c>
      <c r="O3512" t="str" cm="1">
        <f t="array" ref="O3512">INDEX($B$9:$F$1048576, $J3512, $K3512 )</f>
        <v>퍼스트파이브지제72차(유)1-27</v>
      </c>
      <c r="P3512" t="str" cm="1">
        <f t="array" ref="P3512">IF( $L3512, TRIM(_xll.IMDP("IR", $G$5&amp;$N3512, $G$6)), "" )</f>
        <v/>
      </c>
      <c r="Q3512" t="b" cm="1">
        <f t="array" ref="Q3512">IF(
    $U$1=1, AND($P3512&lt;&gt;"", $P3512&lt;&gt;"...", $P3512&lt;&gt;"입력오류"),
    IF(
        $U$18=1, AND($P3512&lt;&gt;"", $P3512&lt;&gt;"...", $P3512&lt;&gt;"입력오류", ISNUMBER(FIND(INDEX($T$2:$T$7,$U$1),$P3512))),
        IF(
            $U$17="기타", AND($P3512&lt;&gt;"", $P3512&lt;&gt;"...", $P3512&lt;&gt;"입력오류", NOT(ISNUMBER(FIND($T$21:$T$34,$P3512)))),
            AND($P3512&lt;&gt;"", $P3512&lt;&gt;"...", $P3512&lt;&gt;"입력오류", $T$19=$P3512)
        )
    )
)</f>
        <v>0</v>
      </c>
    </row>
    <row r="3513" spans="1:17">
      <c r="A3513" t="s">
        <v>7362</v>
      </c>
      <c r="B3513" t="s">
        <v>7363</v>
      </c>
      <c r="I3513">
        <f t="shared" si="163"/>
        <v>3512</v>
      </c>
      <c r="J3513">
        <f t="shared" si="164"/>
        <v>3512</v>
      </c>
      <c r="K3513">
        <f t="shared" si="162"/>
        <v>1</v>
      </c>
      <c r="L3513" t="b">
        <f>COUNTIF($N$2:N3513, N3513)=1</f>
        <v>1</v>
      </c>
      <c r="M3513" s="37">
        <f>IF( $Q3513, MAX($M$1:M3512)+1, 0)</f>
        <v>0</v>
      </c>
      <c r="N3513" t="str" cm="1">
        <f t="array" ref="N3513">INDEX($A$9:$F$1048576, $J3513, $K3513 )</f>
        <v>71855</v>
      </c>
      <c r="O3513" t="str" cm="1">
        <f t="array" ref="O3513">INDEX($B$9:$F$1048576, $J3513, $K3513 )</f>
        <v>퍼스트파이브지제72차(유)1-28</v>
      </c>
      <c r="P3513" t="str" cm="1">
        <f t="array" ref="P3513">IF( $L3513, TRIM(_xll.IMDP("IR", $G$5&amp;$N3513, $G$6)), "" )</f>
        <v/>
      </c>
      <c r="Q3513" t="b" cm="1">
        <f t="array" ref="Q3513">IF(
    $U$1=1, AND($P3513&lt;&gt;"", $P3513&lt;&gt;"...", $P3513&lt;&gt;"입력오류"),
    IF(
        $U$18=1, AND($P3513&lt;&gt;"", $P3513&lt;&gt;"...", $P3513&lt;&gt;"입력오류", ISNUMBER(FIND(INDEX($T$2:$T$7,$U$1),$P3513))),
        IF(
            $U$17="기타", AND($P3513&lt;&gt;"", $P3513&lt;&gt;"...", $P3513&lt;&gt;"입력오류", NOT(ISNUMBER(FIND($T$21:$T$34,$P3513)))),
            AND($P3513&lt;&gt;"", $P3513&lt;&gt;"...", $P3513&lt;&gt;"입력오류", $T$19=$P3513)
        )
    )
)</f>
        <v>0</v>
      </c>
    </row>
    <row r="3514" spans="1:17">
      <c r="A3514" t="s">
        <v>7364</v>
      </c>
      <c r="B3514" t="s">
        <v>7365</v>
      </c>
      <c r="I3514">
        <f t="shared" si="163"/>
        <v>3513</v>
      </c>
      <c r="J3514">
        <f t="shared" si="164"/>
        <v>3513</v>
      </c>
      <c r="K3514">
        <f t="shared" si="162"/>
        <v>1</v>
      </c>
      <c r="L3514" t="b">
        <f>COUNTIF($N$2:N3514, N3514)=1</f>
        <v>1</v>
      </c>
      <c r="M3514" s="37">
        <f>IF( $Q3514, MAX($M$1:M3513)+1, 0)</f>
        <v>0</v>
      </c>
      <c r="N3514" t="str" cm="1">
        <f t="array" ref="N3514">INDEX($A$9:$F$1048576, $J3514, $K3514 )</f>
        <v>71856</v>
      </c>
      <c r="O3514" t="str" cm="1">
        <f t="array" ref="O3514">INDEX($B$9:$F$1048576, $J3514, $K3514 )</f>
        <v>퍼스트파이브지제72차(유)1-29</v>
      </c>
      <c r="P3514" t="str" cm="1">
        <f t="array" ref="P3514">IF( $L3514, TRIM(_xll.IMDP("IR", $G$5&amp;$N3514, $G$6)), "" )</f>
        <v/>
      </c>
      <c r="Q3514" t="b" cm="1">
        <f t="array" ref="Q3514">IF(
    $U$1=1, AND($P3514&lt;&gt;"", $P3514&lt;&gt;"...", $P3514&lt;&gt;"입력오류"),
    IF(
        $U$18=1, AND($P3514&lt;&gt;"", $P3514&lt;&gt;"...", $P3514&lt;&gt;"입력오류", ISNUMBER(FIND(INDEX($T$2:$T$7,$U$1),$P3514))),
        IF(
            $U$17="기타", AND($P3514&lt;&gt;"", $P3514&lt;&gt;"...", $P3514&lt;&gt;"입력오류", NOT(ISNUMBER(FIND($T$21:$T$34,$P3514)))),
            AND($P3514&lt;&gt;"", $P3514&lt;&gt;"...", $P3514&lt;&gt;"입력오류", $T$19=$P3514)
        )
    )
)</f>
        <v>0</v>
      </c>
    </row>
    <row r="3515" spans="1:17">
      <c r="A3515" t="s">
        <v>7366</v>
      </c>
      <c r="B3515" t="s">
        <v>7367</v>
      </c>
      <c r="I3515">
        <f t="shared" si="163"/>
        <v>3514</v>
      </c>
      <c r="J3515">
        <f t="shared" si="164"/>
        <v>3514</v>
      </c>
      <c r="K3515">
        <f t="shared" si="162"/>
        <v>1</v>
      </c>
      <c r="L3515" t="b">
        <f>COUNTIF($N$2:N3515, N3515)=1</f>
        <v>1</v>
      </c>
      <c r="M3515" s="37">
        <f>IF( $Q3515, MAX($M$1:M3514)+1, 0)</f>
        <v>0</v>
      </c>
      <c r="N3515" t="str" cm="1">
        <f t="array" ref="N3515">INDEX($A$9:$F$1048576, $J3515, $K3515 )</f>
        <v>71857</v>
      </c>
      <c r="O3515" t="str" cm="1">
        <f t="array" ref="O3515">INDEX($B$9:$F$1048576, $J3515, $K3515 )</f>
        <v>퍼스트파이브지제72차(유)1-30</v>
      </c>
      <c r="P3515" t="str" cm="1">
        <f t="array" ref="P3515">IF( $L3515, TRIM(_xll.IMDP("IR", $G$5&amp;$N3515, $G$6)), "" )</f>
        <v/>
      </c>
      <c r="Q3515" t="b" cm="1">
        <f t="array" ref="Q3515">IF(
    $U$1=1, AND($P3515&lt;&gt;"", $P3515&lt;&gt;"...", $P3515&lt;&gt;"입력오류"),
    IF(
        $U$18=1, AND($P3515&lt;&gt;"", $P3515&lt;&gt;"...", $P3515&lt;&gt;"입력오류", ISNUMBER(FIND(INDEX($T$2:$T$7,$U$1),$P3515))),
        IF(
            $U$17="기타", AND($P3515&lt;&gt;"", $P3515&lt;&gt;"...", $P3515&lt;&gt;"입력오류", NOT(ISNUMBER(FIND($T$21:$T$34,$P3515)))),
            AND($P3515&lt;&gt;"", $P3515&lt;&gt;"...", $P3515&lt;&gt;"입력오류", $T$19=$P3515)
        )
    )
)</f>
        <v>0</v>
      </c>
    </row>
    <row r="3516" spans="1:17">
      <c r="A3516" t="s">
        <v>7368</v>
      </c>
      <c r="B3516" t="s">
        <v>7369</v>
      </c>
      <c r="I3516">
        <f t="shared" si="163"/>
        <v>3515</v>
      </c>
      <c r="J3516">
        <f t="shared" si="164"/>
        <v>3515</v>
      </c>
      <c r="K3516">
        <f t="shared" si="162"/>
        <v>1</v>
      </c>
      <c r="L3516" t="b">
        <f>COUNTIF($N$2:N3516, N3516)=1</f>
        <v>1</v>
      </c>
      <c r="M3516" s="37">
        <f>IF( $Q3516, MAX($M$1:M3515)+1, 0)</f>
        <v>0</v>
      </c>
      <c r="N3516" t="str" cm="1">
        <f t="array" ref="N3516">INDEX($A$9:$F$1048576, $J3516, $K3516 )</f>
        <v>71858</v>
      </c>
      <c r="O3516" t="str" cm="1">
        <f t="array" ref="O3516">INDEX($B$9:$F$1048576, $J3516, $K3516 )</f>
        <v>퍼스트파이브지제72차(유)1-31</v>
      </c>
      <c r="P3516" t="str" cm="1">
        <f t="array" ref="P3516">IF( $L3516, TRIM(_xll.IMDP("IR", $G$5&amp;$N3516, $G$6)), "" )</f>
        <v/>
      </c>
      <c r="Q3516" t="b" cm="1">
        <f t="array" ref="Q3516">IF(
    $U$1=1, AND($P3516&lt;&gt;"", $P3516&lt;&gt;"...", $P3516&lt;&gt;"입력오류"),
    IF(
        $U$18=1, AND($P3516&lt;&gt;"", $P3516&lt;&gt;"...", $P3516&lt;&gt;"입력오류", ISNUMBER(FIND(INDEX($T$2:$T$7,$U$1),$P3516))),
        IF(
            $U$17="기타", AND($P3516&lt;&gt;"", $P3516&lt;&gt;"...", $P3516&lt;&gt;"입력오류", NOT(ISNUMBER(FIND($T$21:$T$34,$P3516)))),
            AND($P3516&lt;&gt;"", $P3516&lt;&gt;"...", $P3516&lt;&gt;"입력오류", $T$19=$P3516)
        )
    )
)</f>
        <v>0</v>
      </c>
    </row>
    <row r="3517" spans="1:17">
      <c r="A3517" t="s">
        <v>7370</v>
      </c>
      <c r="B3517" t="s">
        <v>7371</v>
      </c>
      <c r="I3517">
        <f t="shared" si="163"/>
        <v>3516</v>
      </c>
      <c r="J3517">
        <f t="shared" si="164"/>
        <v>3516</v>
      </c>
      <c r="K3517">
        <f t="shared" si="162"/>
        <v>1</v>
      </c>
      <c r="L3517" t="b">
        <f>COUNTIF($N$2:N3517, N3517)=1</f>
        <v>1</v>
      </c>
      <c r="M3517" s="37">
        <f>IF( $Q3517, MAX($M$1:M3516)+1, 0)</f>
        <v>0</v>
      </c>
      <c r="N3517" t="str" cm="1">
        <f t="array" ref="N3517">INDEX($A$9:$F$1048576, $J3517, $K3517 )</f>
        <v>71859</v>
      </c>
      <c r="O3517" t="str" cm="1">
        <f t="array" ref="O3517">INDEX($B$9:$F$1048576, $J3517, $K3517 )</f>
        <v>퍼스트파이브지제72차(유)1-32</v>
      </c>
      <c r="P3517" t="str" cm="1">
        <f t="array" ref="P3517">IF( $L3517, TRIM(_xll.IMDP("IR", $G$5&amp;$N3517, $G$6)), "" )</f>
        <v/>
      </c>
      <c r="Q3517" t="b" cm="1">
        <f t="array" ref="Q3517">IF(
    $U$1=1, AND($P3517&lt;&gt;"", $P3517&lt;&gt;"...", $P3517&lt;&gt;"입력오류"),
    IF(
        $U$18=1, AND($P3517&lt;&gt;"", $P3517&lt;&gt;"...", $P3517&lt;&gt;"입력오류", ISNUMBER(FIND(INDEX($T$2:$T$7,$U$1),$P3517))),
        IF(
            $U$17="기타", AND($P3517&lt;&gt;"", $P3517&lt;&gt;"...", $P3517&lt;&gt;"입력오류", NOT(ISNUMBER(FIND($T$21:$T$34,$P3517)))),
            AND($P3517&lt;&gt;"", $P3517&lt;&gt;"...", $P3517&lt;&gt;"입력오류", $T$19=$P3517)
        )
    )
)</f>
        <v>0</v>
      </c>
    </row>
    <row r="3518" spans="1:17">
      <c r="A3518" t="s">
        <v>7372</v>
      </c>
      <c r="B3518" t="s">
        <v>7373</v>
      </c>
      <c r="I3518">
        <f t="shared" si="163"/>
        <v>3517</v>
      </c>
      <c r="J3518">
        <f t="shared" si="164"/>
        <v>3517</v>
      </c>
      <c r="K3518">
        <f t="shared" si="162"/>
        <v>1</v>
      </c>
      <c r="L3518" t="b">
        <f>COUNTIF($N$2:N3518, N3518)=1</f>
        <v>1</v>
      </c>
      <c r="M3518" s="37">
        <f>IF( $Q3518, MAX($M$1:M3517)+1, 0)</f>
        <v>0</v>
      </c>
      <c r="N3518" t="str" cm="1">
        <f t="array" ref="N3518">INDEX($A$9:$F$1048576, $J3518, $K3518 )</f>
        <v>71860</v>
      </c>
      <c r="O3518" t="str" cm="1">
        <f t="array" ref="O3518">INDEX($B$9:$F$1048576, $J3518, $K3518 )</f>
        <v>엑스퍼트제2차(유)2-2</v>
      </c>
      <c r="P3518" t="str" cm="1">
        <f t="array" ref="P3518">IF( $L3518, TRIM(_xll.IMDP("IR", $G$5&amp;$N3518, $G$6)), "" )</f>
        <v/>
      </c>
      <c r="Q3518" t="b" cm="1">
        <f t="array" ref="Q3518">IF(
    $U$1=1, AND($P3518&lt;&gt;"", $P3518&lt;&gt;"...", $P3518&lt;&gt;"입력오류"),
    IF(
        $U$18=1, AND($P3518&lt;&gt;"", $P3518&lt;&gt;"...", $P3518&lt;&gt;"입력오류", ISNUMBER(FIND(INDEX($T$2:$T$7,$U$1),$P3518))),
        IF(
            $U$17="기타", AND($P3518&lt;&gt;"", $P3518&lt;&gt;"...", $P3518&lt;&gt;"입력오류", NOT(ISNUMBER(FIND($T$21:$T$34,$P3518)))),
            AND($P3518&lt;&gt;"", $P3518&lt;&gt;"...", $P3518&lt;&gt;"입력오류", $T$19=$P3518)
        )
    )
)</f>
        <v>0</v>
      </c>
    </row>
    <row r="3519" spans="1:17">
      <c r="A3519" t="s">
        <v>7374</v>
      </c>
      <c r="B3519" t="s">
        <v>7375</v>
      </c>
      <c r="I3519">
        <f t="shared" si="163"/>
        <v>3518</v>
      </c>
      <c r="J3519">
        <f t="shared" si="164"/>
        <v>3518</v>
      </c>
      <c r="K3519">
        <f t="shared" si="162"/>
        <v>1</v>
      </c>
      <c r="L3519" t="b">
        <f>COUNTIF($N$2:N3519, N3519)=1</f>
        <v>1</v>
      </c>
      <c r="M3519" s="37">
        <f>IF( $Q3519, MAX($M$1:M3518)+1, 0)</f>
        <v>0</v>
      </c>
      <c r="N3519" t="str" cm="1">
        <f t="array" ref="N3519">INDEX($A$9:$F$1048576, $J3519, $K3519 )</f>
        <v>71861</v>
      </c>
      <c r="O3519" t="str" cm="1">
        <f t="array" ref="O3519">INDEX($B$9:$F$1048576, $J3519, $K3519 )</f>
        <v>하이트리오제1차(유)2</v>
      </c>
      <c r="P3519" t="str" cm="1">
        <f t="array" ref="P3519">IF( $L3519, TRIM(_xll.IMDP("IR", $G$5&amp;$N3519, $G$6)), "" )</f>
        <v/>
      </c>
      <c r="Q3519" t="b" cm="1">
        <f t="array" ref="Q3519">IF(
    $U$1=1, AND($P3519&lt;&gt;"", $P3519&lt;&gt;"...", $P3519&lt;&gt;"입력오류"),
    IF(
        $U$18=1, AND($P3519&lt;&gt;"", $P3519&lt;&gt;"...", $P3519&lt;&gt;"입력오류", ISNUMBER(FIND(INDEX($T$2:$T$7,$U$1),$P3519))),
        IF(
            $U$17="기타", AND($P3519&lt;&gt;"", $P3519&lt;&gt;"...", $P3519&lt;&gt;"입력오류", NOT(ISNUMBER(FIND($T$21:$T$34,$P3519)))),
            AND($P3519&lt;&gt;"", $P3519&lt;&gt;"...", $P3519&lt;&gt;"입력오류", $T$19=$P3519)
        )
    )
)</f>
        <v>0</v>
      </c>
    </row>
    <row r="3520" spans="1:17">
      <c r="A3520" t="s">
        <v>7376</v>
      </c>
      <c r="B3520" t="s">
        <v>7377</v>
      </c>
      <c r="I3520">
        <f t="shared" si="163"/>
        <v>3519</v>
      </c>
      <c r="J3520">
        <f t="shared" si="164"/>
        <v>3519</v>
      </c>
      <c r="K3520">
        <f t="shared" si="162"/>
        <v>1</v>
      </c>
      <c r="L3520" t="b">
        <f>COUNTIF($N$2:N3520, N3520)=1</f>
        <v>1</v>
      </c>
      <c r="M3520" s="37">
        <f>IF( $Q3520, MAX($M$1:M3519)+1, 0)</f>
        <v>0</v>
      </c>
      <c r="N3520" t="str" cm="1">
        <f t="array" ref="N3520">INDEX($A$9:$F$1048576, $J3520, $K3520 )</f>
        <v>71862</v>
      </c>
      <c r="O3520" t="str" cm="1">
        <f t="array" ref="O3520">INDEX($B$9:$F$1048576, $J3520, $K3520 )</f>
        <v>원큐제8차(유)2-6</v>
      </c>
      <c r="P3520" t="str" cm="1">
        <f t="array" ref="P3520">IF( $L3520, TRIM(_xll.IMDP("IR", $G$5&amp;$N3520, $G$6)), "" )</f>
        <v/>
      </c>
      <c r="Q3520" t="b" cm="1">
        <f t="array" ref="Q3520">IF(
    $U$1=1, AND($P3520&lt;&gt;"", $P3520&lt;&gt;"...", $P3520&lt;&gt;"입력오류"),
    IF(
        $U$18=1, AND($P3520&lt;&gt;"", $P3520&lt;&gt;"...", $P3520&lt;&gt;"입력오류", ISNUMBER(FIND(INDEX($T$2:$T$7,$U$1),$P3520))),
        IF(
            $U$17="기타", AND($P3520&lt;&gt;"", $P3520&lt;&gt;"...", $P3520&lt;&gt;"입력오류", NOT(ISNUMBER(FIND($T$21:$T$34,$P3520)))),
            AND($P3520&lt;&gt;"", $P3520&lt;&gt;"...", $P3520&lt;&gt;"입력오류", $T$19=$P3520)
        )
    )
)</f>
        <v>0</v>
      </c>
    </row>
    <row r="3521" spans="1:17">
      <c r="A3521" t="s">
        <v>7378</v>
      </c>
      <c r="B3521" t="s">
        <v>7379</v>
      </c>
      <c r="I3521">
        <f t="shared" si="163"/>
        <v>3520</v>
      </c>
      <c r="J3521">
        <f t="shared" si="164"/>
        <v>3520</v>
      </c>
      <c r="K3521">
        <f t="shared" si="162"/>
        <v>1</v>
      </c>
      <c r="L3521" t="b">
        <f>COUNTIF($N$2:N3521, N3521)=1</f>
        <v>1</v>
      </c>
      <c r="M3521" s="37">
        <f>IF( $Q3521, MAX($M$1:M3520)+1, 0)</f>
        <v>0</v>
      </c>
      <c r="N3521" t="str" cm="1">
        <f t="array" ref="N3521">INDEX($A$9:$F$1048576, $J3521, $K3521 )</f>
        <v>71864</v>
      </c>
      <c r="O3521" t="str" cm="1">
        <f t="array" ref="O3521">INDEX($B$9:$F$1048576, $J3521, $K3521 )</f>
        <v>한솔제28차</v>
      </c>
      <c r="P3521" t="str" cm="1">
        <f t="array" ref="P3521">IF( $L3521, TRIM(_xll.IMDP("IR", $G$5&amp;$N3521, $G$6)), "" )</f>
        <v/>
      </c>
      <c r="Q3521" t="b" cm="1">
        <f t="array" ref="Q3521">IF(
    $U$1=1, AND($P3521&lt;&gt;"", $P3521&lt;&gt;"...", $P3521&lt;&gt;"입력오류"),
    IF(
        $U$18=1, AND($P3521&lt;&gt;"", $P3521&lt;&gt;"...", $P3521&lt;&gt;"입력오류", ISNUMBER(FIND(INDEX($T$2:$T$7,$U$1),$P3521))),
        IF(
            $U$17="기타", AND($P3521&lt;&gt;"", $P3521&lt;&gt;"...", $P3521&lt;&gt;"입력오류", NOT(ISNUMBER(FIND($T$21:$T$34,$P3521)))),
            AND($P3521&lt;&gt;"", $P3521&lt;&gt;"...", $P3521&lt;&gt;"입력오류", $T$19=$P3521)
        )
    )
)</f>
        <v>0</v>
      </c>
    </row>
    <row r="3522" spans="1:17">
      <c r="A3522" t="s">
        <v>7380</v>
      </c>
      <c r="B3522" t="s">
        <v>7381</v>
      </c>
      <c r="I3522">
        <f t="shared" si="163"/>
        <v>3521</v>
      </c>
      <c r="J3522">
        <f t="shared" si="164"/>
        <v>3521</v>
      </c>
      <c r="K3522">
        <f t="shared" ref="K3522:K3585" si="165">IF( $I3522&gt;$G$4, NA(), IF($I3522&gt;$G$3, 5, IF($I3522&gt;$G$2, 3, 1 ) ) )</f>
        <v>1</v>
      </c>
      <c r="L3522" t="b">
        <f>COUNTIF($N$2:N3522, N3522)=1</f>
        <v>1</v>
      </c>
      <c r="M3522" s="37">
        <f>IF( $Q3522, MAX($M$1:M3521)+1, 0)</f>
        <v>0</v>
      </c>
      <c r="N3522" t="str" cm="1">
        <f t="array" ref="N3522">INDEX($A$9:$F$1048576, $J3522, $K3522 )</f>
        <v>71865</v>
      </c>
      <c r="O3522" t="str" cm="1">
        <f t="array" ref="O3522">INDEX($B$9:$F$1048576, $J3522, $K3522 )</f>
        <v>비엔케이썸제8차</v>
      </c>
      <c r="P3522" t="str" cm="1">
        <f t="array" ref="P3522">IF( $L3522, TRIM(_xll.IMDP("IR", $G$5&amp;$N3522, $G$6)), "" )</f>
        <v/>
      </c>
      <c r="Q3522" t="b" cm="1">
        <f t="array" ref="Q3522">IF(
    $U$1=1, AND($P3522&lt;&gt;"", $P3522&lt;&gt;"...", $P3522&lt;&gt;"입력오류"),
    IF(
        $U$18=1, AND($P3522&lt;&gt;"", $P3522&lt;&gt;"...", $P3522&lt;&gt;"입력오류", ISNUMBER(FIND(INDEX($T$2:$T$7,$U$1),$P3522))),
        IF(
            $U$17="기타", AND($P3522&lt;&gt;"", $P3522&lt;&gt;"...", $P3522&lt;&gt;"입력오류", NOT(ISNUMBER(FIND($T$21:$T$34,$P3522)))),
            AND($P3522&lt;&gt;"", $P3522&lt;&gt;"...", $P3522&lt;&gt;"입력오류", $T$19=$P3522)
        )
    )
)</f>
        <v>0</v>
      </c>
    </row>
    <row r="3523" spans="1:17">
      <c r="A3523" t="s">
        <v>7382</v>
      </c>
      <c r="B3523" t="s">
        <v>7383</v>
      </c>
      <c r="I3523">
        <f t="shared" ref="I3523:I3586" si="166">ROW()-1</f>
        <v>3522</v>
      </c>
      <c r="J3523">
        <f t="shared" ref="J3523:J3586" si="167">IF( $I3523&gt;$G$4, NA(), IF($I3523&gt;$G$3, $I3523-$G$3, IF($I3523&gt;$G$2, $I3523-$G$2, $I3523 ) ) )</f>
        <v>3522</v>
      </c>
      <c r="K3523">
        <f t="shared" si="165"/>
        <v>1</v>
      </c>
      <c r="L3523" t="b">
        <f>COUNTIF($N$2:N3523, N3523)=1</f>
        <v>1</v>
      </c>
      <c r="M3523" s="37">
        <f>IF( $Q3523, MAX($M$1:M3522)+1, 0)</f>
        <v>0</v>
      </c>
      <c r="N3523" t="str" cm="1">
        <f t="array" ref="N3523">INDEX($A$9:$F$1048576, $J3523, $K3523 )</f>
        <v>71866</v>
      </c>
      <c r="O3523" t="str" cm="1">
        <f t="array" ref="O3523">INDEX($B$9:$F$1048576, $J3523, $K3523 )</f>
        <v>국민사랑제19차(유)2</v>
      </c>
      <c r="P3523" t="str" cm="1">
        <f t="array" ref="P3523">IF( $L3523, TRIM(_xll.IMDP("IR", $G$5&amp;$N3523, $G$6)), "" )</f>
        <v/>
      </c>
      <c r="Q3523" t="b" cm="1">
        <f t="array" ref="Q3523">IF(
    $U$1=1, AND($P3523&lt;&gt;"", $P3523&lt;&gt;"...", $P3523&lt;&gt;"입력오류"),
    IF(
        $U$18=1, AND($P3523&lt;&gt;"", $P3523&lt;&gt;"...", $P3523&lt;&gt;"입력오류", ISNUMBER(FIND(INDEX($T$2:$T$7,$U$1),$P3523))),
        IF(
            $U$17="기타", AND($P3523&lt;&gt;"", $P3523&lt;&gt;"...", $P3523&lt;&gt;"입력오류", NOT(ISNUMBER(FIND($T$21:$T$34,$P3523)))),
            AND($P3523&lt;&gt;"", $P3523&lt;&gt;"...", $P3523&lt;&gt;"입력오류", $T$19=$P3523)
        )
    )
)</f>
        <v>0</v>
      </c>
    </row>
    <row r="3524" spans="1:17">
      <c r="A3524" t="s">
        <v>7384</v>
      </c>
      <c r="B3524" t="s">
        <v>7385</v>
      </c>
      <c r="I3524">
        <f t="shared" si="166"/>
        <v>3523</v>
      </c>
      <c r="J3524">
        <f t="shared" si="167"/>
        <v>3523</v>
      </c>
      <c r="K3524">
        <f t="shared" si="165"/>
        <v>1</v>
      </c>
      <c r="L3524" t="b">
        <f>COUNTIF($N$2:N3524, N3524)=1</f>
        <v>1</v>
      </c>
      <c r="M3524" s="37">
        <f>IF( $Q3524, MAX($M$1:M3523)+1, 0)</f>
        <v>0</v>
      </c>
      <c r="N3524" t="str" cm="1">
        <f t="array" ref="N3524">INDEX($A$9:$F$1048576, $J3524, $K3524 )</f>
        <v>71867</v>
      </c>
      <c r="O3524" t="str" cm="1">
        <f t="array" ref="O3524">INDEX($B$9:$F$1048576, $J3524, $K3524 )</f>
        <v>티월드제94차(유)1-1</v>
      </c>
      <c r="P3524" t="str" cm="1">
        <f t="array" ref="P3524">IF( $L3524, TRIM(_xll.IMDP("IR", $G$5&amp;$N3524, $G$6)), "" )</f>
        <v/>
      </c>
      <c r="Q3524" t="b" cm="1">
        <f t="array" ref="Q3524">IF(
    $U$1=1, AND($P3524&lt;&gt;"", $P3524&lt;&gt;"...", $P3524&lt;&gt;"입력오류"),
    IF(
        $U$18=1, AND($P3524&lt;&gt;"", $P3524&lt;&gt;"...", $P3524&lt;&gt;"입력오류", ISNUMBER(FIND(INDEX($T$2:$T$7,$U$1),$P3524))),
        IF(
            $U$17="기타", AND($P3524&lt;&gt;"", $P3524&lt;&gt;"...", $P3524&lt;&gt;"입력오류", NOT(ISNUMBER(FIND($T$21:$T$34,$P3524)))),
            AND($P3524&lt;&gt;"", $P3524&lt;&gt;"...", $P3524&lt;&gt;"입력오류", $T$19=$P3524)
        )
    )
)</f>
        <v>0</v>
      </c>
    </row>
    <row r="3525" spans="1:17">
      <c r="A3525" t="s">
        <v>7386</v>
      </c>
      <c r="B3525" t="s">
        <v>7387</v>
      </c>
      <c r="I3525">
        <f t="shared" si="166"/>
        <v>3524</v>
      </c>
      <c r="J3525">
        <f t="shared" si="167"/>
        <v>3524</v>
      </c>
      <c r="K3525">
        <f t="shared" si="165"/>
        <v>1</v>
      </c>
      <c r="L3525" t="b">
        <f>COUNTIF($N$2:N3525, N3525)=1</f>
        <v>1</v>
      </c>
      <c r="M3525" s="37">
        <f>IF( $Q3525, MAX($M$1:M3524)+1, 0)</f>
        <v>0</v>
      </c>
      <c r="N3525" t="str" cm="1">
        <f t="array" ref="N3525">INDEX($A$9:$F$1048576, $J3525, $K3525 )</f>
        <v>71868</v>
      </c>
      <c r="O3525" t="str" cm="1">
        <f t="array" ref="O3525">INDEX($B$9:$F$1048576, $J3525, $K3525 )</f>
        <v>티월드제94차(유)1-2</v>
      </c>
      <c r="P3525" t="str" cm="1">
        <f t="array" ref="P3525">IF( $L3525, TRIM(_xll.IMDP("IR", $G$5&amp;$N3525, $G$6)), "" )</f>
        <v/>
      </c>
      <c r="Q3525" t="b" cm="1">
        <f t="array" ref="Q3525">IF(
    $U$1=1, AND($P3525&lt;&gt;"", $P3525&lt;&gt;"...", $P3525&lt;&gt;"입력오류"),
    IF(
        $U$18=1, AND($P3525&lt;&gt;"", $P3525&lt;&gt;"...", $P3525&lt;&gt;"입력오류", ISNUMBER(FIND(INDEX($T$2:$T$7,$U$1),$P3525))),
        IF(
            $U$17="기타", AND($P3525&lt;&gt;"", $P3525&lt;&gt;"...", $P3525&lt;&gt;"입력오류", NOT(ISNUMBER(FIND($T$21:$T$34,$P3525)))),
            AND($P3525&lt;&gt;"", $P3525&lt;&gt;"...", $P3525&lt;&gt;"입력오류", $T$19=$P3525)
        )
    )
)</f>
        <v>0</v>
      </c>
    </row>
    <row r="3526" spans="1:17">
      <c r="A3526" t="s">
        <v>7388</v>
      </c>
      <c r="B3526" t="s">
        <v>7389</v>
      </c>
      <c r="I3526">
        <f t="shared" si="166"/>
        <v>3525</v>
      </c>
      <c r="J3526">
        <f t="shared" si="167"/>
        <v>3525</v>
      </c>
      <c r="K3526">
        <f t="shared" si="165"/>
        <v>1</v>
      </c>
      <c r="L3526" t="b">
        <f>COUNTIF($N$2:N3526, N3526)=1</f>
        <v>1</v>
      </c>
      <c r="M3526" s="37">
        <f>IF( $Q3526, MAX($M$1:M3525)+1, 0)</f>
        <v>0</v>
      </c>
      <c r="N3526" t="str" cm="1">
        <f t="array" ref="N3526">INDEX($A$9:$F$1048576, $J3526, $K3526 )</f>
        <v>71869</v>
      </c>
      <c r="O3526" t="str" cm="1">
        <f t="array" ref="O3526">INDEX($B$9:$F$1048576, $J3526, $K3526 )</f>
        <v>티월드제94차(유)1-3</v>
      </c>
      <c r="P3526" t="str" cm="1">
        <f t="array" ref="P3526">IF( $L3526, TRIM(_xll.IMDP("IR", $G$5&amp;$N3526, $G$6)), "" )</f>
        <v/>
      </c>
      <c r="Q3526" t="b" cm="1">
        <f t="array" ref="Q3526">IF(
    $U$1=1, AND($P3526&lt;&gt;"", $P3526&lt;&gt;"...", $P3526&lt;&gt;"입력오류"),
    IF(
        $U$18=1, AND($P3526&lt;&gt;"", $P3526&lt;&gt;"...", $P3526&lt;&gt;"입력오류", ISNUMBER(FIND(INDEX($T$2:$T$7,$U$1),$P3526))),
        IF(
            $U$17="기타", AND($P3526&lt;&gt;"", $P3526&lt;&gt;"...", $P3526&lt;&gt;"입력오류", NOT(ISNUMBER(FIND($T$21:$T$34,$P3526)))),
            AND($P3526&lt;&gt;"", $P3526&lt;&gt;"...", $P3526&lt;&gt;"입력오류", $T$19=$P3526)
        )
    )
)</f>
        <v>0</v>
      </c>
    </row>
    <row r="3527" spans="1:17">
      <c r="A3527" t="s">
        <v>7390</v>
      </c>
      <c r="B3527" t="s">
        <v>7391</v>
      </c>
      <c r="I3527">
        <f t="shared" si="166"/>
        <v>3526</v>
      </c>
      <c r="J3527">
        <f t="shared" si="167"/>
        <v>3526</v>
      </c>
      <c r="K3527">
        <f t="shared" si="165"/>
        <v>1</v>
      </c>
      <c r="L3527" t="b">
        <f>COUNTIF($N$2:N3527, N3527)=1</f>
        <v>1</v>
      </c>
      <c r="M3527" s="37">
        <f>IF( $Q3527, MAX($M$1:M3526)+1, 0)</f>
        <v>0</v>
      </c>
      <c r="N3527" t="str" cm="1">
        <f t="array" ref="N3527">INDEX($A$9:$F$1048576, $J3527, $K3527 )</f>
        <v>71870</v>
      </c>
      <c r="O3527" t="str" cm="1">
        <f t="array" ref="O3527">INDEX($B$9:$F$1048576, $J3527, $K3527 )</f>
        <v>티월드제94차(유)1-4</v>
      </c>
      <c r="P3527" t="str" cm="1">
        <f t="array" ref="P3527">IF( $L3527, TRIM(_xll.IMDP("IR", $G$5&amp;$N3527, $G$6)), "" )</f>
        <v/>
      </c>
      <c r="Q3527" t="b" cm="1">
        <f t="array" ref="Q3527">IF(
    $U$1=1, AND($P3527&lt;&gt;"", $P3527&lt;&gt;"...", $P3527&lt;&gt;"입력오류"),
    IF(
        $U$18=1, AND($P3527&lt;&gt;"", $P3527&lt;&gt;"...", $P3527&lt;&gt;"입력오류", ISNUMBER(FIND(INDEX($T$2:$T$7,$U$1),$P3527))),
        IF(
            $U$17="기타", AND($P3527&lt;&gt;"", $P3527&lt;&gt;"...", $P3527&lt;&gt;"입력오류", NOT(ISNUMBER(FIND($T$21:$T$34,$P3527)))),
            AND($P3527&lt;&gt;"", $P3527&lt;&gt;"...", $P3527&lt;&gt;"입력오류", $T$19=$P3527)
        )
    )
)</f>
        <v>0</v>
      </c>
    </row>
    <row r="3528" spans="1:17">
      <c r="A3528" t="s">
        <v>7392</v>
      </c>
      <c r="B3528" t="s">
        <v>7393</v>
      </c>
      <c r="I3528">
        <f t="shared" si="166"/>
        <v>3527</v>
      </c>
      <c r="J3528">
        <f t="shared" si="167"/>
        <v>3527</v>
      </c>
      <c r="K3528">
        <f t="shared" si="165"/>
        <v>1</v>
      </c>
      <c r="L3528" t="b">
        <f>COUNTIF($N$2:N3528, N3528)=1</f>
        <v>1</v>
      </c>
      <c r="M3528" s="37">
        <f>IF( $Q3528, MAX($M$1:M3527)+1, 0)</f>
        <v>0</v>
      </c>
      <c r="N3528" t="str" cm="1">
        <f t="array" ref="N3528">INDEX($A$9:$F$1048576, $J3528, $K3528 )</f>
        <v>71871</v>
      </c>
      <c r="O3528" t="str" cm="1">
        <f t="array" ref="O3528">INDEX($B$9:$F$1048576, $J3528, $K3528 )</f>
        <v>티월드제94차(유)1-5</v>
      </c>
      <c r="P3528" t="str" cm="1">
        <f t="array" ref="P3528">IF( $L3528, TRIM(_xll.IMDP("IR", $G$5&amp;$N3528, $G$6)), "" )</f>
        <v/>
      </c>
      <c r="Q3528" t="b" cm="1">
        <f t="array" ref="Q3528">IF(
    $U$1=1, AND($P3528&lt;&gt;"", $P3528&lt;&gt;"...", $P3528&lt;&gt;"입력오류"),
    IF(
        $U$18=1, AND($P3528&lt;&gt;"", $P3528&lt;&gt;"...", $P3528&lt;&gt;"입력오류", ISNUMBER(FIND(INDEX($T$2:$T$7,$U$1),$P3528))),
        IF(
            $U$17="기타", AND($P3528&lt;&gt;"", $P3528&lt;&gt;"...", $P3528&lt;&gt;"입력오류", NOT(ISNUMBER(FIND($T$21:$T$34,$P3528)))),
            AND($P3528&lt;&gt;"", $P3528&lt;&gt;"...", $P3528&lt;&gt;"입력오류", $T$19=$P3528)
        )
    )
)</f>
        <v>0</v>
      </c>
    </row>
    <row r="3529" spans="1:17">
      <c r="A3529" t="s">
        <v>7394</v>
      </c>
      <c r="B3529" t="s">
        <v>7395</v>
      </c>
      <c r="I3529">
        <f t="shared" si="166"/>
        <v>3528</v>
      </c>
      <c r="J3529">
        <f t="shared" si="167"/>
        <v>3528</v>
      </c>
      <c r="K3529">
        <f t="shared" si="165"/>
        <v>1</v>
      </c>
      <c r="L3529" t="b">
        <f>COUNTIF($N$2:N3529, N3529)=1</f>
        <v>1</v>
      </c>
      <c r="M3529" s="37">
        <f>IF( $Q3529, MAX($M$1:M3528)+1, 0)</f>
        <v>0</v>
      </c>
      <c r="N3529" t="str" cm="1">
        <f t="array" ref="N3529">INDEX($A$9:$F$1048576, $J3529, $K3529 )</f>
        <v>71872</v>
      </c>
      <c r="O3529" t="str" cm="1">
        <f t="array" ref="O3529">INDEX($B$9:$F$1048576, $J3529, $K3529 )</f>
        <v>티월드제94차(유)1-6</v>
      </c>
      <c r="P3529" t="str" cm="1">
        <f t="array" ref="P3529">IF( $L3529, TRIM(_xll.IMDP("IR", $G$5&amp;$N3529, $G$6)), "" )</f>
        <v/>
      </c>
      <c r="Q3529" t="b" cm="1">
        <f t="array" ref="Q3529">IF(
    $U$1=1, AND($P3529&lt;&gt;"", $P3529&lt;&gt;"...", $P3529&lt;&gt;"입력오류"),
    IF(
        $U$18=1, AND($P3529&lt;&gt;"", $P3529&lt;&gt;"...", $P3529&lt;&gt;"입력오류", ISNUMBER(FIND(INDEX($T$2:$T$7,$U$1),$P3529))),
        IF(
            $U$17="기타", AND($P3529&lt;&gt;"", $P3529&lt;&gt;"...", $P3529&lt;&gt;"입력오류", NOT(ISNUMBER(FIND($T$21:$T$34,$P3529)))),
            AND($P3529&lt;&gt;"", $P3529&lt;&gt;"...", $P3529&lt;&gt;"입력오류", $T$19=$P3529)
        )
    )
)</f>
        <v>0</v>
      </c>
    </row>
    <row r="3530" spans="1:17">
      <c r="A3530" t="s">
        <v>7396</v>
      </c>
      <c r="B3530" t="s">
        <v>7397</v>
      </c>
      <c r="I3530">
        <f t="shared" si="166"/>
        <v>3529</v>
      </c>
      <c r="J3530">
        <f t="shared" si="167"/>
        <v>3529</v>
      </c>
      <c r="K3530">
        <f t="shared" si="165"/>
        <v>1</v>
      </c>
      <c r="L3530" t="b">
        <f>COUNTIF($N$2:N3530, N3530)=1</f>
        <v>1</v>
      </c>
      <c r="M3530" s="37">
        <f>IF( $Q3530, MAX($M$1:M3529)+1, 0)</f>
        <v>0</v>
      </c>
      <c r="N3530" t="str" cm="1">
        <f t="array" ref="N3530">INDEX($A$9:$F$1048576, $J3530, $K3530 )</f>
        <v>71873</v>
      </c>
      <c r="O3530" t="str" cm="1">
        <f t="array" ref="O3530">INDEX($B$9:$F$1048576, $J3530, $K3530 )</f>
        <v>티월드제94차(유)1-7</v>
      </c>
      <c r="P3530" t="str" cm="1">
        <f t="array" ref="P3530">IF( $L3530, TRIM(_xll.IMDP("IR", $G$5&amp;$N3530, $G$6)), "" )</f>
        <v/>
      </c>
      <c r="Q3530" t="b" cm="1">
        <f t="array" ref="Q3530">IF(
    $U$1=1, AND($P3530&lt;&gt;"", $P3530&lt;&gt;"...", $P3530&lt;&gt;"입력오류"),
    IF(
        $U$18=1, AND($P3530&lt;&gt;"", $P3530&lt;&gt;"...", $P3530&lt;&gt;"입력오류", ISNUMBER(FIND(INDEX($T$2:$T$7,$U$1),$P3530))),
        IF(
            $U$17="기타", AND($P3530&lt;&gt;"", $P3530&lt;&gt;"...", $P3530&lt;&gt;"입력오류", NOT(ISNUMBER(FIND($T$21:$T$34,$P3530)))),
            AND($P3530&lt;&gt;"", $P3530&lt;&gt;"...", $P3530&lt;&gt;"입력오류", $T$19=$P3530)
        )
    )
)</f>
        <v>0</v>
      </c>
    </row>
    <row r="3531" spans="1:17">
      <c r="A3531" t="s">
        <v>7398</v>
      </c>
      <c r="B3531" t="s">
        <v>7399</v>
      </c>
      <c r="I3531">
        <f t="shared" si="166"/>
        <v>3530</v>
      </c>
      <c r="J3531">
        <f t="shared" si="167"/>
        <v>3530</v>
      </c>
      <c r="K3531">
        <f t="shared" si="165"/>
        <v>1</v>
      </c>
      <c r="L3531" t="b">
        <f>COUNTIF($N$2:N3531, N3531)=1</f>
        <v>1</v>
      </c>
      <c r="M3531" s="37">
        <f>IF( $Q3531, MAX($M$1:M3530)+1, 0)</f>
        <v>0</v>
      </c>
      <c r="N3531" t="str" cm="1">
        <f t="array" ref="N3531">INDEX($A$9:$F$1048576, $J3531, $K3531 )</f>
        <v>71874</v>
      </c>
      <c r="O3531" t="str" cm="1">
        <f t="array" ref="O3531">INDEX($B$9:$F$1048576, $J3531, $K3531 )</f>
        <v>티월드제94차(유)1-8</v>
      </c>
      <c r="P3531" t="str" cm="1">
        <f t="array" ref="P3531">IF( $L3531, TRIM(_xll.IMDP("IR", $G$5&amp;$N3531, $G$6)), "" )</f>
        <v/>
      </c>
      <c r="Q3531" t="b" cm="1">
        <f t="array" ref="Q3531">IF(
    $U$1=1, AND($P3531&lt;&gt;"", $P3531&lt;&gt;"...", $P3531&lt;&gt;"입력오류"),
    IF(
        $U$18=1, AND($P3531&lt;&gt;"", $P3531&lt;&gt;"...", $P3531&lt;&gt;"입력오류", ISNUMBER(FIND(INDEX($T$2:$T$7,$U$1),$P3531))),
        IF(
            $U$17="기타", AND($P3531&lt;&gt;"", $P3531&lt;&gt;"...", $P3531&lt;&gt;"입력오류", NOT(ISNUMBER(FIND($T$21:$T$34,$P3531)))),
            AND($P3531&lt;&gt;"", $P3531&lt;&gt;"...", $P3531&lt;&gt;"입력오류", $T$19=$P3531)
        )
    )
)</f>
        <v>0</v>
      </c>
    </row>
    <row r="3532" spans="1:17">
      <c r="A3532" t="s">
        <v>7400</v>
      </c>
      <c r="B3532" t="s">
        <v>7401</v>
      </c>
      <c r="I3532">
        <f t="shared" si="166"/>
        <v>3531</v>
      </c>
      <c r="J3532">
        <f t="shared" si="167"/>
        <v>3531</v>
      </c>
      <c r="K3532">
        <f t="shared" si="165"/>
        <v>1</v>
      </c>
      <c r="L3532" t="b">
        <f>COUNTIF($N$2:N3532, N3532)=1</f>
        <v>1</v>
      </c>
      <c r="M3532" s="37">
        <f>IF( $Q3532, MAX($M$1:M3531)+1, 0)</f>
        <v>0</v>
      </c>
      <c r="N3532" t="str" cm="1">
        <f t="array" ref="N3532">INDEX($A$9:$F$1048576, $J3532, $K3532 )</f>
        <v>71875</v>
      </c>
      <c r="O3532" t="str" cm="1">
        <f t="array" ref="O3532">INDEX($B$9:$F$1048576, $J3532, $K3532 )</f>
        <v>티월드제94차(유)1-9</v>
      </c>
      <c r="P3532" t="str" cm="1">
        <f t="array" ref="P3532">IF( $L3532, TRIM(_xll.IMDP("IR", $G$5&amp;$N3532, $G$6)), "" )</f>
        <v/>
      </c>
      <c r="Q3532" t="b" cm="1">
        <f t="array" ref="Q3532">IF(
    $U$1=1, AND($P3532&lt;&gt;"", $P3532&lt;&gt;"...", $P3532&lt;&gt;"입력오류"),
    IF(
        $U$18=1, AND($P3532&lt;&gt;"", $P3532&lt;&gt;"...", $P3532&lt;&gt;"입력오류", ISNUMBER(FIND(INDEX($T$2:$T$7,$U$1),$P3532))),
        IF(
            $U$17="기타", AND($P3532&lt;&gt;"", $P3532&lt;&gt;"...", $P3532&lt;&gt;"입력오류", NOT(ISNUMBER(FIND($T$21:$T$34,$P3532)))),
            AND($P3532&lt;&gt;"", $P3532&lt;&gt;"...", $P3532&lt;&gt;"입력오류", $T$19=$P3532)
        )
    )
)</f>
        <v>0</v>
      </c>
    </row>
    <row r="3533" spans="1:17">
      <c r="A3533" t="s">
        <v>7402</v>
      </c>
      <c r="B3533" t="s">
        <v>7403</v>
      </c>
      <c r="I3533">
        <f t="shared" si="166"/>
        <v>3532</v>
      </c>
      <c r="J3533">
        <f t="shared" si="167"/>
        <v>3532</v>
      </c>
      <c r="K3533">
        <f t="shared" si="165"/>
        <v>1</v>
      </c>
      <c r="L3533" t="b">
        <f>COUNTIF($N$2:N3533, N3533)=1</f>
        <v>1</v>
      </c>
      <c r="M3533" s="37">
        <f>IF( $Q3533, MAX($M$1:M3532)+1, 0)</f>
        <v>0</v>
      </c>
      <c r="N3533" t="str" cm="1">
        <f t="array" ref="N3533">INDEX($A$9:$F$1048576, $J3533, $K3533 )</f>
        <v>71876</v>
      </c>
      <c r="O3533" t="str" cm="1">
        <f t="array" ref="O3533">INDEX($B$9:$F$1048576, $J3533, $K3533 )</f>
        <v>티월드제94차(유)1-10</v>
      </c>
      <c r="P3533" t="str" cm="1">
        <f t="array" ref="P3533">IF( $L3533, TRIM(_xll.IMDP("IR", $G$5&amp;$N3533, $G$6)), "" )</f>
        <v/>
      </c>
      <c r="Q3533" t="b" cm="1">
        <f t="array" ref="Q3533">IF(
    $U$1=1, AND($P3533&lt;&gt;"", $P3533&lt;&gt;"...", $P3533&lt;&gt;"입력오류"),
    IF(
        $U$18=1, AND($P3533&lt;&gt;"", $P3533&lt;&gt;"...", $P3533&lt;&gt;"입력오류", ISNUMBER(FIND(INDEX($T$2:$T$7,$U$1),$P3533))),
        IF(
            $U$17="기타", AND($P3533&lt;&gt;"", $P3533&lt;&gt;"...", $P3533&lt;&gt;"입력오류", NOT(ISNUMBER(FIND($T$21:$T$34,$P3533)))),
            AND($P3533&lt;&gt;"", $P3533&lt;&gt;"...", $P3533&lt;&gt;"입력오류", $T$19=$P3533)
        )
    )
)</f>
        <v>0</v>
      </c>
    </row>
    <row r="3534" spans="1:17">
      <c r="A3534" t="s">
        <v>7404</v>
      </c>
      <c r="B3534" t="s">
        <v>7405</v>
      </c>
      <c r="I3534">
        <f t="shared" si="166"/>
        <v>3533</v>
      </c>
      <c r="J3534">
        <f t="shared" si="167"/>
        <v>3533</v>
      </c>
      <c r="K3534">
        <f t="shared" si="165"/>
        <v>1</v>
      </c>
      <c r="L3534" t="b">
        <f>COUNTIF($N$2:N3534, N3534)=1</f>
        <v>1</v>
      </c>
      <c r="M3534" s="37">
        <f>IF( $Q3534, MAX($M$1:M3533)+1, 0)</f>
        <v>0</v>
      </c>
      <c r="N3534" t="str" cm="1">
        <f t="array" ref="N3534">INDEX($A$9:$F$1048576, $J3534, $K3534 )</f>
        <v>71877</v>
      </c>
      <c r="O3534" t="str" cm="1">
        <f t="array" ref="O3534">INDEX($B$9:$F$1048576, $J3534, $K3534 )</f>
        <v>티월드제94차(유)1-11</v>
      </c>
      <c r="P3534" t="str" cm="1">
        <f t="array" ref="P3534">IF( $L3534, TRIM(_xll.IMDP("IR", $G$5&amp;$N3534, $G$6)), "" )</f>
        <v/>
      </c>
      <c r="Q3534" t="b" cm="1">
        <f t="array" ref="Q3534">IF(
    $U$1=1, AND($P3534&lt;&gt;"", $P3534&lt;&gt;"...", $P3534&lt;&gt;"입력오류"),
    IF(
        $U$18=1, AND($P3534&lt;&gt;"", $P3534&lt;&gt;"...", $P3534&lt;&gt;"입력오류", ISNUMBER(FIND(INDEX($T$2:$T$7,$U$1),$P3534))),
        IF(
            $U$17="기타", AND($P3534&lt;&gt;"", $P3534&lt;&gt;"...", $P3534&lt;&gt;"입력오류", NOT(ISNUMBER(FIND($T$21:$T$34,$P3534)))),
            AND($P3534&lt;&gt;"", $P3534&lt;&gt;"...", $P3534&lt;&gt;"입력오류", $T$19=$P3534)
        )
    )
)</f>
        <v>0</v>
      </c>
    </row>
    <row r="3535" spans="1:17">
      <c r="A3535" t="s">
        <v>7406</v>
      </c>
      <c r="B3535" t="s">
        <v>7407</v>
      </c>
      <c r="I3535">
        <f t="shared" si="166"/>
        <v>3534</v>
      </c>
      <c r="J3535">
        <f t="shared" si="167"/>
        <v>3534</v>
      </c>
      <c r="K3535">
        <f t="shared" si="165"/>
        <v>1</v>
      </c>
      <c r="L3535" t="b">
        <f>COUNTIF($N$2:N3535, N3535)=1</f>
        <v>1</v>
      </c>
      <c r="M3535" s="37">
        <f>IF( $Q3535, MAX($M$1:M3534)+1, 0)</f>
        <v>0</v>
      </c>
      <c r="N3535" t="str" cm="1">
        <f t="array" ref="N3535">INDEX($A$9:$F$1048576, $J3535, $K3535 )</f>
        <v>71878</v>
      </c>
      <c r="O3535" t="str" cm="1">
        <f t="array" ref="O3535">INDEX($B$9:$F$1048576, $J3535, $K3535 )</f>
        <v>티월드제94차(유)1-12</v>
      </c>
      <c r="P3535" t="str" cm="1">
        <f t="array" ref="P3535">IF( $L3535, TRIM(_xll.IMDP("IR", $G$5&amp;$N3535, $G$6)), "" )</f>
        <v/>
      </c>
      <c r="Q3535" t="b" cm="1">
        <f t="array" ref="Q3535">IF(
    $U$1=1, AND($P3535&lt;&gt;"", $P3535&lt;&gt;"...", $P3535&lt;&gt;"입력오류"),
    IF(
        $U$18=1, AND($P3535&lt;&gt;"", $P3535&lt;&gt;"...", $P3535&lt;&gt;"입력오류", ISNUMBER(FIND(INDEX($T$2:$T$7,$U$1),$P3535))),
        IF(
            $U$17="기타", AND($P3535&lt;&gt;"", $P3535&lt;&gt;"...", $P3535&lt;&gt;"입력오류", NOT(ISNUMBER(FIND($T$21:$T$34,$P3535)))),
            AND($P3535&lt;&gt;"", $P3535&lt;&gt;"...", $P3535&lt;&gt;"입력오류", $T$19=$P3535)
        )
    )
)</f>
        <v>0</v>
      </c>
    </row>
    <row r="3536" spans="1:17">
      <c r="A3536" t="s">
        <v>7408</v>
      </c>
      <c r="B3536" t="s">
        <v>7409</v>
      </c>
      <c r="I3536">
        <f t="shared" si="166"/>
        <v>3535</v>
      </c>
      <c r="J3536">
        <f t="shared" si="167"/>
        <v>3535</v>
      </c>
      <c r="K3536">
        <f t="shared" si="165"/>
        <v>1</v>
      </c>
      <c r="L3536" t="b">
        <f>COUNTIF($N$2:N3536, N3536)=1</f>
        <v>1</v>
      </c>
      <c r="M3536" s="37">
        <f>IF( $Q3536, MAX($M$1:M3535)+1, 0)</f>
        <v>0</v>
      </c>
      <c r="N3536" t="str" cm="1">
        <f t="array" ref="N3536">INDEX($A$9:$F$1048576, $J3536, $K3536 )</f>
        <v>71879</v>
      </c>
      <c r="O3536" t="str" cm="1">
        <f t="array" ref="O3536">INDEX($B$9:$F$1048576, $J3536, $K3536 )</f>
        <v>티월드제94차(유)1-13</v>
      </c>
      <c r="P3536" t="str" cm="1">
        <f t="array" ref="P3536">IF( $L3536, TRIM(_xll.IMDP("IR", $G$5&amp;$N3536, $G$6)), "" )</f>
        <v/>
      </c>
      <c r="Q3536" t="b" cm="1">
        <f t="array" ref="Q3536">IF(
    $U$1=1, AND($P3536&lt;&gt;"", $P3536&lt;&gt;"...", $P3536&lt;&gt;"입력오류"),
    IF(
        $U$18=1, AND($P3536&lt;&gt;"", $P3536&lt;&gt;"...", $P3536&lt;&gt;"입력오류", ISNUMBER(FIND(INDEX($T$2:$T$7,$U$1),$P3536))),
        IF(
            $U$17="기타", AND($P3536&lt;&gt;"", $P3536&lt;&gt;"...", $P3536&lt;&gt;"입력오류", NOT(ISNUMBER(FIND($T$21:$T$34,$P3536)))),
            AND($P3536&lt;&gt;"", $P3536&lt;&gt;"...", $P3536&lt;&gt;"입력오류", $T$19=$P3536)
        )
    )
)</f>
        <v>0</v>
      </c>
    </row>
    <row r="3537" spans="1:17">
      <c r="A3537" t="s">
        <v>7410</v>
      </c>
      <c r="B3537" t="s">
        <v>7411</v>
      </c>
      <c r="I3537">
        <f t="shared" si="166"/>
        <v>3536</v>
      </c>
      <c r="J3537">
        <f t="shared" si="167"/>
        <v>3536</v>
      </c>
      <c r="K3537">
        <f t="shared" si="165"/>
        <v>1</v>
      </c>
      <c r="L3537" t="b">
        <f>COUNTIF($N$2:N3537, N3537)=1</f>
        <v>1</v>
      </c>
      <c r="M3537" s="37">
        <f>IF( $Q3537, MAX($M$1:M3536)+1, 0)</f>
        <v>0</v>
      </c>
      <c r="N3537" t="str" cm="1">
        <f t="array" ref="N3537">INDEX($A$9:$F$1048576, $J3537, $K3537 )</f>
        <v>71880</v>
      </c>
      <c r="O3537" t="str" cm="1">
        <f t="array" ref="O3537">INDEX($B$9:$F$1048576, $J3537, $K3537 )</f>
        <v>티월드제94차(유)1-14</v>
      </c>
      <c r="P3537" t="str" cm="1">
        <f t="array" ref="P3537">IF( $L3537, TRIM(_xll.IMDP("IR", $G$5&amp;$N3537, $G$6)), "" )</f>
        <v/>
      </c>
      <c r="Q3537" t="b" cm="1">
        <f t="array" ref="Q3537">IF(
    $U$1=1, AND($P3537&lt;&gt;"", $P3537&lt;&gt;"...", $P3537&lt;&gt;"입력오류"),
    IF(
        $U$18=1, AND($P3537&lt;&gt;"", $P3537&lt;&gt;"...", $P3537&lt;&gt;"입력오류", ISNUMBER(FIND(INDEX($T$2:$T$7,$U$1),$P3537))),
        IF(
            $U$17="기타", AND($P3537&lt;&gt;"", $P3537&lt;&gt;"...", $P3537&lt;&gt;"입력오류", NOT(ISNUMBER(FIND($T$21:$T$34,$P3537)))),
            AND($P3537&lt;&gt;"", $P3537&lt;&gt;"...", $P3537&lt;&gt;"입력오류", $T$19=$P3537)
        )
    )
)</f>
        <v>0</v>
      </c>
    </row>
    <row r="3538" spans="1:17">
      <c r="A3538" t="s">
        <v>7412</v>
      </c>
      <c r="B3538" t="s">
        <v>7413</v>
      </c>
      <c r="I3538">
        <f t="shared" si="166"/>
        <v>3537</v>
      </c>
      <c r="J3538">
        <f t="shared" si="167"/>
        <v>3537</v>
      </c>
      <c r="K3538">
        <f t="shared" si="165"/>
        <v>1</v>
      </c>
      <c r="L3538" t="b">
        <f>COUNTIF($N$2:N3538, N3538)=1</f>
        <v>1</v>
      </c>
      <c r="M3538" s="37">
        <f>IF( $Q3538, MAX($M$1:M3537)+1, 0)</f>
        <v>0</v>
      </c>
      <c r="N3538" t="str" cm="1">
        <f t="array" ref="N3538">INDEX($A$9:$F$1048576, $J3538, $K3538 )</f>
        <v>71881</v>
      </c>
      <c r="O3538" t="str" cm="1">
        <f t="array" ref="O3538">INDEX($B$9:$F$1048576, $J3538, $K3538 )</f>
        <v>티월드제94차(유)1-15</v>
      </c>
      <c r="P3538" t="str" cm="1">
        <f t="array" ref="P3538">IF( $L3538, TRIM(_xll.IMDP("IR", $G$5&amp;$N3538, $G$6)), "" )</f>
        <v/>
      </c>
      <c r="Q3538" t="b" cm="1">
        <f t="array" ref="Q3538">IF(
    $U$1=1, AND($P3538&lt;&gt;"", $P3538&lt;&gt;"...", $P3538&lt;&gt;"입력오류"),
    IF(
        $U$18=1, AND($P3538&lt;&gt;"", $P3538&lt;&gt;"...", $P3538&lt;&gt;"입력오류", ISNUMBER(FIND(INDEX($T$2:$T$7,$U$1),$P3538))),
        IF(
            $U$17="기타", AND($P3538&lt;&gt;"", $P3538&lt;&gt;"...", $P3538&lt;&gt;"입력오류", NOT(ISNUMBER(FIND($T$21:$T$34,$P3538)))),
            AND($P3538&lt;&gt;"", $P3538&lt;&gt;"...", $P3538&lt;&gt;"입력오류", $T$19=$P3538)
        )
    )
)</f>
        <v>0</v>
      </c>
    </row>
    <row r="3539" spans="1:17">
      <c r="A3539" t="s">
        <v>7414</v>
      </c>
      <c r="B3539" t="s">
        <v>7415</v>
      </c>
      <c r="I3539">
        <f t="shared" si="166"/>
        <v>3538</v>
      </c>
      <c r="J3539">
        <f t="shared" si="167"/>
        <v>3538</v>
      </c>
      <c r="K3539">
        <f t="shared" si="165"/>
        <v>1</v>
      </c>
      <c r="L3539" t="b">
        <f>COUNTIF($N$2:N3539, N3539)=1</f>
        <v>1</v>
      </c>
      <c r="M3539" s="37">
        <f>IF( $Q3539, MAX($M$1:M3538)+1, 0)</f>
        <v>0</v>
      </c>
      <c r="N3539" t="str" cm="1">
        <f t="array" ref="N3539">INDEX($A$9:$F$1048576, $J3539, $K3539 )</f>
        <v>71882</v>
      </c>
      <c r="O3539" t="str" cm="1">
        <f t="array" ref="O3539">INDEX($B$9:$F$1048576, $J3539, $K3539 )</f>
        <v>티월드제94차(유)1-16</v>
      </c>
      <c r="P3539" t="str" cm="1">
        <f t="array" ref="P3539">IF( $L3539, TRIM(_xll.IMDP("IR", $G$5&amp;$N3539, $G$6)), "" )</f>
        <v/>
      </c>
      <c r="Q3539" t="b" cm="1">
        <f t="array" ref="Q3539">IF(
    $U$1=1, AND($P3539&lt;&gt;"", $P3539&lt;&gt;"...", $P3539&lt;&gt;"입력오류"),
    IF(
        $U$18=1, AND($P3539&lt;&gt;"", $P3539&lt;&gt;"...", $P3539&lt;&gt;"입력오류", ISNUMBER(FIND(INDEX($T$2:$T$7,$U$1),$P3539))),
        IF(
            $U$17="기타", AND($P3539&lt;&gt;"", $P3539&lt;&gt;"...", $P3539&lt;&gt;"입력오류", NOT(ISNUMBER(FIND($T$21:$T$34,$P3539)))),
            AND($P3539&lt;&gt;"", $P3539&lt;&gt;"...", $P3539&lt;&gt;"입력오류", $T$19=$P3539)
        )
    )
)</f>
        <v>0</v>
      </c>
    </row>
    <row r="3540" spans="1:17">
      <c r="A3540" t="s">
        <v>7416</v>
      </c>
      <c r="B3540" t="s">
        <v>7417</v>
      </c>
      <c r="I3540">
        <f t="shared" si="166"/>
        <v>3539</v>
      </c>
      <c r="J3540">
        <f t="shared" si="167"/>
        <v>3539</v>
      </c>
      <c r="K3540">
        <f t="shared" si="165"/>
        <v>1</v>
      </c>
      <c r="L3540" t="b">
        <f>COUNTIF($N$2:N3540, N3540)=1</f>
        <v>1</v>
      </c>
      <c r="M3540" s="37">
        <f>IF( $Q3540, MAX($M$1:M3539)+1, 0)</f>
        <v>0</v>
      </c>
      <c r="N3540" t="str" cm="1">
        <f t="array" ref="N3540">INDEX($A$9:$F$1048576, $J3540, $K3540 )</f>
        <v>71883</v>
      </c>
      <c r="O3540" t="str" cm="1">
        <f t="array" ref="O3540">INDEX($B$9:$F$1048576, $J3540, $K3540 )</f>
        <v>티월드제94차(유)1-17</v>
      </c>
      <c r="P3540" t="str" cm="1">
        <f t="array" ref="P3540">IF( $L3540, TRIM(_xll.IMDP("IR", $G$5&amp;$N3540, $G$6)), "" )</f>
        <v/>
      </c>
      <c r="Q3540" t="b" cm="1">
        <f t="array" ref="Q3540">IF(
    $U$1=1, AND($P3540&lt;&gt;"", $P3540&lt;&gt;"...", $P3540&lt;&gt;"입력오류"),
    IF(
        $U$18=1, AND($P3540&lt;&gt;"", $P3540&lt;&gt;"...", $P3540&lt;&gt;"입력오류", ISNUMBER(FIND(INDEX($T$2:$T$7,$U$1),$P3540))),
        IF(
            $U$17="기타", AND($P3540&lt;&gt;"", $P3540&lt;&gt;"...", $P3540&lt;&gt;"입력오류", NOT(ISNUMBER(FIND($T$21:$T$34,$P3540)))),
            AND($P3540&lt;&gt;"", $P3540&lt;&gt;"...", $P3540&lt;&gt;"입력오류", $T$19=$P3540)
        )
    )
)</f>
        <v>0</v>
      </c>
    </row>
    <row r="3541" spans="1:17">
      <c r="A3541" t="s">
        <v>7418</v>
      </c>
      <c r="B3541" t="s">
        <v>7419</v>
      </c>
      <c r="I3541">
        <f t="shared" si="166"/>
        <v>3540</v>
      </c>
      <c r="J3541">
        <f t="shared" si="167"/>
        <v>3540</v>
      </c>
      <c r="K3541">
        <f t="shared" si="165"/>
        <v>1</v>
      </c>
      <c r="L3541" t="b">
        <f>COUNTIF($N$2:N3541, N3541)=1</f>
        <v>1</v>
      </c>
      <c r="M3541" s="37">
        <f>IF( $Q3541, MAX($M$1:M3540)+1, 0)</f>
        <v>0</v>
      </c>
      <c r="N3541" t="str" cm="1">
        <f t="array" ref="N3541">INDEX($A$9:$F$1048576, $J3541, $K3541 )</f>
        <v>71884</v>
      </c>
      <c r="O3541" t="str" cm="1">
        <f t="array" ref="O3541">INDEX($B$9:$F$1048576, $J3541, $K3541 )</f>
        <v>티월드제94차(유)1-18</v>
      </c>
      <c r="P3541" t="str" cm="1">
        <f t="array" ref="P3541">IF( $L3541, TRIM(_xll.IMDP("IR", $G$5&amp;$N3541, $G$6)), "" )</f>
        <v/>
      </c>
      <c r="Q3541" t="b" cm="1">
        <f t="array" ref="Q3541">IF(
    $U$1=1, AND($P3541&lt;&gt;"", $P3541&lt;&gt;"...", $P3541&lt;&gt;"입력오류"),
    IF(
        $U$18=1, AND($P3541&lt;&gt;"", $P3541&lt;&gt;"...", $P3541&lt;&gt;"입력오류", ISNUMBER(FIND(INDEX($T$2:$T$7,$U$1),$P3541))),
        IF(
            $U$17="기타", AND($P3541&lt;&gt;"", $P3541&lt;&gt;"...", $P3541&lt;&gt;"입력오류", NOT(ISNUMBER(FIND($T$21:$T$34,$P3541)))),
            AND($P3541&lt;&gt;"", $P3541&lt;&gt;"...", $P3541&lt;&gt;"입력오류", $T$19=$P3541)
        )
    )
)</f>
        <v>0</v>
      </c>
    </row>
    <row r="3542" spans="1:17">
      <c r="A3542" t="s">
        <v>7420</v>
      </c>
      <c r="B3542" t="s">
        <v>7421</v>
      </c>
      <c r="I3542">
        <f t="shared" si="166"/>
        <v>3541</v>
      </c>
      <c r="J3542">
        <f t="shared" si="167"/>
        <v>3541</v>
      </c>
      <c r="K3542">
        <f t="shared" si="165"/>
        <v>1</v>
      </c>
      <c r="L3542" t="b">
        <f>COUNTIF($N$2:N3542, N3542)=1</f>
        <v>1</v>
      </c>
      <c r="M3542" s="37">
        <f>IF( $Q3542, MAX($M$1:M3541)+1, 0)</f>
        <v>0</v>
      </c>
      <c r="N3542" t="str" cm="1">
        <f t="array" ref="N3542">INDEX($A$9:$F$1048576, $J3542, $K3542 )</f>
        <v>71885</v>
      </c>
      <c r="O3542" t="str" cm="1">
        <f t="array" ref="O3542">INDEX($B$9:$F$1048576, $J3542, $K3542 )</f>
        <v>티월드제94차(유)1-19</v>
      </c>
      <c r="P3542" t="str" cm="1">
        <f t="array" ref="P3542">IF( $L3542, TRIM(_xll.IMDP("IR", $G$5&amp;$N3542, $G$6)), "" )</f>
        <v/>
      </c>
      <c r="Q3542" t="b" cm="1">
        <f t="array" ref="Q3542">IF(
    $U$1=1, AND($P3542&lt;&gt;"", $P3542&lt;&gt;"...", $P3542&lt;&gt;"입력오류"),
    IF(
        $U$18=1, AND($P3542&lt;&gt;"", $P3542&lt;&gt;"...", $P3542&lt;&gt;"입력오류", ISNUMBER(FIND(INDEX($T$2:$T$7,$U$1),$P3542))),
        IF(
            $U$17="기타", AND($P3542&lt;&gt;"", $P3542&lt;&gt;"...", $P3542&lt;&gt;"입력오류", NOT(ISNUMBER(FIND($T$21:$T$34,$P3542)))),
            AND($P3542&lt;&gt;"", $P3542&lt;&gt;"...", $P3542&lt;&gt;"입력오류", $T$19=$P3542)
        )
    )
)</f>
        <v>0</v>
      </c>
    </row>
    <row r="3543" spans="1:17">
      <c r="A3543" t="s">
        <v>7422</v>
      </c>
      <c r="B3543" t="s">
        <v>7423</v>
      </c>
      <c r="I3543">
        <f t="shared" si="166"/>
        <v>3542</v>
      </c>
      <c r="J3543">
        <f t="shared" si="167"/>
        <v>3542</v>
      </c>
      <c r="K3543">
        <f t="shared" si="165"/>
        <v>1</v>
      </c>
      <c r="L3543" t="b">
        <f>COUNTIF($N$2:N3543, N3543)=1</f>
        <v>1</v>
      </c>
      <c r="M3543" s="37">
        <f>IF( $Q3543, MAX($M$1:M3542)+1, 0)</f>
        <v>0</v>
      </c>
      <c r="N3543" t="str" cm="1">
        <f t="array" ref="N3543">INDEX($A$9:$F$1048576, $J3543, $K3543 )</f>
        <v>71886</v>
      </c>
      <c r="O3543" t="str" cm="1">
        <f t="array" ref="O3543">INDEX($B$9:$F$1048576, $J3543, $K3543 )</f>
        <v>티월드제94차(유)1-20</v>
      </c>
      <c r="P3543" t="str" cm="1">
        <f t="array" ref="P3543">IF( $L3543, TRIM(_xll.IMDP("IR", $G$5&amp;$N3543, $G$6)), "" )</f>
        <v/>
      </c>
      <c r="Q3543" t="b" cm="1">
        <f t="array" ref="Q3543">IF(
    $U$1=1, AND($P3543&lt;&gt;"", $P3543&lt;&gt;"...", $P3543&lt;&gt;"입력오류"),
    IF(
        $U$18=1, AND($P3543&lt;&gt;"", $P3543&lt;&gt;"...", $P3543&lt;&gt;"입력오류", ISNUMBER(FIND(INDEX($T$2:$T$7,$U$1),$P3543))),
        IF(
            $U$17="기타", AND($P3543&lt;&gt;"", $P3543&lt;&gt;"...", $P3543&lt;&gt;"입력오류", NOT(ISNUMBER(FIND($T$21:$T$34,$P3543)))),
            AND($P3543&lt;&gt;"", $P3543&lt;&gt;"...", $P3543&lt;&gt;"입력오류", $T$19=$P3543)
        )
    )
)</f>
        <v>0</v>
      </c>
    </row>
    <row r="3544" spans="1:17">
      <c r="A3544" t="s">
        <v>7424</v>
      </c>
      <c r="B3544" t="s">
        <v>7425</v>
      </c>
      <c r="I3544">
        <f t="shared" si="166"/>
        <v>3543</v>
      </c>
      <c r="J3544">
        <f t="shared" si="167"/>
        <v>3543</v>
      </c>
      <c r="K3544">
        <f t="shared" si="165"/>
        <v>1</v>
      </c>
      <c r="L3544" t="b">
        <f>COUNTIF($N$2:N3544, N3544)=1</f>
        <v>1</v>
      </c>
      <c r="M3544" s="37">
        <f>IF( $Q3544, MAX($M$1:M3543)+1, 0)</f>
        <v>0</v>
      </c>
      <c r="N3544" t="str" cm="1">
        <f t="array" ref="N3544">INDEX($A$9:$F$1048576, $J3544, $K3544 )</f>
        <v>71887</v>
      </c>
      <c r="O3544" t="str" cm="1">
        <f t="array" ref="O3544">INDEX($B$9:$F$1048576, $J3544, $K3544 )</f>
        <v>티월드제94차(유)1-21</v>
      </c>
      <c r="P3544" t="str" cm="1">
        <f t="array" ref="P3544">IF( $L3544, TRIM(_xll.IMDP("IR", $G$5&amp;$N3544, $G$6)), "" )</f>
        <v/>
      </c>
      <c r="Q3544" t="b" cm="1">
        <f t="array" ref="Q3544">IF(
    $U$1=1, AND($P3544&lt;&gt;"", $P3544&lt;&gt;"...", $P3544&lt;&gt;"입력오류"),
    IF(
        $U$18=1, AND($P3544&lt;&gt;"", $P3544&lt;&gt;"...", $P3544&lt;&gt;"입력오류", ISNUMBER(FIND(INDEX($T$2:$T$7,$U$1),$P3544))),
        IF(
            $U$17="기타", AND($P3544&lt;&gt;"", $P3544&lt;&gt;"...", $P3544&lt;&gt;"입력오류", NOT(ISNUMBER(FIND($T$21:$T$34,$P3544)))),
            AND($P3544&lt;&gt;"", $P3544&lt;&gt;"...", $P3544&lt;&gt;"입력오류", $T$19=$P3544)
        )
    )
)</f>
        <v>0</v>
      </c>
    </row>
    <row r="3545" spans="1:17">
      <c r="A3545" t="s">
        <v>7426</v>
      </c>
      <c r="B3545" t="s">
        <v>7427</v>
      </c>
      <c r="I3545">
        <f t="shared" si="166"/>
        <v>3544</v>
      </c>
      <c r="J3545">
        <f t="shared" si="167"/>
        <v>3544</v>
      </c>
      <c r="K3545">
        <f t="shared" si="165"/>
        <v>1</v>
      </c>
      <c r="L3545" t="b">
        <f>COUNTIF($N$2:N3545, N3545)=1</f>
        <v>1</v>
      </c>
      <c r="M3545" s="37">
        <f>IF( $Q3545, MAX($M$1:M3544)+1, 0)</f>
        <v>0</v>
      </c>
      <c r="N3545" t="str" cm="1">
        <f t="array" ref="N3545">INDEX($A$9:$F$1048576, $J3545, $K3545 )</f>
        <v>71888</v>
      </c>
      <c r="O3545" t="str" cm="1">
        <f t="array" ref="O3545">INDEX($B$9:$F$1048576, $J3545, $K3545 )</f>
        <v>티월드제94차(유)1-22</v>
      </c>
      <c r="P3545" t="str" cm="1">
        <f t="array" ref="P3545">IF( $L3545, TRIM(_xll.IMDP("IR", $G$5&amp;$N3545, $G$6)), "" )</f>
        <v/>
      </c>
      <c r="Q3545" t="b" cm="1">
        <f t="array" ref="Q3545">IF(
    $U$1=1, AND($P3545&lt;&gt;"", $P3545&lt;&gt;"...", $P3545&lt;&gt;"입력오류"),
    IF(
        $U$18=1, AND($P3545&lt;&gt;"", $P3545&lt;&gt;"...", $P3545&lt;&gt;"입력오류", ISNUMBER(FIND(INDEX($T$2:$T$7,$U$1),$P3545))),
        IF(
            $U$17="기타", AND($P3545&lt;&gt;"", $P3545&lt;&gt;"...", $P3545&lt;&gt;"입력오류", NOT(ISNUMBER(FIND($T$21:$T$34,$P3545)))),
            AND($P3545&lt;&gt;"", $P3545&lt;&gt;"...", $P3545&lt;&gt;"입력오류", $T$19=$P3545)
        )
    )
)</f>
        <v>0</v>
      </c>
    </row>
    <row r="3546" spans="1:17">
      <c r="A3546" t="s">
        <v>7428</v>
      </c>
      <c r="B3546" t="s">
        <v>7429</v>
      </c>
      <c r="I3546">
        <f t="shared" si="166"/>
        <v>3545</v>
      </c>
      <c r="J3546">
        <f t="shared" si="167"/>
        <v>3545</v>
      </c>
      <c r="K3546">
        <f t="shared" si="165"/>
        <v>1</v>
      </c>
      <c r="L3546" t="b">
        <f>COUNTIF($N$2:N3546, N3546)=1</f>
        <v>1</v>
      </c>
      <c r="M3546" s="37">
        <f>IF( $Q3546, MAX($M$1:M3545)+1, 0)</f>
        <v>0</v>
      </c>
      <c r="N3546" t="str" cm="1">
        <f t="array" ref="N3546">INDEX($A$9:$F$1048576, $J3546, $K3546 )</f>
        <v>71889</v>
      </c>
      <c r="O3546" t="str" cm="1">
        <f t="array" ref="O3546">INDEX($B$9:$F$1048576, $J3546, $K3546 )</f>
        <v>티월드제94차(유)1-23</v>
      </c>
      <c r="P3546" t="str" cm="1">
        <f t="array" ref="P3546">IF( $L3546, TRIM(_xll.IMDP("IR", $G$5&amp;$N3546, $G$6)), "" )</f>
        <v/>
      </c>
      <c r="Q3546" t="b" cm="1">
        <f t="array" ref="Q3546">IF(
    $U$1=1, AND($P3546&lt;&gt;"", $P3546&lt;&gt;"...", $P3546&lt;&gt;"입력오류"),
    IF(
        $U$18=1, AND($P3546&lt;&gt;"", $P3546&lt;&gt;"...", $P3546&lt;&gt;"입력오류", ISNUMBER(FIND(INDEX($T$2:$T$7,$U$1),$P3546))),
        IF(
            $U$17="기타", AND($P3546&lt;&gt;"", $P3546&lt;&gt;"...", $P3546&lt;&gt;"입력오류", NOT(ISNUMBER(FIND($T$21:$T$34,$P3546)))),
            AND($P3546&lt;&gt;"", $P3546&lt;&gt;"...", $P3546&lt;&gt;"입력오류", $T$19=$P3546)
        )
    )
)</f>
        <v>0</v>
      </c>
    </row>
    <row r="3547" spans="1:17">
      <c r="A3547" t="s">
        <v>7430</v>
      </c>
      <c r="B3547" t="s">
        <v>7431</v>
      </c>
      <c r="I3547">
        <f t="shared" si="166"/>
        <v>3546</v>
      </c>
      <c r="J3547">
        <f t="shared" si="167"/>
        <v>3546</v>
      </c>
      <c r="K3547">
        <f t="shared" si="165"/>
        <v>1</v>
      </c>
      <c r="L3547" t="b">
        <f>COUNTIF($N$2:N3547, N3547)=1</f>
        <v>1</v>
      </c>
      <c r="M3547" s="37">
        <f>IF( $Q3547, MAX($M$1:M3546)+1, 0)</f>
        <v>0</v>
      </c>
      <c r="N3547" t="str" cm="1">
        <f t="array" ref="N3547">INDEX($A$9:$F$1048576, $J3547, $K3547 )</f>
        <v>71890</v>
      </c>
      <c r="O3547" t="str" cm="1">
        <f t="array" ref="O3547">INDEX($B$9:$F$1048576, $J3547, $K3547 )</f>
        <v>티월드제94차(유)1-24</v>
      </c>
      <c r="P3547" t="str" cm="1">
        <f t="array" ref="P3547">IF( $L3547, TRIM(_xll.IMDP("IR", $G$5&amp;$N3547, $G$6)), "" )</f>
        <v/>
      </c>
      <c r="Q3547" t="b" cm="1">
        <f t="array" ref="Q3547">IF(
    $U$1=1, AND($P3547&lt;&gt;"", $P3547&lt;&gt;"...", $P3547&lt;&gt;"입력오류"),
    IF(
        $U$18=1, AND($P3547&lt;&gt;"", $P3547&lt;&gt;"...", $P3547&lt;&gt;"입력오류", ISNUMBER(FIND(INDEX($T$2:$T$7,$U$1),$P3547))),
        IF(
            $U$17="기타", AND($P3547&lt;&gt;"", $P3547&lt;&gt;"...", $P3547&lt;&gt;"입력오류", NOT(ISNUMBER(FIND($T$21:$T$34,$P3547)))),
            AND($P3547&lt;&gt;"", $P3547&lt;&gt;"...", $P3547&lt;&gt;"입력오류", $T$19=$P3547)
        )
    )
)</f>
        <v>0</v>
      </c>
    </row>
    <row r="3548" spans="1:17">
      <c r="A3548" t="s">
        <v>7432</v>
      </c>
      <c r="B3548" t="s">
        <v>7433</v>
      </c>
      <c r="I3548">
        <f t="shared" si="166"/>
        <v>3547</v>
      </c>
      <c r="J3548">
        <f t="shared" si="167"/>
        <v>3547</v>
      </c>
      <c r="K3548">
        <f t="shared" si="165"/>
        <v>1</v>
      </c>
      <c r="L3548" t="b">
        <f>COUNTIF($N$2:N3548, N3548)=1</f>
        <v>1</v>
      </c>
      <c r="M3548" s="37">
        <f>IF( $Q3548, MAX($M$1:M3547)+1, 0)</f>
        <v>0</v>
      </c>
      <c r="N3548" t="str" cm="1">
        <f t="array" ref="N3548">INDEX($A$9:$F$1048576, $J3548, $K3548 )</f>
        <v>71891</v>
      </c>
      <c r="O3548" t="str" cm="1">
        <f t="array" ref="O3548">INDEX($B$9:$F$1048576, $J3548, $K3548 )</f>
        <v>티월드제94차(유)1-25</v>
      </c>
      <c r="P3548" t="str" cm="1">
        <f t="array" ref="P3548">IF( $L3548, TRIM(_xll.IMDP("IR", $G$5&amp;$N3548, $G$6)), "" )</f>
        <v/>
      </c>
      <c r="Q3548" t="b" cm="1">
        <f t="array" ref="Q3548">IF(
    $U$1=1, AND($P3548&lt;&gt;"", $P3548&lt;&gt;"...", $P3548&lt;&gt;"입력오류"),
    IF(
        $U$18=1, AND($P3548&lt;&gt;"", $P3548&lt;&gt;"...", $P3548&lt;&gt;"입력오류", ISNUMBER(FIND(INDEX($T$2:$T$7,$U$1),$P3548))),
        IF(
            $U$17="기타", AND($P3548&lt;&gt;"", $P3548&lt;&gt;"...", $P3548&lt;&gt;"입력오류", NOT(ISNUMBER(FIND($T$21:$T$34,$P3548)))),
            AND($P3548&lt;&gt;"", $P3548&lt;&gt;"...", $P3548&lt;&gt;"입력오류", $T$19=$P3548)
        )
    )
)</f>
        <v>0</v>
      </c>
    </row>
    <row r="3549" spans="1:17">
      <c r="A3549" t="s">
        <v>7434</v>
      </c>
      <c r="B3549" t="s">
        <v>7435</v>
      </c>
      <c r="I3549">
        <f t="shared" si="166"/>
        <v>3548</v>
      </c>
      <c r="J3549">
        <f t="shared" si="167"/>
        <v>3548</v>
      </c>
      <c r="K3549">
        <f t="shared" si="165"/>
        <v>1</v>
      </c>
      <c r="L3549" t="b">
        <f>COUNTIF($N$2:N3549, N3549)=1</f>
        <v>1</v>
      </c>
      <c r="M3549" s="37">
        <f>IF( $Q3549, MAX($M$1:M3548)+1, 0)</f>
        <v>0</v>
      </c>
      <c r="N3549" t="str" cm="1">
        <f t="array" ref="N3549">INDEX($A$9:$F$1048576, $J3549, $K3549 )</f>
        <v>71892</v>
      </c>
      <c r="O3549" t="str" cm="1">
        <f t="array" ref="O3549">INDEX($B$9:$F$1048576, $J3549, $K3549 )</f>
        <v>티월드제94차(유)1-26</v>
      </c>
      <c r="P3549" t="str" cm="1">
        <f t="array" ref="P3549">IF( $L3549, TRIM(_xll.IMDP("IR", $G$5&amp;$N3549, $G$6)), "" )</f>
        <v/>
      </c>
      <c r="Q3549" t="b" cm="1">
        <f t="array" ref="Q3549">IF(
    $U$1=1, AND($P3549&lt;&gt;"", $P3549&lt;&gt;"...", $P3549&lt;&gt;"입력오류"),
    IF(
        $U$18=1, AND($P3549&lt;&gt;"", $P3549&lt;&gt;"...", $P3549&lt;&gt;"입력오류", ISNUMBER(FIND(INDEX($T$2:$T$7,$U$1),$P3549))),
        IF(
            $U$17="기타", AND($P3549&lt;&gt;"", $P3549&lt;&gt;"...", $P3549&lt;&gt;"입력오류", NOT(ISNUMBER(FIND($T$21:$T$34,$P3549)))),
            AND($P3549&lt;&gt;"", $P3549&lt;&gt;"...", $P3549&lt;&gt;"입력오류", $T$19=$P3549)
        )
    )
)</f>
        <v>0</v>
      </c>
    </row>
    <row r="3550" spans="1:17">
      <c r="A3550" t="s">
        <v>7436</v>
      </c>
      <c r="B3550" t="s">
        <v>7437</v>
      </c>
      <c r="I3550">
        <f t="shared" si="166"/>
        <v>3549</v>
      </c>
      <c r="J3550">
        <f t="shared" si="167"/>
        <v>3549</v>
      </c>
      <c r="K3550">
        <f t="shared" si="165"/>
        <v>1</v>
      </c>
      <c r="L3550" t="b">
        <f>COUNTIF($N$2:N3550, N3550)=1</f>
        <v>1</v>
      </c>
      <c r="M3550" s="37">
        <f>IF( $Q3550, MAX($M$1:M3549)+1, 0)</f>
        <v>0</v>
      </c>
      <c r="N3550" t="str" cm="1">
        <f t="array" ref="N3550">INDEX($A$9:$F$1048576, $J3550, $K3550 )</f>
        <v>71893</v>
      </c>
      <c r="O3550" t="str" cm="1">
        <f t="array" ref="O3550">INDEX($B$9:$F$1048576, $J3550, $K3550 )</f>
        <v>티월드제94차(유)1-27</v>
      </c>
      <c r="P3550" t="str" cm="1">
        <f t="array" ref="P3550">IF( $L3550, TRIM(_xll.IMDP("IR", $G$5&amp;$N3550, $G$6)), "" )</f>
        <v/>
      </c>
      <c r="Q3550" t="b" cm="1">
        <f t="array" ref="Q3550">IF(
    $U$1=1, AND($P3550&lt;&gt;"", $P3550&lt;&gt;"...", $P3550&lt;&gt;"입력오류"),
    IF(
        $U$18=1, AND($P3550&lt;&gt;"", $P3550&lt;&gt;"...", $P3550&lt;&gt;"입력오류", ISNUMBER(FIND(INDEX($T$2:$T$7,$U$1),$P3550))),
        IF(
            $U$17="기타", AND($P3550&lt;&gt;"", $P3550&lt;&gt;"...", $P3550&lt;&gt;"입력오류", NOT(ISNUMBER(FIND($T$21:$T$34,$P3550)))),
            AND($P3550&lt;&gt;"", $P3550&lt;&gt;"...", $P3550&lt;&gt;"입력오류", $T$19=$P3550)
        )
    )
)</f>
        <v>0</v>
      </c>
    </row>
    <row r="3551" spans="1:17">
      <c r="A3551" t="s">
        <v>7438</v>
      </c>
      <c r="B3551" t="s">
        <v>7439</v>
      </c>
      <c r="I3551">
        <f t="shared" si="166"/>
        <v>3550</v>
      </c>
      <c r="J3551">
        <f t="shared" si="167"/>
        <v>3550</v>
      </c>
      <c r="K3551">
        <f t="shared" si="165"/>
        <v>1</v>
      </c>
      <c r="L3551" t="b">
        <f>COUNTIF($N$2:N3551, N3551)=1</f>
        <v>1</v>
      </c>
      <c r="M3551" s="37">
        <f>IF( $Q3551, MAX($M$1:M3550)+1, 0)</f>
        <v>0</v>
      </c>
      <c r="N3551" t="str" cm="1">
        <f t="array" ref="N3551">INDEX($A$9:$F$1048576, $J3551, $K3551 )</f>
        <v>71894</v>
      </c>
      <c r="O3551" t="str" cm="1">
        <f t="array" ref="O3551">INDEX($B$9:$F$1048576, $J3551, $K3551 )</f>
        <v>티월드제94차(유)1-28</v>
      </c>
      <c r="P3551" t="str" cm="1">
        <f t="array" ref="P3551">IF( $L3551, TRIM(_xll.IMDP("IR", $G$5&amp;$N3551, $G$6)), "" )</f>
        <v/>
      </c>
      <c r="Q3551" t="b" cm="1">
        <f t="array" ref="Q3551">IF(
    $U$1=1, AND($P3551&lt;&gt;"", $P3551&lt;&gt;"...", $P3551&lt;&gt;"입력오류"),
    IF(
        $U$18=1, AND($P3551&lt;&gt;"", $P3551&lt;&gt;"...", $P3551&lt;&gt;"입력오류", ISNUMBER(FIND(INDEX($T$2:$T$7,$U$1),$P3551))),
        IF(
            $U$17="기타", AND($P3551&lt;&gt;"", $P3551&lt;&gt;"...", $P3551&lt;&gt;"입력오류", NOT(ISNUMBER(FIND($T$21:$T$34,$P3551)))),
            AND($P3551&lt;&gt;"", $P3551&lt;&gt;"...", $P3551&lt;&gt;"입력오류", $T$19=$P3551)
        )
    )
)</f>
        <v>0</v>
      </c>
    </row>
    <row r="3552" spans="1:17">
      <c r="A3552" t="s">
        <v>7440</v>
      </c>
      <c r="B3552" t="s">
        <v>7441</v>
      </c>
      <c r="I3552">
        <f t="shared" si="166"/>
        <v>3551</v>
      </c>
      <c r="J3552">
        <f t="shared" si="167"/>
        <v>3551</v>
      </c>
      <c r="K3552">
        <f t="shared" si="165"/>
        <v>1</v>
      </c>
      <c r="L3552" t="b">
        <f>COUNTIF($N$2:N3552, N3552)=1</f>
        <v>1</v>
      </c>
      <c r="M3552" s="37">
        <f>IF( $Q3552, MAX($M$1:M3551)+1, 0)</f>
        <v>0</v>
      </c>
      <c r="N3552" t="str" cm="1">
        <f t="array" ref="N3552">INDEX($A$9:$F$1048576, $J3552, $K3552 )</f>
        <v>71897</v>
      </c>
      <c r="O3552" t="str" cm="1">
        <f t="array" ref="O3552">INDEX($B$9:$F$1048576, $J3552, $K3552 )</f>
        <v>주택금융공사MBS2023-36(1-1)</v>
      </c>
      <c r="P3552" t="str" cm="1">
        <f t="array" ref="P3552">IF( $L3552, TRIM(_xll.IMDP("IR", $G$5&amp;$N3552, $G$6)), "" )</f>
        <v/>
      </c>
      <c r="Q3552" t="b" cm="1">
        <f t="array" ref="Q3552">IF(
    $U$1=1, AND($P3552&lt;&gt;"", $P3552&lt;&gt;"...", $P3552&lt;&gt;"입력오류"),
    IF(
        $U$18=1, AND($P3552&lt;&gt;"", $P3552&lt;&gt;"...", $P3552&lt;&gt;"입력오류", ISNUMBER(FIND(INDEX($T$2:$T$7,$U$1),$P3552))),
        IF(
            $U$17="기타", AND($P3552&lt;&gt;"", $P3552&lt;&gt;"...", $P3552&lt;&gt;"입력오류", NOT(ISNUMBER(FIND($T$21:$T$34,$P3552)))),
            AND($P3552&lt;&gt;"", $P3552&lt;&gt;"...", $P3552&lt;&gt;"입력오류", $T$19=$P3552)
        )
    )
)</f>
        <v>0</v>
      </c>
    </row>
    <row r="3553" spans="1:17">
      <c r="A3553" t="s">
        <v>7442</v>
      </c>
      <c r="B3553" t="s">
        <v>7443</v>
      </c>
      <c r="I3553">
        <f t="shared" si="166"/>
        <v>3552</v>
      </c>
      <c r="J3553">
        <f t="shared" si="167"/>
        <v>3552</v>
      </c>
      <c r="K3553">
        <f t="shared" si="165"/>
        <v>1</v>
      </c>
      <c r="L3553" t="b">
        <f>COUNTIF($N$2:N3553, N3553)=1</f>
        <v>1</v>
      </c>
      <c r="M3553" s="37">
        <f>IF( $Q3553, MAX($M$1:M3552)+1, 0)</f>
        <v>0</v>
      </c>
      <c r="N3553" t="str" cm="1">
        <f t="array" ref="N3553">INDEX($A$9:$F$1048576, $J3553, $K3553 )</f>
        <v>71898</v>
      </c>
      <c r="O3553" t="str" cm="1">
        <f t="array" ref="O3553">INDEX($B$9:$F$1048576, $J3553, $K3553 )</f>
        <v>주택금융공사MBS2023-36(1-2)</v>
      </c>
      <c r="P3553" t="str" cm="1">
        <f t="array" ref="P3553">IF( $L3553, TRIM(_xll.IMDP("IR", $G$5&amp;$N3553, $G$6)), "" )</f>
        <v/>
      </c>
      <c r="Q3553" t="b" cm="1">
        <f t="array" ref="Q3553">IF(
    $U$1=1, AND($P3553&lt;&gt;"", $P3553&lt;&gt;"...", $P3553&lt;&gt;"입력오류"),
    IF(
        $U$18=1, AND($P3553&lt;&gt;"", $P3553&lt;&gt;"...", $P3553&lt;&gt;"입력오류", ISNUMBER(FIND(INDEX($T$2:$T$7,$U$1),$P3553))),
        IF(
            $U$17="기타", AND($P3553&lt;&gt;"", $P3553&lt;&gt;"...", $P3553&lt;&gt;"입력오류", NOT(ISNUMBER(FIND($T$21:$T$34,$P3553)))),
            AND($P3553&lt;&gt;"", $P3553&lt;&gt;"...", $P3553&lt;&gt;"입력오류", $T$19=$P3553)
        )
    )
)</f>
        <v>0</v>
      </c>
    </row>
    <row r="3554" spans="1:17">
      <c r="A3554" t="s">
        <v>7444</v>
      </c>
      <c r="B3554" t="s">
        <v>7445</v>
      </c>
      <c r="I3554">
        <f t="shared" si="166"/>
        <v>3553</v>
      </c>
      <c r="J3554">
        <f t="shared" si="167"/>
        <v>3553</v>
      </c>
      <c r="K3554">
        <f t="shared" si="165"/>
        <v>1</v>
      </c>
      <c r="L3554" t="b">
        <f>COUNTIF($N$2:N3554, N3554)=1</f>
        <v>1</v>
      </c>
      <c r="M3554" s="37">
        <f>IF( $Q3554, MAX($M$1:M3553)+1, 0)</f>
        <v>0</v>
      </c>
      <c r="N3554" t="str" cm="1">
        <f t="array" ref="N3554">INDEX($A$9:$F$1048576, $J3554, $K3554 )</f>
        <v>71899</v>
      </c>
      <c r="O3554" t="str" cm="1">
        <f t="array" ref="O3554">INDEX($B$9:$F$1048576, $J3554, $K3554 )</f>
        <v>주택금융공사MBS2023-36(1-3)</v>
      </c>
      <c r="P3554" t="str" cm="1">
        <f t="array" ref="P3554">IF( $L3554, TRIM(_xll.IMDP("IR", $G$5&amp;$N3554, $G$6)), "" )</f>
        <v/>
      </c>
      <c r="Q3554" t="b" cm="1">
        <f t="array" ref="Q3554">IF(
    $U$1=1, AND($P3554&lt;&gt;"", $P3554&lt;&gt;"...", $P3554&lt;&gt;"입력오류"),
    IF(
        $U$18=1, AND($P3554&lt;&gt;"", $P3554&lt;&gt;"...", $P3554&lt;&gt;"입력오류", ISNUMBER(FIND(INDEX($T$2:$T$7,$U$1),$P3554))),
        IF(
            $U$17="기타", AND($P3554&lt;&gt;"", $P3554&lt;&gt;"...", $P3554&lt;&gt;"입력오류", NOT(ISNUMBER(FIND($T$21:$T$34,$P3554)))),
            AND($P3554&lt;&gt;"", $P3554&lt;&gt;"...", $P3554&lt;&gt;"입력오류", $T$19=$P3554)
        )
    )
)</f>
        <v>0</v>
      </c>
    </row>
    <row r="3555" spans="1:17">
      <c r="A3555" t="s">
        <v>7446</v>
      </c>
      <c r="B3555" t="s">
        <v>7447</v>
      </c>
      <c r="I3555">
        <f t="shared" si="166"/>
        <v>3554</v>
      </c>
      <c r="J3555">
        <f t="shared" si="167"/>
        <v>3554</v>
      </c>
      <c r="K3555">
        <f t="shared" si="165"/>
        <v>1</v>
      </c>
      <c r="L3555" t="b">
        <f>COUNTIF($N$2:N3555, N3555)=1</f>
        <v>1</v>
      </c>
      <c r="M3555" s="37">
        <f>IF( $Q3555, MAX($M$1:M3554)+1, 0)</f>
        <v>0</v>
      </c>
      <c r="N3555" t="str" cm="1">
        <f t="array" ref="N3555">INDEX($A$9:$F$1048576, $J3555, $K3555 )</f>
        <v>71900</v>
      </c>
      <c r="O3555" t="str" cm="1">
        <f t="array" ref="O3555">INDEX($B$9:$F$1048576, $J3555, $K3555 )</f>
        <v>주택금융공사MBS2023-36(1-4)</v>
      </c>
      <c r="P3555" t="str" cm="1">
        <f t="array" ref="P3555">IF( $L3555, TRIM(_xll.IMDP("IR", $G$5&amp;$N3555, $G$6)), "" )</f>
        <v/>
      </c>
      <c r="Q3555" t="b" cm="1">
        <f t="array" ref="Q3555">IF(
    $U$1=1, AND($P3555&lt;&gt;"", $P3555&lt;&gt;"...", $P3555&lt;&gt;"입력오류"),
    IF(
        $U$18=1, AND($P3555&lt;&gt;"", $P3555&lt;&gt;"...", $P3555&lt;&gt;"입력오류", ISNUMBER(FIND(INDEX($T$2:$T$7,$U$1),$P3555))),
        IF(
            $U$17="기타", AND($P3555&lt;&gt;"", $P3555&lt;&gt;"...", $P3555&lt;&gt;"입력오류", NOT(ISNUMBER(FIND($T$21:$T$34,$P3555)))),
            AND($P3555&lt;&gt;"", $P3555&lt;&gt;"...", $P3555&lt;&gt;"입력오류", $T$19=$P3555)
        )
    )
)</f>
        <v>0</v>
      </c>
    </row>
    <row r="3556" spans="1:17">
      <c r="A3556" t="s">
        <v>7448</v>
      </c>
      <c r="B3556" t="s">
        <v>7449</v>
      </c>
      <c r="I3556">
        <f t="shared" si="166"/>
        <v>3555</v>
      </c>
      <c r="J3556">
        <f t="shared" si="167"/>
        <v>3555</v>
      </c>
      <c r="K3556">
        <f t="shared" si="165"/>
        <v>1</v>
      </c>
      <c r="L3556" t="b">
        <f>COUNTIF($N$2:N3556, N3556)=1</f>
        <v>1</v>
      </c>
      <c r="M3556" s="37">
        <f>IF( $Q3556, MAX($M$1:M3555)+1, 0)</f>
        <v>0</v>
      </c>
      <c r="N3556" t="str" cm="1">
        <f t="array" ref="N3556">INDEX($A$9:$F$1048576, $J3556, $K3556 )</f>
        <v>71901</v>
      </c>
      <c r="O3556" t="str" cm="1">
        <f t="array" ref="O3556">INDEX($B$9:$F$1048576, $J3556, $K3556 )</f>
        <v>주택금융공사MBS2023-36(1-5)</v>
      </c>
      <c r="P3556" t="str" cm="1">
        <f t="array" ref="P3556">IF( $L3556, TRIM(_xll.IMDP("IR", $G$5&amp;$N3556, $G$6)), "" )</f>
        <v/>
      </c>
      <c r="Q3556" t="b" cm="1">
        <f t="array" ref="Q3556">IF(
    $U$1=1, AND($P3556&lt;&gt;"", $P3556&lt;&gt;"...", $P3556&lt;&gt;"입력오류"),
    IF(
        $U$18=1, AND($P3556&lt;&gt;"", $P3556&lt;&gt;"...", $P3556&lt;&gt;"입력오류", ISNUMBER(FIND(INDEX($T$2:$T$7,$U$1),$P3556))),
        IF(
            $U$17="기타", AND($P3556&lt;&gt;"", $P3556&lt;&gt;"...", $P3556&lt;&gt;"입력오류", NOT(ISNUMBER(FIND($T$21:$T$34,$P3556)))),
            AND($P3556&lt;&gt;"", $P3556&lt;&gt;"...", $P3556&lt;&gt;"입력오류", $T$19=$P3556)
        )
    )
)</f>
        <v>0</v>
      </c>
    </row>
    <row r="3557" spans="1:17">
      <c r="A3557" t="s">
        <v>7450</v>
      </c>
      <c r="B3557" t="s">
        <v>7451</v>
      </c>
      <c r="I3557">
        <f t="shared" si="166"/>
        <v>3556</v>
      </c>
      <c r="J3557">
        <f t="shared" si="167"/>
        <v>3556</v>
      </c>
      <c r="K3557">
        <f t="shared" si="165"/>
        <v>1</v>
      </c>
      <c r="L3557" t="b">
        <f>COUNTIF($N$2:N3557, N3557)=1</f>
        <v>1</v>
      </c>
      <c r="M3557" s="37">
        <f>IF( $Q3557, MAX($M$1:M3556)+1, 0)</f>
        <v>0</v>
      </c>
      <c r="N3557" t="str" cm="1">
        <f t="array" ref="N3557">INDEX($A$9:$F$1048576, $J3557, $K3557 )</f>
        <v>71902</v>
      </c>
      <c r="O3557" t="str" cm="1">
        <f t="array" ref="O3557">INDEX($B$9:$F$1048576, $J3557, $K3557 )</f>
        <v>주택금융공사MBS2023-36(1-6)</v>
      </c>
      <c r="P3557" t="str" cm="1">
        <f t="array" ref="P3557">IF( $L3557, TRIM(_xll.IMDP("IR", $G$5&amp;$N3557, $G$6)), "" )</f>
        <v/>
      </c>
      <c r="Q3557" t="b" cm="1">
        <f t="array" ref="Q3557">IF(
    $U$1=1, AND($P3557&lt;&gt;"", $P3557&lt;&gt;"...", $P3557&lt;&gt;"입력오류"),
    IF(
        $U$18=1, AND($P3557&lt;&gt;"", $P3557&lt;&gt;"...", $P3557&lt;&gt;"입력오류", ISNUMBER(FIND(INDEX($T$2:$T$7,$U$1),$P3557))),
        IF(
            $U$17="기타", AND($P3557&lt;&gt;"", $P3557&lt;&gt;"...", $P3557&lt;&gt;"입력오류", NOT(ISNUMBER(FIND($T$21:$T$34,$P3557)))),
            AND($P3557&lt;&gt;"", $P3557&lt;&gt;"...", $P3557&lt;&gt;"입력오류", $T$19=$P3557)
        )
    )
)</f>
        <v>0</v>
      </c>
    </row>
    <row r="3558" spans="1:17">
      <c r="A3558" t="s">
        <v>7452</v>
      </c>
      <c r="B3558" t="s">
        <v>7453</v>
      </c>
      <c r="I3558">
        <f t="shared" si="166"/>
        <v>3557</v>
      </c>
      <c r="J3558">
        <f t="shared" si="167"/>
        <v>3557</v>
      </c>
      <c r="K3558">
        <f t="shared" si="165"/>
        <v>1</v>
      </c>
      <c r="L3558" t="b">
        <f>COUNTIF($N$2:N3558, N3558)=1</f>
        <v>1</v>
      </c>
      <c r="M3558" s="37">
        <f>IF( $Q3558, MAX($M$1:M3557)+1, 0)</f>
        <v>0</v>
      </c>
      <c r="N3558" t="str" cm="1">
        <f t="array" ref="N3558">INDEX($A$9:$F$1048576, $J3558, $K3558 )</f>
        <v>71903</v>
      </c>
      <c r="O3558" t="str" cm="1">
        <f t="array" ref="O3558">INDEX($B$9:$F$1048576, $J3558, $K3558 )</f>
        <v>주택금융공사MBS2023-36(1-7)</v>
      </c>
      <c r="P3558" t="str" cm="1">
        <f t="array" ref="P3558">IF( $L3558, TRIM(_xll.IMDP("IR", $G$5&amp;$N3558, $G$6)), "" )</f>
        <v/>
      </c>
      <c r="Q3558" t="b" cm="1">
        <f t="array" ref="Q3558">IF(
    $U$1=1, AND($P3558&lt;&gt;"", $P3558&lt;&gt;"...", $P3558&lt;&gt;"입력오류"),
    IF(
        $U$18=1, AND($P3558&lt;&gt;"", $P3558&lt;&gt;"...", $P3558&lt;&gt;"입력오류", ISNUMBER(FIND(INDEX($T$2:$T$7,$U$1),$P3558))),
        IF(
            $U$17="기타", AND($P3558&lt;&gt;"", $P3558&lt;&gt;"...", $P3558&lt;&gt;"입력오류", NOT(ISNUMBER(FIND($T$21:$T$34,$P3558)))),
            AND($P3558&lt;&gt;"", $P3558&lt;&gt;"...", $P3558&lt;&gt;"입력오류", $T$19=$P3558)
        )
    )
)</f>
        <v>0</v>
      </c>
    </row>
    <row r="3559" spans="1:17">
      <c r="A3559" t="s">
        <v>7454</v>
      </c>
      <c r="B3559" t="s">
        <v>7455</v>
      </c>
      <c r="I3559">
        <f t="shared" si="166"/>
        <v>3558</v>
      </c>
      <c r="J3559">
        <f t="shared" si="167"/>
        <v>3558</v>
      </c>
      <c r="K3559">
        <f t="shared" si="165"/>
        <v>1</v>
      </c>
      <c r="L3559" t="b">
        <f>COUNTIF($N$2:N3559, N3559)=1</f>
        <v>1</v>
      </c>
      <c r="M3559" s="37">
        <f>IF( $Q3559, MAX($M$1:M3558)+1, 0)</f>
        <v>0</v>
      </c>
      <c r="N3559" t="str" cm="1">
        <f t="array" ref="N3559">INDEX($A$9:$F$1048576, $J3559, $K3559 )</f>
        <v>71904</v>
      </c>
      <c r="O3559" t="str" cm="1">
        <f t="array" ref="O3559">INDEX($B$9:$F$1048576, $J3559, $K3559 )</f>
        <v>주택금융공사MBS2023-36(1-8)</v>
      </c>
      <c r="P3559" t="str" cm="1">
        <f t="array" ref="P3559">IF( $L3559, TRIM(_xll.IMDP("IR", $G$5&amp;$N3559, $G$6)), "" )</f>
        <v/>
      </c>
      <c r="Q3559" t="b" cm="1">
        <f t="array" ref="Q3559">IF(
    $U$1=1, AND($P3559&lt;&gt;"", $P3559&lt;&gt;"...", $P3559&lt;&gt;"입력오류"),
    IF(
        $U$18=1, AND($P3559&lt;&gt;"", $P3559&lt;&gt;"...", $P3559&lt;&gt;"입력오류", ISNUMBER(FIND(INDEX($T$2:$T$7,$U$1),$P3559))),
        IF(
            $U$17="기타", AND($P3559&lt;&gt;"", $P3559&lt;&gt;"...", $P3559&lt;&gt;"입력오류", NOT(ISNUMBER(FIND($T$21:$T$34,$P3559)))),
            AND($P3559&lt;&gt;"", $P3559&lt;&gt;"...", $P3559&lt;&gt;"입력오류", $T$19=$P3559)
        )
    )
)</f>
        <v>0</v>
      </c>
    </row>
    <row r="3560" spans="1:17">
      <c r="A3560" t="s">
        <v>7456</v>
      </c>
      <c r="B3560" t="s">
        <v>7457</v>
      </c>
      <c r="I3560">
        <f t="shared" si="166"/>
        <v>3559</v>
      </c>
      <c r="J3560">
        <f t="shared" si="167"/>
        <v>3559</v>
      </c>
      <c r="K3560">
        <f t="shared" si="165"/>
        <v>1</v>
      </c>
      <c r="L3560" t="b">
        <f>COUNTIF($N$2:N3560, N3560)=1</f>
        <v>1</v>
      </c>
      <c r="M3560" s="37">
        <f>IF( $Q3560, MAX($M$1:M3559)+1, 0)</f>
        <v>0</v>
      </c>
      <c r="N3560" t="str" cm="1">
        <f t="array" ref="N3560">INDEX($A$9:$F$1048576, $J3560, $K3560 )</f>
        <v>71905</v>
      </c>
      <c r="O3560" t="str" cm="1">
        <f t="array" ref="O3560">INDEX($B$9:$F$1048576, $J3560, $K3560 )</f>
        <v>주택금융공사MBS2023-36(1-9)</v>
      </c>
      <c r="P3560" t="str" cm="1">
        <f t="array" ref="P3560">IF( $L3560, TRIM(_xll.IMDP("IR", $G$5&amp;$N3560, $G$6)), "" )</f>
        <v/>
      </c>
      <c r="Q3560" t="b" cm="1">
        <f t="array" ref="Q3560">IF(
    $U$1=1, AND($P3560&lt;&gt;"", $P3560&lt;&gt;"...", $P3560&lt;&gt;"입력오류"),
    IF(
        $U$18=1, AND($P3560&lt;&gt;"", $P3560&lt;&gt;"...", $P3560&lt;&gt;"입력오류", ISNUMBER(FIND(INDEX($T$2:$T$7,$U$1),$P3560))),
        IF(
            $U$17="기타", AND($P3560&lt;&gt;"", $P3560&lt;&gt;"...", $P3560&lt;&gt;"입력오류", NOT(ISNUMBER(FIND($T$21:$T$34,$P3560)))),
            AND($P3560&lt;&gt;"", $P3560&lt;&gt;"...", $P3560&lt;&gt;"입력오류", $T$19=$P3560)
        )
    )
)</f>
        <v>0</v>
      </c>
    </row>
    <row r="3561" spans="1:17">
      <c r="A3561" t="s">
        <v>7458</v>
      </c>
      <c r="B3561" t="s">
        <v>7459</v>
      </c>
      <c r="I3561">
        <f t="shared" si="166"/>
        <v>3560</v>
      </c>
      <c r="J3561">
        <f t="shared" si="167"/>
        <v>3560</v>
      </c>
      <c r="K3561">
        <f t="shared" si="165"/>
        <v>1</v>
      </c>
      <c r="L3561" t="b">
        <f>COUNTIF($N$2:N3561, N3561)=1</f>
        <v>1</v>
      </c>
      <c r="M3561" s="37">
        <f>IF( $Q3561, MAX($M$1:M3560)+1, 0)</f>
        <v>0</v>
      </c>
      <c r="N3561" t="str" cm="1">
        <f t="array" ref="N3561">INDEX($A$9:$F$1048576, $J3561, $K3561 )</f>
        <v>71907</v>
      </c>
      <c r="O3561" t="str" cm="1">
        <f t="array" ref="O3561">INDEX($B$9:$F$1048576, $J3561, $K3561 )</f>
        <v>케이비권선(유)1</v>
      </c>
      <c r="P3561" t="str" cm="1">
        <f t="array" ref="P3561">IF( $L3561, TRIM(_xll.IMDP("IR", $G$5&amp;$N3561, $G$6)), "" )</f>
        <v/>
      </c>
      <c r="Q3561" t="b" cm="1">
        <f t="array" ref="Q3561">IF(
    $U$1=1, AND($P3561&lt;&gt;"", $P3561&lt;&gt;"...", $P3561&lt;&gt;"입력오류"),
    IF(
        $U$18=1, AND($P3561&lt;&gt;"", $P3561&lt;&gt;"...", $P3561&lt;&gt;"입력오류", ISNUMBER(FIND(INDEX($T$2:$T$7,$U$1),$P3561))),
        IF(
            $U$17="기타", AND($P3561&lt;&gt;"", $P3561&lt;&gt;"...", $P3561&lt;&gt;"입력오류", NOT(ISNUMBER(FIND($T$21:$T$34,$P3561)))),
            AND($P3561&lt;&gt;"", $P3561&lt;&gt;"...", $P3561&lt;&gt;"입력오류", $T$19=$P3561)
        )
    )
)</f>
        <v>0</v>
      </c>
    </row>
    <row r="3562" spans="1:17">
      <c r="A3562" t="s">
        <v>7460</v>
      </c>
      <c r="B3562" t="s">
        <v>7461</v>
      </c>
      <c r="I3562">
        <f t="shared" si="166"/>
        <v>3561</v>
      </c>
      <c r="J3562">
        <f t="shared" si="167"/>
        <v>3561</v>
      </c>
      <c r="K3562">
        <f t="shared" si="165"/>
        <v>1</v>
      </c>
      <c r="L3562" t="b">
        <f>COUNTIF($N$2:N3562, N3562)=1</f>
        <v>1</v>
      </c>
      <c r="M3562" s="37">
        <f>IF( $Q3562, MAX($M$1:M3561)+1, 0)</f>
        <v>0</v>
      </c>
      <c r="N3562" t="str" cm="1">
        <f t="array" ref="N3562">INDEX($A$9:$F$1048576, $J3562, $K3562 )</f>
        <v>71908</v>
      </c>
      <c r="O3562" t="str" cm="1">
        <f t="array" ref="O3562">INDEX($B$9:$F$1048576, $J3562, $K3562 )</f>
        <v>와이디피제7차(유)1</v>
      </c>
      <c r="P3562" t="str" cm="1">
        <f t="array" ref="P3562">IF( $L3562, TRIM(_xll.IMDP("IR", $G$5&amp;$N3562, $G$6)), "" )</f>
        <v/>
      </c>
      <c r="Q3562" t="b" cm="1">
        <f t="array" ref="Q3562">IF(
    $U$1=1, AND($P3562&lt;&gt;"", $P3562&lt;&gt;"...", $P3562&lt;&gt;"입력오류"),
    IF(
        $U$18=1, AND($P3562&lt;&gt;"", $P3562&lt;&gt;"...", $P3562&lt;&gt;"입력오류", ISNUMBER(FIND(INDEX($T$2:$T$7,$U$1),$P3562))),
        IF(
            $U$17="기타", AND($P3562&lt;&gt;"", $P3562&lt;&gt;"...", $P3562&lt;&gt;"입력오류", NOT(ISNUMBER(FIND($T$21:$T$34,$P3562)))),
            AND($P3562&lt;&gt;"", $P3562&lt;&gt;"...", $P3562&lt;&gt;"입력오류", $T$19=$P3562)
        )
    )
)</f>
        <v>0</v>
      </c>
    </row>
    <row r="3563" spans="1:17">
      <c r="A3563" t="s">
        <v>7462</v>
      </c>
      <c r="B3563" t="s">
        <v>7463</v>
      </c>
      <c r="I3563">
        <f t="shared" si="166"/>
        <v>3562</v>
      </c>
      <c r="J3563">
        <f t="shared" si="167"/>
        <v>3562</v>
      </c>
      <c r="K3563">
        <f t="shared" si="165"/>
        <v>1</v>
      </c>
      <c r="L3563" t="b">
        <f>COUNTIF($N$2:N3563, N3563)=1</f>
        <v>1</v>
      </c>
      <c r="M3563" s="37">
        <f>IF( $Q3563, MAX($M$1:M3562)+1, 0)</f>
        <v>0</v>
      </c>
      <c r="N3563" t="str" cm="1">
        <f t="array" ref="N3563">INDEX($A$9:$F$1048576, $J3563, $K3563 )</f>
        <v>71909</v>
      </c>
      <c r="O3563" t="str" cm="1">
        <f t="array" ref="O3563">INDEX($B$9:$F$1048576, $J3563, $K3563 )</f>
        <v>와이디피제7차(유)2</v>
      </c>
      <c r="P3563" t="str" cm="1">
        <f t="array" ref="P3563">IF( $L3563, TRIM(_xll.IMDP("IR", $G$5&amp;$N3563, $G$6)), "" )</f>
        <v/>
      </c>
      <c r="Q3563" t="b" cm="1">
        <f t="array" ref="Q3563">IF(
    $U$1=1, AND($P3563&lt;&gt;"", $P3563&lt;&gt;"...", $P3563&lt;&gt;"입력오류"),
    IF(
        $U$18=1, AND($P3563&lt;&gt;"", $P3563&lt;&gt;"...", $P3563&lt;&gt;"입력오류", ISNUMBER(FIND(INDEX($T$2:$T$7,$U$1),$P3563))),
        IF(
            $U$17="기타", AND($P3563&lt;&gt;"", $P3563&lt;&gt;"...", $P3563&lt;&gt;"입력오류", NOT(ISNUMBER(FIND($T$21:$T$34,$P3563)))),
            AND($P3563&lt;&gt;"", $P3563&lt;&gt;"...", $P3563&lt;&gt;"입력오류", $T$19=$P3563)
        )
    )
)</f>
        <v>0</v>
      </c>
    </row>
    <row r="3564" spans="1:17">
      <c r="A3564" t="s">
        <v>7464</v>
      </c>
      <c r="B3564" t="s">
        <v>7465</v>
      </c>
      <c r="I3564">
        <f t="shared" si="166"/>
        <v>3563</v>
      </c>
      <c r="J3564">
        <f t="shared" si="167"/>
        <v>3563</v>
      </c>
      <c r="K3564">
        <f t="shared" si="165"/>
        <v>1</v>
      </c>
      <c r="L3564" t="b">
        <f>COUNTIF($N$2:N3564, N3564)=1</f>
        <v>1</v>
      </c>
      <c r="M3564" s="37">
        <f>IF( $Q3564, MAX($M$1:M3563)+1, 0)</f>
        <v>0</v>
      </c>
      <c r="N3564" t="str" cm="1">
        <f t="array" ref="N3564">INDEX($A$9:$F$1048576, $J3564, $K3564 )</f>
        <v>71910</v>
      </c>
      <c r="O3564" t="str" cm="1">
        <f t="array" ref="O3564">INDEX($B$9:$F$1048576, $J3564, $K3564 )</f>
        <v>우리챔피온제2차(유)2-5</v>
      </c>
      <c r="P3564" t="str" cm="1">
        <f t="array" ref="P3564">IF( $L3564, TRIM(_xll.IMDP("IR", $G$5&amp;$N3564, $G$6)), "" )</f>
        <v/>
      </c>
      <c r="Q3564" t="b" cm="1">
        <f t="array" ref="Q3564">IF(
    $U$1=1, AND($P3564&lt;&gt;"", $P3564&lt;&gt;"...", $P3564&lt;&gt;"입력오류"),
    IF(
        $U$18=1, AND($P3564&lt;&gt;"", $P3564&lt;&gt;"...", $P3564&lt;&gt;"입력오류", ISNUMBER(FIND(INDEX($T$2:$T$7,$U$1),$P3564))),
        IF(
            $U$17="기타", AND($P3564&lt;&gt;"", $P3564&lt;&gt;"...", $P3564&lt;&gt;"입력오류", NOT(ISNUMBER(FIND($T$21:$T$34,$P3564)))),
            AND($P3564&lt;&gt;"", $P3564&lt;&gt;"...", $P3564&lt;&gt;"입력오류", $T$19=$P3564)
        )
    )
)</f>
        <v>0</v>
      </c>
    </row>
    <row r="3565" spans="1:17">
      <c r="A3565" t="s">
        <v>7466</v>
      </c>
      <c r="B3565" t="s">
        <v>7467</v>
      </c>
      <c r="I3565">
        <f t="shared" si="166"/>
        <v>3564</v>
      </c>
      <c r="J3565">
        <f t="shared" si="167"/>
        <v>3564</v>
      </c>
      <c r="K3565">
        <f t="shared" si="165"/>
        <v>1</v>
      </c>
      <c r="L3565" t="b">
        <f>COUNTIF($N$2:N3565, N3565)=1</f>
        <v>1</v>
      </c>
      <c r="M3565" s="37">
        <f>IF( $Q3565, MAX($M$1:M3564)+1, 0)</f>
        <v>0</v>
      </c>
      <c r="N3565" t="str" cm="1">
        <f t="array" ref="N3565">INDEX($A$9:$F$1048576, $J3565, $K3565 )</f>
        <v>71911</v>
      </c>
      <c r="O3565" t="str" cm="1">
        <f t="array" ref="O3565">INDEX($B$9:$F$1048576, $J3565, $K3565 )</f>
        <v>우리사랑제15차(유)1</v>
      </c>
      <c r="P3565" t="str" cm="1">
        <f t="array" ref="P3565">IF( $L3565, TRIM(_xll.IMDP("IR", $G$5&amp;$N3565, $G$6)), "" )</f>
        <v/>
      </c>
      <c r="Q3565" t="b" cm="1">
        <f t="array" ref="Q3565">IF(
    $U$1=1, AND($P3565&lt;&gt;"", $P3565&lt;&gt;"...", $P3565&lt;&gt;"입력오류"),
    IF(
        $U$18=1, AND($P3565&lt;&gt;"", $P3565&lt;&gt;"...", $P3565&lt;&gt;"입력오류", ISNUMBER(FIND(INDEX($T$2:$T$7,$U$1),$P3565))),
        IF(
            $U$17="기타", AND($P3565&lt;&gt;"", $P3565&lt;&gt;"...", $P3565&lt;&gt;"입력오류", NOT(ISNUMBER(FIND($T$21:$T$34,$P3565)))),
            AND($P3565&lt;&gt;"", $P3565&lt;&gt;"...", $P3565&lt;&gt;"입력오류", $T$19=$P3565)
        )
    )
)</f>
        <v>0</v>
      </c>
    </row>
    <row r="3566" spans="1:17">
      <c r="A3566" t="s">
        <v>7468</v>
      </c>
      <c r="B3566" t="s">
        <v>7469</v>
      </c>
      <c r="I3566">
        <f t="shared" si="166"/>
        <v>3565</v>
      </c>
      <c r="J3566">
        <f t="shared" si="167"/>
        <v>3565</v>
      </c>
      <c r="K3566">
        <f t="shared" si="165"/>
        <v>1</v>
      </c>
      <c r="L3566" t="b">
        <f>COUNTIF($N$2:N3566, N3566)=1</f>
        <v>1</v>
      </c>
      <c r="M3566" s="37">
        <f>IF( $Q3566, MAX($M$1:M3565)+1, 0)</f>
        <v>0</v>
      </c>
      <c r="N3566" t="str" cm="1">
        <f t="array" ref="N3566">INDEX($A$9:$F$1048576, $J3566, $K3566 )</f>
        <v>71912</v>
      </c>
      <c r="O3566" t="str" cm="1">
        <f t="array" ref="O3566">INDEX($B$9:$F$1048576, $J3566, $K3566 )</f>
        <v>에이치와이에너지제1차(유)1</v>
      </c>
      <c r="P3566" t="str" cm="1">
        <f t="array" ref="P3566">IF( $L3566, TRIM(_xll.IMDP("IR", $G$5&amp;$N3566, $G$6)), "" )</f>
        <v/>
      </c>
      <c r="Q3566" t="b" cm="1">
        <f t="array" ref="Q3566">IF(
    $U$1=1, AND($P3566&lt;&gt;"", $P3566&lt;&gt;"...", $P3566&lt;&gt;"입력오류"),
    IF(
        $U$18=1, AND($P3566&lt;&gt;"", $P3566&lt;&gt;"...", $P3566&lt;&gt;"입력오류", ISNUMBER(FIND(INDEX($T$2:$T$7,$U$1),$P3566))),
        IF(
            $U$17="기타", AND($P3566&lt;&gt;"", $P3566&lt;&gt;"...", $P3566&lt;&gt;"입력오류", NOT(ISNUMBER(FIND($T$21:$T$34,$P3566)))),
            AND($P3566&lt;&gt;"", $P3566&lt;&gt;"...", $P3566&lt;&gt;"입력오류", $T$19=$P3566)
        )
    )
)</f>
        <v>0</v>
      </c>
    </row>
    <row r="3567" spans="1:17">
      <c r="A3567" t="s">
        <v>7470</v>
      </c>
      <c r="B3567" t="s">
        <v>7471</v>
      </c>
      <c r="I3567">
        <f t="shared" si="166"/>
        <v>3566</v>
      </c>
      <c r="J3567">
        <f t="shared" si="167"/>
        <v>3566</v>
      </c>
      <c r="K3567">
        <f t="shared" si="165"/>
        <v>1</v>
      </c>
      <c r="L3567" t="b">
        <f>COUNTIF($N$2:N3567, N3567)=1</f>
        <v>1</v>
      </c>
      <c r="M3567" s="37">
        <f>IF( $Q3567, MAX($M$1:M3566)+1, 0)</f>
        <v>0</v>
      </c>
      <c r="N3567" t="str" cm="1">
        <f t="array" ref="N3567">INDEX($A$9:$F$1048576, $J3567, $K3567 )</f>
        <v>71915</v>
      </c>
      <c r="O3567" t="str" cm="1">
        <f t="array" ref="O3567">INDEX($B$9:$F$1048576, $J3567, $K3567 )</f>
        <v>멀리건제11차(유)2-6</v>
      </c>
      <c r="P3567" t="str" cm="1">
        <f t="array" ref="P3567">IF( $L3567, TRIM(_xll.IMDP("IR", $G$5&amp;$N3567, $G$6)), "" )</f>
        <v/>
      </c>
      <c r="Q3567" t="b" cm="1">
        <f t="array" ref="Q3567">IF(
    $U$1=1, AND($P3567&lt;&gt;"", $P3567&lt;&gt;"...", $P3567&lt;&gt;"입력오류"),
    IF(
        $U$18=1, AND($P3567&lt;&gt;"", $P3567&lt;&gt;"...", $P3567&lt;&gt;"입력오류", ISNUMBER(FIND(INDEX($T$2:$T$7,$U$1),$P3567))),
        IF(
            $U$17="기타", AND($P3567&lt;&gt;"", $P3567&lt;&gt;"...", $P3567&lt;&gt;"입력오류", NOT(ISNUMBER(FIND($T$21:$T$34,$P3567)))),
            AND($P3567&lt;&gt;"", $P3567&lt;&gt;"...", $P3567&lt;&gt;"입력오류", $T$19=$P3567)
        )
    )
)</f>
        <v>0</v>
      </c>
    </row>
    <row r="3568" spans="1:17">
      <c r="A3568" t="s">
        <v>7472</v>
      </c>
      <c r="B3568" t="s">
        <v>7473</v>
      </c>
      <c r="I3568">
        <f t="shared" si="166"/>
        <v>3567</v>
      </c>
      <c r="J3568">
        <f t="shared" si="167"/>
        <v>3567</v>
      </c>
      <c r="K3568">
        <f t="shared" si="165"/>
        <v>1</v>
      </c>
      <c r="L3568" t="b">
        <f>COUNTIF($N$2:N3568, N3568)=1</f>
        <v>1</v>
      </c>
      <c r="M3568" s="37">
        <f>IF( $Q3568, MAX($M$1:M3567)+1, 0)</f>
        <v>0</v>
      </c>
      <c r="N3568" t="str" cm="1">
        <f t="array" ref="N3568">INDEX($A$9:$F$1048576, $J3568, $K3568 )</f>
        <v>71917</v>
      </c>
      <c r="O3568" t="str" cm="1">
        <f t="array" ref="O3568">INDEX($B$9:$F$1048576, $J3568, $K3568 )</f>
        <v>와이디피제8차(유)1</v>
      </c>
      <c r="P3568" t="str" cm="1">
        <f t="array" ref="P3568">IF( $L3568, TRIM(_xll.IMDP("IR", $G$5&amp;$N3568, $G$6)), "" )</f>
        <v/>
      </c>
      <c r="Q3568" t="b" cm="1">
        <f t="array" ref="Q3568">IF(
    $U$1=1, AND($P3568&lt;&gt;"", $P3568&lt;&gt;"...", $P3568&lt;&gt;"입력오류"),
    IF(
        $U$18=1, AND($P3568&lt;&gt;"", $P3568&lt;&gt;"...", $P3568&lt;&gt;"입력오류", ISNUMBER(FIND(INDEX($T$2:$T$7,$U$1),$P3568))),
        IF(
            $U$17="기타", AND($P3568&lt;&gt;"", $P3568&lt;&gt;"...", $P3568&lt;&gt;"입력오류", NOT(ISNUMBER(FIND($T$21:$T$34,$P3568)))),
            AND($P3568&lt;&gt;"", $P3568&lt;&gt;"...", $P3568&lt;&gt;"입력오류", $T$19=$P3568)
        )
    )
)</f>
        <v>0</v>
      </c>
    </row>
    <row r="3569" spans="1:17">
      <c r="A3569" t="s">
        <v>7474</v>
      </c>
      <c r="B3569" t="s">
        <v>7475</v>
      </c>
      <c r="I3569">
        <f t="shared" si="166"/>
        <v>3568</v>
      </c>
      <c r="J3569">
        <f t="shared" si="167"/>
        <v>3568</v>
      </c>
      <c r="K3569">
        <f t="shared" si="165"/>
        <v>1</v>
      </c>
      <c r="L3569" t="b">
        <f>COUNTIF($N$2:N3569, N3569)=1</f>
        <v>1</v>
      </c>
      <c r="M3569" s="37">
        <f>IF( $Q3569, MAX($M$1:M3568)+1, 0)</f>
        <v>0</v>
      </c>
      <c r="N3569" t="str" cm="1">
        <f t="array" ref="N3569">INDEX($A$9:$F$1048576, $J3569, $K3569 )</f>
        <v>71920</v>
      </c>
      <c r="O3569" t="str" cm="1">
        <f t="array" ref="O3569">INDEX($B$9:$F$1048576, $J3569, $K3569 )</f>
        <v>슈크림제1차(유)1</v>
      </c>
      <c r="P3569" t="str" cm="1">
        <f t="array" ref="P3569">IF( $L3569, TRIM(_xll.IMDP("IR", $G$5&amp;$N3569, $G$6)), "" )</f>
        <v/>
      </c>
      <c r="Q3569" t="b" cm="1">
        <f t="array" ref="Q3569">IF(
    $U$1=1, AND($P3569&lt;&gt;"", $P3569&lt;&gt;"...", $P3569&lt;&gt;"입력오류"),
    IF(
        $U$18=1, AND($P3569&lt;&gt;"", $P3569&lt;&gt;"...", $P3569&lt;&gt;"입력오류", ISNUMBER(FIND(INDEX($T$2:$T$7,$U$1),$P3569))),
        IF(
            $U$17="기타", AND($P3569&lt;&gt;"", $P3569&lt;&gt;"...", $P3569&lt;&gt;"입력오류", NOT(ISNUMBER(FIND($T$21:$T$34,$P3569)))),
            AND($P3569&lt;&gt;"", $P3569&lt;&gt;"...", $P3569&lt;&gt;"입력오류", $T$19=$P3569)
        )
    )
)</f>
        <v>0</v>
      </c>
    </row>
    <row r="3570" spans="1:17">
      <c r="A3570" t="s">
        <v>7476</v>
      </c>
      <c r="B3570" t="s">
        <v>7477</v>
      </c>
      <c r="I3570">
        <f t="shared" si="166"/>
        <v>3569</v>
      </c>
      <c r="J3570">
        <f t="shared" si="167"/>
        <v>3569</v>
      </c>
      <c r="K3570">
        <f t="shared" si="165"/>
        <v>1</v>
      </c>
      <c r="L3570" t="b">
        <f>COUNTIF($N$2:N3570, N3570)=1</f>
        <v>1</v>
      </c>
      <c r="M3570" s="37">
        <f>IF( $Q3570, MAX($M$1:M3569)+1, 0)</f>
        <v>0</v>
      </c>
      <c r="N3570" t="str" cm="1">
        <f t="array" ref="N3570">INDEX($A$9:$F$1048576, $J3570, $K3570 )</f>
        <v>71922</v>
      </c>
      <c r="O3570" t="str" cm="1">
        <f t="array" ref="O3570">INDEX($B$9:$F$1048576, $J3570, $K3570 )</f>
        <v>국민사랑제21차(유)1</v>
      </c>
      <c r="P3570" t="str" cm="1">
        <f t="array" ref="P3570">IF( $L3570, TRIM(_xll.IMDP("IR", $G$5&amp;$N3570, $G$6)), "" )</f>
        <v/>
      </c>
      <c r="Q3570" t="b" cm="1">
        <f t="array" ref="Q3570">IF(
    $U$1=1, AND($P3570&lt;&gt;"", $P3570&lt;&gt;"...", $P3570&lt;&gt;"입력오류"),
    IF(
        $U$18=1, AND($P3570&lt;&gt;"", $P3570&lt;&gt;"...", $P3570&lt;&gt;"입력오류", ISNUMBER(FIND(INDEX($T$2:$T$7,$U$1),$P3570))),
        IF(
            $U$17="기타", AND($P3570&lt;&gt;"", $P3570&lt;&gt;"...", $P3570&lt;&gt;"입력오류", NOT(ISNUMBER(FIND($T$21:$T$34,$P3570)))),
            AND($P3570&lt;&gt;"", $P3570&lt;&gt;"...", $P3570&lt;&gt;"입력오류", $T$19=$P3570)
        )
    )
)</f>
        <v>0</v>
      </c>
    </row>
    <row r="3571" spans="1:17">
      <c r="A3571" t="s">
        <v>7478</v>
      </c>
      <c r="B3571" t="s">
        <v>7479</v>
      </c>
      <c r="I3571">
        <f t="shared" si="166"/>
        <v>3570</v>
      </c>
      <c r="J3571">
        <f t="shared" si="167"/>
        <v>3570</v>
      </c>
      <c r="K3571">
        <f t="shared" si="165"/>
        <v>1</v>
      </c>
      <c r="L3571" t="b">
        <f>COUNTIF($N$2:N3571, N3571)=1</f>
        <v>1</v>
      </c>
      <c r="M3571" s="37">
        <f>IF( $Q3571, MAX($M$1:M3570)+1, 0)</f>
        <v>0</v>
      </c>
      <c r="N3571" t="str" cm="1">
        <f t="array" ref="N3571">INDEX($A$9:$F$1048576, $J3571, $K3571 )</f>
        <v>71925</v>
      </c>
      <c r="O3571" t="str" cm="1">
        <f t="array" ref="O3571">INDEX($B$9:$F$1048576, $J3571, $K3571 )</f>
        <v>국민챔피온제19차(유)2-3</v>
      </c>
      <c r="P3571" t="str" cm="1">
        <f t="array" ref="P3571">IF( $L3571, TRIM(_xll.IMDP("IR", $G$5&amp;$N3571, $G$6)), "" )</f>
        <v/>
      </c>
      <c r="Q3571" t="b" cm="1">
        <f t="array" ref="Q3571">IF(
    $U$1=1, AND($P3571&lt;&gt;"", $P3571&lt;&gt;"...", $P3571&lt;&gt;"입력오류"),
    IF(
        $U$18=1, AND($P3571&lt;&gt;"", $P3571&lt;&gt;"...", $P3571&lt;&gt;"입력오류", ISNUMBER(FIND(INDEX($T$2:$T$7,$U$1),$P3571))),
        IF(
            $U$17="기타", AND($P3571&lt;&gt;"", $P3571&lt;&gt;"...", $P3571&lt;&gt;"입력오류", NOT(ISNUMBER(FIND($T$21:$T$34,$P3571)))),
            AND($P3571&lt;&gt;"", $P3571&lt;&gt;"...", $P3571&lt;&gt;"입력오류", $T$19=$P3571)
        )
    )
)</f>
        <v>0</v>
      </c>
    </row>
    <row r="3572" spans="1:17">
      <c r="A3572" t="s">
        <v>7480</v>
      </c>
      <c r="B3572" t="s">
        <v>7481</v>
      </c>
      <c r="I3572">
        <f t="shared" si="166"/>
        <v>3571</v>
      </c>
      <c r="J3572">
        <f t="shared" si="167"/>
        <v>3571</v>
      </c>
      <c r="K3572">
        <f t="shared" si="165"/>
        <v>1</v>
      </c>
      <c r="L3572" t="b">
        <f>COUNTIF($N$2:N3572, N3572)=1</f>
        <v>1</v>
      </c>
      <c r="M3572" s="37">
        <f>IF( $Q3572, MAX($M$1:M3571)+1, 0)</f>
        <v>0</v>
      </c>
      <c r="N3572" t="str" cm="1">
        <f t="array" ref="N3572">INDEX($A$9:$F$1048576, $J3572, $K3572 )</f>
        <v>71932</v>
      </c>
      <c r="O3572" t="str" cm="1">
        <f t="array" ref="O3572">INDEX($B$9:$F$1048576, $J3572, $K3572 )</f>
        <v>솔프렌즈제2차(유)2-5</v>
      </c>
      <c r="P3572" t="str" cm="1">
        <f t="array" ref="P3572">IF( $L3572, TRIM(_xll.IMDP("IR", $G$5&amp;$N3572, $G$6)), "" )</f>
        <v/>
      </c>
      <c r="Q3572" t="b" cm="1">
        <f t="array" ref="Q3572">IF(
    $U$1=1, AND($P3572&lt;&gt;"", $P3572&lt;&gt;"...", $P3572&lt;&gt;"입력오류"),
    IF(
        $U$18=1, AND($P3572&lt;&gt;"", $P3572&lt;&gt;"...", $P3572&lt;&gt;"입력오류", ISNUMBER(FIND(INDEX($T$2:$T$7,$U$1),$P3572))),
        IF(
            $U$17="기타", AND($P3572&lt;&gt;"", $P3572&lt;&gt;"...", $P3572&lt;&gt;"입력오류", NOT(ISNUMBER(FIND($T$21:$T$34,$P3572)))),
            AND($P3572&lt;&gt;"", $P3572&lt;&gt;"...", $P3572&lt;&gt;"입력오류", $T$19=$P3572)
        )
    )
)</f>
        <v>0</v>
      </c>
    </row>
    <row r="3573" spans="1:17">
      <c r="A3573" t="s">
        <v>7482</v>
      </c>
      <c r="B3573" t="s">
        <v>7483</v>
      </c>
      <c r="I3573">
        <f t="shared" si="166"/>
        <v>3572</v>
      </c>
      <c r="J3573">
        <f t="shared" si="167"/>
        <v>3572</v>
      </c>
      <c r="K3573">
        <f t="shared" si="165"/>
        <v>1</v>
      </c>
      <c r="L3573" t="b">
        <f>COUNTIF($N$2:N3573, N3573)=1</f>
        <v>1</v>
      </c>
      <c r="M3573" s="37">
        <f>IF( $Q3573, MAX($M$1:M3572)+1, 0)</f>
        <v>0</v>
      </c>
      <c r="N3573" t="str" cm="1">
        <f t="array" ref="N3573">INDEX($A$9:$F$1048576, $J3573, $K3573 )</f>
        <v>71933</v>
      </c>
      <c r="O3573" t="str" cm="1">
        <f t="array" ref="O3573">INDEX($B$9:$F$1048576, $J3573, $K3573 )</f>
        <v>솔프렌즈제2차(유)2-6</v>
      </c>
      <c r="P3573" t="str" cm="1">
        <f t="array" ref="P3573">IF( $L3573, TRIM(_xll.IMDP("IR", $G$5&amp;$N3573, $G$6)), "" )</f>
        <v/>
      </c>
      <c r="Q3573" t="b" cm="1">
        <f t="array" ref="Q3573">IF(
    $U$1=1, AND($P3573&lt;&gt;"", $P3573&lt;&gt;"...", $P3573&lt;&gt;"입력오류"),
    IF(
        $U$18=1, AND($P3573&lt;&gt;"", $P3573&lt;&gt;"...", $P3573&lt;&gt;"입력오류", ISNUMBER(FIND(INDEX($T$2:$T$7,$U$1),$P3573))),
        IF(
            $U$17="기타", AND($P3573&lt;&gt;"", $P3573&lt;&gt;"...", $P3573&lt;&gt;"입력오류", NOT(ISNUMBER(FIND($T$21:$T$34,$P3573)))),
            AND($P3573&lt;&gt;"", $P3573&lt;&gt;"...", $P3573&lt;&gt;"입력오류", $T$19=$P3573)
        )
    )
)</f>
        <v>0</v>
      </c>
    </row>
    <row r="3574" spans="1:17">
      <c r="A3574" t="s">
        <v>7484</v>
      </c>
      <c r="B3574" t="s">
        <v>7485</v>
      </c>
      <c r="I3574">
        <f t="shared" si="166"/>
        <v>3573</v>
      </c>
      <c r="J3574">
        <f t="shared" si="167"/>
        <v>3573</v>
      </c>
      <c r="K3574">
        <f t="shared" si="165"/>
        <v>1</v>
      </c>
      <c r="L3574" t="b">
        <f>COUNTIF($N$2:N3574, N3574)=1</f>
        <v>1</v>
      </c>
      <c r="M3574" s="37">
        <f>IF( $Q3574, MAX($M$1:M3573)+1, 0)</f>
        <v>0</v>
      </c>
      <c r="N3574" t="str" cm="1">
        <f t="array" ref="N3574">INDEX($A$9:$F$1048576, $J3574, $K3574 )</f>
        <v>71934</v>
      </c>
      <c r="O3574" t="str" cm="1">
        <f t="array" ref="O3574">INDEX($B$9:$F$1048576, $J3574, $K3574 )</f>
        <v>와이디피제9차(유)1</v>
      </c>
      <c r="P3574" t="str" cm="1">
        <f t="array" ref="P3574">IF( $L3574, TRIM(_xll.IMDP("IR", $G$5&amp;$N3574, $G$6)), "" )</f>
        <v/>
      </c>
      <c r="Q3574" t="b" cm="1">
        <f t="array" ref="Q3574">IF(
    $U$1=1, AND($P3574&lt;&gt;"", $P3574&lt;&gt;"...", $P3574&lt;&gt;"입력오류"),
    IF(
        $U$18=1, AND($P3574&lt;&gt;"", $P3574&lt;&gt;"...", $P3574&lt;&gt;"입력오류", ISNUMBER(FIND(INDEX($T$2:$T$7,$U$1),$P3574))),
        IF(
            $U$17="기타", AND($P3574&lt;&gt;"", $P3574&lt;&gt;"...", $P3574&lt;&gt;"입력오류", NOT(ISNUMBER(FIND($T$21:$T$34,$P3574)))),
            AND($P3574&lt;&gt;"", $P3574&lt;&gt;"...", $P3574&lt;&gt;"입력오류", $T$19=$P3574)
        )
    )
)</f>
        <v>0</v>
      </c>
    </row>
    <row r="3575" spans="1:17">
      <c r="A3575" t="s">
        <v>7486</v>
      </c>
      <c r="B3575" t="s">
        <v>7487</v>
      </c>
      <c r="I3575">
        <f t="shared" si="166"/>
        <v>3574</v>
      </c>
      <c r="J3575">
        <f t="shared" si="167"/>
        <v>3574</v>
      </c>
      <c r="K3575">
        <f t="shared" si="165"/>
        <v>1</v>
      </c>
      <c r="L3575" t="b">
        <f>COUNTIF($N$2:N3575, N3575)=1</f>
        <v>1</v>
      </c>
      <c r="M3575" s="37">
        <f>IF( $Q3575, MAX($M$1:M3574)+1, 0)</f>
        <v>0</v>
      </c>
      <c r="N3575" t="str" cm="1">
        <f t="array" ref="N3575">INDEX($A$9:$F$1048576, $J3575, $K3575 )</f>
        <v>71935</v>
      </c>
      <c r="O3575" t="str" cm="1">
        <f t="array" ref="O3575">INDEX($B$9:$F$1048576, $J3575, $K3575 )</f>
        <v>와이디피제9차(유)2</v>
      </c>
      <c r="P3575" t="str" cm="1">
        <f t="array" ref="P3575">IF( $L3575, TRIM(_xll.IMDP("IR", $G$5&amp;$N3575, $G$6)), "" )</f>
        <v/>
      </c>
      <c r="Q3575" t="b" cm="1">
        <f t="array" ref="Q3575">IF(
    $U$1=1, AND($P3575&lt;&gt;"", $P3575&lt;&gt;"...", $P3575&lt;&gt;"입력오류"),
    IF(
        $U$18=1, AND($P3575&lt;&gt;"", $P3575&lt;&gt;"...", $P3575&lt;&gt;"입력오류", ISNUMBER(FIND(INDEX($T$2:$T$7,$U$1),$P3575))),
        IF(
            $U$17="기타", AND($P3575&lt;&gt;"", $P3575&lt;&gt;"...", $P3575&lt;&gt;"입력오류", NOT(ISNUMBER(FIND($T$21:$T$34,$P3575)))),
            AND($P3575&lt;&gt;"", $P3575&lt;&gt;"...", $P3575&lt;&gt;"입력오류", $T$19=$P3575)
        )
    )
)</f>
        <v>0</v>
      </c>
    </row>
    <row r="3576" spans="1:17">
      <c r="A3576" t="s">
        <v>7488</v>
      </c>
      <c r="B3576" t="s">
        <v>7489</v>
      </c>
      <c r="I3576">
        <f t="shared" si="166"/>
        <v>3575</v>
      </c>
      <c r="J3576">
        <f t="shared" si="167"/>
        <v>3575</v>
      </c>
      <c r="K3576">
        <f t="shared" si="165"/>
        <v>1</v>
      </c>
      <c r="L3576" t="b">
        <f>COUNTIF($N$2:N3576, N3576)=1</f>
        <v>1</v>
      </c>
      <c r="M3576" s="37">
        <f>IF( $Q3576, MAX($M$1:M3575)+1, 0)</f>
        <v>0</v>
      </c>
      <c r="N3576" t="str" cm="1">
        <f t="array" ref="N3576">INDEX($A$9:$F$1048576, $J3576, $K3576 )</f>
        <v>71936</v>
      </c>
      <c r="O3576" t="str" cm="1">
        <f t="array" ref="O3576">INDEX($B$9:$F$1048576, $J3576, $K3576 )</f>
        <v>와이디피제9차(유)3</v>
      </c>
      <c r="P3576" t="str" cm="1">
        <f t="array" ref="P3576">IF( $L3576, TRIM(_xll.IMDP("IR", $G$5&amp;$N3576, $G$6)), "" )</f>
        <v/>
      </c>
      <c r="Q3576" t="b" cm="1">
        <f t="array" ref="Q3576">IF(
    $U$1=1, AND($P3576&lt;&gt;"", $P3576&lt;&gt;"...", $P3576&lt;&gt;"입력오류"),
    IF(
        $U$18=1, AND($P3576&lt;&gt;"", $P3576&lt;&gt;"...", $P3576&lt;&gt;"입력오류", ISNUMBER(FIND(INDEX($T$2:$T$7,$U$1),$P3576))),
        IF(
            $U$17="기타", AND($P3576&lt;&gt;"", $P3576&lt;&gt;"...", $P3576&lt;&gt;"입력오류", NOT(ISNUMBER(FIND($T$21:$T$34,$P3576)))),
            AND($P3576&lt;&gt;"", $P3576&lt;&gt;"...", $P3576&lt;&gt;"입력오류", $T$19=$P3576)
        )
    )
)</f>
        <v>0</v>
      </c>
    </row>
    <row r="3577" spans="1:17">
      <c r="A3577" t="s">
        <v>7490</v>
      </c>
      <c r="B3577" t="s">
        <v>7491</v>
      </c>
      <c r="I3577">
        <f t="shared" si="166"/>
        <v>3576</v>
      </c>
      <c r="J3577">
        <f t="shared" si="167"/>
        <v>3576</v>
      </c>
      <c r="K3577">
        <f t="shared" si="165"/>
        <v>1</v>
      </c>
      <c r="L3577" t="b">
        <f>COUNTIF($N$2:N3577, N3577)=1</f>
        <v>1</v>
      </c>
      <c r="M3577" s="37">
        <f>IF( $Q3577, MAX($M$1:M3576)+1, 0)</f>
        <v>0</v>
      </c>
      <c r="N3577" t="str" cm="1">
        <f t="array" ref="N3577">INDEX($A$9:$F$1048576, $J3577, $K3577 )</f>
        <v>71943</v>
      </c>
      <c r="O3577" t="str" cm="1">
        <f t="array" ref="O3577">INDEX($B$9:$F$1048576, $J3577, $K3577 )</f>
        <v>하나에이아이씨제1차(유)12</v>
      </c>
      <c r="P3577" t="str" cm="1">
        <f t="array" ref="P3577">IF( $L3577, TRIM(_xll.IMDP("IR", $G$5&amp;$N3577, $G$6)), "" )</f>
        <v/>
      </c>
      <c r="Q3577" t="b" cm="1">
        <f t="array" ref="Q3577">IF(
    $U$1=1, AND($P3577&lt;&gt;"", $P3577&lt;&gt;"...", $P3577&lt;&gt;"입력오류"),
    IF(
        $U$18=1, AND($P3577&lt;&gt;"", $P3577&lt;&gt;"...", $P3577&lt;&gt;"입력오류", ISNUMBER(FIND(INDEX($T$2:$T$7,$U$1),$P3577))),
        IF(
            $U$17="기타", AND($P3577&lt;&gt;"", $P3577&lt;&gt;"...", $P3577&lt;&gt;"입력오류", NOT(ISNUMBER(FIND($T$21:$T$34,$P3577)))),
            AND($P3577&lt;&gt;"", $P3577&lt;&gt;"...", $P3577&lt;&gt;"입력오류", $T$19=$P3577)
        )
    )
)</f>
        <v>0</v>
      </c>
    </row>
    <row r="3578" spans="1:17">
      <c r="A3578" t="s">
        <v>7492</v>
      </c>
      <c r="B3578" t="s">
        <v>7493</v>
      </c>
      <c r="I3578">
        <f t="shared" si="166"/>
        <v>3577</v>
      </c>
      <c r="J3578">
        <f t="shared" si="167"/>
        <v>3577</v>
      </c>
      <c r="K3578">
        <f t="shared" si="165"/>
        <v>1</v>
      </c>
      <c r="L3578" t="b">
        <f>COUNTIF($N$2:N3578, N3578)=1</f>
        <v>1</v>
      </c>
      <c r="M3578" s="37">
        <f>IF( $Q3578, MAX($M$1:M3577)+1, 0)</f>
        <v>0</v>
      </c>
      <c r="N3578" t="str" cm="1">
        <f t="array" ref="N3578">INDEX($A$9:$F$1048576, $J3578, $K3578 )</f>
        <v>71944</v>
      </c>
      <c r="O3578" t="str" cm="1">
        <f t="array" ref="O3578">INDEX($B$9:$F$1048576, $J3578, $K3578 )</f>
        <v>신한챔피온제5차(유)2-2</v>
      </c>
      <c r="P3578" t="str" cm="1">
        <f t="array" ref="P3578">IF( $L3578, TRIM(_xll.IMDP("IR", $G$5&amp;$N3578, $G$6)), "" )</f>
        <v/>
      </c>
      <c r="Q3578" t="b" cm="1">
        <f t="array" ref="Q3578">IF(
    $U$1=1, AND($P3578&lt;&gt;"", $P3578&lt;&gt;"...", $P3578&lt;&gt;"입력오류"),
    IF(
        $U$18=1, AND($P3578&lt;&gt;"", $P3578&lt;&gt;"...", $P3578&lt;&gt;"입력오류", ISNUMBER(FIND(INDEX($T$2:$T$7,$U$1),$P3578))),
        IF(
            $U$17="기타", AND($P3578&lt;&gt;"", $P3578&lt;&gt;"...", $P3578&lt;&gt;"입력오류", NOT(ISNUMBER(FIND($T$21:$T$34,$P3578)))),
            AND($P3578&lt;&gt;"", $P3578&lt;&gt;"...", $P3578&lt;&gt;"입력오류", $T$19=$P3578)
        )
    )
)</f>
        <v>0</v>
      </c>
    </row>
    <row r="3579" spans="1:17">
      <c r="A3579" t="s">
        <v>7494</v>
      </c>
      <c r="B3579" t="s">
        <v>7495</v>
      </c>
      <c r="I3579">
        <f t="shared" si="166"/>
        <v>3578</v>
      </c>
      <c r="J3579">
        <f t="shared" si="167"/>
        <v>3578</v>
      </c>
      <c r="K3579">
        <f t="shared" si="165"/>
        <v>1</v>
      </c>
      <c r="L3579" t="b">
        <f>COUNTIF($N$2:N3579, N3579)=1</f>
        <v>1</v>
      </c>
      <c r="M3579" s="37">
        <f>IF( $Q3579, MAX($M$1:M3578)+1, 0)</f>
        <v>0</v>
      </c>
      <c r="N3579" t="str" cm="1">
        <f t="array" ref="N3579">INDEX($A$9:$F$1048576, $J3579, $K3579 )</f>
        <v>71945</v>
      </c>
      <c r="O3579" t="str" cm="1">
        <f t="array" ref="O3579">INDEX($B$9:$F$1048576, $J3579, $K3579 )</f>
        <v>신한챔피온제7차(유)2-2</v>
      </c>
      <c r="P3579" t="str" cm="1">
        <f t="array" ref="P3579">IF( $L3579, TRIM(_xll.IMDP("IR", $G$5&amp;$N3579, $G$6)), "" )</f>
        <v/>
      </c>
      <c r="Q3579" t="b" cm="1">
        <f t="array" ref="Q3579">IF(
    $U$1=1, AND($P3579&lt;&gt;"", $P3579&lt;&gt;"...", $P3579&lt;&gt;"입력오류"),
    IF(
        $U$18=1, AND($P3579&lt;&gt;"", $P3579&lt;&gt;"...", $P3579&lt;&gt;"입력오류", ISNUMBER(FIND(INDEX($T$2:$T$7,$U$1),$P3579))),
        IF(
            $U$17="기타", AND($P3579&lt;&gt;"", $P3579&lt;&gt;"...", $P3579&lt;&gt;"입력오류", NOT(ISNUMBER(FIND($T$21:$T$34,$P3579)))),
            AND($P3579&lt;&gt;"", $P3579&lt;&gt;"...", $P3579&lt;&gt;"입력오류", $T$19=$P3579)
        )
    )
)</f>
        <v>0</v>
      </c>
    </row>
    <row r="3580" spans="1:17">
      <c r="A3580" t="s">
        <v>7496</v>
      </c>
      <c r="B3580" t="s">
        <v>7497</v>
      </c>
      <c r="I3580">
        <f t="shared" si="166"/>
        <v>3579</v>
      </c>
      <c r="J3580">
        <f t="shared" si="167"/>
        <v>3579</v>
      </c>
      <c r="K3580">
        <f t="shared" si="165"/>
        <v>1</v>
      </c>
      <c r="L3580" t="b">
        <f>COUNTIF($N$2:N3580, N3580)=1</f>
        <v>1</v>
      </c>
      <c r="M3580" s="37">
        <f>IF( $Q3580, MAX($M$1:M3579)+1, 0)</f>
        <v>0</v>
      </c>
      <c r="N3580" t="str" cm="1">
        <f t="array" ref="N3580">INDEX($A$9:$F$1048576, $J3580, $K3580 )</f>
        <v>71947</v>
      </c>
      <c r="O3580" t="str" cm="1">
        <f t="array" ref="O3580">INDEX($B$9:$F$1048576, $J3580, $K3580 )</f>
        <v>트레쥬어마운틴제2차(유)1</v>
      </c>
      <c r="P3580" t="str" cm="1">
        <f t="array" ref="P3580">IF( $L3580, TRIM(_xll.IMDP("IR", $G$5&amp;$N3580, $G$6)), "" )</f>
        <v/>
      </c>
      <c r="Q3580" t="b" cm="1">
        <f t="array" ref="Q3580">IF(
    $U$1=1, AND($P3580&lt;&gt;"", $P3580&lt;&gt;"...", $P3580&lt;&gt;"입력오류"),
    IF(
        $U$18=1, AND($P3580&lt;&gt;"", $P3580&lt;&gt;"...", $P3580&lt;&gt;"입력오류", ISNUMBER(FIND(INDEX($T$2:$T$7,$U$1),$P3580))),
        IF(
            $U$17="기타", AND($P3580&lt;&gt;"", $P3580&lt;&gt;"...", $P3580&lt;&gt;"입력오류", NOT(ISNUMBER(FIND($T$21:$T$34,$P3580)))),
            AND($P3580&lt;&gt;"", $P3580&lt;&gt;"...", $P3580&lt;&gt;"입력오류", $T$19=$P3580)
        )
    )
)</f>
        <v>0</v>
      </c>
    </row>
    <row r="3581" spans="1:17">
      <c r="A3581" t="s">
        <v>7498</v>
      </c>
      <c r="B3581" t="s">
        <v>7499</v>
      </c>
      <c r="I3581">
        <f t="shared" si="166"/>
        <v>3580</v>
      </c>
      <c r="J3581">
        <f t="shared" si="167"/>
        <v>3580</v>
      </c>
      <c r="K3581">
        <f t="shared" si="165"/>
        <v>1</v>
      </c>
      <c r="L3581" t="b">
        <f>COUNTIF($N$2:N3581, N3581)=1</f>
        <v>1</v>
      </c>
      <c r="M3581" s="37">
        <f>IF( $Q3581, MAX($M$1:M3580)+1, 0)</f>
        <v>0</v>
      </c>
      <c r="N3581" t="str" cm="1">
        <f t="array" ref="N3581">INDEX($A$9:$F$1048576, $J3581, $K3581 )</f>
        <v>71948</v>
      </c>
      <c r="O3581" t="str" cm="1">
        <f t="array" ref="O3581">INDEX($B$9:$F$1048576, $J3581, $K3581 )</f>
        <v>디더블유양주제4차(유)2</v>
      </c>
      <c r="P3581" t="str" cm="1">
        <f t="array" ref="P3581">IF( $L3581, TRIM(_xll.IMDP("IR", $G$5&amp;$N3581, $G$6)), "" )</f>
        <v/>
      </c>
      <c r="Q3581" t="b" cm="1">
        <f t="array" ref="Q3581">IF(
    $U$1=1, AND($P3581&lt;&gt;"", $P3581&lt;&gt;"...", $P3581&lt;&gt;"입력오류"),
    IF(
        $U$18=1, AND($P3581&lt;&gt;"", $P3581&lt;&gt;"...", $P3581&lt;&gt;"입력오류", ISNUMBER(FIND(INDEX($T$2:$T$7,$U$1),$P3581))),
        IF(
            $U$17="기타", AND($P3581&lt;&gt;"", $P3581&lt;&gt;"...", $P3581&lt;&gt;"입력오류", NOT(ISNUMBER(FIND($T$21:$T$34,$P3581)))),
            AND($P3581&lt;&gt;"", $P3581&lt;&gt;"...", $P3581&lt;&gt;"입력오류", $T$19=$P3581)
        )
    )
)</f>
        <v>0</v>
      </c>
    </row>
    <row r="3582" spans="1:17">
      <c r="A3582" t="s">
        <v>7500</v>
      </c>
      <c r="B3582" t="s">
        <v>7501</v>
      </c>
      <c r="I3582">
        <f t="shared" si="166"/>
        <v>3581</v>
      </c>
      <c r="J3582">
        <f t="shared" si="167"/>
        <v>3581</v>
      </c>
      <c r="K3582">
        <f t="shared" si="165"/>
        <v>1</v>
      </c>
      <c r="L3582" t="b">
        <f>COUNTIF($N$2:N3582, N3582)=1</f>
        <v>1</v>
      </c>
      <c r="M3582" s="37">
        <f>IF( $Q3582, MAX($M$1:M3581)+1, 0)</f>
        <v>0</v>
      </c>
      <c r="N3582" t="str" cm="1">
        <f t="array" ref="N3582">INDEX($A$9:$F$1048576, $J3582, $K3582 )</f>
        <v>71951</v>
      </c>
      <c r="O3582" t="str" cm="1">
        <f t="array" ref="O3582">INDEX($B$9:$F$1048576, $J3582, $K3582 )</f>
        <v>신보2024제1차(유)1-1</v>
      </c>
      <c r="P3582" t="str" cm="1">
        <f t="array" ref="P3582">IF( $L3582, TRIM(_xll.IMDP("IR", $G$5&amp;$N3582, $G$6)), "" )</f>
        <v/>
      </c>
      <c r="Q3582" t="b" cm="1">
        <f t="array" ref="Q3582">IF(
    $U$1=1, AND($P3582&lt;&gt;"", $P3582&lt;&gt;"...", $P3582&lt;&gt;"입력오류"),
    IF(
        $U$18=1, AND($P3582&lt;&gt;"", $P3582&lt;&gt;"...", $P3582&lt;&gt;"입력오류", ISNUMBER(FIND(INDEX($T$2:$T$7,$U$1),$P3582))),
        IF(
            $U$17="기타", AND($P3582&lt;&gt;"", $P3582&lt;&gt;"...", $P3582&lt;&gt;"입력오류", NOT(ISNUMBER(FIND($T$21:$T$34,$P3582)))),
            AND($P3582&lt;&gt;"", $P3582&lt;&gt;"...", $P3582&lt;&gt;"입력오류", $T$19=$P3582)
        )
    )
)</f>
        <v>0</v>
      </c>
    </row>
    <row r="3583" spans="1:17">
      <c r="A3583" t="s">
        <v>7502</v>
      </c>
      <c r="B3583" t="s">
        <v>7503</v>
      </c>
      <c r="I3583">
        <f t="shared" si="166"/>
        <v>3582</v>
      </c>
      <c r="J3583">
        <f t="shared" si="167"/>
        <v>3582</v>
      </c>
      <c r="K3583">
        <f t="shared" si="165"/>
        <v>1</v>
      </c>
      <c r="L3583" t="b">
        <f>COUNTIF($N$2:N3583, N3583)=1</f>
        <v>1</v>
      </c>
      <c r="M3583" s="37">
        <f>IF( $Q3583, MAX($M$1:M3582)+1, 0)</f>
        <v>0</v>
      </c>
      <c r="N3583" t="str" cm="1">
        <f t="array" ref="N3583">INDEX($A$9:$F$1048576, $J3583, $K3583 )</f>
        <v>71952</v>
      </c>
      <c r="O3583" t="str" cm="1">
        <f t="array" ref="O3583">INDEX($B$9:$F$1048576, $J3583, $K3583 )</f>
        <v>신보2024제1차(유)1-2</v>
      </c>
      <c r="P3583" t="str" cm="1">
        <f t="array" ref="P3583">IF( $L3583, TRIM(_xll.IMDP("IR", $G$5&amp;$N3583, $G$6)), "" )</f>
        <v/>
      </c>
      <c r="Q3583" t="b" cm="1">
        <f t="array" ref="Q3583">IF(
    $U$1=1, AND($P3583&lt;&gt;"", $P3583&lt;&gt;"...", $P3583&lt;&gt;"입력오류"),
    IF(
        $U$18=1, AND($P3583&lt;&gt;"", $P3583&lt;&gt;"...", $P3583&lt;&gt;"입력오류", ISNUMBER(FIND(INDEX($T$2:$T$7,$U$1),$P3583))),
        IF(
            $U$17="기타", AND($P3583&lt;&gt;"", $P3583&lt;&gt;"...", $P3583&lt;&gt;"입력오류", NOT(ISNUMBER(FIND($T$21:$T$34,$P3583)))),
            AND($P3583&lt;&gt;"", $P3583&lt;&gt;"...", $P3583&lt;&gt;"입력오류", $T$19=$P3583)
        )
    )
)</f>
        <v>0</v>
      </c>
    </row>
    <row r="3584" spans="1:17">
      <c r="A3584" t="s">
        <v>7504</v>
      </c>
      <c r="B3584" t="s">
        <v>7505</v>
      </c>
      <c r="I3584">
        <f t="shared" si="166"/>
        <v>3583</v>
      </c>
      <c r="J3584">
        <f t="shared" si="167"/>
        <v>3583</v>
      </c>
      <c r="K3584">
        <f t="shared" si="165"/>
        <v>1</v>
      </c>
      <c r="L3584" t="b">
        <f>COUNTIF($N$2:N3584, N3584)=1</f>
        <v>1</v>
      </c>
      <c r="M3584" s="37">
        <f>IF( $Q3584, MAX($M$1:M3583)+1, 0)</f>
        <v>0</v>
      </c>
      <c r="N3584" t="str" cm="1">
        <f t="array" ref="N3584">INDEX($A$9:$F$1048576, $J3584, $K3584 )</f>
        <v>71957</v>
      </c>
      <c r="O3584" t="str" cm="1">
        <f t="array" ref="O3584">INDEX($B$9:$F$1048576, $J3584, $K3584 )</f>
        <v>알바트로스제26차(유)1</v>
      </c>
      <c r="P3584" t="str" cm="1">
        <f t="array" ref="P3584">IF( $L3584, TRIM(_xll.IMDP("IR", $G$5&amp;$N3584, $G$6)), "" )</f>
        <v/>
      </c>
      <c r="Q3584" t="b" cm="1">
        <f t="array" ref="Q3584">IF(
    $U$1=1, AND($P3584&lt;&gt;"", $P3584&lt;&gt;"...", $P3584&lt;&gt;"입력오류"),
    IF(
        $U$18=1, AND($P3584&lt;&gt;"", $P3584&lt;&gt;"...", $P3584&lt;&gt;"입력오류", ISNUMBER(FIND(INDEX($T$2:$T$7,$U$1),$P3584))),
        IF(
            $U$17="기타", AND($P3584&lt;&gt;"", $P3584&lt;&gt;"...", $P3584&lt;&gt;"입력오류", NOT(ISNUMBER(FIND($T$21:$T$34,$P3584)))),
            AND($P3584&lt;&gt;"", $P3584&lt;&gt;"...", $P3584&lt;&gt;"입력오류", $T$19=$P3584)
        )
    )
)</f>
        <v>0</v>
      </c>
    </row>
    <row r="3585" spans="1:17">
      <c r="A3585" t="s">
        <v>7506</v>
      </c>
      <c r="B3585" t="s">
        <v>7507</v>
      </c>
      <c r="I3585">
        <f t="shared" si="166"/>
        <v>3584</v>
      </c>
      <c r="J3585">
        <f t="shared" si="167"/>
        <v>3584</v>
      </c>
      <c r="K3585">
        <f t="shared" si="165"/>
        <v>1</v>
      </c>
      <c r="L3585" t="b">
        <f>COUNTIF($N$2:N3585, N3585)=1</f>
        <v>1</v>
      </c>
      <c r="M3585" s="37">
        <f>IF( $Q3585, MAX($M$1:M3584)+1, 0)</f>
        <v>0</v>
      </c>
      <c r="N3585" t="str" cm="1">
        <f t="array" ref="N3585">INDEX($A$9:$F$1048576, $J3585, $K3585 )</f>
        <v>71965</v>
      </c>
      <c r="O3585" t="str" cm="1">
        <f t="array" ref="O3585">INDEX($B$9:$F$1048576, $J3585, $K3585 )</f>
        <v>에이블시빅제1차</v>
      </c>
      <c r="P3585" t="str" cm="1">
        <f t="array" ref="P3585">IF( $L3585, TRIM(_xll.IMDP("IR", $G$5&amp;$N3585, $G$6)), "" )</f>
        <v/>
      </c>
      <c r="Q3585" t="b" cm="1">
        <f t="array" ref="Q3585">IF(
    $U$1=1, AND($P3585&lt;&gt;"", $P3585&lt;&gt;"...", $P3585&lt;&gt;"입력오류"),
    IF(
        $U$18=1, AND($P3585&lt;&gt;"", $P3585&lt;&gt;"...", $P3585&lt;&gt;"입력오류", ISNUMBER(FIND(INDEX($T$2:$T$7,$U$1),$P3585))),
        IF(
            $U$17="기타", AND($P3585&lt;&gt;"", $P3585&lt;&gt;"...", $P3585&lt;&gt;"입력오류", NOT(ISNUMBER(FIND($T$21:$T$34,$P3585)))),
            AND($P3585&lt;&gt;"", $P3585&lt;&gt;"...", $P3585&lt;&gt;"입력오류", $T$19=$P3585)
        )
    )
)</f>
        <v>0</v>
      </c>
    </row>
    <row r="3586" spans="1:17">
      <c r="A3586" t="s">
        <v>7508</v>
      </c>
      <c r="B3586" t="s">
        <v>7509</v>
      </c>
      <c r="I3586">
        <f t="shared" si="166"/>
        <v>3585</v>
      </c>
      <c r="J3586">
        <f t="shared" si="167"/>
        <v>3585</v>
      </c>
      <c r="K3586">
        <f t="shared" ref="K3586:K3649" si="168">IF( $I3586&gt;$G$4, NA(), IF($I3586&gt;$G$3, 5, IF($I3586&gt;$G$2, 3, 1 ) ) )</f>
        <v>1</v>
      </c>
      <c r="L3586" t="b">
        <f>COUNTIF($N$2:N3586, N3586)=1</f>
        <v>1</v>
      </c>
      <c r="M3586" s="37">
        <f>IF( $Q3586, MAX($M$1:M3585)+1, 0)</f>
        <v>0</v>
      </c>
      <c r="N3586" t="str" cm="1">
        <f t="array" ref="N3586">INDEX($A$9:$F$1048576, $J3586, $K3586 )</f>
        <v>71969</v>
      </c>
      <c r="O3586" t="str" cm="1">
        <f t="array" ref="O3586">INDEX($B$9:$F$1048576, $J3586, $K3586 )</f>
        <v>주택금융공사MBS2024-1(1-1)</v>
      </c>
      <c r="P3586" t="str" cm="1">
        <f t="array" ref="P3586">IF( $L3586, TRIM(_xll.IMDP("IR", $G$5&amp;$N3586, $G$6)), "" )</f>
        <v/>
      </c>
      <c r="Q3586" t="b" cm="1">
        <f t="array" ref="Q3586">IF(
    $U$1=1, AND($P3586&lt;&gt;"", $P3586&lt;&gt;"...", $P3586&lt;&gt;"입력오류"),
    IF(
        $U$18=1, AND($P3586&lt;&gt;"", $P3586&lt;&gt;"...", $P3586&lt;&gt;"입력오류", ISNUMBER(FIND(INDEX($T$2:$T$7,$U$1),$P3586))),
        IF(
            $U$17="기타", AND($P3586&lt;&gt;"", $P3586&lt;&gt;"...", $P3586&lt;&gt;"입력오류", NOT(ISNUMBER(FIND($T$21:$T$34,$P3586)))),
            AND($P3586&lt;&gt;"", $P3586&lt;&gt;"...", $P3586&lt;&gt;"입력오류", $T$19=$P3586)
        )
    )
)</f>
        <v>0</v>
      </c>
    </row>
    <row r="3587" spans="1:17">
      <c r="A3587" t="s">
        <v>7510</v>
      </c>
      <c r="B3587" t="s">
        <v>7511</v>
      </c>
      <c r="I3587">
        <f t="shared" ref="I3587:I3650" si="169">ROW()-1</f>
        <v>3586</v>
      </c>
      <c r="J3587">
        <f t="shared" ref="J3587:J3650" si="170">IF( $I3587&gt;$G$4, NA(), IF($I3587&gt;$G$3, $I3587-$G$3, IF($I3587&gt;$G$2, $I3587-$G$2, $I3587 ) ) )</f>
        <v>3586</v>
      </c>
      <c r="K3587">
        <f t="shared" si="168"/>
        <v>1</v>
      </c>
      <c r="L3587" t="b">
        <f>COUNTIF($N$2:N3587, N3587)=1</f>
        <v>1</v>
      </c>
      <c r="M3587" s="37">
        <f>IF( $Q3587, MAX($M$1:M3586)+1, 0)</f>
        <v>0</v>
      </c>
      <c r="N3587" t="str" cm="1">
        <f t="array" ref="N3587">INDEX($A$9:$F$1048576, $J3587, $K3587 )</f>
        <v>71970</v>
      </c>
      <c r="O3587" t="str" cm="1">
        <f t="array" ref="O3587">INDEX($B$9:$F$1048576, $J3587, $K3587 )</f>
        <v>주택금융공사MBS2024-1(1-2)</v>
      </c>
      <c r="P3587" t="str" cm="1">
        <f t="array" ref="P3587">IF( $L3587, TRIM(_xll.IMDP("IR", $G$5&amp;$N3587, $G$6)), "" )</f>
        <v/>
      </c>
      <c r="Q3587" t="b" cm="1">
        <f t="array" ref="Q3587">IF(
    $U$1=1, AND($P3587&lt;&gt;"", $P3587&lt;&gt;"...", $P3587&lt;&gt;"입력오류"),
    IF(
        $U$18=1, AND($P3587&lt;&gt;"", $P3587&lt;&gt;"...", $P3587&lt;&gt;"입력오류", ISNUMBER(FIND(INDEX($T$2:$T$7,$U$1),$P3587))),
        IF(
            $U$17="기타", AND($P3587&lt;&gt;"", $P3587&lt;&gt;"...", $P3587&lt;&gt;"입력오류", NOT(ISNUMBER(FIND($T$21:$T$34,$P3587)))),
            AND($P3587&lt;&gt;"", $P3587&lt;&gt;"...", $P3587&lt;&gt;"입력오류", $T$19=$P3587)
        )
    )
)</f>
        <v>0</v>
      </c>
    </row>
    <row r="3588" spans="1:17">
      <c r="A3588" t="s">
        <v>7512</v>
      </c>
      <c r="B3588" t="s">
        <v>7513</v>
      </c>
      <c r="I3588">
        <f t="shared" si="169"/>
        <v>3587</v>
      </c>
      <c r="J3588">
        <f t="shared" si="170"/>
        <v>3587</v>
      </c>
      <c r="K3588">
        <f t="shared" si="168"/>
        <v>1</v>
      </c>
      <c r="L3588" t="b">
        <f>COUNTIF($N$2:N3588, N3588)=1</f>
        <v>1</v>
      </c>
      <c r="M3588" s="37">
        <f>IF( $Q3588, MAX($M$1:M3587)+1, 0)</f>
        <v>0</v>
      </c>
      <c r="N3588" t="str" cm="1">
        <f t="array" ref="N3588">INDEX($A$9:$F$1048576, $J3588, $K3588 )</f>
        <v>71971</v>
      </c>
      <c r="O3588" t="str" cm="1">
        <f t="array" ref="O3588">INDEX($B$9:$F$1048576, $J3588, $K3588 )</f>
        <v>주택금융공사MBS2024-1(1-3)</v>
      </c>
      <c r="P3588" t="str" cm="1">
        <f t="array" ref="P3588">IF( $L3588, TRIM(_xll.IMDP("IR", $G$5&amp;$N3588, $G$6)), "" )</f>
        <v/>
      </c>
      <c r="Q3588" t="b" cm="1">
        <f t="array" ref="Q3588">IF(
    $U$1=1, AND($P3588&lt;&gt;"", $P3588&lt;&gt;"...", $P3588&lt;&gt;"입력오류"),
    IF(
        $U$18=1, AND($P3588&lt;&gt;"", $P3588&lt;&gt;"...", $P3588&lt;&gt;"입력오류", ISNUMBER(FIND(INDEX($T$2:$T$7,$U$1),$P3588))),
        IF(
            $U$17="기타", AND($P3588&lt;&gt;"", $P3588&lt;&gt;"...", $P3588&lt;&gt;"입력오류", NOT(ISNUMBER(FIND($T$21:$T$34,$P3588)))),
            AND($P3588&lt;&gt;"", $P3588&lt;&gt;"...", $P3588&lt;&gt;"입력오류", $T$19=$P3588)
        )
    )
)</f>
        <v>0</v>
      </c>
    </row>
    <row r="3589" spans="1:17">
      <c r="A3589" t="s">
        <v>7514</v>
      </c>
      <c r="B3589" t="s">
        <v>7515</v>
      </c>
      <c r="I3589">
        <f t="shared" si="169"/>
        <v>3588</v>
      </c>
      <c r="J3589">
        <f t="shared" si="170"/>
        <v>3588</v>
      </c>
      <c r="K3589">
        <f t="shared" si="168"/>
        <v>1</v>
      </c>
      <c r="L3589" t="b">
        <f>COUNTIF($N$2:N3589, N3589)=1</f>
        <v>1</v>
      </c>
      <c r="M3589" s="37">
        <f>IF( $Q3589, MAX($M$1:M3588)+1, 0)</f>
        <v>0</v>
      </c>
      <c r="N3589" t="str" cm="1">
        <f t="array" ref="N3589">INDEX($A$9:$F$1048576, $J3589, $K3589 )</f>
        <v>71972</v>
      </c>
      <c r="O3589" t="str" cm="1">
        <f t="array" ref="O3589">INDEX($B$9:$F$1048576, $J3589, $K3589 )</f>
        <v>주택금융공사MBS2024-1(1-4)</v>
      </c>
      <c r="P3589" t="str" cm="1">
        <f t="array" ref="P3589">IF( $L3589, TRIM(_xll.IMDP("IR", $G$5&amp;$N3589, $G$6)), "" )</f>
        <v/>
      </c>
      <c r="Q3589" t="b" cm="1">
        <f t="array" ref="Q3589">IF(
    $U$1=1, AND($P3589&lt;&gt;"", $P3589&lt;&gt;"...", $P3589&lt;&gt;"입력오류"),
    IF(
        $U$18=1, AND($P3589&lt;&gt;"", $P3589&lt;&gt;"...", $P3589&lt;&gt;"입력오류", ISNUMBER(FIND(INDEX($T$2:$T$7,$U$1),$P3589))),
        IF(
            $U$17="기타", AND($P3589&lt;&gt;"", $P3589&lt;&gt;"...", $P3589&lt;&gt;"입력오류", NOT(ISNUMBER(FIND($T$21:$T$34,$P3589)))),
            AND($P3589&lt;&gt;"", $P3589&lt;&gt;"...", $P3589&lt;&gt;"입력오류", $T$19=$P3589)
        )
    )
)</f>
        <v>0</v>
      </c>
    </row>
    <row r="3590" spans="1:17">
      <c r="A3590" t="s">
        <v>7516</v>
      </c>
      <c r="B3590" t="s">
        <v>7517</v>
      </c>
      <c r="I3590">
        <f t="shared" si="169"/>
        <v>3589</v>
      </c>
      <c r="J3590">
        <f t="shared" si="170"/>
        <v>3589</v>
      </c>
      <c r="K3590">
        <f t="shared" si="168"/>
        <v>1</v>
      </c>
      <c r="L3590" t="b">
        <f>COUNTIF($N$2:N3590, N3590)=1</f>
        <v>1</v>
      </c>
      <c r="M3590" s="37">
        <f>IF( $Q3590, MAX($M$1:M3589)+1, 0)</f>
        <v>0</v>
      </c>
      <c r="N3590" t="str" cm="1">
        <f t="array" ref="N3590">INDEX($A$9:$F$1048576, $J3590, $K3590 )</f>
        <v>71973</v>
      </c>
      <c r="O3590" t="str" cm="1">
        <f t="array" ref="O3590">INDEX($B$9:$F$1048576, $J3590, $K3590 )</f>
        <v>주택금융공사MBS2024-1(1-5)</v>
      </c>
      <c r="P3590" t="str" cm="1">
        <f t="array" ref="P3590">IF( $L3590, TRIM(_xll.IMDP("IR", $G$5&amp;$N3590, $G$6)), "" )</f>
        <v/>
      </c>
      <c r="Q3590" t="b" cm="1">
        <f t="array" ref="Q3590">IF(
    $U$1=1, AND($P3590&lt;&gt;"", $P3590&lt;&gt;"...", $P3590&lt;&gt;"입력오류"),
    IF(
        $U$18=1, AND($P3590&lt;&gt;"", $P3590&lt;&gt;"...", $P3590&lt;&gt;"입력오류", ISNUMBER(FIND(INDEX($T$2:$T$7,$U$1),$P3590))),
        IF(
            $U$17="기타", AND($P3590&lt;&gt;"", $P3590&lt;&gt;"...", $P3590&lt;&gt;"입력오류", NOT(ISNUMBER(FIND($T$21:$T$34,$P3590)))),
            AND($P3590&lt;&gt;"", $P3590&lt;&gt;"...", $P3590&lt;&gt;"입력오류", $T$19=$P3590)
        )
    )
)</f>
        <v>0</v>
      </c>
    </row>
    <row r="3591" spans="1:17">
      <c r="A3591" t="s">
        <v>7518</v>
      </c>
      <c r="B3591" t="s">
        <v>7519</v>
      </c>
      <c r="I3591">
        <f t="shared" si="169"/>
        <v>3590</v>
      </c>
      <c r="J3591">
        <f t="shared" si="170"/>
        <v>3590</v>
      </c>
      <c r="K3591">
        <f t="shared" si="168"/>
        <v>1</v>
      </c>
      <c r="L3591" t="b">
        <f>COUNTIF($N$2:N3591, N3591)=1</f>
        <v>1</v>
      </c>
      <c r="M3591" s="37">
        <f>IF( $Q3591, MAX($M$1:M3590)+1, 0)</f>
        <v>0</v>
      </c>
      <c r="N3591" t="str" cm="1">
        <f t="array" ref="N3591">INDEX($A$9:$F$1048576, $J3591, $K3591 )</f>
        <v>71974</v>
      </c>
      <c r="O3591" t="str" cm="1">
        <f t="array" ref="O3591">INDEX($B$9:$F$1048576, $J3591, $K3591 )</f>
        <v>주택금융공사MBS2024-1(1-6)</v>
      </c>
      <c r="P3591" t="str" cm="1">
        <f t="array" ref="P3591">IF( $L3591, TRIM(_xll.IMDP("IR", $G$5&amp;$N3591, $G$6)), "" )</f>
        <v/>
      </c>
      <c r="Q3591" t="b" cm="1">
        <f t="array" ref="Q3591">IF(
    $U$1=1, AND($P3591&lt;&gt;"", $P3591&lt;&gt;"...", $P3591&lt;&gt;"입력오류"),
    IF(
        $U$18=1, AND($P3591&lt;&gt;"", $P3591&lt;&gt;"...", $P3591&lt;&gt;"입력오류", ISNUMBER(FIND(INDEX($T$2:$T$7,$U$1),$P3591))),
        IF(
            $U$17="기타", AND($P3591&lt;&gt;"", $P3591&lt;&gt;"...", $P3591&lt;&gt;"입력오류", NOT(ISNUMBER(FIND($T$21:$T$34,$P3591)))),
            AND($P3591&lt;&gt;"", $P3591&lt;&gt;"...", $P3591&lt;&gt;"입력오류", $T$19=$P3591)
        )
    )
)</f>
        <v>0</v>
      </c>
    </row>
    <row r="3592" spans="1:17">
      <c r="A3592" t="s">
        <v>7520</v>
      </c>
      <c r="B3592" t="s">
        <v>7521</v>
      </c>
      <c r="I3592">
        <f t="shared" si="169"/>
        <v>3591</v>
      </c>
      <c r="J3592">
        <f t="shared" si="170"/>
        <v>3591</v>
      </c>
      <c r="K3592">
        <f t="shared" si="168"/>
        <v>1</v>
      </c>
      <c r="L3592" t="b">
        <f>COUNTIF($N$2:N3592, N3592)=1</f>
        <v>1</v>
      </c>
      <c r="M3592" s="37">
        <f>IF( $Q3592, MAX($M$1:M3591)+1, 0)</f>
        <v>0</v>
      </c>
      <c r="N3592" t="str" cm="1">
        <f t="array" ref="N3592">INDEX($A$9:$F$1048576, $J3592, $K3592 )</f>
        <v>71975</v>
      </c>
      <c r="O3592" t="str" cm="1">
        <f t="array" ref="O3592">INDEX($B$9:$F$1048576, $J3592, $K3592 )</f>
        <v>주택금융공사MBS2024-1(1-7)</v>
      </c>
      <c r="P3592" t="str" cm="1">
        <f t="array" ref="P3592">IF( $L3592, TRIM(_xll.IMDP("IR", $G$5&amp;$N3592, $G$6)), "" )</f>
        <v/>
      </c>
      <c r="Q3592" t="b" cm="1">
        <f t="array" ref="Q3592">IF(
    $U$1=1, AND($P3592&lt;&gt;"", $P3592&lt;&gt;"...", $P3592&lt;&gt;"입력오류"),
    IF(
        $U$18=1, AND($P3592&lt;&gt;"", $P3592&lt;&gt;"...", $P3592&lt;&gt;"입력오류", ISNUMBER(FIND(INDEX($T$2:$T$7,$U$1),$P3592))),
        IF(
            $U$17="기타", AND($P3592&lt;&gt;"", $P3592&lt;&gt;"...", $P3592&lt;&gt;"입력오류", NOT(ISNUMBER(FIND($T$21:$T$34,$P3592)))),
            AND($P3592&lt;&gt;"", $P3592&lt;&gt;"...", $P3592&lt;&gt;"입력오류", $T$19=$P3592)
        )
    )
)</f>
        <v>0</v>
      </c>
    </row>
    <row r="3593" spans="1:17">
      <c r="A3593" t="s">
        <v>7522</v>
      </c>
      <c r="B3593" t="s">
        <v>7523</v>
      </c>
      <c r="I3593">
        <f t="shared" si="169"/>
        <v>3592</v>
      </c>
      <c r="J3593">
        <f t="shared" si="170"/>
        <v>3592</v>
      </c>
      <c r="K3593">
        <f t="shared" si="168"/>
        <v>1</v>
      </c>
      <c r="L3593" t="b">
        <f>COUNTIF($N$2:N3593, N3593)=1</f>
        <v>1</v>
      </c>
      <c r="M3593" s="37">
        <f>IF( $Q3593, MAX($M$1:M3592)+1, 0)</f>
        <v>0</v>
      </c>
      <c r="N3593" t="str" cm="1">
        <f t="array" ref="N3593">INDEX($A$9:$F$1048576, $J3593, $K3593 )</f>
        <v>71976</v>
      </c>
      <c r="O3593" t="str" cm="1">
        <f t="array" ref="O3593">INDEX($B$9:$F$1048576, $J3593, $K3593 )</f>
        <v>주택금융공사MBS2024-1(1-8)</v>
      </c>
      <c r="P3593" t="str" cm="1">
        <f t="array" ref="P3593">IF( $L3593, TRIM(_xll.IMDP("IR", $G$5&amp;$N3593, $G$6)), "" )</f>
        <v/>
      </c>
      <c r="Q3593" t="b" cm="1">
        <f t="array" ref="Q3593">IF(
    $U$1=1, AND($P3593&lt;&gt;"", $P3593&lt;&gt;"...", $P3593&lt;&gt;"입력오류"),
    IF(
        $U$18=1, AND($P3593&lt;&gt;"", $P3593&lt;&gt;"...", $P3593&lt;&gt;"입력오류", ISNUMBER(FIND(INDEX($T$2:$T$7,$U$1),$P3593))),
        IF(
            $U$17="기타", AND($P3593&lt;&gt;"", $P3593&lt;&gt;"...", $P3593&lt;&gt;"입력오류", NOT(ISNUMBER(FIND($T$21:$T$34,$P3593)))),
            AND($P3593&lt;&gt;"", $P3593&lt;&gt;"...", $P3593&lt;&gt;"입력오류", $T$19=$P3593)
        )
    )
)</f>
        <v>0</v>
      </c>
    </row>
    <row r="3594" spans="1:17">
      <c r="A3594" t="s">
        <v>7524</v>
      </c>
      <c r="B3594" t="s">
        <v>7525</v>
      </c>
      <c r="I3594">
        <f t="shared" si="169"/>
        <v>3593</v>
      </c>
      <c r="J3594">
        <f t="shared" si="170"/>
        <v>3593</v>
      </c>
      <c r="K3594">
        <f t="shared" si="168"/>
        <v>1</v>
      </c>
      <c r="L3594" t="b">
        <f>COUNTIF($N$2:N3594, N3594)=1</f>
        <v>1</v>
      </c>
      <c r="M3594" s="37">
        <f>IF( $Q3594, MAX($M$1:M3593)+1, 0)</f>
        <v>0</v>
      </c>
      <c r="N3594" t="str" cm="1">
        <f t="array" ref="N3594">INDEX($A$9:$F$1048576, $J3594, $K3594 )</f>
        <v>71977</v>
      </c>
      <c r="O3594" t="str" cm="1">
        <f t="array" ref="O3594">INDEX($B$9:$F$1048576, $J3594, $K3594 )</f>
        <v>주택금융공사MBS2024-1(1-9)</v>
      </c>
      <c r="P3594" t="str" cm="1">
        <f t="array" ref="P3594">IF( $L3594, TRIM(_xll.IMDP("IR", $G$5&amp;$N3594, $G$6)), "" )</f>
        <v/>
      </c>
      <c r="Q3594" t="b" cm="1">
        <f t="array" ref="Q3594">IF(
    $U$1=1, AND($P3594&lt;&gt;"", $P3594&lt;&gt;"...", $P3594&lt;&gt;"입력오류"),
    IF(
        $U$18=1, AND($P3594&lt;&gt;"", $P3594&lt;&gt;"...", $P3594&lt;&gt;"입력오류", ISNUMBER(FIND(INDEX($T$2:$T$7,$U$1),$P3594))),
        IF(
            $U$17="기타", AND($P3594&lt;&gt;"", $P3594&lt;&gt;"...", $P3594&lt;&gt;"입력오류", NOT(ISNUMBER(FIND($T$21:$T$34,$P3594)))),
            AND($P3594&lt;&gt;"", $P3594&lt;&gt;"...", $P3594&lt;&gt;"입력오류", $T$19=$P3594)
        )
    )
)</f>
        <v>0</v>
      </c>
    </row>
    <row r="3595" spans="1:17">
      <c r="A3595" t="s">
        <v>7526</v>
      </c>
      <c r="B3595" t="s">
        <v>7527</v>
      </c>
      <c r="I3595">
        <f t="shared" si="169"/>
        <v>3594</v>
      </c>
      <c r="J3595">
        <f t="shared" si="170"/>
        <v>3594</v>
      </c>
      <c r="K3595">
        <f t="shared" si="168"/>
        <v>1</v>
      </c>
      <c r="L3595" t="b">
        <f>COUNTIF($N$2:N3595, N3595)=1</f>
        <v>1</v>
      </c>
      <c r="M3595" s="37">
        <f>IF( $Q3595, MAX($M$1:M3594)+1, 0)</f>
        <v>0</v>
      </c>
      <c r="N3595" t="str" cm="1">
        <f t="array" ref="N3595">INDEX($A$9:$F$1048576, $J3595, $K3595 )</f>
        <v>71980</v>
      </c>
      <c r="O3595" t="str" cm="1">
        <f t="array" ref="O3595">INDEX($B$9:$F$1048576, $J3595, $K3595 )</f>
        <v>우리사랑제13차(유)2</v>
      </c>
      <c r="P3595" t="str" cm="1">
        <f t="array" ref="P3595">IF( $L3595, TRIM(_xll.IMDP("IR", $G$5&amp;$N3595, $G$6)), "" )</f>
        <v/>
      </c>
      <c r="Q3595" t="b" cm="1">
        <f t="array" ref="Q3595">IF(
    $U$1=1, AND($P3595&lt;&gt;"", $P3595&lt;&gt;"...", $P3595&lt;&gt;"입력오류"),
    IF(
        $U$18=1, AND($P3595&lt;&gt;"", $P3595&lt;&gt;"...", $P3595&lt;&gt;"입력오류", ISNUMBER(FIND(INDEX($T$2:$T$7,$U$1),$P3595))),
        IF(
            $U$17="기타", AND($P3595&lt;&gt;"", $P3595&lt;&gt;"...", $P3595&lt;&gt;"입력오류", NOT(ISNUMBER(FIND($T$21:$T$34,$P3595)))),
            AND($P3595&lt;&gt;"", $P3595&lt;&gt;"...", $P3595&lt;&gt;"입력오류", $T$19=$P3595)
        )
    )
)</f>
        <v>0</v>
      </c>
    </row>
    <row r="3596" spans="1:17">
      <c r="A3596" t="s">
        <v>7528</v>
      </c>
      <c r="B3596" t="s">
        <v>7529</v>
      </c>
      <c r="I3596">
        <f t="shared" si="169"/>
        <v>3595</v>
      </c>
      <c r="J3596">
        <f t="shared" si="170"/>
        <v>3595</v>
      </c>
      <c r="K3596">
        <f t="shared" si="168"/>
        <v>1</v>
      </c>
      <c r="L3596" t="b">
        <f>COUNTIF($N$2:N3596, N3596)=1</f>
        <v>1</v>
      </c>
      <c r="M3596" s="37">
        <f>IF( $Q3596, MAX($M$1:M3595)+1, 0)</f>
        <v>0</v>
      </c>
      <c r="N3596" t="str" cm="1">
        <f t="array" ref="N3596">INDEX($A$9:$F$1048576, $J3596, $K3596 )</f>
        <v>71981</v>
      </c>
      <c r="O3596" t="str" cm="1">
        <f t="array" ref="O3596">INDEX($B$9:$F$1048576, $J3596, $K3596 )</f>
        <v>신한사랑제18차(유)2</v>
      </c>
      <c r="P3596" t="str" cm="1">
        <f t="array" ref="P3596">IF( $L3596, TRIM(_xll.IMDP("IR", $G$5&amp;$N3596, $G$6)), "" )</f>
        <v/>
      </c>
      <c r="Q3596" t="b" cm="1">
        <f t="array" ref="Q3596">IF(
    $U$1=1, AND($P3596&lt;&gt;"", $P3596&lt;&gt;"...", $P3596&lt;&gt;"입력오류"),
    IF(
        $U$18=1, AND($P3596&lt;&gt;"", $P3596&lt;&gt;"...", $P3596&lt;&gt;"입력오류", ISNUMBER(FIND(INDEX($T$2:$T$7,$U$1),$P3596))),
        IF(
            $U$17="기타", AND($P3596&lt;&gt;"", $P3596&lt;&gt;"...", $P3596&lt;&gt;"입력오류", NOT(ISNUMBER(FIND($T$21:$T$34,$P3596)))),
            AND($P3596&lt;&gt;"", $P3596&lt;&gt;"...", $P3596&lt;&gt;"입력오류", $T$19=$P3596)
        )
    )
)</f>
        <v>0</v>
      </c>
    </row>
    <row r="3597" spans="1:17">
      <c r="A3597" t="s">
        <v>7530</v>
      </c>
      <c r="B3597" t="s">
        <v>7531</v>
      </c>
      <c r="I3597">
        <f t="shared" si="169"/>
        <v>3596</v>
      </c>
      <c r="J3597">
        <f t="shared" si="170"/>
        <v>3596</v>
      </c>
      <c r="K3597">
        <f t="shared" si="168"/>
        <v>1</v>
      </c>
      <c r="L3597" t="b">
        <f>COUNTIF($N$2:N3597, N3597)=1</f>
        <v>1</v>
      </c>
      <c r="M3597" s="37">
        <f>IF( $Q3597, MAX($M$1:M3596)+1, 0)</f>
        <v>0</v>
      </c>
      <c r="N3597" t="str" cm="1">
        <f t="array" ref="N3597">INDEX($A$9:$F$1048576, $J3597, $K3597 )</f>
        <v>71983</v>
      </c>
      <c r="O3597" t="str" cm="1">
        <f t="array" ref="O3597">INDEX($B$9:$F$1048576, $J3597, $K3597 )</f>
        <v>티월드제95차(유)1-1</v>
      </c>
      <c r="P3597" t="str" cm="1">
        <f t="array" ref="P3597">IF( $L3597, TRIM(_xll.IMDP("IR", $G$5&amp;$N3597, $G$6)), "" )</f>
        <v/>
      </c>
      <c r="Q3597" t="b" cm="1">
        <f t="array" ref="Q3597">IF(
    $U$1=1, AND($P3597&lt;&gt;"", $P3597&lt;&gt;"...", $P3597&lt;&gt;"입력오류"),
    IF(
        $U$18=1, AND($P3597&lt;&gt;"", $P3597&lt;&gt;"...", $P3597&lt;&gt;"입력오류", ISNUMBER(FIND(INDEX($T$2:$T$7,$U$1),$P3597))),
        IF(
            $U$17="기타", AND($P3597&lt;&gt;"", $P3597&lt;&gt;"...", $P3597&lt;&gt;"입력오류", NOT(ISNUMBER(FIND($T$21:$T$34,$P3597)))),
            AND($P3597&lt;&gt;"", $P3597&lt;&gt;"...", $P3597&lt;&gt;"입력오류", $T$19=$P3597)
        )
    )
)</f>
        <v>0</v>
      </c>
    </row>
    <row r="3598" spans="1:17">
      <c r="A3598" t="s">
        <v>7532</v>
      </c>
      <c r="B3598" t="s">
        <v>7533</v>
      </c>
      <c r="I3598">
        <f t="shared" si="169"/>
        <v>3597</v>
      </c>
      <c r="J3598">
        <f t="shared" si="170"/>
        <v>3597</v>
      </c>
      <c r="K3598">
        <f t="shared" si="168"/>
        <v>1</v>
      </c>
      <c r="L3598" t="b">
        <f>COUNTIF($N$2:N3598, N3598)=1</f>
        <v>1</v>
      </c>
      <c r="M3598" s="37">
        <f>IF( $Q3598, MAX($M$1:M3597)+1, 0)</f>
        <v>0</v>
      </c>
      <c r="N3598" t="str" cm="1">
        <f t="array" ref="N3598">INDEX($A$9:$F$1048576, $J3598, $K3598 )</f>
        <v>71984</v>
      </c>
      <c r="O3598" t="str" cm="1">
        <f t="array" ref="O3598">INDEX($B$9:$F$1048576, $J3598, $K3598 )</f>
        <v>티월드제95차(유)1-2</v>
      </c>
      <c r="P3598" t="str" cm="1">
        <f t="array" ref="P3598">IF( $L3598, TRIM(_xll.IMDP("IR", $G$5&amp;$N3598, $G$6)), "" )</f>
        <v/>
      </c>
      <c r="Q3598" t="b" cm="1">
        <f t="array" ref="Q3598">IF(
    $U$1=1, AND($P3598&lt;&gt;"", $P3598&lt;&gt;"...", $P3598&lt;&gt;"입력오류"),
    IF(
        $U$18=1, AND($P3598&lt;&gt;"", $P3598&lt;&gt;"...", $P3598&lt;&gt;"입력오류", ISNUMBER(FIND(INDEX($T$2:$T$7,$U$1),$P3598))),
        IF(
            $U$17="기타", AND($P3598&lt;&gt;"", $P3598&lt;&gt;"...", $P3598&lt;&gt;"입력오류", NOT(ISNUMBER(FIND($T$21:$T$34,$P3598)))),
            AND($P3598&lt;&gt;"", $P3598&lt;&gt;"...", $P3598&lt;&gt;"입력오류", $T$19=$P3598)
        )
    )
)</f>
        <v>0</v>
      </c>
    </row>
    <row r="3599" spans="1:17">
      <c r="A3599" t="s">
        <v>7534</v>
      </c>
      <c r="B3599" t="s">
        <v>7535</v>
      </c>
      <c r="I3599">
        <f t="shared" si="169"/>
        <v>3598</v>
      </c>
      <c r="J3599">
        <f t="shared" si="170"/>
        <v>3598</v>
      </c>
      <c r="K3599">
        <f t="shared" si="168"/>
        <v>1</v>
      </c>
      <c r="L3599" t="b">
        <f>COUNTIF($N$2:N3599, N3599)=1</f>
        <v>1</v>
      </c>
      <c r="M3599" s="37">
        <f>IF( $Q3599, MAX($M$1:M3598)+1, 0)</f>
        <v>0</v>
      </c>
      <c r="N3599" t="str" cm="1">
        <f t="array" ref="N3599">INDEX($A$9:$F$1048576, $J3599, $K3599 )</f>
        <v>71985</v>
      </c>
      <c r="O3599" t="str" cm="1">
        <f t="array" ref="O3599">INDEX($B$9:$F$1048576, $J3599, $K3599 )</f>
        <v>티월드제95차(유)1-3</v>
      </c>
      <c r="P3599" t="str" cm="1">
        <f t="array" ref="P3599">IF( $L3599, TRIM(_xll.IMDP("IR", $G$5&amp;$N3599, $G$6)), "" )</f>
        <v/>
      </c>
      <c r="Q3599" t="b" cm="1">
        <f t="array" ref="Q3599">IF(
    $U$1=1, AND($P3599&lt;&gt;"", $P3599&lt;&gt;"...", $P3599&lt;&gt;"입력오류"),
    IF(
        $U$18=1, AND($P3599&lt;&gt;"", $P3599&lt;&gt;"...", $P3599&lt;&gt;"입력오류", ISNUMBER(FIND(INDEX($T$2:$T$7,$U$1),$P3599))),
        IF(
            $U$17="기타", AND($P3599&lt;&gt;"", $P3599&lt;&gt;"...", $P3599&lt;&gt;"입력오류", NOT(ISNUMBER(FIND($T$21:$T$34,$P3599)))),
            AND($P3599&lt;&gt;"", $P3599&lt;&gt;"...", $P3599&lt;&gt;"입력오류", $T$19=$P3599)
        )
    )
)</f>
        <v>0</v>
      </c>
    </row>
    <row r="3600" spans="1:17">
      <c r="A3600" t="s">
        <v>7536</v>
      </c>
      <c r="B3600" t="s">
        <v>7537</v>
      </c>
      <c r="I3600">
        <f t="shared" si="169"/>
        <v>3599</v>
      </c>
      <c r="J3600">
        <f t="shared" si="170"/>
        <v>3599</v>
      </c>
      <c r="K3600">
        <f t="shared" si="168"/>
        <v>1</v>
      </c>
      <c r="L3600" t="b">
        <f>COUNTIF($N$2:N3600, N3600)=1</f>
        <v>1</v>
      </c>
      <c r="M3600" s="37">
        <f>IF( $Q3600, MAX($M$1:M3599)+1, 0)</f>
        <v>0</v>
      </c>
      <c r="N3600" t="str" cm="1">
        <f t="array" ref="N3600">INDEX($A$9:$F$1048576, $J3600, $K3600 )</f>
        <v>71986</v>
      </c>
      <c r="O3600" t="str" cm="1">
        <f t="array" ref="O3600">INDEX($B$9:$F$1048576, $J3600, $K3600 )</f>
        <v>티월드제95차(유)1-4</v>
      </c>
      <c r="P3600" t="str" cm="1">
        <f t="array" ref="P3600">IF( $L3600, TRIM(_xll.IMDP("IR", $G$5&amp;$N3600, $G$6)), "" )</f>
        <v/>
      </c>
      <c r="Q3600" t="b" cm="1">
        <f t="array" ref="Q3600">IF(
    $U$1=1, AND($P3600&lt;&gt;"", $P3600&lt;&gt;"...", $P3600&lt;&gt;"입력오류"),
    IF(
        $U$18=1, AND($P3600&lt;&gt;"", $P3600&lt;&gt;"...", $P3600&lt;&gt;"입력오류", ISNUMBER(FIND(INDEX($T$2:$T$7,$U$1),$P3600))),
        IF(
            $U$17="기타", AND($P3600&lt;&gt;"", $P3600&lt;&gt;"...", $P3600&lt;&gt;"입력오류", NOT(ISNUMBER(FIND($T$21:$T$34,$P3600)))),
            AND($P3600&lt;&gt;"", $P3600&lt;&gt;"...", $P3600&lt;&gt;"입력오류", $T$19=$P3600)
        )
    )
)</f>
        <v>0</v>
      </c>
    </row>
    <row r="3601" spans="1:17">
      <c r="A3601" t="s">
        <v>7538</v>
      </c>
      <c r="B3601" t="s">
        <v>7539</v>
      </c>
      <c r="I3601">
        <f t="shared" si="169"/>
        <v>3600</v>
      </c>
      <c r="J3601">
        <f t="shared" si="170"/>
        <v>3600</v>
      </c>
      <c r="K3601">
        <f t="shared" si="168"/>
        <v>1</v>
      </c>
      <c r="L3601" t="b">
        <f>COUNTIF($N$2:N3601, N3601)=1</f>
        <v>1</v>
      </c>
      <c r="M3601" s="37">
        <f>IF( $Q3601, MAX($M$1:M3600)+1, 0)</f>
        <v>0</v>
      </c>
      <c r="N3601" t="str" cm="1">
        <f t="array" ref="N3601">INDEX($A$9:$F$1048576, $J3601, $K3601 )</f>
        <v>71987</v>
      </c>
      <c r="O3601" t="str" cm="1">
        <f t="array" ref="O3601">INDEX($B$9:$F$1048576, $J3601, $K3601 )</f>
        <v>티월드제95차(유)1-5</v>
      </c>
      <c r="P3601" t="str" cm="1">
        <f t="array" ref="P3601">IF( $L3601, TRIM(_xll.IMDP("IR", $G$5&amp;$N3601, $G$6)), "" )</f>
        <v/>
      </c>
      <c r="Q3601" t="b" cm="1">
        <f t="array" ref="Q3601">IF(
    $U$1=1, AND($P3601&lt;&gt;"", $P3601&lt;&gt;"...", $P3601&lt;&gt;"입력오류"),
    IF(
        $U$18=1, AND($P3601&lt;&gt;"", $P3601&lt;&gt;"...", $P3601&lt;&gt;"입력오류", ISNUMBER(FIND(INDEX($T$2:$T$7,$U$1),$P3601))),
        IF(
            $U$17="기타", AND($P3601&lt;&gt;"", $P3601&lt;&gt;"...", $P3601&lt;&gt;"입력오류", NOT(ISNUMBER(FIND($T$21:$T$34,$P3601)))),
            AND($P3601&lt;&gt;"", $P3601&lt;&gt;"...", $P3601&lt;&gt;"입력오류", $T$19=$P3601)
        )
    )
)</f>
        <v>0</v>
      </c>
    </row>
    <row r="3602" spans="1:17">
      <c r="A3602" t="s">
        <v>7540</v>
      </c>
      <c r="B3602" t="s">
        <v>7541</v>
      </c>
      <c r="I3602">
        <f t="shared" si="169"/>
        <v>3601</v>
      </c>
      <c r="J3602">
        <f t="shared" si="170"/>
        <v>3601</v>
      </c>
      <c r="K3602">
        <f t="shared" si="168"/>
        <v>1</v>
      </c>
      <c r="L3602" t="b">
        <f>COUNTIF($N$2:N3602, N3602)=1</f>
        <v>1</v>
      </c>
      <c r="M3602" s="37">
        <f>IF( $Q3602, MAX($M$1:M3601)+1, 0)</f>
        <v>0</v>
      </c>
      <c r="N3602" t="str" cm="1">
        <f t="array" ref="N3602">INDEX($A$9:$F$1048576, $J3602, $K3602 )</f>
        <v>71988</v>
      </c>
      <c r="O3602" t="str" cm="1">
        <f t="array" ref="O3602">INDEX($B$9:$F$1048576, $J3602, $K3602 )</f>
        <v>티월드제95차(유)1-6</v>
      </c>
      <c r="P3602" t="str" cm="1">
        <f t="array" ref="P3602">IF( $L3602, TRIM(_xll.IMDP("IR", $G$5&amp;$N3602, $G$6)), "" )</f>
        <v/>
      </c>
      <c r="Q3602" t="b" cm="1">
        <f t="array" ref="Q3602">IF(
    $U$1=1, AND($P3602&lt;&gt;"", $P3602&lt;&gt;"...", $P3602&lt;&gt;"입력오류"),
    IF(
        $U$18=1, AND($P3602&lt;&gt;"", $P3602&lt;&gt;"...", $P3602&lt;&gt;"입력오류", ISNUMBER(FIND(INDEX($T$2:$T$7,$U$1),$P3602))),
        IF(
            $U$17="기타", AND($P3602&lt;&gt;"", $P3602&lt;&gt;"...", $P3602&lt;&gt;"입력오류", NOT(ISNUMBER(FIND($T$21:$T$34,$P3602)))),
            AND($P3602&lt;&gt;"", $P3602&lt;&gt;"...", $P3602&lt;&gt;"입력오류", $T$19=$P3602)
        )
    )
)</f>
        <v>0</v>
      </c>
    </row>
    <row r="3603" spans="1:17">
      <c r="A3603" t="s">
        <v>7542</v>
      </c>
      <c r="B3603" t="s">
        <v>7543</v>
      </c>
      <c r="I3603">
        <f t="shared" si="169"/>
        <v>3602</v>
      </c>
      <c r="J3603">
        <f t="shared" si="170"/>
        <v>3602</v>
      </c>
      <c r="K3603">
        <f t="shared" si="168"/>
        <v>1</v>
      </c>
      <c r="L3603" t="b">
        <f>COUNTIF($N$2:N3603, N3603)=1</f>
        <v>1</v>
      </c>
      <c r="M3603" s="37">
        <f>IF( $Q3603, MAX($M$1:M3602)+1, 0)</f>
        <v>0</v>
      </c>
      <c r="N3603" t="str" cm="1">
        <f t="array" ref="N3603">INDEX($A$9:$F$1048576, $J3603, $K3603 )</f>
        <v>71989</v>
      </c>
      <c r="O3603" t="str" cm="1">
        <f t="array" ref="O3603">INDEX($B$9:$F$1048576, $J3603, $K3603 )</f>
        <v>티월드제95차(유)1-7</v>
      </c>
      <c r="P3603" t="str" cm="1">
        <f t="array" ref="P3603">IF( $L3603, TRIM(_xll.IMDP("IR", $G$5&amp;$N3603, $G$6)), "" )</f>
        <v/>
      </c>
      <c r="Q3603" t="b" cm="1">
        <f t="array" ref="Q3603">IF(
    $U$1=1, AND($P3603&lt;&gt;"", $P3603&lt;&gt;"...", $P3603&lt;&gt;"입력오류"),
    IF(
        $U$18=1, AND($P3603&lt;&gt;"", $P3603&lt;&gt;"...", $P3603&lt;&gt;"입력오류", ISNUMBER(FIND(INDEX($T$2:$T$7,$U$1),$P3603))),
        IF(
            $U$17="기타", AND($P3603&lt;&gt;"", $P3603&lt;&gt;"...", $P3603&lt;&gt;"입력오류", NOT(ISNUMBER(FIND($T$21:$T$34,$P3603)))),
            AND($P3603&lt;&gt;"", $P3603&lt;&gt;"...", $P3603&lt;&gt;"입력오류", $T$19=$P3603)
        )
    )
)</f>
        <v>0</v>
      </c>
    </row>
    <row r="3604" spans="1:17">
      <c r="A3604" t="s">
        <v>7544</v>
      </c>
      <c r="B3604" t="s">
        <v>7545</v>
      </c>
      <c r="I3604">
        <f t="shared" si="169"/>
        <v>3603</v>
      </c>
      <c r="J3604">
        <f t="shared" si="170"/>
        <v>3603</v>
      </c>
      <c r="K3604">
        <f t="shared" si="168"/>
        <v>1</v>
      </c>
      <c r="L3604" t="b">
        <f>COUNTIF($N$2:N3604, N3604)=1</f>
        <v>1</v>
      </c>
      <c r="M3604" s="37">
        <f>IF( $Q3604, MAX($M$1:M3603)+1, 0)</f>
        <v>0</v>
      </c>
      <c r="N3604" t="str" cm="1">
        <f t="array" ref="N3604">INDEX($A$9:$F$1048576, $J3604, $K3604 )</f>
        <v>71990</v>
      </c>
      <c r="O3604" t="str" cm="1">
        <f t="array" ref="O3604">INDEX($B$9:$F$1048576, $J3604, $K3604 )</f>
        <v>티월드제95차(유)1-8</v>
      </c>
      <c r="P3604" t="str" cm="1">
        <f t="array" ref="P3604">IF( $L3604, TRIM(_xll.IMDP("IR", $G$5&amp;$N3604, $G$6)), "" )</f>
        <v/>
      </c>
      <c r="Q3604" t="b" cm="1">
        <f t="array" ref="Q3604">IF(
    $U$1=1, AND($P3604&lt;&gt;"", $P3604&lt;&gt;"...", $P3604&lt;&gt;"입력오류"),
    IF(
        $U$18=1, AND($P3604&lt;&gt;"", $P3604&lt;&gt;"...", $P3604&lt;&gt;"입력오류", ISNUMBER(FIND(INDEX($T$2:$T$7,$U$1),$P3604))),
        IF(
            $U$17="기타", AND($P3604&lt;&gt;"", $P3604&lt;&gt;"...", $P3604&lt;&gt;"입력오류", NOT(ISNUMBER(FIND($T$21:$T$34,$P3604)))),
            AND($P3604&lt;&gt;"", $P3604&lt;&gt;"...", $P3604&lt;&gt;"입력오류", $T$19=$P3604)
        )
    )
)</f>
        <v>0</v>
      </c>
    </row>
    <row r="3605" spans="1:17">
      <c r="A3605" t="s">
        <v>7546</v>
      </c>
      <c r="B3605" t="s">
        <v>7547</v>
      </c>
      <c r="I3605">
        <f t="shared" si="169"/>
        <v>3604</v>
      </c>
      <c r="J3605">
        <f t="shared" si="170"/>
        <v>3604</v>
      </c>
      <c r="K3605">
        <f t="shared" si="168"/>
        <v>1</v>
      </c>
      <c r="L3605" t="b">
        <f>COUNTIF($N$2:N3605, N3605)=1</f>
        <v>1</v>
      </c>
      <c r="M3605" s="37">
        <f>IF( $Q3605, MAX($M$1:M3604)+1, 0)</f>
        <v>0</v>
      </c>
      <c r="N3605" t="str" cm="1">
        <f t="array" ref="N3605">INDEX($A$9:$F$1048576, $J3605, $K3605 )</f>
        <v>71991</v>
      </c>
      <c r="O3605" t="str" cm="1">
        <f t="array" ref="O3605">INDEX($B$9:$F$1048576, $J3605, $K3605 )</f>
        <v>티월드제95차(유)1-9</v>
      </c>
      <c r="P3605" t="str" cm="1">
        <f t="array" ref="P3605">IF( $L3605, TRIM(_xll.IMDP("IR", $G$5&amp;$N3605, $G$6)), "" )</f>
        <v/>
      </c>
      <c r="Q3605" t="b" cm="1">
        <f t="array" ref="Q3605">IF(
    $U$1=1, AND($P3605&lt;&gt;"", $P3605&lt;&gt;"...", $P3605&lt;&gt;"입력오류"),
    IF(
        $U$18=1, AND($P3605&lt;&gt;"", $P3605&lt;&gt;"...", $P3605&lt;&gt;"입력오류", ISNUMBER(FIND(INDEX($T$2:$T$7,$U$1),$P3605))),
        IF(
            $U$17="기타", AND($P3605&lt;&gt;"", $P3605&lt;&gt;"...", $P3605&lt;&gt;"입력오류", NOT(ISNUMBER(FIND($T$21:$T$34,$P3605)))),
            AND($P3605&lt;&gt;"", $P3605&lt;&gt;"...", $P3605&lt;&gt;"입력오류", $T$19=$P3605)
        )
    )
)</f>
        <v>0</v>
      </c>
    </row>
    <row r="3606" spans="1:17">
      <c r="A3606" t="s">
        <v>7548</v>
      </c>
      <c r="B3606" t="s">
        <v>7549</v>
      </c>
      <c r="I3606">
        <f t="shared" si="169"/>
        <v>3605</v>
      </c>
      <c r="J3606">
        <f t="shared" si="170"/>
        <v>3605</v>
      </c>
      <c r="K3606">
        <f t="shared" si="168"/>
        <v>1</v>
      </c>
      <c r="L3606" t="b">
        <f>COUNTIF($N$2:N3606, N3606)=1</f>
        <v>1</v>
      </c>
      <c r="M3606" s="37">
        <f>IF( $Q3606, MAX($M$1:M3605)+1, 0)</f>
        <v>0</v>
      </c>
      <c r="N3606" t="str" cm="1">
        <f t="array" ref="N3606">INDEX($A$9:$F$1048576, $J3606, $K3606 )</f>
        <v>71992</v>
      </c>
      <c r="O3606" t="str" cm="1">
        <f t="array" ref="O3606">INDEX($B$9:$F$1048576, $J3606, $K3606 )</f>
        <v>티월드제95차(유)1-10</v>
      </c>
      <c r="P3606" t="str" cm="1">
        <f t="array" ref="P3606">IF( $L3606, TRIM(_xll.IMDP("IR", $G$5&amp;$N3606, $G$6)), "" )</f>
        <v/>
      </c>
      <c r="Q3606" t="b" cm="1">
        <f t="array" ref="Q3606">IF(
    $U$1=1, AND($P3606&lt;&gt;"", $P3606&lt;&gt;"...", $P3606&lt;&gt;"입력오류"),
    IF(
        $U$18=1, AND($P3606&lt;&gt;"", $P3606&lt;&gt;"...", $P3606&lt;&gt;"입력오류", ISNUMBER(FIND(INDEX($T$2:$T$7,$U$1),$P3606))),
        IF(
            $U$17="기타", AND($P3606&lt;&gt;"", $P3606&lt;&gt;"...", $P3606&lt;&gt;"입력오류", NOT(ISNUMBER(FIND($T$21:$T$34,$P3606)))),
            AND($P3606&lt;&gt;"", $P3606&lt;&gt;"...", $P3606&lt;&gt;"입력오류", $T$19=$P3606)
        )
    )
)</f>
        <v>0</v>
      </c>
    </row>
    <row r="3607" spans="1:17">
      <c r="A3607" t="s">
        <v>7550</v>
      </c>
      <c r="B3607" t="s">
        <v>7551</v>
      </c>
      <c r="I3607">
        <f t="shared" si="169"/>
        <v>3606</v>
      </c>
      <c r="J3607">
        <f t="shared" si="170"/>
        <v>3606</v>
      </c>
      <c r="K3607">
        <f t="shared" si="168"/>
        <v>1</v>
      </c>
      <c r="L3607" t="b">
        <f>COUNTIF($N$2:N3607, N3607)=1</f>
        <v>1</v>
      </c>
      <c r="M3607" s="37">
        <f>IF( $Q3607, MAX($M$1:M3606)+1, 0)</f>
        <v>0</v>
      </c>
      <c r="N3607" t="str" cm="1">
        <f t="array" ref="N3607">INDEX($A$9:$F$1048576, $J3607, $K3607 )</f>
        <v>71993</v>
      </c>
      <c r="O3607" t="str" cm="1">
        <f t="array" ref="O3607">INDEX($B$9:$F$1048576, $J3607, $K3607 )</f>
        <v>티월드제95차(유)1-11</v>
      </c>
      <c r="P3607" t="str" cm="1">
        <f t="array" ref="P3607">IF( $L3607, TRIM(_xll.IMDP("IR", $G$5&amp;$N3607, $G$6)), "" )</f>
        <v/>
      </c>
      <c r="Q3607" t="b" cm="1">
        <f t="array" ref="Q3607">IF(
    $U$1=1, AND($P3607&lt;&gt;"", $P3607&lt;&gt;"...", $P3607&lt;&gt;"입력오류"),
    IF(
        $U$18=1, AND($P3607&lt;&gt;"", $P3607&lt;&gt;"...", $P3607&lt;&gt;"입력오류", ISNUMBER(FIND(INDEX($T$2:$T$7,$U$1),$P3607))),
        IF(
            $U$17="기타", AND($P3607&lt;&gt;"", $P3607&lt;&gt;"...", $P3607&lt;&gt;"입력오류", NOT(ISNUMBER(FIND($T$21:$T$34,$P3607)))),
            AND($P3607&lt;&gt;"", $P3607&lt;&gt;"...", $P3607&lt;&gt;"입력오류", $T$19=$P3607)
        )
    )
)</f>
        <v>0</v>
      </c>
    </row>
    <row r="3608" spans="1:17">
      <c r="A3608" t="s">
        <v>7552</v>
      </c>
      <c r="B3608" t="s">
        <v>7553</v>
      </c>
      <c r="I3608">
        <f t="shared" si="169"/>
        <v>3607</v>
      </c>
      <c r="J3608">
        <f t="shared" si="170"/>
        <v>3607</v>
      </c>
      <c r="K3608">
        <f t="shared" si="168"/>
        <v>1</v>
      </c>
      <c r="L3608" t="b">
        <f>COUNTIF($N$2:N3608, N3608)=1</f>
        <v>1</v>
      </c>
      <c r="M3608" s="37">
        <f>IF( $Q3608, MAX($M$1:M3607)+1, 0)</f>
        <v>0</v>
      </c>
      <c r="N3608" t="str" cm="1">
        <f t="array" ref="N3608">INDEX($A$9:$F$1048576, $J3608, $K3608 )</f>
        <v>71994</v>
      </c>
      <c r="O3608" t="str" cm="1">
        <f t="array" ref="O3608">INDEX($B$9:$F$1048576, $J3608, $K3608 )</f>
        <v>티월드제95차(유)1-12</v>
      </c>
      <c r="P3608" t="str" cm="1">
        <f t="array" ref="P3608">IF( $L3608, TRIM(_xll.IMDP("IR", $G$5&amp;$N3608, $G$6)), "" )</f>
        <v/>
      </c>
      <c r="Q3608" t="b" cm="1">
        <f t="array" ref="Q3608">IF(
    $U$1=1, AND($P3608&lt;&gt;"", $P3608&lt;&gt;"...", $P3608&lt;&gt;"입력오류"),
    IF(
        $U$18=1, AND($P3608&lt;&gt;"", $P3608&lt;&gt;"...", $P3608&lt;&gt;"입력오류", ISNUMBER(FIND(INDEX($T$2:$T$7,$U$1),$P3608))),
        IF(
            $U$17="기타", AND($P3608&lt;&gt;"", $P3608&lt;&gt;"...", $P3608&lt;&gt;"입력오류", NOT(ISNUMBER(FIND($T$21:$T$34,$P3608)))),
            AND($P3608&lt;&gt;"", $P3608&lt;&gt;"...", $P3608&lt;&gt;"입력오류", $T$19=$P3608)
        )
    )
)</f>
        <v>0</v>
      </c>
    </row>
    <row r="3609" spans="1:17">
      <c r="A3609" t="s">
        <v>7554</v>
      </c>
      <c r="B3609" t="s">
        <v>7555</v>
      </c>
      <c r="I3609">
        <f t="shared" si="169"/>
        <v>3608</v>
      </c>
      <c r="J3609">
        <f t="shared" si="170"/>
        <v>3608</v>
      </c>
      <c r="K3609">
        <f t="shared" si="168"/>
        <v>1</v>
      </c>
      <c r="L3609" t="b">
        <f>COUNTIF($N$2:N3609, N3609)=1</f>
        <v>1</v>
      </c>
      <c r="M3609" s="37">
        <f>IF( $Q3609, MAX($M$1:M3608)+1, 0)</f>
        <v>0</v>
      </c>
      <c r="N3609" t="str" cm="1">
        <f t="array" ref="N3609">INDEX($A$9:$F$1048576, $J3609, $K3609 )</f>
        <v>71995</v>
      </c>
      <c r="O3609" t="str" cm="1">
        <f t="array" ref="O3609">INDEX($B$9:$F$1048576, $J3609, $K3609 )</f>
        <v>티월드제95차(유)1-13</v>
      </c>
      <c r="P3609" t="str" cm="1">
        <f t="array" ref="P3609">IF( $L3609, TRIM(_xll.IMDP("IR", $G$5&amp;$N3609, $G$6)), "" )</f>
        <v/>
      </c>
      <c r="Q3609" t="b" cm="1">
        <f t="array" ref="Q3609">IF(
    $U$1=1, AND($P3609&lt;&gt;"", $P3609&lt;&gt;"...", $P3609&lt;&gt;"입력오류"),
    IF(
        $U$18=1, AND($P3609&lt;&gt;"", $P3609&lt;&gt;"...", $P3609&lt;&gt;"입력오류", ISNUMBER(FIND(INDEX($T$2:$T$7,$U$1),$P3609))),
        IF(
            $U$17="기타", AND($P3609&lt;&gt;"", $P3609&lt;&gt;"...", $P3609&lt;&gt;"입력오류", NOT(ISNUMBER(FIND($T$21:$T$34,$P3609)))),
            AND($P3609&lt;&gt;"", $P3609&lt;&gt;"...", $P3609&lt;&gt;"입력오류", $T$19=$P3609)
        )
    )
)</f>
        <v>0</v>
      </c>
    </row>
    <row r="3610" spans="1:17">
      <c r="A3610" t="s">
        <v>7556</v>
      </c>
      <c r="B3610" t="s">
        <v>7557</v>
      </c>
      <c r="I3610">
        <f t="shared" si="169"/>
        <v>3609</v>
      </c>
      <c r="J3610">
        <f t="shared" si="170"/>
        <v>3609</v>
      </c>
      <c r="K3610">
        <f t="shared" si="168"/>
        <v>1</v>
      </c>
      <c r="L3610" t="b">
        <f>COUNTIF($N$2:N3610, N3610)=1</f>
        <v>1</v>
      </c>
      <c r="M3610" s="37">
        <f>IF( $Q3610, MAX($M$1:M3609)+1, 0)</f>
        <v>0</v>
      </c>
      <c r="N3610" t="str" cm="1">
        <f t="array" ref="N3610">INDEX($A$9:$F$1048576, $J3610, $K3610 )</f>
        <v>71996</v>
      </c>
      <c r="O3610" t="str" cm="1">
        <f t="array" ref="O3610">INDEX($B$9:$F$1048576, $J3610, $K3610 )</f>
        <v>티월드제95차(유)1-14</v>
      </c>
      <c r="P3610" t="str" cm="1">
        <f t="array" ref="P3610">IF( $L3610, TRIM(_xll.IMDP("IR", $G$5&amp;$N3610, $G$6)), "" )</f>
        <v/>
      </c>
      <c r="Q3610" t="b" cm="1">
        <f t="array" ref="Q3610">IF(
    $U$1=1, AND($P3610&lt;&gt;"", $P3610&lt;&gt;"...", $P3610&lt;&gt;"입력오류"),
    IF(
        $U$18=1, AND($P3610&lt;&gt;"", $P3610&lt;&gt;"...", $P3610&lt;&gt;"입력오류", ISNUMBER(FIND(INDEX($T$2:$T$7,$U$1),$P3610))),
        IF(
            $U$17="기타", AND($P3610&lt;&gt;"", $P3610&lt;&gt;"...", $P3610&lt;&gt;"입력오류", NOT(ISNUMBER(FIND($T$21:$T$34,$P3610)))),
            AND($P3610&lt;&gt;"", $P3610&lt;&gt;"...", $P3610&lt;&gt;"입력오류", $T$19=$P3610)
        )
    )
)</f>
        <v>0</v>
      </c>
    </row>
    <row r="3611" spans="1:17">
      <c r="A3611" t="s">
        <v>7558</v>
      </c>
      <c r="B3611" t="s">
        <v>7559</v>
      </c>
      <c r="I3611">
        <f t="shared" si="169"/>
        <v>3610</v>
      </c>
      <c r="J3611">
        <f t="shared" si="170"/>
        <v>3610</v>
      </c>
      <c r="K3611">
        <f t="shared" si="168"/>
        <v>1</v>
      </c>
      <c r="L3611" t="b">
        <f>COUNTIF($N$2:N3611, N3611)=1</f>
        <v>1</v>
      </c>
      <c r="M3611" s="37">
        <f>IF( $Q3611, MAX($M$1:M3610)+1, 0)</f>
        <v>0</v>
      </c>
      <c r="N3611" t="str" cm="1">
        <f t="array" ref="N3611">INDEX($A$9:$F$1048576, $J3611, $K3611 )</f>
        <v>71997</v>
      </c>
      <c r="O3611" t="str" cm="1">
        <f t="array" ref="O3611">INDEX($B$9:$F$1048576, $J3611, $K3611 )</f>
        <v>티월드제95차(유)1-15</v>
      </c>
      <c r="P3611" t="str" cm="1">
        <f t="array" ref="P3611">IF( $L3611, TRIM(_xll.IMDP("IR", $G$5&amp;$N3611, $G$6)), "" )</f>
        <v/>
      </c>
      <c r="Q3611" t="b" cm="1">
        <f t="array" ref="Q3611">IF(
    $U$1=1, AND($P3611&lt;&gt;"", $P3611&lt;&gt;"...", $P3611&lt;&gt;"입력오류"),
    IF(
        $U$18=1, AND($P3611&lt;&gt;"", $P3611&lt;&gt;"...", $P3611&lt;&gt;"입력오류", ISNUMBER(FIND(INDEX($T$2:$T$7,$U$1),$P3611))),
        IF(
            $U$17="기타", AND($P3611&lt;&gt;"", $P3611&lt;&gt;"...", $P3611&lt;&gt;"입력오류", NOT(ISNUMBER(FIND($T$21:$T$34,$P3611)))),
            AND($P3611&lt;&gt;"", $P3611&lt;&gt;"...", $P3611&lt;&gt;"입력오류", $T$19=$P3611)
        )
    )
)</f>
        <v>0</v>
      </c>
    </row>
    <row r="3612" spans="1:17">
      <c r="A3612" t="s">
        <v>7560</v>
      </c>
      <c r="B3612" t="s">
        <v>7561</v>
      </c>
      <c r="I3612">
        <f t="shared" si="169"/>
        <v>3611</v>
      </c>
      <c r="J3612">
        <f t="shared" si="170"/>
        <v>3611</v>
      </c>
      <c r="K3612">
        <f t="shared" si="168"/>
        <v>1</v>
      </c>
      <c r="L3612" t="b">
        <f>COUNTIF($N$2:N3612, N3612)=1</f>
        <v>1</v>
      </c>
      <c r="M3612" s="37">
        <f>IF( $Q3612, MAX($M$1:M3611)+1, 0)</f>
        <v>0</v>
      </c>
      <c r="N3612" t="str" cm="1">
        <f t="array" ref="N3612">INDEX($A$9:$F$1048576, $J3612, $K3612 )</f>
        <v>71998</v>
      </c>
      <c r="O3612" t="str" cm="1">
        <f t="array" ref="O3612">INDEX($B$9:$F$1048576, $J3612, $K3612 )</f>
        <v>티월드제95차(유)1-16</v>
      </c>
      <c r="P3612" t="str" cm="1">
        <f t="array" ref="P3612">IF( $L3612, TRIM(_xll.IMDP("IR", $G$5&amp;$N3612, $G$6)), "" )</f>
        <v/>
      </c>
      <c r="Q3612" t="b" cm="1">
        <f t="array" ref="Q3612">IF(
    $U$1=1, AND($P3612&lt;&gt;"", $P3612&lt;&gt;"...", $P3612&lt;&gt;"입력오류"),
    IF(
        $U$18=1, AND($P3612&lt;&gt;"", $P3612&lt;&gt;"...", $P3612&lt;&gt;"입력오류", ISNUMBER(FIND(INDEX($T$2:$T$7,$U$1),$P3612))),
        IF(
            $U$17="기타", AND($P3612&lt;&gt;"", $P3612&lt;&gt;"...", $P3612&lt;&gt;"입력오류", NOT(ISNUMBER(FIND($T$21:$T$34,$P3612)))),
            AND($P3612&lt;&gt;"", $P3612&lt;&gt;"...", $P3612&lt;&gt;"입력오류", $T$19=$P3612)
        )
    )
)</f>
        <v>0</v>
      </c>
    </row>
    <row r="3613" spans="1:17">
      <c r="A3613" t="s">
        <v>7562</v>
      </c>
      <c r="B3613" t="s">
        <v>7563</v>
      </c>
      <c r="I3613">
        <f t="shared" si="169"/>
        <v>3612</v>
      </c>
      <c r="J3613">
        <f t="shared" si="170"/>
        <v>3612</v>
      </c>
      <c r="K3613">
        <f t="shared" si="168"/>
        <v>1</v>
      </c>
      <c r="L3613" t="b">
        <f>COUNTIF($N$2:N3613, N3613)=1</f>
        <v>1</v>
      </c>
      <c r="M3613" s="37">
        <f>IF( $Q3613, MAX($M$1:M3612)+1, 0)</f>
        <v>0</v>
      </c>
      <c r="N3613" t="str" cm="1">
        <f t="array" ref="N3613">INDEX($A$9:$F$1048576, $J3613, $K3613 )</f>
        <v>71999</v>
      </c>
      <c r="O3613" t="str" cm="1">
        <f t="array" ref="O3613">INDEX($B$9:$F$1048576, $J3613, $K3613 )</f>
        <v>티월드제95차(유)1-17</v>
      </c>
      <c r="P3613" t="str" cm="1">
        <f t="array" ref="P3613">IF( $L3613, TRIM(_xll.IMDP("IR", $G$5&amp;$N3613, $G$6)), "" )</f>
        <v/>
      </c>
      <c r="Q3613" t="b" cm="1">
        <f t="array" ref="Q3613">IF(
    $U$1=1, AND($P3613&lt;&gt;"", $P3613&lt;&gt;"...", $P3613&lt;&gt;"입력오류"),
    IF(
        $U$18=1, AND($P3613&lt;&gt;"", $P3613&lt;&gt;"...", $P3613&lt;&gt;"입력오류", ISNUMBER(FIND(INDEX($T$2:$T$7,$U$1),$P3613))),
        IF(
            $U$17="기타", AND($P3613&lt;&gt;"", $P3613&lt;&gt;"...", $P3613&lt;&gt;"입력오류", NOT(ISNUMBER(FIND($T$21:$T$34,$P3613)))),
            AND($P3613&lt;&gt;"", $P3613&lt;&gt;"...", $P3613&lt;&gt;"입력오류", $T$19=$P3613)
        )
    )
)</f>
        <v>0</v>
      </c>
    </row>
    <row r="3614" spans="1:17">
      <c r="A3614" t="s">
        <v>7564</v>
      </c>
      <c r="B3614" t="s">
        <v>7565</v>
      </c>
      <c r="I3614">
        <f t="shared" si="169"/>
        <v>3613</v>
      </c>
      <c r="J3614">
        <f t="shared" si="170"/>
        <v>3613</v>
      </c>
      <c r="K3614">
        <f t="shared" si="168"/>
        <v>1</v>
      </c>
      <c r="L3614" t="b">
        <f>COUNTIF($N$2:N3614, N3614)=1</f>
        <v>1</v>
      </c>
      <c r="M3614" s="37">
        <f>IF( $Q3614, MAX($M$1:M3613)+1, 0)</f>
        <v>0</v>
      </c>
      <c r="N3614" t="str" cm="1">
        <f t="array" ref="N3614">INDEX($A$9:$F$1048576, $J3614, $K3614 )</f>
        <v>72000</v>
      </c>
      <c r="O3614" t="str" cm="1">
        <f t="array" ref="O3614">INDEX($B$9:$F$1048576, $J3614, $K3614 )</f>
        <v>티월드제95차(유)1-18</v>
      </c>
      <c r="P3614" t="str" cm="1">
        <f t="array" ref="P3614">IF( $L3614, TRIM(_xll.IMDP("IR", $G$5&amp;$N3614, $G$6)), "" )</f>
        <v/>
      </c>
      <c r="Q3614" t="b" cm="1">
        <f t="array" ref="Q3614">IF(
    $U$1=1, AND($P3614&lt;&gt;"", $P3614&lt;&gt;"...", $P3614&lt;&gt;"입력오류"),
    IF(
        $U$18=1, AND($P3614&lt;&gt;"", $P3614&lt;&gt;"...", $P3614&lt;&gt;"입력오류", ISNUMBER(FIND(INDEX($T$2:$T$7,$U$1),$P3614))),
        IF(
            $U$17="기타", AND($P3614&lt;&gt;"", $P3614&lt;&gt;"...", $P3614&lt;&gt;"입력오류", NOT(ISNUMBER(FIND($T$21:$T$34,$P3614)))),
            AND($P3614&lt;&gt;"", $P3614&lt;&gt;"...", $P3614&lt;&gt;"입력오류", $T$19=$P3614)
        )
    )
)</f>
        <v>0</v>
      </c>
    </row>
    <row r="3615" spans="1:17">
      <c r="A3615" t="s">
        <v>7566</v>
      </c>
      <c r="B3615" t="s">
        <v>7567</v>
      </c>
      <c r="I3615">
        <f t="shared" si="169"/>
        <v>3614</v>
      </c>
      <c r="J3615">
        <f t="shared" si="170"/>
        <v>3614</v>
      </c>
      <c r="K3615">
        <f t="shared" si="168"/>
        <v>1</v>
      </c>
      <c r="L3615" t="b">
        <f>COUNTIF($N$2:N3615, N3615)=1</f>
        <v>1</v>
      </c>
      <c r="M3615" s="37">
        <f>IF( $Q3615, MAX($M$1:M3614)+1, 0)</f>
        <v>0</v>
      </c>
      <c r="N3615" t="str" cm="1">
        <f t="array" ref="N3615">INDEX($A$9:$F$1048576, $J3615, $K3615 )</f>
        <v>72001</v>
      </c>
      <c r="O3615" t="str" cm="1">
        <f t="array" ref="O3615">INDEX($B$9:$F$1048576, $J3615, $K3615 )</f>
        <v>티월드제95차(유)1-19</v>
      </c>
      <c r="P3615" t="str" cm="1">
        <f t="array" ref="P3615">IF( $L3615, TRIM(_xll.IMDP("IR", $G$5&amp;$N3615, $G$6)), "" )</f>
        <v/>
      </c>
      <c r="Q3615" t="b" cm="1">
        <f t="array" ref="Q3615">IF(
    $U$1=1, AND($P3615&lt;&gt;"", $P3615&lt;&gt;"...", $P3615&lt;&gt;"입력오류"),
    IF(
        $U$18=1, AND($P3615&lt;&gt;"", $P3615&lt;&gt;"...", $P3615&lt;&gt;"입력오류", ISNUMBER(FIND(INDEX($T$2:$T$7,$U$1),$P3615))),
        IF(
            $U$17="기타", AND($P3615&lt;&gt;"", $P3615&lt;&gt;"...", $P3615&lt;&gt;"입력오류", NOT(ISNUMBER(FIND($T$21:$T$34,$P3615)))),
            AND($P3615&lt;&gt;"", $P3615&lt;&gt;"...", $P3615&lt;&gt;"입력오류", $T$19=$P3615)
        )
    )
)</f>
        <v>0</v>
      </c>
    </row>
    <row r="3616" spans="1:17">
      <c r="A3616" t="s">
        <v>7568</v>
      </c>
      <c r="B3616" t="s">
        <v>7569</v>
      </c>
      <c r="I3616">
        <f t="shared" si="169"/>
        <v>3615</v>
      </c>
      <c r="J3616">
        <f t="shared" si="170"/>
        <v>3615</v>
      </c>
      <c r="K3616">
        <f t="shared" si="168"/>
        <v>1</v>
      </c>
      <c r="L3616" t="b">
        <f>COUNTIF($N$2:N3616, N3616)=1</f>
        <v>1</v>
      </c>
      <c r="M3616" s="37">
        <f>IF( $Q3616, MAX($M$1:M3615)+1, 0)</f>
        <v>0</v>
      </c>
      <c r="N3616" t="str" cm="1">
        <f t="array" ref="N3616">INDEX($A$9:$F$1048576, $J3616, $K3616 )</f>
        <v>72002</v>
      </c>
      <c r="O3616" t="str" cm="1">
        <f t="array" ref="O3616">INDEX($B$9:$F$1048576, $J3616, $K3616 )</f>
        <v>티월드제95차(유)1-20</v>
      </c>
      <c r="P3616" t="str" cm="1">
        <f t="array" ref="P3616">IF( $L3616, TRIM(_xll.IMDP("IR", $G$5&amp;$N3616, $G$6)), "" )</f>
        <v/>
      </c>
      <c r="Q3616" t="b" cm="1">
        <f t="array" ref="Q3616">IF(
    $U$1=1, AND($P3616&lt;&gt;"", $P3616&lt;&gt;"...", $P3616&lt;&gt;"입력오류"),
    IF(
        $U$18=1, AND($P3616&lt;&gt;"", $P3616&lt;&gt;"...", $P3616&lt;&gt;"입력오류", ISNUMBER(FIND(INDEX($T$2:$T$7,$U$1),$P3616))),
        IF(
            $U$17="기타", AND($P3616&lt;&gt;"", $P3616&lt;&gt;"...", $P3616&lt;&gt;"입력오류", NOT(ISNUMBER(FIND($T$21:$T$34,$P3616)))),
            AND($P3616&lt;&gt;"", $P3616&lt;&gt;"...", $P3616&lt;&gt;"입력오류", $T$19=$P3616)
        )
    )
)</f>
        <v>0</v>
      </c>
    </row>
    <row r="3617" spans="1:17">
      <c r="A3617" t="s">
        <v>7570</v>
      </c>
      <c r="B3617" t="s">
        <v>7571</v>
      </c>
      <c r="I3617">
        <f t="shared" si="169"/>
        <v>3616</v>
      </c>
      <c r="J3617">
        <f t="shared" si="170"/>
        <v>3616</v>
      </c>
      <c r="K3617">
        <f t="shared" si="168"/>
        <v>1</v>
      </c>
      <c r="L3617" t="b">
        <f>COUNTIF($N$2:N3617, N3617)=1</f>
        <v>1</v>
      </c>
      <c r="M3617" s="37">
        <f>IF( $Q3617, MAX($M$1:M3616)+1, 0)</f>
        <v>0</v>
      </c>
      <c r="N3617" t="str" cm="1">
        <f t="array" ref="N3617">INDEX($A$9:$F$1048576, $J3617, $K3617 )</f>
        <v>72003</v>
      </c>
      <c r="O3617" t="str" cm="1">
        <f t="array" ref="O3617">INDEX($B$9:$F$1048576, $J3617, $K3617 )</f>
        <v>티월드제95차(유)1-21</v>
      </c>
      <c r="P3617" t="str" cm="1">
        <f t="array" ref="P3617">IF( $L3617, TRIM(_xll.IMDP("IR", $G$5&amp;$N3617, $G$6)), "" )</f>
        <v/>
      </c>
      <c r="Q3617" t="b" cm="1">
        <f t="array" ref="Q3617">IF(
    $U$1=1, AND($P3617&lt;&gt;"", $P3617&lt;&gt;"...", $P3617&lt;&gt;"입력오류"),
    IF(
        $U$18=1, AND($P3617&lt;&gt;"", $P3617&lt;&gt;"...", $P3617&lt;&gt;"입력오류", ISNUMBER(FIND(INDEX($T$2:$T$7,$U$1),$P3617))),
        IF(
            $U$17="기타", AND($P3617&lt;&gt;"", $P3617&lt;&gt;"...", $P3617&lt;&gt;"입력오류", NOT(ISNUMBER(FIND($T$21:$T$34,$P3617)))),
            AND($P3617&lt;&gt;"", $P3617&lt;&gt;"...", $P3617&lt;&gt;"입력오류", $T$19=$P3617)
        )
    )
)</f>
        <v>0</v>
      </c>
    </row>
    <row r="3618" spans="1:17">
      <c r="A3618" t="s">
        <v>7572</v>
      </c>
      <c r="B3618" t="s">
        <v>7573</v>
      </c>
      <c r="I3618">
        <f t="shared" si="169"/>
        <v>3617</v>
      </c>
      <c r="J3618">
        <f t="shared" si="170"/>
        <v>3617</v>
      </c>
      <c r="K3618">
        <f t="shared" si="168"/>
        <v>1</v>
      </c>
      <c r="L3618" t="b">
        <f>COUNTIF($N$2:N3618, N3618)=1</f>
        <v>1</v>
      </c>
      <c r="M3618" s="37">
        <f>IF( $Q3618, MAX($M$1:M3617)+1, 0)</f>
        <v>0</v>
      </c>
      <c r="N3618" t="str" cm="1">
        <f t="array" ref="N3618">INDEX($A$9:$F$1048576, $J3618, $K3618 )</f>
        <v>72004</v>
      </c>
      <c r="O3618" t="str" cm="1">
        <f t="array" ref="O3618">INDEX($B$9:$F$1048576, $J3618, $K3618 )</f>
        <v>티월드제95차(유)1-22</v>
      </c>
      <c r="P3618" t="str" cm="1">
        <f t="array" ref="P3618">IF( $L3618, TRIM(_xll.IMDP("IR", $G$5&amp;$N3618, $G$6)), "" )</f>
        <v/>
      </c>
      <c r="Q3618" t="b" cm="1">
        <f t="array" ref="Q3618">IF(
    $U$1=1, AND($P3618&lt;&gt;"", $P3618&lt;&gt;"...", $P3618&lt;&gt;"입력오류"),
    IF(
        $U$18=1, AND($P3618&lt;&gt;"", $P3618&lt;&gt;"...", $P3618&lt;&gt;"입력오류", ISNUMBER(FIND(INDEX($T$2:$T$7,$U$1),$P3618))),
        IF(
            $U$17="기타", AND($P3618&lt;&gt;"", $P3618&lt;&gt;"...", $P3618&lt;&gt;"입력오류", NOT(ISNUMBER(FIND($T$21:$T$34,$P3618)))),
            AND($P3618&lt;&gt;"", $P3618&lt;&gt;"...", $P3618&lt;&gt;"입력오류", $T$19=$P3618)
        )
    )
)</f>
        <v>0</v>
      </c>
    </row>
    <row r="3619" spans="1:17">
      <c r="A3619" t="s">
        <v>7574</v>
      </c>
      <c r="B3619" t="s">
        <v>7575</v>
      </c>
      <c r="I3619">
        <f t="shared" si="169"/>
        <v>3618</v>
      </c>
      <c r="J3619">
        <f t="shared" si="170"/>
        <v>3618</v>
      </c>
      <c r="K3619">
        <f t="shared" si="168"/>
        <v>1</v>
      </c>
      <c r="L3619" t="b">
        <f>COUNTIF($N$2:N3619, N3619)=1</f>
        <v>1</v>
      </c>
      <c r="M3619" s="37">
        <f>IF( $Q3619, MAX($M$1:M3618)+1, 0)</f>
        <v>0</v>
      </c>
      <c r="N3619" t="str" cm="1">
        <f t="array" ref="N3619">INDEX($A$9:$F$1048576, $J3619, $K3619 )</f>
        <v>72005</v>
      </c>
      <c r="O3619" t="str" cm="1">
        <f t="array" ref="O3619">INDEX($B$9:$F$1048576, $J3619, $K3619 )</f>
        <v>티월드제95차(유)1-23</v>
      </c>
      <c r="P3619" t="str" cm="1">
        <f t="array" ref="P3619">IF( $L3619, TRIM(_xll.IMDP("IR", $G$5&amp;$N3619, $G$6)), "" )</f>
        <v/>
      </c>
      <c r="Q3619" t="b" cm="1">
        <f t="array" ref="Q3619">IF(
    $U$1=1, AND($P3619&lt;&gt;"", $P3619&lt;&gt;"...", $P3619&lt;&gt;"입력오류"),
    IF(
        $U$18=1, AND($P3619&lt;&gt;"", $P3619&lt;&gt;"...", $P3619&lt;&gt;"입력오류", ISNUMBER(FIND(INDEX($T$2:$T$7,$U$1),$P3619))),
        IF(
            $U$17="기타", AND($P3619&lt;&gt;"", $P3619&lt;&gt;"...", $P3619&lt;&gt;"입력오류", NOT(ISNUMBER(FIND($T$21:$T$34,$P3619)))),
            AND($P3619&lt;&gt;"", $P3619&lt;&gt;"...", $P3619&lt;&gt;"입력오류", $T$19=$P3619)
        )
    )
)</f>
        <v>0</v>
      </c>
    </row>
    <row r="3620" spans="1:17">
      <c r="A3620" t="s">
        <v>7576</v>
      </c>
      <c r="B3620" t="s">
        <v>7577</v>
      </c>
      <c r="I3620">
        <f t="shared" si="169"/>
        <v>3619</v>
      </c>
      <c r="J3620">
        <f t="shared" si="170"/>
        <v>3619</v>
      </c>
      <c r="K3620">
        <f t="shared" si="168"/>
        <v>1</v>
      </c>
      <c r="L3620" t="b">
        <f>COUNTIF($N$2:N3620, N3620)=1</f>
        <v>1</v>
      </c>
      <c r="M3620" s="37">
        <f>IF( $Q3620, MAX($M$1:M3619)+1, 0)</f>
        <v>0</v>
      </c>
      <c r="N3620" t="str" cm="1">
        <f t="array" ref="N3620">INDEX($A$9:$F$1048576, $J3620, $K3620 )</f>
        <v>72006</v>
      </c>
      <c r="O3620" t="str" cm="1">
        <f t="array" ref="O3620">INDEX($B$9:$F$1048576, $J3620, $K3620 )</f>
        <v>티월드제95차(유)1-24</v>
      </c>
      <c r="P3620" t="str" cm="1">
        <f t="array" ref="P3620">IF( $L3620, TRIM(_xll.IMDP("IR", $G$5&amp;$N3620, $G$6)), "" )</f>
        <v/>
      </c>
      <c r="Q3620" t="b" cm="1">
        <f t="array" ref="Q3620">IF(
    $U$1=1, AND($P3620&lt;&gt;"", $P3620&lt;&gt;"...", $P3620&lt;&gt;"입력오류"),
    IF(
        $U$18=1, AND($P3620&lt;&gt;"", $P3620&lt;&gt;"...", $P3620&lt;&gt;"입력오류", ISNUMBER(FIND(INDEX($T$2:$T$7,$U$1),$P3620))),
        IF(
            $U$17="기타", AND($P3620&lt;&gt;"", $P3620&lt;&gt;"...", $P3620&lt;&gt;"입력오류", NOT(ISNUMBER(FIND($T$21:$T$34,$P3620)))),
            AND($P3620&lt;&gt;"", $P3620&lt;&gt;"...", $P3620&lt;&gt;"입력오류", $T$19=$P3620)
        )
    )
)</f>
        <v>0</v>
      </c>
    </row>
    <row r="3621" spans="1:17">
      <c r="A3621" t="s">
        <v>7578</v>
      </c>
      <c r="B3621" t="s">
        <v>7579</v>
      </c>
      <c r="I3621">
        <f t="shared" si="169"/>
        <v>3620</v>
      </c>
      <c r="J3621">
        <f t="shared" si="170"/>
        <v>3620</v>
      </c>
      <c r="K3621">
        <f t="shared" si="168"/>
        <v>1</v>
      </c>
      <c r="L3621" t="b">
        <f>COUNTIF($N$2:N3621, N3621)=1</f>
        <v>1</v>
      </c>
      <c r="M3621" s="37">
        <f>IF( $Q3621, MAX($M$1:M3620)+1, 0)</f>
        <v>0</v>
      </c>
      <c r="N3621" t="str" cm="1">
        <f t="array" ref="N3621">INDEX($A$9:$F$1048576, $J3621, $K3621 )</f>
        <v>72007</v>
      </c>
      <c r="O3621" t="str" cm="1">
        <f t="array" ref="O3621">INDEX($B$9:$F$1048576, $J3621, $K3621 )</f>
        <v>티월드제95차(유)1-25</v>
      </c>
      <c r="P3621" t="str" cm="1">
        <f t="array" ref="P3621">IF( $L3621, TRIM(_xll.IMDP("IR", $G$5&amp;$N3621, $G$6)), "" )</f>
        <v/>
      </c>
      <c r="Q3621" t="b" cm="1">
        <f t="array" ref="Q3621">IF(
    $U$1=1, AND($P3621&lt;&gt;"", $P3621&lt;&gt;"...", $P3621&lt;&gt;"입력오류"),
    IF(
        $U$18=1, AND($P3621&lt;&gt;"", $P3621&lt;&gt;"...", $P3621&lt;&gt;"입력오류", ISNUMBER(FIND(INDEX($T$2:$T$7,$U$1),$P3621))),
        IF(
            $U$17="기타", AND($P3621&lt;&gt;"", $P3621&lt;&gt;"...", $P3621&lt;&gt;"입력오류", NOT(ISNUMBER(FIND($T$21:$T$34,$P3621)))),
            AND($P3621&lt;&gt;"", $P3621&lt;&gt;"...", $P3621&lt;&gt;"입력오류", $T$19=$P3621)
        )
    )
)</f>
        <v>0</v>
      </c>
    </row>
    <row r="3622" spans="1:17">
      <c r="A3622" t="s">
        <v>7580</v>
      </c>
      <c r="B3622" t="s">
        <v>7581</v>
      </c>
      <c r="I3622">
        <f t="shared" si="169"/>
        <v>3621</v>
      </c>
      <c r="J3622">
        <f t="shared" si="170"/>
        <v>3621</v>
      </c>
      <c r="K3622">
        <f t="shared" si="168"/>
        <v>1</v>
      </c>
      <c r="L3622" t="b">
        <f>COUNTIF($N$2:N3622, N3622)=1</f>
        <v>1</v>
      </c>
      <c r="M3622" s="37">
        <f>IF( $Q3622, MAX($M$1:M3621)+1, 0)</f>
        <v>0</v>
      </c>
      <c r="N3622" t="str" cm="1">
        <f t="array" ref="N3622">INDEX($A$9:$F$1048576, $J3622, $K3622 )</f>
        <v>72008</v>
      </c>
      <c r="O3622" t="str" cm="1">
        <f t="array" ref="O3622">INDEX($B$9:$F$1048576, $J3622, $K3622 )</f>
        <v>티월드제95차(유)1-26</v>
      </c>
      <c r="P3622" t="str" cm="1">
        <f t="array" ref="P3622">IF( $L3622, TRIM(_xll.IMDP("IR", $G$5&amp;$N3622, $G$6)), "" )</f>
        <v/>
      </c>
      <c r="Q3622" t="b" cm="1">
        <f t="array" ref="Q3622">IF(
    $U$1=1, AND($P3622&lt;&gt;"", $P3622&lt;&gt;"...", $P3622&lt;&gt;"입력오류"),
    IF(
        $U$18=1, AND($P3622&lt;&gt;"", $P3622&lt;&gt;"...", $P3622&lt;&gt;"입력오류", ISNUMBER(FIND(INDEX($T$2:$T$7,$U$1),$P3622))),
        IF(
            $U$17="기타", AND($P3622&lt;&gt;"", $P3622&lt;&gt;"...", $P3622&lt;&gt;"입력오류", NOT(ISNUMBER(FIND($T$21:$T$34,$P3622)))),
            AND($P3622&lt;&gt;"", $P3622&lt;&gt;"...", $P3622&lt;&gt;"입력오류", $T$19=$P3622)
        )
    )
)</f>
        <v>0</v>
      </c>
    </row>
    <row r="3623" spans="1:17">
      <c r="A3623" t="s">
        <v>7582</v>
      </c>
      <c r="B3623" t="s">
        <v>7583</v>
      </c>
      <c r="I3623">
        <f t="shared" si="169"/>
        <v>3622</v>
      </c>
      <c r="J3623">
        <f t="shared" si="170"/>
        <v>3622</v>
      </c>
      <c r="K3623">
        <f t="shared" si="168"/>
        <v>1</v>
      </c>
      <c r="L3623" t="b">
        <f>COUNTIF($N$2:N3623, N3623)=1</f>
        <v>1</v>
      </c>
      <c r="M3623" s="37">
        <f>IF( $Q3623, MAX($M$1:M3622)+1, 0)</f>
        <v>0</v>
      </c>
      <c r="N3623" t="str" cm="1">
        <f t="array" ref="N3623">INDEX($A$9:$F$1048576, $J3623, $K3623 )</f>
        <v>72009</v>
      </c>
      <c r="O3623" t="str" cm="1">
        <f t="array" ref="O3623">INDEX($B$9:$F$1048576, $J3623, $K3623 )</f>
        <v>티월드제95차(유)1-27</v>
      </c>
      <c r="P3623" t="str" cm="1">
        <f t="array" ref="P3623">IF( $L3623, TRIM(_xll.IMDP("IR", $G$5&amp;$N3623, $G$6)), "" )</f>
        <v/>
      </c>
      <c r="Q3623" t="b" cm="1">
        <f t="array" ref="Q3623">IF(
    $U$1=1, AND($P3623&lt;&gt;"", $P3623&lt;&gt;"...", $P3623&lt;&gt;"입력오류"),
    IF(
        $U$18=1, AND($P3623&lt;&gt;"", $P3623&lt;&gt;"...", $P3623&lt;&gt;"입력오류", ISNUMBER(FIND(INDEX($T$2:$T$7,$U$1),$P3623))),
        IF(
            $U$17="기타", AND($P3623&lt;&gt;"", $P3623&lt;&gt;"...", $P3623&lt;&gt;"입력오류", NOT(ISNUMBER(FIND($T$21:$T$34,$P3623)))),
            AND($P3623&lt;&gt;"", $P3623&lt;&gt;"...", $P3623&lt;&gt;"입력오류", $T$19=$P3623)
        )
    )
)</f>
        <v>0</v>
      </c>
    </row>
    <row r="3624" spans="1:17">
      <c r="A3624" t="s">
        <v>7584</v>
      </c>
      <c r="B3624" t="s">
        <v>7585</v>
      </c>
      <c r="I3624">
        <f t="shared" si="169"/>
        <v>3623</v>
      </c>
      <c r="J3624">
        <f t="shared" si="170"/>
        <v>3623</v>
      </c>
      <c r="K3624">
        <f t="shared" si="168"/>
        <v>1</v>
      </c>
      <c r="L3624" t="b">
        <f>COUNTIF($N$2:N3624, N3624)=1</f>
        <v>1</v>
      </c>
      <c r="M3624" s="37">
        <f>IF( $Q3624, MAX($M$1:M3623)+1, 0)</f>
        <v>0</v>
      </c>
      <c r="N3624" t="str" cm="1">
        <f t="array" ref="N3624">INDEX($A$9:$F$1048576, $J3624, $K3624 )</f>
        <v>72010</v>
      </c>
      <c r="O3624" t="str" cm="1">
        <f t="array" ref="O3624">INDEX($B$9:$F$1048576, $J3624, $K3624 )</f>
        <v>우리사랑제16차(유)1</v>
      </c>
      <c r="P3624" t="str" cm="1">
        <f t="array" ref="P3624">IF( $L3624, TRIM(_xll.IMDP("IR", $G$5&amp;$N3624, $G$6)), "" )</f>
        <v/>
      </c>
      <c r="Q3624" t="b" cm="1">
        <f t="array" ref="Q3624">IF(
    $U$1=1, AND($P3624&lt;&gt;"", $P3624&lt;&gt;"...", $P3624&lt;&gt;"입력오류"),
    IF(
        $U$18=1, AND($P3624&lt;&gt;"", $P3624&lt;&gt;"...", $P3624&lt;&gt;"입력오류", ISNUMBER(FIND(INDEX($T$2:$T$7,$U$1),$P3624))),
        IF(
            $U$17="기타", AND($P3624&lt;&gt;"", $P3624&lt;&gt;"...", $P3624&lt;&gt;"입력오류", NOT(ISNUMBER(FIND($T$21:$T$34,$P3624)))),
            AND($P3624&lt;&gt;"", $P3624&lt;&gt;"...", $P3624&lt;&gt;"입력오류", $T$19=$P3624)
        )
    )
)</f>
        <v>0</v>
      </c>
    </row>
    <row r="3625" spans="1:17">
      <c r="A3625" t="s">
        <v>7586</v>
      </c>
      <c r="B3625" t="s">
        <v>7587</v>
      </c>
      <c r="I3625">
        <f t="shared" si="169"/>
        <v>3624</v>
      </c>
      <c r="J3625">
        <f t="shared" si="170"/>
        <v>3624</v>
      </c>
      <c r="K3625">
        <f t="shared" si="168"/>
        <v>1</v>
      </c>
      <c r="L3625" t="b">
        <f>COUNTIF($N$2:N3625, N3625)=1</f>
        <v>1</v>
      </c>
      <c r="M3625" s="37">
        <f>IF( $Q3625, MAX($M$1:M3624)+1, 0)</f>
        <v>0</v>
      </c>
      <c r="N3625" t="str" cm="1">
        <f t="array" ref="N3625">INDEX($A$9:$F$1048576, $J3625, $K3625 )</f>
        <v>72012</v>
      </c>
      <c r="O3625" t="str" cm="1">
        <f t="array" ref="O3625">INDEX($B$9:$F$1048576, $J3625, $K3625 )</f>
        <v>우리챔피온제3차(유)2-3</v>
      </c>
      <c r="P3625" t="str" cm="1">
        <f t="array" ref="P3625">IF( $L3625, TRIM(_xll.IMDP("IR", $G$5&amp;$N3625, $G$6)), "" )</f>
        <v/>
      </c>
      <c r="Q3625" t="b" cm="1">
        <f t="array" ref="Q3625">IF(
    $U$1=1, AND($P3625&lt;&gt;"", $P3625&lt;&gt;"...", $P3625&lt;&gt;"입력오류"),
    IF(
        $U$18=1, AND($P3625&lt;&gt;"", $P3625&lt;&gt;"...", $P3625&lt;&gt;"입력오류", ISNUMBER(FIND(INDEX($T$2:$T$7,$U$1),$P3625))),
        IF(
            $U$17="기타", AND($P3625&lt;&gt;"", $P3625&lt;&gt;"...", $P3625&lt;&gt;"입력오류", NOT(ISNUMBER(FIND($T$21:$T$34,$P3625)))),
            AND($P3625&lt;&gt;"", $P3625&lt;&gt;"...", $P3625&lt;&gt;"입력오류", $T$19=$P3625)
        )
    )
)</f>
        <v>0</v>
      </c>
    </row>
    <row r="3626" spans="1:17">
      <c r="A3626" t="s">
        <v>7588</v>
      </c>
      <c r="B3626" t="s">
        <v>7589</v>
      </c>
      <c r="I3626">
        <f t="shared" si="169"/>
        <v>3625</v>
      </c>
      <c r="J3626">
        <f t="shared" si="170"/>
        <v>3625</v>
      </c>
      <c r="K3626">
        <f t="shared" si="168"/>
        <v>1</v>
      </c>
      <c r="L3626" t="b">
        <f>COUNTIF($N$2:N3626, N3626)=1</f>
        <v>1</v>
      </c>
      <c r="M3626" s="37">
        <f>IF( $Q3626, MAX($M$1:M3625)+1, 0)</f>
        <v>0</v>
      </c>
      <c r="N3626" t="str" cm="1">
        <f t="array" ref="N3626">INDEX($A$9:$F$1048576, $J3626, $K3626 )</f>
        <v>72016</v>
      </c>
      <c r="O3626" t="str" cm="1">
        <f t="array" ref="O3626">INDEX($B$9:$F$1048576, $J3626, $K3626 )</f>
        <v>주택금융공사MBS2024-2(1-1)</v>
      </c>
      <c r="P3626" t="str" cm="1">
        <f t="array" ref="P3626">IF( $L3626, TRIM(_xll.IMDP("IR", $G$5&amp;$N3626, $G$6)), "" )</f>
        <v/>
      </c>
      <c r="Q3626" t="b" cm="1">
        <f t="array" ref="Q3626">IF(
    $U$1=1, AND($P3626&lt;&gt;"", $P3626&lt;&gt;"...", $P3626&lt;&gt;"입력오류"),
    IF(
        $U$18=1, AND($P3626&lt;&gt;"", $P3626&lt;&gt;"...", $P3626&lt;&gt;"입력오류", ISNUMBER(FIND(INDEX($T$2:$T$7,$U$1),$P3626))),
        IF(
            $U$17="기타", AND($P3626&lt;&gt;"", $P3626&lt;&gt;"...", $P3626&lt;&gt;"입력오류", NOT(ISNUMBER(FIND($T$21:$T$34,$P3626)))),
            AND($P3626&lt;&gt;"", $P3626&lt;&gt;"...", $P3626&lt;&gt;"입력오류", $T$19=$P3626)
        )
    )
)</f>
        <v>0</v>
      </c>
    </row>
    <row r="3627" spans="1:17">
      <c r="A3627" t="s">
        <v>7590</v>
      </c>
      <c r="B3627" t="s">
        <v>7591</v>
      </c>
      <c r="I3627">
        <f t="shared" si="169"/>
        <v>3626</v>
      </c>
      <c r="J3627">
        <f t="shared" si="170"/>
        <v>3626</v>
      </c>
      <c r="K3627">
        <f t="shared" si="168"/>
        <v>1</v>
      </c>
      <c r="L3627" t="b">
        <f>COUNTIF($N$2:N3627, N3627)=1</f>
        <v>1</v>
      </c>
      <c r="M3627" s="37">
        <f>IF( $Q3627, MAX($M$1:M3626)+1, 0)</f>
        <v>0</v>
      </c>
      <c r="N3627" t="str" cm="1">
        <f t="array" ref="N3627">INDEX($A$9:$F$1048576, $J3627, $K3627 )</f>
        <v>72017</v>
      </c>
      <c r="O3627" t="str" cm="1">
        <f t="array" ref="O3627">INDEX($B$9:$F$1048576, $J3627, $K3627 )</f>
        <v>주택금융공사MBS2024-2(1-2)</v>
      </c>
      <c r="P3627" t="str" cm="1">
        <f t="array" ref="P3627">IF( $L3627, TRIM(_xll.IMDP("IR", $G$5&amp;$N3627, $G$6)), "" )</f>
        <v/>
      </c>
      <c r="Q3627" t="b" cm="1">
        <f t="array" ref="Q3627">IF(
    $U$1=1, AND($P3627&lt;&gt;"", $P3627&lt;&gt;"...", $P3627&lt;&gt;"입력오류"),
    IF(
        $U$18=1, AND($P3627&lt;&gt;"", $P3627&lt;&gt;"...", $P3627&lt;&gt;"입력오류", ISNUMBER(FIND(INDEX($T$2:$T$7,$U$1),$P3627))),
        IF(
            $U$17="기타", AND($P3627&lt;&gt;"", $P3627&lt;&gt;"...", $P3627&lt;&gt;"입력오류", NOT(ISNUMBER(FIND($T$21:$T$34,$P3627)))),
            AND($P3627&lt;&gt;"", $P3627&lt;&gt;"...", $P3627&lt;&gt;"입력오류", $T$19=$P3627)
        )
    )
)</f>
        <v>0</v>
      </c>
    </row>
    <row r="3628" spans="1:17">
      <c r="A3628" t="s">
        <v>7592</v>
      </c>
      <c r="B3628" t="s">
        <v>7593</v>
      </c>
      <c r="I3628">
        <f t="shared" si="169"/>
        <v>3627</v>
      </c>
      <c r="J3628">
        <f t="shared" si="170"/>
        <v>3627</v>
      </c>
      <c r="K3628">
        <f t="shared" si="168"/>
        <v>1</v>
      </c>
      <c r="L3628" t="b">
        <f>COUNTIF($N$2:N3628, N3628)=1</f>
        <v>1</v>
      </c>
      <c r="M3628" s="37">
        <f>IF( $Q3628, MAX($M$1:M3627)+1, 0)</f>
        <v>0</v>
      </c>
      <c r="N3628" t="str" cm="1">
        <f t="array" ref="N3628">INDEX($A$9:$F$1048576, $J3628, $K3628 )</f>
        <v>72018</v>
      </c>
      <c r="O3628" t="str" cm="1">
        <f t="array" ref="O3628">INDEX($B$9:$F$1048576, $J3628, $K3628 )</f>
        <v>주택금융공사MBS2024-2(1-3)</v>
      </c>
      <c r="P3628" t="str" cm="1">
        <f t="array" ref="P3628">IF( $L3628, TRIM(_xll.IMDP("IR", $G$5&amp;$N3628, $G$6)), "" )</f>
        <v/>
      </c>
      <c r="Q3628" t="b" cm="1">
        <f t="array" ref="Q3628">IF(
    $U$1=1, AND($P3628&lt;&gt;"", $P3628&lt;&gt;"...", $P3628&lt;&gt;"입력오류"),
    IF(
        $U$18=1, AND($P3628&lt;&gt;"", $P3628&lt;&gt;"...", $P3628&lt;&gt;"입력오류", ISNUMBER(FIND(INDEX($T$2:$T$7,$U$1),$P3628))),
        IF(
            $U$17="기타", AND($P3628&lt;&gt;"", $P3628&lt;&gt;"...", $P3628&lt;&gt;"입력오류", NOT(ISNUMBER(FIND($T$21:$T$34,$P3628)))),
            AND($P3628&lt;&gt;"", $P3628&lt;&gt;"...", $P3628&lt;&gt;"입력오류", $T$19=$P3628)
        )
    )
)</f>
        <v>0</v>
      </c>
    </row>
    <row r="3629" spans="1:17">
      <c r="A3629" t="s">
        <v>7594</v>
      </c>
      <c r="B3629" t="s">
        <v>7595</v>
      </c>
      <c r="I3629">
        <f t="shared" si="169"/>
        <v>3628</v>
      </c>
      <c r="J3629">
        <f t="shared" si="170"/>
        <v>3628</v>
      </c>
      <c r="K3629">
        <f t="shared" si="168"/>
        <v>1</v>
      </c>
      <c r="L3629" t="b">
        <f>COUNTIF($N$2:N3629, N3629)=1</f>
        <v>1</v>
      </c>
      <c r="M3629" s="37">
        <f>IF( $Q3629, MAX($M$1:M3628)+1, 0)</f>
        <v>0</v>
      </c>
      <c r="N3629" t="str" cm="1">
        <f t="array" ref="N3629">INDEX($A$9:$F$1048576, $J3629, $K3629 )</f>
        <v>72019</v>
      </c>
      <c r="O3629" t="str" cm="1">
        <f t="array" ref="O3629">INDEX($B$9:$F$1048576, $J3629, $K3629 )</f>
        <v>주택금융공사MBS2024-2(1-4)</v>
      </c>
      <c r="P3629" t="str" cm="1">
        <f t="array" ref="P3629">IF( $L3629, TRIM(_xll.IMDP("IR", $G$5&amp;$N3629, $G$6)), "" )</f>
        <v/>
      </c>
      <c r="Q3629" t="b" cm="1">
        <f t="array" ref="Q3629">IF(
    $U$1=1, AND($P3629&lt;&gt;"", $P3629&lt;&gt;"...", $P3629&lt;&gt;"입력오류"),
    IF(
        $U$18=1, AND($P3629&lt;&gt;"", $P3629&lt;&gt;"...", $P3629&lt;&gt;"입력오류", ISNUMBER(FIND(INDEX($T$2:$T$7,$U$1),$P3629))),
        IF(
            $U$17="기타", AND($P3629&lt;&gt;"", $P3629&lt;&gt;"...", $P3629&lt;&gt;"입력오류", NOT(ISNUMBER(FIND($T$21:$T$34,$P3629)))),
            AND($P3629&lt;&gt;"", $P3629&lt;&gt;"...", $P3629&lt;&gt;"입력오류", $T$19=$P3629)
        )
    )
)</f>
        <v>0</v>
      </c>
    </row>
    <row r="3630" spans="1:17">
      <c r="A3630" t="s">
        <v>7596</v>
      </c>
      <c r="B3630" t="s">
        <v>7597</v>
      </c>
      <c r="I3630">
        <f t="shared" si="169"/>
        <v>3629</v>
      </c>
      <c r="J3630">
        <f t="shared" si="170"/>
        <v>3629</v>
      </c>
      <c r="K3630">
        <f t="shared" si="168"/>
        <v>1</v>
      </c>
      <c r="L3630" t="b">
        <f>COUNTIF($N$2:N3630, N3630)=1</f>
        <v>1</v>
      </c>
      <c r="M3630" s="37">
        <f>IF( $Q3630, MAX($M$1:M3629)+1, 0)</f>
        <v>0</v>
      </c>
      <c r="N3630" t="str" cm="1">
        <f t="array" ref="N3630">INDEX($A$9:$F$1048576, $J3630, $K3630 )</f>
        <v>72021</v>
      </c>
      <c r="O3630" t="str" cm="1">
        <f t="array" ref="O3630">INDEX($B$9:$F$1048576, $J3630, $K3630 )</f>
        <v>엠캐피탈제7차(유)1-1</v>
      </c>
      <c r="P3630" t="str" cm="1">
        <f t="array" ref="P3630">IF( $L3630, TRIM(_xll.IMDP("IR", $G$5&amp;$N3630, $G$6)), "" )</f>
        <v/>
      </c>
      <c r="Q3630" t="b" cm="1">
        <f t="array" ref="Q3630">IF(
    $U$1=1, AND($P3630&lt;&gt;"", $P3630&lt;&gt;"...", $P3630&lt;&gt;"입력오류"),
    IF(
        $U$18=1, AND($P3630&lt;&gt;"", $P3630&lt;&gt;"...", $P3630&lt;&gt;"입력오류", ISNUMBER(FIND(INDEX($T$2:$T$7,$U$1),$P3630))),
        IF(
            $U$17="기타", AND($P3630&lt;&gt;"", $P3630&lt;&gt;"...", $P3630&lt;&gt;"입력오류", NOT(ISNUMBER(FIND($T$21:$T$34,$P3630)))),
            AND($P3630&lt;&gt;"", $P3630&lt;&gt;"...", $P3630&lt;&gt;"입력오류", $T$19=$P3630)
        )
    )
)</f>
        <v>0</v>
      </c>
    </row>
    <row r="3631" spans="1:17">
      <c r="A3631" t="s">
        <v>7598</v>
      </c>
      <c r="B3631" t="s">
        <v>7599</v>
      </c>
      <c r="I3631">
        <f t="shared" si="169"/>
        <v>3630</v>
      </c>
      <c r="J3631">
        <f t="shared" si="170"/>
        <v>3630</v>
      </c>
      <c r="K3631">
        <f t="shared" si="168"/>
        <v>1</v>
      </c>
      <c r="L3631" t="b">
        <f>COUNTIF($N$2:N3631, N3631)=1</f>
        <v>1</v>
      </c>
      <c r="M3631" s="37">
        <f>IF( $Q3631, MAX($M$1:M3630)+1, 0)</f>
        <v>0</v>
      </c>
      <c r="N3631" t="str" cm="1">
        <f t="array" ref="N3631">INDEX($A$9:$F$1048576, $J3631, $K3631 )</f>
        <v>72022</v>
      </c>
      <c r="O3631" t="str" cm="1">
        <f t="array" ref="O3631">INDEX($B$9:$F$1048576, $J3631, $K3631 )</f>
        <v>엠캐피탈제7차(유)1-2</v>
      </c>
      <c r="P3631" t="str" cm="1">
        <f t="array" ref="P3631">IF( $L3631, TRIM(_xll.IMDP("IR", $G$5&amp;$N3631, $G$6)), "" )</f>
        <v/>
      </c>
      <c r="Q3631" t="b" cm="1">
        <f t="array" ref="Q3631">IF(
    $U$1=1, AND($P3631&lt;&gt;"", $P3631&lt;&gt;"...", $P3631&lt;&gt;"입력오류"),
    IF(
        $U$18=1, AND($P3631&lt;&gt;"", $P3631&lt;&gt;"...", $P3631&lt;&gt;"입력오류", ISNUMBER(FIND(INDEX($T$2:$T$7,$U$1),$P3631))),
        IF(
            $U$17="기타", AND($P3631&lt;&gt;"", $P3631&lt;&gt;"...", $P3631&lt;&gt;"입력오류", NOT(ISNUMBER(FIND($T$21:$T$34,$P3631)))),
            AND($P3631&lt;&gt;"", $P3631&lt;&gt;"...", $P3631&lt;&gt;"입력오류", $T$19=$P3631)
        )
    )
)</f>
        <v>0</v>
      </c>
    </row>
    <row r="3632" spans="1:17">
      <c r="A3632" t="s">
        <v>7600</v>
      </c>
      <c r="B3632" t="s">
        <v>7601</v>
      </c>
      <c r="I3632">
        <f t="shared" si="169"/>
        <v>3631</v>
      </c>
      <c r="J3632">
        <f t="shared" si="170"/>
        <v>3631</v>
      </c>
      <c r="K3632">
        <f t="shared" si="168"/>
        <v>1</v>
      </c>
      <c r="L3632" t="b">
        <f>COUNTIF($N$2:N3632, N3632)=1</f>
        <v>1</v>
      </c>
      <c r="M3632" s="37">
        <f>IF( $Q3632, MAX($M$1:M3631)+1, 0)</f>
        <v>0</v>
      </c>
      <c r="N3632" t="str" cm="1">
        <f t="array" ref="N3632">INDEX($A$9:$F$1048576, $J3632, $K3632 )</f>
        <v>72023</v>
      </c>
      <c r="O3632" t="str" cm="1">
        <f t="array" ref="O3632">INDEX($B$9:$F$1048576, $J3632, $K3632 )</f>
        <v>엠캐피탈제7차(유)1-3</v>
      </c>
      <c r="P3632" t="str" cm="1">
        <f t="array" ref="P3632">IF( $L3632, TRIM(_xll.IMDP("IR", $G$5&amp;$N3632, $G$6)), "" )</f>
        <v/>
      </c>
      <c r="Q3632" t="b" cm="1">
        <f t="array" ref="Q3632">IF(
    $U$1=1, AND($P3632&lt;&gt;"", $P3632&lt;&gt;"...", $P3632&lt;&gt;"입력오류"),
    IF(
        $U$18=1, AND($P3632&lt;&gt;"", $P3632&lt;&gt;"...", $P3632&lt;&gt;"입력오류", ISNUMBER(FIND(INDEX($T$2:$T$7,$U$1),$P3632))),
        IF(
            $U$17="기타", AND($P3632&lt;&gt;"", $P3632&lt;&gt;"...", $P3632&lt;&gt;"입력오류", NOT(ISNUMBER(FIND($T$21:$T$34,$P3632)))),
            AND($P3632&lt;&gt;"", $P3632&lt;&gt;"...", $P3632&lt;&gt;"입력오류", $T$19=$P3632)
        )
    )
)</f>
        <v>0</v>
      </c>
    </row>
    <row r="3633" spans="1:17">
      <c r="A3633" t="s">
        <v>7602</v>
      </c>
      <c r="B3633" t="s">
        <v>7603</v>
      </c>
      <c r="I3633">
        <f t="shared" si="169"/>
        <v>3632</v>
      </c>
      <c r="J3633">
        <f t="shared" si="170"/>
        <v>3632</v>
      </c>
      <c r="K3633">
        <f t="shared" si="168"/>
        <v>1</v>
      </c>
      <c r="L3633" t="b">
        <f>COUNTIF($N$2:N3633, N3633)=1</f>
        <v>1</v>
      </c>
      <c r="M3633" s="37">
        <f>IF( $Q3633, MAX($M$1:M3632)+1, 0)</f>
        <v>0</v>
      </c>
      <c r="N3633" t="str" cm="1">
        <f t="array" ref="N3633">INDEX($A$9:$F$1048576, $J3633, $K3633 )</f>
        <v>72024</v>
      </c>
      <c r="O3633" t="str" cm="1">
        <f t="array" ref="O3633">INDEX($B$9:$F$1048576, $J3633, $K3633 )</f>
        <v>엠캐피탈제7차(유)1-4</v>
      </c>
      <c r="P3633" t="str" cm="1">
        <f t="array" ref="P3633">IF( $L3633, TRIM(_xll.IMDP("IR", $G$5&amp;$N3633, $G$6)), "" )</f>
        <v/>
      </c>
      <c r="Q3633" t="b" cm="1">
        <f t="array" ref="Q3633">IF(
    $U$1=1, AND($P3633&lt;&gt;"", $P3633&lt;&gt;"...", $P3633&lt;&gt;"입력오류"),
    IF(
        $U$18=1, AND($P3633&lt;&gt;"", $P3633&lt;&gt;"...", $P3633&lt;&gt;"입력오류", ISNUMBER(FIND(INDEX($T$2:$T$7,$U$1),$P3633))),
        IF(
            $U$17="기타", AND($P3633&lt;&gt;"", $P3633&lt;&gt;"...", $P3633&lt;&gt;"입력오류", NOT(ISNUMBER(FIND($T$21:$T$34,$P3633)))),
            AND($P3633&lt;&gt;"", $P3633&lt;&gt;"...", $P3633&lt;&gt;"입력오류", $T$19=$P3633)
        )
    )
)</f>
        <v>0</v>
      </c>
    </row>
    <row r="3634" spans="1:17">
      <c r="A3634" t="s">
        <v>7604</v>
      </c>
      <c r="B3634" t="s">
        <v>7605</v>
      </c>
      <c r="I3634">
        <f t="shared" si="169"/>
        <v>3633</v>
      </c>
      <c r="J3634">
        <f t="shared" si="170"/>
        <v>3633</v>
      </c>
      <c r="K3634">
        <f t="shared" si="168"/>
        <v>1</v>
      </c>
      <c r="L3634" t="b">
        <f>COUNTIF($N$2:N3634, N3634)=1</f>
        <v>1</v>
      </c>
      <c r="M3634" s="37">
        <f>IF( $Q3634, MAX($M$1:M3633)+1, 0)</f>
        <v>0</v>
      </c>
      <c r="N3634" t="str" cm="1">
        <f t="array" ref="N3634">INDEX($A$9:$F$1048576, $J3634, $K3634 )</f>
        <v>72025</v>
      </c>
      <c r="O3634" t="str" cm="1">
        <f t="array" ref="O3634">INDEX($B$9:$F$1048576, $J3634, $K3634 )</f>
        <v>엠캐피탈제7차(유)1-5</v>
      </c>
      <c r="P3634" t="str" cm="1">
        <f t="array" ref="P3634">IF( $L3634, TRIM(_xll.IMDP("IR", $G$5&amp;$N3634, $G$6)), "" )</f>
        <v/>
      </c>
      <c r="Q3634" t="b" cm="1">
        <f t="array" ref="Q3634">IF(
    $U$1=1, AND($P3634&lt;&gt;"", $P3634&lt;&gt;"...", $P3634&lt;&gt;"입력오류"),
    IF(
        $U$18=1, AND($P3634&lt;&gt;"", $P3634&lt;&gt;"...", $P3634&lt;&gt;"입력오류", ISNUMBER(FIND(INDEX($T$2:$T$7,$U$1),$P3634))),
        IF(
            $U$17="기타", AND($P3634&lt;&gt;"", $P3634&lt;&gt;"...", $P3634&lt;&gt;"입력오류", NOT(ISNUMBER(FIND($T$21:$T$34,$P3634)))),
            AND($P3634&lt;&gt;"", $P3634&lt;&gt;"...", $P3634&lt;&gt;"입력오류", $T$19=$P3634)
        )
    )
)</f>
        <v>0</v>
      </c>
    </row>
    <row r="3635" spans="1:17">
      <c r="A3635" t="s">
        <v>7606</v>
      </c>
      <c r="B3635" t="s">
        <v>7607</v>
      </c>
      <c r="I3635">
        <f t="shared" si="169"/>
        <v>3634</v>
      </c>
      <c r="J3635">
        <f t="shared" si="170"/>
        <v>3634</v>
      </c>
      <c r="K3635">
        <f t="shared" si="168"/>
        <v>1</v>
      </c>
      <c r="L3635" t="b">
        <f>COUNTIF($N$2:N3635, N3635)=1</f>
        <v>1</v>
      </c>
      <c r="M3635" s="37">
        <f>IF( $Q3635, MAX($M$1:M3634)+1, 0)</f>
        <v>0</v>
      </c>
      <c r="N3635" t="str" cm="1">
        <f t="array" ref="N3635">INDEX($A$9:$F$1048576, $J3635, $K3635 )</f>
        <v>72026</v>
      </c>
      <c r="O3635" t="str" cm="1">
        <f t="array" ref="O3635">INDEX($B$9:$F$1048576, $J3635, $K3635 )</f>
        <v>엠캐피탈제7차(유)1-6</v>
      </c>
      <c r="P3635" t="str" cm="1">
        <f t="array" ref="P3635">IF( $L3635, TRIM(_xll.IMDP("IR", $G$5&amp;$N3635, $G$6)), "" )</f>
        <v/>
      </c>
      <c r="Q3635" t="b" cm="1">
        <f t="array" ref="Q3635">IF(
    $U$1=1, AND($P3635&lt;&gt;"", $P3635&lt;&gt;"...", $P3635&lt;&gt;"입력오류"),
    IF(
        $U$18=1, AND($P3635&lt;&gt;"", $P3635&lt;&gt;"...", $P3635&lt;&gt;"입력오류", ISNUMBER(FIND(INDEX($T$2:$T$7,$U$1),$P3635))),
        IF(
            $U$17="기타", AND($P3635&lt;&gt;"", $P3635&lt;&gt;"...", $P3635&lt;&gt;"입력오류", NOT(ISNUMBER(FIND($T$21:$T$34,$P3635)))),
            AND($P3635&lt;&gt;"", $P3635&lt;&gt;"...", $P3635&lt;&gt;"입력오류", $T$19=$P3635)
        )
    )
)</f>
        <v>0</v>
      </c>
    </row>
    <row r="3636" spans="1:17">
      <c r="A3636" t="s">
        <v>7608</v>
      </c>
      <c r="B3636" t="s">
        <v>7609</v>
      </c>
      <c r="I3636">
        <f t="shared" si="169"/>
        <v>3635</v>
      </c>
      <c r="J3636">
        <f t="shared" si="170"/>
        <v>3635</v>
      </c>
      <c r="K3636">
        <f t="shared" si="168"/>
        <v>1</v>
      </c>
      <c r="L3636" t="b">
        <f>COUNTIF($N$2:N3636, N3636)=1</f>
        <v>1</v>
      </c>
      <c r="M3636" s="37">
        <f>IF( $Q3636, MAX($M$1:M3635)+1, 0)</f>
        <v>0</v>
      </c>
      <c r="N3636" t="str" cm="1">
        <f t="array" ref="N3636">INDEX($A$9:$F$1048576, $J3636, $K3636 )</f>
        <v>72027</v>
      </c>
      <c r="O3636" t="str" cm="1">
        <f t="array" ref="O3636">INDEX($B$9:$F$1048576, $J3636, $K3636 )</f>
        <v>엠캐피탈제7차(유)1-7</v>
      </c>
      <c r="P3636" t="str" cm="1">
        <f t="array" ref="P3636">IF( $L3636, TRIM(_xll.IMDP("IR", $G$5&amp;$N3636, $G$6)), "" )</f>
        <v/>
      </c>
      <c r="Q3636" t="b" cm="1">
        <f t="array" ref="Q3636">IF(
    $U$1=1, AND($P3636&lt;&gt;"", $P3636&lt;&gt;"...", $P3636&lt;&gt;"입력오류"),
    IF(
        $U$18=1, AND($P3636&lt;&gt;"", $P3636&lt;&gt;"...", $P3636&lt;&gt;"입력오류", ISNUMBER(FIND(INDEX($T$2:$T$7,$U$1),$P3636))),
        IF(
            $U$17="기타", AND($P3636&lt;&gt;"", $P3636&lt;&gt;"...", $P3636&lt;&gt;"입력오류", NOT(ISNUMBER(FIND($T$21:$T$34,$P3636)))),
            AND($P3636&lt;&gt;"", $P3636&lt;&gt;"...", $P3636&lt;&gt;"입력오류", $T$19=$P3636)
        )
    )
)</f>
        <v>0</v>
      </c>
    </row>
    <row r="3637" spans="1:17">
      <c r="A3637" t="s">
        <v>7610</v>
      </c>
      <c r="B3637" t="s">
        <v>7611</v>
      </c>
      <c r="I3637">
        <f t="shared" si="169"/>
        <v>3636</v>
      </c>
      <c r="J3637">
        <f t="shared" si="170"/>
        <v>3636</v>
      </c>
      <c r="K3637">
        <f t="shared" si="168"/>
        <v>1</v>
      </c>
      <c r="L3637" t="b">
        <f>COUNTIF($N$2:N3637, N3637)=1</f>
        <v>1</v>
      </c>
      <c r="M3637" s="37">
        <f>IF( $Q3637, MAX($M$1:M3636)+1, 0)</f>
        <v>0</v>
      </c>
      <c r="N3637" t="str" cm="1">
        <f t="array" ref="N3637">INDEX($A$9:$F$1048576, $J3637, $K3637 )</f>
        <v>72028</v>
      </c>
      <c r="O3637" t="str" cm="1">
        <f t="array" ref="O3637">INDEX($B$9:$F$1048576, $J3637, $K3637 )</f>
        <v>엠캐피탈제7차(유)1-8</v>
      </c>
      <c r="P3637" t="str" cm="1">
        <f t="array" ref="P3637">IF( $L3637, TRIM(_xll.IMDP("IR", $G$5&amp;$N3637, $G$6)), "" )</f>
        <v/>
      </c>
      <c r="Q3637" t="b" cm="1">
        <f t="array" ref="Q3637">IF(
    $U$1=1, AND($P3637&lt;&gt;"", $P3637&lt;&gt;"...", $P3637&lt;&gt;"입력오류"),
    IF(
        $U$18=1, AND($P3637&lt;&gt;"", $P3637&lt;&gt;"...", $P3637&lt;&gt;"입력오류", ISNUMBER(FIND(INDEX($T$2:$T$7,$U$1),$P3637))),
        IF(
            $U$17="기타", AND($P3637&lt;&gt;"", $P3637&lt;&gt;"...", $P3637&lt;&gt;"입력오류", NOT(ISNUMBER(FIND($T$21:$T$34,$P3637)))),
            AND($P3637&lt;&gt;"", $P3637&lt;&gt;"...", $P3637&lt;&gt;"입력오류", $T$19=$P3637)
        )
    )
)</f>
        <v>0</v>
      </c>
    </row>
    <row r="3638" spans="1:17">
      <c r="A3638" t="s">
        <v>7612</v>
      </c>
      <c r="B3638" t="s">
        <v>7613</v>
      </c>
      <c r="I3638">
        <f t="shared" si="169"/>
        <v>3637</v>
      </c>
      <c r="J3638">
        <f t="shared" si="170"/>
        <v>3637</v>
      </c>
      <c r="K3638">
        <f t="shared" si="168"/>
        <v>1</v>
      </c>
      <c r="L3638" t="b">
        <f>COUNTIF($N$2:N3638, N3638)=1</f>
        <v>1</v>
      </c>
      <c r="M3638" s="37">
        <f>IF( $Q3638, MAX($M$1:M3637)+1, 0)</f>
        <v>0</v>
      </c>
      <c r="N3638" t="str" cm="1">
        <f t="array" ref="N3638">INDEX($A$9:$F$1048576, $J3638, $K3638 )</f>
        <v>72032</v>
      </c>
      <c r="O3638" t="str" cm="1">
        <f t="array" ref="O3638">INDEX($B$9:$F$1048576, $J3638, $K3638 )</f>
        <v>뉴스타브레인시티5(유)1</v>
      </c>
      <c r="P3638" t="str" cm="1">
        <f t="array" ref="P3638">IF( $L3638, TRIM(_xll.IMDP("IR", $G$5&amp;$N3638, $G$6)), "" )</f>
        <v/>
      </c>
      <c r="Q3638" t="b" cm="1">
        <f t="array" ref="Q3638">IF(
    $U$1=1, AND($P3638&lt;&gt;"", $P3638&lt;&gt;"...", $P3638&lt;&gt;"입력오류"),
    IF(
        $U$18=1, AND($P3638&lt;&gt;"", $P3638&lt;&gt;"...", $P3638&lt;&gt;"입력오류", ISNUMBER(FIND(INDEX($T$2:$T$7,$U$1),$P3638))),
        IF(
            $U$17="기타", AND($P3638&lt;&gt;"", $P3638&lt;&gt;"...", $P3638&lt;&gt;"입력오류", NOT(ISNUMBER(FIND($T$21:$T$34,$P3638)))),
            AND($P3638&lt;&gt;"", $P3638&lt;&gt;"...", $P3638&lt;&gt;"입력오류", $T$19=$P3638)
        )
    )
)</f>
        <v>0</v>
      </c>
    </row>
    <row r="3639" spans="1:17">
      <c r="A3639" t="s">
        <v>7614</v>
      </c>
      <c r="B3639" t="s">
        <v>7615</v>
      </c>
      <c r="I3639">
        <f t="shared" si="169"/>
        <v>3638</v>
      </c>
      <c r="J3639">
        <f t="shared" si="170"/>
        <v>3638</v>
      </c>
      <c r="K3639">
        <f t="shared" si="168"/>
        <v>1</v>
      </c>
      <c r="L3639" t="b">
        <f>COUNTIF($N$2:N3639, N3639)=1</f>
        <v>1</v>
      </c>
      <c r="M3639" s="37">
        <f>IF( $Q3639, MAX($M$1:M3638)+1, 0)</f>
        <v>0</v>
      </c>
      <c r="N3639" t="str" cm="1">
        <f t="array" ref="N3639">INDEX($A$9:$F$1048576, $J3639, $K3639 )</f>
        <v>72033</v>
      </c>
      <c r="O3639" t="str" cm="1">
        <f t="array" ref="O3639">INDEX($B$9:$F$1048576, $J3639, $K3639 )</f>
        <v>지피프로젝트제1차(유)1</v>
      </c>
      <c r="P3639" t="str" cm="1">
        <f t="array" ref="P3639">IF( $L3639, TRIM(_xll.IMDP("IR", $G$5&amp;$N3639, $G$6)), "" )</f>
        <v/>
      </c>
      <c r="Q3639" t="b" cm="1">
        <f t="array" ref="Q3639">IF(
    $U$1=1, AND($P3639&lt;&gt;"", $P3639&lt;&gt;"...", $P3639&lt;&gt;"입력오류"),
    IF(
        $U$18=1, AND($P3639&lt;&gt;"", $P3639&lt;&gt;"...", $P3639&lt;&gt;"입력오류", ISNUMBER(FIND(INDEX($T$2:$T$7,$U$1),$P3639))),
        IF(
            $U$17="기타", AND($P3639&lt;&gt;"", $P3639&lt;&gt;"...", $P3639&lt;&gt;"입력오류", NOT(ISNUMBER(FIND($T$21:$T$34,$P3639)))),
            AND($P3639&lt;&gt;"", $P3639&lt;&gt;"...", $P3639&lt;&gt;"입력오류", $T$19=$P3639)
        )
    )
)</f>
        <v>0</v>
      </c>
    </row>
    <row r="3640" spans="1:17">
      <c r="A3640" t="s">
        <v>7616</v>
      </c>
      <c r="B3640" t="s">
        <v>7617</v>
      </c>
      <c r="I3640">
        <f t="shared" si="169"/>
        <v>3639</v>
      </c>
      <c r="J3640">
        <f t="shared" si="170"/>
        <v>3639</v>
      </c>
      <c r="K3640">
        <f t="shared" si="168"/>
        <v>1</v>
      </c>
      <c r="L3640" t="b">
        <f>COUNTIF($N$2:N3640, N3640)=1</f>
        <v>1</v>
      </c>
      <c r="M3640" s="37">
        <f>IF( $Q3640, MAX($M$1:M3639)+1, 0)</f>
        <v>0</v>
      </c>
      <c r="N3640" t="str" cm="1">
        <f t="array" ref="N3640">INDEX($A$9:$F$1048576, $J3640, $K3640 )</f>
        <v>72039</v>
      </c>
      <c r="O3640" t="str" cm="1">
        <f t="array" ref="O3640">INDEX($B$9:$F$1048576, $J3640, $K3640 )</f>
        <v>내셔널리소스제1차</v>
      </c>
      <c r="P3640" t="str" cm="1">
        <f t="array" ref="P3640">IF( $L3640, TRIM(_xll.IMDP("IR", $G$5&amp;$N3640, $G$6)), "" )</f>
        <v/>
      </c>
      <c r="Q3640" t="b" cm="1">
        <f t="array" ref="Q3640">IF(
    $U$1=1, AND($P3640&lt;&gt;"", $P3640&lt;&gt;"...", $P3640&lt;&gt;"입력오류"),
    IF(
        $U$18=1, AND($P3640&lt;&gt;"", $P3640&lt;&gt;"...", $P3640&lt;&gt;"입력오류", ISNUMBER(FIND(INDEX($T$2:$T$7,$U$1),$P3640))),
        IF(
            $U$17="기타", AND($P3640&lt;&gt;"", $P3640&lt;&gt;"...", $P3640&lt;&gt;"입력오류", NOT(ISNUMBER(FIND($T$21:$T$34,$P3640)))),
            AND($P3640&lt;&gt;"", $P3640&lt;&gt;"...", $P3640&lt;&gt;"입력오류", $T$19=$P3640)
        )
    )
)</f>
        <v>0</v>
      </c>
    </row>
    <row r="3641" spans="1:17">
      <c r="A3641" t="s">
        <v>7618</v>
      </c>
      <c r="B3641" t="s">
        <v>7619</v>
      </c>
      <c r="I3641">
        <f t="shared" si="169"/>
        <v>3640</v>
      </c>
      <c r="J3641">
        <f t="shared" si="170"/>
        <v>3640</v>
      </c>
      <c r="K3641">
        <f t="shared" si="168"/>
        <v>1</v>
      </c>
      <c r="L3641" t="b">
        <f>COUNTIF($N$2:N3641, N3641)=1</f>
        <v>1</v>
      </c>
      <c r="M3641" s="37">
        <f>IF( $Q3641, MAX($M$1:M3640)+1, 0)</f>
        <v>356</v>
      </c>
      <c r="N3641" t="str" cm="1">
        <f t="array" ref="N3641">INDEX($A$9:$F$1048576, $J3641, $K3641 )</f>
        <v>72041</v>
      </c>
      <c r="O3641" t="str" cm="1">
        <f t="array" ref="O3641">INDEX($B$9:$F$1048576, $J3641, $K3641 )</f>
        <v>KB스타리츠</v>
      </c>
      <c r="P3641" t="str" cm="1">
        <f t="array" ref="P3641">IF( $L3641, TRIM(_xll.IMDP("IR", $G$5&amp;$N3641, $G$6)), "" )</f>
        <v>공모/무보증A-</v>
      </c>
      <c r="Q3641" t="b" cm="1">
        <f t="array" ref="Q3641">IF(
    $U$1=1, AND($P3641&lt;&gt;"", $P3641&lt;&gt;"...", $P3641&lt;&gt;"입력오류"),
    IF(
        $U$18=1, AND($P3641&lt;&gt;"", $P3641&lt;&gt;"...", $P3641&lt;&gt;"입력오류", ISNUMBER(FIND(INDEX($T$2:$T$7,$U$1),$P3641))),
        IF(
            $U$17="기타", AND($P3641&lt;&gt;"", $P3641&lt;&gt;"...", $P3641&lt;&gt;"입력오류", NOT(ISNUMBER(FIND($T$21:$T$34,$P3641)))),
            AND($P3641&lt;&gt;"", $P3641&lt;&gt;"...", $P3641&lt;&gt;"입력오류", $T$19=$P3641)
        )
    )
)</f>
        <v>1</v>
      </c>
    </row>
    <row r="3642" spans="1:17">
      <c r="A3642" t="s">
        <v>7620</v>
      </c>
      <c r="B3642" t="s">
        <v>7621</v>
      </c>
      <c r="I3642">
        <f t="shared" si="169"/>
        <v>3641</v>
      </c>
      <c r="J3642">
        <f t="shared" si="170"/>
        <v>3641</v>
      </c>
      <c r="K3642">
        <f t="shared" si="168"/>
        <v>1</v>
      </c>
      <c r="L3642" t="b">
        <f>COUNTIF($N$2:N3642, N3642)=1</f>
        <v>1</v>
      </c>
      <c r="M3642" s="37">
        <f>IF( $Q3642, MAX($M$1:M3641)+1, 0)</f>
        <v>0</v>
      </c>
      <c r="N3642" t="str" cm="1">
        <f t="array" ref="N3642">INDEX($A$9:$F$1048576, $J3642, $K3642 )</f>
        <v>72042</v>
      </c>
      <c r="O3642" t="str" cm="1">
        <f t="array" ref="O3642">INDEX($B$9:$F$1048576, $J3642, $K3642 )</f>
        <v>유플러스파이브지제73차(유)1-1</v>
      </c>
      <c r="P3642" t="str" cm="1">
        <f t="array" ref="P3642">IF( $L3642, TRIM(_xll.IMDP("IR", $G$5&amp;$N3642, $G$6)), "" )</f>
        <v/>
      </c>
      <c r="Q3642" t="b" cm="1">
        <f t="array" ref="Q3642">IF(
    $U$1=1, AND($P3642&lt;&gt;"", $P3642&lt;&gt;"...", $P3642&lt;&gt;"입력오류"),
    IF(
        $U$18=1, AND($P3642&lt;&gt;"", $P3642&lt;&gt;"...", $P3642&lt;&gt;"입력오류", ISNUMBER(FIND(INDEX($T$2:$T$7,$U$1),$P3642))),
        IF(
            $U$17="기타", AND($P3642&lt;&gt;"", $P3642&lt;&gt;"...", $P3642&lt;&gt;"입력오류", NOT(ISNUMBER(FIND($T$21:$T$34,$P3642)))),
            AND($P3642&lt;&gt;"", $P3642&lt;&gt;"...", $P3642&lt;&gt;"입력오류", $T$19=$P3642)
        )
    )
)</f>
        <v>0</v>
      </c>
    </row>
    <row r="3643" spans="1:17">
      <c r="A3643" t="s">
        <v>7622</v>
      </c>
      <c r="B3643" t="s">
        <v>7623</v>
      </c>
      <c r="I3643">
        <f t="shared" si="169"/>
        <v>3642</v>
      </c>
      <c r="J3643">
        <f t="shared" si="170"/>
        <v>3642</v>
      </c>
      <c r="K3643">
        <f t="shared" si="168"/>
        <v>1</v>
      </c>
      <c r="L3643" t="b">
        <f>COUNTIF($N$2:N3643, N3643)=1</f>
        <v>1</v>
      </c>
      <c r="M3643" s="37">
        <f>IF( $Q3643, MAX($M$1:M3642)+1, 0)</f>
        <v>0</v>
      </c>
      <c r="N3643" t="str" cm="1">
        <f t="array" ref="N3643">INDEX($A$9:$F$1048576, $J3643, $K3643 )</f>
        <v>72043</v>
      </c>
      <c r="O3643" t="str" cm="1">
        <f t="array" ref="O3643">INDEX($B$9:$F$1048576, $J3643, $K3643 )</f>
        <v>유플러스파이브지제73차(유)1-2</v>
      </c>
      <c r="P3643" t="str" cm="1">
        <f t="array" ref="P3643">IF( $L3643, TRIM(_xll.IMDP("IR", $G$5&amp;$N3643, $G$6)), "" )</f>
        <v/>
      </c>
      <c r="Q3643" t="b" cm="1">
        <f t="array" ref="Q3643">IF(
    $U$1=1, AND($P3643&lt;&gt;"", $P3643&lt;&gt;"...", $P3643&lt;&gt;"입력오류"),
    IF(
        $U$18=1, AND($P3643&lt;&gt;"", $P3643&lt;&gt;"...", $P3643&lt;&gt;"입력오류", ISNUMBER(FIND(INDEX($T$2:$T$7,$U$1),$P3643))),
        IF(
            $U$17="기타", AND($P3643&lt;&gt;"", $P3643&lt;&gt;"...", $P3643&lt;&gt;"입력오류", NOT(ISNUMBER(FIND($T$21:$T$34,$P3643)))),
            AND($P3643&lt;&gt;"", $P3643&lt;&gt;"...", $P3643&lt;&gt;"입력오류", $T$19=$P3643)
        )
    )
)</f>
        <v>0</v>
      </c>
    </row>
    <row r="3644" spans="1:17">
      <c r="A3644" t="s">
        <v>7624</v>
      </c>
      <c r="B3644" t="s">
        <v>7625</v>
      </c>
      <c r="I3644">
        <f t="shared" si="169"/>
        <v>3643</v>
      </c>
      <c r="J3644">
        <f t="shared" si="170"/>
        <v>3643</v>
      </c>
      <c r="K3644">
        <f t="shared" si="168"/>
        <v>1</v>
      </c>
      <c r="L3644" t="b">
        <f>COUNTIF($N$2:N3644, N3644)=1</f>
        <v>1</v>
      </c>
      <c r="M3644" s="37">
        <f>IF( $Q3644, MAX($M$1:M3643)+1, 0)</f>
        <v>0</v>
      </c>
      <c r="N3644" t="str" cm="1">
        <f t="array" ref="N3644">INDEX($A$9:$F$1048576, $J3644, $K3644 )</f>
        <v>72044</v>
      </c>
      <c r="O3644" t="str" cm="1">
        <f t="array" ref="O3644">INDEX($B$9:$F$1048576, $J3644, $K3644 )</f>
        <v>유플러스파이브지제73차(유)1-3</v>
      </c>
      <c r="P3644" t="str" cm="1">
        <f t="array" ref="P3644">IF( $L3644, TRIM(_xll.IMDP("IR", $G$5&amp;$N3644, $G$6)), "" )</f>
        <v/>
      </c>
      <c r="Q3644" t="b" cm="1">
        <f t="array" ref="Q3644">IF(
    $U$1=1, AND($P3644&lt;&gt;"", $P3644&lt;&gt;"...", $P3644&lt;&gt;"입력오류"),
    IF(
        $U$18=1, AND($P3644&lt;&gt;"", $P3644&lt;&gt;"...", $P3644&lt;&gt;"입력오류", ISNUMBER(FIND(INDEX($T$2:$T$7,$U$1),$P3644))),
        IF(
            $U$17="기타", AND($P3644&lt;&gt;"", $P3644&lt;&gt;"...", $P3644&lt;&gt;"입력오류", NOT(ISNUMBER(FIND($T$21:$T$34,$P3644)))),
            AND($P3644&lt;&gt;"", $P3644&lt;&gt;"...", $P3644&lt;&gt;"입력오류", $T$19=$P3644)
        )
    )
)</f>
        <v>0</v>
      </c>
    </row>
    <row r="3645" spans="1:17">
      <c r="A3645" t="s">
        <v>7626</v>
      </c>
      <c r="B3645" t="s">
        <v>7627</v>
      </c>
      <c r="I3645">
        <f t="shared" si="169"/>
        <v>3644</v>
      </c>
      <c r="J3645">
        <f t="shared" si="170"/>
        <v>3644</v>
      </c>
      <c r="K3645">
        <f t="shared" si="168"/>
        <v>1</v>
      </c>
      <c r="L3645" t="b">
        <f>COUNTIF($N$2:N3645, N3645)=1</f>
        <v>1</v>
      </c>
      <c r="M3645" s="37">
        <f>IF( $Q3645, MAX($M$1:M3644)+1, 0)</f>
        <v>0</v>
      </c>
      <c r="N3645" t="str" cm="1">
        <f t="array" ref="N3645">INDEX($A$9:$F$1048576, $J3645, $K3645 )</f>
        <v>72045</v>
      </c>
      <c r="O3645" t="str" cm="1">
        <f t="array" ref="O3645">INDEX($B$9:$F$1048576, $J3645, $K3645 )</f>
        <v>유플러스파이브지제73차(유)1-4</v>
      </c>
      <c r="P3645" t="str" cm="1">
        <f t="array" ref="P3645">IF( $L3645, TRIM(_xll.IMDP("IR", $G$5&amp;$N3645, $G$6)), "" )</f>
        <v/>
      </c>
      <c r="Q3645" t="b" cm="1">
        <f t="array" ref="Q3645">IF(
    $U$1=1, AND($P3645&lt;&gt;"", $P3645&lt;&gt;"...", $P3645&lt;&gt;"입력오류"),
    IF(
        $U$18=1, AND($P3645&lt;&gt;"", $P3645&lt;&gt;"...", $P3645&lt;&gt;"입력오류", ISNUMBER(FIND(INDEX($T$2:$T$7,$U$1),$P3645))),
        IF(
            $U$17="기타", AND($P3645&lt;&gt;"", $P3645&lt;&gt;"...", $P3645&lt;&gt;"입력오류", NOT(ISNUMBER(FIND($T$21:$T$34,$P3645)))),
            AND($P3645&lt;&gt;"", $P3645&lt;&gt;"...", $P3645&lt;&gt;"입력오류", $T$19=$P3645)
        )
    )
)</f>
        <v>0</v>
      </c>
    </row>
    <row r="3646" spans="1:17">
      <c r="A3646" t="s">
        <v>7628</v>
      </c>
      <c r="B3646" t="s">
        <v>7629</v>
      </c>
      <c r="I3646">
        <f t="shared" si="169"/>
        <v>3645</v>
      </c>
      <c r="J3646">
        <f t="shared" si="170"/>
        <v>3645</v>
      </c>
      <c r="K3646">
        <f t="shared" si="168"/>
        <v>1</v>
      </c>
      <c r="L3646" t="b">
        <f>COUNTIF($N$2:N3646, N3646)=1</f>
        <v>1</v>
      </c>
      <c r="M3646" s="37">
        <f>IF( $Q3646, MAX($M$1:M3645)+1, 0)</f>
        <v>0</v>
      </c>
      <c r="N3646" t="str" cm="1">
        <f t="array" ref="N3646">INDEX($A$9:$F$1048576, $J3646, $K3646 )</f>
        <v>72046</v>
      </c>
      <c r="O3646" t="str" cm="1">
        <f t="array" ref="O3646">INDEX($B$9:$F$1048576, $J3646, $K3646 )</f>
        <v>유플러스파이브지제73차(유)1-5</v>
      </c>
      <c r="P3646" t="str" cm="1">
        <f t="array" ref="P3646">IF( $L3646, TRIM(_xll.IMDP("IR", $G$5&amp;$N3646, $G$6)), "" )</f>
        <v/>
      </c>
      <c r="Q3646" t="b" cm="1">
        <f t="array" ref="Q3646">IF(
    $U$1=1, AND($P3646&lt;&gt;"", $P3646&lt;&gt;"...", $P3646&lt;&gt;"입력오류"),
    IF(
        $U$18=1, AND($P3646&lt;&gt;"", $P3646&lt;&gt;"...", $P3646&lt;&gt;"입력오류", ISNUMBER(FIND(INDEX($T$2:$T$7,$U$1),$P3646))),
        IF(
            $U$17="기타", AND($P3646&lt;&gt;"", $P3646&lt;&gt;"...", $P3646&lt;&gt;"입력오류", NOT(ISNUMBER(FIND($T$21:$T$34,$P3646)))),
            AND($P3646&lt;&gt;"", $P3646&lt;&gt;"...", $P3646&lt;&gt;"입력오류", $T$19=$P3646)
        )
    )
)</f>
        <v>0</v>
      </c>
    </row>
    <row r="3647" spans="1:17">
      <c r="A3647" t="s">
        <v>7630</v>
      </c>
      <c r="B3647" t="s">
        <v>7631</v>
      </c>
      <c r="I3647">
        <f t="shared" si="169"/>
        <v>3646</v>
      </c>
      <c r="J3647">
        <f t="shared" si="170"/>
        <v>3646</v>
      </c>
      <c r="K3647">
        <f t="shared" si="168"/>
        <v>1</v>
      </c>
      <c r="L3647" t="b">
        <f>COUNTIF($N$2:N3647, N3647)=1</f>
        <v>1</v>
      </c>
      <c r="M3647" s="37">
        <f>IF( $Q3647, MAX($M$1:M3646)+1, 0)</f>
        <v>0</v>
      </c>
      <c r="N3647" t="str" cm="1">
        <f t="array" ref="N3647">INDEX($A$9:$F$1048576, $J3647, $K3647 )</f>
        <v>72047</v>
      </c>
      <c r="O3647" t="str" cm="1">
        <f t="array" ref="O3647">INDEX($B$9:$F$1048576, $J3647, $K3647 )</f>
        <v>유플러스파이브지제73차(유)1-6</v>
      </c>
      <c r="P3647" t="str" cm="1">
        <f t="array" ref="P3647">IF( $L3647, TRIM(_xll.IMDP("IR", $G$5&amp;$N3647, $G$6)), "" )</f>
        <v/>
      </c>
      <c r="Q3647" t="b" cm="1">
        <f t="array" ref="Q3647">IF(
    $U$1=1, AND($P3647&lt;&gt;"", $P3647&lt;&gt;"...", $P3647&lt;&gt;"입력오류"),
    IF(
        $U$18=1, AND($P3647&lt;&gt;"", $P3647&lt;&gt;"...", $P3647&lt;&gt;"입력오류", ISNUMBER(FIND(INDEX($T$2:$T$7,$U$1),$P3647))),
        IF(
            $U$17="기타", AND($P3647&lt;&gt;"", $P3647&lt;&gt;"...", $P3647&lt;&gt;"입력오류", NOT(ISNUMBER(FIND($T$21:$T$34,$P3647)))),
            AND($P3647&lt;&gt;"", $P3647&lt;&gt;"...", $P3647&lt;&gt;"입력오류", $T$19=$P3647)
        )
    )
)</f>
        <v>0</v>
      </c>
    </row>
    <row r="3648" spans="1:17">
      <c r="A3648" t="s">
        <v>7632</v>
      </c>
      <c r="B3648" t="s">
        <v>7633</v>
      </c>
      <c r="I3648">
        <f t="shared" si="169"/>
        <v>3647</v>
      </c>
      <c r="J3648">
        <f t="shared" si="170"/>
        <v>3647</v>
      </c>
      <c r="K3648">
        <f t="shared" si="168"/>
        <v>1</v>
      </c>
      <c r="L3648" t="b">
        <f>COUNTIF($N$2:N3648, N3648)=1</f>
        <v>1</v>
      </c>
      <c r="M3648" s="37">
        <f>IF( $Q3648, MAX($M$1:M3647)+1, 0)</f>
        <v>0</v>
      </c>
      <c r="N3648" t="str" cm="1">
        <f t="array" ref="N3648">INDEX($A$9:$F$1048576, $J3648, $K3648 )</f>
        <v>72048</v>
      </c>
      <c r="O3648" t="str" cm="1">
        <f t="array" ref="O3648">INDEX($B$9:$F$1048576, $J3648, $K3648 )</f>
        <v>유플러스파이브지제73차(유)1-7</v>
      </c>
      <c r="P3648" t="str" cm="1">
        <f t="array" ref="P3648">IF( $L3648, TRIM(_xll.IMDP("IR", $G$5&amp;$N3648, $G$6)), "" )</f>
        <v/>
      </c>
      <c r="Q3648" t="b" cm="1">
        <f t="array" ref="Q3648">IF(
    $U$1=1, AND($P3648&lt;&gt;"", $P3648&lt;&gt;"...", $P3648&lt;&gt;"입력오류"),
    IF(
        $U$18=1, AND($P3648&lt;&gt;"", $P3648&lt;&gt;"...", $P3648&lt;&gt;"입력오류", ISNUMBER(FIND(INDEX($T$2:$T$7,$U$1),$P3648))),
        IF(
            $U$17="기타", AND($P3648&lt;&gt;"", $P3648&lt;&gt;"...", $P3648&lt;&gt;"입력오류", NOT(ISNUMBER(FIND($T$21:$T$34,$P3648)))),
            AND($P3648&lt;&gt;"", $P3648&lt;&gt;"...", $P3648&lt;&gt;"입력오류", $T$19=$P3648)
        )
    )
)</f>
        <v>0</v>
      </c>
    </row>
    <row r="3649" spans="1:17">
      <c r="A3649" t="s">
        <v>7634</v>
      </c>
      <c r="B3649" t="s">
        <v>7635</v>
      </c>
      <c r="I3649">
        <f t="shared" si="169"/>
        <v>3648</v>
      </c>
      <c r="J3649">
        <f t="shared" si="170"/>
        <v>3648</v>
      </c>
      <c r="K3649">
        <f t="shared" si="168"/>
        <v>1</v>
      </c>
      <c r="L3649" t="b">
        <f>COUNTIF($N$2:N3649, N3649)=1</f>
        <v>1</v>
      </c>
      <c r="M3649" s="37">
        <f>IF( $Q3649, MAX($M$1:M3648)+1, 0)</f>
        <v>0</v>
      </c>
      <c r="N3649" t="str" cm="1">
        <f t="array" ref="N3649">INDEX($A$9:$F$1048576, $J3649, $K3649 )</f>
        <v>72049</v>
      </c>
      <c r="O3649" t="str" cm="1">
        <f t="array" ref="O3649">INDEX($B$9:$F$1048576, $J3649, $K3649 )</f>
        <v>유플러스파이브지제73차(유)1-8</v>
      </c>
      <c r="P3649" t="str" cm="1">
        <f t="array" ref="P3649">IF( $L3649, TRIM(_xll.IMDP("IR", $G$5&amp;$N3649, $G$6)), "" )</f>
        <v/>
      </c>
      <c r="Q3649" t="b" cm="1">
        <f t="array" ref="Q3649">IF(
    $U$1=1, AND($P3649&lt;&gt;"", $P3649&lt;&gt;"...", $P3649&lt;&gt;"입력오류"),
    IF(
        $U$18=1, AND($P3649&lt;&gt;"", $P3649&lt;&gt;"...", $P3649&lt;&gt;"입력오류", ISNUMBER(FIND(INDEX($T$2:$T$7,$U$1),$P3649))),
        IF(
            $U$17="기타", AND($P3649&lt;&gt;"", $P3649&lt;&gt;"...", $P3649&lt;&gt;"입력오류", NOT(ISNUMBER(FIND($T$21:$T$34,$P3649)))),
            AND($P3649&lt;&gt;"", $P3649&lt;&gt;"...", $P3649&lt;&gt;"입력오류", $T$19=$P3649)
        )
    )
)</f>
        <v>0</v>
      </c>
    </row>
    <row r="3650" spans="1:17">
      <c r="A3650" t="s">
        <v>7636</v>
      </c>
      <c r="B3650" t="s">
        <v>7637</v>
      </c>
      <c r="I3650">
        <f t="shared" si="169"/>
        <v>3649</v>
      </c>
      <c r="J3650">
        <f t="shared" si="170"/>
        <v>3649</v>
      </c>
      <c r="K3650">
        <f t="shared" ref="K3650:K3713" si="171">IF( $I3650&gt;$G$4, NA(), IF($I3650&gt;$G$3, 5, IF($I3650&gt;$G$2, 3, 1 ) ) )</f>
        <v>1</v>
      </c>
      <c r="L3650" t="b">
        <f>COUNTIF($N$2:N3650, N3650)=1</f>
        <v>1</v>
      </c>
      <c r="M3650" s="37">
        <f>IF( $Q3650, MAX($M$1:M3649)+1, 0)</f>
        <v>0</v>
      </c>
      <c r="N3650" t="str" cm="1">
        <f t="array" ref="N3650">INDEX($A$9:$F$1048576, $J3650, $K3650 )</f>
        <v>72050</v>
      </c>
      <c r="O3650" t="str" cm="1">
        <f t="array" ref="O3650">INDEX($B$9:$F$1048576, $J3650, $K3650 )</f>
        <v>유플러스파이브지제73차(유)1-9</v>
      </c>
      <c r="P3650" t="str" cm="1">
        <f t="array" ref="P3650">IF( $L3650, TRIM(_xll.IMDP("IR", $G$5&amp;$N3650, $G$6)), "" )</f>
        <v/>
      </c>
      <c r="Q3650" t="b" cm="1">
        <f t="array" ref="Q3650">IF(
    $U$1=1, AND($P3650&lt;&gt;"", $P3650&lt;&gt;"...", $P3650&lt;&gt;"입력오류"),
    IF(
        $U$18=1, AND($P3650&lt;&gt;"", $P3650&lt;&gt;"...", $P3650&lt;&gt;"입력오류", ISNUMBER(FIND(INDEX($T$2:$T$7,$U$1),$P3650))),
        IF(
            $U$17="기타", AND($P3650&lt;&gt;"", $P3650&lt;&gt;"...", $P3650&lt;&gt;"입력오류", NOT(ISNUMBER(FIND($T$21:$T$34,$P3650)))),
            AND($P3650&lt;&gt;"", $P3650&lt;&gt;"...", $P3650&lt;&gt;"입력오류", $T$19=$P3650)
        )
    )
)</f>
        <v>0</v>
      </c>
    </row>
    <row r="3651" spans="1:17">
      <c r="A3651" t="s">
        <v>7638</v>
      </c>
      <c r="B3651" t="s">
        <v>7639</v>
      </c>
      <c r="I3651">
        <f t="shared" ref="I3651:I3714" si="172">ROW()-1</f>
        <v>3650</v>
      </c>
      <c r="J3651">
        <f t="shared" ref="J3651:J3714" si="173">IF( $I3651&gt;$G$4, NA(), IF($I3651&gt;$G$3, $I3651-$G$3, IF($I3651&gt;$G$2, $I3651-$G$2, $I3651 ) ) )</f>
        <v>3650</v>
      </c>
      <c r="K3651">
        <f t="shared" si="171"/>
        <v>1</v>
      </c>
      <c r="L3651" t="b">
        <f>COUNTIF($N$2:N3651, N3651)=1</f>
        <v>1</v>
      </c>
      <c r="M3651" s="37">
        <f>IF( $Q3651, MAX($M$1:M3650)+1, 0)</f>
        <v>0</v>
      </c>
      <c r="N3651" t="str" cm="1">
        <f t="array" ref="N3651">INDEX($A$9:$F$1048576, $J3651, $K3651 )</f>
        <v>72051</v>
      </c>
      <c r="O3651" t="str" cm="1">
        <f t="array" ref="O3651">INDEX($B$9:$F$1048576, $J3651, $K3651 )</f>
        <v>유플러스파이브지제73차(유)1-10</v>
      </c>
      <c r="P3651" t="str" cm="1">
        <f t="array" ref="P3651">IF( $L3651, TRIM(_xll.IMDP("IR", $G$5&amp;$N3651, $G$6)), "" )</f>
        <v/>
      </c>
      <c r="Q3651" t="b" cm="1">
        <f t="array" ref="Q3651">IF(
    $U$1=1, AND($P3651&lt;&gt;"", $P3651&lt;&gt;"...", $P3651&lt;&gt;"입력오류"),
    IF(
        $U$18=1, AND($P3651&lt;&gt;"", $P3651&lt;&gt;"...", $P3651&lt;&gt;"입력오류", ISNUMBER(FIND(INDEX($T$2:$T$7,$U$1),$P3651))),
        IF(
            $U$17="기타", AND($P3651&lt;&gt;"", $P3651&lt;&gt;"...", $P3651&lt;&gt;"입력오류", NOT(ISNUMBER(FIND($T$21:$T$34,$P3651)))),
            AND($P3651&lt;&gt;"", $P3651&lt;&gt;"...", $P3651&lt;&gt;"입력오류", $T$19=$P3651)
        )
    )
)</f>
        <v>0</v>
      </c>
    </row>
    <row r="3652" spans="1:17">
      <c r="A3652" t="s">
        <v>7640</v>
      </c>
      <c r="B3652" t="s">
        <v>7641</v>
      </c>
      <c r="I3652">
        <f t="shared" si="172"/>
        <v>3651</v>
      </c>
      <c r="J3652">
        <f t="shared" si="173"/>
        <v>3651</v>
      </c>
      <c r="K3652">
        <f t="shared" si="171"/>
        <v>1</v>
      </c>
      <c r="L3652" t="b">
        <f>COUNTIF($N$2:N3652, N3652)=1</f>
        <v>1</v>
      </c>
      <c r="M3652" s="37">
        <f>IF( $Q3652, MAX($M$1:M3651)+1, 0)</f>
        <v>0</v>
      </c>
      <c r="N3652" t="str" cm="1">
        <f t="array" ref="N3652">INDEX($A$9:$F$1048576, $J3652, $K3652 )</f>
        <v>72052</v>
      </c>
      <c r="O3652" t="str" cm="1">
        <f t="array" ref="O3652">INDEX($B$9:$F$1048576, $J3652, $K3652 )</f>
        <v>유플러스파이브지제73차(유)1-11</v>
      </c>
      <c r="P3652" t="str" cm="1">
        <f t="array" ref="P3652">IF( $L3652, TRIM(_xll.IMDP("IR", $G$5&amp;$N3652, $G$6)), "" )</f>
        <v/>
      </c>
      <c r="Q3652" t="b" cm="1">
        <f t="array" ref="Q3652">IF(
    $U$1=1, AND($P3652&lt;&gt;"", $P3652&lt;&gt;"...", $P3652&lt;&gt;"입력오류"),
    IF(
        $U$18=1, AND($P3652&lt;&gt;"", $P3652&lt;&gt;"...", $P3652&lt;&gt;"입력오류", ISNUMBER(FIND(INDEX($T$2:$T$7,$U$1),$P3652))),
        IF(
            $U$17="기타", AND($P3652&lt;&gt;"", $P3652&lt;&gt;"...", $P3652&lt;&gt;"입력오류", NOT(ISNUMBER(FIND($T$21:$T$34,$P3652)))),
            AND($P3652&lt;&gt;"", $P3652&lt;&gt;"...", $P3652&lt;&gt;"입력오류", $T$19=$P3652)
        )
    )
)</f>
        <v>0</v>
      </c>
    </row>
    <row r="3653" spans="1:17">
      <c r="A3653" t="s">
        <v>7642</v>
      </c>
      <c r="B3653" t="s">
        <v>7643</v>
      </c>
      <c r="I3653">
        <f t="shared" si="172"/>
        <v>3652</v>
      </c>
      <c r="J3653">
        <f t="shared" si="173"/>
        <v>3652</v>
      </c>
      <c r="K3653">
        <f t="shared" si="171"/>
        <v>1</v>
      </c>
      <c r="L3653" t="b">
        <f>COUNTIF($N$2:N3653, N3653)=1</f>
        <v>1</v>
      </c>
      <c r="M3653" s="37">
        <f>IF( $Q3653, MAX($M$1:M3652)+1, 0)</f>
        <v>0</v>
      </c>
      <c r="N3653" t="str" cm="1">
        <f t="array" ref="N3653">INDEX($A$9:$F$1048576, $J3653, $K3653 )</f>
        <v>72053</v>
      </c>
      <c r="O3653" t="str" cm="1">
        <f t="array" ref="O3653">INDEX($B$9:$F$1048576, $J3653, $K3653 )</f>
        <v>유플러스파이브지제73차(유)1-12</v>
      </c>
      <c r="P3653" t="str" cm="1">
        <f t="array" ref="P3653">IF( $L3653, TRIM(_xll.IMDP("IR", $G$5&amp;$N3653, $G$6)), "" )</f>
        <v/>
      </c>
      <c r="Q3653" t="b" cm="1">
        <f t="array" ref="Q3653">IF(
    $U$1=1, AND($P3653&lt;&gt;"", $P3653&lt;&gt;"...", $P3653&lt;&gt;"입력오류"),
    IF(
        $U$18=1, AND($P3653&lt;&gt;"", $P3653&lt;&gt;"...", $P3653&lt;&gt;"입력오류", ISNUMBER(FIND(INDEX($T$2:$T$7,$U$1),$P3653))),
        IF(
            $U$17="기타", AND($P3653&lt;&gt;"", $P3653&lt;&gt;"...", $P3653&lt;&gt;"입력오류", NOT(ISNUMBER(FIND($T$21:$T$34,$P3653)))),
            AND($P3653&lt;&gt;"", $P3653&lt;&gt;"...", $P3653&lt;&gt;"입력오류", $T$19=$P3653)
        )
    )
)</f>
        <v>0</v>
      </c>
    </row>
    <row r="3654" spans="1:17">
      <c r="A3654" t="s">
        <v>7644</v>
      </c>
      <c r="B3654" t="s">
        <v>7645</v>
      </c>
      <c r="I3654">
        <f t="shared" si="172"/>
        <v>3653</v>
      </c>
      <c r="J3654">
        <f t="shared" si="173"/>
        <v>3653</v>
      </c>
      <c r="K3654">
        <f t="shared" si="171"/>
        <v>1</v>
      </c>
      <c r="L3654" t="b">
        <f>COUNTIF($N$2:N3654, N3654)=1</f>
        <v>1</v>
      </c>
      <c r="M3654" s="37">
        <f>IF( $Q3654, MAX($M$1:M3653)+1, 0)</f>
        <v>0</v>
      </c>
      <c r="N3654" t="str" cm="1">
        <f t="array" ref="N3654">INDEX($A$9:$F$1048576, $J3654, $K3654 )</f>
        <v>72054</v>
      </c>
      <c r="O3654" t="str" cm="1">
        <f t="array" ref="O3654">INDEX($B$9:$F$1048576, $J3654, $K3654 )</f>
        <v>유플러스파이브지제73차(유)1-13</v>
      </c>
      <c r="P3654" t="str" cm="1">
        <f t="array" ref="P3654">IF( $L3654, TRIM(_xll.IMDP("IR", $G$5&amp;$N3654, $G$6)), "" )</f>
        <v/>
      </c>
      <c r="Q3654" t="b" cm="1">
        <f t="array" ref="Q3654">IF(
    $U$1=1, AND($P3654&lt;&gt;"", $P3654&lt;&gt;"...", $P3654&lt;&gt;"입력오류"),
    IF(
        $U$18=1, AND($P3654&lt;&gt;"", $P3654&lt;&gt;"...", $P3654&lt;&gt;"입력오류", ISNUMBER(FIND(INDEX($T$2:$T$7,$U$1),$P3654))),
        IF(
            $U$17="기타", AND($P3654&lt;&gt;"", $P3654&lt;&gt;"...", $P3654&lt;&gt;"입력오류", NOT(ISNUMBER(FIND($T$21:$T$34,$P3654)))),
            AND($P3654&lt;&gt;"", $P3654&lt;&gt;"...", $P3654&lt;&gt;"입력오류", $T$19=$P3654)
        )
    )
)</f>
        <v>0</v>
      </c>
    </row>
    <row r="3655" spans="1:17">
      <c r="A3655" t="s">
        <v>7646</v>
      </c>
      <c r="B3655" t="s">
        <v>7647</v>
      </c>
      <c r="I3655">
        <f t="shared" si="172"/>
        <v>3654</v>
      </c>
      <c r="J3655">
        <f t="shared" si="173"/>
        <v>3654</v>
      </c>
      <c r="K3655">
        <f t="shared" si="171"/>
        <v>1</v>
      </c>
      <c r="L3655" t="b">
        <f>COUNTIF($N$2:N3655, N3655)=1</f>
        <v>1</v>
      </c>
      <c r="M3655" s="37">
        <f>IF( $Q3655, MAX($M$1:M3654)+1, 0)</f>
        <v>0</v>
      </c>
      <c r="N3655" t="str" cm="1">
        <f t="array" ref="N3655">INDEX($A$9:$F$1048576, $J3655, $K3655 )</f>
        <v>72055</v>
      </c>
      <c r="O3655" t="str" cm="1">
        <f t="array" ref="O3655">INDEX($B$9:$F$1048576, $J3655, $K3655 )</f>
        <v>유플러스파이브지제73차(유)1-14</v>
      </c>
      <c r="P3655" t="str" cm="1">
        <f t="array" ref="P3655">IF( $L3655, TRIM(_xll.IMDP("IR", $G$5&amp;$N3655, $G$6)), "" )</f>
        <v/>
      </c>
      <c r="Q3655" t="b" cm="1">
        <f t="array" ref="Q3655">IF(
    $U$1=1, AND($P3655&lt;&gt;"", $P3655&lt;&gt;"...", $P3655&lt;&gt;"입력오류"),
    IF(
        $U$18=1, AND($P3655&lt;&gt;"", $P3655&lt;&gt;"...", $P3655&lt;&gt;"입력오류", ISNUMBER(FIND(INDEX($T$2:$T$7,$U$1),$P3655))),
        IF(
            $U$17="기타", AND($P3655&lt;&gt;"", $P3655&lt;&gt;"...", $P3655&lt;&gt;"입력오류", NOT(ISNUMBER(FIND($T$21:$T$34,$P3655)))),
            AND($P3655&lt;&gt;"", $P3655&lt;&gt;"...", $P3655&lt;&gt;"입력오류", $T$19=$P3655)
        )
    )
)</f>
        <v>0</v>
      </c>
    </row>
    <row r="3656" spans="1:17">
      <c r="A3656" t="s">
        <v>7648</v>
      </c>
      <c r="B3656" t="s">
        <v>7649</v>
      </c>
      <c r="I3656">
        <f t="shared" si="172"/>
        <v>3655</v>
      </c>
      <c r="J3656">
        <f t="shared" si="173"/>
        <v>3655</v>
      </c>
      <c r="K3656">
        <f t="shared" si="171"/>
        <v>1</v>
      </c>
      <c r="L3656" t="b">
        <f>COUNTIF($N$2:N3656, N3656)=1</f>
        <v>1</v>
      </c>
      <c r="M3656" s="37">
        <f>IF( $Q3656, MAX($M$1:M3655)+1, 0)</f>
        <v>0</v>
      </c>
      <c r="N3656" t="str" cm="1">
        <f t="array" ref="N3656">INDEX($A$9:$F$1048576, $J3656, $K3656 )</f>
        <v>72056</v>
      </c>
      <c r="O3656" t="str" cm="1">
        <f t="array" ref="O3656">INDEX($B$9:$F$1048576, $J3656, $K3656 )</f>
        <v>유플러스파이브지제73차(유)1-15</v>
      </c>
      <c r="P3656" t="str" cm="1">
        <f t="array" ref="P3656">IF( $L3656, TRIM(_xll.IMDP("IR", $G$5&amp;$N3656, $G$6)), "" )</f>
        <v/>
      </c>
      <c r="Q3656" t="b" cm="1">
        <f t="array" ref="Q3656">IF(
    $U$1=1, AND($P3656&lt;&gt;"", $P3656&lt;&gt;"...", $P3656&lt;&gt;"입력오류"),
    IF(
        $U$18=1, AND($P3656&lt;&gt;"", $P3656&lt;&gt;"...", $P3656&lt;&gt;"입력오류", ISNUMBER(FIND(INDEX($T$2:$T$7,$U$1),$P3656))),
        IF(
            $U$17="기타", AND($P3656&lt;&gt;"", $P3656&lt;&gt;"...", $P3656&lt;&gt;"입력오류", NOT(ISNUMBER(FIND($T$21:$T$34,$P3656)))),
            AND($P3656&lt;&gt;"", $P3656&lt;&gt;"...", $P3656&lt;&gt;"입력오류", $T$19=$P3656)
        )
    )
)</f>
        <v>0</v>
      </c>
    </row>
    <row r="3657" spans="1:17">
      <c r="A3657" t="s">
        <v>7650</v>
      </c>
      <c r="B3657" t="s">
        <v>7651</v>
      </c>
      <c r="I3657">
        <f t="shared" si="172"/>
        <v>3656</v>
      </c>
      <c r="J3657">
        <f t="shared" si="173"/>
        <v>3656</v>
      </c>
      <c r="K3657">
        <f t="shared" si="171"/>
        <v>1</v>
      </c>
      <c r="L3657" t="b">
        <f>COUNTIF($N$2:N3657, N3657)=1</f>
        <v>1</v>
      </c>
      <c r="M3657" s="37">
        <f>IF( $Q3657, MAX($M$1:M3656)+1, 0)</f>
        <v>0</v>
      </c>
      <c r="N3657" t="str" cm="1">
        <f t="array" ref="N3657">INDEX($A$9:$F$1048576, $J3657, $K3657 )</f>
        <v>72057</v>
      </c>
      <c r="O3657" t="str" cm="1">
        <f t="array" ref="O3657">INDEX($B$9:$F$1048576, $J3657, $K3657 )</f>
        <v>유플러스파이브지제73차(유)1-16</v>
      </c>
      <c r="P3657" t="str" cm="1">
        <f t="array" ref="P3657">IF( $L3657, TRIM(_xll.IMDP("IR", $G$5&amp;$N3657, $G$6)), "" )</f>
        <v/>
      </c>
      <c r="Q3657" t="b" cm="1">
        <f t="array" ref="Q3657">IF(
    $U$1=1, AND($P3657&lt;&gt;"", $P3657&lt;&gt;"...", $P3657&lt;&gt;"입력오류"),
    IF(
        $U$18=1, AND($P3657&lt;&gt;"", $P3657&lt;&gt;"...", $P3657&lt;&gt;"입력오류", ISNUMBER(FIND(INDEX($T$2:$T$7,$U$1),$P3657))),
        IF(
            $U$17="기타", AND($P3657&lt;&gt;"", $P3657&lt;&gt;"...", $P3657&lt;&gt;"입력오류", NOT(ISNUMBER(FIND($T$21:$T$34,$P3657)))),
            AND($P3657&lt;&gt;"", $P3657&lt;&gt;"...", $P3657&lt;&gt;"입력오류", $T$19=$P3657)
        )
    )
)</f>
        <v>0</v>
      </c>
    </row>
    <row r="3658" spans="1:17">
      <c r="A3658" t="s">
        <v>7652</v>
      </c>
      <c r="B3658" t="s">
        <v>7653</v>
      </c>
      <c r="I3658">
        <f t="shared" si="172"/>
        <v>3657</v>
      </c>
      <c r="J3658">
        <f t="shared" si="173"/>
        <v>3657</v>
      </c>
      <c r="K3658">
        <f t="shared" si="171"/>
        <v>1</v>
      </c>
      <c r="L3658" t="b">
        <f>COUNTIF($N$2:N3658, N3658)=1</f>
        <v>1</v>
      </c>
      <c r="M3658" s="37">
        <f>IF( $Q3658, MAX($M$1:M3657)+1, 0)</f>
        <v>0</v>
      </c>
      <c r="N3658" t="str" cm="1">
        <f t="array" ref="N3658">INDEX($A$9:$F$1048576, $J3658, $K3658 )</f>
        <v>72058</v>
      </c>
      <c r="O3658" t="str" cm="1">
        <f t="array" ref="O3658">INDEX($B$9:$F$1048576, $J3658, $K3658 )</f>
        <v>유플러스파이브지제73차(유)1-17</v>
      </c>
      <c r="P3658" t="str" cm="1">
        <f t="array" ref="P3658">IF( $L3658, TRIM(_xll.IMDP("IR", $G$5&amp;$N3658, $G$6)), "" )</f>
        <v/>
      </c>
      <c r="Q3658" t="b" cm="1">
        <f t="array" ref="Q3658">IF(
    $U$1=1, AND($P3658&lt;&gt;"", $P3658&lt;&gt;"...", $P3658&lt;&gt;"입력오류"),
    IF(
        $U$18=1, AND($P3658&lt;&gt;"", $P3658&lt;&gt;"...", $P3658&lt;&gt;"입력오류", ISNUMBER(FIND(INDEX($T$2:$T$7,$U$1),$P3658))),
        IF(
            $U$17="기타", AND($P3658&lt;&gt;"", $P3658&lt;&gt;"...", $P3658&lt;&gt;"입력오류", NOT(ISNUMBER(FIND($T$21:$T$34,$P3658)))),
            AND($P3658&lt;&gt;"", $P3658&lt;&gt;"...", $P3658&lt;&gt;"입력오류", $T$19=$P3658)
        )
    )
)</f>
        <v>0</v>
      </c>
    </row>
    <row r="3659" spans="1:17">
      <c r="A3659" t="s">
        <v>7654</v>
      </c>
      <c r="B3659" t="s">
        <v>7655</v>
      </c>
      <c r="I3659">
        <f t="shared" si="172"/>
        <v>3658</v>
      </c>
      <c r="J3659">
        <f t="shared" si="173"/>
        <v>3658</v>
      </c>
      <c r="K3659">
        <f t="shared" si="171"/>
        <v>1</v>
      </c>
      <c r="L3659" t="b">
        <f>COUNTIF($N$2:N3659, N3659)=1</f>
        <v>1</v>
      </c>
      <c r="M3659" s="37">
        <f>IF( $Q3659, MAX($M$1:M3658)+1, 0)</f>
        <v>0</v>
      </c>
      <c r="N3659" t="str" cm="1">
        <f t="array" ref="N3659">INDEX($A$9:$F$1048576, $J3659, $K3659 )</f>
        <v>72059</v>
      </c>
      <c r="O3659" t="str" cm="1">
        <f t="array" ref="O3659">INDEX($B$9:$F$1048576, $J3659, $K3659 )</f>
        <v>유플러스파이브지제73차(유)1-18</v>
      </c>
      <c r="P3659" t="str" cm="1">
        <f t="array" ref="P3659">IF( $L3659, TRIM(_xll.IMDP("IR", $G$5&amp;$N3659, $G$6)), "" )</f>
        <v/>
      </c>
      <c r="Q3659" t="b" cm="1">
        <f t="array" ref="Q3659">IF(
    $U$1=1, AND($P3659&lt;&gt;"", $P3659&lt;&gt;"...", $P3659&lt;&gt;"입력오류"),
    IF(
        $U$18=1, AND($P3659&lt;&gt;"", $P3659&lt;&gt;"...", $P3659&lt;&gt;"입력오류", ISNUMBER(FIND(INDEX($T$2:$T$7,$U$1),$P3659))),
        IF(
            $U$17="기타", AND($P3659&lt;&gt;"", $P3659&lt;&gt;"...", $P3659&lt;&gt;"입력오류", NOT(ISNUMBER(FIND($T$21:$T$34,$P3659)))),
            AND($P3659&lt;&gt;"", $P3659&lt;&gt;"...", $P3659&lt;&gt;"입력오류", $T$19=$P3659)
        )
    )
)</f>
        <v>0</v>
      </c>
    </row>
    <row r="3660" spans="1:17">
      <c r="A3660" t="s">
        <v>7656</v>
      </c>
      <c r="B3660" t="s">
        <v>7657</v>
      </c>
      <c r="I3660">
        <f t="shared" si="172"/>
        <v>3659</v>
      </c>
      <c r="J3660">
        <f t="shared" si="173"/>
        <v>3659</v>
      </c>
      <c r="K3660">
        <f t="shared" si="171"/>
        <v>1</v>
      </c>
      <c r="L3660" t="b">
        <f>COUNTIF($N$2:N3660, N3660)=1</f>
        <v>1</v>
      </c>
      <c r="M3660" s="37">
        <f>IF( $Q3660, MAX($M$1:M3659)+1, 0)</f>
        <v>0</v>
      </c>
      <c r="N3660" t="str" cm="1">
        <f t="array" ref="N3660">INDEX($A$9:$F$1048576, $J3660, $K3660 )</f>
        <v>72060</v>
      </c>
      <c r="O3660" t="str" cm="1">
        <f t="array" ref="O3660">INDEX($B$9:$F$1048576, $J3660, $K3660 )</f>
        <v>유플러스파이브지제73차(유)1-19</v>
      </c>
      <c r="P3660" t="str" cm="1">
        <f t="array" ref="P3660">IF( $L3660, TRIM(_xll.IMDP("IR", $G$5&amp;$N3660, $G$6)), "" )</f>
        <v/>
      </c>
      <c r="Q3660" t="b" cm="1">
        <f t="array" ref="Q3660">IF(
    $U$1=1, AND($P3660&lt;&gt;"", $P3660&lt;&gt;"...", $P3660&lt;&gt;"입력오류"),
    IF(
        $U$18=1, AND($P3660&lt;&gt;"", $P3660&lt;&gt;"...", $P3660&lt;&gt;"입력오류", ISNUMBER(FIND(INDEX($T$2:$T$7,$U$1),$P3660))),
        IF(
            $U$17="기타", AND($P3660&lt;&gt;"", $P3660&lt;&gt;"...", $P3660&lt;&gt;"입력오류", NOT(ISNUMBER(FIND($T$21:$T$34,$P3660)))),
            AND($P3660&lt;&gt;"", $P3660&lt;&gt;"...", $P3660&lt;&gt;"입력오류", $T$19=$P3660)
        )
    )
)</f>
        <v>0</v>
      </c>
    </row>
    <row r="3661" spans="1:17">
      <c r="A3661" t="s">
        <v>7658</v>
      </c>
      <c r="B3661" t="s">
        <v>7659</v>
      </c>
      <c r="I3661">
        <f t="shared" si="172"/>
        <v>3660</v>
      </c>
      <c r="J3661">
        <f t="shared" si="173"/>
        <v>3660</v>
      </c>
      <c r="K3661">
        <f t="shared" si="171"/>
        <v>1</v>
      </c>
      <c r="L3661" t="b">
        <f>COUNTIF($N$2:N3661, N3661)=1</f>
        <v>1</v>
      </c>
      <c r="M3661" s="37">
        <f>IF( $Q3661, MAX($M$1:M3660)+1, 0)</f>
        <v>0</v>
      </c>
      <c r="N3661" t="str" cm="1">
        <f t="array" ref="N3661">INDEX($A$9:$F$1048576, $J3661, $K3661 )</f>
        <v>72061</v>
      </c>
      <c r="O3661" t="str" cm="1">
        <f t="array" ref="O3661">INDEX($B$9:$F$1048576, $J3661, $K3661 )</f>
        <v>더웨일제2차(유)1</v>
      </c>
      <c r="P3661" t="str" cm="1">
        <f t="array" ref="P3661">IF( $L3661, TRIM(_xll.IMDP("IR", $G$5&amp;$N3661, $G$6)), "" )</f>
        <v/>
      </c>
      <c r="Q3661" t="b" cm="1">
        <f t="array" ref="Q3661">IF(
    $U$1=1, AND($P3661&lt;&gt;"", $P3661&lt;&gt;"...", $P3661&lt;&gt;"입력오류"),
    IF(
        $U$18=1, AND($P3661&lt;&gt;"", $P3661&lt;&gt;"...", $P3661&lt;&gt;"입력오류", ISNUMBER(FIND(INDEX($T$2:$T$7,$U$1),$P3661))),
        IF(
            $U$17="기타", AND($P3661&lt;&gt;"", $P3661&lt;&gt;"...", $P3661&lt;&gt;"입력오류", NOT(ISNUMBER(FIND($T$21:$T$34,$P3661)))),
            AND($P3661&lt;&gt;"", $P3661&lt;&gt;"...", $P3661&lt;&gt;"입력오류", $T$19=$P3661)
        )
    )
)</f>
        <v>0</v>
      </c>
    </row>
    <row r="3662" spans="1:17">
      <c r="A3662" t="s">
        <v>7660</v>
      </c>
      <c r="B3662" t="s">
        <v>7661</v>
      </c>
      <c r="I3662">
        <f t="shared" si="172"/>
        <v>3661</v>
      </c>
      <c r="J3662">
        <f t="shared" si="173"/>
        <v>3661</v>
      </c>
      <c r="K3662">
        <f t="shared" si="171"/>
        <v>1</v>
      </c>
      <c r="L3662" t="b">
        <f>COUNTIF($N$2:N3662, N3662)=1</f>
        <v>1</v>
      </c>
      <c r="M3662" s="37">
        <f>IF( $Q3662, MAX($M$1:M3661)+1, 0)</f>
        <v>0</v>
      </c>
      <c r="N3662" t="str" cm="1">
        <f t="array" ref="N3662">INDEX($A$9:$F$1048576, $J3662, $K3662 )</f>
        <v>72063</v>
      </c>
      <c r="O3662" t="str" cm="1">
        <f t="array" ref="O3662">INDEX($B$9:$F$1048576, $J3662, $K3662 )</f>
        <v>창천제1차(유)1</v>
      </c>
      <c r="P3662" t="str" cm="1">
        <f t="array" ref="P3662">IF( $L3662, TRIM(_xll.IMDP("IR", $G$5&amp;$N3662, $G$6)), "" )</f>
        <v/>
      </c>
      <c r="Q3662" t="b" cm="1">
        <f t="array" ref="Q3662">IF(
    $U$1=1, AND($P3662&lt;&gt;"", $P3662&lt;&gt;"...", $P3662&lt;&gt;"입력오류"),
    IF(
        $U$18=1, AND($P3662&lt;&gt;"", $P3662&lt;&gt;"...", $P3662&lt;&gt;"입력오류", ISNUMBER(FIND(INDEX($T$2:$T$7,$U$1),$P3662))),
        IF(
            $U$17="기타", AND($P3662&lt;&gt;"", $P3662&lt;&gt;"...", $P3662&lt;&gt;"입력오류", NOT(ISNUMBER(FIND($T$21:$T$34,$P3662)))),
            AND($P3662&lt;&gt;"", $P3662&lt;&gt;"...", $P3662&lt;&gt;"입력오류", $T$19=$P3662)
        )
    )
)</f>
        <v>0</v>
      </c>
    </row>
    <row r="3663" spans="1:17">
      <c r="A3663" t="s">
        <v>7662</v>
      </c>
      <c r="B3663" t="s">
        <v>7663</v>
      </c>
      <c r="I3663">
        <f t="shared" si="172"/>
        <v>3662</v>
      </c>
      <c r="J3663">
        <f t="shared" si="173"/>
        <v>3662</v>
      </c>
      <c r="K3663">
        <f t="shared" si="171"/>
        <v>1</v>
      </c>
      <c r="L3663" t="b">
        <f>COUNTIF($N$2:N3663, N3663)=1</f>
        <v>1</v>
      </c>
      <c r="M3663" s="37">
        <f>IF( $Q3663, MAX($M$1:M3662)+1, 0)</f>
        <v>0</v>
      </c>
      <c r="N3663" t="str" cm="1">
        <f t="array" ref="N3663">INDEX($A$9:$F$1048576, $J3663, $K3663 )</f>
        <v>72067</v>
      </c>
      <c r="O3663" t="str" cm="1">
        <f t="array" ref="O3663">INDEX($B$9:$F$1048576, $J3663, $K3663 )</f>
        <v>주택금융공사MBS2024-3(1-1)</v>
      </c>
      <c r="P3663" t="str" cm="1">
        <f t="array" ref="P3663">IF( $L3663, TRIM(_xll.IMDP("IR", $G$5&amp;$N3663, $G$6)), "" )</f>
        <v/>
      </c>
      <c r="Q3663" t="b" cm="1">
        <f t="array" ref="Q3663">IF(
    $U$1=1, AND($P3663&lt;&gt;"", $P3663&lt;&gt;"...", $P3663&lt;&gt;"입력오류"),
    IF(
        $U$18=1, AND($P3663&lt;&gt;"", $P3663&lt;&gt;"...", $P3663&lt;&gt;"입력오류", ISNUMBER(FIND(INDEX($T$2:$T$7,$U$1),$P3663))),
        IF(
            $U$17="기타", AND($P3663&lt;&gt;"", $P3663&lt;&gt;"...", $P3663&lt;&gt;"입력오류", NOT(ISNUMBER(FIND($T$21:$T$34,$P3663)))),
            AND($P3663&lt;&gt;"", $P3663&lt;&gt;"...", $P3663&lt;&gt;"입력오류", $T$19=$P3663)
        )
    )
)</f>
        <v>0</v>
      </c>
    </row>
    <row r="3664" spans="1:17">
      <c r="A3664" t="s">
        <v>7664</v>
      </c>
      <c r="B3664" t="s">
        <v>7665</v>
      </c>
      <c r="I3664">
        <f t="shared" si="172"/>
        <v>3663</v>
      </c>
      <c r="J3664">
        <f t="shared" si="173"/>
        <v>3663</v>
      </c>
      <c r="K3664">
        <f t="shared" si="171"/>
        <v>1</v>
      </c>
      <c r="L3664" t="b">
        <f>COUNTIF($N$2:N3664, N3664)=1</f>
        <v>1</v>
      </c>
      <c r="M3664" s="37">
        <f>IF( $Q3664, MAX($M$1:M3663)+1, 0)</f>
        <v>0</v>
      </c>
      <c r="N3664" t="str" cm="1">
        <f t="array" ref="N3664">INDEX($A$9:$F$1048576, $J3664, $K3664 )</f>
        <v>72068</v>
      </c>
      <c r="O3664" t="str" cm="1">
        <f t="array" ref="O3664">INDEX($B$9:$F$1048576, $J3664, $K3664 )</f>
        <v>주택금융공사MBS2024-3(1-2)</v>
      </c>
      <c r="P3664" t="str" cm="1">
        <f t="array" ref="P3664">IF( $L3664, TRIM(_xll.IMDP("IR", $G$5&amp;$N3664, $G$6)), "" )</f>
        <v/>
      </c>
      <c r="Q3664" t="b" cm="1">
        <f t="array" ref="Q3664">IF(
    $U$1=1, AND($P3664&lt;&gt;"", $P3664&lt;&gt;"...", $P3664&lt;&gt;"입력오류"),
    IF(
        $U$18=1, AND($P3664&lt;&gt;"", $P3664&lt;&gt;"...", $P3664&lt;&gt;"입력오류", ISNUMBER(FIND(INDEX($T$2:$T$7,$U$1),$P3664))),
        IF(
            $U$17="기타", AND($P3664&lt;&gt;"", $P3664&lt;&gt;"...", $P3664&lt;&gt;"입력오류", NOT(ISNUMBER(FIND($T$21:$T$34,$P3664)))),
            AND($P3664&lt;&gt;"", $P3664&lt;&gt;"...", $P3664&lt;&gt;"입력오류", $T$19=$P3664)
        )
    )
)</f>
        <v>0</v>
      </c>
    </row>
    <row r="3665" spans="1:17">
      <c r="A3665" t="s">
        <v>7666</v>
      </c>
      <c r="B3665" t="s">
        <v>7667</v>
      </c>
      <c r="I3665">
        <f t="shared" si="172"/>
        <v>3664</v>
      </c>
      <c r="J3665">
        <f t="shared" si="173"/>
        <v>3664</v>
      </c>
      <c r="K3665">
        <f t="shared" si="171"/>
        <v>1</v>
      </c>
      <c r="L3665" t="b">
        <f>COUNTIF($N$2:N3665, N3665)=1</f>
        <v>1</v>
      </c>
      <c r="M3665" s="37">
        <f>IF( $Q3665, MAX($M$1:M3664)+1, 0)</f>
        <v>0</v>
      </c>
      <c r="N3665" t="str" cm="1">
        <f t="array" ref="N3665">INDEX($A$9:$F$1048576, $J3665, $K3665 )</f>
        <v>72069</v>
      </c>
      <c r="O3665" t="str" cm="1">
        <f t="array" ref="O3665">INDEX($B$9:$F$1048576, $J3665, $K3665 )</f>
        <v>주택금융공사MBS2024-3(1-3)</v>
      </c>
      <c r="P3665" t="str" cm="1">
        <f t="array" ref="P3665">IF( $L3665, TRIM(_xll.IMDP("IR", $G$5&amp;$N3665, $G$6)), "" )</f>
        <v/>
      </c>
      <c r="Q3665" t="b" cm="1">
        <f t="array" ref="Q3665">IF(
    $U$1=1, AND($P3665&lt;&gt;"", $P3665&lt;&gt;"...", $P3665&lt;&gt;"입력오류"),
    IF(
        $U$18=1, AND($P3665&lt;&gt;"", $P3665&lt;&gt;"...", $P3665&lt;&gt;"입력오류", ISNUMBER(FIND(INDEX($T$2:$T$7,$U$1),$P3665))),
        IF(
            $U$17="기타", AND($P3665&lt;&gt;"", $P3665&lt;&gt;"...", $P3665&lt;&gt;"입력오류", NOT(ISNUMBER(FIND($T$21:$T$34,$P3665)))),
            AND($P3665&lt;&gt;"", $P3665&lt;&gt;"...", $P3665&lt;&gt;"입력오류", $T$19=$P3665)
        )
    )
)</f>
        <v>0</v>
      </c>
    </row>
    <row r="3666" spans="1:17">
      <c r="A3666" t="s">
        <v>7668</v>
      </c>
      <c r="B3666" t="s">
        <v>7669</v>
      </c>
      <c r="I3666">
        <f t="shared" si="172"/>
        <v>3665</v>
      </c>
      <c r="J3666">
        <f t="shared" si="173"/>
        <v>3665</v>
      </c>
      <c r="K3666">
        <f t="shared" si="171"/>
        <v>1</v>
      </c>
      <c r="L3666" t="b">
        <f>COUNTIF($N$2:N3666, N3666)=1</f>
        <v>1</v>
      </c>
      <c r="M3666" s="37">
        <f>IF( $Q3666, MAX($M$1:M3665)+1, 0)</f>
        <v>0</v>
      </c>
      <c r="N3666" t="str" cm="1">
        <f t="array" ref="N3666">INDEX($A$9:$F$1048576, $J3666, $K3666 )</f>
        <v>72070</v>
      </c>
      <c r="O3666" t="str" cm="1">
        <f t="array" ref="O3666">INDEX($B$9:$F$1048576, $J3666, $K3666 )</f>
        <v>주택금융공사MBS2024-3(1-4)</v>
      </c>
      <c r="P3666" t="str" cm="1">
        <f t="array" ref="P3666">IF( $L3666, TRIM(_xll.IMDP("IR", $G$5&amp;$N3666, $G$6)), "" )</f>
        <v/>
      </c>
      <c r="Q3666" t="b" cm="1">
        <f t="array" ref="Q3666">IF(
    $U$1=1, AND($P3666&lt;&gt;"", $P3666&lt;&gt;"...", $P3666&lt;&gt;"입력오류"),
    IF(
        $U$18=1, AND($P3666&lt;&gt;"", $P3666&lt;&gt;"...", $P3666&lt;&gt;"입력오류", ISNUMBER(FIND(INDEX($T$2:$T$7,$U$1),$P3666))),
        IF(
            $U$17="기타", AND($P3666&lt;&gt;"", $P3666&lt;&gt;"...", $P3666&lt;&gt;"입력오류", NOT(ISNUMBER(FIND($T$21:$T$34,$P3666)))),
            AND($P3666&lt;&gt;"", $P3666&lt;&gt;"...", $P3666&lt;&gt;"입력오류", $T$19=$P3666)
        )
    )
)</f>
        <v>0</v>
      </c>
    </row>
    <row r="3667" spans="1:17">
      <c r="A3667" t="s">
        <v>7670</v>
      </c>
      <c r="B3667" t="s">
        <v>7671</v>
      </c>
      <c r="I3667">
        <f t="shared" si="172"/>
        <v>3666</v>
      </c>
      <c r="J3667">
        <f t="shared" si="173"/>
        <v>3666</v>
      </c>
      <c r="K3667">
        <f t="shared" si="171"/>
        <v>1</v>
      </c>
      <c r="L3667" t="b">
        <f>COUNTIF($N$2:N3667, N3667)=1</f>
        <v>1</v>
      </c>
      <c r="M3667" s="37">
        <f>IF( $Q3667, MAX($M$1:M3666)+1, 0)</f>
        <v>0</v>
      </c>
      <c r="N3667" t="str" cm="1">
        <f t="array" ref="N3667">INDEX($A$9:$F$1048576, $J3667, $K3667 )</f>
        <v>72071</v>
      </c>
      <c r="O3667" t="str" cm="1">
        <f t="array" ref="O3667">INDEX($B$9:$F$1048576, $J3667, $K3667 )</f>
        <v>주택금융공사MBS2024-3(1-5)</v>
      </c>
      <c r="P3667" t="str" cm="1">
        <f t="array" ref="P3667">IF( $L3667, TRIM(_xll.IMDP("IR", $G$5&amp;$N3667, $G$6)), "" )</f>
        <v/>
      </c>
      <c r="Q3667" t="b" cm="1">
        <f t="array" ref="Q3667">IF(
    $U$1=1, AND($P3667&lt;&gt;"", $P3667&lt;&gt;"...", $P3667&lt;&gt;"입력오류"),
    IF(
        $U$18=1, AND($P3667&lt;&gt;"", $P3667&lt;&gt;"...", $P3667&lt;&gt;"입력오류", ISNUMBER(FIND(INDEX($T$2:$T$7,$U$1),$P3667))),
        IF(
            $U$17="기타", AND($P3667&lt;&gt;"", $P3667&lt;&gt;"...", $P3667&lt;&gt;"입력오류", NOT(ISNUMBER(FIND($T$21:$T$34,$P3667)))),
            AND($P3667&lt;&gt;"", $P3667&lt;&gt;"...", $P3667&lt;&gt;"입력오류", $T$19=$P3667)
        )
    )
)</f>
        <v>0</v>
      </c>
    </row>
    <row r="3668" spans="1:17">
      <c r="A3668" t="s">
        <v>7672</v>
      </c>
      <c r="B3668" t="s">
        <v>7673</v>
      </c>
      <c r="I3668">
        <f t="shared" si="172"/>
        <v>3667</v>
      </c>
      <c r="J3668">
        <f t="shared" si="173"/>
        <v>3667</v>
      </c>
      <c r="K3668">
        <f t="shared" si="171"/>
        <v>1</v>
      </c>
      <c r="L3668" t="b">
        <f>COUNTIF($N$2:N3668, N3668)=1</f>
        <v>1</v>
      </c>
      <c r="M3668" s="37">
        <f>IF( $Q3668, MAX($M$1:M3667)+1, 0)</f>
        <v>0</v>
      </c>
      <c r="N3668" t="str" cm="1">
        <f t="array" ref="N3668">INDEX($A$9:$F$1048576, $J3668, $K3668 )</f>
        <v>72072</v>
      </c>
      <c r="O3668" t="str" cm="1">
        <f t="array" ref="O3668">INDEX($B$9:$F$1048576, $J3668, $K3668 )</f>
        <v>주택금융공사MBS2024-3(1-6)</v>
      </c>
      <c r="P3668" t="str" cm="1">
        <f t="array" ref="P3668">IF( $L3668, TRIM(_xll.IMDP("IR", $G$5&amp;$N3668, $G$6)), "" )</f>
        <v/>
      </c>
      <c r="Q3668" t="b" cm="1">
        <f t="array" ref="Q3668">IF(
    $U$1=1, AND($P3668&lt;&gt;"", $P3668&lt;&gt;"...", $P3668&lt;&gt;"입력오류"),
    IF(
        $U$18=1, AND($P3668&lt;&gt;"", $P3668&lt;&gt;"...", $P3668&lt;&gt;"입력오류", ISNUMBER(FIND(INDEX($T$2:$T$7,$U$1),$P3668))),
        IF(
            $U$17="기타", AND($P3668&lt;&gt;"", $P3668&lt;&gt;"...", $P3668&lt;&gt;"입력오류", NOT(ISNUMBER(FIND($T$21:$T$34,$P3668)))),
            AND($P3668&lt;&gt;"", $P3668&lt;&gt;"...", $P3668&lt;&gt;"입력오류", $T$19=$P3668)
        )
    )
)</f>
        <v>0</v>
      </c>
    </row>
    <row r="3669" spans="1:17">
      <c r="A3669" t="s">
        <v>7674</v>
      </c>
      <c r="B3669" t="s">
        <v>7675</v>
      </c>
      <c r="I3669">
        <f t="shared" si="172"/>
        <v>3668</v>
      </c>
      <c r="J3669">
        <f t="shared" si="173"/>
        <v>3668</v>
      </c>
      <c r="K3669">
        <f t="shared" si="171"/>
        <v>1</v>
      </c>
      <c r="L3669" t="b">
        <f>COUNTIF($N$2:N3669, N3669)=1</f>
        <v>1</v>
      </c>
      <c r="M3669" s="37">
        <f>IF( $Q3669, MAX($M$1:M3668)+1, 0)</f>
        <v>0</v>
      </c>
      <c r="N3669" t="str" cm="1">
        <f t="array" ref="N3669">INDEX($A$9:$F$1048576, $J3669, $K3669 )</f>
        <v>72073</v>
      </c>
      <c r="O3669" t="str" cm="1">
        <f t="array" ref="O3669">INDEX($B$9:$F$1048576, $J3669, $K3669 )</f>
        <v>주택금융공사MBS2024-3(1-7)</v>
      </c>
      <c r="P3669" t="str" cm="1">
        <f t="array" ref="P3669">IF( $L3669, TRIM(_xll.IMDP("IR", $G$5&amp;$N3669, $G$6)), "" )</f>
        <v/>
      </c>
      <c r="Q3669" t="b" cm="1">
        <f t="array" ref="Q3669">IF(
    $U$1=1, AND($P3669&lt;&gt;"", $P3669&lt;&gt;"...", $P3669&lt;&gt;"입력오류"),
    IF(
        $U$18=1, AND($P3669&lt;&gt;"", $P3669&lt;&gt;"...", $P3669&lt;&gt;"입력오류", ISNUMBER(FIND(INDEX($T$2:$T$7,$U$1),$P3669))),
        IF(
            $U$17="기타", AND($P3669&lt;&gt;"", $P3669&lt;&gt;"...", $P3669&lt;&gt;"입력오류", NOT(ISNUMBER(FIND($T$21:$T$34,$P3669)))),
            AND($P3669&lt;&gt;"", $P3669&lt;&gt;"...", $P3669&lt;&gt;"입력오류", $T$19=$P3669)
        )
    )
)</f>
        <v>0</v>
      </c>
    </row>
    <row r="3670" spans="1:17">
      <c r="A3670" t="s">
        <v>7676</v>
      </c>
      <c r="B3670" t="s">
        <v>7677</v>
      </c>
      <c r="I3670">
        <f t="shared" si="172"/>
        <v>3669</v>
      </c>
      <c r="J3670">
        <f t="shared" si="173"/>
        <v>3669</v>
      </c>
      <c r="K3670">
        <f t="shared" si="171"/>
        <v>1</v>
      </c>
      <c r="L3670" t="b">
        <f>COUNTIF($N$2:N3670, N3670)=1</f>
        <v>1</v>
      </c>
      <c r="M3670" s="37">
        <f>IF( $Q3670, MAX($M$1:M3669)+1, 0)</f>
        <v>0</v>
      </c>
      <c r="N3670" t="str" cm="1">
        <f t="array" ref="N3670">INDEX($A$9:$F$1048576, $J3670, $K3670 )</f>
        <v>72074</v>
      </c>
      <c r="O3670" t="str" cm="1">
        <f t="array" ref="O3670">INDEX($B$9:$F$1048576, $J3670, $K3670 )</f>
        <v>주택금융공사MBS2024-3(1-8)</v>
      </c>
      <c r="P3670" t="str" cm="1">
        <f t="array" ref="P3670">IF( $L3670, TRIM(_xll.IMDP("IR", $G$5&amp;$N3670, $G$6)), "" )</f>
        <v/>
      </c>
      <c r="Q3670" t="b" cm="1">
        <f t="array" ref="Q3670">IF(
    $U$1=1, AND($P3670&lt;&gt;"", $P3670&lt;&gt;"...", $P3670&lt;&gt;"입력오류"),
    IF(
        $U$18=1, AND($P3670&lt;&gt;"", $P3670&lt;&gt;"...", $P3670&lt;&gt;"입력오류", ISNUMBER(FIND(INDEX($T$2:$T$7,$U$1),$P3670))),
        IF(
            $U$17="기타", AND($P3670&lt;&gt;"", $P3670&lt;&gt;"...", $P3670&lt;&gt;"입력오류", NOT(ISNUMBER(FIND($T$21:$T$34,$P3670)))),
            AND($P3670&lt;&gt;"", $P3670&lt;&gt;"...", $P3670&lt;&gt;"입력오류", $T$19=$P3670)
        )
    )
)</f>
        <v>0</v>
      </c>
    </row>
    <row r="3671" spans="1:17">
      <c r="A3671" t="s">
        <v>7678</v>
      </c>
      <c r="B3671" t="s">
        <v>7679</v>
      </c>
      <c r="I3671">
        <f t="shared" si="172"/>
        <v>3670</v>
      </c>
      <c r="J3671">
        <f t="shared" si="173"/>
        <v>3670</v>
      </c>
      <c r="K3671">
        <f t="shared" si="171"/>
        <v>1</v>
      </c>
      <c r="L3671" t="b">
        <f>COUNTIF($N$2:N3671, N3671)=1</f>
        <v>1</v>
      </c>
      <c r="M3671" s="37">
        <f>IF( $Q3671, MAX($M$1:M3670)+1, 0)</f>
        <v>0</v>
      </c>
      <c r="N3671" t="str" cm="1">
        <f t="array" ref="N3671">INDEX($A$9:$F$1048576, $J3671, $K3671 )</f>
        <v>72075</v>
      </c>
      <c r="O3671" t="str" cm="1">
        <f t="array" ref="O3671">INDEX($B$9:$F$1048576, $J3671, $K3671 )</f>
        <v>주택금융공사MBS2024-3(1-9)</v>
      </c>
      <c r="P3671" t="str" cm="1">
        <f t="array" ref="P3671">IF( $L3671, TRIM(_xll.IMDP("IR", $G$5&amp;$N3671, $G$6)), "" )</f>
        <v/>
      </c>
      <c r="Q3671" t="b" cm="1">
        <f t="array" ref="Q3671">IF(
    $U$1=1, AND($P3671&lt;&gt;"", $P3671&lt;&gt;"...", $P3671&lt;&gt;"입력오류"),
    IF(
        $U$18=1, AND($P3671&lt;&gt;"", $P3671&lt;&gt;"...", $P3671&lt;&gt;"입력오류", ISNUMBER(FIND(INDEX($T$2:$T$7,$U$1),$P3671))),
        IF(
            $U$17="기타", AND($P3671&lt;&gt;"", $P3671&lt;&gt;"...", $P3671&lt;&gt;"입력오류", NOT(ISNUMBER(FIND($T$21:$T$34,$P3671)))),
            AND($P3671&lt;&gt;"", $P3671&lt;&gt;"...", $P3671&lt;&gt;"입력오류", $T$19=$P3671)
        )
    )
)</f>
        <v>0</v>
      </c>
    </row>
    <row r="3672" spans="1:17">
      <c r="A3672" t="s">
        <v>7680</v>
      </c>
      <c r="B3672" t="s">
        <v>7681</v>
      </c>
      <c r="I3672">
        <f t="shared" si="172"/>
        <v>3671</v>
      </c>
      <c r="J3672">
        <f t="shared" si="173"/>
        <v>3671</v>
      </c>
      <c r="K3672">
        <f t="shared" si="171"/>
        <v>1</v>
      </c>
      <c r="L3672" t="b">
        <f>COUNTIF($N$2:N3672, N3672)=1</f>
        <v>1</v>
      </c>
      <c r="M3672" s="37">
        <f>IF( $Q3672, MAX($M$1:M3671)+1, 0)</f>
        <v>0</v>
      </c>
      <c r="N3672" t="str" cm="1">
        <f t="array" ref="N3672">INDEX($A$9:$F$1048576, $J3672, $K3672 )</f>
        <v>72092</v>
      </c>
      <c r="O3672" t="str" cm="1">
        <f t="array" ref="O3672">INDEX($B$9:$F$1048576, $J3672, $K3672 )</f>
        <v>케이카캐피탈제4차(유)1-1</v>
      </c>
      <c r="P3672" t="str" cm="1">
        <f t="array" ref="P3672">IF( $L3672, TRIM(_xll.IMDP("IR", $G$5&amp;$N3672, $G$6)), "" )</f>
        <v/>
      </c>
      <c r="Q3672" t="b" cm="1">
        <f t="array" ref="Q3672">IF(
    $U$1=1, AND($P3672&lt;&gt;"", $P3672&lt;&gt;"...", $P3672&lt;&gt;"입력오류"),
    IF(
        $U$18=1, AND($P3672&lt;&gt;"", $P3672&lt;&gt;"...", $P3672&lt;&gt;"입력오류", ISNUMBER(FIND(INDEX($T$2:$T$7,$U$1),$P3672))),
        IF(
            $U$17="기타", AND($P3672&lt;&gt;"", $P3672&lt;&gt;"...", $P3672&lt;&gt;"입력오류", NOT(ISNUMBER(FIND($T$21:$T$34,$P3672)))),
            AND($P3672&lt;&gt;"", $P3672&lt;&gt;"...", $P3672&lt;&gt;"입력오류", $T$19=$P3672)
        )
    )
)</f>
        <v>0</v>
      </c>
    </row>
    <row r="3673" spans="1:17">
      <c r="A3673" t="s">
        <v>7682</v>
      </c>
      <c r="B3673" t="s">
        <v>7683</v>
      </c>
      <c r="I3673">
        <f t="shared" si="172"/>
        <v>3672</v>
      </c>
      <c r="J3673">
        <f t="shared" si="173"/>
        <v>3672</v>
      </c>
      <c r="K3673">
        <f t="shared" si="171"/>
        <v>1</v>
      </c>
      <c r="L3673" t="b">
        <f>COUNTIF($N$2:N3673, N3673)=1</f>
        <v>1</v>
      </c>
      <c r="M3673" s="37">
        <f>IF( $Q3673, MAX($M$1:M3672)+1, 0)</f>
        <v>0</v>
      </c>
      <c r="N3673" t="str" cm="1">
        <f t="array" ref="N3673">INDEX($A$9:$F$1048576, $J3673, $K3673 )</f>
        <v>72093</v>
      </c>
      <c r="O3673" t="str" cm="1">
        <f t="array" ref="O3673">INDEX($B$9:$F$1048576, $J3673, $K3673 )</f>
        <v>케이카캐피탈제4차(유)1-2</v>
      </c>
      <c r="P3673" t="str" cm="1">
        <f t="array" ref="P3673">IF( $L3673, TRIM(_xll.IMDP("IR", $G$5&amp;$N3673, $G$6)), "" )</f>
        <v/>
      </c>
      <c r="Q3673" t="b" cm="1">
        <f t="array" ref="Q3673">IF(
    $U$1=1, AND($P3673&lt;&gt;"", $P3673&lt;&gt;"...", $P3673&lt;&gt;"입력오류"),
    IF(
        $U$18=1, AND($P3673&lt;&gt;"", $P3673&lt;&gt;"...", $P3673&lt;&gt;"입력오류", ISNUMBER(FIND(INDEX($T$2:$T$7,$U$1),$P3673))),
        IF(
            $U$17="기타", AND($P3673&lt;&gt;"", $P3673&lt;&gt;"...", $P3673&lt;&gt;"입력오류", NOT(ISNUMBER(FIND($T$21:$T$34,$P3673)))),
            AND($P3673&lt;&gt;"", $P3673&lt;&gt;"...", $P3673&lt;&gt;"입력오류", $T$19=$P3673)
        )
    )
)</f>
        <v>0</v>
      </c>
    </row>
    <row r="3674" spans="1:17">
      <c r="A3674" t="s">
        <v>7684</v>
      </c>
      <c r="B3674" t="s">
        <v>7685</v>
      </c>
      <c r="I3674">
        <f t="shared" si="172"/>
        <v>3673</v>
      </c>
      <c r="J3674">
        <f t="shared" si="173"/>
        <v>3673</v>
      </c>
      <c r="K3674">
        <f t="shared" si="171"/>
        <v>1</v>
      </c>
      <c r="L3674" t="b">
        <f>COUNTIF($N$2:N3674, N3674)=1</f>
        <v>1</v>
      </c>
      <c r="M3674" s="37">
        <f>IF( $Q3674, MAX($M$1:M3673)+1, 0)</f>
        <v>0</v>
      </c>
      <c r="N3674" t="str" cm="1">
        <f t="array" ref="N3674">INDEX($A$9:$F$1048576, $J3674, $K3674 )</f>
        <v>72094</v>
      </c>
      <c r="O3674" t="str" cm="1">
        <f t="array" ref="O3674">INDEX($B$9:$F$1048576, $J3674, $K3674 )</f>
        <v>케이카캐피탈제4차(유)1-3</v>
      </c>
      <c r="P3674" t="str" cm="1">
        <f t="array" ref="P3674">IF( $L3674, TRIM(_xll.IMDP("IR", $G$5&amp;$N3674, $G$6)), "" )</f>
        <v/>
      </c>
      <c r="Q3674" t="b" cm="1">
        <f t="array" ref="Q3674">IF(
    $U$1=1, AND($P3674&lt;&gt;"", $P3674&lt;&gt;"...", $P3674&lt;&gt;"입력오류"),
    IF(
        $U$18=1, AND($P3674&lt;&gt;"", $P3674&lt;&gt;"...", $P3674&lt;&gt;"입력오류", ISNUMBER(FIND(INDEX($T$2:$T$7,$U$1),$P3674))),
        IF(
            $U$17="기타", AND($P3674&lt;&gt;"", $P3674&lt;&gt;"...", $P3674&lt;&gt;"입력오류", NOT(ISNUMBER(FIND($T$21:$T$34,$P3674)))),
            AND($P3674&lt;&gt;"", $P3674&lt;&gt;"...", $P3674&lt;&gt;"입력오류", $T$19=$P3674)
        )
    )
)</f>
        <v>0</v>
      </c>
    </row>
    <row r="3675" spans="1:17">
      <c r="A3675" t="s">
        <v>7686</v>
      </c>
      <c r="B3675" t="s">
        <v>7687</v>
      </c>
      <c r="I3675">
        <f t="shared" si="172"/>
        <v>3674</v>
      </c>
      <c r="J3675">
        <f t="shared" si="173"/>
        <v>3674</v>
      </c>
      <c r="K3675">
        <f t="shared" si="171"/>
        <v>1</v>
      </c>
      <c r="L3675" t="b">
        <f>COUNTIF($N$2:N3675, N3675)=1</f>
        <v>1</v>
      </c>
      <c r="M3675" s="37">
        <f>IF( $Q3675, MAX($M$1:M3674)+1, 0)</f>
        <v>0</v>
      </c>
      <c r="N3675" t="str" cm="1">
        <f t="array" ref="N3675">INDEX($A$9:$F$1048576, $J3675, $K3675 )</f>
        <v>72095</v>
      </c>
      <c r="O3675" t="str" cm="1">
        <f t="array" ref="O3675">INDEX($B$9:$F$1048576, $J3675, $K3675 )</f>
        <v>케이카캐피탈제4차(유)1-4</v>
      </c>
      <c r="P3675" t="str" cm="1">
        <f t="array" ref="P3675">IF( $L3675, TRIM(_xll.IMDP("IR", $G$5&amp;$N3675, $G$6)), "" )</f>
        <v/>
      </c>
      <c r="Q3675" t="b" cm="1">
        <f t="array" ref="Q3675">IF(
    $U$1=1, AND($P3675&lt;&gt;"", $P3675&lt;&gt;"...", $P3675&lt;&gt;"입력오류"),
    IF(
        $U$18=1, AND($P3675&lt;&gt;"", $P3675&lt;&gt;"...", $P3675&lt;&gt;"입력오류", ISNUMBER(FIND(INDEX($T$2:$T$7,$U$1),$P3675))),
        IF(
            $U$17="기타", AND($P3675&lt;&gt;"", $P3675&lt;&gt;"...", $P3675&lt;&gt;"입력오류", NOT(ISNUMBER(FIND($T$21:$T$34,$P3675)))),
            AND($P3675&lt;&gt;"", $P3675&lt;&gt;"...", $P3675&lt;&gt;"입력오류", $T$19=$P3675)
        )
    )
)</f>
        <v>0</v>
      </c>
    </row>
    <row r="3676" spans="1:17">
      <c r="A3676" t="s">
        <v>7688</v>
      </c>
      <c r="B3676" t="s">
        <v>7689</v>
      </c>
      <c r="I3676">
        <f t="shared" si="172"/>
        <v>3675</v>
      </c>
      <c r="J3676">
        <f t="shared" si="173"/>
        <v>3675</v>
      </c>
      <c r="K3676">
        <f t="shared" si="171"/>
        <v>1</v>
      </c>
      <c r="L3676" t="b">
        <f>COUNTIF($N$2:N3676, N3676)=1</f>
        <v>1</v>
      </c>
      <c r="M3676" s="37">
        <f>IF( $Q3676, MAX($M$1:M3675)+1, 0)</f>
        <v>0</v>
      </c>
      <c r="N3676" t="str" cm="1">
        <f t="array" ref="N3676">INDEX($A$9:$F$1048576, $J3676, $K3676 )</f>
        <v>72096</v>
      </c>
      <c r="O3676" t="str" cm="1">
        <f t="array" ref="O3676">INDEX($B$9:$F$1048576, $J3676, $K3676 )</f>
        <v>케이카캐피탈제4차(유)1-5</v>
      </c>
      <c r="P3676" t="str" cm="1">
        <f t="array" ref="P3676">IF( $L3676, TRIM(_xll.IMDP("IR", $G$5&amp;$N3676, $G$6)), "" )</f>
        <v/>
      </c>
      <c r="Q3676" t="b" cm="1">
        <f t="array" ref="Q3676">IF(
    $U$1=1, AND($P3676&lt;&gt;"", $P3676&lt;&gt;"...", $P3676&lt;&gt;"입력오류"),
    IF(
        $U$18=1, AND($P3676&lt;&gt;"", $P3676&lt;&gt;"...", $P3676&lt;&gt;"입력오류", ISNUMBER(FIND(INDEX($T$2:$T$7,$U$1),$P3676))),
        IF(
            $U$17="기타", AND($P3676&lt;&gt;"", $P3676&lt;&gt;"...", $P3676&lt;&gt;"입력오류", NOT(ISNUMBER(FIND($T$21:$T$34,$P3676)))),
            AND($P3676&lt;&gt;"", $P3676&lt;&gt;"...", $P3676&lt;&gt;"입력오류", $T$19=$P3676)
        )
    )
)</f>
        <v>0</v>
      </c>
    </row>
    <row r="3677" spans="1:17">
      <c r="A3677" t="s">
        <v>7690</v>
      </c>
      <c r="B3677" t="s">
        <v>7691</v>
      </c>
      <c r="I3677">
        <f t="shared" si="172"/>
        <v>3676</v>
      </c>
      <c r="J3677">
        <f t="shared" si="173"/>
        <v>3676</v>
      </c>
      <c r="K3677">
        <f t="shared" si="171"/>
        <v>1</v>
      </c>
      <c r="L3677" t="b">
        <f>COUNTIF($N$2:N3677, N3677)=1</f>
        <v>1</v>
      </c>
      <c r="M3677" s="37">
        <f>IF( $Q3677, MAX($M$1:M3676)+1, 0)</f>
        <v>0</v>
      </c>
      <c r="N3677" t="str" cm="1">
        <f t="array" ref="N3677">INDEX($A$9:$F$1048576, $J3677, $K3677 )</f>
        <v>72097</v>
      </c>
      <c r="O3677" t="str" cm="1">
        <f t="array" ref="O3677">INDEX($B$9:$F$1048576, $J3677, $K3677 )</f>
        <v>케이카캐피탈제4차(유)1-6</v>
      </c>
      <c r="P3677" t="str" cm="1">
        <f t="array" ref="P3677">IF( $L3677, TRIM(_xll.IMDP("IR", $G$5&amp;$N3677, $G$6)), "" )</f>
        <v/>
      </c>
      <c r="Q3677" t="b" cm="1">
        <f t="array" ref="Q3677">IF(
    $U$1=1, AND($P3677&lt;&gt;"", $P3677&lt;&gt;"...", $P3677&lt;&gt;"입력오류"),
    IF(
        $U$18=1, AND($P3677&lt;&gt;"", $P3677&lt;&gt;"...", $P3677&lt;&gt;"입력오류", ISNUMBER(FIND(INDEX($T$2:$T$7,$U$1),$P3677))),
        IF(
            $U$17="기타", AND($P3677&lt;&gt;"", $P3677&lt;&gt;"...", $P3677&lt;&gt;"입력오류", NOT(ISNUMBER(FIND($T$21:$T$34,$P3677)))),
            AND($P3677&lt;&gt;"", $P3677&lt;&gt;"...", $P3677&lt;&gt;"입력오류", $T$19=$P3677)
        )
    )
)</f>
        <v>0</v>
      </c>
    </row>
    <row r="3678" spans="1:17">
      <c r="A3678" t="s">
        <v>7692</v>
      </c>
      <c r="B3678" t="s">
        <v>7693</v>
      </c>
      <c r="I3678">
        <f t="shared" si="172"/>
        <v>3677</v>
      </c>
      <c r="J3678">
        <f t="shared" si="173"/>
        <v>3677</v>
      </c>
      <c r="K3678">
        <f t="shared" si="171"/>
        <v>1</v>
      </c>
      <c r="L3678" t="b">
        <f>COUNTIF($N$2:N3678, N3678)=1</f>
        <v>1</v>
      </c>
      <c r="M3678" s="37">
        <f>IF( $Q3678, MAX($M$1:M3677)+1, 0)</f>
        <v>0</v>
      </c>
      <c r="N3678" t="str" cm="1">
        <f t="array" ref="N3678">INDEX($A$9:$F$1048576, $J3678, $K3678 )</f>
        <v>72098</v>
      </c>
      <c r="O3678" t="str" cm="1">
        <f t="array" ref="O3678">INDEX($B$9:$F$1048576, $J3678, $K3678 )</f>
        <v>케이카캐피탈제4차(유)1-7</v>
      </c>
      <c r="P3678" t="str" cm="1">
        <f t="array" ref="P3678">IF( $L3678, TRIM(_xll.IMDP("IR", $G$5&amp;$N3678, $G$6)), "" )</f>
        <v/>
      </c>
      <c r="Q3678" t="b" cm="1">
        <f t="array" ref="Q3678">IF(
    $U$1=1, AND($P3678&lt;&gt;"", $P3678&lt;&gt;"...", $P3678&lt;&gt;"입력오류"),
    IF(
        $U$18=1, AND($P3678&lt;&gt;"", $P3678&lt;&gt;"...", $P3678&lt;&gt;"입력오류", ISNUMBER(FIND(INDEX($T$2:$T$7,$U$1),$P3678))),
        IF(
            $U$17="기타", AND($P3678&lt;&gt;"", $P3678&lt;&gt;"...", $P3678&lt;&gt;"입력오류", NOT(ISNUMBER(FIND($T$21:$T$34,$P3678)))),
            AND($P3678&lt;&gt;"", $P3678&lt;&gt;"...", $P3678&lt;&gt;"입력오류", $T$19=$P3678)
        )
    )
)</f>
        <v>0</v>
      </c>
    </row>
    <row r="3679" spans="1:17">
      <c r="A3679" t="s">
        <v>7694</v>
      </c>
      <c r="B3679" t="s">
        <v>7695</v>
      </c>
      <c r="I3679">
        <f t="shared" si="172"/>
        <v>3678</v>
      </c>
      <c r="J3679">
        <f t="shared" si="173"/>
        <v>3678</v>
      </c>
      <c r="K3679">
        <f t="shared" si="171"/>
        <v>1</v>
      </c>
      <c r="L3679" t="b">
        <f>COUNTIF($N$2:N3679, N3679)=1</f>
        <v>1</v>
      </c>
      <c r="M3679" s="37">
        <f>IF( $Q3679, MAX($M$1:M3678)+1, 0)</f>
        <v>0</v>
      </c>
      <c r="N3679" t="str" cm="1">
        <f t="array" ref="N3679">INDEX($A$9:$F$1048576, $J3679, $K3679 )</f>
        <v>72099</v>
      </c>
      <c r="O3679" t="str" cm="1">
        <f t="array" ref="O3679">INDEX($B$9:$F$1048576, $J3679, $K3679 )</f>
        <v>케이카캐피탈제4차(유)1-8</v>
      </c>
      <c r="P3679" t="str" cm="1">
        <f t="array" ref="P3679">IF( $L3679, TRIM(_xll.IMDP("IR", $G$5&amp;$N3679, $G$6)), "" )</f>
        <v/>
      </c>
      <c r="Q3679" t="b" cm="1">
        <f t="array" ref="Q3679">IF(
    $U$1=1, AND($P3679&lt;&gt;"", $P3679&lt;&gt;"...", $P3679&lt;&gt;"입력오류"),
    IF(
        $U$18=1, AND($P3679&lt;&gt;"", $P3679&lt;&gt;"...", $P3679&lt;&gt;"입력오류", ISNUMBER(FIND(INDEX($T$2:$T$7,$U$1),$P3679))),
        IF(
            $U$17="기타", AND($P3679&lt;&gt;"", $P3679&lt;&gt;"...", $P3679&lt;&gt;"입력오류", NOT(ISNUMBER(FIND($T$21:$T$34,$P3679)))),
            AND($P3679&lt;&gt;"", $P3679&lt;&gt;"...", $P3679&lt;&gt;"입력오류", $T$19=$P3679)
        )
    )
)</f>
        <v>0</v>
      </c>
    </row>
    <row r="3680" spans="1:17">
      <c r="A3680" t="s">
        <v>7696</v>
      </c>
      <c r="B3680" t="s">
        <v>7697</v>
      </c>
      <c r="I3680">
        <f t="shared" si="172"/>
        <v>3679</v>
      </c>
      <c r="J3680">
        <f t="shared" si="173"/>
        <v>3679</v>
      </c>
      <c r="K3680">
        <f t="shared" si="171"/>
        <v>1</v>
      </c>
      <c r="L3680" t="b">
        <f>COUNTIF($N$2:N3680, N3680)=1</f>
        <v>1</v>
      </c>
      <c r="M3680" s="37">
        <f>IF( $Q3680, MAX($M$1:M3679)+1, 0)</f>
        <v>0</v>
      </c>
      <c r="N3680" t="str" cm="1">
        <f t="array" ref="N3680">INDEX($A$9:$F$1048576, $J3680, $K3680 )</f>
        <v>72100</v>
      </c>
      <c r="O3680" t="str" cm="1">
        <f t="array" ref="O3680">INDEX($B$9:$F$1048576, $J3680, $K3680 )</f>
        <v>케이카캐피탈제4차(유)1-9</v>
      </c>
      <c r="P3680" t="str" cm="1">
        <f t="array" ref="P3680">IF( $L3680, TRIM(_xll.IMDP("IR", $G$5&amp;$N3680, $G$6)), "" )</f>
        <v/>
      </c>
      <c r="Q3680" t="b" cm="1">
        <f t="array" ref="Q3680">IF(
    $U$1=1, AND($P3680&lt;&gt;"", $P3680&lt;&gt;"...", $P3680&lt;&gt;"입력오류"),
    IF(
        $U$18=1, AND($P3680&lt;&gt;"", $P3680&lt;&gt;"...", $P3680&lt;&gt;"입력오류", ISNUMBER(FIND(INDEX($T$2:$T$7,$U$1),$P3680))),
        IF(
            $U$17="기타", AND($P3680&lt;&gt;"", $P3680&lt;&gt;"...", $P3680&lt;&gt;"입력오류", NOT(ISNUMBER(FIND($T$21:$T$34,$P3680)))),
            AND($P3680&lt;&gt;"", $P3680&lt;&gt;"...", $P3680&lt;&gt;"입력오류", $T$19=$P3680)
        )
    )
)</f>
        <v>0</v>
      </c>
    </row>
    <row r="3681" spans="1:17">
      <c r="A3681" t="s">
        <v>7698</v>
      </c>
      <c r="B3681" t="s">
        <v>7699</v>
      </c>
      <c r="I3681">
        <f t="shared" si="172"/>
        <v>3680</v>
      </c>
      <c r="J3681">
        <f t="shared" si="173"/>
        <v>3680</v>
      </c>
      <c r="K3681">
        <f t="shared" si="171"/>
        <v>1</v>
      </c>
      <c r="L3681" t="b">
        <f>COUNTIF($N$2:N3681, N3681)=1</f>
        <v>1</v>
      </c>
      <c r="M3681" s="37">
        <f>IF( $Q3681, MAX($M$1:M3680)+1, 0)</f>
        <v>0</v>
      </c>
      <c r="N3681" t="str" cm="1">
        <f t="array" ref="N3681">INDEX($A$9:$F$1048576, $J3681, $K3681 )</f>
        <v>72101</v>
      </c>
      <c r="O3681" t="str" cm="1">
        <f t="array" ref="O3681">INDEX($B$9:$F$1048576, $J3681, $K3681 )</f>
        <v>국민챔피온제8차(유)3-3</v>
      </c>
      <c r="P3681" t="str" cm="1">
        <f t="array" ref="P3681">IF( $L3681, TRIM(_xll.IMDP("IR", $G$5&amp;$N3681, $G$6)), "" )</f>
        <v/>
      </c>
      <c r="Q3681" t="b" cm="1">
        <f t="array" ref="Q3681">IF(
    $U$1=1, AND($P3681&lt;&gt;"", $P3681&lt;&gt;"...", $P3681&lt;&gt;"입력오류"),
    IF(
        $U$18=1, AND($P3681&lt;&gt;"", $P3681&lt;&gt;"...", $P3681&lt;&gt;"입력오류", ISNUMBER(FIND(INDEX($T$2:$T$7,$U$1),$P3681))),
        IF(
            $U$17="기타", AND($P3681&lt;&gt;"", $P3681&lt;&gt;"...", $P3681&lt;&gt;"입력오류", NOT(ISNUMBER(FIND($T$21:$T$34,$P3681)))),
            AND($P3681&lt;&gt;"", $P3681&lt;&gt;"...", $P3681&lt;&gt;"입력오류", $T$19=$P3681)
        )
    )
)</f>
        <v>0</v>
      </c>
    </row>
    <row r="3682" spans="1:17">
      <c r="A3682" t="s">
        <v>7700</v>
      </c>
      <c r="B3682" t="s">
        <v>7701</v>
      </c>
      <c r="I3682">
        <f t="shared" si="172"/>
        <v>3681</v>
      </c>
      <c r="J3682">
        <f t="shared" si="173"/>
        <v>3681</v>
      </c>
      <c r="K3682">
        <f t="shared" si="171"/>
        <v>1</v>
      </c>
      <c r="L3682" t="b">
        <f>COUNTIF($N$2:N3682, N3682)=1</f>
        <v>1</v>
      </c>
      <c r="M3682" s="37">
        <f>IF( $Q3682, MAX($M$1:M3681)+1, 0)</f>
        <v>0</v>
      </c>
      <c r="N3682" t="str" cm="1">
        <f t="array" ref="N3682">INDEX($A$9:$F$1048576, $J3682, $K3682 )</f>
        <v>72105</v>
      </c>
      <c r="O3682" t="str" cm="1">
        <f t="array" ref="O3682">INDEX($B$9:$F$1048576, $J3682, $K3682 )</f>
        <v>베스트제9차(유)1-1</v>
      </c>
      <c r="P3682" t="str" cm="1">
        <f t="array" ref="P3682">IF( $L3682, TRIM(_xll.IMDP("IR", $G$5&amp;$N3682, $G$6)), "" )</f>
        <v/>
      </c>
      <c r="Q3682" t="b" cm="1">
        <f t="array" ref="Q3682">IF(
    $U$1=1, AND($P3682&lt;&gt;"", $P3682&lt;&gt;"...", $P3682&lt;&gt;"입력오류"),
    IF(
        $U$18=1, AND($P3682&lt;&gt;"", $P3682&lt;&gt;"...", $P3682&lt;&gt;"입력오류", ISNUMBER(FIND(INDEX($T$2:$T$7,$U$1),$P3682))),
        IF(
            $U$17="기타", AND($P3682&lt;&gt;"", $P3682&lt;&gt;"...", $P3682&lt;&gt;"입력오류", NOT(ISNUMBER(FIND($T$21:$T$34,$P3682)))),
            AND($P3682&lt;&gt;"", $P3682&lt;&gt;"...", $P3682&lt;&gt;"입력오류", $T$19=$P3682)
        )
    )
)</f>
        <v>0</v>
      </c>
    </row>
    <row r="3683" spans="1:17">
      <c r="A3683" t="s">
        <v>7702</v>
      </c>
      <c r="B3683" t="s">
        <v>7703</v>
      </c>
      <c r="I3683">
        <f t="shared" si="172"/>
        <v>3682</v>
      </c>
      <c r="J3683">
        <f t="shared" si="173"/>
        <v>3682</v>
      </c>
      <c r="K3683">
        <f t="shared" si="171"/>
        <v>1</v>
      </c>
      <c r="L3683" t="b">
        <f>COUNTIF($N$2:N3683, N3683)=1</f>
        <v>1</v>
      </c>
      <c r="M3683" s="37">
        <f>IF( $Q3683, MAX($M$1:M3682)+1, 0)</f>
        <v>0</v>
      </c>
      <c r="N3683" t="str" cm="1">
        <f t="array" ref="N3683">INDEX($A$9:$F$1048576, $J3683, $K3683 )</f>
        <v>72106</v>
      </c>
      <c r="O3683" t="str" cm="1">
        <f t="array" ref="O3683">INDEX($B$9:$F$1048576, $J3683, $K3683 )</f>
        <v>베스트제9차(유)1-2</v>
      </c>
      <c r="P3683" t="str" cm="1">
        <f t="array" ref="P3683">IF( $L3683, TRIM(_xll.IMDP("IR", $G$5&amp;$N3683, $G$6)), "" )</f>
        <v/>
      </c>
      <c r="Q3683" t="b" cm="1">
        <f t="array" ref="Q3683">IF(
    $U$1=1, AND($P3683&lt;&gt;"", $P3683&lt;&gt;"...", $P3683&lt;&gt;"입력오류"),
    IF(
        $U$18=1, AND($P3683&lt;&gt;"", $P3683&lt;&gt;"...", $P3683&lt;&gt;"입력오류", ISNUMBER(FIND(INDEX($T$2:$T$7,$U$1),$P3683))),
        IF(
            $U$17="기타", AND($P3683&lt;&gt;"", $P3683&lt;&gt;"...", $P3683&lt;&gt;"입력오류", NOT(ISNUMBER(FIND($T$21:$T$34,$P3683)))),
            AND($P3683&lt;&gt;"", $P3683&lt;&gt;"...", $P3683&lt;&gt;"입력오류", $T$19=$P3683)
        )
    )
)</f>
        <v>0</v>
      </c>
    </row>
    <row r="3684" spans="1:17">
      <c r="A3684" t="s">
        <v>7704</v>
      </c>
      <c r="B3684" t="s">
        <v>7705</v>
      </c>
      <c r="I3684">
        <f t="shared" si="172"/>
        <v>3683</v>
      </c>
      <c r="J3684">
        <f t="shared" si="173"/>
        <v>3683</v>
      </c>
      <c r="K3684">
        <f t="shared" si="171"/>
        <v>1</v>
      </c>
      <c r="L3684" t="b">
        <f>COUNTIF($N$2:N3684, N3684)=1</f>
        <v>1</v>
      </c>
      <c r="M3684" s="37">
        <f>IF( $Q3684, MAX($M$1:M3683)+1, 0)</f>
        <v>0</v>
      </c>
      <c r="N3684" t="str" cm="1">
        <f t="array" ref="N3684">INDEX($A$9:$F$1048576, $J3684, $K3684 )</f>
        <v>72107</v>
      </c>
      <c r="O3684" t="str" cm="1">
        <f t="array" ref="O3684">INDEX($B$9:$F$1048576, $J3684, $K3684 )</f>
        <v>베스트제9차(유)1-3</v>
      </c>
      <c r="P3684" t="str" cm="1">
        <f t="array" ref="P3684">IF( $L3684, TRIM(_xll.IMDP("IR", $G$5&amp;$N3684, $G$6)), "" )</f>
        <v/>
      </c>
      <c r="Q3684" t="b" cm="1">
        <f t="array" ref="Q3684">IF(
    $U$1=1, AND($P3684&lt;&gt;"", $P3684&lt;&gt;"...", $P3684&lt;&gt;"입력오류"),
    IF(
        $U$18=1, AND($P3684&lt;&gt;"", $P3684&lt;&gt;"...", $P3684&lt;&gt;"입력오류", ISNUMBER(FIND(INDEX($T$2:$T$7,$U$1),$P3684))),
        IF(
            $U$17="기타", AND($P3684&lt;&gt;"", $P3684&lt;&gt;"...", $P3684&lt;&gt;"입력오류", NOT(ISNUMBER(FIND($T$21:$T$34,$P3684)))),
            AND($P3684&lt;&gt;"", $P3684&lt;&gt;"...", $P3684&lt;&gt;"입력오류", $T$19=$P3684)
        )
    )
)</f>
        <v>0</v>
      </c>
    </row>
    <row r="3685" spans="1:17">
      <c r="A3685" t="s">
        <v>7706</v>
      </c>
      <c r="B3685" t="s">
        <v>7707</v>
      </c>
      <c r="I3685">
        <f t="shared" si="172"/>
        <v>3684</v>
      </c>
      <c r="J3685">
        <f t="shared" si="173"/>
        <v>3684</v>
      </c>
      <c r="K3685">
        <f t="shared" si="171"/>
        <v>1</v>
      </c>
      <c r="L3685" t="b">
        <f>COUNTIF($N$2:N3685, N3685)=1</f>
        <v>1</v>
      </c>
      <c r="M3685" s="37">
        <f>IF( $Q3685, MAX($M$1:M3684)+1, 0)</f>
        <v>0</v>
      </c>
      <c r="N3685" t="str" cm="1">
        <f t="array" ref="N3685">INDEX($A$9:$F$1048576, $J3685, $K3685 )</f>
        <v>72108</v>
      </c>
      <c r="O3685" t="str" cm="1">
        <f t="array" ref="O3685">INDEX($B$9:$F$1048576, $J3685, $K3685 )</f>
        <v>베스트제9차(유)1-4</v>
      </c>
      <c r="P3685" t="str" cm="1">
        <f t="array" ref="P3685">IF( $L3685, TRIM(_xll.IMDP("IR", $G$5&amp;$N3685, $G$6)), "" )</f>
        <v/>
      </c>
      <c r="Q3685" t="b" cm="1">
        <f t="array" ref="Q3685">IF(
    $U$1=1, AND($P3685&lt;&gt;"", $P3685&lt;&gt;"...", $P3685&lt;&gt;"입력오류"),
    IF(
        $U$18=1, AND($P3685&lt;&gt;"", $P3685&lt;&gt;"...", $P3685&lt;&gt;"입력오류", ISNUMBER(FIND(INDEX($T$2:$T$7,$U$1),$P3685))),
        IF(
            $U$17="기타", AND($P3685&lt;&gt;"", $P3685&lt;&gt;"...", $P3685&lt;&gt;"입력오류", NOT(ISNUMBER(FIND($T$21:$T$34,$P3685)))),
            AND($P3685&lt;&gt;"", $P3685&lt;&gt;"...", $P3685&lt;&gt;"입력오류", $T$19=$P3685)
        )
    )
)</f>
        <v>0</v>
      </c>
    </row>
    <row r="3686" spans="1:17">
      <c r="A3686" t="s">
        <v>7708</v>
      </c>
      <c r="B3686" t="s">
        <v>7709</v>
      </c>
      <c r="I3686">
        <f t="shared" si="172"/>
        <v>3685</v>
      </c>
      <c r="J3686">
        <f t="shared" si="173"/>
        <v>3685</v>
      </c>
      <c r="K3686">
        <f t="shared" si="171"/>
        <v>1</v>
      </c>
      <c r="L3686" t="b">
        <f>COUNTIF($N$2:N3686, N3686)=1</f>
        <v>1</v>
      </c>
      <c r="M3686" s="37">
        <f>IF( $Q3686, MAX($M$1:M3685)+1, 0)</f>
        <v>0</v>
      </c>
      <c r="N3686" t="str" cm="1">
        <f t="array" ref="N3686">INDEX($A$9:$F$1048576, $J3686, $K3686 )</f>
        <v>72109</v>
      </c>
      <c r="O3686" t="str" cm="1">
        <f t="array" ref="O3686">INDEX($B$9:$F$1048576, $J3686, $K3686 )</f>
        <v>베스트제9차(유)1-5</v>
      </c>
      <c r="P3686" t="str" cm="1">
        <f t="array" ref="P3686">IF( $L3686, TRIM(_xll.IMDP("IR", $G$5&amp;$N3686, $G$6)), "" )</f>
        <v/>
      </c>
      <c r="Q3686" t="b" cm="1">
        <f t="array" ref="Q3686">IF(
    $U$1=1, AND($P3686&lt;&gt;"", $P3686&lt;&gt;"...", $P3686&lt;&gt;"입력오류"),
    IF(
        $U$18=1, AND($P3686&lt;&gt;"", $P3686&lt;&gt;"...", $P3686&lt;&gt;"입력오류", ISNUMBER(FIND(INDEX($T$2:$T$7,$U$1),$P3686))),
        IF(
            $U$17="기타", AND($P3686&lt;&gt;"", $P3686&lt;&gt;"...", $P3686&lt;&gt;"입력오류", NOT(ISNUMBER(FIND($T$21:$T$34,$P3686)))),
            AND($P3686&lt;&gt;"", $P3686&lt;&gt;"...", $P3686&lt;&gt;"입력오류", $T$19=$P3686)
        )
    )
)</f>
        <v>0</v>
      </c>
    </row>
    <row r="3687" spans="1:17">
      <c r="A3687" t="s">
        <v>7710</v>
      </c>
      <c r="B3687" t="s">
        <v>7711</v>
      </c>
      <c r="I3687">
        <f t="shared" si="172"/>
        <v>3686</v>
      </c>
      <c r="J3687">
        <f t="shared" si="173"/>
        <v>3686</v>
      </c>
      <c r="K3687">
        <f t="shared" si="171"/>
        <v>1</v>
      </c>
      <c r="L3687" t="b">
        <f>COUNTIF($N$2:N3687, N3687)=1</f>
        <v>1</v>
      </c>
      <c r="M3687" s="37">
        <f>IF( $Q3687, MAX($M$1:M3686)+1, 0)</f>
        <v>0</v>
      </c>
      <c r="N3687" t="str" cm="1">
        <f t="array" ref="N3687">INDEX($A$9:$F$1048576, $J3687, $K3687 )</f>
        <v>72110</v>
      </c>
      <c r="O3687" t="str" cm="1">
        <f t="array" ref="O3687">INDEX($B$9:$F$1048576, $J3687, $K3687 )</f>
        <v>베스트제9차(유)1-6</v>
      </c>
      <c r="P3687" t="str" cm="1">
        <f t="array" ref="P3687">IF( $L3687, TRIM(_xll.IMDP("IR", $G$5&amp;$N3687, $G$6)), "" )</f>
        <v/>
      </c>
      <c r="Q3687" t="b" cm="1">
        <f t="array" ref="Q3687">IF(
    $U$1=1, AND($P3687&lt;&gt;"", $P3687&lt;&gt;"...", $P3687&lt;&gt;"입력오류"),
    IF(
        $U$18=1, AND($P3687&lt;&gt;"", $P3687&lt;&gt;"...", $P3687&lt;&gt;"입력오류", ISNUMBER(FIND(INDEX($T$2:$T$7,$U$1),$P3687))),
        IF(
            $U$17="기타", AND($P3687&lt;&gt;"", $P3687&lt;&gt;"...", $P3687&lt;&gt;"입력오류", NOT(ISNUMBER(FIND($T$21:$T$34,$P3687)))),
            AND($P3687&lt;&gt;"", $P3687&lt;&gt;"...", $P3687&lt;&gt;"입력오류", $T$19=$P3687)
        )
    )
)</f>
        <v>0</v>
      </c>
    </row>
    <row r="3688" spans="1:17">
      <c r="A3688" t="s">
        <v>7712</v>
      </c>
      <c r="B3688" t="s">
        <v>7713</v>
      </c>
      <c r="I3688">
        <f t="shared" si="172"/>
        <v>3687</v>
      </c>
      <c r="J3688">
        <f t="shared" si="173"/>
        <v>3687</v>
      </c>
      <c r="K3688">
        <f t="shared" si="171"/>
        <v>1</v>
      </c>
      <c r="L3688" t="b">
        <f>COUNTIF($N$2:N3688, N3688)=1</f>
        <v>1</v>
      </c>
      <c r="M3688" s="37">
        <f>IF( $Q3688, MAX($M$1:M3687)+1, 0)</f>
        <v>0</v>
      </c>
      <c r="N3688" t="str" cm="1">
        <f t="array" ref="N3688">INDEX($A$9:$F$1048576, $J3688, $K3688 )</f>
        <v>72111</v>
      </c>
      <c r="O3688" t="str" cm="1">
        <f t="array" ref="O3688">INDEX($B$9:$F$1048576, $J3688, $K3688 )</f>
        <v>베스트제9차(유)1-7</v>
      </c>
      <c r="P3688" t="str" cm="1">
        <f t="array" ref="P3688">IF( $L3688, TRIM(_xll.IMDP("IR", $G$5&amp;$N3688, $G$6)), "" )</f>
        <v/>
      </c>
      <c r="Q3688" t="b" cm="1">
        <f t="array" ref="Q3688">IF(
    $U$1=1, AND($P3688&lt;&gt;"", $P3688&lt;&gt;"...", $P3688&lt;&gt;"입력오류"),
    IF(
        $U$18=1, AND($P3688&lt;&gt;"", $P3688&lt;&gt;"...", $P3688&lt;&gt;"입력오류", ISNUMBER(FIND(INDEX($T$2:$T$7,$U$1),$P3688))),
        IF(
            $U$17="기타", AND($P3688&lt;&gt;"", $P3688&lt;&gt;"...", $P3688&lt;&gt;"입력오류", NOT(ISNUMBER(FIND($T$21:$T$34,$P3688)))),
            AND($P3688&lt;&gt;"", $P3688&lt;&gt;"...", $P3688&lt;&gt;"입력오류", $T$19=$P3688)
        )
    )
)</f>
        <v>0</v>
      </c>
    </row>
    <row r="3689" spans="1:17">
      <c r="A3689" t="s">
        <v>7714</v>
      </c>
      <c r="B3689" t="s">
        <v>7715</v>
      </c>
      <c r="I3689">
        <f t="shared" si="172"/>
        <v>3688</v>
      </c>
      <c r="J3689">
        <f t="shared" si="173"/>
        <v>3688</v>
      </c>
      <c r="K3689">
        <f t="shared" si="171"/>
        <v>1</v>
      </c>
      <c r="L3689" t="b">
        <f>COUNTIF($N$2:N3689, N3689)=1</f>
        <v>1</v>
      </c>
      <c r="M3689" s="37">
        <f>IF( $Q3689, MAX($M$1:M3688)+1, 0)</f>
        <v>0</v>
      </c>
      <c r="N3689" t="str" cm="1">
        <f t="array" ref="N3689">INDEX($A$9:$F$1048576, $J3689, $K3689 )</f>
        <v>72112</v>
      </c>
      <c r="O3689" t="str" cm="1">
        <f t="array" ref="O3689">INDEX($B$9:$F$1048576, $J3689, $K3689 )</f>
        <v>베스트제9차(유)1-8</v>
      </c>
      <c r="P3689" t="str" cm="1">
        <f t="array" ref="P3689">IF( $L3689, TRIM(_xll.IMDP("IR", $G$5&amp;$N3689, $G$6)), "" )</f>
        <v/>
      </c>
      <c r="Q3689" t="b" cm="1">
        <f t="array" ref="Q3689">IF(
    $U$1=1, AND($P3689&lt;&gt;"", $P3689&lt;&gt;"...", $P3689&lt;&gt;"입력오류"),
    IF(
        $U$18=1, AND($P3689&lt;&gt;"", $P3689&lt;&gt;"...", $P3689&lt;&gt;"입력오류", ISNUMBER(FIND(INDEX($T$2:$T$7,$U$1),$P3689))),
        IF(
            $U$17="기타", AND($P3689&lt;&gt;"", $P3689&lt;&gt;"...", $P3689&lt;&gt;"입력오류", NOT(ISNUMBER(FIND($T$21:$T$34,$P3689)))),
            AND($P3689&lt;&gt;"", $P3689&lt;&gt;"...", $P3689&lt;&gt;"입력오류", $T$19=$P3689)
        )
    )
)</f>
        <v>0</v>
      </c>
    </row>
    <row r="3690" spans="1:17">
      <c r="A3690" t="s">
        <v>7716</v>
      </c>
      <c r="B3690" t="s">
        <v>7717</v>
      </c>
      <c r="I3690">
        <f t="shared" si="172"/>
        <v>3689</v>
      </c>
      <c r="J3690">
        <f t="shared" si="173"/>
        <v>3689</v>
      </c>
      <c r="K3690">
        <f t="shared" si="171"/>
        <v>1</v>
      </c>
      <c r="L3690" t="b">
        <f>COUNTIF($N$2:N3690, N3690)=1</f>
        <v>1</v>
      </c>
      <c r="M3690" s="37">
        <f>IF( $Q3690, MAX($M$1:M3689)+1, 0)</f>
        <v>0</v>
      </c>
      <c r="N3690" t="str" cm="1">
        <f t="array" ref="N3690">INDEX($A$9:$F$1048576, $J3690, $K3690 )</f>
        <v>72113</v>
      </c>
      <c r="O3690" t="str" cm="1">
        <f t="array" ref="O3690">INDEX($B$9:$F$1048576, $J3690, $K3690 )</f>
        <v>베스트제9차(유)1-9</v>
      </c>
      <c r="P3690" t="str" cm="1">
        <f t="array" ref="P3690">IF( $L3690, TRIM(_xll.IMDP("IR", $G$5&amp;$N3690, $G$6)), "" )</f>
        <v/>
      </c>
      <c r="Q3690" t="b" cm="1">
        <f t="array" ref="Q3690">IF(
    $U$1=1, AND($P3690&lt;&gt;"", $P3690&lt;&gt;"...", $P3690&lt;&gt;"입력오류"),
    IF(
        $U$18=1, AND($P3690&lt;&gt;"", $P3690&lt;&gt;"...", $P3690&lt;&gt;"입력오류", ISNUMBER(FIND(INDEX($T$2:$T$7,$U$1),$P3690))),
        IF(
            $U$17="기타", AND($P3690&lt;&gt;"", $P3690&lt;&gt;"...", $P3690&lt;&gt;"입력오류", NOT(ISNUMBER(FIND($T$21:$T$34,$P3690)))),
            AND($P3690&lt;&gt;"", $P3690&lt;&gt;"...", $P3690&lt;&gt;"입력오류", $T$19=$P3690)
        )
    )
)</f>
        <v>0</v>
      </c>
    </row>
    <row r="3691" spans="1:17">
      <c r="A3691" t="s">
        <v>7718</v>
      </c>
      <c r="B3691" t="s">
        <v>7719</v>
      </c>
      <c r="I3691">
        <f t="shared" si="172"/>
        <v>3690</v>
      </c>
      <c r="J3691">
        <f t="shared" si="173"/>
        <v>3690</v>
      </c>
      <c r="K3691">
        <f t="shared" si="171"/>
        <v>1</v>
      </c>
      <c r="L3691" t="b">
        <f>COUNTIF($N$2:N3691, N3691)=1</f>
        <v>1</v>
      </c>
      <c r="M3691" s="37">
        <f>IF( $Q3691, MAX($M$1:M3690)+1, 0)</f>
        <v>0</v>
      </c>
      <c r="N3691" t="str" cm="1">
        <f t="array" ref="N3691">INDEX($A$9:$F$1048576, $J3691, $K3691 )</f>
        <v>72114</v>
      </c>
      <c r="O3691" t="str" cm="1">
        <f t="array" ref="O3691">INDEX($B$9:$F$1048576, $J3691, $K3691 )</f>
        <v>베스트제9차(유)1-10</v>
      </c>
      <c r="P3691" t="str" cm="1">
        <f t="array" ref="P3691">IF( $L3691, TRIM(_xll.IMDP("IR", $G$5&amp;$N3691, $G$6)), "" )</f>
        <v/>
      </c>
      <c r="Q3691" t="b" cm="1">
        <f t="array" ref="Q3691">IF(
    $U$1=1, AND($P3691&lt;&gt;"", $P3691&lt;&gt;"...", $P3691&lt;&gt;"입력오류"),
    IF(
        $U$18=1, AND($P3691&lt;&gt;"", $P3691&lt;&gt;"...", $P3691&lt;&gt;"입력오류", ISNUMBER(FIND(INDEX($T$2:$T$7,$U$1),$P3691))),
        IF(
            $U$17="기타", AND($P3691&lt;&gt;"", $P3691&lt;&gt;"...", $P3691&lt;&gt;"입력오류", NOT(ISNUMBER(FIND($T$21:$T$34,$P3691)))),
            AND($P3691&lt;&gt;"", $P3691&lt;&gt;"...", $P3691&lt;&gt;"입력오류", $T$19=$P3691)
        )
    )
)</f>
        <v>0</v>
      </c>
    </row>
    <row r="3692" spans="1:17">
      <c r="A3692" t="s">
        <v>7720</v>
      </c>
      <c r="B3692" t="s">
        <v>7721</v>
      </c>
      <c r="I3692">
        <f t="shared" si="172"/>
        <v>3691</v>
      </c>
      <c r="J3692">
        <f t="shared" si="173"/>
        <v>3691</v>
      </c>
      <c r="K3692">
        <f t="shared" si="171"/>
        <v>1</v>
      </c>
      <c r="L3692" t="b">
        <f>COUNTIF($N$2:N3692, N3692)=1</f>
        <v>1</v>
      </c>
      <c r="M3692" s="37">
        <f>IF( $Q3692, MAX($M$1:M3691)+1, 0)</f>
        <v>0</v>
      </c>
      <c r="N3692" t="str" cm="1">
        <f t="array" ref="N3692">INDEX($A$9:$F$1048576, $J3692, $K3692 )</f>
        <v>72115</v>
      </c>
      <c r="O3692" t="str" cm="1">
        <f t="array" ref="O3692">INDEX($B$9:$F$1048576, $J3692, $K3692 )</f>
        <v>베스트제9차(유)1-11</v>
      </c>
      <c r="P3692" t="str" cm="1">
        <f t="array" ref="P3692">IF( $L3692, TRIM(_xll.IMDP("IR", $G$5&amp;$N3692, $G$6)), "" )</f>
        <v/>
      </c>
      <c r="Q3692" t="b" cm="1">
        <f t="array" ref="Q3692">IF(
    $U$1=1, AND($P3692&lt;&gt;"", $P3692&lt;&gt;"...", $P3692&lt;&gt;"입력오류"),
    IF(
        $U$18=1, AND($P3692&lt;&gt;"", $P3692&lt;&gt;"...", $P3692&lt;&gt;"입력오류", ISNUMBER(FIND(INDEX($T$2:$T$7,$U$1),$P3692))),
        IF(
            $U$17="기타", AND($P3692&lt;&gt;"", $P3692&lt;&gt;"...", $P3692&lt;&gt;"입력오류", NOT(ISNUMBER(FIND($T$21:$T$34,$P3692)))),
            AND($P3692&lt;&gt;"", $P3692&lt;&gt;"...", $P3692&lt;&gt;"입력오류", $T$19=$P3692)
        )
    )
)</f>
        <v>0</v>
      </c>
    </row>
    <row r="3693" spans="1:17">
      <c r="A3693" t="s">
        <v>7722</v>
      </c>
      <c r="B3693" t="s">
        <v>7723</v>
      </c>
      <c r="I3693">
        <f t="shared" si="172"/>
        <v>3692</v>
      </c>
      <c r="J3693">
        <f t="shared" si="173"/>
        <v>3692</v>
      </c>
      <c r="K3693">
        <f t="shared" si="171"/>
        <v>1</v>
      </c>
      <c r="L3693" t="b">
        <f>COUNTIF($N$2:N3693, N3693)=1</f>
        <v>1</v>
      </c>
      <c r="M3693" s="37">
        <f>IF( $Q3693, MAX($M$1:M3692)+1, 0)</f>
        <v>0</v>
      </c>
      <c r="N3693" t="str" cm="1">
        <f t="array" ref="N3693">INDEX($A$9:$F$1048576, $J3693, $K3693 )</f>
        <v>72116</v>
      </c>
      <c r="O3693" t="str" cm="1">
        <f t="array" ref="O3693">INDEX($B$9:$F$1048576, $J3693, $K3693 )</f>
        <v>베스트제9차(유)1-12</v>
      </c>
      <c r="P3693" t="str" cm="1">
        <f t="array" ref="P3693">IF( $L3693, TRIM(_xll.IMDP("IR", $G$5&amp;$N3693, $G$6)), "" )</f>
        <v/>
      </c>
      <c r="Q3693" t="b" cm="1">
        <f t="array" ref="Q3693">IF(
    $U$1=1, AND($P3693&lt;&gt;"", $P3693&lt;&gt;"...", $P3693&lt;&gt;"입력오류"),
    IF(
        $U$18=1, AND($P3693&lt;&gt;"", $P3693&lt;&gt;"...", $P3693&lt;&gt;"입력오류", ISNUMBER(FIND(INDEX($T$2:$T$7,$U$1),$P3693))),
        IF(
            $U$17="기타", AND($P3693&lt;&gt;"", $P3693&lt;&gt;"...", $P3693&lt;&gt;"입력오류", NOT(ISNUMBER(FIND($T$21:$T$34,$P3693)))),
            AND($P3693&lt;&gt;"", $P3693&lt;&gt;"...", $P3693&lt;&gt;"입력오류", $T$19=$P3693)
        )
    )
)</f>
        <v>0</v>
      </c>
    </row>
    <row r="3694" spans="1:17">
      <c r="A3694" t="s">
        <v>7724</v>
      </c>
      <c r="B3694" t="s">
        <v>7725</v>
      </c>
      <c r="I3694">
        <f t="shared" si="172"/>
        <v>3693</v>
      </c>
      <c r="J3694">
        <f t="shared" si="173"/>
        <v>3693</v>
      </c>
      <c r="K3694">
        <f t="shared" si="171"/>
        <v>1</v>
      </c>
      <c r="L3694" t="b">
        <f>COUNTIF($N$2:N3694, N3694)=1</f>
        <v>1</v>
      </c>
      <c r="M3694" s="37">
        <f>IF( $Q3694, MAX($M$1:M3693)+1, 0)</f>
        <v>0</v>
      </c>
      <c r="N3694" t="str" cm="1">
        <f t="array" ref="N3694">INDEX($A$9:$F$1048576, $J3694, $K3694 )</f>
        <v>72117</v>
      </c>
      <c r="O3694" t="str" cm="1">
        <f t="array" ref="O3694">INDEX($B$9:$F$1048576, $J3694, $K3694 )</f>
        <v>베스트제9차(유)1-13</v>
      </c>
      <c r="P3694" t="str" cm="1">
        <f t="array" ref="P3694">IF( $L3694, TRIM(_xll.IMDP("IR", $G$5&amp;$N3694, $G$6)), "" )</f>
        <v/>
      </c>
      <c r="Q3694" t="b" cm="1">
        <f t="array" ref="Q3694">IF(
    $U$1=1, AND($P3694&lt;&gt;"", $P3694&lt;&gt;"...", $P3694&lt;&gt;"입력오류"),
    IF(
        $U$18=1, AND($P3694&lt;&gt;"", $P3694&lt;&gt;"...", $P3694&lt;&gt;"입력오류", ISNUMBER(FIND(INDEX($T$2:$T$7,$U$1),$P3694))),
        IF(
            $U$17="기타", AND($P3694&lt;&gt;"", $P3694&lt;&gt;"...", $P3694&lt;&gt;"입력오류", NOT(ISNUMBER(FIND($T$21:$T$34,$P3694)))),
            AND($P3694&lt;&gt;"", $P3694&lt;&gt;"...", $P3694&lt;&gt;"입력오류", $T$19=$P3694)
        )
    )
)</f>
        <v>0</v>
      </c>
    </row>
    <row r="3695" spans="1:17">
      <c r="A3695" t="s">
        <v>7726</v>
      </c>
      <c r="B3695" t="s">
        <v>7727</v>
      </c>
      <c r="I3695">
        <f t="shared" si="172"/>
        <v>3694</v>
      </c>
      <c r="J3695">
        <f t="shared" si="173"/>
        <v>3694</v>
      </c>
      <c r="K3695">
        <f t="shared" si="171"/>
        <v>1</v>
      </c>
      <c r="L3695" t="b">
        <f>COUNTIF($N$2:N3695, N3695)=1</f>
        <v>1</v>
      </c>
      <c r="M3695" s="37">
        <f>IF( $Q3695, MAX($M$1:M3694)+1, 0)</f>
        <v>0</v>
      </c>
      <c r="N3695" t="str" cm="1">
        <f t="array" ref="N3695">INDEX($A$9:$F$1048576, $J3695, $K3695 )</f>
        <v>72118</v>
      </c>
      <c r="O3695" t="str" cm="1">
        <f t="array" ref="O3695">INDEX($B$9:$F$1048576, $J3695, $K3695 )</f>
        <v>베스트제9차(유)1-14</v>
      </c>
      <c r="P3695" t="str" cm="1">
        <f t="array" ref="P3695">IF( $L3695, TRIM(_xll.IMDP("IR", $G$5&amp;$N3695, $G$6)), "" )</f>
        <v/>
      </c>
      <c r="Q3695" t="b" cm="1">
        <f t="array" ref="Q3695">IF(
    $U$1=1, AND($P3695&lt;&gt;"", $P3695&lt;&gt;"...", $P3695&lt;&gt;"입력오류"),
    IF(
        $U$18=1, AND($P3695&lt;&gt;"", $P3695&lt;&gt;"...", $P3695&lt;&gt;"입력오류", ISNUMBER(FIND(INDEX($T$2:$T$7,$U$1),$P3695))),
        IF(
            $U$17="기타", AND($P3695&lt;&gt;"", $P3695&lt;&gt;"...", $P3695&lt;&gt;"입력오류", NOT(ISNUMBER(FIND($T$21:$T$34,$P3695)))),
            AND($P3695&lt;&gt;"", $P3695&lt;&gt;"...", $P3695&lt;&gt;"입력오류", $T$19=$P3695)
        )
    )
)</f>
        <v>0</v>
      </c>
    </row>
    <row r="3696" spans="1:17">
      <c r="A3696" t="s">
        <v>7728</v>
      </c>
      <c r="B3696" t="s">
        <v>7729</v>
      </c>
      <c r="I3696">
        <f t="shared" si="172"/>
        <v>3695</v>
      </c>
      <c r="J3696">
        <f t="shared" si="173"/>
        <v>3695</v>
      </c>
      <c r="K3696">
        <f t="shared" si="171"/>
        <v>1</v>
      </c>
      <c r="L3696" t="b">
        <f>COUNTIF($N$2:N3696, N3696)=1</f>
        <v>1</v>
      </c>
      <c r="M3696" s="37">
        <f>IF( $Q3696, MAX($M$1:M3695)+1, 0)</f>
        <v>0</v>
      </c>
      <c r="N3696" t="str" cm="1">
        <f t="array" ref="N3696">INDEX($A$9:$F$1048576, $J3696, $K3696 )</f>
        <v>72119</v>
      </c>
      <c r="O3696" t="str" cm="1">
        <f t="array" ref="O3696">INDEX($B$9:$F$1048576, $J3696, $K3696 )</f>
        <v>베스트제9차(유)1-15</v>
      </c>
      <c r="P3696" t="str" cm="1">
        <f t="array" ref="P3696">IF( $L3696, TRIM(_xll.IMDP("IR", $G$5&amp;$N3696, $G$6)), "" )</f>
        <v/>
      </c>
      <c r="Q3696" t="b" cm="1">
        <f t="array" ref="Q3696">IF(
    $U$1=1, AND($P3696&lt;&gt;"", $P3696&lt;&gt;"...", $P3696&lt;&gt;"입력오류"),
    IF(
        $U$18=1, AND($P3696&lt;&gt;"", $P3696&lt;&gt;"...", $P3696&lt;&gt;"입력오류", ISNUMBER(FIND(INDEX($T$2:$T$7,$U$1),$P3696))),
        IF(
            $U$17="기타", AND($P3696&lt;&gt;"", $P3696&lt;&gt;"...", $P3696&lt;&gt;"입력오류", NOT(ISNUMBER(FIND($T$21:$T$34,$P3696)))),
            AND($P3696&lt;&gt;"", $P3696&lt;&gt;"...", $P3696&lt;&gt;"입력오류", $T$19=$P3696)
        )
    )
)</f>
        <v>0</v>
      </c>
    </row>
    <row r="3697" spans="1:17">
      <c r="A3697" t="s">
        <v>7730</v>
      </c>
      <c r="B3697" t="s">
        <v>7731</v>
      </c>
      <c r="I3697">
        <f t="shared" si="172"/>
        <v>3696</v>
      </c>
      <c r="J3697">
        <f t="shared" si="173"/>
        <v>3696</v>
      </c>
      <c r="K3697">
        <f t="shared" si="171"/>
        <v>1</v>
      </c>
      <c r="L3697" t="b">
        <f>COUNTIF($N$2:N3697, N3697)=1</f>
        <v>1</v>
      </c>
      <c r="M3697" s="37">
        <f>IF( $Q3697, MAX($M$1:M3696)+1, 0)</f>
        <v>0</v>
      </c>
      <c r="N3697" t="str" cm="1">
        <f t="array" ref="N3697">INDEX($A$9:$F$1048576, $J3697, $K3697 )</f>
        <v>72120</v>
      </c>
      <c r="O3697" t="str" cm="1">
        <f t="array" ref="O3697">INDEX($B$9:$F$1048576, $J3697, $K3697 )</f>
        <v>베스트제9차(유)1-16</v>
      </c>
      <c r="P3697" t="str" cm="1">
        <f t="array" ref="P3697">IF( $L3697, TRIM(_xll.IMDP("IR", $G$5&amp;$N3697, $G$6)), "" )</f>
        <v/>
      </c>
      <c r="Q3697" t="b" cm="1">
        <f t="array" ref="Q3697">IF(
    $U$1=1, AND($P3697&lt;&gt;"", $P3697&lt;&gt;"...", $P3697&lt;&gt;"입력오류"),
    IF(
        $U$18=1, AND($P3697&lt;&gt;"", $P3697&lt;&gt;"...", $P3697&lt;&gt;"입력오류", ISNUMBER(FIND(INDEX($T$2:$T$7,$U$1),$P3697))),
        IF(
            $U$17="기타", AND($P3697&lt;&gt;"", $P3697&lt;&gt;"...", $P3697&lt;&gt;"입력오류", NOT(ISNUMBER(FIND($T$21:$T$34,$P3697)))),
            AND($P3697&lt;&gt;"", $P3697&lt;&gt;"...", $P3697&lt;&gt;"입력오류", $T$19=$P3697)
        )
    )
)</f>
        <v>0</v>
      </c>
    </row>
    <row r="3698" spans="1:17">
      <c r="A3698" t="s">
        <v>7732</v>
      </c>
      <c r="B3698" t="s">
        <v>7733</v>
      </c>
      <c r="I3698">
        <f t="shared" si="172"/>
        <v>3697</v>
      </c>
      <c r="J3698">
        <f t="shared" si="173"/>
        <v>3697</v>
      </c>
      <c r="K3698">
        <f t="shared" si="171"/>
        <v>1</v>
      </c>
      <c r="L3698" t="b">
        <f>COUNTIF($N$2:N3698, N3698)=1</f>
        <v>1</v>
      </c>
      <c r="M3698" s="37">
        <f>IF( $Q3698, MAX($M$1:M3697)+1, 0)</f>
        <v>0</v>
      </c>
      <c r="N3698" t="str" cm="1">
        <f t="array" ref="N3698">INDEX($A$9:$F$1048576, $J3698, $K3698 )</f>
        <v>72121</v>
      </c>
      <c r="O3698" t="str" cm="1">
        <f t="array" ref="O3698">INDEX($B$9:$F$1048576, $J3698, $K3698 )</f>
        <v>베스트제9차(유)1-17</v>
      </c>
      <c r="P3698" t="str" cm="1">
        <f t="array" ref="P3698">IF( $L3698, TRIM(_xll.IMDP("IR", $G$5&amp;$N3698, $G$6)), "" )</f>
        <v/>
      </c>
      <c r="Q3698" t="b" cm="1">
        <f t="array" ref="Q3698">IF(
    $U$1=1, AND($P3698&lt;&gt;"", $P3698&lt;&gt;"...", $P3698&lt;&gt;"입력오류"),
    IF(
        $U$18=1, AND($P3698&lt;&gt;"", $P3698&lt;&gt;"...", $P3698&lt;&gt;"입력오류", ISNUMBER(FIND(INDEX($T$2:$T$7,$U$1),$P3698))),
        IF(
            $U$17="기타", AND($P3698&lt;&gt;"", $P3698&lt;&gt;"...", $P3698&lt;&gt;"입력오류", NOT(ISNUMBER(FIND($T$21:$T$34,$P3698)))),
            AND($P3698&lt;&gt;"", $P3698&lt;&gt;"...", $P3698&lt;&gt;"입력오류", $T$19=$P3698)
        )
    )
)</f>
        <v>0</v>
      </c>
    </row>
    <row r="3699" spans="1:17">
      <c r="A3699" t="s">
        <v>7734</v>
      </c>
      <c r="B3699" t="s">
        <v>7735</v>
      </c>
      <c r="I3699">
        <f t="shared" si="172"/>
        <v>3698</v>
      </c>
      <c r="J3699">
        <f t="shared" si="173"/>
        <v>3698</v>
      </c>
      <c r="K3699">
        <f t="shared" si="171"/>
        <v>1</v>
      </c>
      <c r="L3699" t="b">
        <f>COUNTIF($N$2:N3699, N3699)=1</f>
        <v>1</v>
      </c>
      <c r="M3699" s="37">
        <f>IF( $Q3699, MAX($M$1:M3698)+1, 0)</f>
        <v>0</v>
      </c>
      <c r="N3699" t="str" cm="1">
        <f t="array" ref="N3699">INDEX($A$9:$F$1048576, $J3699, $K3699 )</f>
        <v>72122</v>
      </c>
      <c r="O3699" t="str" cm="1">
        <f t="array" ref="O3699">INDEX($B$9:$F$1048576, $J3699, $K3699 )</f>
        <v>베스트제9차(유)1-18</v>
      </c>
      <c r="P3699" t="str" cm="1">
        <f t="array" ref="P3699">IF( $L3699, TRIM(_xll.IMDP("IR", $G$5&amp;$N3699, $G$6)), "" )</f>
        <v/>
      </c>
      <c r="Q3699" t="b" cm="1">
        <f t="array" ref="Q3699">IF(
    $U$1=1, AND($P3699&lt;&gt;"", $P3699&lt;&gt;"...", $P3699&lt;&gt;"입력오류"),
    IF(
        $U$18=1, AND($P3699&lt;&gt;"", $P3699&lt;&gt;"...", $P3699&lt;&gt;"입력오류", ISNUMBER(FIND(INDEX($T$2:$T$7,$U$1),$P3699))),
        IF(
            $U$17="기타", AND($P3699&lt;&gt;"", $P3699&lt;&gt;"...", $P3699&lt;&gt;"입력오류", NOT(ISNUMBER(FIND($T$21:$T$34,$P3699)))),
            AND($P3699&lt;&gt;"", $P3699&lt;&gt;"...", $P3699&lt;&gt;"입력오류", $T$19=$P3699)
        )
    )
)</f>
        <v>0</v>
      </c>
    </row>
    <row r="3700" spans="1:17">
      <c r="A3700" t="s">
        <v>7736</v>
      </c>
      <c r="B3700" t="s">
        <v>7737</v>
      </c>
      <c r="I3700">
        <f t="shared" si="172"/>
        <v>3699</v>
      </c>
      <c r="J3700">
        <f t="shared" si="173"/>
        <v>3699</v>
      </c>
      <c r="K3700">
        <f t="shared" si="171"/>
        <v>1</v>
      </c>
      <c r="L3700" t="b">
        <f>COUNTIF($N$2:N3700, N3700)=1</f>
        <v>1</v>
      </c>
      <c r="M3700" s="37">
        <f>IF( $Q3700, MAX($M$1:M3699)+1, 0)</f>
        <v>0</v>
      </c>
      <c r="N3700" t="str" cm="1">
        <f t="array" ref="N3700">INDEX($A$9:$F$1048576, $J3700, $K3700 )</f>
        <v>72123</v>
      </c>
      <c r="O3700" t="str" cm="1">
        <f t="array" ref="O3700">INDEX($B$9:$F$1048576, $J3700, $K3700 )</f>
        <v>국민챔피온제9차(유)3-3</v>
      </c>
      <c r="P3700" t="str" cm="1">
        <f t="array" ref="P3700">IF( $L3700, TRIM(_xll.IMDP("IR", $G$5&amp;$N3700, $G$6)), "" )</f>
        <v/>
      </c>
      <c r="Q3700" t="b" cm="1">
        <f t="array" ref="Q3700">IF(
    $U$1=1, AND($P3700&lt;&gt;"", $P3700&lt;&gt;"...", $P3700&lt;&gt;"입력오류"),
    IF(
        $U$18=1, AND($P3700&lt;&gt;"", $P3700&lt;&gt;"...", $P3700&lt;&gt;"입력오류", ISNUMBER(FIND(INDEX($T$2:$T$7,$U$1),$P3700))),
        IF(
            $U$17="기타", AND($P3700&lt;&gt;"", $P3700&lt;&gt;"...", $P3700&lt;&gt;"입력오류", NOT(ISNUMBER(FIND($T$21:$T$34,$P3700)))),
            AND($P3700&lt;&gt;"", $P3700&lt;&gt;"...", $P3700&lt;&gt;"입력오류", $T$19=$P3700)
        )
    )
)</f>
        <v>0</v>
      </c>
    </row>
    <row r="3701" spans="1:17">
      <c r="A3701" t="s">
        <v>7738</v>
      </c>
      <c r="B3701" t="s">
        <v>7739</v>
      </c>
      <c r="I3701">
        <f t="shared" si="172"/>
        <v>3700</v>
      </c>
      <c r="J3701">
        <f t="shared" si="173"/>
        <v>3700</v>
      </c>
      <c r="K3701">
        <f t="shared" si="171"/>
        <v>1</v>
      </c>
      <c r="L3701" t="b">
        <f>COUNTIF($N$2:N3701, N3701)=1</f>
        <v>1</v>
      </c>
      <c r="M3701" s="37">
        <f>IF( $Q3701, MAX($M$1:M3700)+1, 0)</f>
        <v>0</v>
      </c>
      <c r="N3701" t="str" cm="1">
        <f t="array" ref="N3701">INDEX($A$9:$F$1048576, $J3701, $K3701 )</f>
        <v>72124</v>
      </c>
      <c r="O3701" t="str" cm="1">
        <f t="array" ref="O3701">INDEX($B$9:$F$1048576, $J3701, $K3701 )</f>
        <v>이든파크제1차</v>
      </c>
      <c r="P3701" t="str" cm="1">
        <f t="array" ref="P3701">IF( $L3701, TRIM(_xll.IMDP("IR", $G$5&amp;$N3701, $G$6)), "" )</f>
        <v/>
      </c>
      <c r="Q3701" t="b" cm="1">
        <f t="array" ref="Q3701">IF(
    $U$1=1, AND($P3701&lt;&gt;"", $P3701&lt;&gt;"...", $P3701&lt;&gt;"입력오류"),
    IF(
        $U$18=1, AND($P3701&lt;&gt;"", $P3701&lt;&gt;"...", $P3701&lt;&gt;"입력오류", ISNUMBER(FIND(INDEX($T$2:$T$7,$U$1),$P3701))),
        IF(
            $U$17="기타", AND($P3701&lt;&gt;"", $P3701&lt;&gt;"...", $P3701&lt;&gt;"입력오류", NOT(ISNUMBER(FIND($T$21:$T$34,$P3701)))),
            AND($P3701&lt;&gt;"", $P3701&lt;&gt;"...", $P3701&lt;&gt;"입력오류", $T$19=$P3701)
        )
    )
)</f>
        <v>0</v>
      </c>
    </row>
    <row r="3702" spans="1:17">
      <c r="A3702" t="s">
        <v>7740</v>
      </c>
      <c r="B3702" t="s">
        <v>7741</v>
      </c>
      <c r="I3702">
        <f t="shared" si="172"/>
        <v>3701</v>
      </c>
      <c r="J3702">
        <f t="shared" si="173"/>
        <v>3701</v>
      </c>
      <c r="K3702">
        <f t="shared" si="171"/>
        <v>1</v>
      </c>
      <c r="L3702" t="b">
        <f>COUNTIF($N$2:N3702, N3702)=1</f>
        <v>1</v>
      </c>
      <c r="M3702" s="37">
        <f>IF( $Q3702, MAX($M$1:M3701)+1, 0)</f>
        <v>0</v>
      </c>
      <c r="N3702" t="str" cm="1">
        <f t="array" ref="N3702">INDEX($A$9:$F$1048576, $J3702, $K3702 )</f>
        <v>72128</v>
      </c>
      <c r="O3702" t="str" cm="1">
        <f t="array" ref="O3702">INDEX($B$9:$F$1048576, $J3702, $K3702 )</f>
        <v>베니스제1차(유)1</v>
      </c>
      <c r="P3702" t="str" cm="1">
        <f t="array" ref="P3702">IF( $L3702, TRIM(_xll.IMDP("IR", $G$5&amp;$N3702, $G$6)), "" )</f>
        <v/>
      </c>
      <c r="Q3702" t="b" cm="1">
        <f t="array" ref="Q3702">IF(
    $U$1=1, AND($P3702&lt;&gt;"", $P3702&lt;&gt;"...", $P3702&lt;&gt;"입력오류"),
    IF(
        $U$18=1, AND($P3702&lt;&gt;"", $P3702&lt;&gt;"...", $P3702&lt;&gt;"입력오류", ISNUMBER(FIND(INDEX($T$2:$T$7,$U$1),$P3702))),
        IF(
            $U$17="기타", AND($P3702&lt;&gt;"", $P3702&lt;&gt;"...", $P3702&lt;&gt;"입력오류", NOT(ISNUMBER(FIND($T$21:$T$34,$P3702)))),
            AND($P3702&lt;&gt;"", $P3702&lt;&gt;"...", $P3702&lt;&gt;"입력오류", $T$19=$P3702)
        )
    )
)</f>
        <v>0</v>
      </c>
    </row>
    <row r="3703" spans="1:17">
      <c r="A3703" t="s">
        <v>7742</v>
      </c>
      <c r="B3703" t="s">
        <v>7743</v>
      </c>
      <c r="I3703">
        <f t="shared" si="172"/>
        <v>3702</v>
      </c>
      <c r="J3703">
        <f t="shared" si="173"/>
        <v>3702</v>
      </c>
      <c r="K3703">
        <f t="shared" si="171"/>
        <v>1</v>
      </c>
      <c r="L3703" t="b">
        <f>COUNTIF($N$2:N3703, N3703)=1</f>
        <v>1</v>
      </c>
      <c r="M3703" s="37">
        <f>IF( $Q3703, MAX($M$1:M3702)+1, 0)</f>
        <v>0</v>
      </c>
      <c r="N3703" t="str" cm="1">
        <f t="array" ref="N3703">INDEX($A$9:$F$1048576, $J3703, $K3703 )</f>
        <v>72130</v>
      </c>
      <c r="O3703" t="str" cm="1">
        <f t="array" ref="O3703">INDEX($B$9:$F$1048576, $J3703, $K3703 )</f>
        <v>나무크레딧제2차(유)3</v>
      </c>
      <c r="P3703" t="str" cm="1">
        <f t="array" ref="P3703">IF( $L3703, TRIM(_xll.IMDP("IR", $G$5&amp;$N3703, $G$6)), "" )</f>
        <v/>
      </c>
      <c r="Q3703" t="b" cm="1">
        <f t="array" ref="Q3703">IF(
    $U$1=1, AND($P3703&lt;&gt;"", $P3703&lt;&gt;"...", $P3703&lt;&gt;"입력오류"),
    IF(
        $U$18=1, AND($P3703&lt;&gt;"", $P3703&lt;&gt;"...", $P3703&lt;&gt;"입력오류", ISNUMBER(FIND(INDEX($T$2:$T$7,$U$1),$P3703))),
        IF(
            $U$17="기타", AND($P3703&lt;&gt;"", $P3703&lt;&gt;"...", $P3703&lt;&gt;"입력오류", NOT(ISNUMBER(FIND($T$21:$T$34,$P3703)))),
            AND($P3703&lt;&gt;"", $P3703&lt;&gt;"...", $P3703&lt;&gt;"입력오류", $T$19=$P3703)
        )
    )
)</f>
        <v>0</v>
      </c>
    </row>
    <row r="3704" spans="1:17">
      <c r="A3704" t="s">
        <v>7744</v>
      </c>
      <c r="B3704" t="s">
        <v>7745</v>
      </c>
      <c r="I3704">
        <f t="shared" si="172"/>
        <v>3703</v>
      </c>
      <c r="J3704">
        <f t="shared" si="173"/>
        <v>3703</v>
      </c>
      <c r="K3704">
        <f t="shared" si="171"/>
        <v>1</v>
      </c>
      <c r="L3704" t="b">
        <f>COUNTIF($N$2:N3704, N3704)=1</f>
        <v>1</v>
      </c>
      <c r="M3704" s="37">
        <f>IF( $Q3704, MAX($M$1:M3703)+1, 0)</f>
        <v>0</v>
      </c>
      <c r="N3704" t="str" cm="1">
        <f t="array" ref="N3704">INDEX($A$9:$F$1048576, $J3704, $K3704 )</f>
        <v>72131</v>
      </c>
      <c r="O3704" t="str" cm="1">
        <f t="array" ref="O3704">INDEX($B$9:$F$1048576, $J3704, $K3704 )</f>
        <v>나무크레딧제2차(유)4</v>
      </c>
      <c r="P3704" t="str" cm="1">
        <f t="array" ref="P3704">IF( $L3704, TRIM(_xll.IMDP("IR", $G$5&amp;$N3704, $G$6)), "" )</f>
        <v/>
      </c>
      <c r="Q3704" t="b" cm="1">
        <f t="array" ref="Q3704">IF(
    $U$1=1, AND($P3704&lt;&gt;"", $P3704&lt;&gt;"...", $P3704&lt;&gt;"입력오류"),
    IF(
        $U$18=1, AND($P3704&lt;&gt;"", $P3704&lt;&gt;"...", $P3704&lt;&gt;"입력오류", ISNUMBER(FIND(INDEX($T$2:$T$7,$U$1),$P3704))),
        IF(
            $U$17="기타", AND($P3704&lt;&gt;"", $P3704&lt;&gt;"...", $P3704&lt;&gt;"입력오류", NOT(ISNUMBER(FIND($T$21:$T$34,$P3704)))),
            AND($P3704&lt;&gt;"", $P3704&lt;&gt;"...", $P3704&lt;&gt;"입력오류", $T$19=$P3704)
        )
    )
)</f>
        <v>0</v>
      </c>
    </row>
    <row r="3705" spans="1:17">
      <c r="A3705" t="s">
        <v>7746</v>
      </c>
      <c r="B3705" t="s">
        <v>7747</v>
      </c>
      <c r="I3705">
        <f t="shared" si="172"/>
        <v>3704</v>
      </c>
      <c r="J3705">
        <f t="shared" si="173"/>
        <v>3704</v>
      </c>
      <c r="K3705">
        <f t="shared" si="171"/>
        <v>1</v>
      </c>
      <c r="L3705" t="b">
        <f>COUNTIF($N$2:N3705, N3705)=1</f>
        <v>1</v>
      </c>
      <c r="M3705" s="37">
        <f>IF( $Q3705, MAX($M$1:M3704)+1, 0)</f>
        <v>0</v>
      </c>
      <c r="N3705" t="str" cm="1">
        <f t="array" ref="N3705">INDEX($A$9:$F$1048576, $J3705, $K3705 )</f>
        <v>72135</v>
      </c>
      <c r="O3705" t="str" cm="1">
        <f t="array" ref="O3705">INDEX($B$9:$F$1048576, $J3705, $K3705 )</f>
        <v>티월드제96차(유)1-1</v>
      </c>
      <c r="P3705" t="str" cm="1">
        <f t="array" ref="P3705">IF( $L3705, TRIM(_xll.IMDP("IR", $G$5&amp;$N3705, $G$6)), "" )</f>
        <v/>
      </c>
      <c r="Q3705" t="b" cm="1">
        <f t="array" ref="Q3705">IF(
    $U$1=1, AND($P3705&lt;&gt;"", $P3705&lt;&gt;"...", $P3705&lt;&gt;"입력오류"),
    IF(
        $U$18=1, AND($P3705&lt;&gt;"", $P3705&lt;&gt;"...", $P3705&lt;&gt;"입력오류", ISNUMBER(FIND(INDEX($T$2:$T$7,$U$1),$P3705))),
        IF(
            $U$17="기타", AND($P3705&lt;&gt;"", $P3705&lt;&gt;"...", $P3705&lt;&gt;"입력오류", NOT(ISNUMBER(FIND($T$21:$T$34,$P3705)))),
            AND($P3705&lt;&gt;"", $P3705&lt;&gt;"...", $P3705&lt;&gt;"입력오류", $T$19=$P3705)
        )
    )
)</f>
        <v>0</v>
      </c>
    </row>
    <row r="3706" spans="1:17">
      <c r="A3706" t="s">
        <v>7748</v>
      </c>
      <c r="B3706" t="s">
        <v>7749</v>
      </c>
      <c r="I3706">
        <f t="shared" si="172"/>
        <v>3705</v>
      </c>
      <c r="J3706">
        <f t="shared" si="173"/>
        <v>3705</v>
      </c>
      <c r="K3706">
        <f t="shared" si="171"/>
        <v>1</v>
      </c>
      <c r="L3706" t="b">
        <f>COUNTIF($N$2:N3706, N3706)=1</f>
        <v>1</v>
      </c>
      <c r="M3706" s="37">
        <f>IF( $Q3706, MAX($M$1:M3705)+1, 0)</f>
        <v>0</v>
      </c>
      <c r="N3706" t="str" cm="1">
        <f t="array" ref="N3706">INDEX($A$9:$F$1048576, $J3706, $K3706 )</f>
        <v>72136</v>
      </c>
      <c r="O3706" t="str" cm="1">
        <f t="array" ref="O3706">INDEX($B$9:$F$1048576, $J3706, $K3706 )</f>
        <v>티월드제96차(유)1-2</v>
      </c>
      <c r="P3706" t="str" cm="1">
        <f t="array" ref="P3706">IF( $L3706, TRIM(_xll.IMDP("IR", $G$5&amp;$N3706, $G$6)), "" )</f>
        <v/>
      </c>
      <c r="Q3706" t="b" cm="1">
        <f t="array" ref="Q3706">IF(
    $U$1=1, AND($P3706&lt;&gt;"", $P3706&lt;&gt;"...", $P3706&lt;&gt;"입력오류"),
    IF(
        $U$18=1, AND($P3706&lt;&gt;"", $P3706&lt;&gt;"...", $P3706&lt;&gt;"입력오류", ISNUMBER(FIND(INDEX($T$2:$T$7,$U$1),$P3706))),
        IF(
            $U$17="기타", AND($P3706&lt;&gt;"", $P3706&lt;&gt;"...", $P3706&lt;&gt;"입력오류", NOT(ISNUMBER(FIND($T$21:$T$34,$P3706)))),
            AND($P3706&lt;&gt;"", $P3706&lt;&gt;"...", $P3706&lt;&gt;"입력오류", $T$19=$P3706)
        )
    )
)</f>
        <v>0</v>
      </c>
    </row>
    <row r="3707" spans="1:17">
      <c r="A3707" t="s">
        <v>7750</v>
      </c>
      <c r="B3707" t="s">
        <v>7751</v>
      </c>
      <c r="I3707">
        <f t="shared" si="172"/>
        <v>3706</v>
      </c>
      <c r="J3707">
        <f t="shared" si="173"/>
        <v>3706</v>
      </c>
      <c r="K3707">
        <f t="shared" si="171"/>
        <v>1</v>
      </c>
      <c r="L3707" t="b">
        <f>COUNTIF($N$2:N3707, N3707)=1</f>
        <v>1</v>
      </c>
      <c r="M3707" s="37">
        <f>IF( $Q3707, MAX($M$1:M3706)+1, 0)</f>
        <v>0</v>
      </c>
      <c r="N3707" t="str" cm="1">
        <f t="array" ref="N3707">INDEX($A$9:$F$1048576, $J3707, $K3707 )</f>
        <v>72137</v>
      </c>
      <c r="O3707" t="str" cm="1">
        <f t="array" ref="O3707">INDEX($B$9:$F$1048576, $J3707, $K3707 )</f>
        <v>티월드제96차(유)1-3</v>
      </c>
      <c r="P3707" t="str" cm="1">
        <f t="array" ref="P3707">IF( $L3707, TRIM(_xll.IMDP("IR", $G$5&amp;$N3707, $G$6)), "" )</f>
        <v/>
      </c>
      <c r="Q3707" t="b" cm="1">
        <f t="array" ref="Q3707">IF(
    $U$1=1, AND($P3707&lt;&gt;"", $P3707&lt;&gt;"...", $P3707&lt;&gt;"입력오류"),
    IF(
        $U$18=1, AND($P3707&lt;&gt;"", $P3707&lt;&gt;"...", $P3707&lt;&gt;"입력오류", ISNUMBER(FIND(INDEX($T$2:$T$7,$U$1),$P3707))),
        IF(
            $U$17="기타", AND($P3707&lt;&gt;"", $P3707&lt;&gt;"...", $P3707&lt;&gt;"입력오류", NOT(ISNUMBER(FIND($T$21:$T$34,$P3707)))),
            AND($P3707&lt;&gt;"", $P3707&lt;&gt;"...", $P3707&lt;&gt;"입력오류", $T$19=$P3707)
        )
    )
)</f>
        <v>0</v>
      </c>
    </row>
    <row r="3708" spans="1:17">
      <c r="A3708" t="s">
        <v>7752</v>
      </c>
      <c r="B3708" t="s">
        <v>7753</v>
      </c>
      <c r="I3708">
        <f t="shared" si="172"/>
        <v>3707</v>
      </c>
      <c r="J3708">
        <f t="shared" si="173"/>
        <v>3707</v>
      </c>
      <c r="K3708">
        <f t="shared" si="171"/>
        <v>1</v>
      </c>
      <c r="L3708" t="b">
        <f>COUNTIF($N$2:N3708, N3708)=1</f>
        <v>1</v>
      </c>
      <c r="M3708" s="37">
        <f>IF( $Q3708, MAX($M$1:M3707)+1, 0)</f>
        <v>0</v>
      </c>
      <c r="N3708" t="str" cm="1">
        <f t="array" ref="N3708">INDEX($A$9:$F$1048576, $J3708, $K3708 )</f>
        <v>72138</v>
      </c>
      <c r="O3708" t="str" cm="1">
        <f t="array" ref="O3708">INDEX($B$9:$F$1048576, $J3708, $K3708 )</f>
        <v>티월드제96차(유)1-4</v>
      </c>
      <c r="P3708" t="str" cm="1">
        <f t="array" ref="P3708">IF( $L3708, TRIM(_xll.IMDP("IR", $G$5&amp;$N3708, $G$6)), "" )</f>
        <v/>
      </c>
      <c r="Q3708" t="b" cm="1">
        <f t="array" ref="Q3708">IF(
    $U$1=1, AND($P3708&lt;&gt;"", $P3708&lt;&gt;"...", $P3708&lt;&gt;"입력오류"),
    IF(
        $U$18=1, AND($P3708&lt;&gt;"", $P3708&lt;&gt;"...", $P3708&lt;&gt;"입력오류", ISNUMBER(FIND(INDEX($T$2:$T$7,$U$1),$P3708))),
        IF(
            $U$17="기타", AND($P3708&lt;&gt;"", $P3708&lt;&gt;"...", $P3708&lt;&gt;"입력오류", NOT(ISNUMBER(FIND($T$21:$T$34,$P3708)))),
            AND($P3708&lt;&gt;"", $P3708&lt;&gt;"...", $P3708&lt;&gt;"입력오류", $T$19=$P3708)
        )
    )
)</f>
        <v>0</v>
      </c>
    </row>
    <row r="3709" spans="1:17">
      <c r="A3709" t="s">
        <v>7754</v>
      </c>
      <c r="B3709" t="s">
        <v>7755</v>
      </c>
      <c r="I3709">
        <f t="shared" si="172"/>
        <v>3708</v>
      </c>
      <c r="J3709">
        <f t="shared" si="173"/>
        <v>3708</v>
      </c>
      <c r="K3709">
        <f t="shared" si="171"/>
        <v>1</v>
      </c>
      <c r="L3709" t="b">
        <f>COUNTIF($N$2:N3709, N3709)=1</f>
        <v>1</v>
      </c>
      <c r="M3709" s="37">
        <f>IF( $Q3709, MAX($M$1:M3708)+1, 0)</f>
        <v>0</v>
      </c>
      <c r="N3709" t="str" cm="1">
        <f t="array" ref="N3709">INDEX($A$9:$F$1048576, $J3709, $K3709 )</f>
        <v>72139</v>
      </c>
      <c r="O3709" t="str" cm="1">
        <f t="array" ref="O3709">INDEX($B$9:$F$1048576, $J3709, $K3709 )</f>
        <v>티월드제96차(유)1-5</v>
      </c>
      <c r="P3709" t="str" cm="1">
        <f t="array" ref="P3709">IF( $L3709, TRIM(_xll.IMDP("IR", $G$5&amp;$N3709, $G$6)), "" )</f>
        <v/>
      </c>
      <c r="Q3709" t="b" cm="1">
        <f t="array" ref="Q3709">IF(
    $U$1=1, AND($P3709&lt;&gt;"", $P3709&lt;&gt;"...", $P3709&lt;&gt;"입력오류"),
    IF(
        $U$18=1, AND($P3709&lt;&gt;"", $P3709&lt;&gt;"...", $P3709&lt;&gt;"입력오류", ISNUMBER(FIND(INDEX($T$2:$T$7,$U$1),$P3709))),
        IF(
            $U$17="기타", AND($P3709&lt;&gt;"", $P3709&lt;&gt;"...", $P3709&lt;&gt;"입력오류", NOT(ISNUMBER(FIND($T$21:$T$34,$P3709)))),
            AND($P3709&lt;&gt;"", $P3709&lt;&gt;"...", $P3709&lt;&gt;"입력오류", $T$19=$P3709)
        )
    )
)</f>
        <v>0</v>
      </c>
    </row>
    <row r="3710" spans="1:17">
      <c r="A3710" t="s">
        <v>7756</v>
      </c>
      <c r="B3710" t="s">
        <v>7757</v>
      </c>
      <c r="I3710">
        <f t="shared" si="172"/>
        <v>3709</v>
      </c>
      <c r="J3710">
        <f t="shared" si="173"/>
        <v>3709</v>
      </c>
      <c r="K3710">
        <f t="shared" si="171"/>
        <v>1</v>
      </c>
      <c r="L3710" t="b">
        <f>COUNTIF($N$2:N3710, N3710)=1</f>
        <v>1</v>
      </c>
      <c r="M3710" s="37">
        <f>IF( $Q3710, MAX($M$1:M3709)+1, 0)</f>
        <v>0</v>
      </c>
      <c r="N3710" t="str" cm="1">
        <f t="array" ref="N3710">INDEX($A$9:$F$1048576, $J3710, $K3710 )</f>
        <v>72140</v>
      </c>
      <c r="O3710" t="str" cm="1">
        <f t="array" ref="O3710">INDEX($B$9:$F$1048576, $J3710, $K3710 )</f>
        <v>티월드제96차(유)1-6</v>
      </c>
      <c r="P3710" t="str" cm="1">
        <f t="array" ref="P3710">IF( $L3710, TRIM(_xll.IMDP("IR", $G$5&amp;$N3710, $G$6)), "" )</f>
        <v/>
      </c>
      <c r="Q3710" t="b" cm="1">
        <f t="array" ref="Q3710">IF(
    $U$1=1, AND($P3710&lt;&gt;"", $P3710&lt;&gt;"...", $P3710&lt;&gt;"입력오류"),
    IF(
        $U$18=1, AND($P3710&lt;&gt;"", $P3710&lt;&gt;"...", $P3710&lt;&gt;"입력오류", ISNUMBER(FIND(INDEX($T$2:$T$7,$U$1),$P3710))),
        IF(
            $U$17="기타", AND($P3710&lt;&gt;"", $P3710&lt;&gt;"...", $P3710&lt;&gt;"입력오류", NOT(ISNUMBER(FIND($T$21:$T$34,$P3710)))),
            AND($P3710&lt;&gt;"", $P3710&lt;&gt;"...", $P3710&lt;&gt;"입력오류", $T$19=$P3710)
        )
    )
)</f>
        <v>0</v>
      </c>
    </row>
    <row r="3711" spans="1:17">
      <c r="A3711" t="s">
        <v>7758</v>
      </c>
      <c r="B3711" t="s">
        <v>7759</v>
      </c>
      <c r="I3711">
        <f t="shared" si="172"/>
        <v>3710</v>
      </c>
      <c r="J3711">
        <f t="shared" si="173"/>
        <v>3710</v>
      </c>
      <c r="K3711">
        <f t="shared" si="171"/>
        <v>1</v>
      </c>
      <c r="L3711" t="b">
        <f>COUNTIF($N$2:N3711, N3711)=1</f>
        <v>1</v>
      </c>
      <c r="M3711" s="37">
        <f>IF( $Q3711, MAX($M$1:M3710)+1, 0)</f>
        <v>0</v>
      </c>
      <c r="N3711" t="str" cm="1">
        <f t="array" ref="N3711">INDEX($A$9:$F$1048576, $J3711, $K3711 )</f>
        <v>72141</v>
      </c>
      <c r="O3711" t="str" cm="1">
        <f t="array" ref="O3711">INDEX($B$9:$F$1048576, $J3711, $K3711 )</f>
        <v>티월드제96차(유)1-7</v>
      </c>
      <c r="P3711" t="str" cm="1">
        <f t="array" ref="P3711">IF( $L3711, TRIM(_xll.IMDP("IR", $G$5&amp;$N3711, $G$6)), "" )</f>
        <v/>
      </c>
      <c r="Q3711" t="b" cm="1">
        <f t="array" ref="Q3711">IF(
    $U$1=1, AND($P3711&lt;&gt;"", $P3711&lt;&gt;"...", $P3711&lt;&gt;"입력오류"),
    IF(
        $U$18=1, AND($P3711&lt;&gt;"", $P3711&lt;&gt;"...", $P3711&lt;&gt;"입력오류", ISNUMBER(FIND(INDEX($T$2:$T$7,$U$1),$P3711))),
        IF(
            $U$17="기타", AND($P3711&lt;&gt;"", $P3711&lt;&gt;"...", $P3711&lt;&gt;"입력오류", NOT(ISNUMBER(FIND($T$21:$T$34,$P3711)))),
            AND($P3711&lt;&gt;"", $P3711&lt;&gt;"...", $P3711&lt;&gt;"입력오류", $T$19=$P3711)
        )
    )
)</f>
        <v>0</v>
      </c>
    </row>
    <row r="3712" spans="1:17">
      <c r="A3712" t="s">
        <v>7760</v>
      </c>
      <c r="B3712" t="s">
        <v>7761</v>
      </c>
      <c r="I3712">
        <f t="shared" si="172"/>
        <v>3711</v>
      </c>
      <c r="J3712">
        <f t="shared" si="173"/>
        <v>3711</v>
      </c>
      <c r="K3712">
        <f t="shared" si="171"/>
        <v>1</v>
      </c>
      <c r="L3712" t="b">
        <f>COUNTIF($N$2:N3712, N3712)=1</f>
        <v>1</v>
      </c>
      <c r="M3712" s="37">
        <f>IF( $Q3712, MAX($M$1:M3711)+1, 0)</f>
        <v>0</v>
      </c>
      <c r="N3712" t="str" cm="1">
        <f t="array" ref="N3712">INDEX($A$9:$F$1048576, $J3712, $K3712 )</f>
        <v>72142</v>
      </c>
      <c r="O3712" t="str" cm="1">
        <f t="array" ref="O3712">INDEX($B$9:$F$1048576, $J3712, $K3712 )</f>
        <v>티월드제96차(유)1-8</v>
      </c>
      <c r="P3712" t="str" cm="1">
        <f t="array" ref="P3712">IF( $L3712, TRIM(_xll.IMDP("IR", $G$5&amp;$N3712, $G$6)), "" )</f>
        <v/>
      </c>
      <c r="Q3712" t="b" cm="1">
        <f t="array" ref="Q3712">IF(
    $U$1=1, AND($P3712&lt;&gt;"", $P3712&lt;&gt;"...", $P3712&lt;&gt;"입력오류"),
    IF(
        $U$18=1, AND($P3712&lt;&gt;"", $P3712&lt;&gt;"...", $P3712&lt;&gt;"입력오류", ISNUMBER(FIND(INDEX($T$2:$T$7,$U$1),$P3712))),
        IF(
            $U$17="기타", AND($P3712&lt;&gt;"", $P3712&lt;&gt;"...", $P3712&lt;&gt;"입력오류", NOT(ISNUMBER(FIND($T$21:$T$34,$P3712)))),
            AND($P3712&lt;&gt;"", $P3712&lt;&gt;"...", $P3712&lt;&gt;"입력오류", $T$19=$P3712)
        )
    )
)</f>
        <v>0</v>
      </c>
    </row>
    <row r="3713" spans="1:17">
      <c r="A3713" t="s">
        <v>7762</v>
      </c>
      <c r="B3713" t="s">
        <v>7763</v>
      </c>
      <c r="I3713">
        <f t="shared" si="172"/>
        <v>3712</v>
      </c>
      <c r="J3713">
        <f t="shared" si="173"/>
        <v>3712</v>
      </c>
      <c r="K3713">
        <f t="shared" si="171"/>
        <v>1</v>
      </c>
      <c r="L3713" t="b">
        <f>COUNTIF($N$2:N3713, N3713)=1</f>
        <v>1</v>
      </c>
      <c r="M3713" s="37">
        <f>IF( $Q3713, MAX($M$1:M3712)+1, 0)</f>
        <v>0</v>
      </c>
      <c r="N3713" t="str" cm="1">
        <f t="array" ref="N3713">INDEX($A$9:$F$1048576, $J3713, $K3713 )</f>
        <v>72143</v>
      </c>
      <c r="O3713" t="str" cm="1">
        <f t="array" ref="O3713">INDEX($B$9:$F$1048576, $J3713, $K3713 )</f>
        <v>티월드제96차(유)1-9</v>
      </c>
      <c r="P3713" t="str" cm="1">
        <f t="array" ref="P3713">IF( $L3713, TRIM(_xll.IMDP("IR", $G$5&amp;$N3713, $G$6)), "" )</f>
        <v/>
      </c>
      <c r="Q3713" t="b" cm="1">
        <f t="array" ref="Q3713">IF(
    $U$1=1, AND($P3713&lt;&gt;"", $P3713&lt;&gt;"...", $P3713&lt;&gt;"입력오류"),
    IF(
        $U$18=1, AND($P3713&lt;&gt;"", $P3713&lt;&gt;"...", $P3713&lt;&gt;"입력오류", ISNUMBER(FIND(INDEX($T$2:$T$7,$U$1),$P3713))),
        IF(
            $U$17="기타", AND($P3713&lt;&gt;"", $P3713&lt;&gt;"...", $P3713&lt;&gt;"입력오류", NOT(ISNUMBER(FIND($T$21:$T$34,$P3713)))),
            AND($P3713&lt;&gt;"", $P3713&lt;&gt;"...", $P3713&lt;&gt;"입력오류", $T$19=$P3713)
        )
    )
)</f>
        <v>0</v>
      </c>
    </row>
    <row r="3714" spans="1:17">
      <c r="A3714" t="s">
        <v>7764</v>
      </c>
      <c r="B3714" t="s">
        <v>7765</v>
      </c>
      <c r="I3714">
        <f t="shared" si="172"/>
        <v>3713</v>
      </c>
      <c r="J3714">
        <f t="shared" si="173"/>
        <v>3713</v>
      </c>
      <c r="K3714">
        <f t="shared" ref="K3714:K3777" si="174">IF( $I3714&gt;$G$4, NA(), IF($I3714&gt;$G$3, 5, IF($I3714&gt;$G$2, 3, 1 ) ) )</f>
        <v>1</v>
      </c>
      <c r="L3714" t="b">
        <f>COUNTIF($N$2:N3714, N3714)=1</f>
        <v>1</v>
      </c>
      <c r="M3714" s="37">
        <f>IF( $Q3714, MAX($M$1:M3713)+1, 0)</f>
        <v>0</v>
      </c>
      <c r="N3714" t="str" cm="1">
        <f t="array" ref="N3714">INDEX($A$9:$F$1048576, $J3714, $K3714 )</f>
        <v>72144</v>
      </c>
      <c r="O3714" t="str" cm="1">
        <f t="array" ref="O3714">INDEX($B$9:$F$1048576, $J3714, $K3714 )</f>
        <v>티월드제96차(유)1-10</v>
      </c>
      <c r="P3714" t="str" cm="1">
        <f t="array" ref="P3714">IF( $L3714, TRIM(_xll.IMDP("IR", $G$5&amp;$N3714, $G$6)), "" )</f>
        <v/>
      </c>
      <c r="Q3714" t="b" cm="1">
        <f t="array" ref="Q3714">IF(
    $U$1=1, AND($P3714&lt;&gt;"", $P3714&lt;&gt;"...", $P3714&lt;&gt;"입력오류"),
    IF(
        $U$18=1, AND($P3714&lt;&gt;"", $P3714&lt;&gt;"...", $P3714&lt;&gt;"입력오류", ISNUMBER(FIND(INDEX($T$2:$T$7,$U$1),$P3714))),
        IF(
            $U$17="기타", AND($P3714&lt;&gt;"", $P3714&lt;&gt;"...", $P3714&lt;&gt;"입력오류", NOT(ISNUMBER(FIND($T$21:$T$34,$P3714)))),
            AND($P3714&lt;&gt;"", $P3714&lt;&gt;"...", $P3714&lt;&gt;"입력오류", $T$19=$P3714)
        )
    )
)</f>
        <v>0</v>
      </c>
    </row>
    <row r="3715" spans="1:17">
      <c r="A3715" t="s">
        <v>7766</v>
      </c>
      <c r="B3715" t="s">
        <v>7767</v>
      </c>
      <c r="I3715">
        <f t="shared" ref="I3715:I3778" si="175">ROW()-1</f>
        <v>3714</v>
      </c>
      <c r="J3715">
        <f t="shared" ref="J3715:J3778" si="176">IF( $I3715&gt;$G$4, NA(), IF($I3715&gt;$G$3, $I3715-$G$3, IF($I3715&gt;$G$2, $I3715-$G$2, $I3715 ) ) )</f>
        <v>3714</v>
      </c>
      <c r="K3715">
        <f t="shared" si="174"/>
        <v>1</v>
      </c>
      <c r="L3715" t="b">
        <f>COUNTIF($N$2:N3715, N3715)=1</f>
        <v>1</v>
      </c>
      <c r="M3715" s="37">
        <f>IF( $Q3715, MAX($M$1:M3714)+1, 0)</f>
        <v>0</v>
      </c>
      <c r="N3715" t="str" cm="1">
        <f t="array" ref="N3715">INDEX($A$9:$F$1048576, $J3715, $K3715 )</f>
        <v>72145</v>
      </c>
      <c r="O3715" t="str" cm="1">
        <f t="array" ref="O3715">INDEX($B$9:$F$1048576, $J3715, $K3715 )</f>
        <v>티월드제96차(유)1-11</v>
      </c>
      <c r="P3715" t="str" cm="1">
        <f t="array" ref="P3715">IF( $L3715, TRIM(_xll.IMDP("IR", $G$5&amp;$N3715, $G$6)), "" )</f>
        <v/>
      </c>
      <c r="Q3715" t="b" cm="1">
        <f t="array" ref="Q3715">IF(
    $U$1=1, AND($P3715&lt;&gt;"", $P3715&lt;&gt;"...", $P3715&lt;&gt;"입력오류"),
    IF(
        $U$18=1, AND($P3715&lt;&gt;"", $P3715&lt;&gt;"...", $P3715&lt;&gt;"입력오류", ISNUMBER(FIND(INDEX($T$2:$T$7,$U$1),$P3715))),
        IF(
            $U$17="기타", AND($P3715&lt;&gt;"", $P3715&lt;&gt;"...", $P3715&lt;&gt;"입력오류", NOT(ISNUMBER(FIND($T$21:$T$34,$P3715)))),
            AND($P3715&lt;&gt;"", $P3715&lt;&gt;"...", $P3715&lt;&gt;"입력오류", $T$19=$P3715)
        )
    )
)</f>
        <v>0</v>
      </c>
    </row>
    <row r="3716" spans="1:17">
      <c r="A3716" t="s">
        <v>7768</v>
      </c>
      <c r="B3716" t="s">
        <v>7769</v>
      </c>
      <c r="I3716">
        <f t="shared" si="175"/>
        <v>3715</v>
      </c>
      <c r="J3716">
        <f t="shared" si="176"/>
        <v>3715</v>
      </c>
      <c r="K3716">
        <f t="shared" si="174"/>
        <v>1</v>
      </c>
      <c r="L3716" t="b">
        <f>COUNTIF($N$2:N3716, N3716)=1</f>
        <v>1</v>
      </c>
      <c r="M3716" s="37">
        <f>IF( $Q3716, MAX($M$1:M3715)+1, 0)</f>
        <v>0</v>
      </c>
      <c r="N3716" t="str" cm="1">
        <f t="array" ref="N3716">INDEX($A$9:$F$1048576, $J3716, $K3716 )</f>
        <v>72146</v>
      </c>
      <c r="O3716" t="str" cm="1">
        <f t="array" ref="O3716">INDEX($B$9:$F$1048576, $J3716, $K3716 )</f>
        <v>티월드제96차(유)1-12</v>
      </c>
      <c r="P3716" t="str" cm="1">
        <f t="array" ref="P3716">IF( $L3716, TRIM(_xll.IMDP("IR", $G$5&amp;$N3716, $G$6)), "" )</f>
        <v/>
      </c>
      <c r="Q3716" t="b" cm="1">
        <f t="array" ref="Q3716">IF(
    $U$1=1, AND($P3716&lt;&gt;"", $P3716&lt;&gt;"...", $P3716&lt;&gt;"입력오류"),
    IF(
        $U$18=1, AND($P3716&lt;&gt;"", $P3716&lt;&gt;"...", $P3716&lt;&gt;"입력오류", ISNUMBER(FIND(INDEX($T$2:$T$7,$U$1),$P3716))),
        IF(
            $U$17="기타", AND($P3716&lt;&gt;"", $P3716&lt;&gt;"...", $P3716&lt;&gt;"입력오류", NOT(ISNUMBER(FIND($T$21:$T$34,$P3716)))),
            AND($P3716&lt;&gt;"", $P3716&lt;&gt;"...", $P3716&lt;&gt;"입력오류", $T$19=$P3716)
        )
    )
)</f>
        <v>0</v>
      </c>
    </row>
    <row r="3717" spans="1:17">
      <c r="A3717" t="s">
        <v>7770</v>
      </c>
      <c r="B3717" t="s">
        <v>7771</v>
      </c>
      <c r="I3717">
        <f t="shared" si="175"/>
        <v>3716</v>
      </c>
      <c r="J3717">
        <f t="shared" si="176"/>
        <v>3716</v>
      </c>
      <c r="K3717">
        <f t="shared" si="174"/>
        <v>1</v>
      </c>
      <c r="L3717" t="b">
        <f>COUNTIF($N$2:N3717, N3717)=1</f>
        <v>1</v>
      </c>
      <c r="M3717" s="37">
        <f>IF( $Q3717, MAX($M$1:M3716)+1, 0)</f>
        <v>0</v>
      </c>
      <c r="N3717" t="str" cm="1">
        <f t="array" ref="N3717">INDEX($A$9:$F$1048576, $J3717, $K3717 )</f>
        <v>72147</v>
      </c>
      <c r="O3717" t="str" cm="1">
        <f t="array" ref="O3717">INDEX($B$9:$F$1048576, $J3717, $K3717 )</f>
        <v>티월드제96차(유)1-13</v>
      </c>
      <c r="P3717" t="str" cm="1">
        <f t="array" ref="P3717">IF( $L3717, TRIM(_xll.IMDP("IR", $G$5&amp;$N3717, $G$6)), "" )</f>
        <v/>
      </c>
      <c r="Q3717" t="b" cm="1">
        <f t="array" ref="Q3717">IF(
    $U$1=1, AND($P3717&lt;&gt;"", $P3717&lt;&gt;"...", $P3717&lt;&gt;"입력오류"),
    IF(
        $U$18=1, AND($P3717&lt;&gt;"", $P3717&lt;&gt;"...", $P3717&lt;&gt;"입력오류", ISNUMBER(FIND(INDEX($T$2:$T$7,$U$1),$P3717))),
        IF(
            $U$17="기타", AND($P3717&lt;&gt;"", $P3717&lt;&gt;"...", $P3717&lt;&gt;"입력오류", NOT(ISNUMBER(FIND($T$21:$T$34,$P3717)))),
            AND($P3717&lt;&gt;"", $P3717&lt;&gt;"...", $P3717&lt;&gt;"입력오류", $T$19=$P3717)
        )
    )
)</f>
        <v>0</v>
      </c>
    </row>
    <row r="3718" spans="1:17">
      <c r="A3718" t="s">
        <v>7772</v>
      </c>
      <c r="B3718" t="s">
        <v>7773</v>
      </c>
      <c r="I3718">
        <f t="shared" si="175"/>
        <v>3717</v>
      </c>
      <c r="J3718">
        <f t="shared" si="176"/>
        <v>3717</v>
      </c>
      <c r="K3718">
        <f t="shared" si="174"/>
        <v>1</v>
      </c>
      <c r="L3718" t="b">
        <f>COUNTIF($N$2:N3718, N3718)=1</f>
        <v>1</v>
      </c>
      <c r="M3718" s="37">
        <f>IF( $Q3718, MAX($M$1:M3717)+1, 0)</f>
        <v>0</v>
      </c>
      <c r="N3718" t="str" cm="1">
        <f t="array" ref="N3718">INDEX($A$9:$F$1048576, $J3718, $K3718 )</f>
        <v>72148</v>
      </c>
      <c r="O3718" t="str" cm="1">
        <f t="array" ref="O3718">INDEX($B$9:$F$1048576, $J3718, $K3718 )</f>
        <v>티월드제96차(유)1-14</v>
      </c>
      <c r="P3718" t="str" cm="1">
        <f t="array" ref="P3718">IF( $L3718, TRIM(_xll.IMDP("IR", $G$5&amp;$N3718, $G$6)), "" )</f>
        <v/>
      </c>
      <c r="Q3718" t="b" cm="1">
        <f t="array" ref="Q3718">IF(
    $U$1=1, AND($P3718&lt;&gt;"", $P3718&lt;&gt;"...", $P3718&lt;&gt;"입력오류"),
    IF(
        $U$18=1, AND($P3718&lt;&gt;"", $P3718&lt;&gt;"...", $P3718&lt;&gt;"입력오류", ISNUMBER(FIND(INDEX($T$2:$T$7,$U$1),$P3718))),
        IF(
            $U$17="기타", AND($P3718&lt;&gt;"", $P3718&lt;&gt;"...", $P3718&lt;&gt;"입력오류", NOT(ISNUMBER(FIND($T$21:$T$34,$P3718)))),
            AND($P3718&lt;&gt;"", $P3718&lt;&gt;"...", $P3718&lt;&gt;"입력오류", $T$19=$P3718)
        )
    )
)</f>
        <v>0</v>
      </c>
    </row>
    <row r="3719" spans="1:17">
      <c r="A3719" t="s">
        <v>7774</v>
      </c>
      <c r="B3719" t="s">
        <v>7775</v>
      </c>
      <c r="I3719">
        <f t="shared" si="175"/>
        <v>3718</v>
      </c>
      <c r="J3719">
        <f t="shared" si="176"/>
        <v>3718</v>
      </c>
      <c r="K3719">
        <f t="shared" si="174"/>
        <v>1</v>
      </c>
      <c r="L3719" t="b">
        <f>COUNTIF($N$2:N3719, N3719)=1</f>
        <v>1</v>
      </c>
      <c r="M3719" s="37">
        <f>IF( $Q3719, MAX($M$1:M3718)+1, 0)</f>
        <v>0</v>
      </c>
      <c r="N3719" t="str" cm="1">
        <f t="array" ref="N3719">INDEX($A$9:$F$1048576, $J3719, $K3719 )</f>
        <v>72149</v>
      </c>
      <c r="O3719" t="str" cm="1">
        <f t="array" ref="O3719">INDEX($B$9:$F$1048576, $J3719, $K3719 )</f>
        <v>티월드제96차(유)1-15</v>
      </c>
      <c r="P3719" t="str" cm="1">
        <f t="array" ref="P3719">IF( $L3719, TRIM(_xll.IMDP("IR", $G$5&amp;$N3719, $G$6)), "" )</f>
        <v/>
      </c>
      <c r="Q3719" t="b" cm="1">
        <f t="array" ref="Q3719">IF(
    $U$1=1, AND($P3719&lt;&gt;"", $P3719&lt;&gt;"...", $P3719&lt;&gt;"입력오류"),
    IF(
        $U$18=1, AND($P3719&lt;&gt;"", $P3719&lt;&gt;"...", $P3719&lt;&gt;"입력오류", ISNUMBER(FIND(INDEX($T$2:$T$7,$U$1),$P3719))),
        IF(
            $U$17="기타", AND($P3719&lt;&gt;"", $P3719&lt;&gt;"...", $P3719&lt;&gt;"입력오류", NOT(ISNUMBER(FIND($T$21:$T$34,$P3719)))),
            AND($P3719&lt;&gt;"", $P3719&lt;&gt;"...", $P3719&lt;&gt;"입력오류", $T$19=$P3719)
        )
    )
)</f>
        <v>0</v>
      </c>
    </row>
    <row r="3720" spans="1:17">
      <c r="A3720" t="s">
        <v>7776</v>
      </c>
      <c r="B3720" t="s">
        <v>7777</v>
      </c>
      <c r="I3720">
        <f t="shared" si="175"/>
        <v>3719</v>
      </c>
      <c r="J3720">
        <f t="shared" si="176"/>
        <v>3719</v>
      </c>
      <c r="K3720">
        <f t="shared" si="174"/>
        <v>1</v>
      </c>
      <c r="L3720" t="b">
        <f>COUNTIF($N$2:N3720, N3720)=1</f>
        <v>1</v>
      </c>
      <c r="M3720" s="37">
        <f>IF( $Q3720, MAX($M$1:M3719)+1, 0)</f>
        <v>0</v>
      </c>
      <c r="N3720" t="str" cm="1">
        <f t="array" ref="N3720">INDEX($A$9:$F$1048576, $J3720, $K3720 )</f>
        <v>72150</v>
      </c>
      <c r="O3720" t="str" cm="1">
        <f t="array" ref="O3720">INDEX($B$9:$F$1048576, $J3720, $K3720 )</f>
        <v>티월드제96차(유)1-16</v>
      </c>
      <c r="P3720" t="str" cm="1">
        <f t="array" ref="P3720">IF( $L3720, TRIM(_xll.IMDP("IR", $G$5&amp;$N3720, $G$6)), "" )</f>
        <v/>
      </c>
      <c r="Q3720" t="b" cm="1">
        <f t="array" ref="Q3720">IF(
    $U$1=1, AND($P3720&lt;&gt;"", $P3720&lt;&gt;"...", $P3720&lt;&gt;"입력오류"),
    IF(
        $U$18=1, AND($P3720&lt;&gt;"", $P3720&lt;&gt;"...", $P3720&lt;&gt;"입력오류", ISNUMBER(FIND(INDEX($T$2:$T$7,$U$1),$P3720))),
        IF(
            $U$17="기타", AND($P3720&lt;&gt;"", $P3720&lt;&gt;"...", $P3720&lt;&gt;"입력오류", NOT(ISNUMBER(FIND($T$21:$T$34,$P3720)))),
            AND($P3720&lt;&gt;"", $P3720&lt;&gt;"...", $P3720&lt;&gt;"입력오류", $T$19=$P3720)
        )
    )
)</f>
        <v>0</v>
      </c>
    </row>
    <row r="3721" spans="1:17">
      <c r="A3721" t="s">
        <v>7778</v>
      </c>
      <c r="B3721" t="s">
        <v>7779</v>
      </c>
      <c r="I3721">
        <f t="shared" si="175"/>
        <v>3720</v>
      </c>
      <c r="J3721">
        <f t="shared" si="176"/>
        <v>3720</v>
      </c>
      <c r="K3721">
        <f t="shared" si="174"/>
        <v>1</v>
      </c>
      <c r="L3721" t="b">
        <f>COUNTIF($N$2:N3721, N3721)=1</f>
        <v>1</v>
      </c>
      <c r="M3721" s="37">
        <f>IF( $Q3721, MAX($M$1:M3720)+1, 0)</f>
        <v>0</v>
      </c>
      <c r="N3721" t="str" cm="1">
        <f t="array" ref="N3721">INDEX($A$9:$F$1048576, $J3721, $K3721 )</f>
        <v>72151</v>
      </c>
      <c r="O3721" t="str" cm="1">
        <f t="array" ref="O3721">INDEX($B$9:$F$1048576, $J3721, $K3721 )</f>
        <v>티월드제96차(유)1-17</v>
      </c>
      <c r="P3721" t="str" cm="1">
        <f t="array" ref="P3721">IF( $L3721, TRIM(_xll.IMDP("IR", $G$5&amp;$N3721, $G$6)), "" )</f>
        <v/>
      </c>
      <c r="Q3721" t="b" cm="1">
        <f t="array" ref="Q3721">IF(
    $U$1=1, AND($P3721&lt;&gt;"", $P3721&lt;&gt;"...", $P3721&lt;&gt;"입력오류"),
    IF(
        $U$18=1, AND($P3721&lt;&gt;"", $P3721&lt;&gt;"...", $P3721&lt;&gt;"입력오류", ISNUMBER(FIND(INDEX($T$2:$T$7,$U$1),$P3721))),
        IF(
            $U$17="기타", AND($P3721&lt;&gt;"", $P3721&lt;&gt;"...", $P3721&lt;&gt;"입력오류", NOT(ISNUMBER(FIND($T$21:$T$34,$P3721)))),
            AND($P3721&lt;&gt;"", $P3721&lt;&gt;"...", $P3721&lt;&gt;"입력오류", $T$19=$P3721)
        )
    )
)</f>
        <v>0</v>
      </c>
    </row>
    <row r="3722" spans="1:17">
      <c r="A3722" t="s">
        <v>7780</v>
      </c>
      <c r="B3722" t="s">
        <v>7781</v>
      </c>
      <c r="I3722">
        <f t="shared" si="175"/>
        <v>3721</v>
      </c>
      <c r="J3722">
        <f t="shared" si="176"/>
        <v>3721</v>
      </c>
      <c r="K3722">
        <f t="shared" si="174"/>
        <v>1</v>
      </c>
      <c r="L3722" t="b">
        <f>COUNTIF($N$2:N3722, N3722)=1</f>
        <v>1</v>
      </c>
      <c r="M3722" s="37">
        <f>IF( $Q3722, MAX($M$1:M3721)+1, 0)</f>
        <v>0</v>
      </c>
      <c r="N3722" t="str" cm="1">
        <f t="array" ref="N3722">INDEX($A$9:$F$1048576, $J3722, $K3722 )</f>
        <v>72152</v>
      </c>
      <c r="O3722" t="str" cm="1">
        <f t="array" ref="O3722">INDEX($B$9:$F$1048576, $J3722, $K3722 )</f>
        <v>티월드제96차(유)1-18</v>
      </c>
      <c r="P3722" t="str" cm="1">
        <f t="array" ref="P3722">IF( $L3722, TRIM(_xll.IMDP("IR", $G$5&amp;$N3722, $G$6)), "" )</f>
        <v/>
      </c>
      <c r="Q3722" t="b" cm="1">
        <f t="array" ref="Q3722">IF(
    $U$1=1, AND($P3722&lt;&gt;"", $P3722&lt;&gt;"...", $P3722&lt;&gt;"입력오류"),
    IF(
        $U$18=1, AND($P3722&lt;&gt;"", $P3722&lt;&gt;"...", $P3722&lt;&gt;"입력오류", ISNUMBER(FIND(INDEX($T$2:$T$7,$U$1),$P3722))),
        IF(
            $U$17="기타", AND($P3722&lt;&gt;"", $P3722&lt;&gt;"...", $P3722&lt;&gt;"입력오류", NOT(ISNUMBER(FIND($T$21:$T$34,$P3722)))),
            AND($P3722&lt;&gt;"", $P3722&lt;&gt;"...", $P3722&lt;&gt;"입력오류", $T$19=$P3722)
        )
    )
)</f>
        <v>0</v>
      </c>
    </row>
    <row r="3723" spans="1:17">
      <c r="A3723" t="s">
        <v>7782</v>
      </c>
      <c r="B3723" t="s">
        <v>7783</v>
      </c>
      <c r="I3723">
        <f t="shared" si="175"/>
        <v>3722</v>
      </c>
      <c r="J3723">
        <f t="shared" si="176"/>
        <v>3722</v>
      </c>
      <c r="K3723">
        <f t="shared" si="174"/>
        <v>1</v>
      </c>
      <c r="L3723" t="b">
        <f>COUNTIF($N$2:N3723, N3723)=1</f>
        <v>1</v>
      </c>
      <c r="M3723" s="37">
        <f>IF( $Q3723, MAX($M$1:M3722)+1, 0)</f>
        <v>0</v>
      </c>
      <c r="N3723" t="str" cm="1">
        <f t="array" ref="N3723">INDEX($A$9:$F$1048576, $J3723, $K3723 )</f>
        <v>72153</v>
      </c>
      <c r="O3723" t="str" cm="1">
        <f t="array" ref="O3723">INDEX($B$9:$F$1048576, $J3723, $K3723 )</f>
        <v>티월드제96차(유)1-19</v>
      </c>
      <c r="P3723" t="str" cm="1">
        <f t="array" ref="P3723">IF( $L3723, TRIM(_xll.IMDP("IR", $G$5&amp;$N3723, $G$6)), "" )</f>
        <v/>
      </c>
      <c r="Q3723" t="b" cm="1">
        <f t="array" ref="Q3723">IF(
    $U$1=1, AND($P3723&lt;&gt;"", $P3723&lt;&gt;"...", $P3723&lt;&gt;"입력오류"),
    IF(
        $U$18=1, AND($P3723&lt;&gt;"", $P3723&lt;&gt;"...", $P3723&lt;&gt;"입력오류", ISNUMBER(FIND(INDEX($T$2:$T$7,$U$1),$P3723))),
        IF(
            $U$17="기타", AND($P3723&lt;&gt;"", $P3723&lt;&gt;"...", $P3723&lt;&gt;"입력오류", NOT(ISNUMBER(FIND($T$21:$T$34,$P3723)))),
            AND($P3723&lt;&gt;"", $P3723&lt;&gt;"...", $P3723&lt;&gt;"입력오류", $T$19=$P3723)
        )
    )
)</f>
        <v>0</v>
      </c>
    </row>
    <row r="3724" spans="1:17">
      <c r="A3724" t="s">
        <v>7784</v>
      </c>
      <c r="B3724" t="s">
        <v>7785</v>
      </c>
      <c r="I3724">
        <f t="shared" si="175"/>
        <v>3723</v>
      </c>
      <c r="J3724">
        <f t="shared" si="176"/>
        <v>3723</v>
      </c>
      <c r="K3724">
        <f t="shared" si="174"/>
        <v>1</v>
      </c>
      <c r="L3724" t="b">
        <f>COUNTIF($N$2:N3724, N3724)=1</f>
        <v>1</v>
      </c>
      <c r="M3724" s="37">
        <f>IF( $Q3724, MAX($M$1:M3723)+1, 0)</f>
        <v>0</v>
      </c>
      <c r="N3724" t="str" cm="1">
        <f t="array" ref="N3724">INDEX($A$9:$F$1048576, $J3724, $K3724 )</f>
        <v>72154</v>
      </c>
      <c r="O3724" t="str" cm="1">
        <f t="array" ref="O3724">INDEX($B$9:$F$1048576, $J3724, $K3724 )</f>
        <v>티월드제96차(유)1-20</v>
      </c>
      <c r="P3724" t="str" cm="1">
        <f t="array" ref="P3724">IF( $L3724, TRIM(_xll.IMDP("IR", $G$5&amp;$N3724, $G$6)), "" )</f>
        <v/>
      </c>
      <c r="Q3724" t="b" cm="1">
        <f t="array" ref="Q3724">IF(
    $U$1=1, AND($P3724&lt;&gt;"", $P3724&lt;&gt;"...", $P3724&lt;&gt;"입력오류"),
    IF(
        $U$18=1, AND($P3724&lt;&gt;"", $P3724&lt;&gt;"...", $P3724&lt;&gt;"입력오류", ISNUMBER(FIND(INDEX($T$2:$T$7,$U$1),$P3724))),
        IF(
            $U$17="기타", AND($P3724&lt;&gt;"", $P3724&lt;&gt;"...", $P3724&lt;&gt;"입력오류", NOT(ISNUMBER(FIND($T$21:$T$34,$P3724)))),
            AND($P3724&lt;&gt;"", $P3724&lt;&gt;"...", $P3724&lt;&gt;"입력오류", $T$19=$P3724)
        )
    )
)</f>
        <v>0</v>
      </c>
    </row>
    <row r="3725" spans="1:17">
      <c r="A3725" t="s">
        <v>7786</v>
      </c>
      <c r="B3725" t="s">
        <v>7787</v>
      </c>
      <c r="I3725">
        <f t="shared" si="175"/>
        <v>3724</v>
      </c>
      <c r="J3725">
        <f t="shared" si="176"/>
        <v>3724</v>
      </c>
      <c r="K3725">
        <f t="shared" si="174"/>
        <v>1</v>
      </c>
      <c r="L3725" t="b">
        <f>COUNTIF($N$2:N3725, N3725)=1</f>
        <v>1</v>
      </c>
      <c r="M3725" s="37">
        <f>IF( $Q3725, MAX($M$1:M3724)+1, 0)</f>
        <v>0</v>
      </c>
      <c r="N3725" t="str" cm="1">
        <f t="array" ref="N3725">INDEX($A$9:$F$1048576, $J3725, $K3725 )</f>
        <v>72155</v>
      </c>
      <c r="O3725" t="str" cm="1">
        <f t="array" ref="O3725">INDEX($B$9:$F$1048576, $J3725, $K3725 )</f>
        <v>티월드제96차(유)1-21</v>
      </c>
      <c r="P3725" t="str" cm="1">
        <f t="array" ref="P3725">IF( $L3725, TRIM(_xll.IMDP("IR", $G$5&amp;$N3725, $G$6)), "" )</f>
        <v/>
      </c>
      <c r="Q3725" t="b" cm="1">
        <f t="array" ref="Q3725">IF(
    $U$1=1, AND($P3725&lt;&gt;"", $P3725&lt;&gt;"...", $P3725&lt;&gt;"입력오류"),
    IF(
        $U$18=1, AND($P3725&lt;&gt;"", $P3725&lt;&gt;"...", $P3725&lt;&gt;"입력오류", ISNUMBER(FIND(INDEX($T$2:$T$7,$U$1),$P3725))),
        IF(
            $U$17="기타", AND($P3725&lt;&gt;"", $P3725&lt;&gt;"...", $P3725&lt;&gt;"입력오류", NOT(ISNUMBER(FIND($T$21:$T$34,$P3725)))),
            AND($P3725&lt;&gt;"", $P3725&lt;&gt;"...", $P3725&lt;&gt;"입력오류", $T$19=$P3725)
        )
    )
)</f>
        <v>0</v>
      </c>
    </row>
    <row r="3726" spans="1:17">
      <c r="A3726" t="s">
        <v>7788</v>
      </c>
      <c r="B3726" t="s">
        <v>7789</v>
      </c>
      <c r="I3726">
        <f t="shared" si="175"/>
        <v>3725</v>
      </c>
      <c r="J3726">
        <f t="shared" si="176"/>
        <v>3725</v>
      </c>
      <c r="K3726">
        <f t="shared" si="174"/>
        <v>1</v>
      </c>
      <c r="L3726" t="b">
        <f>COUNTIF($N$2:N3726, N3726)=1</f>
        <v>1</v>
      </c>
      <c r="M3726" s="37">
        <f>IF( $Q3726, MAX($M$1:M3725)+1, 0)</f>
        <v>0</v>
      </c>
      <c r="N3726" t="str" cm="1">
        <f t="array" ref="N3726">INDEX($A$9:$F$1048576, $J3726, $K3726 )</f>
        <v>72156</v>
      </c>
      <c r="O3726" t="str" cm="1">
        <f t="array" ref="O3726">INDEX($B$9:$F$1048576, $J3726, $K3726 )</f>
        <v>티월드제96차(유)1-22</v>
      </c>
      <c r="P3726" t="str" cm="1">
        <f t="array" ref="P3726">IF( $L3726, TRIM(_xll.IMDP("IR", $G$5&amp;$N3726, $G$6)), "" )</f>
        <v/>
      </c>
      <c r="Q3726" t="b" cm="1">
        <f t="array" ref="Q3726">IF(
    $U$1=1, AND($P3726&lt;&gt;"", $P3726&lt;&gt;"...", $P3726&lt;&gt;"입력오류"),
    IF(
        $U$18=1, AND($P3726&lt;&gt;"", $P3726&lt;&gt;"...", $P3726&lt;&gt;"입력오류", ISNUMBER(FIND(INDEX($T$2:$T$7,$U$1),$P3726))),
        IF(
            $U$17="기타", AND($P3726&lt;&gt;"", $P3726&lt;&gt;"...", $P3726&lt;&gt;"입력오류", NOT(ISNUMBER(FIND($T$21:$T$34,$P3726)))),
            AND($P3726&lt;&gt;"", $P3726&lt;&gt;"...", $P3726&lt;&gt;"입력오류", $T$19=$P3726)
        )
    )
)</f>
        <v>0</v>
      </c>
    </row>
    <row r="3727" spans="1:17">
      <c r="A3727" t="s">
        <v>7790</v>
      </c>
      <c r="B3727" t="s">
        <v>7791</v>
      </c>
      <c r="I3727">
        <f t="shared" si="175"/>
        <v>3726</v>
      </c>
      <c r="J3727">
        <f t="shared" si="176"/>
        <v>3726</v>
      </c>
      <c r="K3727">
        <f t="shared" si="174"/>
        <v>1</v>
      </c>
      <c r="L3727" t="b">
        <f>COUNTIF($N$2:N3727, N3727)=1</f>
        <v>1</v>
      </c>
      <c r="M3727" s="37">
        <f>IF( $Q3727, MAX($M$1:M3726)+1, 0)</f>
        <v>0</v>
      </c>
      <c r="N3727" t="str" cm="1">
        <f t="array" ref="N3727">INDEX($A$9:$F$1048576, $J3727, $K3727 )</f>
        <v>72157</v>
      </c>
      <c r="O3727" t="str" cm="1">
        <f t="array" ref="O3727">INDEX($B$9:$F$1048576, $J3727, $K3727 )</f>
        <v>티월드제96차(유)1-23</v>
      </c>
      <c r="P3727" t="str" cm="1">
        <f t="array" ref="P3727">IF( $L3727, TRIM(_xll.IMDP("IR", $G$5&amp;$N3727, $G$6)), "" )</f>
        <v/>
      </c>
      <c r="Q3727" t="b" cm="1">
        <f t="array" ref="Q3727">IF(
    $U$1=1, AND($P3727&lt;&gt;"", $P3727&lt;&gt;"...", $P3727&lt;&gt;"입력오류"),
    IF(
        $U$18=1, AND($P3727&lt;&gt;"", $P3727&lt;&gt;"...", $P3727&lt;&gt;"입력오류", ISNUMBER(FIND(INDEX($T$2:$T$7,$U$1),$P3727))),
        IF(
            $U$17="기타", AND($P3727&lt;&gt;"", $P3727&lt;&gt;"...", $P3727&lt;&gt;"입력오류", NOT(ISNUMBER(FIND($T$21:$T$34,$P3727)))),
            AND($P3727&lt;&gt;"", $P3727&lt;&gt;"...", $P3727&lt;&gt;"입력오류", $T$19=$P3727)
        )
    )
)</f>
        <v>0</v>
      </c>
    </row>
    <row r="3728" spans="1:17">
      <c r="A3728" t="s">
        <v>7792</v>
      </c>
      <c r="B3728" t="s">
        <v>7793</v>
      </c>
      <c r="I3728">
        <f t="shared" si="175"/>
        <v>3727</v>
      </c>
      <c r="J3728">
        <f t="shared" si="176"/>
        <v>3727</v>
      </c>
      <c r="K3728">
        <f t="shared" si="174"/>
        <v>1</v>
      </c>
      <c r="L3728" t="b">
        <f>COUNTIF($N$2:N3728, N3728)=1</f>
        <v>1</v>
      </c>
      <c r="M3728" s="37">
        <f>IF( $Q3728, MAX($M$1:M3727)+1, 0)</f>
        <v>0</v>
      </c>
      <c r="N3728" t="str" cm="1">
        <f t="array" ref="N3728">INDEX($A$9:$F$1048576, $J3728, $K3728 )</f>
        <v>72158</v>
      </c>
      <c r="O3728" t="str" cm="1">
        <f t="array" ref="O3728">INDEX($B$9:$F$1048576, $J3728, $K3728 )</f>
        <v>티월드제96차(유)1-24</v>
      </c>
      <c r="P3728" t="str" cm="1">
        <f t="array" ref="P3728">IF( $L3728, TRIM(_xll.IMDP("IR", $G$5&amp;$N3728, $G$6)), "" )</f>
        <v/>
      </c>
      <c r="Q3728" t="b" cm="1">
        <f t="array" ref="Q3728">IF(
    $U$1=1, AND($P3728&lt;&gt;"", $P3728&lt;&gt;"...", $P3728&lt;&gt;"입력오류"),
    IF(
        $U$18=1, AND($P3728&lt;&gt;"", $P3728&lt;&gt;"...", $P3728&lt;&gt;"입력오류", ISNUMBER(FIND(INDEX($T$2:$T$7,$U$1),$P3728))),
        IF(
            $U$17="기타", AND($P3728&lt;&gt;"", $P3728&lt;&gt;"...", $P3728&lt;&gt;"입력오류", NOT(ISNUMBER(FIND($T$21:$T$34,$P3728)))),
            AND($P3728&lt;&gt;"", $P3728&lt;&gt;"...", $P3728&lt;&gt;"입력오류", $T$19=$P3728)
        )
    )
)</f>
        <v>0</v>
      </c>
    </row>
    <row r="3729" spans="1:17">
      <c r="A3729" t="s">
        <v>7794</v>
      </c>
      <c r="B3729" t="s">
        <v>7795</v>
      </c>
      <c r="I3729">
        <f t="shared" si="175"/>
        <v>3728</v>
      </c>
      <c r="J3729">
        <f t="shared" si="176"/>
        <v>3728</v>
      </c>
      <c r="K3729">
        <f t="shared" si="174"/>
        <v>1</v>
      </c>
      <c r="L3729" t="b">
        <f>COUNTIF($N$2:N3729, N3729)=1</f>
        <v>1</v>
      </c>
      <c r="M3729" s="37">
        <f>IF( $Q3729, MAX($M$1:M3728)+1, 0)</f>
        <v>0</v>
      </c>
      <c r="N3729" t="str" cm="1">
        <f t="array" ref="N3729">INDEX($A$9:$F$1048576, $J3729, $K3729 )</f>
        <v>72159</v>
      </c>
      <c r="O3729" t="str" cm="1">
        <f t="array" ref="O3729">INDEX($B$9:$F$1048576, $J3729, $K3729 )</f>
        <v>티월드제96차(유)1-25</v>
      </c>
      <c r="P3729" t="str" cm="1">
        <f t="array" ref="P3729">IF( $L3729, TRIM(_xll.IMDP("IR", $G$5&amp;$N3729, $G$6)), "" )</f>
        <v/>
      </c>
      <c r="Q3729" t="b" cm="1">
        <f t="array" ref="Q3729">IF(
    $U$1=1, AND($P3729&lt;&gt;"", $P3729&lt;&gt;"...", $P3729&lt;&gt;"입력오류"),
    IF(
        $U$18=1, AND($P3729&lt;&gt;"", $P3729&lt;&gt;"...", $P3729&lt;&gt;"입력오류", ISNUMBER(FIND(INDEX($T$2:$T$7,$U$1),$P3729))),
        IF(
            $U$17="기타", AND($P3729&lt;&gt;"", $P3729&lt;&gt;"...", $P3729&lt;&gt;"입력오류", NOT(ISNUMBER(FIND($T$21:$T$34,$P3729)))),
            AND($P3729&lt;&gt;"", $P3729&lt;&gt;"...", $P3729&lt;&gt;"입력오류", $T$19=$P3729)
        )
    )
)</f>
        <v>0</v>
      </c>
    </row>
    <row r="3730" spans="1:17">
      <c r="A3730" t="s">
        <v>7796</v>
      </c>
      <c r="B3730" t="s">
        <v>7797</v>
      </c>
      <c r="I3730">
        <f t="shared" si="175"/>
        <v>3729</v>
      </c>
      <c r="J3730">
        <f t="shared" si="176"/>
        <v>3729</v>
      </c>
      <c r="K3730">
        <f t="shared" si="174"/>
        <v>1</v>
      </c>
      <c r="L3730" t="b">
        <f>COUNTIF($N$2:N3730, N3730)=1</f>
        <v>1</v>
      </c>
      <c r="M3730" s="37">
        <f>IF( $Q3730, MAX($M$1:M3729)+1, 0)</f>
        <v>0</v>
      </c>
      <c r="N3730" t="str" cm="1">
        <f t="array" ref="N3730">INDEX($A$9:$F$1048576, $J3730, $K3730 )</f>
        <v>72160</v>
      </c>
      <c r="O3730" t="str" cm="1">
        <f t="array" ref="O3730">INDEX($B$9:$F$1048576, $J3730, $K3730 )</f>
        <v>티월드제96차(유)1-26</v>
      </c>
      <c r="P3730" t="str" cm="1">
        <f t="array" ref="P3730">IF( $L3730, TRIM(_xll.IMDP("IR", $G$5&amp;$N3730, $G$6)), "" )</f>
        <v/>
      </c>
      <c r="Q3730" t="b" cm="1">
        <f t="array" ref="Q3730">IF(
    $U$1=1, AND($P3730&lt;&gt;"", $P3730&lt;&gt;"...", $P3730&lt;&gt;"입력오류"),
    IF(
        $U$18=1, AND($P3730&lt;&gt;"", $P3730&lt;&gt;"...", $P3730&lt;&gt;"입력오류", ISNUMBER(FIND(INDEX($T$2:$T$7,$U$1),$P3730))),
        IF(
            $U$17="기타", AND($P3730&lt;&gt;"", $P3730&lt;&gt;"...", $P3730&lt;&gt;"입력오류", NOT(ISNUMBER(FIND($T$21:$T$34,$P3730)))),
            AND($P3730&lt;&gt;"", $P3730&lt;&gt;"...", $P3730&lt;&gt;"입력오류", $T$19=$P3730)
        )
    )
)</f>
        <v>0</v>
      </c>
    </row>
    <row r="3731" spans="1:17">
      <c r="A3731" t="s">
        <v>7798</v>
      </c>
      <c r="B3731" t="s">
        <v>7799</v>
      </c>
      <c r="I3731">
        <f t="shared" si="175"/>
        <v>3730</v>
      </c>
      <c r="J3731">
        <f t="shared" si="176"/>
        <v>3730</v>
      </c>
      <c r="K3731">
        <f t="shared" si="174"/>
        <v>1</v>
      </c>
      <c r="L3731" t="b">
        <f>COUNTIF($N$2:N3731, N3731)=1</f>
        <v>1</v>
      </c>
      <c r="M3731" s="37">
        <f>IF( $Q3731, MAX($M$1:M3730)+1, 0)</f>
        <v>0</v>
      </c>
      <c r="N3731" t="str" cm="1">
        <f t="array" ref="N3731">INDEX($A$9:$F$1048576, $J3731, $K3731 )</f>
        <v>72161</v>
      </c>
      <c r="O3731" t="str" cm="1">
        <f t="array" ref="O3731">INDEX($B$9:$F$1048576, $J3731, $K3731 )</f>
        <v>티월드제96차(유)1-27</v>
      </c>
      <c r="P3731" t="str" cm="1">
        <f t="array" ref="P3731">IF( $L3731, TRIM(_xll.IMDP("IR", $G$5&amp;$N3731, $G$6)), "" )</f>
        <v/>
      </c>
      <c r="Q3731" t="b" cm="1">
        <f t="array" ref="Q3731">IF(
    $U$1=1, AND($P3731&lt;&gt;"", $P3731&lt;&gt;"...", $P3731&lt;&gt;"입력오류"),
    IF(
        $U$18=1, AND($P3731&lt;&gt;"", $P3731&lt;&gt;"...", $P3731&lt;&gt;"입력오류", ISNUMBER(FIND(INDEX($T$2:$T$7,$U$1),$P3731))),
        IF(
            $U$17="기타", AND($P3731&lt;&gt;"", $P3731&lt;&gt;"...", $P3731&lt;&gt;"입력오류", NOT(ISNUMBER(FIND($T$21:$T$34,$P3731)))),
            AND($P3731&lt;&gt;"", $P3731&lt;&gt;"...", $P3731&lt;&gt;"입력오류", $T$19=$P3731)
        )
    )
)</f>
        <v>0</v>
      </c>
    </row>
    <row r="3732" spans="1:17">
      <c r="A3732" t="s">
        <v>7800</v>
      </c>
      <c r="B3732" t="s">
        <v>7801</v>
      </c>
      <c r="I3732">
        <f t="shared" si="175"/>
        <v>3731</v>
      </c>
      <c r="J3732">
        <f t="shared" si="176"/>
        <v>3731</v>
      </c>
      <c r="K3732">
        <f t="shared" si="174"/>
        <v>1</v>
      </c>
      <c r="L3732" t="b">
        <f>COUNTIF($N$2:N3732, N3732)=1</f>
        <v>1</v>
      </c>
      <c r="M3732" s="37">
        <f>IF( $Q3732, MAX($M$1:M3731)+1, 0)</f>
        <v>357</v>
      </c>
      <c r="N3732" t="str" cm="1">
        <f t="array" ref="N3732">INDEX($A$9:$F$1048576, $J3732, $K3732 )</f>
        <v>72164</v>
      </c>
      <c r="O3732" t="str" cm="1">
        <f t="array" ref="O3732">INDEX($B$9:$F$1048576, $J3732, $K3732 )</f>
        <v>SK아이이테크놀로지</v>
      </c>
      <c r="P3732" t="str" cm="1">
        <f t="array" ref="P3732">IF( $L3732, TRIM(_xll.IMDP("IR", $G$5&amp;$N3732, $G$6)), "" )</f>
        <v>공모/무보증A0</v>
      </c>
      <c r="Q3732" t="b" cm="1">
        <f t="array" ref="Q3732">IF(
    $U$1=1, AND($P3732&lt;&gt;"", $P3732&lt;&gt;"...", $P3732&lt;&gt;"입력오류"),
    IF(
        $U$18=1, AND($P3732&lt;&gt;"", $P3732&lt;&gt;"...", $P3732&lt;&gt;"입력오류", ISNUMBER(FIND(INDEX($T$2:$T$7,$U$1),$P3732))),
        IF(
            $U$17="기타", AND($P3732&lt;&gt;"", $P3732&lt;&gt;"...", $P3732&lt;&gt;"입력오류", NOT(ISNUMBER(FIND($T$21:$T$34,$P3732)))),
            AND($P3732&lt;&gt;"", $P3732&lt;&gt;"...", $P3732&lt;&gt;"입력오류", $T$19=$P3732)
        )
    )
)</f>
        <v>1</v>
      </c>
    </row>
    <row r="3733" spans="1:17">
      <c r="A3733" t="s">
        <v>7802</v>
      </c>
      <c r="B3733" t="s">
        <v>7803</v>
      </c>
      <c r="I3733">
        <f t="shared" si="175"/>
        <v>3732</v>
      </c>
      <c r="J3733">
        <f t="shared" si="176"/>
        <v>3732</v>
      </c>
      <c r="K3733">
        <f t="shared" si="174"/>
        <v>1</v>
      </c>
      <c r="L3733" t="b">
        <f>COUNTIF($N$2:N3733, N3733)=1</f>
        <v>1</v>
      </c>
      <c r="M3733" s="37">
        <f>IF( $Q3733, MAX($M$1:M3732)+1, 0)</f>
        <v>0</v>
      </c>
      <c r="N3733" t="str" cm="1">
        <f t="array" ref="N3733">INDEX($A$9:$F$1048576, $J3733, $K3733 )</f>
        <v>72165</v>
      </c>
      <c r="O3733" t="str" cm="1">
        <f t="array" ref="O3733">INDEX($B$9:$F$1048576, $J3733, $K3733 )</f>
        <v>신한사랑제19차(유)1</v>
      </c>
      <c r="P3733" t="str" cm="1">
        <f t="array" ref="P3733">IF( $L3733, TRIM(_xll.IMDP("IR", $G$5&amp;$N3733, $G$6)), "" )</f>
        <v/>
      </c>
      <c r="Q3733" t="b" cm="1">
        <f t="array" ref="Q3733">IF(
    $U$1=1, AND($P3733&lt;&gt;"", $P3733&lt;&gt;"...", $P3733&lt;&gt;"입력오류"),
    IF(
        $U$18=1, AND($P3733&lt;&gt;"", $P3733&lt;&gt;"...", $P3733&lt;&gt;"입력오류", ISNUMBER(FIND(INDEX($T$2:$T$7,$U$1),$P3733))),
        IF(
            $U$17="기타", AND($P3733&lt;&gt;"", $P3733&lt;&gt;"...", $P3733&lt;&gt;"입력오류", NOT(ISNUMBER(FIND($T$21:$T$34,$P3733)))),
            AND($P3733&lt;&gt;"", $P3733&lt;&gt;"...", $P3733&lt;&gt;"입력오류", $T$19=$P3733)
        )
    )
)</f>
        <v>0</v>
      </c>
    </row>
    <row r="3734" spans="1:17">
      <c r="A3734" t="s">
        <v>7804</v>
      </c>
      <c r="B3734" t="s">
        <v>7805</v>
      </c>
      <c r="I3734">
        <f t="shared" si="175"/>
        <v>3733</v>
      </c>
      <c r="J3734">
        <f t="shared" si="176"/>
        <v>3733</v>
      </c>
      <c r="K3734">
        <f t="shared" si="174"/>
        <v>1</v>
      </c>
      <c r="L3734" t="b">
        <f>COUNTIF($N$2:N3734, N3734)=1</f>
        <v>1</v>
      </c>
      <c r="M3734" s="37">
        <f>IF( $Q3734, MAX($M$1:M3733)+1, 0)</f>
        <v>0</v>
      </c>
      <c r="N3734" t="str" cm="1">
        <f t="array" ref="N3734">INDEX($A$9:$F$1048576, $J3734, $K3734 )</f>
        <v>72166</v>
      </c>
      <c r="O3734" t="str" cm="1">
        <f t="array" ref="O3734">INDEX($B$9:$F$1048576, $J3734, $K3734 )</f>
        <v>신한챔피온제12차(유)2-4</v>
      </c>
      <c r="P3734" t="str" cm="1">
        <f t="array" ref="P3734">IF( $L3734, TRIM(_xll.IMDP("IR", $G$5&amp;$N3734, $G$6)), "" )</f>
        <v/>
      </c>
      <c r="Q3734" t="b" cm="1">
        <f t="array" ref="Q3734">IF(
    $U$1=1, AND($P3734&lt;&gt;"", $P3734&lt;&gt;"...", $P3734&lt;&gt;"입력오류"),
    IF(
        $U$18=1, AND($P3734&lt;&gt;"", $P3734&lt;&gt;"...", $P3734&lt;&gt;"입력오류", ISNUMBER(FIND(INDEX($T$2:$T$7,$U$1),$P3734))),
        IF(
            $U$17="기타", AND($P3734&lt;&gt;"", $P3734&lt;&gt;"...", $P3734&lt;&gt;"입력오류", NOT(ISNUMBER(FIND($T$21:$T$34,$P3734)))),
            AND($P3734&lt;&gt;"", $P3734&lt;&gt;"...", $P3734&lt;&gt;"입력오류", $T$19=$P3734)
        )
    )
)</f>
        <v>0</v>
      </c>
    </row>
    <row r="3735" spans="1:17">
      <c r="A3735" t="s">
        <v>7806</v>
      </c>
      <c r="B3735" t="s">
        <v>7807</v>
      </c>
      <c r="I3735">
        <f t="shared" si="175"/>
        <v>3734</v>
      </c>
      <c r="J3735">
        <f t="shared" si="176"/>
        <v>3734</v>
      </c>
      <c r="K3735">
        <f t="shared" si="174"/>
        <v>1</v>
      </c>
      <c r="L3735" t="b">
        <f>COUNTIF($N$2:N3735, N3735)=1</f>
        <v>1</v>
      </c>
      <c r="M3735" s="37">
        <f>IF( $Q3735, MAX($M$1:M3734)+1, 0)</f>
        <v>0</v>
      </c>
      <c r="N3735" t="str" cm="1">
        <f t="array" ref="N3735">INDEX($A$9:$F$1048576, $J3735, $K3735 )</f>
        <v>72168</v>
      </c>
      <c r="O3735" t="str" cm="1">
        <f t="array" ref="O3735">INDEX($B$9:$F$1048576, $J3735, $K3735 )</f>
        <v>알바트로스제27차(유)1-1</v>
      </c>
      <c r="P3735" t="str" cm="1">
        <f t="array" ref="P3735">IF( $L3735, TRIM(_xll.IMDP("IR", $G$5&amp;$N3735, $G$6)), "" )</f>
        <v/>
      </c>
      <c r="Q3735" t="b" cm="1">
        <f t="array" ref="Q3735">IF(
    $U$1=1, AND($P3735&lt;&gt;"", $P3735&lt;&gt;"...", $P3735&lt;&gt;"입력오류"),
    IF(
        $U$18=1, AND($P3735&lt;&gt;"", $P3735&lt;&gt;"...", $P3735&lt;&gt;"입력오류", ISNUMBER(FIND(INDEX($T$2:$T$7,$U$1),$P3735))),
        IF(
            $U$17="기타", AND($P3735&lt;&gt;"", $P3735&lt;&gt;"...", $P3735&lt;&gt;"입력오류", NOT(ISNUMBER(FIND($T$21:$T$34,$P3735)))),
            AND($P3735&lt;&gt;"", $P3735&lt;&gt;"...", $P3735&lt;&gt;"입력오류", $T$19=$P3735)
        )
    )
)</f>
        <v>0</v>
      </c>
    </row>
    <row r="3736" spans="1:17">
      <c r="A3736" t="s">
        <v>7808</v>
      </c>
      <c r="B3736" t="s">
        <v>7809</v>
      </c>
      <c r="I3736">
        <f t="shared" si="175"/>
        <v>3735</v>
      </c>
      <c r="J3736">
        <f t="shared" si="176"/>
        <v>3735</v>
      </c>
      <c r="K3736">
        <f t="shared" si="174"/>
        <v>1</v>
      </c>
      <c r="L3736" t="b">
        <f>COUNTIF($N$2:N3736, N3736)=1</f>
        <v>1</v>
      </c>
      <c r="M3736" s="37">
        <f>IF( $Q3736, MAX($M$1:M3735)+1, 0)</f>
        <v>0</v>
      </c>
      <c r="N3736" t="str" cm="1">
        <f t="array" ref="N3736">INDEX($A$9:$F$1048576, $J3736, $K3736 )</f>
        <v>72169</v>
      </c>
      <c r="O3736" t="str" cm="1">
        <f t="array" ref="O3736">INDEX($B$9:$F$1048576, $J3736, $K3736 )</f>
        <v>알바트로스제27차(유)1-2</v>
      </c>
      <c r="P3736" t="str" cm="1">
        <f t="array" ref="P3736">IF( $L3736, TRIM(_xll.IMDP("IR", $G$5&amp;$N3736, $G$6)), "" )</f>
        <v/>
      </c>
      <c r="Q3736" t="b" cm="1">
        <f t="array" ref="Q3736">IF(
    $U$1=1, AND($P3736&lt;&gt;"", $P3736&lt;&gt;"...", $P3736&lt;&gt;"입력오류"),
    IF(
        $U$18=1, AND($P3736&lt;&gt;"", $P3736&lt;&gt;"...", $P3736&lt;&gt;"입력오류", ISNUMBER(FIND(INDEX($T$2:$T$7,$U$1),$P3736))),
        IF(
            $U$17="기타", AND($P3736&lt;&gt;"", $P3736&lt;&gt;"...", $P3736&lt;&gt;"입력오류", NOT(ISNUMBER(FIND($T$21:$T$34,$P3736)))),
            AND($P3736&lt;&gt;"", $P3736&lt;&gt;"...", $P3736&lt;&gt;"입력오류", $T$19=$P3736)
        )
    )
)</f>
        <v>0</v>
      </c>
    </row>
    <row r="3737" spans="1:17">
      <c r="A3737" t="s">
        <v>7810</v>
      </c>
      <c r="B3737" t="s">
        <v>7811</v>
      </c>
      <c r="I3737">
        <f t="shared" si="175"/>
        <v>3736</v>
      </c>
      <c r="J3737">
        <f t="shared" si="176"/>
        <v>3736</v>
      </c>
      <c r="K3737">
        <f t="shared" si="174"/>
        <v>1</v>
      </c>
      <c r="L3737" t="b">
        <f>COUNTIF($N$2:N3737, N3737)=1</f>
        <v>1</v>
      </c>
      <c r="M3737" s="37">
        <f>IF( $Q3737, MAX($M$1:M3736)+1, 0)</f>
        <v>0</v>
      </c>
      <c r="N3737" t="str" cm="1">
        <f t="array" ref="N3737">INDEX($A$9:$F$1048576, $J3737, $K3737 )</f>
        <v>72173</v>
      </c>
      <c r="O3737" t="str" cm="1">
        <f t="array" ref="O3737">INDEX($B$9:$F$1048576, $J3737, $K3737 )</f>
        <v>주택금융공사MBS2024-4(1-1)</v>
      </c>
      <c r="P3737" t="str" cm="1">
        <f t="array" ref="P3737">IF( $L3737, TRIM(_xll.IMDP("IR", $G$5&amp;$N3737, $G$6)), "" )</f>
        <v/>
      </c>
      <c r="Q3737" t="b" cm="1">
        <f t="array" ref="Q3737">IF(
    $U$1=1, AND($P3737&lt;&gt;"", $P3737&lt;&gt;"...", $P3737&lt;&gt;"입력오류"),
    IF(
        $U$18=1, AND($P3737&lt;&gt;"", $P3737&lt;&gt;"...", $P3737&lt;&gt;"입력오류", ISNUMBER(FIND(INDEX($T$2:$T$7,$U$1),$P3737))),
        IF(
            $U$17="기타", AND($P3737&lt;&gt;"", $P3737&lt;&gt;"...", $P3737&lt;&gt;"입력오류", NOT(ISNUMBER(FIND($T$21:$T$34,$P3737)))),
            AND($P3737&lt;&gt;"", $P3737&lt;&gt;"...", $P3737&lt;&gt;"입력오류", $T$19=$P3737)
        )
    )
)</f>
        <v>0</v>
      </c>
    </row>
    <row r="3738" spans="1:17">
      <c r="A3738" t="s">
        <v>7812</v>
      </c>
      <c r="B3738" t="s">
        <v>7813</v>
      </c>
      <c r="I3738">
        <f t="shared" si="175"/>
        <v>3737</v>
      </c>
      <c r="J3738">
        <f t="shared" si="176"/>
        <v>3737</v>
      </c>
      <c r="K3738">
        <f t="shared" si="174"/>
        <v>1</v>
      </c>
      <c r="L3738" t="b">
        <f>COUNTIF($N$2:N3738, N3738)=1</f>
        <v>1</v>
      </c>
      <c r="M3738" s="37">
        <f>IF( $Q3738, MAX($M$1:M3737)+1, 0)</f>
        <v>0</v>
      </c>
      <c r="N3738" t="str" cm="1">
        <f t="array" ref="N3738">INDEX($A$9:$F$1048576, $J3738, $K3738 )</f>
        <v>72174</v>
      </c>
      <c r="O3738" t="str" cm="1">
        <f t="array" ref="O3738">INDEX($B$9:$F$1048576, $J3738, $K3738 )</f>
        <v>주택금융공사MBS2024-4(1-2)</v>
      </c>
      <c r="P3738" t="str" cm="1">
        <f t="array" ref="P3738">IF( $L3738, TRIM(_xll.IMDP("IR", $G$5&amp;$N3738, $G$6)), "" )</f>
        <v/>
      </c>
      <c r="Q3738" t="b" cm="1">
        <f t="array" ref="Q3738">IF(
    $U$1=1, AND($P3738&lt;&gt;"", $P3738&lt;&gt;"...", $P3738&lt;&gt;"입력오류"),
    IF(
        $U$18=1, AND($P3738&lt;&gt;"", $P3738&lt;&gt;"...", $P3738&lt;&gt;"입력오류", ISNUMBER(FIND(INDEX($T$2:$T$7,$U$1),$P3738))),
        IF(
            $U$17="기타", AND($P3738&lt;&gt;"", $P3738&lt;&gt;"...", $P3738&lt;&gt;"입력오류", NOT(ISNUMBER(FIND($T$21:$T$34,$P3738)))),
            AND($P3738&lt;&gt;"", $P3738&lt;&gt;"...", $P3738&lt;&gt;"입력오류", $T$19=$P3738)
        )
    )
)</f>
        <v>0</v>
      </c>
    </row>
    <row r="3739" spans="1:17">
      <c r="A3739" t="s">
        <v>7814</v>
      </c>
      <c r="B3739" t="s">
        <v>7815</v>
      </c>
      <c r="I3739">
        <f t="shared" si="175"/>
        <v>3738</v>
      </c>
      <c r="J3739">
        <f t="shared" si="176"/>
        <v>3738</v>
      </c>
      <c r="K3739">
        <f t="shared" si="174"/>
        <v>1</v>
      </c>
      <c r="L3739" t="b">
        <f>COUNTIF($N$2:N3739, N3739)=1</f>
        <v>1</v>
      </c>
      <c r="M3739" s="37">
        <f>IF( $Q3739, MAX($M$1:M3738)+1, 0)</f>
        <v>0</v>
      </c>
      <c r="N3739" t="str" cm="1">
        <f t="array" ref="N3739">INDEX($A$9:$F$1048576, $J3739, $K3739 )</f>
        <v>72175</v>
      </c>
      <c r="O3739" t="str" cm="1">
        <f t="array" ref="O3739">INDEX($B$9:$F$1048576, $J3739, $K3739 )</f>
        <v>주택금융공사MBS2024-4(1-3)</v>
      </c>
      <c r="P3739" t="str" cm="1">
        <f t="array" ref="P3739">IF( $L3739, TRIM(_xll.IMDP("IR", $G$5&amp;$N3739, $G$6)), "" )</f>
        <v/>
      </c>
      <c r="Q3739" t="b" cm="1">
        <f t="array" ref="Q3739">IF(
    $U$1=1, AND($P3739&lt;&gt;"", $P3739&lt;&gt;"...", $P3739&lt;&gt;"입력오류"),
    IF(
        $U$18=1, AND($P3739&lt;&gt;"", $P3739&lt;&gt;"...", $P3739&lt;&gt;"입력오류", ISNUMBER(FIND(INDEX($T$2:$T$7,$U$1),$P3739))),
        IF(
            $U$17="기타", AND($P3739&lt;&gt;"", $P3739&lt;&gt;"...", $P3739&lt;&gt;"입력오류", NOT(ISNUMBER(FIND($T$21:$T$34,$P3739)))),
            AND($P3739&lt;&gt;"", $P3739&lt;&gt;"...", $P3739&lt;&gt;"입력오류", $T$19=$P3739)
        )
    )
)</f>
        <v>0</v>
      </c>
    </row>
    <row r="3740" spans="1:17">
      <c r="A3740" t="s">
        <v>7816</v>
      </c>
      <c r="B3740" t="s">
        <v>7817</v>
      </c>
      <c r="I3740">
        <f t="shared" si="175"/>
        <v>3739</v>
      </c>
      <c r="J3740">
        <f t="shared" si="176"/>
        <v>3739</v>
      </c>
      <c r="K3740">
        <f t="shared" si="174"/>
        <v>1</v>
      </c>
      <c r="L3740" t="b">
        <f>COUNTIF($N$2:N3740, N3740)=1</f>
        <v>1</v>
      </c>
      <c r="M3740" s="37">
        <f>IF( $Q3740, MAX($M$1:M3739)+1, 0)</f>
        <v>0</v>
      </c>
      <c r="N3740" t="str" cm="1">
        <f t="array" ref="N3740">INDEX($A$9:$F$1048576, $J3740, $K3740 )</f>
        <v>72176</v>
      </c>
      <c r="O3740" t="str" cm="1">
        <f t="array" ref="O3740">INDEX($B$9:$F$1048576, $J3740, $K3740 )</f>
        <v>주택금융공사MBS2024-4(1-4)</v>
      </c>
      <c r="P3740" t="str" cm="1">
        <f t="array" ref="P3740">IF( $L3740, TRIM(_xll.IMDP("IR", $G$5&amp;$N3740, $G$6)), "" )</f>
        <v/>
      </c>
      <c r="Q3740" t="b" cm="1">
        <f t="array" ref="Q3740">IF(
    $U$1=1, AND($P3740&lt;&gt;"", $P3740&lt;&gt;"...", $P3740&lt;&gt;"입력오류"),
    IF(
        $U$18=1, AND($P3740&lt;&gt;"", $P3740&lt;&gt;"...", $P3740&lt;&gt;"입력오류", ISNUMBER(FIND(INDEX($T$2:$T$7,$U$1),$P3740))),
        IF(
            $U$17="기타", AND($P3740&lt;&gt;"", $P3740&lt;&gt;"...", $P3740&lt;&gt;"입력오류", NOT(ISNUMBER(FIND($T$21:$T$34,$P3740)))),
            AND($P3740&lt;&gt;"", $P3740&lt;&gt;"...", $P3740&lt;&gt;"입력오류", $T$19=$P3740)
        )
    )
)</f>
        <v>0</v>
      </c>
    </row>
    <row r="3741" spans="1:17">
      <c r="A3741" t="s">
        <v>7818</v>
      </c>
      <c r="B3741" t="s">
        <v>7819</v>
      </c>
      <c r="I3741">
        <f t="shared" si="175"/>
        <v>3740</v>
      </c>
      <c r="J3741">
        <f t="shared" si="176"/>
        <v>3740</v>
      </c>
      <c r="K3741">
        <f t="shared" si="174"/>
        <v>1</v>
      </c>
      <c r="L3741" t="b">
        <f>COUNTIF($N$2:N3741, N3741)=1</f>
        <v>1</v>
      </c>
      <c r="M3741" s="37">
        <f>IF( $Q3741, MAX($M$1:M3740)+1, 0)</f>
        <v>0</v>
      </c>
      <c r="N3741" t="str" cm="1">
        <f t="array" ref="N3741">INDEX($A$9:$F$1048576, $J3741, $K3741 )</f>
        <v>72182</v>
      </c>
      <c r="O3741" t="str" cm="1">
        <f t="array" ref="O3741">INDEX($B$9:$F$1048576, $J3741, $K3741 )</f>
        <v>신보2024제2차(유)1-1</v>
      </c>
      <c r="P3741" t="str" cm="1">
        <f t="array" ref="P3741">IF( $L3741, TRIM(_xll.IMDP("IR", $G$5&amp;$N3741, $G$6)), "" )</f>
        <v/>
      </c>
      <c r="Q3741" t="b" cm="1">
        <f t="array" ref="Q3741">IF(
    $U$1=1, AND($P3741&lt;&gt;"", $P3741&lt;&gt;"...", $P3741&lt;&gt;"입력오류"),
    IF(
        $U$18=1, AND($P3741&lt;&gt;"", $P3741&lt;&gt;"...", $P3741&lt;&gt;"입력오류", ISNUMBER(FIND(INDEX($T$2:$T$7,$U$1),$P3741))),
        IF(
            $U$17="기타", AND($P3741&lt;&gt;"", $P3741&lt;&gt;"...", $P3741&lt;&gt;"입력오류", NOT(ISNUMBER(FIND($T$21:$T$34,$P3741)))),
            AND($P3741&lt;&gt;"", $P3741&lt;&gt;"...", $P3741&lt;&gt;"입력오류", $T$19=$P3741)
        )
    )
)</f>
        <v>0</v>
      </c>
    </row>
    <row r="3742" spans="1:17">
      <c r="A3742" t="s">
        <v>7820</v>
      </c>
      <c r="B3742" t="s">
        <v>7821</v>
      </c>
      <c r="I3742">
        <f t="shared" si="175"/>
        <v>3741</v>
      </c>
      <c r="J3742">
        <f t="shared" si="176"/>
        <v>3741</v>
      </c>
      <c r="K3742">
        <f t="shared" si="174"/>
        <v>1</v>
      </c>
      <c r="L3742" t="b">
        <f>COUNTIF($N$2:N3742, N3742)=1</f>
        <v>1</v>
      </c>
      <c r="M3742" s="37">
        <f>IF( $Q3742, MAX($M$1:M3741)+1, 0)</f>
        <v>0</v>
      </c>
      <c r="N3742" t="str" cm="1">
        <f t="array" ref="N3742">INDEX($A$9:$F$1048576, $J3742, $K3742 )</f>
        <v>72183</v>
      </c>
      <c r="O3742" t="str" cm="1">
        <f t="array" ref="O3742">INDEX($B$9:$F$1048576, $J3742, $K3742 )</f>
        <v>신보2024제2차(유)1-2</v>
      </c>
      <c r="P3742" t="str" cm="1">
        <f t="array" ref="P3742">IF( $L3742, TRIM(_xll.IMDP("IR", $G$5&amp;$N3742, $G$6)), "" )</f>
        <v/>
      </c>
      <c r="Q3742" t="b" cm="1">
        <f t="array" ref="Q3742">IF(
    $U$1=1, AND($P3742&lt;&gt;"", $P3742&lt;&gt;"...", $P3742&lt;&gt;"입력오류"),
    IF(
        $U$18=1, AND($P3742&lt;&gt;"", $P3742&lt;&gt;"...", $P3742&lt;&gt;"입력오류", ISNUMBER(FIND(INDEX($T$2:$T$7,$U$1),$P3742))),
        IF(
            $U$17="기타", AND($P3742&lt;&gt;"", $P3742&lt;&gt;"...", $P3742&lt;&gt;"입력오류", NOT(ISNUMBER(FIND($T$21:$T$34,$P3742)))),
            AND($P3742&lt;&gt;"", $P3742&lt;&gt;"...", $P3742&lt;&gt;"입력오류", $T$19=$P3742)
        )
    )
)</f>
        <v>0</v>
      </c>
    </row>
    <row r="3743" spans="1:17">
      <c r="A3743" t="s">
        <v>7822</v>
      </c>
      <c r="B3743" t="s">
        <v>7823</v>
      </c>
      <c r="I3743">
        <f t="shared" si="175"/>
        <v>3742</v>
      </c>
      <c r="J3743">
        <f t="shared" si="176"/>
        <v>3742</v>
      </c>
      <c r="K3743">
        <f t="shared" si="174"/>
        <v>1</v>
      </c>
      <c r="L3743" t="b">
        <f>COUNTIF($N$2:N3743, N3743)=1</f>
        <v>1</v>
      </c>
      <c r="M3743" s="37">
        <f>IF( $Q3743, MAX($M$1:M3742)+1, 0)</f>
        <v>0</v>
      </c>
      <c r="N3743" t="str" cm="1">
        <f t="array" ref="N3743">INDEX($A$9:$F$1048576, $J3743, $K3743 )</f>
        <v>72188</v>
      </c>
      <c r="O3743" t="str" cm="1">
        <f t="array" ref="O3743">INDEX($B$9:$F$1048576, $J3743, $K3743 )</f>
        <v>뉴스타공덕제4차</v>
      </c>
      <c r="P3743" t="str" cm="1">
        <f t="array" ref="P3743">IF( $L3743, TRIM(_xll.IMDP("IR", $G$5&amp;$N3743, $G$6)), "" )</f>
        <v/>
      </c>
      <c r="Q3743" t="b" cm="1">
        <f t="array" ref="Q3743">IF(
    $U$1=1, AND($P3743&lt;&gt;"", $P3743&lt;&gt;"...", $P3743&lt;&gt;"입력오류"),
    IF(
        $U$18=1, AND($P3743&lt;&gt;"", $P3743&lt;&gt;"...", $P3743&lt;&gt;"입력오류", ISNUMBER(FIND(INDEX($T$2:$T$7,$U$1),$P3743))),
        IF(
            $U$17="기타", AND($P3743&lt;&gt;"", $P3743&lt;&gt;"...", $P3743&lt;&gt;"입력오류", NOT(ISNUMBER(FIND($T$21:$T$34,$P3743)))),
            AND($P3743&lt;&gt;"", $P3743&lt;&gt;"...", $P3743&lt;&gt;"입력오류", $T$19=$P3743)
        )
    )
)</f>
        <v>0</v>
      </c>
    </row>
    <row r="3744" spans="1:17">
      <c r="A3744" t="s">
        <v>7824</v>
      </c>
      <c r="B3744" t="s">
        <v>7825</v>
      </c>
      <c r="I3744">
        <f t="shared" si="175"/>
        <v>3743</v>
      </c>
      <c r="J3744">
        <f t="shared" si="176"/>
        <v>3743</v>
      </c>
      <c r="K3744">
        <f t="shared" si="174"/>
        <v>1</v>
      </c>
      <c r="L3744" t="b">
        <f>COUNTIF($N$2:N3744, N3744)=1</f>
        <v>1</v>
      </c>
      <c r="M3744" s="37">
        <f>IF( $Q3744, MAX($M$1:M3743)+1, 0)</f>
        <v>0</v>
      </c>
      <c r="N3744" t="str" cm="1">
        <f t="array" ref="N3744">INDEX($A$9:$F$1048576, $J3744, $K3744 )</f>
        <v>72193</v>
      </c>
      <c r="O3744" t="str" cm="1">
        <f t="array" ref="O3744">INDEX($B$9:$F$1048576, $J3744, $K3744 )</f>
        <v>리치게이트지에스(유)1</v>
      </c>
      <c r="P3744" t="str" cm="1">
        <f t="array" ref="P3744">IF( $L3744, TRIM(_xll.IMDP("IR", $G$5&amp;$N3744, $G$6)), "" )</f>
        <v/>
      </c>
      <c r="Q3744" t="b" cm="1">
        <f t="array" ref="Q3744">IF(
    $U$1=1, AND($P3744&lt;&gt;"", $P3744&lt;&gt;"...", $P3744&lt;&gt;"입력오류"),
    IF(
        $U$18=1, AND($P3744&lt;&gt;"", $P3744&lt;&gt;"...", $P3744&lt;&gt;"입력오류", ISNUMBER(FIND(INDEX($T$2:$T$7,$U$1),$P3744))),
        IF(
            $U$17="기타", AND($P3744&lt;&gt;"", $P3744&lt;&gt;"...", $P3744&lt;&gt;"입력오류", NOT(ISNUMBER(FIND($T$21:$T$34,$P3744)))),
            AND($P3744&lt;&gt;"", $P3744&lt;&gt;"...", $P3744&lt;&gt;"입력오류", $T$19=$P3744)
        )
    )
)</f>
        <v>0</v>
      </c>
    </row>
    <row r="3745" spans="1:17">
      <c r="A3745" t="s">
        <v>7826</v>
      </c>
      <c r="B3745" t="s">
        <v>7827</v>
      </c>
      <c r="I3745">
        <f t="shared" si="175"/>
        <v>3744</v>
      </c>
      <c r="J3745">
        <f t="shared" si="176"/>
        <v>3744</v>
      </c>
      <c r="K3745">
        <f t="shared" si="174"/>
        <v>1</v>
      </c>
      <c r="L3745" t="b">
        <f>COUNTIF($N$2:N3745, N3745)=1</f>
        <v>1</v>
      </c>
      <c r="M3745" s="37">
        <f>IF( $Q3745, MAX($M$1:M3744)+1, 0)</f>
        <v>0</v>
      </c>
      <c r="N3745" t="str" cm="1">
        <f t="array" ref="N3745">INDEX($A$9:$F$1048576, $J3745, $K3745 )</f>
        <v>72194</v>
      </c>
      <c r="O3745" t="str" cm="1">
        <f t="array" ref="O3745">INDEX($B$9:$F$1048576, $J3745, $K3745 )</f>
        <v>신한챔피온제3차(유)2-3</v>
      </c>
      <c r="P3745" t="str" cm="1">
        <f t="array" ref="P3745">IF( $L3745, TRIM(_xll.IMDP("IR", $G$5&amp;$N3745, $G$6)), "" )</f>
        <v/>
      </c>
      <c r="Q3745" t="b" cm="1">
        <f t="array" ref="Q3745">IF(
    $U$1=1, AND($P3745&lt;&gt;"", $P3745&lt;&gt;"...", $P3745&lt;&gt;"입력오류"),
    IF(
        $U$18=1, AND($P3745&lt;&gt;"", $P3745&lt;&gt;"...", $P3745&lt;&gt;"입력오류", ISNUMBER(FIND(INDEX($T$2:$T$7,$U$1),$P3745))),
        IF(
            $U$17="기타", AND($P3745&lt;&gt;"", $P3745&lt;&gt;"...", $P3745&lt;&gt;"입력오류", NOT(ISNUMBER(FIND($T$21:$T$34,$P3745)))),
            AND($P3745&lt;&gt;"", $P3745&lt;&gt;"...", $P3745&lt;&gt;"입력오류", $T$19=$P3745)
        )
    )
)</f>
        <v>0</v>
      </c>
    </row>
    <row r="3746" spans="1:17">
      <c r="A3746" t="s">
        <v>7828</v>
      </c>
      <c r="B3746" t="s">
        <v>7829</v>
      </c>
      <c r="I3746">
        <f t="shared" si="175"/>
        <v>3745</v>
      </c>
      <c r="J3746">
        <f t="shared" si="176"/>
        <v>3745</v>
      </c>
      <c r="K3746">
        <f t="shared" si="174"/>
        <v>1</v>
      </c>
      <c r="L3746" t="b">
        <f>COUNTIF($N$2:N3746, N3746)=1</f>
        <v>1</v>
      </c>
      <c r="M3746" s="37">
        <f>IF( $Q3746, MAX($M$1:M3745)+1, 0)</f>
        <v>0</v>
      </c>
      <c r="N3746" t="str" cm="1">
        <f t="array" ref="N3746">INDEX($A$9:$F$1048576, $J3746, $K3746 )</f>
        <v>72201</v>
      </c>
      <c r="O3746" t="str" cm="1">
        <f t="array" ref="O3746">INDEX($B$9:$F$1048576, $J3746, $K3746 )</f>
        <v>증금스타제1차</v>
      </c>
      <c r="P3746" t="str" cm="1">
        <f t="array" ref="P3746">IF( $L3746, TRIM(_xll.IMDP("IR", $G$5&amp;$N3746, $G$6)), "" )</f>
        <v/>
      </c>
      <c r="Q3746" t="b" cm="1">
        <f t="array" ref="Q3746">IF(
    $U$1=1, AND($P3746&lt;&gt;"", $P3746&lt;&gt;"...", $P3746&lt;&gt;"입력오류"),
    IF(
        $U$18=1, AND($P3746&lt;&gt;"", $P3746&lt;&gt;"...", $P3746&lt;&gt;"입력오류", ISNUMBER(FIND(INDEX($T$2:$T$7,$U$1),$P3746))),
        IF(
            $U$17="기타", AND($P3746&lt;&gt;"", $P3746&lt;&gt;"...", $P3746&lt;&gt;"입력오류", NOT(ISNUMBER(FIND($T$21:$T$34,$P3746)))),
            AND($P3746&lt;&gt;"", $P3746&lt;&gt;"...", $P3746&lt;&gt;"입력오류", $T$19=$P3746)
        )
    )
)</f>
        <v>0</v>
      </c>
    </row>
    <row r="3747" spans="1:17">
      <c r="A3747" t="s">
        <v>7830</v>
      </c>
      <c r="B3747" t="s">
        <v>7831</v>
      </c>
      <c r="I3747">
        <f t="shared" si="175"/>
        <v>3746</v>
      </c>
      <c r="J3747">
        <f t="shared" si="176"/>
        <v>3746</v>
      </c>
      <c r="K3747">
        <f t="shared" si="174"/>
        <v>1</v>
      </c>
      <c r="L3747" t="b">
        <f>COUNTIF($N$2:N3747, N3747)=1</f>
        <v>1</v>
      </c>
      <c r="M3747" s="37">
        <f>IF( $Q3747, MAX($M$1:M3746)+1, 0)</f>
        <v>0</v>
      </c>
      <c r="N3747" t="str" cm="1">
        <f t="array" ref="N3747">INDEX($A$9:$F$1048576, $J3747, $K3747 )</f>
        <v>72209</v>
      </c>
      <c r="O3747" t="str" cm="1">
        <f t="array" ref="O3747">INDEX($B$9:$F$1048576, $J3747, $K3747 )</f>
        <v>나무크레딧제7차(유)2</v>
      </c>
      <c r="P3747" t="str" cm="1">
        <f t="array" ref="P3747">IF( $L3747, TRIM(_xll.IMDP("IR", $G$5&amp;$N3747, $G$6)), "" )</f>
        <v/>
      </c>
      <c r="Q3747" t="b" cm="1">
        <f t="array" ref="Q3747">IF(
    $U$1=1, AND($P3747&lt;&gt;"", $P3747&lt;&gt;"...", $P3747&lt;&gt;"입력오류"),
    IF(
        $U$18=1, AND($P3747&lt;&gt;"", $P3747&lt;&gt;"...", $P3747&lt;&gt;"입력오류", ISNUMBER(FIND(INDEX($T$2:$T$7,$U$1),$P3747))),
        IF(
            $U$17="기타", AND($P3747&lt;&gt;"", $P3747&lt;&gt;"...", $P3747&lt;&gt;"입력오류", NOT(ISNUMBER(FIND($T$21:$T$34,$P3747)))),
            AND($P3747&lt;&gt;"", $P3747&lt;&gt;"...", $P3747&lt;&gt;"입력오류", $T$19=$P3747)
        )
    )
)</f>
        <v>0</v>
      </c>
    </row>
    <row r="3748" spans="1:17">
      <c r="A3748" t="s">
        <v>7832</v>
      </c>
      <c r="B3748" t="s">
        <v>7833</v>
      </c>
      <c r="I3748">
        <f t="shared" si="175"/>
        <v>3747</v>
      </c>
      <c r="J3748">
        <f t="shared" si="176"/>
        <v>3747</v>
      </c>
      <c r="K3748">
        <f t="shared" si="174"/>
        <v>1</v>
      </c>
      <c r="L3748" t="b">
        <f>COUNTIF($N$2:N3748, N3748)=1</f>
        <v>1</v>
      </c>
      <c r="M3748" s="37">
        <f>IF( $Q3748, MAX($M$1:M3747)+1, 0)</f>
        <v>0</v>
      </c>
      <c r="N3748" t="str" cm="1">
        <f t="array" ref="N3748">INDEX($A$9:$F$1048576, $J3748, $K3748 )</f>
        <v>72210</v>
      </c>
      <c r="O3748" t="str" cm="1">
        <f t="array" ref="O3748">INDEX($B$9:$F$1048576, $J3748, $K3748 )</f>
        <v>나무크레딧제7차(유)3</v>
      </c>
      <c r="P3748" t="str" cm="1">
        <f t="array" ref="P3748">IF( $L3748, TRIM(_xll.IMDP("IR", $G$5&amp;$N3748, $G$6)), "" )</f>
        <v/>
      </c>
      <c r="Q3748" t="b" cm="1">
        <f t="array" ref="Q3748">IF(
    $U$1=1, AND($P3748&lt;&gt;"", $P3748&lt;&gt;"...", $P3748&lt;&gt;"입력오류"),
    IF(
        $U$18=1, AND($P3748&lt;&gt;"", $P3748&lt;&gt;"...", $P3748&lt;&gt;"입력오류", ISNUMBER(FIND(INDEX($T$2:$T$7,$U$1),$P3748))),
        IF(
            $U$17="기타", AND($P3748&lt;&gt;"", $P3748&lt;&gt;"...", $P3748&lt;&gt;"입력오류", NOT(ISNUMBER(FIND($T$21:$T$34,$P3748)))),
            AND($P3748&lt;&gt;"", $P3748&lt;&gt;"...", $P3748&lt;&gt;"입력오류", $T$19=$P3748)
        )
    )
)</f>
        <v>0</v>
      </c>
    </row>
    <row r="3749" spans="1:17">
      <c r="A3749" t="s">
        <v>7834</v>
      </c>
      <c r="B3749" t="s">
        <v>7835</v>
      </c>
      <c r="I3749">
        <f t="shared" si="175"/>
        <v>3748</v>
      </c>
      <c r="J3749">
        <f t="shared" si="176"/>
        <v>3748</v>
      </c>
      <c r="K3749">
        <f t="shared" si="174"/>
        <v>1</v>
      </c>
      <c r="L3749" t="b">
        <f>COUNTIF($N$2:N3749, N3749)=1</f>
        <v>1</v>
      </c>
      <c r="M3749" s="37">
        <f>IF( $Q3749, MAX($M$1:M3748)+1, 0)</f>
        <v>0</v>
      </c>
      <c r="N3749" t="str" cm="1">
        <f t="array" ref="N3749">INDEX($A$9:$F$1048576, $J3749, $K3749 )</f>
        <v>72221</v>
      </c>
      <c r="O3749" t="str" cm="1">
        <f t="array" ref="O3749">INDEX($B$9:$F$1048576, $J3749, $K3749 )</f>
        <v>빅피크제1차(유)1</v>
      </c>
      <c r="P3749" t="str" cm="1">
        <f t="array" ref="P3749">IF( $L3749, TRIM(_xll.IMDP("IR", $G$5&amp;$N3749, $G$6)), "" )</f>
        <v/>
      </c>
      <c r="Q3749" t="b" cm="1">
        <f t="array" ref="Q3749">IF(
    $U$1=1, AND($P3749&lt;&gt;"", $P3749&lt;&gt;"...", $P3749&lt;&gt;"입력오류"),
    IF(
        $U$18=1, AND($P3749&lt;&gt;"", $P3749&lt;&gt;"...", $P3749&lt;&gt;"입력오류", ISNUMBER(FIND(INDEX($T$2:$T$7,$U$1),$P3749))),
        IF(
            $U$17="기타", AND($P3749&lt;&gt;"", $P3749&lt;&gt;"...", $P3749&lt;&gt;"입력오류", NOT(ISNUMBER(FIND($T$21:$T$34,$P3749)))),
            AND($P3749&lt;&gt;"", $P3749&lt;&gt;"...", $P3749&lt;&gt;"입력오류", $T$19=$P3749)
        )
    )
)</f>
        <v>0</v>
      </c>
    </row>
    <row r="3750" spans="1:17">
      <c r="A3750" t="s">
        <v>7836</v>
      </c>
      <c r="B3750" t="s">
        <v>7837</v>
      </c>
      <c r="I3750">
        <f t="shared" si="175"/>
        <v>3749</v>
      </c>
      <c r="J3750">
        <f t="shared" si="176"/>
        <v>3749</v>
      </c>
      <c r="K3750">
        <f t="shared" si="174"/>
        <v>1</v>
      </c>
      <c r="L3750" t="b">
        <f>COUNTIF($N$2:N3750, N3750)=1</f>
        <v>1</v>
      </c>
      <c r="M3750" s="37">
        <f>IF( $Q3750, MAX($M$1:M3749)+1, 0)</f>
        <v>0</v>
      </c>
      <c r="N3750" t="str" cm="1">
        <f t="array" ref="N3750">INDEX($A$9:$F$1048576, $J3750, $K3750 )</f>
        <v>72222</v>
      </c>
      <c r="O3750" t="str" cm="1">
        <f t="array" ref="O3750">INDEX($B$9:$F$1048576, $J3750, $K3750 )</f>
        <v>머스트픽제1차(유)1</v>
      </c>
      <c r="P3750" t="str" cm="1">
        <f t="array" ref="P3750">IF( $L3750, TRIM(_xll.IMDP("IR", $G$5&amp;$N3750, $G$6)), "" )</f>
        <v/>
      </c>
      <c r="Q3750" t="b" cm="1">
        <f t="array" ref="Q3750">IF(
    $U$1=1, AND($P3750&lt;&gt;"", $P3750&lt;&gt;"...", $P3750&lt;&gt;"입력오류"),
    IF(
        $U$18=1, AND($P3750&lt;&gt;"", $P3750&lt;&gt;"...", $P3750&lt;&gt;"입력오류", ISNUMBER(FIND(INDEX($T$2:$T$7,$U$1),$P3750))),
        IF(
            $U$17="기타", AND($P3750&lt;&gt;"", $P3750&lt;&gt;"...", $P3750&lt;&gt;"입력오류", NOT(ISNUMBER(FIND($T$21:$T$34,$P3750)))),
            AND($P3750&lt;&gt;"", $P3750&lt;&gt;"...", $P3750&lt;&gt;"입력오류", $T$19=$P3750)
        )
    )
)</f>
        <v>0</v>
      </c>
    </row>
    <row r="3751" spans="1:17">
      <c r="A3751" t="s">
        <v>7838</v>
      </c>
      <c r="B3751" t="s">
        <v>7839</v>
      </c>
      <c r="I3751">
        <f t="shared" si="175"/>
        <v>3750</v>
      </c>
      <c r="J3751">
        <f t="shared" si="176"/>
        <v>3750</v>
      </c>
      <c r="K3751">
        <f t="shared" si="174"/>
        <v>1</v>
      </c>
      <c r="L3751" t="b">
        <f>COUNTIF($N$2:N3751, N3751)=1</f>
        <v>1</v>
      </c>
      <c r="M3751" s="37">
        <f>IF( $Q3751, MAX($M$1:M3750)+1, 0)</f>
        <v>0</v>
      </c>
      <c r="N3751" t="str" cm="1">
        <f t="array" ref="N3751">INDEX($A$9:$F$1048576, $J3751, $K3751 )</f>
        <v>72223</v>
      </c>
      <c r="O3751" t="str" cm="1">
        <f t="array" ref="O3751">INDEX($B$9:$F$1048576, $J3751, $K3751 )</f>
        <v>머스트픽제1차(유)2</v>
      </c>
      <c r="P3751" t="str" cm="1">
        <f t="array" ref="P3751">IF( $L3751, TRIM(_xll.IMDP("IR", $G$5&amp;$N3751, $G$6)), "" )</f>
        <v/>
      </c>
      <c r="Q3751" t="b" cm="1">
        <f t="array" ref="Q3751">IF(
    $U$1=1, AND($P3751&lt;&gt;"", $P3751&lt;&gt;"...", $P3751&lt;&gt;"입력오류"),
    IF(
        $U$18=1, AND($P3751&lt;&gt;"", $P3751&lt;&gt;"...", $P3751&lt;&gt;"입력오류", ISNUMBER(FIND(INDEX($T$2:$T$7,$U$1),$P3751))),
        IF(
            $U$17="기타", AND($P3751&lt;&gt;"", $P3751&lt;&gt;"...", $P3751&lt;&gt;"입력오류", NOT(ISNUMBER(FIND($T$21:$T$34,$P3751)))),
            AND($P3751&lt;&gt;"", $P3751&lt;&gt;"...", $P3751&lt;&gt;"입력오류", $T$19=$P3751)
        )
    )
)</f>
        <v>0</v>
      </c>
    </row>
    <row r="3752" spans="1:17">
      <c r="A3752" t="s">
        <v>7840</v>
      </c>
      <c r="B3752" t="s">
        <v>7841</v>
      </c>
      <c r="I3752">
        <f t="shared" si="175"/>
        <v>3751</v>
      </c>
      <c r="J3752">
        <f t="shared" si="176"/>
        <v>3751</v>
      </c>
      <c r="K3752">
        <f t="shared" si="174"/>
        <v>1</v>
      </c>
      <c r="L3752" t="b">
        <f>COUNTIF($N$2:N3752, N3752)=1</f>
        <v>1</v>
      </c>
      <c r="M3752" s="37">
        <f>IF( $Q3752, MAX($M$1:M3751)+1, 0)</f>
        <v>0</v>
      </c>
      <c r="N3752" t="str" cm="1">
        <f t="array" ref="N3752">INDEX($A$9:$F$1048576, $J3752, $K3752 )</f>
        <v>72226</v>
      </c>
      <c r="O3752" t="str" cm="1">
        <f t="array" ref="O3752">INDEX($B$9:$F$1048576, $J3752, $K3752 )</f>
        <v>기은센상동제2차(유)1</v>
      </c>
      <c r="P3752" t="str" cm="1">
        <f t="array" ref="P3752">IF( $L3752, TRIM(_xll.IMDP("IR", $G$5&amp;$N3752, $G$6)), "" )</f>
        <v/>
      </c>
      <c r="Q3752" t="b" cm="1">
        <f t="array" ref="Q3752">IF(
    $U$1=1, AND($P3752&lt;&gt;"", $P3752&lt;&gt;"...", $P3752&lt;&gt;"입력오류"),
    IF(
        $U$18=1, AND($P3752&lt;&gt;"", $P3752&lt;&gt;"...", $P3752&lt;&gt;"입력오류", ISNUMBER(FIND(INDEX($T$2:$T$7,$U$1),$P3752))),
        IF(
            $U$17="기타", AND($P3752&lt;&gt;"", $P3752&lt;&gt;"...", $P3752&lt;&gt;"입력오류", NOT(ISNUMBER(FIND($T$21:$T$34,$P3752)))),
            AND($P3752&lt;&gt;"", $P3752&lt;&gt;"...", $P3752&lt;&gt;"입력오류", $T$19=$P3752)
        )
    )
)</f>
        <v>0</v>
      </c>
    </row>
    <row r="3753" spans="1:17">
      <c r="A3753" t="s">
        <v>7842</v>
      </c>
      <c r="B3753" t="s">
        <v>7843</v>
      </c>
      <c r="I3753">
        <f t="shared" si="175"/>
        <v>3752</v>
      </c>
      <c r="J3753">
        <f t="shared" si="176"/>
        <v>3752</v>
      </c>
      <c r="K3753">
        <f t="shared" si="174"/>
        <v>1</v>
      </c>
      <c r="L3753" t="b">
        <f>COUNTIF($N$2:N3753, N3753)=1</f>
        <v>1</v>
      </c>
      <c r="M3753" s="37">
        <f>IF( $Q3753, MAX($M$1:M3752)+1, 0)</f>
        <v>0</v>
      </c>
      <c r="N3753" t="str" cm="1">
        <f t="array" ref="N3753">INDEX($A$9:$F$1048576, $J3753, $K3753 )</f>
        <v>72227</v>
      </c>
      <c r="O3753" t="str" cm="1">
        <f t="array" ref="O3753">INDEX($B$9:$F$1048576, $J3753, $K3753 )</f>
        <v>기은센상동제2차(유)2</v>
      </c>
      <c r="P3753" t="str" cm="1">
        <f t="array" ref="P3753">IF( $L3753, TRIM(_xll.IMDP("IR", $G$5&amp;$N3753, $G$6)), "" )</f>
        <v/>
      </c>
      <c r="Q3753" t="b" cm="1">
        <f t="array" ref="Q3753">IF(
    $U$1=1, AND($P3753&lt;&gt;"", $P3753&lt;&gt;"...", $P3753&lt;&gt;"입력오류"),
    IF(
        $U$18=1, AND($P3753&lt;&gt;"", $P3753&lt;&gt;"...", $P3753&lt;&gt;"입력오류", ISNUMBER(FIND(INDEX($T$2:$T$7,$U$1),$P3753))),
        IF(
            $U$17="기타", AND($P3753&lt;&gt;"", $P3753&lt;&gt;"...", $P3753&lt;&gt;"입력오류", NOT(ISNUMBER(FIND($T$21:$T$34,$P3753)))),
            AND($P3753&lt;&gt;"", $P3753&lt;&gt;"...", $P3753&lt;&gt;"입력오류", $T$19=$P3753)
        )
    )
)</f>
        <v>0</v>
      </c>
    </row>
    <row r="3754" spans="1:17">
      <c r="A3754" t="s">
        <v>7844</v>
      </c>
      <c r="B3754" t="s">
        <v>7845</v>
      </c>
      <c r="I3754">
        <f t="shared" si="175"/>
        <v>3753</v>
      </c>
      <c r="J3754">
        <f t="shared" si="176"/>
        <v>3753</v>
      </c>
      <c r="K3754">
        <f t="shared" si="174"/>
        <v>1</v>
      </c>
      <c r="L3754" t="b">
        <f>COUNTIF($N$2:N3754, N3754)=1</f>
        <v>1</v>
      </c>
      <c r="M3754" s="37">
        <f>IF( $Q3754, MAX($M$1:M3753)+1, 0)</f>
        <v>0</v>
      </c>
      <c r="N3754" t="str" cm="1">
        <f t="array" ref="N3754">INDEX($A$9:$F$1048576, $J3754, $K3754 )</f>
        <v>72228</v>
      </c>
      <c r="O3754" t="str" cm="1">
        <f t="array" ref="O3754">INDEX($B$9:$F$1048576, $J3754, $K3754 )</f>
        <v>에스이디제1차(유)1</v>
      </c>
      <c r="P3754" t="str" cm="1">
        <f t="array" ref="P3754">IF( $L3754, TRIM(_xll.IMDP("IR", $G$5&amp;$N3754, $G$6)), "" )</f>
        <v/>
      </c>
      <c r="Q3754" t="b" cm="1">
        <f t="array" ref="Q3754">IF(
    $U$1=1, AND($P3754&lt;&gt;"", $P3754&lt;&gt;"...", $P3754&lt;&gt;"입력오류"),
    IF(
        $U$18=1, AND($P3754&lt;&gt;"", $P3754&lt;&gt;"...", $P3754&lt;&gt;"입력오류", ISNUMBER(FIND(INDEX($T$2:$T$7,$U$1),$P3754))),
        IF(
            $U$17="기타", AND($P3754&lt;&gt;"", $P3754&lt;&gt;"...", $P3754&lt;&gt;"입력오류", NOT(ISNUMBER(FIND($T$21:$T$34,$P3754)))),
            AND($P3754&lt;&gt;"", $P3754&lt;&gt;"...", $P3754&lt;&gt;"입력오류", $T$19=$P3754)
        )
    )
)</f>
        <v>0</v>
      </c>
    </row>
    <row r="3755" spans="1:17">
      <c r="A3755" t="s">
        <v>7846</v>
      </c>
      <c r="B3755" t="s">
        <v>7847</v>
      </c>
      <c r="I3755">
        <f t="shared" si="175"/>
        <v>3754</v>
      </c>
      <c r="J3755">
        <f t="shared" si="176"/>
        <v>3754</v>
      </c>
      <c r="K3755">
        <f t="shared" si="174"/>
        <v>1</v>
      </c>
      <c r="L3755" t="b">
        <f>COUNTIF($N$2:N3755, N3755)=1</f>
        <v>1</v>
      </c>
      <c r="M3755" s="37">
        <f>IF( $Q3755, MAX($M$1:M3754)+1, 0)</f>
        <v>0</v>
      </c>
      <c r="N3755" t="str" cm="1">
        <f t="array" ref="N3755">INDEX($A$9:$F$1048576, $J3755, $K3755 )</f>
        <v>72229</v>
      </c>
      <c r="O3755" t="str" cm="1">
        <f t="array" ref="O3755">INDEX($B$9:$F$1048576, $J3755, $K3755 )</f>
        <v>기은센동대문제4차(유)1</v>
      </c>
      <c r="P3755" t="str" cm="1">
        <f t="array" ref="P3755">IF( $L3755, TRIM(_xll.IMDP("IR", $G$5&amp;$N3755, $G$6)), "" )</f>
        <v/>
      </c>
      <c r="Q3755" t="b" cm="1">
        <f t="array" ref="Q3755">IF(
    $U$1=1, AND($P3755&lt;&gt;"", $P3755&lt;&gt;"...", $P3755&lt;&gt;"입력오류"),
    IF(
        $U$18=1, AND($P3755&lt;&gt;"", $P3755&lt;&gt;"...", $P3755&lt;&gt;"입력오류", ISNUMBER(FIND(INDEX($T$2:$T$7,$U$1),$P3755))),
        IF(
            $U$17="기타", AND($P3755&lt;&gt;"", $P3755&lt;&gt;"...", $P3755&lt;&gt;"입력오류", NOT(ISNUMBER(FIND($T$21:$T$34,$P3755)))),
            AND($P3755&lt;&gt;"", $P3755&lt;&gt;"...", $P3755&lt;&gt;"입력오류", $T$19=$P3755)
        )
    )
)</f>
        <v>0</v>
      </c>
    </row>
    <row r="3756" spans="1:17">
      <c r="A3756" t="s">
        <v>7848</v>
      </c>
      <c r="B3756" t="s">
        <v>7849</v>
      </c>
      <c r="I3756">
        <f t="shared" si="175"/>
        <v>3755</v>
      </c>
      <c r="J3756">
        <f t="shared" si="176"/>
        <v>3755</v>
      </c>
      <c r="K3756">
        <f t="shared" si="174"/>
        <v>1</v>
      </c>
      <c r="L3756" t="b">
        <f>COUNTIF($N$2:N3756, N3756)=1</f>
        <v>1</v>
      </c>
      <c r="M3756" s="37">
        <f>IF( $Q3756, MAX($M$1:M3755)+1, 0)</f>
        <v>0</v>
      </c>
      <c r="N3756" t="str" cm="1">
        <f t="array" ref="N3756">INDEX($A$9:$F$1048576, $J3756, $K3756 )</f>
        <v>72230</v>
      </c>
      <c r="O3756" t="str" cm="1">
        <f t="array" ref="O3756">INDEX($B$9:$F$1048576, $J3756, $K3756 )</f>
        <v>나인세티아(유)1</v>
      </c>
      <c r="P3756" t="str" cm="1">
        <f t="array" ref="P3756">IF( $L3756, TRIM(_xll.IMDP("IR", $G$5&amp;$N3756, $G$6)), "" )</f>
        <v/>
      </c>
      <c r="Q3756" t="b" cm="1">
        <f t="array" ref="Q3756">IF(
    $U$1=1, AND($P3756&lt;&gt;"", $P3756&lt;&gt;"...", $P3756&lt;&gt;"입력오류"),
    IF(
        $U$18=1, AND($P3756&lt;&gt;"", $P3756&lt;&gt;"...", $P3756&lt;&gt;"입력오류", ISNUMBER(FIND(INDEX($T$2:$T$7,$U$1),$P3756))),
        IF(
            $U$17="기타", AND($P3756&lt;&gt;"", $P3756&lt;&gt;"...", $P3756&lt;&gt;"입력오류", NOT(ISNUMBER(FIND($T$21:$T$34,$P3756)))),
            AND($P3756&lt;&gt;"", $P3756&lt;&gt;"...", $P3756&lt;&gt;"입력오류", $T$19=$P3756)
        )
    )
)</f>
        <v>0</v>
      </c>
    </row>
    <row r="3757" spans="1:17">
      <c r="A3757" t="s">
        <v>7850</v>
      </c>
      <c r="B3757" t="s">
        <v>7851</v>
      </c>
      <c r="I3757">
        <f t="shared" si="175"/>
        <v>3756</v>
      </c>
      <c r="J3757">
        <f t="shared" si="176"/>
        <v>3756</v>
      </c>
      <c r="K3757">
        <f t="shared" si="174"/>
        <v>1</v>
      </c>
      <c r="L3757" t="b">
        <f>COUNTIF($N$2:N3757, N3757)=1</f>
        <v>1</v>
      </c>
      <c r="M3757" s="37">
        <f>IF( $Q3757, MAX($M$1:M3756)+1, 0)</f>
        <v>0</v>
      </c>
      <c r="N3757" t="str" cm="1">
        <f t="array" ref="N3757">INDEX($A$9:$F$1048576, $J3757, $K3757 )</f>
        <v>72231</v>
      </c>
      <c r="O3757" t="str" cm="1">
        <f t="array" ref="O3757">INDEX($B$9:$F$1048576, $J3757, $K3757 )</f>
        <v>하이쌍령제2차(유)1</v>
      </c>
      <c r="P3757" t="str" cm="1">
        <f t="array" ref="P3757">IF( $L3757, TRIM(_xll.IMDP("IR", $G$5&amp;$N3757, $G$6)), "" )</f>
        <v/>
      </c>
      <c r="Q3757" t="b" cm="1">
        <f t="array" ref="Q3757">IF(
    $U$1=1, AND($P3757&lt;&gt;"", $P3757&lt;&gt;"...", $P3757&lt;&gt;"입력오류"),
    IF(
        $U$18=1, AND($P3757&lt;&gt;"", $P3757&lt;&gt;"...", $P3757&lt;&gt;"입력오류", ISNUMBER(FIND(INDEX($T$2:$T$7,$U$1),$P3757))),
        IF(
            $U$17="기타", AND($P3757&lt;&gt;"", $P3757&lt;&gt;"...", $P3757&lt;&gt;"입력오류", NOT(ISNUMBER(FIND($T$21:$T$34,$P3757)))),
            AND($P3757&lt;&gt;"", $P3757&lt;&gt;"...", $P3757&lt;&gt;"입력오류", $T$19=$P3757)
        )
    )
)</f>
        <v>0</v>
      </c>
    </row>
    <row r="3758" spans="1:17">
      <c r="A3758" t="s">
        <v>7852</v>
      </c>
      <c r="B3758" t="s">
        <v>7853</v>
      </c>
      <c r="I3758">
        <f t="shared" si="175"/>
        <v>3757</v>
      </c>
      <c r="J3758">
        <f t="shared" si="176"/>
        <v>3757</v>
      </c>
      <c r="K3758">
        <f t="shared" si="174"/>
        <v>1</v>
      </c>
      <c r="L3758" t="b">
        <f>COUNTIF($N$2:N3758, N3758)=1</f>
        <v>1</v>
      </c>
      <c r="M3758" s="37">
        <f>IF( $Q3758, MAX($M$1:M3757)+1, 0)</f>
        <v>0</v>
      </c>
      <c r="N3758" t="str" cm="1">
        <f t="array" ref="N3758">INDEX($A$9:$F$1048576, $J3758, $K3758 )</f>
        <v>72232</v>
      </c>
      <c r="O3758" t="str" cm="1">
        <f t="array" ref="O3758">INDEX($B$9:$F$1048576, $J3758, $K3758 )</f>
        <v>에스엘케이제1차(유)1</v>
      </c>
      <c r="P3758" t="str" cm="1">
        <f t="array" ref="P3758">IF( $L3758, TRIM(_xll.IMDP("IR", $G$5&amp;$N3758, $G$6)), "" )</f>
        <v/>
      </c>
      <c r="Q3758" t="b" cm="1">
        <f t="array" ref="Q3758">IF(
    $U$1=1, AND($P3758&lt;&gt;"", $P3758&lt;&gt;"...", $P3758&lt;&gt;"입력오류"),
    IF(
        $U$18=1, AND($P3758&lt;&gt;"", $P3758&lt;&gt;"...", $P3758&lt;&gt;"입력오류", ISNUMBER(FIND(INDEX($T$2:$T$7,$U$1),$P3758))),
        IF(
            $U$17="기타", AND($P3758&lt;&gt;"", $P3758&lt;&gt;"...", $P3758&lt;&gt;"입력오류", NOT(ISNUMBER(FIND($T$21:$T$34,$P3758)))),
            AND($P3758&lt;&gt;"", $P3758&lt;&gt;"...", $P3758&lt;&gt;"입력오류", $T$19=$P3758)
        )
    )
)</f>
        <v>0</v>
      </c>
    </row>
    <row r="3759" spans="1:17">
      <c r="A3759" t="s">
        <v>7854</v>
      </c>
      <c r="B3759" t="s">
        <v>7855</v>
      </c>
      <c r="I3759">
        <f t="shared" si="175"/>
        <v>3758</v>
      </c>
      <c r="J3759">
        <f t="shared" si="176"/>
        <v>3758</v>
      </c>
      <c r="K3759">
        <f t="shared" si="174"/>
        <v>1</v>
      </c>
      <c r="L3759" t="b">
        <f>COUNTIF($N$2:N3759, N3759)=1</f>
        <v>1</v>
      </c>
      <c r="M3759" s="37">
        <f>IF( $Q3759, MAX($M$1:M3758)+1, 0)</f>
        <v>0</v>
      </c>
      <c r="N3759" t="str" cm="1">
        <f t="array" ref="N3759">INDEX($A$9:$F$1048576, $J3759, $K3759 )</f>
        <v>72233</v>
      </c>
      <c r="O3759" t="str" cm="1">
        <f t="array" ref="O3759">INDEX($B$9:$F$1048576, $J3759, $K3759 )</f>
        <v>플로리스리테일제1차(유)1</v>
      </c>
      <c r="P3759" t="str" cm="1">
        <f t="array" ref="P3759">IF( $L3759, TRIM(_xll.IMDP("IR", $G$5&amp;$N3759, $G$6)), "" )</f>
        <v/>
      </c>
      <c r="Q3759" t="b" cm="1">
        <f t="array" ref="Q3759">IF(
    $U$1=1, AND($P3759&lt;&gt;"", $P3759&lt;&gt;"...", $P3759&lt;&gt;"입력오류"),
    IF(
        $U$18=1, AND($P3759&lt;&gt;"", $P3759&lt;&gt;"...", $P3759&lt;&gt;"입력오류", ISNUMBER(FIND(INDEX($T$2:$T$7,$U$1),$P3759))),
        IF(
            $U$17="기타", AND($P3759&lt;&gt;"", $P3759&lt;&gt;"...", $P3759&lt;&gt;"입력오류", NOT(ISNUMBER(FIND($T$21:$T$34,$P3759)))),
            AND($P3759&lt;&gt;"", $P3759&lt;&gt;"...", $P3759&lt;&gt;"입력오류", $T$19=$P3759)
        )
    )
)</f>
        <v>0</v>
      </c>
    </row>
    <row r="3760" spans="1:17">
      <c r="A3760" t="s">
        <v>7856</v>
      </c>
      <c r="B3760" t="s">
        <v>7857</v>
      </c>
      <c r="I3760">
        <f t="shared" si="175"/>
        <v>3759</v>
      </c>
      <c r="J3760">
        <f t="shared" si="176"/>
        <v>3759</v>
      </c>
      <c r="K3760">
        <f t="shared" si="174"/>
        <v>1</v>
      </c>
      <c r="L3760" t="b">
        <f>COUNTIF($N$2:N3760, N3760)=1</f>
        <v>1</v>
      </c>
      <c r="M3760" s="37">
        <f>IF( $Q3760, MAX($M$1:M3759)+1, 0)</f>
        <v>0</v>
      </c>
      <c r="N3760" t="str" cm="1">
        <f t="array" ref="N3760">INDEX($A$9:$F$1048576, $J3760, $K3760 )</f>
        <v>72235</v>
      </c>
      <c r="O3760" t="str" cm="1">
        <f t="array" ref="O3760">INDEX($B$9:$F$1048576, $J3760, $K3760 )</f>
        <v>더모스트점봉제1차(유)1</v>
      </c>
      <c r="P3760" t="str" cm="1">
        <f t="array" ref="P3760">IF( $L3760, TRIM(_xll.IMDP("IR", $G$5&amp;$N3760, $G$6)), "" )</f>
        <v/>
      </c>
      <c r="Q3760" t="b" cm="1">
        <f t="array" ref="Q3760">IF(
    $U$1=1, AND($P3760&lt;&gt;"", $P3760&lt;&gt;"...", $P3760&lt;&gt;"입력오류"),
    IF(
        $U$18=1, AND($P3760&lt;&gt;"", $P3760&lt;&gt;"...", $P3760&lt;&gt;"입력오류", ISNUMBER(FIND(INDEX($T$2:$T$7,$U$1),$P3760))),
        IF(
            $U$17="기타", AND($P3760&lt;&gt;"", $P3760&lt;&gt;"...", $P3760&lt;&gt;"입력오류", NOT(ISNUMBER(FIND($T$21:$T$34,$P3760)))),
            AND($P3760&lt;&gt;"", $P3760&lt;&gt;"...", $P3760&lt;&gt;"입력오류", $T$19=$P3760)
        )
    )
)</f>
        <v>0</v>
      </c>
    </row>
    <row r="3761" spans="1:17">
      <c r="A3761" t="s">
        <v>7858</v>
      </c>
      <c r="B3761" t="s">
        <v>7859</v>
      </c>
      <c r="I3761">
        <f t="shared" si="175"/>
        <v>3760</v>
      </c>
      <c r="J3761">
        <f t="shared" si="176"/>
        <v>3760</v>
      </c>
      <c r="K3761">
        <f t="shared" si="174"/>
        <v>1</v>
      </c>
      <c r="L3761" t="b">
        <f>COUNTIF($N$2:N3761, N3761)=1</f>
        <v>1</v>
      </c>
      <c r="M3761" s="37">
        <f>IF( $Q3761, MAX($M$1:M3760)+1, 0)</f>
        <v>0</v>
      </c>
      <c r="N3761" t="str" cm="1">
        <f t="array" ref="N3761">INDEX($A$9:$F$1048576, $J3761, $K3761 )</f>
        <v>72236</v>
      </c>
      <c r="O3761" t="str" cm="1">
        <f t="array" ref="O3761">INDEX($B$9:$F$1048576, $J3761, $K3761 )</f>
        <v>슈퍼문오렌지(유)1</v>
      </c>
      <c r="P3761" t="str" cm="1">
        <f t="array" ref="P3761">IF( $L3761, TRIM(_xll.IMDP("IR", $G$5&amp;$N3761, $G$6)), "" )</f>
        <v/>
      </c>
      <c r="Q3761" t="b" cm="1">
        <f t="array" ref="Q3761">IF(
    $U$1=1, AND($P3761&lt;&gt;"", $P3761&lt;&gt;"...", $P3761&lt;&gt;"입력오류"),
    IF(
        $U$18=1, AND($P3761&lt;&gt;"", $P3761&lt;&gt;"...", $P3761&lt;&gt;"입력오류", ISNUMBER(FIND(INDEX($T$2:$T$7,$U$1),$P3761))),
        IF(
            $U$17="기타", AND($P3761&lt;&gt;"", $P3761&lt;&gt;"...", $P3761&lt;&gt;"입력오류", NOT(ISNUMBER(FIND($T$21:$T$34,$P3761)))),
            AND($P3761&lt;&gt;"", $P3761&lt;&gt;"...", $P3761&lt;&gt;"입력오류", $T$19=$P3761)
        )
    )
)</f>
        <v>0</v>
      </c>
    </row>
    <row r="3762" spans="1:17">
      <c r="A3762" t="s">
        <v>7860</v>
      </c>
      <c r="B3762" t="s">
        <v>7861</v>
      </c>
      <c r="I3762">
        <f t="shared" si="175"/>
        <v>3761</v>
      </c>
      <c r="J3762">
        <f t="shared" si="176"/>
        <v>3761</v>
      </c>
      <c r="K3762">
        <f t="shared" si="174"/>
        <v>1</v>
      </c>
      <c r="L3762" t="b">
        <f>COUNTIF($N$2:N3762, N3762)=1</f>
        <v>1</v>
      </c>
      <c r="M3762" s="37">
        <f>IF( $Q3762, MAX($M$1:M3761)+1, 0)</f>
        <v>0</v>
      </c>
      <c r="N3762" t="str" cm="1">
        <f t="array" ref="N3762">INDEX($A$9:$F$1048576, $J3762, $K3762 )</f>
        <v>72237</v>
      </c>
      <c r="O3762" t="str" cm="1">
        <f t="array" ref="O3762">INDEX($B$9:$F$1048576, $J3762, $K3762 )</f>
        <v>더블유제이케이제1차(유)1</v>
      </c>
      <c r="P3762" t="str" cm="1">
        <f t="array" ref="P3762">IF( $L3762, TRIM(_xll.IMDP("IR", $G$5&amp;$N3762, $G$6)), "" )</f>
        <v/>
      </c>
      <c r="Q3762" t="b" cm="1">
        <f t="array" ref="Q3762">IF(
    $U$1=1, AND($P3762&lt;&gt;"", $P3762&lt;&gt;"...", $P3762&lt;&gt;"입력오류"),
    IF(
        $U$18=1, AND($P3762&lt;&gt;"", $P3762&lt;&gt;"...", $P3762&lt;&gt;"입력오류", ISNUMBER(FIND(INDEX($T$2:$T$7,$U$1),$P3762))),
        IF(
            $U$17="기타", AND($P3762&lt;&gt;"", $P3762&lt;&gt;"...", $P3762&lt;&gt;"입력오류", NOT(ISNUMBER(FIND($T$21:$T$34,$P3762)))),
            AND($P3762&lt;&gt;"", $P3762&lt;&gt;"...", $P3762&lt;&gt;"입력오류", $T$19=$P3762)
        )
    )
)</f>
        <v>0</v>
      </c>
    </row>
    <row r="3763" spans="1:17">
      <c r="A3763" t="s">
        <v>7862</v>
      </c>
      <c r="B3763" t="s">
        <v>7863</v>
      </c>
      <c r="I3763">
        <f t="shared" si="175"/>
        <v>3762</v>
      </c>
      <c r="J3763">
        <f t="shared" si="176"/>
        <v>3762</v>
      </c>
      <c r="K3763">
        <f t="shared" si="174"/>
        <v>1</v>
      </c>
      <c r="L3763" t="b">
        <f>COUNTIF($N$2:N3763, N3763)=1</f>
        <v>1</v>
      </c>
      <c r="M3763" s="37">
        <f>IF( $Q3763, MAX($M$1:M3762)+1, 0)</f>
        <v>0</v>
      </c>
      <c r="N3763" t="str" cm="1">
        <f t="array" ref="N3763">INDEX($A$9:$F$1048576, $J3763, $K3763 )</f>
        <v>72238</v>
      </c>
      <c r="O3763" t="str" cm="1">
        <f t="array" ref="O3763">INDEX($B$9:$F$1048576, $J3763, $K3763 )</f>
        <v>프로젝트샬롯(유)1-1</v>
      </c>
      <c r="P3763" t="str" cm="1">
        <f t="array" ref="P3763">IF( $L3763, TRIM(_xll.IMDP("IR", $G$5&amp;$N3763, $G$6)), "" )</f>
        <v/>
      </c>
      <c r="Q3763" t="b" cm="1">
        <f t="array" ref="Q3763">IF(
    $U$1=1, AND($P3763&lt;&gt;"", $P3763&lt;&gt;"...", $P3763&lt;&gt;"입력오류"),
    IF(
        $U$18=1, AND($P3763&lt;&gt;"", $P3763&lt;&gt;"...", $P3763&lt;&gt;"입력오류", ISNUMBER(FIND(INDEX($T$2:$T$7,$U$1),$P3763))),
        IF(
            $U$17="기타", AND($P3763&lt;&gt;"", $P3763&lt;&gt;"...", $P3763&lt;&gt;"입력오류", NOT(ISNUMBER(FIND($T$21:$T$34,$P3763)))),
            AND($P3763&lt;&gt;"", $P3763&lt;&gt;"...", $P3763&lt;&gt;"입력오류", $T$19=$P3763)
        )
    )
)</f>
        <v>0</v>
      </c>
    </row>
    <row r="3764" spans="1:17">
      <c r="A3764" t="s">
        <v>7864</v>
      </c>
      <c r="B3764" t="s">
        <v>7865</v>
      </c>
      <c r="I3764">
        <f t="shared" si="175"/>
        <v>3763</v>
      </c>
      <c r="J3764">
        <f t="shared" si="176"/>
        <v>3763</v>
      </c>
      <c r="K3764">
        <f t="shared" si="174"/>
        <v>1</v>
      </c>
      <c r="L3764" t="b">
        <f>COUNTIF($N$2:N3764, N3764)=1</f>
        <v>1</v>
      </c>
      <c r="M3764" s="37">
        <f>IF( $Q3764, MAX($M$1:M3763)+1, 0)</f>
        <v>0</v>
      </c>
      <c r="N3764" t="str" cm="1">
        <f t="array" ref="N3764">INDEX($A$9:$F$1048576, $J3764, $K3764 )</f>
        <v>72239</v>
      </c>
      <c r="O3764" t="str" cm="1">
        <f t="array" ref="O3764">INDEX($B$9:$F$1048576, $J3764, $K3764 )</f>
        <v>프로젝트샬롯(유)1-2</v>
      </c>
      <c r="P3764" t="str" cm="1">
        <f t="array" ref="P3764">IF( $L3764, TRIM(_xll.IMDP("IR", $G$5&amp;$N3764, $G$6)), "" )</f>
        <v/>
      </c>
      <c r="Q3764" t="b" cm="1">
        <f t="array" ref="Q3764">IF(
    $U$1=1, AND($P3764&lt;&gt;"", $P3764&lt;&gt;"...", $P3764&lt;&gt;"입력오류"),
    IF(
        $U$18=1, AND($P3764&lt;&gt;"", $P3764&lt;&gt;"...", $P3764&lt;&gt;"입력오류", ISNUMBER(FIND(INDEX($T$2:$T$7,$U$1),$P3764))),
        IF(
            $U$17="기타", AND($P3764&lt;&gt;"", $P3764&lt;&gt;"...", $P3764&lt;&gt;"입력오류", NOT(ISNUMBER(FIND($T$21:$T$34,$P3764)))),
            AND($P3764&lt;&gt;"", $P3764&lt;&gt;"...", $P3764&lt;&gt;"입력오류", $T$19=$P3764)
        )
    )
)</f>
        <v>0</v>
      </c>
    </row>
    <row r="3765" spans="1:17">
      <c r="A3765" t="s">
        <v>7866</v>
      </c>
      <c r="B3765" t="s">
        <v>7867</v>
      </c>
      <c r="I3765">
        <f t="shared" si="175"/>
        <v>3764</v>
      </c>
      <c r="J3765">
        <f t="shared" si="176"/>
        <v>3764</v>
      </c>
      <c r="K3765">
        <f t="shared" si="174"/>
        <v>1</v>
      </c>
      <c r="L3765" t="b">
        <f>COUNTIF($N$2:N3765, N3765)=1</f>
        <v>1</v>
      </c>
      <c r="M3765" s="37">
        <f>IF( $Q3765, MAX($M$1:M3764)+1, 0)</f>
        <v>0</v>
      </c>
      <c r="N3765" t="str" cm="1">
        <f t="array" ref="N3765">INDEX($A$9:$F$1048576, $J3765, $K3765 )</f>
        <v>72240</v>
      </c>
      <c r="O3765" t="str" cm="1">
        <f t="array" ref="O3765">INDEX($B$9:$F$1048576, $J3765, $K3765 )</f>
        <v>프로젝트샬롯(유)1-3</v>
      </c>
      <c r="P3765" t="str" cm="1">
        <f t="array" ref="P3765">IF( $L3765, TRIM(_xll.IMDP("IR", $G$5&amp;$N3765, $G$6)), "" )</f>
        <v/>
      </c>
      <c r="Q3765" t="b" cm="1">
        <f t="array" ref="Q3765">IF(
    $U$1=1, AND($P3765&lt;&gt;"", $P3765&lt;&gt;"...", $P3765&lt;&gt;"입력오류"),
    IF(
        $U$18=1, AND($P3765&lt;&gt;"", $P3765&lt;&gt;"...", $P3765&lt;&gt;"입력오류", ISNUMBER(FIND(INDEX($T$2:$T$7,$U$1),$P3765))),
        IF(
            $U$17="기타", AND($P3765&lt;&gt;"", $P3765&lt;&gt;"...", $P3765&lt;&gt;"입력오류", NOT(ISNUMBER(FIND($T$21:$T$34,$P3765)))),
            AND($P3765&lt;&gt;"", $P3765&lt;&gt;"...", $P3765&lt;&gt;"입력오류", $T$19=$P3765)
        )
    )
)</f>
        <v>0</v>
      </c>
    </row>
    <row r="3766" spans="1:17">
      <c r="A3766" t="s">
        <v>7868</v>
      </c>
      <c r="B3766" t="s">
        <v>7869</v>
      </c>
      <c r="I3766">
        <f t="shared" si="175"/>
        <v>3765</v>
      </c>
      <c r="J3766">
        <f t="shared" si="176"/>
        <v>3765</v>
      </c>
      <c r="K3766">
        <f t="shared" si="174"/>
        <v>1</v>
      </c>
      <c r="L3766" t="b">
        <f>COUNTIF($N$2:N3766, N3766)=1</f>
        <v>1</v>
      </c>
      <c r="M3766" s="37">
        <f>IF( $Q3766, MAX($M$1:M3765)+1, 0)</f>
        <v>0</v>
      </c>
      <c r="N3766" t="str" cm="1">
        <f t="array" ref="N3766">INDEX($A$9:$F$1048576, $J3766, $K3766 )</f>
        <v>72241</v>
      </c>
      <c r="O3766" t="str" cm="1">
        <f t="array" ref="O3766">INDEX($B$9:$F$1048576, $J3766, $K3766 )</f>
        <v>프로젝트샬롯(유)2</v>
      </c>
      <c r="P3766" t="str" cm="1">
        <f t="array" ref="P3766">IF( $L3766, TRIM(_xll.IMDP("IR", $G$5&amp;$N3766, $G$6)), "" )</f>
        <v/>
      </c>
      <c r="Q3766" t="b" cm="1">
        <f t="array" ref="Q3766">IF(
    $U$1=1, AND($P3766&lt;&gt;"", $P3766&lt;&gt;"...", $P3766&lt;&gt;"입력오류"),
    IF(
        $U$18=1, AND($P3766&lt;&gt;"", $P3766&lt;&gt;"...", $P3766&lt;&gt;"입력오류", ISNUMBER(FIND(INDEX($T$2:$T$7,$U$1),$P3766))),
        IF(
            $U$17="기타", AND($P3766&lt;&gt;"", $P3766&lt;&gt;"...", $P3766&lt;&gt;"입력오류", NOT(ISNUMBER(FIND($T$21:$T$34,$P3766)))),
            AND($P3766&lt;&gt;"", $P3766&lt;&gt;"...", $P3766&lt;&gt;"입력오류", $T$19=$P3766)
        )
    )
)</f>
        <v>0</v>
      </c>
    </row>
    <row r="3767" spans="1:17">
      <c r="A3767" t="s">
        <v>7870</v>
      </c>
      <c r="B3767" t="s">
        <v>7871</v>
      </c>
      <c r="I3767">
        <f t="shared" si="175"/>
        <v>3766</v>
      </c>
      <c r="J3767">
        <f t="shared" si="176"/>
        <v>3766</v>
      </c>
      <c r="K3767">
        <f t="shared" si="174"/>
        <v>1</v>
      </c>
      <c r="L3767" t="b">
        <f>COUNTIF($N$2:N3767, N3767)=1</f>
        <v>1</v>
      </c>
      <c r="M3767" s="37">
        <f>IF( $Q3767, MAX($M$1:M3766)+1, 0)</f>
        <v>0</v>
      </c>
      <c r="N3767" t="str" cm="1">
        <f t="array" ref="N3767">INDEX($A$9:$F$1048576, $J3767, $K3767 )</f>
        <v>72242</v>
      </c>
      <c r="O3767" t="str" cm="1">
        <f t="array" ref="O3767">INDEX($B$9:$F$1048576, $J3767, $K3767 )</f>
        <v>프로젝트샬롯(유)선순위</v>
      </c>
      <c r="P3767" t="str" cm="1">
        <f t="array" ref="P3767">IF( $L3767, TRIM(_xll.IMDP("IR", $G$5&amp;$N3767, $G$6)), "" )</f>
        <v/>
      </c>
      <c r="Q3767" t="b" cm="1">
        <f t="array" ref="Q3767">IF(
    $U$1=1, AND($P3767&lt;&gt;"", $P3767&lt;&gt;"...", $P3767&lt;&gt;"입력오류"),
    IF(
        $U$18=1, AND($P3767&lt;&gt;"", $P3767&lt;&gt;"...", $P3767&lt;&gt;"입력오류", ISNUMBER(FIND(INDEX($T$2:$T$7,$U$1),$P3767))),
        IF(
            $U$17="기타", AND($P3767&lt;&gt;"", $P3767&lt;&gt;"...", $P3767&lt;&gt;"입력오류", NOT(ISNUMBER(FIND($T$21:$T$34,$P3767)))),
            AND($P3767&lt;&gt;"", $P3767&lt;&gt;"...", $P3767&lt;&gt;"입력오류", $T$19=$P3767)
        )
    )
)</f>
        <v>0</v>
      </c>
    </row>
    <row r="3768" spans="1:17">
      <c r="A3768" t="s">
        <v>7872</v>
      </c>
      <c r="B3768" t="s">
        <v>7873</v>
      </c>
      <c r="I3768">
        <f t="shared" si="175"/>
        <v>3767</v>
      </c>
      <c r="J3768">
        <f t="shared" si="176"/>
        <v>3767</v>
      </c>
      <c r="K3768">
        <f t="shared" si="174"/>
        <v>1</v>
      </c>
      <c r="L3768" t="b">
        <f>COUNTIF($N$2:N3768, N3768)=1</f>
        <v>1</v>
      </c>
      <c r="M3768" s="37">
        <f>IF( $Q3768, MAX($M$1:M3767)+1, 0)</f>
        <v>0</v>
      </c>
      <c r="N3768" t="str" cm="1">
        <f t="array" ref="N3768">INDEX($A$9:$F$1048576, $J3768, $K3768 )</f>
        <v>72243</v>
      </c>
      <c r="O3768" t="str" cm="1">
        <f t="array" ref="O3768">INDEX($B$9:$F$1048576, $J3768, $K3768 )</f>
        <v>프로젝트샬롯(유)중순위</v>
      </c>
      <c r="P3768" t="str" cm="1">
        <f t="array" ref="P3768">IF( $L3768, TRIM(_xll.IMDP("IR", $G$5&amp;$N3768, $G$6)), "" )</f>
        <v/>
      </c>
      <c r="Q3768" t="b" cm="1">
        <f t="array" ref="Q3768">IF(
    $U$1=1, AND($P3768&lt;&gt;"", $P3768&lt;&gt;"...", $P3768&lt;&gt;"입력오류"),
    IF(
        $U$18=1, AND($P3768&lt;&gt;"", $P3768&lt;&gt;"...", $P3768&lt;&gt;"입력오류", ISNUMBER(FIND(INDEX($T$2:$T$7,$U$1),$P3768))),
        IF(
            $U$17="기타", AND($P3768&lt;&gt;"", $P3768&lt;&gt;"...", $P3768&lt;&gt;"입력오류", NOT(ISNUMBER(FIND($T$21:$T$34,$P3768)))),
            AND($P3768&lt;&gt;"", $P3768&lt;&gt;"...", $P3768&lt;&gt;"입력오류", $T$19=$P3768)
        )
    )
)</f>
        <v>0</v>
      </c>
    </row>
    <row r="3769" spans="1:17">
      <c r="A3769" t="s">
        <v>7874</v>
      </c>
      <c r="B3769" t="s">
        <v>7875</v>
      </c>
      <c r="I3769">
        <f t="shared" si="175"/>
        <v>3768</v>
      </c>
      <c r="J3769">
        <f t="shared" si="176"/>
        <v>3768</v>
      </c>
      <c r="K3769">
        <f t="shared" si="174"/>
        <v>1</v>
      </c>
      <c r="L3769" t="b">
        <f>COUNTIF($N$2:N3769, N3769)=1</f>
        <v>1</v>
      </c>
      <c r="M3769" s="37">
        <f>IF( $Q3769, MAX($M$1:M3768)+1, 0)</f>
        <v>0</v>
      </c>
      <c r="N3769" t="str" cm="1">
        <f t="array" ref="N3769">INDEX($A$9:$F$1048576, $J3769, $K3769 )</f>
        <v>72246</v>
      </c>
      <c r="O3769" t="str" cm="1">
        <f t="array" ref="O3769">INDEX($B$9:$F$1048576, $J3769, $K3769 )</f>
        <v>주택금융공사MBS2024-5(1-1)</v>
      </c>
      <c r="P3769" t="str" cm="1">
        <f t="array" ref="P3769">IF( $L3769, TRIM(_xll.IMDP("IR", $G$5&amp;$N3769, $G$6)), "" )</f>
        <v/>
      </c>
      <c r="Q3769" t="b" cm="1">
        <f t="array" ref="Q3769">IF(
    $U$1=1, AND($P3769&lt;&gt;"", $P3769&lt;&gt;"...", $P3769&lt;&gt;"입력오류"),
    IF(
        $U$18=1, AND($P3769&lt;&gt;"", $P3769&lt;&gt;"...", $P3769&lt;&gt;"입력오류", ISNUMBER(FIND(INDEX($T$2:$T$7,$U$1),$P3769))),
        IF(
            $U$17="기타", AND($P3769&lt;&gt;"", $P3769&lt;&gt;"...", $P3769&lt;&gt;"입력오류", NOT(ISNUMBER(FIND($T$21:$T$34,$P3769)))),
            AND($P3769&lt;&gt;"", $P3769&lt;&gt;"...", $P3769&lt;&gt;"입력오류", $T$19=$P3769)
        )
    )
)</f>
        <v>0</v>
      </c>
    </row>
    <row r="3770" spans="1:17">
      <c r="A3770" t="s">
        <v>7876</v>
      </c>
      <c r="B3770" t="s">
        <v>7877</v>
      </c>
      <c r="I3770">
        <f t="shared" si="175"/>
        <v>3769</v>
      </c>
      <c r="J3770">
        <f t="shared" si="176"/>
        <v>3769</v>
      </c>
      <c r="K3770">
        <f t="shared" si="174"/>
        <v>1</v>
      </c>
      <c r="L3770" t="b">
        <f>COUNTIF($N$2:N3770, N3770)=1</f>
        <v>1</v>
      </c>
      <c r="M3770" s="37">
        <f>IF( $Q3770, MAX($M$1:M3769)+1, 0)</f>
        <v>0</v>
      </c>
      <c r="N3770" t="str" cm="1">
        <f t="array" ref="N3770">INDEX($A$9:$F$1048576, $J3770, $K3770 )</f>
        <v>72247</v>
      </c>
      <c r="O3770" t="str" cm="1">
        <f t="array" ref="O3770">INDEX($B$9:$F$1048576, $J3770, $K3770 )</f>
        <v>주택금융공사MBS2024-5(1-2)</v>
      </c>
      <c r="P3770" t="str" cm="1">
        <f t="array" ref="P3770">IF( $L3770, TRIM(_xll.IMDP("IR", $G$5&amp;$N3770, $G$6)), "" )</f>
        <v/>
      </c>
      <c r="Q3770" t="b" cm="1">
        <f t="array" ref="Q3770">IF(
    $U$1=1, AND($P3770&lt;&gt;"", $P3770&lt;&gt;"...", $P3770&lt;&gt;"입력오류"),
    IF(
        $U$18=1, AND($P3770&lt;&gt;"", $P3770&lt;&gt;"...", $P3770&lt;&gt;"입력오류", ISNUMBER(FIND(INDEX($T$2:$T$7,$U$1),$P3770))),
        IF(
            $U$17="기타", AND($P3770&lt;&gt;"", $P3770&lt;&gt;"...", $P3770&lt;&gt;"입력오류", NOT(ISNUMBER(FIND($T$21:$T$34,$P3770)))),
            AND($P3770&lt;&gt;"", $P3770&lt;&gt;"...", $P3770&lt;&gt;"입력오류", $T$19=$P3770)
        )
    )
)</f>
        <v>0</v>
      </c>
    </row>
    <row r="3771" spans="1:17">
      <c r="A3771" t="s">
        <v>7878</v>
      </c>
      <c r="B3771" t="s">
        <v>7879</v>
      </c>
      <c r="I3771">
        <f t="shared" si="175"/>
        <v>3770</v>
      </c>
      <c r="J3771">
        <f t="shared" si="176"/>
        <v>3770</v>
      </c>
      <c r="K3771">
        <f t="shared" si="174"/>
        <v>1</v>
      </c>
      <c r="L3771" t="b">
        <f>COUNTIF($N$2:N3771, N3771)=1</f>
        <v>1</v>
      </c>
      <c r="M3771" s="37">
        <f>IF( $Q3771, MAX($M$1:M3770)+1, 0)</f>
        <v>0</v>
      </c>
      <c r="N3771" t="str" cm="1">
        <f t="array" ref="N3771">INDEX($A$9:$F$1048576, $J3771, $K3771 )</f>
        <v>72248</v>
      </c>
      <c r="O3771" t="str" cm="1">
        <f t="array" ref="O3771">INDEX($B$9:$F$1048576, $J3771, $K3771 )</f>
        <v>주택금융공사MBS2024-5(1-3)</v>
      </c>
      <c r="P3771" t="str" cm="1">
        <f t="array" ref="P3771">IF( $L3771, TRIM(_xll.IMDP("IR", $G$5&amp;$N3771, $G$6)), "" )</f>
        <v/>
      </c>
      <c r="Q3771" t="b" cm="1">
        <f t="array" ref="Q3771">IF(
    $U$1=1, AND($P3771&lt;&gt;"", $P3771&lt;&gt;"...", $P3771&lt;&gt;"입력오류"),
    IF(
        $U$18=1, AND($P3771&lt;&gt;"", $P3771&lt;&gt;"...", $P3771&lt;&gt;"입력오류", ISNUMBER(FIND(INDEX($T$2:$T$7,$U$1),$P3771))),
        IF(
            $U$17="기타", AND($P3771&lt;&gt;"", $P3771&lt;&gt;"...", $P3771&lt;&gt;"입력오류", NOT(ISNUMBER(FIND($T$21:$T$34,$P3771)))),
            AND($P3771&lt;&gt;"", $P3771&lt;&gt;"...", $P3771&lt;&gt;"입력오류", $T$19=$P3771)
        )
    )
)</f>
        <v>0</v>
      </c>
    </row>
    <row r="3772" spans="1:17">
      <c r="A3772" t="s">
        <v>7880</v>
      </c>
      <c r="B3772" t="s">
        <v>7881</v>
      </c>
      <c r="I3772">
        <f t="shared" si="175"/>
        <v>3771</v>
      </c>
      <c r="J3772">
        <f t="shared" si="176"/>
        <v>3771</v>
      </c>
      <c r="K3772">
        <f t="shared" si="174"/>
        <v>1</v>
      </c>
      <c r="L3772" t="b">
        <f>COUNTIF($N$2:N3772, N3772)=1</f>
        <v>1</v>
      </c>
      <c r="M3772" s="37">
        <f>IF( $Q3772, MAX($M$1:M3771)+1, 0)</f>
        <v>0</v>
      </c>
      <c r="N3772" t="str" cm="1">
        <f t="array" ref="N3772">INDEX($A$9:$F$1048576, $J3772, $K3772 )</f>
        <v>72249</v>
      </c>
      <c r="O3772" t="str" cm="1">
        <f t="array" ref="O3772">INDEX($B$9:$F$1048576, $J3772, $K3772 )</f>
        <v>주택금융공사MBS2024-5(1-4)</v>
      </c>
      <c r="P3772" t="str" cm="1">
        <f t="array" ref="P3772">IF( $L3772, TRIM(_xll.IMDP("IR", $G$5&amp;$N3772, $G$6)), "" )</f>
        <v/>
      </c>
      <c r="Q3772" t="b" cm="1">
        <f t="array" ref="Q3772">IF(
    $U$1=1, AND($P3772&lt;&gt;"", $P3772&lt;&gt;"...", $P3772&lt;&gt;"입력오류"),
    IF(
        $U$18=1, AND($P3772&lt;&gt;"", $P3772&lt;&gt;"...", $P3772&lt;&gt;"입력오류", ISNUMBER(FIND(INDEX($T$2:$T$7,$U$1),$P3772))),
        IF(
            $U$17="기타", AND($P3772&lt;&gt;"", $P3772&lt;&gt;"...", $P3772&lt;&gt;"입력오류", NOT(ISNUMBER(FIND($T$21:$T$34,$P3772)))),
            AND($P3772&lt;&gt;"", $P3772&lt;&gt;"...", $P3772&lt;&gt;"입력오류", $T$19=$P3772)
        )
    )
)</f>
        <v>0</v>
      </c>
    </row>
    <row r="3773" spans="1:17">
      <c r="A3773" t="s">
        <v>7882</v>
      </c>
      <c r="B3773" t="s">
        <v>7883</v>
      </c>
      <c r="I3773">
        <f t="shared" si="175"/>
        <v>3772</v>
      </c>
      <c r="J3773">
        <f t="shared" si="176"/>
        <v>3772</v>
      </c>
      <c r="K3773">
        <f t="shared" si="174"/>
        <v>1</v>
      </c>
      <c r="L3773" t="b">
        <f>COUNTIF($N$2:N3773, N3773)=1</f>
        <v>1</v>
      </c>
      <c r="M3773" s="37">
        <f>IF( $Q3773, MAX($M$1:M3772)+1, 0)</f>
        <v>0</v>
      </c>
      <c r="N3773" t="str" cm="1">
        <f t="array" ref="N3773">INDEX($A$9:$F$1048576, $J3773, $K3773 )</f>
        <v>72250</v>
      </c>
      <c r="O3773" t="str" cm="1">
        <f t="array" ref="O3773">INDEX($B$9:$F$1048576, $J3773, $K3773 )</f>
        <v>주택금융공사MBS2024-5(1-5)</v>
      </c>
      <c r="P3773" t="str" cm="1">
        <f t="array" ref="P3773">IF( $L3773, TRIM(_xll.IMDP("IR", $G$5&amp;$N3773, $G$6)), "" )</f>
        <v/>
      </c>
      <c r="Q3773" t="b" cm="1">
        <f t="array" ref="Q3773">IF(
    $U$1=1, AND($P3773&lt;&gt;"", $P3773&lt;&gt;"...", $P3773&lt;&gt;"입력오류"),
    IF(
        $U$18=1, AND($P3773&lt;&gt;"", $P3773&lt;&gt;"...", $P3773&lt;&gt;"입력오류", ISNUMBER(FIND(INDEX($T$2:$T$7,$U$1),$P3773))),
        IF(
            $U$17="기타", AND($P3773&lt;&gt;"", $P3773&lt;&gt;"...", $P3773&lt;&gt;"입력오류", NOT(ISNUMBER(FIND($T$21:$T$34,$P3773)))),
            AND($P3773&lt;&gt;"", $P3773&lt;&gt;"...", $P3773&lt;&gt;"입력오류", $T$19=$P3773)
        )
    )
)</f>
        <v>0</v>
      </c>
    </row>
    <row r="3774" spans="1:17">
      <c r="A3774" t="s">
        <v>7884</v>
      </c>
      <c r="B3774" t="s">
        <v>7885</v>
      </c>
      <c r="I3774">
        <f t="shared" si="175"/>
        <v>3773</v>
      </c>
      <c r="J3774">
        <f t="shared" si="176"/>
        <v>3773</v>
      </c>
      <c r="K3774">
        <f t="shared" si="174"/>
        <v>1</v>
      </c>
      <c r="L3774" t="b">
        <f>COUNTIF($N$2:N3774, N3774)=1</f>
        <v>1</v>
      </c>
      <c r="M3774" s="37">
        <f>IF( $Q3774, MAX($M$1:M3773)+1, 0)</f>
        <v>0</v>
      </c>
      <c r="N3774" t="str" cm="1">
        <f t="array" ref="N3774">INDEX($A$9:$F$1048576, $J3774, $K3774 )</f>
        <v>72251</v>
      </c>
      <c r="O3774" t="str" cm="1">
        <f t="array" ref="O3774">INDEX($B$9:$F$1048576, $J3774, $K3774 )</f>
        <v>주택금융공사MBS2024-5(1-6)</v>
      </c>
      <c r="P3774" t="str" cm="1">
        <f t="array" ref="P3774">IF( $L3774, TRIM(_xll.IMDP("IR", $G$5&amp;$N3774, $G$6)), "" )</f>
        <v/>
      </c>
      <c r="Q3774" t="b" cm="1">
        <f t="array" ref="Q3774">IF(
    $U$1=1, AND($P3774&lt;&gt;"", $P3774&lt;&gt;"...", $P3774&lt;&gt;"입력오류"),
    IF(
        $U$18=1, AND($P3774&lt;&gt;"", $P3774&lt;&gt;"...", $P3774&lt;&gt;"입력오류", ISNUMBER(FIND(INDEX($T$2:$T$7,$U$1),$P3774))),
        IF(
            $U$17="기타", AND($P3774&lt;&gt;"", $P3774&lt;&gt;"...", $P3774&lt;&gt;"입력오류", NOT(ISNUMBER(FIND($T$21:$T$34,$P3774)))),
            AND($P3774&lt;&gt;"", $P3774&lt;&gt;"...", $P3774&lt;&gt;"입력오류", $T$19=$P3774)
        )
    )
)</f>
        <v>0</v>
      </c>
    </row>
    <row r="3775" spans="1:17">
      <c r="A3775" t="s">
        <v>7886</v>
      </c>
      <c r="B3775" t="s">
        <v>7887</v>
      </c>
      <c r="I3775">
        <f t="shared" si="175"/>
        <v>3774</v>
      </c>
      <c r="J3775">
        <f t="shared" si="176"/>
        <v>3774</v>
      </c>
      <c r="K3775">
        <f t="shared" si="174"/>
        <v>1</v>
      </c>
      <c r="L3775" t="b">
        <f>COUNTIF($N$2:N3775, N3775)=1</f>
        <v>1</v>
      </c>
      <c r="M3775" s="37">
        <f>IF( $Q3775, MAX($M$1:M3774)+1, 0)</f>
        <v>0</v>
      </c>
      <c r="N3775" t="str" cm="1">
        <f t="array" ref="N3775">INDEX($A$9:$F$1048576, $J3775, $K3775 )</f>
        <v>72252</v>
      </c>
      <c r="O3775" t="str" cm="1">
        <f t="array" ref="O3775">INDEX($B$9:$F$1048576, $J3775, $K3775 )</f>
        <v>주택금융공사MBS2024-5(1-7)</v>
      </c>
      <c r="P3775" t="str" cm="1">
        <f t="array" ref="P3775">IF( $L3775, TRIM(_xll.IMDP("IR", $G$5&amp;$N3775, $G$6)), "" )</f>
        <v/>
      </c>
      <c r="Q3775" t="b" cm="1">
        <f t="array" ref="Q3775">IF(
    $U$1=1, AND($P3775&lt;&gt;"", $P3775&lt;&gt;"...", $P3775&lt;&gt;"입력오류"),
    IF(
        $U$18=1, AND($P3775&lt;&gt;"", $P3775&lt;&gt;"...", $P3775&lt;&gt;"입력오류", ISNUMBER(FIND(INDEX($T$2:$T$7,$U$1),$P3775))),
        IF(
            $U$17="기타", AND($P3775&lt;&gt;"", $P3775&lt;&gt;"...", $P3775&lt;&gt;"입력오류", NOT(ISNUMBER(FIND($T$21:$T$34,$P3775)))),
            AND($P3775&lt;&gt;"", $P3775&lt;&gt;"...", $P3775&lt;&gt;"입력오류", $T$19=$P3775)
        )
    )
)</f>
        <v>0</v>
      </c>
    </row>
    <row r="3776" spans="1:17">
      <c r="A3776" t="s">
        <v>7888</v>
      </c>
      <c r="B3776" t="s">
        <v>7889</v>
      </c>
      <c r="I3776">
        <f t="shared" si="175"/>
        <v>3775</v>
      </c>
      <c r="J3776">
        <f t="shared" si="176"/>
        <v>3775</v>
      </c>
      <c r="K3776">
        <f t="shared" si="174"/>
        <v>1</v>
      </c>
      <c r="L3776" t="b">
        <f>COUNTIF($N$2:N3776, N3776)=1</f>
        <v>1</v>
      </c>
      <c r="M3776" s="37">
        <f>IF( $Q3776, MAX($M$1:M3775)+1, 0)</f>
        <v>0</v>
      </c>
      <c r="N3776" t="str" cm="1">
        <f t="array" ref="N3776">INDEX($A$9:$F$1048576, $J3776, $K3776 )</f>
        <v>72253</v>
      </c>
      <c r="O3776" t="str" cm="1">
        <f t="array" ref="O3776">INDEX($B$9:$F$1048576, $J3776, $K3776 )</f>
        <v>주택금융공사MBS2024-5(1-8)</v>
      </c>
      <c r="P3776" t="str" cm="1">
        <f t="array" ref="P3776">IF( $L3776, TRIM(_xll.IMDP("IR", $G$5&amp;$N3776, $G$6)), "" )</f>
        <v/>
      </c>
      <c r="Q3776" t="b" cm="1">
        <f t="array" ref="Q3776">IF(
    $U$1=1, AND($P3776&lt;&gt;"", $P3776&lt;&gt;"...", $P3776&lt;&gt;"입력오류"),
    IF(
        $U$18=1, AND($P3776&lt;&gt;"", $P3776&lt;&gt;"...", $P3776&lt;&gt;"입력오류", ISNUMBER(FIND(INDEX($T$2:$T$7,$U$1),$P3776))),
        IF(
            $U$17="기타", AND($P3776&lt;&gt;"", $P3776&lt;&gt;"...", $P3776&lt;&gt;"입력오류", NOT(ISNUMBER(FIND($T$21:$T$34,$P3776)))),
            AND($P3776&lt;&gt;"", $P3776&lt;&gt;"...", $P3776&lt;&gt;"입력오류", $T$19=$P3776)
        )
    )
)</f>
        <v>0</v>
      </c>
    </row>
    <row r="3777" spans="1:17">
      <c r="A3777" t="s">
        <v>7890</v>
      </c>
      <c r="B3777" t="s">
        <v>7891</v>
      </c>
      <c r="I3777">
        <f t="shared" si="175"/>
        <v>3776</v>
      </c>
      <c r="J3777">
        <f t="shared" si="176"/>
        <v>3776</v>
      </c>
      <c r="K3777">
        <f t="shared" si="174"/>
        <v>1</v>
      </c>
      <c r="L3777" t="b">
        <f>COUNTIF($N$2:N3777, N3777)=1</f>
        <v>1</v>
      </c>
      <c r="M3777" s="37">
        <f>IF( $Q3777, MAX($M$1:M3776)+1, 0)</f>
        <v>0</v>
      </c>
      <c r="N3777" t="str" cm="1">
        <f t="array" ref="N3777">INDEX($A$9:$F$1048576, $J3777, $K3777 )</f>
        <v>72260</v>
      </c>
      <c r="O3777" t="str" cm="1">
        <f t="array" ref="O3777">INDEX($B$9:$F$1048576, $J3777, $K3777 )</f>
        <v>하이트리오제1차(유)3</v>
      </c>
      <c r="P3777" t="str" cm="1">
        <f t="array" ref="P3777">IF( $L3777, TRIM(_xll.IMDP("IR", $G$5&amp;$N3777, $G$6)), "" )</f>
        <v/>
      </c>
      <c r="Q3777" t="b" cm="1">
        <f t="array" ref="Q3777">IF(
    $U$1=1, AND($P3777&lt;&gt;"", $P3777&lt;&gt;"...", $P3777&lt;&gt;"입력오류"),
    IF(
        $U$18=1, AND($P3777&lt;&gt;"", $P3777&lt;&gt;"...", $P3777&lt;&gt;"입력오류", ISNUMBER(FIND(INDEX($T$2:$T$7,$U$1),$P3777))),
        IF(
            $U$17="기타", AND($P3777&lt;&gt;"", $P3777&lt;&gt;"...", $P3777&lt;&gt;"입력오류", NOT(ISNUMBER(FIND($T$21:$T$34,$P3777)))),
            AND($P3777&lt;&gt;"", $P3777&lt;&gt;"...", $P3777&lt;&gt;"입력오류", $T$19=$P3777)
        )
    )
)</f>
        <v>0</v>
      </c>
    </row>
    <row r="3778" spans="1:17">
      <c r="A3778" t="s">
        <v>7892</v>
      </c>
      <c r="B3778" t="s">
        <v>7893</v>
      </c>
      <c r="I3778">
        <f t="shared" si="175"/>
        <v>3777</v>
      </c>
      <c r="J3778">
        <f t="shared" si="176"/>
        <v>3777</v>
      </c>
      <c r="K3778">
        <f t="shared" ref="K3778:K3841" si="177">IF( $I3778&gt;$G$4, NA(), IF($I3778&gt;$G$3, 5, IF($I3778&gt;$G$2, 3, 1 ) ) )</f>
        <v>1</v>
      </c>
      <c r="L3778" t="b">
        <f>COUNTIF($N$2:N3778, N3778)=1</f>
        <v>1</v>
      </c>
      <c r="M3778" s="37">
        <f>IF( $Q3778, MAX($M$1:M3777)+1, 0)</f>
        <v>0</v>
      </c>
      <c r="N3778" t="str" cm="1">
        <f t="array" ref="N3778">INDEX($A$9:$F$1048576, $J3778, $K3778 )</f>
        <v>72261</v>
      </c>
      <c r="O3778" t="str" cm="1">
        <f t="array" ref="O3778">INDEX($B$9:$F$1048576, $J3778, $K3778 )</f>
        <v>에프엔피에프포제2차(유)1</v>
      </c>
      <c r="P3778" t="str" cm="1">
        <f t="array" ref="P3778">IF( $L3778, TRIM(_xll.IMDP("IR", $G$5&amp;$N3778, $G$6)), "" )</f>
        <v/>
      </c>
      <c r="Q3778" t="b" cm="1">
        <f t="array" ref="Q3778">IF(
    $U$1=1, AND($P3778&lt;&gt;"", $P3778&lt;&gt;"...", $P3778&lt;&gt;"입력오류"),
    IF(
        $U$18=1, AND($P3778&lt;&gt;"", $P3778&lt;&gt;"...", $P3778&lt;&gt;"입력오류", ISNUMBER(FIND(INDEX($T$2:$T$7,$U$1),$P3778))),
        IF(
            $U$17="기타", AND($P3778&lt;&gt;"", $P3778&lt;&gt;"...", $P3778&lt;&gt;"입력오류", NOT(ISNUMBER(FIND($T$21:$T$34,$P3778)))),
            AND($P3778&lt;&gt;"", $P3778&lt;&gt;"...", $P3778&lt;&gt;"입력오류", $T$19=$P3778)
        )
    )
)</f>
        <v>0</v>
      </c>
    </row>
    <row r="3779" spans="1:17">
      <c r="A3779" t="s">
        <v>7894</v>
      </c>
      <c r="B3779" t="s">
        <v>7895</v>
      </c>
      <c r="I3779">
        <f t="shared" ref="I3779:I3842" si="178">ROW()-1</f>
        <v>3778</v>
      </c>
      <c r="J3779">
        <f t="shared" ref="J3779:J3842" si="179">IF( $I3779&gt;$G$4, NA(), IF($I3779&gt;$G$3, $I3779-$G$3, IF($I3779&gt;$G$2, $I3779-$G$2, $I3779 ) ) )</f>
        <v>3778</v>
      </c>
      <c r="K3779">
        <f t="shared" si="177"/>
        <v>1</v>
      </c>
      <c r="L3779" t="b">
        <f>COUNTIF($N$2:N3779, N3779)=1</f>
        <v>1</v>
      </c>
      <c r="M3779" s="37">
        <f>IF( $Q3779, MAX($M$1:M3778)+1, 0)</f>
        <v>0</v>
      </c>
      <c r="N3779" t="str" cm="1">
        <f t="array" ref="N3779">INDEX($A$9:$F$1048576, $J3779, $K3779 )</f>
        <v>72263</v>
      </c>
      <c r="O3779" t="str" cm="1">
        <f t="array" ref="O3779">INDEX($B$9:$F$1048576, $J3779, $K3779 )</f>
        <v>국민챔피온제6차(유)2-4</v>
      </c>
      <c r="P3779" t="str" cm="1">
        <f t="array" ref="P3779">IF( $L3779, TRIM(_xll.IMDP("IR", $G$5&amp;$N3779, $G$6)), "" )</f>
        <v/>
      </c>
      <c r="Q3779" t="b" cm="1">
        <f t="array" ref="Q3779">IF(
    $U$1=1, AND($P3779&lt;&gt;"", $P3779&lt;&gt;"...", $P3779&lt;&gt;"입력오류"),
    IF(
        $U$18=1, AND($P3779&lt;&gt;"", $P3779&lt;&gt;"...", $P3779&lt;&gt;"입력오류", ISNUMBER(FIND(INDEX($T$2:$T$7,$U$1),$P3779))),
        IF(
            $U$17="기타", AND($P3779&lt;&gt;"", $P3779&lt;&gt;"...", $P3779&lt;&gt;"입력오류", NOT(ISNUMBER(FIND($T$21:$T$34,$P3779)))),
            AND($P3779&lt;&gt;"", $P3779&lt;&gt;"...", $P3779&lt;&gt;"입력오류", $T$19=$P3779)
        )
    )
)</f>
        <v>0</v>
      </c>
    </row>
    <row r="3780" spans="1:17">
      <c r="A3780" t="s">
        <v>7896</v>
      </c>
      <c r="B3780" t="s">
        <v>7897</v>
      </c>
      <c r="I3780">
        <f t="shared" si="178"/>
        <v>3779</v>
      </c>
      <c r="J3780">
        <f t="shared" si="179"/>
        <v>3779</v>
      </c>
      <c r="K3780">
        <f t="shared" si="177"/>
        <v>1</v>
      </c>
      <c r="L3780" t="b">
        <f>COUNTIF($N$2:N3780, N3780)=1</f>
        <v>1</v>
      </c>
      <c r="M3780" s="37">
        <f>IF( $Q3780, MAX($M$1:M3779)+1, 0)</f>
        <v>0</v>
      </c>
      <c r="N3780" t="str" cm="1">
        <f t="array" ref="N3780">INDEX($A$9:$F$1048576, $J3780, $K3780 )</f>
        <v>72268</v>
      </c>
      <c r="O3780" t="str" cm="1">
        <f t="array" ref="O3780">INDEX($B$9:$F$1048576, $J3780, $K3780 )</f>
        <v>블루아이싱제1차</v>
      </c>
      <c r="P3780" t="str" cm="1">
        <f t="array" ref="P3780">IF( $L3780, TRIM(_xll.IMDP("IR", $G$5&amp;$N3780, $G$6)), "" )</f>
        <v/>
      </c>
      <c r="Q3780" t="b" cm="1">
        <f t="array" ref="Q3780">IF(
    $U$1=1, AND($P3780&lt;&gt;"", $P3780&lt;&gt;"...", $P3780&lt;&gt;"입력오류"),
    IF(
        $U$18=1, AND($P3780&lt;&gt;"", $P3780&lt;&gt;"...", $P3780&lt;&gt;"입력오류", ISNUMBER(FIND(INDEX($T$2:$T$7,$U$1),$P3780))),
        IF(
            $U$17="기타", AND($P3780&lt;&gt;"", $P3780&lt;&gt;"...", $P3780&lt;&gt;"입력오류", NOT(ISNUMBER(FIND($T$21:$T$34,$P3780)))),
            AND($P3780&lt;&gt;"", $P3780&lt;&gt;"...", $P3780&lt;&gt;"입력오류", $T$19=$P3780)
        )
    )
)</f>
        <v>0</v>
      </c>
    </row>
    <row r="3781" spans="1:17">
      <c r="A3781" t="s">
        <v>7898</v>
      </c>
      <c r="B3781" t="s">
        <v>7899</v>
      </c>
      <c r="I3781">
        <f t="shared" si="178"/>
        <v>3780</v>
      </c>
      <c r="J3781">
        <f t="shared" si="179"/>
        <v>3780</v>
      </c>
      <c r="K3781">
        <f t="shared" si="177"/>
        <v>1</v>
      </c>
      <c r="L3781" t="b">
        <f>COUNTIF($N$2:N3781, N3781)=1</f>
        <v>1</v>
      </c>
      <c r="M3781" s="37">
        <f>IF( $Q3781, MAX($M$1:M3780)+1, 0)</f>
        <v>0</v>
      </c>
      <c r="N3781" t="str" cm="1">
        <f t="array" ref="N3781">INDEX($A$9:$F$1048576, $J3781, $K3781 )</f>
        <v>72269</v>
      </c>
      <c r="O3781" t="str" cm="1">
        <f t="array" ref="O3781">INDEX($B$9:$F$1048576, $J3781, $K3781 )</f>
        <v>슈퍼그린에너지제1차(유)1</v>
      </c>
      <c r="P3781" t="str" cm="1">
        <f t="array" ref="P3781">IF( $L3781, TRIM(_xll.IMDP("IR", $G$5&amp;$N3781, $G$6)), "" )</f>
        <v/>
      </c>
      <c r="Q3781" t="b" cm="1">
        <f t="array" ref="Q3781">IF(
    $U$1=1, AND($P3781&lt;&gt;"", $P3781&lt;&gt;"...", $P3781&lt;&gt;"입력오류"),
    IF(
        $U$18=1, AND($P3781&lt;&gt;"", $P3781&lt;&gt;"...", $P3781&lt;&gt;"입력오류", ISNUMBER(FIND(INDEX($T$2:$T$7,$U$1),$P3781))),
        IF(
            $U$17="기타", AND($P3781&lt;&gt;"", $P3781&lt;&gt;"...", $P3781&lt;&gt;"입력오류", NOT(ISNUMBER(FIND($T$21:$T$34,$P3781)))),
            AND($P3781&lt;&gt;"", $P3781&lt;&gt;"...", $P3781&lt;&gt;"입력오류", $T$19=$P3781)
        )
    )
)</f>
        <v>0</v>
      </c>
    </row>
    <row r="3782" spans="1:17">
      <c r="A3782" t="s">
        <v>7900</v>
      </c>
      <c r="B3782" t="s">
        <v>7901</v>
      </c>
      <c r="I3782">
        <f t="shared" si="178"/>
        <v>3781</v>
      </c>
      <c r="J3782">
        <f t="shared" si="179"/>
        <v>3781</v>
      </c>
      <c r="K3782">
        <f t="shared" si="177"/>
        <v>1</v>
      </c>
      <c r="L3782" t="b">
        <f>COUNTIF($N$2:N3782, N3782)=1</f>
        <v>1</v>
      </c>
      <c r="M3782" s="37">
        <f>IF( $Q3782, MAX($M$1:M3781)+1, 0)</f>
        <v>0</v>
      </c>
      <c r="N3782" t="str" cm="1">
        <f t="array" ref="N3782">INDEX($A$9:$F$1048576, $J3782, $K3782 )</f>
        <v>72270</v>
      </c>
      <c r="O3782" t="str" cm="1">
        <f t="array" ref="O3782">INDEX($B$9:$F$1048576, $J3782, $K3782 )</f>
        <v>슈퍼그린에너지제1차(유)2</v>
      </c>
      <c r="P3782" t="str" cm="1">
        <f t="array" ref="P3782">IF( $L3782, TRIM(_xll.IMDP("IR", $G$5&amp;$N3782, $G$6)), "" )</f>
        <v/>
      </c>
      <c r="Q3782" t="b" cm="1">
        <f t="array" ref="Q3782">IF(
    $U$1=1, AND($P3782&lt;&gt;"", $P3782&lt;&gt;"...", $P3782&lt;&gt;"입력오류"),
    IF(
        $U$18=1, AND($P3782&lt;&gt;"", $P3782&lt;&gt;"...", $P3782&lt;&gt;"입력오류", ISNUMBER(FIND(INDEX($T$2:$T$7,$U$1),$P3782))),
        IF(
            $U$17="기타", AND($P3782&lt;&gt;"", $P3782&lt;&gt;"...", $P3782&lt;&gt;"입력오류", NOT(ISNUMBER(FIND($T$21:$T$34,$P3782)))),
            AND($P3782&lt;&gt;"", $P3782&lt;&gt;"...", $P3782&lt;&gt;"입력오류", $T$19=$P3782)
        )
    )
)</f>
        <v>0</v>
      </c>
    </row>
    <row r="3783" spans="1:17">
      <c r="A3783" t="s">
        <v>7902</v>
      </c>
      <c r="B3783" t="s">
        <v>7903</v>
      </c>
      <c r="I3783">
        <f t="shared" si="178"/>
        <v>3782</v>
      </c>
      <c r="J3783">
        <f t="shared" si="179"/>
        <v>3782</v>
      </c>
      <c r="K3783">
        <f t="shared" si="177"/>
        <v>1</v>
      </c>
      <c r="L3783" t="b">
        <f>COUNTIF($N$2:N3783, N3783)=1</f>
        <v>1</v>
      </c>
      <c r="M3783" s="37">
        <f>IF( $Q3783, MAX($M$1:M3782)+1, 0)</f>
        <v>0</v>
      </c>
      <c r="N3783" t="str" cm="1">
        <f t="array" ref="N3783">INDEX($A$9:$F$1048576, $J3783, $K3783 )</f>
        <v>72277</v>
      </c>
      <c r="O3783" t="str" cm="1">
        <f t="array" ref="O3783">INDEX($B$9:$F$1048576, $J3783, $K3783 )</f>
        <v>티월드제97차(유)1-1</v>
      </c>
      <c r="P3783" t="str" cm="1">
        <f t="array" ref="P3783">IF( $L3783, TRIM(_xll.IMDP("IR", $G$5&amp;$N3783, $G$6)), "" )</f>
        <v/>
      </c>
      <c r="Q3783" t="b" cm="1">
        <f t="array" ref="Q3783">IF(
    $U$1=1, AND($P3783&lt;&gt;"", $P3783&lt;&gt;"...", $P3783&lt;&gt;"입력오류"),
    IF(
        $U$18=1, AND($P3783&lt;&gt;"", $P3783&lt;&gt;"...", $P3783&lt;&gt;"입력오류", ISNUMBER(FIND(INDEX($T$2:$T$7,$U$1),$P3783))),
        IF(
            $U$17="기타", AND($P3783&lt;&gt;"", $P3783&lt;&gt;"...", $P3783&lt;&gt;"입력오류", NOT(ISNUMBER(FIND($T$21:$T$34,$P3783)))),
            AND($P3783&lt;&gt;"", $P3783&lt;&gt;"...", $P3783&lt;&gt;"입력오류", $T$19=$P3783)
        )
    )
)</f>
        <v>0</v>
      </c>
    </row>
    <row r="3784" spans="1:17">
      <c r="A3784" t="s">
        <v>7904</v>
      </c>
      <c r="B3784" t="s">
        <v>7905</v>
      </c>
      <c r="I3784">
        <f t="shared" si="178"/>
        <v>3783</v>
      </c>
      <c r="J3784">
        <f t="shared" si="179"/>
        <v>3783</v>
      </c>
      <c r="K3784">
        <f t="shared" si="177"/>
        <v>1</v>
      </c>
      <c r="L3784" t="b">
        <f>COUNTIF($N$2:N3784, N3784)=1</f>
        <v>1</v>
      </c>
      <c r="M3784" s="37">
        <f>IF( $Q3784, MAX($M$1:M3783)+1, 0)</f>
        <v>0</v>
      </c>
      <c r="N3784" t="str" cm="1">
        <f t="array" ref="N3784">INDEX($A$9:$F$1048576, $J3784, $K3784 )</f>
        <v>72278</v>
      </c>
      <c r="O3784" t="str" cm="1">
        <f t="array" ref="O3784">INDEX($B$9:$F$1048576, $J3784, $K3784 )</f>
        <v>티월드제97차(유)1-2</v>
      </c>
      <c r="P3784" t="str" cm="1">
        <f t="array" ref="P3784">IF( $L3784, TRIM(_xll.IMDP("IR", $G$5&amp;$N3784, $G$6)), "" )</f>
        <v/>
      </c>
      <c r="Q3784" t="b" cm="1">
        <f t="array" ref="Q3784">IF(
    $U$1=1, AND($P3784&lt;&gt;"", $P3784&lt;&gt;"...", $P3784&lt;&gt;"입력오류"),
    IF(
        $U$18=1, AND($P3784&lt;&gt;"", $P3784&lt;&gt;"...", $P3784&lt;&gt;"입력오류", ISNUMBER(FIND(INDEX($T$2:$T$7,$U$1),$P3784))),
        IF(
            $U$17="기타", AND($P3784&lt;&gt;"", $P3784&lt;&gt;"...", $P3784&lt;&gt;"입력오류", NOT(ISNUMBER(FIND($T$21:$T$34,$P3784)))),
            AND($P3784&lt;&gt;"", $P3784&lt;&gt;"...", $P3784&lt;&gt;"입력오류", $T$19=$P3784)
        )
    )
)</f>
        <v>0</v>
      </c>
    </row>
    <row r="3785" spans="1:17">
      <c r="A3785" t="s">
        <v>7906</v>
      </c>
      <c r="B3785" t="s">
        <v>7907</v>
      </c>
      <c r="I3785">
        <f t="shared" si="178"/>
        <v>3784</v>
      </c>
      <c r="J3785">
        <f t="shared" si="179"/>
        <v>3784</v>
      </c>
      <c r="K3785">
        <f t="shared" si="177"/>
        <v>1</v>
      </c>
      <c r="L3785" t="b">
        <f>COUNTIF($N$2:N3785, N3785)=1</f>
        <v>1</v>
      </c>
      <c r="M3785" s="37">
        <f>IF( $Q3785, MAX($M$1:M3784)+1, 0)</f>
        <v>0</v>
      </c>
      <c r="N3785" t="str" cm="1">
        <f t="array" ref="N3785">INDEX($A$9:$F$1048576, $J3785, $K3785 )</f>
        <v>72279</v>
      </c>
      <c r="O3785" t="str" cm="1">
        <f t="array" ref="O3785">INDEX($B$9:$F$1048576, $J3785, $K3785 )</f>
        <v>티월드제97차(유)1-3</v>
      </c>
      <c r="P3785" t="str" cm="1">
        <f t="array" ref="P3785">IF( $L3785, TRIM(_xll.IMDP("IR", $G$5&amp;$N3785, $G$6)), "" )</f>
        <v/>
      </c>
      <c r="Q3785" t="b" cm="1">
        <f t="array" ref="Q3785">IF(
    $U$1=1, AND($P3785&lt;&gt;"", $P3785&lt;&gt;"...", $P3785&lt;&gt;"입력오류"),
    IF(
        $U$18=1, AND($P3785&lt;&gt;"", $P3785&lt;&gt;"...", $P3785&lt;&gt;"입력오류", ISNUMBER(FIND(INDEX($T$2:$T$7,$U$1),$P3785))),
        IF(
            $U$17="기타", AND($P3785&lt;&gt;"", $P3785&lt;&gt;"...", $P3785&lt;&gt;"입력오류", NOT(ISNUMBER(FIND($T$21:$T$34,$P3785)))),
            AND($P3785&lt;&gt;"", $P3785&lt;&gt;"...", $P3785&lt;&gt;"입력오류", $T$19=$P3785)
        )
    )
)</f>
        <v>0</v>
      </c>
    </row>
    <row r="3786" spans="1:17">
      <c r="A3786" t="s">
        <v>7908</v>
      </c>
      <c r="B3786" t="s">
        <v>7909</v>
      </c>
      <c r="I3786">
        <f t="shared" si="178"/>
        <v>3785</v>
      </c>
      <c r="J3786">
        <f t="shared" si="179"/>
        <v>3785</v>
      </c>
      <c r="K3786">
        <f t="shared" si="177"/>
        <v>1</v>
      </c>
      <c r="L3786" t="b">
        <f>COUNTIF($N$2:N3786, N3786)=1</f>
        <v>1</v>
      </c>
      <c r="M3786" s="37">
        <f>IF( $Q3786, MAX($M$1:M3785)+1, 0)</f>
        <v>0</v>
      </c>
      <c r="N3786" t="str" cm="1">
        <f t="array" ref="N3786">INDEX($A$9:$F$1048576, $J3786, $K3786 )</f>
        <v>72280</v>
      </c>
      <c r="O3786" t="str" cm="1">
        <f t="array" ref="O3786">INDEX($B$9:$F$1048576, $J3786, $K3786 )</f>
        <v>티월드제97차(유)1-4</v>
      </c>
      <c r="P3786" t="str" cm="1">
        <f t="array" ref="P3786">IF( $L3786, TRIM(_xll.IMDP("IR", $G$5&amp;$N3786, $G$6)), "" )</f>
        <v/>
      </c>
      <c r="Q3786" t="b" cm="1">
        <f t="array" ref="Q3786">IF(
    $U$1=1, AND($P3786&lt;&gt;"", $P3786&lt;&gt;"...", $P3786&lt;&gt;"입력오류"),
    IF(
        $U$18=1, AND($P3786&lt;&gt;"", $P3786&lt;&gt;"...", $P3786&lt;&gt;"입력오류", ISNUMBER(FIND(INDEX($T$2:$T$7,$U$1),$P3786))),
        IF(
            $U$17="기타", AND($P3786&lt;&gt;"", $P3786&lt;&gt;"...", $P3786&lt;&gt;"입력오류", NOT(ISNUMBER(FIND($T$21:$T$34,$P3786)))),
            AND($P3786&lt;&gt;"", $P3786&lt;&gt;"...", $P3786&lt;&gt;"입력오류", $T$19=$P3786)
        )
    )
)</f>
        <v>0</v>
      </c>
    </row>
    <row r="3787" spans="1:17">
      <c r="A3787" t="s">
        <v>7910</v>
      </c>
      <c r="B3787" t="s">
        <v>7911</v>
      </c>
      <c r="I3787">
        <f t="shared" si="178"/>
        <v>3786</v>
      </c>
      <c r="J3787">
        <f t="shared" si="179"/>
        <v>3786</v>
      </c>
      <c r="K3787">
        <f t="shared" si="177"/>
        <v>1</v>
      </c>
      <c r="L3787" t="b">
        <f>COUNTIF($N$2:N3787, N3787)=1</f>
        <v>1</v>
      </c>
      <c r="M3787" s="37">
        <f>IF( $Q3787, MAX($M$1:M3786)+1, 0)</f>
        <v>0</v>
      </c>
      <c r="N3787" t="str" cm="1">
        <f t="array" ref="N3787">INDEX($A$9:$F$1048576, $J3787, $K3787 )</f>
        <v>72281</v>
      </c>
      <c r="O3787" t="str" cm="1">
        <f t="array" ref="O3787">INDEX($B$9:$F$1048576, $J3787, $K3787 )</f>
        <v>티월드제97차(유)1-5</v>
      </c>
      <c r="P3787" t="str" cm="1">
        <f t="array" ref="P3787">IF( $L3787, TRIM(_xll.IMDP("IR", $G$5&amp;$N3787, $G$6)), "" )</f>
        <v/>
      </c>
      <c r="Q3787" t="b" cm="1">
        <f t="array" ref="Q3787">IF(
    $U$1=1, AND($P3787&lt;&gt;"", $P3787&lt;&gt;"...", $P3787&lt;&gt;"입력오류"),
    IF(
        $U$18=1, AND($P3787&lt;&gt;"", $P3787&lt;&gt;"...", $P3787&lt;&gt;"입력오류", ISNUMBER(FIND(INDEX($T$2:$T$7,$U$1),$P3787))),
        IF(
            $U$17="기타", AND($P3787&lt;&gt;"", $P3787&lt;&gt;"...", $P3787&lt;&gt;"입력오류", NOT(ISNUMBER(FIND($T$21:$T$34,$P3787)))),
            AND($P3787&lt;&gt;"", $P3787&lt;&gt;"...", $P3787&lt;&gt;"입력오류", $T$19=$P3787)
        )
    )
)</f>
        <v>0</v>
      </c>
    </row>
    <row r="3788" spans="1:17">
      <c r="A3788" t="s">
        <v>7912</v>
      </c>
      <c r="B3788" t="s">
        <v>7913</v>
      </c>
      <c r="I3788">
        <f t="shared" si="178"/>
        <v>3787</v>
      </c>
      <c r="J3788">
        <f t="shared" si="179"/>
        <v>3787</v>
      </c>
      <c r="K3788">
        <f t="shared" si="177"/>
        <v>1</v>
      </c>
      <c r="L3788" t="b">
        <f>COUNTIF($N$2:N3788, N3788)=1</f>
        <v>1</v>
      </c>
      <c r="M3788" s="37">
        <f>IF( $Q3788, MAX($M$1:M3787)+1, 0)</f>
        <v>0</v>
      </c>
      <c r="N3788" t="str" cm="1">
        <f t="array" ref="N3788">INDEX($A$9:$F$1048576, $J3788, $K3788 )</f>
        <v>72282</v>
      </c>
      <c r="O3788" t="str" cm="1">
        <f t="array" ref="O3788">INDEX($B$9:$F$1048576, $J3788, $K3788 )</f>
        <v>티월드제97차(유)1-6</v>
      </c>
      <c r="P3788" t="str" cm="1">
        <f t="array" ref="P3788">IF( $L3788, TRIM(_xll.IMDP("IR", $G$5&amp;$N3788, $G$6)), "" )</f>
        <v/>
      </c>
      <c r="Q3788" t="b" cm="1">
        <f t="array" ref="Q3788">IF(
    $U$1=1, AND($P3788&lt;&gt;"", $P3788&lt;&gt;"...", $P3788&lt;&gt;"입력오류"),
    IF(
        $U$18=1, AND($P3788&lt;&gt;"", $P3788&lt;&gt;"...", $P3788&lt;&gt;"입력오류", ISNUMBER(FIND(INDEX($T$2:$T$7,$U$1),$P3788))),
        IF(
            $U$17="기타", AND($P3788&lt;&gt;"", $P3788&lt;&gt;"...", $P3788&lt;&gt;"입력오류", NOT(ISNUMBER(FIND($T$21:$T$34,$P3788)))),
            AND($P3788&lt;&gt;"", $P3788&lt;&gt;"...", $P3788&lt;&gt;"입력오류", $T$19=$P3788)
        )
    )
)</f>
        <v>0</v>
      </c>
    </row>
    <row r="3789" spans="1:17">
      <c r="A3789" t="s">
        <v>7914</v>
      </c>
      <c r="B3789" t="s">
        <v>7915</v>
      </c>
      <c r="I3789">
        <f t="shared" si="178"/>
        <v>3788</v>
      </c>
      <c r="J3789">
        <f t="shared" si="179"/>
        <v>3788</v>
      </c>
      <c r="K3789">
        <f t="shared" si="177"/>
        <v>1</v>
      </c>
      <c r="L3789" t="b">
        <f>COUNTIF($N$2:N3789, N3789)=1</f>
        <v>1</v>
      </c>
      <c r="M3789" s="37">
        <f>IF( $Q3789, MAX($M$1:M3788)+1, 0)</f>
        <v>0</v>
      </c>
      <c r="N3789" t="str" cm="1">
        <f t="array" ref="N3789">INDEX($A$9:$F$1048576, $J3789, $K3789 )</f>
        <v>72283</v>
      </c>
      <c r="O3789" t="str" cm="1">
        <f t="array" ref="O3789">INDEX($B$9:$F$1048576, $J3789, $K3789 )</f>
        <v>티월드제97차(유)1-7</v>
      </c>
      <c r="P3789" t="str" cm="1">
        <f t="array" ref="P3789">IF( $L3789, TRIM(_xll.IMDP("IR", $G$5&amp;$N3789, $G$6)), "" )</f>
        <v/>
      </c>
      <c r="Q3789" t="b" cm="1">
        <f t="array" ref="Q3789">IF(
    $U$1=1, AND($P3789&lt;&gt;"", $P3789&lt;&gt;"...", $P3789&lt;&gt;"입력오류"),
    IF(
        $U$18=1, AND($P3789&lt;&gt;"", $P3789&lt;&gt;"...", $P3789&lt;&gt;"입력오류", ISNUMBER(FIND(INDEX($T$2:$T$7,$U$1),$P3789))),
        IF(
            $U$17="기타", AND($P3789&lt;&gt;"", $P3789&lt;&gt;"...", $P3789&lt;&gt;"입력오류", NOT(ISNUMBER(FIND($T$21:$T$34,$P3789)))),
            AND($P3789&lt;&gt;"", $P3789&lt;&gt;"...", $P3789&lt;&gt;"입력오류", $T$19=$P3789)
        )
    )
)</f>
        <v>0</v>
      </c>
    </row>
    <row r="3790" spans="1:17">
      <c r="A3790" t="s">
        <v>7916</v>
      </c>
      <c r="B3790" t="s">
        <v>7917</v>
      </c>
      <c r="I3790">
        <f t="shared" si="178"/>
        <v>3789</v>
      </c>
      <c r="J3790">
        <f t="shared" si="179"/>
        <v>3789</v>
      </c>
      <c r="K3790">
        <f t="shared" si="177"/>
        <v>1</v>
      </c>
      <c r="L3790" t="b">
        <f>COUNTIF($N$2:N3790, N3790)=1</f>
        <v>1</v>
      </c>
      <c r="M3790" s="37">
        <f>IF( $Q3790, MAX($M$1:M3789)+1, 0)</f>
        <v>0</v>
      </c>
      <c r="N3790" t="str" cm="1">
        <f t="array" ref="N3790">INDEX($A$9:$F$1048576, $J3790, $K3790 )</f>
        <v>72284</v>
      </c>
      <c r="O3790" t="str" cm="1">
        <f t="array" ref="O3790">INDEX($B$9:$F$1048576, $J3790, $K3790 )</f>
        <v>티월드제97차(유)1-8</v>
      </c>
      <c r="P3790" t="str" cm="1">
        <f t="array" ref="P3790">IF( $L3790, TRIM(_xll.IMDP("IR", $G$5&amp;$N3790, $G$6)), "" )</f>
        <v/>
      </c>
      <c r="Q3790" t="b" cm="1">
        <f t="array" ref="Q3790">IF(
    $U$1=1, AND($P3790&lt;&gt;"", $P3790&lt;&gt;"...", $P3790&lt;&gt;"입력오류"),
    IF(
        $U$18=1, AND($P3790&lt;&gt;"", $P3790&lt;&gt;"...", $P3790&lt;&gt;"입력오류", ISNUMBER(FIND(INDEX($T$2:$T$7,$U$1),$P3790))),
        IF(
            $U$17="기타", AND($P3790&lt;&gt;"", $P3790&lt;&gt;"...", $P3790&lt;&gt;"입력오류", NOT(ISNUMBER(FIND($T$21:$T$34,$P3790)))),
            AND($P3790&lt;&gt;"", $P3790&lt;&gt;"...", $P3790&lt;&gt;"입력오류", $T$19=$P3790)
        )
    )
)</f>
        <v>0</v>
      </c>
    </row>
    <row r="3791" spans="1:17">
      <c r="A3791" t="s">
        <v>7918</v>
      </c>
      <c r="B3791" t="s">
        <v>7919</v>
      </c>
      <c r="I3791">
        <f t="shared" si="178"/>
        <v>3790</v>
      </c>
      <c r="J3791">
        <f t="shared" si="179"/>
        <v>3790</v>
      </c>
      <c r="K3791">
        <f t="shared" si="177"/>
        <v>1</v>
      </c>
      <c r="L3791" t="b">
        <f>COUNTIF($N$2:N3791, N3791)=1</f>
        <v>1</v>
      </c>
      <c r="M3791" s="37">
        <f>IF( $Q3791, MAX($M$1:M3790)+1, 0)</f>
        <v>0</v>
      </c>
      <c r="N3791" t="str" cm="1">
        <f t="array" ref="N3791">INDEX($A$9:$F$1048576, $J3791, $K3791 )</f>
        <v>72285</v>
      </c>
      <c r="O3791" t="str" cm="1">
        <f t="array" ref="O3791">INDEX($B$9:$F$1048576, $J3791, $K3791 )</f>
        <v>티월드제97차(유)1-9</v>
      </c>
      <c r="P3791" t="str" cm="1">
        <f t="array" ref="P3791">IF( $L3791, TRIM(_xll.IMDP("IR", $G$5&amp;$N3791, $G$6)), "" )</f>
        <v/>
      </c>
      <c r="Q3791" t="b" cm="1">
        <f t="array" ref="Q3791">IF(
    $U$1=1, AND($P3791&lt;&gt;"", $P3791&lt;&gt;"...", $P3791&lt;&gt;"입력오류"),
    IF(
        $U$18=1, AND($P3791&lt;&gt;"", $P3791&lt;&gt;"...", $P3791&lt;&gt;"입력오류", ISNUMBER(FIND(INDEX($T$2:$T$7,$U$1),$P3791))),
        IF(
            $U$17="기타", AND($P3791&lt;&gt;"", $P3791&lt;&gt;"...", $P3791&lt;&gt;"입력오류", NOT(ISNUMBER(FIND($T$21:$T$34,$P3791)))),
            AND($P3791&lt;&gt;"", $P3791&lt;&gt;"...", $P3791&lt;&gt;"입력오류", $T$19=$P3791)
        )
    )
)</f>
        <v>0</v>
      </c>
    </row>
    <row r="3792" spans="1:17">
      <c r="A3792" t="s">
        <v>7920</v>
      </c>
      <c r="B3792" t="s">
        <v>7921</v>
      </c>
      <c r="I3792">
        <f t="shared" si="178"/>
        <v>3791</v>
      </c>
      <c r="J3792">
        <f t="shared" si="179"/>
        <v>3791</v>
      </c>
      <c r="K3792">
        <f t="shared" si="177"/>
        <v>1</v>
      </c>
      <c r="L3792" t="b">
        <f>COUNTIF($N$2:N3792, N3792)=1</f>
        <v>1</v>
      </c>
      <c r="M3792" s="37">
        <f>IF( $Q3792, MAX($M$1:M3791)+1, 0)</f>
        <v>0</v>
      </c>
      <c r="N3792" t="str" cm="1">
        <f t="array" ref="N3792">INDEX($A$9:$F$1048576, $J3792, $K3792 )</f>
        <v>72286</v>
      </c>
      <c r="O3792" t="str" cm="1">
        <f t="array" ref="O3792">INDEX($B$9:$F$1048576, $J3792, $K3792 )</f>
        <v>티월드제97차(유)1-10</v>
      </c>
      <c r="P3792" t="str" cm="1">
        <f t="array" ref="P3792">IF( $L3792, TRIM(_xll.IMDP("IR", $G$5&amp;$N3792, $G$6)), "" )</f>
        <v/>
      </c>
      <c r="Q3792" t="b" cm="1">
        <f t="array" ref="Q3792">IF(
    $U$1=1, AND($P3792&lt;&gt;"", $P3792&lt;&gt;"...", $P3792&lt;&gt;"입력오류"),
    IF(
        $U$18=1, AND($P3792&lt;&gt;"", $P3792&lt;&gt;"...", $P3792&lt;&gt;"입력오류", ISNUMBER(FIND(INDEX($T$2:$T$7,$U$1),$P3792))),
        IF(
            $U$17="기타", AND($P3792&lt;&gt;"", $P3792&lt;&gt;"...", $P3792&lt;&gt;"입력오류", NOT(ISNUMBER(FIND($T$21:$T$34,$P3792)))),
            AND($P3792&lt;&gt;"", $P3792&lt;&gt;"...", $P3792&lt;&gt;"입력오류", $T$19=$P3792)
        )
    )
)</f>
        <v>0</v>
      </c>
    </row>
    <row r="3793" spans="1:17">
      <c r="A3793" t="s">
        <v>7922</v>
      </c>
      <c r="B3793" t="s">
        <v>7923</v>
      </c>
      <c r="I3793">
        <f t="shared" si="178"/>
        <v>3792</v>
      </c>
      <c r="J3793">
        <f t="shared" si="179"/>
        <v>3792</v>
      </c>
      <c r="K3793">
        <f t="shared" si="177"/>
        <v>1</v>
      </c>
      <c r="L3793" t="b">
        <f>COUNTIF($N$2:N3793, N3793)=1</f>
        <v>1</v>
      </c>
      <c r="M3793" s="37">
        <f>IF( $Q3793, MAX($M$1:M3792)+1, 0)</f>
        <v>0</v>
      </c>
      <c r="N3793" t="str" cm="1">
        <f t="array" ref="N3793">INDEX($A$9:$F$1048576, $J3793, $K3793 )</f>
        <v>72287</v>
      </c>
      <c r="O3793" t="str" cm="1">
        <f t="array" ref="O3793">INDEX($B$9:$F$1048576, $J3793, $K3793 )</f>
        <v>티월드제97차(유)1-11</v>
      </c>
      <c r="P3793" t="str" cm="1">
        <f t="array" ref="P3793">IF( $L3793, TRIM(_xll.IMDP("IR", $G$5&amp;$N3793, $G$6)), "" )</f>
        <v/>
      </c>
      <c r="Q3793" t="b" cm="1">
        <f t="array" ref="Q3793">IF(
    $U$1=1, AND($P3793&lt;&gt;"", $P3793&lt;&gt;"...", $P3793&lt;&gt;"입력오류"),
    IF(
        $U$18=1, AND($P3793&lt;&gt;"", $P3793&lt;&gt;"...", $P3793&lt;&gt;"입력오류", ISNUMBER(FIND(INDEX($T$2:$T$7,$U$1),$P3793))),
        IF(
            $U$17="기타", AND($P3793&lt;&gt;"", $P3793&lt;&gt;"...", $P3793&lt;&gt;"입력오류", NOT(ISNUMBER(FIND($T$21:$T$34,$P3793)))),
            AND($P3793&lt;&gt;"", $P3793&lt;&gt;"...", $P3793&lt;&gt;"입력오류", $T$19=$P3793)
        )
    )
)</f>
        <v>0</v>
      </c>
    </row>
    <row r="3794" spans="1:17">
      <c r="A3794" t="s">
        <v>7924</v>
      </c>
      <c r="B3794" t="s">
        <v>7925</v>
      </c>
      <c r="I3794">
        <f t="shared" si="178"/>
        <v>3793</v>
      </c>
      <c r="J3794">
        <f t="shared" si="179"/>
        <v>3793</v>
      </c>
      <c r="K3794">
        <f t="shared" si="177"/>
        <v>1</v>
      </c>
      <c r="L3794" t="b">
        <f>COUNTIF($N$2:N3794, N3794)=1</f>
        <v>1</v>
      </c>
      <c r="M3794" s="37">
        <f>IF( $Q3794, MAX($M$1:M3793)+1, 0)</f>
        <v>0</v>
      </c>
      <c r="N3794" t="str" cm="1">
        <f t="array" ref="N3794">INDEX($A$9:$F$1048576, $J3794, $K3794 )</f>
        <v>72288</v>
      </c>
      <c r="O3794" t="str" cm="1">
        <f t="array" ref="O3794">INDEX($B$9:$F$1048576, $J3794, $K3794 )</f>
        <v>티월드제97차(유)1-12</v>
      </c>
      <c r="P3794" t="str" cm="1">
        <f t="array" ref="P3794">IF( $L3794, TRIM(_xll.IMDP("IR", $G$5&amp;$N3794, $G$6)), "" )</f>
        <v/>
      </c>
      <c r="Q3794" t="b" cm="1">
        <f t="array" ref="Q3794">IF(
    $U$1=1, AND($P3794&lt;&gt;"", $P3794&lt;&gt;"...", $P3794&lt;&gt;"입력오류"),
    IF(
        $U$18=1, AND($P3794&lt;&gt;"", $P3794&lt;&gt;"...", $P3794&lt;&gt;"입력오류", ISNUMBER(FIND(INDEX($T$2:$T$7,$U$1),$P3794))),
        IF(
            $U$17="기타", AND($P3794&lt;&gt;"", $P3794&lt;&gt;"...", $P3794&lt;&gt;"입력오류", NOT(ISNUMBER(FIND($T$21:$T$34,$P3794)))),
            AND($P3794&lt;&gt;"", $P3794&lt;&gt;"...", $P3794&lt;&gt;"입력오류", $T$19=$P3794)
        )
    )
)</f>
        <v>0</v>
      </c>
    </row>
    <row r="3795" spans="1:17">
      <c r="A3795" t="s">
        <v>7926</v>
      </c>
      <c r="B3795" t="s">
        <v>7927</v>
      </c>
      <c r="I3795">
        <f t="shared" si="178"/>
        <v>3794</v>
      </c>
      <c r="J3795">
        <f t="shared" si="179"/>
        <v>3794</v>
      </c>
      <c r="K3795">
        <f t="shared" si="177"/>
        <v>1</v>
      </c>
      <c r="L3795" t="b">
        <f>COUNTIF($N$2:N3795, N3795)=1</f>
        <v>1</v>
      </c>
      <c r="M3795" s="37">
        <f>IF( $Q3795, MAX($M$1:M3794)+1, 0)</f>
        <v>0</v>
      </c>
      <c r="N3795" t="str" cm="1">
        <f t="array" ref="N3795">INDEX($A$9:$F$1048576, $J3795, $K3795 )</f>
        <v>72289</v>
      </c>
      <c r="O3795" t="str" cm="1">
        <f t="array" ref="O3795">INDEX($B$9:$F$1048576, $J3795, $K3795 )</f>
        <v>티월드제97차(유)1-13</v>
      </c>
      <c r="P3795" t="str" cm="1">
        <f t="array" ref="P3795">IF( $L3795, TRIM(_xll.IMDP("IR", $G$5&amp;$N3795, $G$6)), "" )</f>
        <v/>
      </c>
      <c r="Q3795" t="b" cm="1">
        <f t="array" ref="Q3795">IF(
    $U$1=1, AND($P3795&lt;&gt;"", $P3795&lt;&gt;"...", $P3795&lt;&gt;"입력오류"),
    IF(
        $U$18=1, AND($P3795&lt;&gt;"", $P3795&lt;&gt;"...", $P3795&lt;&gt;"입력오류", ISNUMBER(FIND(INDEX($T$2:$T$7,$U$1),$P3795))),
        IF(
            $U$17="기타", AND($P3795&lt;&gt;"", $P3795&lt;&gt;"...", $P3795&lt;&gt;"입력오류", NOT(ISNUMBER(FIND($T$21:$T$34,$P3795)))),
            AND($P3795&lt;&gt;"", $P3795&lt;&gt;"...", $P3795&lt;&gt;"입력오류", $T$19=$P3795)
        )
    )
)</f>
        <v>0</v>
      </c>
    </row>
    <row r="3796" spans="1:17">
      <c r="A3796" t="s">
        <v>7928</v>
      </c>
      <c r="B3796" t="s">
        <v>7929</v>
      </c>
      <c r="I3796">
        <f t="shared" si="178"/>
        <v>3795</v>
      </c>
      <c r="J3796">
        <f t="shared" si="179"/>
        <v>3795</v>
      </c>
      <c r="K3796">
        <f t="shared" si="177"/>
        <v>1</v>
      </c>
      <c r="L3796" t="b">
        <f>COUNTIF($N$2:N3796, N3796)=1</f>
        <v>1</v>
      </c>
      <c r="M3796" s="37">
        <f>IF( $Q3796, MAX($M$1:M3795)+1, 0)</f>
        <v>0</v>
      </c>
      <c r="N3796" t="str" cm="1">
        <f t="array" ref="N3796">INDEX($A$9:$F$1048576, $J3796, $K3796 )</f>
        <v>72290</v>
      </c>
      <c r="O3796" t="str" cm="1">
        <f t="array" ref="O3796">INDEX($B$9:$F$1048576, $J3796, $K3796 )</f>
        <v>티월드제97차(유)1-14</v>
      </c>
      <c r="P3796" t="str" cm="1">
        <f t="array" ref="P3796">IF( $L3796, TRIM(_xll.IMDP("IR", $G$5&amp;$N3796, $G$6)), "" )</f>
        <v/>
      </c>
      <c r="Q3796" t="b" cm="1">
        <f t="array" ref="Q3796">IF(
    $U$1=1, AND($P3796&lt;&gt;"", $P3796&lt;&gt;"...", $P3796&lt;&gt;"입력오류"),
    IF(
        $U$18=1, AND($P3796&lt;&gt;"", $P3796&lt;&gt;"...", $P3796&lt;&gt;"입력오류", ISNUMBER(FIND(INDEX($T$2:$T$7,$U$1),$P3796))),
        IF(
            $U$17="기타", AND($P3796&lt;&gt;"", $P3796&lt;&gt;"...", $P3796&lt;&gt;"입력오류", NOT(ISNUMBER(FIND($T$21:$T$34,$P3796)))),
            AND($P3796&lt;&gt;"", $P3796&lt;&gt;"...", $P3796&lt;&gt;"입력오류", $T$19=$P3796)
        )
    )
)</f>
        <v>0</v>
      </c>
    </row>
    <row r="3797" spans="1:17">
      <c r="A3797" t="s">
        <v>7930</v>
      </c>
      <c r="B3797" t="s">
        <v>7931</v>
      </c>
      <c r="I3797">
        <f t="shared" si="178"/>
        <v>3796</v>
      </c>
      <c r="J3797">
        <f t="shared" si="179"/>
        <v>3796</v>
      </c>
      <c r="K3797">
        <f t="shared" si="177"/>
        <v>1</v>
      </c>
      <c r="L3797" t="b">
        <f>COUNTIF($N$2:N3797, N3797)=1</f>
        <v>1</v>
      </c>
      <c r="M3797" s="37">
        <f>IF( $Q3797, MAX($M$1:M3796)+1, 0)</f>
        <v>0</v>
      </c>
      <c r="N3797" t="str" cm="1">
        <f t="array" ref="N3797">INDEX($A$9:$F$1048576, $J3797, $K3797 )</f>
        <v>72291</v>
      </c>
      <c r="O3797" t="str" cm="1">
        <f t="array" ref="O3797">INDEX($B$9:$F$1048576, $J3797, $K3797 )</f>
        <v>티월드제97차(유)1-15</v>
      </c>
      <c r="P3797" t="str" cm="1">
        <f t="array" ref="P3797">IF( $L3797, TRIM(_xll.IMDP("IR", $G$5&amp;$N3797, $G$6)), "" )</f>
        <v/>
      </c>
      <c r="Q3797" t="b" cm="1">
        <f t="array" ref="Q3797">IF(
    $U$1=1, AND($P3797&lt;&gt;"", $P3797&lt;&gt;"...", $P3797&lt;&gt;"입력오류"),
    IF(
        $U$18=1, AND($P3797&lt;&gt;"", $P3797&lt;&gt;"...", $P3797&lt;&gt;"입력오류", ISNUMBER(FIND(INDEX($T$2:$T$7,$U$1),$P3797))),
        IF(
            $U$17="기타", AND($P3797&lt;&gt;"", $P3797&lt;&gt;"...", $P3797&lt;&gt;"입력오류", NOT(ISNUMBER(FIND($T$21:$T$34,$P3797)))),
            AND($P3797&lt;&gt;"", $P3797&lt;&gt;"...", $P3797&lt;&gt;"입력오류", $T$19=$P3797)
        )
    )
)</f>
        <v>0</v>
      </c>
    </row>
    <row r="3798" spans="1:17">
      <c r="A3798" t="s">
        <v>7932</v>
      </c>
      <c r="B3798" t="s">
        <v>7933</v>
      </c>
      <c r="I3798">
        <f t="shared" si="178"/>
        <v>3797</v>
      </c>
      <c r="J3798">
        <f t="shared" si="179"/>
        <v>3797</v>
      </c>
      <c r="K3798">
        <f t="shared" si="177"/>
        <v>1</v>
      </c>
      <c r="L3798" t="b">
        <f>COUNTIF($N$2:N3798, N3798)=1</f>
        <v>1</v>
      </c>
      <c r="M3798" s="37">
        <f>IF( $Q3798, MAX($M$1:M3797)+1, 0)</f>
        <v>0</v>
      </c>
      <c r="N3798" t="str" cm="1">
        <f t="array" ref="N3798">INDEX($A$9:$F$1048576, $J3798, $K3798 )</f>
        <v>72292</v>
      </c>
      <c r="O3798" t="str" cm="1">
        <f t="array" ref="O3798">INDEX($B$9:$F$1048576, $J3798, $K3798 )</f>
        <v>티월드제97차(유)1-16</v>
      </c>
      <c r="P3798" t="str" cm="1">
        <f t="array" ref="P3798">IF( $L3798, TRIM(_xll.IMDP("IR", $G$5&amp;$N3798, $G$6)), "" )</f>
        <v/>
      </c>
      <c r="Q3798" t="b" cm="1">
        <f t="array" ref="Q3798">IF(
    $U$1=1, AND($P3798&lt;&gt;"", $P3798&lt;&gt;"...", $P3798&lt;&gt;"입력오류"),
    IF(
        $U$18=1, AND($P3798&lt;&gt;"", $P3798&lt;&gt;"...", $P3798&lt;&gt;"입력오류", ISNUMBER(FIND(INDEX($T$2:$T$7,$U$1),$P3798))),
        IF(
            $U$17="기타", AND($P3798&lt;&gt;"", $P3798&lt;&gt;"...", $P3798&lt;&gt;"입력오류", NOT(ISNUMBER(FIND($T$21:$T$34,$P3798)))),
            AND($P3798&lt;&gt;"", $P3798&lt;&gt;"...", $P3798&lt;&gt;"입력오류", $T$19=$P3798)
        )
    )
)</f>
        <v>0</v>
      </c>
    </row>
    <row r="3799" spans="1:17">
      <c r="A3799" t="s">
        <v>7934</v>
      </c>
      <c r="B3799" t="s">
        <v>7935</v>
      </c>
      <c r="I3799">
        <f t="shared" si="178"/>
        <v>3798</v>
      </c>
      <c r="J3799">
        <f t="shared" si="179"/>
        <v>3798</v>
      </c>
      <c r="K3799">
        <f t="shared" si="177"/>
        <v>1</v>
      </c>
      <c r="L3799" t="b">
        <f>COUNTIF($N$2:N3799, N3799)=1</f>
        <v>1</v>
      </c>
      <c r="M3799" s="37">
        <f>IF( $Q3799, MAX($M$1:M3798)+1, 0)</f>
        <v>0</v>
      </c>
      <c r="N3799" t="str" cm="1">
        <f t="array" ref="N3799">INDEX($A$9:$F$1048576, $J3799, $K3799 )</f>
        <v>72293</v>
      </c>
      <c r="O3799" t="str" cm="1">
        <f t="array" ref="O3799">INDEX($B$9:$F$1048576, $J3799, $K3799 )</f>
        <v>티월드제97차(유)1-17</v>
      </c>
      <c r="P3799" t="str" cm="1">
        <f t="array" ref="P3799">IF( $L3799, TRIM(_xll.IMDP("IR", $G$5&amp;$N3799, $G$6)), "" )</f>
        <v/>
      </c>
      <c r="Q3799" t="b" cm="1">
        <f t="array" ref="Q3799">IF(
    $U$1=1, AND($P3799&lt;&gt;"", $P3799&lt;&gt;"...", $P3799&lt;&gt;"입력오류"),
    IF(
        $U$18=1, AND($P3799&lt;&gt;"", $P3799&lt;&gt;"...", $P3799&lt;&gt;"입력오류", ISNUMBER(FIND(INDEX($T$2:$T$7,$U$1),$P3799))),
        IF(
            $U$17="기타", AND($P3799&lt;&gt;"", $P3799&lt;&gt;"...", $P3799&lt;&gt;"입력오류", NOT(ISNUMBER(FIND($T$21:$T$34,$P3799)))),
            AND($P3799&lt;&gt;"", $P3799&lt;&gt;"...", $P3799&lt;&gt;"입력오류", $T$19=$P3799)
        )
    )
)</f>
        <v>0</v>
      </c>
    </row>
    <row r="3800" spans="1:17">
      <c r="A3800" t="s">
        <v>7936</v>
      </c>
      <c r="B3800" t="s">
        <v>7937</v>
      </c>
      <c r="I3800">
        <f t="shared" si="178"/>
        <v>3799</v>
      </c>
      <c r="J3800">
        <f t="shared" si="179"/>
        <v>3799</v>
      </c>
      <c r="K3800">
        <f t="shared" si="177"/>
        <v>1</v>
      </c>
      <c r="L3800" t="b">
        <f>COUNTIF($N$2:N3800, N3800)=1</f>
        <v>1</v>
      </c>
      <c r="M3800" s="37">
        <f>IF( $Q3800, MAX($M$1:M3799)+1, 0)</f>
        <v>0</v>
      </c>
      <c r="N3800" t="str" cm="1">
        <f t="array" ref="N3800">INDEX($A$9:$F$1048576, $J3800, $K3800 )</f>
        <v>72294</v>
      </c>
      <c r="O3800" t="str" cm="1">
        <f t="array" ref="O3800">INDEX($B$9:$F$1048576, $J3800, $K3800 )</f>
        <v>티월드제97차(유)1-18</v>
      </c>
      <c r="P3800" t="str" cm="1">
        <f t="array" ref="P3800">IF( $L3800, TRIM(_xll.IMDP("IR", $G$5&amp;$N3800, $G$6)), "" )</f>
        <v/>
      </c>
      <c r="Q3800" t="b" cm="1">
        <f t="array" ref="Q3800">IF(
    $U$1=1, AND($P3800&lt;&gt;"", $P3800&lt;&gt;"...", $P3800&lt;&gt;"입력오류"),
    IF(
        $U$18=1, AND($P3800&lt;&gt;"", $P3800&lt;&gt;"...", $P3800&lt;&gt;"입력오류", ISNUMBER(FIND(INDEX($T$2:$T$7,$U$1),$P3800))),
        IF(
            $U$17="기타", AND($P3800&lt;&gt;"", $P3800&lt;&gt;"...", $P3800&lt;&gt;"입력오류", NOT(ISNUMBER(FIND($T$21:$T$34,$P3800)))),
            AND($P3800&lt;&gt;"", $P3800&lt;&gt;"...", $P3800&lt;&gt;"입력오류", $T$19=$P3800)
        )
    )
)</f>
        <v>0</v>
      </c>
    </row>
    <row r="3801" spans="1:17">
      <c r="A3801" t="s">
        <v>7938</v>
      </c>
      <c r="B3801" t="s">
        <v>7939</v>
      </c>
      <c r="I3801">
        <f t="shared" si="178"/>
        <v>3800</v>
      </c>
      <c r="J3801">
        <f t="shared" si="179"/>
        <v>3800</v>
      </c>
      <c r="K3801">
        <f t="shared" si="177"/>
        <v>1</v>
      </c>
      <c r="L3801" t="b">
        <f>COUNTIF($N$2:N3801, N3801)=1</f>
        <v>1</v>
      </c>
      <c r="M3801" s="37">
        <f>IF( $Q3801, MAX($M$1:M3800)+1, 0)</f>
        <v>0</v>
      </c>
      <c r="N3801" t="str" cm="1">
        <f t="array" ref="N3801">INDEX($A$9:$F$1048576, $J3801, $K3801 )</f>
        <v>72295</v>
      </c>
      <c r="O3801" t="str" cm="1">
        <f t="array" ref="O3801">INDEX($B$9:$F$1048576, $J3801, $K3801 )</f>
        <v>티월드제97차(유)1-19</v>
      </c>
      <c r="P3801" t="str" cm="1">
        <f t="array" ref="P3801">IF( $L3801, TRIM(_xll.IMDP("IR", $G$5&amp;$N3801, $G$6)), "" )</f>
        <v/>
      </c>
      <c r="Q3801" t="b" cm="1">
        <f t="array" ref="Q3801">IF(
    $U$1=1, AND($P3801&lt;&gt;"", $P3801&lt;&gt;"...", $P3801&lt;&gt;"입력오류"),
    IF(
        $U$18=1, AND($P3801&lt;&gt;"", $P3801&lt;&gt;"...", $P3801&lt;&gt;"입력오류", ISNUMBER(FIND(INDEX($T$2:$T$7,$U$1),$P3801))),
        IF(
            $U$17="기타", AND($P3801&lt;&gt;"", $P3801&lt;&gt;"...", $P3801&lt;&gt;"입력오류", NOT(ISNUMBER(FIND($T$21:$T$34,$P3801)))),
            AND($P3801&lt;&gt;"", $P3801&lt;&gt;"...", $P3801&lt;&gt;"입력오류", $T$19=$P3801)
        )
    )
)</f>
        <v>0</v>
      </c>
    </row>
    <row r="3802" spans="1:17">
      <c r="A3802" t="s">
        <v>7940</v>
      </c>
      <c r="B3802" t="s">
        <v>7941</v>
      </c>
      <c r="I3802">
        <f t="shared" si="178"/>
        <v>3801</v>
      </c>
      <c r="J3802">
        <f t="shared" si="179"/>
        <v>3801</v>
      </c>
      <c r="K3802">
        <f t="shared" si="177"/>
        <v>1</v>
      </c>
      <c r="L3802" t="b">
        <f>COUNTIF($N$2:N3802, N3802)=1</f>
        <v>1</v>
      </c>
      <c r="M3802" s="37">
        <f>IF( $Q3802, MAX($M$1:M3801)+1, 0)</f>
        <v>0</v>
      </c>
      <c r="N3802" t="str" cm="1">
        <f t="array" ref="N3802">INDEX($A$9:$F$1048576, $J3802, $K3802 )</f>
        <v>72296</v>
      </c>
      <c r="O3802" t="str" cm="1">
        <f t="array" ref="O3802">INDEX($B$9:$F$1048576, $J3802, $K3802 )</f>
        <v>티월드제97차(유)1-20</v>
      </c>
      <c r="P3802" t="str" cm="1">
        <f t="array" ref="P3802">IF( $L3802, TRIM(_xll.IMDP("IR", $G$5&amp;$N3802, $G$6)), "" )</f>
        <v/>
      </c>
      <c r="Q3802" t="b" cm="1">
        <f t="array" ref="Q3802">IF(
    $U$1=1, AND($P3802&lt;&gt;"", $P3802&lt;&gt;"...", $P3802&lt;&gt;"입력오류"),
    IF(
        $U$18=1, AND($P3802&lt;&gt;"", $P3802&lt;&gt;"...", $P3802&lt;&gt;"입력오류", ISNUMBER(FIND(INDEX($T$2:$T$7,$U$1),$P3802))),
        IF(
            $U$17="기타", AND($P3802&lt;&gt;"", $P3802&lt;&gt;"...", $P3802&lt;&gt;"입력오류", NOT(ISNUMBER(FIND($T$21:$T$34,$P3802)))),
            AND($P3802&lt;&gt;"", $P3802&lt;&gt;"...", $P3802&lt;&gt;"입력오류", $T$19=$P3802)
        )
    )
)</f>
        <v>0</v>
      </c>
    </row>
    <row r="3803" spans="1:17">
      <c r="A3803" t="s">
        <v>7942</v>
      </c>
      <c r="B3803" t="s">
        <v>7943</v>
      </c>
      <c r="I3803">
        <f t="shared" si="178"/>
        <v>3802</v>
      </c>
      <c r="J3803">
        <f t="shared" si="179"/>
        <v>3802</v>
      </c>
      <c r="K3803">
        <f t="shared" si="177"/>
        <v>1</v>
      </c>
      <c r="L3803" t="b">
        <f>COUNTIF($N$2:N3803, N3803)=1</f>
        <v>1</v>
      </c>
      <c r="M3803" s="37">
        <f>IF( $Q3803, MAX($M$1:M3802)+1, 0)</f>
        <v>0</v>
      </c>
      <c r="N3803" t="str" cm="1">
        <f t="array" ref="N3803">INDEX($A$9:$F$1048576, $J3803, $K3803 )</f>
        <v>72297</v>
      </c>
      <c r="O3803" t="str" cm="1">
        <f t="array" ref="O3803">INDEX($B$9:$F$1048576, $J3803, $K3803 )</f>
        <v>티월드제97차(유)1-21</v>
      </c>
      <c r="P3803" t="str" cm="1">
        <f t="array" ref="P3803">IF( $L3803, TRIM(_xll.IMDP("IR", $G$5&amp;$N3803, $G$6)), "" )</f>
        <v/>
      </c>
      <c r="Q3803" t="b" cm="1">
        <f t="array" ref="Q3803">IF(
    $U$1=1, AND($P3803&lt;&gt;"", $P3803&lt;&gt;"...", $P3803&lt;&gt;"입력오류"),
    IF(
        $U$18=1, AND($P3803&lt;&gt;"", $P3803&lt;&gt;"...", $P3803&lt;&gt;"입력오류", ISNUMBER(FIND(INDEX($T$2:$T$7,$U$1),$P3803))),
        IF(
            $U$17="기타", AND($P3803&lt;&gt;"", $P3803&lt;&gt;"...", $P3803&lt;&gt;"입력오류", NOT(ISNUMBER(FIND($T$21:$T$34,$P3803)))),
            AND($P3803&lt;&gt;"", $P3803&lt;&gt;"...", $P3803&lt;&gt;"입력오류", $T$19=$P3803)
        )
    )
)</f>
        <v>0</v>
      </c>
    </row>
    <row r="3804" spans="1:17">
      <c r="A3804" t="s">
        <v>7944</v>
      </c>
      <c r="B3804" t="s">
        <v>7945</v>
      </c>
      <c r="I3804">
        <f t="shared" si="178"/>
        <v>3803</v>
      </c>
      <c r="J3804">
        <f t="shared" si="179"/>
        <v>3803</v>
      </c>
      <c r="K3804">
        <f t="shared" si="177"/>
        <v>1</v>
      </c>
      <c r="L3804" t="b">
        <f>COUNTIF($N$2:N3804, N3804)=1</f>
        <v>1</v>
      </c>
      <c r="M3804" s="37">
        <f>IF( $Q3804, MAX($M$1:M3803)+1, 0)</f>
        <v>0</v>
      </c>
      <c r="N3804" t="str" cm="1">
        <f t="array" ref="N3804">INDEX($A$9:$F$1048576, $J3804, $K3804 )</f>
        <v>72298</v>
      </c>
      <c r="O3804" t="str" cm="1">
        <f t="array" ref="O3804">INDEX($B$9:$F$1048576, $J3804, $K3804 )</f>
        <v>티월드제97차(유)1-22</v>
      </c>
      <c r="P3804" t="str" cm="1">
        <f t="array" ref="P3804">IF( $L3804, TRIM(_xll.IMDP("IR", $G$5&amp;$N3804, $G$6)), "" )</f>
        <v/>
      </c>
      <c r="Q3804" t="b" cm="1">
        <f t="array" ref="Q3804">IF(
    $U$1=1, AND($P3804&lt;&gt;"", $P3804&lt;&gt;"...", $P3804&lt;&gt;"입력오류"),
    IF(
        $U$18=1, AND($P3804&lt;&gt;"", $P3804&lt;&gt;"...", $P3804&lt;&gt;"입력오류", ISNUMBER(FIND(INDEX($T$2:$T$7,$U$1),$P3804))),
        IF(
            $U$17="기타", AND($P3804&lt;&gt;"", $P3804&lt;&gt;"...", $P3804&lt;&gt;"입력오류", NOT(ISNUMBER(FIND($T$21:$T$34,$P3804)))),
            AND($P3804&lt;&gt;"", $P3804&lt;&gt;"...", $P3804&lt;&gt;"입력오류", $T$19=$P3804)
        )
    )
)</f>
        <v>0</v>
      </c>
    </row>
    <row r="3805" spans="1:17">
      <c r="A3805" t="s">
        <v>7946</v>
      </c>
      <c r="B3805" t="s">
        <v>7947</v>
      </c>
      <c r="I3805">
        <f t="shared" si="178"/>
        <v>3804</v>
      </c>
      <c r="J3805">
        <f t="shared" si="179"/>
        <v>3804</v>
      </c>
      <c r="K3805">
        <f t="shared" si="177"/>
        <v>1</v>
      </c>
      <c r="L3805" t="b">
        <f>COUNTIF($N$2:N3805, N3805)=1</f>
        <v>1</v>
      </c>
      <c r="M3805" s="37">
        <f>IF( $Q3805, MAX($M$1:M3804)+1, 0)</f>
        <v>0</v>
      </c>
      <c r="N3805" t="str" cm="1">
        <f t="array" ref="N3805">INDEX($A$9:$F$1048576, $J3805, $K3805 )</f>
        <v>72299</v>
      </c>
      <c r="O3805" t="str" cm="1">
        <f t="array" ref="O3805">INDEX($B$9:$F$1048576, $J3805, $K3805 )</f>
        <v>티월드제97차(유)1-23</v>
      </c>
      <c r="P3805" t="str" cm="1">
        <f t="array" ref="P3805">IF( $L3805, TRIM(_xll.IMDP("IR", $G$5&amp;$N3805, $G$6)), "" )</f>
        <v/>
      </c>
      <c r="Q3805" t="b" cm="1">
        <f t="array" ref="Q3805">IF(
    $U$1=1, AND($P3805&lt;&gt;"", $P3805&lt;&gt;"...", $P3805&lt;&gt;"입력오류"),
    IF(
        $U$18=1, AND($P3805&lt;&gt;"", $P3805&lt;&gt;"...", $P3805&lt;&gt;"입력오류", ISNUMBER(FIND(INDEX($T$2:$T$7,$U$1),$P3805))),
        IF(
            $U$17="기타", AND($P3805&lt;&gt;"", $P3805&lt;&gt;"...", $P3805&lt;&gt;"입력오류", NOT(ISNUMBER(FIND($T$21:$T$34,$P3805)))),
            AND($P3805&lt;&gt;"", $P3805&lt;&gt;"...", $P3805&lt;&gt;"입력오류", $T$19=$P3805)
        )
    )
)</f>
        <v>0</v>
      </c>
    </row>
    <row r="3806" spans="1:17">
      <c r="A3806" t="s">
        <v>7948</v>
      </c>
      <c r="B3806" t="s">
        <v>7949</v>
      </c>
      <c r="I3806">
        <f t="shared" si="178"/>
        <v>3805</v>
      </c>
      <c r="J3806">
        <f t="shared" si="179"/>
        <v>3805</v>
      </c>
      <c r="K3806">
        <f t="shared" si="177"/>
        <v>1</v>
      </c>
      <c r="L3806" t="b">
        <f>COUNTIF($N$2:N3806, N3806)=1</f>
        <v>1</v>
      </c>
      <c r="M3806" s="37">
        <f>IF( $Q3806, MAX($M$1:M3805)+1, 0)</f>
        <v>0</v>
      </c>
      <c r="N3806" t="str" cm="1">
        <f t="array" ref="N3806">INDEX($A$9:$F$1048576, $J3806, $K3806 )</f>
        <v>72300</v>
      </c>
      <c r="O3806" t="str" cm="1">
        <f t="array" ref="O3806">INDEX($B$9:$F$1048576, $J3806, $K3806 )</f>
        <v>티월드제97차(유)1-24</v>
      </c>
      <c r="P3806" t="str" cm="1">
        <f t="array" ref="P3806">IF( $L3806, TRIM(_xll.IMDP("IR", $G$5&amp;$N3806, $G$6)), "" )</f>
        <v/>
      </c>
      <c r="Q3806" t="b" cm="1">
        <f t="array" ref="Q3806">IF(
    $U$1=1, AND($P3806&lt;&gt;"", $P3806&lt;&gt;"...", $P3806&lt;&gt;"입력오류"),
    IF(
        $U$18=1, AND($P3806&lt;&gt;"", $P3806&lt;&gt;"...", $P3806&lt;&gt;"입력오류", ISNUMBER(FIND(INDEX($T$2:$T$7,$U$1),$P3806))),
        IF(
            $U$17="기타", AND($P3806&lt;&gt;"", $P3806&lt;&gt;"...", $P3806&lt;&gt;"입력오류", NOT(ISNUMBER(FIND($T$21:$T$34,$P3806)))),
            AND($P3806&lt;&gt;"", $P3806&lt;&gt;"...", $P3806&lt;&gt;"입력오류", $T$19=$P3806)
        )
    )
)</f>
        <v>0</v>
      </c>
    </row>
    <row r="3807" spans="1:17">
      <c r="A3807" t="s">
        <v>7950</v>
      </c>
      <c r="B3807" t="s">
        <v>7951</v>
      </c>
      <c r="I3807">
        <f t="shared" si="178"/>
        <v>3806</v>
      </c>
      <c r="J3807">
        <f t="shared" si="179"/>
        <v>3806</v>
      </c>
      <c r="K3807">
        <f t="shared" si="177"/>
        <v>1</v>
      </c>
      <c r="L3807" t="b">
        <f>COUNTIF($N$2:N3807, N3807)=1</f>
        <v>1</v>
      </c>
      <c r="M3807" s="37">
        <f>IF( $Q3807, MAX($M$1:M3806)+1, 0)</f>
        <v>0</v>
      </c>
      <c r="N3807" t="str" cm="1">
        <f t="array" ref="N3807">INDEX($A$9:$F$1048576, $J3807, $K3807 )</f>
        <v>72301</v>
      </c>
      <c r="O3807" t="str" cm="1">
        <f t="array" ref="O3807">INDEX($B$9:$F$1048576, $J3807, $K3807 )</f>
        <v>티월드제97차(유)1-25</v>
      </c>
      <c r="P3807" t="str" cm="1">
        <f t="array" ref="P3807">IF( $L3807, TRIM(_xll.IMDP("IR", $G$5&amp;$N3807, $G$6)), "" )</f>
        <v/>
      </c>
      <c r="Q3807" t="b" cm="1">
        <f t="array" ref="Q3807">IF(
    $U$1=1, AND($P3807&lt;&gt;"", $P3807&lt;&gt;"...", $P3807&lt;&gt;"입력오류"),
    IF(
        $U$18=1, AND($P3807&lt;&gt;"", $P3807&lt;&gt;"...", $P3807&lt;&gt;"입력오류", ISNUMBER(FIND(INDEX($T$2:$T$7,$U$1),$P3807))),
        IF(
            $U$17="기타", AND($P3807&lt;&gt;"", $P3807&lt;&gt;"...", $P3807&lt;&gt;"입력오류", NOT(ISNUMBER(FIND($T$21:$T$34,$P3807)))),
            AND($P3807&lt;&gt;"", $P3807&lt;&gt;"...", $P3807&lt;&gt;"입력오류", $T$19=$P3807)
        )
    )
)</f>
        <v>0</v>
      </c>
    </row>
    <row r="3808" spans="1:17">
      <c r="A3808" t="s">
        <v>7952</v>
      </c>
      <c r="B3808" t="s">
        <v>7953</v>
      </c>
      <c r="I3808">
        <f t="shared" si="178"/>
        <v>3807</v>
      </c>
      <c r="J3808">
        <f t="shared" si="179"/>
        <v>3807</v>
      </c>
      <c r="K3808">
        <f t="shared" si="177"/>
        <v>1</v>
      </c>
      <c r="L3808" t="b">
        <f>COUNTIF($N$2:N3808, N3808)=1</f>
        <v>1</v>
      </c>
      <c r="M3808" s="37">
        <f>IF( $Q3808, MAX($M$1:M3807)+1, 0)</f>
        <v>0</v>
      </c>
      <c r="N3808" t="str" cm="1">
        <f t="array" ref="N3808">INDEX($A$9:$F$1048576, $J3808, $K3808 )</f>
        <v>72302</v>
      </c>
      <c r="O3808" t="str" cm="1">
        <f t="array" ref="O3808">INDEX($B$9:$F$1048576, $J3808, $K3808 )</f>
        <v>티월드제97차(유)1-26</v>
      </c>
      <c r="P3808" t="str" cm="1">
        <f t="array" ref="P3808">IF( $L3808, TRIM(_xll.IMDP("IR", $G$5&amp;$N3808, $G$6)), "" )</f>
        <v/>
      </c>
      <c r="Q3808" t="b" cm="1">
        <f t="array" ref="Q3808">IF(
    $U$1=1, AND($P3808&lt;&gt;"", $P3808&lt;&gt;"...", $P3808&lt;&gt;"입력오류"),
    IF(
        $U$18=1, AND($P3808&lt;&gt;"", $P3808&lt;&gt;"...", $P3808&lt;&gt;"입력오류", ISNUMBER(FIND(INDEX($T$2:$T$7,$U$1),$P3808))),
        IF(
            $U$17="기타", AND($P3808&lt;&gt;"", $P3808&lt;&gt;"...", $P3808&lt;&gt;"입력오류", NOT(ISNUMBER(FIND($T$21:$T$34,$P3808)))),
            AND($P3808&lt;&gt;"", $P3808&lt;&gt;"...", $P3808&lt;&gt;"입력오류", $T$19=$P3808)
        )
    )
)</f>
        <v>0</v>
      </c>
    </row>
    <row r="3809" spans="1:17">
      <c r="A3809" t="s">
        <v>7954</v>
      </c>
      <c r="B3809" t="s">
        <v>7955</v>
      </c>
      <c r="I3809">
        <f t="shared" si="178"/>
        <v>3808</v>
      </c>
      <c r="J3809">
        <f t="shared" si="179"/>
        <v>3808</v>
      </c>
      <c r="K3809">
        <f t="shared" si="177"/>
        <v>1</v>
      </c>
      <c r="L3809" t="b">
        <f>COUNTIF($N$2:N3809, N3809)=1</f>
        <v>1</v>
      </c>
      <c r="M3809" s="37">
        <f>IF( $Q3809, MAX($M$1:M3808)+1, 0)</f>
        <v>0</v>
      </c>
      <c r="N3809" t="str" cm="1">
        <f t="array" ref="N3809">INDEX($A$9:$F$1048576, $J3809, $K3809 )</f>
        <v>72303</v>
      </c>
      <c r="O3809" t="str" cm="1">
        <f t="array" ref="O3809">INDEX($B$9:$F$1048576, $J3809, $K3809 )</f>
        <v>티월드제97차(유)1-27</v>
      </c>
      <c r="P3809" t="str" cm="1">
        <f t="array" ref="P3809">IF( $L3809, TRIM(_xll.IMDP("IR", $G$5&amp;$N3809, $G$6)), "" )</f>
        <v/>
      </c>
      <c r="Q3809" t="b" cm="1">
        <f t="array" ref="Q3809">IF(
    $U$1=1, AND($P3809&lt;&gt;"", $P3809&lt;&gt;"...", $P3809&lt;&gt;"입력오류"),
    IF(
        $U$18=1, AND($P3809&lt;&gt;"", $P3809&lt;&gt;"...", $P3809&lt;&gt;"입력오류", ISNUMBER(FIND(INDEX($T$2:$T$7,$U$1),$P3809))),
        IF(
            $U$17="기타", AND($P3809&lt;&gt;"", $P3809&lt;&gt;"...", $P3809&lt;&gt;"입력오류", NOT(ISNUMBER(FIND($T$21:$T$34,$P3809)))),
            AND($P3809&lt;&gt;"", $P3809&lt;&gt;"...", $P3809&lt;&gt;"입력오류", $T$19=$P3809)
        )
    )
)</f>
        <v>0</v>
      </c>
    </row>
    <row r="3810" spans="1:17">
      <c r="A3810" t="s">
        <v>7956</v>
      </c>
      <c r="B3810" t="s">
        <v>7957</v>
      </c>
      <c r="I3810">
        <f t="shared" si="178"/>
        <v>3809</v>
      </c>
      <c r="J3810">
        <f t="shared" si="179"/>
        <v>3809</v>
      </c>
      <c r="K3810">
        <f t="shared" si="177"/>
        <v>1</v>
      </c>
      <c r="L3810" t="b">
        <f>COUNTIF($N$2:N3810, N3810)=1</f>
        <v>1</v>
      </c>
      <c r="M3810" s="37">
        <f>IF( $Q3810, MAX($M$1:M3809)+1, 0)</f>
        <v>0</v>
      </c>
      <c r="N3810" t="str" cm="1">
        <f t="array" ref="N3810">INDEX($A$9:$F$1048576, $J3810, $K3810 )</f>
        <v>72304</v>
      </c>
      <c r="O3810" t="str" cm="1">
        <f t="array" ref="O3810">INDEX($B$9:$F$1048576, $J3810, $K3810 )</f>
        <v>티월드제97차(유)1-28</v>
      </c>
      <c r="P3810" t="str" cm="1">
        <f t="array" ref="P3810">IF( $L3810, TRIM(_xll.IMDP("IR", $G$5&amp;$N3810, $G$6)), "" )</f>
        <v/>
      </c>
      <c r="Q3810" t="b" cm="1">
        <f t="array" ref="Q3810">IF(
    $U$1=1, AND($P3810&lt;&gt;"", $P3810&lt;&gt;"...", $P3810&lt;&gt;"입력오류"),
    IF(
        $U$18=1, AND($P3810&lt;&gt;"", $P3810&lt;&gt;"...", $P3810&lt;&gt;"입력오류", ISNUMBER(FIND(INDEX($T$2:$T$7,$U$1),$P3810))),
        IF(
            $U$17="기타", AND($P3810&lt;&gt;"", $P3810&lt;&gt;"...", $P3810&lt;&gt;"입력오류", NOT(ISNUMBER(FIND($T$21:$T$34,$P3810)))),
            AND($P3810&lt;&gt;"", $P3810&lt;&gt;"...", $P3810&lt;&gt;"입력오류", $T$19=$P3810)
        )
    )
)</f>
        <v>0</v>
      </c>
    </row>
    <row r="3811" spans="1:17">
      <c r="A3811" t="s">
        <v>7958</v>
      </c>
      <c r="B3811" t="s">
        <v>7959</v>
      </c>
      <c r="I3811">
        <f t="shared" si="178"/>
        <v>3810</v>
      </c>
      <c r="J3811">
        <f t="shared" si="179"/>
        <v>3810</v>
      </c>
      <c r="K3811">
        <f t="shared" si="177"/>
        <v>1</v>
      </c>
      <c r="L3811" t="b">
        <f>COUNTIF($N$2:N3811, N3811)=1</f>
        <v>1</v>
      </c>
      <c r="M3811" s="37">
        <f>IF( $Q3811, MAX($M$1:M3810)+1, 0)</f>
        <v>0</v>
      </c>
      <c r="N3811" t="str" cm="1">
        <f t="array" ref="N3811">INDEX($A$9:$F$1048576, $J3811, $K3811 )</f>
        <v>72307</v>
      </c>
      <c r="O3811" t="str" cm="1">
        <f t="array" ref="O3811">INDEX($B$9:$F$1048576, $J3811, $K3811 )</f>
        <v>퍼스트파이브지제73차(유)1-1</v>
      </c>
      <c r="P3811" t="str" cm="1">
        <f t="array" ref="P3811">IF( $L3811, TRIM(_xll.IMDP("IR", $G$5&amp;$N3811, $G$6)), "" )</f>
        <v/>
      </c>
      <c r="Q3811" t="b" cm="1">
        <f t="array" ref="Q3811">IF(
    $U$1=1, AND($P3811&lt;&gt;"", $P3811&lt;&gt;"...", $P3811&lt;&gt;"입력오류"),
    IF(
        $U$18=1, AND($P3811&lt;&gt;"", $P3811&lt;&gt;"...", $P3811&lt;&gt;"입력오류", ISNUMBER(FIND(INDEX($T$2:$T$7,$U$1),$P3811))),
        IF(
            $U$17="기타", AND($P3811&lt;&gt;"", $P3811&lt;&gt;"...", $P3811&lt;&gt;"입력오류", NOT(ISNUMBER(FIND($T$21:$T$34,$P3811)))),
            AND($P3811&lt;&gt;"", $P3811&lt;&gt;"...", $P3811&lt;&gt;"입력오류", $T$19=$P3811)
        )
    )
)</f>
        <v>0</v>
      </c>
    </row>
    <row r="3812" spans="1:17">
      <c r="A3812" t="s">
        <v>7960</v>
      </c>
      <c r="B3812" t="s">
        <v>7961</v>
      </c>
      <c r="I3812">
        <f t="shared" si="178"/>
        <v>3811</v>
      </c>
      <c r="J3812">
        <f t="shared" si="179"/>
        <v>3811</v>
      </c>
      <c r="K3812">
        <f t="shared" si="177"/>
        <v>1</v>
      </c>
      <c r="L3812" t="b">
        <f>COUNTIF($N$2:N3812, N3812)=1</f>
        <v>1</v>
      </c>
      <c r="M3812" s="37">
        <f>IF( $Q3812, MAX($M$1:M3811)+1, 0)</f>
        <v>0</v>
      </c>
      <c r="N3812" t="str" cm="1">
        <f t="array" ref="N3812">INDEX($A$9:$F$1048576, $J3812, $K3812 )</f>
        <v>72308</v>
      </c>
      <c r="O3812" t="str" cm="1">
        <f t="array" ref="O3812">INDEX($B$9:$F$1048576, $J3812, $K3812 )</f>
        <v>퍼스트파이브지제73차(유)1-2</v>
      </c>
      <c r="P3812" t="str" cm="1">
        <f t="array" ref="P3812">IF( $L3812, TRIM(_xll.IMDP("IR", $G$5&amp;$N3812, $G$6)), "" )</f>
        <v/>
      </c>
      <c r="Q3812" t="b" cm="1">
        <f t="array" ref="Q3812">IF(
    $U$1=1, AND($P3812&lt;&gt;"", $P3812&lt;&gt;"...", $P3812&lt;&gt;"입력오류"),
    IF(
        $U$18=1, AND($P3812&lt;&gt;"", $P3812&lt;&gt;"...", $P3812&lt;&gt;"입력오류", ISNUMBER(FIND(INDEX($T$2:$T$7,$U$1),$P3812))),
        IF(
            $U$17="기타", AND($P3812&lt;&gt;"", $P3812&lt;&gt;"...", $P3812&lt;&gt;"입력오류", NOT(ISNUMBER(FIND($T$21:$T$34,$P3812)))),
            AND($P3812&lt;&gt;"", $P3812&lt;&gt;"...", $P3812&lt;&gt;"입력오류", $T$19=$P3812)
        )
    )
)</f>
        <v>0</v>
      </c>
    </row>
    <row r="3813" spans="1:17">
      <c r="A3813" t="s">
        <v>7962</v>
      </c>
      <c r="B3813" t="s">
        <v>7963</v>
      </c>
      <c r="I3813">
        <f t="shared" si="178"/>
        <v>3812</v>
      </c>
      <c r="J3813">
        <f t="shared" si="179"/>
        <v>3812</v>
      </c>
      <c r="K3813">
        <f t="shared" si="177"/>
        <v>1</v>
      </c>
      <c r="L3813" t="b">
        <f>COUNTIF($N$2:N3813, N3813)=1</f>
        <v>1</v>
      </c>
      <c r="M3813" s="37">
        <f>IF( $Q3813, MAX($M$1:M3812)+1, 0)</f>
        <v>0</v>
      </c>
      <c r="N3813" t="str" cm="1">
        <f t="array" ref="N3813">INDEX($A$9:$F$1048576, $J3813, $K3813 )</f>
        <v>72309</v>
      </c>
      <c r="O3813" t="str" cm="1">
        <f t="array" ref="O3813">INDEX($B$9:$F$1048576, $J3813, $K3813 )</f>
        <v>퍼스트파이브지제73차(유)1-3</v>
      </c>
      <c r="P3813" t="str" cm="1">
        <f t="array" ref="P3813">IF( $L3813, TRIM(_xll.IMDP("IR", $G$5&amp;$N3813, $G$6)), "" )</f>
        <v/>
      </c>
      <c r="Q3813" t="b" cm="1">
        <f t="array" ref="Q3813">IF(
    $U$1=1, AND($P3813&lt;&gt;"", $P3813&lt;&gt;"...", $P3813&lt;&gt;"입력오류"),
    IF(
        $U$18=1, AND($P3813&lt;&gt;"", $P3813&lt;&gt;"...", $P3813&lt;&gt;"입력오류", ISNUMBER(FIND(INDEX($T$2:$T$7,$U$1),$P3813))),
        IF(
            $U$17="기타", AND($P3813&lt;&gt;"", $P3813&lt;&gt;"...", $P3813&lt;&gt;"입력오류", NOT(ISNUMBER(FIND($T$21:$T$34,$P3813)))),
            AND($P3813&lt;&gt;"", $P3813&lt;&gt;"...", $P3813&lt;&gt;"입력오류", $T$19=$P3813)
        )
    )
)</f>
        <v>0</v>
      </c>
    </row>
    <row r="3814" spans="1:17">
      <c r="A3814" t="s">
        <v>7964</v>
      </c>
      <c r="B3814" t="s">
        <v>7965</v>
      </c>
      <c r="I3814">
        <f t="shared" si="178"/>
        <v>3813</v>
      </c>
      <c r="J3814">
        <f t="shared" si="179"/>
        <v>3813</v>
      </c>
      <c r="K3814">
        <f t="shared" si="177"/>
        <v>1</v>
      </c>
      <c r="L3814" t="b">
        <f>COUNTIF($N$2:N3814, N3814)=1</f>
        <v>1</v>
      </c>
      <c r="M3814" s="37">
        <f>IF( $Q3814, MAX($M$1:M3813)+1, 0)</f>
        <v>0</v>
      </c>
      <c r="N3814" t="str" cm="1">
        <f t="array" ref="N3814">INDEX($A$9:$F$1048576, $J3814, $K3814 )</f>
        <v>72310</v>
      </c>
      <c r="O3814" t="str" cm="1">
        <f t="array" ref="O3814">INDEX($B$9:$F$1048576, $J3814, $K3814 )</f>
        <v>퍼스트파이브지제73차(유)1-4</v>
      </c>
      <c r="P3814" t="str" cm="1">
        <f t="array" ref="P3814">IF( $L3814, TRIM(_xll.IMDP("IR", $G$5&amp;$N3814, $G$6)), "" )</f>
        <v/>
      </c>
      <c r="Q3814" t="b" cm="1">
        <f t="array" ref="Q3814">IF(
    $U$1=1, AND($P3814&lt;&gt;"", $P3814&lt;&gt;"...", $P3814&lt;&gt;"입력오류"),
    IF(
        $U$18=1, AND($P3814&lt;&gt;"", $P3814&lt;&gt;"...", $P3814&lt;&gt;"입력오류", ISNUMBER(FIND(INDEX($T$2:$T$7,$U$1),$P3814))),
        IF(
            $U$17="기타", AND($P3814&lt;&gt;"", $P3814&lt;&gt;"...", $P3814&lt;&gt;"입력오류", NOT(ISNUMBER(FIND($T$21:$T$34,$P3814)))),
            AND($P3814&lt;&gt;"", $P3814&lt;&gt;"...", $P3814&lt;&gt;"입력오류", $T$19=$P3814)
        )
    )
)</f>
        <v>0</v>
      </c>
    </row>
    <row r="3815" spans="1:17">
      <c r="A3815" t="s">
        <v>7966</v>
      </c>
      <c r="B3815" t="s">
        <v>7967</v>
      </c>
      <c r="I3815">
        <f t="shared" si="178"/>
        <v>3814</v>
      </c>
      <c r="J3815">
        <f t="shared" si="179"/>
        <v>3814</v>
      </c>
      <c r="K3815">
        <f t="shared" si="177"/>
        <v>1</v>
      </c>
      <c r="L3815" t="b">
        <f>COUNTIF($N$2:N3815, N3815)=1</f>
        <v>1</v>
      </c>
      <c r="M3815" s="37">
        <f>IF( $Q3815, MAX($M$1:M3814)+1, 0)</f>
        <v>0</v>
      </c>
      <c r="N3815" t="str" cm="1">
        <f t="array" ref="N3815">INDEX($A$9:$F$1048576, $J3815, $K3815 )</f>
        <v>72311</v>
      </c>
      <c r="O3815" t="str" cm="1">
        <f t="array" ref="O3815">INDEX($B$9:$F$1048576, $J3815, $K3815 )</f>
        <v>퍼스트파이브지제73차(유)1-5</v>
      </c>
      <c r="P3815" t="str" cm="1">
        <f t="array" ref="P3815">IF( $L3815, TRIM(_xll.IMDP("IR", $G$5&amp;$N3815, $G$6)), "" )</f>
        <v/>
      </c>
      <c r="Q3815" t="b" cm="1">
        <f t="array" ref="Q3815">IF(
    $U$1=1, AND($P3815&lt;&gt;"", $P3815&lt;&gt;"...", $P3815&lt;&gt;"입력오류"),
    IF(
        $U$18=1, AND($P3815&lt;&gt;"", $P3815&lt;&gt;"...", $P3815&lt;&gt;"입력오류", ISNUMBER(FIND(INDEX($T$2:$T$7,$U$1),$P3815))),
        IF(
            $U$17="기타", AND($P3815&lt;&gt;"", $P3815&lt;&gt;"...", $P3815&lt;&gt;"입력오류", NOT(ISNUMBER(FIND($T$21:$T$34,$P3815)))),
            AND($P3815&lt;&gt;"", $P3815&lt;&gt;"...", $P3815&lt;&gt;"입력오류", $T$19=$P3815)
        )
    )
)</f>
        <v>0</v>
      </c>
    </row>
    <row r="3816" spans="1:17">
      <c r="A3816" t="s">
        <v>7968</v>
      </c>
      <c r="B3816" t="s">
        <v>7969</v>
      </c>
      <c r="I3816">
        <f t="shared" si="178"/>
        <v>3815</v>
      </c>
      <c r="J3816">
        <f t="shared" si="179"/>
        <v>3815</v>
      </c>
      <c r="K3816">
        <f t="shared" si="177"/>
        <v>1</v>
      </c>
      <c r="L3816" t="b">
        <f>COUNTIF($N$2:N3816, N3816)=1</f>
        <v>1</v>
      </c>
      <c r="M3816" s="37">
        <f>IF( $Q3816, MAX($M$1:M3815)+1, 0)</f>
        <v>0</v>
      </c>
      <c r="N3816" t="str" cm="1">
        <f t="array" ref="N3816">INDEX($A$9:$F$1048576, $J3816, $K3816 )</f>
        <v>72312</v>
      </c>
      <c r="O3816" t="str" cm="1">
        <f t="array" ref="O3816">INDEX($B$9:$F$1048576, $J3816, $K3816 )</f>
        <v>퍼스트파이브지제73차(유)1-6</v>
      </c>
      <c r="P3816" t="str" cm="1">
        <f t="array" ref="P3816">IF( $L3816, TRIM(_xll.IMDP("IR", $G$5&amp;$N3816, $G$6)), "" )</f>
        <v/>
      </c>
      <c r="Q3816" t="b" cm="1">
        <f t="array" ref="Q3816">IF(
    $U$1=1, AND($P3816&lt;&gt;"", $P3816&lt;&gt;"...", $P3816&lt;&gt;"입력오류"),
    IF(
        $U$18=1, AND($P3816&lt;&gt;"", $P3816&lt;&gt;"...", $P3816&lt;&gt;"입력오류", ISNUMBER(FIND(INDEX($T$2:$T$7,$U$1),$P3816))),
        IF(
            $U$17="기타", AND($P3816&lt;&gt;"", $P3816&lt;&gt;"...", $P3816&lt;&gt;"입력오류", NOT(ISNUMBER(FIND($T$21:$T$34,$P3816)))),
            AND($P3816&lt;&gt;"", $P3816&lt;&gt;"...", $P3816&lt;&gt;"입력오류", $T$19=$P3816)
        )
    )
)</f>
        <v>0</v>
      </c>
    </row>
    <row r="3817" spans="1:17">
      <c r="A3817" t="s">
        <v>7970</v>
      </c>
      <c r="B3817" t="s">
        <v>7971</v>
      </c>
      <c r="I3817">
        <f t="shared" si="178"/>
        <v>3816</v>
      </c>
      <c r="J3817">
        <f t="shared" si="179"/>
        <v>3816</v>
      </c>
      <c r="K3817">
        <f t="shared" si="177"/>
        <v>1</v>
      </c>
      <c r="L3817" t="b">
        <f>COUNTIF($N$2:N3817, N3817)=1</f>
        <v>1</v>
      </c>
      <c r="M3817" s="37">
        <f>IF( $Q3817, MAX($M$1:M3816)+1, 0)</f>
        <v>0</v>
      </c>
      <c r="N3817" t="str" cm="1">
        <f t="array" ref="N3817">INDEX($A$9:$F$1048576, $J3817, $K3817 )</f>
        <v>72313</v>
      </c>
      <c r="O3817" t="str" cm="1">
        <f t="array" ref="O3817">INDEX($B$9:$F$1048576, $J3817, $K3817 )</f>
        <v>퍼스트파이브지제73차(유)1-7</v>
      </c>
      <c r="P3817" t="str" cm="1">
        <f t="array" ref="P3817">IF( $L3817, TRIM(_xll.IMDP("IR", $G$5&amp;$N3817, $G$6)), "" )</f>
        <v/>
      </c>
      <c r="Q3817" t="b" cm="1">
        <f t="array" ref="Q3817">IF(
    $U$1=1, AND($P3817&lt;&gt;"", $P3817&lt;&gt;"...", $P3817&lt;&gt;"입력오류"),
    IF(
        $U$18=1, AND($P3817&lt;&gt;"", $P3817&lt;&gt;"...", $P3817&lt;&gt;"입력오류", ISNUMBER(FIND(INDEX($T$2:$T$7,$U$1),$P3817))),
        IF(
            $U$17="기타", AND($P3817&lt;&gt;"", $P3817&lt;&gt;"...", $P3817&lt;&gt;"입력오류", NOT(ISNUMBER(FIND($T$21:$T$34,$P3817)))),
            AND($P3817&lt;&gt;"", $P3817&lt;&gt;"...", $P3817&lt;&gt;"입력오류", $T$19=$P3817)
        )
    )
)</f>
        <v>0</v>
      </c>
    </row>
    <row r="3818" spans="1:17">
      <c r="A3818" t="s">
        <v>7972</v>
      </c>
      <c r="B3818" t="s">
        <v>7973</v>
      </c>
      <c r="I3818">
        <f t="shared" si="178"/>
        <v>3817</v>
      </c>
      <c r="J3818">
        <f t="shared" si="179"/>
        <v>3817</v>
      </c>
      <c r="K3818">
        <f t="shared" si="177"/>
        <v>1</v>
      </c>
      <c r="L3818" t="b">
        <f>COUNTIF($N$2:N3818, N3818)=1</f>
        <v>1</v>
      </c>
      <c r="M3818" s="37">
        <f>IF( $Q3818, MAX($M$1:M3817)+1, 0)</f>
        <v>0</v>
      </c>
      <c r="N3818" t="str" cm="1">
        <f t="array" ref="N3818">INDEX($A$9:$F$1048576, $J3818, $K3818 )</f>
        <v>72314</v>
      </c>
      <c r="O3818" t="str" cm="1">
        <f t="array" ref="O3818">INDEX($B$9:$F$1048576, $J3818, $K3818 )</f>
        <v>퍼스트파이브지제73차(유)1-8</v>
      </c>
      <c r="P3818" t="str" cm="1">
        <f t="array" ref="P3818">IF( $L3818, TRIM(_xll.IMDP("IR", $G$5&amp;$N3818, $G$6)), "" )</f>
        <v/>
      </c>
      <c r="Q3818" t="b" cm="1">
        <f t="array" ref="Q3818">IF(
    $U$1=1, AND($P3818&lt;&gt;"", $P3818&lt;&gt;"...", $P3818&lt;&gt;"입력오류"),
    IF(
        $U$18=1, AND($P3818&lt;&gt;"", $P3818&lt;&gt;"...", $P3818&lt;&gt;"입력오류", ISNUMBER(FIND(INDEX($T$2:$T$7,$U$1),$P3818))),
        IF(
            $U$17="기타", AND($P3818&lt;&gt;"", $P3818&lt;&gt;"...", $P3818&lt;&gt;"입력오류", NOT(ISNUMBER(FIND($T$21:$T$34,$P3818)))),
            AND($P3818&lt;&gt;"", $P3818&lt;&gt;"...", $P3818&lt;&gt;"입력오류", $T$19=$P3818)
        )
    )
)</f>
        <v>0</v>
      </c>
    </row>
    <row r="3819" spans="1:17">
      <c r="A3819" t="s">
        <v>7974</v>
      </c>
      <c r="B3819" t="s">
        <v>7975</v>
      </c>
      <c r="I3819">
        <f t="shared" si="178"/>
        <v>3818</v>
      </c>
      <c r="J3819">
        <f t="shared" si="179"/>
        <v>3818</v>
      </c>
      <c r="K3819">
        <f t="shared" si="177"/>
        <v>1</v>
      </c>
      <c r="L3819" t="b">
        <f>COUNTIF($N$2:N3819, N3819)=1</f>
        <v>1</v>
      </c>
      <c r="M3819" s="37">
        <f>IF( $Q3819, MAX($M$1:M3818)+1, 0)</f>
        <v>0</v>
      </c>
      <c r="N3819" t="str" cm="1">
        <f t="array" ref="N3819">INDEX($A$9:$F$1048576, $J3819, $K3819 )</f>
        <v>72315</v>
      </c>
      <c r="O3819" t="str" cm="1">
        <f t="array" ref="O3819">INDEX($B$9:$F$1048576, $J3819, $K3819 )</f>
        <v>퍼스트파이브지제73차(유)1-9</v>
      </c>
      <c r="P3819" t="str" cm="1">
        <f t="array" ref="P3819">IF( $L3819, TRIM(_xll.IMDP("IR", $G$5&amp;$N3819, $G$6)), "" )</f>
        <v/>
      </c>
      <c r="Q3819" t="b" cm="1">
        <f t="array" ref="Q3819">IF(
    $U$1=1, AND($P3819&lt;&gt;"", $P3819&lt;&gt;"...", $P3819&lt;&gt;"입력오류"),
    IF(
        $U$18=1, AND($P3819&lt;&gt;"", $P3819&lt;&gt;"...", $P3819&lt;&gt;"입력오류", ISNUMBER(FIND(INDEX($T$2:$T$7,$U$1),$P3819))),
        IF(
            $U$17="기타", AND($P3819&lt;&gt;"", $P3819&lt;&gt;"...", $P3819&lt;&gt;"입력오류", NOT(ISNUMBER(FIND($T$21:$T$34,$P3819)))),
            AND($P3819&lt;&gt;"", $P3819&lt;&gt;"...", $P3819&lt;&gt;"입력오류", $T$19=$P3819)
        )
    )
)</f>
        <v>0</v>
      </c>
    </row>
    <row r="3820" spans="1:17">
      <c r="A3820" t="s">
        <v>7976</v>
      </c>
      <c r="B3820" t="s">
        <v>7977</v>
      </c>
      <c r="I3820">
        <f t="shared" si="178"/>
        <v>3819</v>
      </c>
      <c r="J3820">
        <f t="shared" si="179"/>
        <v>3819</v>
      </c>
      <c r="K3820">
        <f t="shared" si="177"/>
        <v>1</v>
      </c>
      <c r="L3820" t="b">
        <f>COUNTIF($N$2:N3820, N3820)=1</f>
        <v>1</v>
      </c>
      <c r="M3820" s="37">
        <f>IF( $Q3820, MAX($M$1:M3819)+1, 0)</f>
        <v>0</v>
      </c>
      <c r="N3820" t="str" cm="1">
        <f t="array" ref="N3820">INDEX($A$9:$F$1048576, $J3820, $K3820 )</f>
        <v>72316</v>
      </c>
      <c r="O3820" t="str" cm="1">
        <f t="array" ref="O3820">INDEX($B$9:$F$1048576, $J3820, $K3820 )</f>
        <v>퍼스트파이브지제73차(유)1-10</v>
      </c>
      <c r="P3820" t="str" cm="1">
        <f t="array" ref="P3820">IF( $L3820, TRIM(_xll.IMDP("IR", $G$5&amp;$N3820, $G$6)), "" )</f>
        <v/>
      </c>
      <c r="Q3820" t="b" cm="1">
        <f t="array" ref="Q3820">IF(
    $U$1=1, AND($P3820&lt;&gt;"", $P3820&lt;&gt;"...", $P3820&lt;&gt;"입력오류"),
    IF(
        $U$18=1, AND($P3820&lt;&gt;"", $P3820&lt;&gt;"...", $P3820&lt;&gt;"입력오류", ISNUMBER(FIND(INDEX($T$2:$T$7,$U$1),$P3820))),
        IF(
            $U$17="기타", AND($P3820&lt;&gt;"", $P3820&lt;&gt;"...", $P3820&lt;&gt;"입력오류", NOT(ISNUMBER(FIND($T$21:$T$34,$P3820)))),
            AND($P3820&lt;&gt;"", $P3820&lt;&gt;"...", $P3820&lt;&gt;"입력오류", $T$19=$P3820)
        )
    )
)</f>
        <v>0</v>
      </c>
    </row>
    <row r="3821" spans="1:17">
      <c r="A3821" t="s">
        <v>7978</v>
      </c>
      <c r="B3821" t="s">
        <v>7979</v>
      </c>
      <c r="I3821">
        <f t="shared" si="178"/>
        <v>3820</v>
      </c>
      <c r="J3821">
        <f t="shared" si="179"/>
        <v>3820</v>
      </c>
      <c r="K3821">
        <f t="shared" si="177"/>
        <v>1</v>
      </c>
      <c r="L3821" t="b">
        <f>COUNTIF($N$2:N3821, N3821)=1</f>
        <v>1</v>
      </c>
      <c r="M3821" s="37">
        <f>IF( $Q3821, MAX($M$1:M3820)+1, 0)</f>
        <v>0</v>
      </c>
      <c r="N3821" t="str" cm="1">
        <f t="array" ref="N3821">INDEX($A$9:$F$1048576, $J3821, $K3821 )</f>
        <v>72317</v>
      </c>
      <c r="O3821" t="str" cm="1">
        <f t="array" ref="O3821">INDEX($B$9:$F$1048576, $J3821, $K3821 )</f>
        <v>퍼스트파이브지제73차(유)1-11</v>
      </c>
      <c r="P3821" t="str" cm="1">
        <f t="array" ref="P3821">IF( $L3821, TRIM(_xll.IMDP("IR", $G$5&amp;$N3821, $G$6)), "" )</f>
        <v/>
      </c>
      <c r="Q3821" t="b" cm="1">
        <f t="array" ref="Q3821">IF(
    $U$1=1, AND($P3821&lt;&gt;"", $P3821&lt;&gt;"...", $P3821&lt;&gt;"입력오류"),
    IF(
        $U$18=1, AND($P3821&lt;&gt;"", $P3821&lt;&gt;"...", $P3821&lt;&gt;"입력오류", ISNUMBER(FIND(INDEX($T$2:$T$7,$U$1),$P3821))),
        IF(
            $U$17="기타", AND($P3821&lt;&gt;"", $P3821&lt;&gt;"...", $P3821&lt;&gt;"입력오류", NOT(ISNUMBER(FIND($T$21:$T$34,$P3821)))),
            AND($P3821&lt;&gt;"", $P3821&lt;&gt;"...", $P3821&lt;&gt;"입력오류", $T$19=$P3821)
        )
    )
)</f>
        <v>0</v>
      </c>
    </row>
    <row r="3822" spans="1:17">
      <c r="A3822" t="s">
        <v>7980</v>
      </c>
      <c r="B3822" t="s">
        <v>7981</v>
      </c>
      <c r="I3822">
        <f t="shared" si="178"/>
        <v>3821</v>
      </c>
      <c r="J3822">
        <f t="shared" si="179"/>
        <v>3821</v>
      </c>
      <c r="K3822">
        <f t="shared" si="177"/>
        <v>1</v>
      </c>
      <c r="L3822" t="b">
        <f>COUNTIF($N$2:N3822, N3822)=1</f>
        <v>1</v>
      </c>
      <c r="M3822" s="37">
        <f>IF( $Q3822, MAX($M$1:M3821)+1, 0)</f>
        <v>0</v>
      </c>
      <c r="N3822" t="str" cm="1">
        <f t="array" ref="N3822">INDEX($A$9:$F$1048576, $J3822, $K3822 )</f>
        <v>72318</v>
      </c>
      <c r="O3822" t="str" cm="1">
        <f t="array" ref="O3822">INDEX($B$9:$F$1048576, $J3822, $K3822 )</f>
        <v>퍼스트파이브지제73차(유)1-12</v>
      </c>
      <c r="P3822" t="str" cm="1">
        <f t="array" ref="P3822">IF( $L3822, TRIM(_xll.IMDP("IR", $G$5&amp;$N3822, $G$6)), "" )</f>
        <v/>
      </c>
      <c r="Q3822" t="b" cm="1">
        <f t="array" ref="Q3822">IF(
    $U$1=1, AND($P3822&lt;&gt;"", $P3822&lt;&gt;"...", $P3822&lt;&gt;"입력오류"),
    IF(
        $U$18=1, AND($P3822&lt;&gt;"", $P3822&lt;&gt;"...", $P3822&lt;&gt;"입력오류", ISNUMBER(FIND(INDEX($T$2:$T$7,$U$1),$P3822))),
        IF(
            $U$17="기타", AND($P3822&lt;&gt;"", $P3822&lt;&gt;"...", $P3822&lt;&gt;"입력오류", NOT(ISNUMBER(FIND($T$21:$T$34,$P3822)))),
            AND($P3822&lt;&gt;"", $P3822&lt;&gt;"...", $P3822&lt;&gt;"입력오류", $T$19=$P3822)
        )
    )
)</f>
        <v>0</v>
      </c>
    </row>
    <row r="3823" spans="1:17">
      <c r="A3823" t="s">
        <v>7982</v>
      </c>
      <c r="B3823" t="s">
        <v>7983</v>
      </c>
      <c r="I3823">
        <f t="shared" si="178"/>
        <v>3822</v>
      </c>
      <c r="J3823">
        <f t="shared" si="179"/>
        <v>3822</v>
      </c>
      <c r="K3823">
        <f t="shared" si="177"/>
        <v>1</v>
      </c>
      <c r="L3823" t="b">
        <f>COUNTIF($N$2:N3823, N3823)=1</f>
        <v>1</v>
      </c>
      <c r="M3823" s="37">
        <f>IF( $Q3823, MAX($M$1:M3822)+1, 0)</f>
        <v>0</v>
      </c>
      <c r="N3823" t="str" cm="1">
        <f t="array" ref="N3823">INDEX($A$9:$F$1048576, $J3823, $K3823 )</f>
        <v>72319</v>
      </c>
      <c r="O3823" t="str" cm="1">
        <f t="array" ref="O3823">INDEX($B$9:$F$1048576, $J3823, $K3823 )</f>
        <v>퍼스트파이브지제73차(유)1-13</v>
      </c>
      <c r="P3823" t="str" cm="1">
        <f t="array" ref="P3823">IF( $L3823, TRIM(_xll.IMDP("IR", $G$5&amp;$N3823, $G$6)), "" )</f>
        <v/>
      </c>
      <c r="Q3823" t="b" cm="1">
        <f t="array" ref="Q3823">IF(
    $U$1=1, AND($P3823&lt;&gt;"", $P3823&lt;&gt;"...", $P3823&lt;&gt;"입력오류"),
    IF(
        $U$18=1, AND($P3823&lt;&gt;"", $P3823&lt;&gt;"...", $P3823&lt;&gt;"입력오류", ISNUMBER(FIND(INDEX($T$2:$T$7,$U$1),$P3823))),
        IF(
            $U$17="기타", AND($P3823&lt;&gt;"", $P3823&lt;&gt;"...", $P3823&lt;&gt;"입력오류", NOT(ISNUMBER(FIND($T$21:$T$34,$P3823)))),
            AND($P3823&lt;&gt;"", $P3823&lt;&gt;"...", $P3823&lt;&gt;"입력오류", $T$19=$P3823)
        )
    )
)</f>
        <v>0</v>
      </c>
    </row>
    <row r="3824" spans="1:17">
      <c r="A3824" t="s">
        <v>7984</v>
      </c>
      <c r="B3824" t="s">
        <v>7985</v>
      </c>
      <c r="I3824">
        <f t="shared" si="178"/>
        <v>3823</v>
      </c>
      <c r="J3824">
        <f t="shared" si="179"/>
        <v>3823</v>
      </c>
      <c r="K3824">
        <f t="shared" si="177"/>
        <v>1</v>
      </c>
      <c r="L3824" t="b">
        <f>COUNTIF($N$2:N3824, N3824)=1</f>
        <v>1</v>
      </c>
      <c r="M3824" s="37">
        <f>IF( $Q3824, MAX($M$1:M3823)+1, 0)</f>
        <v>0</v>
      </c>
      <c r="N3824" t="str" cm="1">
        <f t="array" ref="N3824">INDEX($A$9:$F$1048576, $J3824, $K3824 )</f>
        <v>72320</v>
      </c>
      <c r="O3824" t="str" cm="1">
        <f t="array" ref="O3824">INDEX($B$9:$F$1048576, $J3824, $K3824 )</f>
        <v>퍼스트파이브지제73차(유)1-14</v>
      </c>
      <c r="P3824" t="str" cm="1">
        <f t="array" ref="P3824">IF( $L3824, TRIM(_xll.IMDP("IR", $G$5&amp;$N3824, $G$6)), "" )</f>
        <v/>
      </c>
      <c r="Q3824" t="b" cm="1">
        <f t="array" ref="Q3824">IF(
    $U$1=1, AND($P3824&lt;&gt;"", $P3824&lt;&gt;"...", $P3824&lt;&gt;"입력오류"),
    IF(
        $U$18=1, AND($P3824&lt;&gt;"", $P3824&lt;&gt;"...", $P3824&lt;&gt;"입력오류", ISNUMBER(FIND(INDEX($T$2:$T$7,$U$1),$P3824))),
        IF(
            $U$17="기타", AND($P3824&lt;&gt;"", $P3824&lt;&gt;"...", $P3824&lt;&gt;"입력오류", NOT(ISNUMBER(FIND($T$21:$T$34,$P3824)))),
            AND($P3824&lt;&gt;"", $P3824&lt;&gt;"...", $P3824&lt;&gt;"입력오류", $T$19=$P3824)
        )
    )
)</f>
        <v>0</v>
      </c>
    </row>
    <row r="3825" spans="1:17">
      <c r="A3825" t="s">
        <v>7986</v>
      </c>
      <c r="B3825" t="s">
        <v>7987</v>
      </c>
      <c r="I3825">
        <f t="shared" si="178"/>
        <v>3824</v>
      </c>
      <c r="J3825">
        <f t="shared" si="179"/>
        <v>3824</v>
      </c>
      <c r="K3825">
        <f t="shared" si="177"/>
        <v>1</v>
      </c>
      <c r="L3825" t="b">
        <f>COUNTIF($N$2:N3825, N3825)=1</f>
        <v>1</v>
      </c>
      <c r="M3825" s="37">
        <f>IF( $Q3825, MAX($M$1:M3824)+1, 0)</f>
        <v>0</v>
      </c>
      <c r="N3825" t="str" cm="1">
        <f t="array" ref="N3825">INDEX($A$9:$F$1048576, $J3825, $K3825 )</f>
        <v>72321</v>
      </c>
      <c r="O3825" t="str" cm="1">
        <f t="array" ref="O3825">INDEX($B$9:$F$1048576, $J3825, $K3825 )</f>
        <v>퍼스트파이브지제73차(유)1-15</v>
      </c>
      <c r="P3825" t="str" cm="1">
        <f t="array" ref="P3825">IF( $L3825, TRIM(_xll.IMDP("IR", $G$5&amp;$N3825, $G$6)), "" )</f>
        <v/>
      </c>
      <c r="Q3825" t="b" cm="1">
        <f t="array" ref="Q3825">IF(
    $U$1=1, AND($P3825&lt;&gt;"", $P3825&lt;&gt;"...", $P3825&lt;&gt;"입력오류"),
    IF(
        $U$18=1, AND($P3825&lt;&gt;"", $P3825&lt;&gt;"...", $P3825&lt;&gt;"입력오류", ISNUMBER(FIND(INDEX($T$2:$T$7,$U$1),$P3825))),
        IF(
            $U$17="기타", AND($P3825&lt;&gt;"", $P3825&lt;&gt;"...", $P3825&lt;&gt;"입력오류", NOT(ISNUMBER(FIND($T$21:$T$34,$P3825)))),
            AND($P3825&lt;&gt;"", $P3825&lt;&gt;"...", $P3825&lt;&gt;"입력오류", $T$19=$P3825)
        )
    )
)</f>
        <v>0</v>
      </c>
    </row>
    <row r="3826" spans="1:17">
      <c r="A3826" t="s">
        <v>7988</v>
      </c>
      <c r="B3826" t="s">
        <v>7989</v>
      </c>
      <c r="I3826">
        <f t="shared" si="178"/>
        <v>3825</v>
      </c>
      <c r="J3826">
        <f t="shared" si="179"/>
        <v>3825</v>
      </c>
      <c r="K3826">
        <f t="shared" si="177"/>
        <v>1</v>
      </c>
      <c r="L3826" t="b">
        <f>COUNTIF($N$2:N3826, N3826)=1</f>
        <v>1</v>
      </c>
      <c r="M3826" s="37">
        <f>IF( $Q3826, MAX($M$1:M3825)+1, 0)</f>
        <v>0</v>
      </c>
      <c r="N3826" t="str" cm="1">
        <f t="array" ref="N3826">INDEX($A$9:$F$1048576, $J3826, $K3826 )</f>
        <v>72322</v>
      </c>
      <c r="O3826" t="str" cm="1">
        <f t="array" ref="O3826">INDEX($B$9:$F$1048576, $J3826, $K3826 )</f>
        <v>퍼스트파이브지제73차(유)1-16</v>
      </c>
      <c r="P3826" t="str" cm="1">
        <f t="array" ref="P3826">IF( $L3826, TRIM(_xll.IMDP("IR", $G$5&amp;$N3826, $G$6)), "" )</f>
        <v/>
      </c>
      <c r="Q3826" t="b" cm="1">
        <f t="array" ref="Q3826">IF(
    $U$1=1, AND($P3826&lt;&gt;"", $P3826&lt;&gt;"...", $P3826&lt;&gt;"입력오류"),
    IF(
        $U$18=1, AND($P3826&lt;&gt;"", $P3826&lt;&gt;"...", $P3826&lt;&gt;"입력오류", ISNUMBER(FIND(INDEX($T$2:$T$7,$U$1),$P3826))),
        IF(
            $U$17="기타", AND($P3826&lt;&gt;"", $P3826&lt;&gt;"...", $P3826&lt;&gt;"입력오류", NOT(ISNUMBER(FIND($T$21:$T$34,$P3826)))),
            AND($P3826&lt;&gt;"", $P3826&lt;&gt;"...", $P3826&lt;&gt;"입력오류", $T$19=$P3826)
        )
    )
)</f>
        <v>0</v>
      </c>
    </row>
    <row r="3827" spans="1:17">
      <c r="A3827" t="s">
        <v>7990</v>
      </c>
      <c r="B3827" t="s">
        <v>7991</v>
      </c>
      <c r="I3827">
        <f t="shared" si="178"/>
        <v>3826</v>
      </c>
      <c r="J3827">
        <f t="shared" si="179"/>
        <v>3826</v>
      </c>
      <c r="K3827">
        <f t="shared" si="177"/>
        <v>1</v>
      </c>
      <c r="L3827" t="b">
        <f>COUNTIF($N$2:N3827, N3827)=1</f>
        <v>1</v>
      </c>
      <c r="M3827" s="37">
        <f>IF( $Q3827, MAX($M$1:M3826)+1, 0)</f>
        <v>0</v>
      </c>
      <c r="N3827" t="str" cm="1">
        <f t="array" ref="N3827">INDEX($A$9:$F$1048576, $J3827, $K3827 )</f>
        <v>72323</v>
      </c>
      <c r="O3827" t="str" cm="1">
        <f t="array" ref="O3827">INDEX($B$9:$F$1048576, $J3827, $K3827 )</f>
        <v>퍼스트파이브지제73차(유)1-17</v>
      </c>
      <c r="P3827" t="str" cm="1">
        <f t="array" ref="P3827">IF( $L3827, TRIM(_xll.IMDP("IR", $G$5&amp;$N3827, $G$6)), "" )</f>
        <v/>
      </c>
      <c r="Q3827" t="b" cm="1">
        <f t="array" ref="Q3827">IF(
    $U$1=1, AND($P3827&lt;&gt;"", $P3827&lt;&gt;"...", $P3827&lt;&gt;"입력오류"),
    IF(
        $U$18=1, AND($P3827&lt;&gt;"", $P3827&lt;&gt;"...", $P3827&lt;&gt;"입력오류", ISNUMBER(FIND(INDEX($T$2:$T$7,$U$1),$P3827))),
        IF(
            $U$17="기타", AND($P3827&lt;&gt;"", $P3827&lt;&gt;"...", $P3827&lt;&gt;"입력오류", NOT(ISNUMBER(FIND($T$21:$T$34,$P3827)))),
            AND($P3827&lt;&gt;"", $P3827&lt;&gt;"...", $P3827&lt;&gt;"입력오류", $T$19=$P3827)
        )
    )
)</f>
        <v>0</v>
      </c>
    </row>
    <row r="3828" spans="1:17">
      <c r="A3828" t="s">
        <v>7992</v>
      </c>
      <c r="B3828" t="s">
        <v>7993</v>
      </c>
      <c r="I3828">
        <f t="shared" si="178"/>
        <v>3827</v>
      </c>
      <c r="J3828">
        <f t="shared" si="179"/>
        <v>3827</v>
      </c>
      <c r="K3828">
        <f t="shared" si="177"/>
        <v>1</v>
      </c>
      <c r="L3828" t="b">
        <f>COUNTIF($N$2:N3828, N3828)=1</f>
        <v>1</v>
      </c>
      <c r="M3828" s="37">
        <f>IF( $Q3828, MAX($M$1:M3827)+1, 0)</f>
        <v>0</v>
      </c>
      <c r="N3828" t="str" cm="1">
        <f t="array" ref="N3828">INDEX($A$9:$F$1048576, $J3828, $K3828 )</f>
        <v>72324</v>
      </c>
      <c r="O3828" t="str" cm="1">
        <f t="array" ref="O3828">INDEX($B$9:$F$1048576, $J3828, $K3828 )</f>
        <v>퍼스트파이브지제73차(유)1-18</v>
      </c>
      <c r="P3828" t="str" cm="1">
        <f t="array" ref="P3828">IF( $L3828, TRIM(_xll.IMDP("IR", $G$5&amp;$N3828, $G$6)), "" )</f>
        <v/>
      </c>
      <c r="Q3828" t="b" cm="1">
        <f t="array" ref="Q3828">IF(
    $U$1=1, AND($P3828&lt;&gt;"", $P3828&lt;&gt;"...", $P3828&lt;&gt;"입력오류"),
    IF(
        $U$18=1, AND($P3828&lt;&gt;"", $P3828&lt;&gt;"...", $P3828&lt;&gt;"입력오류", ISNUMBER(FIND(INDEX($T$2:$T$7,$U$1),$P3828))),
        IF(
            $U$17="기타", AND($P3828&lt;&gt;"", $P3828&lt;&gt;"...", $P3828&lt;&gt;"입력오류", NOT(ISNUMBER(FIND($T$21:$T$34,$P3828)))),
            AND($P3828&lt;&gt;"", $P3828&lt;&gt;"...", $P3828&lt;&gt;"입력오류", $T$19=$P3828)
        )
    )
)</f>
        <v>0</v>
      </c>
    </row>
    <row r="3829" spans="1:17">
      <c r="A3829" t="s">
        <v>7994</v>
      </c>
      <c r="B3829" t="s">
        <v>7995</v>
      </c>
      <c r="I3829">
        <f t="shared" si="178"/>
        <v>3828</v>
      </c>
      <c r="J3829">
        <f t="shared" si="179"/>
        <v>3828</v>
      </c>
      <c r="K3829">
        <f t="shared" si="177"/>
        <v>1</v>
      </c>
      <c r="L3829" t="b">
        <f>COUNTIF($N$2:N3829, N3829)=1</f>
        <v>1</v>
      </c>
      <c r="M3829" s="37">
        <f>IF( $Q3829, MAX($M$1:M3828)+1, 0)</f>
        <v>0</v>
      </c>
      <c r="N3829" t="str" cm="1">
        <f t="array" ref="N3829">INDEX($A$9:$F$1048576, $J3829, $K3829 )</f>
        <v>72325</v>
      </c>
      <c r="O3829" t="str" cm="1">
        <f t="array" ref="O3829">INDEX($B$9:$F$1048576, $J3829, $K3829 )</f>
        <v>퍼스트파이브지제73차(유)1-19</v>
      </c>
      <c r="P3829" t="str" cm="1">
        <f t="array" ref="P3829">IF( $L3829, TRIM(_xll.IMDP("IR", $G$5&amp;$N3829, $G$6)), "" )</f>
        <v/>
      </c>
      <c r="Q3829" t="b" cm="1">
        <f t="array" ref="Q3829">IF(
    $U$1=1, AND($P3829&lt;&gt;"", $P3829&lt;&gt;"...", $P3829&lt;&gt;"입력오류"),
    IF(
        $U$18=1, AND($P3829&lt;&gt;"", $P3829&lt;&gt;"...", $P3829&lt;&gt;"입력오류", ISNUMBER(FIND(INDEX($T$2:$T$7,$U$1),$P3829))),
        IF(
            $U$17="기타", AND($P3829&lt;&gt;"", $P3829&lt;&gt;"...", $P3829&lt;&gt;"입력오류", NOT(ISNUMBER(FIND($T$21:$T$34,$P3829)))),
            AND($P3829&lt;&gt;"", $P3829&lt;&gt;"...", $P3829&lt;&gt;"입력오류", $T$19=$P3829)
        )
    )
)</f>
        <v>0</v>
      </c>
    </row>
    <row r="3830" spans="1:17">
      <c r="A3830" t="s">
        <v>7996</v>
      </c>
      <c r="B3830" t="s">
        <v>7997</v>
      </c>
      <c r="I3830">
        <f t="shared" si="178"/>
        <v>3829</v>
      </c>
      <c r="J3830">
        <f t="shared" si="179"/>
        <v>3829</v>
      </c>
      <c r="K3830">
        <f t="shared" si="177"/>
        <v>1</v>
      </c>
      <c r="L3830" t="b">
        <f>COUNTIF($N$2:N3830, N3830)=1</f>
        <v>1</v>
      </c>
      <c r="M3830" s="37">
        <f>IF( $Q3830, MAX($M$1:M3829)+1, 0)</f>
        <v>0</v>
      </c>
      <c r="N3830" t="str" cm="1">
        <f t="array" ref="N3830">INDEX($A$9:$F$1048576, $J3830, $K3830 )</f>
        <v>72326</v>
      </c>
      <c r="O3830" t="str" cm="1">
        <f t="array" ref="O3830">INDEX($B$9:$F$1048576, $J3830, $K3830 )</f>
        <v>퍼스트파이브지제73차(유)1-20</v>
      </c>
      <c r="P3830" t="str" cm="1">
        <f t="array" ref="P3830">IF( $L3830, TRIM(_xll.IMDP("IR", $G$5&amp;$N3830, $G$6)), "" )</f>
        <v/>
      </c>
      <c r="Q3830" t="b" cm="1">
        <f t="array" ref="Q3830">IF(
    $U$1=1, AND($P3830&lt;&gt;"", $P3830&lt;&gt;"...", $P3830&lt;&gt;"입력오류"),
    IF(
        $U$18=1, AND($P3830&lt;&gt;"", $P3830&lt;&gt;"...", $P3830&lt;&gt;"입력오류", ISNUMBER(FIND(INDEX($T$2:$T$7,$U$1),$P3830))),
        IF(
            $U$17="기타", AND($P3830&lt;&gt;"", $P3830&lt;&gt;"...", $P3830&lt;&gt;"입력오류", NOT(ISNUMBER(FIND($T$21:$T$34,$P3830)))),
            AND($P3830&lt;&gt;"", $P3830&lt;&gt;"...", $P3830&lt;&gt;"입력오류", $T$19=$P3830)
        )
    )
)</f>
        <v>0</v>
      </c>
    </row>
    <row r="3831" spans="1:17">
      <c r="A3831" t="s">
        <v>7998</v>
      </c>
      <c r="B3831" t="s">
        <v>7999</v>
      </c>
      <c r="I3831">
        <f t="shared" si="178"/>
        <v>3830</v>
      </c>
      <c r="J3831">
        <f t="shared" si="179"/>
        <v>3830</v>
      </c>
      <c r="K3831">
        <f t="shared" si="177"/>
        <v>1</v>
      </c>
      <c r="L3831" t="b">
        <f>COUNTIF($N$2:N3831, N3831)=1</f>
        <v>1</v>
      </c>
      <c r="M3831" s="37">
        <f>IF( $Q3831, MAX($M$1:M3830)+1, 0)</f>
        <v>0</v>
      </c>
      <c r="N3831" t="str" cm="1">
        <f t="array" ref="N3831">INDEX($A$9:$F$1048576, $J3831, $K3831 )</f>
        <v>72327</v>
      </c>
      <c r="O3831" t="str" cm="1">
        <f t="array" ref="O3831">INDEX($B$9:$F$1048576, $J3831, $K3831 )</f>
        <v>퍼스트파이브지제73차(유)1-21</v>
      </c>
      <c r="P3831" t="str" cm="1">
        <f t="array" ref="P3831">IF( $L3831, TRIM(_xll.IMDP("IR", $G$5&amp;$N3831, $G$6)), "" )</f>
        <v/>
      </c>
      <c r="Q3831" t="b" cm="1">
        <f t="array" ref="Q3831">IF(
    $U$1=1, AND($P3831&lt;&gt;"", $P3831&lt;&gt;"...", $P3831&lt;&gt;"입력오류"),
    IF(
        $U$18=1, AND($P3831&lt;&gt;"", $P3831&lt;&gt;"...", $P3831&lt;&gt;"입력오류", ISNUMBER(FIND(INDEX($T$2:$T$7,$U$1),$P3831))),
        IF(
            $U$17="기타", AND($P3831&lt;&gt;"", $P3831&lt;&gt;"...", $P3831&lt;&gt;"입력오류", NOT(ISNUMBER(FIND($T$21:$T$34,$P3831)))),
            AND($P3831&lt;&gt;"", $P3831&lt;&gt;"...", $P3831&lt;&gt;"입력오류", $T$19=$P3831)
        )
    )
)</f>
        <v>0</v>
      </c>
    </row>
    <row r="3832" spans="1:17">
      <c r="A3832" t="s">
        <v>8000</v>
      </c>
      <c r="B3832" t="s">
        <v>8001</v>
      </c>
      <c r="I3832">
        <f t="shared" si="178"/>
        <v>3831</v>
      </c>
      <c r="J3832">
        <f t="shared" si="179"/>
        <v>3831</v>
      </c>
      <c r="K3832">
        <f t="shared" si="177"/>
        <v>1</v>
      </c>
      <c r="L3832" t="b">
        <f>COUNTIF($N$2:N3832, N3832)=1</f>
        <v>1</v>
      </c>
      <c r="M3832" s="37">
        <f>IF( $Q3832, MAX($M$1:M3831)+1, 0)</f>
        <v>0</v>
      </c>
      <c r="N3832" t="str" cm="1">
        <f t="array" ref="N3832">INDEX($A$9:$F$1048576, $J3832, $K3832 )</f>
        <v>72328</v>
      </c>
      <c r="O3832" t="str" cm="1">
        <f t="array" ref="O3832">INDEX($B$9:$F$1048576, $J3832, $K3832 )</f>
        <v>퍼스트파이브지제73차(유)1-22</v>
      </c>
      <c r="P3832" t="str" cm="1">
        <f t="array" ref="P3832">IF( $L3832, TRIM(_xll.IMDP("IR", $G$5&amp;$N3832, $G$6)), "" )</f>
        <v/>
      </c>
      <c r="Q3832" t="b" cm="1">
        <f t="array" ref="Q3832">IF(
    $U$1=1, AND($P3832&lt;&gt;"", $P3832&lt;&gt;"...", $P3832&lt;&gt;"입력오류"),
    IF(
        $U$18=1, AND($P3832&lt;&gt;"", $P3832&lt;&gt;"...", $P3832&lt;&gt;"입력오류", ISNUMBER(FIND(INDEX($T$2:$T$7,$U$1),$P3832))),
        IF(
            $U$17="기타", AND($P3832&lt;&gt;"", $P3832&lt;&gt;"...", $P3832&lt;&gt;"입력오류", NOT(ISNUMBER(FIND($T$21:$T$34,$P3832)))),
            AND($P3832&lt;&gt;"", $P3832&lt;&gt;"...", $P3832&lt;&gt;"입력오류", $T$19=$P3832)
        )
    )
)</f>
        <v>0</v>
      </c>
    </row>
    <row r="3833" spans="1:17">
      <c r="A3833" t="s">
        <v>8002</v>
      </c>
      <c r="B3833" t="s">
        <v>8003</v>
      </c>
      <c r="I3833">
        <f t="shared" si="178"/>
        <v>3832</v>
      </c>
      <c r="J3833">
        <f t="shared" si="179"/>
        <v>3832</v>
      </c>
      <c r="K3833">
        <f t="shared" si="177"/>
        <v>1</v>
      </c>
      <c r="L3833" t="b">
        <f>COUNTIF($N$2:N3833, N3833)=1</f>
        <v>1</v>
      </c>
      <c r="M3833" s="37">
        <f>IF( $Q3833, MAX($M$1:M3832)+1, 0)</f>
        <v>0</v>
      </c>
      <c r="N3833" t="str" cm="1">
        <f t="array" ref="N3833">INDEX($A$9:$F$1048576, $J3833, $K3833 )</f>
        <v>72329</v>
      </c>
      <c r="O3833" t="str" cm="1">
        <f t="array" ref="O3833">INDEX($B$9:$F$1048576, $J3833, $K3833 )</f>
        <v>퍼스트파이브지제73차(유)1-23</v>
      </c>
      <c r="P3833" t="str" cm="1">
        <f t="array" ref="P3833">IF( $L3833, TRIM(_xll.IMDP("IR", $G$5&amp;$N3833, $G$6)), "" )</f>
        <v/>
      </c>
      <c r="Q3833" t="b" cm="1">
        <f t="array" ref="Q3833">IF(
    $U$1=1, AND($P3833&lt;&gt;"", $P3833&lt;&gt;"...", $P3833&lt;&gt;"입력오류"),
    IF(
        $U$18=1, AND($P3833&lt;&gt;"", $P3833&lt;&gt;"...", $P3833&lt;&gt;"입력오류", ISNUMBER(FIND(INDEX($T$2:$T$7,$U$1),$P3833))),
        IF(
            $U$17="기타", AND($P3833&lt;&gt;"", $P3833&lt;&gt;"...", $P3833&lt;&gt;"입력오류", NOT(ISNUMBER(FIND($T$21:$T$34,$P3833)))),
            AND($P3833&lt;&gt;"", $P3833&lt;&gt;"...", $P3833&lt;&gt;"입력오류", $T$19=$P3833)
        )
    )
)</f>
        <v>0</v>
      </c>
    </row>
    <row r="3834" spans="1:17">
      <c r="A3834" t="s">
        <v>8004</v>
      </c>
      <c r="B3834" t="s">
        <v>8005</v>
      </c>
      <c r="I3834">
        <f t="shared" si="178"/>
        <v>3833</v>
      </c>
      <c r="J3834">
        <f t="shared" si="179"/>
        <v>3833</v>
      </c>
      <c r="K3834">
        <f t="shared" si="177"/>
        <v>1</v>
      </c>
      <c r="L3834" t="b">
        <f>COUNTIF($N$2:N3834, N3834)=1</f>
        <v>1</v>
      </c>
      <c r="M3834" s="37">
        <f>IF( $Q3834, MAX($M$1:M3833)+1, 0)</f>
        <v>0</v>
      </c>
      <c r="N3834" t="str" cm="1">
        <f t="array" ref="N3834">INDEX($A$9:$F$1048576, $J3834, $K3834 )</f>
        <v>72330</v>
      </c>
      <c r="O3834" t="str" cm="1">
        <f t="array" ref="O3834">INDEX($B$9:$F$1048576, $J3834, $K3834 )</f>
        <v>퍼스트파이브지제73차(유)1-24</v>
      </c>
      <c r="P3834" t="str" cm="1">
        <f t="array" ref="P3834">IF( $L3834, TRIM(_xll.IMDP("IR", $G$5&amp;$N3834, $G$6)), "" )</f>
        <v/>
      </c>
      <c r="Q3834" t="b" cm="1">
        <f t="array" ref="Q3834">IF(
    $U$1=1, AND($P3834&lt;&gt;"", $P3834&lt;&gt;"...", $P3834&lt;&gt;"입력오류"),
    IF(
        $U$18=1, AND($P3834&lt;&gt;"", $P3834&lt;&gt;"...", $P3834&lt;&gt;"입력오류", ISNUMBER(FIND(INDEX($T$2:$T$7,$U$1),$P3834))),
        IF(
            $U$17="기타", AND($P3834&lt;&gt;"", $P3834&lt;&gt;"...", $P3834&lt;&gt;"입력오류", NOT(ISNUMBER(FIND($T$21:$T$34,$P3834)))),
            AND($P3834&lt;&gt;"", $P3834&lt;&gt;"...", $P3834&lt;&gt;"입력오류", $T$19=$P3834)
        )
    )
)</f>
        <v>0</v>
      </c>
    </row>
    <row r="3835" spans="1:17">
      <c r="A3835" t="s">
        <v>8006</v>
      </c>
      <c r="B3835" t="s">
        <v>8007</v>
      </c>
      <c r="I3835">
        <f t="shared" si="178"/>
        <v>3834</v>
      </c>
      <c r="J3835">
        <f t="shared" si="179"/>
        <v>3834</v>
      </c>
      <c r="K3835">
        <f t="shared" si="177"/>
        <v>1</v>
      </c>
      <c r="L3835" t="b">
        <f>COUNTIF($N$2:N3835, N3835)=1</f>
        <v>1</v>
      </c>
      <c r="M3835" s="37">
        <f>IF( $Q3835, MAX($M$1:M3834)+1, 0)</f>
        <v>0</v>
      </c>
      <c r="N3835" t="str" cm="1">
        <f t="array" ref="N3835">INDEX($A$9:$F$1048576, $J3835, $K3835 )</f>
        <v>72331</v>
      </c>
      <c r="O3835" t="str" cm="1">
        <f t="array" ref="O3835">INDEX($B$9:$F$1048576, $J3835, $K3835 )</f>
        <v>퍼스트파이브지제73차(유)1-25</v>
      </c>
      <c r="P3835" t="str" cm="1">
        <f t="array" ref="P3835">IF( $L3835, TRIM(_xll.IMDP("IR", $G$5&amp;$N3835, $G$6)), "" )</f>
        <v/>
      </c>
      <c r="Q3835" t="b" cm="1">
        <f t="array" ref="Q3835">IF(
    $U$1=1, AND($P3835&lt;&gt;"", $P3835&lt;&gt;"...", $P3835&lt;&gt;"입력오류"),
    IF(
        $U$18=1, AND($P3835&lt;&gt;"", $P3835&lt;&gt;"...", $P3835&lt;&gt;"입력오류", ISNUMBER(FIND(INDEX($T$2:$T$7,$U$1),$P3835))),
        IF(
            $U$17="기타", AND($P3835&lt;&gt;"", $P3835&lt;&gt;"...", $P3835&lt;&gt;"입력오류", NOT(ISNUMBER(FIND($T$21:$T$34,$P3835)))),
            AND($P3835&lt;&gt;"", $P3835&lt;&gt;"...", $P3835&lt;&gt;"입력오류", $T$19=$P3835)
        )
    )
)</f>
        <v>0</v>
      </c>
    </row>
    <row r="3836" spans="1:17">
      <c r="A3836" t="s">
        <v>8008</v>
      </c>
      <c r="B3836" t="s">
        <v>8009</v>
      </c>
      <c r="I3836">
        <f t="shared" si="178"/>
        <v>3835</v>
      </c>
      <c r="J3836">
        <f t="shared" si="179"/>
        <v>3835</v>
      </c>
      <c r="K3836">
        <f t="shared" si="177"/>
        <v>1</v>
      </c>
      <c r="L3836" t="b">
        <f>COUNTIF($N$2:N3836, N3836)=1</f>
        <v>1</v>
      </c>
      <c r="M3836" s="37">
        <f>IF( $Q3836, MAX($M$1:M3835)+1, 0)</f>
        <v>0</v>
      </c>
      <c r="N3836" t="str" cm="1">
        <f t="array" ref="N3836">INDEX($A$9:$F$1048576, $J3836, $K3836 )</f>
        <v>72332</v>
      </c>
      <c r="O3836" t="str" cm="1">
        <f t="array" ref="O3836">INDEX($B$9:$F$1048576, $J3836, $K3836 )</f>
        <v>퍼스트파이브지제73차(유)1-26</v>
      </c>
      <c r="P3836" t="str" cm="1">
        <f t="array" ref="P3836">IF( $L3836, TRIM(_xll.IMDP("IR", $G$5&amp;$N3836, $G$6)), "" )</f>
        <v/>
      </c>
      <c r="Q3836" t="b" cm="1">
        <f t="array" ref="Q3836">IF(
    $U$1=1, AND($P3836&lt;&gt;"", $P3836&lt;&gt;"...", $P3836&lt;&gt;"입력오류"),
    IF(
        $U$18=1, AND($P3836&lt;&gt;"", $P3836&lt;&gt;"...", $P3836&lt;&gt;"입력오류", ISNUMBER(FIND(INDEX($T$2:$T$7,$U$1),$P3836))),
        IF(
            $U$17="기타", AND($P3836&lt;&gt;"", $P3836&lt;&gt;"...", $P3836&lt;&gt;"입력오류", NOT(ISNUMBER(FIND($T$21:$T$34,$P3836)))),
            AND($P3836&lt;&gt;"", $P3836&lt;&gt;"...", $P3836&lt;&gt;"입력오류", $T$19=$P3836)
        )
    )
)</f>
        <v>0</v>
      </c>
    </row>
    <row r="3837" spans="1:17">
      <c r="A3837" t="s">
        <v>8010</v>
      </c>
      <c r="B3837" t="s">
        <v>8011</v>
      </c>
      <c r="I3837">
        <f t="shared" si="178"/>
        <v>3836</v>
      </c>
      <c r="J3837">
        <f t="shared" si="179"/>
        <v>3836</v>
      </c>
      <c r="K3837">
        <f t="shared" si="177"/>
        <v>1</v>
      </c>
      <c r="L3837" t="b">
        <f>COUNTIF($N$2:N3837, N3837)=1</f>
        <v>1</v>
      </c>
      <c r="M3837" s="37">
        <f>IF( $Q3837, MAX($M$1:M3836)+1, 0)</f>
        <v>0</v>
      </c>
      <c r="N3837" t="str" cm="1">
        <f t="array" ref="N3837">INDEX($A$9:$F$1048576, $J3837, $K3837 )</f>
        <v>72333</v>
      </c>
      <c r="O3837" t="str" cm="1">
        <f t="array" ref="O3837">INDEX($B$9:$F$1048576, $J3837, $K3837 )</f>
        <v>퍼스트파이브지제73차(유)1-27</v>
      </c>
      <c r="P3837" t="str" cm="1">
        <f t="array" ref="P3837">IF( $L3837, TRIM(_xll.IMDP("IR", $G$5&amp;$N3837, $G$6)), "" )</f>
        <v/>
      </c>
      <c r="Q3837" t="b" cm="1">
        <f t="array" ref="Q3837">IF(
    $U$1=1, AND($P3837&lt;&gt;"", $P3837&lt;&gt;"...", $P3837&lt;&gt;"입력오류"),
    IF(
        $U$18=1, AND($P3837&lt;&gt;"", $P3837&lt;&gt;"...", $P3837&lt;&gt;"입력오류", ISNUMBER(FIND(INDEX($T$2:$T$7,$U$1),$P3837))),
        IF(
            $U$17="기타", AND($P3837&lt;&gt;"", $P3837&lt;&gt;"...", $P3837&lt;&gt;"입력오류", NOT(ISNUMBER(FIND($T$21:$T$34,$P3837)))),
            AND($P3837&lt;&gt;"", $P3837&lt;&gt;"...", $P3837&lt;&gt;"입력오류", $T$19=$P3837)
        )
    )
)</f>
        <v>0</v>
      </c>
    </row>
    <row r="3838" spans="1:17">
      <c r="A3838" t="s">
        <v>8012</v>
      </c>
      <c r="B3838" t="s">
        <v>8013</v>
      </c>
      <c r="I3838">
        <f t="shared" si="178"/>
        <v>3837</v>
      </c>
      <c r="J3838">
        <f t="shared" si="179"/>
        <v>3837</v>
      </c>
      <c r="K3838">
        <f t="shared" si="177"/>
        <v>1</v>
      </c>
      <c r="L3838" t="b">
        <f>COUNTIF($N$2:N3838, N3838)=1</f>
        <v>1</v>
      </c>
      <c r="M3838" s="37">
        <f>IF( $Q3838, MAX($M$1:M3837)+1, 0)</f>
        <v>0</v>
      </c>
      <c r="N3838" t="str" cm="1">
        <f t="array" ref="N3838">INDEX($A$9:$F$1048576, $J3838, $K3838 )</f>
        <v>72334</v>
      </c>
      <c r="O3838" t="str" cm="1">
        <f t="array" ref="O3838">INDEX($B$9:$F$1048576, $J3838, $K3838 )</f>
        <v>퍼스트파이브지제73차(유)1-28</v>
      </c>
      <c r="P3838" t="str" cm="1">
        <f t="array" ref="P3838">IF( $L3838, TRIM(_xll.IMDP("IR", $G$5&amp;$N3838, $G$6)), "" )</f>
        <v/>
      </c>
      <c r="Q3838" t="b" cm="1">
        <f t="array" ref="Q3838">IF(
    $U$1=1, AND($P3838&lt;&gt;"", $P3838&lt;&gt;"...", $P3838&lt;&gt;"입력오류"),
    IF(
        $U$18=1, AND($P3838&lt;&gt;"", $P3838&lt;&gt;"...", $P3838&lt;&gt;"입력오류", ISNUMBER(FIND(INDEX($T$2:$T$7,$U$1),$P3838))),
        IF(
            $U$17="기타", AND($P3838&lt;&gt;"", $P3838&lt;&gt;"...", $P3838&lt;&gt;"입력오류", NOT(ISNUMBER(FIND($T$21:$T$34,$P3838)))),
            AND($P3838&lt;&gt;"", $P3838&lt;&gt;"...", $P3838&lt;&gt;"입력오류", $T$19=$P3838)
        )
    )
)</f>
        <v>0</v>
      </c>
    </row>
    <row r="3839" spans="1:17">
      <c r="A3839" t="s">
        <v>8014</v>
      </c>
      <c r="B3839" t="s">
        <v>8015</v>
      </c>
      <c r="I3839">
        <f t="shared" si="178"/>
        <v>3838</v>
      </c>
      <c r="J3839">
        <f t="shared" si="179"/>
        <v>3838</v>
      </c>
      <c r="K3839">
        <f t="shared" si="177"/>
        <v>1</v>
      </c>
      <c r="L3839" t="b">
        <f>COUNTIF($N$2:N3839, N3839)=1</f>
        <v>1</v>
      </c>
      <c r="M3839" s="37">
        <f>IF( $Q3839, MAX($M$1:M3838)+1, 0)</f>
        <v>0</v>
      </c>
      <c r="N3839" t="str" cm="1">
        <f t="array" ref="N3839">INDEX($A$9:$F$1048576, $J3839, $K3839 )</f>
        <v>72335</v>
      </c>
      <c r="O3839" t="str" cm="1">
        <f t="array" ref="O3839">INDEX($B$9:$F$1048576, $J3839, $K3839 )</f>
        <v>퍼스트파이브지제73차(유)1-29</v>
      </c>
      <c r="P3839" t="str" cm="1">
        <f t="array" ref="P3839">IF( $L3839, TRIM(_xll.IMDP("IR", $G$5&amp;$N3839, $G$6)), "" )</f>
        <v/>
      </c>
      <c r="Q3839" t="b" cm="1">
        <f t="array" ref="Q3839">IF(
    $U$1=1, AND($P3839&lt;&gt;"", $P3839&lt;&gt;"...", $P3839&lt;&gt;"입력오류"),
    IF(
        $U$18=1, AND($P3839&lt;&gt;"", $P3839&lt;&gt;"...", $P3839&lt;&gt;"입력오류", ISNUMBER(FIND(INDEX($T$2:$T$7,$U$1),$P3839))),
        IF(
            $U$17="기타", AND($P3839&lt;&gt;"", $P3839&lt;&gt;"...", $P3839&lt;&gt;"입력오류", NOT(ISNUMBER(FIND($T$21:$T$34,$P3839)))),
            AND($P3839&lt;&gt;"", $P3839&lt;&gt;"...", $P3839&lt;&gt;"입력오류", $T$19=$P3839)
        )
    )
)</f>
        <v>0</v>
      </c>
    </row>
    <row r="3840" spans="1:17">
      <c r="A3840" t="s">
        <v>8016</v>
      </c>
      <c r="B3840" t="s">
        <v>8017</v>
      </c>
      <c r="I3840">
        <f t="shared" si="178"/>
        <v>3839</v>
      </c>
      <c r="J3840">
        <f t="shared" si="179"/>
        <v>3839</v>
      </c>
      <c r="K3840">
        <f t="shared" si="177"/>
        <v>1</v>
      </c>
      <c r="L3840" t="b">
        <f>COUNTIF($N$2:N3840, N3840)=1</f>
        <v>1</v>
      </c>
      <c r="M3840" s="37">
        <f>IF( $Q3840, MAX($M$1:M3839)+1, 0)</f>
        <v>0</v>
      </c>
      <c r="N3840" t="str" cm="1">
        <f t="array" ref="N3840">INDEX($A$9:$F$1048576, $J3840, $K3840 )</f>
        <v>72336</v>
      </c>
      <c r="O3840" t="str" cm="1">
        <f t="array" ref="O3840">INDEX($B$9:$F$1048576, $J3840, $K3840 )</f>
        <v>퍼스트파이브지제73차(유)1-30</v>
      </c>
      <c r="P3840" t="str" cm="1">
        <f t="array" ref="P3840">IF( $L3840, TRIM(_xll.IMDP("IR", $G$5&amp;$N3840, $G$6)), "" )</f>
        <v/>
      </c>
      <c r="Q3840" t="b" cm="1">
        <f t="array" ref="Q3840">IF(
    $U$1=1, AND($P3840&lt;&gt;"", $P3840&lt;&gt;"...", $P3840&lt;&gt;"입력오류"),
    IF(
        $U$18=1, AND($P3840&lt;&gt;"", $P3840&lt;&gt;"...", $P3840&lt;&gt;"입력오류", ISNUMBER(FIND(INDEX($T$2:$T$7,$U$1),$P3840))),
        IF(
            $U$17="기타", AND($P3840&lt;&gt;"", $P3840&lt;&gt;"...", $P3840&lt;&gt;"입력오류", NOT(ISNUMBER(FIND($T$21:$T$34,$P3840)))),
            AND($P3840&lt;&gt;"", $P3840&lt;&gt;"...", $P3840&lt;&gt;"입력오류", $T$19=$P3840)
        )
    )
)</f>
        <v>0</v>
      </c>
    </row>
    <row r="3841" spans="1:17">
      <c r="A3841" t="s">
        <v>8018</v>
      </c>
      <c r="B3841" t="s">
        <v>8019</v>
      </c>
      <c r="I3841">
        <f t="shared" si="178"/>
        <v>3840</v>
      </c>
      <c r="J3841">
        <f t="shared" si="179"/>
        <v>3840</v>
      </c>
      <c r="K3841">
        <f t="shared" si="177"/>
        <v>1</v>
      </c>
      <c r="L3841" t="b">
        <f>COUNTIF($N$2:N3841, N3841)=1</f>
        <v>1</v>
      </c>
      <c r="M3841" s="37">
        <f>IF( $Q3841, MAX($M$1:M3840)+1, 0)</f>
        <v>0</v>
      </c>
      <c r="N3841" t="str" cm="1">
        <f t="array" ref="N3841">INDEX($A$9:$F$1048576, $J3841, $K3841 )</f>
        <v>72337</v>
      </c>
      <c r="O3841" t="str" cm="1">
        <f t="array" ref="O3841">INDEX($B$9:$F$1048576, $J3841, $K3841 )</f>
        <v>퍼스트파이브지제73차(유)1-31</v>
      </c>
      <c r="P3841" t="str" cm="1">
        <f t="array" ref="P3841">IF( $L3841, TRIM(_xll.IMDP("IR", $G$5&amp;$N3841, $G$6)), "" )</f>
        <v/>
      </c>
      <c r="Q3841" t="b" cm="1">
        <f t="array" ref="Q3841">IF(
    $U$1=1, AND($P3841&lt;&gt;"", $P3841&lt;&gt;"...", $P3841&lt;&gt;"입력오류"),
    IF(
        $U$18=1, AND($P3841&lt;&gt;"", $P3841&lt;&gt;"...", $P3841&lt;&gt;"입력오류", ISNUMBER(FIND(INDEX($T$2:$T$7,$U$1),$P3841))),
        IF(
            $U$17="기타", AND($P3841&lt;&gt;"", $P3841&lt;&gt;"...", $P3841&lt;&gt;"입력오류", NOT(ISNUMBER(FIND($T$21:$T$34,$P3841)))),
            AND($P3841&lt;&gt;"", $P3841&lt;&gt;"...", $P3841&lt;&gt;"입력오류", $T$19=$P3841)
        )
    )
)</f>
        <v>0</v>
      </c>
    </row>
    <row r="3842" spans="1:17">
      <c r="A3842" t="s">
        <v>8020</v>
      </c>
      <c r="B3842" t="s">
        <v>8021</v>
      </c>
      <c r="I3842">
        <f t="shared" si="178"/>
        <v>3841</v>
      </c>
      <c r="J3842">
        <f t="shared" si="179"/>
        <v>3841</v>
      </c>
      <c r="K3842">
        <f t="shared" ref="K3842:K3905" si="180">IF( $I3842&gt;$G$4, NA(), IF($I3842&gt;$G$3, 5, IF($I3842&gt;$G$2, 3, 1 ) ) )</f>
        <v>1</v>
      </c>
      <c r="L3842" t="b">
        <f>COUNTIF($N$2:N3842, N3842)=1</f>
        <v>1</v>
      </c>
      <c r="M3842" s="37">
        <f>IF( $Q3842, MAX($M$1:M3841)+1, 0)</f>
        <v>0</v>
      </c>
      <c r="N3842" t="str" cm="1">
        <f t="array" ref="N3842">INDEX($A$9:$F$1048576, $J3842, $K3842 )</f>
        <v>72338</v>
      </c>
      <c r="O3842" t="str" cm="1">
        <f t="array" ref="O3842">INDEX($B$9:$F$1048576, $J3842, $K3842 )</f>
        <v>디비슈퍼그린에너지제2차(유)1-1</v>
      </c>
      <c r="P3842" t="str" cm="1">
        <f t="array" ref="P3842">IF( $L3842, TRIM(_xll.IMDP("IR", $G$5&amp;$N3842, $G$6)), "" )</f>
        <v/>
      </c>
      <c r="Q3842" t="b" cm="1">
        <f t="array" ref="Q3842">IF(
    $U$1=1, AND($P3842&lt;&gt;"", $P3842&lt;&gt;"...", $P3842&lt;&gt;"입력오류"),
    IF(
        $U$18=1, AND($P3842&lt;&gt;"", $P3842&lt;&gt;"...", $P3842&lt;&gt;"입력오류", ISNUMBER(FIND(INDEX($T$2:$T$7,$U$1),$P3842))),
        IF(
            $U$17="기타", AND($P3842&lt;&gt;"", $P3842&lt;&gt;"...", $P3842&lt;&gt;"입력오류", NOT(ISNUMBER(FIND($T$21:$T$34,$P3842)))),
            AND($P3842&lt;&gt;"", $P3842&lt;&gt;"...", $P3842&lt;&gt;"입력오류", $T$19=$P3842)
        )
    )
)</f>
        <v>0</v>
      </c>
    </row>
    <row r="3843" spans="1:17">
      <c r="A3843" t="s">
        <v>8022</v>
      </c>
      <c r="B3843" t="s">
        <v>8023</v>
      </c>
      <c r="I3843">
        <f t="shared" ref="I3843:I3906" si="181">ROW()-1</f>
        <v>3842</v>
      </c>
      <c r="J3843">
        <f t="shared" ref="J3843:J3906" si="182">IF( $I3843&gt;$G$4, NA(), IF($I3843&gt;$G$3, $I3843-$G$3, IF($I3843&gt;$G$2, $I3843-$G$2, $I3843 ) ) )</f>
        <v>3842</v>
      </c>
      <c r="K3843">
        <f t="shared" si="180"/>
        <v>1</v>
      </c>
      <c r="L3843" t="b">
        <f>COUNTIF($N$2:N3843, N3843)=1</f>
        <v>1</v>
      </c>
      <c r="M3843" s="37">
        <f>IF( $Q3843, MAX($M$1:M3842)+1, 0)</f>
        <v>0</v>
      </c>
      <c r="N3843" t="str" cm="1">
        <f t="array" ref="N3843">INDEX($A$9:$F$1048576, $J3843, $K3843 )</f>
        <v>72339</v>
      </c>
      <c r="O3843" t="str" cm="1">
        <f t="array" ref="O3843">INDEX($B$9:$F$1048576, $J3843, $K3843 )</f>
        <v>디비슈퍼그린에너지제2차(유)1-2</v>
      </c>
      <c r="P3843" t="str" cm="1">
        <f t="array" ref="P3843">IF( $L3843, TRIM(_xll.IMDP("IR", $G$5&amp;$N3843, $G$6)), "" )</f>
        <v/>
      </c>
      <c r="Q3843" t="b" cm="1">
        <f t="array" ref="Q3843">IF(
    $U$1=1, AND($P3843&lt;&gt;"", $P3843&lt;&gt;"...", $P3843&lt;&gt;"입력오류"),
    IF(
        $U$18=1, AND($P3843&lt;&gt;"", $P3843&lt;&gt;"...", $P3843&lt;&gt;"입력오류", ISNUMBER(FIND(INDEX($T$2:$T$7,$U$1),$P3843))),
        IF(
            $U$17="기타", AND($P3843&lt;&gt;"", $P3843&lt;&gt;"...", $P3843&lt;&gt;"입력오류", NOT(ISNUMBER(FIND($T$21:$T$34,$P3843)))),
            AND($P3843&lt;&gt;"", $P3843&lt;&gt;"...", $P3843&lt;&gt;"입력오류", $T$19=$P3843)
        )
    )
)</f>
        <v>0</v>
      </c>
    </row>
    <row r="3844" spans="1:17">
      <c r="A3844" t="s">
        <v>8024</v>
      </c>
      <c r="B3844" t="s">
        <v>8025</v>
      </c>
      <c r="I3844">
        <f t="shared" si="181"/>
        <v>3843</v>
      </c>
      <c r="J3844">
        <f t="shared" si="182"/>
        <v>3843</v>
      </c>
      <c r="K3844">
        <f t="shared" si="180"/>
        <v>1</v>
      </c>
      <c r="L3844" t="b">
        <f>COUNTIF($N$2:N3844, N3844)=1</f>
        <v>1</v>
      </c>
      <c r="M3844" s="37">
        <f>IF( $Q3844, MAX($M$1:M3843)+1, 0)</f>
        <v>0</v>
      </c>
      <c r="N3844" t="str" cm="1">
        <f t="array" ref="N3844">INDEX($A$9:$F$1048576, $J3844, $K3844 )</f>
        <v>72340</v>
      </c>
      <c r="O3844" t="str" cm="1">
        <f t="array" ref="O3844">INDEX($B$9:$F$1048576, $J3844, $K3844 )</f>
        <v>디비슈퍼그린에너지제2차(유)1-3</v>
      </c>
      <c r="P3844" t="str" cm="1">
        <f t="array" ref="P3844">IF( $L3844, TRIM(_xll.IMDP("IR", $G$5&amp;$N3844, $G$6)), "" )</f>
        <v/>
      </c>
      <c r="Q3844" t="b" cm="1">
        <f t="array" ref="Q3844">IF(
    $U$1=1, AND($P3844&lt;&gt;"", $P3844&lt;&gt;"...", $P3844&lt;&gt;"입력오류"),
    IF(
        $U$18=1, AND($P3844&lt;&gt;"", $P3844&lt;&gt;"...", $P3844&lt;&gt;"입력오류", ISNUMBER(FIND(INDEX($T$2:$T$7,$U$1),$P3844))),
        IF(
            $U$17="기타", AND($P3844&lt;&gt;"", $P3844&lt;&gt;"...", $P3844&lt;&gt;"입력오류", NOT(ISNUMBER(FIND($T$21:$T$34,$P3844)))),
            AND($P3844&lt;&gt;"", $P3844&lt;&gt;"...", $P3844&lt;&gt;"입력오류", $T$19=$P3844)
        )
    )
)</f>
        <v>0</v>
      </c>
    </row>
    <row r="3845" spans="1:17">
      <c r="A3845" t="s">
        <v>8026</v>
      </c>
      <c r="B3845" t="s">
        <v>8027</v>
      </c>
      <c r="I3845">
        <f t="shared" si="181"/>
        <v>3844</v>
      </c>
      <c r="J3845">
        <f t="shared" si="182"/>
        <v>3844</v>
      </c>
      <c r="K3845">
        <f t="shared" si="180"/>
        <v>1</v>
      </c>
      <c r="L3845" t="b">
        <f>COUNTIF($N$2:N3845, N3845)=1</f>
        <v>1</v>
      </c>
      <c r="M3845" s="37">
        <f>IF( $Q3845, MAX($M$1:M3844)+1, 0)</f>
        <v>0</v>
      </c>
      <c r="N3845" t="str" cm="1">
        <f t="array" ref="N3845">INDEX($A$9:$F$1048576, $J3845, $K3845 )</f>
        <v>72341</v>
      </c>
      <c r="O3845" t="str" cm="1">
        <f t="array" ref="O3845">INDEX($B$9:$F$1048576, $J3845, $K3845 )</f>
        <v>디비슈퍼그린에너지제2차(유)1-4</v>
      </c>
      <c r="P3845" t="str" cm="1">
        <f t="array" ref="P3845">IF( $L3845, TRIM(_xll.IMDP("IR", $G$5&amp;$N3845, $G$6)), "" )</f>
        <v/>
      </c>
      <c r="Q3845" t="b" cm="1">
        <f t="array" ref="Q3845">IF(
    $U$1=1, AND($P3845&lt;&gt;"", $P3845&lt;&gt;"...", $P3845&lt;&gt;"입력오류"),
    IF(
        $U$18=1, AND($P3845&lt;&gt;"", $P3845&lt;&gt;"...", $P3845&lt;&gt;"입력오류", ISNUMBER(FIND(INDEX($T$2:$T$7,$U$1),$P3845))),
        IF(
            $U$17="기타", AND($P3845&lt;&gt;"", $P3845&lt;&gt;"...", $P3845&lt;&gt;"입력오류", NOT(ISNUMBER(FIND($T$21:$T$34,$P3845)))),
            AND($P3845&lt;&gt;"", $P3845&lt;&gt;"...", $P3845&lt;&gt;"입력오류", $T$19=$P3845)
        )
    )
)</f>
        <v>0</v>
      </c>
    </row>
    <row r="3846" spans="1:17">
      <c r="A3846" t="s">
        <v>8028</v>
      </c>
      <c r="B3846" t="s">
        <v>8029</v>
      </c>
      <c r="I3846">
        <f t="shared" si="181"/>
        <v>3845</v>
      </c>
      <c r="J3846">
        <f t="shared" si="182"/>
        <v>3845</v>
      </c>
      <c r="K3846">
        <f t="shared" si="180"/>
        <v>1</v>
      </c>
      <c r="L3846" t="b">
        <f>COUNTIF($N$2:N3846, N3846)=1</f>
        <v>1</v>
      </c>
      <c r="M3846" s="37">
        <f>IF( $Q3846, MAX($M$1:M3845)+1, 0)</f>
        <v>0</v>
      </c>
      <c r="N3846" t="str" cm="1">
        <f t="array" ref="N3846">INDEX($A$9:$F$1048576, $J3846, $K3846 )</f>
        <v>72342</v>
      </c>
      <c r="O3846" t="str" cm="1">
        <f t="array" ref="O3846">INDEX($B$9:$F$1048576, $J3846, $K3846 )</f>
        <v>디비슈퍼그린에너지제2차(유)1-5</v>
      </c>
      <c r="P3846" t="str" cm="1">
        <f t="array" ref="P3846">IF( $L3846, TRIM(_xll.IMDP("IR", $G$5&amp;$N3846, $G$6)), "" )</f>
        <v/>
      </c>
      <c r="Q3846" t="b" cm="1">
        <f t="array" ref="Q3846">IF(
    $U$1=1, AND($P3846&lt;&gt;"", $P3846&lt;&gt;"...", $P3846&lt;&gt;"입력오류"),
    IF(
        $U$18=1, AND($P3846&lt;&gt;"", $P3846&lt;&gt;"...", $P3846&lt;&gt;"입력오류", ISNUMBER(FIND(INDEX($T$2:$T$7,$U$1),$P3846))),
        IF(
            $U$17="기타", AND($P3846&lt;&gt;"", $P3846&lt;&gt;"...", $P3846&lt;&gt;"입력오류", NOT(ISNUMBER(FIND($T$21:$T$34,$P3846)))),
            AND($P3846&lt;&gt;"", $P3846&lt;&gt;"...", $P3846&lt;&gt;"입력오류", $T$19=$P3846)
        )
    )
)</f>
        <v>0</v>
      </c>
    </row>
    <row r="3847" spans="1:17">
      <c r="A3847" t="s">
        <v>8030</v>
      </c>
      <c r="B3847" t="s">
        <v>8031</v>
      </c>
      <c r="I3847">
        <f t="shared" si="181"/>
        <v>3846</v>
      </c>
      <c r="J3847">
        <f t="shared" si="182"/>
        <v>3846</v>
      </c>
      <c r="K3847">
        <f t="shared" si="180"/>
        <v>1</v>
      </c>
      <c r="L3847" t="b">
        <f>COUNTIF($N$2:N3847, N3847)=1</f>
        <v>1</v>
      </c>
      <c r="M3847" s="37">
        <f>IF( $Q3847, MAX($M$1:M3846)+1, 0)</f>
        <v>0</v>
      </c>
      <c r="N3847" t="str" cm="1">
        <f t="array" ref="N3847">INDEX($A$9:$F$1048576, $J3847, $K3847 )</f>
        <v>72343</v>
      </c>
      <c r="O3847" t="str" cm="1">
        <f t="array" ref="O3847">INDEX($B$9:$F$1048576, $J3847, $K3847 )</f>
        <v>디비슈퍼그린에너지제2차(유)1-6</v>
      </c>
      <c r="P3847" t="str" cm="1">
        <f t="array" ref="P3847">IF( $L3847, TRIM(_xll.IMDP("IR", $G$5&amp;$N3847, $G$6)), "" )</f>
        <v/>
      </c>
      <c r="Q3847" t="b" cm="1">
        <f t="array" ref="Q3847">IF(
    $U$1=1, AND($P3847&lt;&gt;"", $P3847&lt;&gt;"...", $P3847&lt;&gt;"입력오류"),
    IF(
        $U$18=1, AND($P3847&lt;&gt;"", $P3847&lt;&gt;"...", $P3847&lt;&gt;"입력오류", ISNUMBER(FIND(INDEX($T$2:$T$7,$U$1),$P3847))),
        IF(
            $U$17="기타", AND($P3847&lt;&gt;"", $P3847&lt;&gt;"...", $P3847&lt;&gt;"입력오류", NOT(ISNUMBER(FIND($T$21:$T$34,$P3847)))),
            AND($P3847&lt;&gt;"", $P3847&lt;&gt;"...", $P3847&lt;&gt;"입력오류", $T$19=$P3847)
        )
    )
)</f>
        <v>0</v>
      </c>
    </row>
    <row r="3848" spans="1:17">
      <c r="A3848" t="s">
        <v>8032</v>
      </c>
      <c r="B3848" t="s">
        <v>8033</v>
      </c>
      <c r="I3848">
        <f t="shared" si="181"/>
        <v>3847</v>
      </c>
      <c r="J3848">
        <f t="shared" si="182"/>
        <v>3847</v>
      </c>
      <c r="K3848">
        <f t="shared" si="180"/>
        <v>1</v>
      </c>
      <c r="L3848" t="b">
        <f>COUNTIF($N$2:N3848, N3848)=1</f>
        <v>1</v>
      </c>
      <c r="M3848" s="37">
        <f>IF( $Q3848, MAX($M$1:M3847)+1, 0)</f>
        <v>0</v>
      </c>
      <c r="N3848" t="str" cm="1">
        <f t="array" ref="N3848">INDEX($A$9:$F$1048576, $J3848, $K3848 )</f>
        <v>72344</v>
      </c>
      <c r="O3848" t="str" cm="1">
        <f t="array" ref="O3848">INDEX($B$9:$F$1048576, $J3848, $K3848 )</f>
        <v>디비슈퍼그린에너지제2차(유)1-7</v>
      </c>
      <c r="P3848" t="str" cm="1">
        <f t="array" ref="P3848">IF( $L3848, TRIM(_xll.IMDP("IR", $G$5&amp;$N3848, $G$6)), "" )</f>
        <v/>
      </c>
      <c r="Q3848" t="b" cm="1">
        <f t="array" ref="Q3848">IF(
    $U$1=1, AND($P3848&lt;&gt;"", $P3848&lt;&gt;"...", $P3848&lt;&gt;"입력오류"),
    IF(
        $U$18=1, AND($P3848&lt;&gt;"", $P3848&lt;&gt;"...", $P3848&lt;&gt;"입력오류", ISNUMBER(FIND(INDEX($T$2:$T$7,$U$1),$P3848))),
        IF(
            $U$17="기타", AND($P3848&lt;&gt;"", $P3848&lt;&gt;"...", $P3848&lt;&gt;"입력오류", NOT(ISNUMBER(FIND($T$21:$T$34,$P3848)))),
            AND($P3848&lt;&gt;"", $P3848&lt;&gt;"...", $P3848&lt;&gt;"입력오류", $T$19=$P3848)
        )
    )
)</f>
        <v>0</v>
      </c>
    </row>
    <row r="3849" spans="1:17">
      <c r="A3849" t="s">
        <v>8034</v>
      </c>
      <c r="B3849" t="s">
        <v>8035</v>
      </c>
      <c r="I3849">
        <f t="shared" si="181"/>
        <v>3848</v>
      </c>
      <c r="J3849">
        <f t="shared" si="182"/>
        <v>3848</v>
      </c>
      <c r="K3849">
        <f t="shared" si="180"/>
        <v>1</v>
      </c>
      <c r="L3849" t="b">
        <f>COUNTIF($N$2:N3849, N3849)=1</f>
        <v>1</v>
      </c>
      <c r="M3849" s="37">
        <f>IF( $Q3849, MAX($M$1:M3848)+1, 0)</f>
        <v>0</v>
      </c>
      <c r="N3849" t="str" cm="1">
        <f t="array" ref="N3849">INDEX($A$9:$F$1048576, $J3849, $K3849 )</f>
        <v>72348</v>
      </c>
      <c r="O3849" t="str" cm="1">
        <f t="array" ref="O3849">INDEX($B$9:$F$1048576, $J3849, $K3849 )</f>
        <v>주택금융공사MBS2024-6(1-1)</v>
      </c>
      <c r="P3849" t="str" cm="1">
        <f t="array" ref="P3849">IF( $L3849, TRIM(_xll.IMDP("IR", $G$5&amp;$N3849, $G$6)), "" )</f>
        <v/>
      </c>
      <c r="Q3849" t="b" cm="1">
        <f t="array" ref="Q3849">IF(
    $U$1=1, AND($P3849&lt;&gt;"", $P3849&lt;&gt;"...", $P3849&lt;&gt;"입력오류"),
    IF(
        $U$18=1, AND($P3849&lt;&gt;"", $P3849&lt;&gt;"...", $P3849&lt;&gt;"입력오류", ISNUMBER(FIND(INDEX($T$2:$T$7,$U$1),$P3849))),
        IF(
            $U$17="기타", AND($P3849&lt;&gt;"", $P3849&lt;&gt;"...", $P3849&lt;&gt;"입력오류", NOT(ISNUMBER(FIND($T$21:$T$34,$P3849)))),
            AND($P3849&lt;&gt;"", $P3849&lt;&gt;"...", $P3849&lt;&gt;"입력오류", $T$19=$P3849)
        )
    )
)</f>
        <v>0</v>
      </c>
    </row>
    <row r="3850" spans="1:17">
      <c r="A3850" t="s">
        <v>8036</v>
      </c>
      <c r="B3850" t="s">
        <v>8037</v>
      </c>
      <c r="I3850">
        <f t="shared" si="181"/>
        <v>3849</v>
      </c>
      <c r="J3850">
        <f t="shared" si="182"/>
        <v>3849</v>
      </c>
      <c r="K3850">
        <f t="shared" si="180"/>
        <v>1</v>
      </c>
      <c r="L3850" t="b">
        <f>COUNTIF($N$2:N3850, N3850)=1</f>
        <v>1</v>
      </c>
      <c r="M3850" s="37">
        <f>IF( $Q3850, MAX($M$1:M3849)+1, 0)</f>
        <v>0</v>
      </c>
      <c r="N3850" t="str" cm="1">
        <f t="array" ref="N3850">INDEX($A$9:$F$1048576, $J3850, $K3850 )</f>
        <v>72349</v>
      </c>
      <c r="O3850" t="str" cm="1">
        <f t="array" ref="O3850">INDEX($B$9:$F$1048576, $J3850, $K3850 )</f>
        <v>주택금융공사MBS2024-6(1-2)</v>
      </c>
      <c r="P3850" t="str" cm="1">
        <f t="array" ref="P3850">IF( $L3850, TRIM(_xll.IMDP("IR", $G$5&amp;$N3850, $G$6)), "" )</f>
        <v/>
      </c>
      <c r="Q3850" t="b" cm="1">
        <f t="array" ref="Q3850">IF(
    $U$1=1, AND($P3850&lt;&gt;"", $P3850&lt;&gt;"...", $P3850&lt;&gt;"입력오류"),
    IF(
        $U$18=1, AND($P3850&lt;&gt;"", $P3850&lt;&gt;"...", $P3850&lt;&gt;"입력오류", ISNUMBER(FIND(INDEX($T$2:$T$7,$U$1),$P3850))),
        IF(
            $U$17="기타", AND($P3850&lt;&gt;"", $P3850&lt;&gt;"...", $P3850&lt;&gt;"입력오류", NOT(ISNUMBER(FIND($T$21:$T$34,$P3850)))),
            AND($P3850&lt;&gt;"", $P3850&lt;&gt;"...", $P3850&lt;&gt;"입력오류", $T$19=$P3850)
        )
    )
)</f>
        <v>0</v>
      </c>
    </row>
    <row r="3851" spans="1:17">
      <c r="A3851" t="s">
        <v>8038</v>
      </c>
      <c r="B3851" t="s">
        <v>8039</v>
      </c>
      <c r="I3851">
        <f t="shared" si="181"/>
        <v>3850</v>
      </c>
      <c r="J3851">
        <f t="shared" si="182"/>
        <v>3850</v>
      </c>
      <c r="K3851">
        <f t="shared" si="180"/>
        <v>1</v>
      </c>
      <c r="L3851" t="b">
        <f>COUNTIF($N$2:N3851, N3851)=1</f>
        <v>1</v>
      </c>
      <c r="M3851" s="37">
        <f>IF( $Q3851, MAX($M$1:M3850)+1, 0)</f>
        <v>0</v>
      </c>
      <c r="N3851" t="str" cm="1">
        <f t="array" ref="N3851">INDEX($A$9:$F$1048576, $J3851, $K3851 )</f>
        <v>72350</v>
      </c>
      <c r="O3851" t="str" cm="1">
        <f t="array" ref="O3851">INDEX($B$9:$F$1048576, $J3851, $K3851 )</f>
        <v>주택금융공사MBS2024-6(1-3)</v>
      </c>
      <c r="P3851" t="str" cm="1">
        <f t="array" ref="P3851">IF( $L3851, TRIM(_xll.IMDP("IR", $G$5&amp;$N3851, $G$6)), "" )</f>
        <v/>
      </c>
      <c r="Q3851" t="b" cm="1">
        <f t="array" ref="Q3851">IF(
    $U$1=1, AND($P3851&lt;&gt;"", $P3851&lt;&gt;"...", $P3851&lt;&gt;"입력오류"),
    IF(
        $U$18=1, AND($P3851&lt;&gt;"", $P3851&lt;&gt;"...", $P3851&lt;&gt;"입력오류", ISNUMBER(FIND(INDEX($T$2:$T$7,$U$1),$P3851))),
        IF(
            $U$17="기타", AND($P3851&lt;&gt;"", $P3851&lt;&gt;"...", $P3851&lt;&gt;"입력오류", NOT(ISNUMBER(FIND($T$21:$T$34,$P3851)))),
            AND($P3851&lt;&gt;"", $P3851&lt;&gt;"...", $P3851&lt;&gt;"입력오류", $T$19=$P3851)
        )
    )
)</f>
        <v>0</v>
      </c>
    </row>
    <row r="3852" spans="1:17">
      <c r="A3852" t="s">
        <v>8040</v>
      </c>
      <c r="B3852" t="s">
        <v>8041</v>
      </c>
      <c r="I3852">
        <f t="shared" si="181"/>
        <v>3851</v>
      </c>
      <c r="J3852">
        <f t="shared" si="182"/>
        <v>3851</v>
      </c>
      <c r="K3852">
        <f t="shared" si="180"/>
        <v>1</v>
      </c>
      <c r="L3852" t="b">
        <f>COUNTIF($N$2:N3852, N3852)=1</f>
        <v>1</v>
      </c>
      <c r="M3852" s="37">
        <f>IF( $Q3852, MAX($M$1:M3851)+1, 0)</f>
        <v>0</v>
      </c>
      <c r="N3852" t="str" cm="1">
        <f t="array" ref="N3852">INDEX($A$9:$F$1048576, $J3852, $K3852 )</f>
        <v>72351</v>
      </c>
      <c r="O3852" t="str" cm="1">
        <f t="array" ref="O3852">INDEX($B$9:$F$1048576, $J3852, $K3852 )</f>
        <v>주택금융공사MBS2024-6(1-4)</v>
      </c>
      <c r="P3852" t="str" cm="1">
        <f t="array" ref="P3852">IF( $L3852, TRIM(_xll.IMDP("IR", $G$5&amp;$N3852, $G$6)), "" )</f>
        <v/>
      </c>
      <c r="Q3852" t="b" cm="1">
        <f t="array" ref="Q3852">IF(
    $U$1=1, AND($P3852&lt;&gt;"", $P3852&lt;&gt;"...", $P3852&lt;&gt;"입력오류"),
    IF(
        $U$18=1, AND($P3852&lt;&gt;"", $P3852&lt;&gt;"...", $P3852&lt;&gt;"입력오류", ISNUMBER(FIND(INDEX($T$2:$T$7,$U$1),$P3852))),
        IF(
            $U$17="기타", AND($P3852&lt;&gt;"", $P3852&lt;&gt;"...", $P3852&lt;&gt;"입력오류", NOT(ISNUMBER(FIND($T$21:$T$34,$P3852)))),
            AND($P3852&lt;&gt;"", $P3852&lt;&gt;"...", $P3852&lt;&gt;"입력오류", $T$19=$P3852)
        )
    )
)</f>
        <v>0</v>
      </c>
    </row>
    <row r="3853" spans="1:17">
      <c r="A3853" t="s">
        <v>8042</v>
      </c>
      <c r="B3853" t="s">
        <v>8043</v>
      </c>
      <c r="I3853">
        <f t="shared" si="181"/>
        <v>3852</v>
      </c>
      <c r="J3853">
        <f t="shared" si="182"/>
        <v>3852</v>
      </c>
      <c r="K3853">
        <f t="shared" si="180"/>
        <v>1</v>
      </c>
      <c r="L3853" t="b">
        <f>COUNTIF($N$2:N3853, N3853)=1</f>
        <v>1</v>
      </c>
      <c r="M3853" s="37">
        <f>IF( $Q3853, MAX($M$1:M3852)+1, 0)</f>
        <v>0</v>
      </c>
      <c r="N3853" t="str" cm="1">
        <f t="array" ref="N3853">INDEX($A$9:$F$1048576, $J3853, $K3853 )</f>
        <v>72352</v>
      </c>
      <c r="O3853" t="str" cm="1">
        <f t="array" ref="O3853">INDEX($B$9:$F$1048576, $J3853, $K3853 )</f>
        <v>주택금융공사MBS2024-6(1-5)</v>
      </c>
      <c r="P3853" t="str" cm="1">
        <f t="array" ref="P3853">IF( $L3853, TRIM(_xll.IMDP("IR", $G$5&amp;$N3853, $G$6)), "" )</f>
        <v/>
      </c>
      <c r="Q3853" t="b" cm="1">
        <f t="array" ref="Q3853">IF(
    $U$1=1, AND($P3853&lt;&gt;"", $P3853&lt;&gt;"...", $P3853&lt;&gt;"입력오류"),
    IF(
        $U$18=1, AND($P3853&lt;&gt;"", $P3853&lt;&gt;"...", $P3853&lt;&gt;"입력오류", ISNUMBER(FIND(INDEX($T$2:$T$7,$U$1),$P3853))),
        IF(
            $U$17="기타", AND($P3853&lt;&gt;"", $P3853&lt;&gt;"...", $P3853&lt;&gt;"입력오류", NOT(ISNUMBER(FIND($T$21:$T$34,$P3853)))),
            AND($P3853&lt;&gt;"", $P3853&lt;&gt;"...", $P3853&lt;&gt;"입력오류", $T$19=$P3853)
        )
    )
)</f>
        <v>0</v>
      </c>
    </row>
    <row r="3854" spans="1:17">
      <c r="A3854" t="s">
        <v>8044</v>
      </c>
      <c r="B3854" t="s">
        <v>8045</v>
      </c>
      <c r="I3854">
        <f t="shared" si="181"/>
        <v>3853</v>
      </c>
      <c r="J3854">
        <f t="shared" si="182"/>
        <v>3853</v>
      </c>
      <c r="K3854">
        <f t="shared" si="180"/>
        <v>1</v>
      </c>
      <c r="L3854" t="b">
        <f>COUNTIF($N$2:N3854, N3854)=1</f>
        <v>1</v>
      </c>
      <c r="M3854" s="37">
        <f>IF( $Q3854, MAX($M$1:M3853)+1, 0)</f>
        <v>0</v>
      </c>
      <c r="N3854" t="str" cm="1">
        <f t="array" ref="N3854">INDEX($A$9:$F$1048576, $J3854, $K3854 )</f>
        <v>72353</v>
      </c>
      <c r="O3854" t="str" cm="1">
        <f t="array" ref="O3854">INDEX($B$9:$F$1048576, $J3854, $K3854 )</f>
        <v>주택금융공사MBS2024-6(1-6)</v>
      </c>
      <c r="P3854" t="str" cm="1">
        <f t="array" ref="P3854">IF( $L3854, TRIM(_xll.IMDP("IR", $G$5&amp;$N3854, $G$6)), "" )</f>
        <v/>
      </c>
      <c r="Q3854" t="b" cm="1">
        <f t="array" ref="Q3854">IF(
    $U$1=1, AND($P3854&lt;&gt;"", $P3854&lt;&gt;"...", $P3854&lt;&gt;"입력오류"),
    IF(
        $U$18=1, AND($P3854&lt;&gt;"", $P3854&lt;&gt;"...", $P3854&lt;&gt;"입력오류", ISNUMBER(FIND(INDEX($T$2:$T$7,$U$1),$P3854))),
        IF(
            $U$17="기타", AND($P3854&lt;&gt;"", $P3854&lt;&gt;"...", $P3854&lt;&gt;"입력오류", NOT(ISNUMBER(FIND($T$21:$T$34,$P3854)))),
            AND($P3854&lt;&gt;"", $P3854&lt;&gt;"...", $P3854&lt;&gt;"입력오류", $T$19=$P3854)
        )
    )
)</f>
        <v>0</v>
      </c>
    </row>
    <row r="3855" spans="1:17">
      <c r="A3855" t="s">
        <v>8046</v>
      </c>
      <c r="B3855" t="s">
        <v>8047</v>
      </c>
      <c r="I3855">
        <f t="shared" si="181"/>
        <v>3854</v>
      </c>
      <c r="J3855">
        <f t="shared" si="182"/>
        <v>3854</v>
      </c>
      <c r="K3855">
        <f t="shared" si="180"/>
        <v>1</v>
      </c>
      <c r="L3855" t="b">
        <f>COUNTIF($N$2:N3855, N3855)=1</f>
        <v>1</v>
      </c>
      <c r="M3855" s="37">
        <f>IF( $Q3855, MAX($M$1:M3854)+1, 0)</f>
        <v>0</v>
      </c>
      <c r="N3855" t="str" cm="1">
        <f t="array" ref="N3855">INDEX($A$9:$F$1048576, $J3855, $K3855 )</f>
        <v>72354</v>
      </c>
      <c r="O3855" t="str" cm="1">
        <f t="array" ref="O3855">INDEX($B$9:$F$1048576, $J3855, $K3855 )</f>
        <v>주택금융공사MBS2024-6(1-7)</v>
      </c>
      <c r="P3855" t="str" cm="1">
        <f t="array" ref="P3855">IF( $L3855, TRIM(_xll.IMDP("IR", $G$5&amp;$N3855, $G$6)), "" )</f>
        <v/>
      </c>
      <c r="Q3855" t="b" cm="1">
        <f t="array" ref="Q3855">IF(
    $U$1=1, AND($P3855&lt;&gt;"", $P3855&lt;&gt;"...", $P3855&lt;&gt;"입력오류"),
    IF(
        $U$18=1, AND($P3855&lt;&gt;"", $P3855&lt;&gt;"...", $P3855&lt;&gt;"입력오류", ISNUMBER(FIND(INDEX($T$2:$T$7,$U$1),$P3855))),
        IF(
            $U$17="기타", AND($P3855&lt;&gt;"", $P3855&lt;&gt;"...", $P3855&lt;&gt;"입력오류", NOT(ISNUMBER(FIND($T$21:$T$34,$P3855)))),
            AND($P3855&lt;&gt;"", $P3855&lt;&gt;"...", $P3855&lt;&gt;"입력오류", $T$19=$P3855)
        )
    )
)</f>
        <v>0</v>
      </c>
    </row>
    <row r="3856" spans="1:17">
      <c r="A3856" t="s">
        <v>8048</v>
      </c>
      <c r="B3856" t="s">
        <v>8049</v>
      </c>
      <c r="I3856">
        <f t="shared" si="181"/>
        <v>3855</v>
      </c>
      <c r="J3856">
        <f t="shared" si="182"/>
        <v>3855</v>
      </c>
      <c r="K3856">
        <f t="shared" si="180"/>
        <v>1</v>
      </c>
      <c r="L3856" t="b">
        <f>COUNTIF($N$2:N3856, N3856)=1</f>
        <v>1</v>
      </c>
      <c r="M3856" s="37">
        <f>IF( $Q3856, MAX($M$1:M3855)+1, 0)</f>
        <v>0</v>
      </c>
      <c r="N3856" t="str" cm="1">
        <f t="array" ref="N3856">INDEX($A$9:$F$1048576, $J3856, $K3856 )</f>
        <v>72355</v>
      </c>
      <c r="O3856" t="str" cm="1">
        <f t="array" ref="O3856">INDEX($B$9:$F$1048576, $J3856, $K3856 )</f>
        <v>주택금융공사MBS2024-6(1-8)</v>
      </c>
      <c r="P3856" t="str" cm="1">
        <f t="array" ref="P3856">IF( $L3856, TRIM(_xll.IMDP("IR", $G$5&amp;$N3856, $G$6)), "" )</f>
        <v/>
      </c>
      <c r="Q3856" t="b" cm="1">
        <f t="array" ref="Q3856">IF(
    $U$1=1, AND($P3856&lt;&gt;"", $P3856&lt;&gt;"...", $P3856&lt;&gt;"입력오류"),
    IF(
        $U$18=1, AND($P3856&lt;&gt;"", $P3856&lt;&gt;"...", $P3856&lt;&gt;"입력오류", ISNUMBER(FIND(INDEX($T$2:$T$7,$U$1),$P3856))),
        IF(
            $U$17="기타", AND($P3856&lt;&gt;"", $P3856&lt;&gt;"...", $P3856&lt;&gt;"입력오류", NOT(ISNUMBER(FIND($T$21:$T$34,$P3856)))),
            AND($P3856&lt;&gt;"", $P3856&lt;&gt;"...", $P3856&lt;&gt;"입력오류", $T$19=$P3856)
        )
    )
)</f>
        <v>0</v>
      </c>
    </row>
    <row r="3857" spans="1:17">
      <c r="A3857" t="s">
        <v>8050</v>
      </c>
      <c r="B3857" t="s">
        <v>8051</v>
      </c>
      <c r="I3857">
        <f t="shared" si="181"/>
        <v>3856</v>
      </c>
      <c r="J3857">
        <f t="shared" si="182"/>
        <v>3856</v>
      </c>
      <c r="K3857">
        <f t="shared" si="180"/>
        <v>1</v>
      </c>
      <c r="L3857" t="b">
        <f>COUNTIF($N$2:N3857, N3857)=1</f>
        <v>1</v>
      </c>
      <c r="M3857" s="37">
        <f>IF( $Q3857, MAX($M$1:M3856)+1, 0)</f>
        <v>0</v>
      </c>
      <c r="N3857" t="str" cm="1">
        <f t="array" ref="N3857">INDEX($A$9:$F$1048576, $J3857, $K3857 )</f>
        <v>72357</v>
      </c>
      <c r="O3857" t="str" cm="1">
        <f t="array" ref="O3857">INDEX($B$9:$F$1048576, $J3857, $K3857 )</f>
        <v>멀리건제17차(유)2</v>
      </c>
      <c r="P3857" t="str" cm="1">
        <f t="array" ref="P3857">IF( $L3857, TRIM(_xll.IMDP("IR", $G$5&amp;$N3857, $G$6)), "" )</f>
        <v/>
      </c>
      <c r="Q3857" t="b" cm="1">
        <f t="array" ref="Q3857">IF(
    $U$1=1, AND($P3857&lt;&gt;"", $P3857&lt;&gt;"...", $P3857&lt;&gt;"입력오류"),
    IF(
        $U$18=1, AND($P3857&lt;&gt;"", $P3857&lt;&gt;"...", $P3857&lt;&gt;"입력오류", ISNUMBER(FIND(INDEX($T$2:$T$7,$U$1),$P3857))),
        IF(
            $U$17="기타", AND($P3857&lt;&gt;"", $P3857&lt;&gt;"...", $P3857&lt;&gt;"입력오류", NOT(ISNUMBER(FIND($T$21:$T$34,$P3857)))),
            AND($P3857&lt;&gt;"", $P3857&lt;&gt;"...", $P3857&lt;&gt;"입력오류", $T$19=$P3857)
        )
    )
)</f>
        <v>0</v>
      </c>
    </row>
    <row r="3858" spans="1:17">
      <c r="A3858" t="s">
        <v>8052</v>
      </c>
      <c r="B3858" t="s">
        <v>8053</v>
      </c>
      <c r="I3858">
        <f t="shared" si="181"/>
        <v>3857</v>
      </c>
      <c r="J3858">
        <f t="shared" si="182"/>
        <v>3857</v>
      </c>
      <c r="K3858">
        <f t="shared" si="180"/>
        <v>1</v>
      </c>
      <c r="L3858" t="b">
        <f>COUNTIF($N$2:N3858, N3858)=1</f>
        <v>1</v>
      </c>
      <c r="M3858" s="37">
        <f>IF( $Q3858, MAX($M$1:M3857)+1, 0)</f>
        <v>0</v>
      </c>
      <c r="N3858" t="str" cm="1">
        <f t="array" ref="N3858">INDEX($A$9:$F$1048576, $J3858, $K3858 )</f>
        <v>72358</v>
      </c>
      <c r="O3858" t="str" cm="1">
        <f t="array" ref="O3858">INDEX($B$9:$F$1048576, $J3858, $K3858 )</f>
        <v>국민챔피온제11차(유)2-4</v>
      </c>
      <c r="P3858" t="str" cm="1">
        <f t="array" ref="P3858">IF( $L3858, TRIM(_xll.IMDP("IR", $G$5&amp;$N3858, $G$6)), "" )</f>
        <v/>
      </c>
      <c r="Q3858" t="b" cm="1">
        <f t="array" ref="Q3858">IF(
    $U$1=1, AND($P3858&lt;&gt;"", $P3858&lt;&gt;"...", $P3858&lt;&gt;"입력오류"),
    IF(
        $U$18=1, AND($P3858&lt;&gt;"", $P3858&lt;&gt;"...", $P3858&lt;&gt;"입력오류", ISNUMBER(FIND(INDEX($T$2:$T$7,$U$1),$P3858))),
        IF(
            $U$17="기타", AND($P3858&lt;&gt;"", $P3858&lt;&gt;"...", $P3858&lt;&gt;"입력오류", NOT(ISNUMBER(FIND($T$21:$T$34,$P3858)))),
            AND($P3858&lt;&gt;"", $P3858&lt;&gt;"...", $P3858&lt;&gt;"입력오류", $T$19=$P3858)
        )
    )
)</f>
        <v>0</v>
      </c>
    </row>
    <row r="3859" spans="1:17">
      <c r="A3859" t="s">
        <v>8054</v>
      </c>
      <c r="B3859" t="s">
        <v>8055</v>
      </c>
      <c r="I3859">
        <f t="shared" si="181"/>
        <v>3858</v>
      </c>
      <c r="J3859">
        <f t="shared" si="182"/>
        <v>3858</v>
      </c>
      <c r="K3859">
        <f t="shared" si="180"/>
        <v>1</v>
      </c>
      <c r="L3859" t="b">
        <f>COUNTIF($N$2:N3859, N3859)=1</f>
        <v>1</v>
      </c>
      <c r="M3859" s="37">
        <f>IF( $Q3859, MAX($M$1:M3858)+1, 0)</f>
        <v>0</v>
      </c>
      <c r="N3859" t="str" cm="1">
        <f t="array" ref="N3859">INDEX($A$9:$F$1048576, $J3859, $K3859 )</f>
        <v>72360</v>
      </c>
      <c r="O3859" t="str" cm="1">
        <f t="array" ref="O3859">INDEX($B$9:$F$1048576, $J3859, $K3859 )</f>
        <v>색동이제26차(유)1</v>
      </c>
      <c r="P3859" t="str" cm="1">
        <f t="array" ref="P3859">IF( $L3859, TRIM(_xll.IMDP("IR", $G$5&amp;$N3859, $G$6)), "" )</f>
        <v/>
      </c>
      <c r="Q3859" t="b" cm="1">
        <f t="array" ref="Q3859">IF(
    $U$1=1, AND($P3859&lt;&gt;"", $P3859&lt;&gt;"...", $P3859&lt;&gt;"입력오류"),
    IF(
        $U$18=1, AND($P3859&lt;&gt;"", $P3859&lt;&gt;"...", $P3859&lt;&gt;"입력오류", ISNUMBER(FIND(INDEX($T$2:$T$7,$U$1),$P3859))),
        IF(
            $U$17="기타", AND($P3859&lt;&gt;"", $P3859&lt;&gt;"...", $P3859&lt;&gt;"입력오류", NOT(ISNUMBER(FIND($T$21:$T$34,$P3859)))),
            AND($P3859&lt;&gt;"", $P3859&lt;&gt;"...", $P3859&lt;&gt;"입력오류", $T$19=$P3859)
        )
    )
)</f>
        <v>0</v>
      </c>
    </row>
    <row r="3860" spans="1:17">
      <c r="A3860" t="s">
        <v>8056</v>
      </c>
      <c r="B3860" t="s">
        <v>8057</v>
      </c>
      <c r="I3860">
        <f t="shared" si="181"/>
        <v>3859</v>
      </c>
      <c r="J3860">
        <f t="shared" si="182"/>
        <v>3859</v>
      </c>
      <c r="K3860">
        <f t="shared" si="180"/>
        <v>1</v>
      </c>
      <c r="L3860" t="b">
        <f>COUNTIF($N$2:N3860, N3860)=1</f>
        <v>1</v>
      </c>
      <c r="M3860" s="37">
        <f>IF( $Q3860, MAX($M$1:M3859)+1, 0)</f>
        <v>0</v>
      </c>
      <c r="N3860" t="str" cm="1">
        <f t="array" ref="N3860">INDEX($A$9:$F$1048576, $J3860, $K3860 )</f>
        <v>72361</v>
      </c>
      <c r="O3860" t="str" cm="1">
        <f t="array" ref="O3860">INDEX($B$9:$F$1048576, $J3860, $K3860 )</f>
        <v>색동이제26차(유)2</v>
      </c>
      <c r="P3860" t="str" cm="1">
        <f t="array" ref="P3860">IF( $L3860, TRIM(_xll.IMDP("IR", $G$5&amp;$N3860, $G$6)), "" )</f>
        <v/>
      </c>
      <c r="Q3860" t="b" cm="1">
        <f t="array" ref="Q3860">IF(
    $U$1=1, AND($P3860&lt;&gt;"", $P3860&lt;&gt;"...", $P3860&lt;&gt;"입력오류"),
    IF(
        $U$18=1, AND($P3860&lt;&gt;"", $P3860&lt;&gt;"...", $P3860&lt;&gt;"입력오류", ISNUMBER(FIND(INDEX($T$2:$T$7,$U$1),$P3860))),
        IF(
            $U$17="기타", AND($P3860&lt;&gt;"", $P3860&lt;&gt;"...", $P3860&lt;&gt;"입력오류", NOT(ISNUMBER(FIND($T$21:$T$34,$P3860)))),
            AND($P3860&lt;&gt;"", $P3860&lt;&gt;"...", $P3860&lt;&gt;"입력오류", $T$19=$P3860)
        )
    )
)</f>
        <v>0</v>
      </c>
    </row>
    <row r="3861" spans="1:17">
      <c r="A3861" t="s">
        <v>8058</v>
      </c>
      <c r="B3861" t="s">
        <v>8059</v>
      </c>
      <c r="I3861">
        <f t="shared" si="181"/>
        <v>3860</v>
      </c>
      <c r="J3861">
        <f t="shared" si="182"/>
        <v>3860</v>
      </c>
      <c r="K3861">
        <f t="shared" si="180"/>
        <v>1</v>
      </c>
      <c r="L3861" t="b">
        <f>COUNTIF($N$2:N3861, N3861)=1</f>
        <v>1</v>
      </c>
      <c r="M3861" s="37">
        <f>IF( $Q3861, MAX($M$1:M3860)+1, 0)</f>
        <v>0</v>
      </c>
      <c r="N3861" t="str" cm="1">
        <f t="array" ref="N3861">INDEX($A$9:$F$1048576, $J3861, $K3861 )</f>
        <v>72362</v>
      </c>
      <c r="O3861" t="str" cm="1">
        <f t="array" ref="O3861">INDEX($B$9:$F$1048576, $J3861, $K3861 )</f>
        <v>색동이제26차(유)3</v>
      </c>
      <c r="P3861" t="str" cm="1">
        <f t="array" ref="P3861">IF( $L3861, TRIM(_xll.IMDP("IR", $G$5&amp;$N3861, $G$6)), "" )</f>
        <v/>
      </c>
      <c r="Q3861" t="b" cm="1">
        <f t="array" ref="Q3861">IF(
    $U$1=1, AND($P3861&lt;&gt;"", $P3861&lt;&gt;"...", $P3861&lt;&gt;"입력오류"),
    IF(
        $U$18=1, AND($P3861&lt;&gt;"", $P3861&lt;&gt;"...", $P3861&lt;&gt;"입력오류", ISNUMBER(FIND(INDEX($T$2:$T$7,$U$1),$P3861))),
        IF(
            $U$17="기타", AND($P3861&lt;&gt;"", $P3861&lt;&gt;"...", $P3861&lt;&gt;"입력오류", NOT(ISNUMBER(FIND($T$21:$T$34,$P3861)))),
            AND($P3861&lt;&gt;"", $P3861&lt;&gt;"...", $P3861&lt;&gt;"입력오류", $T$19=$P3861)
        )
    )
)</f>
        <v>0</v>
      </c>
    </row>
    <row r="3862" spans="1:17">
      <c r="A3862" t="s">
        <v>8060</v>
      </c>
      <c r="B3862" t="s">
        <v>8061</v>
      </c>
      <c r="I3862">
        <f t="shared" si="181"/>
        <v>3861</v>
      </c>
      <c r="J3862">
        <f t="shared" si="182"/>
        <v>3861</v>
      </c>
      <c r="K3862">
        <f t="shared" si="180"/>
        <v>1</v>
      </c>
      <c r="L3862" t="b">
        <f>COUNTIF($N$2:N3862, N3862)=1</f>
        <v>1</v>
      </c>
      <c r="M3862" s="37">
        <f>IF( $Q3862, MAX($M$1:M3861)+1, 0)</f>
        <v>0</v>
      </c>
      <c r="N3862" t="str" cm="1">
        <f t="array" ref="N3862">INDEX($A$9:$F$1048576, $J3862, $K3862 )</f>
        <v>72363</v>
      </c>
      <c r="O3862" t="str" cm="1">
        <f t="array" ref="O3862">INDEX($B$9:$F$1048576, $J3862, $K3862 )</f>
        <v>색동이제26차(유)4</v>
      </c>
      <c r="P3862" t="str" cm="1">
        <f t="array" ref="P3862">IF( $L3862, TRIM(_xll.IMDP("IR", $G$5&amp;$N3862, $G$6)), "" )</f>
        <v/>
      </c>
      <c r="Q3862" t="b" cm="1">
        <f t="array" ref="Q3862">IF(
    $U$1=1, AND($P3862&lt;&gt;"", $P3862&lt;&gt;"...", $P3862&lt;&gt;"입력오류"),
    IF(
        $U$18=1, AND($P3862&lt;&gt;"", $P3862&lt;&gt;"...", $P3862&lt;&gt;"입력오류", ISNUMBER(FIND(INDEX($T$2:$T$7,$U$1),$P3862))),
        IF(
            $U$17="기타", AND($P3862&lt;&gt;"", $P3862&lt;&gt;"...", $P3862&lt;&gt;"입력오류", NOT(ISNUMBER(FIND($T$21:$T$34,$P3862)))),
            AND($P3862&lt;&gt;"", $P3862&lt;&gt;"...", $P3862&lt;&gt;"입력오류", $T$19=$P3862)
        )
    )
)</f>
        <v>0</v>
      </c>
    </row>
    <row r="3863" spans="1:17">
      <c r="A3863" t="s">
        <v>8062</v>
      </c>
      <c r="B3863" t="s">
        <v>8063</v>
      </c>
      <c r="I3863">
        <f t="shared" si="181"/>
        <v>3862</v>
      </c>
      <c r="J3863">
        <f t="shared" si="182"/>
        <v>3862</v>
      </c>
      <c r="K3863">
        <f t="shared" si="180"/>
        <v>1</v>
      </c>
      <c r="L3863" t="b">
        <f>COUNTIF($N$2:N3863, N3863)=1</f>
        <v>1</v>
      </c>
      <c r="M3863" s="37">
        <f>IF( $Q3863, MAX($M$1:M3862)+1, 0)</f>
        <v>0</v>
      </c>
      <c r="N3863" t="str" cm="1">
        <f t="array" ref="N3863">INDEX($A$9:$F$1048576, $J3863, $K3863 )</f>
        <v>72364</v>
      </c>
      <c r="O3863" t="str" cm="1">
        <f t="array" ref="O3863">INDEX($B$9:$F$1048576, $J3863, $K3863 )</f>
        <v>색동이제26차(유)5</v>
      </c>
      <c r="P3863" t="str" cm="1">
        <f t="array" ref="P3863">IF( $L3863, TRIM(_xll.IMDP("IR", $G$5&amp;$N3863, $G$6)), "" )</f>
        <v/>
      </c>
      <c r="Q3863" t="b" cm="1">
        <f t="array" ref="Q3863">IF(
    $U$1=1, AND($P3863&lt;&gt;"", $P3863&lt;&gt;"...", $P3863&lt;&gt;"입력오류"),
    IF(
        $U$18=1, AND($P3863&lt;&gt;"", $P3863&lt;&gt;"...", $P3863&lt;&gt;"입력오류", ISNUMBER(FIND(INDEX($T$2:$T$7,$U$1),$P3863))),
        IF(
            $U$17="기타", AND($P3863&lt;&gt;"", $P3863&lt;&gt;"...", $P3863&lt;&gt;"입력오류", NOT(ISNUMBER(FIND($T$21:$T$34,$P3863)))),
            AND($P3863&lt;&gt;"", $P3863&lt;&gt;"...", $P3863&lt;&gt;"입력오류", $T$19=$P3863)
        )
    )
)</f>
        <v>0</v>
      </c>
    </row>
    <row r="3864" spans="1:17">
      <c r="A3864" t="s">
        <v>8064</v>
      </c>
      <c r="B3864" t="s">
        <v>8065</v>
      </c>
      <c r="I3864">
        <f t="shared" si="181"/>
        <v>3863</v>
      </c>
      <c r="J3864">
        <f t="shared" si="182"/>
        <v>3863</v>
      </c>
      <c r="K3864">
        <f t="shared" si="180"/>
        <v>1</v>
      </c>
      <c r="L3864" t="b">
        <f>COUNTIF($N$2:N3864, N3864)=1</f>
        <v>1</v>
      </c>
      <c r="M3864" s="37">
        <f>IF( $Q3864, MAX($M$1:M3863)+1, 0)</f>
        <v>0</v>
      </c>
      <c r="N3864" t="str" cm="1">
        <f t="array" ref="N3864">INDEX($A$9:$F$1048576, $J3864, $K3864 )</f>
        <v>72365</v>
      </c>
      <c r="O3864" t="str" cm="1">
        <f t="array" ref="O3864">INDEX($B$9:$F$1048576, $J3864, $K3864 )</f>
        <v>색동이제26차(유)6</v>
      </c>
      <c r="P3864" t="str" cm="1">
        <f t="array" ref="P3864">IF( $L3864, TRIM(_xll.IMDP("IR", $G$5&amp;$N3864, $G$6)), "" )</f>
        <v/>
      </c>
      <c r="Q3864" t="b" cm="1">
        <f t="array" ref="Q3864">IF(
    $U$1=1, AND($P3864&lt;&gt;"", $P3864&lt;&gt;"...", $P3864&lt;&gt;"입력오류"),
    IF(
        $U$18=1, AND($P3864&lt;&gt;"", $P3864&lt;&gt;"...", $P3864&lt;&gt;"입력오류", ISNUMBER(FIND(INDEX($T$2:$T$7,$U$1),$P3864))),
        IF(
            $U$17="기타", AND($P3864&lt;&gt;"", $P3864&lt;&gt;"...", $P3864&lt;&gt;"입력오류", NOT(ISNUMBER(FIND($T$21:$T$34,$P3864)))),
            AND($P3864&lt;&gt;"", $P3864&lt;&gt;"...", $P3864&lt;&gt;"입력오류", $T$19=$P3864)
        )
    )
)</f>
        <v>0</v>
      </c>
    </row>
    <row r="3865" spans="1:17">
      <c r="A3865" t="s">
        <v>8066</v>
      </c>
      <c r="B3865" t="s">
        <v>8067</v>
      </c>
      <c r="I3865">
        <f t="shared" si="181"/>
        <v>3864</v>
      </c>
      <c r="J3865">
        <f t="shared" si="182"/>
        <v>3864</v>
      </c>
      <c r="K3865">
        <f t="shared" si="180"/>
        <v>1</v>
      </c>
      <c r="L3865" t="b">
        <f>COUNTIF($N$2:N3865, N3865)=1</f>
        <v>1</v>
      </c>
      <c r="M3865" s="37">
        <f>IF( $Q3865, MAX($M$1:M3864)+1, 0)</f>
        <v>0</v>
      </c>
      <c r="N3865" t="str" cm="1">
        <f t="array" ref="N3865">INDEX($A$9:$F$1048576, $J3865, $K3865 )</f>
        <v>72366</v>
      </c>
      <c r="O3865" t="str" cm="1">
        <f t="array" ref="O3865">INDEX($B$9:$F$1048576, $J3865, $K3865 )</f>
        <v>색동이제26차(유)7</v>
      </c>
      <c r="P3865" t="str" cm="1">
        <f t="array" ref="P3865">IF( $L3865, TRIM(_xll.IMDP("IR", $G$5&amp;$N3865, $G$6)), "" )</f>
        <v/>
      </c>
      <c r="Q3865" t="b" cm="1">
        <f t="array" ref="Q3865">IF(
    $U$1=1, AND($P3865&lt;&gt;"", $P3865&lt;&gt;"...", $P3865&lt;&gt;"입력오류"),
    IF(
        $U$18=1, AND($P3865&lt;&gt;"", $P3865&lt;&gt;"...", $P3865&lt;&gt;"입력오류", ISNUMBER(FIND(INDEX($T$2:$T$7,$U$1),$P3865))),
        IF(
            $U$17="기타", AND($P3865&lt;&gt;"", $P3865&lt;&gt;"...", $P3865&lt;&gt;"입력오류", NOT(ISNUMBER(FIND($T$21:$T$34,$P3865)))),
            AND($P3865&lt;&gt;"", $P3865&lt;&gt;"...", $P3865&lt;&gt;"입력오류", $T$19=$P3865)
        )
    )
)</f>
        <v>0</v>
      </c>
    </row>
    <row r="3866" spans="1:17">
      <c r="A3866" t="s">
        <v>8068</v>
      </c>
      <c r="B3866" t="s">
        <v>8069</v>
      </c>
      <c r="I3866">
        <f t="shared" si="181"/>
        <v>3865</v>
      </c>
      <c r="J3866">
        <f t="shared" si="182"/>
        <v>3865</v>
      </c>
      <c r="K3866">
        <f t="shared" si="180"/>
        <v>1</v>
      </c>
      <c r="L3866" t="b">
        <f>COUNTIF($N$2:N3866, N3866)=1</f>
        <v>1</v>
      </c>
      <c r="M3866" s="37">
        <f>IF( $Q3866, MAX($M$1:M3865)+1, 0)</f>
        <v>0</v>
      </c>
      <c r="N3866" t="str" cm="1">
        <f t="array" ref="N3866">INDEX($A$9:$F$1048576, $J3866, $K3866 )</f>
        <v>72367</v>
      </c>
      <c r="O3866" t="str" cm="1">
        <f t="array" ref="O3866">INDEX($B$9:$F$1048576, $J3866, $K3866 )</f>
        <v>색동이제26차(유)8</v>
      </c>
      <c r="P3866" t="str" cm="1">
        <f t="array" ref="P3866">IF( $L3866, TRIM(_xll.IMDP("IR", $G$5&amp;$N3866, $G$6)), "" )</f>
        <v/>
      </c>
      <c r="Q3866" t="b" cm="1">
        <f t="array" ref="Q3866">IF(
    $U$1=1, AND($P3866&lt;&gt;"", $P3866&lt;&gt;"...", $P3866&lt;&gt;"입력오류"),
    IF(
        $U$18=1, AND($P3866&lt;&gt;"", $P3866&lt;&gt;"...", $P3866&lt;&gt;"입력오류", ISNUMBER(FIND(INDEX($T$2:$T$7,$U$1),$P3866))),
        IF(
            $U$17="기타", AND($P3866&lt;&gt;"", $P3866&lt;&gt;"...", $P3866&lt;&gt;"입력오류", NOT(ISNUMBER(FIND($T$21:$T$34,$P3866)))),
            AND($P3866&lt;&gt;"", $P3866&lt;&gt;"...", $P3866&lt;&gt;"입력오류", $T$19=$P3866)
        )
    )
)</f>
        <v>0</v>
      </c>
    </row>
    <row r="3867" spans="1:17">
      <c r="A3867" t="s">
        <v>8070</v>
      </c>
      <c r="B3867" t="s">
        <v>8071</v>
      </c>
      <c r="I3867">
        <f t="shared" si="181"/>
        <v>3866</v>
      </c>
      <c r="J3867">
        <f t="shared" si="182"/>
        <v>3866</v>
      </c>
      <c r="K3867">
        <f t="shared" si="180"/>
        <v>1</v>
      </c>
      <c r="L3867" t="b">
        <f>COUNTIF($N$2:N3867, N3867)=1</f>
        <v>1</v>
      </c>
      <c r="M3867" s="37">
        <f>IF( $Q3867, MAX($M$1:M3866)+1, 0)</f>
        <v>0</v>
      </c>
      <c r="N3867" t="str" cm="1">
        <f t="array" ref="N3867">INDEX($A$9:$F$1048576, $J3867, $K3867 )</f>
        <v>72368</v>
      </c>
      <c r="O3867" t="str" cm="1">
        <f t="array" ref="O3867">INDEX($B$9:$F$1048576, $J3867, $K3867 )</f>
        <v>색동이제26차(유)9</v>
      </c>
      <c r="P3867" t="str" cm="1">
        <f t="array" ref="P3867">IF( $L3867, TRIM(_xll.IMDP("IR", $G$5&amp;$N3867, $G$6)), "" )</f>
        <v/>
      </c>
      <c r="Q3867" t="b" cm="1">
        <f t="array" ref="Q3867">IF(
    $U$1=1, AND($P3867&lt;&gt;"", $P3867&lt;&gt;"...", $P3867&lt;&gt;"입력오류"),
    IF(
        $U$18=1, AND($P3867&lt;&gt;"", $P3867&lt;&gt;"...", $P3867&lt;&gt;"입력오류", ISNUMBER(FIND(INDEX($T$2:$T$7,$U$1),$P3867))),
        IF(
            $U$17="기타", AND($P3867&lt;&gt;"", $P3867&lt;&gt;"...", $P3867&lt;&gt;"입력오류", NOT(ISNUMBER(FIND($T$21:$T$34,$P3867)))),
            AND($P3867&lt;&gt;"", $P3867&lt;&gt;"...", $P3867&lt;&gt;"입력오류", $T$19=$P3867)
        )
    )
)</f>
        <v>0</v>
      </c>
    </row>
    <row r="3868" spans="1:17">
      <c r="A3868" t="s">
        <v>8072</v>
      </c>
      <c r="B3868" t="s">
        <v>8073</v>
      </c>
      <c r="I3868">
        <f t="shared" si="181"/>
        <v>3867</v>
      </c>
      <c r="J3868">
        <f t="shared" si="182"/>
        <v>3867</v>
      </c>
      <c r="K3868">
        <f t="shared" si="180"/>
        <v>1</v>
      </c>
      <c r="L3868" t="b">
        <f>COUNTIF($N$2:N3868, N3868)=1</f>
        <v>1</v>
      </c>
      <c r="M3868" s="37">
        <f>IF( $Q3868, MAX($M$1:M3867)+1, 0)</f>
        <v>0</v>
      </c>
      <c r="N3868" t="str" cm="1">
        <f t="array" ref="N3868">INDEX($A$9:$F$1048576, $J3868, $K3868 )</f>
        <v>72369</v>
      </c>
      <c r="O3868" t="str" cm="1">
        <f t="array" ref="O3868">INDEX($B$9:$F$1048576, $J3868, $K3868 )</f>
        <v>색동이제26차(유)10</v>
      </c>
      <c r="P3868" t="str" cm="1">
        <f t="array" ref="P3868">IF( $L3868, TRIM(_xll.IMDP("IR", $G$5&amp;$N3868, $G$6)), "" )</f>
        <v/>
      </c>
      <c r="Q3868" t="b" cm="1">
        <f t="array" ref="Q3868">IF(
    $U$1=1, AND($P3868&lt;&gt;"", $P3868&lt;&gt;"...", $P3868&lt;&gt;"입력오류"),
    IF(
        $U$18=1, AND($P3868&lt;&gt;"", $P3868&lt;&gt;"...", $P3868&lt;&gt;"입력오류", ISNUMBER(FIND(INDEX($T$2:$T$7,$U$1),$P3868))),
        IF(
            $U$17="기타", AND($P3868&lt;&gt;"", $P3868&lt;&gt;"...", $P3868&lt;&gt;"입력오류", NOT(ISNUMBER(FIND($T$21:$T$34,$P3868)))),
            AND($P3868&lt;&gt;"", $P3868&lt;&gt;"...", $P3868&lt;&gt;"입력오류", $T$19=$P3868)
        )
    )
)</f>
        <v>0</v>
      </c>
    </row>
    <row r="3869" spans="1:17">
      <c r="A3869" t="s">
        <v>8074</v>
      </c>
      <c r="B3869" t="s">
        <v>8075</v>
      </c>
      <c r="I3869">
        <f t="shared" si="181"/>
        <v>3868</v>
      </c>
      <c r="J3869">
        <f t="shared" si="182"/>
        <v>3868</v>
      </c>
      <c r="K3869">
        <f t="shared" si="180"/>
        <v>1</v>
      </c>
      <c r="L3869" t="b">
        <f>COUNTIF($N$2:N3869, N3869)=1</f>
        <v>1</v>
      </c>
      <c r="M3869" s="37">
        <f>IF( $Q3869, MAX($M$1:M3868)+1, 0)</f>
        <v>0</v>
      </c>
      <c r="N3869" t="str" cm="1">
        <f t="array" ref="N3869">INDEX($A$9:$F$1048576, $J3869, $K3869 )</f>
        <v>72370</v>
      </c>
      <c r="O3869" t="str" cm="1">
        <f t="array" ref="O3869">INDEX($B$9:$F$1048576, $J3869, $K3869 )</f>
        <v>색동이제26차(유)11</v>
      </c>
      <c r="P3869" t="str" cm="1">
        <f t="array" ref="P3869">IF( $L3869, TRIM(_xll.IMDP("IR", $G$5&amp;$N3869, $G$6)), "" )</f>
        <v/>
      </c>
      <c r="Q3869" t="b" cm="1">
        <f t="array" ref="Q3869">IF(
    $U$1=1, AND($P3869&lt;&gt;"", $P3869&lt;&gt;"...", $P3869&lt;&gt;"입력오류"),
    IF(
        $U$18=1, AND($P3869&lt;&gt;"", $P3869&lt;&gt;"...", $P3869&lt;&gt;"입력오류", ISNUMBER(FIND(INDEX($T$2:$T$7,$U$1),$P3869))),
        IF(
            $U$17="기타", AND($P3869&lt;&gt;"", $P3869&lt;&gt;"...", $P3869&lt;&gt;"입력오류", NOT(ISNUMBER(FIND($T$21:$T$34,$P3869)))),
            AND($P3869&lt;&gt;"", $P3869&lt;&gt;"...", $P3869&lt;&gt;"입력오류", $T$19=$P3869)
        )
    )
)</f>
        <v>0</v>
      </c>
    </row>
    <row r="3870" spans="1:17">
      <c r="A3870" t="s">
        <v>8076</v>
      </c>
      <c r="B3870" t="s">
        <v>8077</v>
      </c>
      <c r="I3870">
        <f t="shared" si="181"/>
        <v>3869</v>
      </c>
      <c r="J3870">
        <f t="shared" si="182"/>
        <v>3869</v>
      </c>
      <c r="K3870">
        <f t="shared" si="180"/>
        <v>1</v>
      </c>
      <c r="L3870" t="b">
        <f>COUNTIF($N$2:N3870, N3870)=1</f>
        <v>1</v>
      </c>
      <c r="M3870" s="37">
        <f>IF( $Q3870, MAX($M$1:M3869)+1, 0)</f>
        <v>0</v>
      </c>
      <c r="N3870" t="str" cm="1">
        <f t="array" ref="N3870">INDEX($A$9:$F$1048576, $J3870, $K3870 )</f>
        <v>72371</v>
      </c>
      <c r="O3870" t="str" cm="1">
        <f t="array" ref="O3870">INDEX($B$9:$F$1048576, $J3870, $K3870 )</f>
        <v>색동이제26차(유)12</v>
      </c>
      <c r="P3870" t="str" cm="1">
        <f t="array" ref="P3870">IF( $L3870, TRIM(_xll.IMDP("IR", $G$5&amp;$N3870, $G$6)), "" )</f>
        <v/>
      </c>
      <c r="Q3870" t="b" cm="1">
        <f t="array" ref="Q3870">IF(
    $U$1=1, AND($P3870&lt;&gt;"", $P3870&lt;&gt;"...", $P3870&lt;&gt;"입력오류"),
    IF(
        $U$18=1, AND($P3870&lt;&gt;"", $P3870&lt;&gt;"...", $P3870&lt;&gt;"입력오류", ISNUMBER(FIND(INDEX($T$2:$T$7,$U$1),$P3870))),
        IF(
            $U$17="기타", AND($P3870&lt;&gt;"", $P3870&lt;&gt;"...", $P3870&lt;&gt;"입력오류", NOT(ISNUMBER(FIND($T$21:$T$34,$P3870)))),
            AND($P3870&lt;&gt;"", $P3870&lt;&gt;"...", $P3870&lt;&gt;"입력오류", $T$19=$P3870)
        )
    )
)</f>
        <v>0</v>
      </c>
    </row>
    <row r="3871" spans="1:17">
      <c r="A3871" t="s">
        <v>8078</v>
      </c>
      <c r="B3871" t="s">
        <v>8079</v>
      </c>
      <c r="I3871">
        <f t="shared" si="181"/>
        <v>3870</v>
      </c>
      <c r="J3871">
        <f t="shared" si="182"/>
        <v>3870</v>
      </c>
      <c r="K3871">
        <f t="shared" si="180"/>
        <v>1</v>
      </c>
      <c r="L3871" t="b">
        <f>COUNTIF($N$2:N3871, N3871)=1</f>
        <v>1</v>
      </c>
      <c r="M3871" s="37">
        <f>IF( $Q3871, MAX($M$1:M3870)+1, 0)</f>
        <v>0</v>
      </c>
      <c r="N3871" t="str" cm="1">
        <f t="array" ref="N3871">INDEX($A$9:$F$1048576, $J3871, $K3871 )</f>
        <v>72372</v>
      </c>
      <c r="O3871" t="str" cm="1">
        <f t="array" ref="O3871">INDEX($B$9:$F$1048576, $J3871, $K3871 )</f>
        <v>색동이제26차(유)13</v>
      </c>
      <c r="P3871" t="str" cm="1">
        <f t="array" ref="P3871">IF( $L3871, TRIM(_xll.IMDP("IR", $G$5&amp;$N3871, $G$6)), "" )</f>
        <v/>
      </c>
      <c r="Q3871" t="b" cm="1">
        <f t="array" ref="Q3871">IF(
    $U$1=1, AND($P3871&lt;&gt;"", $P3871&lt;&gt;"...", $P3871&lt;&gt;"입력오류"),
    IF(
        $U$18=1, AND($P3871&lt;&gt;"", $P3871&lt;&gt;"...", $P3871&lt;&gt;"입력오류", ISNUMBER(FIND(INDEX($T$2:$T$7,$U$1),$P3871))),
        IF(
            $U$17="기타", AND($P3871&lt;&gt;"", $P3871&lt;&gt;"...", $P3871&lt;&gt;"입력오류", NOT(ISNUMBER(FIND($T$21:$T$34,$P3871)))),
            AND($P3871&lt;&gt;"", $P3871&lt;&gt;"...", $P3871&lt;&gt;"입력오류", $T$19=$P3871)
        )
    )
)</f>
        <v>0</v>
      </c>
    </row>
    <row r="3872" spans="1:17">
      <c r="A3872" t="s">
        <v>8080</v>
      </c>
      <c r="B3872" t="s">
        <v>8081</v>
      </c>
      <c r="I3872">
        <f t="shared" si="181"/>
        <v>3871</v>
      </c>
      <c r="J3872">
        <f t="shared" si="182"/>
        <v>3871</v>
      </c>
      <c r="K3872">
        <f t="shared" si="180"/>
        <v>1</v>
      </c>
      <c r="L3872" t="b">
        <f>COUNTIF($N$2:N3872, N3872)=1</f>
        <v>1</v>
      </c>
      <c r="M3872" s="37">
        <f>IF( $Q3872, MAX($M$1:M3871)+1, 0)</f>
        <v>0</v>
      </c>
      <c r="N3872" t="str" cm="1">
        <f t="array" ref="N3872">INDEX($A$9:$F$1048576, $J3872, $K3872 )</f>
        <v>72373</v>
      </c>
      <c r="O3872" t="str" cm="1">
        <f t="array" ref="O3872">INDEX($B$9:$F$1048576, $J3872, $K3872 )</f>
        <v>색동이제26차(유)14</v>
      </c>
      <c r="P3872" t="str" cm="1">
        <f t="array" ref="P3872">IF( $L3872, TRIM(_xll.IMDP("IR", $G$5&amp;$N3872, $G$6)), "" )</f>
        <v/>
      </c>
      <c r="Q3872" t="b" cm="1">
        <f t="array" ref="Q3872">IF(
    $U$1=1, AND($P3872&lt;&gt;"", $P3872&lt;&gt;"...", $P3872&lt;&gt;"입력오류"),
    IF(
        $U$18=1, AND($P3872&lt;&gt;"", $P3872&lt;&gt;"...", $P3872&lt;&gt;"입력오류", ISNUMBER(FIND(INDEX($T$2:$T$7,$U$1),$P3872))),
        IF(
            $U$17="기타", AND($P3872&lt;&gt;"", $P3872&lt;&gt;"...", $P3872&lt;&gt;"입력오류", NOT(ISNUMBER(FIND($T$21:$T$34,$P3872)))),
            AND($P3872&lt;&gt;"", $P3872&lt;&gt;"...", $P3872&lt;&gt;"입력오류", $T$19=$P3872)
        )
    )
)</f>
        <v>0</v>
      </c>
    </row>
    <row r="3873" spans="1:17">
      <c r="A3873" t="s">
        <v>8082</v>
      </c>
      <c r="B3873" t="s">
        <v>8083</v>
      </c>
      <c r="I3873">
        <f t="shared" si="181"/>
        <v>3872</v>
      </c>
      <c r="J3873">
        <f t="shared" si="182"/>
        <v>3872</v>
      </c>
      <c r="K3873">
        <f t="shared" si="180"/>
        <v>1</v>
      </c>
      <c r="L3873" t="b">
        <f>COUNTIF($N$2:N3873, N3873)=1</f>
        <v>1</v>
      </c>
      <c r="M3873" s="37">
        <f>IF( $Q3873, MAX($M$1:M3872)+1, 0)</f>
        <v>0</v>
      </c>
      <c r="N3873" t="str" cm="1">
        <f t="array" ref="N3873">INDEX($A$9:$F$1048576, $J3873, $K3873 )</f>
        <v>72374</v>
      </c>
      <c r="O3873" t="str" cm="1">
        <f t="array" ref="O3873">INDEX($B$9:$F$1048576, $J3873, $K3873 )</f>
        <v>색동이제26차(유)15</v>
      </c>
      <c r="P3873" t="str" cm="1">
        <f t="array" ref="P3873">IF( $L3873, TRIM(_xll.IMDP("IR", $G$5&amp;$N3873, $G$6)), "" )</f>
        <v/>
      </c>
      <c r="Q3873" t="b" cm="1">
        <f t="array" ref="Q3873">IF(
    $U$1=1, AND($P3873&lt;&gt;"", $P3873&lt;&gt;"...", $P3873&lt;&gt;"입력오류"),
    IF(
        $U$18=1, AND($P3873&lt;&gt;"", $P3873&lt;&gt;"...", $P3873&lt;&gt;"입력오류", ISNUMBER(FIND(INDEX($T$2:$T$7,$U$1),$P3873))),
        IF(
            $U$17="기타", AND($P3873&lt;&gt;"", $P3873&lt;&gt;"...", $P3873&lt;&gt;"입력오류", NOT(ISNUMBER(FIND($T$21:$T$34,$P3873)))),
            AND($P3873&lt;&gt;"", $P3873&lt;&gt;"...", $P3873&lt;&gt;"입력오류", $T$19=$P3873)
        )
    )
)</f>
        <v>0</v>
      </c>
    </row>
    <row r="3874" spans="1:17">
      <c r="A3874" t="s">
        <v>8084</v>
      </c>
      <c r="B3874" t="s">
        <v>8085</v>
      </c>
      <c r="I3874">
        <f t="shared" si="181"/>
        <v>3873</v>
      </c>
      <c r="J3874">
        <f t="shared" si="182"/>
        <v>3873</v>
      </c>
      <c r="K3874">
        <f t="shared" si="180"/>
        <v>1</v>
      </c>
      <c r="L3874" t="b">
        <f>COUNTIF($N$2:N3874, N3874)=1</f>
        <v>1</v>
      </c>
      <c r="M3874" s="37">
        <f>IF( $Q3874, MAX($M$1:M3873)+1, 0)</f>
        <v>0</v>
      </c>
      <c r="N3874" t="str" cm="1">
        <f t="array" ref="N3874">INDEX($A$9:$F$1048576, $J3874, $K3874 )</f>
        <v>72375</v>
      </c>
      <c r="O3874" t="str" cm="1">
        <f t="array" ref="O3874">INDEX($B$9:$F$1048576, $J3874, $K3874 )</f>
        <v>색동이제26차(유)16</v>
      </c>
      <c r="P3874" t="str" cm="1">
        <f t="array" ref="P3874">IF( $L3874, TRIM(_xll.IMDP("IR", $G$5&amp;$N3874, $G$6)), "" )</f>
        <v/>
      </c>
      <c r="Q3874" t="b" cm="1">
        <f t="array" ref="Q3874">IF(
    $U$1=1, AND($P3874&lt;&gt;"", $P3874&lt;&gt;"...", $P3874&lt;&gt;"입력오류"),
    IF(
        $U$18=1, AND($P3874&lt;&gt;"", $P3874&lt;&gt;"...", $P3874&lt;&gt;"입력오류", ISNUMBER(FIND(INDEX($T$2:$T$7,$U$1),$P3874))),
        IF(
            $U$17="기타", AND($P3874&lt;&gt;"", $P3874&lt;&gt;"...", $P3874&lt;&gt;"입력오류", NOT(ISNUMBER(FIND($T$21:$T$34,$P3874)))),
            AND($P3874&lt;&gt;"", $P3874&lt;&gt;"...", $P3874&lt;&gt;"입력오류", $T$19=$P3874)
        )
    )
)</f>
        <v>0</v>
      </c>
    </row>
    <row r="3875" spans="1:17">
      <c r="A3875" t="s">
        <v>8086</v>
      </c>
      <c r="B3875" t="s">
        <v>8087</v>
      </c>
      <c r="I3875">
        <f t="shared" si="181"/>
        <v>3874</v>
      </c>
      <c r="J3875">
        <f t="shared" si="182"/>
        <v>3874</v>
      </c>
      <c r="K3875">
        <f t="shared" si="180"/>
        <v>1</v>
      </c>
      <c r="L3875" t="b">
        <f>COUNTIF($N$2:N3875, N3875)=1</f>
        <v>1</v>
      </c>
      <c r="M3875" s="37">
        <f>IF( $Q3875, MAX($M$1:M3874)+1, 0)</f>
        <v>0</v>
      </c>
      <c r="N3875" t="str" cm="1">
        <f t="array" ref="N3875">INDEX($A$9:$F$1048576, $J3875, $K3875 )</f>
        <v>72376</v>
      </c>
      <c r="O3875" t="str" cm="1">
        <f t="array" ref="O3875">INDEX($B$9:$F$1048576, $J3875, $K3875 )</f>
        <v>신보2024제3차(유)1-1</v>
      </c>
      <c r="P3875" t="str" cm="1">
        <f t="array" ref="P3875">IF( $L3875, TRIM(_xll.IMDP("IR", $G$5&amp;$N3875, $G$6)), "" )</f>
        <v/>
      </c>
      <c r="Q3875" t="b" cm="1">
        <f t="array" ref="Q3875">IF(
    $U$1=1, AND($P3875&lt;&gt;"", $P3875&lt;&gt;"...", $P3875&lt;&gt;"입력오류"),
    IF(
        $U$18=1, AND($P3875&lt;&gt;"", $P3875&lt;&gt;"...", $P3875&lt;&gt;"입력오류", ISNUMBER(FIND(INDEX($T$2:$T$7,$U$1),$P3875))),
        IF(
            $U$17="기타", AND($P3875&lt;&gt;"", $P3875&lt;&gt;"...", $P3875&lt;&gt;"입력오류", NOT(ISNUMBER(FIND($T$21:$T$34,$P3875)))),
            AND($P3875&lt;&gt;"", $P3875&lt;&gt;"...", $P3875&lt;&gt;"입력오류", $T$19=$P3875)
        )
    )
)</f>
        <v>0</v>
      </c>
    </row>
    <row r="3876" spans="1:17">
      <c r="A3876" t="s">
        <v>8088</v>
      </c>
      <c r="B3876" t="s">
        <v>8089</v>
      </c>
      <c r="I3876">
        <f t="shared" si="181"/>
        <v>3875</v>
      </c>
      <c r="J3876">
        <f t="shared" si="182"/>
        <v>3875</v>
      </c>
      <c r="K3876">
        <f t="shared" si="180"/>
        <v>1</v>
      </c>
      <c r="L3876" t="b">
        <f>COUNTIF($N$2:N3876, N3876)=1</f>
        <v>1</v>
      </c>
      <c r="M3876" s="37">
        <f>IF( $Q3876, MAX($M$1:M3875)+1, 0)</f>
        <v>0</v>
      </c>
      <c r="N3876" t="str" cm="1">
        <f t="array" ref="N3876">INDEX($A$9:$F$1048576, $J3876, $K3876 )</f>
        <v>72377</v>
      </c>
      <c r="O3876" t="str" cm="1">
        <f t="array" ref="O3876">INDEX($B$9:$F$1048576, $J3876, $K3876 )</f>
        <v>신보2024제3차(유)1-2</v>
      </c>
      <c r="P3876" t="str" cm="1">
        <f t="array" ref="P3876">IF( $L3876, TRIM(_xll.IMDP("IR", $G$5&amp;$N3876, $G$6)), "" )</f>
        <v/>
      </c>
      <c r="Q3876" t="b" cm="1">
        <f t="array" ref="Q3876">IF(
    $U$1=1, AND($P3876&lt;&gt;"", $P3876&lt;&gt;"...", $P3876&lt;&gt;"입력오류"),
    IF(
        $U$18=1, AND($P3876&lt;&gt;"", $P3876&lt;&gt;"...", $P3876&lt;&gt;"입력오류", ISNUMBER(FIND(INDEX($T$2:$T$7,$U$1),$P3876))),
        IF(
            $U$17="기타", AND($P3876&lt;&gt;"", $P3876&lt;&gt;"...", $P3876&lt;&gt;"입력오류", NOT(ISNUMBER(FIND($T$21:$T$34,$P3876)))),
            AND($P3876&lt;&gt;"", $P3876&lt;&gt;"...", $P3876&lt;&gt;"입력오류", $T$19=$P3876)
        )
    )
)</f>
        <v>0</v>
      </c>
    </row>
    <row r="3877" spans="1:17">
      <c r="A3877" t="s">
        <v>8090</v>
      </c>
      <c r="B3877" t="s">
        <v>8091</v>
      </c>
      <c r="I3877">
        <f t="shared" si="181"/>
        <v>3876</v>
      </c>
      <c r="J3877">
        <f t="shared" si="182"/>
        <v>3876</v>
      </c>
      <c r="K3877">
        <f t="shared" si="180"/>
        <v>1</v>
      </c>
      <c r="L3877" t="b">
        <f>COUNTIF($N$2:N3877, N3877)=1</f>
        <v>1</v>
      </c>
      <c r="M3877" s="37">
        <f>IF( $Q3877, MAX($M$1:M3876)+1, 0)</f>
        <v>0</v>
      </c>
      <c r="N3877" t="str" cm="1">
        <f t="array" ref="N3877">INDEX($A$9:$F$1048576, $J3877, $K3877 )</f>
        <v>72378</v>
      </c>
      <c r="O3877" t="str" cm="1">
        <f t="array" ref="O3877">INDEX($B$9:$F$1048576, $J3877, $K3877 )</f>
        <v>신보2024제3차(유)1-3</v>
      </c>
      <c r="P3877" t="str" cm="1">
        <f t="array" ref="P3877">IF( $L3877, TRIM(_xll.IMDP("IR", $G$5&amp;$N3877, $G$6)), "" )</f>
        <v/>
      </c>
      <c r="Q3877" t="b" cm="1">
        <f t="array" ref="Q3877">IF(
    $U$1=1, AND($P3877&lt;&gt;"", $P3877&lt;&gt;"...", $P3877&lt;&gt;"입력오류"),
    IF(
        $U$18=1, AND($P3877&lt;&gt;"", $P3877&lt;&gt;"...", $P3877&lt;&gt;"입력오류", ISNUMBER(FIND(INDEX($T$2:$T$7,$U$1),$P3877))),
        IF(
            $U$17="기타", AND($P3877&lt;&gt;"", $P3877&lt;&gt;"...", $P3877&lt;&gt;"입력오류", NOT(ISNUMBER(FIND($T$21:$T$34,$P3877)))),
            AND($P3877&lt;&gt;"", $P3877&lt;&gt;"...", $P3877&lt;&gt;"입력오류", $T$19=$P3877)
        )
    )
)</f>
        <v>0</v>
      </c>
    </row>
    <row r="3878" spans="1:17">
      <c r="A3878" t="s">
        <v>8092</v>
      </c>
      <c r="B3878" t="s">
        <v>8093</v>
      </c>
      <c r="I3878">
        <f t="shared" si="181"/>
        <v>3877</v>
      </c>
      <c r="J3878">
        <f t="shared" si="182"/>
        <v>3877</v>
      </c>
      <c r="K3878">
        <f t="shared" si="180"/>
        <v>1</v>
      </c>
      <c r="L3878" t="b">
        <f>COUNTIF($N$2:N3878, N3878)=1</f>
        <v>1</v>
      </c>
      <c r="M3878" s="37">
        <f>IF( $Q3878, MAX($M$1:M3877)+1, 0)</f>
        <v>0</v>
      </c>
      <c r="N3878" t="str" cm="1">
        <f t="array" ref="N3878">INDEX($A$9:$F$1048576, $J3878, $K3878 )</f>
        <v>72379</v>
      </c>
      <c r="O3878" t="str" cm="1">
        <f t="array" ref="O3878">INDEX($B$9:$F$1048576, $J3878, $K3878 )</f>
        <v>신보2024제4차(유)1-1</v>
      </c>
      <c r="P3878" t="str" cm="1">
        <f t="array" ref="P3878">IF( $L3878, TRIM(_xll.IMDP("IR", $G$5&amp;$N3878, $G$6)), "" )</f>
        <v/>
      </c>
      <c r="Q3878" t="b" cm="1">
        <f t="array" ref="Q3878">IF(
    $U$1=1, AND($P3878&lt;&gt;"", $P3878&lt;&gt;"...", $P3878&lt;&gt;"입력오류"),
    IF(
        $U$18=1, AND($P3878&lt;&gt;"", $P3878&lt;&gt;"...", $P3878&lt;&gt;"입력오류", ISNUMBER(FIND(INDEX($T$2:$T$7,$U$1),$P3878))),
        IF(
            $U$17="기타", AND($P3878&lt;&gt;"", $P3878&lt;&gt;"...", $P3878&lt;&gt;"입력오류", NOT(ISNUMBER(FIND($T$21:$T$34,$P3878)))),
            AND($P3878&lt;&gt;"", $P3878&lt;&gt;"...", $P3878&lt;&gt;"입력오류", $T$19=$P3878)
        )
    )
)</f>
        <v>0</v>
      </c>
    </row>
    <row r="3879" spans="1:17">
      <c r="A3879" t="s">
        <v>8094</v>
      </c>
      <c r="B3879" t="s">
        <v>8095</v>
      </c>
      <c r="I3879">
        <f t="shared" si="181"/>
        <v>3878</v>
      </c>
      <c r="J3879">
        <f t="shared" si="182"/>
        <v>3878</v>
      </c>
      <c r="K3879">
        <f t="shared" si="180"/>
        <v>1</v>
      </c>
      <c r="L3879" t="b">
        <f>COUNTIF($N$2:N3879, N3879)=1</f>
        <v>1</v>
      </c>
      <c r="M3879" s="37">
        <f>IF( $Q3879, MAX($M$1:M3878)+1, 0)</f>
        <v>0</v>
      </c>
      <c r="N3879" t="str" cm="1">
        <f t="array" ref="N3879">INDEX($A$9:$F$1048576, $J3879, $K3879 )</f>
        <v>72380</v>
      </c>
      <c r="O3879" t="str" cm="1">
        <f t="array" ref="O3879">INDEX($B$9:$F$1048576, $J3879, $K3879 )</f>
        <v>신보2024제4차(유)1-2</v>
      </c>
      <c r="P3879" t="str" cm="1">
        <f t="array" ref="P3879">IF( $L3879, TRIM(_xll.IMDP("IR", $G$5&amp;$N3879, $G$6)), "" )</f>
        <v/>
      </c>
      <c r="Q3879" t="b" cm="1">
        <f t="array" ref="Q3879">IF(
    $U$1=1, AND($P3879&lt;&gt;"", $P3879&lt;&gt;"...", $P3879&lt;&gt;"입력오류"),
    IF(
        $U$18=1, AND($P3879&lt;&gt;"", $P3879&lt;&gt;"...", $P3879&lt;&gt;"입력오류", ISNUMBER(FIND(INDEX($T$2:$T$7,$U$1),$P3879))),
        IF(
            $U$17="기타", AND($P3879&lt;&gt;"", $P3879&lt;&gt;"...", $P3879&lt;&gt;"입력오류", NOT(ISNUMBER(FIND($T$21:$T$34,$P3879)))),
            AND($P3879&lt;&gt;"", $P3879&lt;&gt;"...", $P3879&lt;&gt;"입력오류", $T$19=$P3879)
        )
    )
)</f>
        <v>0</v>
      </c>
    </row>
    <row r="3880" spans="1:17">
      <c r="A3880" t="s">
        <v>8096</v>
      </c>
      <c r="B3880" t="s">
        <v>8097</v>
      </c>
      <c r="I3880">
        <f t="shared" si="181"/>
        <v>3879</v>
      </c>
      <c r="J3880">
        <f t="shared" si="182"/>
        <v>3879</v>
      </c>
      <c r="K3880">
        <f t="shared" si="180"/>
        <v>1</v>
      </c>
      <c r="L3880" t="b">
        <f>COUNTIF($N$2:N3880, N3880)=1</f>
        <v>1</v>
      </c>
      <c r="M3880" s="37">
        <f>IF( $Q3880, MAX($M$1:M3879)+1, 0)</f>
        <v>0</v>
      </c>
      <c r="N3880" t="str" cm="1">
        <f t="array" ref="N3880">INDEX($A$9:$F$1048576, $J3880, $K3880 )</f>
        <v>72381</v>
      </c>
      <c r="O3880" t="str" cm="1">
        <f t="array" ref="O3880">INDEX($B$9:$F$1048576, $J3880, $K3880 )</f>
        <v>신보2024제4차(유)1-3</v>
      </c>
      <c r="P3880" t="str" cm="1">
        <f t="array" ref="P3880">IF( $L3880, TRIM(_xll.IMDP("IR", $G$5&amp;$N3880, $G$6)), "" )</f>
        <v/>
      </c>
      <c r="Q3880" t="b" cm="1">
        <f t="array" ref="Q3880">IF(
    $U$1=1, AND($P3880&lt;&gt;"", $P3880&lt;&gt;"...", $P3880&lt;&gt;"입력오류"),
    IF(
        $U$18=1, AND($P3880&lt;&gt;"", $P3880&lt;&gt;"...", $P3880&lt;&gt;"입력오류", ISNUMBER(FIND(INDEX($T$2:$T$7,$U$1),$P3880))),
        IF(
            $U$17="기타", AND($P3880&lt;&gt;"", $P3880&lt;&gt;"...", $P3880&lt;&gt;"입력오류", NOT(ISNUMBER(FIND($T$21:$T$34,$P3880)))),
            AND($P3880&lt;&gt;"", $P3880&lt;&gt;"...", $P3880&lt;&gt;"입력오류", $T$19=$P3880)
        )
    )
)</f>
        <v>0</v>
      </c>
    </row>
    <row r="3881" spans="1:17">
      <c r="A3881" t="s">
        <v>8098</v>
      </c>
      <c r="B3881" t="s">
        <v>8099</v>
      </c>
      <c r="I3881">
        <f t="shared" si="181"/>
        <v>3880</v>
      </c>
      <c r="J3881">
        <f t="shared" si="182"/>
        <v>3880</v>
      </c>
      <c r="K3881">
        <f t="shared" si="180"/>
        <v>1</v>
      </c>
      <c r="L3881" t="b">
        <f>COUNTIF($N$2:N3881, N3881)=1</f>
        <v>1</v>
      </c>
      <c r="M3881" s="37">
        <f>IF( $Q3881, MAX($M$1:M3880)+1, 0)</f>
        <v>0</v>
      </c>
      <c r="N3881" t="str" cm="1">
        <f t="array" ref="N3881">INDEX($A$9:$F$1048576, $J3881, $K3881 )</f>
        <v>72382</v>
      </c>
      <c r="O3881" t="str" cm="1">
        <f t="array" ref="O3881">INDEX($B$9:$F$1048576, $J3881, $K3881 )</f>
        <v>신보2024제5차(유)1-1</v>
      </c>
      <c r="P3881" t="str" cm="1">
        <f t="array" ref="P3881">IF( $L3881, TRIM(_xll.IMDP("IR", $G$5&amp;$N3881, $G$6)), "" )</f>
        <v/>
      </c>
      <c r="Q3881" t="b" cm="1">
        <f t="array" ref="Q3881">IF(
    $U$1=1, AND($P3881&lt;&gt;"", $P3881&lt;&gt;"...", $P3881&lt;&gt;"입력오류"),
    IF(
        $U$18=1, AND($P3881&lt;&gt;"", $P3881&lt;&gt;"...", $P3881&lt;&gt;"입력오류", ISNUMBER(FIND(INDEX($T$2:$T$7,$U$1),$P3881))),
        IF(
            $U$17="기타", AND($P3881&lt;&gt;"", $P3881&lt;&gt;"...", $P3881&lt;&gt;"입력오류", NOT(ISNUMBER(FIND($T$21:$T$34,$P3881)))),
            AND($P3881&lt;&gt;"", $P3881&lt;&gt;"...", $P3881&lt;&gt;"입력오류", $T$19=$P3881)
        )
    )
)</f>
        <v>0</v>
      </c>
    </row>
    <row r="3882" spans="1:17">
      <c r="A3882" t="s">
        <v>8100</v>
      </c>
      <c r="B3882" t="s">
        <v>8101</v>
      </c>
      <c r="I3882">
        <f t="shared" si="181"/>
        <v>3881</v>
      </c>
      <c r="J3882">
        <f t="shared" si="182"/>
        <v>3881</v>
      </c>
      <c r="K3882">
        <f t="shared" si="180"/>
        <v>1</v>
      </c>
      <c r="L3882" t="b">
        <f>COUNTIF($N$2:N3882, N3882)=1</f>
        <v>1</v>
      </c>
      <c r="M3882" s="37">
        <f>IF( $Q3882, MAX($M$1:M3881)+1, 0)</f>
        <v>0</v>
      </c>
      <c r="N3882" t="str" cm="1">
        <f t="array" ref="N3882">INDEX($A$9:$F$1048576, $J3882, $K3882 )</f>
        <v>72383</v>
      </c>
      <c r="O3882" t="str" cm="1">
        <f t="array" ref="O3882">INDEX($B$9:$F$1048576, $J3882, $K3882 )</f>
        <v>신보2024제5차(유)1-2</v>
      </c>
      <c r="P3882" t="str" cm="1">
        <f t="array" ref="P3882">IF( $L3882, TRIM(_xll.IMDP("IR", $G$5&amp;$N3882, $G$6)), "" )</f>
        <v/>
      </c>
      <c r="Q3882" t="b" cm="1">
        <f t="array" ref="Q3882">IF(
    $U$1=1, AND($P3882&lt;&gt;"", $P3882&lt;&gt;"...", $P3882&lt;&gt;"입력오류"),
    IF(
        $U$18=1, AND($P3882&lt;&gt;"", $P3882&lt;&gt;"...", $P3882&lt;&gt;"입력오류", ISNUMBER(FIND(INDEX($T$2:$T$7,$U$1),$P3882))),
        IF(
            $U$17="기타", AND($P3882&lt;&gt;"", $P3882&lt;&gt;"...", $P3882&lt;&gt;"입력오류", NOT(ISNUMBER(FIND($T$21:$T$34,$P3882)))),
            AND($P3882&lt;&gt;"", $P3882&lt;&gt;"...", $P3882&lt;&gt;"입력오류", $T$19=$P3882)
        )
    )
)</f>
        <v>0</v>
      </c>
    </row>
    <row r="3883" spans="1:17">
      <c r="A3883" t="s">
        <v>8102</v>
      </c>
      <c r="B3883" t="s">
        <v>8103</v>
      </c>
      <c r="I3883">
        <f t="shared" si="181"/>
        <v>3882</v>
      </c>
      <c r="J3883">
        <f t="shared" si="182"/>
        <v>3882</v>
      </c>
      <c r="K3883">
        <f t="shared" si="180"/>
        <v>1</v>
      </c>
      <c r="L3883" t="b">
        <f>COUNTIF($N$2:N3883, N3883)=1</f>
        <v>1</v>
      </c>
      <c r="M3883" s="37">
        <f>IF( $Q3883, MAX($M$1:M3882)+1, 0)</f>
        <v>0</v>
      </c>
      <c r="N3883" t="str" cm="1">
        <f t="array" ref="N3883">INDEX($A$9:$F$1048576, $J3883, $K3883 )</f>
        <v>72384</v>
      </c>
      <c r="O3883" t="str" cm="1">
        <f t="array" ref="O3883">INDEX($B$9:$F$1048576, $J3883, $K3883 )</f>
        <v>신보2024제6차(유)1-1</v>
      </c>
      <c r="P3883" t="str" cm="1">
        <f t="array" ref="P3883">IF( $L3883, TRIM(_xll.IMDP("IR", $G$5&amp;$N3883, $G$6)), "" )</f>
        <v/>
      </c>
      <c r="Q3883" t="b" cm="1">
        <f t="array" ref="Q3883">IF(
    $U$1=1, AND($P3883&lt;&gt;"", $P3883&lt;&gt;"...", $P3883&lt;&gt;"입력오류"),
    IF(
        $U$18=1, AND($P3883&lt;&gt;"", $P3883&lt;&gt;"...", $P3883&lt;&gt;"입력오류", ISNUMBER(FIND(INDEX($T$2:$T$7,$U$1),$P3883))),
        IF(
            $U$17="기타", AND($P3883&lt;&gt;"", $P3883&lt;&gt;"...", $P3883&lt;&gt;"입력오류", NOT(ISNUMBER(FIND($T$21:$T$34,$P3883)))),
            AND($P3883&lt;&gt;"", $P3883&lt;&gt;"...", $P3883&lt;&gt;"입력오류", $T$19=$P3883)
        )
    )
)</f>
        <v>0</v>
      </c>
    </row>
    <row r="3884" spans="1:17">
      <c r="A3884" t="s">
        <v>8104</v>
      </c>
      <c r="B3884" t="s">
        <v>8105</v>
      </c>
      <c r="I3884">
        <f t="shared" si="181"/>
        <v>3883</v>
      </c>
      <c r="J3884">
        <f t="shared" si="182"/>
        <v>3883</v>
      </c>
      <c r="K3884">
        <f t="shared" si="180"/>
        <v>1</v>
      </c>
      <c r="L3884" t="b">
        <f>COUNTIF($N$2:N3884, N3884)=1</f>
        <v>1</v>
      </c>
      <c r="M3884" s="37">
        <f>IF( $Q3884, MAX($M$1:M3883)+1, 0)</f>
        <v>0</v>
      </c>
      <c r="N3884" t="str" cm="1">
        <f t="array" ref="N3884">INDEX($A$9:$F$1048576, $J3884, $K3884 )</f>
        <v>72385</v>
      </c>
      <c r="O3884" t="str" cm="1">
        <f t="array" ref="O3884">INDEX($B$9:$F$1048576, $J3884, $K3884 )</f>
        <v>신보2024제6차(유)1-2</v>
      </c>
      <c r="P3884" t="str" cm="1">
        <f t="array" ref="P3884">IF( $L3884, TRIM(_xll.IMDP("IR", $G$5&amp;$N3884, $G$6)), "" )</f>
        <v/>
      </c>
      <c r="Q3884" t="b" cm="1">
        <f t="array" ref="Q3884">IF(
    $U$1=1, AND($P3884&lt;&gt;"", $P3884&lt;&gt;"...", $P3884&lt;&gt;"입력오류"),
    IF(
        $U$18=1, AND($P3884&lt;&gt;"", $P3884&lt;&gt;"...", $P3884&lt;&gt;"입력오류", ISNUMBER(FIND(INDEX($T$2:$T$7,$U$1),$P3884))),
        IF(
            $U$17="기타", AND($P3884&lt;&gt;"", $P3884&lt;&gt;"...", $P3884&lt;&gt;"입력오류", NOT(ISNUMBER(FIND($T$21:$T$34,$P3884)))),
            AND($P3884&lt;&gt;"", $P3884&lt;&gt;"...", $P3884&lt;&gt;"입력오류", $T$19=$P3884)
        )
    )
)</f>
        <v>0</v>
      </c>
    </row>
    <row r="3885" spans="1:17">
      <c r="A3885" t="s">
        <v>8106</v>
      </c>
      <c r="B3885" t="s">
        <v>8107</v>
      </c>
      <c r="I3885">
        <f t="shared" si="181"/>
        <v>3884</v>
      </c>
      <c r="J3885">
        <f t="shared" si="182"/>
        <v>3884</v>
      </c>
      <c r="K3885">
        <f t="shared" si="180"/>
        <v>1</v>
      </c>
      <c r="L3885" t="b">
        <f>COUNTIF($N$2:N3885, N3885)=1</f>
        <v>1</v>
      </c>
      <c r="M3885" s="37">
        <f>IF( $Q3885, MAX($M$1:M3884)+1, 0)</f>
        <v>0</v>
      </c>
      <c r="N3885" t="str" cm="1">
        <f t="array" ref="N3885">INDEX($A$9:$F$1048576, $J3885, $K3885 )</f>
        <v>72389</v>
      </c>
      <c r="O3885" t="str" cm="1">
        <f t="array" ref="O3885">INDEX($B$9:$F$1048576, $J3885, $K3885 )</f>
        <v>스펠바인드제13차</v>
      </c>
      <c r="P3885" t="str" cm="1">
        <f t="array" ref="P3885">IF( $L3885, TRIM(_xll.IMDP("IR", $G$5&amp;$N3885, $G$6)), "" )</f>
        <v/>
      </c>
      <c r="Q3885" t="b" cm="1">
        <f t="array" ref="Q3885">IF(
    $U$1=1, AND($P3885&lt;&gt;"", $P3885&lt;&gt;"...", $P3885&lt;&gt;"입력오류"),
    IF(
        $U$18=1, AND($P3885&lt;&gt;"", $P3885&lt;&gt;"...", $P3885&lt;&gt;"입력오류", ISNUMBER(FIND(INDEX($T$2:$T$7,$U$1),$P3885))),
        IF(
            $U$17="기타", AND($P3885&lt;&gt;"", $P3885&lt;&gt;"...", $P3885&lt;&gt;"입력오류", NOT(ISNUMBER(FIND($T$21:$T$34,$P3885)))),
            AND($P3885&lt;&gt;"", $P3885&lt;&gt;"...", $P3885&lt;&gt;"입력오류", $T$19=$P3885)
        )
    )
)</f>
        <v>0</v>
      </c>
    </row>
    <row r="3886" spans="1:17">
      <c r="A3886" t="s">
        <v>8108</v>
      </c>
      <c r="B3886" t="s">
        <v>8109</v>
      </c>
      <c r="I3886">
        <f t="shared" si="181"/>
        <v>3885</v>
      </c>
      <c r="J3886">
        <f t="shared" si="182"/>
        <v>3885</v>
      </c>
      <c r="K3886">
        <f t="shared" si="180"/>
        <v>1</v>
      </c>
      <c r="L3886" t="b">
        <f>COUNTIF($N$2:N3886, N3886)=1</f>
        <v>1</v>
      </c>
      <c r="M3886" s="37">
        <f>IF( $Q3886, MAX($M$1:M3885)+1, 0)</f>
        <v>0</v>
      </c>
      <c r="N3886" t="str" cm="1">
        <f t="array" ref="N3886">INDEX($A$9:$F$1048576, $J3886, $K3886 )</f>
        <v>72414</v>
      </c>
      <c r="O3886" t="str" cm="1">
        <f t="array" ref="O3886">INDEX($B$9:$F$1048576, $J3886, $K3886 )</f>
        <v>세교제1차(유)1-1</v>
      </c>
      <c r="P3886" t="str" cm="1">
        <f t="array" ref="P3886">IF( $L3886, TRIM(_xll.IMDP("IR", $G$5&amp;$N3886, $G$6)), "" )</f>
        <v/>
      </c>
      <c r="Q3886" t="b" cm="1">
        <f t="array" ref="Q3886">IF(
    $U$1=1, AND($P3886&lt;&gt;"", $P3886&lt;&gt;"...", $P3886&lt;&gt;"입력오류"),
    IF(
        $U$18=1, AND($P3886&lt;&gt;"", $P3886&lt;&gt;"...", $P3886&lt;&gt;"입력오류", ISNUMBER(FIND(INDEX($T$2:$T$7,$U$1),$P3886))),
        IF(
            $U$17="기타", AND($P3886&lt;&gt;"", $P3886&lt;&gt;"...", $P3886&lt;&gt;"입력오류", NOT(ISNUMBER(FIND($T$21:$T$34,$P3886)))),
            AND($P3886&lt;&gt;"", $P3886&lt;&gt;"...", $P3886&lt;&gt;"입력오류", $T$19=$P3886)
        )
    )
)</f>
        <v>0</v>
      </c>
    </row>
    <row r="3887" spans="1:17">
      <c r="A3887" t="s">
        <v>8110</v>
      </c>
      <c r="B3887" t="s">
        <v>8111</v>
      </c>
      <c r="I3887">
        <f t="shared" si="181"/>
        <v>3886</v>
      </c>
      <c r="J3887">
        <f t="shared" si="182"/>
        <v>3886</v>
      </c>
      <c r="K3887">
        <f t="shared" si="180"/>
        <v>1</v>
      </c>
      <c r="L3887" t="b">
        <f>COUNTIF($N$2:N3887, N3887)=1</f>
        <v>1</v>
      </c>
      <c r="M3887" s="37">
        <f>IF( $Q3887, MAX($M$1:M3886)+1, 0)</f>
        <v>0</v>
      </c>
      <c r="N3887" t="str" cm="1">
        <f t="array" ref="N3887">INDEX($A$9:$F$1048576, $J3887, $K3887 )</f>
        <v>72415</v>
      </c>
      <c r="O3887" t="str" cm="1">
        <f t="array" ref="O3887">INDEX($B$9:$F$1048576, $J3887, $K3887 )</f>
        <v>세교제1차(유)1-2</v>
      </c>
      <c r="P3887" t="str" cm="1">
        <f t="array" ref="P3887">IF( $L3887, TRIM(_xll.IMDP("IR", $G$5&amp;$N3887, $G$6)), "" )</f>
        <v/>
      </c>
      <c r="Q3887" t="b" cm="1">
        <f t="array" ref="Q3887">IF(
    $U$1=1, AND($P3887&lt;&gt;"", $P3887&lt;&gt;"...", $P3887&lt;&gt;"입력오류"),
    IF(
        $U$18=1, AND($P3887&lt;&gt;"", $P3887&lt;&gt;"...", $P3887&lt;&gt;"입력오류", ISNUMBER(FIND(INDEX($T$2:$T$7,$U$1),$P3887))),
        IF(
            $U$17="기타", AND($P3887&lt;&gt;"", $P3887&lt;&gt;"...", $P3887&lt;&gt;"입력오류", NOT(ISNUMBER(FIND($T$21:$T$34,$P3887)))),
            AND($P3887&lt;&gt;"", $P3887&lt;&gt;"...", $P3887&lt;&gt;"입력오류", $T$19=$P3887)
        )
    )
)</f>
        <v>0</v>
      </c>
    </row>
    <row r="3888" spans="1:17">
      <c r="A3888" t="s">
        <v>8112</v>
      </c>
      <c r="B3888" t="s">
        <v>8113</v>
      </c>
      <c r="I3888">
        <f t="shared" si="181"/>
        <v>3887</v>
      </c>
      <c r="J3888">
        <f t="shared" si="182"/>
        <v>3887</v>
      </c>
      <c r="K3888">
        <f t="shared" si="180"/>
        <v>1</v>
      </c>
      <c r="L3888" t="b">
        <f>COUNTIF($N$2:N3888, N3888)=1</f>
        <v>1</v>
      </c>
      <c r="M3888" s="37">
        <f>IF( $Q3888, MAX($M$1:M3887)+1, 0)</f>
        <v>0</v>
      </c>
      <c r="N3888" t="str" cm="1">
        <f t="array" ref="N3888">INDEX($A$9:$F$1048576, $J3888, $K3888 )</f>
        <v>72431</v>
      </c>
      <c r="O3888" t="str" cm="1">
        <f t="array" ref="O3888">INDEX($B$9:$F$1048576, $J3888, $K3888 )</f>
        <v>롯데캐피탈제4차(유)1-1</v>
      </c>
      <c r="P3888" t="str" cm="1">
        <f t="array" ref="P3888">IF( $L3888, TRIM(_xll.IMDP("IR", $G$5&amp;$N3888, $G$6)), "" )</f>
        <v/>
      </c>
      <c r="Q3888" t="b" cm="1">
        <f t="array" ref="Q3888">IF(
    $U$1=1, AND($P3888&lt;&gt;"", $P3888&lt;&gt;"...", $P3888&lt;&gt;"입력오류"),
    IF(
        $U$18=1, AND($P3888&lt;&gt;"", $P3888&lt;&gt;"...", $P3888&lt;&gt;"입력오류", ISNUMBER(FIND(INDEX($T$2:$T$7,$U$1),$P3888))),
        IF(
            $U$17="기타", AND($P3888&lt;&gt;"", $P3888&lt;&gt;"...", $P3888&lt;&gt;"입력오류", NOT(ISNUMBER(FIND($T$21:$T$34,$P3888)))),
            AND($P3888&lt;&gt;"", $P3888&lt;&gt;"...", $P3888&lt;&gt;"입력오류", $T$19=$P3888)
        )
    )
)</f>
        <v>0</v>
      </c>
    </row>
    <row r="3889" spans="1:17">
      <c r="A3889" t="s">
        <v>8114</v>
      </c>
      <c r="B3889" t="s">
        <v>8115</v>
      </c>
      <c r="I3889">
        <f t="shared" si="181"/>
        <v>3888</v>
      </c>
      <c r="J3889">
        <f t="shared" si="182"/>
        <v>3888</v>
      </c>
      <c r="K3889">
        <f t="shared" si="180"/>
        <v>1</v>
      </c>
      <c r="L3889" t="b">
        <f>COUNTIF($N$2:N3889, N3889)=1</f>
        <v>1</v>
      </c>
      <c r="M3889" s="37">
        <f>IF( $Q3889, MAX($M$1:M3888)+1, 0)</f>
        <v>0</v>
      </c>
      <c r="N3889" t="str" cm="1">
        <f t="array" ref="N3889">INDEX($A$9:$F$1048576, $J3889, $K3889 )</f>
        <v>72432</v>
      </c>
      <c r="O3889" t="str" cm="1">
        <f t="array" ref="O3889">INDEX($B$9:$F$1048576, $J3889, $K3889 )</f>
        <v>롯데캐피탈제4차(유)1-2</v>
      </c>
      <c r="P3889" t="str" cm="1">
        <f t="array" ref="P3889">IF( $L3889, TRIM(_xll.IMDP("IR", $G$5&amp;$N3889, $G$6)), "" )</f>
        <v/>
      </c>
      <c r="Q3889" t="b" cm="1">
        <f t="array" ref="Q3889">IF(
    $U$1=1, AND($P3889&lt;&gt;"", $P3889&lt;&gt;"...", $P3889&lt;&gt;"입력오류"),
    IF(
        $U$18=1, AND($P3889&lt;&gt;"", $P3889&lt;&gt;"...", $P3889&lt;&gt;"입력오류", ISNUMBER(FIND(INDEX($T$2:$T$7,$U$1),$P3889))),
        IF(
            $U$17="기타", AND($P3889&lt;&gt;"", $P3889&lt;&gt;"...", $P3889&lt;&gt;"입력오류", NOT(ISNUMBER(FIND($T$21:$T$34,$P3889)))),
            AND($P3889&lt;&gt;"", $P3889&lt;&gt;"...", $P3889&lt;&gt;"입력오류", $T$19=$P3889)
        )
    )
)</f>
        <v>0</v>
      </c>
    </row>
    <row r="3890" spans="1:17">
      <c r="A3890" t="s">
        <v>8116</v>
      </c>
      <c r="B3890" t="s">
        <v>8117</v>
      </c>
      <c r="I3890">
        <f t="shared" si="181"/>
        <v>3889</v>
      </c>
      <c r="J3890">
        <f t="shared" si="182"/>
        <v>3889</v>
      </c>
      <c r="K3890">
        <f t="shared" si="180"/>
        <v>1</v>
      </c>
      <c r="L3890" t="b">
        <f>COUNTIF($N$2:N3890, N3890)=1</f>
        <v>1</v>
      </c>
      <c r="M3890" s="37">
        <f>IF( $Q3890, MAX($M$1:M3889)+1, 0)</f>
        <v>0</v>
      </c>
      <c r="N3890" t="str" cm="1">
        <f t="array" ref="N3890">INDEX($A$9:$F$1048576, $J3890, $K3890 )</f>
        <v>72433</v>
      </c>
      <c r="O3890" t="str" cm="1">
        <f t="array" ref="O3890">INDEX($B$9:$F$1048576, $J3890, $K3890 )</f>
        <v>롯데캐피탈제4차(유)1-3</v>
      </c>
      <c r="P3890" t="str" cm="1">
        <f t="array" ref="P3890">IF( $L3890, TRIM(_xll.IMDP("IR", $G$5&amp;$N3890, $G$6)), "" )</f>
        <v/>
      </c>
      <c r="Q3890" t="b" cm="1">
        <f t="array" ref="Q3890">IF(
    $U$1=1, AND($P3890&lt;&gt;"", $P3890&lt;&gt;"...", $P3890&lt;&gt;"입력오류"),
    IF(
        $U$18=1, AND($P3890&lt;&gt;"", $P3890&lt;&gt;"...", $P3890&lt;&gt;"입력오류", ISNUMBER(FIND(INDEX($T$2:$T$7,$U$1),$P3890))),
        IF(
            $U$17="기타", AND($P3890&lt;&gt;"", $P3890&lt;&gt;"...", $P3890&lt;&gt;"입력오류", NOT(ISNUMBER(FIND($T$21:$T$34,$P3890)))),
            AND($P3890&lt;&gt;"", $P3890&lt;&gt;"...", $P3890&lt;&gt;"입력오류", $T$19=$P3890)
        )
    )
)</f>
        <v>0</v>
      </c>
    </row>
    <row r="3891" spans="1:17">
      <c r="A3891" t="s">
        <v>8118</v>
      </c>
      <c r="B3891" t="s">
        <v>8119</v>
      </c>
      <c r="I3891">
        <f t="shared" si="181"/>
        <v>3890</v>
      </c>
      <c r="J3891">
        <f t="shared" si="182"/>
        <v>3890</v>
      </c>
      <c r="K3891">
        <f t="shared" si="180"/>
        <v>1</v>
      </c>
      <c r="L3891" t="b">
        <f>COUNTIF($N$2:N3891, N3891)=1</f>
        <v>1</v>
      </c>
      <c r="M3891" s="37">
        <f>IF( $Q3891, MAX($M$1:M3890)+1, 0)</f>
        <v>0</v>
      </c>
      <c r="N3891" t="str" cm="1">
        <f t="array" ref="N3891">INDEX($A$9:$F$1048576, $J3891, $K3891 )</f>
        <v>72434</v>
      </c>
      <c r="O3891" t="str" cm="1">
        <f t="array" ref="O3891">INDEX($B$9:$F$1048576, $J3891, $K3891 )</f>
        <v>롯데캐피탈제4차(유)1-4</v>
      </c>
      <c r="P3891" t="str" cm="1">
        <f t="array" ref="P3891">IF( $L3891, TRIM(_xll.IMDP("IR", $G$5&amp;$N3891, $G$6)), "" )</f>
        <v/>
      </c>
      <c r="Q3891" t="b" cm="1">
        <f t="array" ref="Q3891">IF(
    $U$1=1, AND($P3891&lt;&gt;"", $P3891&lt;&gt;"...", $P3891&lt;&gt;"입력오류"),
    IF(
        $U$18=1, AND($P3891&lt;&gt;"", $P3891&lt;&gt;"...", $P3891&lt;&gt;"입력오류", ISNUMBER(FIND(INDEX($T$2:$T$7,$U$1),$P3891))),
        IF(
            $U$17="기타", AND($P3891&lt;&gt;"", $P3891&lt;&gt;"...", $P3891&lt;&gt;"입력오류", NOT(ISNUMBER(FIND($T$21:$T$34,$P3891)))),
            AND($P3891&lt;&gt;"", $P3891&lt;&gt;"...", $P3891&lt;&gt;"입력오류", $T$19=$P3891)
        )
    )
)</f>
        <v>0</v>
      </c>
    </row>
    <row r="3892" spans="1:17">
      <c r="A3892" t="s">
        <v>8120</v>
      </c>
      <c r="B3892" t="s">
        <v>8121</v>
      </c>
      <c r="I3892">
        <f t="shared" si="181"/>
        <v>3891</v>
      </c>
      <c r="J3892">
        <f t="shared" si="182"/>
        <v>3891</v>
      </c>
      <c r="K3892">
        <f t="shared" si="180"/>
        <v>1</v>
      </c>
      <c r="L3892" t="b">
        <f>COUNTIF($N$2:N3892, N3892)=1</f>
        <v>1</v>
      </c>
      <c r="M3892" s="37">
        <f>IF( $Q3892, MAX($M$1:M3891)+1, 0)</f>
        <v>0</v>
      </c>
      <c r="N3892" t="str" cm="1">
        <f t="array" ref="N3892">INDEX($A$9:$F$1048576, $J3892, $K3892 )</f>
        <v>72435</v>
      </c>
      <c r="O3892" t="str" cm="1">
        <f t="array" ref="O3892">INDEX($B$9:$F$1048576, $J3892, $K3892 )</f>
        <v>롯데캐피탈제4차(유)1-5</v>
      </c>
      <c r="P3892" t="str" cm="1">
        <f t="array" ref="P3892">IF( $L3892, TRIM(_xll.IMDP("IR", $G$5&amp;$N3892, $G$6)), "" )</f>
        <v/>
      </c>
      <c r="Q3892" t="b" cm="1">
        <f t="array" ref="Q3892">IF(
    $U$1=1, AND($P3892&lt;&gt;"", $P3892&lt;&gt;"...", $P3892&lt;&gt;"입력오류"),
    IF(
        $U$18=1, AND($P3892&lt;&gt;"", $P3892&lt;&gt;"...", $P3892&lt;&gt;"입력오류", ISNUMBER(FIND(INDEX($T$2:$T$7,$U$1),$P3892))),
        IF(
            $U$17="기타", AND($P3892&lt;&gt;"", $P3892&lt;&gt;"...", $P3892&lt;&gt;"입력오류", NOT(ISNUMBER(FIND($T$21:$T$34,$P3892)))),
            AND($P3892&lt;&gt;"", $P3892&lt;&gt;"...", $P3892&lt;&gt;"입력오류", $T$19=$P3892)
        )
    )
)</f>
        <v>0</v>
      </c>
    </row>
    <row r="3893" spans="1:17">
      <c r="A3893" t="s">
        <v>8122</v>
      </c>
      <c r="B3893" t="s">
        <v>8123</v>
      </c>
      <c r="I3893">
        <f t="shared" si="181"/>
        <v>3892</v>
      </c>
      <c r="J3893">
        <f t="shared" si="182"/>
        <v>3892</v>
      </c>
      <c r="K3893">
        <f t="shared" si="180"/>
        <v>1</v>
      </c>
      <c r="L3893" t="b">
        <f>COUNTIF($N$2:N3893, N3893)=1</f>
        <v>1</v>
      </c>
      <c r="M3893" s="37">
        <f>IF( $Q3893, MAX($M$1:M3892)+1, 0)</f>
        <v>0</v>
      </c>
      <c r="N3893" t="str" cm="1">
        <f t="array" ref="N3893">INDEX($A$9:$F$1048576, $J3893, $K3893 )</f>
        <v>72436</v>
      </c>
      <c r="O3893" t="str" cm="1">
        <f t="array" ref="O3893">INDEX($B$9:$F$1048576, $J3893, $K3893 )</f>
        <v>롯데캐피탈제4차(유)1-6</v>
      </c>
      <c r="P3893" t="str" cm="1">
        <f t="array" ref="P3893">IF( $L3893, TRIM(_xll.IMDP("IR", $G$5&amp;$N3893, $G$6)), "" )</f>
        <v/>
      </c>
      <c r="Q3893" t="b" cm="1">
        <f t="array" ref="Q3893">IF(
    $U$1=1, AND($P3893&lt;&gt;"", $P3893&lt;&gt;"...", $P3893&lt;&gt;"입력오류"),
    IF(
        $U$18=1, AND($P3893&lt;&gt;"", $P3893&lt;&gt;"...", $P3893&lt;&gt;"입력오류", ISNUMBER(FIND(INDEX($T$2:$T$7,$U$1),$P3893))),
        IF(
            $U$17="기타", AND($P3893&lt;&gt;"", $P3893&lt;&gt;"...", $P3893&lt;&gt;"입력오류", NOT(ISNUMBER(FIND($T$21:$T$34,$P3893)))),
            AND($P3893&lt;&gt;"", $P3893&lt;&gt;"...", $P3893&lt;&gt;"입력오류", $T$19=$P3893)
        )
    )
)</f>
        <v>0</v>
      </c>
    </row>
    <row r="3894" spans="1:17">
      <c r="A3894" t="s">
        <v>8124</v>
      </c>
      <c r="B3894" t="s">
        <v>8125</v>
      </c>
      <c r="I3894">
        <f t="shared" si="181"/>
        <v>3893</v>
      </c>
      <c r="J3894">
        <f t="shared" si="182"/>
        <v>3893</v>
      </c>
      <c r="K3894">
        <f t="shared" si="180"/>
        <v>1</v>
      </c>
      <c r="L3894" t="b">
        <f>COUNTIF($N$2:N3894, N3894)=1</f>
        <v>1</v>
      </c>
      <c r="M3894" s="37">
        <f>IF( $Q3894, MAX($M$1:M3893)+1, 0)</f>
        <v>0</v>
      </c>
      <c r="N3894" t="str" cm="1">
        <f t="array" ref="N3894">INDEX($A$9:$F$1048576, $J3894, $K3894 )</f>
        <v>72437</v>
      </c>
      <c r="O3894" t="str" cm="1">
        <f t="array" ref="O3894">INDEX($B$9:$F$1048576, $J3894, $K3894 )</f>
        <v>롯데캐피탈제4차(유)1-7</v>
      </c>
      <c r="P3894" t="str" cm="1">
        <f t="array" ref="P3894">IF( $L3894, TRIM(_xll.IMDP("IR", $G$5&amp;$N3894, $G$6)), "" )</f>
        <v/>
      </c>
      <c r="Q3894" t="b" cm="1">
        <f t="array" ref="Q3894">IF(
    $U$1=1, AND($P3894&lt;&gt;"", $P3894&lt;&gt;"...", $P3894&lt;&gt;"입력오류"),
    IF(
        $U$18=1, AND($P3894&lt;&gt;"", $P3894&lt;&gt;"...", $P3894&lt;&gt;"입력오류", ISNUMBER(FIND(INDEX($T$2:$T$7,$U$1),$P3894))),
        IF(
            $U$17="기타", AND($P3894&lt;&gt;"", $P3894&lt;&gt;"...", $P3894&lt;&gt;"입력오류", NOT(ISNUMBER(FIND($T$21:$T$34,$P3894)))),
            AND($P3894&lt;&gt;"", $P3894&lt;&gt;"...", $P3894&lt;&gt;"입력오류", $T$19=$P3894)
        )
    )
)</f>
        <v>0</v>
      </c>
    </row>
    <row r="3895" spans="1:17">
      <c r="A3895" t="s">
        <v>8126</v>
      </c>
      <c r="B3895" t="s">
        <v>8127</v>
      </c>
      <c r="I3895">
        <f t="shared" si="181"/>
        <v>3894</v>
      </c>
      <c r="J3895">
        <f t="shared" si="182"/>
        <v>3894</v>
      </c>
      <c r="K3895">
        <f t="shared" si="180"/>
        <v>1</v>
      </c>
      <c r="L3895" t="b">
        <f>COUNTIF($N$2:N3895, N3895)=1</f>
        <v>1</v>
      </c>
      <c r="M3895" s="37">
        <f>IF( $Q3895, MAX($M$1:M3894)+1, 0)</f>
        <v>0</v>
      </c>
      <c r="N3895" t="str" cm="1">
        <f t="array" ref="N3895">INDEX($A$9:$F$1048576, $J3895, $K3895 )</f>
        <v>72438</v>
      </c>
      <c r="O3895" t="str" cm="1">
        <f t="array" ref="O3895">INDEX($B$9:$F$1048576, $J3895, $K3895 )</f>
        <v>롯데캐피탈제4차(유)1-8</v>
      </c>
      <c r="P3895" t="str" cm="1">
        <f t="array" ref="P3895">IF( $L3895, TRIM(_xll.IMDP("IR", $G$5&amp;$N3895, $G$6)), "" )</f>
        <v/>
      </c>
      <c r="Q3895" t="b" cm="1">
        <f t="array" ref="Q3895">IF(
    $U$1=1, AND($P3895&lt;&gt;"", $P3895&lt;&gt;"...", $P3895&lt;&gt;"입력오류"),
    IF(
        $U$18=1, AND($P3895&lt;&gt;"", $P3895&lt;&gt;"...", $P3895&lt;&gt;"입력오류", ISNUMBER(FIND(INDEX($T$2:$T$7,$U$1),$P3895))),
        IF(
            $U$17="기타", AND($P3895&lt;&gt;"", $P3895&lt;&gt;"...", $P3895&lt;&gt;"입력오류", NOT(ISNUMBER(FIND($T$21:$T$34,$P3895)))),
            AND($P3895&lt;&gt;"", $P3895&lt;&gt;"...", $P3895&lt;&gt;"입력오류", $T$19=$P3895)
        )
    )
)</f>
        <v>0</v>
      </c>
    </row>
    <row r="3896" spans="1:17">
      <c r="A3896" t="s">
        <v>8128</v>
      </c>
      <c r="B3896" t="s">
        <v>8129</v>
      </c>
      <c r="I3896">
        <f t="shared" si="181"/>
        <v>3895</v>
      </c>
      <c r="J3896">
        <f t="shared" si="182"/>
        <v>3895</v>
      </c>
      <c r="K3896">
        <f t="shared" si="180"/>
        <v>1</v>
      </c>
      <c r="L3896" t="b">
        <f>COUNTIF($N$2:N3896, N3896)=1</f>
        <v>1</v>
      </c>
      <c r="M3896" s="37">
        <f>IF( $Q3896, MAX($M$1:M3895)+1, 0)</f>
        <v>0</v>
      </c>
      <c r="N3896" t="str" cm="1">
        <f t="array" ref="N3896">INDEX($A$9:$F$1048576, $J3896, $K3896 )</f>
        <v>72439</v>
      </c>
      <c r="O3896" t="str" cm="1">
        <f t="array" ref="O3896">INDEX($B$9:$F$1048576, $J3896, $K3896 )</f>
        <v>롯데캐피탈제4차(유)1-9</v>
      </c>
      <c r="P3896" t="str" cm="1">
        <f t="array" ref="P3896">IF( $L3896, TRIM(_xll.IMDP("IR", $G$5&amp;$N3896, $G$6)), "" )</f>
        <v/>
      </c>
      <c r="Q3896" t="b" cm="1">
        <f t="array" ref="Q3896">IF(
    $U$1=1, AND($P3896&lt;&gt;"", $P3896&lt;&gt;"...", $P3896&lt;&gt;"입력오류"),
    IF(
        $U$18=1, AND($P3896&lt;&gt;"", $P3896&lt;&gt;"...", $P3896&lt;&gt;"입력오류", ISNUMBER(FIND(INDEX($T$2:$T$7,$U$1),$P3896))),
        IF(
            $U$17="기타", AND($P3896&lt;&gt;"", $P3896&lt;&gt;"...", $P3896&lt;&gt;"입력오류", NOT(ISNUMBER(FIND($T$21:$T$34,$P3896)))),
            AND($P3896&lt;&gt;"", $P3896&lt;&gt;"...", $P3896&lt;&gt;"입력오류", $T$19=$P3896)
        )
    )
)</f>
        <v>0</v>
      </c>
    </row>
    <row r="3897" spans="1:17">
      <c r="A3897" t="s">
        <v>8130</v>
      </c>
      <c r="B3897" t="s">
        <v>8131</v>
      </c>
      <c r="I3897">
        <f t="shared" si="181"/>
        <v>3896</v>
      </c>
      <c r="J3897">
        <f t="shared" si="182"/>
        <v>3896</v>
      </c>
      <c r="K3897">
        <f t="shared" si="180"/>
        <v>1</v>
      </c>
      <c r="L3897" t="b">
        <f>COUNTIF($N$2:N3897, N3897)=1</f>
        <v>1</v>
      </c>
      <c r="M3897" s="37">
        <f>IF( $Q3897, MAX($M$1:M3896)+1, 0)</f>
        <v>0</v>
      </c>
      <c r="N3897" t="str" cm="1">
        <f t="array" ref="N3897">INDEX($A$9:$F$1048576, $J3897, $K3897 )</f>
        <v>72440</v>
      </c>
      <c r="O3897" t="str" cm="1">
        <f t="array" ref="O3897">INDEX($B$9:$F$1048576, $J3897, $K3897 )</f>
        <v>롯데캐피탈제4차(유)1-10</v>
      </c>
      <c r="P3897" t="str" cm="1">
        <f t="array" ref="P3897">IF( $L3897, TRIM(_xll.IMDP("IR", $G$5&amp;$N3897, $G$6)), "" )</f>
        <v/>
      </c>
      <c r="Q3897" t="b" cm="1">
        <f t="array" ref="Q3897">IF(
    $U$1=1, AND($P3897&lt;&gt;"", $P3897&lt;&gt;"...", $P3897&lt;&gt;"입력오류"),
    IF(
        $U$18=1, AND($P3897&lt;&gt;"", $P3897&lt;&gt;"...", $P3897&lt;&gt;"입력오류", ISNUMBER(FIND(INDEX($T$2:$T$7,$U$1),$P3897))),
        IF(
            $U$17="기타", AND($P3897&lt;&gt;"", $P3897&lt;&gt;"...", $P3897&lt;&gt;"입력오류", NOT(ISNUMBER(FIND($T$21:$T$34,$P3897)))),
            AND($P3897&lt;&gt;"", $P3897&lt;&gt;"...", $P3897&lt;&gt;"입력오류", $T$19=$P3897)
        )
    )
)</f>
        <v>0</v>
      </c>
    </row>
    <row r="3898" spans="1:17">
      <c r="A3898" t="s">
        <v>8132</v>
      </c>
      <c r="B3898" t="s">
        <v>8133</v>
      </c>
      <c r="I3898">
        <f t="shared" si="181"/>
        <v>3897</v>
      </c>
      <c r="J3898">
        <f t="shared" si="182"/>
        <v>3897</v>
      </c>
      <c r="K3898">
        <f t="shared" si="180"/>
        <v>1</v>
      </c>
      <c r="L3898" t="b">
        <f>COUNTIF($N$2:N3898, N3898)=1</f>
        <v>1</v>
      </c>
      <c r="M3898" s="37">
        <f>IF( $Q3898, MAX($M$1:M3897)+1, 0)</f>
        <v>0</v>
      </c>
      <c r="N3898" t="str" cm="1">
        <f t="array" ref="N3898">INDEX($A$9:$F$1048576, $J3898, $K3898 )</f>
        <v>72441</v>
      </c>
      <c r="O3898" t="str" cm="1">
        <f t="array" ref="O3898">INDEX($B$9:$F$1048576, $J3898, $K3898 )</f>
        <v>롯데캐피탈제4차(유)1-11</v>
      </c>
      <c r="P3898" t="str" cm="1">
        <f t="array" ref="P3898">IF( $L3898, TRIM(_xll.IMDP("IR", $G$5&amp;$N3898, $G$6)), "" )</f>
        <v/>
      </c>
      <c r="Q3898" t="b" cm="1">
        <f t="array" ref="Q3898">IF(
    $U$1=1, AND($P3898&lt;&gt;"", $P3898&lt;&gt;"...", $P3898&lt;&gt;"입력오류"),
    IF(
        $U$18=1, AND($P3898&lt;&gt;"", $P3898&lt;&gt;"...", $P3898&lt;&gt;"입력오류", ISNUMBER(FIND(INDEX($T$2:$T$7,$U$1),$P3898))),
        IF(
            $U$17="기타", AND($P3898&lt;&gt;"", $P3898&lt;&gt;"...", $P3898&lt;&gt;"입력오류", NOT(ISNUMBER(FIND($T$21:$T$34,$P3898)))),
            AND($P3898&lt;&gt;"", $P3898&lt;&gt;"...", $P3898&lt;&gt;"입력오류", $T$19=$P3898)
        )
    )
)</f>
        <v>0</v>
      </c>
    </row>
    <row r="3899" spans="1:17">
      <c r="A3899" t="s">
        <v>8134</v>
      </c>
      <c r="B3899" t="s">
        <v>8135</v>
      </c>
      <c r="I3899">
        <f t="shared" si="181"/>
        <v>3898</v>
      </c>
      <c r="J3899">
        <f t="shared" si="182"/>
        <v>3898</v>
      </c>
      <c r="K3899">
        <f t="shared" si="180"/>
        <v>1</v>
      </c>
      <c r="L3899" t="b">
        <f>COUNTIF($N$2:N3899, N3899)=1</f>
        <v>1</v>
      </c>
      <c r="M3899" s="37">
        <f>IF( $Q3899, MAX($M$1:M3898)+1, 0)</f>
        <v>0</v>
      </c>
      <c r="N3899" t="str" cm="1">
        <f t="array" ref="N3899">INDEX($A$9:$F$1048576, $J3899, $K3899 )</f>
        <v>72442</v>
      </c>
      <c r="O3899" t="str" cm="1">
        <f t="array" ref="O3899">INDEX($B$9:$F$1048576, $J3899, $K3899 )</f>
        <v>롯데캐피탈제4차(유)1-12</v>
      </c>
      <c r="P3899" t="str" cm="1">
        <f t="array" ref="P3899">IF( $L3899, TRIM(_xll.IMDP("IR", $G$5&amp;$N3899, $G$6)), "" )</f>
        <v/>
      </c>
      <c r="Q3899" t="b" cm="1">
        <f t="array" ref="Q3899">IF(
    $U$1=1, AND($P3899&lt;&gt;"", $P3899&lt;&gt;"...", $P3899&lt;&gt;"입력오류"),
    IF(
        $U$18=1, AND($P3899&lt;&gt;"", $P3899&lt;&gt;"...", $P3899&lt;&gt;"입력오류", ISNUMBER(FIND(INDEX($T$2:$T$7,$U$1),$P3899))),
        IF(
            $U$17="기타", AND($P3899&lt;&gt;"", $P3899&lt;&gt;"...", $P3899&lt;&gt;"입력오류", NOT(ISNUMBER(FIND($T$21:$T$34,$P3899)))),
            AND($P3899&lt;&gt;"", $P3899&lt;&gt;"...", $P3899&lt;&gt;"입력오류", $T$19=$P3899)
        )
    )
)</f>
        <v>0</v>
      </c>
    </row>
    <row r="3900" spans="1:17">
      <c r="A3900" t="s">
        <v>8136</v>
      </c>
      <c r="B3900" t="s">
        <v>8137</v>
      </c>
      <c r="I3900">
        <f t="shared" si="181"/>
        <v>3899</v>
      </c>
      <c r="J3900">
        <f t="shared" si="182"/>
        <v>3899</v>
      </c>
      <c r="K3900">
        <f t="shared" si="180"/>
        <v>1</v>
      </c>
      <c r="L3900" t="b">
        <f>COUNTIF($N$2:N3900, N3900)=1</f>
        <v>1</v>
      </c>
      <c r="M3900" s="37">
        <f>IF( $Q3900, MAX($M$1:M3899)+1, 0)</f>
        <v>0</v>
      </c>
      <c r="N3900" t="str" cm="1">
        <f t="array" ref="N3900">INDEX($A$9:$F$1048576, $J3900, $K3900 )</f>
        <v>72443</v>
      </c>
      <c r="O3900" t="str" cm="1">
        <f t="array" ref="O3900">INDEX($B$9:$F$1048576, $J3900, $K3900 )</f>
        <v>롯데캐피탈제4차(유)1-13</v>
      </c>
      <c r="P3900" t="str" cm="1">
        <f t="array" ref="P3900">IF( $L3900, TRIM(_xll.IMDP("IR", $G$5&amp;$N3900, $G$6)), "" )</f>
        <v/>
      </c>
      <c r="Q3900" t="b" cm="1">
        <f t="array" ref="Q3900">IF(
    $U$1=1, AND($P3900&lt;&gt;"", $P3900&lt;&gt;"...", $P3900&lt;&gt;"입력오류"),
    IF(
        $U$18=1, AND($P3900&lt;&gt;"", $P3900&lt;&gt;"...", $P3900&lt;&gt;"입력오류", ISNUMBER(FIND(INDEX($T$2:$T$7,$U$1),$P3900))),
        IF(
            $U$17="기타", AND($P3900&lt;&gt;"", $P3900&lt;&gt;"...", $P3900&lt;&gt;"입력오류", NOT(ISNUMBER(FIND($T$21:$T$34,$P3900)))),
            AND($P3900&lt;&gt;"", $P3900&lt;&gt;"...", $P3900&lt;&gt;"입력오류", $T$19=$P3900)
        )
    )
)</f>
        <v>0</v>
      </c>
    </row>
    <row r="3901" spans="1:17">
      <c r="A3901" t="s">
        <v>8138</v>
      </c>
      <c r="B3901" t="s">
        <v>8139</v>
      </c>
      <c r="I3901">
        <f t="shared" si="181"/>
        <v>3900</v>
      </c>
      <c r="J3901">
        <f t="shared" si="182"/>
        <v>3900</v>
      </c>
      <c r="K3901">
        <f t="shared" si="180"/>
        <v>1</v>
      </c>
      <c r="L3901" t="b">
        <f>COUNTIF($N$2:N3901, N3901)=1</f>
        <v>1</v>
      </c>
      <c r="M3901" s="37">
        <f>IF( $Q3901, MAX($M$1:M3900)+1, 0)</f>
        <v>0</v>
      </c>
      <c r="N3901" t="str" cm="1">
        <f t="array" ref="N3901">INDEX($A$9:$F$1048576, $J3901, $K3901 )</f>
        <v>72444</v>
      </c>
      <c r="O3901" t="str" cm="1">
        <f t="array" ref="O3901">INDEX($B$9:$F$1048576, $J3901, $K3901 )</f>
        <v>롯데캐피탈제4차(유)1-14</v>
      </c>
      <c r="P3901" t="str" cm="1">
        <f t="array" ref="P3901">IF( $L3901, TRIM(_xll.IMDP("IR", $G$5&amp;$N3901, $G$6)), "" )</f>
        <v/>
      </c>
      <c r="Q3901" t="b" cm="1">
        <f t="array" ref="Q3901">IF(
    $U$1=1, AND($P3901&lt;&gt;"", $P3901&lt;&gt;"...", $P3901&lt;&gt;"입력오류"),
    IF(
        $U$18=1, AND($P3901&lt;&gt;"", $P3901&lt;&gt;"...", $P3901&lt;&gt;"입력오류", ISNUMBER(FIND(INDEX($T$2:$T$7,$U$1),$P3901))),
        IF(
            $U$17="기타", AND($P3901&lt;&gt;"", $P3901&lt;&gt;"...", $P3901&lt;&gt;"입력오류", NOT(ISNUMBER(FIND($T$21:$T$34,$P3901)))),
            AND($P3901&lt;&gt;"", $P3901&lt;&gt;"...", $P3901&lt;&gt;"입력오류", $T$19=$P3901)
        )
    )
)</f>
        <v>0</v>
      </c>
    </row>
    <row r="3902" spans="1:17">
      <c r="A3902" t="s">
        <v>8140</v>
      </c>
      <c r="B3902" t="s">
        <v>8141</v>
      </c>
      <c r="I3902">
        <f t="shared" si="181"/>
        <v>3901</v>
      </c>
      <c r="J3902">
        <f t="shared" si="182"/>
        <v>3901</v>
      </c>
      <c r="K3902">
        <f t="shared" si="180"/>
        <v>1</v>
      </c>
      <c r="L3902" t="b">
        <f>COUNTIF($N$2:N3902, N3902)=1</f>
        <v>1</v>
      </c>
      <c r="M3902" s="37">
        <f>IF( $Q3902, MAX($M$1:M3901)+1, 0)</f>
        <v>0</v>
      </c>
      <c r="N3902" t="str" cm="1">
        <f t="array" ref="N3902">INDEX($A$9:$F$1048576, $J3902, $K3902 )</f>
        <v>72445</v>
      </c>
      <c r="O3902" t="str" cm="1">
        <f t="array" ref="O3902">INDEX($B$9:$F$1048576, $J3902, $K3902 )</f>
        <v>롯데캐피탈제4차(유)1-15</v>
      </c>
      <c r="P3902" t="str" cm="1">
        <f t="array" ref="P3902">IF( $L3902, TRIM(_xll.IMDP("IR", $G$5&amp;$N3902, $G$6)), "" )</f>
        <v/>
      </c>
      <c r="Q3902" t="b" cm="1">
        <f t="array" ref="Q3902">IF(
    $U$1=1, AND($P3902&lt;&gt;"", $P3902&lt;&gt;"...", $P3902&lt;&gt;"입력오류"),
    IF(
        $U$18=1, AND($P3902&lt;&gt;"", $P3902&lt;&gt;"...", $P3902&lt;&gt;"입력오류", ISNUMBER(FIND(INDEX($T$2:$T$7,$U$1),$P3902))),
        IF(
            $U$17="기타", AND($P3902&lt;&gt;"", $P3902&lt;&gt;"...", $P3902&lt;&gt;"입력오류", NOT(ISNUMBER(FIND($T$21:$T$34,$P3902)))),
            AND($P3902&lt;&gt;"", $P3902&lt;&gt;"...", $P3902&lt;&gt;"입력오류", $T$19=$P3902)
        )
    )
)</f>
        <v>0</v>
      </c>
    </row>
    <row r="3903" spans="1:17">
      <c r="A3903" t="s">
        <v>8142</v>
      </c>
      <c r="B3903" t="s">
        <v>8143</v>
      </c>
      <c r="I3903">
        <f t="shared" si="181"/>
        <v>3902</v>
      </c>
      <c r="J3903">
        <f t="shared" si="182"/>
        <v>3902</v>
      </c>
      <c r="K3903">
        <f t="shared" si="180"/>
        <v>1</v>
      </c>
      <c r="L3903" t="b">
        <f>COUNTIF($N$2:N3903, N3903)=1</f>
        <v>1</v>
      </c>
      <c r="M3903" s="37">
        <f>IF( $Q3903, MAX($M$1:M3902)+1, 0)</f>
        <v>0</v>
      </c>
      <c r="N3903" t="str" cm="1">
        <f t="array" ref="N3903">INDEX($A$9:$F$1048576, $J3903, $K3903 )</f>
        <v>72446</v>
      </c>
      <c r="O3903" t="str" cm="1">
        <f t="array" ref="O3903">INDEX($B$9:$F$1048576, $J3903, $K3903 )</f>
        <v>롯데캐피탈제4차(유)1-16</v>
      </c>
      <c r="P3903" t="str" cm="1">
        <f t="array" ref="P3903">IF( $L3903, TRIM(_xll.IMDP("IR", $G$5&amp;$N3903, $G$6)), "" )</f>
        <v/>
      </c>
      <c r="Q3903" t="b" cm="1">
        <f t="array" ref="Q3903">IF(
    $U$1=1, AND($P3903&lt;&gt;"", $P3903&lt;&gt;"...", $P3903&lt;&gt;"입력오류"),
    IF(
        $U$18=1, AND($P3903&lt;&gt;"", $P3903&lt;&gt;"...", $P3903&lt;&gt;"입력오류", ISNUMBER(FIND(INDEX($T$2:$T$7,$U$1),$P3903))),
        IF(
            $U$17="기타", AND($P3903&lt;&gt;"", $P3903&lt;&gt;"...", $P3903&lt;&gt;"입력오류", NOT(ISNUMBER(FIND($T$21:$T$34,$P3903)))),
            AND($P3903&lt;&gt;"", $P3903&lt;&gt;"...", $P3903&lt;&gt;"입력오류", $T$19=$P3903)
        )
    )
)</f>
        <v>0</v>
      </c>
    </row>
    <row r="3904" spans="1:17">
      <c r="A3904" t="s">
        <v>8144</v>
      </c>
      <c r="B3904" t="s">
        <v>8145</v>
      </c>
      <c r="I3904">
        <f t="shared" si="181"/>
        <v>3903</v>
      </c>
      <c r="J3904">
        <f t="shared" si="182"/>
        <v>3903</v>
      </c>
      <c r="K3904">
        <f t="shared" si="180"/>
        <v>1</v>
      </c>
      <c r="L3904" t="b">
        <f>COUNTIF($N$2:N3904, N3904)=1</f>
        <v>1</v>
      </c>
      <c r="M3904" s="37">
        <f>IF( $Q3904, MAX($M$1:M3903)+1, 0)</f>
        <v>0</v>
      </c>
      <c r="N3904" t="str" cm="1">
        <f t="array" ref="N3904">INDEX($A$9:$F$1048576, $J3904, $K3904 )</f>
        <v>72447</v>
      </c>
      <c r="O3904" t="str" cm="1">
        <f t="array" ref="O3904">INDEX($B$9:$F$1048576, $J3904, $K3904 )</f>
        <v>롯데캐피탈제4차(유)1-17</v>
      </c>
      <c r="P3904" t="str" cm="1">
        <f t="array" ref="P3904">IF( $L3904, TRIM(_xll.IMDP("IR", $G$5&amp;$N3904, $G$6)), "" )</f>
        <v/>
      </c>
      <c r="Q3904" t="b" cm="1">
        <f t="array" ref="Q3904">IF(
    $U$1=1, AND($P3904&lt;&gt;"", $P3904&lt;&gt;"...", $P3904&lt;&gt;"입력오류"),
    IF(
        $U$18=1, AND($P3904&lt;&gt;"", $P3904&lt;&gt;"...", $P3904&lt;&gt;"입력오류", ISNUMBER(FIND(INDEX($T$2:$T$7,$U$1),$P3904))),
        IF(
            $U$17="기타", AND($P3904&lt;&gt;"", $P3904&lt;&gt;"...", $P3904&lt;&gt;"입력오류", NOT(ISNUMBER(FIND($T$21:$T$34,$P3904)))),
            AND($P3904&lt;&gt;"", $P3904&lt;&gt;"...", $P3904&lt;&gt;"입력오류", $T$19=$P3904)
        )
    )
)</f>
        <v>0</v>
      </c>
    </row>
    <row r="3905" spans="1:17">
      <c r="A3905" t="s">
        <v>8146</v>
      </c>
      <c r="B3905" t="s">
        <v>8147</v>
      </c>
      <c r="I3905">
        <f t="shared" si="181"/>
        <v>3904</v>
      </c>
      <c r="J3905">
        <f t="shared" si="182"/>
        <v>3904</v>
      </c>
      <c r="K3905">
        <f t="shared" si="180"/>
        <v>1</v>
      </c>
      <c r="L3905" t="b">
        <f>COUNTIF($N$2:N3905, N3905)=1</f>
        <v>1</v>
      </c>
      <c r="M3905" s="37">
        <f>IF( $Q3905, MAX($M$1:M3904)+1, 0)</f>
        <v>0</v>
      </c>
      <c r="N3905" t="str" cm="1">
        <f t="array" ref="N3905">INDEX($A$9:$F$1048576, $J3905, $K3905 )</f>
        <v>72448</v>
      </c>
      <c r="O3905" t="str" cm="1">
        <f t="array" ref="O3905">INDEX($B$9:$F$1048576, $J3905, $K3905 )</f>
        <v>롯데캐피탈제4차(유)1-18</v>
      </c>
      <c r="P3905" t="str" cm="1">
        <f t="array" ref="P3905">IF( $L3905, TRIM(_xll.IMDP("IR", $G$5&amp;$N3905, $G$6)), "" )</f>
        <v/>
      </c>
      <c r="Q3905" t="b" cm="1">
        <f t="array" ref="Q3905">IF(
    $U$1=1, AND($P3905&lt;&gt;"", $P3905&lt;&gt;"...", $P3905&lt;&gt;"입력오류"),
    IF(
        $U$18=1, AND($P3905&lt;&gt;"", $P3905&lt;&gt;"...", $P3905&lt;&gt;"입력오류", ISNUMBER(FIND(INDEX($T$2:$T$7,$U$1),$P3905))),
        IF(
            $U$17="기타", AND($P3905&lt;&gt;"", $P3905&lt;&gt;"...", $P3905&lt;&gt;"입력오류", NOT(ISNUMBER(FIND($T$21:$T$34,$P3905)))),
            AND($P3905&lt;&gt;"", $P3905&lt;&gt;"...", $P3905&lt;&gt;"입력오류", $T$19=$P3905)
        )
    )
)</f>
        <v>0</v>
      </c>
    </row>
    <row r="3906" spans="1:17">
      <c r="A3906" t="s">
        <v>8148</v>
      </c>
      <c r="B3906" t="s">
        <v>8149</v>
      </c>
      <c r="I3906">
        <f t="shared" si="181"/>
        <v>3905</v>
      </c>
      <c r="J3906">
        <f t="shared" si="182"/>
        <v>3905</v>
      </c>
      <c r="K3906">
        <f t="shared" ref="K3906:K3969" si="183">IF( $I3906&gt;$G$4, NA(), IF($I3906&gt;$G$3, 5, IF($I3906&gt;$G$2, 3, 1 ) ) )</f>
        <v>1</v>
      </c>
      <c r="L3906" t="b">
        <f>COUNTIF($N$2:N3906, N3906)=1</f>
        <v>1</v>
      </c>
      <c r="M3906" s="37">
        <f>IF( $Q3906, MAX($M$1:M3905)+1, 0)</f>
        <v>0</v>
      </c>
      <c r="N3906" t="str" cm="1">
        <f t="array" ref="N3906">INDEX($A$9:$F$1048576, $J3906, $K3906 )</f>
        <v>72455</v>
      </c>
      <c r="O3906" t="str" cm="1">
        <f t="array" ref="O3906">INDEX($B$9:$F$1048576, $J3906, $K3906 )</f>
        <v>케이에프더블유이이공구(유)2</v>
      </c>
      <c r="P3906" t="str" cm="1">
        <f t="array" ref="P3906">IF( $L3906, TRIM(_xll.IMDP("IR", $G$5&amp;$N3906, $G$6)), "" )</f>
        <v/>
      </c>
      <c r="Q3906" t="b" cm="1">
        <f t="array" ref="Q3906">IF(
    $U$1=1, AND($P3906&lt;&gt;"", $P3906&lt;&gt;"...", $P3906&lt;&gt;"입력오류"),
    IF(
        $U$18=1, AND($P3906&lt;&gt;"", $P3906&lt;&gt;"...", $P3906&lt;&gt;"입력오류", ISNUMBER(FIND(INDEX($T$2:$T$7,$U$1),$P3906))),
        IF(
            $U$17="기타", AND($P3906&lt;&gt;"", $P3906&lt;&gt;"...", $P3906&lt;&gt;"입력오류", NOT(ISNUMBER(FIND($T$21:$T$34,$P3906)))),
            AND($P3906&lt;&gt;"", $P3906&lt;&gt;"...", $P3906&lt;&gt;"입력오류", $T$19=$P3906)
        )
    )
)</f>
        <v>0</v>
      </c>
    </row>
    <row r="3907" spans="1:17">
      <c r="A3907" t="s">
        <v>8150</v>
      </c>
      <c r="B3907" t="s">
        <v>8151</v>
      </c>
      <c r="I3907">
        <f t="shared" ref="I3907:I3970" si="184">ROW()-1</f>
        <v>3906</v>
      </c>
      <c r="J3907">
        <f t="shared" ref="J3907:J3970" si="185">IF( $I3907&gt;$G$4, NA(), IF($I3907&gt;$G$3, $I3907-$G$3, IF($I3907&gt;$G$2, $I3907-$G$2, $I3907 ) ) )</f>
        <v>3906</v>
      </c>
      <c r="K3907">
        <f t="shared" si="183"/>
        <v>1</v>
      </c>
      <c r="L3907" t="b">
        <f>COUNTIF($N$2:N3907, N3907)=1</f>
        <v>1</v>
      </c>
      <c r="M3907" s="37">
        <f>IF( $Q3907, MAX($M$1:M3906)+1, 0)</f>
        <v>0</v>
      </c>
      <c r="N3907" t="str" cm="1">
        <f t="array" ref="N3907">INDEX($A$9:$F$1048576, $J3907, $K3907 )</f>
        <v>72458</v>
      </c>
      <c r="O3907" t="str" cm="1">
        <f t="array" ref="O3907">INDEX($B$9:$F$1048576, $J3907, $K3907 )</f>
        <v>유플러스파이브지제74차(유)1-1</v>
      </c>
      <c r="P3907" t="str" cm="1">
        <f t="array" ref="P3907">IF( $L3907, TRIM(_xll.IMDP("IR", $G$5&amp;$N3907, $G$6)), "" )</f>
        <v/>
      </c>
      <c r="Q3907" t="b" cm="1">
        <f t="array" ref="Q3907">IF(
    $U$1=1, AND($P3907&lt;&gt;"", $P3907&lt;&gt;"...", $P3907&lt;&gt;"입력오류"),
    IF(
        $U$18=1, AND($P3907&lt;&gt;"", $P3907&lt;&gt;"...", $P3907&lt;&gt;"입력오류", ISNUMBER(FIND(INDEX($T$2:$T$7,$U$1),$P3907))),
        IF(
            $U$17="기타", AND($P3907&lt;&gt;"", $P3907&lt;&gt;"...", $P3907&lt;&gt;"입력오류", NOT(ISNUMBER(FIND($T$21:$T$34,$P3907)))),
            AND($P3907&lt;&gt;"", $P3907&lt;&gt;"...", $P3907&lt;&gt;"입력오류", $T$19=$P3907)
        )
    )
)</f>
        <v>0</v>
      </c>
    </row>
    <row r="3908" spans="1:17">
      <c r="A3908" t="s">
        <v>8152</v>
      </c>
      <c r="B3908" t="s">
        <v>8153</v>
      </c>
      <c r="I3908">
        <f t="shared" si="184"/>
        <v>3907</v>
      </c>
      <c r="J3908">
        <f t="shared" si="185"/>
        <v>3907</v>
      </c>
      <c r="K3908">
        <f t="shared" si="183"/>
        <v>1</v>
      </c>
      <c r="L3908" t="b">
        <f>COUNTIF($N$2:N3908, N3908)=1</f>
        <v>1</v>
      </c>
      <c r="M3908" s="37">
        <f>IF( $Q3908, MAX($M$1:M3907)+1, 0)</f>
        <v>0</v>
      </c>
      <c r="N3908" t="str" cm="1">
        <f t="array" ref="N3908">INDEX($A$9:$F$1048576, $J3908, $K3908 )</f>
        <v>72459</v>
      </c>
      <c r="O3908" t="str" cm="1">
        <f t="array" ref="O3908">INDEX($B$9:$F$1048576, $J3908, $K3908 )</f>
        <v>유플러스파이브지제74차(유)1-2</v>
      </c>
      <c r="P3908" t="str" cm="1">
        <f t="array" ref="P3908">IF( $L3908, TRIM(_xll.IMDP("IR", $G$5&amp;$N3908, $G$6)), "" )</f>
        <v/>
      </c>
      <c r="Q3908" t="b" cm="1">
        <f t="array" ref="Q3908">IF(
    $U$1=1, AND($P3908&lt;&gt;"", $P3908&lt;&gt;"...", $P3908&lt;&gt;"입력오류"),
    IF(
        $U$18=1, AND($P3908&lt;&gt;"", $P3908&lt;&gt;"...", $P3908&lt;&gt;"입력오류", ISNUMBER(FIND(INDEX($T$2:$T$7,$U$1),$P3908))),
        IF(
            $U$17="기타", AND($P3908&lt;&gt;"", $P3908&lt;&gt;"...", $P3908&lt;&gt;"입력오류", NOT(ISNUMBER(FIND($T$21:$T$34,$P3908)))),
            AND($P3908&lt;&gt;"", $P3908&lt;&gt;"...", $P3908&lt;&gt;"입력오류", $T$19=$P3908)
        )
    )
)</f>
        <v>0</v>
      </c>
    </row>
    <row r="3909" spans="1:17">
      <c r="A3909" t="s">
        <v>8154</v>
      </c>
      <c r="B3909" t="s">
        <v>8155</v>
      </c>
      <c r="I3909">
        <f t="shared" si="184"/>
        <v>3908</v>
      </c>
      <c r="J3909">
        <f t="shared" si="185"/>
        <v>3908</v>
      </c>
      <c r="K3909">
        <f t="shared" si="183"/>
        <v>1</v>
      </c>
      <c r="L3909" t="b">
        <f>COUNTIF($N$2:N3909, N3909)=1</f>
        <v>1</v>
      </c>
      <c r="M3909" s="37">
        <f>IF( $Q3909, MAX($M$1:M3908)+1, 0)</f>
        <v>0</v>
      </c>
      <c r="N3909" t="str" cm="1">
        <f t="array" ref="N3909">INDEX($A$9:$F$1048576, $J3909, $K3909 )</f>
        <v>72460</v>
      </c>
      <c r="O3909" t="str" cm="1">
        <f t="array" ref="O3909">INDEX($B$9:$F$1048576, $J3909, $K3909 )</f>
        <v>유플러스파이브지제74차(유)1-3</v>
      </c>
      <c r="P3909" t="str" cm="1">
        <f t="array" ref="P3909">IF( $L3909, TRIM(_xll.IMDP("IR", $G$5&amp;$N3909, $G$6)), "" )</f>
        <v/>
      </c>
      <c r="Q3909" t="b" cm="1">
        <f t="array" ref="Q3909">IF(
    $U$1=1, AND($P3909&lt;&gt;"", $P3909&lt;&gt;"...", $P3909&lt;&gt;"입력오류"),
    IF(
        $U$18=1, AND($P3909&lt;&gt;"", $P3909&lt;&gt;"...", $P3909&lt;&gt;"입력오류", ISNUMBER(FIND(INDEX($T$2:$T$7,$U$1),$P3909))),
        IF(
            $U$17="기타", AND($P3909&lt;&gt;"", $P3909&lt;&gt;"...", $P3909&lt;&gt;"입력오류", NOT(ISNUMBER(FIND($T$21:$T$34,$P3909)))),
            AND($P3909&lt;&gt;"", $P3909&lt;&gt;"...", $P3909&lt;&gt;"입력오류", $T$19=$P3909)
        )
    )
)</f>
        <v>0</v>
      </c>
    </row>
    <row r="3910" spans="1:17">
      <c r="A3910" t="s">
        <v>8156</v>
      </c>
      <c r="B3910" t="s">
        <v>8157</v>
      </c>
      <c r="I3910">
        <f t="shared" si="184"/>
        <v>3909</v>
      </c>
      <c r="J3910">
        <f t="shared" si="185"/>
        <v>3909</v>
      </c>
      <c r="K3910">
        <f t="shared" si="183"/>
        <v>1</v>
      </c>
      <c r="L3910" t="b">
        <f>COUNTIF($N$2:N3910, N3910)=1</f>
        <v>1</v>
      </c>
      <c r="M3910" s="37">
        <f>IF( $Q3910, MAX($M$1:M3909)+1, 0)</f>
        <v>0</v>
      </c>
      <c r="N3910" t="str" cm="1">
        <f t="array" ref="N3910">INDEX($A$9:$F$1048576, $J3910, $K3910 )</f>
        <v>72461</v>
      </c>
      <c r="O3910" t="str" cm="1">
        <f t="array" ref="O3910">INDEX($B$9:$F$1048576, $J3910, $K3910 )</f>
        <v>유플러스파이브지제74차(유)1-4</v>
      </c>
      <c r="P3910" t="str" cm="1">
        <f t="array" ref="P3910">IF( $L3910, TRIM(_xll.IMDP("IR", $G$5&amp;$N3910, $G$6)), "" )</f>
        <v/>
      </c>
      <c r="Q3910" t="b" cm="1">
        <f t="array" ref="Q3910">IF(
    $U$1=1, AND($P3910&lt;&gt;"", $P3910&lt;&gt;"...", $P3910&lt;&gt;"입력오류"),
    IF(
        $U$18=1, AND($P3910&lt;&gt;"", $P3910&lt;&gt;"...", $P3910&lt;&gt;"입력오류", ISNUMBER(FIND(INDEX($T$2:$T$7,$U$1),$P3910))),
        IF(
            $U$17="기타", AND($P3910&lt;&gt;"", $P3910&lt;&gt;"...", $P3910&lt;&gt;"입력오류", NOT(ISNUMBER(FIND($T$21:$T$34,$P3910)))),
            AND($P3910&lt;&gt;"", $P3910&lt;&gt;"...", $P3910&lt;&gt;"입력오류", $T$19=$P3910)
        )
    )
)</f>
        <v>0</v>
      </c>
    </row>
    <row r="3911" spans="1:17">
      <c r="A3911" t="s">
        <v>8158</v>
      </c>
      <c r="B3911" t="s">
        <v>8159</v>
      </c>
      <c r="I3911">
        <f t="shared" si="184"/>
        <v>3910</v>
      </c>
      <c r="J3911">
        <f t="shared" si="185"/>
        <v>3910</v>
      </c>
      <c r="K3911">
        <f t="shared" si="183"/>
        <v>1</v>
      </c>
      <c r="L3911" t="b">
        <f>COUNTIF($N$2:N3911, N3911)=1</f>
        <v>1</v>
      </c>
      <c r="M3911" s="37">
        <f>IF( $Q3911, MAX($M$1:M3910)+1, 0)</f>
        <v>0</v>
      </c>
      <c r="N3911" t="str" cm="1">
        <f t="array" ref="N3911">INDEX($A$9:$F$1048576, $J3911, $K3911 )</f>
        <v>72462</v>
      </c>
      <c r="O3911" t="str" cm="1">
        <f t="array" ref="O3911">INDEX($B$9:$F$1048576, $J3911, $K3911 )</f>
        <v>유플러스파이브지제74차(유)1-5</v>
      </c>
      <c r="P3911" t="str" cm="1">
        <f t="array" ref="P3911">IF( $L3911, TRIM(_xll.IMDP("IR", $G$5&amp;$N3911, $G$6)), "" )</f>
        <v/>
      </c>
      <c r="Q3911" t="b" cm="1">
        <f t="array" ref="Q3911">IF(
    $U$1=1, AND($P3911&lt;&gt;"", $P3911&lt;&gt;"...", $P3911&lt;&gt;"입력오류"),
    IF(
        $U$18=1, AND($P3911&lt;&gt;"", $P3911&lt;&gt;"...", $P3911&lt;&gt;"입력오류", ISNUMBER(FIND(INDEX($T$2:$T$7,$U$1),$P3911))),
        IF(
            $U$17="기타", AND($P3911&lt;&gt;"", $P3911&lt;&gt;"...", $P3911&lt;&gt;"입력오류", NOT(ISNUMBER(FIND($T$21:$T$34,$P3911)))),
            AND($P3911&lt;&gt;"", $P3911&lt;&gt;"...", $P3911&lt;&gt;"입력오류", $T$19=$P3911)
        )
    )
)</f>
        <v>0</v>
      </c>
    </row>
    <row r="3912" spans="1:17">
      <c r="A3912" t="s">
        <v>8160</v>
      </c>
      <c r="B3912" t="s">
        <v>8161</v>
      </c>
      <c r="I3912">
        <f t="shared" si="184"/>
        <v>3911</v>
      </c>
      <c r="J3912">
        <f t="shared" si="185"/>
        <v>3911</v>
      </c>
      <c r="K3912">
        <f t="shared" si="183"/>
        <v>1</v>
      </c>
      <c r="L3912" t="b">
        <f>COUNTIF($N$2:N3912, N3912)=1</f>
        <v>1</v>
      </c>
      <c r="M3912" s="37">
        <f>IF( $Q3912, MAX($M$1:M3911)+1, 0)</f>
        <v>0</v>
      </c>
      <c r="N3912" t="str" cm="1">
        <f t="array" ref="N3912">INDEX($A$9:$F$1048576, $J3912, $K3912 )</f>
        <v>72463</v>
      </c>
      <c r="O3912" t="str" cm="1">
        <f t="array" ref="O3912">INDEX($B$9:$F$1048576, $J3912, $K3912 )</f>
        <v>유플러스파이브지제74차(유)1-6</v>
      </c>
      <c r="P3912" t="str" cm="1">
        <f t="array" ref="P3912">IF( $L3912, TRIM(_xll.IMDP("IR", $G$5&amp;$N3912, $G$6)), "" )</f>
        <v/>
      </c>
      <c r="Q3912" t="b" cm="1">
        <f t="array" ref="Q3912">IF(
    $U$1=1, AND($P3912&lt;&gt;"", $P3912&lt;&gt;"...", $P3912&lt;&gt;"입력오류"),
    IF(
        $U$18=1, AND($P3912&lt;&gt;"", $P3912&lt;&gt;"...", $P3912&lt;&gt;"입력오류", ISNUMBER(FIND(INDEX($T$2:$T$7,$U$1),$P3912))),
        IF(
            $U$17="기타", AND($P3912&lt;&gt;"", $P3912&lt;&gt;"...", $P3912&lt;&gt;"입력오류", NOT(ISNUMBER(FIND($T$21:$T$34,$P3912)))),
            AND($P3912&lt;&gt;"", $P3912&lt;&gt;"...", $P3912&lt;&gt;"입력오류", $T$19=$P3912)
        )
    )
)</f>
        <v>0</v>
      </c>
    </row>
    <row r="3913" spans="1:17">
      <c r="A3913" t="s">
        <v>8162</v>
      </c>
      <c r="B3913" t="s">
        <v>8163</v>
      </c>
      <c r="I3913">
        <f t="shared" si="184"/>
        <v>3912</v>
      </c>
      <c r="J3913">
        <f t="shared" si="185"/>
        <v>3912</v>
      </c>
      <c r="K3913">
        <f t="shared" si="183"/>
        <v>1</v>
      </c>
      <c r="L3913" t="b">
        <f>COUNTIF($N$2:N3913, N3913)=1</f>
        <v>1</v>
      </c>
      <c r="M3913" s="37">
        <f>IF( $Q3913, MAX($M$1:M3912)+1, 0)</f>
        <v>0</v>
      </c>
      <c r="N3913" t="str" cm="1">
        <f t="array" ref="N3913">INDEX($A$9:$F$1048576, $J3913, $K3913 )</f>
        <v>72464</v>
      </c>
      <c r="O3913" t="str" cm="1">
        <f t="array" ref="O3913">INDEX($B$9:$F$1048576, $J3913, $K3913 )</f>
        <v>유플러스파이브지제74차(유)1-7</v>
      </c>
      <c r="P3913" t="str" cm="1">
        <f t="array" ref="P3913">IF( $L3913, TRIM(_xll.IMDP("IR", $G$5&amp;$N3913, $G$6)), "" )</f>
        <v/>
      </c>
      <c r="Q3913" t="b" cm="1">
        <f t="array" ref="Q3913">IF(
    $U$1=1, AND($P3913&lt;&gt;"", $P3913&lt;&gt;"...", $P3913&lt;&gt;"입력오류"),
    IF(
        $U$18=1, AND($P3913&lt;&gt;"", $P3913&lt;&gt;"...", $P3913&lt;&gt;"입력오류", ISNUMBER(FIND(INDEX($T$2:$T$7,$U$1),$P3913))),
        IF(
            $U$17="기타", AND($P3913&lt;&gt;"", $P3913&lt;&gt;"...", $P3913&lt;&gt;"입력오류", NOT(ISNUMBER(FIND($T$21:$T$34,$P3913)))),
            AND($P3913&lt;&gt;"", $P3913&lt;&gt;"...", $P3913&lt;&gt;"입력오류", $T$19=$P3913)
        )
    )
)</f>
        <v>0</v>
      </c>
    </row>
    <row r="3914" spans="1:17">
      <c r="A3914" t="s">
        <v>8164</v>
      </c>
      <c r="B3914" t="s">
        <v>8165</v>
      </c>
      <c r="I3914">
        <f t="shared" si="184"/>
        <v>3913</v>
      </c>
      <c r="J3914">
        <f t="shared" si="185"/>
        <v>3913</v>
      </c>
      <c r="K3914">
        <f t="shared" si="183"/>
        <v>1</v>
      </c>
      <c r="L3914" t="b">
        <f>COUNTIF($N$2:N3914, N3914)=1</f>
        <v>1</v>
      </c>
      <c r="M3914" s="37">
        <f>IF( $Q3914, MAX($M$1:M3913)+1, 0)</f>
        <v>0</v>
      </c>
      <c r="N3914" t="str" cm="1">
        <f t="array" ref="N3914">INDEX($A$9:$F$1048576, $J3914, $K3914 )</f>
        <v>72465</v>
      </c>
      <c r="O3914" t="str" cm="1">
        <f t="array" ref="O3914">INDEX($B$9:$F$1048576, $J3914, $K3914 )</f>
        <v>유플러스파이브지제74차(유)1-8</v>
      </c>
      <c r="P3914" t="str" cm="1">
        <f t="array" ref="P3914">IF( $L3914, TRIM(_xll.IMDP("IR", $G$5&amp;$N3914, $G$6)), "" )</f>
        <v/>
      </c>
      <c r="Q3914" t="b" cm="1">
        <f t="array" ref="Q3914">IF(
    $U$1=1, AND($P3914&lt;&gt;"", $P3914&lt;&gt;"...", $P3914&lt;&gt;"입력오류"),
    IF(
        $U$18=1, AND($P3914&lt;&gt;"", $P3914&lt;&gt;"...", $P3914&lt;&gt;"입력오류", ISNUMBER(FIND(INDEX($T$2:$T$7,$U$1),$P3914))),
        IF(
            $U$17="기타", AND($P3914&lt;&gt;"", $P3914&lt;&gt;"...", $P3914&lt;&gt;"입력오류", NOT(ISNUMBER(FIND($T$21:$T$34,$P3914)))),
            AND($P3914&lt;&gt;"", $P3914&lt;&gt;"...", $P3914&lt;&gt;"입력오류", $T$19=$P3914)
        )
    )
)</f>
        <v>0</v>
      </c>
    </row>
    <row r="3915" spans="1:17">
      <c r="A3915" t="s">
        <v>8166</v>
      </c>
      <c r="B3915" t="s">
        <v>8167</v>
      </c>
      <c r="I3915">
        <f t="shared" si="184"/>
        <v>3914</v>
      </c>
      <c r="J3915">
        <f t="shared" si="185"/>
        <v>3914</v>
      </c>
      <c r="K3915">
        <f t="shared" si="183"/>
        <v>1</v>
      </c>
      <c r="L3915" t="b">
        <f>COUNTIF($N$2:N3915, N3915)=1</f>
        <v>1</v>
      </c>
      <c r="M3915" s="37">
        <f>IF( $Q3915, MAX($M$1:M3914)+1, 0)</f>
        <v>0</v>
      </c>
      <c r="N3915" t="str" cm="1">
        <f t="array" ref="N3915">INDEX($A$9:$F$1048576, $J3915, $K3915 )</f>
        <v>72466</v>
      </c>
      <c r="O3915" t="str" cm="1">
        <f t="array" ref="O3915">INDEX($B$9:$F$1048576, $J3915, $K3915 )</f>
        <v>유플러스파이브지제74차(유)1-9</v>
      </c>
      <c r="P3915" t="str" cm="1">
        <f t="array" ref="P3915">IF( $L3915, TRIM(_xll.IMDP("IR", $G$5&amp;$N3915, $G$6)), "" )</f>
        <v/>
      </c>
      <c r="Q3915" t="b" cm="1">
        <f t="array" ref="Q3915">IF(
    $U$1=1, AND($P3915&lt;&gt;"", $P3915&lt;&gt;"...", $P3915&lt;&gt;"입력오류"),
    IF(
        $U$18=1, AND($P3915&lt;&gt;"", $P3915&lt;&gt;"...", $P3915&lt;&gt;"입력오류", ISNUMBER(FIND(INDEX($T$2:$T$7,$U$1),$P3915))),
        IF(
            $U$17="기타", AND($P3915&lt;&gt;"", $P3915&lt;&gt;"...", $P3915&lt;&gt;"입력오류", NOT(ISNUMBER(FIND($T$21:$T$34,$P3915)))),
            AND($P3915&lt;&gt;"", $P3915&lt;&gt;"...", $P3915&lt;&gt;"입력오류", $T$19=$P3915)
        )
    )
)</f>
        <v>0</v>
      </c>
    </row>
    <row r="3916" spans="1:17">
      <c r="A3916" t="s">
        <v>8168</v>
      </c>
      <c r="B3916" t="s">
        <v>8169</v>
      </c>
      <c r="I3916">
        <f t="shared" si="184"/>
        <v>3915</v>
      </c>
      <c r="J3916">
        <f t="shared" si="185"/>
        <v>3915</v>
      </c>
      <c r="K3916">
        <f t="shared" si="183"/>
        <v>1</v>
      </c>
      <c r="L3916" t="b">
        <f>COUNTIF($N$2:N3916, N3916)=1</f>
        <v>1</v>
      </c>
      <c r="M3916" s="37">
        <f>IF( $Q3916, MAX($M$1:M3915)+1, 0)</f>
        <v>0</v>
      </c>
      <c r="N3916" t="str" cm="1">
        <f t="array" ref="N3916">INDEX($A$9:$F$1048576, $J3916, $K3916 )</f>
        <v>72467</v>
      </c>
      <c r="O3916" t="str" cm="1">
        <f t="array" ref="O3916">INDEX($B$9:$F$1048576, $J3916, $K3916 )</f>
        <v>유플러스파이브지제74차(유)1-10</v>
      </c>
      <c r="P3916" t="str" cm="1">
        <f t="array" ref="P3916">IF( $L3916, TRIM(_xll.IMDP("IR", $G$5&amp;$N3916, $G$6)), "" )</f>
        <v/>
      </c>
      <c r="Q3916" t="b" cm="1">
        <f t="array" ref="Q3916">IF(
    $U$1=1, AND($P3916&lt;&gt;"", $P3916&lt;&gt;"...", $P3916&lt;&gt;"입력오류"),
    IF(
        $U$18=1, AND($P3916&lt;&gt;"", $P3916&lt;&gt;"...", $P3916&lt;&gt;"입력오류", ISNUMBER(FIND(INDEX($T$2:$T$7,$U$1),$P3916))),
        IF(
            $U$17="기타", AND($P3916&lt;&gt;"", $P3916&lt;&gt;"...", $P3916&lt;&gt;"입력오류", NOT(ISNUMBER(FIND($T$21:$T$34,$P3916)))),
            AND($P3916&lt;&gt;"", $P3916&lt;&gt;"...", $P3916&lt;&gt;"입력오류", $T$19=$P3916)
        )
    )
)</f>
        <v>0</v>
      </c>
    </row>
    <row r="3917" spans="1:17">
      <c r="A3917" t="s">
        <v>8170</v>
      </c>
      <c r="B3917" t="s">
        <v>8171</v>
      </c>
      <c r="I3917">
        <f t="shared" si="184"/>
        <v>3916</v>
      </c>
      <c r="J3917">
        <f t="shared" si="185"/>
        <v>3916</v>
      </c>
      <c r="K3917">
        <f t="shared" si="183"/>
        <v>1</v>
      </c>
      <c r="L3917" t="b">
        <f>COUNTIF($N$2:N3917, N3917)=1</f>
        <v>1</v>
      </c>
      <c r="M3917" s="37">
        <f>IF( $Q3917, MAX($M$1:M3916)+1, 0)</f>
        <v>0</v>
      </c>
      <c r="N3917" t="str" cm="1">
        <f t="array" ref="N3917">INDEX($A$9:$F$1048576, $J3917, $K3917 )</f>
        <v>72468</v>
      </c>
      <c r="O3917" t="str" cm="1">
        <f t="array" ref="O3917">INDEX($B$9:$F$1048576, $J3917, $K3917 )</f>
        <v>유플러스파이브지제74차(유)1-11</v>
      </c>
      <c r="P3917" t="str" cm="1">
        <f t="array" ref="P3917">IF( $L3917, TRIM(_xll.IMDP("IR", $G$5&amp;$N3917, $G$6)), "" )</f>
        <v/>
      </c>
      <c r="Q3917" t="b" cm="1">
        <f t="array" ref="Q3917">IF(
    $U$1=1, AND($P3917&lt;&gt;"", $P3917&lt;&gt;"...", $P3917&lt;&gt;"입력오류"),
    IF(
        $U$18=1, AND($P3917&lt;&gt;"", $P3917&lt;&gt;"...", $P3917&lt;&gt;"입력오류", ISNUMBER(FIND(INDEX($T$2:$T$7,$U$1),$P3917))),
        IF(
            $U$17="기타", AND($P3917&lt;&gt;"", $P3917&lt;&gt;"...", $P3917&lt;&gt;"입력오류", NOT(ISNUMBER(FIND($T$21:$T$34,$P3917)))),
            AND($P3917&lt;&gt;"", $P3917&lt;&gt;"...", $P3917&lt;&gt;"입력오류", $T$19=$P3917)
        )
    )
)</f>
        <v>0</v>
      </c>
    </row>
    <row r="3918" spans="1:17">
      <c r="A3918" t="s">
        <v>8172</v>
      </c>
      <c r="B3918" t="s">
        <v>8173</v>
      </c>
      <c r="I3918">
        <f t="shared" si="184"/>
        <v>3917</v>
      </c>
      <c r="J3918">
        <f t="shared" si="185"/>
        <v>3917</v>
      </c>
      <c r="K3918">
        <f t="shared" si="183"/>
        <v>1</v>
      </c>
      <c r="L3918" t="b">
        <f>COUNTIF($N$2:N3918, N3918)=1</f>
        <v>1</v>
      </c>
      <c r="M3918" s="37">
        <f>IF( $Q3918, MAX($M$1:M3917)+1, 0)</f>
        <v>0</v>
      </c>
      <c r="N3918" t="str" cm="1">
        <f t="array" ref="N3918">INDEX($A$9:$F$1048576, $J3918, $K3918 )</f>
        <v>72469</v>
      </c>
      <c r="O3918" t="str" cm="1">
        <f t="array" ref="O3918">INDEX($B$9:$F$1048576, $J3918, $K3918 )</f>
        <v>유플러스파이브지제74차(유)1-12</v>
      </c>
      <c r="P3918" t="str" cm="1">
        <f t="array" ref="P3918">IF( $L3918, TRIM(_xll.IMDP("IR", $G$5&amp;$N3918, $G$6)), "" )</f>
        <v/>
      </c>
      <c r="Q3918" t="b" cm="1">
        <f t="array" ref="Q3918">IF(
    $U$1=1, AND($P3918&lt;&gt;"", $P3918&lt;&gt;"...", $P3918&lt;&gt;"입력오류"),
    IF(
        $U$18=1, AND($P3918&lt;&gt;"", $P3918&lt;&gt;"...", $P3918&lt;&gt;"입력오류", ISNUMBER(FIND(INDEX($T$2:$T$7,$U$1),$P3918))),
        IF(
            $U$17="기타", AND($P3918&lt;&gt;"", $P3918&lt;&gt;"...", $P3918&lt;&gt;"입력오류", NOT(ISNUMBER(FIND($T$21:$T$34,$P3918)))),
            AND($P3918&lt;&gt;"", $P3918&lt;&gt;"...", $P3918&lt;&gt;"입력오류", $T$19=$P3918)
        )
    )
)</f>
        <v>0</v>
      </c>
    </row>
    <row r="3919" spans="1:17">
      <c r="A3919" t="s">
        <v>8174</v>
      </c>
      <c r="B3919" t="s">
        <v>8175</v>
      </c>
      <c r="I3919">
        <f t="shared" si="184"/>
        <v>3918</v>
      </c>
      <c r="J3919">
        <f t="shared" si="185"/>
        <v>3918</v>
      </c>
      <c r="K3919">
        <f t="shared" si="183"/>
        <v>1</v>
      </c>
      <c r="L3919" t="b">
        <f>COUNTIF($N$2:N3919, N3919)=1</f>
        <v>1</v>
      </c>
      <c r="M3919" s="37">
        <f>IF( $Q3919, MAX($M$1:M3918)+1, 0)</f>
        <v>0</v>
      </c>
      <c r="N3919" t="str" cm="1">
        <f t="array" ref="N3919">INDEX($A$9:$F$1048576, $J3919, $K3919 )</f>
        <v>72470</v>
      </c>
      <c r="O3919" t="str" cm="1">
        <f t="array" ref="O3919">INDEX($B$9:$F$1048576, $J3919, $K3919 )</f>
        <v>유플러스파이브지제74차(유)1-13</v>
      </c>
      <c r="P3919" t="str" cm="1">
        <f t="array" ref="P3919">IF( $L3919, TRIM(_xll.IMDP("IR", $G$5&amp;$N3919, $G$6)), "" )</f>
        <v/>
      </c>
      <c r="Q3919" t="b" cm="1">
        <f t="array" ref="Q3919">IF(
    $U$1=1, AND($P3919&lt;&gt;"", $P3919&lt;&gt;"...", $P3919&lt;&gt;"입력오류"),
    IF(
        $U$18=1, AND($P3919&lt;&gt;"", $P3919&lt;&gt;"...", $P3919&lt;&gt;"입력오류", ISNUMBER(FIND(INDEX($T$2:$T$7,$U$1),$P3919))),
        IF(
            $U$17="기타", AND($P3919&lt;&gt;"", $P3919&lt;&gt;"...", $P3919&lt;&gt;"입력오류", NOT(ISNUMBER(FIND($T$21:$T$34,$P3919)))),
            AND($P3919&lt;&gt;"", $P3919&lt;&gt;"...", $P3919&lt;&gt;"입력오류", $T$19=$P3919)
        )
    )
)</f>
        <v>0</v>
      </c>
    </row>
    <row r="3920" spans="1:17">
      <c r="A3920" t="s">
        <v>8176</v>
      </c>
      <c r="B3920" t="s">
        <v>8177</v>
      </c>
      <c r="I3920">
        <f t="shared" si="184"/>
        <v>3919</v>
      </c>
      <c r="J3920">
        <f t="shared" si="185"/>
        <v>3919</v>
      </c>
      <c r="K3920">
        <f t="shared" si="183"/>
        <v>1</v>
      </c>
      <c r="L3920" t="b">
        <f>COUNTIF($N$2:N3920, N3920)=1</f>
        <v>1</v>
      </c>
      <c r="M3920" s="37">
        <f>IF( $Q3920, MAX($M$1:M3919)+1, 0)</f>
        <v>0</v>
      </c>
      <c r="N3920" t="str" cm="1">
        <f t="array" ref="N3920">INDEX($A$9:$F$1048576, $J3920, $K3920 )</f>
        <v>72471</v>
      </c>
      <c r="O3920" t="str" cm="1">
        <f t="array" ref="O3920">INDEX($B$9:$F$1048576, $J3920, $K3920 )</f>
        <v>유플러스파이브지제74차(유)1-14</v>
      </c>
      <c r="P3920" t="str" cm="1">
        <f t="array" ref="P3920">IF( $L3920, TRIM(_xll.IMDP("IR", $G$5&amp;$N3920, $G$6)), "" )</f>
        <v/>
      </c>
      <c r="Q3920" t="b" cm="1">
        <f t="array" ref="Q3920">IF(
    $U$1=1, AND($P3920&lt;&gt;"", $P3920&lt;&gt;"...", $P3920&lt;&gt;"입력오류"),
    IF(
        $U$18=1, AND($P3920&lt;&gt;"", $P3920&lt;&gt;"...", $P3920&lt;&gt;"입력오류", ISNUMBER(FIND(INDEX($T$2:$T$7,$U$1),$P3920))),
        IF(
            $U$17="기타", AND($P3920&lt;&gt;"", $P3920&lt;&gt;"...", $P3920&lt;&gt;"입력오류", NOT(ISNUMBER(FIND($T$21:$T$34,$P3920)))),
            AND($P3920&lt;&gt;"", $P3920&lt;&gt;"...", $P3920&lt;&gt;"입력오류", $T$19=$P3920)
        )
    )
)</f>
        <v>0</v>
      </c>
    </row>
    <row r="3921" spans="1:17">
      <c r="A3921" t="s">
        <v>8178</v>
      </c>
      <c r="B3921" t="s">
        <v>8179</v>
      </c>
      <c r="I3921">
        <f t="shared" si="184"/>
        <v>3920</v>
      </c>
      <c r="J3921">
        <f t="shared" si="185"/>
        <v>3920</v>
      </c>
      <c r="K3921">
        <f t="shared" si="183"/>
        <v>1</v>
      </c>
      <c r="L3921" t="b">
        <f>COUNTIF($N$2:N3921, N3921)=1</f>
        <v>1</v>
      </c>
      <c r="M3921" s="37">
        <f>IF( $Q3921, MAX($M$1:M3920)+1, 0)</f>
        <v>0</v>
      </c>
      <c r="N3921" t="str" cm="1">
        <f t="array" ref="N3921">INDEX($A$9:$F$1048576, $J3921, $K3921 )</f>
        <v>72472</v>
      </c>
      <c r="O3921" t="str" cm="1">
        <f t="array" ref="O3921">INDEX($B$9:$F$1048576, $J3921, $K3921 )</f>
        <v>유플러스파이브지제74차(유)1-15</v>
      </c>
      <c r="P3921" t="str" cm="1">
        <f t="array" ref="P3921">IF( $L3921, TRIM(_xll.IMDP("IR", $G$5&amp;$N3921, $G$6)), "" )</f>
        <v/>
      </c>
      <c r="Q3921" t="b" cm="1">
        <f t="array" ref="Q3921">IF(
    $U$1=1, AND($P3921&lt;&gt;"", $P3921&lt;&gt;"...", $P3921&lt;&gt;"입력오류"),
    IF(
        $U$18=1, AND($P3921&lt;&gt;"", $P3921&lt;&gt;"...", $P3921&lt;&gt;"입력오류", ISNUMBER(FIND(INDEX($T$2:$T$7,$U$1),$P3921))),
        IF(
            $U$17="기타", AND($P3921&lt;&gt;"", $P3921&lt;&gt;"...", $P3921&lt;&gt;"입력오류", NOT(ISNUMBER(FIND($T$21:$T$34,$P3921)))),
            AND($P3921&lt;&gt;"", $P3921&lt;&gt;"...", $P3921&lt;&gt;"입력오류", $T$19=$P3921)
        )
    )
)</f>
        <v>0</v>
      </c>
    </row>
    <row r="3922" spans="1:17">
      <c r="A3922" t="s">
        <v>8180</v>
      </c>
      <c r="B3922" t="s">
        <v>8181</v>
      </c>
      <c r="I3922">
        <f t="shared" si="184"/>
        <v>3921</v>
      </c>
      <c r="J3922">
        <f t="shared" si="185"/>
        <v>3921</v>
      </c>
      <c r="K3922">
        <f t="shared" si="183"/>
        <v>1</v>
      </c>
      <c r="L3922" t="b">
        <f>COUNTIF($N$2:N3922, N3922)=1</f>
        <v>1</v>
      </c>
      <c r="M3922" s="37">
        <f>IF( $Q3922, MAX($M$1:M3921)+1, 0)</f>
        <v>0</v>
      </c>
      <c r="N3922" t="str" cm="1">
        <f t="array" ref="N3922">INDEX($A$9:$F$1048576, $J3922, $K3922 )</f>
        <v>72473</v>
      </c>
      <c r="O3922" t="str" cm="1">
        <f t="array" ref="O3922">INDEX($B$9:$F$1048576, $J3922, $K3922 )</f>
        <v>유플러스파이브지제74차(유)1-16</v>
      </c>
      <c r="P3922" t="str" cm="1">
        <f t="array" ref="P3922">IF( $L3922, TRIM(_xll.IMDP("IR", $G$5&amp;$N3922, $G$6)), "" )</f>
        <v/>
      </c>
      <c r="Q3922" t="b" cm="1">
        <f t="array" ref="Q3922">IF(
    $U$1=1, AND($P3922&lt;&gt;"", $P3922&lt;&gt;"...", $P3922&lt;&gt;"입력오류"),
    IF(
        $U$18=1, AND($P3922&lt;&gt;"", $P3922&lt;&gt;"...", $P3922&lt;&gt;"입력오류", ISNUMBER(FIND(INDEX($T$2:$T$7,$U$1),$P3922))),
        IF(
            $U$17="기타", AND($P3922&lt;&gt;"", $P3922&lt;&gt;"...", $P3922&lt;&gt;"입력오류", NOT(ISNUMBER(FIND($T$21:$T$34,$P3922)))),
            AND($P3922&lt;&gt;"", $P3922&lt;&gt;"...", $P3922&lt;&gt;"입력오류", $T$19=$P3922)
        )
    )
)</f>
        <v>0</v>
      </c>
    </row>
    <row r="3923" spans="1:17">
      <c r="A3923" t="s">
        <v>8182</v>
      </c>
      <c r="B3923" t="s">
        <v>8183</v>
      </c>
      <c r="I3923">
        <f t="shared" si="184"/>
        <v>3922</v>
      </c>
      <c r="J3923">
        <f t="shared" si="185"/>
        <v>3922</v>
      </c>
      <c r="K3923">
        <f t="shared" si="183"/>
        <v>1</v>
      </c>
      <c r="L3923" t="b">
        <f>COUNTIF($N$2:N3923, N3923)=1</f>
        <v>1</v>
      </c>
      <c r="M3923" s="37">
        <f>IF( $Q3923, MAX($M$1:M3922)+1, 0)</f>
        <v>0</v>
      </c>
      <c r="N3923" t="str" cm="1">
        <f t="array" ref="N3923">INDEX($A$9:$F$1048576, $J3923, $K3923 )</f>
        <v>72474</v>
      </c>
      <c r="O3923" t="str" cm="1">
        <f t="array" ref="O3923">INDEX($B$9:$F$1048576, $J3923, $K3923 )</f>
        <v>유플러스파이브지제74차(유)1-17</v>
      </c>
      <c r="P3923" t="str" cm="1">
        <f t="array" ref="P3923">IF( $L3923, TRIM(_xll.IMDP("IR", $G$5&amp;$N3923, $G$6)), "" )</f>
        <v/>
      </c>
      <c r="Q3923" t="b" cm="1">
        <f t="array" ref="Q3923">IF(
    $U$1=1, AND($P3923&lt;&gt;"", $P3923&lt;&gt;"...", $P3923&lt;&gt;"입력오류"),
    IF(
        $U$18=1, AND($P3923&lt;&gt;"", $P3923&lt;&gt;"...", $P3923&lt;&gt;"입력오류", ISNUMBER(FIND(INDEX($T$2:$T$7,$U$1),$P3923))),
        IF(
            $U$17="기타", AND($P3923&lt;&gt;"", $P3923&lt;&gt;"...", $P3923&lt;&gt;"입력오류", NOT(ISNUMBER(FIND($T$21:$T$34,$P3923)))),
            AND($P3923&lt;&gt;"", $P3923&lt;&gt;"...", $P3923&lt;&gt;"입력오류", $T$19=$P3923)
        )
    )
)</f>
        <v>0</v>
      </c>
    </row>
    <row r="3924" spans="1:17">
      <c r="A3924" t="s">
        <v>8184</v>
      </c>
      <c r="B3924" t="s">
        <v>8185</v>
      </c>
      <c r="I3924">
        <f t="shared" si="184"/>
        <v>3923</v>
      </c>
      <c r="J3924">
        <f t="shared" si="185"/>
        <v>3923</v>
      </c>
      <c r="K3924">
        <f t="shared" si="183"/>
        <v>1</v>
      </c>
      <c r="L3924" t="b">
        <f>COUNTIF($N$2:N3924, N3924)=1</f>
        <v>1</v>
      </c>
      <c r="M3924" s="37">
        <f>IF( $Q3924, MAX($M$1:M3923)+1, 0)</f>
        <v>0</v>
      </c>
      <c r="N3924" t="str" cm="1">
        <f t="array" ref="N3924">INDEX($A$9:$F$1048576, $J3924, $K3924 )</f>
        <v>72475</v>
      </c>
      <c r="O3924" t="str" cm="1">
        <f t="array" ref="O3924">INDEX($B$9:$F$1048576, $J3924, $K3924 )</f>
        <v>유플러스파이브지제74차(유)1-18</v>
      </c>
      <c r="P3924" t="str" cm="1">
        <f t="array" ref="P3924">IF( $L3924, TRIM(_xll.IMDP("IR", $G$5&amp;$N3924, $G$6)), "" )</f>
        <v/>
      </c>
      <c r="Q3924" t="b" cm="1">
        <f t="array" ref="Q3924">IF(
    $U$1=1, AND($P3924&lt;&gt;"", $P3924&lt;&gt;"...", $P3924&lt;&gt;"입력오류"),
    IF(
        $U$18=1, AND($P3924&lt;&gt;"", $P3924&lt;&gt;"...", $P3924&lt;&gt;"입력오류", ISNUMBER(FIND(INDEX($T$2:$T$7,$U$1),$P3924))),
        IF(
            $U$17="기타", AND($P3924&lt;&gt;"", $P3924&lt;&gt;"...", $P3924&lt;&gt;"입력오류", NOT(ISNUMBER(FIND($T$21:$T$34,$P3924)))),
            AND($P3924&lt;&gt;"", $P3924&lt;&gt;"...", $P3924&lt;&gt;"입력오류", $T$19=$P3924)
        )
    )
)</f>
        <v>0</v>
      </c>
    </row>
    <row r="3925" spans="1:17">
      <c r="A3925" t="s">
        <v>8186</v>
      </c>
      <c r="B3925" t="s">
        <v>8187</v>
      </c>
      <c r="I3925">
        <f t="shared" si="184"/>
        <v>3924</v>
      </c>
      <c r="J3925">
        <f t="shared" si="185"/>
        <v>3924</v>
      </c>
      <c r="K3925">
        <f t="shared" si="183"/>
        <v>1</v>
      </c>
      <c r="L3925" t="b">
        <f>COUNTIF($N$2:N3925, N3925)=1</f>
        <v>1</v>
      </c>
      <c r="M3925" s="37">
        <f>IF( $Q3925, MAX($M$1:M3924)+1, 0)</f>
        <v>0</v>
      </c>
      <c r="N3925" t="str" cm="1">
        <f t="array" ref="N3925">INDEX($A$9:$F$1048576, $J3925, $K3925 )</f>
        <v>72476</v>
      </c>
      <c r="O3925" t="str" cm="1">
        <f t="array" ref="O3925">INDEX($B$9:$F$1048576, $J3925, $K3925 )</f>
        <v>유플러스파이브지제74차(유)1-19</v>
      </c>
      <c r="P3925" t="str" cm="1">
        <f t="array" ref="P3925">IF( $L3925, TRIM(_xll.IMDP("IR", $G$5&amp;$N3925, $G$6)), "" )</f>
        <v/>
      </c>
      <c r="Q3925" t="b" cm="1">
        <f t="array" ref="Q3925">IF(
    $U$1=1, AND($P3925&lt;&gt;"", $P3925&lt;&gt;"...", $P3925&lt;&gt;"입력오류"),
    IF(
        $U$18=1, AND($P3925&lt;&gt;"", $P3925&lt;&gt;"...", $P3925&lt;&gt;"입력오류", ISNUMBER(FIND(INDEX($T$2:$T$7,$U$1),$P3925))),
        IF(
            $U$17="기타", AND($P3925&lt;&gt;"", $P3925&lt;&gt;"...", $P3925&lt;&gt;"입력오류", NOT(ISNUMBER(FIND($T$21:$T$34,$P3925)))),
            AND($P3925&lt;&gt;"", $P3925&lt;&gt;"...", $P3925&lt;&gt;"입력오류", $T$19=$P3925)
        )
    )
)</f>
        <v>0</v>
      </c>
    </row>
    <row r="3926" spans="1:17">
      <c r="A3926" t="s">
        <v>8188</v>
      </c>
      <c r="B3926" t="s">
        <v>8189</v>
      </c>
      <c r="I3926">
        <f t="shared" si="184"/>
        <v>3925</v>
      </c>
      <c r="J3926">
        <f t="shared" si="185"/>
        <v>3925</v>
      </c>
      <c r="K3926">
        <f t="shared" si="183"/>
        <v>1</v>
      </c>
      <c r="L3926" t="b">
        <f>COUNTIF($N$2:N3926, N3926)=1</f>
        <v>1</v>
      </c>
      <c r="M3926" s="37">
        <f>IF( $Q3926, MAX($M$1:M3925)+1, 0)</f>
        <v>0</v>
      </c>
      <c r="N3926" t="str" cm="1">
        <f t="array" ref="N3926">INDEX($A$9:$F$1048576, $J3926, $K3926 )</f>
        <v>72478</v>
      </c>
      <c r="O3926" t="str" cm="1">
        <f t="array" ref="O3926">INDEX($B$9:$F$1048576, $J3926, $K3926 )</f>
        <v>뉴스타내덕제2차(유)1</v>
      </c>
      <c r="P3926" t="str" cm="1">
        <f t="array" ref="P3926">IF( $L3926, TRIM(_xll.IMDP("IR", $G$5&amp;$N3926, $G$6)), "" )</f>
        <v/>
      </c>
      <c r="Q3926" t="b" cm="1">
        <f t="array" ref="Q3926">IF(
    $U$1=1, AND($P3926&lt;&gt;"", $P3926&lt;&gt;"...", $P3926&lt;&gt;"입력오류"),
    IF(
        $U$18=1, AND($P3926&lt;&gt;"", $P3926&lt;&gt;"...", $P3926&lt;&gt;"입력오류", ISNUMBER(FIND(INDEX($T$2:$T$7,$U$1),$P3926))),
        IF(
            $U$17="기타", AND($P3926&lt;&gt;"", $P3926&lt;&gt;"...", $P3926&lt;&gt;"입력오류", NOT(ISNUMBER(FIND($T$21:$T$34,$P3926)))),
            AND($P3926&lt;&gt;"", $P3926&lt;&gt;"...", $P3926&lt;&gt;"입력오류", $T$19=$P3926)
        )
    )
)</f>
        <v>0</v>
      </c>
    </row>
    <row r="3927" spans="1:17">
      <c r="A3927" t="s">
        <v>8190</v>
      </c>
      <c r="B3927" t="s">
        <v>8191</v>
      </c>
      <c r="I3927">
        <f t="shared" si="184"/>
        <v>3926</v>
      </c>
      <c r="J3927">
        <f t="shared" si="185"/>
        <v>3926</v>
      </c>
      <c r="K3927">
        <f t="shared" si="183"/>
        <v>1</v>
      </c>
      <c r="L3927" t="b">
        <f>COUNTIF($N$2:N3927, N3927)=1</f>
        <v>1</v>
      </c>
      <c r="M3927" s="37">
        <f>IF( $Q3927, MAX($M$1:M3926)+1, 0)</f>
        <v>0</v>
      </c>
      <c r="N3927" t="str" cm="1">
        <f t="array" ref="N3927">INDEX($A$9:$F$1048576, $J3927, $K3927 )</f>
        <v>72480</v>
      </c>
      <c r="O3927" t="str" cm="1">
        <f t="array" ref="O3927">INDEX($B$9:$F$1048576, $J3927, $K3927 )</f>
        <v>프리니제1차</v>
      </c>
      <c r="P3927" t="str" cm="1">
        <f t="array" ref="P3927">IF( $L3927, TRIM(_xll.IMDP("IR", $G$5&amp;$N3927, $G$6)), "" )</f>
        <v/>
      </c>
      <c r="Q3927" t="b" cm="1">
        <f t="array" ref="Q3927">IF(
    $U$1=1, AND($P3927&lt;&gt;"", $P3927&lt;&gt;"...", $P3927&lt;&gt;"입력오류"),
    IF(
        $U$18=1, AND($P3927&lt;&gt;"", $P3927&lt;&gt;"...", $P3927&lt;&gt;"입력오류", ISNUMBER(FIND(INDEX($T$2:$T$7,$U$1),$P3927))),
        IF(
            $U$17="기타", AND($P3927&lt;&gt;"", $P3927&lt;&gt;"...", $P3927&lt;&gt;"입력오류", NOT(ISNUMBER(FIND($T$21:$T$34,$P3927)))),
            AND($P3927&lt;&gt;"", $P3927&lt;&gt;"...", $P3927&lt;&gt;"입력오류", $T$19=$P3927)
        )
    )
)</f>
        <v>0</v>
      </c>
    </row>
    <row r="3928" spans="1:17">
      <c r="A3928" t="s">
        <v>8192</v>
      </c>
      <c r="B3928" t="s">
        <v>8193</v>
      </c>
      <c r="I3928">
        <f t="shared" si="184"/>
        <v>3927</v>
      </c>
      <c r="J3928">
        <f t="shared" si="185"/>
        <v>3927</v>
      </c>
      <c r="K3928">
        <f t="shared" si="183"/>
        <v>1</v>
      </c>
      <c r="L3928" t="b">
        <f>COUNTIF($N$2:N3928, N3928)=1</f>
        <v>1</v>
      </c>
      <c r="M3928" s="37">
        <f>IF( $Q3928, MAX($M$1:M3927)+1, 0)</f>
        <v>0</v>
      </c>
      <c r="N3928" t="str" cm="1">
        <f t="array" ref="N3928">INDEX($A$9:$F$1048576, $J3928, $K3928 )</f>
        <v>72481</v>
      </c>
      <c r="O3928" t="str" cm="1">
        <f t="array" ref="O3928">INDEX($B$9:$F$1048576, $J3928, $K3928 )</f>
        <v>제일사랑제9차(유)1</v>
      </c>
      <c r="P3928" t="str" cm="1">
        <f t="array" ref="P3928">IF( $L3928, TRIM(_xll.IMDP("IR", $G$5&amp;$N3928, $G$6)), "" )</f>
        <v/>
      </c>
      <c r="Q3928" t="b" cm="1">
        <f t="array" ref="Q3928">IF(
    $U$1=1, AND($P3928&lt;&gt;"", $P3928&lt;&gt;"...", $P3928&lt;&gt;"입력오류"),
    IF(
        $U$18=1, AND($P3928&lt;&gt;"", $P3928&lt;&gt;"...", $P3928&lt;&gt;"입력오류", ISNUMBER(FIND(INDEX($T$2:$T$7,$U$1),$P3928))),
        IF(
            $U$17="기타", AND($P3928&lt;&gt;"", $P3928&lt;&gt;"...", $P3928&lt;&gt;"입력오류", NOT(ISNUMBER(FIND($T$21:$T$34,$P3928)))),
            AND($P3928&lt;&gt;"", $P3928&lt;&gt;"...", $P3928&lt;&gt;"입력오류", $T$19=$P3928)
        )
    )
)</f>
        <v>0</v>
      </c>
    </row>
    <row r="3929" spans="1:17">
      <c r="A3929" t="s">
        <v>8194</v>
      </c>
      <c r="B3929" t="s">
        <v>8195</v>
      </c>
      <c r="I3929">
        <f t="shared" si="184"/>
        <v>3928</v>
      </c>
      <c r="J3929">
        <f t="shared" si="185"/>
        <v>3928</v>
      </c>
      <c r="K3929">
        <f t="shared" si="183"/>
        <v>1</v>
      </c>
      <c r="L3929" t="b">
        <f>COUNTIF($N$2:N3929, N3929)=1</f>
        <v>1</v>
      </c>
      <c r="M3929" s="37">
        <f>IF( $Q3929, MAX($M$1:M3928)+1, 0)</f>
        <v>0</v>
      </c>
      <c r="N3929" t="str" cm="1">
        <f t="array" ref="N3929">INDEX($A$9:$F$1048576, $J3929, $K3929 )</f>
        <v>72498</v>
      </c>
      <c r="O3929" t="str" cm="1">
        <f t="array" ref="O3929">INDEX($B$9:$F$1048576, $J3929, $K3929 )</f>
        <v>와일드랜드제1차</v>
      </c>
      <c r="P3929" t="str" cm="1">
        <f t="array" ref="P3929">IF( $L3929, TRIM(_xll.IMDP("IR", $G$5&amp;$N3929, $G$6)), "" )</f>
        <v/>
      </c>
      <c r="Q3929" t="b" cm="1">
        <f t="array" ref="Q3929">IF(
    $U$1=1, AND($P3929&lt;&gt;"", $P3929&lt;&gt;"...", $P3929&lt;&gt;"입력오류"),
    IF(
        $U$18=1, AND($P3929&lt;&gt;"", $P3929&lt;&gt;"...", $P3929&lt;&gt;"입력오류", ISNUMBER(FIND(INDEX($T$2:$T$7,$U$1),$P3929))),
        IF(
            $U$17="기타", AND($P3929&lt;&gt;"", $P3929&lt;&gt;"...", $P3929&lt;&gt;"입력오류", NOT(ISNUMBER(FIND($T$21:$T$34,$P3929)))),
            AND($P3929&lt;&gt;"", $P3929&lt;&gt;"...", $P3929&lt;&gt;"입력오류", $T$19=$P3929)
        )
    )
)</f>
        <v>0</v>
      </c>
    </row>
    <row r="3930" spans="1:17">
      <c r="A3930" t="s">
        <v>8196</v>
      </c>
      <c r="B3930" t="s">
        <v>8197</v>
      </c>
      <c r="I3930">
        <f t="shared" si="184"/>
        <v>3929</v>
      </c>
      <c r="J3930">
        <f t="shared" si="185"/>
        <v>3929</v>
      </c>
      <c r="K3930">
        <f t="shared" si="183"/>
        <v>1</v>
      </c>
      <c r="L3930" t="b">
        <f>COUNTIF($N$2:N3930, N3930)=1</f>
        <v>1</v>
      </c>
      <c r="M3930" s="37">
        <f>IF( $Q3930, MAX($M$1:M3929)+1, 0)</f>
        <v>0</v>
      </c>
      <c r="N3930" t="str" cm="1">
        <f t="array" ref="N3930">INDEX($A$9:$F$1048576, $J3930, $K3930 )</f>
        <v>72499</v>
      </c>
      <c r="O3930" t="str" cm="1">
        <f t="array" ref="O3930">INDEX($B$9:$F$1048576, $J3930, $K3930 )</f>
        <v>더플라잉제1차</v>
      </c>
      <c r="P3930" t="str" cm="1">
        <f t="array" ref="P3930">IF( $L3930, TRIM(_xll.IMDP("IR", $G$5&amp;$N3930, $G$6)), "" )</f>
        <v/>
      </c>
      <c r="Q3930" t="b" cm="1">
        <f t="array" ref="Q3930">IF(
    $U$1=1, AND($P3930&lt;&gt;"", $P3930&lt;&gt;"...", $P3930&lt;&gt;"입력오류"),
    IF(
        $U$18=1, AND($P3930&lt;&gt;"", $P3930&lt;&gt;"...", $P3930&lt;&gt;"입력오류", ISNUMBER(FIND(INDEX($T$2:$T$7,$U$1),$P3930))),
        IF(
            $U$17="기타", AND($P3930&lt;&gt;"", $P3930&lt;&gt;"...", $P3930&lt;&gt;"입력오류", NOT(ISNUMBER(FIND($T$21:$T$34,$P3930)))),
            AND($P3930&lt;&gt;"", $P3930&lt;&gt;"...", $P3930&lt;&gt;"입력오류", $T$19=$P3930)
        )
    )
)</f>
        <v>0</v>
      </c>
    </row>
    <row r="3931" spans="1:17">
      <c r="A3931" t="s">
        <v>8198</v>
      </c>
      <c r="B3931" t="s">
        <v>8199</v>
      </c>
      <c r="I3931">
        <f t="shared" si="184"/>
        <v>3930</v>
      </c>
      <c r="J3931">
        <f t="shared" si="185"/>
        <v>3930</v>
      </c>
      <c r="K3931">
        <f t="shared" si="183"/>
        <v>1</v>
      </c>
      <c r="L3931" t="b">
        <f>COUNTIF($N$2:N3931, N3931)=1</f>
        <v>1</v>
      </c>
      <c r="M3931" s="37">
        <f>IF( $Q3931, MAX($M$1:M3930)+1, 0)</f>
        <v>0</v>
      </c>
      <c r="N3931" t="str" cm="1">
        <f t="array" ref="N3931">INDEX($A$9:$F$1048576, $J3931, $K3931 )</f>
        <v>72501</v>
      </c>
      <c r="O3931" t="str" cm="1">
        <f t="array" ref="O3931">INDEX($B$9:$F$1048576, $J3931, $K3931 )</f>
        <v>엠캐피탈제9차(유)1-1</v>
      </c>
      <c r="P3931" t="str" cm="1">
        <f t="array" ref="P3931">IF( $L3931, TRIM(_xll.IMDP("IR", $G$5&amp;$N3931, $G$6)), "" )</f>
        <v/>
      </c>
      <c r="Q3931" t="b" cm="1">
        <f t="array" ref="Q3931">IF(
    $U$1=1, AND($P3931&lt;&gt;"", $P3931&lt;&gt;"...", $P3931&lt;&gt;"입력오류"),
    IF(
        $U$18=1, AND($P3931&lt;&gt;"", $P3931&lt;&gt;"...", $P3931&lt;&gt;"입력오류", ISNUMBER(FIND(INDEX($T$2:$T$7,$U$1),$P3931))),
        IF(
            $U$17="기타", AND($P3931&lt;&gt;"", $P3931&lt;&gt;"...", $P3931&lt;&gt;"입력오류", NOT(ISNUMBER(FIND($T$21:$T$34,$P3931)))),
            AND($P3931&lt;&gt;"", $P3931&lt;&gt;"...", $P3931&lt;&gt;"입력오류", $T$19=$P3931)
        )
    )
)</f>
        <v>0</v>
      </c>
    </row>
    <row r="3932" spans="1:17">
      <c r="A3932" t="s">
        <v>8200</v>
      </c>
      <c r="B3932" t="s">
        <v>8201</v>
      </c>
      <c r="I3932">
        <f t="shared" si="184"/>
        <v>3931</v>
      </c>
      <c r="J3932">
        <f t="shared" si="185"/>
        <v>3931</v>
      </c>
      <c r="K3932">
        <f t="shared" si="183"/>
        <v>1</v>
      </c>
      <c r="L3932" t="b">
        <f>COUNTIF($N$2:N3932, N3932)=1</f>
        <v>1</v>
      </c>
      <c r="M3932" s="37">
        <f>IF( $Q3932, MAX($M$1:M3931)+1, 0)</f>
        <v>0</v>
      </c>
      <c r="N3932" t="str" cm="1">
        <f t="array" ref="N3932">INDEX($A$9:$F$1048576, $J3932, $K3932 )</f>
        <v>72502</v>
      </c>
      <c r="O3932" t="str" cm="1">
        <f t="array" ref="O3932">INDEX($B$9:$F$1048576, $J3932, $K3932 )</f>
        <v>엠캐피탈제9차(유)1-2</v>
      </c>
      <c r="P3932" t="str" cm="1">
        <f t="array" ref="P3932">IF( $L3932, TRIM(_xll.IMDP("IR", $G$5&amp;$N3932, $G$6)), "" )</f>
        <v/>
      </c>
      <c r="Q3932" t="b" cm="1">
        <f t="array" ref="Q3932">IF(
    $U$1=1, AND($P3932&lt;&gt;"", $P3932&lt;&gt;"...", $P3932&lt;&gt;"입력오류"),
    IF(
        $U$18=1, AND($P3932&lt;&gt;"", $P3932&lt;&gt;"...", $P3932&lt;&gt;"입력오류", ISNUMBER(FIND(INDEX($T$2:$T$7,$U$1),$P3932))),
        IF(
            $U$17="기타", AND($P3932&lt;&gt;"", $P3932&lt;&gt;"...", $P3932&lt;&gt;"입력오류", NOT(ISNUMBER(FIND($T$21:$T$34,$P3932)))),
            AND($P3932&lt;&gt;"", $P3932&lt;&gt;"...", $P3932&lt;&gt;"입력오류", $T$19=$P3932)
        )
    )
)</f>
        <v>0</v>
      </c>
    </row>
    <row r="3933" spans="1:17">
      <c r="A3933" t="s">
        <v>8202</v>
      </c>
      <c r="B3933" t="s">
        <v>8203</v>
      </c>
      <c r="I3933">
        <f t="shared" si="184"/>
        <v>3932</v>
      </c>
      <c r="J3933">
        <f t="shared" si="185"/>
        <v>3932</v>
      </c>
      <c r="K3933">
        <f t="shared" si="183"/>
        <v>1</v>
      </c>
      <c r="L3933" t="b">
        <f>COUNTIF($N$2:N3933, N3933)=1</f>
        <v>1</v>
      </c>
      <c r="M3933" s="37">
        <f>IF( $Q3933, MAX($M$1:M3932)+1, 0)</f>
        <v>0</v>
      </c>
      <c r="N3933" t="str" cm="1">
        <f t="array" ref="N3933">INDEX($A$9:$F$1048576, $J3933, $K3933 )</f>
        <v>72503</v>
      </c>
      <c r="O3933" t="str" cm="1">
        <f t="array" ref="O3933">INDEX($B$9:$F$1048576, $J3933, $K3933 )</f>
        <v>엠캐피탈제9차(유)1-3</v>
      </c>
      <c r="P3933" t="str" cm="1">
        <f t="array" ref="P3933">IF( $L3933, TRIM(_xll.IMDP("IR", $G$5&amp;$N3933, $G$6)), "" )</f>
        <v/>
      </c>
      <c r="Q3933" t="b" cm="1">
        <f t="array" ref="Q3933">IF(
    $U$1=1, AND($P3933&lt;&gt;"", $P3933&lt;&gt;"...", $P3933&lt;&gt;"입력오류"),
    IF(
        $U$18=1, AND($P3933&lt;&gt;"", $P3933&lt;&gt;"...", $P3933&lt;&gt;"입력오류", ISNUMBER(FIND(INDEX($T$2:$T$7,$U$1),$P3933))),
        IF(
            $U$17="기타", AND($P3933&lt;&gt;"", $P3933&lt;&gt;"...", $P3933&lt;&gt;"입력오류", NOT(ISNUMBER(FIND($T$21:$T$34,$P3933)))),
            AND($P3933&lt;&gt;"", $P3933&lt;&gt;"...", $P3933&lt;&gt;"입력오류", $T$19=$P3933)
        )
    )
)</f>
        <v>0</v>
      </c>
    </row>
    <row r="3934" spans="1:17">
      <c r="A3934" t="s">
        <v>8204</v>
      </c>
      <c r="B3934" t="s">
        <v>8205</v>
      </c>
      <c r="I3934">
        <f t="shared" si="184"/>
        <v>3933</v>
      </c>
      <c r="J3934">
        <f t="shared" si="185"/>
        <v>3933</v>
      </c>
      <c r="K3934">
        <f t="shared" si="183"/>
        <v>1</v>
      </c>
      <c r="L3934" t="b">
        <f>COUNTIF($N$2:N3934, N3934)=1</f>
        <v>1</v>
      </c>
      <c r="M3934" s="37">
        <f>IF( $Q3934, MAX($M$1:M3933)+1, 0)</f>
        <v>0</v>
      </c>
      <c r="N3934" t="str" cm="1">
        <f t="array" ref="N3934">INDEX($A$9:$F$1048576, $J3934, $K3934 )</f>
        <v>72504</v>
      </c>
      <c r="O3934" t="str" cm="1">
        <f t="array" ref="O3934">INDEX($B$9:$F$1048576, $J3934, $K3934 )</f>
        <v>엠캐피탈제9차(유)1-4</v>
      </c>
      <c r="P3934" t="str" cm="1">
        <f t="array" ref="P3934">IF( $L3934, TRIM(_xll.IMDP("IR", $G$5&amp;$N3934, $G$6)), "" )</f>
        <v/>
      </c>
      <c r="Q3934" t="b" cm="1">
        <f t="array" ref="Q3934">IF(
    $U$1=1, AND($P3934&lt;&gt;"", $P3934&lt;&gt;"...", $P3934&lt;&gt;"입력오류"),
    IF(
        $U$18=1, AND($P3934&lt;&gt;"", $P3934&lt;&gt;"...", $P3934&lt;&gt;"입력오류", ISNUMBER(FIND(INDEX($T$2:$T$7,$U$1),$P3934))),
        IF(
            $U$17="기타", AND($P3934&lt;&gt;"", $P3934&lt;&gt;"...", $P3934&lt;&gt;"입력오류", NOT(ISNUMBER(FIND($T$21:$T$34,$P3934)))),
            AND($P3934&lt;&gt;"", $P3934&lt;&gt;"...", $P3934&lt;&gt;"입력오류", $T$19=$P3934)
        )
    )
)</f>
        <v>0</v>
      </c>
    </row>
    <row r="3935" spans="1:17">
      <c r="A3935" t="s">
        <v>8206</v>
      </c>
      <c r="B3935" t="s">
        <v>8207</v>
      </c>
      <c r="I3935">
        <f t="shared" si="184"/>
        <v>3934</v>
      </c>
      <c r="J3935">
        <f t="shared" si="185"/>
        <v>3934</v>
      </c>
      <c r="K3935">
        <f t="shared" si="183"/>
        <v>1</v>
      </c>
      <c r="L3935" t="b">
        <f>COUNTIF($N$2:N3935, N3935)=1</f>
        <v>1</v>
      </c>
      <c r="M3935" s="37">
        <f>IF( $Q3935, MAX($M$1:M3934)+1, 0)</f>
        <v>0</v>
      </c>
      <c r="N3935" t="str" cm="1">
        <f t="array" ref="N3935">INDEX($A$9:$F$1048576, $J3935, $K3935 )</f>
        <v>72505</v>
      </c>
      <c r="O3935" t="str" cm="1">
        <f t="array" ref="O3935">INDEX($B$9:$F$1048576, $J3935, $K3935 )</f>
        <v>엠캐피탈제9차(유)1-5</v>
      </c>
      <c r="P3935" t="str" cm="1">
        <f t="array" ref="P3935">IF( $L3935, TRIM(_xll.IMDP("IR", $G$5&amp;$N3935, $G$6)), "" )</f>
        <v/>
      </c>
      <c r="Q3935" t="b" cm="1">
        <f t="array" ref="Q3935">IF(
    $U$1=1, AND($P3935&lt;&gt;"", $P3935&lt;&gt;"...", $P3935&lt;&gt;"입력오류"),
    IF(
        $U$18=1, AND($P3935&lt;&gt;"", $P3935&lt;&gt;"...", $P3935&lt;&gt;"입력오류", ISNUMBER(FIND(INDEX($T$2:$T$7,$U$1),$P3935))),
        IF(
            $U$17="기타", AND($P3935&lt;&gt;"", $P3935&lt;&gt;"...", $P3935&lt;&gt;"입력오류", NOT(ISNUMBER(FIND($T$21:$T$34,$P3935)))),
            AND($P3935&lt;&gt;"", $P3935&lt;&gt;"...", $P3935&lt;&gt;"입력오류", $T$19=$P3935)
        )
    )
)</f>
        <v>0</v>
      </c>
    </row>
    <row r="3936" spans="1:17">
      <c r="A3936" t="s">
        <v>8208</v>
      </c>
      <c r="B3936" t="s">
        <v>8209</v>
      </c>
      <c r="I3936">
        <f t="shared" si="184"/>
        <v>3935</v>
      </c>
      <c r="J3936">
        <f t="shared" si="185"/>
        <v>3935</v>
      </c>
      <c r="K3936">
        <f t="shared" si="183"/>
        <v>1</v>
      </c>
      <c r="L3936" t="b">
        <f>COUNTIF($N$2:N3936, N3936)=1</f>
        <v>1</v>
      </c>
      <c r="M3936" s="37">
        <f>IF( $Q3936, MAX($M$1:M3935)+1, 0)</f>
        <v>0</v>
      </c>
      <c r="N3936" t="str" cm="1">
        <f t="array" ref="N3936">INDEX($A$9:$F$1048576, $J3936, $K3936 )</f>
        <v>72506</v>
      </c>
      <c r="O3936" t="str" cm="1">
        <f t="array" ref="O3936">INDEX($B$9:$F$1048576, $J3936, $K3936 )</f>
        <v>엠캐피탈제9차(유)1-6</v>
      </c>
      <c r="P3936" t="str" cm="1">
        <f t="array" ref="P3936">IF( $L3936, TRIM(_xll.IMDP("IR", $G$5&amp;$N3936, $G$6)), "" )</f>
        <v/>
      </c>
      <c r="Q3936" t="b" cm="1">
        <f t="array" ref="Q3936">IF(
    $U$1=1, AND($P3936&lt;&gt;"", $P3936&lt;&gt;"...", $P3936&lt;&gt;"입력오류"),
    IF(
        $U$18=1, AND($P3936&lt;&gt;"", $P3936&lt;&gt;"...", $P3936&lt;&gt;"입력오류", ISNUMBER(FIND(INDEX($T$2:$T$7,$U$1),$P3936))),
        IF(
            $U$17="기타", AND($P3936&lt;&gt;"", $P3936&lt;&gt;"...", $P3936&lt;&gt;"입력오류", NOT(ISNUMBER(FIND($T$21:$T$34,$P3936)))),
            AND($P3936&lt;&gt;"", $P3936&lt;&gt;"...", $P3936&lt;&gt;"입력오류", $T$19=$P3936)
        )
    )
)</f>
        <v>0</v>
      </c>
    </row>
    <row r="3937" spans="1:17">
      <c r="A3937" t="s">
        <v>8210</v>
      </c>
      <c r="B3937" t="s">
        <v>8211</v>
      </c>
      <c r="I3937">
        <f t="shared" si="184"/>
        <v>3936</v>
      </c>
      <c r="J3937">
        <f t="shared" si="185"/>
        <v>3936</v>
      </c>
      <c r="K3937">
        <f t="shared" si="183"/>
        <v>1</v>
      </c>
      <c r="L3937" t="b">
        <f>COUNTIF($N$2:N3937, N3937)=1</f>
        <v>1</v>
      </c>
      <c r="M3937" s="37">
        <f>IF( $Q3937, MAX($M$1:M3936)+1, 0)</f>
        <v>0</v>
      </c>
      <c r="N3937" t="str" cm="1">
        <f t="array" ref="N3937">INDEX($A$9:$F$1048576, $J3937, $K3937 )</f>
        <v>72507</v>
      </c>
      <c r="O3937" t="str" cm="1">
        <f t="array" ref="O3937">INDEX($B$9:$F$1048576, $J3937, $K3937 )</f>
        <v>엠캐피탈제9차(유)1-7</v>
      </c>
      <c r="P3937" t="str" cm="1">
        <f t="array" ref="P3937">IF( $L3937, TRIM(_xll.IMDP("IR", $G$5&amp;$N3937, $G$6)), "" )</f>
        <v/>
      </c>
      <c r="Q3937" t="b" cm="1">
        <f t="array" ref="Q3937">IF(
    $U$1=1, AND($P3937&lt;&gt;"", $P3937&lt;&gt;"...", $P3937&lt;&gt;"입력오류"),
    IF(
        $U$18=1, AND($P3937&lt;&gt;"", $P3937&lt;&gt;"...", $P3937&lt;&gt;"입력오류", ISNUMBER(FIND(INDEX($T$2:$T$7,$U$1),$P3937))),
        IF(
            $U$17="기타", AND($P3937&lt;&gt;"", $P3937&lt;&gt;"...", $P3937&lt;&gt;"입력오류", NOT(ISNUMBER(FIND($T$21:$T$34,$P3937)))),
            AND($P3937&lt;&gt;"", $P3937&lt;&gt;"...", $P3937&lt;&gt;"입력오류", $T$19=$P3937)
        )
    )
)</f>
        <v>0</v>
      </c>
    </row>
    <row r="3938" spans="1:17">
      <c r="A3938" t="s">
        <v>8212</v>
      </c>
      <c r="B3938" t="s">
        <v>8213</v>
      </c>
      <c r="I3938">
        <f t="shared" si="184"/>
        <v>3937</v>
      </c>
      <c r="J3938">
        <f t="shared" si="185"/>
        <v>3937</v>
      </c>
      <c r="K3938">
        <f t="shared" si="183"/>
        <v>1</v>
      </c>
      <c r="L3938" t="b">
        <f>COUNTIF($N$2:N3938, N3938)=1</f>
        <v>1</v>
      </c>
      <c r="M3938" s="37">
        <f>IF( $Q3938, MAX($M$1:M3937)+1, 0)</f>
        <v>0</v>
      </c>
      <c r="N3938" t="str" cm="1">
        <f t="array" ref="N3938">INDEX($A$9:$F$1048576, $J3938, $K3938 )</f>
        <v>72508</v>
      </c>
      <c r="O3938" t="str" cm="1">
        <f t="array" ref="O3938">INDEX($B$9:$F$1048576, $J3938, $K3938 )</f>
        <v>엠캐피탈제9차(유)1-8</v>
      </c>
      <c r="P3938" t="str" cm="1">
        <f t="array" ref="P3938">IF( $L3938, TRIM(_xll.IMDP("IR", $G$5&amp;$N3938, $G$6)), "" )</f>
        <v/>
      </c>
      <c r="Q3938" t="b" cm="1">
        <f t="array" ref="Q3938">IF(
    $U$1=1, AND($P3938&lt;&gt;"", $P3938&lt;&gt;"...", $P3938&lt;&gt;"입력오류"),
    IF(
        $U$18=1, AND($P3938&lt;&gt;"", $P3938&lt;&gt;"...", $P3938&lt;&gt;"입력오류", ISNUMBER(FIND(INDEX($T$2:$T$7,$U$1),$P3938))),
        IF(
            $U$17="기타", AND($P3938&lt;&gt;"", $P3938&lt;&gt;"...", $P3938&lt;&gt;"입력오류", NOT(ISNUMBER(FIND($T$21:$T$34,$P3938)))),
            AND($P3938&lt;&gt;"", $P3938&lt;&gt;"...", $P3938&lt;&gt;"입력오류", $T$19=$P3938)
        )
    )
)</f>
        <v>0</v>
      </c>
    </row>
    <row r="3939" spans="1:17">
      <c r="A3939" t="s">
        <v>8214</v>
      </c>
      <c r="B3939" t="s">
        <v>8215</v>
      </c>
      <c r="I3939">
        <f t="shared" si="184"/>
        <v>3938</v>
      </c>
      <c r="J3939">
        <f t="shared" si="185"/>
        <v>3938</v>
      </c>
      <c r="K3939">
        <f t="shared" si="183"/>
        <v>1</v>
      </c>
      <c r="L3939" t="b">
        <f>COUNTIF($N$2:N3939, N3939)=1</f>
        <v>1</v>
      </c>
      <c r="M3939" s="37">
        <f>IF( $Q3939, MAX($M$1:M3938)+1, 0)</f>
        <v>0</v>
      </c>
      <c r="N3939" t="str" cm="1">
        <f t="array" ref="N3939">INDEX($A$9:$F$1048576, $J3939, $K3939 )</f>
        <v>72514</v>
      </c>
      <c r="O3939" t="str" cm="1">
        <f t="array" ref="O3939">INDEX($B$9:$F$1048576, $J3939, $K3939 )</f>
        <v>이터널중동캐슬제1차</v>
      </c>
      <c r="P3939" t="str" cm="1">
        <f t="array" ref="P3939">IF( $L3939, TRIM(_xll.IMDP("IR", $G$5&amp;$N3939, $G$6)), "" )</f>
        <v/>
      </c>
      <c r="Q3939" t="b" cm="1">
        <f t="array" ref="Q3939">IF(
    $U$1=1, AND($P3939&lt;&gt;"", $P3939&lt;&gt;"...", $P3939&lt;&gt;"입력오류"),
    IF(
        $U$18=1, AND($P3939&lt;&gt;"", $P3939&lt;&gt;"...", $P3939&lt;&gt;"입력오류", ISNUMBER(FIND(INDEX($T$2:$T$7,$U$1),$P3939))),
        IF(
            $U$17="기타", AND($P3939&lt;&gt;"", $P3939&lt;&gt;"...", $P3939&lt;&gt;"입력오류", NOT(ISNUMBER(FIND($T$21:$T$34,$P3939)))),
            AND($P3939&lt;&gt;"", $P3939&lt;&gt;"...", $P3939&lt;&gt;"입력오류", $T$19=$P3939)
        )
    )
)</f>
        <v>0</v>
      </c>
    </row>
    <row r="3940" spans="1:17">
      <c r="A3940" t="s">
        <v>8216</v>
      </c>
      <c r="B3940" t="s">
        <v>8217</v>
      </c>
      <c r="I3940">
        <f t="shared" si="184"/>
        <v>3939</v>
      </c>
      <c r="J3940">
        <f t="shared" si="185"/>
        <v>3939</v>
      </c>
      <c r="K3940">
        <f t="shared" si="183"/>
        <v>1</v>
      </c>
      <c r="L3940" t="b">
        <f>COUNTIF($N$2:N3940, N3940)=1</f>
        <v>1</v>
      </c>
      <c r="M3940" s="37">
        <f>IF( $Q3940, MAX($M$1:M3939)+1, 0)</f>
        <v>0</v>
      </c>
      <c r="N3940" t="str" cm="1">
        <f t="array" ref="N3940">INDEX($A$9:$F$1048576, $J3940, $K3940 )</f>
        <v>72515</v>
      </c>
      <c r="O3940" t="str" cm="1">
        <f t="array" ref="O3940">INDEX($B$9:$F$1048576, $J3940, $K3940 )</f>
        <v>칼리오페제1차</v>
      </c>
      <c r="P3940" t="str" cm="1">
        <f t="array" ref="P3940">IF( $L3940, TRIM(_xll.IMDP("IR", $G$5&amp;$N3940, $G$6)), "" )</f>
        <v/>
      </c>
      <c r="Q3940" t="b" cm="1">
        <f t="array" ref="Q3940">IF(
    $U$1=1, AND($P3940&lt;&gt;"", $P3940&lt;&gt;"...", $P3940&lt;&gt;"입력오류"),
    IF(
        $U$18=1, AND($P3940&lt;&gt;"", $P3940&lt;&gt;"...", $P3940&lt;&gt;"입력오류", ISNUMBER(FIND(INDEX($T$2:$T$7,$U$1),$P3940))),
        IF(
            $U$17="기타", AND($P3940&lt;&gt;"", $P3940&lt;&gt;"...", $P3940&lt;&gt;"입력오류", NOT(ISNUMBER(FIND($T$21:$T$34,$P3940)))),
            AND($P3940&lt;&gt;"", $P3940&lt;&gt;"...", $P3940&lt;&gt;"입력오류", $T$19=$P3940)
        )
    )
)</f>
        <v>0</v>
      </c>
    </row>
    <row r="3941" spans="1:17">
      <c r="A3941" t="s">
        <v>8218</v>
      </c>
      <c r="B3941" t="s">
        <v>8219</v>
      </c>
      <c r="I3941">
        <f t="shared" si="184"/>
        <v>3940</v>
      </c>
      <c r="J3941">
        <f t="shared" si="185"/>
        <v>3940</v>
      </c>
      <c r="K3941">
        <f t="shared" si="183"/>
        <v>1</v>
      </c>
      <c r="L3941" t="b">
        <f>COUNTIF($N$2:N3941, N3941)=1</f>
        <v>1</v>
      </c>
      <c r="M3941" s="37">
        <f>IF( $Q3941, MAX($M$1:M3940)+1, 0)</f>
        <v>0</v>
      </c>
      <c r="N3941" t="str" cm="1">
        <f t="array" ref="N3941">INDEX($A$9:$F$1048576, $J3941, $K3941 )</f>
        <v>72517</v>
      </c>
      <c r="O3941" t="str" cm="1">
        <f t="array" ref="O3941">INDEX($B$9:$F$1048576, $J3941, $K3941 )</f>
        <v>국민사랑제20차(유)3</v>
      </c>
      <c r="P3941" t="str" cm="1">
        <f t="array" ref="P3941">IF( $L3941, TRIM(_xll.IMDP("IR", $G$5&amp;$N3941, $G$6)), "" )</f>
        <v/>
      </c>
      <c r="Q3941" t="b" cm="1">
        <f t="array" ref="Q3941">IF(
    $U$1=1, AND($P3941&lt;&gt;"", $P3941&lt;&gt;"...", $P3941&lt;&gt;"입력오류"),
    IF(
        $U$18=1, AND($P3941&lt;&gt;"", $P3941&lt;&gt;"...", $P3941&lt;&gt;"입력오류", ISNUMBER(FIND(INDEX($T$2:$T$7,$U$1),$P3941))),
        IF(
            $U$17="기타", AND($P3941&lt;&gt;"", $P3941&lt;&gt;"...", $P3941&lt;&gt;"입력오류", NOT(ISNUMBER(FIND($T$21:$T$34,$P3941)))),
            AND($P3941&lt;&gt;"", $P3941&lt;&gt;"...", $P3941&lt;&gt;"입력오류", $T$19=$P3941)
        )
    )
)</f>
        <v>0</v>
      </c>
    </row>
    <row r="3942" spans="1:17">
      <c r="A3942" t="s">
        <v>8220</v>
      </c>
      <c r="B3942" t="s">
        <v>8221</v>
      </c>
      <c r="I3942">
        <f t="shared" si="184"/>
        <v>3941</v>
      </c>
      <c r="J3942">
        <f t="shared" si="185"/>
        <v>3941</v>
      </c>
      <c r="K3942">
        <f t="shared" si="183"/>
        <v>1</v>
      </c>
      <c r="L3942" t="b">
        <f>COUNTIF($N$2:N3942, N3942)=1</f>
        <v>1</v>
      </c>
      <c r="M3942" s="37">
        <f>IF( $Q3942, MAX($M$1:M3941)+1, 0)</f>
        <v>0</v>
      </c>
      <c r="N3942" t="str" cm="1">
        <f t="array" ref="N3942">INDEX($A$9:$F$1048576, $J3942, $K3942 )</f>
        <v>72519</v>
      </c>
      <c r="O3942" t="str" cm="1">
        <f t="array" ref="O3942">INDEX($B$9:$F$1048576, $J3942, $K3942 )</f>
        <v>글로벌베어스제1차(유)2</v>
      </c>
      <c r="P3942" t="str" cm="1">
        <f t="array" ref="P3942">IF( $L3942, TRIM(_xll.IMDP("IR", $G$5&amp;$N3942, $G$6)), "" )</f>
        <v/>
      </c>
      <c r="Q3942" t="b" cm="1">
        <f t="array" ref="Q3942">IF(
    $U$1=1, AND($P3942&lt;&gt;"", $P3942&lt;&gt;"...", $P3942&lt;&gt;"입력오류"),
    IF(
        $U$18=1, AND($P3942&lt;&gt;"", $P3942&lt;&gt;"...", $P3942&lt;&gt;"입력오류", ISNUMBER(FIND(INDEX($T$2:$T$7,$U$1),$P3942))),
        IF(
            $U$17="기타", AND($P3942&lt;&gt;"", $P3942&lt;&gt;"...", $P3942&lt;&gt;"입력오류", NOT(ISNUMBER(FIND($T$21:$T$34,$P3942)))),
            AND($P3942&lt;&gt;"", $P3942&lt;&gt;"...", $P3942&lt;&gt;"입력오류", $T$19=$P3942)
        )
    )
)</f>
        <v>0</v>
      </c>
    </row>
    <row r="3943" spans="1:17">
      <c r="A3943" t="s">
        <v>8222</v>
      </c>
      <c r="B3943" t="s">
        <v>8223</v>
      </c>
      <c r="I3943">
        <f t="shared" si="184"/>
        <v>3942</v>
      </c>
      <c r="J3943">
        <f t="shared" si="185"/>
        <v>3942</v>
      </c>
      <c r="K3943">
        <f t="shared" si="183"/>
        <v>1</v>
      </c>
      <c r="L3943" t="b">
        <f>COUNTIF($N$2:N3943, N3943)=1</f>
        <v>1</v>
      </c>
      <c r="M3943" s="37">
        <f>IF( $Q3943, MAX($M$1:M3942)+1, 0)</f>
        <v>0</v>
      </c>
      <c r="N3943" t="str" cm="1">
        <f t="array" ref="N3943">INDEX($A$9:$F$1048576, $J3943, $K3943 )</f>
        <v>72523</v>
      </c>
      <c r="O3943" t="str" cm="1">
        <f t="array" ref="O3943">INDEX($B$9:$F$1048576, $J3943, $K3943 )</f>
        <v>티월드제98차(유)1-1</v>
      </c>
      <c r="P3943" t="str" cm="1">
        <f t="array" ref="P3943">IF( $L3943, TRIM(_xll.IMDP("IR", $G$5&amp;$N3943, $G$6)), "" )</f>
        <v/>
      </c>
      <c r="Q3943" t="b" cm="1">
        <f t="array" ref="Q3943">IF(
    $U$1=1, AND($P3943&lt;&gt;"", $P3943&lt;&gt;"...", $P3943&lt;&gt;"입력오류"),
    IF(
        $U$18=1, AND($P3943&lt;&gt;"", $P3943&lt;&gt;"...", $P3943&lt;&gt;"입력오류", ISNUMBER(FIND(INDEX($T$2:$T$7,$U$1),$P3943))),
        IF(
            $U$17="기타", AND($P3943&lt;&gt;"", $P3943&lt;&gt;"...", $P3943&lt;&gt;"입력오류", NOT(ISNUMBER(FIND($T$21:$T$34,$P3943)))),
            AND($P3943&lt;&gt;"", $P3943&lt;&gt;"...", $P3943&lt;&gt;"입력오류", $T$19=$P3943)
        )
    )
)</f>
        <v>0</v>
      </c>
    </row>
    <row r="3944" spans="1:17">
      <c r="A3944" t="s">
        <v>8224</v>
      </c>
      <c r="B3944" t="s">
        <v>8225</v>
      </c>
      <c r="I3944">
        <f t="shared" si="184"/>
        <v>3943</v>
      </c>
      <c r="J3944">
        <f t="shared" si="185"/>
        <v>3943</v>
      </c>
      <c r="K3944">
        <f t="shared" si="183"/>
        <v>1</v>
      </c>
      <c r="L3944" t="b">
        <f>COUNTIF($N$2:N3944, N3944)=1</f>
        <v>1</v>
      </c>
      <c r="M3944" s="37">
        <f>IF( $Q3944, MAX($M$1:M3943)+1, 0)</f>
        <v>0</v>
      </c>
      <c r="N3944" t="str" cm="1">
        <f t="array" ref="N3944">INDEX($A$9:$F$1048576, $J3944, $K3944 )</f>
        <v>72524</v>
      </c>
      <c r="O3944" t="str" cm="1">
        <f t="array" ref="O3944">INDEX($B$9:$F$1048576, $J3944, $K3944 )</f>
        <v>티월드제98차(유)1-2</v>
      </c>
      <c r="P3944" t="str" cm="1">
        <f t="array" ref="P3944">IF( $L3944, TRIM(_xll.IMDP("IR", $G$5&amp;$N3944, $G$6)), "" )</f>
        <v/>
      </c>
      <c r="Q3944" t="b" cm="1">
        <f t="array" ref="Q3944">IF(
    $U$1=1, AND($P3944&lt;&gt;"", $P3944&lt;&gt;"...", $P3944&lt;&gt;"입력오류"),
    IF(
        $U$18=1, AND($P3944&lt;&gt;"", $P3944&lt;&gt;"...", $P3944&lt;&gt;"입력오류", ISNUMBER(FIND(INDEX($T$2:$T$7,$U$1),$P3944))),
        IF(
            $U$17="기타", AND($P3944&lt;&gt;"", $P3944&lt;&gt;"...", $P3944&lt;&gt;"입력오류", NOT(ISNUMBER(FIND($T$21:$T$34,$P3944)))),
            AND($P3944&lt;&gt;"", $P3944&lt;&gt;"...", $P3944&lt;&gt;"입력오류", $T$19=$P3944)
        )
    )
)</f>
        <v>0</v>
      </c>
    </row>
    <row r="3945" spans="1:17">
      <c r="A3945" t="s">
        <v>8226</v>
      </c>
      <c r="B3945" t="s">
        <v>8227</v>
      </c>
      <c r="I3945">
        <f t="shared" si="184"/>
        <v>3944</v>
      </c>
      <c r="J3945">
        <f t="shared" si="185"/>
        <v>3944</v>
      </c>
      <c r="K3945">
        <f t="shared" si="183"/>
        <v>1</v>
      </c>
      <c r="L3945" t="b">
        <f>COUNTIF($N$2:N3945, N3945)=1</f>
        <v>1</v>
      </c>
      <c r="M3945" s="37">
        <f>IF( $Q3945, MAX($M$1:M3944)+1, 0)</f>
        <v>0</v>
      </c>
      <c r="N3945" t="str" cm="1">
        <f t="array" ref="N3945">INDEX($A$9:$F$1048576, $J3945, $K3945 )</f>
        <v>72525</v>
      </c>
      <c r="O3945" t="str" cm="1">
        <f t="array" ref="O3945">INDEX($B$9:$F$1048576, $J3945, $K3945 )</f>
        <v>티월드제98차(유)1-3</v>
      </c>
      <c r="P3945" t="str" cm="1">
        <f t="array" ref="P3945">IF( $L3945, TRIM(_xll.IMDP("IR", $G$5&amp;$N3945, $G$6)), "" )</f>
        <v/>
      </c>
      <c r="Q3945" t="b" cm="1">
        <f t="array" ref="Q3945">IF(
    $U$1=1, AND($P3945&lt;&gt;"", $P3945&lt;&gt;"...", $P3945&lt;&gt;"입력오류"),
    IF(
        $U$18=1, AND($P3945&lt;&gt;"", $P3945&lt;&gt;"...", $P3945&lt;&gt;"입력오류", ISNUMBER(FIND(INDEX($T$2:$T$7,$U$1),$P3945))),
        IF(
            $U$17="기타", AND($P3945&lt;&gt;"", $P3945&lt;&gt;"...", $P3945&lt;&gt;"입력오류", NOT(ISNUMBER(FIND($T$21:$T$34,$P3945)))),
            AND($P3945&lt;&gt;"", $P3945&lt;&gt;"...", $P3945&lt;&gt;"입력오류", $T$19=$P3945)
        )
    )
)</f>
        <v>0</v>
      </c>
    </row>
    <row r="3946" spans="1:17">
      <c r="A3946" t="s">
        <v>8228</v>
      </c>
      <c r="B3946" t="s">
        <v>8229</v>
      </c>
      <c r="I3946">
        <f t="shared" si="184"/>
        <v>3945</v>
      </c>
      <c r="J3946">
        <f t="shared" si="185"/>
        <v>3945</v>
      </c>
      <c r="K3946">
        <f t="shared" si="183"/>
        <v>1</v>
      </c>
      <c r="L3946" t="b">
        <f>COUNTIF($N$2:N3946, N3946)=1</f>
        <v>1</v>
      </c>
      <c r="M3946" s="37">
        <f>IF( $Q3946, MAX($M$1:M3945)+1, 0)</f>
        <v>0</v>
      </c>
      <c r="N3946" t="str" cm="1">
        <f t="array" ref="N3946">INDEX($A$9:$F$1048576, $J3946, $K3946 )</f>
        <v>72526</v>
      </c>
      <c r="O3946" t="str" cm="1">
        <f t="array" ref="O3946">INDEX($B$9:$F$1048576, $J3946, $K3946 )</f>
        <v>티월드제98차(유)1-4</v>
      </c>
      <c r="P3946" t="str" cm="1">
        <f t="array" ref="P3946">IF( $L3946, TRIM(_xll.IMDP("IR", $G$5&amp;$N3946, $G$6)), "" )</f>
        <v/>
      </c>
      <c r="Q3946" t="b" cm="1">
        <f t="array" ref="Q3946">IF(
    $U$1=1, AND($P3946&lt;&gt;"", $P3946&lt;&gt;"...", $P3946&lt;&gt;"입력오류"),
    IF(
        $U$18=1, AND($P3946&lt;&gt;"", $P3946&lt;&gt;"...", $P3946&lt;&gt;"입력오류", ISNUMBER(FIND(INDEX($T$2:$T$7,$U$1),$P3946))),
        IF(
            $U$17="기타", AND($P3946&lt;&gt;"", $P3946&lt;&gt;"...", $P3946&lt;&gt;"입력오류", NOT(ISNUMBER(FIND($T$21:$T$34,$P3946)))),
            AND($P3946&lt;&gt;"", $P3946&lt;&gt;"...", $P3946&lt;&gt;"입력오류", $T$19=$P3946)
        )
    )
)</f>
        <v>0</v>
      </c>
    </row>
    <row r="3947" spans="1:17">
      <c r="A3947" t="s">
        <v>8230</v>
      </c>
      <c r="B3947" t="s">
        <v>8231</v>
      </c>
      <c r="I3947">
        <f t="shared" si="184"/>
        <v>3946</v>
      </c>
      <c r="J3947">
        <f t="shared" si="185"/>
        <v>3946</v>
      </c>
      <c r="K3947">
        <f t="shared" si="183"/>
        <v>1</v>
      </c>
      <c r="L3947" t="b">
        <f>COUNTIF($N$2:N3947, N3947)=1</f>
        <v>1</v>
      </c>
      <c r="M3947" s="37">
        <f>IF( $Q3947, MAX($M$1:M3946)+1, 0)</f>
        <v>0</v>
      </c>
      <c r="N3947" t="str" cm="1">
        <f t="array" ref="N3947">INDEX($A$9:$F$1048576, $J3947, $K3947 )</f>
        <v>72527</v>
      </c>
      <c r="O3947" t="str" cm="1">
        <f t="array" ref="O3947">INDEX($B$9:$F$1048576, $J3947, $K3947 )</f>
        <v>티월드제98차(유)1-5</v>
      </c>
      <c r="P3947" t="str" cm="1">
        <f t="array" ref="P3947">IF( $L3947, TRIM(_xll.IMDP("IR", $G$5&amp;$N3947, $G$6)), "" )</f>
        <v/>
      </c>
      <c r="Q3947" t="b" cm="1">
        <f t="array" ref="Q3947">IF(
    $U$1=1, AND($P3947&lt;&gt;"", $P3947&lt;&gt;"...", $P3947&lt;&gt;"입력오류"),
    IF(
        $U$18=1, AND($P3947&lt;&gt;"", $P3947&lt;&gt;"...", $P3947&lt;&gt;"입력오류", ISNUMBER(FIND(INDEX($T$2:$T$7,$U$1),$P3947))),
        IF(
            $U$17="기타", AND($P3947&lt;&gt;"", $P3947&lt;&gt;"...", $P3947&lt;&gt;"입력오류", NOT(ISNUMBER(FIND($T$21:$T$34,$P3947)))),
            AND($P3947&lt;&gt;"", $P3947&lt;&gt;"...", $P3947&lt;&gt;"입력오류", $T$19=$P3947)
        )
    )
)</f>
        <v>0</v>
      </c>
    </row>
    <row r="3948" spans="1:17">
      <c r="A3948" t="s">
        <v>8232</v>
      </c>
      <c r="B3948" t="s">
        <v>8233</v>
      </c>
      <c r="I3948">
        <f t="shared" si="184"/>
        <v>3947</v>
      </c>
      <c r="J3948">
        <f t="shared" si="185"/>
        <v>3947</v>
      </c>
      <c r="K3948">
        <f t="shared" si="183"/>
        <v>1</v>
      </c>
      <c r="L3948" t="b">
        <f>COUNTIF($N$2:N3948, N3948)=1</f>
        <v>1</v>
      </c>
      <c r="M3948" s="37">
        <f>IF( $Q3948, MAX($M$1:M3947)+1, 0)</f>
        <v>0</v>
      </c>
      <c r="N3948" t="str" cm="1">
        <f t="array" ref="N3948">INDEX($A$9:$F$1048576, $J3948, $K3948 )</f>
        <v>72528</v>
      </c>
      <c r="O3948" t="str" cm="1">
        <f t="array" ref="O3948">INDEX($B$9:$F$1048576, $J3948, $K3948 )</f>
        <v>티월드제98차(유)1-6</v>
      </c>
      <c r="P3948" t="str" cm="1">
        <f t="array" ref="P3948">IF( $L3948, TRIM(_xll.IMDP("IR", $G$5&amp;$N3948, $G$6)), "" )</f>
        <v/>
      </c>
      <c r="Q3948" t="b" cm="1">
        <f t="array" ref="Q3948">IF(
    $U$1=1, AND($P3948&lt;&gt;"", $P3948&lt;&gt;"...", $P3948&lt;&gt;"입력오류"),
    IF(
        $U$18=1, AND($P3948&lt;&gt;"", $P3948&lt;&gt;"...", $P3948&lt;&gt;"입력오류", ISNUMBER(FIND(INDEX($T$2:$T$7,$U$1),$P3948))),
        IF(
            $U$17="기타", AND($P3948&lt;&gt;"", $P3948&lt;&gt;"...", $P3948&lt;&gt;"입력오류", NOT(ISNUMBER(FIND($T$21:$T$34,$P3948)))),
            AND($P3948&lt;&gt;"", $P3948&lt;&gt;"...", $P3948&lt;&gt;"입력오류", $T$19=$P3948)
        )
    )
)</f>
        <v>0</v>
      </c>
    </row>
    <row r="3949" spans="1:17">
      <c r="A3949" t="s">
        <v>8234</v>
      </c>
      <c r="B3949" t="s">
        <v>8235</v>
      </c>
      <c r="I3949">
        <f t="shared" si="184"/>
        <v>3948</v>
      </c>
      <c r="J3949">
        <f t="shared" si="185"/>
        <v>3948</v>
      </c>
      <c r="K3949">
        <f t="shared" si="183"/>
        <v>1</v>
      </c>
      <c r="L3949" t="b">
        <f>COUNTIF($N$2:N3949, N3949)=1</f>
        <v>1</v>
      </c>
      <c r="M3949" s="37">
        <f>IF( $Q3949, MAX($M$1:M3948)+1, 0)</f>
        <v>0</v>
      </c>
      <c r="N3949" t="str" cm="1">
        <f t="array" ref="N3949">INDEX($A$9:$F$1048576, $J3949, $K3949 )</f>
        <v>72529</v>
      </c>
      <c r="O3949" t="str" cm="1">
        <f t="array" ref="O3949">INDEX($B$9:$F$1048576, $J3949, $K3949 )</f>
        <v>티월드제98차(유)1-7</v>
      </c>
      <c r="P3949" t="str" cm="1">
        <f t="array" ref="P3949">IF( $L3949, TRIM(_xll.IMDP("IR", $G$5&amp;$N3949, $G$6)), "" )</f>
        <v/>
      </c>
      <c r="Q3949" t="b" cm="1">
        <f t="array" ref="Q3949">IF(
    $U$1=1, AND($P3949&lt;&gt;"", $P3949&lt;&gt;"...", $P3949&lt;&gt;"입력오류"),
    IF(
        $U$18=1, AND($P3949&lt;&gt;"", $P3949&lt;&gt;"...", $P3949&lt;&gt;"입력오류", ISNUMBER(FIND(INDEX($T$2:$T$7,$U$1),$P3949))),
        IF(
            $U$17="기타", AND($P3949&lt;&gt;"", $P3949&lt;&gt;"...", $P3949&lt;&gt;"입력오류", NOT(ISNUMBER(FIND($T$21:$T$34,$P3949)))),
            AND($P3949&lt;&gt;"", $P3949&lt;&gt;"...", $P3949&lt;&gt;"입력오류", $T$19=$P3949)
        )
    )
)</f>
        <v>0</v>
      </c>
    </row>
    <row r="3950" spans="1:17">
      <c r="A3950" t="s">
        <v>8236</v>
      </c>
      <c r="B3950" t="s">
        <v>8237</v>
      </c>
      <c r="I3950">
        <f t="shared" si="184"/>
        <v>3949</v>
      </c>
      <c r="J3950">
        <f t="shared" si="185"/>
        <v>3949</v>
      </c>
      <c r="K3950">
        <f t="shared" si="183"/>
        <v>1</v>
      </c>
      <c r="L3950" t="b">
        <f>COUNTIF($N$2:N3950, N3950)=1</f>
        <v>1</v>
      </c>
      <c r="M3950" s="37">
        <f>IF( $Q3950, MAX($M$1:M3949)+1, 0)</f>
        <v>0</v>
      </c>
      <c r="N3950" t="str" cm="1">
        <f t="array" ref="N3950">INDEX($A$9:$F$1048576, $J3950, $K3950 )</f>
        <v>72530</v>
      </c>
      <c r="O3950" t="str" cm="1">
        <f t="array" ref="O3950">INDEX($B$9:$F$1048576, $J3950, $K3950 )</f>
        <v>티월드제98차(유)1-8</v>
      </c>
      <c r="P3950" t="str" cm="1">
        <f t="array" ref="P3950">IF( $L3950, TRIM(_xll.IMDP("IR", $G$5&amp;$N3950, $G$6)), "" )</f>
        <v/>
      </c>
      <c r="Q3950" t="b" cm="1">
        <f t="array" ref="Q3950">IF(
    $U$1=1, AND($P3950&lt;&gt;"", $P3950&lt;&gt;"...", $P3950&lt;&gt;"입력오류"),
    IF(
        $U$18=1, AND($P3950&lt;&gt;"", $P3950&lt;&gt;"...", $P3950&lt;&gt;"입력오류", ISNUMBER(FIND(INDEX($T$2:$T$7,$U$1),$P3950))),
        IF(
            $U$17="기타", AND($P3950&lt;&gt;"", $P3950&lt;&gt;"...", $P3950&lt;&gt;"입력오류", NOT(ISNUMBER(FIND($T$21:$T$34,$P3950)))),
            AND($P3950&lt;&gt;"", $P3950&lt;&gt;"...", $P3950&lt;&gt;"입력오류", $T$19=$P3950)
        )
    )
)</f>
        <v>0</v>
      </c>
    </row>
    <row r="3951" spans="1:17">
      <c r="A3951" t="s">
        <v>8238</v>
      </c>
      <c r="B3951" t="s">
        <v>8239</v>
      </c>
      <c r="I3951">
        <f t="shared" si="184"/>
        <v>3950</v>
      </c>
      <c r="J3951">
        <f t="shared" si="185"/>
        <v>3950</v>
      </c>
      <c r="K3951">
        <f t="shared" si="183"/>
        <v>1</v>
      </c>
      <c r="L3951" t="b">
        <f>COUNTIF($N$2:N3951, N3951)=1</f>
        <v>1</v>
      </c>
      <c r="M3951" s="37">
        <f>IF( $Q3951, MAX($M$1:M3950)+1, 0)</f>
        <v>0</v>
      </c>
      <c r="N3951" t="str" cm="1">
        <f t="array" ref="N3951">INDEX($A$9:$F$1048576, $J3951, $K3951 )</f>
        <v>72531</v>
      </c>
      <c r="O3951" t="str" cm="1">
        <f t="array" ref="O3951">INDEX($B$9:$F$1048576, $J3951, $K3951 )</f>
        <v>티월드제98차(유)1-9</v>
      </c>
      <c r="P3951" t="str" cm="1">
        <f t="array" ref="P3951">IF( $L3951, TRIM(_xll.IMDP("IR", $G$5&amp;$N3951, $G$6)), "" )</f>
        <v/>
      </c>
      <c r="Q3951" t="b" cm="1">
        <f t="array" ref="Q3951">IF(
    $U$1=1, AND($P3951&lt;&gt;"", $P3951&lt;&gt;"...", $P3951&lt;&gt;"입력오류"),
    IF(
        $U$18=1, AND($P3951&lt;&gt;"", $P3951&lt;&gt;"...", $P3951&lt;&gt;"입력오류", ISNUMBER(FIND(INDEX($T$2:$T$7,$U$1),$P3951))),
        IF(
            $U$17="기타", AND($P3951&lt;&gt;"", $P3951&lt;&gt;"...", $P3951&lt;&gt;"입력오류", NOT(ISNUMBER(FIND($T$21:$T$34,$P3951)))),
            AND($P3951&lt;&gt;"", $P3951&lt;&gt;"...", $P3951&lt;&gt;"입력오류", $T$19=$P3951)
        )
    )
)</f>
        <v>0</v>
      </c>
    </row>
    <row r="3952" spans="1:17">
      <c r="A3952" t="s">
        <v>8240</v>
      </c>
      <c r="B3952" t="s">
        <v>8241</v>
      </c>
      <c r="I3952">
        <f t="shared" si="184"/>
        <v>3951</v>
      </c>
      <c r="J3952">
        <f t="shared" si="185"/>
        <v>3951</v>
      </c>
      <c r="K3952">
        <f t="shared" si="183"/>
        <v>1</v>
      </c>
      <c r="L3952" t="b">
        <f>COUNTIF($N$2:N3952, N3952)=1</f>
        <v>1</v>
      </c>
      <c r="M3952" s="37">
        <f>IF( $Q3952, MAX($M$1:M3951)+1, 0)</f>
        <v>0</v>
      </c>
      <c r="N3952" t="str" cm="1">
        <f t="array" ref="N3952">INDEX($A$9:$F$1048576, $J3952, $K3952 )</f>
        <v>72532</v>
      </c>
      <c r="O3952" t="str" cm="1">
        <f t="array" ref="O3952">INDEX($B$9:$F$1048576, $J3952, $K3952 )</f>
        <v>티월드제98차(유)1-10</v>
      </c>
      <c r="P3952" t="str" cm="1">
        <f t="array" ref="P3952">IF( $L3952, TRIM(_xll.IMDP("IR", $G$5&amp;$N3952, $G$6)), "" )</f>
        <v/>
      </c>
      <c r="Q3952" t="b" cm="1">
        <f t="array" ref="Q3952">IF(
    $U$1=1, AND($P3952&lt;&gt;"", $P3952&lt;&gt;"...", $P3952&lt;&gt;"입력오류"),
    IF(
        $U$18=1, AND($P3952&lt;&gt;"", $P3952&lt;&gt;"...", $P3952&lt;&gt;"입력오류", ISNUMBER(FIND(INDEX($T$2:$T$7,$U$1),$P3952))),
        IF(
            $U$17="기타", AND($P3952&lt;&gt;"", $P3952&lt;&gt;"...", $P3952&lt;&gt;"입력오류", NOT(ISNUMBER(FIND($T$21:$T$34,$P3952)))),
            AND($P3952&lt;&gt;"", $P3952&lt;&gt;"...", $P3952&lt;&gt;"입력오류", $T$19=$P3952)
        )
    )
)</f>
        <v>0</v>
      </c>
    </row>
    <row r="3953" spans="1:17">
      <c r="A3953" t="s">
        <v>8242</v>
      </c>
      <c r="B3953" t="s">
        <v>8243</v>
      </c>
      <c r="I3953">
        <f t="shared" si="184"/>
        <v>3952</v>
      </c>
      <c r="J3953">
        <f t="shared" si="185"/>
        <v>3952</v>
      </c>
      <c r="K3953">
        <f t="shared" si="183"/>
        <v>1</v>
      </c>
      <c r="L3953" t="b">
        <f>COUNTIF($N$2:N3953, N3953)=1</f>
        <v>1</v>
      </c>
      <c r="M3953" s="37">
        <f>IF( $Q3953, MAX($M$1:M3952)+1, 0)</f>
        <v>0</v>
      </c>
      <c r="N3953" t="str" cm="1">
        <f t="array" ref="N3953">INDEX($A$9:$F$1048576, $J3953, $K3953 )</f>
        <v>72533</v>
      </c>
      <c r="O3953" t="str" cm="1">
        <f t="array" ref="O3953">INDEX($B$9:$F$1048576, $J3953, $K3953 )</f>
        <v>티월드제98차(유)1-11</v>
      </c>
      <c r="P3953" t="str" cm="1">
        <f t="array" ref="P3953">IF( $L3953, TRIM(_xll.IMDP("IR", $G$5&amp;$N3953, $G$6)), "" )</f>
        <v/>
      </c>
      <c r="Q3953" t="b" cm="1">
        <f t="array" ref="Q3953">IF(
    $U$1=1, AND($P3953&lt;&gt;"", $P3953&lt;&gt;"...", $P3953&lt;&gt;"입력오류"),
    IF(
        $U$18=1, AND($P3953&lt;&gt;"", $P3953&lt;&gt;"...", $P3953&lt;&gt;"입력오류", ISNUMBER(FIND(INDEX($T$2:$T$7,$U$1),$P3953))),
        IF(
            $U$17="기타", AND($P3953&lt;&gt;"", $P3953&lt;&gt;"...", $P3953&lt;&gt;"입력오류", NOT(ISNUMBER(FIND($T$21:$T$34,$P3953)))),
            AND($P3953&lt;&gt;"", $P3953&lt;&gt;"...", $P3953&lt;&gt;"입력오류", $T$19=$P3953)
        )
    )
)</f>
        <v>0</v>
      </c>
    </row>
    <row r="3954" spans="1:17">
      <c r="A3954" t="s">
        <v>8244</v>
      </c>
      <c r="B3954" t="s">
        <v>8245</v>
      </c>
      <c r="I3954">
        <f t="shared" si="184"/>
        <v>3953</v>
      </c>
      <c r="J3954">
        <f t="shared" si="185"/>
        <v>3953</v>
      </c>
      <c r="K3954">
        <f t="shared" si="183"/>
        <v>1</v>
      </c>
      <c r="L3954" t="b">
        <f>COUNTIF($N$2:N3954, N3954)=1</f>
        <v>1</v>
      </c>
      <c r="M3954" s="37">
        <f>IF( $Q3954, MAX($M$1:M3953)+1, 0)</f>
        <v>0</v>
      </c>
      <c r="N3954" t="str" cm="1">
        <f t="array" ref="N3954">INDEX($A$9:$F$1048576, $J3954, $K3954 )</f>
        <v>72534</v>
      </c>
      <c r="O3954" t="str" cm="1">
        <f t="array" ref="O3954">INDEX($B$9:$F$1048576, $J3954, $K3954 )</f>
        <v>티월드제98차(유)1-12</v>
      </c>
      <c r="P3954" t="str" cm="1">
        <f t="array" ref="P3954">IF( $L3954, TRIM(_xll.IMDP("IR", $G$5&amp;$N3954, $G$6)), "" )</f>
        <v/>
      </c>
      <c r="Q3954" t="b" cm="1">
        <f t="array" ref="Q3954">IF(
    $U$1=1, AND($P3954&lt;&gt;"", $P3954&lt;&gt;"...", $P3954&lt;&gt;"입력오류"),
    IF(
        $U$18=1, AND($P3954&lt;&gt;"", $P3954&lt;&gt;"...", $P3954&lt;&gt;"입력오류", ISNUMBER(FIND(INDEX($T$2:$T$7,$U$1),$P3954))),
        IF(
            $U$17="기타", AND($P3954&lt;&gt;"", $P3954&lt;&gt;"...", $P3954&lt;&gt;"입력오류", NOT(ISNUMBER(FIND($T$21:$T$34,$P3954)))),
            AND($P3954&lt;&gt;"", $P3954&lt;&gt;"...", $P3954&lt;&gt;"입력오류", $T$19=$P3954)
        )
    )
)</f>
        <v>0</v>
      </c>
    </row>
    <row r="3955" spans="1:17">
      <c r="A3955" t="s">
        <v>8246</v>
      </c>
      <c r="B3955" t="s">
        <v>8247</v>
      </c>
      <c r="I3955">
        <f t="shared" si="184"/>
        <v>3954</v>
      </c>
      <c r="J3955">
        <f t="shared" si="185"/>
        <v>3954</v>
      </c>
      <c r="K3955">
        <f t="shared" si="183"/>
        <v>1</v>
      </c>
      <c r="L3955" t="b">
        <f>COUNTIF($N$2:N3955, N3955)=1</f>
        <v>1</v>
      </c>
      <c r="M3955" s="37">
        <f>IF( $Q3955, MAX($M$1:M3954)+1, 0)</f>
        <v>0</v>
      </c>
      <c r="N3955" t="str" cm="1">
        <f t="array" ref="N3955">INDEX($A$9:$F$1048576, $J3955, $K3955 )</f>
        <v>72535</v>
      </c>
      <c r="O3955" t="str" cm="1">
        <f t="array" ref="O3955">INDEX($B$9:$F$1048576, $J3955, $K3955 )</f>
        <v>티월드제98차(유)1-13</v>
      </c>
      <c r="P3955" t="str" cm="1">
        <f t="array" ref="P3955">IF( $L3955, TRIM(_xll.IMDP("IR", $G$5&amp;$N3955, $G$6)), "" )</f>
        <v/>
      </c>
      <c r="Q3955" t="b" cm="1">
        <f t="array" ref="Q3955">IF(
    $U$1=1, AND($P3955&lt;&gt;"", $P3955&lt;&gt;"...", $P3955&lt;&gt;"입력오류"),
    IF(
        $U$18=1, AND($P3955&lt;&gt;"", $P3955&lt;&gt;"...", $P3955&lt;&gt;"입력오류", ISNUMBER(FIND(INDEX($T$2:$T$7,$U$1),$P3955))),
        IF(
            $U$17="기타", AND($P3955&lt;&gt;"", $P3955&lt;&gt;"...", $P3955&lt;&gt;"입력오류", NOT(ISNUMBER(FIND($T$21:$T$34,$P3955)))),
            AND($P3955&lt;&gt;"", $P3955&lt;&gt;"...", $P3955&lt;&gt;"입력오류", $T$19=$P3955)
        )
    )
)</f>
        <v>0</v>
      </c>
    </row>
    <row r="3956" spans="1:17">
      <c r="A3956" t="s">
        <v>8248</v>
      </c>
      <c r="B3956" t="s">
        <v>8249</v>
      </c>
      <c r="I3956">
        <f t="shared" si="184"/>
        <v>3955</v>
      </c>
      <c r="J3956">
        <f t="shared" si="185"/>
        <v>3955</v>
      </c>
      <c r="K3956">
        <f t="shared" si="183"/>
        <v>1</v>
      </c>
      <c r="L3956" t="b">
        <f>COUNTIF($N$2:N3956, N3956)=1</f>
        <v>1</v>
      </c>
      <c r="M3956" s="37">
        <f>IF( $Q3956, MAX($M$1:M3955)+1, 0)</f>
        <v>0</v>
      </c>
      <c r="N3956" t="str" cm="1">
        <f t="array" ref="N3956">INDEX($A$9:$F$1048576, $J3956, $K3956 )</f>
        <v>72536</v>
      </c>
      <c r="O3956" t="str" cm="1">
        <f t="array" ref="O3956">INDEX($B$9:$F$1048576, $J3956, $K3956 )</f>
        <v>티월드제98차(유)1-14</v>
      </c>
      <c r="P3956" t="str" cm="1">
        <f t="array" ref="P3956">IF( $L3956, TRIM(_xll.IMDP("IR", $G$5&amp;$N3956, $G$6)), "" )</f>
        <v/>
      </c>
      <c r="Q3956" t="b" cm="1">
        <f t="array" ref="Q3956">IF(
    $U$1=1, AND($P3956&lt;&gt;"", $P3956&lt;&gt;"...", $P3956&lt;&gt;"입력오류"),
    IF(
        $U$18=1, AND($P3956&lt;&gt;"", $P3956&lt;&gt;"...", $P3956&lt;&gt;"입력오류", ISNUMBER(FIND(INDEX($T$2:$T$7,$U$1),$P3956))),
        IF(
            $U$17="기타", AND($P3956&lt;&gt;"", $P3956&lt;&gt;"...", $P3956&lt;&gt;"입력오류", NOT(ISNUMBER(FIND($T$21:$T$34,$P3956)))),
            AND($P3956&lt;&gt;"", $P3956&lt;&gt;"...", $P3956&lt;&gt;"입력오류", $T$19=$P3956)
        )
    )
)</f>
        <v>0</v>
      </c>
    </row>
    <row r="3957" spans="1:17">
      <c r="A3957" t="s">
        <v>8250</v>
      </c>
      <c r="B3957" t="s">
        <v>8251</v>
      </c>
      <c r="I3957">
        <f t="shared" si="184"/>
        <v>3956</v>
      </c>
      <c r="J3957">
        <f t="shared" si="185"/>
        <v>3956</v>
      </c>
      <c r="K3957">
        <f t="shared" si="183"/>
        <v>1</v>
      </c>
      <c r="L3957" t="b">
        <f>COUNTIF($N$2:N3957, N3957)=1</f>
        <v>1</v>
      </c>
      <c r="M3957" s="37">
        <f>IF( $Q3957, MAX($M$1:M3956)+1, 0)</f>
        <v>0</v>
      </c>
      <c r="N3957" t="str" cm="1">
        <f t="array" ref="N3957">INDEX($A$9:$F$1048576, $J3957, $K3957 )</f>
        <v>72537</v>
      </c>
      <c r="O3957" t="str" cm="1">
        <f t="array" ref="O3957">INDEX($B$9:$F$1048576, $J3957, $K3957 )</f>
        <v>티월드제98차(유)1-15</v>
      </c>
      <c r="P3957" t="str" cm="1">
        <f t="array" ref="P3957">IF( $L3957, TRIM(_xll.IMDP("IR", $G$5&amp;$N3957, $G$6)), "" )</f>
        <v/>
      </c>
      <c r="Q3957" t="b" cm="1">
        <f t="array" ref="Q3957">IF(
    $U$1=1, AND($P3957&lt;&gt;"", $P3957&lt;&gt;"...", $P3957&lt;&gt;"입력오류"),
    IF(
        $U$18=1, AND($P3957&lt;&gt;"", $P3957&lt;&gt;"...", $P3957&lt;&gt;"입력오류", ISNUMBER(FIND(INDEX($T$2:$T$7,$U$1),$P3957))),
        IF(
            $U$17="기타", AND($P3957&lt;&gt;"", $P3957&lt;&gt;"...", $P3957&lt;&gt;"입력오류", NOT(ISNUMBER(FIND($T$21:$T$34,$P3957)))),
            AND($P3957&lt;&gt;"", $P3957&lt;&gt;"...", $P3957&lt;&gt;"입력오류", $T$19=$P3957)
        )
    )
)</f>
        <v>0</v>
      </c>
    </row>
    <row r="3958" spans="1:17">
      <c r="A3958" t="s">
        <v>8252</v>
      </c>
      <c r="B3958" t="s">
        <v>8253</v>
      </c>
      <c r="I3958">
        <f t="shared" si="184"/>
        <v>3957</v>
      </c>
      <c r="J3958">
        <f t="shared" si="185"/>
        <v>3957</v>
      </c>
      <c r="K3958">
        <f t="shared" si="183"/>
        <v>1</v>
      </c>
      <c r="L3958" t="b">
        <f>COUNTIF($N$2:N3958, N3958)=1</f>
        <v>1</v>
      </c>
      <c r="M3958" s="37">
        <f>IF( $Q3958, MAX($M$1:M3957)+1, 0)</f>
        <v>0</v>
      </c>
      <c r="N3958" t="str" cm="1">
        <f t="array" ref="N3958">INDEX($A$9:$F$1048576, $J3958, $K3958 )</f>
        <v>72538</v>
      </c>
      <c r="O3958" t="str" cm="1">
        <f t="array" ref="O3958">INDEX($B$9:$F$1048576, $J3958, $K3958 )</f>
        <v>티월드제98차(유)1-16</v>
      </c>
      <c r="P3958" t="str" cm="1">
        <f t="array" ref="P3958">IF( $L3958, TRIM(_xll.IMDP("IR", $G$5&amp;$N3958, $G$6)), "" )</f>
        <v/>
      </c>
      <c r="Q3958" t="b" cm="1">
        <f t="array" ref="Q3958">IF(
    $U$1=1, AND($P3958&lt;&gt;"", $P3958&lt;&gt;"...", $P3958&lt;&gt;"입력오류"),
    IF(
        $U$18=1, AND($P3958&lt;&gt;"", $P3958&lt;&gt;"...", $P3958&lt;&gt;"입력오류", ISNUMBER(FIND(INDEX($T$2:$T$7,$U$1),$P3958))),
        IF(
            $U$17="기타", AND($P3958&lt;&gt;"", $P3958&lt;&gt;"...", $P3958&lt;&gt;"입력오류", NOT(ISNUMBER(FIND($T$21:$T$34,$P3958)))),
            AND($P3958&lt;&gt;"", $P3958&lt;&gt;"...", $P3958&lt;&gt;"입력오류", $T$19=$P3958)
        )
    )
)</f>
        <v>0</v>
      </c>
    </row>
    <row r="3959" spans="1:17">
      <c r="A3959" t="s">
        <v>8254</v>
      </c>
      <c r="B3959" t="s">
        <v>8255</v>
      </c>
      <c r="I3959">
        <f t="shared" si="184"/>
        <v>3958</v>
      </c>
      <c r="J3959">
        <f t="shared" si="185"/>
        <v>3958</v>
      </c>
      <c r="K3959">
        <f t="shared" si="183"/>
        <v>1</v>
      </c>
      <c r="L3959" t="b">
        <f>COUNTIF($N$2:N3959, N3959)=1</f>
        <v>1</v>
      </c>
      <c r="M3959" s="37">
        <f>IF( $Q3959, MAX($M$1:M3958)+1, 0)</f>
        <v>0</v>
      </c>
      <c r="N3959" t="str" cm="1">
        <f t="array" ref="N3959">INDEX($A$9:$F$1048576, $J3959, $K3959 )</f>
        <v>72539</v>
      </c>
      <c r="O3959" t="str" cm="1">
        <f t="array" ref="O3959">INDEX($B$9:$F$1048576, $J3959, $K3959 )</f>
        <v>티월드제98차(유)1-17</v>
      </c>
      <c r="P3959" t="str" cm="1">
        <f t="array" ref="P3959">IF( $L3959, TRIM(_xll.IMDP("IR", $G$5&amp;$N3959, $G$6)), "" )</f>
        <v/>
      </c>
      <c r="Q3959" t="b" cm="1">
        <f t="array" ref="Q3959">IF(
    $U$1=1, AND($P3959&lt;&gt;"", $P3959&lt;&gt;"...", $P3959&lt;&gt;"입력오류"),
    IF(
        $U$18=1, AND($P3959&lt;&gt;"", $P3959&lt;&gt;"...", $P3959&lt;&gt;"입력오류", ISNUMBER(FIND(INDEX($T$2:$T$7,$U$1),$P3959))),
        IF(
            $U$17="기타", AND($P3959&lt;&gt;"", $P3959&lt;&gt;"...", $P3959&lt;&gt;"입력오류", NOT(ISNUMBER(FIND($T$21:$T$34,$P3959)))),
            AND($P3959&lt;&gt;"", $P3959&lt;&gt;"...", $P3959&lt;&gt;"입력오류", $T$19=$P3959)
        )
    )
)</f>
        <v>0</v>
      </c>
    </row>
    <row r="3960" spans="1:17">
      <c r="A3960" t="s">
        <v>8256</v>
      </c>
      <c r="B3960" t="s">
        <v>8257</v>
      </c>
      <c r="I3960">
        <f t="shared" si="184"/>
        <v>3959</v>
      </c>
      <c r="J3960">
        <f t="shared" si="185"/>
        <v>3959</v>
      </c>
      <c r="K3960">
        <f t="shared" si="183"/>
        <v>1</v>
      </c>
      <c r="L3960" t="b">
        <f>COUNTIF($N$2:N3960, N3960)=1</f>
        <v>1</v>
      </c>
      <c r="M3960" s="37">
        <f>IF( $Q3960, MAX($M$1:M3959)+1, 0)</f>
        <v>0</v>
      </c>
      <c r="N3960" t="str" cm="1">
        <f t="array" ref="N3960">INDEX($A$9:$F$1048576, $J3960, $K3960 )</f>
        <v>72540</v>
      </c>
      <c r="O3960" t="str" cm="1">
        <f t="array" ref="O3960">INDEX($B$9:$F$1048576, $J3960, $K3960 )</f>
        <v>티월드제98차(유)1-18</v>
      </c>
      <c r="P3960" t="str" cm="1">
        <f t="array" ref="P3960">IF( $L3960, TRIM(_xll.IMDP("IR", $G$5&amp;$N3960, $G$6)), "" )</f>
        <v/>
      </c>
      <c r="Q3960" t="b" cm="1">
        <f t="array" ref="Q3960">IF(
    $U$1=1, AND($P3960&lt;&gt;"", $P3960&lt;&gt;"...", $P3960&lt;&gt;"입력오류"),
    IF(
        $U$18=1, AND($P3960&lt;&gt;"", $P3960&lt;&gt;"...", $P3960&lt;&gt;"입력오류", ISNUMBER(FIND(INDEX($T$2:$T$7,$U$1),$P3960))),
        IF(
            $U$17="기타", AND($P3960&lt;&gt;"", $P3960&lt;&gt;"...", $P3960&lt;&gt;"입력오류", NOT(ISNUMBER(FIND($T$21:$T$34,$P3960)))),
            AND($P3960&lt;&gt;"", $P3960&lt;&gt;"...", $P3960&lt;&gt;"입력오류", $T$19=$P3960)
        )
    )
)</f>
        <v>0</v>
      </c>
    </row>
    <row r="3961" spans="1:17">
      <c r="A3961" t="s">
        <v>8258</v>
      </c>
      <c r="B3961" t="s">
        <v>8259</v>
      </c>
      <c r="I3961">
        <f t="shared" si="184"/>
        <v>3960</v>
      </c>
      <c r="J3961">
        <f t="shared" si="185"/>
        <v>3960</v>
      </c>
      <c r="K3961">
        <f t="shared" si="183"/>
        <v>1</v>
      </c>
      <c r="L3961" t="b">
        <f>COUNTIF($N$2:N3961, N3961)=1</f>
        <v>1</v>
      </c>
      <c r="M3961" s="37">
        <f>IF( $Q3961, MAX($M$1:M3960)+1, 0)</f>
        <v>0</v>
      </c>
      <c r="N3961" t="str" cm="1">
        <f t="array" ref="N3961">INDEX($A$9:$F$1048576, $J3961, $K3961 )</f>
        <v>72541</v>
      </c>
      <c r="O3961" t="str" cm="1">
        <f t="array" ref="O3961">INDEX($B$9:$F$1048576, $J3961, $K3961 )</f>
        <v>티월드제98차(유)1-19</v>
      </c>
      <c r="P3961" t="str" cm="1">
        <f t="array" ref="P3961">IF( $L3961, TRIM(_xll.IMDP("IR", $G$5&amp;$N3961, $G$6)), "" )</f>
        <v/>
      </c>
      <c r="Q3961" t="b" cm="1">
        <f t="array" ref="Q3961">IF(
    $U$1=1, AND($P3961&lt;&gt;"", $P3961&lt;&gt;"...", $P3961&lt;&gt;"입력오류"),
    IF(
        $U$18=1, AND($P3961&lt;&gt;"", $P3961&lt;&gt;"...", $P3961&lt;&gt;"입력오류", ISNUMBER(FIND(INDEX($T$2:$T$7,$U$1),$P3961))),
        IF(
            $U$17="기타", AND($P3961&lt;&gt;"", $P3961&lt;&gt;"...", $P3961&lt;&gt;"입력오류", NOT(ISNUMBER(FIND($T$21:$T$34,$P3961)))),
            AND($P3961&lt;&gt;"", $P3961&lt;&gt;"...", $P3961&lt;&gt;"입력오류", $T$19=$P3961)
        )
    )
)</f>
        <v>0</v>
      </c>
    </row>
    <row r="3962" spans="1:17">
      <c r="A3962" t="s">
        <v>8260</v>
      </c>
      <c r="B3962" t="s">
        <v>8261</v>
      </c>
      <c r="I3962">
        <f t="shared" si="184"/>
        <v>3961</v>
      </c>
      <c r="J3962">
        <f t="shared" si="185"/>
        <v>3961</v>
      </c>
      <c r="K3962">
        <f t="shared" si="183"/>
        <v>1</v>
      </c>
      <c r="L3962" t="b">
        <f>COUNTIF($N$2:N3962, N3962)=1</f>
        <v>1</v>
      </c>
      <c r="M3962" s="37">
        <f>IF( $Q3962, MAX($M$1:M3961)+1, 0)</f>
        <v>0</v>
      </c>
      <c r="N3962" t="str" cm="1">
        <f t="array" ref="N3962">INDEX($A$9:$F$1048576, $J3962, $K3962 )</f>
        <v>72542</v>
      </c>
      <c r="O3962" t="str" cm="1">
        <f t="array" ref="O3962">INDEX($B$9:$F$1048576, $J3962, $K3962 )</f>
        <v>티월드제98차(유)1-20</v>
      </c>
      <c r="P3962" t="str" cm="1">
        <f t="array" ref="P3962">IF( $L3962, TRIM(_xll.IMDP("IR", $G$5&amp;$N3962, $G$6)), "" )</f>
        <v/>
      </c>
      <c r="Q3962" t="b" cm="1">
        <f t="array" ref="Q3962">IF(
    $U$1=1, AND($P3962&lt;&gt;"", $P3962&lt;&gt;"...", $P3962&lt;&gt;"입력오류"),
    IF(
        $U$18=1, AND($P3962&lt;&gt;"", $P3962&lt;&gt;"...", $P3962&lt;&gt;"입력오류", ISNUMBER(FIND(INDEX($T$2:$T$7,$U$1),$P3962))),
        IF(
            $U$17="기타", AND($P3962&lt;&gt;"", $P3962&lt;&gt;"...", $P3962&lt;&gt;"입력오류", NOT(ISNUMBER(FIND($T$21:$T$34,$P3962)))),
            AND($P3962&lt;&gt;"", $P3962&lt;&gt;"...", $P3962&lt;&gt;"입력오류", $T$19=$P3962)
        )
    )
)</f>
        <v>0</v>
      </c>
    </row>
    <row r="3963" spans="1:17">
      <c r="A3963" t="s">
        <v>8262</v>
      </c>
      <c r="B3963" t="s">
        <v>8263</v>
      </c>
      <c r="I3963">
        <f t="shared" si="184"/>
        <v>3962</v>
      </c>
      <c r="J3963">
        <f t="shared" si="185"/>
        <v>3962</v>
      </c>
      <c r="K3963">
        <f t="shared" si="183"/>
        <v>1</v>
      </c>
      <c r="L3963" t="b">
        <f>COUNTIF($N$2:N3963, N3963)=1</f>
        <v>1</v>
      </c>
      <c r="M3963" s="37">
        <f>IF( $Q3963, MAX($M$1:M3962)+1, 0)</f>
        <v>0</v>
      </c>
      <c r="N3963" t="str" cm="1">
        <f t="array" ref="N3963">INDEX($A$9:$F$1048576, $J3963, $K3963 )</f>
        <v>72543</v>
      </c>
      <c r="O3963" t="str" cm="1">
        <f t="array" ref="O3963">INDEX($B$9:$F$1048576, $J3963, $K3963 )</f>
        <v>티월드제98차(유)1-21</v>
      </c>
      <c r="P3963" t="str" cm="1">
        <f t="array" ref="P3963">IF( $L3963, TRIM(_xll.IMDP("IR", $G$5&amp;$N3963, $G$6)), "" )</f>
        <v/>
      </c>
      <c r="Q3963" t="b" cm="1">
        <f t="array" ref="Q3963">IF(
    $U$1=1, AND($P3963&lt;&gt;"", $P3963&lt;&gt;"...", $P3963&lt;&gt;"입력오류"),
    IF(
        $U$18=1, AND($P3963&lt;&gt;"", $P3963&lt;&gt;"...", $P3963&lt;&gt;"입력오류", ISNUMBER(FIND(INDEX($T$2:$T$7,$U$1),$P3963))),
        IF(
            $U$17="기타", AND($P3963&lt;&gt;"", $P3963&lt;&gt;"...", $P3963&lt;&gt;"입력오류", NOT(ISNUMBER(FIND($T$21:$T$34,$P3963)))),
            AND($P3963&lt;&gt;"", $P3963&lt;&gt;"...", $P3963&lt;&gt;"입력오류", $T$19=$P3963)
        )
    )
)</f>
        <v>0</v>
      </c>
    </row>
    <row r="3964" spans="1:17">
      <c r="A3964" t="s">
        <v>8264</v>
      </c>
      <c r="B3964" t="s">
        <v>8265</v>
      </c>
      <c r="I3964">
        <f t="shared" si="184"/>
        <v>3963</v>
      </c>
      <c r="J3964">
        <f t="shared" si="185"/>
        <v>3963</v>
      </c>
      <c r="K3964">
        <f t="shared" si="183"/>
        <v>1</v>
      </c>
      <c r="L3964" t="b">
        <f>COUNTIF($N$2:N3964, N3964)=1</f>
        <v>1</v>
      </c>
      <c r="M3964" s="37">
        <f>IF( $Q3964, MAX($M$1:M3963)+1, 0)</f>
        <v>0</v>
      </c>
      <c r="N3964" t="str" cm="1">
        <f t="array" ref="N3964">INDEX($A$9:$F$1048576, $J3964, $K3964 )</f>
        <v>72544</v>
      </c>
      <c r="O3964" t="str" cm="1">
        <f t="array" ref="O3964">INDEX($B$9:$F$1048576, $J3964, $K3964 )</f>
        <v>티월드제98차(유)1-22</v>
      </c>
      <c r="P3964" t="str" cm="1">
        <f t="array" ref="P3964">IF( $L3964, TRIM(_xll.IMDP("IR", $G$5&amp;$N3964, $G$6)), "" )</f>
        <v/>
      </c>
      <c r="Q3964" t="b" cm="1">
        <f t="array" ref="Q3964">IF(
    $U$1=1, AND($P3964&lt;&gt;"", $P3964&lt;&gt;"...", $P3964&lt;&gt;"입력오류"),
    IF(
        $U$18=1, AND($P3964&lt;&gt;"", $P3964&lt;&gt;"...", $P3964&lt;&gt;"입력오류", ISNUMBER(FIND(INDEX($T$2:$T$7,$U$1),$P3964))),
        IF(
            $U$17="기타", AND($P3964&lt;&gt;"", $P3964&lt;&gt;"...", $P3964&lt;&gt;"입력오류", NOT(ISNUMBER(FIND($T$21:$T$34,$P3964)))),
            AND($P3964&lt;&gt;"", $P3964&lt;&gt;"...", $P3964&lt;&gt;"입력오류", $T$19=$P3964)
        )
    )
)</f>
        <v>0</v>
      </c>
    </row>
    <row r="3965" spans="1:17">
      <c r="A3965" t="s">
        <v>8266</v>
      </c>
      <c r="B3965" t="s">
        <v>8267</v>
      </c>
      <c r="I3965">
        <f t="shared" si="184"/>
        <v>3964</v>
      </c>
      <c r="J3965">
        <f t="shared" si="185"/>
        <v>3964</v>
      </c>
      <c r="K3965">
        <f t="shared" si="183"/>
        <v>1</v>
      </c>
      <c r="L3965" t="b">
        <f>COUNTIF($N$2:N3965, N3965)=1</f>
        <v>1</v>
      </c>
      <c r="M3965" s="37">
        <f>IF( $Q3965, MAX($M$1:M3964)+1, 0)</f>
        <v>0</v>
      </c>
      <c r="N3965" t="str" cm="1">
        <f t="array" ref="N3965">INDEX($A$9:$F$1048576, $J3965, $K3965 )</f>
        <v>72545</v>
      </c>
      <c r="O3965" t="str" cm="1">
        <f t="array" ref="O3965">INDEX($B$9:$F$1048576, $J3965, $K3965 )</f>
        <v>티월드제98차(유)1-23</v>
      </c>
      <c r="P3965" t="str" cm="1">
        <f t="array" ref="P3965">IF( $L3965, TRIM(_xll.IMDP("IR", $G$5&amp;$N3965, $G$6)), "" )</f>
        <v/>
      </c>
      <c r="Q3965" t="b" cm="1">
        <f t="array" ref="Q3965">IF(
    $U$1=1, AND($P3965&lt;&gt;"", $P3965&lt;&gt;"...", $P3965&lt;&gt;"입력오류"),
    IF(
        $U$18=1, AND($P3965&lt;&gt;"", $P3965&lt;&gt;"...", $P3965&lt;&gt;"입력오류", ISNUMBER(FIND(INDEX($T$2:$T$7,$U$1),$P3965))),
        IF(
            $U$17="기타", AND($P3965&lt;&gt;"", $P3965&lt;&gt;"...", $P3965&lt;&gt;"입력오류", NOT(ISNUMBER(FIND($T$21:$T$34,$P3965)))),
            AND($P3965&lt;&gt;"", $P3965&lt;&gt;"...", $P3965&lt;&gt;"입력오류", $T$19=$P3965)
        )
    )
)</f>
        <v>0</v>
      </c>
    </row>
    <row r="3966" spans="1:17">
      <c r="A3966" t="s">
        <v>8268</v>
      </c>
      <c r="B3966" t="s">
        <v>8269</v>
      </c>
      <c r="I3966">
        <f t="shared" si="184"/>
        <v>3965</v>
      </c>
      <c r="J3966">
        <f t="shared" si="185"/>
        <v>3965</v>
      </c>
      <c r="K3966">
        <f t="shared" si="183"/>
        <v>1</v>
      </c>
      <c r="L3966" t="b">
        <f>COUNTIF($N$2:N3966, N3966)=1</f>
        <v>1</v>
      </c>
      <c r="M3966" s="37">
        <f>IF( $Q3966, MAX($M$1:M3965)+1, 0)</f>
        <v>0</v>
      </c>
      <c r="N3966" t="str" cm="1">
        <f t="array" ref="N3966">INDEX($A$9:$F$1048576, $J3966, $K3966 )</f>
        <v>72546</v>
      </c>
      <c r="O3966" t="str" cm="1">
        <f t="array" ref="O3966">INDEX($B$9:$F$1048576, $J3966, $K3966 )</f>
        <v>티월드제98차(유)1-24</v>
      </c>
      <c r="P3966" t="str" cm="1">
        <f t="array" ref="P3966">IF( $L3966, TRIM(_xll.IMDP("IR", $G$5&amp;$N3966, $G$6)), "" )</f>
        <v/>
      </c>
      <c r="Q3966" t="b" cm="1">
        <f t="array" ref="Q3966">IF(
    $U$1=1, AND($P3966&lt;&gt;"", $P3966&lt;&gt;"...", $P3966&lt;&gt;"입력오류"),
    IF(
        $U$18=1, AND($P3966&lt;&gt;"", $P3966&lt;&gt;"...", $P3966&lt;&gt;"입력오류", ISNUMBER(FIND(INDEX($T$2:$T$7,$U$1),$P3966))),
        IF(
            $U$17="기타", AND($P3966&lt;&gt;"", $P3966&lt;&gt;"...", $P3966&lt;&gt;"입력오류", NOT(ISNUMBER(FIND($T$21:$T$34,$P3966)))),
            AND($P3966&lt;&gt;"", $P3966&lt;&gt;"...", $P3966&lt;&gt;"입력오류", $T$19=$P3966)
        )
    )
)</f>
        <v>0</v>
      </c>
    </row>
    <row r="3967" spans="1:17">
      <c r="A3967" t="s">
        <v>8270</v>
      </c>
      <c r="B3967" t="s">
        <v>8271</v>
      </c>
      <c r="I3967">
        <f t="shared" si="184"/>
        <v>3966</v>
      </c>
      <c r="J3967">
        <f t="shared" si="185"/>
        <v>3966</v>
      </c>
      <c r="K3967">
        <f t="shared" si="183"/>
        <v>1</v>
      </c>
      <c r="L3967" t="b">
        <f>COUNTIF($N$2:N3967, N3967)=1</f>
        <v>1</v>
      </c>
      <c r="M3967" s="37">
        <f>IF( $Q3967, MAX($M$1:M3966)+1, 0)</f>
        <v>0</v>
      </c>
      <c r="N3967" t="str" cm="1">
        <f t="array" ref="N3967">INDEX($A$9:$F$1048576, $J3967, $K3967 )</f>
        <v>72547</v>
      </c>
      <c r="O3967" t="str" cm="1">
        <f t="array" ref="O3967">INDEX($B$9:$F$1048576, $J3967, $K3967 )</f>
        <v>티월드제98차(유)1-25</v>
      </c>
      <c r="P3967" t="str" cm="1">
        <f t="array" ref="P3967">IF( $L3967, TRIM(_xll.IMDP("IR", $G$5&amp;$N3967, $G$6)), "" )</f>
        <v/>
      </c>
      <c r="Q3967" t="b" cm="1">
        <f t="array" ref="Q3967">IF(
    $U$1=1, AND($P3967&lt;&gt;"", $P3967&lt;&gt;"...", $P3967&lt;&gt;"입력오류"),
    IF(
        $U$18=1, AND($P3967&lt;&gt;"", $P3967&lt;&gt;"...", $P3967&lt;&gt;"입력오류", ISNUMBER(FIND(INDEX($T$2:$T$7,$U$1),$P3967))),
        IF(
            $U$17="기타", AND($P3967&lt;&gt;"", $P3967&lt;&gt;"...", $P3967&lt;&gt;"입력오류", NOT(ISNUMBER(FIND($T$21:$T$34,$P3967)))),
            AND($P3967&lt;&gt;"", $P3967&lt;&gt;"...", $P3967&lt;&gt;"입력오류", $T$19=$P3967)
        )
    )
)</f>
        <v>0</v>
      </c>
    </row>
    <row r="3968" spans="1:17">
      <c r="A3968" t="s">
        <v>8272</v>
      </c>
      <c r="B3968" t="s">
        <v>8273</v>
      </c>
      <c r="I3968">
        <f t="shared" si="184"/>
        <v>3967</v>
      </c>
      <c r="J3968">
        <f t="shared" si="185"/>
        <v>3967</v>
      </c>
      <c r="K3968">
        <f t="shared" si="183"/>
        <v>1</v>
      </c>
      <c r="L3968" t="b">
        <f>COUNTIF($N$2:N3968, N3968)=1</f>
        <v>1</v>
      </c>
      <c r="M3968" s="37">
        <f>IF( $Q3968, MAX($M$1:M3967)+1, 0)</f>
        <v>0</v>
      </c>
      <c r="N3968" t="str" cm="1">
        <f t="array" ref="N3968">INDEX($A$9:$F$1048576, $J3968, $K3968 )</f>
        <v>72548</v>
      </c>
      <c r="O3968" t="str" cm="1">
        <f t="array" ref="O3968">INDEX($B$9:$F$1048576, $J3968, $K3968 )</f>
        <v>티월드제98차(유)1-26</v>
      </c>
      <c r="P3968" t="str" cm="1">
        <f t="array" ref="P3968">IF( $L3968, TRIM(_xll.IMDP("IR", $G$5&amp;$N3968, $G$6)), "" )</f>
        <v/>
      </c>
      <c r="Q3968" t="b" cm="1">
        <f t="array" ref="Q3968">IF(
    $U$1=1, AND($P3968&lt;&gt;"", $P3968&lt;&gt;"...", $P3968&lt;&gt;"입력오류"),
    IF(
        $U$18=1, AND($P3968&lt;&gt;"", $P3968&lt;&gt;"...", $P3968&lt;&gt;"입력오류", ISNUMBER(FIND(INDEX($T$2:$T$7,$U$1),$P3968))),
        IF(
            $U$17="기타", AND($P3968&lt;&gt;"", $P3968&lt;&gt;"...", $P3968&lt;&gt;"입력오류", NOT(ISNUMBER(FIND($T$21:$T$34,$P3968)))),
            AND($P3968&lt;&gt;"", $P3968&lt;&gt;"...", $P3968&lt;&gt;"입력오류", $T$19=$P3968)
        )
    )
)</f>
        <v>0</v>
      </c>
    </row>
    <row r="3969" spans="1:17">
      <c r="A3969" t="s">
        <v>8274</v>
      </c>
      <c r="B3969" t="s">
        <v>8275</v>
      </c>
      <c r="I3969">
        <f t="shared" si="184"/>
        <v>3968</v>
      </c>
      <c r="J3969">
        <f t="shared" si="185"/>
        <v>3968</v>
      </c>
      <c r="K3969">
        <f t="shared" si="183"/>
        <v>1</v>
      </c>
      <c r="L3969" t="b">
        <f>COUNTIF($N$2:N3969, N3969)=1</f>
        <v>1</v>
      </c>
      <c r="M3969" s="37">
        <f>IF( $Q3969, MAX($M$1:M3968)+1, 0)</f>
        <v>0</v>
      </c>
      <c r="N3969" t="str" cm="1">
        <f t="array" ref="N3969">INDEX($A$9:$F$1048576, $J3969, $K3969 )</f>
        <v>72549</v>
      </c>
      <c r="O3969" t="str" cm="1">
        <f t="array" ref="O3969">INDEX($B$9:$F$1048576, $J3969, $K3969 )</f>
        <v>티월드제98차(유)1-27</v>
      </c>
      <c r="P3969" t="str" cm="1">
        <f t="array" ref="P3969">IF( $L3969, TRIM(_xll.IMDP("IR", $G$5&amp;$N3969, $G$6)), "" )</f>
        <v/>
      </c>
      <c r="Q3969" t="b" cm="1">
        <f t="array" ref="Q3969">IF(
    $U$1=1, AND($P3969&lt;&gt;"", $P3969&lt;&gt;"...", $P3969&lt;&gt;"입력오류"),
    IF(
        $U$18=1, AND($P3969&lt;&gt;"", $P3969&lt;&gt;"...", $P3969&lt;&gt;"입력오류", ISNUMBER(FIND(INDEX($T$2:$T$7,$U$1),$P3969))),
        IF(
            $U$17="기타", AND($P3969&lt;&gt;"", $P3969&lt;&gt;"...", $P3969&lt;&gt;"입력오류", NOT(ISNUMBER(FIND($T$21:$T$34,$P3969)))),
            AND($P3969&lt;&gt;"", $P3969&lt;&gt;"...", $P3969&lt;&gt;"입력오류", $T$19=$P3969)
        )
    )
)</f>
        <v>0</v>
      </c>
    </row>
    <row r="3970" spans="1:17">
      <c r="A3970" t="s">
        <v>8276</v>
      </c>
      <c r="B3970" t="s">
        <v>8277</v>
      </c>
      <c r="I3970">
        <f t="shared" si="184"/>
        <v>3969</v>
      </c>
      <c r="J3970">
        <f t="shared" si="185"/>
        <v>3969</v>
      </c>
      <c r="K3970">
        <f t="shared" ref="K3970:K4033" si="186">IF( $I3970&gt;$G$4, NA(), IF($I3970&gt;$G$3, 5, IF($I3970&gt;$G$2, 3, 1 ) ) )</f>
        <v>1</v>
      </c>
      <c r="L3970" t="b">
        <f>COUNTIF($N$2:N3970, N3970)=1</f>
        <v>1</v>
      </c>
      <c r="M3970" s="37">
        <f>IF( $Q3970, MAX($M$1:M3969)+1, 0)</f>
        <v>0</v>
      </c>
      <c r="N3970" t="str" cm="1">
        <f t="array" ref="N3970">INDEX($A$9:$F$1048576, $J3970, $K3970 )</f>
        <v>72550</v>
      </c>
      <c r="O3970" t="str" cm="1">
        <f t="array" ref="O3970">INDEX($B$9:$F$1048576, $J3970, $K3970 )</f>
        <v>뉴스타계양</v>
      </c>
      <c r="P3970" t="str" cm="1">
        <f t="array" ref="P3970">IF( $L3970, TRIM(_xll.IMDP("IR", $G$5&amp;$N3970, $G$6)), "" )</f>
        <v/>
      </c>
      <c r="Q3970" t="b" cm="1">
        <f t="array" ref="Q3970">IF(
    $U$1=1, AND($P3970&lt;&gt;"", $P3970&lt;&gt;"...", $P3970&lt;&gt;"입력오류"),
    IF(
        $U$18=1, AND($P3970&lt;&gt;"", $P3970&lt;&gt;"...", $P3970&lt;&gt;"입력오류", ISNUMBER(FIND(INDEX($T$2:$T$7,$U$1),$P3970))),
        IF(
            $U$17="기타", AND($P3970&lt;&gt;"", $P3970&lt;&gt;"...", $P3970&lt;&gt;"입력오류", NOT(ISNUMBER(FIND($T$21:$T$34,$P3970)))),
            AND($P3970&lt;&gt;"", $P3970&lt;&gt;"...", $P3970&lt;&gt;"입력오류", $T$19=$P3970)
        )
    )
)</f>
        <v>0</v>
      </c>
    </row>
    <row r="3971" spans="1:17">
      <c r="A3971" t="s">
        <v>8278</v>
      </c>
      <c r="B3971" t="s">
        <v>8279</v>
      </c>
      <c r="I3971">
        <f t="shared" ref="I3971:I4034" si="187">ROW()-1</f>
        <v>3970</v>
      </c>
      <c r="J3971">
        <f t="shared" ref="J3971:J4034" si="188">IF( $I3971&gt;$G$4, NA(), IF($I3971&gt;$G$3, $I3971-$G$3, IF($I3971&gt;$G$2, $I3971-$G$2, $I3971 ) ) )</f>
        <v>3970</v>
      </c>
      <c r="K3971">
        <f t="shared" si="186"/>
        <v>1</v>
      </c>
      <c r="L3971" t="b">
        <f>COUNTIF($N$2:N3971, N3971)=1</f>
        <v>1</v>
      </c>
      <c r="M3971" s="37">
        <f>IF( $Q3971, MAX($M$1:M3970)+1, 0)</f>
        <v>0</v>
      </c>
      <c r="N3971" t="str" cm="1">
        <f t="array" ref="N3971">INDEX($A$9:$F$1048576, $J3971, $K3971 )</f>
        <v>72553</v>
      </c>
      <c r="O3971" t="str" cm="1">
        <f t="array" ref="O3971">INDEX($B$9:$F$1048576, $J3971, $K3971 )</f>
        <v>주택금융공사MBS2024-7(1-1)</v>
      </c>
      <c r="P3971" t="str" cm="1">
        <f t="array" ref="P3971">IF( $L3971, TRIM(_xll.IMDP("IR", $G$5&amp;$N3971, $G$6)), "" )</f>
        <v/>
      </c>
      <c r="Q3971" t="b" cm="1">
        <f t="array" ref="Q3971">IF(
    $U$1=1, AND($P3971&lt;&gt;"", $P3971&lt;&gt;"...", $P3971&lt;&gt;"입력오류"),
    IF(
        $U$18=1, AND($P3971&lt;&gt;"", $P3971&lt;&gt;"...", $P3971&lt;&gt;"입력오류", ISNUMBER(FIND(INDEX($T$2:$T$7,$U$1),$P3971))),
        IF(
            $U$17="기타", AND($P3971&lt;&gt;"", $P3971&lt;&gt;"...", $P3971&lt;&gt;"입력오류", NOT(ISNUMBER(FIND($T$21:$T$34,$P3971)))),
            AND($P3971&lt;&gt;"", $P3971&lt;&gt;"...", $P3971&lt;&gt;"입력오류", $T$19=$P3971)
        )
    )
)</f>
        <v>0</v>
      </c>
    </row>
    <row r="3972" spans="1:17">
      <c r="A3972" t="s">
        <v>8280</v>
      </c>
      <c r="B3972" t="s">
        <v>8281</v>
      </c>
      <c r="I3972">
        <f t="shared" si="187"/>
        <v>3971</v>
      </c>
      <c r="J3972">
        <f t="shared" si="188"/>
        <v>3971</v>
      </c>
      <c r="K3972">
        <f t="shared" si="186"/>
        <v>1</v>
      </c>
      <c r="L3972" t="b">
        <f>COUNTIF($N$2:N3972, N3972)=1</f>
        <v>1</v>
      </c>
      <c r="M3972" s="37">
        <f>IF( $Q3972, MAX($M$1:M3971)+1, 0)</f>
        <v>0</v>
      </c>
      <c r="N3972" t="str" cm="1">
        <f t="array" ref="N3972">INDEX($A$9:$F$1048576, $J3972, $K3972 )</f>
        <v>72554</v>
      </c>
      <c r="O3972" t="str" cm="1">
        <f t="array" ref="O3972">INDEX($B$9:$F$1048576, $J3972, $K3972 )</f>
        <v>주택금융공사MBS2024-7(1-2)</v>
      </c>
      <c r="P3972" t="str" cm="1">
        <f t="array" ref="P3972">IF( $L3972, TRIM(_xll.IMDP("IR", $G$5&amp;$N3972, $G$6)), "" )</f>
        <v/>
      </c>
      <c r="Q3972" t="b" cm="1">
        <f t="array" ref="Q3972">IF(
    $U$1=1, AND($P3972&lt;&gt;"", $P3972&lt;&gt;"...", $P3972&lt;&gt;"입력오류"),
    IF(
        $U$18=1, AND($P3972&lt;&gt;"", $P3972&lt;&gt;"...", $P3972&lt;&gt;"입력오류", ISNUMBER(FIND(INDEX($T$2:$T$7,$U$1),$P3972))),
        IF(
            $U$17="기타", AND($P3972&lt;&gt;"", $P3972&lt;&gt;"...", $P3972&lt;&gt;"입력오류", NOT(ISNUMBER(FIND($T$21:$T$34,$P3972)))),
            AND($P3972&lt;&gt;"", $P3972&lt;&gt;"...", $P3972&lt;&gt;"입력오류", $T$19=$P3972)
        )
    )
)</f>
        <v>0</v>
      </c>
    </row>
    <row r="3973" spans="1:17">
      <c r="A3973" t="s">
        <v>8282</v>
      </c>
      <c r="B3973" t="s">
        <v>8283</v>
      </c>
      <c r="I3973">
        <f t="shared" si="187"/>
        <v>3972</v>
      </c>
      <c r="J3973">
        <f t="shared" si="188"/>
        <v>3972</v>
      </c>
      <c r="K3973">
        <f t="shared" si="186"/>
        <v>1</v>
      </c>
      <c r="L3973" t="b">
        <f>COUNTIF($N$2:N3973, N3973)=1</f>
        <v>1</v>
      </c>
      <c r="M3973" s="37">
        <f>IF( $Q3973, MAX($M$1:M3972)+1, 0)</f>
        <v>0</v>
      </c>
      <c r="N3973" t="str" cm="1">
        <f t="array" ref="N3973">INDEX($A$9:$F$1048576, $J3973, $K3973 )</f>
        <v>72555</v>
      </c>
      <c r="O3973" t="str" cm="1">
        <f t="array" ref="O3973">INDEX($B$9:$F$1048576, $J3973, $K3973 )</f>
        <v>주택금융공사MBS2024-7(1-3)</v>
      </c>
      <c r="P3973" t="str" cm="1">
        <f t="array" ref="P3973">IF( $L3973, TRIM(_xll.IMDP("IR", $G$5&amp;$N3973, $G$6)), "" )</f>
        <v/>
      </c>
      <c r="Q3973" t="b" cm="1">
        <f t="array" ref="Q3973">IF(
    $U$1=1, AND($P3973&lt;&gt;"", $P3973&lt;&gt;"...", $P3973&lt;&gt;"입력오류"),
    IF(
        $U$18=1, AND($P3973&lt;&gt;"", $P3973&lt;&gt;"...", $P3973&lt;&gt;"입력오류", ISNUMBER(FIND(INDEX($T$2:$T$7,$U$1),$P3973))),
        IF(
            $U$17="기타", AND($P3973&lt;&gt;"", $P3973&lt;&gt;"...", $P3973&lt;&gt;"입력오류", NOT(ISNUMBER(FIND($T$21:$T$34,$P3973)))),
            AND($P3973&lt;&gt;"", $P3973&lt;&gt;"...", $P3973&lt;&gt;"입력오류", $T$19=$P3973)
        )
    )
)</f>
        <v>0</v>
      </c>
    </row>
    <row r="3974" spans="1:17">
      <c r="A3974" t="s">
        <v>8284</v>
      </c>
      <c r="B3974" t="s">
        <v>8285</v>
      </c>
      <c r="I3974">
        <f t="shared" si="187"/>
        <v>3973</v>
      </c>
      <c r="J3974">
        <f t="shared" si="188"/>
        <v>3973</v>
      </c>
      <c r="K3974">
        <f t="shared" si="186"/>
        <v>1</v>
      </c>
      <c r="L3974" t="b">
        <f>COUNTIF($N$2:N3974, N3974)=1</f>
        <v>1</v>
      </c>
      <c r="M3974" s="37">
        <f>IF( $Q3974, MAX($M$1:M3973)+1, 0)</f>
        <v>0</v>
      </c>
      <c r="N3974" t="str" cm="1">
        <f t="array" ref="N3974">INDEX($A$9:$F$1048576, $J3974, $K3974 )</f>
        <v>72556</v>
      </c>
      <c r="O3974" t="str" cm="1">
        <f t="array" ref="O3974">INDEX($B$9:$F$1048576, $J3974, $K3974 )</f>
        <v>주택금융공사MBS2024-7(1-4)</v>
      </c>
      <c r="P3974" t="str" cm="1">
        <f t="array" ref="P3974">IF( $L3974, TRIM(_xll.IMDP("IR", $G$5&amp;$N3974, $G$6)), "" )</f>
        <v/>
      </c>
      <c r="Q3974" t="b" cm="1">
        <f t="array" ref="Q3974">IF(
    $U$1=1, AND($P3974&lt;&gt;"", $P3974&lt;&gt;"...", $P3974&lt;&gt;"입력오류"),
    IF(
        $U$18=1, AND($P3974&lt;&gt;"", $P3974&lt;&gt;"...", $P3974&lt;&gt;"입력오류", ISNUMBER(FIND(INDEX($T$2:$T$7,$U$1),$P3974))),
        IF(
            $U$17="기타", AND($P3974&lt;&gt;"", $P3974&lt;&gt;"...", $P3974&lt;&gt;"입력오류", NOT(ISNUMBER(FIND($T$21:$T$34,$P3974)))),
            AND($P3974&lt;&gt;"", $P3974&lt;&gt;"...", $P3974&lt;&gt;"입력오류", $T$19=$P3974)
        )
    )
)</f>
        <v>0</v>
      </c>
    </row>
    <row r="3975" spans="1:17">
      <c r="A3975" t="s">
        <v>8286</v>
      </c>
      <c r="B3975" t="s">
        <v>8287</v>
      </c>
      <c r="I3975">
        <f t="shared" si="187"/>
        <v>3974</v>
      </c>
      <c r="J3975">
        <f t="shared" si="188"/>
        <v>3974</v>
      </c>
      <c r="K3975">
        <f t="shared" si="186"/>
        <v>1</v>
      </c>
      <c r="L3975" t="b">
        <f>COUNTIF($N$2:N3975, N3975)=1</f>
        <v>1</v>
      </c>
      <c r="M3975" s="37">
        <f>IF( $Q3975, MAX($M$1:M3974)+1, 0)</f>
        <v>0</v>
      </c>
      <c r="N3975" t="str" cm="1">
        <f t="array" ref="N3975">INDEX($A$9:$F$1048576, $J3975, $K3975 )</f>
        <v>72557</v>
      </c>
      <c r="O3975" t="str" cm="1">
        <f t="array" ref="O3975">INDEX($B$9:$F$1048576, $J3975, $K3975 )</f>
        <v>주택금융공사MBS2024-7(1-5)</v>
      </c>
      <c r="P3975" t="str" cm="1">
        <f t="array" ref="P3975">IF( $L3975, TRIM(_xll.IMDP("IR", $G$5&amp;$N3975, $G$6)), "" )</f>
        <v/>
      </c>
      <c r="Q3975" t="b" cm="1">
        <f t="array" ref="Q3975">IF(
    $U$1=1, AND($P3975&lt;&gt;"", $P3975&lt;&gt;"...", $P3975&lt;&gt;"입력오류"),
    IF(
        $U$18=1, AND($P3975&lt;&gt;"", $P3975&lt;&gt;"...", $P3975&lt;&gt;"입력오류", ISNUMBER(FIND(INDEX($T$2:$T$7,$U$1),$P3975))),
        IF(
            $U$17="기타", AND($P3975&lt;&gt;"", $P3975&lt;&gt;"...", $P3975&lt;&gt;"입력오류", NOT(ISNUMBER(FIND($T$21:$T$34,$P3975)))),
            AND($P3975&lt;&gt;"", $P3975&lt;&gt;"...", $P3975&lt;&gt;"입력오류", $T$19=$P3975)
        )
    )
)</f>
        <v>0</v>
      </c>
    </row>
    <row r="3976" spans="1:17">
      <c r="A3976" t="s">
        <v>8288</v>
      </c>
      <c r="B3976" t="s">
        <v>8289</v>
      </c>
      <c r="I3976">
        <f t="shared" si="187"/>
        <v>3975</v>
      </c>
      <c r="J3976">
        <f t="shared" si="188"/>
        <v>3975</v>
      </c>
      <c r="K3976">
        <f t="shared" si="186"/>
        <v>1</v>
      </c>
      <c r="L3976" t="b">
        <f>COUNTIF($N$2:N3976, N3976)=1</f>
        <v>1</v>
      </c>
      <c r="M3976" s="37">
        <f>IF( $Q3976, MAX($M$1:M3975)+1, 0)</f>
        <v>0</v>
      </c>
      <c r="N3976" t="str" cm="1">
        <f t="array" ref="N3976">INDEX($A$9:$F$1048576, $J3976, $K3976 )</f>
        <v>72558</v>
      </c>
      <c r="O3976" t="str" cm="1">
        <f t="array" ref="O3976">INDEX($B$9:$F$1048576, $J3976, $K3976 )</f>
        <v>주택금융공사MBS2024-7(1-6)</v>
      </c>
      <c r="P3976" t="str" cm="1">
        <f t="array" ref="P3976">IF( $L3976, TRIM(_xll.IMDP("IR", $G$5&amp;$N3976, $G$6)), "" )</f>
        <v/>
      </c>
      <c r="Q3976" t="b" cm="1">
        <f t="array" ref="Q3976">IF(
    $U$1=1, AND($P3976&lt;&gt;"", $P3976&lt;&gt;"...", $P3976&lt;&gt;"입력오류"),
    IF(
        $U$18=1, AND($P3976&lt;&gt;"", $P3976&lt;&gt;"...", $P3976&lt;&gt;"입력오류", ISNUMBER(FIND(INDEX($T$2:$T$7,$U$1),$P3976))),
        IF(
            $U$17="기타", AND($P3976&lt;&gt;"", $P3976&lt;&gt;"...", $P3976&lt;&gt;"입력오류", NOT(ISNUMBER(FIND($T$21:$T$34,$P3976)))),
            AND($P3976&lt;&gt;"", $P3976&lt;&gt;"...", $P3976&lt;&gt;"입력오류", $T$19=$P3976)
        )
    )
)</f>
        <v>0</v>
      </c>
    </row>
    <row r="3977" spans="1:17">
      <c r="A3977" t="s">
        <v>8290</v>
      </c>
      <c r="B3977" t="s">
        <v>8291</v>
      </c>
      <c r="I3977">
        <f t="shared" si="187"/>
        <v>3976</v>
      </c>
      <c r="J3977">
        <f t="shared" si="188"/>
        <v>3976</v>
      </c>
      <c r="K3977">
        <f t="shared" si="186"/>
        <v>1</v>
      </c>
      <c r="L3977" t="b">
        <f>COUNTIF($N$2:N3977, N3977)=1</f>
        <v>1</v>
      </c>
      <c r="M3977" s="37">
        <f>IF( $Q3977, MAX($M$1:M3976)+1, 0)</f>
        <v>0</v>
      </c>
      <c r="N3977" t="str" cm="1">
        <f t="array" ref="N3977">INDEX($A$9:$F$1048576, $J3977, $K3977 )</f>
        <v>72559</v>
      </c>
      <c r="O3977" t="str" cm="1">
        <f t="array" ref="O3977">INDEX($B$9:$F$1048576, $J3977, $K3977 )</f>
        <v>주택금융공사MBS2024-7(1-7)</v>
      </c>
      <c r="P3977" t="str" cm="1">
        <f t="array" ref="P3977">IF( $L3977, TRIM(_xll.IMDP("IR", $G$5&amp;$N3977, $G$6)), "" )</f>
        <v/>
      </c>
      <c r="Q3977" t="b" cm="1">
        <f t="array" ref="Q3977">IF(
    $U$1=1, AND($P3977&lt;&gt;"", $P3977&lt;&gt;"...", $P3977&lt;&gt;"입력오류"),
    IF(
        $U$18=1, AND($P3977&lt;&gt;"", $P3977&lt;&gt;"...", $P3977&lt;&gt;"입력오류", ISNUMBER(FIND(INDEX($T$2:$T$7,$U$1),$P3977))),
        IF(
            $U$17="기타", AND($P3977&lt;&gt;"", $P3977&lt;&gt;"...", $P3977&lt;&gt;"입력오류", NOT(ISNUMBER(FIND($T$21:$T$34,$P3977)))),
            AND($P3977&lt;&gt;"", $P3977&lt;&gt;"...", $P3977&lt;&gt;"입력오류", $T$19=$P3977)
        )
    )
)</f>
        <v>0</v>
      </c>
    </row>
    <row r="3978" spans="1:17">
      <c r="A3978" t="s">
        <v>8292</v>
      </c>
      <c r="B3978" t="s">
        <v>8293</v>
      </c>
      <c r="I3978">
        <f t="shared" si="187"/>
        <v>3977</v>
      </c>
      <c r="J3978">
        <f t="shared" si="188"/>
        <v>3977</v>
      </c>
      <c r="K3978">
        <f t="shared" si="186"/>
        <v>1</v>
      </c>
      <c r="L3978" t="b">
        <f>COUNTIF($N$2:N3978, N3978)=1</f>
        <v>1</v>
      </c>
      <c r="M3978" s="37">
        <f>IF( $Q3978, MAX($M$1:M3977)+1, 0)</f>
        <v>0</v>
      </c>
      <c r="N3978" t="str" cm="1">
        <f t="array" ref="N3978">INDEX($A$9:$F$1048576, $J3978, $K3978 )</f>
        <v>72560</v>
      </c>
      <c r="O3978" t="str" cm="1">
        <f t="array" ref="O3978">INDEX($B$9:$F$1048576, $J3978, $K3978 )</f>
        <v>주택금융공사MBS2024-7(1-8)</v>
      </c>
      <c r="P3978" t="str" cm="1">
        <f t="array" ref="P3978">IF( $L3978, TRIM(_xll.IMDP("IR", $G$5&amp;$N3978, $G$6)), "" )</f>
        <v/>
      </c>
      <c r="Q3978" t="b" cm="1">
        <f t="array" ref="Q3978">IF(
    $U$1=1, AND($P3978&lt;&gt;"", $P3978&lt;&gt;"...", $P3978&lt;&gt;"입력오류"),
    IF(
        $U$18=1, AND($P3978&lt;&gt;"", $P3978&lt;&gt;"...", $P3978&lt;&gt;"입력오류", ISNUMBER(FIND(INDEX($T$2:$T$7,$U$1),$P3978))),
        IF(
            $U$17="기타", AND($P3978&lt;&gt;"", $P3978&lt;&gt;"...", $P3978&lt;&gt;"입력오류", NOT(ISNUMBER(FIND($T$21:$T$34,$P3978)))),
            AND($P3978&lt;&gt;"", $P3978&lt;&gt;"...", $P3978&lt;&gt;"입력오류", $T$19=$P3978)
        )
    )
)</f>
        <v>0</v>
      </c>
    </row>
    <row r="3979" spans="1:17">
      <c r="A3979" t="s">
        <v>8294</v>
      </c>
      <c r="B3979" t="s">
        <v>8295</v>
      </c>
      <c r="I3979">
        <f t="shared" si="187"/>
        <v>3978</v>
      </c>
      <c r="J3979">
        <f t="shared" si="188"/>
        <v>3978</v>
      </c>
      <c r="K3979">
        <f t="shared" si="186"/>
        <v>1</v>
      </c>
      <c r="L3979" t="b">
        <f>COUNTIF($N$2:N3979, N3979)=1</f>
        <v>1</v>
      </c>
      <c r="M3979" s="37">
        <f>IF( $Q3979, MAX($M$1:M3978)+1, 0)</f>
        <v>0</v>
      </c>
      <c r="N3979" t="str" cm="1">
        <f t="array" ref="N3979">INDEX($A$9:$F$1048576, $J3979, $K3979 )</f>
        <v>72562</v>
      </c>
      <c r="O3979" t="str" cm="1">
        <f t="array" ref="O3979">INDEX($B$9:$F$1048576, $J3979, $K3979 )</f>
        <v>알바트로스제28차(유)1</v>
      </c>
      <c r="P3979" t="str" cm="1">
        <f t="array" ref="P3979">IF( $L3979, TRIM(_xll.IMDP("IR", $G$5&amp;$N3979, $G$6)), "" )</f>
        <v/>
      </c>
      <c r="Q3979" t="b" cm="1">
        <f t="array" ref="Q3979">IF(
    $U$1=1, AND($P3979&lt;&gt;"", $P3979&lt;&gt;"...", $P3979&lt;&gt;"입력오류"),
    IF(
        $U$18=1, AND($P3979&lt;&gt;"", $P3979&lt;&gt;"...", $P3979&lt;&gt;"입력오류", ISNUMBER(FIND(INDEX($T$2:$T$7,$U$1),$P3979))),
        IF(
            $U$17="기타", AND($P3979&lt;&gt;"", $P3979&lt;&gt;"...", $P3979&lt;&gt;"입력오류", NOT(ISNUMBER(FIND($T$21:$T$34,$P3979)))),
            AND($P3979&lt;&gt;"", $P3979&lt;&gt;"...", $P3979&lt;&gt;"입력오류", $T$19=$P3979)
        )
    )
)</f>
        <v>0</v>
      </c>
    </row>
    <row r="3980" spans="1:17">
      <c r="A3980" t="s">
        <v>8296</v>
      </c>
      <c r="B3980" t="s">
        <v>8297</v>
      </c>
      <c r="I3980">
        <f t="shared" si="187"/>
        <v>3979</v>
      </c>
      <c r="J3980">
        <f t="shared" si="188"/>
        <v>3979</v>
      </c>
      <c r="K3980">
        <f t="shared" si="186"/>
        <v>1</v>
      </c>
      <c r="L3980" t="b">
        <f>COUNTIF($N$2:N3980, N3980)=1</f>
        <v>1</v>
      </c>
      <c r="M3980" s="37">
        <f>IF( $Q3980, MAX($M$1:M3979)+1, 0)</f>
        <v>0</v>
      </c>
      <c r="N3980" t="str" cm="1">
        <f t="array" ref="N3980">INDEX($A$9:$F$1048576, $J3980, $K3980 )</f>
        <v>72565</v>
      </c>
      <c r="O3980" t="str" cm="1">
        <f t="array" ref="O3980">INDEX($B$9:$F$1048576, $J3980, $K3980 )</f>
        <v>퍼스트파이브지제74차(유)1-1</v>
      </c>
      <c r="P3980" t="str" cm="1">
        <f t="array" ref="P3980">IF( $L3980, TRIM(_xll.IMDP("IR", $G$5&amp;$N3980, $G$6)), "" )</f>
        <v/>
      </c>
      <c r="Q3980" t="b" cm="1">
        <f t="array" ref="Q3980">IF(
    $U$1=1, AND($P3980&lt;&gt;"", $P3980&lt;&gt;"...", $P3980&lt;&gt;"입력오류"),
    IF(
        $U$18=1, AND($P3980&lt;&gt;"", $P3980&lt;&gt;"...", $P3980&lt;&gt;"입력오류", ISNUMBER(FIND(INDEX($T$2:$T$7,$U$1),$P3980))),
        IF(
            $U$17="기타", AND($P3980&lt;&gt;"", $P3980&lt;&gt;"...", $P3980&lt;&gt;"입력오류", NOT(ISNUMBER(FIND($T$21:$T$34,$P3980)))),
            AND($P3980&lt;&gt;"", $P3980&lt;&gt;"...", $P3980&lt;&gt;"입력오류", $T$19=$P3980)
        )
    )
)</f>
        <v>0</v>
      </c>
    </row>
    <row r="3981" spans="1:17">
      <c r="A3981" t="s">
        <v>8298</v>
      </c>
      <c r="B3981" t="s">
        <v>8299</v>
      </c>
      <c r="I3981">
        <f t="shared" si="187"/>
        <v>3980</v>
      </c>
      <c r="J3981">
        <f t="shared" si="188"/>
        <v>3980</v>
      </c>
      <c r="K3981">
        <f t="shared" si="186"/>
        <v>1</v>
      </c>
      <c r="L3981" t="b">
        <f>COUNTIF($N$2:N3981, N3981)=1</f>
        <v>1</v>
      </c>
      <c r="M3981" s="37">
        <f>IF( $Q3981, MAX($M$1:M3980)+1, 0)</f>
        <v>0</v>
      </c>
      <c r="N3981" t="str" cm="1">
        <f t="array" ref="N3981">INDEX($A$9:$F$1048576, $J3981, $K3981 )</f>
        <v>72566</v>
      </c>
      <c r="O3981" t="str" cm="1">
        <f t="array" ref="O3981">INDEX($B$9:$F$1048576, $J3981, $K3981 )</f>
        <v>퍼스트파이브지제74차(유)1-2</v>
      </c>
      <c r="P3981" t="str" cm="1">
        <f t="array" ref="P3981">IF( $L3981, TRIM(_xll.IMDP("IR", $G$5&amp;$N3981, $G$6)), "" )</f>
        <v/>
      </c>
      <c r="Q3981" t="b" cm="1">
        <f t="array" ref="Q3981">IF(
    $U$1=1, AND($P3981&lt;&gt;"", $P3981&lt;&gt;"...", $P3981&lt;&gt;"입력오류"),
    IF(
        $U$18=1, AND($P3981&lt;&gt;"", $P3981&lt;&gt;"...", $P3981&lt;&gt;"입력오류", ISNUMBER(FIND(INDEX($T$2:$T$7,$U$1),$P3981))),
        IF(
            $U$17="기타", AND($P3981&lt;&gt;"", $P3981&lt;&gt;"...", $P3981&lt;&gt;"입력오류", NOT(ISNUMBER(FIND($T$21:$T$34,$P3981)))),
            AND($P3981&lt;&gt;"", $P3981&lt;&gt;"...", $P3981&lt;&gt;"입력오류", $T$19=$P3981)
        )
    )
)</f>
        <v>0</v>
      </c>
    </row>
    <row r="3982" spans="1:17">
      <c r="A3982" t="s">
        <v>8300</v>
      </c>
      <c r="B3982" t="s">
        <v>8301</v>
      </c>
      <c r="I3982">
        <f t="shared" si="187"/>
        <v>3981</v>
      </c>
      <c r="J3982">
        <f t="shared" si="188"/>
        <v>3981</v>
      </c>
      <c r="K3982">
        <f t="shared" si="186"/>
        <v>1</v>
      </c>
      <c r="L3982" t="b">
        <f>COUNTIF($N$2:N3982, N3982)=1</f>
        <v>1</v>
      </c>
      <c r="M3982" s="37">
        <f>IF( $Q3982, MAX($M$1:M3981)+1, 0)</f>
        <v>0</v>
      </c>
      <c r="N3982" t="str" cm="1">
        <f t="array" ref="N3982">INDEX($A$9:$F$1048576, $J3982, $K3982 )</f>
        <v>72567</v>
      </c>
      <c r="O3982" t="str" cm="1">
        <f t="array" ref="O3982">INDEX($B$9:$F$1048576, $J3982, $K3982 )</f>
        <v>퍼스트파이브지제74차(유)1-3</v>
      </c>
      <c r="P3982" t="str" cm="1">
        <f t="array" ref="P3982">IF( $L3982, TRIM(_xll.IMDP("IR", $G$5&amp;$N3982, $G$6)), "" )</f>
        <v/>
      </c>
      <c r="Q3982" t="b" cm="1">
        <f t="array" ref="Q3982">IF(
    $U$1=1, AND($P3982&lt;&gt;"", $P3982&lt;&gt;"...", $P3982&lt;&gt;"입력오류"),
    IF(
        $U$18=1, AND($P3982&lt;&gt;"", $P3982&lt;&gt;"...", $P3982&lt;&gt;"입력오류", ISNUMBER(FIND(INDEX($T$2:$T$7,$U$1),$P3982))),
        IF(
            $U$17="기타", AND($P3982&lt;&gt;"", $P3982&lt;&gt;"...", $P3982&lt;&gt;"입력오류", NOT(ISNUMBER(FIND($T$21:$T$34,$P3982)))),
            AND($P3982&lt;&gt;"", $P3982&lt;&gt;"...", $P3982&lt;&gt;"입력오류", $T$19=$P3982)
        )
    )
)</f>
        <v>0</v>
      </c>
    </row>
    <row r="3983" spans="1:17">
      <c r="A3983" t="s">
        <v>8302</v>
      </c>
      <c r="B3983" t="s">
        <v>8303</v>
      </c>
      <c r="I3983">
        <f t="shared" si="187"/>
        <v>3982</v>
      </c>
      <c r="J3983">
        <f t="shared" si="188"/>
        <v>3982</v>
      </c>
      <c r="K3983">
        <f t="shared" si="186"/>
        <v>1</v>
      </c>
      <c r="L3983" t="b">
        <f>COUNTIF($N$2:N3983, N3983)=1</f>
        <v>1</v>
      </c>
      <c r="M3983" s="37">
        <f>IF( $Q3983, MAX($M$1:M3982)+1, 0)</f>
        <v>0</v>
      </c>
      <c r="N3983" t="str" cm="1">
        <f t="array" ref="N3983">INDEX($A$9:$F$1048576, $J3983, $K3983 )</f>
        <v>72568</v>
      </c>
      <c r="O3983" t="str" cm="1">
        <f t="array" ref="O3983">INDEX($B$9:$F$1048576, $J3983, $K3983 )</f>
        <v>퍼스트파이브지제74차(유)1-4</v>
      </c>
      <c r="P3983" t="str" cm="1">
        <f t="array" ref="P3983">IF( $L3983, TRIM(_xll.IMDP("IR", $G$5&amp;$N3983, $G$6)), "" )</f>
        <v/>
      </c>
      <c r="Q3983" t="b" cm="1">
        <f t="array" ref="Q3983">IF(
    $U$1=1, AND($P3983&lt;&gt;"", $P3983&lt;&gt;"...", $P3983&lt;&gt;"입력오류"),
    IF(
        $U$18=1, AND($P3983&lt;&gt;"", $P3983&lt;&gt;"...", $P3983&lt;&gt;"입력오류", ISNUMBER(FIND(INDEX($T$2:$T$7,$U$1),$P3983))),
        IF(
            $U$17="기타", AND($P3983&lt;&gt;"", $P3983&lt;&gt;"...", $P3983&lt;&gt;"입력오류", NOT(ISNUMBER(FIND($T$21:$T$34,$P3983)))),
            AND($P3983&lt;&gt;"", $P3983&lt;&gt;"...", $P3983&lt;&gt;"입력오류", $T$19=$P3983)
        )
    )
)</f>
        <v>0</v>
      </c>
    </row>
    <row r="3984" spans="1:17">
      <c r="A3984" t="s">
        <v>8304</v>
      </c>
      <c r="B3984" t="s">
        <v>8305</v>
      </c>
      <c r="I3984">
        <f t="shared" si="187"/>
        <v>3983</v>
      </c>
      <c r="J3984">
        <f t="shared" si="188"/>
        <v>3983</v>
      </c>
      <c r="K3984">
        <f t="shared" si="186"/>
        <v>1</v>
      </c>
      <c r="L3984" t="b">
        <f>COUNTIF($N$2:N3984, N3984)=1</f>
        <v>1</v>
      </c>
      <c r="M3984" s="37">
        <f>IF( $Q3984, MAX($M$1:M3983)+1, 0)</f>
        <v>0</v>
      </c>
      <c r="N3984" t="str" cm="1">
        <f t="array" ref="N3984">INDEX($A$9:$F$1048576, $J3984, $K3984 )</f>
        <v>72569</v>
      </c>
      <c r="O3984" t="str" cm="1">
        <f t="array" ref="O3984">INDEX($B$9:$F$1048576, $J3984, $K3984 )</f>
        <v>퍼스트파이브지제74차(유)1-5</v>
      </c>
      <c r="P3984" t="str" cm="1">
        <f t="array" ref="P3984">IF( $L3984, TRIM(_xll.IMDP("IR", $G$5&amp;$N3984, $G$6)), "" )</f>
        <v/>
      </c>
      <c r="Q3984" t="b" cm="1">
        <f t="array" ref="Q3984">IF(
    $U$1=1, AND($P3984&lt;&gt;"", $P3984&lt;&gt;"...", $P3984&lt;&gt;"입력오류"),
    IF(
        $U$18=1, AND($P3984&lt;&gt;"", $P3984&lt;&gt;"...", $P3984&lt;&gt;"입력오류", ISNUMBER(FIND(INDEX($T$2:$T$7,$U$1),$P3984))),
        IF(
            $U$17="기타", AND($P3984&lt;&gt;"", $P3984&lt;&gt;"...", $P3984&lt;&gt;"입력오류", NOT(ISNUMBER(FIND($T$21:$T$34,$P3984)))),
            AND($P3984&lt;&gt;"", $P3984&lt;&gt;"...", $P3984&lt;&gt;"입력오류", $T$19=$P3984)
        )
    )
)</f>
        <v>0</v>
      </c>
    </row>
    <row r="3985" spans="1:17">
      <c r="A3985" t="s">
        <v>8306</v>
      </c>
      <c r="B3985" t="s">
        <v>8307</v>
      </c>
      <c r="I3985">
        <f t="shared" si="187"/>
        <v>3984</v>
      </c>
      <c r="J3985">
        <f t="shared" si="188"/>
        <v>3984</v>
      </c>
      <c r="K3985">
        <f t="shared" si="186"/>
        <v>1</v>
      </c>
      <c r="L3985" t="b">
        <f>COUNTIF($N$2:N3985, N3985)=1</f>
        <v>1</v>
      </c>
      <c r="M3985" s="37">
        <f>IF( $Q3985, MAX($M$1:M3984)+1, 0)</f>
        <v>0</v>
      </c>
      <c r="N3985" t="str" cm="1">
        <f t="array" ref="N3985">INDEX($A$9:$F$1048576, $J3985, $K3985 )</f>
        <v>72570</v>
      </c>
      <c r="O3985" t="str" cm="1">
        <f t="array" ref="O3985">INDEX($B$9:$F$1048576, $J3985, $K3985 )</f>
        <v>퍼스트파이브지제74차(유)1-6</v>
      </c>
      <c r="P3985" t="str" cm="1">
        <f t="array" ref="P3985">IF( $L3985, TRIM(_xll.IMDP("IR", $G$5&amp;$N3985, $G$6)), "" )</f>
        <v/>
      </c>
      <c r="Q3985" t="b" cm="1">
        <f t="array" ref="Q3985">IF(
    $U$1=1, AND($P3985&lt;&gt;"", $P3985&lt;&gt;"...", $P3985&lt;&gt;"입력오류"),
    IF(
        $U$18=1, AND($P3985&lt;&gt;"", $P3985&lt;&gt;"...", $P3985&lt;&gt;"입력오류", ISNUMBER(FIND(INDEX($T$2:$T$7,$U$1),$P3985))),
        IF(
            $U$17="기타", AND($P3985&lt;&gt;"", $P3985&lt;&gt;"...", $P3985&lt;&gt;"입력오류", NOT(ISNUMBER(FIND($T$21:$T$34,$P3985)))),
            AND($P3985&lt;&gt;"", $P3985&lt;&gt;"...", $P3985&lt;&gt;"입력오류", $T$19=$P3985)
        )
    )
)</f>
        <v>0</v>
      </c>
    </row>
    <row r="3986" spans="1:17">
      <c r="A3986" t="s">
        <v>8308</v>
      </c>
      <c r="B3986" t="s">
        <v>8309</v>
      </c>
      <c r="I3986">
        <f t="shared" si="187"/>
        <v>3985</v>
      </c>
      <c r="J3986">
        <f t="shared" si="188"/>
        <v>3985</v>
      </c>
      <c r="K3986">
        <f t="shared" si="186"/>
        <v>1</v>
      </c>
      <c r="L3986" t="b">
        <f>COUNTIF($N$2:N3986, N3986)=1</f>
        <v>1</v>
      </c>
      <c r="M3986" s="37">
        <f>IF( $Q3986, MAX($M$1:M3985)+1, 0)</f>
        <v>0</v>
      </c>
      <c r="N3986" t="str" cm="1">
        <f t="array" ref="N3986">INDEX($A$9:$F$1048576, $J3986, $K3986 )</f>
        <v>72571</v>
      </c>
      <c r="O3986" t="str" cm="1">
        <f t="array" ref="O3986">INDEX($B$9:$F$1048576, $J3986, $K3986 )</f>
        <v>퍼스트파이브지제74차(유)1-7</v>
      </c>
      <c r="P3986" t="str" cm="1">
        <f t="array" ref="P3986">IF( $L3986, TRIM(_xll.IMDP("IR", $G$5&amp;$N3986, $G$6)), "" )</f>
        <v/>
      </c>
      <c r="Q3986" t="b" cm="1">
        <f t="array" ref="Q3986">IF(
    $U$1=1, AND($P3986&lt;&gt;"", $P3986&lt;&gt;"...", $P3986&lt;&gt;"입력오류"),
    IF(
        $U$18=1, AND($P3986&lt;&gt;"", $P3986&lt;&gt;"...", $P3986&lt;&gt;"입력오류", ISNUMBER(FIND(INDEX($T$2:$T$7,$U$1),$P3986))),
        IF(
            $U$17="기타", AND($P3986&lt;&gt;"", $P3986&lt;&gt;"...", $P3986&lt;&gt;"입력오류", NOT(ISNUMBER(FIND($T$21:$T$34,$P3986)))),
            AND($P3986&lt;&gt;"", $P3986&lt;&gt;"...", $P3986&lt;&gt;"입력오류", $T$19=$P3986)
        )
    )
)</f>
        <v>0</v>
      </c>
    </row>
    <row r="3987" spans="1:17">
      <c r="A3987" t="s">
        <v>8310</v>
      </c>
      <c r="B3987" t="s">
        <v>8311</v>
      </c>
      <c r="I3987">
        <f t="shared" si="187"/>
        <v>3986</v>
      </c>
      <c r="J3987">
        <f t="shared" si="188"/>
        <v>3986</v>
      </c>
      <c r="K3987">
        <f t="shared" si="186"/>
        <v>1</v>
      </c>
      <c r="L3987" t="b">
        <f>COUNTIF($N$2:N3987, N3987)=1</f>
        <v>1</v>
      </c>
      <c r="M3987" s="37">
        <f>IF( $Q3987, MAX($M$1:M3986)+1, 0)</f>
        <v>0</v>
      </c>
      <c r="N3987" t="str" cm="1">
        <f t="array" ref="N3987">INDEX($A$9:$F$1048576, $J3987, $K3987 )</f>
        <v>72572</v>
      </c>
      <c r="O3987" t="str" cm="1">
        <f t="array" ref="O3987">INDEX($B$9:$F$1048576, $J3987, $K3987 )</f>
        <v>퍼스트파이브지제74차(유)1-8</v>
      </c>
      <c r="P3987" t="str" cm="1">
        <f t="array" ref="P3987">IF( $L3987, TRIM(_xll.IMDP("IR", $G$5&amp;$N3987, $G$6)), "" )</f>
        <v/>
      </c>
      <c r="Q3987" t="b" cm="1">
        <f t="array" ref="Q3987">IF(
    $U$1=1, AND($P3987&lt;&gt;"", $P3987&lt;&gt;"...", $P3987&lt;&gt;"입력오류"),
    IF(
        $U$18=1, AND($P3987&lt;&gt;"", $P3987&lt;&gt;"...", $P3987&lt;&gt;"입력오류", ISNUMBER(FIND(INDEX($T$2:$T$7,$U$1),$P3987))),
        IF(
            $U$17="기타", AND($P3987&lt;&gt;"", $P3987&lt;&gt;"...", $P3987&lt;&gt;"입력오류", NOT(ISNUMBER(FIND($T$21:$T$34,$P3987)))),
            AND($P3987&lt;&gt;"", $P3987&lt;&gt;"...", $P3987&lt;&gt;"입력오류", $T$19=$P3987)
        )
    )
)</f>
        <v>0</v>
      </c>
    </row>
    <row r="3988" spans="1:17">
      <c r="A3988" t="s">
        <v>8312</v>
      </c>
      <c r="B3988" t="s">
        <v>8313</v>
      </c>
      <c r="I3988">
        <f t="shared" si="187"/>
        <v>3987</v>
      </c>
      <c r="J3988">
        <f t="shared" si="188"/>
        <v>3987</v>
      </c>
      <c r="K3988">
        <f t="shared" si="186"/>
        <v>1</v>
      </c>
      <c r="L3988" t="b">
        <f>COUNTIF($N$2:N3988, N3988)=1</f>
        <v>1</v>
      </c>
      <c r="M3988" s="37">
        <f>IF( $Q3988, MAX($M$1:M3987)+1, 0)</f>
        <v>0</v>
      </c>
      <c r="N3988" t="str" cm="1">
        <f t="array" ref="N3988">INDEX($A$9:$F$1048576, $J3988, $K3988 )</f>
        <v>72573</v>
      </c>
      <c r="O3988" t="str" cm="1">
        <f t="array" ref="O3988">INDEX($B$9:$F$1048576, $J3988, $K3988 )</f>
        <v>퍼스트파이브지제74차(유)1-9</v>
      </c>
      <c r="P3988" t="str" cm="1">
        <f t="array" ref="P3988">IF( $L3988, TRIM(_xll.IMDP("IR", $G$5&amp;$N3988, $G$6)), "" )</f>
        <v/>
      </c>
      <c r="Q3988" t="b" cm="1">
        <f t="array" ref="Q3988">IF(
    $U$1=1, AND($P3988&lt;&gt;"", $P3988&lt;&gt;"...", $P3988&lt;&gt;"입력오류"),
    IF(
        $U$18=1, AND($P3988&lt;&gt;"", $P3988&lt;&gt;"...", $P3988&lt;&gt;"입력오류", ISNUMBER(FIND(INDEX($T$2:$T$7,$U$1),$P3988))),
        IF(
            $U$17="기타", AND($P3988&lt;&gt;"", $P3988&lt;&gt;"...", $P3988&lt;&gt;"입력오류", NOT(ISNUMBER(FIND($T$21:$T$34,$P3988)))),
            AND($P3988&lt;&gt;"", $P3988&lt;&gt;"...", $P3988&lt;&gt;"입력오류", $T$19=$P3988)
        )
    )
)</f>
        <v>0</v>
      </c>
    </row>
    <row r="3989" spans="1:17">
      <c r="A3989" t="s">
        <v>8314</v>
      </c>
      <c r="B3989" t="s">
        <v>8315</v>
      </c>
      <c r="I3989">
        <f t="shared" si="187"/>
        <v>3988</v>
      </c>
      <c r="J3989">
        <f t="shared" si="188"/>
        <v>3988</v>
      </c>
      <c r="K3989">
        <f t="shared" si="186"/>
        <v>1</v>
      </c>
      <c r="L3989" t="b">
        <f>COUNTIF($N$2:N3989, N3989)=1</f>
        <v>1</v>
      </c>
      <c r="M3989" s="37">
        <f>IF( $Q3989, MAX($M$1:M3988)+1, 0)</f>
        <v>0</v>
      </c>
      <c r="N3989" t="str" cm="1">
        <f t="array" ref="N3989">INDEX($A$9:$F$1048576, $J3989, $K3989 )</f>
        <v>72574</v>
      </c>
      <c r="O3989" t="str" cm="1">
        <f t="array" ref="O3989">INDEX($B$9:$F$1048576, $J3989, $K3989 )</f>
        <v>퍼스트파이브지제74차(유)1-10</v>
      </c>
      <c r="P3989" t="str" cm="1">
        <f t="array" ref="P3989">IF( $L3989, TRIM(_xll.IMDP("IR", $G$5&amp;$N3989, $G$6)), "" )</f>
        <v/>
      </c>
      <c r="Q3989" t="b" cm="1">
        <f t="array" ref="Q3989">IF(
    $U$1=1, AND($P3989&lt;&gt;"", $P3989&lt;&gt;"...", $P3989&lt;&gt;"입력오류"),
    IF(
        $U$18=1, AND($P3989&lt;&gt;"", $P3989&lt;&gt;"...", $P3989&lt;&gt;"입력오류", ISNUMBER(FIND(INDEX($T$2:$T$7,$U$1),$P3989))),
        IF(
            $U$17="기타", AND($P3989&lt;&gt;"", $P3989&lt;&gt;"...", $P3989&lt;&gt;"입력오류", NOT(ISNUMBER(FIND($T$21:$T$34,$P3989)))),
            AND($P3989&lt;&gt;"", $P3989&lt;&gt;"...", $P3989&lt;&gt;"입력오류", $T$19=$P3989)
        )
    )
)</f>
        <v>0</v>
      </c>
    </row>
    <row r="3990" spans="1:17">
      <c r="A3990" t="s">
        <v>8316</v>
      </c>
      <c r="B3990" t="s">
        <v>8317</v>
      </c>
      <c r="I3990">
        <f t="shared" si="187"/>
        <v>3989</v>
      </c>
      <c r="J3990">
        <f t="shared" si="188"/>
        <v>3989</v>
      </c>
      <c r="K3990">
        <f t="shared" si="186"/>
        <v>1</v>
      </c>
      <c r="L3990" t="b">
        <f>COUNTIF($N$2:N3990, N3990)=1</f>
        <v>1</v>
      </c>
      <c r="M3990" s="37">
        <f>IF( $Q3990, MAX($M$1:M3989)+1, 0)</f>
        <v>0</v>
      </c>
      <c r="N3990" t="str" cm="1">
        <f t="array" ref="N3990">INDEX($A$9:$F$1048576, $J3990, $K3990 )</f>
        <v>72575</v>
      </c>
      <c r="O3990" t="str" cm="1">
        <f t="array" ref="O3990">INDEX($B$9:$F$1048576, $J3990, $K3990 )</f>
        <v>퍼스트파이브지제74차(유)1-11</v>
      </c>
      <c r="P3990" t="str" cm="1">
        <f t="array" ref="P3990">IF( $L3990, TRIM(_xll.IMDP("IR", $G$5&amp;$N3990, $G$6)), "" )</f>
        <v/>
      </c>
      <c r="Q3990" t="b" cm="1">
        <f t="array" ref="Q3990">IF(
    $U$1=1, AND($P3990&lt;&gt;"", $P3990&lt;&gt;"...", $P3990&lt;&gt;"입력오류"),
    IF(
        $U$18=1, AND($P3990&lt;&gt;"", $P3990&lt;&gt;"...", $P3990&lt;&gt;"입력오류", ISNUMBER(FIND(INDEX($T$2:$T$7,$U$1),$P3990))),
        IF(
            $U$17="기타", AND($P3990&lt;&gt;"", $P3990&lt;&gt;"...", $P3990&lt;&gt;"입력오류", NOT(ISNUMBER(FIND($T$21:$T$34,$P3990)))),
            AND($P3990&lt;&gt;"", $P3990&lt;&gt;"...", $P3990&lt;&gt;"입력오류", $T$19=$P3990)
        )
    )
)</f>
        <v>0</v>
      </c>
    </row>
    <row r="3991" spans="1:17">
      <c r="A3991" t="s">
        <v>8318</v>
      </c>
      <c r="B3991" t="s">
        <v>8319</v>
      </c>
      <c r="I3991">
        <f t="shared" si="187"/>
        <v>3990</v>
      </c>
      <c r="J3991">
        <f t="shared" si="188"/>
        <v>3990</v>
      </c>
      <c r="K3991">
        <f t="shared" si="186"/>
        <v>1</v>
      </c>
      <c r="L3991" t="b">
        <f>COUNTIF($N$2:N3991, N3991)=1</f>
        <v>1</v>
      </c>
      <c r="M3991" s="37">
        <f>IF( $Q3991, MAX($M$1:M3990)+1, 0)</f>
        <v>0</v>
      </c>
      <c r="N3991" t="str" cm="1">
        <f t="array" ref="N3991">INDEX($A$9:$F$1048576, $J3991, $K3991 )</f>
        <v>72576</v>
      </c>
      <c r="O3991" t="str" cm="1">
        <f t="array" ref="O3991">INDEX($B$9:$F$1048576, $J3991, $K3991 )</f>
        <v>퍼스트파이브지제74차(유)1-12</v>
      </c>
      <c r="P3991" t="str" cm="1">
        <f t="array" ref="P3991">IF( $L3991, TRIM(_xll.IMDP("IR", $G$5&amp;$N3991, $G$6)), "" )</f>
        <v/>
      </c>
      <c r="Q3991" t="b" cm="1">
        <f t="array" ref="Q3991">IF(
    $U$1=1, AND($P3991&lt;&gt;"", $P3991&lt;&gt;"...", $P3991&lt;&gt;"입력오류"),
    IF(
        $U$18=1, AND($P3991&lt;&gt;"", $P3991&lt;&gt;"...", $P3991&lt;&gt;"입력오류", ISNUMBER(FIND(INDEX($T$2:$T$7,$U$1),$P3991))),
        IF(
            $U$17="기타", AND($P3991&lt;&gt;"", $P3991&lt;&gt;"...", $P3991&lt;&gt;"입력오류", NOT(ISNUMBER(FIND($T$21:$T$34,$P3991)))),
            AND($P3991&lt;&gt;"", $P3991&lt;&gt;"...", $P3991&lt;&gt;"입력오류", $T$19=$P3991)
        )
    )
)</f>
        <v>0</v>
      </c>
    </row>
    <row r="3992" spans="1:17">
      <c r="A3992" t="s">
        <v>8320</v>
      </c>
      <c r="B3992" t="s">
        <v>8321</v>
      </c>
      <c r="I3992">
        <f t="shared" si="187"/>
        <v>3991</v>
      </c>
      <c r="J3992">
        <f t="shared" si="188"/>
        <v>3991</v>
      </c>
      <c r="K3992">
        <f t="shared" si="186"/>
        <v>1</v>
      </c>
      <c r="L3992" t="b">
        <f>COUNTIF($N$2:N3992, N3992)=1</f>
        <v>1</v>
      </c>
      <c r="M3992" s="37">
        <f>IF( $Q3992, MAX($M$1:M3991)+1, 0)</f>
        <v>0</v>
      </c>
      <c r="N3992" t="str" cm="1">
        <f t="array" ref="N3992">INDEX($A$9:$F$1048576, $J3992, $K3992 )</f>
        <v>72577</v>
      </c>
      <c r="O3992" t="str" cm="1">
        <f t="array" ref="O3992">INDEX($B$9:$F$1048576, $J3992, $K3992 )</f>
        <v>퍼스트파이브지제74차(유)1-13</v>
      </c>
      <c r="P3992" t="str" cm="1">
        <f t="array" ref="P3992">IF( $L3992, TRIM(_xll.IMDP("IR", $G$5&amp;$N3992, $G$6)), "" )</f>
        <v/>
      </c>
      <c r="Q3992" t="b" cm="1">
        <f t="array" ref="Q3992">IF(
    $U$1=1, AND($P3992&lt;&gt;"", $P3992&lt;&gt;"...", $P3992&lt;&gt;"입력오류"),
    IF(
        $U$18=1, AND($P3992&lt;&gt;"", $P3992&lt;&gt;"...", $P3992&lt;&gt;"입력오류", ISNUMBER(FIND(INDEX($T$2:$T$7,$U$1),$P3992))),
        IF(
            $U$17="기타", AND($P3992&lt;&gt;"", $P3992&lt;&gt;"...", $P3992&lt;&gt;"입력오류", NOT(ISNUMBER(FIND($T$21:$T$34,$P3992)))),
            AND($P3992&lt;&gt;"", $P3992&lt;&gt;"...", $P3992&lt;&gt;"입력오류", $T$19=$P3992)
        )
    )
)</f>
        <v>0</v>
      </c>
    </row>
    <row r="3993" spans="1:17">
      <c r="A3993" t="s">
        <v>8322</v>
      </c>
      <c r="B3993" t="s">
        <v>8323</v>
      </c>
      <c r="I3993">
        <f t="shared" si="187"/>
        <v>3992</v>
      </c>
      <c r="J3993">
        <f t="shared" si="188"/>
        <v>3992</v>
      </c>
      <c r="K3993">
        <f t="shared" si="186"/>
        <v>1</v>
      </c>
      <c r="L3993" t="b">
        <f>COUNTIF($N$2:N3993, N3993)=1</f>
        <v>1</v>
      </c>
      <c r="M3993" s="37">
        <f>IF( $Q3993, MAX($M$1:M3992)+1, 0)</f>
        <v>0</v>
      </c>
      <c r="N3993" t="str" cm="1">
        <f t="array" ref="N3993">INDEX($A$9:$F$1048576, $J3993, $K3993 )</f>
        <v>72578</v>
      </c>
      <c r="O3993" t="str" cm="1">
        <f t="array" ref="O3993">INDEX($B$9:$F$1048576, $J3993, $K3993 )</f>
        <v>퍼스트파이브지제74차(유)1-14</v>
      </c>
      <c r="P3993" t="str" cm="1">
        <f t="array" ref="P3993">IF( $L3993, TRIM(_xll.IMDP("IR", $G$5&amp;$N3993, $G$6)), "" )</f>
        <v/>
      </c>
      <c r="Q3993" t="b" cm="1">
        <f t="array" ref="Q3993">IF(
    $U$1=1, AND($P3993&lt;&gt;"", $P3993&lt;&gt;"...", $P3993&lt;&gt;"입력오류"),
    IF(
        $U$18=1, AND($P3993&lt;&gt;"", $P3993&lt;&gt;"...", $P3993&lt;&gt;"입력오류", ISNUMBER(FIND(INDEX($T$2:$T$7,$U$1),$P3993))),
        IF(
            $U$17="기타", AND($P3993&lt;&gt;"", $P3993&lt;&gt;"...", $P3993&lt;&gt;"입력오류", NOT(ISNUMBER(FIND($T$21:$T$34,$P3993)))),
            AND($P3993&lt;&gt;"", $P3993&lt;&gt;"...", $P3993&lt;&gt;"입력오류", $T$19=$P3993)
        )
    )
)</f>
        <v>0</v>
      </c>
    </row>
    <row r="3994" spans="1:17">
      <c r="A3994" t="s">
        <v>8324</v>
      </c>
      <c r="B3994" t="s">
        <v>8325</v>
      </c>
      <c r="I3994">
        <f t="shared" si="187"/>
        <v>3993</v>
      </c>
      <c r="J3994">
        <f t="shared" si="188"/>
        <v>3993</v>
      </c>
      <c r="K3994">
        <f t="shared" si="186"/>
        <v>1</v>
      </c>
      <c r="L3994" t="b">
        <f>COUNTIF($N$2:N3994, N3994)=1</f>
        <v>1</v>
      </c>
      <c r="M3994" s="37">
        <f>IF( $Q3994, MAX($M$1:M3993)+1, 0)</f>
        <v>0</v>
      </c>
      <c r="N3994" t="str" cm="1">
        <f t="array" ref="N3994">INDEX($A$9:$F$1048576, $J3994, $K3994 )</f>
        <v>72579</v>
      </c>
      <c r="O3994" t="str" cm="1">
        <f t="array" ref="O3994">INDEX($B$9:$F$1048576, $J3994, $K3994 )</f>
        <v>퍼스트파이브지제74차(유)1-15</v>
      </c>
      <c r="P3994" t="str" cm="1">
        <f t="array" ref="P3994">IF( $L3994, TRIM(_xll.IMDP("IR", $G$5&amp;$N3994, $G$6)), "" )</f>
        <v/>
      </c>
      <c r="Q3994" t="b" cm="1">
        <f t="array" ref="Q3994">IF(
    $U$1=1, AND($P3994&lt;&gt;"", $P3994&lt;&gt;"...", $P3994&lt;&gt;"입력오류"),
    IF(
        $U$18=1, AND($P3994&lt;&gt;"", $P3994&lt;&gt;"...", $P3994&lt;&gt;"입력오류", ISNUMBER(FIND(INDEX($T$2:$T$7,$U$1),$P3994))),
        IF(
            $U$17="기타", AND($P3994&lt;&gt;"", $P3994&lt;&gt;"...", $P3994&lt;&gt;"입력오류", NOT(ISNUMBER(FIND($T$21:$T$34,$P3994)))),
            AND($P3994&lt;&gt;"", $P3994&lt;&gt;"...", $P3994&lt;&gt;"입력오류", $T$19=$P3994)
        )
    )
)</f>
        <v>0</v>
      </c>
    </row>
    <row r="3995" spans="1:17">
      <c r="A3995" t="s">
        <v>8326</v>
      </c>
      <c r="B3995" t="s">
        <v>8327</v>
      </c>
      <c r="I3995">
        <f t="shared" si="187"/>
        <v>3994</v>
      </c>
      <c r="J3995">
        <f t="shared" si="188"/>
        <v>3994</v>
      </c>
      <c r="K3995">
        <f t="shared" si="186"/>
        <v>1</v>
      </c>
      <c r="L3995" t="b">
        <f>COUNTIF($N$2:N3995, N3995)=1</f>
        <v>1</v>
      </c>
      <c r="M3995" s="37">
        <f>IF( $Q3995, MAX($M$1:M3994)+1, 0)</f>
        <v>0</v>
      </c>
      <c r="N3995" t="str" cm="1">
        <f t="array" ref="N3995">INDEX($A$9:$F$1048576, $J3995, $K3995 )</f>
        <v>72580</v>
      </c>
      <c r="O3995" t="str" cm="1">
        <f t="array" ref="O3995">INDEX($B$9:$F$1048576, $J3995, $K3995 )</f>
        <v>퍼스트파이브지제74차(유)1-16</v>
      </c>
      <c r="P3995" t="str" cm="1">
        <f t="array" ref="P3995">IF( $L3995, TRIM(_xll.IMDP("IR", $G$5&amp;$N3995, $G$6)), "" )</f>
        <v/>
      </c>
      <c r="Q3995" t="b" cm="1">
        <f t="array" ref="Q3995">IF(
    $U$1=1, AND($P3995&lt;&gt;"", $P3995&lt;&gt;"...", $P3995&lt;&gt;"입력오류"),
    IF(
        $U$18=1, AND($P3995&lt;&gt;"", $P3995&lt;&gt;"...", $P3995&lt;&gt;"입력오류", ISNUMBER(FIND(INDEX($T$2:$T$7,$U$1),$P3995))),
        IF(
            $U$17="기타", AND($P3995&lt;&gt;"", $P3995&lt;&gt;"...", $P3995&lt;&gt;"입력오류", NOT(ISNUMBER(FIND($T$21:$T$34,$P3995)))),
            AND($P3995&lt;&gt;"", $P3995&lt;&gt;"...", $P3995&lt;&gt;"입력오류", $T$19=$P3995)
        )
    )
)</f>
        <v>0</v>
      </c>
    </row>
    <row r="3996" spans="1:17">
      <c r="A3996" t="s">
        <v>8328</v>
      </c>
      <c r="B3996" t="s">
        <v>8329</v>
      </c>
      <c r="I3996">
        <f t="shared" si="187"/>
        <v>3995</v>
      </c>
      <c r="J3996">
        <f t="shared" si="188"/>
        <v>3995</v>
      </c>
      <c r="K3996">
        <f t="shared" si="186"/>
        <v>1</v>
      </c>
      <c r="L3996" t="b">
        <f>COUNTIF($N$2:N3996, N3996)=1</f>
        <v>1</v>
      </c>
      <c r="M3996" s="37">
        <f>IF( $Q3996, MAX($M$1:M3995)+1, 0)</f>
        <v>0</v>
      </c>
      <c r="N3996" t="str" cm="1">
        <f t="array" ref="N3996">INDEX($A$9:$F$1048576, $J3996, $K3996 )</f>
        <v>72581</v>
      </c>
      <c r="O3996" t="str" cm="1">
        <f t="array" ref="O3996">INDEX($B$9:$F$1048576, $J3996, $K3996 )</f>
        <v>퍼스트파이브지제74차(유)1-17</v>
      </c>
      <c r="P3996" t="str" cm="1">
        <f t="array" ref="P3996">IF( $L3996, TRIM(_xll.IMDP("IR", $G$5&amp;$N3996, $G$6)), "" )</f>
        <v/>
      </c>
      <c r="Q3996" t="b" cm="1">
        <f t="array" ref="Q3996">IF(
    $U$1=1, AND($P3996&lt;&gt;"", $P3996&lt;&gt;"...", $P3996&lt;&gt;"입력오류"),
    IF(
        $U$18=1, AND($P3996&lt;&gt;"", $P3996&lt;&gt;"...", $P3996&lt;&gt;"입력오류", ISNUMBER(FIND(INDEX($T$2:$T$7,$U$1),$P3996))),
        IF(
            $U$17="기타", AND($P3996&lt;&gt;"", $P3996&lt;&gt;"...", $P3996&lt;&gt;"입력오류", NOT(ISNUMBER(FIND($T$21:$T$34,$P3996)))),
            AND($P3996&lt;&gt;"", $P3996&lt;&gt;"...", $P3996&lt;&gt;"입력오류", $T$19=$P3996)
        )
    )
)</f>
        <v>0</v>
      </c>
    </row>
    <row r="3997" spans="1:17">
      <c r="A3997" t="s">
        <v>8330</v>
      </c>
      <c r="B3997" t="s">
        <v>8331</v>
      </c>
      <c r="I3997">
        <f t="shared" si="187"/>
        <v>3996</v>
      </c>
      <c r="J3997">
        <f t="shared" si="188"/>
        <v>3996</v>
      </c>
      <c r="K3997">
        <f t="shared" si="186"/>
        <v>1</v>
      </c>
      <c r="L3997" t="b">
        <f>COUNTIF($N$2:N3997, N3997)=1</f>
        <v>1</v>
      </c>
      <c r="M3997" s="37">
        <f>IF( $Q3997, MAX($M$1:M3996)+1, 0)</f>
        <v>0</v>
      </c>
      <c r="N3997" t="str" cm="1">
        <f t="array" ref="N3997">INDEX($A$9:$F$1048576, $J3997, $K3997 )</f>
        <v>72582</v>
      </c>
      <c r="O3997" t="str" cm="1">
        <f t="array" ref="O3997">INDEX($B$9:$F$1048576, $J3997, $K3997 )</f>
        <v>퍼스트파이브지제74차(유)1-18</v>
      </c>
      <c r="P3997" t="str" cm="1">
        <f t="array" ref="P3997">IF( $L3997, TRIM(_xll.IMDP("IR", $G$5&amp;$N3997, $G$6)), "" )</f>
        <v/>
      </c>
      <c r="Q3997" t="b" cm="1">
        <f t="array" ref="Q3997">IF(
    $U$1=1, AND($P3997&lt;&gt;"", $P3997&lt;&gt;"...", $P3997&lt;&gt;"입력오류"),
    IF(
        $U$18=1, AND($P3997&lt;&gt;"", $P3997&lt;&gt;"...", $P3997&lt;&gt;"입력오류", ISNUMBER(FIND(INDEX($T$2:$T$7,$U$1),$P3997))),
        IF(
            $U$17="기타", AND($P3997&lt;&gt;"", $P3997&lt;&gt;"...", $P3997&lt;&gt;"입력오류", NOT(ISNUMBER(FIND($T$21:$T$34,$P3997)))),
            AND($P3997&lt;&gt;"", $P3997&lt;&gt;"...", $P3997&lt;&gt;"입력오류", $T$19=$P3997)
        )
    )
)</f>
        <v>0</v>
      </c>
    </row>
    <row r="3998" spans="1:17">
      <c r="A3998" t="s">
        <v>8332</v>
      </c>
      <c r="B3998" t="s">
        <v>8333</v>
      </c>
      <c r="I3998">
        <f t="shared" si="187"/>
        <v>3997</v>
      </c>
      <c r="J3998">
        <f t="shared" si="188"/>
        <v>3997</v>
      </c>
      <c r="K3998">
        <f t="shared" si="186"/>
        <v>1</v>
      </c>
      <c r="L3998" t="b">
        <f>COUNTIF($N$2:N3998, N3998)=1</f>
        <v>1</v>
      </c>
      <c r="M3998" s="37">
        <f>IF( $Q3998, MAX($M$1:M3997)+1, 0)</f>
        <v>0</v>
      </c>
      <c r="N3998" t="str" cm="1">
        <f t="array" ref="N3998">INDEX($A$9:$F$1048576, $J3998, $K3998 )</f>
        <v>72583</v>
      </c>
      <c r="O3998" t="str" cm="1">
        <f t="array" ref="O3998">INDEX($B$9:$F$1048576, $J3998, $K3998 )</f>
        <v>퍼스트파이브지제74차(유)1-19</v>
      </c>
      <c r="P3998" t="str" cm="1">
        <f t="array" ref="P3998">IF( $L3998, TRIM(_xll.IMDP("IR", $G$5&amp;$N3998, $G$6)), "" )</f>
        <v/>
      </c>
      <c r="Q3998" t="b" cm="1">
        <f t="array" ref="Q3998">IF(
    $U$1=1, AND($P3998&lt;&gt;"", $P3998&lt;&gt;"...", $P3998&lt;&gt;"입력오류"),
    IF(
        $U$18=1, AND($P3998&lt;&gt;"", $P3998&lt;&gt;"...", $P3998&lt;&gt;"입력오류", ISNUMBER(FIND(INDEX($T$2:$T$7,$U$1),$P3998))),
        IF(
            $U$17="기타", AND($P3998&lt;&gt;"", $P3998&lt;&gt;"...", $P3998&lt;&gt;"입력오류", NOT(ISNUMBER(FIND($T$21:$T$34,$P3998)))),
            AND($P3998&lt;&gt;"", $P3998&lt;&gt;"...", $P3998&lt;&gt;"입력오류", $T$19=$P3998)
        )
    )
)</f>
        <v>0</v>
      </c>
    </row>
    <row r="3999" spans="1:17">
      <c r="A3999" t="s">
        <v>8334</v>
      </c>
      <c r="B3999" t="s">
        <v>8335</v>
      </c>
      <c r="I3999">
        <f t="shared" si="187"/>
        <v>3998</v>
      </c>
      <c r="J3999">
        <f t="shared" si="188"/>
        <v>3998</v>
      </c>
      <c r="K3999">
        <f t="shared" si="186"/>
        <v>1</v>
      </c>
      <c r="L3999" t="b">
        <f>COUNTIF($N$2:N3999, N3999)=1</f>
        <v>1</v>
      </c>
      <c r="M3999" s="37">
        <f>IF( $Q3999, MAX($M$1:M3998)+1, 0)</f>
        <v>0</v>
      </c>
      <c r="N3999" t="str" cm="1">
        <f t="array" ref="N3999">INDEX($A$9:$F$1048576, $J3999, $K3999 )</f>
        <v>72584</v>
      </c>
      <c r="O3999" t="str" cm="1">
        <f t="array" ref="O3999">INDEX($B$9:$F$1048576, $J3999, $K3999 )</f>
        <v>퍼스트파이브지제74차(유)1-20</v>
      </c>
      <c r="P3999" t="str" cm="1">
        <f t="array" ref="P3999">IF( $L3999, TRIM(_xll.IMDP("IR", $G$5&amp;$N3999, $G$6)), "" )</f>
        <v/>
      </c>
      <c r="Q3999" t="b" cm="1">
        <f t="array" ref="Q3999">IF(
    $U$1=1, AND($P3999&lt;&gt;"", $P3999&lt;&gt;"...", $P3999&lt;&gt;"입력오류"),
    IF(
        $U$18=1, AND($P3999&lt;&gt;"", $P3999&lt;&gt;"...", $P3999&lt;&gt;"입력오류", ISNUMBER(FIND(INDEX($T$2:$T$7,$U$1),$P3999))),
        IF(
            $U$17="기타", AND($P3999&lt;&gt;"", $P3999&lt;&gt;"...", $P3999&lt;&gt;"입력오류", NOT(ISNUMBER(FIND($T$21:$T$34,$P3999)))),
            AND($P3999&lt;&gt;"", $P3999&lt;&gt;"...", $P3999&lt;&gt;"입력오류", $T$19=$P3999)
        )
    )
)</f>
        <v>0</v>
      </c>
    </row>
    <row r="4000" spans="1:17">
      <c r="A4000" t="s">
        <v>8336</v>
      </c>
      <c r="B4000" t="s">
        <v>8337</v>
      </c>
      <c r="I4000">
        <f t="shared" si="187"/>
        <v>3999</v>
      </c>
      <c r="J4000">
        <f t="shared" si="188"/>
        <v>3999</v>
      </c>
      <c r="K4000">
        <f t="shared" si="186"/>
        <v>1</v>
      </c>
      <c r="L4000" t="b">
        <f>COUNTIF($N$2:N4000, N4000)=1</f>
        <v>1</v>
      </c>
      <c r="M4000" s="37">
        <f>IF( $Q4000, MAX($M$1:M3999)+1, 0)</f>
        <v>0</v>
      </c>
      <c r="N4000" t="str" cm="1">
        <f t="array" ref="N4000">INDEX($A$9:$F$1048576, $J4000, $K4000 )</f>
        <v>72585</v>
      </c>
      <c r="O4000" t="str" cm="1">
        <f t="array" ref="O4000">INDEX($B$9:$F$1048576, $J4000, $K4000 )</f>
        <v>퍼스트파이브지제74차(유)1-21</v>
      </c>
      <c r="P4000" t="str" cm="1">
        <f t="array" ref="P4000">IF( $L4000, TRIM(_xll.IMDP("IR", $G$5&amp;$N4000, $G$6)), "" )</f>
        <v/>
      </c>
      <c r="Q4000" t="b" cm="1">
        <f t="array" ref="Q4000">IF(
    $U$1=1, AND($P4000&lt;&gt;"", $P4000&lt;&gt;"...", $P4000&lt;&gt;"입력오류"),
    IF(
        $U$18=1, AND($P4000&lt;&gt;"", $P4000&lt;&gt;"...", $P4000&lt;&gt;"입력오류", ISNUMBER(FIND(INDEX($T$2:$T$7,$U$1),$P4000))),
        IF(
            $U$17="기타", AND($P4000&lt;&gt;"", $P4000&lt;&gt;"...", $P4000&lt;&gt;"입력오류", NOT(ISNUMBER(FIND($T$21:$T$34,$P4000)))),
            AND($P4000&lt;&gt;"", $P4000&lt;&gt;"...", $P4000&lt;&gt;"입력오류", $T$19=$P4000)
        )
    )
)</f>
        <v>0</v>
      </c>
    </row>
    <row r="4001" spans="1:17">
      <c r="A4001" t="s">
        <v>8338</v>
      </c>
      <c r="B4001" t="s">
        <v>8339</v>
      </c>
      <c r="I4001">
        <f t="shared" si="187"/>
        <v>4000</v>
      </c>
      <c r="J4001">
        <f t="shared" si="188"/>
        <v>4000</v>
      </c>
      <c r="K4001">
        <f t="shared" si="186"/>
        <v>1</v>
      </c>
      <c r="L4001" t="b">
        <f>COUNTIF($N$2:N4001, N4001)=1</f>
        <v>1</v>
      </c>
      <c r="M4001" s="37">
        <f>IF( $Q4001, MAX($M$1:M4000)+1, 0)</f>
        <v>0</v>
      </c>
      <c r="N4001" t="str" cm="1">
        <f t="array" ref="N4001">INDEX($A$9:$F$1048576, $J4001, $K4001 )</f>
        <v>72586</v>
      </c>
      <c r="O4001" t="str" cm="1">
        <f t="array" ref="O4001">INDEX($B$9:$F$1048576, $J4001, $K4001 )</f>
        <v>퍼스트파이브지제74차(유)1-22</v>
      </c>
      <c r="P4001" t="str" cm="1">
        <f t="array" ref="P4001">IF( $L4001, TRIM(_xll.IMDP("IR", $G$5&amp;$N4001, $G$6)), "" )</f>
        <v/>
      </c>
      <c r="Q4001" t="b" cm="1">
        <f t="array" ref="Q4001">IF(
    $U$1=1, AND($P4001&lt;&gt;"", $P4001&lt;&gt;"...", $P4001&lt;&gt;"입력오류"),
    IF(
        $U$18=1, AND($P4001&lt;&gt;"", $P4001&lt;&gt;"...", $P4001&lt;&gt;"입력오류", ISNUMBER(FIND(INDEX($T$2:$T$7,$U$1),$P4001))),
        IF(
            $U$17="기타", AND($P4001&lt;&gt;"", $P4001&lt;&gt;"...", $P4001&lt;&gt;"입력오류", NOT(ISNUMBER(FIND($T$21:$T$34,$P4001)))),
            AND($P4001&lt;&gt;"", $P4001&lt;&gt;"...", $P4001&lt;&gt;"입력오류", $T$19=$P4001)
        )
    )
)</f>
        <v>0</v>
      </c>
    </row>
    <row r="4002" spans="1:17">
      <c r="A4002" t="s">
        <v>8340</v>
      </c>
      <c r="B4002" t="s">
        <v>8341</v>
      </c>
      <c r="I4002">
        <f t="shared" si="187"/>
        <v>4001</v>
      </c>
      <c r="J4002">
        <f t="shared" si="188"/>
        <v>4001</v>
      </c>
      <c r="K4002">
        <f t="shared" si="186"/>
        <v>1</v>
      </c>
      <c r="L4002" t="b">
        <f>COUNTIF($N$2:N4002, N4002)=1</f>
        <v>1</v>
      </c>
      <c r="M4002" s="37">
        <f>IF( $Q4002, MAX($M$1:M4001)+1, 0)</f>
        <v>0</v>
      </c>
      <c r="N4002" t="str" cm="1">
        <f t="array" ref="N4002">INDEX($A$9:$F$1048576, $J4002, $K4002 )</f>
        <v>72587</v>
      </c>
      <c r="O4002" t="str" cm="1">
        <f t="array" ref="O4002">INDEX($B$9:$F$1048576, $J4002, $K4002 )</f>
        <v>퍼스트파이브지제74차(유)1-23</v>
      </c>
      <c r="P4002" t="str" cm="1">
        <f t="array" ref="P4002">IF( $L4002, TRIM(_xll.IMDP("IR", $G$5&amp;$N4002, $G$6)), "" )</f>
        <v/>
      </c>
      <c r="Q4002" t="b" cm="1">
        <f t="array" ref="Q4002">IF(
    $U$1=1, AND($P4002&lt;&gt;"", $P4002&lt;&gt;"...", $P4002&lt;&gt;"입력오류"),
    IF(
        $U$18=1, AND($P4002&lt;&gt;"", $P4002&lt;&gt;"...", $P4002&lt;&gt;"입력오류", ISNUMBER(FIND(INDEX($T$2:$T$7,$U$1),$P4002))),
        IF(
            $U$17="기타", AND($P4002&lt;&gt;"", $P4002&lt;&gt;"...", $P4002&lt;&gt;"입력오류", NOT(ISNUMBER(FIND($T$21:$T$34,$P4002)))),
            AND($P4002&lt;&gt;"", $P4002&lt;&gt;"...", $P4002&lt;&gt;"입력오류", $T$19=$P4002)
        )
    )
)</f>
        <v>0</v>
      </c>
    </row>
    <row r="4003" spans="1:17">
      <c r="A4003" t="s">
        <v>8342</v>
      </c>
      <c r="B4003" t="s">
        <v>8343</v>
      </c>
      <c r="I4003">
        <f t="shared" si="187"/>
        <v>4002</v>
      </c>
      <c r="J4003">
        <f t="shared" si="188"/>
        <v>4002</v>
      </c>
      <c r="K4003">
        <f t="shared" si="186"/>
        <v>1</v>
      </c>
      <c r="L4003" t="b">
        <f>COUNTIF($N$2:N4003, N4003)=1</f>
        <v>1</v>
      </c>
      <c r="M4003" s="37">
        <f>IF( $Q4003, MAX($M$1:M4002)+1, 0)</f>
        <v>0</v>
      </c>
      <c r="N4003" t="str" cm="1">
        <f t="array" ref="N4003">INDEX($A$9:$F$1048576, $J4003, $K4003 )</f>
        <v>72588</v>
      </c>
      <c r="O4003" t="str" cm="1">
        <f t="array" ref="O4003">INDEX($B$9:$F$1048576, $J4003, $K4003 )</f>
        <v>퍼스트파이브지제74차(유)1-24</v>
      </c>
      <c r="P4003" t="str" cm="1">
        <f t="array" ref="P4003">IF( $L4003, TRIM(_xll.IMDP("IR", $G$5&amp;$N4003, $G$6)), "" )</f>
        <v/>
      </c>
      <c r="Q4003" t="b" cm="1">
        <f t="array" ref="Q4003">IF(
    $U$1=1, AND($P4003&lt;&gt;"", $P4003&lt;&gt;"...", $P4003&lt;&gt;"입력오류"),
    IF(
        $U$18=1, AND($P4003&lt;&gt;"", $P4003&lt;&gt;"...", $P4003&lt;&gt;"입력오류", ISNUMBER(FIND(INDEX($T$2:$T$7,$U$1),$P4003))),
        IF(
            $U$17="기타", AND($P4003&lt;&gt;"", $P4003&lt;&gt;"...", $P4003&lt;&gt;"입력오류", NOT(ISNUMBER(FIND($T$21:$T$34,$P4003)))),
            AND($P4003&lt;&gt;"", $P4003&lt;&gt;"...", $P4003&lt;&gt;"입력오류", $T$19=$P4003)
        )
    )
)</f>
        <v>0</v>
      </c>
    </row>
    <row r="4004" spans="1:17">
      <c r="A4004" t="s">
        <v>8344</v>
      </c>
      <c r="B4004" t="s">
        <v>8345</v>
      </c>
      <c r="I4004">
        <f t="shared" si="187"/>
        <v>4003</v>
      </c>
      <c r="J4004">
        <f t="shared" si="188"/>
        <v>4003</v>
      </c>
      <c r="K4004">
        <f t="shared" si="186"/>
        <v>1</v>
      </c>
      <c r="L4004" t="b">
        <f>COUNTIF($N$2:N4004, N4004)=1</f>
        <v>1</v>
      </c>
      <c r="M4004" s="37">
        <f>IF( $Q4004, MAX($M$1:M4003)+1, 0)</f>
        <v>0</v>
      </c>
      <c r="N4004" t="str" cm="1">
        <f t="array" ref="N4004">INDEX($A$9:$F$1048576, $J4004, $K4004 )</f>
        <v>72589</v>
      </c>
      <c r="O4004" t="str" cm="1">
        <f t="array" ref="O4004">INDEX($B$9:$F$1048576, $J4004, $K4004 )</f>
        <v>퍼스트파이브지제74차(유)1-25</v>
      </c>
      <c r="P4004" t="str" cm="1">
        <f t="array" ref="P4004">IF( $L4004, TRIM(_xll.IMDP("IR", $G$5&amp;$N4004, $G$6)), "" )</f>
        <v/>
      </c>
      <c r="Q4004" t="b" cm="1">
        <f t="array" ref="Q4004">IF(
    $U$1=1, AND($P4004&lt;&gt;"", $P4004&lt;&gt;"...", $P4004&lt;&gt;"입력오류"),
    IF(
        $U$18=1, AND($P4004&lt;&gt;"", $P4004&lt;&gt;"...", $P4004&lt;&gt;"입력오류", ISNUMBER(FIND(INDEX($T$2:$T$7,$U$1),$P4004))),
        IF(
            $U$17="기타", AND($P4004&lt;&gt;"", $P4004&lt;&gt;"...", $P4004&lt;&gt;"입력오류", NOT(ISNUMBER(FIND($T$21:$T$34,$P4004)))),
            AND($P4004&lt;&gt;"", $P4004&lt;&gt;"...", $P4004&lt;&gt;"입력오류", $T$19=$P4004)
        )
    )
)</f>
        <v>0</v>
      </c>
    </row>
    <row r="4005" spans="1:17">
      <c r="A4005" t="s">
        <v>8346</v>
      </c>
      <c r="B4005" t="s">
        <v>8347</v>
      </c>
      <c r="I4005">
        <f t="shared" si="187"/>
        <v>4004</v>
      </c>
      <c r="J4005">
        <f t="shared" si="188"/>
        <v>4004</v>
      </c>
      <c r="K4005">
        <f t="shared" si="186"/>
        <v>1</v>
      </c>
      <c r="L4005" t="b">
        <f>COUNTIF($N$2:N4005, N4005)=1</f>
        <v>1</v>
      </c>
      <c r="M4005" s="37">
        <f>IF( $Q4005, MAX($M$1:M4004)+1, 0)</f>
        <v>0</v>
      </c>
      <c r="N4005" t="str" cm="1">
        <f t="array" ref="N4005">INDEX($A$9:$F$1048576, $J4005, $K4005 )</f>
        <v>72590</v>
      </c>
      <c r="O4005" t="str" cm="1">
        <f t="array" ref="O4005">INDEX($B$9:$F$1048576, $J4005, $K4005 )</f>
        <v>퍼스트파이브지제74차(유)1-26</v>
      </c>
      <c r="P4005" t="str" cm="1">
        <f t="array" ref="P4005">IF( $L4005, TRIM(_xll.IMDP("IR", $G$5&amp;$N4005, $G$6)), "" )</f>
        <v/>
      </c>
      <c r="Q4005" t="b" cm="1">
        <f t="array" ref="Q4005">IF(
    $U$1=1, AND($P4005&lt;&gt;"", $P4005&lt;&gt;"...", $P4005&lt;&gt;"입력오류"),
    IF(
        $U$18=1, AND($P4005&lt;&gt;"", $P4005&lt;&gt;"...", $P4005&lt;&gt;"입력오류", ISNUMBER(FIND(INDEX($T$2:$T$7,$U$1),$P4005))),
        IF(
            $U$17="기타", AND($P4005&lt;&gt;"", $P4005&lt;&gt;"...", $P4005&lt;&gt;"입력오류", NOT(ISNUMBER(FIND($T$21:$T$34,$P4005)))),
            AND($P4005&lt;&gt;"", $P4005&lt;&gt;"...", $P4005&lt;&gt;"입력오류", $T$19=$P4005)
        )
    )
)</f>
        <v>0</v>
      </c>
    </row>
    <row r="4006" spans="1:17">
      <c r="A4006" t="s">
        <v>8348</v>
      </c>
      <c r="B4006" t="s">
        <v>8349</v>
      </c>
      <c r="I4006">
        <f t="shared" si="187"/>
        <v>4005</v>
      </c>
      <c r="J4006">
        <f t="shared" si="188"/>
        <v>4005</v>
      </c>
      <c r="K4006">
        <f t="shared" si="186"/>
        <v>1</v>
      </c>
      <c r="L4006" t="b">
        <f>COUNTIF($N$2:N4006, N4006)=1</f>
        <v>1</v>
      </c>
      <c r="M4006" s="37">
        <f>IF( $Q4006, MAX($M$1:M4005)+1, 0)</f>
        <v>0</v>
      </c>
      <c r="N4006" t="str" cm="1">
        <f t="array" ref="N4006">INDEX($A$9:$F$1048576, $J4006, $K4006 )</f>
        <v>72591</v>
      </c>
      <c r="O4006" t="str" cm="1">
        <f t="array" ref="O4006">INDEX($B$9:$F$1048576, $J4006, $K4006 )</f>
        <v>퍼스트파이브지제74차(유)1-27</v>
      </c>
      <c r="P4006" t="str" cm="1">
        <f t="array" ref="P4006">IF( $L4006, TRIM(_xll.IMDP("IR", $G$5&amp;$N4006, $G$6)), "" )</f>
        <v/>
      </c>
      <c r="Q4006" t="b" cm="1">
        <f t="array" ref="Q4006">IF(
    $U$1=1, AND($P4006&lt;&gt;"", $P4006&lt;&gt;"...", $P4006&lt;&gt;"입력오류"),
    IF(
        $U$18=1, AND($P4006&lt;&gt;"", $P4006&lt;&gt;"...", $P4006&lt;&gt;"입력오류", ISNUMBER(FIND(INDEX($T$2:$T$7,$U$1),$P4006))),
        IF(
            $U$17="기타", AND($P4006&lt;&gt;"", $P4006&lt;&gt;"...", $P4006&lt;&gt;"입력오류", NOT(ISNUMBER(FIND($T$21:$T$34,$P4006)))),
            AND($P4006&lt;&gt;"", $P4006&lt;&gt;"...", $P4006&lt;&gt;"입력오류", $T$19=$P4006)
        )
    )
)</f>
        <v>0</v>
      </c>
    </row>
    <row r="4007" spans="1:17">
      <c r="A4007" t="s">
        <v>8350</v>
      </c>
      <c r="B4007" t="s">
        <v>8351</v>
      </c>
      <c r="I4007">
        <f t="shared" si="187"/>
        <v>4006</v>
      </c>
      <c r="J4007">
        <f t="shared" si="188"/>
        <v>4006</v>
      </c>
      <c r="K4007">
        <f t="shared" si="186"/>
        <v>1</v>
      </c>
      <c r="L4007" t="b">
        <f>COUNTIF($N$2:N4007, N4007)=1</f>
        <v>1</v>
      </c>
      <c r="M4007" s="37">
        <f>IF( $Q4007, MAX($M$1:M4006)+1, 0)</f>
        <v>0</v>
      </c>
      <c r="N4007" t="str" cm="1">
        <f t="array" ref="N4007">INDEX($A$9:$F$1048576, $J4007, $K4007 )</f>
        <v>72592</v>
      </c>
      <c r="O4007" t="str" cm="1">
        <f t="array" ref="O4007">INDEX($B$9:$F$1048576, $J4007, $K4007 )</f>
        <v>퍼스트파이브지제74차(유)1-28</v>
      </c>
      <c r="P4007" t="str" cm="1">
        <f t="array" ref="P4007">IF( $L4007, TRIM(_xll.IMDP("IR", $G$5&amp;$N4007, $G$6)), "" )</f>
        <v/>
      </c>
      <c r="Q4007" t="b" cm="1">
        <f t="array" ref="Q4007">IF(
    $U$1=1, AND($P4007&lt;&gt;"", $P4007&lt;&gt;"...", $P4007&lt;&gt;"입력오류"),
    IF(
        $U$18=1, AND($P4007&lt;&gt;"", $P4007&lt;&gt;"...", $P4007&lt;&gt;"입력오류", ISNUMBER(FIND(INDEX($T$2:$T$7,$U$1),$P4007))),
        IF(
            $U$17="기타", AND($P4007&lt;&gt;"", $P4007&lt;&gt;"...", $P4007&lt;&gt;"입력오류", NOT(ISNUMBER(FIND($T$21:$T$34,$P4007)))),
            AND($P4007&lt;&gt;"", $P4007&lt;&gt;"...", $P4007&lt;&gt;"입력오류", $T$19=$P4007)
        )
    )
)</f>
        <v>0</v>
      </c>
    </row>
    <row r="4008" spans="1:17">
      <c r="A4008" t="s">
        <v>8352</v>
      </c>
      <c r="B4008" t="s">
        <v>8353</v>
      </c>
      <c r="I4008">
        <f t="shared" si="187"/>
        <v>4007</v>
      </c>
      <c r="J4008">
        <f t="shared" si="188"/>
        <v>4007</v>
      </c>
      <c r="K4008">
        <f t="shared" si="186"/>
        <v>1</v>
      </c>
      <c r="L4008" t="b">
        <f>COUNTIF($N$2:N4008, N4008)=1</f>
        <v>1</v>
      </c>
      <c r="M4008" s="37">
        <f>IF( $Q4008, MAX($M$1:M4007)+1, 0)</f>
        <v>0</v>
      </c>
      <c r="N4008" t="str" cm="1">
        <f t="array" ref="N4008">INDEX($A$9:$F$1048576, $J4008, $K4008 )</f>
        <v>72593</v>
      </c>
      <c r="O4008" t="str" cm="1">
        <f t="array" ref="O4008">INDEX($B$9:$F$1048576, $J4008, $K4008 )</f>
        <v>퍼스트파이브지제74차(유)1-29</v>
      </c>
      <c r="P4008" t="str" cm="1">
        <f t="array" ref="P4008">IF( $L4008, TRIM(_xll.IMDP("IR", $G$5&amp;$N4008, $G$6)), "" )</f>
        <v/>
      </c>
      <c r="Q4008" t="b" cm="1">
        <f t="array" ref="Q4008">IF(
    $U$1=1, AND($P4008&lt;&gt;"", $P4008&lt;&gt;"...", $P4008&lt;&gt;"입력오류"),
    IF(
        $U$18=1, AND($P4008&lt;&gt;"", $P4008&lt;&gt;"...", $P4008&lt;&gt;"입력오류", ISNUMBER(FIND(INDEX($T$2:$T$7,$U$1),$P4008))),
        IF(
            $U$17="기타", AND($P4008&lt;&gt;"", $P4008&lt;&gt;"...", $P4008&lt;&gt;"입력오류", NOT(ISNUMBER(FIND($T$21:$T$34,$P4008)))),
            AND($P4008&lt;&gt;"", $P4008&lt;&gt;"...", $P4008&lt;&gt;"입력오류", $T$19=$P4008)
        )
    )
)</f>
        <v>0</v>
      </c>
    </row>
    <row r="4009" spans="1:17">
      <c r="A4009" t="s">
        <v>8354</v>
      </c>
      <c r="B4009" t="s">
        <v>8355</v>
      </c>
      <c r="I4009">
        <f t="shared" si="187"/>
        <v>4008</v>
      </c>
      <c r="J4009">
        <f t="shared" si="188"/>
        <v>4008</v>
      </c>
      <c r="K4009">
        <f t="shared" si="186"/>
        <v>1</v>
      </c>
      <c r="L4009" t="b">
        <f>COUNTIF($N$2:N4009, N4009)=1</f>
        <v>1</v>
      </c>
      <c r="M4009" s="37">
        <f>IF( $Q4009, MAX($M$1:M4008)+1, 0)</f>
        <v>0</v>
      </c>
      <c r="N4009" t="str" cm="1">
        <f t="array" ref="N4009">INDEX($A$9:$F$1048576, $J4009, $K4009 )</f>
        <v>72594</v>
      </c>
      <c r="O4009" t="str" cm="1">
        <f t="array" ref="O4009">INDEX($B$9:$F$1048576, $J4009, $K4009 )</f>
        <v>퍼스트파이브지제74차(유)1-30</v>
      </c>
      <c r="P4009" t="str" cm="1">
        <f t="array" ref="P4009">IF( $L4009, TRIM(_xll.IMDP("IR", $G$5&amp;$N4009, $G$6)), "" )</f>
        <v/>
      </c>
      <c r="Q4009" t="b" cm="1">
        <f t="array" ref="Q4009">IF(
    $U$1=1, AND($P4009&lt;&gt;"", $P4009&lt;&gt;"...", $P4009&lt;&gt;"입력오류"),
    IF(
        $U$18=1, AND($P4009&lt;&gt;"", $P4009&lt;&gt;"...", $P4009&lt;&gt;"입력오류", ISNUMBER(FIND(INDEX($T$2:$T$7,$U$1),$P4009))),
        IF(
            $U$17="기타", AND($P4009&lt;&gt;"", $P4009&lt;&gt;"...", $P4009&lt;&gt;"입력오류", NOT(ISNUMBER(FIND($T$21:$T$34,$P4009)))),
            AND($P4009&lt;&gt;"", $P4009&lt;&gt;"...", $P4009&lt;&gt;"입력오류", $T$19=$P4009)
        )
    )
)</f>
        <v>0</v>
      </c>
    </row>
    <row r="4010" spans="1:17">
      <c r="A4010" t="s">
        <v>8356</v>
      </c>
      <c r="B4010" t="s">
        <v>8357</v>
      </c>
      <c r="I4010">
        <f t="shared" si="187"/>
        <v>4009</v>
      </c>
      <c r="J4010">
        <f t="shared" si="188"/>
        <v>4009</v>
      </c>
      <c r="K4010">
        <f t="shared" si="186"/>
        <v>1</v>
      </c>
      <c r="L4010" t="b">
        <f>COUNTIF($N$2:N4010, N4010)=1</f>
        <v>1</v>
      </c>
      <c r="M4010" s="37">
        <f>IF( $Q4010, MAX($M$1:M4009)+1, 0)</f>
        <v>0</v>
      </c>
      <c r="N4010" t="str" cm="1">
        <f t="array" ref="N4010">INDEX($A$9:$F$1048576, $J4010, $K4010 )</f>
        <v>72595</v>
      </c>
      <c r="O4010" t="str" cm="1">
        <f t="array" ref="O4010">INDEX($B$9:$F$1048576, $J4010, $K4010 )</f>
        <v>퍼스트파이브지제74차(유)1-31</v>
      </c>
      <c r="P4010" t="str" cm="1">
        <f t="array" ref="P4010">IF( $L4010, TRIM(_xll.IMDP("IR", $G$5&amp;$N4010, $G$6)), "" )</f>
        <v/>
      </c>
      <c r="Q4010" t="b" cm="1">
        <f t="array" ref="Q4010">IF(
    $U$1=1, AND($P4010&lt;&gt;"", $P4010&lt;&gt;"...", $P4010&lt;&gt;"입력오류"),
    IF(
        $U$18=1, AND($P4010&lt;&gt;"", $P4010&lt;&gt;"...", $P4010&lt;&gt;"입력오류", ISNUMBER(FIND(INDEX($T$2:$T$7,$U$1),$P4010))),
        IF(
            $U$17="기타", AND($P4010&lt;&gt;"", $P4010&lt;&gt;"...", $P4010&lt;&gt;"입력오류", NOT(ISNUMBER(FIND($T$21:$T$34,$P4010)))),
            AND($P4010&lt;&gt;"", $P4010&lt;&gt;"...", $P4010&lt;&gt;"입력오류", $T$19=$P4010)
        )
    )
)</f>
        <v>0</v>
      </c>
    </row>
    <row r="4011" spans="1:17">
      <c r="A4011" t="s">
        <v>8358</v>
      </c>
      <c r="B4011" t="s">
        <v>8359</v>
      </c>
      <c r="I4011">
        <f t="shared" si="187"/>
        <v>4010</v>
      </c>
      <c r="J4011">
        <f t="shared" si="188"/>
        <v>4010</v>
      </c>
      <c r="K4011">
        <f t="shared" si="186"/>
        <v>1</v>
      </c>
      <c r="L4011" t="b">
        <f>COUNTIF($N$2:N4011, N4011)=1</f>
        <v>1</v>
      </c>
      <c r="M4011" s="37">
        <f>IF( $Q4011, MAX($M$1:M4010)+1, 0)</f>
        <v>0</v>
      </c>
      <c r="N4011" t="str" cm="1">
        <f t="array" ref="N4011">INDEX($A$9:$F$1048576, $J4011, $K4011 )</f>
        <v>72596</v>
      </c>
      <c r="O4011" t="str" cm="1">
        <f t="array" ref="O4011">INDEX($B$9:$F$1048576, $J4011, $K4011 )</f>
        <v>퍼스트파이브지제74차(유)1-32</v>
      </c>
      <c r="P4011" t="str" cm="1">
        <f t="array" ref="P4011">IF( $L4011, TRIM(_xll.IMDP("IR", $G$5&amp;$N4011, $G$6)), "" )</f>
        <v/>
      </c>
      <c r="Q4011" t="b" cm="1">
        <f t="array" ref="Q4011">IF(
    $U$1=1, AND($P4011&lt;&gt;"", $P4011&lt;&gt;"...", $P4011&lt;&gt;"입력오류"),
    IF(
        $U$18=1, AND($P4011&lt;&gt;"", $P4011&lt;&gt;"...", $P4011&lt;&gt;"입력오류", ISNUMBER(FIND(INDEX($T$2:$T$7,$U$1),$P4011))),
        IF(
            $U$17="기타", AND($P4011&lt;&gt;"", $P4011&lt;&gt;"...", $P4011&lt;&gt;"입력오류", NOT(ISNUMBER(FIND($T$21:$T$34,$P4011)))),
            AND($P4011&lt;&gt;"", $P4011&lt;&gt;"...", $P4011&lt;&gt;"입력오류", $T$19=$P4011)
        )
    )
)</f>
        <v>0</v>
      </c>
    </row>
    <row r="4012" spans="1:17">
      <c r="A4012" t="s">
        <v>8360</v>
      </c>
      <c r="B4012" t="s">
        <v>8361</v>
      </c>
      <c r="I4012">
        <f t="shared" si="187"/>
        <v>4011</v>
      </c>
      <c r="J4012">
        <f t="shared" si="188"/>
        <v>4011</v>
      </c>
      <c r="K4012">
        <f t="shared" si="186"/>
        <v>1</v>
      </c>
      <c r="L4012" t="b">
        <f>COUNTIF($N$2:N4012, N4012)=1</f>
        <v>1</v>
      </c>
      <c r="M4012" s="37">
        <f>IF( $Q4012, MAX($M$1:M4011)+1, 0)</f>
        <v>0</v>
      </c>
      <c r="N4012" t="str" cm="1">
        <f t="array" ref="N4012">INDEX($A$9:$F$1048576, $J4012, $K4012 )</f>
        <v>72600</v>
      </c>
      <c r="O4012" t="str" cm="1">
        <f t="array" ref="O4012">INDEX($B$9:$F$1048576, $J4012, $K4012 )</f>
        <v>워너비제1차(유)2-2</v>
      </c>
      <c r="P4012" t="str" cm="1">
        <f t="array" ref="P4012">IF( $L4012, TRIM(_xll.IMDP("IR", $G$5&amp;$N4012, $G$6)), "" )</f>
        <v/>
      </c>
      <c r="Q4012" t="b" cm="1">
        <f t="array" ref="Q4012">IF(
    $U$1=1, AND($P4012&lt;&gt;"", $P4012&lt;&gt;"...", $P4012&lt;&gt;"입력오류"),
    IF(
        $U$18=1, AND($P4012&lt;&gt;"", $P4012&lt;&gt;"...", $P4012&lt;&gt;"입력오류", ISNUMBER(FIND(INDEX($T$2:$T$7,$U$1),$P4012))),
        IF(
            $U$17="기타", AND($P4012&lt;&gt;"", $P4012&lt;&gt;"...", $P4012&lt;&gt;"입력오류", NOT(ISNUMBER(FIND($T$21:$T$34,$P4012)))),
            AND($P4012&lt;&gt;"", $P4012&lt;&gt;"...", $P4012&lt;&gt;"입력오류", $T$19=$P4012)
        )
    )
)</f>
        <v>0</v>
      </c>
    </row>
    <row r="4013" spans="1:17">
      <c r="A4013" t="s">
        <v>8362</v>
      </c>
      <c r="B4013" t="s">
        <v>8363</v>
      </c>
      <c r="I4013">
        <f t="shared" si="187"/>
        <v>4012</v>
      </c>
      <c r="J4013">
        <f t="shared" si="188"/>
        <v>4012</v>
      </c>
      <c r="K4013">
        <f t="shared" si="186"/>
        <v>1</v>
      </c>
      <c r="L4013" t="b">
        <f>COUNTIF($N$2:N4013, N4013)=1</f>
        <v>1</v>
      </c>
      <c r="M4013" s="37">
        <f>IF( $Q4013, MAX($M$1:M4012)+1, 0)</f>
        <v>0</v>
      </c>
      <c r="N4013" t="str" cm="1">
        <f t="array" ref="N4013">INDEX($A$9:$F$1048576, $J4013, $K4013 )</f>
        <v>72601</v>
      </c>
      <c r="O4013" t="str" cm="1">
        <f t="array" ref="O4013">INDEX($B$9:$F$1048576, $J4013, $K4013 )</f>
        <v>풀하우스제1차(유)2-1</v>
      </c>
      <c r="P4013" t="str" cm="1">
        <f t="array" ref="P4013">IF( $L4013, TRIM(_xll.IMDP("IR", $G$5&amp;$N4013, $G$6)), "" )</f>
        <v/>
      </c>
      <c r="Q4013" t="b" cm="1">
        <f t="array" ref="Q4013">IF(
    $U$1=1, AND($P4013&lt;&gt;"", $P4013&lt;&gt;"...", $P4013&lt;&gt;"입력오류"),
    IF(
        $U$18=1, AND($P4013&lt;&gt;"", $P4013&lt;&gt;"...", $P4013&lt;&gt;"입력오류", ISNUMBER(FIND(INDEX($T$2:$T$7,$U$1),$P4013))),
        IF(
            $U$17="기타", AND($P4013&lt;&gt;"", $P4013&lt;&gt;"...", $P4013&lt;&gt;"입력오류", NOT(ISNUMBER(FIND($T$21:$T$34,$P4013)))),
            AND($P4013&lt;&gt;"", $P4013&lt;&gt;"...", $P4013&lt;&gt;"입력오류", $T$19=$P4013)
        )
    )
)</f>
        <v>0</v>
      </c>
    </row>
    <row r="4014" spans="1:17">
      <c r="A4014" t="s">
        <v>8364</v>
      </c>
      <c r="B4014" t="s">
        <v>8365</v>
      </c>
      <c r="I4014">
        <f t="shared" si="187"/>
        <v>4013</v>
      </c>
      <c r="J4014">
        <f t="shared" si="188"/>
        <v>4013</v>
      </c>
      <c r="K4014">
        <f t="shared" si="186"/>
        <v>1</v>
      </c>
      <c r="L4014" t="b">
        <f>COUNTIF($N$2:N4014, N4014)=1</f>
        <v>1</v>
      </c>
      <c r="M4014" s="37">
        <f>IF( $Q4014, MAX($M$1:M4013)+1, 0)</f>
        <v>0</v>
      </c>
      <c r="N4014" t="str" cm="1">
        <f t="array" ref="N4014">INDEX($A$9:$F$1048576, $J4014, $K4014 )</f>
        <v>72602</v>
      </c>
      <c r="O4014" t="str" cm="1">
        <f t="array" ref="O4014">INDEX($B$9:$F$1048576, $J4014, $K4014 )</f>
        <v>신보2024제7차(유)1-1</v>
      </c>
      <c r="P4014" t="str" cm="1">
        <f t="array" ref="P4014">IF( $L4014, TRIM(_xll.IMDP("IR", $G$5&amp;$N4014, $G$6)), "" )</f>
        <v/>
      </c>
      <c r="Q4014" t="b" cm="1">
        <f t="array" ref="Q4014">IF(
    $U$1=1, AND($P4014&lt;&gt;"", $P4014&lt;&gt;"...", $P4014&lt;&gt;"입력오류"),
    IF(
        $U$18=1, AND($P4014&lt;&gt;"", $P4014&lt;&gt;"...", $P4014&lt;&gt;"입력오류", ISNUMBER(FIND(INDEX($T$2:$T$7,$U$1),$P4014))),
        IF(
            $U$17="기타", AND($P4014&lt;&gt;"", $P4014&lt;&gt;"...", $P4014&lt;&gt;"입력오류", NOT(ISNUMBER(FIND($T$21:$T$34,$P4014)))),
            AND($P4014&lt;&gt;"", $P4014&lt;&gt;"...", $P4014&lt;&gt;"입력오류", $T$19=$P4014)
        )
    )
)</f>
        <v>0</v>
      </c>
    </row>
    <row r="4015" spans="1:17">
      <c r="A4015" t="s">
        <v>8366</v>
      </c>
      <c r="B4015" t="s">
        <v>8367</v>
      </c>
      <c r="I4015">
        <f t="shared" si="187"/>
        <v>4014</v>
      </c>
      <c r="J4015">
        <f t="shared" si="188"/>
        <v>4014</v>
      </c>
      <c r="K4015">
        <f t="shared" si="186"/>
        <v>1</v>
      </c>
      <c r="L4015" t="b">
        <f>COUNTIF($N$2:N4015, N4015)=1</f>
        <v>1</v>
      </c>
      <c r="M4015" s="37">
        <f>IF( $Q4015, MAX($M$1:M4014)+1, 0)</f>
        <v>0</v>
      </c>
      <c r="N4015" t="str" cm="1">
        <f t="array" ref="N4015">INDEX($A$9:$F$1048576, $J4015, $K4015 )</f>
        <v>72603</v>
      </c>
      <c r="O4015" t="str" cm="1">
        <f t="array" ref="O4015">INDEX($B$9:$F$1048576, $J4015, $K4015 )</f>
        <v>신보2024제7차(유)1-2</v>
      </c>
      <c r="P4015" t="str" cm="1">
        <f t="array" ref="P4015">IF( $L4015, TRIM(_xll.IMDP("IR", $G$5&amp;$N4015, $G$6)), "" )</f>
        <v/>
      </c>
      <c r="Q4015" t="b" cm="1">
        <f t="array" ref="Q4015">IF(
    $U$1=1, AND($P4015&lt;&gt;"", $P4015&lt;&gt;"...", $P4015&lt;&gt;"입력오류"),
    IF(
        $U$18=1, AND($P4015&lt;&gt;"", $P4015&lt;&gt;"...", $P4015&lt;&gt;"입력오류", ISNUMBER(FIND(INDEX($T$2:$T$7,$U$1),$P4015))),
        IF(
            $U$17="기타", AND($P4015&lt;&gt;"", $P4015&lt;&gt;"...", $P4015&lt;&gt;"입력오류", NOT(ISNUMBER(FIND($T$21:$T$34,$P4015)))),
            AND($P4015&lt;&gt;"", $P4015&lt;&gt;"...", $P4015&lt;&gt;"입력오류", $T$19=$P4015)
        )
    )
)</f>
        <v>0</v>
      </c>
    </row>
    <row r="4016" spans="1:17">
      <c r="A4016" t="s">
        <v>8368</v>
      </c>
      <c r="B4016" t="s">
        <v>8369</v>
      </c>
      <c r="I4016">
        <f t="shared" si="187"/>
        <v>4015</v>
      </c>
      <c r="J4016">
        <f t="shared" si="188"/>
        <v>4015</v>
      </c>
      <c r="K4016">
        <f t="shared" si="186"/>
        <v>1</v>
      </c>
      <c r="L4016" t="b">
        <f>COUNTIF($N$2:N4016, N4016)=1</f>
        <v>1</v>
      </c>
      <c r="M4016" s="37">
        <f>IF( $Q4016, MAX($M$1:M4015)+1, 0)</f>
        <v>0</v>
      </c>
      <c r="N4016" t="str" cm="1">
        <f t="array" ref="N4016">INDEX($A$9:$F$1048576, $J4016, $K4016 )</f>
        <v>72604</v>
      </c>
      <c r="O4016" t="str" cm="1">
        <f t="array" ref="O4016">INDEX($B$9:$F$1048576, $J4016, $K4016 )</f>
        <v>신보2024제7차(유)1-3</v>
      </c>
      <c r="P4016" t="str" cm="1">
        <f t="array" ref="P4016">IF( $L4016, TRIM(_xll.IMDP("IR", $G$5&amp;$N4016, $G$6)), "" )</f>
        <v/>
      </c>
      <c r="Q4016" t="b" cm="1">
        <f t="array" ref="Q4016">IF(
    $U$1=1, AND($P4016&lt;&gt;"", $P4016&lt;&gt;"...", $P4016&lt;&gt;"입력오류"),
    IF(
        $U$18=1, AND($P4016&lt;&gt;"", $P4016&lt;&gt;"...", $P4016&lt;&gt;"입력오류", ISNUMBER(FIND(INDEX($T$2:$T$7,$U$1),$P4016))),
        IF(
            $U$17="기타", AND($P4016&lt;&gt;"", $P4016&lt;&gt;"...", $P4016&lt;&gt;"입력오류", NOT(ISNUMBER(FIND($T$21:$T$34,$P4016)))),
            AND($P4016&lt;&gt;"", $P4016&lt;&gt;"...", $P4016&lt;&gt;"입력오류", $T$19=$P4016)
        )
    )
)</f>
        <v>0</v>
      </c>
    </row>
    <row r="4017" spans="1:17">
      <c r="A4017" t="s">
        <v>8370</v>
      </c>
      <c r="B4017" t="s">
        <v>8371</v>
      </c>
      <c r="I4017">
        <f t="shared" si="187"/>
        <v>4016</v>
      </c>
      <c r="J4017">
        <f t="shared" si="188"/>
        <v>4016</v>
      </c>
      <c r="K4017">
        <f t="shared" si="186"/>
        <v>1</v>
      </c>
      <c r="L4017" t="b">
        <f>COUNTIF($N$2:N4017, N4017)=1</f>
        <v>1</v>
      </c>
      <c r="M4017" s="37">
        <f>IF( $Q4017, MAX($M$1:M4016)+1, 0)</f>
        <v>0</v>
      </c>
      <c r="N4017" t="str" cm="1">
        <f t="array" ref="N4017">INDEX($A$9:$F$1048576, $J4017, $K4017 )</f>
        <v>72605</v>
      </c>
      <c r="O4017" t="str" cm="1">
        <f t="array" ref="O4017">INDEX($B$9:$F$1048576, $J4017, $K4017 )</f>
        <v>신보2024제7차(유)1-4</v>
      </c>
      <c r="P4017" t="str" cm="1">
        <f t="array" ref="P4017">IF( $L4017, TRIM(_xll.IMDP("IR", $G$5&amp;$N4017, $G$6)), "" )</f>
        <v/>
      </c>
      <c r="Q4017" t="b" cm="1">
        <f t="array" ref="Q4017">IF(
    $U$1=1, AND($P4017&lt;&gt;"", $P4017&lt;&gt;"...", $P4017&lt;&gt;"입력오류"),
    IF(
        $U$18=1, AND($P4017&lt;&gt;"", $P4017&lt;&gt;"...", $P4017&lt;&gt;"입력오류", ISNUMBER(FIND(INDEX($T$2:$T$7,$U$1),$P4017))),
        IF(
            $U$17="기타", AND($P4017&lt;&gt;"", $P4017&lt;&gt;"...", $P4017&lt;&gt;"입력오류", NOT(ISNUMBER(FIND($T$21:$T$34,$P4017)))),
            AND($P4017&lt;&gt;"", $P4017&lt;&gt;"...", $P4017&lt;&gt;"입력오류", $T$19=$P4017)
        )
    )
)</f>
        <v>0</v>
      </c>
    </row>
    <row r="4018" spans="1:17">
      <c r="A4018" t="s">
        <v>8372</v>
      </c>
      <c r="B4018" t="s">
        <v>8373</v>
      </c>
      <c r="I4018">
        <f t="shared" si="187"/>
        <v>4017</v>
      </c>
      <c r="J4018">
        <f t="shared" si="188"/>
        <v>4017</v>
      </c>
      <c r="K4018">
        <f t="shared" si="186"/>
        <v>1</v>
      </c>
      <c r="L4018" t="b">
        <f>COUNTIF($N$2:N4018, N4018)=1</f>
        <v>1</v>
      </c>
      <c r="M4018" s="37">
        <f>IF( $Q4018, MAX($M$1:M4017)+1, 0)</f>
        <v>0</v>
      </c>
      <c r="N4018" t="str" cm="1">
        <f t="array" ref="N4018">INDEX($A$9:$F$1048576, $J4018, $K4018 )</f>
        <v>72606</v>
      </c>
      <c r="O4018" t="str" cm="1">
        <f t="array" ref="O4018">INDEX($B$9:$F$1048576, $J4018, $K4018 )</f>
        <v>신보2024제8차(유)1-1</v>
      </c>
      <c r="P4018" t="str" cm="1">
        <f t="array" ref="P4018">IF( $L4018, TRIM(_xll.IMDP("IR", $G$5&amp;$N4018, $G$6)), "" )</f>
        <v/>
      </c>
      <c r="Q4018" t="b" cm="1">
        <f t="array" ref="Q4018">IF(
    $U$1=1, AND($P4018&lt;&gt;"", $P4018&lt;&gt;"...", $P4018&lt;&gt;"입력오류"),
    IF(
        $U$18=1, AND($P4018&lt;&gt;"", $P4018&lt;&gt;"...", $P4018&lt;&gt;"입력오류", ISNUMBER(FIND(INDEX($T$2:$T$7,$U$1),$P4018))),
        IF(
            $U$17="기타", AND($P4018&lt;&gt;"", $P4018&lt;&gt;"...", $P4018&lt;&gt;"입력오류", NOT(ISNUMBER(FIND($T$21:$T$34,$P4018)))),
            AND($P4018&lt;&gt;"", $P4018&lt;&gt;"...", $P4018&lt;&gt;"입력오류", $T$19=$P4018)
        )
    )
)</f>
        <v>0</v>
      </c>
    </row>
    <row r="4019" spans="1:17">
      <c r="A4019" t="s">
        <v>8374</v>
      </c>
      <c r="B4019" t="s">
        <v>8375</v>
      </c>
      <c r="I4019">
        <f t="shared" si="187"/>
        <v>4018</v>
      </c>
      <c r="J4019">
        <f t="shared" si="188"/>
        <v>4018</v>
      </c>
      <c r="K4019">
        <f t="shared" si="186"/>
        <v>1</v>
      </c>
      <c r="L4019" t="b">
        <f>COUNTIF($N$2:N4019, N4019)=1</f>
        <v>1</v>
      </c>
      <c r="M4019" s="37">
        <f>IF( $Q4019, MAX($M$1:M4018)+1, 0)</f>
        <v>0</v>
      </c>
      <c r="N4019" t="str" cm="1">
        <f t="array" ref="N4019">INDEX($A$9:$F$1048576, $J4019, $K4019 )</f>
        <v>72607</v>
      </c>
      <c r="O4019" t="str" cm="1">
        <f t="array" ref="O4019">INDEX($B$9:$F$1048576, $J4019, $K4019 )</f>
        <v>신보2024제8차(유)1-2</v>
      </c>
      <c r="P4019" t="str" cm="1">
        <f t="array" ref="P4019">IF( $L4019, TRIM(_xll.IMDP("IR", $G$5&amp;$N4019, $G$6)), "" )</f>
        <v/>
      </c>
      <c r="Q4019" t="b" cm="1">
        <f t="array" ref="Q4019">IF(
    $U$1=1, AND($P4019&lt;&gt;"", $P4019&lt;&gt;"...", $P4019&lt;&gt;"입력오류"),
    IF(
        $U$18=1, AND($P4019&lt;&gt;"", $P4019&lt;&gt;"...", $P4019&lt;&gt;"입력오류", ISNUMBER(FIND(INDEX($T$2:$T$7,$U$1),$P4019))),
        IF(
            $U$17="기타", AND($P4019&lt;&gt;"", $P4019&lt;&gt;"...", $P4019&lt;&gt;"입력오류", NOT(ISNUMBER(FIND($T$21:$T$34,$P4019)))),
            AND($P4019&lt;&gt;"", $P4019&lt;&gt;"...", $P4019&lt;&gt;"입력오류", $T$19=$P4019)
        )
    )
)</f>
        <v>0</v>
      </c>
    </row>
    <row r="4020" spans="1:17">
      <c r="A4020" t="s">
        <v>8376</v>
      </c>
      <c r="B4020" t="s">
        <v>8377</v>
      </c>
      <c r="I4020">
        <f t="shared" si="187"/>
        <v>4019</v>
      </c>
      <c r="J4020">
        <f t="shared" si="188"/>
        <v>4019</v>
      </c>
      <c r="K4020">
        <f t="shared" si="186"/>
        <v>1</v>
      </c>
      <c r="L4020" t="b">
        <f>COUNTIF($N$2:N4020, N4020)=1</f>
        <v>1</v>
      </c>
      <c r="M4020" s="37">
        <f>IF( $Q4020, MAX($M$1:M4019)+1, 0)</f>
        <v>0</v>
      </c>
      <c r="N4020" t="str" cm="1">
        <f t="array" ref="N4020">INDEX($A$9:$F$1048576, $J4020, $K4020 )</f>
        <v>72608</v>
      </c>
      <c r="O4020" t="str" cm="1">
        <f t="array" ref="O4020">INDEX($B$9:$F$1048576, $J4020, $K4020 )</f>
        <v>신보2024제9차(유)1-1</v>
      </c>
      <c r="P4020" t="str" cm="1">
        <f t="array" ref="P4020">IF( $L4020, TRIM(_xll.IMDP("IR", $G$5&amp;$N4020, $G$6)), "" )</f>
        <v/>
      </c>
      <c r="Q4020" t="b" cm="1">
        <f t="array" ref="Q4020">IF(
    $U$1=1, AND($P4020&lt;&gt;"", $P4020&lt;&gt;"...", $P4020&lt;&gt;"입력오류"),
    IF(
        $U$18=1, AND($P4020&lt;&gt;"", $P4020&lt;&gt;"...", $P4020&lt;&gt;"입력오류", ISNUMBER(FIND(INDEX($T$2:$T$7,$U$1),$P4020))),
        IF(
            $U$17="기타", AND($P4020&lt;&gt;"", $P4020&lt;&gt;"...", $P4020&lt;&gt;"입력오류", NOT(ISNUMBER(FIND($T$21:$T$34,$P4020)))),
            AND($P4020&lt;&gt;"", $P4020&lt;&gt;"...", $P4020&lt;&gt;"입력오류", $T$19=$P4020)
        )
    )
)</f>
        <v>0</v>
      </c>
    </row>
    <row r="4021" spans="1:17">
      <c r="A4021" t="s">
        <v>8378</v>
      </c>
      <c r="B4021" t="s">
        <v>8379</v>
      </c>
      <c r="I4021">
        <f t="shared" si="187"/>
        <v>4020</v>
      </c>
      <c r="J4021">
        <f t="shared" si="188"/>
        <v>4020</v>
      </c>
      <c r="K4021">
        <f t="shared" si="186"/>
        <v>1</v>
      </c>
      <c r="L4021" t="b">
        <f>COUNTIF($N$2:N4021, N4021)=1</f>
        <v>1</v>
      </c>
      <c r="M4021" s="37">
        <f>IF( $Q4021, MAX($M$1:M4020)+1, 0)</f>
        <v>0</v>
      </c>
      <c r="N4021" t="str" cm="1">
        <f t="array" ref="N4021">INDEX($A$9:$F$1048576, $J4021, $K4021 )</f>
        <v>72609</v>
      </c>
      <c r="O4021" t="str" cm="1">
        <f t="array" ref="O4021">INDEX($B$9:$F$1048576, $J4021, $K4021 )</f>
        <v>신보2024제9차(유)1-2</v>
      </c>
      <c r="P4021" t="str" cm="1">
        <f t="array" ref="P4021">IF( $L4021, TRIM(_xll.IMDP("IR", $G$5&amp;$N4021, $G$6)), "" )</f>
        <v/>
      </c>
      <c r="Q4021" t="b" cm="1">
        <f t="array" ref="Q4021">IF(
    $U$1=1, AND($P4021&lt;&gt;"", $P4021&lt;&gt;"...", $P4021&lt;&gt;"입력오류"),
    IF(
        $U$18=1, AND($P4021&lt;&gt;"", $P4021&lt;&gt;"...", $P4021&lt;&gt;"입력오류", ISNUMBER(FIND(INDEX($T$2:$T$7,$U$1),$P4021))),
        IF(
            $U$17="기타", AND($P4021&lt;&gt;"", $P4021&lt;&gt;"...", $P4021&lt;&gt;"입력오류", NOT(ISNUMBER(FIND($T$21:$T$34,$P4021)))),
            AND($P4021&lt;&gt;"", $P4021&lt;&gt;"...", $P4021&lt;&gt;"입력오류", $T$19=$P4021)
        )
    )
)</f>
        <v>0</v>
      </c>
    </row>
    <row r="4022" spans="1:17">
      <c r="A4022" t="s">
        <v>8380</v>
      </c>
      <c r="B4022" t="s">
        <v>8381</v>
      </c>
      <c r="I4022">
        <f t="shared" si="187"/>
        <v>4021</v>
      </c>
      <c r="J4022">
        <f t="shared" si="188"/>
        <v>4021</v>
      </c>
      <c r="K4022">
        <f t="shared" si="186"/>
        <v>1</v>
      </c>
      <c r="L4022" t="b">
        <f>COUNTIF($N$2:N4022, N4022)=1</f>
        <v>1</v>
      </c>
      <c r="M4022" s="37">
        <f>IF( $Q4022, MAX($M$1:M4021)+1, 0)</f>
        <v>0</v>
      </c>
      <c r="N4022" t="str" cm="1">
        <f t="array" ref="N4022">INDEX($A$9:$F$1048576, $J4022, $K4022 )</f>
        <v>72612</v>
      </c>
      <c r="O4022" t="str" cm="1">
        <f t="array" ref="O4022">INDEX($B$9:$F$1048576, $J4022, $K4022 )</f>
        <v>농협챔피온제1차(유)3-2</v>
      </c>
      <c r="P4022" t="str" cm="1">
        <f t="array" ref="P4022">IF( $L4022, TRIM(_xll.IMDP("IR", $G$5&amp;$N4022, $G$6)), "" )</f>
        <v/>
      </c>
      <c r="Q4022" t="b" cm="1">
        <f t="array" ref="Q4022">IF(
    $U$1=1, AND($P4022&lt;&gt;"", $P4022&lt;&gt;"...", $P4022&lt;&gt;"입력오류"),
    IF(
        $U$18=1, AND($P4022&lt;&gt;"", $P4022&lt;&gt;"...", $P4022&lt;&gt;"입력오류", ISNUMBER(FIND(INDEX($T$2:$T$7,$U$1),$P4022))),
        IF(
            $U$17="기타", AND($P4022&lt;&gt;"", $P4022&lt;&gt;"...", $P4022&lt;&gt;"입력오류", NOT(ISNUMBER(FIND($T$21:$T$34,$P4022)))),
            AND($P4022&lt;&gt;"", $P4022&lt;&gt;"...", $P4022&lt;&gt;"입력오류", $T$19=$P4022)
        )
    )
)</f>
        <v>0</v>
      </c>
    </row>
    <row r="4023" spans="1:17">
      <c r="A4023" t="s">
        <v>8382</v>
      </c>
      <c r="B4023" t="s">
        <v>8383</v>
      </c>
      <c r="I4023">
        <f t="shared" si="187"/>
        <v>4022</v>
      </c>
      <c r="J4023">
        <f t="shared" si="188"/>
        <v>4022</v>
      </c>
      <c r="K4023">
        <f t="shared" si="186"/>
        <v>1</v>
      </c>
      <c r="L4023" t="b">
        <f>COUNTIF($N$2:N4023, N4023)=1</f>
        <v>1</v>
      </c>
      <c r="M4023" s="37">
        <f>IF( $Q4023, MAX($M$1:M4022)+1, 0)</f>
        <v>0</v>
      </c>
      <c r="N4023" t="str" cm="1">
        <f t="array" ref="N4023">INDEX($A$9:$F$1048576, $J4023, $K4023 )</f>
        <v>72633</v>
      </c>
      <c r="O4023" t="str" cm="1">
        <f t="array" ref="O4023">INDEX($B$9:$F$1048576, $J4023, $K4023 )</f>
        <v>올원프렌즈제2차(유)2-3</v>
      </c>
      <c r="P4023" t="str" cm="1">
        <f t="array" ref="P4023">IF( $L4023, TRIM(_xll.IMDP("IR", $G$5&amp;$N4023, $G$6)), "" )</f>
        <v/>
      </c>
      <c r="Q4023" t="b" cm="1">
        <f t="array" ref="Q4023">IF(
    $U$1=1, AND($P4023&lt;&gt;"", $P4023&lt;&gt;"...", $P4023&lt;&gt;"입력오류"),
    IF(
        $U$18=1, AND($P4023&lt;&gt;"", $P4023&lt;&gt;"...", $P4023&lt;&gt;"입력오류", ISNUMBER(FIND(INDEX($T$2:$T$7,$U$1),$P4023))),
        IF(
            $U$17="기타", AND($P4023&lt;&gt;"", $P4023&lt;&gt;"...", $P4023&lt;&gt;"입력오류", NOT(ISNUMBER(FIND($T$21:$T$34,$P4023)))),
            AND($P4023&lt;&gt;"", $P4023&lt;&gt;"...", $P4023&lt;&gt;"입력오류", $T$19=$P4023)
        )
    )
)</f>
        <v>0</v>
      </c>
    </row>
    <row r="4024" spans="1:17">
      <c r="A4024" t="s">
        <v>8384</v>
      </c>
      <c r="B4024" t="s">
        <v>8385</v>
      </c>
      <c r="I4024">
        <f t="shared" si="187"/>
        <v>4023</v>
      </c>
      <c r="J4024">
        <f t="shared" si="188"/>
        <v>4023</v>
      </c>
      <c r="K4024">
        <f t="shared" si="186"/>
        <v>1</v>
      </c>
      <c r="L4024" t="b">
        <f>COUNTIF($N$2:N4024, N4024)=1</f>
        <v>1</v>
      </c>
      <c r="M4024" s="37">
        <f>IF( $Q4024, MAX($M$1:M4023)+1, 0)</f>
        <v>0</v>
      </c>
      <c r="N4024" t="str" cm="1">
        <f t="array" ref="N4024">INDEX($A$9:$F$1048576, $J4024, $K4024 )</f>
        <v>72634</v>
      </c>
      <c r="O4024" t="str" cm="1">
        <f t="array" ref="O4024">INDEX($B$9:$F$1048576, $J4024, $K4024 )</f>
        <v>올원프렌즈제2차(유)2-4</v>
      </c>
      <c r="P4024" t="str" cm="1">
        <f t="array" ref="P4024">IF( $L4024, TRIM(_xll.IMDP("IR", $G$5&amp;$N4024, $G$6)), "" )</f>
        <v/>
      </c>
      <c r="Q4024" t="b" cm="1">
        <f t="array" ref="Q4024">IF(
    $U$1=1, AND($P4024&lt;&gt;"", $P4024&lt;&gt;"...", $P4024&lt;&gt;"입력오류"),
    IF(
        $U$18=1, AND($P4024&lt;&gt;"", $P4024&lt;&gt;"...", $P4024&lt;&gt;"입력오류", ISNUMBER(FIND(INDEX($T$2:$T$7,$U$1),$P4024))),
        IF(
            $U$17="기타", AND($P4024&lt;&gt;"", $P4024&lt;&gt;"...", $P4024&lt;&gt;"입력오류", NOT(ISNUMBER(FIND($T$21:$T$34,$P4024)))),
            AND($P4024&lt;&gt;"", $P4024&lt;&gt;"...", $P4024&lt;&gt;"입력오류", $T$19=$P4024)
        )
    )
)</f>
        <v>0</v>
      </c>
    </row>
    <row r="4025" spans="1:17">
      <c r="A4025" t="s">
        <v>8386</v>
      </c>
      <c r="B4025" t="s">
        <v>8387</v>
      </c>
      <c r="I4025">
        <f t="shared" si="187"/>
        <v>4024</v>
      </c>
      <c r="J4025">
        <f t="shared" si="188"/>
        <v>4024</v>
      </c>
      <c r="K4025">
        <f t="shared" si="186"/>
        <v>1</v>
      </c>
      <c r="L4025" t="b">
        <f>COUNTIF($N$2:N4025, N4025)=1</f>
        <v>1</v>
      </c>
      <c r="M4025" s="37">
        <f>IF( $Q4025, MAX($M$1:M4024)+1, 0)</f>
        <v>0</v>
      </c>
      <c r="N4025" t="str" cm="1">
        <f t="array" ref="N4025">INDEX($A$9:$F$1048576, $J4025, $K4025 )</f>
        <v>72639</v>
      </c>
      <c r="O4025" t="str" cm="1">
        <f t="array" ref="O4025">INDEX($B$9:$F$1048576, $J4025, $K4025 )</f>
        <v>슈퍼문골드</v>
      </c>
      <c r="P4025" t="str" cm="1">
        <f t="array" ref="P4025">IF( $L4025, TRIM(_xll.IMDP("IR", $G$5&amp;$N4025, $G$6)), "" )</f>
        <v/>
      </c>
      <c r="Q4025" t="b" cm="1">
        <f t="array" ref="Q4025">IF(
    $U$1=1, AND($P4025&lt;&gt;"", $P4025&lt;&gt;"...", $P4025&lt;&gt;"입력오류"),
    IF(
        $U$18=1, AND($P4025&lt;&gt;"", $P4025&lt;&gt;"...", $P4025&lt;&gt;"입력오류", ISNUMBER(FIND(INDEX($T$2:$T$7,$U$1),$P4025))),
        IF(
            $U$17="기타", AND($P4025&lt;&gt;"", $P4025&lt;&gt;"...", $P4025&lt;&gt;"입력오류", NOT(ISNUMBER(FIND($T$21:$T$34,$P4025)))),
            AND($P4025&lt;&gt;"", $P4025&lt;&gt;"...", $P4025&lt;&gt;"입력오류", $T$19=$P4025)
        )
    )
)</f>
        <v>0</v>
      </c>
    </row>
    <row r="4026" spans="1:17">
      <c r="A4026" t="s">
        <v>8388</v>
      </c>
      <c r="B4026" t="s">
        <v>8389</v>
      </c>
      <c r="I4026">
        <f t="shared" si="187"/>
        <v>4025</v>
      </c>
      <c r="J4026">
        <f t="shared" si="188"/>
        <v>4025</v>
      </c>
      <c r="K4026">
        <f t="shared" si="186"/>
        <v>1</v>
      </c>
      <c r="L4026" t="b">
        <f>COUNTIF($N$2:N4026, N4026)=1</f>
        <v>1</v>
      </c>
      <c r="M4026" s="37">
        <f>IF( $Q4026, MAX($M$1:M4025)+1, 0)</f>
        <v>0</v>
      </c>
      <c r="N4026" t="str" cm="1">
        <f t="array" ref="N4026">INDEX($A$9:$F$1048576, $J4026, $K4026 )</f>
        <v>72641</v>
      </c>
      <c r="O4026" t="str" cm="1">
        <f t="array" ref="O4026">INDEX($B$9:$F$1048576, $J4026, $K4026 )</f>
        <v>주택금융공사MBS2024-8(1-1)</v>
      </c>
      <c r="P4026" t="str" cm="1">
        <f t="array" ref="P4026">IF( $L4026, TRIM(_xll.IMDP("IR", $G$5&amp;$N4026, $G$6)), "" )</f>
        <v/>
      </c>
      <c r="Q4026" t="b" cm="1">
        <f t="array" ref="Q4026">IF(
    $U$1=1, AND($P4026&lt;&gt;"", $P4026&lt;&gt;"...", $P4026&lt;&gt;"입력오류"),
    IF(
        $U$18=1, AND($P4026&lt;&gt;"", $P4026&lt;&gt;"...", $P4026&lt;&gt;"입력오류", ISNUMBER(FIND(INDEX($T$2:$T$7,$U$1),$P4026))),
        IF(
            $U$17="기타", AND($P4026&lt;&gt;"", $P4026&lt;&gt;"...", $P4026&lt;&gt;"입력오류", NOT(ISNUMBER(FIND($T$21:$T$34,$P4026)))),
            AND($P4026&lt;&gt;"", $P4026&lt;&gt;"...", $P4026&lt;&gt;"입력오류", $T$19=$P4026)
        )
    )
)</f>
        <v>0</v>
      </c>
    </row>
    <row r="4027" spans="1:17">
      <c r="A4027" t="s">
        <v>8390</v>
      </c>
      <c r="B4027" t="s">
        <v>8391</v>
      </c>
      <c r="I4027">
        <f t="shared" si="187"/>
        <v>4026</v>
      </c>
      <c r="J4027">
        <f t="shared" si="188"/>
        <v>4026</v>
      </c>
      <c r="K4027">
        <f t="shared" si="186"/>
        <v>1</v>
      </c>
      <c r="L4027" t="b">
        <f>COUNTIF($N$2:N4027, N4027)=1</f>
        <v>1</v>
      </c>
      <c r="M4027" s="37">
        <f>IF( $Q4027, MAX($M$1:M4026)+1, 0)</f>
        <v>0</v>
      </c>
      <c r="N4027" t="str" cm="1">
        <f t="array" ref="N4027">INDEX($A$9:$F$1048576, $J4027, $K4027 )</f>
        <v>72642</v>
      </c>
      <c r="O4027" t="str" cm="1">
        <f t="array" ref="O4027">INDEX($B$9:$F$1048576, $J4027, $K4027 )</f>
        <v>주택금융공사MBS2024-8(1-2)</v>
      </c>
      <c r="P4027" t="str" cm="1">
        <f t="array" ref="P4027">IF( $L4027, TRIM(_xll.IMDP("IR", $G$5&amp;$N4027, $G$6)), "" )</f>
        <v/>
      </c>
      <c r="Q4027" t="b" cm="1">
        <f t="array" ref="Q4027">IF(
    $U$1=1, AND($P4027&lt;&gt;"", $P4027&lt;&gt;"...", $P4027&lt;&gt;"입력오류"),
    IF(
        $U$18=1, AND($P4027&lt;&gt;"", $P4027&lt;&gt;"...", $P4027&lt;&gt;"입력오류", ISNUMBER(FIND(INDEX($T$2:$T$7,$U$1),$P4027))),
        IF(
            $U$17="기타", AND($P4027&lt;&gt;"", $P4027&lt;&gt;"...", $P4027&lt;&gt;"입력오류", NOT(ISNUMBER(FIND($T$21:$T$34,$P4027)))),
            AND($P4027&lt;&gt;"", $P4027&lt;&gt;"...", $P4027&lt;&gt;"입력오류", $T$19=$P4027)
        )
    )
)</f>
        <v>0</v>
      </c>
    </row>
    <row r="4028" spans="1:17">
      <c r="A4028" t="s">
        <v>8392</v>
      </c>
      <c r="B4028" t="s">
        <v>8393</v>
      </c>
      <c r="I4028">
        <f t="shared" si="187"/>
        <v>4027</v>
      </c>
      <c r="J4028">
        <f t="shared" si="188"/>
        <v>4027</v>
      </c>
      <c r="K4028">
        <f t="shared" si="186"/>
        <v>1</v>
      </c>
      <c r="L4028" t="b">
        <f>COUNTIF($N$2:N4028, N4028)=1</f>
        <v>1</v>
      </c>
      <c r="M4028" s="37">
        <f>IF( $Q4028, MAX($M$1:M4027)+1, 0)</f>
        <v>0</v>
      </c>
      <c r="N4028" t="str" cm="1">
        <f t="array" ref="N4028">INDEX($A$9:$F$1048576, $J4028, $K4028 )</f>
        <v>72643</v>
      </c>
      <c r="O4028" t="str" cm="1">
        <f t="array" ref="O4028">INDEX($B$9:$F$1048576, $J4028, $K4028 )</f>
        <v>주택금융공사MBS2024-8(1-3)</v>
      </c>
      <c r="P4028" t="str" cm="1">
        <f t="array" ref="P4028">IF( $L4028, TRIM(_xll.IMDP("IR", $G$5&amp;$N4028, $G$6)), "" )</f>
        <v/>
      </c>
      <c r="Q4028" t="b" cm="1">
        <f t="array" ref="Q4028">IF(
    $U$1=1, AND($P4028&lt;&gt;"", $P4028&lt;&gt;"...", $P4028&lt;&gt;"입력오류"),
    IF(
        $U$18=1, AND($P4028&lt;&gt;"", $P4028&lt;&gt;"...", $P4028&lt;&gt;"입력오류", ISNUMBER(FIND(INDEX($T$2:$T$7,$U$1),$P4028))),
        IF(
            $U$17="기타", AND($P4028&lt;&gt;"", $P4028&lt;&gt;"...", $P4028&lt;&gt;"입력오류", NOT(ISNUMBER(FIND($T$21:$T$34,$P4028)))),
            AND($P4028&lt;&gt;"", $P4028&lt;&gt;"...", $P4028&lt;&gt;"입력오류", $T$19=$P4028)
        )
    )
)</f>
        <v>0</v>
      </c>
    </row>
    <row r="4029" spans="1:17">
      <c r="A4029" t="s">
        <v>8394</v>
      </c>
      <c r="B4029" t="s">
        <v>8395</v>
      </c>
      <c r="I4029">
        <f t="shared" si="187"/>
        <v>4028</v>
      </c>
      <c r="J4029">
        <f t="shared" si="188"/>
        <v>4028</v>
      </c>
      <c r="K4029">
        <f t="shared" si="186"/>
        <v>1</v>
      </c>
      <c r="L4029" t="b">
        <f>COUNTIF($N$2:N4029, N4029)=1</f>
        <v>1</v>
      </c>
      <c r="M4029" s="37">
        <f>IF( $Q4029, MAX($M$1:M4028)+1, 0)</f>
        <v>0</v>
      </c>
      <c r="N4029" t="str" cm="1">
        <f t="array" ref="N4029">INDEX($A$9:$F$1048576, $J4029, $K4029 )</f>
        <v>72644</v>
      </c>
      <c r="O4029" t="str" cm="1">
        <f t="array" ref="O4029">INDEX($B$9:$F$1048576, $J4029, $K4029 )</f>
        <v>주택금융공사MBS2024-8(1-4)</v>
      </c>
      <c r="P4029" t="str" cm="1">
        <f t="array" ref="P4029">IF( $L4029, TRIM(_xll.IMDP("IR", $G$5&amp;$N4029, $G$6)), "" )</f>
        <v/>
      </c>
      <c r="Q4029" t="b" cm="1">
        <f t="array" ref="Q4029">IF(
    $U$1=1, AND($P4029&lt;&gt;"", $P4029&lt;&gt;"...", $P4029&lt;&gt;"입력오류"),
    IF(
        $U$18=1, AND($P4029&lt;&gt;"", $P4029&lt;&gt;"...", $P4029&lt;&gt;"입력오류", ISNUMBER(FIND(INDEX($T$2:$T$7,$U$1),$P4029))),
        IF(
            $U$17="기타", AND($P4029&lt;&gt;"", $P4029&lt;&gt;"...", $P4029&lt;&gt;"입력오류", NOT(ISNUMBER(FIND($T$21:$T$34,$P4029)))),
            AND($P4029&lt;&gt;"", $P4029&lt;&gt;"...", $P4029&lt;&gt;"입력오류", $T$19=$P4029)
        )
    )
)</f>
        <v>0</v>
      </c>
    </row>
    <row r="4030" spans="1:17">
      <c r="A4030" t="s">
        <v>8396</v>
      </c>
      <c r="B4030" t="s">
        <v>8397</v>
      </c>
      <c r="I4030">
        <f t="shared" si="187"/>
        <v>4029</v>
      </c>
      <c r="J4030">
        <f t="shared" si="188"/>
        <v>4029</v>
      </c>
      <c r="K4030">
        <f t="shared" si="186"/>
        <v>1</v>
      </c>
      <c r="L4030" t="b">
        <f>COUNTIF($N$2:N4030, N4030)=1</f>
        <v>1</v>
      </c>
      <c r="M4030" s="37">
        <f>IF( $Q4030, MAX($M$1:M4029)+1, 0)</f>
        <v>0</v>
      </c>
      <c r="N4030" t="str" cm="1">
        <f t="array" ref="N4030">INDEX($A$9:$F$1048576, $J4030, $K4030 )</f>
        <v>72645</v>
      </c>
      <c r="O4030" t="str" cm="1">
        <f t="array" ref="O4030">INDEX($B$9:$F$1048576, $J4030, $K4030 )</f>
        <v>주택금융공사MBS2024-8(1-5)</v>
      </c>
      <c r="P4030" t="str" cm="1">
        <f t="array" ref="P4030">IF( $L4030, TRIM(_xll.IMDP("IR", $G$5&amp;$N4030, $G$6)), "" )</f>
        <v/>
      </c>
      <c r="Q4030" t="b" cm="1">
        <f t="array" ref="Q4030">IF(
    $U$1=1, AND($P4030&lt;&gt;"", $P4030&lt;&gt;"...", $P4030&lt;&gt;"입력오류"),
    IF(
        $U$18=1, AND($P4030&lt;&gt;"", $P4030&lt;&gt;"...", $P4030&lt;&gt;"입력오류", ISNUMBER(FIND(INDEX($T$2:$T$7,$U$1),$P4030))),
        IF(
            $U$17="기타", AND($P4030&lt;&gt;"", $P4030&lt;&gt;"...", $P4030&lt;&gt;"입력오류", NOT(ISNUMBER(FIND($T$21:$T$34,$P4030)))),
            AND($P4030&lt;&gt;"", $P4030&lt;&gt;"...", $P4030&lt;&gt;"입력오류", $T$19=$P4030)
        )
    )
)</f>
        <v>0</v>
      </c>
    </row>
    <row r="4031" spans="1:17">
      <c r="A4031" t="s">
        <v>8398</v>
      </c>
      <c r="B4031" t="s">
        <v>8399</v>
      </c>
      <c r="I4031">
        <f t="shared" si="187"/>
        <v>4030</v>
      </c>
      <c r="J4031">
        <f t="shared" si="188"/>
        <v>4030</v>
      </c>
      <c r="K4031">
        <f t="shared" si="186"/>
        <v>1</v>
      </c>
      <c r="L4031" t="b">
        <f>COUNTIF($N$2:N4031, N4031)=1</f>
        <v>1</v>
      </c>
      <c r="M4031" s="37">
        <f>IF( $Q4031, MAX($M$1:M4030)+1, 0)</f>
        <v>0</v>
      </c>
      <c r="N4031" t="str" cm="1">
        <f t="array" ref="N4031">INDEX($A$9:$F$1048576, $J4031, $K4031 )</f>
        <v>72646</v>
      </c>
      <c r="O4031" t="str" cm="1">
        <f t="array" ref="O4031">INDEX($B$9:$F$1048576, $J4031, $K4031 )</f>
        <v>주택금융공사MBS2024-8(1-6)</v>
      </c>
      <c r="P4031" t="str" cm="1">
        <f t="array" ref="P4031">IF( $L4031, TRIM(_xll.IMDP("IR", $G$5&amp;$N4031, $G$6)), "" )</f>
        <v/>
      </c>
      <c r="Q4031" t="b" cm="1">
        <f t="array" ref="Q4031">IF(
    $U$1=1, AND($P4031&lt;&gt;"", $P4031&lt;&gt;"...", $P4031&lt;&gt;"입력오류"),
    IF(
        $U$18=1, AND($P4031&lt;&gt;"", $P4031&lt;&gt;"...", $P4031&lt;&gt;"입력오류", ISNUMBER(FIND(INDEX($T$2:$T$7,$U$1),$P4031))),
        IF(
            $U$17="기타", AND($P4031&lt;&gt;"", $P4031&lt;&gt;"...", $P4031&lt;&gt;"입력오류", NOT(ISNUMBER(FIND($T$21:$T$34,$P4031)))),
            AND($P4031&lt;&gt;"", $P4031&lt;&gt;"...", $P4031&lt;&gt;"입력오류", $T$19=$P4031)
        )
    )
)</f>
        <v>0</v>
      </c>
    </row>
    <row r="4032" spans="1:17">
      <c r="A4032" t="s">
        <v>8400</v>
      </c>
      <c r="B4032" t="s">
        <v>8401</v>
      </c>
      <c r="I4032">
        <f t="shared" si="187"/>
        <v>4031</v>
      </c>
      <c r="J4032">
        <f t="shared" si="188"/>
        <v>4031</v>
      </c>
      <c r="K4032">
        <f t="shared" si="186"/>
        <v>1</v>
      </c>
      <c r="L4032" t="b">
        <f>COUNTIF($N$2:N4032, N4032)=1</f>
        <v>1</v>
      </c>
      <c r="M4032" s="37">
        <f>IF( $Q4032, MAX($M$1:M4031)+1, 0)</f>
        <v>0</v>
      </c>
      <c r="N4032" t="str" cm="1">
        <f t="array" ref="N4032">INDEX($A$9:$F$1048576, $J4032, $K4032 )</f>
        <v>72647</v>
      </c>
      <c r="O4032" t="str" cm="1">
        <f t="array" ref="O4032">INDEX($B$9:$F$1048576, $J4032, $K4032 )</f>
        <v>주택금융공사MBS2024-8(1-7)</v>
      </c>
      <c r="P4032" t="str" cm="1">
        <f t="array" ref="P4032">IF( $L4032, TRIM(_xll.IMDP("IR", $G$5&amp;$N4032, $G$6)), "" )</f>
        <v/>
      </c>
      <c r="Q4032" t="b" cm="1">
        <f t="array" ref="Q4032">IF(
    $U$1=1, AND($P4032&lt;&gt;"", $P4032&lt;&gt;"...", $P4032&lt;&gt;"입력오류"),
    IF(
        $U$18=1, AND($P4032&lt;&gt;"", $P4032&lt;&gt;"...", $P4032&lt;&gt;"입력오류", ISNUMBER(FIND(INDEX($T$2:$T$7,$U$1),$P4032))),
        IF(
            $U$17="기타", AND($P4032&lt;&gt;"", $P4032&lt;&gt;"...", $P4032&lt;&gt;"입력오류", NOT(ISNUMBER(FIND($T$21:$T$34,$P4032)))),
            AND($P4032&lt;&gt;"", $P4032&lt;&gt;"...", $P4032&lt;&gt;"입력오류", $T$19=$P4032)
        )
    )
)</f>
        <v>0</v>
      </c>
    </row>
    <row r="4033" spans="1:17">
      <c r="A4033" t="s">
        <v>8402</v>
      </c>
      <c r="B4033" t="s">
        <v>8403</v>
      </c>
      <c r="I4033">
        <f t="shared" si="187"/>
        <v>4032</v>
      </c>
      <c r="J4033">
        <f t="shared" si="188"/>
        <v>4032</v>
      </c>
      <c r="K4033">
        <f t="shared" si="186"/>
        <v>1</v>
      </c>
      <c r="L4033" t="b">
        <f>COUNTIF($N$2:N4033, N4033)=1</f>
        <v>1</v>
      </c>
      <c r="M4033" s="37">
        <f>IF( $Q4033, MAX($M$1:M4032)+1, 0)</f>
        <v>0</v>
      </c>
      <c r="N4033" t="str" cm="1">
        <f t="array" ref="N4033">INDEX($A$9:$F$1048576, $J4033, $K4033 )</f>
        <v>72648</v>
      </c>
      <c r="O4033" t="str" cm="1">
        <f t="array" ref="O4033">INDEX($B$9:$F$1048576, $J4033, $K4033 )</f>
        <v>주택금융공사MBS2024-8(1-8)</v>
      </c>
      <c r="P4033" t="str" cm="1">
        <f t="array" ref="P4033">IF( $L4033, TRIM(_xll.IMDP("IR", $G$5&amp;$N4033, $G$6)), "" )</f>
        <v/>
      </c>
      <c r="Q4033" t="b" cm="1">
        <f t="array" ref="Q4033">IF(
    $U$1=1, AND($P4033&lt;&gt;"", $P4033&lt;&gt;"...", $P4033&lt;&gt;"입력오류"),
    IF(
        $U$18=1, AND($P4033&lt;&gt;"", $P4033&lt;&gt;"...", $P4033&lt;&gt;"입력오류", ISNUMBER(FIND(INDEX($T$2:$T$7,$U$1),$P4033))),
        IF(
            $U$17="기타", AND($P4033&lt;&gt;"", $P4033&lt;&gt;"...", $P4033&lt;&gt;"입력오류", NOT(ISNUMBER(FIND($T$21:$T$34,$P4033)))),
            AND($P4033&lt;&gt;"", $P4033&lt;&gt;"...", $P4033&lt;&gt;"입력오류", $T$19=$P4033)
        )
    )
)</f>
        <v>0</v>
      </c>
    </row>
    <row r="4034" spans="1:17">
      <c r="A4034" t="s">
        <v>8404</v>
      </c>
      <c r="B4034" t="s">
        <v>8405</v>
      </c>
      <c r="I4034">
        <f t="shared" si="187"/>
        <v>4033</v>
      </c>
      <c r="J4034">
        <f t="shared" si="188"/>
        <v>4033</v>
      </c>
      <c r="K4034">
        <f t="shared" ref="K4034:K4097" si="189">IF( $I4034&gt;$G$4, NA(), IF($I4034&gt;$G$3, 5, IF($I4034&gt;$G$2, 3, 1 ) ) )</f>
        <v>1</v>
      </c>
      <c r="L4034" t="b">
        <f>COUNTIF($N$2:N4034, N4034)=1</f>
        <v>1</v>
      </c>
      <c r="M4034" s="37">
        <f>IF( $Q4034, MAX($M$1:M4033)+1, 0)</f>
        <v>0</v>
      </c>
      <c r="N4034" t="str" cm="1">
        <f t="array" ref="N4034">INDEX($A$9:$F$1048576, $J4034, $K4034 )</f>
        <v>72659</v>
      </c>
      <c r="O4034" t="str" cm="1">
        <f t="array" ref="O4034">INDEX($B$9:$F$1048576, $J4034, $K4034 )</f>
        <v>프리미엄제1차(유)4-2</v>
      </c>
      <c r="P4034" t="str" cm="1">
        <f t="array" ref="P4034">IF( $L4034, TRIM(_xll.IMDP("IR", $G$5&amp;$N4034, $G$6)), "" )</f>
        <v/>
      </c>
      <c r="Q4034" t="b" cm="1">
        <f t="array" ref="Q4034">IF(
    $U$1=1, AND($P4034&lt;&gt;"", $P4034&lt;&gt;"...", $P4034&lt;&gt;"입력오류"),
    IF(
        $U$18=1, AND($P4034&lt;&gt;"", $P4034&lt;&gt;"...", $P4034&lt;&gt;"입력오류", ISNUMBER(FIND(INDEX($T$2:$T$7,$U$1),$P4034))),
        IF(
            $U$17="기타", AND($P4034&lt;&gt;"", $P4034&lt;&gt;"...", $P4034&lt;&gt;"입력오류", NOT(ISNUMBER(FIND($T$21:$T$34,$P4034)))),
            AND($P4034&lt;&gt;"", $P4034&lt;&gt;"...", $P4034&lt;&gt;"입력오류", $T$19=$P4034)
        )
    )
)</f>
        <v>0</v>
      </c>
    </row>
    <row r="4035" spans="1:17">
      <c r="A4035" t="s">
        <v>8406</v>
      </c>
      <c r="B4035" t="s">
        <v>8407</v>
      </c>
      <c r="I4035">
        <f t="shared" ref="I4035:I4098" si="190">ROW()-1</f>
        <v>4034</v>
      </c>
      <c r="J4035">
        <f t="shared" ref="J4035:J4098" si="191">IF( $I4035&gt;$G$4, NA(), IF($I4035&gt;$G$3, $I4035-$G$3, IF($I4035&gt;$G$2, $I4035-$G$2, $I4035 ) ) )</f>
        <v>4034</v>
      </c>
      <c r="K4035">
        <f t="shared" si="189"/>
        <v>1</v>
      </c>
      <c r="L4035" t="b">
        <f>COUNTIF($N$2:N4035, N4035)=1</f>
        <v>1</v>
      </c>
      <c r="M4035" s="37">
        <f>IF( $Q4035, MAX($M$1:M4034)+1, 0)</f>
        <v>0</v>
      </c>
      <c r="N4035" t="str" cm="1">
        <f t="array" ref="N4035">INDEX($A$9:$F$1048576, $J4035, $K4035 )</f>
        <v>72660</v>
      </c>
      <c r="O4035" t="str" cm="1">
        <f t="array" ref="O4035">INDEX($B$9:$F$1048576, $J4035, $K4035 )</f>
        <v>농협사랑제3차(유)1</v>
      </c>
      <c r="P4035" t="str" cm="1">
        <f t="array" ref="P4035">IF( $L4035, TRIM(_xll.IMDP("IR", $G$5&amp;$N4035, $G$6)), "" )</f>
        <v/>
      </c>
      <c r="Q4035" t="b" cm="1">
        <f t="array" ref="Q4035">IF(
    $U$1=1, AND($P4035&lt;&gt;"", $P4035&lt;&gt;"...", $P4035&lt;&gt;"입력오류"),
    IF(
        $U$18=1, AND($P4035&lt;&gt;"", $P4035&lt;&gt;"...", $P4035&lt;&gt;"입력오류", ISNUMBER(FIND(INDEX($T$2:$T$7,$U$1),$P4035))),
        IF(
            $U$17="기타", AND($P4035&lt;&gt;"", $P4035&lt;&gt;"...", $P4035&lt;&gt;"입력오류", NOT(ISNUMBER(FIND($T$21:$T$34,$P4035)))),
            AND($P4035&lt;&gt;"", $P4035&lt;&gt;"...", $P4035&lt;&gt;"입력오류", $T$19=$P4035)
        )
    )
)</f>
        <v>0</v>
      </c>
    </row>
    <row r="4036" spans="1:17">
      <c r="A4036" t="s">
        <v>8408</v>
      </c>
      <c r="B4036" t="s">
        <v>8409</v>
      </c>
      <c r="I4036">
        <f t="shared" si="190"/>
        <v>4035</v>
      </c>
      <c r="J4036">
        <f t="shared" si="191"/>
        <v>4035</v>
      </c>
      <c r="K4036">
        <f t="shared" si="189"/>
        <v>1</v>
      </c>
      <c r="L4036" t="b">
        <f>COUNTIF($N$2:N4036, N4036)=1</f>
        <v>1</v>
      </c>
      <c r="M4036" s="37">
        <f>IF( $Q4036, MAX($M$1:M4035)+1, 0)</f>
        <v>0</v>
      </c>
      <c r="N4036" t="str" cm="1">
        <f t="array" ref="N4036">INDEX($A$9:$F$1048576, $J4036, $K4036 )</f>
        <v>72662</v>
      </c>
      <c r="O4036" t="str" cm="1">
        <f t="array" ref="O4036">INDEX($B$9:$F$1048576, $J4036, $K4036 )</f>
        <v>나무크레딧제1차(유)3</v>
      </c>
      <c r="P4036" t="str" cm="1">
        <f t="array" ref="P4036">IF( $L4036, TRIM(_xll.IMDP("IR", $G$5&amp;$N4036, $G$6)), "" )</f>
        <v/>
      </c>
      <c r="Q4036" t="b" cm="1">
        <f t="array" ref="Q4036">IF(
    $U$1=1, AND($P4036&lt;&gt;"", $P4036&lt;&gt;"...", $P4036&lt;&gt;"입력오류"),
    IF(
        $U$18=1, AND($P4036&lt;&gt;"", $P4036&lt;&gt;"...", $P4036&lt;&gt;"입력오류", ISNUMBER(FIND(INDEX($T$2:$T$7,$U$1),$P4036))),
        IF(
            $U$17="기타", AND($P4036&lt;&gt;"", $P4036&lt;&gt;"...", $P4036&lt;&gt;"입력오류", NOT(ISNUMBER(FIND($T$21:$T$34,$P4036)))),
            AND($P4036&lt;&gt;"", $P4036&lt;&gt;"...", $P4036&lt;&gt;"입력오류", $T$19=$P4036)
        )
    )
)</f>
        <v>0</v>
      </c>
    </row>
    <row r="4037" spans="1:17">
      <c r="A4037" t="s">
        <v>8410</v>
      </c>
      <c r="B4037" t="s">
        <v>8411</v>
      </c>
      <c r="I4037">
        <f t="shared" si="190"/>
        <v>4036</v>
      </c>
      <c r="J4037">
        <f t="shared" si="191"/>
        <v>4036</v>
      </c>
      <c r="K4037">
        <f t="shared" si="189"/>
        <v>1</v>
      </c>
      <c r="L4037" t="b">
        <f>COUNTIF($N$2:N4037, N4037)=1</f>
        <v>1</v>
      </c>
      <c r="M4037" s="37">
        <f>IF( $Q4037, MAX($M$1:M4036)+1, 0)</f>
        <v>0</v>
      </c>
      <c r="N4037" t="str" cm="1">
        <f t="array" ref="N4037">INDEX($A$9:$F$1048576, $J4037, $K4037 )</f>
        <v>72663</v>
      </c>
      <c r="O4037" t="str" cm="1">
        <f t="array" ref="O4037">INDEX($B$9:$F$1048576, $J4037, $K4037 )</f>
        <v>나무크레딧제1차(유)4</v>
      </c>
      <c r="P4037" t="str" cm="1">
        <f t="array" ref="P4037">IF( $L4037, TRIM(_xll.IMDP("IR", $G$5&amp;$N4037, $G$6)), "" )</f>
        <v/>
      </c>
      <c r="Q4037" t="b" cm="1">
        <f t="array" ref="Q4037">IF(
    $U$1=1, AND($P4037&lt;&gt;"", $P4037&lt;&gt;"...", $P4037&lt;&gt;"입력오류"),
    IF(
        $U$18=1, AND($P4037&lt;&gt;"", $P4037&lt;&gt;"...", $P4037&lt;&gt;"입력오류", ISNUMBER(FIND(INDEX($T$2:$T$7,$U$1),$P4037))),
        IF(
            $U$17="기타", AND($P4037&lt;&gt;"", $P4037&lt;&gt;"...", $P4037&lt;&gt;"입력오류", NOT(ISNUMBER(FIND($T$21:$T$34,$P4037)))),
            AND($P4037&lt;&gt;"", $P4037&lt;&gt;"...", $P4037&lt;&gt;"입력오류", $T$19=$P4037)
        )
    )
)</f>
        <v>0</v>
      </c>
    </row>
    <row r="4038" spans="1:17">
      <c r="A4038" t="s">
        <v>8412</v>
      </c>
      <c r="B4038" t="s">
        <v>8413</v>
      </c>
      <c r="I4038">
        <f t="shared" si="190"/>
        <v>4037</v>
      </c>
      <c r="J4038">
        <f t="shared" si="191"/>
        <v>4037</v>
      </c>
      <c r="K4038">
        <f t="shared" si="189"/>
        <v>1</v>
      </c>
      <c r="L4038" t="b">
        <f>COUNTIF($N$2:N4038, N4038)=1</f>
        <v>1</v>
      </c>
      <c r="M4038" s="37">
        <f>IF( $Q4038, MAX($M$1:M4037)+1, 0)</f>
        <v>0</v>
      </c>
      <c r="N4038" t="str" cm="1">
        <f t="array" ref="N4038">INDEX($A$9:$F$1048576, $J4038, $K4038 )</f>
        <v>72669</v>
      </c>
      <c r="O4038" t="str" cm="1">
        <f t="array" ref="O4038">INDEX($B$9:$F$1048576, $J4038, $K4038 )</f>
        <v>퍼블릭제1차(유)2-2</v>
      </c>
      <c r="P4038" t="str" cm="1">
        <f t="array" ref="P4038">IF( $L4038, TRIM(_xll.IMDP("IR", $G$5&amp;$N4038, $G$6)), "" )</f>
        <v/>
      </c>
      <c r="Q4038" t="b" cm="1">
        <f t="array" ref="Q4038">IF(
    $U$1=1, AND($P4038&lt;&gt;"", $P4038&lt;&gt;"...", $P4038&lt;&gt;"입력오류"),
    IF(
        $U$18=1, AND($P4038&lt;&gt;"", $P4038&lt;&gt;"...", $P4038&lt;&gt;"입력오류", ISNUMBER(FIND(INDEX($T$2:$T$7,$U$1),$P4038))),
        IF(
            $U$17="기타", AND($P4038&lt;&gt;"", $P4038&lt;&gt;"...", $P4038&lt;&gt;"입력오류", NOT(ISNUMBER(FIND($T$21:$T$34,$P4038)))),
            AND($P4038&lt;&gt;"", $P4038&lt;&gt;"...", $P4038&lt;&gt;"입력오류", $T$19=$P4038)
        )
    )
)</f>
        <v>0</v>
      </c>
    </row>
    <row r="4039" spans="1:17">
      <c r="A4039" t="s">
        <v>8414</v>
      </c>
      <c r="B4039" t="s">
        <v>8415</v>
      </c>
      <c r="I4039">
        <f t="shared" si="190"/>
        <v>4038</v>
      </c>
      <c r="J4039">
        <f t="shared" si="191"/>
        <v>4038</v>
      </c>
      <c r="K4039">
        <f t="shared" si="189"/>
        <v>1</v>
      </c>
      <c r="L4039" t="b">
        <f>COUNTIF($N$2:N4039, N4039)=1</f>
        <v>1</v>
      </c>
      <c r="M4039" s="37">
        <f>IF( $Q4039, MAX($M$1:M4038)+1, 0)</f>
        <v>0</v>
      </c>
      <c r="N4039" t="str" cm="1">
        <f t="array" ref="N4039">INDEX($A$9:$F$1048576, $J4039, $K4039 )</f>
        <v>72674</v>
      </c>
      <c r="O4039" t="str" cm="1">
        <f t="array" ref="O4039">INDEX($B$9:$F$1048576, $J4039, $K4039 )</f>
        <v>에이블화양육이(유)1</v>
      </c>
      <c r="P4039" t="str" cm="1">
        <f t="array" ref="P4039">IF( $L4039, TRIM(_xll.IMDP("IR", $G$5&amp;$N4039, $G$6)), "" )</f>
        <v/>
      </c>
      <c r="Q4039" t="b" cm="1">
        <f t="array" ref="Q4039">IF(
    $U$1=1, AND($P4039&lt;&gt;"", $P4039&lt;&gt;"...", $P4039&lt;&gt;"입력오류"),
    IF(
        $U$18=1, AND($P4039&lt;&gt;"", $P4039&lt;&gt;"...", $P4039&lt;&gt;"입력오류", ISNUMBER(FIND(INDEX($T$2:$T$7,$U$1),$P4039))),
        IF(
            $U$17="기타", AND($P4039&lt;&gt;"", $P4039&lt;&gt;"...", $P4039&lt;&gt;"입력오류", NOT(ISNUMBER(FIND($T$21:$T$34,$P4039)))),
            AND($P4039&lt;&gt;"", $P4039&lt;&gt;"...", $P4039&lt;&gt;"입력오류", $T$19=$P4039)
        )
    )
)</f>
        <v>0</v>
      </c>
    </row>
    <row r="4040" spans="1:17">
      <c r="A4040" t="s">
        <v>8416</v>
      </c>
      <c r="B4040" t="s">
        <v>8417</v>
      </c>
      <c r="I4040">
        <f t="shared" si="190"/>
        <v>4039</v>
      </c>
      <c r="J4040">
        <f t="shared" si="191"/>
        <v>4039</v>
      </c>
      <c r="K4040">
        <f t="shared" si="189"/>
        <v>1</v>
      </c>
      <c r="L4040" t="b">
        <f>COUNTIF($N$2:N4040, N4040)=1</f>
        <v>1</v>
      </c>
      <c r="M4040" s="37">
        <f>IF( $Q4040, MAX($M$1:M4039)+1, 0)</f>
        <v>0</v>
      </c>
      <c r="N4040" t="str" cm="1">
        <f t="array" ref="N4040">INDEX($A$9:$F$1048576, $J4040, $K4040 )</f>
        <v>72675</v>
      </c>
      <c r="O4040" t="str" cm="1">
        <f t="array" ref="O4040">INDEX($B$9:$F$1048576, $J4040, $K4040 )</f>
        <v>엘원비엘티제8차(유)1-1</v>
      </c>
      <c r="P4040" t="str" cm="1">
        <f t="array" ref="P4040">IF( $L4040, TRIM(_xll.IMDP("IR", $G$5&amp;$N4040, $G$6)), "" )</f>
        <v/>
      </c>
      <c r="Q4040" t="b" cm="1">
        <f t="array" ref="Q4040">IF(
    $U$1=1, AND($P4040&lt;&gt;"", $P4040&lt;&gt;"...", $P4040&lt;&gt;"입력오류"),
    IF(
        $U$18=1, AND($P4040&lt;&gt;"", $P4040&lt;&gt;"...", $P4040&lt;&gt;"입력오류", ISNUMBER(FIND(INDEX($T$2:$T$7,$U$1),$P4040))),
        IF(
            $U$17="기타", AND($P4040&lt;&gt;"", $P4040&lt;&gt;"...", $P4040&lt;&gt;"입력오류", NOT(ISNUMBER(FIND($T$21:$T$34,$P4040)))),
            AND($P4040&lt;&gt;"", $P4040&lt;&gt;"...", $P4040&lt;&gt;"입력오류", $T$19=$P4040)
        )
    )
)</f>
        <v>0</v>
      </c>
    </row>
    <row r="4041" spans="1:17">
      <c r="A4041" t="s">
        <v>8418</v>
      </c>
      <c r="B4041" t="s">
        <v>8419</v>
      </c>
      <c r="I4041">
        <f t="shared" si="190"/>
        <v>4040</v>
      </c>
      <c r="J4041">
        <f t="shared" si="191"/>
        <v>4040</v>
      </c>
      <c r="K4041">
        <f t="shared" si="189"/>
        <v>1</v>
      </c>
      <c r="L4041" t="b">
        <f>COUNTIF($N$2:N4041, N4041)=1</f>
        <v>1</v>
      </c>
      <c r="M4041" s="37">
        <f>IF( $Q4041, MAX($M$1:M4040)+1, 0)</f>
        <v>0</v>
      </c>
      <c r="N4041" t="str" cm="1">
        <f t="array" ref="N4041">INDEX($A$9:$F$1048576, $J4041, $K4041 )</f>
        <v>72676</v>
      </c>
      <c r="O4041" t="str" cm="1">
        <f t="array" ref="O4041">INDEX($B$9:$F$1048576, $J4041, $K4041 )</f>
        <v>엘원비엘티제8차(유)1-2</v>
      </c>
      <c r="P4041" t="str" cm="1">
        <f t="array" ref="P4041">IF( $L4041, TRIM(_xll.IMDP("IR", $G$5&amp;$N4041, $G$6)), "" )</f>
        <v/>
      </c>
      <c r="Q4041" t="b" cm="1">
        <f t="array" ref="Q4041">IF(
    $U$1=1, AND($P4041&lt;&gt;"", $P4041&lt;&gt;"...", $P4041&lt;&gt;"입력오류"),
    IF(
        $U$18=1, AND($P4041&lt;&gt;"", $P4041&lt;&gt;"...", $P4041&lt;&gt;"입력오류", ISNUMBER(FIND(INDEX($T$2:$T$7,$U$1),$P4041))),
        IF(
            $U$17="기타", AND($P4041&lt;&gt;"", $P4041&lt;&gt;"...", $P4041&lt;&gt;"입력오류", NOT(ISNUMBER(FIND($T$21:$T$34,$P4041)))),
            AND($P4041&lt;&gt;"", $P4041&lt;&gt;"...", $P4041&lt;&gt;"입력오류", $T$19=$P4041)
        )
    )
)</f>
        <v>0</v>
      </c>
    </row>
    <row r="4042" spans="1:17">
      <c r="A4042" t="s">
        <v>8420</v>
      </c>
      <c r="B4042" t="s">
        <v>8421</v>
      </c>
      <c r="I4042">
        <f t="shared" si="190"/>
        <v>4041</v>
      </c>
      <c r="J4042">
        <f t="shared" si="191"/>
        <v>4041</v>
      </c>
      <c r="K4042">
        <f t="shared" si="189"/>
        <v>1</v>
      </c>
      <c r="L4042" t="b">
        <f>COUNTIF($N$2:N4042, N4042)=1</f>
        <v>1</v>
      </c>
      <c r="M4042" s="37">
        <f>IF( $Q4042, MAX($M$1:M4041)+1, 0)</f>
        <v>0</v>
      </c>
      <c r="N4042" t="str" cm="1">
        <f t="array" ref="N4042">INDEX($A$9:$F$1048576, $J4042, $K4042 )</f>
        <v>72677</v>
      </c>
      <c r="O4042" t="str" cm="1">
        <f t="array" ref="O4042">INDEX($B$9:$F$1048576, $J4042, $K4042 )</f>
        <v>엘원비엘티제8차(유)1-3</v>
      </c>
      <c r="P4042" t="str" cm="1">
        <f t="array" ref="P4042">IF( $L4042, TRIM(_xll.IMDP("IR", $G$5&amp;$N4042, $G$6)), "" )</f>
        <v/>
      </c>
      <c r="Q4042" t="b" cm="1">
        <f t="array" ref="Q4042">IF(
    $U$1=1, AND($P4042&lt;&gt;"", $P4042&lt;&gt;"...", $P4042&lt;&gt;"입력오류"),
    IF(
        $U$18=1, AND($P4042&lt;&gt;"", $P4042&lt;&gt;"...", $P4042&lt;&gt;"입력오류", ISNUMBER(FIND(INDEX($T$2:$T$7,$U$1),$P4042))),
        IF(
            $U$17="기타", AND($P4042&lt;&gt;"", $P4042&lt;&gt;"...", $P4042&lt;&gt;"입력오류", NOT(ISNUMBER(FIND($T$21:$T$34,$P4042)))),
            AND($P4042&lt;&gt;"", $P4042&lt;&gt;"...", $P4042&lt;&gt;"입력오류", $T$19=$P4042)
        )
    )
)</f>
        <v>0</v>
      </c>
    </row>
    <row r="4043" spans="1:17">
      <c r="A4043" t="s">
        <v>8422</v>
      </c>
      <c r="B4043" t="s">
        <v>8423</v>
      </c>
      <c r="I4043">
        <f t="shared" si="190"/>
        <v>4042</v>
      </c>
      <c r="J4043">
        <f t="shared" si="191"/>
        <v>4042</v>
      </c>
      <c r="K4043">
        <f t="shared" si="189"/>
        <v>1</v>
      </c>
      <c r="L4043" t="b">
        <f>COUNTIF($N$2:N4043, N4043)=1</f>
        <v>1</v>
      </c>
      <c r="M4043" s="37">
        <f>IF( $Q4043, MAX($M$1:M4042)+1, 0)</f>
        <v>0</v>
      </c>
      <c r="N4043" t="str" cm="1">
        <f t="array" ref="N4043">INDEX($A$9:$F$1048576, $J4043, $K4043 )</f>
        <v>72678</v>
      </c>
      <c r="O4043" t="str" cm="1">
        <f t="array" ref="O4043">INDEX($B$9:$F$1048576, $J4043, $K4043 )</f>
        <v>엘원비엘티제8차(유)1-4</v>
      </c>
      <c r="P4043" t="str" cm="1">
        <f t="array" ref="P4043">IF( $L4043, TRIM(_xll.IMDP("IR", $G$5&amp;$N4043, $G$6)), "" )</f>
        <v/>
      </c>
      <c r="Q4043" t="b" cm="1">
        <f t="array" ref="Q4043">IF(
    $U$1=1, AND($P4043&lt;&gt;"", $P4043&lt;&gt;"...", $P4043&lt;&gt;"입력오류"),
    IF(
        $U$18=1, AND($P4043&lt;&gt;"", $P4043&lt;&gt;"...", $P4043&lt;&gt;"입력오류", ISNUMBER(FIND(INDEX($T$2:$T$7,$U$1),$P4043))),
        IF(
            $U$17="기타", AND($P4043&lt;&gt;"", $P4043&lt;&gt;"...", $P4043&lt;&gt;"입력오류", NOT(ISNUMBER(FIND($T$21:$T$34,$P4043)))),
            AND($P4043&lt;&gt;"", $P4043&lt;&gt;"...", $P4043&lt;&gt;"입력오류", $T$19=$P4043)
        )
    )
)</f>
        <v>0</v>
      </c>
    </row>
    <row r="4044" spans="1:17">
      <c r="A4044" t="s">
        <v>8424</v>
      </c>
      <c r="B4044" t="s">
        <v>8425</v>
      </c>
      <c r="I4044">
        <f t="shared" si="190"/>
        <v>4043</v>
      </c>
      <c r="J4044">
        <f t="shared" si="191"/>
        <v>4043</v>
      </c>
      <c r="K4044">
        <f t="shared" si="189"/>
        <v>1</v>
      </c>
      <c r="L4044" t="b">
        <f>COUNTIF($N$2:N4044, N4044)=1</f>
        <v>1</v>
      </c>
      <c r="M4044" s="37">
        <f>IF( $Q4044, MAX($M$1:M4043)+1, 0)</f>
        <v>0</v>
      </c>
      <c r="N4044" t="str" cm="1">
        <f t="array" ref="N4044">INDEX($A$9:$F$1048576, $J4044, $K4044 )</f>
        <v>72679</v>
      </c>
      <c r="O4044" t="str" cm="1">
        <f t="array" ref="O4044">INDEX($B$9:$F$1048576, $J4044, $K4044 )</f>
        <v>엘원비엘티제8차(유)1-5</v>
      </c>
      <c r="P4044" t="str" cm="1">
        <f t="array" ref="P4044">IF( $L4044, TRIM(_xll.IMDP("IR", $G$5&amp;$N4044, $G$6)), "" )</f>
        <v/>
      </c>
      <c r="Q4044" t="b" cm="1">
        <f t="array" ref="Q4044">IF(
    $U$1=1, AND($P4044&lt;&gt;"", $P4044&lt;&gt;"...", $P4044&lt;&gt;"입력오류"),
    IF(
        $U$18=1, AND($P4044&lt;&gt;"", $P4044&lt;&gt;"...", $P4044&lt;&gt;"입력오류", ISNUMBER(FIND(INDEX($T$2:$T$7,$U$1),$P4044))),
        IF(
            $U$17="기타", AND($P4044&lt;&gt;"", $P4044&lt;&gt;"...", $P4044&lt;&gt;"입력오류", NOT(ISNUMBER(FIND($T$21:$T$34,$P4044)))),
            AND($P4044&lt;&gt;"", $P4044&lt;&gt;"...", $P4044&lt;&gt;"입력오류", $T$19=$P4044)
        )
    )
)</f>
        <v>0</v>
      </c>
    </row>
    <row r="4045" spans="1:17">
      <c r="A4045" t="s">
        <v>8426</v>
      </c>
      <c r="B4045" t="s">
        <v>8427</v>
      </c>
      <c r="I4045">
        <f t="shared" si="190"/>
        <v>4044</v>
      </c>
      <c r="J4045">
        <f t="shared" si="191"/>
        <v>4044</v>
      </c>
      <c r="K4045">
        <f t="shared" si="189"/>
        <v>1</v>
      </c>
      <c r="L4045" t="b">
        <f>COUNTIF($N$2:N4045, N4045)=1</f>
        <v>1</v>
      </c>
      <c r="M4045" s="37">
        <f>IF( $Q4045, MAX($M$1:M4044)+1, 0)</f>
        <v>0</v>
      </c>
      <c r="N4045" t="str" cm="1">
        <f t="array" ref="N4045">INDEX($A$9:$F$1048576, $J4045, $K4045 )</f>
        <v>72680</v>
      </c>
      <c r="O4045" t="str" cm="1">
        <f t="array" ref="O4045">INDEX($B$9:$F$1048576, $J4045, $K4045 )</f>
        <v>엘원비엘티제8차(유)1-6</v>
      </c>
      <c r="P4045" t="str" cm="1">
        <f t="array" ref="P4045">IF( $L4045, TRIM(_xll.IMDP("IR", $G$5&amp;$N4045, $G$6)), "" )</f>
        <v/>
      </c>
      <c r="Q4045" t="b" cm="1">
        <f t="array" ref="Q4045">IF(
    $U$1=1, AND($P4045&lt;&gt;"", $P4045&lt;&gt;"...", $P4045&lt;&gt;"입력오류"),
    IF(
        $U$18=1, AND($P4045&lt;&gt;"", $P4045&lt;&gt;"...", $P4045&lt;&gt;"입력오류", ISNUMBER(FIND(INDEX($T$2:$T$7,$U$1),$P4045))),
        IF(
            $U$17="기타", AND($P4045&lt;&gt;"", $P4045&lt;&gt;"...", $P4045&lt;&gt;"입력오류", NOT(ISNUMBER(FIND($T$21:$T$34,$P4045)))),
            AND($P4045&lt;&gt;"", $P4045&lt;&gt;"...", $P4045&lt;&gt;"입력오류", $T$19=$P4045)
        )
    )
)</f>
        <v>0</v>
      </c>
    </row>
    <row r="4046" spans="1:17">
      <c r="A4046" t="s">
        <v>8428</v>
      </c>
      <c r="B4046" t="s">
        <v>8429</v>
      </c>
      <c r="I4046">
        <f t="shared" si="190"/>
        <v>4045</v>
      </c>
      <c r="J4046">
        <f t="shared" si="191"/>
        <v>4045</v>
      </c>
      <c r="K4046">
        <f t="shared" si="189"/>
        <v>1</v>
      </c>
      <c r="L4046" t="b">
        <f>COUNTIF($N$2:N4046, N4046)=1</f>
        <v>1</v>
      </c>
      <c r="M4046" s="37">
        <f>IF( $Q4046, MAX($M$1:M4045)+1, 0)</f>
        <v>0</v>
      </c>
      <c r="N4046" t="str" cm="1">
        <f t="array" ref="N4046">INDEX($A$9:$F$1048576, $J4046, $K4046 )</f>
        <v>72681</v>
      </c>
      <c r="O4046" t="str" cm="1">
        <f t="array" ref="O4046">INDEX($B$9:$F$1048576, $J4046, $K4046 )</f>
        <v>엘원비엘티제8차(유)1-7</v>
      </c>
      <c r="P4046" t="str" cm="1">
        <f t="array" ref="P4046">IF( $L4046, TRIM(_xll.IMDP("IR", $G$5&amp;$N4046, $G$6)), "" )</f>
        <v/>
      </c>
      <c r="Q4046" t="b" cm="1">
        <f t="array" ref="Q4046">IF(
    $U$1=1, AND($P4046&lt;&gt;"", $P4046&lt;&gt;"...", $P4046&lt;&gt;"입력오류"),
    IF(
        $U$18=1, AND($P4046&lt;&gt;"", $P4046&lt;&gt;"...", $P4046&lt;&gt;"입력오류", ISNUMBER(FIND(INDEX($T$2:$T$7,$U$1),$P4046))),
        IF(
            $U$17="기타", AND($P4046&lt;&gt;"", $P4046&lt;&gt;"...", $P4046&lt;&gt;"입력오류", NOT(ISNUMBER(FIND($T$21:$T$34,$P4046)))),
            AND($P4046&lt;&gt;"", $P4046&lt;&gt;"...", $P4046&lt;&gt;"입력오류", $T$19=$P4046)
        )
    )
)</f>
        <v>0</v>
      </c>
    </row>
    <row r="4047" spans="1:17">
      <c r="A4047" t="s">
        <v>8430</v>
      </c>
      <c r="B4047" t="s">
        <v>8431</v>
      </c>
      <c r="I4047">
        <f t="shared" si="190"/>
        <v>4046</v>
      </c>
      <c r="J4047">
        <f t="shared" si="191"/>
        <v>4046</v>
      </c>
      <c r="K4047">
        <f t="shared" si="189"/>
        <v>1</v>
      </c>
      <c r="L4047" t="b">
        <f>COUNTIF($N$2:N4047, N4047)=1</f>
        <v>1</v>
      </c>
      <c r="M4047" s="37">
        <f>IF( $Q4047, MAX($M$1:M4046)+1, 0)</f>
        <v>0</v>
      </c>
      <c r="N4047" t="str" cm="1">
        <f t="array" ref="N4047">INDEX($A$9:$F$1048576, $J4047, $K4047 )</f>
        <v>72682</v>
      </c>
      <c r="O4047" t="str" cm="1">
        <f t="array" ref="O4047">INDEX($B$9:$F$1048576, $J4047, $K4047 )</f>
        <v>엘원비엘티제8차(유)1-8</v>
      </c>
      <c r="P4047" t="str" cm="1">
        <f t="array" ref="P4047">IF( $L4047, TRIM(_xll.IMDP("IR", $G$5&amp;$N4047, $G$6)), "" )</f>
        <v/>
      </c>
      <c r="Q4047" t="b" cm="1">
        <f t="array" ref="Q4047">IF(
    $U$1=1, AND($P4047&lt;&gt;"", $P4047&lt;&gt;"...", $P4047&lt;&gt;"입력오류"),
    IF(
        $U$18=1, AND($P4047&lt;&gt;"", $P4047&lt;&gt;"...", $P4047&lt;&gt;"입력오류", ISNUMBER(FIND(INDEX($T$2:$T$7,$U$1),$P4047))),
        IF(
            $U$17="기타", AND($P4047&lt;&gt;"", $P4047&lt;&gt;"...", $P4047&lt;&gt;"입력오류", NOT(ISNUMBER(FIND($T$21:$T$34,$P4047)))),
            AND($P4047&lt;&gt;"", $P4047&lt;&gt;"...", $P4047&lt;&gt;"입력오류", $T$19=$P4047)
        )
    )
)</f>
        <v>0</v>
      </c>
    </row>
    <row r="4048" spans="1:17">
      <c r="A4048" t="s">
        <v>8432</v>
      </c>
      <c r="B4048" t="s">
        <v>8433</v>
      </c>
      <c r="I4048">
        <f t="shared" si="190"/>
        <v>4047</v>
      </c>
      <c r="J4048">
        <f t="shared" si="191"/>
        <v>4047</v>
      </c>
      <c r="K4048">
        <f t="shared" si="189"/>
        <v>1</v>
      </c>
      <c r="L4048" t="b">
        <f>COUNTIF($N$2:N4048, N4048)=1</f>
        <v>1</v>
      </c>
      <c r="M4048" s="37">
        <f>IF( $Q4048, MAX($M$1:M4047)+1, 0)</f>
        <v>0</v>
      </c>
      <c r="N4048" t="str" cm="1">
        <f t="array" ref="N4048">INDEX($A$9:$F$1048576, $J4048, $K4048 )</f>
        <v>72684</v>
      </c>
      <c r="O4048" t="str" cm="1">
        <f t="array" ref="O4048">INDEX($B$9:$F$1048576, $J4048, $K4048 )</f>
        <v>농협챔피온제2차(유)2-2</v>
      </c>
      <c r="P4048" t="str" cm="1">
        <f t="array" ref="P4048">IF( $L4048, TRIM(_xll.IMDP("IR", $G$5&amp;$N4048, $G$6)), "" )</f>
        <v/>
      </c>
      <c r="Q4048" t="b" cm="1">
        <f t="array" ref="Q4048">IF(
    $U$1=1, AND($P4048&lt;&gt;"", $P4048&lt;&gt;"...", $P4048&lt;&gt;"입력오류"),
    IF(
        $U$18=1, AND($P4048&lt;&gt;"", $P4048&lt;&gt;"...", $P4048&lt;&gt;"입력오류", ISNUMBER(FIND(INDEX($T$2:$T$7,$U$1),$P4048))),
        IF(
            $U$17="기타", AND($P4048&lt;&gt;"", $P4048&lt;&gt;"...", $P4048&lt;&gt;"입력오류", NOT(ISNUMBER(FIND($T$21:$T$34,$P4048)))),
            AND($P4048&lt;&gt;"", $P4048&lt;&gt;"...", $P4048&lt;&gt;"입력오류", $T$19=$P4048)
        )
    )
)</f>
        <v>0</v>
      </c>
    </row>
    <row r="4049" spans="1:17">
      <c r="A4049" t="s">
        <v>8434</v>
      </c>
      <c r="B4049" t="s">
        <v>8435</v>
      </c>
      <c r="I4049">
        <f t="shared" si="190"/>
        <v>4048</v>
      </c>
      <c r="J4049">
        <f t="shared" si="191"/>
        <v>4048</v>
      </c>
      <c r="K4049">
        <f t="shared" si="189"/>
        <v>1</v>
      </c>
      <c r="L4049" t="b">
        <f>COUNTIF($N$2:N4049, N4049)=1</f>
        <v>1</v>
      </c>
      <c r="M4049" s="37">
        <f>IF( $Q4049, MAX($M$1:M4048)+1, 0)</f>
        <v>0</v>
      </c>
      <c r="N4049" t="str" cm="1">
        <f t="array" ref="N4049">INDEX($A$9:$F$1048576, $J4049, $K4049 )</f>
        <v>72689</v>
      </c>
      <c r="O4049" t="str" cm="1">
        <f t="array" ref="O4049">INDEX($B$9:$F$1048576, $J4049, $K4049 )</f>
        <v>국민챔피온제13차(유)3-4</v>
      </c>
      <c r="P4049" t="str" cm="1">
        <f t="array" ref="P4049">IF( $L4049, TRIM(_xll.IMDP("IR", $G$5&amp;$N4049, $G$6)), "" )</f>
        <v/>
      </c>
      <c r="Q4049" t="b" cm="1">
        <f t="array" ref="Q4049">IF(
    $U$1=1, AND($P4049&lt;&gt;"", $P4049&lt;&gt;"...", $P4049&lt;&gt;"입력오류"),
    IF(
        $U$18=1, AND($P4049&lt;&gt;"", $P4049&lt;&gt;"...", $P4049&lt;&gt;"입력오류", ISNUMBER(FIND(INDEX($T$2:$T$7,$U$1),$P4049))),
        IF(
            $U$17="기타", AND($P4049&lt;&gt;"", $P4049&lt;&gt;"...", $P4049&lt;&gt;"입력오류", NOT(ISNUMBER(FIND($T$21:$T$34,$P4049)))),
            AND($P4049&lt;&gt;"", $P4049&lt;&gt;"...", $P4049&lt;&gt;"입력오류", $T$19=$P4049)
        )
    )
)</f>
        <v>0</v>
      </c>
    </row>
    <row r="4050" spans="1:17">
      <c r="A4050" t="s">
        <v>8436</v>
      </c>
      <c r="B4050" t="s">
        <v>8437</v>
      </c>
      <c r="I4050">
        <f t="shared" si="190"/>
        <v>4049</v>
      </c>
      <c r="J4050">
        <f t="shared" si="191"/>
        <v>4049</v>
      </c>
      <c r="K4050">
        <f t="shared" si="189"/>
        <v>1</v>
      </c>
      <c r="L4050" t="b">
        <f>COUNTIF($N$2:N4050, N4050)=1</f>
        <v>1</v>
      </c>
      <c r="M4050" s="37">
        <f>IF( $Q4050, MAX($M$1:M4049)+1, 0)</f>
        <v>0</v>
      </c>
      <c r="N4050" t="str" cm="1">
        <f t="array" ref="N4050">INDEX($A$9:$F$1048576, $J4050, $K4050 )</f>
        <v>72692</v>
      </c>
      <c r="O4050" t="str" cm="1">
        <f t="array" ref="O4050">INDEX($B$9:$F$1048576, $J4050, $K4050 )</f>
        <v>빅포제13차(유)3</v>
      </c>
      <c r="P4050" t="str" cm="1">
        <f t="array" ref="P4050">IF( $L4050, TRIM(_xll.IMDP("IR", $G$5&amp;$N4050, $G$6)), "" )</f>
        <v/>
      </c>
      <c r="Q4050" t="b" cm="1">
        <f t="array" ref="Q4050">IF(
    $U$1=1, AND($P4050&lt;&gt;"", $P4050&lt;&gt;"...", $P4050&lt;&gt;"입력오류"),
    IF(
        $U$18=1, AND($P4050&lt;&gt;"", $P4050&lt;&gt;"...", $P4050&lt;&gt;"입력오류", ISNUMBER(FIND(INDEX($T$2:$T$7,$U$1),$P4050))),
        IF(
            $U$17="기타", AND($P4050&lt;&gt;"", $P4050&lt;&gt;"...", $P4050&lt;&gt;"입력오류", NOT(ISNUMBER(FIND($T$21:$T$34,$P4050)))),
            AND($P4050&lt;&gt;"", $P4050&lt;&gt;"...", $P4050&lt;&gt;"입력오류", $T$19=$P4050)
        )
    )
)</f>
        <v>0</v>
      </c>
    </row>
    <row r="4051" spans="1:17">
      <c r="A4051" t="s">
        <v>8438</v>
      </c>
      <c r="B4051" t="s">
        <v>8439</v>
      </c>
      <c r="I4051">
        <f t="shared" si="190"/>
        <v>4050</v>
      </c>
      <c r="J4051">
        <f t="shared" si="191"/>
        <v>4050</v>
      </c>
      <c r="K4051">
        <f t="shared" si="189"/>
        <v>1</v>
      </c>
      <c r="L4051" t="b">
        <f>COUNTIF($N$2:N4051, N4051)=1</f>
        <v>1</v>
      </c>
      <c r="M4051" s="37">
        <f>IF( $Q4051, MAX($M$1:M4050)+1, 0)</f>
        <v>0</v>
      </c>
      <c r="N4051" t="str" cm="1">
        <f t="array" ref="N4051">INDEX($A$9:$F$1048576, $J4051, $K4051 )</f>
        <v>72701</v>
      </c>
      <c r="O4051" t="str" cm="1">
        <f t="array" ref="O4051">INDEX($B$9:$F$1048576, $J4051, $K4051 )</f>
        <v>시그니처제6차(유)2-3</v>
      </c>
      <c r="P4051" t="str" cm="1">
        <f t="array" ref="P4051">IF( $L4051, TRIM(_xll.IMDP("IR", $G$5&amp;$N4051, $G$6)), "" )</f>
        <v/>
      </c>
      <c r="Q4051" t="b" cm="1">
        <f t="array" ref="Q4051">IF(
    $U$1=1, AND($P4051&lt;&gt;"", $P4051&lt;&gt;"...", $P4051&lt;&gt;"입력오류"),
    IF(
        $U$18=1, AND($P4051&lt;&gt;"", $P4051&lt;&gt;"...", $P4051&lt;&gt;"입력오류", ISNUMBER(FIND(INDEX($T$2:$T$7,$U$1),$P4051))),
        IF(
            $U$17="기타", AND($P4051&lt;&gt;"", $P4051&lt;&gt;"...", $P4051&lt;&gt;"입력오류", NOT(ISNUMBER(FIND($T$21:$T$34,$P4051)))),
            AND($P4051&lt;&gt;"", $P4051&lt;&gt;"...", $P4051&lt;&gt;"입력오류", $T$19=$P4051)
        )
    )
)</f>
        <v>0</v>
      </c>
    </row>
    <row r="4052" spans="1:17">
      <c r="A4052" t="s">
        <v>8440</v>
      </c>
      <c r="B4052" t="s">
        <v>8441</v>
      </c>
      <c r="I4052">
        <f t="shared" si="190"/>
        <v>4051</v>
      </c>
      <c r="J4052">
        <f t="shared" si="191"/>
        <v>4051</v>
      </c>
      <c r="K4052">
        <f t="shared" si="189"/>
        <v>1</v>
      </c>
      <c r="L4052" t="b">
        <f>COUNTIF($N$2:N4052, N4052)=1</f>
        <v>1</v>
      </c>
      <c r="M4052" s="37">
        <f>IF( $Q4052, MAX($M$1:M4051)+1, 0)</f>
        <v>0</v>
      </c>
      <c r="N4052" t="str" cm="1">
        <f t="array" ref="N4052">INDEX($A$9:$F$1048576, $J4052, $K4052 )</f>
        <v>72706</v>
      </c>
      <c r="O4052" t="str" cm="1">
        <f t="array" ref="O4052">INDEX($B$9:$F$1048576, $J4052, $K4052 )</f>
        <v>프레스티지제4차(유)2-1</v>
      </c>
      <c r="P4052" t="str" cm="1">
        <f t="array" ref="P4052">IF( $L4052, TRIM(_xll.IMDP("IR", $G$5&amp;$N4052, $G$6)), "" )</f>
        <v/>
      </c>
      <c r="Q4052" t="b" cm="1">
        <f t="array" ref="Q4052">IF(
    $U$1=1, AND($P4052&lt;&gt;"", $P4052&lt;&gt;"...", $P4052&lt;&gt;"입력오류"),
    IF(
        $U$18=1, AND($P4052&lt;&gt;"", $P4052&lt;&gt;"...", $P4052&lt;&gt;"입력오류", ISNUMBER(FIND(INDEX($T$2:$T$7,$U$1),$P4052))),
        IF(
            $U$17="기타", AND($P4052&lt;&gt;"", $P4052&lt;&gt;"...", $P4052&lt;&gt;"입력오류", NOT(ISNUMBER(FIND($T$21:$T$34,$P4052)))),
            AND($P4052&lt;&gt;"", $P4052&lt;&gt;"...", $P4052&lt;&gt;"입력오류", $T$19=$P4052)
        )
    )
)</f>
        <v>0</v>
      </c>
    </row>
    <row r="4053" spans="1:17">
      <c r="A4053" t="s">
        <v>8442</v>
      </c>
      <c r="B4053" t="s">
        <v>8443</v>
      </c>
      <c r="I4053">
        <f t="shared" si="190"/>
        <v>4052</v>
      </c>
      <c r="J4053">
        <f t="shared" si="191"/>
        <v>4052</v>
      </c>
      <c r="K4053">
        <f t="shared" si="189"/>
        <v>1</v>
      </c>
      <c r="L4053" t="b">
        <f>COUNTIF($N$2:N4053, N4053)=1</f>
        <v>1</v>
      </c>
      <c r="M4053" s="37">
        <f>IF( $Q4053, MAX($M$1:M4052)+1, 0)</f>
        <v>0</v>
      </c>
      <c r="N4053" t="str" cm="1">
        <f t="array" ref="N4053">INDEX($A$9:$F$1048576, $J4053, $K4053 )</f>
        <v>72707</v>
      </c>
      <c r="O4053" t="str" cm="1">
        <f t="array" ref="O4053">INDEX($B$9:$F$1048576, $J4053, $K4053 )</f>
        <v>프레스티지제4차(유)2-2</v>
      </c>
      <c r="P4053" t="str" cm="1">
        <f t="array" ref="P4053">IF( $L4053, TRIM(_xll.IMDP("IR", $G$5&amp;$N4053, $G$6)), "" )</f>
        <v/>
      </c>
      <c r="Q4053" t="b" cm="1">
        <f t="array" ref="Q4053">IF(
    $U$1=1, AND($P4053&lt;&gt;"", $P4053&lt;&gt;"...", $P4053&lt;&gt;"입력오류"),
    IF(
        $U$18=1, AND($P4053&lt;&gt;"", $P4053&lt;&gt;"...", $P4053&lt;&gt;"입력오류", ISNUMBER(FIND(INDEX($T$2:$T$7,$U$1),$P4053))),
        IF(
            $U$17="기타", AND($P4053&lt;&gt;"", $P4053&lt;&gt;"...", $P4053&lt;&gt;"입력오류", NOT(ISNUMBER(FIND($T$21:$T$34,$P4053)))),
            AND($P4053&lt;&gt;"", $P4053&lt;&gt;"...", $P4053&lt;&gt;"입력오류", $T$19=$P4053)
        )
    )
)</f>
        <v>0</v>
      </c>
    </row>
    <row r="4054" spans="1:17">
      <c r="A4054" t="s">
        <v>8444</v>
      </c>
      <c r="B4054" t="s">
        <v>8445</v>
      </c>
      <c r="I4054">
        <f t="shared" si="190"/>
        <v>4053</v>
      </c>
      <c r="J4054">
        <f t="shared" si="191"/>
        <v>4053</v>
      </c>
      <c r="K4054">
        <f t="shared" si="189"/>
        <v>1</v>
      </c>
      <c r="L4054" t="b">
        <f>COUNTIF($N$2:N4054, N4054)=1</f>
        <v>1</v>
      </c>
      <c r="M4054" s="37">
        <f>IF( $Q4054, MAX($M$1:M4053)+1, 0)</f>
        <v>0</v>
      </c>
      <c r="N4054" t="str" cm="1">
        <f t="array" ref="N4054">INDEX($A$9:$F$1048576, $J4054, $K4054 )</f>
        <v>72708</v>
      </c>
      <c r="O4054" t="str" cm="1">
        <f t="array" ref="O4054">INDEX($B$9:$F$1048576, $J4054, $K4054 )</f>
        <v>프레스티지제4차(유)2-3</v>
      </c>
      <c r="P4054" t="str" cm="1">
        <f t="array" ref="P4054">IF( $L4054, TRIM(_xll.IMDP("IR", $G$5&amp;$N4054, $G$6)), "" )</f>
        <v/>
      </c>
      <c r="Q4054" t="b" cm="1">
        <f t="array" ref="Q4054">IF(
    $U$1=1, AND($P4054&lt;&gt;"", $P4054&lt;&gt;"...", $P4054&lt;&gt;"입력오류"),
    IF(
        $U$18=1, AND($P4054&lt;&gt;"", $P4054&lt;&gt;"...", $P4054&lt;&gt;"입력오류", ISNUMBER(FIND(INDEX($T$2:$T$7,$U$1),$P4054))),
        IF(
            $U$17="기타", AND($P4054&lt;&gt;"", $P4054&lt;&gt;"...", $P4054&lt;&gt;"입력오류", NOT(ISNUMBER(FIND($T$21:$T$34,$P4054)))),
            AND($P4054&lt;&gt;"", $P4054&lt;&gt;"...", $P4054&lt;&gt;"입력오류", $T$19=$P4054)
        )
    )
)</f>
        <v>0</v>
      </c>
    </row>
    <row r="4055" spans="1:17">
      <c r="A4055" t="s">
        <v>8446</v>
      </c>
      <c r="B4055" t="s">
        <v>8447</v>
      </c>
      <c r="I4055">
        <f t="shared" si="190"/>
        <v>4054</v>
      </c>
      <c r="J4055">
        <f t="shared" si="191"/>
        <v>4054</v>
      </c>
      <c r="K4055">
        <f t="shared" si="189"/>
        <v>1</v>
      </c>
      <c r="L4055" t="b">
        <f>COUNTIF($N$2:N4055, N4055)=1</f>
        <v>1</v>
      </c>
      <c r="M4055" s="37">
        <f>IF( $Q4055, MAX($M$1:M4054)+1, 0)</f>
        <v>0</v>
      </c>
      <c r="N4055" t="str" cm="1">
        <f t="array" ref="N4055">INDEX($A$9:$F$1048576, $J4055, $K4055 )</f>
        <v>72709</v>
      </c>
      <c r="O4055" t="str" cm="1">
        <f t="array" ref="O4055">INDEX($B$9:$F$1048576, $J4055, $K4055 )</f>
        <v>주택금융공사MBS2024-9(1-1)</v>
      </c>
      <c r="P4055" t="str" cm="1">
        <f t="array" ref="P4055">IF( $L4055, TRIM(_xll.IMDP("IR", $G$5&amp;$N4055, $G$6)), "" )</f>
        <v/>
      </c>
      <c r="Q4055" t="b" cm="1">
        <f t="array" ref="Q4055">IF(
    $U$1=1, AND($P4055&lt;&gt;"", $P4055&lt;&gt;"...", $P4055&lt;&gt;"입력오류"),
    IF(
        $U$18=1, AND($P4055&lt;&gt;"", $P4055&lt;&gt;"...", $P4055&lt;&gt;"입력오류", ISNUMBER(FIND(INDEX($T$2:$T$7,$U$1),$P4055))),
        IF(
            $U$17="기타", AND($P4055&lt;&gt;"", $P4055&lt;&gt;"...", $P4055&lt;&gt;"입력오류", NOT(ISNUMBER(FIND($T$21:$T$34,$P4055)))),
            AND($P4055&lt;&gt;"", $P4055&lt;&gt;"...", $P4055&lt;&gt;"입력오류", $T$19=$P4055)
        )
    )
)</f>
        <v>0</v>
      </c>
    </row>
    <row r="4056" spans="1:17">
      <c r="A4056" t="s">
        <v>8448</v>
      </c>
      <c r="B4056" t="s">
        <v>8449</v>
      </c>
      <c r="I4056">
        <f t="shared" si="190"/>
        <v>4055</v>
      </c>
      <c r="J4056">
        <f t="shared" si="191"/>
        <v>4055</v>
      </c>
      <c r="K4056">
        <f t="shared" si="189"/>
        <v>1</v>
      </c>
      <c r="L4056" t="b">
        <f>COUNTIF($N$2:N4056, N4056)=1</f>
        <v>1</v>
      </c>
      <c r="M4056" s="37">
        <f>IF( $Q4056, MAX($M$1:M4055)+1, 0)</f>
        <v>0</v>
      </c>
      <c r="N4056" t="str" cm="1">
        <f t="array" ref="N4056">INDEX($A$9:$F$1048576, $J4056, $K4056 )</f>
        <v>72710</v>
      </c>
      <c r="O4056" t="str" cm="1">
        <f t="array" ref="O4056">INDEX($B$9:$F$1048576, $J4056, $K4056 )</f>
        <v>주택금융공사MBS2024-9(1-2)</v>
      </c>
      <c r="P4056" t="str" cm="1">
        <f t="array" ref="P4056">IF( $L4056, TRIM(_xll.IMDP("IR", $G$5&amp;$N4056, $G$6)), "" )</f>
        <v/>
      </c>
      <c r="Q4056" t="b" cm="1">
        <f t="array" ref="Q4056">IF(
    $U$1=1, AND($P4056&lt;&gt;"", $P4056&lt;&gt;"...", $P4056&lt;&gt;"입력오류"),
    IF(
        $U$18=1, AND($P4056&lt;&gt;"", $P4056&lt;&gt;"...", $P4056&lt;&gt;"입력오류", ISNUMBER(FIND(INDEX($T$2:$T$7,$U$1),$P4056))),
        IF(
            $U$17="기타", AND($P4056&lt;&gt;"", $P4056&lt;&gt;"...", $P4056&lt;&gt;"입력오류", NOT(ISNUMBER(FIND($T$21:$T$34,$P4056)))),
            AND($P4056&lt;&gt;"", $P4056&lt;&gt;"...", $P4056&lt;&gt;"입력오류", $T$19=$P4056)
        )
    )
)</f>
        <v>0</v>
      </c>
    </row>
    <row r="4057" spans="1:17">
      <c r="A4057" t="s">
        <v>8450</v>
      </c>
      <c r="B4057" t="s">
        <v>8451</v>
      </c>
      <c r="I4057">
        <f t="shared" si="190"/>
        <v>4056</v>
      </c>
      <c r="J4057">
        <f t="shared" si="191"/>
        <v>4056</v>
      </c>
      <c r="K4057">
        <f t="shared" si="189"/>
        <v>1</v>
      </c>
      <c r="L4057" t="b">
        <f>COUNTIF($N$2:N4057, N4057)=1</f>
        <v>1</v>
      </c>
      <c r="M4057" s="37">
        <f>IF( $Q4057, MAX($M$1:M4056)+1, 0)</f>
        <v>0</v>
      </c>
      <c r="N4057" t="str" cm="1">
        <f t="array" ref="N4057">INDEX($A$9:$F$1048576, $J4057, $K4057 )</f>
        <v>72711</v>
      </c>
      <c r="O4057" t="str" cm="1">
        <f t="array" ref="O4057">INDEX($B$9:$F$1048576, $J4057, $K4057 )</f>
        <v>주택금융공사MBS2024-9(1-3)</v>
      </c>
      <c r="P4057" t="str" cm="1">
        <f t="array" ref="P4057">IF( $L4057, TRIM(_xll.IMDP("IR", $G$5&amp;$N4057, $G$6)), "" )</f>
        <v/>
      </c>
      <c r="Q4057" t="b" cm="1">
        <f t="array" ref="Q4057">IF(
    $U$1=1, AND($P4057&lt;&gt;"", $P4057&lt;&gt;"...", $P4057&lt;&gt;"입력오류"),
    IF(
        $U$18=1, AND($P4057&lt;&gt;"", $P4057&lt;&gt;"...", $P4057&lt;&gt;"입력오류", ISNUMBER(FIND(INDEX($T$2:$T$7,$U$1),$P4057))),
        IF(
            $U$17="기타", AND($P4057&lt;&gt;"", $P4057&lt;&gt;"...", $P4057&lt;&gt;"입력오류", NOT(ISNUMBER(FIND($T$21:$T$34,$P4057)))),
            AND($P4057&lt;&gt;"", $P4057&lt;&gt;"...", $P4057&lt;&gt;"입력오류", $T$19=$P4057)
        )
    )
)</f>
        <v>0</v>
      </c>
    </row>
    <row r="4058" spans="1:17">
      <c r="A4058" t="s">
        <v>8452</v>
      </c>
      <c r="B4058" t="s">
        <v>8453</v>
      </c>
      <c r="I4058">
        <f t="shared" si="190"/>
        <v>4057</v>
      </c>
      <c r="J4058">
        <f t="shared" si="191"/>
        <v>4057</v>
      </c>
      <c r="K4058">
        <f t="shared" si="189"/>
        <v>1</v>
      </c>
      <c r="L4058" t="b">
        <f>COUNTIF($N$2:N4058, N4058)=1</f>
        <v>1</v>
      </c>
      <c r="M4058" s="37">
        <f>IF( $Q4058, MAX($M$1:M4057)+1, 0)</f>
        <v>0</v>
      </c>
      <c r="N4058" t="str" cm="1">
        <f t="array" ref="N4058">INDEX($A$9:$F$1048576, $J4058, $K4058 )</f>
        <v>72712</v>
      </c>
      <c r="O4058" t="str" cm="1">
        <f t="array" ref="O4058">INDEX($B$9:$F$1048576, $J4058, $K4058 )</f>
        <v>주택금융공사MBS2024-9(1-4)</v>
      </c>
      <c r="P4058" t="str" cm="1">
        <f t="array" ref="P4058">IF( $L4058, TRIM(_xll.IMDP("IR", $G$5&amp;$N4058, $G$6)), "" )</f>
        <v/>
      </c>
      <c r="Q4058" t="b" cm="1">
        <f t="array" ref="Q4058">IF(
    $U$1=1, AND($P4058&lt;&gt;"", $P4058&lt;&gt;"...", $P4058&lt;&gt;"입력오류"),
    IF(
        $U$18=1, AND($P4058&lt;&gt;"", $P4058&lt;&gt;"...", $P4058&lt;&gt;"입력오류", ISNUMBER(FIND(INDEX($T$2:$T$7,$U$1),$P4058))),
        IF(
            $U$17="기타", AND($P4058&lt;&gt;"", $P4058&lt;&gt;"...", $P4058&lt;&gt;"입력오류", NOT(ISNUMBER(FIND($T$21:$T$34,$P4058)))),
            AND($P4058&lt;&gt;"", $P4058&lt;&gt;"...", $P4058&lt;&gt;"입력오류", $T$19=$P4058)
        )
    )
)</f>
        <v>0</v>
      </c>
    </row>
    <row r="4059" spans="1:17">
      <c r="A4059" t="s">
        <v>8454</v>
      </c>
      <c r="B4059" t="s">
        <v>8455</v>
      </c>
      <c r="I4059">
        <f t="shared" si="190"/>
        <v>4058</v>
      </c>
      <c r="J4059">
        <f t="shared" si="191"/>
        <v>4058</v>
      </c>
      <c r="K4059">
        <f t="shared" si="189"/>
        <v>1</v>
      </c>
      <c r="L4059" t="b">
        <f>COUNTIF($N$2:N4059, N4059)=1</f>
        <v>1</v>
      </c>
      <c r="M4059" s="37">
        <f>IF( $Q4059, MAX($M$1:M4058)+1, 0)</f>
        <v>0</v>
      </c>
      <c r="N4059" t="str" cm="1">
        <f t="array" ref="N4059">INDEX($A$9:$F$1048576, $J4059, $K4059 )</f>
        <v>72713</v>
      </c>
      <c r="O4059" t="str" cm="1">
        <f t="array" ref="O4059">INDEX($B$9:$F$1048576, $J4059, $K4059 )</f>
        <v>주택금융공사MBS2024-9(1-5)</v>
      </c>
      <c r="P4059" t="str" cm="1">
        <f t="array" ref="P4059">IF( $L4059, TRIM(_xll.IMDP("IR", $G$5&amp;$N4059, $G$6)), "" )</f>
        <v/>
      </c>
      <c r="Q4059" t="b" cm="1">
        <f t="array" ref="Q4059">IF(
    $U$1=1, AND($P4059&lt;&gt;"", $P4059&lt;&gt;"...", $P4059&lt;&gt;"입력오류"),
    IF(
        $U$18=1, AND($P4059&lt;&gt;"", $P4059&lt;&gt;"...", $P4059&lt;&gt;"입력오류", ISNUMBER(FIND(INDEX($T$2:$T$7,$U$1),$P4059))),
        IF(
            $U$17="기타", AND($P4059&lt;&gt;"", $P4059&lt;&gt;"...", $P4059&lt;&gt;"입력오류", NOT(ISNUMBER(FIND($T$21:$T$34,$P4059)))),
            AND($P4059&lt;&gt;"", $P4059&lt;&gt;"...", $P4059&lt;&gt;"입력오류", $T$19=$P4059)
        )
    )
)</f>
        <v>0</v>
      </c>
    </row>
    <row r="4060" spans="1:17">
      <c r="A4060" t="s">
        <v>8456</v>
      </c>
      <c r="B4060" t="s">
        <v>8457</v>
      </c>
      <c r="I4060">
        <f t="shared" si="190"/>
        <v>4059</v>
      </c>
      <c r="J4060">
        <f t="shared" si="191"/>
        <v>4059</v>
      </c>
      <c r="K4060">
        <f t="shared" si="189"/>
        <v>1</v>
      </c>
      <c r="L4060" t="b">
        <f>COUNTIF($N$2:N4060, N4060)=1</f>
        <v>1</v>
      </c>
      <c r="M4060" s="37">
        <f>IF( $Q4060, MAX($M$1:M4059)+1, 0)</f>
        <v>0</v>
      </c>
      <c r="N4060" t="str" cm="1">
        <f t="array" ref="N4060">INDEX($A$9:$F$1048576, $J4060, $K4060 )</f>
        <v>72714</v>
      </c>
      <c r="O4060" t="str" cm="1">
        <f t="array" ref="O4060">INDEX($B$9:$F$1048576, $J4060, $K4060 )</f>
        <v>주택금융공사MBS2024-9(1-6)</v>
      </c>
      <c r="P4060" t="str" cm="1">
        <f t="array" ref="P4060">IF( $L4060, TRIM(_xll.IMDP("IR", $G$5&amp;$N4060, $G$6)), "" )</f>
        <v/>
      </c>
      <c r="Q4060" t="b" cm="1">
        <f t="array" ref="Q4060">IF(
    $U$1=1, AND($P4060&lt;&gt;"", $P4060&lt;&gt;"...", $P4060&lt;&gt;"입력오류"),
    IF(
        $U$18=1, AND($P4060&lt;&gt;"", $P4060&lt;&gt;"...", $P4060&lt;&gt;"입력오류", ISNUMBER(FIND(INDEX($T$2:$T$7,$U$1),$P4060))),
        IF(
            $U$17="기타", AND($P4060&lt;&gt;"", $P4060&lt;&gt;"...", $P4060&lt;&gt;"입력오류", NOT(ISNUMBER(FIND($T$21:$T$34,$P4060)))),
            AND($P4060&lt;&gt;"", $P4060&lt;&gt;"...", $P4060&lt;&gt;"입력오류", $T$19=$P4060)
        )
    )
)</f>
        <v>0</v>
      </c>
    </row>
    <row r="4061" spans="1:17">
      <c r="A4061" t="s">
        <v>8458</v>
      </c>
      <c r="B4061" t="s">
        <v>8459</v>
      </c>
      <c r="I4061">
        <f t="shared" si="190"/>
        <v>4060</v>
      </c>
      <c r="J4061">
        <f t="shared" si="191"/>
        <v>4060</v>
      </c>
      <c r="K4061">
        <f t="shared" si="189"/>
        <v>1</v>
      </c>
      <c r="L4061" t="b">
        <f>COUNTIF($N$2:N4061, N4061)=1</f>
        <v>1</v>
      </c>
      <c r="M4061" s="37">
        <f>IF( $Q4061, MAX($M$1:M4060)+1, 0)</f>
        <v>0</v>
      </c>
      <c r="N4061" t="str" cm="1">
        <f t="array" ref="N4061">INDEX($A$9:$F$1048576, $J4061, $K4061 )</f>
        <v>72715</v>
      </c>
      <c r="O4061" t="str" cm="1">
        <f t="array" ref="O4061">INDEX($B$9:$F$1048576, $J4061, $K4061 )</f>
        <v>주택금융공사MBS2024-9(1-7)</v>
      </c>
      <c r="P4061" t="str" cm="1">
        <f t="array" ref="P4061">IF( $L4061, TRIM(_xll.IMDP("IR", $G$5&amp;$N4061, $G$6)), "" )</f>
        <v/>
      </c>
      <c r="Q4061" t="b" cm="1">
        <f t="array" ref="Q4061">IF(
    $U$1=1, AND($P4061&lt;&gt;"", $P4061&lt;&gt;"...", $P4061&lt;&gt;"입력오류"),
    IF(
        $U$18=1, AND($P4061&lt;&gt;"", $P4061&lt;&gt;"...", $P4061&lt;&gt;"입력오류", ISNUMBER(FIND(INDEX($T$2:$T$7,$U$1),$P4061))),
        IF(
            $U$17="기타", AND($P4061&lt;&gt;"", $P4061&lt;&gt;"...", $P4061&lt;&gt;"입력오류", NOT(ISNUMBER(FIND($T$21:$T$34,$P4061)))),
            AND($P4061&lt;&gt;"", $P4061&lt;&gt;"...", $P4061&lt;&gt;"입력오류", $T$19=$P4061)
        )
    )
)</f>
        <v>0</v>
      </c>
    </row>
    <row r="4062" spans="1:17">
      <c r="A4062" t="s">
        <v>8460</v>
      </c>
      <c r="B4062" t="s">
        <v>8461</v>
      </c>
      <c r="I4062">
        <f t="shared" si="190"/>
        <v>4061</v>
      </c>
      <c r="J4062">
        <f t="shared" si="191"/>
        <v>4061</v>
      </c>
      <c r="K4062">
        <f t="shared" si="189"/>
        <v>1</v>
      </c>
      <c r="L4062" t="b">
        <f>COUNTIF($N$2:N4062, N4062)=1</f>
        <v>1</v>
      </c>
      <c r="M4062" s="37">
        <f>IF( $Q4062, MAX($M$1:M4061)+1, 0)</f>
        <v>0</v>
      </c>
      <c r="N4062" t="str" cm="1">
        <f t="array" ref="N4062">INDEX($A$9:$F$1048576, $J4062, $K4062 )</f>
        <v>72716</v>
      </c>
      <c r="O4062" t="str" cm="1">
        <f t="array" ref="O4062">INDEX($B$9:$F$1048576, $J4062, $K4062 )</f>
        <v>주택금융공사MBS2024-9(1-8)</v>
      </c>
      <c r="P4062" t="str" cm="1">
        <f t="array" ref="P4062">IF( $L4062, TRIM(_xll.IMDP("IR", $G$5&amp;$N4062, $G$6)), "" )</f>
        <v/>
      </c>
      <c r="Q4062" t="b" cm="1">
        <f t="array" ref="Q4062">IF(
    $U$1=1, AND($P4062&lt;&gt;"", $P4062&lt;&gt;"...", $P4062&lt;&gt;"입력오류"),
    IF(
        $U$18=1, AND($P4062&lt;&gt;"", $P4062&lt;&gt;"...", $P4062&lt;&gt;"입력오류", ISNUMBER(FIND(INDEX($T$2:$T$7,$U$1),$P4062))),
        IF(
            $U$17="기타", AND($P4062&lt;&gt;"", $P4062&lt;&gt;"...", $P4062&lt;&gt;"입력오류", NOT(ISNUMBER(FIND($T$21:$T$34,$P4062)))),
            AND($P4062&lt;&gt;"", $P4062&lt;&gt;"...", $P4062&lt;&gt;"입력오류", $T$19=$P4062)
        )
    )
)</f>
        <v>0</v>
      </c>
    </row>
    <row r="4063" spans="1:17">
      <c r="A4063" t="s">
        <v>8462</v>
      </c>
      <c r="B4063" t="s">
        <v>8463</v>
      </c>
      <c r="I4063">
        <f t="shared" si="190"/>
        <v>4062</v>
      </c>
      <c r="J4063">
        <f t="shared" si="191"/>
        <v>4062</v>
      </c>
      <c r="K4063">
        <f t="shared" si="189"/>
        <v>1</v>
      </c>
      <c r="L4063" t="b">
        <f>COUNTIF($N$2:N4063, N4063)=1</f>
        <v>1</v>
      </c>
      <c r="M4063" s="37">
        <f>IF( $Q4063, MAX($M$1:M4062)+1, 0)</f>
        <v>0</v>
      </c>
      <c r="N4063" t="str" cm="1">
        <f t="array" ref="N4063">INDEX($A$9:$F$1048576, $J4063, $K4063 )</f>
        <v>72722</v>
      </c>
      <c r="O4063" t="str" cm="1">
        <f t="array" ref="O4063">INDEX($B$9:$F$1048576, $J4063, $K4063 )</f>
        <v>나무크레딧제3차(유)2</v>
      </c>
      <c r="P4063" t="str" cm="1">
        <f t="array" ref="P4063">IF( $L4063, TRIM(_xll.IMDP("IR", $G$5&amp;$N4063, $G$6)), "" )</f>
        <v/>
      </c>
      <c r="Q4063" t="b" cm="1">
        <f t="array" ref="Q4063">IF(
    $U$1=1, AND($P4063&lt;&gt;"", $P4063&lt;&gt;"...", $P4063&lt;&gt;"입력오류"),
    IF(
        $U$18=1, AND($P4063&lt;&gt;"", $P4063&lt;&gt;"...", $P4063&lt;&gt;"입력오류", ISNUMBER(FIND(INDEX($T$2:$T$7,$U$1),$P4063))),
        IF(
            $U$17="기타", AND($P4063&lt;&gt;"", $P4063&lt;&gt;"...", $P4063&lt;&gt;"입력오류", NOT(ISNUMBER(FIND($T$21:$T$34,$P4063)))),
            AND($P4063&lt;&gt;"", $P4063&lt;&gt;"...", $P4063&lt;&gt;"입력오류", $T$19=$P4063)
        )
    )
)</f>
        <v>0</v>
      </c>
    </row>
    <row r="4064" spans="1:17">
      <c r="A4064" t="s">
        <v>8464</v>
      </c>
      <c r="B4064" t="s">
        <v>8465</v>
      </c>
      <c r="I4064">
        <f t="shared" si="190"/>
        <v>4063</v>
      </c>
      <c r="J4064">
        <f t="shared" si="191"/>
        <v>4063</v>
      </c>
      <c r="K4064">
        <f t="shared" si="189"/>
        <v>1</v>
      </c>
      <c r="L4064" t="b">
        <f>COUNTIF($N$2:N4064, N4064)=1</f>
        <v>1</v>
      </c>
      <c r="M4064" s="37">
        <f>IF( $Q4064, MAX($M$1:M4063)+1, 0)</f>
        <v>0</v>
      </c>
      <c r="N4064" t="str" cm="1">
        <f t="array" ref="N4064">INDEX($A$9:$F$1048576, $J4064, $K4064 )</f>
        <v>72723</v>
      </c>
      <c r="O4064" t="str" cm="1">
        <f t="array" ref="O4064">INDEX($B$9:$F$1048576, $J4064, $K4064 )</f>
        <v>티월드제99차(유)1-1</v>
      </c>
      <c r="P4064" t="str" cm="1">
        <f t="array" ref="P4064">IF( $L4064, TRIM(_xll.IMDP("IR", $G$5&amp;$N4064, $G$6)), "" )</f>
        <v/>
      </c>
      <c r="Q4064" t="b" cm="1">
        <f t="array" ref="Q4064">IF(
    $U$1=1, AND($P4064&lt;&gt;"", $P4064&lt;&gt;"...", $P4064&lt;&gt;"입력오류"),
    IF(
        $U$18=1, AND($P4064&lt;&gt;"", $P4064&lt;&gt;"...", $P4064&lt;&gt;"입력오류", ISNUMBER(FIND(INDEX($T$2:$T$7,$U$1),$P4064))),
        IF(
            $U$17="기타", AND($P4064&lt;&gt;"", $P4064&lt;&gt;"...", $P4064&lt;&gt;"입력오류", NOT(ISNUMBER(FIND($T$21:$T$34,$P4064)))),
            AND($P4064&lt;&gt;"", $P4064&lt;&gt;"...", $P4064&lt;&gt;"입력오류", $T$19=$P4064)
        )
    )
)</f>
        <v>0</v>
      </c>
    </row>
    <row r="4065" spans="1:17">
      <c r="A4065" t="s">
        <v>8466</v>
      </c>
      <c r="B4065" t="s">
        <v>8467</v>
      </c>
      <c r="I4065">
        <f t="shared" si="190"/>
        <v>4064</v>
      </c>
      <c r="J4065">
        <f t="shared" si="191"/>
        <v>4064</v>
      </c>
      <c r="K4065">
        <f t="shared" si="189"/>
        <v>1</v>
      </c>
      <c r="L4065" t="b">
        <f>COUNTIF($N$2:N4065, N4065)=1</f>
        <v>1</v>
      </c>
      <c r="M4065" s="37">
        <f>IF( $Q4065, MAX($M$1:M4064)+1, 0)</f>
        <v>0</v>
      </c>
      <c r="N4065" t="str" cm="1">
        <f t="array" ref="N4065">INDEX($A$9:$F$1048576, $J4065, $K4065 )</f>
        <v>72724</v>
      </c>
      <c r="O4065" t="str" cm="1">
        <f t="array" ref="O4065">INDEX($B$9:$F$1048576, $J4065, $K4065 )</f>
        <v>티월드제99차(유)1-2</v>
      </c>
      <c r="P4065" t="str" cm="1">
        <f t="array" ref="P4065">IF( $L4065, TRIM(_xll.IMDP("IR", $G$5&amp;$N4065, $G$6)), "" )</f>
        <v/>
      </c>
      <c r="Q4065" t="b" cm="1">
        <f t="array" ref="Q4065">IF(
    $U$1=1, AND($P4065&lt;&gt;"", $P4065&lt;&gt;"...", $P4065&lt;&gt;"입력오류"),
    IF(
        $U$18=1, AND($P4065&lt;&gt;"", $P4065&lt;&gt;"...", $P4065&lt;&gt;"입력오류", ISNUMBER(FIND(INDEX($T$2:$T$7,$U$1),$P4065))),
        IF(
            $U$17="기타", AND($P4065&lt;&gt;"", $P4065&lt;&gt;"...", $P4065&lt;&gt;"입력오류", NOT(ISNUMBER(FIND($T$21:$T$34,$P4065)))),
            AND($P4065&lt;&gt;"", $P4065&lt;&gt;"...", $P4065&lt;&gt;"입력오류", $T$19=$P4065)
        )
    )
)</f>
        <v>0</v>
      </c>
    </row>
    <row r="4066" spans="1:17">
      <c r="A4066" t="s">
        <v>8468</v>
      </c>
      <c r="B4066" t="s">
        <v>8469</v>
      </c>
      <c r="I4066">
        <f t="shared" si="190"/>
        <v>4065</v>
      </c>
      <c r="J4066">
        <f t="shared" si="191"/>
        <v>4065</v>
      </c>
      <c r="K4066">
        <f t="shared" si="189"/>
        <v>1</v>
      </c>
      <c r="L4066" t="b">
        <f>COUNTIF($N$2:N4066, N4066)=1</f>
        <v>1</v>
      </c>
      <c r="M4066" s="37">
        <f>IF( $Q4066, MAX($M$1:M4065)+1, 0)</f>
        <v>0</v>
      </c>
      <c r="N4066" t="str" cm="1">
        <f t="array" ref="N4066">INDEX($A$9:$F$1048576, $J4066, $K4066 )</f>
        <v>72725</v>
      </c>
      <c r="O4066" t="str" cm="1">
        <f t="array" ref="O4066">INDEX($B$9:$F$1048576, $J4066, $K4066 )</f>
        <v>티월드제99차(유)1-3</v>
      </c>
      <c r="P4066" t="str" cm="1">
        <f t="array" ref="P4066">IF( $L4066, TRIM(_xll.IMDP("IR", $G$5&amp;$N4066, $G$6)), "" )</f>
        <v/>
      </c>
      <c r="Q4066" t="b" cm="1">
        <f t="array" ref="Q4066">IF(
    $U$1=1, AND($P4066&lt;&gt;"", $P4066&lt;&gt;"...", $P4066&lt;&gt;"입력오류"),
    IF(
        $U$18=1, AND($P4066&lt;&gt;"", $P4066&lt;&gt;"...", $P4066&lt;&gt;"입력오류", ISNUMBER(FIND(INDEX($T$2:$T$7,$U$1),$P4066))),
        IF(
            $U$17="기타", AND($P4066&lt;&gt;"", $P4066&lt;&gt;"...", $P4066&lt;&gt;"입력오류", NOT(ISNUMBER(FIND($T$21:$T$34,$P4066)))),
            AND($P4066&lt;&gt;"", $P4066&lt;&gt;"...", $P4066&lt;&gt;"입력오류", $T$19=$P4066)
        )
    )
)</f>
        <v>0</v>
      </c>
    </row>
    <row r="4067" spans="1:17">
      <c r="A4067" t="s">
        <v>8470</v>
      </c>
      <c r="B4067" t="s">
        <v>8471</v>
      </c>
      <c r="I4067">
        <f t="shared" si="190"/>
        <v>4066</v>
      </c>
      <c r="J4067">
        <f t="shared" si="191"/>
        <v>4066</v>
      </c>
      <c r="K4067">
        <f t="shared" si="189"/>
        <v>1</v>
      </c>
      <c r="L4067" t="b">
        <f>COUNTIF($N$2:N4067, N4067)=1</f>
        <v>1</v>
      </c>
      <c r="M4067" s="37">
        <f>IF( $Q4067, MAX($M$1:M4066)+1, 0)</f>
        <v>0</v>
      </c>
      <c r="N4067" t="str" cm="1">
        <f t="array" ref="N4067">INDEX($A$9:$F$1048576, $J4067, $K4067 )</f>
        <v>72726</v>
      </c>
      <c r="O4067" t="str" cm="1">
        <f t="array" ref="O4067">INDEX($B$9:$F$1048576, $J4067, $K4067 )</f>
        <v>티월드제99차(유)1-4</v>
      </c>
      <c r="P4067" t="str" cm="1">
        <f t="array" ref="P4067">IF( $L4067, TRIM(_xll.IMDP("IR", $G$5&amp;$N4067, $G$6)), "" )</f>
        <v/>
      </c>
      <c r="Q4067" t="b" cm="1">
        <f t="array" ref="Q4067">IF(
    $U$1=1, AND($P4067&lt;&gt;"", $P4067&lt;&gt;"...", $P4067&lt;&gt;"입력오류"),
    IF(
        $U$18=1, AND($P4067&lt;&gt;"", $P4067&lt;&gt;"...", $P4067&lt;&gt;"입력오류", ISNUMBER(FIND(INDEX($T$2:$T$7,$U$1),$P4067))),
        IF(
            $U$17="기타", AND($P4067&lt;&gt;"", $P4067&lt;&gt;"...", $P4067&lt;&gt;"입력오류", NOT(ISNUMBER(FIND($T$21:$T$34,$P4067)))),
            AND($P4067&lt;&gt;"", $P4067&lt;&gt;"...", $P4067&lt;&gt;"입력오류", $T$19=$P4067)
        )
    )
)</f>
        <v>0</v>
      </c>
    </row>
    <row r="4068" spans="1:17">
      <c r="A4068" t="s">
        <v>8472</v>
      </c>
      <c r="B4068" t="s">
        <v>8473</v>
      </c>
      <c r="I4068">
        <f t="shared" si="190"/>
        <v>4067</v>
      </c>
      <c r="J4068">
        <f t="shared" si="191"/>
        <v>4067</v>
      </c>
      <c r="K4068">
        <f t="shared" si="189"/>
        <v>1</v>
      </c>
      <c r="L4068" t="b">
        <f>COUNTIF($N$2:N4068, N4068)=1</f>
        <v>1</v>
      </c>
      <c r="M4068" s="37">
        <f>IF( $Q4068, MAX($M$1:M4067)+1, 0)</f>
        <v>0</v>
      </c>
      <c r="N4068" t="str" cm="1">
        <f t="array" ref="N4068">INDEX($A$9:$F$1048576, $J4068, $K4068 )</f>
        <v>72727</v>
      </c>
      <c r="O4068" t="str" cm="1">
        <f t="array" ref="O4068">INDEX($B$9:$F$1048576, $J4068, $K4068 )</f>
        <v>티월드제99차(유)1-5</v>
      </c>
      <c r="P4068" t="str" cm="1">
        <f t="array" ref="P4068">IF( $L4068, TRIM(_xll.IMDP("IR", $G$5&amp;$N4068, $G$6)), "" )</f>
        <v/>
      </c>
      <c r="Q4068" t="b" cm="1">
        <f t="array" ref="Q4068">IF(
    $U$1=1, AND($P4068&lt;&gt;"", $P4068&lt;&gt;"...", $P4068&lt;&gt;"입력오류"),
    IF(
        $U$18=1, AND($P4068&lt;&gt;"", $P4068&lt;&gt;"...", $P4068&lt;&gt;"입력오류", ISNUMBER(FIND(INDEX($T$2:$T$7,$U$1),$P4068))),
        IF(
            $U$17="기타", AND($P4068&lt;&gt;"", $P4068&lt;&gt;"...", $P4068&lt;&gt;"입력오류", NOT(ISNUMBER(FIND($T$21:$T$34,$P4068)))),
            AND($P4068&lt;&gt;"", $P4068&lt;&gt;"...", $P4068&lt;&gt;"입력오류", $T$19=$P4068)
        )
    )
)</f>
        <v>0</v>
      </c>
    </row>
    <row r="4069" spans="1:17">
      <c r="A4069" t="s">
        <v>8474</v>
      </c>
      <c r="B4069" t="s">
        <v>8475</v>
      </c>
      <c r="I4069">
        <f t="shared" si="190"/>
        <v>4068</v>
      </c>
      <c r="J4069">
        <f t="shared" si="191"/>
        <v>4068</v>
      </c>
      <c r="K4069">
        <f t="shared" si="189"/>
        <v>1</v>
      </c>
      <c r="L4069" t="b">
        <f>COUNTIF($N$2:N4069, N4069)=1</f>
        <v>1</v>
      </c>
      <c r="M4069" s="37">
        <f>IF( $Q4069, MAX($M$1:M4068)+1, 0)</f>
        <v>0</v>
      </c>
      <c r="N4069" t="str" cm="1">
        <f t="array" ref="N4069">INDEX($A$9:$F$1048576, $J4069, $K4069 )</f>
        <v>72728</v>
      </c>
      <c r="O4069" t="str" cm="1">
        <f t="array" ref="O4069">INDEX($B$9:$F$1048576, $J4069, $K4069 )</f>
        <v>티월드제99차(유)1-6</v>
      </c>
      <c r="P4069" t="str" cm="1">
        <f t="array" ref="P4069">IF( $L4069, TRIM(_xll.IMDP("IR", $G$5&amp;$N4069, $G$6)), "" )</f>
        <v/>
      </c>
      <c r="Q4069" t="b" cm="1">
        <f t="array" ref="Q4069">IF(
    $U$1=1, AND($P4069&lt;&gt;"", $P4069&lt;&gt;"...", $P4069&lt;&gt;"입력오류"),
    IF(
        $U$18=1, AND($P4069&lt;&gt;"", $P4069&lt;&gt;"...", $P4069&lt;&gt;"입력오류", ISNUMBER(FIND(INDEX($T$2:$T$7,$U$1),$P4069))),
        IF(
            $U$17="기타", AND($P4069&lt;&gt;"", $P4069&lt;&gt;"...", $P4069&lt;&gt;"입력오류", NOT(ISNUMBER(FIND($T$21:$T$34,$P4069)))),
            AND($P4069&lt;&gt;"", $P4069&lt;&gt;"...", $P4069&lt;&gt;"입력오류", $T$19=$P4069)
        )
    )
)</f>
        <v>0</v>
      </c>
    </row>
    <row r="4070" spans="1:17">
      <c r="A4070" t="s">
        <v>8476</v>
      </c>
      <c r="B4070" t="s">
        <v>8477</v>
      </c>
      <c r="I4070">
        <f t="shared" si="190"/>
        <v>4069</v>
      </c>
      <c r="J4070">
        <f t="shared" si="191"/>
        <v>4069</v>
      </c>
      <c r="K4070">
        <f t="shared" si="189"/>
        <v>1</v>
      </c>
      <c r="L4070" t="b">
        <f>COUNTIF($N$2:N4070, N4070)=1</f>
        <v>1</v>
      </c>
      <c r="M4070" s="37">
        <f>IF( $Q4070, MAX($M$1:M4069)+1, 0)</f>
        <v>0</v>
      </c>
      <c r="N4070" t="str" cm="1">
        <f t="array" ref="N4070">INDEX($A$9:$F$1048576, $J4070, $K4070 )</f>
        <v>72729</v>
      </c>
      <c r="O4070" t="str" cm="1">
        <f t="array" ref="O4070">INDEX($B$9:$F$1048576, $J4070, $K4070 )</f>
        <v>티월드제99차(유)1-7</v>
      </c>
      <c r="P4070" t="str" cm="1">
        <f t="array" ref="P4070">IF( $L4070, TRIM(_xll.IMDP("IR", $G$5&amp;$N4070, $G$6)), "" )</f>
        <v/>
      </c>
      <c r="Q4070" t="b" cm="1">
        <f t="array" ref="Q4070">IF(
    $U$1=1, AND($P4070&lt;&gt;"", $P4070&lt;&gt;"...", $P4070&lt;&gt;"입력오류"),
    IF(
        $U$18=1, AND($P4070&lt;&gt;"", $P4070&lt;&gt;"...", $P4070&lt;&gt;"입력오류", ISNUMBER(FIND(INDEX($T$2:$T$7,$U$1),$P4070))),
        IF(
            $U$17="기타", AND($P4070&lt;&gt;"", $P4070&lt;&gt;"...", $P4070&lt;&gt;"입력오류", NOT(ISNUMBER(FIND($T$21:$T$34,$P4070)))),
            AND($P4070&lt;&gt;"", $P4070&lt;&gt;"...", $P4070&lt;&gt;"입력오류", $T$19=$P4070)
        )
    )
)</f>
        <v>0</v>
      </c>
    </row>
    <row r="4071" spans="1:17">
      <c r="A4071" t="s">
        <v>8478</v>
      </c>
      <c r="B4071" t="s">
        <v>8479</v>
      </c>
      <c r="I4071">
        <f t="shared" si="190"/>
        <v>4070</v>
      </c>
      <c r="J4071">
        <f t="shared" si="191"/>
        <v>4070</v>
      </c>
      <c r="K4071">
        <f t="shared" si="189"/>
        <v>1</v>
      </c>
      <c r="L4071" t="b">
        <f>COUNTIF($N$2:N4071, N4071)=1</f>
        <v>1</v>
      </c>
      <c r="M4071" s="37">
        <f>IF( $Q4071, MAX($M$1:M4070)+1, 0)</f>
        <v>0</v>
      </c>
      <c r="N4071" t="str" cm="1">
        <f t="array" ref="N4071">INDEX($A$9:$F$1048576, $J4071, $K4071 )</f>
        <v>72730</v>
      </c>
      <c r="O4071" t="str" cm="1">
        <f t="array" ref="O4071">INDEX($B$9:$F$1048576, $J4071, $K4071 )</f>
        <v>티월드제99차(유)1-8</v>
      </c>
      <c r="P4071" t="str" cm="1">
        <f t="array" ref="P4071">IF( $L4071, TRIM(_xll.IMDP("IR", $G$5&amp;$N4071, $G$6)), "" )</f>
        <v/>
      </c>
      <c r="Q4071" t="b" cm="1">
        <f t="array" ref="Q4071">IF(
    $U$1=1, AND($P4071&lt;&gt;"", $P4071&lt;&gt;"...", $P4071&lt;&gt;"입력오류"),
    IF(
        $U$18=1, AND($P4071&lt;&gt;"", $P4071&lt;&gt;"...", $P4071&lt;&gt;"입력오류", ISNUMBER(FIND(INDEX($T$2:$T$7,$U$1),$P4071))),
        IF(
            $U$17="기타", AND($P4071&lt;&gt;"", $P4071&lt;&gt;"...", $P4071&lt;&gt;"입력오류", NOT(ISNUMBER(FIND($T$21:$T$34,$P4071)))),
            AND($P4071&lt;&gt;"", $P4071&lt;&gt;"...", $P4071&lt;&gt;"입력오류", $T$19=$P4071)
        )
    )
)</f>
        <v>0</v>
      </c>
    </row>
    <row r="4072" spans="1:17">
      <c r="A4072" t="s">
        <v>8480</v>
      </c>
      <c r="B4072" t="s">
        <v>8481</v>
      </c>
      <c r="I4072">
        <f t="shared" si="190"/>
        <v>4071</v>
      </c>
      <c r="J4072">
        <f t="shared" si="191"/>
        <v>4071</v>
      </c>
      <c r="K4072">
        <f t="shared" si="189"/>
        <v>1</v>
      </c>
      <c r="L4072" t="b">
        <f>COUNTIF($N$2:N4072, N4072)=1</f>
        <v>1</v>
      </c>
      <c r="M4072" s="37">
        <f>IF( $Q4072, MAX($M$1:M4071)+1, 0)</f>
        <v>0</v>
      </c>
      <c r="N4072" t="str" cm="1">
        <f t="array" ref="N4072">INDEX($A$9:$F$1048576, $J4072, $K4072 )</f>
        <v>72731</v>
      </c>
      <c r="O4072" t="str" cm="1">
        <f t="array" ref="O4072">INDEX($B$9:$F$1048576, $J4072, $K4072 )</f>
        <v>티월드제99차(유)1-9</v>
      </c>
      <c r="P4072" t="str" cm="1">
        <f t="array" ref="P4072">IF( $L4072, TRIM(_xll.IMDP("IR", $G$5&amp;$N4072, $G$6)), "" )</f>
        <v/>
      </c>
      <c r="Q4072" t="b" cm="1">
        <f t="array" ref="Q4072">IF(
    $U$1=1, AND($P4072&lt;&gt;"", $P4072&lt;&gt;"...", $P4072&lt;&gt;"입력오류"),
    IF(
        $U$18=1, AND($P4072&lt;&gt;"", $P4072&lt;&gt;"...", $P4072&lt;&gt;"입력오류", ISNUMBER(FIND(INDEX($T$2:$T$7,$U$1),$P4072))),
        IF(
            $U$17="기타", AND($P4072&lt;&gt;"", $P4072&lt;&gt;"...", $P4072&lt;&gt;"입력오류", NOT(ISNUMBER(FIND($T$21:$T$34,$P4072)))),
            AND($P4072&lt;&gt;"", $P4072&lt;&gt;"...", $P4072&lt;&gt;"입력오류", $T$19=$P4072)
        )
    )
)</f>
        <v>0</v>
      </c>
    </row>
    <row r="4073" spans="1:17">
      <c r="A4073" t="s">
        <v>8482</v>
      </c>
      <c r="B4073" t="s">
        <v>8483</v>
      </c>
      <c r="I4073">
        <f t="shared" si="190"/>
        <v>4072</v>
      </c>
      <c r="J4073">
        <f t="shared" si="191"/>
        <v>4072</v>
      </c>
      <c r="K4073">
        <f t="shared" si="189"/>
        <v>1</v>
      </c>
      <c r="L4073" t="b">
        <f>COUNTIF($N$2:N4073, N4073)=1</f>
        <v>1</v>
      </c>
      <c r="M4073" s="37">
        <f>IF( $Q4073, MAX($M$1:M4072)+1, 0)</f>
        <v>0</v>
      </c>
      <c r="N4073" t="str" cm="1">
        <f t="array" ref="N4073">INDEX($A$9:$F$1048576, $J4073, $K4073 )</f>
        <v>72732</v>
      </c>
      <c r="O4073" t="str" cm="1">
        <f t="array" ref="O4073">INDEX($B$9:$F$1048576, $J4073, $K4073 )</f>
        <v>티월드제99차(유)1-10</v>
      </c>
      <c r="P4073" t="str" cm="1">
        <f t="array" ref="P4073">IF( $L4073, TRIM(_xll.IMDP("IR", $G$5&amp;$N4073, $G$6)), "" )</f>
        <v/>
      </c>
      <c r="Q4073" t="b" cm="1">
        <f t="array" ref="Q4073">IF(
    $U$1=1, AND($P4073&lt;&gt;"", $P4073&lt;&gt;"...", $P4073&lt;&gt;"입력오류"),
    IF(
        $U$18=1, AND($P4073&lt;&gt;"", $P4073&lt;&gt;"...", $P4073&lt;&gt;"입력오류", ISNUMBER(FIND(INDEX($T$2:$T$7,$U$1),$P4073))),
        IF(
            $U$17="기타", AND($P4073&lt;&gt;"", $P4073&lt;&gt;"...", $P4073&lt;&gt;"입력오류", NOT(ISNUMBER(FIND($T$21:$T$34,$P4073)))),
            AND($P4073&lt;&gt;"", $P4073&lt;&gt;"...", $P4073&lt;&gt;"입력오류", $T$19=$P4073)
        )
    )
)</f>
        <v>0</v>
      </c>
    </row>
    <row r="4074" spans="1:17">
      <c r="A4074" t="s">
        <v>8484</v>
      </c>
      <c r="B4074" t="s">
        <v>8485</v>
      </c>
      <c r="I4074">
        <f t="shared" si="190"/>
        <v>4073</v>
      </c>
      <c r="J4074">
        <f t="shared" si="191"/>
        <v>4073</v>
      </c>
      <c r="K4074">
        <f t="shared" si="189"/>
        <v>1</v>
      </c>
      <c r="L4074" t="b">
        <f>COUNTIF($N$2:N4074, N4074)=1</f>
        <v>1</v>
      </c>
      <c r="M4074" s="37">
        <f>IF( $Q4074, MAX($M$1:M4073)+1, 0)</f>
        <v>0</v>
      </c>
      <c r="N4074" t="str" cm="1">
        <f t="array" ref="N4074">INDEX($A$9:$F$1048576, $J4074, $K4074 )</f>
        <v>72733</v>
      </c>
      <c r="O4074" t="str" cm="1">
        <f t="array" ref="O4074">INDEX($B$9:$F$1048576, $J4074, $K4074 )</f>
        <v>티월드제99차(유)1-11</v>
      </c>
      <c r="P4074" t="str" cm="1">
        <f t="array" ref="P4074">IF( $L4074, TRIM(_xll.IMDP("IR", $G$5&amp;$N4074, $G$6)), "" )</f>
        <v/>
      </c>
      <c r="Q4074" t="b" cm="1">
        <f t="array" ref="Q4074">IF(
    $U$1=1, AND($P4074&lt;&gt;"", $P4074&lt;&gt;"...", $P4074&lt;&gt;"입력오류"),
    IF(
        $U$18=1, AND($P4074&lt;&gt;"", $P4074&lt;&gt;"...", $P4074&lt;&gt;"입력오류", ISNUMBER(FIND(INDEX($T$2:$T$7,$U$1),$P4074))),
        IF(
            $U$17="기타", AND($P4074&lt;&gt;"", $P4074&lt;&gt;"...", $P4074&lt;&gt;"입력오류", NOT(ISNUMBER(FIND($T$21:$T$34,$P4074)))),
            AND($P4074&lt;&gt;"", $P4074&lt;&gt;"...", $P4074&lt;&gt;"입력오류", $T$19=$P4074)
        )
    )
)</f>
        <v>0</v>
      </c>
    </row>
    <row r="4075" spans="1:17">
      <c r="A4075" t="s">
        <v>8486</v>
      </c>
      <c r="B4075" t="s">
        <v>8487</v>
      </c>
      <c r="I4075">
        <f t="shared" si="190"/>
        <v>4074</v>
      </c>
      <c r="J4075">
        <f t="shared" si="191"/>
        <v>4074</v>
      </c>
      <c r="K4075">
        <f t="shared" si="189"/>
        <v>1</v>
      </c>
      <c r="L4075" t="b">
        <f>COUNTIF($N$2:N4075, N4075)=1</f>
        <v>1</v>
      </c>
      <c r="M4075" s="37">
        <f>IF( $Q4075, MAX($M$1:M4074)+1, 0)</f>
        <v>0</v>
      </c>
      <c r="N4075" t="str" cm="1">
        <f t="array" ref="N4075">INDEX($A$9:$F$1048576, $J4075, $K4075 )</f>
        <v>72734</v>
      </c>
      <c r="O4075" t="str" cm="1">
        <f t="array" ref="O4075">INDEX($B$9:$F$1048576, $J4075, $K4075 )</f>
        <v>티월드제99차(유)1-12</v>
      </c>
      <c r="P4075" t="str" cm="1">
        <f t="array" ref="P4075">IF( $L4075, TRIM(_xll.IMDP("IR", $G$5&amp;$N4075, $G$6)), "" )</f>
        <v/>
      </c>
      <c r="Q4075" t="b" cm="1">
        <f t="array" ref="Q4075">IF(
    $U$1=1, AND($P4075&lt;&gt;"", $P4075&lt;&gt;"...", $P4075&lt;&gt;"입력오류"),
    IF(
        $U$18=1, AND($P4075&lt;&gt;"", $P4075&lt;&gt;"...", $P4075&lt;&gt;"입력오류", ISNUMBER(FIND(INDEX($T$2:$T$7,$U$1),$P4075))),
        IF(
            $U$17="기타", AND($P4075&lt;&gt;"", $P4075&lt;&gt;"...", $P4075&lt;&gt;"입력오류", NOT(ISNUMBER(FIND($T$21:$T$34,$P4075)))),
            AND($P4075&lt;&gt;"", $P4075&lt;&gt;"...", $P4075&lt;&gt;"입력오류", $T$19=$P4075)
        )
    )
)</f>
        <v>0</v>
      </c>
    </row>
    <row r="4076" spans="1:17">
      <c r="A4076" t="s">
        <v>8488</v>
      </c>
      <c r="B4076" t="s">
        <v>8489</v>
      </c>
      <c r="I4076">
        <f t="shared" si="190"/>
        <v>4075</v>
      </c>
      <c r="J4076">
        <f t="shared" si="191"/>
        <v>4075</v>
      </c>
      <c r="K4076">
        <f t="shared" si="189"/>
        <v>1</v>
      </c>
      <c r="L4076" t="b">
        <f>COUNTIF($N$2:N4076, N4076)=1</f>
        <v>1</v>
      </c>
      <c r="M4076" s="37">
        <f>IF( $Q4076, MAX($M$1:M4075)+1, 0)</f>
        <v>0</v>
      </c>
      <c r="N4076" t="str" cm="1">
        <f t="array" ref="N4076">INDEX($A$9:$F$1048576, $J4076, $K4076 )</f>
        <v>72735</v>
      </c>
      <c r="O4076" t="str" cm="1">
        <f t="array" ref="O4076">INDEX($B$9:$F$1048576, $J4076, $K4076 )</f>
        <v>티월드제99차(유)1-13</v>
      </c>
      <c r="P4076" t="str" cm="1">
        <f t="array" ref="P4076">IF( $L4076, TRIM(_xll.IMDP("IR", $G$5&amp;$N4076, $G$6)), "" )</f>
        <v/>
      </c>
      <c r="Q4076" t="b" cm="1">
        <f t="array" ref="Q4076">IF(
    $U$1=1, AND($P4076&lt;&gt;"", $P4076&lt;&gt;"...", $P4076&lt;&gt;"입력오류"),
    IF(
        $U$18=1, AND($P4076&lt;&gt;"", $P4076&lt;&gt;"...", $P4076&lt;&gt;"입력오류", ISNUMBER(FIND(INDEX($T$2:$T$7,$U$1),$P4076))),
        IF(
            $U$17="기타", AND($P4076&lt;&gt;"", $P4076&lt;&gt;"...", $P4076&lt;&gt;"입력오류", NOT(ISNUMBER(FIND($T$21:$T$34,$P4076)))),
            AND($P4076&lt;&gt;"", $P4076&lt;&gt;"...", $P4076&lt;&gt;"입력오류", $T$19=$P4076)
        )
    )
)</f>
        <v>0</v>
      </c>
    </row>
    <row r="4077" spans="1:17">
      <c r="A4077" t="s">
        <v>8490</v>
      </c>
      <c r="B4077" t="s">
        <v>8491</v>
      </c>
      <c r="I4077">
        <f t="shared" si="190"/>
        <v>4076</v>
      </c>
      <c r="J4077">
        <f t="shared" si="191"/>
        <v>4076</v>
      </c>
      <c r="K4077">
        <f t="shared" si="189"/>
        <v>1</v>
      </c>
      <c r="L4077" t="b">
        <f>COUNTIF($N$2:N4077, N4077)=1</f>
        <v>1</v>
      </c>
      <c r="M4077" s="37">
        <f>IF( $Q4077, MAX($M$1:M4076)+1, 0)</f>
        <v>0</v>
      </c>
      <c r="N4077" t="str" cm="1">
        <f t="array" ref="N4077">INDEX($A$9:$F$1048576, $J4077, $K4077 )</f>
        <v>72736</v>
      </c>
      <c r="O4077" t="str" cm="1">
        <f t="array" ref="O4077">INDEX($B$9:$F$1048576, $J4077, $K4077 )</f>
        <v>티월드제99차(유)1-14</v>
      </c>
      <c r="P4077" t="str" cm="1">
        <f t="array" ref="P4077">IF( $L4077, TRIM(_xll.IMDP("IR", $G$5&amp;$N4077, $G$6)), "" )</f>
        <v/>
      </c>
      <c r="Q4077" t="b" cm="1">
        <f t="array" ref="Q4077">IF(
    $U$1=1, AND($P4077&lt;&gt;"", $P4077&lt;&gt;"...", $P4077&lt;&gt;"입력오류"),
    IF(
        $U$18=1, AND($P4077&lt;&gt;"", $P4077&lt;&gt;"...", $P4077&lt;&gt;"입력오류", ISNUMBER(FIND(INDEX($T$2:$T$7,$U$1),$P4077))),
        IF(
            $U$17="기타", AND($P4077&lt;&gt;"", $P4077&lt;&gt;"...", $P4077&lt;&gt;"입력오류", NOT(ISNUMBER(FIND($T$21:$T$34,$P4077)))),
            AND($P4077&lt;&gt;"", $P4077&lt;&gt;"...", $P4077&lt;&gt;"입력오류", $T$19=$P4077)
        )
    )
)</f>
        <v>0</v>
      </c>
    </row>
    <row r="4078" spans="1:17">
      <c r="A4078" t="s">
        <v>8492</v>
      </c>
      <c r="B4078" t="s">
        <v>8493</v>
      </c>
      <c r="I4078">
        <f t="shared" si="190"/>
        <v>4077</v>
      </c>
      <c r="J4078">
        <f t="shared" si="191"/>
        <v>4077</v>
      </c>
      <c r="K4078">
        <f t="shared" si="189"/>
        <v>1</v>
      </c>
      <c r="L4078" t="b">
        <f>COUNTIF($N$2:N4078, N4078)=1</f>
        <v>1</v>
      </c>
      <c r="M4078" s="37">
        <f>IF( $Q4078, MAX($M$1:M4077)+1, 0)</f>
        <v>0</v>
      </c>
      <c r="N4078" t="str" cm="1">
        <f t="array" ref="N4078">INDEX($A$9:$F$1048576, $J4078, $K4078 )</f>
        <v>72737</v>
      </c>
      <c r="O4078" t="str" cm="1">
        <f t="array" ref="O4078">INDEX($B$9:$F$1048576, $J4078, $K4078 )</f>
        <v>티월드제99차(유)1-15</v>
      </c>
      <c r="P4078" t="str" cm="1">
        <f t="array" ref="P4078">IF( $L4078, TRIM(_xll.IMDP("IR", $G$5&amp;$N4078, $G$6)), "" )</f>
        <v/>
      </c>
      <c r="Q4078" t="b" cm="1">
        <f t="array" ref="Q4078">IF(
    $U$1=1, AND($P4078&lt;&gt;"", $P4078&lt;&gt;"...", $P4078&lt;&gt;"입력오류"),
    IF(
        $U$18=1, AND($P4078&lt;&gt;"", $P4078&lt;&gt;"...", $P4078&lt;&gt;"입력오류", ISNUMBER(FIND(INDEX($T$2:$T$7,$U$1),$P4078))),
        IF(
            $U$17="기타", AND($P4078&lt;&gt;"", $P4078&lt;&gt;"...", $P4078&lt;&gt;"입력오류", NOT(ISNUMBER(FIND($T$21:$T$34,$P4078)))),
            AND($P4078&lt;&gt;"", $P4078&lt;&gt;"...", $P4078&lt;&gt;"입력오류", $T$19=$P4078)
        )
    )
)</f>
        <v>0</v>
      </c>
    </row>
    <row r="4079" spans="1:17">
      <c r="A4079" t="s">
        <v>8494</v>
      </c>
      <c r="B4079" t="s">
        <v>8495</v>
      </c>
      <c r="I4079">
        <f t="shared" si="190"/>
        <v>4078</v>
      </c>
      <c r="J4079">
        <f t="shared" si="191"/>
        <v>4078</v>
      </c>
      <c r="K4079">
        <f t="shared" si="189"/>
        <v>1</v>
      </c>
      <c r="L4079" t="b">
        <f>COUNTIF($N$2:N4079, N4079)=1</f>
        <v>1</v>
      </c>
      <c r="M4079" s="37">
        <f>IF( $Q4079, MAX($M$1:M4078)+1, 0)</f>
        <v>0</v>
      </c>
      <c r="N4079" t="str" cm="1">
        <f t="array" ref="N4079">INDEX($A$9:$F$1048576, $J4079, $K4079 )</f>
        <v>72738</v>
      </c>
      <c r="O4079" t="str" cm="1">
        <f t="array" ref="O4079">INDEX($B$9:$F$1048576, $J4079, $K4079 )</f>
        <v>티월드제99차(유)1-16</v>
      </c>
      <c r="P4079" t="str" cm="1">
        <f t="array" ref="P4079">IF( $L4079, TRIM(_xll.IMDP("IR", $G$5&amp;$N4079, $G$6)), "" )</f>
        <v/>
      </c>
      <c r="Q4079" t="b" cm="1">
        <f t="array" ref="Q4079">IF(
    $U$1=1, AND($P4079&lt;&gt;"", $P4079&lt;&gt;"...", $P4079&lt;&gt;"입력오류"),
    IF(
        $U$18=1, AND($P4079&lt;&gt;"", $P4079&lt;&gt;"...", $P4079&lt;&gt;"입력오류", ISNUMBER(FIND(INDEX($T$2:$T$7,$U$1),$P4079))),
        IF(
            $U$17="기타", AND($P4079&lt;&gt;"", $P4079&lt;&gt;"...", $P4079&lt;&gt;"입력오류", NOT(ISNUMBER(FIND($T$21:$T$34,$P4079)))),
            AND($P4079&lt;&gt;"", $P4079&lt;&gt;"...", $P4079&lt;&gt;"입력오류", $T$19=$P4079)
        )
    )
)</f>
        <v>0</v>
      </c>
    </row>
    <row r="4080" spans="1:17">
      <c r="A4080" t="s">
        <v>8496</v>
      </c>
      <c r="B4080" t="s">
        <v>8497</v>
      </c>
      <c r="I4080">
        <f t="shared" si="190"/>
        <v>4079</v>
      </c>
      <c r="J4080">
        <f t="shared" si="191"/>
        <v>4079</v>
      </c>
      <c r="K4080">
        <f t="shared" si="189"/>
        <v>1</v>
      </c>
      <c r="L4080" t="b">
        <f>COUNTIF($N$2:N4080, N4080)=1</f>
        <v>1</v>
      </c>
      <c r="M4080" s="37">
        <f>IF( $Q4080, MAX($M$1:M4079)+1, 0)</f>
        <v>0</v>
      </c>
      <c r="N4080" t="str" cm="1">
        <f t="array" ref="N4080">INDEX($A$9:$F$1048576, $J4080, $K4080 )</f>
        <v>72739</v>
      </c>
      <c r="O4080" t="str" cm="1">
        <f t="array" ref="O4080">INDEX($B$9:$F$1048576, $J4080, $K4080 )</f>
        <v>티월드제99차(유)1-17</v>
      </c>
      <c r="P4080" t="str" cm="1">
        <f t="array" ref="P4080">IF( $L4080, TRIM(_xll.IMDP("IR", $G$5&amp;$N4080, $G$6)), "" )</f>
        <v/>
      </c>
      <c r="Q4080" t="b" cm="1">
        <f t="array" ref="Q4080">IF(
    $U$1=1, AND($P4080&lt;&gt;"", $P4080&lt;&gt;"...", $P4080&lt;&gt;"입력오류"),
    IF(
        $U$18=1, AND($P4080&lt;&gt;"", $P4080&lt;&gt;"...", $P4080&lt;&gt;"입력오류", ISNUMBER(FIND(INDEX($T$2:$T$7,$U$1),$P4080))),
        IF(
            $U$17="기타", AND($P4080&lt;&gt;"", $P4080&lt;&gt;"...", $P4080&lt;&gt;"입력오류", NOT(ISNUMBER(FIND($T$21:$T$34,$P4080)))),
            AND($P4080&lt;&gt;"", $P4080&lt;&gt;"...", $P4080&lt;&gt;"입력오류", $T$19=$P4080)
        )
    )
)</f>
        <v>0</v>
      </c>
    </row>
    <row r="4081" spans="1:17">
      <c r="A4081" t="s">
        <v>8498</v>
      </c>
      <c r="B4081" t="s">
        <v>8499</v>
      </c>
      <c r="I4081">
        <f t="shared" si="190"/>
        <v>4080</v>
      </c>
      <c r="J4081">
        <f t="shared" si="191"/>
        <v>4080</v>
      </c>
      <c r="K4081">
        <f t="shared" si="189"/>
        <v>1</v>
      </c>
      <c r="L4081" t="b">
        <f>COUNTIF($N$2:N4081, N4081)=1</f>
        <v>1</v>
      </c>
      <c r="M4081" s="37">
        <f>IF( $Q4081, MAX($M$1:M4080)+1, 0)</f>
        <v>0</v>
      </c>
      <c r="N4081" t="str" cm="1">
        <f t="array" ref="N4081">INDEX($A$9:$F$1048576, $J4081, $K4081 )</f>
        <v>72740</v>
      </c>
      <c r="O4081" t="str" cm="1">
        <f t="array" ref="O4081">INDEX($B$9:$F$1048576, $J4081, $K4081 )</f>
        <v>티월드제99차(유)1-18</v>
      </c>
      <c r="P4081" t="str" cm="1">
        <f t="array" ref="P4081">IF( $L4081, TRIM(_xll.IMDP("IR", $G$5&amp;$N4081, $G$6)), "" )</f>
        <v/>
      </c>
      <c r="Q4081" t="b" cm="1">
        <f t="array" ref="Q4081">IF(
    $U$1=1, AND($P4081&lt;&gt;"", $P4081&lt;&gt;"...", $P4081&lt;&gt;"입력오류"),
    IF(
        $U$18=1, AND($P4081&lt;&gt;"", $P4081&lt;&gt;"...", $P4081&lt;&gt;"입력오류", ISNUMBER(FIND(INDEX($T$2:$T$7,$U$1),$P4081))),
        IF(
            $U$17="기타", AND($P4081&lt;&gt;"", $P4081&lt;&gt;"...", $P4081&lt;&gt;"입력오류", NOT(ISNUMBER(FIND($T$21:$T$34,$P4081)))),
            AND($P4081&lt;&gt;"", $P4081&lt;&gt;"...", $P4081&lt;&gt;"입력오류", $T$19=$P4081)
        )
    )
)</f>
        <v>0</v>
      </c>
    </row>
    <row r="4082" spans="1:17">
      <c r="A4082" t="s">
        <v>8500</v>
      </c>
      <c r="B4082" t="s">
        <v>8501</v>
      </c>
      <c r="I4082">
        <f t="shared" si="190"/>
        <v>4081</v>
      </c>
      <c r="J4082">
        <f t="shared" si="191"/>
        <v>4081</v>
      </c>
      <c r="K4082">
        <f t="shared" si="189"/>
        <v>1</v>
      </c>
      <c r="L4082" t="b">
        <f>COUNTIF($N$2:N4082, N4082)=1</f>
        <v>1</v>
      </c>
      <c r="M4082" s="37">
        <f>IF( $Q4082, MAX($M$1:M4081)+1, 0)</f>
        <v>0</v>
      </c>
      <c r="N4082" t="str" cm="1">
        <f t="array" ref="N4082">INDEX($A$9:$F$1048576, $J4082, $K4082 )</f>
        <v>72741</v>
      </c>
      <c r="O4082" t="str" cm="1">
        <f t="array" ref="O4082">INDEX($B$9:$F$1048576, $J4082, $K4082 )</f>
        <v>티월드제99차(유)1-19</v>
      </c>
      <c r="P4082" t="str" cm="1">
        <f t="array" ref="P4082">IF( $L4082, TRIM(_xll.IMDP("IR", $G$5&amp;$N4082, $G$6)), "" )</f>
        <v/>
      </c>
      <c r="Q4082" t="b" cm="1">
        <f t="array" ref="Q4082">IF(
    $U$1=1, AND($P4082&lt;&gt;"", $P4082&lt;&gt;"...", $P4082&lt;&gt;"입력오류"),
    IF(
        $U$18=1, AND($P4082&lt;&gt;"", $P4082&lt;&gt;"...", $P4082&lt;&gt;"입력오류", ISNUMBER(FIND(INDEX($T$2:$T$7,$U$1),$P4082))),
        IF(
            $U$17="기타", AND($P4082&lt;&gt;"", $P4082&lt;&gt;"...", $P4082&lt;&gt;"입력오류", NOT(ISNUMBER(FIND($T$21:$T$34,$P4082)))),
            AND($P4082&lt;&gt;"", $P4082&lt;&gt;"...", $P4082&lt;&gt;"입력오류", $T$19=$P4082)
        )
    )
)</f>
        <v>0</v>
      </c>
    </row>
    <row r="4083" spans="1:17">
      <c r="A4083" t="s">
        <v>8502</v>
      </c>
      <c r="B4083" t="s">
        <v>8503</v>
      </c>
      <c r="I4083">
        <f t="shared" si="190"/>
        <v>4082</v>
      </c>
      <c r="J4083">
        <f t="shared" si="191"/>
        <v>4082</v>
      </c>
      <c r="K4083">
        <f t="shared" si="189"/>
        <v>1</v>
      </c>
      <c r="L4083" t="b">
        <f>COUNTIF($N$2:N4083, N4083)=1</f>
        <v>1</v>
      </c>
      <c r="M4083" s="37">
        <f>IF( $Q4083, MAX($M$1:M4082)+1, 0)</f>
        <v>0</v>
      </c>
      <c r="N4083" t="str" cm="1">
        <f t="array" ref="N4083">INDEX($A$9:$F$1048576, $J4083, $K4083 )</f>
        <v>72742</v>
      </c>
      <c r="O4083" t="str" cm="1">
        <f t="array" ref="O4083">INDEX($B$9:$F$1048576, $J4083, $K4083 )</f>
        <v>티월드제99차(유)1-20</v>
      </c>
      <c r="P4083" t="str" cm="1">
        <f t="array" ref="P4083">IF( $L4083, TRIM(_xll.IMDP("IR", $G$5&amp;$N4083, $G$6)), "" )</f>
        <v/>
      </c>
      <c r="Q4083" t="b" cm="1">
        <f t="array" ref="Q4083">IF(
    $U$1=1, AND($P4083&lt;&gt;"", $P4083&lt;&gt;"...", $P4083&lt;&gt;"입력오류"),
    IF(
        $U$18=1, AND($P4083&lt;&gt;"", $P4083&lt;&gt;"...", $P4083&lt;&gt;"입력오류", ISNUMBER(FIND(INDEX($T$2:$T$7,$U$1),$P4083))),
        IF(
            $U$17="기타", AND($P4083&lt;&gt;"", $P4083&lt;&gt;"...", $P4083&lt;&gt;"입력오류", NOT(ISNUMBER(FIND($T$21:$T$34,$P4083)))),
            AND($P4083&lt;&gt;"", $P4083&lt;&gt;"...", $P4083&lt;&gt;"입력오류", $T$19=$P4083)
        )
    )
)</f>
        <v>0</v>
      </c>
    </row>
    <row r="4084" spans="1:17">
      <c r="A4084" t="s">
        <v>8504</v>
      </c>
      <c r="B4084" t="s">
        <v>8505</v>
      </c>
      <c r="I4084">
        <f t="shared" si="190"/>
        <v>4083</v>
      </c>
      <c r="J4084">
        <f t="shared" si="191"/>
        <v>4083</v>
      </c>
      <c r="K4084">
        <f t="shared" si="189"/>
        <v>1</v>
      </c>
      <c r="L4084" t="b">
        <f>COUNTIF($N$2:N4084, N4084)=1</f>
        <v>1</v>
      </c>
      <c r="M4084" s="37">
        <f>IF( $Q4084, MAX($M$1:M4083)+1, 0)</f>
        <v>0</v>
      </c>
      <c r="N4084" t="str" cm="1">
        <f t="array" ref="N4084">INDEX($A$9:$F$1048576, $J4084, $K4084 )</f>
        <v>72743</v>
      </c>
      <c r="O4084" t="str" cm="1">
        <f t="array" ref="O4084">INDEX($B$9:$F$1048576, $J4084, $K4084 )</f>
        <v>티월드제99차(유)1-21</v>
      </c>
      <c r="P4084" t="str" cm="1">
        <f t="array" ref="P4084">IF( $L4084, TRIM(_xll.IMDP("IR", $G$5&amp;$N4084, $G$6)), "" )</f>
        <v/>
      </c>
      <c r="Q4084" t="b" cm="1">
        <f t="array" ref="Q4084">IF(
    $U$1=1, AND($P4084&lt;&gt;"", $P4084&lt;&gt;"...", $P4084&lt;&gt;"입력오류"),
    IF(
        $U$18=1, AND($P4084&lt;&gt;"", $P4084&lt;&gt;"...", $P4084&lt;&gt;"입력오류", ISNUMBER(FIND(INDEX($T$2:$T$7,$U$1),$P4084))),
        IF(
            $U$17="기타", AND($P4084&lt;&gt;"", $P4084&lt;&gt;"...", $P4084&lt;&gt;"입력오류", NOT(ISNUMBER(FIND($T$21:$T$34,$P4084)))),
            AND($P4084&lt;&gt;"", $P4084&lt;&gt;"...", $P4084&lt;&gt;"입력오류", $T$19=$P4084)
        )
    )
)</f>
        <v>0</v>
      </c>
    </row>
    <row r="4085" spans="1:17">
      <c r="A4085" t="s">
        <v>8506</v>
      </c>
      <c r="B4085" t="s">
        <v>8507</v>
      </c>
      <c r="I4085">
        <f t="shared" si="190"/>
        <v>4084</v>
      </c>
      <c r="J4085">
        <f t="shared" si="191"/>
        <v>4084</v>
      </c>
      <c r="K4085">
        <f t="shared" si="189"/>
        <v>1</v>
      </c>
      <c r="L4085" t="b">
        <f>COUNTIF($N$2:N4085, N4085)=1</f>
        <v>1</v>
      </c>
      <c r="M4085" s="37">
        <f>IF( $Q4085, MAX($M$1:M4084)+1, 0)</f>
        <v>0</v>
      </c>
      <c r="N4085" t="str" cm="1">
        <f t="array" ref="N4085">INDEX($A$9:$F$1048576, $J4085, $K4085 )</f>
        <v>72744</v>
      </c>
      <c r="O4085" t="str" cm="1">
        <f t="array" ref="O4085">INDEX($B$9:$F$1048576, $J4085, $K4085 )</f>
        <v>티월드제99차(유)1-22</v>
      </c>
      <c r="P4085" t="str" cm="1">
        <f t="array" ref="P4085">IF( $L4085, TRIM(_xll.IMDP("IR", $G$5&amp;$N4085, $G$6)), "" )</f>
        <v/>
      </c>
      <c r="Q4085" t="b" cm="1">
        <f t="array" ref="Q4085">IF(
    $U$1=1, AND($P4085&lt;&gt;"", $P4085&lt;&gt;"...", $P4085&lt;&gt;"입력오류"),
    IF(
        $U$18=1, AND($P4085&lt;&gt;"", $P4085&lt;&gt;"...", $P4085&lt;&gt;"입력오류", ISNUMBER(FIND(INDEX($T$2:$T$7,$U$1),$P4085))),
        IF(
            $U$17="기타", AND($P4085&lt;&gt;"", $P4085&lt;&gt;"...", $P4085&lt;&gt;"입력오류", NOT(ISNUMBER(FIND($T$21:$T$34,$P4085)))),
            AND($P4085&lt;&gt;"", $P4085&lt;&gt;"...", $P4085&lt;&gt;"입력오류", $T$19=$P4085)
        )
    )
)</f>
        <v>0</v>
      </c>
    </row>
    <row r="4086" spans="1:17">
      <c r="A4086" t="s">
        <v>8508</v>
      </c>
      <c r="B4086" t="s">
        <v>8509</v>
      </c>
      <c r="I4086">
        <f t="shared" si="190"/>
        <v>4085</v>
      </c>
      <c r="J4086">
        <f t="shared" si="191"/>
        <v>4085</v>
      </c>
      <c r="K4086">
        <f t="shared" si="189"/>
        <v>1</v>
      </c>
      <c r="L4086" t="b">
        <f>COUNTIF($N$2:N4086, N4086)=1</f>
        <v>1</v>
      </c>
      <c r="M4086" s="37">
        <f>IF( $Q4086, MAX($M$1:M4085)+1, 0)</f>
        <v>0</v>
      </c>
      <c r="N4086" t="str" cm="1">
        <f t="array" ref="N4086">INDEX($A$9:$F$1048576, $J4086, $K4086 )</f>
        <v>72745</v>
      </c>
      <c r="O4086" t="str" cm="1">
        <f t="array" ref="O4086">INDEX($B$9:$F$1048576, $J4086, $K4086 )</f>
        <v>티월드제99차(유)1-23</v>
      </c>
      <c r="P4086" t="str" cm="1">
        <f t="array" ref="P4086">IF( $L4086, TRIM(_xll.IMDP("IR", $G$5&amp;$N4086, $G$6)), "" )</f>
        <v/>
      </c>
      <c r="Q4086" t="b" cm="1">
        <f t="array" ref="Q4086">IF(
    $U$1=1, AND($P4086&lt;&gt;"", $P4086&lt;&gt;"...", $P4086&lt;&gt;"입력오류"),
    IF(
        $U$18=1, AND($P4086&lt;&gt;"", $P4086&lt;&gt;"...", $P4086&lt;&gt;"입력오류", ISNUMBER(FIND(INDEX($T$2:$T$7,$U$1),$P4086))),
        IF(
            $U$17="기타", AND($P4086&lt;&gt;"", $P4086&lt;&gt;"...", $P4086&lt;&gt;"입력오류", NOT(ISNUMBER(FIND($T$21:$T$34,$P4086)))),
            AND($P4086&lt;&gt;"", $P4086&lt;&gt;"...", $P4086&lt;&gt;"입력오류", $T$19=$P4086)
        )
    )
)</f>
        <v>0</v>
      </c>
    </row>
    <row r="4087" spans="1:17">
      <c r="A4087" t="s">
        <v>8510</v>
      </c>
      <c r="B4087" t="s">
        <v>8511</v>
      </c>
      <c r="I4087">
        <f t="shared" si="190"/>
        <v>4086</v>
      </c>
      <c r="J4087">
        <f t="shared" si="191"/>
        <v>4086</v>
      </c>
      <c r="K4087">
        <f t="shared" si="189"/>
        <v>1</v>
      </c>
      <c r="L4087" t="b">
        <f>COUNTIF($N$2:N4087, N4087)=1</f>
        <v>1</v>
      </c>
      <c r="M4087" s="37">
        <f>IF( $Q4087, MAX($M$1:M4086)+1, 0)</f>
        <v>0</v>
      </c>
      <c r="N4087" t="str" cm="1">
        <f t="array" ref="N4087">INDEX($A$9:$F$1048576, $J4087, $K4087 )</f>
        <v>72746</v>
      </c>
      <c r="O4087" t="str" cm="1">
        <f t="array" ref="O4087">INDEX($B$9:$F$1048576, $J4087, $K4087 )</f>
        <v>티월드제99차(유)1-24</v>
      </c>
      <c r="P4087" t="str" cm="1">
        <f t="array" ref="P4087">IF( $L4087, TRIM(_xll.IMDP("IR", $G$5&amp;$N4087, $G$6)), "" )</f>
        <v/>
      </c>
      <c r="Q4087" t="b" cm="1">
        <f t="array" ref="Q4087">IF(
    $U$1=1, AND($P4087&lt;&gt;"", $P4087&lt;&gt;"...", $P4087&lt;&gt;"입력오류"),
    IF(
        $U$18=1, AND($P4087&lt;&gt;"", $P4087&lt;&gt;"...", $P4087&lt;&gt;"입력오류", ISNUMBER(FIND(INDEX($T$2:$T$7,$U$1),$P4087))),
        IF(
            $U$17="기타", AND($P4087&lt;&gt;"", $P4087&lt;&gt;"...", $P4087&lt;&gt;"입력오류", NOT(ISNUMBER(FIND($T$21:$T$34,$P4087)))),
            AND($P4087&lt;&gt;"", $P4087&lt;&gt;"...", $P4087&lt;&gt;"입력오류", $T$19=$P4087)
        )
    )
)</f>
        <v>0</v>
      </c>
    </row>
    <row r="4088" spans="1:17">
      <c r="A4088" t="s">
        <v>8512</v>
      </c>
      <c r="B4088" t="s">
        <v>8513</v>
      </c>
      <c r="I4088">
        <f t="shared" si="190"/>
        <v>4087</v>
      </c>
      <c r="J4088">
        <f t="shared" si="191"/>
        <v>4087</v>
      </c>
      <c r="K4088">
        <f t="shared" si="189"/>
        <v>1</v>
      </c>
      <c r="L4088" t="b">
        <f>COUNTIF($N$2:N4088, N4088)=1</f>
        <v>1</v>
      </c>
      <c r="M4088" s="37">
        <f>IF( $Q4088, MAX($M$1:M4087)+1, 0)</f>
        <v>0</v>
      </c>
      <c r="N4088" t="str" cm="1">
        <f t="array" ref="N4088">INDEX($A$9:$F$1048576, $J4088, $K4088 )</f>
        <v>72747</v>
      </c>
      <c r="O4088" t="str" cm="1">
        <f t="array" ref="O4088">INDEX($B$9:$F$1048576, $J4088, $K4088 )</f>
        <v>티월드제99차(유)1-25</v>
      </c>
      <c r="P4088" t="str" cm="1">
        <f t="array" ref="P4088">IF( $L4088, TRIM(_xll.IMDP("IR", $G$5&amp;$N4088, $G$6)), "" )</f>
        <v/>
      </c>
      <c r="Q4088" t="b" cm="1">
        <f t="array" ref="Q4088">IF(
    $U$1=1, AND($P4088&lt;&gt;"", $P4088&lt;&gt;"...", $P4088&lt;&gt;"입력오류"),
    IF(
        $U$18=1, AND($P4088&lt;&gt;"", $P4088&lt;&gt;"...", $P4088&lt;&gt;"입력오류", ISNUMBER(FIND(INDEX($T$2:$T$7,$U$1),$P4088))),
        IF(
            $U$17="기타", AND($P4088&lt;&gt;"", $P4088&lt;&gt;"...", $P4088&lt;&gt;"입력오류", NOT(ISNUMBER(FIND($T$21:$T$34,$P4088)))),
            AND($P4088&lt;&gt;"", $P4088&lt;&gt;"...", $P4088&lt;&gt;"입력오류", $T$19=$P4088)
        )
    )
)</f>
        <v>0</v>
      </c>
    </row>
    <row r="4089" spans="1:17">
      <c r="A4089" t="s">
        <v>8514</v>
      </c>
      <c r="B4089" t="s">
        <v>8515</v>
      </c>
      <c r="I4089">
        <f t="shared" si="190"/>
        <v>4088</v>
      </c>
      <c r="J4089">
        <f t="shared" si="191"/>
        <v>4088</v>
      </c>
      <c r="K4089">
        <f t="shared" si="189"/>
        <v>1</v>
      </c>
      <c r="L4089" t="b">
        <f>COUNTIF($N$2:N4089, N4089)=1</f>
        <v>1</v>
      </c>
      <c r="M4089" s="37">
        <f>IF( $Q4089, MAX($M$1:M4088)+1, 0)</f>
        <v>0</v>
      </c>
      <c r="N4089" t="str" cm="1">
        <f t="array" ref="N4089">INDEX($A$9:$F$1048576, $J4089, $K4089 )</f>
        <v>72748</v>
      </c>
      <c r="O4089" t="str" cm="1">
        <f t="array" ref="O4089">INDEX($B$9:$F$1048576, $J4089, $K4089 )</f>
        <v>티월드제99차(유)1-26</v>
      </c>
      <c r="P4089" t="str" cm="1">
        <f t="array" ref="P4089">IF( $L4089, TRIM(_xll.IMDP("IR", $G$5&amp;$N4089, $G$6)), "" )</f>
        <v/>
      </c>
      <c r="Q4089" t="b" cm="1">
        <f t="array" ref="Q4089">IF(
    $U$1=1, AND($P4089&lt;&gt;"", $P4089&lt;&gt;"...", $P4089&lt;&gt;"입력오류"),
    IF(
        $U$18=1, AND($P4089&lt;&gt;"", $P4089&lt;&gt;"...", $P4089&lt;&gt;"입력오류", ISNUMBER(FIND(INDEX($T$2:$T$7,$U$1),$P4089))),
        IF(
            $U$17="기타", AND($P4089&lt;&gt;"", $P4089&lt;&gt;"...", $P4089&lt;&gt;"입력오류", NOT(ISNUMBER(FIND($T$21:$T$34,$P4089)))),
            AND($P4089&lt;&gt;"", $P4089&lt;&gt;"...", $P4089&lt;&gt;"입력오류", $T$19=$P4089)
        )
    )
)</f>
        <v>0</v>
      </c>
    </row>
    <row r="4090" spans="1:17">
      <c r="A4090" t="s">
        <v>8516</v>
      </c>
      <c r="B4090" t="s">
        <v>8517</v>
      </c>
      <c r="I4090">
        <f t="shared" si="190"/>
        <v>4089</v>
      </c>
      <c r="J4090">
        <f t="shared" si="191"/>
        <v>4089</v>
      </c>
      <c r="K4090">
        <f t="shared" si="189"/>
        <v>1</v>
      </c>
      <c r="L4090" t="b">
        <f>COUNTIF($N$2:N4090, N4090)=1</f>
        <v>1</v>
      </c>
      <c r="M4090" s="37">
        <f>IF( $Q4090, MAX($M$1:M4089)+1, 0)</f>
        <v>0</v>
      </c>
      <c r="N4090" t="str" cm="1">
        <f t="array" ref="N4090">INDEX($A$9:$F$1048576, $J4090, $K4090 )</f>
        <v>72749</v>
      </c>
      <c r="O4090" t="str" cm="1">
        <f t="array" ref="O4090">INDEX($B$9:$F$1048576, $J4090, $K4090 )</f>
        <v>티월드제99차(유)1-27</v>
      </c>
      <c r="P4090" t="str" cm="1">
        <f t="array" ref="P4090">IF( $L4090, TRIM(_xll.IMDP("IR", $G$5&amp;$N4090, $G$6)), "" )</f>
        <v/>
      </c>
      <c r="Q4090" t="b" cm="1">
        <f t="array" ref="Q4090">IF(
    $U$1=1, AND($P4090&lt;&gt;"", $P4090&lt;&gt;"...", $P4090&lt;&gt;"입력오류"),
    IF(
        $U$18=1, AND($P4090&lt;&gt;"", $P4090&lt;&gt;"...", $P4090&lt;&gt;"입력오류", ISNUMBER(FIND(INDEX($T$2:$T$7,$U$1),$P4090))),
        IF(
            $U$17="기타", AND($P4090&lt;&gt;"", $P4090&lt;&gt;"...", $P4090&lt;&gt;"입력오류", NOT(ISNUMBER(FIND($T$21:$T$34,$P4090)))),
            AND($P4090&lt;&gt;"", $P4090&lt;&gt;"...", $P4090&lt;&gt;"입력오류", $T$19=$P4090)
        )
    )
)</f>
        <v>0</v>
      </c>
    </row>
    <row r="4091" spans="1:17">
      <c r="A4091" t="s">
        <v>8518</v>
      </c>
      <c r="B4091" t="s">
        <v>8519</v>
      </c>
      <c r="I4091">
        <f t="shared" si="190"/>
        <v>4090</v>
      </c>
      <c r="J4091">
        <f t="shared" si="191"/>
        <v>4090</v>
      </c>
      <c r="K4091">
        <f t="shared" si="189"/>
        <v>1</v>
      </c>
      <c r="L4091" t="b">
        <f>COUNTIF($N$2:N4091, N4091)=1</f>
        <v>1</v>
      </c>
      <c r="M4091" s="37">
        <f>IF( $Q4091, MAX($M$1:M4090)+1, 0)</f>
        <v>0</v>
      </c>
      <c r="N4091" t="str" cm="1">
        <f t="array" ref="N4091">INDEX($A$9:$F$1048576, $J4091, $K4091 )</f>
        <v>72759</v>
      </c>
      <c r="O4091" t="str" cm="1">
        <f t="array" ref="O4091">INDEX($B$9:$F$1048576, $J4091, $K4091 )</f>
        <v>와이디피제3차(유)4</v>
      </c>
      <c r="P4091" t="str" cm="1">
        <f t="array" ref="P4091">IF( $L4091, TRIM(_xll.IMDP("IR", $G$5&amp;$N4091, $G$6)), "" )</f>
        <v/>
      </c>
      <c r="Q4091" t="b" cm="1">
        <f t="array" ref="Q4091">IF(
    $U$1=1, AND($P4091&lt;&gt;"", $P4091&lt;&gt;"...", $P4091&lt;&gt;"입력오류"),
    IF(
        $U$18=1, AND($P4091&lt;&gt;"", $P4091&lt;&gt;"...", $P4091&lt;&gt;"입력오류", ISNUMBER(FIND(INDEX($T$2:$T$7,$U$1),$P4091))),
        IF(
            $U$17="기타", AND($P4091&lt;&gt;"", $P4091&lt;&gt;"...", $P4091&lt;&gt;"입력오류", NOT(ISNUMBER(FIND($T$21:$T$34,$P4091)))),
            AND($P4091&lt;&gt;"", $P4091&lt;&gt;"...", $P4091&lt;&gt;"입력오류", $T$19=$P4091)
        )
    )
)</f>
        <v>0</v>
      </c>
    </row>
    <row r="4092" spans="1:17">
      <c r="A4092" t="s">
        <v>8520</v>
      </c>
      <c r="B4092" t="s">
        <v>8521</v>
      </c>
      <c r="I4092">
        <f t="shared" si="190"/>
        <v>4091</v>
      </c>
      <c r="J4092">
        <f t="shared" si="191"/>
        <v>4091</v>
      </c>
      <c r="K4092">
        <f t="shared" si="189"/>
        <v>1</v>
      </c>
      <c r="L4092" t="b">
        <f>COUNTIF($N$2:N4092, N4092)=1</f>
        <v>1</v>
      </c>
      <c r="M4092" s="37">
        <f>IF( $Q4092, MAX($M$1:M4091)+1, 0)</f>
        <v>0</v>
      </c>
      <c r="N4092" t="str" cm="1">
        <f t="array" ref="N4092">INDEX($A$9:$F$1048576, $J4092, $K4092 )</f>
        <v>72763</v>
      </c>
      <c r="O4092" t="str" cm="1">
        <f t="array" ref="O4092">INDEX($B$9:$F$1048576, $J4092, $K4092 )</f>
        <v>주택금융공사MBS2024-10(1-1)</v>
      </c>
      <c r="P4092" t="str" cm="1">
        <f t="array" ref="P4092">IF( $L4092, TRIM(_xll.IMDP("IR", $G$5&amp;$N4092, $G$6)), "" )</f>
        <v/>
      </c>
      <c r="Q4092" t="b" cm="1">
        <f t="array" ref="Q4092">IF(
    $U$1=1, AND($P4092&lt;&gt;"", $P4092&lt;&gt;"...", $P4092&lt;&gt;"입력오류"),
    IF(
        $U$18=1, AND($P4092&lt;&gt;"", $P4092&lt;&gt;"...", $P4092&lt;&gt;"입력오류", ISNUMBER(FIND(INDEX($T$2:$T$7,$U$1),$P4092))),
        IF(
            $U$17="기타", AND($P4092&lt;&gt;"", $P4092&lt;&gt;"...", $P4092&lt;&gt;"입력오류", NOT(ISNUMBER(FIND($T$21:$T$34,$P4092)))),
            AND($P4092&lt;&gt;"", $P4092&lt;&gt;"...", $P4092&lt;&gt;"입력오류", $T$19=$P4092)
        )
    )
)</f>
        <v>0</v>
      </c>
    </row>
    <row r="4093" spans="1:17">
      <c r="A4093" t="s">
        <v>8522</v>
      </c>
      <c r="B4093" t="s">
        <v>8523</v>
      </c>
      <c r="I4093">
        <f t="shared" si="190"/>
        <v>4092</v>
      </c>
      <c r="J4093">
        <f t="shared" si="191"/>
        <v>4092</v>
      </c>
      <c r="K4093">
        <f t="shared" si="189"/>
        <v>1</v>
      </c>
      <c r="L4093" t="b">
        <f>COUNTIF($N$2:N4093, N4093)=1</f>
        <v>1</v>
      </c>
      <c r="M4093" s="37">
        <f>IF( $Q4093, MAX($M$1:M4092)+1, 0)</f>
        <v>0</v>
      </c>
      <c r="N4093" t="str" cm="1">
        <f t="array" ref="N4093">INDEX($A$9:$F$1048576, $J4093, $K4093 )</f>
        <v>72764</v>
      </c>
      <c r="O4093" t="str" cm="1">
        <f t="array" ref="O4093">INDEX($B$9:$F$1048576, $J4093, $K4093 )</f>
        <v>주택금융공사MBS2024-10(1-2)</v>
      </c>
      <c r="P4093" t="str" cm="1">
        <f t="array" ref="P4093">IF( $L4093, TRIM(_xll.IMDP("IR", $G$5&amp;$N4093, $G$6)), "" )</f>
        <v/>
      </c>
      <c r="Q4093" t="b" cm="1">
        <f t="array" ref="Q4093">IF(
    $U$1=1, AND($P4093&lt;&gt;"", $P4093&lt;&gt;"...", $P4093&lt;&gt;"입력오류"),
    IF(
        $U$18=1, AND($P4093&lt;&gt;"", $P4093&lt;&gt;"...", $P4093&lt;&gt;"입력오류", ISNUMBER(FIND(INDEX($T$2:$T$7,$U$1),$P4093))),
        IF(
            $U$17="기타", AND($P4093&lt;&gt;"", $P4093&lt;&gt;"...", $P4093&lt;&gt;"입력오류", NOT(ISNUMBER(FIND($T$21:$T$34,$P4093)))),
            AND($P4093&lt;&gt;"", $P4093&lt;&gt;"...", $P4093&lt;&gt;"입력오류", $T$19=$P4093)
        )
    )
)</f>
        <v>0</v>
      </c>
    </row>
    <row r="4094" spans="1:17">
      <c r="A4094" t="s">
        <v>8524</v>
      </c>
      <c r="B4094" t="s">
        <v>8525</v>
      </c>
      <c r="I4094">
        <f t="shared" si="190"/>
        <v>4093</v>
      </c>
      <c r="J4094">
        <f t="shared" si="191"/>
        <v>4093</v>
      </c>
      <c r="K4094">
        <f t="shared" si="189"/>
        <v>1</v>
      </c>
      <c r="L4094" t="b">
        <f>COUNTIF($N$2:N4094, N4094)=1</f>
        <v>1</v>
      </c>
      <c r="M4094" s="37">
        <f>IF( $Q4094, MAX($M$1:M4093)+1, 0)</f>
        <v>0</v>
      </c>
      <c r="N4094" t="str" cm="1">
        <f t="array" ref="N4094">INDEX($A$9:$F$1048576, $J4094, $K4094 )</f>
        <v>72765</v>
      </c>
      <c r="O4094" t="str" cm="1">
        <f t="array" ref="O4094">INDEX($B$9:$F$1048576, $J4094, $K4094 )</f>
        <v>주택금융공사MBS2024-10(1-3)</v>
      </c>
      <c r="P4094" t="str" cm="1">
        <f t="array" ref="P4094">IF( $L4094, TRIM(_xll.IMDP("IR", $G$5&amp;$N4094, $G$6)), "" )</f>
        <v/>
      </c>
      <c r="Q4094" t="b" cm="1">
        <f t="array" ref="Q4094">IF(
    $U$1=1, AND($P4094&lt;&gt;"", $P4094&lt;&gt;"...", $P4094&lt;&gt;"입력오류"),
    IF(
        $U$18=1, AND($P4094&lt;&gt;"", $P4094&lt;&gt;"...", $P4094&lt;&gt;"입력오류", ISNUMBER(FIND(INDEX($T$2:$T$7,$U$1),$P4094))),
        IF(
            $U$17="기타", AND($P4094&lt;&gt;"", $P4094&lt;&gt;"...", $P4094&lt;&gt;"입력오류", NOT(ISNUMBER(FIND($T$21:$T$34,$P4094)))),
            AND($P4094&lt;&gt;"", $P4094&lt;&gt;"...", $P4094&lt;&gt;"입력오류", $T$19=$P4094)
        )
    )
)</f>
        <v>0</v>
      </c>
    </row>
    <row r="4095" spans="1:17">
      <c r="A4095" t="s">
        <v>8526</v>
      </c>
      <c r="B4095" t="s">
        <v>8527</v>
      </c>
      <c r="I4095">
        <f t="shared" si="190"/>
        <v>4094</v>
      </c>
      <c r="J4095">
        <f t="shared" si="191"/>
        <v>4094</v>
      </c>
      <c r="K4095">
        <f t="shared" si="189"/>
        <v>1</v>
      </c>
      <c r="L4095" t="b">
        <f>COUNTIF($N$2:N4095, N4095)=1</f>
        <v>1</v>
      </c>
      <c r="M4095" s="37">
        <f>IF( $Q4095, MAX($M$1:M4094)+1, 0)</f>
        <v>0</v>
      </c>
      <c r="N4095" t="str" cm="1">
        <f t="array" ref="N4095">INDEX($A$9:$F$1048576, $J4095, $K4095 )</f>
        <v>72766</v>
      </c>
      <c r="O4095" t="str" cm="1">
        <f t="array" ref="O4095">INDEX($B$9:$F$1048576, $J4095, $K4095 )</f>
        <v>주택금융공사MBS2024-10(1-4)</v>
      </c>
      <c r="P4095" t="str" cm="1">
        <f t="array" ref="P4095">IF( $L4095, TRIM(_xll.IMDP("IR", $G$5&amp;$N4095, $G$6)), "" )</f>
        <v/>
      </c>
      <c r="Q4095" t="b" cm="1">
        <f t="array" ref="Q4095">IF(
    $U$1=1, AND($P4095&lt;&gt;"", $P4095&lt;&gt;"...", $P4095&lt;&gt;"입력오류"),
    IF(
        $U$18=1, AND($P4095&lt;&gt;"", $P4095&lt;&gt;"...", $P4095&lt;&gt;"입력오류", ISNUMBER(FIND(INDEX($T$2:$T$7,$U$1),$P4095))),
        IF(
            $U$17="기타", AND($P4095&lt;&gt;"", $P4095&lt;&gt;"...", $P4095&lt;&gt;"입력오류", NOT(ISNUMBER(FIND($T$21:$T$34,$P4095)))),
            AND($P4095&lt;&gt;"", $P4095&lt;&gt;"...", $P4095&lt;&gt;"입력오류", $T$19=$P4095)
        )
    )
)</f>
        <v>0</v>
      </c>
    </row>
    <row r="4096" spans="1:17">
      <c r="A4096" t="s">
        <v>8528</v>
      </c>
      <c r="B4096" t="s">
        <v>8529</v>
      </c>
      <c r="I4096">
        <f t="shared" si="190"/>
        <v>4095</v>
      </c>
      <c r="J4096">
        <f t="shared" si="191"/>
        <v>4095</v>
      </c>
      <c r="K4096">
        <f t="shared" si="189"/>
        <v>1</v>
      </c>
      <c r="L4096" t="b">
        <f>COUNTIF($N$2:N4096, N4096)=1</f>
        <v>1</v>
      </c>
      <c r="M4096" s="37">
        <f>IF( $Q4096, MAX($M$1:M4095)+1, 0)</f>
        <v>0</v>
      </c>
      <c r="N4096" t="str" cm="1">
        <f t="array" ref="N4096">INDEX($A$9:$F$1048576, $J4096, $K4096 )</f>
        <v>72776</v>
      </c>
      <c r="O4096" t="str" cm="1">
        <f t="array" ref="O4096">INDEX($B$9:$F$1048576, $J4096, $K4096 )</f>
        <v>제일사랑제10차(유)1</v>
      </c>
      <c r="P4096" t="str" cm="1">
        <f t="array" ref="P4096">IF( $L4096, TRIM(_xll.IMDP("IR", $G$5&amp;$N4096, $G$6)), "" )</f>
        <v/>
      </c>
      <c r="Q4096" t="b" cm="1">
        <f t="array" ref="Q4096">IF(
    $U$1=1, AND($P4096&lt;&gt;"", $P4096&lt;&gt;"...", $P4096&lt;&gt;"입력오류"),
    IF(
        $U$18=1, AND($P4096&lt;&gt;"", $P4096&lt;&gt;"...", $P4096&lt;&gt;"입력오류", ISNUMBER(FIND(INDEX($T$2:$T$7,$U$1),$P4096))),
        IF(
            $U$17="기타", AND($P4096&lt;&gt;"", $P4096&lt;&gt;"...", $P4096&lt;&gt;"입력오류", NOT(ISNUMBER(FIND($T$21:$T$34,$P4096)))),
            AND($P4096&lt;&gt;"", $P4096&lt;&gt;"...", $P4096&lt;&gt;"입력오류", $T$19=$P4096)
        )
    )
)</f>
        <v>0</v>
      </c>
    </row>
    <row r="4097" spans="1:17">
      <c r="A4097" t="s">
        <v>8530</v>
      </c>
      <c r="B4097" t="s">
        <v>8531</v>
      </c>
      <c r="I4097">
        <f t="shared" si="190"/>
        <v>4096</v>
      </c>
      <c r="J4097">
        <f t="shared" si="191"/>
        <v>4096</v>
      </c>
      <c r="K4097">
        <f t="shared" si="189"/>
        <v>1</v>
      </c>
      <c r="L4097" t="b">
        <f>COUNTIF($N$2:N4097, N4097)=1</f>
        <v>1</v>
      </c>
      <c r="M4097" s="37">
        <f>IF( $Q4097, MAX($M$1:M4096)+1, 0)</f>
        <v>0</v>
      </c>
      <c r="N4097" t="str" cm="1">
        <f t="array" ref="N4097">INDEX($A$9:$F$1048576, $J4097, $K4097 )</f>
        <v>72778</v>
      </c>
      <c r="O4097" t="str" cm="1">
        <f t="array" ref="O4097">INDEX($B$9:$F$1048576, $J4097, $K4097 )</f>
        <v>하월곡제1차(유)1-1</v>
      </c>
      <c r="P4097" t="str" cm="1">
        <f t="array" ref="P4097">IF( $L4097, TRIM(_xll.IMDP("IR", $G$5&amp;$N4097, $G$6)), "" )</f>
        <v/>
      </c>
      <c r="Q4097" t="b" cm="1">
        <f t="array" ref="Q4097">IF(
    $U$1=1, AND($P4097&lt;&gt;"", $P4097&lt;&gt;"...", $P4097&lt;&gt;"입력오류"),
    IF(
        $U$18=1, AND($P4097&lt;&gt;"", $P4097&lt;&gt;"...", $P4097&lt;&gt;"입력오류", ISNUMBER(FIND(INDEX($T$2:$T$7,$U$1),$P4097))),
        IF(
            $U$17="기타", AND($P4097&lt;&gt;"", $P4097&lt;&gt;"...", $P4097&lt;&gt;"입력오류", NOT(ISNUMBER(FIND($T$21:$T$34,$P4097)))),
            AND($P4097&lt;&gt;"", $P4097&lt;&gt;"...", $P4097&lt;&gt;"입력오류", $T$19=$P4097)
        )
    )
)</f>
        <v>0</v>
      </c>
    </row>
    <row r="4098" spans="1:17">
      <c r="A4098" t="s">
        <v>8532</v>
      </c>
      <c r="B4098" t="s">
        <v>8533</v>
      </c>
      <c r="I4098">
        <f t="shared" si="190"/>
        <v>4097</v>
      </c>
      <c r="J4098">
        <f t="shared" si="191"/>
        <v>4097</v>
      </c>
      <c r="K4098">
        <f t="shared" ref="K4098:K4161" si="192">IF( $I4098&gt;$G$4, NA(), IF($I4098&gt;$G$3, 5, IF($I4098&gt;$G$2, 3, 1 ) ) )</f>
        <v>1</v>
      </c>
      <c r="L4098" t="b">
        <f>COUNTIF($N$2:N4098, N4098)=1</f>
        <v>1</v>
      </c>
      <c r="M4098" s="37">
        <f>IF( $Q4098, MAX($M$1:M4097)+1, 0)</f>
        <v>0</v>
      </c>
      <c r="N4098" t="str" cm="1">
        <f t="array" ref="N4098">INDEX($A$9:$F$1048576, $J4098, $K4098 )</f>
        <v>72791</v>
      </c>
      <c r="O4098" t="str" cm="1">
        <f t="array" ref="O4098">INDEX($B$9:$F$1048576, $J4098, $K4098 )</f>
        <v>신보2024제10차(유)1-1</v>
      </c>
      <c r="P4098" t="str" cm="1">
        <f t="array" ref="P4098">IF( $L4098, TRIM(_xll.IMDP("IR", $G$5&amp;$N4098, $G$6)), "" )</f>
        <v/>
      </c>
      <c r="Q4098" t="b" cm="1">
        <f t="array" ref="Q4098">IF(
    $U$1=1, AND($P4098&lt;&gt;"", $P4098&lt;&gt;"...", $P4098&lt;&gt;"입력오류"),
    IF(
        $U$18=1, AND($P4098&lt;&gt;"", $P4098&lt;&gt;"...", $P4098&lt;&gt;"입력오류", ISNUMBER(FIND(INDEX($T$2:$T$7,$U$1),$P4098))),
        IF(
            $U$17="기타", AND($P4098&lt;&gt;"", $P4098&lt;&gt;"...", $P4098&lt;&gt;"입력오류", NOT(ISNUMBER(FIND($T$21:$T$34,$P4098)))),
            AND($P4098&lt;&gt;"", $P4098&lt;&gt;"...", $P4098&lt;&gt;"입력오류", $T$19=$P4098)
        )
    )
)</f>
        <v>0</v>
      </c>
    </row>
    <row r="4099" spans="1:17">
      <c r="A4099" t="s">
        <v>8534</v>
      </c>
      <c r="B4099" t="s">
        <v>8535</v>
      </c>
      <c r="I4099">
        <f t="shared" ref="I4099:I4162" si="193">ROW()-1</f>
        <v>4098</v>
      </c>
      <c r="J4099">
        <f t="shared" ref="J4099:J4162" si="194">IF( $I4099&gt;$G$4, NA(), IF($I4099&gt;$G$3, $I4099-$G$3, IF($I4099&gt;$G$2, $I4099-$G$2, $I4099 ) ) )</f>
        <v>4098</v>
      </c>
      <c r="K4099">
        <f t="shared" si="192"/>
        <v>1</v>
      </c>
      <c r="L4099" t="b">
        <f>COUNTIF($N$2:N4099, N4099)=1</f>
        <v>1</v>
      </c>
      <c r="M4099" s="37">
        <f>IF( $Q4099, MAX($M$1:M4098)+1, 0)</f>
        <v>0</v>
      </c>
      <c r="N4099" t="str" cm="1">
        <f t="array" ref="N4099">INDEX($A$9:$F$1048576, $J4099, $K4099 )</f>
        <v>72792</v>
      </c>
      <c r="O4099" t="str" cm="1">
        <f t="array" ref="O4099">INDEX($B$9:$F$1048576, $J4099, $K4099 )</f>
        <v>신보2024제10차(유)1-2</v>
      </c>
      <c r="P4099" t="str" cm="1">
        <f t="array" ref="P4099">IF( $L4099, TRIM(_xll.IMDP("IR", $G$5&amp;$N4099, $G$6)), "" )</f>
        <v/>
      </c>
      <c r="Q4099" t="b" cm="1">
        <f t="array" ref="Q4099">IF(
    $U$1=1, AND($P4099&lt;&gt;"", $P4099&lt;&gt;"...", $P4099&lt;&gt;"입력오류"),
    IF(
        $U$18=1, AND($P4099&lt;&gt;"", $P4099&lt;&gt;"...", $P4099&lt;&gt;"입력오류", ISNUMBER(FIND(INDEX($T$2:$T$7,$U$1),$P4099))),
        IF(
            $U$17="기타", AND($P4099&lt;&gt;"", $P4099&lt;&gt;"...", $P4099&lt;&gt;"입력오류", NOT(ISNUMBER(FIND($T$21:$T$34,$P4099)))),
            AND($P4099&lt;&gt;"", $P4099&lt;&gt;"...", $P4099&lt;&gt;"입력오류", $T$19=$P4099)
        )
    )
)</f>
        <v>0</v>
      </c>
    </row>
    <row r="4100" spans="1:17">
      <c r="A4100" t="s">
        <v>8536</v>
      </c>
      <c r="B4100" t="s">
        <v>8537</v>
      </c>
      <c r="I4100">
        <f t="shared" si="193"/>
        <v>4099</v>
      </c>
      <c r="J4100">
        <f t="shared" si="194"/>
        <v>4099</v>
      </c>
      <c r="K4100">
        <f t="shared" si="192"/>
        <v>1</v>
      </c>
      <c r="L4100" t="b">
        <f>COUNTIF($N$2:N4100, N4100)=1</f>
        <v>1</v>
      </c>
      <c r="M4100" s="37">
        <f>IF( $Q4100, MAX($M$1:M4099)+1, 0)</f>
        <v>0</v>
      </c>
      <c r="N4100" t="str" cm="1">
        <f t="array" ref="N4100">INDEX($A$9:$F$1048576, $J4100, $K4100 )</f>
        <v>72793</v>
      </c>
      <c r="O4100" t="str" cm="1">
        <f t="array" ref="O4100">INDEX($B$9:$F$1048576, $J4100, $K4100 )</f>
        <v>신보2024제10차(유)1-3</v>
      </c>
      <c r="P4100" t="str" cm="1">
        <f t="array" ref="P4100">IF( $L4100, TRIM(_xll.IMDP("IR", $G$5&amp;$N4100, $G$6)), "" )</f>
        <v/>
      </c>
      <c r="Q4100" t="b" cm="1">
        <f t="array" ref="Q4100">IF(
    $U$1=1, AND($P4100&lt;&gt;"", $P4100&lt;&gt;"...", $P4100&lt;&gt;"입력오류"),
    IF(
        $U$18=1, AND($P4100&lt;&gt;"", $P4100&lt;&gt;"...", $P4100&lt;&gt;"입력오류", ISNUMBER(FIND(INDEX($T$2:$T$7,$U$1),$P4100))),
        IF(
            $U$17="기타", AND($P4100&lt;&gt;"", $P4100&lt;&gt;"...", $P4100&lt;&gt;"입력오류", NOT(ISNUMBER(FIND($T$21:$T$34,$P4100)))),
            AND($P4100&lt;&gt;"", $P4100&lt;&gt;"...", $P4100&lt;&gt;"입력오류", $T$19=$P4100)
        )
    )
)</f>
        <v>0</v>
      </c>
    </row>
    <row r="4101" spans="1:17">
      <c r="A4101" t="s">
        <v>8538</v>
      </c>
      <c r="B4101" t="s">
        <v>8539</v>
      </c>
      <c r="I4101">
        <f t="shared" si="193"/>
        <v>4100</v>
      </c>
      <c r="J4101">
        <f t="shared" si="194"/>
        <v>4100</v>
      </c>
      <c r="K4101">
        <f t="shared" si="192"/>
        <v>1</v>
      </c>
      <c r="L4101" t="b">
        <f>COUNTIF($N$2:N4101, N4101)=1</f>
        <v>1</v>
      </c>
      <c r="M4101" s="37">
        <f>IF( $Q4101, MAX($M$1:M4100)+1, 0)</f>
        <v>0</v>
      </c>
      <c r="N4101" t="str" cm="1">
        <f t="array" ref="N4101">INDEX($A$9:$F$1048576, $J4101, $K4101 )</f>
        <v>72794</v>
      </c>
      <c r="O4101" t="str" cm="1">
        <f t="array" ref="O4101">INDEX($B$9:$F$1048576, $J4101, $K4101 )</f>
        <v>신보2024제10차(유)1-4</v>
      </c>
      <c r="P4101" t="str" cm="1">
        <f t="array" ref="P4101">IF( $L4101, TRIM(_xll.IMDP("IR", $G$5&amp;$N4101, $G$6)), "" )</f>
        <v/>
      </c>
      <c r="Q4101" t="b" cm="1">
        <f t="array" ref="Q4101">IF(
    $U$1=1, AND($P4101&lt;&gt;"", $P4101&lt;&gt;"...", $P4101&lt;&gt;"입력오류"),
    IF(
        $U$18=1, AND($P4101&lt;&gt;"", $P4101&lt;&gt;"...", $P4101&lt;&gt;"입력오류", ISNUMBER(FIND(INDEX($T$2:$T$7,$U$1),$P4101))),
        IF(
            $U$17="기타", AND($P4101&lt;&gt;"", $P4101&lt;&gt;"...", $P4101&lt;&gt;"입력오류", NOT(ISNUMBER(FIND($T$21:$T$34,$P4101)))),
            AND($P4101&lt;&gt;"", $P4101&lt;&gt;"...", $P4101&lt;&gt;"입력오류", $T$19=$P4101)
        )
    )
)</f>
        <v>0</v>
      </c>
    </row>
    <row r="4102" spans="1:17">
      <c r="A4102" t="s">
        <v>8540</v>
      </c>
      <c r="B4102" t="s">
        <v>8541</v>
      </c>
      <c r="I4102">
        <f t="shared" si="193"/>
        <v>4101</v>
      </c>
      <c r="J4102">
        <f t="shared" si="194"/>
        <v>4101</v>
      </c>
      <c r="K4102">
        <f t="shared" si="192"/>
        <v>1</v>
      </c>
      <c r="L4102" t="b">
        <f>COUNTIF($N$2:N4102, N4102)=1</f>
        <v>1</v>
      </c>
      <c r="M4102" s="37">
        <f>IF( $Q4102, MAX($M$1:M4101)+1, 0)</f>
        <v>0</v>
      </c>
      <c r="N4102" t="str" cm="1">
        <f t="array" ref="N4102">INDEX($A$9:$F$1048576, $J4102, $K4102 )</f>
        <v>72795</v>
      </c>
      <c r="O4102" t="str" cm="1">
        <f t="array" ref="O4102">INDEX($B$9:$F$1048576, $J4102, $K4102 )</f>
        <v>신보2024제11차(유)1-1</v>
      </c>
      <c r="P4102" t="str" cm="1">
        <f t="array" ref="P4102">IF( $L4102, TRIM(_xll.IMDP("IR", $G$5&amp;$N4102, $G$6)), "" )</f>
        <v/>
      </c>
      <c r="Q4102" t="b" cm="1">
        <f t="array" ref="Q4102">IF(
    $U$1=1, AND($P4102&lt;&gt;"", $P4102&lt;&gt;"...", $P4102&lt;&gt;"입력오류"),
    IF(
        $U$18=1, AND($P4102&lt;&gt;"", $P4102&lt;&gt;"...", $P4102&lt;&gt;"입력오류", ISNUMBER(FIND(INDEX($T$2:$T$7,$U$1),$P4102))),
        IF(
            $U$17="기타", AND($P4102&lt;&gt;"", $P4102&lt;&gt;"...", $P4102&lt;&gt;"입력오류", NOT(ISNUMBER(FIND($T$21:$T$34,$P4102)))),
            AND($P4102&lt;&gt;"", $P4102&lt;&gt;"...", $P4102&lt;&gt;"입력오류", $T$19=$P4102)
        )
    )
)</f>
        <v>0</v>
      </c>
    </row>
    <row r="4103" spans="1:17">
      <c r="A4103" t="s">
        <v>8542</v>
      </c>
      <c r="B4103" t="s">
        <v>8543</v>
      </c>
      <c r="I4103">
        <f t="shared" si="193"/>
        <v>4102</v>
      </c>
      <c r="J4103">
        <f t="shared" si="194"/>
        <v>4102</v>
      </c>
      <c r="K4103">
        <f t="shared" si="192"/>
        <v>1</v>
      </c>
      <c r="L4103" t="b">
        <f>COUNTIF($N$2:N4103, N4103)=1</f>
        <v>1</v>
      </c>
      <c r="M4103" s="37">
        <f>IF( $Q4103, MAX($M$1:M4102)+1, 0)</f>
        <v>0</v>
      </c>
      <c r="N4103" t="str" cm="1">
        <f t="array" ref="N4103">INDEX($A$9:$F$1048576, $J4103, $K4103 )</f>
        <v>72796</v>
      </c>
      <c r="O4103" t="str" cm="1">
        <f t="array" ref="O4103">INDEX($B$9:$F$1048576, $J4103, $K4103 )</f>
        <v>신보2024제11차(유)1-2</v>
      </c>
      <c r="P4103" t="str" cm="1">
        <f t="array" ref="P4103">IF( $L4103, TRIM(_xll.IMDP("IR", $G$5&amp;$N4103, $G$6)), "" )</f>
        <v/>
      </c>
      <c r="Q4103" t="b" cm="1">
        <f t="array" ref="Q4103">IF(
    $U$1=1, AND($P4103&lt;&gt;"", $P4103&lt;&gt;"...", $P4103&lt;&gt;"입력오류"),
    IF(
        $U$18=1, AND($P4103&lt;&gt;"", $P4103&lt;&gt;"...", $P4103&lt;&gt;"입력오류", ISNUMBER(FIND(INDEX($T$2:$T$7,$U$1),$P4103))),
        IF(
            $U$17="기타", AND($P4103&lt;&gt;"", $P4103&lt;&gt;"...", $P4103&lt;&gt;"입력오류", NOT(ISNUMBER(FIND($T$21:$T$34,$P4103)))),
            AND($P4103&lt;&gt;"", $P4103&lt;&gt;"...", $P4103&lt;&gt;"입력오류", $T$19=$P4103)
        )
    )
)</f>
        <v>0</v>
      </c>
    </row>
    <row r="4104" spans="1:17">
      <c r="A4104" t="s">
        <v>8544</v>
      </c>
      <c r="B4104" t="s">
        <v>8545</v>
      </c>
      <c r="I4104">
        <f t="shared" si="193"/>
        <v>4103</v>
      </c>
      <c r="J4104">
        <f t="shared" si="194"/>
        <v>4103</v>
      </c>
      <c r="K4104">
        <f t="shared" si="192"/>
        <v>1</v>
      </c>
      <c r="L4104" t="b">
        <f>COUNTIF($N$2:N4104, N4104)=1</f>
        <v>1</v>
      </c>
      <c r="M4104" s="37">
        <f>IF( $Q4104, MAX($M$1:M4103)+1, 0)</f>
        <v>0</v>
      </c>
      <c r="N4104" t="str" cm="1">
        <f t="array" ref="N4104">INDEX($A$9:$F$1048576, $J4104, $K4104 )</f>
        <v>72797</v>
      </c>
      <c r="O4104" t="str" cm="1">
        <f t="array" ref="O4104">INDEX($B$9:$F$1048576, $J4104, $K4104 )</f>
        <v>신보2024제12차(유)1-1</v>
      </c>
      <c r="P4104" t="str" cm="1">
        <f t="array" ref="P4104">IF( $L4104, TRIM(_xll.IMDP("IR", $G$5&amp;$N4104, $G$6)), "" )</f>
        <v/>
      </c>
      <c r="Q4104" t="b" cm="1">
        <f t="array" ref="Q4104">IF(
    $U$1=1, AND($P4104&lt;&gt;"", $P4104&lt;&gt;"...", $P4104&lt;&gt;"입력오류"),
    IF(
        $U$18=1, AND($P4104&lt;&gt;"", $P4104&lt;&gt;"...", $P4104&lt;&gt;"입력오류", ISNUMBER(FIND(INDEX($T$2:$T$7,$U$1),$P4104))),
        IF(
            $U$17="기타", AND($P4104&lt;&gt;"", $P4104&lt;&gt;"...", $P4104&lt;&gt;"입력오류", NOT(ISNUMBER(FIND($T$21:$T$34,$P4104)))),
            AND($P4104&lt;&gt;"", $P4104&lt;&gt;"...", $P4104&lt;&gt;"입력오류", $T$19=$P4104)
        )
    )
)</f>
        <v>0</v>
      </c>
    </row>
    <row r="4105" spans="1:17">
      <c r="A4105" t="s">
        <v>8546</v>
      </c>
      <c r="B4105" t="s">
        <v>8547</v>
      </c>
      <c r="I4105">
        <f t="shared" si="193"/>
        <v>4104</v>
      </c>
      <c r="J4105">
        <f t="shared" si="194"/>
        <v>4104</v>
      </c>
      <c r="K4105">
        <f t="shared" si="192"/>
        <v>1</v>
      </c>
      <c r="L4105" t="b">
        <f>COUNTIF($N$2:N4105, N4105)=1</f>
        <v>1</v>
      </c>
      <c r="M4105" s="37">
        <f>IF( $Q4105, MAX($M$1:M4104)+1, 0)</f>
        <v>0</v>
      </c>
      <c r="N4105" t="str" cm="1">
        <f t="array" ref="N4105">INDEX($A$9:$F$1048576, $J4105, $K4105 )</f>
        <v>72798</v>
      </c>
      <c r="O4105" t="str" cm="1">
        <f t="array" ref="O4105">INDEX($B$9:$F$1048576, $J4105, $K4105 )</f>
        <v>신보2024제12차(유)1-2</v>
      </c>
      <c r="P4105" t="str" cm="1">
        <f t="array" ref="P4105">IF( $L4105, TRIM(_xll.IMDP("IR", $G$5&amp;$N4105, $G$6)), "" )</f>
        <v/>
      </c>
      <c r="Q4105" t="b" cm="1">
        <f t="array" ref="Q4105">IF(
    $U$1=1, AND($P4105&lt;&gt;"", $P4105&lt;&gt;"...", $P4105&lt;&gt;"입력오류"),
    IF(
        $U$18=1, AND($P4105&lt;&gt;"", $P4105&lt;&gt;"...", $P4105&lt;&gt;"입력오류", ISNUMBER(FIND(INDEX($T$2:$T$7,$U$1),$P4105))),
        IF(
            $U$17="기타", AND($P4105&lt;&gt;"", $P4105&lt;&gt;"...", $P4105&lt;&gt;"입력오류", NOT(ISNUMBER(FIND($T$21:$T$34,$P4105)))),
            AND($P4105&lt;&gt;"", $P4105&lt;&gt;"...", $P4105&lt;&gt;"입력오류", $T$19=$P4105)
        )
    )
)</f>
        <v>0</v>
      </c>
    </row>
    <row r="4106" spans="1:17">
      <c r="A4106" t="s">
        <v>8548</v>
      </c>
      <c r="B4106" t="s">
        <v>8549</v>
      </c>
      <c r="I4106">
        <f t="shared" si="193"/>
        <v>4105</v>
      </c>
      <c r="J4106">
        <f t="shared" si="194"/>
        <v>4105</v>
      </c>
      <c r="K4106">
        <f t="shared" si="192"/>
        <v>1</v>
      </c>
      <c r="L4106" t="b">
        <f>COUNTIF($N$2:N4106, N4106)=1</f>
        <v>1</v>
      </c>
      <c r="M4106" s="37">
        <f>IF( $Q4106, MAX($M$1:M4105)+1, 0)</f>
        <v>0</v>
      </c>
      <c r="N4106" t="str" cm="1">
        <f t="array" ref="N4106">INDEX($A$9:$F$1048576, $J4106, $K4106 )</f>
        <v>72799</v>
      </c>
      <c r="O4106" t="str" cm="1">
        <f t="array" ref="O4106">INDEX($B$9:$F$1048576, $J4106, $K4106 )</f>
        <v>하월곡제1차(유)1-2</v>
      </c>
      <c r="P4106" t="str" cm="1">
        <f t="array" ref="P4106">IF( $L4106, TRIM(_xll.IMDP("IR", $G$5&amp;$N4106, $G$6)), "" )</f>
        <v/>
      </c>
      <c r="Q4106" t="b" cm="1">
        <f t="array" ref="Q4106">IF(
    $U$1=1, AND($P4106&lt;&gt;"", $P4106&lt;&gt;"...", $P4106&lt;&gt;"입력오류"),
    IF(
        $U$18=1, AND($P4106&lt;&gt;"", $P4106&lt;&gt;"...", $P4106&lt;&gt;"입력오류", ISNUMBER(FIND(INDEX($T$2:$T$7,$U$1),$P4106))),
        IF(
            $U$17="기타", AND($P4106&lt;&gt;"", $P4106&lt;&gt;"...", $P4106&lt;&gt;"입력오류", NOT(ISNUMBER(FIND($T$21:$T$34,$P4106)))),
            AND($P4106&lt;&gt;"", $P4106&lt;&gt;"...", $P4106&lt;&gt;"입력오류", $T$19=$P4106)
        )
    )
)</f>
        <v>0</v>
      </c>
    </row>
    <row r="4107" spans="1:17">
      <c r="A4107" t="s">
        <v>8550</v>
      </c>
      <c r="B4107" t="s">
        <v>8551</v>
      </c>
      <c r="I4107">
        <f t="shared" si="193"/>
        <v>4106</v>
      </c>
      <c r="J4107">
        <f t="shared" si="194"/>
        <v>4106</v>
      </c>
      <c r="K4107">
        <f t="shared" si="192"/>
        <v>1</v>
      </c>
      <c r="L4107" t="b">
        <f>COUNTIF($N$2:N4107, N4107)=1</f>
        <v>1</v>
      </c>
      <c r="M4107" s="37">
        <f>IF( $Q4107, MAX($M$1:M4106)+1, 0)</f>
        <v>0</v>
      </c>
      <c r="N4107" t="str" cm="1">
        <f t="array" ref="N4107">INDEX($A$9:$F$1048576, $J4107, $K4107 )</f>
        <v>72816</v>
      </c>
      <c r="O4107" t="str" cm="1">
        <f t="array" ref="O4107">INDEX($B$9:$F$1048576, $J4107, $K4107 )</f>
        <v>와이디피제10차(유)3</v>
      </c>
      <c r="P4107" t="str" cm="1">
        <f t="array" ref="P4107">IF( $L4107, TRIM(_xll.IMDP("IR", $G$5&amp;$N4107, $G$6)), "" )</f>
        <v/>
      </c>
      <c r="Q4107" t="b" cm="1">
        <f t="array" ref="Q4107">IF(
    $U$1=1, AND($P4107&lt;&gt;"", $P4107&lt;&gt;"...", $P4107&lt;&gt;"입력오류"),
    IF(
        $U$18=1, AND($P4107&lt;&gt;"", $P4107&lt;&gt;"...", $P4107&lt;&gt;"입력오류", ISNUMBER(FIND(INDEX($T$2:$T$7,$U$1),$P4107))),
        IF(
            $U$17="기타", AND($P4107&lt;&gt;"", $P4107&lt;&gt;"...", $P4107&lt;&gt;"입력오류", NOT(ISNUMBER(FIND($T$21:$T$34,$P4107)))),
            AND($P4107&lt;&gt;"", $P4107&lt;&gt;"...", $P4107&lt;&gt;"입력오류", $T$19=$P4107)
        )
    )
)</f>
        <v>0</v>
      </c>
    </row>
    <row r="4108" spans="1:17">
      <c r="A4108" t="s">
        <v>8552</v>
      </c>
      <c r="B4108" t="s">
        <v>8553</v>
      </c>
      <c r="I4108">
        <f t="shared" si="193"/>
        <v>4107</v>
      </c>
      <c r="J4108">
        <f t="shared" si="194"/>
        <v>4107</v>
      </c>
      <c r="K4108">
        <f t="shared" si="192"/>
        <v>1</v>
      </c>
      <c r="L4108" t="b">
        <f>COUNTIF($N$2:N4108, N4108)=1</f>
        <v>1</v>
      </c>
      <c r="M4108" s="37">
        <f>IF( $Q4108, MAX($M$1:M4107)+1, 0)</f>
        <v>0</v>
      </c>
      <c r="N4108" t="str" cm="1">
        <f t="array" ref="N4108">INDEX($A$9:$F$1048576, $J4108, $K4108 )</f>
        <v>72817</v>
      </c>
      <c r="O4108" t="str" cm="1">
        <f t="array" ref="O4108">INDEX($B$9:$F$1048576, $J4108, $K4108 )</f>
        <v>와이디피제10차(유)4</v>
      </c>
      <c r="P4108" t="str" cm="1">
        <f t="array" ref="P4108">IF( $L4108, TRIM(_xll.IMDP("IR", $G$5&amp;$N4108, $G$6)), "" )</f>
        <v/>
      </c>
      <c r="Q4108" t="b" cm="1">
        <f t="array" ref="Q4108">IF(
    $U$1=1, AND($P4108&lt;&gt;"", $P4108&lt;&gt;"...", $P4108&lt;&gt;"입력오류"),
    IF(
        $U$18=1, AND($P4108&lt;&gt;"", $P4108&lt;&gt;"...", $P4108&lt;&gt;"입력오류", ISNUMBER(FIND(INDEX($T$2:$T$7,$U$1),$P4108))),
        IF(
            $U$17="기타", AND($P4108&lt;&gt;"", $P4108&lt;&gt;"...", $P4108&lt;&gt;"입력오류", NOT(ISNUMBER(FIND($T$21:$T$34,$P4108)))),
            AND($P4108&lt;&gt;"", $P4108&lt;&gt;"...", $P4108&lt;&gt;"입력오류", $T$19=$P4108)
        )
    )
)</f>
        <v>0</v>
      </c>
    </row>
    <row r="4109" spans="1:17">
      <c r="A4109" t="s">
        <v>8554</v>
      </c>
      <c r="B4109" t="s">
        <v>8555</v>
      </c>
      <c r="I4109">
        <f t="shared" si="193"/>
        <v>4108</v>
      </c>
      <c r="J4109">
        <f t="shared" si="194"/>
        <v>4108</v>
      </c>
      <c r="K4109">
        <f t="shared" si="192"/>
        <v>1</v>
      </c>
      <c r="L4109" t="b">
        <f>COUNTIF($N$2:N4109, N4109)=1</f>
        <v>1</v>
      </c>
      <c r="M4109" s="37">
        <f>IF( $Q4109, MAX($M$1:M4108)+1, 0)</f>
        <v>0</v>
      </c>
      <c r="N4109" t="str" cm="1">
        <f t="array" ref="N4109">INDEX($A$9:$F$1048576, $J4109, $K4109 )</f>
        <v>72818</v>
      </c>
      <c r="O4109" t="str" cm="1">
        <f t="array" ref="O4109">INDEX($B$9:$F$1048576, $J4109, $K4109 )</f>
        <v>포르투나제1차(유)1</v>
      </c>
      <c r="P4109" t="str" cm="1">
        <f t="array" ref="P4109">IF( $L4109, TRIM(_xll.IMDP("IR", $G$5&amp;$N4109, $G$6)), "" )</f>
        <v/>
      </c>
      <c r="Q4109" t="b" cm="1">
        <f t="array" ref="Q4109">IF(
    $U$1=1, AND($P4109&lt;&gt;"", $P4109&lt;&gt;"...", $P4109&lt;&gt;"입력오류"),
    IF(
        $U$18=1, AND($P4109&lt;&gt;"", $P4109&lt;&gt;"...", $P4109&lt;&gt;"입력오류", ISNUMBER(FIND(INDEX($T$2:$T$7,$U$1),$P4109))),
        IF(
            $U$17="기타", AND($P4109&lt;&gt;"", $P4109&lt;&gt;"...", $P4109&lt;&gt;"입력오류", NOT(ISNUMBER(FIND($T$21:$T$34,$P4109)))),
            AND($P4109&lt;&gt;"", $P4109&lt;&gt;"...", $P4109&lt;&gt;"입력오류", $T$19=$P4109)
        )
    )
)</f>
        <v>0</v>
      </c>
    </row>
    <row r="4110" spans="1:17">
      <c r="A4110" t="s">
        <v>8556</v>
      </c>
      <c r="B4110" t="s">
        <v>8557</v>
      </c>
      <c r="I4110">
        <f t="shared" si="193"/>
        <v>4109</v>
      </c>
      <c r="J4110">
        <f t="shared" si="194"/>
        <v>4109</v>
      </c>
      <c r="K4110">
        <f t="shared" si="192"/>
        <v>1</v>
      </c>
      <c r="L4110" t="b">
        <f>COUNTIF($N$2:N4110, N4110)=1</f>
        <v>1</v>
      </c>
      <c r="M4110" s="37">
        <f>IF( $Q4110, MAX($M$1:M4109)+1, 0)</f>
        <v>0</v>
      </c>
      <c r="N4110" t="str" cm="1">
        <f t="array" ref="N4110">INDEX($A$9:$F$1048576, $J4110, $K4110 )</f>
        <v>72836</v>
      </c>
      <c r="O4110" t="str" cm="1">
        <f t="array" ref="O4110">INDEX($B$9:$F$1048576, $J4110, $K4110 )</f>
        <v>유플러스파이브지제75차(유)1-1</v>
      </c>
      <c r="P4110" t="str" cm="1">
        <f t="array" ref="P4110">IF( $L4110, TRIM(_xll.IMDP("IR", $G$5&amp;$N4110, $G$6)), "" )</f>
        <v/>
      </c>
      <c r="Q4110" t="b" cm="1">
        <f t="array" ref="Q4110">IF(
    $U$1=1, AND($P4110&lt;&gt;"", $P4110&lt;&gt;"...", $P4110&lt;&gt;"입력오류"),
    IF(
        $U$18=1, AND($P4110&lt;&gt;"", $P4110&lt;&gt;"...", $P4110&lt;&gt;"입력오류", ISNUMBER(FIND(INDEX($T$2:$T$7,$U$1),$P4110))),
        IF(
            $U$17="기타", AND($P4110&lt;&gt;"", $P4110&lt;&gt;"...", $P4110&lt;&gt;"입력오류", NOT(ISNUMBER(FIND($T$21:$T$34,$P4110)))),
            AND($P4110&lt;&gt;"", $P4110&lt;&gt;"...", $P4110&lt;&gt;"입력오류", $T$19=$P4110)
        )
    )
)</f>
        <v>0</v>
      </c>
    </row>
    <row r="4111" spans="1:17">
      <c r="A4111" t="s">
        <v>8558</v>
      </c>
      <c r="B4111" t="s">
        <v>8559</v>
      </c>
      <c r="I4111">
        <f t="shared" si="193"/>
        <v>4110</v>
      </c>
      <c r="J4111">
        <f t="shared" si="194"/>
        <v>4110</v>
      </c>
      <c r="K4111">
        <f t="shared" si="192"/>
        <v>1</v>
      </c>
      <c r="L4111" t="b">
        <f>COUNTIF($N$2:N4111, N4111)=1</f>
        <v>1</v>
      </c>
      <c r="M4111" s="37">
        <f>IF( $Q4111, MAX($M$1:M4110)+1, 0)</f>
        <v>0</v>
      </c>
      <c r="N4111" t="str" cm="1">
        <f t="array" ref="N4111">INDEX($A$9:$F$1048576, $J4111, $K4111 )</f>
        <v>72837</v>
      </c>
      <c r="O4111" t="str" cm="1">
        <f t="array" ref="O4111">INDEX($B$9:$F$1048576, $J4111, $K4111 )</f>
        <v>유플러스파이브지제75차(유)1-2</v>
      </c>
      <c r="P4111" t="str" cm="1">
        <f t="array" ref="P4111">IF( $L4111, TRIM(_xll.IMDP("IR", $G$5&amp;$N4111, $G$6)), "" )</f>
        <v/>
      </c>
      <c r="Q4111" t="b" cm="1">
        <f t="array" ref="Q4111">IF(
    $U$1=1, AND($P4111&lt;&gt;"", $P4111&lt;&gt;"...", $P4111&lt;&gt;"입력오류"),
    IF(
        $U$18=1, AND($P4111&lt;&gt;"", $P4111&lt;&gt;"...", $P4111&lt;&gt;"입력오류", ISNUMBER(FIND(INDEX($T$2:$T$7,$U$1),$P4111))),
        IF(
            $U$17="기타", AND($P4111&lt;&gt;"", $P4111&lt;&gt;"...", $P4111&lt;&gt;"입력오류", NOT(ISNUMBER(FIND($T$21:$T$34,$P4111)))),
            AND($P4111&lt;&gt;"", $P4111&lt;&gt;"...", $P4111&lt;&gt;"입력오류", $T$19=$P4111)
        )
    )
)</f>
        <v>0</v>
      </c>
    </row>
    <row r="4112" spans="1:17">
      <c r="A4112" t="s">
        <v>8560</v>
      </c>
      <c r="B4112" t="s">
        <v>8561</v>
      </c>
      <c r="I4112">
        <f t="shared" si="193"/>
        <v>4111</v>
      </c>
      <c r="J4112">
        <f t="shared" si="194"/>
        <v>4111</v>
      </c>
      <c r="K4112">
        <f t="shared" si="192"/>
        <v>1</v>
      </c>
      <c r="L4112" t="b">
        <f>COUNTIF($N$2:N4112, N4112)=1</f>
        <v>1</v>
      </c>
      <c r="M4112" s="37">
        <f>IF( $Q4112, MAX($M$1:M4111)+1, 0)</f>
        <v>0</v>
      </c>
      <c r="N4112" t="str" cm="1">
        <f t="array" ref="N4112">INDEX($A$9:$F$1048576, $J4112, $K4112 )</f>
        <v>72838</v>
      </c>
      <c r="O4112" t="str" cm="1">
        <f t="array" ref="O4112">INDEX($B$9:$F$1048576, $J4112, $K4112 )</f>
        <v>유플러스파이브지제75차(유)1-3</v>
      </c>
      <c r="P4112" t="str" cm="1">
        <f t="array" ref="P4112">IF( $L4112, TRIM(_xll.IMDP("IR", $G$5&amp;$N4112, $G$6)), "" )</f>
        <v/>
      </c>
      <c r="Q4112" t="b" cm="1">
        <f t="array" ref="Q4112">IF(
    $U$1=1, AND($P4112&lt;&gt;"", $P4112&lt;&gt;"...", $P4112&lt;&gt;"입력오류"),
    IF(
        $U$18=1, AND($P4112&lt;&gt;"", $P4112&lt;&gt;"...", $P4112&lt;&gt;"입력오류", ISNUMBER(FIND(INDEX($T$2:$T$7,$U$1),$P4112))),
        IF(
            $U$17="기타", AND($P4112&lt;&gt;"", $P4112&lt;&gt;"...", $P4112&lt;&gt;"입력오류", NOT(ISNUMBER(FIND($T$21:$T$34,$P4112)))),
            AND($P4112&lt;&gt;"", $P4112&lt;&gt;"...", $P4112&lt;&gt;"입력오류", $T$19=$P4112)
        )
    )
)</f>
        <v>0</v>
      </c>
    </row>
    <row r="4113" spans="1:17">
      <c r="A4113" t="s">
        <v>8562</v>
      </c>
      <c r="B4113" t="s">
        <v>8563</v>
      </c>
      <c r="I4113">
        <f t="shared" si="193"/>
        <v>4112</v>
      </c>
      <c r="J4113">
        <f t="shared" si="194"/>
        <v>4112</v>
      </c>
      <c r="K4113">
        <f t="shared" si="192"/>
        <v>1</v>
      </c>
      <c r="L4113" t="b">
        <f>COUNTIF($N$2:N4113, N4113)=1</f>
        <v>1</v>
      </c>
      <c r="M4113" s="37">
        <f>IF( $Q4113, MAX($M$1:M4112)+1, 0)</f>
        <v>0</v>
      </c>
      <c r="N4113" t="str" cm="1">
        <f t="array" ref="N4113">INDEX($A$9:$F$1048576, $J4113, $K4113 )</f>
        <v>72839</v>
      </c>
      <c r="O4113" t="str" cm="1">
        <f t="array" ref="O4113">INDEX($B$9:$F$1048576, $J4113, $K4113 )</f>
        <v>유플러스파이브지제75차(유)1-4</v>
      </c>
      <c r="P4113" t="str" cm="1">
        <f t="array" ref="P4113">IF( $L4113, TRIM(_xll.IMDP("IR", $G$5&amp;$N4113, $G$6)), "" )</f>
        <v/>
      </c>
      <c r="Q4113" t="b" cm="1">
        <f t="array" ref="Q4113">IF(
    $U$1=1, AND($P4113&lt;&gt;"", $P4113&lt;&gt;"...", $P4113&lt;&gt;"입력오류"),
    IF(
        $U$18=1, AND($P4113&lt;&gt;"", $P4113&lt;&gt;"...", $P4113&lt;&gt;"입력오류", ISNUMBER(FIND(INDEX($T$2:$T$7,$U$1),$P4113))),
        IF(
            $U$17="기타", AND($P4113&lt;&gt;"", $P4113&lt;&gt;"...", $P4113&lt;&gt;"입력오류", NOT(ISNUMBER(FIND($T$21:$T$34,$P4113)))),
            AND($P4113&lt;&gt;"", $P4113&lt;&gt;"...", $P4113&lt;&gt;"입력오류", $T$19=$P4113)
        )
    )
)</f>
        <v>0</v>
      </c>
    </row>
    <row r="4114" spans="1:17">
      <c r="A4114" t="s">
        <v>8564</v>
      </c>
      <c r="B4114" t="s">
        <v>8565</v>
      </c>
      <c r="I4114">
        <f t="shared" si="193"/>
        <v>4113</v>
      </c>
      <c r="J4114">
        <f t="shared" si="194"/>
        <v>4113</v>
      </c>
      <c r="K4114">
        <f t="shared" si="192"/>
        <v>1</v>
      </c>
      <c r="L4114" t="b">
        <f>COUNTIF($N$2:N4114, N4114)=1</f>
        <v>1</v>
      </c>
      <c r="M4114" s="37">
        <f>IF( $Q4114, MAX($M$1:M4113)+1, 0)</f>
        <v>0</v>
      </c>
      <c r="N4114" t="str" cm="1">
        <f t="array" ref="N4114">INDEX($A$9:$F$1048576, $J4114, $K4114 )</f>
        <v>72840</v>
      </c>
      <c r="O4114" t="str" cm="1">
        <f t="array" ref="O4114">INDEX($B$9:$F$1048576, $J4114, $K4114 )</f>
        <v>유플러스파이브지제75차(유)1-5</v>
      </c>
      <c r="P4114" t="str" cm="1">
        <f t="array" ref="P4114">IF( $L4114, TRIM(_xll.IMDP("IR", $G$5&amp;$N4114, $G$6)), "" )</f>
        <v/>
      </c>
      <c r="Q4114" t="b" cm="1">
        <f t="array" ref="Q4114">IF(
    $U$1=1, AND($P4114&lt;&gt;"", $P4114&lt;&gt;"...", $P4114&lt;&gt;"입력오류"),
    IF(
        $U$18=1, AND($P4114&lt;&gt;"", $P4114&lt;&gt;"...", $P4114&lt;&gt;"입력오류", ISNUMBER(FIND(INDEX($T$2:$T$7,$U$1),$P4114))),
        IF(
            $U$17="기타", AND($P4114&lt;&gt;"", $P4114&lt;&gt;"...", $P4114&lt;&gt;"입력오류", NOT(ISNUMBER(FIND($T$21:$T$34,$P4114)))),
            AND($P4114&lt;&gt;"", $P4114&lt;&gt;"...", $P4114&lt;&gt;"입력오류", $T$19=$P4114)
        )
    )
)</f>
        <v>0</v>
      </c>
    </row>
    <row r="4115" spans="1:17">
      <c r="A4115" t="s">
        <v>8566</v>
      </c>
      <c r="B4115" t="s">
        <v>8567</v>
      </c>
      <c r="I4115">
        <f t="shared" si="193"/>
        <v>4114</v>
      </c>
      <c r="J4115">
        <f t="shared" si="194"/>
        <v>4114</v>
      </c>
      <c r="K4115">
        <f t="shared" si="192"/>
        <v>1</v>
      </c>
      <c r="L4115" t="b">
        <f>COUNTIF($N$2:N4115, N4115)=1</f>
        <v>1</v>
      </c>
      <c r="M4115" s="37">
        <f>IF( $Q4115, MAX($M$1:M4114)+1, 0)</f>
        <v>0</v>
      </c>
      <c r="N4115" t="str" cm="1">
        <f t="array" ref="N4115">INDEX($A$9:$F$1048576, $J4115, $K4115 )</f>
        <v>72841</v>
      </c>
      <c r="O4115" t="str" cm="1">
        <f t="array" ref="O4115">INDEX($B$9:$F$1048576, $J4115, $K4115 )</f>
        <v>유플러스파이브지제75차(유)1-6</v>
      </c>
      <c r="P4115" t="str" cm="1">
        <f t="array" ref="P4115">IF( $L4115, TRIM(_xll.IMDP("IR", $G$5&amp;$N4115, $G$6)), "" )</f>
        <v/>
      </c>
      <c r="Q4115" t="b" cm="1">
        <f t="array" ref="Q4115">IF(
    $U$1=1, AND($P4115&lt;&gt;"", $P4115&lt;&gt;"...", $P4115&lt;&gt;"입력오류"),
    IF(
        $U$18=1, AND($P4115&lt;&gt;"", $P4115&lt;&gt;"...", $P4115&lt;&gt;"입력오류", ISNUMBER(FIND(INDEX($T$2:$T$7,$U$1),$P4115))),
        IF(
            $U$17="기타", AND($P4115&lt;&gt;"", $P4115&lt;&gt;"...", $P4115&lt;&gt;"입력오류", NOT(ISNUMBER(FIND($T$21:$T$34,$P4115)))),
            AND($P4115&lt;&gt;"", $P4115&lt;&gt;"...", $P4115&lt;&gt;"입력오류", $T$19=$P4115)
        )
    )
)</f>
        <v>0</v>
      </c>
    </row>
    <row r="4116" spans="1:17">
      <c r="A4116" t="s">
        <v>8568</v>
      </c>
      <c r="B4116" t="s">
        <v>8569</v>
      </c>
      <c r="I4116">
        <f t="shared" si="193"/>
        <v>4115</v>
      </c>
      <c r="J4116">
        <f t="shared" si="194"/>
        <v>4115</v>
      </c>
      <c r="K4116">
        <f t="shared" si="192"/>
        <v>1</v>
      </c>
      <c r="L4116" t="b">
        <f>COUNTIF($N$2:N4116, N4116)=1</f>
        <v>1</v>
      </c>
      <c r="M4116" s="37">
        <f>IF( $Q4116, MAX($M$1:M4115)+1, 0)</f>
        <v>0</v>
      </c>
      <c r="N4116" t="str" cm="1">
        <f t="array" ref="N4116">INDEX($A$9:$F$1048576, $J4116, $K4116 )</f>
        <v>72842</v>
      </c>
      <c r="O4116" t="str" cm="1">
        <f t="array" ref="O4116">INDEX($B$9:$F$1048576, $J4116, $K4116 )</f>
        <v>유플러스파이브지제75차(유)1-7</v>
      </c>
      <c r="P4116" t="str" cm="1">
        <f t="array" ref="P4116">IF( $L4116, TRIM(_xll.IMDP("IR", $G$5&amp;$N4116, $G$6)), "" )</f>
        <v/>
      </c>
      <c r="Q4116" t="b" cm="1">
        <f t="array" ref="Q4116">IF(
    $U$1=1, AND($P4116&lt;&gt;"", $P4116&lt;&gt;"...", $P4116&lt;&gt;"입력오류"),
    IF(
        $U$18=1, AND($P4116&lt;&gt;"", $P4116&lt;&gt;"...", $P4116&lt;&gt;"입력오류", ISNUMBER(FIND(INDEX($T$2:$T$7,$U$1),$P4116))),
        IF(
            $U$17="기타", AND($P4116&lt;&gt;"", $P4116&lt;&gt;"...", $P4116&lt;&gt;"입력오류", NOT(ISNUMBER(FIND($T$21:$T$34,$P4116)))),
            AND($P4116&lt;&gt;"", $P4116&lt;&gt;"...", $P4116&lt;&gt;"입력오류", $T$19=$P4116)
        )
    )
)</f>
        <v>0</v>
      </c>
    </row>
    <row r="4117" spans="1:17">
      <c r="A4117" t="s">
        <v>8570</v>
      </c>
      <c r="B4117" t="s">
        <v>8571</v>
      </c>
      <c r="I4117">
        <f t="shared" si="193"/>
        <v>4116</v>
      </c>
      <c r="J4117">
        <f t="shared" si="194"/>
        <v>4116</v>
      </c>
      <c r="K4117">
        <f t="shared" si="192"/>
        <v>1</v>
      </c>
      <c r="L4117" t="b">
        <f>COUNTIF($N$2:N4117, N4117)=1</f>
        <v>1</v>
      </c>
      <c r="M4117" s="37">
        <f>IF( $Q4117, MAX($M$1:M4116)+1, 0)</f>
        <v>0</v>
      </c>
      <c r="N4117" t="str" cm="1">
        <f t="array" ref="N4117">INDEX($A$9:$F$1048576, $J4117, $K4117 )</f>
        <v>72843</v>
      </c>
      <c r="O4117" t="str" cm="1">
        <f t="array" ref="O4117">INDEX($B$9:$F$1048576, $J4117, $K4117 )</f>
        <v>유플러스파이브지제75차(유)1-8</v>
      </c>
      <c r="P4117" t="str" cm="1">
        <f t="array" ref="P4117">IF( $L4117, TRIM(_xll.IMDP("IR", $G$5&amp;$N4117, $G$6)), "" )</f>
        <v/>
      </c>
      <c r="Q4117" t="b" cm="1">
        <f t="array" ref="Q4117">IF(
    $U$1=1, AND($P4117&lt;&gt;"", $P4117&lt;&gt;"...", $P4117&lt;&gt;"입력오류"),
    IF(
        $U$18=1, AND($P4117&lt;&gt;"", $P4117&lt;&gt;"...", $P4117&lt;&gt;"입력오류", ISNUMBER(FIND(INDEX($T$2:$T$7,$U$1),$P4117))),
        IF(
            $U$17="기타", AND($P4117&lt;&gt;"", $P4117&lt;&gt;"...", $P4117&lt;&gt;"입력오류", NOT(ISNUMBER(FIND($T$21:$T$34,$P4117)))),
            AND($P4117&lt;&gt;"", $P4117&lt;&gt;"...", $P4117&lt;&gt;"입력오류", $T$19=$P4117)
        )
    )
)</f>
        <v>0</v>
      </c>
    </row>
    <row r="4118" spans="1:17">
      <c r="A4118" t="s">
        <v>8572</v>
      </c>
      <c r="B4118" t="s">
        <v>8573</v>
      </c>
      <c r="I4118">
        <f t="shared" si="193"/>
        <v>4117</v>
      </c>
      <c r="J4118">
        <f t="shared" si="194"/>
        <v>4117</v>
      </c>
      <c r="K4118">
        <f t="shared" si="192"/>
        <v>1</v>
      </c>
      <c r="L4118" t="b">
        <f>COUNTIF($N$2:N4118, N4118)=1</f>
        <v>1</v>
      </c>
      <c r="M4118" s="37">
        <f>IF( $Q4118, MAX($M$1:M4117)+1, 0)</f>
        <v>0</v>
      </c>
      <c r="N4118" t="str" cm="1">
        <f t="array" ref="N4118">INDEX($A$9:$F$1048576, $J4118, $K4118 )</f>
        <v>72844</v>
      </c>
      <c r="O4118" t="str" cm="1">
        <f t="array" ref="O4118">INDEX($B$9:$F$1048576, $J4118, $K4118 )</f>
        <v>유플러스파이브지제75차(유)1-9</v>
      </c>
      <c r="P4118" t="str" cm="1">
        <f t="array" ref="P4118">IF( $L4118, TRIM(_xll.IMDP("IR", $G$5&amp;$N4118, $G$6)), "" )</f>
        <v/>
      </c>
      <c r="Q4118" t="b" cm="1">
        <f t="array" ref="Q4118">IF(
    $U$1=1, AND($P4118&lt;&gt;"", $P4118&lt;&gt;"...", $P4118&lt;&gt;"입력오류"),
    IF(
        $U$18=1, AND($P4118&lt;&gt;"", $P4118&lt;&gt;"...", $P4118&lt;&gt;"입력오류", ISNUMBER(FIND(INDEX($T$2:$T$7,$U$1),$P4118))),
        IF(
            $U$17="기타", AND($P4118&lt;&gt;"", $P4118&lt;&gt;"...", $P4118&lt;&gt;"입력오류", NOT(ISNUMBER(FIND($T$21:$T$34,$P4118)))),
            AND($P4118&lt;&gt;"", $P4118&lt;&gt;"...", $P4118&lt;&gt;"입력오류", $T$19=$P4118)
        )
    )
)</f>
        <v>0</v>
      </c>
    </row>
    <row r="4119" spans="1:17">
      <c r="A4119" t="s">
        <v>8574</v>
      </c>
      <c r="B4119" t="s">
        <v>8575</v>
      </c>
      <c r="I4119">
        <f t="shared" si="193"/>
        <v>4118</v>
      </c>
      <c r="J4119">
        <f t="shared" si="194"/>
        <v>4118</v>
      </c>
      <c r="K4119">
        <f t="shared" si="192"/>
        <v>1</v>
      </c>
      <c r="L4119" t="b">
        <f>COUNTIF($N$2:N4119, N4119)=1</f>
        <v>1</v>
      </c>
      <c r="M4119" s="37">
        <f>IF( $Q4119, MAX($M$1:M4118)+1, 0)</f>
        <v>0</v>
      </c>
      <c r="N4119" t="str" cm="1">
        <f t="array" ref="N4119">INDEX($A$9:$F$1048576, $J4119, $K4119 )</f>
        <v>72845</v>
      </c>
      <c r="O4119" t="str" cm="1">
        <f t="array" ref="O4119">INDEX($B$9:$F$1048576, $J4119, $K4119 )</f>
        <v>유플러스파이브지제75차(유)1-10</v>
      </c>
      <c r="P4119" t="str" cm="1">
        <f t="array" ref="P4119">IF( $L4119, TRIM(_xll.IMDP("IR", $G$5&amp;$N4119, $G$6)), "" )</f>
        <v/>
      </c>
      <c r="Q4119" t="b" cm="1">
        <f t="array" ref="Q4119">IF(
    $U$1=1, AND($P4119&lt;&gt;"", $P4119&lt;&gt;"...", $P4119&lt;&gt;"입력오류"),
    IF(
        $U$18=1, AND($P4119&lt;&gt;"", $P4119&lt;&gt;"...", $P4119&lt;&gt;"입력오류", ISNUMBER(FIND(INDEX($T$2:$T$7,$U$1),$P4119))),
        IF(
            $U$17="기타", AND($P4119&lt;&gt;"", $P4119&lt;&gt;"...", $P4119&lt;&gt;"입력오류", NOT(ISNUMBER(FIND($T$21:$T$34,$P4119)))),
            AND($P4119&lt;&gt;"", $P4119&lt;&gt;"...", $P4119&lt;&gt;"입력오류", $T$19=$P4119)
        )
    )
)</f>
        <v>0</v>
      </c>
    </row>
    <row r="4120" spans="1:17">
      <c r="A4120" t="s">
        <v>8576</v>
      </c>
      <c r="B4120" t="s">
        <v>8577</v>
      </c>
      <c r="I4120">
        <f t="shared" si="193"/>
        <v>4119</v>
      </c>
      <c r="J4120">
        <f t="shared" si="194"/>
        <v>4119</v>
      </c>
      <c r="K4120">
        <f t="shared" si="192"/>
        <v>1</v>
      </c>
      <c r="L4120" t="b">
        <f>COUNTIF($N$2:N4120, N4120)=1</f>
        <v>1</v>
      </c>
      <c r="M4120" s="37">
        <f>IF( $Q4120, MAX($M$1:M4119)+1, 0)</f>
        <v>0</v>
      </c>
      <c r="N4120" t="str" cm="1">
        <f t="array" ref="N4120">INDEX($A$9:$F$1048576, $J4120, $K4120 )</f>
        <v>72846</v>
      </c>
      <c r="O4120" t="str" cm="1">
        <f t="array" ref="O4120">INDEX($B$9:$F$1048576, $J4120, $K4120 )</f>
        <v>유플러스파이브지제75차(유)1-11</v>
      </c>
      <c r="P4120" t="str" cm="1">
        <f t="array" ref="P4120">IF( $L4120, TRIM(_xll.IMDP("IR", $G$5&amp;$N4120, $G$6)), "" )</f>
        <v/>
      </c>
      <c r="Q4120" t="b" cm="1">
        <f t="array" ref="Q4120">IF(
    $U$1=1, AND($P4120&lt;&gt;"", $P4120&lt;&gt;"...", $P4120&lt;&gt;"입력오류"),
    IF(
        $U$18=1, AND($P4120&lt;&gt;"", $P4120&lt;&gt;"...", $P4120&lt;&gt;"입력오류", ISNUMBER(FIND(INDEX($T$2:$T$7,$U$1),$P4120))),
        IF(
            $U$17="기타", AND($P4120&lt;&gt;"", $P4120&lt;&gt;"...", $P4120&lt;&gt;"입력오류", NOT(ISNUMBER(FIND($T$21:$T$34,$P4120)))),
            AND($P4120&lt;&gt;"", $P4120&lt;&gt;"...", $P4120&lt;&gt;"입력오류", $T$19=$P4120)
        )
    )
)</f>
        <v>0</v>
      </c>
    </row>
    <row r="4121" spans="1:17">
      <c r="A4121" t="s">
        <v>8578</v>
      </c>
      <c r="B4121" t="s">
        <v>8579</v>
      </c>
      <c r="I4121">
        <f t="shared" si="193"/>
        <v>4120</v>
      </c>
      <c r="J4121">
        <f t="shared" si="194"/>
        <v>4120</v>
      </c>
      <c r="K4121">
        <f t="shared" si="192"/>
        <v>1</v>
      </c>
      <c r="L4121" t="b">
        <f>COUNTIF($N$2:N4121, N4121)=1</f>
        <v>1</v>
      </c>
      <c r="M4121" s="37">
        <f>IF( $Q4121, MAX($M$1:M4120)+1, 0)</f>
        <v>0</v>
      </c>
      <c r="N4121" t="str" cm="1">
        <f t="array" ref="N4121">INDEX($A$9:$F$1048576, $J4121, $K4121 )</f>
        <v>72847</v>
      </c>
      <c r="O4121" t="str" cm="1">
        <f t="array" ref="O4121">INDEX($B$9:$F$1048576, $J4121, $K4121 )</f>
        <v>유플러스파이브지제75차(유)1-12</v>
      </c>
      <c r="P4121" t="str" cm="1">
        <f t="array" ref="P4121">IF( $L4121, TRIM(_xll.IMDP("IR", $G$5&amp;$N4121, $G$6)), "" )</f>
        <v/>
      </c>
      <c r="Q4121" t="b" cm="1">
        <f t="array" ref="Q4121">IF(
    $U$1=1, AND($P4121&lt;&gt;"", $P4121&lt;&gt;"...", $P4121&lt;&gt;"입력오류"),
    IF(
        $U$18=1, AND($P4121&lt;&gt;"", $P4121&lt;&gt;"...", $P4121&lt;&gt;"입력오류", ISNUMBER(FIND(INDEX($T$2:$T$7,$U$1),$P4121))),
        IF(
            $U$17="기타", AND($P4121&lt;&gt;"", $P4121&lt;&gt;"...", $P4121&lt;&gt;"입력오류", NOT(ISNUMBER(FIND($T$21:$T$34,$P4121)))),
            AND($P4121&lt;&gt;"", $P4121&lt;&gt;"...", $P4121&lt;&gt;"입력오류", $T$19=$P4121)
        )
    )
)</f>
        <v>0</v>
      </c>
    </row>
    <row r="4122" spans="1:17">
      <c r="A4122" t="s">
        <v>8580</v>
      </c>
      <c r="B4122" t="s">
        <v>8581</v>
      </c>
      <c r="I4122">
        <f t="shared" si="193"/>
        <v>4121</v>
      </c>
      <c r="J4122">
        <f t="shared" si="194"/>
        <v>4121</v>
      </c>
      <c r="K4122">
        <f t="shared" si="192"/>
        <v>1</v>
      </c>
      <c r="L4122" t="b">
        <f>COUNTIF($N$2:N4122, N4122)=1</f>
        <v>1</v>
      </c>
      <c r="M4122" s="37">
        <f>IF( $Q4122, MAX($M$1:M4121)+1, 0)</f>
        <v>0</v>
      </c>
      <c r="N4122" t="str" cm="1">
        <f t="array" ref="N4122">INDEX($A$9:$F$1048576, $J4122, $K4122 )</f>
        <v>72848</v>
      </c>
      <c r="O4122" t="str" cm="1">
        <f t="array" ref="O4122">INDEX($B$9:$F$1048576, $J4122, $K4122 )</f>
        <v>유플러스파이브지제75차(유)1-13</v>
      </c>
      <c r="P4122" t="str" cm="1">
        <f t="array" ref="P4122">IF( $L4122, TRIM(_xll.IMDP("IR", $G$5&amp;$N4122, $G$6)), "" )</f>
        <v/>
      </c>
      <c r="Q4122" t="b" cm="1">
        <f t="array" ref="Q4122">IF(
    $U$1=1, AND($P4122&lt;&gt;"", $P4122&lt;&gt;"...", $P4122&lt;&gt;"입력오류"),
    IF(
        $U$18=1, AND($P4122&lt;&gt;"", $P4122&lt;&gt;"...", $P4122&lt;&gt;"입력오류", ISNUMBER(FIND(INDEX($T$2:$T$7,$U$1),$P4122))),
        IF(
            $U$17="기타", AND($P4122&lt;&gt;"", $P4122&lt;&gt;"...", $P4122&lt;&gt;"입력오류", NOT(ISNUMBER(FIND($T$21:$T$34,$P4122)))),
            AND($P4122&lt;&gt;"", $P4122&lt;&gt;"...", $P4122&lt;&gt;"입력오류", $T$19=$P4122)
        )
    )
)</f>
        <v>0</v>
      </c>
    </row>
    <row r="4123" spans="1:17">
      <c r="A4123" t="s">
        <v>8582</v>
      </c>
      <c r="B4123" t="s">
        <v>8583</v>
      </c>
      <c r="I4123">
        <f t="shared" si="193"/>
        <v>4122</v>
      </c>
      <c r="J4123">
        <f t="shared" si="194"/>
        <v>4122</v>
      </c>
      <c r="K4123">
        <f t="shared" si="192"/>
        <v>1</v>
      </c>
      <c r="L4123" t="b">
        <f>COUNTIF($N$2:N4123, N4123)=1</f>
        <v>1</v>
      </c>
      <c r="M4123" s="37">
        <f>IF( $Q4123, MAX($M$1:M4122)+1, 0)</f>
        <v>0</v>
      </c>
      <c r="N4123" t="str" cm="1">
        <f t="array" ref="N4123">INDEX($A$9:$F$1048576, $J4123, $K4123 )</f>
        <v>72849</v>
      </c>
      <c r="O4123" t="str" cm="1">
        <f t="array" ref="O4123">INDEX($B$9:$F$1048576, $J4123, $K4123 )</f>
        <v>유플러스파이브지제75차(유)1-14</v>
      </c>
      <c r="P4123" t="str" cm="1">
        <f t="array" ref="P4123">IF( $L4123, TRIM(_xll.IMDP("IR", $G$5&amp;$N4123, $G$6)), "" )</f>
        <v/>
      </c>
      <c r="Q4123" t="b" cm="1">
        <f t="array" ref="Q4123">IF(
    $U$1=1, AND($P4123&lt;&gt;"", $P4123&lt;&gt;"...", $P4123&lt;&gt;"입력오류"),
    IF(
        $U$18=1, AND($P4123&lt;&gt;"", $P4123&lt;&gt;"...", $P4123&lt;&gt;"입력오류", ISNUMBER(FIND(INDEX($T$2:$T$7,$U$1),$P4123))),
        IF(
            $U$17="기타", AND($P4123&lt;&gt;"", $P4123&lt;&gt;"...", $P4123&lt;&gt;"입력오류", NOT(ISNUMBER(FIND($T$21:$T$34,$P4123)))),
            AND($P4123&lt;&gt;"", $P4123&lt;&gt;"...", $P4123&lt;&gt;"입력오류", $T$19=$P4123)
        )
    )
)</f>
        <v>0</v>
      </c>
    </row>
    <row r="4124" spans="1:17">
      <c r="A4124" t="s">
        <v>8584</v>
      </c>
      <c r="B4124" t="s">
        <v>8585</v>
      </c>
      <c r="I4124">
        <f t="shared" si="193"/>
        <v>4123</v>
      </c>
      <c r="J4124">
        <f t="shared" si="194"/>
        <v>4123</v>
      </c>
      <c r="K4124">
        <f t="shared" si="192"/>
        <v>1</v>
      </c>
      <c r="L4124" t="b">
        <f>COUNTIF($N$2:N4124, N4124)=1</f>
        <v>1</v>
      </c>
      <c r="M4124" s="37">
        <f>IF( $Q4124, MAX($M$1:M4123)+1, 0)</f>
        <v>0</v>
      </c>
      <c r="N4124" t="str" cm="1">
        <f t="array" ref="N4124">INDEX($A$9:$F$1048576, $J4124, $K4124 )</f>
        <v>72850</v>
      </c>
      <c r="O4124" t="str" cm="1">
        <f t="array" ref="O4124">INDEX($B$9:$F$1048576, $J4124, $K4124 )</f>
        <v>유플러스파이브지제75차(유)1-15</v>
      </c>
      <c r="P4124" t="str" cm="1">
        <f t="array" ref="P4124">IF( $L4124, TRIM(_xll.IMDP("IR", $G$5&amp;$N4124, $G$6)), "" )</f>
        <v/>
      </c>
      <c r="Q4124" t="b" cm="1">
        <f t="array" ref="Q4124">IF(
    $U$1=1, AND($P4124&lt;&gt;"", $P4124&lt;&gt;"...", $P4124&lt;&gt;"입력오류"),
    IF(
        $U$18=1, AND($P4124&lt;&gt;"", $P4124&lt;&gt;"...", $P4124&lt;&gt;"입력오류", ISNUMBER(FIND(INDEX($T$2:$T$7,$U$1),$P4124))),
        IF(
            $U$17="기타", AND($P4124&lt;&gt;"", $P4124&lt;&gt;"...", $P4124&lt;&gt;"입력오류", NOT(ISNUMBER(FIND($T$21:$T$34,$P4124)))),
            AND($P4124&lt;&gt;"", $P4124&lt;&gt;"...", $P4124&lt;&gt;"입력오류", $T$19=$P4124)
        )
    )
)</f>
        <v>0</v>
      </c>
    </row>
    <row r="4125" spans="1:17">
      <c r="A4125" t="s">
        <v>8586</v>
      </c>
      <c r="B4125" t="s">
        <v>8587</v>
      </c>
      <c r="I4125">
        <f t="shared" si="193"/>
        <v>4124</v>
      </c>
      <c r="J4125">
        <f t="shared" si="194"/>
        <v>4124</v>
      </c>
      <c r="K4125">
        <f t="shared" si="192"/>
        <v>1</v>
      </c>
      <c r="L4125" t="b">
        <f>COUNTIF($N$2:N4125, N4125)=1</f>
        <v>1</v>
      </c>
      <c r="M4125" s="37">
        <f>IF( $Q4125, MAX($M$1:M4124)+1, 0)</f>
        <v>0</v>
      </c>
      <c r="N4125" t="str" cm="1">
        <f t="array" ref="N4125">INDEX($A$9:$F$1048576, $J4125, $K4125 )</f>
        <v>72851</v>
      </c>
      <c r="O4125" t="str" cm="1">
        <f t="array" ref="O4125">INDEX($B$9:$F$1048576, $J4125, $K4125 )</f>
        <v>유플러스파이브지제75차(유)1-16</v>
      </c>
      <c r="P4125" t="str" cm="1">
        <f t="array" ref="P4125">IF( $L4125, TRIM(_xll.IMDP("IR", $G$5&amp;$N4125, $G$6)), "" )</f>
        <v/>
      </c>
      <c r="Q4125" t="b" cm="1">
        <f t="array" ref="Q4125">IF(
    $U$1=1, AND($P4125&lt;&gt;"", $P4125&lt;&gt;"...", $P4125&lt;&gt;"입력오류"),
    IF(
        $U$18=1, AND($P4125&lt;&gt;"", $P4125&lt;&gt;"...", $P4125&lt;&gt;"입력오류", ISNUMBER(FIND(INDEX($T$2:$T$7,$U$1),$P4125))),
        IF(
            $U$17="기타", AND($P4125&lt;&gt;"", $P4125&lt;&gt;"...", $P4125&lt;&gt;"입력오류", NOT(ISNUMBER(FIND($T$21:$T$34,$P4125)))),
            AND($P4125&lt;&gt;"", $P4125&lt;&gt;"...", $P4125&lt;&gt;"입력오류", $T$19=$P4125)
        )
    )
)</f>
        <v>0</v>
      </c>
    </row>
    <row r="4126" spans="1:17">
      <c r="A4126" t="s">
        <v>8588</v>
      </c>
      <c r="B4126" t="s">
        <v>8589</v>
      </c>
      <c r="I4126">
        <f t="shared" si="193"/>
        <v>4125</v>
      </c>
      <c r="J4126">
        <f t="shared" si="194"/>
        <v>4125</v>
      </c>
      <c r="K4126">
        <f t="shared" si="192"/>
        <v>1</v>
      </c>
      <c r="L4126" t="b">
        <f>COUNTIF($N$2:N4126, N4126)=1</f>
        <v>1</v>
      </c>
      <c r="M4126" s="37">
        <f>IF( $Q4126, MAX($M$1:M4125)+1, 0)</f>
        <v>0</v>
      </c>
      <c r="N4126" t="str" cm="1">
        <f t="array" ref="N4126">INDEX($A$9:$F$1048576, $J4126, $K4126 )</f>
        <v>72852</v>
      </c>
      <c r="O4126" t="str" cm="1">
        <f t="array" ref="O4126">INDEX($B$9:$F$1048576, $J4126, $K4126 )</f>
        <v>유플러스파이브지제75차(유)1-17</v>
      </c>
      <c r="P4126" t="str" cm="1">
        <f t="array" ref="P4126">IF( $L4126, TRIM(_xll.IMDP("IR", $G$5&amp;$N4126, $G$6)), "" )</f>
        <v/>
      </c>
      <c r="Q4126" t="b" cm="1">
        <f t="array" ref="Q4126">IF(
    $U$1=1, AND($P4126&lt;&gt;"", $P4126&lt;&gt;"...", $P4126&lt;&gt;"입력오류"),
    IF(
        $U$18=1, AND($P4126&lt;&gt;"", $P4126&lt;&gt;"...", $P4126&lt;&gt;"입력오류", ISNUMBER(FIND(INDEX($T$2:$T$7,$U$1),$P4126))),
        IF(
            $U$17="기타", AND($P4126&lt;&gt;"", $P4126&lt;&gt;"...", $P4126&lt;&gt;"입력오류", NOT(ISNUMBER(FIND($T$21:$T$34,$P4126)))),
            AND($P4126&lt;&gt;"", $P4126&lt;&gt;"...", $P4126&lt;&gt;"입력오류", $T$19=$P4126)
        )
    )
)</f>
        <v>0</v>
      </c>
    </row>
    <row r="4127" spans="1:17">
      <c r="A4127" t="s">
        <v>8590</v>
      </c>
      <c r="B4127" t="s">
        <v>8591</v>
      </c>
      <c r="I4127">
        <f t="shared" si="193"/>
        <v>4126</v>
      </c>
      <c r="J4127">
        <f t="shared" si="194"/>
        <v>4126</v>
      </c>
      <c r="K4127">
        <f t="shared" si="192"/>
        <v>1</v>
      </c>
      <c r="L4127" t="b">
        <f>COUNTIF($N$2:N4127, N4127)=1</f>
        <v>1</v>
      </c>
      <c r="M4127" s="37">
        <f>IF( $Q4127, MAX($M$1:M4126)+1, 0)</f>
        <v>0</v>
      </c>
      <c r="N4127" t="str" cm="1">
        <f t="array" ref="N4127">INDEX($A$9:$F$1048576, $J4127, $K4127 )</f>
        <v>72853</v>
      </c>
      <c r="O4127" t="str" cm="1">
        <f t="array" ref="O4127">INDEX($B$9:$F$1048576, $J4127, $K4127 )</f>
        <v>유플러스파이브지제75차(유)1-18</v>
      </c>
      <c r="P4127" t="str" cm="1">
        <f t="array" ref="P4127">IF( $L4127, TRIM(_xll.IMDP("IR", $G$5&amp;$N4127, $G$6)), "" )</f>
        <v/>
      </c>
      <c r="Q4127" t="b" cm="1">
        <f t="array" ref="Q4127">IF(
    $U$1=1, AND($P4127&lt;&gt;"", $P4127&lt;&gt;"...", $P4127&lt;&gt;"입력오류"),
    IF(
        $U$18=1, AND($P4127&lt;&gt;"", $P4127&lt;&gt;"...", $P4127&lt;&gt;"입력오류", ISNUMBER(FIND(INDEX($T$2:$T$7,$U$1),$P4127))),
        IF(
            $U$17="기타", AND($P4127&lt;&gt;"", $P4127&lt;&gt;"...", $P4127&lt;&gt;"입력오류", NOT(ISNUMBER(FIND($T$21:$T$34,$P4127)))),
            AND($P4127&lt;&gt;"", $P4127&lt;&gt;"...", $P4127&lt;&gt;"입력오류", $T$19=$P4127)
        )
    )
)</f>
        <v>0</v>
      </c>
    </row>
    <row r="4128" spans="1:17">
      <c r="A4128" t="s">
        <v>8592</v>
      </c>
      <c r="B4128" t="s">
        <v>8593</v>
      </c>
      <c r="I4128">
        <f t="shared" si="193"/>
        <v>4127</v>
      </c>
      <c r="J4128">
        <f t="shared" si="194"/>
        <v>4127</v>
      </c>
      <c r="K4128">
        <f t="shared" si="192"/>
        <v>1</v>
      </c>
      <c r="L4128" t="b">
        <f>COUNTIF($N$2:N4128, N4128)=1</f>
        <v>1</v>
      </c>
      <c r="M4128" s="37">
        <f>IF( $Q4128, MAX($M$1:M4127)+1, 0)</f>
        <v>0</v>
      </c>
      <c r="N4128" t="str" cm="1">
        <f t="array" ref="N4128">INDEX($A$9:$F$1048576, $J4128, $K4128 )</f>
        <v>72854</v>
      </c>
      <c r="O4128" t="str" cm="1">
        <f t="array" ref="O4128">INDEX($B$9:$F$1048576, $J4128, $K4128 )</f>
        <v>유플러스파이브지제75차(유)1-19</v>
      </c>
      <c r="P4128" t="str" cm="1">
        <f t="array" ref="P4128">IF( $L4128, TRIM(_xll.IMDP("IR", $G$5&amp;$N4128, $G$6)), "" )</f>
        <v/>
      </c>
      <c r="Q4128" t="b" cm="1">
        <f t="array" ref="Q4128">IF(
    $U$1=1, AND($P4128&lt;&gt;"", $P4128&lt;&gt;"...", $P4128&lt;&gt;"입력오류"),
    IF(
        $U$18=1, AND($P4128&lt;&gt;"", $P4128&lt;&gt;"...", $P4128&lt;&gt;"입력오류", ISNUMBER(FIND(INDEX($T$2:$T$7,$U$1),$P4128))),
        IF(
            $U$17="기타", AND($P4128&lt;&gt;"", $P4128&lt;&gt;"...", $P4128&lt;&gt;"입력오류", NOT(ISNUMBER(FIND($T$21:$T$34,$P4128)))),
            AND($P4128&lt;&gt;"", $P4128&lt;&gt;"...", $P4128&lt;&gt;"입력오류", $T$19=$P4128)
        )
    )
)</f>
        <v>0</v>
      </c>
    </row>
    <row r="4129" spans="1:17">
      <c r="A4129" t="s">
        <v>8594</v>
      </c>
      <c r="B4129" t="s">
        <v>8595</v>
      </c>
      <c r="I4129">
        <f t="shared" si="193"/>
        <v>4128</v>
      </c>
      <c r="J4129">
        <f t="shared" si="194"/>
        <v>4128</v>
      </c>
      <c r="K4129">
        <f t="shared" si="192"/>
        <v>1</v>
      </c>
      <c r="L4129" t="b">
        <f>COUNTIF($N$2:N4129, N4129)=1</f>
        <v>1</v>
      </c>
      <c r="M4129" s="37">
        <f>IF( $Q4129, MAX($M$1:M4128)+1, 0)</f>
        <v>0</v>
      </c>
      <c r="N4129" t="str" cm="1">
        <f t="array" ref="N4129">INDEX($A$9:$F$1048576, $J4129, $K4129 )</f>
        <v>72862</v>
      </c>
      <c r="O4129" t="str" cm="1">
        <f t="array" ref="O4129">INDEX($B$9:$F$1048576, $J4129, $K4129 )</f>
        <v>주택금융공사MBS2024-11(1-1)</v>
      </c>
      <c r="P4129" t="str" cm="1">
        <f t="array" ref="P4129">IF( $L4129, TRIM(_xll.IMDP("IR", $G$5&amp;$N4129, $G$6)), "" )</f>
        <v/>
      </c>
      <c r="Q4129" t="b" cm="1">
        <f t="array" ref="Q4129">IF(
    $U$1=1, AND($P4129&lt;&gt;"", $P4129&lt;&gt;"...", $P4129&lt;&gt;"입력오류"),
    IF(
        $U$18=1, AND($P4129&lt;&gt;"", $P4129&lt;&gt;"...", $P4129&lt;&gt;"입력오류", ISNUMBER(FIND(INDEX($T$2:$T$7,$U$1),$P4129))),
        IF(
            $U$17="기타", AND($P4129&lt;&gt;"", $P4129&lt;&gt;"...", $P4129&lt;&gt;"입력오류", NOT(ISNUMBER(FIND($T$21:$T$34,$P4129)))),
            AND($P4129&lt;&gt;"", $P4129&lt;&gt;"...", $P4129&lt;&gt;"입력오류", $T$19=$P4129)
        )
    )
)</f>
        <v>0</v>
      </c>
    </row>
    <row r="4130" spans="1:17">
      <c r="A4130" t="s">
        <v>8596</v>
      </c>
      <c r="B4130" t="s">
        <v>8597</v>
      </c>
      <c r="I4130">
        <f t="shared" si="193"/>
        <v>4129</v>
      </c>
      <c r="J4130">
        <f t="shared" si="194"/>
        <v>4129</v>
      </c>
      <c r="K4130">
        <f t="shared" si="192"/>
        <v>1</v>
      </c>
      <c r="L4130" t="b">
        <f>COUNTIF($N$2:N4130, N4130)=1</f>
        <v>1</v>
      </c>
      <c r="M4130" s="37">
        <f>IF( $Q4130, MAX($M$1:M4129)+1, 0)</f>
        <v>0</v>
      </c>
      <c r="N4130" t="str" cm="1">
        <f t="array" ref="N4130">INDEX($A$9:$F$1048576, $J4130, $K4130 )</f>
        <v>72863</v>
      </c>
      <c r="O4130" t="str" cm="1">
        <f t="array" ref="O4130">INDEX($B$9:$F$1048576, $J4130, $K4130 )</f>
        <v>주택금융공사MBS2024-11(1-2)</v>
      </c>
      <c r="P4130" t="str" cm="1">
        <f t="array" ref="P4130">IF( $L4130, TRIM(_xll.IMDP("IR", $G$5&amp;$N4130, $G$6)), "" )</f>
        <v/>
      </c>
      <c r="Q4130" t="b" cm="1">
        <f t="array" ref="Q4130">IF(
    $U$1=1, AND($P4130&lt;&gt;"", $P4130&lt;&gt;"...", $P4130&lt;&gt;"입력오류"),
    IF(
        $U$18=1, AND($P4130&lt;&gt;"", $P4130&lt;&gt;"...", $P4130&lt;&gt;"입력오류", ISNUMBER(FIND(INDEX($T$2:$T$7,$U$1),$P4130))),
        IF(
            $U$17="기타", AND($P4130&lt;&gt;"", $P4130&lt;&gt;"...", $P4130&lt;&gt;"입력오류", NOT(ISNUMBER(FIND($T$21:$T$34,$P4130)))),
            AND($P4130&lt;&gt;"", $P4130&lt;&gt;"...", $P4130&lt;&gt;"입력오류", $T$19=$P4130)
        )
    )
)</f>
        <v>0</v>
      </c>
    </row>
    <row r="4131" spans="1:17">
      <c r="A4131" t="s">
        <v>8598</v>
      </c>
      <c r="B4131" t="s">
        <v>8599</v>
      </c>
      <c r="I4131">
        <f t="shared" si="193"/>
        <v>4130</v>
      </c>
      <c r="J4131">
        <f t="shared" si="194"/>
        <v>4130</v>
      </c>
      <c r="K4131">
        <f t="shared" si="192"/>
        <v>1</v>
      </c>
      <c r="L4131" t="b">
        <f>COUNTIF($N$2:N4131, N4131)=1</f>
        <v>1</v>
      </c>
      <c r="M4131" s="37">
        <f>IF( $Q4131, MAX($M$1:M4130)+1, 0)</f>
        <v>0</v>
      </c>
      <c r="N4131" t="str" cm="1">
        <f t="array" ref="N4131">INDEX($A$9:$F$1048576, $J4131, $K4131 )</f>
        <v>72864</v>
      </c>
      <c r="O4131" t="str" cm="1">
        <f t="array" ref="O4131">INDEX($B$9:$F$1048576, $J4131, $K4131 )</f>
        <v>주택금융공사MBS2024-11(1-3)</v>
      </c>
      <c r="P4131" t="str" cm="1">
        <f t="array" ref="P4131">IF( $L4131, TRIM(_xll.IMDP("IR", $G$5&amp;$N4131, $G$6)), "" )</f>
        <v/>
      </c>
      <c r="Q4131" t="b" cm="1">
        <f t="array" ref="Q4131">IF(
    $U$1=1, AND($P4131&lt;&gt;"", $P4131&lt;&gt;"...", $P4131&lt;&gt;"입력오류"),
    IF(
        $U$18=1, AND($P4131&lt;&gt;"", $P4131&lt;&gt;"...", $P4131&lt;&gt;"입력오류", ISNUMBER(FIND(INDEX($T$2:$T$7,$U$1),$P4131))),
        IF(
            $U$17="기타", AND($P4131&lt;&gt;"", $P4131&lt;&gt;"...", $P4131&lt;&gt;"입력오류", NOT(ISNUMBER(FIND($T$21:$T$34,$P4131)))),
            AND($P4131&lt;&gt;"", $P4131&lt;&gt;"...", $P4131&lt;&gt;"입력오류", $T$19=$P4131)
        )
    )
)</f>
        <v>0</v>
      </c>
    </row>
    <row r="4132" spans="1:17">
      <c r="A4132" t="s">
        <v>8600</v>
      </c>
      <c r="B4132" t="s">
        <v>8601</v>
      </c>
      <c r="I4132">
        <f t="shared" si="193"/>
        <v>4131</v>
      </c>
      <c r="J4132">
        <f t="shared" si="194"/>
        <v>4131</v>
      </c>
      <c r="K4132">
        <f t="shared" si="192"/>
        <v>1</v>
      </c>
      <c r="L4132" t="b">
        <f>COUNTIF($N$2:N4132, N4132)=1</f>
        <v>1</v>
      </c>
      <c r="M4132" s="37">
        <f>IF( $Q4132, MAX($M$1:M4131)+1, 0)</f>
        <v>0</v>
      </c>
      <c r="N4132" t="str" cm="1">
        <f t="array" ref="N4132">INDEX($A$9:$F$1048576, $J4132, $K4132 )</f>
        <v>72865</v>
      </c>
      <c r="O4132" t="str" cm="1">
        <f t="array" ref="O4132">INDEX($B$9:$F$1048576, $J4132, $K4132 )</f>
        <v>주택금융공사MBS2024-11(1-4)</v>
      </c>
      <c r="P4132" t="str" cm="1">
        <f t="array" ref="P4132">IF( $L4132, TRIM(_xll.IMDP("IR", $G$5&amp;$N4132, $G$6)), "" )</f>
        <v/>
      </c>
      <c r="Q4132" t="b" cm="1">
        <f t="array" ref="Q4132">IF(
    $U$1=1, AND($P4132&lt;&gt;"", $P4132&lt;&gt;"...", $P4132&lt;&gt;"입력오류"),
    IF(
        $U$18=1, AND($P4132&lt;&gt;"", $P4132&lt;&gt;"...", $P4132&lt;&gt;"입력오류", ISNUMBER(FIND(INDEX($T$2:$T$7,$U$1),$P4132))),
        IF(
            $U$17="기타", AND($P4132&lt;&gt;"", $P4132&lt;&gt;"...", $P4132&lt;&gt;"입력오류", NOT(ISNUMBER(FIND($T$21:$T$34,$P4132)))),
            AND($P4132&lt;&gt;"", $P4132&lt;&gt;"...", $P4132&lt;&gt;"입력오류", $T$19=$P4132)
        )
    )
)</f>
        <v>0</v>
      </c>
    </row>
    <row r="4133" spans="1:17">
      <c r="A4133" t="s">
        <v>8602</v>
      </c>
      <c r="B4133" t="s">
        <v>8603</v>
      </c>
      <c r="I4133">
        <f t="shared" si="193"/>
        <v>4132</v>
      </c>
      <c r="J4133">
        <f t="shared" si="194"/>
        <v>4132</v>
      </c>
      <c r="K4133">
        <f t="shared" si="192"/>
        <v>1</v>
      </c>
      <c r="L4133" t="b">
        <f>COUNTIF($N$2:N4133, N4133)=1</f>
        <v>1</v>
      </c>
      <c r="M4133" s="37">
        <f>IF( $Q4133, MAX($M$1:M4132)+1, 0)</f>
        <v>0</v>
      </c>
      <c r="N4133" t="str" cm="1">
        <f t="array" ref="N4133">INDEX($A$9:$F$1048576, $J4133, $K4133 )</f>
        <v>72866</v>
      </c>
      <c r="O4133" t="str" cm="1">
        <f t="array" ref="O4133">INDEX($B$9:$F$1048576, $J4133, $K4133 )</f>
        <v>주택금융공사MBS2024-11(1-5)</v>
      </c>
      <c r="P4133" t="str" cm="1">
        <f t="array" ref="P4133">IF( $L4133, TRIM(_xll.IMDP("IR", $G$5&amp;$N4133, $G$6)), "" )</f>
        <v/>
      </c>
      <c r="Q4133" t="b" cm="1">
        <f t="array" ref="Q4133">IF(
    $U$1=1, AND($P4133&lt;&gt;"", $P4133&lt;&gt;"...", $P4133&lt;&gt;"입력오류"),
    IF(
        $U$18=1, AND($P4133&lt;&gt;"", $P4133&lt;&gt;"...", $P4133&lt;&gt;"입력오류", ISNUMBER(FIND(INDEX($T$2:$T$7,$U$1),$P4133))),
        IF(
            $U$17="기타", AND($P4133&lt;&gt;"", $P4133&lt;&gt;"...", $P4133&lt;&gt;"입력오류", NOT(ISNUMBER(FIND($T$21:$T$34,$P4133)))),
            AND($P4133&lt;&gt;"", $P4133&lt;&gt;"...", $P4133&lt;&gt;"입력오류", $T$19=$P4133)
        )
    )
)</f>
        <v>0</v>
      </c>
    </row>
    <row r="4134" spans="1:17">
      <c r="A4134" t="s">
        <v>8604</v>
      </c>
      <c r="B4134" t="s">
        <v>8605</v>
      </c>
      <c r="I4134">
        <f t="shared" si="193"/>
        <v>4133</v>
      </c>
      <c r="J4134">
        <f t="shared" si="194"/>
        <v>4133</v>
      </c>
      <c r="K4134">
        <f t="shared" si="192"/>
        <v>1</v>
      </c>
      <c r="L4134" t="b">
        <f>COUNTIF($N$2:N4134, N4134)=1</f>
        <v>1</v>
      </c>
      <c r="M4134" s="37">
        <f>IF( $Q4134, MAX($M$1:M4133)+1, 0)</f>
        <v>0</v>
      </c>
      <c r="N4134" t="str" cm="1">
        <f t="array" ref="N4134">INDEX($A$9:$F$1048576, $J4134, $K4134 )</f>
        <v>72867</v>
      </c>
      <c r="O4134" t="str" cm="1">
        <f t="array" ref="O4134">INDEX($B$9:$F$1048576, $J4134, $K4134 )</f>
        <v>주택금융공사MBS2024-11(1-6)</v>
      </c>
      <c r="P4134" t="str" cm="1">
        <f t="array" ref="P4134">IF( $L4134, TRIM(_xll.IMDP("IR", $G$5&amp;$N4134, $G$6)), "" )</f>
        <v/>
      </c>
      <c r="Q4134" t="b" cm="1">
        <f t="array" ref="Q4134">IF(
    $U$1=1, AND($P4134&lt;&gt;"", $P4134&lt;&gt;"...", $P4134&lt;&gt;"입력오류"),
    IF(
        $U$18=1, AND($P4134&lt;&gt;"", $P4134&lt;&gt;"...", $P4134&lt;&gt;"입력오류", ISNUMBER(FIND(INDEX($T$2:$T$7,$U$1),$P4134))),
        IF(
            $U$17="기타", AND($P4134&lt;&gt;"", $P4134&lt;&gt;"...", $P4134&lt;&gt;"입력오류", NOT(ISNUMBER(FIND($T$21:$T$34,$P4134)))),
            AND($P4134&lt;&gt;"", $P4134&lt;&gt;"...", $P4134&lt;&gt;"입력오류", $T$19=$P4134)
        )
    )
)</f>
        <v>0</v>
      </c>
    </row>
    <row r="4135" spans="1:17">
      <c r="A4135" t="s">
        <v>8606</v>
      </c>
      <c r="B4135" t="s">
        <v>8607</v>
      </c>
      <c r="I4135">
        <f t="shared" si="193"/>
        <v>4134</v>
      </c>
      <c r="J4135">
        <f t="shared" si="194"/>
        <v>4134</v>
      </c>
      <c r="K4135">
        <f t="shared" si="192"/>
        <v>1</v>
      </c>
      <c r="L4135" t="b">
        <f>COUNTIF($N$2:N4135, N4135)=1</f>
        <v>1</v>
      </c>
      <c r="M4135" s="37">
        <f>IF( $Q4135, MAX($M$1:M4134)+1, 0)</f>
        <v>0</v>
      </c>
      <c r="N4135" t="str" cm="1">
        <f t="array" ref="N4135">INDEX($A$9:$F$1048576, $J4135, $K4135 )</f>
        <v>72868</v>
      </c>
      <c r="O4135" t="str" cm="1">
        <f t="array" ref="O4135">INDEX($B$9:$F$1048576, $J4135, $K4135 )</f>
        <v>주택금융공사MBS2024-11(1-7)</v>
      </c>
      <c r="P4135" t="str" cm="1">
        <f t="array" ref="P4135">IF( $L4135, TRIM(_xll.IMDP("IR", $G$5&amp;$N4135, $G$6)), "" )</f>
        <v/>
      </c>
      <c r="Q4135" t="b" cm="1">
        <f t="array" ref="Q4135">IF(
    $U$1=1, AND($P4135&lt;&gt;"", $P4135&lt;&gt;"...", $P4135&lt;&gt;"입력오류"),
    IF(
        $U$18=1, AND($P4135&lt;&gt;"", $P4135&lt;&gt;"...", $P4135&lt;&gt;"입력오류", ISNUMBER(FIND(INDEX($T$2:$T$7,$U$1),$P4135))),
        IF(
            $U$17="기타", AND($P4135&lt;&gt;"", $P4135&lt;&gt;"...", $P4135&lt;&gt;"입력오류", NOT(ISNUMBER(FIND($T$21:$T$34,$P4135)))),
            AND($P4135&lt;&gt;"", $P4135&lt;&gt;"...", $P4135&lt;&gt;"입력오류", $T$19=$P4135)
        )
    )
)</f>
        <v>0</v>
      </c>
    </row>
    <row r="4136" spans="1:17">
      <c r="A4136" t="s">
        <v>8608</v>
      </c>
      <c r="B4136" t="s">
        <v>8609</v>
      </c>
      <c r="I4136">
        <f t="shared" si="193"/>
        <v>4135</v>
      </c>
      <c r="J4136">
        <f t="shared" si="194"/>
        <v>4135</v>
      </c>
      <c r="K4136">
        <f t="shared" si="192"/>
        <v>1</v>
      </c>
      <c r="L4136" t="b">
        <f>COUNTIF($N$2:N4136, N4136)=1</f>
        <v>1</v>
      </c>
      <c r="M4136" s="37">
        <f>IF( $Q4136, MAX($M$1:M4135)+1, 0)</f>
        <v>0</v>
      </c>
      <c r="N4136" t="str" cm="1">
        <f t="array" ref="N4136">INDEX($A$9:$F$1048576, $J4136, $K4136 )</f>
        <v>72869</v>
      </c>
      <c r="O4136" t="str" cm="1">
        <f t="array" ref="O4136">INDEX($B$9:$F$1048576, $J4136, $K4136 )</f>
        <v>주택금융공사MBS2024-11(1-8)</v>
      </c>
      <c r="P4136" t="str" cm="1">
        <f t="array" ref="P4136">IF( $L4136, TRIM(_xll.IMDP("IR", $G$5&amp;$N4136, $G$6)), "" )</f>
        <v/>
      </c>
      <c r="Q4136" t="b" cm="1">
        <f t="array" ref="Q4136">IF(
    $U$1=1, AND($P4136&lt;&gt;"", $P4136&lt;&gt;"...", $P4136&lt;&gt;"입력오류"),
    IF(
        $U$18=1, AND($P4136&lt;&gt;"", $P4136&lt;&gt;"...", $P4136&lt;&gt;"입력오류", ISNUMBER(FIND(INDEX($T$2:$T$7,$U$1),$P4136))),
        IF(
            $U$17="기타", AND($P4136&lt;&gt;"", $P4136&lt;&gt;"...", $P4136&lt;&gt;"입력오류", NOT(ISNUMBER(FIND($T$21:$T$34,$P4136)))),
            AND($P4136&lt;&gt;"", $P4136&lt;&gt;"...", $P4136&lt;&gt;"입력오류", $T$19=$P4136)
        )
    )
)</f>
        <v>0</v>
      </c>
    </row>
    <row r="4137" spans="1:17">
      <c r="A4137" t="s">
        <v>8610</v>
      </c>
      <c r="B4137" t="s">
        <v>8611</v>
      </c>
      <c r="I4137">
        <f t="shared" si="193"/>
        <v>4136</v>
      </c>
      <c r="J4137">
        <f t="shared" si="194"/>
        <v>4136</v>
      </c>
      <c r="K4137">
        <f t="shared" si="192"/>
        <v>1</v>
      </c>
      <c r="L4137" t="b">
        <f>COUNTIF($N$2:N4137, N4137)=1</f>
        <v>1</v>
      </c>
      <c r="M4137" s="37">
        <f>IF( $Q4137, MAX($M$1:M4136)+1, 0)</f>
        <v>0</v>
      </c>
      <c r="N4137" t="str" cm="1">
        <f t="array" ref="N4137">INDEX($A$9:$F$1048576, $J4137, $K4137 )</f>
        <v>72879</v>
      </c>
      <c r="O4137" t="str" cm="1">
        <f t="array" ref="O4137">INDEX($B$9:$F$1048576, $J4137, $K4137 )</f>
        <v>시그니처제1차(유)2-2</v>
      </c>
      <c r="P4137" t="str" cm="1">
        <f t="array" ref="P4137">IF( $L4137, TRIM(_xll.IMDP("IR", $G$5&amp;$N4137, $G$6)), "" )</f>
        <v/>
      </c>
      <c r="Q4137" t="b" cm="1">
        <f t="array" ref="Q4137">IF(
    $U$1=1, AND($P4137&lt;&gt;"", $P4137&lt;&gt;"...", $P4137&lt;&gt;"입력오류"),
    IF(
        $U$18=1, AND($P4137&lt;&gt;"", $P4137&lt;&gt;"...", $P4137&lt;&gt;"입력오류", ISNUMBER(FIND(INDEX($T$2:$T$7,$U$1),$P4137))),
        IF(
            $U$17="기타", AND($P4137&lt;&gt;"", $P4137&lt;&gt;"...", $P4137&lt;&gt;"입력오류", NOT(ISNUMBER(FIND($T$21:$T$34,$P4137)))),
            AND($P4137&lt;&gt;"", $P4137&lt;&gt;"...", $P4137&lt;&gt;"입력오류", $T$19=$P4137)
        )
    )
)</f>
        <v>0</v>
      </c>
    </row>
    <row r="4138" spans="1:17">
      <c r="A4138" t="s">
        <v>8612</v>
      </c>
      <c r="B4138" t="s">
        <v>8613</v>
      </c>
      <c r="I4138">
        <f t="shared" si="193"/>
        <v>4137</v>
      </c>
      <c r="J4138">
        <f t="shared" si="194"/>
        <v>4137</v>
      </c>
      <c r="K4138">
        <f t="shared" si="192"/>
        <v>1</v>
      </c>
      <c r="L4138" t="b">
        <f>COUNTIF($N$2:N4138, N4138)=1</f>
        <v>1</v>
      </c>
      <c r="M4138" s="37">
        <f>IF( $Q4138, MAX($M$1:M4137)+1, 0)</f>
        <v>0</v>
      </c>
      <c r="N4138" t="str" cm="1">
        <f t="array" ref="N4138">INDEX($A$9:$F$1048576, $J4138, $K4138 )</f>
        <v>72880</v>
      </c>
      <c r="O4138" t="str" cm="1">
        <f t="array" ref="O4138">INDEX($B$9:$F$1048576, $J4138, $K4138 )</f>
        <v>넘버원제14차(유)2-2</v>
      </c>
      <c r="P4138" t="str" cm="1">
        <f t="array" ref="P4138">IF( $L4138, TRIM(_xll.IMDP("IR", $G$5&amp;$N4138, $G$6)), "" )</f>
        <v/>
      </c>
      <c r="Q4138" t="b" cm="1">
        <f t="array" ref="Q4138">IF(
    $U$1=1, AND($P4138&lt;&gt;"", $P4138&lt;&gt;"...", $P4138&lt;&gt;"입력오류"),
    IF(
        $U$18=1, AND($P4138&lt;&gt;"", $P4138&lt;&gt;"...", $P4138&lt;&gt;"입력오류", ISNUMBER(FIND(INDEX($T$2:$T$7,$U$1),$P4138))),
        IF(
            $U$17="기타", AND($P4138&lt;&gt;"", $P4138&lt;&gt;"...", $P4138&lt;&gt;"입력오류", NOT(ISNUMBER(FIND($T$21:$T$34,$P4138)))),
            AND($P4138&lt;&gt;"", $P4138&lt;&gt;"...", $P4138&lt;&gt;"입력오류", $T$19=$P4138)
        )
    )
)</f>
        <v>0</v>
      </c>
    </row>
    <row r="4139" spans="1:17">
      <c r="A4139" t="s">
        <v>8614</v>
      </c>
      <c r="B4139" t="s">
        <v>8615</v>
      </c>
      <c r="I4139">
        <f t="shared" si="193"/>
        <v>4138</v>
      </c>
      <c r="J4139">
        <f t="shared" si="194"/>
        <v>4138</v>
      </c>
      <c r="K4139">
        <f t="shared" si="192"/>
        <v>1</v>
      </c>
      <c r="L4139" t="b">
        <f>COUNTIF($N$2:N4139, N4139)=1</f>
        <v>1</v>
      </c>
      <c r="M4139" s="37">
        <f>IF( $Q4139, MAX($M$1:M4138)+1, 0)</f>
        <v>0</v>
      </c>
      <c r="N4139" t="str" cm="1">
        <f t="array" ref="N4139">INDEX($A$9:$F$1048576, $J4139, $K4139 )</f>
        <v>72885</v>
      </c>
      <c r="O4139" t="str" cm="1">
        <f t="array" ref="O4139">INDEX($B$9:$F$1048576, $J4139, $K4139 )</f>
        <v>지아이비프랜드제3차(유)1-1</v>
      </c>
      <c r="P4139" t="str" cm="1">
        <f t="array" ref="P4139">IF( $L4139, TRIM(_xll.IMDP("IR", $G$5&amp;$N4139, $G$6)), "" )</f>
        <v/>
      </c>
      <c r="Q4139" t="b" cm="1">
        <f t="array" ref="Q4139">IF(
    $U$1=1, AND($P4139&lt;&gt;"", $P4139&lt;&gt;"...", $P4139&lt;&gt;"입력오류"),
    IF(
        $U$18=1, AND($P4139&lt;&gt;"", $P4139&lt;&gt;"...", $P4139&lt;&gt;"입력오류", ISNUMBER(FIND(INDEX($T$2:$T$7,$U$1),$P4139))),
        IF(
            $U$17="기타", AND($P4139&lt;&gt;"", $P4139&lt;&gt;"...", $P4139&lt;&gt;"입력오류", NOT(ISNUMBER(FIND($T$21:$T$34,$P4139)))),
            AND($P4139&lt;&gt;"", $P4139&lt;&gt;"...", $P4139&lt;&gt;"입력오류", $T$19=$P4139)
        )
    )
)</f>
        <v>0</v>
      </c>
    </row>
    <row r="4140" spans="1:17">
      <c r="A4140" t="s">
        <v>8616</v>
      </c>
      <c r="B4140" t="s">
        <v>8617</v>
      </c>
      <c r="I4140">
        <f t="shared" si="193"/>
        <v>4139</v>
      </c>
      <c r="J4140">
        <f t="shared" si="194"/>
        <v>4139</v>
      </c>
      <c r="K4140">
        <f t="shared" si="192"/>
        <v>1</v>
      </c>
      <c r="L4140" t="b">
        <f>COUNTIF($N$2:N4140, N4140)=1</f>
        <v>1</v>
      </c>
      <c r="M4140" s="37">
        <f>IF( $Q4140, MAX($M$1:M4139)+1, 0)</f>
        <v>0</v>
      </c>
      <c r="N4140" t="str" cm="1">
        <f t="array" ref="N4140">INDEX($A$9:$F$1048576, $J4140, $K4140 )</f>
        <v>72886</v>
      </c>
      <c r="O4140" t="str" cm="1">
        <f t="array" ref="O4140">INDEX($B$9:$F$1048576, $J4140, $K4140 )</f>
        <v>지아이비프랜드제3차(유)1-2</v>
      </c>
      <c r="P4140" t="str" cm="1">
        <f t="array" ref="P4140">IF( $L4140, TRIM(_xll.IMDP("IR", $G$5&amp;$N4140, $G$6)), "" )</f>
        <v/>
      </c>
      <c r="Q4140" t="b" cm="1">
        <f t="array" ref="Q4140">IF(
    $U$1=1, AND($P4140&lt;&gt;"", $P4140&lt;&gt;"...", $P4140&lt;&gt;"입력오류"),
    IF(
        $U$18=1, AND($P4140&lt;&gt;"", $P4140&lt;&gt;"...", $P4140&lt;&gt;"입력오류", ISNUMBER(FIND(INDEX($T$2:$T$7,$U$1),$P4140))),
        IF(
            $U$17="기타", AND($P4140&lt;&gt;"", $P4140&lt;&gt;"...", $P4140&lt;&gt;"입력오류", NOT(ISNUMBER(FIND($T$21:$T$34,$P4140)))),
            AND($P4140&lt;&gt;"", $P4140&lt;&gt;"...", $P4140&lt;&gt;"입력오류", $T$19=$P4140)
        )
    )
)</f>
        <v>0</v>
      </c>
    </row>
    <row r="4141" spans="1:17">
      <c r="A4141" t="s">
        <v>8618</v>
      </c>
      <c r="B4141" t="s">
        <v>8619</v>
      </c>
      <c r="I4141">
        <f t="shared" si="193"/>
        <v>4140</v>
      </c>
      <c r="J4141">
        <f t="shared" si="194"/>
        <v>4140</v>
      </c>
      <c r="K4141">
        <f t="shared" si="192"/>
        <v>1</v>
      </c>
      <c r="L4141" t="b">
        <f>COUNTIF($N$2:N4141, N4141)=1</f>
        <v>1</v>
      </c>
      <c r="M4141" s="37">
        <f>IF( $Q4141, MAX($M$1:M4140)+1, 0)</f>
        <v>0</v>
      </c>
      <c r="N4141" t="str" cm="1">
        <f t="array" ref="N4141">INDEX($A$9:$F$1048576, $J4141, $K4141 )</f>
        <v>72887</v>
      </c>
      <c r="O4141" t="str" cm="1">
        <f t="array" ref="O4141">INDEX($B$9:$F$1048576, $J4141, $K4141 )</f>
        <v>지아이비프랜드제3차(유)1-3</v>
      </c>
      <c r="P4141" t="str" cm="1">
        <f t="array" ref="P4141">IF( $L4141, TRIM(_xll.IMDP("IR", $G$5&amp;$N4141, $G$6)), "" )</f>
        <v/>
      </c>
      <c r="Q4141" t="b" cm="1">
        <f t="array" ref="Q4141">IF(
    $U$1=1, AND($P4141&lt;&gt;"", $P4141&lt;&gt;"...", $P4141&lt;&gt;"입력오류"),
    IF(
        $U$18=1, AND($P4141&lt;&gt;"", $P4141&lt;&gt;"...", $P4141&lt;&gt;"입력오류", ISNUMBER(FIND(INDEX($T$2:$T$7,$U$1),$P4141))),
        IF(
            $U$17="기타", AND($P4141&lt;&gt;"", $P4141&lt;&gt;"...", $P4141&lt;&gt;"입력오류", NOT(ISNUMBER(FIND($T$21:$T$34,$P4141)))),
            AND($P4141&lt;&gt;"", $P4141&lt;&gt;"...", $P4141&lt;&gt;"입력오류", $T$19=$P4141)
        )
    )
)</f>
        <v>0</v>
      </c>
    </row>
    <row r="4142" spans="1:17">
      <c r="A4142" t="s">
        <v>8620</v>
      </c>
      <c r="B4142" t="s">
        <v>8621</v>
      </c>
      <c r="I4142">
        <f t="shared" si="193"/>
        <v>4141</v>
      </c>
      <c r="J4142">
        <f t="shared" si="194"/>
        <v>4141</v>
      </c>
      <c r="K4142">
        <f t="shared" si="192"/>
        <v>1</v>
      </c>
      <c r="L4142" t="b">
        <f>COUNTIF($N$2:N4142, N4142)=1</f>
        <v>1</v>
      </c>
      <c r="M4142" s="37">
        <f>IF( $Q4142, MAX($M$1:M4141)+1, 0)</f>
        <v>0</v>
      </c>
      <c r="N4142" t="str" cm="1">
        <f t="array" ref="N4142">INDEX($A$9:$F$1048576, $J4142, $K4142 )</f>
        <v>72888</v>
      </c>
      <c r="O4142" t="str" cm="1">
        <f t="array" ref="O4142">INDEX($B$9:$F$1048576, $J4142, $K4142 )</f>
        <v>지아이비프랜드제3차(유)1-4</v>
      </c>
      <c r="P4142" t="str" cm="1">
        <f t="array" ref="P4142">IF( $L4142, TRIM(_xll.IMDP("IR", $G$5&amp;$N4142, $G$6)), "" )</f>
        <v/>
      </c>
      <c r="Q4142" t="b" cm="1">
        <f t="array" ref="Q4142">IF(
    $U$1=1, AND($P4142&lt;&gt;"", $P4142&lt;&gt;"...", $P4142&lt;&gt;"입력오류"),
    IF(
        $U$18=1, AND($P4142&lt;&gt;"", $P4142&lt;&gt;"...", $P4142&lt;&gt;"입력오류", ISNUMBER(FIND(INDEX($T$2:$T$7,$U$1),$P4142))),
        IF(
            $U$17="기타", AND($P4142&lt;&gt;"", $P4142&lt;&gt;"...", $P4142&lt;&gt;"입력오류", NOT(ISNUMBER(FIND($T$21:$T$34,$P4142)))),
            AND($P4142&lt;&gt;"", $P4142&lt;&gt;"...", $P4142&lt;&gt;"입력오류", $T$19=$P4142)
        )
    )
)</f>
        <v>0</v>
      </c>
    </row>
    <row r="4143" spans="1:17">
      <c r="A4143" t="s">
        <v>8622</v>
      </c>
      <c r="B4143" t="s">
        <v>8623</v>
      </c>
      <c r="I4143">
        <f t="shared" si="193"/>
        <v>4142</v>
      </c>
      <c r="J4143">
        <f t="shared" si="194"/>
        <v>4142</v>
      </c>
      <c r="K4143">
        <f t="shared" si="192"/>
        <v>1</v>
      </c>
      <c r="L4143" t="b">
        <f>COUNTIF($N$2:N4143, N4143)=1</f>
        <v>1</v>
      </c>
      <c r="M4143" s="37">
        <f>IF( $Q4143, MAX($M$1:M4142)+1, 0)</f>
        <v>0</v>
      </c>
      <c r="N4143" t="str" cm="1">
        <f t="array" ref="N4143">INDEX($A$9:$F$1048576, $J4143, $K4143 )</f>
        <v>72889</v>
      </c>
      <c r="O4143" t="str" cm="1">
        <f t="array" ref="O4143">INDEX($B$9:$F$1048576, $J4143, $K4143 )</f>
        <v>지아이비프랜드제3차(유)1-5</v>
      </c>
      <c r="P4143" t="str" cm="1">
        <f t="array" ref="P4143">IF( $L4143, TRIM(_xll.IMDP("IR", $G$5&amp;$N4143, $G$6)), "" )</f>
        <v/>
      </c>
      <c r="Q4143" t="b" cm="1">
        <f t="array" ref="Q4143">IF(
    $U$1=1, AND($P4143&lt;&gt;"", $P4143&lt;&gt;"...", $P4143&lt;&gt;"입력오류"),
    IF(
        $U$18=1, AND($P4143&lt;&gt;"", $P4143&lt;&gt;"...", $P4143&lt;&gt;"입력오류", ISNUMBER(FIND(INDEX($T$2:$T$7,$U$1),$P4143))),
        IF(
            $U$17="기타", AND($P4143&lt;&gt;"", $P4143&lt;&gt;"...", $P4143&lt;&gt;"입력오류", NOT(ISNUMBER(FIND($T$21:$T$34,$P4143)))),
            AND($P4143&lt;&gt;"", $P4143&lt;&gt;"...", $P4143&lt;&gt;"입력오류", $T$19=$P4143)
        )
    )
)</f>
        <v>0</v>
      </c>
    </row>
    <row r="4144" spans="1:17">
      <c r="A4144" t="s">
        <v>8624</v>
      </c>
      <c r="B4144" t="s">
        <v>8625</v>
      </c>
      <c r="I4144">
        <f t="shared" si="193"/>
        <v>4143</v>
      </c>
      <c r="J4144">
        <f t="shared" si="194"/>
        <v>4143</v>
      </c>
      <c r="K4144">
        <f t="shared" si="192"/>
        <v>1</v>
      </c>
      <c r="L4144" t="b">
        <f>COUNTIF($N$2:N4144, N4144)=1</f>
        <v>1</v>
      </c>
      <c r="M4144" s="37">
        <f>IF( $Q4144, MAX($M$1:M4143)+1, 0)</f>
        <v>0</v>
      </c>
      <c r="N4144" t="str" cm="1">
        <f t="array" ref="N4144">INDEX($A$9:$F$1048576, $J4144, $K4144 )</f>
        <v>72890</v>
      </c>
      <c r="O4144" t="str" cm="1">
        <f t="array" ref="O4144">INDEX($B$9:$F$1048576, $J4144, $K4144 )</f>
        <v>지아이비프랜드제3차(유)1-6</v>
      </c>
      <c r="P4144" t="str" cm="1">
        <f t="array" ref="P4144">IF( $L4144, TRIM(_xll.IMDP("IR", $G$5&amp;$N4144, $G$6)), "" )</f>
        <v/>
      </c>
      <c r="Q4144" t="b" cm="1">
        <f t="array" ref="Q4144">IF(
    $U$1=1, AND($P4144&lt;&gt;"", $P4144&lt;&gt;"...", $P4144&lt;&gt;"입력오류"),
    IF(
        $U$18=1, AND($P4144&lt;&gt;"", $P4144&lt;&gt;"...", $P4144&lt;&gt;"입력오류", ISNUMBER(FIND(INDEX($T$2:$T$7,$U$1),$P4144))),
        IF(
            $U$17="기타", AND($P4144&lt;&gt;"", $P4144&lt;&gt;"...", $P4144&lt;&gt;"입력오류", NOT(ISNUMBER(FIND($T$21:$T$34,$P4144)))),
            AND($P4144&lt;&gt;"", $P4144&lt;&gt;"...", $P4144&lt;&gt;"입력오류", $T$19=$P4144)
        )
    )
)</f>
        <v>0</v>
      </c>
    </row>
    <row r="4145" spans="1:17">
      <c r="A4145" t="s">
        <v>8626</v>
      </c>
      <c r="B4145" t="s">
        <v>8627</v>
      </c>
      <c r="I4145">
        <f t="shared" si="193"/>
        <v>4144</v>
      </c>
      <c r="J4145">
        <f t="shared" si="194"/>
        <v>4144</v>
      </c>
      <c r="K4145">
        <f t="shared" si="192"/>
        <v>1</v>
      </c>
      <c r="L4145" t="b">
        <f>COUNTIF($N$2:N4145, N4145)=1</f>
        <v>1</v>
      </c>
      <c r="M4145" s="37">
        <f>IF( $Q4145, MAX($M$1:M4144)+1, 0)</f>
        <v>0</v>
      </c>
      <c r="N4145" t="str" cm="1">
        <f t="array" ref="N4145">INDEX($A$9:$F$1048576, $J4145, $K4145 )</f>
        <v>72891</v>
      </c>
      <c r="O4145" t="str" cm="1">
        <f t="array" ref="O4145">INDEX($B$9:$F$1048576, $J4145, $K4145 )</f>
        <v>지아이비프랜드제3차(유)1-7</v>
      </c>
      <c r="P4145" t="str" cm="1">
        <f t="array" ref="P4145">IF( $L4145, TRIM(_xll.IMDP("IR", $G$5&amp;$N4145, $G$6)), "" )</f>
        <v/>
      </c>
      <c r="Q4145" t="b" cm="1">
        <f t="array" ref="Q4145">IF(
    $U$1=1, AND($P4145&lt;&gt;"", $P4145&lt;&gt;"...", $P4145&lt;&gt;"입력오류"),
    IF(
        $U$18=1, AND($P4145&lt;&gt;"", $P4145&lt;&gt;"...", $P4145&lt;&gt;"입력오류", ISNUMBER(FIND(INDEX($T$2:$T$7,$U$1),$P4145))),
        IF(
            $U$17="기타", AND($P4145&lt;&gt;"", $P4145&lt;&gt;"...", $P4145&lt;&gt;"입력오류", NOT(ISNUMBER(FIND($T$21:$T$34,$P4145)))),
            AND($P4145&lt;&gt;"", $P4145&lt;&gt;"...", $P4145&lt;&gt;"입력오류", $T$19=$P4145)
        )
    )
)</f>
        <v>0</v>
      </c>
    </row>
    <row r="4146" spans="1:17">
      <c r="A4146" t="s">
        <v>8628</v>
      </c>
      <c r="B4146" t="s">
        <v>8629</v>
      </c>
      <c r="I4146">
        <f t="shared" si="193"/>
        <v>4145</v>
      </c>
      <c r="J4146">
        <f t="shared" si="194"/>
        <v>4145</v>
      </c>
      <c r="K4146">
        <f t="shared" si="192"/>
        <v>1</v>
      </c>
      <c r="L4146" t="b">
        <f>COUNTIF($N$2:N4146, N4146)=1</f>
        <v>1</v>
      </c>
      <c r="M4146" s="37">
        <f>IF( $Q4146, MAX($M$1:M4145)+1, 0)</f>
        <v>0</v>
      </c>
      <c r="N4146" t="str" cm="1">
        <f t="array" ref="N4146">INDEX($A$9:$F$1048576, $J4146, $K4146 )</f>
        <v>72892</v>
      </c>
      <c r="O4146" t="str" cm="1">
        <f t="array" ref="O4146">INDEX($B$9:$F$1048576, $J4146, $K4146 )</f>
        <v>지아이비프랜드제3차(유)1-8</v>
      </c>
      <c r="P4146" t="str" cm="1">
        <f t="array" ref="P4146">IF( $L4146, TRIM(_xll.IMDP("IR", $G$5&amp;$N4146, $G$6)), "" )</f>
        <v/>
      </c>
      <c r="Q4146" t="b" cm="1">
        <f t="array" ref="Q4146">IF(
    $U$1=1, AND($P4146&lt;&gt;"", $P4146&lt;&gt;"...", $P4146&lt;&gt;"입력오류"),
    IF(
        $U$18=1, AND($P4146&lt;&gt;"", $P4146&lt;&gt;"...", $P4146&lt;&gt;"입력오류", ISNUMBER(FIND(INDEX($T$2:$T$7,$U$1),$P4146))),
        IF(
            $U$17="기타", AND($P4146&lt;&gt;"", $P4146&lt;&gt;"...", $P4146&lt;&gt;"입력오류", NOT(ISNUMBER(FIND($T$21:$T$34,$P4146)))),
            AND($P4146&lt;&gt;"", $P4146&lt;&gt;"...", $P4146&lt;&gt;"입력오류", $T$19=$P4146)
        )
    )
)</f>
        <v>0</v>
      </c>
    </row>
    <row r="4147" spans="1:17">
      <c r="A4147" t="s">
        <v>8630</v>
      </c>
      <c r="B4147" t="s">
        <v>8631</v>
      </c>
      <c r="I4147">
        <f t="shared" si="193"/>
        <v>4146</v>
      </c>
      <c r="J4147">
        <f t="shared" si="194"/>
        <v>4146</v>
      </c>
      <c r="K4147">
        <f t="shared" si="192"/>
        <v>1</v>
      </c>
      <c r="L4147" t="b">
        <f>COUNTIF($N$2:N4147, N4147)=1</f>
        <v>1</v>
      </c>
      <c r="M4147" s="37">
        <f>IF( $Q4147, MAX($M$1:M4146)+1, 0)</f>
        <v>0</v>
      </c>
      <c r="N4147" t="str" cm="1">
        <f t="array" ref="N4147">INDEX($A$9:$F$1048576, $J4147, $K4147 )</f>
        <v>72893</v>
      </c>
      <c r="O4147" t="str" cm="1">
        <f t="array" ref="O4147">INDEX($B$9:$F$1048576, $J4147, $K4147 )</f>
        <v>신디제2차(유)1</v>
      </c>
      <c r="P4147" t="str" cm="1">
        <f t="array" ref="P4147">IF( $L4147, TRIM(_xll.IMDP("IR", $G$5&amp;$N4147, $G$6)), "" )</f>
        <v/>
      </c>
      <c r="Q4147" t="b" cm="1">
        <f t="array" ref="Q4147">IF(
    $U$1=1, AND($P4147&lt;&gt;"", $P4147&lt;&gt;"...", $P4147&lt;&gt;"입력오류"),
    IF(
        $U$18=1, AND($P4147&lt;&gt;"", $P4147&lt;&gt;"...", $P4147&lt;&gt;"입력오류", ISNUMBER(FIND(INDEX($T$2:$T$7,$U$1),$P4147))),
        IF(
            $U$17="기타", AND($P4147&lt;&gt;"", $P4147&lt;&gt;"...", $P4147&lt;&gt;"입력오류", NOT(ISNUMBER(FIND($T$21:$T$34,$P4147)))),
            AND($P4147&lt;&gt;"", $P4147&lt;&gt;"...", $P4147&lt;&gt;"입력오류", $T$19=$P4147)
        )
    )
)</f>
        <v>0</v>
      </c>
    </row>
    <row r="4148" spans="1:17">
      <c r="A4148" t="s">
        <v>8632</v>
      </c>
      <c r="B4148" t="s">
        <v>8633</v>
      </c>
      <c r="I4148">
        <f t="shared" si="193"/>
        <v>4147</v>
      </c>
      <c r="J4148">
        <f t="shared" si="194"/>
        <v>4147</v>
      </c>
      <c r="K4148">
        <f t="shared" si="192"/>
        <v>1</v>
      </c>
      <c r="L4148" t="b">
        <f>COUNTIF($N$2:N4148, N4148)=1</f>
        <v>1</v>
      </c>
      <c r="M4148" s="37">
        <f>IF( $Q4148, MAX($M$1:M4147)+1, 0)</f>
        <v>0</v>
      </c>
      <c r="N4148" t="str" cm="1">
        <f t="array" ref="N4148">INDEX($A$9:$F$1048576, $J4148, $K4148 )</f>
        <v>72895</v>
      </c>
      <c r="O4148" t="str" cm="1">
        <f t="array" ref="O4148">INDEX($B$9:$F$1048576, $J4148, $K4148 )</f>
        <v>신디제2차(유)2</v>
      </c>
      <c r="P4148" t="str" cm="1">
        <f t="array" ref="P4148">IF( $L4148, TRIM(_xll.IMDP("IR", $G$5&amp;$N4148, $G$6)), "" )</f>
        <v/>
      </c>
      <c r="Q4148" t="b" cm="1">
        <f t="array" ref="Q4148">IF(
    $U$1=1, AND($P4148&lt;&gt;"", $P4148&lt;&gt;"...", $P4148&lt;&gt;"입력오류"),
    IF(
        $U$18=1, AND($P4148&lt;&gt;"", $P4148&lt;&gt;"...", $P4148&lt;&gt;"입력오류", ISNUMBER(FIND(INDEX($T$2:$T$7,$U$1),$P4148))),
        IF(
            $U$17="기타", AND($P4148&lt;&gt;"", $P4148&lt;&gt;"...", $P4148&lt;&gt;"입력오류", NOT(ISNUMBER(FIND($T$21:$T$34,$P4148)))),
            AND($P4148&lt;&gt;"", $P4148&lt;&gt;"...", $P4148&lt;&gt;"입력오류", $T$19=$P4148)
        )
    )
)</f>
        <v>0</v>
      </c>
    </row>
    <row r="4149" spans="1:17">
      <c r="A4149" t="s">
        <v>8634</v>
      </c>
      <c r="B4149" t="s">
        <v>8635</v>
      </c>
      <c r="I4149">
        <f t="shared" si="193"/>
        <v>4148</v>
      </c>
      <c r="J4149">
        <f t="shared" si="194"/>
        <v>4148</v>
      </c>
      <c r="K4149">
        <f t="shared" si="192"/>
        <v>1</v>
      </c>
      <c r="L4149" t="b">
        <f>COUNTIF($N$2:N4149, N4149)=1</f>
        <v>1</v>
      </c>
      <c r="M4149" s="37">
        <f>IF( $Q4149, MAX($M$1:M4148)+1, 0)</f>
        <v>0</v>
      </c>
      <c r="N4149" t="str" cm="1">
        <f t="array" ref="N4149">INDEX($A$9:$F$1048576, $J4149, $K4149 )</f>
        <v>72897</v>
      </c>
      <c r="O4149" t="str" cm="1">
        <f t="array" ref="O4149">INDEX($B$9:$F$1048576, $J4149, $K4149 )</f>
        <v>신한판교아이스퀘어(유)1</v>
      </c>
      <c r="P4149" t="str" cm="1">
        <f t="array" ref="P4149">IF( $L4149, TRIM(_xll.IMDP("IR", $G$5&amp;$N4149, $G$6)), "" )</f>
        <v/>
      </c>
      <c r="Q4149" t="b" cm="1">
        <f t="array" ref="Q4149">IF(
    $U$1=1, AND($P4149&lt;&gt;"", $P4149&lt;&gt;"...", $P4149&lt;&gt;"입력오류"),
    IF(
        $U$18=1, AND($P4149&lt;&gt;"", $P4149&lt;&gt;"...", $P4149&lt;&gt;"입력오류", ISNUMBER(FIND(INDEX($T$2:$T$7,$U$1),$P4149))),
        IF(
            $U$17="기타", AND($P4149&lt;&gt;"", $P4149&lt;&gt;"...", $P4149&lt;&gt;"입력오류", NOT(ISNUMBER(FIND($T$21:$T$34,$P4149)))),
            AND($P4149&lt;&gt;"", $P4149&lt;&gt;"...", $P4149&lt;&gt;"입력오류", $T$19=$P4149)
        )
    )
)</f>
        <v>0</v>
      </c>
    </row>
    <row r="4150" spans="1:17">
      <c r="A4150" t="s">
        <v>8636</v>
      </c>
      <c r="B4150" t="s">
        <v>8637</v>
      </c>
      <c r="I4150">
        <f t="shared" si="193"/>
        <v>4149</v>
      </c>
      <c r="J4150">
        <f t="shared" si="194"/>
        <v>4149</v>
      </c>
      <c r="K4150">
        <f t="shared" si="192"/>
        <v>1</v>
      </c>
      <c r="L4150" t="b">
        <f>COUNTIF($N$2:N4150, N4150)=1</f>
        <v>1</v>
      </c>
      <c r="M4150" s="37">
        <f>IF( $Q4150, MAX($M$1:M4149)+1, 0)</f>
        <v>0</v>
      </c>
      <c r="N4150" t="str" cm="1">
        <f t="array" ref="N4150">INDEX($A$9:$F$1048576, $J4150, $K4150 )</f>
        <v>72905</v>
      </c>
      <c r="O4150" t="str" cm="1">
        <f t="array" ref="O4150">INDEX($B$9:$F$1048576, $J4150, $K4150 )</f>
        <v>증금스타제2차</v>
      </c>
      <c r="P4150" t="str" cm="1">
        <f t="array" ref="P4150">IF( $L4150, TRIM(_xll.IMDP("IR", $G$5&amp;$N4150, $G$6)), "" )</f>
        <v/>
      </c>
      <c r="Q4150" t="b" cm="1">
        <f t="array" ref="Q4150">IF(
    $U$1=1, AND($P4150&lt;&gt;"", $P4150&lt;&gt;"...", $P4150&lt;&gt;"입력오류"),
    IF(
        $U$18=1, AND($P4150&lt;&gt;"", $P4150&lt;&gt;"...", $P4150&lt;&gt;"입력오류", ISNUMBER(FIND(INDEX($T$2:$T$7,$U$1),$P4150))),
        IF(
            $U$17="기타", AND($P4150&lt;&gt;"", $P4150&lt;&gt;"...", $P4150&lt;&gt;"입력오류", NOT(ISNUMBER(FIND($T$21:$T$34,$P4150)))),
            AND($P4150&lt;&gt;"", $P4150&lt;&gt;"...", $P4150&lt;&gt;"입력오류", $T$19=$P4150)
        )
    )
)</f>
        <v>0</v>
      </c>
    </row>
    <row r="4151" spans="1:17">
      <c r="A4151" t="s">
        <v>8638</v>
      </c>
      <c r="B4151" t="s">
        <v>8639</v>
      </c>
      <c r="I4151">
        <f t="shared" si="193"/>
        <v>4150</v>
      </c>
      <c r="J4151">
        <f t="shared" si="194"/>
        <v>4150</v>
      </c>
      <c r="K4151">
        <f t="shared" si="192"/>
        <v>1</v>
      </c>
      <c r="L4151" t="b">
        <f>COUNTIF($N$2:N4151, N4151)=1</f>
        <v>1</v>
      </c>
      <c r="M4151" s="37">
        <f>IF( $Q4151, MAX($M$1:M4150)+1, 0)</f>
        <v>0</v>
      </c>
      <c r="N4151" t="str" cm="1">
        <f t="array" ref="N4151">INDEX($A$9:$F$1048576, $J4151, $K4151 )</f>
        <v>72908</v>
      </c>
      <c r="O4151" t="str" cm="1">
        <f t="array" ref="O4151">INDEX($B$9:$F$1048576, $J4151, $K4151 )</f>
        <v>2024기보제1차(유)1-1</v>
      </c>
      <c r="P4151" t="str" cm="1">
        <f t="array" ref="P4151">IF( $L4151, TRIM(_xll.IMDP("IR", $G$5&amp;$N4151, $G$6)), "" )</f>
        <v/>
      </c>
      <c r="Q4151" t="b" cm="1">
        <f t="array" ref="Q4151">IF(
    $U$1=1, AND($P4151&lt;&gt;"", $P4151&lt;&gt;"...", $P4151&lt;&gt;"입력오류"),
    IF(
        $U$18=1, AND($P4151&lt;&gt;"", $P4151&lt;&gt;"...", $P4151&lt;&gt;"입력오류", ISNUMBER(FIND(INDEX($T$2:$T$7,$U$1),$P4151))),
        IF(
            $U$17="기타", AND($P4151&lt;&gt;"", $P4151&lt;&gt;"...", $P4151&lt;&gt;"입력오류", NOT(ISNUMBER(FIND($T$21:$T$34,$P4151)))),
            AND($P4151&lt;&gt;"", $P4151&lt;&gt;"...", $P4151&lt;&gt;"입력오류", $T$19=$P4151)
        )
    )
)</f>
        <v>0</v>
      </c>
    </row>
    <row r="4152" spans="1:17">
      <c r="A4152" t="s">
        <v>8640</v>
      </c>
      <c r="B4152" t="s">
        <v>8641</v>
      </c>
      <c r="I4152">
        <f t="shared" si="193"/>
        <v>4151</v>
      </c>
      <c r="J4152">
        <f t="shared" si="194"/>
        <v>4151</v>
      </c>
      <c r="K4152">
        <f t="shared" si="192"/>
        <v>1</v>
      </c>
      <c r="L4152" t="b">
        <f>COUNTIF($N$2:N4152, N4152)=1</f>
        <v>1</v>
      </c>
      <c r="M4152" s="37">
        <f>IF( $Q4152, MAX($M$1:M4151)+1, 0)</f>
        <v>0</v>
      </c>
      <c r="N4152" t="str" cm="1">
        <f t="array" ref="N4152">INDEX($A$9:$F$1048576, $J4152, $K4152 )</f>
        <v>72909</v>
      </c>
      <c r="O4152" t="str" cm="1">
        <f t="array" ref="O4152">INDEX($B$9:$F$1048576, $J4152, $K4152 )</f>
        <v>2024기보제1차(유)1-2</v>
      </c>
      <c r="P4152" t="str" cm="1">
        <f t="array" ref="P4152">IF( $L4152, TRIM(_xll.IMDP("IR", $G$5&amp;$N4152, $G$6)), "" )</f>
        <v/>
      </c>
      <c r="Q4152" t="b" cm="1">
        <f t="array" ref="Q4152">IF(
    $U$1=1, AND($P4152&lt;&gt;"", $P4152&lt;&gt;"...", $P4152&lt;&gt;"입력오류"),
    IF(
        $U$18=1, AND($P4152&lt;&gt;"", $P4152&lt;&gt;"...", $P4152&lt;&gt;"입력오류", ISNUMBER(FIND(INDEX($T$2:$T$7,$U$1),$P4152))),
        IF(
            $U$17="기타", AND($P4152&lt;&gt;"", $P4152&lt;&gt;"...", $P4152&lt;&gt;"입력오류", NOT(ISNUMBER(FIND($T$21:$T$34,$P4152)))),
            AND($P4152&lt;&gt;"", $P4152&lt;&gt;"...", $P4152&lt;&gt;"입력오류", $T$19=$P4152)
        )
    )
)</f>
        <v>0</v>
      </c>
    </row>
    <row r="4153" spans="1:17">
      <c r="A4153" t="s">
        <v>8642</v>
      </c>
      <c r="B4153" t="s">
        <v>8643</v>
      </c>
      <c r="I4153">
        <f t="shared" si="193"/>
        <v>4152</v>
      </c>
      <c r="J4153">
        <f t="shared" si="194"/>
        <v>4152</v>
      </c>
      <c r="K4153">
        <f t="shared" si="192"/>
        <v>1</v>
      </c>
      <c r="L4153" t="b">
        <f>COUNTIF($N$2:N4153, N4153)=1</f>
        <v>1</v>
      </c>
      <c r="M4153" s="37">
        <f>IF( $Q4153, MAX($M$1:M4152)+1, 0)</f>
        <v>0</v>
      </c>
      <c r="N4153" t="str" cm="1">
        <f t="array" ref="N4153">INDEX($A$9:$F$1048576, $J4153, $K4153 )</f>
        <v>72910</v>
      </c>
      <c r="O4153" t="str" cm="1">
        <f t="array" ref="O4153">INDEX($B$9:$F$1048576, $J4153, $K4153 )</f>
        <v>2024기보제1차(유)1-3</v>
      </c>
      <c r="P4153" t="str" cm="1">
        <f t="array" ref="P4153">IF( $L4153, TRIM(_xll.IMDP("IR", $G$5&amp;$N4153, $G$6)), "" )</f>
        <v/>
      </c>
      <c r="Q4153" t="b" cm="1">
        <f t="array" ref="Q4153">IF(
    $U$1=1, AND($P4153&lt;&gt;"", $P4153&lt;&gt;"...", $P4153&lt;&gt;"입력오류"),
    IF(
        $U$18=1, AND($P4153&lt;&gt;"", $P4153&lt;&gt;"...", $P4153&lt;&gt;"입력오류", ISNUMBER(FIND(INDEX($T$2:$T$7,$U$1),$P4153))),
        IF(
            $U$17="기타", AND($P4153&lt;&gt;"", $P4153&lt;&gt;"...", $P4153&lt;&gt;"입력오류", NOT(ISNUMBER(FIND($T$21:$T$34,$P4153)))),
            AND($P4153&lt;&gt;"", $P4153&lt;&gt;"...", $P4153&lt;&gt;"입력오류", $T$19=$P4153)
        )
    )
)</f>
        <v>0</v>
      </c>
    </row>
    <row r="4154" spans="1:17">
      <c r="A4154" t="s">
        <v>8644</v>
      </c>
      <c r="B4154" t="s">
        <v>8645</v>
      </c>
      <c r="I4154">
        <f t="shared" si="193"/>
        <v>4153</v>
      </c>
      <c r="J4154">
        <f t="shared" si="194"/>
        <v>4153</v>
      </c>
      <c r="K4154">
        <f t="shared" si="192"/>
        <v>1</v>
      </c>
      <c r="L4154" t="b">
        <f>COUNTIF($N$2:N4154, N4154)=1</f>
        <v>1</v>
      </c>
      <c r="M4154" s="37">
        <f>IF( $Q4154, MAX($M$1:M4153)+1, 0)</f>
        <v>0</v>
      </c>
      <c r="N4154" t="str" cm="1">
        <f t="array" ref="N4154">INDEX($A$9:$F$1048576, $J4154, $K4154 )</f>
        <v>72911</v>
      </c>
      <c r="O4154" t="str" cm="1">
        <f t="array" ref="O4154">INDEX($B$9:$F$1048576, $J4154, $K4154 )</f>
        <v>2024기보제1차(유)1-4</v>
      </c>
      <c r="P4154" t="str" cm="1">
        <f t="array" ref="P4154">IF( $L4154, TRIM(_xll.IMDP("IR", $G$5&amp;$N4154, $G$6)), "" )</f>
        <v/>
      </c>
      <c r="Q4154" t="b" cm="1">
        <f t="array" ref="Q4154">IF(
    $U$1=1, AND($P4154&lt;&gt;"", $P4154&lt;&gt;"...", $P4154&lt;&gt;"입력오류"),
    IF(
        $U$18=1, AND($P4154&lt;&gt;"", $P4154&lt;&gt;"...", $P4154&lt;&gt;"입력오류", ISNUMBER(FIND(INDEX($T$2:$T$7,$U$1),$P4154))),
        IF(
            $U$17="기타", AND($P4154&lt;&gt;"", $P4154&lt;&gt;"...", $P4154&lt;&gt;"입력오류", NOT(ISNUMBER(FIND($T$21:$T$34,$P4154)))),
            AND($P4154&lt;&gt;"", $P4154&lt;&gt;"...", $P4154&lt;&gt;"입력오류", $T$19=$P4154)
        )
    )
)</f>
        <v>0</v>
      </c>
    </row>
    <row r="4155" spans="1:17">
      <c r="A4155" t="s">
        <v>8646</v>
      </c>
      <c r="B4155" t="s">
        <v>8647</v>
      </c>
      <c r="I4155">
        <f t="shared" si="193"/>
        <v>4154</v>
      </c>
      <c r="J4155">
        <f t="shared" si="194"/>
        <v>4154</v>
      </c>
      <c r="K4155">
        <f t="shared" si="192"/>
        <v>1</v>
      </c>
      <c r="L4155" t="b">
        <f>COUNTIF($N$2:N4155, N4155)=1</f>
        <v>1</v>
      </c>
      <c r="M4155" s="37">
        <f>IF( $Q4155, MAX($M$1:M4154)+1, 0)</f>
        <v>0</v>
      </c>
      <c r="N4155" t="str" cm="1">
        <f t="array" ref="N4155">INDEX($A$9:$F$1048576, $J4155, $K4155 )</f>
        <v>72913</v>
      </c>
      <c r="O4155" t="str" cm="1">
        <f t="array" ref="O4155">INDEX($B$9:$F$1048576, $J4155, $K4155 )</f>
        <v>베스트제10차(유)1-1</v>
      </c>
      <c r="P4155" t="str" cm="1">
        <f t="array" ref="P4155">IF( $L4155, TRIM(_xll.IMDP("IR", $G$5&amp;$N4155, $G$6)), "" )</f>
        <v/>
      </c>
      <c r="Q4155" t="b" cm="1">
        <f t="array" ref="Q4155">IF(
    $U$1=1, AND($P4155&lt;&gt;"", $P4155&lt;&gt;"...", $P4155&lt;&gt;"입력오류"),
    IF(
        $U$18=1, AND($P4155&lt;&gt;"", $P4155&lt;&gt;"...", $P4155&lt;&gt;"입력오류", ISNUMBER(FIND(INDEX($T$2:$T$7,$U$1),$P4155))),
        IF(
            $U$17="기타", AND($P4155&lt;&gt;"", $P4155&lt;&gt;"...", $P4155&lt;&gt;"입력오류", NOT(ISNUMBER(FIND($T$21:$T$34,$P4155)))),
            AND($P4155&lt;&gt;"", $P4155&lt;&gt;"...", $P4155&lt;&gt;"입력오류", $T$19=$P4155)
        )
    )
)</f>
        <v>0</v>
      </c>
    </row>
    <row r="4156" spans="1:17">
      <c r="A4156" t="s">
        <v>8648</v>
      </c>
      <c r="B4156" t="s">
        <v>8649</v>
      </c>
      <c r="I4156">
        <f t="shared" si="193"/>
        <v>4155</v>
      </c>
      <c r="J4156">
        <f t="shared" si="194"/>
        <v>4155</v>
      </c>
      <c r="K4156">
        <f t="shared" si="192"/>
        <v>1</v>
      </c>
      <c r="L4156" t="b">
        <f>COUNTIF($N$2:N4156, N4156)=1</f>
        <v>1</v>
      </c>
      <c r="M4156" s="37">
        <f>IF( $Q4156, MAX($M$1:M4155)+1, 0)</f>
        <v>0</v>
      </c>
      <c r="N4156" t="str" cm="1">
        <f t="array" ref="N4156">INDEX($A$9:$F$1048576, $J4156, $K4156 )</f>
        <v>72914</v>
      </c>
      <c r="O4156" t="str" cm="1">
        <f t="array" ref="O4156">INDEX($B$9:$F$1048576, $J4156, $K4156 )</f>
        <v>베스트제10차(유)1-2</v>
      </c>
      <c r="P4156" t="str" cm="1">
        <f t="array" ref="P4156">IF( $L4156, TRIM(_xll.IMDP("IR", $G$5&amp;$N4156, $G$6)), "" )</f>
        <v/>
      </c>
      <c r="Q4156" t="b" cm="1">
        <f t="array" ref="Q4156">IF(
    $U$1=1, AND($P4156&lt;&gt;"", $P4156&lt;&gt;"...", $P4156&lt;&gt;"입력오류"),
    IF(
        $U$18=1, AND($P4156&lt;&gt;"", $P4156&lt;&gt;"...", $P4156&lt;&gt;"입력오류", ISNUMBER(FIND(INDEX($T$2:$T$7,$U$1),$P4156))),
        IF(
            $U$17="기타", AND($P4156&lt;&gt;"", $P4156&lt;&gt;"...", $P4156&lt;&gt;"입력오류", NOT(ISNUMBER(FIND($T$21:$T$34,$P4156)))),
            AND($P4156&lt;&gt;"", $P4156&lt;&gt;"...", $P4156&lt;&gt;"입력오류", $T$19=$P4156)
        )
    )
)</f>
        <v>0</v>
      </c>
    </row>
    <row r="4157" spans="1:17">
      <c r="A4157" t="s">
        <v>8650</v>
      </c>
      <c r="B4157" t="s">
        <v>8651</v>
      </c>
      <c r="I4157">
        <f t="shared" si="193"/>
        <v>4156</v>
      </c>
      <c r="J4157">
        <f t="shared" si="194"/>
        <v>4156</v>
      </c>
      <c r="K4157">
        <f t="shared" si="192"/>
        <v>1</v>
      </c>
      <c r="L4157" t="b">
        <f>COUNTIF($N$2:N4157, N4157)=1</f>
        <v>1</v>
      </c>
      <c r="M4157" s="37">
        <f>IF( $Q4157, MAX($M$1:M4156)+1, 0)</f>
        <v>0</v>
      </c>
      <c r="N4157" t="str" cm="1">
        <f t="array" ref="N4157">INDEX($A$9:$F$1048576, $J4157, $K4157 )</f>
        <v>72915</v>
      </c>
      <c r="O4157" t="str" cm="1">
        <f t="array" ref="O4157">INDEX($B$9:$F$1048576, $J4157, $K4157 )</f>
        <v>베스트제10차(유)1-3</v>
      </c>
      <c r="P4157" t="str" cm="1">
        <f t="array" ref="P4157">IF( $L4157, TRIM(_xll.IMDP("IR", $G$5&amp;$N4157, $G$6)), "" )</f>
        <v/>
      </c>
      <c r="Q4157" t="b" cm="1">
        <f t="array" ref="Q4157">IF(
    $U$1=1, AND($P4157&lt;&gt;"", $P4157&lt;&gt;"...", $P4157&lt;&gt;"입력오류"),
    IF(
        $U$18=1, AND($P4157&lt;&gt;"", $P4157&lt;&gt;"...", $P4157&lt;&gt;"입력오류", ISNUMBER(FIND(INDEX($T$2:$T$7,$U$1),$P4157))),
        IF(
            $U$17="기타", AND($P4157&lt;&gt;"", $P4157&lt;&gt;"...", $P4157&lt;&gt;"입력오류", NOT(ISNUMBER(FIND($T$21:$T$34,$P4157)))),
            AND($P4157&lt;&gt;"", $P4157&lt;&gt;"...", $P4157&lt;&gt;"입력오류", $T$19=$P4157)
        )
    )
)</f>
        <v>0</v>
      </c>
    </row>
    <row r="4158" spans="1:17">
      <c r="A4158" t="s">
        <v>8652</v>
      </c>
      <c r="B4158" t="s">
        <v>8653</v>
      </c>
      <c r="I4158">
        <f t="shared" si="193"/>
        <v>4157</v>
      </c>
      <c r="J4158">
        <f t="shared" si="194"/>
        <v>4157</v>
      </c>
      <c r="K4158">
        <f t="shared" si="192"/>
        <v>1</v>
      </c>
      <c r="L4158" t="b">
        <f>COUNTIF($N$2:N4158, N4158)=1</f>
        <v>1</v>
      </c>
      <c r="M4158" s="37">
        <f>IF( $Q4158, MAX($M$1:M4157)+1, 0)</f>
        <v>0</v>
      </c>
      <c r="N4158" t="str" cm="1">
        <f t="array" ref="N4158">INDEX($A$9:$F$1048576, $J4158, $K4158 )</f>
        <v>72916</v>
      </c>
      <c r="O4158" t="str" cm="1">
        <f t="array" ref="O4158">INDEX($B$9:$F$1048576, $J4158, $K4158 )</f>
        <v>베스트제10차(유)1-4</v>
      </c>
      <c r="P4158" t="str" cm="1">
        <f t="array" ref="P4158">IF( $L4158, TRIM(_xll.IMDP("IR", $G$5&amp;$N4158, $G$6)), "" )</f>
        <v/>
      </c>
      <c r="Q4158" t="b" cm="1">
        <f t="array" ref="Q4158">IF(
    $U$1=1, AND($P4158&lt;&gt;"", $P4158&lt;&gt;"...", $P4158&lt;&gt;"입력오류"),
    IF(
        $U$18=1, AND($P4158&lt;&gt;"", $P4158&lt;&gt;"...", $P4158&lt;&gt;"입력오류", ISNUMBER(FIND(INDEX($T$2:$T$7,$U$1),$P4158))),
        IF(
            $U$17="기타", AND($P4158&lt;&gt;"", $P4158&lt;&gt;"...", $P4158&lt;&gt;"입력오류", NOT(ISNUMBER(FIND($T$21:$T$34,$P4158)))),
            AND($P4158&lt;&gt;"", $P4158&lt;&gt;"...", $P4158&lt;&gt;"입력오류", $T$19=$P4158)
        )
    )
)</f>
        <v>0</v>
      </c>
    </row>
    <row r="4159" spans="1:17">
      <c r="A4159" t="s">
        <v>8654</v>
      </c>
      <c r="B4159" t="s">
        <v>8655</v>
      </c>
      <c r="I4159">
        <f t="shared" si="193"/>
        <v>4158</v>
      </c>
      <c r="J4159">
        <f t="shared" si="194"/>
        <v>4158</v>
      </c>
      <c r="K4159">
        <f t="shared" si="192"/>
        <v>1</v>
      </c>
      <c r="L4159" t="b">
        <f>COUNTIF($N$2:N4159, N4159)=1</f>
        <v>1</v>
      </c>
      <c r="M4159" s="37">
        <f>IF( $Q4159, MAX($M$1:M4158)+1, 0)</f>
        <v>0</v>
      </c>
      <c r="N4159" t="str" cm="1">
        <f t="array" ref="N4159">INDEX($A$9:$F$1048576, $J4159, $K4159 )</f>
        <v>72917</v>
      </c>
      <c r="O4159" t="str" cm="1">
        <f t="array" ref="O4159">INDEX($B$9:$F$1048576, $J4159, $K4159 )</f>
        <v>베스트제10차(유)1-5</v>
      </c>
      <c r="P4159" t="str" cm="1">
        <f t="array" ref="P4159">IF( $L4159, TRIM(_xll.IMDP("IR", $G$5&amp;$N4159, $G$6)), "" )</f>
        <v/>
      </c>
      <c r="Q4159" t="b" cm="1">
        <f t="array" ref="Q4159">IF(
    $U$1=1, AND($P4159&lt;&gt;"", $P4159&lt;&gt;"...", $P4159&lt;&gt;"입력오류"),
    IF(
        $U$18=1, AND($P4159&lt;&gt;"", $P4159&lt;&gt;"...", $P4159&lt;&gt;"입력오류", ISNUMBER(FIND(INDEX($T$2:$T$7,$U$1),$P4159))),
        IF(
            $U$17="기타", AND($P4159&lt;&gt;"", $P4159&lt;&gt;"...", $P4159&lt;&gt;"입력오류", NOT(ISNUMBER(FIND($T$21:$T$34,$P4159)))),
            AND($P4159&lt;&gt;"", $P4159&lt;&gt;"...", $P4159&lt;&gt;"입력오류", $T$19=$P4159)
        )
    )
)</f>
        <v>0</v>
      </c>
    </row>
    <row r="4160" spans="1:17">
      <c r="A4160" t="s">
        <v>8656</v>
      </c>
      <c r="B4160" t="s">
        <v>8657</v>
      </c>
      <c r="I4160">
        <f t="shared" si="193"/>
        <v>4159</v>
      </c>
      <c r="J4160">
        <f t="shared" si="194"/>
        <v>4159</v>
      </c>
      <c r="K4160">
        <f t="shared" si="192"/>
        <v>1</v>
      </c>
      <c r="L4160" t="b">
        <f>COUNTIF($N$2:N4160, N4160)=1</f>
        <v>1</v>
      </c>
      <c r="M4160" s="37">
        <f>IF( $Q4160, MAX($M$1:M4159)+1, 0)</f>
        <v>0</v>
      </c>
      <c r="N4160" t="str" cm="1">
        <f t="array" ref="N4160">INDEX($A$9:$F$1048576, $J4160, $K4160 )</f>
        <v>72918</v>
      </c>
      <c r="O4160" t="str" cm="1">
        <f t="array" ref="O4160">INDEX($B$9:$F$1048576, $J4160, $K4160 )</f>
        <v>베스트제10차(유)1-6</v>
      </c>
      <c r="P4160" t="str" cm="1">
        <f t="array" ref="P4160">IF( $L4160, TRIM(_xll.IMDP("IR", $G$5&amp;$N4160, $G$6)), "" )</f>
        <v/>
      </c>
      <c r="Q4160" t="b" cm="1">
        <f t="array" ref="Q4160">IF(
    $U$1=1, AND($P4160&lt;&gt;"", $P4160&lt;&gt;"...", $P4160&lt;&gt;"입력오류"),
    IF(
        $U$18=1, AND($P4160&lt;&gt;"", $P4160&lt;&gt;"...", $P4160&lt;&gt;"입력오류", ISNUMBER(FIND(INDEX($T$2:$T$7,$U$1),$P4160))),
        IF(
            $U$17="기타", AND($P4160&lt;&gt;"", $P4160&lt;&gt;"...", $P4160&lt;&gt;"입력오류", NOT(ISNUMBER(FIND($T$21:$T$34,$P4160)))),
            AND($P4160&lt;&gt;"", $P4160&lt;&gt;"...", $P4160&lt;&gt;"입력오류", $T$19=$P4160)
        )
    )
)</f>
        <v>0</v>
      </c>
    </row>
    <row r="4161" spans="1:17">
      <c r="A4161" t="s">
        <v>8658</v>
      </c>
      <c r="B4161" t="s">
        <v>8659</v>
      </c>
      <c r="I4161">
        <f t="shared" si="193"/>
        <v>4160</v>
      </c>
      <c r="J4161">
        <f t="shared" si="194"/>
        <v>4160</v>
      </c>
      <c r="K4161">
        <f t="shared" si="192"/>
        <v>1</v>
      </c>
      <c r="L4161" t="b">
        <f>COUNTIF($N$2:N4161, N4161)=1</f>
        <v>1</v>
      </c>
      <c r="M4161" s="37">
        <f>IF( $Q4161, MAX($M$1:M4160)+1, 0)</f>
        <v>0</v>
      </c>
      <c r="N4161" t="str" cm="1">
        <f t="array" ref="N4161">INDEX($A$9:$F$1048576, $J4161, $K4161 )</f>
        <v>72919</v>
      </c>
      <c r="O4161" t="str" cm="1">
        <f t="array" ref="O4161">INDEX($B$9:$F$1048576, $J4161, $K4161 )</f>
        <v>베스트제10차(유)1-7</v>
      </c>
      <c r="P4161" t="str" cm="1">
        <f t="array" ref="P4161">IF( $L4161, TRIM(_xll.IMDP("IR", $G$5&amp;$N4161, $G$6)), "" )</f>
        <v/>
      </c>
      <c r="Q4161" t="b" cm="1">
        <f t="array" ref="Q4161">IF(
    $U$1=1, AND($P4161&lt;&gt;"", $P4161&lt;&gt;"...", $P4161&lt;&gt;"입력오류"),
    IF(
        $U$18=1, AND($P4161&lt;&gt;"", $P4161&lt;&gt;"...", $P4161&lt;&gt;"입력오류", ISNUMBER(FIND(INDEX($T$2:$T$7,$U$1),$P4161))),
        IF(
            $U$17="기타", AND($P4161&lt;&gt;"", $P4161&lt;&gt;"...", $P4161&lt;&gt;"입력오류", NOT(ISNUMBER(FIND($T$21:$T$34,$P4161)))),
            AND($P4161&lt;&gt;"", $P4161&lt;&gt;"...", $P4161&lt;&gt;"입력오류", $T$19=$P4161)
        )
    )
)</f>
        <v>0</v>
      </c>
    </row>
    <row r="4162" spans="1:17">
      <c r="A4162" t="s">
        <v>8660</v>
      </c>
      <c r="B4162" t="s">
        <v>8661</v>
      </c>
      <c r="I4162">
        <f t="shared" si="193"/>
        <v>4161</v>
      </c>
      <c r="J4162">
        <f t="shared" si="194"/>
        <v>4161</v>
      </c>
      <c r="K4162">
        <f t="shared" ref="K4162:K4225" si="195">IF( $I4162&gt;$G$4, NA(), IF($I4162&gt;$G$3, 5, IF($I4162&gt;$G$2, 3, 1 ) ) )</f>
        <v>1</v>
      </c>
      <c r="L4162" t="b">
        <f>COUNTIF($N$2:N4162, N4162)=1</f>
        <v>1</v>
      </c>
      <c r="M4162" s="37">
        <f>IF( $Q4162, MAX($M$1:M4161)+1, 0)</f>
        <v>0</v>
      </c>
      <c r="N4162" t="str" cm="1">
        <f t="array" ref="N4162">INDEX($A$9:$F$1048576, $J4162, $K4162 )</f>
        <v>72920</v>
      </c>
      <c r="O4162" t="str" cm="1">
        <f t="array" ref="O4162">INDEX($B$9:$F$1048576, $J4162, $K4162 )</f>
        <v>베스트제10차(유)1-8</v>
      </c>
      <c r="P4162" t="str" cm="1">
        <f t="array" ref="P4162">IF( $L4162, TRIM(_xll.IMDP("IR", $G$5&amp;$N4162, $G$6)), "" )</f>
        <v/>
      </c>
      <c r="Q4162" t="b" cm="1">
        <f t="array" ref="Q4162">IF(
    $U$1=1, AND($P4162&lt;&gt;"", $P4162&lt;&gt;"...", $P4162&lt;&gt;"입력오류"),
    IF(
        $U$18=1, AND($P4162&lt;&gt;"", $P4162&lt;&gt;"...", $P4162&lt;&gt;"입력오류", ISNUMBER(FIND(INDEX($T$2:$T$7,$U$1),$P4162))),
        IF(
            $U$17="기타", AND($P4162&lt;&gt;"", $P4162&lt;&gt;"...", $P4162&lt;&gt;"입력오류", NOT(ISNUMBER(FIND($T$21:$T$34,$P4162)))),
            AND($P4162&lt;&gt;"", $P4162&lt;&gt;"...", $P4162&lt;&gt;"입력오류", $T$19=$P4162)
        )
    )
)</f>
        <v>0</v>
      </c>
    </row>
    <row r="4163" spans="1:17">
      <c r="A4163" t="s">
        <v>8662</v>
      </c>
      <c r="B4163" t="s">
        <v>8663</v>
      </c>
      <c r="I4163">
        <f t="shared" ref="I4163:I4226" si="196">ROW()-1</f>
        <v>4162</v>
      </c>
      <c r="J4163">
        <f t="shared" ref="J4163:J4226" si="197">IF( $I4163&gt;$G$4, NA(), IF($I4163&gt;$G$3, $I4163-$G$3, IF($I4163&gt;$G$2, $I4163-$G$2, $I4163 ) ) )</f>
        <v>4162</v>
      </c>
      <c r="K4163">
        <f t="shared" si="195"/>
        <v>1</v>
      </c>
      <c r="L4163" t="b">
        <f>COUNTIF($N$2:N4163, N4163)=1</f>
        <v>1</v>
      </c>
      <c r="M4163" s="37">
        <f>IF( $Q4163, MAX($M$1:M4162)+1, 0)</f>
        <v>0</v>
      </c>
      <c r="N4163" t="str" cm="1">
        <f t="array" ref="N4163">INDEX($A$9:$F$1048576, $J4163, $K4163 )</f>
        <v>72921</v>
      </c>
      <c r="O4163" t="str" cm="1">
        <f t="array" ref="O4163">INDEX($B$9:$F$1048576, $J4163, $K4163 )</f>
        <v>베스트제10차(유)1-9</v>
      </c>
      <c r="P4163" t="str" cm="1">
        <f t="array" ref="P4163">IF( $L4163, TRIM(_xll.IMDP("IR", $G$5&amp;$N4163, $G$6)), "" )</f>
        <v/>
      </c>
      <c r="Q4163" t="b" cm="1">
        <f t="array" ref="Q4163">IF(
    $U$1=1, AND($P4163&lt;&gt;"", $P4163&lt;&gt;"...", $P4163&lt;&gt;"입력오류"),
    IF(
        $U$18=1, AND($P4163&lt;&gt;"", $P4163&lt;&gt;"...", $P4163&lt;&gt;"입력오류", ISNUMBER(FIND(INDEX($T$2:$T$7,$U$1),$P4163))),
        IF(
            $U$17="기타", AND($P4163&lt;&gt;"", $P4163&lt;&gt;"...", $P4163&lt;&gt;"입력오류", NOT(ISNUMBER(FIND($T$21:$T$34,$P4163)))),
            AND($P4163&lt;&gt;"", $P4163&lt;&gt;"...", $P4163&lt;&gt;"입력오류", $T$19=$P4163)
        )
    )
)</f>
        <v>0</v>
      </c>
    </row>
    <row r="4164" spans="1:17">
      <c r="A4164" t="s">
        <v>8664</v>
      </c>
      <c r="B4164" t="s">
        <v>8665</v>
      </c>
      <c r="I4164">
        <f t="shared" si="196"/>
        <v>4163</v>
      </c>
      <c r="J4164">
        <f t="shared" si="197"/>
        <v>4163</v>
      </c>
      <c r="K4164">
        <f t="shared" si="195"/>
        <v>1</v>
      </c>
      <c r="L4164" t="b">
        <f>COUNTIF($N$2:N4164, N4164)=1</f>
        <v>1</v>
      </c>
      <c r="M4164" s="37">
        <f>IF( $Q4164, MAX($M$1:M4163)+1, 0)</f>
        <v>0</v>
      </c>
      <c r="N4164" t="str" cm="1">
        <f t="array" ref="N4164">INDEX($A$9:$F$1048576, $J4164, $K4164 )</f>
        <v>72922</v>
      </c>
      <c r="O4164" t="str" cm="1">
        <f t="array" ref="O4164">INDEX($B$9:$F$1048576, $J4164, $K4164 )</f>
        <v>베스트제10차(유)1-10</v>
      </c>
      <c r="P4164" t="str" cm="1">
        <f t="array" ref="P4164">IF( $L4164, TRIM(_xll.IMDP("IR", $G$5&amp;$N4164, $G$6)), "" )</f>
        <v/>
      </c>
      <c r="Q4164" t="b" cm="1">
        <f t="array" ref="Q4164">IF(
    $U$1=1, AND($P4164&lt;&gt;"", $P4164&lt;&gt;"...", $P4164&lt;&gt;"입력오류"),
    IF(
        $U$18=1, AND($P4164&lt;&gt;"", $P4164&lt;&gt;"...", $P4164&lt;&gt;"입력오류", ISNUMBER(FIND(INDEX($T$2:$T$7,$U$1),$P4164))),
        IF(
            $U$17="기타", AND($P4164&lt;&gt;"", $P4164&lt;&gt;"...", $P4164&lt;&gt;"입력오류", NOT(ISNUMBER(FIND($T$21:$T$34,$P4164)))),
            AND($P4164&lt;&gt;"", $P4164&lt;&gt;"...", $P4164&lt;&gt;"입력오류", $T$19=$P4164)
        )
    )
)</f>
        <v>0</v>
      </c>
    </row>
    <row r="4165" spans="1:17">
      <c r="A4165" t="s">
        <v>8666</v>
      </c>
      <c r="B4165" t="s">
        <v>8667</v>
      </c>
      <c r="I4165">
        <f t="shared" si="196"/>
        <v>4164</v>
      </c>
      <c r="J4165">
        <f t="shared" si="197"/>
        <v>4164</v>
      </c>
      <c r="K4165">
        <f t="shared" si="195"/>
        <v>1</v>
      </c>
      <c r="L4165" t="b">
        <f>COUNTIF($N$2:N4165, N4165)=1</f>
        <v>1</v>
      </c>
      <c r="M4165" s="37">
        <f>IF( $Q4165, MAX($M$1:M4164)+1, 0)</f>
        <v>0</v>
      </c>
      <c r="N4165" t="str" cm="1">
        <f t="array" ref="N4165">INDEX($A$9:$F$1048576, $J4165, $K4165 )</f>
        <v>72923</v>
      </c>
      <c r="O4165" t="str" cm="1">
        <f t="array" ref="O4165">INDEX($B$9:$F$1048576, $J4165, $K4165 )</f>
        <v>베스트제10차(유)1-11</v>
      </c>
      <c r="P4165" t="str" cm="1">
        <f t="array" ref="P4165">IF( $L4165, TRIM(_xll.IMDP("IR", $G$5&amp;$N4165, $G$6)), "" )</f>
        <v/>
      </c>
      <c r="Q4165" t="b" cm="1">
        <f t="array" ref="Q4165">IF(
    $U$1=1, AND($P4165&lt;&gt;"", $P4165&lt;&gt;"...", $P4165&lt;&gt;"입력오류"),
    IF(
        $U$18=1, AND($P4165&lt;&gt;"", $P4165&lt;&gt;"...", $P4165&lt;&gt;"입력오류", ISNUMBER(FIND(INDEX($T$2:$T$7,$U$1),$P4165))),
        IF(
            $U$17="기타", AND($P4165&lt;&gt;"", $P4165&lt;&gt;"...", $P4165&lt;&gt;"입력오류", NOT(ISNUMBER(FIND($T$21:$T$34,$P4165)))),
            AND($P4165&lt;&gt;"", $P4165&lt;&gt;"...", $P4165&lt;&gt;"입력오류", $T$19=$P4165)
        )
    )
)</f>
        <v>0</v>
      </c>
    </row>
    <row r="4166" spans="1:17">
      <c r="A4166" t="s">
        <v>8668</v>
      </c>
      <c r="B4166" t="s">
        <v>8669</v>
      </c>
      <c r="I4166">
        <f t="shared" si="196"/>
        <v>4165</v>
      </c>
      <c r="J4166">
        <f t="shared" si="197"/>
        <v>4165</v>
      </c>
      <c r="K4166">
        <f t="shared" si="195"/>
        <v>1</v>
      </c>
      <c r="L4166" t="b">
        <f>COUNTIF($N$2:N4166, N4166)=1</f>
        <v>1</v>
      </c>
      <c r="M4166" s="37">
        <f>IF( $Q4166, MAX($M$1:M4165)+1, 0)</f>
        <v>0</v>
      </c>
      <c r="N4166" t="str" cm="1">
        <f t="array" ref="N4166">INDEX($A$9:$F$1048576, $J4166, $K4166 )</f>
        <v>72924</v>
      </c>
      <c r="O4166" t="str" cm="1">
        <f t="array" ref="O4166">INDEX($B$9:$F$1048576, $J4166, $K4166 )</f>
        <v>베스트제10차(유)1-12</v>
      </c>
      <c r="P4166" t="str" cm="1">
        <f t="array" ref="P4166">IF( $L4166, TRIM(_xll.IMDP("IR", $G$5&amp;$N4166, $G$6)), "" )</f>
        <v/>
      </c>
      <c r="Q4166" t="b" cm="1">
        <f t="array" ref="Q4166">IF(
    $U$1=1, AND($P4166&lt;&gt;"", $P4166&lt;&gt;"...", $P4166&lt;&gt;"입력오류"),
    IF(
        $U$18=1, AND($P4166&lt;&gt;"", $P4166&lt;&gt;"...", $P4166&lt;&gt;"입력오류", ISNUMBER(FIND(INDEX($T$2:$T$7,$U$1),$P4166))),
        IF(
            $U$17="기타", AND($P4166&lt;&gt;"", $P4166&lt;&gt;"...", $P4166&lt;&gt;"입력오류", NOT(ISNUMBER(FIND($T$21:$T$34,$P4166)))),
            AND($P4166&lt;&gt;"", $P4166&lt;&gt;"...", $P4166&lt;&gt;"입력오류", $T$19=$P4166)
        )
    )
)</f>
        <v>0</v>
      </c>
    </row>
    <row r="4167" spans="1:17">
      <c r="A4167" t="s">
        <v>8670</v>
      </c>
      <c r="B4167" t="s">
        <v>8671</v>
      </c>
      <c r="I4167">
        <f t="shared" si="196"/>
        <v>4166</v>
      </c>
      <c r="J4167">
        <f t="shared" si="197"/>
        <v>4166</v>
      </c>
      <c r="K4167">
        <f t="shared" si="195"/>
        <v>1</v>
      </c>
      <c r="L4167" t="b">
        <f>COUNTIF($N$2:N4167, N4167)=1</f>
        <v>1</v>
      </c>
      <c r="M4167" s="37">
        <f>IF( $Q4167, MAX($M$1:M4166)+1, 0)</f>
        <v>0</v>
      </c>
      <c r="N4167" t="str" cm="1">
        <f t="array" ref="N4167">INDEX($A$9:$F$1048576, $J4167, $K4167 )</f>
        <v>72949</v>
      </c>
      <c r="O4167" t="str" cm="1">
        <f t="array" ref="O4167">INDEX($B$9:$F$1048576, $J4167, $K4167 )</f>
        <v>원큐제5차(유)2-5</v>
      </c>
      <c r="P4167" t="str" cm="1">
        <f t="array" ref="P4167">IF( $L4167, TRIM(_xll.IMDP("IR", $G$5&amp;$N4167, $G$6)), "" )</f>
        <v/>
      </c>
      <c r="Q4167" t="b" cm="1">
        <f t="array" ref="Q4167">IF(
    $U$1=1, AND($P4167&lt;&gt;"", $P4167&lt;&gt;"...", $P4167&lt;&gt;"입력오류"),
    IF(
        $U$18=1, AND($P4167&lt;&gt;"", $P4167&lt;&gt;"...", $P4167&lt;&gt;"입력오류", ISNUMBER(FIND(INDEX($T$2:$T$7,$U$1),$P4167))),
        IF(
            $U$17="기타", AND($P4167&lt;&gt;"", $P4167&lt;&gt;"...", $P4167&lt;&gt;"입력오류", NOT(ISNUMBER(FIND($T$21:$T$34,$P4167)))),
            AND($P4167&lt;&gt;"", $P4167&lt;&gt;"...", $P4167&lt;&gt;"입력오류", $T$19=$P4167)
        )
    )
)</f>
        <v>0</v>
      </c>
    </row>
    <row r="4168" spans="1:17">
      <c r="A4168" t="s">
        <v>8672</v>
      </c>
      <c r="B4168" t="s">
        <v>8673</v>
      </c>
      <c r="I4168">
        <f t="shared" si="196"/>
        <v>4167</v>
      </c>
      <c r="J4168">
        <f t="shared" si="197"/>
        <v>4167</v>
      </c>
      <c r="K4168">
        <f t="shared" si="195"/>
        <v>1</v>
      </c>
      <c r="L4168" t="b">
        <f>COUNTIF($N$2:N4168, N4168)=1</f>
        <v>1</v>
      </c>
      <c r="M4168" s="37">
        <f>IF( $Q4168, MAX($M$1:M4167)+1, 0)</f>
        <v>0</v>
      </c>
      <c r="N4168" t="str" cm="1">
        <f t="array" ref="N4168">INDEX($A$9:$F$1048576, $J4168, $K4168 )</f>
        <v>72950</v>
      </c>
      <c r="O4168" t="str" cm="1">
        <f t="array" ref="O4168">INDEX($B$9:$F$1048576, $J4168, $K4168 )</f>
        <v>원큐제5차(유)2-6</v>
      </c>
      <c r="P4168" t="str" cm="1">
        <f t="array" ref="P4168">IF( $L4168, TRIM(_xll.IMDP("IR", $G$5&amp;$N4168, $G$6)), "" )</f>
        <v/>
      </c>
      <c r="Q4168" t="b" cm="1">
        <f t="array" ref="Q4168">IF(
    $U$1=1, AND($P4168&lt;&gt;"", $P4168&lt;&gt;"...", $P4168&lt;&gt;"입력오류"),
    IF(
        $U$18=1, AND($P4168&lt;&gt;"", $P4168&lt;&gt;"...", $P4168&lt;&gt;"입력오류", ISNUMBER(FIND(INDEX($T$2:$T$7,$U$1),$P4168))),
        IF(
            $U$17="기타", AND($P4168&lt;&gt;"", $P4168&lt;&gt;"...", $P4168&lt;&gt;"입력오류", NOT(ISNUMBER(FIND($T$21:$T$34,$P4168)))),
            AND($P4168&lt;&gt;"", $P4168&lt;&gt;"...", $P4168&lt;&gt;"입력오류", $T$19=$P4168)
        )
    )
)</f>
        <v>0</v>
      </c>
    </row>
    <row r="4169" spans="1:17">
      <c r="A4169" t="s">
        <v>8674</v>
      </c>
      <c r="B4169" t="s">
        <v>8675</v>
      </c>
      <c r="I4169">
        <f t="shared" si="196"/>
        <v>4168</v>
      </c>
      <c r="J4169">
        <f t="shared" si="197"/>
        <v>4168</v>
      </c>
      <c r="K4169">
        <f t="shared" si="195"/>
        <v>1</v>
      </c>
      <c r="L4169" t="b">
        <f>COUNTIF($N$2:N4169, N4169)=1</f>
        <v>1</v>
      </c>
      <c r="M4169" s="37">
        <f>IF( $Q4169, MAX($M$1:M4168)+1, 0)</f>
        <v>0</v>
      </c>
      <c r="N4169" t="str" cm="1">
        <f t="array" ref="N4169">INDEX($A$9:$F$1048576, $J4169, $K4169 )</f>
        <v>73009</v>
      </c>
      <c r="O4169" t="str" cm="1">
        <f t="array" ref="O4169">INDEX($B$9:$F$1048576, $J4169, $K4169 )</f>
        <v>티월드제100차(유)1-1</v>
      </c>
      <c r="P4169" t="str" cm="1">
        <f t="array" ref="P4169">IF( $L4169, TRIM(_xll.IMDP("IR", $G$5&amp;$N4169, $G$6)), "" )</f>
        <v/>
      </c>
      <c r="Q4169" t="b" cm="1">
        <f t="array" ref="Q4169">IF(
    $U$1=1, AND($P4169&lt;&gt;"", $P4169&lt;&gt;"...", $P4169&lt;&gt;"입력오류"),
    IF(
        $U$18=1, AND($P4169&lt;&gt;"", $P4169&lt;&gt;"...", $P4169&lt;&gt;"입력오류", ISNUMBER(FIND(INDEX($T$2:$T$7,$U$1),$P4169))),
        IF(
            $U$17="기타", AND($P4169&lt;&gt;"", $P4169&lt;&gt;"...", $P4169&lt;&gt;"입력오류", NOT(ISNUMBER(FIND($T$21:$T$34,$P4169)))),
            AND($P4169&lt;&gt;"", $P4169&lt;&gt;"...", $P4169&lt;&gt;"입력오류", $T$19=$P4169)
        )
    )
)</f>
        <v>0</v>
      </c>
    </row>
    <row r="4170" spans="1:17">
      <c r="A4170" t="s">
        <v>8676</v>
      </c>
      <c r="B4170" t="s">
        <v>8677</v>
      </c>
      <c r="I4170">
        <f t="shared" si="196"/>
        <v>4169</v>
      </c>
      <c r="J4170">
        <f t="shared" si="197"/>
        <v>4169</v>
      </c>
      <c r="K4170">
        <f t="shared" si="195"/>
        <v>1</v>
      </c>
      <c r="L4170" t="b">
        <f>COUNTIF($N$2:N4170, N4170)=1</f>
        <v>1</v>
      </c>
      <c r="M4170" s="37">
        <f>IF( $Q4170, MAX($M$1:M4169)+1, 0)</f>
        <v>0</v>
      </c>
      <c r="N4170" t="str" cm="1">
        <f t="array" ref="N4170">INDEX($A$9:$F$1048576, $J4170, $K4170 )</f>
        <v>73010</v>
      </c>
      <c r="O4170" t="str" cm="1">
        <f t="array" ref="O4170">INDEX($B$9:$F$1048576, $J4170, $K4170 )</f>
        <v>티월드제100차(유)1-2</v>
      </c>
      <c r="P4170" t="str" cm="1">
        <f t="array" ref="P4170">IF( $L4170, TRIM(_xll.IMDP("IR", $G$5&amp;$N4170, $G$6)), "" )</f>
        <v/>
      </c>
      <c r="Q4170" t="b" cm="1">
        <f t="array" ref="Q4170">IF(
    $U$1=1, AND($P4170&lt;&gt;"", $P4170&lt;&gt;"...", $P4170&lt;&gt;"입력오류"),
    IF(
        $U$18=1, AND($P4170&lt;&gt;"", $P4170&lt;&gt;"...", $P4170&lt;&gt;"입력오류", ISNUMBER(FIND(INDEX($T$2:$T$7,$U$1),$P4170))),
        IF(
            $U$17="기타", AND($P4170&lt;&gt;"", $P4170&lt;&gt;"...", $P4170&lt;&gt;"입력오류", NOT(ISNUMBER(FIND($T$21:$T$34,$P4170)))),
            AND($P4170&lt;&gt;"", $P4170&lt;&gt;"...", $P4170&lt;&gt;"입력오류", $T$19=$P4170)
        )
    )
)</f>
        <v>0</v>
      </c>
    </row>
    <row r="4171" spans="1:17">
      <c r="A4171" t="s">
        <v>8678</v>
      </c>
      <c r="B4171" t="s">
        <v>8679</v>
      </c>
      <c r="I4171">
        <f t="shared" si="196"/>
        <v>4170</v>
      </c>
      <c r="J4171">
        <f t="shared" si="197"/>
        <v>4170</v>
      </c>
      <c r="K4171">
        <f t="shared" si="195"/>
        <v>1</v>
      </c>
      <c r="L4171" t="b">
        <f>COUNTIF($N$2:N4171, N4171)=1</f>
        <v>1</v>
      </c>
      <c r="M4171" s="37">
        <f>IF( $Q4171, MAX($M$1:M4170)+1, 0)</f>
        <v>0</v>
      </c>
      <c r="N4171" t="str" cm="1">
        <f t="array" ref="N4171">INDEX($A$9:$F$1048576, $J4171, $K4171 )</f>
        <v>73011</v>
      </c>
      <c r="O4171" t="str" cm="1">
        <f t="array" ref="O4171">INDEX($B$9:$F$1048576, $J4171, $K4171 )</f>
        <v>티월드제100차(유)1-3</v>
      </c>
      <c r="P4171" t="str" cm="1">
        <f t="array" ref="P4171">IF( $L4171, TRIM(_xll.IMDP("IR", $G$5&amp;$N4171, $G$6)), "" )</f>
        <v/>
      </c>
      <c r="Q4171" t="b" cm="1">
        <f t="array" ref="Q4171">IF(
    $U$1=1, AND($P4171&lt;&gt;"", $P4171&lt;&gt;"...", $P4171&lt;&gt;"입력오류"),
    IF(
        $U$18=1, AND($P4171&lt;&gt;"", $P4171&lt;&gt;"...", $P4171&lt;&gt;"입력오류", ISNUMBER(FIND(INDEX($T$2:$T$7,$U$1),$P4171))),
        IF(
            $U$17="기타", AND($P4171&lt;&gt;"", $P4171&lt;&gt;"...", $P4171&lt;&gt;"입력오류", NOT(ISNUMBER(FIND($T$21:$T$34,$P4171)))),
            AND($P4171&lt;&gt;"", $P4171&lt;&gt;"...", $P4171&lt;&gt;"입력오류", $T$19=$P4171)
        )
    )
)</f>
        <v>0</v>
      </c>
    </row>
    <row r="4172" spans="1:17">
      <c r="A4172" t="s">
        <v>8680</v>
      </c>
      <c r="B4172" t="s">
        <v>8681</v>
      </c>
      <c r="I4172">
        <f t="shared" si="196"/>
        <v>4171</v>
      </c>
      <c r="J4172">
        <f t="shared" si="197"/>
        <v>4171</v>
      </c>
      <c r="K4172">
        <f t="shared" si="195"/>
        <v>1</v>
      </c>
      <c r="L4172" t="b">
        <f>COUNTIF($N$2:N4172, N4172)=1</f>
        <v>1</v>
      </c>
      <c r="M4172" s="37">
        <f>IF( $Q4172, MAX($M$1:M4171)+1, 0)</f>
        <v>0</v>
      </c>
      <c r="N4172" t="str" cm="1">
        <f t="array" ref="N4172">INDEX($A$9:$F$1048576, $J4172, $K4172 )</f>
        <v>73012</v>
      </c>
      <c r="O4172" t="str" cm="1">
        <f t="array" ref="O4172">INDEX($B$9:$F$1048576, $J4172, $K4172 )</f>
        <v>티월드제100차(유)1-4</v>
      </c>
      <c r="P4172" t="str" cm="1">
        <f t="array" ref="P4172">IF( $L4172, TRIM(_xll.IMDP("IR", $G$5&amp;$N4172, $G$6)), "" )</f>
        <v/>
      </c>
      <c r="Q4172" t="b" cm="1">
        <f t="array" ref="Q4172">IF(
    $U$1=1, AND($P4172&lt;&gt;"", $P4172&lt;&gt;"...", $P4172&lt;&gt;"입력오류"),
    IF(
        $U$18=1, AND($P4172&lt;&gt;"", $P4172&lt;&gt;"...", $P4172&lt;&gt;"입력오류", ISNUMBER(FIND(INDEX($T$2:$T$7,$U$1),$P4172))),
        IF(
            $U$17="기타", AND($P4172&lt;&gt;"", $P4172&lt;&gt;"...", $P4172&lt;&gt;"입력오류", NOT(ISNUMBER(FIND($T$21:$T$34,$P4172)))),
            AND($P4172&lt;&gt;"", $P4172&lt;&gt;"...", $P4172&lt;&gt;"입력오류", $T$19=$P4172)
        )
    )
)</f>
        <v>0</v>
      </c>
    </row>
    <row r="4173" spans="1:17">
      <c r="A4173" t="s">
        <v>8682</v>
      </c>
      <c r="B4173" t="s">
        <v>8683</v>
      </c>
      <c r="I4173">
        <f t="shared" si="196"/>
        <v>4172</v>
      </c>
      <c r="J4173">
        <f t="shared" si="197"/>
        <v>4172</v>
      </c>
      <c r="K4173">
        <f t="shared" si="195"/>
        <v>1</v>
      </c>
      <c r="L4173" t="b">
        <f>COUNTIF($N$2:N4173, N4173)=1</f>
        <v>1</v>
      </c>
      <c r="M4173" s="37">
        <f>IF( $Q4173, MAX($M$1:M4172)+1, 0)</f>
        <v>0</v>
      </c>
      <c r="N4173" t="str" cm="1">
        <f t="array" ref="N4173">INDEX($A$9:$F$1048576, $J4173, $K4173 )</f>
        <v>73013</v>
      </c>
      <c r="O4173" t="str" cm="1">
        <f t="array" ref="O4173">INDEX($B$9:$F$1048576, $J4173, $K4173 )</f>
        <v>티월드제100차(유)1-5</v>
      </c>
      <c r="P4173" t="str" cm="1">
        <f t="array" ref="P4173">IF( $L4173, TRIM(_xll.IMDP("IR", $G$5&amp;$N4173, $G$6)), "" )</f>
        <v/>
      </c>
      <c r="Q4173" t="b" cm="1">
        <f t="array" ref="Q4173">IF(
    $U$1=1, AND($P4173&lt;&gt;"", $P4173&lt;&gt;"...", $P4173&lt;&gt;"입력오류"),
    IF(
        $U$18=1, AND($P4173&lt;&gt;"", $P4173&lt;&gt;"...", $P4173&lt;&gt;"입력오류", ISNUMBER(FIND(INDEX($T$2:$T$7,$U$1),$P4173))),
        IF(
            $U$17="기타", AND($P4173&lt;&gt;"", $P4173&lt;&gt;"...", $P4173&lt;&gt;"입력오류", NOT(ISNUMBER(FIND($T$21:$T$34,$P4173)))),
            AND($P4173&lt;&gt;"", $P4173&lt;&gt;"...", $P4173&lt;&gt;"입력오류", $T$19=$P4173)
        )
    )
)</f>
        <v>0</v>
      </c>
    </row>
    <row r="4174" spans="1:17">
      <c r="A4174" t="s">
        <v>8684</v>
      </c>
      <c r="B4174" t="s">
        <v>8685</v>
      </c>
      <c r="I4174">
        <f t="shared" si="196"/>
        <v>4173</v>
      </c>
      <c r="J4174">
        <f t="shared" si="197"/>
        <v>4173</v>
      </c>
      <c r="K4174">
        <f t="shared" si="195"/>
        <v>1</v>
      </c>
      <c r="L4174" t="b">
        <f>COUNTIF($N$2:N4174, N4174)=1</f>
        <v>1</v>
      </c>
      <c r="M4174" s="37">
        <f>IF( $Q4174, MAX($M$1:M4173)+1, 0)</f>
        <v>0</v>
      </c>
      <c r="N4174" t="str" cm="1">
        <f t="array" ref="N4174">INDEX($A$9:$F$1048576, $J4174, $K4174 )</f>
        <v>73014</v>
      </c>
      <c r="O4174" t="str" cm="1">
        <f t="array" ref="O4174">INDEX($B$9:$F$1048576, $J4174, $K4174 )</f>
        <v>티월드제100차(유)1-6</v>
      </c>
      <c r="P4174" t="str" cm="1">
        <f t="array" ref="P4174">IF( $L4174, TRIM(_xll.IMDP("IR", $G$5&amp;$N4174, $G$6)), "" )</f>
        <v/>
      </c>
      <c r="Q4174" t="b" cm="1">
        <f t="array" ref="Q4174">IF(
    $U$1=1, AND($P4174&lt;&gt;"", $P4174&lt;&gt;"...", $P4174&lt;&gt;"입력오류"),
    IF(
        $U$18=1, AND($P4174&lt;&gt;"", $P4174&lt;&gt;"...", $P4174&lt;&gt;"입력오류", ISNUMBER(FIND(INDEX($T$2:$T$7,$U$1),$P4174))),
        IF(
            $U$17="기타", AND($P4174&lt;&gt;"", $P4174&lt;&gt;"...", $P4174&lt;&gt;"입력오류", NOT(ISNUMBER(FIND($T$21:$T$34,$P4174)))),
            AND($P4174&lt;&gt;"", $P4174&lt;&gt;"...", $P4174&lt;&gt;"입력오류", $T$19=$P4174)
        )
    )
)</f>
        <v>0</v>
      </c>
    </row>
    <row r="4175" spans="1:17">
      <c r="A4175" t="s">
        <v>8686</v>
      </c>
      <c r="B4175" t="s">
        <v>8687</v>
      </c>
      <c r="I4175">
        <f t="shared" si="196"/>
        <v>4174</v>
      </c>
      <c r="J4175">
        <f t="shared" si="197"/>
        <v>4174</v>
      </c>
      <c r="K4175">
        <f t="shared" si="195"/>
        <v>1</v>
      </c>
      <c r="L4175" t="b">
        <f>COUNTIF($N$2:N4175, N4175)=1</f>
        <v>1</v>
      </c>
      <c r="M4175" s="37">
        <f>IF( $Q4175, MAX($M$1:M4174)+1, 0)</f>
        <v>0</v>
      </c>
      <c r="N4175" t="str" cm="1">
        <f t="array" ref="N4175">INDEX($A$9:$F$1048576, $J4175, $K4175 )</f>
        <v>73015</v>
      </c>
      <c r="O4175" t="str" cm="1">
        <f t="array" ref="O4175">INDEX($B$9:$F$1048576, $J4175, $K4175 )</f>
        <v>티월드제100차(유)1-7</v>
      </c>
      <c r="P4175" t="str" cm="1">
        <f t="array" ref="P4175">IF( $L4175, TRIM(_xll.IMDP("IR", $G$5&amp;$N4175, $G$6)), "" )</f>
        <v/>
      </c>
      <c r="Q4175" t="b" cm="1">
        <f t="array" ref="Q4175">IF(
    $U$1=1, AND($P4175&lt;&gt;"", $P4175&lt;&gt;"...", $P4175&lt;&gt;"입력오류"),
    IF(
        $U$18=1, AND($P4175&lt;&gt;"", $P4175&lt;&gt;"...", $P4175&lt;&gt;"입력오류", ISNUMBER(FIND(INDEX($T$2:$T$7,$U$1),$P4175))),
        IF(
            $U$17="기타", AND($P4175&lt;&gt;"", $P4175&lt;&gt;"...", $P4175&lt;&gt;"입력오류", NOT(ISNUMBER(FIND($T$21:$T$34,$P4175)))),
            AND($P4175&lt;&gt;"", $P4175&lt;&gt;"...", $P4175&lt;&gt;"입력오류", $T$19=$P4175)
        )
    )
)</f>
        <v>0</v>
      </c>
    </row>
    <row r="4176" spans="1:17">
      <c r="A4176" t="s">
        <v>8688</v>
      </c>
      <c r="B4176" t="s">
        <v>8689</v>
      </c>
      <c r="I4176">
        <f t="shared" si="196"/>
        <v>4175</v>
      </c>
      <c r="J4176">
        <f t="shared" si="197"/>
        <v>4175</v>
      </c>
      <c r="K4176">
        <f t="shared" si="195"/>
        <v>1</v>
      </c>
      <c r="L4176" t="b">
        <f>COUNTIF($N$2:N4176, N4176)=1</f>
        <v>1</v>
      </c>
      <c r="M4176" s="37">
        <f>IF( $Q4176, MAX($M$1:M4175)+1, 0)</f>
        <v>0</v>
      </c>
      <c r="N4176" t="str" cm="1">
        <f t="array" ref="N4176">INDEX($A$9:$F$1048576, $J4176, $K4176 )</f>
        <v>73016</v>
      </c>
      <c r="O4176" t="str" cm="1">
        <f t="array" ref="O4176">INDEX($B$9:$F$1048576, $J4176, $K4176 )</f>
        <v>티월드제100차(유)1-8</v>
      </c>
      <c r="P4176" t="str" cm="1">
        <f t="array" ref="P4176">IF( $L4176, TRIM(_xll.IMDP("IR", $G$5&amp;$N4176, $G$6)), "" )</f>
        <v/>
      </c>
      <c r="Q4176" t="b" cm="1">
        <f t="array" ref="Q4176">IF(
    $U$1=1, AND($P4176&lt;&gt;"", $P4176&lt;&gt;"...", $P4176&lt;&gt;"입력오류"),
    IF(
        $U$18=1, AND($P4176&lt;&gt;"", $P4176&lt;&gt;"...", $P4176&lt;&gt;"입력오류", ISNUMBER(FIND(INDEX($T$2:$T$7,$U$1),$P4176))),
        IF(
            $U$17="기타", AND($P4176&lt;&gt;"", $P4176&lt;&gt;"...", $P4176&lt;&gt;"입력오류", NOT(ISNUMBER(FIND($T$21:$T$34,$P4176)))),
            AND($P4176&lt;&gt;"", $P4176&lt;&gt;"...", $P4176&lt;&gt;"입력오류", $T$19=$P4176)
        )
    )
)</f>
        <v>0</v>
      </c>
    </row>
    <row r="4177" spans="1:17">
      <c r="A4177" t="s">
        <v>8690</v>
      </c>
      <c r="B4177" t="s">
        <v>8691</v>
      </c>
      <c r="I4177">
        <f t="shared" si="196"/>
        <v>4176</v>
      </c>
      <c r="J4177">
        <f t="shared" si="197"/>
        <v>4176</v>
      </c>
      <c r="K4177">
        <f t="shared" si="195"/>
        <v>1</v>
      </c>
      <c r="L4177" t="b">
        <f>COUNTIF($N$2:N4177, N4177)=1</f>
        <v>1</v>
      </c>
      <c r="M4177" s="37">
        <f>IF( $Q4177, MAX($M$1:M4176)+1, 0)</f>
        <v>0</v>
      </c>
      <c r="N4177" t="str" cm="1">
        <f t="array" ref="N4177">INDEX($A$9:$F$1048576, $J4177, $K4177 )</f>
        <v>73017</v>
      </c>
      <c r="O4177" t="str" cm="1">
        <f t="array" ref="O4177">INDEX($B$9:$F$1048576, $J4177, $K4177 )</f>
        <v>티월드제100차(유)1-9</v>
      </c>
      <c r="P4177" t="str" cm="1">
        <f t="array" ref="P4177">IF( $L4177, TRIM(_xll.IMDP("IR", $G$5&amp;$N4177, $G$6)), "" )</f>
        <v/>
      </c>
      <c r="Q4177" t="b" cm="1">
        <f t="array" ref="Q4177">IF(
    $U$1=1, AND($P4177&lt;&gt;"", $P4177&lt;&gt;"...", $P4177&lt;&gt;"입력오류"),
    IF(
        $U$18=1, AND($P4177&lt;&gt;"", $P4177&lt;&gt;"...", $P4177&lt;&gt;"입력오류", ISNUMBER(FIND(INDEX($T$2:$T$7,$U$1),$P4177))),
        IF(
            $U$17="기타", AND($P4177&lt;&gt;"", $P4177&lt;&gt;"...", $P4177&lt;&gt;"입력오류", NOT(ISNUMBER(FIND($T$21:$T$34,$P4177)))),
            AND($P4177&lt;&gt;"", $P4177&lt;&gt;"...", $P4177&lt;&gt;"입력오류", $T$19=$P4177)
        )
    )
)</f>
        <v>0</v>
      </c>
    </row>
    <row r="4178" spans="1:17">
      <c r="A4178" t="s">
        <v>8692</v>
      </c>
      <c r="B4178" t="s">
        <v>8693</v>
      </c>
      <c r="I4178">
        <f t="shared" si="196"/>
        <v>4177</v>
      </c>
      <c r="J4178">
        <f t="shared" si="197"/>
        <v>4177</v>
      </c>
      <c r="K4178">
        <f t="shared" si="195"/>
        <v>1</v>
      </c>
      <c r="L4178" t="b">
        <f>COUNTIF($N$2:N4178, N4178)=1</f>
        <v>1</v>
      </c>
      <c r="M4178" s="37">
        <f>IF( $Q4178, MAX($M$1:M4177)+1, 0)</f>
        <v>0</v>
      </c>
      <c r="N4178" t="str" cm="1">
        <f t="array" ref="N4178">INDEX($A$9:$F$1048576, $J4178, $K4178 )</f>
        <v>73018</v>
      </c>
      <c r="O4178" t="str" cm="1">
        <f t="array" ref="O4178">INDEX($B$9:$F$1048576, $J4178, $K4178 )</f>
        <v>티월드제100차(유)1-10</v>
      </c>
      <c r="P4178" t="str" cm="1">
        <f t="array" ref="P4178">IF( $L4178, TRIM(_xll.IMDP("IR", $G$5&amp;$N4178, $G$6)), "" )</f>
        <v/>
      </c>
      <c r="Q4178" t="b" cm="1">
        <f t="array" ref="Q4178">IF(
    $U$1=1, AND($P4178&lt;&gt;"", $P4178&lt;&gt;"...", $P4178&lt;&gt;"입력오류"),
    IF(
        $U$18=1, AND($P4178&lt;&gt;"", $P4178&lt;&gt;"...", $P4178&lt;&gt;"입력오류", ISNUMBER(FIND(INDEX($T$2:$T$7,$U$1),$P4178))),
        IF(
            $U$17="기타", AND($P4178&lt;&gt;"", $P4178&lt;&gt;"...", $P4178&lt;&gt;"입력오류", NOT(ISNUMBER(FIND($T$21:$T$34,$P4178)))),
            AND($P4178&lt;&gt;"", $P4178&lt;&gt;"...", $P4178&lt;&gt;"입력오류", $T$19=$P4178)
        )
    )
)</f>
        <v>0</v>
      </c>
    </row>
    <row r="4179" spans="1:17">
      <c r="A4179" t="s">
        <v>8694</v>
      </c>
      <c r="B4179" t="s">
        <v>8695</v>
      </c>
      <c r="I4179">
        <f t="shared" si="196"/>
        <v>4178</v>
      </c>
      <c r="J4179">
        <f t="shared" si="197"/>
        <v>4178</v>
      </c>
      <c r="K4179">
        <f t="shared" si="195"/>
        <v>1</v>
      </c>
      <c r="L4179" t="b">
        <f>COUNTIF($N$2:N4179, N4179)=1</f>
        <v>1</v>
      </c>
      <c r="M4179" s="37">
        <f>IF( $Q4179, MAX($M$1:M4178)+1, 0)</f>
        <v>0</v>
      </c>
      <c r="N4179" t="str" cm="1">
        <f t="array" ref="N4179">INDEX($A$9:$F$1048576, $J4179, $K4179 )</f>
        <v>73019</v>
      </c>
      <c r="O4179" t="str" cm="1">
        <f t="array" ref="O4179">INDEX($B$9:$F$1048576, $J4179, $K4179 )</f>
        <v>티월드제100차(유)1-11</v>
      </c>
      <c r="P4179" t="str" cm="1">
        <f t="array" ref="P4179">IF( $L4179, TRIM(_xll.IMDP("IR", $G$5&amp;$N4179, $G$6)), "" )</f>
        <v/>
      </c>
      <c r="Q4179" t="b" cm="1">
        <f t="array" ref="Q4179">IF(
    $U$1=1, AND($P4179&lt;&gt;"", $P4179&lt;&gt;"...", $P4179&lt;&gt;"입력오류"),
    IF(
        $U$18=1, AND($P4179&lt;&gt;"", $P4179&lt;&gt;"...", $P4179&lt;&gt;"입력오류", ISNUMBER(FIND(INDEX($T$2:$T$7,$U$1),$P4179))),
        IF(
            $U$17="기타", AND($P4179&lt;&gt;"", $P4179&lt;&gt;"...", $P4179&lt;&gt;"입력오류", NOT(ISNUMBER(FIND($T$21:$T$34,$P4179)))),
            AND($P4179&lt;&gt;"", $P4179&lt;&gt;"...", $P4179&lt;&gt;"입력오류", $T$19=$P4179)
        )
    )
)</f>
        <v>0</v>
      </c>
    </row>
    <row r="4180" spans="1:17">
      <c r="A4180" t="s">
        <v>8696</v>
      </c>
      <c r="B4180" t="s">
        <v>8697</v>
      </c>
      <c r="I4180">
        <f t="shared" si="196"/>
        <v>4179</v>
      </c>
      <c r="J4180">
        <f t="shared" si="197"/>
        <v>4179</v>
      </c>
      <c r="K4180">
        <f t="shared" si="195"/>
        <v>1</v>
      </c>
      <c r="L4180" t="b">
        <f>COUNTIF($N$2:N4180, N4180)=1</f>
        <v>1</v>
      </c>
      <c r="M4180" s="37">
        <f>IF( $Q4180, MAX($M$1:M4179)+1, 0)</f>
        <v>0</v>
      </c>
      <c r="N4180" t="str" cm="1">
        <f t="array" ref="N4180">INDEX($A$9:$F$1048576, $J4180, $K4180 )</f>
        <v>73020</v>
      </c>
      <c r="O4180" t="str" cm="1">
        <f t="array" ref="O4180">INDEX($B$9:$F$1048576, $J4180, $K4180 )</f>
        <v>티월드제100차(유)1-12</v>
      </c>
      <c r="P4180" t="str" cm="1">
        <f t="array" ref="P4180">IF( $L4180, TRIM(_xll.IMDP("IR", $G$5&amp;$N4180, $G$6)), "" )</f>
        <v/>
      </c>
      <c r="Q4180" t="b" cm="1">
        <f t="array" ref="Q4180">IF(
    $U$1=1, AND($P4180&lt;&gt;"", $P4180&lt;&gt;"...", $P4180&lt;&gt;"입력오류"),
    IF(
        $U$18=1, AND($P4180&lt;&gt;"", $P4180&lt;&gt;"...", $P4180&lt;&gt;"입력오류", ISNUMBER(FIND(INDEX($T$2:$T$7,$U$1),$P4180))),
        IF(
            $U$17="기타", AND($P4180&lt;&gt;"", $P4180&lt;&gt;"...", $P4180&lt;&gt;"입력오류", NOT(ISNUMBER(FIND($T$21:$T$34,$P4180)))),
            AND($P4180&lt;&gt;"", $P4180&lt;&gt;"...", $P4180&lt;&gt;"입력오류", $T$19=$P4180)
        )
    )
)</f>
        <v>0</v>
      </c>
    </row>
    <row r="4181" spans="1:17">
      <c r="A4181" t="s">
        <v>8698</v>
      </c>
      <c r="B4181" t="s">
        <v>8699</v>
      </c>
      <c r="I4181">
        <f t="shared" si="196"/>
        <v>4180</v>
      </c>
      <c r="J4181">
        <f t="shared" si="197"/>
        <v>4180</v>
      </c>
      <c r="K4181">
        <f t="shared" si="195"/>
        <v>1</v>
      </c>
      <c r="L4181" t="b">
        <f>COUNTIF($N$2:N4181, N4181)=1</f>
        <v>1</v>
      </c>
      <c r="M4181" s="37">
        <f>IF( $Q4181, MAX($M$1:M4180)+1, 0)</f>
        <v>0</v>
      </c>
      <c r="N4181" t="str" cm="1">
        <f t="array" ref="N4181">INDEX($A$9:$F$1048576, $J4181, $K4181 )</f>
        <v>73021</v>
      </c>
      <c r="O4181" t="str" cm="1">
        <f t="array" ref="O4181">INDEX($B$9:$F$1048576, $J4181, $K4181 )</f>
        <v>티월드제100차(유)1-13</v>
      </c>
      <c r="P4181" t="str" cm="1">
        <f t="array" ref="P4181">IF( $L4181, TRIM(_xll.IMDP("IR", $G$5&amp;$N4181, $G$6)), "" )</f>
        <v/>
      </c>
      <c r="Q4181" t="b" cm="1">
        <f t="array" ref="Q4181">IF(
    $U$1=1, AND($P4181&lt;&gt;"", $P4181&lt;&gt;"...", $P4181&lt;&gt;"입력오류"),
    IF(
        $U$18=1, AND($P4181&lt;&gt;"", $P4181&lt;&gt;"...", $P4181&lt;&gt;"입력오류", ISNUMBER(FIND(INDEX($T$2:$T$7,$U$1),$P4181))),
        IF(
            $U$17="기타", AND($P4181&lt;&gt;"", $P4181&lt;&gt;"...", $P4181&lt;&gt;"입력오류", NOT(ISNUMBER(FIND($T$21:$T$34,$P4181)))),
            AND($P4181&lt;&gt;"", $P4181&lt;&gt;"...", $P4181&lt;&gt;"입력오류", $T$19=$P4181)
        )
    )
)</f>
        <v>0</v>
      </c>
    </row>
    <row r="4182" spans="1:17">
      <c r="A4182" t="s">
        <v>8700</v>
      </c>
      <c r="B4182" t="s">
        <v>8701</v>
      </c>
      <c r="I4182">
        <f t="shared" si="196"/>
        <v>4181</v>
      </c>
      <c r="J4182">
        <f t="shared" si="197"/>
        <v>4181</v>
      </c>
      <c r="K4182">
        <f t="shared" si="195"/>
        <v>1</v>
      </c>
      <c r="L4182" t="b">
        <f>COUNTIF($N$2:N4182, N4182)=1</f>
        <v>1</v>
      </c>
      <c r="M4182" s="37">
        <f>IF( $Q4182, MAX($M$1:M4181)+1, 0)</f>
        <v>0</v>
      </c>
      <c r="N4182" t="str" cm="1">
        <f t="array" ref="N4182">INDEX($A$9:$F$1048576, $J4182, $K4182 )</f>
        <v>73022</v>
      </c>
      <c r="O4182" t="str" cm="1">
        <f t="array" ref="O4182">INDEX($B$9:$F$1048576, $J4182, $K4182 )</f>
        <v>티월드제100차(유)1-14</v>
      </c>
      <c r="P4182" t="str" cm="1">
        <f t="array" ref="P4182">IF( $L4182, TRIM(_xll.IMDP("IR", $G$5&amp;$N4182, $G$6)), "" )</f>
        <v/>
      </c>
      <c r="Q4182" t="b" cm="1">
        <f t="array" ref="Q4182">IF(
    $U$1=1, AND($P4182&lt;&gt;"", $P4182&lt;&gt;"...", $P4182&lt;&gt;"입력오류"),
    IF(
        $U$18=1, AND($P4182&lt;&gt;"", $P4182&lt;&gt;"...", $P4182&lt;&gt;"입력오류", ISNUMBER(FIND(INDEX($T$2:$T$7,$U$1),$P4182))),
        IF(
            $U$17="기타", AND($P4182&lt;&gt;"", $P4182&lt;&gt;"...", $P4182&lt;&gt;"입력오류", NOT(ISNUMBER(FIND($T$21:$T$34,$P4182)))),
            AND($P4182&lt;&gt;"", $P4182&lt;&gt;"...", $P4182&lt;&gt;"입력오류", $T$19=$P4182)
        )
    )
)</f>
        <v>0</v>
      </c>
    </row>
    <row r="4183" spans="1:17">
      <c r="A4183" t="s">
        <v>8702</v>
      </c>
      <c r="B4183" t="s">
        <v>8703</v>
      </c>
      <c r="I4183">
        <f t="shared" si="196"/>
        <v>4182</v>
      </c>
      <c r="J4183">
        <f t="shared" si="197"/>
        <v>4182</v>
      </c>
      <c r="K4183">
        <f t="shared" si="195"/>
        <v>1</v>
      </c>
      <c r="L4183" t="b">
        <f>COUNTIF($N$2:N4183, N4183)=1</f>
        <v>1</v>
      </c>
      <c r="M4183" s="37">
        <f>IF( $Q4183, MAX($M$1:M4182)+1, 0)</f>
        <v>0</v>
      </c>
      <c r="N4183" t="str" cm="1">
        <f t="array" ref="N4183">INDEX($A$9:$F$1048576, $J4183, $K4183 )</f>
        <v>73023</v>
      </c>
      <c r="O4183" t="str" cm="1">
        <f t="array" ref="O4183">INDEX($B$9:$F$1048576, $J4183, $K4183 )</f>
        <v>티월드제100차(유)1-15</v>
      </c>
      <c r="P4183" t="str" cm="1">
        <f t="array" ref="P4183">IF( $L4183, TRIM(_xll.IMDP("IR", $G$5&amp;$N4183, $G$6)), "" )</f>
        <v/>
      </c>
      <c r="Q4183" t="b" cm="1">
        <f t="array" ref="Q4183">IF(
    $U$1=1, AND($P4183&lt;&gt;"", $P4183&lt;&gt;"...", $P4183&lt;&gt;"입력오류"),
    IF(
        $U$18=1, AND($P4183&lt;&gt;"", $P4183&lt;&gt;"...", $P4183&lt;&gt;"입력오류", ISNUMBER(FIND(INDEX($T$2:$T$7,$U$1),$P4183))),
        IF(
            $U$17="기타", AND($P4183&lt;&gt;"", $P4183&lt;&gt;"...", $P4183&lt;&gt;"입력오류", NOT(ISNUMBER(FIND($T$21:$T$34,$P4183)))),
            AND($P4183&lt;&gt;"", $P4183&lt;&gt;"...", $P4183&lt;&gt;"입력오류", $T$19=$P4183)
        )
    )
)</f>
        <v>0</v>
      </c>
    </row>
    <row r="4184" spans="1:17">
      <c r="A4184" t="s">
        <v>8704</v>
      </c>
      <c r="B4184" t="s">
        <v>8705</v>
      </c>
      <c r="I4184">
        <f t="shared" si="196"/>
        <v>4183</v>
      </c>
      <c r="J4184">
        <f t="shared" si="197"/>
        <v>4183</v>
      </c>
      <c r="K4184">
        <f t="shared" si="195"/>
        <v>1</v>
      </c>
      <c r="L4184" t="b">
        <f>COUNTIF($N$2:N4184, N4184)=1</f>
        <v>1</v>
      </c>
      <c r="M4184" s="37">
        <f>IF( $Q4184, MAX($M$1:M4183)+1, 0)</f>
        <v>0</v>
      </c>
      <c r="N4184" t="str" cm="1">
        <f t="array" ref="N4184">INDEX($A$9:$F$1048576, $J4184, $K4184 )</f>
        <v>73024</v>
      </c>
      <c r="O4184" t="str" cm="1">
        <f t="array" ref="O4184">INDEX($B$9:$F$1048576, $J4184, $K4184 )</f>
        <v>티월드제100차(유)1-16</v>
      </c>
      <c r="P4184" t="str" cm="1">
        <f t="array" ref="P4184">IF( $L4184, TRIM(_xll.IMDP("IR", $G$5&amp;$N4184, $G$6)), "" )</f>
        <v/>
      </c>
      <c r="Q4184" t="b" cm="1">
        <f t="array" ref="Q4184">IF(
    $U$1=1, AND($P4184&lt;&gt;"", $P4184&lt;&gt;"...", $P4184&lt;&gt;"입력오류"),
    IF(
        $U$18=1, AND($P4184&lt;&gt;"", $P4184&lt;&gt;"...", $P4184&lt;&gt;"입력오류", ISNUMBER(FIND(INDEX($T$2:$T$7,$U$1),$P4184))),
        IF(
            $U$17="기타", AND($P4184&lt;&gt;"", $P4184&lt;&gt;"...", $P4184&lt;&gt;"입력오류", NOT(ISNUMBER(FIND($T$21:$T$34,$P4184)))),
            AND($P4184&lt;&gt;"", $P4184&lt;&gt;"...", $P4184&lt;&gt;"입력오류", $T$19=$P4184)
        )
    )
)</f>
        <v>0</v>
      </c>
    </row>
    <row r="4185" spans="1:17">
      <c r="A4185" t="s">
        <v>8706</v>
      </c>
      <c r="B4185" t="s">
        <v>8707</v>
      </c>
      <c r="I4185">
        <f t="shared" si="196"/>
        <v>4184</v>
      </c>
      <c r="J4185">
        <f t="shared" si="197"/>
        <v>4184</v>
      </c>
      <c r="K4185">
        <f t="shared" si="195"/>
        <v>1</v>
      </c>
      <c r="L4185" t="b">
        <f>COUNTIF($N$2:N4185, N4185)=1</f>
        <v>1</v>
      </c>
      <c r="M4185" s="37">
        <f>IF( $Q4185, MAX($M$1:M4184)+1, 0)</f>
        <v>0</v>
      </c>
      <c r="N4185" t="str" cm="1">
        <f t="array" ref="N4185">INDEX($A$9:$F$1048576, $J4185, $K4185 )</f>
        <v>73025</v>
      </c>
      <c r="O4185" t="str" cm="1">
        <f t="array" ref="O4185">INDEX($B$9:$F$1048576, $J4185, $K4185 )</f>
        <v>티월드제100차(유)1-17</v>
      </c>
      <c r="P4185" t="str" cm="1">
        <f t="array" ref="P4185">IF( $L4185, TRIM(_xll.IMDP("IR", $G$5&amp;$N4185, $G$6)), "" )</f>
        <v/>
      </c>
      <c r="Q4185" t="b" cm="1">
        <f t="array" ref="Q4185">IF(
    $U$1=1, AND($P4185&lt;&gt;"", $P4185&lt;&gt;"...", $P4185&lt;&gt;"입력오류"),
    IF(
        $U$18=1, AND($P4185&lt;&gt;"", $P4185&lt;&gt;"...", $P4185&lt;&gt;"입력오류", ISNUMBER(FIND(INDEX($T$2:$T$7,$U$1),$P4185))),
        IF(
            $U$17="기타", AND($P4185&lt;&gt;"", $P4185&lt;&gt;"...", $P4185&lt;&gt;"입력오류", NOT(ISNUMBER(FIND($T$21:$T$34,$P4185)))),
            AND($P4185&lt;&gt;"", $P4185&lt;&gt;"...", $P4185&lt;&gt;"입력오류", $T$19=$P4185)
        )
    )
)</f>
        <v>0</v>
      </c>
    </row>
    <row r="4186" spans="1:17">
      <c r="A4186" t="s">
        <v>8708</v>
      </c>
      <c r="B4186" t="s">
        <v>8709</v>
      </c>
      <c r="I4186">
        <f t="shared" si="196"/>
        <v>4185</v>
      </c>
      <c r="J4186">
        <f t="shared" si="197"/>
        <v>4185</v>
      </c>
      <c r="K4186">
        <f t="shared" si="195"/>
        <v>1</v>
      </c>
      <c r="L4186" t="b">
        <f>COUNTIF($N$2:N4186, N4186)=1</f>
        <v>1</v>
      </c>
      <c r="M4186" s="37">
        <f>IF( $Q4186, MAX($M$1:M4185)+1, 0)</f>
        <v>0</v>
      </c>
      <c r="N4186" t="str" cm="1">
        <f t="array" ref="N4186">INDEX($A$9:$F$1048576, $J4186, $K4186 )</f>
        <v>73026</v>
      </c>
      <c r="O4186" t="str" cm="1">
        <f t="array" ref="O4186">INDEX($B$9:$F$1048576, $J4186, $K4186 )</f>
        <v>티월드제100차(유)1-18</v>
      </c>
      <c r="P4186" t="str" cm="1">
        <f t="array" ref="P4186">IF( $L4186, TRIM(_xll.IMDP("IR", $G$5&amp;$N4186, $G$6)), "" )</f>
        <v/>
      </c>
      <c r="Q4186" t="b" cm="1">
        <f t="array" ref="Q4186">IF(
    $U$1=1, AND($P4186&lt;&gt;"", $P4186&lt;&gt;"...", $P4186&lt;&gt;"입력오류"),
    IF(
        $U$18=1, AND($P4186&lt;&gt;"", $P4186&lt;&gt;"...", $P4186&lt;&gt;"입력오류", ISNUMBER(FIND(INDEX($T$2:$T$7,$U$1),$P4186))),
        IF(
            $U$17="기타", AND($P4186&lt;&gt;"", $P4186&lt;&gt;"...", $P4186&lt;&gt;"입력오류", NOT(ISNUMBER(FIND($T$21:$T$34,$P4186)))),
            AND($P4186&lt;&gt;"", $P4186&lt;&gt;"...", $P4186&lt;&gt;"입력오류", $T$19=$P4186)
        )
    )
)</f>
        <v>0</v>
      </c>
    </row>
    <row r="4187" spans="1:17">
      <c r="A4187" t="s">
        <v>8710</v>
      </c>
      <c r="B4187" t="s">
        <v>8711</v>
      </c>
      <c r="I4187">
        <f t="shared" si="196"/>
        <v>4186</v>
      </c>
      <c r="J4187">
        <f t="shared" si="197"/>
        <v>4186</v>
      </c>
      <c r="K4187">
        <f t="shared" si="195"/>
        <v>1</v>
      </c>
      <c r="L4187" t="b">
        <f>COUNTIF($N$2:N4187, N4187)=1</f>
        <v>1</v>
      </c>
      <c r="M4187" s="37">
        <f>IF( $Q4187, MAX($M$1:M4186)+1, 0)</f>
        <v>0</v>
      </c>
      <c r="N4187" t="str" cm="1">
        <f t="array" ref="N4187">INDEX($A$9:$F$1048576, $J4187, $K4187 )</f>
        <v>73027</v>
      </c>
      <c r="O4187" t="str" cm="1">
        <f t="array" ref="O4187">INDEX($B$9:$F$1048576, $J4187, $K4187 )</f>
        <v>티월드제100차(유)1-19</v>
      </c>
      <c r="P4187" t="str" cm="1">
        <f t="array" ref="P4187">IF( $L4187, TRIM(_xll.IMDP("IR", $G$5&amp;$N4187, $G$6)), "" )</f>
        <v/>
      </c>
      <c r="Q4187" t="b" cm="1">
        <f t="array" ref="Q4187">IF(
    $U$1=1, AND($P4187&lt;&gt;"", $P4187&lt;&gt;"...", $P4187&lt;&gt;"입력오류"),
    IF(
        $U$18=1, AND($P4187&lt;&gt;"", $P4187&lt;&gt;"...", $P4187&lt;&gt;"입력오류", ISNUMBER(FIND(INDEX($T$2:$T$7,$U$1),$P4187))),
        IF(
            $U$17="기타", AND($P4187&lt;&gt;"", $P4187&lt;&gt;"...", $P4187&lt;&gt;"입력오류", NOT(ISNUMBER(FIND($T$21:$T$34,$P4187)))),
            AND($P4187&lt;&gt;"", $P4187&lt;&gt;"...", $P4187&lt;&gt;"입력오류", $T$19=$P4187)
        )
    )
)</f>
        <v>0</v>
      </c>
    </row>
    <row r="4188" spans="1:17">
      <c r="A4188" t="s">
        <v>8712</v>
      </c>
      <c r="B4188" t="s">
        <v>8713</v>
      </c>
      <c r="I4188">
        <f t="shared" si="196"/>
        <v>4187</v>
      </c>
      <c r="J4188">
        <f t="shared" si="197"/>
        <v>4187</v>
      </c>
      <c r="K4188">
        <f t="shared" si="195"/>
        <v>1</v>
      </c>
      <c r="L4188" t="b">
        <f>COUNTIF($N$2:N4188, N4188)=1</f>
        <v>1</v>
      </c>
      <c r="M4188" s="37">
        <f>IF( $Q4188, MAX($M$1:M4187)+1, 0)</f>
        <v>0</v>
      </c>
      <c r="N4188" t="str" cm="1">
        <f t="array" ref="N4188">INDEX($A$9:$F$1048576, $J4188, $K4188 )</f>
        <v>73028</v>
      </c>
      <c r="O4188" t="str" cm="1">
        <f t="array" ref="O4188">INDEX($B$9:$F$1048576, $J4188, $K4188 )</f>
        <v>티월드제100차(유)1-20</v>
      </c>
      <c r="P4188" t="str" cm="1">
        <f t="array" ref="P4188">IF( $L4188, TRIM(_xll.IMDP("IR", $G$5&amp;$N4188, $G$6)), "" )</f>
        <v/>
      </c>
      <c r="Q4188" t="b" cm="1">
        <f t="array" ref="Q4188">IF(
    $U$1=1, AND($P4188&lt;&gt;"", $P4188&lt;&gt;"...", $P4188&lt;&gt;"입력오류"),
    IF(
        $U$18=1, AND($P4188&lt;&gt;"", $P4188&lt;&gt;"...", $P4188&lt;&gt;"입력오류", ISNUMBER(FIND(INDEX($T$2:$T$7,$U$1),$P4188))),
        IF(
            $U$17="기타", AND($P4188&lt;&gt;"", $P4188&lt;&gt;"...", $P4188&lt;&gt;"입력오류", NOT(ISNUMBER(FIND($T$21:$T$34,$P4188)))),
            AND($P4188&lt;&gt;"", $P4188&lt;&gt;"...", $P4188&lt;&gt;"입력오류", $T$19=$P4188)
        )
    )
)</f>
        <v>0</v>
      </c>
    </row>
    <row r="4189" spans="1:17">
      <c r="A4189" t="s">
        <v>8714</v>
      </c>
      <c r="B4189" t="s">
        <v>8715</v>
      </c>
      <c r="I4189">
        <f t="shared" si="196"/>
        <v>4188</v>
      </c>
      <c r="J4189">
        <f t="shared" si="197"/>
        <v>4188</v>
      </c>
      <c r="K4189">
        <f t="shared" si="195"/>
        <v>1</v>
      </c>
      <c r="L4189" t="b">
        <f>COUNTIF($N$2:N4189, N4189)=1</f>
        <v>1</v>
      </c>
      <c r="M4189" s="37">
        <f>IF( $Q4189, MAX($M$1:M4188)+1, 0)</f>
        <v>0</v>
      </c>
      <c r="N4189" t="str" cm="1">
        <f t="array" ref="N4189">INDEX($A$9:$F$1048576, $J4189, $K4189 )</f>
        <v>73029</v>
      </c>
      <c r="O4189" t="str" cm="1">
        <f t="array" ref="O4189">INDEX($B$9:$F$1048576, $J4189, $K4189 )</f>
        <v>티월드제100차(유)1-21</v>
      </c>
      <c r="P4189" t="str" cm="1">
        <f t="array" ref="P4189">IF( $L4189, TRIM(_xll.IMDP("IR", $G$5&amp;$N4189, $G$6)), "" )</f>
        <v/>
      </c>
      <c r="Q4189" t="b" cm="1">
        <f t="array" ref="Q4189">IF(
    $U$1=1, AND($P4189&lt;&gt;"", $P4189&lt;&gt;"...", $P4189&lt;&gt;"입력오류"),
    IF(
        $U$18=1, AND($P4189&lt;&gt;"", $P4189&lt;&gt;"...", $P4189&lt;&gt;"입력오류", ISNUMBER(FIND(INDEX($T$2:$T$7,$U$1),$P4189))),
        IF(
            $U$17="기타", AND($P4189&lt;&gt;"", $P4189&lt;&gt;"...", $P4189&lt;&gt;"입력오류", NOT(ISNUMBER(FIND($T$21:$T$34,$P4189)))),
            AND($P4189&lt;&gt;"", $P4189&lt;&gt;"...", $P4189&lt;&gt;"입력오류", $T$19=$P4189)
        )
    )
)</f>
        <v>0</v>
      </c>
    </row>
    <row r="4190" spans="1:17">
      <c r="A4190" t="s">
        <v>8716</v>
      </c>
      <c r="B4190" t="s">
        <v>8717</v>
      </c>
      <c r="I4190">
        <f t="shared" si="196"/>
        <v>4189</v>
      </c>
      <c r="J4190">
        <f t="shared" si="197"/>
        <v>4189</v>
      </c>
      <c r="K4190">
        <f t="shared" si="195"/>
        <v>1</v>
      </c>
      <c r="L4190" t="b">
        <f>COUNTIF($N$2:N4190, N4190)=1</f>
        <v>1</v>
      </c>
      <c r="M4190" s="37">
        <f>IF( $Q4190, MAX($M$1:M4189)+1, 0)</f>
        <v>0</v>
      </c>
      <c r="N4190" t="str" cm="1">
        <f t="array" ref="N4190">INDEX($A$9:$F$1048576, $J4190, $K4190 )</f>
        <v>73030</v>
      </c>
      <c r="O4190" t="str" cm="1">
        <f t="array" ref="O4190">INDEX($B$9:$F$1048576, $J4190, $K4190 )</f>
        <v>티월드제100차(유)1-22</v>
      </c>
      <c r="P4190" t="str" cm="1">
        <f t="array" ref="P4190">IF( $L4190, TRIM(_xll.IMDP("IR", $G$5&amp;$N4190, $G$6)), "" )</f>
        <v/>
      </c>
      <c r="Q4190" t="b" cm="1">
        <f t="array" ref="Q4190">IF(
    $U$1=1, AND($P4190&lt;&gt;"", $P4190&lt;&gt;"...", $P4190&lt;&gt;"입력오류"),
    IF(
        $U$18=1, AND($P4190&lt;&gt;"", $P4190&lt;&gt;"...", $P4190&lt;&gt;"입력오류", ISNUMBER(FIND(INDEX($T$2:$T$7,$U$1),$P4190))),
        IF(
            $U$17="기타", AND($P4190&lt;&gt;"", $P4190&lt;&gt;"...", $P4190&lt;&gt;"입력오류", NOT(ISNUMBER(FIND($T$21:$T$34,$P4190)))),
            AND($P4190&lt;&gt;"", $P4190&lt;&gt;"...", $P4190&lt;&gt;"입력오류", $T$19=$P4190)
        )
    )
)</f>
        <v>0</v>
      </c>
    </row>
    <row r="4191" spans="1:17">
      <c r="A4191" t="s">
        <v>8718</v>
      </c>
      <c r="B4191" t="s">
        <v>8719</v>
      </c>
      <c r="I4191">
        <f t="shared" si="196"/>
        <v>4190</v>
      </c>
      <c r="J4191">
        <f t="shared" si="197"/>
        <v>4190</v>
      </c>
      <c r="K4191">
        <f t="shared" si="195"/>
        <v>1</v>
      </c>
      <c r="L4191" t="b">
        <f>COUNTIF($N$2:N4191, N4191)=1</f>
        <v>1</v>
      </c>
      <c r="M4191" s="37">
        <f>IF( $Q4191, MAX($M$1:M4190)+1, 0)</f>
        <v>0</v>
      </c>
      <c r="N4191" t="str" cm="1">
        <f t="array" ref="N4191">INDEX($A$9:$F$1048576, $J4191, $K4191 )</f>
        <v>73031</v>
      </c>
      <c r="O4191" t="str" cm="1">
        <f t="array" ref="O4191">INDEX($B$9:$F$1048576, $J4191, $K4191 )</f>
        <v>티월드제100차(유)1-23</v>
      </c>
      <c r="P4191" t="str" cm="1">
        <f t="array" ref="P4191">IF( $L4191, TRIM(_xll.IMDP("IR", $G$5&amp;$N4191, $G$6)), "" )</f>
        <v/>
      </c>
      <c r="Q4191" t="b" cm="1">
        <f t="array" ref="Q4191">IF(
    $U$1=1, AND($P4191&lt;&gt;"", $P4191&lt;&gt;"...", $P4191&lt;&gt;"입력오류"),
    IF(
        $U$18=1, AND($P4191&lt;&gt;"", $P4191&lt;&gt;"...", $P4191&lt;&gt;"입력오류", ISNUMBER(FIND(INDEX($T$2:$T$7,$U$1),$P4191))),
        IF(
            $U$17="기타", AND($P4191&lt;&gt;"", $P4191&lt;&gt;"...", $P4191&lt;&gt;"입력오류", NOT(ISNUMBER(FIND($T$21:$T$34,$P4191)))),
            AND($P4191&lt;&gt;"", $P4191&lt;&gt;"...", $P4191&lt;&gt;"입력오류", $T$19=$P4191)
        )
    )
)</f>
        <v>0</v>
      </c>
    </row>
    <row r="4192" spans="1:17">
      <c r="A4192" t="s">
        <v>8720</v>
      </c>
      <c r="B4192" t="s">
        <v>8721</v>
      </c>
      <c r="I4192">
        <f t="shared" si="196"/>
        <v>4191</v>
      </c>
      <c r="J4192">
        <f t="shared" si="197"/>
        <v>4191</v>
      </c>
      <c r="K4192">
        <f t="shared" si="195"/>
        <v>1</v>
      </c>
      <c r="L4192" t="b">
        <f>COUNTIF($N$2:N4192, N4192)=1</f>
        <v>1</v>
      </c>
      <c r="M4192" s="37">
        <f>IF( $Q4192, MAX($M$1:M4191)+1, 0)</f>
        <v>0</v>
      </c>
      <c r="N4192" t="str" cm="1">
        <f t="array" ref="N4192">INDEX($A$9:$F$1048576, $J4192, $K4192 )</f>
        <v>73032</v>
      </c>
      <c r="O4192" t="str" cm="1">
        <f t="array" ref="O4192">INDEX($B$9:$F$1048576, $J4192, $K4192 )</f>
        <v>티월드제100차(유)1-24</v>
      </c>
      <c r="P4192" t="str" cm="1">
        <f t="array" ref="P4192">IF( $L4192, TRIM(_xll.IMDP("IR", $G$5&amp;$N4192, $G$6)), "" )</f>
        <v/>
      </c>
      <c r="Q4192" t="b" cm="1">
        <f t="array" ref="Q4192">IF(
    $U$1=1, AND($P4192&lt;&gt;"", $P4192&lt;&gt;"...", $P4192&lt;&gt;"입력오류"),
    IF(
        $U$18=1, AND($P4192&lt;&gt;"", $P4192&lt;&gt;"...", $P4192&lt;&gt;"입력오류", ISNUMBER(FIND(INDEX($T$2:$T$7,$U$1),$P4192))),
        IF(
            $U$17="기타", AND($P4192&lt;&gt;"", $P4192&lt;&gt;"...", $P4192&lt;&gt;"입력오류", NOT(ISNUMBER(FIND($T$21:$T$34,$P4192)))),
            AND($P4192&lt;&gt;"", $P4192&lt;&gt;"...", $P4192&lt;&gt;"입력오류", $T$19=$P4192)
        )
    )
)</f>
        <v>0</v>
      </c>
    </row>
    <row r="4193" spans="1:17">
      <c r="A4193" t="s">
        <v>8722</v>
      </c>
      <c r="B4193" t="s">
        <v>8723</v>
      </c>
      <c r="I4193">
        <f t="shared" si="196"/>
        <v>4192</v>
      </c>
      <c r="J4193">
        <f t="shared" si="197"/>
        <v>4192</v>
      </c>
      <c r="K4193">
        <f t="shared" si="195"/>
        <v>1</v>
      </c>
      <c r="L4193" t="b">
        <f>COUNTIF($N$2:N4193, N4193)=1</f>
        <v>1</v>
      </c>
      <c r="M4193" s="37">
        <f>IF( $Q4193, MAX($M$1:M4192)+1, 0)</f>
        <v>0</v>
      </c>
      <c r="N4193" t="str" cm="1">
        <f t="array" ref="N4193">INDEX($A$9:$F$1048576, $J4193, $K4193 )</f>
        <v>73033</v>
      </c>
      <c r="O4193" t="str" cm="1">
        <f t="array" ref="O4193">INDEX($B$9:$F$1048576, $J4193, $K4193 )</f>
        <v>티월드제100차(유)1-25</v>
      </c>
      <c r="P4193" t="str" cm="1">
        <f t="array" ref="P4193">IF( $L4193, TRIM(_xll.IMDP("IR", $G$5&amp;$N4193, $G$6)), "" )</f>
        <v/>
      </c>
      <c r="Q4193" t="b" cm="1">
        <f t="array" ref="Q4193">IF(
    $U$1=1, AND($P4193&lt;&gt;"", $P4193&lt;&gt;"...", $P4193&lt;&gt;"입력오류"),
    IF(
        $U$18=1, AND($P4193&lt;&gt;"", $P4193&lt;&gt;"...", $P4193&lt;&gt;"입력오류", ISNUMBER(FIND(INDEX($T$2:$T$7,$U$1),$P4193))),
        IF(
            $U$17="기타", AND($P4193&lt;&gt;"", $P4193&lt;&gt;"...", $P4193&lt;&gt;"입력오류", NOT(ISNUMBER(FIND($T$21:$T$34,$P4193)))),
            AND($P4193&lt;&gt;"", $P4193&lt;&gt;"...", $P4193&lt;&gt;"입력오류", $T$19=$P4193)
        )
    )
)</f>
        <v>0</v>
      </c>
    </row>
    <row r="4194" spans="1:17">
      <c r="A4194" t="s">
        <v>8724</v>
      </c>
      <c r="B4194" t="s">
        <v>8725</v>
      </c>
      <c r="I4194">
        <f t="shared" si="196"/>
        <v>4193</v>
      </c>
      <c r="J4194">
        <f t="shared" si="197"/>
        <v>4193</v>
      </c>
      <c r="K4194">
        <f t="shared" si="195"/>
        <v>1</v>
      </c>
      <c r="L4194" t="b">
        <f>COUNTIF($N$2:N4194, N4194)=1</f>
        <v>1</v>
      </c>
      <c r="M4194" s="37">
        <f>IF( $Q4194, MAX($M$1:M4193)+1, 0)</f>
        <v>0</v>
      </c>
      <c r="N4194" t="str" cm="1">
        <f t="array" ref="N4194">INDEX($A$9:$F$1048576, $J4194, $K4194 )</f>
        <v>73034</v>
      </c>
      <c r="O4194" t="str" cm="1">
        <f t="array" ref="O4194">INDEX($B$9:$F$1048576, $J4194, $K4194 )</f>
        <v>티월드제100차(유)1-26</v>
      </c>
      <c r="P4194" t="str" cm="1">
        <f t="array" ref="P4194">IF( $L4194, TRIM(_xll.IMDP("IR", $G$5&amp;$N4194, $G$6)), "" )</f>
        <v/>
      </c>
      <c r="Q4194" t="b" cm="1">
        <f t="array" ref="Q4194">IF(
    $U$1=1, AND($P4194&lt;&gt;"", $P4194&lt;&gt;"...", $P4194&lt;&gt;"입력오류"),
    IF(
        $U$18=1, AND($P4194&lt;&gt;"", $P4194&lt;&gt;"...", $P4194&lt;&gt;"입력오류", ISNUMBER(FIND(INDEX($T$2:$T$7,$U$1),$P4194))),
        IF(
            $U$17="기타", AND($P4194&lt;&gt;"", $P4194&lt;&gt;"...", $P4194&lt;&gt;"입력오류", NOT(ISNUMBER(FIND($T$21:$T$34,$P4194)))),
            AND($P4194&lt;&gt;"", $P4194&lt;&gt;"...", $P4194&lt;&gt;"입력오류", $T$19=$P4194)
        )
    )
)</f>
        <v>0</v>
      </c>
    </row>
    <row r="4195" spans="1:17">
      <c r="A4195" t="s">
        <v>8726</v>
      </c>
      <c r="B4195" t="s">
        <v>8727</v>
      </c>
      <c r="I4195">
        <f t="shared" si="196"/>
        <v>4194</v>
      </c>
      <c r="J4195">
        <f t="shared" si="197"/>
        <v>4194</v>
      </c>
      <c r="K4195">
        <f t="shared" si="195"/>
        <v>1</v>
      </c>
      <c r="L4195" t="b">
        <f>COUNTIF($N$2:N4195, N4195)=1</f>
        <v>1</v>
      </c>
      <c r="M4195" s="37">
        <f>IF( $Q4195, MAX($M$1:M4194)+1, 0)</f>
        <v>0</v>
      </c>
      <c r="N4195" t="str" cm="1">
        <f t="array" ref="N4195">INDEX($A$9:$F$1048576, $J4195, $K4195 )</f>
        <v>73035</v>
      </c>
      <c r="O4195" t="str" cm="1">
        <f t="array" ref="O4195">INDEX($B$9:$F$1048576, $J4195, $K4195 )</f>
        <v>티월드제100차(유)1-27</v>
      </c>
      <c r="P4195" t="str" cm="1">
        <f t="array" ref="P4195">IF( $L4195, TRIM(_xll.IMDP("IR", $G$5&amp;$N4195, $G$6)), "" )</f>
        <v/>
      </c>
      <c r="Q4195" t="b" cm="1">
        <f t="array" ref="Q4195">IF(
    $U$1=1, AND($P4195&lt;&gt;"", $P4195&lt;&gt;"...", $P4195&lt;&gt;"입력오류"),
    IF(
        $U$18=1, AND($P4195&lt;&gt;"", $P4195&lt;&gt;"...", $P4195&lt;&gt;"입력오류", ISNUMBER(FIND(INDEX($T$2:$T$7,$U$1),$P4195))),
        IF(
            $U$17="기타", AND($P4195&lt;&gt;"", $P4195&lt;&gt;"...", $P4195&lt;&gt;"입력오류", NOT(ISNUMBER(FIND($T$21:$T$34,$P4195)))),
            AND($P4195&lt;&gt;"", $P4195&lt;&gt;"...", $P4195&lt;&gt;"입력오류", $T$19=$P4195)
        )
    )
)</f>
        <v>0</v>
      </c>
    </row>
    <row r="4196" spans="1:17">
      <c r="A4196" t="s">
        <v>8728</v>
      </c>
      <c r="B4196" t="s">
        <v>8729</v>
      </c>
      <c r="I4196">
        <f t="shared" si="196"/>
        <v>4195</v>
      </c>
      <c r="J4196">
        <f t="shared" si="197"/>
        <v>4195</v>
      </c>
      <c r="K4196">
        <f t="shared" si="195"/>
        <v>1</v>
      </c>
      <c r="L4196" t="b">
        <f>COUNTIF($N$2:N4196, N4196)=1</f>
        <v>1</v>
      </c>
      <c r="M4196" s="37">
        <f>IF( $Q4196, MAX($M$1:M4195)+1, 0)</f>
        <v>0</v>
      </c>
      <c r="N4196" t="str" cm="1">
        <f t="array" ref="N4196">INDEX($A$9:$F$1048576, $J4196, $K4196 )</f>
        <v>73036</v>
      </c>
      <c r="O4196" t="str" cm="1">
        <f t="array" ref="O4196">INDEX($B$9:$F$1048576, $J4196, $K4196 )</f>
        <v>티월드제100차(유)1-28</v>
      </c>
      <c r="P4196" t="str" cm="1">
        <f t="array" ref="P4196">IF( $L4196, TRIM(_xll.IMDP("IR", $G$5&amp;$N4196, $G$6)), "" )</f>
        <v/>
      </c>
      <c r="Q4196" t="b" cm="1">
        <f t="array" ref="Q4196">IF(
    $U$1=1, AND($P4196&lt;&gt;"", $P4196&lt;&gt;"...", $P4196&lt;&gt;"입력오류"),
    IF(
        $U$18=1, AND($P4196&lt;&gt;"", $P4196&lt;&gt;"...", $P4196&lt;&gt;"입력오류", ISNUMBER(FIND(INDEX($T$2:$T$7,$U$1),$P4196))),
        IF(
            $U$17="기타", AND($P4196&lt;&gt;"", $P4196&lt;&gt;"...", $P4196&lt;&gt;"입력오류", NOT(ISNUMBER(FIND($T$21:$T$34,$P4196)))),
            AND($P4196&lt;&gt;"", $P4196&lt;&gt;"...", $P4196&lt;&gt;"입력오류", $T$19=$P4196)
        )
    )
)</f>
        <v>0</v>
      </c>
    </row>
    <row r="4197" spans="1:17">
      <c r="A4197" t="s">
        <v>8730</v>
      </c>
      <c r="B4197" t="s">
        <v>8731</v>
      </c>
      <c r="I4197">
        <f t="shared" si="196"/>
        <v>4196</v>
      </c>
      <c r="J4197">
        <f t="shared" si="197"/>
        <v>4196</v>
      </c>
      <c r="K4197">
        <f t="shared" si="195"/>
        <v>1</v>
      </c>
      <c r="L4197" t="b">
        <f>COUNTIF($N$2:N4197, N4197)=1</f>
        <v>1</v>
      </c>
      <c r="M4197" s="37">
        <f>IF( $Q4197, MAX($M$1:M4196)+1, 0)</f>
        <v>0</v>
      </c>
      <c r="N4197" t="str" cm="1">
        <f t="array" ref="N4197">INDEX($A$9:$F$1048576, $J4197, $K4197 )</f>
        <v>73041</v>
      </c>
      <c r="O4197" t="str" cm="1">
        <f t="array" ref="O4197">INDEX($B$9:$F$1048576, $J4197, $K4197 )</f>
        <v>제일사랑제8차(유)2-1</v>
      </c>
      <c r="P4197" t="str" cm="1">
        <f t="array" ref="P4197">IF( $L4197, TRIM(_xll.IMDP("IR", $G$5&amp;$N4197, $G$6)), "" )</f>
        <v/>
      </c>
      <c r="Q4197" t="b" cm="1">
        <f t="array" ref="Q4197">IF(
    $U$1=1, AND($P4197&lt;&gt;"", $P4197&lt;&gt;"...", $P4197&lt;&gt;"입력오류"),
    IF(
        $U$18=1, AND($P4197&lt;&gt;"", $P4197&lt;&gt;"...", $P4197&lt;&gt;"입력오류", ISNUMBER(FIND(INDEX($T$2:$T$7,$U$1),$P4197))),
        IF(
            $U$17="기타", AND($P4197&lt;&gt;"", $P4197&lt;&gt;"...", $P4197&lt;&gt;"입력오류", NOT(ISNUMBER(FIND($T$21:$T$34,$P4197)))),
            AND($P4197&lt;&gt;"", $P4197&lt;&gt;"...", $P4197&lt;&gt;"입력오류", $T$19=$P4197)
        )
    )
)</f>
        <v>0</v>
      </c>
    </row>
    <row r="4198" spans="1:17">
      <c r="A4198" t="s">
        <v>8732</v>
      </c>
      <c r="B4198" t="s">
        <v>8733</v>
      </c>
      <c r="I4198">
        <f t="shared" si="196"/>
        <v>4197</v>
      </c>
      <c r="J4198">
        <f t="shared" si="197"/>
        <v>4197</v>
      </c>
      <c r="K4198">
        <f t="shared" si="195"/>
        <v>1</v>
      </c>
      <c r="L4198" t="b">
        <f>COUNTIF($N$2:N4198, N4198)=1</f>
        <v>1</v>
      </c>
      <c r="M4198" s="37">
        <f>IF( $Q4198, MAX($M$1:M4197)+1, 0)</f>
        <v>0</v>
      </c>
      <c r="N4198" t="str" cm="1">
        <f t="array" ref="N4198">INDEX($A$9:$F$1048576, $J4198, $K4198 )</f>
        <v>73042</v>
      </c>
      <c r="O4198" t="str" cm="1">
        <f t="array" ref="O4198">INDEX($B$9:$F$1048576, $J4198, $K4198 )</f>
        <v>제일사랑제8차(유)2-2</v>
      </c>
      <c r="P4198" t="str" cm="1">
        <f t="array" ref="P4198">IF( $L4198, TRIM(_xll.IMDP("IR", $G$5&amp;$N4198, $G$6)), "" )</f>
        <v/>
      </c>
      <c r="Q4198" t="b" cm="1">
        <f t="array" ref="Q4198">IF(
    $U$1=1, AND($P4198&lt;&gt;"", $P4198&lt;&gt;"...", $P4198&lt;&gt;"입력오류"),
    IF(
        $U$18=1, AND($P4198&lt;&gt;"", $P4198&lt;&gt;"...", $P4198&lt;&gt;"입력오류", ISNUMBER(FIND(INDEX($T$2:$T$7,$U$1),$P4198))),
        IF(
            $U$17="기타", AND($P4198&lt;&gt;"", $P4198&lt;&gt;"...", $P4198&lt;&gt;"입력오류", NOT(ISNUMBER(FIND($T$21:$T$34,$P4198)))),
            AND($P4198&lt;&gt;"", $P4198&lt;&gt;"...", $P4198&lt;&gt;"입력오류", $T$19=$P4198)
        )
    )
)</f>
        <v>0</v>
      </c>
    </row>
    <row r="4199" spans="1:17">
      <c r="A4199" t="s">
        <v>8734</v>
      </c>
      <c r="B4199" t="s">
        <v>8735</v>
      </c>
      <c r="I4199">
        <f t="shared" si="196"/>
        <v>4198</v>
      </c>
      <c r="J4199">
        <f t="shared" si="197"/>
        <v>4198</v>
      </c>
      <c r="K4199">
        <f t="shared" si="195"/>
        <v>1</v>
      </c>
      <c r="L4199" t="b">
        <f>COUNTIF($N$2:N4199, N4199)=1</f>
        <v>1</v>
      </c>
      <c r="M4199" s="37">
        <f>IF( $Q4199, MAX($M$1:M4198)+1, 0)</f>
        <v>0</v>
      </c>
      <c r="N4199" t="str" cm="1">
        <f t="array" ref="N4199">INDEX($A$9:$F$1048576, $J4199, $K4199 )</f>
        <v>73046</v>
      </c>
      <c r="O4199" t="str" cm="1">
        <f t="array" ref="O4199">INDEX($B$9:$F$1048576, $J4199, $K4199 )</f>
        <v>주택금융공사MBS2024-12(1-1)</v>
      </c>
      <c r="P4199" t="str" cm="1">
        <f t="array" ref="P4199">IF( $L4199, TRIM(_xll.IMDP("IR", $G$5&amp;$N4199, $G$6)), "" )</f>
        <v/>
      </c>
      <c r="Q4199" t="b" cm="1">
        <f t="array" ref="Q4199">IF(
    $U$1=1, AND($P4199&lt;&gt;"", $P4199&lt;&gt;"...", $P4199&lt;&gt;"입력오류"),
    IF(
        $U$18=1, AND($P4199&lt;&gt;"", $P4199&lt;&gt;"...", $P4199&lt;&gt;"입력오류", ISNUMBER(FIND(INDEX($T$2:$T$7,$U$1),$P4199))),
        IF(
            $U$17="기타", AND($P4199&lt;&gt;"", $P4199&lt;&gt;"...", $P4199&lt;&gt;"입력오류", NOT(ISNUMBER(FIND($T$21:$T$34,$P4199)))),
            AND($P4199&lt;&gt;"", $P4199&lt;&gt;"...", $P4199&lt;&gt;"입력오류", $T$19=$P4199)
        )
    )
)</f>
        <v>0</v>
      </c>
    </row>
    <row r="4200" spans="1:17">
      <c r="A4200" t="s">
        <v>8736</v>
      </c>
      <c r="B4200" t="s">
        <v>8737</v>
      </c>
      <c r="I4200">
        <f t="shared" si="196"/>
        <v>4199</v>
      </c>
      <c r="J4200">
        <f t="shared" si="197"/>
        <v>4199</v>
      </c>
      <c r="K4200">
        <f t="shared" si="195"/>
        <v>1</v>
      </c>
      <c r="L4200" t="b">
        <f>COUNTIF($N$2:N4200, N4200)=1</f>
        <v>1</v>
      </c>
      <c r="M4200" s="37">
        <f>IF( $Q4200, MAX($M$1:M4199)+1, 0)</f>
        <v>0</v>
      </c>
      <c r="N4200" t="str" cm="1">
        <f t="array" ref="N4200">INDEX($A$9:$F$1048576, $J4200, $K4200 )</f>
        <v>73047</v>
      </c>
      <c r="O4200" t="str" cm="1">
        <f t="array" ref="O4200">INDEX($B$9:$F$1048576, $J4200, $K4200 )</f>
        <v>주택금융공사MBS2024-12(1-2)</v>
      </c>
      <c r="P4200" t="str" cm="1">
        <f t="array" ref="P4200">IF( $L4200, TRIM(_xll.IMDP("IR", $G$5&amp;$N4200, $G$6)), "" )</f>
        <v/>
      </c>
      <c r="Q4200" t="b" cm="1">
        <f t="array" ref="Q4200">IF(
    $U$1=1, AND($P4200&lt;&gt;"", $P4200&lt;&gt;"...", $P4200&lt;&gt;"입력오류"),
    IF(
        $U$18=1, AND($P4200&lt;&gt;"", $P4200&lt;&gt;"...", $P4200&lt;&gt;"입력오류", ISNUMBER(FIND(INDEX($T$2:$T$7,$U$1),$P4200))),
        IF(
            $U$17="기타", AND($P4200&lt;&gt;"", $P4200&lt;&gt;"...", $P4200&lt;&gt;"입력오류", NOT(ISNUMBER(FIND($T$21:$T$34,$P4200)))),
            AND($P4200&lt;&gt;"", $P4200&lt;&gt;"...", $P4200&lt;&gt;"입력오류", $T$19=$P4200)
        )
    )
)</f>
        <v>0</v>
      </c>
    </row>
    <row r="4201" spans="1:17">
      <c r="A4201" t="s">
        <v>8738</v>
      </c>
      <c r="B4201" t="s">
        <v>8739</v>
      </c>
      <c r="I4201">
        <f t="shared" si="196"/>
        <v>4200</v>
      </c>
      <c r="J4201">
        <f t="shared" si="197"/>
        <v>4200</v>
      </c>
      <c r="K4201">
        <f t="shared" si="195"/>
        <v>1</v>
      </c>
      <c r="L4201" t="b">
        <f>COUNTIF($N$2:N4201, N4201)=1</f>
        <v>1</v>
      </c>
      <c r="M4201" s="37">
        <f>IF( $Q4201, MAX($M$1:M4200)+1, 0)</f>
        <v>0</v>
      </c>
      <c r="N4201" t="str" cm="1">
        <f t="array" ref="N4201">INDEX($A$9:$F$1048576, $J4201, $K4201 )</f>
        <v>73048</v>
      </c>
      <c r="O4201" t="str" cm="1">
        <f t="array" ref="O4201">INDEX($B$9:$F$1048576, $J4201, $K4201 )</f>
        <v>주택금융공사MBS2024-12(1-3)</v>
      </c>
      <c r="P4201" t="str" cm="1">
        <f t="array" ref="P4201">IF( $L4201, TRIM(_xll.IMDP("IR", $G$5&amp;$N4201, $G$6)), "" )</f>
        <v/>
      </c>
      <c r="Q4201" t="b" cm="1">
        <f t="array" ref="Q4201">IF(
    $U$1=1, AND($P4201&lt;&gt;"", $P4201&lt;&gt;"...", $P4201&lt;&gt;"입력오류"),
    IF(
        $U$18=1, AND($P4201&lt;&gt;"", $P4201&lt;&gt;"...", $P4201&lt;&gt;"입력오류", ISNUMBER(FIND(INDEX($T$2:$T$7,$U$1),$P4201))),
        IF(
            $U$17="기타", AND($P4201&lt;&gt;"", $P4201&lt;&gt;"...", $P4201&lt;&gt;"입력오류", NOT(ISNUMBER(FIND($T$21:$T$34,$P4201)))),
            AND($P4201&lt;&gt;"", $P4201&lt;&gt;"...", $P4201&lt;&gt;"입력오류", $T$19=$P4201)
        )
    )
)</f>
        <v>0</v>
      </c>
    </row>
    <row r="4202" spans="1:17">
      <c r="A4202" t="s">
        <v>8740</v>
      </c>
      <c r="B4202" t="s">
        <v>8741</v>
      </c>
      <c r="I4202">
        <f t="shared" si="196"/>
        <v>4201</v>
      </c>
      <c r="J4202">
        <f t="shared" si="197"/>
        <v>4201</v>
      </c>
      <c r="K4202">
        <f t="shared" si="195"/>
        <v>1</v>
      </c>
      <c r="L4202" t="b">
        <f>COUNTIF($N$2:N4202, N4202)=1</f>
        <v>1</v>
      </c>
      <c r="M4202" s="37">
        <f>IF( $Q4202, MAX($M$1:M4201)+1, 0)</f>
        <v>0</v>
      </c>
      <c r="N4202" t="str" cm="1">
        <f t="array" ref="N4202">INDEX($A$9:$F$1048576, $J4202, $K4202 )</f>
        <v>73049</v>
      </c>
      <c r="O4202" t="str" cm="1">
        <f t="array" ref="O4202">INDEX($B$9:$F$1048576, $J4202, $K4202 )</f>
        <v>주택금융공사MBS2024-12(1-4)</v>
      </c>
      <c r="P4202" t="str" cm="1">
        <f t="array" ref="P4202">IF( $L4202, TRIM(_xll.IMDP("IR", $G$5&amp;$N4202, $G$6)), "" )</f>
        <v/>
      </c>
      <c r="Q4202" t="b" cm="1">
        <f t="array" ref="Q4202">IF(
    $U$1=1, AND($P4202&lt;&gt;"", $P4202&lt;&gt;"...", $P4202&lt;&gt;"입력오류"),
    IF(
        $U$18=1, AND($P4202&lt;&gt;"", $P4202&lt;&gt;"...", $P4202&lt;&gt;"입력오류", ISNUMBER(FIND(INDEX($T$2:$T$7,$U$1),$P4202))),
        IF(
            $U$17="기타", AND($P4202&lt;&gt;"", $P4202&lt;&gt;"...", $P4202&lt;&gt;"입력오류", NOT(ISNUMBER(FIND($T$21:$T$34,$P4202)))),
            AND($P4202&lt;&gt;"", $P4202&lt;&gt;"...", $P4202&lt;&gt;"입력오류", $T$19=$P4202)
        )
    )
)</f>
        <v>0</v>
      </c>
    </row>
    <row r="4203" spans="1:17">
      <c r="A4203" t="s">
        <v>8742</v>
      </c>
      <c r="B4203" t="s">
        <v>8743</v>
      </c>
      <c r="I4203">
        <f t="shared" si="196"/>
        <v>4202</v>
      </c>
      <c r="J4203">
        <f t="shared" si="197"/>
        <v>4202</v>
      </c>
      <c r="K4203">
        <f t="shared" si="195"/>
        <v>1</v>
      </c>
      <c r="L4203" t="b">
        <f>COUNTIF($N$2:N4203, N4203)=1</f>
        <v>1</v>
      </c>
      <c r="M4203" s="37">
        <f>IF( $Q4203, MAX($M$1:M4202)+1, 0)</f>
        <v>0</v>
      </c>
      <c r="N4203" t="str" cm="1">
        <f t="array" ref="N4203">INDEX($A$9:$F$1048576, $J4203, $K4203 )</f>
        <v>73052</v>
      </c>
      <c r="O4203" t="str" cm="1">
        <f t="array" ref="O4203">INDEX($B$9:$F$1048576, $J4203, $K4203 )</f>
        <v>한국캐피탈제7차유동화(유)1-1</v>
      </c>
      <c r="P4203" t="str" cm="1">
        <f t="array" ref="P4203">IF( $L4203, TRIM(_xll.IMDP("IR", $G$5&amp;$N4203, $G$6)), "" )</f>
        <v/>
      </c>
      <c r="Q4203" t="b" cm="1">
        <f t="array" ref="Q4203">IF(
    $U$1=1, AND($P4203&lt;&gt;"", $P4203&lt;&gt;"...", $P4203&lt;&gt;"입력오류"),
    IF(
        $U$18=1, AND($P4203&lt;&gt;"", $P4203&lt;&gt;"...", $P4203&lt;&gt;"입력오류", ISNUMBER(FIND(INDEX($T$2:$T$7,$U$1),$P4203))),
        IF(
            $U$17="기타", AND($P4203&lt;&gt;"", $P4203&lt;&gt;"...", $P4203&lt;&gt;"입력오류", NOT(ISNUMBER(FIND($T$21:$T$34,$P4203)))),
            AND($P4203&lt;&gt;"", $P4203&lt;&gt;"...", $P4203&lt;&gt;"입력오류", $T$19=$P4203)
        )
    )
)</f>
        <v>0</v>
      </c>
    </row>
    <row r="4204" spans="1:17">
      <c r="A4204" t="s">
        <v>8744</v>
      </c>
      <c r="B4204" t="s">
        <v>8745</v>
      </c>
      <c r="I4204">
        <f t="shared" si="196"/>
        <v>4203</v>
      </c>
      <c r="J4204">
        <f t="shared" si="197"/>
        <v>4203</v>
      </c>
      <c r="K4204">
        <f t="shared" si="195"/>
        <v>1</v>
      </c>
      <c r="L4204" t="b">
        <f>COUNTIF($N$2:N4204, N4204)=1</f>
        <v>1</v>
      </c>
      <c r="M4204" s="37">
        <f>IF( $Q4204, MAX($M$1:M4203)+1, 0)</f>
        <v>0</v>
      </c>
      <c r="N4204" t="str" cm="1">
        <f t="array" ref="N4204">INDEX($A$9:$F$1048576, $J4204, $K4204 )</f>
        <v>73053</v>
      </c>
      <c r="O4204" t="str" cm="1">
        <f t="array" ref="O4204">INDEX($B$9:$F$1048576, $J4204, $K4204 )</f>
        <v>한국캐피탈제7차유동화(유)1-2</v>
      </c>
      <c r="P4204" t="str" cm="1">
        <f t="array" ref="P4204">IF( $L4204, TRIM(_xll.IMDP("IR", $G$5&amp;$N4204, $G$6)), "" )</f>
        <v/>
      </c>
      <c r="Q4204" t="b" cm="1">
        <f t="array" ref="Q4204">IF(
    $U$1=1, AND($P4204&lt;&gt;"", $P4204&lt;&gt;"...", $P4204&lt;&gt;"입력오류"),
    IF(
        $U$18=1, AND($P4204&lt;&gt;"", $P4204&lt;&gt;"...", $P4204&lt;&gt;"입력오류", ISNUMBER(FIND(INDEX($T$2:$T$7,$U$1),$P4204))),
        IF(
            $U$17="기타", AND($P4204&lt;&gt;"", $P4204&lt;&gt;"...", $P4204&lt;&gt;"입력오류", NOT(ISNUMBER(FIND($T$21:$T$34,$P4204)))),
            AND($P4204&lt;&gt;"", $P4204&lt;&gt;"...", $P4204&lt;&gt;"입력오류", $T$19=$P4204)
        )
    )
)</f>
        <v>0</v>
      </c>
    </row>
    <row r="4205" spans="1:17">
      <c r="A4205" t="s">
        <v>8746</v>
      </c>
      <c r="B4205" t="s">
        <v>8747</v>
      </c>
      <c r="I4205">
        <f t="shared" si="196"/>
        <v>4204</v>
      </c>
      <c r="J4205">
        <f t="shared" si="197"/>
        <v>4204</v>
      </c>
      <c r="K4205">
        <f t="shared" si="195"/>
        <v>1</v>
      </c>
      <c r="L4205" t="b">
        <f>COUNTIF($N$2:N4205, N4205)=1</f>
        <v>1</v>
      </c>
      <c r="M4205" s="37">
        <f>IF( $Q4205, MAX($M$1:M4204)+1, 0)</f>
        <v>0</v>
      </c>
      <c r="N4205" t="str" cm="1">
        <f t="array" ref="N4205">INDEX($A$9:$F$1048576, $J4205, $K4205 )</f>
        <v>73054</v>
      </c>
      <c r="O4205" t="str" cm="1">
        <f t="array" ref="O4205">INDEX($B$9:$F$1048576, $J4205, $K4205 )</f>
        <v>한국캐피탈제7차유동화(유)1-3</v>
      </c>
      <c r="P4205" t="str" cm="1">
        <f t="array" ref="P4205">IF( $L4205, TRIM(_xll.IMDP("IR", $G$5&amp;$N4205, $G$6)), "" )</f>
        <v/>
      </c>
      <c r="Q4205" t="b" cm="1">
        <f t="array" ref="Q4205">IF(
    $U$1=1, AND($P4205&lt;&gt;"", $P4205&lt;&gt;"...", $P4205&lt;&gt;"입력오류"),
    IF(
        $U$18=1, AND($P4205&lt;&gt;"", $P4205&lt;&gt;"...", $P4205&lt;&gt;"입력오류", ISNUMBER(FIND(INDEX($T$2:$T$7,$U$1),$P4205))),
        IF(
            $U$17="기타", AND($P4205&lt;&gt;"", $P4205&lt;&gt;"...", $P4205&lt;&gt;"입력오류", NOT(ISNUMBER(FIND($T$21:$T$34,$P4205)))),
            AND($P4205&lt;&gt;"", $P4205&lt;&gt;"...", $P4205&lt;&gt;"입력오류", $T$19=$P4205)
        )
    )
)</f>
        <v>0</v>
      </c>
    </row>
    <row r="4206" spans="1:17">
      <c r="A4206" t="s">
        <v>8748</v>
      </c>
      <c r="B4206" t="s">
        <v>8749</v>
      </c>
      <c r="I4206">
        <f t="shared" si="196"/>
        <v>4205</v>
      </c>
      <c r="J4206">
        <f t="shared" si="197"/>
        <v>4205</v>
      </c>
      <c r="K4206">
        <f t="shared" si="195"/>
        <v>1</v>
      </c>
      <c r="L4206" t="b">
        <f>COUNTIF($N$2:N4206, N4206)=1</f>
        <v>1</v>
      </c>
      <c r="M4206" s="37">
        <f>IF( $Q4206, MAX($M$1:M4205)+1, 0)</f>
        <v>0</v>
      </c>
      <c r="N4206" t="str" cm="1">
        <f t="array" ref="N4206">INDEX($A$9:$F$1048576, $J4206, $K4206 )</f>
        <v>73055</v>
      </c>
      <c r="O4206" t="str" cm="1">
        <f t="array" ref="O4206">INDEX($B$9:$F$1048576, $J4206, $K4206 )</f>
        <v>한국캐피탈제7차유동화(유)1-4</v>
      </c>
      <c r="P4206" t="str" cm="1">
        <f t="array" ref="P4206">IF( $L4206, TRIM(_xll.IMDP("IR", $G$5&amp;$N4206, $G$6)), "" )</f>
        <v/>
      </c>
      <c r="Q4206" t="b" cm="1">
        <f t="array" ref="Q4206">IF(
    $U$1=1, AND($P4206&lt;&gt;"", $P4206&lt;&gt;"...", $P4206&lt;&gt;"입력오류"),
    IF(
        $U$18=1, AND($P4206&lt;&gt;"", $P4206&lt;&gt;"...", $P4206&lt;&gt;"입력오류", ISNUMBER(FIND(INDEX($T$2:$T$7,$U$1),$P4206))),
        IF(
            $U$17="기타", AND($P4206&lt;&gt;"", $P4206&lt;&gt;"...", $P4206&lt;&gt;"입력오류", NOT(ISNUMBER(FIND($T$21:$T$34,$P4206)))),
            AND($P4206&lt;&gt;"", $P4206&lt;&gt;"...", $P4206&lt;&gt;"입력오류", $T$19=$P4206)
        )
    )
)</f>
        <v>0</v>
      </c>
    </row>
    <row r="4207" spans="1:17">
      <c r="A4207" t="s">
        <v>8750</v>
      </c>
      <c r="B4207" t="s">
        <v>8751</v>
      </c>
      <c r="I4207">
        <f t="shared" si="196"/>
        <v>4206</v>
      </c>
      <c r="J4207">
        <f t="shared" si="197"/>
        <v>4206</v>
      </c>
      <c r="K4207">
        <f t="shared" si="195"/>
        <v>1</v>
      </c>
      <c r="L4207" t="b">
        <f>COUNTIF($N$2:N4207, N4207)=1</f>
        <v>1</v>
      </c>
      <c r="M4207" s="37">
        <f>IF( $Q4207, MAX($M$1:M4206)+1, 0)</f>
        <v>0</v>
      </c>
      <c r="N4207" t="str" cm="1">
        <f t="array" ref="N4207">INDEX($A$9:$F$1048576, $J4207, $K4207 )</f>
        <v>73056</v>
      </c>
      <c r="O4207" t="str" cm="1">
        <f t="array" ref="O4207">INDEX($B$9:$F$1048576, $J4207, $K4207 )</f>
        <v>한국캐피탈제7차유동화(유)1-5</v>
      </c>
      <c r="P4207" t="str" cm="1">
        <f t="array" ref="P4207">IF( $L4207, TRIM(_xll.IMDP("IR", $G$5&amp;$N4207, $G$6)), "" )</f>
        <v/>
      </c>
      <c r="Q4207" t="b" cm="1">
        <f t="array" ref="Q4207">IF(
    $U$1=1, AND($P4207&lt;&gt;"", $P4207&lt;&gt;"...", $P4207&lt;&gt;"입력오류"),
    IF(
        $U$18=1, AND($P4207&lt;&gt;"", $P4207&lt;&gt;"...", $P4207&lt;&gt;"입력오류", ISNUMBER(FIND(INDEX($T$2:$T$7,$U$1),$P4207))),
        IF(
            $U$17="기타", AND($P4207&lt;&gt;"", $P4207&lt;&gt;"...", $P4207&lt;&gt;"입력오류", NOT(ISNUMBER(FIND($T$21:$T$34,$P4207)))),
            AND($P4207&lt;&gt;"", $P4207&lt;&gt;"...", $P4207&lt;&gt;"입력오류", $T$19=$P4207)
        )
    )
)</f>
        <v>0</v>
      </c>
    </row>
    <row r="4208" spans="1:17">
      <c r="A4208" t="s">
        <v>8752</v>
      </c>
      <c r="B4208" t="s">
        <v>8753</v>
      </c>
      <c r="I4208">
        <f t="shared" si="196"/>
        <v>4207</v>
      </c>
      <c r="J4208">
        <f t="shared" si="197"/>
        <v>4207</v>
      </c>
      <c r="K4208">
        <f t="shared" si="195"/>
        <v>1</v>
      </c>
      <c r="L4208" t="b">
        <f>COUNTIF($N$2:N4208, N4208)=1</f>
        <v>1</v>
      </c>
      <c r="M4208" s="37">
        <f>IF( $Q4208, MAX($M$1:M4207)+1, 0)</f>
        <v>0</v>
      </c>
      <c r="N4208" t="str" cm="1">
        <f t="array" ref="N4208">INDEX($A$9:$F$1048576, $J4208, $K4208 )</f>
        <v>73057</v>
      </c>
      <c r="O4208" t="str" cm="1">
        <f t="array" ref="O4208">INDEX($B$9:$F$1048576, $J4208, $K4208 )</f>
        <v>한국캐피탈제7차유동화(유)1-6</v>
      </c>
      <c r="P4208" t="str" cm="1">
        <f t="array" ref="P4208">IF( $L4208, TRIM(_xll.IMDP("IR", $G$5&amp;$N4208, $G$6)), "" )</f>
        <v/>
      </c>
      <c r="Q4208" t="b" cm="1">
        <f t="array" ref="Q4208">IF(
    $U$1=1, AND($P4208&lt;&gt;"", $P4208&lt;&gt;"...", $P4208&lt;&gt;"입력오류"),
    IF(
        $U$18=1, AND($P4208&lt;&gt;"", $P4208&lt;&gt;"...", $P4208&lt;&gt;"입력오류", ISNUMBER(FIND(INDEX($T$2:$T$7,$U$1),$P4208))),
        IF(
            $U$17="기타", AND($P4208&lt;&gt;"", $P4208&lt;&gt;"...", $P4208&lt;&gt;"입력오류", NOT(ISNUMBER(FIND($T$21:$T$34,$P4208)))),
            AND($P4208&lt;&gt;"", $P4208&lt;&gt;"...", $P4208&lt;&gt;"입력오류", $T$19=$P4208)
        )
    )
)</f>
        <v>0</v>
      </c>
    </row>
    <row r="4209" spans="1:17">
      <c r="A4209" t="s">
        <v>8754</v>
      </c>
      <c r="B4209" t="s">
        <v>8755</v>
      </c>
      <c r="I4209">
        <f t="shared" si="196"/>
        <v>4208</v>
      </c>
      <c r="J4209">
        <f t="shared" si="197"/>
        <v>4208</v>
      </c>
      <c r="K4209">
        <f t="shared" si="195"/>
        <v>1</v>
      </c>
      <c r="L4209" t="b">
        <f>COUNTIF($N$2:N4209, N4209)=1</f>
        <v>1</v>
      </c>
      <c r="M4209" s="37">
        <f>IF( $Q4209, MAX($M$1:M4208)+1, 0)</f>
        <v>0</v>
      </c>
      <c r="N4209" t="str" cm="1">
        <f t="array" ref="N4209">INDEX($A$9:$F$1048576, $J4209, $K4209 )</f>
        <v>73058</v>
      </c>
      <c r="O4209" t="str" cm="1">
        <f t="array" ref="O4209">INDEX($B$9:$F$1048576, $J4209, $K4209 )</f>
        <v>한국캐피탈제7차유동화(유)1-7</v>
      </c>
      <c r="P4209" t="str" cm="1">
        <f t="array" ref="P4209">IF( $L4209, TRIM(_xll.IMDP("IR", $G$5&amp;$N4209, $G$6)), "" )</f>
        <v/>
      </c>
      <c r="Q4209" t="b" cm="1">
        <f t="array" ref="Q4209">IF(
    $U$1=1, AND($P4209&lt;&gt;"", $P4209&lt;&gt;"...", $P4209&lt;&gt;"입력오류"),
    IF(
        $U$18=1, AND($P4209&lt;&gt;"", $P4209&lt;&gt;"...", $P4209&lt;&gt;"입력오류", ISNUMBER(FIND(INDEX($T$2:$T$7,$U$1),$P4209))),
        IF(
            $U$17="기타", AND($P4209&lt;&gt;"", $P4209&lt;&gt;"...", $P4209&lt;&gt;"입력오류", NOT(ISNUMBER(FIND($T$21:$T$34,$P4209)))),
            AND($P4209&lt;&gt;"", $P4209&lt;&gt;"...", $P4209&lt;&gt;"입력오류", $T$19=$P4209)
        )
    )
)</f>
        <v>0</v>
      </c>
    </row>
    <row r="4210" spans="1:17">
      <c r="A4210" t="s">
        <v>8756</v>
      </c>
      <c r="B4210" t="s">
        <v>8757</v>
      </c>
      <c r="I4210">
        <f t="shared" si="196"/>
        <v>4209</v>
      </c>
      <c r="J4210">
        <f t="shared" si="197"/>
        <v>4209</v>
      </c>
      <c r="K4210">
        <f t="shared" si="195"/>
        <v>1</v>
      </c>
      <c r="L4210" t="b">
        <f>COUNTIF($N$2:N4210, N4210)=1</f>
        <v>1</v>
      </c>
      <c r="M4210" s="37">
        <f>IF( $Q4210, MAX($M$1:M4209)+1, 0)</f>
        <v>0</v>
      </c>
      <c r="N4210" t="str" cm="1">
        <f t="array" ref="N4210">INDEX($A$9:$F$1048576, $J4210, $K4210 )</f>
        <v>73059</v>
      </c>
      <c r="O4210" t="str" cm="1">
        <f t="array" ref="O4210">INDEX($B$9:$F$1048576, $J4210, $K4210 )</f>
        <v>한국캐피탈제7차유동화(유)1-8</v>
      </c>
      <c r="P4210" t="str" cm="1">
        <f t="array" ref="P4210">IF( $L4210, TRIM(_xll.IMDP("IR", $G$5&amp;$N4210, $G$6)), "" )</f>
        <v/>
      </c>
      <c r="Q4210" t="b" cm="1">
        <f t="array" ref="Q4210">IF(
    $U$1=1, AND($P4210&lt;&gt;"", $P4210&lt;&gt;"...", $P4210&lt;&gt;"입력오류"),
    IF(
        $U$18=1, AND($P4210&lt;&gt;"", $P4210&lt;&gt;"...", $P4210&lt;&gt;"입력오류", ISNUMBER(FIND(INDEX($T$2:$T$7,$U$1),$P4210))),
        IF(
            $U$17="기타", AND($P4210&lt;&gt;"", $P4210&lt;&gt;"...", $P4210&lt;&gt;"입력오류", NOT(ISNUMBER(FIND($T$21:$T$34,$P4210)))),
            AND($P4210&lt;&gt;"", $P4210&lt;&gt;"...", $P4210&lt;&gt;"입력오류", $T$19=$P4210)
        )
    )
)</f>
        <v>0</v>
      </c>
    </row>
    <row r="4211" spans="1:17">
      <c r="A4211" t="s">
        <v>8758</v>
      </c>
      <c r="B4211" t="s">
        <v>8759</v>
      </c>
      <c r="I4211">
        <f t="shared" si="196"/>
        <v>4210</v>
      </c>
      <c r="J4211">
        <f t="shared" si="197"/>
        <v>4210</v>
      </c>
      <c r="K4211">
        <f t="shared" si="195"/>
        <v>1</v>
      </c>
      <c r="L4211" t="b">
        <f>COUNTIF($N$2:N4211, N4211)=1</f>
        <v>1</v>
      </c>
      <c r="M4211" s="37">
        <f>IF( $Q4211, MAX($M$1:M4210)+1, 0)</f>
        <v>0</v>
      </c>
      <c r="N4211" t="str" cm="1">
        <f t="array" ref="N4211">INDEX($A$9:$F$1048576, $J4211, $K4211 )</f>
        <v>73060</v>
      </c>
      <c r="O4211" t="str" cm="1">
        <f t="array" ref="O4211">INDEX($B$9:$F$1048576, $J4211, $K4211 )</f>
        <v>한국캐피탈제7차유동화(유)1-9</v>
      </c>
      <c r="P4211" t="str" cm="1">
        <f t="array" ref="P4211">IF( $L4211, TRIM(_xll.IMDP("IR", $G$5&amp;$N4211, $G$6)), "" )</f>
        <v/>
      </c>
      <c r="Q4211" t="b" cm="1">
        <f t="array" ref="Q4211">IF(
    $U$1=1, AND($P4211&lt;&gt;"", $P4211&lt;&gt;"...", $P4211&lt;&gt;"입력오류"),
    IF(
        $U$18=1, AND($P4211&lt;&gt;"", $P4211&lt;&gt;"...", $P4211&lt;&gt;"입력오류", ISNUMBER(FIND(INDEX($T$2:$T$7,$U$1),$P4211))),
        IF(
            $U$17="기타", AND($P4211&lt;&gt;"", $P4211&lt;&gt;"...", $P4211&lt;&gt;"입력오류", NOT(ISNUMBER(FIND($T$21:$T$34,$P4211)))),
            AND($P4211&lt;&gt;"", $P4211&lt;&gt;"...", $P4211&lt;&gt;"입력오류", $T$19=$P4211)
        )
    )
)</f>
        <v>0</v>
      </c>
    </row>
    <row r="4212" spans="1:17">
      <c r="A4212" t="s">
        <v>8760</v>
      </c>
      <c r="B4212" t="s">
        <v>8761</v>
      </c>
      <c r="I4212">
        <f t="shared" si="196"/>
        <v>4211</v>
      </c>
      <c r="J4212">
        <f t="shared" si="197"/>
        <v>4211</v>
      </c>
      <c r="K4212">
        <f t="shared" si="195"/>
        <v>1</v>
      </c>
      <c r="L4212" t="b">
        <f>COUNTIF($N$2:N4212, N4212)=1</f>
        <v>1</v>
      </c>
      <c r="M4212" s="37">
        <f>IF( $Q4212, MAX($M$1:M4211)+1, 0)</f>
        <v>0</v>
      </c>
      <c r="N4212" t="str" cm="1">
        <f t="array" ref="N4212">INDEX($A$9:$F$1048576, $J4212, $K4212 )</f>
        <v>73061</v>
      </c>
      <c r="O4212" t="str" cm="1">
        <f t="array" ref="O4212">INDEX($B$9:$F$1048576, $J4212, $K4212 )</f>
        <v>한국캐피탈제7차유동화(유)1-10</v>
      </c>
      <c r="P4212" t="str" cm="1">
        <f t="array" ref="P4212">IF( $L4212, TRIM(_xll.IMDP("IR", $G$5&amp;$N4212, $G$6)), "" )</f>
        <v/>
      </c>
      <c r="Q4212" t="b" cm="1">
        <f t="array" ref="Q4212">IF(
    $U$1=1, AND($P4212&lt;&gt;"", $P4212&lt;&gt;"...", $P4212&lt;&gt;"입력오류"),
    IF(
        $U$18=1, AND($P4212&lt;&gt;"", $P4212&lt;&gt;"...", $P4212&lt;&gt;"입력오류", ISNUMBER(FIND(INDEX($T$2:$T$7,$U$1),$P4212))),
        IF(
            $U$17="기타", AND($P4212&lt;&gt;"", $P4212&lt;&gt;"...", $P4212&lt;&gt;"입력오류", NOT(ISNUMBER(FIND($T$21:$T$34,$P4212)))),
            AND($P4212&lt;&gt;"", $P4212&lt;&gt;"...", $P4212&lt;&gt;"입력오류", $T$19=$P4212)
        )
    )
)</f>
        <v>0</v>
      </c>
    </row>
    <row r="4213" spans="1:17">
      <c r="A4213" t="s">
        <v>8762</v>
      </c>
      <c r="B4213" t="s">
        <v>8763</v>
      </c>
      <c r="I4213">
        <f t="shared" si="196"/>
        <v>4212</v>
      </c>
      <c r="J4213">
        <f t="shared" si="197"/>
        <v>4212</v>
      </c>
      <c r="K4213">
        <f t="shared" si="195"/>
        <v>1</v>
      </c>
      <c r="L4213" t="b">
        <f>COUNTIF($N$2:N4213, N4213)=1</f>
        <v>1</v>
      </c>
      <c r="M4213" s="37">
        <f>IF( $Q4213, MAX($M$1:M4212)+1, 0)</f>
        <v>0</v>
      </c>
      <c r="N4213" t="str" cm="1">
        <f t="array" ref="N4213">INDEX($A$9:$F$1048576, $J4213, $K4213 )</f>
        <v>73063</v>
      </c>
      <c r="O4213" t="str" cm="1">
        <f t="array" ref="O4213">INDEX($B$9:$F$1048576, $J4213, $K4213 )</f>
        <v>시그니처제2차(유)2-4</v>
      </c>
      <c r="P4213" t="str" cm="1">
        <f t="array" ref="P4213">IF( $L4213, TRIM(_xll.IMDP("IR", $G$5&amp;$N4213, $G$6)), "" )</f>
        <v/>
      </c>
      <c r="Q4213" t="b" cm="1">
        <f t="array" ref="Q4213">IF(
    $U$1=1, AND($P4213&lt;&gt;"", $P4213&lt;&gt;"...", $P4213&lt;&gt;"입력오류"),
    IF(
        $U$18=1, AND($P4213&lt;&gt;"", $P4213&lt;&gt;"...", $P4213&lt;&gt;"입력오류", ISNUMBER(FIND(INDEX($T$2:$T$7,$U$1),$P4213))),
        IF(
            $U$17="기타", AND($P4213&lt;&gt;"", $P4213&lt;&gt;"...", $P4213&lt;&gt;"입력오류", NOT(ISNUMBER(FIND($T$21:$T$34,$P4213)))),
            AND($P4213&lt;&gt;"", $P4213&lt;&gt;"...", $P4213&lt;&gt;"입력오류", $T$19=$P4213)
        )
    )
)</f>
        <v>0</v>
      </c>
    </row>
    <row r="4214" spans="1:17">
      <c r="A4214" t="s">
        <v>8764</v>
      </c>
      <c r="B4214" t="s">
        <v>8765</v>
      </c>
      <c r="I4214">
        <f t="shared" si="196"/>
        <v>4213</v>
      </c>
      <c r="J4214">
        <f t="shared" si="197"/>
        <v>4213</v>
      </c>
      <c r="K4214">
        <f t="shared" si="195"/>
        <v>1</v>
      </c>
      <c r="L4214" t="b">
        <f>COUNTIF($N$2:N4214, N4214)=1</f>
        <v>1</v>
      </c>
      <c r="M4214" s="37">
        <f>IF( $Q4214, MAX($M$1:M4213)+1, 0)</f>
        <v>0</v>
      </c>
      <c r="N4214" t="str" cm="1">
        <f t="array" ref="N4214">INDEX($A$9:$F$1048576, $J4214, $K4214 )</f>
        <v>73069</v>
      </c>
      <c r="O4214" t="str" cm="1">
        <f t="array" ref="O4214">INDEX($B$9:$F$1048576, $J4214, $K4214 )</f>
        <v>중진공2024제1차스케일업(유)1-1</v>
      </c>
      <c r="P4214" t="str" cm="1">
        <f t="array" ref="P4214">IF( $L4214, TRIM(_xll.IMDP("IR", $G$5&amp;$N4214, $G$6)), "" )</f>
        <v/>
      </c>
      <c r="Q4214" t="b" cm="1">
        <f t="array" ref="Q4214">IF(
    $U$1=1, AND($P4214&lt;&gt;"", $P4214&lt;&gt;"...", $P4214&lt;&gt;"입력오류"),
    IF(
        $U$18=1, AND($P4214&lt;&gt;"", $P4214&lt;&gt;"...", $P4214&lt;&gt;"입력오류", ISNUMBER(FIND(INDEX($T$2:$T$7,$U$1),$P4214))),
        IF(
            $U$17="기타", AND($P4214&lt;&gt;"", $P4214&lt;&gt;"...", $P4214&lt;&gt;"입력오류", NOT(ISNUMBER(FIND($T$21:$T$34,$P4214)))),
            AND($P4214&lt;&gt;"", $P4214&lt;&gt;"...", $P4214&lt;&gt;"입력오류", $T$19=$P4214)
        )
    )
)</f>
        <v>0</v>
      </c>
    </row>
    <row r="4215" spans="1:17">
      <c r="A4215" t="s">
        <v>8766</v>
      </c>
      <c r="B4215" t="s">
        <v>8767</v>
      </c>
      <c r="I4215">
        <f t="shared" si="196"/>
        <v>4214</v>
      </c>
      <c r="J4215">
        <f t="shared" si="197"/>
        <v>4214</v>
      </c>
      <c r="K4215">
        <f t="shared" si="195"/>
        <v>1</v>
      </c>
      <c r="L4215" t="b">
        <f>COUNTIF($N$2:N4215, N4215)=1</f>
        <v>1</v>
      </c>
      <c r="M4215" s="37">
        <f>IF( $Q4215, MAX($M$1:M4214)+1, 0)</f>
        <v>0</v>
      </c>
      <c r="N4215" t="str" cm="1">
        <f t="array" ref="N4215">INDEX($A$9:$F$1048576, $J4215, $K4215 )</f>
        <v>73070</v>
      </c>
      <c r="O4215" t="str" cm="1">
        <f t="array" ref="O4215">INDEX($B$9:$F$1048576, $J4215, $K4215 )</f>
        <v>중진공2024제1차스케일업(유)1-2</v>
      </c>
      <c r="P4215" t="str" cm="1">
        <f t="array" ref="P4215">IF( $L4215, TRIM(_xll.IMDP("IR", $G$5&amp;$N4215, $G$6)), "" )</f>
        <v/>
      </c>
      <c r="Q4215" t="b" cm="1">
        <f t="array" ref="Q4215">IF(
    $U$1=1, AND($P4215&lt;&gt;"", $P4215&lt;&gt;"...", $P4215&lt;&gt;"입력오류"),
    IF(
        $U$18=1, AND($P4215&lt;&gt;"", $P4215&lt;&gt;"...", $P4215&lt;&gt;"입력오류", ISNUMBER(FIND(INDEX($T$2:$T$7,$U$1),$P4215))),
        IF(
            $U$17="기타", AND($P4215&lt;&gt;"", $P4215&lt;&gt;"...", $P4215&lt;&gt;"입력오류", NOT(ISNUMBER(FIND($T$21:$T$34,$P4215)))),
            AND($P4215&lt;&gt;"", $P4215&lt;&gt;"...", $P4215&lt;&gt;"입력오류", $T$19=$P4215)
        )
    )
)</f>
        <v>0</v>
      </c>
    </row>
    <row r="4216" spans="1:17">
      <c r="A4216" t="s">
        <v>8768</v>
      </c>
      <c r="B4216" t="s">
        <v>8769</v>
      </c>
      <c r="I4216">
        <f t="shared" si="196"/>
        <v>4215</v>
      </c>
      <c r="J4216">
        <f t="shared" si="197"/>
        <v>4215</v>
      </c>
      <c r="K4216">
        <f t="shared" si="195"/>
        <v>1</v>
      </c>
      <c r="L4216" t="b">
        <f>COUNTIF($N$2:N4216, N4216)=1</f>
        <v>1</v>
      </c>
      <c r="M4216" s="37">
        <f>IF( $Q4216, MAX($M$1:M4215)+1, 0)</f>
        <v>0</v>
      </c>
      <c r="N4216" t="str" cm="1">
        <f t="array" ref="N4216">INDEX($A$9:$F$1048576, $J4216, $K4216 )</f>
        <v>73071</v>
      </c>
      <c r="O4216" t="str" cm="1">
        <f t="array" ref="O4216">INDEX($B$9:$F$1048576, $J4216, $K4216 )</f>
        <v>중진공2024제1차스케일업(유)2-1</v>
      </c>
      <c r="P4216" t="str" cm="1">
        <f t="array" ref="P4216">IF( $L4216, TRIM(_xll.IMDP("IR", $G$5&amp;$N4216, $G$6)), "" )</f>
        <v/>
      </c>
      <c r="Q4216" t="b" cm="1">
        <f t="array" ref="Q4216">IF(
    $U$1=1, AND($P4216&lt;&gt;"", $P4216&lt;&gt;"...", $P4216&lt;&gt;"입력오류"),
    IF(
        $U$18=1, AND($P4216&lt;&gt;"", $P4216&lt;&gt;"...", $P4216&lt;&gt;"입력오류", ISNUMBER(FIND(INDEX($T$2:$T$7,$U$1),$P4216))),
        IF(
            $U$17="기타", AND($P4216&lt;&gt;"", $P4216&lt;&gt;"...", $P4216&lt;&gt;"입력오류", NOT(ISNUMBER(FIND($T$21:$T$34,$P4216)))),
            AND($P4216&lt;&gt;"", $P4216&lt;&gt;"...", $P4216&lt;&gt;"입력오류", $T$19=$P4216)
        )
    )
)</f>
        <v>0</v>
      </c>
    </row>
    <row r="4217" spans="1:17">
      <c r="A4217" t="s">
        <v>8770</v>
      </c>
      <c r="B4217" t="s">
        <v>8771</v>
      </c>
      <c r="I4217">
        <f t="shared" si="196"/>
        <v>4216</v>
      </c>
      <c r="J4217">
        <f t="shared" si="197"/>
        <v>4216</v>
      </c>
      <c r="K4217">
        <f t="shared" si="195"/>
        <v>1</v>
      </c>
      <c r="L4217" t="b">
        <f>COUNTIF($N$2:N4217, N4217)=1</f>
        <v>1</v>
      </c>
      <c r="M4217" s="37">
        <f>IF( $Q4217, MAX($M$1:M4216)+1, 0)</f>
        <v>0</v>
      </c>
      <c r="N4217" t="str" cm="1">
        <f t="array" ref="N4217">INDEX($A$9:$F$1048576, $J4217, $K4217 )</f>
        <v>73072</v>
      </c>
      <c r="O4217" t="str" cm="1">
        <f t="array" ref="O4217">INDEX($B$9:$F$1048576, $J4217, $K4217 )</f>
        <v>중진공2024제1차스케일업(유)2-2</v>
      </c>
      <c r="P4217" t="str" cm="1">
        <f t="array" ref="P4217">IF( $L4217, TRIM(_xll.IMDP("IR", $G$5&amp;$N4217, $G$6)), "" )</f>
        <v/>
      </c>
      <c r="Q4217" t="b" cm="1">
        <f t="array" ref="Q4217">IF(
    $U$1=1, AND($P4217&lt;&gt;"", $P4217&lt;&gt;"...", $P4217&lt;&gt;"입력오류"),
    IF(
        $U$18=1, AND($P4217&lt;&gt;"", $P4217&lt;&gt;"...", $P4217&lt;&gt;"입력오류", ISNUMBER(FIND(INDEX($T$2:$T$7,$U$1),$P4217))),
        IF(
            $U$17="기타", AND($P4217&lt;&gt;"", $P4217&lt;&gt;"...", $P4217&lt;&gt;"입력오류", NOT(ISNUMBER(FIND($T$21:$T$34,$P4217)))),
            AND($P4217&lt;&gt;"", $P4217&lt;&gt;"...", $P4217&lt;&gt;"입력오류", $T$19=$P4217)
        )
    )
)</f>
        <v>0</v>
      </c>
    </row>
    <row r="4218" spans="1:17">
      <c r="A4218" t="s">
        <v>8772</v>
      </c>
      <c r="B4218" t="s">
        <v>8773</v>
      </c>
      <c r="I4218">
        <f t="shared" si="196"/>
        <v>4217</v>
      </c>
      <c r="J4218">
        <f t="shared" si="197"/>
        <v>4217</v>
      </c>
      <c r="K4218">
        <f t="shared" si="195"/>
        <v>1</v>
      </c>
      <c r="L4218" t="b">
        <f>COUNTIF($N$2:N4218, N4218)=1</f>
        <v>1</v>
      </c>
      <c r="M4218" s="37">
        <f>IF( $Q4218, MAX($M$1:M4217)+1, 0)</f>
        <v>0</v>
      </c>
      <c r="N4218" t="str" cm="1">
        <f t="array" ref="N4218">INDEX($A$9:$F$1048576, $J4218, $K4218 )</f>
        <v>73073</v>
      </c>
      <c r="O4218" t="str" cm="1">
        <f t="array" ref="O4218">INDEX($B$9:$F$1048576, $J4218, $K4218 )</f>
        <v>중진공2024제1차스케일업(유)2-3</v>
      </c>
      <c r="P4218" t="str" cm="1">
        <f t="array" ref="P4218">IF( $L4218, TRIM(_xll.IMDP("IR", $G$5&amp;$N4218, $G$6)), "" )</f>
        <v/>
      </c>
      <c r="Q4218" t="b" cm="1">
        <f t="array" ref="Q4218">IF(
    $U$1=1, AND($P4218&lt;&gt;"", $P4218&lt;&gt;"...", $P4218&lt;&gt;"입력오류"),
    IF(
        $U$18=1, AND($P4218&lt;&gt;"", $P4218&lt;&gt;"...", $P4218&lt;&gt;"입력오류", ISNUMBER(FIND(INDEX($T$2:$T$7,$U$1),$P4218))),
        IF(
            $U$17="기타", AND($P4218&lt;&gt;"", $P4218&lt;&gt;"...", $P4218&lt;&gt;"입력오류", NOT(ISNUMBER(FIND($T$21:$T$34,$P4218)))),
            AND($P4218&lt;&gt;"", $P4218&lt;&gt;"...", $P4218&lt;&gt;"입력오류", $T$19=$P4218)
        )
    )
)</f>
        <v>0</v>
      </c>
    </row>
    <row r="4219" spans="1:17">
      <c r="A4219" t="s">
        <v>8774</v>
      </c>
      <c r="B4219" t="s">
        <v>8775</v>
      </c>
      <c r="I4219">
        <f t="shared" si="196"/>
        <v>4218</v>
      </c>
      <c r="J4219">
        <f t="shared" si="197"/>
        <v>4218</v>
      </c>
      <c r="K4219">
        <f t="shared" si="195"/>
        <v>1</v>
      </c>
      <c r="L4219" t="b">
        <f>COUNTIF($N$2:N4219, N4219)=1</f>
        <v>1</v>
      </c>
      <c r="M4219" s="37">
        <f>IF( $Q4219, MAX($M$1:M4218)+1, 0)</f>
        <v>0</v>
      </c>
      <c r="N4219" t="str" cm="1">
        <f t="array" ref="N4219">INDEX($A$9:$F$1048576, $J4219, $K4219 )</f>
        <v>73074</v>
      </c>
      <c r="O4219" t="str" cm="1">
        <f t="array" ref="O4219">INDEX($B$9:$F$1048576, $J4219, $K4219 )</f>
        <v>중진공2024제1차스케일업(유)3-1</v>
      </c>
      <c r="P4219" t="str" cm="1">
        <f t="array" ref="P4219">IF( $L4219, TRIM(_xll.IMDP("IR", $G$5&amp;$N4219, $G$6)), "" )</f>
        <v/>
      </c>
      <c r="Q4219" t="b" cm="1">
        <f t="array" ref="Q4219">IF(
    $U$1=1, AND($P4219&lt;&gt;"", $P4219&lt;&gt;"...", $P4219&lt;&gt;"입력오류"),
    IF(
        $U$18=1, AND($P4219&lt;&gt;"", $P4219&lt;&gt;"...", $P4219&lt;&gt;"입력오류", ISNUMBER(FIND(INDEX($T$2:$T$7,$U$1),$P4219))),
        IF(
            $U$17="기타", AND($P4219&lt;&gt;"", $P4219&lt;&gt;"...", $P4219&lt;&gt;"입력오류", NOT(ISNUMBER(FIND($T$21:$T$34,$P4219)))),
            AND($P4219&lt;&gt;"", $P4219&lt;&gt;"...", $P4219&lt;&gt;"입력오류", $T$19=$P4219)
        )
    )
)</f>
        <v>0</v>
      </c>
    </row>
    <row r="4220" spans="1:17">
      <c r="A4220" t="s">
        <v>8776</v>
      </c>
      <c r="B4220" t="s">
        <v>8777</v>
      </c>
      <c r="I4220">
        <f t="shared" si="196"/>
        <v>4219</v>
      </c>
      <c r="J4220">
        <f t="shared" si="197"/>
        <v>4219</v>
      </c>
      <c r="K4220">
        <f t="shared" si="195"/>
        <v>1</v>
      </c>
      <c r="L4220" t="b">
        <f>COUNTIF($N$2:N4220, N4220)=1</f>
        <v>1</v>
      </c>
      <c r="M4220" s="37">
        <f>IF( $Q4220, MAX($M$1:M4219)+1, 0)</f>
        <v>0</v>
      </c>
      <c r="N4220" t="str" cm="1">
        <f t="array" ref="N4220">INDEX($A$9:$F$1048576, $J4220, $K4220 )</f>
        <v>73075</v>
      </c>
      <c r="O4220" t="str" cm="1">
        <f t="array" ref="O4220">INDEX($B$9:$F$1048576, $J4220, $K4220 )</f>
        <v>중진공2024제1차스케일업(유)3-2</v>
      </c>
      <c r="P4220" t="str" cm="1">
        <f t="array" ref="P4220">IF( $L4220, TRIM(_xll.IMDP("IR", $G$5&amp;$N4220, $G$6)), "" )</f>
        <v/>
      </c>
      <c r="Q4220" t="b" cm="1">
        <f t="array" ref="Q4220">IF(
    $U$1=1, AND($P4220&lt;&gt;"", $P4220&lt;&gt;"...", $P4220&lt;&gt;"입력오류"),
    IF(
        $U$18=1, AND($P4220&lt;&gt;"", $P4220&lt;&gt;"...", $P4220&lt;&gt;"입력오류", ISNUMBER(FIND(INDEX($T$2:$T$7,$U$1),$P4220))),
        IF(
            $U$17="기타", AND($P4220&lt;&gt;"", $P4220&lt;&gt;"...", $P4220&lt;&gt;"입력오류", NOT(ISNUMBER(FIND($T$21:$T$34,$P4220)))),
            AND($P4220&lt;&gt;"", $P4220&lt;&gt;"...", $P4220&lt;&gt;"입력오류", $T$19=$P4220)
        )
    )
)</f>
        <v>0</v>
      </c>
    </row>
    <row r="4221" spans="1:17">
      <c r="A4221" t="s">
        <v>8778</v>
      </c>
      <c r="B4221" t="s">
        <v>8779</v>
      </c>
      <c r="I4221">
        <f t="shared" si="196"/>
        <v>4220</v>
      </c>
      <c r="J4221">
        <f t="shared" si="197"/>
        <v>4220</v>
      </c>
      <c r="K4221">
        <f t="shared" si="195"/>
        <v>1</v>
      </c>
      <c r="L4221" t="b">
        <f>COUNTIF($N$2:N4221, N4221)=1</f>
        <v>1</v>
      </c>
      <c r="M4221" s="37">
        <f>IF( $Q4221, MAX($M$1:M4220)+1, 0)</f>
        <v>0</v>
      </c>
      <c r="N4221" t="str" cm="1">
        <f t="array" ref="N4221">INDEX($A$9:$F$1048576, $J4221, $K4221 )</f>
        <v>73076</v>
      </c>
      <c r="O4221" t="str" cm="1">
        <f t="array" ref="O4221">INDEX($B$9:$F$1048576, $J4221, $K4221 )</f>
        <v>퍼스트파이브지제75차(유)1-1</v>
      </c>
      <c r="P4221" t="str" cm="1">
        <f t="array" ref="P4221">IF( $L4221, TRIM(_xll.IMDP("IR", $G$5&amp;$N4221, $G$6)), "" )</f>
        <v/>
      </c>
      <c r="Q4221" t="b" cm="1">
        <f t="array" ref="Q4221">IF(
    $U$1=1, AND($P4221&lt;&gt;"", $P4221&lt;&gt;"...", $P4221&lt;&gt;"입력오류"),
    IF(
        $U$18=1, AND($P4221&lt;&gt;"", $P4221&lt;&gt;"...", $P4221&lt;&gt;"입력오류", ISNUMBER(FIND(INDEX($T$2:$T$7,$U$1),$P4221))),
        IF(
            $U$17="기타", AND($P4221&lt;&gt;"", $P4221&lt;&gt;"...", $P4221&lt;&gt;"입력오류", NOT(ISNUMBER(FIND($T$21:$T$34,$P4221)))),
            AND($P4221&lt;&gt;"", $P4221&lt;&gt;"...", $P4221&lt;&gt;"입력오류", $T$19=$P4221)
        )
    )
)</f>
        <v>0</v>
      </c>
    </row>
    <row r="4222" spans="1:17">
      <c r="A4222" t="s">
        <v>8780</v>
      </c>
      <c r="B4222" t="s">
        <v>8781</v>
      </c>
      <c r="I4222">
        <f t="shared" si="196"/>
        <v>4221</v>
      </c>
      <c r="J4222">
        <f t="shared" si="197"/>
        <v>4221</v>
      </c>
      <c r="K4222">
        <f t="shared" si="195"/>
        <v>1</v>
      </c>
      <c r="L4222" t="b">
        <f>COUNTIF($N$2:N4222, N4222)=1</f>
        <v>1</v>
      </c>
      <c r="M4222" s="37">
        <f>IF( $Q4222, MAX($M$1:M4221)+1, 0)</f>
        <v>0</v>
      </c>
      <c r="N4222" t="str" cm="1">
        <f t="array" ref="N4222">INDEX($A$9:$F$1048576, $J4222, $K4222 )</f>
        <v>73077</v>
      </c>
      <c r="O4222" t="str" cm="1">
        <f t="array" ref="O4222">INDEX($B$9:$F$1048576, $J4222, $K4222 )</f>
        <v>퍼스트파이브지제75차(유)1-2</v>
      </c>
      <c r="P4222" t="str" cm="1">
        <f t="array" ref="P4222">IF( $L4222, TRIM(_xll.IMDP("IR", $G$5&amp;$N4222, $G$6)), "" )</f>
        <v/>
      </c>
      <c r="Q4222" t="b" cm="1">
        <f t="array" ref="Q4222">IF(
    $U$1=1, AND($P4222&lt;&gt;"", $P4222&lt;&gt;"...", $P4222&lt;&gt;"입력오류"),
    IF(
        $U$18=1, AND($P4222&lt;&gt;"", $P4222&lt;&gt;"...", $P4222&lt;&gt;"입력오류", ISNUMBER(FIND(INDEX($T$2:$T$7,$U$1),$P4222))),
        IF(
            $U$17="기타", AND($P4222&lt;&gt;"", $P4222&lt;&gt;"...", $P4222&lt;&gt;"입력오류", NOT(ISNUMBER(FIND($T$21:$T$34,$P4222)))),
            AND($P4222&lt;&gt;"", $P4222&lt;&gt;"...", $P4222&lt;&gt;"입력오류", $T$19=$P4222)
        )
    )
)</f>
        <v>0</v>
      </c>
    </row>
    <row r="4223" spans="1:17">
      <c r="A4223" t="s">
        <v>8782</v>
      </c>
      <c r="B4223" t="s">
        <v>8783</v>
      </c>
      <c r="I4223">
        <f t="shared" si="196"/>
        <v>4222</v>
      </c>
      <c r="J4223">
        <f t="shared" si="197"/>
        <v>4222</v>
      </c>
      <c r="K4223">
        <f t="shared" si="195"/>
        <v>1</v>
      </c>
      <c r="L4223" t="b">
        <f>COUNTIF($N$2:N4223, N4223)=1</f>
        <v>1</v>
      </c>
      <c r="M4223" s="37">
        <f>IF( $Q4223, MAX($M$1:M4222)+1, 0)</f>
        <v>0</v>
      </c>
      <c r="N4223" t="str" cm="1">
        <f t="array" ref="N4223">INDEX($A$9:$F$1048576, $J4223, $K4223 )</f>
        <v>73078</v>
      </c>
      <c r="O4223" t="str" cm="1">
        <f t="array" ref="O4223">INDEX($B$9:$F$1048576, $J4223, $K4223 )</f>
        <v>퍼스트파이브지제75차(유)1-3</v>
      </c>
      <c r="P4223" t="str" cm="1">
        <f t="array" ref="P4223">IF( $L4223, TRIM(_xll.IMDP("IR", $G$5&amp;$N4223, $G$6)), "" )</f>
        <v/>
      </c>
      <c r="Q4223" t="b" cm="1">
        <f t="array" ref="Q4223">IF(
    $U$1=1, AND($P4223&lt;&gt;"", $P4223&lt;&gt;"...", $P4223&lt;&gt;"입력오류"),
    IF(
        $U$18=1, AND($P4223&lt;&gt;"", $P4223&lt;&gt;"...", $P4223&lt;&gt;"입력오류", ISNUMBER(FIND(INDEX($T$2:$T$7,$U$1),$P4223))),
        IF(
            $U$17="기타", AND($P4223&lt;&gt;"", $P4223&lt;&gt;"...", $P4223&lt;&gt;"입력오류", NOT(ISNUMBER(FIND($T$21:$T$34,$P4223)))),
            AND($P4223&lt;&gt;"", $P4223&lt;&gt;"...", $P4223&lt;&gt;"입력오류", $T$19=$P4223)
        )
    )
)</f>
        <v>0</v>
      </c>
    </row>
    <row r="4224" spans="1:17">
      <c r="A4224" t="s">
        <v>8784</v>
      </c>
      <c r="B4224" t="s">
        <v>8785</v>
      </c>
      <c r="I4224">
        <f t="shared" si="196"/>
        <v>4223</v>
      </c>
      <c r="J4224">
        <f t="shared" si="197"/>
        <v>4223</v>
      </c>
      <c r="K4224">
        <f t="shared" si="195"/>
        <v>1</v>
      </c>
      <c r="L4224" t="b">
        <f>COUNTIF($N$2:N4224, N4224)=1</f>
        <v>1</v>
      </c>
      <c r="M4224" s="37">
        <f>IF( $Q4224, MAX($M$1:M4223)+1, 0)</f>
        <v>0</v>
      </c>
      <c r="N4224" t="str" cm="1">
        <f t="array" ref="N4224">INDEX($A$9:$F$1048576, $J4224, $K4224 )</f>
        <v>73079</v>
      </c>
      <c r="O4224" t="str" cm="1">
        <f t="array" ref="O4224">INDEX($B$9:$F$1048576, $J4224, $K4224 )</f>
        <v>퍼스트파이브지제75차(유)1-4</v>
      </c>
      <c r="P4224" t="str" cm="1">
        <f t="array" ref="P4224">IF( $L4224, TRIM(_xll.IMDP("IR", $G$5&amp;$N4224, $G$6)), "" )</f>
        <v/>
      </c>
      <c r="Q4224" t="b" cm="1">
        <f t="array" ref="Q4224">IF(
    $U$1=1, AND($P4224&lt;&gt;"", $P4224&lt;&gt;"...", $P4224&lt;&gt;"입력오류"),
    IF(
        $U$18=1, AND($P4224&lt;&gt;"", $P4224&lt;&gt;"...", $P4224&lt;&gt;"입력오류", ISNUMBER(FIND(INDEX($T$2:$T$7,$U$1),$P4224))),
        IF(
            $U$17="기타", AND($P4224&lt;&gt;"", $P4224&lt;&gt;"...", $P4224&lt;&gt;"입력오류", NOT(ISNUMBER(FIND($T$21:$T$34,$P4224)))),
            AND($P4224&lt;&gt;"", $P4224&lt;&gt;"...", $P4224&lt;&gt;"입력오류", $T$19=$P4224)
        )
    )
)</f>
        <v>0</v>
      </c>
    </row>
    <row r="4225" spans="1:17">
      <c r="A4225" t="s">
        <v>8786</v>
      </c>
      <c r="B4225" t="s">
        <v>8787</v>
      </c>
      <c r="I4225">
        <f t="shared" si="196"/>
        <v>4224</v>
      </c>
      <c r="J4225">
        <f t="shared" si="197"/>
        <v>4224</v>
      </c>
      <c r="K4225">
        <f t="shared" si="195"/>
        <v>1</v>
      </c>
      <c r="L4225" t="b">
        <f>COUNTIF($N$2:N4225, N4225)=1</f>
        <v>1</v>
      </c>
      <c r="M4225" s="37">
        <f>IF( $Q4225, MAX($M$1:M4224)+1, 0)</f>
        <v>0</v>
      </c>
      <c r="N4225" t="str" cm="1">
        <f t="array" ref="N4225">INDEX($A$9:$F$1048576, $J4225, $K4225 )</f>
        <v>73080</v>
      </c>
      <c r="O4225" t="str" cm="1">
        <f t="array" ref="O4225">INDEX($B$9:$F$1048576, $J4225, $K4225 )</f>
        <v>퍼스트파이브지제75차(유)1-5</v>
      </c>
      <c r="P4225" t="str" cm="1">
        <f t="array" ref="P4225">IF( $L4225, TRIM(_xll.IMDP("IR", $G$5&amp;$N4225, $G$6)), "" )</f>
        <v/>
      </c>
      <c r="Q4225" t="b" cm="1">
        <f t="array" ref="Q4225">IF(
    $U$1=1, AND($P4225&lt;&gt;"", $P4225&lt;&gt;"...", $P4225&lt;&gt;"입력오류"),
    IF(
        $U$18=1, AND($P4225&lt;&gt;"", $P4225&lt;&gt;"...", $P4225&lt;&gt;"입력오류", ISNUMBER(FIND(INDEX($T$2:$T$7,$U$1),$P4225))),
        IF(
            $U$17="기타", AND($P4225&lt;&gt;"", $P4225&lt;&gt;"...", $P4225&lt;&gt;"입력오류", NOT(ISNUMBER(FIND($T$21:$T$34,$P4225)))),
            AND($P4225&lt;&gt;"", $P4225&lt;&gt;"...", $P4225&lt;&gt;"입력오류", $T$19=$P4225)
        )
    )
)</f>
        <v>0</v>
      </c>
    </row>
    <row r="4226" spans="1:17">
      <c r="A4226" t="s">
        <v>8788</v>
      </c>
      <c r="B4226" t="s">
        <v>8789</v>
      </c>
      <c r="I4226">
        <f t="shared" si="196"/>
        <v>4225</v>
      </c>
      <c r="J4226">
        <f t="shared" si="197"/>
        <v>4225</v>
      </c>
      <c r="K4226">
        <f t="shared" ref="K4226:K4289" si="198">IF( $I4226&gt;$G$4, NA(), IF($I4226&gt;$G$3, 5, IF($I4226&gt;$G$2, 3, 1 ) ) )</f>
        <v>1</v>
      </c>
      <c r="L4226" t="b">
        <f>COUNTIF($N$2:N4226, N4226)=1</f>
        <v>1</v>
      </c>
      <c r="M4226" s="37">
        <f>IF( $Q4226, MAX($M$1:M4225)+1, 0)</f>
        <v>0</v>
      </c>
      <c r="N4226" t="str" cm="1">
        <f t="array" ref="N4226">INDEX($A$9:$F$1048576, $J4226, $K4226 )</f>
        <v>73081</v>
      </c>
      <c r="O4226" t="str" cm="1">
        <f t="array" ref="O4226">INDEX($B$9:$F$1048576, $J4226, $K4226 )</f>
        <v>퍼스트파이브지제75차(유)1-6</v>
      </c>
      <c r="P4226" t="str" cm="1">
        <f t="array" ref="P4226">IF( $L4226, TRIM(_xll.IMDP("IR", $G$5&amp;$N4226, $G$6)), "" )</f>
        <v/>
      </c>
      <c r="Q4226" t="b" cm="1">
        <f t="array" ref="Q4226">IF(
    $U$1=1, AND($P4226&lt;&gt;"", $P4226&lt;&gt;"...", $P4226&lt;&gt;"입력오류"),
    IF(
        $U$18=1, AND($P4226&lt;&gt;"", $P4226&lt;&gt;"...", $P4226&lt;&gt;"입력오류", ISNUMBER(FIND(INDEX($T$2:$T$7,$U$1),$P4226))),
        IF(
            $U$17="기타", AND($P4226&lt;&gt;"", $P4226&lt;&gt;"...", $P4226&lt;&gt;"입력오류", NOT(ISNUMBER(FIND($T$21:$T$34,$P4226)))),
            AND($P4226&lt;&gt;"", $P4226&lt;&gt;"...", $P4226&lt;&gt;"입력오류", $T$19=$P4226)
        )
    )
)</f>
        <v>0</v>
      </c>
    </row>
    <row r="4227" spans="1:17">
      <c r="A4227" t="s">
        <v>8790</v>
      </c>
      <c r="B4227" t="s">
        <v>8791</v>
      </c>
      <c r="I4227">
        <f t="shared" ref="I4227:I4290" si="199">ROW()-1</f>
        <v>4226</v>
      </c>
      <c r="J4227">
        <f t="shared" ref="J4227:J4290" si="200">IF( $I4227&gt;$G$4, NA(), IF($I4227&gt;$G$3, $I4227-$G$3, IF($I4227&gt;$G$2, $I4227-$G$2, $I4227 ) ) )</f>
        <v>4226</v>
      </c>
      <c r="K4227">
        <f t="shared" si="198"/>
        <v>1</v>
      </c>
      <c r="L4227" t="b">
        <f>COUNTIF($N$2:N4227, N4227)=1</f>
        <v>1</v>
      </c>
      <c r="M4227" s="37">
        <f>IF( $Q4227, MAX($M$1:M4226)+1, 0)</f>
        <v>0</v>
      </c>
      <c r="N4227" t="str" cm="1">
        <f t="array" ref="N4227">INDEX($A$9:$F$1048576, $J4227, $K4227 )</f>
        <v>73082</v>
      </c>
      <c r="O4227" t="str" cm="1">
        <f t="array" ref="O4227">INDEX($B$9:$F$1048576, $J4227, $K4227 )</f>
        <v>퍼스트파이브지제75차(유)1-7</v>
      </c>
      <c r="P4227" t="str" cm="1">
        <f t="array" ref="P4227">IF( $L4227, TRIM(_xll.IMDP("IR", $G$5&amp;$N4227, $G$6)), "" )</f>
        <v/>
      </c>
      <c r="Q4227" t="b" cm="1">
        <f t="array" ref="Q4227">IF(
    $U$1=1, AND($P4227&lt;&gt;"", $P4227&lt;&gt;"...", $P4227&lt;&gt;"입력오류"),
    IF(
        $U$18=1, AND($P4227&lt;&gt;"", $P4227&lt;&gt;"...", $P4227&lt;&gt;"입력오류", ISNUMBER(FIND(INDEX($T$2:$T$7,$U$1),$P4227))),
        IF(
            $U$17="기타", AND($P4227&lt;&gt;"", $P4227&lt;&gt;"...", $P4227&lt;&gt;"입력오류", NOT(ISNUMBER(FIND($T$21:$T$34,$P4227)))),
            AND($P4227&lt;&gt;"", $P4227&lt;&gt;"...", $P4227&lt;&gt;"입력오류", $T$19=$P4227)
        )
    )
)</f>
        <v>0</v>
      </c>
    </row>
    <row r="4228" spans="1:17">
      <c r="A4228" t="s">
        <v>8792</v>
      </c>
      <c r="B4228" t="s">
        <v>8793</v>
      </c>
      <c r="I4228">
        <f t="shared" si="199"/>
        <v>4227</v>
      </c>
      <c r="J4228">
        <f t="shared" si="200"/>
        <v>4227</v>
      </c>
      <c r="K4228">
        <f t="shared" si="198"/>
        <v>1</v>
      </c>
      <c r="L4228" t="b">
        <f>COUNTIF($N$2:N4228, N4228)=1</f>
        <v>1</v>
      </c>
      <c r="M4228" s="37">
        <f>IF( $Q4228, MAX($M$1:M4227)+1, 0)</f>
        <v>0</v>
      </c>
      <c r="N4228" t="str" cm="1">
        <f t="array" ref="N4228">INDEX($A$9:$F$1048576, $J4228, $K4228 )</f>
        <v>73083</v>
      </c>
      <c r="O4228" t="str" cm="1">
        <f t="array" ref="O4228">INDEX($B$9:$F$1048576, $J4228, $K4228 )</f>
        <v>퍼스트파이브지제75차(유)1-8</v>
      </c>
      <c r="P4228" t="str" cm="1">
        <f t="array" ref="P4228">IF( $L4228, TRIM(_xll.IMDP("IR", $G$5&amp;$N4228, $G$6)), "" )</f>
        <v/>
      </c>
      <c r="Q4228" t="b" cm="1">
        <f t="array" ref="Q4228">IF(
    $U$1=1, AND($P4228&lt;&gt;"", $P4228&lt;&gt;"...", $P4228&lt;&gt;"입력오류"),
    IF(
        $U$18=1, AND($P4228&lt;&gt;"", $P4228&lt;&gt;"...", $P4228&lt;&gt;"입력오류", ISNUMBER(FIND(INDEX($T$2:$T$7,$U$1),$P4228))),
        IF(
            $U$17="기타", AND($P4228&lt;&gt;"", $P4228&lt;&gt;"...", $P4228&lt;&gt;"입력오류", NOT(ISNUMBER(FIND($T$21:$T$34,$P4228)))),
            AND($P4228&lt;&gt;"", $P4228&lt;&gt;"...", $P4228&lt;&gt;"입력오류", $T$19=$P4228)
        )
    )
)</f>
        <v>0</v>
      </c>
    </row>
    <row r="4229" spans="1:17">
      <c r="A4229" t="s">
        <v>8794</v>
      </c>
      <c r="B4229" t="s">
        <v>8795</v>
      </c>
      <c r="I4229">
        <f t="shared" si="199"/>
        <v>4228</v>
      </c>
      <c r="J4229">
        <f t="shared" si="200"/>
        <v>4228</v>
      </c>
      <c r="K4229">
        <f t="shared" si="198"/>
        <v>1</v>
      </c>
      <c r="L4229" t="b">
        <f>COUNTIF($N$2:N4229, N4229)=1</f>
        <v>1</v>
      </c>
      <c r="M4229" s="37">
        <f>IF( $Q4229, MAX($M$1:M4228)+1, 0)</f>
        <v>0</v>
      </c>
      <c r="N4229" t="str" cm="1">
        <f t="array" ref="N4229">INDEX($A$9:$F$1048576, $J4229, $K4229 )</f>
        <v>73084</v>
      </c>
      <c r="O4229" t="str" cm="1">
        <f t="array" ref="O4229">INDEX($B$9:$F$1048576, $J4229, $K4229 )</f>
        <v>퍼스트파이브지제75차(유)1-9</v>
      </c>
      <c r="P4229" t="str" cm="1">
        <f t="array" ref="P4229">IF( $L4229, TRIM(_xll.IMDP("IR", $G$5&amp;$N4229, $G$6)), "" )</f>
        <v/>
      </c>
      <c r="Q4229" t="b" cm="1">
        <f t="array" ref="Q4229">IF(
    $U$1=1, AND($P4229&lt;&gt;"", $P4229&lt;&gt;"...", $P4229&lt;&gt;"입력오류"),
    IF(
        $U$18=1, AND($P4229&lt;&gt;"", $P4229&lt;&gt;"...", $P4229&lt;&gt;"입력오류", ISNUMBER(FIND(INDEX($T$2:$T$7,$U$1),$P4229))),
        IF(
            $U$17="기타", AND($P4229&lt;&gt;"", $P4229&lt;&gt;"...", $P4229&lt;&gt;"입력오류", NOT(ISNUMBER(FIND($T$21:$T$34,$P4229)))),
            AND($P4229&lt;&gt;"", $P4229&lt;&gt;"...", $P4229&lt;&gt;"입력오류", $T$19=$P4229)
        )
    )
)</f>
        <v>0</v>
      </c>
    </row>
    <row r="4230" spans="1:17">
      <c r="A4230" t="s">
        <v>8796</v>
      </c>
      <c r="B4230" t="s">
        <v>8797</v>
      </c>
      <c r="I4230">
        <f t="shared" si="199"/>
        <v>4229</v>
      </c>
      <c r="J4230">
        <f t="shared" si="200"/>
        <v>4229</v>
      </c>
      <c r="K4230">
        <f t="shared" si="198"/>
        <v>1</v>
      </c>
      <c r="L4230" t="b">
        <f>COUNTIF($N$2:N4230, N4230)=1</f>
        <v>1</v>
      </c>
      <c r="M4230" s="37">
        <f>IF( $Q4230, MAX($M$1:M4229)+1, 0)</f>
        <v>0</v>
      </c>
      <c r="N4230" t="str" cm="1">
        <f t="array" ref="N4230">INDEX($A$9:$F$1048576, $J4230, $K4230 )</f>
        <v>73085</v>
      </c>
      <c r="O4230" t="str" cm="1">
        <f t="array" ref="O4230">INDEX($B$9:$F$1048576, $J4230, $K4230 )</f>
        <v>퍼스트파이브지제75차(유)1-10</v>
      </c>
      <c r="P4230" t="str" cm="1">
        <f t="array" ref="P4230">IF( $L4230, TRIM(_xll.IMDP("IR", $G$5&amp;$N4230, $G$6)), "" )</f>
        <v/>
      </c>
      <c r="Q4230" t="b" cm="1">
        <f t="array" ref="Q4230">IF(
    $U$1=1, AND($P4230&lt;&gt;"", $P4230&lt;&gt;"...", $P4230&lt;&gt;"입력오류"),
    IF(
        $U$18=1, AND($P4230&lt;&gt;"", $P4230&lt;&gt;"...", $P4230&lt;&gt;"입력오류", ISNUMBER(FIND(INDEX($T$2:$T$7,$U$1),$P4230))),
        IF(
            $U$17="기타", AND($P4230&lt;&gt;"", $P4230&lt;&gt;"...", $P4230&lt;&gt;"입력오류", NOT(ISNUMBER(FIND($T$21:$T$34,$P4230)))),
            AND($P4230&lt;&gt;"", $P4230&lt;&gt;"...", $P4230&lt;&gt;"입력오류", $T$19=$P4230)
        )
    )
)</f>
        <v>0</v>
      </c>
    </row>
    <row r="4231" spans="1:17">
      <c r="A4231" t="s">
        <v>8798</v>
      </c>
      <c r="B4231" t="s">
        <v>8799</v>
      </c>
      <c r="I4231">
        <f t="shared" si="199"/>
        <v>4230</v>
      </c>
      <c r="J4231">
        <f t="shared" si="200"/>
        <v>4230</v>
      </c>
      <c r="K4231">
        <f t="shared" si="198"/>
        <v>1</v>
      </c>
      <c r="L4231" t="b">
        <f>COUNTIF($N$2:N4231, N4231)=1</f>
        <v>1</v>
      </c>
      <c r="M4231" s="37">
        <f>IF( $Q4231, MAX($M$1:M4230)+1, 0)</f>
        <v>0</v>
      </c>
      <c r="N4231" t="str" cm="1">
        <f t="array" ref="N4231">INDEX($A$9:$F$1048576, $J4231, $K4231 )</f>
        <v>73086</v>
      </c>
      <c r="O4231" t="str" cm="1">
        <f t="array" ref="O4231">INDEX($B$9:$F$1048576, $J4231, $K4231 )</f>
        <v>퍼스트파이브지제75차(유)1-11</v>
      </c>
      <c r="P4231" t="str" cm="1">
        <f t="array" ref="P4231">IF( $L4231, TRIM(_xll.IMDP("IR", $G$5&amp;$N4231, $G$6)), "" )</f>
        <v/>
      </c>
      <c r="Q4231" t="b" cm="1">
        <f t="array" ref="Q4231">IF(
    $U$1=1, AND($P4231&lt;&gt;"", $P4231&lt;&gt;"...", $P4231&lt;&gt;"입력오류"),
    IF(
        $U$18=1, AND($P4231&lt;&gt;"", $P4231&lt;&gt;"...", $P4231&lt;&gt;"입력오류", ISNUMBER(FIND(INDEX($T$2:$T$7,$U$1),$P4231))),
        IF(
            $U$17="기타", AND($P4231&lt;&gt;"", $P4231&lt;&gt;"...", $P4231&lt;&gt;"입력오류", NOT(ISNUMBER(FIND($T$21:$T$34,$P4231)))),
            AND($P4231&lt;&gt;"", $P4231&lt;&gt;"...", $P4231&lt;&gt;"입력오류", $T$19=$P4231)
        )
    )
)</f>
        <v>0</v>
      </c>
    </row>
    <row r="4232" spans="1:17">
      <c r="A4232" t="s">
        <v>8800</v>
      </c>
      <c r="B4232" t="s">
        <v>8801</v>
      </c>
      <c r="I4232">
        <f t="shared" si="199"/>
        <v>4231</v>
      </c>
      <c r="J4232">
        <f t="shared" si="200"/>
        <v>4231</v>
      </c>
      <c r="K4232">
        <f t="shared" si="198"/>
        <v>1</v>
      </c>
      <c r="L4232" t="b">
        <f>COUNTIF($N$2:N4232, N4232)=1</f>
        <v>1</v>
      </c>
      <c r="M4232" s="37">
        <f>IF( $Q4232, MAX($M$1:M4231)+1, 0)</f>
        <v>0</v>
      </c>
      <c r="N4232" t="str" cm="1">
        <f t="array" ref="N4232">INDEX($A$9:$F$1048576, $J4232, $K4232 )</f>
        <v>73087</v>
      </c>
      <c r="O4232" t="str" cm="1">
        <f t="array" ref="O4232">INDEX($B$9:$F$1048576, $J4232, $K4232 )</f>
        <v>퍼스트파이브지제75차(유)1-12</v>
      </c>
      <c r="P4232" t="str" cm="1">
        <f t="array" ref="P4232">IF( $L4232, TRIM(_xll.IMDP("IR", $G$5&amp;$N4232, $G$6)), "" )</f>
        <v/>
      </c>
      <c r="Q4232" t="b" cm="1">
        <f t="array" ref="Q4232">IF(
    $U$1=1, AND($P4232&lt;&gt;"", $P4232&lt;&gt;"...", $P4232&lt;&gt;"입력오류"),
    IF(
        $U$18=1, AND($P4232&lt;&gt;"", $P4232&lt;&gt;"...", $P4232&lt;&gt;"입력오류", ISNUMBER(FIND(INDEX($T$2:$T$7,$U$1),$P4232))),
        IF(
            $U$17="기타", AND($P4232&lt;&gt;"", $P4232&lt;&gt;"...", $P4232&lt;&gt;"입력오류", NOT(ISNUMBER(FIND($T$21:$T$34,$P4232)))),
            AND($P4232&lt;&gt;"", $P4232&lt;&gt;"...", $P4232&lt;&gt;"입력오류", $T$19=$P4232)
        )
    )
)</f>
        <v>0</v>
      </c>
    </row>
    <row r="4233" spans="1:17">
      <c r="A4233" t="s">
        <v>8802</v>
      </c>
      <c r="B4233" t="s">
        <v>8803</v>
      </c>
      <c r="I4233">
        <f t="shared" si="199"/>
        <v>4232</v>
      </c>
      <c r="J4233">
        <f t="shared" si="200"/>
        <v>4232</v>
      </c>
      <c r="K4233">
        <f t="shared" si="198"/>
        <v>1</v>
      </c>
      <c r="L4233" t="b">
        <f>COUNTIF($N$2:N4233, N4233)=1</f>
        <v>1</v>
      </c>
      <c r="M4233" s="37">
        <f>IF( $Q4233, MAX($M$1:M4232)+1, 0)</f>
        <v>0</v>
      </c>
      <c r="N4233" t="str" cm="1">
        <f t="array" ref="N4233">INDEX($A$9:$F$1048576, $J4233, $K4233 )</f>
        <v>73088</v>
      </c>
      <c r="O4233" t="str" cm="1">
        <f t="array" ref="O4233">INDEX($B$9:$F$1048576, $J4233, $K4233 )</f>
        <v>퍼스트파이브지제75차(유)1-13</v>
      </c>
      <c r="P4233" t="str" cm="1">
        <f t="array" ref="P4233">IF( $L4233, TRIM(_xll.IMDP("IR", $G$5&amp;$N4233, $G$6)), "" )</f>
        <v/>
      </c>
      <c r="Q4233" t="b" cm="1">
        <f t="array" ref="Q4233">IF(
    $U$1=1, AND($P4233&lt;&gt;"", $P4233&lt;&gt;"...", $P4233&lt;&gt;"입력오류"),
    IF(
        $U$18=1, AND($P4233&lt;&gt;"", $P4233&lt;&gt;"...", $P4233&lt;&gt;"입력오류", ISNUMBER(FIND(INDEX($T$2:$T$7,$U$1),$P4233))),
        IF(
            $U$17="기타", AND($P4233&lt;&gt;"", $P4233&lt;&gt;"...", $P4233&lt;&gt;"입력오류", NOT(ISNUMBER(FIND($T$21:$T$34,$P4233)))),
            AND($P4233&lt;&gt;"", $P4233&lt;&gt;"...", $P4233&lt;&gt;"입력오류", $T$19=$P4233)
        )
    )
)</f>
        <v>0</v>
      </c>
    </row>
    <row r="4234" spans="1:17">
      <c r="A4234" t="s">
        <v>8804</v>
      </c>
      <c r="B4234" t="s">
        <v>8805</v>
      </c>
      <c r="I4234">
        <f t="shared" si="199"/>
        <v>4233</v>
      </c>
      <c r="J4234">
        <f t="shared" si="200"/>
        <v>4233</v>
      </c>
      <c r="K4234">
        <f t="shared" si="198"/>
        <v>1</v>
      </c>
      <c r="L4234" t="b">
        <f>COUNTIF($N$2:N4234, N4234)=1</f>
        <v>1</v>
      </c>
      <c r="M4234" s="37">
        <f>IF( $Q4234, MAX($M$1:M4233)+1, 0)</f>
        <v>0</v>
      </c>
      <c r="N4234" t="str" cm="1">
        <f t="array" ref="N4234">INDEX($A$9:$F$1048576, $J4234, $K4234 )</f>
        <v>73089</v>
      </c>
      <c r="O4234" t="str" cm="1">
        <f t="array" ref="O4234">INDEX($B$9:$F$1048576, $J4234, $K4234 )</f>
        <v>퍼스트파이브지제75차(유)1-14</v>
      </c>
      <c r="P4234" t="str" cm="1">
        <f t="array" ref="P4234">IF( $L4234, TRIM(_xll.IMDP("IR", $G$5&amp;$N4234, $G$6)), "" )</f>
        <v/>
      </c>
      <c r="Q4234" t="b" cm="1">
        <f t="array" ref="Q4234">IF(
    $U$1=1, AND($P4234&lt;&gt;"", $P4234&lt;&gt;"...", $P4234&lt;&gt;"입력오류"),
    IF(
        $U$18=1, AND($P4234&lt;&gt;"", $P4234&lt;&gt;"...", $P4234&lt;&gt;"입력오류", ISNUMBER(FIND(INDEX($T$2:$T$7,$U$1),$P4234))),
        IF(
            $U$17="기타", AND($P4234&lt;&gt;"", $P4234&lt;&gt;"...", $P4234&lt;&gt;"입력오류", NOT(ISNUMBER(FIND($T$21:$T$34,$P4234)))),
            AND($P4234&lt;&gt;"", $P4234&lt;&gt;"...", $P4234&lt;&gt;"입력오류", $T$19=$P4234)
        )
    )
)</f>
        <v>0</v>
      </c>
    </row>
    <row r="4235" spans="1:17">
      <c r="A4235" t="s">
        <v>8806</v>
      </c>
      <c r="B4235" t="s">
        <v>8807</v>
      </c>
      <c r="I4235">
        <f t="shared" si="199"/>
        <v>4234</v>
      </c>
      <c r="J4235">
        <f t="shared" si="200"/>
        <v>4234</v>
      </c>
      <c r="K4235">
        <f t="shared" si="198"/>
        <v>1</v>
      </c>
      <c r="L4235" t="b">
        <f>COUNTIF($N$2:N4235, N4235)=1</f>
        <v>1</v>
      </c>
      <c r="M4235" s="37">
        <f>IF( $Q4235, MAX($M$1:M4234)+1, 0)</f>
        <v>0</v>
      </c>
      <c r="N4235" t="str" cm="1">
        <f t="array" ref="N4235">INDEX($A$9:$F$1048576, $J4235, $K4235 )</f>
        <v>73090</v>
      </c>
      <c r="O4235" t="str" cm="1">
        <f t="array" ref="O4235">INDEX($B$9:$F$1048576, $J4235, $K4235 )</f>
        <v>퍼스트파이브지제75차(유)1-15</v>
      </c>
      <c r="P4235" t="str" cm="1">
        <f t="array" ref="P4235">IF( $L4235, TRIM(_xll.IMDP("IR", $G$5&amp;$N4235, $G$6)), "" )</f>
        <v/>
      </c>
      <c r="Q4235" t="b" cm="1">
        <f t="array" ref="Q4235">IF(
    $U$1=1, AND($P4235&lt;&gt;"", $P4235&lt;&gt;"...", $P4235&lt;&gt;"입력오류"),
    IF(
        $U$18=1, AND($P4235&lt;&gt;"", $P4235&lt;&gt;"...", $P4235&lt;&gt;"입력오류", ISNUMBER(FIND(INDEX($T$2:$T$7,$U$1),$P4235))),
        IF(
            $U$17="기타", AND($P4235&lt;&gt;"", $P4235&lt;&gt;"...", $P4235&lt;&gt;"입력오류", NOT(ISNUMBER(FIND($T$21:$T$34,$P4235)))),
            AND($P4235&lt;&gt;"", $P4235&lt;&gt;"...", $P4235&lt;&gt;"입력오류", $T$19=$P4235)
        )
    )
)</f>
        <v>0</v>
      </c>
    </row>
    <row r="4236" spans="1:17">
      <c r="A4236" t="s">
        <v>8808</v>
      </c>
      <c r="B4236" t="s">
        <v>8809</v>
      </c>
      <c r="I4236">
        <f t="shared" si="199"/>
        <v>4235</v>
      </c>
      <c r="J4236">
        <f t="shared" si="200"/>
        <v>4235</v>
      </c>
      <c r="K4236">
        <f t="shared" si="198"/>
        <v>1</v>
      </c>
      <c r="L4236" t="b">
        <f>COUNTIF($N$2:N4236, N4236)=1</f>
        <v>1</v>
      </c>
      <c r="M4236" s="37">
        <f>IF( $Q4236, MAX($M$1:M4235)+1, 0)</f>
        <v>0</v>
      </c>
      <c r="N4236" t="str" cm="1">
        <f t="array" ref="N4236">INDEX($A$9:$F$1048576, $J4236, $K4236 )</f>
        <v>73091</v>
      </c>
      <c r="O4236" t="str" cm="1">
        <f t="array" ref="O4236">INDEX($B$9:$F$1048576, $J4236, $K4236 )</f>
        <v>퍼스트파이브지제75차(유)1-16</v>
      </c>
      <c r="P4236" t="str" cm="1">
        <f t="array" ref="P4236">IF( $L4236, TRIM(_xll.IMDP("IR", $G$5&amp;$N4236, $G$6)), "" )</f>
        <v/>
      </c>
      <c r="Q4236" t="b" cm="1">
        <f t="array" ref="Q4236">IF(
    $U$1=1, AND($P4236&lt;&gt;"", $P4236&lt;&gt;"...", $P4236&lt;&gt;"입력오류"),
    IF(
        $U$18=1, AND($P4236&lt;&gt;"", $P4236&lt;&gt;"...", $P4236&lt;&gt;"입력오류", ISNUMBER(FIND(INDEX($T$2:$T$7,$U$1),$P4236))),
        IF(
            $U$17="기타", AND($P4236&lt;&gt;"", $P4236&lt;&gt;"...", $P4236&lt;&gt;"입력오류", NOT(ISNUMBER(FIND($T$21:$T$34,$P4236)))),
            AND($P4236&lt;&gt;"", $P4236&lt;&gt;"...", $P4236&lt;&gt;"입력오류", $T$19=$P4236)
        )
    )
)</f>
        <v>0</v>
      </c>
    </row>
    <row r="4237" spans="1:17">
      <c r="A4237" t="s">
        <v>8810</v>
      </c>
      <c r="B4237" t="s">
        <v>8811</v>
      </c>
      <c r="I4237">
        <f t="shared" si="199"/>
        <v>4236</v>
      </c>
      <c r="J4237">
        <f t="shared" si="200"/>
        <v>4236</v>
      </c>
      <c r="K4237">
        <f t="shared" si="198"/>
        <v>1</v>
      </c>
      <c r="L4237" t="b">
        <f>COUNTIF($N$2:N4237, N4237)=1</f>
        <v>1</v>
      </c>
      <c r="M4237" s="37">
        <f>IF( $Q4237, MAX($M$1:M4236)+1, 0)</f>
        <v>0</v>
      </c>
      <c r="N4237" t="str" cm="1">
        <f t="array" ref="N4237">INDEX($A$9:$F$1048576, $J4237, $K4237 )</f>
        <v>73092</v>
      </c>
      <c r="O4237" t="str" cm="1">
        <f t="array" ref="O4237">INDEX($B$9:$F$1048576, $J4237, $K4237 )</f>
        <v>퍼스트파이브지제75차(유)1-17</v>
      </c>
      <c r="P4237" t="str" cm="1">
        <f t="array" ref="P4237">IF( $L4237, TRIM(_xll.IMDP("IR", $G$5&amp;$N4237, $G$6)), "" )</f>
        <v/>
      </c>
      <c r="Q4237" t="b" cm="1">
        <f t="array" ref="Q4237">IF(
    $U$1=1, AND($P4237&lt;&gt;"", $P4237&lt;&gt;"...", $P4237&lt;&gt;"입력오류"),
    IF(
        $U$18=1, AND($P4237&lt;&gt;"", $P4237&lt;&gt;"...", $P4237&lt;&gt;"입력오류", ISNUMBER(FIND(INDEX($T$2:$T$7,$U$1),$P4237))),
        IF(
            $U$17="기타", AND($P4237&lt;&gt;"", $P4237&lt;&gt;"...", $P4237&lt;&gt;"입력오류", NOT(ISNUMBER(FIND($T$21:$T$34,$P4237)))),
            AND($P4237&lt;&gt;"", $P4237&lt;&gt;"...", $P4237&lt;&gt;"입력오류", $T$19=$P4237)
        )
    )
)</f>
        <v>0</v>
      </c>
    </row>
    <row r="4238" spans="1:17">
      <c r="A4238" t="s">
        <v>8812</v>
      </c>
      <c r="B4238" t="s">
        <v>8813</v>
      </c>
      <c r="I4238">
        <f t="shared" si="199"/>
        <v>4237</v>
      </c>
      <c r="J4238">
        <f t="shared" si="200"/>
        <v>4237</v>
      </c>
      <c r="K4238">
        <f t="shared" si="198"/>
        <v>1</v>
      </c>
      <c r="L4238" t="b">
        <f>COUNTIF($N$2:N4238, N4238)=1</f>
        <v>1</v>
      </c>
      <c r="M4238" s="37">
        <f>IF( $Q4238, MAX($M$1:M4237)+1, 0)</f>
        <v>0</v>
      </c>
      <c r="N4238" t="str" cm="1">
        <f t="array" ref="N4238">INDEX($A$9:$F$1048576, $J4238, $K4238 )</f>
        <v>73093</v>
      </c>
      <c r="O4238" t="str" cm="1">
        <f t="array" ref="O4238">INDEX($B$9:$F$1048576, $J4238, $K4238 )</f>
        <v>퍼스트파이브지제75차(유)1-18</v>
      </c>
      <c r="P4238" t="str" cm="1">
        <f t="array" ref="P4238">IF( $L4238, TRIM(_xll.IMDP("IR", $G$5&amp;$N4238, $G$6)), "" )</f>
        <v/>
      </c>
      <c r="Q4238" t="b" cm="1">
        <f t="array" ref="Q4238">IF(
    $U$1=1, AND($P4238&lt;&gt;"", $P4238&lt;&gt;"...", $P4238&lt;&gt;"입력오류"),
    IF(
        $U$18=1, AND($P4238&lt;&gt;"", $P4238&lt;&gt;"...", $P4238&lt;&gt;"입력오류", ISNUMBER(FIND(INDEX($T$2:$T$7,$U$1),$P4238))),
        IF(
            $U$17="기타", AND($P4238&lt;&gt;"", $P4238&lt;&gt;"...", $P4238&lt;&gt;"입력오류", NOT(ISNUMBER(FIND($T$21:$T$34,$P4238)))),
            AND($P4238&lt;&gt;"", $P4238&lt;&gt;"...", $P4238&lt;&gt;"입력오류", $T$19=$P4238)
        )
    )
)</f>
        <v>0</v>
      </c>
    </row>
    <row r="4239" spans="1:17">
      <c r="A4239" t="s">
        <v>8814</v>
      </c>
      <c r="B4239" t="s">
        <v>8815</v>
      </c>
      <c r="I4239">
        <f t="shared" si="199"/>
        <v>4238</v>
      </c>
      <c r="J4239">
        <f t="shared" si="200"/>
        <v>4238</v>
      </c>
      <c r="K4239">
        <f t="shared" si="198"/>
        <v>1</v>
      </c>
      <c r="L4239" t="b">
        <f>COUNTIF($N$2:N4239, N4239)=1</f>
        <v>1</v>
      </c>
      <c r="M4239" s="37">
        <f>IF( $Q4239, MAX($M$1:M4238)+1, 0)</f>
        <v>0</v>
      </c>
      <c r="N4239" t="str" cm="1">
        <f t="array" ref="N4239">INDEX($A$9:$F$1048576, $J4239, $K4239 )</f>
        <v>73094</v>
      </c>
      <c r="O4239" t="str" cm="1">
        <f t="array" ref="O4239">INDEX($B$9:$F$1048576, $J4239, $K4239 )</f>
        <v>퍼스트파이브지제75차(유)1-19</v>
      </c>
      <c r="P4239" t="str" cm="1">
        <f t="array" ref="P4239">IF( $L4239, TRIM(_xll.IMDP("IR", $G$5&amp;$N4239, $G$6)), "" )</f>
        <v/>
      </c>
      <c r="Q4239" t="b" cm="1">
        <f t="array" ref="Q4239">IF(
    $U$1=1, AND($P4239&lt;&gt;"", $P4239&lt;&gt;"...", $P4239&lt;&gt;"입력오류"),
    IF(
        $U$18=1, AND($P4239&lt;&gt;"", $P4239&lt;&gt;"...", $P4239&lt;&gt;"입력오류", ISNUMBER(FIND(INDEX($T$2:$T$7,$U$1),$P4239))),
        IF(
            $U$17="기타", AND($P4239&lt;&gt;"", $P4239&lt;&gt;"...", $P4239&lt;&gt;"입력오류", NOT(ISNUMBER(FIND($T$21:$T$34,$P4239)))),
            AND($P4239&lt;&gt;"", $P4239&lt;&gt;"...", $P4239&lt;&gt;"입력오류", $T$19=$P4239)
        )
    )
)</f>
        <v>0</v>
      </c>
    </row>
    <row r="4240" spans="1:17">
      <c r="A4240" t="s">
        <v>8816</v>
      </c>
      <c r="B4240" t="s">
        <v>8817</v>
      </c>
      <c r="I4240">
        <f t="shared" si="199"/>
        <v>4239</v>
      </c>
      <c r="J4240">
        <f t="shared" si="200"/>
        <v>4239</v>
      </c>
      <c r="K4240">
        <f t="shared" si="198"/>
        <v>1</v>
      </c>
      <c r="L4240" t="b">
        <f>COUNTIF($N$2:N4240, N4240)=1</f>
        <v>1</v>
      </c>
      <c r="M4240" s="37">
        <f>IF( $Q4240, MAX($M$1:M4239)+1, 0)</f>
        <v>0</v>
      </c>
      <c r="N4240" t="str" cm="1">
        <f t="array" ref="N4240">INDEX($A$9:$F$1048576, $J4240, $K4240 )</f>
        <v>73095</v>
      </c>
      <c r="O4240" t="str" cm="1">
        <f t="array" ref="O4240">INDEX($B$9:$F$1048576, $J4240, $K4240 )</f>
        <v>퍼스트파이브지제75차(유)1-20</v>
      </c>
      <c r="P4240" t="str" cm="1">
        <f t="array" ref="P4240">IF( $L4240, TRIM(_xll.IMDP("IR", $G$5&amp;$N4240, $G$6)), "" )</f>
        <v/>
      </c>
      <c r="Q4240" t="b" cm="1">
        <f t="array" ref="Q4240">IF(
    $U$1=1, AND($P4240&lt;&gt;"", $P4240&lt;&gt;"...", $P4240&lt;&gt;"입력오류"),
    IF(
        $U$18=1, AND($P4240&lt;&gt;"", $P4240&lt;&gt;"...", $P4240&lt;&gt;"입력오류", ISNUMBER(FIND(INDEX($T$2:$T$7,$U$1),$P4240))),
        IF(
            $U$17="기타", AND($P4240&lt;&gt;"", $P4240&lt;&gt;"...", $P4240&lt;&gt;"입력오류", NOT(ISNUMBER(FIND($T$21:$T$34,$P4240)))),
            AND($P4240&lt;&gt;"", $P4240&lt;&gt;"...", $P4240&lt;&gt;"입력오류", $T$19=$P4240)
        )
    )
)</f>
        <v>0</v>
      </c>
    </row>
    <row r="4241" spans="1:17">
      <c r="A4241" t="s">
        <v>8818</v>
      </c>
      <c r="B4241" t="s">
        <v>8819</v>
      </c>
      <c r="I4241">
        <f t="shared" si="199"/>
        <v>4240</v>
      </c>
      <c r="J4241">
        <f t="shared" si="200"/>
        <v>4240</v>
      </c>
      <c r="K4241">
        <f t="shared" si="198"/>
        <v>1</v>
      </c>
      <c r="L4241" t="b">
        <f>COUNTIF($N$2:N4241, N4241)=1</f>
        <v>1</v>
      </c>
      <c r="M4241" s="37">
        <f>IF( $Q4241, MAX($M$1:M4240)+1, 0)</f>
        <v>0</v>
      </c>
      <c r="N4241" t="str" cm="1">
        <f t="array" ref="N4241">INDEX($A$9:$F$1048576, $J4241, $K4241 )</f>
        <v>73096</v>
      </c>
      <c r="O4241" t="str" cm="1">
        <f t="array" ref="O4241">INDEX($B$9:$F$1048576, $J4241, $K4241 )</f>
        <v>퍼스트파이브지제75차(유)1-21</v>
      </c>
      <c r="P4241" t="str" cm="1">
        <f t="array" ref="P4241">IF( $L4241, TRIM(_xll.IMDP("IR", $G$5&amp;$N4241, $G$6)), "" )</f>
        <v/>
      </c>
      <c r="Q4241" t="b" cm="1">
        <f t="array" ref="Q4241">IF(
    $U$1=1, AND($P4241&lt;&gt;"", $P4241&lt;&gt;"...", $P4241&lt;&gt;"입력오류"),
    IF(
        $U$18=1, AND($P4241&lt;&gt;"", $P4241&lt;&gt;"...", $P4241&lt;&gt;"입력오류", ISNUMBER(FIND(INDEX($T$2:$T$7,$U$1),$P4241))),
        IF(
            $U$17="기타", AND($P4241&lt;&gt;"", $P4241&lt;&gt;"...", $P4241&lt;&gt;"입력오류", NOT(ISNUMBER(FIND($T$21:$T$34,$P4241)))),
            AND($P4241&lt;&gt;"", $P4241&lt;&gt;"...", $P4241&lt;&gt;"입력오류", $T$19=$P4241)
        )
    )
)</f>
        <v>0</v>
      </c>
    </row>
    <row r="4242" spans="1:17">
      <c r="A4242" t="s">
        <v>8820</v>
      </c>
      <c r="B4242" t="s">
        <v>8821</v>
      </c>
      <c r="I4242">
        <f t="shared" si="199"/>
        <v>4241</v>
      </c>
      <c r="J4242">
        <f t="shared" si="200"/>
        <v>4241</v>
      </c>
      <c r="K4242">
        <f t="shared" si="198"/>
        <v>1</v>
      </c>
      <c r="L4242" t="b">
        <f>COUNTIF($N$2:N4242, N4242)=1</f>
        <v>1</v>
      </c>
      <c r="M4242" s="37">
        <f>IF( $Q4242, MAX($M$1:M4241)+1, 0)</f>
        <v>0</v>
      </c>
      <c r="N4242" t="str" cm="1">
        <f t="array" ref="N4242">INDEX($A$9:$F$1048576, $J4242, $K4242 )</f>
        <v>73097</v>
      </c>
      <c r="O4242" t="str" cm="1">
        <f t="array" ref="O4242">INDEX($B$9:$F$1048576, $J4242, $K4242 )</f>
        <v>퍼스트파이브지제75차(유)1-22</v>
      </c>
      <c r="P4242" t="str" cm="1">
        <f t="array" ref="P4242">IF( $L4242, TRIM(_xll.IMDP("IR", $G$5&amp;$N4242, $G$6)), "" )</f>
        <v/>
      </c>
      <c r="Q4242" t="b" cm="1">
        <f t="array" ref="Q4242">IF(
    $U$1=1, AND($P4242&lt;&gt;"", $P4242&lt;&gt;"...", $P4242&lt;&gt;"입력오류"),
    IF(
        $U$18=1, AND($P4242&lt;&gt;"", $P4242&lt;&gt;"...", $P4242&lt;&gt;"입력오류", ISNUMBER(FIND(INDEX($T$2:$T$7,$U$1),$P4242))),
        IF(
            $U$17="기타", AND($P4242&lt;&gt;"", $P4242&lt;&gt;"...", $P4242&lt;&gt;"입력오류", NOT(ISNUMBER(FIND($T$21:$T$34,$P4242)))),
            AND($P4242&lt;&gt;"", $P4242&lt;&gt;"...", $P4242&lt;&gt;"입력오류", $T$19=$P4242)
        )
    )
)</f>
        <v>0</v>
      </c>
    </row>
    <row r="4243" spans="1:17">
      <c r="A4243" t="s">
        <v>8822</v>
      </c>
      <c r="B4243" t="s">
        <v>8823</v>
      </c>
      <c r="I4243">
        <f t="shared" si="199"/>
        <v>4242</v>
      </c>
      <c r="J4243">
        <f t="shared" si="200"/>
        <v>4242</v>
      </c>
      <c r="K4243">
        <f t="shared" si="198"/>
        <v>1</v>
      </c>
      <c r="L4243" t="b">
        <f>COUNTIF($N$2:N4243, N4243)=1</f>
        <v>1</v>
      </c>
      <c r="M4243" s="37">
        <f>IF( $Q4243, MAX($M$1:M4242)+1, 0)</f>
        <v>0</v>
      </c>
      <c r="N4243" t="str" cm="1">
        <f t="array" ref="N4243">INDEX($A$9:$F$1048576, $J4243, $K4243 )</f>
        <v>73098</v>
      </c>
      <c r="O4243" t="str" cm="1">
        <f t="array" ref="O4243">INDEX($B$9:$F$1048576, $J4243, $K4243 )</f>
        <v>퍼스트파이브지제75차(유)1-23</v>
      </c>
      <c r="P4243" t="str" cm="1">
        <f t="array" ref="P4243">IF( $L4243, TRIM(_xll.IMDP("IR", $G$5&amp;$N4243, $G$6)), "" )</f>
        <v/>
      </c>
      <c r="Q4243" t="b" cm="1">
        <f t="array" ref="Q4243">IF(
    $U$1=1, AND($P4243&lt;&gt;"", $P4243&lt;&gt;"...", $P4243&lt;&gt;"입력오류"),
    IF(
        $U$18=1, AND($P4243&lt;&gt;"", $P4243&lt;&gt;"...", $P4243&lt;&gt;"입력오류", ISNUMBER(FIND(INDEX($T$2:$T$7,$U$1),$P4243))),
        IF(
            $U$17="기타", AND($P4243&lt;&gt;"", $P4243&lt;&gt;"...", $P4243&lt;&gt;"입력오류", NOT(ISNUMBER(FIND($T$21:$T$34,$P4243)))),
            AND($P4243&lt;&gt;"", $P4243&lt;&gt;"...", $P4243&lt;&gt;"입력오류", $T$19=$P4243)
        )
    )
)</f>
        <v>0</v>
      </c>
    </row>
    <row r="4244" spans="1:17">
      <c r="A4244" t="s">
        <v>8824</v>
      </c>
      <c r="B4244" t="s">
        <v>8825</v>
      </c>
      <c r="I4244">
        <f t="shared" si="199"/>
        <v>4243</v>
      </c>
      <c r="J4244">
        <f t="shared" si="200"/>
        <v>4243</v>
      </c>
      <c r="K4244">
        <f t="shared" si="198"/>
        <v>1</v>
      </c>
      <c r="L4244" t="b">
        <f>COUNTIF($N$2:N4244, N4244)=1</f>
        <v>1</v>
      </c>
      <c r="M4244" s="37">
        <f>IF( $Q4244, MAX($M$1:M4243)+1, 0)</f>
        <v>0</v>
      </c>
      <c r="N4244" t="str" cm="1">
        <f t="array" ref="N4244">INDEX($A$9:$F$1048576, $J4244, $K4244 )</f>
        <v>73099</v>
      </c>
      <c r="O4244" t="str" cm="1">
        <f t="array" ref="O4244">INDEX($B$9:$F$1048576, $J4244, $K4244 )</f>
        <v>퍼스트파이브지제75차(유)1-24</v>
      </c>
      <c r="P4244" t="str" cm="1">
        <f t="array" ref="P4244">IF( $L4244, TRIM(_xll.IMDP("IR", $G$5&amp;$N4244, $G$6)), "" )</f>
        <v/>
      </c>
      <c r="Q4244" t="b" cm="1">
        <f t="array" ref="Q4244">IF(
    $U$1=1, AND($P4244&lt;&gt;"", $P4244&lt;&gt;"...", $P4244&lt;&gt;"입력오류"),
    IF(
        $U$18=1, AND($P4244&lt;&gt;"", $P4244&lt;&gt;"...", $P4244&lt;&gt;"입력오류", ISNUMBER(FIND(INDEX($T$2:$T$7,$U$1),$P4244))),
        IF(
            $U$17="기타", AND($P4244&lt;&gt;"", $P4244&lt;&gt;"...", $P4244&lt;&gt;"입력오류", NOT(ISNUMBER(FIND($T$21:$T$34,$P4244)))),
            AND($P4244&lt;&gt;"", $P4244&lt;&gt;"...", $P4244&lt;&gt;"입력오류", $T$19=$P4244)
        )
    )
)</f>
        <v>0</v>
      </c>
    </row>
    <row r="4245" spans="1:17">
      <c r="A4245" t="s">
        <v>8826</v>
      </c>
      <c r="B4245" t="s">
        <v>8827</v>
      </c>
      <c r="I4245">
        <f t="shared" si="199"/>
        <v>4244</v>
      </c>
      <c r="J4245">
        <f t="shared" si="200"/>
        <v>4244</v>
      </c>
      <c r="K4245">
        <f t="shared" si="198"/>
        <v>1</v>
      </c>
      <c r="L4245" t="b">
        <f>COUNTIF($N$2:N4245, N4245)=1</f>
        <v>1</v>
      </c>
      <c r="M4245" s="37">
        <f>IF( $Q4245, MAX($M$1:M4244)+1, 0)</f>
        <v>0</v>
      </c>
      <c r="N4245" t="str" cm="1">
        <f t="array" ref="N4245">INDEX($A$9:$F$1048576, $J4245, $K4245 )</f>
        <v>73100</v>
      </c>
      <c r="O4245" t="str" cm="1">
        <f t="array" ref="O4245">INDEX($B$9:$F$1048576, $J4245, $K4245 )</f>
        <v>퍼스트파이브지제75차(유)1-25</v>
      </c>
      <c r="P4245" t="str" cm="1">
        <f t="array" ref="P4245">IF( $L4245, TRIM(_xll.IMDP("IR", $G$5&amp;$N4245, $G$6)), "" )</f>
        <v/>
      </c>
      <c r="Q4245" t="b" cm="1">
        <f t="array" ref="Q4245">IF(
    $U$1=1, AND($P4245&lt;&gt;"", $P4245&lt;&gt;"...", $P4245&lt;&gt;"입력오류"),
    IF(
        $U$18=1, AND($P4245&lt;&gt;"", $P4245&lt;&gt;"...", $P4245&lt;&gt;"입력오류", ISNUMBER(FIND(INDEX($T$2:$T$7,$U$1),$P4245))),
        IF(
            $U$17="기타", AND($P4245&lt;&gt;"", $P4245&lt;&gt;"...", $P4245&lt;&gt;"입력오류", NOT(ISNUMBER(FIND($T$21:$T$34,$P4245)))),
            AND($P4245&lt;&gt;"", $P4245&lt;&gt;"...", $P4245&lt;&gt;"입력오류", $T$19=$P4245)
        )
    )
)</f>
        <v>0</v>
      </c>
    </row>
    <row r="4246" spans="1:17">
      <c r="A4246" t="s">
        <v>8828</v>
      </c>
      <c r="B4246" t="s">
        <v>8829</v>
      </c>
      <c r="I4246">
        <f t="shared" si="199"/>
        <v>4245</v>
      </c>
      <c r="J4246">
        <f t="shared" si="200"/>
        <v>4245</v>
      </c>
      <c r="K4246">
        <f t="shared" si="198"/>
        <v>1</v>
      </c>
      <c r="L4246" t="b">
        <f>COUNTIF($N$2:N4246, N4246)=1</f>
        <v>1</v>
      </c>
      <c r="M4246" s="37">
        <f>IF( $Q4246, MAX($M$1:M4245)+1, 0)</f>
        <v>0</v>
      </c>
      <c r="N4246" t="str" cm="1">
        <f t="array" ref="N4246">INDEX($A$9:$F$1048576, $J4246, $K4246 )</f>
        <v>73101</v>
      </c>
      <c r="O4246" t="str" cm="1">
        <f t="array" ref="O4246">INDEX($B$9:$F$1048576, $J4246, $K4246 )</f>
        <v>퍼스트파이브지제75차(유)1-26</v>
      </c>
      <c r="P4246" t="str" cm="1">
        <f t="array" ref="P4246">IF( $L4246, TRIM(_xll.IMDP("IR", $G$5&amp;$N4246, $G$6)), "" )</f>
        <v/>
      </c>
      <c r="Q4246" t="b" cm="1">
        <f t="array" ref="Q4246">IF(
    $U$1=1, AND($P4246&lt;&gt;"", $P4246&lt;&gt;"...", $P4246&lt;&gt;"입력오류"),
    IF(
        $U$18=1, AND($P4246&lt;&gt;"", $P4246&lt;&gt;"...", $P4246&lt;&gt;"입력오류", ISNUMBER(FIND(INDEX($T$2:$T$7,$U$1),$P4246))),
        IF(
            $U$17="기타", AND($P4246&lt;&gt;"", $P4246&lt;&gt;"...", $P4246&lt;&gt;"입력오류", NOT(ISNUMBER(FIND($T$21:$T$34,$P4246)))),
            AND($P4246&lt;&gt;"", $P4246&lt;&gt;"...", $P4246&lt;&gt;"입력오류", $T$19=$P4246)
        )
    )
)</f>
        <v>0</v>
      </c>
    </row>
    <row r="4247" spans="1:17">
      <c r="A4247" t="s">
        <v>8830</v>
      </c>
      <c r="B4247" t="s">
        <v>8831</v>
      </c>
      <c r="I4247">
        <f t="shared" si="199"/>
        <v>4246</v>
      </c>
      <c r="J4247">
        <f t="shared" si="200"/>
        <v>4246</v>
      </c>
      <c r="K4247">
        <f t="shared" si="198"/>
        <v>1</v>
      </c>
      <c r="L4247" t="b">
        <f>COUNTIF($N$2:N4247, N4247)=1</f>
        <v>1</v>
      </c>
      <c r="M4247" s="37">
        <f>IF( $Q4247, MAX($M$1:M4246)+1, 0)</f>
        <v>0</v>
      </c>
      <c r="N4247" t="str" cm="1">
        <f t="array" ref="N4247">INDEX($A$9:$F$1048576, $J4247, $K4247 )</f>
        <v>73102</v>
      </c>
      <c r="O4247" t="str" cm="1">
        <f t="array" ref="O4247">INDEX($B$9:$F$1048576, $J4247, $K4247 )</f>
        <v>퍼스트파이브지제75차(유)1-27</v>
      </c>
      <c r="P4247" t="str" cm="1">
        <f t="array" ref="P4247">IF( $L4247, TRIM(_xll.IMDP("IR", $G$5&amp;$N4247, $G$6)), "" )</f>
        <v/>
      </c>
      <c r="Q4247" t="b" cm="1">
        <f t="array" ref="Q4247">IF(
    $U$1=1, AND($P4247&lt;&gt;"", $P4247&lt;&gt;"...", $P4247&lt;&gt;"입력오류"),
    IF(
        $U$18=1, AND($P4247&lt;&gt;"", $P4247&lt;&gt;"...", $P4247&lt;&gt;"입력오류", ISNUMBER(FIND(INDEX($T$2:$T$7,$U$1),$P4247))),
        IF(
            $U$17="기타", AND($P4247&lt;&gt;"", $P4247&lt;&gt;"...", $P4247&lt;&gt;"입력오류", NOT(ISNUMBER(FIND($T$21:$T$34,$P4247)))),
            AND($P4247&lt;&gt;"", $P4247&lt;&gt;"...", $P4247&lt;&gt;"입력오류", $T$19=$P4247)
        )
    )
)</f>
        <v>0</v>
      </c>
    </row>
    <row r="4248" spans="1:17">
      <c r="A4248" t="s">
        <v>8832</v>
      </c>
      <c r="B4248" t="s">
        <v>8833</v>
      </c>
      <c r="I4248">
        <f t="shared" si="199"/>
        <v>4247</v>
      </c>
      <c r="J4248">
        <f t="shared" si="200"/>
        <v>4247</v>
      </c>
      <c r="K4248">
        <f t="shared" si="198"/>
        <v>1</v>
      </c>
      <c r="L4248" t="b">
        <f>COUNTIF($N$2:N4248, N4248)=1</f>
        <v>1</v>
      </c>
      <c r="M4248" s="37">
        <f>IF( $Q4248, MAX($M$1:M4247)+1, 0)</f>
        <v>0</v>
      </c>
      <c r="N4248" t="str" cm="1">
        <f t="array" ref="N4248">INDEX($A$9:$F$1048576, $J4248, $K4248 )</f>
        <v>73103</v>
      </c>
      <c r="O4248" t="str" cm="1">
        <f t="array" ref="O4248">INDEX($B$9:$F$1048576, $J4248, $K4248 )</f>
        <v>퍼스트파이브지제75차(유)1-28</v>
      </c>
      <c r="P4248" t="str" cm="1">
        <f t="array" ref="P4248">IF( $L4248, TRIM(_xll.IMDP("IR", $G$5&amp;$N4248, $G$6)), "" )</f>
        <v/>
      </c>
      <c r="Q4248" t="b" cm="1">
        <f t="array" ref="Q4248">IF(
    $U$1=1, AND($P4248&lt;&gt;"", $P4248&lt;&gt;"...", $P4248&lt;&gt;"입력오류"),
    IF(
        $U$18=1, AND($P4248&lt;&gt;"", $P4248&lt;&gt;"...", $P4248&lt;&gt;"입력오류", ISNUMBER(FIND(INDEX($T$2:$T$7,$U$1),$P4248))),
        IF(
            $U$17="기타", AND($P4248&lt;&gt;"", $P4248&lt;&gt;"...", $P4248&lt;&gt;"입력오류", NOT(ISNUMBER(FIND($T$21:$T$34,$P4248)))),
            AND($P4248&lt;&gt;"", $P4248&lt;&gt;"...", $P4248&lt;&gt;"입력오류", $T$19=$P4248)
        )
    )
)</f>
        <v>0</v>
      </c>
    </row>
    <row r="4249" spans="1:17">
      <c r="A4249" t="s">
        <v>8834</v>
      </c>
      <c r="B4249" t="s">
        <v>8835</v>
      </c>
      <c r="I4249">
        <f t="shared" si="199"/>
        <v>4248</v>
      </c>
      <c r="J4249">
        <f t="shared" si="200"/>
        <v>4248</v>
      </c>
      <c r="K4249">
        <f t="shared" si="198"/>
        <v>1</v>
      </c>
      <c r="L4249" t="b">
        <f>COUNTIF($N$2:N4249, N4249)=1</f>
        <v>1</v>
      </c>
      <c r="M4249" s="37">
        <f>IF( $Q4249, MAX($M$1:M4248)+1, 0)</f>
        <v>0</v>
      </c>
      <c r="N4249" t="str" cm="1">
        <f t="array" ref="N4249">INDEX($A$9:$F$1048576, $J4249, $K4249 )</f>
        <v>73104</v>
      </c>
      <c r="O4249" t="str" cm="1">
        <f t="array" ref="O4249">INDEX($B$9:$F$1048576, $J4249, $K4249 )</f>
        <v>퍼스트파이브지제75차(유)1-29</v>
      </c>
      <c r="P4249" t="str" cm="1">
        <f t="array" ref="P4249">IF( $L4249, TRIM(_xll.IMDP("IR", $G$5&amp;$N4249, $G$6)), "" )</f>
        <v/>
      </c>
      <c r="Q4249" t="b" cm="1">
        <f t="array" ref="Q4249">IF(
    $U$1=1, AND($P4249&lt;&gt;"", $P4249&lt;&gt;"...", $P4249&lt;&gt;"입력오류"),
    IF(
        $U$18=1, AND($P4249&lt;&gt;"", $P4249&lt;&gt;"...", $P4249&lt;&gt;"입력오류", ISNUMBER(FIND(INDEX($T$2:$T$7,$U$1),$P4249))),
        IF(
            $U$17="기타", AND($P4249&lt;&gt;"", $P4249&lt;&gt;"...", $P4249&lt;&gt;"입력오류", NOT(ISNUMBER(FIND($T$21:$T$34,$P4249)))),
            AND($P4249&lt;&gt;"", $P4249&lt;&gt;"...", $P4249&lt;&gt;"입력오류", $T$19=$P4249)
        )
    )
)</f>
        <v>0</v>
      </c>
    </row>
    <row r="4250" spans="1:17">
      <c r="A4250" t="s">
        <v>8836</v>
      </c>
      <c r="B4250" t="s">
        <v>8837</v>
      </c>
      <c r="I4250">
        <f t="shared" si="199"/>
        <v>4249</v>
      </c>
      <c r="J4250">
        <f t="shared" si="200"/>
        <v>4249</v>
      </c>
      <c r="K4250">
        <f t="shared" si="198"/>
        <v>1</v>
      </c>
      <c r="L4250" t="b">
        <f>COUNTIF($N$2:N4250, N4250)=1</f>
        <v>1</v>
      </c>
      <c r="M4250" s="37">
        <f>IF( $Q4250, MAX($M$1:M4249)+1, 0)</f>
        <v>0</v>
      </c>
      <c r="N4250" t="str" cm="1">
        <f t="array" ref="N4250">INDEX($A$9:$F$1048576, $J4250, $K4250 )</f>
        <v>73105</v>
      </c>
      <c r="O4250" t="str" cm="1">
        <f t="array" ref="O4250">INDEX($B$9:$F$1048576, $J4250, $K4250 )</f>
        <v>퍼스트파이브지제75차(유)1-30</v>
      </c>
      <c r="P4250" t="str" cm="1">
        <f t="array" ref="P4250">IF( $L4250, TRIM(_xll.IMDP("IR", $G$5&amp;$N4250, $G$6)), "" )</f>
        <v/>
      </c>
      <c r="Q4250" t="b" cm="1">
        <f t="array" ref="Q4250">IF(
    $U$1=1, AND($P4250&lt;&gt;"", $P4250&lt;&gt;"...", $P4250&lt;&gt;"입력오류"),
    IF(
        $U$18=1, AND($P4250&lt;&gt;"", $P4250&lt;&gt;"...", $P4250&lt;&gt;"입력오류", ISNUMBER(FIND(INDEX($T$2:$T$7,$U$1),$P4250))),
        IF(
            $U$17="기타", AND($P4250&lt;&gt;"", $P4250&lt;&gt;"...", $P4250&lt;&gt;"입력오류", NOT(ISNUMBER(FIND($T$21:$T$34,$P4250)))),
            AND($P4250&lt;&gt;"", $P4250&lt;&gt;"...", $P4250&lt;&gt;"입력오류", $T$19=$P4250)
        )
    )
)</f>
        <v>0</v>
      </c>
    </row>
    <row r="4251" spans="1:17">
      <c r="A4251" t="s">
        <v>8838</v>
      </c>
      <c r="B4251" t="s">
        <v>8839</v>
      </c>
      <c r="I4251">
        <f t="shared" si="199"/>
        <v>4250</v>
      </c>
      <c r="J4251">
        <f t="shared" si="200"/>
        <v>4250</v>
      </c>
      <c r="K4251">
        <f t="shared" si="198"/>
        <v>1</v>
      </c>
      <c r="L4251" t="b">
        <f>COUNTIF($N$2:N4251, N4251)=1</f>
        <v>1</v>
      </c>
      <c r="M4251" s="37">
        <f>IF( $Q4251, MAX($M$1:M4250)+1, 0)</f>
        <v>0</v>
      </c>
      <c r="N4251" t="str" cm="1">
        <f t="array" ref="N4251">INDEX($A$9:$F$1048576, $J4251, $K4251 )</f>
        <v>73106</v>
      </c>
      <c r="O4251" t="str" cm="1">
        <f t="array" ref="O4251">INDEX($B$9:$F$1048576, $J4251, $K4251 )</f>
        <v>퍼스트파이브지제75차(유)1-31</v>
      </c>
      <c r="P4251" t="str" cm="1">
        <f t="array" ref="P4251">IF( $L4251, TRIM(_xll.IMDP("IR", $G$5&amp;$N4251, $G$6)), "" )</f>
        <v/>
      </c>
      <c r="Q4251" t="b" cm="1">
        <f t="array" ref="Q4251">IF(
    $U$1=1, AND($P4251&lt;&gt;"", $P4251&lt;&gt;"...", $P4251&lt;&gt;"입력오류"),
    IF(
        $U$18=1, AND($P4251&lt;&gt;"", $P4251&lt;&gt;"...", $P4251&lt;&gt;"입력오류", ISNUMBER(FIND(INDEX($T$2:$T$7,$U$1),$P4251))),
        IF(
            $U$17="기타", AND($P4251&lt;&gt;"", $P4251&lt;&gt;"...", $P4251&lt;&gt;"입력오류", NOT(ISNUMBER(FIND($T$21:$T$34,$P4251)))),
            AND($P4251&lt;&gt;"", $P4251&lt;&gt;"...", $P4251&lt;&gt;"입력오류", $T$19=$P4251)
        )
    )
)</f>
        <v>0</v>
      </c>
    </row>
    <row r="4252" spans="1:17">
      <c r="A4252" t="s">
        <v>8840</v>
      </c>
      <c r="B4252" t="s">
        <v>8841</v>
      </c>
      <c r="I4252">
        <f t="shared" si="199"/>
        <v>4251</v>
      </c>
      <c r="J4252">
        <f t="shared" si="200"/>
        <v>4251</v>
      </c>
      <c r="K4252">
        <f t="shared" si="198"/>
        <v>1</v>
      </c>
      <c r="L4252" t="b">
        <f>COUNTIF($N$2:N4252, N4252)=1</f>
        <v>1</v>
      </c>
      <c r="M4252" s="37">
        <f>IF( $Q4252, MAX($M$1:M4251)+1, 0)</f>
        <v>0</v>
      </c>
      <c r="N4252" t="str" cm="1">
        <f t="array" ref="N4252">INDEX($A$9:$F$1048576, $J4252, $K4252 )</f>
        <v>73107</v>
      </c>
      <c r="O4252" t="str" cm="1">
        <f t="array" ref="O4252">INDEX($B$9:$F$1048576, $J4252, $K4252 )</f>
        <v>신보2024제13차(유)1-1</v>
      </c>
      <c r="P4252" t="str" cm="1">
        <f t="array" ref="P4252">IF( $L4252, TRIM(_xll.IMDP("IR", $G$5&amp;$N4252, $G$6)), "" )</f>
        <v/>
      </c>
      <c r="Q4252" t="b" cm="1">
        <f t="array" ref="Q4252">IF(
    $U$1=1, AND($P4252&lt;&gt;"", $P4252&lt;&gt;"...", $P4252&lt;&gt;"입력오류"),
    IF(
        $U$18=1, AND($P4252&lt;&gt;"", $P4252&lt;&gt;"...", $P4252&lt;&gt;"입력오류", ISNUMBER(FIND(INDEX($T$2:$T$7,$U$1),$P4252))),
        IF(
            $U$17="기타", AND($P4252&lt;&gt;"", $P4252&lt;&gt;"...", $P4252&lt;&gt;"입력오류", NOT(ISNUMBER(FIND($T$21:$T$34,$P4252)))),
            AND($P4252&lt;&gt;"", $P4252&lt;&gt;"...", $P4252&lt;&gt;"입력오류", $T$19=$P4252)
        )
    )
)</f>
        <v>0</v>
      </c>
    </row>
    <row r="4253" spans="1:17">
      <c r="A4253" t="s">
        <v>8842</v>
      </c>
      <c r="B4253" t="s">
        <v>8843</v>
      </c>
      <c r="I4253">
        <f t="shared" si="199"/>
        <v>4252</v>
      </c>
      <c r="J4253">
        <f t="shared" si="200"/>
        <v>4252</v>
      </c>
      <c r="K4253">
        <f t="shared" si="198"/>
        <v>1</v>
      </c>
      <c r="L4253" t="b">
        <f>COUNTIF($N$2:N4253, N4253)=1</f>
        <v>1</v>
      </c>
      <c r="M4253" s="37">
        <f>IF( $Q4253, MAX($M$1:M4252)+1, 0)</f>
        <v>0</v>
      </c>
      <c r="N4253" t="str" cm="1">
        <f t="array" ref="N4253">INDEX($A$9:$F$1048576, $J4253, $K4253 )</f>
        <v>73108</v>
      </c>
      <c r="O4253" t="str" cm="1">
        <f t="array" ref="O4253">INDEX($B$9:$F$1048576, $J4253, $K4253 )</f>
        <v>신보2024제13차(유)1-2</v>
      </c>
      <c r="P4253" t="str" cm="1">
        <f t="array" ref="P4253">IF( $L4253, TRIM(_xll.IMDP("IR", $G$5&amp;$N4253, $G$6)), "" )</f>
        <v/>
      </c>
      <c r="Q4253" t="b" cm="1">
        <f t="array" ref="Q4253">IF(
    $U$1=1, AND($P4253&lt;&gt;"", $P4253&lt;&gt;"...", $P4253&lt;&gt;"입력오류"),
    IF(
        $U$18=1, AND($P4253&lt;&gt;"", $P4253&lt;&gt;"...", $P4253&lt;&gt;"입력오류", ISNUMBER(FIND(INDEX($T$2:$T$7,$U$1),$P4253))),
        IF(
            $U$17="기타", AND($P4253&lt;&gt;"", $P4253&lt;&gt;"...", $P4253&lt;&gt;"입력오류", NOT(ISNUMBER(FIND($T$21:$T$34,$P4253)))),
            AND($P4253&lt;&gt;"", $P4253&lt;&gt;"...", $P4253&lt;&gt;"입력오류", $T$19=$P4253)
        )
    )
)</f>
        <v>0</v>
      </c>
    </row>
    <row r="4254" spans="1:17">
      <c r="A4254" t="s">
        <v>8844</v>
      </c>
      <c r="B4254" t="s">
        <v>8845</v>
      </c>
      <c r="I4254">
        <f t="shared" si="199"/>
        <v>4253</v>
      </c>
      <c r="J4254">
        <f t="shared" si="200"/>
        <v>4253</v>
      </c>
      <c r="K4254">
        <f t="shared" si="198"/>
        <v>1</v>
      </c>
      <c r="L4254" t="b">
        <f>COUNTIF($N$2:N4254, N4254)=1</f>
        <v>1</v>
      </c>
      <c r="M4254" s="37">
        <f>IF( $Q4254, MAX($M$1:M4253)+1, 0)</f>
        <v>0</v>
      </c>
      <c r="N4254" t="str" cm="1">
        <f t="array" ref="N4254">INDEX($A$9:$F$1048576, $J4254, $K4254 )</f>
        <v>73109</v>
      </c>
      <c r="O4254" t="str" cm="1">
        <f t="array" ref="O4254">INDEX($B$9:$F$1048576, $J4254, $K4254 )</f>
        <v>신보2024제14차(유)1-1</v>
      </c>
      <c r="P4254" t="str" cm="1">
        <f t="array" ref="P4254">IF( $L4254, TRIM(_xll.IMDP("IR", $G$5&amp;$N4254, $G$6)), "" )</f>
        <v/>
      </c>
      <c r="Q4254" t="b" cm="1">
        <f t="array" ref="Q4254">IF(
    $U$1=1, AND($P4254&lt;&gt;"", $P4254&lt;&gt;"...", $P4254&lt;&gt;"입력오류"),
    IF(
        $U$18=1, AND($P4254&lt;&gt;"", $P4254&lt;&gt;"...", $P4254&lt;&gt;"입력오류", ISNUMBER(FIND(INDEX($T$2:$T$7,$U$1),$P4254))),
        IF(
            $U$17="기타", AND($P4254&lt;&gt;"", $P4254&lt;&gt;"...", $P4254&lt;&gt;"입력오류", NOT(ISNUMBER(FIND($T$21:$T$34,$P4254)))),
            AND($P4254&lt;&gt;"", $P4254&lt;&gt;"...", $P4254&lt;&gt;"입력오류", $T$19=$P4254)
        )
    )
)</f>
        <v>0</v>
      </c>
    </row>
    <row r="4255" spans="1:17">
      <c r="A4255" t="s">
        <v>8846</v>
      </c>
      <c r="B4255" t="s">
        <v>8847</v>
      </c>
      <c r="I4255">
        <f t="shared" si="199"/>
        <v>4254</v>
      </c>
      <c r="J4255">
        <f t="shared" si="200"/>
        <v>4254</v>
      </c>
      <c r="K4255">
        <f t="shared" si="198"/>
        <v>1</v>
      </c>
      <c r="L4255" t="b">
        <f>COUNTIF($N$2:N4255, N4255)=1</f>
        <v>1</v>
      </c>
      <c r="M4255" s="37">
        <f>IF( $Q4255, MAX($M$1:M4254)+1, 0)</f>
        <v>0</v>
      </c>
      <c r="N4255" t="str" cm="1">
        <f t="array" ref="N4255">INDEX($A$9:$F$1048576, $J4255, $K4255 )</f>
        <v>73110</v>
      </c>
      <c r="O4255" t="str" cm="1">
        <f t="array" ref="O4255">INDEX($B$9:$F$1048576, $J4255, $K4255 )</f>
        <v>신보2024제14차(유)1-2</v>
      </c>
      <c r="P4255" t="str" cm="1">
        <f t="array" ref="P4255">IF( $L4255, TRIM(_xll.IMDP("IR", $G$5&amp;$N4255, $G$6)), "" )</f>
        <v/>
      </c>
      <c r="Q4255" t="b" cm="1">
        <f t="array" ref="Q4255">IF(
    $U$1=1, AND($P4255&lt;&gt;"", $P4255&lt;&gt;"...", $P4255&lt;&gt;"입력오류"),
    IF(
        $U$18=1, AND($P4255&lt;&gt;"", $P4255&lt;&gt;"...", $P4255&lt;&gt;"입력오류", ISNUMBER(FIND(INDEX($T$2:$T$7,$U$1),$P4255))),
        IF(
            $U$17="기타", AND($P4255&lt;&gt;"", $P4255&lt;&gt;"...", $P4255&lt;&gt;"입력오류", NOT(ISNUMBER(FIND($T$21:$T$34,$P4255)))),
            AND($P4255&lt;&gt;"", $P4255&lt;&gt;"...", $P4255&lt;&gt;"입력오류", $T$19=$P4255)
        )
    )
)</f>
        <v>0</v>
      </c>
    </row>
    <row r="4256" spans="1:17">
      <c r="A4256" t="s">
        <v>8848</v>
      </c>
      <c r="B4256" t="s">
        <v>8849</v>
      </c>
      <c r="I4256">
        <f t="shared" si="199"/>
        <v>4255</v>
      </c>
      <c r="J4256">
        <f t="shared" si="200"/>
        <v>4255</v>
      </c>
      <c r="K4256">
        <f t="shared" si="198"/>
        <v>1</v>
      </c>
      <c r="L4256" t="b">
        <f>COUNTIF($N$2:N4256, N4256)=1</f>
        <v>1</v>
      </c>
      <c r="M4256" s="37">
        <f>IF( $Q4256, MAX($M$1:M4255)+1, 0)</f>
        <v>0</v>
      </c>
      <c r="N4256" t="str" cm="1">
        <f t="array" ref="N4256">INDEX($A$9:$F$1048576, $J4256, $K4256 )</f>
        <v>73111</v>
      </c>
      <c r="O4256" t="str" cm="1">
        <f t="array" ref="O4256">INDEX($B$9:$F$1048576, $J4256, $K4256 )</f>
        <v>자양파이브제3차</v>
      </c>
      <c r="P4256" t="str" cm="1">
        <f t="array" ref="P4256">IF( $L4256, TRIM(_xll.IMDP("IR", $G$5&amp;$N4256, $G$6)), "" )</f>
        <v/>
      </c>
      <c r="Q4256" t="b" cm="1">
        <f t="array" ref="Q4256">IF(
    $U$1=1, AND($P4256&lt;&gt;"", $P4256&lt;&gt;"...", $P4256&lt;&gt;"입력오류"),
    IF(
        $U$18=1, AND($P4256&lt;&gt;"", $P4256&lt;&gt;"...", $P4256&lt;&gt;"입력오류", ISNUMBER(FIND(INDEX($T$2:$T$7,$U$1),$P4256))),
        IF(
            $U$17="기타", AND($P4256&lt;&gt;"", $P4256&lt;&gt;"...", $P4256&lt;&gt;"입력오류", NOT(ISNUMBER(FIND($T$21:$T$34,$P4256)))),
            AND($P4256&lt;&gt;"", $P4256&lt;&gt;"...", $P4256&lt;&gt;"입력오류", $T$19=$P4256)
        )
    )
)</f>
        <v>0</v>
      </c>
    </row>
    <row r="4257" spans="1:17">
      <c r="A4257" t="s">
        <v>8850</v>
      </c>
      <c r="B4257" t="s">
        <v>8851</v>
      </c>
      <c r="I4257">
        <f t="shared" si="199"/>
        <v>4256</v>
      </c>
      <c r="J4257">
        <f t="shared" si="200"/>
        <v>4256</v>
      </c>
      <c r="K4257">
        <f t="shared" si="198"/>
        <v>1</v>
      </c>
      <c r="L4257" t="b">
        <f>COUNTIF($N$2:N4257, N4257)=1</f>
        <v>1</v>
      </c>
      <c r="M4257" s="37">
        <f>IF( $Q4257, MAX($M$1:M4256)+1, 0)</f>
        <v>0</v>
      </c>
      <c r="N4257" t="str" cm="1">
        <f t="array" ref="N4257">INDEX($A$9:$F$1048576, $J4257, $K4257 )</f>
        <v>73113</v>
      </c>
      <c r="O4257" t="str" cm="1">
        <f t="array" ref="O4257">INDEX($B$9:$F$1048576, $J4257, $K4257 )</f>
        <v>주택금융공사MBS2024-13(1-1)</v>
      </c>
      <c r="P4257" t="str" cm="1">
        <f t="array" ref="P4257">IF( $L4257, TRIM(_xll.IMDP("IR", $G$5&amp;$N4257, $G$6)), "" )</f>
        <v/>
      </c>
      <c r="Q4257" t="b" cm="1">
        <f t="array" ref="Q4257">IF(
    $U$1=1, AND($P4257&lt;&gt;"", $P4257&lt;&gt;"...", $P4257&lt;&gt;"입력오류"),
    IF(
        $U$18=1, AND($P4257&lt;&gt;"", $P4257&lt;&gt;"...", $P4257&lt;&gt;"입력오류", ISNUMBER(FIND(INDEX($T$2:$T$7,$U$1),$P4257))),
        IF(
            $U$17="기타", AND($P4257&lt;&gt;"", $P4257&lt;&gt;"...", $P4257&lt;&gt;"입력오류", NOT(ISNUMBER(FIND($T$21:$T$34,$P4257)))),
            AND($P4257&lt;&gt;"", $P4257&lt;&gt;"...", $P4257&lt;&gt;"입력오류", $T$19=$P4257)
        )
    )
)</f>
        <v>0</v>
      </c>
    </row>
    <row r="4258" spans="1:17">
      <c r="A4258" t="s">
        <v>8852</v>
      </c>
      <c r="B4258" t="s">
        <v>8853</v>
      </c>
      <c r="I4258">
        <f t="shared" si="199"/>
        <v>4257</v>
      </c>
      <c r="J4258">
        <f t="shared" si="200"/>
        <v>4257</v>
      </c>
      <c r="K4258">
        <f t="shared" si="198"/>
        <v>1</v>
      </c>
      <c r="L4258" t="b">
        <f>COUNTIF($N$2:N4258, N4258)=1</f>
        <v>1</v>
      </c>
      <c r="M4258" s="37">
        <f>IF( $Q4258, MAX($M$1:M4257)+1, 0)</f>
        <v>0</v>
      </c>
      <c r="N4258" t="str" cm="1">
        <f t="array" ref="N4258">INDEX($A$9:$F$1048576, $J4258, $K4258 )</f>
        <v>73114</v>
      </c>
      <c r="O4258" t="str" cm="1">
        <f t="array" ref="O4258">INDEX($B$9:$F$1048576, $J4258, $K4258 )</f>
        <v>주택금융공사MBS2024-13(1-2)</v>
      </c>
      <c r="P4258" t="str" cm="1">
        <f t="array" ref="P4258">IF( $L4258, TRIM(_xll.IMDP("IR", $G$5&amp;$N4258, $G$6)), "" )</f>
        <v/>
      </c>
      <c r="Q4258" t="b" cm="1">
        <f t="array" ref="Q4258">IF(
    $U$1=1, AND($P4258&lt;&gt;"", $P4258&lt;&gt;"...", $P4258&lt;&gt;"입력오류"),
    IF(
        $U$18=1, AND($P4258&lt;&gt;"", $P4258&lt;&gt;"...", $P4258&lt;&gt;"입력오류", ISNUMBER(FIND(INDEX($T$2:$T$7,$U$1),$P4258))),
        IF(
            $U$17="기타", AND($P4258&lt;&gt;"", $P4258&lt;&gt;"...", $P4258&lt;&gt;"입력오류", NOT(ISNUMBER(FIND($T$21:$T$34,$P4258)))),
            AND($P4258&lt;&gt;"", $P4258&lt;&gt;"...", $P4258&lt;&gt;"입력오류", $T$19=$P4258)
        )
    )
)</f>
        <v>0</v>
      </c>
    </row>
    <row r="4259" spans="1:17">
      <c r="A4259" t="s">
        <v>8854</v>
      </c>
      <c r="B4259" t="s">
        <v>8855</v>
      </c>
      <c r="I4259">
        <f t="shared" si="199"/>
        <v>4258</v>
      </c>
      <c r="J4259">
        <f t="shared" si="200"/>
        <v>4258</v>
      </c>
      <c r="K4259">
        <f t="shared" si="198"/>
        <v>1</v>
      </c>
      <c r="L4259" t="b">
        <f>COUNTIF($N$2:N4259, N4259)=1</f>
        <v>1</v>
      </c>
      <c r="M4259" s="37">
        <f>IF( $Q4259, MAX($M$1:M4258)+1, 0)</f>
        <v>0</v>
      </c>
      <c r="N4259" t="str" cm="1">
        <f t="array" ref="N4259">INDEX($A$9:$F$1048576, $J4259, $K4259 )</f>
        <v>73115</v>
      </c>
      <c r="O4259" t="str" cm="1">
        <f t="array" ref="O4259">INDEX($B$9:$F$1048576, $J4259, $K4259 )</f>
        <v>주택금융공사MBS2024-13(1-3)</v>
      </c>
      <c r="P4259" t="str" cm="1">
        <f t="array" ref="P4259">IF( $L4259, TRIM(_xll.IMDP("IR", $G$5&amp;$N4259, $G$6)), "" )</f>
        <v/>
      </c>
      <c r="Q4259" t="b" cm="1">
        <f t="array" ref="Q4259">IF(
    $U$1=1, AND($P4259&lt;&gt;"", $P4259&lt;&gt;"...", $P4259&lt;&gt;"입력오류"),
    IF(
        $U$18=1, AND($P4259&lt;&gt;"", $P4259&lt;&gt;"...", $P4259&lt;&gt;"입력오류", ISNUMBER(FIND(INDEX($T$2:$T$7,$U$1),$P4259))),
        IF(
            $U$17="기타", AND($P4259&lt;&gt;"", $P4259&lt;&gt;"...", $P4259&lt;&gt;"입력오류", NOT(ISNUMBER(FIND($T$21:$T$34,$P4259)))),
            AND($P4259&lt;&gt;"", $P4259&lt;&gt;"...", $P4259&lt;&gt;"입력오류", $T$19=$P4259)
        )
    )
)</f>
        <v>0</v>
      </c>
    </row>
    <row r="4260" spans="1:17">
      <c r="A4260" t="s">
        <v>8856</v>
      </c>
      <c r="B4260" t="s">
        <v>8857</v>
      </c>
      <c r="I4260">
        <f t="shared" si="199"/>
        <v>4259</v>
      </c>
      <c r="J4260">
        <f t="shared" si="200"/>
        <v>4259</v>
      </c>
      <c r="K4260">
        <f t="shared" si="198"/>
        <v>1</v>
      </c>
      <c r="L4260" t="b">
        <f>COUNTIF($N$2:N4260, N4260)=1</f>
        <v>1</v>
      </c>
      <c r="M4260" s="37">
        <f>IF( $Q4260, MAX($M$1:M4259)+1, 0)</f>
        <v>0</v>
      </c>
      <c r="N4260" t="str" cm="1">
        <f t="array" ref="N4260">INDEX($A$9:$F$1048576, $J4260, $K4260 )</f>
        <v>73116</v>
      </c>
      <c r="O4260" t="str" cm="1">
        <f t="array" ref="O4260">INDEX($B$9:$F$1048576, $J4260, $K4260 )</f>
        <v>주택금융공사MBS2024-13(1-4)</v>
      </c>
      <c r="P4260" t="str" cm="1">
        <f t="array" ref="P4260">IF( $L4260, TRIM(_xll.IMDP("IR", $G$5&amp;$N4260, $G$6)), "" )</f>
        <v/>
      </c>
      <c r="Q4260" t="b" cm="1">
        <f t="array" ref="Q4260">IF(
    $U$1=1, AND($P4260&lt;&gt;"", $P4260&lt;&gt;"...", $P4260&lt;&gt;"입력오류"),
    IF(
        $U$18=1, AND($P4260&lt;&gt;"", $P4260&lt;&gt;"...", $P4260&lt;&gt;"입력오류", ISNUMBER(FIND(INDEX($T$2:$T$7,$U$1),$P4260))),
        IF(
            $U$17="기타", AND($P4260&lt;&gt;"", $P4260&lt;&gt;"...", $P4260&lt;&gt;"입력오류", NOT(ISNUMBER(FIND($T$21:$T$34,$P4260)))),
            AND($P4260&lt;&gt;"", $P4260&lt;&gt;"...", $P4260&lt;&gt;"입력오류", $T$19=$P4260)
        )
    )
)</f>
        <v>0</v>
      </c>
    </row>
    <row r="4261" spans="1:17">
      <c r="A4261" t="s">
        <v>8858</v>
      </c>
      <c r="B4261" t="s">
        <v>8859</v>
      </c>
      <c r="I4261">
        <f t="shared" si="199"/>
        <v>4260</v>
      </c>
      <c r="J4261">
        <f t="shared" si="200"/>
        <v>4260</v>
      </c>
      <c r="K4261">
        <f t="shared" si="198"/>
        <v>1</v>
      </c>
      <c r="L4261" t="b">
        <f>COUNTIF($N$2:N4261, N4261)=1</f>
        <v>1</v>
      </c>
      <c r="M4261" s="37">
        <f>IF( $Q4261, MAX($M$1:M4260)+1, 0)</f>
        <v>0</v>
      </c>
      <c r="N4261" t="str" cm="1">
        <f t="array" ref="N4261">INDEX($A$9:$F$1048576, $J4261, $K4261 )</f>
        <v>73117</v>
      </c>
      <c r="O4261" t="str" cm="1">
        <f t="array" ref="O4261">INDEX($B$9:$F$1048576, $J4261, $K4261 )</f>
        <v>주택금융공사MBS2024-13(1-5)</v>
      </c>
      <c r="P4261" t="str" cm="1">
        <f t="array" ref="P4261">IF( $L4261, TRIM(_xll.IMDP("IR", $G$5&amp;$N4261, $G$6)), "" )</f>
        <v/>
      </c>
      <c r="Q4261" t="b" cm="1">
        <f t="array" ref="Q4261">IF(
    $U$1=1, AND($P4261&lt;&gt;"", $P4261&lt;&gt;"...", $P4261&lt;&gt;"입력오류"),
    IF(
        $U$18=1, AND($P4261&lt;&gt;"", $P4261&lt;&gt;"...", $P4261&lt;&gt;"입력오류", ISNUMBER(FIND(INDEX($T$2:$T$7,$U$1),$P4261))),
        IF(
            $U$17="기타", AND($P4261&lt;&gt;"", $P4261&lt;&gt;"...", $P4261&lt;&gt;"입력오류", NOT(ISNUMBER(FIND($T$21:$T$34,$P4261)))),
            AND($P4261&lt;&gt;"", $P4261&lt;&gt;"...", $P4261&lt;&gt;"입력오류", $T$19=$P4261)
        )
    )
)</f>
        <v>0</v>
      </c>
    </row>
    <row r="4262" spans="1:17">
      <c r="A4262" t="s">
        <v>8860</v>
      </c>
      <c r="B4262" t="s">
        <v>8861</v>
      </c>
      <c r="I4262">
        <f t="shared" si="199"/>
        <v>4261</v>
      </c>
      <c r="J4262">
        <f t="shared" si="200"/>
        <v>4261</v>
      </c>
      <c r="K4262">
        <f t="shared" si="198"/>
        <v>1</v>
      </c>
      <c r="L4262" t="b">
        <f>COUNTIF($N$2:N4262, N4262)=1</f>
        <v>1</v>
      </c>
      <c r="M4262" s="37">
        <f>IF( $Q4262, MAX($M$1:M4261)+1, 0)</f>
        <v>0</v>
      </c>
      <c r="N4262" t="str" cm="1">
        <f t="array" ref="N4262">INDEX($A$9:$F$1048576, $J4262, $K4262 )</f>
        <v>73118</v>
      </c>
      <c r="O4262" t="str" cm="1">
        <f t="array" ref="O4262">INDEX($B$9:$F$1048576, $J4262, $K4262 )</f>
        <v>주택금융공사MBS2024-13(1-6)</v>
      </c>
      <c r="P4262" t="str" cm="1">
        <f t="array" ref="P4262">IF( $L4262, TRIM(_xll.IMDP("IR", $G$5&amp;$N4262, $G$6)), "" )</f>
        <v/>
      </c>
      <c r="Q4262" t="b" cm="1">
        <f t="array" ref="Q4262">IF(
    $U$1=1, AND($P4262&lt;&gt;"", $P4262&lt;&gt;"...", $P4262&lt;&gt;"입력오류"),
    IF(
        $U$18=1, AND($P4262&lt;&gt;"", $P4262&lt;&gt;"...", $P4262&lt;&gt;"입력오류", ISNUMBER(FIND(INDEX($T$2:$T$7,$U$1),$P4262))),
        IF(
            $U$17="기타", AND($P4262&lt;&gt;"", $P4262&lt;&gt;"...", $P4262&lt;&gt;"입력오류", NOT(ISNUMBER(FIND($T$21:$T$34,$P4262)))),
            AND($P4262&lt;&gt;"", $P4262&lt;&gt;"...", $P4262&lt;&gt;"입력오류", $T$19=$P4262)
        )
    )
)</f>
        <v>0</v>
      </c>
    </row>
    <row r="4263" spans="1:17">
      <c r="A4263" t="s">
        <v>8862</v>
      </c>
      <c r="B4263" t="s">
        <v>8863</v>
      </c>
      <c r="I4263">
        <f t="shared" si="199"/>
        <v>4262</v>
      </c>
      <c r="J4263">
        <f t="shared" si="200"/>
        <v>4262</v>
      </c>
      <c r="K4263">
        <f t="shared" si="198"/>
        <v>1</v>
      </c>
      <c r="L4263" t="b">
        <f>COUNTIF($N$2:N4263, N4263)=1</f>
        <v>1</v>
      </c>
      <c r="M4263" s="37">
        <f>IF( $Q4263, MAX($M$1:M4262)+1, 0)</f>
        <v>0</v>
      </c>
      <c r="N4263" t="str" cm="1">
        <f t="array" ref="N4263">INDEX($A$9:$F$1048576, $J4263, $K4263 )</f>
        <v>73119</v>
      </c>
      <c r="O4263" t="str" cm="1">
        <f t="array" ref="O4263">INDEX($B$9:$F$1048576, $J4263, $K4263 )</f>
        <v>주택금융공사MBS2024-13(1-7)</v>
      </c>
      <c r="P4263" t="str" cm="1">
        <f t="array" ref="P4263">IF( $L4263, TRIM(_xll.IMDP("IR", $G$5&amp;$N4263, $G$6)), "" )</f>
        <v/>
      </c>
      <c r="Q4263" t="b" cm="1">
        <f t="array" ref="Q4263">IF(
    $U$1=1, AND($P4263&lt;&gt;"", $P4263&lt;&gt;"...", $P4263&lt;&gt;"입력오류"),
    IF(
        $U$18=1, AND($P4263&lt;&gt;"", $P4263&lt;&gt;"...", $P4263&lt;&gt;"입력오류", ISNUMBER(FIND(INDEX($T$2:$T$7,$U$1),$P4263))),
        IF(
            $U$17="기타", AND($P4263&lt;&gt;"", $P4263&lt;&gt;"...", $P4263&lt;&gt;"입력오류", NOT(ISNUMBER(FIND($T$21:$T$34,$P4263)))),
            AND($P4263&lt;&gt;"", $P4263&lt;&gt;"...", $P4263&lt;&gt;"입력오류", $T$19=$P4263)
        )
    )
)</f>
        <v>0</v>
      </c>
    </row>
    <row r="4264" spans="1:17">
      <c r="A4264" t="s">
        <v>8864</v>
      </c>
      <c r="B4264" t="s">
        <v>8865</v>
      </c>
      <c r="I4264">
        <f t="shared" si="199"/>
        <v>4263</v>
      </c>
      <c r="J4264">
        <f t="shared" si="200"/>
        <v>4263</v>
      </c>
      <c r="K4264">
        <f t="shared" si="198"/>
        <v>1</v>
      </c>
      <c r="L4264" t="b">
        <f>COUNTIF($N$2:N4264, N4264)=1</f>
        <v>1</v>
      </c>
      <c r="M4264" s="37">
        <f>IF( $Q4264, MAX($M$1:M4263)+1, 0)</f>
        <v>0</v>
      </c>
      <c r="N4264" t="str" cm="1">
        <f t="array" ref="N4264">INDEX($A$9:$F$1048576, $J4264, $K4264 )</f>
        <v>73120</v>
      </c>
      <c r="O4264" t="str" cm="1">
        <f t="array" ref="O4264">INDEX($B$9:$F$1048576, $J4264, $K4264 )</f>
        <v>주택금융공사MBS2024-13(1-8)</v>
      </c>
      <c r="P4264" t="str" cm="1">
        <f t="array" ref="P4264">IF( $L4264, TRIM(_xll.IMDP("IR", $G$5&amp;$N4264, $G$6)), "" )</f>
        <v/>
      </c>
      <c r="Q4264" t="b" cm="1">
        <f t="array" ref="Q4264">IF(
    $U$1=1, AND($P4264&lt;&gt;"", $P4264&lt;&gt;"...", $P4264&lt;&gt;"입력오류"),
    IF(
        $U$18=1, AND($P4264&lt;&gt;"", $P4264&lt;&gt;"...", $P4264&lt;&gt;"입력오류", ISNUMBER(FIND(INDEX($T$2:$T$7,$U$1),$P4264))),
        IF(
            $U$17="기타", AND($P4264&lt;&gt;"", $P4264&lt;&gt;"...", $P4264&lt;&gt;"입력오류", NOT(ISNUMBER(FIND($T$21:$T$34,$P4264)))),
            AND($P4264&lt;&gt;"", $P4264&lt;&gt;"...", $P4264&lt;&gt;"입력오류", $T$19=$P4264)
        )
    )
)</f>
        <v>0</v>
      </c>
    </row>
    <row r="4265" spans="1:17">
      <c r="A4265" t="s">
        <v>8866</v>
      </c>
      <c r="B4265" t="s">
        <v>8867</v>
      </c>
      <c r="I4265">
        <f t="shared" si="199"/>
        <v>4264</v>
      </c>
      <c r="J4265">
        <f t="shared" si="200"/>
        <v>4264</v>
      </c>
      <c r="K4265">
        <f t="shared" si="198"/>
        <v>1</v>
      </c>
      <c r="L4265" t="b">
        <f>COUNTIF($N$2:N4265, N4265)=1</f>
        <v>1</v>
      </c>
      <c r="M4265" s="37">
        <f>IF( $Q4265, MAX($M$1:M4264)+1, 0)</f>
        <v>0</v>
      </c>
      <c r="N4265" t="str" cm="1">
        <f t="array" ref="N4265">INDEX($A$9:$F$1048576, $J4265, $K4265 )</f>
        <v>73125</v>
      </c>
      <c r="O4265" t="str" cm="1">
        <f t="array" ref="O4265">INDEX($B$9:$F$1048576, $J4265, $K4265 )</f>
        <v>자양디에스원(유)1</v>
      </c>
      <c r="P4265" t="str" cm="1">
        <f t="array" ref="P4265">IF( $L4265, TRIM(_xll.IMDP("IR", $G$5&amp;$N4265, $G$6)), "" )</f>
        <v/>
      </c>
      <c r="Q4265" t="b" cm="1">
        <f t="array" ref="Q4265">IF(
    $U$1=1, AND($P4265&lt;&gt;"", $P4265&lt;&gt;"...", $P4265&lt;&gt;"입력오류"),
    IF(
        $U$18=1, AND($P4265&lt;&gt;"", $P4265&lt;&gt;"...", $P4265&lt;&gt;"입력오류", ISNUMBER(FIND(INDEX($T$2:$T$7,$U$1),$P4265))),
        IF(
            $U$17="기타", AND($P4265&lt;&gt;"", $P4265&lt;&gt;"...", $P4265&lt;&gt;"입력오류", NOT(ISNUMBER(FIND($T$21:$T$34,$P4265)))),
            AND($P4265&lt;&gt;"", $P4265&lt;&gt;"...", $P4265&lt;&gt;"입력오류", $T$19=$P4265)
        )
    )
)</f>
        <v>0</v>
      </c>
    </row>
    <row r="4266" spans="1:17">
      <c r="A4266" t="s">
        <v>8868</v>
      </c>
      <c r="B4266" t="s">
        <v>8869</v>
      </c>
      <c r="I4266">
        <f t="shared" si="199"/>
        <v>4265</v>
      </c>
      <c r="J4266">
        <f t="shared" si="200"/>
        <v>4265</v>
      </c>
      <c r="K4266">
        <f t="shared" si="198"/>
        <v>1</v>
      </c>
      <c r="L4266" t="b">
        <f>COUNTIF($N$2:N4266, N4266)=1</f>
        <v>1</v>
      </c>
      <c r="M4266" s="37">
        <f>IF( $Q4266, MAX($M$1:M4265)+1, 0)</f>
        <v>0</v>
      </c>
      <c r="N4266" t="str" cm="1">
        <f t="array" ref="N4266">INDEX($A$9:$F$1048576, $J4266, $K4266 )</f>
        <v>73132</v>
      </c>
      <c r="O4266" t="str" cm="1">
        <f t="array" ref="O4266">INDEX($B$9:$F$1048576, $J4266, $K4266 )</f>
        <v>하나가전제1차</v>
      </c>
      <c r="P4266" t="str" cm="1">
        <f t="array" ref="P4266">IF( $L4266, TRIM(_xll.IMDP("IR", $G$5&amp;$N4266, $G$6)), "" )</f>
        <v/>
      </c>
      <c r="Q4266" t="b" cm="1">
        <f t="array" ref="Q4266">IF(
    $U$1=1, AND($P4266&lt;&gt;"", $P4266&lt;&gt;"...", $P4266&lt;&gt;"입력오류"),
    IF(
        $U$18=1, AND($P4266&lt;&gt;"", $P4266&lt;&gt;"...", $P4266&lt;&gt;"입력오류", ISNUMBER(FIND(INDEX($T$2:$T$7,$U$1),$P4266))),
        IF(
            $U$17="기타", AND($P4266&lt;&gt;"", $P4266&lt;&gt;"...", $P4266&lt;&gt;"입력오류", NOT(ISNUMBER(FIND($T$21:$T$34,$P4266)))),
            AND($P4266&lt;&gt;"", $P4266&lt;&gt;"...", $P4266&lt;&gt;"입력오류", $T$19=$P4266)
        )
    )
)</f>
        <v>0</v>
      </c>
    </row>
    <row r="4267" spans="1:17">
      <c r="A4267" t="s">
        <v>8870</v>
      </c>
      <c r="B4267" t="s">
        <v>8871</v>
      </c>
      <c r="I4267">
        <f t="shared" si="199"/>
        <v>4266</v>
      </c>
      <c r="J4267">
        <f t="shared" si="200"/>
        <v>4266</v>
      </c>
      <c r="K4267">
        <f t="shared" si="198"/>
        <v>1</v>
      </c>
      <c r="L4267" t="b">
        <f>COUNTIF($N$2:N4267, N4267)=1</f>
        <v>1</v>
      </c>
      <c r="M4267" s="37">
        <f>IF( $Q4267, MAX($M$1:M4266)+1, 0)</f>
        <v>0</v>
      </c>
      <c r="N4267" t="str" cm="1">
        <f t="array" ref="N4267">INDEX($A$9:$F$1048576, $J4267, $K4267 )</f>
        <v>73133</v>
      </c>
      <c r="O4267" t="str" cm="1">
        <f t="array" ref="O4267">INDEX($B$9:$F$1048576, $J4267, $K4267 )</f>
        <v>하나더팩맨제1차(유)1</v>
      </c>
      <c r="P4267" t="str" cm="1">
        <f t="array" ref="P4267">IF( $L4267, TRIM(_xll.IMDP("IR", $G$5&amp;$N4267, $G$6)), "" )</f>
        <v/>
      </c>
      <c r="Q4267" t="b" cm="1">
        <f t="array" ref="Q4267">IF(
    $U$1=1, AND($P4267&lt;&gt;"", $P4267&lt;&gt;"...", $P4267&lt;&gt;"입력오류"),
    IF(
        $U$18=1, AND($P4267&lt;&gt;"", $P4267&lt;&gt;"...", $P4267&lt;&gt;"입력오류", ISNUMBER(FIND(INDEX($T$2:$T$7,$U$1),$P4267))),
        IF(
            $U$17="기타", AND($P4267&lt;&gt;"", $P4267&lt;&gt;"...", $P4267&lt;&gt;"입력오류", NOT(ISNUMBER(FIND($T$21:$T$34,$P4267)))),
            AND($P4267&lt;&gt;"", $P4267&lt;&gt;"...", $P4267&lt;&gt;"입력오류", $T$19=$P4267)
        )
    )
)</f>
        <v>0</v>
      </c>
    </row>
    <row r="4268" spans="1:17">
      <c r="A4268" t="s">
        <v>8872</v>
      </c>
      <c r="B4268" t="s">
        <v>8873</v>
      </c>
      <c r="I4268">
        <f t="shared" si="199"/>
        <v>4267</v>
      </c>
      <c r="J4268">
        <f t="shared" si="200"/>
        <v>4267</v>
      </c>
      <c r="K4268">
        <f t="shared" si="198"/>
        <v>1</v>
      </c>
      <c r="L4268" t="b">
        <f>COUNTIF($N$2:N4268, N4268)=1</f>
        <v>1</v>
      </c>
      <c r="M4268" s="37">
        <f>IF( $Q4268, MAX($M$1:M4267)+1, 0)</f>
        <v>0</v>
      </c>
      <c r="N4268" t="str" cm="1">
        <f t="array" ref="N4268">INDEX($A$9:$F$1048576, $J4268, $K4268 )</f>
        <v>73136</v>
      </c>
      <c r="O4268" t="str" cm="1">
        <f t="array" ref="O4268">INDEX($B$9:$F$1048576, $J4268, $K4268 )</f>
        <v>하나골프제1차</v>
      </c>
      <c r="P4268" t="str" cm="1">
        <f t="array" ref="P4268">IF( $L4268, TRIM(_xll.IMDP("IR", $G$5&amp;$N4268, $G$6)), "" )</f>
        <v/>
      </c>
      <c r="Q4268" t="b" cm="1">
        <f t="array" ref="Q4268">IF(
    $U$1=1, AND($P4268&lt;&gt;"", $P4268&lt;&gt;"...", $P4268&lt;&gt;"입력오류"),
    IF(
        $U$18=1, AND($P4268&lt;&gt;"", $P4268&lt;&gt;"...", $P4268&lt;&gt;"입력오류", ISNUMBER(FIND(INDEX($T$2:$T$7,$U$1),$P4268))),
        IF(
            $U$17="기타", AND($P4268&lt;&gt;"", $P4268&lt;&gt;"...", $P4268&lt;&gt;"입력오류", NOT(ISNUMBER(FIND($T$21:$T$34,$P4268)))),
            AND($P4268&lt;&gt;"", $P4268&lt;&gt;"...", $P4268&lt;&gt;"입력오류", $T$19=$P4268)
        )
    )
)</f>
        <v>0</v>
      </c>
    </row>
    <row r="4269" spans="1:17">
      <c r="A4269" t="s">
        <v>8874</v>
      </c>
      <c r="B4269" t="s">
        <v>8875</v>
      </c>
      <c r="I4269">
        <f t="shared" si="199"/>
        <v>4268</v>
      </c>
      <c r="J4269">
        <f t="shared" si="200"/>
        <v>4268</v>
      </c>
      <c r="K4269">
        <f t="shared" si="198"/>
        <v>1</v>
      </c>
      <c r="L4269" t="b">
        <f>COUNTIF($N$2:N4269, N4269)=1</f>
        <v>1</v>
      </c>
      <c r="M4269" s="37">
        <f>IF( $Q4269, MAX($M$1:M4268)+1, 0)</f>
        <v>0</v>
      </c>
      <c r="N4269" t="str" cm="1">
        <f t="array" ref="N4269">INDEX($A$9:$F$1048576, $J4269, $K4269 )</f>
        <v>73146</v>
      </c>
      <c r="O4269" t="str" cm="1">
        <f t="array" ref="O4269">INDEX($B$9:$F$1048576, $J4269, $K4269 )</f>
        <v>지아이비서리풀</v>
      </c>
      <c r="P4269" t="str" cm="1">
        <f t="array" ref="P4269">IF( $L4269, TRIM(_xll.IMDP("IR", $G$5&amp;$N4269, $G$6)), "" )</f>
        <v/>
      </c>
      <c r="Q4269" t="b" cm="1">
        <f t="array" ref="Q4269">IF(
    $U$1=1, AND($P4269&lt;&gt;"", $P4269&lt;&gt;"...", $P4269&lt;&gt;"입력오류"),
    IF(
        $U$18=1, AND($P4269&lt;&gt;"", $P4269&lt;&gt;"...", $P4269&lt;&gt;"입력오류", ISNUMBER(FIND(INDEX($T$2:$T$7,$U$1),$P4269))),
        IF(
            $U$17="기타", AND($P4269&lt;&gt;"", $P4269&lt;&gt;"...", $P4269&lt;&gt;"입력오류", NOT(ISNUMBER(FIND($T$21:$T$34,$P4269)))),
            AND($P4269&lt;&gt;"", $P4269&lt;&gt;"...", $P4269&lt;&gt;"입력오류", $T$19=$P4269)
        )
    )
)</f>
        <v>0</v>
      </c>
    </row>
    <row r="4270" spans="1:17">
      <c r="A4270" t="s">
        <v>8876</v>
      </c>
      <c r="B4270" t="s">
        <v>8877</v>
      </c>
      <c r="I4270">
        <f t="shared" si="199"/>
        <v>4269</v>
      </c>
      <c r="J4270">
        <f t="shared" si="200"/>
        <v>4269</v>
      </c>
      <c r="K4270">
        <f t="shared" si="198"/>
        <v>1</v>
      </c>
      <c r="L4270" t="b">
        <f>COUNTIF($N$2:N4270, N4270)=1</f>
        <v>1</v>
      </c>
      <c r="M4270" s="37">
        <f>IF( $Q4270, MAX($M$1:M4269)+1, 0)</f>
        <v>0</v>
      </c>
      <c r="N4270" t="str" cm="1">
        <f t="array" ref="N4270">INDEX($A$9:$F$1048576, $J4270, $K4270 )</f>
        <v>73152</v>
      </c>
      <c r="O4270" t="str" cm="1">
        <f t="array" ref="O4270">INDEX($B$9:$F$1048576, $J4270, $K4270 )</f>
        <v>더블트리제1차</v>
      </c>
      <c r="P4270" t="str" cm="1">
        <f t="array" ref="P4270">IF( $L4270, TRIM(_xll.IMDP("IR", $G$5&amp;$N4270, $G$6)), "" )</f>
        <v/>
      </c>
      <c r="Q4270" t="b" cm="1">
        <f t="array" ref="Q4270">IF(
    $U$1=1, AND($P4270&lt;&gt;"", $P4270&lt;&gt;"...", $P4270&lt;&gt;"입력오류"),
    IF(
        $U$18=1, AND($P4270&lt;&gt;"", $P4270&lt;&gt;"...", $P4270&lt;&gt;"입력오류", ISNUMBER(FIND(INDEX($T$2:$T$7,$U$1),$P4270))),
        IF(
            $U$17="기타", AND($P4270&lt;&gt;"", $P4270&lt;&gt;"...", $P4270&lt;&gt;"입력오류", NOT(ISNUMBER(FIND($T$21:$T$34,$P4270)))),
            AND($P4270&lt;&gt;"", $P4270&lt;&gt;"...", $P4270&lt;&gt;"입력오류", $T$19=$P4270)
        )
    )
)</f>
        <v>0</v>
      </c>
    </row>
    <row r="4271" spans="1:17">
      <c r="A4271" t="s">
        <v>8878</v>
      </c>
      <c r="B4271" t="s">
        <v>8879</v>
      </c>
      <c r="I4271">
        <f t="shared" si="199"/>
        <v>4270</v>
      </c>
      <c r="J4271">
        <f t="shared" si="200"/>
        <v>4270</v>
      </c>
      <c r="K4271">
        <f t="shared" si="198"/>
        <v>1</v>
      </c>
      <c r="L4271" t="b">
        <f>COUNTIF($N$2:N4271, N4271)=1</f>
        <v>1</v>
      </c>
      <c r="M4271" s="37">
        <f>IF( $Q4271, MAX($M$1:M4270)+1, 0)</f>
        <v>0</v>
      </c>
      <c r="N4271" t="str" cm="1">
        <f t="array" ref="N4271">INDEX($A$9:$F$1048576, $J4271, $K4271 )</f>
        <v>73153</v>
      </c>
      <c r="O4271" t="str" cm="1">
        <f t="array" ref="O4271">INDEX($B$9:$F$1048576, $J4271, $K4271 )</f>
        <v>더블트리제3차</v>
      </c>
      <c r="P4271" t="str" cm="1">
        <f t="array" ref="P4271">IF( $L4271, TRIM(_xll.IMDP("IR", $G$5&amp;$N4271, $G$6)), "" )</f>
        <v/>
      </c>
      <c r="Q4271" t="b" cm="1">
        <f t="array" ref="Q4271">IF(
    $U$1=1, AND($P4271&lt;&gt;"", $P4271&lt;&gt;"...", $P4271&lt;&gt;"입력오류"),
    IF(
        $U$18=1, AND($P4271&lt;&gt;"", $P4271&lt;&gt;"...", $P4271&lt;&gt;"입력오류", ISNUMBER(FIND(INDEX($T$2:$T$7,$U$1),$P4271))),
        IF(
            $U$17="기타", AND($P4271&lt;&gt;"", $P4271&lt;&gt;"...", $P4271&lt;&gt;"입력오류", NOT(ISNUMBER(FIND($T$21:$T$34,$P4271)))),
            AND($P4271&lt;&gt;"", $P4271&lt;&gt;"...", $P4271&lt;&gt;"입력오류", $T$19=$P4271)
        )
    )
)</f>
        <v>0</v>
      </c>
    </row>
    <row r="4272" spans="1:17">
      <c r="A4272" t="s">
        <v>8880</v>
      </c>
      <c r="B4272" t="s">
        <v>8881</v>
      </c>
      <c r="I4272">
        <f t="shared" si="199"/>
        <v>4271</v>
      </c>
      <c r="J4272">
        <f t="shared" si="200"/>
        <v>4271</v>
      </c>
      <c r="K4272">
        <f t="shared" si="198"/>
        <v>1</v>
      </c>
      <c r="L4272" t="b">
        <f>COUNTIF($N$2:N4272, N4272)=1</f>
        <v>1</v>
      </c>
      <c r="M4272" s="37">
        <f>IF( $Q4272, MAX($M$1:M4271)+1, 0)</f>
        <v>0</v>
      </c>
      <c r="N4272" t="str" cm="1">
        <f t="array" ref="N4272">INDEX($A$9:$F$1048576, $J4272, $K4272 )</f>
        <v>73154</v>
      </c>
      <c r="O4272" t="str" cm="1">
        <f t="array" ref="O4272">INDEX($B$9:$F$1048576, $J4272, $K4272 )</f>
        <v>제일사랑제11차(유)1-1</v>
      </c>
      <c r="P4272" t="str" cm="1">
        <f t="array" ref="P4272">IF( $L4272, TRIM(_xll.IMDP("IR", $G$5&amp;$N4272, $G$6)), "" )</f>
        <v/>
      </c>
      <c r="Q4272" t="b" cm="1">
        <f t="array" ref="Q4272">IF(
    $U$1=1, AND($P4272&lt;&gt;"", $P4272&lt;&gt;"...", $P4272&lt;&gt;"입력오류"),
    IF(
        $U$18=1, AND($P4272&lt;&gt;"", $P4272&lt;&gt;"...", $P4272&lt;&gt;"입력오류", ISNUMBER(FIND(INDEX($T$2:$T$7,$U$1),$P4272))),
        IF(
            $U$17="기타", AND($P4272&lt;&gt;"", $P4272&lt;&gt;"...", $P4272&lt;&gt;"입력오류", NOT(ISNUMBER(FIND($T$21:$T$34,$P4272)))),
            AND($P4272&lt;&gt;"", $P4272&lt;&gt;"...", $P4272&lt;&gt;"입력오류", $T$19=$P4272)
        )
    )
)</f>
        <v>0</v>
      </c>
    </row>
    <row r="4273" spans="1:17">
      <c r="A4273" t="s">
        <v>8882</v>
      </c>
      <c r="B4273" t="s">
        <v>8883</v>
      </c>
      <c r="I4273">
        <f t="shared" si="199"/>
        <v>4272</v>
      </c>
      <c r="J4273">
        <f t="shared" si="200"/>
        <v>4272</v>
      </c>
      <c r="K4273">
        <f t="shared" si="198"/>
        <v>1</v>
      </c>
      <c r="L4273" t="b">
        <f>COUNTIF($N$2:N4273, N4273)=1</f>
        <v>1</v>
      </c>
      <c r="M4273" s="37">
        <f>IF( $Q4273, MAX($M$1:M4272)+1, 0)</f>
        <v>0</v>
      </c>
      <c r="N4273" t="str" cm="1">
        <f t="array" ref="N4273">INDEX($A$9:$F$1048576, $J4273, $K4273 )</f>
        <v>73155</v>
      </c>
      <c r="O4273" t="str" cm="1">
        <f t="array" ref="O4273">INDEX($B$9:$F$1048576, $J4273, $K4273 )</f>
        <v>제일사랑제11차(유)1-2</v>
      </c>
      <c r="P4273" t="str" cm="1">
        <f t="array" ref="P4273">IF( $L4273, TRIM(_xll.IMDP("IR", $G$5&amp;$N4273, $G$6)), "" )</f>
        <v/>
      </c>
      <c r="Q4273" t="b" cm="1">
        <f t="array" ref="Q4273">IF(
    $U$1=1, AND($P4273&lt;&gt;"", $P4273&lt;&gt;"...", $P4273&lt;&gt;"입력오류"),
    IF(
        $U$18=1, AND($P4273&lt;&gt;"", $P4273&lt;&gt;"...", $P4273&lt;&gt;"입력오류", ISNUMBER(FIND(INDEX($T$2:$T$7,$U$1),$P4273))),
        IF(
            $U$17="기타", AND($P4273&lt;&gt;"", $P4273&lt;&gt;"...", $P4273&lt;&gt;"입력오류", NOT(ISNUMBER(FIND($T$21:$T$34,$P4273)))),
            AND($P4273&lt;&gt;"", $P4273&lt;&gt;"...", $P4273&lt;&gt;"입력오류", $T$19=$P4273)
        )
    )
)</f>
        <v>0</v>
      </c>
    </row>
    <row r="4274" spans="1:17">
      <c r="A4274" t="s">
        <v>8884</v>
      </c>
      <c r="B4274" t="s">
        <v>8885</v>
      </c>
      <c r="I4274">
        <f t="shared" si="199"/>
        <v>4273</v>
      </c>
      <c r="J4274">
        <f t="shared" si="200"/>
        <v>4273</v>
      </c>
      <c r="K4274">
        <f t="shared" si="198"/>
        <v>1</v>
      </c>
      <c r="L4274" t="b">
        <f>COUNTIF($N$2:N4274, N4274)=1</f>
        <v>1</v>
      </c>
      <c r="M4274" s="37">
        <f>IF( $Q4274, MAX($M$1:M4273)+1, 0)</f>
        <v>0</v>
      </c>
      <c r="N4274" t="str" cm="1">
        <f t="array" ref="N4274">INDEX($A$9:$F$1048576, $J4274, $K4274 )</f>
        <v>73156</v>
      </c>
      <c r="O4274" t="str" cm="1">
        <f t="array" ref="O4274">INDEX($B$9:$F$1048576, $J4274, $K4274 )</f>
        <v>국민행복제5차(유)1</v>
      </c>
      <c r="P4274" t="str" cm="1">
        <f t="array" ref="P4274">IF( $L4274, TRIM(_xll.IMDP("IR", $G$5&amp;$N4274, $G$6)), "" )</f>
        <v/>
      </c>
      <c r="Q4274" t="b" cm="1">
        <f t="array" ref="Q4274">IF(
    $U$1=1, AND($P4274&lt;&gt;"", $P4274&lt;&gt;"...", $P4274&lt;&gt;"입력오류"),
    IF(
        $U$18=1, AND($P4274&lt;&gt;"", $P4274&lt;&gt;"...", $P4274&lt;&gt;"입력오류", ISNUMBER(FIND(INDEX($T$2:$T$7,$U$1),$P4274))),
        IF(
            $U$17="기타", AND($P4274&lt;&gt;"", $P4274&lt;&gt;"...", $P4274&lt;&gt;"입력오류", NOT(ISNUMBER(FIND($T$21:$T$34,$P4274)))),
            AND($P4274&lt;&gt;"", $P4274&lt;&gt;"...", $P4274&lt;&gt;"입력오류", $T$19=$P4274)
        )
    )
)</f>
        <v>0</v>
      </c>
    </row>
    <row r="4275" spans="1:17">
      <c r="A4275" t="s">
        <v>8886</v>
      </c>
      <c r="B4275" t="s">
        <v>8887</v>
      </c>
      <c r="I4275">
        <f t="shared" si="199"/>
        <v>4274</v>
      </c>
      <c r="J4275">
        <f t="shared" si="200"/>
        <v>4274</v>
      </c>
      <c r="K4275">
        <f t="shared" si="198"/>
        <v>1</v>
      </c>
      <c r="L4275" t="b">
        <f>COUNTIF($N$2:N4275, N4275)=1</f>
        <v>1</v>
      </c>
      <c r="M4275" s="37">
        <f>IF( $Q4275, MAX($M$1:M4274)+1, 0)</f>
        <v>0</v>
      </c>
      <c r="N4275" t="str" cm="1">
        <f t="array" ref="N4275">INDEX($A$9:$F$1048576, $J4275, $K4275 )</f>
        <v>73158</v>
      </c>
      <c r="O4275" t="str" cm="1">
        <f t="array" ref="O4275">INDEX($B$9:$F$1048576, $J4275, $K4275 )</f>
        <v>국민챔피온제20차(유)3-3</v>
      </c>
      <c r="P4275" t="str" cm="1">
        <f t="array" ref="P4275">IF( $L4275, TRIM(_xll.IMDP("IR", $G$5&amp;$N4275, $G$6)), "" )</f>
        <v/>
      </c>
      <c r="Q4275" t="b" cm="1">
        <f t="array" ref="Q4275">IF(
    $U$1=1, AND($P4275&lt;&gt;"", $P4275&lt;&gt;"...", $P4275&lt;&gt;"입력오류"),
    IF(
        $U$18=1, AND($P4275&lt;&gt;"", $P4275&lt;&gt;"...", $P4275&lt;&gt;"입력오류", ISNUMBER(FIND(INDEX($T$2:$T$7,$U$1),$P4275))),
        IF(
            $U$17="기타", AND($P4275&lt;&gt;"", $P4275&lt;&gt;"...", $P4275&lt;&gt;"입력오류", NOT(ISNUMBER(FIND($T$21:$T$34,$P4275)))),
            AND($P4275&lt;&gt;"", $P4275&lt;&gt;"...", $P4275&lt;&gt;"입력오류", $T$19=$P4275)
        )
    )
)</f>
        <v>0</v>
      </c>
    </row>
    <row r="4276" spans="1:17">
      <c r="A4276" t="s">
        <v>8888</v>
      </c>
      <c r="B4276" t="s">
        <v>8889</v>
      </c>
      <c r="I4276">
        <f t="shared" si="199"/>
        <v>4275</v>
      </c>
      <c r="J4276">
        <f t="shared" si="200"/>
        <v>4275</v>
      </c>
      <c r="K4276">
        <f t="shared" si="198"/>
        <v>1</v>
      </c>
      <c r="L4276" t="b">
        <f>COUNTIF($N$2:N4276, N4276)=1</f>
        <v>1</v>
      </c>
      <c r="M4276" s="37">
        <f>IF( $Q4276, MAX($M$1:M4275)+1, 0)</f>
        <v>0</v>
      </c>
      <c r="N4276" t="str" cm="1">
        <f t="array" ref="N4276">INDEX($A$9:$F$1048576, $J4276, $K4276 )</f>
        <v>73159</v>
      </c>
      <c r="O4276" t="str" cm="1">
        <f t="array" ref="O4276">INDEX($B$9:$F$1048576, $J4276, $K4276 )</f>
        <v>와이디피제4차(유)4</v>
      </c>
      <c r="P4276" t="str" cm="1">
        <f t="array" ref="P4276">IF( $L4276, TRIM(_xll.IMDP("IR", $G$5&amp;$N4276, $G$6)), "" )</f>
        <v/>
      </c>
      <c r="Q4276" t="b" cm="1">
        <f t="array" ref="Q4276">IF(
    $U$1=1, AND($P4276&lt;&gt;"", $P4276&lt;&gt;"...", $P4276&lt;&gt;"입력오류"),
    IF(
        $U$18=1, AND($P4276&lt;&gt;"", $P4276&lt;&gt;"...", $P4276&lt;&gt;"입력오류", ISNUMBER(FIND(INDEX($T$2:$T$7,$U$1),$P4276))),
        IF(
            $U$17="기타", AND($P4276&lt;&gt;"", $P4276&lt;&gt;"...", $P4276&lt;&gt;"입력오류", NOT(ISNUMBER(FIND($T$21:$T$34,$P4276)))),
            AND($P4276&lt;&gt;"", $P4276&lt;&gt;"...", $P4276&lt;&gt;"입력오류", $T$19=$P4276)
        )
    )
)</f>
        <v>0</v>
      </c>
    </row>
    <row r="4277" spans="1:17">
      <c r="A4277" t="s">
        <v>8890</v>
      </c>
      <c r="B4277" t="s">
        <v>8891</v>
      </c>
      <c r="I4277">
        <f t="shared" si="199"/>
        <v>4276</v>
      </c>
      <c r="J4277">
        <f t="shared" si="200"/>
        <v>4276</v>
      </c>
      <c r="K4277">
        <f t="shared" si="198"/>
        <v>1</v>
      </c>
      <c r="L4277" t="b">
        <f>COUNTIF($N$2:N4277, N4277)=1</f>
        <v>1</v>
      </c>
      <c r="M4277" s="37">
        <f>IF( $Q4277, MAX($M$1:M4276)+1, 0)</f>
        <v>0</v>
      </c>
      <c r="N4277" t="str" cm="1">
        <f t="array" ref="N4277">INDEX($A$9:$F$1048576, $J4277, $K4277 )</f>
        <v>73160</v>
      </c>
      <c r="O4277" t="str" cm="1">
        <f t="array" ref="O4277">INDEX($B$9:$F$1048576, $J4277, $K4277 )</f>
        <v>와이디피제4차(유)5</v>
      </c>
      <c r="P4277" t="str" cm="1">
        <f t="array" ref="P4277">IF( $L4277, TRIM(_xll.IMDP("IR", $G$5&amp;$N4277, $G$6)), "" )</f>
        <v/>
      </c>
      <c r="Q4277" t="b" cm="1">
        <f t="array" ref="Q4277">IF(
    $U$1=1, AND($P4277&lt;&gt;"", $P4277&lt;&gt;"...", $P4277&lt;&gt;"입력오류"),
    IF(
        $U$18=1, AND($P4277&lt;&gt;"", $P4277&lt;&gt;"...", $P4277&lt;&gt;"입력오류", ISNUMBER(FIND(INDEX($T$2:$T$7,$U$1),$P4277))),
        IF(
            $U$17="기타", AND($P4277&lt;&gt;"", $P4277&lt;&gt;"...", $P4277&lt;&gt;"입력오류", NOT(ISNUMBER(FIND($T$21:$T$34,$P4277)))),
            AND($P4277&lt;&gt;"", $P4277&lt;&gt;"...", $P4277&lt;&gt;"입력오류", $T$19=$P4277)
        )
    )
)</f>
        <v>0</v>
      </c>
    </row>
    <row r="4278" spans="1:17">
      <c r="A4278" t="s">
        <v>8892</v>
      </c>
      <c r="B4278" t="s">
        <v>8893</v>
      </c>
      <c r="I4278">
        <f t="shared" si="199"/>
        <v>4277</v>
      </c>
      <c r="J4278">
        <f t="shared" si="200"/>
        <v>4277</v>
      </c>
      <c r="K4278">
        <f t="shared" si="198"/>
        <v>1</v>
      </c>
      <c r="L4278" t="b">
        <f>COUNTIF($N$2:N4278, N4278)=1</f>
        <v>1</v>
      </c>
      <c r="M4278" s="37">
        <f>IF( $Q4278, MAX($M$1:M4277)+1, 0)</f>
        <v>0</v>
      </c>
      <c r="N4278" t="str" cm="1">
        <f t="array" ref="N4278">INDEX($A$9:$F$1048576, $J4278, $K4278 )</f>
        <v>73161</v>
      </c>
      <c r="O4278" t="str" cm="1">
        <f t="array" ref="O4278">INDEX($B$9:$F$1048576, $J4278, $K4278 )</f>
        <v>한솔제35차</v>
      </c>
      <c r="P4278" t="str" cm="1">
        <f t="array" ref="P4278">IF( $L4278, TRIM(_xll.IMDP("IR", $G$5&amp;$N4278, $G$6)), "" )</f>
        <v/>
      </c>
      <c r="Q4278" t="b" cm="1">
        <f t="array" ref="Q4278">IF(
    $U$1=1, AND($P4278&lt;&gt;"", $P4278&lt;&gt;"...", $P4278&lt;&gt;"입력오류"),
    IF(
        $U$18=1, AND($P4278&lt;&gt;"", $P4278&lt;&gt;"...", $P4278&lt;&gt;"입력오류", ISNUMBER(FIND(INDEX($T$2:$T$7,$U$1),$P4278))),
        IF(
            $U$17="기타", AND($P4278&lt;&gt;"", $P4278&lt;&gt;"...", $P4278&lt;&gt;"입력오류", NOT(ISNUMBER(FIND($T$21:$T$34,$P4278)))),
            AND($P4278&lt;&gt;"", $P4278&lt;&gt;"...", $P4278&lt;&gt;"입력오류", $T$19=$P4278)
        )
    )
)</f>
        <v>0</v>
      </c>
    </row>
    <row r="4279" spans="1:17">
      <c r="A4279" t="s">
        <v>8894</v>
      </c>
      <c r="B4279" t="s">
        <v>8895</v>
      </c>
      <c r="I4279">
        <f t="shared" si="199"/>
        <v>4278</v>
      </c>
      <c r="J4279">
        <f t="shared" si="200"/>
        <v>4278</v>
      </c>
      <c r="K4279">
        <f t="shared" si="198"/>
        <v>1</v>
      </c>
      <c r="L4279" t="b">
        <f>COUNTIF($N$2:N4279, N4279)=1</f>
        <v>1</v>
      </c>
      <c r="M4279" s="37">
        <f>IF( $Q4279, MAX($M$1:M4278)+1, 0)</f>
        <v>0</v>
      </c>
      <c r="N4279" t="str" cm="1">
        <f t="array" ref="N4279">INDEX($A$9:$F$1048576, $J4279, $K4279 )</f>
        <v>73163</v>
      </c>
      <c r="O4279" t="str" cm="1">
        <f t="array" ref="O4279">INDEX($B$9:$F$1048576, $J4279, $K4279 )</f>
        <v>한솔제36차</v>
      </c>
      <c r="P4279" t="str" cm="1">
        <f t="array" ref="P4279">IF( $L4279, TRIM(_xll.IMDP("IR", $G$5&amp;$N4279, $G$6)), "" )</f>
        <v/>
      </c>
      <c r="Q4279" t="b" cm="1">
        <f t="array" ref="Q4279">IF(
    $U$1=1, AND($P4279&lt;&gt;"", $P4279&lt;&gt;"...", $P4279&lt;&gt;"입력오류"),
    IF(
        $U$18=1, AND($P4279&lt;&gt;"", $P4279&lt;&gt;"...", $P4279&lt;&gt;"입력오류", ISNUMBER(FIND(INDEX($T$2:$T$7,$U$1),$P4279))),
        IF(
            $U$17="기타", AND($P4279&lt;&gt;"", $P4279&lt;&gt;"...", $P4279&lt;&gt;"입력오류", NOT(ISNUMBER(FIND($T$21:$T$34,$P4279)))),
            AND($P4279&lt;&gt;"", $P4279&lt;&gt;"...", $P4279&lt;&gt;"입력오류", $T$19=$P4279)
        )
    )
)</f>
        <v>0</v>
      </c>
    </row>
    <row r="4280" spans="1:17">
      <c r="A4280" t="s">
        <v>8896</v>
      </c>
      <c r="B4280" t="s">
        <v>8897</v>
      </c>
      <c r="I4280">
        <f t="shared" si="199"/>
        <v>4279</v>
      </c>
      <c r="J4280">
        <f t="shared" si="200"/>
        <v>4279</v>
      </c>
      <c r="K4280">
        <f t="shared" si="198"/>
        <v>1</v>
      </c>
      <c r="L4280" t="b">
        <f>COUNTIF($N$2:N4280, N4280)=1</f>
        <v>1</v>
      </c>
      <c r="M4280" s="37">
        <f>IF( $Q4280, MAX($M$1:M4279)+1, 0)</f>
        <v>0</v>
      </c>
      <c r="N4280" t="str" cm="1">
        <f t="array" ref="N4280">INDEX($A$9:$F$1048576, $J4280, $K4280 )</f>
        <v>73166</v>
      </c>
      <c r="O4280" t="str" cm="1">
        <f t="array" ref="O4280">INDEX($B$9:$F$1048576, $J4280, $K4280 )</f>
        <v>기업키움이2024제1차(유)1-1</v>
      </c>
      <c r="P4280" t="str" cm="1">
        <f t="array" ref="P4280">IF( $L4280, TRIM(_xll.IMDP("IR", $G$5&amp;$N4280, $G$6)), "" )</f>
        <v/>
      </c>
      <c r="Q4280" t="b" cm="1">
        <f t="array" ref="Q4280">IF(
    $U$1=1, AND($P4280&lt;&gt;"", $P4280&lt;&gt;"...", $P4280&lt;&gt;"입력오류"),
    IF(
        $U$18=1, AND($P4280&lt;&gt;"", $P4280&lt;&gt;"...", $P4280&lt;&gt;"입력오류", ISNUMBER(FIND(INDEX($T$2:$T$7,$U$1),$P4280))),
        IF(
            $U$17="기타", AND($P4280&lt;&gt;"", $P4280&lt;&gt;"...", $P4280&lt;&gt;"입력오류", NOT(ISNUMBER(FIND($T$21:$T$34,$P4280)))),
            AND($P4280&lt;&gt;"", $P4280&lt;&gt;"...", $P4280&lt;&gt;"입력오류", $T$19=$P4280)
        )
    )
)</f>
        <v>0</v>
      </c>
    </row>
    <row r="4281" spans="1:17">
      <c r="A4281" t="s">
        <v>8898</v>
      </c>
      <c r="B4281" t="s">
        <v>8899</v>
      </c>
      <c r="I4281">
        <f t="shared" si="199"/>
        <v>4280</v>
      </c>
      <c r="J4281">
        <f t="shared" si="200"/>
        <v>4280</v>
      </c>
      <c r="K4281">
        <f t="shared" si="198"/>
        <v>1</v>
      </c>
      <c r="L4281" t="b">
        <f>COUNTIF($N$2:N4281, N4281)=1</f>
        <v>1</v>
      </c>
      <c r="M4281" s="37">
        <f>IF( $Q4281, MAX($M$1:M4280)+1, 0)</f>
        <v>0</v>
      </c>
      <c r="N4281" t="str" cm="1">
        <f t="array" ref="N4281">INDEX($A$9:$F$1048576, $J4281, $K4281 )</f>
        <v>73167</v>
      </c>
      <c r="O4281" t="str" cm="1">
        <f t="array" ref="O4281">INDEX($B$9:$F$1048576, $J4281, $K4281 )</f>
        <v>기업키움이2024제1차(유)1-2</v>
      </c>
      <c r="P4281" t="str" cm="1">
        <f t="array" ref="P4281">IF( $L4281, TRIM(_xll.IMDP("IR", $G$5&amp;$N4281, $G$6)), "" )</f>
        <v/>
      </c>
      <c r="Q4281" t="b" cm="1">
        <f t="array" ref="Q4281">IF(
    $U$1=1, AND($P4281&lt;&gt;"", $P4281&lt;&gt;"...", $P4281&lt;&gt;"입력오류"),
    IF(
        $U$18=1, AND($P4281&lt;&gt;"", $P4281&lt;&gt;"...", $P4281&lt;&gt;"입력오류", ISNUMBER(FIND(INDEX($T$2:$T$7,$U$1),$P4281))),
        IF(
            $U$17="기타", AND($P4281&lt;&gt;"", $P4281&lt;&gt;"...", $P4281&lt;&gt;"입력오류", NOT(ISNUMBER(FIND($T$21:$T$34,$P4281)))),
            AND($P4281&lt;&gt;"", $P4281&lt;&gt;"...", $P4281&lt;&gt;"입력오류", $T$19=$P4281)
        )
    )
)</f>
        <v>0</v>
      </c>
    </row>
    <row r="4282" spans="1:17">
      <c r="A4282" t="s">
        <v>8900</v>
      </c>
      <c r="B4282" t="s">
        <v>8901</v>
      </c>
      <c r="I4282">
        <f t="shared" si="199"/>
        <v>4281</v>
      </c>
      <c r="J4282">
        <f t="shared" si="200"/>
        <v>4281</v>
      </c>
      <c r="K4282">
        <f t="shared" si="198"/>
        <v>1</v>
      </c>
      <c r="L4282" t="b">
        <f>COUNTIF($N$2:N4282, N4282)=1</f>
        <v>1</v>
      </c>
      <c r="M4282" s="37">
        <f>IF( $Q4282, MAX($M$1:M4281)+1, 0)</f>
        <v>0</v>
      </c>
      <c r="N4282" t="str" cm="1">
        <f t="array" ref="N4282">INDEX($A$9:$F$1048576, $J4282, $K4282 )</f>
        <v>73171</v>
      </c>
      <c r="O4282" t="str" cm="1">
        <f t="array" ref="O4282">INDEX($B$9:$F$1048576, $J4282, $K4282 )</f>
        <v>나무크레딧제4차(유)2</v>
      </c>
      <c r="P4282" t="str" cm="1">
        <f t="array" ref="P4282">IF( $L4282, TRIM(_xll.IMDP("IR", $G$5&amp;$N4282, $G$6)), "" )</f>
        <v/>
      </c>
      <c r="Q4282" t="b" cm="1">
        <f t="array" ref="Q4282">IF(
    $U$1=1, AND($P4282&lt;&gt;"", $P4282&lt;&gt;"...", $P4282&lt;&gt;"입력오류"),
    IF(
        $U$18=1, AND($P4282&lt;&gt;"", $P4282&lt;&gt;"...", $P4282&lt;&gt;"입력오류", ISNUMBER(FIND(INDEX($T$2:$T$7,$U$1),$P4282))),
        IF(
            $U$17="기타", AND($P4282&lt;&gt;"", $P4282&lt;&gt;"...", $P4282&lt;&gt;"입력오류", NOT(ISNUMBER(FIND($T$21:$T$34,$P4282)))),
            AND($P4282&lt;&gt;"", $P4282&lt;&gt;"...", $P4282&lt;&gt;"입력오류", $T$19=$P4282)
        )
    )
)</f>
        <v>0</v>
      </c>
    </row>
    <row r="4283" spans="1:17">
      <c r="A4283" t="s">
        <v>8902</v>
      </c>
      <c r="B4283" t="s">
        <v>8903</v>
      </c>
      <c r="I4283">
        <f t="shared" si="199"/>
        <v>4282</v>
      </c>
      <c r="J4283">
        <f t="shared" si="200"/>
        <v>4282</v>
      </c>
      <c r="K4283">
        <f t="shared" si="198"/>
        <v>1</v>
      </c>
      <c r="L4283" t="b">
        <f>COUNTIF($N$2:N4283, N4283)=1</f>
        <v>1</v>
      </c>
      <c r="M4283" s="37">
        <f>IF( $Q4283, MAX($M$1:M4282)+1, 0)</f>
        <v>0</v>
      </c>
      <c r="N4283" t="str" cm="1">
        <f t="array" ref="N4283">INDEX($A$9:$F$1048576, $J4283, $K4283 )</f>
        <v>73172</v>
      </c>
      <c r="O4283" t="str" cm="1">
        <f t="array" ref="O4283">INDEX($B$9:$F$1048576, $J4283, $K4283 )</f>
        <v>나무크레딧제4차(유)3</v>
      </c>
      <c r="P4283" t="str" cm="1">
        <f t="array" ref="P4283">IF( $L4283, TRIM(_xll.IMDP("IR", $G$5&amp;$N4283, $G$6)), "" )</f>
        <v/>
      </c>
      <c r="Q4283" t="b" cm="1">
        <f t="array" ref="Q4283">IF(
    $U$1=1, AND($P4283&lt;&gt;"", $P4283&lt;&gt;"...", $P4283&lt;&gt;"입력오류"),
    IF(
        $U$18=1, AND($P4283&lt;&gt;"", $P4283&lt;&gt;"...", $P4283&lt;&gt;"입력오류", ISNUMBER(FIND(INDEX($T$2:$T$7,$U$1),$P4283))),
        IF(
            $U$17="기타", AND($P4283&lt;&gt;"", $P4283&lt;&gt;"...", $P4283&lt;&gt;"입력오류", NOT(ISNUMBER(FIND($T$21:$T$34,$P4283)))),
            AND($P4283&lt;&gt;"", $P4283&lt;&gt;"...", $P4283&lt;&gt;"입력오류", $T$19=$P4283)
        )
    )
)</f>
        <v>0</v>
      </c>
    </row>
    <row r="4284" spans="1:17">
      <c r="A4284" t="s">
        <v>8904</v>
      </c>
      <c r="B4284" t="s">
        <v>8905</v>
      </c>
      <c r="I4284">
        <f t="shared" si="199"/>
        <v>4283</v>
      </c>
      <c r="J4284">
        <f t="shared" si="200"/>
        <v>4283</v>
      </c>
      <c r="K4284">
        <f t="shared" si="198"/>
        <v>1</v>
      </c>
      <c r="L4284" t="b">
        <f>COUNTIF($N$2:N4284, N4284)=1</f>
        <v>1</v>
      </c>
      <c r="M4284" s="37">
        <f>IF( $Q4284, MAX($M$1:M4283)+1, 0)</f>
        <v>0</v>
      </c>
      <c r="N4284" t="str" cm="1">
        <f t="array" ref="N4284">INDEX($A$9:$F$1048576, $J4284, $K4284 )</f>
        <v>73173</v>
      </c>
      <c r="O4284" t="str" cm="1">
        <f t="array" ref="O4284">INDEX($B$9:$F$1048576, $J4284, $K4284 )</f>
        <v>국민사랑제11차(유)1</v>
      </c>
      <c r="P4284" t="str" cm="1">
        <f t="array" ref="P4284">IF( $L4284, TRIM(_xll.IMDP("IR", $G$5&amp;$N4284, $G$6)), "" )</f>
        <v/>
      </c>
      <c r="Q4284" t="b" cm="1">
        <f t="array" ref="Q4284">IF(
    $U$1=1, AND($P4284&lt;&gt;"", $P4284&lt;&gt;"...", $P4284&lt;&gt;"입력오류"),
    IF(
        $U$18=1, AND($P4284&lt;&gt;"", $P4284&lt;&gt;"...", $P4284&lt;&gt;"입력오류", ISNUMBER(FIND(INDEX($T$2:$T$7,$U$1),$P4284))),
        IF(
            $U$17="기타", AND($P4284&lt;&gt;"", $P4284&lt;&gt;"...", $P4284&lt;&gt;"입력오류", NOT(ISNUMBER(FIND($T$21:$T$34,$P4284)))),
            AND($P4284&lt;&gt;"", $P4284&lt;&gt;"...", $P4284&lt;&gt;"입력오류", $T$19=$P4284)
        )
    )
)</f>
        <v>0</v>
      </c>
    </row>
    <row r="4285" spans="1:17">
      <c r="A4285" t="s">
        <v>8906</v>
      </c>
      <c r="B4285" t="s">
        <v>8907</v>
      </c>
      <c r="I4285">
        <f t="shared" si="199"/>
        <v>4284</v>
      </c>
      <c r="J4285">
        <f t="shared" si="200"/>
        <v>4284</v>
      </c>
      <c r="K4285">
        <f t="shared" si="198"/>
        <v>1</v>
      </c>
      <c r="L4285" t="b">
        <f>COUNTIF($N$2:N4285, N4285)=1</f>
        <v>1</v>
      </c>
      <c r="M4285" s="37">
        <f>IF( $Q4285, MAX($M$1:M4284)+1, 0)</f>
        <v>0</v>
      </c>
      <c r="N4285" t="str" cm="1">
        <f t="array" ref="N4285">INDEX($A$9:$F$1048576, $J4285, $K4285 )</f>
        <v>73176</v>
      </c>
      <c r="O4285" t="str" cm="1">
        <f t="array" ref="O4285">INDEX($B$9:$F$1048576, $J4285, $K4285 )</f>
        <v>주택금융공사MBS2024-14(1-1)</v>
      </c>
      <c r="P4285" t="str" cm="1">
        <f t="array" ref="P4285">IF( $L4285, TRIM(_xll.IMDP("IR", $G$5&amp;$N4285, $G$6)), "" )</f>
        <v/>
      </c>
      <c r="Q4285" t="b" cm="1">
        <f t="array" ref="Q4285">IF(
    $U$1=1, AND($P4285&lt;&gt;"", $P4285&lt;&gt;"...", $P4285&lt;&gt;"입력오류"),
    IF(
        $U$18=1, AND($P4285&lt;&gt;"", $P4285&lt;&gt;"...", $P4285&lt;&gt;"입력오류", ISNUMBER(FIND(INDEX($T$2:$T$7,$U$1),$P4285))),
        IF(
            $U$17="기타", AND($P4285&lt;&gt;"", $P4285&lt;&gt;"...", $P4285&lt;&gt;"입력오류", NOT(ISNUMBER(FIND($T$21:$T$34,$P4285)))),
            AND($P4285&lt;&gt;"", $P4285&lt;&gt;"...", $P4285&lt;&gt;"입력오류", $T$19=$P4285)
        )
    )
)</f>
        <v>0</v>
      </c>
    </row>
    <row r="4286" spans="1:17">
      <c r="A4286" t="s">
        <v>8908</v>
      </c>
      <c r="B4286" t="s">
        <v>8909</v>
      </c>
      <c r="I4286">
        <f t="shared" si="199"/>
        <v>4285</v>
      </c>
      <c r="J4286">
        <f t="shared" si="200"/>
        <v>4285</v>
      </c>
      <c r="K4286">
        <f t="shared" si="198"/>
        <v>1</v>
      </c>
      <c r="L4286" t="b">
        <f>COUNTIF($N$2:N4286, N4286)=1</f>
        <v>1</v>
      </c>
      <c r="M4286" s="37">
        <f>IF( $Q4286, MAX($M$1:M4285)+1, 0)</f>
        <v>0</v>
      </c>
      <c r="N4286" t="str" cm="1">
        <f t="array" ref="N4286">INDEX($A$9:$F$1048576, $J4286, $K4286 )</f>
        <v>73177</v>
      </c>
      <c r="O4286" t="str" cm="1">
        <f t="array" ref="O4286">INDEX($B$9:$F$1048576, $J4286, $K4286 )</f>
        <v>주택금융공사MBS2024-14(1-2)</v>
      </c>
      <c r="P4286" t="str" cm="1">
        <f t="array" ref="P4286">IF( $L4286, TRIM(_xll.IMDP("IR", $G$5&amp;$N4286, $G$6)), "" )</f>
        <v/>
      </c>
      <c r="Q4286" t="b" cm="1">
        <f t="array" ref="Q4286">IF(
    $U$1=1, AND($P4286&lt;&gt;"", $P4286&lt;&gt;"...", $P4286&lt;&gt;"입력오류"),
    IF(
        $U$18=1, AND($P4286&lt;&gt;"", $P4286&lt;&gt;"...", $P4286&lt;&gt;"입력오류", ISNUMBER(FIND(INDEX($T$2:$T$7,$U$1),$P4286))),
        IF(
            $U$17="기타", AND($P4286&lt;&gt;"", $P4286&lt;&gt;"...", $P4286&lt;&gt;"입력오류", NOT(ISNUMBER(FIND($T$21:$T$34,$P4286)))),
            AND($P4286&lt;&gt;"", $P4286&lt;&gt;"...", $P4286&lt;&gt;"입력오류", $T$19=$P4286)
        )
    )
)</f>
        <v>0</v>
      </c>
    </row>
    <row r="4287" spans="1:17">
      <c r="A4287" t="s">
        <v>8910</v>
      </c>
      <c r="B4287" t="s">
        <v>8911</v>
      </c>
      <c r="I4287">
        <f t="shared" si="199"/>
        <v>4286</v>
      </c>
      <c r="J4287">
        <f t="shared" si="200"/>
        <v>4286</v>
      </c>
      <c r="K4287">
        <f t="shared" si="198"/>
        <v>1</v>
      </c>
      <c r="L4287" t="b">
        <f>COUNTIF($N$2:N4287, N4287)=1</f>
        <v>1</v>
      </c>
      <c r="M4287" s="37">
        <f>IF( $Q4287, MAX($M$1:M4286)+1, 0)</f>
        <v>0</v>
      </c>
      <c r="N4287" t="str" cm="1">
        <f t="array" ref="N4287">INDEX($A$9:$F$1048576, $J4287, $K4287 )</f>
        <v>73178</v>
      </c>
      <c r="O4287" t="str" cm="1">
        <f t="array" ref="O4287">INDEX($B$9:$F$1048576, $J4287, $K4287 )</f>
        <v>주택금융공사MBS2024-14(1-3)</v>
      </c>
      <c r="P4287" t="str" cm="1">
        <f t="array" ref="P4287">IF( $L4287, TRIM(_xll.IMDP("IR", $G$5&amp;$N4287, $G$6)), "" )</f>
        <v/>
      </c>
      <c r="Q4287" t="b" cm="1">
        <f t="array" ref="Q4287">IF(
    $U$1=1, AND($P4287&lt;&gt;"", $P4287&lt;&gt;"...", $P4287&lt;&gt;"입력오류"),
    IF(
        $U$18=1, AND($P4287&lt;&gt;"", $P4287&lt;&gt;"...", $P4287&lt;&gt;"입력오류", ISNUMBER(FIND(INDEX($T$2:$T$7,$U$1),$P4287))),
        IF(
            $U$17="기타", AND($P4287&lt;&gt;"", $P4287&lt;&gt;"...", $P4287&lt;&gt;"입력오류", NOT(ISNUMBER(FIND($T$21:$T$34,$P4287)))),
            AND($P4287&lt;&gt;"", $P4287&lt;&gt;"...", $P4287&lt;&gt;"입력오류", $T$19=$P4287)
        )
    )
)</f>
        <v>0</v>
      </c>
    </row>
    <row r="4288" spans="1:17">
      <c r="A4288" t="s">
        <v>8912</v>
      </c>
      <c r="B4288" t="s">
        <v>8913</v>
      </c>
      <c r="I4288">
        <f t="shared" si="199"/>
        <v>4287</v>
      </c>
      <c r="J4288">
        <f t="shared" si="200"/>
        <v>4287</v>
      </c>
      <c r="K4288">
        <f t="shared" si="198"/>
        <v>1</v>
      </c>
      <c r="L4288" t="b">
        <f>COUNTIF($N$2:N4288, N4288)=1</f>
        <v>1</v>
      </c>
      <c r="M4288" s="37">
        <f>IF( $Q4288, MAX($M$1:M4287)+1, 0)</f>
        <v>0</v>
      </c>
      <c r="N4288" t="str" cm="1">
        <f t="array" ref="N4288">INDEX($A$9:$F$1048576, $J4288, $K4288 )</f>
        <v>73179</v>
      </c>
      <c r="O4288" t="str" cm="1">
        <f t="array" ref="O4288">INDEX($B$9:$F$1048576, $J4288, $K4288 )</f>
        <v>주택금융공사MBS2024-14(1-4)</v>
      </c>
      <c r="P4288" t="str" cm="1">
        <f t="array" ref="P4288">IF( $L4288, TRIM(_xll.IMDP("IR", $G$5&amp;$N4288, $G$6)), "" )</f>
        <v/>
      </c>
      <c r="Q4288" t="b" cm="1">
        <f t="array" ref="Q4288">IF(
    $U$1=1, AND($P4288&lt;&gt;"", $P4288&lt;&gt;"...", $P4288&lt;&gt;"입력오류"),
    IF(
        $U$18=1, AND($P4288&lt;&gt;"", $P4288&lt;&gt;"...", $P4288&lt;&gt;"입력오류", ISNUMBER(FIND(INDEX($T$2:$T$7,$U$1),$P4288))),
        IF(
            $U$17="기타", AND($P4288&lt;&gt;"", $P4288&lt;&gt;"...", $P4288&lt;&gt;"입력오류", NOT(ISNUMBER(FIND($T$21:$T$34,$P4288)))),
            AND($P4288&lt;&gt;"", $P4288&lt;&gt;"...", $P4288&lt;&gt;"입력오류", $T$19=$P4288)
        )
    )
)</f>
        <v>0</v>
      </c>
    </row>
    <row r="4289" spans="1:17">
      <c r="A4289" t="s">
        <v>8914</v>
      </c>
      <c r="B4289" t="s">
        <v>8915</v>
      </c>
      <c r="I4289">
        <f t="shared" si="199"/>
        <v>4288</v>
      </c>
      <c r="J4289">
        <f t="shared" si="200"/>
        <v>4288</v>
      </c>
      <c r="K4289">
        <f t="shared" si="198"/>
        <v>1</v>
      </c>
      <c r="L4289" t="b">
        <f>COUNTIF($N$2:N4289, N4289)=1</f>
        <v>1</v>
      </c>
      <c r="M4289" s="37">
        <f>IF( $Q4289, MAX($M$1:M4288)+1, 0)</f>
        <v>0</v>
      </c>
      <c r="N4289" t="str" cm="1">
        <f t="array" ref="N4289">INDEX($A$9:$F$1048576, $J4289, $K4289 )</f>
        <v>73180</v>
      </c>
      <c r="O4289" t="str" cm="1">
        <f t="array" ref="O4289">INDEX($B$9:$F$1048576, $J4289, $K4289 )</f>
        <v>주택금융공사MBS2024-14(1-5)</v>
      </c>
      <c r="P4289" t="str" cm="1">
        <f t="array" ref="P4289">IF( $L4289, TRIM(_xll.IMDP("IR", $G$5&amp;$N4289, $G$6)), "" )</f>
        <v/>
      </c>
      <c r="Q4289" t="b" cm="1">
        <f t="array" ref="Q4289">IF(
    $U$1=1, AND($P4289&lt;&gt;"", $P4289&lt;&gt;"...", $P4289&lt;&gt;"입력오류"),
    IF(
        $U$18=1, AND($P4289&lt;&gt;"", $P4289&lt;&gt;"...", $P4289&lt;&gt;"입력오류", ISNUMBER(FIND(INDEX($T$2:$T$7,$U$1),$P4289))),
        IF(
            $U$17="기타", AND($P4289&lt;&gt;"", $P4289&lt;&gt;"...", $P4289&lt;&gt;"입력오류", NOT(ISNUMBER(FIND($T$21:$T$34,$P4289)))),
            AND($P4289&lt;&gt;"", $P4289&lt;&gt;"...", $P4289&lt;&gt;"입력오류", $T$19=$P4289)
        )
    )
)</f>
        <v>0</v>
      </c>
    </row>
    <row r="4290" spans="1:17">
      <c r="A4290" t="s">
        <v>8916</v>
      </c>
      <c r="B4290" t="s">
        <v>8917</v>
      </c>
      <c r="I4290">
        <f t="shared" si="199"/>
        <v>4289</v>
      </c>
      <c r="J4290">
        <f t="shared" si="200"/>
        <v>4289</v>
      </c>
      <c r="K4290">
        <f t="shared" ref="K4290:K4353" si="201">IF( $I4290&gt;$G$4, NA(), IF($I4290&gt;$G$3, 5, IF($I4290&gt;$G$2, 3, 1 ) ) )</f>
        <v>1</v>
      </c>
      <c r="L4290" t="b">
        <f>COUNTIF($N$2:N4290, N4290)=1</f>
        <v>1</v>
      </c>
      <c r="M4290" s="37">
        <f>IF( $Q4290, MAX($M$1:M4289)+1, 0)</f>
        <v>0</v>
      </c>
      <c r="N4290" t="str" cm="1">
        <f t="array" ref="N4290">INDEX($A$9:$F$1048576, $J4290, $K4290 )</f>
        <v>73181</v>
      </c>
      <c r="O4290" t="str" cm="1">
        <f t="array" ref="O4290">INDEX($B$9:$F$1048576, $J4290, $K4290 )</f>
        <v>주택금융공사MBS2024-14(1-6)</v>
      </c>
      <c r="P4290" t="str" cm="1">
        <f t="array" ref="P4290">IF( $L4290, TRIM(_xll.IMDP("IR", $G$5&amp;$N4290, $G$6)), "" )</f>
        <v/>
      </c>
      <c r="Q4290" t="b" cm="1">
        <f t="array" ref="Q4290">IF(
    $U$1=1, AND($P4290&lt;&gt;"", $P4290&lt;&gt;"...", $P4290&lt;&gt;"입력오류"),
    IF(
        $U$18=1, AND($P4290&lt;&gt;"", $P4290&lt;&gt;"...", $P4290&lt;&gt;"입력오류", ISNUMBER(FIND(INDEX($T$2:$T$7,$U$1),$P4290))),
        IF(
            $U$17="기타", AND($P4290&lt;&gt;"", $P4290&lt;&gt;"...", $P4290&lt;&gt;"입력오류", NOT(ISNUMBER(FIND($T$21:$T$34,$P4290)))),
            AND($P4290&lt;&gt;"", $P4290&lt;&gt;"...", $P4290&lt;&gt;"입력오류", $T$19=$P4290)
        )
    )
)</f>
        <v>0</v>
      </c>
    </row>
    <row r="4291" spans="1:17">
      <c r="A4291" t="s">
        <v>8918</v>
      </c>
      <c r="B4291" t="s">
        <v>8919</v>
      </c>
      <c r="I4291">
        <f t="shared" ref="I4291:I4354" si="202">ROW()-1</f>
        <v>4290</v>
      </c>
      <c r="J4291">
        <f t="shared" ref="J4291:J4354" si="203">IF( $I4291&gt;$G$4, NA(), IF($I4291&gt;$G$3, $I4291-$G$3, IF($I4291&gt;$G$2, $I4291-$G$2, $I4291 ) ) )</f>
        <v>4290</v>
      </c>
      <c r="K4291">
        <f t="shared" si="201"/>
        <v>1</v>
      </c>
      <c r="L4291" t="b">
        <f>COUNTIF($N$2:N4291, N4291)=1</f>
        <v>1</v>
      </c>
      <c r="M4291" s="37">
        <f>IF( $Q4291, MAX($M$1:M4290)+1, 0)</f>
        <v>0</v>
      </c>
      <c r="N4291" t="str" cm="1">
        <f t="array" ref="N4291">INDEX($A$9:$F$1048576, $J4291, $K4291 )</f>
        <v>73182</v>
      </c>
      <c r="O4291" t="str" cm="1">
        <f t="array" ref="O4291">INDEX($B$9:$F$1048576, $J4291, $K4291 )</f>
        <v>주택금융공사MBS2024-14(1-7)</v>
      </c>
      <c r="P4291" t="str" cm="1">
        <f t="array" ref="P4291">IF( $L4291, TRIM(_xll.IMDP("IR", $G$5&amp;$N4291, $G$6)), "" )</f>
        <v/>
      </c>
      <c r="Q4291" t="b" cm="1">
        <f t="array" ref="Q4291">IF(
    $U$1=1, AND($P4291&lt;&gt;"", $P4291&lt;&gt;"...", $P4291&lt;&gt;"입력오류"),
    IF(
        $U$18=1, AND($P4291&lt;&gt;"", $P4291&lt;&gt;"...", $P4291&lt;&gt;"입력오류", ISNUMBER(FIND(INDEX($T$2:$T$7,$U$1),$P4291))),
        IF(
            $U$17="기타", AND($P4291&lt;&gt;"", $P4291&lt;&gt;"...", $P4291&lt;&gt;"입력오류", NOT(ISNUMBER(FIND($T$21:$T$34,$P4291)))),
            AND($P4291&lt;&gt;"", $P4291&lt;&gt;"...", $P4291&lt;&gt;"입력오류", $T$19=$P4291)
        )
    )
)</f>
        <v>0</v>
      </c>
    </row>
    <row r="4292" spans="1:17">
      <c r="A4292" t="s">
        <v>8920</v>
      </c>
      <c r="B4292" t="s">
        <v>8921</v>
      </c>
      <c r="I4292">
        <f t="shared" si="202"/>
        <v>4291</v>
      </c>
      <c r="J4292">
        <f t="shared" si="203"/>
        <v>4291</v>
      </c>
      <c r="K4292">
        <f t="shared" si="201"/>
        <v>1</v>
      </c>
      <c r="L4292" t="b">
        <f>COUNTIF($N$2:N4292, N4292)=1</f>
        <v>1</v>
      </c>
      <c r="M4292" s="37">
        <f>IF( $Q4292, MAX($M$1:M4291)+1, 0)</f>
        <v>0</v>
      </c>
      <c r="N4292" t="str" cm="1">
        <f t="array" ref="N4292">INDEX($A$9:$F$1048576, $J4292, $K4292 )</f>
        <v>73183</v>
      </c>
      <c r="O4292" t="str" cm="1">
        <f t="array" ref="O4292">INDEX($B$9:$F$1048576, $J4292, $K4292 )</f>
        <v>주택금융공사MBS2024-14(1-8)</v>
      </c>
      <c r="P4292" t="str" cm="1">
        <f t="array" ref="P4292">IF( $L4292, TRIM(_xll.IMDP("IR", $G$5&amp;$N4292, $G$6)), "" )</f>
        <v/>
      </c>
      <c r="Q4292" t="b" cm="1">
        <f t="array" ref="Q4292">IF(
    $U$1=1, AND($P4292&lt;&gt;"", $P4292&lt;&gt;"...", $P4292&lt;&gt;"입력오류"),
    IF(
        $U$18=1, AND($P4292&lt;&gt;"", $P4292&lt;&gt;"...", $P4292&lt;&gt;"입력오류", ISNUMBER(FIND(INDEX($T$2:$T$7,$U$1),$P4292))),
        IF(
            $U$17="기타", AND($P4292&lt;&gt;"", $P4292&lt;&gt;"...", $P4292&lt;&gt;"입력오류", NOT(ISNUMBER(FIND($T$21:$T$34,$P4292)))),
            AND($P4292&lt;&gt;"", $P4292&lt;&gt;"...", $P4292&lt;&gt;"입력오류", $T$19=$P4292)
        )
    )
)</f>
        <v>0</v>
      </c>
    </row>
    <row r="4293" spans="1:17">
      <c r="A4293" t="s">
        <v>8922</v>
      </c>
      <c r="B4293" t="s">
        <v>8923</v>
      </c>
      <c r="I4293">
        <f t="shared" si="202"/>
        <v>4292</v>
      </c>
      <c r="J4293">
        <f t="shared" si="203"/>
        <v>4292</v>
      </c>
      <c r="K4293">
        <f t="shared" si="201"/>
        <v>1</v>
      </c>
      <c r="L4293" t="b">
        <f>COUNTIF($N$2:N4293, N4293)=1</f>
        <v>1</v>
      </c>
      <c r="M4293" s="37">
        <f>IF( $Q4293, MAX($M$1:M4292)+1, 0)</f>
        <v>0</v>
      </c>
      <c r="N4293" t="str" cm="1">
        <f t="array" ref="N4293">INDEX($A$9:$F$1048576, $J4293, $K4293 )</f>
        <v>73185</v>
      </c>
      <c r="O4293" t="str" cm="1">
        <f t="array" ref="O4293">INDEX($B$9:$F$1048576, $J4293, $K4293 )</f>
        <v>제일사랑제11차(유)1-3</v>
      </c>
      <c r="P4293" t="str" cm="1">
        <f t="array" ref="P4293">IF( $L4293, TRIM(_xll.IMDP("IR", $G$5&amp;$N4293, $G$6)), "" )</f>
        <v/>
      </c>
      <c r="Q4293" t="b" cm="1">
        <f t="array" ref="Q4293">IF(
    $U$1=1, AND($P4293&lt;&gt;"", $P4293&lt;&gt;"...", $P4293&lt;&gt;"입력오류"),
    IF(
        $U$18=1, AND($P4293&lt;&gt;"", $P4293&lt;&gt;"...", $P4293&lt;&gt;"입력오류", ISNUMBER(FIND(INDEX($T$2:$T$7,$U$1),$P4293))),
        IF(
            $U$17="기타", AND($P4293&lt;&gt;"", $P4293&lt;&gt;"...", $P4293&lt;&gt;"입력오류", NOT(ISNUMBER(FIND($T$21:$T$34,$P4293)))),
            AND($P4293&lt;&gt;"", $P4293&lt;&gt;"...", $P4293&lt;&gt;"입력오류", $T$19=$P4293)
        )
    )
)</f>
        <v>0</v>
      </c>
    </row>
    <row r="4294" spans="1:17">
      <c r="A4294" t="s">
        <v>8924</v>
      </c>
      <c r="B4294" t="s">
        <v>8925</v>
      </c>
      <c r="I4294">
        <f t="shared" si="202"/>
        <v>4293</v>
      </c>
      <c r="J4294">
        <f t="shared" si="203"/>
        <v>4293</v>
      </c>
      <c r="K4294">
        <f t="shared" si="201"/>
        <v>1</v>
      </c>
      <c r="L4294" t="b">
        <f>COUNTIF($N$2:N4294, N4294)=1</f>
        <v>1</v>
      </c>
      <c r="M4294" s="37">
        <f>IF( $Q4294, MAX($M$1:M4293)+1, 0)</f>
        <v>0</v>
      </c>
      <c r="N4294" t="str" cm="1">
        <f t="array" ref="N4294">INDEX($A$9:$F$1048576, $J4294, $K4294 )</f>
        <v>73186</v>
      </c>
      <c r="O4294" t="str" cm="1">
        <f t="array" ref="O4294">INDEX($B$9:$F$1048576, $J4294, $K4294 )</f>
        <v>포르투나제2차(유)1-1</v>
      </c>
      <c r="P4294" t="str" cm="1">
        <f t="array" ref="P4294">IF( $L4294, TRIM(_xll.IMDP("IR", $G$5&amp;$N4294, $G$6)), "" )</f>
        <v/>
      </c>
      <c r="Q4294" t="b" cm="1">
        <f t="array" ref="Q4294">IF(
    $U$1=1, AND($P4294&lt;&gt;"", $P4294&lt;&gt;"...", $P4294&lt;&gt;"입력오류"),
    IF(
        $U$18=1, AND($P4294&lt;&gt;"", $P4294&lt;&gt;"...", $P4294&lt;&gt;"입력오류", ISNUMBER(FIND(INDEX($T$2:$T$7,$U$1),$P4294))),
        IF(
            $U$17="기타", AND($P4294&lt;&gt;"", $P4294&lt;&gt;"...", $P4294&lt;&gt;"입력오류", NOT(ISNUMBER(FIND($T$21:$T$34,$P4294)))),
            AND($P4294&lt;&gt;"", $P4294&lt;&gt;"...", $P4294&lt;&gt;"입력오류", $T$19=$P4294)
        )
    )
)</f>
        <v>0</v>
      </c>
    </row>
    <row r="4295" spans="1:17">
      <c r="A4295" t="s">
        <v>8926</v>
      </c>
      <c r="B4295" t="s">
        <v>8927</v>
      </c>
      <c r="I4295">
        <f t="shared" si="202"/>
        <v>4294</v>
      </c>
      <c r="J4295">
        <f t="shared" si="203"/>
        <v>4294</v>
      </c>
      <c r="K4295">
        <f t="shared" si="201"/>
        <v>1</v>
      </c>
      <c r="L4295" t="b">
        <f>COUNTIF($N$2:N4295, N4295)=1</f>
        <v>1</v>
      </c>
      <c r="M4295" s="37">
        <f>IF( $Q4295, MAX($M$1:M4294)+1, 0)</f>
        <v>0</v>
      </c>
      <c r="N4295" t="str" cm="1">
        <f t="array" ref="N4295">INDEX($A$9:$F$1048576, $J4295, $K4295 )</f>
        <v>73187</v>
      </c>
      <c r="O4295" t="str" cm="1">
        <f t="array" ref="O4295">INDEX($B$9:$F$1048576, $J4295, $K4295 )</f>
        <v>포르투나제2차(유)1-2</v>
      </c>
      <c r="P4295" t="str" cm="1">
        <f t="array" ref="P4295">IF( $L4295, TRIM(_xll.IMDP("IR", $G$5&amp;$N4295, $G$6)), "" )</f>
        <v/>
      </c>
      <c r="Q4295" t="b" cm="1">
        <f t="array" ref="Q4295">IF(
    $U$1=1, AND($P4295&lt;&gt;"", $P4295&lt;&gt;"...", $P4295&lt;&gt;"입력오류"),
    IF(
        $U$18=1, AND($P4295&lt;&gt;"", $P4295&lt;&gt;"...", $P4295&lt;&gt;"입력오류", ISNUMBER(FIND(INDEX($T$2:$T$7,$U$1),$P4295))),
        IF(
            $U$17="기타", AND($P4295&lt;&gt;"", $P4295&lt;&gt;"...", $P4295&lt;&gt;"입력오류", NOT(ISNUMBER(FIND($T$21:$T$34,$P4295)))),
            AND($P4295&lt;&gt;"", $P4295&lt;&gt;"...", $P4295&lt;&gt;"입력오류", $T$19=$P4295)
        )
    )
)</f>
        <v>0</v>
      </c>
    </row>
    <row r="4296" spans="1:17">
      <c r="A4296" t="s">
        <v>8928</v>
      </c>
      <c r="B4296" t="s">
        <v>8929</v>
      </c>
      <c r="I4296">
        <f t="shared" si="202"/>
        <v>4295</v>
      </c>
      <c r="J4296">
        <f t="shared" si="203"/>
        <v>4295</v>
      </c>
      <c r="K4296">
        <f t="shared" si="201"/>
        <v>1</v>
      </c>
      <c r="L4296" t="b">
        <f>COUNTIF($N$2:N4296, N4296)=1</f>
        <v>1</v>
      </c>
      <c r="M4296" s="37">
        <f>IF( $Q4296, MAX($M$1:M4295)+1, 0)</f>
        <v>0</v>
      </c>
      <c r="N4296" t="str" cm="1">
        <f t="array" ref="N4296">INDEX($A$9:$F$1048576, $J4296, $K4296 )</f>
        <v>73188</v>
      </c>
      <c r="O4296" t="str" cm="1">
        <f t="array" ref="O4296">INDEX($B$9:$F$1048576, $J4296, $K4296 )</f>
        <v>나무크레딧제5차(유)2</v>
      </c>
      <c r="P4296" t="str" cm="1">
        <f t="array" ref="P4296">IF( $L4296, TRIM(_xll.IMDP("IR", $G$5&amp;$N4296, $G$6)), "" )</f>
        <v/>
      </c>
      <c r="Q4296" t="b" cm="1">
        <f t="array" ref="Q4296">IF(
    $U$1=1, AND($P4296&lt;&gt;"", $P4296&lt;&gt;"...", $P4296&lt;&gt;"입력오류"),
    IF(
        $U$18=1, AND($P4296&lt;&gt;"", $P4296&lt;&gt;"...", $P4296&lt;&gt;"입력오류", ISNUMBER(FIND(INDEX($T$2:$T$7,$U$1),$P4296))),
        IF(
            $U$17="기타", AND($P4296&lt;&gt;"", $P4296&lt;&gt;"...", $P4296&lt;&gt;"입력오류", NOT(ISNUMBER(FIND($T$21:$T$34,$P4296)))),
            AND($P4296&lt;&gt;"", $P4296&lt;&gt;"...", $P4296&lt;&gt;"입력오류", $T$19=$P4296)
        )
    )
)</f>
        <v>0</v>
      </c>
    </row>
    <row r="4297" spans="1:17">
      <c r="A4297" t="s">
        <v>8930</v>
      </c>
      <c r="B4297" t="s">
        <v>8931</v>
      </c>
      <c r="I4297">
        <f t="shared" si="202"/>
        <v>4296</v>
      </c>
      <c r="J4297">
        <f t="shared" si="203"/>
        <v>4296</v>
      </c>
      <c r="K4297">
        <f t="shared" si="201"/>
        <v>1</v>
      </c>
      <c r="L4297" t="b">
        <f>COUNTIF($N$2:N4297, N4297)=1</f>
        <v>1</v>
      </c>
      <c r="M4297" s="37">
        <f>IF( $Q4297, MAX($M$1:M4296)+1, 0)</f>
        <v>0</v>
      </c>
      <c r="N4297" t="str" cm="1">
        <f t="array" ref="N4297">INDEX($A$9:$F$1048576, $J4297, $K4297 )</f>
        <v>73189</v>
      </c>
      <c r="O4297" t="str" cm="1">
        <f t="array" ref="O4297">INDEX($B$9:$F$1048576, $J4297, $K4297 )</f>
        <v>나무크레딧제5차(유)3</v>
      </c>
      <c r="P4297" t="str" cm="1">
        <f t="array" ref="P4297">IF( $L4297, TRIM(_xll.IMDP("IR", $G$5&amp;$N4297, $G$6)), "" )</f>
        <v/>
      </c>
      <c r="Q4297" t="b" cm="1">
        <f t="array" ref="Q4297">IF(
    $U$1=1, AND($P4297&lt;&gt;"", $P4297&lt;&gt;"...", $P4297&lt;&gt;"입력오류"),
    IF(
        $U$18=1, AND($P4297&lt;&gt;"", $P4297&lt;&gt;"...", $P4297&lt;&gt;"입력오류", ISNUMBER(FIND(INDEX($T$2:$T$7,$U$1),$P4297))),
        IF(
            $U$17="기타", AND($P4297&lt;&gt;"", $P4297&lt;&gt;"...", $P4297&lt;&gt;"입력오류", NOT(ISNUMBER(FIND($T$21:$T$34,$P4297)))),
            AND($P4297&lt;&gt;"", $P4297&lt;&gt;"...", $P4297&lt;&gt;"입력오류", $T$19=$P4297)
        )
    )
)</f>
        <v>0</v>
      </c>
    </row>
    <row r="4298" spans="1:17">
      <c r="A4298" t="s">
        <v>8932</v>
      </c>
      <c r="B4298" t="s">
        <v>8933</v>
      </c>
      <c r="I4298">
        <f t="shared" si="202"/>
        <v>4297</v>
      </c>
      <c r="J4298">
        <f t="shared" si="203"/>
        <v>4297</v>
      </c>
      <c r="K4298">
        <f t="shared" si="201"/>
        <v>1</v>
      </c>
      <c r="L4298" t="b">
        <f>COUNTIF($N$2:N4298, N4298)=1</f>
        <v>1</v>
      </c>
      <c r="M4298" s="37">
        <f>IF( $Q4298, MAX($M$1:M4297)+1, 0)</f>
        <v>0</v>
      </c>
      <c r="N4298" t="str" cm="1">
        <f t="array" ref="N4298">INDEX($A$9:$F$1048576, $J4298, $K4298 )</f>
        <v>73190</v>
      </c>
      <c r="O4298" t="str" cm="1">
        <f t="array" ref="O4298">INDEX($B$9:$F$1048576, $J4298, $K4298 )</f>
        <v>지타플러스제1차(유)1</v>
      </c>
      <c r="P4298" t="str" cm="1">
        <f t="array" ref="P4298">IF( $L4298, TRIM(_xll.IMDP("IR", $G$5&amp;$N4298, $G$6)), "" )</f>
        <v/>
      </c>
      <c r="Q4298" t="b" cm="1">
        <f t="array" ref="Q4298">IF(
    $U$1=1, AND($P4298&lt;&gt;"", $P4298&lt;&gt;"...", $P4298&lt;&gt;"입력오류"),
    IF(
        $U$18=1, AND($P4298&lt;&gt;"", $P4298&lt;&gt;"...", $P4298&lt;&gt;"입력오류", ISNUMBER(FIND(INDEX($T$2:$T$7,$U$1),$P4298))),
        IF(
            $U$17="기타", AND($P4298&lt;&gt;"", $P4298&lt;&gt;"...", $P4298&lt;&gt;"입력오류", NOT(ISNUMBER(FIND($T$21:$T$34,$P4298)))),
            AND($P4298&lt;&gt;"", $P4298&lt;&gt;"...", $P4298&lt;&gt;"입력오류", $T$19=$P4298)
        )
    )
)</f>
        <v>0</v>
      </c>
    </row>
    <row r="4299" spans="1:17">
      <c r="A4299" t="s">
        <v>8934</v>
      </c>
      <c r="B4299" t="s">
        <v>8935</v>
      </c>
      <c r="I4299">
        <f t="shared" si="202"/>
        <v>4298</v>
      </c>
      <c r="J4299">
        <f t="shared" si="203"/>
        <v>4298</v>
      </c>
      <c r="K4299">
        <f t="shared" si="201"/>
        <v>1</v>
      </c>
      <c r="L4299" t="b">
        <f>COUNTIF($N$2:N4299, N4299)=1</f>
        <v>1</v>
      </c>
      <c r="M4299" s="37">
        <f>IF( $Q4299, MAX($M$1:M4298)+1, 0)</f>
        <v>0</v>
      </c>
      <c r="N4299" t="str" cm="1">
        <f t="array" ref="N4299">INDEX($A$9:$F$1048576, $J4299, $K4299 )</f>
        <v>73196</v>
      </c>
      <c r="O4299" t="str" cm="1">
        <f t="array" ref="O4299">INDEX($B$9:$F$1048576, $J4299, $K4299 )</f>
        <v>커머셜오토제15차(유)1-1</v>
      </c>
      <c r="P4299" t="str" cm="1">
        <f t="array" ref="P4299">IF( $L4299, TRIM(_xll.IMDP("IR", $G$5&amp;$N4299, $G$6)), "" )</f>
        <v/>
      </c>
      <c r="Q4299" t="b" cm="1">
        <f t="array" ref="Q4299">IF(
    $U$1=1, AND($P4299&lt;&gt;"", $P4299&lt;&gt;"...", $P4299&lt;&gt;"입력오류"),
    IF(
        $U$18=1, AND($P4299&lt;&gt;"", $P4299&lt;&gt;"...", $P4299&lt;&gt;"입력오류", ISNUMBER(FIND(INDEX($T$2:$T$7,$U$1),$P4299))),
        IF(
            $U$17="기타", AND($P4299&lt;&gt;"", $P4299&lt;&gt;"...", $P4299&lt;&gt;"입력오류", NOT(ISNUMBER(FIND($T$21:$T$34,$P4299)))),
            AND($P4299&lt;&gt;"", $P4299&lt;&gt;"...", $P4299&lt;&gt;"입력오류", $T$19=$P4299)
        )
    )
)</f>
        <v>0</v>
      </c>
    </row>
    <row r="4300" spans="1:17">
      <c r="A4300" t="s">
        <v>8936</v>
      </c>
      <c r="B4300" t="s">
        <v>8937</v>
      </c>
      <c r="I4300">
        <f t="shared" si="202"/>
        <v>4299</v>
      </c>
      <c r="J4300">
        <f t="shared" si="203"/>
        <v>4299</v>
      </c>
      <c r="K4300">
        <f t="shared" si="201"/>
        <v>1</v>
      </c>
      <c r="L4300" t="b">
        <f>COUNTIF($N$2:N4300, N4300)=1</f>
        <v>1</v>
      </c>
      <c r="M4300" s="37">
        <f>IF( $Q4300, MAX($M$1:M4299)+1, 0)</f>
        <v>0</v>
      </c>
      <c r="N4300" t="str" cm="1">
        <f t="array" ref="N4300">INDEX($A$9:$F$1048576, $J4300, $K4300 )</f>
        <v>73197</v>
      </c>
      <c r="O4300" t="str" cm="1">
        <f t="array" ref="O4300">INDEX($B$9:$F$1048576, $J4300, $K4300 )</f>
        <v>커머셜오토제15차(유)1-2</v>
      </c>
      <c r="P4300" t="str" cm="1">
        <f t="array" ref="P4300">IF( $L4300, TRIM(_xll.IMDP("IR", $G$5&amp;$N4300, $G$6)), "" )</f>
        <v/>
      </c>
      <c r="Q4300" t="b" cm="1">
        <f t="array" ref="Q4300">IF(
    $U$1=1, AND($P4300&lt;&gt;"", $P4300&lt;&gt;"...", $P4300&lt;&gt;"입력오류"),
    IF(
        $U$18=1, AND($P4300&lt;&gt;"", $P4300&lt;&gt;"...", $P4300&lt;&gt;"입력오류", ISNUMBER(FIND(INDEX($T$2:$T$7,$U$1),$P4300))),
        IF(
            $U$17="기타", AND($P4300&lt;&gt;"", $P4300&lt;&gt;"...", $P4300&lt;&gt;"입력오류", NOT(ISNUMBER(FIND($T$21:$T$34,$P4300)))),
            AND($P4300&lt;&gt;"", $P4300&lt;&gt;"...", $P4300&lt;&gt;"입력오류", $T$19=$P4300)
        )
    )
)</f>
        <v>0</v>
      </c>
    </row>
    <row r="4301" spans="1:17">
      <c r="A4301" t="s">
        <v>8938</v>
      </c>
      <c r="B4301" t="s">
        <v>8939</v>
      </c>
      <c r="I4301">
        <f t="shared" si="202"/>
        <v>4300</v>
      </c>
      <c r="J4301">
        <f t="shared" si="203"/>
        <v>4300</v>
      </c>
      <c r="K4301">
        <f t="shared" si="201"/>
        <v>1</v>
      </c>
      <c r="L4301" t="b">
        <f>COUNTIF($N$2:N4301, N4301)=1</f>
        <v>1</v>
      </c>
      <c r="M4301" s="37">
        <f>IF( $Q4301, MAX($M$1:M4300)+1, 0)</f>
        <v>0</v>
      </c>
      <c r="N4301" t="str" cm="1">
        <f t="array" ref="N4301">INDEX($A$9:$F$1048576, $J4301, $K4301 )</f>
        <v>73198</v>
      </c>
      <c r="O4301" t="str" cm="1">
        <f t="array" ref="O4301">INDEX($B$9:$F$1048576, $J4301, $K4301 )</f>
        <v>커머셜오토제15차(유)1-3</v>
      </c>
      <c r="P4301" t="str" cm="1">
        <f t="array" ref="P4301">IF( $L4301, TRIM(_xll.IMDP("IR", $G$5&amp;$N4301, $G$6)), "" )</f>
        <v/>
      </c>
      <c r="Q4301" t="b" cm="1">
        <f t="array" ref="Q4301">IF(
    $U$1=1, AND($P4301&lt;&gt;"", $P4301&lt;&gt;"...", $P4301&lt;&gt;"입력오류"),
    IF(
        $U$18=1, AND($P4301&lt;&gt;"", $P4301&lt;&gt;"...", $P4301&lt;&gt;"입력오류", ISNUMBER(FIND(INDEX($T$2:$T$7,$U$1),$P4301))),
        IF(
            $U$17="기타", AND($P4301&lt;&gt;"", $P4301&lt;&gt;"...", $P4301&lt;&gt;"입력오류", NOT(ISNUMBER(FIND($T$21:$T$34,$P4301)))),
            AND($P4301&lt;&gt;"", $P4301&lt;&gt;"...", $P4301&lt;&gt;"입력오류", $T$19=$P4301)
        )
    )
)</f>
        <v>0</v>
      </c>
    </row>
    <row r="4302" spans="1:17">
      <c r="A4302" t="s">
        <v>8940</v>
      </c>
      <c r="B4302" t="s">
        <v>8941</v>
      </c>
      <c r="I4302">
        <f t="shared" si="202"/>
        <v>4301</v>
      </c>
      <c r="J4302">
        <f t="shared" si="203"/>
        <v>4301</v>
      </c>
      <c r="K4302">
        <f t="shared" si="201"/>
        <v>1</v>
      </c>
      <c r="L4302" t="b">
        <f>COUNTIF($N$2:N4302, N4302)=1</f>
        <v>1</v>
      </c>
      <c r="M4302" s="37">
        <f>IF( $Q4302, MAX($M$1:M4301)+1, 0)</f>
        <v>0</v>
      </c>
      <c r="N4302" t="str" cm="1">
        <f t="array" ref="N4302">INDEX($A$9:$F$1048576, $J4302, $K4302 )</f>
        <v>73199</v>
      </c>
      <c r="O4302" t="str" cm="1">
        <f t="array" ref="O4302">INDEX($B$9:$F$1048576, $J4302, $K4302 )</f>
        <v>커머셜오토제15차(유)1-4</v>
      </c>
      <c r="P4302" t="str" cm="1">
        <f t="array" ref="P4302">IF( $L4302, TRIM(_xll.IMDP("IR", $G$5&amp;$N4302, $G$6)), "" )</f>
        <v/>
      </c>
      <c r="Q4302" t="b" cm="1">
        <f t="array" ref="Q4302">IF(
    $U$1=1, AND($P4302&lt;&gt;"", $P4302&lt;&gt;"...", $P4302&lt;&gt;"입력오류"),
    IF(
        $U$18=1, AND($P4302&lt;&gt;"", $P4302&lt;&gt;"...", $P4302&lt;&gt;"입력오류", ISNUMBER(FIND(INDEX($T$2:$T$7,$U$1),$P4302))),
        IF(
            $U$17="기타", AND($P4302&lt;&gt;"", $P4302&lt;&gt;"...", $P4302&lt;&gt;"입력오류", NOT(ISNUMBER(FIND($T$21:$T$34,$P4302)))),
            AND($P4302&lt;&gt;"", $P4302&lt;&gt;"...", $P4302&lt;&gt;"입력오류", $T$19=$P4302)
        )
    )
)</f>
        <v>0</v>
      </c>
    </row>
    <row r="4303" spans="1:17">
      <c r="A4303" t="s">
        <v>8942</v>
      </c>
      <c r="B4303" t="s">
        <v>8943</v>
      </c>
      <c r="I4303">
        <f t="shared" si="202"/>
        <v>4302</v>
      </c>
      <c r="J4303">
        <f t="shared" si="203"/>
        <v>4302</v>
      </c>
      <c r="K4303">
        <f t="shared" si="201"/>
        <v>1</v>
      </c>
      <c r="L4303" t="b">
        <f>COUNTIF($N$2:N4303, N4303)=1</f>
        <v>1</v>
      </c>
      <c r="M4303" s="37">
        <f>IF( $Q4303, MAX($M$1:M4302)+1, 0)</f>
        <v>0</v>
      </c>
      <c r="N4303" t="str" cm="1">
        <f t="array" ref="N4303">INDEX($A$9:$F$1048576, $J4303, $K4303 )</f>
        <v>73200</v>
      </c>
      <c r="O4303" t="str" cm="1">
        <f t="array" ref="O4303">INDEX($B$9:$F$1048576, $J4303, $K4303 )</f>
        <v>커머셜오토제15차(유)1-5</v>
      </c>
      <c r="P4303" t="str" cm="1">
        <f t="array" ref="P4303">IF( $L4303, TRIM(_xll.IMDP("IR", $G$5&amp;$N4303, $G$6)), "" )</f>
        <v/>
      </c>
      <c r="Q4303" t="b" cm="1">
        <f t="array" ref="Q4303">IF(
    $U$1=1, AND($P4303&lt;&gt;"", $P4303&lt;&gt;"...", $P4303&lt;&gt;"입력오류"),
    IF(
        $U$18=1, AND($P4303&lt;&gt;"", $P4303&lt;&gt;"...", $P4303&lt;&gt;"입력오류", ISNUMBER(FIND(INDEX($T$2:$T$7,$U$1),$P4303))),
        IF(
            $U$17="기타", AND($P4303&lt;&gt;"", $P4303&lt;&gt;"...", $P4303&lt;&gt;"입력오류", NOT(ISNUMBER(FIND($T$21:$T$34,$P4303)))),
            AND($P4303&lt;&gt;"", $P4303&lt;&gt;"...", $P4303&lt;&gt;"입력오류", $T$19=$P4303)
        )
    )
)</f>
        <v>0</v>
      </c>
    </row>
    <row r="4304" spans="1:17">
      <c r="A4304" t="s">
        <v>8944</v>
      </c>
      <c r="B4304" t="s">
        <v>8945</v>
      </c>
      <c r="I4304">
        <f t="shared" si="202"/>
        <v>4303</v>
      </c>
      <c r="J4304">
        <f t="shared" si="203"/>
        <v>4303</v>
      </c>
      <c r="K4304">
        <f t="shared" si="201"/>
        <v>1</v>
      </c>
      <c r="L4304" t="b">
        <f>COUNTIF($N$2:N4304, N4304)=1</f>
        <v>1</v>
      </c>
      <c r="M4304" s="37">
        <f>IF( $Q4304, MAX($M$1:M4303)+1, 0)</f>
        <v>0</v>
      </c>
      <c r="N4304" t="str" cm="1">
        <f t="array" ref="N4304">INDEX($A$9:$F$1048576, $J4304, $K4304 )</f>
        <v>73201</v>
      </c>
      <c r="O4304" t="str" cm="1">
        <f t="array" ref="O4304">INDEX($B$9:$F$1048576, $J4304, $K4304 )</f>
        <v>커머셜오토제15차(유)1-6</v>
      </c>
      <c r="P4304" t="str" cm="1">
        <f t="array" ref="P4304">IF( $L4304, TRIM(_xll.IMDP("IR", $G$5&amp;$N4304, $G$6)), "" )</f>
        <v/>
      </c>
      <c r="Q4304" t="b" cm="1">
        <f t="array" ref="Q4304">IF(
    $U$1=1, AND($P4304&lt;&gt;"", $P4304&lt;&gt;"...", $P4304&lt;&gt;"입력오류"),
    IF(
        $U$18=1, AND($P4304&lt;&gt;"", $P4304&lt;&gt;"...", $P4304&lt;&gt;"입력오류", ISNUMBER(FIND(INDEX($T$2:$T$7,$U$1),$P4304))),
        IF(
            $U$17="기타", AND($P4304&lt;&gt;"", $P4304&lt;&gt;"...", $P4304&lt;&gt;"입력오류", NOT(ISNUMBER(FIND($T$21:$T$34,$P4304)))),
            AND($P4304&lt;&gt;"", $P4304&lt;&gt;"...", $P4304&lt;&gt;"입력오류", $T$19=$P4304)
        )
    )
)</f>
        <v>0</v>
      </c>
    </row>
    <row r="4305" spans="1:17">
      <c r="A4305" t="s">
        <v>8946</v>
      </c>
      <c r="B4305" t="s">
        <v>8947</v>
      </c>
      <c r="I4305">
        <f t="shared" si="202"/>
        <v>4304</v>
      </c>
      <c r="J4305">
        <f t="shared" si="203"/>
        <v>4304</v>
      </c>
      <c r="K4305">
        <f t="shared" si="201"/>
        <v>1</v>
      </c>
      <c r="L4305" t="b">
        <f>COUNTIF($N$2:N4305, N4305)=1</f>
        <v>1</v>
      </c>
      <c r="M4305" s="37">
        <f>IF( $Q4305, MAX($M$1:M4304)+1, 0)</f>
        <v>0</v>
      </c>
      <c r="N4305" t="str" cm="1">
        <f t="array" ref="N4305">INDEX($A$9:$F$1048576, $J4305, $K4305 )</f>
        <v>73202</v>
      </c>
      <c r="O4305" t="str" cm="1">
        <f t="array" ref="O4305">INDEX($B$9:$F$1048576, $J4305, $K4305 )</f>
        <v>커머셜오토제15차(유)1-7</v>
      </c>
      <c r="P4305" t="str" cm="1">
        <f t="array" ref="P4305">IF( $L4305, TRIM(_xll.IMDP("IR", $G$5&amp;$N4305, $G$6)), "" )</f>
        <v/>
      </c>
      <c r="Q4305" t="b" cm="1">
        <f t="array" ref="Q4305">IF(
    $U$1=1, AND($P4305&lt;&gt;"", $P4305&lt;&gt;"...", $P4305&lt;&gt;"입력오류"),
    IF(
        $U$18=1, AND($P4305&lt;&gt;"", $P4305&lt;&gt;"...", $P4305&lt;&gt;"입력오류", ISNUMBER(FIND(INDEX($T$2:$T$7,$U$1),$P4305))),
        IF(
            $U$17="기타", AND($P4305&lt;&gt;"", $P4305&lt;&gt;"...", $P4305&lt;&gt;"입력오류", NOT(ISNUMBER(FIND($T$21:$T$34,$P4305)))),
            AND($P4305&lt;&gt;"", $P4305&lt;&gt;"...", $P4305&lt;&gt;"입력오류", $T$19=$P4305)
        )
    )
)</f>
        <v>0</v>
      </c>
    </row>
    <row r="4306" spans="1:17">
      <c r="A4306" t="s">
        <v>8948</v>
      </c>
      <c r="B4306" t="s">
        <v>8949</v>
      </c>
      <c r="I4306">
        <f t="shared" si="202"/>
        <v>4305</v>
      </c>
      <c r="J4306">
        <f t="shared" si="203"/>
        <v>4305</v>
      </c>
      <c r="K4306">
        <f t="shared" si="201"/>
        <v>1</v>
      </c>
      <c r="L4306" t="b">
        <f>COUNTIF($N$2:N4306, N4306)=1</f>
        <v>1</v>
      </c>
      <c r="M4306" s="37">
        <f>IF( $Q4306, MAX($M$1:M4305)+1, 0)</f>
        <v>0</v>
      </c>
      <c r="N4306" t="str" cm="1">
        <f t="array" ref="N4306">INDEX($A$9:$F$1048576, $J4306, $K4306 )</f>
        <v>73203</v>
      </c>
      <c r="O4306" t="str" cm="1">
        <f t="array" ref="O4306">INDEX($B$9:$F$1048576, $J4306, $K4306 )</f>
        <v>커머셜오토제15차(유)1-8</v>
      </c>
      <c r="P4306" t="str" cm="1">
        <f t="array" ref="P4306">IF( $L4306, TRIM(_xll.IMDP("IR", $G$5&amp;$N4306, $G$6)), "" )</f>
        <v/>
      </c>
      <c r="Q4306" t="b" cm="1">
        <f t="array" ref="Q4306">IF(
    $U$1=1, AND($P4306&lt;&gt;"", $P4306&lt;&gt;"...", $P4306&lt;&gt;"입력오류"),
    IF(
        $U$18=1, AND($P4306&lt;&gt;"", $P4306&lt;&gt;"...", $P4306&lt;&gt;"입력오류", ISNUMBER(FIND(INDEX($T$2:$T$7,$U$1),$P4306))),
        IF(
            $U$17="기타", AND($P4306&lt;&gt;"", $P4306&lt;&gt;"...", $P4306&lt;&gt;"입력오류", NOT(ISNUMBER(FIND($T$21:$T$34,$P4306)))),
            AND($P4306&lt;&gt;"", $P4306&lt;&gt;"...", $P4306&lt;&gt;"입력오류", $T$19=$P4306)
        )
    )
)</f>
        <v>0</v>
      </c>
    </row>
    <row r="4307" spans="1:17">
      <c r="A4307" t="s">
        <v>8950</v>
      </c>
      <c r="B4307" t="s">
        <v>8951</v>
      </c>
      <c r="I4307">
        <f t="shared" si="202"/>
        <v>4306</v>
      </c>
      <c r="J4307">
        <f t="shared" si="203"/>
        <v>4306</v>
      </c>
      <c r="K4307">
        <f t="shared" si="201"/>
        <v>1</v>
      </c>
      <c r="L4307" t="b">
        <f>COUNTIF($N$2:N4307, N4307)=1</f>
        <v>1</v>
      </c>
      <c r="M4307" s="37">
        <f>IF( $Q4307, MAX($M$1:M4306)+1, 0)</f>
        <v>0</v>
      </c>
      <c r="N4307" t="str" cm="1">
        <f t="array" ref="N4307">INDEX($A$9:$F$1048576, $J4307, $K4307 )</f>
        <v>73204</v>
      </c>
      <c r="O4307" t="str" cm="1">
        <f t="array" ref="O4307">INDEX($B$9:$F$1048576, $J4307, $K4307 )</f>
        <v>커머셜오토제15차(유)1-9</v>
      </c>
      <c r="P4307" t="str" cm="1">
        <f t="array" ref="P4307">IF( $L4307, TRIM(_xll.IMDP("IR", $G$5&amp;$N4307, $G$6)), "" )</f>
        <v/>
      </c>
      <c r="Q4307" t="b" cm="1">
        <f t="array" ref="Q4307">IF(
    $U$1=1, AND($P4307&lt;&gt;"", $P4307&lt;&gt;"...", $P4307&lt;&gt;"입력오류"),
    IF(
        $U$18=1, AND($P4307&lt;&gt;"", $P4307&lt;&gt;"...", $P4307&lt;&gt;"입력오류", ISNUMBER(FIND(INDEX($T$2:$T$7,$U$1),$P4307))),
        IF(
            $U$17="기타", AND($P4307&lt;&gt;"", $P4307&lt;&gt;"...", $P4307&lt;&gt;"입력오류", NOT(ISNUMBER(FIND($T$21:$T$34,$P4307)))),
            AND($P4307&lt;&gt;"", $P4307&lt;&gt;"...", $P4307&lt;&gt;"입력오류", $T$19=$P4307)
        )
    )
)</f>
        <v>0</v>
      </c>
    </row>
    <row r="4308" spans="1:17">
      <c r="A4308" t="s">
        <v>8952</v>
      </c>
      <c r="B4308" t="s">
        <v>8953</v>
      </c>
      <c r="I4308">
        <f t="shared" si="202"/>
        <v>4307</v>
      </c>
      <c r="J4308">
        <f t="shared" si="203"/>
        <v>4307</v>
      </c>
      <c r="K4308">
        <f t="shared" si="201"/>
        <v>1</v>
      </c>
      <c r="L4308" t="b">
        <f>COUNTIF($N$2:N4308, N4308)=1</f>
        <v>1</v>
      </c>
      <c r="M4308" s="37">
        <f>IF( $Q4308, MAX($M$1:M4307)+1, 0)</f>
        <v>0</v>
      </c>
      <c r="N4308" t="str" cm="1">
        <f t="array" ref="N4308">INDEX($A$9:$F$1048576, $J4308, $K4308 )</f>
        <v>73205</v>
      </c>
      <c r="O4308" t="str" cm="1">
        <f t="array" ref="O4308">INDEX($B$9:$F$1048576, $J4308, $K4308 )</f>
        <v>커머셜오토제15차(유)1-10</v>
      </c>
      <c r="P4308" t="str" cm="1">
        <f t="array" ref="P4308">IF( $L4308, TRIM(_xll.IMDP("IR", $G$5&amp;$N4308, $G$6)), "" )</f>
        <v/>
      </c>
      <c r="Q4308" t="b" cm="1">
        <f t="array" ref="Q4308">IF(
    $U$1=1, AND($P4308&lt;&gt;"", $P4308&lt;&gt;"...", $P4308&lt;&gt;"입력오류"),
    IF(
        $U$18=1, AND($P4308&lt;&gt;"", $P4308&lt;&gt;"...", $P4308&lt;&gt;"입력오류", ISNUMBER(FIND(INDEX($T$2:$T$7,$U$1),$P4308))),
        IF(
            $U$17="기타", AND($P4308&lt;&gt;"", $P4308&lt;&gt;"...", $P4308&lt;&gt;"입력오류", NOT(ISNUMBER(FIND($T$21:$T$34,$P4308)))),
            AND($P4308&lt;&gt;"", $P4308&lt;&gt;"...", $P4308&lt;&gt;"입력오류", $T$19=$P4308)
        )
    )
)</f>
        <v>0</v>
      </c>
    </row>
    <row r="4309" spans="1:17">
      <c r="A4309" t="s">
        <v>8954</v>
      </c>
      <c r="B4309" t="s">
        <v>8955</v>
      </c>
      <c r="I4309">
        <f t="shared" si="202"/>
        <v>4308</v>
      </c>
      <c r="J4309">
        <f t="shared" si="203"/>
        <v>4308</v>
      </c>
      <c r="K4309">
        <f t="shared" si="201"/>
        <v>1</v>
      </c>
      <c r="L4309" t="b">
        <f>COUNTIF($N$2:N4309, N4309)=1</f>
        <v>1</v>
      </c>
      <c r="M4309" s="37">
        <f>IF( $Q4309, MAX($M$1:M4308)+1, 0)</f>
        <v>0</v>
      </c>
      <c r="N4309" t="str" cm="1">
        <f t="array" ref="N4309">INDEX($A$9:$F$1048576, $J4309, $K4309 )</f>
        <v>73206</v>
      </c>
      <c r="O4309" t="str" cm="1">
        <f t="array" ref="O4309">INDEX($B$9:$F$1048576, $J4309, $K4309 )</f>
        <v>커머셜오토제15차(유)1-11</v>
      </c>
      <c r="P4309" t="str" cm="1">
        <f t="array" ref="P4309">IF( $L4309, TRIM(_xll.IMDP("IR", $G$5&amp;$N4309, $G$6)), "" )</f>
        <v/>
      </c>
      <c r="Q4309" t="b" cm="1">
        <f t="array" ref="Q4309">IF(
    $U$1=1, AND($P4309&lt;&gt;"", $P4309&lt;&gt;"...", $P4309&lt;&gt;"입력오류"),
    IF(
        $U$18=1, AND($P4309&lt;&gt;"", $P4309&lt;&gt;"...", $P4309&lt;&gt;"입력오류", ISNUMBER(FIND(INDEX($T$2:$T$7,$U$1),$P4309))),
        IF(
            $U$17="기타", AND($P4309&lt;&gt;"", $P4309&lt;&gt;"...", $P4309&lt;&gt;"입력오류", NOT(ISNUMBER(FIND($T$21:$T$34,$P4309)))),
            AND($P4309&lt;&gt;"", $P4309&lt;&gt;"...", $P4309&lt;&gt;"입력오류", $T$19=$P4309)
        )
    )
)</f>
        <v>0</v>
      </c>
    </row>
    <row r="4310" spans="1:17">
      <c r="A4310" t="s">
        <v>8956</v>
      </c>
      <c r="B4310" t="s">
        <v>8957</v>
      </c>
      <c r="I4310">
        <f t="shared" si="202"/>
        <v>4309</v>
      </c>
      <c r="J4310">
        <f t="shared" si="203"/>
        <v>4309</v>
      </c>
      <c r="K4310">
        <f t="shared" si="201"/>
        <v>1</v>
      </c>
      <c r="L4310" t="b">
        <f>COUNTIF($N$2:N4310, N4310)=1</f>
        <v>1</v>
      </c>
      <c r="M4310" s="37">
        <f>IF( $Q4310, MAX($M$1:M4309)+1, 0)</f>
        <v>0</v>
      </c>
      <c r="N4310" t="str" cm="1">
        <f t="array" ref="N4310">INDEX($A$9:$F$1048576, $J4310, $K4310 )</f>
        <v>73207</v>
      </c>
      <c r="O4310" t="str" cm="1">
        <f t="array" ref="O4310">INDEX($B$9:$F$1048576, $J4310, $K4310 )</f>
        <v>커머셜오토제15차(유)1-12</v>
      </c>
      <c r="P4310" t="str" cm="1">
        <f t="array" ref="P4310">IF( $L4310, TRIM(_xll.IMDP("IR", $G$5&amp;$N4310, $G$6)), "" )</f>
        <v/>
      </c>
      <c r="Q4310" t="b" cm="1">
        <f t="array" ref="Q4310">IF(
    $U$1=1, AND($P4310&lt;&gt;"", $P4310&lt;&gt;"...", $P4310&lt;&gt;"입력오류"),
    IF(
        $U$18=1, AND($P4310&lt;&gt;"", $P4310&lt;&gt;"...", $P4310&lt;&gt;"입력오류", ISNUMBER(FIND(INDEX($T$2:$T$7,$U$1),$P4310))),
        IF(
            $U$17="기타", AND($P4310&lt;&gt;"", $P4310&lt;&gt;"...", $P4310&lt;&gt;"입력오류", NOT(ISNUMBER(FIND($T$21:$T$34,$P4310)))),
            AND($P4310&lt;&gt;"", $P4310&lt;&gt;"...", $P4310&lt;&gt;"입력오류", $T$19=$P4310)
        )
    )
)</f>
        <v>0</v>
      </c>
    </row>
    <row r="4311" spans="1:17">
      <c r="A4311" t="s">
        <v>8958</v>
      </c>
      <c r="B4311" t="s">
        <v>8959</v>
      </c>
      <c r="I4311">
        <f t="shared" si="202"/>
        <v>4310</v>
      </c>
      <c r="J4311">
        <f t="shared" si="203"/>
        <v>4310</v>
      </c>
      <c r="K4311">
        <f t="shared" si="201"/>
        <v>1</v>
      </c>
      <c r="L4311" t="b">
        <f>COUNTIF($N$2:N4311, N4311)=1</f>
        <v>1</v>
      </c>
      <c r="M4311" s="37">
        <f>IF( $Q4311, MAX($M$1:M4310)+1, 0)</f>
        <v>0</v>
      </c>
      <c r="N4311" t="str" cm="1">
        <f t="array" ref="N4311">INDEX($A$9:$F$1048576, $J4311, $K4311 )</f>
        <v>73208</v>
      </c>
      <c r="O4311" t="str" cm="1">
        <f t="array" ref="O4311">INDEX($B$9:$F$1048576, $J4311, $K4311 )</f>
        <v>커머셜오토제15차(유)1-13</v>
      </c>
      <c r="P4311" t="str" cm="1">
        <f t="array" ref="P4311">IF( $L4311, TRIM(_xll.IMDP("IR", $G$5&amp;$N4311, $G$6)), "" )</f>
        <v/>
      </c>
      <c r="Q4311" t="b" cm="1">
        <f t="array" ref="Q4311">IF(
    $U$1=1, AND($P4311&lt;&gt;"", $P4311&lt;&gt;"...", $P4311&lt;&gt;"입력오류"),
    IF(
        $U$18=1, AND($P4311&lt;&gt;"", $P4311&lt;&gt;"...", $P4311&lt;&gt;"입력오류", ISNUMBER(FIND(INDEX($T$2:$T$7,$U$1),$P4311))),
        IF(
            $U$17="기타", AND($P4311&lt;&gt;"", $P4311&lt;&gt;"...", $P4311&lt;&gt;"입력오류", NOT(ISNUMBER(FIND($T$21:$T$34,$P4311)))),
            AND($P4311&lt;&gt;"", $P4311&lt;&gt;"...", $P4311&lt;&gt;"입력오류", $T$19=$P4311)
        )
    )
)</f>
        <v>0</v>
      </c>
    </row>
    <row r="4312" spans="1:17">
      <c r="A4312" t="s">
        <v>8960</v>
      </c>
      <c r="B4312" t="s">
        <v>8961</v>
      </c>
      <c r="I4312">
        <f t="shared" si="202"/>
        <v>4311</v>
      </c>
      <c r="J4312">
        <f t="shared" si="203"/>
        <v>4311</v>
      </c>
      <c r="K4312">
        <f t="shared" si="201"/>
        <v>1</v>
      </c>
      <c r="L4312" t="b">
        <f>COUNTIF($N$2:N4312, N4312)=1</f>
        <v>1</v>
      </c>
      <c r="M4312" s="37">
        <f>IF( $Q4312, MAX($M$1:M4311)+1, 0)</f>
        <v>0</v>
      </c>
      <c r="N4312" t="str" cm="1">
        <f t="array" ref="N4312">INDEX($A$9:$F$1048576, $J4312, $K4312 )</f>
        <v>73209</v>
      </c>
      <c r="O4312" t="str" cm="1">
        <f t="array" ref="O4312">INDEX($B$9:$F$1048576, $J4312, $K4312 )</f>
        <v>커머셜오토제15차(유)1-14</v>
      </c>
      <c r="P4312" t="str" cm="1">
        <f t="array" ref="P4312">IF( $L4312, TRIM(_xll.IMDP("IR", $G$5&amp;$N4312, $G$6)), "" )</f>
        <v/>
      </c>
      <c r="Q4312" t="b" cm="1">
        <f t="array" ref="Q4312">IF(
    $U$1=1, AND($P4312&lt;&gt;"", $P4312&lt;&gt;"...", $P4312&lt;&gt;"입력오류"),
    IF(
        $U$18=1, AND($P4312&lt;&gt;"", $P4312&lt;&gt;"...", $P4312&lt;&gt;"입력오류", ISNUMBER(FIND(INDEX($T$2:$T$7,$U$1),$P4312))),
        IF(
            $U$17="기타", AND($P4312&lt;&gt;"", $P4312&lt;&gt;"...", $P4312&lt;&gt;"입력오류", NOT(ISNUMBER(FIND($T$21:$T$34,$P4312)))),
            AND($P4312&lt;&gt;"", $P4312&lt;&gt;"...", $P4312&lt;&gt;"입력오류", $T$19=$P4312)
        )
    )
)</f>
        <v>0</v>
      </c>
    </row>
    <row r="4313" spans="1:17">
      <c r="A4313" t="s">
        <v>8962</v>
      </c>
      <c r="B4313" t="s">
        <v>8963</v>
      </c>
      <c r="I4313">
        <f t="shared" si="202"/>
        <v>4312</v>
      </c>
      <c r="J4313">
        <f t="shared" si="203"/>
        <v>4312</v>
      </c>
      <c r="K4313">
        <f t="shared" si="201"/>
        <v>1</v>
      </c>
      <c r="L4313" t="b">
        <f>COUNTIF($N$2:N4313, N4313)=1</f>
        <v>1</v>
      </c>
      <c r="M4313" s="37">
        <f>IF( $Q4313, MAX($M$1:M4312)+1, 0)</f>
        <v>0</v>
      </c>
      <c r="N4313" t="str" cm="1">
        <f t="array" ref="N4313">INDEX($A$9:$F$1048576, $J4313, $K4313 )</f>
        <v>73210</v>
      </c>
      <c r="O4313" t="str" cm="1">
        <f t="array" ref="O4313">INDEX($B$9:$F$1048576, $J4313, $K4313 )</f>
        <v>커머셜오토제15차(유)1-15</v>
      </c>
      <c r="P4313" t="str" cm="1">
        <f t="array" ref="P4313">IF( $L4313, TRIM(_xll.IMDP("IR", $G$5&amp;$N4313, $G$6)), "" )</f>
        <v/>
      </c>
      <c r="Q4313" t="b" cm="1">
        <f t="array" ref="Q4313">IF(
    $U$1=1, AND($P4313&lt;&gt;"", $P4313&lt;&gt;"...", $P4313&lt;&gt;"입력오류"),
    IF(
        $U$18=1, AND($P4313&lt;&gt;"", $P4313&lt;&gt;"...", $P4313&lt;&gt;"입력오류", ISNUMBER(FIND(INDEX($T$2:$T$7,$U$1),$P4313))),
        IF(
            $U$17="기타", AND($P4313&lt;&gt;"", $P4313&lt;&gt;"...", $P4313&lt;&gt;"입력오류", NOT(ISNUMBER(FIND($T$21:$T$34,$P4313)))),
            AND($P4313&lt;&gt;"", $P4313&lt;&gt;"...", $P4313&lt;&gt;"입력오류", $T$19=$P4313)
        )
    )
)</f>
        <v>0</v>
      </c>
    </row>
    <row r="4314" spans="1:17">
      <c r="A4314" t="s">
        <v>8964</v>
      </c>
      <c r="B4314" t="s">
        <v>8965</v>
      </c>
      <c r="I4314">
        <f t="shared" si="202"/>
        <v>4313</v>
      </c>
      <c r="J4314">
        <f t="shared" si="203"/>
        <v>4313</v>
      </c>
      <c r="K4314">
        <f t="shared" si="201"/>
        <v>1</v>
      </c>
      <c r="L4314" t="b">
        <f>COUNTIF($N$2:N4314, N4314)=1</f>
        <v>1</v>
      </c>
      <c r="M4314" s="37">
        <f>IF( $Q4314, MAX($M$1:M4313)+1, 0)</f>
        <v>0</v>
      </c>
      <c r="N4314" t="str" cm="1">
        <f t="array" ref="N4314">INDEX($A$9:$F$1048576, $J4314, $K4314 )</f>
        <v>73211</v>
      </c>
      <c r="O4314" t="str" cm="1">
        <f t="array" ref="O4314">INDEX($B$9:$F$1048576, $J4314, $K4314 )</f>
        <v>커머셜오토제15차(유)1-16</v>
      </c>
      <c r="P4314" t="str" cm="1">
        <f t="array" ref="P4314">IF( $L4314, TRIM(_xll.IMDP("IR", $G$5&amp;$N4314, $G$6)), "" )</f>
        <v/>
      </c>
      <c r="Q4314" t="b" cm="1">
        <f t="array" ref="Q4314">IF(
    $U$1=1, AND($P4314&lt;&gt;"", $P4314&lt;&gt;"...", $P4314&lt;&gt;"입력오류"),
    IF(
        $U$18=1, AND($P4314&lt;&gt;"", $P4314&lt;&gt;"...", $P4314&lt;&gt;"입력오류", ISNUMBER(FIND(INDEX($T$2:$T$7,$U$1),$P4314))),
        IF(
            $U$17="기타", AND($P4314&lt;&gt;"", $P4314&lt;&gt;"...", $P4314&lt;&gt;"입력오류", NOT(ISNUMBER(FIND($T$21:$T$34,$P4314)))),
            AND($P4314&lt;&gt;"", $P4314&lt;&gt;"...", $P4314&lt;&gt;"입력오류", $T$19=$P4314)
        )
    )
)</f>
        <v>0</v>
      </c>
    </row>
    <row r="4315" spans="1:17">
      <c r="A4315" t="s">
        <v>8966</v>
      </c>
      <c r="B4315" t="s">
        <v>8967</v>
      </c>
      <c r="I4315">
        <f t="shared" si="202"/>
        <v>4314</v>
      </c>
      <c r="J4315">
        <f t="shared" si="203"/>
        <v>4314</v>
      </c>
      <c r="K4315">
        <f t="shared" si="201"/>
        <v>1</v>
      </c>
      <c r="L4315" t="b">
        <f>COUNTIF($N$2:N4315, N4315)=1</f>
        <v>1</v>
      </c>
      <c r="M4315" s="37">
        <f>IF( $Q4315, MAX($M$1:M4314)+1, 0)</f>
        <v>0</v>
      </c>
      <c r="N4315" t="str" cm="1">
        <f t="array" ref="N4315">INDEX($A$9:$F$1048576, $J4315, $K4315 )</f>
        <v>73212</v>
      </c>
      <c r="O4315" t="str" cm="1">
        <f t="array" ref="O4315">INDEX($B$9:$F$1048576, $J4315, $K4315 )</f>
        <v>커머셜오토제15차(유)1-17</v>
      </c>
      <c r="P4315" t="str" cm="1">
        <f t="array" ref="P4315">IF( $L4315, TRIM(_xll.IMDP("IR", $G$5&amp;$N4315, $G$6)), "" )</f>
        <v/>
      </c>
      <c r="Q4315" t="b" cm="1">
        <f t="array" ref="Q4315">IF(
    $U$1=1, AND($P4315&lt;&gt;"", $P4315&lt;&gt;"...", $P4315&lt;&gt;"입력오류"),
    IF(
        $U$18=1, AND($P4315&lt;&gt;"", $P4315&lt;&gt;"...", $P4315&lt;&gt;"입력오류", ISNUMBER(FIND(INDEX($T$2:$T$7,$U$1),$P4315))),
        IF(
            $U$17="기타", AND($P4315&lt;&gt;"", $P4315&lt;&gt;"...", $P4315&lt;&gt;"입력오류", NOT(ISNUMBER(FIND($T$21:$T$34,$P4315)))),
            AND($P4315&lt;&gt;"", $P4315&lt;&gt;"...", $P4315&lt;&gt;"입력오류", $T$19=$P4315)
        )
    )
)</f>
        <v>0</v>
      </c>
    </row>
    <row r="4316" spans="1:17">
      <c r="A4316" t="s">
        <v>8968</v>
      </c>
      <c r="B4316" t="s">
        <v>8969</v>
      </c>
      <c r="I4316">
        <f t="shared" si="202"/>
        <v>4315</v>
      </c>
      <c r="J4316">
        <f t="shared" si="203"/>
        <v>4315</v>
      </c>
      <c r="K4316">
        <f t="shared" si="201"/>
        <v>1</v>
      </c>
      <c r="L4316" t="b">
        <f>COUNTIF($N$2:N4316, N4316)=1</f>
        <v>1</v>
      </c>
      <c r="M4316" s="37">
        <f>IF( $Q4316, MAX($M$1:M4315)+1, 0)</f>
        <v>0</v>
      </c>
      <c r="N4316" t="str" cm="1">
        <f t="array" ref="N4316">INDEX($A$9:$F$1048576, $J4316, $K4316 )</f>
        <v>73213</v>
      </c>
      <c r="O4316" t="str" cm="1">
        <f t="array" ref="O4316">INDEX($B$9:$F$1048576, $J4316, $K4316 )</f>
        <v>커머셜오토제15차(유)1-18</v>
      </c>
      <c r="P4316" t="str" cm="1">
        <f t="array" ref="P4316">IF( $L4316, TRIM(_xll.IMDP("IR", $G$5&amp;$N4316, $G$6)), "" )</f>
        <v/>
      </c>
      <c r="Q4316" t="b" cm="1">
        <f t="array" ref="Q4316">IF(
    $U$1=1, AND($P4316&lt;&gt;"", $P4316&lt;&gt;"...", $P4316&lt;&gt;"입력오류"),
    IF(
        $U$18=1, AND($P4316&lt;&gt;"", $P4316&lt;&gt;"...", $P4316&lt;&gt;"입력오류", ISNUMBER(FIND(INDEX($T$2:$T$7,$U$1),$P4316))),
        IF(
            $U$17="기타", AND($P4316&lt;&gt;"", $P4316&lt;&gt;"...", $P4316&lt;&gt;"입력오류", NOT(ISNUMBER(FIND($T$21:$T$34,$P4316)))),
            AND($P4316&lt;&gt;"", $P4316&lt;&gt;"...", $P4316&lt;&gt;"입력오류", $T$19=$P4316)
        )
    )
)</f>
        <v>0</v>
      </c>
    </row>
    <row r="4317" spans="1:17">
      <c r="A4317" t="s">
        <v>8970</v>
      </c>
      <c r="B4317" t="s">
        <v>8971</v>
      </c>
      <c r="I4317">
        <f t="shared" si="202"/>
        <v>4316</v>
      </c>
      <c r="J4317">
        <f t="shared" si="203"/>
        <v>4316</v>
      </c>
      <c r="K4317">
        <f t="shared" si="201"/>
        <v>1</v>
      </c>
      <c r="L4317" t="b">
        <f>COUNTIF($N$2:N4317, N4317)=1</f>
        <v>1</v>
      </c>
      <c r="M4317" s="37">
        <f>IF( $Q4317, MAX($M$1:M4316)+1, 0)</f>
        <v>0</v>
      </c>
      <c r="N4317" t="str" cm="1">
        <f t="array" ref="N4317">INDEX($A$9:$F$1048576, $J4317, $K4317 )</f>
        <v>73214</v>
      </c>
      <c r="O4317" t="str" cm="1">
        <f t="array" ref="O4317">INDEX($B$9:$F$1048576, $J4317, $K4317 )</f>
        <v>커머셜오토제15차(유)1-19</v>
      </c>
      <c r="P4317" t="str" cm="1">
        <f t="array" ref="P4317">IF( $L4317, TRIM(_xll.IMDP("IR", $G$5&amp;$N4317, $G$6)), "" )</f>
        <v/>
      </c>
      <c r="Q4317" t="b" cm="1">
        <f t="array" ref="Q4317">IF(
    $U$1=1, AND($P4317&lt;&gt;"", $P4317&lt;&gt;"...", $P4317&lt;&gt;"입력오류"),
    IF(
        $U$18=1, AND($P4317&lt;&gt;"", $P4317&lt;&gt;"...", $P4317&lt;&gt;"입력오류", ISNUMBER(FIND(INDEX($T$2:$T$7,$U$1),$P4317))),
        IF(
            $U$17="기타", AND($P4317&lt;&gt;"", $P4317&lt;&gt;"...", $P4317&lt;&gt;"입력오류", NOT(ISNUMBER(FIND($T$21:$T$34,$P4317)))),
            AND($P4317&lt;&gt;"", $P4317&lt;&gt;"...", $P4317&lt;&gt;"입력오류", $T$19=$P4317)
        )
    )
)</f>
        <v>0</v>
      </c>
    </row>
    <row r="4318" spans="1:17">
      <c r="A4318" t="s">
        <v>8972</v>
      </c>
      <c r="B4318" t="s">
        <v>8973</v>
      </c>
      <c r="I4318">
        <f t="shared" si="202"/>
        <v>4317</v>
      </c>
      <c r="J4318">
        <f t="shared" si="203"/>
        <v>4317</v>
      </c>
      <c r="K4318">
        <f t="shared" si="201"/>
        <v>1</v>
      </c>
      <c r="L4318" t="b">
        <f>COUNTIF($N$2:N4318, N4318)=1</f>
        <v>1</v>
      </c>
      <c r="M4318" s="37">
        <f>IF( $Q4318, MAX($M$1:M4317)+1, 0)</f>
        <v>0</v>
      </c>
      <c r="N4318" t="str" cm="1">
        <f t="array" ref="N4318">INDEX($A$9:$F$1048576, $J4318, $K4318 )</f>
        <v>73215</v>
      </c>
      <c r="O4318" t="str" cm="1">
        <f t="array" ref="O4318">INDEX($B$9:$F$1048576, $J4318, $K4318 )</f>
        <v>커머셜오토제15차(유)1-20</v>
      </c>
      <c r="P4318" t="str" cm="1">
        <f t="array" ref="P4318">IF( $L4318, TRIM(_xll.IMDP("IR", $G$5&amp;$N4318, $G$6)), "" )</f>
        <v/>
      </c>
      <c r="Q4318" t="b" cm="1">
        <f t="array" ref="Q4318">IF(
    $U$1=1, AND($P4318&lt;&gt;"", $P4318&lt;&gt;"...", $P4318&lt;&gt;"입력오류"),
    IF(
        $U$18=1, AND($P4318&lt;&gt;"", $P4318&lt;&gt;"...", $P4318&lt;&gt;"입력오류", ISNUMBER(FIND(INDEX($T$2:$T$7,$U$1),$P4318))),
        IF(
            $U$17="기타", AND($P4318&lt;&gt;"", $P4318&lt;&gt;"...", $P4318&lt;&gt;"입력오류", NOT(ISNUMBER(FIND($T$21:$T$34,$P4318)))),
            AND($P4318&lt;&gt;"", $P4318&lt;&gt;"...", $P4318&lt;&gt;"입력오류", $T$19=$P4318)
        )
    )
)</f>
        <v>0</v>
      </c>
    </row>
    <row r="4319" spans="1:17">
      <c r="A4319" t="s">
        <v>8974</v>
      </c>
      <c r="B4319" t="s">
        <v>8975</v>
      </c>
      <c r="I4319">
        <f t="shared" si="202"/>
        <v>4318</v>
      </c>
      <c r="J4319">
        <f t="shared" si="203"/>
        <v>4318</v>
      </c>
      <c r="K4319">
        <f t="shared" si="201"/>
        <v>1</v>
      </c>
      <c r="L4319" t="b">
        <f>COUNTIF($N$2:N4319, N4319)=1</f>
        <v>1</v>
      </c>
      <c r="M4319" s="37">
        <f>IF( $Q4319, MAX($M$1:M4318)+1, 0)</f>
        <v>0</v>
      </c>
      <c r="N4319" t="str" cm="1">
        <f t="array" ref="N4319">INDEX($A$9:$F$1048576, $J4319, $K4319 )</f>
        <v>73216</v>
      </c>
      <c r="O4319" t="str" cm="1">
        <f t="array" ref="O4319">INDEX($B$9:$F$1048576, $J4319, $K4319 )</f>
        <v>커머셜오토제15차(유)1-21</v>
      </c>
      <c r="P4319" t="str" cm="1">
        <f t="array" ref="P4319">IF( $L4319, TRIM(_xll.IMDP("IR", $G$5&amp;$N4319, $G$6)), "" )</f>
        <v/>
      </c>
      <c r="Q4319" t="b" cm="1">
        <f t="array" ref="Q4319">IF(
    $U$1=1, AND($P4319&lt;&gt;"", $P4319&lt;&gt;"...", $P4319&lt;&gt;"입력오류"),
    IF(
        $U$18=1, AND($P4319&lt;&gt;"", $P4319&lt;&gt;"...", $P4319&lt;&gt;"입력오류", ISNUMBER(FIND(INDEX($T$2:$T$7,$U$1),$P4319))),
        IF(
            $U$17="기타", AND($P4319&lt;&gt;"", $P4319&lt;&gt;"...", $P4319&lt;&gt;"입력오류", NOT(ISNUMBER(FIND($T$21:$T$34,$P4319)))),
            AND($P4319&lt;&gt;"", $P4319&lt;&gt;"...", $P4319&lt;&gt;"입력오류", $T$19=$P4319)
        )
    )
)</f>
        <v>0</v>
      </c>
    </row>
    <row r="4320" spans="1:17">
      <c r="A4320" t="s">
        <v>8976</v>
      </c>
      <c r="B4320" t="s">
        <v>8977</v>
      </c>
      <c r="I4320">
        <f t="shared" si="202"/>
        <v>4319</v>
      </c>
      <c r="J4320">
        <f t="shared" si="203"/>
        <v>4319</v>
      </c>
      <c r="K4320">
        <f t="shared" si="201"/>
        <v>1</v>
      </c>
      <c r="L4320" t="b">
        <f>COUNTIF($N$2:N4320, N4320)=1</f>
        <v>1</v>
      </c>
      <c r="M4320" s="37">
        <f>IF( $Q4320, MAX($M$1:M4319)+1, 0)</f>
        <v>0</v>
      </c>
      <c r="N4320" t="str" cm="1">
        <f t="array" ref="N4320">INDEX($A$9:$F$1048576, $J4320, $K4320 )</f>
        <v>73217</v>
      </c>
      <c r="O4320" t="str" cm="1">
        <f t="array" ref="O4320">INDEX($B$9:$F$1048576, $J4320, $K4320 )</f>
        <v>커머셜오토제15차(유)1-22</v>
      </c>
      <c r="P4320" t="str" cm="1">
        <f t="array" ref="P4320">IF( $L4320, TRIM(_xll.IMDP("IR", $G$5&amp;$N4320, $G$6)), "" )</f>
        <v/>
      </c>
      <c r="Q4320" t="b" cm="1">
        <f t="array" ref="Q4320">IF(
    $U$1=1, AND($P4320&lt;&gt;"", $P4320&lt;&gt;"...", $P4320&lt;&gt;"입력오류"),
    IF(
        $U$18=1, AND($P4320&lt;&gt;"", $P4320&lt;&gt;"...", $P4320&lt;&gt;"입력오류", ISNUMBER(FIND(INDEX($T$2:$T$7,$U$1),$P4320))),
        IF(
            $U$17="기타", AND($P4320&lt;&gt;"", $P4320&lt;&gt;"...", $P4320&lt;&gt;"입력오류", NOT(ISNUMBER(FIND($T$21:$T$34,$P4320)))),
            AND($P4320&lt;&gt;"", $P4320&lt;&gt;"...", $P4320&lt;&gt;"입력오류", $T$19=$P4320)
        )
    )
)</f>
        <v>0</v>
      </c>
    </row>
    <row r="4321" spans="1:17">
      <c r="A4321" t="s">
        <v>8978</v>
      </c>
      <c r="B4321" t="s">
        <v>8979</v>
      </c>
      <c r="I4321">
        <f t="shared" si="202"/>
        <v>4320</v>
      </c>
      <c r="J4321">
        <f t="shared" si="203"/>
        <v>4320</v>
      </c>
      <c r="K4321">
        <f t="shared" si="201"/>
        <v>1</v>
      </c>
      <c r="L4321" t="b">
        <f>COUNTIF($N$2:N4321, N4321)=1</f>
        <v>1</v>
      </c>
      <c r="M4321" s="37">
        <f>IF( $Q4321, MAX($M$1:M4320)+1, 0)</f>
        <v>0</v>
      </c>
      <c r="N4321" t="str" cm="1">
        <f t="array" ref="N4321">INDEX($A$9:$F$1048576, $J4321, $K4321 )</f>
        <v>73218</v>
      </c>
      <c r="O4321" t="str" cm="1">
        <f t="array" ref="O4321">INDEX($B$9:$F$1048576, $J4321, $K4321 )</f>
        <v>커머셜오토제15차(유)1-23</v>
      </c>
      <c r="P4321" t="str" cm="1">
        <f t="array" ref="P4321">IF( $L4321, TRIM(_xll.IMDP("IR", $G$5&amp;$N4321, $G$6)), "" )</f>
        <v/>
      </c>
      <c r="Q4321" t="b" cm="1">
        <f t="array" ref="Q4321">IF(
    $U$1=1, AND($P4321&lt;&gt;"", $P4321&lt;&gt;"...", $P4321&lt;&gt;"입력오류"),
    IF(
        $U$18=1, AND($P4321&lt;&gt;"", $P4321&lt;&gt;"...", $P4321&lt;&gt;"입력오류", ISNUMBER(FIND(INDEX($T$2:$T$7,$U$1),$P4321))),
        IF(
            $U$17="기타", AND($P4321&lt;&gt;"", $P4321&lt;&gt;"...", $P4321&lt;&gt;"입력오류", NOT(ISNUMBER(FIND($T$21:$T$34,$P4321)))),
            AND($P4321&lt;&gt;"", $P4321&lt;&gt;"...", $P4321&lt;&gt;"입력오류", $T$19=$P4321)
        )
    )
)</f>
        <v>0</v>
      </c>
    </row>
    <row r="4322" spans="1:17">
      <c r="A4322" t="s">
        <v>8980</v>
      </c>
      <c r="B4322" t="s">
        <v>8981</v>
      </c>
      <c r="I4322">
        <f t="shared" si="202"/>
        <v>4321</v>
      </c>
      <c r="J4322">
        <f t="shared" si="203"/>
        <v>4321</v>
      </c>
      <c r="K4322">
        <f t="shared" si="201"/>
        <v>1</v>
      </c>
      <c r="L4322" t="b">
        <f>COUNTIF($N$2:N4322, N4322)=1</f>
        <v>1</v>
      </c>
      <c r="M4322" s="37">
        <f>IF( $Q4322, MAX($M$1:M4321)+1, 0)</f>
        <v>0</v>
      </c>
      <c r="N4322" t="str" cm="1">
        <f t="array" ref="N4322">INDEX($A$9:$F$1048576, $J4322, $K4322 )</f>
        <v>73219</v>
      </c>
      <c r="O4322" t="str" cm="1">
        <f t="array" ref="O4322">INDEX($B$9:$F$1048576, $J4322, $K4322 )</f>
        <v>커머셜오토제15차(유)1-24</v>
      </c>
      <c r="P4322" t="str" cm="1">
        <f t="array" ref="P4322">IF( $L4322, TRIM(_xll.IMDP("IR", $G$5&amp;$N4322, $G$6)), "" )</f>
        <v/>
      </c>
      <c r="Q4322" t="b" cm="1">
        <f t="array" ref="Q4322">IF(
    $U$1=1, AND($P4322&lt;&gt;"", $P4322&lt;&gt;"...", $P4322&lt;&gt;"입력오류"),
    IF(
        $U$18=1, AND($P4322&lt;&gt;"", $P4322&lt;&gt;"...", $P4322&lt;&gt;"입력오류", ISNUMBER(FIND(INDEX($T$2:$T$7,$U$1),$P4322))),
        IF(
            $U$17="기타", AND($P4322&lt;&gt;"", $P4322&lt;&gt;"...", $P4322&lt;&gt;"입력오류", NOT(ISNUMBER(FIND($T$21:$T$34,$P4322)))),
            AND($P4322&lt;&gt;"", $P4322&lt;&gt;"...", $P4322&lt;&gt;"입력오류", $T$19=$P4322)
        )
    )
)</f>
        <v>0</v>
      </c>
    </row>
    <row r="4323" spans="1:17">
      <c r="A4323" t="s">
        <v>8982</v>
      </c>
      <c r="B4323" t="s">
        <v>8983</v>
      </c>
      <c r="I4323">
        <f t="shared" si="202"/>
        <v>4322</v>
      </c>
      <c r="J4323">
        <f t="shared" si="203"/>
        <v>4322</v>
      </c>
      <c r="K4323">
        <f t="shared" si="201"/>
        <v>1</v>
      </c>
      <c r="L4323" t="b">
        <f>COUNTIF($N$2:N4323, N4323)=1</f>
        <v>1</v>
      </c>
      <c r="M4323" s="37">
        <f>IF( $Q4323, MAX($M$1:M4322)+1, 0)</f>
        <v>0</v>
      </c>
      <c r="N4323" t="str" cm="1">
        <f t="array" ref="N4323">INDEX($A$9:$F$1048576, $J4323, $K4323 )</f>
        <v>73220</v>
      </c>
      <c r="O4323" t="str" cm="1">
        <f t="array" ref="O4323">INDEX($B$9:$F$1048576, $J4323, $K4323 )</f>
        <v>커머셜오토제15차(유)1-25</v>
      </c>
      <c r="P4323" t="str" cm="1">
        <f t="array" ref="P4323">IF( $L4323, TRIM(_xll.IMDP("IR", $G$5&amp;$N4323, $G$6)), "" )</f>
        <v/>
      </c>
      <c r="Q4323" t="b" cm="1">
        <f t="array" ref="Q4323">IF(
    $U$1=1, AND($P4323&lt;&gt;"", $P4323&lt;&gt;"...", $P4323&lt;&gt;"입력오류"),
    IF(
        $U$18=1, AND($P4323&lt;&gt;"", $P4323&lt;&gt;"...", $P4323&lt;&gt;"입력오류", ISNUMBER(FIND(INDEX($T$2:$T$7,$U$1),$P4323))),
        IF(
            $U$17="기타", AND($P4323&lt;&gt;"", $P4323&lt;&gt;"...", $P4323&lt;&gt;"입력오류", NOT(ISNUMBER(FIND($T$21:$T$34,$P4323)))),
            AND($P4323&lt;&gt;"", $P4323&lt;&gt;"...", $P4323&lt;&gt;"입력오류", $T$19=$P4323)
        )
    )
)</f>
        <v>0</v>
      </c>
    </row>
    <row r="4324" spans="1:17">
      <c r="A4324" t="s">
        <v>8984</v>
      </c>
      <c r="B4324" t="s">
        <v>8985</v>
      </c>
      <c r="I4324">
        <f t="shared" si="202"/>
        <v>4323</v>
      </c>
      <c r="J4324">
        <f t="shared" si="203"/>
        <v>4323</v>
      </c>
      <c r="K4324">
        <f t="shared" si="201"/>
        <v>1</v>
      </c>
      <c r="L4324" t="b">
        <f>COUNTIF($N$2:N4324, N4324)=1</f>
        <v>1</v>
      </c>
      <c r="M4324" s="37">
        <f>IF( $Q4324, MAX($M$1:M4323)+1, 0)</f>
        <v>0</v>
      </c>
      <c r="N4324" t="str" cm="1">
        <f t="array" ref="N4324">INDEX($A$9:$F$1048576, $J4324, $K4324 )</f>
        <v>73221</v>
      </c>
      <c r="O4324" t="str" cm="1">
        <f t="array" ref="O4324">INDEX($B$9:$F$1048576, $J4324, $K4324 )</f>
        <v>커머셜오토제15차(유)1-26</v>
      </c>
      <c r="P4324" t="str" cm="1">
        <f t="array" ref="P4324">IF( $L4324, TRIM(_xll.IMDP("IR", $G$5&amp;$N4324, $G$6)), "" )</f>
        <v/>
      </c>
      <c r="Q4324" t="b" cm="1">
        <f t="array" ref="Q4324">IF(
    $U$1=1, AND($P4324&lt;&gt;"", $P4324&lt;&gt;"...", $P4324&lt;&gt;"입력오류"),
    IF(
        $U$18=1, AND($P4324&lt;&gt;"", $P4324&lt;&gt;"...", $P4324&lt;&gt;"입력오류", ISNUMBER(FIND(INDEX($T$2:$T$7,$U$1),$P4324))),
        IF(
            $U$17="기타", AND($P4324&lt;&gt;"", $P4324&lt;&gt;"...", $P4324&lt;&gt;"입력오류", NOT(ISNUMBER(FIND($T$21:$T$34,$P4324)))),
            AND($P4324&lt;&gt;"", $P4324&lt;&gt;"...", $P4324&lt;&gt;"입력오류", $T$19=$P4324)
        )
    )
)</f>
        <v>0</v>
      </c>
    </row>
    <row r="4325" spans="1:17">
      <c r="A4325" t="s">
        <v>8986</v>
      </c>
      <c r="B4325" t="s">
        <v>8987</v>
      </c>
      <c r="I4325">
        <f t="shared" si="202"/>
        <v>4324</v>
      </c>
      <c r="J4325">
        <f t="shared" si="203"/>
        <v>4324</v>
      </c>
      <c r="K4325">
        <f t="shared" si="201"/>
        <v>1</v>
      </c>
      <c r="L4325" t="b">
        <f>COUNTIF($N$2:N4325, N4325)=1</f>
        <v>1</v>
      </c>
      <c r="M4325" s="37">
        <f>IF( $Q4325, MAX($M$1:M4324)+1, 0)</f>
        <v>0</v>
      </c>
      <c r="N4325" t="str" cm="1">
        <f t="array" ref="N4325">INDEX($A$9:$F$1048576, $J4325, $K4325 )</f>
        <v>73222</v>
      </c>
      <c r="O4325" t="str" cm="1">
        <f t="array" ref="O4325">INDEX($B$9:$F$1048576, $J4325, $K4325 )</f>
        <v>국민넘버원제6차(유)3-4</v>
      </c>
      <c r="P4325" t="str" cm="1">
        <f t="array" ref="P4325">IF( $L4325, TRIM(_xll.IMDP("IR", $G$5&amp;$N4325, $G$6)), "" )</f>
        <v/>
      </c>
      <c r="Q4325" t="b" cm="1">
        <f t="array" ref="Q4325">IF(
    $U$1=1, AND($P4325&lt;&gt;"", $P4325&lt;&gt;"...", $P4325&lt;&gt;"입력오류"),
    IF(
        $U$18=1, AND($P4325&lt;&gt;"", $P4325&lt;&gt;"...", $P4325&lt;&gt;"입력오류", ISNUMBER(FIND(INDEX($T$2:$T$7,$U$1),$P4325))),
        IF(
            $U$17="기타", AND($P4325&lt;&gt;"", $P4325&lt;&gt;"...", $P4325&lt;&gt;"입력오류", NOT(ISNUMBER(FIND($T$21:$T$34,$P4325)))),
            AND($P4325&lt;&gt;"", $P4325&lt;&gt;"...", $P4325&lt;&gt;"입력오류", $T$19=$P4325)
        )
    )
)</f>
        <v>0</v>
      </c>
    </row>
    <row r="4326" spans="1:17">
      <c r="A4326" t="s">
        <v>8988</v>
      </c>
      <c r="B4326" t="s">
        <v>8989</v>
      </c>
      <c r="I4326">
        <f t="shared" si="202"/>
        <v>4325</v>
      </c>
      <c r="J4326">
        <f t="shared" si="203"/>
        <v>4325</v>
      </c>
      <c r="K4326">
        <f t="shared" si="201"/>
        <v>1</v>
      </c>
      <c r="L4326" t="b">
        <f>COUNTIF($N$2:N4326, N4326)=1</f>
        <v>1</v>
      </c>
      <c r="M4326" s="37">
        <f>IF( $Q4326, MAX($M$1:M4325)+1, 0)</f>
        <v>0</v>
      </c>
      <c r="N4326" t="str" cm="1">
        <f t="array" ref="N4326">INDEX($A$9:$F$1048576, $J4326, $K4326 )</f>
        <v>73223</v>
      </c>
      <c r="O4326" t="str" cm="1">
        <f t="array" ref="O4326">INDEX($B$9:$F$1048576, $J4326, $K4326 )</f>
        <v>국민사랑제11차(유)2</v>
      </c>
      <c r="P4326" t="str" cm="1">
        <f t="array" ref="P4326">IF( $L4326, TRIM(_xll.IMDP("IR", $G$5&amp;$N4326, $G$6)), "" )</f>
        <v/>
      </c>
      <c r="Q4326" t="b" cm="1">
        <f t="array" ref="Q4326">IF(
    $U$1=1, AND($P4326&lt;&gt;"", $P4326&lt;&gt;"...", $P4326&lt;&gt;"입력오류"),
    IF(
        $U$18=1, AND($P4326&lt;&gt;"", $P4326&lt;&gt;"...", $P4326&lt;&gt;"입력오류", ISNUMBER(FIND(INDEX($T$2:$T$7,$U$1),$P4326))),
        IF(
            $U$17="기타", AND($P4326&lt;&gt;"", $P4326&lt;&gt;"...", $P4326&lt;&gt;"입력오류", NOT(ISNUMBER(FIND($T$21:$T$34,$P4326)))),
            AND($P4326&lt;&gt;"", $P4326&lt;&gt;"...", $P4326&lt;&gt;"입력오류", $T$19=$P4326)
        )
    )
)</f>
        <v>0</v>
      </c>
    </row>
    <row r="4327" spans="1:17">
      <c r="A4327" t="s">
        <v>8990</v>
      </c>
      <c r="B4327" t="s">
        <v>8991</v>
      </c>
      <c r="I4327">
        <f t="shared" si="202"/>
        <v>4326</v>
      </c>
      <c r="J4327">
        <f t="shared" si="203"/>
        <v>4326</v>
      </c>
      <c r="K4327">
        <f t="shared" si="201"/>
        <v>1</v>
      </c>
      <c r="L4327" t="b">
        <f>COUNTIF($N$2:N4327, N4327)=1</f>
        <v>1</v>
      </c>
      <c r="M4327" s="37">
        <f>IF( $Q4327, MAX($M$1:M4326)+1, 0)</f>
        <v>0</v>
      </c>
      <c r="N4327" t="str" cm="1">
        <f t="array" ref="N4327">INDEX($A$9:$F$1048576, $J4327, $K4327 )</f>
        <v>73229</v>
      </c>
      <c r="O4327" t="str" cm="1">
        <f t="array" ref="O4327">INDEX($B$9:$F$1048576, $J4327, $K4327 )</f>
        <v>리브프렌즈제2차(유)2-4</v>
      </c>
      <c r="P4327" t="str" cm="1">
        <f t="array" ref="P4327">IF( $L4327, TRIM(_xll.IMDP("IR", $G$5&amp;$N4327, $G$6)), "" )</f>
        <v/>
      </c>
      <c r="Q4327" t="b" cm="1">
        <f t="array" ref="Q4327">IF(
    $U$1=1, AND($P4327&lt;&gt;"", $P4327&lt;&gt;"...", $P4327&lt;&gt;"입력오류"),
    IF(
        $U$18=1, AND($P4327&lt;&gt;"", $P4327&lt;&gt;"...", $P4327&lt;&gt;"입력오류", ISNUMBER(FIND(INDEX($T$2:$T$7,$U$1),$P4327))),
        IF(
            $U$17="기타", AND($P4327&lt;&gt;"", $P4327&lt;&gt;"...", $P4327&lt;&gt;"입력오류", NOT(ISNUMBER(FIND($T$21:$T$34,$P4327)))),
            AND($P4327&lt;&gt;"", $P4327&lt;&gt;"...", $P4327&lt;&gt;"입력오류", $T$19=$P4327)
        )
    )
)</f>
        <v>0</v>
      </c>
    </row>
    <row r="4328" spans="1:17">
      <c r="A4328" t="s">
        <v>8992</v>
      </c>
      <c r="B4328" t="s">
        <v>8993</v>
      </c>
      <c r="I4328">
        <f t="shared" si="202"/>
        <v>4327</v>
      </c>
      <c r="J4328">
        <f t="shared" si="203"/>
        <v>4327</v>
      </c>
      <c r="K4328">
        <f t="shared" si="201"/>
        <v>1</v>
      </c>
      <c r="L4328" t="b">
        <f>COUNTIF($N$2:N4328, N4328)=1</f>
        <v>1</v>
      </c>
      <c r="M4328" s="37">
        <f>IF( $Q4328, MAX($M$1:M4327)+1, 0)</f>
        <v>0</v>
      </c>
      <c r="N4328" t="str" cm="1">
        <f t="array" ref="N4328">INDEX($A$9:$F$1048576, $J4328, $K4328 )</f>
        <v>73232</v>
      </c>
      <c r="O4328" t="str" cm="1">
        <f t="array" ref="O4328">INDEX($B$9:$F$1048576, $J4328, $K4328 )</f>
        <v>더퍼스트샤이닝제6차(유)2</v>
      </c>
      <c r="P4328" t="str" cm="1">
        <f t="array" ref="P4328">IF( $L4328, TRIM(_xll.IMDP("IR", $G$5&amp;$N4328, $G$6)), "" )</f>
        <v/>
      </c>
      <c r="Q4328" t="b" cm="1">
        <f t="array" ref="Q4328">IF(
    $U$1=1, AND($P4328&lt;&gt;"", $P4328&lt;&gt;"...", $P4328&lt;&gt;"입력오류"),
    IF(
        $U$18=1, AND($P4328&lt;&gt;"", $P4328&lt;&gt;"...", $P4328&lt;&gt;"입력오류", ISNUMBER(FIND(INDEX($T$2:$T$7,$U$1),$P4328))),
        IF(
            $U$17="기타", AND($P4328&lt;&gt;"", $P4328&lt;&gt;"...", $P4328&lt;&gt;"입력오류", NOT(ISNUMBER(FIND($T$21:$T$34,$P4328)))),
            AND($P4328&lt;&gt;"", $P4328&lt;&gt;"...", $P4328&lt;&gt;"입력오류", $T$19=$P4328)
        )
    )
)</f>
        <v>0</v>
      </c>
    </row>
    <row r="4329" spans="1:17">
      <c r="A4329" t="s">
        <v>8994</v>
      </c>
      <c r="B4329" t="s">
        <v>8995</v>
      </c>
      <c r="I4329">
        <f t="shared" si="202"/>
        <v>4328</v>
      </c>
      <c r="J4329">
        <f t="shared" si="203"/>
        <v>4328</v>
      </c>
      <c r="K4329">
        <f t="shared" si="201"/>
        <v>1</v>
      </c>
      <c r="L4329" t="b">
        <f>COUNTIF($N$2:N4329, N4329)=1</f>
        <v>1</v>
      </c>
      <c r="M4329" s="37">
        <f>IF( $Q4329, MAX($M$1:M4328)+1, 0)</f>
        <v>0</v>
      </c>
      <c r="N4329" t="str" cm="1">
        <f t="array" ref="N4329">INDEX($A$9:$F$1048576, $J4329, $K4329 )</f>
        <v>73233</v>
      </c>
      <c r="O4329" t="str" cm="1">
        <f t="array" ref="O4329">INDEX($B$9:$F$1048576, $J4329, $K4329 )</f>
        <v>티월드제101차(유)1-1</v>
      </c>
      <c r="P4329" t="str" cm="1">
        <f t="array" ref="P4329">IF( $L4329, TRIM(_xll.IMDP("IR", $G$5&amp;$N4329, $G$6)), "" )</f>
        <v/>
      </c>
      <c r="Q4329" t="b" cm="1">
        <f t="array" ref="Q4329">IF(
    $U$1=1, AND($P4329&lt;&gt;"", $P4329&lt;&gt;"...", $P4329&lt;&gt;"입력오류"),
    IF(
        $U$18=1, AND($P4329&lt;&gt;"", $P4329&lt;&gt;"...", $P4329&lt;&gt;"입력오류", ISNUMBER(FIND(INDEX($T$2:$T$7,$U$1),$P4329))),
        IF(
            $U$17="기타", AND($P4329&lt;&gt;"", $P4329&lt;&gt;"...", $P4329&lt;&gt;"입력오류", NOT(ISNUMBER(FIND($T$21:$T$34,$P4329)))),
            AND($P4329&lt;&gt;"", $P4329&lt;&gt;"...", $P4329&lt;&gt;"입력오류", $T$19=$P4329)
        )
    )
)</f>
        <v>0</v>
      </c>
    </row>
    <row r="4330" spans="1:17">
      <c r="A4330" t="s">
        <v>8996</v>
      </c>
      <c r="B4330" t="s">
        <v>8997</v>
      </c>
      <c r="I4330">
        <f t="shared" si="202"/>
        <v>4329</v>
      </c>
      <c r="J4330">
        <f t="shared" si="203"/>
        <v>4329</v>
      </c>
      <c r="K4330">
        <f t="shared" si="201"/>
        <v>1</v>
      </c>
      <c r="L4330" t="b">
        <f>COUNTIF($N$2:N4330, N4330)=1</f>
        <v>1</v>
      </c>
      <c r="M4330" s="37">
        <f>IF( $Q4330, MAX($M$1:M4329)+1, 0)</f>
        <v>0</v>
      </c>
      <c r="N4330" t="str" cm="1">
        <f t="array" ref="N4330">INDEX($A$9:$F$1048576, $J4330, $K4330 )</f>
        <v>73234</v>
      </c>
      <c r="O4330" t="str" cm="1">
        <f t="array" ref="O4330">INDEX($B$9:$F$1048576, $J4330, $K4330 )</f>
        <v>티월드제101차(유)1-2</v>
      </c>
      <c r="P4330" t="str" cm="1">
        <f t="array" ref="P4330">IF( $L4330, TRIM(_xll.IMDP("IR", $G$5&amp;$N4330, $G$6)), "" )</f>
        <v/>
      </c>
      <c r="Q4330" t="b" cm="1">
        <f t="array" ref="Q4330">IF(
    $U$1=1, AND($P4330&lt;&gt;"", $P4330&lt;&gt;"...", $P4330&lt;&gt;"입력오류"),
    IF(
        $U$18=1, AND($P4330&lt;&gt;"", $P4330&lt;&gt;"...", $P4330&lt;&gt;"입력오류", ISNUMBER(FIND(INDEX($T$2:$T$7,$U$1),$P4330))),
        IF(
            $U$17="기타", AND($P4330&lt;&gt;"", $P4330&lt;&gt;"...", $P4330&lt;&gt;"입력오류", NOT(ISNUMBER(FIND($T$21:$T$34,$P4330)))),
            AND($P4330&lt;&gt;"", $P4330&lt;&gt;"...", $P4330&lt;&gt;"입력오류", $T$19=$P4330)
        )
    )
)</f>
        <v>0</v>
      </c>
    </row>
    <row r="4331" spans="1:17">
      <c r="A4331" t="s">
        <v>8998</v>
      </c>
      <c r="B4331" t="s">
        <v>8999</v>
      </c>
      <c r="I4331">
        <f t="shared" si="202"/>
        <v>4330</v>
      </c>
      <c r="J4331">
        <f t="shared" si="203"/>
        <v>4330</v>
      </c>
      <c r="K4331">
        <f t="shared" si="201"/>
        <v>1</v>
      </c>
      <c r="L4331" t="b">
        <f>COUNTIF($N$2:N4331, N4331)=1</f>
        <v>1</v>
      </c>
      <c r="M4331" s="37">
        <f>IF( $Q4331, MAX($M$1:M4330)+1, 0)</f>
        <v>0</v>
      </c>
      <c r="N4331" t="str" cm="1">
        <f t="array" ref="N4331">INDEX($A$9:$F$1048576, $J4331, $K4331 )</f>
        <v>73235</v>
      </c>
      <c r="O4331" t="str" cm="1">
        <f t="array" ref="O4331">INDEX($B$9:$F$1048576, $J4331, $K4331 )</f>
        <v>티월드제101차(유)1-3</v>
      </c>
      <c r="P4331" t="str" cm="1">
        <f t="array" ref="P4331">IF( $L4331, TRIM(_xll.IMDP("IR", $G$5&amp;$N4331, $G$6)), "" )</f>
        <v/>
      </c>
      <c r="Q4331" t="b" cm="1">
        <f t="array" ref="Q4331">IF(
    $U$1=1, AND($P4331&lt;&gt;"", $P4331&lt;&gt;"...", $P4331&lt;&gt;"입력오류"),
    IF(
        $U$18=1, AND($P4331&lt;&gt;"", $P4331&lt;&gt;"...", $P4331&lt;&gt;"입력오류", ISNUMBER(FIND(INDEX($T$2:$T$7,$U$1),$P4331))),
        IF(
            $U$17="기타", AND($P4331&lt;&gt;"", $P4331&lt;&gt;"...", $P4331&lt;&gt;"입력오류", NOT(ISNUMBER(FIND($T$21:$T$34,$P4331)))),
            AND($P4331&lt;&gt;"", $P4331&lt;&gt;"...", $P4331&lt;&gt;"입력오류", $T$19=$P4331)
        )
    )
)</f>
        <v>0</v>
      </c>
    </row>
    <row r="4332" spans="1:17">
      <c r="A4332" t="s">
        <v>9000</v>
      </c>
      <c r="B4332" t="s">
        <v>9001</v>
      </c>
      <c r="I4332">
        <f t="shared" si="202"/>
        <v>4331</v>
      </c>
      <c r="J4332">
        <f t="shared" si="203"/>
        <v>4331</v>
      </c>
      <c r="K4332">
        <f t="shared" si="201"/>
        <v>1</v>
      </c>
      <c r="L4332" t="b">
        <f>COUNTIF($N$2:N4332, N4332)=1</f>
        <v>1</v>
      </c>
      <c r="M4332" s="37">
        <f>IF( $Q4332, MAX($M$1:M4331)+1, 0)</f>
        <v>0</v>
      </c>
      <c r="N4332" t="str" cm="1">
        <f t="array" ref="N4332">INDEX($A$9:$F$1048576, $J4332, $K4332 )</f>
        <v>73236</v>
      </c>
      <c r="O4332" t="str" cm="1">
        <f t="array" ref="O4332">INDEX($B$9:$F$1048576, $J4332, $K4332 )</f>
        <v>티월드제101차(유)1-4</v>
      </c>
      <c r="P4332" t="str" cm="1">
        <f t="array" ref="P4332">IF( $L4332, TRIM(_xll.IMDP("IR", $G$5&amp;$N4332, $G$6)), "" )</f>
        <v/>
      </c>
      <c r="Q4332" t="b" cm="1">
        <f t="array" ref="Q4332">IF(
    $U$1=1, AND($P4332&lt;&gt;"", $P4332&lt;&gt;"...", $P4332&lt;&gt;"입력오류"),
    IF(
        $U$18=1, AND($P4332&lt;&gt;"", $P4332&lt;&gt;"...", $P4332&lt;&gt;"입력오류", ISNUMBER(FIND(INDEX($T$2:$T$7,$U$1),$P4332))),
        IF(
            $U$17="기타", AND($P4332&lt;&gt;"", $P4332&lt;&gt;"...", $P4332&lt;&gt;"입력오류", NOT(ISNUMBER(FIND($T$21:$T$34,$P4332)))),
            AND($P4332&lt;&gt;"", $P4332&lt;&gt;"...", $P4332&lt;&gt;"입력오류", $T$19=$P4332)
        )
    )
)</f>
        <v>0</v>
      </c>
    </row>
    <row r="4333" spans="1:17">
      <c r="A4333" t="s">
        <v>9002</v>
      </c>
      <c r="B4333" t="s">
        <v>9003</v>
      </c>
      <c r="I4333">
        <f t="shared" si="202"/>
        <v>4332</v>
      </c>
      <c r="J4333">
        <f t="shared" si="203"/>
        <v>4332</v>
      </c>
      <c r="K4333">
        <f t="shared" si="201"/>
        <v>1</v>
      </c>
      <c r="L4333" t="b">
        <f>COUNTIF($N$2:N4333, N4333)=1</f>
        <v>1</v>
      </c>
      <c r="M4333" s="37">
        <f>IF( $Q4333, MAX($M$1:M4332)+1, 0)</f>
        <v>0</v>
      </c>
      <c r="N4333" t="str" cm="1">
        <f t="array" ref="N4333">INDEX($A$9:$F$1048576, $J4333, $K4333 )</f>
        <v>73237</v>
      </c>
      <c r="O4333" t="str" cm="1">
        <f t="array" ref="O4333">INDEX($B$9:$F$1048576, $J4333, $K4333 )</f>
        <v>티월드제101차(유)1-5</v>
      </c>
      <c r="P4333" t="str" cm="1">
        <f t="array" ref="P4333">IF( $L4333, TRIM(_xll.IMDP("IR", $G$5&amp;$N4333, $G$6)), "" )</f>
        <v/>
      </c>
      <c r="Q4333" t="b" cm="1">
        <f t="array" ref="Q4333">IF(
    $U$1=1, AND($P4333&lt;&gt;"", $P4333&lt;&gt;"...", $P4333&lt;&gt;"입력오류"),
    IF(
        $U$18=1, AND($P4333&lt;&gt;"", $P4333&lt;&gt;"...", $P4333&lt;&gt;"입력오류", ISNUMBER(FIND(INDEX($T$2:$T$7,$U$1),$P4333))),
        IF(
            $U$17="기타", AND($P4333&lt;&gt;"", $P4333&lt;&gt;"...", $P4333&lt;&gt;"입력오류", NOT(ISNUMBER(FIND($T$21:$T$34,$P4333)))),
            AND($P4333&lt;&gt;"", $P4333&lt;&gt;"...", $P4333&lt;&gt;"입력오류", $T$19=$P4333)
        )
    )
)</f>
        <v>0</v>
      </c>
    </row>
    <row r="4334" spans="1:17">
      <c r="A4334" t="s">
        <v>9004</v>
      </c>
      <c r="B4334" t="s">
        <v>9005</v>
      </c>
      <c r="I4334">
        <f t="shared" si="202"/>
        <v>4333</v>
      </c>
      <c r="J4334">
        <f t="shared" si="203"/>
        <v>4333</v>
      </c>
      <c r="K4334">
        <f t="shared" si="201"/>
        <v>1</v>
      </c>
      <c r="L4334" t="b">
        <f>COUNTIF($N$2:N4334, N4334)=1</f>
        <v>1</v>
      </c>
      <c r="M4334" s="37">
        <f>IF( $Q4334, MAX($M$1:M4333)+1, 0)</f>
        <v>0</v>
      </c>
      <c r="N4334" t="str" cm="1">
        <f t="array" ref="N4334">INDEX($A$9:$F$1048576, $J4334, $K4334 )</f>
        <v>73238</v>
      </c>
      <c r="O4334" t="str" cm="1">
        <f t="array" ref="O4334">INDEX($B$9:$F$1048576, $J4334, $K4334 )</f>
        <v>티월드제101차(유)1-6</v>
      </c>
      <c r="P4334" t="str" cm="1">
        <f t="array" ref="P4334">IF( $L4334, TRIM(_xll.IMDP("IR", $G$5&amp;$N4334, $G$6)), "" )</f>
        <v/>
      </c>
      <c r="Q4334" t="b" cm="1">
        <f t="array" ref="Q4334">IF(
    $U$1=1, AND($P4334&lt;&gt;"", $P4334&lt;&gt;"...", $P4334&lt;&gt;"입력오류"),
    IF(
        $U$18=1, AND($P4334&lt;&gt;"", $P4334&lt;&gt;"...", $P4334&lt;&gt;"입력오류", ISNUMBER(FIND(INDEX($T$2:$T$7,$U$1),$P4334))),
        IF(
            $U$17="기타", AND($P4334&lt;&gt;"", $P4334&lt;&gt;"...", $P4334&lt;&gt;"입력오류", NOT(ISNUMBER(FIND($T$21:$T$34,$P4334)))),
            AND($P4334&lt;&gt;"", $P4334&lt;&gt;"...", $P4334&lt;&gt;"입력오류", $T$19=$P4334)
        )
    )
)</f>
        <v>0</v>
      </c>
    </row>
    <row r="4335" spans="1:17">
      <c r="A4335" t="s">
        <v>9006</v>
      </c>
      <c r="B4335" t="s">
        <v>9007</v>
      </c>
      <c r="I4335">
        <f t="shared" si="202"/>
        <v>4334</v>
      </c>
      <c r="J4335">
        <f t="shared" si="203"/>
        <v>4334</v>
      </c>
      <c r="K4335">
        <f t="shared" si="201"/>
        <v>1</v>
      </c>
      <c r="L4335" t="b">
        <f>COUNTIF($N$2:N4335, N4335)=1</f>
        <v>1</v>
      </c>
      <c r="M4335" s="37">
        <f>IF( $Q4335, MAX($M$1:M4334)+1, 0)</f>
        <v>0</v>
      </c>
      <c r="N4335" t="str" cm="1">
        <f t="array" ref="N4335">INDEX($A$9:$F$1048576, $J4335, $K4335 )</f>
        <v>73239</v>
      </c>
      <c r="O4335" t="str" cm="1">
        <f t="array" ref="O4335">INDEX($B$9:$F$1048576, $J4335, $K4335 )</f>
        <v>티월드제101차(유)1-7</v>
      </c>
      <c r="P4335" t="str" cm="1">
        <f t="array" ref="P4335">IF( $L4335, TRIM(_xll.IMDP("IR", $G$5&amp;$N4335, $G$6)), "" )</f>
        <v/>
      </c>
      <c r="Q4335" t="b" cm="1">
        <f t="array" ref="Q4335">IF(
    $U$1=1, AND($P4335&lt;&gt;"", $P4335&lt;&gt;"...", $P4335&lt;&gt;"입력오류"),
    IF(
        $U$18=1, AND($P4335&lt;&gt;"", $P4335&lt;&gt;"...", $P4335&lt;&gt;"입력오류", ISNUMBER(FIND(INDEX($T$2:$T$7,$U$1),$P4335))),
        IF(
            $U$17="기타", AND($P4335&lt;&gt;"", $P4335&lt;&gt;"...", $P4335&lt;&gt;"입력오류", NOT(ISNUMBER(FIND($T$21:$T$34,$P4335)))),
            AND($P4335&lt;&gt;"", $P4335&lt;&gt;"...", $P4335&lt;&gt;"입력오류", $T$19=$P4335)
        )
    )
)</f>
        <v>0</v>
      </c>
    </row>
    <row r="4336" spans="1:17">
      <c r="A4336" t="s">
        <v>9008</v>
      </c>
      <c r="B4336" t="s">
        <v>9009</v>
      </c>
      <c r="I4336">
        <f t="shared" si="202"/>
        <v>4335</v>
      </c>
      <c r="J4336">
        <f t="shared" si="203"/>
        <v>4335</v>
      </c>
      <c r="K4336">
        <f t="shared" si="201"/>
        <v>1</v>
      </c>
      <c r="L4336" t="b">
        <f>COUNTIF($N$2:N4336, N4336)=1</f>
        <v>1</v>
      </c>
      <c r="M4336" s="37">
        <f>IF( $Q4336, MAX($M$1:M4335)+1, 0)</f>
        <v>0</v>
      </c>
      <c r="N4336" t="str" cm="1">
        <f t="array" ref="N4336">INDEX($A$9:$F$1048576, $J4336, $K4336 )</f>
        <v>73240</v>
      </c>
      <c r="O4336" t="str" cm="1">
        <f t="array" ref="O4336">INDEX($B$9:$F$1048576, $J4336, $K4336 )</f>
        <v>티월드제101차(유)1-8</v>
      </c>
      <c r="P4336" t="str" cm="1">
        <f t="array" ref="P4336">IF( $L4336, TRIM(_xll.IMDP("IR", $G$5&amp;$N4336, $G$6)), "" )</f>
        <v/>
      </c>
      <c r="Q4336" t="b" cm="1">
        <f t="array" ref="Q4336">IF(
    $U$1=1, AND($P4336&lt;&gt;"", $P4336&lt;&gt;"...", $P4336&lt;&gt;"입력오류"),
    IF(
        $U$18=1, AND($P4336&lt;&gt;"", $P4336&lt;&gt;"...", $P4336&lt;&gt;"입력오류", ISNUMBER(FIND(INDEX($T$2:$T$7,$U$1),$P4336))),
        IF(
            $U$17="기타", AND($P4336&lt;&gt;"", $P4336&lt;&gt;"...", $P4336&lt;&gt;"입력오류", NOT(ISNUMBER(FIND($T$21:$T$34,$P4336)))),
            AND($P4336&lt;&gt;"", $P4336&lt;&gt;"...", $P4336&lt;&gt;"입력오류", $T$19=$P4336)
        )
    )
)</f>
        <v>0</v>
      </c>
    </row>
    <row r="4337" spans="1:17">
      <c r="A4337" t="s">
        <v>9010</v>
      </c>
      <c r="B4337" t="s">
        <v>9011</v>
      </c>
      <c r="I4337">
        <f t="shared" si="202"/>
        <v>4336</v>
      </c>
      <c r="J4337">
        <f t="shared" si="203"/>
        <v>4336</v>
      </c>
      <c r="K4337">
        <f t="shared" si="201"/>
        <v>1</v>
      </c>
      <c r="L4337" t="b">
        <f>COUNTIF($N$2:N4337, N4337)=1</f>
        <v>1</v>
      </c>
      <c r="M4337" s="37">
        <f>IF( $Q4337, MAX($M$1:M4336)+1, 0)</f>
        <v>0</v>
      </c>
      <c r="N4337" t="str" cm="1">
        <f t="array" ref="N4337">INDEX($A$9:$F$1048576, $J4337, $K4337 )</f>
        <v>73241</v>
      </c>
      <c r="O4337" t="str" cm="1">
        <f t="array" ref="O4337">INDEX($B$9:$F$1048576, $J4337, $K4337 )</f>
        <v>티월드제101차(유)1-9</v>
      </c>
      <c r="P4337" t="str" cm="1">
        <f t="array" ref="P4337">IF( $L4337, TRIM(_xll.IMDP("IR", $G$5&amp;$N4337, $G$6)), "" )</f>
        <v/>
      </c>
      <c r="Q4337" t="b" cm="1">
        <f t="array" ref="Q4337">IF(
    $U$1=1, AND($P4337&lt;&gt;"", $P4337&lt;&gt;"...", $P4337&lt;&gt;"입력오류"),
    IF(
        $U$18=1, AND($P4337&lt;&gt;"", $P4337&lt;&gt;"...", $P4337&lt;&gt;"입력오류", ISNUMBER(FIND(INDEX($T$2:$T$7,$U$1),$P4337))),
        IF(
            $U$17="기타", AND($P4337&lt;&gt;"", $P4337&lt;&gt;"...", $P4337&lt;&gt;"입력오류", NOT(ISNUMBER(FIND($T$21:$T$34,$P4337)))),
            AND($P4337&lt;&gt;"", $P4337&lt;&gt;"...", $P4337&lt;&gt;"입력오류", $T$19=$P4337)
        )
    )
)</f>
        <v>0</v>
      </c>
    </row>
    <row r="4338" spans="1:17">
      <c r="A4338" t="s">
        <v>9012</v>
      </c>
      <c r="B4338" t="s">
        <v>9013</v>
      </c>
      <c r="I4338">
        <f t="shared" si="202"/>
        <v>4337</v>
      </c>
      <c r="J4338">
        <f t="shared" si="203"/>
        <v>4337</v>
      </c>
      <c r="K4338">
        <f t="shared" si="201"/>
        <v>1</v>
      </c>
      <c r="L4338" t="b">
        <f>COUNTIF($N$2:N4338, N4338)=1</f>
        <v>1</v>
      </c>
      <c r="M4338" s="37">
        <f>IF( $Q4338, MAX($M$1:M4337)+1, 0)</f>
        <v>0</v>
      </c>
      <c r="N4338" t="str" cm="1">
        <f t="array" ref="N4338">INDEX($A$9:$F$1048576, $J4338, $K4338 )</f>
        <v>73242</v>
      </c>
      <c r="O4338" t="str" cm="1">
        <f t="array" ref="O4338">INDEX($B$9:$F$1048576, $J4338, $K4338 )</f>
        <v>티월드제101차(유)1-10</v>
      </c>
      <c r="P4338" t="str" cm="1">
        <f t="array" ref="P4338">IF( $L4338, TRIM(_xll.IMDP("IR", $G$5&amp;$N4338, $G$6)), "" )</f>
        <v/>
      </c>
      <c r="Q4338" t="b" cm="1">
        <f t="array" ref="Q4338">IF(
    $U$1=1, AND($P4338&lt;&gt;"", $P4338&lt;&gt;"...", $P4338&lt;&gt;"입력오류"),
    IF(
        $U$18=1, AND($P4338&lt;&gt;"", $P4338&lt;&gt;"...", $P4338&lt;&gt;"입력오류", ISNUMBER(FIND(INDEX($T$2:$T$7,$U$1),$P4338))),
        IF(
            $U$17="기타", AND($P4338&lt;&gt;"", $P4338&lt;&gt;"...", $P4338&lt;&gt;"입력오류", NOT(ISNUMBER(FIND($T$21:$T$34,$P4338)))),
            AND($P4338&lt;&gt;"", $P4338&lt;&gt;"...", $P4338&lt;&gt;"입력오류", $T$19=$P4338)
        )
    )
)</f>
        <v>0</v>
      </c>
    </row>
    <row r="4339" spans="1:17">
      <c r="A4339" t="s">
        <v>9014</v>
      </c>
      <c r="B4339" t="s">
        <v>9015</v>
      </c>
      <c r="I4339">
        <f t="shared" si="202"/>
        <v>4338</v>
      </c>
      <c r="J4339">
        <f t="shared" si="203"/>
        <v>4338</v>
      </c>
      <c r="K4339">
        <f t="shared" si="201"/>
        <v>1</v>
      </c>
      <c r="L4339" t="b">
        <f>COUNTIF($N$2:N4339, N4339)=1</f>
        <v>1</v>
      </c>
      <c r="M4339" s="37">
        <f>IF( $Q4339, MAX($M$1:M4338)+1, 0)</f>
        <v>0</v>
      </c>
      <c r="N4339" t="str" cm="1">
        <f t="array" ref="N4339">INDEX($A$9:$F$1048576, $J4339, $K4339 )</f>
        <v>73243</v>
      </c>
      <c r="O4339" t="str" cm="1">
        <f t="array" ref="O4339">INDEX($B$9:$F$1048576, $J4339, $K4339 )</f>
        <v>티월드제101차(유)1-11</v>
      </c>
      <c r="P4339" t="str" cm="1">
        <f t="array" ref="P4339">IF( $L4339, TRIM(_xll.IMDP("IR", $G$5&amp;$N4339, $G$6)), "" )</f>
        <v/>
      </c>
      <c r="Q4339" t="b" cm="1">
        <f t="array" ref="Q4339">IF(
    $U$1=1, AND($P4339&lt;&gt;"", $P4339&lt;&gt;"...", $P4339&lt;&gt;"입력오류"),
    IF(
        $U$18=1, AND($P4339&lt;&gt;"", $P4339&lt;&gt;"...", $P4339&lt;&gt;"입력오류", ISNUMBER(FIND(INDEX($T$2:$T$7,$U$1),$P4339))),
        IF(
            $U$17="기타", AND($P4339&lt;&gt;"", $P4339&lt;&gt;"...", $P4339&lt;&gt;"입력오류", NOT(ISNUMBER(FIND($T$21:$T$34,$P4339)))),
            AND($P4339&lt;&gt;"", $P4339&lt;&gt;"...", $P4339&lt;&gt;"입력오류", $T$19=$P4339)
        )
    )
)</f>
        <v>0</v>
      </c>
    </row>
    <row r="4340" spans="1:17">
      <c r="A4340" t="s">
        <v>9016</v>
      </c>
      <c r="B4340" t="s">
        <v>9017</v>
      </c>
      <c r="I4340">
        <f t="shared" si="202"/>
        <v>4339</v>
      </c>
      <c r="J4340">
        <f t="shared" si="203"/>
        <v>4339</v>
      </c>
      <c r="K4340">
        <f t="shared" si="201"/>
        <v>1</v>
      </c>
      <c r="L4340" t="b">
        <f>COUNTIF($N$2:N4340, N4340)=1</f>
        <v>1</v>
      </c>
      <c r="M4340" s="37">
        <f>IF( $Q4340, MAX($M$1:M4339)+1, 0)</f>
        <v>0</v>
      </c>
      <c r="N4340" t="str" cm="1">
        <f t="array" ref="N4340">INDEX($A$9:$F$1048576, $J4340, $K4340 )</f>
        <v>73244</v>
      </c>
      <c r="O4340" t="str" cm="1">
        <f t="array" ref="O4340">INDEX($B$9:$F$1048576, $J4340, $K4340 )</f>
        <v>티월드제101차(유)1-12</v>
      </c>
      <c r="P4340" t="str" cm="1">
        <f t="array" ref="P4340">IF( $L4340, TRIM(_xll.IMDP("IR", $G$5&amp;$N4340, $G$6)), "" )</f>
        <v/>
      </c>
      <c r="Q4340" t="b" cm="1">
        <f t="array" ref="Q4340">IF(
    $U$1=1, AND($P4340&lt;&gt;"", $P4340&lt;&gt;"...", $P4340&lt;&gt;"입력오류"),
    IF(
        $U$18=1, AND($P4340&lt;&gt;"", $P4340&lt;&gt;"...", $P4340&lt;&gt;"입력오류", ISNUMBER(FIND(INDEX($T$2:$T$7,$U$1),$P4340))),
        IF(
            $U$17="기타", AND($P4340&lt;&gt;"", $P4340&lt;&gt;"...", $P4340&lt;&gt;"입력오류", NOT(ISNUMBER(FIND($T$21:$T$34,$P4340)))),
            AND($P4340&lt;&gt;"", $P4340&lt;&gt;"...", $P4340&lt;&gt;"입력오류", $T$19=$P4340)
        )
    )
)</f>
        <v>0</v>
      </c>
    </row>
    <row r="4341" spans="1:17">
      <c r="A4341" t="s">
        <v>9018</v>
      </c>
      <c r="B4341" t="s">
        <v>9019</v>
      </c>
      <c r="I4341">
        <f t="shared" si="202"/>
        <v>4340</v>
      </c>
      <c r="J4341">
        <f t="shared" si="203"/>
        <v>4340</v>
      </c>
      <c r="K4341">
        <f t="shared" si="201"/>
        <v>1</v>
      </c>
      <c r="L4341" t="b">
        <f>COUNTIF($N$2:N4341, N4341)=1</f>
        <v>1</v>
      </c>
      <c r="M4341" s="37">
        <f>IF( $Q4341, MAX($M$1:M4340)+1, 0)</f>
        <v>0</v>
      </c>
      <c r="N4341" t="str" cm="1">
        <f t="array" ref="N4341">INDEX($A$9:$F$1048576, $J4341, $K4341 )</f>
        <v>73245</v>
      </c>
      <c r="O4341" t="str" cm="1">
        <f t="array" ref="O4341">INDEX($B$9:$F$1048576, $J4341, $K4341 )</f>
        <v>티월드제101차(유)1-13</v>
      </c>
      <c r="P4341" t="str" cm="1">
        <f t="array" ref="P4341">IF( $L4341, TRIM(_xll.IMDP("IR", $G$5&amp;$N4341, $G$6)), "" )</f>
        <v/>
      </c>
      <c r="Q4341" t="b" cm="1">
        <f t="array" ref="Q4341">IF(
    $U$1=1, AND($P4341&lt;&gt;"", $P4341&lt;&gt;"...", $P4341&lt;&gt;"입력오류"),
    IF(
        $U$18=1, AND($P4341&lt;&gt;"", $P4341&lt;&gt;"...", $P4341&lt;&gt;"입력오류", ISNUMBER(FIND(INDEX($T$2:$T$7,$U$1),$P4341))),
        IF(
            $U$17="기타", AND($P4341&lt;&gt;"", $P4341&lt;&gt;"...", $P4341&lt;&gt;"입력오류", NOT(ISNUMBER(FIND($T$21:$T$34,$P4341)))),
            AND($P4341&lt;&gt;"", $P4341&lt;&gt;"...", $P4341&lt;&gt;"입력오류", $T$19=$P4341)
        )
    )
)</f>
        <v>0</v>
      </c>
    </row>
    <row r="4342" spans="1:17">
      <c r="A4342" t="s">
        <v>9020</v>
      </c>
      <c r="B4342" t="s">
        <v>9021</v>
      </c>
      <c r="I4342">
        <f t="shared" si="202"/>
        <v>4341</v>
      </c>
      <c r="J4342">
        <f t="shared" si="203"/>
        <v>4341</v>
      </c>
      <c r="K4342">
        <f t="shared" si="201"/>
        <v>1</v>
      </c>
      <c r="L4342" t="b">
        <f>COUNTIF($N$2:N4342, N4342)=1</f>
        <v>1</v>
      </c>
      <c r="M4342" s="37">
        <f>IF( $Q4342, MAX($M$1:M4341)+1, 0)</f>
        <v>0</v>
      </c>
      <c r="N4342" t="str" cm="1">
        <f t="array" ref="N4342">INDEX($A$9:$F$1048576, $J4342, $K4342 )</f>
        <v>73246</v>
      </c>
      <c r="O4342" t="str" cm="1">
        <f t="array" ref="O4342">INDEX($B$9:$F$1048576, $J4342, $K4342 )</f>
        <v>티월드제101차(유)1-14</v>
      </c>
      <c r="P4342" t="str" cm="1">
        <f t="array" ref="P4342">IF( $L4342, TRIM(_xll.IMDP("IR", $G$5&amp;$N4342, $G$6)), "" )</f>
        <v/>
      </c>
      <c r="Q4342" t="b" cm="1">
        <f t="array" ref="Q4342">IF(
    $U$1=1, AND($P4342&lt;&gt;"", $P4342&lt;&gt;"...", $P4342&lt;&gt;"입력오류"),
    IF(
        $U$18=1, AND($P4342&lt;&gt;"", $P4342&lt;&gt;"...", $P4342&lt;&gt;"입력오류", ISNUMBER(FIND(INDEX($T$2:$T$7,$U$1),$P4342))),
        IF(
            $U$17="기타", AND($P4342&lt;&gt;"", $P4342&lt;&gt;"...", $P4342&lt;&gt;"입력오류", NOT(ISNUMBER(FIND($T$21:$T$34,$P4342)))),
            AND($P4342&lt;&gt;"", $P4342&lt;&gt;"...", $P4342&lt;&gt;"입력오류", $T$19=$P4342)
        )
    )
)</f>
        <v>0</v>
      </c>
    </row>
    <row r="4343" spans="1:17">
      <c r="A4343" t="s">
        <v>9022</v>
      </c>
      <c r="B4343" t="s">
        <v>9023</v>
      </c>
      <c r="I4343">
        <f t="shared" si="202"/>
        <v>4342</v>
      </c>
      <c r="J4343">
        <f t="shared" si="203"/>
        <v>4342</v>
      </c>
      <c r="K4343">
        <f t="shared" si="201"/>
        <v>1</v>
      </c>
      <c r="L4343" t="b">
        <f>COUNTIF($N$2:N4343, N4343)=1</f>
        <v>1</v>
      </c>
      <c r="M4343" s="37">
        <f>IF( $Q4343, MAX($M$1:M4342)+1, 0)</f>
        <v>0</v>
      </c>
      <c r="N4343" t="str" cm="1">
        <f t="array" ref="N4343">INDEX($A$9:$F$1048576, $J4343, $K4343 )</f>
        <v>73247</v>
      </c>
      <c r="O4343" t="str" cm="1">
        <f t="array" ref="O4343">INDEX($B$9:$F$1048576, $J4343, $K4343 )</f>
        <v>티월드제101차(유)1-15</v>
      </c>
      <c r="P4343" t="str" cm="1">
        <f t="array" ref="P4343">IF( $L4343, TRIM(_xll.IMDP("IR", $G$5&amp;$N4343, $G$6)), "" )</f>
        <v/>
      </c>
      <c r="Q4343" t="b" cm="1">
        <f t="array" ref="Q4343">IF(
    $U$1=1, AND($P4343&lt;&gt;"", $P4343&lt;&gt;"...", $P4343&lt;&gt;"입력오류"),
    IF(
        $U$18=1, AND($P4343&lt;&gt;"", $P4343&lt;&gt;"...", $P4343&lt;&gt;"입력오류", ISNUMBER(FIND(INDEX($T$2:$T$7,$U$1),$P4343))),
        IF(
            $U$17="기타", AND($P4343&lt;&gt;"", $P4343&lt;&gt;"...", $P4343&lt;&gt;"입력오류", NOT(ISNUMBER(FIND($T$21:$T$34,$P4343)))),
            AND($P4343&lt;&gt;"", $P4343&lt;&gt;"...", $P4343&lt;&gt;"입력오류", $T$19=$P4343)
        )
    )
)</f>
        <v>0</v>
      </c>
    </row>
    <row r="4344" spans="1:17">
      <c r="A4344" t="s">
        <v>9024</v>
      </c>
      <c r="B4344" t="s">
        <v>9025</v>
      </c>
      <c r="I4344">
        <f t="shared" si="202"/>
        <v>4343</v>
      </c>
      <c r="J4344">
        <f t="shared" si="203"/>
        <v>4343</v>
      </c>
      <c r="K4344">
        <f t="shared" si="201"/>
        <v>1</v>
      </c>
      <c r="L4344" t="b">
        <f>COUNTIF($N$2:N4344, N4344)=1</f>
        <v>1</v>
      </c>
      <c r="M4344" s="37">
        <f>IF( $Q4344, MAX($M$1:M4343)+1, 0)</f>
        <v>0</v>
      </c>
      <c r="N4344" t="str" cm="1">
        <f t="array" ref="N4344">INDEX($A$9:$F$1048576, $J4344, $K4344 )</f>
        <v>73248</v>
      </c>
      <c r="O4344" t="str" cm="1">
        <f t="array" ref="O4344">INDEX($B$9:$F$1048576, $J4344, $K4344 )</f>
        <v>티월드제101차(유)1-16</v>
      </c>
      <c r="P4344" t="str" cm="1">
        <f t="array" ref="P4344">IF( $L4344, TRIM(_xll.IMDP("IR", $G$5&amp;$N4344, $G$6)), "" )</f>
        <v/>
      </c>
      <c r="Q4344" t="b" cm="1">
        <f t="array" ref="Q4344">IF(
    $U$1=1, AND($P4344&lt;&gt;"", $P4344&lt;&gt;"...", $P4344&lt;&gt;"입력오류"),
    IF(
        $U$18=1, AND($P4344&lt;&gt;"", $P4344&lt;&gt;"...", $P4344&lt;&gt;"입력오류", ISNUMBER(FIND(INDEX($T$2:$T$7,$U$1),$P4344))),
        IF(
            $U$17="기타", AND($P4344&lt;&gt;"", $P4344&lt;&gt;"...", $P4344&lt;&gt;"입력오류", NOT(ISNUMBER(FIND($T$21:$T$34,$P4344)))),
            AND($P4344&lt;&gt;"", $P4344&lt;&gt;"...", $P4344&lt;&gt;"입력오류", $T$19=$P4344)
        )
    )
)</f>
        <v>0</v>
      </c>
    </row>
    <row r="4345" spans="1:17">
      <c r="A4345" t="s">
        <v>9026</v>
      </c>
      <c r="B4345" t="s">
        <v>9027</v>
      </c>
      <c r="I4345">
        <f t="shared" si="202"/>
        <v>4344</v>
      </c>
      <c r="J4345">
        <f t="shared" si="203"/>
        <v>4344</v>
      </c>
      <c r="K4345">
        <f t="shared" si="201"/>
        <v>1</v>
      </c>
      <c r="L4345" t="b">
        <f>COUNTIF($N$2:N4345, N4345)=1</f>
        <v>1</v>
      </c>
      <c r="M4345" s="37">
        <f>IF( $Q4345, MAX($M$1:M4344)+1, 0)</f>
        <v>0</v>
      </c>
      <c r="N4345" t="str" cm="1">
        <f t="array" ref="N4345">INDEX($A$9:$F$1048576, $J4345, $K4345 )</f>
        <v>73249</v>
      </c>
      <c r="O4345" t="str" cm="1">
        <f t="array" ref="O4345">INDEX($B$9:$F$1048576, $J4345, $K4345 )</f>
        <v>티월드제101차(유)1-17</v>
      </c>
      <c r="P4345" t="str" cm="1">
        <f t="array" ref="P4345">IF( $L4345, TRIM(_xll.IMDP("IR", $G$5&amp;$N4345, $G$6)), "" )</f>
        <v/>
      </c>
      <c r="Q4345" t="b" cm="1">
        <f t="array" ref="Q4345">IF(
    $U$1=1, AND($P4345&lt;&gt;"", $P4345&lt;&gt;"...", $P4345&lt;&gt;"입력오류"),
    IF(
        $U$18=1, AND($P4345&lt;&gt;"", $P4345&lt;&gt;"...", $P4345&lt;&gt;"입력오류", ISNUMBER(FIND(INDEX($T$2:$T$7,$U$1),$P4345))),
        IF(
            $U$17="기타", AND($P4345&lt;&gt;"", $P4345&lt;&gt;"...", $P4345&lt;&gt;"입력오류", NOT(ISNUMBER(FIND($T$21:$T$34,$P4345)))),
            AND($P4345&lt;&gt;"", $P4345&lt;&gt;"...", $P4345&lt;&gt;"입력오류", $T$19=$P4345)
        )
    )
)</f>
        <v>0</v>
      </c>
    </row>
    <row r="4346" spans="1:17">
      <c r="A4346" t="s">
        <v>9028</v>
      </c>
      <c r="B4346" t="s">
        <v>9029</v>
      </c>
      <c r="I4346">
        <f t="shared" si="202"/>
        <v>4345</v>
      </c>
      <c r="J4346">
        <f t="shared" si="203"/>
        <v>4345</v>
      </c>
      <c r="K4346">
        <f t="shared" si="201"/>
        <v>1</v>
      </c>
      <c r="L4346" t="b">
        <f>COUNTIF($N$2:N4346, N4346)=1</f>
        <v>1</v>
      </c>
      <c r="M4346" s="37">
        <f>IF( $Q4346, MAX($M$1:M4345)+1, 0)</f>
        <v>0</v>
      </c>
      <c r="N4346" t="str" cm="1">
        <f t="array" ref="N4346">INDEX($A$9:$F$1048576, $J4346, $K4346 )</f>
        <v>73250</v>
      </c>
      <c r="O4346" t="str" cm="1">
        <f t="array" ref="O4346">INDEX($B$9:$F$1048576, $J4346, $K4346 )</f>
        <v>티월드제101차(유)1-18</v>
      </c>
      <c r="P4346" t="str" cm="1">
        <f t="array" ref="P4346">IF( $L4346, TRIM(_xll.IMDP("IR", $G$5&amp;$N4346, $G$6)), "" )</f>
        <v/>
      </c>
      <c r="Q4346" t="b" cm="1">
        <f t="array" ref="Q4346">IF(
    $U$1=1, AND($P4346&lt;&gt;"", $P4346&lt;&gt;"...", $P4346&lt;&gt;"입력오류"),
    IF(
        $U$18=1, AND($P4346&lt;&gt;"", $P4346&lt;&gt;"...", $P4346&lt;&gt;"입력오류", ISNUMBER(FIND(INDEX($T$2:$T$7,$U$1),$P4346))),
        IF(
            $U$17="기타", AND($P4346&lt;&gt;"", $P4346&lt;&gt;"...", $P4346&lt;&gt;"입력오류", NOT(ISNUMBER(FIND($T$21:$T$34,$P4346)))),
            AND($P4346&lt;&gt;"", $P4346&lt;&gt;"...", $P4346&lt;&gt;"입력오류", $T$19=$P4346)
        )
    )
)</f>
        <v>0</v>
      </c>
    </row>
    <row r="4347" spans="1:17">
      <c r="A4347" t="s">
        <v>9030</v>
      </c>
      <c r="B4347" t="s">
        <v>9031</v>
      </c>
      <c r="I4347">
        <f t="shared" si="202"/>
        <v>4346</v>
      </c>
      <c r="J4347">
        <f t="shared" si="203"/>
        <v>4346</v>
      </c>
      <c r="K4347">
        <f t="shared" si="201"/>
        <v>1</v>
      </c>
      <c r="L4347" t="b">
        <f>COUNTIF($N$2:N4347, N4347)=1</f>
        <v>1</v>
      </c>
      <c r="M4347" s="37">
        <f>IF( $Q4347, MAX($M$1:M4346)+1, 0)</f>
        <v>0</v>
      </c>
      <c r="N4347" t="str" cm="1">
        <f t="array" ref="N4347">INDEX($A$9:$F$1048576, $J4347, $K4347 )</f>
        <v>73251</v>
      </c>
      <c r="O4347" t="str" cm="1">
        <f t="array" ref="O4347">INDEX($B$9:$F$1048576, $J4347, $K4347 )</f>
        <v>티월드제101차(유)1-19</v>
      </c>
      <c r="P4347" t="str" cm="1">
        <f t="array" ref="P4347">IF( $L4347, TRIM(_xll.IMDP("IR", $G$5&amp;$N4347, $G$6)), "" )</f>
        <v/>
      </c>
      <c r="Q4347" t="b" cm="1">
        <f t="array" ref="Q4347">IF(
    $U$1=1, AND($P4347&lt;&gt;"", $P4347&lt;&gt;"...", $P4347&lt;&gt;"입력오류"),
    IF(
        $U$18=1, AND($P4347&lt;&gt;"", $P4347&lt;&gt;"...", $P4347&lt;&gt;"입력오류", ISNUMBER(FIND(INDEX($T$2:$T$7,$U$1),$P4347))),
        IF(
            $U$17="기타", AND($P4347&lt;&gt;"", $P4347&lt;&gt;"...", $P4347&lt;&gt;"입력오류", NOT(ISNUMBER(FIND($T$21:$T$34,$P4347)))),
            AND($P4347&lt;&gt;"", $P4347&lt;&gt;"...", $P4347&lt;&gt;"입력오류", $T$19=$P4347)
        )
    )
)</f>
        <v>0</v>
      </c>
    </row>
    <row r="4348" spans="1:17">
      <c r="A4348" t="s">
        <v>9032</v>
      </c>
      <c r="B4348" t="s">
        <v>9033</v>
      </c>
      <c r="I4348">
        <f t="shared" si="202"/>
        <v>4347</v>
      </c>
      <c r="J4348">
        <f t="shared" si="203"/>
        <v>4347</v>
      </c>
      <c r="K4348">
        <f t="shared" si="201"/>
        <v>1</v>
      </c>
      <c r="L4348" t="b">
        <f>COUNTIF($N$2:N4348, N4348)=1</f>
        <v>1</v>
      </c>
      <c r="M4348" s="37">
        <f>IF( $Q4348, MAX($M$1:M4347)+1, 0)</f>
        <v>0</v>
      </c>
      <c r="N4348" t="str" cm="1">
        <f t="array" ref="N4348">INDEX($A$9:$F$1048576, $J4348, $K4348 )</f>
        <v>73252</v>
      </c>
      <c r="O4348" t="str" cm="1">
        <f t="array" ref="O4348">INDEX($B$9:$F$1048576, $J4348, $K4348 )</f>
        <v>티월드제101차(유)1-20</v>
      </c>
      <c r="P4348" t="str" cm="1">
        <f t="array" ref="P4348">IF( $L4348, TRIM(_xll.IMDP("IR", $G$5&amp;$N4348, $G$6)), "" )</f>
        <v/>
      </c>
      <c r="Q4348" t="b" cm="1">
        <f t="array" ref="Q4348">IF(
    $U$1=1, AND($P4348&lt;&gt;"", $P4348&lt;&gt;"...", $P4348&lt;&gt;"입력오류"),
    IF(
        $U$18=1, AND($P4348&lt;&gt;"", $P4348&lt;&gt;"...", $P4348&lt;&gt;"입력오류", ISNUMBER(FIND(INDEX($T$2:$T$7,$U$1),$P4348))),
        IF(
            $U$17="기타", AND($P4348&lt;&gt;"", $P4348&lt;&gt;"...", $P4348&lt;&gt;"입력오류", NOT(ISNUMBER(FIND($T$21:$T$34,$P4348)))),
            AND($P4348&lt;&gt;"", $P4348&lt;&gt;"...", $P4348&lt;&gt;"입력오류", $T$19=$P4348)
        )
    )
)</f>
        <v>0</v>
      </c>
    </row>
    <row r="4349" spans="1:17">
      <c r="A4349" t="s">
        <v>9034</v>
      </c>
      <c r="B4349" t="s">
        <v>9035</v>
      </c>
      <c r="I4349">
        <f t="shared" si="202"/>
        <v>4348</v>
      </c>
      <c r="J4349">
        <f t="shared" si="203"/>
        <v>4348</v>
      </c>
      <c r="K4349">
        <f t="shared" si="201"/>
        <v>1</v>
      </c>
      <c r="L4349" t="b">
        <f>COUNTIF($N$2:N4349, N4349)=1</f>
        <v>1</v>
      </c>
      <c r="M4349" s="37">
        <f>IF( $Q4349, MAX($M$1:M4348)+1, 0)</f>
        <v>0</v>
      </c>
      <c r="N4349" t="str" cm="1">
        <f t="array" ref="N4349">INDEX($A$9:$F$1048576, $J4349, $K4349 )</f>
        <v>73253</v>
      </c>
      <c r="O4349" t="str" cm="1">
        <f t="array" ref="O4349">INDEX($B$9:$F$1048576, $J4349, $K4349 )</f>
        <v>티월드제101차(유)1-21</v>
      </c>
      <c r="P4349" t="str" cm="1">
        <f t="array" ref="P4349">IF( $L4349, TRIM(_xll.IMDP("IR", $G$5&amp;$N4349, $G$6)), "" )</f>
        <v/>
      </c>
      <c r="Q4349" t="b" cm="1">
        <f t="array" ref="Q4349">IF(
    $U$1=1, AND($P4349&lt;&gt;"", $P4349&lt;&gt;"...", $P4349&lt;&gt;"입력오류"),
    IF(
        $U$18=1, AND($P4349&lt;&gt;"", $P4349&lt;&gt;"...", $P4349&lt;&gt;"입력오류", ISNUMBER(FIND(INDEX($T$2:$T$7,$U$1),$P4349))),
        IF(
            $U$17="기타", AND($P4349&lt;&gt;"", $P4349&lt;&gt;"...", $P4349&lt;&gt;"입력오류", NOT(ISNUMBER(FIND($T$21:$T$34,$P4349)))),
            AND($P4349&lt;&gt;"", $P4349&lt;&gt;"...", $P4349&lt;&gt;"입력오류", $T$19=$P4349)
        )
    )
)</f>
        <v>0</v>
      </c>
    </row>
    <row r="4350" spans="1:17">
      <c r="A4350" t="s">
        <v>9036</v>
      </c>
      <c r="B4350" t="s">
        <v>9037</v>
      </c>
      <c r="I4350">
        <f t="shared" si="202"/>
        <v>4349</v>
      </c>
      <c r="J4350">
        <f t="shared" si="203"/>
        <v>4349</v>
      </c>
      <c r="K4350">
        <f t="shared" si="201"/>
        <v>1</v>
      </c>
      <c r="L4350" t="b">
        <f>COUNTIF($N$2:N4350, N4350)=1</f>
        <v>1</v>
      </c>
      <c r="M4350" s="37">
        <f>IF( $Q4350, MAX($M$1:M4349)+1, 0)</f>
        <v>0</v>
      </c>
      <c r="N4350" t="str" cm="1">
        <f t="array" ref="N4350">INDEX($A$9:$F$1048576, $J4350, $K4350 )</f>
        <v>73254</v>
      </c>
      <c r="O4350" t="str" cm="1">
        <f t="array" ref="O4350">INDEX($B$9:$F$1048576, $J4350, $K4350 )</f>
        <v>티월드제101차(유)1-22</v>
      </c>
      <c r="P4350" t="str" cm="1">
        <f t="array" ref="P4350">IF( $L4350, TRIM(_xll.IMDP("IR", $G$5&amp;$N4350, $G$6)), "" )</f>
        <v/>
      </c>
      <c r="Q4350" t="b" cm="1">
        <f t="array" ref="Q4350">IF(
    $U$1=1, AND($P4350&lt;&gt;"", $P4350&lt;&gt;"...", $P4350&lt;&gt;"입력오류"),
    IF(
        $U$18=1, AND($P4350&lt;&gt;"", $P4350&lt;&gt;"...", $P4350&lt;&gt;"입력오류", ISNUMBER(FIND(INDEX($T$2:$T$7,$U$1),$P4350))),
        IF(
            $U$17="기타", AND($P4350&lt;&gt;"", $P4350&lt;&gt;"...", $P4350&lt;&gt;"입력오류", NOT(ISNUMBER(FIND($T$21:$T$34,$P4350)))),
            AND($P4350&lt;&gt;"", $P4350&lt;&gt;"...", $P4350&lt;&gt;"입력오류", $T$19=$P4350)
        )
    )
)</f>
        <v>0</v>
      </c>
    </row>
    <row r="4351" spans="1:17">
      <c r="A4351" t="s">
        <v>9038</v>
      </c>
      <c r="B4351" t="s">
        <v>9039</v>
      </c>
      <c r="I4351">
        <f t="shared" si="202"/>
        <v>4350</v>
      </c>
      <c r="J4351">
        <f t="shared" si="203"/>
        <v>4350</v>
      </c>
      <c r="K4351">
        <f t="shared" si="201"/>
        <v>1</v>
      </c>
      <c r="L4351" t="b">
        <f>COUNTIF($N$2:N4351, N4351)=1</f>
        <v>1</v>
      </c>
      <c r="M4351" s="37">
        <f>IF( $Q4351, MAX($M$1:M4350)+1, 0)</f>
        <v>0</v>
      </c>
      <c r="N4351" t="str" cm="1">
        <f t="array" ref="N4351">INDEX($A$9:$F$1048576, $J4351, $K4351 )</f>
        <v>73255</v>
      </c>
      <c r="O4351" t="str" cm="1">
        <f t="array" ref="O4351">INDEX($B$9:$F$1048576, $J4351, $K4351 )</f>
        <v>티월드제101차(유)1-23</v>
      </c>
      <c r="P4351" t="str" cm="1">
        <f t="array" ref="P4351">IF( $L4351, TRIM(_xll.IMDP("IR", $G$5&amp;$N4351, $G$6)), "" )</f>
        <v/>
      </c>
      <c r="Q4351" t="b" cm="1">
        <f t="array" ref="Q4351">IF(
    $U$1=1, AND($P4351&lt;&gt;"", $P4351&lt;&gt;"...", $P4351&lt;&gt;"입력오류"),
    IF(
        $U$18=1, AND($P4351&lt;&gt;"", $P4351&lt;&gt;"...", $P4351&lt;&gt;"입력오류", ISNUMBER(FIND(INDEX($T$2:$T$7,$U$1),$P4351))),
        IF(
            $U$17="기타", AND($P4351&lt;&gt;"", $P4351&lt;&gt;"...", $P4351&lt;&gt;"입력오류", NOT(ISNUMBER(FIND($T$21:$T$34,$P4351)))),
            AND($P4351&lt;&gt;"", $P4351&lt;&gt;"...", $P4351&lt;&gt;"입력오류", $T$19=$P4351)
        )
    )
)</f>
        <v>0</v>
      </c>
    </row>
    <row r="4352" spans="1:17">
      <c r="A4352" t="s">
        <v>9040</v>
      </c>
      <c r="B4352" t="s">
        <v>9041</v>
      </c>
      <c r="I4352">
        <f t="shared" si="202"/>
        <v>4351</v>
      </c>
      <c r="J4352">
        <f t="shared" si="203"/>
        <v>4351</v>
      </c>
      <c r="K4352">
        <f t="shared" si="201"/>
        <v>1</v>
      </c>
      <c r="L4352" t="b">
        <f>COUNTIF($N$2:N4352, N4352)=1</f>
        <v>1</v>
      </c>
      <c r="M4352" s="37">
        <f>IF( $Q4352, MAX($M$1:M4351)+1, 0)</f>
        <v>0</v>
      </c>
      <c r="N4352" t="str" cm="1">
        <f t="array" ref="N4352">INDEX($A$9:$F$1048576, $J4352, $K4352 )</f>
        <v>73256</v>
      </c>
      <c r="O4352" t="str" cm="1">
        <f t="array" ref="O4352">INDEX($B$9:$F$1048576, $J4352, $K4352 )</f>
        <v>티월드제101차(유)1-24</v>
      </c>
      <c r="P4352" t="str" cm="1">
        <f t="array" ref="P4352">IF( $L4352, TRIM(_xll.IMDP("IR", $G$5&amp;$N4352, $G$6)), "" )</f>
        <v/>
      </c>
      <c r="Q4352" t="b" cm="1">
        <f t="array" ref="Q4352">IF(
    $U$1=1, AND($P4352&lt;&gt;"", $P4352&lt;&gt;"...", $P4352&lt;&gt;"입력오류"),
    IF(
        $U$18=1, AND($P4352&lt;&gt;"", $P4352&lt;&gt;"...", $P4352&lt;&gt;"입력오류", ISNUMBER(FIND(INDEX($T$2:$T$7,$U$1),$P4352))),
        IF(
            $U$17="기타", AND($P4352&lt;&gt;"", $P4352&lt;&gt;"...", $P4352&lt;&gt;"입력오류", NOT(ISNUMBER(FIND($T$21:$T$34,$P4352)))),
            AND($P4352&lt;&gt;"", $P4352&lt;&gt;"...", $P4352&lt;&gt;"입력오류", $T$19=$P4352)
        )
    )
)</f>
        <v>0</v>
      </c>
    </row>
    <row r="4353" spans="1:17">
      <c r="A4353" t="s">
        <v>9042</v>
      </c>
      <c r="B4353" t="s">
        <v>9043</v>
      </c>
      <c r="I4353">
        <f t="shared" si="202"/>
        <v>4352</v>
      </c>
      <c r="J4353">
        <f t="shared" si="203"/>
        <v>4352</v>
      </c>
      <c r="K4353">
        <f t="shared" si="201"/>
        <v>1</v>
      </c>
      <c r="L4353" t="b">
        <f>COUNTIF($N$2:N4353, N4353)=1</f>
        <v>1</v>
      </c>
      <c r="M4353" s="37">
        <f>IF( $Q4353, MAX($M$1:M4352)+1, 0)</f>
        <v>0</v>
      </c>
      <c r="N4353" t="str" cm="1">
        <f t="array" ref="N4353">INDEX($A$9:$F$1048576, $J4353, $K4353 )</f>
        <v>73257</v>
      </c>
      <c r="O4353" t="str" cm="1">
        <f t="array" ref="O4353">INDEX($B$9:$F$1048576, $J4353, $K4353 )</f>
        <v>티월드제101차(유)1-25</v>
      </c>
      <c r="P4353" t="str" cm="1">
        <f t="array" ref="P4353">IF( $L4353, TRIM(_xll.IMDP("IR", $G$5&amp;$N4353, $G$6)), "" )</f>
        <v/>
      </c>
      <c r="Q4353" t="b" cm="1">
        <f t="array" ref="Q4353">IF(
    $U$1=1, AND($P4353&lt;&gt;"", $P4353&lt;&gt;"...", $P4353&lt;&gt;"입력오류"),
    IF(
        $U$18=1, AND($P4353&lt;&gt;"", $P4353&lt;&gt;"...", $P4353&lt;&gt;"입력오류", ISNUMBER(FIND(INDEX($T$2:$T$7,$U$1),$P4353))),
        IF(
            $U$17="기타", AND($P4353&lt;&gt;"", $P4353&lt;&gt;"...", $P4353&lt;&gt;"입력오류", NOT(ISNUMBER(FIND($T$21:$T$34,$P4353)))),
            AND($P4353&lt;&gt;"", $P4353&lt;&gt;"...", $P4353&lt;&gt;"입력오류", $T$19=$P4353)
        )
    )
)</f>
        <v>0</v>
      </c>
    </row>
    <row r="4354" spans="1:17">
      <c r="A4354" t="s">
        <v>9044</v>
      </c>
      <c r="B4354" t="s">
        <v>9045</v>
      </c>
      <c r="I4354">
        <f t="shared" si="202"/>
        <v>4353</v>
      </c>
      <c r="J4354">
        <f t="shared" si="203"/>
        <v>4353</v>
      </c>
      <c r="K4354">
        <f t="shared" ref="K4354:K4417" si="204">IF( $I4354&gt;$G$4, NA(), IF($I4354&gt;$G$3, 5, IF($I4354&gt;$G$2, 3, 1 ) ) )</f>
        <v>1</v>
      </c>
      <c r="L4354" t="b">
        <f>COUNTIF($N$2:N4354, N4354)=1</f>
        <v>1</v>
      </c>
      <c r="M4354" s="37">
        <f>IF( $Q4354, MAX($M$1:M4353)+1, 0)</f>
        <v>0</v>
      </c>
      <c r="N4354" t="str" cm="1">
        <f t="array" ref="N4354">INDEX($A$9:$F$1048576, $J4354, $K4354 )</f>
        <v>73258</v>
      </c>
      <c r="O4354" t="str" cm="1">
        <f t="array" ref="O4354">INDEX($B$9:$F$1048576, $J4354, $K4354 )</f>
        <v>티월드제101차(유)1-26</v>
      </c>
      <c r="P4354" t="str" cm="1">
        <f t="array" ref="P4354">IF( $L4354, TRIM(_xll.IMDP("IR", $G$5&amp;$N4354, $G$6)), "" )</f>
        <v/>
      </c>
      <c r="Q4354" t="b" cm="1">
        <f t="array" ref="Q4354">IF(
    $U$1=1, AND($P4354&lt;&gt;"", $P4354&lt;&gt;"...", $P4354&lt;&gt;"입력오류"),
    IF(
        $U$18=1, AND($P4354&lt;&gt;"", $P4354&lt;&gt;"...", $P4354&lt;&gt;"입력오류", ISNUMBER(FIND(INDEX($T$2:$T$7,$U$1),$P4354))),
        IF(
            $U$17="기타", AND($P4354&lt;&gt;"", $P4354&lt;&gt;"...", $P4354&lt;&gt;"입력오류", NOT(ISNUMBER(FIND($T$21:$T$34,$P4354)))),
            AND($P4354&lt;&gt;"", $P4354&lt;&gt;"...", $P4354&lt;&gt;"입력오류", $T$19=$P4354)
        )
    )
)</f>
        <v>0</v>
      </c>
    </row>
    <row r="4355" spans="1:17">
      <c r="A4355" t="s">
        <v>9046</v>
      </c>
      <c r="B4355" t="s">
        <v>9047</v>
      </c>
      <c r="I4355">
        <f t="shared" ref="I4355:I4418" si="205">ROW()-1</f>
        <v>4354</v>
      </c>
      <c r="J4355">
        <f t="shared" ref="J4355:J4418" si="206">IF( $I4355&gt;$G$4, NA(), IF($I4355&gt;$G$3, $I4355-$G$3, IF($I4355&gt;$G$2, $I4355-$G$2, $I4355 ) ) )</f>
        <v>4354</v>
      </c>
      <c r="K4355">
        <f t="shared" si="204"/>
        <v>1</v>
      </c>
      <c r="L4355" t="b">
        <f>COUNTIF($N$2:N4355, N4355)=1</f>
        <v>1</v>
      </c>
      <c r="M4355" s="37">
        <f>IF( $Q4355, MAX($M$1:M4354)+1, 0)</f>
        <v>0</v>
      </c>
      <c r="N4355" t="str" cm="1">
        <f t="array" ref="N4355">INDEX($A$9:$F$1048576, $J4355, $K4355 )</f>
        <v>73259</v>
      </c>
      <c r="O4355" t="str" cm="1">
        <f t="array" ref="O4355">INDEX($B$9:$F$1048576, $J4355, $K4355 )</f>
        <v>티월드제101차(유)1-27</v>
      </c>
      <c r="P4355" t="str" cm="1">
        <f t="array" ref="P4355">IF( $L4355, TRIM(_xll.IMDP("IR", $G$5&amp;$N4355, $G$6)), "" )</f>
        <v/>
      </c>
      <c r="Q4355" t="b" cm="1">
        <f t="array" ref="Q4355">IF(
    $U$1=1, AND($P4355&lt;&gt;"", $P4355&lt;&gt;"...", $P4355&lt;&gt;"입력오류"),
    IF(
        $U$18=1, AND($P4355&lt;&gt;"", $P4355&lt;&gt;"...", $P4355&lt;&gt;"입력오류", ISNUMBER(FIND(INDEX($T$2:$T$7,$U$1),$P4355))),
        IF(
            $U$17="기타", AND($P4355&lt;&gt;"", $P4355&lt;&gt;"...", $P4355&lt;&gt;"입력오류", NOT(ISNUMBER(FIND($T$21:$T$34,$P4355)))),
            AND($P4355&lt;&gt;"", $P4355&lt;&gt;"...", $P4355&lt;&gt;"입력오류", $T$19=$P4355)
        )
    )
)</f>
        <v>0</v>
      </c>
    </row>
    <row r="4356" spans="1:17">
      <c r="A4356" t="s">
        <v>9048</v>
      </c>
      <c r="B4356" t="s">
        <v>9049</v>
      </c>
      <c r="I4356">
        <f t="shared" si="205"/>
        <v>4355</v>
      </c>
      <c r="J4356">
        <f t="shared" si="206"/>
        <v>4355</v>
      </c>
      <c r="K4356">
        <f t="shared" si="204"/>
        <v>1</v>
      </c>
      <c r="L4356" t="b">
        <f>COUNTIF($N$2:N4356, N4356)=1</f>
        <v>1</v>
      </c>
      <c r="M4356" s="37">
        <f>IF( $Q4356, MAX($M$1:M4355)+1, 0)</f>
        <v>0</v>
      </c>
      <c r="N4356" t="str" cm="1">
        <f t="array" ref="N4356">INDEX($A$9:$F$1048576, $J4356, $K4356 )</f>
        <v>73260</v>
      </c>
      <c r="O4356" t="str" cm="1">
        <f t="array" ref="O4356">INDEX($B$9:$F$1048576, $J4356, $K4356 )</f>
        <v>국민넘버원제5차(유)3-4</v>
      </c>
      <c r="P4356" t="str" cm="1">
        <f t="array" ref="P4356">IF( $L4356, TRIM(_xll.IMDP("IR", $G$5&amp;$N4356, $G$6)), "" )</f>
        <v/>
      </c>
      <c r="Q4356" t="b" cm="1">
        <f t="array" ref="Q4356">IF(
    $U$1=1, AND($P4356&lt;&gt;"", $P4356&lt;&gt;"...", $P4356&lt;&gt;"입력오류"),
    IF(
        $U$18=1, AND($P4356&lt;&gt;"", $P4356&lt;&gt;"...", $P4356&lt;&gt;"입력오류", ISNUMBER(FIND(INDEX($T$2:$T$7,$U$1),$P4356))),
        IF(
            $U$17="기타", AND($P4356&lt;&gt;"", $P4356&lt;&gt;"...", $P4356&lt;&gt;"입력오류", NOT(ISNUMBER(FIND($T$21:$T$34,$P4356)))),
            AND($P4356&lt;&gt;"", $P4356&lt;&gt;"...", $P4356&lt;&gt;"입력오류", $T$19=$P4356)
        )
    )
)</f>
        <v>0</v>
      </c>
    </row>
    <row r="4357" spans="1:17">
      <c r="A4357" t="s">
        <v>9050</v>
      </c>
      <c r="B4357" t="s">
        <v>9051</v>
      </c>
      <c r="I4357">
        <f t="shared" si="205"/>
        <v>4356</v>
      </c>
      <c r="J4357">
        <f t="shared" si="206"/>
        <v>4356</v>
      </c>
      <c r="K4357">
        <f t="shared" si="204"/>
        <v>1</v>
      </c>
      <c r="L4357" t="b">
        <f>COUNTIF($N$2:N4357, N4357)=1</f>
        <v>1</v>
      </c>
      <c r="M4357" s="37">
        <f>IF( $Q4357, MAX($M$1:M4356)+1, 0)</f>
        <v>0</v>
      </c>
      <c r="N4357" t="str" cm="1">
        <f t="array" ref="N4357">INDEX($A$9:$F$1048576, $J4357, $K4357 )</f>
        <v>73261</v>
      </c>
      <c r="O4357" t="str" cm="1">
        <f t="array" ref="O4357">INDEX($B$9:$F$1048576, $J4357, $K4357 )</f>
        <v>신암제1차(유)1-1</v>
      </c>
      <c r="P4357" t="str" cm="1">
        <f t="array" ref="P4357">IF( $L4357, TRIM(_xll.IMDP("IR", $G$5&amp;$N4357, $G$6)), "" )</f>
        <v/>
      </c>
      <c r="Q4357" t="b" cm="1">
        <f t="array" ref="Q4357">IF(
    $U$1=1, AND($P4357&lt;&gt;"", $P4357&lt;&gt;"...", $P4357&lt;&gt;"입력오류"),
    IF(
        $U$18=1, AND($P4357&lt;&gt;"", $P4357&lt;&gt;"...", $P4357&lt;&gt;"입력오류", ISNUMBER(FIND(INDEX($T$2:$T$7,$U$1),$P4357))),
        IF(
            $U$17="기타", AND($P4357&lt;&gt;"", $P4357&lt;&gt;"...", $P4357&lt;&gt;"입력오류", NOT(ISNUMBER(FIND($T$21:$T$34,$P4357)))),
            AND($P4357&lt;&gt;"", $P4357&lt;&gt;"...", $P4357&lt;&gt;"입력오류", $T$19=$P4357)
        )
    )
)</f>
        <v>0</v>
      </c>
    </row>
    <row r="4358" spans="1:17">
      <c r="A4358" t="s">
        <v>9052</v>
      </c>
      <c r="B4358" t="s">
        <v>9053</v>
      </c>
      <c r="I4358">
        <f t="shared" si="205"/>
        <v>4357</v>
      </c>
      <c r="J4358">
        <f t="shared" si="206"/>
        <v>4357</v>
      </c>
      <c r="K4358">
        <f t="shared" si="204"/>
        <v>1</v>
      </c>
      <c r="L4358" t="b">
        <f>COUNTIF($N$2:N4358, N4358)=1</f>
        <v>1</v>
      </c>
      <c r="M4358" s="37">
        <f>IF( $Q4358, MAX($M$1:M4357)+1, 0)</f>
        <v>0</v>
      </c>
      <c r="N4358" t="str" cm="1">
        <f t="array" ref="N4358">INDEX($A$9:$F$1048576, $J4358, $K4358 )</f>
        <v>73262</v>
      </c>
      <c r="O4358" t="str" cm="1">
        <f t="array" ref="O4358">INDEX($B$9:$F$1048576, $J4358, $K4358 )</f>
        <v>신암제1차(유)1-2</v>
      </c>
      <c r="P4358" t="str" cm="1">
        <f t="array" ref="P4358">IF( $L4358, TRIM(_xll.IMDP("IR", $G$5&amp;$N4358, $G$6)), "" )</f>
        <v/>
      </c>
      <c r="Q4358" t="b" cm="1">
        <f t="array" ref="Q4358">IF(
    $U$1=1, AND($P4358&lt;&gt;"", $P4358&lt;&gt;"...", $P4358&lt;&gt;"입력오류"),
    IF(
        $U$18=1, AND($P4358&lt;&gt;"", $P4358&lt;&gt;"...", $P4358&lt;&gt;"입력오류", ISNUMBER(FIND(INDEX($T$2:$T$7,$U$1),$P4358))),
        IF(
            $U$17="기타", AND($P4358&lt;&gt;"", $P4358&lt;&gt;"...", $P4358&lt;&gt;"입력오류", NOT(ISNUMBER(FIND($T$21:$T$34,$P4358)))),
            AND($P4358&lt;&gt;"", $P4358&lt;&gt;"...", $P4358&lt;&gt;"입력오류", $T$19=$P4358)
        )
    )
)</f>
        <v>0</v>
      </c>
    </row>
    <row r="4359" spans="1:17">
      <c r="A4359" t="s">
        <v>9054</v>
      </c>
      <c r="B4359" t="s">
        <v>9055</v>
      </c>
      <c r="I4359">
        <f t="shared" si="205"/>
        <v>4358</v>
      </c>
      <c r="J4359">
        <f t="shared" si="206"/>
        <v>4358</v>
      </c>
      <c r="K4359">
        <f t="shared" si="204"/>
        <v>1</v>
      </c>
      <c r="L4359" t="b">
        <f>COUNTIF($N$2:N4359, N4359)=1</f>
        <v>1</v>
      </c>
      <c r="M4359" s="37">
        <f>IF( $Q4359, MAX($M$1:M4358)+1, 0)</f>
        <v>0</v>
      </c>
      <c r="N4359" t="str" cm="1">
        <f t="array" ref="N4359">INDEX($A$9:$F$1048576, $J4359, $K4359 )</f>
        <v>73266</v>
      </c>
      <c r="O4359" t="str" cm="1">
        <f t="array" ref="O4359">INDEX($B$9:$F$1048576, $J4359, $K4359 )</f>
        <v>더웨일제2차(유)2</v>
      </c>
      <c r="P4359" t="str" cm="1">
        <f t="array" ref="P4359">IF( $L4359, TRIM(_xll.IMDP("IR", $G$5&amp;$N4359, $G$6)), "" )</f>
        <v/>
      </c>
      <c r="Q4359" t="b" cm="1">
        <f t="array" ref="Q4359">IF(
    $U$1=1, AND($P4359&lt;&gt;"", $P4359&lt;&gt;"...", $P4359&lt;&gt;"입력오류"),
    IF(
        $U$18=1, AND($P4359&lt;&gt;"", $P4359&lt;&gt;"...", $P4359&lt;&gt;"입력오류", ISNUMBER(FIND(INDEX($T$2:$T$7,$U$1),$P4359))),
        IF(
            $U$17="기타", AND($P4359&lt;&gt;"", $P4359&lt;&gt;"...", $P4359&lt;&gt;"입력오류", NOT(ISNUMBER(FIND($T$21:$T$34,$P4359)))),
            AND($P4359&lt;&gt;"", $P4359&lt;&gt;"...", $P4359&lt;&gt;"입력오류", $T$19=$P4359)
        )
    )
)</f>
        <v>0</v>
      </c>
    </row>
    <row r="4360" spans="1:17">
      <c r="A4360" t="s">
        <v>9056</v>
      </c>
      <c r="B4360" t="s">
        <v>9057</v>
      </c>
      <c r="I4360">
        <f t="shared" si="205"/>
        <v>4359</v>
      </c>
      <c r="J4360">
        <f t="shared" si="206"/>
        <v>4359</v>
      </c>
      <c r="K4360">
        <f t="shared" si="204"/>
        <v>1</v>
      </c>
      <c r="L4360" t="b">
        <f>COUNTIF($N$2:N4360, N4360)=1</f>
        <v>1</v>
      </c>
      <c r="M4360" s="37">
        <f>IF( $Q4360, MAX($M$1:M4359)+1, 0)</f>
        <v>0</v>
      </c>
      <c r="N4360" t="str" cm="1">
        <f t="array" ref="N4360">INDEX($A$9:$F$1048576, $J4360, $K4360 )</f>
        <v>73267</v>
      </c>
      <c r="O4360" t="str" cm="1">
        <f t="array" ref="O4360">INDEX($B$9:$F$1048576, $J4360, $K4360 )</f>
        <v>더웨일제2차(유)3</v>
      </c>
      <c r="P4360" t="str" cm="1">
        <f t="array" ref="P4360">IF( $L4360, TRIM(_xll.IMDP("IR", $G$5&amp;$N4360, $G$6)), "" )</f>
        <v/>
      </c>
      <c r="Q4360" t="b" cm="1">
        <f t="array" ref="Q4360">IF(
    $U$1=1, AND($P4360&lt;&gt;"", $P4360&lt;&gt;"...", $P4360&lt;&gt;"입력오류"),
    IF(
        $U$18=1, AND($P4360&lt;&gt;"", $P4360&lt;&gt;"...", $P4360&lt;&gt;"입력오류", ISNUMBER(FIND(INDEX($T$2:$T$7,$U$1),$P4360))),
        IF(
            $U$17="기타", AND($P4360&lt;&gt;"", $P4360&lt;&gt;"...", $P4360&lt;&gt;"입력오류", NOT(ISNUMBER(FIND($T$21:$T$34,$P4360)))),
            AND($P4360&lt;&gt;"", $P4360&lt;&gt;"...", $P4360&lt;&gt;"입력오류", $T$19=$P4360)
        )
    )
)</f>
        <v>0</v>
      </c>
    </row>
    <row r="4361" spans="1:17">
      <c r="A4361" t="s">
        <v>9058</v>
      </c>
      <c r="B4361" t="s">
        <v>9059</v>
      </c>
      <c r="I4361">
        <f t="shared" si="205"/>
        <v>4360</v>
      </c>
      <c r="J4361">
        <f t="shared" si="206"/>
        <v>4360</v>
      </c>
      <c r="K4361">
        <f t="shared" si="204"/>
        <v>1</v>
      </c>
      <c r="L4361" t="b">
        <f>COUNTIF($N$2:N4361, N4361)=1</f>
        <v>1</v>
      </c>
      <c r="M4361" s="37">
        <f>IF( $Q4361, MAX($M$1:M4360)+1, 0)</f>
        <v>0</v>
      </c>
      <c r="N4361" t="str" cm="1">
        <f t="array" ref="N4361">INDEX($A$9:$F$1048576, $J4361, $K4361 )</f>
        <v>73269</v>
      </c>
      <c r="O4361" t="str" cm="1">
        <f t="array" ref="O4361">INDEX($B$9:$F$1048576, $J4361, $K4361 )</f>
        <v>포르투나제4차(유)1</v>
      </c>
      <c r="P4361" t="str" cm="1">
        <f t="array" ref="P4361">IF( $L4361, TRIM(_xll.IMDP("IR", $G$5&amp;$N4361, $G$6)), "" )</f>
        <v/>
      </c>
      <c r="Q4361" t="b" cm="1">
        <f t="array" ref="Q4361">IF(
    $U$1=1, AND($P4361&lt;&gt;"", $P4361&lt;&gt;"...", $P4361&lt;&gt;"입력오류"),
    IF(
        $U$18=1, AND($P4361&lt;&gt;"", $P4361&lt;&gt;"...", $P4361&lt;&gt;"입력오류", ISNUMBER(FIND(INDEX($T$2:$T$7,$U$1),$P4361))),
        IF(
            $U$17="기타", AND($P4361&lt;&gt;"", $P4361&lt;&gt;"...", $P4361&lt;&gt;"입력오류", NOT(ISNUMBER(FIND($T$21:$T$34,$P4361)))),
            AND($P4361&lt;&gt;"", $P4361&lt;&gt;"...", $P4361&lt;&gt;"입력오류", $T$19=$P4361)
        )
    )
)</f>
        <v>0</v>
      </c>
    </row>
    <row r="4362" spans="1:17">
      <c r="A4362" t="s">
        <v>9060</v>
      </c>
      <c r="B4362" t="s">
        <v>9061</v>
      </c>
      <c r="I4362">
        <f t="shared" si="205"/>
        <v>4361</v>
      </c>
      <c r="J4362">
        <f t="shared" si="206"/>
        <v>4361</v>
      </c>
      <c r="K4362">
        <f t="shared" si="204"/>
        <v>1</v>
      </c>
      <c r="L4362" t="b">
        <f>COUNTIF($N$2:N4362, N4362)=1</f>
        <v>1</v>
      </c>
      <c r="M4362" s="37">
        <f>IF( $Q4362, MAX($M$1:M4361)+1, 0)</f>
        <v>0</v>
      </c>
      <c r="N4362" t="str" cm="1">
        <f t="array" ref="N4362">INDEX($A$9:$F$1048576, $J4362, $K4362 )</f>
        <v>73270</v>
      </c>
      <c r="O4362" t="str" cm="1">
        <f t="array" ref="O4362">INDEX($B$9:$F$1048576, $J4362, $K4362 )</f>
        <v>리브스타제9차</v>
      </c>
      <c r="P4362" t="str" cm="1">
        <f t="array" ref="P4362">IF( $L4362, TRIM(_xll.IMDP("IR", $G$5&amp;$N4362, $G$6)), "" )</f>
        <v/>
      </c>
      <c r="Q4362" t="b" cm="1">
        <f t="array" ref="Q4362">IF(
    $U$1=1, AND($P4362&lt;&gt;"", $P4362&lt;&gt;"...", $P4362&lt;&gt;"입력오류"),
    IF(
        $U$18=1, AND($P4362&lt;&gt;"", $P4362&lt;&gt;"...", $P4362&lt;&gt;"입력오류", ISNUMBER(FIND(INDEX($T$2:$T$7,$U$1),$P4362))),
        IF(
            $U$17="기타", AND($P4362&lt;&gt;"", $P4362&lt;&gt;"...", $P4362&lt;&gt;"입력오류", NOT(ISNUMBER(FIND($T$21:$T$34,$P4362)))),
            AND($P4362&lt;&gt;"", $P4362&lt;&gt;"...", $P4362&lt;&gt;"입력오류", $T$19=$P4362)
        )
    )
)</f>
        <v>0</v>
      </c>
    </row>
    <row r="4363" spans="1:17">
      <c r="A4363" t="s">
        <v>9062</v>
      </c>
      <c r="B4363" t="s">
        <v>9063</v>
      </c>
      <c r="I4363">
        <f t="shared" si="205"/>
        <v>4362</v>
      </c>
      <c r="J4363">
        <f t="shared" si="206"/>
        <v>4362</v>
      </c>
      <c r="K4363">
        <f t="shared" si="204"/>
        <v>1</v>
      </c>
      <c r="L4363" t="b">
        <f>COUNTIF($N$2:N4363, N4363)=1</f>
        <v>1</v>
      </c>
      <c r="M4363" s="37">
        <f>IF( $Q4363, MAX($M$1:M4362)+1, 0)</f>
        <v>0</v>
      </c>
      <c r="N4363" t="str" cm="1">
        <f t="array" ref="N4363">INDEX($A$9:$F$1048576, $J4363, $K4363 )</f>
        <v>73271</v>
      </c>
      <c r="O4363" t="str" cm="1">
        <f t="array" ref="O4363">INDEX($B$9:$F$1048576, $J4363, $K4363 )</f>
        <v>신디제6차(유)1</v>
      </c>
      <c r="P4363" t="str" cm="1">
        <f t="array" ref="P4363">IF( $L4363, TRIM(_xll.IMDP("IR", $G$5&amp;$N4363, $G$6)), "" )</f>
        <v/>
      </c>
      <c r="Q4363" t="b" cm="1">
        <f t="array" ref="Q4363">IF(
    $U$1=1, AND($P4363&lt;&gt;"", $P4363&lt;&gt;"...", $P4363&lt;&gt;"입력오류"),
    IF(
        $U$18=1, AND($P4363&lt;&gt;"", $P4363&lt;&gt;"...", $P4363&lt;&gt;"입력오류", ISNUMBER(FIND(INDEX($T$2:$T$7,$U$1),$P4363))),
        IF(
            $U$17="기타", AND($P4363&lt;&gt;"", $P4363&lt;&gt;"...", $P4363&lt;&gt;"입력오류", NOT(ISNUMBER(FIND($T$21:$T$34,$P4363)))),
            AND($P4363&lt;&gt;"", $P4363&lt;&gt;"...", $P4363&lt;&gt;"입력오류", $T$19=$P4363)
        )
    )
)</f>
        <v>0</v>
      </c>
    </row>
    <row r="4364" spans="1:17">
      <c r="A4364" t="s">
        <v>9064</v>
      </c>
      <c r="B4364" t="s">
        <v>9065</v>
      </c>
      <c r="I4364">
        <f t="shared" si="205"/>
        <v>4363</v>
      </c>
      <c r="J4364">
        <f t="shared" si="206"/>
        <v>4363</v>
      </c>
      <c r="K4364">
        <f t="shared" si="204"/>
        <v>1</v>
      </c>
      <c r="L4364" t="b">
        <f>COUNTIF($N$2:N4364, N4364)=1</f>
        <v>1</v>
      </c>
      <c r="M4364" s="37">
        <f>IF( $Q4364, MAX($M$1:M4363)+1, 0)</f>
        <v>0</v>
      </c>
      <c r="N4364" t="str" cm="1">
        <f t="array" ref="N4364">INDEX($A$9:$F$1048576, $J4364, $K4364 )</f>
        <v>73272</v>
      </c>
      <c r="O4364" t="str" cm="1">
        <f t="array" ref="O4364">INDEX($B$9:$F$1048576, $J4364, $K4364 )</f>
        <v>신한챔피온제6차(유)2-2</v>
      </c>
      <c r="P4364" t="str" cm="1">
        <f t="array" ref="P4364">IF( $L4364, TRIM(_xll.IMDP("IR", $G$5&amp;$N4364, $G$6)), "" )</f>
        <v/>
      </c>
      <c r="Q4364" t="b" cm="1">
        <f t="array" ref="Q4364">IF(
    $U$1=1, AND($P4364&lt;&gt;"", $P4364&lt;&gt;"...", $P4364&lt;&gt;"입력오류"),
    IF(
        $U$18=1, AND($P4364&lt;&gt;"", $P4364&lt;&gt;"...", $P4364&lt;&gt;"입력오류", ISNUMBER(FIND(INDEX($T$2:$T$7,$U$1),$P4364))),
        IF(
            $U$17="기타", AND($P4364&lt;&gt;"", $P4364&lt;&gt;"...", $P4364&lt;&gt;"입력오류", NOT(ISNUMBER(FIND($T$21:$T$34,$P4364)))),
            AND($P4364&lt;&gt;"", $P4364&lt;&gt;"...", $P4364&lt;&gt;"입력오류", $T$19=$P4364)
        )
    )
)</f>
        <v>0</v>
      </c>
    </row>
    <row r="4365" spans="1:17">
      <c r="A4365" t="s">
        <v>9066</v>
      </c>
      <c r="B4365" t="s">
        <v>9067</v>
      </c>
      <c r="I4365">
        <f t="shared" si="205"/>
        <v>4364</v>
      </c>
      <c r="J4365">
        <f t="shared" si="206"/>
        <v>4364</v>
      </c>
      <c r="K4365">
        <f t="shared" si="204"/>
        <v>1</v>
      </c>
      <c r="L4365" t="b">
        <f>COUNTIF($N$2:N4365, N4365)=1</f>
        <v>1</v>
      </c>
      <c r="M4365" s="37">
        <f>IF( $Q4365, MAX($M$1:M4364)+1, 0)</f>
        <v>0</v>
      </c>
      <c r="N4365" t="str" cm="1">
        <f t="array" ref="N4365">INDEX($A$9:$F$1048576, $J4365, $K4365 )</f>
        <v>73273</v>
      </c>
      <c r="O4365" t="str" cm="1">
        <f t="array" ref="O4365">INDEX($B$9:$F$1048576, $J4365, $K4365 )</f>
        <v>리브프렌즈제3차(유)2-2</v>
      </c>
      <c r="P4365" t="str" cm="1">
        <f t="array" ref="P4365">IF( $L4365, TRIM(_xll.IMDP("IR", $G$5&amp;$N4365, $G$6)), "" )</f>
        <v/>
      </c>
      <c r="Q4365" t="b" cm="1">
        <f t="array" ref="Q4365">IF(
    $U$1=1, AND($P4365&lt;&gt;"", $P4365&lt;&gt;"...", $P4365&lt;&gt;"입력오류"),
    IF(
        $U$18=1, AND($P4365&lt;&gt;"", $P4365&lt;&gt;"...", $P4365&lt;&gt;"입력오류", ISNUMBER(FIND(INDEX($T$2:$T$7,$U$1),$P4365))),
        IF(
            $U$17="기타", AND($P4365&lt;&gt;"", $P4365&lt;&gt;"...", $P4365&lt;&gt;"입력오류", NOT(ISNUMBER(FIND($T$21:$T$34,$P4365)))),
            AND($P4365&lt;&gt;"", $P4365&lt;&gt;"...", $P4365&lt;&gt;"입력오류", $T$19=$P4365)
        )
    )
)</f>
        <v>0</v>
      </c>
    </row>
    <row r="4366" spans="1:17">
      <c r="A4366" t="s">
        <v>9068</v>
      </c>
      <c r="B4366" t="s">
        <v>9069</v>
      </c>
      <c r="I4366">
        <f t="shared" si="205"/>
        <v>4365</v>
      </c>
      <c r="J4366">
        <f t="shared" si="206"/>
        <v>4365</v>
      </c>
      <c r="K4366">
        <f t="shared" si="204"/>
        <v>1</v>
      </c>
      <c r="L4366" t="b">
        <f>COUNTIF($N$2:N4366, N4366)=1</f>
        <v>1</v>
      </c>
      <c r="M4366" s="37">
        <f>IF( $Q4366, MAX($M$1:M4365)+1, 0)</f>
        <v>0</v>
      </c>
      <c r="N4366" t="str" cm="1">
        <f t="array" ref="N4366">INDEX($A$9:$F$1048576, $J4366, $K4366 )</f>
        <v>73278</v>
      </c>
      <c r="O4366" t="str" cm="1">
        <f t="array" ref="O4366">INDEX($B$9:$F$1048576, $J4366, $K4366 )</f>
        <v>주택금융공사MBS2024-15(1-1)</v>
      </c>
      <c r="P4366" t="str" cm="1">
        <f t="array" ref="P4366">IF( $L4366, TRIM(_xll.IMDP("IR", $G$5&amp;$N4366, $G$6)), "" )</f>
        <v/>
      </c>
      <c r="Q4366" t="b" cm="1">
        <f t="array" ref="Q4366">IF(
    $U$1=1, AND($P4366&lt;&gt;"", $P4366&lt;&gt;"...", $P4366&lt;&gt;"입력오류"),
    IF(
        $U$18=1, AND($P4366&lt;&gt;"", $P4366&lt;&gt;"...", $P4366&lt;&gt;"입력오류", ISNUMBER(FIND(INDEX($T$2:$T$7,$U$1),$P4366))),
        IF(
            $U$17="기타", AND($P4366&lt;&gt;"", $P4366&lt;&gt;"...", $P4366&lt;&gt;"입력오류", NOT(ISNUMBER(FIND($T$21:$T$34,$P4366)))),
            AND($P4366&lt;&gt;"", $P4366&lt;&gt;"...", $P4366&lt;&gt;"입력오류", $T$19=$P4366)
        )
    )
)</f>
        <v>0</v>
      </c>
    </row>
    <row r="4367" spans="1:17">
      <c r="A4367" t="s">
        <v>9070</v>
      </c>
      <c r="B4367" t="s">
        <v>9071</v>
      </c>
      <c r="I4367">
        <f t="shared" si="205"/>
        <v>4366</v>
      </c>
      <c r="J4367">
        <f t="shared" si="206"/>
        <v>4366</v>
      </c>
      <c r="K4367">
        <f t="shared" si="204"/>
        <v>1</v>
      </c>
      <c r="L4367" t="b">
        <f>COUNTIF($N$2:N4367, N4367)=1</f>
        <v>1</v>
      </c>
      <c r="M4367" s="37">
        <f>IF( $Q4367, MAX($M$1:M4366)+1, 0)</f>
        <v>0</v>
      </c>
      <c r="N4367" t="str" cm="1">
        <f t="array" ref="N4367">INDEX($A$9:$F$1048576, $J4367, $K4367 )</f>
        <v>73279</v>
      </c>
      <c r="O4367" t="str" cm="1">
        <f t="array" ref="O4367">INDEX($B$9:$F$1048576, $J4367, $K4367 )</f>
        <v>주택금융공사MBS2024-15(1-2)</v>
      </c>
      <c r="P4367" t="str" cm="1">
        <f t="array" ref="P4367">IF( $L4367, TRIM(_xll.IMDP("IR", $G$5&amp;$N4367, $G$6)), "" )</f>
        <v/>
      </c>
      <c r="Q4367" t="b" cm="1">
        <f t="array" ref="Q4367">IF(
    $U$1=1, AND($P4367&lt;&gt;"", $P4367&lt;&gt;"...", $P4367&lt;&gt;"입력오류"),
    IF(
        $U$18=1, AND($P4367&lt;&gt;"", $P4367&lt;&gt;"...", $P4367&lt;&gt;"입력오류", ISNUMBER(FIND(INDEX($T$2:$T$7,$U$1),$P4367))),
        IF(
            $U$17="기타", AND($P4367&lt;&gt;"", $P4367&lt;&gt;"...", $P4367&lt;&gt;"입력오류", NOT(ISNUMBER(FIND($T$21:$T$34,$P4367)))),
            AND($P4367&lt;&gt;"", $P4367&lt;&gt;"...", $P4367&lt;&gt;"입력오류", $T$19=$P4367)
        )
    )
)</f>
        <v>0</v>
      </c>
    </row>
    <row r="4368" spans="1:17">
      <c r="A4368" t="s">
        <v>9072</v>
      </c>
      <c r="B4368" t="s">
        <v>9073</v>
      </c>
      <c r="I4368">
        <f t="shared" si="205"/>
        <v>4367</v>
      </c>
      <c r="J4368">
        <f t="shared" si="206"/>
        <v>4367</v>
      </c>
      <c r="K4368">
        <f t="shared" si="204"/>
        <v>1</v>
      </c>
      <c r="L4368" t="b">
        <f>COUNTIF($N$2:N4368, N4368)=1</f>
        <v>1</v>
      </c>
      <c r="M4368" s="37">
        <f>IF( $Q4368, MAX($M$1:M4367)+1, 0)</f>
        <v>0</v>
      </c>
      <c r="N4368" t="str" cm="1">
        <f t="array" ref="N4368">INDEX($A$9:$F$1048576, $J4368, $K4368 )</f>
        <v>73280</v>
      </c>
      <c r="O4368" t="str" cm="1">
        <f t="array" ref="O4368">INDEX($B$9:$F$1048576, $J4368, $K4368 )</f>
        <v>주택금융공사MBS2024-15(1-3)</v>
      </c>
      <c r="P4368" t="str" cm="1">
        <f t="array" ref="P4368">IF( $L4368, TRIM(_xll.IMDP("IR", $G$5&amp;$N4368, $G$6)), "" )</f>
        <v/>
      </c>
      <c r="Q4368" t="b" cm="1">
        <f t="array" ref="Q4368">IF(
    $U$1=1, AND($P4368&lt;&gt;"", $P4368&lt;&gt;"...", $P4368&lt;&gt;"입력오류"),
    IF(
        $U$18=1, AND($P4368&lt;&gt;"", $P4368&lt;&gt;"...", $P4368&lt;&gt;"입력오류", ISNUMBER(FIND(INDEX($T$2:$T$7,$U$1),$P4368))),
        IF(
            $U$17="기타", AND($P4368&lt;&gt;"", $P4368&lt;&gt;"...", $P4368&lt;&gt;"입력오류", NOT(ISNUMBER(FIND($T$21:$T$34,$P4368)))),
            AND($P4368&lt;&gt;"", $P4368&lt;&gt;"...", $P4368&lt;&gt;"입력오류", $T$19=$P4368)
        )
    )
)</f>
        <v>0</v>
      </c>
    </row>
    <row r="4369" spans="1:17">
      <c r="A4369" t="s">
        <v>9074</v>
      </c>
      <c r="B4369" t="s">
        <v>9075</v>
      </c>
      <c r="I4369">
        <f t="shared" si="205"/>
        <v>4368</v>
      </c>
      <c r="J4369">
        <f t="shared" si="206"/>
        <v>4368</v>
      </c>
      <c r="K4369">
        <f t="shared" si="204"/>
        <v>1</v>
      </c>
      <c r="L4369" t="b">
        <f>COUNTIF($N$2:N4369, N4369)=1</f>
        <v>1</v>
      </c>
      <c r="M4369" s="37">
        <f>IF( $Q4369, MAX($M$1:M4368)+1, 0)</f>
        <v>0</v>
      </c>
      <c r="N4369" t="str" cm="1">
        <f t="array" ref="N4369">INDEX($A$9:$F$1048576, $J4369, $K4369 )</f>
        <v>73281</v>
      </c>
      <c r="O4369" t="str" cm="1">
        <f t="array" ref="O4369">INDEX($B$9:$F$1048576, $J4369, $K4369 )</f>
        <v>주택금융공사MBS2024-15(1-4)</v>
      </c>
      <c r="P4369" t="str" cm="1">
        <f t="array" ref="P4369">IF( $L4369, TRIM(_xll.IMDP("IR", $G$5&amp;$N4369, $G$6)), "" )</f>
        <v/>
      </c>
      <c r="Q4369" t="b" cm="1">
        <f t="array" ref="Q4369">IF(
    $U$1=1, AND($P4369&lt;&gt;"", $P4369&lt;&gt;"...", $P4369&lt;&gt;"입력오류"),
    IF(
        $U$18=1, AND($P4369&lt;&gt;"", $P4369&lt;&gt;"...", $P4369&lt;&gt;"입력오류", ISNUMBER(FIND(INDEX($T$2:$T$7,$U$1),$P4369))),
        IF(
            $U$17="기타", AND($P4369&lt;&gt;"", $P4369&lt;&gt;"...", $P4369&lt;&gt;"입력오류", NOT(ISNUMBER(FIND($T$21:$T$34,$P4369)))),
            AND($P4369&lt;&gt;"", $P4369&lt;&gt;"...", $P4369&lt;&gt;"입력오류", $T$19=$P4369)
        )
    )
)</f>
        <v>0</v>
      </c>
    </row>
    <row r="4370" spans="1:17">
      <c r="A4370" t="s">
        <v>9076</v>
      </c>
      <c r="B4370" t="s">
        <v>9077</v>
      </c>
      <c r="I4370">
        <f t="shared" si="205"/>
        <v>4369</v>
      </c>
      <c r="J4370">
        <f t="shared" si="206"/>
        <v>4369</v>
      </c>
      <c r="K4370">
        <f t="shared" si="204"/>
        <v>1</v>
      </c>
      <c r="L4370" t="b">
        <f>COUNTIF($N$2:N4370, N4370)=1</f>
        <v>1</v>
      </c>
      <c r="M4370" s="37">
        <f>IF( $Q4370, MAX($M$1:M4369)+1, 0)</f>
        <v>0</v>
      </c>
      <c r="N4370" t="str" cm="1">
        <f t="array" ref="N4370">INDEX($A$9:$F$1048576, $J4370, $K4370 )</f>
        <v>73282</v>
      </c>
      <c r="O4370" t="str" cm="1">
        <f t="array" ref="O4370">INDEX($B$9:$F$1048576, $J4370, $K4370 )</f>
        <v>주택금융공사MBS2024-15(1-5)</v>
      </c>
      <c r="P4370" t="str" cm="1">
        <f t="array" ref="P4370">IF( $L4370, TRIM(_xll.IMDP("IR", $G$5&amp;$N4370, $G$6)), "" )</f>
        <v/>
      </c>
      <c r="Q4370" t="b" cm="1">
        <f t="array" ref="Q4370">IF(
    $U$1=1, AND($P4370&lt;&gt;"", $P4370&lt;&gt;"...", $P4370&lt;&gt;"입력오류"),
    IF(
        $U$18=1, AND($P4370&lt;&gt;"", $P4370&lt;&gt;"...", $P4370&lt;&gt;"입력오류", ISNUMBER(FIND(INDEX($T$2:$T$7,$U$1),$P4370))),
        IF(
            $U$17="기타", AND($P4370&lt;&gt;"", $P4370&lt;&gt;"...", $P4370&lt;&gt;"입력오류", NOT(ISNUMBER(FIND($T$21:$T$34,$P4370)))),
            AND($P4370&lt;&gt;"", $P4370&lt;&gt;"...", $P4370&lt;&gt;"입력오류", $T$19=$P4370)
        )
    )
)</f>
        <v>0</v>
      </c>
    </row>
    <row r="4371" spans="1:17">
      <c r="A4371" t="s">
        <v>9078</v>
      </c>
      <c r="B4371" t="s">
        <v>9079</v>
      </c>
      <c r="I4371">
        <f t="shared" si="205"/>
        <v>4370</v>
      </c>
      <c r="J4371">
        <f t="shared" si="206"/>
        <v>4370</v>
      </c>
      <c r="K4371">
        <f t="shared" si="204"/>
        <v>1</v>
      </c>
      <c r="L4371" t="b">
        <f>COUNTIF($N$2:N4371, N4371)=1</f>
        <v>1</v>
      </c>
      <c r="M4371" s="37">
        <f>IF( $Q4371, MAX($M$1:M4370)+1, 0)</f>
        <v>0</v>
      </c>
      <c r="N4371" t="str" cm="1">
        <f t="array" ref="N4371">INDEX($A$9:$F$1048576, $J4371, $K4371 )</f>
        <v>73283</v>
      </c>
      <c r="O4371" t="str" cm="1">
        <f t="array" ref="O4371">INDEX($B$9:$F$1048576, $J4371, $K4371 )</f>
        <v>주택금융공사MBS2024-15(1-6)</v>
      </c>
      <c r="P4371" t="str" cm="1">
        <f t="array" ref="P4371">IF( $L4371, TRIM(_xll.IMDP("IR", $G$5&amp;$N4371, $G$6)), "" )</f>
        <v/>
      </c>
      <c r="Q4371" t="b" cm="1">
        <f t="array" ref="Q4371">IF(
    $U$1=1, AND($P4371&lt;&gt;"", $P4371&lt;&gt;"...", $P4371&lt;&gt;"입력오류"),
    IF(
        $U$18=1, AND($P4371&lt;&gt;"", $P4371&lt;&gt;"...", $P4371&lt;&gt;"입력오류", ISNUMBER(FIND(INDEX($T$2:$T$7,$U$1),$P4371))),
        IF(
            $U$17="기타", AND($P4371&lt;&gt;"", $P4371&lt;&gt;"...", $P4371&lt;&gt;"입력오류", NOT(ISNUMBER(FIND($T$21:$T$34,$P4371)))),
            AND($P4371&lt;&gt;"", $P4371&lt;&gt;"...", $P4371&lt;&gt;"입력오류", $T$19=$P4371)
        )
    )
)</f>
        <v>0</v>
      </c>
    </row>
    <row r="4372" spans="1:17">
      <c r="A4372" t="s">
        <v>9080</v>
      </c>
      <c r="B4372" t="s">
        <v>9081</v>
      </c>
      <c r="I4372">
        <f t="shared" si="205"/>
        <v>4371</v>
      </c>
      <c r="J4372">
        <f t="shared" si="206"/>
        <v>4371</v>
      </c>
      <c r="K4372">
        <f t="shared" si="204"/>
        <v>1</v>
      </c>
      <c r="L4372" t="b">
        <f>COUNTIF($N$2:N4372, N4372)=1</f>
        <v>1</v>
      </c>
      <c r="M4372" s="37">
        <f>IF( $Q4372, MAX($M$1:M4371)+1, 0)</f>
        <v>0</v>
      </c>
      <c r="N4372" t="str" cm="1">
        <f t="array" ref="N4372">INDEX($A$9:$F$1048576, $J4372, $K4372 )</f>
        <v>73284</v>
      </c>
      <c r="O4372" t="str" cm="1">
        <f t="array" ref="O4372">INDEX($B$9:$F$1048576, $J4372, $K4372 )</f>
        <v>주택금융공사MBS2024-15(1-7)</v>
      </c>
      <c r="P4372" t="str" cm="1">
        <f t="array" ref="P4372">IF( $L4372, TRIM(_xll.IMDP("IR", $G$5&amp;$N4372, $G$6)), "" )</f>
        <v/>
      </c>
      <c r="Q4372" t="b" cm="1">
        <f t="array" ref="Q4372">IF(
    $U$1=1, AND($P4372&lt;&gt;"", $P4372&lt;&gt;"...", $P4372&lt;&gt;"입력오류"),
    IF(
        $U$18=1, AND($P4372&lt;&gt;"", $P4372&lt;&gt;"...", $P4372&lt;&gt;"입력오류", ISNUMBER(FIND(INDEX($T$2:$T$7,$U$1),$P4372))),
        IF(
            $U$17="기타", AND($P4372&lt;&gt;"", $P4372&lt;&gt;"...", $P4372&lt;&gt;"입력오류", NOT(ISNUMBER(FIND($T$21:$T$34,$P4372)))),
            AND($P4372&lt;&gt;"", $P4372&lt;&gt;"...", $P4372&lt;&gt;"입력오류", $T$19=$P4372)
        )
    )
)</f>
        <v>0</v>
      </c>
    </row>
    <row r="4373" spans="1:17">
      <c r="A4373" t="s">
        <v>9082</v>
      </c>
      <c r="B4373" t="s">
        <v>9083</v>
      </c>
      <c r="I4373">
        <f t="shared" si="205"/>
        <v>4372</v>
      </c>
      <c r="J4373">
        <f t="shared" si="206"/>
        <v>4372</v>
      </c>
      <c r="K4373">
        <f t="shared" si="204"/>
        <v>1</v>
      </c>
      <c r="L4373" t="b">
        <f>COUNTIF($N$2:N4373, N4373)=1</f>
        <v>1</v>
      </c>
      <c r="M4373" s="37">
        <f>IF( $Q4373, MAX($M$1:M4372)+1, 0)</f>
        <v>0</v>
      </c>
      <c r="N4373" t="str" cm="1">
        <f t="array" ref="N4373">INDEX($A$9:$F$1048576, $J4373, $K4373 )</f>
        <v>73285</v>
      </c>
      <c r="O4373" t="str" cm="1">
        <f t="array" ref="O4373">INDEX($B$9:$F$1048576, $J4373, $K4373 )</f>
        <v>주택금융공사MBS2024-15(1-8)</v>
      </c>
      <c r="P4373" t="str" cm="1">
        <f t="array" ref="P4373">IF( $L4373, TRIM(_xll.IMDP("IR", $G$5&amp;$N4373, $G$6)), "" )</f>
        <v/>
      </c>
      <c r="Q4373" t="b" cm="1">
        <f t="array" ref="Q4373">IF(
    $U$1=1, AND($P4373&lt;&gt;"", $P4373&lt;&gt;"...", $P4373&lt;&gt;"입력오류"),
    IF(
        $U$18=1, AND($P4373&lt;&gt;"", $P4373&lt;&gt;"...", $P4373&lt;&gt;"입력오류", ISNUMBER(FIND(INDEX($T$2:$T$7,$U$1),$P4373))),
        IF(
            $U$17="기타", AND($P4373&lt;&gt;"", $P4373&lt;&gt;"...", $P4373&lt;&gt;"입력오류", NOT(ISNUMBER(FIND($T$21:$T$34,$P4373)))),
            AND($P4373&lt;&gt;"", $P4373&lt;&gt;"...", $P4373&lt;&gt;"입력오류", $T$19=$P4373)
        )
    )
)</f>
        <v>0</v>
      </c>
    </row>
    <row r="4374" spans="1:17">
      <c r="A4374" t="s">
        <v>9084</v>
      </c>
      <c r="B4374" t="s">
        <v>9085</v>
      </c>
      <c r="I4374">
        <f t="shared" si="205"/>
        <v>4373</v>
      </c>
      <c r="J4374">
        <f t="shared" si="206"/>
        <v>4373</v>
      </c>
      <c r="K4374">
        <f t="shared" si="204"/>
        <v>1</v>
      </c>
      <c r="L4374" t="b">
        <f>COUNTIF($N$2:N4374, N4374)=1</f>
        <v>1</v>
      </c>
      <c r="M4374" s="37">
        <f>IF( $Q4374, MAX($M$1:M4373)+1, 0)</f>
        <v>0</v>
      </c>
      <c r="N4374" t="str" cm="1">
        <f t="array" ref="N4374">INDEX($A$9:$F$1048576, $J4374, $K4374 )</f>
        <v>73296</v>
      </c>
      <c r="O4374" t="str" cm="1">
        <f t="array" ref="O4374">INDEX($B$9:$F$1048576, $J4374, $K4374 )</f>
        <v>한줄제1차</v>
      </c>
      <c r="P4374" t="str" cm="1">
        <f t="array" ref="P4374">IF( $L4374, TRIM(_xll.IMDP("IR", $G$5&amp;$N4374, $G$6)), "" )</f>
        <v/>
      </c>
      <c r="Q4374" t="b" cm="1">
        <f t="array" ref="Q4374">IF(
    $U$1=1, AND($P4374&lt;&gt;"", $P4374&lt;&gt;"...", $P4374&lt;&gt;"입력오류"),
    IF(
        $U$18=1, AND($P4374&lt;&gt;"", $P4374&lt;&gt;"...", $P4374&lt;&gt;"입력오류", ISNUMBER(FIND(INDEX($T$2:$T$7,$U$1),$P4374))),
        IF(
            $U$17="기타", AND($P4374&lt;&gt;"", $P4374&lt;&gt;"...", $P4374&lt;&gt;"입력오류", NOT(ISNUMBER(FIND($T$21:$T$34,$P4374)))),
            AND($P4374&lt;&gt;"", $P4374&lt;&gt;"...", $P4374&lt;&gt;"입력오류", $T$19=$P4374)
        )
    )
)</f>
        <v>0</v>
      </c>
    </row>
    <row r="4375" spans="1:17">
      <c r="A4375" t="s">
        <v>9086</v>
      </c>
      <c r="B4375" t="s">
        <v>9087</v>
      </c>
      <c r="I4375">
        <f t="shared" si="205"/>
        <v>4374</v>
      </c>
      <c r="J4375">
        <f t="shared" si="206"/>
        <v>4374</v>
      </c>
      <c r="K4375">
        <f t="shared" si="204"/>
        <v>1</v>
      </c>
      <c r="L4375" t="b">
        <f>COUNTIF($N$2:N4375, N4375)=1</f>
        <v>1</v>
      </c>
      <c r="M4375" s="37">
        <f>IF( $Q4375, MAX($M$1:M4374)+1, 0)</f>
        <v>0</v>
      </c>
      <c r="N4375" t="str" cm="1">
        <f t="array" ref="N4375">INDEX($A$9:$F$1048576, $J4375, $K4375 )</f>
        <v>73312</v>
      </c>
      <c r="O4375" t="str" cm="1">
        <f t="array" ref="O4375">INDEX($B$9:$F$1048576, $J4375, $K4375 )</f>
        <v>신한사랑제20차(유)1</v>
      </c>
      <c r="P4375" t="str" cm="1">
        <f t="array" ref="P4375">IF( $L4375, TRIM(_xll.IMDP("IR", $G$5&amp;$N4375, $G$6)), "" )</f>
        <v/>
      </c>
      <c r="Q4375" t="b" cm="1">
        <f t="array" ref="Q4375">IF(
    $U$1=1, AND($P4375&lt;&gt;"", $P4375&lt;&gt;"...", $P4375&lt;&gt;"입력오류"),
    IF(
        $U$18=1, AND($P4375&lt;&gt;"", $P4375&lt;&gt;"...", $P4375&lt;&gt;"입력오류", ISNUMBER(FIND(INDEX($T$2:$T$7,$U$1),$P4375))),
        IF(
            $U$17="기타", AND($P4375&lt;&gt;"", $P4375&lt;&gt;"...", $P4375&lt;&gt;"입력오류", NOT(ISNUMBER(FIND($T$21:$T$34,$P4375)))),
            AND($P4375&lt;&gt;"", $P4375&lt;&gt;"...", $P4375&lt;&gt;"입력오류", $T$19=$P4375)
        )
    )
)</f>
        <v>0</v>
      </c>
    </row>
    <row r="4376" spans="1:17">
      <c r="A4376" t="s">
        <v>9088</v>
      </c>
      <c r="B4376" t="s">
        <v>9089</v>
      </c>
      <c r="I4376">
        <f t="shared" si="205"/>
        <v>4375</v>
      </c>
      <c r="J4376">
        <f t="shared" si="206"/>
        <v>4375</v>
      </c>
      <c r="K4376">
        <f t="shared" si="204"/>
        <v>1</v>
      </c>
      <c r="L4376" t="b">
        <f>COUNTIF($N$2:N4376, N4376)=1</f>
        <v>1</v>
      </c>
      <c r="M4376" s="37">
        <f>IF( $Q4376, MAX($M$1:M4375)+1, 0)</f>
        <v>0</v>
      </c>
      <c r="N4376" t="str" cm="1">
        <f t="array" ref="N4376">INDEX($A$9:$F$1048576, $J4376, $K4376 )</f>
        <v>73313</v>
      </c>
      <c r="O4376" t="str" cm="1">
        <f t="array" ref="O4376">INDEX($B$9:$F$1048576, $J4376, $K4376 )</f>
        <v>알바트로스제29차(유)1</v>
      </c>
      <c r="P4376" t="str" cm="1">
        <f t="array" ref="P4376">IF( $L4376, TRIM(_xll.IMDP("IR", $G$5&amp;$N4376, $G$6)), "" )</f>
        <v/>
      </c>
      <c r="Q4376" t="b" cm="1">
        <f t="array" ref="Q4376">IF(
    $U$1=1, AND($P4376&lt;&gt;"", $P4376&lt;&gt;"...", $P4376&lt;&gt;"입력오류"),
    IF(
        $U$18=1, AND($P4376&lt;&gt;"", $P4376&lt;&gt;"...", $P4376&lt;&gt;"입력오류", ISNUMBER(FIND(INDEX($T$2:$T$7,$U$1),$P4376))),
        IF(
            $U$17="기타", AND($P4376&lt;&gt;"", $P4376&lt;&gt;"...", $P4376&lt;&gt;"입력오류", NOT(ISNUMBER(FIND($T$21:$T$34,$P4376)))),
            AND($P4376&lt;&gt;"", $P4376&lt;&gt;"...", $P4376&lt;&gt;"입력오류", $T$19=$P4376)
        )
    )
)</f>
        <v>0</v>
      </c>
    </row>
    <row r="4377" spans="1:17">
      <c r="A4377" t="s">
        <v>9090</v>
      </c>
      <c r="B4377" t="s">
        <v>9091</v>
      </c>
      <c r="I4377">
        <f t="shared" si="205"/>
        <v>4376</v>
      </c>
      <c r="J4377">
        <f t="shared" si="206"/>
        <v>4376</v>
      </c>
      <c r="K4377">
        <f t="shared" si="204"/>
        <v>1</v>
      </c>
      <c r="L4377" t="b">
        <f>COUNTIF($N$2:N4377, N4377)=1</f>
        <v>1</v>
      </c>
      <c r="M4377" s="37">
        <f>IF( $Q4377, MAX($M$1:M4376)+1, 0)</f>
        <v>0</v>
      </c>
      <c r="N4377" t="str" cm="1">
        <f t="array" ref="N4377">INDEX($A$9:$F$1048576, $J4377, $K4377 )</f>
        <v>73317</v>
      </c>
      <c r="O4377" t="str" cm="1">
        <f t="array" ref="O4377">INDEX($B$9:$F$1048576, $J4377, $K4377 )</f>
        <v>유플러스파이브지제76차(유)1-1</v>
      </c>
      <c r="P4377" t="str" cm="1">
        <f t="array" ref="P4377">IF( $L4377, TRIM(_xll.IMDP("IR", $G$5&amp;$N4377, $G$6)), "" )</f>
        <v/>
      </c>
      <c r="Q4377" t="b" cm="1">
        <f t="array" ref="Q4377">IF(
    $U$1=1, AND($P4377&lt;&gt;"", $P4377&lt;&gt;"...", $P4377&lt;&gt;"입력오류"),
    IF(
        $U$18=1, AND($P4377&lt;&gt;"", $P4377&lt;&gt;"...", $P4377&lt;&gt;"입력오류", ISNUMBER(FIND(INDEX($T$2:$T$7,$U$1),$P4377))),
        IF(
            $U$17="기타", AND($P4377&lt;&gt;"", $P4377&lt;&gt;"...", $P4377&lt;&gt;"입력오류", NOT(ISNUMBER(FIND($T$21:$T$34,$P4377)))),
            AND($P4377&lt;&gt;"", $P4377&lt;&gt;"...", $P4377&lt;&gt;"입력오류", $T$19=$P4377)
        )
    )
)</f>
        <v>0</v>
      </c>
    </row>
    <row r="4378" spans="1:17">
      <c r="A4378" t="s">
        <v>9092</v>
      </c>
      <c r="B4378" t="s">
        <v>9093</v>
      </c>
      <c r="I4378">
        <f t="shared" si="205"/>
        <v>4377</v>
      </c>
      <c r="J4378">
        <f t="shared" si="206"/>
        <v>4377</v>
      </c>
      <c r="K4378">
        <f t="shared" si="204"/>
        <v>1</v>
      </c>
      <c r="L4378" t="b">
        <f>COUNTIF($N$2:N4378, N4378)=1</f>
        <v>1</v>
      </c>
      <c r="M4378" s="37">
        <f>IF( $Q4378, MAX($M$1:M4377)+1, 0)</f>
        <v>0</v>
      </c>
      <c r="N4378" t="str" cm="1">
        <f t="array" ref="N4378">INDEX($A$9:$F$1048576, $J4378, $K4378 )</f>
        <v>73318</v>
      </c>
      <c r="O4378" t="str" cm="1">
        <f t="array" ref="O4378">INDEX($B$9:$F$1048576, $J4378, $K4378 )</f>
        <v>유플러스파이브지제76차(유)1-2</v>
      </c>
      <c r="P4378" t="str" cm="1">
        <f t="array" ref="P4378">IF( $L4378, TRIM(_xll.IMDP("IR", $G$5&amp;$N4378, $G$6)), "" )</f>
        <v/>
      </c>
      <c r="Q4378" t="b" cm="1">
        <f t="array" ref="Q4378">IF(
    $U$1=1, AND($P4378&lt;&gt;"", $P4378&lt;&gt;"...", $P4378&lt;&gt;"입력오류"),
    IF(
        $U$18=1, AND($P4378&lt;&gt;"", $P4378&lt;&gt;"...", $P4378&lt;&gt;"입력오류", ISNUMBER(FIND(INDEX($T$2:$T$7,$U$1),$P4378))),
        IF(
            $U$17="기타", AND($P4378&lt;&gt;"", $P4378&lt;&gt;"...", $P4378&lt;&gt;"입력오류", NOT(ISNUMBER(FIND($T$21:$T$34,$P4378)))),
            AND($P4378&lt;&gt;"", $P4378&lt;&gt;"...", $P4378&lt;&gt;"입력오류", $T$19=$P4378)
        )
    )
)</f>
        <v>0</v>
      </c>
    </row>
    <row r="4379" spans="1:17">
      <c r="A4379" t="s">
        <v>9094</v>
      </c>
      <c r="B4379" t="s">
        <v>9095</v>
      </c>
      <c r="I4379">
        <f t="shared" si="205"/>
        <v>4378</v>
      </c>
      <c r="J4379">
        <f t="shared" si="206"/>
        <v>4378</v>
      </c>
      <c r="K4379">
        <f t="shared" si="204"/>
        <v>1</v>
      </c>
      <c r="L4379" t="b">
        <f>COUNTIF($N$2:N4379, N4379)=1</f>
        <v>1</v>
      </c>
      <c r="M4379" s="37">
        <f>IF( $Q4379, MAX($M$1:M4378)+1, 0)</f>
        <v>0</v>
      </c>
      <c r="N4379" t="str" cm="1">
        <f t="array" ref="N4379">INDEX($A$9:$F$1048576, $J4379, $K4379 )</f>
        <v>73319</v>
      </c>
      <c r="O4379" t="str" cm="1">
        <f t="array" ref="O4379">INDEX($B$9:$F$1048576, $J4379, $K4379 )</f>
        <v>유플러스파이브지제76차(유)1-3</v>
      </c>
      <c r="P4379" t="str" cm="1">
        <f t="array" ref="P4379">IF( $L4379, TRIM(_xll.IMDP("IR", $G$5&amp;$N4379, $G$6)), "" )</f>
        <v/>
      </c>
      <c r="Q4379" t="b" cm="1">
        <f t="array" ref="Q4379">IF(
    $U$1=1, AND($P4379&lt;&gt;"", $P4379&lt;&gt;"...", $P4379&lt;&gt;"입력오류"),
    IF(
        $U$18=1, AND($P4379&lt;&gt;"", $P4379&lt;&gt;"...", $P4379&lt;&gt;"입력오류", ISNUMBER(FIND(INDEX($T$2:$T$7,$U$1),$P4379))),
        IF(
            $U$17="기타", AND($P4379&lt;&gt;"", $P4379&lt;&gt;"...", $P4379&lt;&gt;"입력오류", NOT(ISNUMBER(FIND($T$21:$T$34,$P4379)))),
            AND($P4379&lt;&gt;"", $P4379&lt;&gt;"...", $P4379&lt;&gt;"입력오류", $T$19=$P4379)
        )
    )
)</f>
        <v>0</v>
      </c>
    </row>
    <row r="4380" spans="1:17">
      <c r="A4380" t="s">
        <v>9096</v>
      </c>
      <c r="B4380" t="s">
        <v>9097</v>
      </c>
      <c r="I4380">
        <f t="shared" si="205"/>
        <v>4379</v>
      </c>
      <c r="J4380">
        <f t="shared" si="206"/>
        <v>4379</v>
      </c>
      <c r="K4380">
        <f t="shared" si="204"/>
        <v>1</v>
      </c>
      <c r="L4380" t="b">
        <f>COUNTIF($N$2:N4380, N4380)=1</f>
        <v>1</v>
      </c>
      <c r="M4380" s="37">
        <f>IF( $Q4380, MAX($M$1:M4379)+1, 0)</f>
        <v>0</v>
      </c>
      <c r="N4380" t="str" cm="1">
        <f t="array" ref="N4380">INDEX($A$9:$F$1048576, $J4380, $K4380 )</f>
        <v>73320</v>
      </c>
      <c r="O4380" t="str" cm="1">
        <f t="array" ref="O4380">INDEX($B$9:$F$1048576, $J4380, $K4380 )</f>
        <v>유플러스파이브지제76차(유)1-4</v>
      </c>
      <c r="P4380" t="str" cm="1">
        <f t="array" ref="P4380">IF( $L4380, TRIM(_xll.IMDP("IR", $G$5&amp;$N4380, $G$6)), "" )</f>
        <v/>
      </c>
      <c r="Q4380" t="b" cm="1">
        <f t="array" ref="Q4380">IF(
    $U$1=1, AND($P4380&lt;&gt;"", $P4380&lt;&gt;"...", $P4380&lt;&gt;"입력오류"),
    IF(
        $U$18=1, AND($P4380&lt;&gt;"", $P4380&lt;&gt;"...", $P4380&lt;&gt;"입력오류", ISNUMBER(FIND(INDEX($T$2:$T$7,$U$1),$P4380))),
        IF(
            $U$17="기타", AND($P4380&lt;&gt;"", $P4380&lt;&gt;"...", $P4380&lt;&gt;"입력오류", NOT(ISNUMBER(FIND($T$21:$T$34,$P4380)))),
            AND($P4380&lt;&gt;"", $P4380&lt;&gt;"...", $P4380&lt;&gt;"입력오류", $T$19=$P4380)
        )
    )
)</f>
        <v>0</v>
      </c>
    </row>
    <row r="4381" spans="1:17">
      <c r="A4381" t="s">
        <v>9098</v>
      </c>
      <c r="B4381" t="s">
        <v>9099</v>
      </c>
      <c r="I4381">
        <f t="shared" si="205"/>
        <v>4380</v>
      </c>
      <c r="J4381">
        <f t="shared" si="206"/>
        <v>4380</v>
      </c>
      <c r="K4381">
        <f t="shared" si="204"/>
        <v>1</v>
      </c>
      <c r="L4381" t="b">
        <f>COUNTIF($N$2:N4381, N4381)=1</f>
        <v>1</v>
      </c>
      <c r="M4381" s="37">
        <f>IF( $Q4381, MAX($M$1:M4380)+1, 0)</f>
        <v>0</v>
      </c>
      <c r="N4381" t="str" cm="1">
        <f t="array" ref="N4381">INDEX($A$9:$F$1048576, $J4381, $K4381 )</f>
        <v>73321</v>
      </c>
      <c r="O4381" t="str" cm="1">
        <f t="array" ref="O4381">INDEX($B$9:$F$1048576, $J4381, $K4381 )</f>
        <v>유플러스파이브지제76차(유)1-5</v>
      </c>
      <c r="P4381" t="str" cm="1">
        <f t="array" ref="P4381">IF( $L4381, TRIM(_xll.IMDP("IR", $G$5&amp;$N4381, $G$6)), "" )</f>
        <v/>
      </c>
      <c r="Q4381" t="b" cm="1">
        <f t="array" ref="Q4381">IF(
    $U$1=1, AND($P4381&lt;&gt;"", $P4381&lt;&gt;"...", $P4381&lt;&gt;"입력오류"),
    IF(
        $U$18=1, AND($P4381&lt;&gt;"", $P4381&lt;&gt;"...", $P4381&lt;&gt;"입력오류", ISNUMBER(FIND(INDEX($T$2:$T$7,$U$1),$P4381))),
        IF(
            $U$17="기타", AND($P4381&lt;&gt;"", $P4381&lt;&gt;"...", $P4381&lt;&gt;"입력오류", NOT(ISNUMBER(FIND($T$21:$T$34,$P4381)))),
            AND($P4381&lt;&gt;"", $P4381&lt;&gt;"...", $P4381&lt;&gt;"입력오류", $T$19=$P4381)
        )
    )
)</f>
        <v>0</v>
      </c>
    </row>
    <row r="4382" spans="1:17">
      <c r="A4382" t="s">
        <v>9100</v>
      </c>
      <c r="B4382" t="s">
        <v>9101</v>
      </c>
      <c r="I4382">
        <f t="shared" si="205"/>
        <v>4381</v>
      </c>
      <c r="J4382">
        <f t="shared" si="206"/>
        <v>4381</v>
      </c>
      <c r="K4382">
        <f t="shared" si="204"/>
        <v>1</v>
      </c>
      <c r="L4382" t="b">
        <f>COUNTIF($N$2:N4382, N4382)=1</f>
        <v>1</v>
      </c>
      <c r="M4382" s="37">
        <f>IF( $Q4382, MAX($M$1:M4381)+1, 0)</f>
        <v>0</v>
      </c>
      <c r="N4382" t="str" cm="1">
        <f t="array" ref="N4382">INDEX($A$9:$F$1048576, $J4382, $K4382 )</f>
        <v>73322</v>
      </c>
      <c r="O4382" t="str" cm="1">
        <f t="array" ref="O4382">INDEX($B$9:$F$1048576, $J4382, $K4382 )</f>
        <v>유플러스파이브지제76차(유)1-6</v>
      </c>
      <c r="P4382" t="str" cm="1">
        <f t="array" ref="P4382">IF( $L4382, TRIM(_xll.IMDP("IR", $G$5&amp;$N4382, $G$6)), "" )</f>
        <v/>
      </c>
      <c r="Q4382" t="b" cm="1">
        <f t="array" ref="Q4382">IF(
    $U$1=1, AND($P4382&lt;&gt;"", $P4382&lt;&gt;"...", $P4382&lt;&gt;"입력오류"),
    IF(
        $U$18=1, AND($P4382&lt;&gt;"", $P4382&lt;&gt;"...", $P4382&lt;&gt;"입력오류", ISNUMBER(FIND(INDEX($T$2:$T$7,$U$1),$P4382))),
        IF(
            $U$17="기타", AND($P4382&lt;&gt;"", $P4382&lt;&gt;"...", $P4382&lt;&gt;"입력오류", NOT(ISNUMBER(FIND($T$21:$T$34,$P4382)))),
            AND($P4382&lt;&gt;"", $P4382&lt;&gt;"...", $P4382&lt;&gt;"입력오류", $T$19=$P4382)
        )
    )
)</f>
        <v>0</v>
      </c>
    </row>
    <row r="4383" spans="1:17">
      <c r="A4383" t="s">
        <v>9102</v>
      </c>
      <c r="B4383" t="s">
        <v>9103</v>
      </c>
      <c r="I4383">
        <f t="shared" si="205"/>
        <v>4382</v>
      </c>
      <c r="J4383">
        <f t="shared" si="206"/>
        <v>4382</v>
      </c>
      <c r="K4383">
        <f t="shared" si="204"/>
        <v>1</v>
      </c>
      <c r="L4383" t="b">
        <f>COUNTIF($N$2:N4383, N4383)=1</f>
        <v>1</v>
      </c>
      <c r="M4383" s="37">
        <f>IF( $Q4383, MAX($M$1:M4382)+1, 0)</f>
        <v>0</v>
      </c>
      <c r="N4383" t="str" cm="1">
        <f t="array" ref="N4383">INDEX($A$9:$F$1048576, $J4383, $K4383 )</f>
        <v>73323</v>
      </c>
      <c r="O4383" t="str" cm="1">
        <f t="array" ref="O4383">INDEX($B$9:$F$1048576, $J4383, $K4383 )</f>
        <v>유플러스파이브지제76차(유)1-7</v>
      </c>
      <c r="P4383" t="str" cm="1">
        <f t="array" ref="P4383">IF( $L4383, TRIM(_xll.IMDP("IR", $G$5&amp;$N4383, $G$6)), "" )</f>
        <v/>
      </c>
      <c r="Q4383" t="b" cm="1">
        <f t="array" ref="Q4383">IF(
    $U$1=1, AND($P4383&lt;&gt;"", $P4383&lt;&gt;"...", $P4383&lt;&gt;"입력오류"),
    IF(
        $U$18=1, AND($P4383&lt;&gt;"", $P4383&lt;&gt;"...", $P4383&lt;&gt;"입력오류", ISNUMBER(FIND(INDEX($T$2:$T$7,$U$1),$P4383))),
        IF(
            $U$17="기타", AND($P4383&lt;&gt;"", $P4383&lt;&gt;"...", $P4383&lt;&gt;"입력오류", NOT(ISNUMBER(FIND($T$21:$T$34,$P4383)))),
            AND($P4383&lt;&gt;"", $P4383&lt;&gt;"...", $P4383&lt;&gt;"입력오류", $T$19=$P4383)
        )
    )
)</f>
        <v>0</v>
      </c>
    </row>
    <row r="4384" spans="1:17">
      <c r="A4384" t="s">
        <v>9104</v>
      </c>
      <c r="B4384" t="s">
        <v>9105</v>
      </c>
      <c r="I4384">
        <f t="shared" si="205"/>
        <v>4383</v>
      </c>
      <c r="J4384">
        <f t="shared" si="206"/>
        <v>4383</v>
      </c>
      <c r="K4384">
        <f t="shared" si="204"/>
        <v>1</v>
      </c>
      <c r="L4384" t="b">
        <f>COUNTIF($N$2:N4384, N4384)=1</f>
        <v>1</v>
      </c>
      <c r="M4384" s="37">
        <f>IF( $Q4384, MAX($M$1:M4383)+1, 0)</f>
        <v>0</v>
      </c>
      <c r="N4384" t="str" cm="1">
        <f t="array" ref="N4384">INDEX($A$9:$F$1048576, $J4384, $K4384 )</f>
        <v>73324</v>
      </c>
      <c r="O4384" t="str" cm="1">
        <f t="array" ref="O4384">INDEX($B$9:$F$1048576, $J4384, $K4384 )</f>
        <v>유플러스파이브지제76차(유)1-8</v>
      </c>
      <c r="P4384" t="str" cm="1">
        <f t="array" ref="P4384">IF( $L4384, TRIM(_xll.IMDP("IR", $G$5&amp;$N4384, $G$6)), "" )</f>
        <v/>
      </c>
      <c r="Q4384" t="b" cm="1">
        <f t="array" ref="Q4384">IF(
    $U$1=1, AND($P4384&lt;&gt;"", $P4384&lt;&gt;"...", $P4384&lt;&gt;"입력오류"),
    IF(
        $U$18=1, AND($P4384&lt;&gt;"", $P4384&lt;&gt;"...", $P4384&lt;&gt;"입력오류", ISNUMBER(FIND(INDEX($T$2:$T$7,$U$1),$P4384))),
        IF(
            $U$17="기타", AND($P4384&lt;&gt;"", $P4384&lt;&gt;"...", $P4384&lt;&gt;"입력오류", NOT(ISNUMBER(FIND($T$21:$T$34,$P4384)))),
            AND($P4384&lt;&gt;"", $P4384&lt;&gt;"...", $P4384&lt;&gt;"입력오류", $T$19=$P4384)
        )
    )
)</f>
        <v>0</v>
      </c>
    </row>
    <row r="4385" spans="1:17">
      <c r="A4385" t="s">
        <v>9106</v>
      </c>
      <c r="B4385" t="s">
        <v>9107</v>
      </c>
      <c r="I4385">
        <f t="shared" si="205"/>
        <v>4384</v>
      </c>
      <c r="J4385">
        <f t="shared" si="206"/>
        <v>4384</v>
      </c>
      <c r="K4385">
        <f t="shared" si="204"/>
        <v>1</v>
      </c>
      <c r="L4385" t="b">
        <f>COUNTIF($N$2:N4385, N4385)=1</f>
        <v>1</v>
      </c>
      <c r="M4385" s="37">
        <f>IF( $Q4385, MAX($M$1:M4384)+1, 0)</f>
        <v>0</v>
      </c>
      <c r="N4385" t="str" cm="1">
        <f t="array" ref="N4385">INDEX($A$9:$F$1048576, $J4385, $K4385 )</f>
        <v>73325</v>
      </c>
      <c r="O4385" t="str" cm="1">
        <f t="array" ref="O4385">INDEX($B$9:$F$1048576, $J4385, $K4385 )</f>
        <v>유플러스파이브지제76차(유)1-9</v>
      </c>
      <c r="P4385" t="str" cm="1">
        <f t="array" ref="P4385">IF( $L4385, TRIM(_xll.IMDP("IR", $G$5&amp;$N4385, $G$6)), "" )</f>
        <v/>
      </c>
      <c r="Q4385" t="b" cm="1">
        <f t="array" ref="Q4385">IF(
    $U$1=1, AND($P4385&lt;&gt;"", $P4385&lt;&gt;"...", $P4385&lt;&gt;"입력오류"),
    IF(
        $U$18=1, AND($P4385&lt;&gt;"", $P4385&lt;&gt;"...", $P4385&lt;&gt;"입력오류", ISNUMBER(FIND(INDEX($T$2:$T$7,$U$1),$P4385))),
        IF(
            $U$17="기타", AND($P4385&lt;&gt;"", $P4385&lt;&gt;"...", $P4385&lt;&gt;"입력오류", NOT(ISNUMBER(FIND($T$21:$T$34,$P4385)))),
            AND($P4385&lt;&gt;"", $P4385&lt;&gt;"...", $P4385&lt;&gt;"입력오류", $T$19=$P4385)
        )
    )
)</f>
        <v>0</v>
      </c>
    </row>
    <row r="4386" spans="1:17">
      <c r="A4386" t="s">
        <v>9108</v>
      </c>
      <c r="B4386" t="s">
        <v>9109</v>
      </c>
      <c r="I4386">
        <f t="shared" si="205"/>
        <v>4385</v>
      </c>
      <c r="J4386">
        <f t="shared" si="206"/>
        <v>4385</v>
      </c>
      <c r="K4386">
        <f t="shared" si="204"/>
        <v>1</v>
      </c>
      <c r="L4386" t="b">
        <f>COUNTIF($N$2:N4386, N4386)=1</f>
        <v>1</v>
      </c>
      <c r="M4386" s="37">
        <f>IF( $Q4386, MAX($M$1:M4385)+1, 0)</f>
        <v>0</v>
      </c>
      <c r="N4386" t="str" cm="1">
        <f t="array" ref="N4386">INDEX($A$9:$F$1048576, $J4386, $K4386 )</f>
        <v>73326</v>
      </c>
      <c r="O4386" t="str" cm="1">
        <f t="array" ref="O4386">INDEX($B$9:$F$1048576, $J4386, $K4386 )</f>
        <v>유플러스파이브지제76차(유)1-10</v>
      </c>
      <c r="P4386" t="str" cm="1">
        <f t="array" ref="P4386">IF( $L4386, TRIM(_xll.IMDP("IR", $G$5&amp;$N4386, $G$6)), "" )</f>
        <v/>
      </c>
      <c r="Q4386" t="b" cm="1">
        <f t="array" ref="Q4386">IF(
    $U$1=1, AND($P4386&lt;&gt;"", $P4386&lt;&gt;"...", $P4386&lt;&gt;"입력오류"),
    IF(
        $U$18=1, AND($P4386&lt;&gt;"", $P4386&lt;&gt;"...", $P4386&lt;&gt;"입력오류", ISNUMBER(FIND(INDEX($T$2:$T$7,$U$1),$P4386))),
        IF(
            $U$17="기타", AND($P4386&lt;&gt;"", $P4386&lt;&gt;"...", $P4386&lt;&gt;"입력오류", NOT(ISNUMBER(FIND($T$21:$T$34,$P4386)))),
            AND($P4386&lt;&gt;"", $P4386&lt;&gt;"...", $P4386&lt;&gt;"입력오류", $T$19=$P4386)
        )
    )
)</f>
        <v>0</v>
      </c>
    </row>
    <row r="4387" spans="1:17">
      <c r="A4387" t="s">
        <v>9110</v>
      </c>
      <c r="B4387" t="s">
        <v>9111</v>
      </c>
      <c r="I4387">
        <f t="shared" si="205"/>
        <v>4386</v>
      </c>
      <c r="J4387">
        <f t="shared" si="206"/>
        <v>4386</v>
      </c>
      <c r="K4387">
        <f t="shared" si="204"/>
        <v>1</v>
      </c>
      <c r="L4387" t="b">
        <f>COUNTIF($N$2:N4387, N4387)=1</f>
        <v>1</v>
      </c>
      <c r="M4387" s="37">
        <f>IF( $Q4387, MAX($M$1:M4386)+1, 0)</f>
        <v>0</v>
      </c>
      <c r="N4387" t="str" cm="1">
        <f t="array" ref="N4387">INDEX($A$9:$F$1048576, $J4387, $K4387 )</f>
        <v>73327</v>
      </c>
      <c r="O4387" t="str" cm="1">
        <f t="array" ref="O4387">INDEX($B$9:$F$1048576, $J4387, $K4387 )</f>
        <v>유플러스파이브지제76차(유)1-11</v>
      </c>
      <c r="P4387" t="str" cm="1">
        <f t="array" ref="P4387">IF( $L4387, TRIM(_xll.IMDP("IR", $G$5&amp;$N4387, $G$6)), "" )</f>
        <v/>
      </c>
      <c r="Q4387" t="b" cm="1">
        <f t="array" ref="Q4387">IF(
    $U$1=1, AND($P4387&lt;&gt;"", $P4387&lt;&gt;"...", $P4387&lt;&gt;"입력오류"),
    IF(
        $U$18=1, AND($P4387&lt;&gt;"", $P4387&lt;&gt;"...", $P4387&lt;&gt;"입력오류", ISNUMBER(FIND(INDEX($T$2:$T$7,$U$1),$P4387))),
        IF(
            $U$17="기타", AND($P4387&lt;&gt;"", $P4387&lt;&gt;"...", $P4387&lt;&gt;"입력오류", NOT(ISNUMBER(FIND($T$21:$T$34,$P4387)))),
            AND($P4387&lt;&gt;"", $P4387&lt;&gt;"...", $P4387&lt;&gt;"입력오류", $T$19=$P4387)
        )
    )
)</f>
        <v>0</v>
      </c>
    </row>
    <row r="4388" spans="1:17">
      <c r="A4388" t="s">
        <v>9112</v>
      </c>
      <c r="B4388" t="s">
        <v>9113</v>
      </c>
      <c r="I4388">
        <f t="shared" si="205"/>
        <v>4387</v>
      </c>
      <c r="J4388">
        <f t="shared" si="206"/>
        <v>4387</v>
      </c>
      <c r="K4388">
        <f t="shared" si="204"/>
        <v>1</v>
      </c>
      <c r="L4388" t="b">
        <f>COUNTIF($N$2:N4388, N4388)=1</f>
        <v>1</v>
      </c>
      <c r="M4388" s="37">
        <f>IF( $Q4388, MAX($M$1:M4387)+1, 0)</f>
        <v>0</v>
      </c>
      <c r="N4388" t="str" cm="1">
        <f t="array" ref="N4388">INDEX($A$9:$F$1048576, $J4388, $K4388 )</f>
        <v>73328</v>
      </c>
      <c r="O4388" t="str" cm="1">
        <f t="array" ref="O4388">INDEX($B$9:$F$1048576, $J4388, $K4388 )</f>
        <v>유플러스파이브지제76차(유)1-12</v>
      </c>
      <c r="P4388" t="str" cm="1">
        <f t="array" ref="P4388">IF( $L4388, TRIM(_xll.IMDP("IR", $G$5&amp;$N4388, $G$6)), "" )</f>
        <v/>
      </c>
      <c r="Q4388" t="b" cm="1">
        <f t="array" ref="Q4388">IF(
    $U$1=1, AND($P4388&lt;&gt;"", $P4388&lt;&gt;"...", $P4388&lt;&gt;"입력오류"),
    IF(
        $U$18=1, AND($P4388&lt;&gt;"", $P4388&lt;&gt;"...", $P4388&lt;&gt;"입력오류", ISNUMBER(FIND(INDEX($T$2:$T$7,$U$1),$P4388))),
        IF(
            $U$17="기타", AND($P4388&lt;&gt;"", $P4388&lt;&gt;"...", $P4388&lt;&gt;"입력오류", NOT(ISNUMBER(FIND($T$21:$T$34,$P4388)))),
            AND($P4388&lt;&gt;"", $P4388&lt;&gt;"...", $P4388&lt;&gt;"입력오류", $T$19=$P4388)
        )
    )
)</f>
        <v>0</v>
      </c>
    </row>
    <row r="4389" spans="1:17">
      <c r="A4389" t="s">
        <v>9114</v>
      </c>
      <c r="B4389" t="s">
        <v>9115</v>
      </c>
      <c r="I4389">
        <f t="shared" si="205"/>
        <v>4388</v>
      </c>
      <c r="J4389">
        <f t="shared" si="206"/>
        <v>4388</v>
      </c>
      <c r="K4389">
        <f t="shared" si="204"/>
        <v>1</v>
      </c>
      <c r="L4389" t="b">
        <f>COUNTIF($N$2:N4389, N4389)=1</f>
        <v>1</v>
      </c>
      <c r="M4389" s="37">
        <f>IF( $Q4389, MAX($M$1:M4388)+1, 0)</f>
        <v>0</v>
      </c>
      <c r="N4389" t="str" cm="1">
        <f t="array" ref="N4389">INDEX($A$9:$F$1048576, $J4389, $K4389 )</f>
        <v>73329</v>
      </c>
      <c r="O4389" t="str" cm="1">
        <f t="array" ref="O4389">INDEX($B$9:$F$1048576, $J4389, $K4389 )</f>
        <v>유플러스파이브지제76차(유)1-13</v>
      </c>
      <c r="P4389" t="str" cm="1">
        <f t="array" ref="P4389">IF( $L4389, TRIM(_xll.IMDP("IR", $G$5&amp;$N4389, $G$6)), "" )</f>
        <v/>
      </c>
      <c r="Q4389" t="b" cm="1">
        <f t="array" ref="Q4389">IF(
    $U$1=1, AND($P4389&lt;&gt;"", $P4389&lt;&gt;"...", $P4389&lt;&gt;"입력오류"),
    IF(
        $U$18=1, AND($P4389&lt;&gt;"", $P4389&lt;&gt;"...", $P4389&lt;&gt;"입력오류", ISNUMBER(FIND(INDEX($T$2:$T$7,$U$1),$P4389))),
        IF(
            $U$17="기타", AND($P4389&lt;&gt;"", $P4389&lt;&gt;"...", $P4389&lt;&gt;"입력오류", NOT(ISNUMBER(FIND($T$21:$T$34,$P4389)))),
            AND($P4389&lt;&gt;"", $P4389&lt;&gt;"...", $P4389&lt;&gt;"입력오류", $T$19=$P4389)
        )
    )
)</f>
        <v>0</v>
      </c>
    </row>
    <row r="4390" spans="1:17">
      <c r="A4390" t="s">
        <v>9116</v>
      </c>
      <c r="B4390" t="s">
        <v>9117</v>
      </c>
      <c r="I4390">
        <f t="shared" si="205"/>
        <v>4389</v>
      </c>
      <c r="J4390">
        <f t="shared" si="206"/>
        <v>4389</v>
      </c>
      <c r="K4390">
        <f t="shared" si="204"/>
        <v>1</v>
      </c>
      <c r="L4390" t="b">
        <f>COUNTIF($N$2:N4390, N4390)=1</f>
        <v>1</v>
      </c>
      <c r="M4390" s="37">
        <f>IF( $Q4390, MAX($M$1:M4389)+1, 0)</f>
        <v>0</v>
      </c>
      <c r="N4390" t="str" cm="1">
        <f t="array" ref="N4390">INDEX($A$9:$F$1048576, $J4390, $K4390 )</f>
        <v>73330</v>
      </c>
      <c r="O4390" t="str" cm="1">
        <f t="array" ref="O4390">INDEX($B$9:$F$1048576, $J4390, $K4390 )</f>
        <v>유플러스파이브지제76차(유)1-14</v>
      </c>
      <c r="P4390" t="str" cm="1">
        <f t="array" ref="P4390">IF( $L4390, TRIM(_xll.IMDP("IR", $G$5&amp;$N4390, $G$6)), "" )</f>
        <v/>
      </c>
      <c r="Q4390" t="b" cm="1">
        <f t="array" ref="Q4390">IF(
    $U$1=1, AND($P4390&lt;&gt;"", $P4390&lt;&gt;"...", $P4390&lt;&gt;"입력오류"),
    IF(
        $U$18=1, AND($P4390&lt;&gt;"", $P4390&lt;&gt;"...", $P4390&lt;&gt;"입력오류", ISNUMBER(FIND(INDEX($T$2:$T$7,$U$1),$P4390))),
        IF(
            $U$17="기타", AND($P4390&lt;&gt;"", $P4390&lt;&gt;"...", $P4390&lt;&gt;"입력오류", NOT(ISNUMBER(FIND($T$21:$T$34,$P4390)))),
            AND($P4390&lt;&gt;"", $P4390&lt;&gt;"...", $P4390&lt;&gt;"입력오류", $T$19=$P4390)
        )
    )
)</f>
        <v>0</v>
      </c>
    </row>
    <row r="4391" spans="1:17">
      <c r="A4391" t="s">
        <v>9118</v>
      </c>
      <c r="B4391" t="s">
        <v>9119</v>
      </c>
      <c r="I4391">
        <f t="shared" si="205"/>
        <v>4390</v>
      </c>
      <c r="J4391">
        <f t="shared" si="206"/>
        <v>4390</v>
      </c>
      <c r="K4391">
        <f t="shared" si="204"/>
        <v>1</v>
      </c>
      <c r="L4391" t="b">
        <f>COUNTIF($N$2:N4391, N4391)=1</f>
        <v>1</v>
      </c>
      <c r="M4391" s="37">
        <f>IF( $Q4391, MAX($M$1:M4390)+1, 0)</f>
        <v>0</v>
      </c>
      <c r="N4391" t="str" cm="1">
        <f t="array" ref="N4391">INDEX($A$9:$F$1048576, $J4391, $K4391 )</f>
        <v>73331</v>
      </c>
      <c r="O4391" t="str" cm="1">
        <f t="array" ref="O4391">INDEX($B$9:$F$1048576, $J4391, $K4391 )</f>
        <v>유플러스파이브지제76차(유)1-15</v>
      </c>
      <c r="P4391" t="str" cm="1">
        <f t="array" ref="P4391">IF( $L4391, TRIM(_xll.IMDP("IR", $G$5&amp;$N4391, $G$6)), "" )</f>
        <v/>
      </c>
      <c r="Q4391" t="b" cm="1">
        <f t="array" ref="Q4391">IF(
    $U$1=1, AND($P4391&lt;&gt;"", $P4391&lt;&gt;"...", $P4391&lt;&gt;"입력오류"),
    IF(
        $U$18=1, AND($P4391&lt;&gt;"", $P4391&lt;&gt;"...", $P4391&lt;&gt;"입력오류", ISNUMBER(FIND(INDEX($T$2:$T$7,$U$1),$P4391))),
        IF(
            $U$17="기타", AND($P4391&lt;&gt;"", $P4391&lt;&gt;"...", $P4391&lt;&gt;"입력오류", NOT(ISNUMBER(FIND($T$21:$T$34,$P4391)))),
            AND($P4391&lt;&gt;"", $P4391&lt;&gt;"...", $P4391&lt;&gt;"입력오류", $T$19=$P4391)
        )
    )
)</f>
        <v>0</v>
      </c>
    </row>
    <row r="4392" spans="1:17">
      <c r="A4392" t="s">
        <v>9120</v>
      </c>
      <c r="B4392" t="s">
        <v>9121</v>
      </c>
      <c r="I4392">
        <f t="shared" si="205"/>
        <v>4391</v>
      </c>
      <c r="J4392">
        <f t="shared" si="206"/>
        <v>4391</v>
      </c>
      <c r="K4392">
        <f t="shared" si="204"/>
        <v>1</v>
      </c>
      <c r="L4392" t="b">
        <f>COUNTIF($N$2:N4392, N4392)=1</f>
        <v>1</v>
      </c>
      <c r="M4392" s="37">
        <f>IF( $Q4392, MAX($M$1:M4391)+1, 0)</f>
        <v>0</v>
      </c>
      <c r="N4392" t="str" cm="1">
        <f t="array" ref="N4392">INDEX($A$9:$F$1048576, $J4392, $K4392 )</f>
        <v>73332</v>
      </c>
      <c r="O4392" t="str" cm="1">
        <f t="array" ref="O4392">INDEX($B$9:$F$1048576, $J4392, $K4392 )</f>
        <v>유플러스파이브지제76차(유)1-16</v>
      </c>
      <c r="P4392" t="str" cm="1">
        <f t="array" ref="P4392">IF( $L4392, TRIM(_xll.IMDP("IR", $G$5&amp;$N4392, $G$6)), "" )</f>
        <v/>
      </c>
      <c r="Q4392" t="b" cm="1">
        <f t="array" ref="Q4392">IF(
    $U$1=1, AND($P4392&lt;&gt;"", $P4392&lt;&gt;"...", $P4392&lt;&gt;"입력오류"),
    IF(
        $U$18=1, AND($P4392&lt;&gt;"", $P4392&lt;&gt;"...", $P4392&lt;&gt;"입력오류", ISNUMBER(FIND(INDEX($T$2:$T$7,$U$1),$P4392))),
        IF(
            $U$17="기타", AND($P4392&lt;&gt;"", $P4392&lt;&gt;"...", $P4392&lt;&gt;"입력오류", NOT(ISNUMBER(FIND($T$21:$T$34,$P4392)))),
            AND($P4392&lt;&gt;"", $P4392&lt;&gt;"...", $P4392&lt;&gt;"입력오류", $T$19=$P4392)
        )
    )
)</f>
        <v>0</v>
      </c>
    </row>
    <row r="4393" spans="1:17">
      <c r="A4393" t="s">
        <v>9122</v>
      </c>
      <c r="B4393" t="s">
        <v>9123</v>
      </c>
      <c r="I4393">
        <f t="shared" si="205"/>
        <v>4392</v>
      </c>
      <c r="J4393">
        <f t="shared" si="206"/>
        <v>4392</v>
      </c>
      <c r="K4393">
        <f t="shared" si="204"/>
        <v>1</v>
      </c>
      <c r="L4393" t="b">
        <f>COUNTIF($N$2:N4393, N4393)=1</f>
        <v>1</v>
      </c>
      <c r="M4393" s="37">
        <f>IF( $Q4393, MAX($M$1:M4392)+1, 0)</f>
        <v>0</v>
      </c>
      <c r="N4393" t="str" cm="1">
        <f t="array" ref="N4393">INDEX($A$9:$F$1048576, $J4393, $K4393 )</f>
        <v>73333</v>
      </c>
      <c r="O4393" t="str" cm="1">
        <f t="array" ref="O4393">INDEX($B$9:$F$1048576, $J4393, $K4393 )</f>
        <v>유플러스파이브지제76차(유)1-17</v>
      </c>
      <c r="P4393" t="str" cm="1">
        <f t="array" ref="P4393">IF( $L4393, TRIM(_xll.IMDP("IR", $G$5&amp;$N4393, $G$6)), "" )</f>
        <v/>
      </c>
      <c r="Q4393" t="b" cm="1">
        <f t="array" ref="Q4393">IF(
    $U$1=1, AND($P4393&lt;&gt;"", $P4393&lt;&gt;"...", $P4393&lt;&gt;"입력오류"),
    IF(
        $U$18=1, AND($P4393&lt;&gt;"", $P4393&lt;&gt;"...", $P4393&lt;&gt;"입력오류", ISNUMBER(FIND(INDEX($T$2:$T$7,$U$1),$P4393))),
        IF(
            $U$17="기타", AND($P4393&lt;&gt;"", $P4393&lt;&gt;"...", $P4393&lt;&gt;"입력오류", NOT(ISNUMBER(FIND($T$21:$T$34,$P4393)))),
            AND($P4393&lt;&gt;"", $P4393&lt;&gt;"...", $P4393&lt;&gt;"입력오류", $T$19=$P4393)
        )
    )
)</f>
        <v>0</v>
      </c>
    </row>
    <row r="4394" spans="1:17">
      <c r="A4394" t="s">
        <v>9124</v>
      </c>
      <c r="B4394" t="s">
        <v>9125</v>
      </c>
      <c r="I4394">
        <f t="shared" si="205"/>
        <v>4393</v>
      </c>
      <c r="J4394">
        <f t="shared" si="206"/>
        <v>4393</v>
      </c>
      <c r="K4394">
        <f t="shared" si="204"/>
        <v>1</v>
      </c>
      <c r="L4394" t="b">
        <f>COUNTIF($N$2:N4394, N4394)=1</f>
        <v>1</v>
      </c>
      <c r="M4394" s="37">
        <f>IF( $Q4394, MAX($M$1:M4393)+1, 0)</f>
        <v>0</v>
      </c>
      <c r="N4394" t="str" cm="1">
        <f t="array" ref="N4394">INDEX($A$9:$F$1048576, $J4394, $K4394 )</f>
        <v>73334</v>
      </c>
      <c r="O4394" t="str" cm="1">
        <f t="array" ref="O4394">INDEX($B$9:$F$1048576, $J4394, $K4394 )</f>
        <v>유플러스파이브지제76차(유)1-18</v>
      </c>
      <c r="P4394" t="str" cm="1">
        <f t="array" ref="P4394">IF( $L4394, TRIM(_xll.IMDP("IR", $G$5&amp;$N4394, $G$6)), "" )</f>
        <v/>
      </c>
      <c r="Q4394" t="b" cm="1">
        <f t="array" ref="Q4394">IF(
    $U$1=1, AND($P4394&lt;&gt;"", $P4394&lt;&gt;"...", $P4394&lt;&gt;"입력오류"),
    IF(
        $U$18=1, AND($P4394&lt;&gt;"", $P4394&lt;&gt;"...", $P4394&lt;&gt;"입력오류", ISNUMBER(FIND(INDEX($T$2:$T$7,$U$1),$P4394))),
        IF(
            $U$17="기타", AND($P4394&lt;&gt;"", $P4394&lt;&gt;"...", $P4394&lt;&gt;"입력오류", NOT(ISNUMBER(FIND($T$21:$T$34,$P4394)))),
            AND($P4394&lt;&gt;"", $P4394&lt;&gt;"...", $P4394&lt;&gt;"입력오류", $T$19=$P4394)
        )
    )
)</f>
        <v>0</v>
      </c>
    </row>
    <row r="4395" spans="1:17">
      <c r="A4395" t="s">
        <v>9126</v>
      </c>
      <c r="B4395" t="s">
        <v>9127</v>
      </c>
      <c r="I4395">
        <f t="shared" si="205"/>
        <v>4394</v>
      </c>
      <c r="J4395">
        <f t="shared" si="206"/>
        <v>4394</v>
      </c>
      <c r="K4395">
        <f t="shared" si="204"/>
        <v>1</v>
      </c>
      <c r="L4395" t="b">
        <f>COUNTIF($N$2:N4395, N4395)=1</f>
        <v>1</v>
      </c>
      <c r="M4395" s="37">
        <f>IF( $Q4395, MAX($M$1:M4394)+1, 0)</f>
        <v>0</v>
      </c>
      <c r="N4395" t="str" cm="1">
        <f t="array" ref="N4395">INDEX($A$9:$F$1048576, $J4395, $K4395 )</f>
        <v>73335</v>
      </c>
      <c r="O4395" t="str" cm="1">
        <f t="array" ref="O4395">INDEX($B$9:$F$1048576, $J4395, $K4395 )</f>
        <v>유플러스파이브지제76차(유)1-19</v>
      </c>
      <c r="P4395" t="str" cm="1">
        <f t="array" ref="P4395">IF( $L4395, TRIM(_xll.IMDP("IR", $G$5&amp;$N4395, $G$6)), "" )</f>
        <v/>
      </c>
      <c r="Q4395" t="b" cm="1">
        <f t="array" ref="Q4395">IF(
    $U$1=1, AND($P4395&lt;&gt;"", $P4395&lt;&gt;"...", $P4395&lt;&gt;"입력오류"),
    IF(
        $U$18=1, AND($P4395&lt;&gt;"", $P4395&lt;&gt;"...", $P4395&lt;&gt;"입력오류", ISNUMBER(FIND(INDEX($T$2:$T$7,$U$1),$P4395))),
        IF(
            $U$17="기타", AND($P4395&lt;&gt;"", $P4395&lt;&gt;"...", $P4395&lt;&gt;"입력오류", NOT(ISNUMBER(FIND($T$21:$T$34,$P4395)))),
            AND($P4395&lt;&gt;"", $P4395&lt;&gt;"...", $P4395&lt;&gt;"입력오류", $T$19=$P4395)
        )
    )
)</f>
        <v>0</v>
      </c>
    </row>
    <row r="4396" spans="1:17">
      <c r="A4396" t="s">
        <v>9128</v>
      </c>
      <c r="B4396" t="s">
        <v>9129</v>
      </c>
      <c r="I4396">
        <f t="shared" si="205"/>
        <v>4395</v>
      </c>
      <c r="J4396">
        <f t="shared" si="206"/>
        <v>4395</v>
      </c>
      <c r="K4396">
        <f t="shared" si="204"/>
        <v>1</v>
      </c>
      <c r="L4396" t="b">
        <f>COUNTIF($N$2:N4396, N4396)=1</f>
        <v>1</v>
      </c>
      <c r="M4396" s="37">
        <f>IF( $Q4396, MAX($M$1:M4395)+1, 0)</f>
        <v>0</v>
      </c>
      <c r="N4396" t="str" cm="1">
        <f t="array" ref="N4396">INDEX($A$9:$F$1048576, $J4396, $K4396 )</f>
        <v>73336</v>
      </c>
      <c r="O4396" t="str" cm="1">
        <f t="array" ref="O4396">INDEX($B$9:$F$1048576, $J4396, $K4396 )</f>
        <v>우리챔피온제1차(유)3-2</v>
      </c>
      <c r="P4396" t="str" cm="1">
        <f t="array" ref="P4396">IF( $L4396, TRIM(_xll.IMDP("IR", $G$5&amp;$N4396, $G$6)), "" )</f>
        <v/>
      </c>
      <c r="Q4396" t="b" cm="1">
        <f t="array" ref="Q4396">IF(
    $U$1=1, AND($P4396&lt;&gt;"", $P4396&lt;&gt;"...", $P4396&lt;&gt;"입력오류"),
    IF(
        $U$18=1, AND($P4396&lt;&gt;"", $P4396&lt;&gt;"...", $P4396&lt;&gt;"입력오류", ISNUMBER(FIND(INDEX($T$2:$T$7,$U$1),$P4396))),
        IF(
            $U$17="기타", AND($P4396&lt;&gt;"", $P4396&lt;&gt;"...", $P4396&lt;&gt;"입력오류", NOT(ISNUMBER(FIND($T$21:$T$34,$P4396)))),
            AND($P4396&lt;&gt;"", $P4396&lt;&gt;"...", $P4396&lt;&gt;"입력오류", $T$19=$P4396)
        )
    )
)</f>
        <v>0</v>
      </c>
    </row>
    <row r="4397" spans="1:17">
      <c r="A4397" t="s">
        <v>9130</v>
      </c>
      <c r="B4397" t="s">
        <v>9131</v>
      </c>
      <c r="I4397">
        <f t="shared" si="205"/>
        <v>4396</v>
      </c>
      <c r="J4397">
        <f t="shared" si="206"/>
        <v>4396</v>
      </c>
      <c r="K4397">
        <f t="shared" si="204"/>
        <v>1</v>
      </c>
      <c r="L4397" t="b">
        <f>COUNTIF($N$2:N4397, N4397)=1</f>
        <v>1</v>
      </c>
      <c r="M4397" s="37">
        <f>IF( $Q4397, MAX($M$1:M4396)+1, 0)</f>
        <v>0</v>
      </c>
      <c r="N4397" t="str" cm="1">
        <f t="array" ref="N4397">INDEX($A$9:$F$1048576, $J4397, $K4397 )</f>
        <v>73338</v>
      </c>
      <c r="O4397" t="str" cm="1">
        <f t="array" ref="O4397">INDEX($B$9:$F$1048576, $J4397, $K4397 )</f>
        <v>우리사랑제12차(유)4</v>
      </c>
      <c r="P4397" t="str" cm="1">
        <f t="array" ref="P4397">IF( $L4397, TRIM(_xll.IMDP("IR", $G$5&amp;$N4397, $G$6)), "" )</f>
        <v/>
      </c>
      <c r="Q4397" t="b" cm="1">
        <f t="array" ref="Q4397">IF(
    $U$1=1, AND($P4397&lt;&gt;"", $P4397&lt;&gt;"...", $P4397&lt;&gt;"입력오류"),
    IF(
        $U$18=1, AND($P4397&lt;&gt;"", $P4397&lt;&gt;"...", $P4397&lt;&gt;"입력오류", ISNUMBER(FIND(INDEX($T$2:$T$7,$U$1),$P4397))),
        IF(
            $U$17="기타", AND($P4397&lt;&gt;"", $P4397&lt;&gt;"...", $P4397&lt;&gt;"입력오류", NOT(ISNUMBER(FIND($T$21:$T$34,$P4397)))),
            AND($P4397&lt;&gt;"", $P4397&lt;&gt;"...", $P4397&lt;&gt;"입력오류", $T$19=$P4397)
        )
    )
)</f>
        <v>0</v>
      </c>
    </row>
    <row r="4398" spans="1:17">
      <c r="A4398" t="s">
        <v>9132</v>
      </c>
      <c r="B4398" t="s">
        <v>9133</v>
      </c>
      <c r="I4398">
        <f t="shared" si="205"/>
        <v>4397</v>
      </c>
      <c r="J4398">
        <f t="shared" si="206"/>
        <v>4397</v>
      </c>
      <c r="K4398">
        <f t="shared" si="204"/>
        <v>1</v>
      </c>
      <c r="L4398" t="b">
        <f>COUNTIF($N$2:N4398, N4398)=1</f>
        <v>1</v>
      </c>
      <c r="M4398" s="37">
        <f>IF( $Q4398, MAX($M$1:M4397)+1, 0)</f>
        <v>0</v>
      </c>
      <c r="N4398" t="str" cm="1">
        <f t="array" ref="N4398">INDEX($A$9:$F$1048576, $J4398, $K4398 )</f>
        <v>73339</v>
      </c>
      <c r="O4398" t="str" cm="1">
        <f t="array" ref="O4398">INDEX($B$9:$F$1048576, $J4398, $K4398 )</f>
        <v>우리사랑제16차(유)2</v>
      </c>
      <c r="P4398" t="str" cm="1">
        <f t="array" ref="P4398">IF( $L4398, TRIM(_xll.IMDP("IR", $G$5&amp;$N4398, $G$6)), "" )</f>
        <v/>
      </c>
      <c r="Q4398" t="b" cm="1">
        <f t="array" ref="Q4398">IF(
    $U$1=1, AND($P4398&lt;&gt;"", $P4398&lt;&gt;"...", $P4398&lt;&gt;"입력오류"),
    IF(
        $U$18=1, AND($P4398&lt;&gt;"", $P4398&lt;&gt;"...", $P4398&lt;&gt;"입력오류", ISNUMBER(FIND(INDEX($T$2:$T$7,$U$1),$P4398))),
        IF(
            $U$17="기타", AND($P4398&lt;&gt;"", $P4398&lt;&gt;"...", $P4398&lt;&gt;"입력오류", NOT(ISNUMBER(FIND($T$21:$T$34,$P4398)))),
            AND($P4398&lt;&gt;"", $P4398&lt;&gt;"...", $P4398&lt;&gt;"입력오류", $T$19=$P4398)
        )
    )
)</f>
        <v>0</v>
      </c>
    </row>
    <row r="4399" spans="1:17">
      <c r="A4399" t="s">
        <v>9134</v>
      </c>
      <c r="B4399" t="s">
        <v>9135</v>
      </c>
      <c r="I4399">
        <f t="shared" si="205"/>
        <v>4398</v>
      </c>
      <c r="J4399">
        <f t="shared" si="206"/>
        <v>4398</v>
      </c>
      <c r="K4399">
        <f t="shared" si="204"/>
        <v>1</v>
      </c>
      <c r="L4399" t="b">
        <f>COUNTIF($N$2:N4399, N4399)=1</f>
        <v>1</v>
      </c>
      <c r="M4399" s="37">
        <f>IF( $Q4399, MAX($M$1:M4398)+1, 0)</f>
        <v>0</v>
      </c>
      <c r="N4399" t="str" cm="1">
        <f t="array" ref="N4399">INDEX($A$9:$F$1048576, $J4399, $K4399 )</f>
        <v>73342</v>
      </c>
      <c r="O4399" t="str" cm="1">
        <f t="array" ref="O4399">INDEX($B$9:$F$1048576, $J4399, $K4399 )</f>
        <v>한솔제38차</v>
      </c>
      <c r="P4399" t="str" cm="1">
        <f t="array" ref="P4399">IF( $L4399, TRIM(_xll.IMDP("IR", $G$5&amp;$N4399, $G$6)), "" )</f>
        <v/>
      </c>
      <c r="Q4399" t="b" cm="1">
        <f t="array" ref="Q4399">IF(
    $U$1=1, AND($P4399&lt;&gt;"", $P4399&lt;&gt;"...", $P4399&lt;&gt;"입력오류"),
    IF(
        $U$18=1, AND($P4399&lt;&gt;"", $P4399&lt;&gt;"...", $P4399&lt;&gt;"입력오류", ISNUMBER(FIND(INDEX($T$2:$T$7,$U$1),$P4399))),
        IF(
            $U$17="기타", AND($P4399&lt;&gt;"", $P4399&lt;&gt;"...", $P4399&lt;&gt;"입력오류", NOT(ISNUMBER(FIND($T$21:$T$34,$P4399)))),
            AND($P4399&lt;&gt;"", $P4399&lt;&gt;"...", $P4399&lt;&gt;"입력오류", $T$19=$P4399)
        )
    )
)</f>
        <v>0</v>
      </c>
    </row>
    <row r="4400" spans="1:17">
      <c r="A4400" t="s">
        <v>9136</v>
      </c>
      <c r="B4400" t="s">
        <v>9137</v>
      </c>
      <c r="I4400">
        <f t="shared" si="205"/>
        <v>4399</v>
      </c>
      <c r="J4400">
        <f t="shared" si="206"/>
        <v>4399</v>
      </c>
      <c r="K4400">
        <f t="shared" si="204"/>
        <v>1</v>
      </c>
      <c r="L4400" t="b">
        <f>COUNTIF($N$2:N4400, N4400)=1</f>
        <v>1</v>
      </c>
      <c r="M4400" s="37">
        <f>IF( $Q4400, MAX($M$1:M4399)+1, 0)</f>
        <v>0</v>
      </c>
      <c r="N4400" t="str" cm="1">
        <f t="array" ref="N4400">INDEX($A$9:$F$1048576, $J4400, $K4400 )</f>
        <v>73343</v>
      </c>
      <c r="O4400" t="str" cm="1">
        <f t="array" ref="O4400">INDEX($B$9:$F$1048576, $J4400, $K4400 )</f>
        <v>신디제7차(유)2</v>
      </c>
      <c r="P4400" t="str" cm="1">
        <f t="array" ref="P4400">IF( $L4400, TRIM(_xll.IMDP("IR", $G$5&amp;$N4400, $G$6)), "" )</f>
        <v/>
      </c>
      <c r="Q4400" t="b" cm="1">
        <f t="array" ref="Q4400">IF(
    $U$1=1, AND($P4400&lt;&gt;"", $P4400&lt;&gt;"...", $P4400&lt;&gt;"입력오류"),
    IF(
        $U$18=1, AND($P4400&lt;&gt;"", $P4400&lt;&gt;"...", $P4400&lt;&gt;"입력오류", ISNUMBER(FIND(INDEX($T$2:$T$7,$U$1),$P4400))),
        IF(
            $U$17="기타", AND($P4400&lt;&gt;"", $P4400&lt;&gt;"...", $P4400&lt;&gt;"입력오류", NOT(ISNUMBER(FIND($T$21:$T$34,$P4400)))),
            AND($P4400&lt;&gt;"", $P4400&lt;&gt;"...", $P4400&lt;&gt;"입력오류", $T$19=$P4400)
        )
    )
)</f>
        <v>0</v>
      </c>
    </row>
    <row r="4401" spans="1:17">
      <c r="A4401" t="s">
        <v>9138</v>
      </c>
      <c r="B4401" t="s">
        <v>9139</v>
      </c>
      <c r="I4401">
        <f t="shared" si="205"/>
        <v>4400</v>
      </c>
      <c r="J4401">
        <f t="shared" si="206"/>
        <v>4400</v>
      </c>
      <c r="K4401">
        <f t="shared" si="204"/>
        <v>1</v>
      </c>
      <c r="L4401" t="b">
        <f>COUNTIF($N$2:N4401, N4401)=1</f>
        <v>1</v>
      </c>
      <c r="M4401" s="37">
        <f>IF( $Q4401, MAX($M$1:M4400)+1, 0)</f>
        <v>0</v>
      </c>
      <c r="N4401" t="str" cm="1">
        <f t="array" ref="N4401">INDEX($A$9:$F$1048576, $J4401, $K4401 )</f>
        <v>73348</v>
      </c>
      <c r="O4401" t="str" cm="1">
        <f t="array" ref="O4401">INDEX($B$9:$F$1048576, $J4401, $K4401 )</f>
        <v>국민넘버원제1차(유)4-4</v>
      </c>
      <c r="P4401" t="str" cm="1">
        <f t="array" ref="P4401">IF( $L4401, TRIM(_xll.IMDP("IR", $G$5&amp;$N4401, $G$6)), "" )</f>
        <v/>
      </c>
      <c r="Q4401" t="b" cm="1">
        <f t="array" ref="Q4401">IF(
    $U$1=1, AND($P4401&lt;&gt;"", $P4401&lt;&gt;"...", $P4401&lt;&gt;"입력오류"),
    IF(
        $U$18=1, AND($P4401&lt;&gt;"", $P4401&lt;&gt;"...", $P4401&lt;&gt;"입력오류", ISNUMBER(FIND(INDEX($T$2:$T$7,$U$1),$P4401))),
        IF(
            $U$17="기타", AND($P4401&lt;&gt;"", $P4401&lt;&gt;"...", $P4401&lt;&gt;"입력오류", NOT(ISNUMBER(FIND($T$21:$T$34,$P4401)))),
            AND($P4401&lt;&gt;"", $P4401&lt;&gt;"...", $P4401&lt;&gt;"입력오류", $T$19=$P4401)
        )
    )
)</f>
        <v>0</v>
      </c>
    </row>
    <row r="4402" spans="1:17">
      <c r="A4402" t="s">
        <v>9140</v>
      </c>
      <c r="B4402" t="s">
        <v>9141</v>
      </c>
      <c r="I4402">
        <f t="shared" si="205"/>
        <v>4401</v>
      </c>
      <c r="J4402">
        <f t="shared" si="206"/>
        <v>4401</v>
      </c>
      <c r="K4402">
        <f t="shared" si="204"/>
        <v>1</v>
      </c>
      <c r="L4402" t="b">
        <f>COUNTIF($N$2:N4402, N4402)=1</f>
        <v>1</v>
      </c>
      <c r="M4402" s="37">
        <f>IF( $Q4402, MAX($M$1:M4401)+1, 0)</f>
        <v>0</v>
      </c>
      <c r="N4402" t="str" cm="1">
        <f t="array" ref="N4402">INDEX($A$9:$F$1048576, $J4402, $K4402 )</f>
        <v>73349</v>
      </c>
      <c r="O4402" t="str" cm="1">
        <f t="array" ref="O4402">INDEX($B$9:$F$1048576, $J4402, $K4402 )</f>
        <v>국민행복제6차(유)1-1</v>
      </c>
      <c r="P4402" t="str" cm="1">
        <f t="array" ref="P4402">IF( $L4402, TRIM(_xll.IMDP("IR", $G$5&amp;$N4402, $G$6)), "" )</f>
        <v/>
      </c>
      <c r="Q4402" t="b" cm="1">
        <f t="array" ref="Q4402">IF(
    $U$1=1, AND($P4402&lt;&gt;"", $P4402&lt;&gt;"...", $P4402&lt;&gt;"입력오류"),
    IF(
        $U$18=1, AND($P4402&lt;&gt;"", $P4402&lt;&gt;"...", $P4402&lt;&gt;"입력오류", ISNUMBER(FIND(INDEX($T$2:$T$7,$U$1),$P4402))),
        IF(
            $U$17="기타", AND($P4402&lt;&gt;"", $P4402&lt;&gt;"...", $P4402&lt;&gt;"입력오류", NOT(ISNUMBER(FIND($T$21:$T$34,$P4402)))),
            AND($P4402&lt;&gt;"", $P4402&lt;&gt;"...", $P4402&lt;&gt;"입력오류", $T$19=$P4402)
        )
    )
)</f>
        <v>0</v>
      </c>
    </row>
    <row r="4403" spans="1:17">
      <c r="A4403" t="s">
        <v>9142</v>
      </c>
      <c r="B4403" t="s">
        <v>9143</v>
      </c>
      <c r="I4403">
        <f t="shared" si="205"/>
        <v>4402</v>
      </c>
      <c r="J4403">
        <f t="shared" si="206"/>
        <v>4402</v>
      </c>
      <c r="K4403">
        <f t="shared" si="204"/>
        <v>1</v>
      </c>
      <c r="L4403" t="b">
        <f>COUNTIF($N$2:N4403, N4403)=1</f>
        <v>1</v>
      </c>
      <c r="M4403" s="37">
        <f>IF( $Q4403, MAX($M$1:M4402)+1, 0)</f>
        <v>0</v>
      </c>
      <c r="N4403" t="str" cm="1">
        <f t="array" ref="N4403">INDEX($A$9:$F$1048576, $J4403, $K4403 )</f>
        <v>73350</v>
      </c>
      <c r="O4403" t="str" cm="1">
        <f t="array" ref="O4403">INDEX($B$9:$F$1048576, $J4403, $K4403 )</f>
        <v>국민행복제6차(유)1-2</v>
      </c>
      <c r="P4403" t="str" cm="1">
        <f t="array" ref="P4403">IF( $L4403, TRIM(_xll.IMDP("IR", $G$5&amp;$N4403, $G$6)), "" )</f>
        <v/>
      </c>
      <c r="Q4403" t="b" cm="1">
        <f t="array" ref="Q4403">IF(
    $U$1=1, AND($P4403&lt;&gt;"", $P4403&lt;&gt;"...", $P4403&lt;&gt;"입력오류"),
    IF(
        $U$18=1, AND($P4403&lt;&gt;"", $P4403&lt;&gt;"...", $P4403&lt;&gt;"입력오류", ISNUMBER(FIND(INDEX($T$2:$T$7,$U$1),$P4403))),
        IF(
            $U$17="기타", AND($P4403&lt;&gt;"", $P4403&lt;&gt;"...", $P4403&lt;&gt;"입력오류", NOT(ISNUMBER(FIND($T$21:$T$34,$P4403)))),
            AND($P4403&lt;&gt;"", $P4403&lt;&gt;"...", $P4403&lt;&gt;"입력오류", $T$19=$P4403)
        )
    )
)</f>
        <v>0</v>
      </c>
    </row>
    <row r="4404" spans="1:17">
      <c r="A4404" t="s">
        <v>9144</v>
      </c>
      <c r="B4404" t="s">
        <v>9145</v>
      </c>
      <c r="I4404">
        <f t="shared" si="205"/>
        <v>4403</v>
      </c>
      <c r="J4404">
        <f t="shared" si="206"/>
        <v>4403</v>
      </c>
      <c r="K4404">
        <f t="shared" si="204"/>
        <v>1</v>
      </c>
      <c r="L4404" t="b">
        <f>COUNTIF($N$2:N4404, N4404)=1</f>
        <v>1</v>
      </c>
      <c r="M4404" s="37">
        <f>IF( $Q4404, MAX($M$1:M4403)+1, 0)</f>
        <v>0</v>
      </c>
      <c r="N4404" t="str" cm="1">
        <f t="array" ref="N4404">INDEX($A$9:$F$1048576, $J4404, $K4404 )</f>
        <v>73352</v>
      </c>
      <c r="O4404" t="str" cm="1">
        <f t="array" ref="O4404">INDEX($B$9:$F$1048576, $J4404, $K4404 )</f>
        <v>헤베제1차</v>
      </c>
      <c r="P4404" t="str" cm="1">
        <f t="array" ref="P4404">IF( $L4404, TRIM(_xll.IMDP("IR", $G$5&amp;$N4404, $G$6)), "" )</f>
        <v/>
      </c>
      <c r="Q4404" t="b" cm="1">
        <f t="array" ref="Q4404">IF(
    $U$1=1, AND($P4404&lt;&gt;"", $P4404&lt;&gt;"...", $P4404&lt;&gt;"입력오류"),
    IF(
        $U$18=1, AND($P4404&lt;&gt;"", $P4404&lt;&gt;"...", $P4404&lt;&gt;"입력오류", ISNUMBER(FIND(INDEX($T$2:$T$7,$U$1),$P4404))),
        IF(
            $U$17="기타", AND($P4404&lt;&gt;"", $P4404&lt;&gt;"...", $P4404&lt;&gt;"입력오류", NOT(ISNUMBER(FIND($T$21:$T$34,$P4404)))),
            AND($P4404&lt;&gt;"", $P4404&lt;&gt;"...", $P4404&lt;&gt;"입력오류", $T$19=$P4404)
        )
    )
)</f>
        <v>0</v>
      </c>
    </row>
    <row r="4405" spans="1:17">
      <c r="A4405" t="s">
        <v>9146</v>
      </c>
      <c r="B4405" t="s">
        <v>9147</v>
      </c>
      <c r="I4405">
        <f t="shared" si="205"/>
        <v>4404</v>
      </c>
      <c r="J4405">
        <f t="shared" si="206"/>
        <v>4404</v>
      </c>
      <c r="K4405">
        <f t="shared" si="204"/>
        <v>1</v>
      </c>
      <c r="L4405" t="b">
        <f>COUNTIF($N$2:N4405, N4405)=1</f>
        <v>1</v>
      </c>
      <c r="M4405" s="37">
        <f>IF( $Q4405, MAX($M$1:M4404)+1, 0)</f>
        <v>0</v>
      </c>
      <c r="N4405" t="str" cm="1">
        <f t="array" ref="N4405">INDEX($A$9:$F$1048576, $J4405, $K4405 )</f>
        <v>73355</v>
      </c>
      <c r="O4405" t="str" cm="1">
        <f t="array" ref="O4405">INDEX($B$9:$F$1048576, $J4405, $K4405 )</f>
        <v>에코파인트리제3차(유)2</v>
      </c>
      <c r="P4405" t="str" cm="1">
        <f t="array" ref="P4405">IF( $L4405, TRIM(_xll.IMDP("IR", $G$5&amp;$N4405, $G$6)), "" )</f>
        <v/>
      </c>
      <c r="Q4405" t="b" cm="1">
        <f t="array" ref="Q4405">IF(
    $U$1=1, AND($P4405&lt;&gt;"", $P4405&lt;&gt;"...", $P4405&lt;&gt;"입력오류"),
    IF(
        $U$18=1, AND($P4405&lt;&gt;"", $P4405&lt;&gt;"...", $P4405&lt;&gt;"입력오류", ISNUMBER(FIND(INDEX($T$2:$T$7,$U$1),$P4405))),
        IF(
            $U$17="기타", AND($P4405&lt;&gt;"", $P4405&lt;&gt;"...", $P4405&lt;&gt;"입력오류", NOT(ISNUMBER(FIND($T$21:$T$34,$P4405)))),
            AND($P4405&lt;&gt;"", $P4405&lt;&gt;"...", $P4405&lt;&gt;"입력오류", $T$19=$P4405)
        )
    )
)</f>
        <v>0</v>
      </c>
    </row>
    <row r="4406" spans="1:17">
      <c r="A4406" t="s">
        <v>9148</v>
      </c>
      <c r="B4406" t="s">
        <v>9149</v>
      </c>
      <c r="I4406">
        <f t="shared" si="205"/>
        <v>4405</v>
      </c>
      <c r="J4406">
        <f t="shared" si="206"/>
        <v>4405</v>
      </c>
      <c r="K4406">
        <f t="shared" si="204"/>
        <v>1</v>
      </c>
      <c r="L4406" t="b">
        <f>COUNTIF($N$2:N4406, N4406)=1</f>
        <v>1</v>
      </c>
      <c r="M4406" s="37">
        <f>IF( $Q4406, MAX($M$1:M4405)+1, 0)</f>
        <v>0</v>
      </c>
      <c r="N4406" t="str" cm="1">
        <f t="array" ref="N4406">INDEX($A$9:$F$1048576, $J4406, $K4406 )</f>
        <v>73357</v>
      </c>
      <c r="O4406" t="str" cm="1">
        <f t="array" ref="O4406">INDEX($B$9:$F$1048576, $J4406, $K4406 )</f>
        <v>프레스티지제5차(유)2</v>
      </c>
      <c r="P4406" t="str" cm="1">
        <f t="array" ref="P4406">IF( $L4406, TRIM(_xll.IMDP("IR", $G$5&amp;$N4406, $G$6)), "" )</f>
        <v/>
      </c>
      <c r="Q4406" t="b" cm="1">
        <f t="array" ref="Q4406">IF(
    $U$1=1, AND($P4406&lt;&gt;"", $P4406&lt;&gt;"...", $P4406&lt;&gt;"입력오류"),
    IF(
        $U$18=1, AND($P4406&lt;&gt;"", $P4406&lt;&gt;"...", $P4406&lt;&gt;"입력오류", ISNUMBER(FIND(INDEX($T$2:$T$7,$U$1),$P4406))),
        IF(
            $U$17="기타", AND($P4406&lt;&gt;"", $P4406&lt;&gt;"...", $P4406&lt;&gt;"입력오류", NOT(ISNUMBER(FIND($T$21:$T$34,$P4406)))),
            AND($P4406&lt;&gt;"", $P4406&lt;&gt;"...", $P4406&lt;&gt;"입력오류", $T$19=$P4406)
        )
    )
)</f>
        <v>0</v>
      </c>
    </row>
    <row r="4407" spans="1:17">
      <c r="A4407" t="s">
        <v>9150</v>
      </c>
      <c r="B4407" t="s">
        <v>9151</v>
      </c>
      <c r="I4407">
        <f t="shared" si="205"/>
        <v>4406</v>
      </c>
      <c r="J4407">
        <f t="shared" si="206"/>
        <v>4406</v>
      </c>
      <c r="K4407">
        <f t="shared" si="204"/>
        <v>1</v>
      </c>
      <c r="L4407" t="b">
        <f>COUNTIF($N$2:N4407, N4407)=1</f>
        <v>1</v>
      </c>
      <c r="M4407" s="37">
        <f>IF( $Q4407, MAX($M$1:M4406)+1, 0)</f>
        <v>0</v>
      </c>
      <c r="N4407" t="str" cm="1">
        <f t="array" ref="N4407">INDEX($A$9:$F$1048576, $J4407, $K4407 )</f>
        <v>73359</v>
      </c>
      <c r="O4407" t="str" cm="1">
        <f t="array" ref="O4407">INDEX($B$9:$F$1048576, $J4407, $K4407 )</f>
        <v>국민넘버원제9차(유)3-3</v>
      </c>
      <c r="P4407" t="str" cm="1">
        <f t="array" ref="P4407">IF( $L4407, TRIM(_xll.IMDP("IR", $G$5&amp;$N4407, $G$6)), "" )</f>
        <v/>
      </c>
      <c r="Q4407" t="b" cm="1">
        <f t="array" ref="Q4407">IF(
    $U$1=1, AND($P4407&lt;&gt;"", $P4407&lt;&gt;"...", $P4407&lt;&gt;"입력오류"),
    IF(
        $U$18=1, AND($P4407&lt;&gt;"", $P4407&lt;&gt;"...", $P4407&lt;&gt;"입력오류", ISNUMBER(FIND(INDEX($T$2:$T$7,$U$1),$P4407))),
        IF(
            $U$17="기타", AND($P4407&lt;&gt;"", $P4407&lt;&gt;"...", $P4407&lt;&gt;"입력오류", NOT(ISNUMBER(FIND($T$21:$T$34,$P4407)))),
            AND($P4407&lt;&gt;"", $P4407&lt;&gt;"...", $P4407&lt;&gt;"입력오류", $T$19=$P4407)
        )
    )
)</f>
        <v>0</v>
      </c>
    </row>
    <row r="4408" spans="1:17">
      <c r="A4408" t="s">
        <v>9152</v>
      </c>
      <c r="B4408" t="s">
        <v>9153</v>
      </c>
      <c r="I4408">
        <f t="shared" si="205"/>
        <v>4407</v>
      </c>
      <c r="J4408">
        <f t="shared" si="206"/>
        <v>4407</v>
      </c>
      <c r="K4408">
        <f t="shared" si="204"/>
        <v>1</v>
      </c>
      <c r="L4408" t="b">
        <f>COUNTIF($N$2:N4408, N4408)=1</f>
        <v>1</v>
      </c>
      <c r="M4408" s="37">
        <f>IF( $Q4408, MAX($M$1:M4407)+1, 0)</f>
        <v>0</v>
      </c>
      <c r="N4408" t="str" cm="1">
        <f t="array" ref="N4408">INDEX($A$9:$F$1048576, $J4408, $K4408 )</f>
        <v>73360</v>
      </c>
      <c r="O4408" t="str" cm="1">
        <f t="array" ref="O4408">INDEX($B$9:$F$1048576, $J4408, $K4408 )</f>
        <v>국민행복제4차(유)1</v>
      </c>
      <c r="P4408" t="str" cm="1">
        <f t="array" ref="P4408">IF( $L4408, TRIM(_xll.IMDP("IR", $G$5&amp;$N4408, $G$6)), "" )</f>
        <v/>
      </c>
      <c r="Q4408" t="b" cm="1">
        <f t="array" ref="Q4408">IF(
    $U$1=1, AND($P4408&lt;&gt;"", $P4408&lt;&gt;"...", $P4408&lt;&gt;"입력오류"),
    IF(
        $U$18=1, AND($P4408&lt;&gt;"", $P4408&lt;&gt;"...", $P4408&lt;&gt;"입력오류", ISNUMBER(FIND(INDEX($T$2:$T$7,$U$1),$P4408))),
        IF(
            $U$17="기타", AND($P4408&lt;&gt;"", $P4408&lt;&gt;"...", $P4408&lt;&gt;"입력오류", NOT(ISNUMBER(FIND($T$21:$T$34,$P4408)))),
            AND($P4408&lt;&gt;"", $P4408&lt;&gt;"...", $P4408&lt;&gt;"입력오류", $T$19=$P4408)
        )
    )
)</f>
        <v>0</v>
      </c>
    </row>
    <row r="4409" spans="1:17">
      <c r="A4409" t="s">
        <v>9154</v>
      </c>
      <c r="B4409" t="s">
        <v>9155</v>
      </c>
      <c r="I4409">
        <f t="shared" si="205"/>
        <v>4408</v>
      </c>
      <c r="J4409">
        <f t="shared" si="206"/>
        <v>4408</v>
      </c>
      <c r="K4409">
        <f t="shared" si="204"/>
        <v>1</v>
      </c>
      <c r="L4409" t="b">
        <f>COUNTIF($N$2:N4409, N4409)=1</f>
        <v>1</v>
      </c>
      <c r="M4409" s="37">
        <f>IF( $Q4409, MAX($M$1:M4408)+1, 0)</f>
        <v>358</v>
      </c>
      <c r="N4409" t="str" cm="1">
        <f t="array" ref="N4409">INDEX($A$9:$F$1048576, $J4409, $K4409 )</f>
        <v>73361</v>
      </c>
      <c r="O4409" t="str" cm="1">
        <f t="array" ref="O4409">INDEX($B$9:$F$1048576, $J4409, $K4409 )</f>
        <v>우리투자증권</v>
      </c>
      <c r="P4409" t="str" cm="1">
        <f t="array" ref="P4409">IF( $L4409, TRIM(_xll.IMDP("IR", $G$5&amp;$N4409, $G$6)), "" )</f>
        <v>공모/무보증A+</v>
      </c>
      <c r="Q4409" t="b" cm="1">
        <f t="array" ref="Q4409">IF(
    $U$1=1, AND($P4409&lt;&gt;"", $P4409&lt;&gt;"...", $P4409&lt;&gt;"입력오류"),
    IF(
        $U$18=1, AND($P4409&lt;&gt;"", $P4409&lt;&gt;"...", $P4409&lt;&gt;"입력오류", ISNUMBER(FIND(INDEX($T$2:$T$7,$U$1),$P4409))),
        IF(
            $U$17="기타", AND($P4409&lt;&gt;"", $P4409&lt;&gt;"...", $P4409&lt;&gt;"입력오류", NOT(ISNUMBER(FIND($T$21:$T$34,$P4409)))),
            AND($P4409&lt;&gt;"", $P4409&lt;&gt;"...", $P4409&lt;&gt;"입력오류", $T$19=$P4409)
        )
    )
)</f>
        <v>1</v>
      </c>
    </row>
    <row r="4410" spans="1:17">
      <c r="A4410" t="s">
        <v>9156</v>
      </c>
      <c r="B4410" t="s">
        <v>9157</v>
      </c>
      <c r="I4410">
        <f t="shared" si="205"/>
        <v>4409</v>
      </c>
      <c r="J4410">
        <f t="shared" si="206"/>
        <v>4409</v>
      </c>
      <c r="K4410">
        <f t="shared" si="204"/>
        <v>1</v>
      </c>
      <c r="L4410" t="b">
        <f>COUNTIF($N$2:N4410, N4410)=1</f>
        <v>1</v>
      </c>
      <c r="M4410" s="37">
        <f>IF( $Q4410, MAX($M$1:M4409)+1, 0)</f>
        <v>0</v>
      </c>
      <c r="N4410" t="str" cm="1">
        <f t="array" ref="N4410">INDEX($A$9:$F$1048576, $J4410, $K4410 )</f>
        <v>73366</v>
      </c>
      <c r="O4410" t="str" cm="1">
        <f t="array" ref="O4410">INDEX($B$9:$F$1048576, $J4410, $K4410 )</f>
        <v>디더블유엘디제2차(유)1</v>
      </c>
      <c r="P4410" t="str" cm="1">
        <f t="array" ref="P4410">IF( $L4410, TRIM(_xll.IMDP("IR", $G$5&amp;$N4410, $G$6)), "" )</f>
        <v/>
      </c>
      <c r="Q4410" t="b" cm="1">
        <f t="array" ref="Q4410">IF(
    $U$1=1, AND($P4410&lt;&gt;"", $P4410&lt;&gt;"...", $P4410&lt;&gt;"입력오류"),
    IF(
        $U$18=1, AND($P4410&lt;&gt;"", $P4410&lt;&gt;"...", $P4410&lt;&gt;"입력오류", ISNUMBER(FIND(INDEX($T$2:$T$7,$U$1),$P4410))),
        IF(
            $U$17="기타", AND($P4410&lt;&gt;"", $P4410&lt;&gt;"...", $P4410&lt;&gt;"입력오류", NOT(ISNUMBER(FIND($T$21:$T$34,$P4410)))),
            AND($P4410&lt;&gt;"", $P4410&lt;&gt;"...", $P4410&lt;&gt;"입력오류", $T$19=$P4410)
        )
    )
)</f>
        <v>0</v>
      </c>
    </row>
    <row r="4411" spans="1:17">
      <c r="A4411" t="s">
        <v>9158</v>
      </c>
      <c r="B4411" t="s">
        <v>9159</v>
      </c>
      <c r="I4411">
        <f t="shared" si="205"/>
        <v>4410</v>
      </c>
      <c r="J4411">
        <f t="shared" si="206"/>
        <v>4410</v>
      </c>
      <c r="K4411">
        <f t="shared" si="204"/>
        <v>1</v>
      </c>
      <c r="L4411" t="b">
        <f>COUNTIF($N$2:N4411, N4411)=1</f>
        <v>1</v>
      </c>
      <c r="M4411" s="37">
        <f>IF( $Q4411, MAX($M$1:M4410)+1, 0)</f>
        <v>0</v>
      </c>
      <c r="N4411" t="str" cm="1">
        <f t="array" ref="N4411">INDEX($A$9:$F$1048576, $J4411, $K4411 )</f>
        <v>73367</v>
      </c>
      <c r="O4411" t="str" cm="1">
        <f t="array" ref="O4411">INDEX($B$9:$F$1048576, $J4411, $K4411 )</f>
        <v>신한퍼스트제3차(유)1-4</v>
      </c>
      <c r="P4411" t="str" cm="1">
        <f t="array" ref="P4411">IF( $L4411, TRIM(_xll.IMDP("IR", $G$5&amp;$N4411, $G$6)), "" )</f>
        <v/>
      </c>
      <c r="Q4411" t="b" cm="1">
        <f t="array" ref="Q4411">IF(
    $U$1=1, AND($P4411&lt;&gt;"", $P4411&lt;&gt;"...", $P4411&lt;&gt;"입력오류"),
    IF(
        $U$18=1, AND($P4411&lt;&gt;"", $P4411&lt;&gt;"...", $P4411&lt;&gt;"입력오류", ISNUMBER(FIND(INDEX($T$2:$T$7,$U$1),$P4411))),
        IF(
            $U$17="기타", AND($P4411&lt;&gt;"", $P4411&lt;&gt;"...", $P4411&lt;&gt;"입력오류", NOT(ISNUMBER(FIND($T$21:$T$34,$P4411)))),
            AND($P4411&lt;&gt;"", $P4411&lt;&gt;"...", $P4411&lt;&gt;"입력오류", $T$19=$P4411)
        )
    )
)</f>
        <v>0</v>
      </c>
    </row>
    <row r="4412" spans="1:17">
      <c r="A4412" t="s">
        <v>9160</v>
      </c>
      <c r="B4412" t="s">
        <v>9161</v>
      </c>
      <c r="I4412">
        <f t="shared" si="205"/>
        <v>4411</v>
      </c>
      <c r="J4412">
        <f t="shared" si="206"/>
        <v>4411</v>
      </c>
      <c r="K4412">
        <f t="shared" si="204"/>
        <v>1</v>
      </c>
      <c r="L4412" t="b">
        <f>COUNTIF($N$2:N4412, N4412)=1</f>
        <v>1</v>
      </c>
      <c r="M4412" s="37">
        <f>IF( $Q4412, MAX($M$1:M4411)+1, 0)</f>
        <v>0</v>
      </c>
      <c r="N4412" t="str" cm="1">
        <f t="array" ref="N4412">INDEX($A$9:$F$1048576, $J4412, $K4412 )</f>
        <v>73368</v>
      </c>
      <c r="O4412" t="str" cm="1">
        <f t="array" ref="O4412">INDEX($B$9:$F$1048576, $J4412, $K4412 )</f>
        <v>신한퍼스트제3차(유)1-5</v>
      </c>
      <c r="P4412" t="str" cm="1">
        <f t="array" ref="P4412">IF( $L4412, TRIM(_xll.IMDP("IR", $G$5&amp;$N4412, $G$6)), "" )</f>
        <v/>
      </c>
      <c r="Q4412" t="b" cm="1">
        <f t="array" ref="Q4412">IF(
    $U$1=1, AND($P4412&lt;&gt;"", $P4412&lt;&gt;"...", $P4412&lt;&gt;"입력오류"),
    IF(
        $U$18=1, AND($P4412&lt;&gt;"", $P4412&lt;&gt;"...", $P4412&lt;&gt;"입력오류", ISNUMBER(FIND(INDEX($T$2:$T$7,$U$1),$P4412))),
        IF(
            $U$17="기타", AND($P4412&lt;&gt;"", $P4412&lt;&gt;"...", $P4412&lt;&gt;"입력오류", NOT(ISNUMBER(FIND($T$21:$T$34,$P4412)))),
            AND($P4412&lt;&gt;"", $P4412&lt;&gt;"...", $P4412&lt;&gt;"입력오류", $T$19=$P4412)
        )
    )
)</f>
        <v>0</v>
      </c>
    </row>
    <row r="4413" spans="1:17">
      <c r="A4413" t="s">
        <v>9162</v>
      </c>
      <c r="B4413" t="s">
        <v>9163</v>
      </c>
      <c r="I4413">
        <f t="shared" si="205"/>
        <v>4412</v>
      </c>
      <c r="J4413">
        <f t="shared" si="206"/>
        <v>4412</v>
      </c>
      <c r="K4413">
        <f t="shared" si="204"/>
        <v>1</v>
      </c>
      <c r="L4413" t="b">
        <f>COUNTIF($N$2:N4413, N4413)=1</f>
        <v>1</v>
      </c>
      <c r="M4413" s="37">
        <f>IF( $Q4413, MAX($M$1:M4412)+1, 0)</f>
        <v>0</v>
      </c>
      <c r="N4413" t="str" cm="1">
        <f t="array" ref="N4413">INDEX($A$9:$F$1048576, $J4413, $K4413 )</f>
        <v>73372</v>
      </c>
      <c r="O4413" t="str" cm="1">
        <f t="array" ref="O4413">INDEX($B$9:$F$1048576, $J4413, $K4413 )</f>
        <v>주택금융공사MBS2024-16(1-1)</v>
      </c>
      <c r="P4413" t="str" cm="1">
        <f t="array" ref="P4413">IF( $L4413, TRIM(_xll.IMDP("IR", $G$5&amp;$N4413, $G$6)), "" )</f>
        <v/>
      </c>
      <c r="Q4413" t="b" cm="1">
        <f t="array" ref="Q4413">IF(
    $U$1=1, AND($P4413&lt;&gt;"", $P4413&lt;&gt;"...", $P4413&lt;&gt;"입력오류"),
    IF(
        $U$18=1, AND($P4413&lt;&gt;"", $P4413&lt;&gt;"...", $P4413&lt;&gt;"입력오류", ISNUMBER(FIND(INDEX($T$2:$T$7,$U$1),$P4413))),
        IF(
            $U$17="기타", AND($P4413&lt;&gt;"", $P4413&lt;&gt;"...", $P4413&lt;&gt;"입력오류", NOT(ISNUMBER(FIND($T$21:$T$34,$P4413)))),
            AND($P4413&lt;&gt;"", $P4413&lt;&gt;"...", $P4413&lt;&gt;"입력오류", $T$19=$P4413)
        )
    )
)</f>
        <v>0</v>
      </c>
    </row>
    <row r="4414" spans="1:17">
      <c r="A4414" t="s">
        <v>9164</v>
      </c>
      <c r="B4414" t="s">
        <v>9165</v>
      </c>
      <c r="I4414">
        <f t="shared" si="205"/>
        <v>4413</v>
      </c>
      <c r="J4414">
        <f t="shared" si="206"/>
        <v>4413</v>
      </c>
      <c r="K4414">
        <f t="shared" si="204"/>
        <v>1</v>
      </c>
      <c r="L4414" t="b">
        <f>COUNTIF($N$2:N4414, N4414)=1</f>
        <v>1</v>
      </c>
      <c r="M4414" s="37">
        <f>IF( $Q4414, MAX($M$1:M4413)+1, 0)</f>
        <v>0</v>
      </c>
      <c r="N4414" t="str" cm="1">
        <f t="array" ref="N4414">INDEX($A$9:$F$1048576, $J4414, $K4414 )</f>
        <v>73373</v>
      </c>
      <c r="O4414" t="str" cm="1">
        <f t="array" ref="O4414">INDEX($B$9:$F$1048576, $J4414, $K4414 )</f>
        <v>주택금융공사MBS2024-16(1-2)</v>
      </c>
      <c r="P4414" t="str" cm="1">
        <f t="array" ref="P4414">IF( $L4414, TRIM(_xll.IMDP("IR", $G$5&amp;$N4414, $G$6)), "" )</f>
        <v/>
      </c>
      <c r="Q4414" t="b" cm="1">
        <f t="array" ref="Q4414">IF(
    $U$1=1, AND($P4414&lt;&gt;"", $P4414&lt;&gt;"...", $P4414&lt;&gt;"입력오류"),
    IF(
        $U$18=1, AND($P4414&lt;&gt;"", $P4414&lt;&gt;"...", $P4414&lt;&gt;"입력오류", ISNUMBER(FIND(INDEX($T$2:$T$7,$U$1),$P4414))),
        IF(
            $U$17="기타", AND($P4414&lt;&gt;"", $P4414&lt;&gt;"...", $P4414&lt;&gt;"입력오류", NOT(ISNUMBER(FIND($T$21:$T$34,$P4414)))),
            AND($P4414&lt;&gt;"", $P4414&lt;&gt;"...", $P4414&lt;&gt;"입력오류", $T$19=$P4414)
        )
    )
)</f>
        <v>0</v>
      </c>
    </row>
    <row r="4415" spans="1:17">
      <c r="A4415" t="s">
        <v>9166</v>
      </c>
      <c r="B4415" t="s">
        <v>9167</v>
      </c>
      <c r="I4415">
        <f t="shared" si="205"/>
        <v>4414</v>
      </c>
      <c r="J4415">
        <f t="shared" si="206"/>
        <v>4414</v>
      </c>
      <c r="K4415">
        <f t="shared" si="204"/>
        <v>1</v>
      </c>
      <c r="L4415" t="b">
        <f>COUNTIF($N$2:N4415, N4415)=1</f>
        <v>1</v>
      </c>
      <c r="M4415" s="37">
        <f>IF( $Q4415, MAX($M$1:M4414)+1, 0)</f>
        <v>0</v>
      </c>
      <c r="N4415" t="str" cm="1">
        <f t="array" ref="N4415">INDEX($A$9:$F$1048576, $J4415, $K4415 )</f>
        <v>73374</v>
      </c>
      <c r="O4415" t="str" cm="1">
        <f t="array" ref="O4415">INDEX($B$9:$F$1048576, $J4415, $K4415 )</f>
        <v>주택금융공사MBS2024-16(1-3)</v>
      </c>
      <c r="P4415" t="str" cm="1">
        <f t="array" ref="P4415">IF( $L4415, TRIM(_xll.IMDP("IR", $G$5&amp;$N4415, $G$6)), "" )</f>
        <v/>
      </c>
      <c r="Q4415" t="b" cm="1">
        <f t="array" ref="Q4415">IF(
    $U$1=1, AND($P4415&lt;&gt;"", $P4415&lt;&gt;"...", $P4415&lt;&gt;"입력오류"),
    IF(
        $U$18=1, AND($P4415&lt;&gt;"", $P4415&lt;&gt;"...", $P4415&lt;&gt;"입력오류", ISNUMBER(FIND(INDEX($T$2:$T$7,$U$1),$P4415))),
        IF(
            $U$17="기타", AND($P4415&lt;&gt;"", $P4415&lt;&gt;"...", $P4415&lt;&gt;"입력오류", NOT(ISNUMBER(FIND($T$21:$T$34,$P4415)))),
            AND($P4415&lt;&gt;"", $P4415&lt;&gt;"...", $P4415&lt;&gt;"입력오류", $T$19=$P4415)
        )
    )
)</f>
        <v>0</v>
      </c>
    </row>
    <row r="4416" spans="1:17">
      <c r="A4416" t="s">
        <v>9168</v>
      </c>
      <c r="B4416" t="s">
        <v>9169</v>
      </c>
      <c r="I4416">
        <f t="shared" si="205"/>
        <v>4415</v>
      </c>
      <c r="J4416">
        <f t="shared" si="206"/>
        <v>4415</v>
      </c>
      <c r="K4416">
        <f t="shared" si="204"/>
        <v>1</v>
      </c>
      <c r="L4416" t="b">
        <f>COUNTIF($N$2:N4416, N4416)=1</f>
        <v>1</v>
      </c>
      <c r="M4416" s="37">
        <f>IF( $Q4416, MAX($M$1:M4415)+1, 0)</f>
        <v>0</v>
      </c>
      <c r="N4416" t="str" cm="1">
        <f t="array" ref="N4416">INDEX($A$9:$F$1048576, $J4416, $K4416 )</f>
        <v>73375</v>
      </c>
      <c r="O4416" t="str" cm="1">
        <f t="array" ref="O4416">INDEX($B$9:$F$1048576, $J4416, $K4416 )</f>
        <v>주택금융공사MBS2024-16(1-4)</v>
      </c>
      <c r="P4416" t="str" cm="1">
        <f t="array" ref="P4416">IF( $L4416, TRIM(_xll.IMDP("IR", $G$5&amp;$N4416, $G$6)), "" )</f>
        <v/>
      </c>
      <c r="Q4416" t="b" cm="1">
        <f t="array" ref="Q4416">IF(
    $U$1=1, AND($P4416&lt;&gt;"", $P4416&lt;&gt;"...", $P4416&lt;&gt;"입력오류"),
    IF(
        $U$18=1, AND($P4416&lt;&gt;"", $P4416&lt;&gt;"...", $P4416&lt;&gt;"입력오류", ISNUMBER(FIND(INDEX($T$2:$T$7,$U$1),$P4416))),
        IF(
            $U$17="기타", AND($P4416&lt;&gt;"", $P4416&lt;&gt;"...", $P4416&lt;&gt;"입력오류", NOT(ISNUMBER(FIND($T$21:$T$34,$P4416)))),
            AND($P4416&lt;&gt;"", $P4416&lt;&gt;"...", $P4416&lt;&gt;"입력오류", $T$19=$P4416)
        )
    )
)</f>
        <v>0</v>
      </c>
    </row>
    <row r="4417" spans="1:17">
      <c r="A4417" t="s">
        <v>9170</v>
      </c>
      <c r="B4417" t="s">
        <v>9171</v>
      </c>
      <c r="I4417">
        <f t="shared" si="205"/>
        <v>4416</v>
      </c>
      <c r="J4417">
        <f t="shared" si="206"/>
        <v>4416</v>
      </c>
      <c r="K4417">
        <f t="shared" si="204"/>
        <v>1</v>
      </c>
      <c r="L4417" t="b">
        <f>COUNTIF($N$2:N4417, N4417)=1</f>
        <v>1</v>
      </c>
      <c r="M4417" s="37">
        <f>IF( $Q4417, MAX($M$1:M4416)+1, 0)</f>
        <v>0</v>
      </c>
      <c r="N4417" t="str" cm="1">
        <f t="array" ref="N4417">INDEX($A$9:$F$1048576, $J4417, $K4417 )</f>
        <v>73376</v>
      </c>
      <c r="O4417" t="str" cm="1">
        <f t="array" ref="O4417">INDEX($B$9:$F$1048576, $J4417, $K4417 )</f>
        <v>주택금융공사MBS2024-16(1-5)</v>
      </c>
      <c r="P4417" t="str" cm="1">
        <f t="array" ref="P4417">IF( $L4417, TRIM(_xll.IMDP("IR", $G$5&amp;$N4417, $G$6)), "" )</f>
        <v/>
      </c>
      <c r="Q4417" t="b" cm="1">
        <f t="array" ref="Q4417">IF(
    $U$1=1, AND($P4417&lt;&gt;"", $P4417&lt;&gt;"...", $P4417&lt;&gt;"입력오류"),
    IF(
        $U$18=1, AND($P4417&lt;&gt;"", $P4417&lt;&gt;"...", $P4417&lt;&gt;"입력오류", ISNUMBER(FIND(INDEX($T$2:$T$7,$U$1),$P4417))),
        IF(
            $U$17="기타", AND($P4417&lt;&gt;"", $P4417&lt;&gt;"...", $P4417&lt;&gt;"입력오류", NOT(ISNUMBER(FIND($T$21:$T$34,$P4417)))),
            AND($P4417&lt;&gt;"", $P4417&lt;&gt;"...", $P4417&lt;&gt;"입력오류", $T$19=$P4417)
        )
    )
)</f>
        <v>0</v>
      </c>
    </row>
    <row r="4418" spans="1:17">
      <c r="A4418" t="s">
        <v>9172</v>
      </c>
      <c r="B4418" t="s">
        <v>9173</v>
      </c>
      <c r="I4418">
        <f t="shared" si="205"/>
        <v>4417</v>
      </c>
      <c r="J4418">
        <f t="shared" si="206"/>
        <v>4417</v>
      </c>
      <c r="K4418">
        <f t="shared" ref="K4418:K4481" si="207">IF( $I4418&gt;$G$4, NA(), IF($I4418&gt;$G$3, 5, IF($I4418&gt;$G$2, 3, 1 ) ) )</f>
        <v>1</v>
      </c>
      <c r="L4418" t="b">
        <f>COUNTIF($N$2:N4418, N4418)=1</f>
        <v>1</v>
      </c>
      <c r="M4418" s="37">
        <f>IF( $Q4418, MAX($M$1:M4417)+1, 0)</f>
        <v>0</v>
      </c>
      <c r="N4418" t="str" cm="1">
        <f t="array" ref="N4418">INDEX($A$9:$F$1048576, $J4418, $K4418 )</f>
        <v>73377</v>
      </c>
      <c r="O4418" t="str" cm="1">
        <f t="array" ref="O4418">INDEX($B$9:$F$1048576, $J4418, $K4418 )</f>
        <v>주택금융공사MBS2024-16(1-6)</v>
      </c>
      <c r="P4418" t="str" cm="1">
        <f t="array" ref="P4418">IF( $L4418, TRIM(_xll.IMDP("IR", $G$5&amp;$N4418, $G$6)), "" )</f>
        <v/>
      </c>
      <c r="Q4418" t="b" cm="1">
        <f t="array" ref="Q4418">IF(
    $U$1=1, AND($P4418&lt;&gt;"", $P4418&lt;&gt;"...", $P4418&lt;&gt;"입력오류"),
    IF(
        $U$18=1, AND($P4418&lt;&gt;"", $P4418&lt;&gt;"...", $P4418&lt;&gt;"입력오류", ISNUMBER(FIND(INDEX($T$2:$T$7,$U$1),$P4418))),
        IF(
            $U$17="기타", AND($P4418&lt;&gt;"", $P4418&lt;&gt;"...", $P4418&lt;&gt;"입력오류", NOT(ISNUMBER(FIND($T$21:$T$34,$P4418)))),
            AND($P4418&lt;&gt;"", $P4418&lt;&gt;"...", $P4418&lt;&gt;"입력오류", $T$19=$P4418)
        )
    )
)</f>
        <v>0</v>
      </c>
    </row>
    <row r="4419" spans="1:17">
      <c r="A4419" t="s">
        <v>9174</v>
      </c>
      <c r="B4419" t="s">
        <v>9175</v>
      </c>
      <c r="I4419">
        <f t="shared" ref="I4419:I4482" si="208">ROW()-1</f>
        <v>4418</v>
      </c>
      <c r="J4419">
        <f t="shared" ref="J4419:J4482" si="209">IF( $I4419&gt;$G$4, NA(), IF($I4419&gt;$G$3, $I4419-$G$3, IF($I4419&gt;$G$2, $I4419-$G$2, $I4419 ) ) )</f>
        <v>4418</v>
      </c>
      <c r="K4419">
        <f t="shared" si="207"/>
        <v>1</v>
      </c>
      <c r="L4419" t="b">
        <f>COUNTIF($N$2:N4419, N4419)=1</f>
        <v>1</v>
      </c>
      <c r="M4419" s="37">
        <f>IF( $Q4419, MAX($M$1:M4418)+1, 0)</f>
        <v>0</v>
      </c>
      <c r="N4419" t="str" cm="1">
        <f t="array" ref="N4419">INDEX($A$9:$F$1048576, $J4419, $K4419 )</f>
        <v>73378</v>
      </c>
      <c r="O4419" t="str" cm="1">
        <f t="array" ref="O4419">INDEX($B$9:$F$1048576, $J4419, $K4419 )</f>
        <v>주택금융공사MBS2024-16(1-7)</v>
      </c>
      <c r="P4419" t="str" cm="1">
        <f t="array" ref="P4419">IF( $L4419, TRIM(_xll.IMDP("IR", $G$5&amp;$N4419, $G$6)), "" )</f>
        <v/>
      </c>
      <c r="Q4419" t="b" cm="1">
        <f t="array" ref="Q4419">IF(
    $U$1=1, AND($P4419&lt;&gt;"", $P4419&lt;&gt;"...", $P4419&lt;&gt;"입력오류"),
    IF(
        $U$18=1, AND($P4419&lt;&gt;"", $P4419&lt;&gt;"...", $P4419&lt;&gt;"입력오류", ISNUMBER(FIND(INDEX($T$2:$T$7,$U$1),$P4419))),
        IF(
            $U$17="기타", AND($P4419&lt;&gt;"", $P4419&lt;&gt;"...", $P4419&lt;&gt;"입력오류", NOT(ISNUMBER(FIND($T$21:$T$34,$P4419)))),
            AND($P4419&lt;&gt;"", $P4419&lt;&gt;"...", $P4419&lt;&gt;"입력오류", $T$19=$P4419)
        )
    )
)</f>
        <v>0</v>
      </c>
    </row>
    <row r="4420" spans="1:17">
      <c r="A4420" t="s">
        <v>9176</v>
      </c>
      <c r="B4420" t="s">
        <v>9177</v>
      </c>
      <c r="I4420">
        <f t="shared" si="208"/>
        <v>4419</v>
      </c>
      <c r="J4420">
        <f t="shared" si="209"/>
        <v>4419</v>
      </c>
      <c r="K4420">
        <f t="shared" si="207"/>
        <v>1</v>
      </c>
      <c r="L4420" t="b">
        <f>COUNTIF($N$2:N4420, N4420)=1</f>
        <v>1</v>
      </c>
      <c r="M4420" s="37">
        <f>IF( $Q4420, MAX($M$1:M4419)+1, 0)</f>
        <v>0</v>
      </c>
      <c r="N4420" t="str" cm="1">
        <f t="array" ref="N4420">INDEX($A$9:$F$1048576, $J4420, $K4420 )</f>
        <v>73379</v>
      </c>
      <c r="O4420" t="str" cm="1">
        <f t="array" ref="O4420">INDEX($B$9:$F$1048576, $J4420, $K4420 )</f>
        <v>주택금융공사MBS2024-16(1-8)</v>
      </c>
      <c r="P4420" t="str" cm="1">
        <f t="array" ref="P4420">IF( $L4420, TRIM(_xll.IMDP("IR", $G$5&amp;$N4420, $G$6)), "" )</f>
        <v/>
      </c>
      <c r="Q4420" t="b" cm="1">
        <f t="array" ref="Q4420">IF(
    $U$1=1, AND($P4420&lt;&gt;"", $P4420&lt;&gt;"...", $P4420&lt;&gt;"입력오류"),
    IF(
        $U$18=1, AND($P4420&lt;&gt;"", $P4420&lt;&gt;"...", $P4420&lt;&gt;"입력오류", ISNUMBER(FIND(INDEX($T$2:$T$7,$U$1),$P4420))),
        IF(
            $U$17="기타", AND($P4420&lt;&gt;"", $P4420&lt;&gt;"...", $P4420&lt;&gt;"입력오류", NOT(ISNUMBER(FIND($T$21:$T$34,$P4420)))),
            AND($P4420&lt;&gt;"", $P4420&lt;&gt;"...", $P4420&lt;&gt;"입력오류", $T$19=$P4420)
        )
    )
)</f>
        <v>0</v>
      </c>
    </row>
    <row r="4421" spans="1:17">
      <c r="A4421" t="s">
        <v>9178</v>
      </c>
      <c r="B4421" t="s">
        <v>9179</v>
      </c>
      <c r="I4421">
        <f t="shared" si="208"/>
        <v>4420</v>
      </c>
      <c r="J4421">
        <f t="shared" si="209"/>
        <v>4420</v>
      </c>
      <c r="K4421">
        <f t="shared" si="207"/>
        <v>1</v>
      </c>
      <c r="L4421" t="b">
        <f>COUNTIF($N$2:N4421, N4421)=1</f>
        <v>1</v>
      </c>
      <c r="M4421" s="37">
        <f>IF( $Q4421, MAX($M$1:M4420)+1, 0)</f>
        <v>0</v>
      </c>
      <c r="N4421" t="str" cm="1">
        <f t="array" ref="N4421">INDEX($A$9:$F$1048576, $J4421, $K4421 )</f>
        <v>73383</v>
      </c>
      <c r="O4421" t="str" cm="1">
        <f t="array" ref="O4421">INDEX($B$9:$F$1048576, $J4421, $K4421 )</f>
        <v>티월드제102차(유)1-1</v>
      </c>
      <c r="P4421" t="str" cm="1">
        <f t="array" ref="P4421">IF( $L4421, TRIM(_xll.IMDP("IR", $G$5&amp;$N4421, $G$6)), "" )</f>
        <v/>
      </c>
      <c r="Q4421" t="b" cm="1">
        <f t="array" ref="Q4421">IF(
    $U$1=1, AND($P4421&lt;&gt;"", $P4421&lt;&gt;"...", $P4421&lt;&gt;"입력오류"),
    IF(
        $U$18=1, AND($P4421&lt;&gt;"", $P4421&lt;&gt;"...", $P4421&lt;&gt;"입력오류", ISNUMBER(FIND(INDEX($T$2:$T$7,$U$1),$P4421))),
        IF(
            $U$17="기타", AND($P4421&lt;&gt;"", $P4421&lt;&gt;"...", $P4421&lt;&gt;"입력오류", NOT(ISNUMBER(FIND($T$21:$T$34,$P4421)))),
            AND($P4421&lt;&gt;"", $P4421&lt;&gt;"...", $P4421&lt;&gt;"입력오류", $T$19=$P4421)
        )
    )
)</f>
        <v>0</v>
      </c>
    </row>
    <row r="4422" spans="1:17">
      <c r="A4422" t="s">
        <v>9180</v>
      </c>
      <c r="B4422" t="s">
        <v>9181</v>
      </c>
      <c r="I4422">
        <f t="shared" si="208"/>
        <v>4421</v>
      </c>
      <c r="J4422">
        <f t="shared" si="209"/>
        <v>4421</v>
      </c>
      <c r="K4422">
        <f t="shared" si="207"/>
        <v>1</v>
      </c>
      <c r="L4422" t="b">
        <f>COUNTIF($N$2:N4422, N4422)=1</f>
        <v>1</v>
      </c>
      <c r="M4422" s="37">
        <f>IF( $Q4422, MAX($M$1:M4421)+1, 0)</f>
        <v>0</v>
      </c>
      <c r="N4422" t="str" cm="1">
        <f t="array" ref="N4422">INDEX($A$9:$F$1048576, $J4422, $K4422 )</f>
        <v>73384</v>
      </c>
      <c r="O4422" t="str" cm="1">
        <f t="array" ref="O4422">INDEX($B$9:$F$1048576, $J4422, $K4422 )</f>
        <v>티월드제102차(유)1-2</v>
      </c>
      <c r="P4422" t="str" cm="1">
        <f t="array" ref="P4422">IF( $L4422, TRIM(_xll.IMDP("IR", $G$5&amp;$N4422, $G$6)), "" )</f>
        <v/>
      </c>
      <c r="Q4422" t="b" cm="1">
        <f t="array" ref="Q4422">IF(
    $U$1=1, AND($P4422&lt;&gt;"", $P4422&lt;&gt;"...", $P4422&lt;&gt;"입력오류"),
    IF(
        $U$18=1, AND($P4422&lt;&gt;"", $P4422&lt;&gt;"...", $P4422&lt;&gt;"입력오류", ISNUMBER(FIND(INDEX($T$2:$T$7,$U$1),$P4422))),
        IF(
            $U$17="기타", AND($P4422&lt;&gt;"", $P4422&lt;&gt;"...", $P4422&lt;&gt;"입력오류", NOT(ISNUMBER(FIND($T$21:$T$34,$P4422)))),
            AND($P4422&lt;&gt;"", $P4422&lt;&gt;"...", $P4422&lt;&gt;"입력오류", $T$19=$P4422)
        )
    )
)</f>
        <v>0</v>
      </c>
    </row>
    <row r="4423" spans="1:17">
      <c r="A4423" t="s">
        <v>9182</v>
      </c>
      <c r="B4423" t="s">
        <v>9183</v>
      </c>
      <c r="I4423">
        <f t="shared" si="208"/>
        <v>4422</v>
      </c>
      <c r="J4423">
        <f t="shared" si="209"/>
        <v>4422</v>
      </c>
      <c r="K4423">
        <f t="shared" si="207"/>
        <v>1</v>
      </c>
      <c r="L4423" t="b">
        <f>COUNTIF($N$2:N4423, N4423)=1</f>
        <v>1</v>
      </c>
      <c r="M4423" s="37">
        <f>IF( $Q4423, MAX($M$1:M4422)+1, 0)</f>
        <v>0</v>
      </c>
      <c r="N4423" t="str" cm="1">
        <f t="array" ref="N4423">INDEX($A$9:$F$1048576, $J4423, $K4423 )</f>
        <v>73385</v>
      </c>
      <c r="O4423" t="str" cm="1">
        <f t="array" ref="O4423">INDEX($B$9:$F$1048576, $J4423, $K4423 )</f>
        <v>티월드제102차(유)1-3</v>
      </c>
      <c r="P4423" t="str" cm="1">
        <f t="array" ref="P4423">IF( $L4423, TRIM(_xll.IMDP("IR", $G$5&amp;$N4423, $G$6)), "" )</f>
        <v/>
      </c>
      <c r="Q4423" t="b" cm="1">
        <f t="array" ref="Q4423">IF(
    $U$1=1, AND($P4423&lt;&gt;"", $P4423&lt;&gt;"...", $P4423&lt;&gt;"입력오류"),
    IF(
        $U$18=1, AND($P4423&lt;&gt;"", $P4423&lt;&gt;"...", $P4423&lt;&gt;"입력오류", ISNUMBER(FIND(INDEX($T$2:$T$7,$U$1),$P4423))),
        IF(
            $U$17="기타", AND($P4423&lt;&gt;"", $P4423&lt;&gt;"...", $P4423&lt;&gt;"입력오류", NOT(ISNUMBER(FIND($T$21:$T$34,$P4423)))),
            AND($P4423&lt;&gt;"", $P4423&lt;&gt;"...", $P4423&lt;&gt;"입력오류", $T$19=$P4423)
        )
    )
)</f>
        <v>0</v>
      </c>
    </row>
    <row r="4424" spans="1:17">
      <c r="A4424" t="s">
        <v>9184</v>
      </c>
      <c r="B4424" t="s">
        <v>9185</v>
      </c>
      <c r="I4424">
        <f t="shared" si="208"/>
        <v>4423</v>
      </c>
      <c r="J4424">
        <f t="shared" si="209"/>
        <v>4423</v>
      </c>
      <c r="K4424">
        <f t="shared" si="207"/>
        <v>1</v>
      </c>
      <c r="L4424" t="b">
        <f>COUNTIF($N$2:N4424, N4424)=1</f>
        <v>1</v>
      </c>
      <c r="M4424" s="37">
        <f>IF( $Q4424, MAX($M$1:M4423)+1, 0)</f>
        <v>0</v>
      </c>
      <c r="N4424" t="str" cm="1">
        <f t="array" ref="N4424">INDEX($A$9:$F$1048576, $J4424, $K4424 )</f>
        <v>73386</v>
      </c>
      <c r="O4424" t="str" cm="1">
        <f t="array" ref="O4424">INDEX($B$9:$F$1048576, $J4424, $K4424 )</f>
        <v>티월드제102차(유)1-4</v>
      </c>
      <c r="P4424" t="str" cm="1">
        <f t="array" ref="P4424">IF( $L4424, TRIM(_xll.IMDP("IR", $G$5&amp;$N4424, $G$6)), "" )</f>
        <v/>
      </c>
      <c r="Q4424" t="b" cm="1">
        <f t="array" ref="Q4424">IF(
    $U$1=1, AND($P4424&lt;&gt;"", $P4424&lt;&gt;"...", $P4424&lt;&gt;"입력오류"),
    IF(
        $U$18=1, AND($P4424&lt;&gt;"", $P4424&lt;&gt;"...", $P4424&lt;&gt;"입력오류", ISNUMBER(FIND(INDEX($T$2:$T$7,$U$1),$P4424))),
        IF(
            $U$17="기타", AND($P4424&lt;&gt;"", $P4424&lt;&gt;"...", $P4424&lt;&gt;"입력오류", NOT(ISNUMBER(FIND($T$21:$T$34,$P4424)))),
            AND($P4424&lt;&gt;"", $P4424&lt;&gt;"...", $P4424&lt;&gt;"입력오류", $T$19=$P4424)
        )
    )
)</f>
        <v>0</v>
      </c>
    </row>
    <row r="4425" spans="1:17">
      <c r="A4425" t="s">
        <v>9186</v>
      </c>
      <c r="B4425" t="s">
        <v>9187</v>
      </c>
      <c r="I4425">
        <f t="shared" si="208"/>
        <v>4424</v>
      </c>
      <c r="J4425">
        <f t="shared" si="209"/>
        <v>4424</v>
      </c>
      <c r="K4425">
        <f t="shared" si="207"/>
        <v>1</v>
      </c>
      <c r="L4425" t="b">
        <f>COUNTIF($N$2:N4425, N4425)=1</f>
        <v>1</v>
      </c>
      <c r="M4425" s="37">
        <f>IF( $Q4425, MAX($M$1:M4424)+1, 0)</f>
        <v>0</v>
      </c>
      <c r="N4425" t="str" cm="1">
        <f t="array" ref="N4425">INDEX($A$9:$F$1048576, $J4425, $K4425 )</f>
        <v>73387</v>
      </c>
      <c r="O4425" t="str" cm="1">
        <f t="array" ref="O4425">INDEX($B$9:$F$1048576, $J4425, $K4425 )</f>
        <v>티월드제102차(유)1-5</v>
      </c>
      <c r="P4425" t="str" cm="1">
        <f t="array" ref="P4425">IF( $L4425, TRIM(_xll.IMDP("IR", $G$5&amp;$N4425, $G$6)), "" )</f>
        <v/>
      </c>
      <c r="Q4425" t="b" cm="1">
        <f t="array" ref="Q4425">IF(
    $U$1=1, AND($P4425&lt;&gt;"", $P4425&lt;&gt;"...", $P4425&lt;&gt;"입력오류"),
    IF(
        $U$18=1, AND($P4425&lt;&gt;"", $P4425&lt;&gt;"...", $P4425&lt;&gt;"입력오류", ISNUMBER(FIND(INDEX($T$2:$T$7,$U$1),$P4425))),
        IF(
            $U$17="기타", AND($P4425&lt;&gt;"", $P4425&lt;&gt;"...", $P4425&lt;&gt;"입력오류", NOT(ISNUMBER(FIND($T$21:$T$34,$P4425)))),
            AND($P4425&lt;&gt;"", $P4425&lt;&gt;"...", $P4425&lt;&gt;"입력오류", $T$19=$P4425)
        )
    )
)</f>
        <v>0</v>
      </c>
    </row>
    <row r="4426" spans="1:17">
      <c r="A4426" t="s">
        <v>9188</v>
      </c>
      <c r="B4426" t="s">
        <v>9189</v>
      </c>
      <c r="I4426">
        <f t="shared" si="208"/>
        <v>4425</v>
      </c>
      <c r="J4426">
        <f t="shared" si="209"/>
        <v>4425</v>
      </c>
      <c r="K4426">
        <f t="shared" si="207"/>
        <v>1</v>
      </c>
      <c r="L4426" t="b">
        <f>COUNTIF($N$2:N4426, N4426)=1</f>
        <v>1</v>
      </c>
      <c r="M4426" s="37">
        <f>IF( $Q4426, MAX($M$1:M4425)+1, 0)</f>
        <v>0</v>
      </c>
      <c r="N4426" t="str" cm="1">
        <f t="array" ref="N4426">INDEX($A$9:$F$1048576, $J4426, $K4426 )</f>
        <v>73388</v>
      </c>
      <c r="O4426" t="str" cm="1">
        <f t="array" ref="O4426">INDEX($B$9:$F$1048576, $J4426, $K4426 )</f>
        <v>티월드제102차(유)1-6</v>
      </c>
      <c r="P4426" t="str" cm="1">
        <f t="array" ref="P4426">IF( $L4426, TRIM(_xll.IMDP("IR", $G$5&amp;$N4426, $G$6)), "" )</f>
        <v/>
      </c>
      <c r="Q4426" t="b" cm="1">
        <f t="array" ref="Q4426">IF(
    $U$1=1, AND($P4426&lt;&gt;"", $P4426&lt;&gt;"...", $P4426&lt;&gt;"입력오류"),
    IF(
        $U$18=1, AND($P4426&lt;&gt;"", $P4426&lt;&gt;"...", $P4426&lt;&gt;"입력오류", ISNUMBER(FIND(INDEX($T$2:$T$7,$U$1),$P4426))),
        IF(
            $U$17="기타", AND($P4426&lt;&gt;"", $P4426&lt;&gt;"...", $P4426&lt;&gt;"입력오류", NOT(ISNUMBER(FIND($T$21:$T$34,$P4426)))),
            AND($P4426&lt;&gt;"", $P4426&lt;&gt;"...", $P4426&lt;&gt;"입력오류", $T$19=$P4426)
        )
    )
)</f>
        <v>0</v>
      </c>
    </row>
    <row r="4427" spans="1:17">
      <c r="A4427" t="s">
        <v>9190</v>
      </c>
      <c r="B4427" t="s">
        <v>9191</v>
      </c>
      <c r="I4427">
        <f t="shared" si="208"/>
        <v>4426</v>
      </c>
      <c r="J4427">
        <f t="shared" si="209"/>
        <v>4426</v>
      </c>
      <c r="K4427">
        <f t="shared" si="207"/>
        <v>1</v>
      </c>
      <c r="L4427" t="b">
        <f>COUNTIF($N$2:N4427, N4427)=1</f>
        <v>1</v>
      </c>
      <c r="M4427" s="37">
        <f>IF( $Q4427, MAX($M$1:M4426)+1, 0)</f>
        <v>0</v>
      </c>
      <c r="N4427" t="str" cm="1">
        <f t="array" ref="N4427">INDEX($A$9:$F$1048576, $J4427, $K4427 )</f>
        <v>73389</v>
      </c>
      <c r="O4427" t="str" cm="1">
        <f t="array" ref="O4427">INDEX($B$9:$F$1048576, $J4427, $K4427 )</f>
        <v>티월드제102차(유)1-7</v>
      </c>
      <c r="P4427" t="str" cm="1">
        <f t="array" ref="P4427">IF( $L4427, TRIM(_xll.IMDP("IR", $G$5&amp;$N4427, $G$6)), "" )</f>
        <v/>
      </c>
      <c r="Q4427" t="b" cm="1">
        <f t="array" ref="Q4427">IF(
    $U$1=1, AND($P4427&lt;&gt;"", $P4427&lt;&gt;"...", $P4427&lt;&gt;"입력오류"),
    IF(
        $U$18=1, AND($P4427&lt;&gt;"", $P4427&lt;&gt;"...", $P4427&lt;&gt;"입력오류", ISNUMBER(FIND(INDEX($T$2:$T$7,$U$1),$P4427))),
        IF(
            $U$17="기타", AND($P4427&lt;&gt;"", $P4427&lt;&gt;"...", $P4427&lt;&gt;"입력오류", NOT(ISNUMBER(FIND($T$21:$T$34,$P4427)))),
            AND($P4427&lt;&gt;"", $P4427&lt;&gt;"...", $P4427&lt;&gt;"입력오류", $T$19=$P4427)
        )
    )
)</f>
        <v>0</v>
      </c>
    </row>
    <row r="4428" spans="1:17">
      <c r="A4428" t="s">
        <v>9192</v>
      </c>
      <c r="B4428" t="s">
        <v>9193</v>
      </c>
      <c r="I4428">
        <f t="shared" si="208"/>
        <v>4427</v>
      </c>
      <c r="J4428">
        <f t="shared" si="209"/>
        <v>4427</v>
      </c>
      <c r="K4428">
        <f t="shared" si="207"/>
        <v>1</v>
      </c>
      <c r="L4428" t="b">
        <f>COUNTIF($N$2:N4428, N4428)=1</f>
        <v>1</v>
      </c>
      <c r="M4428" s="37">
        <f>IF( $Q4428, MAX($M$1:M4427)+1, 0)</f>
        <v>0</v>
      </c>
      <c r="N4428" t="str" cm="1">
        <f t="array" ref="N4428">INDEX($A$9:$F$1048576, $J4428, $K4428 )</f>
        <v>73390</v>
      </c>
      <c r="O4428" t="str" cm="1">
        <f t="array" ref="O4428">INDEX($B$9:$F$1048576, $J4428, $K4428 )</f>
        <v>티월드제102차(유)1-8</v>
      </c>
      <c r="P4428" t="str" cm="1">
        <f t="array" ref="P4428">IF( $L4428, TRIM(_xll.IMDP("IR", $G$5&amp;$N4428, $G$6)), "" )</f>
        <v/>
      </c>
      <c r="Q4428" t="b" cm="1">
        <f t="array" ref="Q4428">IF(
    $U$1=1, AND($P4428&lt;&gt;"", $P4428&lt;&gt;"...", $P4428&lt;&gt;"입력오류"),
    IF(
        $U$18=1, AND($P4428&lt;&gt;"", $P4428&lt;&gt;"...", $P4428&lt;&gt;"입력오류", ISNUMBER(FIND(INDEX($T$2:$T$7,$U$1),$P4428))),
        IF(
            $U$17="기타", AND($P4428&lt;&gt;"", $P4428&lt;&gt;"...", $P4428&lt;&gt;"입력오류", NOT(ISNUMBER(FIND($T$21:$T$34,$P4428)))),
            AND($P4428&lt;&gt;"", $P4428&lt;&gt;"...", $P4428&lt;&gt;"입력오류", $T$19=$P4428)
        )
    )
)</f>
        <v>0</v>
      </c>
    </row>
    <row r="4429" spans="1:17">
      <c r="A4429" t="s">
        <v>9194</v>
      </c>
      <c r="B4429" t="s">
        <v>9195</v>
      </c>
      <c r="I4429">
        <f t="shared" si="208"/>
        <v>4428</v>
      </c>
      <c r="J4429">
        <f t="shared" si="209"/>
        <v>4428</v>
      </c>
      <c r="K4429">
        <f t="shared" si="207"/>
        <v>1</v>
      </c>
      <c r="L4429" t="b">
        <f>COUNTIF($N$2:N4429, N4429)=1</f>
        <v>1</v>
      </c>
      <c r="M4429" s="37">
        <f>IF( $Q4429, MAX($M$1:M4428)+1, 0)</f>
        <v>0</v>
      </c>
      <c r="N4429" t="str" cm="1">
        <f t="array" ref="N4429">INDEX($A$9:$F$1048576, $J4429, $K4429 )</f>
        <v>73391</v>
      </c>
      <c r="O4429" t="str" cm="1">
        <f t="array" ref="O4429">INDEX($B$9:$F$1048576, $J4429, $K4429 )</f>
        <v>티월드제102차(유)1-9</v>
      </c>
      <c r="P4429" t="str" cm="1">
        <f t="array" ref="P4429">IF( $L4429, TRIM(_xll.IMDP("IR", $G$5&amp;$N4429, $G$6)), "" )</f>
        <v/>
      </c>
      <c r="Q4429" t="b" cm="1">
        <f t="array" ref="Q4429">IF(
    $U$1=1, AND($P4429&lt;&gt;"", $P4429&lt;&gt;"...", $P4429&lt;&gt;"입력오류"),
    IF(
        $U$18=1, AND($P4429&lt;&gt;"", $P4429&lt;&gt;"...", $P4429&lt;&gt;"입력오류", ISNUMBER(FIND(INDEX($T$2:$T$7,$U$1),$P4429))),
        IF(
            $U$17="기타", AND($P4429&lt;&gt;"", $P4429&lt;&gt;"...", $P4429&lt;&gt;"입력오류", NOT(ISNUMBER(FIND($T$21:$T$34,$P4429)))),
            AND($P4429&lt;&gt;"", $P4429&lt;&gt;"...", $P4429&lt;&gt;"입력오류", $T$19=$P4429)
        )
    )
)</f>
        <v>0</v>
      </c>
    </row>
    <row r="4430" spans="1:17">
      <c r="A4430" t="s">
        <v>9196</v>
      </c>
      <c r="B4430" t="s">
        <v>9197</v>
      </c>
      <c r="I4430">
        <f t="shared" si="208"/>
        <v>4429</v>
      </c>
      <c r="J4430">
        <f t="shared" si="209"/>
        <v>4429</v>
      </c>
      <c r="K4430">
        <f t="shared" si="207"/>
        <v>1</v>
      </c>
      <c r="L4430" t="b">
        <f>COUNTIF($N$2:N4430, N4430)=1</f>
        <v>1</v>
      </c>
      <c r="M4430" s="37">
        <f>IF( $Q4430, MAX($M$1:M4429)+1, 0)</f>
        <v>0</v>
      </c>
      <c r="N4430" t="str" cm="1">
        <f t="array" ref="N4430">INDEX($A$9:$F$1048576, $J4430, $K4430 )</f>
        <v>73392</v>
      </c>
      <c r="O4430" t="str" cm="1">
        <f t="array" ref="O4430">INDEX($B$9:$F$1048576, $J4430, $K4430 )</f>
        <v>티월드제102차(유)1-10</v>
      </c>
      <c r="P4430" t="str" cm="1">
        <f t="array" ref="P4430">IF( $L4430, TRIM(_xll.IMDP("IR", $G$5&amp;$N4430, $G$6)), "" )</f>
        <v/>
      </c>
      <c r="Q4430" t="b" cm="1">
        <f t="array" ref="Q4430">IF(
    $U$1=1, AND($P4430&lt;&gt;"", $P4430&lt;&gt;"...", $P4430&lt;&gt;"입력오류"),
    IF(
        $U$18=1, AND($P4430&lt;&gt;"", $P4430&lt;&gt;"...", $P4430&lt;&gt;"입력오류", ISNUMBER(FIND(INDEX($T$2:$T$7,$U$1),$P4430))),
        IF(
            $U$17="기타", AND($P4430&lt;&gt;"", $P4430&lt;&gt;"...", $P4430&lt;&gt;"입력오류", NOT(ISNUMBER(FIND($T$21:$T$34,$P4430)))),
            AND($P4430&lt;&gt;"", $P4430&lt;&gt;"...", $P4430&lt;&gt;"입력오류", $T$19=$P4430)
        )
    )
)</f>
        <v>0</v>
      </c>
    </row>
    <row r="4431" spans="1:17">
      <c r="A4431" t="s">
        <v>9198</v>
      </c>
      <c r="B4431" t="s">
        <v>9199</v>
      </c>
      <c r="I4431">
        <f t="shared" si="208"/>
        <v>4430</v>
      </c>
      <c r="J4431">
        <f t="shared" si="209"/>
        <v>4430</v>
      </c>
      <c r="K4431">
        <f t="shared" si="207"/>
        <v>1</v>
      </c>
      <c r="L4431" t="b">
        <f>COUNTIF($N$2:N4431, N4431)=1</f>
        <v>1</v>
      </c>
      <c r="M4431" s="37">
        <f>IF( $Q4431, MAX($M$1:M4430)+1, 0)</f>
        <v>0</v>
      </c>
      <c r="N4431" t="str" cm="1">
        <f t="array" ref="N4431">INDEX($A$9:$F$1048576, $J4431, $K4431 )</f>
        <v>73393</v>
      </c>
      <c r="O4431" t="str" cm="1">
        <f t="array" ref="O4431">INDEX($B$9:$F$1048576, $J4431, $K4431 )</f>
        <v>티월드제102차(유)1-11</v>
      </c>
      <c r="P4431" t="str" cm="1">
        <f t="array" ref="P4431">IF( $L4431, TRIM(_xll.IMDP("IR", $G$5&amp;$N4431, $G$6)), "" )</f>
        <v/>
      </c>
      <c r="Q4431" t="b" cm="1">
        <f t="array" ref="Q4431">IF(
    $U$1=1, AND($P4431&lt;&gt;"", $P4431&lt;&gt;"...", $P4431&lt;&gt;"입력오류"),
    IF(
        $U$18=1, AND($P4431&lt;&gt;"", $P4431&lt;&gt;"...", $P4431&lt;&gt;"입력오류", ISNUMBER(FIND(INDEX($T$2:$T$7,$U$1),$P4431))),
        IF(
            $U$17="기타", AND($P4431&lt;&gt;"", $P4431&lt;&gt;"...", $P4431&lt;&gt;"입력오류", NOT(ISNUMBER(FIND($T$21:$T$34,$P4431)))),
            AND($P4431&lt;&gt;"", $P4431&lt;&gt;"...", $P4431&lt;&gt;"입력오류", $T$19=$P4431)
        )
    )
)</f>
        <v>0</v>
      </c>
    </row>
    <row r="4432" spans="1:17">
      <c r="A4432" t="s">
        <v>9200</v>
      </c>
      <c r="B4432" t="s">
        <v>9201</v>
      </c>
      <c r="I4432">
        <f t="shared" si="208"/>
        <v>4431</v>
      </c>
      <c r="J4432">
        <f t="shared" si="209"/>
        <v>4431</v>
      </c>
      <c r="K4432">
        <f t="shared" si="207"/>
        <v>1</v>
      </c>
      <c r="L4432" t="b">
        <f>COUNTIF($N$2:N4432, N4432)=1</f>
        <v>1</v>
      </c>
      <c r="M4432" s="37">
        <f>IF( $Q4432, MAX($M$1:M4431)+1, 0)</f>
        <v>0</v>
      </c>
      <c r="N4432" t="str" cm="1">
        <f t="array" ref="N4432">INDEX($A$9:$F$1048576, $J4432, $K4432 )</f>
        <v>73394</v>
      </c>
      <c r="O4432" t="str" cm="1">
        <f t="array" ref="O4432">INDEX($B$9:$F$1048576, $J4432, $K4432 )</f>
        <v>티월드제102차(유)1-12</v>
      </c>
      <c r="P4432" t="str" cm="1">
        <f t="array" ref="P4432">IF( $L4432, TRIM(_xll.IMDP("IR", $G$5&amp;$N4432, $G$6)), "" )</f>
        <v/>
      </c>
      <c r="Q4432" t="b" cm="1">
        <f t="array" ref="Q4432">IF(
    $U$1=1, AND($P4432&lt;&gt;"", $P4432&lt;&gt;"...", $P4432&lt;&gt;"입력오류"),
    IF(
        $U$18=1, AND($P4432&lt;&gt;"", $P4432&lt;&gt;"...", $P4432&lt;&gt;"입력오류", ISNUMBER(FIND(INDEX($T$2:$T$7,$U$1),$P4432))),
        IF(
            $U$17="기타", AND($P4432&lt;&gt;"", $P4432&lt;&gt;"...", $P4432&lt;&gt;"입력오류", NOT(ISNUMBER(FIND($T$21:$T$34,$P4432)))),
            AND($P4432&lt;&gt;"", $P4432&lt;&gt;"...", $P4432&lt;&gt;"입력오류", $T$19=$P4432)
        )
    )
)</f>
        <v>0</v>
      </c>
    </row>
    <row r="4433" spans="1:17">
      <c r="A4433" t="s">
        <v>9202</v>
      </c>
      <c r="B4433" t="s">
        <v>9203</v>
      </c>
      <c r="I4433">
        <f t="shared" si="208"/>
        <v>4432</v>
      </c>
      <c r="J4433">
        <f t="shared" si="209"/>
        <v>4432</v>
      </c>
      <c r="K4433">
        <f t="shared" si="207"/>
        <v>1</v>
      </c>
      <c r="L4433" t="b">
        <f>COUNTIF($N$2:N4433, N4433)=1</f>
        <v>1</v>
      </c>
      <c r="M4433" s="37">
        <f>IF( $Q4433, MAX($M$1:M4432)+1, 0)</f>
        <v>0</v>
      </c>
      <c r="N4433" t="str" cm="1">
        <f t="array" ref="N4433">INDEX($A$9:$F$1048576, $J4433, $K4433 )</f>
        <v>73395</v>
      </c>
      <c r="O4433" t="str" cm="1">
        <f t="array" ref="O4433">INDEX($B$9:$F$1048576, $J4433, $K4433 )</f>
        <v>티월드제102차(유)1-13</v>
      </c>
      <c r="P4433" t="str" cm="1">
        <f t="array" ref="P4433">IF( $L4433, TRIM(_xll.IMDP("IR", $G$5&amp;$N4433, $G$6)), "" )</f>
        <v/>
      </c>
      <c r="Q4433" t="b" cm="1">
        <f t="array" ref="Q4433">IF(
    $U$1=1, AND($P4433&lt;&gt;"", $P4433&lt;&gt;"...", $P4433&lt;&gt;"입력오류"),
    IF(
        $U$18=1, AND($P4433&lt;&gt;"", $P4433&lt;&gt;"...", $P4433&lt;&gt;"입력오류", ISNUMBER(FIND(INDEX($T$2:$T$7,$U$1),$P4433))),
        IF(
            $U$17="기타", AND($P4433&lt;&gt;"", $P4433&lt;&gt;"...", $P4433&lt;&gt;"입력오류", NOT(ISNUMBER(FIND($T$21:$T$34,$P4433)))),
            AND($P4433&lt;&gt;"", $P4433&lt;&gt;"...", $P4433&lt;&gt;"입력오류", $T$19=$P4433)
        )
    )
)</f>
        <v>0</v>
      </c>
    </row>
    <row r="4434" spans="1:17">
      <c r="A4434" t="s">
        <v>9204</v>
      </c>
      <c r="B4434" t="s">
        <v>9205</v>
      </c>
      <c r="I4434">
        <f t="shared" si="208"/>
        <v>4433</v>
      </c>
      <c r="J4434">
        <f t="shared" si="209"/>
        <v>4433</v>
      </c>
      <c r="K4434">
        <f t="shared" si="207"/>
        <v>1</v>
      </c>
      <c r="L4434" t="b">
        <f>COUNTIF($N$2:N4434, N4434)=1</f>
        <v>1</v>
      </c>
      <c r="M4434" s="37">
        <f>IF( $Q4434, MAX($M$1:M4433)+1, 0)</f>
        <v>0</v>
      </c>
      <c r="N4434" t="str" cm="1">
        <f t="array" ref="N4434">INDEX($A$9:$F$1048576, $J4434, $K4434 )</f>
        <v>73396</v>
      </c>
      <c r="O4434" t="str" cm="1">
        <f t="array" ref="O4434">INDEX($B$9:$F$1048576, $J4434, $K4434 )</f>
        <v>티월드제102차(유)1-14</v>
      </c>
      <c r="P4434" t="str" cm="1">
        <f t="array" ref="P4434">IF( $L4434, TRIM(_xll.IMDP("IR", $G$5&amp;$N4434, $G$6)), "" )</f>
        <v/>
      </c>
      <c r="Q4434" t="b" cm="1">
        <f t="array" ref="Q4434">IF(
    $U$1=1, AND($P4434&lt;&gt;"", $P4434&lt;&gt;"...", $P4434&lt;&gt;"입력오류"),
    IF(
        $U$18=1, AND($P4434&lt;&gt;"", $P4434&lt;&gt;"...", $P4434&lt;&gt;"입력오류", ISNUMBER(FIND(INDEX($T$2:$T$7,$U$1),$P4434))),
        IF(
            $U$17="기타", AND($P4434&lt;&gt;"", $P4434&lt;&gt;"...", $P4434&lt;&gt;"입력오류", NOT(ISNUMBER(FIND($T$21:$T$34,$P4434)))),
            AND($P4434&lt;&gt;"", $P4434&lt;&gt;"...", $P4434&lt;&gt;"입력오류", $T$19=$P4434)
        )
    )
)</f>
        <v>0</v>
      </c>
    </row>
    <row r="4435" spans="1:17">
      <c r="A4435" t="s">
        <v>9206</v>
      </c>
      <c r="B4435" t="s">
        <v>9207</v>
      </c>
      <c r="I4435">
        <f t="shared" si="208"/>
        <v>4434</v>
      </c>
      <c r="J4435">
        <f t="shared" si="209"/>
        <v>4434</v>
      </c>
      <c r="K4435">
        <f t="shared" si="207"/>
        <v>1</v>
      </c>
      <c r="L4435" t="b">
        <f>COUNTIF($N$2:N4435, N4435)=1</f>
        <v>1</v>
      </c>
      <c r="M4435" s="37">
        <f>IF( $Q4435, MAX($M$1:M4434)+1, 0)</f>
        <v>0</v>
      </c>
      <c r="N4435" t="str" cm="1">
        <f t="array" ref="N4435">INDEX($A$9:$F$1048576, $J4435, $K4435 )</f>
        <v>73397</v>
      </c>
      <c r="O4435" t="str" cm="1">
        <f t="array" ref="O4435">INDEX($B$9:$F$1048576, $J4435, $K4435 )</f>
        <v>티월드제102차(유)1-15</v>
      </c>
      <c r="P4435" t="str" cm="1">
        <f t="array" ref="P4435">IF( $L4435, TRIM(_xll.IMDP("IR", $G$5&amp;$N4435, $G$6)), "" )</f>
        <v/>
      </c>
      <c r="Q4435" t="b" cm="1">
        <f t="array" ref="Q4435">IF(
    $U$1=1, AND($P4435&lt;&gt;"", $P4435&lt;&gt;"...", $P4435&lt;&gt;"입력오류"),
    IF(
        $U$18=1, AND($P4435&lt;&gt;"", $P4435&lt;&gt;"...", $P4435&lt;&gt;"입력오류", ISNUMBER(FIND(INDEX($T$2:$T$7,$U$1),$P4435))),
        IF(
            $U$17="기타", AND($P4435&lt;&gt;"", $P4435&lt;&gt;"...", $P4435&lt;&gt;"입력오류", NOT(ISNUMBER(FIND($T$21:$T$34,$P4435)))),
            AND($P4435&lt;&gt;"", $P4435&lt;&gt;"...", $P4435&lt;&gt;"입력오류", $T$19=$P4435)
        )
    )
)</f>
        <v>0</v>
      </c>
    </row>
    <row r="4436" spans="1:17">
      <c r="A4436" t="s">
        <v>9208</v>
      </c>
      <c r="B4436" t="s">
        <v>9209</v>
      </c>
      <c r="I4436">
        <f t="shared" si="208"/>
        <v>4435</v>
      </c>
      <c r="J4436">
        <f t="shared" si="209"/>
        <v>4435</v>
      </c>
      <c r="K4436">
        <f t="shared" si="207"/>
        <v>1</v>
      </c>
      <c r="L4436" t="b">
        <f>COUNTIF($N$2:N4436, N4436)=1</f>
        <v>1</v>
      </c>
      <c r="M4436" s="37">
        <f>IF( $Q4436, MAX($M$1:M4435)+1, 0)</f>
        <v>0</v>
      </c>
      <c r="N4436" t="str" cm="1">
        <f t="array" ref="N4436">INDEX($A$9:$F$1048576, $J4436, $K4436 )</f>
        <v>73398</v>
      </c>
      <c r="O4436" t="str" cm="1">
        <f t="array" ref="O4436">INDEX($B$9:$F$1048576, $J4436, $K4436 )</f>
        <v>티월드제102차(유)1-16</v>
      </c>
      <c r="P4436" t="str" cm="1">
        <f t="array" ref="P4436">IF( $L4436, TRIM(_xll.IMDP("IR", $G$5&amp;$N4436, $G$6)), "" )</f>
        <v/>
      </c>
      <c r="Q4436" t="b" cm="1">
        <f t="array" ref="Q4436">IF(
    $U$1=1, AND($P4436&lt;&gt;"", $P4436&lt;&gt;"...", $P4436&lt;&gt;"입력오류"),
    IF(
        $U$18=1, AND($P4436&lt;&gt;"", $P4436&lt;&gt;"...", $P4436&lt;&gt;"입력오류", ISNUMBER(FIND(INDEX($T$2:$T$7,$U$1),$P4436))),
        IF(
            $U$17="기타", AND($P4436&lt;&gt;"", $P4436&lt;&gt;"...", $P4436&lt;&gt;"입력오류", NOT(ISNUMBER(FIND($T$21:$T$34,$P4436)))),
            AND($P4436&lt;&gt;"", $P4436&lt;&gt;"...", $P4436&lt;&gt;"입력오류", $T$19=$P4436)
        )
    )
)</f>
        <v>0</v>
      </c>
    </row>
    <row r="4437" spans="1:17">
      <c r="A4437" t="s">
        <v>9210</v>
      </c>
      <c r="B4437" t="s">
        <v>9211</v>
      </c>
      <c r="I4437">
        <f t="shared" si="208"/>
        <v>4436</v>
      </c>
      <c r="J4437">
        <f t="shared" si="209"/>
        <v>4436</v>
      </c>
      <c r="K4437">
        <f t="shared" si="207"/>
        <v>1</v>
      </c>
      <c r="L4437" t="b">
        <f>COUNTIF($N$2:N4437, N4437)=1</f>
        <v>1</v>
      </c>
      <c r="M4437" s="37">
        <f>IF( $Q4437, MAX($M$1:M4436)+1, 0)</f>
        <v>0</v>
      </c>
      <c r="N4437" t="str" cm="1">
        <f t="array" ref="N4437">INDEX($A$9:$F$1048576, $J4437, $K4437 )</f>
        <v>73399</v>
      </c>
      <c r="O4437" t="str" cm="1">
        <f t="array" ref="O4437">INDEX($B$9:$F$1048576, $J4437, $K4437 )</f>
        <v>티월드제102차(유)1-17</v>
      </c>
      <c r="P4437" t="str" cm="1">
        <f t="array" ref="P4437">IF( $L4437, TRIM(_xll.IMDP("IR", $G$5&amp;$N4437, $G$6)), "" )</f>
        <v/>
      </c>
      <c r="Q4437" t="b" cm="1">
        <f t="array" ref="Q4437">IF(
    $U$1=1, AND($P4437&lt;&gt;"", $P4437&lt;&gt;"...", $P4437&lt;&gt;"입력오류"),
    IF(
        $U$18=1, AND($P4437&lt;&gt;"", $P4437&lt;&gt;"...", $P4437&lt;&gt;"입력오류", ISNUMBER(FIND(INDEX($T$2:$T$7,$U$1),$P4437))),
        IF(
            $U$17="기타", AND($P4437&lt;&gt;"", $P4437&lt;&gt;"...", $P4437&lt;&gt;"입력오류", NOT(ISNUMBER(FIND($T$21:$T$34,$P4437)))),
            AND($P4437&lt;&gt;"", $P4437&lt;&gt;"...", $P4437&lt;&gt;"입력오류", $T$19=$P4437)
        )
    )
)</f>
        <v>0</v>
      </c>
    </row>
    <row r="4438" spans="1:17">
      <c r="A4438" t="s">
        <v>9212</v>
      </c>
      <c r="B4438" t="s">
        <v>9213</v>
      </c>
      <c r="I4438">
        <f t="shared" si="208"/>
        <v>4437</v>
      </c>
      <c r="J4438">
        <f t="shared" si="209"/>
        <v>4437</v>
      </c>
      <c r="K4438">
        <f t="shared" si="207"/>
        <v>1</v>
      </c>
      <c r="L4438" t="b">
        <f>COUNTIF($N$2:N4438, N4438)=1</f>
        <v>1</v>
      </c>
      <c r="M4438" s="37">
        <f>IF( $Q4438, MAX($M$1:M4437)+1, 0)</f>
        <v>0</v>
      </c>
      <c r="N4438" t="str" cm="1">
        <f t="array" ref="N4438">INDEX($A$9:$F$1048576, $J4438, $K4438 )</f>
        <v>73400</v>
      </c>
      <c r="O4438" t="str" cm="1">
        <f t="array" ref="O4438">INDEX($B$9:$F$1048576, $J4438, $K4438 )</f>
        <v>티월드제102차(유)1-18</v>
      </c>
      <c r="P4438" t="str" cm="1">
        <f t="array" ref="P4438">IF( $L4438, TRIM(_xll.IMDP("IR", $G$5&amp;$N4438, $G$6)), "" )</f>
        <v/>
      </c>
      <c r="Q4438" t="b" cm="1">
        <f t="array" ref="Q4438">IF(
    $U$1=1, AND($P4438&lt;&gt;"", $P4438&lt;&gt;"...", $P4438&lt;&gt;"입력오류"),
    IF(
        $U$18=1, AND($P4438&lt;&gt;"", $P4438&lt;&gt;"...", $P4438&lt;&gt;"입력오류", ISNUMBER(FIND(INDEX($T$2:$T$7,$U$1),$P4438))),
        IF(
            $U$17="기타", AND($P4438&lt;&gt;"", $P4438&lt;&gt;"...", $P4438&lt;&gt;"입력오류", NOT(ISNUMBER(FIND($T$21:$T$34,$P4438)))),
            AND($P4438&lt;&gt;"", $P4438&lt;&gt;"...", $P4438&lt;&gt;"입력오류", $T$19=$P4438)
        )
    )
)</f>
        <v>0</v>
      </c>
    </row>
    <row r="4439" spans="1:17">
      <c r="A4439" t="s">
        <v>9214</v>
      </c>
      <c r="B4439" t="s">
        <v>9215</v>
      </c>
      <c r="I4439">
        <f t="shared" si="208"/>
        <v>4438</v>
      </c>
      <c r="J4439">
        <f t="shared" si="209"/>
        <v>4438</v>
      </c>
      <c r="K4439">
        <f t="shared" si="207"/>
        <v>1</v>
      </c>
      <c r="L4439" t="b">
        <f>COUNTIF($N$2:N4439, N4439)=1</f>
        <v>1</v>
      </c>
      <c r="M4439" s="37">
        <f>IF( $Q4439, MAX($M$1:M4438)+1, 0)</f>
        <v>0</v>
      </c>
      <c r="N4439" t="str" cm="1">
        <f t="array" ref="N4439">INDEX($A$9:$F$1048576, $J4439, $K4439 )</f>
        <v>73401</v>
      </c>
      <c r="O4439" t="str" cm="1">
        <f t="array" ref="O4439">INDEX($B$9:$F$1048576, $J4439, $K4439 )</f>
        <v>티월드제102차(유)1-19</v>
      </c>
      <c r="P4439" t="str" cm="1">
        <f t="array" ref="P4439">IF( $L4439, TRIM(_xll.IMDP("IR", $G$5&amp;$N4439, $G$6)), "" )</f>
        <v/>
      </c>
      <c r="Q4439" t="b" cm="1">
        <f t="array" ref="Q4439">IF(
    $U$1=1, AND($P4439&lt;&gt;"", $P4439&lt;&gt;"...", $P4439&lt;&gt;"입력오류"),
    IF(
        $U$18=1, AND($P4439&lt;&gt;"", $P4439&lt;&gt;"...", $P4439&lt;&gt;"입력오류", ISNUMBER(FIND(INDEX($T$2:$T$7,$U$1),$P4439))),
        IF(
            $U$17="기타", AND($P4439&lt;&gt;"", $P4439&lt;&gt;"...", $P4439&lt;&gt;"입력오류", NOT(ISNUMBER(FIND($T$21:$T$34,$P4439)))),
            AND($P4439&lt;&gt;"", $P4439&lt;&gt;"...", $P4439&lt;&gt;"입력오류", $T$19=$P4439)
        )
    )
)</f>
        <v>0</v>
      </c>
    </row>
    <row r="4440" spans="1:17">
      <c r="A4440" t="s">
        <v>9216</v>
      </c>
      <c r="B4440" t="s">
        <v>9217</v>
      </c>
      <c r="I4440">
        <f t="shared" si="208"/>
        <v>4439</v>
      </c>
      <c r="J4440">
        <f t="shared" si="209"/>
        <v>4439</v>
      </c>
      <c r="K4440">
        <f t="shared" si="207"/>
        <v>1</v>
      </c>
      <c r="L4440" t="b">
        <f>COUNTIF($N$2:N4440, N4440)=1</f>
        <v>1</v>
      </c>
      <c r="M4440" s="37">
        <f>IF( $Q4440, MAX($M$1:M4439)+1, 0)</f>
        <v>0</v>
      </c>
      <c r="N4440" t="str" cm="1">
        <f t="array" ref="N4440">INDEX($A$9:$F$1048576, $J4440, $K4440 )</f>
        <v>73402</v>
      </c>
      <c r="O4440" t="str" cm="1">
        <f t="array" ref="O4440">INDEX($B$9:$F$1048576, $J4440, $K4440 )</f>
        <v>티월드제102차(유)1-20</v>
      </c>
      <c r="P4440" t="str" cm="1">
        <f t="array" ref="P4440">IF( $L4440, TRIM(_xll.IMDP("IR", $G$5&amp;$N4440, $G$6)), "" )</f>
        <v/>
      </c>
      <c r="Q4440" t="b" cm="1">
        <f t="array" ref="Q4440">IF(
    $U$1=1, AND($P4440&lt;&gt;"", $P4440&lt;&gt;"...", $P4440&lt;&gt;"입력오류"),
    IF(
        $U$18=1, AND($P4440&lt;&gt;"", $P4440&lt;&gt;"...", $P4440&lt;&gt;"입력오류", ISNUMBER(FIND(INDEX($T$2:$T$7,$U$1),$P4440))),
        IF(
            $U$17="기타", AND($P4440&lt;&gt;"", $P4440&lt;&gt;"...", $P4440&lt;&gt;"입력오류", NOT(ISNUMBER(FIND($T$21:$T$34,$P4440)))),
            AND($P4440&lt;&gt;"", $P4440&lt;&gt;"...", $P4440&lt;&gt;"입력오류", $T$19=$P4440)
        )
    )
)</f>
        <v>0</v>
      </c>
    </row>
    <row r="4441" spans="1:17">
      <c r="A4441" t="s">
        <v>9218</v>
      </c>
      <c r="B4441" t="s">
        <v>9219</v>
      </c>
      <c r="I4441">
        <f t="shared" si="208"/>
        <v>4440</v>
      </c>
      <c r="J4441">
        <f t="shared" si="209"/>
        <v>4440</v>
      </c>
      <c r="K4441">
        <f t="shared" si="207"/>
        <v>1</v>
      </c>
      <c r="L4441" t="b">
        <f>COUNTIF($N$2:N4441, N4441)=1</f>
        <v>1</v>
      </c>
      <c r="M4441" s="37">
        <f>IF( $Q4441, MAX($M$1:M4440)+1, 0)</f>
        <v>0</v>
      </c>
      <c r="N4441" t="str" cm="1">
        <f t="array" ref="N4441">INDEX($A$9:$F$1048576, $J4441, $K4441 )</f>
        <v>73403</v>
      </c>
      <c r="O4441" t="str" cm="1">
        <f t="array" ref="O4441">INDEX($B$9:$F$1048576, $J4441, $K4441 )</f>
        <v>티월드제102차(유)1-21</v>
      </c>
      <c r="P4441" t="str" cm="1">
        <f t="array" ref="P4441">IF( $L4441, TRIM(_xll.IMDP("IR", $G$5&amp;$N4441, $G$6)), "" )</f>
        <v/>
      </c>
      <c r="Q4441" t="b" cm="1">
        <f t="array" ref="Q4441">IF(
    $U$1=1, AND($P4441&lt;&gt;"", $P4441&lt;&gt;"...", $P4441&lt;&gt;"입력오류"),
    IF(
        $U$18=1, AND($P4441&lt;&gt;"", $P4441&lt;&gt;"...", $P4441&lt;&gt;"입력오류", ISNUMBER(FIND(INDEX($T$2:$T$7,$U$1),$P4441))),
        IF(
            $U$17="기타", AND($P4441&lt;&gt;"", $P4441&lt;&gt;"...", $P4441&lt;&gt;"입력오류", NOT(ISNUMBER(FIND($T$21:$T$34,$P4441)))),
            AND($P4441&lt;&gt;"", $P4441&lt;&gt;"...", $P4441&lt;&gt;"입력오류", $T$19=$P4441)
        )
    )
)</f>
        <v>0</v>
      </c>
    </row>
    <row r="4442" spans="1:17">
      <c r="A4442" t="s">
        <v>9220</v>
      </c>
      <c r="B4442" t="s">
        <v>9221</v>
      </c>
      <c r="I4442">
        <f t="shared" si="208"/>
        <v>4441</v>
      </c>
      <c r="J4442">
        <f t="shared" si="209"/>
        <v>4441</v>
      </c>
      <c r="K4442">
        <f t="shared" si="207"/>
        <v>1</v>
      </c>
      <c r="L4442" t="b">
        <f>COUNTIF($N$2:N4442, N4442)=1</f>
        <v>1</v>
      </c>
      <c r="M4442" s="37">
        <f>IF( $Q4442, MAX($M$1:M4441)+1, 0)</f>
        <v>0</v>
      </c>
      <c r="N4442" t="str" cm="1">
        <f t="array" ref="N4442">INDEX($A$9:$F$1048576, $J4442, $K4442 )</f>
        <v>73404</v>
      </c>
      <c r="O4442" t="str" cm="1">
        <f t="array" ref="O4442">INDEX($B$9:$F$1048576, $J4442, $K4442 )</f>
        <v>티월드제102차(유)1-22</v>
      </c>
      <c r="P4442" t="str" cm="1">
        <f t="array" ref="P4442">IF( $L4442, TRIM(_xll.IMDP("IR", $G$5&amp;$N4442, $G$6)), "" )</f>
        <v/>
      </c>
      <c r="Q4442" t="b" cm="1">
        <f t="array" ref="Q4442">IF(
    $U$1=1, AND($P4442&lt;&gt;"", $P4442&lt;&gt;"...", $P4442&lt;&gt;"입력오류"),
    IF(
        $U$18=1, AND($P4442&lt;&gt;"", $P4442&lt;&gt;"...", $P4442&lt;&gt;"입력오류", ISNUMBER(FIND(INDEX($T$2:$T$7,$U$1),$P4442))),
        IF(
            $U$17="기타", AND($P4442&lt;&gt;"", $P4442&lt;&gt;"...", $P4442&lt;&gt;"입력오류", NOT(ISNUMBER(FIND($T$21:$T$34,$P4442)))),
            AND($P4442&lt;&gt;"", $P4442&lt;&gt;"...", $P4442&lt;&gt;"입력오류", $T$19=$P4442)
        )
    )
)</f>
        <v>0</v>
      </c>
    </row>
    <row r="4443" spans="1:17">
      <c r="A4443" t="s">
        <v>9222</v>
      </c>
      <c r="B4443" t="s">
        <v>9223</v>
      </c>
      <c r="I4443">
        <f t="shared" si="208"/>
        <v>4442</v>
      </c>
      <c r="J4443">
        <f t="shared" si="209"/>
        <v>4442</v>
      </c>
      <c r="K4443">
        <f t="shared" si="207"/>
        <v>1</v>
      </c>
      <c r="L4443" t="b">
        <f>COUNTIF($N$2:N4443, N4443)=1</f>
        <v>1</v>
      </c>
      <c r="M4443" s="37">
        <f>IF( $Q4443, MAX($M$1:M4442)+1, 0)</f>
        <v>0</v>
      </c>
      <c r="N4443" t="str" cm="1">
        <f t="array" ref="N4443">INDEX($A$9:$F$1048576, $J4443, $K4443 )</f>
        <v>73405</v>
      </c>
      <c r="O4443" t="str" cm="1">
        <f t="array" ref="O4443">INDEX($B$9:$F$1048576, $J4443, $K4443 )</f>
        <v>티월드제102차(유)1-23</v>
      </c>
      <c r="P4443" t="str" cm="1">
        <f t="array" ref="P4443">IF( $L4443, TRIM(_xll.IMDP("IR", $G$5&amp;$N4443, $G$6)), "" )</f>
        <v/>
      </c>
      <c r="Q4443" t="b" cm="1">
        <f t="array" ref="Q4443">IF(
    $U$1=1, AND($P4443&lt;&gt;"", $P4443&lt;&gt;"...", $P4443&lt;&gt;"입력오류"),
    IF(
        $U$18=1, AND($P4443&lt;&gt;"", $P4443&lt;&gt;"...", $P4443&lt;&gt;"입력오류", ISNUMBER(FIND(INDEX($T$2:$T$7,$U$1),$P4443))),
        IF(
            $U$17="기타", AND($P4443&lt;&gt;"", $P4443&lt;&gt;"...", $P4443&lt;&gt;"입력오류", NOT(ISNUMBER(FIND($T$21:$T$34,$P4443)))),
            AND($P4443&lt;&gt;"", $P4443&lt;&gt;"...", $P4443&lt;&gt;"입력오류", $T$19=$P4443)
        )
    )
)</f>
        <v>0</v>
      </c>
    </row>
    <row r="4444" spans="1:17">
      <c r="A4444" t="s">
        <v>9224</v>
      </c>
      <c r="B4444" t="s">
        <v>9225</v>
      </c>
      <c r="I4444">
        <f t="shared" si="208"/>
        <v>4443</v>
      </c>
      <c r="J4444">
        <f t="shared" si="209"/>
        <v>4443</v>
      </c>
      <c r="K4444">
        <f t="shared" si="207"/>
        <v>1</v>
      </c>
      <c r="L4444" t="b">
        <f>COUNTIF($N$2:N4444, N4444)=1</f>
        <v>1</v>
      </c>
      <c r="M4444" s="37">
        <f>IF( $Q4444, MAX($M$1:M4443)+1, 0)</f>
        <v>0</v>
      </c>
      <c r="N4444" t="str" cm="1">
        <f t="array" ref="N4444">INDEX($A$9:$F$1048576, $J4444, $K4444 )</f>
        <v>73406</v>
      </c>
      <c r="O4444" t="str" cm="1">
        <f t="array" ref="O4444">INDEX($B$9:$F$1048576, $J4444, $K4444 )</f>
        <v>티월드제102차(유)1-24</v>
      </c>
      <c r="P4444" t="str" cm="1">
        <f t="array" ref="P4444">IF( $L4444, TRIM(_xll.IMDP("IR", $G$5&amp;$N4444, $G$6)), "" )</f>
        <v/>
      </c>
      <c r="Q4444" t="b" cm="1">
        <f t="array" ref="Q4444">IF(
    $U$1=1, AND($P4444&lt;&gt;"", $P4444&lt;&gt;"...", $P4444&lt;&gt;"입력오류"),
    IF(
        $U$18=1, AND($P4444&lt;&gt;"", $P4444&lt;&gt;"...", $P4444&lt;&gt;"입력오류", ISNUMBER(FIND(INDEX($T$2:$T$7,$U$1),$P4444))),
        IF(
            $U$17="기타", AND($P4444&lt;&gt;"", $P4444&lt;&gt;"...", $P4444&lt;&gt;"입력오류", NOT(ISNUMBER(FIND($T$21:$T$34,$P4444)))),
            AND($P4444&lt;&gt;"", $P4444&lt;&gt;"...", $P4444&lt;&gt;"입력오류", $T$19=$P4444)
        )
    )
)</f>
        <v>0</v>
      </c>
    </row>
    <row r="4445" spans="1:17">
      <c r="A4445" t="s">
        <v>9226</v>
      </c>
      <c r="B4445" t="s">
        <v>9227</v>
      </c>
      <c r="I4445">
        <f t="shared" si="208"/>
        <v>4444</v>
      </c>
      <c r="J4445">
        <f t="shared" si="209"/>
        <v>4444</v>
      </c>
      <c r="K4445">
        <f t="shared" si="207"/>
        <v>1</v>
      </c>
      <c r="L4445" t="b">
        <f>COUNTIF($N$2:N4445, N4445)=1</f>
        <v>1</v>
      </c>
      <c r="M4445" s="37">
        <f>IF( $Q4445, MAX($M$1:M4444)+1, 0)</f>
        <v>0</v>
      </c>
      <c r="N4445" t="str" cm="1">
        <f t="array" ref="N4445">INDEX($A$9:$F$1048576, $J4445, $K4445 )</f>
        <v>73407</v>
      </c>
      <c r="O4445" t="str" cm="1">
        <f t="array" ref="O4445">INDEX($B$9:$F$1048576, $J4445, $K4445 )</f>
        <v>티월드제102차(유)1-25</v>
      </c>
      <c r="P4445" t="str" cm="1">
        <f t="array" ref="P4445">IF( $L4445, TRIM(_xll.IMDP("IR", $G$5&amp;$N4445, $G$6)), "" )</f>
        <v/>
      </c>
      <c r="Q4445" t="b" cm="1">
        <f t="array" ref="Q4445">IF(
    $U$1=1, AND($P4445&lt;&gt;"", $P4445&lt;&gt;"...", $P4445&lt;&gt;"입력오류"),
    IF(
        $U$18=1, AND($P4445&lt;&gt;"", $P4445&lt;&gt;"...", $P4445&lt;&gt;"입력오류", ISNUMBER(FIND(INDEX($T$2:$T$7,$U$1),$P4445))),
        IF(
            $U$17="기타", AND($P4445&lt;&gt;"", $P4445&lt;&gt;"...", $P4445&lt;&gt;"입력오류", NOT(ISNUMBER(FIND($T$21:$T$34,$P4445)))),
            AND($P4445&lt;&gt;"", $P4445&lt;&gt;"...", $P4445&lt;&gt;"입력오류", $T$19=$P4445)
        )
    )
)</f>
        <v>0</v>
      </c>
    </row>
    <row r="4446" spans="1:17">
      <c r="A4446" t="s">
        <v>9228</v>
      </c>
      <c r="B4446" t="s">
        <v>9229</v>
      </c>
      <c r="I4446">
        <f t="shared" si="208"/>
        <v>4445</v>
      </c>
      <c r="J4446">
        <f t="shared" si="209"/>
        <v>4445</v>
      </c>
      <c r="K4446">
        <f t="shared" si="207"/>
        <v>1</v>
      </c>
      <c r="L4446" t="b">
        <f>COUNTIF($N$2:N4446, N4446)=1</f>
        <v>1</v>
      </c>
      <c r="M4446" s="37">
        <f>IF( $Q4446, MAX($M$1:M4445)+1, 0)</f>
        <v>0</v>
      </c>
      <c r="N4446" t="str" cm="1">
        <f t="array" ref="N4446">INDEX($A$9:$F$1048576, $J4446, $K4446 )</f>
        <v>73408</v>
      </c>
      <c r="O4446" t="str" cm="1">
        <f t="array" ref="O4446">INDEX($B$9:$F$1048576, $J4446, $K4446 )</f>
        <v>티월드제102차(유)1-26</v>
      </c>
      <c r="P4446" t="str" cm="1">
        <f t="array" ref="P4446">IF( $L4446, TRIM(_xll.IMDP("IR", $G$5&amp;$N4446, $G$6)), "" )</f>
        <v/>
      </c>
      <c r="Q4446" t="b" cm="1">
        <f t="array" ref="Q4446">IF(
    $U$1=1, AND($P4446&lt;&gt;"", $P4446&lt;&gt;"...", $P4446&lt;&gt;"입력오류"),
    IF(
        $U$18=1, AND($P4446&lt;&gt;"", $P4446&lt;&gt;"...", $P4446&lt;&gt;"입력오류", ISNUMBER(FIND(INDEX($T$2:$T$7,$U$1),$P4446))),
        IF(
            $U$17="기타", AND($P4446&lt;&gt;"", $P4446&lt;&gt;"...", $P4446&lt;&gt;"입력오류", NOT(ISNUMBER(FIND($T$21:$T$34,$P4446)))),
            AND($P4446&lt;&gt;"", $P4446&lt;&gt;"...", $P4446&lt;&gt;"입력오류", $T$19=$P4446)
        )
    )
)</f>
        <v>0</v>
      </c>
    </row>
    <row r="4447" spans="1:17">
      <c r="A4447" t="s">
        <v>9230</v>
      </c>
      <c r="B4447" t="s">
        <v>9231</v>
      </c>
      <c r="I4447">
        <f t="shared" si="208"/>
        <v>4446</v>
      </c>
      <c r="J4447">
        <f t="shared" si="209"/>
        <v>4446</v>
      </c>
      <c r="K4447">
        <f t="shared" si="207"/>
        <v>1</v>
      </c>
      <c r="L4447" t="b">
        <f>COUNTIF($N$2:N4447, N4447)=1</f>
        <v>1</v>
      </c>
      <c r="M4447" s="37">
        <f>IF( $Q4447, MAX($M$1:M4446)+1, 0)</f>
        <v>0</v>
      </c>
      <c r="N4447" t="str" cm="1">
        <f t="array" ref="N4447">INDEX($A$9:$F$1048576, $J4447, $K4447 )</f>
        <v>73409</v>
      </c>
      <c r="O4447" t="str" cm="1">
        <f t="array" ref="O4447">INDEX($B$9:$F$1048576, $J4447, $K4447 )</f>
        <v>티월드제102차(유)1-27</v>
      </c>
      <c r="P4447" t="str" cm="1">
        <f t="array" ref="P4447">IF( $L4447, TRIM(_xll.IMDP("IR", $G$5&amp;$N4447, $G$6)), "" )</f>
        <v/>
      </c>
      <c r="Q4447" t="b" cm="1">
        <f t="array" ref="Q4447">IF(
    $U$1=1, AND($P4447&lt;&gt;"", $P4447&lt;&gt;"...", $P4447&lt;&gt;"입력오류"),
    IF(
        $U$18=1, AND($P4447&lt;&gt;"", $P4447&lt;&gt;"...", $P4447&lt;&gt;"입력오류", ISNUMBER(FIND(INDEX($T$2:$T$7,$U$1),$P4447))),
        IF(
            $U$17="기타", AND($P4447&lt;&gt;"", $P4447&lt;&gt;"...", $P4447&lt;&gt;"입력오류", NOT(ISNUMBER(FIND($T$21:$T$34,$P4447)))),
            AND($P4447&lt;&gt;"", $P4447&lt;&gt;"...", $P4447&lt;&gt;"입력오류", $T$19=$P4447)
        )
    )
)</f>
        <v>0</v>
      </c>
    </row>
    <row r="4448" spans="1:17">
      <c r="A4448" t="s">
        <v>9232</v>
      </c>
      <c r="B4448" t="s">
        <v>9233</v>
      </c>
      <c r="I4448">
        <f t="shared" si="208"/>
        <v>4447</v>
      </c>
      <c r="J4448">
        <f t="shared" si="209"/>
        <v>4447</v>
      </c>
      <c r="K4448">
        <f t="shared" si="207"/>
        <v>1</v>
      </c>
      <c r="L4448" t="b">
        <f>COUNTIF($N$2:N4448, N4448)=1</f>
        <v>1</v>
      </c>
      <c r="M4448" s="37">
        <f>IF( $Q4448, MAX($M$1:M4447)+1, 0)</f>
        <v>0</v>
      </c>
      <c r="N4448" t="str" cm="1">
        <f t="array" ref="N4448">INDEX($A$9:$F$1048576, $J4448, $K4448 )</f>
        <v>73412</v>
      </c>
      <c r="O4448" t="str" cm="1">
        <f t="array" ref="O4448">INDEX($B$9:$F$1048576, $J4448, $K4448 )</f>
        <v>현대오토펀딩ESG제1차(유)1-1</v>
      </c>
      <c r="P4448" t="str" cm="1">
        <f t="array" ref="P4448">IF( $L4448, TRIM(_xll.IMDP("IR", $G$5&amp;$N4448, $G$6)), "" )</f>
        <v/>
      </c>
      <c r="Q4448" t="b" cm="1">
        <f t="array" ref="Q4448">IF(
    $U$1=1, AND($P4448&lt;&gt;"", $P4448&lt;&gt;"...", $P4448&lt;&gt;"입력오류"),
    IF(
        $U$18=1, AND($P4448&lt;&gt;"", $P4448&lt;&gt;"...", $P4448&lt;&gt;"입력오류", ISNUMBER(FIND(INDEX($T$2:$T$7,$U$1),$P4448))),
        IF(
            $U$17="기타", AND($P4448&lt;&gt;"", $P4448&lt;&gt;"...", $P4448&lt;&gt;"입력오류", NOT(ISNUMBER(FIND($T$21:$T$34,$P4448)))),
            AND($P4448&lt;&gt;"", $P4448&lt;&gt;"...", $P4448&lt;&gt;"입력오류", $T$19=$P4448)
        )
    )
)</f>
        <v>0</v>
      </c>
    </row>
    <row r="4449" spans="1:17">
      <c r="A4449" t="s">
        <v>9234</v>
      </c>
      <c r="B4449" t="s">
        <v>9235</v>
      </c>
      <c r="I4449">
        <f t="shared" si="208"/>
        <v>4448</v>
      </c>
      <c r="J4449">
        <f t="shared" si="209"/>
        <v>4448</v>
      </c>
      <c r="K4449">
        <f t="shared" si="207"/>
        <v>1</v>
      </c>
      <c r="L4449" t="b">
        <f>COUNTIF($N$2:N4449, N4449)=1</f>
        <v>1</v>
      </c>
      <c r="M4449" s="37">
        <f>IF( $Q4449, MAX($M$1:M4448)+1, 0)</f>
        <v>0</v>
      </c>
      <c r="N4449" t="str" cm="1">
        <f t="array" ref="N4449">INDEX($A$9:$F$1048576, $J4449, $K4449 )</f>
        <v>73413</v>
      </c>
      <c r="O4449" t="str" cm="1">
        <f t="array" ref="O4449">INDEX($B$9:$F$1048576, $J4449, $K4449 )</f>
        <v>현대오토펀딩ESG제1차(유)1-2</v>
      </c>
      <c r="P4449" t="str" cm="1">
        <f t="array" ref="P4449">IF( $L4449, TRIM(_xll.IMDP("IR", $G$5&amp;$N4449, $G$6)), "" )</f>
        <v/>
      </c>
      <c r="Q4449" t="b" cm="1">
        <f t="array" ref="Q4449">IF(
    $U$1=1, AND($P4449&lt;&gt;"", $P4449&lt;&gt;"...", $P4449&lt;&gt;"입력오류"),
    IF(
        $U$18=1, AND($P4449&lt;&gt;"", $P4449&lt;&gt;"...", $P4449&lt;&gt;"입력오류", ISNUMBER(FIND(INDEX($T$2:$T$7,$U$1),$P4449))),
        IF(
            $U$17="기타", AND($P4449&lt;&gt;"", $P4449&lt;&gt;"...", $P4449&lt;&gt;"입력오류", NOT(ISNUMBER(FIND($T$21:$T$34,$P4449)))),
            AND($P4449&lt;&gt;"", $P4449&lt;&gt;"...", $P4449&lt;&gt;"입력오류", $T$19=$P4449)
        )
    )
)</f>
        <v>0</v>
      </c>
    </row>
    <row r="4450" spans="1:17">
      <c r="A4450" t="s">
        <v>9236</v>
      </c>
      <c r="B4450" t="s">
        <v>9237</v>
      </c>
      <c r="I4450">
        <f t="shared" si="208"/>
        <v>4449</v>
      </c>
      <c r="J4450">
        <f t="shared" si="209"/>
        <v>4449</v>
      </c>
      <c r="K4450">
        <f t="shared" si="207"/>
        <v>1</v>
      </c>
      <c r="L4450" t="b">
        <f>COUNTIF($N$2:N4450, N4450)=1</f>
        <v>1</v>
      </c>
      <c r="M4450" s="37">
        <f>IF( $Q4450, MAX($M$1:M4449)+1, 0)</f>
        <v>0</v>
      </c>
      <c r="N4450" t="str" cm="1">
        <f t="array" ref="N4450">INDEX($A$9:$F$1048576, $J4450, $K4450 )</f>
        <v>73414</v>
      </c>
      <c r="O4450" t="str" cm="1">
        <f t="array" ref="O4450">INDEX($B$9:$F$1048576, $J4450, $K4450 )</f>
        <v>현대오토펀딩ESG제1차(유)1-3</v>
      </c>
      <c r="P4450" t="str" cm="1">
        <f t="array" ref="P4450">IF( $L4450, TRIM(_xll.IMDP("IR", $G$5&amp;$N4450, $G$6)), "" )</f>
        <v/>
      </c>
      <c r="Q4450" t="b" cm="1">
        <f t="array" ref="Q4450">IF(
    $U$1=1, AND($P4450&lt;&gt;"", $P4450&lt;&gt;"...", $P4450&lt;&gt;"입력오류"),
    IF(
        $U$18=1, AND($P4450&lt;&gt;"", $P4450&lt;&gt;"...", $P4450&lt;&gt;"입력오류", ISNUMBER(FIND(INDEX($T$2:$T$7,$U$1),$P4450))),
        IF(
            $U$17="기타", AND($P4450&lt;&gt;"", $P4450&lt;&gt;"...", $P4450&lt;&gt;"입력오류", NOT(ISNUMBER(FIND($T$21:$T$34,$P4450)))),
            AND($P4450&lt;&gt;"", $P4450&lt;&gt;"...", $P4450&lt;&gt;"입력오류", $T$19=$P4450)
        )
    )
)</f>
        <v>0</v>
      </c>
    </row>
    <row r="4451" spans="1:17">
      <c r="A4451" t="s">
        <v>9238</v>
      </c>
      <c r="B4451" t="s">
        <v>9239</v>
      </c>
      <c r="I4451">
        <f t="shared" si="208"/>
        <v>4450</v>
      </c>
      <c r="J4451">
        <f t="shared" si="209"/>
        <v>4450</v>
      </c>
      <c r="K4451">
        <f t="shared" si="207"/>
        <v>1</v>
      </c>
      <c r="L4451" t="b">
        <f>COUNTIF($N$2:N4451, N4451)=1</f>
        <v>1</v>
      </c>
      <c r="M4451" s="37">
        <f>IF( $Q4451, MAX($M$1:M4450)+1, 0)</f>
        <v>0</v>
      </c>
      <c r="N4451" t="str" cm="1">
        <f t="array" ref="N4451">INDEX($A$9:$F$1048576, $J4451, $K4451 )</f>
        <v>73415</v>
      </c>
      <c r="O4451" t="str" cm="1">
        <f t="array" ref="O4451">INDEX($B$9:$F$1048576, $J4451, $K4451 )</f>
        <v>현대오토펀딩ESG제1차(유)1-4</v>
      </c>
      <c r="P4451" t="str" cm="1">
        <f t="array" ref="P4451">IF( $L4451, TRIM(_xll.IMDP("IR", $G$5&amp;$N4451, $G$6)), "" )</f>
        <v/>
      </c>
      <c r="Q4451" t="b" cm="1">
        <f t="array" ref="Q4451">IF(
    $U$1=1, AND($P4451&lt;&gt;"", $P4451&lt;&gt;"...", $P4451&lt;&gt;"입력오류"),
    IF(
        $U$18=1, AND($P4451&lt;&gt;"", $P4451&lt;&gt;"...", $P4451&lt;&gt;"입력오류", ISNUMBER(FIND(INDEX($T$2:$T$7,$U$1),$P4451))),
        IF(
            $U$17="기타", AND($P4451&lt;&gt;"", $P4451&lt;&gt;"...", $P4451&lt;&gt;"입력오류", NOT(ISNUMBER(FIND($T$21:$T$34,$P4451)))),
            AND($P4451&lt;&gt;"", $P4451&lt;&gt;"...", $P4451&lt;&gt;"입력오류", $T$19=$P4451)
        )
    )
)</f>
        <v>0</v>
      </c>
    </row>
    <row r="4452" spans="1:17">
      <c r="A4452" t="s">
        <v>9240</v>
      </c>
      <c r="B4452" t="s">
        <v>9241</v>
      </c>
      <c r="I4452">
        <f t="shared" si="208"/>
        <v>4451</v>
      </c>
      <c r="J4452">
        <f t="shared" si="209"/>
        <v>4451</v>
      </c>
      <c r="K4452">
        <f t="shared" si="207"/>
        <v>1</v>
      </c>
      <c r="L4452" t="b">
        <f>COUNTIF($N$2:N4452, N4452)=1</f>
        <v>1</v>
      </c>
      <c r="M4452" s="37">
        <f>IF( $Q4452, MAX($M$1:M4451)+1, 0)</f>
        <v>0</v>
      </c>
      <c r="N4452" t="str" cm="1">
        <f t="array" ref="N4452">INDEX($A$9:$F$1048576, $J4452, $K4452 )</f>
        <v>73416</v>
      </c>
      <c r="O4452" t="str" cm="1">
        <f t="array" ref="O4452">INDEX($B$9:$F$1048576, $J4452, $K4452 )</f>
        <v>현대오토펀딩ESG제1차(유)1-5</v>
      </c>
      <c r="P4452" t="str" cm="1">
        <f t="array" ref="P4452">IF( $L4452, TRIM(_xll.IMDP("IR", $G$5&amp;$N4452, $G$6)), "" )</f>
        <v/>
      </c>
      <c r="Q4452" t="b" cm="1">
        <f t="array" ref="Q4452">IF(
    $U$1=1, AND($P4452&lt;&gt;"", $P4452&lt;&gt;"...", $P4452&lt;&gt;"입력오류"),
    IF(
        $U$18=1, AND($P4452&lt;&gt;"", $P4452&lt;&gt;"...", $P4452&lt;&gt;"입력오류", ISNUMBER(FIND(INDEX($T$2:$T$7,$U$1),$P4452))),
        IF(
            $U$17="기타", AND($P4452&lt;&gt;"", $P4452&lt;&gt;"...", $P4452&lt;&gt;"입력오류", NOT(ISNUMBER(FIND($T$21:$T$34,$P4452)))),
            AND($P4452&lt;&gt;"", $P4452&lt;&gt;"...", $P4452&lt;&gt;"입력오류", $T$19=$P4452)
        )
    )
)</f>
        <v>0</v>
      </c>
    </row>
    <row r="4453" spans="1:17">
      <c r="A4453" t="s">
        <v>9242</v>
      </c>
      <c r="B4453" t="s">
        <v>9243</v>
      </c>
      <c r="I4453">
        <f t="shared" si="208"/>
        <v>4452</v>
      </c>
      <c r="J4453">
        <f t="shared" si="209"/>
        <v>4452</v>
      </c>
      <c r="K4453">
        <f t="shared" si="207"/>
        <v>1</v>
      </c>
      <c r="L4453" t="b">
        <f>COUNTIF($N$2:N4453, N4453)=1</f>
        <v>1</v>
      </c>
      <c r="M4453" s="37">
        <f>IF( $Q4453, MAX($M$1:M4452)+1, 0)</f>
        <v>0</v>
      </c>
      <c r="N4453" t="str" cm="1">
        <f t="array" ref="N4453">INDEX($A$9:$F$1048576, $J4453, $K4453 )</f>
        <v>73417</v>
      </c>
      <c r="O4453" t="str" cm="1">
        <f t="array" ref="O4453">INDEX($B$9:$F$1048576, $J4453, $K4453 )</f>
        <v>현대오토펀딩ESG제1차(유)1-6</v>
      </c>
      <c r="P4453" t="str" cm="1">
        <f t="array" ref="P4453">IF( $L4453, TRIM(_xll.IMDP("IR", $G$5&amp;$N4453, $G$6)), "" )</f>
        <v/>
      </c>
      <c r="Q4453" t="b" cm="1">
        <f t="array" ref="Q4453">IF(
    $U$1=1, AND($P4453&lt;&gt;"", $P4453&lt;&gt;"...", $P4453&lt;&gt;"입력오류"),
    IF(
        $U$18=1, AND($P4453&lt;&gt;"", $P4453&lt;&gt;"...", $P4453&lt;&gt;"입력오류", ISNUMBER(FIND(INDEX($T$2:$T$7,$U$1),$P4453))),
        IF(
            $U$17="기타", AND($P4453&lt;&gt;"", $P4453&lt;&gt;"...", $P4453&lt;&gt;"입력오류", NOT(ISNUMBER(FIND($T$21:$T$34,$P4453)))),
            AND($P4453&lt;&gt;"", $P4453&lt;&gt;"...", $P4453&lt;&gt;"입력오류", $T$19=$P4453)
        )
    )
)</f>
        <v>0</v>
      </c>
    </row>
    <row r="4454" spans="1:17">
      <c r="A4454" t="s">
        <v>9244</v>
      </c>
      <c r="B4454" t="s">
        <v>9245</v>
      </c>
      <c r="I4454">
        <f t="shared" si="208"/>
        <v>4453</v>
      </c>
      <c r="J4454">
        <f t="shared" si="209"/>
        <v>4453</v>
      </c>
      <c r="K4454">
        <f t="shared" si="207"/>
        <v>1</v>
      </c>
      <c r="L4454" t="b">
        <f>COUNTIF($N$2:N4454, N4454)=1</f>
        <v>1</v>
      </c>
      <c r="M4454" s="37">
        <f>IF( $Q4454, MAX($M$1:M4453)+1, 0)</f>
        <v>0</v>
      </c>
      <c r="N4454" t="str" cm="1">
        <f t="array" ref="N4454">INDEX($A$9:$F$1048576, $J4454, $K4454 )</f>
        <v>73418</v>
      </c>
      <c r="O4454" t="str" cm="1">
        <f t="array" ref="O4454">INDEX($B$9:$F$1048576, $J4454, $K4454 )</f>
        <v>현대오토펀딩ESG제1차(유)1-7</v>
      </c>
      <c r="P4454" t="str" cm="1">
        <f t="array" ref="P4454">IF( $L4454, TRIM(_xll.IMDP("IR", $G$5&amp;$N4454, $G$6)), "" )</f>
        <v/>
      </c>
      <c r="Q4454" t="b" cm="1">
        <f t="array" ref="Q4454">IF(
    $U$1=1, AND($P4454&lt;&gt;"", $P4454&lt;&gt;"...", $P4454&lt;&gt;"입력오류"),
    IF(
        $U$18=1, AND($P4454&lt;&gt;"", $P4454&lt;&gt;"...", $P4454&lt;&gt;"입력오류", ISNUMBER(FIND(INDEX($T$2:$T$7,$U$1),$P4454))),
        IF(
            $U$17="기타", AND($P4454&lt;&gt;"", $P4454&lt;&gt;"...", $P4454&lt;&gt;"입력오류", NOT(ISNUMBER(FIND($T$21:$T$34,$P4454)))),
            AND($P4454&lt;&gt;"", $P4454&lt;&gt;"...", $P4454&lt;&gt;"입력오류", $T$19=$P4454)
        )
    )
)</f>
        <v>0</v>
      </c>
    </row>
    <row r="4455" spans="1:17">
      <c r="A4455" t="s">
        <v>9246</v>
      </c>
      <c r="B4455" t="s">
        <v>9247</v>
      </c>
      <c r="I4455">
        <f t="shared" si="208"/>
        <v>4454</v>
      </c>
      <c r="J4455">
        <f t="shared" si="209"/>
        <v>4454</v>
      </c>
      <c r="K4455">
        <f t="shared" si="207"/>
        <v>1</v>
      </c>
      <c r="L4455" t="b">
        <f>COUNTIF($N$2:N4455, N4455)=1</f>
        <v>1</v>
      </c>
      <c r="M4455" s="37">
        <f>IF( $Q4455, MAX($M$1:M4454)+1, 0)</f>
        <v>0</v>
      </c>
      <c r="N4455" t="str" cm="1">
        <f t="array" ref="N4455">INDEX($A$9:$F$1048576, $J4455, $K4455 )</f>
        <v>73419</v>
      </c>
      <c r="O4455" t="str" cm="1">
        <f t="array" ref="O4455">INDEX($B$9:$F$1048576, $J4455, $K4455 )</f>
        <v>현대오토펀딩ESG제1차(유)1-8</v>
      </c>
      <c r="P4455" t="str" cm="1">
        <f t="array" ref="P4455">IF( $L4455, TRIM(_xll.IMDP("IR", $G$5&amp;$N4455, $G$6)), "" )</f>
        <v/>
      </c>
      <c r="Q4455" t="b" cm="1">
        <f t="array" ref="Q4455">IF(
    $U$1=1, AND($P4455&lt;&gt;"", $P4455&lt;&gt;"...", $P4455&lt;&gt;"입력오류"),
    IF(
        $U$18=1, AND($P4455&lt;&gt;"", $P4455&lt;&gt;"...", $P4455&lt;&gt;"입력오류", ISNUMBER(FIND(INDEX($T$2:$T$7,$U$1),$P4455))),
        IF(
            $U$17="기타", AND($P4455&lt;&gt;"", $P4455&lt;&gt;"...", $P4455&lt;&gt;"입력오류", NOT(ISNUMBER(FIND($T$21:$T$34,$P4455)))),
            AND($P4455&lt;&gt;"", $P4455&lt;&gt;"...", $P4455&lt;&gt;"입력오류", $T$19=$P4455)
        )
    )
)</f>
        <v>0</v>
      </c>
    </row>
    <row r="4456" spans="1:17">
      <c r="A4456" t="s">
        <v>9248</v>
      </c>
      <c r="B4456" t="s">
        <v>9249</v>
      </c>
      <c r="I4456">
        <f t="shared" si="208"/>
        <v>4455</v>
      </c>
      <c r="J4456">
        <f t="shared" si="209"/>
        <v>4455</v>
      </c>
      <c r="K4456">
        <f t="shared" si="207"/>
        <v>1</v>
      </c>
      <c r="L4456" t="b">
        <f>COUNTIF($N$2:N4456, N4456)=1</f>
        <v>1</v>
      </c>
      <c r="M4456" s="37">
        <f>IF( $Q4456, MAX($M$1:M4455)+1, 0)</f>
        <v>0</v>
      </c>
      <c r="N4456" t="str" cm="1">
        <f t="array" ref="N4456">INDEX($A$9:$F$1048576, $J4456, $K4456 )</f>
        <v>73420</v>
      </c>
      <c r="O4456" t="str" cm="1">
        <f t="array" ref="O4456">INDEX($B$9:$F$1048576, $J4456, $K4456 )</f>
        <v>현대오토펀딩ESG제1차(유)1-9</v>
      </c>
      <c r="P4456" t="str" cm="1">
        <f t="array" ref="P4456">IF( $L4456, TRIM(_xll.IMDP("IR", $G$5&amp;$N4456, $G$6)), "" )</f>
        <v/>
      </c>
      <c r="Q4456" t="b" cm="1">
        <f t="array" ref="Q4456">IF(
    $U$1=1, AND($P4456&lt;&gt;"", $P4456&lt;&gt;"...", $P4456&lt;&gt;"입력오류"),
    IF(
        $U$18=1, AND($P4456&lt;&gt;"", $P4456&lt;&gt;"...", $P4456&lt;&gt;"입력오류", ISNUMBER(FIND(INDEX($T$2:$T$7,$U$1),$P4456))),
        IF(
            $U$17="기타", AND($P4456&lt;&gt;"", $P4456&lt;&gt;"...", $P4456&lt;&gt;"입력오류", NOT(ISNUMBER(FIND($T$21:$T$34,$P4456)))),
            AND($P4456&lt;&gt;"", $P4456&lt;&gt;"...", $P4456&lt;&gt;"입력오류", $T$19=$P4456)
        )
    )
)</f>
        <v>0</v>
      </c>
    </row>
    <row r="4457" spans="1:17">
      <c r="A4457" t="s">
        <v>9250</v>
      </c>
      <c r="B4457" t="s">
        <v>9251</v>
      </c>
      <c r="I4457">
        <f t="shared" si="208"/>
        <v>4456</v>
      </c>
      <c r="J4457">
        <f t="shared" si="209"/>
        <v>4456</v>
      </c>
      <c r="K4457">
        <f t="shared" si="207"/>
        <v>1</v>
      </c>
      <c r="L4457" t="b">
        <f>COUNTIF($N$2:N4457, N4457)=1</f>
        <v>1</v>
      </c>
      <c r="M4457" s="37">
        <f>IF( $Q4457, MAX($M$1:M4456)+1, 0)</f>
        <v>0</v>
      </c>
      <c r="N4457" t="str" cm="1">
        <f t="array" ref="N4457">INDEX($A$9:$F$1048576, $J4457, $K4457 )</f>
        <v>73421</v>
      </c>
      <c r="O4457" t="str" cm="1">
        <f t="array" ref="O4457">INDEX($B$9:$F$1048576, $J4457, $K4457 )</f>
        <v>현대오토펀딩ESG제1차(유)1-10</v>
      </c>
      <c r="P4457" t="str" cm="1">
        <f t="array" ref="P4457">IF( $L4457, TRIM(_xll.IMDP("IR", $G$5&amp;$N4457, $G$6)), "" )</f>
        <v/>
      </c>
      <c r="Q4457" t="b" cm="1">
        <f t="array" ref="Q4457">IF(
    $U$1=1, AND($P4457&lt;&gt;"", $P4457&lt;&gt;"...", $P4457&lt;&gt;"입력오류"),
    IF(
        $U$18=1, AND($P4457&lt;&gt;"", $P4457&lt;&gt;"...", $P4457&lt;&gt;"입력오류", ISNUMBER(FIND(INDEX($T$2:$T$7,$U$1),$P4457))),
        IF(
            $U$17="기타", AND($P4457&lt;&gt;"", $P4457&lt;&gt;"...", $P4457&lt;&gt;"입력오류", NOT(ISNUMBER(FIND($T$21:$T$34,$P4457)))),
            AND($P4457&lt;&gt;"", $P4457&lt;&gt;"...", $P4457&lt;&gt;"입력오류", $T$19=$P4457)
        )
    )
)</f>
        <v>0</v>
      </c>
    </row>
    <row r="4458" spans="1:17">
      <c r="A4458" t="s">
        <v>9252</v>
      </c>
      <c r="B4458" t="s">
        <v>9253</v>
      </c>
      <c r="I4458">
        <f t="shared" si="208"/>
        <v>4457</v>
      </c>
      <c r="J4458">
        <f t="shared" si="209"/>
        <v>4457</v>
      </c>
      <c r="K4458">
        <f t="shared" si="207"/>
        <v>1</v>
      </c>
      <c r="L4458" t="b">
        <f>COUNTIF($N$2:N4458, N4458)=1</f>
        <v>1</v>
      </c>
      <c r="M4458" s="37">
        <f>IF( $Q4458, MAX($M$1:M4457)+1, 0)</f>
        <v>0</v>
      </c>
      <c r="N4458" t="str" cm="1">
        <f t="array" ref="N4458">INDEX($A$9:$F$1048576, $J4458, $K4458 )</f>
        <v>73422</v>
      </c>
      <c r="O4458" t="str" cm="1">
        <f t="array" ref="O4458">INDEX($B$9:$F$1048576, $J4458, $K4458 )</f>
        <v>현대오토펀딩ESG제1차(유)1-11</v>
      </c>
      <c r="P4458" t="str" cm="1">
        <f t="array" ref="P4458">IF( $L4458, TRIM(_xll.IMDP("IR", $G$5&amp;$N4458, $G$6)), "" )</f>
        <v/>
      </c>
      <c r="Q4458" t="b" cm="1">
        <f t="array" ref="Q4458">IF(
    $U$1=1, AND($P4458&lt;&gt;"", $P4458&lt;&gt;"...", $P4458&lt;&gt;"입력오류"),
    IF(
        $U$18=1, AND($P4458&lt;&gt;"", $P4458&lt;&gt;"...", $P4458&lt;&gt;"입력오류", ISNUMBER(FIND(INDEX($T$2:$T$7,$U$1),$P4458))),
        IF(
            $U$17="기타", AND($P4458&lt;&gt;"", $P4458&lt;&gt;"...", $P4458&lt;&gt;"입력오류", NOT(ISNUMBER(FIND($T$21:$T$34,$P4458)))),
            AND($P4458&lt;&gt;"", $P4458&lt;&gt;"...", $P4458&lt;&gt;"입력오류", $T$19=$P4458)
        )
    )
)</f>
        <v>0</v>
      </c>
    </row>
    <row r="4459" spans="1:17">
      <c r="A4459" t="s">
        <v>9254</v>
      </c>
      <c r="B4459" t="s">
        <v>9255</v>
      </c>
      <c r="I4459">
        <f t="shared" si="208"/>
        <v>4458</v>
      </c>
      <c r="J4459">
        <f t="shared" si="209"/>
        <v>4458</v>
      </c>
      <c r="K4459">
        <f t="shared" si="207"/>
        <v>1</v>
      </c>
      <c r="L4459" t="b">
        <f>COUNTIF($N$2:N4459, N4459)=1</f>
        <v>1</v>
      </c>
      <c r="M4459" s="37">
        <f>IF( $Q4459, MAX($M$1:M4458)+1, 0)</f>
        <v>0</v>
      </c>
      <c r="N4459" t="str" cm="1">
        <f t="array" ref="N4459">INDEX($A$9:$F$1048576, $J4459, $K4459 )</f>
        <v>73423</v>
      </c>
      <c r="O4459" t="str" cm="1">
        <f t="array" ref="O4459">INDEX($B$9:$F$1048576, $J4459, $K4459 )</f>
        <v>현대오토펀딩ESG제1차(유)1-12</v>
      </c>
      <c r="P4459" t="str" cm="1">
        <f t="array" ref="P4459">IF( $L4459, TRIM(_xll.IMDP("IR", $G$5&amp;$N4459, $G$6)), "" )</f>
        <v/>
      </c>
      <c r="Q4459" t="b" cm="1">
        <f t="array" ref="Q4459">IF(
    $U$1=1, AND($P4459&lt;&gt;"", $P4459&lt;&gt;"...", $P4459&lt;&gt;"입력오류"),
    IF(
        $U$18=1, AND($P4459&lt;&gt;"", $P4459&lt;&gt;"...", $P4459&lt;&gt;"입력오류", ISNUMBER(FIND(INDEX($T$2:$T$7,$U$1),$P4459))),
        IF(
            $U$17="기타", AND($P4459&lt;&gt;"", $P4459&lt;&gt;"...", $P4459&lt;&gt;"입력오류", NOT(ISNUMBER(FIND($T$21:$T$34,$P4459)))),
            AND($P4459&lt;&gt;"", $P4459&lt;&gt;"...", $P4459&lt;&gt;"입력오류", $T$19=$P4459)
        )
    )
)</f>
        <v>0</v>
      </c>
    </row>
    <row r="4460" spans="1:17">
      <c r="A4460" t="s">
        <v>9256</v>
      </c>
      <c r="B4460" t="s">
        <v>9257</v>
      </c>
      <c r="I4460">
        <f t="shared" si="208"/>
        <v>4459</v>
      </c>
      <c r="J4460">
        <f t="shared" si="209"/>
        <v>4459</v>
      </c>
      <c r="K4460">
        <f t="shared" si="207"/>
        <v>1</v>
      </c>
      <c r="L4460" t="b">
        <f>COUNTIF($N$2:N4460, N4460)=1</f>
        <v>1</v>
      </c>
      <c r="M4460" s="37">
        <f>IF( $Q4460, MAX($M$1:M4459)+1, 0)</f>
        <v>0</v>
      </c>
      <c r="N4460" t="str" cm="1">
        <f t="array" ref="N4460">INDEX($A$9:$F$1048576, $J4460, $K4460 )</f>
        <v>73424</v>
      </c>
      <c r="O4460" t="str" cm="1">
        <f t="array" ref="O4460">INDEX($B$9:$F$1048576, $J4460, $K4460 )</f>
        <v>현대오토펀딩ESG제1차(유)1-13</v>
      </c>
      <c r="P4460" t="str" cm="1">
        <f t="array" ref="P4460">IF( $L4460, TRIM(_xll.IMDP("IR", $G$5&amp;$N4460, $G$6)), "" )</f>
        <v/>
      </c>
      <c r="Q4460" t="b" cm="1">
        <f t="array" ref="Q4460">IF(
    $U$1=1, AND($P4460&lt;&gt;"", $P4460&lt;&gt;"...", $P4460&lt;&gt;"입력오류"),
    IF(
        $U$18=1, AND($P4460&lt;&gt;"", $P4460&lt;&gt;"...", $P4460&lt;&gt;"입력오류", ISNUMBER(FIND(INDEX($T$2:$T$7,$U$1),$P4460))),
        IF(
            $U$17="기타", AND($P4460&lt;&gt;"", $P4460&lt;&gt;"...", $P4460&lt;&gt;"입력오류", NOT(ISNUMBER(FIND($T$21:$T$34,$P4460)))),
            AND($P4460&lt;&gt;"", $P4460&lt;&gt;"...", $P4460&lt;&gt;"입력오류", $T$19=$P4460)
        )
    )
)</f>
        <v>0</v>
      </c>
    </row>
    <row r="4461" spans="1:17">
      <c r="A4461" t="s">
        <v>9258</v>
      </c>
      <c r="B4461" t="s">
        <v>9259</v>
      </c>
      <c r="I4461">
        <f t="shared" si="208"/>
        <v>4460</v>
      </c>
      <c r="J4461">
        <f t="shared" si="209"/>
        <v>4460</v>
      </c>
      <c r="K4461">
        <f t="shared" si="207"/>
        <v>1</v>
      </c>
      <c r="L4461" t="b">
        <f>COUNTIF($N$2:N4461, N4461)=1</f>
        <v>1</v>
      </c>
      <c r="M4461" s="37">
        <f>IF( $Q4461, MAX($M$1:M4460)+1, 0)</f>
        <v>0</v>
      </c>
      <c r="N4461" t="str" cm="1">
        <f t="array" ref="N4461">INDEX($A$9:$F$1048576, $J4461, $K4461 )</f>
        <v>73425</v>
      </c>
      <c r="O4461" t="str" cm="1">
        <f t="array" ref="O4461">INDEX($B$9:$F$1048576, $J4461, $K4461 )</f>
        <v>현대오토펀딩ESG제1차(유)1-14</v>
      </c>
      <c r="P4461" t="str" cm="1">
        <f t="array" ref="P4461">IF( $L4461, TRIM(_xll.IMDP("IR", $G$5&amp;$N4461, $G$6)), "" )</f>
        <v/>
      </c>
      <c r="Q4461" t="b" cm="1">
        <f t="array" ref="Q4461">IF(
    $U$1=1, AND($P4461&lt;&gt;"", $P4461&lt;&gt;"...", $P4461&lt;&gt;"입력오류"),
    IF(
        $U$18=1, AND($P4461&lt;&gt;"", $P4461&lt;&gt;"...", $P4461&lt;&gt;"입력오류", ISNUMBER(FIND(INDEX($T$2:$T$7,$U$1),$P4461))),
        IF(
            $U$17="기타", AND($P4461&lt;&gt;"", $P4461&lt;&gt;"...", $P4461&lt;&gt;"입력오류", NOT(ISNUMBER(FIND($T$21:$T$34,$P4461)))),
            AND($P4461&lt;&gt;"", $P4461&lt;&gt;"...", $P4461&lt;&gt;"입력오류", $T$19=$P4461)
        )
    )
)</f>
        <v>0</v>
      </c>
    </row>
    <row r="4462" spans="1:17">
      <c r="A4462" t="s">
        <v>9260</v>
      </c>
      <c r="B4462" t="s">
        <v>9261</v>
      </c>
      <c r="I4462">
        <f t="shared" si="208"/>
        <v>4461</v>
      </c>
      <c r="J4462">
        <f t="shared" si="209"/>
        <v>4461</v>
      </c>
      <c r="K4462">
        <f t="shared" si="207"/>
        <v>1</v>
      </c>
      <c r="L4462" t="b">
        <f>COUNTIF($N$2:N4462, N4462)=1</f>
        <v>1</v>
      </c>
      <c r="M4462" s="37">
        <f>IF( $Q4462, MAX($M$1:M4461)+1, 0)</f>
        <v>0</v>
      </c>
      <c r="N4462" t="str" cm="1">
        <f t="array" ref="N4462">INDEX($A$9:$F$1048576, $J4462, $K4462 )</f>
        <v>73426</v>
      </c>
      <c r="O4462" t="str" cm="1">
        <f t="array" ref="O4462">INDEX($B$9:$F$1048576, $J4462, $K4462 )</f>
        <v>현대오토펀딩ESG제1차(유)1-15</v>
      </c>
      <c r="P4462" t="str" cm="1">
        <f t="array" ref="P4462">IF( $L4462, TRIM(_xll.IMDP("IR", $G$5&amp;$N4462, $G$6)), "" )</f>
        <v/>
      </c>
      <c r="Q4462" t="b" cm="1">
        <f t="array" ref="Q4462">IF(
    $U$1=1, AND($P4462&lt;&gt;"", $P4462&lt;&gt;"...", $P4462&lt;&gt;"입력오류"),
    IF(
        $U$18=1, AND($P4462&lt;&gt;"", $P4462&lt;&gt;"...", $P4462&lt;&gt;"입력오류", ISNUMBER(FIND(INDEX($T$2:$T$7,$U$1),$P4462))),
        IF(
            $U$17="기타", AND($P4462&lt;&gt;"", $P4462&lt;&gt;"...", $P4462&lt;&gt;"입력오류", NOT(ISNUMBER(FIND($T$21:$T$34,$P4462)))),
            AND($P4462&lt;&gt;"", $P4462&lt;&gt;"...", $P4462&lt;&gt;"입력오류", $T$19=$P4462)
        )
    )
)</f>
        <v>0</v>
      </c>
    </row>
    <row r="4463" spans="1:17">
      <c r="A4463" t="s">
        <v>9262</v>
      </c>
      <c r="B4463" t="s">
        <v>9263</v>
      </c>
      <c r="I4463">
        <f t="shared" si="208"/>
        <v>4462</v>
      </c>
      <c r="J4463">
        <f t="shared" si="209"/>
        <v>4462</v>
      </c>
      <c r="K4463">
        <f t="shared" si="207"/>
        <v>1</v>
      </c>
      <c r="L4463" t="b">
        <f>COUNTIF($N$2:N4463, N4463)=1</f>
        <v>1</v>
      </c>
      <c r="M4463" s="37">
        <f>IF( $Q4463, MAX($M$1:M4462)+1, 0)</f>
        <v>0</v>
      </c>
      <c r="N4463" t="str" cm="1">
        <f t="array" ref="N4463">INDEX($A$9:$F$1048576, $J4463, $K4463 )</f>
        <v>73427</v>
      </c>
      <c r="O4463" t="str" cm="1">
        <f t="array" ref="O4463">INDEX($B$9:$F$1048576, $J4463, $K4463 )</f>
        <v>현대오토펀딩ESG제1차(유)1-16</v>
      </c>
      <c r="P4463" t="str" cm="1">
        <f t="array" ref="P4463">IF( $L4463, TRIM(_xll.IMDP("IR", $G$5&amp;$N4463, $G$6)), "" )</f>
        <v/>
      </c>
      <c r="Q4463" t="b" cm="1">
        <f t="array" ref="Q4463">IF(
    $U$1=1, AND($P4463&lt;&gt;"", $P4463&lt;&gt;"...", $P4463&lt;&gt;"입력오류"),
    IF(
        $U$18=1, AND($P4463&lt;&gt;"", $P4463&lt;&gt;"...", $P4463&lt;&gt;"입력오류", ISNUMBER(FIND(INDEX($T$2:$T$7,$U$1),$P4463))),
        IF(
            $U$17="기타", AND($P4463&lt;&gt;"", $P4463&lt;&gt;"...", $P4463&lt;&gt;"입력오류", NOT(ISNUMBER(FIND($T$21:$T$34,$P4463)))),
            AND($P4463&lt;&gt;"", $P4463&lt;&gt;"...", $P4463&lt;&gt;"입력오류", $T$19=$P4463)
        )
    )
)</f>
        <v>0</v>
      </c>
    </row>
    <row r="4464" spans="1:17">
      <c r="A4464" t="s">
        <v>9264</v>
      </c>
      <c r="B4464" t="s">
        <v>9265</v>
      </c>
      <c r="I4464">
        <f t="shared" si="208"/>
        <v>4463</v>
      </c>
      <c r="J4464">
        <f t="shared" si="209"/>
        <v>4463</v>
      </c>
      <c r="K4464">
        <f t="shared" si="207"/>
        <v>1</v>
      </c>
      <c r="L4464" t="b">
        <f>COUNTIF($N$2:N4464, N4464)=1</f>
        <v>1</v>
      </c>
      <c r="M4464" s="37">
        <f>IF( $Q4464, MAX($M$1:M4463)+1, 0)</f>
        <v>0</v>
      </c>
      <c r="N4464" t="str" cm="1">
        <f t="array" ref="N4464">INDEX($A$9:$F$1048576, $J4464, $K4464 )</f>
        <v>73428</v>
      </c>
      <c r="O4464" t="str" cm="1">
        <f t="array" ref="O4464">INDEX($B$9:$F$1048576, $J4464, $K4464 )</f>
        <v>현대오토펀딩ESG제1차(유)1-17</v>
      </c>
      <c r="P4464" t="str" cm="1">
        <f t="array" ref="P4464">IF( $L4464, TRIM(_xll.IMDP("IR", $G$5&amp;$N4464, $G$6)), "" )</f>
        <v/>
      </c>
      <c r="Q4464" t="b" cm="1">
        <f t="array" ref="Q4464">IF(
    $U$1=1, AND($P4464&lt;&gt;"", $P4464&lt;&gt;"...", $P4464&lt;&gt;"입력오류"),
    IF(
        $U$18=1, AND($P4464&lt;&gt;"", $P4464&lt;&gt;"...", $P4464&lt;&gt;"입력오류", ISNUMBER(FIND(INDEX($T$2:$T$7,$U$1),$P4464))),
        IF(
            $U$17="기타", AND($P4464&lt;&gt;"", $P4464&lt;&gt;"...", $P4464&lt;&gt;"입력오류", NOT(ISNUMBER(FIND($T$21:$T$34,$P4464)))),
            AND($P4464&lt;&gt;"", $P4464&lt;&gt;"...", $P4464&lt;&gt;"입력오류", $T$19=$P4464)
        )
    )
)</f>
        <v>0</v>
      </c>
    </row>
    <row r="4465" spans="1:17">
      <c r="A4465" t="s">
        <v>9266</v>
      </c>
      <c r="B4465" t="s">
        <v>9267</v>
      </c>
      <c r="I4465">
        <f t="shared" si="208"/>
        <v>4464</v>
      </c>
      <c r="J4465">
        <f t="shared" si="209"/>
        <v>4464</v>
      </c>
      <c r="K4465">
        <f t="shared" si="207"/>
        <v>1</v>
      </c>
      <c r="L4465" t="b">
        <f>COUNTIF($N$2:N4465, N4465)=1</f>
        <v>1</v>
      </c>
      <c r="M4465" s="37">
        <f>IF( $Q4465, MAX($M$1:M4464)+1, 0)</f>
        <v>0</v>
      </c>
      <c r="N4465" t="str" cm="1">
        <f t="array" ref="N4465">INDEX($A$9:$F$1048576, $J4465, $K4465 )</f>
        <v>73429</v>
      </c>
      <c r="O4465" t="str" cm="1">
        <f t="array" ref="O4465">INDEX($B$9:$F$1048576, $J4465, $K4465 )</f>
        <v>현대오토펀딩ESG제1차(유)1-18</v>
      </c>
      <c r="P4465" t="str" cm="1">
        <f t="array" ref="P4465">IF( $L4465, TRIM(_xll.IMDP("IR", $G$5&amp;$N4465, $G$6)), "" )</f>
        <v/>
      </c>
      <c r="Q4465" t="b" cm="1">
        <f t="array" ref="Q4465">IF(
    $U$1=1, AND($P4465&lt;&gt;"", $P4465&lt;&gt;"...", $P4465&lt;&gt;"입력오류"),
    IF(
        $U$18=1, AND($P4465&lt;&gt;"", $P4465&lt;&gt;"...", $P4465&lt;&gt;"입력오류", ISNUMBER(FIND(INDEX($T$2:$T$7,$U$1),$P4465))),
        IF(
            $U$17="기타", AND($P4465&lt;&gt;"", $P4465&lt;&gt;"...", $P4465&lt;&gt;"입력오류", NOT(ISNUMBER(FIND($T$21:$T$34,$P4465)))),
            AND($P4465&lt;&gt;"", $P4465&lt;&gt;"...", $P4465&lt;&gt;"입력오류", $T$19=$P4465)
        )
    )
)</f>
        <v>0</v>
      </c>
    </row>
    <row r="4466" spans="1:17">
      <c r="A4466" t="s">
        <v>9268</v>
      </c>
      <c r="B4466" t="s">
        <v>9269</v>
      </c>
      <c r="I4466">
        <f t="shared" si="208"/>
        <v>4465</v>
      </c>
      <c r="J4466">
        <f t="shared" si="209"/>
        <v>4465</v>
      </c>
      <c r="K4466">
        <f t="shared" si="207"/>
        <v>1</v>
      </c>
      <c r="L4466" t="b">
        <f>COUNTIF($N$2:N4466, N4466)=1</f>
        <v>1</v>
      </c>
      <c r="M4466" s="37">
        <f>IF( $Q4466, MAX($M$1:M4465)+1, 0)</f>
        <v>0</v>
      </c>
      <c r="N4466" t="str" cm="1">
        <f t="array" ref="N4466">INDEX($A$9:$F$1048576, $J4466, $K4466 )</f>
        <v>73430</v>
      </c>
      <c r="O4466" t="str" cm="1">
        <f t="array" ref="O4466">INDEX($B$9:$F$1048576, $J4466, $K4466 )</f>
        <v>현대오토펀딩ESG제1차(유)1-19</v>
      </c>
      <c r="P4466" t="str" cm="1">
        <f t="array" ref="P4466">IF( $L4466, TRIM(_xll.IMDP("IR", $G$5&amp;$N4466, $G$6)), "" )</f>
        <v/>
      </c>
      <c r="Q4466" t="b" cm="1">
        <f t="array" ref="Q4466">IF(
    $U$1=1, AND($P4466&lt;&gt;"", $P4466&lt;&gt;"...", $P4466&lt;&gt;"입력오류"),
    IF(
        $U$18=1, AND($P4466&lt;&gt;"", $P4466&lt;&gt;"...", $P4466&lt;&gt;"입력오류", ISNUMBER(FIND(INDEX($T$2:$T$7,$U$1),$P4466))),
        IF(
            $U$17="기타", AND($P4466&lt;&gt;"", $P4466&lt;&gt;"...", $P4466&lt;&gt;"입력오류", NOT(ISNUMBER(FIND($T$21:$T$34,$P4466)))),
            AND($P4466&lt;&gt;"", $P4466&lt;&gt;"...", $P4466&lt;&gt;"입력오류", $T$19=$P4466)
        )
    )
)</f>
        <v>0</v>
      </c>
    </row>
    <row r="4467" spans="1:17">
      <c r="A4467" t="s">
        <v>9270</v>
      </c>
      <c r="B4467" t="s">
        <v>9271</v>
      </c>
      <c r="I4467">
        <f t="shared" si="208"/>
        <v>4466</v>
      </c>
      <c r="J4467">
        <f t="shared" si="209"/>
        <v>4466</v>
      </c>
      <c r="K4467">
        <f t="shared" si="207"/>
        <v>1</v>
      </c>
      <c r="L4467" t="b">
        <f>COUNTIF($N$2:N4467, N4467)=1</f>
        <v>1</v>
      </c>
      <c r="M4467" s="37">
        <f>IF( $Q4467, MAX($M$1:M4466)+1, 0)</f>
        <v>0</v>
      </c>
      <c r="N4467" t="str" cm="1">
        <f t="array" ref="N4467">INDEX($A$9:$F$1048576, $J4467, $K4467 )</f>
        <v>73431</v>
      </c>
      <c r="O4467" t="str" cm="1">
        <f t="array" ref="O4467">INDEX($B$9:$F$1048576, $J4467, $K4467 )</f>
        <v>현대오토펀딩ESG제1차(유)1-20</v>
      </c>
      <c r="P4467" t="str" cm="1">
        <f t="array" ref="P4467">IF( $L4467, TRIM(_xll.IMDP("IR", $G$5&amp;$N4467, $G$6)), "" )</f>
        <v/>
      </c>
      <c r="Q4467" t="b" cm="1">
        <f t="array" ref="Q4467">IF(
    $U$1=1, AND($P4467&lt;&gt;"", $P4467&lt;&gt;"...", $P4467&lt;&gt;"입력오류"),
    IF(
        $U$18=1, AND($P4467&lt;&gt;"", $P4467&lt;&gt;"...", $P4467&lt;&gt;"입력오류", ISNUMBER(FIND(INDEX($T$2:$T$7,$U$1),$P4467))),
        IF(
            $U$17="기타", AND($P4467&lt;&gt;"", $P4467&lt;&gt;"...", $P4467&lt;&gt;"입력오류", NOT(ISNUMBER(FIND($T$21:$T$34,$P4467)))),
            AND($P4467&lt;&gt;"", $P4467&lt;&gt;"...", $P4467&lt;&gt;"입력오류", $T$19=$P4467)
        )
    )
)</f>
        <v>0</v>
      </c>
    </row>
    <row r="4468" spans="1:17">
      <c r="A4468" t="s">
        <v>9272</v>
      </c>
      <c r="B4468" t="s">
        <v>9273</v>
      </c>
      <c r="I4468">
        <f t="shared" si="208"/>
        <v>4467</v>
      </c>
      <c r="J4468">
        <f t="shared" si="209"/>
        <v>4467</v>
      </c>
      <c r="K4468">
        <f t="shared" si="207"/>
        <v>1</v>
      </c>
      <c r="L4468" t="b">
        <f>COUNTIF($N$2:N4468, N4468)=1</f>
        <v>1</v>
      </c>
      <c r="M4468" s="37">
        <f>IF( $Q4468, MAX($M$1:M4467)+1, 0)</f>
        <v>0</v>
      </c>
      <c r="N4468" t="str" cm="1">
        <f t="array" ref="N4468">INDEX($A$9:$F$1048576, $J4468, $K4468 )</f>
        <v>73432</v>
      </c>
      <c r="O4468" t="str" cm="1">
        <f t="array" ref="O4468">INDEX($B$9:$F$1048576, $J4468, $K4468 )</f>
        <v>현대오토펀딩ESG제1차(유)1-21</v>
      </c>
      <c r="P4468" t="str" cm="1">
        <f t="array" ref="P4468">IF( $L4468, TRIM(_xll.IMDP("IR", $G$5&amp;$N4468, $G$6)), "" )</f>
        <v/>
      </c>
      <c r="Q4468" t="b" cm="1">
        <f t="array" ref="Q4468">IF(
    $U$1=1, AND($P4468&lt;&gt;"", $P4468&lt;&gt;"...", $P4468&lt;&gt;"입력오류"),
    IF(
        $U$18=1, AND($P4468&lt;&gt;"", $P4468&lt;&gt;"...", $P4468&lt;&gt;"입력오류", ISNUMBER(FIND(INDEX($T$2:$T$7,$U$1),$P4468))),
        IF(
            $U$17="기타", AND($P4468&lt;&gt;"", $P4468&lt;&gt;"...", $P4468&lt;&gt;"입력오류", NOT(ISNUMBER(FIND($T$21:$T$34,$P4468)))),
            AND($P4468&lt;&gt;"", $P4468&lt;&gt;"...", $P4468&lt;&gt;"입력오류", $T$19=$P4468)
        )
    )
)</f>
        <v>0</v>
      </c>
    </row>
    <row r="4469" spans="1:17">
      <c r="A4469" t="s">
        <v>9274</v>
      </c>
      <c r="B4469" t="s">
        <v>9275</v>
      </c>
      <c r="I4469">
        <f t="shared" si="208"/>
        <v>4468</v>
      </c>
      <c r="J4469">
        <f t="shared" si="209"/>
        <v>4468</v>
      </c>
      <c r="K4469">
        <f t="shared" si="207"/>
        <v>1</v>
      </c>
      <c r="L4469" t="b">
        <f>COUNTIF($N$2:N4469, N4469)=1</f>
        <v>1</v>
      </c>
      <c r="M4469" s="37">
        <f>IF( $Q4469, MAX($M$1:M4468)+1, 0)</f>
        <v>0</v>
      </c>
      <c r="N4469" t="str" cm="1">
        <f t="array" ref="N4469">INDEX($A$9:$F$1048576, $J4469, $K4469 )</f>
        <v>73433</v>
      </c>
      <c r="O4469" t="str" cm="1">
        <f t="array" ref="O4469">INDEX($B$9:$F$1048576, $J4469, $K4469 )</f>
        <v>현대오토펀딩ESG제1차(유)1-22</v>
      </c>
      <c r="P4469" t="str" cm="1">
        <f t="array" ref="P4469">IF( $L4469, TRIM(_xll.IMDP("IR", $G$5&amp;$N4469, $G$6)), "" )</f>
        <v/>
      </c>
      <c r="Q4469" t="b" cm="1">
        <f t="array" ref="Q4469">IF(
    $U$1=1, AND($P4469&lt;&gt;"", $P4469&lt;&gt;"...", $P4469&lt;&gt;"입력오류"),
    IF(
        $U$18=1, AND($P4469&lt;&gt;"", $P4469&lt;&gt;"...", $P4469&lt;&gt;"입력오류", ISNUMBER(FIND(INDEX($T$2:$T$7,$U$1),$P4469))),
        IF(
            $U$17="기타", AND($P4469&lt;&gt;"", $P4469&lt;&gt;"...", $P4469&lt;&gt;"입력오류", NOT(ISNUMBER(FIND($T$21:$T$34,$P4469)))),
            AND($P4469&lt;&gt;"", $P4469&lt;&gt;"...", $P4469&lt;&gt;"입력오류", $T$19=$P4469)
        )
    )
)</f>
        <v>0</v>
      </c>
    </row>
    <row r="4470" spans="1:17">
      <c r="A4470" t="s">
        <v>9276</v>
      </c>
      <c r="B4470" t="s">
        <v>9277</v>
      </c>
      <c r="I4470">
        <f t="shared" si="208"/>
        <v>4469</v>
      </c>
      <c r="J4470">
        <f t="shared" si="209"/>
        <v>4469</v>
      </c>
      <c r="K4470">
        <f t="shared" si="207"/>
        <v>1</v>
      </c>
      <c r="L4470" t="b">
        <f>COUNTIF($N$2:N4470, N4470)=1</f>
        <v>1</v>
      </c>
      <c r="M4470" s="37">
        <f>IF( $Q4470, MAX($M$1:M4469)+1, 0)</f>
        <v>0</v>
      </c>
      <c r="N4470" t="str" cm="1">
        <f t="array" ref="N4470">INDEX($A$9:$F$1048576, $J4470, $K4470 )</f>
        <v>73434</v>
      </c>
      <c r="O4470" t="str" cm="1">
        <f t="array" ref="O4470">INDEX($B$9:$F$1048576, $J4470, $K4470 )</f>
        <v>현대오토펀딩ESG제1차(유)1-23</v>
      </c>
      <c r="P4470" t="str" cm="1">
        <f t="array" ref="P4470">IF( $L4470, TRIM(_xll.IMDP("IR", $G$5&amp;$N4470, $G$6)), "" )</f>
        <v/>
      </c>
      <c r="Q4470" t="b" cm="1">
        <f t="array" ref="Q4470">IF(
    $U$1=1, AND($P4470&lt;&gt;"", $P4470&lt;&gt;"...", $P4470&lt;&gt;"입력오류"),
    IF(
        $U$18=1, AND($P4470&lt;&gt;"", $P4470&lt;&gt;"...", $P4470&lt;&gt;"입력오류", ISNUMBER(FIND(INDEX($T$2:$T$7,$U$1),$P4470))),
        IF(
            $U$17="기타", AND($P4470&lt;&gt;"", $P4470&lt;&gt;"...", $P4470&lt;&gt;"입력오류", NOT(ISNUMBER(FIND($T$21:$T$34,$P4470)))),
            AND($P4470&lt;&gt;"", $P4470&lt;&gt;"...", $P4470&lt;&gt;"입력오류", $T$19=$P4470)
        )
    )
)</f>
        <v>0</v>
      </c>
    </row>
    <row r="4471" spans="1:17">
      <c r="A4471" t="s">
        <v>9278</v>
      </c>
      <c r="B4471" t="s">
        <v>9279</v>
      </c>
      <c r="I4471">
        <f t="shared" si="208"/>
        <v>4470</v>
      </c>
      <c r="J4471">
        <f t="shared" si="209"/>
        <v>4470</v>
      </c>
      <c r="K4471">
        <f t="shared" si="207"/>
        <v>1</v>
      </c>
      <c r="L4471" t="b">
        <f>COUNTIF($N$2:N4471, N4471)=1</f>
        <v>1</v>
      </c>
      <c r="M4471" s="37">
        <f>IF( $Q4471, MAX($M$1:M4470)+1, 0)</f>
        <v>0</v>
      </c>
      <c r="N4471" t="str" cm="1">
        <f t="array" ref="N4471">INDEX($A$9:$F$1048576, $J4471, $K4471 )</f>
        <v>73435</v>
      </c>
      <c r="O4471" t="str" cm="1">
        <f t="array" ref="O4471">INDEX($B$9:$F$1048576, $J4471, $K4471 )</f>
        <v>현대오토펀딩ESG제1차(유)1-24</v>
      </c>
      <c r="P4471" t="str" cm="1">
        <f t="array" ref="P4471">IF( $L4471, TRIM(_xll.IMDP("IR", $G$5&amp;$N4471, $G$6)), "" )</f>
        <v/>
      </c>
      <c r="Q4471" t="b" cm="1">
        <f t="array" ref="Q4471">IF(
    $U$1=1, AND($P4471&lt;&gt;"", $P4471&lt;&gt;"...", $P4471&lt;&gt;"입력오류"),
    IF(
        $U$18=1, AND($P4471&lt;&gt;"", $P4471&lt;&gt;"...", $P4471&lt;&gt;"입력오류", ISNUMBER(FIND(INDEX($T$2:$T$7,$U$1),$P4471))),
        IF(
            $U$17="기타", AND($P4471&lt;&gt;"", $P4471&lt;&gt;"...", $P4471&lt;&gt;"입력오류", NOT(ISNUMBER(FIND($T$21:$T$34,$P4471)))),
            AND($P4471&lt;&gt;"", $P4471&lt;&gt;"...", $P4471&lt;&gt;"입력오류", $T$19=$P4471)
        )
    )
)</f>
        <v>0</v>
      </c>
    </row>
    <row r="4472" spans="1:17">
      <c r="A4472" t="s">
        <v>9280</v>
      </c>
      <c r="B4472" t="s">
        <v>9281</v>
      </c>
      <c r="I4472">
        <f t="shared" si="208"/>
        <v>4471</v>
      </c>
      <c r="J4472">
        <f t="shared" si="209"/>
        <v>4471</v>
      </c>
      <c r="K4472">
        <f t="shared" si="207"/>
        <v>1</v>
      </c>
      <c r="L4472" t="b">
        <f>COUNTIF($N$2:N4472, N4472)=1</f>
        <v>1</v>
      </c>
      <c r="M4472" s="37">
        <f>IF( $Q4472, MAX($M$1:M4471)+1, 0)</f>
        <v>0</v>
      </c>
      <c r="N4472" t="str" cm="1">
        <f t="array" ref="N4472">INDEX($A$9:$F$1048576, $J4472, $K4472 )</f>
        <v>73436</v>
      </c>
      <c r="O4472" t="str" cm="1">
        <f t="array" ref="O4472">INDEX($B$9:$F$1048576, $J4472, $K4472 )</f>
        <v>현대오토펀딩ESG제1차(유)1-25</v>
      </c>
      <c r="P4472" t="str" cm="1">
        <f t="array" ref="P4472">IF( $L4472, TRIM(_xll.IMDP("IR", $G$5&amp;$N4472, $G$6)), "" )</f>
        <v/>
      </c>
      <c r="Q4472" t="b" cm="1">
        <f t="array" ref="Q4472">IF(
    $U$1=1, AND($P4472&lt;&gt;"", $P4472&lt;&gt;"...", $P4472&lt;&gt;"입력오류"),
    IF(
        $U$18=1, AND($P4472&lt;&gt;"", $P4472&lt;&gt;"...", $P4472&lt;&gt;"입력오류", ISNUMBER(FIND(INDEX($T$2:$T$7,$U$1),$P4472))),
        IF(
            $U$17="기타", AND($P4472&lt;&gt;"", $P4472&lt;&gt;"...", $P4472&lt;&gt;"입력오류", NOT(ISNUMBER(FIND($T$21:$T$34,$P4472)))),
            AND($P4472&lt;&gt;"", $P4472&lt;&gt;"...", $P4472&lt;&gt;"입력오류", $T$19=$P4472)
        )
    )
)</f>
        <v>0</v>
      </c>
    </row>
    <row r="4473" spans="1:17">
      <c r="A4473" t="s">
        <v>9282</v>
      </c>
      <c r="B4473" t="s">
        <v>9283</v>
      </c>
      <c r="I4473">
        <f t="shared" si="208"/>
        <v>4472</v>
      </c>
      <c r="J4473">
        <f t="shared" si="209"/>
        <v>4472</v>
      </c>
      <c r="K4473">
        <f t="shared" si="207"/>
        <v>1</v>
      </c>
      <c r="L4473" t="b">
        <f>COUNTIF($N$2:N4473, N4473)=1</f>
        <v>1</v>
      </c>
      <c r="M4473" s="37">
        <f>IF( $Q4473, MAX($M$1:M4472)+1, 0)</f>
        <v>0</v>
      </c>
      <c r="N4473" t="str" cm="1">
        <f t="array" ref="N4473">INDEX($A$9:$F$1048576, $J4473, $K4473 )</f>
        <v>73437</v>
      </c>
      <c r="O4473" t="str" cm="1">
        <f t="array" ref="O4473">INDEX($B$9:$F$1048576, $J4473, $K4473 )</f>
        <v>현대오토펀딩ESG제1차(유)1-26</v>
      </c>
      <c r="P4473" t="str" cm="1">
        <f t="array" ref="P4473">IF( $L4473, TRIM(_xll.IMDP("IR", $G$5&amp;$N4473, $G$6)), "" )</f>
        <v/>
      </c>
      <c r="Q4473" t="b" cm="1">
        <f t="array" ref="Q4473">IF(
    $U$1=1, AND($P4473&lt;&gt;"", $P4473&lt;&gt;"...", $P4473&lt;&gt;"입력오류"),
    IF(
        $U$18=1, AND($P4473&lt;&gt;"", $P4473&lt;&gt;"...", $P4473&lt;&gt;"입력오류", ISNUMBER(FIND(INDEX($T$2:$T$7,$U$1),$P4473))),
        IF(
            $U$17="기타", AND($P4473&lt;&gt;"", $P4473&lt;&gt;"...", $P4473&lt;&gt;"입력오류", NOT(ISNUMBER(FIND($T$21:$T$34,$P4473)))),
            AND($P4473&lt;&gt;"", $P4473&lt;&gt;"...", $P4473&lt;&gt;"입력오류", $T$19=$P4473)
        )
    )
)</f>
        <v>0</v>
      </c>
    </row>
    <row r="4474" spans="1:17">
      <c r="A4474" t="s">
        <v>9284</v>
      </c>
      <c r="B4474" t="s">
        <v>9285</v>
      </c>
      <c r="I4474">
        <f t="shared" si="208"/>
        <v>4473</v>
      </c>
      <c r="J4474">
        <f t="shared" si="209"/>
        <v>4473</v>
      </c>
      <c r="K4474">
        <f t="shared" si="207"/>
        <v>1</v>
      </c>
      <c r="L4474" t="b">
        <f>COUNTIF($N$2:N4474, N4474)=1</f>
        <v>1</v>
      </c>
      <c r="M4474" s="37">
        <f>IF( $Q4474, MAX($M$1:M4473)+1, 0)</f>
        <v>0</v>
      </c>
      <c r="N4474" t="str" cm="1">
        <f t="array" ref="N4474">INDEX($A$9:$F$1048576, $J4474, $K4474 )</f>
        <v>73438</v>
      </c>
      <c r="O4474" t="str" cm="1">
        <f t="array" ref="O4474">INDEX($B$9:$F$1048576, $J4474, $K4474 )</f>
        <v>현대오토펀딩ESG제1차(유)1-27</v>
      </c>
      <c r="P4474" t="str" cm="1">
        <f t="array" ref="P4474">IF( $L4474, TRIM(_xll.IMDP("IR", $G$5&amp;$N4474, $G$6)), "" )</f>
        <v/>
      </c>
      <c r="Q4474" t="b" cm="1">
        <f t="array" ref="Q4474">IF(
    $U$1=1, AND($P4474&lt;&gt;"", $P4474&lt;&gt;"...", $P4474&lt;&gt;"입력오류"),
    IF(
        $U$18=1, AND($P4474&lt;&gt;"", $P4474&lt;&gt;"...", $P4474&lt;&gt;"입력오류", ISNUMBER(FIND(INDEX($T$2:$T$7,$U$1),$P4474))),
        IF(
            $U$17="기타", AND($P4474&lt;&gt;"", $P4474&lt;&gt;"...", $P4474&lt;&gt;"입력오류", NOT(ISNUMBER(FIND($T$21:$T$34,$P4474)))),
            AND($P4474&lt;&gt;"", $P4474&lt;&gt;"...", $P4474&lt;&gt;"입력오류", $T$19=$P4474)
        )
    )
)</f>
        <v>0</v>
      </c>
    </row>
    <row r="4475" spans="1:17">
      <c r="A4475" t="s">
        <v>9286</v>
      </c>
      <c r="B4475" t="s">
        <v>9287</v>
      </c>
      <c r="I4475">
        <f t="shared" si="208"/>
        <v>4474</v>
      </c>
      <c r="J4475">
        <f t="shared" si="209"/>
        <v>4474</v>
      </c>
      <c r="K4475">
        <f t="shared" si="207"/>
        <v>1</v>
      </c>
      <c r="L4475" t="b">
        <f>COUNTIF($N$2:N4475, N4475)=1</f>
        <v>1</v>
      </c>
      <c r="M4475" s="37">
        <f>IF( $Q4475, MAX($M$1:M4474)+1, 0)</f>
        <v>0</v>
      </c>
      <c r="N4475" t="str" cm="1">
        <f t="array" ref="N4475">INDEX($A$9:$F$1048576, $J4475, $K4475 )</f>
        <v>73439</v>
      </c>
      <c r="O4475" t="str" cm="1">
        <f t="array" ref="O4475">INDEX($B$9:$F$1048576, $J4475, $K4475 )</f>
        <v>현대오토펀딩ESG제1차(유)1-28</v>
      </c>
      <c r="P4475" t="str" cm="1">
        <f t="array" ref="P4475">IF( $L4475, TRIM(_xll.IMDP("IR", $G$5&amp;$N4475, $G$6)), "" )</f>
        <v/>
      </c>
      <c r="Q4475" t="b" cm="1">
        <f t="array" ref="Q4475">IF(
    $U$1=1, AND($P4475&lt;&gt;"", $P4475&lt;&gt;"...", $P4475&lt;&gt;"입력오류"),
    IF(
        $U$18=1, AND($P4475&lt;&gt;"", $P4475&lt;&gt;"...", $P4475&lt;&gt;"입력오류", ISNUMBER(FIND(INDEX($T$2:$T$7,$U$1),$P4475))),
        IF(
            $U$17="기타", AND($P4475&lt;&gt;"", $P4475&lt;&gt;"...", $P4475&lt;&gt;"입력오류", NOT(ISNUMBER(FIND($T$21:$T$34,$P4475)))),
            AND($P4475&lt;&gt;"", $P4475&lt;&gt;"...", $P4475&lt;&gt;"입력오류", $T$19=$P4475)
        )
    )
)</f>
        <v>0</v>
      </c>
    </row>
    <row r="4476" spans="1:17">
      <c r="A4476" t="s">
        <v>9288</v>
      </c>
      <c r="B4476" t="s">
        <v>9289</v>
      </c>
      <c r="I4476">
        <f t="shared" si="208"/>
        <v>4475</v>
      </c>
      <c r="J4476">
        <f t="shared" si="209"/>
        <v>4475</v>
      </c>
      <c r="K4476">
        <f t="shared" si="207"/>
        <v>1</v>
      </c>
      <c r="L4476" t="b">
        <f>COUNTIF($N$2:N4476, N4476)=1</f>
        <v>1</v>
      </c>
      <c r="M4476" s="37">
        <f>IF( $Q4476, MAX($M$1:M4475)+1, 0)</f>
        <v>0</v>
      </c>
      <c r="N4476" t="str" cm="1">
        <f t="array" ref="N4476">INDEX($A$9:$F$1048576, $J4476, $K4476 )</f>
        <v>73440</v>
      </c>
      <c r="O4476" t="str" cm="1">
        <f t="array" ref="O4476">INDEX($B$9:$F$1048576, $J4476, $K4476 )</f>
        <v>현대오토펀딩ESG제1차(유)1-29</v>
      </c>
      <c r="P4476" t="str" cm="1">
        <f t="array" ref="P4476">IF( $L4476, TRIM(_xll.IMDP("IR", $G$5&amp;$N4476, $G$6)), "" )</f>
        <v/>
      </c>
      <c r="Q4476" t="b" cm="1">
        <f t="array" ref="Q4476">IF(
    $U$1=1, AND($P4476&lt;&gt;"", $P4476&lt;&gt;"...", $P4476&lt;&gt;"입력오류"),
    IF(
        $U$18=1, AND($P4476&lt;&gt;"", $P4476&lt;&gt;"...", $P4476&lt;&gt;"입력오류", ISNUMBER(FIND(INDEX($T$2:$T$7,$U$1),$P4476))),
        IF(
            $U$17="기타", AND($P4476&lt;&gt;"", $P4476&lt;&gt;"...", $P4476&lt;&gt;"입력오류", NOT(ISNUMBER(FIND($T$21:$T$34,$P4476)))),
            AND($P4476&lt;&gt;"", $P4476&lt;&gt;"...", $P4476&lt;&gt;"입력오류", $T$19=$P4476)
        )
    )
)</f>
        <v>0</v>
      </c>
    </row>
    <row r="4477" spans="1:17">
      <c r="A4477" t="s">
        <v>9290</v>
      </c>
      <c r="B4477" t="s">
        <v>9291</v>
      </c>
      <c r="I4477">
        <f t="shared" si="208"/>
        <v>4476</v>
      </c>
      <c r="J4477">
        <f t="shared" si="209"/>
        <v>4476</v>
      </c>
      <c r="K4477">
        <f t="shared" si="207"/>
        <v>1</v>
      </c>
      <c r="L4477" t="b">
        <f>COUNTIF($N$2:N4477, N4477)=1</f>
        <v>1</v>
      </c>
      <c r="M4477" s="37">
        <f>IF( $Q4477, MAX($M$1:M4476)+1, 0)</f>
        <v>0</v>
      </c>
      <c r="N4477" t="str" cm="1">
        <f t="array" ref="N4477">INDEX($A$9:$F$1048576, $J4477, $K4477 )</f>
        <v>73441</v>
      </c>
      <c r="O4477" t="str" cm="1">
        <f t="array" ref="O4477">INDEX($B$9:$F$1048576, $J4477, $K4477 )</f>
        <v>현대오토펀딩ESG제1차(유)1-30</v>
      </c>
      <c r="P4477" t="str" cm="1">
        <f t="array" ref="P4477">IF( $L4477, TRIM(_xll.IMDP("IR", $G$5&amp;$N4477, $G$6)), "" )</f>
        <v/>
      </c>
      <c r="Q4477" t="b" cm="1">
        <f t="array" ref="Q4477">IF(
    $U$1=1, AND($P4477&lt;&gt;"", $P4477&lt;&gt;"...", $P4477&lt;&gt;"입력오류"),
    IF(
        $U$18=1, AND($P4477&lt;&gt;"", $P4477&lt;&gt;"...", $P4477&lt;&gt;"입력오류", ISNUMBER(FIND(INDEX($T$2:$T$7,$U$1),$P4477))),
        IF(
            $U$17="기타", AND($P4477&lt;&gt;"", $P4477&lt;&gt;"...", $P4477&lt;&gt;"입력오류", NOT(ISNUMBER(FIND($T$21:$T$34,$P4477)))),
            AND($P4477&lt;&gt;"", $P4477&lt;&gt;"...", $P4477&lt;&gt;"입력오류", $T$19=$P4477)
        )
    )
)</f>
        <v>0</v>
      </c>
    </row>
    <row r="4478" spans="1:17">
      <c r="A4478" t="s">
        <v>9292</v>
      </c>
      <c r="B4478" t="s">
        <v>9293</v>
      </c>
      <c r="I4478">
        <f t="shared" si="208"/>
        <v>4477</v>
      </c>
      <c r="J4478">
        <f t="shared" si="209"/>
        <v>4477</v>
      </c>
      <c r="K4478">
        <f t="shared" si="207"/>
        <v>1</v>
      </c>
      <c r="L4478" t="b">
        <f>COUNTIF($N$2:N4478, N4478)=1</f>
        <v>1</v>
      </c>
      <c r="M4478" s="37">
        <f>IF( $Q4478, MAX($M$1:M4477)+1, 0)</f>
        <v>0</v>
      </c>
      <c r="N4478" t="str" cm="1">
        <f t="array" ref="N4478">INDEX($A$9:$F$1048576, $J4478, $K4478 )</f>
        <v>73442</v>
      </c>
      <c r="O4478" t="str" cm="1">
        <f t="array" ref="O4478">INDEX($B$9:$F$1048576, $J4478, $K4478 )</f>
        <v>현대오토펀딩ESG제1차(유)1-31</v>
      </c>
      <c r="P4478" t="str" cm="1">
        <f t="array" ref="P4478">IF( $L4478, TRIM(_xll.IMDP("IR", $G$5&amp;$N4478, $G$6)), "" )</f>
        <v/>
      </c>
      <c r="Q4478" t="b" cm="1">
        <f t="array" ref="Q4478">IF(
    $U$1=1, AND($P4478&lt;&gt;"", $P4478&lt;&gt;"...", $P4478&lt;&gt;"입력오류"),
    IF(
        $U$18=1, AND($P4478&lt;&gt;"", $P4478&lt;&gt;"...", $P4478&lt;&gt;"입력오류", ISNUMBER(FIND(INDEX($T$2:$T$7,$U$1),$P4478))),
        IF(
            $U$17="기타", AND($P4478&lt;&gt;"", $P4478&lt;&gt;"...", $P4478&lt;&gt;"입력오류", NOT(ISNUMBER(FIND($T$21:$T$34,$P4478)))),
            AND($P4478&lt;&gt;"", $P4478&lt;&gt;"...", $P4478&lt;&gt;"입력오류", $T$19=$P4478)
        )
    )
)</f>
        <v>0</v>
      </c>
    </row>
    <row r="4479" spans="1:17">
      <c r="A4479" t="s">
        <v>9294</v>
      </c>
      <c r="B4479" t="s">
        <v>9295</v>
      </c>
      <c r="I4479">
        <f t="shared" si="208"/>
        <v>4478</v>
      </c>
      <c r="J4479">
        <f t="shared" si="209"/>
        <v>4478</v>
      </c>
      <c r="K4479">
        <f t="shared" si="207"/>
        <v>1</v>
      </c>
      <c r="L4479" t="b">
        <f>COUNTIF($N$2:N4479, N4479)=1</f>
        <v>1</v>
      </c>
      <c r="M4479" s="37">
        <f>IF( $Q4479, MAX($M$1:M4478)+1, 0)</f>
        <v>0</v>
      </c>
      <c r="N4479" t="str" cm="1">
        <f t="array" ref="N4479">INDEX($A$9:$F$1048576, $J4479, $K4479 )</f>
        <v>73443</v>
      </c>
      <c r="O4479" t="str" cm="1">
        <f t="array" ref="O4479">INDEX($B$9:$F$1048576, $J4479, $K4479 )</f>
        <v>현대오토펀딩ESG제1차(유)1-32</v>
      </c>
      <c r="P4479" t="str" cm="1">
        <f t="array" ref="P4479">IF( $L4479, TRIM(_xll.IMDP("IR", $G$5&amp;$N4479, $G$6)), "" )</f>
        <v/>
      </c>
      <c r="Q4479" t="b" cm="1">
        <f t="array" ref="Q4479">IF(
    $U$1=1, AND($P4479&lt;&gt;"", $P4479&lt;&gt;"...", $P4479&lt;&gt;"입력오류"),
    IF(
        $U$18=1, AND($P4479&lt;&gt;"", $P4479&lt;&gt;"...", $P4479&lt;&gt;"입력오류", ISNUMBER(FIND(INDEX($T$2:$T$7,$U$1),$P4479))),
        IF(
            $U$17="기타", AND($P4479&lt;&gt;"", $P4479&lt;&gt;"...", $P4479&lt;&gt;"입력오류", NOT(ISNUMBER(FIND($T$21:$T$34,$P4479)))),
            AND($P4479&lt;&gt;"", $P4479&lt;&gt;"...", $P4479&lt;&gt;"입력오류", $T$19=$P4479)
        )
    )
)</f>
        <v>0</v>
      </c>
    </row>
    <row r="4480" spans="1:17">
      <c r="A4480" t="s">
        <v>9296</v>
      </c>
      <c r="B4480" t="s">
        <v>9297</v>
      </c>
      <c r="I4480">
        <f t="shared" si="208"/>
        <v>4479</v>
      </c>
      <c r="J4480">
        <f t="shared" si="209"/>
        <v>4479</v>
      </c>
      <c r="K4480">
        <f t="shared" si="207"/>
        <v>1</v>
      </c>
      <c r="L4480" t="b">
        <f>COUNTIF($N$2:N4480, N4480)=1</f>
        <v>1</v>
      </c>
      <c r="M4480" s="37">
        <f>IF( $Q4480, MAX($M$1:M4479)+1, 0)</f>
        <v>0</v>
      </c>
      <c r="N4480" t="str" cm="1">
        <f t="array" ref="N4480">INDEX($A$9:$F$1048576, $J4480, $K4480 )</f>
        <v>73444</v>
      </c>
      <c r="O4480" t="str" cm="1">
        <f t="array" ref="O4480">INDEX($B$9:$F$1048576, $J4480, $K4480 )</f>
        <v>현대오토펀딩ESG제1차(유)1-33</v>
      </c>
      <c r="P4480" t="str" cm="1">
        <f t="array" ref="P4480">IF( $L4480, TRIM(_xll.IMDP("IR", $G$5&amp;$N4480, $G$6)), "" )</f>
        <v/>
      </c>
      <c r="Q4480" t="b" cm="1">
        <f t="array" ref="Q4480">IF(
    $U$1=1, AND($P4480&lt;&gt;"", $P4480&lt;&gt;"...", $P4480&lt;&gt;"입력오류"),
    IF(
        $U$18=1, AND($P4480&lt;&gt;"", $P4480&lt;&gt;"...", $P4480&lt;&gt;"입력오류", ISNUMBER(FIND(INDEX($T$2:$T$7,$U$1),$P4480))),
        IF(
            $U$17="기타", AND($P4480&lt;&gt;"", $P4480&lt;&gt;"...", $P4480&lt;&gt;"입력오류", NOT(ISNUMBER(FIND($T$21:$T$34,$P4480)))),
            AND($P4480&lt;&gt;"", $P4480&lt;&gt;"...", $P4480&lt;&gt;"입력오류", $T$19=$P4480)
        )
    )
)</f>
        <v>0</v>
      </c>
    </row>
    <row r="4481" spans="1:17">
      <c r="A4481" t="s">
        <v>9298</v>
      </c>
      <c r="B4481" t="s">
        <v>9299</v>
      </c>
      <c r="I4481">
        <f t="shared" si="208"/>
        <v>4480</v>
      </c>
      <c r="J4481">
        <f t="shared" si="209"/>
        <v>4480</v>
      </c>
      <c r="K4481">
        <f t="shared" si="207"/>
        <v>1</v>
      </c>
      <c r="L4481" t="b">
        <f>COUNTIF($N$2:N4481, N4481)=1</f>
        <v>1</v>
      </c>
      <c r="M4481" s="37">
        <f>IF( $Q4481, MAX($M$1:M4480)+1, 0)</f>
        <v>0</v>
      </c>
      <c r="N4481" t="str" cm="1">
        <f t="array" ref="N4481">INDEX($A$9:$F$1048576, $J4481, $K4481 )</f>
        <v>73445</v>
      </c>
      <c r="O4481" t="str" cm="1">
        <f t="array" ref="O4481">INDEX($B$9:$F$1048576, $J4481, $K4481 )</f>
        <v>현대오토펀딩ESG제1차(유)1-34</v>
      </c>
      <c r="P4481" t="str" cm="1">
        <f t="array" ref="P4481">IF( $L4481, TRIM(_xll.IMDP("IR", $G$5&amp;$N4481, $G$6)), "" )</f>
        <v/>
      </c>
      <c r="Q4481" t="b" cm="1">
        <f t="array" ref="Q4481">IF(
    $U$1=1, AND($P4481&lt;&gt;"", $P4481&lt;&gt;"...", $P4481&lt;&gt;"입력오류"),
    IF(
        $U$18=1, AND($P4481&lt;&gt;"", $P4481&lt;&gt;"...", $P4481&lt;&gt;"입력오류", ISNUMBER(FIND(INDEX($T$2:$T$7,$U$1),$P4481))),
        IF(
            $U$17="기타", AND($P4481&lt;&gt;"", $P4481&lt;&gt;"...", $P4481&lt;&gt;"입력오류", NOT(ISNUMBER(FIND($T$21:$T$34,$P4481)))),
            AND($P4481&lt;&gt;"", $P4481&lt;&gt;"...", $P4481&lt;&gt;"입력오류", $T$19=$P4481)
        )
    )
)</f>
        <v>0</v>
      </c>
    </row>
    <row r="4482" spans="1:17">
      <c r="A4482" t="s">
        <v>9300</v>
      </c>
      <c r="B4482" t="s">
        <v>9301</v>
      </c>
      <c r="I4482">
        <f t="shared" si="208"/>
        <v>4481</v>
      </c>
      <c r="J4482">
        <f t="shared" si="209"/>
        <v>4481</v>
      </c>
      <c r="K4482">
        <f t="shared" ref="K4482:K4545" si="210">IF( $I4482&gt;$G$4, NA(), IF($I4482&gt;$G$3, 5, IF($I4482&gt;$G$2, 3, 1 ) ) )</f>
        <v>1</v>
      </c>
      <c r="L4482" t="b">
        <f>COUNTIF($N$2:N4482, N4482)=1</f>
        <v>1</v>
      </c>
      <c r="M4482" s="37">
        <f>IF( $Q4482, MAX($M$1:M4481)+1, 0)</f>
        <v>0</v>
      </c>
      <c r="N4482" t="str" cm="1">
        <f t="array" ref="N4482">INDEX($A$9:$F$1048576, $J4482, $K4482 )</f>
        <v>73446</v>
      </c>
      <c r="O4482" t="str" cm="1">
        <f t="array" ref="O4482">INDEX($B$9:$F$1048576, $J4482, $K4482 )</f>
        <v>현대오토펀딩ESG제1차(유)1-35</v>
      </c>
      <c r="P4482" t="str" cm="1">
        <f t="array" ref="P4482">IF( $L4482, TRIM(_xll.IMDP("IR", $G$5&amp;$N4482, $G$6)), "" )</f>
        <v/>
      </c>
      <c r="Q4482" t="b" cm="1">
        <f t="array" ref="Q4482">IF(
    $U$1=1, AND($P4482&lt;&gt;"", $P4482&lt;&gt;"...", $P4482&lt;&gt;"입력오류"),
    IF(
        $U$18=1, AND($P4482&lt;&gt;"", $P4482&lt;&gt;"...", $P4482&lt;&gt;"입력오류", ISNUMBER(FIND(INDEX($T$2:$T$7,$U$1),$P4482))),
        IF(
            $U$17="기타", AND($P4482&lt;&gt;"", $P4482&lt;&gt;"...", $P4482&lt;&gt;"입력오류", NOT(ISNUMBER(FIND($T$21:$T$34,$P4482)))),
            AND($P4482&lt;&gt;"", $P4482&lt;&gt;"...", $P4482&lt;&gt;"입력오류", $T$19=$P4482)
        )
    )
)</f>
        <v>0</v>
      </c>
    </row>
    <row r="4483" spans="1:17">
      <c r="A4483" t="s">
        <v>9302</v>
      </c>
      <c r="B4483" t="s">
        <v>9303</v>
      </c>
      <c r="I4483">
        <f t="shared" ref="I4483:I4546" si="211">ROW()-1</f>
        <v>4482</v>
      </c>
      <c r="J4483">
        <f t="shared" ref="J4483:J4546" si="212">IF( $I4483&gt;$G$4, NA(), IF($I4483&gt;$G$3, $I4483-$G$3, IF($I4483&gt;$G$2, $I4483-$G$2, $I4483 ) ) )</f>
        <v>4482</v>
      </c>
      <c r="K4483">
        <f t="shared" si="210"/>
        <v>1</v>
      </c>
      <c r="L4483" t="b">
        <f>COUNTIF($N$2:N4483, N4483)=1</f>
        <v>1</v>
      </c>
      <c r="M4483" s="37">
        <f>IF( $Q4483, MAX($M$1:M4482)+1, 0)</f>
        <v>0</v>
      </c>
      <c r="N4483" t="str" cm="1">
        <f t="array" ref="N4483">INDEX($A$9:$F$1048576, $J4483, $K4483 )</f>
        <v>73447</v>
      </c>
      <c r="O4483" t="str" cm="1">
        <f t="array" ref="O4483">INDEX($B$9:$F$1048576, $J4483, $K4483 )</f>
        <v>현대오토펀딩ESG제1차(유)1-36</v>
      </c>
      <c r="P4483" t="str" cm="1">
        <f t="array" ref="P4483">IF( $L4483, TRIM(_xll.IMDP("IR", $G$5&amp;$N4483, $G$6)), "" )</f>
        <v/>
      </c>
      <c r="Q4483" t="b" cm="1">
        <f t="array" ref="Q4483">IF(
    $U$1=1, AND($P4483&lt;&gt;"", $P4483&lt;&gt;"...", $P4483&lt;&gt;"입력오류"),
    IF(
        $U$18=1, AND($P4483&lt;&gt;"", $P4483&lt;&gt;"...", $P4483&lt;&gt;"입력오류", ISNUMBER(FIND(INDEX($T$2:$T$7,$U$1),$P4483))),
        IF(
            $U$17="기타", AND($P4483&lt;&gt;"", $P4483&lt;&gt;"...", $P4483&lt;&gt;"입력오류", NOT(ISNUMBER(FIND($T$21:$T$34,$P4483)))),
            AND($P4483&lt;&gt;"", $P4483&lt;&gt;"...", $P4483&lt;&gt;"입력오류", $T$19=$P4483)
        )
    )
)</f>
        <v>0</v>
      </c>
    </row>
    <row r="4484" spans="1:17">
      <c r="A4484" t="s">
        <v>9304</v>
      </c>
      <c r="B4484" t="s">
        <v>9305</v>
      </c>
      <c r="I4484">
        <f t="shared" si="211"/>
        <v>4483</v>
      </c>
      <c r="J4484">
        <f t="shared" si="212"/>
        <v>4483</v>
      </c>
      <c r="K4484">
        <f t="shared" si="210"/>
        <v>1</v>
      </c>
      <c r="L4484" t="b">
        <f>COUNTIF($N$2:N4484, N4484)=1</f>
        <v>1</v>
      </c>
      <c r="M4484" s="37">
        <f>IF( $Q4484, MAX($M$1:M4483)+1, 0)</f>
        <v>0</v>
      </c>
      <c r="N4484" t="str" cm="1">
        <f t="array" ref="N4484">INDEX($A$9:$F$1048576, $J4484, $K4484 )</f>
        <v>73448</v>
      </c>
      <c r="O4484" t="str" cm="1">
        <f t="array" ref="O4484">INDEX($B$9:$F$1048576, $J4484, $K4484 )</f>
        <v>현대오토펀딩ESG제1차(유)1-37</v>
      </c>
      <c r="P4484" t="str" cm="1">
        <f t="array" ref="P4484">IF( $L4484, TRIM(_xll.IMDP("IR", $G$5&amp;$N4484, $G$6)), "" )</f>
        <v/>
      </c>
      <c r="Q4484" t="b" cm="1">
        <f t="array" ref="Q4484">IF(
    $U$1=1, AND($P4484&lt;&gt;"", $P4484&lt;&gt;"...", $P4484&lt;&gt;"입력오류"),
    IF(
        $U$18=1, AND($P4484&lt;&gt;"", $P4484&lt;&gt;"...", $P4484&lt;&gt;"입력오류", ISNUMBER(FIND(INDEX($T$2:$T$7,$U$1),$P4484))),
        IF(
            $U$17="기타", AND($P4484&lt;&gt;"", $P4484&lt;&gt;"...", $P4484&lt;&gt;"입력오류", NOT(ISNUMBER(FIND($T$21:$T$34,$P4484)))),
            AND($P4484&lt;&gt;"", $P4484&lt;&gt;"...", $P4484&lt;&gt;"입력오류", $T$19=$P4484)
        )
    )
)</f>
        <v>0</v>
      </c>
    </row>
    <row r="4485" spans="1:17">
      <c r="A4485" t="s">
        <v>9306</v>
      </c>
      <c r="B4485" t="s">
        <v>9307</v>
      </c>
      <c r="I4485">
        <f t="shared" si="211"/>
        <v>4484</v>
      </c>
      <c r="J4485">
        <f t="shared" si="212"/>
        <v>4484</v>
      </c>
      <c r="K4485">
        <f t="shared" si="210"/>
        <v>1</v>
      </c>
      <c r="L4485" t="b">
        <f>COUNTIF($N$2:N4485, N4485)=1</f>
        <v>1</v>
      </c>
      <c r="M4485" s="37">
        <f>IF( $Q4485, MAX($M$1:M4484)+1, 0)</f>
        <v>0</v>
      </c>
      <c r="N4485" t="str" cm="1">
        <f t="array" ref="N4485">INDEX($A$9:$F$1048576, $J4485, $K4485 )</f>
        <v>73449</v>
      </c>
      <c r="O4485" t="str" cm="1">
        <f t="array" ref="O4485">INDEX($B$9:$F$1048576, $J4485, $K4485 )</f>
        <v>현대오토펀딩ESG제1차(유)1-38</v>
      </c>
      <c r="P4485" t="str" cm="1">
        <f t="array" ref="P4485">IF( $L4485, TRIM(_xll.IMDP("IR", $G$5&amp;$N4485, $G$6)), "" )</f>
        <v/>
      </c>
      <c r="Q4485" t="b" cm="1">
        <f t="array" ref="Q4485">IF(
    $U$1=1, AND($P4485&lt;&gt;"", $P4485&lt;&gt;"...", $P4485&lt;&gt;"입력오류"),
    IF(
        $U$18=1, AND($P4485&lt;&gt;"", $P4485&lt;&gt;"...", $P4485&lt;&gt;"입력오류", ISNUMBER(FIND(INDEX($T$2:$T$7,$U$1),$P4485))),
        IF(
            $U$17="기타", AND($P4485&lt;&gt;"", $P4485&lt;&gt;"...", $P4485&lt;&gt;"입력오류", NOT(ISNUMBER(FIND($T$21:$T$34,$P4485)))),
            AND($P4485&lt;&gt;"", $P4485&lt;&gt;"...", $P4485&lt;&gt;"입력오류", $T$19=$P4485)
        )
    )
)</f>
        <v>0</v>
      </c>
    </row>
    <row r="4486" spans="1:17">
      <c r="A4486" t="s">
        <v>9308</v>
      </c>
      <c r="B4486" t="s">
        <v>9309</v>
      </c>
      <c r="I4486">
        <f t="shared" si="211"/>
        <v>4485</v>
      </c>
      <c r="J4486">
        <f t="shared" si="212"/>
        <v>4485</v>
      </c>
      <c r="K4486">
        <f t="shared" si="210"/>
        <v>1</v>
      </c>
      <c r="L4486" t="b">
        <f>COUNTIF($N$2:N4486, N4486)=1</f>
        <v>1</v>
      </c>
      <c r="M4486" s="37">
        <f>IF( $Q4486, MAX($M$1:M4485)+1, 0)</f>
        <v>0</v>
      </c>
      <c r="N4486" t="str" cm="1">
        <f t="array" ref="N4486">INDEX($A$9:$F$1048576, $J4486, $K4486 )</f>
        <v>73450</v>
      </c>
      <c r="O4486" t="str" cm="1">
        <f t="array" ref="O4486">INDEX($B$9:$F$1048576, $J4486, $K4486 )</f>
        <v>현대오토펀딩ESG제1차(유)1-39</v>
      </c>
      <c r="P4486" t="str" cm="1">
        <f t="array" ref="P4486">IF( $L4486, TRIM(_xll.IMDP("IR", $G$5&amp;$N4486, $G$6)), "" )</f>
        <v/>
      </c>
      <c r="Q4486" t="b" cm="1">
        <f t="array" ref="Q4486">IF(
    $U$1=1, AND($P4486&lt;&gt;"", $P4486&lt;&gt;"...", $P4486&lt;&gt;"입력오류"),
    IF(
        $U$18=1, AND($P4486&lt;&gt;"", $P4486&lt;&gt;"...", $P4486&lt;&gt;"입력오류", ISNUMBER(FIND(INDEX($T$2:$T$7,$U$1),$P4486))),
        IF(
            $U$17="기타", AND($P4486&lt;&gt;"", $P4486&lt;&gt;"...", $P4486&lt;&gt;"입력오류", NOT(ISNUMBER(FIND($T$21:$T$34,$P4486)))),
            AND($P4486&lt;&gt;"", $P4486&lt;&gt;"...", $P4486&lt;&gt;"입력오류", $T$19=$P4486)
        )
    )
)</f>
        <v>0</v>
      </c>
    </row>
    <row r="4487" spans="1:17">
      <c r="A4487" t="s">
        <v>9310</v>
      </c>
      <c r="B4487" t="s">
        <v>9311</v>
      </c>
      <c r="I4487">
        <f t="shared" si="211"/>
        <v>4486</v>
      </c>
      <c r="J4487">
        <f t="shared" si="212"/>
        <v>4486</v>
      </c>
      <c r="K4487">
        <f t="shared" si="210"/>
        <v>1</v>
      </c>
      <c r="L4487" t="b">
        <f>COUNTIF($N$2:N4487, N4487)=1</f>
        <v>1</v>
      </c>
      <c r="M4487" s="37">
        <f>IF( $Q4487, MAX($M$1:M4486)+1, 0)</f>
        <v>0</v>
      </c>
      <c r="N4487" t="str" cm="1">
        <f t="array" ref="N4487">INDEX($A$9:$F$1048576, $J4487, $K4487 )</f>
        <v>73451</v>
      </c>
      <c r="O4487" t="str" cm="1">
        <f t="array" ref="O4487">INDEX($B$9:$F$1048576, $J4487, $K4487 )</f>
        <v>현대오토펀딩ESG제1차(유)1-40</v>
      </c>
      <c r="P4487" t="str" cm="1">
        <f t="array" ref="P4487">IF( $L4487, TRIM(_xll.IMDP("IR", $G$5&amp;$N4487, $G$6)), "" )</f>
        <v/>
      </c>
      <c r="Q4487" t="b" cm="1">
        <f t="array" ref="Q4487">IF(
    $U$1=1, AND($P4487&lt;&gt;"", $P4487&lt;&gt;"...", $P4487&lt;&gt;"입력오류"),
    IF(
        $U$18=1, AND($P4487&lt;&gt;"", $P4487&lt;&gt;"...", $P4487&lt;&gt;"입력오류", ISNUMBER(FIND(INDEX($T$2:$T$7,$U$1),$P4487))),
        IF(
            $U$17="기타", AND($P4487&lt;&gt;"", $P4487&lt;&gt;"...", $P4487&lt;&gt;"입력오류", NOT(ISNUMBER(FIND($T$21:$T$34,$P4487)))),
            AND($P4487&lt;&gt;"", $P4487&lt;&gt;"...", $P4487&lt;&gt;"입력오류", $T$19=$P4487)
        )
    )
)</f>
        <v>0</v>
      </c>
    </row>
    <row r="4488" spans="1:17">
      <c r="A4488" t="s">
        <v>9312</v>
      </c>
      <c r="B4488" t="s">
        <v>9313</v>
      </c>
      <c r="I4488">
        <f t="shared" si="211"/>
        <v>4487</v>
      </c>
      <c r="J4488">
        <f t="shared" si="212"/>
        <v>4487</v>
      </c>
      <c r="K4488">
        <f t="shared" si="210"/>
        <v>1</v>
      </c>
      <c r="L4488" t="b">
        <f>COUNTIF($N$2:N4488, N4488)=1</f>
        <v>1</v>
      </c>
      <c r="M4488" s="37">
        <f>IF( $Q4488, MAX($M$1:M4487)+1, 0)</f>
        <v>0</v>
      </c>
      <c r="N4488" t="str" cm="1">
        <f t="array" ref="N4488">INDEX($A$9:$F$1048576, $J4488, $K4488 )</f>
        <v>73452</v>
      </c>
      <c r="O4488" t="str" cm="1">
        <f t="array" ref="O4488">INDEX($B$9:$F$1048576, $J4488, $K4488 )</f>
        <v>현대오토펀딩ESG제1차(유)1-41</v>
      </c>
      <c r="P4488" t="str" cm="1">
        <f t="array" ref="P4488">IF( $L4488, TRIM(_xll.IMDP("IR", $G$5&amp;$N4488, $G$6)), "" )</f>
        <v/>
      </c>
      <c r="Q4488" t="b" cm="1">
        <f t="array" ref="Q4488">IF(
    $U$1=1, AND($P4488&lt;&gt;"", $P4488&lt;&gt;"...", $P4488&lt;&gt;"입력오류"),
    IF(
        $U$18=1, AND($P4488&lt;&gt;"", $P4488&lt;&gt;"...", $P4488&lt;&gt;"입력오류", ISNUMBER(FIND(INDEX($T$2:$T$7,$U$1),$P4488))),
        IF(
            $U$17="기타", AND($P4488&lt;&gt;"", $P4488&lt;&gt;"...", $P4488&lt;&gt;"입력오류", NOT(ISNUMBER(FIND($T$21:$T$34,$P4488)))),
            AND($P4488&lt;&gt;"", $P4488&lt;&gt;"...", $P4488&lt;&gt;"입력오류", $T$19=$P4488)
        )
    )
)</f>
        <v>0</v>
      </c>
    </row>
    <row r="4489" spans="1:17">
      <c r="A4489" t="s">
        <v>9314</v>
      </c>
      <c r="B4489" t="s">
        <v>9315</v>
      </c>
      <c r="I4489">
        <f t="shared" si="211"/>
        <v>4488</v>
      </c>
      <c r="J4489">
        <f t="shared" si="212"/>
        <v>4488</v>
      </c>
      <c r="K4489">
        <f t="shared" si="210"/>
        <v>1</v>
      </c>
      <c r="L4489" t="b">
        <f>COUNTIF($N$2:N4489, N4489)=1</f>
        <v>1</v>
      </c>
      <c r="M4489" s="37">
        <f>IF( $Q4489, MAX($M$1:M4488)+1, 0)</f>
        <v>0</v>
      </c>
      <c r="N4489" t="str" cm="1">
        <f t="array" ref="N4489">INDEX($A$9:$F$1048576, $J4489, $K4489 )</f>
        <v>73453</v>
      </c>
      <c r="O4489" t="str" cm="1">
        <f t="array" ref="O4489">INDEX($B$9:$F$1048576, $J4489, $K4489 )</f>
        <v>우리타임제3차</v>
      </c>
      <c r="P4489" t="str" cm="1">
        <f t="array" ref="P4489">IF( $L4489, TRIM(_xll.IMDP("IR", $G$5&amp;$N4489, $G$6)), "" )</f>
        <v/>
      </c>
      <c r="Q4489" t="b" cm="1">
        <f t="array" ref="Q4489">IF(
    $U$1=1, AND($P4489&lt;&gt;"", $P4489&lt;&gt;"...", $P4489&lt;&gt;"입력오류"),
    IF(
        $U$18=1, AND($P4489&lt;&gt;"", $P4489&lt;&gt;"...", $P4489&lt;&gt;"입력오류", ISNUMBER(FIND(INDEX($T$2:$T$7,$U$1),$P4489))),
        IF(
            $U$17="기타", AND($P4489&lt;&gt;"", $P4489&lt;&gt;"...", $P4489&lt;&gt;"입력오류", NOT(ISNUMBER(FIND($T$21:$T$34,$P4489)))),
            AND($P4489&lt;&gt;"", $P4489&lt;&gt;"...", $P4489&lt;&gt;"입력오류", $T$19=$P4489)
        )
    )
)</f>
        <v>0</v>
      </c>
    </row>
    <row r="4490" spans="1:17">
      <c r="A4490" t="s">
        <v>9316</v>
      </c>
      <c r="B4490" t="s">
        <v>9317</v>
      </c>
      <c r="I4490">
        <f t="shared" si="211"/>
        <v>4489</v>
      </c>
      <c r="J4490">
        <f t="shared" si="212"/>
        <v>4489</v>
      </c>
      <c r="K4490">
        <f t="shared" si="210"/>
        <v>1</v>
      </c>
      <c r="L4490" t="b">
        <f>COUNTIF($N$2:N4490, N4490)=1</f>
        <v>1</v>
      </c>
      <c r="M4490" s="37">
        <f>IF( $Q4490, MAX($M$1:M4489)+1, 0)</f>
        <v>0</v>
      </c>
      <c r="N4490" t="str" cm="1">
        <f t="array" ref="N4490">INDEX($A$9:$F$1048576, $J4490, $K4490 )</f>
        <v>73454</v>
      </c>
      <c r="O4490" t="str" cm="1">
        <f t="array" ref="O4490">INDEX($B$9:$F$1048576, $J4490, $K4490 )</f>
        <v>오펠리아제1차(유)2-3</v>
      </c>
      <c r="P4490" t="str" cm="1">
        <f t="array" ref="P4490">IF( $L4490, TRIM(_xll.IMDP("IR", $G$5&amp;$N4490, $G$6)), "" )</f>
        <v/>
      </c>
      <c r="Q4490" t="b" cm="1">
        <f t="array" ref="Q4490">IF(
    $U$1=1, AND($P4490&lt;&gt;"", $P4490&lt;&gt;"...", $P4490&lt;&gt;"입력오류"),
    IF(
        $U$18=1, AND($P4490&lt;&gt;"", $P4490&lt;&gt;"...", $P4490&lt;&gt;"입력오류", ISNUMBER(FIND(INDEX($T$2:$T$7,$U$1),$P4490))),
        IF(
            $U$17="기타", AND($P4490&lt;&gt;"", $P4490&lt;&gt;"...", $P4490&lt;&gt;"입력오류", NOT(ISNUMBER(FIND($T$21:$T$34,$P4490)))),
            AND($P4490&lt;&gt;"", $P4490&lt;&gt;"...", $P4490&lt;&gt;"입력오류", $T$19=$P4490)
        )
    )
)</f>
        <v>0</v>
      </c>
    </row>
    <row r="4491" spans="1:17">
      <c r="A4491" t="s">
        <v>9318</v>
      </c>
      <c r="B4491" t="s">
        <v>9319</v>
      </c>
      <c r="I4491">
        <f t="shared" si="211"/>
        <v>4490</v>
      </c>
      <c r="J4491">
        <f t="shared" si="212"/>
        <v>4490</v>
      </c>
      <c r="K4491">
        <f t="shared" si="210"/>
        <v>1</v>
      </c>
      <c r="L4491" t="b">
        <f>COUNTIF($N$2:N4491, N4491)=1</f>
        <v>1</v>
      </c>
      <c r="M4491" s="37">
        <f>IF( $Q4491, MAX($M$1:M4490)+1, 0)</f>
        <v>0</v>
      </c>
      <c r="N4491" t="str" cm="1">
        <f t="array" ref="N4491">INDEX($A$9:$F$1048576, $J4491, $K4491 )</f>
        <v>73455</v>
      </c>
      <c r="O4491" t="str" cm="1">
        <f t="array" ref="O4491">INDEX($B$9:$F$1048576, $J4491, $K4491 )</f>
        <v>우리사랑제19차(유)1</v>
      </c>
      <c r="P4491" t="str" cm="1">
        <f t="array" ref="P4491">IF( $L4491, TRIM(_xll.IMDP("IR", $G$5&amp;$N4491, $G$6)), "" )</f>
        <v/>
      </c>
      <c r="Q4491" t="b" cm="1">
        <f t="array" ref="Q4491">IF(
    $U$1=1, AND($P4491&lt;&gt;"", $P4491&lt;&gt;"...", $P4491&lt;&gt;"입력오류"),
    IF(
        $U$18=1, AND($P4491&lt;&gt;"", $P4491&lt;&gt;"...", $P4491&lt;&gt;"입력오류", ISNUMBER(FIND(INDEX($T$2:$T$7,$U$1),$P4491))),
        IF(
            $U$17="기타", AND($P4491&lt;&gt;"", $P4491&lt;&gt;"...", $P4491&lt;&gt;"입력오류", NOT(ISNUMBER(FIND($T$21:$T$34,$P4491)))),
            AND($P4491&lt;&gt;"", $P4491&lt;&gt;"...", $P4491&lt;&gt;"입력오류", $T$19=$P4491)
        )
    )
)</f>
        <v>0</v>
      </c>
    </row>
    <row r="4492" spans="1:17">
      <c r="A4492" t="s">
        <v>9320</v>
      </c>
      <c r="B4492" t="s">
        <v>9321</v>
      </c>
      <c r="I4492">
        <f t="shared" si="211"/>
        <v>4491</v>
      </c>
      <c r="J4492">
        <f t="shared" si="212"/>
        <v>4491</v>
      </c>
      <c r="K4492">
        <f t="shared" si="210"/>
        <v>1</v>
      </c>
      <c r="L4492" t="b">
        <f>COUNTIF($N$2:N4492, N4492)=1</f>
        <v>1</v>
      </c>
      <c r="M4492" s="37">
        <f>IF( $Q4492, MAX($M$1:M4491)+1, 0)</f>
        <v>0</v>
      </c>
      <c r="N4492" t="str" cm="1">
        <f t="array" ref="N4492">INDEX($A$9:$F$1048576, $J4492, $K4492 )</f>
        <v>73459</v>
      </c>
      <c r="O4492" t="str" cm="1">
        <f t="array" ref="O4492">INDEX($B$9:$F$1048576, $J4492, $K4492 )</f>
        <v>나무크레딧제6차(유)2</v>
      </c>
      <c r="P4492" t="str" cm="1">
        <f t="array" ref="P4492">IF( $L4492, TRIM(_xll.IMDP("IR", $G$5&amp;$N4492, $G$6)), "" )</f>
        <v/>
      </c>
      <c r="Q4492" t="b" cm="1">
        <f t="array" ref="Q4492">IF(
    $U$1=1, AND($P4492&lt;&gt;"", $P4492&lt;&gt;"...", $P4492&lt;&gt;"입력오류"),
    IF(
        $U$18=1, AND($P4492&lt;&gt;"", $P4492&lt;&gt;"...", $P4492&lt;&gt;"입력오류", ISNUMBER(FIND(INDEX($T$2:$T$7,$U$1),$P4492))),
        IF(
            $U$17="기타", AND($P4492&lt;&gt;"", $P4492&lt;&gt;"...", $P4492&lt;&gt;"입력오류", NOT(ISNUMBER(FIND($T$21:$T$34,$P4492)))),
            AND($P4492&lt;&gt;"", $P4492&lt;&gt;"...", $P4492&lt;&gt;"입력오류", $T$19=$P4492)
        )
    )
)</f>
        <v>0</v>
      </c>
    </row>
    <row r="4493" spans="1:17">
      <c r="A4493" t="s">
        <v>9322</v>
      </c>
      <c r="B4493" t="s">
        <v>9323</v>
      </c>
      <c r="I4493">
        <f t="shared" si="211"/>
        <v>4492</v>
      </c>
      <c r="J4493">
        <f t="shared" si="212"/>
        <v>4492</v>
      </c>
      <c r="K4493">
        <f t="shared" si="210"/>
        <v>1</v>
      </c>
      <c r="L4493" t="b">
        <f>COUNTIF($N$2:N4493, N4493)=1</f>
        <v>1</v>
      </c>
      <c r="M4493" s="37">
        <f>IF( $Q4493, MAX($M$1:M4492)+1, 0)</f>
        <v>0</v>
      </c>
      <c r="N4493" t="str" cm="1">
        <f t="array" ref="N4493">INDEX($A$9:$F$1048576, $J4493, $K4493 )</f>
        <v>73460</v>
      </c>
      <c r="O4493" t="str" cm="1">
        <f t="array" ref="O4493">INDEX($B$9:$F$1048576, $J4493, $K4493 )</f>
        <v>나무크레딧제7차(유)4</v>
      </c>
      <c r="P4493" t="str" cm="1">
        <f t="array" ref="P4493">IF( $L4493, TRIM(_xll.IMDP("IR", $G$5&amp;$N4493, $G$6)), "" )</f>
        <v/>
      </c>
      <c r="Q4493" t="b" cm="1">
        <f t="array" ref="Q4493">IF(
    $U$1=1, AND($P4493&lt;&gt;"", $P4493&lt;&gt;"...", $P4493&lt;&gt;"입력오류"),
    IF(
        $U$18=1, AND($P4493&lt;&gt;"", $P4493&lt;&gt;"...", $P4493&lt;&gt;"입력오류", ISNUMBER(FIND(INDEX($T$2:$T$7,$U$1),$P4493))),
        IF(
            $U$17="기타", AND($P4493&lt;&gt;"", $P4493&lt;&gt;"...", $P4493&lt;&gt;"입력오류", NOT(ISNUMBER(FIND($T$21:$T$34,$P4493)))),
            AND($P4493&lt;&gt;"", $P4493&lt;&gt;"...", $P4493&lt;&gt;"입력오류", $T$19=$P4493)
        )
    )
)</f>
        <v>0</v>
      </c>
    </row>
    <row r="4494" spans="1:17">
      <c r="A4494" t="s">
        <v>9324</v>
      </c>
      <c r="B4494" t="s">
        <v>9325</v>
      </c>
      <c r="I4494">
        <f t="shared" si="211"/>
        <v>4493</v>
      </c>
      <c r="J4494">
        <f t="shared" si="212"/>
        <v>4493</v>
      </c>
      <c r="K4494">
        <f t="shared" si="210"/>
        <v>1</v>
      </c>
      <c r="L4494" t="b">
        <f>COUNTIF($N$2:N4494, N4494)=1</f>
        <v>1</v>
      </c>
      <c r="M4494" s="37">
        <f>IF( $Q4494, MAX($M$1:M4493)+1, 0)</f>
        <v>0</v>
      </c>
      <c r="N4494" t="str" cm="1">
        <f t="array" ref="N4494">INDEX($A$9:$F$1048576, $J4494, $K4494 )</f>
        <v>73461</v>
      </c>
      <c r="O4494" t="str" cm="1">
        <f t="array" ref="O4494">INDEX($B$9:$F$1048576, $J4494, $K4494 )</f>
        <v>키스풍무제1차</v>
      </c>
      <c r="P4494" t="str" cm="1">
        <f t="array" ref="P4494">IF( $L4494, TRIM(_xll.IMDP("IR", $G$5&amp;$N4494, $G$6)), "" )</f>
        <v/>
      </c>
      <c r="Q4494" t="b" cm="1">
        <f t="array" ref="Q4494">IF(
    $U$1=1, AND($P4494&lt;&gt;"", $P4494&lt;&gt;"...", $P4494&lt;&gt;"입력오류"),
    IF(
        $U$18=1, AND($P4494&lt;&gt;"", $P4494&lt;&gt;"...", $P4494&lt;&gt;"입력오류", ISNUMBER(FIND(INDEX($T$2:$T$7,$U$1),$P4494))),
        IF(
            $U$17="기타", AND($P4494&lt;&gt;"", $P4494&lt;&gt;"...", $P4494&lt;&gt;"입력오류", NOT(ISNUMBER(FIND($T$21:$T$34,$P4494)))),
            AND($P4494&lt;&gt;"", $P4494&lt;&gt;"...", $P4494&lt;&gt;"입력오류", $T$19=$P4494)
        )
    )
)</f>
        <v>0</v>
      </c>
    </row>
    <row r="4495" spans="1:17">
      <c r="A4495" t="s">
        <v>9326</v>
      </c>
      <c r="B4495" t="s">
        <v>9327</v>
      </c>
      <c r="I4495">
        <f t="shared" si="211"/>
        <v>4494</v>
      </c>
      <c r="J4495">
        <f t="shared" si="212"/>
        <v>4494</v>
      </c>
      <c r="K4495">
        <f t="shared" si="210"/>
        <v>1</v>
      </c>
      <c r="L4495" t="b">
        <f>COUNTIF($N$2:N4495, N4495)=1</f>
        <v>1</v>
      </c>
      <c r="M4495" s="37">
        <f>IF( $Q4495, MAX($M$1:M4494)+1, 0)</f>
        <v>0</v>
      </c>
      <c r="N4495" t="str" cm="1">
        <f t="array" ref="N4495">INDEX($A$9:$F$1048576, $J4495, $K4495 )</f>
        <v>73463</v>
      </c>
      <c r="O4495" t="str" cm="1">
        <f t="array" ref="O4495">INDEX($B$9:$F$1048576, $J4495, $K4495 )</f>
        <v>더웨일제3차(유)1</v>
      </c>
      <c r="P4495" t="str" cm="1">
        <f t="array" ref="P4495">IF( $L4495, TRIM(_xll.IMDP("IR", $G$5&amp;$N4495, $G$6)), "" )</f>
        <v/>
      </c>
      <c r="Q4495" t="b" cm="1">
        <f t="array" ref="Q4495">IF(
    $U$1=1, AND($P4495&lt;&gt;"", $P4495&lt;&gt;"...", $P4495&lt;&gt;"입력오류"),
    IF(
        $U$18=1, AND($P4495&lt;&gt;"", $P4495&lt;&gt;"...", $P4495&lt;&gt;"입력오류", ISNUMBER(FIND(INDEX($T$2:$T$7,$U$1),$P4495))),
        IF(
            $U$17="기타", AND($P4495&lt;&gt;"", $P4495&lt;&gt;"...", $P4495&lt;&gt;"입력오류", NOT(ISNUMBER(FIND($T$21:$T$34,$P4495)))),
            AND($P4495&lt;&gt;"", $P4495&lt;&gt;"...", $P4495&lt;&gt;"입력오류", $T$19=$P4495)
        )
    )
)</f>
        <v>0</v>
      </c>
    </row>
    <row r="4496" spans="1:17">
      <c r="A4496" t="s">
        <v>9328</v>
      </c>
      <c r="B4496" t="s">
        <v>9329</v>
      </c>
      <c r="I4496">
        <f t="shared" si="211"/>
        <v>4495</v>
      </c>
      <c r="J4496">
        <f t="shared" si="212"/>
        <v>4495</v>
      </c>
      <c r="K4496">
        <f t="shared" si="210"/>
        <v>1</v>
      </c>
      <c r="L4496" t="b">
        <f>COUNTIF($N$2:N4496, N4496)=1</f>
        <v>1</v>
      </c>
      <c r="M4496" s="37">
        <f>IF( $Q4496, MAX($M$1:M4495)+1, 0)</f>
        <v>0</v>
      </c>
      <c r="N4496" t="str" cm="1">
        <f t="array" ref="N4496">INDEX($A$9:$F$1048576, $J4496, $K4496 )</f>
        <v>73464</v>
      </c>
      <c r="O4496" t="str" cm="1">
        <f t="array" ref="O4496">INDEX($B$9:$F$1048576, $J4496, $K4496 )</f>
        <v>더웨일제3차(유)2</v>
      </c>
      <c r="P4496" t="str" cm="1">
        <f t="array" ref="P4496">IF( $L4496, TRIM(_xll.IMDP("IR", $G$5&amp;$N4496, $G$6)), "" )</f>
        <v/>
      </c>
      <c r="Q4496" t="b" cm="1">
        <f t="array" ref="Q4496">IF(
    $U$1=1, AND($P4496&lt;&gt;"", $P4496&lt;&gt;"...", $P4496&lt;&gt;"입력오류"),
    IF(
        $U$18=1, AND($P4496&lt;&gt;"", $P4496&lt;&gt;"...", $P4496&lt;&gt;"입력오류", ISNUMBER(FIND(INDEX($T$2:$T$7,$U$1),$P4496))),
        IF(
            $U$17="기타", AND($P4496&lt;&gt;"", $P4496&lt;&gt;"...", $P4496&lt;&gt;"입력오류", NOT(ISNUMBER(FIND($T$21:$T$34,$P4496)))),
            AND($P4496&lt;&gt;"", $P4496&lt;&gt;"...", $P4496&lt;&gt;"입력오류", $T$19=$P4496)
        )
    )
)</f>
        <v>0</v>
      </c>
    </row>
    <row r="4497" spans="1:17">
      <c r="A4497" t="s">
        <v>9330</v>
      </c>
      <c r="B4497" t="s">
        <v>9331</v>
      </c>
      <c r="I4497">
        <f t="shared" si="211"/>
        <v>4496</v>
      </c>
      <c r="J4497">
        <f t="shared" si="212"/>
        <v>4496</v>
      </c>
      <c r="K4497">
        <f t="shared" si="210"/>
        <v>1</v>
      </c>
      <c r="L4497" t="b">
        <f>COUNTIF($N$2:N4497, N4497)=1</f>
        <v>1</v>
      </c>
      <c r="M4497" s="37">
        <f>IF( $Q4497, MAX($M$1:M4496)+1, 0)</f>
        <v>0</v>
      </c>
      <c r="N4497" t="str" cm="1">
        <f t="array" ref="N4497">INDEX($A$9:$F$1048576, $J4497, $K4497 )</f>
        <v>73466</v>
      </c>
      <c r="O4497" t="str" cm="1">
        <f t="array" ref="O4497">INDEX($B$9:$F$1048576, $J4497, $K4497 )</f>
        <v>메이피제1차(유)2-4</v>
      </c>
      <c r="P4497" t="str" cm="1">
        <f t="array" ref="P4497">IF( $L4497, TRIM(_xll.IMDP("IR", $G$5&amp;$N4497, $G$6)), "" )</f>
        <v/>
      </c>
      <c r="Q4497" t="b" cm="1">
        <f t="array" ref="Q4497">IF(
    $U$1=1, AND($P4497&lt;&gt;"", $P4497&lt;&gt;"...", $P4497&lt;&gt;"입력오류"),
    IF(
        $U$18=1, AND($P4497&lt;&gt;"", $P4497&lt;&gt;"...", $P4497&lt;&gt;"입력오류", ISNUMBER(FIND(INDEX($T$2:$T$7,$U$1),$P4497))),
        IF(
            $U$17="기타", AND($P4497&lt;&gt;"", $P4497&lt;&gt;"...", $P4497&lt;&gt;"입력오류", NOT(ISNUMBER(FIND($T$21:$T$34,$P4497)))),
            AND($P4497&lt;&gt;"", $P4497&lt;&gt;"...", $P4497&lt;&gt;"입력오류", $T$19=$P4497)
        )
    )
)</f>
        <v>0</v>
      </c>
    </row>
    <row r="4498" spans="1:17">
      <c r="A4498" t="s">
        <v>9332</v>
      </c>
      <c r="B4498" t="s">
        <v>9333</v>
      </c>
      <c r="I4498">
        <f t="shared" si="211"/>
        <v>4497</v>
      </c>
      <c r="J4498">
        <f t="shared" si="212"/>
        <v>4497</v>
      </c>
      <c r="K4498">
        <f t="shared" si="210"/>
        <v>1</v>
      </c>
      <c r="L4498" t="b">
        <f>COUNTIF($N$2:N4498, N4498)=1</f>
        <v>1</v>
      </c>
      <c r="M4498" s="37">
        <f>IF( $Q4498, MAX($M$1:M4497)+1, 0)</f>
        <v>0</v>
      </c>
      <c r="N4498" t="str" cm="1">
        <f t="array" ref="N4498">INDEX($A$9:$F$1048576, $J4498, $K4498 )</f>
        <v>73467</v>
      </c>
      <c r="O4498" t="str" cm="1">
        <f t="array" ref="O4498">INDEX($B$9:$F$1048576, $J4498, $K4498 )</f>
        <v>우리사랑제20차(유)1</v>
      </c>
      <c r="P4498" t="str" cm="1">
        <f t="array" ref="P4498">IF( $L4498, TRIM(_xll.IMDP("IR", $G$5&amp;$N4498, $G$6)), "" )</f>
        <v/>
      </c>
      <c r="Q4498" t="b" cm="1">
        <f t="array" ref="Q4498">IF(
    $U$1=1, AND($P4498&lt;&gt;"", $P4498&lt;&gt;"...", $P4498&lt;&gt;"입력오류"),
    IF(
        $U$18=1, AND($P4498&lt;&gt;"", $P4498&lt;&gt;"...", $P4498&lt;&gt;"입력오류", ISNUMBER(FIND(INDEX($T$2:$T$7,$U$1),$P4498))),
        IF(
            $U$17="기타", AND($P4498&lt;&gt;"", $P4498&lt;&gt;"...", $P4498&lt;&gt;"입력오류", NOT(ISNUMBER(FIND($T$21:$T$34,$P4498)))),
            AND($P4498&lt;&gt;"", $P4498&lt;&gt;"...", $P4498&lt;&gt;"입력오류", $T$19=$P4498)
        )
    )
)</f>
        <v>0</v>
      </c>
    </row>
    <row r="4499" spans="1:17">
      <c r="A4499" t="s">
        <v>9334</v>
      </c>
      <c r="B4499" t="s">
        <v>9335</v>
      </c>
      <c r="I4499">
        <f t="shared" si="211"/>
        <v>4498</v>
      </c>
      <c r="J4499">
        <f t="shared" si="212"/>
        <v>4498</v>
      </c>
      <c r="K4499">
        <f t="shared" si="210"/>
        <v>1</v>
      </c>
      <c r="L4499" t="b">
        <f>COUNTIF($N$2:N4499, N4499)=1</f>
        <v>1</v>
      </c>
      <c r="M4499" s="37">
        <f>IF( $Q4499, MAX($M$1:M4498)+1, 0)</f>
        <v>0</v>
      </c>
      <c r="N4499" t="str" cm="1">
        <f t="array" ref="N4499">INDEX($A$9:$F$1048576, $J4499, $K4499 )</f>
        <v>73469</v>
      </c>
      <c r="O4499" t="str" cm="1">
        <f t="array" ref="O4499">INDEX($B$9:$F$1048576, $J4499, $K4499 )</f>
        <v>나무크레딧제2차(유)5</v>
      </c>
      <c r="P4499" t="str" cm="1">
        <f t="array" ref="P4499">IF( $L4499, TRIM(_xll.IMDP("IR", $G$5&amp;$N4499, $G$6)), "" )</f>
        <v/>
      </c>
      <c r="Q4499" t="b" cm="1">
        <f t="array" ref="Q4499">IF(
    $U$1=1, AND($P4499&lt;&gt;"", $P4499&lt;&gt;"...", $P4499&lt;&gt;"입력오류"),
    IF(
        $U$18=1, AND($P4499&lt;&gt;"", $P4499&lt;&gt;"...", $P4499&lt;&gt;"입력오류", ISNUMBER(FIND(INDEX($T$2:$T$7,$U$1),$P4499))),
        IF(
            $U$17="기타", AND($P4499&lt;&gt;"", $P4499&lt;&gt;"...", $P4499&lt;&gt;"입력오류", NOT(ISNUMBER(FIND($T$21:$T$34,$P4499)))),
            AND($P4499&lt;&gt;"", $P4499&lt;&gt;"...", $P4499&lt;&gt;"입력오류", $T$19=$P4499)
        )
    )
)</f>
        <v>0</v>
      </c>
    </row>
    <row r="4500" spans="1:17">
      <c r="A4500" t="s">
        <v>9336</v>
      </c>
      <c r="B4500" t="s">
        <v>9337</v>
      </c>
      <c r="I4500">
        <f t="shared" si="211"/>
        <v>4499</v>
      </c>
      <c r="J4500">
        <f t="shared" si="212"/>
        <v>4499</v>
      </c>
      <c r="K4500">
        <f t="shared" si="210"/>
        <v>1</v>
      </c>
      <c r="L4500" t="b">
        <f>COUNTIF($N$2:N4500, N4500)=1</f>
        <v>1</v>
      </c>
      <c r="M4500" s="37">
        <f>IF( $Q4500, MAX($M$1:M4499)+1, 0)</f>
        <v>0</v>
      </c>
      <c r="N4500" t="str" cm="1">
        <f t="array" ref="N4500">INDEX($A$9:$F$1048576, $J4500, $K4500 )</f>
        <v>73470</v>
      </c>
      <c r="O4500" t="str" cm="1">
        <f t="array" ref="O4500">INDEX($B$9:$F$1048576, $J4500, $K4500 )</f>
        <v>나무크레딧제2차(유)6</v>
      </c>
      <c r="P4500" t="str" cm="1">
        <f t="array" ref="P4500">IF( $L4500, TRIM(_xll.IMDP("IR", $G$5&amp;$N4500, $G$6)), "" )</f>
        <v/>
      </c>
      <c r="Q4500" t="b" cm="1">
        <f t="array" ref="Q4500">IF(
    $U$1=1, AND($P4500&lt;&gt;"", $P4500&lt;&gt;"...", $P4500&lt;&gt;"입력오류"),
    IF(
        $U$18=1, AND($P4500&lt;&gt;"", $P4500&lt;&gt;"...", $P4500&lt;&gt;"입력오류", ISNUMBER(FIND(INDEX($T$2:$T$7,$U$1),$P4500))),
        IF(
            $U$17="기타", AND($P4500&lt;&gt;"", $P4500&lt;&gt;"...", $P4500&lt;&gt;"입력오류", NOT(ISNUMBER(FIND($T$21:$T$34,$P4500)))),
            AND($P4500&lt;&gt;"", $P4500&lt;&gt;"...", $P4500&lt;&gt;"입력오류", $T$19=$P4500)
        )
    )
)</f>
        <v>0</v>
      </c>
    </row>
    <row r="4501" spans="1:17">
      <c r="A4501" t="s">
        <v>9338</v>
      </c>
      <c r="B4501" t="s">
        <v>9339</v>
      </c>
      <c r="I4501">
        <f t="shared" si="211"/>
        <v>4500</v>
      </c>
      <c r="J4501">
        <f t="shared" si="212"/>
        <v>4500</v>
      </c>
      <c r="K4501">
        <f t="shared" si="210"/>
        <v>1</v>
      </c>
      <c r="L4501" t="b">
        <f>COUNTIF($N$2:N4501, N4501)=1</f>
        <v>1</v>
      </c>
      <c r="M4501" s="37">
        <f>IF( $Q4501, MAX($M$1:M4500)+1, 0)</f>
        <v>0</v>
      </c>
      <c r="N4501" t="str" cm="1">
        <f t="array" ref="N4501">INDEX($A$9:$F$1048576, $J4501, $K4501 )</f>
        <v>73471</v>
      </c>
      <c r="O4501" t="str" cm="1">
        <f t="array" ref="O4501">INDEX($B$9:$F$1048576, $J4501, $K4501 )</f>
        <v>신보2024제15차(유)1-1</v>
      </c>
      <c r="P4501" t="str" cm="1">
        <f t="array" ref="P4501">IF( $L4501, TRIM(_xll.IMDP("IR", $G$5&amp;$N4501, $G$6)), "" )</f>
        <v/>
      </c>
      <c r="Q4501" t="b" cm="1">
        <f t="array" ref="Q4501">IF(
    $U$1=1, AND($P4501&lt;&gt;"", $P4501&lt;&gt;"...", $P4501&lt;&gt;"입력오류"),
    IF(
        $U$18=1, AND($P4501&lt;&gt;"", $P4501&lt;&gt;"...", $P4501&lt;&gt;"입력오류", ISNUMBER(FIND(INDEX($T$2:$T$7,$U$1),$P4501))),
        IF(
            $U$17="기타", AND($P4501&lt;&gt;"", $P4501&lt;&gt;"...", $P4501&lt;&gt;"입력오류", NOT(ISNUMBER(FIND($T$21:$T$34,$P4501)))),
            AND($P4501&lt;&gt;"", $P4501&lt;&gt;"...", $P4501&lt;&gt;"입력오류", $T$19=$P4501)
        )
    )
)</f>
        <v>0</v>
      </c>
    </row>
    <row r="4502" spans="1:17">
      <c r="A4502" t="s">
        <v>9340</v>
      </c>
      <c r="B4502" t="s">
        <v>9341</v>
      </c>
      <c r="I4502">
        <f t="shared" si="211"/>
        <v>4501</v>
      </c>
      <c r="J4502">
        <f t="shared" si="212"/>
        <v>4501</v>
      </c>
      <c r="K4502">
        <f t="shared" si="210"/>
        <v>1</v>
      </c>
      <c r="L4502" t="b">
        <f>COUNTIF($N$2:N4502, N4502)=1</f>
        <v>1</v>
      </c>
      <c r="M4502" s="37">
        <f>IF( $Q4502, MAX($M$1:M4501)+1, 0)</f>
        <v>0</v>
      </c>
      <c r="N4502" t="str" cm="1">
        <f t="array" ref="N4502">INDEX($A$9:$F$1048576, $J4502, $K4502 )</f>
        <v>73472</v>
      </c>
      <c r="O4502" t="str" cm="1">
        <f t="array" ref="O4502">INDEX($B$9:$F$1048576, $J4502, $K4502 )</f>
        <v>신보2024제15차(유)1-2</v>
      </c>
      <c r="P4502" t="str" cm="1">
        <f t="array" ref="P4502">IF( $L4502, TRIM(_xll.IMDP("IR", $G$5&amp;$N4502, $G$6)), "" )</f>
        <v/>
      </c>
      <c r="Q4502" t="b" cm="1">
        <f t="array" ref="Q4502">IF(
    $U$1=1, AND($P4502&lt;&gt;"", $P4502&lt;&gt;"...", $P4502&lt;&gt;"입력오류"),
    IF(
        $U$18=1, AND($P4502&lt;&gt;"", $P4502&lt;&gt;"...", $P4502&lt;&gt;"입력오류", ISNUMBER(FIND(INDEX($T$2:$T$7,$U$1),$P4502))),
        IF(
            $U$17="기타", AND($P4502&lt;&gt;"", $P4502&lt;&gt;"...", $P4502&lt;&gt;"입력오류", NOT(ISNUMBER(FIND($T$21:$T$34,$P4502)))),
            AND($P4502&lt;&gt;"", $P4502&lt;&gt;"...", $P4502&lt;&gt;"입력오류", $T$19=$P4502)
        )
    )
)</f>
        <v>0</v>
      </c>
    </row>
    <row r="4503" spans="1:17">
      <c r="A4503" t="s">
        <v>9342</v>
      </c>
      <c r="B4503" t="s">
        <v>9343</v>
      </c>
      <c r="I4503">
        <f t="shared" si="211"/>
        <v>4502</v>
      </c>
      <c r="J4503">
        <f t="shared" si="212"/>
        <v>4502</v>
      </c>
      <c r="K4503">
        <f t="shared" si="210"/>
        <v>1</v>
      </c>
      <c r="L4503" t="b">
        <f>COUNTIF($N$2:N4503, N4503)=1</f>
        <v>1</v>
      </c>
      <c r="M4503" s="37">
        <f>IF( $Q4503, MAX($M$1:M4502)+1, 0)</f>
        <v>0</v>
      </c>
      <c r="N4503" t="str" cm="1">
        <f t="array" ref="N4503">INDEX($A$9:$F$1048576, $J4503, $K4503 )</f>
        <v>73473</v>
      </c>
      <c r="O4503" t="str" cm="1">
        <f t="array" ref="O4503">INDEX($B$9:$F$1048576, $J4503, $K4503 )</f>
        <v>신보2024제16차(유)1-1</v>
      </c>
      <c r="P4503" t="str" cm="1">
        <f t="array" ref="P4503">IF( $L4503, TRIM(_xll.IMDP("IR", $G$5&amp;$N4503, $G$6)), "" )</f>
        <v/>
      </c>
      <c r="Q4503" t="b" cm="1">
        <f t="array" ref="Q4503">IF(
    $U$1=1, AND($P4503&lt;&gt;"", $P4503&lt;&gt;"...", $P4503&lt;&gt;"입력오류"),
    IF(
        $U$18=1, AND($P4503&lt;&gt;"", $P4503&lt;&gt;"...", $P4503&lt;&gt;"입력오류", ISNUMBER(FIND(INDEX($T$2:$T$7,$U$1),$P4503))),
        IF(
            $U$17="기타", AND($P4503&lt;&gt;"", $P4503&lt;&gt;"...", $P4503&lt;&gt;"입력오류", NOT(ISNUMBER(FIND($T$21:$T$34,$P4503)))),
            AND($P4503&lt;&gt;"", $P4503&lt;&gt;"...", $P4503&lt;&gt;"입력오류", $T$19=$P4503)
        )
    )
)</f>
        <v>0</v>
      </c>
    </row>
    <row r="4504" spans="1:17">
      <c r="A4504" t="s">
        <v>9344</v>
      </c>
      <c r="B4504" t="s">
        <v>9345</v>
      </c>
      <c r="I4504">
        <f t="shared" si="211"/>
        <v>4503</v>
      </c>
      <c r="J4504">
        <f t="shared" si="212"/>
        <v>4503</v>
      </c>
      <c r="K4504">
        <f t="shared" si="210"/>
        <v>1</v>
      </c>
      <c r="L4504" t="b">
        <f>COUNTIF($N$2:N4504, N4504)=1</f>
        <v>1</v>
      </c>
      <c r="M4504" s="37">
        <f>IF( $Q4504, MAX($M$1:M4503)+1, 0)</f>
        <v>0</v>
      </c>
      <c r="N4504" t="str" cm="1">
        <f t="array" ref="N4504">INDEX($A$9:$F$1048576, $J4504, $K4504 )</f>
        <v>73474</v>
      </c>
      <c r="O4504" t="str" cm="1">
        <f t="array" ref="O4504">INDEX($B$9:$F$1048576, $J4504, $K4504 )</f>
        <v>신보2024제16차(유)1-2</v>
      </c>
      <c r="P4504" t="str" cm="1">
        <f t="array" ref="P4504">IF( $L4504, TRIM(_xll.IMDP("IR", $G$5&amp;$N4504, $G$6)), "" )</f>
        <v/>
      </c>
      <c r="Q4504" t="b" cm="1">
        <f t="array" ref="Q4504">IF(
    $U$1=1, AND($P4504&lt;&gt;"", $P4504&lt;&gt;"...", $P4504&lt;&gt;"입력오류"),
    IF(
        $U$18=1, AND($P4504&lt;&gt;"", $P4504&lt;&gt;"...", $P4504&lt;&gt;"입력오류", ISNUMBER(FIND(INDEX($T$2:$T$7,$U$1),$P4504))),
        IF(
            $U$17="기타", AND($P4504&lt;&gt;"", $P4504&lt;&gt;"...", $P4504&lt;&gt;"입력오류", NOT(ISNUMBER(FIND($T$21:$T$34,$P4504)))),
            AND($P4504&lt;&gt;"", $P4504&lt;&gt;"...", $P4504&lt;&gt;"입력오류", $T$19=$P4504)
        )
    )
)</f>
        <v>0</v>
      </c>
    </row>
    <row r="4505" spans="1:17">
      <c r="A4505" t="s">
        <v>9346</v>
      </c>
      <c r="B4505" t="s">
        <v>9347</v>
      </c>
      <c r="I4505">
        <f t="shared" si="211"/>
        <v>4504</v>
      </c>
      <c r="J4505">
        <f t="shared" si="212"/>
        <v>4504</v>
      </c>
      <c r="K4505">
        <f t="shared" si="210"/>
        <v>1</v>
      </c>
      <c r="L4505" t="b">
        <f>COUNTIF($N$2:N4505, N4505)=1</f>
        <v>1</v>
      </c>
      <c r="M4505" s="37">
        <f>IF( $Q4505, MAX($M$1:M4504)+1, 0)</f>
        <v>0</v>
      </c>
      <c r="N4505" t="str" cm="1">
        <f t="array" ref="N4505">INDEX($A$9:$F$1048576, $J4505, $K4505 )</f>
        <v>73475</v>
      </c>
      <c r="O4505" t="str" cm="1">
        <f t="array" ref="O4505">INDEX($B$9:$F$1048576, $J4505, $K4505 )</f>
        <v>에프엔남천피에프(유)1</v>
      </c>
      <c r="P4505" t="str" cm="1">
        <f t="array" ref="P4505">IF( $L4505, TRIM(_xll.IMDP("IR", $G$5&amp;$N4505, $G$6)), "" )</f>
        <v/>
      </c>
      <c r="Q4505" t="b" cm="1">
        <f t="array" ref="Q4505">IF(
    $U$1=1, AND($P4505&lt;&gt;"", $P4505&lt;&gt;"...", $P4505&lt;&gt;"입력오류"),
    IF(
        $U$18=1, AND($P4505&lt;&gt;"", $P4505&lt;&gt;"...", $P4505&lt;&gt;"입력오류", ISNUMBER(FIND(INDEX($T$2:$T$7,$U$1),$P4505))),
        IF(
            $U$17="기타", AND($P4505&lt;&gt;"", $P4505&lt;&gt;"...", $P4505&lt;&gt;"입력오류", NOT(ISNUMBER(FIND($T$21:$T$34,$P4505)))),
            AND($P4505&lt;&gt;"", $P4505&lt;&gt;"...", $P4505&lt;&gt;"입력오류", $T$19=$P4505)
        )
    )
)</f>
        <v>0</v>
      </c>
    </row>
    <row r="4506" spans="1:17">
      <c r="A4506" t="s">
        <v>9348</v>
      </c>
      <c r="B4506" t="s">
        <v>9349</v>
      </c>
      <c r="I4506">
        <f t="shared" si="211"/>
        <v>4505</v>
      </c>
      <c r="J4506">
        <f t="shared" si="212"/>
        <v>4505</v>
      </c>
      <c r="K4506">
        <f t="shared" si="210"/>
        <v>1</v>
      </c>
      <c r="L4506" t="b">
        <f>COUNTIF($N$2:N4506, N4506)=1</f>
        <v>1</v>
      </c>
      <c r="M4506" s="37">
        <f>IF( $Q4506, MAX($M$1:M4505)+1, 0)</f>
        <v>0</v>
      </c>
      <c r="N4506" t="str" cm="1">
        <f t="array" ref="N4506">INDEX($A$9:$F$1048576, $J4506, $K4506 )</f>
        <v>73479</v>
      </c>
      <c r="O4506" t="str" cm="1">
        <f t="array" ref="O4506">INDEX($B$9:$F$1048576, $J4506, $K4506 )</f>
        <v>퍼스트파이브지제76차(유)1-1</v>
      </c>
      <c r="P4506" t="str" cm="1">
        <f t="array" ref="P4506">IF( $L4506, TRIM(_xll.IMDP("IR", $G$5&amp;$N4506, $G$6)), "" )</f>
        <v/>
      </c>
      <c r="Q4506" t="b" cm="1">
        <f t="array" ref="Q4506">IF(
    $U$1=1, AND($P4506&lt;&gt;"", $P4506&lt;&gt;"...", $P4506&lt;&gt;"입력오류"),
    IF(
        $U$18=1, AND($P4506&lt;&gt;"", $P4506&lt;&gt;"...", $P4506&lt;&gt;"입력오류", ISNUMBER(FIND(INDEX($T$2:$T$7,$U$1),$P4506))),
        IF(
            $U$17="기타", AND($P4506&lt;&gt;"", $P4506&lt;&gt;"...", $P4506&lt;&gt;"입력오류", NOT(ISNUMBER(FIND($T$21:$T$34,$P4506)))),
            AND($P4506&lt;&gt;"", $P4506&lt;&gt;"...", $P4506&lt;&gt;"입력오류", $T$19=$P4506)
        )
    )
)</f>
        <v>0</v>
      </c>
    </row>
    <row r="4507" spans="1:17">
      <c r="A4507" t="s">
        <v>9350</v>
      </c>
      <c r="B4507" t="s">
        <v>9351</v>
      </c>
      <c r="I4507">
        <f t="shared" si="211"/>
        <v>4506</v>
      </c>
      <c r="J4507">
        <f t="shared" si="212"/>
        <v>4506</v>
      </c>
      <c r="K4507">
        <f t="shared" si="210"/>
        <v>1</v>
      </c>
      <c r="L4507" t="b">
        <f>COUNTIF($N$2:N4507, N4507)=1</f>
        <v>1</v>
      </c>
      <c r="M4507" s="37">
        <f>IF( $Q4507, MAX($M$1:M4506)+1, 0)</f>
        <v>0</v>
      </c>
      <c r="N4507" t="str" cm="1">
        <f t="array" ref="N4507">INDEX($A$9:$F$1048576, $J4507, $K4507 )</f>
        <v>73480</v>
      </c>
      <c r="O4507" t="str" cm="1">
        <f t="array" ref="O4507">INDEX($B$9:$F$1048576, $J4507, $K4507 )</f>
        <v>퍼스트파이브지제76차(유)1-2</v>
      </c>
      <c r="P4507" t="str" cm="1">
        <f t="array" ref="P4507">IF( $L4507, TRIM(_xll.IMDP("IR", $G$5&amp;$N4507, $G$6)), "" )</f>
        <v/>
      </c>
      <c r="Q4507" t="b" cm="1">
        <f t="array" ref="Q4507">IF(
    $U$1=1, AND($P4507&lt;&gt;"", $P4507&lt;&gt;"...", $P4507&lt;&gt;"입력오류"),
    IF(
        $U$18=1, AND($P4507&lt;&gt;"", $P4507&lt;&gt;"...", $P4507&lt;&gt;"입력오류", ISNUMBER(FIND(INDEX($T$2:$T$7,$U$1),$P4507))),
        IF(
            $U$17="기타", AND($P4507&lt;&gt;"", $P4507&lt;&gt;"...", $P4507&lt;&gt;"입력오류", NOT(ISNUMBER(FIND($T$21:$T$34,$P4507)))),
            AND($P4507&lt;&gt;"", $P4507&lt;&gt;"...", $P4507&lt;&gt;"입력오류", $T$19=$P4507)
        )
    )
)</f>
        <v>0</v>
      </c>
    </row>
    <row r="4508" spans="1:17">
      <c r="A4508" t="s">
        <v>9352</v>
      </c>
      <c r="B4508" t="s">
        <v>9353</v>
      </c>
      <c r="I4508">
        <f t="shared" si="211"/>
        <v>4507</v>
      </c>
      <c r="J4508">
        <f t="shared" si="212"/>
        <v>4507</v>
      </c>
      <c r="K4508">
        <f t="shared" si="210"/>
        <v>1</v>
      </c>
      <c r="L4508" t="b">
        <f>COUNTIF($N$2:N4508, N4508)=1</f>
        <v>1</v>
      </c>
      <c r="M4508" s="37">
        <f>IF( $Q4508, MAX($M$1:M4507)+1, 0)</f>
        <v>0</v>
      </c>
      <c r="N4508" t="str" cm="1">
        <f t="array" ref="N4508">INDEX($A$9:$F$1048576, $J4508, $K4508 )</f>
        <v>73481</v>
      </c>
      <c r="O4508" t="str" cm="1">
        <f t="array" ref="O4508">INDEX($B$9:$F$1048576, $J4508, $K4508 )</f>
        <v>퍼스트파이브지제76차(유)1-3</v>
      </c>
      <c r="P4508" t="str" cm="1">
        <f t="array" ref="P4508">IF( $L4508, TRIM(_xll.IMDP("IR", $G$5&amp;$N4508, $G$6)), "" )</f>
        <v/>
      </c>
      <c r="Q4508" t="b" cm="1">
        <f t="array" ref="Q4508">IF(
    $U$1=1, AND($P4508&lt;&gt;"", $P4508&lt;&gt;"...", $P4508&lt;&gt;"입력오류"),
    IF(
        $U$18=1, AND($P4508&lt;&gt;"", $P4508&lt;&gt;"...", $P4508&lt;&gt;"입력오류", ISNUMBER(FIND(INDEX($T$2:$T$7,$U$1),$P4508))),
        IF(
            $U$17="기타", AND($P4508&lt;&gt;"", $P4508&lt;&gt;"...", $P4508&lt;&gt;"입력오류", NOT(ISNUMBER(FIND($T$21:$T$34,$P4508)))),
            AND($P4508&lt;&gt;"", $P4508&lt;&gt;"...", $P4508&lt;&gt;"입력오류", $T$19=$P4508)
        )
    )
)</f>
        <v>0</v>
      </c>
    </row>
    <row r="4509" spans="1:17">
      <c r="A4509" t="s">
        <v>9354</v>
      </c>
      <c r="B4509" t="s">
        <v>9355</v>
      </c>
      <c r="I4509">
        <f t="shared" si="211"/>
        <v>4508</v>
      </c>
      <c r="J4509">
        <f t="shared" si="212"/>
        <v>4508</v>
      </c>
      <c r="K4509">
        <f t="shared" si="210"/>
        <v>1</v>
      </c>
      <c r="L4509" t="b">
        <f>COUNTIF($N$2:N4509, N4509)=1</f>
        <v>1</v>
      </c>
      <c r="M4509" s="37">
        <f>IF( $Q4509, MAX($M$1:M4508)+1, 0)</f>
        <v>0</v>
      </c>
      <c r="N4509" t="str" cm="1">
        <f t="array" ref="N4509">INDEX($A$9:$F$1048576, $J4509, $K4509 )</f>
        <v>73482</v>
      </c>
      <c r="O4509" t="str" cm="1">
        <f t="array" ref="O4509">INDEX($B$9:$F$1048576, $J4509, $K4509 )</f>
        <v>퍼스트파이브지제76차(유)1-4</v>
      </c>
      <c r="P4509" t="str" cm="1">
        <f t="array" ref="P4509">IF( $L4509, TRIM(_xll.IMDP("IR", $G$5&amp;$N4509, $G$6)), "" )</f>
        <v/>
      </c>
      <c r="Q4509" t="b" cm="1">
        <f t="array" ref="Q4509">IF(
    $U$1=1, AND($P4509&lt;&gt;"", $P4509&lt;&gt;"...", $P4509&lt;&gt;"입력오류"),
    IF(
        $U$18=1, AND($P4509&lt;&gt;"", $P4509&lt;&gt;"...", $P4509&lt;&gt;"입력오류", ISNUMBER(FIND(INDEX($T$2:$T$7,$U$1),$P4509))),
        IF(
            $U$17="기타", AND($P4509&lt;&gt;"", $P4509&lt;&gt;"...", $P4509&lt;&gt;"입력오류", NOT(ISNUMBER(FIND($T$21:$T$34,$P4509)))),
            AND($P4509&lt;&gt;"", $P4509&lt;&gt;"...", $P4509&lt;&gt;"입력오류", $T$19=$P4509)
        )
    )
)</f>
        <v>0</v>
      </c>
    </row>
    <row r="4510" spans="1:17">
      <c r="A4510" t="s">
        <v>9356</v>
      </c>
      <c r="B4510" t="s">
        <v>9357</v>
      </c>
      <c r="I4510">
        <f t="shared" si="211"/>
        <v>4509</v>
      </c>
      <c r="J4510">
        <f t="shared" si="212"/>
        <v>4509</v>
      </c>
      <c r="K4510">
        <f t="shared" si="210"/>
        <v>1</v>
      </c>
      <c r="L4510" t="b">
        <f>COUNTIF($N$2:N4510, N4510)=1</f>
        <v>1</v>
      </c>
      <c r="M4510" s="37">
        <f>IF( $Q4510, MAX($M$1:M4509)+1, 0)</f>
        <v>0</v>
      </c>
      <c r="N4510" t="str" cm="1">
        <f t="array" ref="N4510">INDEX($A$9:$F$1048576, $J4510, $K4510 )</f>
        <v>73483</v>
      </c>
      <c r="O4510" t="str" cm="1">
        <f t="array" ref="O4510">INDEX($B$9:$F$1048576, $J4510, $K4510 )</f>
        <v>퍼스트파이브지제76차(유)1-5</v>
      </c>
      <c r="P4510" t="str" cm="1">
        <f t="array" ref="P4510">IF( $L4510, TRIM(_xll.IMDP("IR", $G$5&amp;$N4510, $G$6)), "" )</f>
        <v/>
      </c>
      <c r="Q4510" t="b" cm="1">
        <f t="array" ref="Q4510">IF(
    $U$1=1, AND($P4510&lt;&gt;"", $P4510&lt;&gt;"...", $P4510&lt;&gt;"입력오류"),
    IF(
        $U$18=1, AND($P4510&lt;&gt;"", $P4510&lt;&gt;"...", $P4510&lt;&gt;"입력오류", ISNUMBER(FIND(INDEX($T$2:$T$7,$U$1),$P4510))),
        IF(
            $U$17="기타", AND($P4510&lt;&gt;"", $P4510&lt;&gt;"...", $P4510&lt;&gt;"입력오류", NOT(ISNUMBER(FIND($T$21:$T$34,$P4510)))),
            AND($P4510&lt;&gt;"", $P4510&lt;&gt;"...", $P4510&lt;&gt;"입력오류", $T$19=$P4510)
        )
    )
)</f>
        <v>0</v>
      </c>
    </row>
    <row r="4511" spans="1:17">
      <c r="A4511" t="s">
        <v>9358</v>
      </c>
      <c r="B4511" t="s">
        <v>9359</v>
      </c>
      <c r="I4511">
        <f t="shared" si="211"/>
        <v>4510</v>
      </c>
      <c r="J4511">
        <f t="shared" si="212"/>
        <v>4510</v>
      </c>
      <c r="K4511">
        <f t="shared" si="210"/>
        <v>1</v>
      </c>
      <c r="L4511" t="b">
        <f>COUNTIF($N$2:N4511, N4511)=1</f>
        <v>1</v>
      </c>
      <c r="M4511" s="37">
        <f>IF( $Q4511, MAX($M$1:M4510)+1, 0)</f>
        <v>0</v>
      </c>
      <c r="N4511" t="str" cm="1">
        <f t="array" ref="N4511">INDEX($A$9:$F$1048576, $J4511, $K4511 )</f>
        <v>73484</v>
      </c>
      <c r="O4511" t="str" cm="1">
        <f t="array" ref="O4511">INDEX($B$9:$F$1048576, $J4511, $K4511 )</f>
        <v>퍼스트파이브지제76차(유)1-6</v>
      </c>
      <c r="P4511" t="str" cm="1">
        <f t="array" ref="P4511">IF( $L4511, TRIM(_xll.IMDP("IR", $G$5&amp;$N4511, $G$6)), "" )</f>
        <v/>
      </c>
      <c r="Q4511" t="b" cm="1">
        <f t="array" ref="Q4511">IF(
    $U$1=1, AND($P4511&lt;&gt;"", $P4511&lt;&gt;"...", $P4511&lt;&gt;"입력오류"),
    IF(
        $U$18=1, AND($P4511&lt;&gt;"", $P4511&lt;&gt;"...", $P4511&lt;&gt;"입력오류", ISNUMBER(FIND(INDEX($T$2:$T$7,$U$1),$P4511))),
        IF(
            $U$17="기타", AND($P4511&lt;&gt;"", $P4511&lt;&gt;"...", $P4511&lt;&gt;"입력오류", NOT(ISNUMBER(FIND($T$21:$T$34,$P4511)))),
            AND($P4511&lt;&gt;"", $P4511&lt;&gt;"...", $P4511&lt;&gt;"입력오류", $T$19=$P4511)
        )
    )
)</f>
        <v>0</v>
      </c>
    </row>
    <row r="4512" spans="1:17">
      <c r="A4512" t="s">
        <v>9360</v>
      </c>
      <c r="B4512" t="s">
        <v>9361</v>
      </c>
      <c r="I4512">
        <f t="shared" si="211"/>
        <v>4511</v>
      </c>
      <c r="J4512">
        <f t="shared" si="212"/>
        <v>4511</v>
      </c>
      <c r="K4512">
        <f t="shared" si="210"/>
        <v>1</v>
      </c>
      <c r="L4512" t="b">
        <f>COUNTIF($N$2:N4512, N4512)=1</f>
        <v>1</v>
      </c>
      <c r="M4512" s="37">
        <f>IF( $Q4512, MAX($M$1:M4511)+1, 0)</f>
        <v>0</v>
      </c>
      <c r="N4512" t="str" cm="1">
        <f t="array" ref="N4512">INDEX($A$9:$F$1048576, $J4512, $K4512 )</f>
        <v>73485</v>
      </c>
      <c r="O4512" t="str" cm="1">
        <f t="array" ref="O4512">INDEX($B$9:$F$1048576, $J4512, $K4512 )</f>
        <v>퍼스트파이브지제76차(유)1-7</v>
      </c>
      <c r="P4512" t="str" cm="1">
        <f t="array" ref="P4512">IF( $L4512, TRIM(_xll.IMDP("IR", $G$5&amp;$N4512, $G$6)), "" )</f>
        <v/>
      </c>
      <c r="Q4512" t="b" cm="1">
        <f t="array" ref="Q4512">IF(
    $U$1=1, AND($P4512&lt;&gt;"", $P4512&lt;&gt;"...", $P4512&lt;&gt;"입력오류"),
    IF(
        $U$18=1, AND($P4512&lt;&gt;"", $P4512&lt;&gt;"...", $P4512&lt;&gt;"입력오류", ISNUMBER(FIND(INDEX($T$2:$T$7,$U$1),$P4512))),
        IF(
            $U$17="기타", AND($P4512&lt;&gt;"", $P4512&lt;&gt;"...", $P4512&lt;&gt;"입력오류", NOT(ISNUMBER(FIND($T$21:$T$34,$P4512)))),
            AND($P4512&lt;&gt;"", $P4512&lt;&gt;"...", $P4512&lt;&gt;"입력오류", $T$19=$P4512)
        )
    )
)</f>
        <v>0</v>
      </c>
    </row>
    <row r="4513" spans="1:17">
      <c r="A4513" t="s">
        <v>9362</v>
      </c>
      <c r="B4513" t="s">
        <v>9363</v>
      </c>
      <c r="I4513">
        <f t="shared" si="211"/>
        <v>4512</v>
      </c>
      <c r="J4513">
        <f t="shared" si="212"/>
        <v>4512</v>
      </c>
      <c r="K4513">
        <f t="shared" si="210"/>
        <v>1</v>
      </c>
      <c r="L4513" t="b">
        <f>COUNTIF($N$2:N4513, N4513)=1</f>
        <v>1</v>
      </c>
      <c r="M4513" s="37">
        <f>IF( $Q4513, MAX($M$1:M4512)+1, 0)</f>
        <v>0</v>
      </c>
      <c r="N4513" t="str" cm="1">
        <f t="array" ref="N4513">INDEX($A$9:$F$1048576, $J4513, $K4513 )</f>
        <v>73486</v>
      </c>
      <c r="O4513" t="str" cm="1">
        <f t="array" ref="O4513">INDEX($B$9:$F$1048576, $J4513, $K4513 )</f>
        <v>퍼스트파이브지제76차(유)1-8</v>
      </c>
      <c r="P4513" t="str" cm="1">
        <f t="array" ref="P4513">IF( $L4513, TRIM(_xll.IMDP("IR", $G$5&amp;$N4513, $G$6)), "" )</f>
        <v/>
      </c>
      <c r="Q4513" t="b" cm="1">
        <f t="array" ref="Q4513">IF(
    $U$1=1, AND($P4513&lt;&gt;"", $P4513&lt;&gt;"...", $P4513&lt;&gt;"입력오류"),
    IF(
        $U$18=1, AND($P4513&lt;&gt;"", $P4513&lt;&gt;"...", $P4513&lt;&gt;"입력오류", ISNUMBER(FIND(INDEX($T$2:$T$7,$U$1),$P4513))),
        IF(
            $U$17="기타", AND($P4513&lt;&gt;"", $P4513&lt;&gt;"...", $P4513&lt;&gt;"입력오류", NOT(ISNUMBER(FIND($T$21:$T$34,$P4513)))),
            AND($P4513&lt;&gt;"", $P4513&lt;&gt;"...", $P4513&lt;&gt;"입력오류", $T$19=$P4513)
        )
    )
)</f>
        <v>0</v>
      </c>
    </row>
    <row r="4514" spans="1:17">
      <c r="A4514" t="s">
        <v>9364</v>
      </c>
      <c r="B4514" t="s">
        <v>9365</v>
      </c>
      <c r="I4514">
        <f t="shared" si="211"/>
        <v>4513</v>
      </c>
      <c r="J4514">
        <f t="shared" si="212"/>
        <v>4513</v>
      </c>
      <c r="K4514">
        <f t="shared" si="210"/>
        <v>1</v>
      </c>
      <c r="L4514" t="b">
        <f>COUNTIF($N$2:N4514, N4514)=1</f>
        <v>1</v>
      </c>
      <c r="M4514" s="37">
        <f>IF( $Q4514, MAX($M$1:M4513)+1, 0)</f>
        <v>0</v>
      </c>
      <c r="N4514" t="str" cm="1">
        <f t="array" ref="N4514">INDEX($A$9:$F$1048576, $J4514, $K4514 )</f>
        <v>73487</v>
      </c>
      <c r="O4514" t="str" cm="1">
        <f t="array" ref="O4514">INDEX($B$9:$F$1048576, $J4514, $K4514 )</f>
        <v>퍼스트파이브지제76차(유)1-9</v>
      </c>
      <c r="P4514" t="str" cm="1">
        <f t="array" ref="P4514">IF( $L4514, TRIM(_xll.IMDP("IR", $G$5&amp;$N4514, $G$6)), "" )</f>
        <v/>
      </c>
      <c r="Q4514" t="b" cm="1">
        <f t="array" ref="Q4514">IF(
    $U$1=1, AND($P4514&lt;&gt;"", $P4514&lt;&gt;"...", $P4514&lt;&gt;"입력오류"),
    IF(
        $U$18=1, AND($P4514&lt;&gt;"", $P4514&lt;&gt;"...", $P4514&lt;&gt;"입력오류", ISNUMBER(FIND(INDEX($T$2:$T$7,$U$1),$P4514))),
        IF(
            $U$17="기타", AND($P4514&lt;&gt;"", $P4514&lt;&gt;"...", $P4514&lt;&gt;"입력오류", NOT(ISNUMBER(FIND($T$21:$T$34,$P4514)))),
            AND($P4514&lt;&gt;"", $P4514&lt;&gt;"...", $P4514&lt;&gt;"입력오류", $T$19=$P4514)
        )
    )
)</f>
        <v>0</v>
      </c>
    </row>
    <row r="4515" spans="1:17">
      <c r="A4515" t="s">
        <v>9366</v>
      </c>
      <c r="B4515" t="s">
        <v>9367</v>
      </c>
      <c r="I4515">
        <f t="shared" si="211"/>
        <v>4514</v>
      </c>
      <c r="J4515">
        <f t="shared" si="212"/>
        <v>4514</v>
      </c>
      <c r="K4515">
        <f t="shared" si="210"/>
        <v>1</v>
      </c>
      <c r="L4515" t="b">
        <f>COUNTIF($N$2:N4515, N4515)=1</f>
        <v>1</v>
      </c>
      <c r="M4515" s="37">
        <f>IF( $Q4515, MAX($M$1:M4514)+1, 0)</f>
        <v>0</v>
      </c>
      <c r="N4515" t="str" cm="1">
        <f t="array" ref="N4515">INDEX($A$9:$F$1048576, $J4515, $K4515 )</f>
        <v>73488</v>
      </c>
      <c r="O4515" t="str" cm="1">
        <f t="array" ref="O4515">INDEX($B$9:$F$1048576, $J4515, $K4515 )</f>
        <v>퍼스트파이브지제76차(유)1-10</v>
      </c>
      <c r="P4515" t="str" cm="1">
        <f t="array" ref="P4515">IF( $L4515, TRIM(_xll.IMDP("IR", $G$5&amp;$N4515, $G$6)), "" )</f>
        <v/>
      </c>
      <c r="Q4515" t="b" cm="1">
        <f t="array" ref="Q4515">IF(
    $U$1=1, AND($P4515&lt;&gt;"", $P4515&lt;&gt;"...", $P4515&lt;&gt;"입력오류"),
    IF(
        $U$18=1, AND($P4515&lt;&gt;"", $P4515&lt;&gt;"...", $P4515&lt;&gt;"입력오류", ISNUMBER(FIND(INDEX($T$2:$T$7,$U$1),$P4515))),
        IF(
            $U$17="기타", AND($P4515&lt;&gt;"", $P4515&lt;&gt;"...", $P4515&lt;&gt;"입력오류", NOT(ISNUMBER(FIND($T$21:$T$34,$P4515)))),
            AND($P4515&lt;&gt;"", $P4515&lt;&gt;"...", $P4515&lt;&gt;"입력오류", $T$19=$P4515)
        )
    )
)</f>
        <v>0</v>
      </c>
    </row>
    <row r="4516" spans="1:17">
      <c r="A4516" t="s">
        <v>9368</v>
      </c>
      <c r="B4516" t="s">
        <v>9369</v>
      </c>
      <c r="I4516">
        <f t="shared" si="211"/>
        <v>4515</v>
      </c>
      <c r="J4516">
        <f t="shared" si="212"/>
        <v>4515</v>
      </c>
      <c r="K4516">
        <f t="shared" si="210"/>
        <v>1</v>
      </c>
      <c r="L4516" t="b">
        <f>COUNTIF($N$2:N4516, N4516)=1</f>
        <v>1</v>
      </c>
      <c r="M4516" s="37">
        <f>IF( $Q4516, MAX($M$1:M4515)+1, 0)</f>
        <v>0</v>
      </c>
      <c r="N4516" t="str" cm="1">
        <f t="array" ref="N4516">INDEX($A$9:$F$1048576, $J4516, $K4516 )</f>
        <v>73489</v>
      </c>
      <c r="O4516" t="str" cm="1">
        <f t="array" ref="O4516">INDEX($B$9:$F$1048576, $J4516, $K4516 )</f>
        <v>퍼스트파이브지제76차(유)1-11</v>
      </c>
      <c r="P4516" t="str" cm="1">
        <f t="array" ref="P4516">IF( $L4516, TRIM(_xll.IMDP("IR", $G$5&amp;$N4516, $G$6)), "" )</f>
        <v/>
      </c>
      <c r="Q4516" t="b" cm="1">
        <f t="array" ref="Q4516">IF(
    $U$1=1, AND($P4516&lt;&gt;"", $P4516&lt;&gt;"...", $P4516&lt;&gt;"입력오류"),
    IF(
        $U$18=1, AND($P4516&lt;&gt;"", $P4516&lt;&gt;"...", $P4516&lt;&gt;"입력오류", ISNUMBER(FIND(INDEX($T$2:$T$7,$U$1),$P4516))),
        IF(
            $U$17="기타", AND($P4516&lt;&gt;"", $P4516&lt;&gt;"...", $P4516&lt;&gt;"입력오류", NOT(ISNUMBER(FIND($T$21:$T$34,$P4516)))),
            AND($P4516&lt;&gt;"", $P4516&lt;&gt;"...", $P4516&lt;&gt;"입력오류", $T$19=$P4516)
        )
    )
)</f>
        <v>0</v>
      </c>
    </row>
    <row r="4517" spans="1:17">
      <c r="A4517" t="s">
        <v>9370</v>
      </c>
      <c r="B4517" t="s">
        <v>9371</v>
      </c>
      <c r="I4517">
        <f t="shared" si="211"/>
        <v>4516</v>
      </c>
      <c r="J4517">
        <f t="shared" si="212"/>
        <v>4516</v>
      </c>
      <c r="K4517">
        <f t="shared" si="210"/>
        <v>1</v>
      </c>
      <c r="L4517" t="b">
        <f>COUNTIF($N$2:N4517, N4517)=1</f>
        <v>1</v>
      </c>
      <c r="M4517" s="37">
        <f>IF( $Q4517, MAX($M$1:M4516)+1, 0)</f>
        <v>0</v>
      </c>
      <c r="N4517" t="str" cm="1">
        <f t="array" ref="N4517">INDEX($A$9:$F$1048576, $J4517, $K4517 )</f>
        <v>73490</v>
      </c>
      <c r="O4517" t="str" cm="1">
        <f t="array" ref="O4517">INDEX($B$9:$F$1048576, $J4517, $K4517 )</f>
        <v>퍼스트파이브지제76차(유)1-12</v>
      </c>
      <c r="P4517" t="str" cm="1">
        <f t="array" ref="P4517">IF( $L4517, TRIM(_xll.IMDP("IR", $G$5&amp;$N4517, $G$6)), "" )</f>
        <v/>
      </c>
      <c r="Q4517" t="b" cm="1">
        <f t="array" ref="Q4517">IF(
    $U$1=1, AND($P4517&lt;&gt;"", $P4517&lt;&gt;"...", $P4517&lt;&gt;"입력오류"),
    IF(
        $U$18=1, AND($P4517&lt;&gt;"", $P4517&lt;&gt;"...", $P4517&lt;&gt;"입력오류", ISNUMBER(FIND(INDEX($T$2:$T$7,$U$1),$P4517))),
        IF(
            $U$17="기타", AND($P4517&lt;&gt;"", $P4517&lt;&gt;"...", $P4517&lt;&gt;"입력오류", NOT(ISNUMBER(FIND($T$21:$T$34,$P4517)))),
            AND($P4517&lt;&gt;"", $P4517&lt;&gt;"...", $P4517&lt;&gt;"입력오류", $T$19=$P4517)
        )
    )
)</f>
        <v>0</v>
      </c>
    </row>
    <row r="4518" spans="1:17">
      <c r="A4518" t="s">
        <v>9372</v>
      </c>
      <c r="B4518" t="s">
        <v>9373</v>
      </c>
      <c r="I4518">
        <f t="shared" si="211"/>
        <v>4517</v>
      </c>
      <c r="J4518">
        <f t="shared" si="212"/>
        <v>4517</v>
      </c>
      <c r="K4518">
        <f t="shared" si="210"/>
        <v>1</v>
      </c>
      <c r="L4518" t="b">
        <f>COUNTIF($N$2:N4518, N4518)=1</f>
        <v>1</v>
      </c>
      <c r="M4518" s="37">
        <f>IF( $Q4518, MAX($M$1:M4517)+1, 0)</f>
        <v>0</v>
      </c>
      <c r="N4518" t="str" cm="1">
        <f t="array" ref="N4518">INDEX($A$9:$F$1048576, $J4518, $K4518 )</f>
        <v>73491</v>
      </c>
      <c r="O4518" t="str" cm="1">
        <f t="array" ref="O4518">INDEX($B$9:$F$1048576, $J4518, $K4518 )</f>
        <v>퍼스트파이브지제76차(유)1-13</v>
      </c>
      <c r="P4518" t="str" cm="1">
        <f t="array" ref="P4518">IF( $L4518, TRIM(_xll.IMDP("IR", $G$5&amp;$N4518, $G$6)), "" )</f>
        <v/>
      </c>
      <c r="Q4518" t="b" cm="1">
        <f t="array" ref="Q4518">IF(
    $U$1=1, AND($P4518&lt;&gt;"", $P4518&lt;&gt;"...", $P4518&lt;&gt;"입력오류"),
    IF(
        $U$18=1, AND($P4518&lt;&gt;"", $P4518&lt;&gt;"...", $P4518&lt;&gt;"입력오류", ISNUMBER(FIND(INDEX($T$2:$T$7,$U$1),$P4518))),
        IF(
            $U$17="기타", AND($P4518&lt;&gt;"", $P4518&lt;&gt;"...", $P4518&lt;&gt;"입력오류", NOT(ISNUMBER(FIND($T$21:$T$34,$P4518)))),
            AND($P4518&lt;&gt;"", $P4518&lt;&gt;"...", $P4518&lt;&gt;"입력오류", $T$19=$P4518)
        )
    )
)</f>
        <v>0</v>
      </c>
    </row>
    <row r="4519" spans="1:17">
      <c r="A4519" t="s">
        <v>9374</v>
      </c>
      <c r="B4519" t="s">
        <v>9375</v>
      </c>
      <c r="I4519">
        <f t="shared" si="211"/>
        <v>4518</v>
      </c>
      <c r="J4519">
        <f t="shared" si="212"/>
        <v>4518</v>
      </c>
      <c r="K4519">
        <f t="shared" si="210"/>
        <v>1</v>
      </c>
      <c r="L4519" t="b">
        <f>COUNTIF($N$2:N4519, N4519)=1</f>
        <v>1</v>
      </c>
      <c r="M4519" s="37">
        <f>IF( $Q4519, MAX($M$1:M4518)+1, 0)</f>
        <v>0</v>
      </c>
      <c r="N4519" t="str" cm="1">
        <f t="array" ref="N4519">INDEX($A$9:$F$1048576, $J4519, $K4519 )</f>
        <v>73492</v>
      </c>
      <c r="O4519" t="str" cm="1">
        <f t="array" ref="O4519">INDEX($B$9:$F$1048576, $J4519, $K4519 )</f>
        <v>퍼스트파이브지제76차(유)1-14</v>
      </c>
      <c r="P4519" t="str" cm="1">
        <f t="array" ref="P4519">IF( $L4519, TRIM(_xll.IMDP("IR", $G$5&amp;$N4519, $G$6)), "" )</f>
        <v/>
      </c>
      <c r="Q4519" t="b" cm="1">
        <f t="array" ref="Q4519">IF(
    $U$1=1, AND($P4519&lt;&gt;"", $P4519&lt;&gt;"...", $P4519&lt;&gt;"입력오류"),
    IF(
        $U$18=1, AND($P4519&lt;&gt;"", $P4519&lt;&gt;"...", $P4519&lt;&gt;"입력오류", ISNUMBER(FIND(INDEX($T$2:$T$7,$U$1),$P4519))),
        IF(
            $U$17="기타", AND($P4519&lt;&gt;"", $P4519&lt;&gt;"...", $P4519&lt;&gt;"입력오류", NOT(ISNUMBER(FIND($T$21:$T$34,$P4519)))),
            AND($P4519&lt;&gt;"", $P4519&lt;&gt;"...", $P4519&lt;&gt;"입력오류", $T$19=$P4519)
        )
    )
)</f>
        <v>0</v>
      </c>
    </row>
    <row r="4520" spans="1:17">
      <c r="A4520" t="s">
        <v>9376</v>
      </c>
      <c r="B4520" t="s">
        <v>9377</v>
      </c>
      <c r="I4520">
        <f t="shared" si="211"/>
        <v>4519</v>
      </c>
      <c r="J4520">
        <f t="shared" si="212"/>
        <v>4519</v>
      </c>
      <c r="K4520">
        <f t="shared" si="210"/>
        <v>1</v>
      </c>
      <c r="L4520" t="b">
        <f>COUNTIF($N$2:N4520, N4520)=1</f>
        <v>1</v>
      </c>
      <c r="M4520" s="37">
        <f>IF( $Q4520, MAX($M$1:M4519)+1, 0)</f>
        <v>0</v>
      </c>
      <c r="N4520" t="str" cm="1">
        <f t="array" ref="N4520">INDEX($A$9:$F$1048576, $J4520, $K4520 )</f>
        <v>73493</v>
      </c>
      <c r="O4520" t="str" cm="1">
        <f t="array" ref="O4520">INDEX($B$9:$F$1048576, $J4520, $K4520 )</f>
        <v>퍼스트파이브지제76차(유)1-15</v>
      </c>
      <c r="P4520" t="str" cm="1">
        <f t="array" ref="P4520">IF( $L4520, TRIM(_xll.IMDP("IR", $G$5&amp;$N4520, $G$6)), "" )</f>
        <v/>
      </c>
      <c r="Q4520" t="b" cm="1">
        <f t="array" ref="Q4520">IF(
    $U$1=1, AND($P4520&lt;&gt;"", $P4520&lt;&gt;"...", $P4520&lt;&gt;"입력오류"),
    IF(
        $U$18=1, AND($P4520&lt;&gt;"", $P4520&lt;&gt;"...", $P4520&lt;&gt;"입력오류", ISNUMBER(FIND(INDEX($T$2:$T$7,$U$1),$P4520))),
        IF(
            $U$17="기타", AND($P4520&lt;&gt;"", $P4520&lt;&gt;"...", $P4520&lt;&gt;"입력오류", NOT(ISNUMBER(FIND($T$21:$T$34,$P4520)))),
            AND($P4520&lt;&gt;"", $P4520&lt;&gt;"...", $P4520&lt;&gt;"입력오류", $T$19=$P4520)
        )
    )
)</f>
        <v>0</v>
      </c>
    </row>
    <row r="4521" spans="1:17">
      <c r="A4521" t="s">
        <v>9378</v>
      </c>
      <c r="B4521" t="s">
        <v>9379</v>
      </c>
      <c r="I4521">
        <f t="shared" si="211"/>
        <v>4520</v>
      </c>
      <c r="J4521">
        <f t="shared" si="212"/>
        <v>4520</v>
      </c>
      <c r="K4521">
        <f t="shared" si="210"/>
        <v>1</v>
      </c>
      <c r="L4521" t="b">
        <f>COUNTIF($N$2:N4521, N4521)=1</f>
        <v>1</v>
      </c>
      <c r="M4521" s="37">
        <f>IF( $Q4521, MAX($M$1:M4520)+1, 0)</f>
        <v>0</v>
      </c>
      <c r="N4521" t="str" cm="1">
        <f t="array" ref="N4521">INDEX($A$9:$F$1048576, $J4521, $K4521 )</f>
        <v>73494</v>
      </c>
      <c r="O4521" t="str" cm="1">
        <f t="array" ref="O4521">INDEX($B$9:$F$1048576, $J4521, $K4521 )</f>
        <v>퍼스트파이브지제76차(유)1-16</v>
      </c>
      <c r="P4521" t="str" cm="1">
        <f t="array" ref="P4521">IF( $L4521, TRIM(_xll.IMDP("IR", $G$5&amp;$N4521, $G$6)), "" )</f>
        <v/>
      </c>
      <c r="Q4521" t="b" cm="1">
        <f t="array" ref="Q4521">IF(
    $U$1=1, AND($P4521&lt;&gt;"", $P4521&lt;&gt;"...", $P4521&lt;&gt;"입력오류"),
    IF(
        $U$18=1, AND($P4521&lt;&gt;"", $P4521&lt;&gt;"...", $P4521&lt;&gt;"입력오류", ISNUMBER(FIND(INDEX($T$2:$T$7,$U$1),$P4521))),
        IF(
            $U$17="기타", AND($P4521&lt;&gt;"", $P4521&lt;&gt;"...", $P4521&lt;&gt;"입력오류", NOT(ISNUMBER(FIND($T$21:$T$34,$P4521)))),
            AND($P4521&lt;&gt;"", $P4521&lt;&gt;"...", $P4521&lt;&gt;"입력오류", $T$19=$P4521)
        )
    )
)</f>
        <v>0</v>
      </c>
    </row>
    <row r="4522" spans="1:17">
      <c r="A4522" t="s">
        <v>9380</v>
      </c>
      <c r="B4522" t="s">
        <v>9381</v>
      </c>
      <c r="I4522">
        <f t="shared" si="211"/>
        <v>4521</v>
      </c>
      <c r="J4522">
        <f t="shared" si="212"/>
        <v>4521</v>
      </c>
      <c r="K4522">
        <f t="shared" si="210"/>
        <v>1</v>
      </c>
      <c r="L4522" t="b">
        <f>COUNTIF($N$2:N4522, N4522)=1</f>
        <v>1</v>
      </c>
      <c r="M4522" s="37">
        <f>IF( $Q4522, MAX($M$1:M4521)+1, 0)</f>
        <v>0</v>
      </c>
      <c r="N4522" t="str" cm="1">
        <f t="array" ref="N4522">INDEX($A$9:$F$1048576, $J4522, $K4522 )</f>
        <v>73495</v>
      </c>
      <c r="O4522" t="str" cm="1">
        <f t="array" ref="O4522">INDEX($B$9:$F$1048576, $J4522, $K4522 )</f>
        <v>퍼스트파이브지제76차(유)1-17</v>
      </c>
      <c r="P4522" t="str" cm="1">
        <f t="array" ref="P4522">IF( $L4522, TRIM(_xll.IMDP("IR", $G$5&amp;$N4522, $G$6)), "" )</f>
        <v/>
      </c>
      <c r="Q4522" t="b" cm="1">
        <f t="array" ref="Q4522">IF(
    $U$1=1, AND($P4522&lt;&gt;"", $P4522&lt;&gt;"...", $P4522&lt;&gt;"입력오류"),
    IF(
        $U$18=1, AND($P4522&lt;&gt;"", $P4522&lt;&gt;"...", $P4522&lt;&gt;"입력오류", ISNUMBER(FIND(INDEX($T$2:$T$7,$U$1),$P4522))),
        IF(
            $U$17="기타", AND($P4522&lt;&gt;"", $P4522&lt;&gt;"...", $P4522&lt;&gt;"입력오류", NOT(ISNUMBER(FIND($T$21:$T$34,$P4522)))),
            AND($P4522&lt;&gt;"", $P4522&lt;&gt;"...", $P4522&lt;&gt;"입력오류", $T$19=$P4522)
        )
    )
)</f>
        <v>0</v>
      </c>
    </row>
    <row r="4523" spans="1:17">
      <c r="A4523" t="s">
        <v>9382</v>
      </c>
      <c r="B4523" t="s">
        <v>9383</v>
      </c>
      <c r="I4523">
        <f t="shared" si="211"/>
        <v>4522</v>
      </c>
      <c r="J4523">
        <f t="shared" si="212"/>
        <v>4522</v>
      </c>
      <c r="K4523">
        <f t="shared" si="210"/>
        <v>1</v>
      </c>
      <c r="L4523" t="b">
        <f>COUNTIF($N$2:N4523, N4523)=1</f>
        <v>1</v>
      </c>
      <c r="M4523" s="37">
        <f>IF( $Q4523, MAX($M$1:M4522)+1, 0)</f>
        <v>0</v>
      </c>
      <c r="N4523" t="str" cm="1">
        <f t="array" ref="N4523">INDEX($A$9:$F$1048576, $J4523, $K4523 )</f>
        <v>73496</v>
      </c>
      <c r="O4523" t="str" cm="1">
        <f t="array" ref="O4523">INDEX($B$9:$F$1048576, $J4523, $K4523 )</f>
        <v>퍼스트파이브지제76차(유)1-18</v>
      </c>
      <c r="P4523" t="str" cm="1">
        <f t="array" ref="P4523">IF( $L4523, TRIM(_xll.IMDP("IR", $G$5&amp;$N4523, $G$6)), "" )</f>
        <v/>
      </c>
      <c r="Q4523" t="b" cm="1">
        <f t="array" ref="Q4523">IF(
    $U$1=1, AND($P4523&lt;&gt;"", $P4523&lt;&gt;"...", $P4523&lt;&gt;"입력오류"),
    IF(
        $U$18=1, AND($P4523&lt;&gt;"", $P4523&lt;&gt;"...", $P4523&lt;&gt;"입력오류", ISNUMBER(FIND(INDEX($T$2:$T$7,$U$1),$P4523))),
        IF(
            $U$17="기타", AND($P4523&lt;&gt;"", $P4523&lt;&gt;"...", $P4523&lt;&gt;"입력오류", NOT(ISNUMBER(FIND($T$21:$T$34,$P4523)))),
            AND($P4523&lt;&gt;"", $P4523&lt;&gt;"...", $P4523&lt;&gt;"입력오류", $T$19=$P4523)
        )
    )
)</f>
        <v>0</v>
      </c>
    </row>
    <row r="4524" spans="1:17">
      <c r="A4524" t="s">
        <v>9384</v>
      </c>
      <c r="B4524" t="s">
        <v>9385</v>
      </c>
      <c r="I4524">
        <f t="shared" si="211"/>
        <v>4523</v>
      </c>
      <c r="J4524">
        <f t="shared" si="212"/>
        <v>4523</v>
      </c>
      <c r="K4524">
        <f t="shared" si="210"/>
        <v>1</v>
      </c>
      <c r="L4524" t="b">
        <f>COUNTIF($N$2:N4524, N4524)=1</f>
        <v>1</v>
      </c>
      <c r="M4524" s="37">
        <f>IF( $Q4524, MAX($M$1:M4523)+1, 0)</f>
        <v>0</v>
      </c>
      <c r="N4524" t="str" cm="1">
        <f t="array" ref="N4524">INDEX($A$9:$F$1048576, $J4524, $K4524 )</f>
        <v>73497</v>
      </c>
      <c r="O4524" t="str" cm="1">
        <f t="array" ref="O4524">INDEX($B$9:$F$1048576, $J4524, $K4524 )</f>
        <v>퍼스트파이브지제76차(유)1-19</v>
      </c>
      <c r="P4524" t="str" cm="1">
        <f t="array" ref="P4524">IF( $L4524, TRIM(_xll.IMDP("IR", $G$5&amp;$N4524, $G$6)), "" )</f>
        <v/>
      </c>
      <c r="Q4524" t="b" cm="1">
        <f t="array" ref="Q4524">IF(
    $U$1=1, AND($P4524&lt;&gt;"", $P4524&lt;&gt;"...", $P4524&lt;&gt;"입력오류"),
    IF(
        $U$18=1, AND($P4524&lt;&gt;"", $P4524&lt;&gt;"...", $P4524&lt;&gt;"입력오류", ISNUMBER(FIND(INDEX($T$2:$T$7,$U$1),$P4524))),
        IF(
            $U$17="기타", AND($P4524&lt;&gt;"", $P4524&lt;&gt;"...", $P4524&lt;&gt;"입력오류", NOT(ISNUMBER(FIND($T$21:$T$34,$P4524)))),
            AND($P4524&lt;&gt;"", $P4524&lt;&gt;"...", $P4524&lt;&gt;"입력오류", $T$19=$P4524)
        )
    )
)</f>
        <v>0</v>
      </c>
    </row>
    <row r="4525" spans="1:17">
      <c r="A4525" t="s">
        <v>9386</v>
      </c>
      <c r="B4525" t="s">
        <v>9387</v>
      </c>
      <c r="I4525">
        <f t="shared" si="211"/>
        <v>4524</v>
      </c>
      <c r="J4525">
        <f t="shared" si="212"/>
        <v>4524</v>
      </c>
      <c r="K4525">
        <f t="shared" si="210"/>
        <v>1</v>
      </c>
      <c r="L4525" t="b">
        <f>COUNTIF($N$2:N4525, N4525)=1</f>
        <v>1</v>
      </c>
      <c r="M4525" s="37">
        <f>IF( $Q4525, MAX($M$1:M4524)+1, 0)</f>
        <v>0</v>
      </c>
      <c r="N4525" t="str" cm="1">
        <f t="array" ref="N4525">INDEX($A$9:$F$1048576, $J4525, $K4525 )</f>
        <v>73498</v>
      </c>
      <c r="O4525" t="str" cm="1">
        <f t="array" ref="O4525">INDEX($B$9:$F$1048576, $J4525, $K4525 )</f>
        <v>퍼스트파이브지제76차(유)1-20</v>
      </c>
      <c r="P4525" t="str" cm="1">
        <f t="array" ref="P4525">IF( $L4525, TRIM(_xll.IMDP("IR", $G$5&amp;$N4525, $G$6)), "" )</f>
        <v/>
      </c>
      <c r="Q4525" t="b" cm="1">
        <f t="array" ref="Q4525">IF(
    $U$1=1, AND($P4525&lt;&gt;"", $P4525&lt;&gt;"...", $P4525&lt;&gt;"입력오류"),
    IF(
        $U$18=1, AND($P4525&lt;&gt;"", $P4525&lt;&gt;"...", $P4525&lt;&gt;"입력오류", ISNUMBER(FIND(INDEX($T$2:$T$7,$U$1),$P4525))),
        IF(
            $U$17="기타", AND($P4525&lt;&gt;"", $P4525&lt;&gt;"...", $P4525&lt;&gt;"입력오류", NOT(ISNUMBER(FIND($T$21:$T$34,$P4525)))),
            AND($P4525&lt;&gt;"", $P4525&lt;&gt;"...", $P4525&lt;&gt;"입력오류", $T$19=$P4525)
        )
    )
)</f>
        <v>0</v>
      </c>
    </row>
    <row r="4526" spans="1:17">
      <c r="A4526" t="s">
        <v>9388</v>
      </c>
      <c r="B4526" t="s">
        <v>9389</v>
      </c>
      <c r="I4526">
        <f t="shared" si="211"/>
        <v>4525</v>
      </c>
      <c r="J4526">
        <f t="shared" si="212"/>
        <v>4525</v>
      </c>
      <c r="K4526">
        <f t="shared" si="210"/>
        <v>1</v>
      </c>
      <c r="L4526" t="b">
        <f>COUNTIF($N$2:N4526, N4526)=1</f>
        <v>1</v>
      </c>
      <c r="M4526" s="37">
        <f>IF( $Q4526, MAX($M$1:M4525)+1, 0)</f>
        <v>0</v>
      </c>
      <c r="N4526" t="str" cm="1">
        <f t="array" ref="N4526">INDEX($A$9:$F$1048576, $J4526, $K4526 )</f>
        <v>73499</v>
      </c>
      <c r="O4526" t="str" cm="1">
        <f t="array" ref="O4526">INDEX($B$9:$F$1048576, $J4526, $K4526 )</f>
        <v>퍼스트파이브지제76차(유)1-21</v>
      </c>
      <c r="P4526" t="str" cm="1">
        <f t="array" ref="P4526">IF( $L4526, TRIM(_xll.IMDP("IR", $G$5&amp;$N4526, $G$6)), "" )</f>
        <v/>
      </c>
      <c r="Q4526" t="b" cm="1">
        <f t="array" ref="Q4526">IF(
    $U$1=1, AND($P4526&lt;&gt;"", $P4526&lt;&gt;"...", $P4526&lt;&gt;"입력오류"),
    IF(
        $U$18=1, AND($P4526&lt;&gt;"", $P4526&lt;&gt;"...", $P4526&lt;&gt;"입력오류", ISNUMBER(FIND(INDEX($T$2:$T$7,$U$1),$P4526))),
        IF(
            $U$17="기타", AND($P4526&lt;&gt;"", $P4526&lt;&gt;"...", $P4526&lt;&gt;"입력오류", NOT(ISNUMBER(FIND($T$21:$T$34,$P4526)))),
            AND($P4526&lt;&gt;"", $P4526&lt;&gt;"...", $P4526&lt;&gt;"입력오류", $T$19=$P4526)
        )
    )
)</f>
        <v>0</v>
      </c>
    </row>
    <row r="4527" spans="1:17">
      <c r="A4527" t="s">
        <v>9390</v>
      </c>
      <c r="B4527" t="s">
        <v>9391</v>
      </c>
      <c r="I4527">
        <f t="shared" si="211"/>
        <v>4526</v>
      </c>
      <c r="J4527">
        <f t="shared" si="212"/>
        <v>4526</v>
      </c>
      <c r="K4527">
        <f t="shared" si="210"/>
        <v>1</v>
      </c>
      <c r="L4527" t="b">
        <f>COUNTIF($N$2:N4527, N4527)=1</f>
        <v>1</v>
      </c>
      <c r="M4527" s="37">
        <f>IF( $Q4527, MAX($M$1:M4526)+1, 0)</f>
        <v>0</v>
      </c>
      <c r="N4527" t="str" cm="1">
        <f t="array" ref="N4527">INDEX($A$9:$F$1048576, $J4527, $K4527 )</f>
        <v>73500</v>
      </c>
      <c r="O4527" t="str" cm="1">
        <f t="array" ref="O4527">INDEX($B$9:$F$1048576, $J4527, $K4527 )</f>
        <v>퍼스트파이브지제76차(유)1-22</v>
      </c>
      <c r="P4527" t="str" cm="1">
        <f t="array" ref="P4527">IF( $L4527, TRIM(_xll.IMDP("IR", $G$5&amp;$N4527, $G$6)), "" )</f>
        <v/>
      </c>
      <c r="Q4527" t="b" cm="1">
        <f t="array" ref="Q4527">IF(
    $U$1=1, AND($P4527&lt;&gt;"", $P4527&lt;&gt;"...", $P4527&lt;&gt;"입력오류"),
    IF(
        $U$18=1, AND($P4527&lt;&gt;"", $P4527&lt;&gt;"...", $P4527&lt;&gt;"입력오류", ISNUMBER(FIND(INDEX($T$2:$T$7,$U$1),$P4527))),
        IF(
            $U$17="기타", AND($P4527&lt;&gt;"", $P4527&lt;&gt;"...", $P4527&lt;&gt;"입력오류", NOT(ISNUMBER(FIND($T$21:$T$34,$P4527)))),
            AND($P4527&lt;&gt;"", $P4527&lt;&gt;"...", $P4527&lt;&gt;"입력오류", $T$19=$P4527)
        )
    )
)</f>
        <v>0</v>
      </c>
    </row>
    <row r="4528" spans="1:17">
      <c r="A4528" t="s">
        <v>9392</v>
      </c>
      <c r="B4528" t="s">
        <v>9393</v>
      </c>
      <c r="I4528">
        <f t="shared" si="211"/>
        <v>4527</v>
      </c>
      <c r="J4528">
        <f t="shared" si="212"/>
        <v>4527</v>
      </c>
      <c r="K4528">
        <f t="shared" si="210"/>
        <v>1</v>
      </c>
      <c r="L4528" t="b">
        <f>COUNTIF($N$2:N4528, N4528)=1</f>
        <v>1</v>
      </c>
      <c r="M4528" s="37">
        <f>IF( $Q4528, MAX($M$1:M4527)+1, 0)</f>
        <v>0</v>
      </c>
      <c r="N4528" t="str" cm="1">
        <f t="array" ref="N4528">INDEX($A$9:$F$1048576, $J4528, $K4528 )</f>
        <v>73501</v>
      </c>
      <c r="O4528" t="str" cm="1">
        <f t="array" ref="O4528">INDEX($B$9:$F$1048576, $J4528, $K4528 )</f>
        <v>퍼스트파이브지제76차(유)1-23</v>
      </c>
      <c r="P4528" t="str" cm="1">
        <f t="array" ref="P4528">IF( $L4528, TRIM(_xll.IMDP("IR", $G$5&amp;$N4528, $G$6)), "" )</f>
        <v/>
      </c>
      <c r="Q4528" t="b" cm="1">
        <f t="array" ref="Q4528">IF(
    $U$1=1, AND($P4528&lt;&gt;"", $P4528&lt;&gt;"...", $P4528&lt;&gt;"입력오류"),
    IF(
        $U$18=1, AND($P4528&lt;&gt;"", $P4528&lt;&gt;"...", $P4528&lt;&gt;"입력오류", ISNUMBER(FIND(INDEX($T$2:$T$7,$U$1),$P4528))),
        IF(
            $U$17="기타", AND($P4528&lt;&gt;"", $P4528&lt;&gt;"...", $P4528&lt;&gt;"입력오류", NOT(ISNUMBER(FIND($T$21:$T$34,$P4528)))),
            AND($P4528&lt;&gt;"", $P4528&lt;&gt;"...", $P4528&lt;&gt;"입력오류", $T$19=$P4528)
        )
    )
)</f>
        <v>0</v>
      </c>
    </row>
    <row r="4529" spans="1:17">
      <c r="A4529" t="s">
        <v>9394</v>
      </c>
      <c r="B4529" t="s">
        <v>9395</v>
      </c>
      <c r="I4529">
        <f t="shared" si="211"/>
        <v>4528</v>
      </c>
      <c r="J4529">
        <f t="shared" si="212"/>
        <v>4528</v>
      </c>
      <c r="K4529">
        <f t="shared" si="210"/>
        <v>1</v>
      </c>
      <c r="L4529" t="b">
        <f>COUNTIF($N$2:N4529, N4529)=1</f>
        <v>1</v>
      </c>
      <c r="M4529" s="37">
        <f>IF( $Q4529, MAX($M$1:M4528)+1, 0)</f>
        <v>0</v>
      </c>
      <c r="N4529" t="str" cm="1">
        <f t="array" ref="N4529">INDEX($A$9:$F$1048576, $J4529, $K4529 )</f>
        <v>73502</v>
      </c>
      <c r="O4529" t="str" cm="1">
        <f t="array" ref="O4529">INDEX($B$9:$F$1048576, $J4529, $K4529 )</f>
        <v>퍼스트파이브지제76차(유)1-24</v>
      </c>
      <c r="P4529" t="str" cm="1">
        <f t="array" ref="P4529">IF( $L4529, TRIM(_xll.IMDP("IR", $G$5&amp;$N4529, $G$6)), "" )</f>
        <v/>
      </c>
      <c r="Q4529" t="b" cm="1">
        <f t="array" ref="Q4529">IF(
    $U$1=1, AND($P4529&lt;&gt;"", $P4529&lt;&gt;"...", $P4529&lt;&gt;"입력오류"),
    IF(
        $U$18=1, AND($P4529&lt;&gt;"", $P4529&lt;&gt;"...", $P4529&lt;&gt;"입력오류", ISNUMBER(FIND(INDEX($T$2:$T$7,$U$1),$P4529))),
        IF(
            $U$17="기타", AND($P4529&lt;&gt;"", $P4529&lt;&gt;"...", $P4529&lt;&gt;"입력오류", NOT(ISNUMBER(FIND($T$21:$T$34,$P4529)))),
            AND($P4529&lt;&gt;"", $P4529&lt;&gt;"...", $P4529&lt;&gt;"입력오류", $T$19=$P4529)
        )
    )
)</f>
        <v>0</v>
      </c>
    </row>
    <row r="4530" spans="1:17">
      <c r="A4530" t="s">
        <v>9396</v>
      </c>
      <c r="B4530" t="s">
        <v>9397</v>
      </c>
      <c r="I4530">
        <f t="shared" si="211"/>
        <v>4529</v>
      </c>
      <c r="J4530">
        <f t="shared" si="212"/>
        <v>4529</v>
      </c>
      <c r="K4530">
        <f t="shared" si="210"/>
        <v>1</v>
      </c>
      <c r="L4530" t="b">
        <f>COUNTIF($N$2:N4530, N4530)=1</f>
        <v>1</v>
      </c>
      <c r="M4530" s="37">
        <f>IF( $Q4530, MAX($M$1:M4529)+1, 0)</f>
        <v>0</v>
      </c>
      <c r="N4530" t="str" cm="1">
        <f t="array" ref="N4530">INDEX($A$9:$F$1048576, $J4530, $K4530 )</f>
        <v>73503</v>
      </c>
      <c r="O4530" t="str" cm="1">
        <f t="array" ref="O4530">INDEX($B$9:$F$1048576, $J4530, $K4530 )</f>
        <v>퍼스트파이브지제76차(유)1-25</v>
      </c>
      <c r="P4530" t="str" cm="1">
        <f t="array" ref="P4530">IF( $L4530, TRIM(_xll.IMDP("IR", $G$5&amp;$N4530, $G$6)), "" )</f>
        <v/>
      </c>
      <c r="Q4530" t="b" cm="1">
        <f t="array" ref="Q4530">IF(
    $U$1=1, AND($P4530&lt;&gt;"", $P4530&lt;&gt;"...", $P4530&lt;&gt;"입력오류"),
    IF(
        $U$18=1, AND($P4530&lt;&gt;"", $P4530&lt;&gt;"...", $P4530&lt;&gt;"입력오류", ISNUMBER(FIND(INDEX($T$2:$T$7,$U$1),$P4530))),
        IF(
            $U$17="기타", AND($P4530&lt;&gt;"", $P4530&lt;&gt;"...", $P4530&lt;&gt;"입력오류", NOT(ISNUMBER(FIND($T$21:$T$34,$P4530)))),
            AND($P4530&lt;&gt;"", $P4530&lt;&gt;"...", $P4530&lt;&gt;"입력오류", $T$19=$P4530)
        )
    )
)</f>
        <v>0</v>
      </c>
    </row>
    <row r="4531" spans="1:17">
      <c r="A4531" t="s">
        <v>9398</v>
      </c>
      <c r="B4531" t="s">
        <v>9399</v>
      </c>
      <c r="I4531">
        <f t="shared" si="211"/>
        <v>4530</v>
      </c>
      <c r="J4531">
        <f t="shared" si="212"/>
        <v>4530</v>
      </c>
      <c r="K4531">
        <f t="shared" si="210"/>
        <v>1</v>
      </c>
      <c r="L4531" t="b">
        <f>COUNTIF($N$2:N4531, N4531)=1</f>
        <v>1</v>
      </c>
      <c r="M4531" s="37">
        <f>IF( $Q4531, MAX($M$1:M4530)+1, 0)</f>
        <v>0</v>
      </c>
      <c r="N4531" t="str" cm="1">
        <f t="array" ref="N4531">INDEX($A$9:$F$1048576, $J4531, $K4531 )</f>
        <v>73504</v>
      </c>
      <c r="O4531" t="str" cm="1">
        <f t="array" ref="O4531">INDEX($B$9:$F$1048576, $J4531, $K4531 )</f>
        <v>퍼스트파이브지제76차(유)1-26</v>
      </c>
      <c r="P4531" t="str" cm="1">
        <f t="array" ref="P4531">IF( $L4531, TRIM(_xll.IMDP("IR", $G$5&amp;$N4531, $G$6)), "" )</f>
        <v/>
      </c>
      <c r="Q4531" t="b" cm="1">
        <f t="array" ref="Q4531">IF(
    $U$1=1, AND($P4531&lt;&gt;"", $P4531&lt;&gt;"...", $P4531&lt;&gt;"입력오류"),
    IF(
        $U$18=1, AND($P4531&lt;&gt;"", $P4531&lt;&gt;"...", $P4531&lt;&gt;"입력오류", ISNUMBER(FIND(INDEX($T$2:$T$7,$U$1),$P4531))),
        IF(
            $U$17="기타", AND($P4531&lt;&gt;"", $P4531&lt;&gt;"...", $P4531&lt;&gt;"입력오류", NOT(ISNUMBER(FIND($T$21:$T$34,$P4531)))),
            AND($P4531&lt;&gt;"", $P4531&lt;&gt;"...", $P4531&lt;&gt;"입력오류", $T$19=$P4531)
        )
    )
)</f>
        <v>0</v>
      </c>
    </row>
    <row r="4532" spans="1:17">
      <c r="A4532" t="s">
        <v>9400</v>
      </c>
      <c r="B4532" t="s">
        <v>9401</v>
      </c>
      <c r="I4532">
        <f t="shared" si="211"/>
        <v>4531</v>
      </c>
      <c r="J4532">
        <f t="shared" si="212"/>
        <v>4531</v>
      </c>
      <c r="K4532">
        <f t="shared" si="210"/>
        <v>1</v>
      </c>
      <c r="L4532" t="b">
        <f>COUNTIF($N$2:N4532, N4532)=1</f>
        <v>1</v>
      </c>
      <c r="M4532" s="37">
        <f>IF( $Q4532, MAX($M$1:M4531)+1, 0)</f>
        <v>0</v>
      </c>
      <c r="N4532" t="str" cm="1">
        <f t="array" ref="N4532">INDEX($A$9:$F$1048576, $J4532, $K4532 )</f>
        <v>73505</v>
      </c>
      <c r="O4532" t="str" cm="1">
        <f t="array" ref="O4532">INDEX($B$9:$F$1048576, $J4532, $K4532 )</f>
        <v>퍼스트파이브지제76차(유)1-27</v>
      </c>
      <c r="P4532" t="str" cm="1">
        <f t="array" ref="P4532">IF( $L4532, TRIM(_xll.IMDP("IR", $G$5&amp;$N4532, $G$6)), "" )</f>
        <v/>
      </c>
      <c r="Q4532" t="b" cm="1">
        <f t="array" ref="Q4532">IF(
    $U$1=1, AND($P4532&lt;&gt;"", $P4532&lt;&gt;"...", $P4532&lt;&gt;"입력오류"),
    IF(
        $U$18=1, AND($P4532&lt;&gt;"", $P4532&lt;&gt;"...", $P4532&lt;&gt;"입력오류", ISNUMBER(FIND(INDEX($T$2:$T$7,$U$1),$P4532))),
        IF(
            $U$17="기타", AND($P4532&lt;&gt;"", $P4532&lt;&gt;"...", $P4532&lt;&gt;"입력오류", NOT(ISNUMBER(FIND($T$21:$T$34,$P4532)))),
            AND($P4532&lt;&gt;"", $P4532&lt;&gt;"...", $P4532&lt;&gt;"입력오류", $T$19=$P4532)
        )
    )
)</f>
        <v>0</v>
      </c>
    </row>
    <row r="4533" spans="1:17">
      <c r="A4533" t="s">
        <v>9402</v>
      </c>
      <c r="B4533" t="s">
        <v>9403</v>
      </c>
      <c r="I4533">
        <f t="shared" si="211"/>
        <v>4532</v>
      </c>
      <c r="J4533">
        <f t="shared" si="212"/>
        <v>4532</v>
      </c>
      <c r="K4533">
        <f t="shared" si="210"/>
        <v>1</v>
      </c>
      <c r="L4533" t="b">
        <f>COUNTIF($N$2:N4533, N4533)=1</f>
        <v>1</v>
      </c>
      <c r="M4533" s="37">
        <f>IF( $Q4533, MAX($M$1:M4532)+1, 0)</f>
        <v>0</v>
      </c>
      <c r="N4533" t="str" cm="1">
        <f t="array" ref="N4533">INDEX($A$9:$F$1048576, $J4533, $K4533 )</f>
        <v>73506</v>
      </c>
      <c r="O4533" t="str" cm="1">
        <f t="array" ref="O4533">INDEX($B$9:$F$1048576, $J4533, $K4533 )</f>
        <v>퍼스트파이브지제76차(유)1-28</v>
      </c>
      <c r="P4533" t="str" cm="1">
        <f t="array" ref="P4533">IF( $L4533, TRIM(_xll.IMDP("IR", $G$5&amp;$N4533, $G$6)), "" )</f>
        <v/>
      </c>
      <c r="Q4533" t="b" cm="1">
        <f t="array" ref="Q4533">IF(
    $U$1=1, AND($P4533&lt;&gt;"", $P4533&lt;&gt;"...", $P4533&lt;&gt;"입력오류"),
    IF(
        $U$18=1, AND($P4533&lt;&gt;"", $P4533&lt;&gt;"...", $P4533&lt;&gt;"입력오류", ISNUMBER(FIND(INDEX($T$2:$T$7,$U$1),$P4533))),
        IF(
            $U$17="기타", AND($P4533&lt;&gt;"", $P4533&lt;&gt;"...", $P4533&lt;&gt;"입력오류", NOT(ISNUMBER(FIND($T$21:$T$34,$P4533)))),
            AND($P4533&lt;&gt;"", $P4533&lt;&gt;"...", $P4533&lt;&gt;"입력오류", $T$19=$P4533)
        )
    )
)</f>
        <v>0</v>
      </c>
    </row>
    <row r="4534" spans="1:17">
      <c r="A4534" t="s">
        <v>9404</v>
      </c>
      <c r="B4534" t="s">
        <v>9405</v>
      </c>
      <c r="I4534">
        <f t="shared" si="211"/>
        <v>4533</v>
      </c>
      <c r="J4534">
        <f t="shared" si="212"/>
        <v>4533</v>
      </c>
      <c r="K4534">
        <f t="shared" si="210"/>
        <v>1</v>
      </c>
      <c r="L4534" t="b">
        <f>COUNTIF($N$2:N4534, N4534)=1</f>
        <v>1</v>
      </c>
      <c r="M4534" s="37">
        <f>IF( $Q4534, MAX($M$1:M4533)+1, 0)</f>
        <v>0</v>
      </c>
      <c r="N4534" t="str" cm="1">
        <f t="array" ref="N4534">INDEX($A$9:$F$1048576, $J4534, $K4534 )</f>
        <v>73507</v>
      </c>
      <c r="O4534" t="str" cm="1">
        <f t="array" ref="O4534">INDEX($B$9:$F$1048576, $J4534, $K4534 )</f>
        <v>퍼스트파이브지제76차(유)1-29</v>
      </c>
      <c r="P4534" t="str" cm="1">
        <f t="array" ref="P4534">IF( $L4534, TRIM(_xll.IMDP("IR", $G$5&amp;$N4534, $G$6)), "" )</f>
        <v/>
      </c>
      <c r="Q4534" t="b" cm="1">
        <f t="array" ref="Q4534">IF(
    $U$1=1, AND($P4534&lt;&gt;"", $P4534&lt;&gt;"...", $P4534&lt;&gt;"입력오류"),
    IF(
        $U$18=1, AND($P4534&lt;&gt;"", $P4534&lt;&gt;"...", $P4534&lt;&gt;"입력오류", ISNUMBER(FIND(INDEX($T$2:$T$7,$U$1),$P4534))),
        IF(
            $U$17="기타", AND($P4534&lt;&gt;"", $P4534&lt;&gt;"...", $P4534&lt;&gt;"입력오류", NOT(ISNUMBER(FIND($T$21:$T$34,$P4534)))),
            AND($P4534&lt;&gt;"", $P4534&lt;&gt;"...", $P4534&lt;&gt;"입력오류", $T$19=$P4534)
        )
    )
)</f>
        <v>0</v>
      </c>
    </row>
    <row r="4535" spans="1:17">
      <c r="A4535" t="s">
        <v>9406</v>
      </c>
      <c r="B4535" t="s">
        <v>9407</v>
      </c>
      <c r="I4535">
        <f t="shared" si="211"/>
        <v>4534</v>
      </c>
      <c r="J4535">
        <f t="shared" si="212"/>
        <v>4534</v>
      </c>
      <c r="K4535">
        <f t="shared" si="210"/>
        <v>1</v>
      </c>
      <c r="L4535" t="b">
        <f>COUNTIF($N$2:N4535, N4535)=1</f>
        <v>1</v>
      </c>
      <c r="M4535" s="37">
        <f>IF( $Q4535, MAX($M$1:M4534)+1, 0)</f>
        <v>0</v>
      </c>
      <c r="N4535" t="str" cm="1">
        <f t="array" ref="N4535">INDEX($A$9:$F$1048576, $J4535, $K4535 )</f>
        <v>73508</v>
      </c>
      <c r="O4535" t="str" cm="1">
        <f t="array" ref="O4535">INDEX($B$9:$F$1048576, $J4535, $K4535 )</f>
        <v>퍼스트파이브지제76차(유)1-30</v>
      </c>
      <c r="P4535" t="str" cm="1">
        <f t="array" ref="P4535">IF( $L4535, TRIM(_xll.IMDP("IR", $G$5&amp;$N4535, $G$6)), "" )</f>
        <v/>
      </c>
      <c r="Q4535" t="b" cm="1">
        <f t="array" ref="Q4535">IF(
    $U$1=1, AND($P4535&lt;&gt;"", $P4535&lt;&gt;"...", $P4535&lt;&gt;"입력오류"),
    IF(
        $U$18=1, AND($P4535&lt;&gt;"", $P4535&lt;&gt;"...", $P4535&lt;&gt;"입력오류", ISNUMBER(FIND(INDEX($T$2:$T$7,$U$1),$P4535))),
        IF(
            $U$17="기타", AND($P4535&lt;&gt;"", $P4535&lt;&gt;"...", $P4535&lt;&gt;"입력오류", NOT(ISNUMBER(FIND($T$21:$T$34,$P4535)))),
            AND($P4535&lt;&gt;"", $P4535&lt;&gt;"...", $P4535&lt;&gt;"입력오류", $T$19=$P4535)
        )
    )
)</f>
        <v>0</v>
      </c>
    </row>
    <row r="4536" spans="1:17">
      <c r="A4536" t="s">
        <v>9408</v>
      </c>
      <c r="B4536" t="s">
        <v>9409</v>
      </c>
      <c r="I4536">
        <f t="shared" si="211"/>
        <v>4535</v>
      </c>
      <c r="J4536">
        <f t="shared" si="212"/>
        <v>4535</v>
      </c>
      <c r="K4536">
        <f t="shared" si="210"/>
        <v>1</v>
      </c>
      <c r="L4536" t="b">
        <f>COUNTIF($N$2:N4536, N4536)=1</f>
        <v>1</v>
      </c>
      <c r="M4536" s="37">
        <f>IF( $Q4536, MAX($M$1:M4535)+1, 0)</f>
        <v>0</v>
      </c>
      <c r="N4536" t="str" cm="1">
        <f t="array" ref="N4536">INDEX($A$9:$F$1048576, $J4536, $K4536 )</f>
        <v>73509</v>
      </c>
      <c r="O4536" t="str" cm="1">
        <f t="array" ref="O4536">INDEX($B$9:$F$1048576, $J4536, $K4536 )</f>
        <v>퍼스트파이브지제76차(유)1-31</v>
      </c>
      <c r="P4536" t="str" cm="1">
        <f t="array" ref="P4536">IF( $L4536, TRIM(_xll.IMDP("IR", $G$5&amp;$N4536, $G$6)), "" )</f>
        <v/>
      </c>
      <c r="Q4536" t="b" cm="1">
        <f t="array" ref="Q4536">IF(
    $U$1=1, AND($P4536&lt;&gt;"", $P4536&lt;&gt;"...", $P4536&lt;&gt;"입력오류"),
    IF(
        $U$18=1, AND($P4536&lt;&gt;"", $P4536&lt;&gt;"...", $P4536&lt;&gt;"입력오류", ISNUMBER(FIND(INDEX($T$2:$T$7,$U$1),$P4536))),
        IF(
            $U$17="기타", AND($P4536&lt;&gt;"", $P4536&lt;&gt;"...", $P4536&lt;&gt;"입력오류", NOT(ISNUMBER(FIND($T$21:$T$34,$P4536)))),
            AND($P4536&lt;&gt;"", $P4536&lt;&gt;"...", $P4536&lt;&gt;"입력오류", $T$19=$P4536)
        )
    )
)</f>
        <v>0</v>
      </c>
    </row>
    <row r="4537" spans="1:17">
      <c r="A4537" t="s">
        <v>9410</v>
      </c>
      <c r="B4537" t="s">
        <v>9411</v>
      </c>
      <c r="I4537">
        <f t="shared" si="211"/>
        <v>4536</v>
      </c>
      <c r="J4537">
        <f t="shared" si="212"/>
        <v>4536</v>
      </c>
      <c r="K4537">
        <f t="shared" si="210"/>
        <v>1</v>
      </c>
      <c r="L4537" t="b">
        <f>COUNTIF($N$2:N4537, N4537)=1</f>
        <v>1</v>
      </c>
      <c r="M4537" s="37">
        <f>IF( $Q4537, MAX($M$1:M4536)+1, 0)</f>
        <v>0</v>
      </c>
      <c r="N4537" t="str" cm="1">
        <f t="array" ref="N4537">INDEX($A$9:$F$1048576, $J4537, $K4537 )</f>
        <v>73510</v>
      </c>
      <c r="O4537" t="str" cm="1">
        <f t="array" ref="O4537">INDEX($B$9:$F$1048576, $J4537, $K4537 )</f>
        <v>퍼스트파이브지제76차(유)1-32</v>
      </c>
      <c r="P4537" t="str" cm="1">
        <f t="array" ref="P4537">IF( $L4537, TRIM(_xll.IMDP("IR", $G$5&amp;$N4537, $G$6)), "" )</f>
        <v/>
      </c>
      <c r="Q4537" t="b" cm="1">
        <f t="array" ref="Q4537">IF(
    $U$1=1, AND($P4537&lt;&gt;"", $P4537&lt;&gt;"...", $P4537&lt;&gt;"입력오류"),
    IF(
        $U$18=1, AND($P4537&lt;&gt;"", $P4537&lt;&gt;"...", $P4537&lt;&gt;"입력오류", ISNUMBER(FIND(INDEX($T$2:$T$7,$U$1),$P4537))),
        IF(
            $U$17="기타", AND($P4537&lt;&gt;"", $P4537&lt;&gt;"...", $P4537&lt;&gt;"입력오류", NOT(ISNUMBER(FIND($T$21:$T$34,$P4537)))),
            AND($P4537&lt;&gt;"", $P4537&lt;&gt;"...", $P4537&lt;&gt;"입력오류", $T$19=$P4537)
        )
    )
)</f>
        <v>0</v>
      </c>
    </row>
    <row r="4538" spans="1:17">
      <c r="A4538" t="s">
        <v>9412</v>
      </c>
      <c r="B4538" t="s">
        <v>9413</v>
      </c>
      <c r="I4538">
        <f t="shared" si="211"/>
        <v>4537</v>
      </c>
      <c r="J4538">
        <f t="shared" si="212"/>
        <v>4537</v>
      </c>
      <c r="K4538">
        <f t="shared" si="210"/>
        <v>1</v>
      </c>
      <c r="L4538" t="b">
        <f>COUNTIF($N$2:N4538, N4538)=1</f>
        <v>1</v>
      </c>
      <c r="M4538" s="37">
        <f>IF( $Q4538, MAX($M$1:M4537)+1, 0)</f>
        <v>0</v>
      </c>
      <c r="N4538" t="str" cm="1">
        <f t="array" ref="N4538">INDEX($A$9:$F$1048576, $J4538, $K4538 )</f>
        <v>73511</v>
      </c>
      <c r="O4538" t="str" cm="1">
        <f t="array" ref="O4538">INDEX($B$9:$F$1048576, $J4538, $K4538 )</f>
        <v>포르투나제3차(유)1-1</v>
      </c>
      <c r="P4538" t="str" cm="1">
        <f t="array" ref="P4538">IF( $L4538, TRIM(_xll.IMDP("IR", $G$5&amp;$N4538, $G$6)), "" )</f>
        <v/>
      </c>
      <c r="Q4538" t="b" cm="1">
        <f t="array" ref="Q4538">IF(
    $U$1=1, AND($P4538&lt;&gt;"", $P4538&lt;&gt;"...", $P4538&lt;&gt;"입력오류"),
    IF(
        $U$18=1, AND($P4538&lt;&gt;"", $P4538&lt;&gt;"...", $P4538&lt;&gt;"입력오류", ISNUMBER(FIND(INDEX($T$2:$T$7,$U$1),$P4538))),
        IF(
            $U$17="기타", AND($P4538&lt;&gt;"", $P4538&lt;&gt;"...", $P4538&lt;&gt;"입력오류", NOT(ISNUMBER(FIND($T$21:$T$34,$P4538)))),
            AND($P4538&lt;&gt;"", $P4538&lt;&gt;"...", $P4538&lt;&gt;"입력오류", $T$19=$P4538)
        )
    )
)</f>
        <v>0</v>
      </c>
    </row>
    <row r="4539" spans="1:17">
      <c r="A4539" t="s">
        <v>9414</v>
      </c>
      <c r="B4539" t="s">
        <v>9415</v>
      </c>
      <c r="I4539">
        <f t="shared" si="211"/>
        <v>4538</v>
      </c>
      <c r="J4539">
        <f t="shared" si="212"/>
        <v>4538</v>
      </c>
      <c r="K4539">
        <f t="shared" si="210"/>
        <v>1</v>
      </c>
      <c r="L4539" t="b">
        <f>COUNTIF($N$2:N4539, N4539)=1</f>
        <v>1</v>
      </c>
      <c r="M4539" s="37">
        <f>IF( $Q4539, MAX($M$1:M4538)+1, 0)</f>
        <v>0</v>
      </c>
      <c r="N4539" t="str" cm="1">
        <f t="array" ref="N4539">INDEX($A$9:$F$1048576, $J4539, $K4539 )</f>
        <v>73512</v>
      </c>
      <c r="O4539" t="str" cm="1">
        <f t="array" ref="O4539">INDEX($B$9:$F$1048576, $J4539, $K4539 )</f>
        <v>포르투나제3차(유)1-2</v>
      </c>
      <c r="P4539" t="str" cm="1">
        <f t="array" ref="P4539">IF( $L4539, TRIM(_xll.IMDP("IR", $G$5&amp;$N4539, $G$6)), "" )</f>
        <v/>
      </c>
      <c r="Q4539" t="b" cm="1">
        <f t="array" ref="Q4539">IF(
    $U$1=1, AND($P4539&lt;&gt;"", $P4539&lt;&gt;"...", $P4539&lt;&gt;"입력오류"),
    IF(
        $U$18=1, AND($P4539&lt;&gt;"", $P4539&lt;&gt;"...", $P4539&lt;&gt;"입력오류", ISNUMBER(FIND(INDEX($T$2:$T$7,$U$1),$P4539))),
        IF(
            $U$17="기타", AND($P4539&lt;&gt;"", $P4539&lt;&gt;"...", $P4539&lt;&gt;"입력오류", NOT(ISNUMBER(FIND($T$21:$T$34,$P4539)))),
            AND($P4539&lt;&gt;"", $P4539&lt;&gt;"...", $P4539&lt;&gt;"입력오류", $T$19=$P4539)
        )
    )
)</f>
        <v>0</v>
      </c>
    </row>
    <row r="4540" spans="1:17">
      <c r="A4540" t="s">
        <v>9416</v>
      </c>
      <c r="B4540" t="s">
        <v>9417</v>
      </c>
      <c r="I4540">
        <f t="shared" si="211"/>
        <v>4539</v>
      </c>
      <c r="J4540">
        <f t="shared" si="212"/>
        <v>4539</v>
      </c>
      <c r="K4540">
        <f t="shared" si="210"/>
        <v>1</v>
      </c>
      <c r="L4540" t="b">
        <f>COUNTIF($N$2:N4540, N4540)=1</f>
        <v>1</v>
      </c>
      <c r="M4540" s="37">
        <f>IF( $Q4540, MAX($M$1:M4539)+1, 0)</f>
        <v>0</v>
      </c>
      <c r="N4540" t="str" cm="1">
        <f t="array" ref="N4540">INDEX($A$9:$F$1048576, $J4540, $K4540 )</f>
        <v>73519</v>
      </c>
      <c r="O4540" t="str" cm="1">
        <f t="array" ref="O4540">INDEX($B$9:$F$1048576, $J4540, $K4540 )</f>
        <v>국민사랑제21차(유)2</v>
      </c>
      <c r="P4540" t="str" cm="1">
        <f t="array" ref="P4540">IF( $L4540, TRIM(_xll.IMDP("IR", $G$5&amp;$N4540, $G$6)), "" )</f>
        <v/>
      </c>
      <c r="Q4540" t="b" cm="1">
        <f t="array" ref="Q4540">IF(
    $U$1=1, AND($P4540&lt;&gt;"", $P4540&lt;&gt;"...", $P4540&lt;&gt;"입력오류"),
    IF(
        $U$18=1, AND($P4540&lt;&gt;"", $P4540&lt;&gt;"...", $P4540&lt;&gt;"입력오류", ISNUMBER(FIND(INDEX($T$2:$T$7,$U$1),$P4540))),
        IF(
            $U$17="기타", AND($P4540&lt;&gt;"", $P4540&lt;&gt;"...", $P4540&lt;&gt;"입력오류", NOT(ISNUMBER(FIND($T$21:$T$34,$P4540)))),
            AND($P4540&lt;&gt;"", $P4540&lt;&gt;"...", $P4540&lt;&gt;"입력오류", $T$19=$P4540)
        )
    )
)</f>
        <v>0</v>
      </c>
    </row>
    <row r="4541" spans="1:17">
      <c r="A4541" t="s">
        <v>9418</v>
      </c>
      <c r="B4541" t="s">
        <v>9419</v>
      </c>
      <c r="I4541">
        <f t="shared" si="211"/>
        <v>4540</v>
      </c>
      <c r="J4541">
        <f t="shared" si="212"/>
        <v>4540</v>
      </c>
      <c r="K4541">
        <f t="shared" si="210"/>
        <v>1</v>
      </c>
      <c r="L4541" t="b">
        <f>COUNTIF($N$2:N4541, N4541)=1</f>
        <v>1</v>
      </c>
      <c r="M4541" s="37">
        <f>IF( $Q4541, MAX($M$1:M4540)+1, 0)</f>
        <v>0</v>
      </c>
      <c r="N4541" t="str" cm="1">
        <f t="array" ref="N4541">INDEX($A$9:$F$1048576, $J4541, $K4541 )</f>
        <v>73520</v>
      </c>
      <c r="O4541" t="str" cm="1">
        <f t="array" ref="O4541">INDEX($B$9:$F$1048576, $J4541, $K4541 )</f>
        <v>국민행복제4차(유)2</v>
      </c>
      <c r="P4541" t="str" cm="1">
        <f t="array" ref="P4541">IF( $L4541, TRIM(_xll.IMDP("IR", $G$5&amp;$N4541, $G$6)), "" )</f>
        <v/>
      </c>
      <c r="Q4541" t="b" cm="1">
        <f t="array" ref="Q4541">IF(
    $U$1=1, AND($P4541&lt;&gt;"", $P4541&lt;&gt;"...", $P4541&lt;&gt;"입력오류"),
    IF(
        $U$18=1, AND($P4541&lt;&gt;"", $P4541&lt;&gt;"...", $P4541&lt;&gt;"입력오류", ISNUMBER(FIND(INDEX($T$2:$T$7,$U$1),$P4541))),
        IF(
            $U$17="기타", AND($P4541&lt;&gt;"", $P4541&lt;&gt;"...", $P4541&lt;&gt;"입력오류", NOT(ISNUMBER(FIND($T$21:$T$34,$P4541)))),
            AND($P4541&lt;&gt;"", $P4541&lt;&gt;"...", $P4541&lt;&gt;"입력오류", $T$19=$P4541)
        )
    )
)</f>
        <v>0</v>
      </c>
    </row>
    <row r="4542" spans="1:17">
      <c r="A4542" t="s">
        <v>9420</v>
      </c>
      <c r="B4542" t="s">
        <v>9421</v>
      </c>
      <c r="I4542">
        <f t="shared" si="211"/>
        <v>4541</v>
      </c>
      <c r="J4542">
        <f t="shared" si="212"/>
        <v>4541</v>
      </c>
      <c r="K4542">
        <f t="shared" si="210"/>
        <v>1</v>
      </c>
      <c r="L4542" t="b">
        <f>COUNTIF($N$2:N4542, N4542)=1</f>
        <v>1</v>
      </c>
      <c r="M4542" s="37">
        <f>IF( $Q4542, MAX($M$1:M4541)+1, 0)</f>
        <v>0</v>
      </c>
      <c r="N4542" t="str" cm="1">
        <f t="array" ref="N4542">INDEX($A$9:$F$1048576, $J4542, $K4542 )</f>
        <v>73524</v>
      </c>
      <c r="O4542" t="str" cm="1">
        <f t="array" ref="O4542">INDEX($B$9:$F$1048576, $J4542, $K4542 )</f>
        <v>주택금융공사MBS2024-17(1-1)</v>
      </c>
      <c r="P4542" t="str" cm="1">
        <f t="array" ref="P4542">IF( $L4542, TRIM(_xll.IMDP("IR", $G$5&amp;$N4542, $G$6)), "" )</f>
        <v/>
      </c>
      <c r="Q4542" t="b" cm="1">
        <f t="array" ref="Q4542">IF(
    $U$1=1, AND($P4542&lt;&gt;"", $P4542&lt;&gt;"...", $P4542&lt;&gt;"입력오류"),
    IF(
        $U$18=1, AND($P4542&lt;&gt;"", $P4542&lt;&gt;"...", $P4542&lt;&gt;"입력오류", ISNUMBER(FIND(INDEX($T$2:$T$7,$U$1),$P4542))),
        IF(
            $U$17="기타", AND($P4542&lt;&gt;"", $P4542&lt;&gt;"...", $P4542&lt;&gt;"입력오류", NOT(ISNUMBER(FIND($T$21:$T$34,$P4542)))),
            AND($P4542&lt;&gt;"", $P4542&lt;&gt;"...", $P4542&lt;&gt;"입력오류", $T$19=$P4542)
        )
    )
)</f>
        <v>0</v>
      </c>
    </row>
    <row r="4543" spans="1:17">
      <c r="A4543" t="s">
        <v>9422</v>
      </c>
      <c r="B4543" t="s">
        <v>9423</v>
      </c>
      <c r="I4543">
        <f t="shared" si="211"/>
        <v>4542</v>
      </c>
      <c r="J4543">
        <f t="shared" si="212"/>
        <v>4542</v>
      </c>
      <c r="K4543">
        <f t="shared" si="210"/>
        <v>1</v>
      </c>
      <c r="L4543" t="b">
        <f>COUNTIF($N$2:N4543, N4543)=1</f>
        <v>1</v>
      </c>
      <c r="M4543" s="37">
        <f>IF( $Q4543, MAX($M$1:M4542)+1, 0)</f>
        <v>0</v>
      </c>
      <c r="N4543" t="str" cm="1">
        <f t="array" ref="N4543">INDEX($A$9:$F$1048576, $J4543, $K4543 )</f>
        <v>73525</v>
      </c>
      <c r="O4543" t="str" cm="1">
        <f t="array" ref="O4543">INDEX($B$9:$F$1048576, $J4543, $K4543 )</f>
        <v>주택금융공사MBS2024-17(1-2)</v>
      </c>
      <c r="P4543" t="str" cm="1">
        <f t="array" ref="P4543">IF( $L4543, TRIM(_xll.IMDP("IR", $G$5&amp;$N4543, $G$6)), "" )</f>
        <v/>
      </c>
      <c r="Q4543" t="b" cm="1">
        <f t="array" ref="Q4543">IF(
    $U$1=1, AND($P4543&lt;&gt;"", $P4543&lt;&gt;"...", $P4543&lt;&gt;"입력오류"),
    IF(
        $U$18=1, AND($P4543&lt;&gt;"", $P4543&lt;&gt;"...", $P4543&lt;&gt;"입력오류", ISNUMBER(FIND(INDEX($T$2:$T$7,$U$1),$P4543))),
        IF(
            $U$17="기타", AND($P4543&lt;&gt;"", $P4543&lt;&gt;"...", $P4543&lt;&gt;"입력오류", NOT(ISNUMBER(FIND($T$21:$T$34,$P4543)))),
            AND($P4543&lt;&gt;"", $P4543&lt;&gt;"...", $P4543&lt;&gt;"입력오류", $T$19=$P4543)
        )
    )
)</f>
        <v>0</v>
      </c>
    </row>
    <row r="4544" spans="1:17">
      <c r="A4544" t="s">
        <v>9424</v>
      </c>
      <c r="B4544" t="s">
        <v>9425</v>
      </c>
      <c r="I4544">
        <f t="shared" si="211"/>
        <v>4543</v>
      </c>
      <c r="J4544">
        <f t="shared" si="212"/>
        <v>4543</v>
      </c>
      <c r="K4544">
        <f t="shared" si="210"/>
        <v>1</v>
      </c>
      <c r="L4544" t="b">
        <f>COUNTIF($N$2:N4544, N4544)=1</f>
        <v>1</v>
      </c>
      <c r="M4544" s="37">
        <f>IF( $Q4544, MAX($M$1:M4543)+1, 0)</f>
        <v>0</v>
      </c>
      <c r="N4544" t="str" cm="1">
        <f t="array" ref="N4544">INDEX($A$9:$F$1048576, $J4544, $K4544 )</f>
        <v>73526</v>
      </c>
      <c r="O4544" t="str" cm="1">
        <f t="array" ref="O4544">INDEX($B$9:$F$1048576, $J4544, $K4544 )</f>
        <v>주택금융공사MBS2024-17(1-3)</v>
      </c>
      <c r="P4544" t="str" cm="1">
        <f t="array" ref="P4544">IF( $L4544, TRIM(_xll.IMDP("IR", $G$5&amp;$N4544, $G$6)), "" )</f>
        <v/>
      </c>
      <c r="Q4544" t="b" cm="1">
        <f t="array" ref="Q4544">IF(
    $U$1=1, AND($P4544&lt;&gt;"", $P4544&lt;&gt;"...", $P4544&lt;&gt;"입력오류"),
    IF(
        $U$18=1, AND($P4544&lt;&gt;"", $P4544&lt;&gt;"...", $P4544&lt;&gt;"입력오류", ISNUMBER(FIND(INDEX($T$2:$T$7,$U$1),$P4544))),
        IF(
            $U$17="기타", AND($P4544&lt;&gt;"", $P4544&lt;&gt;"...", $P4544&lt;&gt;"입력오류", NOT(ISNUMBER(FIND($T$21:$T$34,$P4544)))),
            AND($P4544&lt;&gt;"", $P4544&lt;&gt;"...", $P4544&lt;&gt;"입력오류", $T$19=$P4544)
        )
    )
)</f>
        <v>0</v>
      </c>
    </row>
    <row r="4545" spans="1:17">
      <c r="A4545" t="s">
        <v>9426</v>
      </c>
      <c r="B4545" t="s">
        <v>9427</v>
      </c>
      <c r="I4545">
        <f t="shared" si="211"/>
        <v>4544</v>
      </c>
      <c r="J4545">
        <f t="shared" si="212"/>
        <v>4544</v>
      </c>
      <c r="K4545">
        <f t="shared" si="210"/>
        <v>1</v>
      </c>
      <c r="L4545" t="b">
        <f>COUNTIF($N$2:N4545, N4545)=1</f>
        <v>1</v>
      </c>
      <c r="M4545" s="37">
        <f>IF( $Q4545, MAX($M$1:M4544)+1, 0)</f>
        <v>0</v>
      </c>
      <c r="N4545" t="str" cm="1">
        <f t="array" ref="N4545">INDEX($A$9:$F$1048576, $J4545, $K4545 )</f>
        <v>73527</v>
      </c>
      <c r="O4545" t="str" cm="1">
        <f t="array" ref="O4545">INDEX($B$9:$F$1048576, $J4545, $K4545 )</f>
        <v>주택금융공사MBS2024-17(1-4)</v>
      </c>
      <c r="P4545" t="str" cm="1">
        <f t="array" ref="P4545">IF( $L4545, TRIM(_xll.IMDP("IR", $G$5&amp;$N4545, $G$6)), "" )</f>
        <v/>
      </c>
      <c r="Q4545" t="b" cm="1">
        <f t="array" ref="Q4545">IF(
    $U$1=1, AND($P4545&lt;&gt;"", $P4545&lt;&gt;"...", $P4545&lt;&gt;"입력오류"),
    IF(
        $U$18=1, AND($P4545&lt;&gt;"", $P4545&lt;&gt;"...", $P4545&lt;&gt;"입력오류", ISNUMBER(FIND(INDEX($T$2:$T$7,$U$1),$P4545))),
        IF(
            $U$17="기타", AND($P4545&lt;&gt;"", $P4545&lt;&gt;"...", $P4545&lt;&gt;"입력오류", NOT(ISNUMBER(FIND($T$21:$T$34,$P4545)))),
            AND($P4545&lt;&gt;"", $P4545&lt;&gt;"...", $P4545&lt;&gt;"입력오류", $T$19=$P4545)
        )
    )
)</f>
        <v>0</v>
      </c>
    </row>
    <row r="4546" spans="1:17">
      <c r="A4546" t="s">
        <v>9428</v>
      </c>
      <c r="B4546" t="s">
        <v>9429</v>
      </c>
      <c r="I4546">
        <f t="shared" si="211"/>
        <v>4545</v>
      </c>
      <c r="J4546">
        <f t="shared" si="212"/>
        <v>4545</v>
      </c>
      <c r="K4546">
        <f t="shared" ref="K4546:K4609" si="213">IF( $I4546&gt;$G$4, NA(), IF($I4546&gt;$G$3, 5, IF($I4546&gt;$G$2, 3, 1 ) ) )</f>
        <v>1</v>
      </c>
      <c r="L4546" t="b">
        <f>COUNTIF($N$2:N4546, N4546)=1</f>
        <v>1</v>
      </c>
      <c r="M4546" s="37">
        <f>IF( $Q4546, MAX($M$1:M4545)+1, 0)</f>
        <v>0</v>
      </c>
      <c r="N4546" t="str" cm="1">
        <f t="array" ref="N4546">INDEX($A$9:$F$1048576, $J4546, $K4546 )</f>
        <v>73528</v>
      </c>
      <c r="O4546" t="str" cm="1">
        <f t="array" ref="O4546">INDEX($B$9:$F$1048576, $J4546, $K4546 )</f>
        <v>주택금융공사MBS2024-17(1-5)</v>
      </c>
      <c r="P4546" t="str" cm="1">
        <f t="array" ref="P4546">IF( $L4546, TRIM(_xll.IMDP("IR", $G$5&amp;$N4546, $G$6)), "" )</f>
        <v/>
      </c>
      <c r="Q4546" t="b" cm="1">
        <f t="array" ref="Q4546">IF(
    $U$1=1, AND($P4546&lt;&gt;"", $P4546&lt;&gt;"...", $P4546&lt;&gt;"입력오류"),
    IF(
        $U$18=1, AND($P4546&lt;&gt;"", $P4546&lt;&gt;"...", $P4546&lt;&gt;"입력오류", ISNUMBER(FIND(INDEX($T$2:$T$7,$U$1),$P4546))),
        IF(
            $U$17="기타", AND($P4546&lt;&gt;"", $P4546&lt;&gt;"...", $P4546&lt;&gt;"입력오류", NOT(ISNUMBER(FIND($T$21:$T$34,$P4546)))),
            AND($P4546&lt;&gt;"", $P4546&lt;&gt;"...", $P4546&lt;&gt;"입력오류", $T$19=$P4546)
        )
    )
)</f>
        <v>0</v>
      </c>
    </row>
    <row r="4547" spans="1:17">
      <c r="A4547" t="s">
        <v>9430</v>
      </c>
      <c r="B4547" t="s">
        <v>9431</v>
      </c>
      <c r="I4547">
        <f t="shared" ref="I4547:I4610" si="214">ROW()-1</f>
        <v>4546</v>
      </c>
      <c r="J4547">
        <f t="shared" ref="J4547:J4610" si="215">IF( $I4547&gt;$G$4, NA(), IF($I4547&gt;$G$3, $I4547-$G$3, IF($I4547&gt;$G$2, $I4547-$G$2, $I4547 ) ) )</f>
        <v>4546</v>
      </c>
      <c r="K4547">
        <f t="shared" si="213"/>
        <v>1</v>
      </c>
      <c r="L4547" t="b">
        <f>COUNTIF($N$2:N4547, N4547)=1</f>
        <v>1</v>
      </c>
      <c r="M4547" s="37">
        <f>IF( $Q4547, MAX($M$1:M4546)+1, 0)</f>
        <v>0</v>
      </c>
      <c r="N4547" t="str" cm="1">
        <f t="array" ref="N4547">INDEX($A$9:$F$1048576, $J4547, $K4547 )</f>
        <v>73529</v>
      </c>
      <c r="O4547" t="str" cm="1">
        <f t="array" ref="O4547">INDEX($B$9:$F$1048576, $J4547, $K4547 )</f>
        <v>주택금융공사MBS2024-17(1-6)</v>
      </c>
      <c r="P4547" t="str" cm="1">
        <f t="array" ref="P4547">IF( $L4547, TRIM(_xll.IMDP("IR", $G$5&amp;$N4547, $G$6)), "" )</f>
        <v/>
      </c>
      <c r="Q4547" t="b" cm="1">
        <f t="array" ref="Q4547">IF(
    $U$1=1, AND($P4547&lt;&gt;"", $P4547&lt;&gt;"...", $P4547&lt;&gt;"입력오류"),
    IF(
        $U$18=1, AND($P4547&lt;&gt;"", $P4547&lt;&gt;"...", $P4547&lt;&gt;"입력오류", ISNUMBER(FIND(INDEX($T$2:$T$7,$U$1),$P4547))),
        IF(
            $U$17="기타", AND($P4547&lt;&gt;"", $P4547&lt;&gt;"...", $P4547&lt;&gt;"입력오류", NOT(ISNUMBER(FIND($T$21:$T$34,$P4547)))),
            AND($P4547&lt;&gt;"", $P4547&lt;&gt;"...", $P4547&lt;&gt;"입력오류", $T$19=$P4547)
        )
    )
)</f>
        <v>0</v>
      </c>
    </row>
    <row r="4548" spans="1:17">
      <c r="A4548" t="s">
        <v>9432</v>
      </c>
      <c r="B4548" t="s">
        <v>9433</v>
      </c>
      <c r="I4548">
        <f t="shared" si="214"/>
        <v>4547</v>
      </c>
      <c r="J4548">
        <f t="shared" si="215"/>
        <v>4547</v>
      </c>
      <c r="K4548">
        <f t="shared" si="213"/>
        <v>1</v>
      </c>
      <c r="L4548" t="b">
        <f>COUNTIF($N$2:N4548, N4548)=1</f>
        <v>1</v>
      </c>
      <c r="M4548" s="37">
        <f>IF( $Q4548, MAX($M$1:M4547)+1, 0)</f>
        <v>0</v>
      </c>
      <c r="N4548" t="str" cm="1">
        <f t="array" ref="N4548">INDEX($A$9:$F$1048576, $J4548, $K4548 )</f>
        <v>73530</v>
      </c>
      <c r="O4548" t="str" cm="1">
        <f t="array" ref="O4548">INDEX($B$9:$F$1048576, $J4548, $K4548 )</f>
        <v>주택금융공사MBS2024-17(1-7)</v>
      </c>
      <c r="P4548" t="str" cm="1">
        <f t="array" ref="P4548">IF( $L4548, TRIM(_xll.IMDP("IR", $G$5&amp;$N4548, $G$6)), "" )</f>
        <v/>
      </c>
      <c r="Q4548" t="b" cm="1">
        <f t="array" ref="Q4548">IF(
    $U$1=1, AND($P4548&lt;&gt;"", $P4548&lt;&gt;"...", $P4548&lt;&gt;"입력오류"),
    IF(
        $U$18=1, AND($P4548&lt;&gt;"", $P4548&lt;&gt;"...", $P4548&lt;&gt;"입력오류", ISNUMBER(FIND(INDEX($T$2:$T$7,$U$1),$P4548))),
        IF(
            $U$17="기타", AND($P4548&lt;&gt;"", $P4548&lt;&gt;"...", $P4548&lt;&gt;"입력오류", NOT(ISNUMBER(FIND($T$21:$T$34,$P4548)))),
            AND($P4548&lt;&gt;"", $P4548&lt;&gt;"...", $P4548&lt;&gt;"입력오류", $T$19=$P4548)
        )
    )
)</f>
        <v>0</v>
      </c>
    </row>
    <row r="4549" spans="1:17">
      <c r="A4549" t="s">
        <v>9434</v>
      </c>
      <c r="B4549" t="s">
        <v>9435</v>
      </c>
      <c r="I4549">
        <f t="shared" si="214"/>
        <v>4548</v>
      </c>
      <c r="J4549">
        <f t="shared" si="215"/>
        <v>4548</v>
      </c>
      <c r="K4549">
        <f t="shared" si="213"/>
        <v>1</v>
      </c>
      <c r="L4549" t="b">
        <f>COUNTIF($N$2:N4549, N4549)=1</f>
        <v>1</v>
      </c>
      <c r="M4549" s="37">
        <f>IF( $Q4549, MAX($M$1:M4548)+1, 0)</f>
        <v>0</v>
      </c>
      <c r="N4549" t="str" cm="1">
        <f t="array" ref="N4549">INDEX($A$9:$F$1048576, $J4549, $K4549 )</f>
        <v>73531</v>
      </c>
      <c r="O4549" t="str" cm="1">
        <f t="array" ref="O4549">INDEX($B$9:$F$1048576, $J4549, $K4549 )</f>
        <v>주택금융공사MBS2024-17(1-8)</v>
      </c>
      <c r="P4549" t="str" cm="1">
        <f t="array" ref="P4549">IF( $L4549, TRIM(_xll.IMDP("IR", $G$5&amp;$N4549, $G$6)), "" )</f>
        <v/>
      </c>
      <c r="Q4549" t="b" cm="1">
        <f t="array" ref="Q4549">IF(
    $U$1=1, AND($P4549&lt;&gt;"", $P4549&lt;&gt;"...", $P4549&lt;&gt;"입력오류"),
    IF(
        $U$18=1, AND($P4549&lt;&gt;"", $P4549&lt;&gt;"...", $P4549&lt;&gt;"입력오류", ISNUMBER(FIND(INDEX($T$2:$T$7,$U$1),$P4549))),
        IF(
            $U$17="기타", AND($P4549&lt;&gt;"", $P4549&lt;&gt;"...", $P4549&lt;&gt;"입력오류", NOT(ISNUMBER(FIND($T$21:$T$34,$P4549)))),
            AND($P4549&lt;&gt;"", $P4549&lt;&gt;"...", $P4549&lt;&gt;"입력오류", $T$19=$P4549)
        )
    )
)</f>
        <v>0</v>
      </c>
    </row>
    <row r="4550" spans="1:17">
      <c r="A4550" t="s">
        <v>9436</v>
      </c>
      <c r="B4550" t="s">
        <v>9437</v>
      </c>
      <c r="I4550">
        <f t="shared" si="214"/>
        <v>4549</v>
      </c>
      <c r="J4550">
        <f t="shared" si="215"/>
        <v>4549</v>
      </c>
      <c r="K4550">
        <f t="shared" si="213"/>
        <v>1</v>
      </c>
      <c r="L4550" t="b">
        <f>COUNTIF($N$2:N4550, N4550)=1</f>
        <v>1</v>
      </c>
      <c r="M4550" s="37">
        <f>IF( $Q4550, MAX($M$1:M4549)+1, 0)</f>
        <v>0</v>
      </c>
      <c r="N4550" t="str" cm="1">
        <f t="array" ref="N4550">INDEX($A$9:$F$1048576, $J4550, $K4550 )</f>
        <v>73533</v>
      </c>
      <c r="O4550" t="str" cm="1">
        <f t="array" ref="O4550">INDEX($B$9:$F$1048576, $J4550, $K4550 )</f>
        <v>국민챔피온제12차(유)4-3</v>
      </c>
      <c r="P4550" t="str" cm="1">
        <f t="array" ref="P4550">IF( $L4550, TRIM(_xll.IMDP("IR", $G$5&amp;$N4550, $G$6)), "" )</f>
        <v/>
      </c>
      <c r="Q4550" t="b" cm="1">
        <f t="array" ref="Q4550">IF(
    $U$1=1, AND($P4550&lt;&gt;"", $P4550&lt;&gt;"...", $P4550&lt;&gt;"입력오류"),
    IF(
        $U$18=1, AND($P4550&lt;&gt;"", $P4550&lt;&gt;"...", $P4550&lt;&gt;"입력오류", ISNUMBER(FIND(INDEX($T$2:$T$7,$U$1),$P4550))),
        IF(
            $U$17="기타", AND($P4550&lt;&gt;"", $P4550&lt;&gt;"...", $P4550&lt;&gt;"입력오류", NOT(ISNUMBER(FIND($T$21:$T$34,$P4550)))),
            AND($P4550&lt;&gt;"", $P4550&lt;&gt;"...", $P4550&lt;&gt;"입력오류", $T$19=$P4550)
        )
    )
)</f>
        <v>0</v>
      </c>
    </row>
    <row r="4551" spans="1:17">
      <c r="A4551" t="s">
        <v>9438</v>
      </c>
      <c r="B4551" t="s">
        <v>9439</v>
      </c>
      <c r="I4551">
        <f t="shared" si="214"/>
        <v>4550</v>
      </c>
      <c r="J4551">
        <f t="shared" si="215"/>
        <v>4550</v>
      </c>
      <c r="K4551">
        <f t="shared" si="213"/>
        <v>1</v>
      </c>
      <c r="L4551" t="b">
        <f>COUNTIF($N$2:N4551, N4551)=1</f>
        <v>1</v>
      </c>
      <c r="M4551" s="37">
        <f>IF( $Q4551, MAX($M$1:M4550)+1, 0)</f>
        <v>0</v>
      </c>
      <c r="N4551" t="str" cm="1">
        <f t="array" ref="N4551">INDEX($A$9:$F$1048576, $J4551, $K4551 )</f>
        <v>73534</v>
      </c>
      <c r="O4551" t="str" cm="1">
        <f t="array" ref="O4551">INDEX($B$9:$F$1048576, $J4551, $K4551 )</f>
        <v>국민사랑제19차(유)3</v>
      </c>
      <c r="P4551" t="str" cm="1">
        <f t="array" ref="P4551">IF( $L4551, TRIM(_xll.IMDP("IR", $G$5&amp;$N4551, $G$6)), "" )</f>
        <v/>
      </c>
      <c r="Q4551" t="b" cm="1">
        <f t="array" ref="Q4551">IF(
    $U$1=1, AND($P4551&lt;&gt;"", $P4551&lt;&gt;"...", $P4551&lt;&gt;"입력오류"),
    IF(
        $U$18=1, AND($P4551&lt;&gt;"", $P4551&lt;&gt;"...", $P4551&lt;&gt;"입력오류", ISNUMBER(FIND(INDEX($T$2:$T$7,$U$1),$P4551))),
        IF(
            $U$17="기타", AND($P4551&lt;&gt;"", $P4551&lt;&gt;"...", $P4551&lt;&gt;"입력오류", NOT(ISNUMBER(FIND($T$21:$T$34,$P4551)))),
            AND($P4551&lt;&gt;"", $P4551&lt;&gt;"...", $P4551&lt;&gt;"입력오류", $T$19=$P4551)
        )
    )
)</f>
        <v>0</v>
      </c>
    </row>
    <row r="4552" spans="1:17">
      <c r="A4552" t="s">
        <v>9440</v>
      </c>
      <c r="B4552" t="s">
        <v>9441</v>
      </c>
      <c r="I4552">
        <f t="shared" si="214"/>
        <v>4551</v>
      </c>
      <c r="J4552">
        <f t="shared" si="215"/>
        <v>4551</v>
      </c>
      <c r="K4552">
        <f t="shared" si="213"/>
        <v>1</v>
      </c>
      <c r="L4552" t="b">
        <f>COUNTIF($N$2:N4552, N4552)=1</f>
        <v>1</v>
      </c>
      <c r="M4552" s="37">
        <f>IF( $Q4552, MAX($M$1:M4551)+1, 0)</f>
        <v>0</v>
      </c>
      <c r="N4552" t="str" cm="1">
        <f t="array" ref="N4552">INDEX($A$9:$F$1048576, $J4552, $K4552 )</f>
        <v>73539</v>
      </c>
      <c r="O4552" t="str" cm="1">
        <f t="array" ref="O4552">INDEX($B$9:$F$1048576, $J4552, $K4552 )</f>
        <v>리브스타제10차</v>
      </c>
      <c r="P4552" t="str" cm="1">
        <f t="array" ref="P4552">IF( $L4552, TRIM(_xll.IMDP("IR", $G$5&amp;$N4552, $G$6)), "" )</f>
        <v/>
      </c>
      <c r="Q4552" t="b" cm="1">
        <f t="array" ref="Q4552">IF(
    $U$1=1, AND($P4552&lt;&gt;"", $P4552&lt;&gt;"...", $P4552&lt;&gt;"입력오류"),
    IF(
        $U$18=1, AND($P4552&lt;&gt;"", $P4552&lt;&gt;"...", $P4552&lt;&gt;"입력오류", ISNUMBER(FIND(INDEX($T$2:$T$7,$U$1),$P4552))),
        IF(
            $U$17="기타", AND($P4552&lt;&gt;"", $P4552&lt;&gt;"...", $P4552&lt;&gt;"입력오류", NOT(ISNUMBER(FIND($T$21:$T$34,$P4552)))),
            AND($P4552&lt;&gt;"", $P4552&lt;&gt;"...", $P4552&lt;&gt;"입력오류", $T$19=$P4552)
        )
    )
)</f>
        <v>0</v>
      </c>
    </row>
    <row r="4553" spans="1:17">
      <c r="A4553" t="s">
        <v>9442</v>
      </c>
      <c r="B4553" t="s">
        <v>9443</v>
      </c>
      <c r="I4553">
        <f t="shared" si="214"/>
        <v>4552</v>
      </c>
      <c r="J4553">
        <f t="shared" si="215"/>
        <v>4552</v>
      </c>
      <c r="K4553">
        <f t="shared" si="213"/>
        <v>1</v>
      </c>
      <c r="L4553" t="b">
        <f>COUNTIF($N$2:N4553, N4553)=1</f>
        <v>1</v>
      </c>
      <c r="M4553" s="37">
        <f>IF( $Q4553, MAX($M$1:M4552)+1, 0)</f>
        <v>0</v>
      </c>
      <c r="N4553" t="str" cm="1">
        <f t="array" ref="N4553">INDEX($A$9:$F$1048576, $J4553, $K4553 )</f>
        <v>73542</v>
      </c>
      <c r="O4553" t="str" cm="1">
        <f t="array" ref="O4553">INDEX($B$9:$F$1048576, $J4553, $K4553 )</f>
        <v>유니버스골드제1차</v>
      </c>
      <c r="P4553" t="str" cm="1">
        <f t="array" ref="P4553">IF( $L4553, TRIM(_xll.IMDP("IR", $G$5&amp;$N4553, $G$6)), "" )</f>
        <v/>
      </c>
      <c r="Q4553" t="b" cm="1">
        <f t="array" ref="Q4553">IF(
    $U$1=1, AND($P4553&lt;&gt;"", $P4553&lt;&gt;"...", $P4553&lt;&gt;"입력오류"),
    IF(
        $U$18=1, AND($P4553&lt;&gt;"", $P4553&lt;&gt;"...", $P4553&lt;&gt;"입력오류", ISNUMBER(FIND(INDEX($T$2:$T$7,$U$1),$P4553))),
        IF(
            $U$17="기타", AND($P4553&lt;&gt;"", $P4553&lt;&gt;"...", $P4553&lt;&gt;"입력오류", NOT(ISNUMBER(FIND($T$21:$T$34,$P4553)))),
            AND($P4553&lt;&gt;"", $P4553&lt;&gt;"...", $P4553&lt;&gt;"입력오류", $T$19=$P4553)
        )
    )
)</f>
        <v>0</v>
      </c>
    </row>
    <row r="4554" spans="1:17">
      <c r="A4554" t="s">
        <v>9444</v>
      </c>
      <c r="B4554" t="s">
        <v>9445</v>
      </c>
      <c r="I4554">
        <f t="shared" si="214"/>
        <v>4553</v>
      </c>
      <c r="J4554">
        <f t="shared" si="215"/>
        <v>4553</v>
      </c>
      <c r="K4554">
        <f t="shared" si="213"/>
        <v>1</v>
      </c>
      <c r="L4554" t="b">
        <f>COUNTIF($N$2:N4554, N4554)=1</f>
        <v>1</v>
      </c>
      <c r="M4554" s="37">
        <f>IF( $Q4554, MAX($M$1:M4553)+1, 0)</f>
        <v>0</v>
      </c>
      <c r="N4554" t="str" cm="1">
        <f t="array" ref="N4554">INDEX($A$9:$F$1048576, $J4554, $K4554 )</f>
        <v>73543</v>
      </c>
      <c r="O4554" t="str" cm="1">
        <f t="array" ref="O4554">INDEX($B$9:$F$1048576, $J4554, $K4554 )</f>
        <v>유니버스황금제3차</v>
      </c>
      <c r="P4554" t="str" cm="1">
        <f t="array" ref="P4554">IF( $L4554, TRIM(_xll.IMDP("IR", $G$5&amp;$N4554, $G$6)), "" )</f>
        <v/>
      </c>
      <c r="Q4554" t="b" cm="1">
        <f t="array" ref="Q4554">IF(
    $U$1=1, AND($P4554&lt;&gt;"", $P4554&lt;&gt;"...", $P4554&lt;&gt;"입력오류"),
    IF(
        $U$18=1, AND($P4554&lt;&gt;"", $P4554&lt;&gt;"...", $P4554&lt;&gt;"입력오류", ISNUMBER(FIND(INDEX($T$2:$T$7,$U$1),$P4554))),
        IF(
            $U$17="기타", AND($P4554&lt;&gt;"", $P4554&lt;&gt;"...", $P4554&lt;&gt;"입력오류", NOT(ISNUMBER(FIND($T$21:$T$34,$P4554)))),
            AND($P4554&lt;&gt;"", $P4554&lt;&gt;"...", $P4554&lt;&gt;"입력오류", $T$19=$P4554)
        )
    )
)</f>
        <v>0</v>
      </c>
    </row>
    <row r="4555" spans="1:17">
      <c r="A4555" t="s">
        <v>9446</v>
      </c>
      <c r="B4555" t="s">
        <v>9447</v>
      </c>
      <c r="I4555">
        <f t="shared" si="214"/>
        <v>4554</v>
      </c>
      <c r="J4555">
        <f t="shared" si="215"/>
        <v>4554</v>
      </c>
      <c r="K4555">
        <f t="shared" si="213"/>
        <v>1</v>
      </c>
      <c r="L4555" t="b">
        <f>COUNTIF($N$2:N4555, N4555)=1</f>
        <v>1</v>
      </c>
      <c r="M4555" s="37">
        <f>IF( $Q4555, MAX($M$1:M4554)+1, 0)</f>
        <v>0</v>
      </c>
      <c r="N4555" t="str" cm="1">
        <f t="array" ref="N4555">INDEX($A$9:$F$1048576, $J4555, $K4555 )</f>
        <v>73544</v>
      </c>
      <c r="O4555" t="str" cm="1">
        <f t="array" ref="O4555">INDEX($B$9:$F$1048576, $J4555, $K4555 )</f>
        <v>우리챔피온제3차(유)3-2</v>
      </c>
      <c r="P4555" t="str" cm="1">
        <f t="array" ref="P4555">IF( $L4555, TRIM(_xll.IMDP("IR", $G$5&amp;$N4555, $G$6)), "" )</f>
        <v/>
      </c>
      <c r="Q4555" t="b" cm="1">
        <f t="array" ref="Q4555">IF(
    $U$1=1, AND($P4555&lt;&gt;"", $P4555&lt;&gt;"...", $P4555&lt;&gt;"입력오류"),
    IF(
        $U$18=1, AND($P4555&lt;&gt;"", $P4555&lt;&gt;"...", $P4555&lt;&gt;"입력오류", ISNUMBER(FIND(INDEX($T$2:$T$7,$U$1),$P4555))),
        IF(
            $U$17="기타", AND($P4555&lt;&gt;"", $P4555&lt;&gt;"...", $P4555&lt;&gt;"입력오류", NOT(ISNUMBER(FIND($T$21:$T$34,$P4555)))),
            AND($P4555&lt;&gt;"", $P4555&lt;&gt;"...", $P4555&lt;&gt;"입력오류", $T$19=$P4555)
        )
    )
)</f>
        <v>0</v>
      </c>
    </row>
    <row r="4556" spans="1:17">
      <c r="A4556" t="s">
        <v>9448</v>
      </c>
      <c r="B4556" t="s">
        <v>9449</v>
      </c>
      <c r="I4556">
        <f t="shared" si="214"/>
        <v>4555</v>
      </c>
      <c r="J4556">
        <f t="shared" si="215"/>
        <v>4555</v>
      </c>
      <c r="K4556">
        <f t="shared" si="213"/>
        <v>1</v>
      </c>
      <c r="L4556" t="b">
        <f>COUNTIF($N$2:N4556, N4556)=1</f>
        <v>1</v>
      </c>
      <c r="M4556" s="37">
        <f>IF( $Q4556, MAX($M$1:M4555)+1, 0)</f>
        <v>0</v>
      </c>
      <c r="N4556" t="str" cm="1">
        <f t="array" ref="N4556">INDEX($A$9:$F$1048576, $J4556, $K4556 )</f>
        <v>73545</v>
      </c>
      <c r="O4556" t="str" cm="1">
        <f t="array" ref="O4556">INDEX($B$9:$F$1048576, $J4556, $K4556 )</f>
        <v>우리행복제1차(유)1</v>
      </c>
      <c r="P4556" t="str" cm="1">
        <f t="array" ref="P4556">IF( $L4556, TRIM(_xll.IMDP("IR", $G$5&amp;$N4556, $G$6)), "" )</f>
        <v/>
      </c>
      <c r="Q4556" t="b" cm="1">
        <f t="array" ref="Q4556">IF(
    $U$1=1, AND($P4556&lt;&gt;"", $P4556&lt;&gt;"...", $P4556&lt;&gt;"입력오류"),
    IF(
        $U$18=1, AND($P4556&lt;&gt;"", $P4556&lt;&gt;"...", $P4556&lt;&gt;"입력오류", ISNUMBER(FIND(INDEX($T$2:$T$7,$U$1),$P4556))),
        IF(
            $U$17="기타", AND($P4556&lt;&gt;"", $P4556&lt;&gt;"...", $P4556&lt;&gt;"입력오류", NOT(ISNUMBER(FIND($T$21:$T$34,$P4556)))),
            AND($P4556&lt;&gt;"", $P4556&lt;&gt;"...", $P4556&lt;&gt;"입력오류", $T$19=$P4556)
        )
    )
)</f>
        <v>0</v>
      </c>
    </row>
    <row r="4557" spans="1:17">
      <c r="A4557" t="s">
        <v>9450</v>
      </c>
      <c r="B4557" t="s">
        <v>9451</v>
      </c>
      <c r="I4557">
        <f t="shared" si="214"/>
        <v>4556</v>
      </c>
      <c r="J4557">
        <f t="shared" si="215"/>
        <v>4556</v>
      </c>
      <c r="K4557">
        <f t="shared" si="213"/>
        <v>1</v>
      </c>
      <c r="L4557" t="b">
        <f>COUNTIF($N$2:N4557, N4557)=1</f>
        <v>1</v>
      </c>
      <c r="M4557" s="37">
        <f>IF( $Q4557, MAX($M$1:M4556)+1, 0)</f>
        <v>0</v>
      </c>
      <c r="N4557" t="str" cm="1">
        <f t="array" ref="N4557">INDEX($A$9:$F$1048576, $J4557, $K4557 )</f>
        <v>73547</v>
      </c>
      <c r="O4557" t="str" cm="1">
        <f t="array" ref="O4557">INDEX($B$9:$F$1048576, $J4557, $K4557 )</f>
        <v>나무크레딧제8차(유)2</v>
      </c>
      <c r="P4557" t="str" cm="1">
        <f t="array" ref="P4557">IF( $L4557, TRIM(_xll.IMDP("IR", $G$5&amp;$N4557, $G$6)), "" )</f>
        <v/>
      </c>
      <c r="Q4557" t="b" cm="1">
        <f t="array" ref="Q4557">IF(
    $U$1=1, AND($P4557&lt;&gt;"", $P4557&lt;&gt;"...", $P4557&lt;&gt;"입력오류"),
    IF(
        $U$18=1, AND($P4557&lt;&gt;"", $P4557&lt;&gt;"...", $P4557&lt;&gt;"입력오류", ISNUMBER(FIND(INDEX($T$2:$T$7,$U$1),$P4557))),
        IF(
            $U$17="기타", AND($P4557&lt;&gt;"", $P4557&lt;&gt;"...", $P4557&lt;&gt;"입력오류", NOT(ISNUMBER(FIND($T$21:$T$34,$P4557)))),
            AND($P4557&lt;&gt;"", $P4557&lt;&gt;"...", $P4557&lt;&gt;"입력오류", $T$19=$P4557)
        )
    )
)</f>
        <v>0</v>
      </c>
    </row>
    <row r="4558" spans="1:17">
      <c r="A4558" t="s">
        <v>9452</v>
      </c>
      <c r="B4558" t="s">
        <v>9453</v>
      </c>
      <c r="I4558">
        <f t="shared" si="214"/>
        <v>4557</v>
      </c>
      <c r="J4558">
        <f t="shared" si="215"/>
        <v>4557</v>
      </c>
      <c r="K4558">
        <f t="shared" si="213"/>
        <v>1</v>
      </c>
      <c r="L4558" t="b">
        <f>COUNTIF($N$2:N4558, N4558)=1</f>
        <v>1</v>
      </c>
      <c r="M4558" s="37">
        <f>IF( $Q4558, MAX($M$1:M4557)+1, 0)</f>
        <v>0</v>
      </c>
      <c r="N4558" t="str" cm="1">
        <f t="array" ref="N4558">INDEX($A$9:$F$1048576, $J4558, $K4558 )</f>
        <v>73548</v>
      </c>
      <c r="O4558" t="str" cm="1">
        <f t="array" ref="O4558">INDEX($B$9:$F$1048576, $J4558, $K4558 )</f>
        <v>자크루이다비드(유)2-3</v>
      </c>
      <c r="P4558" t="str" cm="1">
        <f t="array" ref="P4558">IF( $L4558, TRIM(_xll.IMDP("IR", $G$5&amp;$N4558, $G$6)), "" )</f>
        <v/>
      </c>
      <c r="Q4558" t="b" cm="1">
        <f t="array" ref="Q4558">IF(
    $U$1=1, AND($P4558&lt;&gt;"", $P4558&lt;&gt;"...", $P4558&lt;&gt;"입력오류"),
    IF(
        $U$18=1, AND($P4558&lt;&gt;"", $P4558&lt;&gt;"...", $P4558&lt;&gt;"입력오류", ISNUMBER(FIND(INDEX($T$2:$T$7,$U$1),$P4558))),
        IF(
            $U$17="기타", AND($P4558&lt;&gt;"", $P4558&lt;&gt;"...", $P4558&lt;&gt;"입력오류", NOT(ISNUMBER(FIND($T$21:$T$34,$P4558)))),
            AND($P4558&lt;&gt;"", $P4558&lt;&gt;"...", $P4558&lt;&gt;"입력오류", $T$19=$P4558)
        )
    )
)</f>
        <v>0</v>
      </c>
    </row>
    <row r="4559" spans="1:17">
      <c r="A4559" t="s">
        <v>9454</v>
      </c>
      <c r="B4559" t="s">
        <v>9455</v>
      </c>
      <c r="I4559">
        <f t="shared" si="214"/>
        <v>4558</v>
      </c>
      <c r="J4559">
        <f t="shared" si="215"/>
        <v>4558</v>
      </c>
      <c r="K4559">
        <f t="shared" si="213"/>
        <v>1</v>
      </c>
      <c r="L4559" t="b">
        <f>COUNTIF($N$2:N4559, N4559)=1</f>
        <v>1</v>
      </c>
      <c r="M4559" s="37">
        <f>IF( $Q4559, MAX($M$1:M4558)+1, 0)</f>
        <v>0</v>
      </c>
      <c r="N4559" t="str" cm="1">
        <f t="array" ref="N4559">INDEX($A$9:$F$1048576, $J4559, $K4559 )</f>
        <v>A0001</v>
      </c>
      <c r="O4559" t="str" cm="1">
        <f t="array" ref="O4559">INDEX($B$9:$F$1048576, $J4559, $K4559 )</f>
        <v>신한은행(COCO/후)</v>
      </c>
      <c r="P4559" t="str" cm="1">
        <f t="array" ref="P4559">IF( $L4559, TRIM(_xll.IMDP("IR", $G$5&amp;$N4559, $G$6)), "" )</f>
        <v/>
      </c>
      <c r="Q4559" t="b" cm="1">
        <f t="array" ref="Q4559">IF(
    $U$1=1, AND($P4559&lt;&gt;"", $P4559&lt;&gt;"...", $P4559&lt;&gt;"입력오류"),
    IF(
        $U$18=1, AND($P4559&lt;&gt;"", $P4559&lt;&gt;"...", $P4559&lt;&gt;"입력오류", ISNUMBER(FIND(INDEX($T$2:$T$7,$U$1),$P4559))),
        IF(
            $U$17="기타", AND($P4559&lt;&gt;"", $P4559&lt;&gt;"...", $P4559&lt;&gt;"입력오류", NOT(ISNUMBER(FIND($T$21:$T$34,$P4559)))),
            AND($P4559&lt;&gt;"", $P4559&lt;&gt;"...", $P4559&lt;&gt;"입력오류", $T$19=$P4559)
        )
    )
)</f>
        <v>0</v>
      </c>
    </row>
    <row r="4560" spans="1:17">
      <c r="A4560" t="s">
        <v>13059</v>
      </c>
      <c r="B4560" t="s">
        <v>13060</v>
      </c>
      <c r="I4560">
        <f t="shared" si="214"/>
        <v>4559</v>
      </c>
      <c r="J4560">
        <f t="shared" si="215"/>
        <v>4559</v>
      </c>
      <c r="K4560">
        <f t="shared" si="213"/>
        <v>1</v>
      </c>
      <c r="L4560" t="b">
        <f>COUNTIF($N$2:N4560, N4560)=1</f>
        <v>1</v>
      </c>
      <c r="M4560" s="37">
        <f>IF( $Q4560, MAX($M$1:M4559)+1, 0)</f>
        <v>0</v>
      </c>
      <c r="N4560" t="str" cm="1">
        <f t="array" ref="N4560">INDEX($A$9:$F$1048576, $J4560, $K4560 )</f>
        <v>A0011</v>
      </c>
      <c r="O4560" t="str" cm="1">
        <f t="array" ref="O4560">INDEX($B$9:$F$1048576, $J4560, $K4560 )</f>
        <v>스탠다드차타드은행(커버드)</v>
      </c>
      <c r="P4560" t="str" cm="1">
        <f t="array" ref="P4560">IF( $L4560, TRIM(_xll.IMDP("IR", $G$5&amp;$N4560, $G$6)), "" )</f>
        <v/>
      </c>
      <c r="Q4560" t="b" cm="1">
        <f t="array" ref="Q4560">IF(
    $U$1=1, AND($P4560&lt;&gt;"", $P4560&lt;&gt;"...", $P4560&lt;&gt;"입력오류"),
    IF(
        $U$18=1, AND($P4560&lt;&gt;"", $P4560&lt;&gt;"...", $P4560&lt;&gt;"입력오류", ISNUMBER(FIND(INDEX($T$2:$T$7,$U$1),$P4560))),
        IF(
            $U$17="기타", AND($P4560&lt;&gt;"", $P4560&lt;&gt;"...", $P4560&lt;&gt;"입력오류", NOT(ISNUMBER(FIND($T$21:$T$34,$P4560)))),
            AND($P4560&lt;&gt;"", $P4560&lt;&gt;"...", $P4560&lt;&gt;"입력오류", $T$19=$P4560)
        )
    )
)</f>
        <v>0</v>
      </c>
    </row>
    <row r="4561" spans="1:17">
      <c r="A4561" t="s">
        <v>13061</v>
      </c>
      <c r="B4561" t="s">
        <v>13062</v>
      </c>
      <c r="I4561">
        <f t="shared" si="214"/>
        <v>4560</v>
      </c>
      <c r="J4561">
        <f t="shared" si="215"/>
        <v>4560</v>
      </c>
      <c r="K4561">
        <f t="shared" si="213"/>
        <v>1</v>
      </c>
      <c r="L4561" t="b">
        <f>COUNTIF($N$2:N4561, N4561)=1</f>
        <v>1</v>
      </c>
      <c r="M4561" s="37">
        <f>IF( $Q4561, MAX($M$1:M4560)+1, 0)</f>
        <v>0</v>
      </c>
      <c r="N4561" t="str" cm="1">
        <f t="array" ref="N4561">INDEX($A$9:$F$1048576, $J4561, $K4561 )</f>
        <v>A0019</v>
      </c>
      <c r="O4561" t="str" cm="1">
        <f t="array" ref="O4561">INDEX($B$9:$F$1048576, $J4561, $K4561 )</f>
        <v>BNK투자증권(HYBRID/후후)</v>
      </c>
      <c r="P4561" t="str" cm="1">
        <f t="array" ref="P4561">IF( $L4561, TRIM(_xll.IMDP("IR", $G$5&amp;$N4561, $G$6)), "" )</f>
        <v/>
      </c>
      <c r="Q4561" t="b" cm="1">
        <f t="array" ref="Q4561">IF(
    $U$1=1, AND($P4561&lt;&gt;"", $P4561&lt;&gt;"...", $P4561&lt;&gt;"입력오류"),
    IF(
        $U$18=1, AND($P4561&lt;&gt;"", $P4561&lt;&gt;"...", $P4561&lt;&gt;"입력오류", ISNUMBER(FIND(INDEX($T$2:$T$7,$U$1),$P4561))),
        IF(
            $U$17="기타", AND($P4561&lt;&gt;"", $P4561&lt;&gt;"...", $P4561&lt;&gt;"입력오류", NOT(ISNUMBER(FIND($T$21:$T$34,$P4561)))),
            AND($P4561&lt;&gt;"", $P4561&lt;&gt;"...", $P4561&lt;&gt;"입력오류", $T$19=$P4561)
        )
    )
)</f>
        <v>0</v>
      </c>
    </row>
    <row r="4562" spans="1:17">
      <c r="A4562" t="s">
        <v>9456</v>
      </c>
      <c r="B4562" t="s">
        <v>9457</v>
      </c>
      <c r="I4562">
        <f t="shared" si="214"/>
        <v>4561</v>
      </c>
      <c r="J4562">
        <f t="shared" si="215"/>
        <v>4561</v>
      </c>
      <c r="K4562">
        <f t="shared" si="213"/>
        <v>1</v>
      </c>
      <c r="L4562" t="b">
        <f>COUNTIF($N$2:N4562, N4562)=1</f>
        <v>1</v>
      </c>
      <c r="M4562" s="37">
        <f>IF( $Q4562, MAX($M$1:M4561)+1, 0)</f>
        <v>0</v>
      </c>
      <c r="N4562" t="str" cm="1">
        <f t="array" ref="N4562">INDEX($A$9:$F$1048576, $J4562, $K4562 )</f>
        <v>A0021</v>
      </c>
      <c r="O4562" t="str" cm="1">
        <f t="array" ref="O4562">INDEX($B$9:$F$1048576, $J4562, $K4562 )</f>
        <v>대림산업(디엘이앤씨보증)</v>
      </c>
      <c r="P4562" t="str" cm="1">
        <f t="array" ref="P4562">IF( $L4562, TRIM(_xll.IMDP("IR", $G$5&amp;$N4562, $G$6)), "" )</f>
        <v/>
      </c>
      <c r="Q4562" t="b" cm="1">
        <f t="array" ref="Q4562">IF(
    $U$1=1, AND($P4562&lt;&gt;"", $P4562&lt;&gt;"...", $P4562&lt;&gt;"입력오류"),
    IF(
        $U$18=1, AND($P4562&lt;&gt;"", $P4562&lt;&gt;"...", $P4562&lt;&gt;"입력오류", ISNUMBER(FIND(INDEX($T$2:$T$7,$U$1),$P4562))),
        IF(
            $U$17="기타", AND($P4562&lt;&gt;"", $P4562&lt;&gt;"...", $P4562&lt;&gt;"입력오류", NOT(ISNUMBER(FIND($T$21:$T$34,$P4562)))),
            AND($P4562&lt;&gt;"", $P4562&lt;&gt;"...", $P4562&lt;&gt;"입력오류", $T$19=$P4562)
        )
    )
)</f>
        <v>0</v>
      </c>
    </row>
    <row r="4563" spans="1:17">
      <c r="A4563" t="s">
        <v>9458</v>
      </c>
      <c r="B4563" t="s">
        <v>9459</v>
      </c>
      <c r="I4563">
        <f t="shared" si="214"/>
        <v>4562</v>
      </c>
      <c r="J4563">
        <f t="shared" si="215"/>
        <v>4562</v>
      </c>
      <c r="K4563">
        <f t="shared" si="213"/>
        <v>1</v>
      </c>
      <c r="L4563" t="b">
        <f>COUNTIF($N$2:N4563, N4563)=1</f>
        <v>1</v>
      </c>
      <c r="M4563" s="37">
        <f>IF( $Q4563, MAX($M$1:M4562)+1, 0)</f>
        <v>0</v>
      </c>
      <c r="N4563" t="str" cm="1">
        <f t="array" ref="N4563">INDEX($A$9:$F$1048576, $J4563, $K4563 )</f>
        <v>A0054</v>
      </c>
      <c r="O4563" t="str" cm="1">
        <f t="array" ref="O4563">INDEX($B$9:$F$1048576, $J4563, $K4563 )</f>
        <v>흥국화재(HYBRID/후)</v>
      </c>
      <c r="P4563" t="str" cm="1">
        <f t="array" ref="P4563">IF( $L4563, TRIM(_xll.IMDP("IR", $G$5&amp;$N4563, $G$6)), "" )</f>
        <v/>
      </c>
      <c r="Q4563" t="b" cm="1">
        <f t="array" ref="Q4563">IF(
    $U$1=1, AND($P4563&lt;&gt;"", $P4563&lt;&gt;"...", $P4563&lt;&gt;"입력오류"),
    IF(
        $U$18=1, AND($P4563&lt;&gt;"", $P4563&lt;&gt;"...", $P4563&lt;&gt;"입력오류", ISNUMBER(FIND(INDEX($T$2:$T$7,$U$1),$P4563))),
        IF(
            $U$17="기타", AND($P4563&lt;&gt;"", $P4563&lt;&gt;"...", $P4563&lt;&gt;"입력오류", NOT(ISNUMBER(FIND($T$21:$T$34,$P4563)))),
            AND($P4563&lt;&gt;"", $P4563&lt;&gt;"...", $P4563&lt;&gt;"입력오류", $T$19=$P4563)
        )
    )
)</f>
        <v>0</v>
      </c>
    </row>
    <row r="4564" spans="1:17">
      <c r="A4564" t="s">
        <v>13063</v>
      </c>
      <c r="B4564" t="s">
        <v>13064</v>
      </c>
      <c r="I4564">
        <f t="shared" si="214"/>
        <v>4563</v>
      </c>
      <c r="J4564">
        <f t="shared" si="215"/>
        <v>4563</v>
      </c>
      <c r="K4564">
        <f t="shared" si="213"/>
        <v>1</v>
      </c>
      <c r="L4564" t="b">
        <f>COUNTIF($N$2:N4564, N4564)=1</f>
        <v>1</v>
      </c>
      <c r="M4564" s="37">
        <f>IF( $Q4564, MAX($M$1:M4563)+1, 0)</f>
        <v>0</v>
      </c>
      <c r="N4564" t="str" cm="1">
        <f t="array" ref="N4564">INDEX($A$9:$F$1048576, $J4564, $K4564 )</f>
        <v>A0082</v>
      </c>
      <c r="O4564" t="str" cm="1">
        <f t="array" ref="O4564">INDEX($B$9:$F$1048576, $J4564, $K4564 )</f>
        <v>롯데건설(롯데케미칼지급보증)</v>
      </c>
      <c r="P4564" t="str" cm="1">
        <f t="array" ref="P4564">IF( $L4564, TRIM(_xll.IMDP("IR", $G$5&amp;$N4564, $G$6)), "" )</f>
        <v/>
      </c>
      <c r="Q4564" t="b" cm="1">
        <f t="array" ref="Q4564">IF(
    $U$1=1, AND($P4564&lt;&gt;"", $P4564&lt;&gt;"...", $P4564&lt;&gt;"입력오류"),
    IF(
        $U$18=1, AND($P4564&lt;&gt;"", $P4564&lt;&gt;"...", $P4564&lt;&gt;"입력오류", ISNUMBER(FIND(INDEX($T$2:$T$7,$U$1),$P4564))),
        IF(
            $U$17="기타", AND($P4564&lt;&gt;"", $P4564&lt;&gt;"...", $P4564&lt;&gt;"입력오류", NOT(ISNUMBER(FIND($T$21:$T$34,$P4564)))),
            AND($P4564&lt;&gt;"", $P4564&lt;&gt;"...", $P4564&lt;&gt;"입력오류", $T$19=$P4564)
        )
    )
)</f>
        <v>0</v>
      </c>
    </row>
    <row r="4565" spans="1:17">
      <c r="A4565" t="s">
        <v>13065</v>
      </c>
      <c r="B4565" t="s">
        <v>13066</v>
      </c>
      <c r="I4565">
        <f t="shared" si="214"/>
        <v>4564</v>
      </c>
      <c r="J4565">
        <f t="shared" si="215"/>
        <v>4564</v>
      </c>
      <c r="K4565">
        <f t="shared" si="213"/>
        <v>1</v>
      </c>
      <c r="L4565" t="b">
        <f>COUNTIF($N$2:N4565, N4565)=1</f>
        <v>1</v>
      </c>
      <c r="M4565" s="37">
        <f>IF( $Q4565, MAX($M$1:M4564)+1, 0)</f>
        <v>0</v>
      </c>
      <c r="N4565" t="str" cm="1">
        <f t="array" ref="N4565">INDEX($A$9:$F$1048576, $J4565, $K4565 )</f>
        <v>A0119</v>
      </c>
      <c r="O4565" t="str" cm="1">
        <f t="array" ref="O4565">INDEX($B$9:$F$1048576, $J4565, $K4565 )</f>
        <v>오씨아이(오씨아이홀딩스연대)</v>
      </c>
      <c r="P4565" t="str" cm="1">
        <f t="array" ref="P4565">IF( $L4565, TRIM(_xll.IMDP("IR", $G$5&amp;$N4565, $G$6)), "" )</f>
        <v/>
      </c>
      <c r="Q4565" t="b" cm="1">
        <f t="array" ref="Q4565">IF(
    $U$1=1, AND($P4565&lt;&gt;"", $P4565&lt;&gt;"...", $P4565&lt;&gt;"입력오류"),
    IF(
        $U$18=1, AND($P4565&lt;&gt;"", $P4565&lt;&gt;"...", $P4565&lt;&gt;"입력오류", ISNUMBER(FIND(INDEX($T$2:$T$7,$U$1),$P4565))),
        IF(
            $U$17="기타", AND($P4565&lt;&gt;"", $P4565&lt;&gt;"...", $P4565&lt;&gt;"입력오류", NOT(ISNUMBER(FIND($T$21:$T$34,$P4565)))),
            AND($P4565&lt;&gt;"", $P4565&lt;&gt;"...", $P4565&lt;&gt;"입력오류", $T$19=$P4565)
        )
    )
)</f>
        <v>0</v>
      </c>
    </row>
    <row r="4566" spans="1:17">
      <c r="A4566" t="s">
        <v>5286</v>
      </c>
      <c r="B4566" t="s">
        <v>5287</v>
      </c>
      <c r="I4566">
        <f t="shared" si="214"/>
        <v>4565</v>
      </c>
      <c r="J4566">
        <f t="shared" si="215"/>
        <v>4565</v>
      </c>
      <c r="K4566">
        <f t="shared" si="213"/>
        <v>1</v>
      </c>
      <c r="L4566" t="b">
        <f>COUNTIF($N$2:N4566, N4566)=1</f>
        <v>1</v>
      </c>
      <c r="M4566" s="37">
        <f>IF( $Q4566, MAX($M$1:M4565)+1, 0)</f>
        <v>0</v>
      </c>
      <c r="N4566" t="str" cm="1">
        <f t="array" ref="N4566">INDEX($A$9:$F$1048576, $J4566, $K4566 )</f>
        <v>A0143</v>
      </c>
      <c r="O4566" t="str" cm="1">
        <f t="array" ref="O4566">INDEX($B$9:$F$1048576, $J4566, $K4566 )</f>
        <v>세아베스틸지주(세아베스틸보증)</v>
      </c>
      <c r="P4566" t="str" cm="1">
        <f t="array" ref="P4566">IF( $L4566, TRIM(_xll.IMDP("IR", $G$5&amp;$N4566, $G$6)), "" )</f>
        <v/>
      </c>
      <c r="Q4566" t="b" cm="1">
        <f t="array" ref="Q4566">IF(
    $U$1=1, AND($P4566&lt;&gt;"", $P4566&lt;&gt;"...", $P4566&lt;&gt;"입력오류"),
    IF(
        $U$18=1, AND($P4566&lt;&gt;"", $P4566&lt;&gt;"...", $P4566&lt;&gt;"입력오류", ISNUMBER(FIND(INDEX($T$2:$T$7,$U$1),$P4566))),
        IF(
            $U$17="기타", AND($P4566&lt;&gt;"", $P4566&lt;&gt;"...", $P4566&lt;&gt;"입력오류", NOT(ISNUMBER(FIND($T$21:$T$34,$P4566)))),
            AND($P4566&lt;&gt;"", $P4566&lt;&gt;"...", $P4566&lt;&gt;"입력오류", $T$19=$P4566)
        )
    )
)</f>
        <v>0</v>
      </c>
    </row>
    <row r="4567" spans="1:17">
      <c r="A4567" t="s">
        <v>5288</v>
      </c>
      <c r="B4567" t="s">
        <v>5289</v>
      </c>
      <c r="I4567">
        <f t="shared" si="214"/>
        <v>4566</v>
      </c>
      <c r="J4567">
        <f t="shared" si="215"/>
        <v>4566</v>
      </c>
      <c r="K4567">
        <f t="shared" si="213"/>
        <v>1</v>
      </c>
      <c r="L4567" t="b">
        <f>COUNTIF($N$2:N4567, N4567)=1</f>
        <v>1</v>
      </c>
      <c r="M4567" s="37">
        <f>IF( $Q4567, MAX($M$1:M4566)+1, 0)</f>
        <v>0</v>
      </c>
      <c r="N4567" t="str" cm="1">
        <f t="array" ref="N4567">INDEX($A$9:$F$1048576, $J4567, $K4567 )</f>
        <v>A0145</v>
      </c>
      <c r="O4567" t="str" cm="1">
        <f t="array" ref="O4567">INDEX($B$9:$F$1048576, $J4567, $K4567 )</f>
        <v>현대해상화재보험(후)</v>
      </c>
      <c r="P4567" t="str" cm="1">
        <f t="array" ref="P4567">IF( $L4567, TRIM(_xll.IMDP("IR", $G$5&amp;$N4567, $G$6)), "" )</f>
        <v/>
      </c>
      <c r="Q4567" t="b" cm="1">
        <f t="array" ref="Q4567">IF(
    $U$1=1, AND($P4567&lt;&gt;"", $P4567&lt;&gt;"...", $P4567&lt;&gt;"입력오류"),
    IF(
        $U$18=1, AND($P4567&lt;&gt;"", $P4567&lt;&gt;"...", $P4567&lt;&gt;"입력오류", ISNUMBER(FIND(INDEX($T$2:$T$7,$U$1),$P4567))),
        IF(
            $U$17="기타", AND($P4567&lt;&gt;"", $P4567&lt;&gt;"...", $P4567&lt;&gt;"입력오류", NOT(ISNUMBER(FIND($T$21:$T$34,$P4567)))),
            AND($P4567&lt;&gt;"", $P4567&lt;&gt;"...", $P4567&lt;&gt;"입력오류", $T$19=$P4567)
        )
    )
)</f>
        <v>0</v>
      </c>
    </row>
    <row r="4568" spans="1:17">
      <c r="A4568" t="s">
        <v>9460</v>
      </c>
      <c r="B4568" t="s">
        <v>9461</v>
      </c>
      <c r="I4568">
        <f t="shared" si="214"/>
        <v>4567</v>
      </c>
      <c r="J4568">
        <f t="shared" si="215"/>
        <v>4567</v>
      </c>
      <c r="K4568">
        <f t="shared" si="213"/>
        <v>1</v>
      </c>
      <c r="L4568" t="b">
        <f>COUNTIF($N$2:N4568, N4568)=1</f>
        <v>1</v>
      </c>
      <c r="M4568" s="37">
        <f>IF( $Q4568, MAX($M$1:M4567)+1, 0)</f>
        <v>0</v>
      </c>
      <c r="N4568" t="str" cm="1">
        <f t="array" ref="N4568">INDEX($A$9:$F$1048576, $J4568, $K4568 )</f>
        <v>A0334</v>
      </c>
      <c r="O4568" t="str" cm="1">
        <f t="array" ref="O4568">INDEX($B$9:$F$1048576, $J4568, $K4568 )</f>
        <v>SK에코플랜트(SK엔지니어링보증)</v>
      </c>
      <c r="P4568" t="str" cm="1">
        <f t="array" ref="P4568">IF( $L4568, TRIM(_xll.IMDP("IR", $G$5&amp;$N4568, $G$6)), "" )</f>
        <v/>
      </c>
      <c r="Q4568" t="b" cm="1">
        <f t="array" ref="Q4568">IF(
    $U$1=1, AND($P4568&lt;&gt;"", $P4568&lt;&gt;"...", $P4568&lt;&gt;"입력오류"),
    IF(
        $U$18=1, AND($P4568&lt;&gt;"", $P4568&lt;&gt;"...", $P4568&lt;&gt;"입력오류", ISNUMBER(FIND(INDEX($T$2:$T$7,$U$1),$P4568))),
        IF(
            $U$17="기타", AND($P4568&lt;&gt;"", $P4568&lt;&gt;"...", $P4568&lt;&gt;"입력오류", NOT(ISNUMBER(FIND($T$21:$T$34,$P4568)))),
            AND($P4568&lt;&gt;"", $P4568&lt;&gt;"...", $P4568&lt;&gt;"입력오류", $T$19=$P4568)
        )
    )
)</f>
        <v>0</v>
      </c>
    </row>
    <row r="4569" spans="1:17">
      <c r="A4569" t="s">
        <v>5290</v>
      </c>
      <c r="B4569" t="s">
        <v>5291</v>
      </c>
      <c r="I4569">
        <f t="shared" si="214"/>
        <v>4568</v>
      </c>
      <c r="J4569">
        <f t="shared" si="215"/>
        <v>4568</v>
      </c>
      <c r="K4569">
        <f t="shared" si="213"/>
        <v>1</v>
      </c>
      <c r="L4569" t="b">
        <f>COUNTIF($N$2:N4569, N4569)=1</f>
        <v>1</v>
      </c>
      <c r="M4569" s="37">
        <f>IF( $Q4569, MAX($M$1:M4568)+1, 0)</f>
        <v>0</v>
      </c>
      <c r="N4569" t="str" cm="1">
        <f t="array" ref="N4569">INDEX($A$9:$F$1048576, $J4569, $K4569 )</f>
        <v>A0338</v>
      </c>
      <c r="O4569" t="str" cm="1">
        <f t="array" ref="O4569">INDEX($B$9:$F$1048576, $J4569, $K4569 )</f>
        <v>하림지주(엔에스쇼핑연대)</v>
      </c>
      <c r="P4569" t="str" cm="1">
        <f t="array" ref="P4569">IF( $L4569, TRIM(_xll.IMDP("IR", $G$5&amp;$N4569, $G$6)), "" )</f>
        <v/>
      </c>
      <c r="Q4569" t="b" cm="1">
        <f t="array" ref="Q4569">IF(
    $U$1=1, AND($P4569&lt;&gt;"", $P4569&lt;&gt;"...", $P4569&lt;&gt;"입력오류"),
    IF(
        $U$18=1, AND($P4569&lt;&gt;"", $P4569&lt;&gt;"...", $P4569&lt;&gt;"입력오류", ISNUMBER(FIND(INDEX($T$2:$T$7,$U$1),$P4569))),
        IF(
            $U$17="기타", AND($P4569&lt;&gt;"", $P4569&lt;&gt;"...", $P4569&lt;&gt;"입력오류", NOT(ISNUMBER(FIND($T$21:$T$34,$P4569)))),
            AND($P4569&lt;&gt;"", $P4569&lt;&gt;"...", $P4569&lt;&gt;"입력오류", $T$19=$P4569)
        )
    )
)</f>
        <v>0</v>
      </c>
    </row>
    <row r="4570" spans="1:17">
      <c r="A4570" t="s">
        <v>5292</v>
      </c>
      <c r="B4570" t="s">
        <v>5293</v>
      </c>
      <c r="I4570">
        <f t="shared" si="214"/>
        <v>4569</v>
      </c>
      <c r="J4570">
        <f t="shared" si="215"/>
        <v>4569</v>
      </c>
      <c r="K4570">
        <f t="shared" si="213"/>
        <v>1</v>
      </c>
      <c r="L4570" t="b">
        <f>COUNTIF($N$2:N4570, N4570)=1</f>
        <v>1</v>
      </c>
      <c r="M4570" s="37">
        <f>IF( $Q4570, MAX($M$1:M4569)+1, 0)</f>
        <v>0</v>
      </c>
      <c r="N4570" t="str" cm="1">
        <f t="array" ref="N4570">INDEX($A$9:$F$1048576, $J4570, $K4570 )</f>
        <v>A0354</v>
      </c>
      <c r="O4570" t="str" cm="1">
        <f t="array" ref="O4570">INDEX($B$9:$F$1048576, $J4570, $K4570 )</f>
        <v>대신증권(RCPS)</v>
      </c>
      <c r="P4570" t="str" cm="1">
        <f t="array" ref="P4570">IF( $L4570, TRIM(_xll.IMDP("IR", $G$5&amp;$N4570, $G$6)), "" )</f>
        <v/>
      </c>
      <c r="Q4570" t="b" cm="1">
        <f t="array" ref="Q4570">IF(
    $U$1=1, AND($P4570&lt;&gt;"", $P4570&lt;&gt;"...", $P4570&lt;&gt;"입력오류"),
    IF(
        $U$18=1, AND($P4570&lt;&gt;"", $P4570&lt;&gt;"...", $P4570&lt;&gt;"입력오류", ISNUMBER(FIND(INDEX($T$2:$T$7,$U$1),$P4570))),
        IF(
            $U$17="기타", AND($P4570&lt;&gt;"", $P4570&lt;&gt;"...", $P4570&lt;&gt;"입력오류", NOT(ISNUMBER(FIND($T$21:$T$34,$P4570)))),
            AND($P4570&lt;&gt;"", $P4570&lt;&gt;"...", $P4570&lt;&gt;"입력오류", $T$19=$P4570)
        )
    )
)</f>
        <v>0</v>
      </c>
    </row>
    <row r="4571" spans="1:17">
      <c r="A4571" t="s">
        <v>5294</v>
      </c>
      <c r="B4571" t="s">
        <v>5295</v>
      </c>
      <c r="I4571">
        <f t="shared" si="214"/>
        <v>4570</v>
      </c>
      <c r="J4571">
        <f t="shared" si="215"/>
        <v>4570</v>
      </c>
      <c r="K4571">
        <f t="shared" si="213"/>
        <v>1</v>
      </c>
      <c r="L4571" t="b">
        <f>COUNTIF($N$2:N4571, N4571)=1</f>
        <v>1</v>
      </c>
      <c r="M4571" s="37">
        <f>IF( $Q4571, MAX($M$1:M4570)+1, 0)</f>
        <v>0</v>
      </c>
      <c r="N4571" t="str" cm="1">
        <f t="array" ref="N4571">INDEX($A$9:$F$1048576, $J4571, $K4571 )</f>
        <v>A0359</v>
      </c>
      <c r="O4571" t="str" cm="1">
        <f t="array" ref="O4571">INDEX($B$9:$F$1048576, $J4571, $K4571 )</f>
        <v>케이씨씨글라스(케이씨씨보증)</v>
      </c>
      <c r="P4571" t="str" cm="1">
        <f t="array" ref="P4571">IF( $L4571, TRIM(_xll.IMDP("IR", $G$5&amp;$N4571, $G$6)), "" )</f>
        <v/>
      </c>
      <c r="Q4571" t="b" cm="1">
        <f t="array" ref="Q4571">IF(
    $U$1=1, AND($P4571&lt;&gt;"", $P4571&lt;&gt;"...", $P4571&lt;&gt;"입력오류"),
    IF(
        $U$18=1, AND($P4571&lt;&gt;"", $P4571&lt;&gt;"...", $P4571&lt;&gt;"입력오류", ISNUMBER(FIND(INDEX($T$2:$T$7,$U$1),$P4571))),
        IF(
            $U$17="기타", AND($P4571&lt;&gt;"", $P4571&lt;&gt;"...", $P4571&lt;&gt;"입력오류", NOT(ISNUMBER(FIND($T$21:$T$34,$P4571)))),
            AND($P4571&lt;&gt;"", $P4571&lt;&gt;"...", $P4571&lt;&gt;"입력오류", $T$19=$P4571)
        )
    )
)</f>
        <v>0</v>
      </c>
    </row>
    <row r="4572" spans="1:17">
      <c r="A4572" t="s">
        <v>5296</v>
      </c>
      <c r="B4572" t="s">
        <v>5297</v>
      </c>
      <c r="I4572">
        <f t="shared" si="214"/>
        <v>4571</v>
      </c>
      <c r="J4572">
        <f t="shared" si="215"/>
        <v>4571</v>
      </c>
      <c r="K4572">
        <f t="shared" si="213"/>
        <v>1</v>
      </c>
      <c r="L4572" t="b">
        <f>COUNTIF($N$2:N4572, N4572)=1</f>
        <v>1</v>
      </c>
      <c r="M4572" s="37">
        <f>IF( $Q4572, MAX($M$1:M4571)+1, 0)</f>
        <v>0</v>
      </c>
      <c r="N4572" t="str" cm="1">
        <f t="array" ref="N4572">INDEX($A$9:$F$1048576, $J4572, $K4572 )</f>
        <v>A0369</v>
      </c>
      <c r="O4572" t="str" cm="1">
        <f t="array" ref="O4572">INDEX($B$9:$F$1048576, $J4572, $K4572 )</f>
        <v>코리안리재보험(COCO/후)</v>
      </c>
      <c r="P4572" t="str" cm="1">
        <f t="array" ref="P4572">IF( $L4572, TRIM(_xll.IMDP("IR", $G$5&amp;$N4572, $G$6)), "" )</f>
        <v/>
      </c>
      <c r="Q4572" t="b" cm="1">
        <f t="array" ref="Q4572">IF(
    $U$1=1, AND($P4572&lt;&gt;"", $P4572&lt;&gt;"...", $P4572&lt;&gt;"입력오류"),
    IF(
        $U$18=1, AND($P4572&lt;&gt;"", $P4572&lt;&gt;"...", $P4572&lt;&gt;"입력오류", ISNUMBER(FIND(INDEX($T$2:$T$7,$U$1),$P4572))),
        IF(
            $U$17="기타", AND($P4572&lt;&gt;"", $P4572&lt;&gt;"...", $P4572&lt;&gt;"입력오류", NOT(ISNUMBER(FIND($T$21:$T$34,$P4572)))),
            AND($P4572&lt;&gt;"", $P4572&lt;&gt;"...", $P4572&lt;&gt;"입력오류", $T$19=$P4572)
        )
    )
)</f>
        <v>0</v>
      </c>
    </row>
    <row r="4573" spans="1:17">
      <c r="A4573" t="s">
        <v>5298</v>
      </c>
      <c r="B4573" t="s">
        <v>5299</v>
      </c>
      <c r="I4573">
        <f t="shared" si="214"/>
        <v>4572</v>
      </c>
      <c r="J4573">
        <f t="shared" si="215"/>
        <v>4572</v>
      </c>
      <c r="K4573">
        <f t="shared" si="213"/>
        <v>1</v>
      </c>
      <c r="L4573" t="b">
        <f>COUNTIF($N$2:N4573, N4573)=1</f>
        <v>1</v>
      </c>
      <c r="M4573" s="37">
        <f>IF( $Q4573, MAX($M$1:M4572)+1, 0)</f>
        <v>0</v>
      </c>
      <c r="N4573" t="str" cm="1">
        <f t="array" ref="N4573">INDEX($A$9:$F$1048576, $J4573, $K4573 )</f>
        <v>A0495</v>
      </c>
      <c r="O4573" t="str" cm="1">
        <f t="array" ref="O4573">INDEX($B$9:$F$1048576, $J4573, $K4573 )</f>
        <v>농협금융지주(COCO/후)</v>
      </c>
      <c r="P4573" t="str" cm="1">
        <f t="array" ref="P4573">IF( $L4573, TRIM(_xll.IMDP("IR", $G$5&amp;$N4573, $G$6)), "" )</f>
        <v/>
      </c>
      <c r="Q4573" t="b" cm="1">
        <f t="array" ref="Q4573">IF(
    $U$1=1, AND($P4573&lt;&gt;"", $P4573&lt;&gt;"...", $P4573&lt;&gt;"입력오류"),
    IF(
        $U$18=1, AND($P4573&lt;&gt;"", $P4573&lt;&gt;"...", $P4573&lt;&gt;"입력오류", ISNUMBER(FIND(INDEX($T$2:$T$7,$U$1),$P4573))),
        IF(
            $U$17="기타", AND($P4573&lt;&gt;"", $P4573&lt;&gt;"...", $P4573&lt;&gt;"입력오류", NOT(ISNUMBER(FIND($T$21:$T$34,$P4573)))),
            AND($P4573&lt;&gt;"", $P4573&lt;&gt;"...", $P4573&lt;&gt;"입력오류", $T$19=$P4573)
        )
    )
)</f>
        <v>0</v>
      </c>
    </row>
    <row r="4574" spans="1:17">
      <c r="A4574" t="s">
        <v>5300</v>
      </c>
      <c r="B4574" t="s">
        <v>5301</v>
      </c>
      <c r="I4574">
        <f t="shared" si="214"/>
        <v>4573</v>
      </c>
      <c r="J4574">
        <f t="shared" si="215"/>
        <v>4573</v>
      </c>
      <c r="K4574">
        <f t="shared" si="213"/>
        <v>1</v>
      </c>
      <c r="L4574" t="b">
        <f>COUNTIF($N$2:N4574, N4574)=1</f>
        <v>1</v>
      </c>
      <c r="M4574" s="37">
        <f>IF( $Q4574, MAX($M$1:M4573)+1, 0)</f>
        <v>0</v>
      </c>
      <c r="N4574" t="str" cm="1">
        <f t="array" ref="N4574">INDEX($A$9:$F$1048576, $J4574, $K4574 )</f>
        <v>A0527</v>
      </c>
      <c r="O4574" t="str" cm="1">
        <f t="array" ref="O4574">INDEX($B$9:$F$1048576, $J4574, $K4574 )</f>
        <v>대구은행(HYBRID/후후)</v>
      </c>
      <c r="P4574" t="str" cm="1">
        <f t="array" ref="P4574">IF( $L4574, TRIM(_xll.IMDP("IR", $G$5&amp;$N4574, $G$6)), "" )</f>
        <v/>
      </c>
      <c r="Q4574" t="b" cm="1">
        <f t="array" ref="Q4574">IF(
    $U$1=1, AND($P4574&lt;&gt;"", $P4574&lt;&gt;"...", $P4574&lt;&gt;"입력오류"),
    IF(
        $U$18=1, AND($P4574&lt;&gt;"", $P4574&lt;&gt;"...", $P4574&lt;&gt;"입력오류", ISNUMBER(FIND(INDEX($T$2:$T$7,$U$1),$P4574))),
        IF(
            $U$17="기타", AND($P4574&lt;&gt;"", $P4574&lt;&gt;"...", $P4574&lt;&gt;"입력오류", NOT(ISNUMBER(FIND($T$21:$T$34,$P4574)))),
            AND($P4574&lt;&gt;"", $P4574&lt;&gt;"...", $P4574&lt;&gt;"입력오류", $T$19=$P4574)
        )
    )
)</f>
        <v>0</v>
      </c>
    </row>
    <row r="4575" spans="1:17">
      <c r="A4575" t="s">
        <v>5302</v>
      </c>
      <c r="B4575" t="s">
        <v>5303</v>
      </c>
      <c r="I4575">
        <f t="shared" si="214"/>
        <v>4574</v>
      </c>
      <c r="J4575">
        <f t="shared" si="215"/>
        <v>4574</v>
      </c>
      <c r="K4575">
        <f t="shared" si="213"/>
        <v>1</v>
      </c>
      <c r="L4575" t="b">
        <f>COUNTIF($N$2:N4575, N4575)=1</f>
        <v>1</v>
      </c>
      <c r="M4575" s="37">
        <f>IF( $Q4575, MAX($M$1:M4574)+1, 0)</f>
        <v>0</v>
      </c>
      <c r="N4575" t="str" cm="1">
        <f t="array" ref="N4575">INDEX($A$9:$F$1048576, $J4575, $K4575 )</f>
        <v>A0528</v>
      </c>
      <c r="O4575" t="str" cm="1">
        <f t="array" ref="O4575">INDEX($B$9:$F$1048576, $J4575, $K4575 )</f>
        <v>부산은행(COCO/후)</v>
      </c>
      <c r="P4575" t="str" cm="1">
        <f t="array" ref="P4575">IF( $L4575, TRIM(_xll.IMDP("IR", $G$5&amp;$N4575, $G$6)), "" )</f>
        <v/>
      </c>
      <c r="Q4575" t="b" cm="1">
        <f t="array" ref="Q4575">IF(
    $U$1=1, AND($P4575&lt;&gt;"", $P4575&lt;&gt;"...", $P4575&lt;&gt;"입력오류"),
    IF(
        $U$18=1, AND($P4575&lt;&gt;"", $P4575&lt;&gt;"...", $P4575&lt;&gt;"입력오류", ISNUMBER(FIND(INDEX($T$2:$T$7,$U$1),$P4575))),
        IF(
            $U$17="기타", AND($P4575&lt;&gt;"", $P4575&lt;&gt;"...", $P4575&lt;&gt;"입력오류", NOT(ISNUMBER(FIND($T$21:$T$34,$P4575)))),
            AND($P4575&lt;&gt;"", $P4575&lt;&gt;"...", $P4575&lt;&gt;"입력오류", $T$19=$P4575)
        )
    )
)</f>
        <v>0</v>
      </c>
    </row>
    <row r="4576" spans="1:17">
      <c r="A4576" t="s">
        <v>5304</v>
      </c>
      <c r="B4576" t="s">
        <v>5305</v>
      </c>
      <c r="I4576">
        <f t="shared" si="214"/>
        <v>4575</v>
      </c>
      <c r="J4576">
        <f t="shared" si="215"/>
        <v>4575</v>
      </c>
      <c r="K4576">
        <f t="shared" si="213"/>
        <v>1</v>
      </c>
      <c r="L4576" t="b">
        <f>COUNTIF($N$2:N4576, N4576)=1</f>
        <v>1</v>
      </c>
      <c r="M4576" s="37">
        <f>IF( $Q4576, MAX($M$1:M4575)+1, 0)</f>
        <v>0</v>
      </c>
      <c r="N4576" t="str" cm="1">
        <f t="array" ref="N4576">INDEX($A$9:$F$1048576, $J4576, $K4576 )</f>
        <v>A0530</v>
      </c>
      <c r="O4576" t="str" cm="1">
        <f t="array" ref="O4576">INDEX($B$9:$F$1048576, $J4576, $K4576 )</f>
        <v>롯데칠성음료(롯데지주연대보증)</v>
      </c>
      <c r="P4576" t="str" cm="1">
        <f t="array" ref="P4576">IF( $L4576, TRIM(_xll.IMDP("IR", $G$5&amp;$N4576, $G$6)), "" )</f>
        <v/>
      </c>
      <c r="Q4576" t="b" cm="1">
        <f t="array" ref="Q4576">IF(
    $U$1=1, AND($P4576&lt;&gt;"", $P4576&lt;&gt;"...", $P4576&lt;&gt;"입력오류"),
    IF(
        $U$18=1, AND($P4576&lt;&gt;"", $P4576&lt;&gt;"...", $P4576&lt;&gt;"입력오류", ISNUMBER(FIND(INDEX($T$2:$T$7,$U$1),$P4576))),
        IF(
            $U$17="기타", AND($P4576&lt;&gt;"", $P4576&lt;&gt;"...", $P4576&lt;&gt;"입력오류", NOT(ISNUMBER(FIND($T$21:$T$34,$P4576)))),
            AND($P4576&lt;&gt;"", $P4576&lt;&gt;"...", $P4576&lt;&gt;"입력오류", $T$19=$P4576)
        )
    )
)</f>
        <v>0</v>
      </c>
    </row>
    <row r="4577" spans="1:17">
      <c r="A4577" t="s">
        <v>9462</v>
      </c>
      <c r="B4577" t="s">
        <v>9463</v>
      </c>
      <c r="I4577">
        <f t="shared" si="214"/>
        <v>4576</v>
      </c>
      <c r="J4577">
        <f t="shared" si="215"/>
        <v>4576</v>
      </c>
      <c r="K4577">
        <f t="shared" si="213"/>
        <v>1</v>
      </c>
      <c r="L4577" t="b">
        <f>COUNTIF($N$2:N4577, N4577)=1</f>
        <v>1</v>
      </c>
      <c r="M4577" s="37">
        <f>IF( $Q4577, MAX($M$1:M4576)+1, 0)</f>
        <v>0</v>
      </c>
      <c r="N4577" t="str" cm="1">
        <f t="array" ref="N4577">INDEX($A$9:$F$1048576, $J4577, $K4577 )</f>
        <v>A0572</v>
      </c>
      <c r="O4577" t="str" cm="1">
        <f t="array" ref="O4577">INDEX($B$9:$F$1048576, $J4577, $K4577 )</f>
        <v>롯데오토리스(롯데렌탈보증)</v>
      </c>
      <c r="P4577" t="str" cm="1">
        <f t="array" ref="P4577">IF( $L4577, TRIM(_xll.IMDP("IR", $G$5&amp;$N4577, $G$6)), "" )</f>
        <v/>
      </c>
      <c r="Q4577" t="b" cm="1">
        <f t="array" ref="Q4577">IF(
    $U$1=1, AND($P4577&lt;&gt;"", $P4577&lt;&gt;"...", $P4577&lt;&gt;"입력오류"),
    IF(
        $U$18=1, AND($P4577&lt;&gt;"", $P4577&lt;&gt;"...", $P4577&lt;&gt;"입력오류", ISNUMBER(FIND(INDEX($T$2:$T$7,$U$1),$P4577))),
        IF(
            $U$17="기타", AND($P4577&lt;&gt;"", $P4577&lt;&gt;"...", $P4577&lt;&gt;"입력오류", NOT(ISNUMBER(FIND($T$21:$T$34,$P4577)))),
            AND($P4577&lt;&gt;"", $P4577&lt;&gt;"...", $P4577&lt;&gt;"입력오류", $T$19=$P4577)
        )
    )
)</f>
        <v>0</v>
      </c>
    </row>
    <row r="4578" spans="1:17">
      <c r="A4578" t="s">
        <v>5306</v>
      </c>
      <c r="B4578" t="s">
        <v>5307</v>
      </c>
      <c r="I4578">
        <f t="shared" si="214"/>
        <v>4577</v>
      </c>
      <c r="J4578">
        <f t="shared" si="215"/>
        <v>4577</v>
      </c>
      <c r="K4578">
        <f t="shared" si="213"/>
        <v>1</v>
      </c>
      <c r="L4578" t="b">
        <f>COUNTIF($N$2:N4578, N4578)=1</f>
        <v>1</v>
      </c>
      <c r="M4578" s="37">
        <f>IF( $Q4578, MAX($M$1:M4577)+1, 0)</f>
        <v>0</v>
      </c>
      <c r="N4578" t="str" cm="1">
        <f t="array" ref="N4578">INDEX($A$9:$F$1048576, $J4578, $K4578 )</f>
        <v>A0622</v>
      </c>
      <c r="O4578" t="str" cm="1">
        <f t="array" ref="O4578">INDEX($B$9:$F$1048576, $J4578, $K4578 )</f>
        <v>제주은행(COCO/후)</v>
      </c>
      <c r="P4578" t="str" cm="1">
        <f t="array" ref="P4578">IF( $L4578, TRIM(_xll.IMDP("IR", $G$5&amp;$N4578, $G$6)), "" )</f>
        <v/>
      </c>
      <c r="Q4578" t="b" cm="1">
        <f t="array" ref="Q4578">IF(
    $U$1=1, AND($P4578&lt;&gt;"", $P4578&lt;&gt;"...", $P4578&lt;&gt;"입력오류"),
    IF(
        $U$18=1, AND($P4578&lt;&gt;"", $P4578&lt;&gt;"...", $P4578&lt;&gt;"입력오류", ISNUMBER(FIND(INDEX($T$2:$T$7,$U$1),$P4578))),
        IF(
            $U$17="기타", AND($P4578&lt;&gt;"", $P4578&lt;&gt;"...", $P4578&lt;&gt;"입력오류", NOT(ISNUMBER(FIND($T$21:$T$34,$P4578)))),
            AND($P4578&lt;&gt;"", $P4578&lt;&gt;"...", $P4578&lt;&gt;"입력오류", $T$19=$P4578)
        )
    )
)</f>
        <v>0</v>
      </c>
    </row>
    <row r="4579" spans="1:17">
      <c r="A4579" t="s">
        <v>5308</v>
      </c>
      <c r="B4579" t="s">
        <v>5309</v>
      </c>
      <c r="I4579">
        <f t="shared" si="214"/>
        <v>4578</v>
      </c>
      <c r="J4579">
        <f t="shared" si="215"/>
        <v>4578</v>
      </c>
      <c r="K4579">
        <f t="shared" si="213"/>
        <v>1</v>
      </c>
      <c r="L4579" t="b">
        <f>COUNTIF($N$2:N4579, N4579)=1</f>
        <v>1</v>
      </c>
      <c r="M4579" s="37">
        <f>IF( $Q4579, MAX($M$1:M4578)+1, 0)</f>
        <v>0</v>
      </c>
      <c r="N4579" t="str" cm="1">
        <f t="array" ref="N4579">INDEX($A$9:$F$1048576, $J4579, $K4579 )</f>
        <v>A0634</v>
      </c>
      <c r="O4579" t="str" cm="1">
        <f t="array" ref="O4579">INDEX($B$9:$F$1048576, $J4579, $K4579 )</f>
        <v>SK디앤디(에스케이이터닉스연대)</v>
      </c>
      <c r="P4579" t="str" cm="1">
        <f t="array" ref="P4579">IF( $L4579, TRIM(_xll.IMDP("IR", $G$5&amp;$N4579, $G$6)), "" )</f>
        <v/>
      </c>
      <c r="Q4579" t="b" cm="1">
        <f t="array" ref="Q4579">IF(
    $U$1=1, AND($P4579&lt;&gt;"", $P4579&lt;&gt;"...", $P4579&lt;&gt;"입력오류"),
    IF(
        $U$18=1, AND($P4579&lt;&gt;"", $P4579&lt;&gt;"...", $P4579&lt;&gt;"입력오류", ISNUMBER(FIND(INDEX($T$2:$T$7,$U$1),$P4579))),
        IF(
            $U$17="기타", AND($P4579&lt;&gt;"", $P4579&lt;&gt;"...", $P4579&lt;&gt;"입력오류", NOT(ISNUMBER(FIND($T$21:$T$34,$P4579)))),
            AND($P4579&lt;&gt;"", $P4579&lt;&gt;"...", $P4579&lt;&gt;"입력오류", $T$19=$P4579)
        )
    )
)</f>
        <v>0</v>
      </c>
    </row>
    <row r="4580" spans="1:17">
      <c r="A4580" t="s">
        <v>5310</v>
      </c>
      <c r="B4580" t="s">
        <v>5311</v>
      </c>
      <c r="I4580">
        <f t="shared" si="214"/>
        <v>4579</v>
      </c>
      <c r="J4580">
        <f t="shared" si="215"/>
        <v>4579</v>
      </c>
      <c r="K4580">
        <f t="shared" si="213"/>
        <v>1</v>
      </c>
      <c r="L4580" t="b">
        <f>COUNTIF($N$2:N4580, N4580)=1</f>
        <v>1</v>
      </c>
      <c r="M4580" s="37">
        <f>IF( $Q4580, MAX($M$1:M4579)+1, 0)</f>
        <v>0</v>
      </c>
      <c r="N4580" t="str" cm="1">
        <f t="array" ref="N4580">INDEX($A$9:$F$1048576, $J4580, $K4580 )</f>
        <v>A0635</v>
      </c>
      <c r="O4580" t="str" cm="1">
        <f t="array" ref="O4580">INDEX($B$9:$F$1048576, $J4580, $K4580 )</f>
        <v>전북은행(COCO/후)</v>
      </c>
      <c r="P4580" t="str" cm="1">
        <f t="array" ref="P4580">IF( $L4580, TRIM(_xll.IMDP("IR", $G$5&amp;$N4580, $G$6)), "" )</f>
        <v/>
      </c>
      <c r="Q4580" t="b" cm="1">
        <f t="array" ref="Q4580">IF(
    $U$1=1, AND($P4580&lt;&gt;"", $P4580&lt;&gt;"...", $P4580&lt;&gt;"입력오류"),
    IF(
        $U$18=1, AND($P4580&lt;&gt;"", $P4580&lt;&gt;"...", $P4580&lt;&gt;"입력오류", ISNUMBER(FIND(INDEX($T$2:$T$7,$U$1),$P4580))),
        IF(
            $U$17="기타", AND($P4580&lt;&gt;"", $P4580&lt;&gt;"...", $P4580&lt;&gt;"입력오류", NOT(ISNUMBER(FIND($T$21:$T$34,$P4580)))),
            AND($P4580&lt;&gt;"", $P4580&lt;&gt;"...", $P4580&lt;&gt;"입력오류", $T$19=$P4580)
        )
    )
)</f>
        <v>0</v>
      </c>
    </row>
    <row r="4581" spans="1:17">
      <c r="A4581" t="s">
        <v>5312</v>
      </c>
      <c r="B4581" t="s">
        <v>5313</v>
      </c>
      <c r="I4581">
        <f t="shared" si="214"/>
        <v>4580</v>
      </c>
      <c r="J4581">
        <f t="shared" si="215"/>
        <v>4580</v>
      </c>
      <c r="K4581">
        <f t="shared" si="213"/>
        <v>1</v>
      </c>
      <c r="L4581" t="b">
        <f>COUNTIF($N$2:N4581, N4581)=1</f>
        <v>1</v>
      </c>
      <c r="M4581" s="37">
        <f>IF( $Q4581, MAX($M$1:M4580)+1, 0)</f>
        <v>0</v>
      </c>
      <c r="N4581" t="str" cm="1">
        <f t="array" ref="N4581">INDEX($A$9:$F$1048576, $J4581, $K4581 )</f>
        <v>A1108</v>
      </c>
      <c r="O4581" t="str" cm="1">
        <f t="array" ref="O4581">INDEX($B$9:$F$1048576, $J4581, $K4581 )</f>
        <v>뉴스테이허브제1호(KHUG보증)</v>
      </c>
      <c r="P4581" t="str" cm="1">
        <f t="array" ref="P4581">IF( $L4581, TRIM(_xll.IMDP("IR", $G$5&amp;$N4581, $G$6)), "" )</f>
        <v/>
      </c>
      <c r="Q4581" t="b" cm="1">
        <f t="array" ref="Q4581">IF(
    $U$1=1, AND($P4581&lt;&gt;"", $P4581&lt;&gt;"...", $P4581&lt;&gt;"입력오류"),
    IF(
        $U$18=1, AND($P4581&lt;&gt;"", $P4581&lt;&gt;"...", $P4581&lt;&gt;"입력오류", ISNUMBER(FIND(INDEX($T$2:$T$7,$U$1),$P4581))),
        IF(
            $U$17="기타", AND($P4581&lt;&gt;"", $P4581&lt;&gt;"...", $P4581&lt;&gt;"입력오류", NOT(ISNUMBER(FIND($T$21:$T$34,$P4581)))),
            AND($P4581&lt;&gt;"", $P4581&lt;&gt;"...", $P4581&lt;&gt;"입력오류", $T$19=$P4581)
        )
    )
)</f>
        <v>0</v>
      </c>
    </row>
    <row r="4582" spans="1:17">
      <c r="A4582" t="s">
        <v>5314</v>
      </c>
      <c r="B4582" t="s">
        <v>5315</v>
      </c>
      <c r="I4582">
        <f t="shared" si="214"/>
        <v>4581</v>
      </c>
      <c r="J4582">
        <f t="shared" si="215"/>
        <v>4581</v>
      </c>
      <c r="K4582">
        <f t="shared" si="213"/>
        <v>1</v>
      </c>
      <c r="L4582" t="b">
        <f>COUNTIF($N$2:N4582, N4582)=1</f>
        <v>1</v>
      </c>
      <c r="M4582" s="37">
        <f>IF( $Q4582, MAX($M$1:M4581)+1, 0)</f>
        <v>0</v>
      </c>
      <c r="N4582" t="str" cm="1">
        <f t="array" ref="N4582">INDEX($A$9:$F$1048576, $J4582, $K4582 )</f>
        <v>A1534</v>
      </c>
      <c r="O4582" t="str" cm="1">
        <f t="array" ref="O4582">INDEX($B$9:$F$1048576, $J4582, $K4582 )</f>
        <v>메리츠캐피탈(권면보증)</v>
      </c>
      <c r="P4582" t="str" cm="1">
        <f t="array" ref="P4582">IF( $L4582, TRIM(_xll.IMDP("IR", $G$5&amp;$N4582, $G$6)), "" )</f>
        <v/>
      </c>
      <c r="Q4582" t="b" cm="1">
        <f t="array" ref="Q4582">IF(
    $U$1=1, AND($P4582&lt;&gt;"", $P4582&lt;&gt;"...", $P4582&lt;&gt;"입력오류"),
    IF(
        $U$18=1, AND($P4582&lt;&gt;"", $P4582&lt;&gt;"...", $P4582&lt;&gt;"입력오류", ISNUMBER(FIND(INDEX($T$2:$T$7,$U$1),$P4582))),
        IF(
            $U$17="기타", AND($P4582&lt;&gt;"", $P4582&lt;&gt;"...", $P4582&lt;&gt;"입력오류", NOT(ISNUMBER(FIND($T$21:$T$34,$P4582)))),
            AND($P4582&lt;&gt;"", $P4582&lt;&gt;"...", $P4582&lt;&gt;"입력오류", $T$19=$P4582)
        )
    )
)</f>
        <v>0</v>
      </c>
    </row>
    <row r="4583" spans="1:17">
      <c r="A4583" t="s">
        <v>5316</v>
      </c>
      <c r="B4583" t="s">
        <v>5317</v>
      </c>
      <c r="I4583">
        <f t="shared" si="214"/>
        <v>4582</v>
      </c>
      <c r="J4583">
        <f t="shared" si="215"/>
        <v>4582</v>
      </c>
      <c r="K4583">
        <f t="shared" si="213"/>
        <v>1</v>
      </c>
      <c r="L4583" t="b">
        <f>COUNTIF($N$2:N4583, N4583)=1</f>
        <v>1</v>
      </c>
      <c r="M4583" s="37">
        <f>IF( $Q4583, MAX($M$1:M4582)+1, 0)</f>
        <v>0</v>
      </c>
      <c r="N4583" t="str" cm="1">
        <f t="array" ref="N4583">INDEX($A$9:$F$1048576, $J4583, $K4583 )</f>
        <v>A1760</v>
      </c>
      <c r="O4583" t="str" cm="1">
        <f t="array" ref="O4583">INDEX($B$9:$F$1048576, $J4583, $K4583 )</f>
        <v>NHF제1호공공임대리츠(HUG지급)</v>
      </c>
      <c r="P4583" t="str" cm="1">
        <f t="array" ref="P4583">IF( $L4583, TRIM(_xll.IMDP("IR", $G$5&amp;$N4583, $G$6)), "" )</f>
        <v/>
      </c>
      <c r="Q4583" t="b" cm="1">
        <f t="array" ref="Q4583">IF(
    $U$1=1, AND($P4583&lt;&gt;"", $P4583&lt;&gt;"...", $P4583&lt;&gt;"입력오류"),
    IF(
        $U$18=1, AND($P4583&lt;&gt;"", $P4583&lt;&gt;"...", $P4583&lt;&gt;"입력오류", ISNUMBER(FIND(INDEX($T$2:$T$7,$U$1),$P4583))),
        IF(
            $U$17="기타", AND($P4583&lt;&gt;"", $P4583&lt;&gt;"...", $P4583&lt;&gt;"입력오류", NOT(ISNUMBER(FIND($T$21:$T$34,$P4583)))),
            AND($P4583&lt;&gt;"", $P4583&lt;&gt;"...", $P4583&lt;&gt;"입력오류", $T$19=$P4583)
        )
    )
)</f>
        <v>0</v>
      </c>
    </row>
    <row r="4584" spans="1:17">
      <c r="A4584" t="s">
        <v>9464</v>
      </c>
      <c r="B4584" t="s">
        <v>9465</v>
      </c>
      <c r="I4584">
        <f t="shared" si="214"/>
        <v>4583</v>
      </c>
      <c r="J4584">
        <f t="shared" si="215"/>
        <v>4583</v>
      </c>
      <c r="K4584">
        <f t="shared" si="213"/>
        <v>1</v>
      </c>
      <c r="L4584" t="b">
        <f>COUNTIF($N$2:N4584, N4584)=1</f>
        <v>1</v>
      </c>
      <c r="M4584" s="37">
        <f>IF( $Q4584, MAX($M$1:M4583)+1, 0)</f>
        <v>0</v>
      </c>
      <c r="N4584" t="str" cm="1">
        <f t="array" ref="N4584">INDEX($A$9:$F$1048576, $J4584, $K4584 )</f>
        <v>A1767</v>
      </c>
      <c r="O4584" t="str" cm="1">
        <f t="array" ref="O4584">INDEX($B$9:$F$1048576, $J4584, $K4584 )</f>
        <v>SK텔레콤(HYBRID/후후)</v>
      </c>
      <c r="P4584" t="str" cm="1">
        <f t="array" ref="P4584">IF( $L4584, TRIM(_xll.IMDP("IR", $G$5&amp;$N4584, $G$6)), "" )</f>
        <v/>
      </c>
      <c r="Q4584" t="b" cm="1">
        <f t="array" ref="Q4584">IF(
    $U$1=1, AND($P4584&lt;&gt;"", $P4584&lt;&gt;"...", $P4584&lt;&gt;"입력오류"),
    IF(
        $U$18=1, AND($P4584&lt;&gt;"", $P4584&lt;&gt;"...", $P4584&lt;&gt;"입력오류", ISNUMBER(FIND(INDEX($T$2:$T$7,$U$1),$P4584))),
        IF(
            $U$17="기타", AND($P4584&lt;&gt;"", $P4584&lt;&gt;"...", $P4584&lt;&gt;"입력오류", NOT(ISNUMBER(FIND($T$21:$T$34,$P4584)))),
            AND($P4584&lt;&gt;"", $P4584&lt;&gt;"...", $P4584&lt;&gt;"입력오류", $T$19=$P4584)
        )
    )
)</f>
        <v>0</v>
      </c>
    </row>
    <row r="4585" spans="1:17">
      <c r="A4585" t="s">
        <v>5318</v>
      </c>
      <c r="B4585" t="s">
        <v>5319</v>
      </c>
      <c r="I4585">
        <f t="shared" si="214"/>
        <v>4584</v>
      </c>
      <c r="J4585">
        <f t="shared" si="215"/>
        <v>4584</v>
      </c>
      <c r="K4585">
        <f t="shared" si="213"/>
        <v>1</v>
      </c>
      <c r="L4585" t="b">
        <f>COUNTIF($N$2:N4585, N4585)=1</f>
        <v>1</v>
      </c>
      <c r="M4585" s="37">
        <f>IF( $Q4585, MAX($M$1:M4584)+1, 0)</f>
        <v>0</v>
      </c>
      <c r="N4585" t="str" cm="1">
        <f t="array" ref="N4585">INDEX($A$9:$F$1048576, $J4585, $K4585 )</f>
        <v>A1781</v>
      </c>
      <c r="O4585" t="str" cm="1">
        <f t="array" ref="O4585">INDEX($B$9:$F$1048576, $J4585, $K4585 )</f>
        <v>풀무원(HYBRID/후)</v>
      </c>
      <c r="P4585" t="str" cm="1">
        <f t="array" ref="P4585">IF( $L4585, TRIM(_xll.IMDP("IR", $G$5&amp;$N4585, $G$6)), "" )</f>
        <v/>
      </c>
      <c r="Q4585" t="b" cm="1">
        <f t="array" ref="Q4585">IF(
    $U$1=1, AND($P4585&lt;&gt;"", $P4585&lt;&gt;"...", $P4585&lt;&gt;"입력오류"),
    IF(
        $U$18=1, AND($P4585&lt;&gt;"", $P4585&lt;&gt;"...", $P4585&lt;&gt;"입력오류", ISNUMBER(FIND(INDEX($T$2:$T$7,$U$1),$P4585))),
        IF(
            $U$17="기타", AND($P4585&lt;&gt;"", $P4585&lt;&gt;"...", $P4585&lt;&gt;"입력오류", NOT(ISNUMBER(FIND($T$21:$T$34,$P4585)))),
            AND($P4585&lt;&gt;"", $P4585&lt;&gt;"...", $P4585&lt;&gt;"입력오류", $T$19=$P4585)
        )
    )
)</f>
        <v>0</v>
      </c>
    </row>
    <row r="4586" spans="1:17">
      <c r="A4586" t="s">
        <v>9466</v>
      </c>
      <c r="B4586" t="s">
        <v>9467</v>
      </c>
      <c r="I4586">
        <f t="shared" si="214"/>
        <v>4585</v>
      </c>
      <c r="J4586">
        <f t="shared" si="215"/>
        <v>4585</v>
      </c>
      <c r="K4586">
        <f t="shared" si="213"/>
        <v>1</v>
      </c>
      <c r="L4586" t="b">
        <f>COUNTIF($N$2:N4586, N4586)=1</f>
        <v>1</v>
      </c>
      <c r="M4586" s="37">
        <f>IF( $Q4586, MAX($M$1:M4585)+1, 0)</f>
        <v>0</v>
      </c>
      <c r="N4586" t="str" cm="1">
        <f t="array" ref="N4586">INDEX($A$9:$F$1048576, $J4586, $K4586 )</f>
        <v>A1802</v>
      </c>
      <c r="O4586" t="str" cm="1">
        <f t="array" ref="O4586">INDEX($B$9:$F$1048576, $J4586, $K4586 )</f>
        <v>부산교통공사(무보증)</v>
      </c>
      <c r="P4586" t="str" cm="1">
        <f t="array" ref="P4586">IF( $L4586, TRIM(_xll.IMDP("IR", $G$5&amp;$N4586, $G$6)), "" )</f>
        <v/>
      </c>
      <c r="Q4586" t="b" cm="1">
        <f t="array" ref="Q4586">IF(
    $U$1=1, AND($P4586&lt;&gt;"", $P4586&lt;&gt;"...", $P4586&lt;&gt;"입력오류"),
    IF(
        $U$18=1, AND($P4586&lt;&gt;"", $P4586&lt;&gt;"...", $P4586&lt;&gt;"입력오류", ISNUMBER(FIND(INDEX($T$2:$T$7,$U$1),$P4586))),
        IF(
            $U$17="기타", AND($P4586&lt;&gt;"", $P4586&lt;&gt;"...", $P4586&lt;&gt;"입력오류", NOT(ISNUMBER(FIND($T$21:$T$34,$P4586)))),
            AND($P4586&lt;&gt;"", $P4586&lt;&gt;"...", $P4586&lt;&gt;"입력오류", $T$19=$P4586)
        )
    )
)</f>
        <v>0</v>
      </c>
    </row>
    <row r="4587" spans="1:17">
      <c r="A4587" t="s">
        <v>5320</v>
      </c>
      <c r="B4587" t="s">
        <v>5321</v>
      </c>
      <c r="I4587">
        <f t="shared" si="214"/>
        <v>4586</v>
      </c>
      <c r="J4587">
        <f t="shared" si="215"/>
        <v>4586</v>
      </c>
      <c r="K4587">
        <f t="shared" si="213"/>
        <v>1</v>
      </c>
      <c r="L4587" t="b">
        <f>COUNTIF($N$2:N4587, N4587)=1</f>
        <v>1</v>
      </c>
      <c r="M4587" s="37">
        <f>IF( $Q4587, MAX($M$1:M4586)+1, 0)</f>
        <v>0</v>
      </c>
      <c r="N4587" t="str" cm="1">
        <f t="array" ref="N4587">INDEX($A$9:$F$1048576, $J4587, $K4587 )</f>
        <v>A1865</v>
      </c>
      <c r="O4587" t="str" cm="1">
        <f t="array" ref="O4587">INDEX($B$9:$F$1048576, $J4587, $K4587 )</f>
        <v>여주에너지서비스(SK이엔에스)</v>
      </c>
      <c r="P4587" t="str" cm="1">
        <f t="array" ref="P4587">IF( $L4587, TRIM(_xll.IMDP("IR", $G$5&amp;$N4587, $G$6)), "" )</f>
        <v/>
      </c>
      <c r="Q4587" t="b" cm="1">
        <f t="array" ref="Q4587">IF(
    $U$1=1, AND($P4587&lt;&gt;"", $P4587&lt;&gt;"...", $P4587&lt;&gt;"입력오류"),
    IF(
        $U$18=1, AND($P4587&lt;&gt;"", $P4587&lt;&gt;"...", $P4587&lt;&gt;"입력오류", ISNUMBER(FIND(INDEX($T$2:$T$7,$U$1),$P4587))),
        IF(
            $U$17="기타", AND($P4587&lt;&gt;"", $P4587&lt;&gt;"...", $P4587&lt;&gt;"입력오류", NOT(ISNUMBER(FIND($T$21:$T$34,$P4587)))),
            AND($P4587&lt;&gt;"", $P4587&lt;&gt;"...", $P4587&lt;&gt;"입력오류", $T$19=$P4587)
        )
    )
)</f>
        <v>0</v>
      </c>
    </row>
    <row r="4588" spans="1:17">
      <c r="A4588" t="s">
        <v>5322</v>
      </c>
      <c r="B4588" t="s">
        <v>5323</v>
      </c>
      <c r="I4588">
        <f t="shared" si="214"/>
        <v>4587</v>
      </c>
      <c r="J4588">
        <f t="shared" si="215"/>
        <v>4587</v>
      </c>
      <c r="K4588">
        <f t="shared" si="213"/>
        <v>1</v>
      </c>
      <c r="L4588" t="b">
        <f>COUNTIF($N$2:N4588, N4588)=1</f>
        <v>1</v>
      </c>
      <c r="M4588" s="37">
        <f>IF( $Q4588, MAX($M$1:M4587)+1, 0)</f>
        <v>0</v>
      </c>
      <c r="N4588" t="str" cm="1">
        <f t="array" ref="N4588">INDEX($A$9:$F$1048576, $J4588, $K4588 )</f>
        <v>A1988</v>
      </c>
      <c r="O4588" t="str" cm="1">
        <f t="array" ref="O4588">INDEX($B$9:$F$1048576, $J4588, $K4588 )</f>
        <v>코오롱글로텍(자산관리공사보증)</v>
      </c>
      <c r="P4588" t="str" cm="1">
        <f t="array" ref="P4588">IF( $L4588, TRIM(_xll.IMDP("IR", $G$5&amp;$N4588, $G$6)), "" )</f>
        <v/>
      </c>
      <c r="Q4588" t="b" cm="1">
        <f t="array" ref="Q4588">IF(
    $U$1=1, AND($P4588&lt;&gt;"", $P4588&lt;&gt;"...", $P4588&lt;&gt;"입력오류"),
    IF(
        $U$18=1, AND($P4588&lt;&gt;"", $P4588&lt;&gt;"...", $P4588&lt;&gt;"입력오류", ISNUMBER(FIND(INDEX($T$2:$T$7,$U$1),$P4588))),
        IF(
            $U$17="기타", AND($P4588&lt;&gt;"", $P4588&lt;&gt;"...", $P4588&lt;&gt;"입력오류", NOT(ISNUMBER(FIND($T$21:$T$34,$P4588)))),
            AND($P4588&lt;&gt;"", $P4588&lt;&gt;"...", $P4588&lt;&gt;"입력오류", $T$19=$P4588)
        )
    )
)</f>
        <v>0</v>
      </c>
    </row>
    <row r="4589" spans="1:17">
      <c r="A4589" t="s">
        <v>5324</v>
      </c>
      <c r="B4589" t="s">
        <v>5325</v>
      </c>
      <c r="I4589">
        <f t="shared" si="214"/>
        <v>4588</v>
      </c>
      <c r="J4589">
        <f t="shared" si="215"/>
        <v>4588</v>
      </c>
      <c r="K4589">
        <f t="shared" si="213"/>
        <v>1</v>
      </c>
      <c r="L4589" t="b">
        <f>COUNTIF($N$2:N4589, N4589)=1</f>
        <v>1</v>
      </c>
      <c r="M4589" s="37">
        <f>IF( $Q4589, MAX($M$1:M4588)+1, 0)</f>
        <v>0</v>
      </c>
      <c r="N4589" t="str" cm="1">
        <f t="array" ref="N4589">INDEX($A$9:$F$1048576, $J4589, $K4589 )</f>
        <v>A2102</v>
      </c>
      <c r="O4589" t="str" cm="1">
        <f t="array" ref="O4589">INDEX($B$9:$F$1048576, $J4589, $K4589 )</f>
        <v>SK플라즈마(SK디스커버리지급)</v>
      </c>
      <c r="P4589" t="str" cm="1">
        <f t="array" ref="P4589">IF( $L4589, TRIM(_xll.IMDP("IR", $G$5&amp;$N4589, $G$6)), "" )</f>
        <v/>
      </c>
      <c r="Q4589" t="b" cm="1">
        <f t="array" ref="Q4589">IF(
    $U$1=1, AND($P4589&lt;&gt;"", $P4589&lt;&gt;"...", $P4589&lt;&gt;"입력오류"),
    IF(
        $U$18=1, AND($P4589&lt;&gt;"", $P4589&lt;&gt;"...", $P4589&lt;&gt;"입력오류", ISNUMBER(FIND(INDEX($T$2:$T$7,$U$1),$P4589))),
        IF(
            $U$17="기타", AND($P4589&lt;&gt;"", $P4589&lt;&gt;"...", $P4589&lt;&gt;"입력오류", NOT(ISNUMBER(FIND($T$21:$T$34,$P4589)))),
            AND($P4589&lt;&gt;"", $P4589&lt;&gt;"...", $P4589&lt;&gt;"입력오류", $T$19=$P4589)
        )
    )
)</f>
        <v>0</v>
      </c>
    </row>
    <row r="4590" spans="1:17">
      <c r="A4590" t="s">
        <v>9468</v>
      </c>
      <c r="B4590" t="s">
        <v>9469</v>
      </c>
      <c r="I4590">
        <f t="shared" si="214"/>
        <v>4589</v>
      </c>
      <c r="J4590">
        <f t="shared" si="215"/>
        <v>4589</v>
      </c>
      <c r="K4590">
        <f t="shared" si="213"/>
        <v>1</v>
      </c>
      <c r="L4590" t="b">
        <f>COUNTIF($N$2:N4590, N4590)=1</f>
        <v>1</v>
      </c>
      <c r="M4590" s="37">
        <f>IF( $Q4590, MAX($M$1:M4589)+1, 0)</f>
        <v>0</v>
      </c>
      <c r="N4590" t="str" cm="1">
        <f t="array" ref="N4590">INDEX($A$9:$F$1048576, $J4590, $K4590 )</f>
        <v>A2132</v>
      </c>
      <c r="O4590" t="str" cm="1">
        <f t="array" ref="O4590">INDEX($B$9:$F$1048576, $J4590, $K4590 )</f>
        <v>KCC건설(자산관리공사지급)</v>
      </c>
      <c r="P4590" t="str" cm="1">
        <f t="array" ref="P4590">IF( $L4590, TRIM(_xll.IMDP("IR", $G$5&amp;$N4590, $G$6)), "" )</f>
        <v/>
      </c>
      <c r="Q4590" t="b" cm="1">
        <f t="array" ref="Q4590">IF(
    $U$1=1, AND($P4590&lt;&gt;"", $P4590&lt;&gt;"...", $P4590&lt;&gt;"입력오류"),
    IF(
        $U$18=1, AND($P4590&lt;&gt;"", $P4590&lt;&gt;"...", $P4590&lt;&gt;"입력오류", ISNUMBER(FIND(INDEX($T$2:$T$7,$U$1),$P4590))),
        IF(
            $U$17="기타", AND($P4590&lt;&gt;"", $P4590&lt;&gt;"...", $P4590&lt;&gt;"입력오류", NOT(ISNUMBER(FIND($T$21:$T$34,$P4590)))),
            AND($P4590&lt;&gt;"", $P4590&lt;&gt;"...", $P4590&lt;&gt;"입력오류", $T$19=$P4590)
        )
    )
)</f>
        <v>0</v>
      </c>
    </row>
    <row r="4591" spans="1:17">
      <c r="A4591" t="s">
        <v>5326</v>
      </c>
      <c r="B4591" t="s">
        <v>5327</v>
      </c>
      <c r="I4591">
        <f t="shared" si="214"/>
        <v>4590</v>
      </c>
      <c r="J4591">
        <f t="shared" si="215"/>
        <v>4590</v>
      </c>
      <c r="K4591">
        <f t="shared" si="213"/>
        <v>1</v>
      </c>
      <c r="L4591" t="b">
        <f>COUNTIF($N$2:N4591, N4591)=1</f>
        <v>1</v>
      </c>
      <c r="M4591" s="37">
        <f>IF( $Q4591, MAX($M$1:M4590)+1, 0)</f>
        <v>0</v>
      </c>
      <c r="N4591" t="str" cm="1">
        <f t="array" ref="N4591">INDEX($A$9:$F$1048576, $J4591, $K4591 )</f>
        <v>A2276</v>
      </c>
      <c r="O4591" t="str" cm="1">
        <f t="array" ref="O4591">INDEX($B$9:$F$1048576, $J4591, $K4591 )</f>
        <v>에스케이이터닉스(SK디앤디연대)</v>
      </c>
      <c r="P4591" t="str" cm="1">
        <f t="array" ref="P4591">IF( $L4591, TRIM(_xll.IMDP("IR", $G$5&amp;$N4591, $G$6)), "" )</f>
        <v/>
      </c>
      <c r="Q4591" t="b" cm="1">
        <f t="array" ref="Q4591">IF(
    $U$1=1, AND($P4591&lt;&gt;"", $P4591&lt;&gt;"...", $P4591&lt;&gt;"입력오류"),
    IF(
        $U$18=1, AND($P4591&lt;&gt;"", $P4591&lt;&gt;"...", $P4591&lt;&gt;"입력오류", ISNUMBER(FIND(INDEX($T$2:$T$7,$U$1),$P4591))),
        IF(
            $U$17="기타", AND($P4591&lt;&gt;"", $P4591&lt;&gt;"...", $P4591&lt;&gt;"입력오류", NOT(ISNUMBER(FIND($T$21:$T$34,$P4591)))),
            AND($P4591&lt;&gt;"", $P4591&lt;&gt;"...", $P4591&lt;&gt;"입력오류", $T$19=$P4591)
        )
    )
)</f>
        <v>0</v>
      </c>
    </row>
    <row r="4592" spans="1:17">
      <c r="A4592" t="s">
        <v>9470</v>
      </c>
      <c r="B4592" t="s">
        <v>9471</v>
      </c>
      <c r="I4592">
        <f t="shared" si="214"/>
        <v>4591</v>
      </c>
      <c r="J4592">
        <f t="shared" si="215"/>
        <v>4591</v>
      </c>
      <c r="K4592">
        <f t="shared" si="213"/>
        <v>1</v>
      </c>
      <c r="L4592" t="b">
        <f>COUNTIF($N$2:N4592, N4592)=1</f>
        <v>1</v>
      </c>
      <c r="M4592" s="37">
        <f>IF( $Q4592, MAX($M$1:M4591)+1, 0)</f>
        <v>0</v>
      </c>
      <c r="N4592" t="str" cm="1">
        <f t="array" ref="N4592">INDEX($A$9:$F$1048576, $J4592, $K4592 )</f>
        <v>A2411</v>
      </c>
      <c r="O4592" t="str" cm="1">
        <f t="array" ref="O4592">INDEX($B$9:$F$1048576, $J4592, $K4592 )</f>
        <v>중소기업은행(COCO/후)</v>
      </c>
      <c r="P4592" t="str" cm="1">
        <f t="array" ref="P4592">IF( $L4592, TRIM(_xll.IMDP("IR", $G$5&amp;$N4592, $G$6)), "" )</f>
        <v/>
      </c>
      <c r="Q4592" t="b" cm="1">
        <f t="array" ref="Q4592">IF(
    $U$1=1, AND($P4592&lt;&gt;"", $P4592&lt;&gt;"...", $P4592&lt;&gt;"입력오류"),
    IF(
        $U$18=1, AND($P4592&lt;&gt;"", $P4592&lt;&gt;"...", $P4592&lt;&gt;"입력오류", ISNUMBER(FIND(INDEX($T$2:$T$7,$U$1),$P4592))),
        IF(
            $U$17="기타", AND($P4592&lt;&gt;"", $P4592&lt;&gt;"...", $P4592&lt;&gt;"입력오류", NOT(ISNUMBER(FIND($T$21:$T$34,$P4592)))),
            AND($P4592&lt;&gt;"", $P4592&lt;&gt;"...", $P4592&lt;&gt;"입력오류", $T$19=$P4592)
        )
    )
)</f>
        <v>0</v>
      </c>
    </row>
    <row r="4593" spans="1:17">
      <c r="A4593" t="s">
        <v>5328</v>
      </c>
      <c r="B4593" t="s">
        <v>5329</v>
      </c>
      <c r="I4593">
        <f t="shared" si="214"/>
        <v>4592</v>
      </c>
      <c r="J4593">
        <f t="shared" si="215"/>
        <v>4592</v>
      </c>
      <c r="K4593">
        <f t="shared" si="213"/>
        <v>1</v>
      </c>
      <c r="L4593" t="b">
        <f>COUNTIF($N$2:N4593, N4593)=1</f>
        <v>1</v>
      </c>
      <c r="M4593" s="37">
        <f>IF( $Q4593, MAX($M$1:M4592)+1, 0)</f>
        <v>0</v>
      </c>
      <c r="N4593" t="str" cm="1">
        <f t="array" ref="N4593">INDEX($A$9:$F$1048576, $J4593, $K4593 )</f>
        <v>A2561</v>
      </c>
      <c r="O4593" t="str" cm="1">
        <f t="array" ref="O4593">INDEX($B$9:$F$1048576, $J4593, $K4593 )</f>
        <v>토지지원리츠1호위탁(권면보증)</v>
      </c>
      <c r="P4593" t="str" cm="1">
        <f t="array" ref="P4593">IF( $L4593, TRIM(_xll.IMDP("IR", $G$5&amp;$N4593, $G$6)), "" )</f>
        <v/>
      </c>
      <c r="Q4593" t="b" cm="1">
        <f t="array" ref="Q4593">IF(
    $U$1=1, AND($P4593&lt;&gt;"", $P4593&lt;&gt;"...", $P4593&lt;&gt;"입력오류"),
    IF(
        $U$18=1, AND($P4593&lt;&gt;"", $P4593&lt;&gt;"...", $P4593&lt;&gt;"입력오류", ISNUMBER(FIND(INDEX($T$2:$T$7,$U$1),$P4593))),
        IF(
            $U$17="기타", AND($P4593&lt;&gt;"", $P4593&lt;&gt;"...", $P4593&lt;&gt;"입력오류", NOT(ISNUMBER(FIND($T$21:$T$34,$P4593)))),
            AND($P4593&lt;&gt;"", $P4593&lt;&gt;"...", $P4593&lt;&gt;"입력오류", $T$19=$P4593)
        )
    )
)</f>
        <v>0</v>
      </c>
    </row>
    <row r="4594" spans="1:17">
      <c r="A4594" t="s">
        <v>5330</v>
      </c>
      <c r="B4594" t="s">
        <v>5331</v>
      </c>
      <c r="I4594">
        <f t="shared" si="214"/>
        <v>4593</v>
      </c>
      <c r="J4594">
        <f t="shared" si="215"/>
        <v>4593</v>
      </c>
      <c r="K4594">
        <f t="shared" si="213"/>
        <v>1</v>
      </c>
      <c r="L4594" t="b">
        <f>COUNTIF($N$2:N4594, N4594)=1</f>
        <v>1</v>
      </c>
      <c r="M4594" s="37">
        <f>IF( $Q4594, MAX($M$1:M4593)+1, 0)</f>
        <v>0</v>
      </c>
      <c r="N4594" t="str" cm="1">
        <f t="array" ref="N4594">INDEX($A$9:$F$1048576, $J4594, $K4594 )</f>
        <v>A2896</v>
      </c>
      <c r="O4594" t="str" cm="1">
        <f t="array" ref="O4594">INDEX($B$9:$F$1048576, $J4594, $K4594 )</f>
        <v>에스케이씨솔믹스(SKC보증)</v>
      </c>
      <c r="P4594" t="str" cm="1">
        <f t="array" ref="P4594">IF( $L4594, TRIM(_xll.IMDP("IR", $G$5&amp;$N4594, $G$6)), "" )</f>
        <v/>
      </c>
      <c r="Q4594" t="b" cm="1">
        <f t="array" ref="Q4594">IF(
    $U$1=1, AND($P4594&lt;&gt;"", $P4594&lt;&gt;"...", $P4594&lt;&gt;"입력오류"),
    IF(
        $U$18=1, AND($P4594&lt;&gt;"", $P4594&lt;&gt;"...", $P4594&lt;&gt;"입력오류", ISNUMBER(FIND(INDEX($T$2:$T$7,$U$1),$P4594))),
        IF(
            $U$17="기타", AND($P4594&lt;&gt;"", $P4594&lt;&gt;"...", $P4594&lt;&gt;"입력오류", NOT(ISNUMBER(FIND($T$21:$T$34,$P4594)))),
            AND($P4594&lt;&gt;"", $P4594&lt;&gt;"...", $P4594&lt;&gt;"입력오류", $T$19=$P4594)
        )
    )
)</f>
        <v>0</v>
      </c>
    </row>
    <row r="4595" spans="1:17">
      <c r="A4595" t="s">
        <v>5332</v>
      </c>
      <c r="B4595" t="s">
        <v>5333</v>
      </c>
      <c r="I4595">
        <f t="shared" si="214"/>
        <v>4594</v>
      </c>
      <c r="J4595">
        <f t="shared" si="215"/>
        <v>4594</v>
      </c>
      <c r="K4595">
        <f t="shared" si="213"/>
        <v>1</v>
      </c>
      <c r="L4595" t="b">
        <f>COUNTIF($N$2:N4595, N4595)=1</f>
        <v>1</v>
      </c>
      <c r="M4595" s="37">
        <f>IF( $Q4595, MAX($M$1:M4594)+1, 0)</f>
        <v>0</v>
      </c>
      <c r="N4595" t="str" cm="1">
        <f t="array" ref="N4595">INDEX($A$9:$F$1048576, $J4595, $K4595 )</f>
        <v>A2953</v>
      </c>
      <c r="O4595" t="str" cm="1">
        <f t="array" ref="O4595">INDEX($B$9:$F$1048576, $J4595, $K4595 )</f>
        <v>JB금융지주(COCO/후후)</v>
      </c>
      <c r="P4595" t="str" cm="1">
        <f t="array" ref="P4595">IF( $L4595, TRIM(_xll.IMDP("IR", $G$5&amp;$N4595, $G$6)), "" )</f>
        <v/>
      </c>
      <c r="Q4595" t="b" cm="1">
        <f t="array" ref="Q4595">IF(
    $U$1=1, AND($P4595&lt;&gt;"", $P4595&lt;&gt;"...", $P4595&lt;&gt;"입력오류"),
    IF(
        $U$18=1, AND($P4595&lt;&gt;"", $P4595&lt;&gt;"...", $P4595&lt;&gt;"입력오류", ISNUMBER(FIND(INDEX($T$2:$T$7,$U$1),$P4595))),
        IF(
            $U$17="기타", AND($P4595&lt;&gt;"", $P4595&lt;&gt;"...", $P4595&lt;&gt;"입력오류", NOT(ISNUMBER(FIND($T$21:$T$34,$P4595)))),
            AND($P4595&lt;&gt;"", $P4595&lt;&gt;"...", $P4595&lt;&gt;"입력오류", $T$19=$P4595)
        )
    )
)</f>
        <v>0</v>
      </c>
    </row>
    <row r="4596" spans="1:17">
      <c r="A4596" t="s">
        <v>5334</v>
      </c>
      <c r="B4596" t="s">
        <v>5335</v>
      </c>
      <c r="I4596">
        <f t="shared" si="214"/>
        <v>4595</v>
      </c>
      <c r="J4596">
        <f t="shared" si="215"/>
        <v>4595</v>
      </c>
      <c r="K4596">
        <f t="shared" si="213"/>
        <v>1</v>
      </c>
      <c r="L4596" t="b">
        <f>COUNTIF($N$2:N4596, N4596)=1</f>
        <v>1</v>
      </c>
      <c r="M4596" s="37">
        <f>IF( $Q4596, MAX($M$1:M4595)+1, 0)</f>
        <v>0</v>
      </c>
      <c r="N4596" t="str" cm="1">
        <f t="array" ref="N4596">INDEX($A$9:$F$1048576, $J4596, $K4596 )</f>
        <v>A3001</v>
      </c>
      <c r="O4596" t="str" cm="1">
        <f t="array" ref="O4596">INDEX($B$9:$F$1048576, $J4596, $K4596 )</f>
        <v>HI증권(DGB금융지주지급)</v>
      </c>
      <c r="P4596" t="str" cm="1">
        <f t="array" ref="P4596">IF( $L4596, TRIM(_xll.IMDP("IR", $G$5&amp;$N4596, $G$6)), "" )</f>
        <v/>
      </c>
      <c r="Q4596" t="b" cm="1">
        <f t="array" ref="Q4596">IF(
    $U$1=1, AND($P4596&lt;&gt;"", $P4596&lt;&gt;"...", $P4596&lt;&gt;"입력오류"),
    IF(
        $U$18=1, AND($P4596&lt;&gt;"", $P4596&lt;&gt;"...", $P4596&lt;&gt;"입력오류", ISNUMBER(FIND(INDEX($T$2:$T$7,$U$1),$P4596))),
        IF(
            $U$17="기타", AND($P4596&lt;&gt;"", $P4596&lt;&gt;"...", $P4596&lt;&gt;"입력오류", NOT(ISNUMBER(FIND($T$21:$T$34,$P4596)))),
            AND($P4596&lt;&gt;"", $P4596&lt;&gt;"...", $P4596&lt;&gt;"입력오류", $T$19=$P4596)
        )
    )
)</f>
        <v>0</v>
      </c>
    </row>
    <row r="4597" spans="1:17">
      <c r="A4597" t="s">
        <v>9472</v>
      </c>
      <c r="B4597" t="s">
        <v>9473</v>
      </c>
      <c r="I4597">
        <f t="shared" si="214"/>
        <v>4596</v>
      </c>
      <c r="J4597">
        <f t="shared" si="215"/>
        <v>4596</v>
      </c>
      <c r="K4597">
        <f t="shared" si="213"/>
        <v>1</v>
      </c>
      <c r="L4597" t="b">
        <f>COUNTIF($N$2:N4597, N4597)=1</f>
        <v>1</v>
      </c>
      <c r="M4597" s="37">
        <f>IF( $Q4597, MAX($M$1:M4596)+1, 0)</f>
        <v>0</v>
      </c>
      <c r="N4597" t="str" cm="1">
        <f t="array" ref="N4597">INDEX($A$9:$F$1048576, $J4597, $K4597 )</f>
        <v>A3062</v>
      </c>
      <c r="O4597" t="str" cm="1">
        <f t="array" ref="O4597">INDEX($B$9:$F$1048576, $J4597, $K4597 )</f>
        <v>롯데카드(HYBRID/후후)</v>
      </c>
      <c r="P4597" t="str" cm="1">
        <f t="array" ref="P4597">IF( $L4597, TRIM(_xll.IMDP("IR", $G$5&amp;$N4597, $G$6)), "" )</f>
        <v/>
      </c>
      <c r="Q4597" t="b" cm="1">
        <f t="array" ref="Q4597">IF(
    $U$1=1, AND($P4597&lt;&gt;"", $P4597&lt;&gt;"...", $P4597&lt;&gt;"입력오류"),
    IF(
        $U$18=1, AND($P4597&lt;&gt;"", $P4597&lt;&gt;"...", $P4597&lt;&gt;"입력오류", ISNUMBER(FIND(INDEX($T$2:$T$7,$U$1),$P4597))),
        IF(
            $U$17="기타", AND($P4597&lt;&gt;"", $P4597&lt;&gt;"...", $P4597&lt;&gt;"입력오류", NOT(ISNUMBER(FIND($T$21:$T$34,$P4597)))),
            AND($P4597&lt;&gt;"", $P4597&lt;&gt;"...", $P4597&lt;&gt;"입력오류", $T$19=$P4597)
        )
    )
)</f>
        <v>0</v>
      </c>
    </row>
    <row r="4598" spans="1:17">
      <c r="A4598" t="s">
        <v>9474</v>
      </c>
      <c r="B4598" t="s">
        <v>9475</v>
      </c>
      <c r="I4598">
        <f t="shared" si="214"/>
        <v>4597</v>
      </c>
      <c r="J4598">
        <f t="shared" si="215"/>
        <v>4597</v>
      </c>
      <c r="K4598">
        <f t="shared" si="213"/>
        <v>1</v>
      </c>
      <c r="L4598" t="b">
        <f>COUNTIF($N$2:N4598, N4598)=1</f>
        <v>1</v>
      </c>
      <c r="M4598" s="37">
        <f>IF( $Q4598, MAX($M$1:M4597)+1, 0)</f>
        <v>0</v>
      </c>
      <c r="N4598" t="str" cm="1">
        <f t="array" ref="N4598">INDEX($A$9:$F$1048576, $J4598, $K4598 )</f>
        <v>A3087</v>
      </c>
      <c r="O4598" t="str" cm="1">
        <f t="array" ref="O4598">INDEX($B$9:$F$1048576, $J4598, $K4598 )</f>
        <v>엘지에너지솔루션(LG화학보증)</v>
      </c>
      <c r="P4598" t="str" cm="1">
        <f t="array" ref="P4598">IF( $L4598, TRIM(_xll.IMDP("IR", $G$5&amp;$N4598, $G$6)), "" )</f>
        <v/>
      </c>
      <c r="Q4598" t="b" cm="1">
        <f t="array" ref="Q4598">IF(
    $U$1=1, AND($P4598&lt;&gt;"", $P4598&lt;&gt;"...", $P4598&lt;&gt;"입력오류"),
    IF(
        $U$18=1, AND($P4598&lt;&gt;"", $P4598&lt;&gt;"...", $P4598&lt;&gt;"입력오류", ISNUMBER(FIND(INDEX($T$2:$T$7,$U$1),$P4598))),
        IF(
            $U$17="기타", AND($P4598&lt;&gt;"", $P4598&lt;&gt;"...", $P4598&lt;&gt;"입력오류", NOT(ISNUMBER(FIND($T$21:$T$34,$P4598)))),
            AND($P4598&lt;&gt;"", $P4598&lt;&gt;"...", $P4598&lt;&gt;"입력오류", $T$19=$P4598)
        )
    )
)</f>
        <v>0</v>
      </c>
    </row>
    <row r="4599" spans="1:17">
      <c r="A4599" t="s">
        <v>5336</v>
      </c>
      <c r="B4599" t="s">
        <v>5337</v>
      </c>
      <c r="I4599">
        <f t="shared" si="214"/>
        <v>4598</v>
      </c>
      <c r="J4599">
        <f t="shared" si="215"/>
        <v>4598</v>
      </c>
      <c r="K4599">
        <f t="shared" si="213"/>
        <v>1</v>
      </c>
      <c r="L4599" t="b">
        <f>COUNTIF($N$2:N4599, N4599)=1</f>
        <v>1</v>
      </c>
      <c r="M4599" s="37">
        <f>IF( $Q4599, MAX($M$1:M4598)+1, 0)</f>
        <v>0</v>
      </c>
      <c r="N4599" t="str" cm="1">
        <f t="array" ref="N4599">INDEX($A$9:$F$1048576, $J4599, $K4599 )</f>
        <v>A3094</v>
      </c>
      <c r="O4599" t="str" cm="1">
        <f t="array" ref="O4599">INDEX($B$9:$F$1048576, $J4599, $K4599 )</f>
        <v>동원팜스(동원엔터권면보증)</v>
      </c>
      <c r="P4599" t="str" cm="1">
        <f t="array" ref="P4599">IF( $L4599, TRIM(_xll.IMDP("IR", $G$5&amp;$N4599, $G$6)), "" )</f>
        <v/>
      </c>
      <c r="Q4599" t="b" cm="1">
        <f t="array" ref="Q4599">IF(
    $U$1=1, AND($P4599&lt;&gt;"", $P4599&lt;&gt;"...", $P4599&lt;&gt;"입력오류"),
    IF(
        $U$18=1, AND($P4599&lt;&gt;"", $P4599&lt;&gt;"...", $P4599&lt;&gt;"입력오류", ISNUMBER(FIND(INDEX($T$2:$T$7,$U$1),$P4599))),
        IF(
            $U$17="기타", AND($P4599&lt;&gt;"", $P4599&lt;&gt;"...", $P4599&lt;&gt;"입력오류", NOT(ISNUMBER(FIND($T$21:$T$34,$P4599)))),
            AND($P4599&lt;&gt;"", $P4599&lt;&gt;"...", $P4599&lt;&gt;"입력오류", $T$19=$P4599)
        )
    )
)</f>
        <v>0</v>
      </c>
    </row>
    <row r="4600" spans="1:17">
      <c r="A4600" t="s">
        <v>5338</v>
      </c>
      <c r="B4600" t="s">
        <v>5339</v>
      </c>
      <c r="I4600">
        <f t="shared" si="214"/>
        <v>4599</v>
      </c>
      <c r="J4600">
        <f t="shared" si="215"/>
        <v>4599</v>
      </c>
      <c r="K4600">
        <f t="shared" si="213"/>
        <v>1</v>
      </c>
      <c r="L4600" t="b">
        <f>COUNTIF($N$2:N4600, N4600)=1</f>
        <v>1</v>
      </c>
      <c r="M4600" s="37">
        <f>IF( $Q4600, MAX($M$1:M4599)+1, 0)</f>
        <v>0</v>
      </c>
      <c r="N4600" t="str" cm="1">
        <f t="array" ref="N4600">INDEX($A$9:$F$1048576, $J4600, $K4600 )</f>
        <v>A3157</v>
      </c>
      <c r="O4600" t="str" cm="1">
        <f t="array" ref="O4600">INDEX($B$9:$F$1048576, $J4600, $K4600 )</f>
        <v>한화모멘텀(한화연대)</v>
      </c>
      <c r="P4600" t="str" cm="1">
        <f t="array" ref="P4600">IF( $L4600, TRIM(_xll.IMDP("IR", $G$5&amp;$N4600, $G$6)), "" )</f>
        <v/>
      </c>
      <c r="Q4600" t="b" cm="1">
        <f t="array" ref="Q4600">IF(
    $U$1=1, AND($P4600&lt;&gt;"", $P4600&lt;&gt;"...", $P4600&lt;&gt;"입력오류"),
    IF(
        $U$18=1, AND($P4600&lt;&gt;"", $P4600&lt;&gt;"...", $P4600&lt;&gt;"입력오류", ISNUMBER(FIND(INDEX($T$2:$T$7,$U$1),$P4600))),
        IF(
            $U$17="기타", AND($P4600&lt;&gt;"", $P4600&lt;&gt;"...", $P4600&lt;&gt;"입력오류", NOT(ISNUMBER(FIND($T$21:$T$34,$P4600)))),
            AND($P4600&lt;&gt;"", $P4600&lt;&gt;"...", $P4600&lt;&gt;"입력오류", $T$19=$P4600)
        )
    )
)</f>
        <v>0</v>
      </c>
    </row>
    <row r="4601" spans="1:17">
      <c r="A4601" t="s">
        <v>5340</v>
      </c>
      <c r="B4601" t="s">
        <v>5341</v>
      </c>
      <c r="I4601">
        <f t="shared" si="214"/>
        <v>4600</v>
      </c>
      <c r="J4601">
        <f t="shared" si="215"/>
        <v>4600</v>
      </c>
      <c r="K4601">
        <f t="shared" si="213"/>
        <v>1</v>
      </c>
      <c r="L4601" t="b">
        <f>COUNTIF($N$2:N4601, N4601)=1</f>
        <v>1</v>
      </c>
      <c r="M4601" s="37">
        <f>IF( $Q4601, MAX($M$1:M4600)+1, 0)</f>
        <v>0</v>
      </c>
      <c r="N4601" t="str" cm="1">
        <f t="array" ref="N4601">INDEX($A$9:$F$1048576, $J4601, $K4601 )</f>
        <v>A3320</v>
      </c>
      <c r="O4601" t="str" cm="1">
        <f t="array" ref="O4601">INDEX($B$9:$F$1048576, $J4601, $K4601 )</f>
        <v>디엘케미칼(대림산업보증)</v>
      </c>
      <c r="P4601" t="str" cm="1">
        <f t="array" ref="P4601">IF( $L4601, TRIM(_xll.IMDP("IR", $G$5&amp;$N4601, $G$6)), "" )</f>
        <v/>
      </c>
      <c r="Q4601" t="b" cm="1">
        <f t="array" ref="Q4601">IF(
    $U$1=1, AND($P4601&lt;&gt;"", $P4601&lt;&gt;"...", $P4601&lt;&gt;"입력오류"),
    IF(
        $U$18=1, AND($P4601&lt;&gt;"", $P4601&lt;&gt;"...", $P4601&lt;&gt;"입력오류", ISNUMBER(FIND(INDEX($T$2:$T$7,$U$1),$P4601))),
        IF(
            $U$17="기타", AND($P4601&lt;&gt;"", $P4601&lt;&gt;"...", $P4601&lt;&gt;"입력오류", NOT(ISNUMBER(FIND($T$21:$T$34,$P4601)))),
            AND($P4601&lt;&gt;"", $P4601&lt;&gt;"...", $P4601&lt;&gt;"입력오류", $T$19=$P4601)
        )
    )
)</f>
        <v>0</v>
      </c>
    </row>
    <row r="4602" spans="1:17">
      <c r="A4602" t="s">
        <v>5342</v>
      </c>
      <c r="B4602" t="s">
        <v>5343</v>
      </c>
      <c r="I4602">
        <f t="shared" si="214"/>
        <v>4601</v>
      </c>
      <c r="J4602">
        <f t="shared" si="215"/>
        <v>4601</v>
      </c>
      <c r="K4602">
        <f t="shared" si="213"/>
        <v>1</v>
      </c>
      <c r="L4602" t="b">
        <f>COUNTIF($N$2:N4602, N4602)=1</f>
        <v>1</v>
      </c>
      <c r="M4602" s="37">
        <f>IF( $Q4602, MAX($M$1:M4601)+1, 0)</f>
        <v>0</v>
      </c>
      <c r="N4602" t="str" cm="1">
        <f t="array" ref="N4602">INDEX($A$9:$F$1048576, $J4602, $K4602 )</f>
        <v>A3339</v>
      </c>
      <c r="O4602" t="str" cm="1">
        <f t="array" ref="O4602">INDEX($B$9:$F$1048576, $J4602, $K4602 )</f>
        <v>에스이그린에너지(남동발전보증)</v>
      </c>
      <c r="P4602" t="str" cm="1">
        <f t="array" ref="P4602">IF( $L4602, TRIM(_xll.IMDP("IR", $G$5&amp;$N4602, $G$6)), "" )</f>
        <v/>
      </c>
      <c r="Q4602" t="b" cm="1">
        <f t="array" ref="Q4602">IF(
    $U$1=1, AND($P4602&lt;&gt;"", $P4602&lt;&gt;"...", $P4602&lt;&gt;"입력오류"),
    IF(
        $U$18=1, AND($P4602&lt;&gt;"", $P4602&lt;&gt;"...", $P4602&lt;&gt;"입력오류", ISNUMBER(FIND(INDEX($T$2:$T$7,$U$1),$P4602))),
        IF(
            $U$17="기타", AND($P4602&lt;&gt;"", $P4602&lt;&gt;"...", $P4602&lt;&gt;"입력오류", NOT(ISNUMBER(FIND($T$21:$T$34,$P4602)))),
            AND($P4602&lt;&gt;"", $P4602&lt;&gt;"...", $P4602&lt;&gt;"입력오류", $T$19=$P4602)
        )
    )
)</f>
        <v>0</v>
      </c>
    </row>
    <row r="4603" spans="1:17">
      <c r="A4603" t="s">
        <v>5344</v>
      </c>
      <c r="B4603" t="s">
        <v>5345</v>
      </c>
      <c r="I4603">
        <f t="shared" si="214"/>
        <v>4602</v>
      </c>
      <c r="J4603">
        <f t="shared" si="215"/>
        <v>4602</v>
      </c>
      <c r="K4603">
        <f t="shared" si="213"/>
        <v>1</v>
      </c>
      <c r="L4603" t="b">
        <f>COUNTIF($N$2:N4603, N4603)=1</f>
        <v>1</v>
      </c>
      <c r="M4603" s="37">
        <f>IF( $Q4603, MAX($M$1:M4602)+1, 0)</f>
        <v>0</v>
      </c>
      <c r="N4603" t="str" cm="1">
        <f t="array" ref="N4603">INDEX($A$9:$F$1048576, $J4603, $K4603 )</f>
        <v>A3430</v>
      </c>
      <c r="O4603" t="str" cm="1">
        <f t="array" ref="O4603">INDEX($B$9:$F$1048576, $J4603, $K4603 )</f>
        <v>한국수출입은행(COCO/후)</v>
      </c>
      <c r="P4603" t="str" cm="1">
        <f t="array" ref="P4603">IF( $L4603, TRIM(_xll.IMDP("IR", $G$5&amp;$N4603, $G$6)), "" )</f>
        <v/>
      </c>
      <c r="Q4603" t="b" cm="1">
        <f t="array" ref="Q4603">IF(
    $U$1=1, AND($P4603&lt;&gt;"", $P4603&lt;&gt;"...", $P4603&lt;&gt;"입력오류"),
    IF(
        $U$18=1, AND($P4603&lt;&gt;"", $P4603&lt;&gt;"...", $P4603&lt;&gt;"입력오류", ISNUMBER(FIND(INDEX($T$2:$T$7,$U$1),$P4603))),
        IF(
            $U$17="기타", AND($P4603&lt;&gt;"", $P4603&lt;&gt;"...", $P4603&lt;&gt;"입력오류", NOT(ISNUMBER(FIND($T$21:$T$34,$P4603)))),
            AND($P4603&lt;&gt;"", $P4603&lt;&gt;"...", $P4603&lt;&gt;"입력오류", $T$19=$P4603)
        )
    )
)</f>
        <v>0</v>
      </c>
    </row>
    <row r="4604" spans="1:17">
      <c r="A4604" t="s">
        <v>9476</v>
      </c>
      <c r="B4604" t="s">
        <v>9477</v>
      </c>
      <c r="I4604">
        <f t="shared" si="214"/>
        <v>4603</v>
      </c>
      <c r="J4604">
        <f t="shared" si="215"/>
        <v>4603</v>
      </c>
      <c r="K4604">
        <f t="shared" si="213"/>
        <v>1</v>
      </c>
      <c r="L4604" t="b">
        <f>COUNTIF($N$2:N4604, N4604)=1</f>
        <v>1</v>
      </c>
      <c r="M4604" s="37">
        <f>IF( $Q4604, MAX($M$1:M4603)+1, 0)</f>
        <v>0</v>
      </c>
      <c r="N4604" t="str" cm="1">
        <f t="array" ref="N4604">INDEX($A$9:$F$1048576, $J4604, $K4604 )</f>
        <v>A3481</v>
      </c>
      <c r="O4604" t="str" cm="1">
        <f t="array" ref="O4604">INDEX($B$9:$F$1048576, $J4604, $K4604 )</f>
        <v>한화생명(HYBRID/후후)</v>
      </c>
      <c r="P4604" t="str" cm="1">
        <f t="array" ref="P4604">IF( $L4604, TRIM(_xll.IMDP("IR", $G$5&amp;$N4604, $G$6)), "" )</f>
        <v/>
      </c>
      <c r="Q4604" t="b" cm="1">
        <f t="array" ref="Q4604">IF(
    $U$1=1, AND($P4604&lt;&gt;"", $P4604&lt;&gt;"...", $P4604&lt;&gt;"입력오류"),
    IF(
        $U$18=1, AND($P4604&lt;&gt;"", $P4604&lt;&gt;"...", $P4604&lt;&gt;"입력오류", ISNUMBER(FIND(INDEX($T$2:$T$7,$U$1),$P4604))),
        IF(
            $U$17="기타", AND($P4604&lt;&gt;"", $P4604&lt;&gt;"...", $P4604&lt;&gt;"입력오류", NOT(ISNUMBER(FIND($T$21:$T$34,$P4604)))),
            AND($P4604&lt;&gt;"", $P4604&lt;&gt;"...", $P4604&lt;&gt;"입력오류", $T$19=$P4604)
        )
    )
)</f>
        <v>0</v>
      </c>
    </row>
    <row r="4605" spans="1:17">
      <c r="A4605" t="s">
        <v>5346</v>
      </c>
      <c r="B4605" t="s">
        <v>5347</v>
      </c>
      <c r="I4605">
        <f t="shared" si="214"/>
        <v>4604</v>
      </c>
      <c r="J4605">
        <f t="shared" si="215"/>
        <v>4604</v>
      </c>
      <c r="K4605">
        <f t="shared" si="213"/>
        <v>1</v>
      </c>
      <c r="L4605" t="b">
        <f>COUNTIF($N$2:N4605, N4605)=1</f>
        <v>1</v>
      </c>
      <c r="M4605" s="37">
        <f>IF( $Q4605, MAX($M$1:M4604)+1, 0)</f>
        <v>0</v>
      </c>
      <c r="N4605" t="str" cm="1">
        <f t="array" ref="N4605">INDEX($A$9:$F$1048576, $J4605, $K4605 )</f>
        <v>A3573</v>
      </c>
      <c r="O4605" t="str" cm="1">
        <f t="array" ref="O4605">INDEX($B$9:$F$1048576, $J4605, $K4605 )</f>
        <v>교보생명(HYBRID/후후)</v>
      </c>
      <c r="P4605" t="str" cm="1">
        <f t="array" ref="P4605">IF( $L4605, TRIM(_xll.IMDP("IR", $G$5&amp;$N4605, $G$6)), "" )</f>
        <v/>
      </c>
      <c r="Q4605" t="b" cm="1">
        <f t="array" ref="Q4605">IF(
    $U$1=1, AND($P4605&lt;&gt;"", $P4605&lt;&gt;"...", $P4605&lt;&gt;"입력오류"),
    IF(
        $U$18=1, AND($P4605&lt;&gt;"", $P4605&lt;&gt;"...", $P4605&lt;&gt;"입력오류", ISNUMBER(FIND(INDEX($T$2:$T$7,$U$1),$P4605))),
        IF(
            $U$17="기타", AND($P4605&lt;&gt;"", $P4605&lt;&gt;"...", $P4605&lt;&gt;"입력오류", NOT(ISNUMBER(FIND($T$21:$T$34,$P4605)))),
            AND($P4605&lt;&gt;"", $P4605&lt;&gt;"...", $P4605&lt;&gt;"입력오류", $T$19=$P4605)
        )
    )
)</f>
        <v>0</v>
      </c>
    </row>
    <row r="4606" spans="1:17">
      <c r="A4606" t="s">
        <v>5348</v>
      </c>
      <c r="B4606" t="s">
        <v>5349</v>
      </c>
      <c r="I4606">
        <f t="shared" si="214"/>
        <v>4605</v>
      </c>
      <c r="J4606">
        <f t="shared" si="215"/>
        <v>4605</v>
      </c>
      <c r="K4606">
        <f t="shared" si="213"/>
        <v>1</v>
      </c>
      <c r="L4606" t="b">
        <f>COUNTIF($N$2:N4606, N4606)=1</f>
        <v>1</v>
      </c>
      <c r="M4606" s="37">
        <f>IF( $Q4606, MAX($M$1:M4605)+1, 0)</f>
        <v>0</v>
      </c>
      <c r="N4606" t="str" cm="1">
        <f t="array" ref="N4606">INDEX($A$9:$F$1048576, $J4606, $K4606 )</f>
        <v>A3574</v>
      </c>
      <c r="O4606" t="str" cm="1">
        <f t="array" ref="O4606">INDEX($B$9:$F$1048576, $J4606, $K4606 )</f>
        <v>흥국생명보험(HYBRID/후후)</v>
      </c>
      <c r="P4606" t="str" cm="1">
        <f t="array" ref="P4606">IF( $L4606, TRIM(_xll.IMDP("IR", $G$5&amp;$N4606, $G$6)), "" )</f>
        <v/>
      </c>
      <c r="Q4606" t="b" cm="1">
        <f t="array" ref="Q4606">IF(
    $U$1=1, AND($P4606&lt;&gt;"", $P4606&lt;&gt;"...", $P4606&lt;&gt;"입력오류"),
    IF(
        $U$18=1, AND($P4606&lt;&gt;"", $P4606&lt;&gt;"...", $P4606&lt;&gt;"입력오류", ISNUMBER(FIND(INDEX($T$2:$T$7,$U$1),$P4606))),
        IF(
            $U$17="기타", AND($P4606&lt;&gt;"", $P4606&lt;&gt;"...", $P4606&lt;&gt;"입력오류", NOT(ISNUMBER(FIND($T$21:$T$34,$P4606)))),
            AND($P4606&lt;&gt;"", $P4606&lt;&gt;"...", $P4606&lt;&gt;"입력오류", $T$19=$P4606)
        )
    )
)</f>
        <v>0</v>
      </c>
    </row>
    <row r="4607" spans="1:17">
      <c r="A4607" t="s">
        <v>9478</v>
      </c>
      <c r="B4607" t="s">
        <v>9479</v>
      </c>
      <c r="I4607">
        <f t="shared" si="214"/>
        <v>4606</v>
      </c>
      <c r="J4607">
        <f t="shared" si="215"/>
        <v>4606</v>
      </c>
      <c r="K4607">
        <f t="shared" si="213"/>
        <v>1</v>
      </c>
      <c r="L4607" t="b">
        <f>COUNTIF($N$2:N4607, N4607)=1</f>
        <v>1</v>
      </c>
      <c r="M4607" s="37">
        <f>IF( $Q4607, MAX($M$1:M4606)+1, 0)</f>
        <v>0</v>
      </c>
      <c r="N4607" t="str" cm="1">
        <f t="array" ref="N4607">INDEX($A$9:$F$1048576, $J4607, $K4607 )</f>
        <v>A3577</v>
      </c>
      <c r="O4607" t="str" cm="1">
        <f t="array" ref="O4607">INDEX($B$9:$F$1048576, $J4607, $K4607 )</f>
        <v>신한라이프(HYBRID/후후)</v>
      </c>
      <c r="P4607" t="str" cm="1">
        <f t="array" ref="P4607">IF( $L4607, TRIM(_xll.IMDP("IR", $G$5&amp;$N4607, $G$6)), "" )</f>
        <v/>
      </c>
      <c r="Q4607" t="b" cm="1">
        <f t="array" ref="Q4607">IF(
    $U$1=1, AND($P4607&lt;&gt;"", $P4607&lt;&gt;"...", $P4607&lt;&gt;"입력오류"),
    IF(
        $U$18=1, AND($P4607&lt;&gt;"", $P4607&lt;&gt;"...", $P4607&lt;&gt;"입력오류", ISNUMBER(FIND(INDEX($T$2:$T$7,$U$1),$P4607))),
        IF(
            $U$17="기타", AND($P4607&lt;&gt;"", $P4607&lt;&gt;"...", $P4607&lt;&gt;"입력오류", NOT(ISNUMBER(FIND($T$21:$T$34,$P4607)))),
            AND($P4607&lt;&gt;"", $P4607&lt;&gt;"...", $P4607&lt;&gt;"입력오류", $T$19=$P4607)
        )
    )
)</f>
        <v>0</v>
      </c>
    </row>
    <row r="4608" spans="1:17">
      <c r="A4608" t="s">
        <v>5350</v>
      </c>
      <c r="B4608" t="s">
        <v>5351</v>
      </c>
      <c r="I4608">
        <f t="shared" si="214"/>
        <v>4607</v>
      </c>
      <c r="J4608">
        <f t="shared" si="215"/>
        <v>4607</v>
      </c>
      <c r="K4608">
        <f t="shared" si="213"/>
        <v>1</v>
      </c>
      <c r="L4608" t="b">
        <f>COUNTIF($N$2:N4608, N4608)=1</f>
        <v>1</v>
      </c>
      <c r="M4608" s="37">
        <f>IF( $Q4608, MAX($M$1:M4607)+1, 0)</f>
        <v>0</v>
      </c>
      <c r="N4608" t="str" cm="1">
        <f t="array" ref="N4608">INDEX($A$9:$F$1048576, $J4608, $K4608 )</f>
        <v>A3579</v>
      </c>
      <c r="O4608" t="str" cm="1">
        <f t="array" ref="O4608">INDEX($B$9:$F$1048576, $J4608, $K4608 )</f>
        <v>케이디비생명보험(산은지급)</v>
      </c>
      <c r="P4608" t="str" cm="1">
        <f t="array" ref="P4608">IF( $L4608, TRIM(_xll.IMDP("IR", $G$5&amp;$N4608, $G$6)), "" )</f>
        <v/>
      </c>
      <c r="Q4608" t="b" cm="1">
        <f t="array" ref="Q4608">IF(
    $U$1=1, AND($P4608&lt;&gt;"", $P4608&lt;&gt;"...", $P4608&lt;&gt;"입력오류"),
    IF(
        $U$18=1, AND($P4608&lt;&gt;"", $P4608&lt;&gt;"...", $P4608&lt;&gt;"입력오류", ISNUMBER(FIND(INDEX($T$2:$T$7,$U$1),$P4608))),
        IF(
            $U$17="기타", AND($P4608&lt;&gt;"", $P4608&lt;&gt;"...", $P4608&lt;&gt;"입력오류", NOT(ISNUMBER(FIND($T$21:$T$34,$P4608)))),
            AND($P4608&lt;&gt;"", $P4608&lt;&gt;"...", $P4608&lt;&gt;"입력오류", $T$19=$P4608)
        )
    )
)</f>
        <v>0</v>
      </c>
    </row>
    <row r="4609" spans="1:17">
      <c r="A4609" t="s">
        <v>5352</v>
      </c>
      <c r="B4609" t="s">
        <v>5353</v>
      </c>
      <c r="I4609">
        <f t="shared" si="214"/>
        <v>4608</v>
      </c>
      <c r="J4609">
        <f t="shared" si="215"/>
        <v>4608</v>
      </c>
      <c r="K4609">
        <f t="shared" si="213"/>
        <v>1</v>
      </c>
      <c r="L4609" t="b">
        <f>COUNTIF($N$2:N4609, N4609)=1</f>
        <v>1</v>
      </c>
      <c r="M4609" s="37">
        <f>IF( $Q4609, MAX($M$1:M4608)+1, 0)</f>
        <v>0</v>
      </c>
      <c r="N4609" t="str" cm="1">
        <f t="array" ref="N4609">INDEX($A$9:$F$1048576, $J4609, $K4609 )</f>
        <v>A3793</v>
      </c>
      <c r="O4609" t="str" cm="1">
        <f t="array" ref="O4609">INDEX($B$9:$F$1048576, $J4609, $K4609 )</f>
        <v>이리츠코크렙(담보)</v>
      </c>
      <c r="P4609" t="str" cm="1">
        <f t="array" ref="P4609">IF( $L4609, TRIM(_xll.IMDP("IR", $G$5&amp;$N4609, $G$6)), "" )</f>
        <v/>
      </c>
      <c r="Q4609" t="b" cm="1">
        <f t="array" ref="Q4609">IF(
    $U$1=1, AND($P4609&lt;&gt;"", $P4609&lt;&gt;"...", $P4609&lt;&gt;"입력오류"),
    IF(
        $U$18=1, AND($P4609&lt;&gt;"", $P4609&lt;&gt;"...", $P4609&lt;&gt;"입력오류", ISNUMBER(FIND(INDEX($T$2:$T$7,$U$1),$P4609))),
        IF(
            $U$17="기타", AND($P4609&lt;&gt;"", $P4609&lt;&gt;"...", $P4609&lt;&gt;"입력오류", NOT(ISNUMBER(FIND($T$21:$T$34,$P4609)))),
            AND($P4609&lt;&gt;"", $P4609&lt;&gt;"...", $P4609&lt;&gt;"입력오류", $T$19=$P4609)
        )
    )
)</f>
        <v>0</v>
      </c>
    </row>
    <row r="4610" spans="1:17">
      <c r="A4610" t="s">
        <v>5354</v>
      </c>
      <c r="B4610" t="s">
        <v>5355</v>
      </c>
      <c r="I4610">
        <f t="shared" si="214"/>
        <v>4609</v>
      </c>
      <c r="J4610">
        <f t="shared" si="215"/>
        <v>4609</v>
      </c>
      <c r="K4610">
        <f t="shared" ref="K4610:K4673" si="216">IF( $I4610&gt;$G$4, NA(), IF($I4610&gt;$G$3, 5, IF($I4610&gt;$G$2, 3, 1 ) ) )</f>
        <v>1</v>
      </c>
      <c r="L4610" t="b">
        <f>COUNTIF($N$2:N4610, N4610)=1</f>
        <v>1</v>
      </c>
      <c r="M4610" s="37">
        <f>IF( $Q4610, MAX($M$1:M4609)+1, 0)</f>
        <v>0</v>
      </c>
      <c r="N4610" t="str" cm="1">
        <f t="array" ref="N4610">INDEX($A$9:$F$1048576, $J4610, $K4610 )</f>
        <v>A3840</v>
      </c>
      <c r="O4610" t="str" cm="1">
        <f t="array" ref="O4610">INDEX($B$9:$F$1048576, $J4610, $K4610 )</f>
        <v>디비캐피탈(국민은행지급보증)</v>
      </c>
      <c r="P4610" t="str" cm="1">
        <f t="array" ref="P4610">IF( $L4610, TRIM(_xll.IMDP("IR", $G$5&amp;$N4610, $G$6)), "" )</f>
        <v/>
      </c>
      <c r="Q4610" t="b" cm="1">
        <f t="array" ref="Q4610">IF(
    $U$1=1, AND($P4610&lt;&gt;"", $P4610&lt;&gt;"...", $P4610&lt;&gt;"입력오류"),
    IF(
        $U$18=1, AND($P4610&lt;&gt;"", $P4610&lt;&gt;"...", $P4610&lt;&gt;"입력오류", ISNUMBER(FIND(INDEX($T$2:$T$7,$U$1),$P4610))),
        IF(
            $U$17="기타", AND($P4610&lt;&gt;"", $P4610&lt;&gt;"...", $P4610&lt;&gt;"입력오류", NOT(ISNUMBER(FIND($T$21:$T$34,$P4610)))),
            AND($P4610&lt;&gt;"", $P4610&lt;&gt;"...", $P4610&lt;&gt;"입력오류", $T$19=$P4610)
        )
    )
)</f>
        <v>0</v>
      </c>
    </row>
    <row r="4611" spans="1:17">
      <c r="A4611" t="s">
        <v>5356</v>
      </c>
      <c r="B4611" t="s">
        <v>5357</v>
      </c>
      <c r="I4611">
        <f t="shared" ref="I4611:I4674" si="217">ROW()-1</f>
        <v>4610</v>
      </c>
      <c r="J4611">
        <f t="shared" ref="J4611:J4674" si="218">IF( $I4611&gt;$G$4, NA(), IF($I4611&gt;$G$3, $I4611-$G$3, IF($I4611&gt;$G$2, $I4611-$G$2, $I4611 ) ) )</f>
        <v>4610</v>
      </c>
      <c r="K4611">
        <f t="shared" si="216"/>
        <v>1</v>
      </c>
      <c r="L4611" t="b">
        <f>COUNTIF($N$2:N4611, N4611)=1</f>
        <v>1</v>
      </c>
      <c r="M4611" s="37">
        <f>IF( $Q4611, MAX($M$1:M4610)+1, 0)</f>
        <v>0</v>
      </c>
      <c r="N4611" t="str" cm="1">
        <f t="array" ref="N4611">INDEX($A$9:$F$1048576, $J4611, $K4611 )</f>
        <v>A3864</v>
      </c>
      <c r="O4611" t="str" cm="1">
        <f t="array" ref="O4611">INDEX($B$9:$F$1048576, $J4611, $K4611 )</f>
        <v>대전신세계(신세계보증)</v>
      </c>
      <c r="P4611" t="str" cm="1">
        <f t="array" ref="P4611">IF( $L4611, TRIM(_xll.IMDP("IR", $G$5&amp;$N4611, $G$6)), "" )</f>
        <v/>
      </c>
      <c r="Q4611" t="b" cm="1">
        <f t="array" ref="Q4611">IF(
    $U$1=1, AND($P4611&lt;&gt;"", $P4611&lt;&gt;"...", $P4611&lt;&gt;"입력오류"),
    IF(
        $U$18=1, AND($P4611&lt;&gt;"", $P4611&lt;&gt;"...", $P4611&lt;&gt;"입력오류", ISNUMBER(FIND(INDEX($T$2:$T$7,$U$1),$P4611))),
        IF(
            $U$17="기타", AND($P4611&lt;&gt;"", $P4611&lt;&gt;"...", $P4611&lt;&gt;"입력오류", NOT(ISNUMBER(FIND($T$21:$T$34,$P4611)))),
            AND($P4611&lt;&gt;"", $P4611&lt;&gt;"...", $P4611&lt;&gt;"입력오류", $T$19=$P4611)
        )
    )
)</f>
        <v>0</v>
      </c>
    </row>
    <row r="4612" spans="1:17">
      <c r="A4612" t="s">
        <v>5358</v>
      </c>
      <c r="B4612" t="s">
        <v>5359</v>
      </c>
      <c r="I4612">
        <f t="shared" si="217"/>
        <v>4611</v>
      </c>
      <c r="J4612">
        <f t="shared" si="218"/>
        <v>4611</v>
      </c>
      <c r="K4612">
        <f t="shared" si="216"/>
        <v>1</v>
      </c>
      <c r="L4612" t="b">
        <f>COUNTIF($N$2:N4612, N4612)=1</f>
        <v>1</v>
      </c>
      <c r="M4612" s="37">
        <f>IF( $Q4612, MAX($M$1:M4611)+1, 0)</f>
        <v>0</v>
      </c>
      <c r="N4612" t="str" cm="1">
        <f t="array" ref="N4612">INDEX($A$9:$F$1048576, $J4612, $K4612 )</f>
        <v>A3938</v>
      </c>
      <c r="O4612" t="str" cm="1">
        <f t="array" ref="O4612">INDEX($B$9:$F$1048576, $J4612, $K4612 )</f>
        <v>예금보험공사(무보증)</v>
      </c>
      <c r="P4612" t="str" cm="1">
        <f t="array" ref="P4612">IF( $L4612, TRIM(_xll.IMDP("IR", $G$5&amp;$N4612, $G$6)), "" )</f>
        <v/>
      </c>
      <c r="Q4612" t="b" cm="1">
        <f t="array" ref="Q4612">IF(
    $U$1=1, AND($P4612&lt;&gt;"", $P4612&lt;&gt;"...", $P4612&lt;&gt;"입력오류"),
    IF(
        $U$18=1, AND($P4612&lt;&gt;"", $P4612&lt;&gt;"...", $P4612&lt;&gt;"입력오류", ISNUMBER(FIND(INDEX($T$2:$T$7,$U$1),$P4612))),
        IF(
            $U$17="기타", AND($P4612&lt;&gt;"", $P4612&lt;&gt;"...", $P4612&lt;&gt;"입력오류", NOT(ISNUMBER(FIND($T$21:$T$34,$P4612)))),
            AND($P4612&lt;&gt;"", $P4612&lt;&gt;"...", $P4612&lt;&gt;"입력오류", $T$19=$P4612)
        )
    )
)</f>
        <v>0</v>
      </c>
    </row>
    <row r="4613" spans="1:17">
      <c r="A4613" t="s">
        <v>9480</v>
      </c>
      <c r="B4613" t="s">
        <v>9481</v>
      </c>
      <c r="I4613">
        <f t="shared" si="217"/>
        <v>4612</v>
      </c>
      <c r="J4613">
        <f t="shared" si="218"/>
        <v>4612</v>
      </c>
      <c r="K4613">
        <f t="shared" si="216"/>
        <v>1</v>
      </c>
      <c r="L4613" t="b">
        <f>COUNTIF($N$2:N4613, N4613)=1</f>
        <v>1</v>
      </c>
      <c r="M4613" s="37">
        <f>IF( $Q4613, MAX($M$1:M4612)+1, 0)</f>
        <v>0</v>
      </c>
      <c r="N4613" t="str" cm="1">
        <f t="array" ref="N4613">INDEX($A$9:$F$1048576, $J4613, $K4613 )</f>
        <v>A3986</v>
      </c>
      <c r="O4613" t="str" cm="1">
        <f t="array" ref="O4613">INDEX($B$9:$F$1048576, $J4613, $K4613 )</f>
        <v>KB금융(COCO/후후)</v>
      </c>
      <c r="P4613" t="str" cm="1">
        <f t="array" ref="P4613">IF( $L4613, TRIM(_xll.IMDP("IR", $G$5&amp;$N4613, $G$6)), "" )</f>
        <v/>
      </c>
      <c r="Q4613" t="b" cm="1">
        <f t="array" ref="Q4613">IF(
    $U$1=1, AND($P4613&lt;&gt;"", $P4613&lt;&gt;"...", $P4613&lt;&gt;"입력오류"),
    IF(
        $U$18=1, AND($P4613&lt;&gt;"", $P4613&lt;&gt;"...", $P4613&lt;&gt;"입력오류", ISNUMBER(FIND(INDEX($T$2:$T$7,$U$1),$P4613))),
        IF(
            $U$17="기타", AND($P4613&lt;&gt;"", $P4613&lt;&gt;"...", $P4613&lt;&gt;"입력오류", NOT(ISNUMBER(FIND($T$21:$T$34,$P4613)))),
            AND($P4613&lt;&gt;"", $P4613&lt;&gt;"...", $P4613&lt;&gt;"입력오류", $T$19=$P4613)
        )
    )
)</f>
        <v>0</v>
      </c>
    </row>
    <row r="4614" spans="1:17">
      <c r="A4614" t="s">
        <v>5360</v>
      </c>
      <c r="B4614" t="s">
        <v>5361</v>
      </c>
      <c r="I4614">
        <f t="shared" si="217"/>
        <v>4613</v>
      </c>
      <c r="J4614">
        <f t="shared" si="218"/>
        <v>4613</v>
      </c>
      <c r="K4614">
        <f t="shared" si="216"/>
        <v>1</v>
      </c>
      <c r="L4614" t="b">
        <f>COUNTIF($N$2:N4614, N4614)=1</f>
        <v>1</v>
      </c>
      <c r="M4614" s="37">
        <f>IF( $Q4614, MAX($M$1:M4613)+1, 0)</f>
        <v>0</v>
      </c>
      <c r="N4614" t="str" cm="1">
        <f t="array" ref="N4614">INDEX($A$9:$F$1048576, $J4614, $K4614 )</f>
        <v>A4217</v>
      </c>
      <c r="O4614" t="str" cm="1">
        <f t="array" ref="O4614">INDEX($B$9:$F$1048576, $J4614, $K4614 )</f>
        <v>롯데제과(롯데지주연대보증)</v>
      </c>
      <c r="P4614" t="str" cm="1">
        <f t="array" ref="P4614">IF( $L4614, TRIM(_xll.IMDP("IR", $G$5&amp;$N4614, $G$6)), "" )</f>
        <v/>
      </c>
      <c r="Q4614" t="b" cm="1">
        <f t="array" ref="Q4614">IF(
    $U$1=1, AND($P4614&lt;&gt;"", $P4614&lt;&gt;"...", $P4614&lt;&gt;"입력오류"),
    IF(
        $U$18=1, AND($P4614&lt;&gt;"", $P4614&lt;&gt;"...", $P4614&lt;&gt;"입력오류", ISNUMBER(FIND(INDEX($T$2:$T$7,$U$1),$P4614))),
        IF(
            $U$17="기타", AND($P4614&lt;&gt;"", $P4614&lt;&gt;"...", $P4614&lt;&gt;"입력오류", NOT(ISNUMBER(FIND($T$21:$T$34,$P4614)))),
            AND($P4614&lt;&gt;"", $P4614&lt;&gt;"...", $P4614&lt;&gt;"입력오류", $T$19=$P4614)
        )
    )
)</f>
        <v>0</v>
      </c>
    </row>
    <row r="4615" spans="1:17">
      <c r="A4615" t="s">
        <v>5362</v>
      </c>
      <c r="B4615" t="s">
        <v>5363</v>
      </c>
      <c r="I4615">
        <f t="shared" si="217"/>
        <v>4614</v>
      </c>
      <c r="J4615">
        <f t="shared" si="218"/>
        <v>4614</v>
      </c>
      <c r="K4615">
        <f t="shared" si="216"/>
        <v>1</v>
      </c>
      <c r="L4615" t="b">
        <f>COUNTIF($N$2:N4615, N4615)=1</f>
        <v>1</v>
      </c>
      <c r="M4615" s="37">
        <f>IF( $Q4615, MAX($M$1:M4614)+1, 0)</f>
        <v>0</v>
      </c>
      <c r="N4615" t="str" cm="1">
        <f t="array" ref="N4615">INDEX($A$9:$F$1048576, $J4615, $K4615 )</f>
        <v>A5454</v>
      </c>
      <c r="O4615" t="str" cm="1">
        <f t="array" ref="O4615">INDEX($B$9:$F$1048576, $J4615, $K4615 )</f>
        <v>우리금융지주(COCO/후)</v>
      </c>
      <c r="P4615" t="str" cm="1">
        <f t="array" ref="P4615">IF( $L4615, TRIM(_xll.IMDP("IR", $G$5&amp;$N4615, $G$6)), "" )</f>
        <v/>
      </c>
      <c r="Q4615" t="b" cm="1">
        <f t="array" ref="Q4615">IF(
    $U$1=1, AND($P4615&lt;&gt;"", $P4615&lt;&gt;"...", $P4615&lt;&gt;"입력오류"),
    IF(
        $U$18=1, AND($P4615&lt;&gt;"", $P4615&lt;&gt;"...", $P4615&lt;&gt;"입력오류", ISNUMBER(FIND(INDEX($T$2:$T$7,$U$1),$P4615))),
        IF(
            $U$17="기타", AND($P4615&lt;&gt;"", $P4615&lt;&gt;"...", $P4615&lt;&gt;"입력오류", NOT(ISNUMBER(FIND($T$21:$T$34,$P4615)))),
            AND($P4615&lt;&gt;"", $P4615&lt;&gt;"...", $P4615&lt;&gt;"입력오류", $T$19=$P4615)
        )
    )
)</f>
        <v>0</v>
      </c>
    </row>
    <row r="4616" spans="1:17">
      <c r="A4616" t="s">
        <v>5364</v>
      </c>
      <c r="B4616" t="s">
        <v>5365</v>
      </c>
      <c r="I4616">
        <f t="shared" si="217"/>
        <v>4615</v>
      </c>
      <c r="J4616">
        <f t="shared" si="218"/>
        <v>4615</v>
      </c>
      <c r="K4616">
        <f t="shared" si="216"/>
        <v>1</v>
      </c>
      <c r="L4616" t="b">
        <f>COUNTIF($N$2:N4616, N4616)=1</f>
        <v>1</v>
      </c>
      <c r="M4616" s="37">
        <f>IF( $Q4616, MAX($M$1:M4615)+1, 0)</f>
        <v>0</v>
      </c>
      <c r="N4616" t="str" cm="1">
        <f t="array" ref="N4616">INDEX($A$9:$F$1048576, $J4616, $K4616 )</f>
        <v>A5484</v>
      </c>
      <c r="O4616" t="str" cm="1">
        <f t="array" ref="O4616">INDEX($B$9:$F$1048576, $J4616, $K4616 )</f>
        <v>에스케이온(SK이노베이션보증)</v>
      </c>
      <c r="P4616" t="str" cm="1">
        <f t="array" ref="P4616">IF( $L4616, TRIM(_xll.IMDP("IR", $G$5&amp;$N4616, $G$6)), "" )</f>
        <v/>
      </c>
      <c r="Q4616" t="b" cm="1">
        <f t="array" ref="Q4616">IF(
    $U$1=1, AND($P4616&lt;&gt;"", $P4616&lt;&gt;"...", $P4616&lt;&gt;"입력오류"),
    IF(
        $U$18=1, AND($P4616&lt;&gt;"", $P4616&lt;&gt;"...", $P4616&lt;&gt;"입력오류", ISNUMBER(FIND(INDEX($T$2:$T$7,$U$1),$P4616))),
        IF(
            $U$17="기타", AND($P4616&lt;&gt;"", $P4616&lt;&gt;"...", $P4616&lt;&gt;"입력오류", NOT(ISNUMBER(FIND($T$21:$T$34,$P4616)))),
            AND($P4616&lt;&gt;"", $P4616&lt;&gt;"...", $P4616&lt;&gt;"입력오류", $T$19=$P4616)
        )
    )
)</f>
        <v>0</v>
      </c>
    </row>
    <row r="4617" spans="1:17">
      <c r="A4617" t="s">
        <v>5366</v>
      </c>
      <c r="B4617" t="s">
        <v>5367</v>
      </c>
      <c r="I4617">
        <f t="shared" si="217"/>
        <v>4616</v>
      </c>
      <c r="J4617">
        <f t="shared" si="218"/>
        <v>4616</v>
      </c>
      <c r="K4617">
        <f t="shared" si="216"/>
        <v>1</v>
      </c>
      <c r="L4617" t="b">
        <f>COUNTIF($N$2:N4617, N4617)=1</f>
        <v>1</v>
      </c>
      <c r="M4617" s="37">
        <f>IF( $Q4617, MAX($M$1:M4616)+1, 0)</f>
        <v>0</v>
      </c>
      <c r="N4617" t="str" cm="1">
        <f t="array" ref="N4617">INDEX($A$9:$F$1048576, $J4617, $K4617 )</f>
        <v>A5501</v>
      </c>
      <c r="O4617" t="str" cm="1">
        <f t="array" ref="O4617">INDEX($B$9:$F$1048576, $J4617, $K4617 )</f>
        <v>에스파워(삼천리 보증)</v>
      </c>
      <c r="P4617" t="str" cm="1">
        <f t="array" ref="P4617">IF( $L4617, TRIM(_xll.IMDP("IR", $G$5&amp;$N4617, $G$6)), "" )</f>
        <v/>
      </c>
      <c r="Q4617" t="b" cm="1">
        <f t="array" ref="Q4617">IF(
    $U$1=1, AND($P4617&lt;&gt;"", $P4617&lt;&gt;"...", $P4617&lt;&gt;"입력오류"),
    IF(
        $U$18=1, AND($P4617&lt;&gt;"", $P4617&lt;&gt;"...", $P4617&lt;&gt;"입력오류", ISNUMBER(FIND(INDEX($T$2:$T$7,$U$1),$P4617))),
        IF(
            $U$17="기타", AND($P4617&lt;&gt;"", $P4617&lt;&gt;"...", $P4617&lt;&gt;"입력오류", NOT(ISNUMBER(FIND($T$21:$T$34,$P4617)))),
            AND($P4617&lt;&gt;"", $P4617&lt;&gt;"...", $P4617&lt;&gt;"입력오류", $T$19=$P4617)
        )
    )
)</f>
        <v>0</v>
      </c>
    </row>
    <row r="4618" spans="1:17">
      <c r="A4618" t="s">
        <v>5368</v>
      </c>
      <c r="B4618" t="s">
        <v>5369</v>
      </c>
      <c r="I4618">
        <f t="shared" si="217"/>
        <v>4617</v>
      </c>
      <c r="J4618">
        <f t="shared" si="218"/>
        <v>4617</v>
      </c>
      <c r="K4618">
        <f t="shared" si="216"/>
        <v>1</v>
      </c>
      <c r="L4618" t="b">
        <f>COUNTIF($N$2:N4618, N4618)=1</f>
        <v>1</v>
      </c>
      <c r="M4618" s="37">
        <f>IF( $Q4618, MAX($M$1:M4617)+1, 0)</f>
        <v>0</v>
      </c>
      <c r="N4618" t="str" cm="1">
        <f t="array" ref="N4618">INDEX($A$9:$F$1048576, $J4618, $K4618 )</f>
        <v>A6104</v>
      </c>
      <c r="O4618" t="str" cm="1">
        <f t="array" ref="O4618">INDEX($B$9:$F$1048576, $J4618, $K4618 )</f>
        <v>SK머티리얼즈(SK보증)</v>
      </c>
      <c r="P4618" t="str" cm="1">
        <f t="array" ref="P4618">IF( $L4618, TRIM(_xll.IMDP("IR", $G$5&amp;$N4618, $G$6)), "" )</f>
        <v/>
      </c>
      <c r="Q4618" t="b" cm="1">
        <f t="array" ref="Q4618">IF(
    $U$1=1, AND($P4618&lt;&gt;"", $P4618&lt;&gt;"...", $P4618&lt;&gt;"입력오류"),
    IF(
        $U$18=1, AND($P4618&lt;&gt;"", $P4618&lt;&gt;"...", $P4618&lt;&gt;"입력오류", ISNUMBER(FIND(INDEX($T$2:$T$7,$U$1),$P4618))),
        IF(
            $U$17="기타", AND($P4618&lt;&gt;"", $P4618&lt;&gt;"...", $P4618&lt;&gt;"입력오류", NOT(ISNUMBER(FIND($T$21:$T$34,$P4618)))),
            AND($P4618&lt;&gt;"", $P4618&lt;&gt;"...", $P4618&lt;&gt;"입력오류", $T$19=$P4618)
        )
    )
)</f>
        <v>0</v>
      </c>
    </row>
    <row r="4619" spans="1:17">
      <c r="A4619" t="s">
        <v>5370</v>
      </c>
      <c r="B4619" t="s">
        <v>5371</v>
      </c>
      <c r="I4619">
        <f t="shared" si="217"/>
        <v>4618</v>
      </c>
      <c r="J4619">
        <f t="shared" si="218"/>
        <v>4618</v>
      </c>
      <c r="K4619">
        <f t="shared" si="216"/>
        <v>1</v>
      </c>
      <c r="L4619" t="b">
        <f>COUNTIF($N$2:N4619, N4619)=1</f>
        <v>1</v>
      </c>
      <c r="M4619" s="37">
        <f>IF( $Q4619, MAX($M$1:M4618)+1, 0)</f>
        <v>0</v>
      </c>
      <c r="N4619" t="str" cm="1">
        <f t="array" ref="N4619">INDEX($A$9:$F$1048576, $J4619, $K4619 )</f>
        <v>A6176</v>
      </c>
      <c r="O4619" t="str" cm="1">
        <f t="array" ref="O4619">INDEX($B$9:$F$1048576, $J4619, $K4619 )</f>
        <v>에이치엘클레무브(만도보증)</v>
      </c>
      <c r="P4619" t="str" cm="1">
        <f t="array" ref="P4619">IF( $L4619, TRIM(_xll.IMDP("IR", $G$5&amp;$N4619, $G$6)), "" )</f>
        <v/>
      </c>
      <c r="Q4619" t="b" cm="1">
        <f t="array" ref="Q4619">IF(
    $U$1=1, AND($P4619&lt;&gt;"", $P4619&lt;&gt;"...", $P4619&lt;&gt;"입력오류"),
    IF(
        $U$18=1, AND($P4619&lt;&gt;"", $P4619&lt;&gt;"...", $P4619&lt;&gt;"입력오류", ISNUMBER(FIND(INDEX($T$2:$T$7,$U$1),$P4619))),
        IF(
            $U$17="기타", AND($P4619&lt;&gt;"", $P4619&lt;&gt;"...", $P4619&lt;&gt;"입력오류", NOT(ISNUMBER(FIND($T$21:$T$34,$P4619)))),
            AND($P4619&lt;&gt;"", $P4619&lt;&gt;"...", $P4619&lt;&gt;"입력오류", $T$19=$P4619)
        )
    )
)</f>
        <v>0</v>
      </c>
    </row>
    <row r="4620" spans="1:17">
      <c r="A4620" t="s">
        <v>5372</v>
      </c>
      <c r="B4620" t="s">
        <v>5373</v>
      </c>
      <c r="I4620">
        <f t="shared" si="217"/>
        <v>4619</v>
      </c>
      <c r="J4620">
        <f t="shared" si="218"/>
        <v>4619</v>
      </c>
      <c r="K4620">
        <f t="shared" si="216"/>
        <v>1</v>
      </c>
      <c r="L4620" t="b">
        <f>COUNTIF($N$2:N4620, N4620)=1</f>
        <v>1</v>
      </c>
      <c r="M4620" s="37">
        <f>IF( $Q4620, MAX($M$1:M4619)+1, 0)</f>
        <v>0</v>
      </c>
      <c r="N4620" t="str" cm="1">
        <f t="array" ref="N4620">INDEX($A$9:$F$1048576, $J4620, $K4620 )</f>
        <v>A6432</v>
      </c>
      <c r="O4620" t="str" cm="1">
        <f t="array" ref="O4620">INDEX($B$9:$F$1048576, $J4620, $K4620 )</f>
        <v>한국남동발전(HYBRID/후후)</v>
      </c>
      <c r="P4620" t="str" cm="1">
        <f t="array" ref="P4620">IF( $L4620, TRIM(_xll.IMDP("IR", $G$5&amp;$N4620, $G$6)), "" )</f>
        <v/>
      </c>
      <c r="Q4620" t="b" cm="1">
        <f t="array" ref="Q4620">IF(
    $U$1=1, AND($P4620&lt;&gt;"", $P4620&lt;&gt;"...", $P4620&lt;&gt;"입력오류"),
    IF(
        $U$18=1, AND($P4620&lt;&gt;"", $P4620&lt;&gt;"...", $P4620&lt;&gt;"입력오류", ISNUMBER(FIND(INDEX($T$2:$T$7,$U$1),$P4620))),
        IF(
            $U$17="기타", AND($P4620&lt;&gt;"", $P4620&lt;&gt;"...", $P4620&lt;&gt;"입력오류", NOT(ISNUMBER(FIND($T$21:$T$34,$P4620)))),
            AND($P4620&lt;&gt;"", $P4620&lt;&gt;"...", $P4620&lt;&gt;"입력오류", $T$19=$P4620)
        )
    )
)</f>
        <v>0</v>
      </c>
    </row>
    <row r="4621" spans="1:17">
      <c r="A4621" t="s">
        <v>5374</v>
      </c>
      <c r="B4621" t="s">
        <v>5375</v>
      </c>
      <c r="I4621">
        <f t="shared" si="217"/>
        <v>4620</v>
      </c>
      <c r="J4621">
        <f t="shared" si="218"/>
        <v>4620</v>
      </c>
      <c r="K4621">
        <f t="shared" si="216"/>
        <v>1</v>
      </c>
      <c r="L4621" t="b">
        <f>COUNTIF($N$2:N4621, N4621)=1</f>
        <v>1</v>
      </c>
      <c r="M4621" s="37">
        <f>IF( $Q4621, MAX($M$1:M4620)+1, 0)</f>
        <v>0</v>
      </c>
      <c r="N4621" t="str" cm="1">
        <f t="array" ref="N4621">INDEX($A$9:$F$1048576, $J4621, $K4621 )</f>
        <v>A6675</v>
      </c>
      <c r="O4621" t="str" cm="1">
        <f t="array" ref="O4621">INDEX($B$9:$F$1048576, $J4621, $K4621 )</f>
        <v>울산지피에스(SK가스보증)</v>
      </c>
      <c r="P4621" t="str" cm="1">
        <f t="array" ref="P4621">IF( $L4621, TRIM(_xll.IMDP("IR", $G$5&amp;$N4621, $G$6)), "" )</f>
        <v/>
      </c>
      <c r="Q4621" t="b" cm="1">
        <f t="array" ref="Q4621">IF(
    $U$1=1, AND($P4621&lt;&gt;"", $P4621&lt;&gt;"...", $P4621&lt;&gt;"입력오류"),
    IF(
        $U$18=1, AND($P4621&lt;&gt;"", $P4621&lt;&gt;"...", $P4621&lt;&gt;"입력오류", ISNUMBER(FIND(INDEX($T$2:$T$7,$U$1),$P4621))),
        IF(
            $U$17="기타", AND($P4621&lt;&gt;"", $P4621&lt;&gt;"...", $P4621&lt;&gt;"입력오류", NOT(ISNUMBER(FIND($T$21:$T$34,$P4621)))),
            AND($P4621&lt;&gt;"", $P4621&lt;&gt;"...", $P4621&lt;&gt;"입력오류", $T$19=$P4621)
        )
    )
)</f>
        <v>0</v>
      </c>
    </row>
    <row r="4622" spans="1:17">
      <c r="A4622" t="s">
        <v>5376</v>
      </c>
      <c r="B4622" t="s">
        <v>5377</v>
      </c>
      <c r="I4622">
        <f t="shared" si="217"/>
        <v>4621</v>
      </c>
      <c r="J4622">
        <f t="shared" si="218"/>
        <v>4621</v>
      </c>
      <c r="K4622">
        <f t="shared" si="216"/>
        <v>1</v>
      </c>
      <c r="L4622" t="b">
        <f>COUNTIF($N$2:N4622, N4622)=1</f>
        <v>1</v>
      </c>
      <c r="M4622" s="37">
        <f>IF( $Q4622, MAX($M$1:M4621)+1, 0)</f>
        <v>0</v>
      </c>
      <c r="N4622" t="str" cm="1">
        <f t="array" ref="N4622">INDEX($A$9:$F$1048576, $J4622, $K4622 )</f>
        <v>A6688</v>
      </c>
      <c r="O4622" t="str" cm="1">
        <f t="array" ref="O4622">INDEX($B$9:$F$1048576, $J4622, $K4622 )</f>
        <v>키움에프앤아이(다우기술보증)</v>
      </c>
      <c r="P4622" t="str" cm="1">
        <f t="array" ref="P4622">IF( $L4622, TRIM(_xll.IMDP("IR", $G$5&amp;$N4622, $G$6)), "" )</f>
        <v/>
      </c>
      <c r="Q4622" t="b" cm="1">
        <f t="array" ref="Q4622">IF(
    $U$1=1, AND($P4622&lt;&gt;"", $P4622&lt;&gt;"...", $P4622&lt;&gt;"입력오류"),
    IF(
        $U$18=1, AND($P4622&lt;&gt;"", $P4622&lt;&gt;"...", $P4622&lt;&gt;"입력오류", ISNUMBER(FIND(INDEX($T$2:$T$7,$U$1),$P4622))),
        IF(
            $U$17="기타", AND($P4622&lt;&gt;"", $P4622&lt;&gt;"...", $P4622&lt;&gt;"입력오류", NOT(ISNUMBER(FIND($T$21:$T$34,$P4622)))),
            AND($P4622&lt;&gt;"", $P4622&lt;&gt;"...", $P4622&lt;&gt;"입력오류", $T$19=$P4622)
        )
    )
)</f>
        <v>0</v>
      </c>
    </row>
    <row r="4623" spans="1:17">
      <c r="A4623" t="s">
        <v>5378</v>
      </c>
      <c r="B4623" t="s">
        <v>5379</v>
      </c>
      <c r="I4623">
        <f t="shared" si="217"/>
        <v>4622</v>
      </c>
      <c r="J4623">
        <f t="shared" si="218"/>
        <v>4622</v>
      </c>
      <c r="K4623">
        <f t="shared" si="216"/>
        <v>1</v>
      </c>
      <c r="L4623" t="b">
        <f>COUNTIF($N$2:N4623, N4623)=1</f>
        <v>1</v>
      </c>
      <c r="M4623" s="37">
        <f>IF( $Q4623, MAX($M$1:M4622)+1, 0)</f>
        <v>0</v>
      </c>
      <c r="N4623" t="str" cm="1">
        <f t="array" ref="N4623">INDEX($A$9:$F$1048576, $J4623, $K4623 )</f>
        <v>A6710</v>
      </c>
      <c r="O4623" t="str" cm="1">
        <f t="array" ref="O4623">INDEX($B$9:$F$1048576, $J4623, $K4623 )</f>
        <v>위례에너지서비스(권면보증)</v>
      </c>
      <c r="P4623" t="str" cm="1">
        <f t="array" ref="P4623">IF( $L4623, TRIM(_xll.IMDP("IR", $G$5&amp;$N4623, $G$6)), "" )</f>
        <v/>
      </c>
      <c r="Q4623" t="b" cm="1">
        <f t="array" ref="Q4623">IF(
    $U$1=1, AND($P4623&lt;&gt;"", $P4623&lt;&gt;"...", $P4623&lt;&gt;"입력오류"),
    IF(
        $U$18=1, AND($P4623&lt;&gt;"", $P4623&lt;&gt;"...", $P4623&lt;&gt;"입력오류", ISNUMBER(FIND(INDEX($T$2:$T$7,$U$1),$P4623))),
        IF(
            $U$17="기타", AND($P4623&lt;&gt;"", $P4623&lt;&gt;"...", $P4623&lt;&gt;"입력오류", NOT(ISNUMBER(FIND($T$21:$T$34,$P4623)))),
            AND($P4623&lt;&gt;"", $P4623&lt;&gt;"...", $P4623&lt;&gt;"입력오류", $T$19=$P4623)
        )
    )
)</f>
        <v>0</v>
      </c>
    </row>
    <row r="4624" spans="1:17">
      <c r="A4624" t="s">
        <v>5380</v>
      </c>
      <c r="B4624" t="s">
        <v>5381</v>
      </c>
      <c r="I4624">
        <f t="shared" si="217"/>
        <v>4623</v>
      </c>
      <c r="J4624">
        <f t="shared" si="218"/>
        <v>4623</v>
      </c>
      <c r="K4624">
        <f t="shared" si="216"/>
        <v>1</v>
      </c>
      <c r="L4624" t="b">
        <f>COUNTIF($N$2:N4624, N4624)=1</f>
        <v>1</v>
      </c>
      <c r="M4624" s="37">
        <f>IF( $Q4624, MAX($M$1:M4623)+1, 0)</f>
        <v>0</v>
      </c>
      <c r="N4624" t="str" cm="1">
        <f t="array" ref="N4624">INDEX($A$9:$F$1048576, $J4624, $K4624 )</f>
        <v>A6748</v>
      </c>
      <c r="O4624" t="str" cm="1">
        <f t="array" ref="O4624">INDEX($B$9:$F$1048576, $J4624, $K4624 )</f>
        <v>포스코(포스코홀딩스보증)</v>
      </c>
      <c r="P4624" t="str" cm="1">
        <f t="array" ref="P4624">IF( $L4624, TRIM(_xll.IMDP("IR", $G$5&amp;$N4624, $G$6)), "" )</f>
        <v/>
      </c>
      <c r="Q4624" t="b" cm="1">
        <f t="array" ref="Q4624">IF(
    $U$1=1, AND($P4624&lt;&gt;"", $P4624&lt;&gt;"...", $P4624&lt;&gt;"입력오류"),
    IF(
        $U$18=1, AND($P4624&lt;&gt;"", $P4624&lt;&gt;"...", $P4624&lt;&gt;"입력오류", ISNUMBER(FIND(INDEX($T$2:$T$7,$U$1),$P4624))),
        IF(
            $U$17="기타", AND($P4624&lt;&gt;"", $P4624&lt;&gt;"...", $P4624&lt;&gt;"입력오류", NOT(ISNUMBER(FIND($T$21:$T$34,$P4624)))),
            AND($P4624&lt;&gt;"", $P4624&lt;&gt;"...", $P4624&lt;&gt;"입력오류", $T$19=$P4624)
        )
    )
)</f>
        <v>0</v>
      </c>
    </row>
    <row r="4625" spans="1:17">
      <c r="A4625" t="s">
        <v>5382</v>
      </c>
      <c r="B4625" t="s">
        <v>5383</v>
      </c>
      <c r="I4625">
        <f t="shared" si="217"/>
        <v>4624</v>
      </c>
      <c r="J4625">
        <f t="shared" si="218"/>
        <v>4624</v>
      </c>
      <c r="K4625">
        <f t="shared" si="216"/>
        <v>1</v>
      </c>
      <c r="L4625" t="b">
        <f>COUNTIF($N$2:N4625, N4625)=1</f>
        <v>1</v>
      </c>
      <c r="M4625" s="37">
        <f>IF( $Q4625, MAX($M$1:M4624)+1, 0)</f>
        <v>0</v>
      </c>
      <c r="N4625" t="str" cm="1">
        <f t="array" ref="N4625">INDEX($A$9:$F$1048576, $J4625, $K4625 )</f>
        <v>A6860</v>
      </c>
      <c r="O4625" t="str" cm="1">
        <f t="array" ref="O4625">INDEX($B$9:$F$1048576, $J4625, $K4625 )</f>
        <v>한국투자캐피탈(지급보증)</v>
      </c>
      <c r="P4625" t="str" cm="1">
        <f t="array" ref="P4625">IF( $L4625, TRIM(_xll.IMDP("IR", $G$5&amp;$N4625, $G$6)), "" )</f>
        <v/>
      </c>
      <c r="Q4625" t="b" cm="1">
        <f t="array" ref="Q4625">IF(
    $U$1=1, AND($P4625&lt;&gt;"", $P4625&lt;&gt;"...", $P4625&lt;&gt;"입력오류"),
    IF(
        $U$18=1, AND($P4625&lt;&gt;"", $P4625&lt;&gt;"...", $P4625&lt;&gt;"입력오류", ISNUMBER(FIND(INDEX($T$2:$T$7,$U$1),$P4625))),
        IF(
            $U$17="기타", AND($P4625&lt;&gt;"", $P4625&lt;&gt;"...", $P4625&lt;&gt;"입력오류", NOT(ISNUMBER(FIND($T$21:$T$34,$P4625)))),
            AND($P4625&lt;&gt;"", $P4625&lt;&gt;"...", $P4625&lt;&gt;"입력오류", $T$19=$P4625)
        )
    )
)</f>
        <v>0</v>
      </c>
    </row>
    <row r="4626" spans="1:17">
      <c r="A4626" t="s">
        <v>5384</v>
      </c>
      <c r="B4626" t="s">
        <v>5385</v>
      </c>
      <c r="I4626">
        <f t="shared" si="217"/>
        <v>4625</v>
      </c>
      <c r="J4626">
        <f t="shared" si="218"/>
        <v>4625</v>
      </c>
      <c r="K4626">
        <f t="shared" si="216"/>
        <v>1</v>
      </c>
      <c r="L4626" t="b">
        <f>COUNTIF($N$2:N4626, N4626)=1</f>
        <v>1</v>
      </c>
      <c r="M4626" s="37">
        <f>IF( $Q4626, MAX($M$1:M4625)+1, 0)</f>
        <v>0</v>
      </c>
      <c r="N4626" t="str" cm="1">
        <f t="array" ref="N4626">INDEX($A$9:$F$1048576, $J4626, $K4626 )</f>
        <v>A7039</v>
      </c>
      <c r="O4626" t="str" cm="1">
        <f t="array" ref="O4626">INDEX($B$9:$F$1048576, $J4626, $K4626 )</f>
        <v>아이지이(SK이엔에스보증)</v>
      </c>
      <c r="P4626" t="str" cm="1">
        <f t="array" ref="P4626">IF( $L4626, TRIM(_xll.IMDP("IR", $G$5&amp;$N4626, $G$6)), "" )</f>
        <v/>
      </c>
      <c r="Q4626" t="b" cm="1">
        <f t="array" ref="Q4626">IF(
    $U$1=1, AND($P4626&lt;&gt;"", $P4626&lt;&gt;"...", $P4626&lt;&gt;"입력오류"),
    IF(
        $U$18=1, AND($P4626&lt;&gt;"", $P4626&lt;&gt;"...", $P4626&lt;&gt;"입력오류", ISNUMBER(FIND(INDEX($T$2:$T$7,$U$1),$P4626))),
        IF(
            $U$17="기타", AND($P4626&lt;&gt;"", $P4626&lt;&gt;"...", $P4626&lt;&gt;"입력오류", NOT(ISNUMBER(FIND($T$21:$T$34,$P4626)))),
            AND($P4626&lt;&gt;"", $P4626&lt;&gt;"...", $P4626&lt;&gt;"입력오류", $T$19=$P4626)
        )
    )
)</f>
        <v>0</v>
      </c>
    </row>
    <row r="4627" spans="1:17">
      <c r="A4627" t="s">
        <v>5386</v>
      </c>
      <c r="B4627" t="s">
        <v>5387</v>
      </c>
      <c r="I4627">
        <f t="shared" si="217"/>
        <v>4626</v>
      </c>
      <c r="J4627">
        <f t="shared" si="218"/>
        <v>4626</v>
      </c>
      <c r="K4627">
        <f t="shared" si="216"/>
        <v>1</v>
      </c>
      <c r="L4627" t="b">
        <f>COUNTIF($N$2:N4627, N4627)=1</f>
        <v>1</v>
      </c>
      <c r="M4627" s="37">
        <f>IF( $Q4627, MAX($M$1:M4626)+1, 0)</f>
        <v>0</v>
      </c>
      <c r="N4627" t="str" cm="1">
        <f t="array" ref="N4627">INDEX($A$9:$F$1048576, $J4627, $K4627 )</f>
        <v>A7084</v>
      </c>
      <c r="O4627" t="str" cm="1">
        <f t="array" ref="O4627">INDEX($B$9:$F$1048576, $J4627, $K4627 )</f>
        <v>세아베스틸(세아베스틸지주보증)</v>
      </c>
      <c r="P4627" t="str" cm="1">
        <f t="array" ref="P4627">IF( $L4627, TRIM(_xll.IMDP("IR", $G$5&amp;$N4627, $G$6)), "" )</f>
        <v/>
      </c>
      <c r="Q4627" t="b" cm="1">
        <f t="array" ref="Q4627">IF(
    $U$1=1, AND($P4627&lt;&gt;"", $P4627&lt;&gt;"...", $P4627&lt;&gt;"입력오류"),
    IF(
        $U$18=1, AND($P4627&lt;&gt;"", $P4627&lt;&gt;"...", $P4627&lt;&gt;"입력오류", ISNUMBER(FIND(INDEX($T$2:$T$7,$U$1),$P4627))),
        IF(
            $U$17="기타", AND($P4627&lt;&gt;"", $P4627&lt;&gt;"...", $P4627&lt;&gt;"입력오류", NOT(ISNUMBER(FIND($T$21:$T$34,$P4627)))),
            AND($P4627&lt;&gt;"", $P4627&lt;&gt;"...", $P4627&lt;&gt;"입력오류", $T$19=$P4627)
        )
    )
)</f>
        <v>0</v>
      </c>
    </row>
    <row r="4628" spans="1:17">
      <c r="A4628" t="s">
        <v>5388</v>
      </c>
      <c r="B4628" t="s">
        <v>5389</v>
      </c>
      <c r="I4628">
        <f t="shared" si="217"/>
        <v>4627</v>
      </c>
      <c r="J4628">
        <f t="shared" si="218"/>
        <v>4627</v>
      </c>
      <c r="K4628">
        <f t="shared" si="216"/>
        <v>1</v>
      </c>
      <c r="L4628" t="b">
        <f>COUNTIF($N$2:N4628, N4628)=1</f>
        <v>1</v>
      </c>
      <c r="M4628" s="37">
        <f>IF( $Q4628, MAX($M$1:M4627)+1, 0)</f>
        <v>0</v>
      </c>
      <c r="N4628" t="str" cm="1">
        <f t="array" ref="N4628">INDEX($A$9:$F$1048576, $J4628, $K4628 )</f>
        <v>A7315</v>
      </c>
      <c r="O4628" t="str" cm="1">
        <f t="array" ref="O4628">INDEX($B$9:$F$1048576, $J4628, $K4628 )</f>
        <v>파주에너지서비스(SK이엔에스)</v>
      </c>
      <c r="P4628" t="str" cm="1">
        <f t="array" ref="P4628">IF( $L4628, TRIM(_xll.IMDP("IR", $G$5&amp;$N4628, $G$6)), "" )</f>
        <v/>
      </c>
      <c r="Q4628" t="b" cm="1">
        <f t="array" ref="Q4628">IF(
    $U$1=1, AND($P4628&lt;&gt;"", $P4628&lt;&gt;"...", $P4628&lt;&gt;"입력오류"),
    IF(
        $U$18=1, AND($P4628&lt;&gt;"", $P4628&lt;&gt;"...", $P4628&lt;&gt;"입력오류", ISNUMBER(FIND(INDEX($T$2:$T$7,$U$1),$P4628))),
        IF(
            $U$17="기타", AND($P4628&lt;&gt;"", $P4628&lt;&gt;"...", $P4628&lt;&gt;"입력오류", NOT(ISNUMBER(FIND($T$21:$T$34,$P4628)))),
            AND($P4628&lt;&gt;"", $P4628&lt;&gt;"...", $P4628&lt;&gt;"입력오류", $T$19=$P4628)
        )
    )
)</f>
        <v>0</v>
      </c>
    </row>
    <row r="4629" spans="1:17">
      <c r="A4629" t="s">
        <v>5390</v>
      </c>
      <c r="B4629" t="s">
        <v>5391</v>
      </c>
      <c r="I4629">
        <f t="shared" si="217"/>
        <v>4628</v>
      </c>
      <c r="J4629">
        <f t="shared" si="218"/>
        <v>4628</v>
      </c>
      <c r="K4629">
        <f t="shared" si="216"/>
        <v>1</v>
      </c>
      <c r="L4629" t="b">
        <f>COUNTIF($N$2:N4629, N4629)=1</f>
        <v>1</v>
      </c>
      <c r="M4629" s="37">
        <f>IF( $Q4629, MAX($M$1:M4628)+1, 0)</f>
        <v>0</v>
      </c>
      <c r="N4629" t="str" cm="1">
        <f t="array" ref="N4629">INDEX($A$9:$F$1048576, $J4629, $K4629 )</f>
        <v>A7850</v>
      </c>
      <c r="O4629" t="str" cm="1">
        <f t="array" ref="O4629">INDEX($B$9:$F$1048576, $J4629, $K4629 )</f>
        <v>노무라인터내셔날펀딩PTE(보증)</v>
      </c>
      <c r="P4629" t="str" cm="1">
        <f t="array" ref="P4629">IF( $L4629, TRIM(_xll.IMDP("IR", $G$5&amp;$N4629, $G$6)), "" )</f>
        <v/>
      </c>
      <c r="Q4629" t="b" cm="1">
        <f t="array" ref="Q4629">IF(
    $U$1=1, AND($P4629&lt;&gt;"", $P4629&lt;&gt;"...", $P4629&lt;&gt;"입력오류"),
    IF(
        $U$18=1, AND($P4629&lt;&gt;"", $P4629&lt;&gt;"...", $P4629&lt;&gt;"입력오류", ISNUMBER(FIND(INDEX($T$2:$T$7,$U$1),$P4629))),
        IF(
            $U$17="기타", AND($P4629&lt;&gt;"", $P4629&lt;&gt;"...", $P4629&lt;&gt;"입력오류", NOT(ISNUMBER(FIND($T$21:$T$34,$P4629)))),
            AND($P4629&lt;&gt;"", $P4629&lt;&gt;"...", $P4629&lt;&gt;"입력오류", $T$19=$P4629)
        )
    )
)</f>
        <v>0</v>
      </c>
    </row>
    <row r="4630" spans="1:17">
      <c r="A4630" t="s">
        <v>5392</v>
      </c>
      <c r="B4630" t="s">
        <v>5393</v>
      </c>
      <c r="I4630">
        <f t="shared" si="217"/>
        <v>4629</v>
      </c>
      <c r="J4630">
        <f t="shared" si="218"/>
        <v>4629</v>
      </c>
      <c r="K4630">
        <f t="shared" si="216"/>
        <v>1</v>
      </c>
      <c r="L4630" t="b">
        <f>COUNTIF($N$2:N4630, N4630)=1</f>
        <v>1</v>
      </c>
      <c r="M4630" s="37">
        <f>IF( $Q4630, MAX($M$1:M4629)+1, 0)</f>
        <v>0</v>
      </c>
      <c r="N4630" t="str" cm="1">
        <f t="array" ref="N4630">INDEX($A$9:$F$1048576, $J4630, $K4630 )</f>
        <v>A7858</v>
      </c>
      <c r="O4630" t="str" cm="1">
        <f t="array" ref="O4630">INDEX($B$9:$F$1048576, $J4630, $K4630 )</f>
        <v>통영에코파워(한화에너지권면)</v>
      </c>
      <c r="P4630" t="str" cm="1">
        <f t="array" ref="P4630">IF( $L4630, TRIM(_xll.IMDP("IR", $G$5&amp;$N4630, $G$6)), "" )</f>
        <v/>
      </c>
      <c r="Q4630" t="b" cm="1">
        <f t="array" ref="Q4630">IF(
    $U$1=1, AND($P4630&lt;&gt;"", $P4630&lt;&gt;"...", $P4630&lt;&gt;"입력오류"),
    IF(
        $U$18=1, AND($P4630&lt;&gt;"", $P4630&lt;&gt;"...", $P4630&lt;&gt;"입력오류", ISNUMBER(FIND(INDEX($T$2:$T$7,$U$1),$P4630))),
        IF(
            $U$17="기타", AND($P4630&lt;&gt;"", $P4630&lt;&gt;"...", $P4630&lt;&gt;"입력오류", NOT(ISNUMBER(FIND($T$21:$T$34,$P4630)))),
            AND($P4630&lt;&gt;"", $P4630&lt;&gt;"...", $P4630&lt;&gt;"입력오류", $T$19=$P4630)
        )
    )
)</f>
        <v>0</v>
      </c>
    </row>
    <row r="4631" spans="1:17">
      <c r="A4631" t="s">
        <v>5394</v>
      </c>
      <c r="B4631" t="s">
        <v>5395</v>
      </c>
      <c r="I4631">
        <f t="shared" si="217"/>
        <v>4630</v>
      </c>
      <c r="J4631">
        <f t="shared" si="218"/>
        <v>4630</v>
      </c>
      <c r="K4631">
        <f t="shared" si="216"/>
        <v>1</v>
      </c>
      <c r="L4631" t="b">
        <f>COUNTIF($N$2:N4631, N4631)=1</f>
        <v>1</v>
      </c>
      <c r="M4631" s="37">
        <f>IF( $Q4631, MAX($M$1:M4630)+1, 0)</f>
        <v>0</v>
      </c>
      <c r="N4631" t="str" cm="1">
        <f t="array" ref="N4631">INDEX($A$9:$F$1048576, $J4631, $K4631 )</f>
        <v>A8210</v>
      </c>
      <c r="O4631" t="str" cm="1">
        <f t="array" ref="O4631">INDEX($B$9:$F$1048576, $J4631, $K4631 )</f>
        <v>우리금융지주(COCO/후후)</v>
      </c>
      <c r="P4631" t="str" cm="1">
        <f t="array" ref="P4631">IF( $L4631, TRIM(_xll.IMDP("IR", $G$5&amp;$N4631, $G$6)), "" )</f>
        <v/>
      </c>
      <c r="Q4631" t="b" cm="1">
        <f t="array" ref="Q4631">IF(
    $U$1=1, AND($P4631&lt;&gt;"", $P4631&lt;&gt;"...", $P4631&lt;&gt;"입력오류"),
    IF(
        $U$18=1, AND($P4631&lt;&gt;"", $P4631&lt;&gt;"...", $P4631&lt;&gt;"입력오류", ISNUMBER(FIND(INDEX($T$2:$T$7,$U$1),$P4631))),
        IF(
            $U$17="기타", AND($P4631&lt;&gt;"", $P4631&lt;&gt;"...", $P4631&lt;&gt;"입력오류", NOT(ISNUMBER(FIND($T$21:$T$34,$P4631)))),
            AND($P4631&lt;&gt;"", $P4631&lt;&gt;"...", $P4631&lt;&gt;"입력오류", $T$19=$P4631)
        )
    )
)</f>
        <v>0</v>
      </c>
    </row>
    <row r="4632" spans="1:17">
      <c r="A4632" t="s">
        <v>5396</v>
      </c>
      <c r="B4632" t="s">
        <v>5397</v>
      </c>
      <c r="I4632">
        <f t="shared" si="217"/>
        <v>4631</v>
      </c>
      <c r="J4632">
        <f t="shared" si="218"/>
        <v>4631</v>
      </c>
      <c r="K4632">
        <f t="shared" si="216"/>
        <v>1</v>
      </c>
      <c r="L4632" t="b">
        <f>COUNTIF($N$2:N4632, N4632)=1</f>
        <v>1</v>
      </c>
      <c r="M4632" s="37">
        <f>IF( $Q4632, MAX($M$1:M4631)+1, 0)</f>
        <v>0</v>
      </c>
      <c r="N4632" t="str" cm="1">
        <f t="array" ref="N4632">INDEX($A$9:$F$1048576, $J4632, $K4632 )</f>
        <v>A8519</v>
      </c>
      <c r="O4632" t="str" cm="1">
        <f t="array" ref="O4632">INDEX($B$9:$F$1048576, $J4632, $K4632 )</f>
        <v>BNK금융지주(COCO/후후)</v>
      </c>
      <c r="P4632" t="str" cm="1">
        <f t="array" ref="P4632">IF( $L4632, TRIM(_xll.IMDP("IR", $G$5&amp;$N4632, $G$6)), "" )</f>
        <v/>
      </c>
      <c r="Q4632" t="b" cm="1">
        <f t="array" ref="Q4632">IF(
    $U$1=1, AND($P4632&lt;&gt;"", $P4632&lt;&gt;"...", $P4632&lt;&gt;"입력오류"),
    IF(
        $U$18=1, AND($P4632&lt;&gt;"", $P4632&lt;&gt;"...", $P4632&lt;&gt;"입력오류", ISNUMBER(FIND(INDEX($T$2:$T$7,$U$1),$P4632))),
        IF(
            $U$17="기타", AND($P4632&lt;&gt;"", $P4632&lt;&gt;"...", $P4632&lt;&gt;"입력오류", NOT(ISNUMBER(FIND($T$21:$T$34,$P4632)))),
            AND($P4632&lt;&gt;"", $P4632&lt;&gt;"...", $P4632&lt;&gt;"입력오류", $T$19=$P4632)
        )
    )
)</f>
        <v>0</v>
      </c>
    </row>
    <row r="4633" spans="1:17">
      <c r="A4633" t="s">
        <v>5398</v>
      </c>
      <c r="B4633" t="s">
        <v>5399</v>
      </c>
      <c r="I4633">
        <f t="shared" si="217"/>
        <v>4632</v>
      </c>
      <c r="J4633">
        <f t="shared" si="218"/>
        <v>4632</v>
      </c>
      <c r="K4633">
        <f t="shared" si="216"/>
        <v>1</v>
      </c>
      <c r="L4633" t="b">
        <f>COUNTIF($N$2:N4633, N4633)=1</f>
        <v>1</v>
      </c>
      <c r="M4633" s="37">
        <f>IF( $Q4633, MAX($M$1:M4632)+1, 0)</f>
        <v>0</v>
      </c>
      <c r="N4633" t="str" cm="1">
        <f t="array" ref="N4633">INDEX($A$9:$F$1048576, $J4633, $K4633 )</f>
        <v>A8637</v>
      </c>
      <c r="O4633" t="str" cm="1">
        <f t="array" ref="O4633">INDEX($B$9:$F$1048576, $J4633, $K4633 )</f>
        <v>지에스엔텍(지에스글로벌보증)</v>
      </c>
      <c r="P4633" t="str" cm="1">
        <f t="array" ref="P4633">IF( $L4633, TRIM(_xll.IMDP("IR", $G$5&amp;$N4633, $G$6)), "" )</f>
        <v/>
      </c>
      <c r="Q4633" t="b" cm="1">
        <f t="array" ref="Q4633">IF(
    $U$1=1, AND($P4633&lt;&gt;"", $P4633&lt;&gt;"...", $P4633&lt;&gt;"입력오류"),
    IF(
        $U$18=1, AND($P4633&lt;&gt;"", $P4633&lt;&gt;"...", $P4633&lt;&gt;"입력오류", ISNUMBER(FIND(INDEX($T$2:$T$7,$U$1),$P4633))),
        IF(
            $U$17="기타", AND($P4633&lt;&gt;"", $P4633&lt;&gt;"...", $P4633&lt;&gt;"입력오류", NOT(ISNUMBER(FIND($T$21:$T$34,$P4633)))),
            AND($P4633&lt;&gt;"", $P4633&lt;&gt;"...", $P4633&lt;&gt;"입력오류", $T$19=$P4633)
        )
    )
)</f>
        <v>0</v>
      </c>
    </row>
    <row r="4634" spans="1:17">
      <c r="A4634" t="s">
        <v>5400</v>
      </c>
      <c r="B4634" t="s">
        <v>5401</v>
      </c>
      <c r="I4634">
        <f t="shared" si="217"/>
        <v>4633</v>
      </c>
      <c r="J4634">
        <f t="shared" si="218"/>
        <v>4633</v>
      </c>
      <c r="K4634">
        <f t="shared" si="216"/>
        <v>1</v>
      </c>
      <c r="L4634" t="b">
        <f>COUNTIF($N$2:N4634, N4634)=1</f>
        <v>1</v>
      </c>
      <c r="M4634" s="37">
        <f>IF( $Q4634, MAX($M$1:M4633)+1, 0)</f>
        <v>0</v>
      </c>
      <c r="N4634" t="str" cm="1">
        <f t="array" ref="N4634">INDEX($A$9:$F$1048576, $J4634, $K4634 )</f>
        <v>A8683</v>
      </c>
      <c r="O4634" t="str" cm="1">
        <f t="array" ref="O4634">INDEX($B$9:$F$1048576, $J4634, $K4634 )</f>
        <v>지역난방공사(HYBRID/후후)</v>
      </c>
      <c r="P4634" t="str" cm="1">
        <f t="array" ref="P4634">IF( $L4634, TRIM(_xll.IMDP("IR", $G$5&amp;$N4634, $G$6)), "" )</f>
        <v/>
      </c>
      <c r="Q4634" t="b" cm="1">
        <f t="array" ref="Q4634">IF(
    $U$1=1, AND($P4634&lt;&gt;"", $P4634&lt;&gt;"...", $P4634&lt;&gt;"입력오류"),
    IF(
        $U$18=1, AND($P4634&lt;&gt;"", $P4634&lt;&gt;"...", $P4634&lt;&gt;"입력오류", ISNUMBER(FIND(INDEX($T$2:$T$7,$U$1),$P4634))),
        IF(
            $U$17="기타", AND($P4634&lt;&gt;"", $P4634&lt;&gt;"...", $P4634&lt;&gt;"입력오류", NOT(ISNUMBER(FIND($T$21:$T$34,$P4634)))),
            AND($P4634&lt;&gt;"", $P4634&lt;&gt;"...", $P4634&lt;&gt;"입력오류", $T$19=$P4634)
        )
    )
)</f>
        <v>0</v>
      </c>
    </row>
    <row r="4635" spans="1:17">
      <c r="A4635" t="s">
        <v>5402</v>
      </c>
      <c r="B4635" t="s">
        <v>5403</v>
      </c>
      <c r="I4635">
        <f t="shared" si="217"/>
        <v>4634</v>
      </c>
      <c r="J4635">
        <f t="shared" si="218"/>
        <v>4634</v>
      </c>
      <c r="K4635">
        <f t="shared" si="216"/>
        <v>1</v>
      </c>
      <c r="L4635" t="b">
        <f>COUNTIF($N$2:N4635, N4635)=1</f>
        <v>1</v>
      </c>
      <c r="M4635" s="37">
        <f>IF( $Q4635, MAX($M$1:M4634)+1, 0)</f>
        <v>0</v>
      </c>
      <c r="N4635" t="str" cm="1">
        <f t="array" ref="N4635">INDEX($A$9:$F$1048576, $J4635, $K4635 )</f>
        <v>A8796</v>
      </c>
      <c r="O4635" t="str" cm="1">
        <f t="array" ref="O4635">INDEX($B$9:$F$1048576, $J4635, $K4635 )</f>
        <v>DGB금융지주(COCO/후후)</v>
      </c>
      <c r="P4635" t="str" cm="1">
        <f t="array" ref="P4635">IF( $L4635, TRIM(_xll.IMDP("IR", $G$5&amp;$N4635, $G$6)), "" )</f>
        <v/>
      </c>
      <c r="Q4635" t="b" cm="1">
        <f t="array" ref="Q4635">IF(
    $U$1=1, AND($P4635&lt;&gt;"", $P4635&lt;&gt;"...", $P4635&lt;&gt;"입력오류"),
    IF(
        $U$18=1, AND($P4635&lt;&gt;"", $P4635&lt;&gt;"...", $P4635&lt;&gt;"입력오류", ISNUMBER(FIND(INDEX($T$2:$T$7,$U$1),$P4635))),
        IF(
            $U$17="기타", AND($P4635&lt;&gt;"", $P4635&lt;&gt;"...", $P4635&lt;&gt;"입력오류", NOT(ISNUMBER(FIND($T$21:$T$34,$P4635)))),
            AND($P4635&lt;&gt;"", $P4635&lt;&gt;"...", $P4635&lt;&gt;"입력오류", $T$19=$P4635)
        )
    )
)</f>
        <v>0</v>
      </c>
    </row>
    <row r="4636" spans="1:17">
      <c r="A4636" t="s">
        <v>5404</v>
      </c>
      <c r="B4636" t="s">
        <v>5405</v>
      </c>
      <c r="I4636">
        <f t="shared" si="217"/>
        <v>4635</v>
      </c>
      <c r="J4636">
        <f t="shared" si="218"/>
        <v>4635</v>
      </c>
      <c r="K4636">
        <f t="shared" si="216"/>
        <v>1</v>
      </c>
      <c r="L4636" t="b">
        <f>COUNTIF($N$2:N4636, N4636)=1</f>
        <v>1</v>
      </c>
      <c r="M4636" s="37">
        <f>IF( $Q4636, MAX($M$1:M4635)+1, 0)</f>
        <v>0</v>
      </c>
      <c r="N4636" t="str" cm="1">
        <f t="array" ref="N4636">INDEX($A$9:$F$1048576, $J4636, $K4636 )</f>
        <v>A8805</v>
      </c>
      <c r="O4636" t="str" cm="1">
        <f t="array" ref="O4636">INDEX($B$9:$F$1048576, $J4636, $K4636 )</f>
        <v>CJ CGV(HYBRID/후)</v>
      </c>
      <c r="P4636" t="str" cm="1">
        <f t="array" ref="P4636">IF( $L4636, TRIM(_xll.IMDP("IR", $G$5&amp;$N4636, $G$6)), "" )</f>
        <v/>
      </c>
      <c r="Q4636" t="b" cm="1">
        <f t="array" ref="Q4636">IF(
    $U$1=1, AND($P4636&lt;&gt;"", $P4636&lt;&gt;"...", $P4636&lt;&gt;"입력오류"),
    IF(
        $U$18=1, AND($P4636&lt;&gt;"", $P4636&lt;&gt;"...", $P4636&lt;&gt;"입력오류", ISNUMBER(FIND(INDEX($T$2:$T$7,$U$1),$P4636))),
        IF(
            $U$17="기타", AND($P4636&lt;&gt;"", $P4636&lt;&gt;"...", $P4636&lt;&gt;"입력오류", NOT(ISNUMBER(FIND($T$21:$T$34,$P4636)))),
            AND($P4636&lt;&gt;"", $P4636&lt;&gt;"...", $P4636&lt;&gt;"입력오류", $T$19=$P4636)
        )
    )
)</f>
        <v>0</v>
      </c>
    </row>
    <row r="4637" spans="1:17">
      <c r="A4637" t="s">
        <v>5406</v>
      </c>
      <c r="B4637" t="s">
        <v>5407</v>
      </c>
      <c r="I4637">
        <f t="shared" si="217"/>
        <v>4636</v>
      </c>
      <c r="J4637">
        <f t="shared" si="218"/>
        <v>4636</v>
      </c>
      <c r="K4637">
        <f t="shared" si="216"/>
        <v>1</v>
      </c>
      <c r="L4637" t="b">
        <f>COUNTIF($N$2:N4637, N4637)=1</f>
        <v>1</v>
      </c>
      <c r="M4637" s="37">
        <f>IF( $Q4637, MAX($M$1:M4636)+1, 0)</f>
        <v>0</v>
      </c>
      <c r="N4637" t="str" cm="1">
        <f t="array" ref="N4637">INDEX($A$9:$F$1048576, $J4637, $K4637 )</f>
        <v>A8869</v>
      </c>
      <c r="O4637" t="str" cm="1">
        <f t="array" ref="O4637">INDEX($B$9:$F$1048576, $J4637, $K4637 )</f>
        <v>메리츠금융지주 (HYBRID/후)</v>
      </c>
      <c r="P4637" t="str" cm="1">
        <f t="array" ref="P4637">IF( $L4637, TRIM(_xll.IMDP("IR", $G$5&amp;$N4637, $G$6)), "" )</f>
        <v/>
      </c>
      <c r="Q4637" t="b" cm="1">
        <f t="array" ref="Q4637">IF(
    $U$1=1, AND($P4637&lt;&gt;"", $P4637&lt;&gt;"...", $P4637&lt;&gt;"입력오류"),
    IF(
        $U$18=1, AND($P4637&lt;&gt;"", $P4637&lt;&gt;"...", $P4637&lt;&gt;"입력오류", ISNUMBER(FIND(INDEX($T$2:$T$7,$U$1),$P4637))),
        IF(
            $U$17="기타", AND($P4637&lt;&gt;"", $P4637&lt;&gt;"...", $P4637&lt;&gt;"입력오류", NOT(ISNUMBER(FIND($T$21:$T$34,$P4637)))),
            AND($P4637&lt;&gt;"", $P4637&lt;&gt;"...", $P4637&lt;&gt;"입력오류", $T$19=$P4637)
        )
    )
)</f>
        <v>0</v>
      </c>
    </row>
    <row r="4638" spans="1:17">
      <c r="A4638" t="s">
        <v>5408</v>
      </c>
      <c r="B4638" t="s">
        <v>5409</v>
      </c>
      <c r="I4638">
        <f t="shared" si="217"/>
        <v>4637</v>
      </c>
      <c r="J4638">
        <f t="shared" si="218"/>
        <v>4637</v>
      </c>
      <c r="K4638">
        <f t="shared" si="216"/>
        <v>1</v>
      </c>
      <c r="L4638" t="b">
        <f>COUNTIF($N$2:N4638, N4638)=1</f>
        <v>1</v>
      </c>
      <c r="M4638" s="37">
        <f>IF( $Q4638, MAX($M$1:M4637)+1, 0)</f>
        <v>0</v>
      </c>
      <c r="N4638" t="str" cm="1">
        <f t="array" ref="N4638">INDEX($A$9:$F$1048576, $J4638, $K4638 )</f>
        <v>A8936</v>
      </c>
      <c r="O4638" t="str" cm="1">
        <f t="array" ref="O4638">INDEX($B$9:$F$1048576, $J4638, $K4638 )</f>
        <v>롯데리츠(부동산담보)</v>
      </c>
      <c r="P4638" t="str" cm="1">
        <f t="array" ref="P4638">IF( $L4638, TRIM(_xll.IMDP("IR", $G$5&amp;$N4638, $G$6)), "" )</f>
        <v/>
      </c>
      <c r="Q4638" t="b" cm="1">
        <f t="array" ref="Q4638">IF(
    $U$1=1, AND($P4638&lt;&gt;"", $P4638&lt;&gt;"...", $P4638&lt;&gt;"입력오류"),
    IF(
        $U$18=1, AND($P4638&lt;&gt;"", $P4638&lt;&gt;"...", $P4638&lt;&gt;"입력오류", ISNUMBER(FIND(INDEX($T$2:$T$7,$U$1),$P4638))),
        IF(
            $U$17="기타", AND($P4638&lt;&gt;"", $P4638&lt;&gt;"...", $P4638&lt;&gt;"입력오류", NOT(ISNUMBER(FIND($T$21:$T$34,$P4638)))),
            AND($P4638&lt;&gt;"", $P4638&lt;&gt;"...", $P4638&lt;&gt;"입력오류", $T$19=$P4638)
        )
    )
)</f>
        <v>0</v>
      </c>
    </row>
    <row r="4639" spans="1:17">
      <c r="A4639" t="s">
        <v>5410</v>
      </c>
      <c r="B4639" t="s">
        <v>5411</v>
      </c>
      <c r="I4639">
        <f t="shared" si="217"/>
        <v>4638</v>
      </c>
      <c r="J4639">
        <f t="shared" si="218"/>
        <v>4638</v>
      </c>
      <c r="K4639">
        <f t="shared" si="216"/>
        <v>1</v>
      </c>
      <c r="L4639" t="b">
        <f>COUNTIF($N$2:N4639, N4639)=1</f>
        <v>1</v>
      </c>
      <c r="M4639" s="37">
        <f>IF( $Q4639, MAX($M$1:M4638)+1, 0)</f>
        <v>0</v>
      </c>
      <c r="N4639" t="str" cm="1">
        <f t="array" ref="N4639">INDEX($A$9:$F$1048576, $J4639, $K4639 )</f>
        <v>A9084</v>
      </c>
      <c r="O4639" t="str" cm="1">
        <f t="array" ref="O4639">INDEX($B$9:$F$1048576, $J4639, $K4639 )</f>
        <v>오릭스캐피탈코리아(ORIX보증)</v>
      </c>
      <c r="P4639" t="str" cm="1">
        <f t="array" ref="P4639">IF( $L4639, TRIM(_xll.IMDP("IR", $G$5&amp;$N4639, $G$6)), "" )</f>
        <v/>
      </c>
      <c r="Q4639" t="b" cm="1">
        <f t="array" ref="Q4639">IF(
    $U$1=1, AND($P4639&lt;&gt;"", $P4639&lt;&gt;"...", $P4639&lt;&gt;"입력오류"),
    IF(
        $U$18=1, AND($P4639&lt;&gt;"", $P4639&lt;&gt;"...", $P4639&lt;&gt;"입력오류", ISNUMBER(FIND(INDEX($T$2:$T$7,$U$1),$P4639))),
        IF(
            $U$17="기타", AND($P4639&lt;&gt;"", $P4639&lt;&gt;"...", $P4639&lt;&gt;"입력오류", NOT(ISNUMBER(FIND($T$21:$T$34,$P4639)))),
            AND($P4639&lt;&gt;"", $P4639&lt;&gt;"...", $P4639&lt;&gt;"입력오류", $T$19=$P4639)
        )
    )
)</f>
        <v>0</v>
      </c>
    </row>
    <row r="4640" spans="1:17">
      <c r="A4640" t="s">
        <v>5412</v>
      </c>
      <c r="B4640" t="s">
        <v>5413</v>
      </c>
      <c r="I4640">
        <f t="shared" si="217"/>
        <v>4639</v>
      </c>
      <c r="J4640">
        <f t="shared" si="218"/>
        <v>4639</v>
      </c>
      <c r="K4640">
        <f t="shared" si="216"/>
        <v>1</v>
      </c>
      <c r="L4640" t="b">
        <f>COUNTIF($N$2:N4640, N4640)=1</f>
        <v>1</v>
      </c>
      <c r="M4640" s="37">
        <f>IF( $Q4640, MAX($M$1:M4639)+1, 0)</f>
        <v>0</v>
      </c>
      <c r="N4640" t="str" cm="1">
        <f t="array" ref="N4640">INDEX($A$9:$F$1048576, $J4640, $K4640 )</f>
        <v>A9190</v>
      </c>
      <c r="O4640" t="str" cm="1">
        <f t="array" ref="O4640">INDEX($B$9:$F$1048576, $J4640, $K4640 )</f>
        <v>토지지원리츠(주택도시보증)</v>
      </c>
      <c r="P4640" t="str" cm="1">
        <f t="array" ref="P4640">IF( $L4640, TRIM(_xll.IMDP("IR", $G$5&amp;$N4640, $G$6)), "" )</f>
        <v/>
      </c>
      <c r="Q4640" t="b" cm="1">
        <f t="array" ref="Q4640">IF(
    $U$1=1, AND($P4640&lt;&gt;"", $P4640&lt;&gt;"...", $P4640&lt;&gt;"입력오류"),
    IF(
        $U$18=1, AND($P4640&lt;&gt;"", $P4640&lt;&gt;"...", $P4640&lt;&gt;"입력오류", ISNUMBER(FIND(INDEX($T$2:$T$7,$U$1),$P4640))),
        IF(
            $U$17="기타", AND($P4640&lt;&gt;"", $P4640&lt;&gt;"...", $P4640&lt;&gt;"입력오류", NOT(ISNUMBER(FIND($T$21:$T$34,$P4640)))),
            AND($P4640&lt;&gt;"", $P4640&lt;&gt;"...", $P4640&lt;&gt;"입력오류", $T$19=$P4640)
        )
    )
)</f>
        <v>0</v>
      </c>
    </row>
    <row r="4641" spans="1:17">
      <c r="A4641" t="s">
        <v>9482</v>
      </c>
      <c r="B4641" t="s">
        <v>9483</v>
      </c>
      <c r="I4641">
        <f t="shared" si="217"/>
        <v>4640</v>
      </c>
      <c r="J4641">
        <f t="shared" si="218"/>
        <v>4640</v>
      </c>
      <c r="K4641">
        <f t="shared" si="216"/>
        <v>1</v>
      </c>
      <c r="L4641" t="b">
        <f>COUNTIF($N$2:N4641, N4641)=1</f>
        <v>1</v>
      </c>
      <c r="M4641" s="37">
        <f>IF( $Q4641, MAX($M$1:M4640)+1, 0)</f>
        <v>0</v>
      </c>
      <c r="N4641" t="str" cm="1">
        <f t="array" ref="N4641">INDEX($A$9:$F$1048576, $J4641, $K4641 )</f>
        <v>A9300</v>
      </c>
      <c r="O4641" t="str" cm="1">
        <f t="array" ref="O4641">INDEX($B$9:$F$1048576, $J4641, $K4641 )</f>
        <v>아주산업(아주연대보증)</v>
      </c>
      <c r="P4641" t="str" cm="1">
        <f t="array" ref="P4641">IF( $L4641, TRIM(_xll.IMDP("IR", $G$5&amp;$N4641, $G$6)), "" )</f>
        <v/>
      </c>
      <c r="Q4641" t="b" cm="1">
        <f t="array" ref="Q4641">IF(
    $U$1=1, AND($P4641&lt;&gt;"", $P4641&lt;&gt;"...", $P4641&lt;&gt;"입력오류"),
    IF(
        $U$18=1, AND($P4641&lt;&gt;"", $P4641&lt;&gt;"...", $P4641&lt;&gt;"입력오류", ISNUMBER(FIND(INDEX($T$2:$T$7,$U$1),$P4641))),
        IF(
            $U$17="기타", AND($P4641&lt;&gt;"", $P4641&lt;&gt;"...", $P4641&lt;&gt;"입력오류", NOT(ISNUMBER(FIND($T$21:$T$34,$P4641)))),
            AND($P4641&lt;&gt;"", $P4641&lt;&gt;"...", $P4641&lt;&gt;"입력오류", $T$19=$P4641)
        )
    )
)</f>
        <v>0</v>
      </c>
    </row>
    <row r="4642" spans="1:17">
      <c r="A4642" t="s">
        <v>5414</v>
      </c>
      <c r="B4642" t="s">
        <v>5415</v>
      </c>
      <c r="I4642">
        <f t="shared" si="217"/>
        <v>4641</v>
      </c>
      <c r="J4642">
        <f t="shared" si="218"/>
        <v>4641</v>
      </c>
      <c r="K4642">
        <f t="shared" si="216"/>
        <v>1</v>
      </c>
      <c r="L4642" t="b">
        <f>COUNTIF($N$2:N4642, N4642)=1</f>
        <v>1</v>
      </c>
      <c r="M4642" s="37">
        <f>IF( $Q4642, MAX($M$1:M4641)+1, 0)</f>
        <v>0</v>
      </c>
      <c r="N4642" t="str" cm="1">
        <f t="array" ref="N4642">INDEX($A$9:$F$1048576, $J4642, $K4642 )</f>
        <v>A9845</v>
      </c>
      <c r="O4642" t="str" cm="1">
        <f t="array" ref="O4642">INDEX($B$9:$F$1048576, $J4642, $K4642 )</f>
        <v>농협은행(COCO/후)</v>
      </c>
      <c r="P4642" t="str" cm="1">
        <f t="array" ref="P4642">IF( $L4642, TRIM(_xll.IMDP("IR", $G$5&amp;$N4642, $G$6)), "" )</f>
        <v/>
      </c>
      <c r="Q4642" t="b" cm="1">
        <f t="array" ref="Q4642">IF(
    $U$1=1, AND($P4642&lt;&gt;"", $P4642&lt;&gt;"...", $P4642&lt;&gt;"입력오류"),
    IF(
        $U$18=1, AND($P4642&lt;&gt;"", $P4642&lt;&gt;"...", $P4642&lt;&gt;"입력오류", ISNUMBER(FIND(INDEX($T$2:$T$7,$U$1),$P4642))),
        IF(
            $U$17="기타", AND($P4642&lt;&gt;"", $P4642&lt;&gt;"...", $P4642&lt;&gt;"입력오류", NOT(ISNUMBER(FIND($T$21:$T$34,$P4642)))),
            AND($P4642&lt;&gt;"", $P4642&lt;&gt;"...", $P4642&lt;&gt;"입력오류", $T$19=$P4642)
        )
    )
)</f>
        <v>0</v>
      </c>
    </row>
    <row r="4643" spans="1:17">
      <c r="A4643" t="s">
        <v>5416</v>
      </c>
      <c r="B4643" t="s">
        <v>5417</v>
      </c>
      <c r="I4643">
        <f t="shared" si="217"/>
        <v>4642</v>
      </c>
      <c r="J4643">
        <f t="shared" si="218"/>
        <v>4642</v>
      </c>
      <c r="K4643">
        <f t="shared" si="216"/>
        <v>1</v>
      </c>
      <c r="L4643" t="b">
        <f>COUNTIF($N$2:N4643, N4643)=1</f>
        <v>1</v>
      </c>
      <c r="M4643" s="37">
        <f>IF( $Q4643, MAX($M$1:M4642)+1, 0)</f>
        <v>0</v>
      </c>
      <c r="N4643" t="str" cm="1">
        <f t="array" ref="N4643">INDEX($A$9:$F$1048576, $J4643, $K4643 )</f>
        <v>B0037</v>
      </c>
      <c r="O4643" t="str" cm="1">
        <f t="array" ref="O4643">INDEX($B$9:$F$1048576, $J4643, $K4643 )</f>
        <v>한화손해보험(HYBRID/후후)</v>
      </c>
      <c r="P4643" t="str" cm="1">
        <f t="array" ref="P4643">IF( $L4643, TRIM(_xll.IMDP("IR", $G$5&amp;$N4643, $G$6)), "" )</f>
        <v/>
      </c>
      <c r="Q4643" t="b" cm="1">
        <f t="array" ref="Q4643">IF(
    $U$1=1, AND($P4643&lt;&gt;"", $P4643&lt;&gt;"...", $P4643&lt;&gt;"입력오류"),
    IF(
        $U$18=1, AND($P4643&lt;&gt;"", $P4643&lt;&gt;"...", $P4643&lt;&gt;"입력오류", ISNUMBER(FIND(INDEX($T$2:$T$7,$U$1),$P4643))),
        IF(
            $U$17="기타", AND($P4643&lt;&gt;"", $P4643&lt;&gt;"...", $P4643&lt;&gt;"입력오류", NOT(ISNUMBER(FIND($T$21:$T$34,$P4643)))),
            AND($P4643&lt;&gt;"", $P4643&lt;&gt;"...", $P4643&lt;&gt;"입력오류", $T$19=$P4643)
        )
    )
)</f>
        <v>0</v>
      </c>
    </row>
    <row r="4644" spans="1:17">
      <c r="A4644" t="s">
        <v>5418</v>
      </c>
      <c r="B4644" t="s">
        <v>5419</v>
      </c>
      <c r="I4644">
        <f t="shared" si="217"/>
        <v>4643</v>
      </c>
      <c r="J4644">
        <f t="shared" si="218"/>
        <v>4643</v>
      </c>
      <c r="K4644">
        <f t="shared" si="216"/>
        <v>1</v>
      </c>
      <c r="L4644" t="b">
        <f>COUNTIF($N$2:N4644, N4644)=1</f>
        <v>1</v>
      </c>
      <c r="M4644" s="37">
        <f>IF( $Q4644, MAX($M$1:M4643)+1, 0)</f>
        <v>0</v>
      </c>
      <c r="N4644" t="str" cm="1">
        <f t="array" ref="N4644">INDEX($A$9:$F$1048576, $J4644, $K4644 )</f>
        <v>B0040</v>
      </c>
      <c r="O4644" t="str" cm="1">
        <f t="array" ref="O4644">INDEX($B$9:$F$1048576, $J4644, $K4644 )</f>
        <v>롯데손해보험(HYBRID/후후)</v>
      </c>
      <c r="P4644" t="str" cm="1">
        <f t="array" ref="P4644">IF( $L4644, TRIM(_xll.IMDP("IR", $G$5&amp;$N4644, $G$6)), "" )</f>
        <v/>
      </c>
      <c r="Q4644" t="b" cm="1">
        <f t="array" ref="Q4644">IF(
    $U$1=1, AND($P4644&lt;&gt;"", $P4644&lt;&gt;"...", $P4644&lt;&gt;"입력오류"),
    IF(
        $U$18=1, AND($P4644&lt;&gt;"", $P4644&lt;&gt;"...", $P4644&lt;&gt;"입력오류", ISNUMBER(FIND(INDEX($T$2:$T$7,$U$1),$P4644))),
        IF(
            $U$17="기타", AND($P4644&lt;&gt;"", $P4644&lt;&gt;"...", $P4644&lt;&gt;"입력오류", NOT(ISNUMBER(FIND($T$21:$T$34,$P4644)))),
            AND($P4644&lt;&gt;"", $P4644&lt;&gt;"...", $P4644&lt;&gt;"입력오류", $T$19=$P4644)
        )
    )
)</f>
        <v>0</v>
      </c>
    </row>
    <row r="4645" spans="1:17">
      <c r="A4645" t="s">
        <v>5420</v>
      </c>
      <c r="B4645" t="s">
        <v>5421</v>
      </c>
      <c r="I4645">
        <f t="shared" si="217"/>
        <v>4644</v>
      </c>
      <c r="J4645">
        <f t="shared" si="218"/>
        <v>4644</v>
      </c>
      <c r="K4645">
        <f t="shared" si="216"/>
        <v>1</v>
      </c>
      <c r="L4645" t="b">
        <f>COUNTIF($N$2:N4645, N4645)=1</f>
        <v>1</v>
      </c>
      <c r="M4645" s="37">
        <f>IF( $Q4645, MAX($M$1:M4644)+1, 0)</f>
        <v>0</v>
      </c>
      <c r="N4645" t="str" cm="1">
        <f t="array" ref="N4645">INDEX($A$9:$F$1048576, $J4645, $K4645 )</f>
        <v>B0088</v>
      </c>
      <c r="O4645" t="str" cm="1">
        <f t="array" ref="O4645">INDEX($B$9:$F$1048576, $J4645, $K4645 )</f>
        <v>한화(한화모멘텀연대)</v>
      </c>
      <c r="P4645" t="str" cm="1">
        <f t="array" ref="P4645">IF( $L4645, TRIM(_xll.IMDP("IR", $G$5&amp;$N4645, $G$6)), "" )</f>
        <v/>
      </c>
      <c r="Q4645" t="b" cm="1">
        <f t="array" ref="Q4645">IF(
    $U$1=1, AND($P4645&lt;&gt;"", $P4645&lt;&gt;"...", $P4645&lt;&gt;"입력오류"),
    IF(
        $U$18=1, AND($P4645&lt;&gt;"", $P4645&lt;&gt;"...", $P4645&lt;&gt;"입력오류", ISNUMBER(FIND(INDEX($T$2:$T$7,$U$1),$P4645))),
        IF(
            $U$17="기타", AND($P4645&lt;&gt;"", $P4645&lt;&gt;"...", $P4645&lt;&gt;"입력오류", NOT(ISNUMBER(FIND($T$21:$T$34,$P4645)))),
            AND($P4645&lt;&gt;"", $P4645&lt;&gt;"...", $P4645&lt;&gt;"입력오류", $T$19=$P4645)
        )
    )
)</f>
        <v>0</v>
      </c>
    </row>
    <row r="4646" spans="1:17">
      <c r="A4646" t="s">
        <v>5422</v>
      </c>
      <c r="B4646" t="s">
        <v>5423</v>
      </c>
      <c r="I4646">
        <f t="shared" si="217"/>
        <v>4645</v>
      </c>
      <c r="J4646">
        <f t="shared" si="218"/>
        <v>4645</v>
      </c>
      <c r="K4646">
        <f t="shared" si="216"/>
        <v>1</v>
      </c>
      <c r="L4646" t="b">
        <f>COUNTIF($N$2:N4646, N4646)=1</f>
        <v>1</v>
      </c>
      <c r="M4646" s="37">
        <f>IF( $Q4646, MAX($M$1:M4645)+1, 0)</f>
        <v>0</v>
      </c>
      <c r="N4646" t="str" cm="1">
        <f t="array" ref="N4646">INDEX($A$9:$F$1048576, $J4646, $K4646 )</f>
        <v>B0494</v>
      </c>
      <c r="O4646" t="str" cm="1">
        <f t="array" ref="O4646">INDEX($B$9:$F$1048576, $J4646, $K4646 )</f>
        <v>하나은행(구 외환)(COCO/후)</v>
      </c>
      <c r="P4646" t="str" cm="1">
        <f t="array" ref="P4646">IF( $L4646, TRIM(_xll.IMDP("IR", $G$5&amp;$N4646, $G$6)), "" )</f>
        <v/>
      </c>
      <c r="Q4646" t="b" cm="1">
        <f t="array" ref="Q4646">IF(
    $U$1=1, AND($P4646&lt;&gt;"", $P4646&lt;&gt;"...", $P4646&lt;&gt;"입력오류"),
    IF(
        $U$18=1, AND($P4646&lt;&gt;"", $P4646&lt;&gt;"...", $P4646&lt;&gt;"입력오류", ISNUMBER(FIND(INDEX($T$2:$T$7,$U$1),$P4646))),
        IF(
            $U$17="기타", AND($P4646&lt;&gt;"", $P4646&lt;&gt;"...", $P4646&lt;&gt;"입력오류", NOT(ISNUMBER(FIND($T$21:$T$34,$P4646)))),
            AND($P4646&lt;&gt;"", $P4646&lt;&gt;"...", $P4646&lt;&gt;"입력오류", $T$19=$P4646)
        )
    )
)</f>
        <v>0</v>
      </c>
    </row>
    <row r="4647" spans="1:17">
      <c r="A4647" t="s">
        <v>5424</v>
      </c>
      <c r="B4647" t="s">
        <v>5425</v>
      </c>
      <c r="I4647">
        <f t="shared" si="217"/>
        <v>4646</v>
      </c>
      <c r="J4647">
        <f t="shared" si="218"/>
        <v>4646</v>
      </c>
      <c r="K4647">
        <f t="shared" si="216"/>
        <v>1</v>
      </c>
      <c r="L4647" t="b">
        <f>COUNTIF($N$2:N4647, N4647)=1</f>
        <v>1</v>
      </c>
      <c r="M4647" s="37">
        <f>IF( $Q4647, MAX($M$1:M4646)+1, 0)</f>
        <v>0</v>
      </c>
      <c r="N4647" t="str" cm="1">
        <f t="array" ref="N4647">INDEX($A$9:$F$1048576, $J4647, $K4647 )</f>
        <v>B0496</v>
      </c>
      <c r="O4647" t="str" cm="1">
        <f t="array" ref="O4647">INDEX($B$9:$F$1048576, $J4647, $K4647 )</f>
        <v>한신공영(자산관리공사지급)</v>
      </c>
      <c r="P4647" t="str" cm="1">
        <f t="array" ref="P4647">IF( $L4647, TRIM(_xll.IMDP("IR", $G$5&amp;$N4647, $G$6)), "" )</f>
        <v/>
      </c>
      <c r="Q4647" t="b" cm="1">
        <f t="array" ref="Q4647">IF(
    $U$1=1, AND($P4647&lt;&gt;"", $P4647&lt;&gt;"...", $P4647&lt;&gt;"입력오류"),
    IF(
        $U$18=1, AND($P4647&lt;&gt;"", $P4647&lt;&gt;"...", $P4647&lt;&gt;"입력오류", ISNUMBER(FIND(INDEX($T$2:$T$7,$U$1),$P4647))),
        IF(
            $U$17="기타", AND($P4647&lt;&gt;"", $P4647&lt;&gt;"...", $P4647&lt;&gt;"입력오류", NOT(ISNUMBER(FIND($T$21:$T$34,$P4647)))),
            AND($P4647&lt;&gt;"", $P4647&lt;&gt;"...", $P4647&lt;&gt;"입력오류", $T$19=$P4647)
        )
    )
)</f>
        <v>0</v>
      </c>
    </row>
    <row r="4648" spans="1:17">
      <c r="A4648" t="s">
        <v>5426</v>
      </c>
      <c r="B4648" t="s">
        <v>5427</v>
      </c>
      <c r="I4648">
        <f t="shared" si="217"/>
        <v>4647</v>
      </c>
      <c r="J4648">
        <f t="shared" si="218"/>
        <v>4647</v>
      </c>
      <c r="K4648">
        <f t="shared" si="216"/>
        <v>1</v>
      </c>
      <c r="L4648" t="b">
        <f>COUNTIF($N$2:N4648, N4648)=1</f>
        <v>1</v>
      </c>
      <c r="M4648" s="37">
        <f>IF( $Q4648, MAX($M$1:M4647)+1, 0)</f>
        <v>0</v>
      </c>
      <c r="N4648" t="str" cm="1">
        <f t="array" ref="N4648">INDEX($A$9:$F$1048576, $J4648, $K4648 )</f>
        <v>B0527</v>
      </c>
      <c r="O4648" t="str" cm="1">
        <f t="array" ref="O4648">INDEX($B$9:$F$1048576, $J4648, $K4648 )</f>
        <v>대구은행(COCO/후)</v>
      </c>
      <c r="P4648" t="str" cm="1">
        <f t="array" ref="P4648">IF( $L4648, TRIM(_xll.IMDP("IR", $G$5&amp;$N4648, $G$6)), "" )</f>
        <v/>
      </c>
      <c r="Q4648" t="b" cm="1">
        <f t="array" ref="Q4648">IF(
    $U$1=1, AND($P4648&lt;&gt;"", $P4648&lt;&gt;"...", $P4648&lt;&gt;"입력오류"),
    IF(
        $U$18=1, AND($P4648&lt;&gt;"", $P4648&lt;&gt;"...", $P4648&lt;&gt;"입력오류", ISNUMBER(FIND(INDEX($T$2:$T$7,$U$1),$P4648))),
        IF(
            $U$17="기타", AND($P4648&lt;&gt;"", $P4648&lt;&gt;"...", $P4648&lt;&gt;"입력오류", NOT(ISNUMBER(FIND($T$21:$T$34,$P4648)))),
            AND($P4648&lt;&gt;"", $P4648&lt;&gt;"...", $P4648&lt;&gt;"입력오류", $T$19=$P4648)
        )
    )
)</f>
        <v>0</v>
      </c>
    </row>
    <row r="4649" spans="1:17">
      <c r="A4649" t="s">
        <v>5428</v>
      </c>
      <c r="B4649" t="s">
        <v>5429</v>
      </c>
      <c r="I4649">
        <f t="shared" si="217"/>
        <v>4648</v>
      </c>
      <c r="J4649">
        <f t="shared" si="218"/>
        <v>4648</v>
      </c>
      <c r="K4649">
        <f t="shared" si="216"/>
        <v>1</v>
      </c>
      <c r="L4649" t="b">
        <f>COUNTIF($N$2:N4649, N4649)=1</f>
        <v>1</v>
      </c>
      <c r="M4649" s="37">
        <f>IF( $Q4649, MAX($M$1:M4648)+1, 0)</f>
        <v>0</v>
      </c>
      <c r="N4649" t="str" cm="1">
        <f t="array" ref="N4649">INDEX($A$9:$F$1048576, $J4649, $K4649 )</f>
        <v>B0622</v>
      </c>
      <c r="O4649" t="str" cm="1">
        <f t="array" ref="O4649">INDEX($B$9:$F$1048576, $J4649, $K4649 )</f>
        <v>제주은행(COCO/후후)</v>
      </c>
      <c r="P4649" t="str" cm="1">
        <f t="array" ref="P4649">IF( $L4649, TRIM(_xll.IMDP("IR", $G$5&amp;$N4649, $G$6)), "" )</f>
        <v/>
      </c>
      <c r="Q4649" t="b" cm="1">
        <f t="array" ref="Q4649">IF(
    $U$1=1, AND($P4649&lt;&gt;"", $P4649&lt;&gt;"...", $P4649&lt;&gt;"입력오류"),
    IF(
        $U$18=1, AND($P4649&lt;&gt;"", $P4649&lt;&gt;"...", $P4649&lt;&gt;"입력오류", ISNUMBER(FIND(INDEX($T$2:$T$7,$U$1),$P4649))),
        IF(
            $U$17="기타", AND($P4649&lt;&gt;"", $P4649&lt;&gt;"...", $P4649&lt;&gt;"입력오류", NOT(ISNUMBER(FIND($T$21:$T$34,$P4649)))),
            AND($P4649&lt;&gt;"", $P4649&lt;&gt;"...", $P4649&lt;&gt;"입력오류", $T$19=$P4649)
        )
    )
)</f>
        <v>0</v>
      </c>
    </row>
    <row r="4650" spans="1:17">
      <c r="A4650" t="s">
        <v>9484</v>
      </c>
      <c r="B4650" t="s">
        <v>5505</v>
      </c>
      <c r="I4650">
        <f t="shared" si="217"/>
        <v>4649</v>
      </c>
      <c r="J4650">
        <f t="shared" si="218"/>
        <v>4649</v>
      </c>
      <c r="K4650">
        <f t="shared" si="216"/>
        <v>1</v>
      </c>
      <c r="L4650" t="b">
        <f>COUNTIF($N$2:N4650, N4650)=1</f>
        <v>1</v>
      </c>
      <c r="M4650" s="37">
        <f>IF( $Q4650, MAX($M$1:M4649)+1, 0)</f>
        <v>0</v>
      </c>
      <c r="N4650" t="str" cm="1">
        <f t="array" ref="N4650">INDEX($A$9:$F$1048576, $J4650, $K4650 )</f>
        <v>B1078</v>
      </c>
      <c r="O4650" t="str" cm="1">
        <f t="array" ref="O4650">INDEX($B$9:$F$1048576, $J4650, $K4650 )</f>
        <v>아이에스동서(담보부)</v>
      </c>
      <c r="P4650" t="str" cm="1">
        <f t="array" ref="P4650">IF( $L4650, TRIM(_xll.IMDP("IR", $G$5&amp;$N4650, $G$6)), "" )</f>
        <v/>
      </c>
      <c r="Q4650" t="b" cm="1">
        <f t="array" ref="Q4650">IF(
    $U$1=1, AND($P4650&lt;&gt;"", $P4650&lt;&gt;"...", $P4650&lt;&gt;"입력오류"),
    IF(
        $U$18=1, AND($P4650&lt;&gt;"", $P4650&lt;&gt;"...", $P4650&lt;&gt;"입력오류", ISNUMBER(FIND(INDEX($T$2:$T$7,$U$1),$P4650))),
        IF(
            $U$17="기타", AND($P4650&lt;&gt;"", $P4650&lt;&gt;"...", $P4650&lt;&gt;"입력오류", NOT(ISNUMBER(FIND($T$21:$T$34,$P4650)))),
            AND($P4650&lt;&gt;"", $P4650&lt;&gt;"...", $P4650&lt;&gt;"입력오류", $T$19=$P4650)
        )
    )
)</f>
        <v>0</v>
      </c>
    </row>
    <row r="4651" spans="1:17">
      <c r="A4651" t="s">
        <v>5430</v>
      </c>
      <c r="B4651" t="s">
        <v>5431</v>
      </c>
      <c r="I4651">
        <f t="shared" si="217"/>
        <v>4650</v>
      </c>
      <c r="J4651">
        <f t="shared" si="218"/>
        <v>4650</v>
      </c>
      <c r="K4651">
        <f t="shared" si="216"/>
        <v>1</v>
      </c>
      <c r="L4651" t="b">
        <f>COUNTIF($N$2:N4651, N4651)=1</f>
        <v>1</v>
      </c>
      <c r="M4651" s="37">
        <f>IF( $Q4651, MAX($M$1:M4650)+1, 0)</f>
        <v>0</v>
      </c>
      <c r="N4651" t="str" cm="1">
        <f t="array" ref="N4651">INDEX($A$9:$F$1048576, $J4651, $K4651 )</f>
        <v>B1118</v>
      </c>
      <c r="O4651" t="str" cm="1">
        <f t="array" ref="O4651">INDEX($B$9:$F$1048576, $J4651, $K4651 )</f>
        <v>하나금융지주(COCO/후후)</v>
      </c>
      <c r="P4651" t="str" cm="1">
        <f t="array" ref="P4651">IF( $L4651, TRIM(_xll.IMDP("IR", $G$5&amp;$N4651, $G$6)), "" )</f>
        <v/>
      </c>
      <c r="Q4651" t="b" cm="1">
        <f t="array" ref="Q4651">IF(
    $U$1=1, AND($P4651&lt;&gt;"", $P4651&lt;&gt;"...", $P4651&lt;&gt;"입력오류"),
    IF(
        $U$18=1, AND($P4651&lt;&gt;"", $P4651&lt;&gt;"...", $P4651&lt;&gt;"입력오류", ISNUMBER(FIND(INDEX($T$2:$T$7,$U$1),$P4651))),
        IF(
            $U$17="기타", AND($P4651&lt;&gt;"", $P4651&lt;&gt;"...", $P4651&lt;&gt;"입력오류", NOT(ISNUMBER(FIND($T$21:$T$34,$P4651)))),
            AND($P4651&lt;&gt;"", $P4651&lt;&gt;"...", $P4651&lt;&gt;"입력오류", $T$19=$P4651)
        )
    )
)</f>
        <v>0</v>
      </c>
    </row>
    <row r="4652" spans="1:17">
      <c r="A4652" t="s">
        <v>9485</v>
      </c>
      <c r="B4652" t="s">
        <v>9486</v>
      </c>
      <c r="I4652">
        <f t="shared" si="217"/>
        <v>4651</v>
      </c>
      <c r="J4652">
        <f t="shared" si="218"/>
        <v>4651</v>
      </c>
      <c r="K4652">
        <f t="shared" si="216"/>
        <v>1</v>
      </c>
      <c r="L4652" t="b">
        <f>COUNTIF($N$2:N4652, N4652)=1</f>
        <v>1</v>
      </c>
      <c r="M4652" s="37">
        <f>IF( $Q4652, MAX($M$1:M4651)+1, 0)</f>
        <v>0</v>
      </c>
      <c r="N4652" t="str" cm="1">
        <f t="array" ref="N4652">INDEX($A$9:$F$1048576, $J4652, $K4652 )</f>
        <v>B1369</v>
      </c>
      <c r="O4652" t="str" cm="1">
        <f t="array" ref="O4652">INDEX($B$9:$F$1048576, $J4652, $K4652 )</f>
        <v>이랜드리테일(자산관리공사보증)</v>
      </c>
      <c r="P4652" t="str" cm="1">
        <f t="array" ref="P4652">IF( $L4652, TRIM(_xll.IMDP("IR", $G$5&amp;$N4652, $G$6)), "" )</f>
        <v/>
      </c>
      <c r="Q4652" t="b" cm="1">
        <f t="array" ref="Q4652">IF(
    $U$1=1, AND($P4652&lt;&gt;"", $P4652&lt;&gt;"...", $P4652&lt;&gt;"입력오류"),
    IF(
        $U$18=1, AND($P4652&lt;&gt;"", $P4652&lt;&gt;"...", $P4652&lt;&gt;"입력오류", ISNUMBER(FIND(INDEX($T$2:$T$7,$U$1),$P4652))),
        IF(
            $U$17="기타", AND($P4652&lt;&gt;"", $P4652&lt;&gt;"...", $P4652&lt;&gt;"입력오류", NOT(ISNUMBER(FIND($T$21:$T$34,$P4652)))),
            AND($P4652&lt;&gt;"", $P4652&lt;&gt;"...", $P4652&lt;&gt;"입력오류", $T$19=$P4652)
        )
    )
)</f>
        <v>0</v>
      </c>
    </row>
    <row r="4653" spans="1:17">
      <c r="A4653" t="s">
        <v>5432</v>
      </c>
      <c r="B4653" t="s">
        <v>5433</v>
      </c>
      <c r="I4653">
        <f t="shared" si="217"/>
        <v>4652</v>
      </c>
      <c r="J4653">
        <f t="shared" si="218"/>
        <v>4652</v>
      </c>
      <c r="K4653">
        <f t="shared" si="216"/>
        <v>1</v>
      </c>
      <c r="L4653" t="b">
        <f>COUNTIF($N$2:N4653, N4653)=1</f>
        <v>1</v>
      </c>
      <c r="M4653" s="37">
        <f>IF( $Q4653, MAX($M$1:M4652)+1, 0)</f>
        <v>0</v>
      </c>
      <c r="N4653" t="str" cm="1">
        <f t="array" ref="N4653">INDEX($A$9:$F$1048576, $J4653, $K4653 )</f>
        <v>B1534</v>
      </c>
      <c r="O4653" t="str" cm="1">
        <f t="array" ref="O4653">INDEX($B$9:$F$1048576, $J4653, $K4653 )</f>
        <v>메리츠캐피탈(HYBRID/후후)</v>
      </c>
      <c r="P4653" t="str" cm="1">
        <f t="array" ref="P4653">IF( $L4653, TRIM(_xll.IMDP("IR", $G$5&amp;$N4653, $G$6)), "" )</f>
        <v/>
      </c>
      <c r="Q4653" t="b" cm="1">
        <f t="array" ref="Q4653">IF(
    $U$1=1, AND($P4653&lt;&gt;"", $P4653&lt;&gt;"...", $P4653&lt;&gt;"입력오류"),
    IF(
        $U$18=1, AND($P4653&lt;&gt;"", $P4653&lt;&gt;"...", $P4653&lt;&gt;"입력오류", ISNUMBER(FIND(INDEX($T$2:$T$7,$U$1),$P4653))),
        IF(
            $U$17="기타", AND($P4653&lt;&gt;"", $P4653&lt;&gt;"...", $P4653&lt;&gt;"입력오류", NOT(ISNUMBER(FIND($T$21:$T$34,$P4653)))),
            AND($P4653&lt;&gt;"", $P4653&lt;&gt;"...", $P4653&lt;&gt;"입력오류", $T$19=$P4653)
        )
    )
)</f>
        <v>0</v>
      </c>
    </row>
    <row r="4654" spans="1:17">
      <c r="A4654" t="s">
        <v>9487</v>
      </c>
      <c r="B4654" t="s">
        <v>9488</v>
      </c>
      <c r="I4654">
        <f t="shared" si="217"/>
        <v>4653</v>
      </c>
      <c r="J4654">
        <f t="shared" si="218"/>
        <v>4653</v>
      </c>
      <c r="K4654">
        <f t="shared" si="216"/>
        <v>1</v>
      </c>
      <c r="L4654" t="b">
        <f>COUNTIF($N$2:N4654, N4654)=1</f>
        <v>1</v>
      </c>
      <c r="M4654" s="37">
        <f>IF( $Q4654, MAX($M$1:M4653)+1, 0)</f>
        <v>0</v>
      </c>
      <c r="N4654" t="str" cm="1">
        <f t="array" ref="N4654">INDEX($A$9:$F$1048576, $J4654, $K4654 )</f>
        <v>B1767</v>
      </c>
      <c r="O4654" t="str" cm="1">
        <f t="array" ref="O4654">INDEX($B$9:$F$1048576, $J4654, $K4654 )</f>
        <v>SK텔레콤(SK스퀘어보증)</v>
      </c>
      <c r="P4654" t="str" cm="1">
        <f t="array" ref="P4654">IF( $L4654, TRIM(_xll.IMDP("IR", $G$5&amp;$N4654, $G$6)), "" )</f>
        <v/>
      </c>
      <c r="Q4654" t="b" cm="1">
        <f t="array" ref="Q4654">IF(
    $U$1=1, AND($P4654&lt;&gt;"", $P4654&lt;&gt;"...", $P4654&lt;&gt;"입력오류"),
    IF(
        $U$18=1, AND($P4654&lt;&gt;"", $P4654&lt;&gt;"...", $P4654&lt;&gt;"입력오류", ISNUMBER(FIND(INDEX($T$2:$T$7,$U$1),$P4654))),
        IF(
            $U$17="기타", AND($P4654&lt;&gt;"", $P4654&lt;&gt;"...", $P4654&lt;&gt;"입력오류", NOT(ISNUMBER(FIND($T$21:$T$34,$P4654)))),
            AND($P4654&lt;&gt;"", $P4654&lt;&gt;"...", $P4654&lt;&gt;"입력오류", $T$19=$P4654)
        )
    )
)</f>
        <v>0</v>
      </c>
    </row>
    <row r="4655" spans="1:17">
      <c r="A4655" t="s">
        <v>5434</v>
      </c>
      <c r="B4655" t="s">
        <v>5435</v>
      </c>
      <c r="I4655">
        <f t="shared" si="217"/>
        <v>4654</v>
      </c>
      <c r="J4655">
        <f t="shared" si="218"/>
        <v>4654</v>
      </c>
      <c r="K4655">
        <f t="shared" si="216"/>
        <v>1</v>
      </c>
      <c r="L4655" t="b">
        <f>COUNTIF($N$2:N4655, N4655)=1</f>
        <v>1</v>
      </c>
      <c r="M4655" s="37">
        <f>IF( $Q4655, MAX($M$1:M4654)+1, 0)</f>
        <v>0</v>
      </c>
      <c r="N4655" t="str" cm="1">
        <f t="array" ref="N4655">INDEX($A$9:$F$1048576, $J4655, $K4655 )</f>
        <v>B2132</v>
      </c>
      <c r="O4655" t="str" cm="1">
        <f t="array" ref="O4655">INDEX($B$9:$F$1048576, $J4655, $K4655 )</f>
        <v>KCC건설(담보부)</v>
      </c>
      <c r="P4655" t="str" cm="1">
        <f t="array" ref="P4655">IF( $L4655, TRIM(_xll.IMDP("IR", $G$5&amp;$N4655, $G$6)), "" )</f>
        <v/>
      </c>
      <c r="Q4655" t="b" cm="1">
        <f t="array" ref="Q4655">IF(
    $U$1=1, AND($P4655&lt;&gt;"", $P4655&lt;&gt;"...", $P4655&lt;&gt;"입력오류"),
    IF(
        $U$18=1, AND($P4655&lt;&gt;"", $P4655&lt;&gt;"...", $P4655&lt;&gt;"입력오류", ISNUMBER(FIND(INDEX($T$2:$T$7,$U$1),$P4655))),
        IF(
            $U$17="기타", AND($P4655&lt;&gt;"", $P4655&lt;&gt;"...", $P4655&lt;&gt;"입력오류", NOT(ISNUMBER(FIND($T$21:$T$34,$P4655)))),
            AND($P4655&lt;&gt;"", $P4655&lt;&gt;"...", $P4655&lt;&gt;"입력오류", $T$19=$P4655)
        )
    )
)</f>
        <v>0</v>
      </c>
    </row>
    <row r="4656" spans="1:17">
      <c r="A4656" t="s">
        <v>5436</v>
      </c>
      <c r="B4656" t="s">
        <v>5437</v>
      </c>
      <c r="I4656">
        <f t="shared" si="217"/>
        <v>4655</v>
      </c>
      <c r="J4656">
        <f t="shared" si="218"/>
        <v>4655</v>
      </c>
      <c r="K4656">
        <f t="shared" si="216"/>
        <v>1</v>
      </c>
      <c r="L4656" t="b">
        <f>COUNTIF($N$2:N4656, N4656)=1</f>
        <v>1</v>
      </c>
      <c r="M4656" s="37">
        <f>IF( $Q4656, MAX($M$1:M4655)+1, 0)</f>
        <v>0</v>
      </c>
      <c r="N4656" t="str" cm="1">
        <f t="array" ref="N4656">INDEX($A$9:$F$1048576, $J4656, $K4656 )</f>
        <v>B2313</v>
      </c>
      <c r="O4656" t="str" cm="1">
        <f t="array" ref="O4656">INDEX($B$9:$F$1048576, $J4656, $K4656 )</f>
        <v>국민은행(COCO/후)</v>
      </c>
      <c r="P4656" t="str" cm="1">
        <f t="array" ref="P4656">IF( $L4656, TRIM(_xll.IMDP("IR", $G$5&amp;$N4656, $G$6)), "" )</f>
        <v/>
      </c>
      <c r="Q4656" t="b" cm="1">
        <f t="array" ref="Q4656">IF(
    $U$1=1, AND($P4656&lt;&gt;"", $P4656&lt;&gt;"...", $P4656&lt;&gt;"입력오류"),
    IF(
        $U$18=1, AND($P4656&lt;&gt;"", $P4656&lt;&gt;"...", $P4656&lt;&gt;"입력오류", ISNUMBER(FIND(INDEX($T$2:$T$7,$U$1),$P4656))),
        IF(
            $U$17="기타", AND($P4656&lt;&gt;"", $P4656&lt;&gt;"...", $P4656&lt;&gt;"입력오류", NOT(ISNUMBER(FIND($T$21:$T$34,$P4656)))),
            AND($P4656&lt;&gt;"", $P4656&lt;&gt;"...", $P4656&lt;&gt;"입력오류", $T$19=$P4656)
        )
    )
)</f>
        <v>0</v>
      </c>
    </row>
    <row r="4657" spans="1:17">
      <c r="A4657" t="s">
        <v>5438</v>
      </c>
      <c r="B4657" t="s">
        <v>5439</v>
      </c>
      <c r="I4657">
        <f t="shared" si="217"/>
        <v>4656</v>
      </c>
      <c r="J4657">
        <f t="shared" si="218"/>
        <v>4656</v>
      </c>
      <c r="K4657">
        <f t="shared" si="216"/>
        <v>1</v>
      </c>
      <c r="L4657" t="b">
        <f>COUNTIF($N$2:N4657, N4657)=1</f>
        <v>1</v>
      </c>
      <c r="M4657" s="37">
        <f>IF( $Q4657, MAX($M$1:M4656)+1, 0)</f>
        <v>0</v>
      </c>
      <c r="N4657" t="str" cm="1">
        <f t="array" ref="N4657">INDEX($A$9:$F$1048576, $J4657, $K4657 )</f>
        <v>B2353</v>
      </c>
      <c r="O4657" t="str" cm="1">
        <f t="array" ref="O4657">INDEX($B$9:$F$1048576, $J4657, $K4657 )</f>
        <v>롯데쇼핑(롯데지주연대보증)</v>
      </c>
      <c r="P4657" t="str" cm="1">
        <f t="array" ref="P4657">IF( $L4657, TRIM(_xll.IMDP("IR", $G$5&amp;$N4657, $G$6)), "" )</f>
        <v/>
      </c>
      <c r="Q4657" t="b" cm="1">
        <f t="array" ref="Q4657">IF(
    $U$1=1, AND($P4657&lt;&gt;"", $P4657&lt;&gt;"...", $P4657&lt;&gt;"입력오류"),
    IF(
        $U$18=1, AND($P4657&lt;&gt;"", $P4657&lt;&gt;"...", $P4657&lt;&gt;"입력오류", ISNUMBER(FIND(INDEX($T$2:$T$7,$U$1),$P4657))),
        IF(
            $U$17="기타", AND($P4657&lt;&gt;"", $P4657&lt;&gt;"...", $P4657&lt;&gt;"입력오류", NOT(ISNUMBER(FIND($T$21:$T$34,$P4657)))),
            AND($P4657&lt;&gt;"", $P4657&lt;&gt;"...", $P4657&lt;&gt;"입력오류", $T$19=$P4657)
        )
    )
)</f>
        <v>0</v>
      </c>
    </row>
    <row r="4658" spans="1:17">
      <c r="A4658" t="s">
        <v>5440</v>
      </c>
      <c r="B4658" t="s">
        <v>5441</v>
      </c>
      <c r="I4658">
        <f t="shared" si="217"/>
        <v>4657</v>
      </c>
      <c r="J4658">
        <f t="shared" si="218"/>
        <v>4657</v>
      </c>
      <c r="K4658">
        <f t="shared" si="216"/>
        <v>1</v>
      </c>
      <c r="L4658" t="b">
        <f>COUNTIF($N$2:N4658, N4658)=1</f>
        <v>1</v>
      </c>
      <c r="M4658" s="37">
        <f>IF( $Q4658, MAX($M$1:M4657)+1, 0)</f>
        <v>0</v>
      </c>
      <c r="N4658" t="str" cm="1">
        <f t="array" ref="N4658">INDEX($A$9:$F$1048576, $J4658, $K4658 )</f>
        <v>B2953</v>
      </c>
      <c r="O4658" t="str" cm="1">
        <f t="array" ref="O4658">INDEX($B$9:$F$1048576, $J4658, $K4658 )</f>
        <v>JB금융지주(COCO/후)</v>
      </c>
      <c r="P4658" t="str" cm="1">
        <f t="array" ref="P4658">IF( $L4658, TRIM(_xll.IMDP("IR", $G$5&amp;$N4658, $G$6)), "" )</f>
        <v/>
      </c>
      <c r="Q4658" t="b" cm="1">
        <f t="array" ref="Q4658">IF(
    $U$1=1, AND($P4658&lt;&gt;"", $P4658&lt;&gt;"...", $P4658&lt;&gt;"입력오류"),
    IF(
        $U$18=1, AND($P4658&lt;&gt;"", $P4658&lt;&gt;"...", $P4658&lt;&gt;"입력오류", ISNUMBER(FIND(INDEX($T$2:$T$7,$U$1),$P4658))),
        IF(
            $U$17="기타", AND($P4658&lt;&gt;"", $P4658&lt;&gt;"...", $P4658&lt;&gt;"입력오류", NOT(ISNUMBER(FIND($T$21:$T$34,$P4658)))),
            AND($P4658&lt;&gt;"", $P4658&lt;&gt;"...", $P4658&lt;&gt;"입력오류", $T$19=$P4658)
        )
    )
)</f>
        <v>0</v>
      </c>
    </row>
    <row r="4659" spans="1:17">
      <c r="A4659" t="s">
        <v>5442</v>
      </c>
      <c r="B4659" t="s">
        <v>5443</v>
      </c>
      <c r="I4659">
        <f t="shared" si="217"/>
        <v>4658</v>
      </c>
      <c r="J4659">
        <f t="shared" si="218"/>
        <v>4658</v>
      </c>
      <c r="K4659">
        <f t="shared" si="216"/>
        <v>1</v>
      </c>
      <c r="L4659" t="b">
        <f>COUNTIF($N$2:N4659, N4659)=1</f>
        <v>1</v>
      </c>
      <c r="M4659" s="37">
        <f>IF( $Q4659, MAX($M$1:M4658)+1, 0)</f>
        <v>0</v>
      </c>
      <c r="N4659" t="str" cm="1">
        <f t="array" ref="N4659">INDEX($A$9:$F$1048576, $J4659, $K4659 )</f>
        <v>B3401</v>
      </c>
      <c r="O4659" t="str" cm="1">
        <f t="array" ref="O4659">INDEX($B$9:$F$1048576, $J4659, $K4659 )</f>
        <v>한국산업은행(COCO/후)</v>
      </c>
      <c r="P4659" t="str" cm="1">
        <f t="array" ref="P4659">IF( $L4659, TRIM(_xll.IMDP("IR", $G$5&amp;$N4659, $G$6)), "" )</f>
        <v/>
      </c>
      <c r="Q4659" t="b" cm="1">
        <f t="array" ref="Q4659">IF(
    $U$1=1, AND($P4659&lt;&gt;"", $P4659&lt;&gt;"...", $P4659&lt;&gt;"입력오류"),
    IF(
        $U$18=1, AND($P4659&lt;&gt;"", $P4659&lt;&gt;"...", $P4659&lt;&gt;"입력오류", ISNUMBER(FIND(INDEX($T$2:$T$7,$U$1),$P4659))),
        IF(
            $U$17="기타", AND($P4659&lt;&gt;"", $P4659&lt;&gt;"...", $P4659&lt;&gt;"입력오류", NOT(ISNUMBER(FIND($T$21:$T$34,$P4659)))),
            AND($P4659&lt;&gt;"", $P4659&lt;&gt;"...", $P4659&lt;&gt;"입력오류", $T$19=$P4659)
        )
    )
)</f>
        <v>0</v>
      </c>
    </row>
    <row r="4660" spans="1:17">
      <c r="A4660" t="s">
        <v>9489</v>
      </c>
      <c r="B4660" t="s">
        <v>9490</v>
      </c>
      <c r="I4660">
        <f t="shared" si="217"/>
        <v>4659</v>
      </c>
      <c r="J4660">
        <f t="shared" si="218"/>
        <v>4659</v>
      </c>
      <c r="K4660">
        <f t="shared" si="216"/>
        <v>1</v>
      </c>
      <c r="L4660" t="b">
        <f>COUNTIF($N$2:N4660, N4660)=1</f>
        <v>1</v>
      </c>
      <c r="M4660" s="37">
        <f>IF( $Q4660, MAX($M$1:M4659)+1, 0)</f>
        <v>0</v>
      </c>
      <c r="N4660" t="str" cm="1">
        <f t="array" ref="N4660">INDEX($A$9:$F$1048576, $J4660, $K4660 )</f>
        <v>B3986</v>
      </c>
      <c r="O4660" t="str" cm="1">
        <f t="array" ref="O4660">INDEX($B$9:$F$1048576, $J4660, $K4660 )</f>
        <v>KB금융(COCO/후)</v>
      </c>
      <c r="P4660" t="str" cm="1">
        <f t="array" ref="P4660">IF( $L4660, TRIM(_xll.IMDP("IR", $G$5&amp;$N4660, $G$6)), "" )</f>
        <v/>
      </c>
      <c r="Q4660" t="b" cm="1">
        <f t="array" ref="Q4660">IF(
    $U$1=1, AND($P4660&lt;&gt;"", $P4660&lt;&gt;"...", $P4660&lt;&gt;"입력오류"),
    IF(
        $U$18=1, AND($P4660&lt;&gt;"", $P4660&lt;&gt;"...", $P4660&lt;&gt;"입력오류", ISNUMBER(FIND(INDEX($T$2:$T$7,$U$1),$P4660))),
        IF(
            $U$17="기타", AND($P4660&lt;&gt;"", $P4660&lt;&gt;"...", $P4660&lt;&gt;"입력오류", NOT(ISNUMBER(FIND($T$21:$T$34,$P4660)))),
            AND($P4660&lt;&gt;"", $P4660&lt;&gt;"...", $P4660&lt;&gt;"입력오류", $T$19=$P4660)
        )
    )
)</f>
        <v>0</v>
      </c>
    </row>
    <row r="4661" spans="1:17">
      <c r="A4661" t="s">
        <v>5444</v>
      </c>
      <c r="B4661" t="s">
        <v>5445</v>
      </c>
      <c r="I4661">
        <f t="shared" si="217"/>
        <v>4660</v>
      </c>
      <c r="J4661">
        <f t="shared" si="218"/>
        <v>4660</v>
      </c>
      <c r="K4661">
        <f t="shared" si="216"/>
        <v>1</v>
      </c>
      <c r="L4661" t="b">
        <f>COUNTIF($N$2:N4661, N4661)=1</f>
        <v>1</v>
      </c>
      <c r="M4661" s="37">
        <f>IF( $Q4661, MAX($M$1:M4660)+1, 0)</f>
        <v>0</v>
      </c>
      <c r="N4661" t="str" cm="1">
        <f t="array" ref="N4661">INDEX($A$9:$F$1048576, $J4661, $K4661 )</f>
        <v>B5405</v>
      </c>
      <c r="O4661" t="str" cm="1">
        <f t="array" ref="O4661">INDEX($B$9:$F$1048576, $J4661, $K4661 )</f>
        <v>경남은행(COCO/후)</v>
      </c>
      <c r="P4661" t="str" cm="1">
        <f t="array" ref="P4661">IF( $L4661, TRIM(_xll.IMDP("IR", $G$5&amp;$N4661, $G$6)), "" )</f>
        <v/>
      </c>
      <c r="Q4661" t="b" cm="1">
        <f t="array" ref="Q4661">IF(
    $U$1=1, AND($P4661&lt;&gt;"", $P4661&lt;&gt;"...", $P4661&lt;&gt;"입력오류"),
    IF(
        $U$18=1, AND($P4661&lt;&gt;"", $P4661&lt;&gt;"...", $P4661&lt;&gt;"입력오류", ISNUMBER(FIND(INDEX($T$2:$T$7,$U$1),$P4661))),
        IF(
            $U$17="기타", AND($P4661&lt;&gt;"", $P4661&lt;&gt;"...", $P4661&lt;&gt;"입력오류", NOT(ISNUMBER(FIND($T$21:$T$34,$P4661)))),
            AND($P4661&lt;&gt;"", $P4661&lt;&gt;"...", $P4661&lt;&gt;"입력오류", $T$19=$P4661)
        )
    )
)</f>
        <v>0</v>
      </c>
    </row>
    <row r="4662" spans="1:17">
      <c r="A4662" t="s">
        <v>9491</v>
      </c>
      <c r="B4662" t="s">
        <v>9492</v>
      </c>
      <c r="I4662">
        <f t="shared" si="217"/>
        <v>4661</v>
      </c>
      <c r="J4662">
        <f t="shared" si="218"/>
        <v>4661</v>
      </c>
      <c r="K4662">
        <f t="shared" si="216"/>
        <v>1</v>
      </c>
      <c r="L4662" t="b">
        <f>COUNTIF($N$2:N4662, N4662)=1</f>
        <v>1</v>
      </c>
      <c r="M4662" s="37">
        <f>IF( $Q4662, MAX($M$1:M4661)+1, 0)</f>
        <v>0</v>
      </c>
      <c r="N4662" t="str" cm="1">
        <f t="array" ref="N4662">INDEX($A$9:$F$1048576, $J4662, $K4662 )</f>
        <v>B5406</v>
      </c>
      <c r="O4662" t="str" cm="1">
        <f t="array" ref="O4662">INDEX($B$9:$F$1048576, $J4662, $K4662 )</f>
        <v>광주은행(COCO/후)</v>
      </c>
      <c r="P4662" t="str" cm="1">
        <f t="array" ref="P4662">IF( $L4662, TRIM(_xll.IMDP("IR", $G$5&amp;$N4662, $G$6)), "" )</f>
        <v/>
      </c>
      <c r="Q4662" t="b" cm="1">
        <f t="array" ref="Q4662">IF(
    $U$1=1, AND($P4662&lt;&gt;"", $P4662&lt;&gt;"...", $P4662&lt;&gt;"입력오류"),
    IF(
        $U$18=1, AND($P4662&lt;&gt;"", $P4662&lt;&gt;"...", $P4662&lt;&gt;"입력오류", ISNUMBER(FIND(INDEX($T$2:$T$7,$U$1),$P4662))),
        IF(
            $U$17="기타", AND($P4662&lt;&gt;"", $P4662&lt;&gt;"...", $P4662&lt;&gt;"입력오류", NOT(ISNUMBER(FIND($T$21:$T$34,$P4662)))),
            AND($P4662&lt;&gt;"", $P4662&lt;&gt;"...", $P4662&lt;&gt;"입력오류", $T$19=$P4662)
        )
    )
)</f>
        <v>0</v>
      </c>
    </row>
    <row r="4663" spans="1:17">
      <c r="A4663" t="s">
        <v>5446</v>
      </c>
      <c r="B4663" t="s">
        <v>5447</v>
      </c>
      <c r="I4663">
        <f t="shared" si="217"/>
        <v>4662</v>
      </c>
      <c r="J4663">
        <f t="shared" si="218"/>
        <v>4662</v>
      </c>
      <c r="K4663">
        <f t="shared" si="216"/>
        <v>1</v>
      </c>
      <c r="L4663" t="b">
        <f>COUNTIF($N$2:N4663, N4663)=1</f>
        <v>1</v>
      </c>
      <c r="M4663" s="37">
        <f>IF( $Q4663, MAX($M$1:M4662)+1, 0)</f>
        <v>0</v>
      </c>
      <c r="N4663" t="str" cm="1">
        <f t="array" ref="N4663">INDEX($A$9:$F$1048576, $J4663, $K4663 )</f>
        <v>B5773</v>
      </c>
      <c r="O4663" t="str" cm="1">
        <f t="array" ref="O4663">INDEX($B$9:$F$1048576, $J4663, $K4663 )</f>
        <v>신한금융지주회사(COCO/후후)</v>
      </c>
      <c r="P4663" t="str" cm="1">
        <f t="array" ref="P4663">IF( $L4663, TRIM(_xll.IMDP("IR", $G$5&amp;$N4663, $G$6)), "" )</f>
        <v/>
      </c>
      <c r="Q4663" t="b" cm="1">
        <f t="array" ref="Q4663">IF(
    $U$1=1, AND($P4663&lt;&gt;"", $P4663&lt;&gt;"...", $P4663&lt;&gt;"입력오류"),
    IF(
        $U$18=1, AND($P4663&lt;&gt;"", $P4663&lt;&gt;"...", $P4663&lt;&gt;"입력오류", ISNUMBER(FIND(INDEX($T$2:$T$7,$U$1),$P4663))),
        IF(
            $U$17="기타", AND($P4663&lt;&gt;"", $P4663&lt;&gt;"...", $P4663&lt;&gt;"입력오류", NOT(ISNUMBER(FIND($T$21:$T$34,$P4663)))),
            AND($P4663&lt;&gt;"", $P4663&lt;&gt;"...", $P4663&lt;&gt;"입력오류", $T$19=$P4663)
        )
    )
)</f>
        <v>0</v>
      </c>
    </row>
    <row r="4664" spans="1:17">
      <c r="A4664" t="s">
        <v>5448</v>
      </c>
      <c r="B4664" t="s">
        <v>5449</v>
      </c>
      <c r="I4664">
        <f t="shared" si="217"/>
        <v>4663</v>
      </c>
      <c r="J4664">
        <f t="shared" si="218"/>
        <v>4663</v>
      </c>
      <c r="K4664">
        <f t="shared" si="216"/>
        <v>1</v>
      </c>
      <c r="L4664" t="b">
        <f>COUNTIF($N$2:N4664, N4664)=1</f>
        <v>1</v>
      </c>
      <c r="M4664" s="37">
        <f>IF( $Q4664, MAX($M$1:M4663)+1, 0)</f>
        <v>0</v>
      </c>
      <c r="N4664" t="str" cm="1">
        <f t="array" ref="N4664">INDEX($A$9:$F$1048576, $J4664, $K4664 )</f>
        <v>B7858</v>
      </c>
      <c r="O4664" t="str" cm="1">
        <f t="array" ref="O4664">INDEX($B$9:$F$1048576, $J4664, $K4664 )</f>
        <v>통영에코파워(HDC권면)</v>
      </c>
      <c r="P4664" t="str" cm="1">
        <f t="array" ref="P4664">IF( $L4664, TRIM(_xll.IMDP("IR", $G$5&amp;$N4664, $G$6)), "" )</f>
        <v/>
      </c>
      <c r="Q4664" t="b" cm="1">
        <f t="array" ref="Q4664">IF(
    $U$1=1, AND($P4664&lt;&gt;"", $P4664&lt;&gt;"...", $P4664&lt;&gt;"입력오류"),
    IF(
        $U$18=1, AND($P4664&lt;&gt;"", $P4664&lt;&gt;"...", $P4664&lt;&gt;"입력오류", ISNUMBER(FIND(INDEX($T$2:$T$7,$U$1),$P4664))),
        IF(
            $U$17="기타", AND($P4664&lt;&gt;"", $P4664&lt;&gt;"...", $P4664&lt;&gt;"입력오류", NOT(ISNUMBER(FIND($T$21:$T$34,$P4664)))),
            AND($P4664&lt;&gt;"", $P4664&lt;&gt;"...", $P4664&lt;&gt;"입력오류", $T$19=$P4664)
        )
    )
)</f>
        <v>0</v>
      </c>
    </row>
    <row r="4665" spans="1:17">
      <c r="A4665" t="s">
        <v>5450</v>
      </c>
      <c r="B4665" t="s">
        <v>5451</v>
      </c>
      <c r="I4665">
        <f t="shared" si="217"/>
        <v>4664</v>
      </c>
      <c r="J4665">
        <f t="shared" si="218"/>
        <v>4664</v>
      </c>
      <c r="K4665">
        <f t="shared" si="216"/>
        <v>1</v>
      </c>
      <c r="L4665" t="b">
        <f>COUNTIF($N$2:N4665, N4665)=1</f>
        <v>1</v>
      </c>
      <c r="M4665" s="37">
        <f>IF( $Q4665, MAX($M$1:M4664)+1, 0)</f>
        <v>0</v>
      </c>
      <c r="N4665" t="str" cm="1">
        <f t="array" ref="N4665">INDEX($A$9:$F$1048576, $J4665, $K4665 )</f>
        <v>B8497</v>
      </c>
      <c r="O4665" t="str" cm="1">
        <f t="array" ref="O4665">INDEX($B$9:$F$1048576, $J4665, $K4665 )</f>
        <v>케이비카드(HYBRID/후)</v>
      </c>
      <c r="P4665" t="str" cm="1">
        <f t="array" ref="P4665">IF( $L4665, TRIM(_xll.IMDP("IR", $G$5&amp;$N4665, $G$6)), "" )</f>
        <v/>
      </c>
      <c r="Q4665" t="b" cm="1">
        <f t="array" ref="Q4665">IF(
    $U$1=1, AND($P4665&lt;&gt;"", $P4665&lt;&gt;"...", $P4665&lt;&gt;"입력오류"),
    IF(
        $U$18=1, AND($P4665&lt;&gt;"", $P4665&lt;&gt;"...", $P4665&lt;&gt;"입력오류", ISNUMBER(FIND(INDEX($T$2:$T$7,$U$1),$P4665))),
        IF(
            $U$17="기타", AND($P4665&lt;&gt;"", $P4665&lt;&gt;"...", $P4665&lt;&gt;"입력오류", NOT(ISNUMBER(FIND($T$21:$T$34,$P4665)))),
            AND($P4665&lt;&gt;"", $P4665&lt;&gt;"...", $P4665&lt;&gt;"입력오류", $T$19=$P4665)
        )
    )
)</f>
        <v>0</v>
      </c>
    </row>
    <row r="4666" spans="1:17">
      <c r="A4666" t="s">
        <v>5452</v>
      </c>
      <c r="B4666" t="s">
        <v>5453</v>
      </c>
      <c r="I4666">
        <f t="shared" si="217"/>
        <v>4665</v>
      </c>
      <c r="J4666">
        <f t="shared" si="218"/>
        <v>4665</v>
      </c>
      <c r="K4666">
        <f t="shared" si="216"/>
        <v>1</v>
      </c>
      <c r="L4666" t="b">
        <f>COUNTIF($N$2:N4666, N4666)=1</f>
        <v>1</v>
      </c>
      <c r="M4666" s="37">
        <f>IF( $Q4666, MAX($M$1:M4665)+1, 0)</f>
        <v>0</v>
      </c>
      <c r="N4666" t="str" cm="1">
        <f t="array" ref="N4666">INDEX($A$9:$F$1048576, $J4666, $K4666 )</f>
        <v>B9327</v>
      </c>
      <c r="O4666" t="str" cm="1">
        <f t="array" ref="O4666">INDEX($B$9:$F$1048576, $J4666, $K4666 )</f>
        <v>수협은행(COCO/후후)</v>
      </c>
      <c r="P4666" t="str" cm="1">
        <f t="array" ref="P4666">IF( $L4666, TRIM(_xll.IMDP("IR", $G$5&amp;$N4666, $G$6)), "" )</f>
        <v/>
      </c>
      <c r="Q4666" t="b" cm="1">
        <f t="array" ref="Q4666">IF(
    $U$1=1, AND($P4666&lt;&gt;"", $P4666&lt;&gt;"...", $P4666&lt;&gt;"입력오류"),
    IF(
        $U$18=1, AND($P4666&lt;&gt;"", $P4666&lt;&gt;"...", $P4666&lt;&gt;"입력오류", ISNUMBER(FIND(INDEX($T$2:$T$7,$U$1),$P4666))),
        IF(
            $U$17="기타", AND($P4666&lt;&gt;"", $P4666&lt;&gt;"...", $P4666&lt;&gt;"입력오류", NOT(ISNUMBER(FIND($T$21:$T$34,$P4666)))),
            AND($P4666&lt;&gt;"", $P4666&lt;&gt;"...", $P4666&lt;&gt;"입력오류", $T$19=$P4666)
        )
    )
)</f>
        <v>0</v>
      </c>
    </row>
    <row r="4667" spans="1:17">
      <c r="A4667" t="s">
        <v>5454</v>
      </c>
      <c r="B4667" t="s">
        <v>5455</v>
      </c>
      <c r="I4667">
        <f t="shared" si="217"/>
        <v>4666</v>
      </c>
      <c r="J4667">
        <f t="shared" si="218"/>
        <v>4666</v>
      </c>
      <c r="K4667">
        <f t="shared" si="216"/>
        <v>1</v>
      </c>
      <c r="L4667" t="b">
        <f>COUNTIF($N$2:N4667, N4667)=1</f>
        <v>1</v>
      </c>
      <c r="M4667" s="37">
        <f>IF( $Q4667, MAX($M$1:M4666)+1, 0)</f>
        <v>0</v>
      </c>
      <c r="N4667" t="str" cm="1">
        <f t="array" ref="N4667">INDEX($A$9:$F$1048576, $J4667, $K4667 )</f>
        <v>C0001</v>
      </c>
      <c r="O4667" t="str" cm="1">
        <f t="array" ref="O4667">INDEX($B$9:$F$1048576, $J4667, $K4667 )</f>
        <v>신한은행(COCO/후후)</v>
      </c>
      <c r="P4667" t="str" cm="1">
        <f t="array" ref="P4667">IF( $L4667, TRIM(_xll.IMDP("IR", $G$5&amp;$N4667, $G$6)), "" )</f>
        <v/>
      </c>
      <c r="Q4667" t="b" cm="1">
        <f t="array" ref="Q4667">IF(
    $U$1=1, AND($P4667&lt;&gt;"", $P4667&lt;&gt;"...", $P4667&lt;&gt;"입력오류"),
    IF(
        $U$18=1, AND($P4667&lt;&gt;"", $P4667&lt;&gt;"...", $P4667&lt;&gt;"입력오류", ISNUMBER(FIND(INDEX($T$2:$T$7,$U$1),$P4667))),
        IF(
            $U$17="기타", AND($P4667&lt;&gt;"", $P4667&lt;&gt;"...", $P4667&lt;&gt;"입력오류", NOT(ISNUMBER(FIND($T$21:$T$34,$P4667)))),
            AND($P4667&lt;&gt;"", $P4667&lt;&gt;"...", $P4667&lt;&gt;"입력오류", $T$19=$P4667)
        )
    )
)</f>
        <v>0</v>
      </c>
    </row>
    <row r="4668" spans="1:17">
      <c r="A4668" t="s">
        <v>5456</v>
      </c>
      <c r="B4668" t="s">
        <v>5457</v>
      </c>
      <c r="I4668">
        <f t="shared" si="217"/>
        <v>4667</v>
      </c>
      <c r="J4668">
        <f t="shared" si="218"/>
        <v>4667</v>
      </c>
      <c r="K4668">
        <f t="shared" si="216"/>
        <v>1</v>
      </c>
      <c r="L4668" t="b">
        <f>COUNTIF($N$2:N4668, N4668)=1</f>
        <v>1</v>
      </c>
      <c r="M4668" s="37">
        <f>IF( $Q4668, MAX($M$1:M4667)+1, 0)</f>
        <v>0</v>
      </c>
      <c r="N4668" t="str" cm="1">
        <f t="array" ref="N4668">INDEX($A$9:$F$1048576, $J4668, $K4668 )</f>
        <v>C0527</v>
      </c>
      <c r="O4668" t="str" cm="1">
        <f t="array" ref="O4668">INDEX($B$9:$F$1048576, $J4668, $K4668 )</f>
        <v>대구은행(COCO/후후)</v>
      </c>
      <c r="P4668" t="str" cm="1">
        <f t="array" ref="P4668">IF( $L4668, TRIM(_xll.IMDP("IR", $G$5&amp;$N4668, $G$6)), "" )</f>
        <v/>
      </c>
      <c r="Q4668" t="b" cm="1">
        <f t="array" ref="Q4668">IF(
    $U$1=1, AND($P4668&lt;&gt;"", $P4668&lt;&gt;"...", $P4668&lt;&gt;"입력오류"),
    IF(
        $U$18=1, AND($P4668&lt;&gt;"", $P4668&lt;&gt;"...", $P4668&lt;&gt;"입력오류", ISNUMBER(FIND(INDEX($T$2:$T$7,$U$1),$P4668))),
        IF(
            $U$17="기타", AND($P4668&lt;&gt;"", $P4668&lt;&gt;"...", $P4668&lt;&gt;"입력오류", NOT(ISNUMBER(FIND($T$21:$T$34,$P4668)))),
            AND($P4668&lt;&gt;"", $P4668&lt;&gt;"...", $P4668&lt;&gt;"입력오류", $T$19=$P4668)
        )
    )
)</f>
        <v>0</v>
      </c>
    </row>
    <row r="4669" spans="1:17">
      <c r="A4669" t="s">
        <v>5458</v>
      </c>
      <c r="B4669" t="s">
        <v>5459</v>
      </c>
      <c r="I4669">
        <f t="shared" si="217"/>
        <v>4668</v>
      </c>
      <c r="J4669">
        <f t="shared" si="218"/>
        <v>4668</v>
      </c>
      <c r="K4669">
        <f t="shared" si="216"/>
        <v>1</v>
      </c>
      <c r="L4669" t="b">
        <f>COUNTIF($N$2:N4669, N4669)=1</f>
        <v>1</v>
      </c>
      <c r="M4669" s="37">
        <f>IF( $Q4669, MAX($M$1:M4668)+1, 0)</f>
        <v>0</v>
      </c>
      <c r="N4669" t="str" cm="1">
        <f t="array" ref="N4669">INDEX($A$9:$F$1048576, $J4669, $K4669 )</f>
        <v>C0528</v>
      </c>
      <c r="O4669" t="str" cm="1">
        <f t="array" ref="O4669">INDEX($B$9:$F$1048576, $J4669, $K4669 )</f>
        <v>부산은행(COCO/후후)</v>
      </c>
      <c r="P4669" t="str" cm="1">
        <f t="array" ref="P4669">IF( $L4669, TRIM(_xll.IMDP("IR", $G$5&amp;$N4669, $G$6)), "" )</f>
        <v/>
      </c>
      <c r="Q4669" t="b" cm="1">
        <f t="array" ref="Q4669">IF(
    $U$1=1, AND($P4669&lt;&gt;"", $P4669&lt;&gt;"...", $P4669&lt;&gt;"입력오류"),
    IF(
        $U$18=1, AND($P4669&lt;&gt;"", $P4669&lt;&gt;"...", $P4669&lt;&gt;"입력오류", ISNUMBER(FIND(INDEX($T$2:$T$7,$U$1),$P4669))),
        IF(
            $U$17="기타", AND($P4669&lt;&gt;"", $P4669&lt;&gt;"...", $P4669&lt;&gt;"입력오류", NOT(ISNUMBER(FIND($T$21:$T$34,$P4669)))),
            AND($P4669&lt;&gt;"", $P4669&lt;&gt;"...", $P4669&lt;&gt;"입력오류", $T$19=$P4669)
        )
    )
)</f>
        <v>0</v>
      </c>
    </row>
    <row r="4670" spans="1:17">
      <c r="A4670" t="s">
        <v>5460</v>
      </c>
      <c r="B4670" t="s">
        <v>5461</v>
      </c>
      <c r="I4670">
        <f t="shared" si="217"/>
        <v>4669</v>
      </c>
      <c r="J4670">
        <f t="shared" si="218"/>
        <v>4669</v>
      </c>
      <c r="K4670">
        <f t="shared" si="216"/>
        <v>1</v>
      </c>
      <c r="L4670" t="b">
        <f>COUNTIF($N$2:N4670, N4670)=1</f>
        <v>1</v>
      </c>
      <c r="M4670" s="37">
        <f>IF( $Q4670, MAX($M$1:M4669)+1, 0)</f>
        <v>0</v>
      </c>
      <c r="N4670" t="str" cm="1">
        <f t="array" ref="N4670">INDEX($A$9:$F$1048576, $J4670, $K4670 )</f>
        <v>C1118</v>
      </c>
      <c r="O4670" t="str" cm="1">
        <f t="array" ref="O4670">INDEX($B$9:$F$1048576, $J4670, $K4670 )</f>
        <v>하나금융지주(COCO/후)</v>
      </c>
      <c r="P4670" t="str" cm="1">
        <f t="array" ref="P4670">IF( $L4670, TRIM(_xll.IMDP("IR", $G$5&amp;$N4670, $G$6)), "" )</f>
        <v/>
      </c>
      <c r="Q4670" t="b" cm="1">
        <f t="array" ref="Q4670">IF(
    $U$1=1, AND($P4670&lt;&gt;"", $P4670&lt;&gt;"...", $P4670&lt;&gt;"입력오류"),
    IF(
        $U$18=1, AND($P4670&lt;&gt;"", $P4670&lt;&gt;"...", $P4670&lt;&gt;"입력오류", ISNUMBER(FIND(INDEX($T$2:$T$7,$U$1),$P4670))),
        IF(
            $U$17="기타", AND($P4670&lt;&gt;"", $P4670&lt;&gt;"...", $P4670&lt;&gt;"입력오류", NOT(ISNUMBER(FIND($T$21:$T$34,$P4670)))),
            AND($P4670&lt;&gt;"", $P4670&lt;&gt;"...", $P4670&lt;&gt;"입력오류", $T$19=$P4670)
        )
    )
)</f>
        <v>0</v>
      </c>
    </row>
    <row r="4671" spans="1:17">
      <c r="A4671" t="s">
        <v>5462</v>
      </c>
      <c r="B4671" t="s">
        <v>5463</v>
      </c>
      <c r="I4671">
        <f t="shared" si="217"/>
        <v>4670</v>
      </c>
      <c r="J4671">
        <f t="shared" si="218"/>
        <v>4670</v>
      </c>
      <c r="K4671">
        <f t="shared" si="216"/>
        <v>1</v>
      </c>
      <c r="L4671" t="b">
        <f>COUNTIF($N$2:N4671, N4671)=1</f>
        <v>1</v>
      </c>
      <c r="M4671" s="37">
        <f>IF( $Q4671, MAX($M$1:M4670)+1, 0)</f>
        <v>0</v>
      </c>
      <c r="N4671" t="str" cm="1">
        <f t="array" ref="N4671">INDEX($A$9:$F$1048576, $J4671, $K4671 )</f>
        <v>C2313</v>
      </c>
      <c r="O4671" t="str" cm="1">
        <f t="array" ref="O4671">INDEX($B$9:$F$1048576, $J4671, $K4671 )</f>
        <v>국민은행(커버드)</v>
      </c>
      <c r="P4671" t="str" cm="1">
        <f t="array" ref="P4671">IF( $L4671, TRIM(_xll.IMDP("IR", $G$5&amp;$N4671, $G$6)), "" )</f>
        <v/>
      </c>
      <c r="Q4671" t="b" cm="1">
        <f t="array" ref="Q4671">IF(
    $U$1=1, AND($P4671&lt;&gt;"", $P4671&lt;&gt;"...", $P4671&lt;&gt;"입력오류"),
    IF(
        $U$18=1, AND($P4671&lt;&gt;"", $P4671&lt;&gt;"...", $P4671&lt;&gt;"입력오류", ISNUMBER(FIND(INDEX($T$2:$T$7,$U$1),$P4671))),
        IF(
            $U$17="기타", AND($P4671&lt;&gt;"", $P4671&lt;&gt;"...", $P4671&lt;&gt;"입력오류", NOT(ISNUMBER(FIND($T$21:$T$34,$P4671)))),
            AND($P4671&lt;&gt;"", $P4671&lt;&gt;"...", $P4671&lt;&gt;"입력오류", $T$19=$P4671)
        )
    )
)</f>
        <v>0</v>
      </c>
    </row>
    <row r="4672" spans="1:17">
      <c r="A4672" t="s">
        <v>9493</v>
      </c>
      <c r="B4672" t="s">
        <v>9494</v>
      </c>
      <c r="I4672">
        <f t="shared" si="217"/>
        <v>4671</v>
      </c>
      <c r="J4672">
        <f t="shared" si="218"/>
        <v>4671</v>
      </c>
      <c r="K4672">
        <f t="shared" si="216"/>
        <v>1</v>
      </c>
      <c r="L4672" t="b">
        <f>COUNTIF($N$2:N4672, N4672)=1</f>
        <v>1</v>
      </c>
      <c r="M4672" s="37">
        <f>IF( $Q4672, MAX($M$1:M4671)+1, 0)</f>
        <v>0</v>
      </c>
      <c r="N4672" t="str" cm="1">
        <f t="array" ref="N4672">INDEX($A$9:$F$1048576, $J4672, $K4672 )</f>
        <v>C2411</v>
      </c>
      <c r="O4672" t="str" cm="1">
        <f t="array" ref="O4672">INDEX($B$9:$F$1048576, $J4672, $K4672 )</f>
        <v>중소기업은행(COCO/후후)</v>
      </c>
      <c r="P4672" t="str" cm="1">
        <f t="array" ref="P4672">IF( $L4672, TRIM(_xll.IMDP("IR", $G$5&amp;$N4672, $G$6)), "" )</f>
        <v/>
      </c>
      <c r="Q4672" t="b" cm="1">
        <f t="array" ref="Q4672">IF(
    $U$1=1, AND($P4672&lt;&gt;"", $P4672&lt;&gt;"...", $P4672&lt;&gt;"입력오류"),
    IF(
        $U$18=1, AND($P4672&lt;&gt;"", $P4672&lt;&gt;"...", $P4672&lt;&gt;"입력오류", ISNUMBER(FIND(INDEX($T$2:$T$7,$U$1),$P4672))),
        IF(
            $U$17="기타", AND($P4672&lt;&gt;"", $P4672&lt;&gt;"...", $P4672&lt;&gt;"입력오류", NOT(ISNUMBER(FIND($T$21:$T$34,$P4672)))),
            AND($P4672&lt;&gt;"", $P4672&lt;&gt;"...", $P4672&lt;&gt;"입력오류", $T$19=$P4672)
        )
    )
)</f>
        <v>0</v>
      </c>
    </row>
    <row r="4673" spans="1:17">
      <c r="A4673" t="s">
        <v>5464</v>
      </c>
      <c r="B4673" t="s">
        <v>5465</v>
      </c>
      <c r="I4673">
        <f t="shared" si="217"/>
        <v>4672</v>
      </c>
      <c r="J4673">
        <f t="shared" si="218"/>
        <v>4672</v>
      </c>
      <c r="K4673">
        <f t="shared" si="216"/>
        <v>1</v>
      </c>
      <c r="L4673" t="b">
        <f>COUNTIF($N$2:N4673, N4673)=1</f>
        <v>1</v>
      </c>
      <c r="M4673" s="37">
        <f>IF( $Q4673, MAX($M$1:M4672)+1, 0)</f>
        <v>0</v>
      </c>
      <c r="N4673" t="str" cm="1">
        <f t="array" ref="N4673">INDEX($A$9:$F$1048576, $J4673, $K4673 )</f>
        <v>C3076</v>
      </c>
      <c r="O4673" t="str" cm="1">
        <f t="array" ref="O4673">INDEX($B$9:$F$1048576, $J4673, $K4673 )</f>
        <v>SK인천석유화학(HYBRID/후)</v>
      </c>
      <c r="P4673" t="str" cm="1">
        <f t="array" ref="P4673">IF( $L4673, TRIM(_xll.IMDP("IR", $G$5&amp;$N4673, $G$6)), "" )</f>
        <v/>
      </c>
      <c r="Q4673" t="b" cm="1">
        <f t="array" ref="Q4673">IF(
    $U$1=1, AND($P4673&lt;&gt;"", $P4673&lt;&gt;"...", $P4673&lt;&gt;"입력오류"),
    IF(
        $U$18=1, AND($P4673&lt;&gt;"", $P4673&lt;&gt;"...", $P4673&lt;&gt;"입력오류", ISNUMBER(FIND(INDEX($T$2:$T$7,$U$1),$P4673))),
        IF(
            $U$17="기타", AND($P4673&lt;&gt;"", $P4673&lt;&gt;"...", $P4673&lt;&gt;"입력오류", NOT(ISNUMBER(FIND($T$21:$T$34,$P4673)))),
            AND($P4673&lt;&gt;"", $P4673&lt;&gt;"...", $P4673&lt;&gt;"입력오류", $T$19=$P4673)
        )
    )
)</f>
        <v>0</v>
      </c>
    </row>
    <row r="4674" spans="1:17">
      <c r="A4674" t="s">
        <v>5466</v>
      </c>
      <c r="B4674" t="s">
        <v>5467</v>
      </c>
      <c r="I4674">
        <f t="shared" si="217"/>
        <v>4673</v>
      </c>
      <c r="J4674">
        <f t="shared" si="218"/>
        <v>4673</v>
      </c>
      <c r="K4674">
        <f t="shared" ref="K4674:K4737" si="219">IF( $I4674&gt;$G$4, NA(), IF($I4674&gt;$G$3, 5, IF($I4674&gt;$G$2, 3, 1 ) ) )</f>
        <v>1</v>
      </c>
      <c r="L4674" t="b">
        <f>COUNTIF($N$2:N4674, N4674)=1</f>
        <v>1</v>
      </c>
      <c r="M4674" s="37">
        <f>IF( $Q4674, MAX($M$1:M4673)+1, 0)</f>
        <v>0</v>
      </c>
      <c r="N4674" t="str" cm="1">
        <f t="array" ref="N4674">INDEX($A$9:$F$1048576, $J4674, $K4674 )</f>
        <v>C3818</v>
      </c>
      <c r="O4674" t="str" cm="1">
        <f t="array" ref="O4674">INDEX($B$9:$F$1048576, $J4674, $K4674 )</f>
        <v>조선호텔앤리조트(자산관리보증)</v>
      </c>
      <c r="P4674" t="str" cm="1">
        <f t="array" ref="P4674">IF( $L4674, TRIM(_xll.IMDP("IR", $G$5&amp;$N4674, $G$6)), "" )</f>
        <v/>
      </c>
      <c r="Q4674" t="b" cm="1">
        <f t="array" ref="Q4674">IF(
    $U$1=1, AND($P4674&lt;&gt;"", $P4674&lt;&gt;"...", $P4674&lt;&gt;"입력오류"),
    IF(
        $U$18=1, AND($P4674&lt;&gt;"", $P4674&lt;&gt;"...", $P4674&lt;&gt;"입력오류", ISNUMBER(FIND(INDEX($T$2:$T$7,$U$1),$P4674))),
        IF(
            $U$17="기타", AND($P4674&lt;&gt;"", $P4674&lt;&gt;"...", $P4674&lt;&gt;"입력오류", NOT(ISNUMBER(FIND($T$21:$T$34,$P4674)))),
            AND($P4674&lt;&gt;"", $P4674&lt;&gt;"...", $P4674&lt;&gt;"입력오류", $T$19=$P4674)
        )
    )
)</f>
        <v>0</v>
      </c>
    </row>
    <row r="4675" spans="1:17">
      <c r="A4675" t="s">
        <v>5468</v>
      </c>
      <c r="B4675" t="s">
        <v>5469</v>
      </c>
      <c r="I4675">
        <f t="shared" ref="I4675:I4738" si="220">ROW()-1</f>
        <v>4674</v>
      </c>
      <c r="J4675">
        <f t="shared" ref="J4675:J4738" si="221">IF( $I4675&gt;$G$4, NA(), IF($I4675&gt;$G$3, $I4675-$G$3, IF($I4675&gt;$G$2, $I4675-$G$2, $I4675 ) ) )</f>
        <v>4674</v>
      </c>
      <c r="K4675">
        <f t="shared" si="219"/>
        <v>1</v>
      </c>
      <c r="L4675" t="b">
        <f>COUNTIF($N$2:N4675, N4675)=1</f>
        <v>1</v>
      </c>
      <c r="M4675" s="37">
        <f>IF( $Q4675, MAX($M$1:M4674)+1, 0)</f>
        <v>0</v>
      </c>
      <c r="N4675" t="str" cm="1">
        <f t="array" ref="N4675">INDEX($A$9:$F$1048576, $J4675, $K4675 )</f>
        <v>C3946</v>
      </c>
      <c r="O4675" t="str" cm="1">
        <f t="array" ref="O4675">INDEX($B$9:$F$1048576, $J4675, $K4675 )</f>
        <v>우리은행(COCO/후후)</v>
      </c>
      <c r="P4675" t="str" cm="1">
        <f t="array" ref="P4675">IF( $L4675, TRIM(_xll.IMDP("IR", $G$5&amp;$N4675, $G$6)), "" )</f>
        <v/>
      </c>
      <c r="Q4675" t="b" cm="1">
        <f t="array" ref="Q4675">IF(
    $U$1=1, AND($P4675&lt;&gt;"", $P4675&lt;&gt;"...", $P4675&lt;&gt;"입력오류"),
    IF(
        $U$18=1, AND($P4675&lt;&gt;"", $P4675&lt;&gt;"...", $P4675&lt;&gt;"입력오류", ISNUMBER(FIND(INDEX($T$2:$T$7,$U$1),$P4675))),
        IF(
            $U$17="기타", AND($P4675&lt;&gt;"", $P4675&lt;&gt;"...", $P4675&lt;&gt;"입력오류", NOT(ISNUMBER(FIND($T$21:$T$34,$P4675)))),
            AND($P4675&lt;&gt;"", $P4675&lt;&gt;"...", $P4675&lt;&gt;"입력오류", $T$19=$P4675)
        )
    )
)</f>
        <v>0</v>
      </c>
    </row>
    <row r="4676" spans="1:17">
      <c r="A4676" t="s">
        <v>5470</v>
      </c>
      <c r="B4676" t="s">
        <v>5471</v>
      </c>
      <c r="I4676">
        <f t="shared" si="220"/>
        <v>4675</v>
      </c>
      <c r="J4676">
        <f t="shared" si="221"/>
        <v>4675</v>
      </c>
      <c r="K4676">
        <f t="shared" si="219"/>
        <v>1</v>
      </c>
      <c r="L4676" t="b">
        <f>COUNTIF($N$2:N4676, N4676)=1</f>
        <v>1</v>
      </c>
      <c r="M4676" s="37">
        <f>IF( $Q4676, MAX($M$1:M4675)+1, 0)</f>
        <v>0</v>
      </c>
      <c r="N4676" t="str" cm="1">
        <f t="array" ref="N4676">INDEX($A$9:$F$1048576, $J4676, $K4676 )</f>
        <v>C7858</v>
      </c>
      <c r="O4676" t="str" cm="1">
        <f t="array" ref="O4676">INDEX($B$9:$F$1048576, $J4676, $K4676 )</f>
        <v>통영에코파워(하나증권지급)</v>
      </c>
      <c r="P4676" t="str" cm="1">
        <f t="array" ref="P4676">IF( $L4676, TRIM(_xll.IMDP("IR", $G$5&amp;$N4676, $G$6)), "" )</f>
        <v/>
      </c>
      <c r="Q4676" t="b" cm="1">
        <f t="array" ref="Q4676">IF(
    $U$1=1, AND($P4676&lt;&gt;"", $P4676&lt;&gt;"...", $P4676&lt;&gt;"입력오류"),
    IF(
        $U$18=1, AND($P4676&lt;&gt;"", $P4676&lt;&gt;"...", $P4676&lt;&gt;"입력오류", ISNUMBER(FIND(INDEX($T$2:$T$7,$U$1),$P4676))),
        IF(
            $U$17="기타", AND($P4676&lt;&gt;"", $P4676&lt;&gt;"...", $P4676&lt;&gt;"입력오류", NOT(ISNUMBER(FIND($T$21:$T$34,$P4676)))),
            AND($P4676&lt;&gt;"", $P4676&lt;&gt;"...", $P4676&lt;&gt;"입력오류", $T$19=$P4676)
        )
    )
)</f>
        <v>0</v>
      </c>
    </row>
    <row r="4677" spans="1:17">
      <c r="A4677" t="s">
        <v>5472</v>
      </c>
      <c r="B4677" t="s">
        <v>5473</v>
      </c>
      <c r="I4677">
        <f t="shared" si="220"/>
        <v>4676</v>
      </c>
      <c r="J4677">
        <f t="shared" si="221"/>
        <v>4676</v>
      </c>
      <c r="K4677">
        <f t="shared" si="219"/>
        <v>1</v>
      </c>
      <c r="L4677" t="b">
        <f>COUNTIF($N$2:N4677, N4677)=1</f>
        <v>1</v>
      </c>
      <c r="M4677" s="37">
        <f>IF( $Q4677, MAX($M$1:M4676)+1, 0)</f>
        <v>0</v>
      </c>
      <c r="N4677" t="str" cm="1">
        <f t="array" ref="N4677">INDEX($A$9:$F$1048576, $J4677, $K4677 )</f>
        <v>C9327</v>
      </c>
      <c r="O4677" t="str" cm="1">
        <f t="array" ref="O4677">INDEX($B$9:$F$1048576, $J4677, $K4677 )</f>
        <v>수협은행(커버드)</v>
      </c>
      <c r="P4677" t="str" cm="1">
        <f t="array" ref="P4677">IF( $L4677, TRIM(_xll.IMDP("IR", $G$5&amp;$N4677, $G$6)), "" )</f>
        <v/>
      </c>
      <c r="Q4677" t="b" cm="1">
        <f t="array" ref="Q4677">IF(
    $U$1=1, AND($P4677&lt;&gt;"", $P4677&lt;&gt;"...", $P4677&lt;&gt;"입력오류"),
    IF(
        $U$18=1, AND($P4677&lt;&gt;"", $P4677&lt;&gt;"...", $P4677&lt;&gt;"입력오류", ISNUMBER(FIND(INDEX($T$2:$T$7,$U$1),$P4677))),
        IF(
            $U$17="기타", AND($P4677&lt;&gt;"", $P4677&lt;&gt;"...", $P4677&lt;&gt;"입력오류", NOT(ISNUMBER(FIND($T$21:$T$34,$P4677)))),
            AND($P4677&lt;&gt;"", $P4677&lt;&gt;"...", $P4677&lt;&gt;"입력오류", $T$19=$P4677)
        )
    )
)</f>
        <v>0</v>
      </c>
    </row>
    <row r="4678" spans="1:17">
      <c r="A4678" t="s">
        <v>5474</v>
      </c>
      <c r="B4678" t="s">
        <v>5475</v>
      </c>
      <c r="I4678">
        <f t="shared" si="220"/>
        <v>4677</v>
      </c>
      <c r="J4678">
        <f t="shared" si="221"/>
        <v>4677</v>
      </c>
      <c r="K4678">
        <f t="shared" si="219"/>
        <v>1</v>
      </c>
      <c r="L4678" t="b">
        <f>COUNTIF($N$2:N4678, N4678)=1</f>
        <v>1</v>
      </c>
      <c r="M4678" s="37">
        <f>IF( $Q4678, MAX($M$1:M4677)+1, 0)</f>
        <v>0</v>
      </c>
      <c r="N4678" t="str" cm="1">
        <f t="array" ref="N4678">INDEX($A$9:$F$1048576, $J4678, $K4678 )</f>
        <v>C9845</v>
      </c>
      <c r="O4678" t="str" cm="1">
        <f t="array" ref="O4678">INDEX($B$9:$F$1048576, $J4678, $K4678 )</f>
        <v>농협은행(COCO/HYBRID)</v>
      </c>
      <c r="P4678" t="str" cm="1">
        <f t="array" ref="P4678">IF( $L4678, TRIM(_xll.IMDP("IR", $G$5&amp;$N4678, $G$6)), "" )</f>
        <v/>
      </c>
      <c r="Q4678" t="b" cm="1">
        <f t="array" ref="Q4678">IF(
    $U$1=1, AND($P4678&lt;&gt;"", $P4678&lt;&gt;"...", $P4678&lt;&gt;"입력오류"),
    IF(
        $U$18=1, AND($P4678&lt;&gt;"", $P4678&lt;&gt;"...", $P4678&lt;&gt;"입력오류", ISNUMBER(FIND(INDEX($T$2:$T$7,$U$1),$P4678))),
        IF(
            $U$17="기타", AND($P4678&lt;&gt;"", $P4678&lt;&gt;"...", $P4678&lt;&gt;"입력오류", NOT(ISNUMBER(FIND($T$21:$T$34,$P4678)))),
            AND($P4678&lt;&gt;"", $P4678&lt;&gt;"...", $P4678&lt;&gt;"입력오류", $T$19=$P4678)
        )
    )
)</f>
        <v>0</v>
      </c>
    </row>
    <row r="4679" spans="1:17">
      <c r="A4679" t="s">
        <v>5476</v>
      </c>
      <c r="B4679" t="s">
        <v>5477</v>
      </c>
      <c r="I4679">
        <f t="shared" si="220"/>
        <v>4678</v>
      </c>
      <c r="J4679">
        <f t="shared" si="221"/>
        <v>4678</v>
      </c>
      <c r="K4679">
        <f t="shared" si="219"/>
        <v>1</v>
      </c>
      <c r="L4679" t="b">
        <f>COUNTIF($N$2:N4679, N4679)=1</f>
        <v>1</v>
      </c>
      <c r="M4679" s="37">
        <f>IF( $Q4679, MAX($M$1:M4678)+1, 0)</f>
        <v>0</v>
      </c>
      <c r="N4679" t="str" cm="1">
        <f t="array" ref="N4679">INDEX($A$9:$F$1048576, $J4679, $K4679 )</f>
        <v>D0001</v>
      </c>
      <c r="O4679" t="str" cm="1">
        <f t="array" ref="O4679">INDEX($B$9:$F$1048576, $J4679, $K4679 )</f>
        <v>신한은행(커버드)</v>
      </c>
      <c r="P4679" t="str" cm="1">
        <f t="array" ref="P4679">IF( $L4679, TRIM(_xll.IMDP("IR", $G$5&amp;$N4679, $G$6)), "" )</f>
        <v/>
      </c>
      <c r="Q4679" t="b" cm="1">
        <f t="array" ref="Q4679">IF(
    $U$1=1, AND($P4679&lt;&gt;"", $P4679&lt;&gt;"...", $P4679&lt;&gt;"입력오류"),
    IF(
        $U$18=1, AND($P4679&lt;&gt;"", $P4679&lt;&gt;"...", $P4679&lt;&gt;"입력오류", ISNUMBER(FIND(INDEX($T$2:$T$7,$U$1),$P4679))),
        IF(
            $U$17="기타", AND($P4679&lt;&gt;"", $P4679&lt;&gt;"...", $P4679&lt;&gt;"입력오류", NOT(ISNUMBER(FIND($T$21:$T$34,$P4679)))),
            AND($P4679&lt;&gt;"", $P4679&lt;&gt;"...", $P4679&lt;&gt;"입력오류", $T$19=$P4679)
        )
    )
)</f>
        <v>0</v>
      </c>
    </row>
    <row r="4680" spans="1:17">
      <c r="A4680" t="s">
        <v>9495</v>
      </c>
      <c r="B4680" t="s">
        <v>9496</v>
      </c>
      <c r="I4680">
        <f t="shared" si="220"/>
        <v>4679</v>
      </c>
      <c r="J4680">
        <f t="shared" si="221"/>
        <v>4679</v>
      </c>
      <c r="K4680">
        <f t="shared" si="219"/>
        <v>1</v>
      </c>
      <c r="L4680" t="b">
        <f>COUNTIF($N$2:N4680, N4680)=1</f>
        <v>1</v>
      </c>
      <c r="M4680" s="37">
        <f>IF( $Q4680, MAX($M$1:M4679)+1, 0)</f>
        <v>0</v>
      </c>
      <c r="N4680" t="str" cm="1">
        <f t="array" ref="N4680">INDEX($A$9:$F$1048576, $J4680, $K4680 )</f>
        <v>D2313</v>
      </c>
      <c r="O4680" t="str" cm="1">
        <f t="array" ref="O4680">INDEX($B$9:$F$1048576, $J4680, $K4680 )</f>
        <v>국민은행(COCO/후후)</v>
      </c>
      <c r="P4680" t="str" cm="1">
        <f t="array" ref="P4680">IF( $L4680, TRIM(_xll.IMDP("IR", $G$5&amp;$N4680, $G$6)), "" )</f>
        <v/>
      </c>
      <c r="Q4680" t="b" cm="1">
        <f t="array" ref="Q4680">IF(
    $U$1=1, AND($P4680&lt;&gt;"", $P4680&lt;&gt;"...", $P4680&lt;&gt;"입력오류"),
    IF(
        $U$18=1, AND($P4680&lt;&gt;"", $P4680&lt;&gt;"...", $P4680&lt;&gt;"입력오류", ISNUMBER(FIND(INDEX($T$2:$T$7,$U$1),$P4680))),
        IF(
            $U$17="기타", AND($P4680&lt;&gt;"", $P4680&lt;&gt;"...", $P4680&lt;&gt;"입력오류", NOT(ISNUMBER(FIND($T$21:$T$34,$P4680)))),
            AND($P4680&lt;&gt;"", $P4680&lt;&gt;"...", $P4680&lt;&gt;"입력오류", $T$19=$P4680)
        )
    )
)</f>
        <v>0</v>
      </c>
    </row>
    <row r="4681" spans="1:17">
      <c r="A4681" t="s">
        <v>5478</v>
      </c>
      <c r="B4681" t="s">
        <v>5479</v>
      </c>
      <c r="I4681">
        <f t="shared" si="220"/>
        <v>4680</v>
      </c>
      <c r="J4681">
        <f t="shared" si="221"/>
        <v>4680</v>
      </c>
      <c r="K4681">
        <f t="shared" si="219"/>
        <v>1</v>
      </c>
      <c r="L4681" t="b">
        <f>COUNTIF($N$2:N4681, N4681)=1</f>
        <v>1</v>
      </c>
      <c r="M4681" s="37">
        <f>IF( $Q4681, MAX($M$1:M4680)+1, 0)</f>
        <v>0</v>
      </c>
      <c r="N4681" t="str" cm="1">
        <f t="array" ref="N4681">INDEX($A$9:$F$1048576, $J4681, $K4681 )</f>
        <v>D2411</v>
      </c>
      <c r="O4681" t="str" cm="1">
        <f t="array" ref="O4681">INDEX($B$9:$F$1048576, $J4681, $K4681 )</f>
        <v>DGB캐피탈(DGB금융지주권면보증)</v>
      </c>
      <c r="P4681" t="str" cm="1">
        <f t="array" ref="P4681">IF( $L4681, TRIM(_xll.IMDP("IR", $G$5&amp;$N4681, $G$6)), "" )</f>
        <v/>
      </c>
      <c r="Q4681" t="b" cm="1">
        <f t="array" ref="Q4681">IF(
    $U$1=1, AND($P4681&lt;&gt;"", $P4681&lt;&gt;"...", $P4681&lt;&gt;"입력오류"),
    IF(
        $U$18=1, AND($P4681&lt;&gt;"", $P4681&lt;&gt;"...", $P4681&lt;&gt;"입력오류", ISNUMBER(FIND(INDEX($T$2:$T$7,$U$1),$P4681))),
        IF(
            $U$17="기타", AND($P4681&lt;&gt;"", $P4681&lt;&gt;"...", $P4681&lt;&gt;"입력오류", NOT(ISNUMBER(FIND($T$21:$T$34,$P4681)))),
            AND($P4681&lt;&gt;"", $P4681&lt;&gt;"...", $P4681&lt;&gt;"입력오류", $T$19=$P4681)
        )
    )
)</f>
        <v>0</v>
      </c>
    </row>
    <row r="4682" spans="1:17">
      <c r="A4682" t="s">
        <v>5480</v>
      </c>
      <c r="B4682" t="s">
        <v>5481</v>
      </c>
      <c r="I4682">
        <f t="shared" si="220"/>
        <v>4681</v>
      </c>
      <c r="J4682">
        <f t="shared" si="221"/>
        <v>4681</v>
      </c>
      <c r="K4682">
        <f t="shared" si="219"/>
        <v>1</v>
      </c>
      <c r="L4682" t="b">
        <f>COUNTIF($N$2:N4682, N4682)=1</f>
        <v>1</v>
      </c>
      <c r="M4682" s="37">
        <f>IF( $Q4682, MAX($M$1:M4681)+1, 0)</f>
        <v>0</v>
      </c>
      <c r="N4682" t="str" cm="1">
        <f t="array" ref="N4682">INDEX($A$9:$F$1048576, $J4682, $K4682 )</f>
        <v>D3818</v>
      </c>
      <c r="O4682" t="str" cm="1">
        <f t="array" ref="O4682">INDEX($B$9:$F$1048576, $J4682, $K4682 )</f>
        <v>조선호텔앤리조트(담보부)</v>
      </c>
      <c r="P4682" t="str" cm="1">
        <f t="array" ref="P4682">IF( $L4682, TRIM(_xll.IMDP("IR", $G$5&amp;$N4682, $G$6)), "" )</f>
        <v/>
      </c>
      <c r="Q4682" t="b" cm="1">
        <f t="array" ref="Q4682">IF(
    $U$1=1, AND($P4682&lt;&gt;"", $P4682&lt;&gt;"...", $P4682&lt;&gt;"입력오류"),
    IF(
        $U$18=1, AND($P4682&lt;&gt;"", $P4682&lt;&gt;"...", $P4682&lt;&gt;"입력오류", ISNUMBER(FIND(INDEX($T$2:$T$7,$U$1),$P4682))),
        IF(
            $U$17="기타", AND($P4682&lt;&gt;"", $P4682&lt;&gt;"...", $P4682&lt;&gt;"입력오류", NOT(ISNUMBER(FIND($T$21:$T$34,$P4682)))),
            AND($P4682&lt;&gt;"", $P4682&lt;&gt;"...", $P4682&lt;&gt;"입력오류", $T$19=$P4682)
        )
    )
)</f>
        <v>0</v>
      </c>
    </row>
    <row r="4683" spans="1:17">
      <c r="A4683" t="s">
        <v>5482</v>
      </c>
      <c r="B4683" t="s">
        <v>5483</v>
      </c>
      <c r="I4683">
        <f t="shared" si="220"/>
        <v>4682</v>
      </c>
      <c r="J4683">
        <f t="shared" si="221"/>
        <v>4682</v>
      </c>
      <c r="K4683">
        <f t="shared" si="219"/>
        <v>1</v>
      </c>
      <c r="L4683" t="b">
        <f>COUNTIF($N$2:N4683, N4683)=1</f>
        <v>1</v>
      </c>
      <c r="M4683" s="37">
        <f>IF( $Q4683, MAX($M$1:M4682)+1, 0)</f>
        <v>0</v>
      </c>
      <c r="N4683" t="str" cm="1">
        <f t="array" ref="N4683">INDEX($A$9:$F$1048576, $J4683, $K4683 )</f>
        <v>D3946</v>
      </c>
      <c r="O4683" t="str" cm="1">
        <f t="array" ref="O4683">INDEX($B$9:$F$1048576, $J4683, $K4683 )</f>
        <v>우리은행(HYBRID/후후)</v>
      </c>
      <c r="P4683" t="str" cm="1">
        <f t="array" ref="P4683">IF( $L4683, TRIM(_xll.IMDP("IR", $G$5&amp;$N4683, $G$6)), "" )</f>
        <v/>
      </c>
      <c r="Q4683" t="b" cm="1">
        <f t="array" ref="Q4683">IF(
    $U$1=1, AND($P4683&lt;&gt;"", $P4683&lt;&gt;"...", $P4683&lt;&gt;"입력오류"),
    IF(
        $U$18=1, AND($P4683&lt;&gt;"", $P4683&lt;&gt;"...", $P4683&lt;&gt;"입력오류", ISNUMBER(FIND(INDEX($T$2:$T$7,$U$1),$P4683))),
        IF(
            $U$17="기타", AND($P4683&lt;&gt;"", $P4683&lt;&gt;"...", $P4683&lt;&gt;"입력오류", NOT(ISNUMBER(FIND($T$21:$T$34,$P4683)))),
            AND($P4683&lt;&gt;"", $P4683&lt;&gt;"...", $P4683&lt;&gt;"입력오류", $T$19=$P4683)
        )
    )
)</f>
        <v>0</v>
      </c>
    </row>
    <row r="4684" spans="1:17">
      <c r="A4684" t="s">
        <v>5484</v>
      </c>
      <c r="B4684" t="s">
        <v>5485</v>
      </c>
      <c r="I4684">
        <f t="shared" si="220"/>
        <v>4683</v>
      </c>
      <c r="J4684">
        <f t="shared" si="221"/>
        <v>4683</v>
      </c>
      <c r="K4684">
        <f t="shared" si="219"/>
        <v>1</v>
      </c>
      <c r="L4684" t="b">
        <f>COUNTIF($N$2:N4684, N4684)=1</f>
        <v>1</v>
      </c>
      <c r="M4684" s="37">
        <f>IF( $Q4684, MAX($M$1:M4683)+1, 0)</f>
        <v>0</v>
      </c>
      <c r="N4684" t="str" cm="1">
        <f t="array" ref="N4684">INDEX($A$9:$F$1048576, $J4684, $K4684 )</f>
        <v>D5405</v>
      </c>
      <c r="O4684" t="str" cm="1">
        <f t="array" ref="O4684">INDEX($B$9:$F$1048576, $J4684, $K4684 )</f>
        <v>경남은행(COCO/후후)</v>
      </c>
      <c r="P4684" t="str" cm="1">
        <f t="array" ref="P4684">IF( $L4684, TRIM(_xll.IMDP("IR", $G$5&amp;$N4684, $G$6)), "" )</f>
        <v/>
      </c>
      <c r="Q4684" t="b" cm="1">
        <f t="array" ref="Q4684">IF(
    $U$1=1, AND($P4684&lt;&gt;"", $P4684&lt;&gt;"...", $P4684&lt;&gt;"입력오류"),
    IF(
        $U$18=1, AND($P4684&lt;&gt;"", $P4684&lt;&gt;"...", $P4684&lt;&gt;"입력오류", ISNUMBER(FIND(INDEX($T$2:$T$7,$U$1),$P4684))),
        IF(
            $U$17="기타", AND($P4684&lt;&gt;"", $P4684&lt;&gt;"...", $P4684&lt;&gt;"입력오류", NOT(ISNUMBER(FIND($T$21:$T$34,$P4684)))),
            AND($P4684&lt;&gt;"", $P4684&lt;&gt;"...", $P4684&lt;&gt;"입력오류", $T$19=$P4684)
        )
    )
)</f>
        <v>0</v>
      </c>
    </row>
    <row r="4685" spans="1:17">
      <c r="A4685" t="s">
        <v>5486</v>
      </c>
      <c r="B4685" t="s">
        <v>5487</v>
      </c>
      <c r="I4685">
        <f t="shared" si="220"/>
        <v>4684</v>
      </c>
      <c r="J4685">
        <f t="shared" si="221"/>
        <v>4684</v>
      </c>
      <c r="K4685">
        <f t="shared" si="219"/>
        <v>1</v>
      </c>
      <c r="L4685" t="b">
        <f>COUNTIF($N$2:N4685, N4685)=1</f>
        <v>1</v>
      </c>
      <c r="M4685" s="37">
        <f>IF( $Q4685, MAX($M$1:M4684)+1, 0)</f>
        <v>0</v>
      </c>
      <c r="N4685" t="str" cm="1">
        <f t="array" ref="N4685">INDEX($A$9:$F$1048576, $J4685, $K4685 )</f>
        <v>E0001</v>
      </c>
      <c r="O4685" t="str" cm="1">
        <f t="array" ref="O4685">INDEX($B$9:$F$1048576, $J4685, $K4685 )</f>
        <v>신한은행(커버드/주금공지급)</v>
      </c>
      <c r="P4685" t="str" cm="1">
        <f t="array" ref="P4685">IF( $L4685, TRIM(_xll.IMDP("IR", $G$5&amp;$N4685, $G$6)), "" )</f>
        <v/>
      </c>
      <c r="Q4685" t="b" cm="1">
        <f t="array" ref="Q4685">IF(
    $U$1=1, AND($P4685&lt;&gt;"", $P4685&lt;&gt;"...", $P4685&lt;&gt;"입력오류"),
    IF(
        $U$18=1, AND($P4685&lt;&gt;"", $P4685&lt;&gt;"...", $P4685&lt;&gt;"입력오류", ISNUMBER(FIND(INDEX($T$2:$T$7,$U$1),$P4685))),
        IF(
            $U$17="기타", AND($P4685&lt;&gt;"", $P4685&lt;&gt;"...", $P4685&lt;&gt;"입력오류", NOT(ISNUMBER(FIND($T$21:$T$34,$P4685)))),
            AND($P4685&lt;&gt;"", $P4685&lt;&gt;"...", $P4685&lt;&gt;"입력오류", $T$19=$P4685)
        )
    )
)</f>
        <v>0</v>
      </c>
    </row>
    <row r="4686" spans="1:17">
      <c r="A4686" t="s">
        <v>5488</v>
      </c>
      <c r="B4686" t="s">
        <v>5489</v>
      </c>
      <c r="I4686">
        <f t="shared" si="220"/>
        <v>4685</v>
      </c>
      <c r="J4686">
        <f t="shared" si="221"/>
        <v>4685</v>
      </c>
      <c r="K4686">
        <f t="shared" si="219"/>
        <v>1</v>
      </c>
      <c r="L4686" t="b">
        <f>COUNTIF($N$2:N4686, N4686)=1</f>
        <v>1</v>
      </c>
      <c r="M4686" s="37">
        <f>IF( $Q4686, MAX($M$1:M4685)+1, 0)</f>
        <v>0</v>
      </c>
      <c r="N4686" t="str" cm="1">
        <f t="array" ref="N4686">INDEX($A$9:$F$1048576, $J4686, $K4686 )</f>
        <v>E2313</v>
      </c>
      <c r="O4686" t="str" cm="1">
        <f t="array" ref="O4686">INDEX($B$9:$F$1048576, $J4686, $K4686 )</f>
        <v>국민은행(커버드/주금공지급)</v>
      </c>
      <c r="P4686" t="str" cm="1">
        <f t="array" ref="P4686">IF( $L4686, TRIM(_xll.IMDP("IR", $G$5&amp;$N4686, $G$6)), "" )</f>
        <v/>
      </c>
      <c r="Q4686" t="b" cm="1">
        <f t="array" ref="Q4686">IF(
    $U$1=1, AND($P4686&lt;&gt;"", $P4686&lt;&gt;"...", $P4686&lt;&gt;"입력오류"),
    IF(
        $U$18=1, AND($P4686&lt;&gt;"", $P4686&lt;&gt;"...", $P4686&lt;&gt;"입력오류", ISNUMBER(FIND(INDEX($T$2:$T$7,$U$1),$P4686))),
        IF(
            $U$17="기타", AND($P4686&lt;&gt;"", $P4686&lt;&gt;"...", $P4686&lt;&gt;"입력오류", NOT(ISNUMBER(FIND($T$21:$T$34,$P4686)))),
            AND($P4686&lt;&gt;"", $P4686&lt;&gt;"...", $P4686&lt;&gt;"입력오류", $T$19=$P4686)
        )
    )
)</f>
        <v>0</v>
      </c>
    </row>
    <row r="4687" spans="1:17">
      <c r="A4687" t="s">
        <v>5490</v>
      </c>
      <c r="B4687" t="s">
        <v>5491</v>
      </c>
      <c r="I4687">
        <f t="shared" si="220"/>
        <v>4686</v>
      </c>
      <c r="J4687">
        <f t="shared" si="221"/>
        <v>4686</v>
      </c>
      <c r="K4687">
        <f t="shared" si="219"/>
        <v>1</v>
      </c>
      <c r="L4687" t="b">
        <f>COUNTIF($N$2:N4687, N4687)=1</f>
        <v>1</v>
      </c>
      <c r="M4687" s="37">
        <f>IF( $Q4687, MAX($M$1:M4686)+1, 0)</f>
        <v>0</v>
      </c>
      <c r="N4687" t="str" cm="1">
        <f t="array" ref="N4687">INDEX($A$9:$F$1048576, $J4687, $K4687 )</f>
        <v>E3946</v>
      </c>
      <c r="O4687" t="str" cm="1">
        <f t="array" ref="O4687">INDEX($B$9:$F$1048576, $J4687, $K4687 )</f>
        <v>우리은행(COCO/후)</v>
      </c>
      <c r="P4687" t="str" cm="1">
        <f t="array" ref="P4687">IF( $L4687, TRIM(_xll.IMDP("IR", $G$5&amp;$N4687, $G$6)), "" )</f>
        <v/>
      </c>
      <c r="Q4687" t="b" cm="1">
        <f t="array" ref="Q4687">IF(
    $U$1=1, AND($P4687&lt;&gt;"", $P4687&lt;&gt;"...", $P4687&lt;&gt;"입력오류"),
    IF(
        $U$18=1, AND($P4687&lt;&gt;"", $P4687&lt;&gt;"...", $P4687&lt;&gt;"입력오류", ISNUMBER(FIND(INDEX($T$2:$T$7,$U$1),$P4687))),
        IF(
            $U$17="기타", AND($P4687&lt;&gt;"", $P4687&lt;&gt;"...", $P4687&lt;&gt;"입력오류", NOT(ISNUMBER(FIND($T$21:$T$34,$P4687)))),
            AND($P4687&lt;&gt;"", $P4687&lt;&gt;"...", $P4687&lt;&gt;"입력오류", $T$19=$P4687)
        )
    )
)</f>
        <v>0</v>
      </c>
    </row>
    <row r="4688" spans="1:17">
      <c r="A4688" t="s">
        <v>5492</v>
      </c>
      <c r="B4688" t="s">
        <v>5493</v>
      </c>
      <c r="I4688">
        <f t="shared" si="220"/>
        <v>4687</v>
      </c>
      <c r="J4688">
        <f t="shared" si="221"/>
        <v>4687</v>
      </c>
      <c r="K4688">
        <f t="shared" si="219"/>
        <v>1</v>
      </c>
      <c r="L4688" t="b">
        <f>COUNTIF($N$2:N4688, N4688)=1</f>
        <v>1</v>
      </c>
      <c r="M4688" s="37">
        <f>IF( $Q4688, MAX($M$1:M4687)+1, 0)</f>
        <v>0</v>
      </c>
      <c r="N4688" t="str" cm="1">
        <f t="array" ref="N4688">INDEX($A$9:$F$1048576, $J4688, $K4688 )</f>
        <v>F3946</v>
      </c>
      <c r="O4688" t="str" cm="1">
        <f t="array" ref="O4688">INDEX($B$9:$F$1048576, $J4688, $K4688 )</f>
        <v>우리은행(커버드)</v>
      </c>
      <c r="P4688" t="str" cm="1">
        <f t="array" ref="P4688">IF( $L4688, TRIM(_xll.IMDP("IR", $G$5&amp;$N4688, $G$6)), "" )</f>
        <v/>
      </c>
      <c r="Q4688" t="b" cm="1">
        <f t="array" ref="Q4688">IF(
    $U$1=1, AND($P4688&lt;&gt;"", $P4688&lt;&gt;"...", $P4688&lt;&gt;"입력오류"),
    IF(
        $U$18=1, AND($P4688&lt;&gt;"", $P4688&lt;&gt;"...", $P4688&lt;&gt;"입력오류", ISNUMBER(FIND(INDEX($T$2:$T$7,$U$1),$P4688))),
        IF(
            $U$17="기타", AND($P4688&lt;&gt;"", $P4688&lt;&gt;"...", $P4688&lt;&gt;"입력오류", NOT(ISNUMBER(FIND($T$21:$T$34,$P4688)))),
            AND($P4688&lt;&gt;"", $P4688&lt;&gt;"...", $P4688&lt;&gt;"입력오류", $T$19=$P4688)
        )
    )
)</f>
        <v>0</v>
      </c>
    </row>
    <row r="4689" spans="1:17">
      <c r="A4689" t="s">
        <v>5494</v>
      </c>
      <c r="B4689" t="s">
        <v>5495</v>
      </c>
      <c r="I4689">
        <f t="shared" si="220"/>
        <v>4688</v>
      </c>
      <c r="J4689">
        <f t="shared" si="221"/>
        <v>4688</v>
      </c>
      <c r="K4689">
        <f t="shared" si="219"/>
        <v>1</v>
      </c>
      <c r="L4689" t="b">
        <f>COUNTIF($N$2:N4689, N4689)=1</f>
        <v>1</v>
      </c>
      <c r="M4689" s="37">
        <f>IF( $Q4689, MAX($M$1:M4688)+1, 0)</f>
        <v>0</v>
      </c>
      <c r="N4689" t="str" cm="1">
        <f t="array" ref="N4689">INDEX($A$9:$F$1048576, $J4689, $K4689 )</f>
        <v>H0037</v>
      </c>
      <c r="O4689" t="str" cm="1">
        <f t="array" ref="O4689">INDEX($B$9:$F$1048576, $J4689, $K4689 )</f>
        <v>한화손해보험(HYBRID/후후)</v>
      </c>
      <c r="P4689" t="str" cm="1">
        <f t="array" ref="P4689">IF( $L4689, TRIM(_xll.IMDP("IR", $G$5&amp;$N4689, $G$6)), "" )</f>
        <v/>
      </c>
      <c r="Q4689" t="b" cm="1">
        <f t="array" ref="Q4689">IF(
    $U$1=1, AND($P4689&lt;&gt;"", $P4689&lt;&gt;"...", $P4689&lt;&gt;"입력오류"),
    IF(
        $U$18=1, AND($P4689&lt;&gt;"", $P4689&lt;&gt;"...", $P4689&lt;&gt;"입력오류", ISNUMBER(FIND(INDEX($T$2:$T$7,$U$1),$P4689))),
        IF(
            $U$17="기타", AND($P4689&lt;&gt;"", $P4689&lt;&gt;"...", $P4689&lt;&gt;"입력오류", NOT(ISNUMBER(FIND($T$21:$T$34,$P4689)))),
            AND($P4689&lt;&gt;"", $P4689&lt;&gt;"...", $P4689&lt;&gt;"입력오류", $T$19=$P4689)
        )
    )
)</f>
        <v>0</v>
      </c>
    </row>
    <row r="4690" spans="1:17">
      <c r="A4690" t="s">
        <v>5496</v>
      </c>
      <c r="B4690" t="s">
        <v>5497</v>
      </c>
      <c r="I4690">
        <f t="shared" si="220"/>
        <v>4689</v>
      </c>
      <c r="J4690">
        <f t="shared" si="221"/>
        <v>4689</v>
      </c>
      <c r="K4690">
        <f t="shared" si="219"/>
        <v>1</v>
      </c>
      <c r="L4690" t="b">
        <f>COUNTIF($N$2:N4690, N4690)=1</f>
        <v>1</v>
      </c>
      <c r="M4690" s="37">
        <f>IF( $Q4690, MAX($M$1:M4689)+1, 0)</f>
        <v>0</v>
      </c>
      <c r="N4690" t="str" cm="1">
        <f t="array" ref="N4690">INDEX($A$9:$F$1048576, $J4690, $K4690 )</f>
        <v>H3574</v>
      </c>
      <c r="O4690" t="str" cm="1">
        <f t="array" ref="O4690">INDEX($B$9:$F$1048576, $J4690, $K4690 )</f>
        <v>흥국생명보험(후후)</v>
      </c>
      <c r="P4690" t="str" cm="1">
        <f t="array" ref="P4690">IF( $L4690, TRIM(_xll.IMDP("IR", $G$5&amp;$N4690, $G$6)), "" )</f>
        <v/>
      </c>
      <c r="Q4690" t="b" cm="1">
        <f t="array" ref="Q4690">IF(
    $U$1=1, AND($P4690&lt;&gt;"", $P4690&lt;&gt;"...", $P4690&lt;&gt;"입력오류"),
    IF(
        $U$18=1, AND($P4690&lt;&gt;"", $P4690&lt;&gt;"...", $P4690&lt;&gt;"입력오류", ISNUMBER(FIND(INDEX($T$2:$T$7,$U$1),$P4690))),
        IF(
            $U$17="기타", AND($P4690&lt;&gt;"", $P4690&lt;&gt;"...", $P4690&lt;&gt;"입력오류", NOT(ISNUMBER(FIND($T$21:$T$34,$P4690)))),
            AND($P4690&lt;&gt;"", $P4690&lt;&gt;"...", $P4690&lt;&gt;"입력오류", $T$19=$P4690)
        )
    )
)</f>
        <v>0</v>
      </c>
    </row>
    <row r="4691" spans="1:17">
      <c r="A4691" t="s">
        <v>5498</v>
      </c>
      <c r="B4691" t="s">
        <v>5499</v>
      </c>
      <c r="I4691">
        <f t="shared" si="220"/>
        <v>4690</v>
      </c>
      <c r="J4691">
        <f t="shared" si="221"/>
        <v>4690</v>
      </c>
      <c r="K4691">
        <f t="shared" si="219"/>
        <v>1</v>
      </c>
      <c r="L4691" t="b">
        <f>COUNTIF($N$2:N4691, N4691)=1</f>
        <v>1</v>
      </c>
      <c r="M4691" s="37">
        <f>IF( $Q4691, MAX($M$1:M4690)+1, 0)</f>
        <v>0</v>
      </c>
      <c r="N4691" t="str" cm="1">
        <f t="array" ref="N4691">INDEX($A$9:$F$1048576, $J4691, $K4691 )</f>
        <v>S0006</v>
      </c>
      <c r="O4691" t="str" cm="1">
        <f t="array" ref="O4691">INDEX($B$9:$F$1048576, $J4691, $K4691 )</f>
        <v>메리츠화재해상보험(후)</v>
      </c>
      <c r="P4691" t="str" cm="1">
        <f t="array" ref="P4691">IF( $L4691, TRIM(_xll.IMDP("IR", $G$5&amp;$N4691, $G$6)), "" )</f>
        <v/>
      </c>
      <c r="Q4691" t="b" cm="1">
        <f t="array" ref="Q4691">IF(
    $U$1=1, AND($P4691&lt;&gt;"", $P4691&lt;&gt;"...", $P4691&lt;&gt;"입력오류"),
    IF(
        $U$18=1, AND($P4691&lt;&gt;"", $P4691&lt;&gt;"...", $P4691&lt;&gt;"입력오류", ISNUMBER(FIND(INDEX($T$2:$T$7,$U$1),$P4691))),
        IF(
            $U$17="기타", AND($P4691&lt;&gt;"", $P4691&lt;&gt;"...", $P4691&lt;&gt;"입력오류", NOT(ISNUMBER(FIND($T$21:$T$34,$P4691)))),
            AND($P4691&lt;&gt;"", $P4691&lt;&gt;"...", $P4691&lt;&gt;"입력오류", $T$19=$P4691)
        )
    )
)</f>
        <v>0</v>
      </c>
    </row>
    <row r="4692" spans="1:17">
      <c r="A4692" t="s">
        <v>9497</v>
      </c>
      <c r="B4692" t="s">
        <v>9498</v>
      </c>
      <c r="I4692">
        <f t="shared" si="220"/>
        <v>4691</v>
      </c>
      <c r="J4692">
        <f t="shared" si="221"/>
        <v>4691</v>
      </c>
      <c r="K4692">
        <f t="shared" si="219"/>
        <v>1</v>
      </c>
      <c r="L4692" t="b">
        <f>COUNTIF($N$2:N4692, N4692)=1</f>
        <v>1</v>
      </c>
      <c r="M4692" s="37">
        <f>IF( $Q4692, MAX($M$1:M4691)+1, 0)</f>
        <v>0</v>
      </c>
      <c r="N4692" t="str" cm="1">
        <f t="array" ref="N4692">INDEX($A$9:$F$1048576, $J4692, $K4692 )</f>
        <v>S0012</v>
      </c>
      <c r="O4692" t="str" cm="1">
        <f t="array" ref="O4692">INDEX($B$9:$F$1048576, $J4692, $K4692 )</f>
        <v>씨제이대한통운(후)</v>
      </c>
      <c r="P4692" t="str" cm="1">
        <f t="array" ref="P4692">IF( $L4692, TRIM(_xll.IMDP("IR", $G$5&amp;$N4692, $G$6)), "" )</f>
        <v/>
      </c>
      <c r="Q4692" t="b" cm="1">
        <f t="array" ref="Q4692">IF(
    $U$1=1, AND($P4692&lt;&gt;"", $P4692&lt;&gt;"...", $P4692&lt;&gt;"입력오류"),
    IF(
        $U$18=1, AND($P4692&lt;&gt;"", $P4692&lt;&gt;"...", $P4692&lt;&gt;"입력오류", ISNUMBER(FIND(INDEX($T$2:$T$7,$U$1),$P4692))),
        IF(
            $U$17="기타", AND($P4692&lt;&gt;"", $P4692&lt;&gt;"...", $P4692&lt;&gt;"입력오류", NOT(ISNUMBER(FIND($T$21:$T$34,$P4692)))),
            AND($P4692&lt;&gt;"", $P4692&lt;&gt;"...", $P4692&lt;&gt;"입력오류", $T$19=$P4692)
        )
    )
)</f>
        <v>0</v>
      </c>
    </row>
    <row r="4693" spans="1:17">
      <c r="A4693" t="s">
        <v>9499</v>
      </c>
      <c r="B4693" t="s">
        <v>9500</v>
      </c>
      <c r="I4693">
        <f t="shared" si="220"/>
        <v>4692</v>
      </c>
      <c r="J4693">
        <f t="shared" si="221"/>
        <v>4692</v>
      </c>
      <c r="K4693">
        <f t="shared" si="219"/>
        <v>1</v>
      </c>
      <c r="L4693" t="b">
        <f>COUNTIF($N$2:N4693, N4693)=1</f>
        <v>1</v>
      </c>
      <c r="M4693" s="37">
        <f>IF( $Q4693, MAX($M$1:M4692)+1, 0)</f>
        <v>0</v>
      </c>
      <c r="N4693" t="str" cm="1">
        <f t="array" ref="N4693">INDEX($A$9:$F$1048576, $J4693, $K4693 )</f>
        <v>S0037</v>
      </c>
      <c r="O4693" t="str" cm="1">
        <f t="array" ref="O4693">INDEX($B$9:$F$1048576, $J4693, $K4693 )</f>
        <v>한화손해보험(후)</v>
      </c>
      <c r="P4693" t="str" cm="1">
        <f t="array" ref="P4693">IF( $L4693, TRIM(_xll.IMDP("IR", $G$5&amp;$N4693, $G$6)), "" )</f>
        <v/>
      </c>
      <c r="Q4693" t="b" cm="1">
        <f t="array" ref="Q4693">IF(
    $U$1=1, AND($P4693&lt;&gt;"", $P4693&lt;&gt;"...", $P4693&lt;&gt;"입력오류"),
    IF(
        $U$18=1, AND($P4693&lt;&gt;"", $P4693&lt;&gt;"...", $P4693&lt;&gt;"입력오류", ISNUMBER(FIND(INDEX($T$2:$T$7,$U$1),$P4693))),
        IF(
            $U$17="기타", AND($P4693&lt;&gt;"", $P4693&lt;&gt;"...", $P4693&lt;&gt;"입력오류", NOT(ISNUMBER(FIND($T$21:$T$34,$P4693)))),
            AND($P4693&lt;&gt;"", $P4693&lt;&gt;"...", $P4693&lt;&gt;"입력오류", $T$19=$P4693)
        )
    )
)</f>
        <v>0</v>
      </c>
    </row>
    <row r="4694" spans="1:17">
      <c r="A4694" t="s">
        <v>5500</v>
      </c>
      <c r="B4694" t="s">
        <v>5501</v>
      </c>
      <c r="I4694">
        <f t="shared" si="220"/>
        <v>4693</v>
      </c>
      <c r="J4694">
        <f t="shared" si="221"/>
        <v>4693</v>
      </c>
      <c r="K4694">
        <f t="shared" si="219"/>
        <v>1</v>
      </c>
      <c r="L4694" t="b">
        <f>COUNTIF($N$2:N4694, N4694)=1</f>
        <v>1</v>
      </c>
      <c r="M4694" s="37">
        <f>IF( $Q4694, MAX($M$1:M4693)+1, 0)</f>
        <v>0</v>
      </c>
      <c r="N4694" t="str" cm="1">
        <f t="array" ref="N4694">INDEX($A$9:$F$1048576, $J4694, $K4694 )</f>
        <v>S0040</v>
      </c>
      <c r="O4694" t="str" cm="1">
        <f t="array" ref="O4694">INDEX($B$9:$F$1048576, $J4694, $K4694 )</f>
        <v>롯데손해보험(후)</v>
      </c>
      <c r="P4694" t="str" cm="1">
        <f t="array" ref="P4694">IF( $L4694, TRIM(_xll.IMDP("IR", $G$5&amp;$N4694, $G$6)), "" )</f>
        <v/>
      </c>
      <c r="Q4694" t="b" cm="1">
        <f t="array" ref="Q4694">IF(
    $U$1=1, AND($P4694&lt;&gt;"", $P4694&lt;&gt;"...", $P4694&lt;&gt;"입력오류"),
    IF(
        $U$18=1, AND($P4694&lt;&gt;"", $P4694&lt;&gt;"...", $P4694&lt;&gt;"입력오류", ISNUMBER(FIND(INDEX($T$2:$T$7,$U$1),$P4694))),
        IF(
            $U$17="기타", AND($P4694&lt;&gt;"", $P4694&lt;&gt;"...", $P4694&lt;&gt;"입력오류", NOT(ISNUMBER(FIND($T$21:$T$34,$P4694)))),
            AND($P4694&lt;&gt;"", $P4694&lt;&gt;"...", $P4694&lt;&gt;"입력오류", $T$19=$P4694)
        )
    )
)</f>
        <v>0</v>
      </c>
    </row>
    <row r="4695" spans="1:17">
      <c r="A4695" t="s">
        <v>5502</v>
      </c>
      <c r="B4695" t="s">
        <v>5503</v>
      </c>
      <c r="I4695">
        <f t="shared" si="220"/>
        <v>4694</v>
      </c>
      <c r="J4695">
        <f t="shared" si="221"/>
        <v>4694</v>
      </c>
      <c r="K4695">
        <f t="shared" si="219"/>
        <v>1</v>
      </c>
      <c r="L4695" t="b">
        <f>COUNTIF($N$2:N4695, N4695)=1</f>
        <v>1</v>
      </c>
      <c r="M4695" s="37">
        <f>IF( $Q4695, MAX($M$1:M4694)+1, 0)</f>
        <v>0</v>
      </c>
      <c r="N4695" t="str" cm="1">
        <f t="array" ref="N4695">INDEX($A$9:$F$1048576, $J4695, $K4695 )</f>
        <v>S0054</v>
      </c>
      <c r="O4695" t="str" cm="1">
        <f t="array" ref="O4695">INDEX($B$9:$F$1048576, $J4695, $K4695 )</f>
        <v>흥국화재해상보험(후)</v>
      </c>
      <c r="P4695" t="str" cm="1">
        <f t="array" ref="P4695">IF( $L4695, TRIM(_xll.IMDP("IR", $G$5&amp;$N4695, $G$6)), "" )</f>
        <v/>
      </c>
      <c r="Q4695" t="b" cm="1">
        <f t="array" ref="Q4695">IF(
    $U$1=1, AND($P4695&lt;&gt;"", $P4695&lt;&gt;"...", $P4695&lt;&gt;"입력오류"),
    IF(
        $U$18=1, AND($P4695&lt;&gt;"", $P4695&lt;&gt;"...", $P4695&lt;&gt;"입력오류", ISNUMBER(FIND(INDEX($T$2:$T$7,$U$1),$P4695))),
        IF(
            $U$17="기타", AND($P4695&lt;&gt;"", $P4695&lt;&gt;"...", $P4695&lt;&gt;"입력오류", NOT(ISNUMBER(FIND($T$21:$T$34,$P4695)))),
            AND($P4695&lt;&gt;"", $P4695&lt;&gt;"...", $P4695&lt;&gt;"입력오류", $T$19=$P4695)
        )
    )
)</f>
        <v>0</v>
      </c>
    </row>
    <row r="4696" spans="1:17">
      <c r="A4696" t="s">
        <v>5504</v>
      </c>
      <c r="B4696" t="s">
        <v>5505</v>
      </c>
      <c r="I4696">
        <f t="shared" si="220"/>
        <v>4695</v>
      </c>
      <c r="J4696">
        <f t="shared" si="221"/>
        <v>4695</v>
      </c>
      <c r="K4696">
        <f t="shared" si="219"/>
        <v>1</v>
      </c>
      <c r="L4696" t="b">
        <f>COUNTIF($N$2:N4696, N4696)=1</f>
        <v>1</v>
      </c>
      <c r="M4696" s="37">
        <f>IF( $Q4696, MAX($M$1:M4695)+1, 0)</f>
        <v>0</v>
      </c>
      <c r="N4696" t="str" cm="1">
        <f t="array" ref="N4696">INDEX($A$9:$F$1048576, $J4696, $K4696 )</f>
        <v>S0150</v>
      </c>
      <c r="O4696" t="str" cm="1">
        <f t="array" ref="O4696">INDEX($B$9:$F$1048576, $J4696, $K4696 )</f>
        <v>HMC투자증권(후)</v>
      </c>
      <c r="P4696" t="str" cm="1">
        <f t="array" ref="P4696">IF( $L4696, TRIM(_xll.IMDP("IR", $G$5&amp;$N4696, $G$6)), "" )</f>
        <v/>
      </c>
      <c r="Q4696" t="b" cm="1">
        <f t="array" ref="Q4696">IF(
    $U$1=1, AND($P4696&lt;&gt;"", $P4696&lt;&gt;"...", $P4696&lt;&gt;"입력오류"),
    IF(
        $U$18=1, AND($P4696&lt;&gt;"", $P4696&lt;&gt;"...", $P4696&lt;&gt;"입력오류", ISNUMBER(FIND(INDEX($T$2:$T$7,$U$1),$P4696))),
        IF(
            $U$17="기타", AND($P4696&lt;&gt;"", $P4696&lt;&gt;"...", $P4696&lt;&gt;"입력오류", NOT(ISNUMBER(FIND($T$21:$T$34,$P4696)))),
            AND($P4696&lt;&gt;"", $P4696&lt;&gt;"...", $P4696&lt;&gt;"입력오류", $T$19=$P4696)
        )
    )
)</f>
        <v>0</v>
      </c>
    </row>
    <row r="4697" spans="1:17">
      <c r="A4697" t="s">
        <v>5506</v>
      </c>
      <c r="B4697" t="s">
        <v>5507</v>
      </c>
      <c r="I4697">
        <f t="shared" si="220"/>
        <v>4696</v>
      </c>
      <c r="J4697">
        <f t="shared" si="221"/>
        <v>4696</v>
      </c>
      <c r="K4697">
        <f t="shared" si="219"/>
        <v>1</v>
      </c>
      <c r="L4697" t="b">
        <f>COUNTIF($N$2:N4697, N4697)=1</f>
        <v>1</v>
      </c>
      <c r="M4697" s="37">
        <f>IF( $Q4697, MAX($M$1:M4696)+1, 0)</f>
        <v>0</v>
      </c>
      <c r="N4697" t="str" cm="1">
        <f t="array" ref="N4697">INDEX($A$9:$F$1048576, $J4697, $K4697 )</f>
        <v>S0151</v>
      </c>
      <c r="O4697" t="str" cm="1">
        <f t="array" ref="O4697">INDEX($B$9:$F$1048576, $J4697, $K4697 )</f>
        <v>SK증권(후)</v>
      </c>
      <c r="P4697" t="str" cm="1">
        <f t="array" ref="P4697">IF( $L4697, TRIM(_xll.IMDP("IR", $G$5&amp;$N4697, $G$6)), "" )</f>
        <v/>
      </c>
      <c r="Q4697" t="b" cm="1">
        <f t="array" ref="Q4697">IF(
    $U$1=1, AND($P4697&lt;&gt;"", $P4697&lt;&gt;"...", $P4697&lt;&gt;"입력오류"),
    IF(
        $U$18=1, AND($P4697&lt;&gt;"", $P4697&lt;&gt;"...", $P4697&lt;&gt;"입력오류", ISNUMBER(FIND(INDEX($T$2:$T$7,$U$1),$P4697))),
        IF(
            $U$17="기타", AND($P4697&lt;&gt;"", $P4697&lt;&gt;"...", $P4697&lt;&gt;"입력오류", NOT(ISNUMBER(FIND($T$21:$T$34,$P4697)))),
            AND($P4697&lt;&gt;"", $P4697&lt;&gt;"...", $P4697&lt;&gt;"입력오류", $T$19=$P4697)
        )
    )
)</f>
        <v>0</v>
      </c>
    </row>
    <row r="4698" spans="1:17">
      <c r="A4698" t="s">
        <v>5508</v>
      </c>
      <c r="B4698" t="s">
        <v>5509</v>
      </c>
      <c r="I4698">
        <f t="shared" si="220"/>
        <v>4697</v>
      </c>
      <c r="J4698">
        <f t="shared" si="221"/>
        <v>4697</v>
      </c>
      <c r="K4698">
        <f t="shared" si="219"/>
        <v>1</v>
      </c>
      <c r="L4698" t="b">
        <f>COUNTIF($N$2:N4698, N4698)=1</f>
        <v>1</v>
      </c>
      <c r="M4698" s="37">
        <f>IF( $Q4698, MAX($M$1:M4697)+1, 0)</f>
        <v>0</v>
      </c>
      <c r="N4698" t="str" cm="1">
        <f t="array" ref="N4698">INDEX($A$9:$F$1048576, $J4698, $K4698 )</f>
        <v>S0255</v>
      </c>
      <c r="O4698" t="str" cm="1">
        <f t="array" ref="O4698">INDEX($B$9:$F$1048576, $J4698, $K4698 )</f>
        <v>KB손해보험(후)</v>
      </c>
      <c r="P4698" t="str" cm="1">
        <f t="array" ref="P4698">IF( $L4698, TRIM(_xll.IMDP("IR", $G$5&amp;$N4698, $G$6)), "" )</f>
        <v/>
      </c>
      <c r="Q4698" t="b" cm="1">
        <f t="array" ref="Q4698">IF(
    $U$1=1, AND($P4698&lt;&gt;"", $P4698&lt;&gt;"...", $P4698&lt;&gt;"입력오류"),
    IF(
        $U$18=1, AND($P4698&lt;&gt;"", $P4698&lt;&gt;"...", $P4698&lt;&gt;"입력오류", ISNUMBER(FIND(INDEX($T$2:$T$7,$U$1),$P4698))),
        IF(
            $U$17="기타", AND($P4698&lt;&gt;"", $P4698&lt;&gt;"...", $P4698&lt;&gt;"입력오류", NOT(ISNUMBER(FIND($T$21:$T$34,$P4698)))),
            AND($P4698&lt;&gt;"", $P4698&lt;&gt;"...", $P4698&lt;&gt;"입력오류", $T$19=$P4698)
        )
    )
)</f>
        <v>0</v>
      </c>
    </row>
    <row r="4699" spans="1:17">
      <c r="A4699" t="s">
        <v>9501</v>
      </c>
      <c r="B4699" t="s">
        <v>9502</v>
      </c>
      <c r="I4699">
        <f t="shared" si="220"/>
        <v>4698</v>
      </c>
      <c r="J4699">
        <f t="shared" si="221"/>
        <v>4698</v>
      </c>
      <c r="K4699">
        <f t="shared" si="219"/>
        <v>1</v>
      </c>
      <c r="L4699" t="b">
        <f>COUNTIF($N$2:N4699, N4699)=1</f>
        <v>1</v>
      </c>
      <c r="M4699" s="37">
        <f>IF( $Q4699, MAX($M$1:M4698)+1, 0)</f>
        <v>0</v>
      </c>
      <c r="N4699" t="str" cm="1">
        <f t="array" ref="N4699">INDEX($A$9:$F$1048576, $J4699, $K4699 )</f>
        <v>S0353</v>
      </c>
      <c r="O4699" t="str" cm="1">
        <f t="array" ref="O4699">INDEX($B$9:$F$1048576, $J4699, $K4699 )</f>
        <v>한화투자증권(후)</v>
      </c>
      <c r="P4699" t="str" cm="1">
        <f t="array" ref="P4699">IF( $L4699, TRIM(_xll.IMDP("IR", $G$5&amp;$N4699, $G$6)), "" )</f>
        <v/>
      </c>
      <c r="Q4699" t="b" cm="1">
        <f t="array" ref="Q4699">IF(
    $U$1=1, AND($P4699&lt;&gt;"", $P4699&lt;&gt;"...", $P4699&lt;&gt;"입력오류"),
    IF(
        $U$18=1, AND($P4699&lt;&gt;"", $P4699&lt;&gt;"...", $P4699&lt;&gt;"입력오류", ISNUMBER(FIND(INDEX($T$2:$T$7,$U$1),$P4699))),
        IF(
            $U$17="기타", AND($P4699&lt;&gt;"", $P4699&lt;&gt;"...", $P4699&lt;&gt;"입력오류", NOT(ISNUMBER(FIND($T$21:$T$34,$P4699)))),
            AND($P4699&lt;&gt;"", $P4699&lt;&gt;"...", $P4699&lt;&gt;"입력오류", $T$19=$P4699)
        )
    )
)</f>
        <v>0</v>
      </c>
    </row>
    <row r="4700" spans="1:17">
      <c r="A4700" t="s">
        <v>5510</v>
      </c>
      <c r="B4700" t="s">
        <v>5511</v>
      </c>
      <c r="I4700">
        <f t="shared" si="220"/>
        <v>4699</v>
      </c>
      <c r="J4700">
        <f t="shared" si="221"/>
        <v>4699</v>
      </c>
      <c r="K4700">
        <f t="shared" si="219"/>
        <v>1</v>
      </c>
      <c r="L4700" t="b">
        <f>COUNTIF($N$2:N4700, N4700)=1</f>
        <v>1</v>
      </c>
      <c r="M4700" s="37">
        <f>IF( $Q4700, MAX($M$1:M4699)+1, 0)</f>
        <v>0</v>
      </c>
      <c r="N4700" t="str" cm="1">
        <f t="array" ref="N4700">INDEX($A$9:$F$1048576, $J4700, $K4700 )</f>
        <v>S0354</v>
      </c>
      <c r="O4700" t="str" cm="1">
        <f t="array" ref="O4700">INDEX($B$9:$F$1048576, $J4700, $K4700 )</f>
        <v>대신증권(후)</v>
      </c>
      <c r="P4700" t="str" cm="1">
        <f t="array" ref="P4700">IF( $L4700, TRIM(_xll.IMDP("IR", $G$5&amp;$N4700, $G$6)), "" )</f>
        <v/>
      </c>
      <c r="Q4700" t="b" cm="1">
        <f t="array" ref="Q4700">IF(
    $U$1=1, AND($P4700&lt;&gt;"", $P4700&lt;&gt;"...", $P4700&lt;&gt;"입력오류"),
    IF(
        $U$18=1, AND($P4700&lt;&gt;"", $P4700&lt;&gt;"...", $P4700&lt;&gt;"입력오류", ISNUMBER(FIND(INDEX($T$2:$T$7,$U$1),$P4700))),
        IF(
            $U$17="기타", AND($P4700&lt;&gt;"", $P4700&lt;&gt;"...", $P4700&lt;&gt;"입력오류", NOT(ISNUMBER(FIND($T$21:$T$34,$P4700)))),
            AND($P4700&lt;&gt;"", $P4700&lt;&gt;"...", $P4700&lt;&gt;"입력오류", $T$19=$P4700)
        )
    )
)</f>
        <v>0</v>
      </c>
    </row>
    <row r="4701" spans="1:17">
      <c r="A4701" t="s">
        <v>5512</v>
      </c>
      <c r="B4701" t="s">
        <v>5513</v>
      </c>
      <c r="I4701">
        <f t="shared" si="220"/>
        <v>4700</v>
      </c>
      <c r="J4701">
        <f t="shared" si="221"/>
        <v>4700</v>
      </c>
      <c r="K4701">
        <f t="shared" si="219"/>
        <v>1</v>
      </c>
      <c r="L4701" t="b">
        <f>COUNTIF($N$2:N4701, N4701)=1</f>
        <v>1</v>
      </c>
      <c r="M4701" s="37">
        <f>IF( $Q4701, MAX($M$1:M4700)+1, 0)</f>
        <v>0</v>
      </c>
      <c r="N4701" t="str" cm="1">
        <f t="array" ref="N4701">INDEX($A$9:$F$1048576, $J4701, $K4701 )</f>
        <v>S0389</v>
      </c>
      <c r="O4701" t="str" cm="1">
        <f t="array" ref="O4701">INDEX($B$9:$F$1048576, $J4701, $K4701 )</f>
        <v>푸본현대생명(후)</v>
      </c>
      <c r="P4701" t="str" cm="1">
        <f t="array" ref="P4701">IF( $L4701, TRIM(_xll.IMDP("IR", $G$5&amp;$N4701, $G$6)), "" )</f>
        <v/>
      </c>
      <c r="Q4701" t="b" cm="1">
        <f t="array" ref="Q4701">IF(
    $U$1=1, AND($P4701&lt;&gt;"", $P4701&lt;&gt;"...", $P4701&lt;&gt;"입력오류"),
    IF(
        $U$18=1, AND($P4701&lt;&gt;"", $P4701&lt;&gt;"...", $P4701&lt;&gt;"입력오류", ISNUMBER(FIND(INDEX($T$2:$T$7,$U$1),$P4701))),
        IF(
            $U$17="기타", AND($P4701&lt;&gt;"", $P4701&lt;&gt;"...", $P4701&lt;&gt;"입력오류", NOT(ISNUMBER(FIND($T$21:$T$34,$P4701)))),
            AND($P4701&lt;&gt;"", $P4701&lt;&gt;"...", $P4701&lt;&gt;"입력오류", $T$19=$P4701)
        )
    )
)</f>
        <v>0</v>
      </c>
    </row>
    <row r="4702" spans="1:17">
      <c r="A4702" t="s">
        <v>5514</v>
      </c>
      <c r="B4702" t="s">
        <v>5515</v>
      </c>
      <c r="I4702">
        <f t="shared" si="220"/>
        <v>4701</v>
      </c>
      <c r="J4702">
        <f t="shared" si="221"/>
        <v>4701</v>
      </c>
      <c r="K4702">
        <f t="shared" si="219"/>
        <v>1</v>
      </c>
      <c r="L4702" t="b">
        <f>COUNTIF($N$2:N4702, N4702)=1</f>
        <v>1</v>
      </c>
      <c r="M4702" s="37">
        <f>IF( $Q4702, MAX($M$1:M4701)+1, 0)</f>
        <v>0</v>
      </c>
      <c r="N4702" t="str" cm="1">
        <f t="array" ref="N4702">INDEX($A$9:$F$1048576, $J4702, $K4702 )</f>
        <v>S0583</v>
      </c>
      <c r="O4702" t="str" cm="1">
        <f t="array" ref="O4702">INDEX($B$9:$F$1048576, $J4702, $K4702 )</f>
        <v>동부화재해상보험(후)</v>
      </c>
      <c r="P4702" t="str" cm="1">
        <f t="array" ref="P4702">IF( $L4702, TRIM(_xll.IMDP("IR", $G$5&amp;$N4702, $G$6)), "" )</f>
        <v/>
      </c>
      <c r="Q4702" t="b" cm="1">
        <f t="array" ref="Q4702">IF(
    $U$1=1, AND($P4702&lt;&gt;"", $P4702&lt;&gt;"...", $P4702&lt;&gt;"입력오류"),
    IF(
        $U$18=1, AND($P4702&lt;&gt;"", $P4702&lt;&gt;"...", $P4702&lt;&gt;"입력오류", ISNUMBER(FIND(INDEX($T$2:$T$7,$U$1),$P4702))),
        IF(
            $U$17="기타", AND($P4702&lt;&gt;"", $P4702&lt;&gt;"...", $P4702&lt;&gt;"입력오류", NOT(ISNUMBER(FIND($T$21:$T$34,$P4702)))),
            AND($P4702&lt;&gt;"", $P4702&lt;&gt;"...", $P4702&lt;&gt;"입력오류", $T$19=$P4702)
        )
    )
)</f>
        <v>0</v>
      </c>
    </row>
    <row r="4703" spans="1:17">
      <c r="A4703" t="s">
        <v>5516</v>
      </c>
      <c r="B4703" t="s">
        <v>5517</v>
      </c>
      <c r="I4703">
        <f t="shared" si="220"/>
        <v>4702</v>
      </c>
      <c r="J4703">
        <f t="shared" si="221"/>
        <v>4702</v>
      </c>
      <c r="K4703">
        <f t="shared" si="219"/>
        <v>1</v>
      </c>
      <c r="L4703" t="b">
        <f>COUNTIF($N$2:N4703, N4703)=1</f>
        <v>1</v>
      </c>
      <c r="M4703" s="37">
        <f>IF( $Q4703, MAX($M$1:M4702)+1, 0)</f>
        <v>0</v>
      </c>
      <c r="N4703" t="str" cm="1">
        <f t="array" ref="N4703">INDEX($A$9:$F$1048576, $J4703, $K4703 )</f>
        <v>S0680</v>
      </c>
      <c r="O4703" t="str" cm="1">
        <f t="array" ref="O4703">INDEX($B$9:$F$1048576, $J4703, $K4703 )</f>
        <v>미래에셋대우(구 대우증권)(후)</v>
      </c>
      <c r="P4703" t="str" cm="1">
        <f t="array" ref="P4703">IF( $L4703, TRIM(_xll.IMDP("IR", $G$5&amp;$N4703, $G$6)), "" )</f>
        <v/>
      </c>
      <c r="Q4703" t="b" cm="1">
        <f t="array" ref="Q4703">IF(
    $U$1=1, AND($P4703&lt;&gt;"", $P4703&lt;&gt;"...", $P4703&lt;&gt;"입력오류"),
    IF(
        $U$18=1, AND($P4703&lt;&gt;"", $P4703&lt;&gt;"...", $P4703&lt;&gt;"입력오류", ISNUMBER(FIND(INDEX($T$2:$T$7,$U$1),$P4703))),
        IF(
            $U$17="기타", AND($P4703&lt;&gt;"", $P4703&lt;&gt;"...", $P4703&lt;&gt;"입력오류", NOT(ISNUMBER(FIND($T$21:$T$34,$P4703)))),
            AND($P4703&lt;&gt;"", $P4703&lt;&gt;"...", $P4703&lt;&gt;"입력오류", $T$19=$P4703)
        )
    )
)</f>
        <v>0</v>
      </c>
    </row>
    <row r="4704" spans="1:17">
      <c r="A4704" t="s">
        <v>5518</v>
      </c>
      <c r="B4704" t="s">
        <v>5519</v>
      </c>
      <c r="I4704">
        <f t="shared" si="220"/>
        <v>4703</v>
      </c>
      <c r="J4704">
        <f t="shared" si="221"/>
        <v>4703</v>
      </c>
      <c r="K4704">
        <f t="shared" si="219"/>
        <v>1</v>
      </c>
      <c r="L4704" t="b">
        <f>COUNTIF($N$2:N4704, N4704)=1</f>
        <v>1</v>
      </c>
      <c r="M4704" s="37">
        <f>IF( $Q4704, MAX($M$1:M4703)+1, 0)</f>
        <v>0</v>
      </c>
      <c r="N4704" t="str" cm="1">
        <f t="array" ref="N4704">INDEX($A$9:$F$1048576, $J4704, $K4704 )</f>
        <v>S0856</v>
      </c>
      <c r="O4704" t="str" cm="1">
        <f t="array" ref="O4704">INDEX($B$9:$F$1048576, $J4704, $K4704 )</f>
        <v>메리츠종합금융증권(후)</v>
      </c>
      <c r="P4704" t="str" cm="1">
        <f t="array" ref="P4704">IF( $L4704, TRIM(_xll.IMDP("IR", $G$5&amp;$N4704, $G$6)), "" )</f>
        <v/>
      </c>
      <c r="Q4704" t="b" cm="1">
        <f t="array" ref="Q4704">IF(
    $U$1=1, AND($P4704&lt;&gt;"", $P4704&lt;&gt;"...", $P4704&lt;&gt;"입력오류"),
    IF(
        $U$18=1, AND($P4704&lt;&gt;"", $P4704&lt;&gt;"...", $P4704&lt;&gt;"입력오류", ISNUMBER(FIND(INDEX($T$2:$T$7,$U$1),$P4704))),
        IF(
            $U$17="기타", AND($P4704&lt;&gt;"", $P4704&lt;&gt;"...", $P4704&lt;&gt;"입력오류", NOT(ISNUMBER(FIND($T$21:$T$34,$P4704)))),
            AND($P4704&lt;&gt;"", $P4704&lt;&gt;"...", $P4704&lt;&gt;"입력오류", $T$19=$P4704)
        )
    )
)</f>
        <v>0</v>
      </c>
    </row>
    <row r="4705" spans="1:17">
      <c r="A4705" t="s">
        <v>5520</v>
      </c>
      <c r="B4705" t="s">
        <v>5521</v>
      </c>
      <c r="I4705">
        <f t="shared" si="220"/>
        <v>4704</v>
      </c>
      <c r="J4705">
        <f t="shared" si="221"/>
        <v>4704</v>
      </c>
      <c r="K4705">
        <f t="shared" si="219"/>
        <v>1</v>
      </c>
      <c r="L4705" t="b">
        <f>COUNTIF($N$2:N4705, N4705)=1</f>
        <v>1</v>
      </c>
      <c r="M4705" s="37">
        <f>IF( $Q4705, MAX($M$1:M4704)+1, 0)</f>
        <v>0</v>
      </c>
      <c r="N4705" t="str" cm="1">
        <f t="array" ref="N4705">INDEX($A$9:$F$1048576, $J4705, $K4705 )</f>
        <v>S0867</v>
      </c>
      <c r="O4705" t="str" cm="1">
        <f t="array" ref="O4705">INDEX($B$9:$F$1048576, $J4705, $K4705 )</f>
        <v>신한금융투자(후)</v>
      </c>
      <c r="P4705" t="str" cm="1">
        <f t="array" ref="P4705">IF( $L4705, TRIM(_xll.IMDP("IR", $G$5&amp;$N4705, $G$6)), "" )</f>
        <v/>
      </c>
      <c r="Q4705" t="b" cm="1">
        <f t="array" ref="Q4705">IF(
    $U$1=1, AND($P4705&lt;&gt;"", $P4705&lt;&gt;"...", $P4705&lt;&gt;"입력오류"),
    IF(
        $U$18=1, AND($P4705&lt;&gt;"", $P4705&lt;&gt;"...", $P4705&lt;&gt;"입력오류", ISNUMBER(FIND(INDEX($T$2:$T$7,$U$1),$P4705))),
        IF(
            $U$17="기타", AND($P4705&lt;&gt;"", $P4705&lt;&gt;"...", $P4705&lt;&gt;"입력오류", NOT(ISNUMBER(FIND($T$21:$T$34,$P4705)))),
            AND($P4705&lt;&gt;"", $P4705&lt;&gt;"...", $P4705&lt;&gt;"입력오류", $T$19=$P4705)
        )
    )
)</f>
        <v>0</v>
      </c>
    </row>
    <row r="4706" spans="1:17">
      <c r="A4706" t="s">
        <v>9503</v>
      </c>
      <c r="B4706" t="s">
        <v>9504</v>
      </c>
      <c r="I4706">
        <f t="shared" si="220"/>
        <v>4705</v>
      </c>
      <c r="J4706">
        <f t="shared" si="221"/>
        <v>4705</v>
      </c>
      <c r="K4706">
        <f t="shared" si="219"/>
        <v>1</v>
      </c>
      <c r="L4706" t="b">
        <f>COUNTIF($N$2:N4706, N4706)=1</f>
        <v>1</v>
      </c>
      <c r="M4706" s="37">
        <f>IF( $Q4706, MAX($M$1:M4705)+1, 0)</f>
        <v>0</v>
      </c>
      <c r="N4706" t="str" cm="1">
        <f t="array" ref="N4706">INDEX($A$9:$F$1048576, $J4706, $K4706 )</f>
        <v>S1273</v>
      </c>
      <c r="O4706" t="str" cm="1">
        <f t="array" ref="O4706">INDEX($B$9:$F$1048576, $J4706, $K4706 )</f>
        <v>미래에셋생명(후)</v>
      </c>
      <c r="P4706" t="str" cm="1">
        <f t="array" ref="P4706">IF( $L4706, TRIM(_xll.IMDP("IR", $G$5&amp;$N4706, $G$6)), "" )</f>
        <v/>
      </c>
      <c r="Q4706" t="b" cm="1">
        <f t="array" ref="Q4706">IF(
    $U$1=1, AND($P4706&lt;&gt;"", $P4706&lt;&gt;"...", $P4706&lt;&gt;"입력오류"),
    IF(
        $U$18=1, AND($P4706&lt;&gt;"", $P4706&lt;&gt;"...", $P4706&lt;&gt;"입력오류", ISNUMBER(FIND(INDEX($T$2:$T$7,$U$1),$P4706))),
        IF(
            $U$17="기타", AND($P4706&lt;&gt;"", $P4706&lt;&gt;"...", $P4706&lt;&gt;"입력오류", NOT(ISNUMBER(FIND($T$21:$T$34,$P4706)))),
            AND($P4706&lt;&gt;"", $P4706&lt;&gt;"...", $P4706&lt;&gt;"입력오류", $T$19=$P4706)
        )
    )
)</f>
        <v>0</v>
      </c>
    </row>
    <row r="4707" spans="1:17">
      <c r="A4707" t="s">
        <v>5522</v>
      </c>
      <c r="B4707" t="s">
        <v>5523</v>
      </c>
      <c r="I4707">
        <f t="shared" si="220"/>
        <v>4706</v>
      </c>
      <c r="J4707">
        <f t="shared" si="221"/>
        <v>4706</v>
      </c>
      <c r="K4707">
        <f t="shared" si="219"/>
        <v>1</v>
      </c>
      <c r="L4707" t="b">
        <f>COUNTIF($N$2:N4707, N4707)=1</f>
        <v>1</v>
      </c>
      <c r="M4707" s="37">
        <f>IF( $Q4707, MAX($M$1:M4706)+1, 0)</f>
        <v>0</v>
      </c>
      <c r="N4707" t="str" cm="1">
        <f t="array" ref="N4707">INDEX($A$9:$F$1048576, $J4707, $K4707 )</f>
        <v>S1369</v>
      </c>
      <c r="O4707" t="str" cm="1">
        <f t="array" ref="O4707">INDEX($B$9:$F$1048576, $J4707, $K4707 )</f>
        <v>농협손해보험(후)</v>
      </c>
      <c r="P4707" t="str" cm="1">
        <f t="array" ref="P4707">IF( $L4707, TRIM(_xll.IMDP("IR", $G$5&amp;$N4707, $G$6)), "" )</f>
        <v/>
      </c>
      <c r="Q4707" t="b" cm="1">
        <f t="array" ref="Q4707">IF(
    $U$1=1, AND($P4707&lt;&gt;"", $P4707&lt;&gt;"...", $P4707&lt;&gt;"입력오류"),
    IF(
        $U$18=1, AND($P4707&lt;&gt;"", $P4707&lt;&gt;"...", $P4707&lt;&gt;"입력오류", ISNUMBER(FIND(INDEX($T$2:$T$7,$U$1),$P4707))),
        IF(
            $U$17="기타", AND($P4707&lt;&gt;"", $P4707&lt;&gt;"...", $P4707&lt;&gt;"입력오류", NOT(ISNUMBER(FIND($T$21:$T$34,$P4707)))),
            AND($P4707&lt;&gt;"", $P4707&lt;&gt;"...", $P4707&lt;&gt;"입력오류", $T$19=$P4707)
        )
    )
)</f>
        <v>0</v>
      </c>
    </row>
    <row r="4708" spans="1:17">
      <c r="A4708" t="s">
        <v>5524</v>
      </c>
      <c r="B4708" t="s">
        <v>5525</v>
      </c>
      <c r="I4708">
        <f t="shared" si="220"/>
        <v>4707</v>
      </c>
      <c r="J4708">
        <f t="shared" si="221"/>
        <v>4707</v>
      </c>
      <c r="K4708">
        <f t="shared" si="219"/>
        <v>1</v>
      </c>
      <c r="L4708" t="b">
        <f>COUNTIF($N$2:N4708, N4708)=1</f>
        <v>1</v>
      </c>
      <c r="M4708" s="37">
        <f>IF( $Q4708, MAX($M$1:M4707)+1, 0)</f>
        <v>0</v>
      </c>
      <c r="N4708" t="str" cm="1">
        <f t="array" ref="N4708">INDEX($A$9:$F$1048576, $J4708, $K4708 )</f>
        <v>S1781</v>
      </c>
      <c r="O4708" t="str" cm="1">
        <f t="array" ref="O4708">INDEX($B$9:$F$1048576, $J4708, $K4708 )</f>
        <v>풀무원(후)</v>
      </c>
      <c r="P4708" t="str" cm="1">
        <f t="array" ref="P4708">IF( $L4708, TRIM(_xll.IMDP("IR", $G$5&amp;$N4708, $G$6)), "" )</f>
        <v/>
      </c>
      <c r="Q4708" t="b" cm="1">
        <f t="array" ref="Q4708">IF(
    $U$1=1, AND($P4708&lt;&gt;"", $P4708&lt;&gt;"...", $P4708&lt;&gt;"입력오류"),
    IF(
        $U$18=1, AND($P4708&lt;&gt;"", $P4708&lt;&gt;"...", $P4708&lt;&gt;"입력오류", ISNUMBER(FIND(INDEX($T$2:$T$7,$U$1),$P4708))),
        IF(
            $U$17="기타", AND($P4708&lt;&gt;"", $P4708&lt;&gt;"...", $P4708&lt;&gt;"입력오류", NOT(ISNUMBER(FIND($T$21:$T$34,$P4708)))),
            AND($P4708&lt;&gt;"", $P4708&lt;&gt;"...", $P4708&lt;&gt;"입력오류", $T$19=$P4708)
        )
    )
)</f>
        <v>0</v>
      </c>
    </row>
    <row r="4709" spans="1:17">
      <c r="A4709" t="s">
        <v>5526</v>
      </c>
      <c r="B4709" t="s">
        <v>5527</v>
      </c>
      <c r="I4709">
        <f t="shared" si="220"/>
        <v>4708</v>
      </c>
      <c r="J4709">
        <f t="shared" si="221"/>
        <v>4708</v>
      </c>
      <c r="K4709">
        <f t="shared" si="219"/>
        <v>1</v>
      </c>
      <c r="L4709" t="b">
        <f>COUNTIF($N$2:N4709, N4709)=1</f>
        <v>1</v>
      </c>
      <c r="M4709" s="37">
        <f>IF( $Q4709, MAX($M$1:M4708)+1, 0)</f>
        <v>0</v>
      </c>
      <c r="N4709" t="str" cm="1">
        <f t="array" ref="N4709">INDEX($A$9:$F$1048576, $J4709, $K4709 )</f>
        <v>S3001</v>
      </c>
      <c r="O4709" t="str" cm="1">
        <f t="array" ref="O4709">INDEX($B$9:$F$1048576, $J4709, $K4709 )</f>
        <v>HI증권(후)</v>
      </c>
      <c r="P4709" t="str" cm="1">
        <f t="array" ref="P4709">IF( $L4709, TRIM(_xll.IMDP("IR", $G$5&amp;$N4709, $G$6)), "" )</f>
        <v/>
      </c>
      <c r="Q4709" t="b" cm="1">
        <f t="array" ref="Q4709">IF(
    $U$1=1, AND($P4709&lt;&gt;"", $P4709&lt;&gt;"...", $P4709&lt;&gt;"입력오류"),
    IF(
        $U$18=1, AND($P4709&lt;&gt;"", $P4709&lt;&gt;"...", $P4709&lt;&gt;"입력오류", ISNUMBER(FIND(INDEX($T$2:$T$7,$U$1),$P4709))),
        IF(
            $U$17="기타", AND($P4709&lt;&gt;"", $P4709&lt;&gt;"...", $P4709&lt;&gt;"입력오류", NOT(ISNUMBER(FIND($T$21:$T$34,$P4709)))),
            AND($P4709&lt;&gt;"", $P4709&lt;&gt;"...", $P4709&lt;&gt;"입력오류", $T$19=$P4709)
        )
    )
)</f>
        <v>0</v>
      </c>
    </row>
    <row r="4710" spans="1:17">
      <c r="A4710" t="s">
        <v>5528</v>
      </c>
      <c r="B4710" t="s">
        <v>5529</v>
      </c>
      <c r="I4710">
        <f t="shared" si="220"/>
        <v>4709</v>
      </c>
      <c r="J4710">
        <f t="shared" si="221"/>
        <v>4709</v>
      </c>
      <c r="K4710">
        <f t="shared" si="219"/>
        <v>1</v>
      </c>
      <c r="L4710" t="b">
        <f>COUNTIF($N$2:N4710, N4710)=1</f>
        <v>1</v>
      </c>
      <c r="M4710" s="37">
        <f>IF( $Q4710, MAX($M$1:M4709)+1, 0)</f>
        <v>0</v>
      </c>
      <c r="N4710" t="str" cm="1">
        <f t="array" ref="N4710">INDEX($A$9:$F$1048576, $J4710, $K4710 )</f>
        <v>S3021</v>
      </c>
      <c r="O4710" t="str" cm="1">
        <f t="array" ref="O4710">INDEX($B$9:$F$1048576, $J4710, $K4710 )</f>
        <v>케이티비투자증권(후)</v>
      </c>
      <c r="P4710" t="str" cm="1">
        <f t="array" ref="P4710">IF( $L4710, TRIM(_xll.IMDP("IR", $G$5&amp;$N4710, $G$6)), "" )</f>
        <v/>
      </c>
      <c r="Q4710" t="b" cm="1">
        <f t="array" ref="Q4710">IF(
    $U$1=1, AND($P4710&lt;&gt;"", $P4710&lt;&gt;"...", $P4710&lt;&gt;"입력오류"),
    IF(
        $U$18=1, AND($P4710&lt;&gt;"", $P4710&lt;&gt;"...", $P4710&lt;&gt;"입력오류", ISNUMBER(FIND(INDEX($T$2:$T$7,$U$1),$P4710))),
        IF(
            $U$17="기타", AND($P4710&lt;&gt;"", $P4710&lt;&gt;"...", $P4710&lt;&gt;"입력오류", NOT(ISNUMBER(FIND($T$21:$T$34,$P4710)))),
            AND($P4710&lt;&gt;"", $P4710&lt;&gt;"...", $P4710&lt;&gt;"입력오류", $T$19=$P4710)
        )
    )
)</f>
        <v>0</v>
      </c>
    </row>
    <row r="4711" spans="1:17">
      <c r="A4711" t="s">
        <v>5530</v>
      </c>
      <c r="B4711" t="s">
        <v>5531</v>
      </c>
      <c r="I4711">
        <f t="shared" si="220"/>
        <v>4710</v>
      </c>
      <c r="J4711">
        <f t="shared" si="221"/>
        <v>4710</v>
      </c>
      <c r="K4711">
        <f t="shared" si="219"/>
        <v>1</v>
      </c>
      <c r="L4711" t="b">
        <f>COUNTIF($N$2:N4711, N4711)=1</f>
        <v>1</v>
      </c>
      <c r="M4711" s="37">
        <f>IF( $Q4711, MAX($M$1:M4710)+1, 0)</f>
        <v>0</v>
      </c>
      <c r="N4711" t="str" cm="1">
        <f t="array" ref="N4711">INDEX($A$9:$F$1048576, $J4711, $K4711 )</f>
        <v>S3049</v>
      </c>
      <c r="O4711" t="str" cm="1">
        <f t="array" ref="O4711">INDEX($B$9:$F$1048576, $J4711, $K4711 )</f>
        <v>한국투자증권(후)</v>
      </c>
      <c r="P4711" t="str" cm="1">
        <f t="array" ref="P4711">IF( $L4711, TRIM(_xll.IMDP("IR", $G$5&amp;$N4711, $G$6)), "" )</f>
        <v/>
      </c>
      <c r="Q4711" t="b" cm="1">
        <f t="array" ref="Q4711">IF(
    $U$1=1, AND($P4711&lt;&gt;"", $P4711&lt;&gt;"...", $P4711&lt;&gt;"입력오류"),
    IF(
        $U$18=1, AND($P4711&lt;&gt;"", $P4711&lt;&gt;"...", $P4711&lt;&gt;"입력오류", ISNUMBER(FIND(INDEX($T$2:$T$7,$U$1),$P4711))),
        IF(
            $U$17="기타", AND($P4711&lt;&gt;"", $P4711&lt;&gt;"...", $P4711&lt;&gt;"입력오류", NOT(ISNUMBER(FIND($T$21:$T$34,$P4711)))),
            AND($P4711&lt;&gt;"", $P4711&lt;&gt;"...", $P4711&lt;&gt;"입력오류", $T$19=$P4711)
        )
    )
)</f>
        <v>0</v>
      </c>
    </row>
    <row r="4712" spans="1:17">
      <c r="A4712" t="s">
        <v>5532</v>
      </c>
      <c r="B4712" t="s">
        <v>5533</v>
      </c>
      <c r="I4712">
        <f t="shared" si="220"/>
        <v>4711</v>
      </c>
      <c r="J4712">
        <f t="shared" si="221"/>
        <v>4711</v>
      </c>
      <c r="K4712">
        <f t="shared" si="219"/>
        <v>1</v>
      </c>
      <c r="L4712" t="b">
        <f>COUNTIF($N$2:N4712, N4712)=1</f>
        <v>1</v>
      </c>
      <c r="M4712" s="37">
        <f>IF( $Q4712, MAX($M$1:M4711)+1, 0)</f>
        <v>0</v>
      </c>
      <c r="N4712" t="str" cm="1">
        <f t="array" ref="N4712">INDEX($A$9:$F$1048576, $J4712, $K4712 )</f>
        <v>S3075</v>
      </c>
      <c r="O4712" t="str" cm="1">
        <f t="array" ref="O4712">INDEX($B$9:$F$1048576, $J4712, $K4712 )</f>
        <v>하나금융투자(구 하나대투)(후)</v>
      </c>
      <c r="P4712" t="str" cm="1">
        <f t="array" ref="P4712">IF( $L4712, TRIM(_xll.IMDP("IR", $G$5&amp;$N4712, $G$6)), "" )</f>
        <v/>
      </c>
      <c r="Q4712" t="b" cm="1">
        <f t="array" ref="Q4712">IF(
    $U$1=1, AND($P4712&lt;&gt;"", $P4712&lt;&gt;"...", $P4712&lt;&gt;"입력오류"),
    IF(
        $U$18=1, AND($P4712&lt;&gt;"", $P4712&lt;&gt;"...", $P4712&lt;&gt;"입력오류", ISNUMBER(FIND(INDEX($T$2:$T$7,$U$1),$P4712))),
        IF(
            $U$17="기타", AND($P4712&lt;&gt;"", $P4712&lt;&gt;"...", $P4712&lt;&gt;"입력오류", NOT(ISNUMBER(FIND($T$21:$T$34,$P4712)))),
            AND($P4712&lt;&gt;"", $P4712&lt;&gt;"...", $P4712&lt;&gt;"입력오류", $T$19=$P4712)
        )
    )
)</f>
        <v>0</v>
      </c>
    </row>
    <row r="4713" spans="1:17">
      <c r="A4713" t="s">
        <v>5534</v>
      </c>
      <c r="B4713" t="s">
        <v>5535</v>
      </c>
      <c r="I4713">
        <f t="shared" si="220"/>
        <v>4712</v>
      </c>
      <c r="J4713">
        <f t="shared" si="221"/>
        <v>4712</v>
      </c>
      <c r="K4713">
        <f t="shared" si="219"/>
        <v>1</v>
      </c>
      <c r="L4713" t="b">
        <f>COUNTIF($N$2:N4713, N4713)=1</f>
        <v>1</v>
      </c>
      <c r="M4713" s="37">
        <f>IF( $Q4713, MAX($M$1:M4712)+1, 0)</f>
        <v>0</v>
      </c>
      <c r="N4713" t="str" cm="1">
        <f t="array" ref="N4713">INDEX($A$9:$F$1048576, $J4713, $K4713 )</f>
        <v>S3481</v>
      </c>
      <c r="O4713" t="str" cm="1">
        <f t="array" ref="O4713">INDEX($B$9:$F$1048576, $J4713, $K4713 )</f>
        <v>한화생명(후)</v>
      </c>
      <c r="P4713" t="str" cm="1">
        <f t="array" ref="P4713">IF( $L4713, TRIM(_xll.IMDP("IR", $G$5&amp;$N4713, $G$6)), "" )</f>
        <v/>
      </c>
      <c r="Q4713" t="b" cm="1">
        <f t="array" ref="Q4713">IF(
    $U$1=1, AND($P4713&lt;&gt;"", $P4713&lt;&gt;"...", $P4713&lt;&gt;"입력오류"),
    IF(
        $U$18=1, AND($P4713&lt;&gt;"", $P4713&lt;&gt;"...", $P4713&lt;&gt;"입력오류", ISNUMBER(FIND(INDEX($T$2:$T$7,$U$1),$P4713))),
        IF(
            $U$17="기타", AND($P4713&lt;&gt;"", $P4713&lt;&gt;"...", $P4713&lt;&gt;"입력오류", NOT(ISNUMBER(FIND($T$21:$T$34,$P4713)))),
            AND($P4713&lt;&gt;"", $P4713&lt;&gt;"...", $P4713&lt;&gt;"입력오류", $T$19=$P4713)
        )
    )
)</f>
        <v>0</v>
      </c>
    </row>
    <row r="4714" spans="1:17">
      <c r="A4714" t="s">
        <v>5536</v>
      </c>
      <c r="B4714" t="s">
        <v>5537</v>
      </c>
      <c r="I4714">
        <f t="shared" si="220"/>
        <v>4713</v>
      </c>
      <c r="J4714">
        <f t="shared" si="221"/>
        <v>4713</v>
      </c>
      <c r="K4714">
        <f t="shared" si="219"/>
        <v>1</v>
      </c>
      <c r="L4714" t="b">
        <f>COUNTIF($N$2:N4714, N4714)=1</f>
        <v>1</v>
      </c>
      <c r="M4714" s="37">
        <f>IF( $Q4714, MAX($M$1:M4713)+1, 0)</f>
        <v>0</v>
      </c>
      <c r="N4714" t="str" cm="1">
        <f t="array" ref="N4714">INDEX($A$9:$F$1048576, $J4714, $K4714 )</f>
        <v>S3483</v>
      </c>
      <c r="O4714" t="str" cm="1">
        <f t="array" ref="O4714">INDEX($B$9:$F$1048576, $J4714, $K4714 )</f>
        <v>에이비엘생명보험(후)</v>
      </c>
      <c r="P4714" t="str" cm="1">
        <f t="array" ref="P4714">IF( $L4714, TRIM(_xll.IMDP("IR", $G$5&amp;$N4714, $G$6)), "" )</f>
        <v/>
      </c>
      <c r="Q4714" t="b" cm="1">
        <f t="array" ref="Q4714">IF(
    $U$1=1, AND($P4714&lt;&gt;"", $P4714&lt;&gt;"...", $P4714&lt;&gt;"입력오류"),
    IF(
        $U$18=1, AND($P4714&lt;&gt;"", $P4714&lt;&gt;"...", $P4714&lt;&gt;"입력오류", ISNUMBER(FIND(INDEX($T$2:$T$7,$U$1),$P4714))),
        IF(
            $U$17="기타", AND($P4714&lt;&gt;"", $P4714&lt;&gt;"...", $P4714&lt;&gt;"입력오류", NOT(ISNUMBER(FIND($T$21:$T$34,$P4714)))),
            AND($P4714&lt;&gt;"", $P4714&lt;&gt;"...", $P4714&lt;&gt;"입력오류", $T$19=$P4714)
        )
    )
)</f>
        <v>0</v>
      </c>
    </row>
    <row r="4715" spans="1:17">
      <c r="A4715" t="s">
        <v>5538</v>
      </c>
      <c r="B4715" t="s">
        <v>5539</v>
      </c>
      <c r="I4715">
        <f t="shared" si="220"/>
        <v>4714</v>
      </c>
      <c r="J4715">
        <f t="shared" si="221"/>
        <v>4714</v>
      </c>
      <c r="K4715">
        <f t="shared" si="219"/>
        <v>1</v>
      </c>
      <c r="L4715" t="b">
        <f>COUNTIF($N$2:N4715, N4715)=1</f>
        <v>1</v>
      </c>
      <c r="M4715" s="37">
        <f>IF( $Q4715, MAX($M$1:M4714)+1, 0)</f>
        <v>0</v>
      </c>
      <c r="N4715" t="str" cm="1">
        <f t="array" ref="N4715">INDEX($A$9:$F$1048576, $J4715, $K4715 )</f>
        <v>S3491</v>
      </c>
      <c r="O4715" t="str" cm="1">
        <f t="array" ref="O4715">INDEX($B$9:$F$1048576, $J4715, $K4715 )</f>
        <v>동양생명보험(후)</v>
      </c>
      <c r="P4715" t="str" cm="1">
        <f t="array" ref="P4715">IF( $L4715, TRIM(_xll.IMDP("IR", $G$5&amp;$N4715, $G$6)), "" )</f>
        <v/>
      </c>
      <c r="Q4715" t="b" cm="1">
        <f t="array" ref="Q4715">IF(
    $U$1=1, AND($P4715&lt;&gt;"", $P4715&lt;&gt;"...", $P4715&lt;&gt;"입력오류"),
    IF(
        $U$18=1, AND($P4715&lt;&gt;"", $P4715&lt;&gt;"...", $P4715&lt;&gt;"입력오류", ISNUMBER(FIND(INDEX($T$2:$T$7,$U$1),$P4715))),
        IF(
            $U$17="기타", AND($P4715&lt;&gt;"", $P4715&lt;&gt;"...", $P4715&lt;&gt;"입력오류", NOT(ISNUMBER(FIND($T$21:$T$34,$P4715)))),
            AND($P4715&lt;&gt;"", $P4715&lt;&gt;"...", $P4715&lt;&gt;"입력오류", $T$19=$P4715)
        )
    )
)</f>
        <v>0</v>
      </c>
    </row>
    <row r="4716" spans="1:17">
      <c r="A4716" t="s">
        <v>9505</v>
      </c>
      <c r="B4716" t="s">
        <v>9506</v>
      </c>
      <c r="I4716">
        <f t="shared" si="220"/>
        <v>4715</v>
      </c>
      <c r="J4716">
        <f t="shared" si="221"/>
        <v>4715</v>
      </c>
      <c r="K4716">
        <f t="shared" si="219"/>
        <v>1</v>
      </c>
      <c r="L4716" t="b">
        <f>COUNTIF($N$2:N4716, N4716)=1</f>
        <v>1</v>
      </c>
      <c r="M4716" s="37">
        <f>IF( $Q4716, MAX($M$1:M4715)+1, 0)</f>
        <v>0</v>
      </c>
      <c r="N4716" t="str" cm="1">
        <f t="array" ref="N4716">INDEX($A$9:$F$1048576, $J4716, $K4716 )</f>
        <v>S3523</v>
      </c>
      <c r="O4716" t="str" cm="1">
        <f t="array" ref="O4716">INDEX($B$9:$F$1048576, $J4716, $K4716 )</f>
        <v>수협중앙회(후)</v>
      </c>
      <c r="P4716" t="str" cm="1">
        <f t="array" ref="P4716">IF( $L4716, TRIM(_xll.IMDP("IR", $G$5&amp;$N4716, $G$6)), "" )</f>
        <v/>
      </c>
      <c r="Q4716" t="b" cm="1">
        <f t="array" ref="Q4716">IF(
    $U$1=1, AND($P4716&lt;&gt;"", $P4716&lt;&gt;"...", $P4716&lt;&gt;"입력오류"),
    IF(
        $U$18=1, AND($P4716&lt;&gt;"", $P4716&lt;&gt;"...", $P4716&lt;&gt;"입력오류", ISNUMBER(FIND(INDEX($T$2:$T$7,$U$1),$P4716))),
        IF(
            $U$17="기타", AND($P4716&lt;&gt;"", $P4716&lt;&gt;"...", $P4716&lt;&gt;"입력오류", NOT(ISNUMBER(FIND($T$21:$T$34,$P4716)))),
            AND($P4716&lt;&gt;"", $P4716&lt;&gt;"...", $P4716&lt;&gt;"입력오류", $T$19=$P4716)
        )
    )
)</f>
        <v>0</v>
      </c>
    </row>
    <row r="4717" spans="1:17">
      <c r="A4717" t="s">
        <v>5540</v>
      </c>
      <c r="B4717" t="s">
        <v>5541</v>
      </c>
      <c r="I4717">
        <f t="shared" si="220"/>
        <v>4716</v>
      </c>
      <c r="J4717">
        <f t="shared" si="221"/>
        <v>4716</v>
      </c>
      <c r="K4717">
        <f t="shared" si="219"/>
        <v>1</v>
      </c>
      <c r="L4717" t="b">
        <f>COUNTIF($N$2:N4717, N4717)=1</f>
        <v>1</v>
      </c>
      <c r="M4717" s="37">
        <f>IF( $Q4717, MAX($M$1:M4716)+1, 0)</f>
        <v>0</v>
      </c>
      <c r="N4717" t="str" cm="1">
        <f t="array" ref="N4717">INDEX($A$9:$F$1048576, $J4717, $K4717 )</f>
        <v>S3573</v>
      </c>
      <c r="O4717" t="str" cm="1">
        <f t="array" ref="O4717">INDEX($B$9:$F$1048576, $J4717, $K4717 )</f>
        <v>교보생명(후)</v>
      </c>
      <c r="P4717" t="str" cm="1">
        <f t="array" ref="P4717">IF( $L4717, TRIM(_xll.IMDP("IR", $G$5&amp;$N4717, $G$6)), "" )</f>
        <v/>
      </c>
      <c r="Q4717" t="b" cm="1">
        <f t="array" ref="Q4717">IF(
    $U$1=1, AND($P4717&lt;&gt;"", $P4717&lt;&gt;"...", $P4717&lt;&gt;"입력오류"),
    IF(
        $U$18=1, AND($P4717&lt;&gt;"", $P4717&lt;&gt;"...", $P4717&lt;&gt;"입력오류", ISNUMBER(FIND(INDEX($T$2:$T$7,$U$1),$P4717))),
        IF(
            $U$17="기타", AND($P4717&lt;&gt;"", $P4717&lt;&gt;"...", $P4717&lt;&gt;"입력오류", NOT(ISNUMBER(FIND($T$21:$T$34,$P4717)))),
            AND($P4717&lt;&gt;"", $P4717&lt;&gt;"...", $P4717&lt;&gt;"입력오류", $T$19=$P4717)
        )
    )
)</f>
        <v>0</v>
      </c>
    </row>
    <row r="4718" spans="1:17">
      <c r="A4718" t="s">
        <v>5542</v>
      </c>
      <c r="B4718" t="s">
        <v>5543</v>
      </c>
      <c r="I4718">
        <f t="shared" si="220"/>
        <v>4717</v>
      </c>
      <c r="J4718">
        <f t="shared" si="221"/>
        <v>4717</v>
      </c>
      <c r="K4718">
        <f t="shared" si="219"/>
        <v>1</v>
      </c>
      <c r="L4718" t="b">
        <f>COUNTIF($N$2:N4718, N4718)=1</f>
        <v>1</v>
      </c>
      <c r="M4718" s="37">
        <f>IF( $Q4718, MAX($M$1:M4717)+1, 0)</f>
        <v>0</v>
      </c>
      <c r="N4718" t="str" cm="1">
        <f t="array" ref="N4718">INDEX($A$9:$F$1048576, $J4718, $K4718 )</f>
        <v>S3574</v>
      </c>
      <c r="O4718" t="str" cm="1">
        <f t="array" ref="O4718">INDEX($B$9:$F$1048576, $J4718, $K4718 )</f>
        <v>흥국생명보험(후)</v>
      </c>
      <c r="P4718" t="str" cm="1">
        <f t="array" ref="P4718">IF( $L4718, TRIM(_xll.IMDP("IR", $G$5&amp;$N4718, $G$6)), "" )</f>
        <v/>
      </c>
      <c r="Q4718" t="b" cm="1">
        <f t="array" ref="Q4718">IF(
    $U$1=1, AND($P4718&lt;&gt;"", $P4718&lt;&gt;"...", $P4718&lt;&gt;"입력오류"),
    IF(
        $U$18=1, AND($P4718&lt;&gt;"", $P4718&lt;&gt;"...", $P4718&lt;&gt;"입력오류", ISNUMBER(FIND(INDEX($T$2:$T$7,$U$1),$P4718))),
        IF(
            $U$17="기타", AND($P4718&lt;&gt;"", $P4718&lt;&gt;"...", $P4718&lt;&gt;"입력오류", NOT(ISNUMBER(FIND($T$21:$T$34,$P4718)))),
            AND($P4718&lt;&gt;"", $P4718&lt;&gt;"...", $P4718&lt;&gt;"입력오류", $T$19=$P4718)
        )
    )
)</f>
        <v>0</v>
      </c>
    </row>
    <row r="4719" spans="1:17">
      <c r="A4719" t="s">
        <v>5544</v>
      </c>
      <c r="B4719" t="s">
        <v>5545</v>
      </c>
      <c r="I4719">
        <f t="shared" si="220"/>
        <v>4718</v>
      </c>
      <c r="J4719">
        <f t="shared" si="221"/>
        <v>4718</v>
      </c>
      <c r="K4719">
        <f t="shared" si="219"/>
        <v>1</v>
      </c>
      <c r="L4719" t="b">
        <f>COUNTIF($N$2:N4719, N4719)=1</f>
        <v>1</v>
      </c>
      <c r="M4719" s="37">
        <f>IF( $Q4719, MAX($M$1:M4718)+1, 0)</f>
        <v>0</v>
      </c>
      <c r="N4719" t="str" cm="1">
        <f t="array" ref="N4719">INDEX($A$9:$F$1048576, $J4719, $K4719 )</f>
        <v>S3577</v>
      </c>
      <c r="O4719" t="str" cm="1">
        <f t="array" ref="O4719">INDEX($B$9:$F$1048576, $J4719, $K4719 )</f>
        <v>신한라이프(후)</v>
      </c>
      <c r="P4719" t="str" cm="1">
        <f t="array" ref="P4719">IF( $L4719, TRIM(_xll.IMDP("IR", $G$5&amp;$N4719, $G$6)), "" )</f>
        <v/>
      </c>
      <c r="Q4719" t="b" cm="1">
        <f t="array" ref="Q4719">IF(
    $U$1=1, AND($P4719&lt;&gt;"", $P4719&lt;&gt;"...", $P4719&lt;&gt;"입력오류"),
    IF(
        $U$18=1, AND($P4719&lt;&gt;"", $P4719&lt;&gt;"...", $P4719&lt;&gt;"입력오류", ISNUMBER(FIND(INDEX($T$2:$T$7,$U$1),$P4719))),
        IF(
            $U$17="기타", AND($P4719&lt;&gt;"", $P4719&lt;&gt;"...", $P4719&lt;&gt;"입력오류", NOT(ISNUMBER(FIND($T$21:$T$34,$P4719)))),
            AND($P4719&lt;&gt;"", $P4719&lt;&gt;"...", $P4719&lt;&gt;"입력오류", $T$19=$P4719)
        )
    )
)</f>
        <v>0</v>
      </c>
    </row>
    <row r="4720" spans="1:17">
      <c r="A4720" t="s">
        <v>5546</v>
      </c>
      <c r="B4720" t="s">
        <v>5547</v>
      </c>
      <c r="I4720">
        <f t="shared" si="220"/>
        <v>4719</v>
      </c>
      <c r="J4720">
        <f t="shared" si="221"/>
        <v>4719</v>
      </c>
      <c r="K4720">
        <f t="shared" si="219"/>
        <v>1</v>
      </c>
      <c r="L4720" t="b">
        <f>COUNTIF($N$2:N4720, N4720)=1</f>
        <v>1</v>
      </c>
      <c r="M4720" s="37">
        <f>IF( $Q4720, MAX($M$1:M4719)+1, 0)</f>
        <v>0</v>
      </c>
      <c r="N4720" t="str" cm="1">
        <f t="array" ref="N4720">INDEX($A$9:$F$1048576, $J4720, $K4720 )</f>
        <v>S3579</v>
      </c>
      <c r="O4720" t="str" cm="1">
        <f t="array" ref="O4720">INDEX($B$9:$F$1048576, $J4720, $K4720 )</f>
        <v>케이디비생명보험(후)</v>
      </c>
      <c r="P4720" t="str" cm="1">
        <f t="array" ref="P4720">IF( $L4720, TRIM(_xll.IMDP("IR", $G$5&amp;$N4720, $G$6)), "" )</f>
        <v/>
      </c>
      <c r="Q4720" t="b" cm="1">
        <f t="array" ref="Q4720">IF(
    $U$1=1, AND($P4720&lt;&gt;"", $P4720&lt;&gt;"...", $P4720&lt;&gt;"입력오류"),
    IF(
        $U$18=1, AND($P4720&lt;&gt;"", $P4720&lt;&gt;"...", $P4720&lt;&gt;"입력오류", ISNUMBER(FIND(INDEX($T$2:$T$7,$U$1),$P4720))),
        IF(
            $U$17="기타", AND($P4720&lt;&gt;"", $P4720&lt;&gt;"...", $P4720&lt;&gt;"입력오류", NOT(ISNUMBER(FIND($T$21:$T$34,$P4720)))),
            AND($P4720&lt;&gt;"", $P4720&lt;&gt;"...", $P4720&lt;&gt;"입력오류", $T$19=$P4720)
        )
    )
)</f>
        <v>0</v>
      </c>
    </row>
    <row r="4721" spans="1:17">
      <c r="A4721" t="s">
        <v>5548</v>
      </c>
      <c r="B4721" t="s">
        <v>5549</v>
      </c>
      <c r="I4721">
        <f t="shared" si="220"/>
        <v>4720</v>
      </c>
      <c r="J4721">
        <f t="shared" si="221"/>
        <v>4720</v>
      </c>
      <c r="K4721">
        <f t="shared" si="219"/>
        <v>1</v>
      </c>
      <c r="L4721" t="b">
        <f>COUNTIF($N$2:N4721, N4721)=1</f>
        <v>1</v>
      </c>
      <c r="M4721" s="37">
        <f>IF( $Q4721, MAX($M$1:M4720)+1, 0)</f>
        <v>0</v>
      </c>
      <c r="N4721" t="str" cm="1">
        <f t="array" ref="N4721">INDEX($A$9:$F$1048576, $J4721, $K4721 )</f>
        <v>S3587</v>
      </c>
      <c r="O4721" t="str" cm="1">
        <f t="array" ref="O4721">INDEX($B$9:$F$1048576, $J4721, $K4721 )</f>
        <v>KB라이프생명보험(후)</v>
      </c>
      <c r="P4721" t="str" cm="1">
        <f t="array" ref="P4721">IF( $L4721, TRIM(_xll.IMDP("IR", $G$5&amp;$N4721, $G$6)), "" )</f>
        <v/>
      </c>
      <c r="Q4721" t="b" cm="1">
        <f t="array" ref="Q4721">IF(
    $U$1=1, AND($P4721&lt;&gt;"", $P4721&lt;&gt;"...", $P4721&lt;&gt;"입력오류"),
    IF(
        $U$18=1, AND($P4721&lt;&gt;"", $P4721&lt;&gt;"...", $P4721&lt;&gt;"입력오류", ISNUMBER(FIND(INDEX($T$2:$T$7,$U$1),$P4721))),
        IF(
            $U$17="기타", AND($P4721&lt;&gt;"", $P4721&lt;&gt;"...", $P4721&lt;&gt;"입력오류", NOT(ISNUMBER(FIND($T$21:$T$34,$P4721)))),
            AND($P4721&lt;&gt;"", $P4721&lt;&gt;"...", $P4721&lt;&gt;"입력오류", $T$19=$P4721)
        )
    )
)</f>
        <v>0</v>
      </c>
    </row>
    <row r="4722" spans="1:17">
      <c r="A4722" t="s">
        <v>5550</v>
      </c>
      <c r="B4722" t="s">
        <v>5551</v>
      </c>
      <c r="I4722">
        <f t="shared" si="220"/>
        <v>4721</v>
      </c>
      <c r="J4722">
        <f t="shared" si="221"/>
        <v>4721</v>
      </c>
      <c r="K4722">
        <f t="shared" si="219"/>
        <v>1</v>
      </c>
      <c r="L4722" t="b">
        <f>COUNTIF($N$2:N4722, N4722)=1</f>
        <v>1</v>
      </c>
      <c r="M4722" s="37">
        <f>IF( $Q4722, MAX($M$1:M4721)+1, 0)</f>
        <v>0</v>
      </c>
      <c r="N4722" t="str" cm="1">
        <f t="array" ref="N4722">INDEX($A$9:$F$1048576, $J4722, $K4722 )</f>
        <v>S3776</v>
      </c>
      <c r="O4722" t="str" cm="1">
        <f t="array" ref="O4722">INDEX($B$9:$F$1048576, $J4722, $K4722 )</f>
        <v>한국가스공사(후)</v>
      </c>
      <c r="P4722" t="str" cm="1">
        <f t="array" ref="P4722">IF( $L4722, TRIM(_xll.IMDP("IR", $G$5&amp;$N4722, $G$6)), "" )</f>
        <v/>
      </c>
      <c r="Q4722" t="b" cm="1">
        <f t="array" ref="Q4722">IF(
    $U$1=1, AND($P4722&lt;&gt;"", $P4722&lt;&gt;"...", $P4722&lt;&gt;"입력오류"),
    IF(
        $U$18=1, AND($P4722&lt;&gt;"", $P4722&lt;&gt;"...", $P4722&lt;&gt;"입력오류", ISNUMBER(FIND(INDEX($T$2:$T$7,$U$1),$P4722))),
        IF(
            $U$17="기타", AND($P4722&lt;&gt;"", $P4722&lt;&gt;"...", $P4722&lt;&gt;"입력오류", NOT(ISNUMBER(FIND($T$21:$T$34,$P4722)))),
            AND($P4722&lt;&gt;"", $P4722&lt;&gt;"...", $P4722&lt;&gt;"입력오류", $T$19=$P4722)
        )
    )
)</f>
        <v>0</v>
      </c>
    </row>
    <row r="4723" spans="1:17">
      <c r="A4723" t="s">
        <v>5552</v>
      </c>
      <c r="B4723" t="s">
        <v>5553</v>
      </c>
      <c r="I4723">
        <f t="shared" si="220"/>
        <v>4722</v>
      </c>
      <c r="J4723">
        <f t="shared" si="221"/>
        <v>4722</v>
      </c>
      <c r="K4723">
        <f t="shared" si="219"/>
        <v>1</v>
      </c>
      <c r="L4723" t="b">
        <f>COUNTIF($N$2:N4723, N4723)=1</f>
        <v>1</v>
      </c>
      <c r="M4723" s="37">
        <f>IF( $Q4723, MAX($M$1:M4722)+1, 0)</f>
        <v>0</v>
      </c>
      <c r="N4723" t="str" cm="1">
        <f t="array" ref="N4723">INDEX($A$9:$F$1048576, $J4723, $K4723 )</f>
        <v>S4364</v>
      </c>
      <c r="O4723" t="str" cm="1">
        <f t="array" ref="O4723">INDEX($B$9:$F$1048576, $J4723, $K4723 )</f>
        <v>키움증권(후)</v>
      </c>
      <c r="P4723" t="str" cm="1">
        <f t="array" ref="P4723">IF( $L4723, TRIM(_xll.IMDP("IR", $G$5&amp;$N4723, $G$6)), "" )</f>
        <v/>
      </c>
      <c r="Q4723" t="b" cm="1">
        <f t="array" ref="Q4723">IF(
    $U$1=1, AND($P4723&lt;&gt;"", $P4723&lt;&gt;"...", $P4723&lt;&gt;"입력오류"),
    IF(
        $U$18=1, AND($P4723&lt;&gt;"", $P4723&lt;&gt;"...", $P4723&lt;&gt;"입력오류", ISNUMBER(FIND(INDEX($T$2:$T$7,$U$1),$P4723))),
        IF(
            $U$17="기타", AND($P4723&lt;&gt;"", $P4723&lt;&gt;"...", $P4723&lt;&gt;"입력오류", NOT(ISNUMBER(FIND($T$21:$T$34,$P4723)))),
            AND($P4723&lt;&gt;"", $P4723&lt;&gt;"...", $P4723&lt;&gt;"입력오류", $T$19=$P4723)
        )
    )
)</f>
        <v>0</v>
      </c>
    </row>
    <row r="4724" spans="1:17">
      <c r="A4724" t="s">
        <v>9507</v>
      </c>
      <c r="B4724" t="s">
        <v>9508</v>
      </c>
      <c r="I4724">
        <f t="shared" si="220"/>
        <v>4723</v>
      </c>
      <c r="J4724">
        <f t="shared" si="221"/>
        <v>4723</v>
      </c>
      <c r="K4724">
        <f t="shared" si="219"/>
        <v>1</v>
      </c>
      <c r="L4724" t="b">
        <f>COUNTIF($N$2:N4724, N4724)=1</f>
        <v>1</v>
      </c>
      <c r="M4724" s="37">
        <f>IF( $Q4724, MAX($M$1:M4723)+1, 0)</f>
        <v>0</v>
      </c>
      <c r="N4724" t="str" cm="1">
        <f t="array" ref="N4724">INDEX($A$9:$F$1048576, $J4724, $K4724 )</f>
        <v>S7992</v>
      </c>
      <c r="O4724" t="str" cm="1">
        <f t="array" ref="O4724">INDEX($B$9:$F$1048576, $J4724, $K4724 )</f>
        <v>아이비케이연금보험(후)</v>
      </c>
      <c r="P4724" t="str" cm="1">
        <f t="array" ref="P4724">IF( $L4724, TRIM(_xll.IMDP("IR", $G$5&amp;$N4724, $G$6)), "" )</f>
        <v/>
      </c>
      <c r="Q4724" t="b" cm="1">
        <f t="array" ref="Q4724">IF(
    $U$1=1, AND($P4724&lt;&gt;"", $P4724&lt;&gt;"...", $P4724&lt;&gt;"입력오류"),
    IF(
        $U$18=1, AND($P4724&lt;&gt;"", $P4724&lt;&gt;"...", $P4724&lt;&gt;"입력오류", ISNUMBER(FIND(INDEX($T$2:$T$7,$U$1),$P4724))),
        IF(
            $U$17="기타", AND($P4724&lt;&gt;"", $P4724&lt;&gt;"...", $P4724&lt;&gt;"입력오류", NOT(ISNUMBER(FIND($T$21:$T$34,$P4724)))),
            AND($P4724&lt;&gt;"", $P4724&lt;&gt;"...", $P4724&lt;&gt;"입력오류", $T$19=$P4724)
        )
    )
)</f>
        <v>0</v>
      </c>
    </row>
    <row r="4725" spans="1:17">
      <c r="A4725" t="s">
        <v>5554</v>
      </c>
      <c r="B4725" t="s">
        <v>5555</v>
      </c>
      <c r="I4725">
        <f t="shared" si="220"/>
        <v>4724</v>
      </c>
      <c r="J4725">
        <f t="shared" si="221"/>
        <v>4724</v>
      </c>
      <c r="K4725">
        <f t="shared" si="219"/>
        <v>1</v>
      </c>
      <c r="L4725" t="b">
        <f>COUNTIF($N$2:N4725, N4725)=1</f>
        <v>1</v>
      </c>
      <c r="M4725" s="37">
        <f>IF( $Q4725, MAX($M$1:M4724)+1, 0)</f>
        <v>0</v>
      </c>
      <c r="N4725" t="str" cm="1">
        <f t="array" ref="N4725">INDEX($A$9:$F$1048576, $J4725, $K4725 )</f>
        <v>S8805</v>
      </c>
      <c r="O4725" t="str" cm="1">
        <f t="array" ref="O4725">INDEX($B$9:$F$1048576, $J4725, $K4725 )</f>
        <v>CjCGV(후)</v>
      </c>
      <c r="P4725" t="str" cm="1">
        <f t="array" ref="P4725">IF( $L4725, TRIM(_xll.IMDP("IR", $G$5&amp;$N4725, $G$6)), "" )</f>
        <v/>
      </c>
      <c r="Q4725" t="b" cm="1">
        <f t="array" ref="Q4725">IF(
    $U$1=1, AND($P4725&lt;&gt;"", $P4725&lt;&gt;"...", $P4725&lt;&gt;"입력오류"),
    IF(
        $U$18=1, AND($P4725&lt;&gt;"", $P4725&lt;&gt;"...", $P4725&lt;&gt;"입력오류", ISNUMBER(FIND(INDEX($T$2:$T$7,$U$1),$P4725))),
        IF(
            $U$17="기타", AND($P4725&lt;&gt;"", $P4725&lt;&gt;"...", $P4725&lt;&gt;"입력오류", NOT(ISNUMBER(FIND($T$21:$T$34,$P4725)))),
            AND($P4725&lt;&gt;"", $P4725&lt;&gt;"...", $P4725&lt;&gt;"입력오류", $T$19=$P4725)
        )
    )
)</f>
        <v>0</v>
      </c>
    </row>
    <row r="4726" spans="1:17">
      <c r="A4726" t="s">
        <v>5556</v>
      </c>
      <c r="B4726" t="s">
        <v>5557</v>
      </c>
      <c r="I4726">
        <f t="shared" si="220"/>
        <v>4725</v>
      </c>
      <c r="J4726">
        <f t="shared" si="221"/>
        <v>4725</v>
      </c>
      <c r="K4726">
        <f t="shared" si="219"/>
        <v>1</v>
      </c>
      <c r="L4726" t="b">
        <f>COUNTIF($N$2:N4726, N4726)=1</f>
        <v>1</v>
      </c>
      <c r="M4726" s="37">
        <f>IF( $Q4726, MAX($M$1:M4725)+1, 0)</f>
        <v>0</v>
      </c>
      <c r="N4726" t="str" cm="1">
        <f t="array" ref="N4726">INDEX($A$9:$F$1048576, $J4726, $K4726 )</f>
        <v>S9844</v>
      </c>
      <c r="O4726" t="str" cm="1">
        <f t="array" ref="O4726">INDEX($B$9:$F$1048576, $J4726, $K4726 )</f>
        <v>농협생명보험(후)</v>
      </c>
      <c r="P4726" t="str" cm="1">
        <f t="array" ref="P4726">IF( $L4726, TRIM(_xll.IMDP("IR", $G$5&amp;$N4726, $G$6)), "" )</f>
        <v/>
      </c>
      <c r="Q4726" t="b" cm="1">
        <f t="array" ref="Q4726">IF(
    $U$1=1, AND($P4726&lt;&gt;"", $P4726&lt;&gt;"...", $P4726&lt;&gt;"입력오류"),
    IF(
        $U$18=1, AND($P4726&lt;&gt;"", $P4726&lt;&gt;"...", $P4726&lt;&gt;"입력오류", ISNUMBER(FIND(INDEX($T$2:$T$7,$U$1),$P4726))),
        IF(
            $U$17="기타", AND($P4726&lt;&gt;"", $P4726&lt;&gt;"...", $P4726&lt;&gt;"입력오류", NOT(ISNUMBER(FIND($T$21:$T$34,$P4726)))),
            AND($P4726&lt;&gt;"", $P4726&lt;&gt;"...", $P4726&lt;&gt;"입력오류", $T$19=$P4726)
        )
    )
)</f>
        <v>0</v>
      </c>
    </row>
    <row r="4727" spans="1:17">
      <c r="A4727" t="s">
        <v>5558</v>
      </c>
      <c r="B4727" t="s">
        <v>5559</v>
      </c>
      <c r="I4727">
        <f t="shared" si="220"/>
        <v>4726</v>
      </c>
      <c r="J4727">
        <f t="shared" si="221"/>
        <v>1</v>
      </c>
      <c r="K4727">
        <f t="shared" si="219"/>
        <v>3</v>
      </c>
      <c r="L4727" t="b">
        <f>COUNTIF($N$2:N4727, N4727)=1</f>
        <v>0</v>
      </c>
      <c r="M4727" s="37">
        <f>IF( $Q4727, MAX($M$1:M4726)+1, 0)</f>
        <v>0</v>
      </c>
      <c r="N4727" t="str" cm="1">
        <f t="array" ref="N4727">INDEX($A$9:$F$1048576, $J4727, $K4727 )</f>
        <v>00008</v>
      </c>
      <c r="O4727" t="str" cm="1">
        <f t="array" ref="O4727">INDEX($B$9:$F$1048576, $J4727, $K4727 )</f>
        <v>하이트진로</v>
      </c>
      <c r="P4727" t="str" cm="1">
        <f t="array" ref="P4727">IF( $L4727, TRIM(_xll.IMDP("IR", $G$5&amp;$N4727, $G$6)), "" )</f>
        <v/>
      </c>
      <c r="Q4727" t="b" cm="1">
        <f t="array" ref="Q4727">IF(
    $U$1=1, AND($P4727&lt;&gt;"", $P4727&lt;&gt;"...", $P4727&lt;&gt;"입력오류"),
    IF(
        $U$18=1, AND($P4727&lt;&gt;"", $P4727&lt;&gt;"...", $P4727&lt;&gt;"입력오류", ISNUMBER(FIND(INDEX($T$2:$T$7,$U$1),$P4727))),
        IF(
            $U$17="기타", AND($P4727&lt;&gt;"", $P4727&lt;&gt;"...", $P4727&lt;&gt;"입력오류", NOT(ISNUMBER(FIND($T$21:$T$34,$P4727)))),
            AND($P4727&lt;&gt;"", $P4727&lt;&gt;"...", $P4727&lt;&gt;"입력오류", $T$19=$P4727)
        )
    )
)</f>
        <v>0</v>
      </c>
    </row>
    <row r="4728" spans="1:17">
      <c r="A4728" t="s">
        <v>5560</v>
      </c>
      <c r="B4728" t="s">
        <v>5561</v>
      </c>
      <c r="I4728">
        <f t="shared" si="220"/>
        <v>4727</v>
      </c>
      <c r="J4728">
        <f t="shared" si="221"/>
        <v>2</v>
      </c>
      <c r="K4728">
        <f t="shared" si="219"/>
        <v>3</v>
      </c>
      <c r="L4728" t="b">
        <f>COUNTIF($N$2:N4728, N4728)=1</f>
        <v>1</v>
      </c>
      <c r="M4728" s="37">
        <f>IF( $Q4728, MAX($M$1:M4727)+1, 0)</f>
        <v>0</v>
      </c>
      <c r="N4728" t="str" cm="1">
        <f t="array" ref="N4728">INDEX($A$9:$F$1048576, $J4728, $K4728 )</f>
        <v>0000E</v>
      </c>
      <c r="O4728" t="str" cm="1">
        <f t="array" ref="O4728">INDEX($B$9:$F$1048576, $J4728, $K4728 )</f>
        <v>사조오양(신한은행 보증)</v>
      </c>
      <c r="P4728" t="str" cm="1">
        <f t="array" ref="P4728">IF( $L4728, TRIM(_xll.IMDP("IR", $G$5&amp;$N4728, $G$6)), "" )</f>
        <v/>
      </c>
      <c r="Q4728" t="b" cm="1">
        <f t="array" ref="Q4728">IF(
    $U$1=1, AND($P4728&lt;&gt;"", $P4728&lt;&gt;"...", $P4728&lt;&gt;"입력오류"),
    IF(
        $U$18=1, AND($P4728&lt;&gt;"", $P4728&lt;&gt;"...", $P4728&lt;&gt;"입력오류", ISNUMBER(FIND(INDEX($T$2:$T$7,$U$1),$P4728))),
        IF(
            $U$17="기타", AND($P4728&lt;&gt;"", $P4728&lt;&gt;"...", $P4728&lt;&gt;"입력오류", NOT(ISNUMBER(FIND($T$21:$T$34,$P4728)))),
            AND($P4728&lt;&gt;"", $P4728&lt;&gt;"...", $P4728&lt;&gt;"입력오류", $T$19=$P4728)
        )
    )
)</f>
        <v>0</v>
      </c>
    </row>
    <row r="4729" spans="1:17">
      <c r="A4729" t="s">
        <v>5562</v>
      </c>
      <c r="B4729" t="s">
        <v>5563</v>
      </c>
      <c r="I4729">
        <f t="shared" si="220"/>
        <v>4728</v>
      </c>
      <c r="J4729">
        <f t="shared" si="221"/>
        <v>3</v>
      </c>
      <c r="K4729">
        <f t="shared" si="219"/>
        <v>3</v>
      </c>
      <c r="L4729" t="b">
        <f>COUNTIF($N$2:N4729, N4729)=1</f>
        <v>1</v>
      </c>
      <c r="M4729" s="37">
        <f>IF( $Q4729, MAX($M$1:M4728)+1, 0)</f>
        <v>0</v>
      </c>
      <c r="N4729" t="str" cm="1">
        <f t="array" ref="N4729">INDEX($A$9:$F$1048576, $J4729, $K4729 )</f>
        <v>0000L</v>
      </c>
      <c r="O4729" t="str" cm="1">
        <f t="array" ref="O4729">INDEX($B$9:$F$1048576, $J4729, $K4729 )</f>
        <v>해태아이스크림(신한은행보증)</v>
      </c>
      <c r="P4729" t="str" cm="1">
        <f t="array" ref="P4729">IF( $L4729, TRIM(_xll.IMDP("IR", $G$5&amp;$N4729, $G$6)), "" )</f>
        <v/>
      </c>
      <c r="Q4729" t="b" cm="1">
        <f t="array" ref="Q4729">IF(
    $U$1=1, AND($P4729&lt;&gt;"", $P4729&lt;&gt;"...", $P4729&lt;&gt;"입력오류"),
    IF(
        $U$18=1, AND($P4729&lt;&gt;"", $P4729&lt;&gt;"...", $P4729&lt;&gt;"입력오류", ISNUMBER(FIND(INDEX($T$2:$T$7,$U$1),$P4729))),
        IF(
            $U$17="기타", AND($P4729&lt;&gt;"", $P4729&lt;&gt;"...", $P4729&lt;&gt;"입력오류", NOT(ISNUMBER(FIND($T$21:$T$34,$P4729)))),
            AND($P4729&lt;&gt;"", $P4729&lt;&gt;"...", $P4729&lt;&gt;"입력오류", $T$19=$P4729)
        )
    )
)</f>
        <v>0</v>
      </c>
    </row>
    <row r="4730" spans="1:17">
      <c r="A4730" t="s">
        <v>5564</v>
      </c>
      <c r="B4730" t="s">
        <v>5565</v>
      </c>
      <c r="I4730">
        <f t="shared" si="220"/>
        <v>4729</v>
      </c>
      <c r="J4730">
        <f t="shared" si="221"/>
        <v>4</v>
      </c>
      <c r="K4730">
        <f t="shared" si="219"/>
        <v>3</v>
      </c>
      <c r="L4730" t="b">
        <f>COUNTIF($N$2:N4730, N4730)=1</f>
        <v>1</v>
      </c>
      <c r="M4730" s="37">
        <f>IF( $Q4730, MAX($M$1:M4729)+1, 0)</f>
        <v>0</v>
      </c>
      <c r="N4730" t="str" cm="1">
        <f t="array" ref="N4730">INDEX($A$9:$F$1048576, $J4730, $K4730 )</f>
        <v>0000M</v>
      </c>
      <c r="O4730" t="str" cm="1">
        <f t="array" ref="O4730">INDEX($B$9:$F$1048576, $J4730, $K4730 )</f>
        <v>유경산업(신한은행보증)</v>
      </c>
      <c r="P4730" t="str" cm="1">
        <f t="array" ref="P4730">IF( $L4730, TRIM(_xll.IMDP("IR", $G$5&amp;$N4730, $G$6)), "" )</f>
        <v/>
      </c>
      <c r="Q4730" t="b" cm="1">
        <f t="array" ref="Q4730">IF(
    $U$1=1, AND($P4730&lt;&gt;"", $P4730&lt;&gt;"...", $P4730&lt;&gt;"입력오류"),
    IF(
        $U$18=1, AND($P4730&lt;&gt;"", $P4730&lt;&gt;"...", $P4730&lt;&gt;"입력오류", ISNUMBER(FIND(INDEX($T$2:$T$7,$U$1),$P4730))),
        IF(
            $U$17="기타", AND($P4730&lt;&gt;"", $P4730&lt;&gt;"...", $P4730&lt;&gt;"입력오류", NOT(ISNUMBER(FIND($T$21:$T$34,$P4730)))),
            AND($P4730&lt;&gt;"", $P4730&lt;&gt;"...", $P4730&lt;&gt;"입력오류", $T$19=$P4730)
        )
    )
)</f>
        <v>0</v>
      </c>
    </row>
    <row r="4731" spans="1:17">
      <c r="A4731" t="s">
        <v>5566</v>
      </c>
      <c r="B4731" t="s">
        <v>5567</v>
      </c>
      <c r="I4731">
        <f t="shared" si="220"/>
        <v>4730</v>
      </c>
      <c r="J4731">
        <f t="shared" si="221"/>
        <v>5</v>
      </c>
      <c r="K4731">
        <f t="shared" si="219"/>
        <v>3</v>
      </c>
      <c r="L4731" t="b">
        <f>COUNTIF($N$2:N4731, N4731)=1</f>
        <v>1</v>
      </c>
      <c r="M4731" s="37">
        <f>IF( $Q4731, MAX($M$1:M4730)+1, 0)</f>
        <v>0</v>
      </c>
      <c r="N4731" t="str" cm="1">
        <f t="array" ref="N4731">INDEX($A$9:$F$1048576, $J4731, $K4731 )</f>
        <v>0000N</v>
      </c>
      <c r="O4731" t="str" cm="1">
        <f t="array" ref="O4731">INDEX($B$9:$F$1048576, $J4731, $K4731 )</f>
        <v>어프로티움(신한은행보증)</v>
      </c>
      <c r="P4731" t="str" cm="1">
        <f t="array" ref="P4731">IF( $L4731, TRIM(_xll.IMDP("IR", $G$5&amp;$N4731, $G$6)), "" )</f>
        <v/>
      </c>
      <c r="Q4731" t="b" cm="1">
        <f t="array" ref="Q4731">IF(
    $U$1=1, AND($P4731&lt;&gt;"", $P4731&lt;&gt;"...", $P4731&lt;&gt;"입력오류"),
    IF(
        $U$18=1, AND($P4731&lt;&gt;"", $P4731&lt;&gt;"...", $P4731&lt;&gt;"입력오류", ISNUMBER(FIND(INDEX($T$2:$T$7,$U$1),$P4731))),
        IF(
            $U$17="기타", AND($P4731&lt;&gt;"", $P4731&lt;&gt;"...", $P4731&lt;&gt;"입력오류", NOT(ISNUMBER(FIND($T$21:$T$34,$P4731)))),
            AND($P4731&lt;&gt;"", $P4731&lt;&gt;"...", $P4731&lt;&gt;"입력오류", $T$19=$P4731)
        )
    )
)</f>
        <v>0</v>
      </c>
    </row>
    <row r="4732" spans="1:17">
      <c r="A4732" t="s">
        <v>5568</v>
      </c>
      <c r="B4732" t="s">
        <v>5569</v>
      </c>
      <c r="I4732">
        <f t="shared" si="220"/>
        <v>4731</v>
      </c>
      <c r="J4732">
        <f t="shared" si="221"/>
        <v>6</v>
      </c>
      <c r="K4732">
        <f t="shared" si="219"/>
        <v>3</v>
      </c>
      <c r="L4732" t="b">
        <f>COUNTIF($N$2:N4732, N4732)=1</f>
        <v>1</v>
      </c>
      <c r="M4732" s="37">
        <f>IF( $Q4732, MAX($M$1:M4731)+1, 0)</f>
        <v>0</v>
      </c>
      <c r="N4732" t="str" cm="1">
        <f t="array" ref="N4732">INDEX($A$9:$F$1048576, $J4732, $K4732 )</f>
        <v>0000P</v>
      </c>
      <c r="O4732" t="str" cm="1">
        <f t="array" ref="O4732">INDEX($B$9:$F$1048576, $J4732, $K4732 )</f>
        <v>테크로스(신한은행보증)</v>
      </c>
      <c r="P4732" t="str" cm="1">
        <f t="array" ref="P4732">IF( $L4732, TRIM(_xll.IMDP("IR", $G$5&amp;$N4732, $G$6)), "" )</f>
        <v/>
      </c>
      <c r="Q4732" t="b" cm="1">
        <f t="array" ref="Q4732">IF(
    $U$1=1, AND($P4732&lt;&gt;"", $P4732&lt;&gt;"...", $P4732&lt;&gt;"입력오류"),
    IF(
        $U$18=1, AND($P4732&lt;&gt;"", $P4732&lt;&gt;"...", $P4732&lt;&gt;"입력오류", ISNUMBER(FIND(INDEX($T$2:$T$7,$U$1),$P4732))),
        IF(
            $U$17="기타", AND($P4732&lt;&gt;"", $P4732&lt;&gt;"...", $P4732&lt;&gt;"입력오류", NOT(ISNUMBER(FIND($T$21:$T$34,$P4732)))),
            AND($P4732&lt;&gt;"", $P4732&lt;&gt;"...", $P4732&lt;&gt;"입력오류", $T$19=$P4732)
        )
    )
)</f>
        <v>0</v>
      </c>
    </row>
    <row r="4733" spans="1:17">
      <c r="A4733" t="s">
        <v>5570</v>
      </c>
      <c r="B4733" t="s">
        <v>5571</v>
      </c>
      <c r="I4733">
        <f t="shared" si="220"/>
        <v>4732</v>
      </c>
      <c r="J4733">
        <f t="shared" si="221"/>
        <v>7</v>
      </c>
      <c r="K4733">
        <f t="shared" si="219"/>
        <v>3</v>
      </c>
      <c r="L4733" t="b">
        <f>COUNTIF($N$2:N4733, N4733)=1</f>
        <v>1</v>
      </c>
      <c r="M4733" s="37">
        <f>IF( $Q4733, MAX($M$1:M4732)+1, 0)</f>
        <v>0</v>
      </c>
      <c r="N4733" t="str" cm="1">
        <f t="array" ref="N4733">INDEX($A$9:$F$1048576, $J4733, $K4733 )</f>
        <v>0000Q</v>
      </c>
      <c r="O4733" t="str" cm="1">
        <f t="array" ref="O4733">INDEX($B$9:$F$1048576, $J4733, $K4733 )</f>
        <v>의료법인송은의료재단(보증)</v>
      </c>
      <c r="P4733" t="str" cm="1">
        <f t="array" ref="P4733">IF( $L4733, TRIM(_xll.IMDP("IR", $G$5&amp;$N4733, $G$6)), "" )</f>
        <v/>
      </c>
      <c r="Q4733" t="b" cm="1">
        <f t="array" ref="Q4733">IF(
    $U$1=1, AND($P4733&lt;&gt;"", $P4733&lt;&gt;"...", $P4733&lt;&gt;"입력오류"),
    IF(
        $U$18=1, AND($P4733&lt;&gt;"", $P4733&lt;&gt;"...", $P4733&lt;&gt;"입력오류", ISNUMBER(FIND(INDEX($T$2:$T$7,$U$1),$P4733))),
        IF(
            $U$17="기타", AND($P4733&lt;&gt;"", $P4733&lt;&gt;"...", $P4733&lt;&gt;"입력오류", NOT(ISNUMBER(FIND($T$21:$T$34,$P4733)))),
            AND($P4733&lt;&gt;"", $P4733&lt;&gt;"...", $P4733&lt;&gt;"입력오류", $T$19=$P4733)
        )
    )
)</f>
        <v>0</v>
      </c>
    </row>
    <row r="4734" spans="1:17">
      <c r="I4734">
        <f t="shared" si="220"/>
        <v>4733</v>
      </c>
      <c r="J4734">
        <f t="shared" si="221"/>
        <v>8</v>
      </c>
      <c r="K4734">
        <f t="shared" si="219"/>
        <v>3</v>
      </c>
      <c r="L4734" t="b">
        <f>COUNTIF($N$2:N4734, N4734)=1</f>
        <v>1</v>
      </c>
      <c r="M4734" s="37">
        <f>IF( $Q4734, MAX($M$1:M4733)+1, 0)</f>
        <v>0</v>
      </c>
      <c r="N4734" t="str" cm="1">
        <f t="array" ref="N4734">INDEX($A$9:$F$1048576, $J4734, $K4734 )</f>
        <v>0000R</v>
      </c>
      <c r="O4734" t="str" cm="1">
        <f t="array" ref="O4734">INDEX($B$9:$F$1048576, $J4734, $K4734 )</f>
        <v>위드인천에너지(신한은행보증)</v>
      </c>
      <c r="P4734" t="str" cm="1">
        <f t="array" ref="P4734">IF( $L4734, TRIM(_xll.IMDP("IR", $G$5&amp;$N4734, $G$6)), "" )</f>
        <v/>
      </c>
      <c r="Q4734" t="b" cm="1">
        <f t="array" ref="Q4734">IF(
    $U$1=1, AND($P4734&lt;&gt;"", $P4734&lt;&gt;"...", $P4734&lt;&gt;"입력오류"),
    IF(
        $U$18=1, AND($P4734&lt;&gt;"", $P4734&lt;&gt;"...", $P4734&lt;&gt;"입력오류", ISNUMBER(FIND(INDEX($T$2:$T$7,$U$1),$P4734))),
        IF(
            $U$17="기타", AND($P4734&lt;&gt;"", $P4734&lt;&gt;"...", $P4734&lt;&gt;"입력오류", NOT(ISNUMBER(FIND($T$21:$T$34,$P4734)))),
            AND($P4734&lt;&gt;"", $P4734&lt;&gt;"...", $P4734&lt;&gt;"입력오류", $T$19=$P4734)
        )
    )
)</f>
        <v>0</v>
      </c>
    </row>
    <row r="4735" spans="1:17">
      <c r="I4735">
        <f t="shared" si="220"/>
        <v>4734</v>
      </c>
      <c r="J4735">
        <f t="shared" si="221"/>
        <v>9</v>
      </c>
      <c r="K4735">
        <f t="shared" si="219"/>
        <v>3</v>
      </c>
      <c r="L4735" t="b">
        <f>COUNTIF($N$2:N4735, N4735)=1</f>
        <v>1</v>
      </c>
      <c r="M4735" s="37">
        <f>IF( $Q4735, MAX($M$1:M4734)+1, 0)</f>
        <v>0</v>
      </c>
      <c r="N4735" t="str" cm="1">
        <f t="array" ref="N4735">INDEX($A$9:$F$1048576, $J4735, $K4735 )</f>
        <v>0000S</v>
      </c>
      <c r="O4735" t="str" cm="1">
        <f t="array" ref="O4735">INDEX($B$9:$F$1048576, $J4735, $K4735 )</f>
        <v>미래(신한은행보증)</v>
      </c>
      <c r="P4735" t="str" cm="1">
        <f t="array" ref="P4735">IF( $L4735, TRIM(_xll.IMDP("IR", $G$5&amp;$N4735, $G$6)), "" )</f>
        <v/>
      </c>
      <c r="Q4735" t="b" cm="1">
        <f t="array" ref="Q4735">IF(
    $U$1=1, AND($P4735&lt;&gt;"", $P4735&lt;&gt;"...", $P4735&lt;&gt;"입력오류"),
    IF(
        $U$18=1, AND($P4735&lt;&gt;"", $P4735&lt;&gt;"...", $P4735&lt;&gt;"입력오류", ISNUMBER(FIND(INDEX($T$2:$T$7,$U$1),$P4735))),
        IF(
            $U$17="기타", AND($P4735&lt;&gt;"", $P4735&lt;&gt;"...", $P4735&lt;&gt;"입력오류", NOT(ISNUMBER(FIND($T$21:$T$34,$P4735)))),
            AND($P4735&lt;&gt;"", $P4735&lt;&gt;"...", $P4735&lt;&gt;"입력오류", $T$19=$P4735)
        )
    )
)</f>
        <v>0</v>
      </c>
    </row>
    <row r="4736" spans="1:17">
      <c r="I4736">
        <f t="shared" si="220"/>
        <v>4735</v>
      </c>
      <c r="J4736">
        <f t="shared" si="221"/>
        <v>10</v>
      </c>
      <c r="K4736">
        <f t="shared" si="219"/>
        <v>3</v>
      </c>
      <c r="L4736" t="b">
        <f>COUNTIF($N$2:N4736, N4736)=1</f>
        <v>0</v>
      </c>
      <c r="M4736" s="37">
        <f>IF( $Q4736, MAX($M$1:M4735)+1, 0)</f>
        <v>0</v>
      </c>
      <c r="N4736" t="str" cm="1">
        <f t="array" ref="N4736">INDEX($A$9:$F$1048576, $J4736, $K4736 )</f>
        <v>00012</v>
      </c>
      <c r="O4736" t="str" cm="1">
        <f t="array" ref="O4736">INDEX($B$9:$F$1048576, $J4736, $K4736 )</f>
        <v>CJ대한통운</v>
      </c>
      <c r="P4736" t="str" cm="1">
        <f t="array" ref="P4736">IF( $L4736, TRIM(_xll.IMDP("IR", $G$5&amp;$N4736, $G$6)), "" )</f>
        <v/>
      </c>
      <c r="Q4736" t="b" cm="1">
        <f t="array" ref="Q4736">IF(
    $U$1=1, AND($P4736&lt;&gt;"", $P4736&lt;&gt;"...", $P4736&lt;&gt;"입력오류"),
    IF(
        $U$18=1, AND($P4736&lt;&gt;"", $P4736&lt;&gt;"...", $P4736&lt;&gt;"입력오류", ISNUMBER(FIND(INDEX($T$2:$T$7,$U$1),$P4736))),
        IF(
            $U$17="기타", AND($P4736&lt;&gt;"", $P4736&lt;&gt;"...", $P4736&lt;&gt;"입력오류", NOT(ISNUMBER(FIND($T$21:$T$34,$P4736)))),
            AND($P4736&lt;&gt;"", $P4736&lt;&gt;"...", $P4736&lt;&gt;"입력오류", $T$19=$P4736)
        )
    )
)</f>
        <v>0</v>
      </c>
    </row>
    <row r="4737" spans="9:17">
      <c r="I4737">
        <f t="shared" si="220"/>
        <v>4736</v>
      </c>
      <c r="J4737">
        <f t="shared" si="221"/>
        <v>11</v>
      </c>
      <c r="K4737">
        <f t="shared" si="219"/>
        <v>3</v>
      </c>
      <c r="L4737" t="b">
        <f>COUNTIF($N$2:N4737, N4737)=1</f>
        <v>0</v>
      </c>
      <c r="M4737" s="37">
        <f>IF( $Q4737, MAX($M$1:M4736)+1, 0)</f>
        <v>0</v>
      </c>
      <c r="N4737" t="str" cm="1">
        <f t="array" ref="N4737">INDEX($A$9:$F$1048576, $J4737, $K4737 )</f>
        <v>00014</v>
      </c>
      <c r="O4737" t="str" cm="1">
        <f t="array" ref="O4737">INDEX($B$9:$F$1048576, $J4737, $K4737 )</f>
        <v>하이트진로홀딩스</v>
      </c>
      <c r="P4737" t="str" cm="1">
        <f t="array" ref="P4737">IF( $L4737, TRIM(_xll.IMDP("IR", $G$5&amp;$N4737, $G$6)), "" )</f>
        <v/>
      </c>
      <c r="Q4737" t="b" cm="1">
        <f t="array" ref="Q4737">IF(
    $U$1=1, AND($P4737&lt;&gt;"", $P4737&lt;&gt;"...", $P4737&lt;&gt;"입력오류"),
    IF(
        $U$18=1, AND($P4737&lt;&gt;"", $P4737&lt;&gt;"...", $P4737&lt;&gt;"입력오류", ISNUMBER(FIND(INDEX($T$2:$T$7,$U$1),$P4737))),
        IF(
            $U$17="기타", AND($P4737&lt;&gt;"", $P4737&lt;&gt;"...", $P4737&lt;&gt;"입력오류", NOT(ISNUMBER(FIND($T$21:$T$34,$P4737)))),
            AND($P4737&lt;&gt;"", $P4737&lt;&gt;"...", $P4737&lt;&gt;"입력오류", $T$19=$P4737)
        )
    )
)</f>
        <v>0</v>
      </c>
    </row>
    <row r="4738" spans="9:17">
      <c r="I4738">
        <f t="shared" si="220"/>
        <v>4737</v>
      </c>
      <c r="J4738">
        <f t="shared" si="221"/>
        <v>12</v>
      </c>
      <c r="K4738">
        <f t="shared" ref="K4738:K4801" si="222">IF( $I4738&gt;$G$4, NA(), IF($I4738&gt;$G$3, 5, IF($I4738&gt;$G$2, 3, 1 ) ) )</f>
        <v>3</v>
      </c>
      <c r="L4738" t="b">
        <f>COUNTIF($N$2:N4738, N4738)=1</f>
        <v>0</v>
      </c>
      <c r="M4738" s="37">
        <f>IF( $Q4738, MAX($M$1:M4737)+1, 0)</f>
        <v>0</v>
      </c>
      <c r="N4738" t="str" cm="1">
        <f t="array" ref="N4738">INDEX($A$9:$F$1048576, $J4738, $K4738 )</f>
        <v>00015</v>
      </c>
      <c r="O4738" t="str" cm="1">
        <f t="array" ref="O4738">INDEX($B$9:$F$1048576, $J4738, $K4738 )</f>
        <v>두산</v>
      </c>
      <c r="P4738" t="str" cm="1">
        <f t="array" ref="P4738">IF( $L4738, TRIM(_xll.IMDP("IR", $G$5&amp;$N4738, $G$6)), "" )</f>
        <v/>
      </c>
      <c r="Q4738" t="b" cm="1">
        <f t="array" ref="Q4738">IF(
    $U$1=1, AND($P4738&lt;&gt;"", $P4738&lt;&gt;"...", $P4738&lt;&gt;"입력오류"),
    IF(
        $U$18=1, AND($P4738&lt;&gt;"", $P4738&lt;&gt;"...", $P4738&lt;&gt;"입력오류", ISNUMBER(FIND(INDEX($T$2:$T$7,$U$1),$P4738))),
        IF(
            $U$17="기타", AND($P4738&lt;&gt;"", $P4738&lt;&gt;"...", $P4738&lt;&gt;"입력오류", NOT(ISNUMBER(FIND($T$21:$T$34,$P4738)))),
            AND($P4738&lt;&gt;"", $P4738&lt;&gt;"...", $P4738&lt;&gt;"입력오류", $T$19=$P4738)
        )
    )
)</f>
        <v>0</v>
      </c>
    </row>
    <row r="4739" spans="9:17">
      <c r="I4739">
        <f t="shared" ref="I4739:I4802" si="223">ROW()-1</f>
        <v>4738</v>
      </c>
      <c r="J4739">
        <f t="shared" ref="J4739:J4802" si="224">IF( $I4739&gt;$G$4, NA(), IF($I4739&gt;$G$3, $I4739-$G$3, IF($I4739&gt;$G$2, $I4739-$G$2, $I4739 ) ) )</f>
        <v>13</v>
      </c>
      <c r="K4739">
        <f t="shared" si="222"/>
        <v>3</v>
      </c>
      <c r="L4739" t="b">
        <f>COUNTIF($N$2:N4739, N4739)=1</f>
        <v>1</v>
      </c>
      <c r="M4739" s="37">
        <f>IF( $Q4739, MAX($M$1:M4738)+1, 0)</f>
        <v>0</v>
      </c>
      <c r="N4739" t="str" cm="1">
        <f t="array" ref="N4739">INDEX($A$9:$F$1048576, $J4739, $K4739 )</f>
        <v>00043</v>
      </c>
      <c r="O4739" t="str" cm="1">
        <f t="array" ref="O4739">INDEX($B$9:$F$1048576, $J4739, $K4739 )</f>
        <v>대원강업</v>
      </c>
      <c r="P4739" t="str" cm="1">
        <f t="array" ref="P4739">IF( $L4739, TRIM(_xll.IMDP("IR", $G$5&amp;$N4739, $G$6)), "" )</f>
        <v/>
      </c>
      <c r="Q4739" t="b" cm="1">
        <f t="array" ref="Q4739">IF(
    $U$1=1, AND($P4739&lt;&gt;"", $P4739&lt;&gt;"...", $P4739&lt;&gt;"입력오류"),
    IF(
        $U$18=1, AND($P4739&lt;&gt;"", $P4739&lt;&gt;"...", $P4739&lt;&gt;"입력오류", ISNUMBER(FIND(INDEX($T$2:$T$7,$U$1),$P4739))),
        IF(
            $U$17="기타", AND($P4739&lt;&gt;"", $P4739&lt;&gt;"...", $P4739&lt;&gt;"입력오류", NOT(ISNUMBER(FIND($T$21:$T$34,$P4739)))),
            AND($P4739&lt;&gt;"", $P4739&lt;&gt;"...", $P4739&lt;&gt;"입력오류", $T$19=$P4739)
        )
    )
)</f>
        <v>0</v>
      </c>
    </row>
    <row r="4740" spans="9:17">
      <c r="I4740">
        <f t="shared" si="223"/>
        <v>4739</v>
      </c>
      <c r="J4740">
        <f t="shared" si="224"/>
        <v>14</v>
      </c>
      <c r="K4740">
        <f t="shared" si="222"/>
        <v>3</v>
      </c>
      <c r="L4740" t="b">
        <f>COUNTIF($N$2:N4740, N4740)=1</f>
        <v>0</v>
      </c>
      <c r="M4740" s="37">
        <f>IF( $Q4740, MAX($M$1:M4739)+1, 0)</f>
        <v>0</v>
      </c>
      <c r="N4740" t="str" cm="1">
        <f t="array" ref="N4740">INDEX($A$9:$F$1048576, $J4740, $K4740 )</f>
        <v>00049</v>
      </c>
      <c r="O4740" t="str" cm="1">
        <f t="array" ref="O4740">INDEX($B$9:$F$1048576, $J4740, $K4740 )</f>
        <v>대동</v>
      </c>
      <c r="P4740" t="str" cm="1">
        <f t="array" ref="P4740">IF( $L4740, TRIM(_xll.IMDP("IR", $G$5&amp;$N4740, $G$6)), "" )</f>
        <v/>
      </c>
      <c r="Q4740" t="b" cm="1">
        <f t="array" ref="Q4740">IF(
    $U$1=1, AND($P4740&lt;&gt;"", $P4740&lt;&gt;"...", $P4740&lt;&gt;"입력오류"),
    IF(
        $U$18=1, AND($P4740&lt;&gt;"", $P4740&lt;&gt;"...", $P4740&lt;&gt;"입력오류", ISNUMBER(FIND(INDEX($T$2:$T$7,$U$1),$P4740))),
        IF(
            $U$17="기타", AND($P4740&lt;&gt;"", $P4740&lt;&gt;"...", $P4740&lt;&gt;"입력오류", NOT(ISNUMBER(FIND($T$21:$T$34,$P4740)))),
            AND($P4740&lt;&gt;"", $P4740&lt;&gt;"...", $P4740&lt;&gt;"입력오류", $T$19=$P4740)
        )
    )
)</f>
        <v>0</v>
      </c>
    </row>
    <row r="4741" spans="9:17">
      <c r="I4741">
        <f t="shared" si="223"/>
        <v>4740</v>
      </c>
      <c r="J4741">
        <f t="shared" si="224"/>
        <v>15</v>
      </c>
      <c r="K4741">
        <f t="shared" si="222"/>
        <v>3</v>
      </c>
      <c r="L4741" t="b">
        <f>COUNTIF($N$2:N4741, N4741)=1</f>
        <v>1</v>
      </c>
      <c r="M4741" s="37">
        <f>IF( $Q4741, MAX($M$1:M4740)+1, 0)</f>
        <v>0</v>
      </c>
      <c r="N4741" t="str" cm="1">
        <f t="array" ref="N4741">INDEX($A$9:$F$1048576, $J4741, $K4741 )</f>
        <v>00050</v>
      </c>
      <c r="O4741" t="str" cm="1">
        <f t="array" ref="O4741">INDEX($B$9:$F$1048576, $J4741, $K4741 )</f>
        <v>가온전선</v>
      </c>
      <c r="P4741" t="str" cm="1">
        <f t="array" ref="P4741">IF( $L4741, TRIM(_xll.IMDP("IR", $G$5&amp;$N4741, $G$6)), "" )</f>
        <v/>
      </c>
      <c r="Q4741" t="b" cm="1">
        <f t="array" ref="Q4741">IF(
    $U$1=1, AND($P4741&lt;&gt;"", $P4741&lt;&gt;"...", $P4741&lt;&gt;"입력오류"),
    IF(
        $U$18=1, AND($P4741&lt;&gt;"", $P4741&lt;&gt;"...", $P4741&lt;&gt;"입력오류", ISNUMBER(FIND(INDEX($T$2:$T$7,$U$1),$P4741))),
        IF(
            $U$17="기타", AND($P4741&lt;&gt;"", $P4741&lt;&gt;"...", $P4741&lt;&gt;"입력오류", NOT(ISNUMBER(FIND($T$21:$T$34,$P4741)))),
            AND($P4741&lt;&gt;"", $P4741&lt;&gt;"...", $P4741&lt;&gt;"입력오류", $T$19=$P4741)
        )
    )
)</f>
        <v>0</v>
      </c>
    </row>
    <row r="4742" spans="9:17">
      <c r="I4742">
        <f t="shared" si="223"/>
        <v>4741</v>
      </c>
      <c r="J4742">
        <f t="shared" si="224"/>
        <v>16</v>
      </c>
      <c r="K4742">
        <f t="shared" si="222"/>
        <v>3</v>
      </c>
      <c r="L4742" t="b">
        <f>COUNTIF($N$2:N4742, N4742)=1</f>
        <v>0</v>
      </c>
      <c r="M4742" s="37">
        <f>IF( $Q4742, MAX($M$1:M4741)+1, 0)</f>
        <v>0</v>
      </c>
      <c r="N4742" t="str" cm="1">
        <f t="array" ref="N4742">INDEX($A$9:$F$1048576, $J4742, $K4742 )</f>
        <v>00066</v>
      </c>
      <c r="O4742" t="str" cm="1">
        <f t="array" ref="O4742">INDEX($B$9:$F$1048576, $J4742, $K4742 )</f>
        <v>SK하이닉스</v>
      </c>
      <c r="P4742" t="str" cm="1">
        <f t="array" ref="P4742">IF( $L4742, TRIM(_xll.IMDP("IR", $G$5&amp;$N4742, $G$6)), "" )</f>
        <v/>
      </c>
      <c r="Q4742" t="b" cm="1">
        <f t="array" ref="Q4742">IF(
    $U$1=1, AND($P4742&lt;&gt;"", $P4742&lt;&gt;"...", $P4742&lt;&gt;"입력오류"),
    IF(
        $U$18=1, AND($P4742&lt;&gt;"", $P4742&lt;&gt;"...", $P4742&lt;&gt;"입력오류", ISNUMBER(FIND(INDEX($T$2:$T$7,$U$1),$P4742))),
        IF(
            $U$17="기타", AND($P4742&lt;&gt;"", $P4742&lt;&gt;"...", $P4742&lt;&gt;"입력오류", NOT(ISNUMBER(FIND($T$21:$T$34,$P4742)))),
            AND($P4742&lt;&gt;"", $P4742&lt;&gt;"...", $P4742&lt;&gt;"입력오류", $T$19=$P4742)
        )
    )
)</f>
        <v>0</v>
      </c>
    </row>
    <row r="4743" spans="9:17">
      <c r="I4743">
        <f t="shared" si="223"/>
        <v>4742</v>
      </c>
      <c r="J4743">
        <f t="shared" si="224"/>
        <v>17</v>
      </c>
      <c r="K4743">
        <f t="shared" si="222"/>
        <v>3</v>
      </c>
      <c r="L4743" t="b">
        <f>COUNTIF($N$2:N4743, N4743)=1</f>
        <v>0</v>
      </c>
      <c r="M4743" s="37">
        <f>IF( $Q4743, MAX($M$1:M4742)+1, 0)</f>
        <v>0</v>
      </c>
      <c r="N4743" t="str" cm="1">
        <f t="array" ref="N4743">INDEX($A$9:$F$1048576, $J4743, $K4743 )</f>
        <v>00082</v>
      </c>
      <c r="O4743" t="str" cm="1">
        <f t="array" ref="O4743">INDEX($B$9:$F$1048576, $J4743, $K4743 )</f>
        <v>롯데건설</v>
      </c>
      <c r="P4743" t="str" cm="1">
        <f t="array" ref="P4743">IF( $L4743, TRIM(_xll.IMDP("IR", $G$5&amp;$N4743, $G$6)), "" )</f>
        <v/>
      </c>
      <c r="Q4743" t="b" cm="1">
        <f t="array" ref="Q4743">IF(
    $U$1=1, AND($P4743&lt;&gt;"", $P4743&lt;&gt;"...", $P4743&lt;&gt;"입력오류"),
    IF(
        $U$18=1, AND($P4743&lt;&gt;"", $P4743&lt;&gt;"...", $P4743&lt;&gt;"입력오류", ISNUMBER(FIND(INDEX($T$2:$T$7,$U$1),$P4743))),
        IF(
            $U$17="기타", AND($P4743&lt;&gt;"", $P4743&lt;&gt;"...", $P4743&lt;&gt;"입력오류", NOT(ISNUMBER(FIND($T$21:$T$34,$P4743)))),
            AND($P4743&lt;&gt;"", $P4743&lt;&gt;"...", $P4743&lt;&gt;"입력오류", $T$19=$P4743)
        )
    )
)</f>
        <v>0</v>
      </c>
    </row>
    <row r="4744" spans="9:17">
      <c r="I4744">
        <f t="shared" si="223"/>
        <v>4743</v>
      </c>
      <c r="J4744">
        <f t="shared" si="224"/>
        <v>18</v>
      </c>
      <c r="K4744">
        <f t="shared" si="222"/>
        <v>3</v>
      </c>
      <c r="L4744" t="b">
        <f>COUNTIF($N$2:N4744, N4744)=1</f>
        <v>0</v>
      </c>
      <c r="M4744" s="37">
        <f>IF( $Q4744, MAX($M$1:M4743)+1, 0)</f>
        <v>0</v>
      </c>
      <c r="N4744" t="str" cm="1">
        <f t="array" ref="N4744">INDEX($A$9:$F$1048576, $J4744, $K4744 )</f>
        <v>00088</v>
      </c>
      <c r="O4744" t="str" cm="1">
        <f t="array" ref="O4744">INDEX($B$9:$F$1048576, $J4744, $K4744 )</f>
        <v>한화</v>
      </c>
      <c r="P4744" t="str" cm="1">
        <f t="array" ref="P4744">IF( $L4744, TRIM(_xll.IMDP("IR", $G$5&amp;$N4744, $G$6)), "" )</f>
        <v/>
      </c>
      <c r="Q4744" t="b" cm="1">
        <f t="array" ref="Q4744">IF(
    $U$1=1, AND($P4744&lt;&gt;"", $P4744&lt;&gt;"...", $P4744&lt;&gt;"입력오류"),
    IF(
        $U$18=1, AND($P4744&lt;&gt;"", $P4744&lt;&gt;"...", $P4744&lt;&gt;"입력오류", ISNUMBER(FIND(INDEX($T$2:$T$7,$U$1),$P4744))),
        IF(
            $U$17="기타", AND($P4744&lt;&gt;"", $P4744&lt;&gt;"...", $P4744&lt;&gt;"입력오류", NOT(ISNUMBER(FIND($T$21:$T$34,$P4744)))),
            AND($P4744&lt;&gt;"", $P4744&lt;&gt;"...", $P4744&lt;&gt;"입력오류", $T$19=$P4744)
        )
    )
)</f>
        <v>0</v>
      </c>
    </row>
    <row r="4745" spans="9:17">
      <c r="I4745">
        <f t="shared" si="223"/>
        <v>4744</v>
      </c>
      <c r="J4745">
        <f t="shared" si="224"/>
        <v>19</v>
      </c>
      <c r="K4745">
        <f t="shared" si="222"/>
        <v>3</v>
      </c>
      <c r="L4745" t="b">
        <f>COUNTIF($N$2:N4745, N4745)=1</f>
        <v>0</v>
      </c>
      <c r="M4745" s="37">
        <f>IF( $Q4745, MAX($M$1:M4744)+1, 0)</f>
        <v>0</v>
      </c>
      <c r="N4745" t="str" cm="1">
        <f t="array" ref="N4745">INDEX($A$9:$F$1048576, $J4745, $K4745 )</f>
        <v>00104</v>
      </c>
      <c r="O4745" t="str" cm="1">
        <f t="array" ref="O4745">INDEX($B$9:$F$1048576, $J4745, $K4745 )</f>
        <v>CJ</v>
      </c>
      <c r="P4745" t="str" cm="1">
        <f t="array" ref="P4745">IF( $L4745, TRIM(_xll.IMDP("IR", $G$5&amp;$N4745, $G$6)), "" )</f>
        <v/>
      </c>
      <c r="Q4745" t="b" cm="1">
        <f t="array" ref="Q4745">IF(
    $U$1=1, AND($P4745&lt;&gt;"", $P4745&lt;&gt;"...", $P4745&lt;&gt;"입력오류"),
    IF(
        $U$18=1, AND($P4745&lt;&gt;"", $P4745&lt;&gt;"...", $P4745&lt;&gt;"입력오류", ISNUMBER(FIND(INDEX($T$2:$T$7,$U$1),$P4745))),
        IF(
            $U$17="기타", AND($P4745&lt;&gt;"", $P4745&lt;&gt;"...", $P4745&lt;&gt;"입력오류", NOT(ISNUMBER(FIND($T$21:$T$34,$P4745)))),
            AND($P4745&lt;&gt;"", $P4745&lt;&gt;"...", $P4745&lt;&gt;"입력오류", $T$19=$P4745)
        )
    )
)</f>
        <v>0</v>
      </c>
    </row>
    <row r="4746" spans="9:17">
      <c r="I4746">
        <f t="shared" si="223"/>
        <v>4745</v>
      </c>
      <c r="J4746">
        <f t="shared" si="224"/>
        <v>20</v>
      </c>
      <c r="K4746">
        <f t="shared" si="222"/>
        <v>3</v>
      </c>
      <c r="L4746" t="b">
        <f>COUNTIF($N$2:N4746, N4746)=1</f>
        <v>0</v>
      </c>
      <c r="M4746" s="37">
        <f>IF( $Q4746, MAX($M$1:M4745)+1, 0)</f>
        <v>0</v>
      </c>
      <c r="N4746" t="str" cm="1">
        <f t="array" ref="N4746">INDEX($A$9:$F$1048576, $J4746, $K4746 )</f>
        <v>00120</v>
      </c>
      <c r="O4746" t="str" cm="1">
        <f t="array" ref="O4746">INDEX($B$9:$F$1048576, $J4746, $K4746 )</f>
        <v>유진증권</v>
      </c>
      <c r="P4746" t="str" cm="1">
        <f t="array" ref="P4746">IF( $L4746, TRIM(_xll.IMDP("IR", $G$5&amp;$N4746, $G$6)), "" )</f>
        <v/>
      </c>
      <c r="Q4746" t="b" cm="1">
        <f t="array" ref="Q4746">IF(
    $U$1=1, AND($P4746&lt;&gt;"", $P4746&lt;&gt;"...", $P4746&lt;&gt;"입력오류"),
    IF(
        $U$18=1, AND($P4746&lt;&gt;"", $P4746&lt;&gt;"...", $P4746&lt;&gt;"입력오류", ISNUMBER(FIND(INDEX($T$2:$T$7,$U$1),$P4746))),
        IF(
            $U$17="기타", AND($P4746&lt;&gt;"", $P4746&lt;&gt;"...", $P4746&lt;&gt;"입력오류", NOT(ISNUMBER(FIND($T$21:$T$34,$P4746)))),
            AND($P4746&lt;&gt;"", $P4746&lt;&gt;"...", $P4746&lt;&gt;"입력오류", $T$19=$P4746)
        )
    )
)</f>
        <v>0</v>
      </c>
    </row>
    <row r="4747" spans="9:17">
      <c r="I4747">
        <f t="shared" si="223"/>
        <v>4746</v>
      </c>
      <c r="J4747">
        <f t="shared" si="224"/>
        <v>21</v>
      </c>
      <c r="K4747">
        <f t="shared" si="222"/>
        <v>3</v>
      </c>
      <c r="L4747" t="b">
        <f>COUNTIF($N$2:N4747, N4747)=1</f>
        <v>1</v>
      </c>
      <c r="M4747" s="37">
        <f>IF( $Q4747, MAX($M$1:M4746)+1, 0)</f>
        <v>0</v>
      </c>
      <c r="N4747" t="str" cm="1">
        <f t="array" ref="N4747">INDEX($A$9:$F$1048576, $J4747, $K4747 )</f>
        <v>00127</v>
      </c>
      <c r="O4747" t="str" cm="1">
        <f t="array" ref="O4747">INDEX($B$9:$F$1048576, $J4747, $K4747 )</f>
        <v>부국증권</v>
      </c>
      <c r="P4747" t="str" cm="1">
        <f t="array" ref="P4747">IF( $L4747, TRIM(_xll.IMDP("IR", $G$5&amp;$N4747, $G$6)), "" )</f>
        <v/>
      </c>
      <c r="Q4747" t="b" cm="1">
        <f t="array" ref="Q4747">IF(
    $U$1=1, AND($P4747&lt;&gt;"", $P4747&lt;&gt;"...", $P4747&lt;&gt;"입력오류"),
    IF(
        $U$18=1, AND($P4747&lt;&gt;"", $P4747&lt;&gt;"...", $P4747&lt;&gt;"입력오류", ISNUMBER(FIND(INDEX($T$2:$T$7,$U$1),$P4747))),
        IF(
            $U$17="기타", AND($P4747&lt;&gt;"", $P4747&lt;&gt;"...", $P4747&lt;&gt;"입력오류", NOT(ISNUMBER(FIND($T$21:$T$34,$P4747)))),
            AND($P4747&lt;&gt;"", $P4747&lt;&gt;"...", $P4747&lt;&gt;"입력오류", $T$19=$P4747)
        )
    )
)</f>
        <v>0</v>
      </c>
    </row>
    <row r="4748" spans="9:17">
      <c r="I4748">
        <f t="shared" si="223"/>
        <v>4747</v>
      </c>
      <c r="J4748">
        <f t="shared" si="224"/>
        <v>22</v>
      </c>
      <c r="K4748">
        <f t="shared" si="222"/>
        <v>3</v>
      </c>
      <c r="L4748" t="b">
        <f>COUNTIF($N$2:N4748, N4748)=1</f>
        <v>0</v>
      </c>
      <c r="M4748" s="37">
        <f>IF( $Q4748, MAX($M$1:M4747)+1, 0)</f>
        <v>0</v>
      </c>
      <c r="N4748" t="str" cm="1">
        <f t="array" ref="N4748">INDEX($A$9:$F$1048576, $J4748, $K4748 )</f>
        <v>00129</v>
      </c>
      <c r="O4748" t="str" cm="1">
        <f t="array" ref="O4748">INDEX($B$9:$F$1048576, $J4748, $K4748 )</f>
        <v>상상인증권</v>
      </c>
      <c r="P4748" t="str" cm="1">
        <f t="array" ref="P4748">IF( $L4748, TRIM(_xll.IMDP("IR", $G$5&amp;$N4748, $G$6)), "" )</f>
        <v/>
      </c>
      <c r="Q4748" t="b" cm="1">
        <f t="array" ref="Q4748">IF(
    $U$1=1, AND($P4748&lt;&gt;"", $P4748&lt;&gt;"...", $P4748&lt;&gt;"입력오류"),
    IF(
        $U$18=1, AND($P4748&lt;&gt;"", $P4748&lt;&gt;"...", $P4748&lt;&gt;"입력오류", ISNUMBER(FIND(INDEX($T$2:$T$7,$U$1),$P4748))),
        IF(
            $U$17="기타", AND($P4748&lt;&gt;"", $P4748&lt;&gt;"...", $P4748&lt;&gt;"입력오류", NOT(ISNUMBER(FIND($T$21:$T$34,$P4748)))),
            AND($P4748&lt;&gt;"", $P4748&lt;&gt;"...", $P4748&lt;&gt;"입력오류", $T$19=$P4748)
        )
    )
)</f>
        <v>0</v>
      </c>
    </row>
    <row r="4749" spans="9:17">
      <c r="I4749">
        <f t="shared" si="223"/>
        <v>4748</v>
      </c>
      <c r="J4749">
        <f t="shared" si="224"/>
        <v>23</v>
      </c>
      <c r="K4749">
        <f t="shared" si="222"/>
        <v>3</v>
      </c>
      <c r="L4749" t="b">
        <f>COUNTIF($N$2:N4749, N4749)=1</f>
        <v>1</v>
      </c>
      <c r="M4749" s="37">
        <f>IF( $Q4749, MAX($M$1:M4748)+1, 0)</f>
        <v>0</v>
      </c>
      <c r="N4749" t="str" cm="1">
        <f t="array" ref="N4749">INDEX($A$9:$F$1048576, $J4749, $K4749 )</f>
        <v>00143</v>
      </c>
      <c r="O4749" t="str" cm="1">
        <f t="array" ref="O4749">INDEX($B$9:$F$1048576, $J4749, $K4749 )</f>
        <v>세아베스틸지주</v>
      </c>
      <c r="P4749" t="str" cm="1">
        <f t="array" ref="P4749">IF( $L4749, TRIM(_xll.IMDP("IR", $G$5&amp;$N4749, $G$6)), "" )</f>
        <v/>
      </c>
      <c r="Q4749" t="b" cm="1">
        <f t="array" ref="Q4749">IF(
    $U$1=1, AND($P4749&lt;&gt;"", $P4749&lt;&gt;"...", $P4749&lt;&gt;"입력오류"),
    IF(
        $U$18=1, AND($P4749&lt;&gt;"", $P4749&lt;&gt;"...", $P4749&lt;&gt;"입력오류", ISNUMBER(FIND(INDEX($T$2:$T$7,$U$1),$P4749))),
        IF(
            $U$17="기타", AND($P4749&lt;&gt;"", $P4749&lt;&gt;"...", $P4749&lt;&gt;"입력오류", NOT(ISNUMBER(FIND($T$21:$T$34,$P4749)))),
            AND($P4749&lt;&gt;"", $P4749&lt;&gt;"...", $P4749&lt;&gt;"입력오류", $T$19=$P4749)
        )
    )
)</f>
        <v>0</v>
      </c>
    </row>
    <row r="4750" spans="9:17">
      <c r="I4750">
        <f t="shared" si="223"/>
        <v>4749</v>
      </c>
      <c r="J4750">
        <f t="shared" si="224"/>
        <v>24</v>
      </c>
      <c r="K4750">
        <f t="shared" si="222"/>
        <v>3</v>
      </c>
      <c r="L4750" t="b">
        <f>COUNTIF($N$2:N4750, N4750)=1</f>
        <v>0</v>
      </c>
      <c r="M4750" s="37">
        <f>IF( $Q4750, MAX($M$1:M4749)+1, 0)</f>
        <v>0</v>
      </c>
      <c r="N4750" t="str" cm="1">
        <f t="array" ref="N4750">INDEX($A$9:$F$1048576, $J4750, $K4750 )</f>
        <v>00150</v>
      </c>
      <c r="O4750" t="str" cm="1">
        <f t="array" ref="O4750">INDEX($B$9:$F$1048576, $J4750, $K4750 )</f>
        <v>현대차증권</v>
      </c>
      <c r="P4750" t="str" cm="1">
        <f t="array" ref="P4750">IF( $L4750, TRIM(_xll.IMDP("IR", $G$5&amp;$N4750, $G$6)), "" )</f>
        <v/>
      </c>
      <c r="Q4750" t="b" cm="1">
        <f t="array" ref="Q4750">IF(
    $U$1=1, AND($P4750&lt;&gt;"", $P4750&lt;&gt;"...", $P4750&lt;&gt;"입력오류"),
    IF(
        $U$18=1, AND($P4750&lt;&gt;"", $P4750&lt;&gt;"...", $P4750&lt;&gt;"입력오류", ISNUMBER(FIND(INDEX($T$2:$T$7,$U$1),$P4750))),
        IF(
            $U$17="기타", AND($P4750&lt;&gt;"", $P4750&lt;&gt;"...", $P4750&lt;&gt;"입력오류", NOT(ISNUMBER(FIND($T$21:$T$34,$P4750)))),
            AND($P4750&lt;&gt;"", $P4750&lt;&gt;"...", $P4750&lt;&gt;"입력오류", $T$19=$P4750)
        )
    )
)</f>
        <v>0</v>
      </c>
    </row>
    <row r="4751" spans="9:17">
      <c r="I4751">
        <f t="shared" si="223"/>
        <v>4750</v>
      </c>
      <c r="J4751">
        <f t="shared" si="224"/>
        <v>25</v>
      </c>
      <c r="K4751">
        <f t="shared" si="222"/>
        <v>3</v>
      </c>
      <c r="L4751" t="b">
        <f>COUNTIF($N$2:N4751, N4751)=1</f>
        <v>0</v>
      </c>
      <c r="M4751" s="37">
        <f>IF( $Q4751, MAX($M$1:M4750)+1, 0)</f>
        <v>0</v>
      </c>
      <c r="N4751" t="str" cm="1">
        <f t="array" ref="N4751">INDEX($A$9:$F$1048576, $J4751, $K4751 )</f>
        <v>00151</v>
      </c>
      <c r="O4751" t="str" cm="1">
        <f t="array" ref="O4751">INDEX($B$9:$F$1048576, $J4751, $K4751 )</f>
        <v>SK증권</v>
      </c>
      <c r="P4751" t="str" cm="1">
        <f t="array" ref="P4751">IF( $L4751, TRIM(_xll.IMDP("IR", $G$5&amp;$N4751, $G$6)), "" )</f>
        <v/>
      </c>
      <c r="Q4751" t="b" cm="1">
        <f t="array" ref="Q4751">IF(
    $U$1=1, AND($P4751&lt;&gt;"", $P4751&lt;&gt;"...", $P4751&lt;&gt;"입력오류"),
    IF(
        $U$18=1, AND($P4751&lt;&gt;"", $P4751&lt;&gt;"...", $P4751&lt;&gt;"입력오류", ISNUMBER(FIND(INDEX($T$2:$T$7,$U$1),$P4751))),
        IF(
            $U$17="기타", AND($P4751&lt;&gt;"", $P4751&lt;&gt;"...", $P4751&lt;&gt;"입력오류", NOT(ISNUMBER(FIND($T$21:$T$34,$P4751)))),
            AND($P4751&lt;&gt;"", $P4751&lt;&gt;"...", $P4751&lt;&gt;"입력오류", $T$19=$P4751)
        )
    )
)</f>
        <v>0</v>
      </c>
    </row>
    <row r="4752" spans="9:17">
      <c r="I4752">
        <f t="shared" si="223"/>
        <v>4751</v>
      </c>
      <c r="J4752">
        <f t="shared" si="224"/>
        <v>26</v>
      </c>
      <c r="K4752">
        <f t="shared" si="222"/>
        <v>3</v>
      </c>
      <c r="L4752" t="b">
        <f>COUNTIF($N$2:N4752, N4752)=1</f>
        <v>0</v>
      </c>
      <c r="M4752" s="37">
        <f>IF( $Q4752, MAX($M$1:M4751)+1, 0)</f>
        <v>0</v>
      </c>
      <c r="N4752" t="str" cm="1">
        <f t="array" ref="N4752">INDEX($A$9:$F$1048576, $J4752, $K4752 )</f>
        <v>00172</v>
      </c>
      <c r="O4752" t="str" cm="1">
        <f t="array" ref="O4752">INDEX($B$9:$F$1048576, $J4752, $K4752 )</f>
        <v>신영증권</v>
      </c>
      <c r="P4752" t="str" cm="1">
        <f t="array" ref="P4752">IF( $L4752, TRIM(_xll.IMDP("IR", $G$5&amp;$N4752, $G$6)), "" )</f>
        <v/>
      </c>
      <c r="Q4752" t="b" cm="1">
        <f t="array" ref="Q4752">IF(
    $U$1=1, AND($P4752&lt;&gt;"", $P4752&lt;&gt;"...", $P4752&lt;&gt;"입력오류"),
    IF(
        $U$18=1, AND($P4752&lt;&gt;"", $P4752&lt;&gt;"...", $P4752&lt;&gt;"입력오류", ISNUMBER(FIND(INDEX($T$2:$T$7,$U$1),$P4752))),
        IF(
            $U$17="기타", AND($P4752&lt;&gt;"", $P4752&lt;&gt;"...", $P4752&lt;&gt;"입력오류", NOT(ISNUMBER(FIND($T$21:$T$34,$P4752)))),
            AND($P4752&lt;&gt;"", $P4752&lt;&gt;"...", $P4752&lt;&gt;"입력오류", $T$19=$P4752)
        )
    )
)</f>
        <v>0</v>
      </c>
    </row>
    <row r="4753" spans="9:17">
      <c r="I4753">
        <f t="shared" si="223"/>
        <v>4752</v>
      </c>
      <c r="J4753">
        <f t="shared" si="224"/>
        <v>27</v>
      </c>
      <c r="K4753">
        <f t="shared" si="222"/>
        <v>3</v>
      </c>
      <c r="L4753" t="b">
        <f>COUNTIF($N$2:N4753, N4753)=1</f>
        <v>0</v>
      </c>
      <c r="M4753" s="37">
        <f>IF( $Q4753, MAX($M$1:M4752)+1, 0)</f>
        <v>0</v>
      </c>
      <c r="N4753" t="str" cm="1">
        <f t="array" ref="N4753">INDEX($A$9:$F$1048576, $J4753, $K4753 )</f>
        <v>00174</v>
      </c>
      <c r="O4753" t="str" cm="1">
        <f t="array" ref="O4753">INDEX($B$9:$F$1048576, $J4753, $K4753 )</f>
        <v>SK네트웍스</v>
      </c>
      <c r="P4753" t="str" cm="1">
        <f t="array" ref="P4753">IF( $L4753, TRIM(_xll.IMDP("IR", $G$5&amp;$N4753, $G$6)), "" )</f>
        <v/>
      </c>
      <c r="Q4753" t="b" cm="1">
        <f t="array" ref="Q4753">IF(
    $U$1=1, AND($P4753&lt;&gt;"", $P4753&lt;&gt;"...", $P4753&lt;&gt;"입력오류"),
    IF(
        $U$18=1, AND($P4753&lt;&gt;"", $P4753&lt;&gt;"...", $P4753&lt;&gt;"입력오류", ISNUMBER(FIND(INDEX($T$2:$T$7,$U$1),$P4753))),
        IF(
            $U$17="기타", AND($P4753&lt;&gt;"", $P4753&lt;&gt;"...", $P4753&lt;&gt;"입력오류", NOT(ISNUMBER(FIND($T$21:$T$34,$P4753)))),
            AND($P4753&lt;&gt;"", $P4753&lt;&gt;"...", $P4753&lt;&gt;"입력오류", $T$19=$P4753)
        )
    )
)</f>
        <v>0</v>
      </c>
    </row>
    <row r="4754" spans="9:17">
      <c r="I4754">
        <f t="shared" si="223"/>
        <v>4753</v>
      </c>
      <c r="J4754">
        <f t="shared" si="224"/>
        <v>28</v>
      </c>
      <c r="K4754">
        <f t="shared" si="222"/>
        <v>3</v>
      </c>
      <c r="L4754" t="b">
        <f>COUNTIF($N$2:N4754, N4754)=1</f>
        <v>1</v>
      </c>
      <c r="M4754" s="37">
        <f>IF( $Q4754, MAX($M$1:M4753)+1, 0)</f>
        <v>0</v>
      </c>
      <c r="N4754" t="str" cm="1">
        <f t="array" ref="N4754">INDEX($A$9:$F$1048576, $J4754, $K4754 )</f>
        <v>00175</v>
      </c>
      <c r="O4754" t="str" cm="1">
        <f t="array" ref="O4754">INDEX($B$9:$F$1048576, $J4754, $K4754 )</f>
        <v>한양증권</v>
      </c>
      <c r="P4754" t="str" cm="1">
        <f t="array" ref="P4754">IF( $L4754, TRIM(_xll.IMDP("IR", $G$5&amp;$N4754, $G$6)), "" )</f>
        <v/>
      </c>
      <c r="Q4754" t="b" cm="1">
        <f t="array" ref="Q4754">IF(
    $U$1=1, AND($P4754&lt;&gt;"", $P4754&lt;&gt;"...", $P4754&lt;&gt;"입력오류"),
    IF(
        $U$18=1, AND($P4754&lt;&gt;"", $P4754&lt;&gt;"...", $P4754&lt;&gt;"입력오류", ISNUMBER(FIND(INDEX($T$2:$T$7,$U$1),$P4754))),
        IF(
            $U$17="기타", AND($P4754&lt;&gt;"", $P4754&lt;&gt;"...", $P4754&lt;&gt;"입력오류", NOT(ISNUMBER(FIND($T$21:$T$34,$P4754)))),
            AND($P4754&lt;&gt;"", $P4754&lt;&gt;"...", $P4754&lt;&gt;"입력오류", $T$19=$P4754)
        )
    )
)</f>
        <v>0</v>
      </c>
    </row>
    <row r="4755" spans="9:17">
      <c r="I4755">
        <f t="shared" si="223"/>
        <v>4754</v>
      </c>
      <c r="J4755">
        <f t="shared" si="224"/>
        <v>29</v>
      </c>
      <c r="K4755">
        <f t="shared" si="222"/>
        <v>3</v>
      </c>
      <c r="L4755" t="b">
        <f>COUNTIF($N$2:N4755, N4755)=1</f>
        <v>1</v>
      </c>
      <c r="M4755" s="37">
        <f>IF( $Q4755, MAX($M$1:M4754)+1, 0)</f>
        <v>0</v>
      </c>
      <c r="N4755" t="str" cm="1">
        <f t="array" ref="N4755">INDEX($A$9:$F$1048576, $J4755, $K4755 )</f>
        <v>00180</v>
      </c>
      <c r="O4755" t="str" cm="1">
        <f t="array" ref="O4755">INDEX($B$9:$F$1048576, $J4755, $K4755 )</f>
        <v>오리온홀딩스</v>
      </c>
      <c r="P4755" t="str" cm="1">
        <f t="array" ref="P4755">IF( $L4755, TRIM(_xll.IMDP("IR", $G$5&amp;$N4755, $G$6)), "" )</f>
        <v/>
      </c>
      <c r="Q4755" t="b" cm="1">
        <f t="array" ref="Q4755">IF(
    $U$1=1, AND($P4755&lt;&gt;"", $P4755&lt;&gt;"...", $P4755&lt;&gt;"입력오류"),
    IF(
        $U$18=1, AND($P4755&lt;&gt;"", $P4755&lt;&gt;"...", $P4755&lt;&gt;"입력오류", ISNUMBER(FIND(INDEX($T$2:$T$7,$U$1),$P4755))),
        IF(
            $U$17="기타", AND($P4755&lt;&gt;"", $P4755&lt;&gt;"...", $P4755&lt;&gt;"입력오류", NOT(ISNUMBER(FIND($T$21:$T$34,$P4755)))),
            AND($P4755&lt;&gt;"", $P4755&lt;&gt;"...", $P4755&lt;&gt;"입력오류", $T$19=$P4755)
        )
    )
)</f>
        <v>0</v>
      </c>
    </row>
    <row r="4756" spans="9:17">
      <c r="I4756">
        <f t="shared" si="223"/>
        <v>4755</v>
      </c>
      <c r="J4756">
        <f t="shared" si="224"/>
        <v>30</v>
      </c>
      <c r="K4756">
        <f t="shared" si="222"/>
        <v>3</v>
      </c>
      <c r="L4756" t="b">
        <f>COUNTIF($N$2:N4756, N4756)=1</f>
        <v>0</v>
      </c>
      <c r="M4756" s="37">
        <f>IF( $Q4756, MAX($M$1:M4755)+1, 0)</f>
        <v>0</v>
      </c>
      <c r="N4756" t="str" cm="1">
        <f t="array" ref="N4756">INDEX($A$9:$F$1048576, $J4756, $K4756 )</f>
        <v>00188</v>
      </c>
      <c r="O4756" t="str" cm="1">
        <f t="array" ref="O4756">INDEX($B$9:$F$1048576, $J4756, $K4756 )</f>
        <v>DL건설</v>
      </c>
      <c r="P4756" t="str" cm="1">
        <f t="array" ref="P4756">IF( $L4756, TRIM(_xll.IMDP("IR", $G$5&amp;$N4756, $G$6)), "" )</f>
        <v/>
      </c>
      <c r="Q4756" t="b" cm="1">
        <f t="array" ref="Q4756">IF(
    $U$1=1, AND($P4756&lt;&gt;"", $P4756&lt;&gt;"...", $P4756&lt;&gt;"입력오류"),
    IF(
        $U$18=1, AND($P4756&lt;&gt;"", $P4756&lt;&gt;"...", $P4756&lt;&gt;"입력오류", ISNUMBER(FIND(INDEX($T$2:$T$7,$U$1),$P4756))),
        IF(
            $U$17="기타", AND($P4756&lt;&gt;"", $P4756&lt;&gt;"...", $P4756&lt;&gt;"입력오류", NOT(ISNUMBER(FIND($T$21:$T$34,$P4756)))),
            AND($P4756&lt;&gt;"", $P4756&lt;&gt;"...", $P4756&lt;&gt;"입력오류", $T$19=$P4756)
        )
    )
)</f>
        <v>0</v>
      </c>
    </row>
    <row r="4757" spans="9:17">
      <c r="I4757">
        <f t="shared" si="223"/>
        <v>4756</v>
      </c>
      <c r="J4757">
        <f t="shared" si="224"/>
        <v>31</v>
      </c>
      <c r="K4757">
        <f t="shared" si="222"/>
        <v>3</v>
      </c>
      <c r="L4757" t="b">
        <f>COUNTIF($N$2:N4757, N4757)=1</f>
        <v>0</v>
      </c>
      <c r="M4757" s="37">
        <f>IF( $Q4757, MAX($M$1:M4756)+1, 0)</f>
        <v>0</v>
      </c>
      <c r="N4757" t="str" cm="1">
        <f t="array" ref="N4757">INDEX($A$9:$F$1048576, $J4757, $K4757 )</f>
        <v>00235</v>
      </c>
      <c r="O4757" t="str" cm="1">
        <f t="array" ref="O4757">INDEX($B$9:$F$1048576, $J4757, $K4757 )</f>
        <v>넥센타이어</v>
      </c>
      <c r="P4757" t="str" cm="1">
        <f t="array" ref="P4757">IF( $L4757, TRIM(_xll.IMDP("IR", $G$5&amp;$N4757, $G$6)), "" )</f>
        <v/>
      </c>
      <c r="Q4757" t="b" cm="1">
        <f t="array" ref="Q4757">IF(
    $U$1=1, AND($P4757&lt;&gt;"", $P4757&lt;&gt;"...", $P4757&lt;&gt;"입력오류"),
    IF(
        $U$18=1, AND($P4757&lt;&gt;"", $P4757&lt;&gt;"...", $P4757&lt;&gt;"입력오류", ISNUMBER(FIND(INDEX($T$2:$T$7,$U$1),$P4757))),
        IF(
            $U$17="기타", AND($P4757&lt;&gt;"", $P4757&lt;&gt;"...", $P4757&lt;&gt;"입력오류", NOT(ISNUMBER(FIND($T$21:$T$34,$P4757)))),
            AND($P4757&lt;&gt;"", $P4757&lt;&gt;"...", $P4757&lt;&gt;"입력오류", $T$19=$P4757)
        )
    )
)</f>
        <v>0</v>
      </c>
    </row>
    <row r="4758" spans="9:17">
      <c r="I4758">
        <f t="shared" si="223"/>
        <v>4757</v>
      </c>
      <c r="J4758">
        <f t="shared" si="224"/>
        <v>32</v>
      </c>
      <c r="K4758">
        <f t="shared" si="222"/>
        <v>3</v>
      </c>
      <c r="L4758" t="b">
        <f>COUNTIF($N$2:N4758, N4758)=1</f>
        <v>0</v>
      </c>
      <c r="M4758" s="37">
        <f>IF( $Q4758, MAX($M$1:M4757)+1, 0)</f>
        <v>0</v>
      </c>
      <c r="N4758" t="str" cm="1">
        <f t="array" ref="N4758">INDEX($A$9:$F$1048576, $J4758, $K4758 )</f>
        <v>00238</v>
      </c>
      <c r="O4758" t="str" cm="1">
        <f t="array" ref="O4758">INDEX($B$9:$F$1048576, $J4758, $K4758 )</f>
        <v>케이씨씨</v>
      </c>
      <c r="P4758" t="str" cm="1">
        <f t="array" ref="P4758">IF( $L4758, TRIM(_xll.IMDP("IR", $G$5&amp;$N4758, $G$6)), "" )</f>
        <v/>
      </c>
      <c r="Q4758" t="b" cm="1">
        <f t="array" ref="Q4758">IF(
    $U$1=1, AND($P4758&lt;&gt;"", $P4758&lt;&gt;"...", $P4758&lt;&gt;"입력오류"),
    IF(
        $U$18=1, AND($P4758&lt;&gt;"", $P4758&lt;&gt;"...", $P4758&lt;&gt;"입력오류", ISNUMBER(FIND(INDEX($T$2:$T$7,$U$1),$P4758))),
        IF(
            $U$17="기타", AND($P4758&lt;&gt;"", $P4758&lt;&gt;"...", $P4758&lt;&gt;"입력오류", NOT(ISNUMBER(FIND($T$21:$T$34,$P4758)))),
            AND($P4758&lt;&gt;"", $P4758&lt;&gt;"...", $P4758&lt;&gt;"입력오류", $T$19=$P4758)
        )
    )
)</f>
        <v>0</v>
      </c>
    </row>
    <row r="4759" spans="9:17">
      <c r="I4759">
        <f t="shared" si="223"/>
        <v>4758</v>
      </c>
      <c r="J4759">
        <f t="shared" si="224"/>
        <v>33</v>
      </c>
      <c r="K4759">
        <f t="shared" si="222"/>
        <v>3</v>
      </c>
      <c r="L4759" t="b">
        <f>COUNTIF($N$2:N4759, N4759)=1</f>
        <v>1</v>
      </c>
      <c r="M4759" s="37">
        <f>IF( $Q4759, MAX($M$1:M4758)+1, 0)</f>
        <v>0</v>
      </c>
      <c r="N4759" t="str" cm="1">
        <f t="array" ref="N4759">INDEX($A$9:$F$1048576, $J4759, $K4759 )</f>
        <v>00303</v>
      </c>
      <c r="O4759" t="str" cm="1">
        <f t="array" ref="O4759">INDEX($B$9:$F$1048576, $J4759, $K4759 )</f>
        <v>세아제강지주</v>
      </c>
      <c r="P4759" t="str" cm="1">
        <f t="array" ref="P4759">IF( $L4759, TRIM(_xll.IMDP("IR", $G$5&amp;$N4759, $G$6)), "" )</f>
        <v/>
      </c>
      <c r="Q4759" t="b" cm="1">
        <f t="array" ref="Q4759">IF(
    $U$1=1, AND($P4759&lt;&gt;"", $P4759&lt;&gt;"...", $P4759&lt;&gt;"입력오류"),
    IF(
        $U$18=1, AND($P4759&lt;&gt;"", $P4759&lt;&gt;"...", $P4759&lt;&gt;"입력오류", ISNUMBER(FIND(INDEX($T$2:$T$7,$U$1),$P4759))),
        IF(
            $U$17="기타", AND($P4759&lt;&gt;"", $P4759&lt;&gt;"...", $P4759&lt;&gt;"입력오류", NOT(ISNUMBER(FIND($T$21:$T$34,$P4759)))),
            AND($P4759&lt;&gt;"", $P4759&lt;&gt;"...", $P4759&lt;&gt;"입력오류", $T$19=$P4759)
        )
    )
)</f>
        <v>0</v>
      </c>
    </row>
    <row r="4760" spans="9:17">
      <c r="I4760">
        <f t="shared" si="223"/>
        <v>4759</v>
      </c>
      <c r="J4760">
        <f t="shared" si="224"/>
        <v>34</v>
      </c>
      <c r="K4760">
        <f t="shared" si="222"/>
        <v>3</v>
      </c>
      <c r="L4760" t="b">
        <f>COUNTIF($N$2:N4760, N4760)=1</f>
        <v>1</v>
      </c>
      <c r="M4760" s="37">
        <f>IF( $Q4760, MAX($M$1:M4759)+1, 0)</f>
        <v>0</v>
      </c>
      <c r="N4760" t="str" cm="1">
        <f t="array" ref="N4760">INDEX($A$9:$F$1048576, $J4760, $K4760 )</f>
        <v>00307</v>
      </c>
      <c r="O4760" t="str" cm="1">
        <f t="array" ref="O4760">INDEX($B$9:$F$1048576, $J4760, $K4760 )</f>
        <v>코오롱글로벌</v>
      </c>
      <c r="P4760" t="str" cm="1">
        <f t="array" ref="P4760">IF( $L4760, TRIM(_xll.IMDP("IR", $G$5&amp;$N4760, $G$6)), "" )</f>
        <v/>
      </c>
      <c r="Q4760" t="b" cm="1">
        <f t="array" ref="Q4760">IF(
    $U$1=1, AND($P4760&lt;&gt;"", $P4760&lt;&gt;"...", $P4760&lt;&gt;"입력오류"),
    IF(
        $U$18=1, AND($P4760&lt;&gt;"", $P4760&lt;&gt;"...", $P4760&lt;&gt;"입력오류", ISNUMBER(FIND(INDEX($T$2:$T$7,$U$1),$P4760))),
        IF(
            $U$17="기타", AND($P4760&lt;&gt;"", $P4760&lt;&gt;"...", $P4760&lt;&gt;"입력오류", NOT(ISNUMBER(FIND($T$21:$T$34,$P4760)))),
            AND($P4760&lt;&gt;"", $P4760&lt;&gt;"...", $P4760&lt;&gt;"입력오류", $T$19=$P4760)
        )
    )
)</f>
        <v>0</v>
      </c>
    </row>
    <row r="4761" spans="9:17">
      <c r="I4761">
        <f t="shared" si="223"/>
        <v>4760</v>
      </c>
      <c r="J4761">
        <f t="shared" si="224"/>
        <v>35</v>
      </c>
      <c r="K4761">
        <f t="shared" si="222"/>
        <v>3</v>
      </c>
      <c r="L4761" t="b">
        <f>COUNTIF($N$2:N4761, N4761)=1</f>
        <v>1</v>
      </c>
      <c r="M4761" s="37">
        <f>IF( $Q4761, MAX($M$1:M4760)+1, 0)</f>
        <v>0</v>
      </c>
      <c r="N4761" t="str" cm="1">
        <f t="array" ref="N4761">INDEX($A$9:$F$1048576, $J4761, $K4761 )</f>
        <v>00322</v>
      </c>
      <c r="O4761" t="str" cm="1">
        <f t="array" ref="O4761">INDEX($B$9:$F$1048576, $J4761, $K4761 )</f>
        <v>대원제약</v>
      </c>
      <c r="P4761" t="str" cm="1">
        <f t="array" ref="P4761">IF( $L4761, TRIM(_xll.IMDP("IR", $G$5&amp;$N4761, $G$6)), "" )</f>
        <v/>
      </c>
      <c r="Q4761" t="b" cm="1">
        <f t="array" ref="Q4761">IF(
    $U$1=1, AND($P4761&lt;&gt;"", $P4761&lt;&gt;"...", $P4761&lt;&gt;"입력오류"),
    IF(
        $U$18=1, AND($P4761&lt;&gt;"", $P4761&lt;&gt;"...", $P4761&lt;&gt;"입력오류", ISNUMBER(FIND(INDEX($T$2:$T$7,$U$1),$P4761))),
        IF(
            $U$17="기타", AND($P4761&lt;&gt;"", $P4761&lt;&gt;"...", $P4761&lt;&gt;"입력오류", NOT(ISNUMBER(FIND($T$21:$T$34,$P4761)))),
            AND($P4761&lt;&gt;"", $P4761&lt;&gt;"...", $P4761&lt;&gt;"입력오류", $T$19=$P4761)
        )
    )
)</f>
        <v>0</v>
      </c>
    </row>
    <row r="4762" spans="9:17">
      <c r="I4762">
        <f t="shared" si="223"/>
        <v>4761</v>
      </c>
      <c r="J4762">
        <f t="shared" si="224"/>
        <v>36</v>
      </c>
      <c r="K4762">
        <f t="shared" si="222"/>
        <v>3</v>
      </c>
      <c r="L4762" t="b">
        <f>COUNTIF($N$2:N4762, N4762)=1</f>
        <v>0</v>
      </c>
      <c r="M4762" s="37">
        <f>IF( $Q4762, MAX($M$1:M4761)+1, 0)</f>
        <v>0</v>
      </c>
      <c r="N4762" t="str" cm="1">
        <f t="array" ref="N4762">INDEX($A$9:$F$1048576, $J4762, $K4762 )</f>
        <v>00334</v>
      </c>
      <c r="O4762" t="str" cm="1">
        <f t="array" ref="O4762">INDEX($B$9:$F$1048576, $J4762, $K4762 )</f>
        <v>에스케이에코플랜트</v>
      </c>
      <c r="P4762" t="str" cm="1">
        <f t="array" ref="P4762">IF( $L4762, TRIM(_xll.IMDP("IR", $G$5&amp;$N4762, $G$6)), "" )</f>
        <v/>
      </c>
      <c r="Q4762" t="b" cm="1">
        <f t="array" ref="Q4762">IF(
    $U$1=1, AND($P4762&lt;&gt;"", $P4762&lt;&gt;"...", $P4762&lt;&gt;"입력오류"),
    IF(
        $U$18=1, AND($P4762&lt;&gt;"", $P4762&lt;&gt;"...", $P4762&lt;&gt;"입력오류", ISNUMBER(FIND(INDEX($T$2:$T$7,$U$1),$P4762))),
        IF(
            $U$17="기타", AND($P4762&lt;&gt;"", $P4762&lt;&gt;"...", $P4762&lt;&gt;"입력오류", NOT(ISNUMBER(FIND($T$21:$T$34,$P4762)))),
            AND($P4762&lt;&gt;"", $P4762&lt;&gt;"...", $P4762&lt;&gt;"입력오류", $T$19=$P4762)
        )
    )
)</f>
        <v>0</v>
      </c>
    </row>
    <row r="4763" spans="9:17">
      <c r="I4763">
        <f t="shared" si="223"/>
        <v>4762</v>
      </c>
      <c r="J4763">
        <f t="shared" si="224"/>
        <v>37</v>
      </c>
      <c r="K4763">
        <f t="shared" si="222"/>
        <v>3</v>
      </c>
      <c r="L4763" t="b">
        <f>COUNTIF($N$2:N4763, N4763)=1</f>
        <v>0</v>
      </c>
      <c r="M4763" s="37">
        <f>IF( $Q4763, MAX($M$1:M4762)+1, 0)</f>
        <v>0</v>
      </c>
      <c r="N4763" t="str" cm="1">
        <f t="array" ref="N4763">INDEX($A$9:$F$1048576, $J4763, $K4763 )</f>
        <v>00341</v>
      </c>
      <c r="O4763" t="str" cm="1">
        <f t="array" ref="O4763">INDEX($B$9:$F$1048576, $J4763, $K4763 )</f>
        <v>쌍용씨앤이</v>
      </c>
      <c r="P4763" t="str" cm="1">
        <f t="array" ref="P4763">IF( $L4763, TRIM(_xll.IMDP("IR", $G$5&amp;$N4763, $G$6)), "" )</f>
        <v/>
      </c>
      <c r="Q4763" t="b" cm="1">
        <f t="array" ref="Q4763">IF(
    $U$1=1, AND($P4763&lt;&gt;"", $P4763&lt;&gt;"...", $P4763&lt;&gt;"입력오류"),
    IF(
        $U$18=1, AND($P4763&lt;&gt;"", $P4763&lt;&gt;"...", $P4763&lt;&gt;"입력오류", ISNUMBER(FIND(INDEX($T$2:$T$7,$U$1),$P4763))),
        IF(
            $U$17="기타", AND($P4763&lt;&gt;"", $P4763&lt;&gt;"...", $P4763&lt;&gt;"입력오류", NOT(ISNUMBER(FIND($T$21:$T$34,$P4763)))),
            AND($P4763&lt;&gt;"", $P4763&lt;&gt;"...", $P4763&lt;&gt;"입력오류", $T$19=$P4763)
        )
    )
)</f>
        <v>0</v>
      </c>
    </row>
    <row r="4764" spans="9:17">
      <c r="I4764">
        <f t="shared" si="223"/>
        <v>4763</v>
      </c>
      <c r="J4764">
        <f t="shared" si="224"/>
        <v>38</v>
      </c>
      <c r="K4764">
        <f t="shared" si="222"/>
        <v>3</v>
      </c>
      <c r="L4764" t="b">
        <f>COUNTIF($N$2:N4764, N4764)=1</f>
        <v>0</v>
      </c>
      <c r="M4764" s="37">
        <f>IF( $Q4764, MAX($M$1:M4763)+1, 0)</f>
        <v>0</v>
      </c>
      <c r="N4764" t="str" cm="1">
        <f t="array" ref="N4764">INDEX($A$9:$F$1048576, $J4764, $K4764 )</f>
        <v>00345</v>
      </c>
      <c r="O4764" t="str" cm="1">
        <f t="array" ref="O4764">INDEX($B$9:$F$1048576, $J4764, $K4764 )</f>
        <v>KB증권</v>
      </c>
      <c r="P4764" t="str" cm="1">
        <f t="array" ref="P4764">IF( $L4764, TRIM(_xll.IMDP("IR", $G$5&amp;$N4764, $G$6)), "" )</f>
        <v/>
      </c>
      <c r="Q4764" t="b" cm="1">
        <f t="array" ref="Q4764">IF(
    $U$1=1, AND($P4764&lt;&gt;"", $P4764&lt;&gt;"...", $P4764&lt;&gt;"입력오류"),
    IF(
        $U$18=1, AND($P4764&lt;&gt;"", $P4764&lt;&gt;"...", $P4764&lt;&gt;"입력오류", ISNUMBER(FIND(INDEX($T$2:$T$7,$U$1),$P4764))),
        IF(
            $U$17="기타", AND($P4764&lt;&gt;"", $P4764&lt;&gt;"...", $P4764&lt;&gt;"입력오류", NOT(ISNUMBER(FIND($T$21:$T$34,$P4764)))),
            AND($P4764&lt;&gt;"", $P4764&lt;&gt;"...", $P4764&lt;&gt;"입력오류", $T$19=$P4764)
        )
    )
)</f>
        <v>0</v>
      </c>
    </row>
    <row r="4765" spans="9:17">
      <c r="I4765">
        <f t="shared" si="223"/>
        <v>4764</v>
      </c>
      <c r="J4765">
        <f t="shared" si="224"/>
        <v>39</v>
      </c>
      <c r="K4765">
        <f t="shared" si="222"/>
        <v>3</v>
      </c>
      <c r="L4765" t="b">
        <f>COUNTIF($N$2:N4765, N4765)=1</f>
        <v>0</v>
      </c>
      <c r="M4765" s="37">
        <f>IF( $Q4765, MAX($M$1:M4764)+1, 0)</f>
        <v>0</v>
      </c>
      <c r="N4765" t="str" cm="1">
        <f t="array" ref="N4765">INDEX($A$9:$F$1048576, $J4765, $K4765 )</f>
        <v>00347</v>
      </c>
      <c r="O4765" t="str" cm="1">
        <f t="array" ref="O4765">INDEX($B$9:$F$1048576, $J4765, $K4765 )</f>
        <v>유안타증권</v>
      </c>
      <c r="P4765" t="str" cm="1">
        <f t="array" ref="P4765">IF( $L4765, TRIM(_xll.IMDP("IR", $G$5&amp;$N4765, $G$6)), "" )</f>
        <v/>
      </c>
      <c r="Q4765" t="b" cm="1">
        <f t="array" ref="Q4765">IF(
    $U$1=1, AND($P4765&lt;&gt;"", $P4765&lt;&gt;"...", $P4765&lt;&gt;"입력오류"),
    IF(
        $U$18=1, AND($P4765&lt;&gt;"", $P4765&lt;&gt;"...", $P4765&lt;&gt;"입력오류", ISNUMBER(FIND(INDEX($T$2:$T$7,$U$1),$P4765))),
        IF(
            $U$17="기타", AND($P4765&lt;&gt;"", $P4765&lt;&gt;"...", $P4765&lt;&gt;"입력오류", NOT(ISNUMBER(FIND($T$21:$T$34,$P4765)))),
            AND($P4765&lt;&gt;"", $P4765&lt;&gt;"...", $P4765&lt;&gt;"입력오류", $T$19=$P4765)
        )
    )
)</f>
        <v>0</v>
      </c>
    </row>
    <row r="4766" spans="9:17">
      <c r="I4766">
        <f t="shared" si="223"/>
        <v>4765</v>
      </c>
      <c r="J4766">
        <f t="shared" si="224"/>
        <v>40</v>
      </c>
      <c r="K4766">
        <f t="shared" si="222"/>
        <v>3</v>
      </c>
      <c r="L4766" t="b">
        <f>COUNTIF($N$2:N4766, N4766)=1</f>
        <v>0</v>
      </c>
      <c r="M4766" s="37">
        <f>IF( $Q4766, MAX($M$1:M4765)+1, 0)</f>
        <v>0</v>
      </c>
      <c r="N4766" t="str" cm="1">
        <f t="array" ref="N4766">INDEX($A$9:$F$1048576, $J4766, $K4766 )</f>
        <v>00353</v>
      </c>
      <c r="O4766" t="str" cm="1">
        <f t="array" ref="O4766">INDEX($B$9:$F$1048576, $J4766, $K4766 )</f>
        <v>한화투자증권</v>
      </c>
      <c r="P4766" t="str" cm="1">
        <f t="array" ref="P4766">IF( $L4766, TRIM(_xll.IMDP("IR", $G$5&amp;$N4766, $G$6)), "" )</f>
        <v/>
      </c>
      <c r="Q4766" t="b" cm="1">
        <f t="array" ref="Q4766">IF(
    $U$1=1, AND($P4766&lt;&gt;"", $P4766&lt;&gt;"...", $P4766&lt;&gt;"입력오류"),
    IF(
        $U$18=1, AND($P4766&lt;&gt;"", $P4766&lt;&gt;"...", $P4766&lt;&gt;"입력오류", ISNUMBER(FIND(INDEX($T$2:$T$7,$U$1),$P4766))),
        IF(
            $U$17="기타", AND($P4766&lt;&gt;"", $P4766&lt;&gt;"...", $P4766&lt;&gt;"입력오류", NOT(ISNUMBER(FIND($T$21:$T$34,$P4766)))),
            AND($P4766&lt;&gt;"", $P4766&lt;&gt;"...", $P4766&lt;&gt;"입력오류", $T$19=$P4766)
        )
    )
)</f>
        <v>0</v>
      </c>
    </row>
    <row r="4767" spans="9:17">
      <c r="I4767">
        <f t="shared" si="223"/>
        <v>4766</v>
      </c>
      <c r="J4767">
        <f t="shared" si="224"/>
        <v>41</v>
      </c>
      <c r="K4767">
        <f t="shared" si="222"/>
        <v>3</v>
      </c>
      <c r="L4767" t="b">
        <f>COUNTIF($N$2:N4767, N4767)=1</f>
        <v>0</v>
      </c>
      <c r="M4767" s="37">
        <f>IF( $Q4767, MAX($M$1:M4766)+1, 0)</f>
        <v>0</v>
      </c>
      <c r="N4767" t="str" cm="1">
        <f t="array" ref="N4767">INDEX($A$9:$F$1048576, $J4767, $K4767 )</f>
        <v>00354</v>
      </c>
      <c r="O4767" t="str" cm="1">
        <f t="array" ref="O4767">INDEX($B$9:$F$1048576, $J4767, $K4767 )</f>
        <v>대신증권</v>
      </c>
      <c r="P4767" t="str" cm="1">
        <f t="array" ref="P4767">IF( $L4767, TRIM(_xll.IMDP("IR", $G$5&amp;$N4767, $G$6)), "" )</f>
        <v/>
      </c>
      <c r="Q4767" t="b" cm="1">
        <f t="array" ref="Q4767">IF(
    $U$1=1, AND($P4767&lt;&gt;"", $P4767&lt;&gt;"...", $P4767&lt;&gt;"입력오류"),
    IF(
        $U$18=1, AND($P4767&lt;&gt;"", $P4767&lt;&gt;"...", $P4767&lt;&gt;"입력오류", ISNUMBER(FIND(INDEX($T$2:$T$7,$U$1),$P4767))),
        IF(
            $U$17="기타", AND($P4767&lt;&gt;"", $P4767&lt;&gt;"...", $P4767&lt;&gt;"입력오류", NOT(ISNUMBER(FIND($T$21:$T$34,$P4767)))),
            AND($P4767&lt;&gt;"", $P4767&lt;&gt;"...", $P4767&lt;&gt;"입력오류", $T$19=$P4767)
        )
    )
)</f>
        <v>0</v>
      </c>
    </row>
    <row r="4768" spans="9:17">
      <c r="I4768">
        <f t="shared" si="223"/>
        <v>4767</v>
      </c>
      <c r="J4768">
        <f t="shared" si="224"/>
        <v>42</v>
      </c>
      <c r="K4768">
        <f t="shared" si="222"/>
        <v>3</v>
      </c>
      <c r="L4768" t="b">
        <f>COUNTIF($N$2:N4768, N4768)=1</f>
        <v>0</v>
      </c>
      <c r="M4768" s="37">
        <f>IF( $Q4768, MAX($M$1:M4767)+1, 0)</f>
        <v>0</v>
      </c>
      <c r="N4768" t="str" cm="1">
        <f t="array" ref="N4768">INDEX($A$9:$F$1048576, $J4768, $K4768 )</f>
        <v>00402</v>
      </c>
      <c r="O4768" t="str" cm="1">
        <f t="array" ref="O4768">INDEX($B$9:$F$1048576, $J4768, $K4768 )</f>
        <v>현대제철</v>
      </c>
      <c r="P4768" t="str" cm="1">
        <f t="array" ref="P4768">IF( $L4768, TRIM(_xll.IMDP("IR", $G$5&amp;$N4768, $G$6)), "" )</f>
        <v/>
      </c>
      <c r="Q4768" t="b" cm="1">
        <f t="array" ref="Q4768">IF(
    $U$1=1, AND($P4768&lt;&gt;"", $P4768&lt;&gt;"...", $P4768&lt;&gt;"입력오류"),
    IF(
        $U$18=1, AND($P4768&lt;&gt;"", $P4768&lt;&gt;"...", $P4768&lt;&gt;"입력오류", ISNUMBER(FIND(INDEX($T$2:$T$7,$U$1),$P4768))),
        IF(
            $U$17="기타", AND($P4768&lt;&gt;"", $P4768&lt;&gt;"...", $P4768&lt;&gt;"입력오류", NOT(ISNUMBER(FIND($T$21:$T$34,$P4768)))),
            AND($P4768&lt;&gt;"", $P4768&lt;&gt;"...", $P4768&lt;&gt;"입력오류", $T$19=$P4768)
        )
    )
)</f>
        <v>0</v>
      </c>
    </row>
    <row r="4769" spans="9:17">
      <c r="I4769">
        <f t="shared" si="223"/>
        <v>4768</v>
      </c>
      <c r="J4769">
        <f t="shared" si="224"/>
        <v>43</v>
      </c>
      <c r="K4769">
        <f t="shared" si="222"/>
        <v>3</v>
      </c>
      <c r="L4769" t="b">
        <f>COUNTIF($N$2:N4769, N4769)=1</f>
        <v>0</v>
      </c>
      <c r="M4769" s="37">
        <f>IF( $Q4769, MAX($M$1:M4768)+1, 0)</f>
        <v>0</v>
      </c>
      <c r="N4769" t="str" cm="1">
        <f t="array" ref="N4769">INDEX($A$9:$F$1048576, $J4769, $K4769 )</f>
        <v>00405</v>
      </c>
      <c r="O4769" t="str" cm="1">
        <f t="array" ref="O4769">INDEX($B$9:$F$1048576, $J4769, $K4769 )</f>
        <v>에이치디현대오일뱅크</v>
      </c>
      <c r="P4769" t="str" cm="1">
        <f t="array" ref="P4769">IF( $L4769, TRIM(_xll.IMDP("IR", $G$5&amp;$N4769, $G$6)), "" )</f>
        <v/>
      </c>
      <c r="Q4769" t="b" cm="1">
        <f t="array" ref="Q4769">IF(
    $U$1=1, AND($P4769&lt;&gt;"", $P4769&lt;&gt;"...", $P4769&lt;&gt;"입력오류"),
    IF(
        $U$18=1, AND($P4769&lt;&gt;"", $P4769&lt;&gt;"...", $P4769&lt;&gt;"입력오류", ISNUMBER(FIND(INDEX($T$2:$T$7,$U$1),$P4769))),
        IF(
            $U$17="기타", AND($P4769&lt;&gt;"", $P4769&lt;&gt;"...", $P4769&lt;&gt;"입력오류", NOT(ISNUMBER(FIND($T$21:$T$34,$P4769)))),
            AND($P4769&lt;&gt;"", $P4769&lt;&gt;"...", $P4769&lt;&gt;"입력오류", $T$19=$P4769)
        )
    )
)</f>
        <v>0</v>
      </c>
    </row>
    <row r="4770" spans="9:17">
      <c r="I4770">
        <f t="shared" si="223"/>
        <v>4769</v>
      </c>
      <c r="J4770">
        <f t="shared" si="224"/>
        <v>44</v>
      </c>
      <c r="K4770">
        <f t="shared" si="222"/>
        <v>3</v>
      </c>
      <c r="L4770" t="b">
        <f>COUNTIF($N$2:N4770, N4770)=1</f>
        <v>0</v>
      </c>
      <c r="M4770" s="37">
        <f>IF( $Q4770, MAX($M$1:M4769)+1, 0)</f>
        <v>0</v>
      </c>
      <c r="N4770" t="str" cm="1">
        <f t="array" ref="N4770">INDEX($A$9:$F$1048576, $J4770, $K4770 )</f>
        <v>00414</v>
      </c>
      <c r="O4770" t="str" cm="1">
        <f t="array" ref="O4770">INDEX($B$9:$F$1048576, $J4770, $K4770 )</f>
        <v>동방</v>
      </c>
      <c r="P4770" t="str" cm="1">
        <f t="array" ref="P4770">IF( $L4770, TRIM(_xll.IMDP("IR", $G$5&amp;$N4770, $G$6)), "" )</f>
        <v/>
      </c>
      <c r="Q4770" t="b" cm="1">
        <f t="array" ref="Q4770">IF(
    $U$1=1, AND($P4770&lt;&gt;"", $P4770&lt;&gt;"...", $P4770&lt;&gt;"입력오류"),
    IF(
        $U$18=1, AND($P4770&lt;&gt;"", $P4770&lt;&gt;"...", $P4770&lt;&gt;"입력오류", ISNUMBER(FIND(INDEX($T$2:$T$7,$U$1),$P4770))),
        IF(
            $U$17="기타", AND($P4770&lt;&gt;"", $P4770&lt;&gt;"...", $P4770&lt;&gt;"입력오류", NOT(ISNUMBER(FIND($T$21:$T$34,$P4770)))),
            AND($P4770&lt;&gt;"", $P4770&lt;&gt;"...", $P4770&lt;&gt;"입력오류", $T$19=$P4770)
        )
    )
)</f>
        <v>0</v>
      </c>
    </row>
    <row r="4771" spans="9:17">
      <c r="I4771">
        <f t="shared" si="223"/>
        <v>4770</v>
      </c>
      <c r="J4771">
        <f t="shared" si="224"/>
        <v>45</v>
      </c>
      <c r="K4771">
        <f t="shared" si="222"/>
        <v>3</v>
      </c>
      <c r="L4771" t="b">
        <f>COUNTIF($N$2:N4771, N4771)=1</f>
        <v>0</v>
      </c>
      <c r="M4771" s="37">
        <f>IF( $Q4771, MAX($M$1:M4770)+1, 0)</f>
        <v>0</v>
      </c>
      <c r="N4771" t="str" cm="1">
        <f t="array" ref="N4771">INDEX($A$9:$F$1048576, $J4771, $K4771 )</f>
        <v>00417</v>
      </c>
      <c r="O4771" t="str" cm="1">
        <f t="array" ref="O4771">INDEX($B$9:$F$1048576, $J4771, $K4771 )</f>
        <v>신세계</v>
      </c>
      <c r="P4771" t="str" cm="1">
        <f t="array" ref="P4771">IF( $L4771, TRIM(_xll.IMDP("IR", $G$5&amp;$N4771, $G$6)), "" )</f>
        <v/>
      </c>
      <c r="Q4771" t="b" cm="1">
        <f t="array" ref="Q4771">IF(
    $U$1=1, AND($P4771&lt;&gt;"", $P4771&lt;&gt;"...", $P4771&lt;&gt;"입력오류"),
    IF(
        $U$18=1, AND($P4771&lt;&gt;"", $P4771&lt;&gt;"...", $P4771&lt;&gt;"입력오류", ISNUMBER(FIND(INDEX($T$2:$T$7,$U$1),$P4771))),
        IF(
            $U$17="기타", AND($P4771&lt;&gt;"", $P4771&lt;&gt;"...", $P4771&lt;&gt;"입력오류", NOT(ISNUMBER(FIND($T$21:$T$34,$P4771)))),
            AND($P4771&lt;&gt;"", $P4771&lt;&gt;"...", $P4771&lt;&gt;"입력오류", $T$19=$P4771)
        )
    )
)</f>
        <v>0</v>
      </c>
    </row>
    <row r="4772" spans="9:17">
      <c r="I4772">
        <f t="shared" si="223"/>
        <v>4771</v>
      </c>
      <c r="J4772">
        <f t="shared" si="224"/>
        <v>46</v>
      </c>
      <c r="K4772">
        <f t="shared" si="222"/>
        <v>3</v>
      </c>
      <c r="L4772" t="b">
        <f>COUNTIF($N$2:N4772, N4772)=1</f>
        <v>0</v>
      </c>
      <c r="M4772" s="37">
        <f>IF( $Q4772, MAX($M$1:M4771)+1, 0)</f>
        <v>0</v>
      </c>
      <c r="N4772" t="str" cm="1">
        <f t="array" ref="N4772">INDEX($A$9:$F$1048576, $J4772, $K4772 )</f>
        <v>00469</v>
      </c>
      <c r="O4772" t="str" cm="1">
        <f t="array" ref="O4772">INDEX($B$9:$F$1048576, $J4772, $K4772 )</f>
        <v>삼천리</v>
      </c>
      <c r="P4772" t="str" cm="1">
        <f t="array" ref="P4772">IF( $L4772, TRIM(_xll.IMDP("IR", $G$5&amp;$N4772, $G$6)), "" )</f>
        <v/>
      </c>
      <c r="Q4772" t="b" cm="1">
        <f t="array" ref="Q4772">IF(
    $U$1=1, AND($P4772&lt;&gt;"", $P4772&lt;&gt;"...", $P4772&lt;&gt;"입력오류"),
    IF(
        $U$18=1, AND($P4772&lt;&gt;"", $P4772&lt;&gt;"...", $P4772&lt;&gt;"입력오류", ISNUMBER(FIND(INDEX($T$2:$T$7,$U$1),$P4772))),
        IF(
            $U$17="기타", AND($P4772&lt;&gt;"", $P4772&lt;&gt;"...", $P4772&lt;&gt;"입력오류", NOT(ISNUMBER(FIND($T$21:$T$34,$P4772)))),
            AND($P4772&lt;&gt;"", $P4772&lt;&gt;"...", $P4772&lt;&gt;"입력오류", $T$19=$P4772)
        )
    )
)</f>
        <v>0</v>
      </c>
    </row>
    <row r="4773" spans="9:17">
      <c r="I4773">
        <f t="shared" si="223"/>
        <v>4772</v>
      </c>
      <c r="J4773">
        <f t="shared" si="224"/>
        <v>47</v>
      </c>
      <c r="K4773">
        <f t="shared" si="222"/>
        <v>3</v>
      </c>
      <c r="L4773" t="b">
        <f>COUNTIF($N$2:N4773, N4773)=1</f>
        <v>0</v>
      </c>
      <c r="M4773" s="37">
        <f>IF( $Q4773, MAX($M$1:M4772)+1, 0)</f>
        <v>0</v>
      </c>
      <c r="N4773" t="str" cm="1">
        <f t="array" ref="N4773">INDEX($A$9:$F$1048576, $J4773, $K4773 )</f>
        <v>00471</v>
      </c>
      <c r="O4773" t="str" cm="1">
        <f t="array" ref="O4773">INDEX($B$9:$F$1048576, $J4773, $K4773 )</f>
        <v>한솔테크닉스</v>
      </c>
      <c r="P4773" t="str" cm="1">
        <f t="array" ref="P4773">IF( $L4773, TRIM(_xll.IMDP("IR", $G$5&amp;$N4773, $G$6)), "" )</f>
        <v/>
      </c>
      <c r="Q4773" t="b" cm="1">
        <f t="array" ref="Q4773">IF(
    $U$1=1, AND($P4773&lt;&gt;"", $P4773&lt;&gt;"...", $P4773&lt;&gt;"입력오류"),
    IF(
        $U$18=1, AND($P4773&lt;&gt;"", $P4773&lt;&gt;"...", $P4773&lt;&gt;"입력오류", ISNUMBER(FIND(INDEX($T$2:$T$7,$U$1),$P4773))),
        IF(
            $U$17="기타", AND($P4773&lt;&gt;"", $P4773&lt;&gt;"...", $P4773&lt;&gt;"입력오류", NOT(ISNUMBER(FIND($T$21:$T$34,$P4773)))),
            AND($P4773&lt;&gt;"", $P4773&lt;&gt;"...", $P4773&lt;&gt;"입력오류", $T$19=$P4773)
        )
    )
)</f>
        <v>0</v>
      </c>
    </row>
    <row r="4774" spans="9:17">
      <c r="I4774">
        <f t="shared" si="223"/>
        <v>4773</v>
      </c>
      <c r="J4774">
        <f t="shared" si="224"/>
        <v>48</v>
      </c>
      <c r="K4774">
        <f t="shared" si="222"/>
        <v>3</v>
      </c>
      <c r="L4774" t="b">
        <f>COUNTIF($N$2:N4774, N4774)=1</f>
        <v>1</v>
      </c>
      <c r="M4774" s="37">
        <f>IF( $Q4774, MAX($M$1:M4773)+1, 0)</f>
        <v>0</v>
      </c>
      <c r="N4774" t="str" cm="1">
        <f t="array" ref="N4774">INDEX($A$9:$F$1048576, $J4774, $K4774 )</f>
        <v>00480</v>
      </c>
      <c r="O4774" t="str" cm="1">
        <f t="array" ref="O4774">INDEX($B$9:$F$1048576, $J4774, $K4774 )</f>
        <v>효성</v>
      </c>
      <c r="P4774" t="str" cm="1">
        <f t="array" ref="P4774">IF( $L4774, TRIM(_xll.IMDP("IR", $G$5&amp;$N4774, $G$6)), "" )</f>
        <v/>
      </c>
      <c r="Q4774" t="b" cm="1">
        <f t="array" ref="Q4774">IF(
    $U$1=1, AND($P4774&lt;&gt;"", $P4774&lt;&gt;"...", $P4774&lt;&gt;"입력오류"),
    IF(
        $U$18=1, AND($P4774&lt;&gt;"", $P4774&lt;&gt;"...", $P4774&lt;&gt;"입력오류", ISNUMBER(FIND(INDEX($T$2:$T$7,$U$1),$P4774))),
        IF(
            $U$17="기타", AND($P4774&lt;&gt;"", $P4774&lt;&gt;"...", $P4774&lt;&gt;"입력오류", NOT(ISNUMBER(FIND($T$21:$T$34,$P4774)))),
            AND($P4774&lt;&gt;"", $P4774&lt;&gt;"...", $P4774&lt;&gt;"입력오류", $T$19=$P4774)
        )
    )
)</f>
        <v>0</v>
      </c>
    </row>
    <row r="4775" spans="9:17">
      <c r="I4775">
        <f t="shared" si="223"/>
        <v>4774</v>
      </c>
      <c r="J4775">
        <f t="shared" si="224"/>
        <v>49</v>
      </c>
      <c r="K4775">
        <f t="shared" si="222"/>
        <v>3</v>
      </c>
      <c r="L4775" t="b">
        <f>COUNTIF($N$2:N4775, N4775)=1</f>
        <v>1</v>
      </c>
      <c r="M4775" s="37">
        <f>IF( $Q4775, MAX($M$1:M4774)+1, 0)</f>
        <v>0</v>
      </c>
      <c r="N4775" t="str" cm="1">
        <f t="array" ref="N4775">INDEX($A$9:$F$1048576, $J4775, $K4775 )</f>
        <v>00481</v>
      </c>
      <c r="O4775" t="str" cm="1">
        <f t="array" ref="O4775">INDEX($B$9:$F$1048576, $J4775, $K4775 )</f>
        <v>롯데알미늄</v>
      </c>
      <c r="P4775" t="str" cm="1">
        <f t="array" ref="P4775">IF( $L4775, TRIM(_xll.IMDP("IR", $G$5&amp;$N4775, $G$6)), "" )</f>
        <v/>
      </c>
      <c r="Q4775" t="b" cm="1">
        <f t="array" ref="Q4775">IF(
    $U$1=1, AND($P4775&lt;&gt;"", $P4775&lt;&gt;"...", $P4775&lt;&gt;"입력오류"),
    IF(
        $U$18=1, AND($P4775&lt;&gt;"", $P4775&lt;&gt;"...", $P4775&lt;&gt;"입력오류", ISNUMBER(FIND(INDEX($T$2:$T$7,$U$1),$P4775))),
        IF(
            $U$17="기타", AND($P4775&lt;&gt;"", $P4775&lt;&gt;"...", $P4775&lt;&gt;"입력오류", NOT(ISNUMBER(FIND($T$21:$T$34,$P4775)))),
            AND($P4775&lt;&gt;"", $P4775&lt;&gt;"...", $P4775&lt;&gt;"입력오류", $T$19=$P4775)
        )
    )
)</f>
        <v>0</v>
      </c>
    </row>
    <row r="4776" spans="9:17">
      <c r="I4776">
        <f t="shared" si="223"/>
        <v>4775</v>
      </c>
      <c r="J4776">
        <f t="shared" si="224"/>
        <v>50</v>
      </c>
      <c r="K4776">
        <f t="shared" si="222"/>
        <v>3</v>
      </c>
      <c r="L4776" t="b">
        <f>COUNTIF($N$2:N4776, N4776)=1</f>
        <v>0</v>
      </c>
      <c r="M4776" s="37">
        <f>IF( $Q4776, MAX($M$1:M4775)+1, 0)</f>
        <v>0</v>
      </c>
      <c r="N4776" t="str" cm="1">
        <f t="array" ref="N4776">INDEX($A$9:$F$1048576, $J4776, $K4776 )</f>
        <v>00496</v>
      </c>
      <c r="O4776" t="str" cm="1">
        <f t="array" ref="O4776">INDEX($B$9:$F$1048576, $J4776, $K4776 )</f>
        <v>한신공영</v>
      </c>
      <c r="P4776" t="str" cm="1">
        <f t="array" ref="P4776">IF( $L4776, TRIM(_xll.IMDP("IR", $G$5&amp;$N4776, $G$6)), "" )</f>
        <v/>
      </c>
      <c r="Q4776" t="b" cm="1">
        <f t="array" ref="Q4776">IF(
    $U$1=1, AND($P4776&lt;&gt;"", $P4776&lt;&gt;"...", $P4776&lt;&gt;"입력오류"),
    IF(
        $U$18=1, AND($P4776&lt;&gt;"", $P4776&lt;&gt;"...", $P4776&lt;&gt;"입력오류", ISNUMBER(FIND(INDEX($T$2:$T$7,$U$1),$P4776))),
        IF(
            $U$17="기타", AND($P4776&lt;&gt;"", $P4776&lt;&gt;"...", $P4776&lt;&gt;"입력오류", NOT(ISNUMBER(FIND($T$21:$T$34,$P4776)))),
            AND($P4776&lt;&gt;"", $P4776&lt;&gt;"...", $P4776&lt;&gt;"입력오류", $T$19=$P4776)
        )
    )
)</f>
        <v>0</v>
      </c>
    </row>
    <row r="4777" spans="9:17">
      <c r="I4777">
        <f t="shared" si="223"/>
        <v>4776</v>
      </c>
      <c r="J4777">
        <f t="shared" si="224"/>
        <v>51</v>
      </c>
      <c r="K4777">
        <f t="shared" si="222"/>
        <v>3</v>
      </c>
      <c r="L4777" t="b">
        <f>COUNTIF($N$2:N4777, N4777)=1</f>
        <v>0</v>
      </c>
      <c r="M4777" s="37">
        <f>IF( $Q4777, MAX($M$1:M4776)+1, 0)</f>
        <v>0</v>
      </c>
      <c r="N4777" t="str" cm="1">
        <f t="array" ref="N4777">INDEX($A$9:$F$1048576, $J4777, $K4777 )</f>
        <v>00499</v>
      </c>
      <c r="O4777" t="str" cm="1">
        <f t="array" ref="O4777">INDEX($B$9:$F$1048576, $J4777, $K4777 )</f>
        <v>롯데지주</v>
      </c>
      <c r="P4777" t="str" cm="1">
        <f t="array" ref="P4777">IF( $L4777, TRIM(_xll.IMDP("IR", $G$5&amp;$N4777, $G$6)), "" )</f>
        <v/>
      </c>
      <c r="Q4777" t="b" cm="1">
        <f t="array" ref="Q4777">IF(
    $U$1=1, AND($P4777&lt;&gt;"", $P4777&lt;&gt;"...", $P4777&lt;&gt;"입력오류"),
    IF(
        $U$18=1, AND($P4777&lt;&gt;"", $P4777&lt;&gt;"...", $P4777&lt;&gt;"입력오류", ISNUMBER(FIND(INDEX($T$2:$T$7,$U$1),$P4777))),
        IF(
            $U$17="기타", AND($P4777&lt;&gt;"", $P4777&lt;&gt;"...", $P4777&lt;&gt;"입력오류", NOT(ISNUMBER(FIND($T$21:$T$34,$P4777)))),
            AND($P4777&lt;&gt;"", $P4777&lt;&gt;"...", $P4777&lt;&gt;"입력오류", $T$19=$P4777)
        )
    )
)</f>
        <v>0</v>
      </c>
    </row>
    <row r="4778" spans="9:17">
      <c r="I4778">
        <f t="shared" si="223"/>
        <v>4777</v>
      </c>
      <c r="J4778">
        <f t="shared" si="224"/>
        <v>52</v>
      </c>
      <c r="K4778">
        <f t="shared" si="222"/>
        <v>3</v>
      </c>
      <c r="L4778" t="b">
        <f>COUNTIF($N$2:N4778, N4778)=1</f>
        <v>0</v>
      </c>
      <c r="M4778" s="37">
        <f>IF( $Q4778, MAX($M$1:M4777)+1, 0)</f>
        <v>0</v>
      </c>
      <c r="N4778" t="str" cm="1">
        <f t="array" ref="N4778">INDEX($A$9:$F$1048576, $J4778, $K4778 )</f>
        <v>00508</v>
      </c>
      <c r="O4778" t="str" cm="1">
        <f t="array" ref="O4778">INDEX($B$9:$F$1048576, $J4778, $K4778 )</f>
        <v>GS칼텍스</v>
      </c>
      <c r="P4778" t="str" cm="1">
        <f t="array" ref="P4778">IF( $L4778, TRIM(_xll.IMDP("IR", $G$5&amp;$N4778, $G$6)), "" )</f>
        <v/>
      </c>
      <c r="Q4778" t="b" cm="1">
        <f t="array" ref="Q4778">IF(
    $U$1=1, AND($P4778&lt;&gt;"", $P4778&lt;&gt;"...", $P4778&lt;&gt;"입력오류"),
    IF(
        $U$18=1, AND($P4778&lt;&gt;"", $P4778&lt;&gt;"...", $P4778&lt;&gt;"입력오류", ISNUMBER(FIND(INDEX($T$2:$T$7,$U$1),$P4778))),
        IF(
            $U$17="기타", AND($P4778&lt;&gt;"", $P4778&lt;&gt;"...", $P4778&lt;&gt;"입력오류", NOT(ISNUMBER(FIND($T$21:$T$34,$P4778)))),
            AND($P4778&lt;&gt;"", $P4778&lt;&gt;"...", $P4778&lt;&gt;"입력오류", $T$19=$P4778)
        )
    )
)</f>
        <v>0</v>
      </c>
    </row>
    <row r="4779" spans="9:17">
      <c r="I4779">
        <f t="shared" si="223"/>
        <v>4778</v>
      </c>
      <c r="J4779">
        <f t="shared" si="224"/>
        <v>53</v>
      </c>
      <c r="K4779">
        <f t="shared" si="222"/>
        <v>3</v>
      </c>
      <c r="L4779" t="b">
        <f>COUNTIF($N$2:N4779, N4779)=1</f>
        <v>0</v>
      </c>
      <c r="M4779" s="37">
        <f>IF( $Q4779, MAX($M$1:M4778)+1, 0)</f>
        <v>0</v>
      </c>
      <c r="N4779" t="str" cm="1">
        <f t="array" ref="N4779">INDEX($A$9:$F$1048576, $J4779, $K4779 )</f>
        <v>00509</v>
      </c>
      <c r="O4779" t="str" cm="1">
        <f t="array" ref="O4779">INDEX($B$9:$F$1048576, $J4779, $K4779 )</f>
        <v>SGC에너지</v>
      </c>
      <c r="P4779" t="str" cm="1">
        <f t="array" ref="P4779">IF( $L4779, TRIM(_xll.IMDP("IR", $G$5&amp;$N4779, $G$6)), "" )</f>
        <v/>
      </c>
      <c r="Q4779" t="b" cm="1">
        <f t="array" ref="Q4779">IF(
    $U$1=1, AND($P4779&lt;&gt;"", $P4779&lt;&gt;"...", $P4779&lt;&gt;"입력오류"),
    IF(
        $U$18=1, AND($P4779&lt;&gt;"", $P4779&lt;&gt;"...", $P4779&lt;&gt;"입력오류", ISNUMBER(FIND(INDEX($T$2:$T$7,$U$1),$P4779))),
        IF(
            $U$17="기타", AND($P4779&lt;&gt;"", $P4779&lt;&gt;"...", $P4779&lt;&gt;"입력오류", NOT(ISNUMBER(FIND($T$21:$T$34,$P4779)))),
            AND($P4779&lt;&gt;"", $P4779&lt;&gt;"...", $P4779&lt;&gt;"입력오류", $T$19=$P4779)
        )
    )
)</f>
        <v>0</v>
      </c>
    </row>
    <row r="4780" spans="9:17">
      <c r="I4780">
        <f t="shared" si="223"/>
        <v>4779</v>
      </c>
      <c r="J4780">
        <f t="shared" si="224"/>
        <v>54</v>
      </c>
      <c r="K4780">
        <f t="shared" si="222"/>
        <v>3</v>
      </c>
      <c r="L4780" t="b">
        <f>COUNTIF($N$2:N4780, N4780)=1</f>
        <v>0</v>
      </c>
      <c r="M4780" s="37">
        <f>IF( $Q4780, MAX($M$1:M4779)+1, 0)</f>
        <v>0</v>
      </c>
      <c r="N4780" t="str" cm="1">
        <f t="array" ref="N4780">INDEX($A$9:$F$1048576, $J4780, $K4780 )</f>
        <v>00530</v>
      </c>
      <c r="O4780" t="str" cm="1">
        <f t="array" ref="O4780">INDEX($B$9:$F$1048576, $J4780, $K4780 )</f>
        <v>롯데칠성음료</v>
      </c>
      <c r="P4780" t="str" cm="1">
        <f t="array" ref="P4780">IF( $L4780, TRIM(_xll.IMDP("IR", $G$5&amp;$N4780, $G$6)), "" )</f>
        <v/>
      </c>
      <c r="Q4780" t="b" cm="1">
        <f t="array" ref="Q4780">IF(
    $U$1=1, AND($P4780&lt;&gt;"", $P4780&lt;&gt;"...", $P4780&lt;&gt;"입력오류"),
    IF(
        $U$18=1, AND($P4780&lt;&gt;"", $P4780&lt;&gt;"...", $P4780&lt;&gt;"입력오류", ISNUMBER(FIND(INDEX($T$2:$T$7,$U$1),$P4780))),
        IF(
            $U$17="기타", AND($P4780&lt;&gt;"", $P4780&lt;&gt;"...", $P4780&lt;&gt;"입력오류", NOT(ISNUMBER(FIND($T$21:$T$34,$P4780)))),
            AND($P4780&lt;&gt;"", $P4780&lt;&gt;"...", $P4780&lt;&gt;"입력오류", $T$19=$P4780)
        )
    )
)</f>
        <v>0</v>
      </c>
    </row>
    <row r="4781" spans="9:17">
      <c r="I4781">
        <f t="shared" si="223"/>
        <v>4780</v>
      </c>
      <c r="J4781">
        <f t="shared" si="224"/>
        <v>55</v>
      </c>
      <c r="K4781">
        <f t="shared" si="222"/>
        <v>3</v>
      </c>
      <c r="L4781" t="b">
        <f>COUNTIF($N$2:N4781, N4781)=1</f>
        <v>0</v>
      </c>
      <c r="M4781" s="37">
        <f>IF( $Q4781, MAX($M$1:M4780)+1, 0)</f>
        <v>0</v>
      </c>
      <c r="N4781" t="str" cm="1">
        <f t="array" ref="N4781">INDEX($A$9:$F$1048576, $J4781, $K4781 )</f>
        <v>00539</v>
      </c>
      <c r="O4781" t="str" cm="1">
        <f t="array" ref="O4781">INDEX($B$9:$F$1048576, $J4781, $K4781 )</f>
        <v>신성통상</v>
      </c>
      <c r="P4781" t="str" cm="1">
        <f t="array" ref="P4781">IF( $L4781, TRIM(_xll.IMDP("IR", $G$5&amp;$N4781, $G$6)), "" )</f>
        <v/>
      </c>
      <c r="Q4781" t="b" cm="1">
        <f t="array" ref="Q4781">IF(
    $U$1=1, AND($P4781&lt;&gt;"", $P4781&lt;&gt;"...", $P4781&lt;&gt;"입력오류"),
    IF(
        $U$18=1, AND($P4781&lt;&gt;"", $P4781&lt;&gt;"...", $P4781&lt;&gt;"입력오류", ISNUMBER(FIND(INDEX($T$2:$T$7,$U$1),$P4781))),
        IF(
            $U$17="기타", AND($P4781&lt;&gt;"", $P4781&lt;&gt;"...", $P4781&lt;&gt;"입력오류", NOT(ISNUMBER(FIND($T$21:$T$34,$P4781)))),
            AND($P4781&lt;&gt;"", $P4781&lt;&gt;"...", $P4781&lt;&gt;"입력오류", $T$19=$P4781)
        )
    )
)</f>
        <v>0</v>
      </c>
    </row>
    <row r="4782" spans="9:17">
      <c r="I4782">
        <f t="shared" si="223"/>
        <v>4781</v>
      </c>
      <c r="J4782">
        <f t="shared" si="224"/>
        <v>56</v>
      </c>
      <c r="K4782">
        <f t="shared" si="222"/>
        <v>3</v>
      </c>
      <c r="L4782" t="b">
        <f>COUNTIF($N$2:N4782, N4782)=1</f>
        <v>1</v>
      </c>
      <c r="M4782" s="37">
        <f>IF( $Q4782, MAX($M$1:M4781)+1, 0)</f>
        <v>0</v>
      </c>
      <c r="N4782" t="str" cm="1">
        <f t="array" ref="N4782">INDEX($A$9:$F$1048576, $J4782, $K4782 )</f>
        <v>00544</v>
      </c>
      <c r="O4782" t="str" cm="1">
        <f t="array" ref="O4782">INDEX($B$9:$F$1048576, $J4782, $K4782 )</f>
        <v>현대지에프홀딩스</v>
      </c>
      <c r="P4782" t="str" cm="1">
        <f t="array" ref="P4782">IF( $L4782, TRIM(_xll.IMDP("IR", $G$5&amp;$N4782, $G$6)), "" )</f>
        <v/>
      </c>
      <c r="Q4782" t="b" cm="1">
        <f t="array" ref="Q4782">IF(
    $U$1=1, AND($P4782&lt;&gt;"", $P4782&lt;&gt;"...", $P4782&lt;&gt;"입력오류"),
    IF(
        $U$18=1, AND($P4782&lt;&gt;"", $P4782&lt;&gt;"...", $P4782&lt;&gt;"입력오류", ISNUMBER(FIND(INDEX($T$2:$T$7,$U$1),$P4782))),
        IF(
            $U$17="기타", AND($P4782&lt;&gt;"", $P4782&lt;&gt;"...", $P4782&lt;&gt;"입력오류", NOT(ISNUMBER(FIND($T$21:$T$34,$P4782)))),
            AND($P4782&lt;&gt;"", $P4782&lt;&gt;"...", $P4782&lt;&gt;"입력오류", $T$19=$P4782)
        )
    )
)</f>
        <v>0</v>
      </c>
    </row>
    <row r="4783" spans="9:17">
      <c r="I4783">
        <f t="shared" si="223"/>
        <v>4782</v>
      </c>
      <c r="J4783">
        <f t="shared" si="224"/>
        <v>57</v>
      </c>
      <c r="K4783">
        <f t="shared" si="222"/>
        <v>3</v>
      </c>
      <c r="L4783" t="b">
        <f>COUNTIF($N$2:N4783, N4783)=1</f>
        <v>1</v>
      </c>
      <c r="M4783" s="37">
        <f>IF( $Q4783, MAX($M$1:M4782)+1, 0)</f>
        <v>0</v>
      </c>
      <c r="N4783" t="str" cm="1">
        <f t="array" ref="N4783">INDEX($A$9:$F$1048576, $J4783, $K4783 )</f>
        <v>00588</v>
      </c>
      <c r="O4783" t="str" cm="1">
        <f t="array" ref="O4783">INDEX($B$9:$F$1048576, $J4783, $K4783 )</f>
        <v>대한해운</v>
      </c>
      <c r="P4783" t="str" cm="1">
        <f t="array" ref="P4783">IF( $L4783, TRIM(_xll.IMDP("IR", $G$5&amp;$N4783, $G$6)), "" )</f>
        <v/>
      </c>
      <c r="Q4783" t="b" cm="1">
        <f t="array" ref="Q4783">IF(
    $U$1=1, AND($P4783&lt;&gt;"", $P4783&lt;&gt;"...", $P4783&lt;&gt;"입력오류"),
    IF(
        $U$18=1, AND($P4783&lt;&gt;"", $P4783&lt;&gt;"...", $P4783&lt;&gt;"입력오류", ISNUMBER(FIND(INDEX($T$2:$T$7,$U$1),$P4783))),
        IF(
            $U$17="기타", AND($P4783&lt;&gt;"", $P4783&lt;&gt;"...", $P4783&lt;&gt;"입력오류", NOT(ISNUMBER(FIND($T$21:$T$34,$P4783)))),
            AND($P4783&lt;&gt;"", $P4783&lt;&gt;"...", $P4783&lt;&gt;"입력오류", $T$19=$P4783)
        )
    )
)</f>
        <v>0</v>
      </c>
    </row>
    <row r="4784" spans="9:17">
      <c r="I4784">
        <f t="shared" si="223"/>
        <v>4783</v>
      </c>
      <c r="J4784">
        <f t="shared" si="224"/>
        <v>58</v>
      </c>
      <c r="K4784">
        <f t="shared" si="222"/>
        <v>3</v>
      </c>
      <c r="L4784" t="b">
        <f>COUNTIF($N$2:N4784, N4784)=1</f>
        <v>0</v>
      </c>
      <c r="M4784" s="37">
        <f>IF( $Q4784, MAX($M$1:M4783)+1, 0)</f>
        <v>0</v>
      </c>
      <c r="N4784" t="str" cm="1">
        <f t="array" ref="N4784">INDEX($A$9:$F$1048576, $J4784, $K4784 )</f>
        <v>00594</v>
      </c>
      <c r="O4784" t="str" cm="1">
        <f t="array" ref="O4784">INDEX($B$9:$F$1048576, $J4784, $K4784 )</f>
        <v>NH투자증권(구 우리투자)</v>
      </c>
      <c r="P4784" t="str" cm="1">
        <f t="array" ref="P4784">IF( $L4784, TRIM(_xll.IMDP("IR", $G$5&amp;$N4784, $G$6)), "" )</f>
        <v/>
      </c>
      <c r="Q4784" t="b" cm="1">
        <f t="array" ref="Q4784">IF(
    $U$1=1, AND($P4784&lt;&gt;"", $P4784&lt;&gt;"...", $P4784&lt;&gt;"입력오류"),
    IF(
        $U$18=1, AND($P4784&lt;&gt;"", $P4784&lt;&gt;"...", $P4784&lt;&gt;"입력오류", ISNUMBER(FIND(INDEX($T$2:$T$7,$U$1),$P4784))),
        IF(
            $U$17="기타", AND($P4784&lt;&gt;"", $P4784&lt;&gt;"...", $P4784&lt;&gt;"입력오류", NOT(ISNUMBER(FIND($T$21:$T$34,$P4784)))),
            AND($P4784&lt;&gt;"", $P4784&lt;&gt;"...", $P4784&lt;&gt;"입력오류", $T$19=$P4784)
        )
    )
)</f>
        <v>0</v>
      </c>
    </row>
    <row r="4785" spans="9:17">
      <c r="I4785">
        <f t="shared" si="223"/>
        <v>4784</v>
      </c>
      <c r="J4785">
        <f t="shared" si="224"/>
        <v>59</v>
      </c>
      <c r="K4785">
        <f t="shared" si="222"/>
        <v>3</v>
      </c>
      <c r="L4785" t="b">
        <f>COUNTIF($N$2:N4785, N4785)=1</f>
        <v>1</v>
      </c>
      <c r="M4785" s="37">
        <f>IF( $Q4785, MAX($M$1:M4784)+1, 0)</f>
        <v>0</v>
      </c>
      <c r="N4785" t="str" cm="1">
        <f t="array" ref="N4785">INDEX($A$9:$F$1048576, $J4785, $K4785 )</f>
        <v>00596</v>
      </c>
      <c r="O4785" t="str" cm="1">
        <f t="array" ref="O4785">INDEX($B$9:$F$1048576, $J4785, $K4785 )</f>
        <v>동부건설</v>
      </c>
      <c r="P4785" t="str" cm="1">
        <f t="array" ref="P4785">IF( $L4785, TRIM(_xll.IMDP("IR", $G$5&amp;$N4785, $G$6)), "" )</f>
        <v/>
      </c>
      <c r="Q4785" t="b" cm="1">
        <f t="array" ref="Q4785">IF(
    $U$1=1, AND($P4785&lt;&gt;"", $P4785&lt;&gt;"...", $P4785&lt;&gt;"입력오류"),
    IF(
        $U$18=1, AND($P4785&lt;&gt;"", $P4785&lt;&gt;"...", $P4785&lt;&gt;"입력오류", ISNUMBER(FIND(INDEX($T$2:$T$7,$U$1),$P4785))),
        IF(
            $U$17="기타", AND($P4785&lt;&gt;"", $P4785&lt;&gt;"...", $P4785&lt;&gt;"입력오류", NOT(ISNUMBER(FIND($T$21:$T$34,$P4785)))),
            AND($P4785&lt;&gt;"", $P4785&lt;&gt;"...", $P4785&lt;&gt;"입력오류", $T$19=$P4785)
        )
    )
)</f>
        <v>0</v>
      </c>
    </row>
    <row r="4786" spans="9:17">
      <c r="I4786">
        <f t="shared" si="223"/>
        <v>4785</v>
      </c>
      <c r="J4786">
        <f t="shared" si="224"/>
        <v>60</v>
      </c>
      <c r="K4786">
        <f t="shared" si="222"/>
        <v>3</v>
      </c>
      <c r="L4786" t="b">
        <f>COUNTIF($N$2:N4786, N4786)=1</f>
        <v>0</v>
      </c>
      <c r="M4786" s="37">
        <f>IF( $Q4786, MAX($M$1:M4785)+1, 0)</f>
        <v>0</v>
      </c>
      <c r="N4786" t="str" cm="1">
        <f t="array" ref="N4786">INDEX($A$9:$F$1048576, $J4786, $K4786 )</f>
        <v>00604</v>
      </c>
      <c r="O4786" t="str" cm="1">
        <f t="array" ref="O4786">INDEX($B$9:$F$1048576, $J4786, $K4786 )</f>
        <v>동원산업</v>
      </c>
      <c r="P4786" t="str" cm="1">
        <f t="array" ref="P4786">IF( $L4786, TRIM(_xll.IMDP("IR", $G$5&amp;$N4786, $G$6)), "" )</f>
        <v/>
      </c>
      <c r="Q4786" t="b" cm="1">
        <f t="array" ref="Q4786">IF(
    $U$1=1, AND($P4786&lt;&gt;"", $P4786&lt;&gt;"...", $P4786&lt;&gt;"입력오류"),
    IF(
        $U$18=1, AND($P4786&lt;&gt;"", $P4786&lt;&gt;"...", $P4786&lt;&gt;"입력오류", ISNUMBER(FIND(INDEX($T$2:$T$7,$U$1),$P4786))),
        IF(
            $U$17="기타", AND($P4786&lt;&gt;"", $P4786&lt;&gt;"...", $P4786&lt;&gt;"입력오류", NOT(ISNUMBER(FIND($T$21:$T$34,$P4786)))),
            AND($P4786&lt;&gt;"", $P4786&lt;&gt;"...", $P4786&lt;&gt;"입력오류", $T$19=$P4786)
        )
    )
)</f>
        <v>0</v>
      </c>
    </row>
    <row r="4787" spans="9:17">
      <c r="I4787">
        <f t="shared" si="223"/>
        <v>4786</v>
      </c>
      <c r="J4787">
        <f t="shared" si="224"/>
        <v>61</v>
      </c>
      <c r="K4787">
        <f t="shared" si="222"/>
        <v>3</v>
      </c>
      <c r="L4787" t="b">
        <f>COUNTIF($N$2:N4787, N4787)=1</f>
        <v>0</v>
      </c>
      <c r="M4787" s="37">
        <f>IF( $Q4787, MAX($M$1:M4786)+1, 0)</f>
        <v>0</v>
      </c>
      <c r="N4787" t="str" cm="1">
        <f t="array" ref="N4787">INDEX($A$9:$F$1048576, $J4787, $K4787 )</f>
        <v>00612</v>
      </c>
      <c r="O4787" t="str" cm="1">
        <f t="array" ref="O4787">INDEX($B$9:$F$1048576, $J4787, $K4787 )</f>
        <v>SK디스커버리</v>
      </c>
      <c r="P4787" t="str" cm="1">
        <f t="array" ref="P4787">IF( $L4787, TRIM(_xll.IMDP("IR", $G$5&amp;$N4787, $G$6)), "" )</f>
        <v/>
      </c>
      <c r="Q4787" t="b" cm="1">
        <f t="array" ref="Q4787">IF(
    $U$1=1, AND($P4787&lt;&gt;"", $P4787&lt;&gt;"...", $P4787&lt;&gt;"입력오류"),
    IF(
        $U$18=1, AND($P4787&lt;&gt;"", $P4787&lt;&gt;"...", $P4787&lt;&gt;"입력오류", ISNUMBER(FIND(INDEX($T$2:$T$7,$U$1),$P4787))),
        IF(
            $U$17="기타", AND($P4787&lt;&gt;"", $P4787&lt;&gt;"...", $P4787&lt;&gt;"입력오류", NOT(ISNUMBER(FIND($T$21:$T$34,$P4787)))),
            AND($P4787&lt;&gt;"", $P4787&lt;&gt;"...", $P4787&lt;&gt;"입력오류", $T$19=$P4787)
        )
    )
)</f>
        <v>0</v>
      </c>
    </row>
    <row r="4788" spans="9:17">
      <c r="I4788">
        <f t="shared" si="223"/>
        <v>4787</v>
      </c>
      <c r="J4788">
        <f t="shared" si="224"/>
        <v>62</v>
      </c>
      <c r="K4788">
        <f t="shared" si="222"/>
        <v>3</v>
      </c>
      <c r="L4788" t="b">
        <f>COUNTIF($N$2:N4788, N4788)=1</f>
        <v>0</v>
      </c>
      <c r="M4788" s="37">
        <f>IF( $Q4788, MAX($M$1:M4787)+1, 0)</f>
        <v>0</v>
      </c>
      <c r="N4788" t="str" cm="1">
        <f t="array" ref="N4788">INDEX($A$9:$F$1048576, $J4788, $K4788 )</f>
        <v>00626</v>
      </c>
      <c r="O4788" t="str" cm="1">
        <f t="array" ref="O4788">INDEX($B$9:$F$1048576, $J4788, $K4788 )</f>
        <v>LS</v>
      </c>
      <c r="P4788" t="str" cm="1">
        <f t="array" ref="P4788">IF( $L4788, TRIM(_xll.IMDP("IR", $G$5&amp;$N4788, $G$6)), "" )</f>
        <v/>
      </c>
      <c r="Q4788" t="b" cm="1">
        <f t="array" ref="Q4788">IF(
    $U$1=1, AND($P4788&lt;&gt;"", $P4788&lt;&gt;"...", $P4788&lt;&gt;"입력오류"),
    IF(
        $U$18=1, AND($P4788&lt;&gt;"", $P4788&lt;&gt;"...", $P4788&lt;&gt;"입력오류", ISNUMBER(FIND(INDEX($T$2:$T$7,$U$1),$P4788))),
        IF(
            $U$17="기타", AND($P4788&lt;&gt;"", $P4788&lt;&gt;"...", $P4788&lt;&gt;"입력오류", NOT(ISNUMBER(FIND($T$21:$T$34,$P4788)))),
            AND($P4788&lt;&gt;"", $P4788&lt;&gt;"...", $P4788&lt;&gt;"입력오류", $T$19=$P4788)
        )
    )
)</f>
        <v>0</v>
      </c>
    </row>
    <row r="4789" spans="9:17">
      <c r="I4789">
        <f t="shared" si="223"/>
        <v>4788</v>
      </c>
      <c r="J4789">
        <f t="shared" si="224"/>
        <v>63</v>
      </c>
      <c r="K4789">
        <f t="shared" si="222"/>
        <v>3</v>
      </c>
      <c r="L4789" t="b">
        <f>COUNTIF($N$2:N4789, N4789)=1</f>
        <v>0</v>
      </c>
      <c r="M4789" s="37">
        <f>IF( $Q4789, MAX($M$1:M4788)+1, 0)</f>
        <v>0</v>
      </c>
      <c r="N4789" t="str" cm="1">
        <f t="array" ref="N4789">INDEX($A$9:$F$1048576, $J4789, $K4789 )</f>
        <v>00636</v>
      </c>
      <c r="O4789" t="str" cm="1">
        <f t="array" ref="O4789">INDEX($B$9:$F$1048576, $J4789, $K4789 )</f>
        <v>GS건설</v>
      </c>
      <c r="P4789" t="str" cm="1">
        <f t="array" ref="P4789">IF( $L4789, TRIM(_xll.IMDP("IR", $G$5&amp;$N4789, $G$6)), "" )</f>
        <v/>
      </c>
      <c r="Q4789" t="b" cm="1">
        <f t="array" ref="Q4789">IF(
    $U$1=1, AND($P4789&lt;&gt;"", $P4789&lt;&gt;"...", $P4789&lt;&gt;"입력오류"),
    IF(
        $U$18=1, AND($P4789&lt;&gt;"", $P4789&lt;&gt;"...", $P4789&lt;&gt;"입력오류", ISNUMBER(FIND(INDEX($T$2:$T$7,$U$1),$P4789))),
        IF(
            $U$17="기타", AND($P4789&lt;&gt;"", $P4789&lt;&gt;"...", $P4789&lt;&gt;"입력오류", NOT(ISNUMBER(FIND($T$21:$T$34,$P4789)))),
            AND($P4789&lt;&gt;"", $P4789&lt;&gt;"...", $P4789&lt;&gt;"입력오류", $T$19=$P4789)
        )
    )
)</f>
        <v>0</v>
      </c>
    </row>
    <row r="4790" spans="9:17">
      <c r="I4790">
        <f t="shared" si="223"/>
        <v>4789</v>
      </c>
      <c r="J4790">
        <f t="shared" si="224"/>
        <v>64</v>
      </c>
      <c r="K4790">
        <f t="shared" si="222"/>
        <v>3</v>
      </c>
      <c r="L4790" t="b">
        <f>COUNTIF($N$2:N4790, N4790)=1</f>
        <v>0</v>
      </c>
      <c r="M4790" s="37">
        <f>IF( $Q4790, MAX($M$1:M4789)+1, 0)</f>
        <v>0</v>
      </c>
      <c r="N4790" t="str" cm="1">
        <f t="array" ref="N4790">INDEX($A$9:$F$1048576, $J4790, $K4790 )</f>
        <v>00680</v>
      </c>
      <c r="O4790" t="str" cm="1">
        <f t="array" ref="O4790">INDEX($B$9:$F$1048576, $J4790, $K4790 )</f>
        <v>미래에셋증권</v>
      </c>
      <c r="P4790" t="str" cm="1">
        <f t="array" ref="P4790">IF( $L4790, TRIM(_xll.IMDP("IR", $G$5&amp;$N4790, $G$6)), "" )</f>
        <v/>
      </c>
      <c r="Q4790" t="b" cm="1">
        <f t="array" ref="Q4790">IF(
    $U$1=1, AND($P4790&lt;&gt;"", $P4790&lt;&gt;"...", $P4790&lt;&gt;"입력오류"),
    IF(
        $U$18=1, AND($P4790&lt;&gt;"", $P4790&lt;&gt;"...", $P4790&lt;&gt;"입력오류", ISNUMBER(FIND(INDEX($T$2:$T$7,$U$1),$P4790))),
        IF(
            $U$17="기타", AND($P4790&lt;&gt;"", $P4790&lt;&gt;"...", $P4790&lt;&gt;"입력오류", NOT(ISNUMBER(FIND($T$21:$T$34,$P4790)))),
            AND($P4790&lt;&gt;"", $P4790&lt;&gt;"...", $P4790&lt;&gt;"입력오류", $T$19=$P4790)
        )
    )
)</f>
        <v>0</v>
      </c>
    </row>
    <row r="4791" spans="9:17">
      <c r="I4791">
        <f t="shared" si="223"/>
        <v>4790</v>
      </c>
      <c r="J4791">
        <f t="shared" si="224"/>
        <v>65</v>
      </c>
      <c r="K4791">
        <f t="shared" si="222"/>
        <v>3</v>
      </c>
      <c r="L4791" t="b">
        <f>COUNTIF($N$2:N4791, N4791)=1</f>
        <v>1</v>
      </c>
      <c r="M4791" s="37">
        <f>IF( $Q4791, MAX($M$1:M4790)+1, 0)</f>
        <v>0</v>
      </c>
      <c r="N4791" t="str" cm="1">
        <f t="array" ref="N4791">INDEX($A$9:$F$1048576, $J4791, $K4791 )</f>
        <v>00694</v>
      </c>
      <c r="O4791" t="str" cm="1">
        <f t="array" ref="O4791">INDEX($B$9:$F$1048576, $J4791, $K4791 )</f>
        <v>흥화</v>
      </c>
      <c r="P4791" t="str" cm="1">
        <f t="array" ref="P4791">IF( $L4791, TRIM(_xll.IMDP("IR", $G$5&amp;$N4791, $G$6)), "" )</f>
        <v/>
      </c>
      <c r="Q4791" t="b" cm="1">
        <f t="array" ref="Q4791">IF(
    $U$1=1, AND($P4791&lt;&gt;"", $P4791&lt;&gt;"...", $P4791&lt;&gt;"입력오류"),
    IF(
        $U$18=1, AND($P4791&lt;&gt;"", $P4791&lt;&gt;"...", $P4791&lt;&gt;"입력오류", ISNUMBER(FIND(INDEX($T$2:$T$7,$U$1),$P4791))),
        IF(
            $U$17="기타", AND($P4791&lt;&gt;"", $P4791&lt;&gt;"...", $P4791&lt;&gt;"입력오류", NOT(ISNUMBER(FIND($T$21:$T$34,$P4791)))),
            AND($P4791&lt;&gt;"", $P4791&lt;&gt;"...", $P4791&lt;&gt;"입력오류", $T$19=$P4791)
        )
    )
)</f>
        <v>0</v>
      </c>
    </row>
    <row r="4792" spans="9:17">
      <c r="I4792">
        <f t="shared" si="223"/>
        <v>4791</v>
      </c>
      <c r="J4792">
        <f t="shared" si="224"/>
        <v>66</v>
      </c>
      <c r="K4792">
        <f t="shared" si="222"/>
        <v>3</v>
      </c>
      <c r="L4792" t="b">
        <f>COUNTIF($N$2:N4792, N4792)=1</f>
        <v>0</v>
      </c>
      <c r="M4792" s="37">
        <f>IF( $Q4792, MAX($M$1:M4791)+1, 0)</f>
        <v>0</v>
      </c>
      <c r="N4792" t="str" cm="1">
        <f t="array" ref="N4792">INDEX($A$9:$F$1048576, $J4792, $K4792 )</f>
        <v>00707</v>
      </c>
      <c r="O4792" t="str" cm="1">
        <f t="array" ref="O4792">INDEX($B$9:$F$1048576, $J4792, $K4792 )</f>
        <v>GS리테일</v>
      </c>
      <c r="P4792" t="str" cm="1">
        <f t="array" ref="P4792">IF( $L4792, TRIM(_xll.IMDP("IR", $G$5&amp;$N4792, $G$6)), "" )</f>
        <v/>
      </c>
      <c r="Q4792" t="b" cm="1">
        <f t="array" ref="Q4792">IF(
    $U$1=1, AND($P4792&lt;&gt;"", $P4792&lt;&gt;"...", $P4792&lt;&gt;"입력오류"),
    IF(
        $U$18=1, AND($P4792&lt;&gt;"", $P4792&lt;&gt;"...", $P4792&lt;&gt;"입력오류", ISNUMBER(FIND(INDEX($T$2:$T$7,$U$1),$P4792))),
        IF(
            $U$17="기타", AND($P4792&lt;&gt;"", $P4792&lt;&gt;"...", $P4792&lt;&gt;"입력오류", NOT(ISNUMBER(FIND($T$21:$T$34,$P4792)))),
            AND($P4792&lt;&gt;"", $P4792&lt;&gt;"...", $P4792&lt;&gt;"입력오류", $T$19=$P4792)
        )
    )
)</f>
        <v>0</v>
      </c>
    </row>
    <row r="4793" spans="9:17">
      <c r="I4793">
        <f t="shared" si="223"/>
        <v>4792</v>
      </c>
      <c r="J4793">
        <f t="shared" si="224"/>
        <v>67</v>
      </c>
      <c r="K4793">
        <f t="shared" si="222"/>
        <v>3</v>
      </c>
      <c r="L4793" t="b">
        <f>COUNTIF($N$2:N4793, N4793)=1</f>
        <v>1</v>
      </c>
      <c r="M4793" s="37">
        <f>IF( $Q4793, MAX($M$1:M4792)+1, 0)</f>
        <v>0</v>
      </c>
      <c r="N4793" t="str" cm="1">
        <f t="array" ref="N4793">INDEX($A$9:$F$1048576, $J4793, $K4793 )</f>
        <v>00731</v>
      </c>
      <c r="O4793" t="str" cm="1">
        <f t="array" ref="O4793">INDEX($B$9:$F$1048576, $J4793, $K4793 )</f>
        <v>오뚜기</v>
      </c>
      <c r="P4793" t="str" cm="1">
        <f t="array" ref="P4793">IF( $L4793, TRIM(_xll.IMDP("IR", $G$5&amp;$N4793, $G$6)), "" )</f>
        <v/>
      </c>
      <c r="Q4793" t="b" cm="1">
        <f t="array" ref="Q4793">IF(
    $U$1=1, AND($P4793&lt;&gt;"", $P4793&lt;&gt;"...", $P4793&lt;&gt;"입력오류"),
    IF(
        $U$18=1, AND($P4793&lt;&gt;"", $P4793&lt;&gt;"...", $P4793&lt;&gt;"입력오류", ISNUMBER(FIND(INDEX($T$2:$T$7,$U$1),$P4793))),
        IF(
            $U$17="기타", AND($P4793&lt;&gt;"", $P4793&lt;&gt;"...", $P4793&lt;&gt;"입력오류", NOT(ISNUMBER(FIND($T$21:$T$34,$P4793)))),
            AND($P4793&lt;&gt;"", $P4793&lt;&gt;"...", $P4793&lt;&gt;"입력오류", $T$19=$P4793)
        )
    )
)</f>
        <v>0</v>
      </c>
    </row>
    <row r="4794" spans="9:17">
      <c r="I4794">
        <f t="shared" si="223"/>
        <v>4793</v>
      </c>
      <c r="J4794">
        <f t="shared" si="224"/>
        <v>68</v>
      </c>
      <c r="K4794">
        <f t="shared" si="222"/>
        <v>3</v>
      </c>
      <c r="L4794" t="b">
        <f>COUNTIF($N$2:N4794, N4794)=1</f>
        <v>0</v>
      </c>
      <c r="M4794" s="37">
        <f>IF( $Q4794, MAX($M$1:M4793)+1, 0)</f>
        <v>0</v>
      </c>
      <c r="N4794" t="str" cm="1">
        <f t="array" ref="N4794">INDEX($A$9:$F$1048576, $J4794, $K4794 )</f>
        <v>00734</v>
      </c>
      <c r="O4794" t="str" cm="1">
        <f t="array" ref="O4794">INDEX($B$9:$F$1048576, $J4794, $K4794 )</f>
        <v>DN오토모티브</v>
      </c>
      <c r="P4794" t="str" cm="1">
        <f t="array" ref="P4794">IF( $L4794, TRIM(_xll.IMDP("IR", $G$5&amp;$N4794, $G$6)), "" )</f>
        <v/>
      </c>
      <c r="Q4794" t="b" cm="1">
        <f t="array" ref="Q4794">IF(
    $U$1=1, AND($P4794&lt;&gt;"", $P4794&lt;&gt;"...", $P4794&lt;&gt;"입력오류"),
    IF(
        $U$18=1, AND($P4794&lt;&gt;"", $P4794&lt;&gt;"...", $P4794&lt;&gt;"입력오류", ISNUMBER(FIND(INDEX($T$2:$T$7,$U$1),$P4794))),
        IF(
            $U$17="기타", AND($P4794&lt;&gt;"", $P4794&lt;&gt;"...", $P4794&lt;&gt;"입력오류", NOT(ISNUMBER(FIND($T$21:$T$34,$P4794)))),
            AND($P4794&lt;&gt;"", $P4794&lt;&gt;"...", $P4794&lt;&gt;"입력오류", $T$19=$P4794)
        )
    )
)</f>
        <v>0</v>
      </c>
    </row>
    <row r="4795" spans="9:17">
      <c r="I4795">
        <f t="shared" si="223"/>
        <v>4794</v>
      </c>
      <c r="J4795">
        <f t="shared" si="224"/>
        <v>69</v>
      </c>
      <c r="K4795">
        <f t="shared" si="222"/>
        <v>3</v>
      </c>
      <c r="L4795" t="b">
        <f>COUNTIF($N$2:N4795, N4795)=1</f>
        <v>0</v>
      </c>
      <c r="M4795" s="37">
        <f>IF( $Q4795, MAX($M$1:M4794)+1, 0)</f>
        <v>0</v>
      </c>
      <c r="N4795" t="str" cm="1">
        <f t="array" ref="N4795">INDEX($A$9:$F$1048576, $J4795, $K4795 )</f>
        <v>00827</v>
      </c>
      <c r="O4795" t="str" cm="1">
        <f t="array" ref="O4795">INDEX($B$9:$F$1048576, $J4795, $K4795 )</f>
        <v>산은캐피탈</v>
      </c>
      <c r="P4795" t="str" cm="1">
        <f t="array" ref="P4795">IF( $L4795, TRIM(_xll.IMDP("IR", $G$5&amp;$N4795, $G$6)), "" )</f>
        <v/>
      </c>
      <c r="Q4795" t="b" cm="1">
        <f t="array" ref="Q4795">IF(
    $U$1=1, AND($P4795&lt;&gt;"", $P4795&lt;&gt;"...", $P4795&lt;&gt;"입력오류"),
    IF(
        $U$18=1, AND($P4795&lt;&gt;"", $P4795&lt;&gt;"...", $P4795&lt;&gt;"입력오류", ISNUMBER(FIND(INDEX($T$2:$T$7,$U$1),$P4795))),
        IF(
            $U$17="기타", AND($P4795&lt;&gt;"", $P4795&lt;&gt;"...", $P4795&lt;&gt;"입력오류", NOT(ISNUMBER(FIND($T$21:$T$34,$P4795)))),
            AND($P4795&lt;&gt;"", $P4795&lt;&gt;"...", $P4795&lt;&gt;"입력오류", $T$19=$P4795)
        )
    )
)</f>
        <v>0</v>
      </c>
    </row>
    <row r="4796" spans="9:17">
      <c r="I4796">
        <f t="shared" si="223"/>
        <v>4795</v>
      </c>
      <c r="J4796">
        <f t="shared" si="224"/>
        <v>70</v>
      </c>
      <c r="K4796">
        <f t="shared" si="222"/>
        <v>3</v>
      </c>
      <c r="L4796" t="b">
        <f>COUNTIF($N$2:N4796, N4796)=1</f>
        <v>0</v>
      </c>
      <c r="M4796" s="37">
        <f>IF( $Q4796, MAX($M$1:M4795)+1, 0)</f>
        <v>0</v>
      </c>
      <c r="N4796" t="str" cm="1">
        <f t="array" ref="N4796">INDEX($A$9:$F$1048576, $J4796, $K4796 )</f>
        <v>00834</v>
      </c>
      <c r="O4796" t="str" cm="1">
        <f t="array" ref="O4796">INDEX($B$9:$F$1048576, $J4796, $K4796 )</f>
        <v>CJ ENM</v>
      </c>
      <c r="P4796" t="str" cm="1">
        <f t="array" ref="P4796">IF( $L4796, TRIM(_xll.IMDP("IR", $G$5&amp;$N4796, $G$6)), "" )</f>
        <v/>
      </c>
      <c r="Q4796" t="b" cm="1">
        <f t="array" ref="Q4796">IF(
    $U$1=1, AND($P4796&lt;&gt;"", $P4796&lt;&gt;"...", $P4796&lt;&gt;"입력오류"),
    IF(
        $U$18=1, AND($P4796&lt;&gt;"", $P4796&lt;&gt;"...", $P4796&lt;&gt;"입력오류", ISNUMBER(FIND(INDEX($T$2:$T$7,$U$1),$P4796))),
        IF(
            $U$17="기타", AND($P4796&lt;&gt;"", $P4796&lt;&gt;"...", $P4796&lt;&gt;"입력오류", NOT(ISNUMBER(FIND($T$21:$T$34,$P4796)))),
            AND($P4796&lt;&gt;"", $P4796&lt;&gt;"...", $P4796&lt;&gt;"입력오류", $T$19=$P4796)
        )
    )
)</f>
        <v>0</v>
      </c>
    </row>
    <row r="4797" spans="9:17">
      <c r="I4797">
        <f t="shared" si="223"/>
        <v>4796</v>
      </c>
      <c r="J4797">
        <f t="shared" si="224"/>
        <v>71</v>
      </c>
      <c r="K4797">
        <f t="shared" si="222"/>
        <v>3</v>
      </c>
      <c r="L4797" t="b">
        <f>COUNTIF($N$2:N4797, N4797)=1</f>
        <v>0</v>
      </c>
      <c r="M4797" s="37">
        <f>IF( $Q4797, MAX($M$1:M4796)+1, 0)</f>
        <v>0</v>
      </c>
      <c r="N4797" t="str" cm="1">
        <f t="array" ref="N4797">INDEX($A$9:$F$1048576, $J4797, $K4797 )</f>
        <v>00856</v>
      </c>
      <c r="O4797" t="str" cm="1">
        <f t="array" ref="O4797">INDEX($B$9:$F$1048576, $J4797, $K4797 )</f>
        <v>메리츠증권</v>
      </c>
      <c r="P4797" t="str" cm="1">
        <f t="array" ref="P4797">IF( $L4797, TRIM(_xll.IMDP("IR", $G$5&amp;$N4797, $G$6)), "" )</f>
        <v/>
      </c>
      <c r="Q4797" t="b" cm="1">
        <f t="array" ref="Q4797">IF(
    $U$1=1, AND($P4797&lt;&gt;"", $P4797&lt;&gt;"...", $P4797&lt;&gt;"입력오류"),
    IF(
        $U$18=1, AND($P4797&lt;&gt;"", $P4797&lt;&gt;"...", $P4797&lt;&gt;"입력오류", ISNUMBER(FIND(INDEX($T$2:$T$7,$U$1),$P4797))),
        IF(
            $U$17="기타", AND($P4797&lt;&gt;"", $P4797&lt;&gt;"...", $P4797&lt;&gt;"입력오류", NOT(ISNUMBER(FIND($T$21:$T$34,$P4797)))),
            AND($P4797&lt;&gt;"", $P4797&lt;&gt;"...", $P4797&lt;&gt;"입력오류", $T$19=$P4797)
        )
    )
)</f>
        <v>0</v>
      </c>
    </row>
    <row r="4798" spans="9:17">
      <c r="I4798">
        <f t="shared" si="223"/>
        <v>4797</v>
      </c>
      <c r="J4798">
        <f t="shared" si="224"/>
        <v>72</v>
      </c>
      <c r="K4798">
        <f t="shared" si="222"/>
        <v>3</v>
      </c>
      <c r="L4798" t="b">
        <f>COUNTIF($N$2:N4798, N4798)=1</f>
        <v>0</v>
      </c>
      <c r="M4798" s="37">
        <f>IF( $Q4798, MAX($M$1:M4797)+1, 0)</f>
        <v>0</v>
      </c>
      <c r="N4798" t="str" cm="1">
        <f t="array" ref="N4798">INDEX($A$9:$F$1048576, $J4798, $K4798 )</f>
        <v>00867</v>
      </c>
      <c r="O4798" t="str" cm="1">
        <f t="array" ref="O4798">INDEX($B$9:$F$1048576, $J4798, $K4798 )</f>
        <v>신한투자증권</v>
      </c>
      <c r="P4798" t="str" cm="1">
        <f t="array" ref="P4798">IF( $L4798, TRIM(_xll.IMDP("IR", $G$5&amp;$N4798, $G$6)), "" )</f>
        <v/>
      </c>
      <c r="Q4798" t="b" cm="1">
        <f t="array" ref="Q4798">IF(
    $U$1=1, AND($P4798&lt;&gt;"", $P4798&lt;&gt;"...", $P4798&lt;&gt;"입력오류"),
    IF(
        $U$18=1, AND($P4798&lt;&gt;"", $P4798&lt;&gt;"...", $P4798&lt;&gt;"입력오류", ISNUMBER(FIND(INDEX($T$2:$T$7,$U$1),$P4798))),
        IF(
            $U$17="기타", AND($P4798&lt;&gt;"", $P4798&lt;&gt;"...", $P4798&lt;&gt;"입력오류", NOT(ISNUMBER(FIND($T$21:$T$34,$P4798)))),
            AND($P4798&lt;&gt;"", $P4798&lt;&gt;"...", $P4798&lt;&gt;"입력오류", $T$19=$P4798)
        )
    )
)</f>
        <v>0</v>
      </c>
    </row>
    <row r="4799" spans="9:17">
      <c r="I4799">
        <f t="shared" si="223"/>
        <v>4798</v>
      </c>
      <c r="J4799">
        <f t="shared" si="224"/>
        <v>73</v>
      </c>
      <c r="K4799">
        <f t="shared" si="222"/>
        <v>3</v>
      </c>
      <c r="L4799" t="b">
        <f>COUNTIF($N$2:N4799, N4799)=1</f>
        <v>0</v>
      </c>
      <c r="M4799" s="37">
        <f>IF( $Q4799, MAX($M$1:M4798)+1, 0)</f>
        <v>0</v>
      </c>
      <c r="N4799" t="str" cm="1">
        <f t="array" ref="N4799">INDEX($A$9:$F$1048576, $J4799, $K4799 )</f>
        <v>00869</v>
      </c>
      <c r="O4799" t="str" cm="1">
        <f t="array" ref="O4799">INDEX($B$9:$F$1048576, $J4799, $K4799 )</f>
        <v>한양</v>
      </c>
      <c r="P4799" t="str" cm="1">
        <f t="array" ref="P4799">IF( $L4799, TRIM(_xll.IMDP("IR", $G$5&amp;$N4799, $G$6)), "" )</f>
        <v/>
      </c>
      <c r="Q4799" t="b" cm="1">
        <f t="array" ref="Q4799">IF(
    $U$1=1, AND($P4799&lt;&gt;"", $P4799&lt;&gt;"...", $P4799&lt;&gt;"입력오류"),
    IF(
        $U$18=1, AND($P4799&lt;&gt;"", $P4799&lt;&gt;"...", $P4799&lt;&gt;"입력오류", ISNUMBER(FIND(INDEX($T$2:$T$7,$U$1),$P4799))),
        IF(
            $U$17="기타", AND($P4799&lt;&gt;"", $P4799&lt;&gt;"...", $P4799&lt;&gt;"입력오류", NOT(ISNUMBER(FIND($T$21:$T$34,$P4799)))),
            AND($P4799&lt;&gt;"", $P4799&lt;&gt;"...", $P4799&lt;&gt;"입력오류", $T$19=$P4799)
        )
    )
)</f>
        <v>0</v>
      </c>
    </row>
    <row r="4800" spans="9:17">
      <c r="I4800">
        <f t="shared" si="223"/>
        <v>4799</v>
      </c>
      <c r="J4800">
        <f t="shared" si="224"/>
        <v>74</v>
      </c>
      <c r="K4800">
        <f t="shared" si="222"/>
        <v>3</v>
      </c>
      <c r="L4800" t="b">
        <f>COUNTIF($N$2:N4800, N4800)=1</f>
        <v>1</v>
      </c>
      <c r="M4800" s="37">
        <f>IF( $Q4800, MAX($M$1:M4799)+1, 0)</f>
        <v>0</v>
      </c>
      <c r="N4800" t="str" cm="1">
        <f t="array" ref="N4800">INDEX($A$9:$F$1048576, $J4800, $K4800 )</f>
        <v>00920</v>
      </c>
      <c r="O4800" t="str" cm="1">
        <f t="array" ref="O4800">INDEX($B$9:$F$1048576, $J4800, $K4800 )</f>
        <v>무림페이퍼</v>
      </c>
      <c r="P4800" t="str" cm="1">
        <f t="array" ref="P4800">IF( $L4800, TRIM(_xll.IMDP("IR", $G$5&amp;$N4800, $G$6)), "" )</f>
        <v/>
      </c>
      <c r="Q4800" t="b" cm="1">
        <f t="array" ref="Q4800">IF(
    $U$1=1, AND($P4800&lt;&gt;"", $P4800&lt;&gt;"...", $P4800&lt;&gt;"입력오류"),
    IF(
        $U$18=1, AND($P4800&lt;&gt;"", $P4800&lt;&gt;"...", $P4800&lt;&gt;"입력오류", ISNUMBER(FIND(INDEX($T$2:$T$7,$U$1),$P4800))),
        IF(
            $U$17="기타", AND($P4800&lt;&gt;"", $P4800&lt;&gt;"...", $P4800&lt;&gt;"입력오류", NOT(ISNUMBER(FIND($T$21:$T$34,$P4800)))),
            AND($P4800&lt;&gt;"", $P4800&lt;&gt;"...", $P4800&lt;&gt;"입력오류", $T$19=$P4800)
        )
    )
)</f>
        <v>0</v>
      </c>
    </row>
    <row r="4801" spans="9:17">
      <c r="I4801">
        <f t="shared" si="223"/>
        <v>4800</v>
      </c>
      <c r="J4801">
        <f t="shared" si="224"/>
        <v>75</v>
      </c>
      <c r="K4801">
        <f t="shared" si="222"/>
        <v>3</v>
      </c>
      <c r="L4801" t="b">
        <f>COUNTIF($N$2:N4801, N4801)=1</f>
        <v>0</v>
      </c>
      <c r="M4801" s="37">
        <f>IF( $Q4801, MAX($M$1:M4800)+1, 0)</f>
        <v>0</v>
      </c>
      <c r="N4801" t="str" cm="1">
        <f t="array" ref="N4801">INDEX($A$9:$F$1048576, $J4801, $K4801 )</f>
        <v>00941</v>
      </c>
      <c r="O4801" t="str" cm="1">
        <f t="array" ref="O4801">INDEX($B$9:$F$1048576, $J4801, $K4801 )</f>
        <v>태영건설</v>
      </c>
      <c r="P4801" t="str" cm="1">
        <f t="array" ref="P4801">IF( $L4801, TRIM(_xll.IMDP("IR", $G$5&amp;$N4801, $G$6)), "" )</f>
        <v/>
      </c>
      <c r="Q4801" t="b" cm="1">
        <f t="array" ref="Q4801">IF(
    $U$1=1, AND($P4801&lt;&gt;"", $P4801&lt;&gt;"...", $P4801&lt;&gt;"입력오류"),
    IF(
        $U$18=1, AND($P4801&lt;&gt;"", $P4801&lt;&gt;"...", $P4801&lt;&gt;"입력오류", ISNUMBER(FIND(INDEX($T$2:$T$7,$U$1),$P4801))),
        IF(
            $U$17="기타", AND($P4801&lt;&gt;"", $P4801&lt;&gt;"...", $P4801&lt;&gt;"입력오류", NOT(ISNUMBER(FIND($T$21:$T$34,$P4801)))),
            AND($P4801&lt;&gt;"", $P4801&lt;&gt;"...", $P4801&lt;&gt;"입력오류", $T$19=$P4801)
        )
    )
)</f>
        <v>0</v>
      </c>
    </row>
    <row r="4802" spans="9:17">
      <c r="I4802">
        <f t="shared" si="223"/>
        <v>4801</v>
      </c>
      <c r="J4802">
        <f t="shared" si="224"/>
        <v>76</v>
      </c>
      <c r="K4802">
        <f t="shared" ref="K4802:K4865" si="225">IF( $I4802&gt;$G$4, NA(), IF($I4802&gt;$G$3, 5, IF($I4802&gt;$G$2, 3, 1 ) ) )</f>
        <v>3</v>
      </c>
      <c r="L4802" t="b">
        <f>COUNTIF($N$2:N4802, N4802)=1</f>
        <v>1</v>
      </c>
      <c r="M4802" s="37">
        <f>IF( $Q4802, MAX($M$1:M4801)+1, 0)</f>
        <v>0</v>
      </c>
      <c r="N4802" t="str" cm="1">
        <f t="array" ref="N4802">INDEX($A$9:$F$1048576, $J4802, $K4802 )</f>
        <v>00958</v>
      </c>
      <c r="O4802" t="str" cm="1">
        <f t="array" ref="O4802">INDEX($B$9:$F$1048576, $J4802, $K4802 )</f>
        <v>무림P&amp;P</v>
      </c>
      <c r="P4802" t="str" cm="1">
        <f t="array" ref="P4802">IF( $L4802, TRIM(_xll.IMDP("IR", $G$5&amp;$N4802, $G$6)), "" )</f>
        <v/>
      </c>
      <c r="Q4802" t="b" cm="1">
        <f t="array" ref="Q4802">IF(
    $U$1=1, AND($P4802&lt;&gt;"", $P4802&lt;&gt;"...", $P4802&lt;&gt;"입력오류"),
    IF(
        $U$18=1, AND($P4802&lt;&gt;"", $P4802&lt;&gt;"...", $P4802&lt;&gt;"입력오류", ISNUMBER(FIND(INDEX($T$2:$T$7,$U$1),$P4802))),
        IF(
            $U$17="기타", AND($P4802&lt;&gt;"", $P4802&lt;&gt;"...", $P4802&lt;&gt;"입력오류", NOT(ISNUMBER(FIND($T$21:$T$34,$P4802)))),
            AND($P4802&lt;&gt;"", $P4802&lt;&gt;"...", $P4802&lt;&gt;"입력오류", $T$19=$P4802)
        )
    )
)</f>
        <v>0</v>
      </c>
    </row>
    <row r="4803" spans="9:17">
      <c r="I4803">
        <f t="shared" ref="I4803:I4866" si="226">ROW()-1</f>
        <v>4802</v>
      </c>
      <c r="J4803">
        <f t="shared" ref="J4803:J4866" si="227">IF( $I4803&gt;$G$4, NA(), IF($I4803&gt;$G$3, $I4803-$G$3, IF($I4803&gt;$G$2, $I4803-$G$2, $I4803 ) ) )</f>
        <v>77</v>
      </c>
      <c r="K4803">
        <f t="shared" si="225"/>
        <v>3</v>
      </c>
      <c r="L4803" t="b">
        <f>COUNTIF($N$2:N4803, N4803)=1</f>
        <v>0</v>
      </c>
      <c r="M4803" s="37">
        <f>IF( $Q4803, MAX($M$1:M4802)+1, 0)</f>
        <v>0</v>
      </c>
      <c r="N4803" t="str" cm="1">
        <f t="array" ref="N4803">INDEX($A$9:$F$1048576, $J4803, $K4803 )</f>
        <v>00983</v>
      </c>
      <c r="O4803" t="str" cm="1">
        <f t="array" ref="O4803">INDEX($B$9:$F$1048576, $J4803, $K4803 )</f>
        <v>한화솔루션</v>
      </c>
      <c r="P4803" t="str" cm="1">
        <f t="array" ref="P4803">IF( $L4803, TRIM(_xll.IMDP("IR", $G$5&amp;$N4803, $G$6)), "" )</f>
        <v/>
      </c>
      <c r="Q4803" t="b" cm="1">
        <f t="array" ref="Q4803">IF(
    $U$1=1, AND($P4803&lt;&gt;"", $P4803&lt;&gt;"...", $P4803&lt;&gt;"입력오류"),
    IF(
        $U$18=1, AND($P4803&lt;&gt;"", $P4803&lt;&gt;"...", $P4803&lt;&gt;"입력오류", ISNUMBER(FIND(INDEX($T$2:$T$7,$U$1),$P4803))),
        IF(
            $U$17="기타", AND($P4803&lt;&gt;"", $P4803&lt;&gt;"...", $P4803&lt;&gt;"입력오류", NOT(ISNUMBER(FIND($T$21:$T$34,$P4803)))),
            AND($P4803&lt;&gt;"", $P4803&lt;&gt;"...", $P4803&lt;&gt;"입력오류", $T$19=$P4803)
        )
    )
)</f>
        <v>0</v>
      </c>
    </row>
    <row r="4804" spans="9:17">
      <c r="I4804">
        <f t="shared" si="226"/>
        <v>4803</v>
      </c>
      <c r="J4804">
        <f t="shared" si="227"/>
        <v>78</v>
      </c>
      <c r="K4804">
        <f t="shared" si="225"/>
        <v>3</v>
      </c>
      <c r="L4804" t="b">
        <f>COUNTIF($N$2:N4804, N4804)=1</f>
        <v>1</v>
      </c>
      <c r="M4804" s="37">
        <f>IF( $Q4804, MAX($M$1:M4803)+1, 0)</f>
        <v>0</v>
      </c>
      <c r="N4804" t="str" cm="1">
        <f t="array" ref="N4804">INDEX($A$9:$F$1048576, $J4804, $K4804 )</f>
        <v>01005</v>
      </c>
      <c r="O4804" t="str" cm="1">
        <f t="array" ref="O4804">INDEX($B$9:$F$1048576, $J4804, $K4804 )</f>
        <v>우리종금</v>
      </c>
      <c r="P4804" t="str" cm="1">
        <f t="array" ref="P4804">IF( $L4804, TRIM(_xll.IMDP("IR", $G$5&amp;$N4804, $G$6)), "" )</f>
        <v/>
      </c>
      <c r="Q4804" t="b" cm="1">
        <f t="array" ref="Q4804">IF(
    $U$1=1, AND($P4804&lt;&gt;"", $P4804&lt;&gt;"...", $P4804&lt;&gt;"입력오류"),
    IF(
        $U$18=1, AND($P4804&lt;&gt;"", $P4804&lt;&gt;"...", $P4804&lt;&gt;"입력오류", ISNUMBER(FIND(INDEX($T$2:$T$7,$U$1),$P4804))),
        IF(
            $U$17="기타", AND($P4804&lt;&gt;"", $P4804&lt;&gt;"...", $P4804&lt;&gt;"입력오류", NOT(ISNUMBER(FIND($T$21:$T$34,$P4804)))),
            AND($P4804&lt;&gt;"", $P4804&lt;&gt;"...", $P4804&lt;&gt;"입력오류", $T$19=$P4804)
        )
    )
)</f>
        <v>0</v>
      </c>
    </row>
    <row r="4805" spans="9:17">
      <c r="I4805">
        <f t="shared" si="226"/>
        <v>4804</v>
      </c>
      <c r="J4805">
        <f t="shared" si="227"/>
        <v>79</v>
      </c>
      <c r="K4805">
        <f t="shared" si="225"/>
        <v>3</v>
      </c>
      <c r="L4805" t="b">
        <f>COUNTIF($N$2:N4805, N4805)=1</f>
        <v>0</v>
      </c>
      <c r="M4805" s="37">
        <f>IF( $Q4805, MAX($M$1:M4804)+1, 0)</f>
        <v>0</v>
      </c>
      <c r="N4805" t="str" cm="1">
        <f t="array" ref="N4805">INDEX($A$9:$F$1048576, $J4805, $K4805 )</f>
        <v>01012</v>
      </c>
      <c r="O4805" t="str" cm="1">
        <f t="array" ref="O4805">INDEX($B$9:$F$1048576, $J4805, $K4805 )</f>
        <v>엘에스일렉트릭</v>
      </c>
      <c r="P4805" t="str" cm="1">
        <f t="array" ref="P4805">IF( $L4805, TRIM(_xll.IMDP("IR", $G$5&amp;$N4805, $G$6)), "" )</f>
        <v/>
      </c>
      <c r="Q4805" t="b" cm="1">
        <f t="array" ref="Q4805">IF(
    $U$1=1, AND($P4805&lt;&gt;"", $P4805&lt;&gt;"...", $P4805&lt;&gt;"입력오류"),
    IF(
        $U$18=1, AND($P4805&lt;&gt;"", $P4805&lt;&gt;"...", $P4805&lt;&gt;"입력오류", ISNUMBER(FIND(INDEX($T$2:$T$7,$U$1),$P4805))),
        IF(
            $U$17="기타", AND($P4805&lt;&gt;"", $P4805&lt;&gt;"...", $P4805&lt;&gt;"입력오류", NOT(ISNUMBER(FIND($T$21:$T$34,$P4805)))),
            AND($P4805&lt;&gt;"", $P4805&lt;&gt;"...", $P4805&lt;&gt;"입력오류", $T$19=$P4805)
        )
    )
)</f>
        <v>0</v>
      </c>
    </row>
    <row r="4806" spans="9:17">
      <c r="I4806">
        <f t="shared" si="226"/>
        <v>4805</v>
      </c>
      <c r="J4806">
        <f t="shared" si="227"/>
        <v>80</v>
      </c>
      <c r="K4806">
        <f t="shared" si="225"/>
        <v>3</v>
      </c>
      <c r="L4806" t="b">
        <f>COUNTIF($N$2:N4806, N4806)=1</f>
        <v>1</v>
      </c>
      <c r="M4806" s="37">
        <f>IF( $Q4806, MAX($M$1:M4805)+1, 0)</f>
        <v>0</v>
      </c>
      <c r="N4806" t="str" cm="1">
        <f t="array" ref="N4806">INDEX($A$9:$F$1048576, $J4806, $K4806 )</f>
        <v>01014</v>
      </c>
      <c r="O4806" t="str" cm="1">
        <f t="array" ref="O4806">INDEX($B$9:$F$1048576, $J4806, $K4806 )</f>
        <v>삼성중공업</v>
      </c>
      <c r="P4806" t="str" cm="1">
        <f t="array" ref="P4806">IF( $L4806, TRIM(_xll.IMDP("IR", $G$5&amp;$N4806, $G$6)), "" )</f>
        <v/>
      </c>
      <c r="Q4806" t="b" cm="1">
        <f t="array" ref="Q4806">IF(
    $U$1=1, AND($P4806&lt;&gt;"", $P4806&lt;&gt;"...", $P4806&lt;&gt;"입력오류"),
    IF(
        $U$18=1, AND($P4806&lt;&gt;"", $P4806&lt;&gt;"...", $P4806&lt;&gt;"입력오류", ISNUMBER(FIND(INDEX($T$2:$T$7,$U$1),$P4806))),
        IF(
            $U$17="기타", AND($P4806&lt;&gt;"", $P4806&lt;&gt;"...", $P4806&lt;&gt;"입력오류", NOT(ISNUMBER(FIND($T$21:$T$34,$P4806)))),
            AND($P4806&lt;&gt;"", $P4806&lt;&gt;"...", $P4806&lt;&gt;"입력오류", $T$19=$P4806)
        )
    )
)</f>
        <v>0</v>
      </c>
    </row>
    <row r="4807" spans="9:17">
      <c r="I4807">
        <f t="shared" si="226"/>
        <v>4806</v>
      </c>
      <c r="J4807">
        <f t="shared" si="227"/>
        <v>81</v>
      </c>
      <c r="K4807">
        <f t="shared" si="225"/>
        <v>3</v>
      </c>
      <c r="L4807" t="b">
        <f>COUNTIF($N$2:N4807, N4807)=1</f>
        <v>1</v>
      </c>
      <c r="M4807" s="37">
        <f>IF( $Q4807, MAX($M$1:M4806)+1, 0)</f>
        <v>0</v>
      </c>
      <c r="N4807" t="str" cm="1">
        <f t="array" ref="N4807">INDEX($A$9:$F$1048576, $J4807, $K4807 )</f>
        <v>01042</v>
      </c>
      <c r="O4807" t="str" cm="1">
        <f t="array" ref="O4807">INDEX($B$9:$F$1048576, $J4807, $K4807 )</f>
        <v>한솔피엔에스</v>
      </c>
      <c r="P4807" t="str" cm="1">
        <f t="array" ref="P4807">IF( $L4807, TRIM(_xll.IMDP("IR", $G$5&amp;$N4807, $G$6)), "" )</f>
        <v/>
      </c>
      <c r="Q4807" t="b" cm="1">
        <f t="array" ref="Q4807">IF(
    $U$1=1, AND($P4807&lt;&gt;"", $P4807&lt;&gt;"...", $P4807&lt;&gt;"입력오류"),
    IF(
        $U$18=1, AND($P4807&lt;&gt;"", $P4807&lt;&gt;"...", $P4807&lt;&gt;"입력오류", ISNUMBER(FIND(INDEX($T$2:$T$7,$U$1),$P4807))),
        IF(
            $U$17="기타", AND($P4807&lt;&gt;"", $P4807&lt;&gt;"...", $P4807&lt;&gt;"입력오류", NOT(ISNUMBER(FIND($T$21:$T$34,$P4807)))),
            AND($P4807&lt;&gt;"", $P4807&lt;&gt;"...", $P4807&lt;&gt;"입력오류", $T$19=$P4807)
        )
    )
)</f>
        <v>0</v>
      </c>
    </row>
    <row r="4808" spans="9:17">
      <c r="I4808">
        <f t="shared" si="226"/>
        <v>4807</v>
      </c>
      <c r="J4808">
        <f t="shared" si="227"/>
        <v>82</v>
      </c>
      <c r="K4808">
        <f t="shared" si="225"/>
        <v>3</v>
      </c>
      <c r="L4808" t="b">
        <f>COUNTIF($N$2:N4808, N4808)=1</f>
        <v>0</v>
      </c>
      <c r="M4808" s="37">
        <f>IF( $Q4808, MAX($M$1:M4807)+1, 0)</f>
        <v>0</v>
      </c>
      <c r="N4808" t="str" cm="1">
        <f t="array" ref="N4808">INDEX($A$9:$F$1048576, $J4808, $K4808 )</f>
        <v>01069</v>
      </c>
      <c r="O4808" t="str" cm="1">
        <f t="array" ref="O4808">INDEX($B$9:$F$1048576, $J4808, $K4808 )</f>
        <v>화신</v>
      </c>
      <c r="P4808" t="str" cm="1">
        <f t="array" ref="P4808">IF( $L4808, TRIM(_xll.IMDP("IR", $G$5&amp;$N4808, $G$6)), "" )</f>
        <v/>
      </c>
      <c r="Q4808" t="b" cm="1">
        <f t="array" ref="Q4808">IF(
    $U$1=1, AND($P4808&lt;&gt;"", $P4808&lt;&gt;"...", $P4808&lt;&gt;"입력오류"),
    IF(
        $U$18=1, AND($P4808&lt;&gt;"", $P4808&lt;&gt;"...", $P4808&lt;&gt;"입력오류", ISNUMBER(FIND(INDEX($T$2:$T$7,$U$1),$P4808))),
        IF(
            $U$17="기타", AND($P4808&lt;&gt;"", $P4808&lt;&gt;"...", $P4808&lt;&gt;"입력오류", NOT(ISNUMBER(FIND($T$21:$T$34,$P4808)))),
            AND($P4808&lt;&gt;"", $P4808&lt;&gt;"...", $P4808&lt;&gt;"입력오류", $T$19=$P4808)
        )
    )
)</f>
        <v>0</v>
      </c>
    </row>
    <row r="4809" spans="9:17">
      <c r="I4809">
        <f t="shared" si="226"/>
        <v>4808</v>
      </c>
      <c r="J4809">
        <f t="shared" si="227"/>
        <v>83</v>
      </c>
      <c r="K4809">
        <f t="shared" si="225"/>
        <v>3</v>
      </c>
      <c r="L4809" t="b">
        <f>COUNTIF($N$2:N4809, N4809)=1</f>
        <v>0</v>
      </c>
      <c r="M4809" s="37">
        <f>IF( $Q4809, MAX($M$1:M4808)+1, 0)</f>
        <v>0</v>
      </c>
      <c r="N4809" t="str" cm="1">
        <f t="array" ref="N4809">INDEX($A$9:$F$1048576, $J4809, $K4809 )</f>
        <v>01078</v>
      </c>
      <c r="O4809" t="str" cm="1">
        <f t="array" ref="O4809">INDEX($B$9:$F$1048576, $J4809, $K4809 )</f>
        <v>아이에스동서</v>
      </c>
      <c r="P4809" t="str" cm="1">
        <f t="array" ref="P4809">IF( $L4809, TRIM(_xll.IMDP("IR", $G$5&amp;$N4809, $G$6)), "" )</f>
        <v/>
      </c>
      <c r="Q4809" t="b" cm="1">
        <f t="array" ref="Q4809">IF(
    $U$1=1, AND($P4809&lt;&gt;"", $P4809&lt;&gt;"...", $P4809&lt;&gt;"입력오류"),
    IF(
        $U$18=1, AND($P4809&lt;&gt;"", $P4809&lt;&gt;"...", $P4809&lt;&gt;"입력오류", ISNUMBER(FIND(INDEX($T$2:$T$7,$U$1),$P4809))),
        IF(
            $U$17="기타", AND($P4809&lt;&gt;"", $P4809&lt;&gt;"...", $P4809&lt;&gt;"입력오류", NOT(ISNUMBER(FIND($T$21:$T$34,$P4809)))),
            AND($P4809&lt;&gt;"", $P4809&lt;&gt;"...", $P4809&lt;&gt;"입력오류", $T$19=$P4809)
        )
    )
)</f>
        <v>0</v>
      </c>
    </row>
    <row r="4810" spans="9:17">
      <c r="I4810">
        <f t="shared" si="226"/>
        <v>4809</v>
      </c>
      <c r="J4810">
        <f t="shared" si="227"/>
        <v>84</v>
      </c>
      <c r="K4810">
        <f t="shared" si="225"/>
        <v>3</v>
      </c>
      <c r="L4810" t="b">
        <f>COUNTIF($N$2:N4810, N4810)=1</f>
        <v>0</v>
      </c>
      <c r="M4810" s="37">
        <f>IF( $Q4810, MAX($M$1:M4809)+1, 0)</f>
        <v>0</v>
      </c>
      <c r="N4810" t="str" cm="1">
        <f t="array" ref="N4810">INDEX($A$9:$F$1048576, $J4810, $K4810 )</f>
        <v>01107</v>
      </c>
      <c r="O4810" t="str" cm="1">
        <f t="array" ref="O4810">INDEX($B$9:$F$1048576, $J4810, $K4810 )</f>
        <v>LG이노텍</v>
      </c>
      <c r="P4810" t="str" cm="1">
        <f t="array" ref="P4810">IF( $L4810, TRIM(_xll.IMDP("IR", $G$5&amp;$N4810, $G$6)), "" )</f>
        <v/>
      </c>
      <c r="Q4810" t="b" cm="1">
        <f t="array" ref="Q4810">IF(
    $U$1=1, AND($P4810&lt;&gt;"", $P4810&lt;&gt;"...", $P4810&lt;&gt;"입력오류"),
    IF(
        $U$18=1, AND($P4810&lt;&gt;"", $P4810&lt;&gt;"...", $P4810&lt;&gt;"입력오류", ISNUMBER(FIND(INDEX($T$2:$T$7,$U$1),$P4810))),
        IF(
            $U$17="기타", AND($P4810&lt;&gt;"", $P4810&lt;&gt;"...", $P4810&lt;&gt;"입력오류", NOT(ISNUMBER(FIND($T$21:$T$34,$P4810)))),
            AND($P4810&lt;&gt;"", $P4810&lt;&gt;"...", $P4810&lt;&gt;"입력오류", $T$19=$P4810)
        )
    )
)</f>
        <v>0</v>
      </c>
    </row>
    <row r="4811" spans="9:17">
      <c r="I4811">
        <f t="shared" si="226"/>
        <v>4810</v>
      </c>
      <c r="J4811">
        <f t="shared" si="227"/>
        <v>85</v>
      </c>
      <c r="K4811">
        <f t="shared" si="225"/>
        <v>3</v>
      </c>
      <c r="L4811" t="b">
        <f>COUNTIF($N$2:N4811, N4811)=1</f>
        <v>1</v>
      </c>
      <c r="M4811" s="37">
        <f>IF( $Q4811, MAX($M$1:M4810)+1, 0)</f>
        <v>0</v>
      </c>
      <c r="N4811" t="str" cm="1">
        <f t="array" ref="N4811">INDEX($A$9:$F$1048576, $J4811, $K4811 )</f>
        <v>01116</v>
      </c>
      <c r="O4811" t="str" cm="1">
        <f t="array" ref="O4811">INDEX($B$9:$F$1048576, $J4811, $K4811 )</f>
        <v>두산건설</v>
      </c>
      <c r="P4811" t="str" cm="1">
        <f t="array" ref="P4811">IF( $L4811, TRIM(_xll.IMDP("IR", $G$5&amp;$N4811, $G$6)), "" )</f>
        <v/>
      </c>
      <c r="Q4811" t="b" cm="1">
        <f t="array" ref="Q4811">IF(
    $U$1=1, AND($P4811&lt;&gt;"", $P4811&lt;&gt;"...", $P4811&lt;&gt;"입력오류"),
    IF(
        $U$18=1, AND($P4811&lt;&gt;"", $P4811&lt;&gt;"...", $P4811&lt;&gt;"입력오류", ISNUMBER(FIND(INDEX($T$2:$T$7,$U$1),$P4811))),
        IF(
            $U$17="기타", AND($P4811&lt;&gt;"", $P4811&lt;&gt;"...", $P4811&lt;&gt;"입력오류", NOT(ISNUMBER(FIND($T$21:$T$34,$P4811)))),
            AND($P4811&lt;&gt;"", $P4811&lt;&gt;"...", $P4811&lt;&gt;"입력오류", $T$19=$P4811)
        )
    )
)</f>
        <v>0</v>
      </c>
    </row>
    <row r="4812" spans="9:17">
      <c r="I4812">
        <f t="shared" si="226"/>
        <v>4811</v>
      </c>
      <c r="J4812">
        <f t="shared" si="227"/>
        <v>86</v>
      </c>
      <c r="K4812">
        <f t="shared" si="225"/>
        <v>3</v>
      </c>
      <c r="L4812" t="b">
        <f>COUNTIF($N$2:N4812, N4812)=1</f>
        <v>0</v>
      </c>
      <c r="M4812" s="37">
        <f>IF( $Q4812, MAX($M$1:M4811)+1, 0)</f>
        <v>0</v>
      </c>
      <c r="N4812" t="str" cm="1">
        <f t="array" ref="N4812">INDEX($A$9:$F$1048576, $J4812, $K4812 )</f>
        <v>01117</v>
      </c>
      <c r="O4812" t="str" cm="1">
        <f t="array" ref="O4812">INDEX($B$9:$F$1048576, $J4812, $K4812 )</f>
        <v>롯데케미칼</v>
      </c>
      <c r="P4812" t="str" cm="1">
        <f t="array" ref="P4812">IF( $L4812, TRIM(_xll.IMDP("IR", $G$5&amp;$N4812, $G$6)), "" )</f>
        <v/>
      </c>
      <c r="Q4812" t="b" cm="1">
        <f t="array" ref="Q4812">IF(
    $U$1=1, AND($P4812&lt;&gt;"", $P4812&lt;&gt;"...", $P4812&lt;&gt;"입력오류"),
    IF(
        $U$18=1, AND($P4812&lt;&gt;"", $P4812&lt;&gt;"...", $P4812&lt;&gt;"입력오류", ISNUMBER(FIND(INDEX($T$2:$T$7,$U$1),$P4812))),
        IF(
            $U$17="기타", AND($P4812&lt;&gt;"", $P4812&lt;&gt;"...", $P4812&lt;&gt;"입력오류", NOT(ISNUMBER(FIND($T$21:$T$34,$P4812)))),
            AND($P4812&lt;&gt;"", $P4812&lt;&gt;"...", $P4812&lt;&gt;"입력오류", $T$19=$P4812)
        )
    )
)</f>
        <v>0</v>
      </c>
    </row>
    <row r="4813" spans="9:17">
      <c r="I4813">
        <f t="shared" si="226"/>
        <v>4812</v>
      </c>
      <c r="J4813">
        <f t="shared" si="227"/>
        <v>87</v>
      </c>
      <c r="K4813">
        <f t="shared" si="225"/>
        <v>3</v>
      </c>
      <c r="L4813" t="b">
        <f>COUNTIF($N$2:N4813, N4813)=1</f>
        <v>0</v>
      </c>
      <c r="M4813" s="37">
        <f>IF( $Q4813, MAX($M$1:M4812)+1, 0)</f>
        <v>0</v>
      </c>
      <c r="N4813" t="str" cm="1">
        <f t="array" ref="N4813">INDEX($A$9:$F$1048576, $J4813, $K4813 )</f>
        <v>01179</v>
      </c>
      <c r="O4813" t="str" cm="1">
        <f t="array" ref="O4813">INDEX($B$9:$F$1048576, $J4813, $K4813 )</f>
        <v>SKC</v>
      </c>
      <c r="P4813" t="str" cm="1">
        <f t="array" ref="P4813">IF( $L4813, TRIM(_xll.IMDP("IR", $G$5&amp;$N4813, $G$6)), "" )</f>
        <v/>
      </c>
      <c r="Q4813" t="b" cm="1">
        <f t="array" ref="Q4813">IF(
    $U$1=1, AND($P4813&lt;&gt;"", $P4813&lt;&gt;"...", $P4813&lt;&gt;"입력오류"),
    IF(
        $U$18=1, AND($P4813&lt;&gt;"", $P4813&lt;&gt;"...", $P4813&lt;&gt;"입력오류", ISNUMBER(FIND(INDEX($T$2:$T$7,$U$1),$P4813))),
        IF(
            $U$17="기타", AND($P4813&lt;&gt;"", $P4813&lt;&gt;"...", $P4813&lt;&gt;"입력오류", NOT(ISNUMBER(FIND($T$21:$T$34,$P4813)))),
            AND($P4813&lt;&gt;"", $P4813&lt;&gt;"...", $P4813&lt;&gt;"입력오류", $T$19=$P4813)
        )
    )
)</f>
        <v>0</v>
      </c>
    </row>
    <row r="4814" spans="9:17">
      <c r="I4814">
        <f t="shared" si="226"/>
        <v>4813</v>
      </c>
      <c r="J4814">
        <f t="shared" si="227"/>
        <v>88</v>
      </c>
      <c r="K4814">
        <f t="shared" si="225"/>
        <v>3</v>
      </c>
      <c r="L4814" t="b">
        <f>COUNTIF($N$2:N4814, N4814)=1</f>
        <v>0</v>
      </c>
      <c r="M4814" s="37">
        <f>IF( $Q4814, MAX($M$1:M4813)+1, 0)</f>
        <v>0</v>
      </c>
      <c r="N4814" t="str" cm="1">
        <f t="array" ref="N4814">INDEX($A$9:$F$1048576, $J4814, $K4814 )</f>
        <v>01245</v>
      </c>
      <c r="O4814" t="str" cm="1">
        <f t="array" ref="O4814">INDEX($B$9:$F$1048576, $J4814, $K4814 )</f>
        <v>한화에어로스페이스</v>
      </c>
      <c r="P4814" t="str" cm="1">
        <f t="array" ref="P4814">IF( $L4814, TRIM(_xll.IMDP("IR", $G$5&amp;$N4814, $G$6)), "" )</f>
        <v/>
      </c>
      <c r="Q4814" t="b" cm="1">
        <f t="array" ref="Q4814">IF(
    $U$1=1, AND($P4814&lt;&gt;"", $P4814&lt;&gt;"...", $P4814&lt;&gt;"입력오류"),
    IF(
        $U$18=1, AND($P4814&lt;&gt;"", $P4814&lt;&gt;"...", $P4814&lt;&gt;"입력오류", ISNUMBER(FIND(INDEX($T$2:$T$7,$U$1),$P4814))),
        IF(
            $U$17="기타", AND($P4814&lt;&gt;"", $P4814&lt;&gt;"...", $P4814&lt;&gt;"입력오류", NOT(ISNUMBER(FIND($T$21:$T$34,$P4814)))),
            AND($P4814&lt;&gt;"", $P4814&lt;&gt;"...", $P4814&lt;&gt;"입력오류", $T$19=$P4814)
        )
    )
)</f>
        <v>0</v>
      </c>
    </row>
    <row r="4815" spans="9:17">
      <c r="I4815">
        <f t="shared" si="226"/>
        <v>4814</v>
      </c>
      <c r="J4815">
        <f t="shared" si="227"/>
        <v>89</v>
      </c>
      <c r="K4815">
        <f t="shared" si="225"/>
        <v>3</v>
      </c>
      <c r="L4815" t="b">
        <f>COUNTIF($N$2:N4815, N4815)=1</f>
        <v>1</v>
      </c>
      <c r="M4815" s="37">
        <f>IF( $Q4815, MAX($M$1:M4814)+1, 0)</f>
        <v>0</v>
      </c>
      <c r="N4815" t="str" cm="1">
        <f t="array" ref="N4815">INDEX($A$9:$F$1048576, $J4815, $K4815 )</f>
        <v>01265</v>
      </c>
      <c r="O4815" t="str" cm="1">
        <f t="array" ref="O4815">INDEX($B$9:$F$1048576, $J4815, $K4815 )</f>
        <v>쌍용건설</v>
      </c>
      <c r="P4815" t="str" cm="1">
        <f t="array" ref="P4815">IF( $L4815, TRIM(_xll.IMDP("IR", $G$5&amp;$N4815, $G$6)), "" )</f>
        <v/>
      </c>
      <c r="Q4815" t="b" cm="1">
        <f t="array" ref="Q4815">IF(
    $U$1=1, AND($P4815&lt;&gt;"", $P4815&lt;&gt;"...", $P4815&lt;&gt;"입력오류"),
    IF(
        $U$18=1, AND($P4815&lt;&gt;"", $P4815&lt;&gt;"...", $P4815&lt;&gt;"입력오류", ISNUMBER(FIND(INDEX($T$2:$T$7,$U$1),$P4815))),
        IF(
            $U$17="기타", AND($P4815&lt;&gt;"", $P4815&lt;&gt;"...", $P4815&lt;&gt;"입력오류", NOT(ISNUMBER(FIND($T$21:$T$34,$P4815)))),
            AND($P4815&lt;&gt;"", $P4815&lt;&gt;"...", $P4815&lt;&gt;"입력오류", $T$19=$P4815)
        )
    )
)</f>
        <v>0</v>
      </c>
    </row>
    <row r="4816" spans="9:17">
      <c r="I4816">
        <f t="shared" si="226"/>
        <v>4815</v>
      </c>
      <c r="J4816">
        <f t="shared" si="227"/>
        <v>90</v>
      </c>
      <c r="K4816">
        <f t="shared" si="225"/>
        <v>3</v>
      </c>
      <c r="L4816" t="b">
        <f>COUNTIF($N$2:N4816, N4816)=1</f>
        <v>1</v>
      </c>
      <c r="M4816" s="37">
        <f>IF( $Q4816, MAX($M$1:M4815)+1, 0)</f>
        <v>0</v>
      </c>
      <c r="N4816" t="str" cm="1">
        <f t="array" ref="N4816">INDEX($A$9:$F$1048576, $J4816, $K4816 )</f>
        <v>01270</v>
      </c>
      <c r="O4816" t="str" cm="1">
        <f t="array" ref="O4816">INDEX($B$9:$F$1048576, $J4816, $K4816 )</f>
        <v>리드코프</v>
      </c>
      <c r="P4816" t="str" cm="1">
        <f t="array" ref="P4816">IF( $L4816, TRIM(_xll.IMDP("IR", $G$5&amp;$N4816, $G$6)), "" )</f>
        <v/>
      </c>
      <c r="Q4816" t="b" cm="1">
        <f t="array" ref="Q4816">IF(
    $U$1=1, AND($P4816&lt;&gt;"", $P4816&lt;&gt;"...", $P4816&lt;&gt;"입력오류"),
    IF(
        $U$18=1, AND($P4816&lt;&gt;"", $P4816&lt;&gt;"...", $P4816&lt;&gt;"입력오류", ISNUMBER(FIND(INDEX($T$2:$T$7,$U$1),$P4816))),
        IF(
            $U$17="기타", AND($P4816&lt;&gt;"", $P4816&lt;&gt;"...", $P4816&lt;&gt;"입력오류", NOT(ISNUMBER(FIND($T$21:$T$34,$P4816)))),
            AND($P4816&lt;&gt;"", $P4816&lt;&gt;"...", $P4816&lt;&gt;"입력오류", $T$19=$P4816)
        )
    )
)</f>
        <v>0</v>
      </c>
    </row>
    <row r="4817" spans="9:17">
      <c r="I4817">
        <f t="shared" si="226"/>
        <v>4816</v>
      </c>
      <c r="J4817">
        <f t="shared" si="227"/>
        <v>91</v>
      </c>
      <c r="K4817">
        <f t="shared" si="225"/>
        <v>3</v>
      </c>
      <c r="L4817" t="b">
        <f>COUNTIF($N$2:N4817, N4817)=1</f>
        <v>0</v>
      </c>
      <c r="M4817" s="37">
        <f>IF( $Q4817, MAX($M$1:M4816)+1, 0)</f>
        <v>0</v>
      </c>
      <c r="N4817" t="str" cm="1">
        <f t="array" ref="N4817">INDEX($A$9:$F$1048576, $J4817, $K4817 )</f>
        <v>01369</v>
      </c>
      <c r="O4817" t="str" cm="1">
        <f t="array" ref="O4817">INDEX($B$9:$F$1048576, $J4817, $K4817 )</f>
        <v>이랜드리테일</v>
      </c>
      <c r="P4817" t="str" cm="1">
        <f t="array" ref="P4817">IF( $L4817, TRIM(_xll.IMDP("IR", $G$5&amp;$N4817, $G$6)), "" )</f>
        <v/>
      </c>
      <c r="Q4817" t="b" cm="1">
        <f t="array" ref="Q4817">IF(
    $U$1=1, AND($P4817&lt;&gt;"", $P4817&lt;&gt;"...", $P4817&lt;&gt;"입력오류"),
    IF(
        $U$18=1, AND($P4817&lt;&gt;"", $P4817&lt;&gt;"...", $P4817&lt;&gt;"입력오류", ISNUMBER(FIND(INDEX($T$2:$T$7,$U$1),$P4817))),
        IF(
            $U$17="기타", AND($P4817&lt;&gt;"", $P4817&lt;&gt;"...", $P4817&lt;&gt;"입력오류", NOT(ISNUMBER(FIND($T$21:$T$34,$P4817)))),
            AND($P4817&lt;&gt;"", $P4817&lt;&gt;"...", $P4817&lt;&gt;"입력오류", $T$19=$P4817)
        )
    )
)</f>
        <v>0</v>
      </c>
    </row>
    <row r="4818" spans="9:17">
      <c r="I4818">
        <f t="shared" si="226"/>
        <v>4817</v>
      </c>
      <c r="J4818">
        <f t="shared" si="227"/>
        <v>92</v>
      </c>
      <c r="K4818">
        <f t="shared" si="225"/>
        <v>3</v>
      </c>
      <c r="L4818" t="b">
        <f>COUNTIF($N$2:N4818, N4818)=1</f>
        <v>0</v>
      </c>
      <c r="M4818" s="37">
        <f>IF( $Q4818, MAX($M$1:M4817)+1, 0)</f>
        <v>0</v>
      </c>
      <c r="N4818" t="str" cm="1">
        <f t="array" ref="N4818">INDEX($A$9:$F$1048576, $J4818, $K4818 )</f>
        <v>01479</v>
      </c>
      <c r="O4818" t="str" cm="1">
        <f t="array" ref="O4818">INDEX($B$9:$F$1048576, $J4818, $K4818 )</f>
        <v>HL D&amp;I</v>
      </c>
      <c r="P4818" t="str" cm="1">
        <f t="array" ref="P4818">IF( $L4818, TRIM(_xll.IMDP("IR", $G$5&amp;$N4818, $G$6)), "" )</f>
        <v/>
      </c>
      <c r="Q4818" t="b" cm="1">
        <f t="array" ref="Q4818">IF(
    $U$1=1, AND($P4818&lt;&gt;"", $P4818&lt;&gt;"...", $P4818&lt;&gt;"입력오류"),
    IF(
        $U$18=1, AND($P4818&lt;&gt;"", $P4818&lt;&gt;"...", $P4818&lt;&gt;"입력오류", ISNUMBER(FIND(INDEX($T$2:$T$7,$U$1),$P4818))),
        IF(
            $U$17="기타", AND($P4818&lt;&gt;"", $P4818&lt;&gt;"...", $P4818&lt;&gt;"입력오류", NOT(ISNUMBER(FIND($T$21:$T$34,$P4818)))),
            AND($P4818&lt;&gt;"", $P4818&lt;&gt;"...", $P4818&lt;&gt;"입력오류", $T$19=$P4818)
        )
    )
)</f>
        <v>0</v>
      </c>
    </row>
    <row r="4819" spans="9:17">
      <c r="I4819">
        <f t="shared" si="226"/>
        <v>4818</v>
      </c>
      <c r="J4819">
        <f t="shared" si="227"/>
        <v>93</v>
      </c>
      <c r="K4819">
        <f t="shared" si="225"/>
        <v>3</v>
      </c>
      <c r="L4819" t="b">
        <f>COUNTIF($N$2:N4819, N4819)=1</f>
        <v>0</v>
      </c>
      <c r="M4819" s="37">
        <f>IF( $Q4819, MAX($M$1:M4818)+1, 0)</f>
        <v>0</v>
      </c>
      <c r="N4819" t="str" cm="1">
        <f t="array" ref="N4819">INDEX($A$9:$F$1048576, $J4819, $K4819 )</f>
        <v>01536</v>
      </c>
      <c r="O4819" t="str" cm="1">
        <f t="array" ref="O4819">INDEX($B$9:$F$1048576, $J4819, $K4819 )</f>
        <v>예스코홀딩스</v>
      </c>
      <c r="P4819" t="str" cm="1">
        <f t="array" ref="P4819">IF( $L4819, TRIM(_xll.IMDP("IR", $G$5&amp;$N4819, $G$6)), "" )</f>
        <v/>
      </c>
      <c r="Q4819" t="b" cm="1">
        <f t="array" ref="Q4819">IF(
    $U$1=1, AND($P4819&lt;&gt;"", $P4819&lt;&gt;"...", $P4819&lt;&gt;"입력오류"),
    IF(
        $U$18=1, AND($P4819&lt;&gt;"", $P4819&lt;&gt;"...", $P4819&lt;&gt;"입력오류", ISNUMBER(FIND(INDEX($T$2:$T$7,$U$1),$P4819))),
        IF(
            $U$17="기타", AND($P4819&lt;&gt;"", $P4819&lt;&gt;"...", $P4819&lt;&gt;"입력오류", NOT(ISNUMBER(FIND($T$21:$T$34,$P4819)))),
            AND($P4819&lt;&gt;"", $P4819&lt;&gt;"...", $P4819&lt;&gt;"입력오류", $T$19=$P4819)
        )
    )
)</f>
        <v>0</v>
      </c>
    </row>
    <row r="4820" spans="9:17">
      <c r="I4820">
        <f t="shared" si="226"/>
        <v>4819</v>
      </c>
      <c r="J4820">
        <f t="shared" si="227"/>
        <v>94</v>
      </c>
      <c r="K4820">
        <f t="shared" si="225"/>
        <v>3</v>
      </c>
      <c r="L4820" t="b">
        <f>COUNTIF($N$2:N4820, N4820)=1</f>
        <v>0</v>
      </c>
      <c r="M4820" s="37">
        <f>IF( $Q4820, MAX($M$1:M4819)+1, 0)</f>
        <v>0</v>
      </c>
      <c r="N4820" t="str" cm="1">
        <f t="array" ref="N4820">INDEX($A$9:$F$1048576, $J4820, $K4820 )</f>
        <v>01576</v>
      </c>
      <c r="O4820" t="str" cm="1">
        <f t="array" ref="O4820">INDEX($B$9:$F$1048576, $J4820, $K4820 )</f>
        <v>한국전력공사</v>
      </c>
      <c r="P4820" t="str" cm="1">
        <f t="array" ref="P4820">IF( $L4820, TRIM(_xll.IMDP("IR", $G$5&amp;$N4820, $G$6)), "" )</f>
        <v/>
      </c>
      <c r="Q4820" t="b" cm="1">
        <f t="array" ref="Q4820">IF(
    $U$1=1, AND($P4820&lt;&gt;"", $P4820&lt;&gt;"...", $P4820&lt;&gt;"입력오류"),
    IF(
        $U$18=1, AND($P4820&lt;&gt;"", $P4820&lt;&gt;"...", $P4820&lt;&gt;"입력오류", ISNUMBER(FIND(INDEX($T$2:$T$7,$U$1),$P4820))),
        IF(
            $U$17="기타", AND($P4820&lt;&gt;"", $P4820&lt;&gt;"...", $P4820&lt;&gt;"입력오류", NOT(ISNUMBER(FIND($T$21:$T$34,$P4820)))),
            AND($P4820&lt;&gt;"", $P4820&lt;&gt;"...", $P4820&lt;&gt;"입력오류", $T$19=$P4820)
        )
    )
)</f>
        <v>0</v>
      </c>
    </row>
    <row r="4821" spans="9:17">
      <c r="I4821">
        <f t="shared" si="226"/>
        <v>4820</v>
      </c>
      <c r="J4821">
        <f t="shared" si="227"/>
        <v>95</v>
      </c>
      <c r="K4821">
        <f t="shared" si="225"/>
        <v>3</v>
      </c>
      <c r="L4821" t="b">
        <f>COUNTIF($N$2:N4821, N4821)=1</f>
        <v>0</v>
      </c>
      <c r="M4821" s="37">
        <f>IF( $Q4821, MAX($M$1:M4820)+1, 0)</f>
        <v>0</v>
      </c>
      <c r="N4821" t="str" cm="1">
        <f t="array" ref="N4821">INDEX($A$9:$F$1048576, $J4821, $K4821 )</f>
        <v>01636</v>
      </c>
      <c r="O4821" t="str" cm="1">
        <f t="array" ref="O4821">INDEX($B$9:$F$1048576, $J4821, $K4821 )</f>
        <v>삼성증권</v>
      </c>
      <c r="P4821" t="str" cm="1">
        <f t="array" ref="P4821">IF( $L4821, TRIM(_xll.IMDP("IR", $G$5&amp;$N4821, $G$6)), "" )</f>
        <v/>
      </c>
      <c r="Q4821" t="b" cm="1">
        <f t="array" ref="Q4821">IF(
    $U$1=1, AND($P4821&lt;&gt;"", $P4821&lt;&gt;"...", $P4821&lt;&gt;"입력오류"),
    IF(
        $U$18=1, AND($P4821&lt;&gt;"", $P4821&lt;&gt;"...", $P4821&lt;&gt;"입력오류", ISNUMBER(FIND(INDEX($T$2:$T$7,$U$1),$P4821))),
        IF(
            $U$17="기타", AND($P4821&lt;&gt;"", $P4821&lt;&gt;"...", $P4821&lt;&gt;"입력오류", NOT(ISNUMBER(FIND($T$21:$T$34,$P4821)))),
            AND($P4821&lt;&gt;"", $P4821&lt;&gt;"...", $P4821&lt;&gt;"입력오류", $T$19=$P4821)
        )
    )
)</f>
        <v>0</v>
      </c>
    </row>
    <row r="4822" spans="9:17">
      <c r="I4822">
        <f t="shared" si="226"/>
        <v>4821</v>
      </c>
      <c r="J4822">
        <f t="shared" si="227"/>
        <v>96</v>
      </c>
      <c r="K4822">
        <f t="shared" si="225"/>
        <v>3</v>
      </c>
      <c r="L4822" t="b">
        <f>COUNTIF($N$2:N4822, N4822)=1</f>
        <v>0</v>
      </c>
      <c r="M4822" s="37">
        <f>IF( $Q4822, MAX($M$1:M4821)+1, 0)</f>
        <v>0</v>
      </c>
      <c r="N4822" t="str" cm="1">
        <f t="array" ref="N4822">INDEX($A$9:$F$1048576, $J4822, $K4822 )</f>
        <v>01661</v>
      </c>
      <c r="O4822" t="str" cm="1">
        <f t="array" ref="O4822">INDEX($B$9:$F$1048576, $J4822, $K4822 )</f>
        <v>DB금융투자</v>
      </c>
      <c r="P4822" t="str" cm="1">
        <f t="array" ref="P4822">IF( $L4822, TRIM(_xll.IMDP("IR", $G$5&amp;$N4822, $G$6)), "" )</f>
        <v/>
      </c>
      <c r="Q4822" t="b" cm="1">
        <f t="array" ref="Q4822">IF(
    $U$1=1, AND($P4822&lt;&gt;"", $P4822&lt;&gt;"...", $P4822&lt;&gt;"입력오류"),
    IF(
        $U$18=1, AND($P4822&lt;&gt;"", $P4822&lt;&gt;"...", $P4822&lt;&gt;"입력오류", ISNUMBER(FIND(INDEX($T$2:$T$7,$U$1),$P4822))),
        IF(
            $U$17="기타", AND($P4822&lt;&gt;"", $P4822&lt;&gt;"...", $P4822&lt;&gt;"입력오류", NOT(ISNUMBER(FIND($T$21:$T$34,$P4822)))),
            AND($P4822&lt;&gt;"", $P4822&lt;&gt;"...", $P4822&lt;&gt;"입력오류", $T$19=$P4822)
        )
    )
)</f>
        <v>0</v>
      </c>
    </row>
    <row r="4823" spans="9:17">
      <c r="I4823">
        <f t="shared" si="226"/>
        <v>4822</v>
      </c>
      <c r="J4823">
        <f t="shared" si="227"/>
        <v>97</v>
      </c>
      <c r="K4823">
        <f t="shared" si="225"/>
        <v>3</v>
      </c>
      <c r="L4823" t="b">
        <f>COUNTIF($N$2:N4823, N4823)=1</f>
        <v>0</v>
      </c>
      <c r="M4823" s="37">
        <f>IF( $Q4823, MAX($M$1:M4822)+1, 0)</f>
        <v>0</v>
      </c>
      <c r="N4823" t="str" cm="1">
        <f t="array" ref="N4823">INDEX($A$9:$F$1048576, $J4823, $K4823 )</f>
        <v>01767</v>
      </c>
      <c r="O4823" t="str" cm="1">
        <f t="array" ref="O4823">INDEX($B$9:$F$1048576, $J4823, $K4823 )</f>
        <v>SK텔레콤</v>
      </c>
      <c r="P4823" t="str" cm="1">
        <f t="array" ref="P4823">IF( $L4823, TRIM(_xll.IMDP("IR", $G$5&amp;$N4823, $G$6)), "" )</f>
        <v/>
      </c>
      <c r="Q4823" t="b" cm="1">
        <f t="array" ref="Q4823">IF(
    $U$1=1, AND($P4823&lt;&gt;"", $P4823&lt;&gt;"...", $P4823&lt;&gt;"입력오류"),
    IF(
        $U$18=1, AND($P4823&lt;&gt;"", $P4823&lt;&gt;"...", $P4823&lt;&gt;"입력오류", ISNUMBER(FIND(INDEX($T$2:$T$7,$U$1),$P4823))),
        IF(
            $U$17="기타", AND($P4823&lt;&gt;"", $P4823&lt;&gt;"...", $P4823&lt;&gt;"입력오류", NOT(ISNUMBER(FIND($T$21:$T$34,$P4823)))),
            AND($P4823&lt;&gt;"", $P4823&lt;&gt;"...", $P4823&lt;&gt;"입력오류", $T$19=$P4823)
        )
    )
)</f>
        <v>0</v>
      </c>
    </row>
    <row r="4824" spans="9:17">
      <c r="I4824">
        <f t="shared" si="226"/>
        <v>4823</v>
      </c>
      <c r="J4824">
        <f t="shared" si="227"/>
        <v>98</v>
      </c>
      <c r="K4824">
        <f t="shared" si="225"/>
        <v>3</v>
      </c>
      <c r="L4824" t="b">
        <f>COUNTIF($N$2:N4824, N4824)=1</f>
        <v>0</v>
      </c>
      <c r="M4824" s="37">
        <f>IF( $Q4824, MAX($M$1:M4823)+1, 0)</f>
        <v>0</v>
      </c>
      <c r="N4824" t="str" cm="1">
        <f t="array" ref="N4824">INDEX($A$9:$F$1048576, $J4824, $K4824 )</f>
        <v>01794</v>
      </c>
      <c r="O4824" t="str" cm="1">
        <f t="array" ref="O4824">INDEX($B$9:$F$1048576, $J4824, $K4824 )</f>
        <v>E1</v>
      </c>
      <c r="P4824" t="str" cm="1">
        <f t="array" ref="P4824">IF( $L4824, TRIM(_xll.IMDP("IR", $G$5&amp;$N4824, $G$6)), "" )</f>
        <v/>
      </c>
      <c r="Q4824" t="b" cm="1">
        <f t="array" ref="Q4824">IF(
    $U$1=1, AND($P4824&lt;&gt;"", $P4824&lt;&gt;"...", $P4824&lt;&gt;"입력오류"),
    IF(
        $U$18=1, AND($P4824&lt;&gt;"", $P4824&lt;&gt;"...", $P4824&lt;&gt;"입력오류", ISNUMBER(FIND(INDEX($T$2:$T$7,$U$1),$P4824))),
        IF(
            $U$17="기타", AND($P4824&lt;&gt;"", $P4824&lt;&gt;"...", $P4824&lt;&gt;"입력오류", NOT(ISNUMBER(FIND($T$21:$T$34,$P4824)))),
            AND($P4824&lt;&gt;"", $P4824&lt;&gt;"...", $P4824&lt;&gt;"입력오류", $T$19=$P4824)
        )
    )
)</f>
        <v>0</v>
      </c>
    </row>
    <row r="4825" spans="9:17">
      <c r="I4825">
        <f t="shared" si="226"/>
        <v>4824</v>
      </c>
      <c r="J4825">
        <f t="shared" si="227"/>
        <v>99</v>
      </c>
      <c r="K4825">
        <f t="shared" si="225"/>
        <v>3</v>
      </c>
      <c r="L4825" t="b">
        <f>COUNTIF($N$2:N4825, N4825)=1</f>
        <v>1</v>
      </c>
      <c r="M4825" s="37">
        <f>IF( $Q4825, MAX($M$1:M4824)+1, 0)</f>
        <v>0</v>
      </c>
      <c r="N4825" t="str" cm="1">
        <f t="array" ref="N4825">INDEX($A$9:$F$1048576, $J4825, $K4825 )</f>
        <v>01860</v>
      </c>
      <c r="O4825" t="str" cm="1">
        <f t="array" ref="O4825">INDEX($B$9:$F$1048576, $J4825, $K4825 )</f>
        <v>파르나스호텔(주)</v>
      </c>
      <c r="P4825" t="str" cm="1">
        <f t="array" ref="P4825">IF( $L4825, TRIM(_xll.IMDP("IR", $G$5&amp;$N4825, $G$6)), "" )</f>
        <v/>
      </c>
      <c r="Q4825" t="b" cm="1">
        <f t="array" ref="Q4825">IF(
    $U$1=1, AND($P4825&lt;&gt;"", $P4825&lt;&gt;"...", $P4825&lt;&gt;"입력오류"),
    IF(
        $U$18=1, AND($P4825&lt;&gt;"", $P4825&lt;&gt;"...", $P4825&lt;&gt;"입력오류", ISNUMBER(FIND(INDEX($T$2:$T$7,$U$1),$P4825))),
        IF(
            $U$17="기타", AND($P4825&lt;&gt;"", $P4825&lt;&gt;"...", $P4825&lt;&gt;"입력오류", NOT(ISNUMBER(FIND($T$21:$T$34,$P4825)))),
            AND($P4825&lt;&gt;"", $P4825&lt;&gt;"...", $P4825&lt;&gt;"입력오류", $T$19=$P4825)
        )
    )
)</f>
        <v>0</v>
      </c>
    </row>
    <row r="4826" spans="9:17">
      <c r="I4826">
        <f t="shared" si="226"/>
        <v>4825</v>
      </c>
      <c r="J4826">
        <f t="shared" si="227"/>
        <v>100</v>
      </c>
      <c r="K4826">
        <f t="shared" si="225"/>
        <v>3</v>
      </c>
      <c r="L4826" t="b">
        <f>COUNTIF($N$2:N4826, N4826)=1</f>
        <v>0</v>
      </c>
      <c r="M4826" s="37">
        <f>IF( $Q4826, MAX($M$1:M4825)+1, 0)</f>
        <v>0</v>
      </c>
      <c r="N4826" t="str" cm="1">
        <f t="array" ref="N4826">INDEX($A$9:$F$1048576, $J4826, $K4826 )</f>
        <v>01867</v>
      </c>
      <c r="O4826" t="str" cm="1">
        <f t="array" ref="O4826">INDEX($B$9:$F$1048576, $J4826, $K4826 )</f>
        <v>SK가스</v>
      </c>
      <c r="P4826" t="str" cm="1">
        <f t="array" ref="P4826">IF( $L4826, TRIM(_xll.IMDP("IR", $G$5&amp;$N4826, $G$6)), "" )</f>
        <v/>
      </c>
      <c r="Q4826" t="b" cm="1">
        <f t="array" ref="Q4826">IF(
    $U$1=1, AND($P4826&lt;&gt;"", $P4826&lt;&gt;"...", $P4826&lt;&gt;"입력오류"),
    IF(
        $U$18=1, AND($P4826&lt;&gt;"", $P4826&lt;&gt;"...", $P4826&lt;&gt;"입력오류", ISNUMBER(FIND(INDEX($T$2:$T$7,$U$1),$P4826))),
        IF(
            $U$17="기타", AND($P4826&lt;&gt;"", $P4826&lt;&gt;"...", $P4826&lt;&gt;"입력오류", NOT(ISNUMBER(FIND($T$21:$T$34,$P4826)))),
            AND($P4826&lt;&gt;"", $P4826&lt;&gt;"...", $P4826&lt;&gt;"입력오류", $T$19=$P4826)
        )
    )
)</f>
        <v>0</v>
      </c>
    </row>
    <row r="4827" spans="9:17">
      <c r="I4827">
        <f t="shared" si="226"/>
        <v>4826</v>
      </c>
      <c r="J4827">
        <f t="shared" si="227"/>
        <v>101</v>
      </c>
      <c r="K4827">
        <f t="shared" si="225"/>
        <v>3</v>
      </c>
      <c r="L4827" t="b">
        <f>COUNTIF($N$2:N4827, N4827)=1</f>
        <v>1</v>
      </c>
      <c r="M4827" s="37">
        <f>IF( $Q4827, MAX($M$1:M4826)+1, 0)</f>
        <v>0</v>
      </c>
      <c r="N4827" t="str" cm="1">
        <f t="array" ref="N4827">INDEX($A$9:$F$1048576, $J4827, $K4827 )</f>
        <v>01929</v>
      </c>
      <c r="O4827" t="str" cm="1">
        <f t="array" ref="O4827">INDEX($B$9:$F$1048576, $J4827, $K4827 )</f>
        <v>롯데역사</v>
      </c>
      <c r="P4827" t="str" cm="1">
        <f t="array" ref="P4827">IF( $L4827, TRIM(_xll.IMDP("IR", $G$5&amp;$N4827, $G$6)), "" )</f>
        <v/>
      </c>
      <c r="Q4827" t="b" cm="1">
        <f t="array" ref="Q4827">IF(
    $U$1=1, AND($P4827&lt;&gt;"", $P4827&lt;&gt;"...", $P4827&lt;&gt;"입력오류"),
    IF(
        $U$18=1, AND($P4827&lt;&gt;"", $P4827&lt;&gt;"...", $P4827&lt;&gt;"입력오류", ISNUMBER(FIND(INDEX($T$2:$T$7,$U$1),$P4827))),
        IF(
            $U$17="기타", AND($P4827&lt;&gt;"", $P4827&lt;&gt;"...", $P4827&lt;&gt;"입력오류", NOT(ISNUMBER(FIND($T$21:$T$34,$P4827)))),
            AND($P4827&lt;&gt;"", $P4827&lt;&gt;"...", $P4827&lt;&gt;"입력오류", $T$19=$P4827)
        )
    )
)</f>
        <v>0</v>
      </c>
    </row>
    <row r="4828" spans="9:17">
      <c r="I4828">
        <f t="shared" si="226"/>
        <v>4827</v>
      </c>
      <c r="J4828">
        <f t="shared" si="227"/>
        <v>102</v>
      </c>
      <c r="K4828">
        <f t="shared" si="225"/>
        <v>3</v>
      </c>
      <c r="L4828" t="b">
        <f>COUNTIF($N$2:N4828, N4828)=1</f>
        <v>0</v>
      </c>
      <c r="M4828" s="37">
        <f>IF( $Q4828, MAX($M$1:M4827)+1, 0)</f>
        <v>0</v>
      </c>
      <c r="N4828" t="str" cm="1">
        <f t="array" ref="N4828">INDEX($A$9:$F$1048576, $J4828, $K4828 )</f>
        <v>01980</v>
      </c>
      <c r="O4828" t="str" cm="1">
        <f t="array" ref="O4828">INDEX($B$9:$F$1048576, $J4828, $K4828 )</f>
        <v>하나캐피탈</v>
      </c>
      <c r="P4828" t="str" cm="1">
        <f t="array" ref="P4828">IF( $L4828, TRIM(_xll.IMDP("IR", $G$5&amp;$N4828, $G$6)), "" )</f>
        <v/>
      </c>
      <c r="Q4828" t="b" cm="1">
        <f t="array" ref="Q4828">IF(
    $U$1=1, AND($P4828&lt;&gt;"", $P4828&lt;&gt;"...", $P4828&lt;&gt;"입력오류"),
    IF(
        $U$18=1, AND($P4828&lt;&gt;"", $P4828&lt;&gt;"...", $P4828&lt;&gt;"입력오류", ISNUMBER(FIND(INDEX($T$2:$T$7,$U$1),$P4828))),
        IF(
            $U$17="기타", AND($P4828&lt;&gt;"", $P4828&lt;&gt;"...", $P4828&lt;&gt;"입력오류", NOT(ISNUMBER(FIND($T$21:$T$34,$P4828)))),
            AND($P4828&lt;&gt;"", $P4828&lt;&gt;"...", $P4828&lt;&gt;"입력오류", $T$19=$P4828)
        )
    )
)</f>
        <v>0</v>
      </c>
    </row>
    <row r="4829" spans="9:17">
      <c r="I4829">
        <f t="shared" si="226"/>
        <v>4828</v>
      </c>
      <c r="J4829">
        <f t="shared" si="227"/>
        <v>103</v>
      </c>
      <c r="K4829">
        <f t="shared" si="225"/>
        <v>3</v>
      </c>
      <c r="L4829" t="b">
        <f>COUNTIF($N$2:N4829, N4829)=1</f>
        <v>1</v>
      </c>
      <c r="M4829" s="37">
        <f>IF( $Q4829, MAX($M$1:M4828)+1, 0)</f>
        <v>0</v>
      </c>
      <c r="N4829" t="str" cm="1">
        <f t="array" ref="N4829">INDEX($A$9:$F$1048576, $J4829, $K4829 )</f>
        <v>01991</v>
      </c>
      <c r="O4829" t="str" cm="1">
        <f t="array" ref="O4829">INDEX($B$9:$F$1048576, $J4829, $K4829 )</f>
        <v>한무쇼핑</v>
      </c>
      <c r="P4829" t="str" cm="1">
        <f t="array" ref="P4829">IF( $L4829, TRIM(_xll.IMDP("IR", $G$5&amp;$N4829, $G$6)), "" )</f>
        <v/>
      </c>
      <c r="Q4829" t="b" cm="1">
        <f t="array" ref="Q4829">IF(
    $U$1=1, AND($P4829&lt;&gt;"", $P4829&lt;&gt;"...", $P4829&lt;&gt;"입력오류"),
    IF(
        $U$18=1, AND($P4829&lt;&gt;"", $P4829&lt;&gt;"...", $P4829&lt;&gt;"입력오류", ISNUMBER(FIND(INDEX($T$2:$T$7,$U$1),$P4829))),
        IF(
            $U$17="기타", AND($P4829&lt;&gt;"", $P4829&lt;&gt;"...", $P4829&lt;&gt;"입력오류", NOT(ISNUMBER(FIND($T$21:$T$34,$P4829)))),
            AND($P4829&lt;&gt;"", $P4829&lt;&gt;"...", $P4829&lt;&gt;"입력오류", $T$19=$P4829)
        )
    )
)</f>
        <v>0</v>
      </c>
    </row>
    <row r="4830" spans="9:17">
      <c r="I4830">
        <f t="shared" si="226"/>
        <v>4829</v>
      </c>
      <c r="J4830">
        <f t="shared" si="227"/>
        <v>104</v>
      </c>
      <c r="K4830">
        <f t="shared" si="225"/>
        <v>3</v>
      </c>
      <c r="L4830" t="b">
        <f>COUNTIF($N$2:N4830, N4830)=1</f>
        <v>1</v>
      </c>
      <c r="M4830" s="37">
        <f>IF( $Q4830, MAX($M$1:M4829)+1, 0)</f>
        <v>0</v>
      </c>
      <c r="N4830" t="str" cm="1">
        <f t="array" ref="N4830">INDEX($A$9:$F$1048576, $J4830, $K4830 )</f>
        <v>02000</v>
      </c>
      <c r="O4830" t="str" cm="1">
        <f t="array" ref="O4830">INDEX($B$9:$F$1048576, $J4830, $K4830 )</f>
        <v>한섬</v>
      </c>
      <c r="P4830" t="str" cm="1">
        <f t="array" ref="P4830">IF( $L4830, TRIM(_xll.IMDP("IR", $G$5&amp;$N4830, $G$6)), "" )</f>
        <v/>
      </c>
      <c r="Q4830" t="b" cm="1">
        <f t="array" ref="Q4830">IF(
    $U$1=1, AND($P4830&lt;&gt;"", $P4830&lt;&gt;"...", $P4830&lt;&gt;"입력오류"),
    IF(
        $U$18=1, AND($P4830&lt;&gt;"", $P4830&lt;&gt;"...", $P4830&lt;&gt;"입력오류", ISNUMBER(FIND(INDEX($T$2:$T$7,$U$1),$P4830))),
        IF(
            $U$17="기타", AND($P4830&lt;&gt;"", $P4830&lt;&gt;"...", $P4830&lt;&gt;"입력오류", NOT(ISNUMBER(FIND($T$21:$T$34,$P4830)))),
            AND($P4830&lt;&gt;"", $P4830&lt;&gt;"...", $P4830&lt;&gt;"입력오류", $T$19=$P4830)
        )
    )
)</f>
        <v>0</v>
      </c>
    </row>
    <row r="4831" spans="9:17">
      <c r="I4831">
        <f t="shared" si="226"/>
        <v>4830</v>
      </c>
      <c r="J4831">
        <f t="shared" si="227"/>
        <v>105</v>
      </c>
      <c r="K4831">
        <f t="shared" si="225"/>
        <v>3</v>
      </c>
      <c r="L4831" t="b">
        <f>COUNTIF($N$2:N4831, N4831)=1</f>
        <v>1</v>
      </c>
      <c r="M4831" s="37">
        <f>IF( $Q4831, MAX($M$1:M4830)+1, 0)</f>
        <v>0</v>
      </c>
      <c r="N4831" t="str" cm="1">
        <f t="array" ref="N4831">INDEX($A$9:$F$1048576, $J4831, $K4831 )</f>
        <v>02079</v>
      </c>
      <c r="O4831" t="str" cm="1">
        <f t="array" ref="O4831">INDEX($B$9:$F$1048576, $J4831, $K4831 )</f>
        <v>한화임팩트</v>
      </c>
      <c r="P4831" t="str" cm="1">
        <f t="array" ref="P4831">IF( $L4831, TRIM(_xll.IMDP("IR", $G$5&amp;$N4831, $G$6)), "" )</f>
        <v/>
      </c>
      <c r="Q4831" t="b" cm="1">
        <f t="array" ref="Q4831">IF(
    $U$1=1, AND($P4831&lt;&gt;"", $P4831&lt;&gt;"...", $P4831&lt;&gt;"입력오류"),
    IF(
        $U$18=1, AND($P4831&lt;&gt;"", $P4831&lt;&gt;"...", $P4831&lt;&gt;"입력오류", ISNUMBER(FIND(INDEX($T$2:$T$7,$U$1),$P4831))),
        IF(
            $U$17="기타", AND($P4831&lt;&gt;"", $P4831&lt;&gt;"...", $P4831&lt;&gt;"입력오류", NOT(ISNUMBER(FIND($T$21:$T$34,$P4831)))),
            AND($P4831&lt;&gt;"", $P4831&lt;&gt;"...", $P4831&lt;&gt;"입력오류", $T$19=$P4831)
        )
    )
)</f>
        <v>0</v>
      </c>
    </row>
    <row r="4832" spans="9:17">
      <c r="I4832">
        <f t="shared" si="226"/>
        <v>4831</v>
      </c>
      <c r="J4832">
        <f t="shared" si="227"/>
        <v>106</v>
      </c>
      <c r="K4832">
        <f t="shared" si="225"/>
        <v>3</v>
      </c>
      <c r="L4832" t="b">
        <f>COUNTIF($N$2:N4832, N4832)=1</f>
        <v>0</v>
      </c>
      <c r="M4832" s="37">
        <f>IF( $Q4832, MAX($M$1:M4831)+1, 0)</f>
        <v>0</v>
      </c>
      <c r="N4832" t="str" cm="1">
        <f t="array" ref="N4832">INDEX($A$9:$F$1048576, $J4832, $K4832 )</f>
        <v>02124</v>
      </c>
      <c r="O4832" t="str" cm="1">
        <f t="array" ref="O4832">INDEX($B$9:$F$1048576, $J4832, $K4832 )</f>
        <v>코웨이</v>
      </c>
      <c r="P4832" t="str" cm="1">
        <f t="array" ref="P4832">IF( $L4832, TRIM(_xll.IMDP("IR", $G$5&amp;$N4832, $G$6)), "" )</f>
        <v/>
      </c>
      <c r="Q4832" t="b" cm="1">
        <f t="array" ref="Q4832">IF(
    $U$1=1, AND($P4832&lt;&gt;"", $P4832&lt;&gt;"...", $P4832&lt;&gt;"입력오류"),
    IF(
        $U$18=1, AND($P4832&lt;&gt;"", $P4832&lt;&gt;"...", $P4832&lt;&gt;"입력오류", ISNUMBER(FIND(INDEX($T$2:$T$7,$U$1),$P4832))),
        IF(
            $U$17="기타", AND($P4832&lt;&gt;"", $P4832&lt;&gt;"...", $P4832&lt;&gt;"입력오류", NOT(ISNUMBER(FIND($T$21:$T$34,$P4832)))),
            AND($P4832&lt;&gt;"", $P4832&lt;&gt;"...", $P4832&lt;&gt;"입력오류", $T$19=$P4832)
        )
    )
)</f>
        <v>0</v>
      </c>
    </row>
    <row r="4833" spans="9:17">
      <c r="I4833">
        <f t="shared" si="226"/>
        <v>4832</v>
      </c>
      <c r="J4833">
        <f t="shared" si="227"/>
        <v>107</v>
      </c>
      <c r="K4833">
        <f t="shared" si="225"/>
        <v>3</v>
      </c>
      <c r="L4833" t="b">
        <f>COUNTIF($N$2:N4833, N4833)=1</f>
        <v>0</v>
      </c>
      <c r="M4833" s="37">
        <f>IF( $Q4833, MAX($M$1:M4832)+1, 0)</f>
        <v>0</v>
      </c>
      <c r="N4833" t="str" cm="1">
        <f t="array" ref="N4833">INDEX($A$9:$F$1048576, $J4833, $K4833 )</f>
        <v>02132</v>
      </c>
      <c r="O4833" t="str" cm="1">
        <f t="array" ref="O4833">INDEX($B$9:$F$1048576, $J4833, $K4833 )</f>
        <v>KCC건설</v>
      </c>
      <c r="P4833" t="str" cm="1">
        <f t="array" ref="P4833">IF( $L4833, TRIM(_xll.IMDP("IR", $G$5&amp;$N4833, $G$6)), "" )</f>
        <v/>
      </c>
      <c r="Q4833" t="b" cm="1">
        <f t="array" ref="Q4833">IF(
    $U$1=1, AND($P4833&lt;&gt;"", $P4833&lt;&gt;"...", $P4833&lt;&gt;"입력오류"),
    IF(
        $U$18=1, AND($P4833&lt;&gt;"", $P4833&lt;&gt;"...", $P4833&lt;&gt;"입력오류", ISNUMBER(FIND(INDEX($T$2:$T$7,$U$1),$P4833))),
        IF(
            $U$17="기타", AND($P4833&lt;&gt;"", $P4833&lt;&gt;"...", $P4833&lt;&gt;"입력오류", NOT(ISNUMBER(FIND($T$21:$T$34,$P4833)))),
            AND($P4833&lt;&gt;"", $P4833&lt;&gt;"...", $P4833&lt;&gt;"입력오류", $T$19=$P4833)
        )
    )
)</f>
        <v>0</v>
      </c>
    </row>
    <row r="4834" spans="9:17">
      <c r="I4834">
        <f t="shared" si="226"/>
        <v>4833</v>
      </c>
      <c r="J4834">
        <f t="shared" si="227"/>
        <v>108</v>
      </c>
      <c r="K4834">
        <f t="shared" si="225"/>
        <v>3</v>
      </c>
      <c r="L4834" t="b">
        <f>COUNTIF($N$2:N4834, N4834)=1</f>
        <v>0</v>
      </c>
      <c r="M4834" s="37">
        <f>IF( $Q4834, MAX($M$1:M4833)+1, 0)</f>
        <v>0</v>
      </c>
      <c r="N4834" t="str" cm="1">
        <f t="array" ref="N4834">INDEX($A$9:$F$1048576, $J4834, $K4834 )</f>
        <v>02183</v>
      </c>
      <c r="O4834" t="str" cm="1">
        <f t="array" ref="O4834">INDEX($B$9:$F$1048576, $J4834, $K4834 )</f>
        <v>한국렌탈　　　　　</v>
      </c>
      <c r="P4834" t="str" cm="1">
        <f t="array" ref="P4834">IF( $L4834, TRIM(_xll.IMDP("IR", $G$5&amp;$N4834, $G$6)), "" )</f>
        <v/>
      </c>
      <c r="Q4834" t="b" cm="1">
        <f t="array" ref="Q4834">IF(
    $U$1=1, AND($P4834&lt;&gt;"", $P4834&lt;&gt;"...", $P4834&lt;&gt;"입력오류"),
    IF(
        $U$18=1, AND($P4834&lt;&gt;"", $P4834&lt;&gt;"...", $P4834&lt;&gt;"입력오류", ISNUMBER(FIND(INDEX($T$2:$T$7,$U$1),$P4834))),
        IF(
            $U$17="기타", AND($P4834&lt;&gt;"", $P4834&lt;&gt;"...", $P4834&lt;&gt;"입력오류", NOT(ISNUMBER(FIND($T$21:$T$34,$P4834)))),
            AND($P4834&lt;&gt;"", $P4834&lt;&gt;"...", $P4834&lt;&gt;"입력오류", $T$19=$P4834)
        )
    )
)</f>
        <v>0</v>
      </c>
    </row>
    <row r="4835" spans="9:17">
      <c r="I4835">
        <f t="shared" si="226"/>
        <v>4834</v>
      </c>
      <c r="J4835">
        <f t="shared" si="227"/>
        <v>109</v>
      </c>
      <c r="K4835">
        <f t="shared" si="225"/>
        <v>3</v>
      </c>
      <c r="L4835" t="b">
        <f>COUNTIF($N$2:N4835, N4835)=1</f>
        <v>0</v>
      </c>
      <c r="M4835" s="37">
        <f>IF( $Q4835, MAX($M$1:M4834)+1, 0)</f>
        <v>0</v>
      </c>
      <c r="N4835" t="str" cm="1">
        <f t="array" ref="N4835">INDEX($A$9:$F$1048576, $J4835, $K4835 )</f>
        <v>02196</v>
      </c>
      <c r="O4835" t="str" cm="1">
        <f t="array" ref="O4835">INDEX($B$9:$F$1048576, $J4835, $K4835 )</f>
        <v>KB캐피탈</v>
      </c>
      <c r="P4835" t="str" cm="1">
        <f t="array" ref="P4835">IF( $L4835, TRIM(_xll.IMDP("IR", $G$5&amp;$N4835, $G$6)), "" )</f>
        <v/>
      </c>
      <c r="Q4835" t="b" cm="1">
        <f t="array" ref="Q4835">IF(
    $U$1=1, AND($P4835&lt;&gt;"", $P4835&lt;&gt;"...", $P4835&lt;&gt;"입력오류"),
    IF(
        $U$18=1, AND($P4835&lt;&gt;"", $P4835&lt;&gt;"...", $P4835&lt;&gt;"입력오류", ISNUMBER(FIND(INDEX($T$2:$T$7,$U$1),$P4835))),
        IF(
            $U$17="기타", AND($P4835&lt;&gt;"", $P4835&lt;&gt;"...", $P4835&lt;&gt;"입력오류", NOT(ISNUMBER(FIND($T$21:$T$34,$P4835)))),
            AND($P4835&lt;&gt;"", $P4835&lt;&gt;"...", $P4835&lt;&gt;"입력오류", $T$19=$P4835)
        )
    )
)</f>
        <v>0</v>
      </c>
    </row>
    <row r="4836" spans="9:17">
      <c r="I4836">
        <f t="shared" si="226"/>
        <v>4835</v>
      </c>
      <c r="J4836">
        <f t="shared" si="227"/>
        <v>110</v>
      </c>
      <c r="K4836">
        <f t="shared" si="225"/>
        <v>3</v>
      </c>
      <c r="L4836" t="b">
        <f>COUNTIF($N$2:N4836, N4836)=1</f>
        <v>1</v>
      </c>
      <c r="M4836" s="37">
        <f>IF( $Q4836, MAX($M$1:M4835)+1, 0)</f>
        <v>0</v>
      </c>
      <c r="N4836" t="str" cm="1">
        <f t="array" ref="N4836">INDEX($A$9:$F$1048576, $J4836, $K4836 )</f>
        <v>02210</v>
      </c>
      <c r="O4836" t="str" cm="1">
        <f t="array" ref="O4836">INDEX($B$9:$F$1048576, $J4836, $K4836 )</f>
        <v>포스코아이씨티</v>
      </c>
      <c r="P4836" t="str" cm="1">
        <f t="array" ref="P4836">IF( $L4836, TRIM(_xll.IMDP("IR", $G$5&amp;$N4836, $G$6)), "" )</f>
        <v/>
      </c>
      <c r="Q4836" t="b" cm="1">
        <f t="array" ref="Q4836">IF(
    $U$1=1, AND($P4836&lt;&gt;"", $P4836&lt;&gt;"...", $P4836&lt;&gt;"입력오류"),
    IF(
        $U$18=1, AND($P4836&lt;&gt;"", $P4836&lt;&gt;"...", $P4836&lt;&gt;"입력오류", ISNUMBER(FIND(INDEX($T$2:$T$7,$U$1),$P4836))),
        IF(
            $U$17="기타", AND($P4836&lt;&gt;"", $P4836&lt;&gt;"...", $P4836&lt;&gt;"입력오류", NOT(ISNUMBER(FIND($T$21:$T$34,$P4836)))),
            AND($P4836&lt;&gt;"", $P4836&lt;&gt;"...", $P4836&lt;&gt;"입력오류", $T$19=$P4836)
        )
    )
)</f>
        <v>0</v>
      </c>
    </row>
    <row r="4837" spans="9:17">
      <c r="I4837">
        <f t="shared" si="226"/>
        <v>4836</v>
      </c>
      <c r="J4837">
        <f t="shared" si="227"/>
        <v>111</v>
      </c>
      <c r="K4837">
        <f t="shared" si="225"/>
        <v>3</v>
      </c>
      <c r="L4837" t="b">
        <f>COUNTIF($N$2:N4837, N4837)=1</f>
        <v>1</v>
      </c>
      <c r="M4837" s="37">
        <f>IF( $Q4837, MAX($M$1:M4836)+1, 0)</f>
        <v>0</v>
      </c>
      <c r="N4837" t="str" cm="1">
        <f t="array" ref="N4837">INDEX($A$9:$F$1048576, $J4837, $K4837 )</f>
        <v>02341</v>
      </c>
      <c r="O4837" t="str" cm="1">
        <f t="array" ref="O4837">INDEX($B$9:$F$1048576, $J4837, $K4837 )</f>
        <v>유진기업</v>
      </c>
      <c r="P4837" t="str" cm="1">
        <f t="array" ref="P4837">IF( $L4837, TRIM(_xll.IMDP("IR", $G$5&amp;$N4837, $G$6)), "" )</f>
        <v/>
      </c>
      <c r="Q4837" t="b" cm="1">
        <f t="array" ref="Q4837">IF(
    $U$1=1, AND($P4837&lt;&gt;"", $P4837&lt;&gt;"...", $P4837&lt;&gt;"입력오류"),
    IF(
        $U$18=1, AND($P4837&lt;&gt;"", $P4837&lt;&gt;"...", $P4837&lt;&gt;"입력오류", ISNUMBER(FIND(INDEX($T$2:$T$7,$U$1),$P4837))),
        IF(
            $U$17="기타", AND($P4837&lt;&gt;"", $P4837&lt;&gt;"...", $P4837&lt;&gt;"입력오류", NOT(ISNUMBER(FIND($T$21:$T$34,$P4837)))),
            AND($P4837&lt;&gt;"", $P4837&lt;&gt;"...", $P4837&lt;&gt;"입력오류", $T$19=$P4837)
        )
    )
)</f>
        <v>0</v>
      </c>
    </row>
    <row r="4838" spans="9:17">
      <c r="I4838">
        <f t="shared" si="226"/>
        <v>4837</v>
      </c>
      <c r="J4838">
        <f t="shared" si="227"/>
        <v>112</v>
      </c>
      <c r="K4838">
        <f t="shared" si="225"/>
        <v>3</v>
      </c>
      <c r="L4838" t="b">
        <f>COUNTIF($N$2:N4838, N4838)=1</f>
        <v>0</v>
      </c>
      <c r="M4838" s="37">
        <f>IF( $Q4838, MAX($M$1:M4837)+1, 0)</f>
        <v>0</v>
      </c>
      <c r="N4838" t="str" cm="1">
        <f t="array" ref="N4838">INDEX($A$9:$F$1048576, $J4838, $K4838 )</f>
        <v>02353</v>
      </c>
      <c r="O4838" t="str" cm="1">
        <f t="array" ref="O4838">INDEX($B$9:$F$1048576, $J4838, $K4838 )</f>
        <v>롯데쇼핑</v>
      </c>
      <c r="P4838" t="str" cm="1">
        <f t="array" ref="P4838">IF( $L4838, TRIM(_xll.IMDP("IR", $G$5&amp;$N4838, $G$6)), "" )</f>
        <v/>
      </c>
      <c r="Q4838" t="b" cm="1">
        <f t="array" ref="Q4838">IF(
    $U$1=1, AND($P4838&lt;&gt;"", $P4838&lt;&gt;"...", $P4838&lt;&gt;"입력오류"),
    IF(
        $U$18=1, AND($P4838&lt;&gt;"", $P4838&lt;&gt;"...", $P4838&lt;&gt;"입력오류", ISNUMBER(FIND(INDEX($T$2:$T$7,$U$1),$P4838))),
        IF(
            $U$17="기타", AND($P4838&lt;&gt;"", $P4838&lt;&gt;"...", $P4838&lt;&gt;"입력오류", NOT(ISNUMBER(FIND($T$21:$T$34,$P4838)))),
            AND($P4838&lt;&gt;"", $P4838&lt;&gt;"...", $P4838&lt;&gt;"입력오류", $T$19=$P4838)
        )
    )
)</f>
        <v>0</v>
      </c>
    </row>
    <row r="4839" spans="9:17">
      <c r="I4839">
        <f t="shared" si="226"/>
        <v>4838</v>
      </c>
      <c r="J4839">
        <f t="shared" si="227"/>
        <v>113</v>
      </c>
      <c r="K4839">
        <f t="shared" si="225"/>
        <v>3</v>
      </c>
      <c r="L4839" t="b">
        <f>COUNTIF($N$2:N4839, N4839)=1</f>
        <v>0</v>
      </c>
      <c r="M4839" s="37">
        <f>IF( $Q4839, MAX($M$1:M4838)+1, 0)</f>
        <v>0</v>
      </c>
      <c r="N4839" t="str" cm="1">
        <f t="array" ref="N4839">INDEX($A$9:$F$1048576, $J4839, $K4839 )</f>
        <v>02376</v>
      </c>
      <c r="O4839" t="str" cm="1">
        <f t="array" ref="O4839">INDEX($B$9:$F$1048576, $J4839, $K4839 )</f>
        <v>한국캐피탈</v>
      </c>
      <c r="P4839" t="str" cm="1">
        <f t="array" ref="P4839">IF( $L4839, TRIM(_xll.IMDP("IR", $G$5&amp;$N4839, $G$6)), "" )</f>
        <v/>
      </c>
      <c r="Q4839" t="b" cm="1">
        <f t="array" ref="Q4839">IF(
    $U$1=1, AND($P4839&lt;&gt;"", $P4839&lt;&gt;"...", $P4839&lt;&gt;"입력오류"),
    IF(
        $U$18=1, AND($P4839&lt;&gt;"", $P4839&lt;&gt;"...", $P4839&lt;&gt;"입력오류", ISNUMBER(FIND(INDEX($T$2:$T$7,$U$1),$P4839))),
        IF(
            $U$17="기타", AND($P4839&lt;&gt;"", $P4839&lt;&gt;"...", $P4839&lt;&gt;"입력오류", NOT(ISNUMBER(FIND($T$21:$T$34,$P4839)))),
            AND($P4839&lt;&gt;"", $P4839&lt;&gt;"...", $P4839&lt;&gt;"입력오류", $T$19=$P4839)
        )
    )
)</f>
        <v>0</v>
      </c>
    </row>
    <row r="4840" spans="9:17">
      <c r="I4840">
        <f t="shared" si="226"/>
        <v>4839</v>
      </c>
      <c r="J4840">
        <f t="shared" si="227"/>
        <v>114</v>
      </c>
      <c r="K4840">
        <f t="shared" si="225"/>
        <v>3</v>
      </c>
      <c r="L4840" t="b">
        <f>COUNTIF($N$2:N4840, N4840)=1</f>
        <v>0</v>
      </c>
      <c r="M4840" s="37">
        <f>IF( $Q4840, MAX($M$1:M4839)+1, 0)</f>
        <v>0</v>
      </c>
      <c r="N4840" t="str" cm="1">
        <f t="array" ref="N4840">INDEX($A$9:$F$1048576, $J4840, $K4840 )</f>
        <v>02378</v>
      </c>
      <c r="O4840" t="str" cm="1">
        <f t="array" ref="O4840">INDEX($B$9:$F$1048576, $J4840, $K4840 )</f>
        <v>신한캐피탈</v>
      </c>
      <c r="P4840" t="str" cm="1">
        <f t="array" ref="P4840">IF( $L4840, TRIM(_xll.IMDP("IR", $G$5&amp;$N4840, $G$6)), "" )</f>
        <v/>
      </c>
      <c r="Q4840" t="b" cm="1">
        <f t="array" ref="Q4840">IF(
    $U$1=1, AND($P4840&lt;&gt;"", $P4840&lt;&gt;"...", $P4840&lt;&gt;"입력오류"),
    IF(
        $U$18=1, AND($P4840&lt;&gt;"", $P4840&lt;&gt;"...", $P4840&lt;&gt;"입력오류", ISNUMBER(FIND(INDEX($T$2:$T$7,$U$1),$P4840))),
        IF(
            $U$17="기타", AND($P4840&lt;&gt;"", $P4840&lt;&gt;"...", $P4840&lt;&gt;"입력오류", NOT(ISNUMBER(FIND($T$21:$T$34,$P4840)))),
            AND($P4840&lt;&gt;"", $P4840&lt;&gt;"...", $P4840&lt;&gt;"입력오류", $T$19=$P4840)
        )
    )
)</f>
        <v>0</v>
      </c>
    </row>
    <row r="4841" spans="9:17">
      <c r="I4841">
        <f t="shared" si="226"/>
        <v>4840</v>
      </c>
      <c r="J4841">
        <f t="shared" si="227"/>
        <v>115</v>
      </c>
      <c r="K4841">
        <f t="shared" si="225"/>
        <v>3</v>
      </c>
      <c r="L4841" t="b">
        <f>COUNTIF($N$2:N4841, N4841)=1</f>
        <v>1</v>
      </c>
      <c r="M4841" s="37">
        <f>IF( $Q4841, MAX($M$1:M4840)+1, 0)</f>
        <v>0</v>
      </c>
      <c r="N4841" t="str" cm="1">
        <f t="array" ref="N4841">INDEX($A$9:$F$1048576, $J4841, $K4841 )</f>
        <v>02478</v>
      </c>
      <c r="O4841" t="str" cm="1">
        <f t="array" ref="O4841">INDEX($B$9:$F$1048576, $J4841, $K4841 )</f>
        <v>호반건설</v>
      </c>
      <c r="P4841" t="str" cm="1">
        <f t="array" ref="P4841">IF( $L4841, TRIM(_xll.IMDP("IR", $G$5&amp;$N4841, $G$6)), "" )</f>
        <v/>
      </c>
      <c r="Q4841" t="b" cm="1">
        <f t="array" ref="Q4841">IF(
    $U$1=1, AND($P4841&lt;&gt;"", $P4841&lt;&gt;"...", $P4841&lt;&gt;"입력오류"),
    IF(
        $U$18=1, AND($P4841&lt;&gt;"", $P4841&lt;&gt;"...", $P4841&lt;&gt;"입력오류", ISNUMBER(FIND(INDEX($T$2:$T$7,$U$1),$P4841))),
        IF(
            $U$17="기타", AND($P4841&lt;&gt;"", $P4841&lt;&gt;"...", $P4841&lt;&gt;"입력오류", NOT(ISNUMBER(FIND($T$21:$T$34,$P4841)))),
            AND($P4841&lt;&gt;"", $P4841&lt;&gt;"...", $P4841&lt;&gt;"입력오류", $T$19=$P4841)
        )
    )
)</f>
        <v>0</v>
      </c>
    </row>
    <row r="4842" spans="9:17">
      <c r="I4842">
        <f t="shared" si="226"/>
        <v>4841</v>
      </c>
      <c r="J4842">
        <f t="shared" si="227"/>
        <v>116</v>
      </c>
      <c r="K4842">
        <f t="shared" si="225"/>
        <v>3</v>
      </c>
      <c r="L4842" t="b">
        <f>COUNTIF($N$2:N4842, N4842)=1</f>
        <v>0</v>
      </c>
      <c r="M4842" s="37">
        <f>IF( $Q4842, MAX($M$1:M4841)+1, 0)</f>
        <v>0</v>
      </c>
      <c r="N4842" t="str" cm="1">
        <f t="array" ref="N4842">INDEX($A$9:$F$1048576, $J4842, $K4842 )</f>
        <v>02508</v>
      </c>
      <c r="O4842" t="str" cm="1">
        <f t="array" ref="O4842">INDEX($B$9:$F$1048576, $J4842, $K4842 )</f>
        <v>하나에프앤아이</v>
      </c>
      <c r="P4842" t="str" cm="1">
        <f t="array" ref="P4842">IF( $L4842, TRIM(_xll.IMDP("IR", $G$5&amp;$N4842, $G$6)), "" )</f>
        <v/>
      </c>
      <c r="Q4842" t="b" cm="1">
        <f t="array" ref="Q4842">IF(
    $U$1=1, AND($P4842&lt;&gt;"", $P4842&lt;&gt;"...", $P4842&lt;&gt;"입력오류"),
    IF(
        $U$18=1, AND($P4842&lt;&gt;"", $P4842&lt;&gt;"...", $P4842&lt;&gt;"입력오류", ISNUMBER(FIND(INDEX($T$2:$T$7,$U$1),$P4842))),
        IF(
            $U$17="기타", AND($P4842&lt;&gt;"", $P4842&lt;&gt;"...", $P4842&lt;&gt;"입력오류", NOT(ISNUMBER(FIND($T$21:$T$34,$P4842)))),
            AND($P4842&lt;&gt;"", $P4842&lt;&gt;"...", $P4842&lt;&gt;"입력오류", $T$19=$P4842)
        )
    )
)</f>
        <v>0</v>
      </c>
    </row>
    <row r="4843" spans="9:17">
      <c r="I4843">
        <f t="shared" si="226"/>
        <v>4842</v>
      </c>
      <c r="J4843">
        <f t="shared" si="227"/>
        <v>117</v>
      </c>
      <c r="K4843">
        <f t="shared" si="225"/>
        <v>3</v>
      </c>
      <c r="L4843" t="b">
        <f>COUNTIF($N$2:N4843, N4843)=1</f>
        <v>0</v>
      </c>
      <c r="M4843" s="37">
        <f>IF( $Q4843, MAX($M$1:M4842)+1, 0)</f>
        <v>0</v>
      </c>
      <c r="N4843" t="str" cm="1">
        <f t="array" ref="N4843">INDEX($A$9:$F$1048576, $J4843, $K4843 )</f>
        <v>02510</v>
      </c>
      <c r="O4843" t="str" cm="1">
        <f t="array" ref="O4843">INDEX($B$9:$F$1048576, $J4843, $K4843 )</f>
        <v>포스코이앤씨</v>
      </c>
      <c r="P4843" t="str" cm="1">
        <f t="array" ref="P4843">IF( $L4843, TRIM(_xll.IMDP("IR", $G$5&amp;$N4843, $G$6)), "" )</f>
        <v/>
      </c>
      <c r="Q4843" t="b" cm="1">
        <f t="array" ref="Q4843">IF(
    $U$1=1, AND($P4843&lt;&gt;"", $P4843&lt;&gt;"...", $P4843&lt;&gt;"입력오류"),
    IF(
        $U$18=1, AND($P4843&lt;&gt;"", $P4843&lt;&gt;"...", $P4843&lt;&gt;"입력오류", ISNUMBER(FIND(INDEX($T$2:$T$7,$U$1),$P4843))),
        IF(
            $U$17="기타", AND($P4843&lt;&gt;"", $P4843&lt;&gt;"...", $P4843&lt;&gt;"입력오류", NOT(ISNUMBER(FIND($T$21:$T$34,$P4843)))),
            AND($P4843&lt;&gt;"", $P4843&lt;&gt;"...", $P4843&lt;&gt;"입력오류", $T$19=$P4843)
        )
    )
)</f>
        <v>0</v>
      </c>
    </row>
    <row r="4844" spans="9:17">
      <c r="I4844">
        <f t="shared" si="226"/>
        <v>4843</v>
      </c>
      <c r="J4844">
        <f t="shared" si="227"/>
        <v>118</v>
      </c>
      <c r="K4844">
        <f t="shared" si="225"/>
        <v>3</v>
      </c>
      <c r="L4844" t="b">
        <f>COUNTIF($N$2:N4844, N4844)=1</f>
        <v>0</v>
      </c>
      <c r="M4844" s="37">
        <f>IF( $Q4844, MAX($M$1:M4843)+1, 0)</f>
        <v>0</v>
      </c>
      <c r="N4844" t="str" cm="1">
        <f t="array" ref="N4844">INDEX($A$9:$F$1048576, $J4844, $K4844 )</f>
        <v>02575</v>
      </c>
      <c r="O4844" t="str" cm="1">
        <f t="array" ref="O4844">INDEX($B$9:$F$1048576, $J4844, $K4844 )</f>
        <v>한솔홈데코</v>
      </c>
      <c r="P4844" t="str" cm="1">
        <f t="array" ref="P4844">IF( $L4844, TRIM(_xll.IMDP("IR", $G$5&amp;$N4844, $G$6)), "" )</f>
        <v/>
      </c>
      <c r="Q4844" t="b" cm="1">
        <f t="array" ref="Q4844">IF(
    $U$1=1, AND($P4844&lt;&gt;"", $P4844&lt;&gt;"...", $P4844&lt;&gt;"입력오류"),
    IF(
        $U$18=1, AND($P4844&lt;&gt;"", $P4844&lt;&gt;"...", $P4844&lt;&gt;"입력오류", ISNUMBER(FIND(INDEX($T$2:$T$7,$U$1),$P4844))),
        IF(
            $U$17="기타", AND($P4844&lt;&gt;"", $P4844&lt;&gt;"...", $P4844&lt;&gt;"입력오류", NOT(ISNUMBER(FIND($T$21:$T$34,$P4844)))),
            AND($P4844&lt;&gt;"", $P4844&lt;&gt;"...", $P4844&lt;&gt;"입력오류", $T$19=$P4844)
        )
    )
)</f>
        <v>0</v>
      </c>
    </row>
    <row r="4845" spans="9:17">
      <c r="I4845">
        <f t="shared" si="226"/>
        <v>4844</v>
      </c>
      <c r="J4845">
        <f t="shared" si="227"/>
        <v>119</v>
      </c>
      <c r="K4845">
        <f t="shared" si="225"/>
        <v>3</v>
      </c>
      <c r="L4845" t="b">
        <f>COUNTIF($N$2:N4845, N4845)=1</f>
        <v>0</v>
      </c>
      <c r="M4845" s="37">
        <f>IF( $Q4845, MAX($M$1:M4844)+1, 0)</f>
        <v>0</v>
      </c>
      <c r="N4845" t="str" cm="1">
        <f t="array" ref="N4845">INDEX($A$9:$F$1048576, $J4845, $K4845 )</f>
        <v>02590</v>
      </c>
      <c r="O4845" t="str" cm="1">
        <f t="array" ref="O4845">INDEX($B$9:$F$1048576, $J4845, $K4845 )</f>
        <v>동화기업</v>
      </c>
      <c r="P4845" t="str" cm="1">
        <f t="array" ref="P4845">IF( $L4845, TRIM(_xll.IMDP("IR", $G$5&amp;$N4845, $G$6)), "" )</f>
        <v/>
      </c>
      <c r="Q4845" t="b" cm="1">
        <f t="array" ref="Q4845">IF(
    $U$1=1, AND($P4845&lt;&gt;"", $P4845&lt;&gt;"...", $P4845&lt;&gt;"입력오류"),
    IF(
        $U$18=1, AND($P4845&lt;&gt;"", $P4845&lt;&gt;"...", $P4845&lt;&gt;"입력오류", ISNUMBER(FIND(INDEX($T$2:$T$7,$U$1),$P4845))),
        IF(
            $U$17="기타", AND($P4845&lt;&gt;"", $P4845&lt;&gt;"...", $P4845&lt;&gt;"입력오류", NOT(ISNUMBER(FIND($T$21:$T$34,$P4845)))),
            AND($P4845&lt;&gt;"", $P4845&lt;&gt;"...", $P4845&lt;&gt;"입력오류", $T$19=$P4845)
        )
    )
)</f>
        <v>0</v>
      </c>
    </row>
    <row r="4846" spans="9:17">
      <c r="I4846">
        <f t="shared" si="226"/>
        <v>4845</v>
      </c>
      <c r="J4846">
        <f t="shared" si="227"/>
        <v>120</v>
      </c>
      <c r="K4846">
        <f t="shared" si="225"/>
        <v>3</v>
      </c>
      <c r="L4846" t="b">
        <f>COUNTIF($N$2:N4846, N4846)=1</f>
        <v>0</v>
      </c>
      <c r="M4846" s="37">
        <f>IF( $Q4846, MAX($M$1:M4845)+1, 0)</f>
        <v>0</v>
      </c>
      <c r="N4846" t="str" cm="1">
        <f t="array" ref="N4846">INDEX($A$9:$F$1048576, $J4846, $K4846 )</f>
        <v>02826</v>
      </c>
      <c r="O4846" t="str" cm="1">
        <f t="array" ref="O4846">INDEX($B$9:$F$1048576, $J4846, $K4846 )</f>
        <v>삼성물산</v>
      </c>
      <c r="P4846" t="str" cm="1">
        <f t="array" ref="P4846">IF( $L4846, TRIM(_xll.IMDP("IR", $G$5&amp;$N4846, $G$6)), "" )</f>
        <v/>
      </c>
      <c r="Q4846" t="b" cm="1">
        <f t="array" ref="Q4846">IF(
    $U$1=1, AND($P4846&lt;&gt;"", $P4846&lt;&gt;"...", $P4846&lt;&gt;"입력오류"),
    IF(
        $U$18=1, AND($P4846&lt;&gt;"", $P4846&lt;&gt;"...", $P4846&lt;&gt;"입력오류", ISNUMBER(FIND(INDEX($T$2:$T$7,$U$1),$P4846))),
        IF(
            $U$17="기타", AND($P4846&lt;&gt;"", $P4846&lt;&gt;"...", $P4846&lt;&gt;"입력오류", NOT(ISNUMBER(FIND($T$21:$T$34,$P4846)))),
            AND($P4846&lt;&gt;"", $P4846&lt;&gt;"...", $P4846&lt;&gt;"입력오류", $T$19=$P4846)
        )
    )
)</f>
        <v>0</v>
      </c>
    </row>
    <row r="4847" spans="9:17">
      <c r="I4847">
        <f t="shared" si="226"/>
        <v>4846</v>
      </c>
      <c r="J4847">
        <f t="shared" si="227"/>
        <v>121</v>
      </c>
      <c r="K4847">
        <f t="shared" si="225"/>
        <v>3</v>
      </c>
      <c r="L4847" t="b">
        <f>COUNTIF($N$2:N4847, N4847)=1</f>
        <v>0</v>
      </c>
      <c r="M4847" s="37">
        <f>IF( $Q4847, MAX($M$1:M4846)+1, 0)</f>
        <v>0</v>
      </c>
      <c r="N4847" t="str" cm="1">
        <f t="array" ref="N4847">INDEX($A$9:$F$1048576, $J4847, $K4847 )</f>
        <v>02882</v>
      </c>
      <c r="O4847" t="str" cm="1">
        <f t="array" ref="O4847">INDEX($B$9:$F$1048576, $J4847, $K4847 )</f>
        <v>한국증권금융</v>
      </c>
      <c r="P4847" t="str" cm="1">
        <f t="array" ref="P4847">IF( $L4847, TRIM(_xll.IMDP("IR", $G$5&amp;$N4847, $G$6)), "" )</f>
        <v/>
      </c>
      <c r="Q4847" t="b" cm="1">
        <f t="array" ref="Q4847">IF(
    $U$1=1, AND($P4847&lt;&gt;"", $P4847&lt;&gt;"...", $P4847&lt;&gt;"입력오류"),
    IF(
        $U$18=1, AND($P4847&lt;&gt;"", $P4847&lt;&gt;"...", $P4847&lt;&gt;"입력오류", ISNUMBER(FIND(INDEX($T$2:$T$7,$U$1),$P4847))),
        IF(
            $U$17="기타", AND($P4847&lt;&gt;"", $P4847&lt;&gt;"...", $P4847&lt;&gt;"입력오류", NOT(ISNUMBER(FIND($T$21:$T$34,$P4847)))),
            AND($P4847&lt;&gt;"", $P4847&lt;&gt;"...", $P4847&lt;&gt;"입력오류", $T$19=$P4847)
        )
    )
)</f>
        <v>0</v>
      </c>
    </row>
    <row r="4848" spans="9:17">
      <c r="I4848">
        <f t="shared" si="226"/>
        <v>4847</v>
      </c>
      <c r="J4848">
        <f t="shared" si="227"/>
        <v>122</v>
      </c>
      <c r="K4848">
        <f t="shared" si="225"/>
        <v>3</v>
      </c>
      <c r="L4848" t="b">
        <f>COUNTIF($N$2:N4848, N4848)=1</f>
        <v>0</v>
      </c>
      <c r="M4848" s="37">
        <f>IF( $Q4848, MAX($M$1:M4847)+1, 0)</f>
        <v>0</v>
      </c>
      <c r="N4848" t="str" cm="1">
        <f t="array" ref="N4848">INDEX($A$9:$F$1048576, $J4848, $K4848 )</f>
        <v>02927</v>
      </c>
      <c r="O4848" t="str" cm="1">
        <f t="array" ref="O4848">INDEX($B$9:$F$1048576, $J4848, $K4848 )</f>
        <v>SK실트론</v>
      </c>
      <c r="P4848" t="str" cm="1">
        <f t="array" ref="P4848">IF( $L4848, TRIM(_xll.IMDP("IR", $G$5&amp;$N4848, $G$6)), "" )</f>
        <v/>
      </c>
      <c r="Q4848" t="b" cm="1">
        <f t="array" ref="Q4848">IF(
    $U$1=1, AND($P4848&lt;&gt;"", $P4848&lt;&gt;"...", $P4848&lt;&gt;"입력오류"),
    IF(
        $U$18=1, AND($P4848&lt;&gt;"", $P4848&lt;&gt;"...", $P4848&lt;&gt;"입력오류", ISNUMBER(FIND(INDEX($T$2:$T$7,$U$1),$P4848))),
        IF(
            $U$17="기타", AND($P4848&lt;&gt;"", $P4848&lt;&gt;"...", $P4848&lt;&gt;"입력오류", NOT(ISNUMBER(FIND($T$21:$T$34,$P4848)))),
            AND($P4848&lt;&gt;"", $P4848&lt;&gt;"...", $P4848&lt;&gt;"입력오류", $T$19=$P4848)
        )
    )
)</f>
        <v>0</v>
      </c>
    </row>
    <row r="4849" spans="9:17">
      <c r="I4849">
        <f t="shared" si="226"/>
        <v>4848</v>
      </c>
      <c r="J4849">
        <f t="shared" si="227"/>
        <v>123</v>
      </c>
      <c r="K4849">
        <f t="shared" si="225"/>
        <v>3</v>
      </c>
      <c r="L4849" t="b">
        <f>COUNTIF($N$2:N4849, N4849)=1</f>
        <v>0</v>
      </c>
      <c r="M4849" s="37">
        <f>IF( $Q4849, MAX($M$1:M4848)+1, 0)</f>
        <v>0</v>
      </c>
      <c r="N4849" t="str" cm="1">
        <f t="array" ref="N4849">INDEX($A$9:$F$1048576, $J4849, $K4849 )</f>
        <v>02969</v>
      </c>
      <c r="O4849" t="str" cm="1">
        <f t="array" ref="O4849">INDEX($B$9:$F$1048576, $J4849, $K4849 )</f>
        <v>롯데캐피탈</v>
      </c>
      <c r="P4849" t="str" cm="1">
        <f t="array" ref="P4849">IF( $L4849, TRIM(_xll.IMDP("IR", $G$5&amp;$N4849, $G$6)), "" )</f>
        <v/>
      </c>
      <c r="Q4849" t="b" cm="1">
        <f t="array" ref="Q4849">IF(
    $U$1=1, AND($P4849&lt;&gt;"", $P4849&lt;&gt;"...", $P4849&lt;&gt;"입력오류"),
    IF(
        $U$18=1, AND($P4849&lt;&gt;"", $P4849&lt;&gt;"...", $P4849&lt;&gt;"입력오류", ISNUMBER(FIND(INDEX($T$2:$T$7,$U$1),$P4849))),
        IF(
            $U$17="기타", AND($P4849&lt;&gt;"", $P4849&lt;&gt;"...", $P4849&lt;&gt;"입력오류", NOT(ISNUMBER(FIND($T$21:$T$34,$P4849)))),
            AND($P4849&lt;&gt;"", $P4849&lt;&gt;"...", $P4849&lt;&gt;"입력오류", $T$19=$P4849)
        )
    )
)</f>
        <v>0</v>
      </c>
    </row>
    <row r="4850" spans="9:17">
      <c r="I4850">
        <f t="shared" si="226"/>
        <v>4849</v>
      </c>
      <c r="J4850">
        <f t="shared" si="227"/>
        <v>124</v>
      </c>
      <c r="K4850">
        <f t="shared" si="225"/>
        <v>3</v>
      </c>
      <c r="L4850" t="b">
        <f>COUNTIF($N$2:N4850, N4850)=1</f>
        <v>0</v>
      </c>
      <c r="M4850" s="37">
        <f>IF( $Q4850, MAX($M$1:M4849)+1, 0)</f>
        <v>0</v>
      </c>
      <c r="N4850" t="str" cm="1">
        <f t="array" ref="N4850">INDEX($A$9:$F$1048576, $J4850, $K4850 )</f>
        <v>02978</v>
      </c>
      <c r="O4850" t="str" cm="1">
        <f t="array" ref="O4850">INDEX($B$9:$F$1048576, $J4850, $K4850 )</f>
        <v>삼성카드</v>
      </c>
      <c r="P4850" t="str" cm="1">
        <f t="array" ref="P4850">IF( $L4850, TRIM(_xll.IMDP("IR", $G$5&amp;$N4850, $G$6)), "" )</f>
        <v/>
      </c>
      <c r="Q4850" t="b" cm="1">
        <f t="array" ref="Q4850">IF(
    $U$1=1, AND($P4850&lt;&gt;"", $P4850&lt;&gt;"...", $P4850&lt;&gt;"입력오류"),
    IF(
        $U$18=1, AND($P4850&lt;&gt;"", $P4850&lt;&gt;"...", $P4850&lt;&gt;"입력오류", ISNUMBER(FIND(INDEX($T$2:$T$7,$U$1),$P4850))),
        IF(
            $U$17="기타", AND($P4850&lt;&gt;"", $P4850&lt;&gt;"...", $P4850&lt;&gt;"입력오류", NOT(ISNUMBER(FIND($T$21:$T$34,$P4850)))),
            AND($P4850&lt;&gt;"", $P4850&lt;&gt;"...", $P4850&lt;&gt;"입력오류", $T$19=$P4850)
        )
    )
)</f>
        <v>0</v>
      </c>
    </row>
    <row r="4851" spans="9:17">
      <c r="I4851">
        <f t="shared" si="226"/>
        <v>4850</v>
      </c>
      <c r="J4851">
        <f t="shared" si="227"/>
        <v>125</v>
      </c>
      <c r="K4851">
        <f t="shared" si="225"/>
        <v>3</v>
      </c>
      <c r="L4851" t="b">
        <f>COUNTIF($N$2:N4851, N4851)=1</f>
        <v>0</v>
      </c>
      <c r="M4851" s="37">
        <f>IF( $Q4851, MAX($M$1:M4850)+1, 0)</f>
        <v>0</v>
      </c>
      <c r="N4851" t="str" cm="1">
        <f t="array" ref="N4851">INDEX($A$9:$F$1048576, $J4851, $K4851 )</f>
        <v>02988</v>
      </c>
      <c r="O4851" t="str" cm="1">
        <f t="array" ref="O4851">INDEX($B$9:$F$1048576, $J4851, $K4851 )</f>
        <v>현대캐피탈</v>
      </c>
      <c r="P4851" t="str" cm="1">
        <f t="array" ref="P4851">IF( $L4851, TRIM(_xll.IMDP("IR", $G$5&amp;$N4851, $G$6)), "" )</f>
        <v/>
      </c>
      <c r="Q4851" t="b" cm="1">
        <f t="array" ref="Q4851">IF(
    $U$1=1, AND($P4851&lt;&gt;"", $P4851&lt;&gt;"...", $P4851&lt;&gt;"입력오류"),
    IF(
        $U$18=1, AND($P4851&lt;&gt;"", $P4851&lt;&gt;"...", $P4851&lt;&gt;"입력오류", ISNUMBER(FIND(INDEX($T$2:$T$7,$U$1),$P4851))),
        IF(
            $U$17="기타", AND($P4851&lt;&gt;"", $P4851&lt;&gt;"...", $P4851&lt;&gt;"입력오류", NOT(ISNUMBER(FIND($T$21:$T$34,$P4851)))),
            AND($P4851&lt;&gt;"", $P4851&lt;&gt;"...", $P4851&lt;&gt;"입력오류", $T$19=$P4851)
        )
    )
)</f>
        <v>0</v>
      </c>
    </row>
    <row r="4852" spans="9:17">
      <c r="I4852">
        <f t="shared" si="226"/>
        <v>4851</v>
      </c>
      <c r="J4852">
        <f t="shared" si="227"/>
        <v>126</v>
      </c>
      <c r="K4852">
        <f t="shared" si="225"/>
        <v>3</v>
      </c>
      <c r="L4852" t="b">
        <f>COUNTIF($N$2:N4852, N4852)=1</f>
        <v>0</v>
      </c>
      <c r="M4852" s="37">
        <f>IF( $Q4852, MAX($M$1:M4851)+1, 0)</f>
        <v>0</v>
      </c>
      <c r="N4852" t="str" cm="1">
        <f t="array" ref="N4852">INDEX($A$9:$F$1048576, $J4852, $K4852 )</f>
        <v>03001</v>
      </c>
      <c r="O4852" t="str" cm="1">
        <f t="array" ref="O4852">INDEX($B$9:$F$1048576, $J4852, $K4852 )</f>
        <v>아이엠증권</v>
      </c>
      <c r="P4852" t="str" cm="1">
        <f t="array" ref="P4852">IF( $L4852, TRIM(_xll.IMDP("IR", $G$5&amp;$N4852, $G$6)), "" )</f>
        <v/>
      </c>
      <c r="Q4852" t="b" cm="1">
        <f t="array" ref="Q4852">IF(
    $U$1=1, AND($P4852&lt;&gt;"", $P4852&lt;&gt;"...", $P4852&lt;&gt;"입력오류"),
    IF(
        $U$18=1, AND($P4852&lt;&gt;"", $P4852&lt;&gt;"...", $P4852&lt;&gt;"입력오류", ISNUMBER(FIND(INDEX($T$2:$T$7,$U$1),$P4852))),
        IF(
            $U$17="기타", AND($P4852&lt;&gt;"", $P4852&lt;&gt;"...", $P4852&lt;&gt;"입력오류", NOT(ISNUMBER(FIND($T$21:$T$34,$P4852)))),
            AND($P4852&lt;&gt;"", $P4852&lt;&gt;"...", $P4852&lt;&gt;"입력오류", $T$19=$P4852)
        )
    )
)</f>
        <v>0</v>
      </c>
    </row>
    <row r="4853" spans="9:17">
      <c r="I4853">
        <f t="shared" si="226"/>
        <v>4852</v>
      </c>
      <c r="J4853">
        <f t="shared" si="227"/>
        <v>127</v>
      </c>
      <c r="K4853">
        <f t="shared" si="225"/>
        <v>3</v>
      </c>
      <c r="L4853" t="b">
        <f>COUNTIF($N$2:N4853, N4853)=1</f>
        <v>0</v>
      </c>
      <c r="M4853" s="37">
        <f>IF( $Q4853, MAX($M$1:M4852)+1, 0)</f>
        <v>0</v>
      </c>
      <c r="N4853" t="str" cm="1">
        <f t="array" ref="N4853">INDEX($A$9:$F$1048576, $J4853, $K4853 )</f>
        <v>03004</v>
      </c>
      <c r="O4853" t="str" cm="1">
        <f t="array" ref="O4853">INDEX($B$9:$F$1048576, $J4853, $K4853 )</f>
        <v>중앙일보</v>
      </c>
      <c r="P4853" t="str" cm="1">
        <f t="array" ref="P4853">IF( $L4853, TRIM(_xll.IMDP("IR", $G$5&amp;$N4853, $G$6)), "" )</f>
        <v/>
      </c>
      <c r="Q4853" t="b" cm="1">
        <f t="array" ref="Q4853">IF(
    $U$1=1, AND($P4853&lt;&gt;"", $P4853&lt;&gt;"...", $P4853&lt;&gt;"입력오류"),
    IF(
        $U$18=1, AND($P4853&lt;&gt;"", $P4853&lt;&gt;"...", $P4853&lt;&gt;"입력오류", ISNUMBER(FIND(INDEX($T$2:$T$7,$U$1),$P4853))),
        IF(
            $U$17="기타", AND($P4853&lt;&gt;"", $P4853&lt;&gt;"...", $P4853&lt;&gt;"입력오류", NOT(ISNUMBER(FIND($T$21:$T$34,$P4853)))),
            AND($P4853&lt;&gt;"", $P4853&lt;&gt;"...", $P4853&lt;&gt;"입력오류", $T$19=$P4853)
        )
    )
)</f>
        <v>0</v>
      </c>
    </row>
    <row r="4854" spans="9:17">
      <c r="I4854">
        <f t="shared" si="226"/>
        <v>4853</v>
      </c>
      <c r="J4854">
        <f t="shared" si="227"/>
        <v>128</v>
      </c>
      <c r="K4854">
        <f t="shared" si="225"/>
        <v>3</v>
      </c>
      <c r="L4854" t="b">
        <f>COUNTIF($N$2:N4854, N4854)=1</f>
        <v>0</v>
      </c>
      <c r="M4854" s="37">
        <f>IF( $Q4854, MAX($M$1:M4853)+1, 0)</f>
        <v>0</v>
      </c>
      <c r="N4854" t="str" cm="1">
        <f t="array" ref="N4854">INDEX($A$9:$F$1048576, $J4854, $K4854 )</f>
        <v>03020</v>
      </c>
      <c r="O4854" t="str" cm="1">
        <f t="array" ref="O4854">INDEX($B$9:$F$1048576, $J4854, $K4854 )</f>
        <v>케이티</v>
      </c>
      <c r="P4854" t="str" cm="1">
        <f t="array" ref="P4854">IF( $L4854, TRIM(_xll.IMDP("IR", $G$5&amp;$N4854, $G$6)), "" )</f>
        <v/>
      </c>
      <c r="Q4854" t="b" cm="1">
        <f t="array" ref="Q4854">IF(
    $U$1=1, AND($P4854&lt;&gt;"", $P4854&lt;&gt;"...", $P4854&lt;&gt;"입력오류"),
    IF(
        $U$18=1, AND($P4854&lt;&gt;"", $P4854&lt;&gt;"...", $P4854&lt;&gt;"입력오류", ISNUMBER(FIND(INDEX($T$2:$T$7,$U$1),$P4854))),
        IF(
            $U$17="기타", AND($P4854&lt;&gt;"", $P4854&lt;&gt;"...", $P4854&lt;&gt;"입력오류", NOT(ISNUMBER(FIND($T$21:$T$34,$P4854)))),
            AND($P4854&lt;&gt;"", $P4854&lt;&gt;"...", $P4854&lt;&gt;"입력오류", $T$19=$P4854)
        )
    )
)</f>
        <v>0</v>
      </c>
    </row>
    <row r="4855" spans="9:17">
      <c r="I4855">
        <f t="shared" si="226"/>
        <v>4854</v>
      </c>
      <c r="J4855">
        <f t="shared" si="227"/>
        <v>129</v>
      </c>
      <c r="K4855">
        <f t="shared" si="225"/>
        <v>3</v>
      </c>
      <c r="L4855" t="b">
        <f>COUNTIF($N$2:N4855, N4855)=1</f>
        <v>0</v>
      </c>
      <c r="M4855" s="37">
        <f>IF( $Q4855, MAX($M$1:M4854)+1, 0)</f>
        <v>0</v>
      </c>
      <c r="N4855" t="str" cm="1">
        <f t="array" ref="N4855">INDEX($A$9:$F$1048576, $J4855, $K4855 )</f>
        <v>03021</v>
      </c>
      <c r="O4855" t="str" cm="1">
        <f t="array" ref="O4855">INDEX($B$9:$F$1048576, $J4855, $K4855 )</f>
        <v>다올투자증권</v>
      </c>
      <c r="P4855" t="str" cm="1">
        <f t="array" ref="P4855">IF( $L4855, TRIM(_xll.IMDP("IR", $G$5&amp;$N4855, $G$6)), "" )</f>
        <v/>
      </c>
      <c r="Q4855" t="b" cm="1">
        <f t="array" ref="Q4855">IF(
    $U$1=1, AND($P4855&lt;&gt;"", $P4855&lt;&gt;"...", $P4855&lt;&gt;"입력오류"),
    IF(
        $U$18=1, AND($P4855&lt;&gt;"", $P4855&lt;&gt;"...", $P4855&lt;&gt;"입력오류", ISNUMBER(FIND(INDEX($T$2:$T$7,$U$1),$P4855))),
        IF(
            $U$17="기타", AND($P4855&lt;&gt;"", $P4855&lt;&gt;"...", $P4855&lt;&gt;"입력오류", NOT(ISNUMBER(FIND($T$21:$T$34,$P4855)))),
            AND($P4855&lt;&gt;"", $P4855&lt;&gt;"...", $P4855&lt;&gt;"입력오류", $T$19=$P4855)
        )
    )
)</f>
        <v>0</v>
      </c>
    </row>
    <row r="4856" spans="9:17">
      <c r="I4856">
        <f t="shared" si="226"/>
        <v>4855</v>
      </c>
      <c r="J4856">
        <f t="shared" si="227"/>
        <v>130</v>
      </c>
      <c r="K4856">
        <f t="shared" si="225"/>
        <v>3</v>
      </c>
      <c r="L4856" t="b">
        <f>COUNTIF($N$2:N4856, N4856)=1</f>
        <v>0</v>
      </c>
      <c r="M4856" s="37">
        <f>IF( $Q4856, MAX($M$1:M4855)+1, 0)</f>
        <v>0</v>
      </c>
      <c r="N4856" t="str" cm="1">
        <f t="array" ref="N4856">INDEX($A$9:$F$1048576, $J4856, $K4856 )</f>
        <v>03049</v>
      </c>
      <c r="O4856" t="str" cm="1">
        <f t="array" ref="O4856">INDEX($B$9:$F$1048576, $J4856, $K4856 )</f>
        <v>한국투자증권</v>
      </c>
      <c r="P4856" t="str" cm="1">
        <f t="array" ref="P4856">IF( $L4856, TRIM(_xll.IMDP("IR", $G$5&amp;$N4856, $G$6)), "" )</f>
        <v/>
      </c>
      <c r="Q4856" t="b" cm="1">
        <f t="array" ref="Q4856">IF(
    $U$1=1, AND($P4856&lt;&gt;"", $P4856&lt;&gt;"...", $P4856&lt;&gt;"입력오류"),
    IF(
        $U$18=1, AND($P4856&lt;&gt;"", $P4856&lt;&gt;"...", $P4856&lt;&gt;"입력오류", ISNUMBER(FIND(INDEX($T$2:$T$7,$U$1),$P4856))),
        IF(
            $U$17="기타", AND($P4856&lt;&gt;"", $P4856&lt;&gt;"...", $P4856&lt;&gt;"입력오류", NOT(ISNUMBER(FIND($T$21:$T$34,$P4856)))),
            AND($P4856&lt;&gt;"", $P4856&lt;&gt;"...", $P4856&lt;&gt;"입력오류", $T$19=$P4856)
        )
    )
)</f>
        <v>0</v>
      </c>
    </row>
    <row r="4857" spans="9:17">
      <c r="I4857">
        <f t="shared" si="226"/>
        <v>4856</v>
      </c>
      <c r="J4857">
        <f t="shared" si="227"/>
        <v>131</v>
      </c>
      <c r="K4857">
        <f t="shared" si="225"/>
        <v>3</v>
      </c>
      <c r="L4857" t="b">
        <f>COUNTIF($N$2:N4857, N4857)=1</f>
        <v>0</v>
      </c>
      <c r="M4857" s="37">
        <f>IF( $Q4857, MAX($M$1:M4856)+1, 0)</f>
        <v>0</v>
      </c>
      <c r="N4857" t="str" cm="1">
        <f t="array" ref="N4857">INDEX($A$9:$F$1048576, $J4857, $K4857 )</f>
        <v>03061</v>
      </c>
      <c r="O4857" t="str" cm="1">
        <f t="array" ref="O4857">INDEX($B$9:$F$1048576, $J4857, $K4857 )</f>
        <v>교보증권</v>
      </c>
      <c r="P4857" t="str" cm="1">
        <f t="array" ref="P4857">IF( $L4857, TRIM(_xll.IMDP("IR", $G$5&amp;$N4857, $G$6)), "" )</f>
        <v/>
      </c>
      <c r="Q4857" t="b" cm="1">
        <f t="array" ref="Q4857">IF(
    $U$1=1, AND($P4857&lt;&gt;"", $P4857&lt;&gt;"...", $P4857&lt;&gt;"입력오류"),
    IF(
        $U$18=1, AND($P4857&lt;&gt;"", $P4857&lt;&gt;"...", $P4857&lt;&gt;"입력오류", ISNUMBER(FIND(INDEX($T$2:$T$7,$U$1),$P4857))),
        IF(
            $U$17="기타", AND($P4857&lt;&gt;"", $P4857&lt;&gt;"...", $P4857&lt;&gt;"입력오류", NOT(ISNUMBER(FIND($T$21:$T$34,$P4857)))),
            AND($P4857&lt;&gt;"", $P4857&lt;&gt;"...", $P4857&lt;&gt;"입력오류", $T$19=$P4857)
        )
    )
)</f>
        <v>0</v>
      </c>
    </row>
    <row r="4858" spans="9:17">
      <c r="I4858">
        <f t="shared" si="226"/>
        <v>4857</v>
      </c>
      <c r="J4858">
        <f t="shared" si="227"/>
        <v>132</v>
      </c>
      <c r="K4858">
        <f t="shared" si="225"/>
        <v>3</v>
      </c>
      <c r="L4858" t="b">
        <f>COUNTIF($N$2:N4858, N4858)=1</f>
        <v>0</v>
      </c>
      <c r="M4858" s="37">
        <f>IF( $Q4858, MAX($M$1:M4857)+1, 0)</f>
        <v>0</v>
      </c>
      <c r="N4858" t="str" cm="1">
        <f t="array" ref="N4858">INDEX($A$9:$F$1048576, $J4858, $K4858 )</f>
        <v>03062</v>
      </c>
      <c r="O4858" t="str" cm="1">
        <f t="array" ref="O4858">INDEX($B$9:$F$1048576, $J4858, $K4858 )</f>
        <v>롯데카드</v>
      </c>
      <c r="P4858" t="str" cm="1">
        <f t="array" ref="P4858">IF( $L4858, TRIM(_xll.IMDP("IR", $G$5&amp;$N4858, $G$6)), "" )</f>
        <v/>
      </c>
      <c r="Q4858" t="b" cm="1">
        <f t="array" ref="Q4858">IF(
    $U$1=1, AND($P4858&lt;&gt;"", $P4858&lt;&gt;"...", $P4858&lt;&gt;"입력오류"),
    IF(
        $U$18=1, AND($P4858&lt;&gt;"", $P4858&lt;&gt;"...", $P4858&lt;&gt;"입력오류", ISNUMBER(FIND(INDEX($T$2:$T$7,$U$1),$P4858))),
        IF(
            $U$17="기타", AND($P4858&lt;&gt;"", $P4858&lt;&gt;"...", $P4858&lt;&gt;"입력오류", NOT(ISNUMBER(FIND($T$21:$T$34,$P4858)))),
            AND($P4858&lt;&gt;"", $P4858&lt;&gt;"...", $P4858&lt;&gt;"입력오류", $T$19=$P4858)
        )
    )
)</f>
        <v>0</v>
      </c>
    </row>
    <row r="4859" spans="9:17">
      <c r="I4859">
        <f t="shared" si="226"/>
        <v>4858</v>
      </c>
      <c r="J4859">
        <f t="shared" si="227"/>
        <v>133</v>
      </c>
      <c r="K4859">
        <f t="shared" si="225"/>
        <v>3</v>
      </c>
      <c r="L4859" t="b">
        <f>COUNTIF($N$2:N4859, N4859)=1</f>
        <v>0</v>
      </c>
      <c r="M4859" s="37">
        <f>IF( $Q4859, MAX($M$1:M4858)+1, 0)</f>
        <v>0</v>
      </c>
      <c r="N4859" t="str" cm="1">
        <f t="array" ref="N4859">INDEX($A$9:$F$1048576, $J4859, $K4859 )</f>
        <v>03075</v>
      </c>
      <c r="O4859" t="str" cm="1">
        <f t="array" ref="O4859">INDEX($B$9:$F$1048576, $J4859, $K4859 )</f>
        <v>하나증권</v>
      </c>
      <c r="P4859" t="str" cm="1">
        <f t="array" ref="P4859">IF( $L4859, TRIM(_xll.IMDP("IR", $G$5&amp;$N4859, $G$6)), "" )</f>
        <v/>
      </c>
      <c r="Q4859" t="b" cm="1">
        <f t="array" ref="Q4859">IF(
    $U$1=1, AND($P4859&lt;&gt;"", $P4859&lt;&gt;"...", $P4859&lt;&gt;"입력오류"),
    IF(
        $U$18=1, AND($P4859&lt;&gt;"", $P4859&lt;&gt;"...", $P4859&lt;&gt;"입력오류", ISNUMBER(FIND(INDEX($T$2:$T$7,$U$1),$P4859))),
        IF(
            $U$17="기타", AND($P4859&lt;&gt;"", $P4859&lt;&gt;"...", $P4859&lt;&gt;"입력오류", NOT(ISNUMBER(FIND($T$21:$T$34,$P4859)))),
            AND($P4859&lt;&gt;"", $P4859&lt;&gt;"...", $P4859&lt;&gt;"입력오류", $T$19=$P4859)
        )
    )
)</f>
        <v>0</v>
      </c>
    </row>
    <row r="4860" spans="9:17">
      <c r="I4860">
        <f t="shared" si="226"/>
        <v>4859</v>
      </c>
      <c r="J4860">
        <f t="shared" si="227"/>
        <v>134</v>
      </c>
      <c r="K4860">
        <f t="shared" si="225"/>
        <v>3</v>
      </c>
      <c r="L4860" t="b">
        <f>COUNTIF($N$2:N4860, N4860)=1</f>
        <v>0</v>
      </c>
      <c r="M4860" s="37">
        <f>IF( $Q4860, MAX($M$1:M4859)+1, 0)</f>
        <v>0</v>
      </c>
      <c r="N4860" t="str" cm="1">
        <f t="array" ref="N4860">INDEX($A$9:$F$1048576, $J4860, $K4860 )</f>
        <v>03100</v>
      </c>
      <c r="O4860" t="str" cm="1">
        <f t="array" ref="O4860">INDEX($B$9:$F$1048576, $J4860, $K4860 )</f>
        <v>코리아세븐</v>
      </c>
      <c r="P4860" t="str" cm="1">
        <f t="array" ref="P4860">IF( $L4860, TRIM(_xll.IMDP("IR", $G$5&amp;$N4860, $G$6)), "" )</f>
        <v/>
      </c>
      <c r="Q4860" t="b" cm="1">
        <f t="array" ref="Q4860">IF(
    $U$1=1, AND($P4860&lt;&gt;"", $P4860&lt;&gt;"...", $P4860&lt;&gt;"입력오류"),
    IF(
        $U$18=1, AND($P4860&lt;&gt;"", $P4860&lt;&gt;"...", $P4860&lt;&gt;"입력오류", ISNUMBER(FIND(INDEX($T$2:$T$7,$U$1),$P4860))),
        IF(
            $U$17="기타", AND($P4860&lt;&gt;"", $P4860&lt;&gt;"...", $P4860&lt;&gt;"입력오류", NOT(ISNUMBER(FIND($T$21:$T$34,$P4860)))),
            AND($P4860&lt;&gt;"", $P4860&lt;&gt;"...", $P4860&lt;&gt;"입력오류", $T$19=$P4860)
        )
    )
)</f>
        <v>0</v>
      </c>
    </row>
    <row r="4861" spans="9:17">
      <c r="I4861">
        <f t="shared" si="226"/>
        <v>4860</v>
      </c>
      <c r="J4861">
        <f t="shared" si="227"/>
        <v>135</v>
      </c>
      <c r="K4861">
        <f t="shared" si="225"/>
        <v>3</v>
      </c>
      <c r="L4861" t="b">
        <f>COUNTIF($N$2:N4861, N4861)=1</f>
        <v>0</v>
      </c>
      <c r="M4861" s="37">
        <f>IF( $Q4861, MAX($M$1:M4860)+1, 0)</f>
        <v>0</v>
      </c>
      <c r="N4861" t="str" cm="1">
        <f t="array" ref="N4861">INDEX($A$9:$F$1048576, $J4861, $K4861 )</f>
        <v>03101</v>
      </c>
      <c r="O4861" t="str" cm="1">
        <f t="array" ref="O4861">INDEX($B$9:$F$1048576, $J4861, $K4861 )</f>
        <v>롯데물산</v>
      </c>
      <c r="P4861" t="str" cm="1">
        <f t="array" ref="P4861">IF( $L4861, TRIM(_xll.IMDP("IR", $G$5&amp;$N4861, $G$6)), "" )</f>
        <v/>
      </c>
      <c r="Q4861" t="b" cm="1">
        <f t="array" ref="Q4861">IF(
    $U$1=1, AND($P4861&lt;&gt;"", $P4861&lt;&gt;"...", $P4861&lt;&gt;"입력오류"),
    IF(
        $U$18=1, AND($P4861&lt;&gt;"", $P4861&lt;&gt;"...", $P4861&lt;&gt;"입력오류", ISNUMBER(FIND(INDEX($T$2:$T$7,$U$1),$P4861))),
        IF(
            $U$17="기타", AND($P4861&lt;&gt;"", $P4861&lt;&gt;"...", $P4861&lt;&gt;"입력오류", NOT(ISNUMBER(FIND($T$21:$T$34,$P4861)))),
            AND($P4861&lt;&gt;"", $P4861&lt;&gt;"...", $P4861&lt;&gt;"입력오류", $T$19=$P4861)
        )
    )
)</f>
        <v>0</v>
      </c>
    </row>
    <row r="4862" spans="9:17">
      <c r="I4862">
        <f t="shared" si="226"/>
        <v>4861</v>
      </c>
      <c r="J4862">
        <f t="shared" si="227"/>
        <v>136</v>
      </c>
      <c r="K4862">
        <f t="shared" si="225"/>
        <v>3</v>
      </c>
      <c r="L4862" t="b">
        <f>COUNTIF($N$2:N4862, N4862)=1</f>
        <v>1</v>
      </c>
      <c r="M4862" s="37">
        <f>IF( $Q4862, MAX($M$1:M4861)+1, 0)</f>
        <v>0</v>
      </c>
      <c r="N4862" t="str" cm="1">
        <f t="array" ref="N4862">INDEX($A$9:$F$1048576, $J4862, $K4862 )</f>
        <v>03103</v>
      </c>
      <c r="O4862" t="str" cm="1">
        <f t="array" ref="O4862">INDEX($B$9:$F$1048576, $J4862, $K4862 )</f>
        <v>롯데지알에스</v>
      </c>
      <c r="P4862" t="str" cm="1">
        <f t="array" ref="P4862">IF( $L4862, TRIM(_xll.IMDP("IR", $G$5&amp;$N4862, $G$6)), "" )</f>
        <v/>
      </c>
      <c r="Q4862" t="b" cm="1">
        <f t="array" ref="Q4862">IF(
    $U$1=1, AND($P4862&lt;&gt;"", $P4862&lt;&gt;"...", $P4862&lt;&gt;"입력오류"),
    IF(
        $U$18=1, AND($P4862&lt;&gt;"", $P4862&lt;&gt;"...", $P4862&lt;&gt;"입력오류", ISNUMBER(FIND(INDEX($T$2:$T$7,$U$1),$P4862))),
        IF(
            $U$17="기타", AND($P4862&lt;&gt;"", $P4862&lt;&gt;"...", $P4862&lt;&gt;"입력오류", NOT(ISNUMBER(FIND($T$21:$T$34,$P4862)))),
            AND($P4862&lt;&gt;"", $P4862&lt;&gt;"...", $P4862&lt;&gt;"입력오류", $T$19=$P4862)
        )
    )
)</f>
        <v>0</v>
      </c>
    </row>
    <row r="4863" spans="9:17">
      <c r="I4863">
        <f t="shared" si="226"/>
        <v>4862</v>
      </c>
      <c r="J4863">
        <f t="shared" si="227"/>
        <v>137</v>
      </c>
      <c r="K4863">
        <f t="shared" si="225"/>
        <v>3</v>
      </c>
      <c r="L4863" t="b">
        <f>COUNTIF($N$2:N4863, N4863)=1</f>
        <v>0</v>
      </c>
      <c r="M4863" s="37">
        <f>IF( $Q4863, MAX($M$1:M4862)+1, 0)</f>
        <v>0</v>
      </c>
      <c r="N4863" t="str" cm="1">
        <f t="array" ref="N4863">INDEX($A$9:$F$1048576, $J4863, $K4863 )</f>
        <v>03132</v>
      </c>
      <c r="O4863" t="str" cm="1">
        <f t="array" ref="O4863">INDEX($B$9:$F$1048576, $J4863, $K4863 )</f>
        <v>비씨카드</v>
      </c>
      <c r="P4863" t="str" cm="1">
        <f t="array" ref="P4863">IF( $L4863, TRIM(_xll.IMDP("IR", $G$5&amp;$N4863, $G$6)), "" )</f>
        <v/>
      </c>
      <c r="Q4863" t="b" cm="1">
        <f t="array" ref="Q4863">IF(
    $U$1=1, AND($P4863&lt;&gt;"", $P4863&lt;&gt;"...", $P4863&lt;&gt;"입력오류"),
    IF(
        $U$18=1, AND($P4863&lt;&gt;"", $P4863&lt;&gt;"...", $P4863&lt;&gt;"입력오류", ISNUMBER(FIND(INDEX($T$2:$T$7,$U$1),$P4863))),
        IF(
            $U$17="기타", AND($P4863&lt;&gt;"", $P4863&lt;&gt;"...", $P4863&lt;&gt;"입력오류", NOT(ISNUMBER(FIND($T$21:$T$34,$P4863)))),
            AND($P4863&lt;&gt;"", $P4863&lt;&gt;"...", $P4863&lt;&gt;"입력오류", $T$19=$P4863)
        )
    )
)</f>
        <v>0</v>
      </c>
    </row>
    <row r="4864" spans="9:17">
      <c r="I4864">
        <f t="shared" si="226"/>
        <v>4863</v>
      </c>
      <c r="J4864">
        <f t="shared" si="227"/>
        <v>138</v>
      </c>
      <c r="K4864">
        <f t="shared" si="225"/>
        <v>3</v>
      </c>
      <c r="L4864" t="b">
        <f>COUNTIF($N$2:N4864, N4864)=1</f>
        <v>1</v>
      </c>
      <c r="M4864" s="37">
        <f>IF( $Q4864, MAX($M$1:M4863)+1, 0)</f>
        <v>0</v>
      </c>
      <c r="N4864" t="str" cm="1">
        <f t="array" ref="N4864">INDEX($A$9:$F$1048576, $J4864, $K4864 )</f>
        <v>03143</v>
      </c>
      <c r="O4864" t="str" cm="1">
        <f t="array" ref="O4864">INDEX($B$9:$F$1048576, $J4864, $K4864 )</f>
        <v>신세계인터내셔날</v>
      </c>
      <c r="P4864" t="str" cm="1">
        <f t="array" ref="P4864">IF( $L4864, TRIM(_xll.IMDP("IR", $G$5&amp;$N4864, $G$6)), "" )</f>
        <v/>
      </c>
      <c r="Q4864" t="b" cm="1">
        <f t="array" ref="Q4864">IF(
    $U$1=1, AND($P4864&lt;&gt;"", $P4864&lt;&gt;"...", $P4864&lt;&gt;"입력오류"),
    IF(
        $U$18=1, AND($P4864&lt;&gt;"", $P4864&lt;&gt;"...", $P4864&lt;&gt;"입력오류", ISNUMBER(FIND(INDEX($T$2:$T$7,$U$1),$P4864))),
        IF(
            $U$17="기타", AND($P4864&lt;&gt;"", $P4864&lt;&gt;"...", $P4864&lt;&gt;"입력오류", NOT(ISNUMBER(FIND($T$21:$T$34,$P4864)))),
            AND($P4864&lt;&gt;"", $P4864&lt;&gt;"...", $P4864&lt;&gt;"입력오류", $T$19=$P4864)
        )
    )
)</f>
        <v>0</v>
      </c>
    </row>
    <row r="4865" spans="9:17">
      <c r="I4865">
        <f t="shared" si="226"/>
        <v>4864</v>
      </c>
      <c r="J4865">
        <f t="shared" si="227"/>
        <v>139</v>
      </c>
      <c r="K4865">
        <f t="shared" si="225"/>
        <v>3</v>
      </c>
      <c r="L4865" t="b">
        <f>COUNTIF($N$2:N4865, N4865)=1</f>
        <v>0</v>
      </c>
      <c r="M4865" s="37">
        <f>IF( $Q4865, MAX($M$1:M4864)+1, 0)</f>
        <v>0</v>
      </c>
      <c r="N4865" t="str" cm="1">
        <f t="array" ref="N4865">INDEX($A$9:$F$1048576, $J4865, $K4865 )</f>
        <v>03144</v>
      </c>
      <c r="O4865" t="str" cm="1">
        <f t="array" ref="O4865">INDEX($B$9:$F$1048576, $J4865, $K4865 )</f>
        <v>신세계푸드</v>
      </c>
      <c r="P4865" t="str" cm="1">
        <f t="array" ref="P4865">IF( $L4865, TRIM(_xll.IMDP("IR", $G$5&amp;$N4865, $G$6)), "" )</f>
        <v/>
      </c>
      <c r="Q4865" t="b" cm="1">
        <f t="array" ref="Q4865">IF(
    $U$1=1, AND($P4865&lt;&gt;"", $P4865&lt;&gt;"...", $P4865&lt;&gt;"입력오류"),
    IF(
        $U$18=1, AND($P4865&lt;&gt;"", $P4865&lt;&gt;"...", $P4865&lt;&gt;"입력오류", ISNUMBER(FIND(INDEX($T$2:$T$7,$U$1),$P4865))),
        IF(
            $U$17="기타", AND($P4865&lt;&gt;"", $P4865&lt;&gt;"...", $P4865&lt;&gt;"입력오류", NOT(ISNUMBER(FIND($T$21:$T$34,$P4865)))),
            AND($P4865&lt;&gt;"", $P4865&lt;&gt;"...", $P4865&lt;&gt;"입력오류", $T$19=$P4865)
        )
    )
)</f>
        <v>0</v>
      </c>
    </row>
    <row r="4866" spans="9:17">
      <c r="I4866">
        <f t="shared" si="226"/>
        <v>4865</v>
      </c>
      <c r="J4866">
        <f t="shared" si="227"/>
        <v>140</v>
      </c>
      <c r="K4866">
        <f t="shared" ref="K4866:K4929" si="228">IF( $I4866&gt;$G$4, NA(), IF($I4866&gt;$G$3, 5, IF($I4866&gt;$G$2, 3, 1 ) ) )</f>
        <v>3</v>
      </c>
      <c r="L4866" t="b">
        <f>COUNTIF($N$2:N4866, N4866)=1</f>
        <v>0</v>
      </c>
      <c r="M4866" s="37">
        <f>IF( $Q4866, MAX($M$1:M4865)+1, 0)</f>
        <v>0</v>
      </c>
      <c r="N4866" t="str" cm="1">
        <f t="array" ref="N4866">INDEX($A$9:$F$1048576, $J4866, $K4866 )</f>
        <v>03152</v>
      </c>
      <c r="O4866" t="str" cm="1">
        <f t="array" ref="O4866">INDEX($B$9:$F$1048576, $J4866, $K4866 )</f>
        <v>오케이캐피탈</v>
      </c>
      <c r="P4866" t="str" cm="1">
        <f t="array" ref="P4866">IF( $L4866, TRIM(_xll.IMDP("IR", $G$5&amp;$N4866, $G$6)), "" )</f>
        <v/>
      </c>
      <c r="Q4866" t="b" cm="1">
        <f t="array" ref="Q4866">IF(
    $U$1=1, AND($P4866&lt;&gt;"", $P4866&lt;&gt;"...", $P4866&lt;&gt;"입력오류"),
    IF(
        $U$18=1, AND($P4866&lt;&gt;"", $P4866&lt;&gt;"...", $P4866&lt;&gt;"입력오류", ISNUMBER(FIND(INDEX($T$2:$T$7,$U$1),$P4866))),
        IF(
            $U$17="기타", AND($P4866&lt;&gt;"", $P4866&lt;&gt;"...", $P4866&lt;&gt;"입력오류", NOT(ISNUMBER(FIND($T$21:$T$34,$P4866)))),
            AND($P4866&lt;&gt;"", $P4866&lt;&gt;"...", $P4866&lt;&gt;"입력오류", $T$19=$P4866)
        )
    )
)</f>
        <v>0</v>
      </c>
    </row>
    <row r="4867" spans="9:17">
      <c r="I4867">
        <f t="shared" ref="I4867:I4930" si="229">ROW()-1</f>
        <v>4866</v>
      </c>
      <c r="J4867">
        <f t="shared" ref="J4867:J4930" si="230">IF( $I4867&gt;$G$4, NA(), IF($I4867&gt;$G$3, $I4867-$G$3, IF($I4867&gt;$G$2, $I4867-$G$2, $I4867 ) ) )</f>
        <v>141</v>
      </c>
      <c r="K4867">
        <f t="shared" si="228"/>
        <v>3</v>
      </c>
      <c r="L4867" t="b">
        <f>COUNTIF($N$2:N4867, N4867)=1</f>
        <v>0</v>
      </c>
      <c r="M4867" s="37">
        <f>IF( $Q4867, MAX($M$1:M4866)+1, 0)</f>
        <v>0</v>
      </c>
      <c r="N4867" t="str" cm="1">
        <f t="array" ref="N4867">INDEX($A$9:$F$1048576, $J4867, $K4867 )</f>
        <v>03219</v>
      </c>
      <c r="O4867" t="str" cm="1">
        <f t="array" ref="O4867">INDEX($B$9:$F$1048576, $J4867, $K4867 )</f>
        <v>다우데이타</v>
      </c>
      <c r="P4867" t="str" cm="1">
        <f t="array" ref="P4867">IF( $L4867, TRIM(_xll.IMDP("IR", $G$5&amp;$N4867, $G$6)), "" )</f>
        <v/>
      </c>
      <c r="Q4867" t="b" cm="1">
        <f t="array" ref="Q4867">IF(
    $U$1=1, AND($P4867&lt;&gt;"", $P4867&lt;&gt;"...", $P4867&lt;&gt;"입력오류"),
    IF(
        $U$18=1, AND($P4867&lt;&gt;"", $P4867&lt;&gt;"...", $P4867&lt;&gt;"입력오류", ISNUMBER(FIND(INDEX($T$2:$T$7,$U$1),$P4867))),
        IF(
            $U$17="기타", AND($P4867&lt;&gt;"", $P4867&lt;&gt;"...", $P4867&lt;&gt;"입력오류", NOT(ISNUMBER(FIND($T$21:$T$34,$P4867)))),
            AND($P4867&lt;&gt;"", $P4867&lt;&gt;"...", $P4867&lt;&gt;"입력오류", $T$19=$P4867)
        )
    )
)</f>
        <v>0</v>
      </c>
    </row>
    <row r="4868" spans="9:17">
      <c r="I4868">
        <f t="shared" si="229"/>
        <v>4867</v>
      </c>
      <c r="J4868">
        <f t="shared" si="230"/>
        <v>142</v>
      </c>
      <c r="K4868">
        <f t="shared" si="228"/>
        <v>3</v>
      </c>
      <c r="L4868" t="b">
        <f>COUNTIF($N$2:N4868, N4868)=1</f>
        <v>0</v>
      </c>
      <c r="M4868" s="37">
        <f>IF( $Q4868, MAX($M$1:M4867)+1, 0)</f>
        <v>0</v>
      </c>
      <c r="N4868" t="str" cm="1">
        <f t="array" ref="N4868">INDEX($A$9:$F$1048576, $J4868, $K4868 )</f>
        <v>03243</v>
      </c>
      <c r="O4868" t="str" cm="1">
        <f t="array" ref="O4868">INDEX($B$9:$F$1048576, $J4868, $K4868 )</f>
        <v>세아창원특수강</v>
      </c>
      <c r="P4868" t="str" cm="1">
        <f t="array" ref="P4868">IF( $L4868, TRIM(_xll.IMDP("IR", $G$5&amp;$N4868, $G$6)), "" )</f>
        <v/>
      </c>
      <c r="Q4868" t="b" cm="1">
        <f t="array" ref="Q4868">IF(
    $U$1=1, AND($P4868&lt;&gt;"", $P4868&lt;&gt;"...", $P4868&lt;&gt;"입력오류"),
    IF(
        $U$18=1, AND($P4868&lt;&gt;"", $P4868&lt;&gt;"...", $P4868&lt;&gt;"입력오류", ISNUMBER(FIND(INDEX($T$2:$T$7,$U$1),$P4868))),
        IF(
            $U$17="기타", AND($P4868&lt;&gt;"", $P4868&lt;&gt;"...", $P4868&lt;&gt;"입력오류", NOT(ISNUMBER(FIND($T$21:$T$34,$P4868)))),
            AND($P4868&lt;&gt;"", $P4868&lt;&gt;"...", $P4868&lt;&gt;"입력오류", $T$19=$P4868)
        )
    )
)</f>
        <v>0</v>
      </c>
    </row>
    <row r="4869" spans="9:17">
      <c r="I4869">
        <f t="shared" si="229"/>
        <v>4868</v>
      </c>
      <c r="J4869">
        <f t="shared" si="230"/>
        <v>143</v>
      </c>
      <c r="K4869">
        <f t="shared" si="228"/>
        <v>3</v>
      </c>
      <c r="L4869" t="b">
        <f>COUNTIF($N$2:N4869, N4869)=1</f>
        <v>0</v>
      </c>
      <c r="M4869" s="37">
        <f>IF( $Q4869, MAX($M$1:M4868)+1, 0)</f>
        <v>0</v>
      </c>
      <c r="N4869" t="str" cm="1">
        <f t="array" ref="N4869">INDEX($A$9:$F$1048576, $J4869, $K4869 )</f>
        <v>03264</v>
      </c>
      <c r="O4869" t="str" cm="1">
        <f t="array" ref="O4869">INDEX($B$9:$F$1048576, $J4869, $K4869 )</f>
        <v>LG유플러스</v>
      </c>
      <c r="P4869" t="str" cm="1">
        <f t="array" ref="P4869">IF( $L4869, TRIM(_xll.IMDP("IR", $G$5&amp;$N4869, $G$6)), "" )</f>
        <v/>
      </c>
      <c r="Q4869" t="b" cm="1">
        <f t="array" ref="Q4869">IF(
    $U$1=1, AND($P4869&lt;&gt;"", $P4869&lt;&gt;"...", $P4869&lt;&gt;"입력오류"),
    IF(
        $U$18=1, AND($P4869&lt;&gt;"", $P4869&lt;&gt;"...", $P4869&lt;&gt;"입력오류", ISNUMBER(FIND(INDEX($T$2:$T$7,$U$1),$P4869))),
        IF(
            $U$17="기타", AND($P4869&lt;&gt;"", $P4869&lt;&gt;"...", $P4869&lt;&gt;"입력오류", NOT(ISNUMBER(FIND($T$21:$T$34,$P4869)))),
            AND($P4869&lt;&gt;"", $P4869&lt;&gt;"...", $P4869&lt;&gt;"입력오류", $T$19=$P4869)
        )
    )
)</f>
        <v>0</v>
      </c>
    </row>
    <row r="4870" spans="9:17">
      <c r="I4870">
        <f t="shared" si="229"/>
        <v>4869</v>
      </c>
      <c r="J4870">
        <f t="shared" si="230"/>
        <v>144</v>
      </c>
      <c r="K4870">
        <f t="shared" si="228"/>
        <v>3</v>
      </c>
      <c r="L4870" t="b">
        <f>COUNTIF($N$2:N4870, N4870)=1</f>
        <v>0</v>
      </c>
      <c r="M4870" s="37">
        <f>IF( $Q4870, MAX($M$1:M4869)+1, 0)</f>
        <v>0</v>
      </c>
      <c r="N4870" t="str" cm="1">
        <f t="array" ref="N4870">INDEX($A$9:$F$1048576, $J4870, $K4870 )</f>
        <v>03271</v>
      </c>
      <c r="O4870" t="str" cm="1">
        <f t="array" ref="O4870">INDEX($B$9:$F$1048576, $J4870, $K4870 )</f>
        <v>신한카드</v>
      </c>
      <c r="P4870" t="str" cm="1">
        <f t="array" ref="P4870">IF( $L4870, TRIM(_xll.IMDP("IR", $G$5&amp;$N4870, $G$6)), "" )</f>
        <v/>
      </c>
      <c r="Q4870" t="b" cm="1">
        <f t="array" ref="Q4870">IF(
    $U$1=1, AND($P4870&lt;&gt;"", $P4870&lt;&gt;"...", $P4870&lt;&gt;"입력오류"),
    IF(
        $U$18=1, AND($P4870&lt;&gt;"", $P4870&lt;&gt;"...", $P4870&lt;&gt;"입력오류", ISNUMBER(FIND(INDEX($T$2:$T$7,$U$1),$P4870))),
        IF(
            $U$17="기타", AND($P4870&lt;&gt;"", $P4870&lt;&gt;"...", $P4870&lt;&gt;"입력오류", NOT(ISNUMBER(FIND($T$21:$T$34,$P4870)))),
            AND($P4870&lt;&gt;"", $P4870&lt;&gt;"...", $P4870&lt;&gt;"입력오류", $T$19=$P4870)
        )
    )
)</f>
        <v>0</v>
      </c>
    </row>
    <row r="4871" spans="9:17">
      <c r="I4871">
        <f t="shared" si="229"/>
        <v>4870</v>
      </c>
      <c r="J4871">
        <f t="shared" si="230"/>
        <v>145</v>
      </c>
      <c r="K4871">
        <f t="shared" si="228"/>
        <v>3</v>
      </c>
      <c r="L4871" t="b">
        <f>COUNTIF($N$2:N4871, N4871)=1</f>
        <v>0</v>
      </c>
      <c r="M4871" s="37">
        <f>IF( $Q4871, MAX($M$1:M4870)+1, 0)</f>
        <v>0</v>
      </c>
      <c r="N4871" t="str" cm="1">
        <f t="array" ref="N4871">INDEX($A$9:$F$1048576, $J4871, $K4871 )</f>
        <v>03363</v>
      </c>
      <c r="O4871" t="str" cm="1">
        <f t="array" ref="O4871">INDEX($B$9:$F$1048576, $J4871, $K4871 )</f>
        <v>SK브로드밴드</v>
      </c>
      <c r="P4871" t="str" cm="1">
        <f t="array" ref="P4871">IF( $L4871, TRIM(_xll.IMDP("IR", $G$5&amp;$N4871, $G$6)), "" )</f>
        <v/>
      </c>
      <c r="Q4871" t="b" cm="1">
        <f t="array" ref="Q4871">IF(
    $U$1=1, AND($P4871&lt;&gt;"", $P4871&lt;&gt;"...", $P4871&lt;&gt;"입력오류"),
    IF(
        $U$18=1, AND($P4871&lt;&gt;"", $P4871&lt;&gt;"...", $P4871&lt;&gt;"입력오류", ISNUMBER(FIND(INDEX($T$2:$T$7,$U$1),$P4871))),
        IF(
            $U$17="기타", AND($P4871&lt;&gt;"", $P4871&lt;&gt;"...", $P4871&lt;&gt;"입력오류", NOT(ISNUMBER(FIND($T$21:$T$34,$P4871)))),
            AND($P4871&lt;&gt;"", $P4871&lt;&gt;"...", $P4871&lt;&gt;"입력오류", $T$19=$P4871)
        )
    )
)</f>
        <v>0</v>
      </c>
    </row>
    <row r="4872" spans="9:17">
      <c r="I4872">
        <f t="shared" si="229"/>
        <v>4871</v>
      </c>
      <c r="J4872">
        <f t="shared" si="230"/>
        <v>146</v>
      </c>
      <c r="K4872">
        <f t="shared" si="228"/>
        <v>3</v>
      </c>
      <c r="L4872" t="b">
        <f>COUNTIF($N$2:N4872, N4872)=1</f>
        <v>0</v>
      </c>
      <c r="M4872" s="37">
        <f>IF( $Q4872, MAX($M$1:M4871)+1, 0)</f>
        <v>0</v>
      </c>
      <c r="N4872" t="str" cm="1">
        <f t="array" ref="N4872">INDEX($A$9:$F$1048576, $J4872, $K4872 )</f>
        <v>03366</v>
      </c>
      <c r="O4872" t="str" cm="1">
        <f t="array" ref="O4872">INDEX($B$9:$F$1048576, $J4872, $K4872 )</f>
        <v>우리금융캐피탈</v>
      </c>
      <c r="P4872" t="str" cm="1">
        <f t="array" ref="P4872">IF( $L4872, TRIM(_xll.IMDP("IR", $G$5&amp;$N4872, $G$6)), "" )</f>
        <v/>
      </c>
      <c r="Q4872" t="b" cm="1">
        <f t="array" ref="Q4872">IF(
    $U$1=1, AND($P4872&lt;&gt;"", $P4872&lt;&gt;"...", $P4872&lt;&gt;"입력오류"),
    IF(
        $U$18=1, AND($P4872&lt;&gt;"", $P4872&lt;&gt;"...", $P4872&lt;&gt;"입력오류", ISNUMBER(FIND(INDEX($T$2:$T$7,$U$1),$P4872))),
        IF(
            $U$17="기타", AND($P4872&lt;&gt;"", $P4872&lt;&gt;"...", $P4872&lt;&gt;"입력오류", NOT(ISNUMBER(FIND($T$21:$T$34,$P4872)))),
            AND($P4872&lt;&gt;"", $P4872&lt;&gt;"...", $P4872&lt;&gt;"입력오류", $T$19=$P4872)
        )
    )
)</f>
        <v>0</v>
      </c>
    </row>
    <row r="4873" spans="9:17">
      <c r="I4873">
        <f t="shared" si="229"/>
        <v>4872</v>
      </c>
      <c r="J4873">
        <f t="shared" si="230"/>
        <v>147</v>
      </c>
      <c r="K4873">
        <f t="shared" si="228"/>
        <v>3</v>
      </c>
      <c r="L4873" t="b">
        <f>COUNTIF($N$2:N4873, N4873)=1</f>
        <v>0</v>
      </c>
      <c r="M4873" s="37">
        <f>IF( $Q4873, MAX($M$1:M4872)+1, 0)</f>
        <v>0</v>
      </c>
      <c r="N4873" t="str" cm="1">
        <f t="array" ref="N4873">INDEX($A$9:$F$1048576, $J4873, $K4873 )</f>
        <v>03378</v>
      </c>
      <c r="O4873" t="str" cm="1">
        <f t="array" ref="O4873">INDEX($B$9:$F$1048576, $J4873, $K4873 )</f>
        <v>케이티앤지</v>
      </c>
      <c r="P4873" t="str" cm="1">
        <f t="array" ref="P4873">IF( $L4873, TRIM(_xll.IMDP("IR", $G$5&amp;$N4873, $G$6)), "" )</f>
        <v/>
      </c>
      <c r="Q4873" t="b" cm="1">
        <f t="array" ref="Q4873">IF(
    $U$1=1, AND($P4873&lt;&gt;"", $P4873&lt;&gt;"...", $P4873&lt;&gt;"입력오류"),
    IF(
        $U$18=1, AND($P4873&lt;&gt;"", $P4873&lt;&gt;"...", $P4873&lt;&gt;"입력오류", ISNUMBER(FIND(INDEX($T$2:$T$7,$U$1),$P4873))),
        IF(
            $U$17="기타", AND($P4873&lt;&gt;"", $P4873&lt;&gt;"...", $P4873&lt;&gt;"입력오류", NOT(ISNUMBER(FIND($T$21:$T$34,$P4873)))),
            AND($P4873&lt;&gt;"", $P4873&lt;&gt;"...", $P4873&lt;&gt;"입력오류", $T$19=$P4873)
        )
    )
)</f>
        <v>0</v>
      </c>
    </row>
    <row r="4874" spans="9:17">
      <c r="I4874">
        <f t="shared" si="229"/>
        <v>4873</v>
      </c>
      <c r="J4874">
        <f t="shared" si="230"/>
        <v>148</v>
      </c>
      <c r="K4874">
        <f t="shared" si="228"/>
        <v>3</v>
      </c>
      <c r="L4874" t="b">
        <f>COUNTIF($N$2:N4874, N4874)=1</f>
        <v>0</v>
      </c>
      <c r="M4874" s="37">
        <f>IF( $Q4874, MAX($M$1:M4873)+1, 0)</f>
        <v>0</v>
      </c>
      <c r="N4874" t="str" cm="1">
        <f t="array" ref="N4874">INDEX($A$9:$F$1048576, $J4874, $K4874 )</f>
        <v>03404</v>
      </c>
      <c r="O4874" t="str" cm="1">
        <f t="array" ref="O4874">INDEX($B$9:$F$1048576, $J4874, $K4874 )</f>
        <v>현대카드</v>
      </c>
      <c r="P4874" t="str" cm="1">
        <f t="array" ref="P4874">IF( $L4874, TRIM(_xll.IMDP("IR", $G$5&amp;$N4874, $G$6)), "" )</f>
        <v/>
      </c>
      <c r="Q4874" t="b" cm="1">
        <f t="array" ref="Q4874">IF(
    $U$1=1, AND($P4874&lt;&gt;"", $P4874&lt;&gt;"...", $P4874&lt;&gt;"입력오류"),
    IF(
        $U$18=1, AND($P4874&lt;&gt;"", $P4874&lt;&gt;"...", $P4874&lt;&gt;"입력오류", ISNUMBER(FIND(INDEX($T$2:$T$7,$U$1),$P4874))),
        IF(
            $U$17="기타", AND($P4874&lt;&gt;"", $P4874&lt;&gt;"...", $P4874&lt;&gt;"입력오류", NOT(ISNUMBER(FIND($T$21:$T$34,$P4874)))),
            AND($P4874&lt;&gt;"", $P4874&lt;&gt;"...", $P4874&lt;&gt;"입력오류", $T$19=$P4874)
        )
    )
)</f>
        <v>0</v>
      </c>
    </row>
    <row r="4875" spans="9:17">
      <c r="I4875">
        <f t="shared" si="229"/>
        <v>4874</v>
      </c>
      <c r="J4875">
        <f t="shared" si="230"/>
        <v>149</v>
      </c>
      <c r="K4875">
        <f t="shared" si="228"/>
        <v>3</v>
      </c>
      <c r="L4875" t="b">
        <f>COUNTIF($N$2:N4875, N4875)=1</f>
        <v>0</v>
      </c>
      <c r="M4875" s="37">
        <f>IF( $Q4875, MAX($M$1:M4874)+1, 0)</f>
        <v>0</v>
      </c>
      <c r="N4875" t="str" cm="1">
        <f t="array" ref="N4875">INDEX($A$9:$F$1048576, $J4875, $K4875 )</f>
        <v>03602</v>
      </c>
      <c r="O4875" t="str" cm="1">
        <f t="array" ref="O4875">INDEX($B$9:$F$1048576, $J4875, $K4875 )</f>
        <v>한국자산관리공사</v>
      </c>
      <c r="P4875" t="str" cm="1">
        <f t="array" ref="P4875">IF( $L4875, TRIM(_xll.IMDP("IR", $G$5&amp;$N4875, $G$6)), "" )</f>
        <v/>
      </c>
      <c r="Q4875" t="b" cm="1">
        <f t="array" ref="Q4875">IF(
    $U$1=1, AND($P4875&lt;&gt;"", $P4875&lt;&gt;"...", $P4875&lt;&gt;"입력오류"),
    IF(
        $U$18=1, AND($P4875&lt;&gt;"", $P4875&lt;&gt;"...", $P4875&lt;&gt;"입력오류", ISNUMBER(FIND(INDEX($T$2:$T$7,$U$1),$P4875))),
        IF(
            $U$17="기타", AND($P4875&lt;&gt;"", $P4875&lt;&gt;"...", $P4875&lt;&gt;"입력오류", NOT(ISNUMBER(FIND($T$21:$T$34,$P4875)))),
            AND($P4875&lt;&gt;"", $P4875&lt;&gt;"...", $P4875&lt;&gt;"입력오류", $T$19=$P4875)
        )
    )
)</f>
        <v>0</v>
      </c>
    </row>
    <row r="4876" spans="9:17">
      <c r="I4876">
        <f t="shared" si="229"/>
        <v>4875</v>
      </c>
      <c r="J4876">
        <f t="shared" si="230"/>
        <v>150</v>
      </c>
      <c r="K4876">
        <f t="shared" si="228"/>
        <v>3</v>
      </c>
      <c r="L4876" t="b">
        <f>COUNTIF($N$2:N4876, N4876)=1</f>
        <v>0</v>
      </c>
      <c r="M4876" s="37">
        <f>IF( $Q4876, MAX($M$1:M4875)+1, 0)</f>
        <v>0</v>
      </c>
      <c r="N4876" t="str" cm="1">
        <f t="array" ref="N4876">INDEX($A$9:$F$1048576, $J4876, $K4876 )</f>
        <v>03654</v>
      </c>
      <c r="O4876" t="str" cm="1">
        <f t="array" ref="O4876">INDEX($B$9:$F$1048576, $J4876, $K4876 )</f>
        <v>호텔롯데</v>
      </c>
      <c r="P4876" t="str" cm="1">
        <f t="array" ref="P4876">IF( $L4876, TRIM(_xll.IMDP("IR", $G$5&amp;$N4876, $G$6)), "" )</f>
        <v/>
      </c>
      <c r="Q4876" t="b" cm="1">
        <f t="array" ref="Q4876">IF(
    $U$1=1, AND($P4876&lt;&gt;"", $P4876&lt;&gt;"...", $P4876&lt;&gt;"입력오류"),
    IF(
        $U$18=1, AND($P4876&lt;&gt;"", $P4876&lt;&gt;"...", $P4876&lt;&gt;"입력오류", ISNUMBER(FIND(INDEX($T$2:$T$7,$U$1),$P4876))),
        IF(
            $U$17="기타", AND($P4876&lt;&gt;"", $P4876&lt;&gt;"...", $P4876&lt;&gt;"입력오류", NOT(ISNUMBER(FIND($T$21:$T$34,$P4876)))),
            AND($P4876&lt;&gt;"", $P4876&lt;&gt;"...", $P4876&lt;&gt;"입력오류", $T$19=$P4876)
        )
    )
)</f>
        <v>0</v>
      </c>
    </row>
    <row r="4877" spans="9:17">
      <c r="I4877">
        <f t="shared" si="229"/>
        <v>4876</v>
      </c>
      <c r="J4877">
        <f t="shared" si="230"/>
        <v>151</v>
      </c>
      <c r="K4877">
        <f t="shared" si="228"/>
        <v>3</v>
      </c>
      <c r="L4877" t="b">
        <f>COUNTIF($N$2:N4877, N4877)=1</f>
        <v>1</v>
      </c>
      <c r="M4877" s="37">
        <f>IF( $Q4877, MAX($M$1:M4876)+1, 0)</f>
        <v>0</v>
      </c>
      <c r="N4877" t="str" cm="1">
        <f t="array" ref="N4877">INDEX($A$9:$F$1048576, $J4877, $K4877 )</f>
        <v>03675</v>
      </c>
      <c r="O4877" t="str" cm="1">
        <f t="array" ref="O4877">INDEX($B$9:$F$1048576, $J4877, $K4877 )</f>
        <v>대한석탄공사</v>
      </c>
      <c r="P4877" t="str" cm="1">
        <f t="array" ref="P4877">IF( $L4877, TRIM(_xll.IMDP("IR", $G$5&amp;$N4877, $G$6)), "" )</f>
        <v/>
      </c>
      <c r="Q4877" t="b" cm="1">
        <f t="array" ref="Q4877">IF(
    $U$1=1, AND($P4877&lt;&gt;"", $P4877&lt;&gt;"...", $P4877&lt;&gt;"입력오류"),
    IF(
        $U$18=1, AND($P4877&lt;&gt;"", $P4877&lt;&gt;"...", $P4877&lt;&gt;"입력오류", ISNUMBER(FIND(INDEX($T$2:$T$7,$U$1),$P4877))),
        IF(
            $U$17="기타", AND($P4877&lt;&gt;"", $P4877&lt;&gt;"...", $P4877&lt;&gt;"입력오류", NOT(ISNUMBER(FIND($T$21:$T$34,$P4877)))),
            AND($P4877&lt;&gt;"", $P4877&lt;&gt;"...", $P4877&lt;&gt;"입력오류", $T$19=$P4877)
        )
    )
)</f>
        <v>0</v>
      </c>
    </row>
    <row r="4878" spans="9:17">
      <c r="I4878">
        <f t="shared" si="229"/>
        <v>4877</v>
      </c>
      <c r="J4878">
        <f t="shared" si="230"/>
        <v>152</v>
      </c>
      <c r="K4878">
        <f t="shared" si="228"/>
        <v>3</v>
      </c>
      <c r="L4878" t="b">
        <f>COUNTIF($N$2:N4878, N4878)=1</f>
        <v>0</v>
      </c>
      <c r="M4878" s="37">
        <f>IF( $Q4878, MAX($M$1:M4877)+1, 0)</f>
        <v>0</v>
      </c>
      <c r="N4878" t="str" cm="1">
        <f t="array" ref="N4878">INDEX($A$9:$F$1048576, $J4878, $K4878 )</f>
        <v>03713</v>
      </c>
      <c r="O4878" t="str" cm="1">
        <f t="array" ref="O4878">INDEX($B$9:$F$1048576, $J4878, $K4878 )</f>
        <v>JB 우리캐피탈</v>
      </c>
      <c r="P4878" t="str" cm="1">
        <f t="array" ref="P4878">IF( $L4878, TRIM(_xll.IMDP("IR", $G$5&amp;$N4878, $G$6)), "" )</f>
        <v/>
      </c>
      <c r="Q4878" t="b" cm="1">
        <f t="array" ref="Q4878">IF(
    $U$1=1, AND($P4878&lt;&gt;"", $P4878&lt;&gt;"...", $P4878&lt;&gt;"입력오류"),
    IF(
        $U$18=1, AND($P4878&lt;&gt;"", $P4878&lt;&gt;"...", $P4878&lt;&gt;"입력오류", ISNUMBER(FIND(INDEX($T$2:$T$7,$U$1),$P4878))),
        IF(
            $U$17="기타", AND($P4878&lt;&gt;"", $P4878&lt;&gt;"...", $P4878&lt;&gt;"입력오류", NOT(ISNUMBER(FIND($T$21:$T$34,$P4878)))),
            AND($P4878&lt;&gt;"", $P4878&lt;&gt;"...", $P4878&lt;&gt;"입력오류", $T$19=$P4878)
        )
    )
)</f>
        <v>0</v>
      </c>
    </row>
    <row r="4879" spans="9:17">
      <c r="I4879">
        <f t="shared" si="229"/>
        <v>4878</v>
      </c>
      <c r="J4879">
        <f t="shared" si="230"/>
        <v>153</v>
      </c>
      <c r="K4879">
        <f t="shared" si="228"/>
        <v>3</v>
      </c>
      <c r="L4879" t="b">
        <f>COUNTIF($N$2:N4879, N4879)=1</f>
        <v>0</v>
      </c>
      <c r="M4879" s="37">
        <f>IF( $Q4879, MAX($M$1:M4878)+1, 0)</f>
        <v>0</v>
      </c>
      <c r="N4879" t="str" cm="1">
        <f t="array" ref="N4879">INDEX($A$9:$F$1048576, $J4879, $K4879 )</f>
        <v>03757</v>
      </c>
      <c r="O4879" t="str" cm="1">
        <f t="array" ref="O4879">INDEX($B$9:$F$1048576, $J4879, $K4879 )</f>
        <v>롯데하이마트</v>
      </c>
      <c r="P4879" t="str" cm="1">
        <f t="array" ref="P4879">IF( $L4879, TRIM(_xll.IMDP("IR", $G$5&amp;$N4879, $G$6)), "" )</f>
        <v/>
      </c>
      <c r="Q4879" t="b" cm="1">
        <f t="array" ref="Q4879">IF(
    $U$1=1, AND($P4879&lt;&gt;"", $P4879&lt;&gt;"...", $P4879&lt;&gt;"입력오류"),
    IF(
        $U$18=1, AND($P4879&lt;&gt;"", $P4879&lt;&gt;"...", $P4879&lt;&gt;"입력오류", ISNUMBER(FIND(INDEX($T$2:$T$7,$U$1),$P4879))),
        IF(
            $U$17="기타", AND($P4879&lt;&gt;"", $P4879&lt;&gt;"...", $P4879&lt;&gt;"입력오류", NOT(ISNUMBER(FIND($T$21:$T$34,$P4879)))),
            AND($P4879&lt;&gt;"", $P4879&lt;&gt;"...", $P4879&lt;&gt;"입력오류", $T$19=$P4879)
        )
    )
)</f>
        <v>0</v>
      </c>
    </row>
    <row r="4880" spans="9:17">
      <c r="I4880">
        <f t="shared" si="229"/>
        <v>4879</v>
      </c>
      <c r="J4880">
        <f t="shared" si="230"/>
        <v>154</v>
      </c>
      <c r="K4880">
        <f t="shared" si="228"/>
        <v>3</v>
      </c>
      <c r="L4880" t="b">
        <f>COUNTIF($N$2:N4880, N4880)=1</f>
        <v>0</v>
      </c>
      <c r="M4880" s="37">
        <f>IF( $Q4880, MAX($M$1:M4879)+1, 0)</f>
        <v>0</v>
      </c>
      <c r="N4880" t="str" cm="1">
        <f t="array" ref="N4880">INDEX($A$9:$F$1048576, $J4880, $K4880 )</f>
        <v>03776</v>
      </c>
      <c r="O4880" t="str" cm="1">
        <f t="array" ref="O4880">INDEX($B$9:$F$1048576, $J4880, $K4880 )</f>
        <v>한국가스공사</v>
      </c>
      <c r="P4880" t="str" cm="1">
        <f t="array" ref="P4880">IF( $L4880, TRIM(_xll.IMDP("IR", $G$5&amp;$N4880, $G$6)), "" )</f>
        <v/>
      </c>
      <c r="Q4880" t="b" cm="1">
        <f t="array" ref="Q4880">IF(
    $U$1=1, AND($P4880&lt;&gt;"", $P4880&lt;&gt;"...", $P4880&lt;&gt;"입력오류"),
    IF(
        $U$18=1, AND($P4880&lt;&gt;"", $P4880&lt;&gt;"...", $P4880&lt;&gt;"입력오류", ISNUMBER(FIND(INDEX($T$2:$T$7,$U$1),$P4880))),
        IF(
            $U$17="기타", AND($P4880&lt;&gt;"", $P4880&lt;&gt;"...", $P4880&lt;&gt;"입력오류", NOT(ISNUMBER(FIND($T$21:$T$34,$P4880)))),
            AND($P4880&lt;&gt;"", $P4880&lt;&gt;"...", $P4880&lt;&gt;"입력오류", $T$19=$P4880)
        )
    )
)</f>
        <v>0</v>
      </c>
    </row>
    <row r="4881" spans="9:17">
      <c r="I4881">
        <f t="shared" si="229"/>
        <v>4880</v>
      </c>
      <c r="J4881">
        <f t="shared" si="230"/>
        <v>155</v>
      </c>
      <c r="K4881">
        <f t="shared" si="228"/>
        <v>3</v>
      </c>
      <c r="L4881" t="b">
        <f>COUNTIF($N$2:N4881, N4881)=1</f>
        <v>0</v>
      </c>
      <c r="M4881" s="37">
        <f>IF( $Q4881, MAX($M$1:M4880)+1, 0)</f>
        <v>0</v>
      </c>
      <c r="N4881" t="str" cm="1">
        <f t="array" ref="N4881">INDEX($A$9:$F$1048576, $J4881, $K4881 )</f>
        <v>03787</v>
      </c>
      <c r="O4881" t="str" cm="1">
        <f t="array" ref="O4881">INDEX($B$9:$F$1048576, $J4881, $K4881 )</f>
        <v>두산에너빌리티</v>
      </c>
      <c r="P4881" t="str" cm="1">
        <f t="array" ref="P4881">IF( $L4881, TRIM(_xll.IMDP("IR", $G$5&amp;$N4881, $G$6)), "" )</f>
        <v/>
      </c>
      <c r="Q4881" t="b" cm="1">
        <f t="array" ref="Q4881">IF(
    $U$1=1, AND($P4881&lt;&gt;"", $P4881&lt;&gt;"...", $P4881&lt;&gt;"입력오류"),
    IF(
        $U$18=1, AND($P4881&lt;&gt;"", $P4881&lt;&gt;"...", $P4881&lt;&gt;"입력오류", ISNUMBER(FIND(INDEX($T$2:$T$7,$U$1),$P4881))),
        IF(
            $U$17="기타", AND($P4881&lt;&gt;"", $P4881&lt;&gt;"...", $P4881&lt;&gt;"입력오류", NOT(ISNUMBER(FIND($T$21:$T$34,$P4881)))),
            AND($P4881&lt;&gt;"", $P4881&lt;&gt;"...", $P4881&lt;&gt;"입력오류", $T$19=$P4881)
        )
    )
)</f>
        <v>0</v>
      </c>
    </row>
    <row r="4882" spans="9:17">
      <c r="I4882">
        <f t="shared" si="229"/>
        <v>4881</v>
      </c>
      <c r="J4882">
        <f t="shared" si="230"/>
        <v>156</v>
      </c>
      <c r="K4882">
        <f t="shared" si="228"/>
        <v>3</v>
      </c>
      <c r="L4882" t="b">
        <f>COUNTIF($N$2:N4882, N4882)=1</f>
        <v>1</v>
      </c>
      <c r="M4882" s="37">
        <f>IF( $Q4882, MAX($M$1:M4881)+1, 0)</f>
        <v>0</v>
      </c>
      <c r="N4882" t="str" cm="1">
        <f t="array" ref="N4882">INDEX($A$9:$F$1048576, $J4882, $K4882 )</f>
        <v>03818</v>
      </c>
      <c r="O4882" t="str" cm="1">
        <f t="array" ref="O4882">INDEX($B$9:$F$1048576, $J4882, $K4882 )</f>
        <v>조선호텔앤리조트</v>
      </c>
      <c r="P4882" t="str" cm="1">
        <f t="array" ref="P4882">IF( $L4882, TRIM(_xll.IMDP("IR", $G$5&amp;$N4882, $G$6)), "" )</f>
        <v/>
      </c>
      <c r="Q4882" t="b" cm="1">
        <f t="array" ref="Q4882">IF(
    $U$1=1, AND($P4882&lt;&gt;"", $P4882&lt;&gt;"...", $P4882&lt;&gt;"입력오류"),
    IF(
        $U$18=1, AND($P4882&lt;&gt;"", $P4882&lt;&gt;"...", $P4882&lt;&gt;"입력오류", ISNUMBER(FIND(INDEX($T$2:$T$7,$U$1),$P4882))),
        IF(
            $U$17="기타", AND($P4882&lt;&gt;"", $P4882&lt;&gt;"...", $P4882&lt;&gt;"입력오류", NOT(ISNUMBER(FIND($T$21:$T$34,$P4882)))),
            AND($P4882&lt;&gt;"", $P4882&lt;&gt;"...", $P4882&lt;&gt;"입력오류", $T$19=$P4882)
        )
    )
)</f>
        <v>0</v>
      </c>
    </row>
    <row r="4883" spans="9:17">
      <c r="I4883">
        <f t="shared" si="229"/>
        <v>4882</v>
      </c>
      <c r="J4883">
        <f t="shared" si="230"/>
        <v>157</v>
      </c>
      <c r="K4883">
        <f t="shared" si="228"/>
        <v>3</v>
      </c>
      <c r="L4883" t="b">
        <f>COUNTIF($N$2:N4883, N4883)=1</f>
        <v>1</v>
      </c>
      <c r="M4883" s="37">
        <f>IF( $Q4883, MAX($M$1:M4882)+1, 0)</f>
        <v>0</v>
      </c>
      <c r="N4883" t="str" cm="1">
        <f t="array" ref="N4883">INDEX($A$9:$F$1048576, $J4883, $K4883 )</f>
        <v>03827</v>
      </c>
      <c r="O4883" t="str" cm="1">
        <f t="array" ref="O4883">INDEX($B$9:$F$1048576, $J4883, $K4883 )</f>
        <v>부산롯데호텔</v>
      </c>
      <c r="P4883" t="str" cm="1">
        <f t="array" ref="P4883">IF( $L4883, TRIM(_xll.IMDP("IR", $G$5&amp;$N4883, $G$6)), "" )</f>
        <v/>
      </c>
      <c r="Q4883" t="b" cm="1">
        <f t="array" ref="Q4883">IF(
    $U$1=1, AND($P4883&lt;&gt;"", $P4883&lt;&gt;"...", $P4883&lt;&gt;"입력오류"),
    IF(
        $U$18=1, AND($P4883&lt;&gt;"", $P4883&lt;&gt;"...", $P4883&lt;&gt;"입력오류", ISNUMBER(FIND(INDEX($T$2:$T$7,$U$1),$P4883))),
        IF(
            $U$17="기타", AND($P4883&lt;&gt;"", $P4883&lt;&gt;"...", $P4883&lt;&gt;"입력오류", NOT(ISNUMBER(FIND($T$21:$T$34,$P4883)))),
            AND($P4883&lt;&gt;"", $P4883&lt;&gt;"...", $P4883&lt;&gt;"입력오류", $T$19=$P4883)
        )
    )
)</f>
        <v>0</v>
      </c>
    </row>
    <row r="4884" spans="9:17">
      <c r="I4884">
        <f t="shared" si="229"/>
        <v>4883</v>
      </c>
      <c r="J4884">
        <f t="shared" si="230"/>
        <v>158</v>
      </c>
      <c r="K4884">
        <f t="shared" si="228"/>
        <v>3</v>
      </c>
      <c r="L4884" t="b">
        <f>COUNTIF($N$2:N4884, N4884)=1</f>
        <v>0</v>
      </c>
      <c r="M4884" s="37">
        <f>IF( $Q4884, MAX($M$1:M4883)+1, 0)</f>
        <v>0</v>
      </c>
      <c r="N4884" t="str" cm="1">
        <f t="array" ref="N4884">INDEX($A$9:$F$1048576, $J4884, $K4884 )</f>
        <v>03837</v>
      </c>
      <c r="O4884" t="str" cm="1">
        <f t="array" ref="O4884">INDEX($B$9:$F$1048576, $J4884, $K4884 )</f>
        <v>신세계건설</v>
      </c>
      <c r="P4884" t="str" cm="1">
        <f t="array" ref="P4884">IF( $L4884, TRIM(_xll.IMDP("IR", $G$5&amp;$N4884, $G$6)), "" )</f>
        <v/>
      </c>
      <c r="Q4884" t="b" cm="1">
        <f t="array" ref="Q4884">IF(
    $U$1=1, AND($P4884&lt;&gt;"", $P4884&lt;&gt;"...", $P4884&lt;&gt;"입력오류"),
    IF(
        $U$18=1, AND($P4884&lt;&gt;"", $P4884&lt;&gt;"...", $P4884&lt;&gt;"입력오류", ISNUMBER(FIND(INDEX($T$2:$T$7,$U$1),$P4884))),
        IF(
            $U$17="기타", AND($P4884&lt;&gt;"", $P4884&lt;&gt;"...", $P4884&lt;&gt;"입력오류", NOT(ISNUMBER(FIND($T$21:$T$34,$P4884)))),
            AND($P4884&lt;&gt;"", $P4884&lt;&gt;"...", $P4884&lt;&gt;"입력오류", $T$19=$P4884)
        )
    )
)</f>
        <v>0</v>
      </c>
    </row>
    <row r="4885" spans="9:17">
      <c r="I4885">
        <f t="shared" si="229"/>
        <v>4884</v>
      </c>
      <c r="J4885">
        <f t="shared" si="230"/>
        <v>159</v>
      </c>
      <c r="K4885">
        <f t="shared" si="228"/>
        <v>3</v>
      </c>
      <c r="L4885" t="b">
        <f>COUNTIF($N$2:N4885, N4885)=1</f>
        <v>0</v>
      </c>
      <c r="M4885" s="37">
        <f>IF( $Q4885, MAX($M$1:M4884)+1, 0)</f>
        <v>0</v>
      </c>
      <c r="N4885" t="str" cm="1">
        <f t="array" ref="N4885">INDEX($A$9:$F$1048576, $J4885, $K4885 )</f>
        <v>03839</v>
      </c>
      <c r="O4885" t="str" cm="1">
        <f t="array" ref="O4885">INDEX($B$9:$F$1048576, $J4885, $K4885 )</f>
        <v>엠캐피탈</v>
      </c>
      <c r="P4885" t="str" cm="1">
        <f t="array" ref="P4885">IF( $L4885, TRIM(_xll.IMDP("IR", $G$5&amp;$N4885, $G$6)), "" )</f>
        <v/>
      </c>
      <c r="Q4885" t="b" cm="1">
        <f t="array" ref="Q4885">IF(
    $U$1=1, AND($P4885&lt;&gt;"", $P4885&lt;&gt;"...", $P4885&lt;&gt;"입력오류"),
    IF(
        $U$18=1, AND($P4885&lt;&gt;"", $P4885&lt;&gt;"...", $P4885&lt;&gt;"입력오류", ISNUMBER(FIND(INDEX($T$2:$T$7,$U$1),$P4885))),
        IF(
            $U$17="기타", AND($P4885&lt;&gt;"", $P4885&lt;&gt;"...", $P4885&lt;&gt;"입력오류", NOT(ISNUMBER(FIND($T$21:$T$34,$P4885)))),
            AND($P4885&lt;&gt;"", $P4885&lt;&gt;"...", $P4885&lt;&gt;"입력오류", $T$19=$P4885)
        )
    )
)</f>
        <v>0</v>
      </c>
    </row>
    <row r="4886" spans="9:17">
      <c r="I4886">
        <f t="shared" si="229"/>
        <v>4885</v>
      </c>
      <c r="J4886">
        <f t="shared" si="230"/>
        <v>160</v>
      </c>
      <c r="K4886">
        <f t="shared" si="228"/>
        <v>3</v>
      </c>
      <c r="L4886" t="b">
        <f>COUNTIF($N$2:N4886, N4886)=1</f>
        <v>0</v>
      </c>
      <c r="M4886" s="37">
        <f>IF( $Q4886, MAX($M$1:M4885)+1, 0)</f>
        <v>0</v>
      </c>
      <c r="N4886" t="str" cm="1">
        <f t="array" ref="N4886">INDEX($A$9:$F$1048576, $J4886, $K4886 )</f>
        <v>03840</v>
      </c>
      <c r="O4886" t="str" cm="1">
        <f t="array" ref="O4886">INDEX($B$9:$F$1048576, $J4886, $K4886 )</f>
        <v>디비캐피탈</v>
      </c>
      <c r="P4886" t="str" cm="1">
        <f t="array" ref="P4886">IF( $L4886, TRIM(_xll.IMDP("IR", $G$5&amp;$N4886, $G$6)), "" )</f>
        <v/>
      </c>
      <c r="Q4886" t="b" cm="1">
        <f t="array" ref="Q4886">IF(
    $U$1=1, AND($P4886&lt;&gt;"", $P4886&lt;&gt;"...", $P4886&lt;&gt;"입력오류"),
    IF(
        $U$18=1, AND($P4886&lt;&gt;"", $P4886&lt;&gt;"...", $P4886&lt;&gt;"입력오류", ISNUMBER(FIND(INDEX($T$2:$T$7,$U$1),$P4886))),
        IF(
            $U$17="기타", AND($P4886&lt;&gt;"", $P4886&lt;&gt;"...", $P4886&lt;&gt;"입력오류", NOT(ISNUMBER(FIND($T$21:$T$34,$P4886)))),
            AND($P4886&lt;&gt;"", $P4886&lt;&gt;"...", $P4886&lt;&gt;"입력오류", $T$19=$P4886)
        )
    )
)</f>
        <v>0</v>
      </c>
    </row>
    <row r="4887" spans="9:17">
      <c r="I4887">
        <f t="shared" si="229"/>
        <v>4886</v>
      </c>
      <c r="J4887">
        <f t="shared" si="230"/>
        <v>161</v>
      </c>
      <c r="K4887">
        <f t="shared" si="228"/>
        <v>3</v>
      </c>
      <c r="L4887" t="b">
        <f>COUNTIF($N$2:N4887, N4887)=1</f>
        <v>0</v>
      </c>
      <c r="M4887" s="37">
        <f>IF( $Q4887, MAX($M$1:M4886)+1, 0)</f>
        <v>0</v>
      </c>
      <c r="N4887" t="str" cm="1">
        <f t="array" ref="N4887">INDEX($A$9:$F$1048576, $J4887, $K4887 )</f>
        <v>03865</v>
      </c>
      <c r="O4887" t="str" cm="1">
        <f t="array" ref="O4887">INDEX($B$9:$F$1048576, $J4887, $K4887 )</f>
        <v>한국토지신탁</v>
      </c>
      <c r="P4887" t="str" cm="1">
        <f t="array" ref="P4887">IF( $L4887, TRIM(_xll.IMDP("IR", $G$5&amp;$N4887, $G$6)), "" )</f>
        <v/>
      </c>
      <c r="Q4887" t="b" cm="1">
        <f t="array" ref="Q4887">IF(
    $U$1=1, AND($P4887&lt;&gt;"", $P4887&lt;&gt;"...", $P4887&lt;&gt;"입력오류"),
    IF(
        $U$18=1, AND($P4887&lt;&gt;"", $P4887&lt;&gt;"...", $P4887&lt;&gt;"입력오류", ISNUMBER(FIND(INDEX($T$2:$T$7,$U$1),$P4887))),
        IF(
            $U$17="기타", AND($P4887&lt;&gt;"", $P4887&lt;&gt;"...", $P4887&lt;&gt;"입력오류", NOT(ISNUMBER(FIND($T$21:$T$34,$P4887)))),
            AND($P4887&lt;&gt;"", $P4887&lt;&gt;"...", $P4887&lt;&gt;"입력오류", $T$19=$P4887)
        )
    )
)</f>
        <v>0</v>
      </c>
    </row>
    <row r="4888" spans="9:17">
      <c r="I4888">
        <f t="shared" si="229"/>
        <v>4887</v>
      </c>
      <c r="J4888">
        <f t="shared" si="230"/>
        <v>162</v>
      </c>
      <c r="K4888">
        <f t="shared" si="228"/>
        <v>3</v>
      </c>
      <c r="L4888" t="b">
        <f>COUNTIF($N$2:N4888, N4888)=1</f>
        <v>0</v>
      </c>
      <c r="M4888" s="37">
        <f>IF( $Q4888, MAX($M$1:M4887)+1, 0)</f>
        <v>0</v>
      </c>
      <c r="N4888" t="str" cm="1">
        <f t="array" ref="N4888">INDEX($A$9:$F$1048576, $J4888, $K4888 )</f>
        <v>03896</v>
      </c>
      <c r="O4888" t="str" cm="1">
        <f t="array" ref="O4888">INDEX($B$9:$F$1048576, $J4888, $K4888 )</f>
        <v>SBS</v>
      </c>
      <c r="P4888" t="str" cm="1">
        <f t="array" ref="P4888">IF( $L4888, TRIM(_xll.IMDP("IR", $G$5&amp;$N4888, $G$6)), "" )</f>
        <v/>
      </c>
      <c r="Q4888" t="b" cm="1">
        <f t="array" ref="Q4888">IF(
    $U$1=1, AND($P4888&lt;&gt;"", $P4888&lt;&gt;"...", $P4888&lt;&gt;"입력오류"),
    IF(
        $U$18=1, AND($P4888&lt;&gt;"", $P4888&lt;&gt;"...", $P4888&lt;&gt;"입력오류", ISNUMBER(FIND(INDEX($T$2:$T$7,$U$1),$P4888))),
        IF(
            $U$17="기타", AND($P4888&lt;&gt;"", $P4888&lt;&gt;"...", $P4888&lt;&gt;"입력오류", NOT(ISNUMBER(FIND($T$21:$T$34,$P4888)))),
            AND($P4888&lt;&gt;"", $P4888&lt;&gt;"...", $P4888&lt;&gt;"입력오류", $T$19=$P4888)
        )
    )
)</f>
        <v>0</v>
      </c>
    </row>
    <row r="4889" spans="9:17">
      <c r="I4889">
        <f t="shared" si="229"/>
        <v>4888</v>
      </c>
      <c r="J4889">
        <f t="shared" si="230"/>
        <v>163</v>
      </c>
      <c r="K4889">
        <f t="shared" si="228"/>
        <v>3</v>
      </c>
      <c r="L4889" t="b">
        <f>COUNTIF($N$2:N4889, N4889)=1</f>
        <v>1</v>
      </c>
      <c r="M4889" s="37">
        <f>IF( $Q4889, MAX($M$1:M4888)+1, 0)</f>
        <v>0</v>
      </c>
      <c r="N4889" t="str" cm="1">
        <f t="array" ref="N4889">INDEX($A$9:$F$1048576, $J4889, $K4889 )</f>
        <v>03897</v>
      </c>
      <c r="O4889" t="str" cm="1">
        <f t="array" ref="O4889">INDEX($B$9:$F$1048576, $J4889, $K4889 )</f>
        <v>공무원연금공단</v>
      </c>
      <c r="P4889" t="str" cm="1">
        <f t="array" ref="P4889">IF( $L4889, TRIM(_xll.IMDP("IR", $G$5&amp;$N4889, $G$6)), "" )</f>
        <v/>
      </c>
      <c r="Q4889" t="b" cm="1">
        <f t="array" ref="Q4889">IF(
    $U$1=1, AND($P4889&lt;&gt;"", $P4889&lt;&gt;"...", $P4889&lt;&gt;"입력오류"),
    IF(
        $U$18=1, AND($P4889&lt;&gt;"", $P4889&lt;&gt;"...", $P4889&lt;&gt;"입력오류", ISNUMBER(FIND(INDEX($T$2:$T$7,$U$1),$P4889))),
        IF(
            $U$17="기타", AND($P4889&lt;&gt;"", $P4889&lt;&gt;"...", $P4889&lt;&gt;"입력오류", NOT(ISNUMBER(FIND($T$21:$T$34,$P4889)))),
            AND($P4889&lt;&gt;"", $P4889&lt;&gt;"...", $P4889&lt;&gt;"입력오류", $T$19=$P4889)
        )
    )
)</f>
        <v>0</v>
      </c>
    </row>
    <row r="4890" spans="9:17">
      <c r="I4890">
        <f t="shared" si="229"/>
        <v>4889</v>
      </c>
      <c r="J4890">
        <f t="shared" si="230"/>
        <v>164</v>
      </c>
      <c r="K4890">
        <f t="shared" si="228"/>
        <v>3</v>
      </c>
      <c r="L4890" t="b">
        <f>COUNTIF($N$2:N4890, N4890)=1</f>
        <v>1</v>
      </c>
      <c r="M4890" s="37">
        <f>IF( $Q4890, MAX($M$1:M4889)+1, 0)</f>
        <v>0</v>
      </c>
      <c r="N4890" t="str" cm="1">
        <f t="array" ref="N4890">INDEX($A$9:$F$1048576, $J4890, $K4890 )</f>
        <v>03913</v>
      </c>
      <c r="O4890" t="str" cm="1">
        <f t="array" ref="O4890">INDEX($B$9:$F$1048576, $J4890, $K4890 )</f>
        <v>한국무역협회</v>
      </c>
      <c r="P4890" t="str" cm="1">
        <f t="array" ref="P4890">IF( $L4890, TRIM(_xll.IMDP("IR", $G$5&amp;$N4890, $G$6)), "" )</f>
        <v/>
      </c>
      <c r="Q4890" t="b" cm="1">
        <f t="array" ref="Q4890">IF(
    $U$1=1, AND($P4890&lt;&gt;"", $P4890&lt;&gt;"...", $P4890&lt;&gt;"입력오류"),
    IF(
        $U$18=1, AND($P4890&lt;&gt;"", $P4890&lt;&gt;"...", $P4890&lt;&gt;"입력오류", ISNUMBER(FIND(INDEX($T$2:$T$7,$U$1),$P4890))),
        IF(
            $U$17="기타", AND($P4890&lt;&gt;"", $P4890&lt;&gt;"...", $P4890&lt;&gt;"입력오류", NOT(ISNUMBER(FIND($T$21:$T$34,$P4890)))),
            AND($P4890&lt;&gt;"", $P4890&lt;&gt;"...", $P4890&lt;&gt;"입력오류", $T$19=$P4890)
        )
    )
)</f>
        <v>0</v>
      </c>
    </row>
    <row r="4891" spans="9:17">
      <c r="I4891">
        <f t="shared" si="229"/>
        <v>4890</v>
      </c>
      <c r="J4891">
        <f t="shared" si="230"/>
        <v>165</v>
      </c>
      <c r="K4891">
        <f t="shared" si="228"/>
        <v>3</v>
      </c>
      <c r="L4891" t="b">
        <f>COUNTIF($N$2:N4891, N4891)=1</f>
        <v>0</v>
      </c>
      <c r="M4891" s="37">
        <f>IF( $Q4891, MAX($M$1:M4890)+1, 0)</f>
        <v>0</v>
      </c>
      <c r="N4891" t="str" cm="1">
        <f t="array" ref="N4891">INDEX($A$9:$F$1048576, $J4891, $K4891 )</f>
        <v>03914</v>
      </c>
      <c r="O4891" t="str" cm="1">
        <f t="array" ref="O4891">INDEX($B$9:$F$1048576, $J4891, $K4891 )</f>
        <v>SK</v>
      </c>
      <c r="P4891" t="str" cm="1">
        <f t="array" ref="P4891">IF( $L4891, TRIM(_xll.IMDP("IR", $G$5&amp;$N4891, $G$6)), "" )</f>
        <v/>
      </c>
      <c r="Q4891" t="b" cm="1">
        <f t="array" ref="Q4891">IF(
    $U$1=1, AND($P4891&lt;&gt;"", $P4891&lt;&gt;"...", $P4891&lt;&gt;"입력오류"),
    IF(
        $U$18=1, AND($P4891&lt;&gt;"", $P4891&lt;&gt;"...", $P4891&lt;&gt;"입력오류", ISNUMBER(FIND(INDEX($T$2:$T$7,$U$1),$P4891))),
        IF(
            $U$17="기타", AND($P4891&lt;&gt;"", $P4891&lt;&gt;"...", $P4891&lt;&gt;"입력오류", NOT(ISNUMBER(FIND($T$21:$T$34,$P4891)))),
            AND($P4891&lt;&gt;"", $P4891&lt;&gt;"...", $P4891&lt;&gt;"입력오류", $T$19=$P4891)
        )
    )
)</f>
        <v>0</v>
      </c>
    </row>
    <row r="4892" spans="9:17">
      <c r="I4892">
        <f t="shared" si="229"/>
        <v>4891</v>
      </c>
      <c r="J4892">
        <f t="shared" si="230"/>
        <v>166</v>
      </c>
      <c r="K4892">
        <f t="shared" si="228"/>
        <v>3</v>
      </c>
      <c r="L4892" t="b">
        <f>COUNTIF($N$2:N4892, N4892)=1</f>
        <v>0</v>
      </c>
      <c r="M4892" s="37">
        <f>IF( $Q4892, MAX($M$1:M4891)+1, 0)</f>
        <v>0</v>
      </c>
      <c r="N4892" t="str" cm="1">
        <f t="array" ref="N4892">INDEX($A$9:$F$1048576, $J4892, $K4892 )</f>
        <v>03920</v>
      </c>
      <c r="O4892" t="str" cm="1">
        <f t="array" ref="O4892">INDEX($B$9:$F$1048576, $J4892, $K4892 )</f>
        <v>한국도로공사</v>
      </c>
      <c r="P4892" t="str" cm="1">
        <f t="array" ref="P4892">IF( $L4892, TRIM(_xll.IMDP("IR", $G$5&amp;$N4892, $G$6)), "" )</f>
        <v/>
      </c>
      <c r="Q4892" t="b" cm="1">
        <f t="array" ref="Q4892">IF(
    $U$1=1, AND($P4892&lt;&gt;"", $P4892&lt;&gt;"...", $P4892&lt;&gt;"입력오류"),
    IF(
        $U$18=1, AND($P4892&lt;&gt;"", $P4892&lt;&gt;"...", $P4892&lt;&gt;"입력오류", ISNUMBER(FIND(INDEX($T$2:$T$7,$U$1),$P4892))),
        IF(
            $U$17="기타", AND($P4892&lt;&gt;"", $P4892&lt;&gt;"...", $P4892&lt;&gt;"입력오류", NOT(ISNUMBER(FIND($T$21:$T$34,$P4892)))),
            AND($P4892&lt;&gt;"", $P4892&lt;&gt;"...", $P4892&lt;&gt;"입력오류", $T$19=$P4892)
        )
    )
)</f>
        <v>0</v>
      </c>
    </row>
    <row r="4893" spans="9:17">
      <c r="I4893">
        <f t="shared" si="229"/>
        <v>4892</v>
      </c>
      <c r="J4893">
        <f t="shared" si="230"/>
        <v>167</v>
      </c>
      <c r="K4893">
        <f t="shared" si="228"/>
        <v>3</v>
      </c>
      <c r="L4893" t="b">
        <f>COUNTIF($N$2:N4893, N4893)=1</f>
        <v>0</v>
      </c>
      <c r="M4893" s="37">
        <f>IF( $Q4893, MAX($M$1:M4892)+1, 0)</f>
        <v>0</v>
      </c>
      <c r="N4893" t="str" cm="1">
        <f t="array" ref="N4893">INDEX($A$9:$F$1048576, $J4893, $K4893 )</f>
        <v>03922</v>
      </c>
      <c r="O4893" t="str" cm="1">
        <f t="array" ref="O4893">INDEX($B$9:$F$1048576, $J4893, $K4893 )</f>
        <v>LG디스플레이</v>
      </c>
      <c r="P4893" t="str" cm="1">
        <f t="array" ref="P4893">IF( $L4893, TRIM(_xll.IMDP("IR", $G$5&amp;$N4893, $G$6)), "" )</f>
        <v/>
      </c>
      <c r="Q4893" t="b" cm="1">
        <f t="array" ref="Q4893">IF(
    $U$1=1, AND($P4893&lt;&gt;"", $P4893&lt;&gt;"...", $P4893&lt;&gt;"입력오류"),
    IF(
        $U$18=1, AND($P4893&lt;&gt;"", $P4893&lt;&gt;"...", $P4893&lt;&gt;"입력오류", ISNUMBER(FIND(INDEX($T$2:$T$7,$U$1),$P4893))),
        IF(
            $U$17="기타", AND($P4893&lt;&gt;"", $P4893&lt;&gt;"...", $P4893&lt;&gt;"입력오류", NOT(ISNUMBER(FIND($T$21:$T$34,$P4893)))),
            AND($P4893&lt;&gt;"", $P4893&lt;&gt;"...", $P4893&lt;&gt;"입력오류", $T$19=$P4893)
        )
    )
)</f>
        <v>0</v>
      </c>
    </row>
    <row r="4894" spans="9:17">
      <c r="I4894">
        <f t="shared" si="229"/>
        <v>4893</v>
      </c>
      <c r="J4894">
        <f t="shared" si="230"/>
        <v>168</v>
      </c>
      <c r="K4894">
        <f t="shared" si="228"/>
        <v>3</v>
      </c>
      <c r="L4894" t="b">
        <f>COUNTIF($N$2:N4894, N4894)=1</f>
        <v>0</v>
      </c>
      <c r="M4894" s="37">
        <f>IF( $Q4894, MAX($M$1:M4893)+1, 0)</f>
        <v>0</v>
      </c>
      <c r="N4894" t="str" cm="1">
        <f t="array" ref="N4894">INDEX($A$9:$F$1048576, $J4894, $K4894 )</f>
        <v>03934</v>
      </c>
      <c r="O4894" t="str" cm="1">
        <f t="array" ref="O4894">INDEX($B$9:$F$1048576, $J4894, $K4894 )</f>
        <v>중소벤처기업진흥공단</v>
      </c>
      <c r="P4894" t="str" cm="1">
        <f t="array" ref="P4894">IF( $L4894, TRIM(_xll.IMDP("IR", $G$5&amp;$N4894, $G$6)), "" )</f>
        <v/>
      </c>
      <c r="Q4894" t="b" cm="1">
        <f t="array" ref="Q4894">IF(
    $U$1=1, AND($P4894&lt;&gt;"", $P4894&lt;&gt;"...", $P4894&lt;&gt;"입력오류"),
    IF(
        $U$18=1, AND($P4894&lt;&gt;"", $P4894&lt;&gt;"...", $P4894&lt;&gt;"입력오류", ISNUMBER(FIND(INDEX($T$2:$T$7,$U$1),$P4894))),
        IF(
            $U$17="기타", AND($P4894&lt;&gt;"", $P4894&lt;&gt;"...", $P4894&lt;&gt;"입력오류", NOT(ISNUMBER(FIND($T$21:$T$34,$P4894)))),
            AND($P4894&lt;&gt;"", $P4894&lt;&gt;"...", $P4894&lt;&gt;"입력오류", $T$19=$P4894)
        )
    )
)</f>
        <v>0</v>
      </c>
    </row>
    <row r="4895" spans="9:17">
      <c r="I4895">
        <f t="shared" si="229"/>
        <v>4894</v>
      </c>
      <c r="J4895">
        <f t="shared" si="230"/>
        <v>169</v>
      </c>
      <c r="K4895">
        <f t="shared" si="228"/>
        <v>3</v>
      </c>
      <c r="L4895" t="b">
        <f>COUNTIF($N$2:N4895, N4895)=1</f>
        <v>0</v>
      </c>
      <c r="M4895" s="37">
        <f>IF( $Q4895, MAX($M$1:M4894)+1, 0)</f>
        <v>0</v>
      </c>
      <c r="N4895" t="str" cm="1">
        <f t="array" ref="N4895">INDEX($A$9:$F$1048576, $J4895, $K4895 )</f>
        <v>03937</v>
      </c>
      <c r="O4895" t="str" cm="1">
        <f t="array" ref="O4895">INDEX($B$9:$F$1048576, $J4895, $K4895 )</f>
        <v>인천국제공항공사</v>
      </c>
      <c r="P4895" t="str" cm="1">
        <f t="array" ref="P4895">IF( $L4895, TRIM(_xll.IMDP("IR", $G$5&amp;$N4895, $G$6)), "" )</f>
        <v/>
      </c>
      <c r="Q4895" t="b" cm="1">
        <f t="array" ref="Q4895">IF(
    $U$1=1, AND($P4895&lt;&gt;"", $P4895&lt;&gt;"...", $P4895&lt;&gt;"입력오류"),
    IF(
        $U$18=1, AND($P4895&lt;&gt;"", $P4895&lt;&gt;"...", $P4895&lt;&gt;"입력오류", ISNUMBER(FIND(INDEX($T$2:$T$7,$U$1),$P4895))),
        IF(
            $U$17="기타", AND($P4895&lt;&gt;"", $P4895&lt;&gt;"...", $P4895&lt;&gt;"입력오류", NOT(ISNUMBER(FIND($T$21:$T$34,$P4895)))),
            AND($P4895&lt;&gt;"", $P4895&lt;&gt;"...", $P4895&lt;&gt;"입력오류", $T$19=$P4895)
        )
    )
)</f>
        <v>0</v>
      </c>
    </row>
    <row r="4896" spans="9:17">
      <c r="I4896">
        <f t="shared" si="229"/>
        <v>4895</v>
      </c>
      <c r="J4896">
        <f t="shared" si="230"/>
        <v>170</v>
      </c>
      <c r="K4896">
        <f t="shared" si="228"/>
        <v>3</v>
      </c>
      <c r="L4896" t="b">
        <f>COUNTIF($N$2:N4896, N4896)=1</f>
        <v>1</v>
      </c>
      <c r="M4896" s="37">
        <f>IF( $Q4896, MAX($M$1:M4895)+1, 0)</f>
        <v>0</v>
      </c>
      <c r="N4896" t="str" cm="1">
        <f t="array" ref="N4896">INDEX($A$9:$F$1048576, $J4896, $K4896 )</f>
        <v>04007</v>
      </c>
      <c r="O4896" t="str" cm="1">
        <f t="array" ref="O4896">INDEX($B$9:$F$1048576, $J4896, $K4896 )</f>
        <v>케이비부동산신탁(주은)</v>
      </c>
      <c r="P4896" t="str" cm="1">
        <f t="array" ref="P4896">IF( $L4896, TRIM(_xll.IMDP("IR", $G$5&amp;$N4896, $G$6)), "" )</f>
        <v/>
      </c>
      <c r="Q4896" t="b" cm="1">
        <f t="array" ref="Q4896">IF(
    $U$1=1, AND($P4896&lt;&gt;"", $P4896&lt;&gt;"...", $P4896&lt;&gt;"입력오류"),
    IF(
        $U$18=1, AND($P4896&lt;&gt;"", $P4896&lt;&gt;"...", $P4896&lt;&gt;"입력오류", ISNUMBER(FIND(INDEX($T$2:$T$7,$U$1),$P4896))),
        IF(
            $U$17="기타", AND($P4896&lt;&gt;"", $P4896&lt;&gt;"...", $P4896&lt;&gt;"입력오류", NOT(ISNUMBER(FIND($T$21:$T$34,$P4896)))),
            AND($P4896&lt;&gt;"", $P4896&lt;&gt;"...", $P4896&lt;&gt;"입력오류", $T$19=$P4896)
        )
    )
)</f>
        <v>0</v>
      </c>
    </row>
    <row r="4897" spans="9:17">
      <c r="I4897">
        <f t="shared" si="229"/>
        <v>4896</v>
      </c>
      <c r="J4897">
        <f t="shared" si="230"/>
        <v>171</v>
      </c>
      <c r="K4897">
        <f t="shared" si="228"/>
        <v>3</v>
      </c>
      <c r="L4897" t="b">
        <f>COUNTIF($N$2:N4897, N4897)=1</f>
        <v>0</v>
      </c>
      <c r="M4897" s="37">
        <f>IF( $Q4897, MAX($M$1:M4896)+1, 0)</f>
        <v>0</v>
      </c>
      <c r="N4897" t="str" cm="1">
        <f t="array" ref="N4897">INDEX($A$9:$F$1048576, $J4897, $K4897 )</f>
        <v>04011</v>
      </c>
      <c r="O4897" t="str" cm="1">
        <f t="array" ref="O4897">INDEX($B$9:$F$1048576, $J4897, $K4897 )</f>
        <v>롯데글로벌로지스</v>
      </c>
      <c r="P4897" t="str" cm="1">
        <f t="array" ref="P4897">IF( $L4897, TRIM(_xll.IMDP("IR", $G$5&amp;$N4897, $G$6)), "" )</f>
        <v/>
      </c>
      <c r="Q4897" t="b" cm="1">
        <f t="array" ref="Q4897">IF(
    $U$1=1, AND($P4897&lt;&gt;"", $P4897&lt;&gt;"...", $P4897&lt;&gt;"입력오류"),
    IF(
        $U$18=1, AND($P4897&lt;&gt;"", $P4897&lt;&gt;"...", $P4897&lt;&gt;"입력오류", ISNUMBER(FIND(INDEX($T$2:$T$7,$U$1),$P4897))),
        IF(
            $U$17="기타", AND($P4897&lt;&gt;"", $P4897&lt;&gt;"...", $P4897&lt;&gt;"입력오류", NOT(ISNUMBER(FIND($T$21:$T$34,$P4897)))),
            AND($P4897&lt;&gt;"", $P4897&lt;&gt;"...", $P4897&lt;&gt;"입력오류", $T$19=$P4897)
        )
    )
)</f>
        <v>0</v>
      </c>
    </row>
    <row r="4898" spans="9:17">
      <c r="I4898">
        <f t="shared" si="229"/>
        <v>4897</v>
      </c>
      <c r="J4898">
        <f t="shared" si="230"/>
        <v>172</v>
      </c>
      <c r="K4898">
        <f t="shared" si="228"/>
        <v>3</v>
      </c>
      <c r="L4898" t="b">
        <f>COUNTIF($N$2:N4898, N4898)=1</f>
        <v>0</v>
      </c>
      <c r="M4898" s="37">
        <f>IF( $Q4898, MAX($M$1:M4897)+1, 0)</f>
        <v>0</v>
      </c>
      <c r="N4898" t="str" cm="1">
        <f t="array" ref="N4898">INDEX($A$9:$F$1048576, $J4898, $K4898 )</f>
        <v>04016</v>
      </c>
      <c r="O4898" t="str" cm="1">
        <f t="array" ref="O4898">INDEX($B$9:$F$1048576, $J4898, $K4898 )</f>
        <v>아이비케이캐피탈</v>
      </c>
      <c r="P4898" t="str" cm="1">
        <f t="array" ref="P4898">IF( $L4898, TRIM(_xll.IMDP("IR", $G$5&amp;$N4898, $G$6)), "" )</f>
        <v/>
      </c>
      <c r="Q4898" t="b" cm="1">
        <f t="array" ref="Q4898">IF(
    $U$1=1, AND($P4898&lt;&gt;"", $P4898&lt;&gt;"...", $P4898&lt;&gt;"입력오류"),
    IF(
        $U$18=1, AND($P4898&lt;&gt;"", $P4898&lt;&gt;"...", $P4898&lt;&gt;"입력오류", ISNUMBER(FIND(INDEX($T$2:$T$7,$U$1),$P4898))),
        IF(
            $U$17="기타", AND($P4898&lt;&gt;"", $P4898&lt;&gt;"...", $P4898&lt;&gt;"입력오류", NOT(ISNUMBER(FIND($T$21:$T$34,$P4898)))),
            AND($P4898&lt;&gt;"", $P4898&lt;&gt;"...", $P4898&lt;&gt;"입력오류", $T$19=$P4898)
        )
    )
)</f>
        <v>0</v>
      </c>
    </row>
    <row r="4899" spans="9:17">
      <c r="I4899">
        <f t="shared" si="229"/>
        <v>4898</v>
      </c>
      <c r="J4899">
        <f t="shared" si="230"/>
        <v>173</v>
      </c>
      <c r="K4899">
        <f t="shared" si="228"/>
        <v>3</v>
      </c>
      <c r="L4899" t="b">
        <f>COUNTIF($N$2:N4899, N4899)=1</f>
        <v>0</v>
      </c>
      <c r="M4899" s="37">
        <f>IF( $Q4899, MAX($M$1:M4898)+1, 0)</f>
        <v>0</v>
      </c>
      <c r="N4899" t="str" cm="1">
        <f t="array" ref="N4899">INDEX($A$9:$F$1048576, $J4899, $K4899 )</f>
        <v>04019</v>
      </c>
      <c r="O4899" t="str" cm="1">
        <f t="array" ref="O4899">INDEX($B$9:$F$1048576, $J4899, $K4899 )</f>
        <v>농어촌공사</v>
      </c>
      <c r="P4899" t="str" cm="1">
        <f t="array" ref="P4899">IF( $L4899, TRIM(_xll.IMDP("IR", $G$5&amp;$N4899, $G$6)), "" )</f>
        <v/>
      </c>
      <c r="Q4899" t="b" cm="1">
        <f t="array" ref="Q4899">IF(
    $U$1=1, AND($P4899&lt;&gt;"", $P4899&lt;&gt;"...", $P4899&lt;&gt;"입력오류"),
    IF(
        $U$18=1, AND($P4899&lt;&gt;"", $P4899&lt;&gt;"...", $P4899&lt;&gt;"입력오류", ISNUMBER(FIND(INDEX($T$2:$T$7,$U$1),$P4899))),
        IF(
            $U$17="기타", AND($P4899&lt;&gt;"", $P4899&lt;&gt;"...", $P4899&lt;&gt;"입력오류", NOT(ISNUMBER(FIND($T$21:$T$34,$P4899)))),
            AND($P4899&lt;&gt;"", $P4899&lt;&gt;"...", $P4899&lt;&gt;"입력오류", $T$19=$P4899)
        )
    )
)</f>
        <v>0</v>
      </c>
    </row>
    <row r="4900" spans="9:17">
      <c r="I4900">
        <f t="shared" si="229"/>
        <v>4899</v>
      </c>
      <c r="J4900">
        <f t="shared" si="230"/>
        <v>174</v>
      </c>
      <c r="K4900">
        <f t="shared" si="228"/>
        <v>3</v>
      </c>
      <c r="L4900" t="b">
        <f>COUNTIF($N$2:N4900, N4900)=1</f>
        <v>1</v>
      </c>
      <c r="M4900" s="37">
        <f>IF( $Q4900, MAX($M$1:M4899)+1, 0)</f>
        <v>0</v>
      </c>
      <c r="N4900" t="str" cm="1">
        <f t="array" ref="N4900">INDEX($A$9:$F$1048576, $J4900, $K4900 )</f>
        <v>04028</v>
      </c>
      <c r="O4900" t="str" cm="1">
        <f t="array" ref="O4900">INDEX($B$9:$F$1048576, $J4900, $K4900 )</f>
        <v>태경농산</v>
      </c>
      <c r="P4900" t="str" cm="1">
        <f t="array" ref="P4900">IF( $L4900, TRIM(_xll.IMDP("IR", $G$5&amp;$N4900, $G$6)), "" )</f>
        <v/>
      </c>
      <c r="Q4900" t="b" cm="1">
        <f t="array" ref="Q4900">IF(
    $U$1=1, AND($P4900&lt;&gt;"", $P4900&lt;&gt;"...", $P4900&lt;&gt;"입력오류"),
    IF(
        $U$18=1, AND($P4900&lt;&gt;"", $P4900&lt;&gt;"...", $P4900&lt;&gt;"입력오류", ISNUMBER(FIND(INDEX($T$2:$T$7,$U$1),$P4900))),
        IF(
            $U$17="기타", AND($P4900&lt;&gt;"", $P4900&lt;&gt;"...", $P4900&lt;&gt;"입력오류", NOT(ISNUMBER(FIND($T$21:$T$34,$P4900)))),
            AND($P4900&lt;&gt;"", $P4900&lt;&gt;"...", $P4900&lt;&gt;"입력오류", $T$19=$P4900)
        )
    )
)</f>
        <v>0</v>
      </c>
    </row>
    <row r="4901" spans="9:17">
      <c r="I4901">
        <f t="shared" si="229"/>
        <v>4900</v>
      </c>
      <c r="J4901">
        <f t="shared" si="230"/>
        <v>175</v>
      </c>
      <c r="K4901">
        <f t="shared" si="228"/>
        <v>3</v>
      </c>
      <c r="L4901" t="b">
        <f>COUNTIF($N$2:N4901, N4901)=1</f>
        <v>1</v>
      </c>
      <c r="M4901" s="37">
        <f>IF( $Q4901, MAX($M$1:M4900)+1, 0)</f>
        <v>0</v>
      </c>
      <c r="N4901" t="str" cm="1">
        <f t="array" ref="N4901">INDEX($A$9:$F$1048576, $J4901, $K4901 )</f>
        <v>04048</v>
      </c>
      <c r="O4901" t="str" cm="1">
        <f t="array" ref="O4901">INDEX($B$9:$F$1048576, $J4901, $K4901 )</f>
        <v>대한지방행정공제회</v>
      </c>
      <c r="P4901" t="str" cm="1">
        <f t="array" ref="P4901">IF( $L4901, TRIM(_xll.IMDP("IR", $G$5&amp;$N4901, $G$6)), "" )</f>
        <v/>
      </c>
      <c r="Q4901" t="b" cm="1">
        <f t="array" ref="Q4901">IF(
    $U$1=1, AND($P4901&lt;&gt;"", $P4901&lt;&gt;"...", $P4901&lt;&gt;"입력오류"),
    IF(
        $U$18=1, AND($P4901&lt;&gt;"", $P4901&lt;&gt;"...", $P4901&lt;&gt;"입력오류", ISNUMBER(FIND(INDEX($T$2:$T$7,$U$1),$P4901))),
        IF(
            $U$17="기타", AND($P4901&lt;&gt;"", $P4901&lt;&gt;"...", $P4901&lt;&gt;"입력오류", NOT(ISNUMBER(FIND($T$21:$T$34,$P4901)))),
            AND($P4901&lt;&gt;"", $P4901&lt;&gt;"...", $P4901&lt;&gt;"입력오류", $T$19=$P4901)
        )
    )
)</f>
        <v>0</v>
      </c>
    </row>
    <row r="4902" spans="9:17">
      <c r="I4902">
        <f t="shared" si="229"/>
        <v>4901</v>
      </c>
      <c r="J4902">
        <f t="shared" si="230"/>
        <v>176</v>
      </c>
      <c r="K4902">
        <f t="shared" si="228"/>
        <v>3</v>
      </c>
      <c r="L4902" t="b">
        <f>COUNTIF($N$2:N4902, N4902)=1</f>
        <v>0</v>
      </c>
      <c r="M4902" s="37">
        <f>IF( $Q4902, MAX($M$1:M4901)+1, 0)</f>
        <v>0</v>
      </c>
      <c r="N4902" t="str" cm="1">
        <f t="array" ref="N4902">INDEX($A$9:$F$1048576, $J4902, $K4902 )</f>
        <v>04053</v>
      </c>
      <c r="O4902" t="str" cm="1">
        <f t="array" ref="O4902">INDEX($B$9:$F$1048576, $J4902, $K4902 )</f>
        <v>이랜드월드</v>
      </c>
      <c r="P4902" t="str" cm="1">
        <f t="array" ref="P4902">IF( $L4902, TRIM(_xll.IMDP("IR", $G$5&amp;$N4902, $G$6)), "" )</f>
        <v/>
      </c>
      <c r="Q4902" t="b" cm="1">
        <f t="array" ref="Q4902">IF(
    $U$1=1, AND($P4902&lt;&gt;"", $P4902&lt;&gt;"...", $P4902&lt;&gt;"입력오류"),
    IF(
        $U$18=1, AND($P4902&lt;&gt;"", $P4902&lt;&gt;"...", $P4902&lt;&gt;"입력오류", ISNUMBER(FIND(INDEX($T$2:$T$7,$U$1),$P4902))),
        IF(
            $U$17="기타", AND($P4902&lt;&gt;"", $P4902&lt;&gt;"...", $P4902&lt;&gt;"입력오류", NOT(ISNUMBER(FIND($T$21:$T$34,$P4902)))),
            AND($P4902&lt;&gt;"", $P4902&lt;&gt;"...", $P4902&lt;&gt;"입력오류", $T$19=$P4902)
        )
    )
)</f>
        <v>0</v>
      </c>
    </row>
    <row r="4903" spans="9:17">
      <c r="I4903">
        <f t="shared" si="229"/>
        <v>4902</v>
      </c>
      <c r="J4903">
        <f t="shared" si="230"/>
        <v>177</v>
      </c>
      <c r="K4903">
        <f t="shared" si="228"/>
        <v>3</v>
      </c>
      <c r="L4903" t="b">
        <f>COUNTIF($N$2:N4903, N4903)=1</f>
        <v>1</v>
      </c>
      <c r="M4903" s="37">
        <f>IF( $Q4903, MAX($M$1:M4902)+1, 0)</f>
        <v>0</v>
      </c>
      <c r="N4903" t="str" cm="1">
        <f t="array" ref="N4903">INDEX($A$9:$F$1048576, $J4903, $K4903 )</f>
        <v>04059</v>
      </c>
      <c r="O4903" t="str" cm="1">
        <f t="array" ref="O4903">INDEX($B$9:$F$1048576, $J4903, $K4903 )</f>
        <v>엘에스니꼬동제련</v>
      </c>
      <c r="P4903" t="str" cm="1">
        <f t="array" ref="P4903">IF( $L4903, TRIM(_xll.IMDP("IR", $G$5&amp;$N4903, $G$6)), "" )</f>
        <v/>
      </c>
      <c r="Q4903" t="b" cm="1">
        <f t="array" ref="Q4903">IF(
    $U$1=1, AND($P4903&lt;&gt;"", $P4903&lt;&gt;"...", $P4903&lt;&gt;"입력오류"),
    IF(
        $U$18=1, AND($P4903&lt;&gt;"", $P4903&lt;&gt;"...", $P4903&lt;&gt;"입력오류", ISNUMBER(FIND(INDEX($T$2:$T$7,$U$1),$P4903))),
        IF(
            $U$17="기타", AND($P4903&lt;&gt;"", $P4903&lt;&gt;"...", $P4903&lt;&gt;"입력오류", NOT(ISNUMBER(FIND($T$21:$T$34,$P4903)))),
            AND($P4903&lt;&gt;"", $P4903&lt;&gt;"...", $P4903&lt;&gt;"입력오류", $T$19=$P4903)
        )
    )
)</f>
        <v>0</v>
      </c>
    </row>
    <row r="4904" spans="9:17">
      <c r="I4904">
        <f t="shared" si="229"/>
        <v>4903</v>
      </c>
      <c r="J4904">
        <f t="shared" si="230"/>
        <v>178</v>
      </c>
      <c r="K4904">
        <f t="shared" si="228"/>
        <v>3</v>
      </c>
      <c r="L4904" t="b">
        <f>COUNTIF($N$2:N4904, N4904)=1</f>
        <v>0</v>
      </c>
      <c r="M4904" s="37">
        <f>IF( $Q4904, MAX($M$1:M4903)+1, 0)</f>
        <v>0</v>
      </c>
      <c r="N4904" t="str" cm="1">
        <f t="array" ref="N4904">INDEX($A$9:$F$1048576, $J4904, $K4904 )</f>
        <v>04130</v>
      </c>
      <c r="O4904" t="str" cm="1">
        <f t="array" ref="O4904">INDEX($B$9:$F$1048576, $J4904, $K4904 )</f>
        <v>경기주택도시공사</v>
      </c>
      <c r="P4904" t="str" cm="1">
        <f t="array" ref="P4904">IF( $L4904, TRIM(_xll.IMDP("IR", $G$5&amp;$N4904, $G$6)), "" )</f>
        <v/>
      </c>
      <c r="Q4904" t="b" cm="1">
        <f t="array" ref="Q4904">IF(
    $U$1=1, AND($P4904&lt;&gt;"", $P4904&lt;&gt;"...", $P4904&lt;&gt;"입력오류"),
    IF(
        $U$18=1, AND($P4904&lt;&gt;"", $P4904&lt;&gt;"...", $P4904&lt;&gt;"입력오류", ISNUMBER(FIND(INDEX($T$2:$T$7,$U$1),$P4904))),
        IF(
            $U$17="기타", AND($P4904&lt;&gt;"", $P4904&lt;&gt;"...", $P4904&lt;&gt;"입력오류", NOT(ISNUMBER(FIND($T$21:$T$34,$P4904)))),
            AND($P4904&lt;&gt;"", $P4904&lt;&gt;"...", $P4904&lt;&gt;"입력오류", $T$19=$P4904)
        )
    )
)</f>
        <v>0</v>
      </c>
    </row>
    <row r="4905" spans="9:17">
      <c r="I4905">
        <f t="shared" si="229"/>
        <v>4904</v>
      </c>
      <c r="J4905">
        <f t="shared" si="230"/>
        <v>179</v>
      </c>
      <c r="K4905">
        <f t="shared" si="228"/>
        <v>3</v>
      </c>
      <c r="L4905" t="b">
        <f>COUNTIF($N$2:N4905, N4905)=1</f>
        <v>0</v>
      </c>
      <c r="M4905" s="37">
        <f>IF( $Q4905, MAX($M$1:M4904)+1, 0)</f>
        <v>0</v>
      </c>
      <c r="N4905" t="str" cm="1">
        <f t="array" ref="N4905">INDEX($A$9:$F$1048576, $J4905, $K4905 )</f>
        <v>04139</v>
      </c>
      <c r="O4905" t="str" cm="1">
        <f t="array" ref="O4905">INDEX($B$9:$F$1048576, $J4905, $K4905 )</f>
        <v>한국항공우주</v>
      </c>
      <c r="P4905" t="str" cm="1">
        <f t="array" ref="P4905">IF( $L4905, TRIM(_xll.IMDP("IR", $G$5&amp;$N4905, $G$6)), "" )</f>
        <v/>
      </c>
      <c r="Q4905" t="b" cm="1">
        <f t="array" ref="Q4905">IF(
    $U$1=1, AND($P4905&lt;&gt;"", $P4905&lt;&gt;"...", $P4905&lt;&gt;"입력오류"),
    IF(
        $U$18=1, AND($P4905&lt;&gt;"", $P4905&lt;&gt;"...", $P4905&lt;&gt;"입력오류", ISNUMBER(FIND(INDEX($T$2:$T$7,$U$1),$P4905))),
        IF(
            $U$17="기타", AND($P4905&lt;&gt;"", $P4905&lt;&gt;"...", $P4905&lt;&gt;"입력오류", NOT(ISNUMBER(FIND($T$21:$T$34,$P4905)))),
            AND($P4905&lt;&gt;"", $P4905&lt;&gt;"...", $P4905&lt;&gt;"입력오류", $T$19=$P4905)
        )
    )
)</f>
        <v>0</v>
      </c>
    </row>
    <row r="4906" spans="9:17">
      <c r="I4906">
        <f t="shared" si="229"/>
        <v>4905</v>
      </c>
      <c r="J4906">
        <f t="shared" si="230"/>
        <v>180</v>
      </c>
      <c r="K4906">
        <f t="shared" si="228"/>
        <v>3</v>
      </c>
      <c r="L4906" t="b">
        <f>COUNTIF($N$2:N4906, N4906)=1</f>
        <v>0</v>
      </c>
      <c r="M4906" s="37">
        <f>IF( $Q4906, MAX($M$1:M4905)+1, 0)</f>
        <v>0</v>
      </c>
      <c r="N4906" t="str" cm="1">
        <f t="array" ref="N4906">INDEX($A$9:$F$1048576, $J4906, $K4906 )</f>
        <v>04223</v>
      </c>
      <c r="O4906" t="str" cm="1">
        <f t="array" ref="O4906">INDEX($B$9:$F$1048576, $J4906, $K4906 )</f>
        <v>여천NCC</v>
      </c>
      <c r="P4906" t="str" cm="1">
        <f t="array" ref="P4906">IF( $L4906, TRIM(_xll.IMDP("IR", $G$5&amp;$N4906, $G$6)), "" )</f>
        <v/>
      </c>
      <c r="Q4906" t="b" cm="1">
        <f t="array" ref="Q4906">IF(
    $U$1=1, AND($P4906&lt;&gt;"", $P4906&lt;&gt;"...", $P4906&lt;&gt;"입력오류"),
    IF(
        $U$18=1, AND($P4906&lt;&gt;"", $P4906&lt;&gt;"...", $P4906&lt;&gt;"입력오류", ISNUMBER(FIND(INDEX($T$2:$T$7,$U$1),$P4906))),
        IF(
            $U$17="기타", AND($P4906&lt;&gt;"", $P4906&lt;&gt;"...", $P4906&lt;&gt;"입력오류", NOT(ISNUMBER(FIND($T$21:$T$34,$P4906)))),
            AND($P4906&lt;&gt;"", $P4906&lt;&gt;"...", $P4906&lt;&gt;"입력오류", $T$19=$P4906)
        )
    )
)</f>
        <v>0</v>
      </c>
    </row>
    <row r="4907" spans="9:17">
      <c r="I4907">
        <f t="shared" si="229"/>
        <v>4906</v>
      </c>
      <c r="J4907">
        <f t="shared" si="230"/>
        <v>181</v>
      </c>
      <c r="K4907">
        <f t="shared" si="228"/>
        <v>3</v>
      </c>
      <c r="L4907" t="b">
        <f>COUNTIF($N$2:N4907, N4907)=1</f>
        <v>0</v>
      </c>
      <c r="M4907" s="37">
        <f>IF( $Q4907, MAX($M$1:M4906)+1, 0)</f>
        <v>0</v>
      </c>
      <c r="N4907" t="str" cm="1">
        <f t="array" ref="N4907">INDEX($A$9:$F$1048576, $J4907, $K4907 )</f>
        <v>04227</v>
      </c>
      <c r="O4907" t="str" cm="1">
        <f t="array" ref="O4907">INDEX($B$9:$F$1048576, $J4907, $K4907 )</f>
        <v>한화시스템</v>
      </c>
      <c r="P4907" t="str" cm="1">
        <f t="array" ref="P4907">IF( $L4907, TRIM(_xll.IMDP("IR", $G$5&amp;$N4907, $G$6)), "" )</f>
        <v/>
      </c>
      <c r="Q4907" t="b" cm="1">
        <f t="array" ref="Q4907">IF(
    $U$1=1, AND($P4907&lt;&gt;"", $P4907&lt;&gt;"...", $P4907&lt;&gt;"입력오류"),
    IF(
        $U$18=1, AND($P4907&lt;&gt;"", $P4907&lt;&gt;"...", $P4907&lt;&gt;"입력오류", ISNUMBER(FIND(INDEX($T$2:$T$7,$U$1),$P4907))),
        IF(
            $U$17="기타", AND($P4907&lt;&gt;"", $P4907&lt;&gt;"...", $P4907&lt;&gt;"입력오류", NOT(ISNUMBER(FIND($T$21:$T$34,$P4907)))),
            AND($P4907&lt;&gt;"", $P4907&lt;&gt;"...", $P4907&lt;&gt;"입력오류", $T$19=$P4907)
        )
    )
)</f>
        <v>0</v>
      </c>
    </row>
    <row r="4908" spans="9:17">
      <c r="I4908">
        <f t="shared" si="229"/>
        <v>4907</v>
      </c>
      <c r="J4908">
        <f t="shared" si="230"/>
        <v>182</v>
      </c>
      <c r="K4908">
        <f t="shared" si="228"/>
        <v>3</v>
      </c>
      <c r="L4908" t="b">
        <f>COUNTIF($N$2:N4908, N4908)=1</f>
        <v>1</v>
      </c>
      <c r="M4908" s="37">
        <f>IF( $Q4908, MAX($M$1:M4907)+1, 0)</f>
        <v>0</v>
      </c>
      <c r="N4908" t="str" cm="1">
        <f t="array" ref="N4908">INDEX($A$9:$F$1048576, $J4908, $K4908 )</f>
        <v>04347</v>
      </c>
      <c r="O4908" t="str" cm="1">
        <f t="array" ref="O4908">INDEX($B$9:$F$1048576, $J4908, $K4908 )</f>
        <v>아워홈</v>
      </c>
      <c r="P4908" t="str" cm="1">
        <f t="array" ref="P4908">IF( $L4908, TRIM(_xll.IMDP("IR", $G$5&amp;$N4908, $G$6)), "" )</f>
        <v/>
      </c>
      <c r="Q4908" t="b" cm="1">
        <f t="array" ref="Q4908">IF(
    $U$1=1, AND($P4908&lt;&gt;"", $P4908&lt;&gt;"...", $P4908&lt;&gt;"입력오류"),
    IF(
        $U$18=1, AND($P4908&lt;&gt;"", $P4908&lt;&gt;"...", $P4908&lt;&gt;"입력오류", ISNUMBER(FIND(INDEX($T$2:$T$7,$U$1),$P4908))),
        IF(
            $U$17="기타", AND($P4908&lt;&gt;"", $P4908&lt;&gt;"...", $P4908&lt;&gt;"입력오류", NOT(ISNUMBER(FIND($T$21:$T$34,$P4908)))),
            AND($P4908&lt;&gt;"", $P4908&lt;&gt;"...", $P4908&lt;&gt;"입력오류", $T$19=$P4908)
        )
    )
)</f>
        <v>0</v>
      </c>
    </row>
    <row r="4909" spans="9:17">
      <c r="I4909">
        <f t="shared" si="229"/>
        <v>4908</v>
      </c>
      <c r="J4909">
        <f t="shared" si="230"/>
        <v>183</v>
      </c>
      <c r="K4909">
        <f t="shared" si="228"/>
        <v>3</v>
      </c>
      <c r="L4909" t="b">
        <f>COUNTIF($N$2:N4909, N4909)=1</f>
        <v>0</v>
      </c>
      <c r="M4909" s="37">
        <f>IF( $Q4909, MAX($M$1:M4908)+1, 0)</f>
        <v>0</v>
      </c>
      <c r="N4909" t="str" cm="1">
        <f t="array" ref="N4909">INDEX($A$9:$F$1048576, $J4909, $K4909 )</f>
        <v>04364</v>
      </c>
      <c r="O4909" t="str" cm="1">
        <f t="array" ref="O4909">INDEX($B$9:$F$1048576, $J4909, $K4909 )</f>
        <v>키움증권</v>
      </c>
      <c r="P4909" t="str" cm="1">
        <f t="array" ref="P4909">IF( $L4909, TRIM(_xll.IMDP("IR", $G$5&amp;$N4909, $G$6)), "" )</f>
        <v/>
      </c>
      <c r="Q4909" t="b" cm="1">
        <f t="array" ref="Q4909">IF(
    $U$1=1, AND($P4909&lt;&gt;"", $P4909&lt;&gt;"...", $P4909&lt;&gt;"입력오류"),
    IF(
        $U$18=1, AND($P4909&lt;&gt;"", $P4909&lt;&gt;"...", $P4909&lt;&gt;"입력오류", ISNUMBER(FIND(INDEX($T$2:$T$7,$U$1),$P4909))),
        IF(
            $U$17="기타", AND($P4909&lt;&gt;"", $P4909&lt;&gt;"...", $P4909&lt;&gt;"입력오류", NOT(ISNUMBER(FIND($T$21:$T$34,$P4909)))),
            AND($P4909&lt;&gt;"", $P4909&lt;&gt;"...", $P4909&lt;&gt;"입력오류", $T$19=$P4909)
        )
    )
)</f>
        <v>0</v>
      </c>
    </row>
    <row r="4910" spans="9:17">
      <c r="I4910">
        <f t="shared" si="229"/>
        <v>4909</v>
      </c>
      <c r="J4910">
        <f t="shared" si="230"/>
        <v>184</v>
      </c>
      <c r="K4910">
        <f t="shared" si="228"/>
        <v>3</v>
      </c>
      <c r="L4910" t="b">
        <f>COUNTIF($N$2:N4910, N4910)=1</f>
        <v>0</v>
      </c>
      <c r="M4910" s="37">
        <f>IF( $Q4910, MAX($M$1:M4909)+1, 0)</f>
        <v>0</v>
      </c>
      <c r="N4910" t="str" cm="1">
        <f t="array" ref="N4910">INDEX($A$9:$F$1048576, $J4910, $K4910 )</f>
        <v>04376</v>
      </c>
      <c r="O4910" t="str" cm="1">
        <f t="array" ref="O4910">INDEX($B$9:$F$1048576, $J4910, $K4910 )</f>
        <v>미래에셋캐피탈</v>
      </c>
      <c r="P4910" t="str" cm="1">
        <f t="array" ref="P4910">IF( $L4910, TRIM(_xll.IMDP("IR", $G$5&amp;$N4910, $G$6)), "" )</f>
        <v/>
      </c>
      <c r="Q4910" t="b" cm="1">
        <f t="array" ref="Q4910">IF(
    $U$1=1, AND($P4910&lt;&gt;"", $P4910&lt;&gt;"...", $P4910&lt;&gt;"입력오류"),
    IF(
        $U$18=1, AND($P4910&lt;&gt;"", $P4910&lt;&gt;"...", $P4910&lt;&gt;"입력오류", ISNUMBER(FIND(INDEX($T$2:$T$7,$U$1),$P4910))),
        IF(
            $U$17="기타", AND($P4910&lt;&gt;"", $P4910&lt;&gt;"...", $P4910&lt;&gt;"입력오류", NOT(ISNUMBER(FIND($T$21:$T$34,$P4910)))),
            AND($P4910&lt;&gt;"", $P4910&lt;&gt;"...", $P4910&lt;&gt;"입력오류", $T$19=$P4910)
        )
    )
)</f>
        <v>0</v>
      </c>
    </row>
    <row r="4911" spans="9:17">
      <c r="I4911">
        <f t="shared" si="229"/>
        <v>4910</v>
      </c>
      <c r="J4911">
        <f t="shared" si="230"/>
        <v>185</v>
      </c>
      <c r="K4911">
        <f t="shared" si="228"/>
        <v>3</v>
      </c>
      <c r="L4911" t="b">
        <f>COUNTIF($N$2:N4911, N4911)=1</f>
        <v>0</v>
      </c>
      <c r="M4911" s="37">
        <f>IF( $Q4911, MAX($M$1:M4910)+1, 0)</f>
        <v>0</v>
      </c>
      <c r="N4911" t="str" cm="1">
        <f t="array" ref="N4911">INDEX($A$9:$F$1048576, $J4911, $K4911 )</f>
        <v>04484</v>
      </c>
      <c r="O4911" t="str" cm="1">
        <f t="array" ref="O4911">INDEX($B$9:$F$1048576, $J4911, $K4911 )</f>
        <v>GS파워</v>
      </c>
      <c r="P4911" t="str" cm="1">
        <f t="array" ref="P4911">IF( $L4911, TRIM(_xll.IMDP("IR", $G$5&amp;$N4911, $G$6)), "" )</f>
        <v/>
      </c>
      <c r="Q4911" t="b" cm="1">
        <f t="array" ref="Q4911">IF(
    $U$1=1, AND($P4911&lt;&gt;"", $P4911&lt;&gt;"...", $P4911&lt;&gt;"입력오류"),
    IF(
        $U$18=1, AND($P4911&lt;&gt;"", $P4911&lt;&gt;"...", $P4911&lt;&gt;"입력오류", ISNUMBER(FIND(INDEX($T$2:$T$7,$U$1),$P4911))),
        IF(
            $U$17="기타", AND($P4911&lt;&gt;"", $P4911&lt;&gt;"...", $P4911&lt;&gt;"입력오류", NOT(ISNUMBER(FIND($T$21:$T$34,$P4911)))),
            AND($P4911&lt;&gt;"", $P4911&lt;&gt;"...", $P4911&lt;&gt;"입력오류", $T$19=$P4911)
        )
    )
)</f>
        <v>0</v>
      </c>
    </row>
    <row r="4912" spans="9:17">
      <c r="I4912">
        <f t="shared" si="229"/>
        <v>4911</v>
      </c>
      <c r="J4912">
        <f t="shared" si="230"/>
        <v>186</v>
      </c>
      <c r="K4912">
        <f t="shared" si="228"/>
        <v>3</v>
      </c>
      <c r="L4912" t="b">
        <f>COUNTIF($N$2:N4912, N4912)=1</f>
        <v>1</v>
      </c>
      <c r="M4912" s="37">
        <f>IF( $Q4912, MAX($M$1:M4911)+1, 0)</f>
        <v>0</v>
      </c>
      <c r="N4912" t="str" cm="1">
        <f t="array" ref="N4912">INDEX($A$9:$F$1048576, $J4912, $K4912 )</f>
        <v>04826</v>
      </c>
      <c r="O4912" t="str" cm="1">
        <f t="array" ref="O4912">INDEX($B$9:$F$1048576, $J4912, $K4912 )</f>
        <v>리딩투자증권</v>
      </c>
      <c r="P4912" t="str" cm="1">
        <f t="array" ref="P4912">IF( $L4912, TRIM(_xll.IMDP("IR", $G$5&amp;$N4912, $G$6)), "" )</f>
        <v/>
      </c>
      <c r="Q4912" t="b" cm="1">
        <f t="array" ref="Q4912">IF(
    $U$1=1, AND($P4912&lt;&gt;"", $P4912&lt;&gt;"...", $P4912&lt;&gt;"입력오류"),
    IF(
        $U$18=1, AND($P4912&lt;&gt;"", $P4912&lt;&gt;"...", $P4912&lt;&gt;"입력오류", ISNUMBER(FIND(INDEX($T$2:$T$7,$U$1),$P4912))),
        IF(
            $U$17="기타", AND($P4912&lt;&gt;"", $P4912&lt;&gt;"...", $P4912&lt;&gt;"입력오류", NOT(ISNUMBER(FIND($T$21:$T$34,$P4912)))),
            AND($P4912&lt;&gt;"", $P4912&lt;&gt;"...", $P4912&lt;&gt;"입력오류", $T$19=$P4912)
        )
    )
)</f>
        <v>0</v>
      </c>
    </row>
    <row r="4913" spans="9:17">
      <c r="I4913">
        <f t="shared" si="229"/>
        <v>4912</v>
      </c>
      <c r="J4913">
        <f t="shared" si="230"/>
        <v>187</v>
      </c>
      <c r="K4913">
        <f t="shared" si="228"/>
        <v>3</v>
      </c>
      <c r="L4913" t="b">
        <f>COUNTIF($N$2:N4913, N4913)=1</f>
        <v>1</v>
      </c>
      <c r="M4913" s="37">
        <f>IF( $Q4913, MAX($M$1:M4912)+1, 0)</f>
        <v>0</v>
      </c>
      <c r="N4913" t="str" cm="1">
        <f t="array" ref="N4913">INDEX($A$9:$F$1048576, $J4913, $K4913 )</f>
        <v>04830</v>
      </c>
      <c r="O4913" t="str" cm="1">
        <f t="array" ref="O4913">INDEX($B$9:$F$1048576, $J4913, $K4913 )</f>
        <v>대한토지신탁</v>
      </c>
      <c r="P4913" t="str" cm="1">
        <f t="array" ref="P4913">IF( $L4913, TRIM(_xll.IMDP("IR", $G$5&amp;$N4913, $G$6)), "" )</f>
        <v/>
      </c>
      <c r="Q4913" t="b" cm="1">
        <f t="array" ref="Q4913">IF(
    $U$1=1, AND($P4913&lt;&gt;"", $P4913&lt;&gt;"...", $P4913&lt;&gt;"입력오류"),
    IF(
        $U$18=1, AND($P4913&lt;&gt;"", $P4913&lt;&gt;"...", $P4913&lt;&gt;"입력오류", ISNUMBER(FIND(INDEX($T$2:$T$7,$U$1),$P4913))),
        IF(
            $U$17="기타", AND($P4913&lt;&gt;"", $P4913&lt;&gt;"...", $P4913&lt;&gt;"입력오류", NOT(ISNUMBER(FIND($T$21:$T$34,$P4913)))),
            AND($P4913&lt;&gt;"", $P4913&lt;&gt;"...", $P4913&lt;&gt;"입력오류", $T$19=$P4913)
        )
    )
)</f>
        <v>0</v>
      </c>
    </row>
    <row r="4914" spans="9:17">
      <c r="I4914">
        <f t="shared" si="229"/>
        <v>4913</v>
      </c>
      <c r="J4914">
        <f t="shared" si="230"/>
        <v>188</v>
      </c>
      <c r="K4914">
        <f t="shared" si="228"/>
        <v>3</v>
      </c>
      <c r="L4914" t="b">
        <f>COUNTIF($N$2:N4914, N4914)=1</f>
        <v>0</v>
      </c>
      <c r="M4914" s="37">
        <f>IF( $Q4914, MAX($M$1:M4913)+1, 0)</f>
        <v>0</v>
      </c>
      <c r="N4914" t="str" cm="1">
        <f t="array" ref="N4914">INDEX($A$9:$F$1048576, $J4914, $K4914 )</f>
        <v>04934</v>
      </c>
      <c r="O4914" t="str" cm="1">
        <f t="array" ref="O4914">INDEX($B$9:$F$1048576, $J4914, $K4914 )</f>
        <v>에스케이이엔에스</v>
      </c>
      <c r="P4914" t="str" cm="1">
        <f t="array" ref="P4914">IF( $L4914, TRIM(_xll.IMDP("IR", $G$5&amp;$N4914, $G$6)), "" )</f>
        <v/>
      </c>
      <c r="Q4914" t="b" cm="1">
        <f t="array" ref="Q4914">IF(
    $U$1=1, AND($P4914&lt;&gt;"", $P4914&lt;&gt;"...", $P4914&lt;&gt;"입력오류"),
    IF(
        $U$18=1, AND($P4914&lt;&gt;"", $P4914&lt;&gt;"...", $P4914&lt;&gt;"입력오류", ISNUMBER(FIND(INDEX($T$2:$T$7,$U$1),$P4914))),
        IF(
            $U$17="기타", AND($P4914&lt;&gt;"", $P4914&lt;&gt;"...", $P4914&lt;&gt;"입력오류", NOT(ISNUMBER(FIND($T$21:$T$34,$P4914)))),
            AND($P4914&lt;&gt;"", $P4914&lt;&gt;"...", $P4914&lt;&gt;"입력오류", $T$19=$P4914)
        )
    )
)</f>
        <v>0</v>
      </c>
    </row>
    <row r="4915" spans="9:17">
      <c r="I4915">
        <f t="shared" si="229"/>
        <v>4914</v>
      </c>
      <c r="J4915">
        <f t="shared" si="230"/>
        <v>189</v>
      </c>
      <c r="K4915">
        <f t="shared" si="228"/>
        <v>3</v>
      </c>
      <c r="L4915" t="b">
        <f>COUNTIF($N$2:N4915, N4915)=1</f>
        <v>1</v>
      </c>
      <c r="M4915" s="37">
        <f>IF( $Q4915, MAX($M$1:M4914)+1, 0)</f>
        <v>0</v>
      </c>
      <c r="N4915" t="str" cm="1">
        <f t="array" ref="N4915">INDEX($A$9:$F$1048576, $J4915, $K4915 )</f>
        <v>04952</v>
      </c>
      <c r="O4915" t="str" cm="1">
        <f t="array" ref="O4915">INDEX($B$9:$F$1048576, $J4915, $K4915 )</f>
        <v>LG생활건강</v>
      </c>
      <c r="P4915" t="str" cm="1">
        <f t="array" ref="P4915">IF( $L4915, TRIM(_xll.IMDP("IR", $G$5&amp;$N4915, $G$6)), "" )</f>
        <v/>
      </c>
      <c r="Q4915" t="b" cm="1">
        <f t="array" ref="Q4915">IF(
    $U$1=1, AND($P4915&lt;&gt;"", $P4915&lt;&gt;"...", $P4915&lt;&gt;"입력오류"),
    IF(
        $U$18=1, AND($P4915&lt;&gt;"", $P4915&lt;&gt;"...", $P4915&lt;&gt;"입력오류", ISNUMBER(FIND(INDEX($T$2:$T$7,$U$1),$P4915))),
        IF(
            $U$17="기타", AND($P4915&lt;&gt;"", $P4915&lt;&gt;"...", $P4915&lt;&gt;"입력오류", NOT(ISNUMBER(FIND($T$21:$T$34,$P4915)))),
            AND($P4915&lt;&gt;"", $P4915&lt;&gt;"...", $P4915&lt;&gt;"입력오류", $T$19=$P4915)
        )
    )
)</f>
        <v>0</v>
      </c>
    </row>
    <row r="4916" spans="9:17">
      <c r="I4916">
        <f t="shared" si="229"/>
        <v>4915</v>
      </c>
      <c r="J4916">
        <f t="shared" si="230"/>
        <v>190</v>
      </c>
      <c r="K4916">
        <f t="shared" si="228"/>
        <v>3</v>
      </c>
      <c r="L4916" t="b">
        <f>COUNTIF($N$2:N4916, N4916)=1</f>
        <v>0</v>
      </c>
      <c r="M4916" s="37">
        <f>IF( $Q4916, MAX($M$1:M4915)+1, 0)</f>
        <v>0</v>
      </c>
      <c r="N4916" t="str" cm="1">
        <f t="array" ref="N4916">INDEX($A$9:$F$1048576, $J4916, $K4916 )</f>
        <v>04971</v>
      </c>
      <c r="O4916" t="str" cm="1">
        <f t="array" ref="O4916">INDEX($B$9:$F$1048576, $J4916, $K4916 )</f>
        <v>동원F&amp;B</v>
      </c>
      <c r="P4916" t="str" cm="1">
        <f t="array" ref="P4916">IF( $L4916, TRIM(_xll.IMDP("IR", $G$5&amp;$N4916, $G$6)), "" )</f>
        <v/>
      </c>
      <c r="Q4916" t="b" cm="1">
        <f t="array" ref="Q4916">IF(
    $U$1=1, AND($P4916&lt;&gt;"", $P4916&lt;&gt;"...", $P4916&lt;&gt;"입력오류"),
    IF(
        $U$18=1, AND($P4916&lt;&gt;"", $P4916&lt;&gt;"...", $P4916&lt;&gt;"입력오류", ISNUMBER(FIND(INDEX($T$2:$T$7,$U$1),$P4916))),
        IF(
            $U$17="기타", AND($P4916&lt;&gt;"", $P4916&lt;&gt;"...", $P4916&lt;&gt;"입력오류", NOT(ISNUMBER(FIND($T$21:$T$34,$P4916)))),
            AND($P4916&lt;&gt;"", $P4916&lt;&gt;"...", $P4916&lt;&gt;"입력오류", $T$19=$P4916)
        )
    )
)</f>
        <v>0</v>
      </c>
    </row>
    <row r="4917" spans="9:17">
      <c r="I4917">
        <f t="shared" si="229"/>
        <v>4916</v>
      </c>
      <c r="J4917">
        <f t="shared" si="230"/>
        <v>191</v>
      </c>
      <c r="K4917">
        <f t="shared" si="228"/>
        <v>3</v>
      </c>
      <c r="L4917" t="b">
        <f>COUNTIF($N$2:N4917, N4917)=1</f>
        <v>0</v>
      </c>
      <c r="M4917" s="37">
        <f>IF( $Q4917, MAX($M$1:M4916)+1, 0)</f>
        <v>0</v>
      </c>
      <c r="N4917" t="str" cm="1">
        <f t="array" ref="N4917">INDEX($A$9:$F$1048576, $J4917, $K4917 )</f>
        <v>05248</v>
      </c>
      <c r="O4917" t="str" cm="1">
        <f t="array" ref="O4917">INDEX($B$9:$F$1048576, $J4917, $K4917 )</f>
        <v>현대백화점</v>
      </c>
      <c r="P4917" t="str" cm="1">
        <f t="array" ref="P4917">IF( $L4917, TRIM(_xll.IMDP("IR", $G$5&amp;$N4917, $G$6)), "" )</f>
        <v/>
      </c>
      <c r="Q4917" t="b" cm="1">
        <f t="array" ref="Q4917">IF(
    $U$1=1, AND($P4917&lt;&gt;"", $P4917&lt;&gt;"...", $P4917&lt;&gt;"입력오류"),
    IF(
        $U$18=1, AND($P4917&lt;&gt;"", $P4917&lt;&gt;"...", $P4917&lt;&gt;"입력오류", ISNUMBER(FIND(INDEX($T$2:$T$7,$U$1),$P4917))),
        IF(
            $U$17="기타", AND($P4917&lt;&gt;"", $P4917&lt;&gt;"...", $P4917&lt;&gt;"입력오류", NOT(ISNUMBER(FIND($T$21:$T$34,$P4917)))),
            AND($P4917&lt;&gt;"", $P4917&lt;&gt;"...", $P4917&lt;&gt;"입력오류", $T$19=$P4917)
        )
    )
)</f>
        <v>0</v>
      </c>
    </row>
    <row r="4918" spans="9:17">
      <c r="I4918">
        <f t="shared" si="229"/>
        <v>4917</v>
      </c>
      <c r="J4918">
        <f t="shared" si="230"/>
        <v>192</v>
      </c>
      <c r="K4918">
        <f t="shared" si="228"/>
        <v>3</v>
      </c>
      <c r="L4918" t="b">
        <f>COUNTIF($N$2:N4918, N4918)=1</f>
        <v>0</v>
      </c>
      <c r="M4918" s="37">
        <f>IF( $Q4918, MAX($M$1:M4917)+1, 0)</f>
        <v>0</v>
      </c>
      <c r="N4918" t="str" cm="1">
        <f t="array" ref="N4918">INDEX($A$9:$F$1048576, $J4918, $K4918 )</f>
        <v>05361</v>
      </c>
      <c r="O4918" t="str" cm="1">
        <f t="array" ref="O4918">INDEX($B$9:$F$1048576, $J4918, $K4918 )</f>
        <v>CJ프레시웨이</v>
      </c>
      <c r="P4918" t="str" cm="1">
        <f t="array" ref="P4918">IF( $L4918, TRIM(_xll.IMDP("IR", $G$5&amp;$N4918, $G$6)), "" )</f>
        <v/>
      </c>
      <c r="Q4918" t="b" cm="1">
        <f t="array" ref="Q4918">IF(
    $U$1=1, AND($P4918&lt;&gt;"", $P4918&lt;&gt;"...", $P4918&lt;&gt;"입력오류"),
    IF(
        $U$18=1, AND($P4918&lt;&gt;"", $P4918&lt;&gt;"...", $P4918&lt;&gt;"입력오류", ISNUMBER(FIND(INDEX($T$2:$T$7,$U$1),$P4918))),
        IF(
            $U$17="기타", AND($P4918&lt;&gt;"", $P4918&lt;&gt;"...", $P4918&lt;&gt;"입력오류", NOT(ISNUMBER(FIND($T$21:$T$34,$P4918)))),
            AND($P4918&lt;&gt;"", $P4918&lt;&gt;"...", $P4918&lt;&gt;"입력오류", $T$19=$P4918)
        )
    )
)</f>
        <v>0</v>
      </c>
    </row>
    <row r="4919" spans="9:17">
      <c r="I4919">
        <f t="shared" si="229"/>
        <v>4918</v>
      </c>
      <c r="J4919">
        <f t="shared" si="230"/>
        <v>193</v>
      </c>
      <c r="K4919">
        <f t="shared" si="228"/>
        <v>3</v>
      </c>
      <c r="L4919" t="b">
        <f>COUNTIF($N$2:N4919, N4919)=1</f>
        <v>1</v>
      </c>
      <c r="M4919" s="37">
        <f>IF( $Q4919, MAX($M$1:M4918)+1, 0)</f>
        <v>0</v>
      </c>
      <c r="N4919" t="str" cm="1">
        <f t="array" ref="N4919">INDEX($A$9:$F$1048576, $J4919, $K4919 )</f>
        <v>05533</v>
      </c>
      <c r="O4919" t="str" cm="1">
        <f t="array" ref="O4919">INDEX($B$9:$F$1048576, $J4919, $K4919 )</f>
        <v>한화오션</v>
      </c>
      <c r="P4919" t="str" cm="1">
        <f t="array" ref="P4919">IF( $L4919, TRIM(_xll.IMDP("IR", $G$5&amp;$N4919, $G$6)), "" )</f>
        <v/>
      </c>
      <c r="Q4919" t="b" cm="1">
        <f t="array" ref="Q4919">IF(
    $U$1=1, AND($P4919&lt;&gt;"", $P4919&lt;&gt;"...", $P4919&lt;&gt;"입력오류"),
    IF(
        $U$18=1, AND($P4919&lt;&gt;"", $P4919&lt;&gt;"...", $P4919&lt;&gt;"입력오류", ISNUMBER(FIND(INDEX($T$2:$T$7,$U$1),$P4919))),
        IF(
            $U$17="기타", AND($P4919&lt;&gt;"", $P4919&lt;&gt;"...", $P4919&lt;&gt;"입력오류", NOT(ISNUMBER(FIND($T$21:$T$34,$P4919)))),
            AND($P4919&lt;&gt;"", $P4919&lt;&gt;"...", $P4919&lt;&gt;"입력오류", $T$19=$P4919)
        )
    )
)</f>
        <v>0</v>
      </c>
    </row>
    <row r="4920" spans="9:17">
      <c r="I4920">
        <f t="shared" si="229"/>
        <v>4919</v>
      </c>
      <c r="J4920">
        <f t="shared" si="230"/>
        <v>194</v>
      </c>
      <c r="K4920">
        <f t="shared" si="228"/>
        <v>3</v>
      </c>
      <c r="L4920" t="b">
        <f>COUNTIF($N$2:N4920, N4920)=1</f>
        <v>0</v>
      </c>
      <c r="M4920" s="37">
        <f>IF( $Q4920, MAX($M$1:M4919)+1, 0)</f>
        <v>0</v>
      </c>
      <c r="N4920" t="str" cm="1">
        <f t="array" ref="N4920">INDEX($A$9:$F$1048576, $J4920, $K4920 )</f>
        <v>05740</v>
      </c>
      <c r="O4920" t="str" cm="1">
        <f t="array" ref="O4920">INDEX($B$9:$F$1048576, $J4920, $K4920 )</f>
        <v>콘텐트리중앙</v>
      </c>
      <c r="P4920" t="str" cm="1">
        <f t="array" ref="P4920">IF( $L4920, TRIM(_xll.IMDP("IR", $G$5&amp;$N4920, $G$6)), "" )</f>
        <v/>
      </c>
      <c r="Q4920" t="b" cm="1">
        <f t="array" ref="Q4920">IF(
    $U$1=1, AND($P4920&lt;&gt;"", $P4920&lt;&gt;"...", $P4920&lt;&gt;"입력오류"),
    IF(
        $U$18=1, AND($P4920&lt;&gt;"", $P4920&lt;&gt;"...", $P4920&lt;&gt;"입력오류", ISNUMBER(FIND(INDEX($T$2:$T$7,$U$1),$P4920))),
        IF(
            $U$17="기타", AND($P4920&lt;&gt;"", $P4920&lt;&gt;"...", $P4920&lt;&gt;"입력오류", NOT(ISNUMBER(FIND($T$21:$T$34,$P4920)))),
            AND($P4920&lt;&gt;"", $P4920&lt;&gt;"...", $P4920&lt;&gt;"입력오류", $T$19=$P4920)
        )
    )
)</f>
        <v>0</v>
      </c>
    </row>
    <row r="4921" spans="9:17">
      <c r="I4921">
        <f t="shared" si="229"/>
        <v>4920</v>
      </c>
      <c r="J4921">
        <f t="shared" si="230"/>
        <v>195</v>
      </c>
      <c r="K4921">
        <f t="shared" si="228"/>
        <v>3</v>
      </c>
      <c r="L4921" t="b">
        <f>COUNTIF($N$2:N4921, N4921)=1</f>
        <v>0</v>
      </c>
      <c r="M4921" s="37">
        <f>IF( $Q4921, MAX($M$1:M4920)+1, 0)</f>
        <v>0</v>
      </c>
      <c r="N4921" t="str" cm="1">
        <f t="array" ref="N4921">INDEX($A$9:$F$1048576, $J4921, $K4921 )</f>
        <v>05773</v>
      </c>
      <c r="O4921" t="str" cm="1">
        <f t="array" ref="O4921">INDEX($B$9:$F$1048576, $J4921, $K4921 )</f>
        <v>신한지주</v>
      </c>
      <c r="P4921" t="str" cm="1">
        <f t="array" ref="P4921">IF( $L4921, TRIM(_xll.IMDP("IR", $G$5&amp;$N4921, $G$6)), "" )</f>
        <v/>
      </c>
      <c r="Q4921" t="b" cm="1">
        <f t="array" ref="Q4921">IF(
    $U$1=1, AND($P4921&lt;&gt;"", $P4921&lt;&gt;"...", $P4921&lt;&gt;"입력오류"),
    IF(
        $U$18=1, AND($P4921&lt;&gt;"", $P4921&lt;&gt;"...", $P4921&lt;&gt;"입력오류", ISNUMBER(FIND(INDEX($T$2:$T$7,$U$1),$P4921))),
        IF(
            $U$17="기타", AND($P4921&lt;&gt;"", $P4921&lt;&gt;"...", $P4921&lt;&gt;"입력오류", NOT(ISNUMBER(FIND($T$21:$T$34,$P4921)))),
            AND($P4921&lt;&gt;"", $P4921&lt;&gt;"...", $P4921&lt;&gt;"입력오류", $T$19=$P4921)
        )
    )
)</f>
        <v>0</v>
      </c>
    </row>
    <row r="4922" spans="9:17">
      <c r="I4922">
        <f t="shared" si="229"/>
        <v>4921</v>
      </c>
      <c r="J4922">
        <f t="shared" si="230"/>
        <v>196</v>
      </c>
      <c r="K4922">
        <f t="shared" si="228"/>
        <v>3</v>
      </c>
      <c r="L4922" t="b">
        <f>COUNTIF($N$2:N4922, N4922)=1</f>
        <v>0</v>
      </c>
      <c r="M4922" s="37">
        <f>IF( $Q4922, MAX($M$1:M4921)+1, 0)</f>
        <v>0</v>
      </c>
      <c r="N4922" t="str" cm="1">
        <f t="array" ref="N4922">INDEX($A$9:$F$1048576, $J4922, $K4922 )</f>
        <v>06181</v>
      </c>
      <c r="O4922" t="str" cm="1">
        <f t="array" ref="O4922">INDEX($B$9:$F$1048576, $J4922, $K4922 )</f>
        <v>한국남부발전</v>
      </c>
      <c r="P4922" t="str" cm="1">
        <f t="array" ref="P4922">IF( $L4922, TRIM(_xll.IMDP("IR", $G$5&amp;$N4922, $G$6)), "" )</f>
        <v/>
      </c>
      <c r="Q4922" t="b" cm="1">
        <f t="array" ref="Q4922">IF(
    $U$1=1, AND($P4922&lt;&gt;"", $P4922&lt;&gt;"...", $P4922&lt;&gt;"입력오류"),
    IF(
        $U$18=1, AND($P4922&lt;&gt;"", $P4922&lt;&gt;"...", $P4922&lt;&gt;"입력오류", ISNUMBER(FIND(INDEX($T$2:$T$7,$U$1),$P4922))),
        IF(
            $U$17="기타", AND($P4922&lt;&gt;"", $P4922&lt;&gt;"...", $P4922&lt;&gt;"입력오류", NOT(ISNUMBER(FIND($T$21:$T$34,$P4922)))),
            AND($P4922&lt;&gt;"", $P4922&lt;&gt;"...", $P4922&lt;&gt;"입력오류", $T$19=$P4922)
        )
    )
)</f>
        <v>0</v>
      </c>
    </row>
    <row r="4923" spans="9:17">
      <c r="I4923">
        <f t="shared" si="229"/>
        <v>4922</v>
      </c>
      <c r="J4923">
        <f t="shared" si="230"/>
        <v>197</v>
      </c>
      <c r="K4923">
        <f t="shared" si="228"/>
        <v>3</v>
      </c>
      <c r="L4923" t="b">
        <f>COUNTIF($N$2:N4923, N4923)=1</f>
        <v>0</v>
      </c>
      <c r="M4923" s="37">
        <f>IF( $Q4923, MAX($M$1:M4922)+1, 0)</f>
        <v>0</v>
      </c>
      <c r="N4923" t="str" cm="1">
        <f t="array" ref="N4923">INDEX($A$9:$F$1048576, $J4923, $K4923 )</f>
        <v>06212</v>
      </c>
      <c r="O4923" t="str" cm="1">
        <f t="array" ref="O4923">INDEX($B$9:$F$1048576, $J4923, $K4923 )</f>
        <v>케이티스카이라이프</v>
      </c>
      <c r="P4923" t="str" cm="1">
        <f t="array" ref="P4923">IF( $L4923, TRIM(_xll.IMDP("IR", $G$5&amp;$N4923, $G$6)), "" )</f>
        <v/>
      </c>
      <c r="Q4923" t="b" cm="1">
        <f t="array" ref="Q4923">IF(
    $U$1=1, AND($P4923&lt;&gt;"", $P4923&lt;&gt;"...", $P4923&lt;&gt;"입력오류"),
    IF(
        $U$18=1, AND($P4923&lt;&gt;"", $P4923&lt;&gt;"...", $P4923&lt;&gt;"입력오류", ISNUMBER(FIND(INDEX($T$2:$T$7,$U$1),$P4923))),
        IF(
            $U$17="기타", AND($P4923&lt;&gt;"", $P4923&lt;&gt;"...", $P4923&lt;&gt;"입력오류", NOT(ISNUMBER(FIND($T$21:$T$34,$P4923)))),
            AND($P4923&lt;&gt;"", $P4923&lt;&gt;"...", $P4923&lt;&gt;"입력오류", $T$19=$P4923)
        )
    )
)</f>
        <v>0</v>
      </c>
    </row>
    <row r="4924" spans="9:17">
      <c r="I4924">
        <f t="shared" si="229"/>
        <v>4923</v>
      </c>
      <c r="J4924">
        <f t="shared" si="230"/>
        <v>198</v>
      </c>
      <c r="K4924">
        <f t="shared" si="228"/>
        <v>3</v>
      </c>
      <c r="L4924" t="b">
        <f>COUNTIF($N$2:N4924, N4924)=1</f>
        <v>0</v>
      </c>
      <c r="M4924" s="37">
        <f>IF( $Q4924, MAX($M$1:M4923)+1, 0)</f>
        <v>0</v>
      </c>
      <c r="N4924" t="str" cm="1">
        <f t="array" ref="N4924">INDEX($A$9:$F$1048576, $J4924, $K4924 )</f>
        <v>06235</v>
      </c>
      <c r="O4924" t="str" cm="1">
        <f t="array" ref="O4924">INDEX($B$9:$F$1048576, $J4924, $K4924 )</f>
        <v>현대로템</v>
      </c>
      <c r="P4924" t="str" cm="1">
        <f t="array" ref="P4924">IF( $L4924, TRIM(_xll.IMDP("IR", $G$5&amp;$N4924, $G$6)), "" )</f>
        <v/>
      </c>
      <c r="Q4924" t="b" cm="1">
        <f t="array" ref="Q4924">IF(
    $U$1=1, AND($P4924&lt;&gt;"", $P4924&lt;&gt;"...", $P4924&lt;&gt;"입력오류"),
    IF(
        $U$18=1, AND($P4924&lt;&gt;"", $P4924&lt;&gt;"...", $P4924&lt;&gt;"입력오류", ISNUMBER(FIND(INDEX($T$2:$T$7,$U$1),$P4924))),
        IF(
            $U$17="기타", AND($P4924&lt;&gt;"", $P4924&lt;&gt;"...", $P4924&lt;&gt;"입력오류", NOT(ISNUMBER(FIND($T$21:$T$34,$P4924)))),
            AND($P4924&lt;&gt;"", $P4924&lt;&gt;"...", $P4924&lt;&gt;"입력오류", $T$19=$P4924)
        )
    )
)</f>
        <v>0</v>
      </c>
    </row>
    <row r="4925" spans="9:17">
      <c r="I4925">
        <f t="shared" si="229"/>
        <v>4924</v>
      </c>
      <c r="J4925">
        <f t="shared" si="230"/>
        <v>199</v>
      </c>
      <c r="K4925">
        <f t="shared" si="228"/>
        <v>3</v>
      </c>
      <c r="L4925" t="b">
        <f>COUNTIF($N$2:N4925, N4925)=1</f>
        <v>0</v>
      </c>
      <c r="M4925" s="37">
        <f>IF( $Q4925, MAX($M$1:M4924)+1, 0)</f>
        <v>0</v>
      </c>
      <c r="N4925" t="str" cm="1">
        <f t="array" ref="N4925">INDEX($A$9:$F$1048576, $J4925, $K4925 )</f>
        <v>06432</v>
      </c>
      <c r="O4925" t="str" cm="1">
        <f t="array" ref="O4925">INDEX($B$9:$F$1048576, $J4925, $K4925 )</f>
        <v>한국남동발전</v>
      </c>
      <c r="P4925" t="str" cm="1">
        <f t="array" ref="P4925">IF( $L4925, TRIM(_xll.IMDP("IR", $G$5&amp;$N4925, $G$6)), "" )</f>
        <v/>
      </c>
      <c r="Q4925" t="b" cm="1">
        <f t="array" ref="Q4925">IF(
    $U$1=1, AND($P4925&lt;&gt;"", $P4925&lt;&gt;"...", $P4925&lt;&gt;"입력오류"),
    IF(
        $U$18=1, AND($P4925&lt;&gt;"", $P4925&lt;&gt;"...", $P4925&lt;&gt;"입력오류", ISNUMBER(FIND(INDEX($T$2:$T$7,$U$1),$P4925))),
        IF(
            $U$17="기타", AND($P4925&lt;&gt;"", $P4925&lt;&gt;"...", $P4925&lt;&gt;"입력오류", NOT(ISNUMBER(FIND($T$21:$T$34,$P4925)))),
            AND($P4925&lt;&gt;"", $P4925&lt;&gt;"...", $P4925&lt;&gt;"입력오류", $T$19=$P4925)
        )
    )
)</f>
        <v>0</v>
      </c>
    </row>
    <row r="4926" spans="9:17">
      <c r="I4926">
        <f t="shared" si="229"/>
        <v>4925</v>
      </c>
      <c r="J4926">
        <f t="shared" si="230"/>
        <v>200</v>
      </c>
      <c r="K4926">
        <f t="shared" si="228"/>
        <v>3</v>
      </c>
      <c r="L4926" t="b">
        <f>COUNTIF($N$2:N4926, N4926)=1</f>
        <v>0</v>
      </c>
      <c r="M4926" s="37">
        <f>IF( $Q4926, MAX($M$1:M4925)+1, 0)</f>
        <v>0</v>
      </c>
      <c r="N4926" t="str" cm="1">
        <f t="array" ref="N4926">INDEX($A$9:$F$1048576, $J4926, $K4926 )</f>
        <v>06467</v>
      </c>
      <c r="O4926" t="str" cm="1">
        <f t="array" ref="O4926">INDEX($B$9:$F$1048576, $J4926, $K4926 )</f>
        <v>대우건설</v>
      </c>
      <c r="P4926" t="str" cm="1">
        <f t="array" ref="P4926">IF( $L4926, TRIM(_xll.IMDP("IR", $G$5&amp;$N4926, $G$6)), "" )</f>
        <v/>
      </c>
      <c r="Q4926" t="b" cm="1">
        <f t="array" ref="Q4926">IF(
    $U$1=1, AND($P4926&lt;&gt;"", $P4926&lt;&gt;"...", $P4926&lt;&gt;"입력오류"),
    IF(
        $U$18=1, AND($P4926&lt;&gt;"", $P4926&lt;&gt;"...", $P4926&lt;&gt;"입력오류", ISNUMBER(FIND(INDEX($T$2:$T$7,$U$1),$P4926))),
        IF(
            $U$17="기타", AND($P4926&lt;&gt;"", $P4926&lt;&gt;"...", $P4926&lt;&gt;"입력오류", NOT(ISNUMBER(FIND($T$21:$T$34,$P4926)))),
            AND($P4926&lt;&gt;"", $P4926&lt;&gt;"...", $P4926&lt;&gt;"입력오류", $T$19=$P4926)
        )
    )
)</f>
        <v>0</v>
      </c>
    </row>
    <row r="4927" spans="9:17">
      <c r="I4927">
        <f t="shared" si="229"/>
        <v>4926</v>
      </c>
      <c r="J4927">
        <f t="shared" si="230"/>
        <v>201</v>
      </c>
      <c r="K4927">
        <f t="shared" si="228"/>
        <v>3</v>
      </c>
      <c r="L4927" t="b">
        <f>COUNTIF($N$2:N4927, N4927)=1</f>
        <v>0</v>
      </c>
      <c r="M4927" s="37">
        <f>IF( $Q4927, MAX($M$1:M4926)+1, 0)</f>
        <v>0</v>
      </c>
      <c r="N4927" t="str" cm="1">
        <f t="array" ref="N4927">INDEX($A$9:$F$1048576, $J4927, $K4927 )</f>
        <v>06508</v>
      </c>
      <c r="O4927" t="str" cm="1">
        <f t="array" ref="O4927">INDEX($B$9:$F$1048576, $J4927, $K4927 )</f>
        <v>한국동서발전</v>
      </c>
      <c r="P4927" t="str" cm="1">
        <f t="array" ref="P4927">IF( $L4927, TRIM(_xll.IMDP("IR", $G$5&amp;$N4927, $G$6)), "" )</f>
        <v/>
      </c>
      <c r="Q4927" t="b" cm="1">
        <f t="array" ref="Q4927">IF(
    $U$1=1, AND($P4927&lt;&gt;"", $P4927&lt;&gt;"...", $P4927&lt;&gt;"입력오류"),
    IF(
        $U$18=1, AND($P4927&lt;&gt;"", $P4927&lt;&gt;"...", $P4927&lt;&gt;"입력오류", ISNUMBER(FIND(INDEX($T$2:$T$7,$U$1),$P4927))),
        IF(
            $U$17="기타", AND($P4927&lt;&gt;"", $P4927&lt;&gt;"...", $P4927&lt;&gt;"입력오류", NOT(ISNUMBER(FIND($T$21:$T$34,$P4927)))),
            AND($P4927&lt;&gt;"", $P4927&lt;&gt;"...", $P4927&lt;&gt;"입력오류", $T$19=$P4927)
        )
    )
)</f>
        <v>0</v>
      </c>
    </row>
    <row r="4928" spans="9:17">
      <c r="I4928">
        <f t="shared" si="229"/>
        <v>4927</v>
      </c>
      <c r="J4928">
        <f t="shared" si="230"/>
        <v>202</v>
      </c>
      <c r="K4928">
        <f t="shared" si="228"/>
        <v>3</v>
      </c>
      <c r="L4928" t="b">
        <f>COUNTIF($N$2:N4928, N4928)=1</f>
        <v>0</v>
      </c>
      <c r="M4928" s="37">
        <f>IF( $Q4928, MAX($M$1:M4927)+1, 0)</f>
        <v>0</v>
      </c>
      <c r="N4928" t="str" cm="1">
        <f t="array" ref="N4928">INDEX($A$9:$F$1048576, $J4928, $K4928 )</f>
        <v>06531</v>
      </c>
      <c r="O4928" t="str" cm="1">
        <f t="array" ref="O4928">INDEX($B$9:$F$1048576, $J4928, $K4928 )</f>
        <v>한국중부발전</v>
      </c>
      <c r="P4928" t="str" cm="1">
        <f t="array" ref="P4928">IF( $L4928, TRIM(_xll.IMDP("IR", $G$5&amp;$N4928, $G$6)), "" )</f>
        <v/>
      </c>
      <c r="Q4928" t="b" cm="1">
        <f t="array" ref="Q4928">IF(
    $U$1=1, AND($P4928&lt;&gt;"", $P4928&lt;&gt;"...", $P4928&lt;&gt;"입력오류"),
    IF(
        $U$18=1, AND($P4928&lt;&gt;"", $P4928&lt;&gt;"...", $P4928&lt;&gt;"입력오류", ISNUMBER(FIND(INDEX($T$2:$T$7,$U$1),$P4928))),
        IF(
            $U$17="기타", AND($P4928&lt;&gt;"", $P4928&lt;&gt;"...", $P4928&lt;&gt;"입력오류", NOT(ISNUMBER(FIND($T$21:$T$34,$P4928)))),
            AND($P4928&lt;&gt;"", $P4928&lt;&gt;"...", $P4928&lt;&gt;"입력오류", $T$19=$P4928)
        )
    )
)</f>
        <v>0</v>
      </c>
    </row>
    <row r="4929" spans="9:17">
      <c r="I4929">
        <f t="shared" si="229"/>
        <v>4928</v>
      </c>
      <c r="J4929">
        <f t="shared" si="230"/>
        <v>203</v>
      </c>
      <c r="K4929">
        <f t="shared" si="228"/>
        <v>3</v>
      </c>
      <c r="L4929" t="b">
        <f>COUNTIF($N$2:N4929, N4929)=1</f>
        <v>1</v>
      </c>
      <c r="M4929" s="37">
        <f>IF( $Q4929, MAX($M$1:M4928)+1, 0)</f>
        <v>0</v>
      </c>
      <c r="N4929" t="str" cm="1">
        <f t="array" ref="N4929">INDEX($A$9:$F$1048576, $J4929, $K4929 )</f>
        <v>06674</v>
      </c>
      <c r="O4929" t="str" cm="1">
        <f t="array" ref="O4929">INDEX($B$9:$F$1048576, $J4929, $K4929 )</f>
        <v>셀트리온</v>
      </c>
      <c r="P4929" t="str" cm="1">
        <f t="array" ref="P4929">IF( $L4929, TRIM(_xll.IMDP("IR", $G$5&amp;$N4929, $G$6)), "" )</f>
        <v/>
      </c>
      <c r="Q4929" t="b" cm="1">
        <f t="array" ref="Q4929">IF(
    $U$1=1, AND($P4929&lt;&gt;"", $P4929&lt;&gt;"...", $P4929&lt;&gt;"입력오류"),
    IF(
        $U$18=1, AND($P4929&lt;&gt;"", $P4929&lt;&gt;"...", $P4929&lt;&gt;"입력오류", ISNUMBER(FIND(INDEX($T$2:$T$7,$U$1),$P4929))),
        IF(
            $U$17="기타", AND($P4929&lt;&gt;"", $P4929&lt;&gt;"...", $P4929&lt;&gt;"입력오류", NOT(ISNUMBER(FIND($T$21:$T$34,$P4929)))),
            AND($P4929&lt;&gt;"", $P4929&lt;&gt;"...", $P4929&lt;&gt;"입력오류", $T$19=$P4929)
        )
    )
)</f>
        <v>0</v>
      </c>
    </row>
    <row r="4930" spans="9:17">
      <c r="I4930">
        <f t="shared" si="229"/>
        <v>4929</v>
      </c>
      <c r="J4930">
        <f t="shared" si="230"/>
        <v>204</v>
      </c>
      <c r="K4930">
        <f t="shared" ref="K4930:K4993" si="231">IF( $I4930&gt;$G$4, NA(), IF($I4930&gt;$G$3, 5, IF($I4930&gt;$G$2, 3, 1 ) ) )</f>
        <v>3</v>
      </c>
      <c r="L4930" t="b">
        <f>COUNTIF($N$2:N4930, N4930)=1</f>
        <v>1</v>
      </c>
      <c r="M4930" s="37">
        <f>IF( $Q4930, MAX($M$1:M4929)+1, 0)</f>
        <v>0</v>
      </c>
      <c r="N4930" t="str" cm="1">
        <f t="array" ref="N4930">INDEX($A$9:$F$1048576, $J4930, $K4930 )</f>
        <v>06730</v>
      </c>
      <c r="O4930" t="str" cm="1">
        <f t="array" ref="O4930">INDEX($B$9:$F$1048576, $J4930, $K4930 )</f>
        <v>현대홈쇼핑</v>
      </c>
      <c r="P4930" t="str" cm="1">
        <f t="array" ref="P4930">IF( $L4930, TRIM(_xll.IMDP("IR", $G$5&amp;$N4930, $G$6)), "" )</f>
        <v/>
      </c>
      <c r="Q4930" t="b" cm="1">
        <f t="array" ref="Q4930">IF(
    $U$1=1, AND($P4930&lt;&gt;"", $P4930&lt;&gt;"...", $P4930&lt;&gt;"입력오류"),
    IF(
        $U$18=1, AND($P4930&lt;&gt;"", $P4930&lt;&gt;"...", $P4930&lt;&gt;"입력오류", ISNUMBER(FIND(INDEX($T$2:$T$7,$U$1),$P4930))),
        IF(
            $U$17="기타", AND($P4930&lt;&gt;"", $P4930&lt;&gt;"...", $P4930&lt;&gt;"입력오류", NOT(ISNUMBER(FIND($T$21:$T$34,$P4930)))),
            AND($P4930&lt;&gt;"", $P4930&lt;&gt;"...", $P4930&lt;&gt;"입력오류", $T$19=$P4930)
        )
    )
)</f>
        <v>0</v>
      </c>
    </row>
    <row r="4931" spans="9:17">
      <c r="I4931">
        <f t="shared" ref="I4931:I4994" si="232">ROW()-1</f>
        <v>4930</v>
      </c>
      <c r="J4931">
        <f t="shared" ref="J4931:J4994" si="233">IF( $I4931&gt;$G$4, NA(), IF($I4931&gt;$G$3, $I4931-$G$3, IF($I4931&gt;$G$2, $I4931-$G$2, $I4931 ) ) )</f>
        <v>205</v>
      </c>
      <c r="K4931">
        <f t="shared" si="231"/>
        <v>3</v>
      </c>
      <c r="L4931" t="b">
        <f>COUNTIF($N$2:N4931, N4931)=1</f>
        <v>1</v>
      </c>
      <c r="M4931" s="37">
        <f>IF( $Q4931, MAX($M$1:M4930)+1, 0)</f>
        <v>0</v>
      </c>
      <c r="N4931" t="str" cm="1">
        <f t="array" ref="N4931">INDEX($A$9:$F$1048576, $J4931, $K4931 )</f>
        <v>06752</v>
      </c>
      <c r="O4931" t="str" cm="1">
        <f t="array" ref="O4931">INDEX($B$9:$F$1048576, $J4931, $K4931 )</f>
        <v>아프로파이낸셜대부</v>
      </c>
      <c r="P4931" t="str" cm="1">
        <f t="array" ref="P4931">IF( $L4931, TRIM(_xll.IMDP("IR", $G$5&amp;$N4931, $G$6)), "" )</f>
        <v/>
      </c>
      <c r="Q4931" t="b" cm="1">
        <f t="array" ref="Q4931">IF(
    $U$1=1, AND($P4931&lt;&gt;"", $P4931&lt;&gt;"...", $P4931&lt;&gt;"입력오류"),
    IF(
        $U$18=1, AND($P4931&lt;&gt;"", $P4931&lt;&gt;"...", $P4931&lt;&gt;"입력오류", ISNUMBER(FIND(INDEX($T$2:$T$7,$U$1),$P4931))),
        IF(
            $U$17="기타", AND($P4931&lt;&gt;"", $P4931&lt;&gt;"...", $P4931&lt;&gt;"입력오류", NOT(ISNUMBER(FIND($T$21:$T$34,$P4931)))),
            AND($P4931&lt;&gt;"", $P4931&lt;&gt;"...", $P4931&lt;&gt;"입력오류", $T$19=$P4931)
        )
    )
)</f>
        <v>0</v>
      </c>
    </row>
    <row r="4932" spans="9:17">
      <c r="I4932">
        <f t="shared" si="232"/>
        <v>4931</v>
      </c>
      <c r="J4932">
        <f t="shared" si="233"/>
        <v>206</v>
      </c>
      <c r="K4932">
        <f t="shared" si="231"/>
        <v>3</v>
      </c>
      <c r="L4932" t="b">
        <f>COUNTIF($N$2:N4932, N4932)=1</f>
        <v>1</v>
      </c>
      <c r="M4932" s="37">
        <f>IF( $Q4932, MAX($M$1:M4931)+1, 0)</f>
        <v>0</v>
      </c>
      <c r="N4932" t="str" cm="1">
        <f t="array" ref="N4932">INDEX($A$9:$F$1048576, $J4932, $K4932 )</f>
        <v>06855</v>
      </c>
      <c r="O4932" t="str" cm="1">
        <f t="array" ref="O4932">INDEX($B$9:$F$1048576, $J4932, $K4932 )</f>
        <v>하이프라자</v>
      </c>
      <c r="P4932" t="str" cm="1">
        <f t="array" ref="P4932">IF( $L4932, TRIM(_xll.IMDP("IR", $G$5&amp;$N4932, $G$6)), "" )</f>
        <v/>
      </c>
      <c r="Q4932" t="b" cm="1">
        <f t="array" ref="Q4932">IF(
    $U$1=1, AND($P4932&lt;&gt;"", $P4932&lt;&gt;"...", $P4932&lt;&gt;"입력오류"),
    IF(
        $U$18=1, AND($P4932&lt;&gt;"", $P4932&lt;&gt;"...", $P4932&lt;&gt;"입력오류", ISNUMBER(FIND(INDEX($T$2:$T$7,$U$1),$P4932))),
        IF(
            $U$17="기타", AND($P4932&lt;&gt;"", $P4932&lt;&gt;"...", $P4932&lt;&gt;"입력오류", NOT(ISNUMBER(FIND($T$21:$T$34,$P4932)))),
            AND($P4932&lt;&gt;"", $P4932&lt;&gt;"...", $P4932&lt;&gt;"입력오류", $T$19=$P4932)
        )
    )
)</f>
        <v>0</v>
      </c>
    </row>
    <row r="4933" spans="9:17">
      <c r="I4933">
        <f t="shared" si="232"/>
        <v>4932</v>
      </c>
      <c r="J4933">
        <f t="shared" si="233"/>
        <v>207</v>
      </c>
      <c r="K4933">
        <f t="shared" si="231"/>
        <v>3</v>
      </c>
      <c r="L4933" t="b">
        <f>COUNTIF($N$2:N4933, N4933)=1</f>
        <v>0</v>
      </c>
      <c r="M4933" s="37">
        <f>IF( $Q4933, MAX($M$1:M4932)+1, 0)</f>
        <v>0</v>
      </c>
      <c r="N4933" t="str" cm="1">
        <f t="array" ref="N4933">INDEX($A$9:$F$1048576, $J4933, $K4933 )</f>
        <v>07267</v>
      </c>
      <c r="O4933" t="str" cm="1">
        <f t="array" ref="O4933">INDEX($B$9:$F$1048576, $J4933, $K4933 )</f>
        <v>한국금융지주</v>
      </c>
      <c r="P4933" t="str" cm="1">
        <f t="array" ref="P4933">IF( $L4933, TRIM(_xll.IMDP("IR", $G$5&amp;$N4933, $G$6)), "" )</f>
        <v/>
      </c>
      <c r="Q4933" t="b" cm="1">
        <f t="array" ref="Q4933">IF(
    $U$1=1, AND($P4933&lt;&gt;"", $P4933&lt;&gt;"...", $P4933&lt;&gt;"입력오류"),
    IF(
        $U$18=1, AND($P4933&lt;&gt;"", $P4933&lt;&gt;"...", $P4933&lt;&gt;"입력오류", ISNUMBER(FIND(INDEX($T$2:$T$7,$U$1),$P4933))),
        IF(
            $U$17="기타", AND($P4933&lt;&gt;"", $P4933&lt;&gt;"...", $P4933&lt;&gt;"입력오류", NOT(ISNUMBER(FIND($T$21:$T$34,$P4933)))),
            AND($P4933&lt;&gt;"", $P4933&lt;&gt;"...", $P4933&lt;&gt;"입력오류", $T$19=$P4933)
        )
    )
)</f>
        <v>0</v>
      </c>
    </row>
    <row r="4934" spans="9:17">
      <c r="I4934">
        <f t="shared" si="232"/>
        <v>4933</v>
      </c>
      <c r="J4934">
        <f t="shared" si="233"/>
        <v>208</v>
      </c>
      <c r="K4934">
        <f t="shared" si="231"/>
        <v>3</v>
      </c>
      <c r="L4934" t="b">
        <f>COUNTIF($N$2:N4934, N4934)=1</f>
        <v>0</v>
      </c>
      <c r="M4934" s="37">
        <f>IF( $Q4934, MAX($M$1:M4933)+1, 0)</f>
        <v>0</v>
      </c>
      <c r="N4934" t="str" cm="1">
        <f t="array" ref="N4934">INDEX($A$9:$F$1048576, $J4934, $K4934 )</f>
        <v>07935</v>
      </c>
      <c r="O4934" t="str" cm="1">
        <f t="array" ref="O4934">INDEX($B$9:$F$1048576, $J4934, $K4934 )</f>
        <v>한화토탈에너지스</v>
      </c>
      <c r="P4934" t="str" cm="1">
        <f t="array" ref="P4934">IF( $L4934, TRIM(_xll.IMDP("IR", $G$5&amp;$N4934, $G$6)), "" )</f>
        <v/>
      </c>
      <c r="Q4934" t="b" cm="1">
        <f t="array" ref="Q4934">IF(
    $U$1=1, AND($P4934&lt;&gt;"", $P4934&lt;&gt;"...", $P4934&lt;&gt;"입력오류"),
    IF(
        $U$18=1, AND($P4934&lt;&gt;"", $P4934&lt;&gt;"...", $P4934&lt;&gt;"입력오류", ISNUMBER(FIND(INDEX($T$2:$T$7,$U$1),$P4934))),
        IF(
            $U$17="기타", AND($P4934&lt;&gt;"", $P4934&lt;&gt;"...", $P4934&lt;&gt;"입력오류", NOT(ISNUMBER(FIND($T$21:$T$34,$P4934)))),
            AND($P4934&lt;&gt;"", $P4934&lt;&gt;"...", $P4934&lt;&gt;"입력오류", $T$19=$P4934)
        )
    )
)</f>
        <v>0</v>
      </c>
    </row>
    <row r="4935" spans="9:17">
      <c r="I4935">
        <f t="shared" si="232"/>
        <v>4934</v>
      </c>
      <c r="J4935">
        <f t="shared" si="233"/>
        <v>209</v>
      </c>
      <c r="K4935">
        <f t="shared" si="231"/>
        <v>3</v>
      </c>
      <c r="L4935" t="b">
        <f>COUNTIF($N$2:N4935, N4935)=1</f>
        <v>1</v>
      </c>
      <c r="M4935" s="37">
        <f>IF( $Q4935, MAX($M$1:M4934)+1, 0)</f>
        <v>0</v>
      </c>
      <c r="N4935" t="str" cm="1">
        <f t="array" ref="N4935">INDEX($A$9:$F$1048576, $J4935, $K4935 )</f>
        <v>07972</v>
      </c>
      <c r="O4935" t="str" cm="1">
        <f t="array" ref="O4935">INDEX($B$9:$F$1048576, $J4935, $K4935 )</f>
        <v>서희건설</v>
      </c>
      <c r="P4935" t="str" cm="1">
        <f t="array" ref="P4935">IF( $L4935, TRIM(_xll.IMDP("IR", $G$5&amp;$N4935, $G$6)), "" )</f>
        <v/>
      </c>
      <c r="Q4935" t="b" cm="1">
        <f t="array" ref="Q4935">IF(
    $U$1=1, AND($P4935&lt;&gt;"", $P4935&lt;&gt;"...", $P4935&lt;&gt;"입력오류"),
    IF(
        $U$18=1, AND($P4935&lt;&gt;"", $P4935&lt;&gt;"...", $P4935&lt;&gt;"입력오류", ISNUMBER(FIND(INDEX($T$2:$T$7,$U$1),$P4935))),
        IF(
            $U$17="기타", AND($P4935&lt;&gt;"", $P4935&lt;&gt;"...", $P4935&lt;&gt;"입력오류", NOT(ISNUMBER(FIND($T$21:$T$34,$P4935)))),
            AND($P4935&lt;&gt;"", $P4935&lt;&gt;"...", $P4935&lt;&gt;"입력오류", $T$19=$P4935)
        )
    )
)</f>
        <v>0</v>
      </c>
    </row>
    <row r="4936" spans="9:17">
      <c r="I4936">
        <f t="shared" si="232"/>
        <v>4935</v>
      </c>
      <c r="J4936">
        <f t="shared" si="233"/>
        <v>210</v>
      </c>
      <c r="K4936">
        <f t="shared" si="231"/>
        <v>3</v>
      </c>
      <c r="L4936" t="b">
        <f>COUNTIF($N$2:N4936, N4936)=1</f>
        <v>0</v>
      </c>
      <c r="M4936" s="37">
        <f>IF( $Q4936, MAX($M$1:M4935)+1, 0)</f>
        <v>0</v>
      </c>
      <c r="N4936" t="str" cm="1">
        <f t="array" ref="N4936">INDEX($A$9:$F$1048576, $J4936, $K4936 )</f>
        <v>08573</v>
      </c>
      <c r="O4936" t="str" cm="1">
        <f t="array" ref="O4936">INDEX($B$9:$F$1048576, $J4936, $K4936 )</f>
        <v>인천도시공사</v>
      </c>
      <c r="P4936" t="str" cm="1">
        <f t="array" ref="P4936">IF( $L4936, TRIM(_xll.IMDP("IR", $G$5&amp;$N4936, $G$6)), "" )</f>
        <v/>
      </c>
      <c r="Q4936" t="b" cm="1">
        <f t="array" ref="Q4936">IF(
    $U$1=1, AND($P4936&lt;&gt;"", $P4936&lt;&gt;"...", $P4936&lt;&gt;"입력오류"),
    IF(
        $U$18=1, AND($P4936&lt;&gt;"", $P4936&lt;&gt;"...", $P4936&lt;&gt;"입력오류", ISNUMBER(FIND(INDEX($T$2:$T$7,$U$1),$P4936))),
        IF(
            $U$17="기타", AND($P4936&lt;&gt;"", $P4936&lt;&gt;"...", $P4936&lt;&gt;"입력오류", NOT(ISNUMBER(FIND($T$21:$T$34,$P4936)))),
            AND($P4936&lt;&gt;"", $P4936&lt;&gt;"...", $P4936&lt;&gt;"입력오류", $T$19=$P4936)
        )
    )
)</f>
        <v>0</v>
      </c>
    </row>
    <row r="4937" spans="9:17">
      <c r="I4937">
        <f t="shared" si="232"/>
        <v>4936</v>
      </c>
      <c r="J4937">
        <f t="shared" si="233"/>
        <v>211</v>
      </c>
      <c r="K4937">
        <f t="shared" si="231"/>
        <v>3</v>
      </c>
      <c r="L4937" t="b">
        <f>COUNTIF($N$2:N4937, N4937)=1</f>
        <v>0</v>
      </c>
      <c r="M4937" s="37">
        <f>IF( $Q4937, MAX($M$1:M4936)+1, 0)</f>
        <v>0</v>
      </c>
      <c r="N4937" t="str" cm="1">
        <f t="array" ref="N4937">INDEX($A$9:$F$1048576, $J4937, $K4937 )</f>
        <v>08683</v>
      </c>
      <c r="O4937" t="str" cm="1">
        <f t="array" ref="O4937">INDEX($B$9:$F$1048576, $J4937, $K4937 )</f>
        <v>지역난방공사</v>
      </c>
      <c r="P4937" t="str" cm="1">
        <f t="array" ref="P4937">IF( $L4937, TRIM(_xll.IMDP("IR", $G$5&amp;$N4937, $G$6)), "" )</f>
        <v/>
      </c>
      <c r="Q4937" t="b" cm="1">
        <f t="array" ref="Q4937">IF(
    $U$1=1, AND($P4937&lt;&gt;"", $P4937&lt;&gt;"...", $P4937&lt;&gt;"입력오류"),
    IF(
        $U$18=1, AND($P4937&lt;&gt;"", $P4937&lt;&gt;"...", $P4937&lt;&gt;"입력오류", ISNUMBER(FIND(INDEX($T$2:$T$7,$U$1),$P4937))),
        IF(
            $U$17="기타", AND($P4937&lt;&gt;"", $P4937&lt;&gt;"...", $P4937&lt;&gt;"입력오류", NOT(ISNUMBER(FIND($T$21:$T$34,$P4937)))),
            AND($P4937&lt;&gt;"", $P4937&lt;&gt;"...", $P4937&lt;&gt;"입력오류", $T$19=$P4937)
        )
    )
)</f>
        <v>0</v>
      </c>
    </row>
    <row r="4938" spans="9:17">
      <c r="I4938">
        <f t="shared" si="232"/>
        <v>4937</v>
      </c>
      <c r="J4938">
        <f t="shared" si="233"/>
        <v>212</v>
      </c>
      <c r="K4938">
        <f t="shared" si="231"/>
        <v>3</v>
      </c>
      <c r="L4938" t="b">
        <f>COUNTIF($N$2:N4938, N4938)=1</f>
        <v>0</v>
      </c>
      <c r="M4938" s="37">
        <f>IF( $Q4938, MAX($M$1:M4937)+1, 0)</f>
        <v>0</v>
      </c>
      <c r="N4938" t="str" cm="1">
        <f t="array" ref="N4938">INDEX($A$9:$F$1048576, $J4938, $K4938 )</f>
        <v>08805</v>
      </c>
      <c r="O4938" t="str" cm="1">
        <f t="array" ref="O4938">INDEX($B$9:$F$1048576, $J4938, $K4938 )</f>
        <v>CJ CGV</v>
      </c>
      <c r="P4938" t="str" cm="1">
        <f t="array" ref="P4938">IF( $L4938, TRIM(_xll.IMDP("IR", $G$5&amp;$N4938, $G$6)), "" )</f>
        <v/>
      </c>
      <c r="Q4938" t="b" cm="1">
        <f t="array" ref="Q4938">IF(
    $U$1=1, AND($P4938&lt;&gt;"", $P4938&lt;&gt;"...", $P4938&lt;&gt;"입력오류"),
    IF(
        $U$18=1, AND($P4938&lt;&gt;"", $P4938&lt;&gt;"...", $P4938&lt;&gt;"입력오류", ISNUMBER(FIND(INDEX($T$2:$T$7,$U$1),$P4938))),
        IF(
            $U$17="기타", AND($P4938&lt;&gt;"", $P4938&lt;&gt;"...", $P4938&lt;&gt;"입력오류", NOT(ISNUMBER(FIND($T$21:$T$34,$P4938)))),
            AND($P4938&lt;&gt;"", $P4938&lt;&gt;"...", $P4938&lt;&gt;"입력오류", $T$19=$P4938)
        )
    )
)</f>
        <v>0</v>
      </c>
    </row>
    <row r="4939" spans="9:17">
      <c r="I4939">
        <f t="shared" si="232"/>
        <v>4938</v>
      </c>
      <c r="J4939">
        <f t="shared" si="233"/>
        <v>213</v>
      </c>
      <c r="K4939">
        <f t="shared" si="231"/>
        <v>3</v>
      </c>
      <c r="L4939" t="b">
        <f>COUNTIF($N$2:N4939, N4939)=1</f>
        <v>1</v>
      </c>
      <c r="M4939" s="37">
        <f>IF( $Q4939, MAX($M$1:M4938)+1, 0)</f>
        <v>0</v>
      </c>
      <c r="N4939" t="str" cm="1">
        <f t="array" ref="N4939">INDEX($A$9:$F$1048576, $J4939, $K4939 )</f>
        <v>08917</v>
      </c>
      <c r="O4939" t="str" cm="1">
        <f t="array" ref="O4939">INDEX($B$9:$F$1048576, $J4939, $K4939 )</f>
        <v>우미건설</v>
      </c>
      <c r="P4939" t="str" cm="1">
        <f t="array" ref="P4939">IF( $L4939, TRIM(_xll.IMDP("IR", $G$5&amp;$N4939, $G$6)), "" )</f>
        <v/>
      </c>
      <c r="Q4939" t="b" cm="1">
        <f t="array" ref="Q4939">IF(
    $U$1=1, AND($P4939&lt;&gt;"", $P4939&lt;&gt;"...", $P4939&lt;&gt;"입력오류"),
    IF(
        $U$18=1, AND($P4939&lt;&gt;"", $P4939&lt;&gt;"...", $P4939&lt;&gt;"입력오류", ISNUMBER(FIND(INDEX($T$2:$T$7,$U$1),$P4939))),
        IF(
            $U$17="기타", AND($P4939&lt;&gt;"", $P4939&lt;&gt;"...", $P4939&lt;&gt;"입력오류", NOT(ISNUMBER(FIND($T$21:$T$34,$P4939)))),
            AND($P4939&lt;&gt;"", $P4939&lt;&gt;"...", $P4939&lt;&gt;"입력오류", $T$19=$P4939)
        )
    )
)</f>
        <v>0</v>
      </c>
    </row>
    <row r="4940" spans="9:17">
      <c r="I4940">
        <f t="shared" si="232"/>
        <v>4939</v>
      </c>
      <c r="J4940">
        <f t="shared" si="233"/>
        <v>214</v>
      </c>
      <c r="K4940">
        <f t="shared" si="231"/>
        <v>3</v>
      </c>
      <c r="L4940" t="b">
        <f>COUNTIF($N$2:N4940, N4940)=1</f>
        <v>0</v>
      </c>
      <c r="M4940" s="37">
        <f>IF( $Q4940, MAX($M$1:M4939)+1, 0)</f>
        <v>0</v>
      </c>
      <c r="N4940" t="str" cm="1">
        <f t="array" ref="N4940">INDEX($A$9:$F$1048576, $J4940, $K4940 )</f>
        <v>08918</v>
      </c>
      <c r="O4940" t="str" cm="1">
        <f t="array" ref="O4940">INDEX($B$9:$F$1048576, $J4940, $K4940 )</f>
        <v>한국주택금융공사</v>
      </c>
      <c r="P4940" t="str" cm="1">
        <f t="array" ref="P4940">IF( $L4940, TRIM(_xll.IMDP("IR", $G$5&amp;$N4940, $G$6)), "" )</f>
        <v/>
      </c>
      <c r="Q4940" t="b" cm="1">
        <f t="array" ref="Q4940">IF(
    $U$1=1, AND($P4940&lt;&gt;"", $P4940&lt;&gt;"...", $P4940&lt;&gt;"입력오류"),
    IF(
        $U$18=1, AND($P4940&lt;&gt;"", $P4940&lt;&gt;"...", $P4940&lt;&gt;"입력오류", ISNUMBER(FIND(INDEX($T$2:$T$7,$U$1),$P4940))),
        IF(
            $U$17="기타", AND($P4940&lt;&gt;"", $P4940&lt;&gt;"...", $P4940&lt;&gt;"입력오류", NOT(ISNUMBER(FIND($T$21:$T$34,$P4940)))),
            AND($P4940&lt;&gt;"", $P4940&lt;&gt;"...", $P4940&lt;&gt;"입력오류", $T$19=$P4940)
        )
    )
)</f>
        <v>0</v>
      </c>
    </row>
    <row r="4941" spans="9:17">
      <c r="I4941">
        <f t="shared" si="232"/>
        <v>4940</v>
      </c>
      <c r="J4941">
        <f t="shared" si="233"/>
        <v>215</v>
      </c>
      <c r="K4941">
        <f t="shared" si="231"/>
        <v>3</v>
      </c>
      <c r="L4941" t="b">
        <f>COUNTIF($N$2:N4941, N4941)=1</f>
        <v>1</v>
      </c>
      <c r="M4941" s="37">
        <f>IF( $Q4941, MAX($M$1:M4940)+1, 0)</f>
        <v>0</v>
      </c>
      <c r="N4941" t="str" cm="1">
        <f t="array" ref="N4941">INDEX($A$9:$F$1048576, $J4941, $K4941 )</f>
        <v>09003</v>
      </c>
      <c r="O4941" t="str" cm="1">
        <f t="array" ref="O4941">INDEX($B$9:$F$1048576, $J4941, $K4941 )</f>
        <v>LIG넥스원</v>
      </c>
      <c r="P4941" t="str" cm="1">
        <f t="array" ref="P4941">IF( $L4941, TRIM(_xll.IMDP("IR", $G$5&amp;$N4941, $G$6)), "" )</f>
        <v/>
      </c>
      <c r="Q4941" t="b" cm="1">
        <f t="array" ref="Q4941">IF(
    $U$1=1, AND($P4941&lt;&gt;"", $P4941&lt;&gt;"...", $P4941&lt;&gt;"입력오류"),
    IF(
        $U$18=1, AND($P4941&lt;&gt;"", $P4941&lt;&gt;"...", $P4941&lt;&gt;"입력오류", ISNUMBER(FIND(INDEX($T$2:$T$7,$U$1),$P4941))),
        IF(
            $U$17="기타", AND($P4941&lt;&gt;"", $P4941&lt;&gt;"...", $P4941&lt;&gt;"입력오류", NOT(ISNUMBER(FIND($T$21:$T$34,$P4941)))),
            AND($P4941&lt;&gt;"", $P4941&lt;&gt;"...", $P4941&lt;&gt;"입력오류", $T$19=$P4941)
        )
    )
)</f>
        <v>0</v>
      </c>
    </row>
    <row r="4942" spans="9:17">
      <c r="I4942">
        <f t="shared" si="232"/>
        <v>4941</v>
      </c>
      <c r="J4942">
        <f t="shared" si="233"/>
        <v>216</v>
      </c>
      <c r="K4942">
        <f t="shared" si="231"/>
        <v>3</v>
      </c>
      <c r="L4942" t="b">
        <f>COUNTIF($N$2:N4942, N4942)=1</f>
        <v>0</v>
      </c>
      <c r="M4942" s="37">
        <f>IF( $Q4942, MAX($M$1:M4941)+1, 0)</f>
        <v>0</v>
      </c>
      <c r="N4942" t="str" cm="1">
        <f t="array" ref="N4942">INDEX($A$9:$F$1048576, $J4942, $K4942 )</f>
        <v>09006</v>
      </c>
      <c r="O4942" t="str" cm="1">
        <f t="array" ref="O4942">INDEX($B$9:$F$1048576, $J4942, $K4942 )</f>
        <v>GS</v>
      </c>
      <c r="P4942" t="str" cm="1">
        <f t="array" ref="P4942">IF( $L4942, TRIM(_xll.IMDP("IR", $G$5&amp;$N4942, $G$6)), "" )</f>
        <v/>
      </c>
      <c r="Q4942" t="b" cm="1">
        <f t="array" ref="Q4942">IF(
    $U$1=1, AND($P4942&lt;&gt;"", $P4942&lt;&gt;"...", $P4942&lt;&gt;"입력오류"),
    IF(
        $U$18=1, AND($P4942&lt;&gt;"", $P4942&lt;&gt;"...", $P4942&lt;&gt;"입력오류", ISNUMBER(FIND(INDEX($T$2:$T$7,$U$1),$P4942))),
        IF(
            $U$17="기타", AND($P4942&lt;&gt;"", $P4942&lt;&gt;"...", $P4942&lt;&gt;"입력오류", NOT(ISNUMBER(FIND($T$21:$T$34,$P4942)))),
            AND($P4942&lt;&gt;"", $P4942&lt;&gt;"...", $P4942&lt;&gt;"입력오류", $T$19=$P4942)
        )
    )
)</f>
        <v>0</v>
      </c>
    </row>
    <row r="4943" spans="9:17">
      <c r="I4943">
        <f t="shared" si="232"/>
        <v>4942</v>
      </c>
      <c r="J4943">
        <f t="shared" si="233"/>
        <v>217</v>
      </c>
      <c r="K4943">
        <f t="shared" si="231"/>
        <v>3</v>
      </c>
      <c r="L4943" t="b">
        <f>COUNTIF($N$2:N4943, N4943)=1</f>
        <v>1</v>
      </c>
      <c r="M4943" s="37">
        <f>IF( $Q4943, MAX($M$1:M4942)+1, 0)</f>
        <v>0</v>
      </c>
      <c r="N4943" t="str" cm="1">
        <f t="array" ref="N4943">INDEX($A$9:$F$1048576, $J4943, $K4943 )</f>
        <v>09199</v>
      </c>
      <c r="O4943" t="str" cm="1">
        <f t="array" ref="O4943">INDEX($B$9:$F$1048576, $J4943, $K4943 )</f>
        <v>한국인삼공사</v>
      </c>
      <c r="P4943" t="str" cm="1">
        <f t="array" ref="P4943">IF( $L4943, TRIM(_xll.IMDP("IR", $G$5&amp;$N4943, $G$6)), "" )</f>
        <v/>
      </c>
      <c r="Q4943" t="b" cm="1">
        <f t="array" ref="Q4943">IF(
    $U$1=1, AND($P4943&lt;&gt;"", $P4943&lt;&gt;"...", $P4943&lt;&gt;"입력오류"),
    IF(
        $U$18=1, AND($P4943&lt;&gt;"", $P4943&lt;&gt;"...", $P4943&lt;&gt;"입력오류", ISNUMBER(FIND(INDEX($T$2:$T$7,$U$1),$P4943))),
        IF(
            $U$17="기타", AND($P4943&lt;&gt;"", $P4943&lt;&gt;"...", $P4943&lt;&gt;"입력오류", NOT(ISNUMBER(FIND($T$21:$T$34,$P4943)))),
            AND($P4943&lt;&gt;"", $P4943&lt;&gt;"...", $P4943&lt;&gt;"입력오류", $T$19=$P4943)
        )
    )
)</f>
        <v>0</v>
      </c>
    </row>
    <row r="4944" spans="9:17">
      <c r="I4944">
        <f t="shared" si="232"/>
        <v>4943</v>
      </c>
      <c r="J4944">
        <f t="shared" si="233"/>
        <v>218</v>
      </c>
      <c r="K4944">
        <f t="shared" si="231"/>
        <v>3</v>
      </c>
      <c r="L4944" t="b">
        <f>COUNTIF($N$2:N4944, N4944)=1</f>
        <v>1</v>
      </c>
      <c r="M4944" s="37">
        <f>IF( $Q4944, MAX($M$1:M4943)+1, 0)</f>
        <v>0</v>
      </c>
      <c r="N4944" t="str" cm="1">
        <f t="array" ref="N4944">INDEX($A$9:$F$1048576, $J4944, $K4944 )</f>
        <v>09542</v>
      </c>
      <c r="O4944" t="str" cm="1">
        <f t="array" ref="O4944">INDEX($B$9:$F$1048576, $J4944, $K4944 )</f>
        <v>LS증권</v>
      </c>
      <c r="P4944" t="str" cm="1">
        <f t="array" ref="P4944">IF( $L4944, TRIM(_xll.IMDP("IR", $G$5&amp;$N4944, $G$6)), "" )</f>
        <v/>
      </c>
      <c r="Q4944" t="b" cm="1">
        <f t="array" ref="Q4944">IF(
    $U$1=1, AND($P4944&lt;&gt;"", $P4944&lt;&gt;"...", $P4944&lt;&gt;"입력오류"),
    IF(
        $U$18=1, AND($P4944&lt;&gt;"", $P4944&lt;&gt;"...", $P4944&lt;&gt;"입력오류", ISNUMBER(FIND(INDEX($T$2:$T$7,$U$1),$P4944))),
        IF(
            $U$17="기타", AND($P4944&lt;&gt;"", $P4944&lt;&gt;"...", $P4944&lt;&gt;"입력오류", NOT(ISNUMBER(FIND($T$21:$T$34,$P4944)))),
            AND($P4944&lt;&gt;"", $P4944&lt;&gt;"...", $P4944&lt;&gt;"입력오류", $T$19=$P4944)
        )
    )
)</f>
        <v>0</v>
      </c>
    </row>
    <row r="4945" spans="9:17">
      <c r="I4945">
        <f t="shared" si="232"/>
        <v>4944</v>
      </c>
      <c r="J4945">
        <f t="shared" si="233"/>
        <v>219</v>
      </c>
      <c r="K4945">
        <f t="shared" si="231"/>
        <v>3</v>
      </c>
      <c r="L4945" t="b">
        <f>COUNTIF($N$2:N4945, N4945)=1</f>
        <v>0</v>
      </c>
      <c r="M4945" s="37">
        <f>IF( $Q4945, MAX($M$1:M4944)+1, 0)</f>
        <v>0</v>
      </c>
      <c r="N4945" t="str" cm="1">
        <f t="array" ref="N4945">INDEX($A$9:$F$1048576, $J4945, $K4945 )</f>
        <v>09587</v>
      </c>
      <c r="O4945" t="str" cm="1">
        <f t="array" ref="O4945">INDEX($B$9:$F$1048576, $J4945, $K4945 )</f>
        <v>서울주택도시공사</v>
      </c>
      <c r="P4945" t="str" cm="1">
        <f t="array" ref="P4945">IF( $L4945, TRIM(_xll.IMDP("IR", $G$5&amp;$N4945, $G$6)), "" )</f>
        <v/>
      </c>
      <c r="Q4945" t="b" cm="1">
        <f t="array" ref="Q4945">IF(
    $U$1=1, AND($P4945&lt;&gt;"", $P4945&lt;&gt;"...", $P4945&lt;&gt;"입력오류"),
    IF(
        $U$18=1, AND($P4945&lt;&gt;"", $P4945&lt;&gt;"...", $P4945&lt;&gt;"입력오류", ISNUMBER(FIND(INDEX($T$2:$T$7,$U$1),$P4945))),
        IF(
            $U$17="기타", AND($P4945&lt;&gt;"", $P4945&lt;&gt;"...", $P4945&lt;&gt;"입력오류", NOT(ISNUMBER(FIND($T$21:$T$34,$P4945)))),
            AND($P4945&lt;&gt;"", $P4945&lt;&gt;"...", $P4945&lt;&gt;"입력오류", $T$19=$P4945)
        )
    )
)</f>
        <v>0</v>
      </c>
    </row>
    <row r="4946" spans="9:17">
      <c r="I4946">
        <f t="shared" si="232"/>
        <v>4945</v>
      </c>
      <c r="J4946">
        <f t="shared" si="233"/>
        <v>220</v>
      </c>
      <c r="K4946">
        <f t="shared" si="231"/>
        <v>3</v>
      </c>
      <c r="L4946" t="b">
        <f>COUNTIF($N$2:N4946, N4946)=1</f>
        <v>1</v>
      </c>
      <c r="M4946" s="37">
        <f>IF( $Q4946, MAX($M$1:M4945)+1, 0)</f>
        <v>0</v>
      </c>
      <c r="N4946" t="str" cm="1">
        <f t="array" ref="N4946">INDEX($A$9:$F$1048576, $J4946, $K4946 )</f>
        <v>09868</v>
      </c>
      <c r="O4946" t="str" cm="1">
        <f t="array" ref="O4946">INDEX($B$9:$F$1048576, $J4946, $K4946 )</f>
        <v>한전KDN</v>
      </c>
      <c r="P4946" t="str" cm="1">
        <f t="array" ref="P4946">IF( $L4946, TRIM(_xll.IMDP("IR", $G$5&amp;$N4946, $G$6)), "" )</f>
        <v/>
      </c>
      <c r="Q4946" t="b" cm="1">
        <f t="array" ref="Q4946">IF(
    $U$1=1, AND($P4946&lt;&gt;"", $P4946&lt;&gt;"...", $P4946&lt;&gt;"입력오류"),
    IF(
        $U$18=1, AND($P4946&lt;&gt;"", $P4946&lt;&gt;"...", $P4946&lt;&gt;"입력오류", ISNUMBER(FIND(INDEX($T$2:$T$7,$U$1),$P4946))),
        IF(
            $U$17="기타", AND($P4946&lt;&gt;"", $P4946&lt;&gt;"...", $P4946&lt;&gt;"입력오류", NOT(ISNUMBER(FIND($T$21:$T$34,$P4946)))),
            AND($P4946&lt;&gt;"", $P4946&lt;&gt;"...", $P4946&lt;&gt;"입력오류", $T$19=$P4946)
        )
    )
)</f>
        <v>0</v>
      </c>
    </row>
    <row r="4947" spans="9:17">
      <c r="I4947">
        <f t="shared" si="232"/>
        <v>4946</v>
      </c>
      <c r="J4947">
        <f t="shared" si="233"/>
        <v>221</v>
      </c>
      <c r="K4947">
        <f t="shared" si="231"/>
        <v>3</v>
      </c>
      <c r="L4947" t="b">
        <f>COUNTIF($N$2:N4947, N4947)=1</f>
        <v>1</v>
      </c>
      <c r="M4947" s="37">
        <f>IF( $Q4947, MAX($M$1:M4946)+1, 0)</f>
        <v>0</v>
      </c>
      <c r="N4947" t="str" cm="1">
        <f t="array" ref="N4947">INDEX($A$9:$F$1048576, $J4947, $K4947 )</f>
        <v>09903</v>
      </c>
      <c r="O4947" t="str" cm="1">
        <f t="array" ref="O4947">INDEX($B$9:$F$1048576, $J4947, $K4947 )</f>
        <v>제일건설</v>
      </c>
      <c r="P4947" t="str" cm="1">
        <f t="array" ref="P4947">IF( $L4947, TRIM(_xll.IMDP("IR", $G$5&amp;$N4947, $G$6)), "" )</f>
        <v/>
      </c>
      <c r="Q4947" t="b" cm="1">
        <f t="array" ref="Q4947">IF(
    $U$1=1, AND($P4947&lt;&gt;"", $P4947&lt;&gt;"...", $P4947&lt;&gt;"입력오류"),
    IF(
        $U$18=1, AND($P4947&lt;&gt;"", $P4947&lt;&gt;"...", $P4947&lt;&gt;"입력오류", ISNUMBER(FIND(INDEX($T$2:$T$7,$U$1),$P4947))),
        IF(
            $U$17="기타", AND($P4947&lt;&gt;"", $P4947&lt;&gt;"...", $P4947&lt;&gt;"입력오류", NOT(ISNUMBER(FIND($T$21:$T$34,$P4947)))),
            AND($P4947&lt;&gt;"", $P4947&lt;&gt;"...", $P4947&lt;&gt;"입력오류", $T$19=$P4947)
        )
    )
)</f>
        <v>0</v>
      </c>
    </row>
    <row r="4948" spans="9:17">
      <c r="I4948">
        <f t="shared" si="232"/>
        <v>4947</v>
      </c>
      <c r="J4948">
        <f t="shared" si="233"/>
        <v>222</v>
      </c>
      <c r="K4948">
        <f t="shared" si="231"/>
        <v>3</v>
      </c>
      <c r="L4948" t="b">
        <f>COUNTIF($N$2:N4948, N4948)=1</f>
        <v>0</v>
      </c>
      <c r="M4948" s="37">
        <f>IF( $Q4948, MAX($M$1:M4947)+1, 0)</f>
        <v>0</v>
      </c>
      <c r="N4948" t="str" cm="1">
        <f t="array" ref="N4948">INDEX($A$9:$F$1048576, $J4948, $K4948 )</f>
        <v>09915</v>
      </c>
      <c r="O4948" t="str" cm="1">
        <f t="array" ref="O4948">INDEX($B$9:$F$1048576, $J4948, $K4948 )</f>
        <v>SK렌터카</v>
      </c>
      <c r="P4948" t="str" cm="1">
        <f t="array" ref="P4948">IF( $L4948, TRIM(_xll.IMDP("IR", $G$5&amp;$N4948, $G$6)), "" )</f>
        <v/>
      </c>
      <c r="Q4948" t="b" cm="1">
        <f t="array" ref="Q4948">IF(
    $U$1=1, AND($P4948&lt;&gt;"", $P4948&lt;&gt;"...", $P4948&lt;&gt;"입력오류"),
    IF(
        $U$18=1, AND($P4948&lt;&gt;"", $P4948&lt;&gt;"...", $P4948&lt;&gt;"입력오류", ISNUMBER(FIND(INDEX($T$2:$T$7,$U$1),$P4948))),
        IF(
            $U$17="기타", AND($P4948&lt;&gt;"", $P4948&lt;&gt;"...", $P4948&lt;&gt;"입력오류", NOT(ISNUMBER(FIND($T$21:$T$34,$P4948)))),
            AND($P4948&lt;&gt;"", $P4948&lt;&gt;"...", $P4948&lt;&gt;"입력오류", $T$19=$P4948)
        )
    )
)</f>
        <v>0</v>
      </c>
    </row>
    <row r="4949" spans="9:17">
      <c r="I4949">
        <f t="shared" si="232"/>
        <v>4948</v>
      </c>
      <c r="J4949">
        <f t="shared" si="233"/>
        <v>223</v>
      </c>
      <c r="K4949">
        <f t="shared" si="231"/>
        <v>3</v>
      </c>
      <c r="L4949" t="b">
        <f>COUNTIF($N$2:N4949, N4949)=1</f>
        <v>1</v>
      </c>
      <c r="M4949" s="37">
        <f>IF( $Q4949, MAX($M$1:M4948)+1, 0)</f>
        <v>0</v>
      </c>
      <c r="N4949" t="str" cm="1">
        <f t="array" ref="N4949">INDEX($A$9:$F$1048576, $J4949, $K4949 )</f>
        <v>09923</v>
      </c>
      <c r="O4949" t="str" cm="1">
        <f t="array" ref="O4949">INDEX($B$9:$F$1048576, $J4949, $K4949 )</f>
        <v>지에스스포츠</v>
      </c>
      <c r="P4949" t="str" cm="1">
        <f t="array" ref="P4949">IF( $L4949, TRIM(_xll.IMDP("IR", $G$5&amp;$N4949, $G$6)), "" )</f>
        <v/>
      </c>
      <c r="Q4949" t="b" cm="1">
        <f t="array" ref="Q4949">IF(
    $U$1=1, AND($P4949&lt;&gt;"", $P4949&lt;&gt;"...", $P4949&lt;&gt;"입력오류"),
    IF(
        $U$18=1, AND($P4949&lt;&gt;"", $P4949&lt;&gt;"...", $P4949&lt;&gt;"입력오류", ISNUMBER(FIND(INDEX($T$2:$T$7,$U$1),$P4949))),
        IF(
            $U$17="기타", AND($P4949&lt;&gt;"", $P4949&lt;&gt;"...", $P4949&lt;&gt;"입력오류", NOT(ISNUMBER(FIND($T$21:$T$34,$P4949)))),
            AND($P4949&lt;&gt;"", $P4949&lt;&gt;"...", $P4949&lt;&gt;"입력오류", $T$19=$P4949)
        )
    )
)</f>
        <v>0</v>
      </c>
    </row>
    <row r="4950" spans="9:17">
      <c r="I4950">
        <f t="shared" si="232"/>
        <v>4949</v>
      </c>
      <c r="J4950">
        <f t="shared" si="233"/>
        <v>224</v>
      </c>
      <c r="K4950">
        <f t="shared" si="231"/>
        <v>3</v>
      </c>
      <c r="L4950" t="b">
        <f>COUNTIF($N$2:N4950, N4950)=1</f>
        <v>0</v>
      </c>
      <c r="M4950" s="37">
        <f>IF( $Q4950, MAX($M$1:M4949)+1, 0)</f>
        <v>0</v>
      </c>
      <c r="N4950" t="str" cm="1">
        <f t="array" ref="N4950">INDEX($A$9:$F$1048576, $J4950, $K4950 )</f>
        <v>09924</v>
      </c>
      <c r="O4950" t="str" cm="1">
        <f t="array" ref="O4950">INDEX($B$9:$F$1048576, $J4950, $K4950 )</f>
        <v>대림</v>
      </c>
      <c r="P4950" t="str" cm="1">
        <f t="array" ref="P4950">IF( $L4950, TRIM(_xll.IMDP("IR", $G$5&amp;$N4950, $G$6)), "" )</f>
        <v/>
      </c>
      <c r="Q4950" t="b" cm="1">
        <f t="array" ref="Q4950">IF(
    $U$1=1, AND($P4950&lt;&gt;"", $P4950&lt;&gt;"...", $P4950&lt;&gt;"입력오류"),
    IF(
        $U$18=1, AND($P4950&lt;&gt;"", $P4950&lt;&gt;"...", $P4950&lt;&gt;"입력오류", ISNUMBER(FIND(INDEX($T$2:$T$7,$U$1),$P4950))),
        IF(
            $U$17="기타", AND($P4950&lt;&gt;"", $P4950&lt;&gt;"...", $P4950&lt;&gt;"입력오류", NOT(ISNUMBER(FIND($T$21:$T$34,$P4950)))),
            AND($P4950&lt;&gt;"", $P4950&lt;&gt;"...", $P4950&lt;&gt;"입력오류", $T$19=$P4950)
        )
    )
)</f>
        <v>0</v>
      </c>
    </row>
    <row r="4951" spans="9:17">
      <c r="I4951">
        <f t="shared" si="232"/>
        <v>4950</v>
      </c>
      <c r="J4951">
        <f t="shared" si="233"/>
        <v>225</v>
      </c>
      <c r="K4951">
        <f t="shared" si="231"/>
        <v>3</v>
      </c>
      <c r="L4951" t="b">
        <f>COUNTIF($N$2:N4951, N4951)=1</f>
        <v>0</v>
      </c>
      <c r="M4951" s="37">
        <f>IF( $Q4951, MAX($M$1:M4950)+1, 0)</f>
        <v>0</v>
      </c>
      <c r="N4951" t="str" cm="1">
        <f t="array" ref="N4951">INDEX($A$9:$F$1048576, $J4951, $K4951 )</f>
        <v>10095</v>
      </c>
      <c r="O4951" t="str" cm="1">
        <f t="array" ref="O4951">INDEX($B$9:$F$1048576, $J4951, $K4951 )</f>
        <v>한국철도공사</v>
      </c>
      <c r="P4951" t="str" cm="1">
        <f t="array" ref="P4951">IF( $L4951, TRIM(_xll.IMDP("IR", $G$5&amp;$N4951, $G$6)), "" )</f>
        <v/>
      </c>
      <c r="Q4951" t="b" cm="1">
        <f t="array" ref="Q4951">IF(
    $U$1=1, AND($P4951&lt;&gt;"", $P4951&lt;&gt;"...", $P4951&lt;&gt;"입력오류"),
    IF(
        $U$18=1, AND($P4951&lt;&gt;"", $P4951&lt;&gt;"...", $P4951&lt;&gt;"입력오류", ISNUMBER(FIND(INDEX($T$2:$T$7,$U$1),$P4951))),
        IF(
            $U$17="기타", AND($P4951&lt;&gt;"", $P4951&lt;&gt;"...", $P4951&lt;&gt;"입력오류", NOT(ISNUMBER(FIND($T$21:$T$34,$P4951)))),
            AND($P4951&lt;&gt;"", $P4951&lt;&gt;"...", $P4951&lt;&gt;"입력오류", $T$19=$P4951)
        )
    )
)</f>
        <v>0</v>
      </c>
    </row>
    <row r="4952" spans="9:17">
      <c r="I4952">
        <f t="shared" si="232"/>
        <v>4951</v>
      </c>
      <c r="J4952">
        <f t="shared" si="233"/>
        <v>226</v>
      </c>
      <c r="K4952">
        <f t="shared" si="231"/>
        <v>3</v>
      </c>
      <c r="L4952" t="b">
        <f>COUNTIF($N$2:N4952, N4952)=1</f>
        <v>0</v>
      </c>
      <c r="M4952" s="37">
        <f>IF( $Q4952, MAX($M$1:M4951)+1, 0)</f>
        <v>0</v>
      </c>
      <c r="N4952" t="str" cm="1">
        <f t="array" ref="N4952">INDEX($A$9:$F$1048576, $J4952, $K4952 )</f>
        <v>10747</v>
      </c>
      <c r="O4952" t="str" cm="1">
        <f t="array" ref="O4952">INDEX($B$9:$F$1048576, $J4952, $K4952 )</f>
        <v>롯데렌탈</v>
      </c>
      <c r="P4952" t="str" cm="1">
        <f t="array" ref="P4952">IF( $L4952, TRIM(_xll.IMDP("IR", $G$5&amp;$N4952, $G$6)), "" )</f>
        <v/>
      </c>
      <c r="Q4952" t="b" cm="1">
        <f t="array" ref="Q4952">IF(
    $U$1=1, AND($P4952&lt;&gt;"", $P4952&lt;&gt;"...", $P4952&lt;&gt;"입력오류"),
    IF(
        $U$18=1, AND($P4952&lt;&gt;"", $P4952&lt;&gt;"...", $P4952&lt;&gt;"입력오류", ISNUMBER(FIND(INDEX($T$2:$T$7,$U$1),$P4952))),
        IF(
            $U$17="기타", AND($P4952&lt;&gt;"", $P4952&lt;&gt;"...", $P4952&lt;&gt;"입력오류", NOT(ISNUMBER(FIND($T$21:$T$34,$P4952)))),
            AND($P4952&lt;&gt;"", $P4952&lt;&gt;"...", $P4952&lt;&gt;"입력오류", $T$19=$P4952)
        )
    )
)</f>
        <v>0</v>
      </c>
    </row>
    <row r="4953" spans="9:17">
      <c r="I4953">
        <f t="shared" si="232"/>
        <v>4952</v>
      </c>
      <c r="J4953">
        <f t="shared" si="233"/>
        <v>227</v>
      </c>
      <c r="K4953">
        <f t="shared" si="231"/>
        <v>3</v>
      </c>
      <c r="L4953" t="b">
        <f>COUNTIF($N$2:N4953, N4953)=1</f>
        <v>1</v>
      </c>
      <c r="M4953" s="37">
        <f>IF( $Q4953, MAX($M$1:M4952)+1, 0)</f>
        <v>0</v>
      </c>
      <c r="N4953" t="str" cm="1">
        <f t="array" ref="N4953">INDEX($A$9:$F$1048576, $J4953, $K4953 )</f>
        <v>10748</v>
      </c>
      <c r="O4953" t="str" cm="1">
        <f t="array" ref="O4953">INDEX($B$9:$F$1048576, $J4953, $K4953 )</f>
        <v>홈플러스</v>
      </c>
      <c r="P4953" t="str" cm="1">
        <f t="array" ref="P4953">IF( $L4953, TRIM(_xll.IMDP("IR", $G$5&amp;$N4953, $G$6)), "" )</f>
        <v/>
      </c>
      <c r="Q4953" t="b" cm="1">
        <f t="array" ref="Q4953">IF(
    $U$1=1, AND($P4953&lt;&gt;"", $P4953&lt;&gt;"...", $P4953&lt;&gt;"입력오류"),
    IF(
        $U$18=1, AND($P4953&lt;&gt;"", $P4953&lt;&gt;"...", $P4953&lt;&gt;"입력오류", ISNUMBER(FIND(INDEX($T$2:$T$7,$U$1),$P4953))),
        IF(
            $U$17="기타", AND($P4953&lt;&gt;"", $P4953&lt;&gt;"...", $P4953&lt;&gt;"입력오류", NOT(ISNUMBER(FIND($T$21:$T$34,$P4953)))),
            AND($P4953&lt;&gt;"", $P4953&lt;&gt;"...", $P4953&lt;&gt;"입력오류", $T$19=$P4953)
        )
    )
)</f>
        <v>0</v>
      </c>
    </row>
    <row r="4954" spans="9:17">
      <c r="I4954">
        <f t="shared" si="232"/>
        <v>4953</v>
      </c>
      <c r="J4954">
        <f t="shared" si="233"/>
        <v>228</v>
      </c>
      <c r="K4954">
        <f t="shared" si="231"/>
        <v>3</v>
      </c>
      <c r="L4954" t="b">
        <f>COUNTIF($N$2:N4954, N4954)=1</f>
        <v>0</v>
      </c>
      <c r="M4954" s="37">
        <f>IF( $Q4954, MAX($M$1:M4953)+1, 0)</f>
        <v>0</v>
      </c>
      <c r="N4954" t="str" cm="1">
        <f t="array" ref="N4954">INDEX($A$9:$F$1048576, $J4954, $K4954 )</f>
        <v>10766</v>
      </c>
      <c r="O4954" t="str" cm="1">
        <f t="array" ref="O4954">INDEX($B$9:$F$1048576, $J4954, $K4954 )</f>
        <v>에코프로</v>
      </c>
      <c r="P4954" t="str" cm="1">
        <f t="array" ref="P4954">IF( $L4954, TRIM(_xll.IMDP("IR", $G$5&amp;$N4954, $G$6)), "" )</f>
        <v/>
      </c>
      <c r="Q4954" t="b" cm="1">
        <f t="array" ref="Q4954">IF(
    $U$1=1, AND($P4954&lt;&gt;"", $P4954&lt;&gt;"...", $P4954&lt;&gt;"입력오류"),
    IF(
        $U$18=1, AND($P4954&lt;&gt;"", $P4954&lt;&gt;"...", $P4954&lt;&gt;"입력오류", ISNUMBER(FIND(INDEX($T$2:$T$7,$U$1),$P4954))),
        IF(
            $U$17="기타", AND($P4954&lt;&gt;"", $P4954&lt;&gt;"...", $P4954&lt;&gt;"입력오류", NOT(ISNUMBER(FIND($T$21:$T$34,$P4954)))),
            AND($P4954&lt;&gt;"", $P4954&lt;&gt;"...", $P4954&lt;&gt;"입력오류", $T$19=$P4954)
        )
    )
)</f>
        <v>0</v>
      </c>
    </row>
    <row r="4955" spans="9:17">
      <c r="I4955">
        <f t="shared" si="232"/>
        <v>4954</v>
      </c>
      <c r="J4955">
        <f t="shared" si="233"/>
        <v>229</v>
      </c>
      <c r="K4955">
        <f t="shared" si="231"/>
        <v>3</v>
      </c>
      <c r="L4955" t="b">
        <f>COUNTIF($N$2:N4955, N4955)=1</f>
        <v>1</v>
      </c>
      <c r="M4955" s="37">
        <f>IF( $Q4955, MAX($M$1:M4954)+1, 0)</f>
        <v>0</v>
      </c>
      <c r="N4955" t="str" cm="1">
        <f t="array" ref="N4955">INDEX($A$9:$F$1048576, $J4955, $K4955 )</f>
        <v>11279</v>
      </c>
      <c r="O4955" t="str" cm="1">
        <f t="array" ref="O4955">INDEX($B$9:$F$1048576, $J4955, $K4955 )</f>
        <v>아모레퍼시픽</v>
      </c>
      <c r="P4955" t="str" cm="1">
        <f t="array" ref="P4955">IF( $L4955, TRIM(_xll.IMDP("IR", $G$5&amp;$N4955, $G$6)), "" )</f>
        <v/>
      </c>
      <c r="Q4955" t="b" cm="1">
        <f t="array" ref="Q4955">IF(
    $U$1=1, AND($P4955&lt;&gt;"", $P4955&lt;&gt;"...", $P4955&lt;&gt;"입력오류"),
    IF(
        $U$18=1, AND($P4955&lt;&gt;"", $P4955&lt;&gt;"...", $P4955&lt;&gt;"입력오류", ISNUMBER(FIND(INDEX($T$2:$T$7,$U$1),$P4955))),
        IF(
            $U$17="기타", AND($P4955&lt;&gt;"", $P4955&lt;&gt;"...", $P4955&lt;&gt;"입력오류", NOT(ISNUMBER(FIND($T$21:$T$34,$P4955)))),
            AND($P4955&lt;&gt;"", $P4955&lt;&gt;"...", $P4955&lt;&gt;"입력오류", $T$19=$P4955)
        )
    )
)</f>
        <v>0</v>
      </c>
    </row>
    <row r="4956" spans="9:17">
      <c r="I4956">
        <f t="shared" si="232"/>
        <v>4955</v>
      </c>
      <c r="J4956">
        <f t="shared" si="233"/>
        <v>230</v>
      </c>
      <c r="K4956">
        <f t="shared" si="231"/>
        <v>3</v>
      </c>
      <c r="L4956" t="b">
        <f>COUNTIF($N$2:N4956, N4956)=1</f>
        <v>0</v>
      </c>
      <c r="M4956" s="37">
        <f>IF( $Q4956, MAX($M$1:M4955)+1, 0)</f>
        <v>0</v>
      </c>
      <c r="N4956" t="str" cm="1">
        <f t="array" ref="N4956">INDEX($A$9:$F$1048576, $J4956, $K4956 )</f>
        <v>11802</v>
      </c>
      <c r="O4956" t="str" cm="1">
        <f t="array" ref="O4956">INDEX($B$9:$F$1048576, $J4956, $K4956 )</f>
        <v>부산교통공사</v>
      </c>
      <c r="P4956" t="str" cm="1">
        <f t="array" ref="P4956">IF( $L4956, TRIM(_xll.IMDP("IR", $G$5&amp;$N4956, $G$6)), "" )</f>
        <v/>
      </c>
      <c r="Q4956" t="b" cm="1">
        <f t="array" ref="Q4956">IF(
    $U$1=1, AND($P4956&lt;&gt;"", $P4956&lt;&gt;"...", $P4956&lt;&gt;"입력오류"),
    IF(
        $U$18=1, AND($P4956&lt;&gt;"", $P4956&lt;&gt;"...", $P4956&lt;&gt;"입력오류", ISNUMBER(FIND(INDEX($T$2:$T$7,$U$1),$P4956))),
        IF(
            $U$17="기타", AND($P4956&lt;&gt;"", $P4956&lt;&gt;"...", $P4956&lt;&gt;"입력오류", NOT(ISNUMBER(FIND($T$21:$T$34,$P4956)))),
            AND($P4956&lt;&gt;"", $P4956&lt;&gt;"...", $P4956&lt;&gt;"입력오류", $T$19=$P4956)
        )
    )
)</f>
        <v>0</v>
      </c>
    </row>
    <row r="4957" spans="9:17">
      <c r="I4957">
        <f t="shared" si="232"/>
        <v>4956</v>
      </c>
      <c r="J4957">
        <f t="shared" si="233"/>
        <v>231</v>
      </c>
      <c r="K4957">
        <f t="shared" si="231"/>
        <v>3</v>
      </c>
      <c r="L4957" t="b">
        <f>COUNTIF($N$2:N4957, N4957)=1</f>
        <v>0</v>
      </c>
      <c r="M4957" s="37">
        <f>IF( $Q4957, MAX($M$1:M4956)+1, 0)</f>
        <v>0</v>
      </c>
      <c r="N4957" t="str" cm="1">
        <f t="array" ref="N4957">INDEX($A$9:$F$1048576, $J4957, $K4957 )</f>
        <v>11884</v>
      </c>
      <c r="O4957" t="str" cm="1">
        <f t="array" ref="O4957">INDEX($B$9:$F$1048576, $J4957, $K4957 )</f>
        <v>애큐온캐피탈</v>
      </c>
      <c r="P4957" t="str" cm="1">
        <f t="array" ref="P4957">IF( $L4957, TRIM(_xll.IMDP("IR", $G$5&amp;$N4957, $G$6)), "" )</f>
        <v/>
      </c>
      <c r="Q4957" t="b" cm="1">
        <f t="array" ref="Q4957">IF(
    $U$1=1, AND($P4957&lt;&gt;"", $P4957&lt;&gt;"...", $P4957&lt;&gt;"입력오류"),
    IF(
        $U$18=1, AND($P4957&lt;&gt;"", $P4957&lt;&gt;"...", $P4957&lt;&gt;"입력오류", ISNUMBER(FIND(INDEX($T$2:$T$7,$U$1),$P4957))),
        IF(
            $U$17="기타", AND($P4957&lt;&gt;"", $P4957&lt;&gt;"...", $P4957&lt;&gt;"입력오류", NOT(ISNUMBER(FIND($T$21:$T$34,$P4957)))),
            AND($P4957&lt;&gt;"", $P4957&lt;&gt;"...", $P4957&lt;&gt;"입력오류", $T$19=$P4957)
        )
    )
)</f>
        <v>0</v>
      </c>
    </row>
    <row r="4958" spans="9:17">
      <c r="I4958">
        <f t="shared" si="232"/>
        <v>4957</v>
      </c>
      <c r="J4958">
        <f t="shared" si="233"/>
        <v>232</v>
      </c>
      <c r="K4958">
        <f t="shared" si="231"/>
        <v>3</v>
      </c>
      <c r="L4958" t="b">
        <f>COUNTIF($N$2:N4958, N4958)=1</f>
        <v>0</v>
      </c>
      <c r="M4958" s="37">
        <f>IF( $Q4958, MAX($M$1:M4957)+1, 0)</f>
        <v>0</v>
      </c>
      <c r="N4958" t="str" cm="1">
        <f t="array" ref="N4958">INDEX($A$9:$F$1048576, $J4958, $K4958 )</f>
        <v>11919</v>
      </c>
      <c r="O4958" t="str" cm="1">
        <f t="array" ref="O4958">INDEX($B$9:$F$1048576, $J4958, $K4958 )</f>
        <v>AJ네트웍스</v>
      </c>
      <c r="P4958" t="str" cm="1">
        <f t="array" ref="P4958">IF( $L4958, TRIM(_xll.IMDP("IR", $G$5&amp;$N4958, $G$6)), "" )</f>
        <v/>
      </c>
      <c r="Q4958" t="b" cm="1">
        <f t="array" ref="Q4958">IF(
    $U$1=1, AND($P4958&lt;&gt;"", $P4958&lt;&gt;"...", $P4958&lt;&gt;"입력오류"),
    IF(
        $U$18=1, AND($P4958&lt;&gt;"", $P4958&lt;&gt;"...", $P4958&lt;&gt;"입력오류", ISNUMBER(FIND(INDEX($T$2:$T$7,$U$1),$P4958))),
        IF(
            $U$17="기타", AND($P4958&lt;&gt;"", $P4958&lt;&gt;"...", $P4958&lt;&gt;"입력오류", NOT(ISNUMBER(FIND($T$21:$T$34,$P4958)))),
            AND($P4958&lt;&gt;"", $P4958&lt;&gt;"...", $P4958&lt;&gt;"입력오류", $T$19=$P4958)
        )
    )
)</f>
        <v>0</v>
      </c>
    </row>
    <row r="4959" spans="9:17">
      <c r="I4959">
        <f t="shared" si="232"/>
        <v>4958</v>
      </c>
      <c r="J4959">
        <f t="shared" si="233"/>
        <v>233</v>
      </c>
      <c r="K4959">
        <f t="shared" si="231"/>
        <v>3</v>
      </c>
      <c r="L4959" t="b">
        <f>COUNTIF($N$2:N4959, N4959)=1</f>
        <v>0</v>
      </c>
      <c r="M4959" s="37">
        <f>IF( $Q4959, MAX($M$1:M4958)+1, 0)</f>
        <v>0</v>
      </c>
      <c r="N4959" t="str" cm="1">
        <f t="array" ref="N4959">INDEX($A$9:$F$1048576, $J4959, $K4959 )</f>
        <v>11959</v>
      </c>
      <c r="O4959" t="str" cm="1">
        <f t="array" ref="O4959">INDEX($B$9:$F$1048576, $J4959, $K4959 )</f>
        <v>맥쿼리인프라</v>
      </c>
      <c r="P4959" t="str" cm="1">
        <f t="array" ref="P4959">IF( $L4959, TRIM(_xll.IMDP("IR", $G$5&amp;$N4959, $G$6)), "" )</f>
        <v/>
      </c>
      <c r="Q4959" t="b" cm="1">
        <f t="array" ref="Q4959">IF(
    $U$1=1, AND($P4959&lt;&gt;"", $P4959&lt;&gt;"...", $P4959&lt;&gt;"입력오류"),
    IF(
        $U$18=1, AND($P4959&lt;&gt;"", $P4959&lt;&gt;"...", $P4959&lt;&gt;"입력오류", ISNUMBER(FIND(INDEX($T$2:$T$7,$U$1),$P4959))),
        IF(
            $U$17="기타", AND($P4959&lt;&gt;"", $P4959&lt;&gt;"...", $P4959&lt;&gt;"입력오류", NOT(ISNUMBER(FIND($T$21:$T$34,$P4959)))),
            AND($P4959&lt;&gt;"", $P4959&lt;&gt;"...", $P4959&lt;&gt;"입력오류", $T$19=$P4959)
        )
    )
)</f>
        <v>0</v>
      </c>
    </row>
    <row r="4960" spans="9:17">
      <c r="I4960">
        <f t="shared" si="232"/>
        <v>4959</v>
      </c>
      <c r="J4960">
        <f t="shared" si="233"/>
        <v>234</v>
      </c>
      <c r="K4960">
        <f t="shared" si="231"/>
        <v>3</v>
      </c>
      <c r="L4960" t="b">
        <f>COUNTIF($N$2:N4960, N4960)=1</f>
        <v>0</v>
      </c>
      <c r="M4960" s="37">
        <f>IF( $Q4960, MAX($M$1:M4959)+1, 0)</f>
        <v>0</v>
      </c>
      <c r="N4960" t="str" cm="1">
        <f t="array" ref="N4960">INDEX($A$9:$F$1048576, $J4960, $K4960 )</f>
        <v>11987</v>
      </c>
      <c r="O4960" t="str" cm="1">
        <f t="array" ref="O4960">INDEX($B$9:$F$1048576, $J4960, $K4960 )</f>
        <v>현대커머셜</v>
      </c>
      <c r="P4960" t="str" cm="1">
        <f t="array" ref="P4960">IF( $L4960, TRIM(_xll.IMDP("IR", $G$5&amp;$N4960, $G$6)), "" )</f>
        <v/>
      </c>
      <c r="Q4960" t="b" cm="1">
        <f t="array" ref="Q4960">IF(
    $U$1=1, AND($P4960&lt;&gt;"", $P4960&lt;&gt;"...", $P4960&lt;&gt;"입력오류"),
    IF(
        $U$18=1, AND($P4960&lt;&gt;"", $P4960&lt;&gt;"...", $P4960&lt;&gt;"입력오류", ISNUMBER(FIND(INDEX($T$2:$T$7,$U$1),$P4960))),
        IF(
            $U$17="기타", AND($P4960&lt;&gt;"", $P4960&lt;&gt;"...", $P4960&lt;&gt;"입력오류", NOT(ISNUMBER(FIND($T$21:$T$34,$P4960)))),
            AND($P4960&lt;&gt;"", $P4960&lt;&gt;"...", $P4960&lt;&gt;"입력오류", $T$19=$P4960)
        )
    )
)</f>
        <v>0</v>
      </c>
    </row>
    <row r="4961" spans="9:17">
      <c r="I4961">
        <f t="shared" si="232"/>
        <v>4960</v>
      </c>
      <c r="J4961">
        <f t="shared" si="233"/>
        <v>235</v>
      </c>
      <c r="K4961">
        <f t="shared" si="231"/>
        <v>3</v>
      </c>
      <c r="L4961" t="b">
        <f>COUNTIF($N$2:N4961, N4961)=1</f>
        <v>0</v>
      </c>
      <c r="M4961" s="37">
        <f>IF( $Q4961, MAX($M$1:M4960)+1, 0)</f>
        <v>0</v>
      </c>
      <c r="N4961" t="str" cm="1">
        <f t="array" ref="N4961">INDEX($A$9:$F$1048576, $J4961, $K4961 )</f>
        <v>12160</v>
      </c>
      <c r="O4961" t="str" cm="1">
        <f t="array" ref="O4961">INDEX($B$9:$F$1048576, $J4961, $K4961 )</f>
        <v>LG헬로비전</v>
      </c>
      <c r="P4961" t="str" cm="1">
        <f t="array" ref="P4961">IF( $L4961, TRIM(_xll.IMDP("IR", $G$5&amp;$N4961, $G$6)), "" )</f>
        <v/>
      </c>
      <c r="Q4961" t="b" cm="1">
        <f t="array" ref="Q4961">IF(
    $U$1=1, AND($P4961&lt;&gt;"", $P4961&lt;&gt;"...", $P4961&lt;&gt;"입력오류"),
    IF(
        $U$18=1, AND($P4961&lt;&gt;"", $P4961&lt;&gt;"...", $P4961&lt;&gt;"입력오류", ISNUMBER(FIND(INDEX($T$2:$T$7,$U$1),$P4961))),
        IF(
            $U$17="기타", AND($P4961&lt;&gt;"", $P4961&lt;&gt;"...", $P4961&lt;&gt;"입력오류", NOT(ISNUMBER(FIND($T$21:$T$34,$P4961)))),
            AND($P4961&lt;&gt;"", $P4961&lt;&gt;"...", $P4961&lt;&gt;"입력오류", $T$19=$P4961)
        )
    )
)</f>
        <v>0</v>
      </c>
    </row>
    <row r="4962" spans="9:17">
      <c r="I4962">
        <f t="shared" si="232"/>
        <v>4961</v>
      </c>
      <c r="J4962">
        <f t="shared" si="233"/>
        <v>236</v>
      </c>
      <c r="K4962">
        <f t="shared" si="231"/>
        <v>3</v>
      </c>
      <c r="L4962" t="b">
        <f>COUNTIF($N$2:N4962, N4962)=1</f>
        <v>0</v>
      </c>
      <c r="M4962" s="37">
        <f>IF( $Q4962, MAX($M$1:M4961)+1, 0)</f>
        <v>0</v>
      </c>
      <c r="N4962" t="str" cm="1">
        <f t="array" ref="N4962">INDEX($A$9:$F$1048576, $J4962, $K4962 )</f>
        <v>12242</v>
      </c>
      <c r="O4962" t="str" cm="1">
        <f t="array" ref="O4962">INDEX($B$9:$F$1048576, $J4962, $K4962 )</f>
        <v>SK이노베이션</v>
      </c>
      <c r="P4962" t="str" cm="1">
        <f t="array" ref="P4962">IF( $L4962, TRIM(_xll.IMDP("IR", $G$5&amp;$N4962, $G$6)), "" )</f>
        <v/>
      </c>
      <c r="Q4962" t="b" cm="1">
        <f t="array" ref="Q4962">IF(
    $U$1=1, AND($P4962&lt;&gt;"", $P4962&lt;&gt;"...", $P4962&lt;&gt;"입력오류"),
    IF(
        $U$18=1, AND($P4962&lt;&gt;"", $P4962&lt;&gt;"...", $P4962&lt;&gt;"입력오류", ISNUMBER(FIND(INDEX($T$2:$T$7,$U$1),$P4962))),
        IF(
            $U$17="기타", AND($P4962&lt;&gt;"", $P4962&lt;&gt;"...", $P4962&lt;&gt;"입력오류", NOT(ISNUMBER(FIND($T$21:$T$34,$P4962)))),
            AND($P4962&lt;&gt;"", $P4962&lt;&gt;"...", $P4962&lt;&gt;"입력오류", $T$19=$P4962)
        )
    )
)</f>
        <v>0</v>
      </c>
    </row>
    <row r="4963" spans="9:17">
      <c r="I4963">
        <f t="shared" si="232"/>
        <v>4962</v>
      </c>
      <c r="J4963">
        <f t="shared" si="233"/>
        <v>237</v>
      </c>
      <c r="K4963">
        <f t="shared" si="231"/>
        <v>3</v>
      </c>
      <c r="L4963" t="b">
        <f>COUNTIF($N$2:N4963, N4963)=1</f>
        <v>0</v>
      </c>
      <c r="M4963" s="37">
        <f>IF( $Q4963, MAX($M$1:M4962)+1, 0)</f>
        <v>0</v>
      </c>
      <c r="N4963" t="str" cm="1">
        <f t="array" ref="N4963">INDEX($A$9:$F$1048576, $J4963, $K4963 )</f>
        <v>12366</v>
      </c>
      <c r="O4963" t="str" cm="1">
        <f t="array" ref="O4963">INDEX($B$9:$F$1048576, $J4963, $K4963 )</f>
        <v>CJ제일제당</v>
      </c>
      <c r="P4963" t="str" cm="1">
        <f t="array" ref="P4963">IF( $L4963, TRIM(_xll.IMDP("IR", $G$5&amp;$N4963, $G$6)), "" )</f>
        <v/>
      </c>
      <c r="Q4963" t="b" cm="1">
        <f t="array" ref="Q4963">IF(
    $U$1=1, AND($P4963&lt;&gt;"", $P4963&lt;&gt;"...", $P4963&lt;&gt;"입력오류"),
    IF(
        $U$18=1, AND($P4963&lt;&gt;"", $P4963&lt;&gt;"...", $P4963&lt;&gt;"입력오류", ISNUMBER(FIND(INDEX($T$2:$T$7,$U$1),$P4963))),
        IF(
            $U$17="기타", AND($P4963&lt;&gt;"", $P4963&lt;&gt;"...", $P4963&lt;&gt;"입력오류", NOT(ISNUMBER(FIND($T$21:$T$34,$P4963)))),
            AND($P4963&lt;&gt;"", $P4963&lt;&gt;"...", $P4963&lt;&gt;"입력오류", $T$19=$P4963)
        )
    )
)</f>
        <v>0</v>
      </c>
    </row>
    <row r="4964" spans="9:17">
      <c r="I4964">
        <f t="shared" si="232"/>
        <v>4963</v>
      </c>
      <c r="J4964">
        <f t="shared" si="233"/>
        <v>238</v>
      </c>
      <c r="K4964">
        <f t="shared" si="231"/>
        <v>3</v>
      </c>
      <c r="L4964" t="b">
        <f>COUNTIF($N$2:N4964, N4964)=1</f>
        <v>0</v>
      </c>
      <c r="M4964" s="37">
        <f>IF( $Q4964, MAX($M$1:M4963)+1, 0)</f>
        <v>0</v>
      </c>
      <c r="N4964" t="str" cm="1">
        <f t="array" ref="N4964">INDEX($A$9:$F$1048576, $J4964, $K4964 )</f>
        <v>12428</v>
      </c>
      <c r="O4964" t="str" cm="1">
        <f t="array" ref="O4964">INDEX($B$9:$F$1048576, $J4964, $K4964 )</f>
        <v>대륜이엔에스</v>
      </c>
      <c r="P4964" t="str" cm="1">
        <f t="array" ref="P4964">IF( $L4964, TRIM(_xll.IMDP("IR", $G$5&amp;$N4964, $G$6)), "" )</f>
        <v/>
      </c>
      <c r="Q4964" t="b" cm="1">
        <f t="array" ref="Q4964">IF(
    $U$1=1, AND($P4964&lt;&gt;"", $P4964&lt;&gt;"...", $P4964&lt;&gt;"입력오류"),
    IF(
        $U$18=1, AND($P4964&lt;&gt;"", $P4964&lt;&gt;"...", $P4964&lt;&gt;"입력오류", ISNUMBER(FIND(INDEX($T$2:$T$7,$U$1),$P4964))),
        IF(
            $U$17="기타", AND($P4964&lt;&gt;"", $P4964&lt;&gt;"...", $P4964&lt;&gt;"입력오류", NOT(ISNUMBER(FIND($T$21:$T$34,$P4964)))),
            AND($P4964&lt;&gt;"", $P4964&lt;&gt;"...", $P4964&lt;&gt;"입력오류", $T$19=$P4964)
        )
    )
)</f>
        <v>0</v>
      </c>
    </row>
    <row r="4965" spans="9:17">
      <c r="I4965">
        <f t="shared" si="232"/>
        <v>4964</v>
      </c>
      <c r="J4965">
        <f t="shared" si="233"/>
        <v>239</v>
      </c>
      <c r="K4965">
        <f t="shared" si="231"/>
        <v>3</v>
      </c>
      <c r="L4965" t="b">
        <f>COUNTIF($N$2:N4965, N4965)=1</f>
        <v>0</v>
      </c>
      <c r="M4965" s="37">
        <f>IF( $Q4965, MAX($M$1:M4964)+1, 0)</f>
        <v>0</v>
      </c>
      <c r="N4965" t="str" cm="1">
        <f t="array" ref="N4965">INDEX($A$9:$F$1048576, $J4965, $K4965 )</f>
        <v>12468</v>
      </c>
      <c r="O4965" t="str" cm="1">
        <f t="array" ref="O4965">INDEX($B$9:$F$1048576, $J4965, $K4965 )</f>
        <v>세아홀딩스</v>
      </c>
      <c r="P4965" t="str" cm="1">
        <f t="array" ref="P4965">IF( $L4965, TRIM(_xll.IMDP("IR", $G$5&amp;$N4965, $G$6)), "" )</f>
        <v/>
      </c>
      <c r="Q4965" t="b" cm="1">
        <f t="array" ref="Q4965">IF(
    $U$1=1, AND($P4965&lt;&gt;"", $P4965&lt;&gt;"...", $P4965&lt;&gt;"입력오류"),
    IF(
        $U$18=1, AND($P4965&lt;&gt;"", $P4965&lt;&gt;"...", $P4965&lt;&gt;"입력오류", ISNUMBER(FIND(INDEX($T$2:$T$7,$U$1),$P4965))),
        IF(
            $U$17="기타", AND($P4965&lt;&gt;"", $P4965&lt;&gt;"...", $P4965&lt;&gt;"입력오류", NOT(ISNUMBER(FIND($T$21:$T$34,$P4965)))),
            AND($P4965&lt;&gt;"", $P4965&lt;&gt;"...", $P4965&lt;&gt;"입력오류", $T$19=$P4965)
        )
    )
)</f>
        <v>0</v>
      </c>
    </row>
    <row r="4966" spans="9:17">
      <c r="I4966">
        <f t="shared" si="232"/>
        <v>4965</v>
      </c>
      <c r="J4966">
        <f t="shared" si="233"/>
        <v>240</v>
      </c>
      <c r="K4966">
        <f t="shared" si="231"/>
        <v>3</v>
      </c>
      <c r="L4966" t="b">
        <f>COUNTIF($N$2:N4966, N4966)=1</f>
        <v>0</v>
      </c>
      <c r="M4966" s="37">
        <f>IF( $Q4966, MAX($M$1:M4965)+1, 0)</f>
        <v>0</v>
      </c>
      <c r="N4966" t="str" cm="1">
        <f t="array" ref="N4966">INDEX($A$9:$F$1048576, $J4966, $K4966 )</f>
        <v>12600</v>
      </c>
      <c r="O4966" t="str" cm="1">
        <f t="array" ref="O4966">INDEX($B$9:$F$1048576, $J4966, $K4966 )</f>
        <v>부산항만공사</v>
      </c>
      <c r="P4966" t="str" cm="1">
        <f t="array" ref="P4966">IF( $L4966, TRIM(_xll.IMDP("IR", $G$5&amp;$N4966, $G$6)), "" )</f>
        <v/>
      </c>
      <c r="Q4966" t="b" cm="1">
        <f t="array" ref="Q4966">IF(
    $U$1=1, AND($P4966&lt;&gt;"", $P4966&lt;&gt;"...", $P4966&lt;&gt;"입력오류"),
    IF(
        $U$18=1, AND($P4966&lt;&gt;"", $P4966&lt;&gt;"...", $P4966&lt;&gt;"입력오류", ISNUMBER(FIND(INDEX($T$2:$T$7,$U$1),$P4966))),
        IF(
            $U$17="기타", AND($P4966&lt;&gt;"", $P4966&lt;&gt;"...", $P4966&lt;&gt;"입력오류", NOT(ISNUMBER(FIND($T$21:$T$34,$P4966)))),
            AND($P4966&lt;&gt;"", $P4966&lt;&gt;"...", $P4966&lt;&gt;"입력오류", $T$19=$P4966)
        )
    )
)</f>
        <v>0</v>
      </c>
    </row>
    <row r="4967" spans="9:17">
      <c r="I4967">
        <f t="shared" si="232"/>
        <v>4966</v>
      </c>
      <c r="J4967">
        <f t="shared" si="233"/>
        <v>241</v>
      </c>
      <c r="K4967">
        <f t="shared" si="231"/>
        <v>3</v>
      </c>
      <c r="L4967" t="b">
        <f>COUNTIF($N$2:N4967, N4967)=1</f>
        <v>0</v>
      </c>
      <c r="M4967" s="37">
        <f>IF( $Q4967, MAX($M$1:M4966)+1, 0)</f>
        <v>0</v>
      </c>
      <c r="N4967" t="str" cm="1">
        <f t="array" ref="N4967">INDEX($A$9:$F$1048576, $J4967, $K4967 )</f>
        <v>12715</v>
      </c>
      <c r="O4967" t="str" cm="1">
        <f t="array" ref="O4967">INDEX($B$9:$F$1048576, $J4967, $K4967 )</f>
        <v>광주신세계</v>
      </c>
      <c r="P4967" t="str" cm="1">
        <f t="array" ref="P4967">IF( $L4967, TRIM(_xll.IMDP("IR", $G$5&amp;$N4967, $G$6)), "" )</f>
        <v/>
      </c>
      <c r="Q4967" t="b" cm="1">
        <f t="array" ref="Q4967">IF(
    $U$1=1, AND($P4967&lt;&gt;"", $P4967&lt;&gt;"...", $P4967&lt;&gt;"입력오류"),
    IF(
        $U$18=1, AND($P4967&lt;&gt;"", $P4967&lt;&gt;"...", $P4967&lt;&gt;"입력오류", ISNUMBER(FIND(INDEX($T$2:$T$7,$U$1),$P4967))),
        IF(
            $U$17="기타", AND($P4967&lt;&gt;"", $P4967&lt;&gt;"...", $P4967&lt;&gt;"입력오류", NOT(ISNUMBER(FIND($T$21:$T$34,$P4967)))),
            AND($P4967&lt;&gt;"", $P4967&lt;&gt;"...", $P4967&lt;&gt;"입력오류", $T$19=$P4967)
        )
    )
)</f>
        <v>0</v>
      </c>
    </row>
    <row r="4968" spans="9:17">
      <c r="I4968">
        <f t="shared" si="232"/>
        <v>4967</v>
      </c>
      <c r="J4968">
        <f t="shared" si="233"/>
        <v>242</v>
      </c>
      <c r="K4968">
        <f t="shared" si="231"/>
        <v>3</v>
      </c>
      <c r="L4968" t="b">
        <f>COUNTIF($N$2:N4968, N4968)=1</f>
        <v>0</v>
      </c>
      <c r="M4968" s="37">
        <f>IF( $Q4968, MAX($M$1:M4967)+1, 0)</f>
        <v>0</v>
      </c>
      <c r="N4968" t="str" cm="1">
        <f t="array" ref="N4968">INDEX($A$9:$F$1048576, $J4968, $K4968 )</f>
        <v>12968</v>
      </c>
      <c r="O4968" t="str" cm="1">
        <f t="array" ref="O4968">INDEX($B$9:$F$1048576, $J4968, $K4968 )</f>
        <v>하나마이크론</v>
      </c>
      <c r="P4968" t="str" cm="1">
        <f t="array" ref="P4968">IF( $L4968, TRIM(_xll.IMDP("IR", $G$5&amp;$N4968, $G$6)), "" )</f>
        <v/>
      </c>
      <c r="Q4968" t="b" cm="1">
        <f t="array" ref="Q4968">IF(
    $U$1=1, AND($P4968&lt;&gt;"", $P4968&lt;&gt;"...", $P4968&lt;&gt;"입력오류"),
    IF(
        $U$18=1, AND($P4968&lt;&gt;"", $P4968&lt;&gt;"...", $P4968&lt;&gt;"입력오류", ISNUMBER(FIND(INDEX($T$2:$T$7,$U$1),$P4968))),
        IF(
            $U$17="기타", AND($P4968&lt;&gt;"", $P4968&lt;&gt;"...", $P4968&lt;&gt;"입력오류", NOT(ISNUMBER(FIND($T$21:$T$34,$P4968)))),
            AND($P4968&lt;&gt;"", $P4968&lt;&gt;"...", $P4968&lt;&gt;"입력오류", $T$19=$P4968)
        )
    )
)</f>
        <v>0</v>
      </c>
    </row>
    <row r="4969" spans="9:17">
      <c r="I4969">
        <f t="shared" si="232"/>
        <v>4968</v>
      </c>
      <c r="J4969">
        <f t="shared" si="233"/>
        <v>243</v>
      </c>
      <c r="K4969">
        <f t="shared" si="231"/>
        <v>3</v>
      </c>
      <c r="L4969" t="b">
        <f>COUNTIF($N$2:N4969, N4969)=1</f>
        <v>1</v>
      </c>
      <c r="M4969" s="37">
        <f>IF( $Q4969, MAX($M$1:M4968)+1, 0)</f>
        <v>0</v>
      </c>
      <c r="N4969" t="str" cm="1">
        <f t="array" ref="N4969">INDEX($A$9:$F$1048576, $J4969, $K4969 )</f>
        <v>13039</v>
      </c>
      <c r="O4969" t="str" cm="1">
        <f t="array" ref="O4969">INDEX($B$9:$F$1048576, $J4969, $K4969 )</f>
        <v>현대리바트</v>
      </c>
      <c r="P4969" t="str" cm="1">
        <f t="array" ref="P4969">IF( $L4969, TRIM(_xll.IMDP("IR", $G$5&amp;$N4969, $G$6)), "" )</f>
        <v/>
      </c>
      <c r="Q4969" t="b" cm="1">
        <f t="array" ref="Q4969">IF(
    $U$1=1, AND($P4969&lt;&gt;"", $P4969&lt;&gt;"...", $P4969&lt;&gt;"입력오류"),
    IF(
        $U$18=1, AND($P4969&lt;&gt;"", $P4969&lt;&gt;"...", $P4969&lt;&gt;"입력오류", ISNUMBER(FIND(INDEX($T$2:$T$7,$U$1),$P4969))),
        IF(
            $U$17="기타", AND($P4969&lt;&gt;"", $P4969&lt;&gt;"...", $P4969&lt;&gt;"입력오류", NOT(ISNUMBER(FIND($T$21:$T$34,$P4969)))),
            AND($P4969&lt;&gt;"", $P4969&lt;&gt;"...", $P4969&lt;&gt;"입력오류", $T$19=$P4969)
        )
    )
)</f>
        <v>0</v>
      </c>
    </row>
    <row r="4970" spans="9:17">
      <c r="I4970">
        <f t="shared" si="232"/>
        <v>4969</v>
      </c>
      <c r="J4970">
        <f t="shared" si="233"/>
        <v>244</v>
      </c>
      <c r="K4970">
        <f t="shared" si="231"/>
        <v>3</v>
      </c>
      <c r="L4970" t="b">
        <f>COUNTIF($N$2:N4970, N4970)=1</f>
        <v>1</v>
      </c>
      <c r="M4970" s="37">
        <f>IF( $Q4970, MAX($M$1:M4969)+1, 0)</f>
        <v>0</v>
      </c>
      <c r="N4970" t="str" cm="1">
        <f t="array" ref="N4970">INDEX($A$9:$F$1048576, $J4970, $K4970 )</f>
        <v>13411</v>
      </c>
      <c r="O4970" t="str" cm="1">
        <f t="array" ref="O4970">INDEX($B$9:$F$1048576, $J4970, $K4970 )</f>
        <v>에이치디프로젝트</v>
      </c>
      <c r="P4970" t="str" cm="1">
        <f t="array" ref="P4970">IF( $L4970, TRIM(_xll.IMDP("IR", $G$5&amp;$N4970, $G$6)), "" )</f>
        <v/>
      </c>
      <c r="Q4970" t="b" cm="1">
        <f t="array" ref="Q4970">IF(
    $U$1=1, AND($P4970&lt;&gt;"", $P4970&lt;&gt;"...", $P4970&lt;&gt;"입력오류"),
    IF(
        $U$18=1, AND($P4970&lt;&gt;"", $P4970&lt;&gt;"...", $P4970&lt;&gt;"입력오류", ISNUMBER(FIND(INDEX($T$2:$T$7,$U$1),$P4970))),
        IF(
            $U$17="기타", AND($P4970&lt;&gt;"", $P4970&lt;&gt;"...", $P4970&lt;&gt;"입력오류", NOT(ISNUMBER(FIND($T$21:$T$34,$P4970)))),
            AND($P4970&lt;&gt;"", $P4970&lt;&gt;"...", $P4970&lt;&gt;"입력오류", $T$19=$P4970)
        )
    )
)</f>
        <v>0</v>
      </c>
    </row>
    <row r="4971" spans="9:17">
      <c r="I4971">
        <f t="shared" si="232"/>
        <v>4970</v>
      </c>
      <c r="J4971">
        <f t="shared" si="233"/>
        <v>245</v>
      </c>
      <c r="K4971">
        <f t="shared" si="231"/>
        <v>3</v>
      </c>
      <c r="L4971" t="b">
        <f>COUNTIF($N$2:N4971, N4971)=1</f>
        <v>1</v>
      </c>
      <c r="M4971" s="37">
        <f>IF( $Q4971, MAX($M$1:M4970)+1, 0)</f>
        <v>0</v>
      </c>
      <c r="N4971" t="str" cm="1">
        <f t="array" ref="N4971">INDEX($A$9:$F$1048576, $J4971, $K4971 )</f>
        <v>13419</v>
      </c>
      <c r="O4971" t="str" cm="1">
        <f t="array" ref="O4971">INDEX($B$9:$F$1048576, $J4971, $K4971 )</f>
        <v>반도건설</v>
      </c>
      <c r="P4971" t="str" cm="1">
        <f t="array" ref="P4971">IF( $L4971, TRIM(_xll.IMDP("IR", $G$5&amp;$N4971, $G$6)), "" )</f>
        <v/>
      </c>
      <c r="Q4971" t="b" cm="1">
        <f t="array" ref="Q4971">IF(
    $U$1=1, AND($P4971&lt;&gt;"", $P4971&lt;&gt;"...", $P4971&lt;&gt;"입력오류"),
    IF(
        $U$18=1, AND($P4971&lt;&gt;"", $P4971&lt;&gt;"...", $P4971&lt;&gt;"입력오류", ISNUMBER(FIND(INDEX($T$2:$T$7,$U$1),$P4971))),
        IF(
            $U$17="기타", AND($P4971&lt;&gt;"", $P4971&lt;&gt;"...", $P4971&lt;&gt;"입력오류", NOT(ISNUMBER(FIND($T$21:$T$34,$P4971)))),
            AND($P4971&lt;&gt;"", $P4971&lt;&gt;"...", $P4971&lt;&gt;"입력오류", $T$19=$P4971)
        )
    )
)</f>
        <v>0</v>
      </c>
    </row>
    <row r="4972" spans="9:17">
      <c r="I4972">
        <f t="shared" si="232"/>
        <v>4971</v>
      </c>
      <c r="J4972">
        <f t="shared" si="233"/>
        <v>246</v>
      </c>
      <c r="K4972">
        <f t="shared" si="231"/>
        <v>3</v>
      </c>
      <c r="L4972" t="b">
        <f>COUNTIF($N$2:N4972, N4972)=1</f>
        <v>0</v>
      </c>
      <c r="M4972" s="37">
        <f>IF( $Q4972, MAX($M$1:M4971)+1, 0)</f>
        <v>0</v>
      </c>
      <c r="N4972" t="str" cm="1">
        <f t="array" ref="N4972">INDEX($A$9:$F$1048576, $J4972, $K4972 )</f>
        <v>13422</v>
      </c>
      <c r="O4972" t="str" cm="1">
        <f t="array" ref="O4972">INDEX($B$9:$F$1048576, $J4972, $K4972 )</f>
        <v>대신에프앤아이</v>
      </c>
      <c r="P4972" t="str" cm="1">
        <f t="array" ref="P4972">IF( $L4972, TRIM(_xll.IMDP("IR", $G$5&amp;$N4972, $G$6)), "" )</f>
        <v/>
      </c>
      <c r="Q4972" t="b" cm="1">
        <f t="array" ref="Q4972">IF(
    $U$1=1, AND($P4972&lt;&gt;"", $P4972&lt;&gt;"...", $P4972&lt;&gt;"입력오류"),
    IF(
        $U$18=1, AND($P4972&lt;&gt;"", $P4972&lt;&gt;"...", $P4972&lt;&gt;"입력오류", ISNUMBER(FIND(INDEX($T$2:$T$7,$U$1),$P4972))),
        IF(
            $U$17="기타", AND($P4972&lt;&gt;"", $P4972&lt;&gt;"...", $P4972&lt;&gt;"입력오류", NOT(ISNUMBER(FIND($T$21:$T$34,$P4972)))),
            AND($P4972&lt;&gt;"", $P4972&lt;&gt;"...", $P4972&lt;&gt;"입력오류", $T$19=$P4972)
        )
    )
)</f>
        <v>0</v>
      </c>
    </row>
    <row r="4973" spans="9:17">
      <c r="I4973">
        <f t="shared" si="232"/>
        <v>4972</v>
      </c>
      <c r="J4973">
        <f t="shared" si="233"/>
        <v>247</v>
      </c>
      <c r="K4973">
        <f t="shared" si="231"/>
        <v>3</v>
      </c>
      <c r="L4973" t="b">
        <f>COUNTIF($N$2:N4973, N4973)=1</f>
        <v>1</v>
      </c>
      <c r="M4973" s="37">
        <f>IF( $Q4973, MAX($M$1:M4972)+1, 0)</f>
        <v>0</v>
      </c>
      <c r="N4973" t="str" cm="1">
        <f t="array" ref="N4973">INDEX($A$9:$F$1048576, $J4973, $K4973 )</f>
        <v>13539</v>
      </c>
      <c r="O4973" t="str" cm="1">
        <f t="array" ref="O4973">INDEX($B$9:$F$1048576, $J4973, $K4973 )</f>
        <v>씨제이푸드빌</v>
      </c>
      <c r="P4973" t="str" cm="1">
        <f t="array" ref="P4973">IF( $L4973, TRIM(_xll.IMDP("IR", $G$5&amp;$N4973, $G$6)), "" )</f>
        <v/>
      </c>
      <c r="Q4973" t="b" cm="1">
        <f t="array" ref="Q4973">IF(
    $U$1=1, AND($P4973&lt;&gt;"", $P4973&lt;&gt;"...", $P4973&lt;&gt;"입력오류"),
    IF(
        $U$18=1, AND($P4973&lt;&gt;"", $P4973&lt;&gt;"...", $P4973&lt;&gt;"입력오류", ISNUMBER(FIND(INDEX($T$2:$T$7,$U$1),$P4973))),
        IF(
            $U$17="기타", AND($P4973&lt;&gt;"", $P4973&lt;&gt;"...", $P4973&lt;&gt;"입력오류", NOT(ISNUMBER(FIND($T$21:$T$34,$P4973)))),
            AND($P4973&lt;&gt;"", $P4973&lt;&gt;"...", $P4973&lt;&gt;"입력오류", $T$19=$P4973)
        )
    )
)</f>
        <v>0</v>
      </c>
    </row>
    <row r="4974" spans="9:17">
      <c r="I4974">
        <f t="shared" si="232"/>
        <v>4973</v>
      </c>
      <c r="J4974">
        <f t="shared" si="233"/>
        <v>248</v>
      </c>
      <c r="K4974">
        <f t="shared" si="231"/>
        <v>3</v>
      </c>
      <c r="L4974" t="b">
        <f>COUNTIF($N$2:N4974, N4974)=1</f>
        <v>0</v>
      </c>
      <c r="M4974" s="37">
        <f>IF( $Q4974, MAX($M$1:M4973)+1, 0)</f>
        <v>0</v>
      </c>
      <c r="N4974" t="str" cm="1">
        <f t="array" ref="N4974">INDEX($A$9:$F$1048576, $J4974, $K4974 )</f>
        <v>13768</v>
      </c>
      <c r="O4974" t="str" cm="1">
        <f t="array" ref="O4974">INDEX($B$9:$F$1048576, $J4974, $K4974 )</f>
        <v>풍산</v>
      </c>
      <c r="P4974" t="str" cm="1">
        <f t="array" ref="P4974">IF( $L4974, TRIM(_xll.IMDP("IR", $G$5&amp;$N4974, $G$6)), "" )</f>
        <v/>
      </c>
      <c r="Q4974" t="b" cm="1">
        <f t="array" ref="Q4974">IF(
    $U$1=1, AND($P4974&lt;&gt;"", $P4974&lt;&gt;"...", $P4974&lt;&gt;"입력오류"),
    IF(
        $U$18=1, AND($P4974&lt;&gt;"", $P4974&lt;&gt;"...", $P4974&lt;&gt;"입력오류", ISNUMBER(FIND(INDEX($T$2:$T$7,$U$1),$P4974))),
        IF(
            $U$17="기타", AND($P4974&lt;&gt;"", $P4974&lt;&gt;"...", $P4974&lt;&gt;"입력오류", NOT(ISNUMBER(FIND($T$21:$T$34,$P4974)))),
            AND($P4974&lt;&gt;"", $P4974&lt;&gt;"...", $P4974&lt;&gt;"입력오류", $T$19=$P4974)
        )
    )
)</f>
        <v>0</v>
      </c>
    </row>
    <row r="4975" spans="9:17">
      <c r="I4975">
        <f t="shared" si="232"/>
        <v>4974</v>
      </c>
      <c r="J4975">
        <f t="shared" si="233"/>
        <v>249</v>
      </c>
      <c r="K4975">
        <f t="shared" si="231"/>
        <v>3</v>
      </c>
      <c r="L4975" t="b">
        <f>COUNTIF($N$2:N4975, N4975)=1</f>
        <v>0</v>
      </c>
      <c r="M4975" s="37">
        <f>IF( $Q4975, MAX($M$1:M4974)+1, 0)</f>
        <v>0</v>
      </c>
      <c r="N4975" t="str" cm="1">
        <f t="array" ref="N4975">INDEX($A$9:$F$1048576, $J4975, $K4975 )</f>
        <v>13784</v>
      </c>
      <c r="O4975" t="str" cm="1">
        <f t="array" ref="O4975">INDEX($B$9:$F$1048576, $J4975, $K4975 )</f>
        <v>엘에스전선</v>
      </c>
      <c r="P4975" t="str" cm="1">
        <f t="array" ref="P4975">IF( $L4975, TRIM(_xll.IMDP("IR", $G$5&amp;$N4975, $G$6)), "" )</f>
        <v/>
      </c>
      <c r="Q4975" t="b" cm="1">
        <f t="array" ref="Q4975">IF(
    $U$1=1, AND($P4975&lt;&gt;"", $P4975&lt;&gt;"...", $P4975&lt;&gt;"입력오류"),
    IF(
        $U$18=1, AND($P4975&lt;&gt;"", $P4975&lt;&gt;"...", $P4975&lt;&gt;"입력오류", ISNUMBER(FIND(INDEX($T$2:$T$7,$U$1),$P4975))),
        IF(
            $U$17="기타", AND($P4975&lt;&gt;"", $P4975&lt;&gt;"...", $P4975&lt;&gt;"입력오류", NOT(ISNUMBER(FIND($T$21:$T$34,$P4975)))),
            AND($P4975&lt;&gt;"", $P4975&lt;&gt;"...", $P4975&lt;&gt;"입력오류", $T$19=$P4975)
        )
    )
)</f>
        <v>0</v>
      </c>
    </row>
    <row r="4976" spans="9:17">
      <c r="I4976">
        <f t="shared" si="232"/>
        <v>4975</v>
      </c>
      <c r="J4976">
        <f t="shared" si="233"/>
        <v>250</v>
      </c>
      <c r="K4976">
        <f t="shared" si="231"/>
        <v>3</v>
      </c>
      <c r="L4976" t="b">
        <f>COUNTIF($N$2:N4976, N4976)=1</f>
        <v>0</v>
      </c>
      <c r="M4976" s="37">
        <f>IF( $Q4976, MAX($M$1:M4975)+1, 0)</f>
        <v>0</v>
      </c>
      <c r="N4976" t="str" cm="1">
        <f t="array" ref="N4976">INDEX($A$9:$F$1048576, $J4976, $K4976 )</f>
        <v>13785</v>
      </c>
      <c r="O4976" t="str" cm="1">
        <f t="array" ref="O4976">INDEX($B$9:$F$1048576, $J4976, $K4976 )</f>
        <v>엘에스엠트론</v>
      </c>
      <c r="P4976" t="str" cm="1">
        <f t="array" ref="P4976">IF( $L4976, TRIM(_xll.IMDP("IR", $G$5&amp;$N4976, $G$6)), "" )</f>
        <v/>
      </c>
      <c r="Q4976" t="b" cm="1">
        <f t="array" ref="Q4976">IF(
    $U$1=1, AND($P4976&lt;&gt;"", $P4976&lt;&gt;"...", $P4976&lt;&gt;"입력오류"),
    IF(
        $U$18=1, AND($P4976&lt;&gt;"", $P4976&lt;&gt;"...", $P4976&lt;&gt;"입력오류", ISNUMBER(FIND(INDEX($T$2:$T$7,$U$1),$P4976))),
        IF(
            $U$17="기타", AND($P4976&lt;&gt;"", $P4976&lt;&gt;"...", $P4976&lt;&gt;"입력오류", NOT(ISNUMBER(FIND($T$21:$T$34,$P4976)))),
            AND($P4976&lt;&gt;"", $P4976&lt;&gt;"...", $P4976&lt;&gt;"입력오류", $T$19=$P4976)
        )
    )
)</f>
        <v>0</v>
      </c>
    </row>
    <row r="4977" spans="9:17">
      <c r="I4977">
        <f t="shared" si="232"/>
        <v>4976</v>
      </c>
      <c r="J4977">
        <f t="shared" si="233"/>
        <v>251</v>
      </c>
      <c r="K4977">
        <f t="shared" si="231"/>
        <v>3</v>
      </c>
      <c r="L4977" t="b">
        <f>COUNTIF($N$2:N4977, N4977)=1</f>
        <v>0</v>
      </c>
      <c r="M4977" s="37">
        <f>IF( $Q4977, MAX($M$1:M4976)+1, 0)</f>
        <v>0</v>
      </c>
      <c r="N4977" t="str" cm="1">
        <f t="array" ref="N4977">INDEX($A$9:$F$1048576, $J4977, $K4977 )</f>
        <v>13844</v>
      </c>
      <c r="O4977" t="str" cm="1">
        <f t="array" ref="O4977">INDEX($B$9:$F$1048576, $J4977, $K4977 )</f>
        <v>엔에이치농협캐피탈</v>
      </c>
      <c r="P4977" t="str" cm="1">
        <f t="array" ref="P4977">IF( $L4977, TRIM(_xll.IMDP("IR", $G$5&amp;$N4977, $G$6)), "" )</f>
        <v/>
      </c>
      <c r="Q4977" t="b" cm="1">
        <f t="array" ref="Q4977">IF(
    $U$1=1, AND($P4977&lt;&gt;"", $P4977&lt;&gt;"...", $P4977&lt;&gt;"입력오류"),
    IF(
        $U$18=1, AND($P4977&lt;&gt;"", $P4977&lt;&gt;"...", $P4977&lt;&gt;"입력오류", ISNUMBER(FIND(INDEX($T$2:$T$7,$U$1),$P4977))),
        IF(
            $U$17="기타", AND($P4977&lt;&gt;"", $P4977&lt;&gt;"...", $P4977&lt;&gt;"입력오류", NOT(ISNUMBER(FIND($T$21:$T$34,$P4977)))),
            AND($P4977&lt;&gt;"", $P4977&lt;&gt;"...", $P4977&lt;&gt;"입력오류", $T$19=$P4977)
        )
    )
)</f>
        <v>0</v>
      </c>
    </row>
    <row r="4978" spans="9:17">
      <c r="I4978">
        <f t="shared" si="232"/>
        <v>4977</v>
      </c>
      <c r="J4978">
        <f t="shared" si="233"/>
        <v>252</v>
      </c>
      <c r="K4978">
        <f t="shared" si="231"/>
        <v>3</v>
      </c>
      <c r="L4978" t="b">
        <f>COUNTIF($N$2:N4978, N4978)=1</f>
        <v>1</v>
      </c>
      <c r="M4978" s="37">
        <f>IF( $Q4978, MAX($M$1:M4977)+1, 0)</f>
        <v>0</v>
      </c>
      <c r="N4978" t="str" cm="1">
        <f t="array" ref="N4978">INDEX($A$9:$F$1048576, $J4978, $K4978 )</f>
        <v>13890</v>
      </c>
      <c r="O4978" t="str" cm="1">
        <f t="array" ref="O4978">INDEX($B$9:$F$1048576, $J4978, $K4978 )</f>
        <v>군인공제회</v>
      </c>
      <c r="P4978" t="str" cm="1">
        <f t="array" ref="P4978">IF( $L4978, TRIM(_xll.IMDP("IR", $G$5&amp;$N4978, $G$6)), "" )</f>
        <v/>
      </c>
      <c r="Q4978" t="b" cm="1">
        <f t="array" ref="Q4978">IF(
    $U$1=1, AND($P4978&lt;&gt;"", $P4978&lt;&gt;"...", $P4978&lt;&gt;"입력오류"),
    IF(
        $U$18=1, AND($P4978&lt;&gt;"", $P4978&lt;&gt;"...", $P4978&lt;&gt;"입력오류", ISNUMBER(FIND(INDEX($T$2:$T$7,$U$1),$P4978))),
        IF(
            $U$17="기타", AND($P4978&lt;&gt;"", $P4978&lt;&gt;"...", $P4978&lt;&gt;"입력오류", NOT(ISNUMBER(FIND($T$21:$T$34,$P4978)))),
            AND($P4978&lt;&gt;"", $P4978&lt;&gt;"...", $P4978&lt;&gt;"입력오류", $T$19=$P4978)
        )
    )
)</f>
        <v>0</v>
      </c>
    </row>
    <row r="4979" spans="9:17">
      <c r="I4979">
        <f t="shared" si="232"/>
        <v>4978</v>
      </c>
      <c r="J4979">
        <f t="shared" si="233"/>
        <v>253</v>
      </c>
      <c r="K4979">
        <f t="shared" si="231"/>
        <v>3</v>
      </c>
      <c r="L4979" t="b">
        <f>COUNTIF($N$2:N4979, N4979)=1</f>
        <v>0</v>
      </c>
      <c r="M4979" s="37">
        <f>IF( $Q4979, MAX($M$1:M4978)+1, 0)</f>
        <v>0</v>
      </c>
      <c r="N4979" t="str" cm="1">
        <f t="array" ref="N4979">INDEX($A$9:$F$1048576, $J4979, $K4979 )</f>
        <v>13908</v>
      </c>
      <c r="O4979" t="str" cm="1">
        <f t="array" ref="O4979">INDEX($B$9:$F$1048576, $J4979, $K4979 )</f>
        <v>IBK투자증권</v>
      </c>
      <c r="P4979" t="str" cm="1">
        <f t="array" ref="P4979">IF( $L4979, TRIM(_xll.IMDP("IR", $G$5&amp;$N4979, $G$6)), "" )</f>
        <v/>
      </c>
      <c r="Q4979" t="b" cm="1">
        <f t="array" ref="Q4979">IF(
    $U$1=1, AND($P4979&lt;&gt;"", $P4979&lt;&gt;"...", $P4979&lt;&gt;"입력오류"),
    IF(
        $U$18=1, AND($P4979&lt;&gt;"", $P4979&lt;&gt;"...", $P4979&lt;&gt;"입력오류", ISNUMBER(FIND(INDEX($T$2:$T$7,$U$1),$P4979))),
        IF(
            $U$17="기타", AND($P4979&lt;&gt;"", $P4979&lt;&gt;"...", $P4979&lt;&gt;"입력오류", NOT(ISNUMBER(FIND($T$21:$T$34,$P4979)))),
            AND($P4979&lt;&gt;"", $P4979&lt;&gt;"...", $P4979&lt;&gt;"입력오류", $T$19=$P4979)
        )
    )
)</f>
        <v>0</v>
      </c>
    </row>
    <row r="4980" spans="9:17">
      <c r="I4980">
        <f t="shared" si="232"/>
        <v>4979</v>
      </c>
      <c r="J4980">
        <f t="shared" si="233"/>
        <v>254</v>
      </c>
      <c r="K4980">
        <f t="shared" si="231"/>
        <v>3</v>
      </c>
      <c r="L4980" t="b">
        <f>COUNTIF($N$2:N4980, N4980)=1</f>
        <v>1</v>
      </c>
      <c r="M4980" s="37">
        <f>IF( $Q4980, MAX($M$1:M4979)+1, 0)</f>
        <v>0</v>
      </c>
      <c r="N4980" t="str" cm="1">
        <f t="array" ref="N4980">INDEX($A$9:$F$1048576, $J4980, $K4980 )</f>
        <v>13979</v>
      </c>
      <c r="O4980" t="str" cm="1">
        <f t="array" ref="O4980">INDEX($B$9:$F$1048576, $J4980, $K4980 )</f>
        <v>케이프투자증권</v>
      </c>
      <c r="P4980" t="str" cm="1">
        <f t="array" ref="P4980">IF( $L4980, TRIM(_xll.IMDP("IR", $G$5&amp;$N4980, $G$6)), "" )</f>
        <v/>
      </c>
      <c r="Q4980" t="b" cm="1">
        <f t="array" ref="Q4980">IF(
    $U$1=1, AND($P4980&lt;&gt;"", $P4980&lt;&gt;"...", $P4980&lt;&gt;"입력오류"),
    IF(
        $U$18=1, AND($P4980&lt;&gt;"", $P4980&lt;&gt;"...", $P4980&lt;&gt;"입력오류", ISNUMBER(FIND(INDEX($T$2:$T$7,$U$1),$P4980))),
        IF(
            $U$17="기타", AND($P4980&lt;&gt;"", $P4980&lt;&gt;"...", $P4980&lt;&gt;"입력오류", NOT(ISNUMBER(FIND($T$21:$T$34,$P4980)))),
            AND($P4980&lt;&gt;"", $P4980&lt;&gt;"...", $P4980&lt;&gt;"입력오류", $T$19=$P4980)
        )
    )
)</f>
        <v>0</v>
      </c>
    </row>
    <row r="4981" spans="9:17">
      <c r="I4981">
        <f t="shared" si="232"/>
        <v>4980</v>
      </c>
      <c r="J4981">
        <f t="shared" si="233"/>
        <v>255</v>
      </c>
      <c r="K4981">
        <f t="shared" si="231"/>
        <v>3</v>
      </c>
      <c r="L4981" t="b">
        <f>COUNTIF($N$2:N4981, N4981)=1</f>
        <v>0</v>
      </c>
      <c r="M4981" s="37">
        <f>IF( $Q4981, MAX($M$1:M4980)+1, 0)</f>
        <v>0</v>
      </c>
      <c r="N4981" t="str" cm="1">
        <f t="array" ref="N4981">INDEX($A$9:$F$1048576, $J4981, $K4981 )</f>
        <v>13986</v>
      </c>
      <c r="O4981" t="str" cm="1">
        <f t="array" ref="O4981">INDEX($B$9:$F$1048576, $J4981, $K4981 )</f>
        <v>KB금융</v>
      </c>
      <c r="P4981" t="str" cm="1">
        <f t="array" ref="P4981">IF( $L4981, TRIM(_xll.IMDP("IR", $G$5&amp;$N4981, $G$6)), "" )</f>
        <v/>
      </c>
      <c r="Q4981" t="b" cm="1">
        <f t="array" ref="Q4981">IF(
    $U$1=1, AND($P4981&lt;&gt;"", $P4981&lt;&gt;"...", $P4981&lt;&gt;"입력오류"),
    IF(
        $U$18=1, AND($P4981&lt;&gt;"", $P4981&lt;&gt;"...", $P4981&lt;&gt;"입력오류", ISNUMBER(FIND(INDEX($T$2:$T$7,$U$1),$P4981))),
        IF(
            $U$17="기타", AND($P4981&lt;&gt;"", $P4981&lt;&gt;"...", $P4981&lt;&gt;"입력오류", NOT(ISNUMBER(FIND($T$21:$T$34,$P4981)))),
            AND($P4981&lt;&gt;"", $P4981&lt;&gt;"...", $P4981&lt;&gt;"입력오류", $T$19=$P4981)
        )
    )
)</f>
        <v>0</v>
      </c>
    </row>
    <row r="4982" spans="9:17">
      <c r="I4982">
        <f t="shared" si="232"/>
        <v>4981</v>
      </c>
      <c r="J4982">
        <f t="shared" si="233"/>
        <v>256</v>
      </c>
      <c r="K4982">
        <f t="shared" si="231"/>
        <v>3</v>
      </c>
      <c r="L4982" t="b">
        <f>COUNTIF($N$2:N4982, N4982)=1</f>
        <v>0</v>
      </c>
      <c r="M4982" s="37">
        <f>IF( $Q4982, MAX($M$1:M4981)+1, 0)</f>
        <v>0</v>
      </c>
      <c r="N4982" t="str" cm="1">
        <f t="array" ref="N4982">INDEX($A$9:$F$1048576, $J4982, $K4982 )</f>
        <v>14723</v>
      </c>
      <c r="O4982" t="str" cm="1">
        <f t="array" ref="O4982">INDEX($B$9:$F$1048576, $J4982, $K4982 )</f>
        <v>LX하우시스</v>
      </c>
      <c r="P4982" t="str" cm="1">
        <f t="array" ref="P4982">IF( $L4982, TRIM(_xll.IMDP("IR", $G$5&amp;$N4982, $G$6)), "" )</f>
        <v/>
      </c>
      <c r="Q4982" t="b" cm="1">
        <f t="array" ref="Q4982">IF(
    $U$1=1, AND($P4982&lt;&gt;"", $P4982&lt;&gt;"...", $P4982&lt;&gt;"입력오류"),
    IF(
        $U$18=1, AND($P4982&lt;&gt;"", $P4982&lt;&gt;"...", $P4982&lt;&gt;"입력오류", ISNUMBER(FIND(INDEX($T$2:$T$7,$U$1),$P4982))),
        IF(
            $U$17="기타", AND($P4982&lt;&gt;"", $P4982&lt;&gt;"...", $P4982&lt;&gt;"입력오류", NOT(ISNUMBER(FIND($T$21:$T$34,$P4982)))),
            AND($P4982&lt;&gt;"", $P4982&lt;&gt;"...", $P4982&lt;&gt;"입력오류", $T$19=$P4982)
        )
    )
)</f>
        <v>0</v>
      </c>
    </row>
    <row r="4983" spans="9:17">
      <c r="I4983">
        <f t="shared" si="232"/>
        <v>4982</v>
      </c>
      <c r="J4983">
        <f t="shared" si="233"/>
        <v>257</v>
      </c>
      <c r="K4983">
        <f t="shared" si="231"/>
        <v>3</v>
      </c>
      <c r="L4983" t="b">
        <f>COUNTIF($N$2:N4983, N4983)=1</f>
        <v>1</v>
      </c>
      <c r="M4983" s="37">
        <f>IF( $Q4983, MAX($M$1:M4982)+1, 0)</f>
        <v>0</v>
      </c>
      <c r="N4983" t="str" cm="1">
        <f t="array" ref="N4983">INDEX($A$9:$F$1048576, $J4983, $K4983 )</f>
        <v>14953</v>
      </c>
      <c r="O4983" t="str" cm="1">
        <f t="array" ref="O4983">INDEX($B$9:$F$1048576, $J4983, $K4983 )</f>
        <v>에이캐피탈</v>
      </c>
      <c r="P4983" t="str" cm="1">
        <f t="array" ref="P4983">IF( $L4983, TRIM(_xll.IMDP("IR", $G$5&amp;$N4983, $G$6)), "" )</f>
        <v/>
      </c>
      <c r="Q4983" t="b" cm="1">
        <f t="array" ref="Q4983">IF(
    $U$1=1, AND($P4983&lt;&gt;"", $P4983&lt;&gt;"...", $P4983&lt;&gt;"입력오류"),
    IF(
        $U$18=1, AND($P4983&lt;&gt;"", $P4983&lt;&gt;"...", $P4983&lt;&gt;"입력오류", ISNUMBER(FIND(INDEX($T$2:$T$7,$U$1),$P4983))),
        IF(
            $U$17="기타", AND($P4983&lt;&gt;"", $P4983&lt;&gt;"...", $P4983&lt;&gt;"입력오류", NOT(ISNUMBER(FIND($T$21:$T$34,$P4983)))),
            AND($P4983&lt;&gt;"", $P4983&lt;&gt;"...", $P4983&lt;&gt;"입력오류", $T$19=$P4983)
        )
    )
)</f>
        <v>0</v>
      </c>
    </row>
    <row r="4984" spans="9:17">
      <c r="I4984">
        <f t="shared" si="232"/>
        <v>4983</v>
      </c>
      <c r="J4984">
        <f t="shared" si="233"/>
        <v>258</v>
      </c>
      <c r="K4984">
        <f t="shared" si="231"/>
        <v>3</v>
      </c>
      <c r="L4984" t="b">
        <f>COUNTIF($N$2:N4984, N4984)=1</f>
        <v>1</v>
      </c>
      <c r="M4984" s="37">
        <f>IF( $Q4984, MAX($M$1:M4983)+1, 0)</f>
        <v>359</v>
      </c>
      <c r="N4984" t="str" cm="1">
        <f t="array" ref="N4984">INDEX($A$9:$F$1048576, $J4984, $K4984 )</f>
        <v>14957</v>
      </c>
      <c r="O4984" t="str" cm="1">
        <f t="array" ref="O4984">INDEX($B$9:$F$1048576, $J4984, $K4984 )</f>
        <v>한국장학재단</v>
      </c>
      <c r="P4984" t="str" cm="1">
        <f t="array" ref="P4984">IF( $L4984, TRIM(_xll.IMDP("IR", $G$5&amp;$N4984, $G$6)), "" )</f>
        <v>공사/공단채정부보증</v>
      </c>
      <c r="Q4984" t="b" cm="1">
        <f t="array" ref="Q4984">IF(
    $U$1=1, AND($P4984&lt;&gt;"", $P4984&lt;&gt;"...", $P4984&lt;&gt;"입력오류"),
    IF(
        $U$18=1, AND($P4984&lt;&gt;"", $P4984&lt;&gt;"...", $P4984&lt;&gt;"입력오류", ISNUMBER(FIND(INDEX($T$2:$T$7,$U$1),$P4984))),
        IF(
            $U$17="기타", AND($P4984&lt;&gt;"", $P4984&lt;&gt;"...", $P4984&lt;&gt;"입력오류", NOT(ISNUMBER(FIND($T$21:$T$34,$P4984)))),
            AND($P4984&lt;&gt;"", $P4984&lt;&gt;"...", $P4984&lt;&gt;"입력오류", $T$19=$P4984)
        )
    )
)</f>
        <v>1</v>
      </c>
    </row>
    <row r="4985" spans="9:17">
      <c r="I4985">
        <f t="shared" si="232"/>
        <v>4984</v>
      </c>
      <c r="J4985">
        <f t="shared" si="233"/>
        <v>259</v>
      </c>
      <c r="K4985">
        <f t="shared" si="231"/>
        <v>3</v>
      </c>
      <c r="L4985" t="b">
        <f>COUNTIF($N$2:N4985, N4985)=1</f>
        <v>1</v>
      </c>
      <c r="M4985" s="37">
        <f>IF( $Q4985, MAX($M$1:M4984)+1, 0)</f>
        <v>0</v>
      </c>
      <c r="N4985" t="str" cm="1">
        <f t="array" ref="N4985">INDEX($A$9:$F$1048576, $J4985, $K4985 )</f>
        <v>15230</v>
      </c>
      <c r="O4985" t="str" cm="1">
        <f t="array" ref="O4985">INDEX($B$9:$F$1048576, $J4985, $K4985 )</f>
        <v>웰컴크레디라인</v>
      </c>
      <c r="P4985" t="str" cm="1">
        <f t="array" ref="P4985">IF( $L4985, TRIM(_xll.IMDP("IR", $G$5&amp;$N4985, $G$6)), "" )</f>
        <v/>
      </c>
      <c r="Q4985" t="b" cm="1">
        <f t="array" ref="Q4985">IF(
    $U$1=1, AND($P4985&lt;&gt;"", $P4985&lt;&gt;"...", $P4985&lt;&gt;"입력오류"),
    IF(
        $U$18=1, AND($P4985&lt;&gt;"", $P4985&lt;&gt;"...", $P4985&lt;&gt;"입력오류", ISNUMBER(FIND(INDEX($T$2:$T$7,$U$1),$P4985))),
        IF(
            $U$17="기타", AND($P4985&lt;&gt;"", $P4985&lt;&gt;"...", $P4985&lt;&gt;"입력오류", NOT(ISNUMBER(FIND($T$21:$T$34,$P4985)))),
            AND($P4985&lt;&gt;"", $P4985&lt;&gt;"...", $P4985&lt;&gt;"입력오류", $T$19=$P4985)
        )
    )
)</f>
        <v>0</v>
      </c>
    </row>
    <row r="4986" spans="9:17">
      <c r="I4986">
        <f t="shared" si="232"/>
        <v>4985</v>
      </c>
      <c r="J4986">
        <f t="shared" si="233"/>
        <v>260</v>
      </c>
      <c r="K4986">
        <f t="shared" si="231"/>
        <v>3</v>
      </c>
      <c r="L4986" t="b">
        <f>COUNTIF($N$2:N4986, N4986)=1</f>
        <v>0</v>
      </c>
      <c r="M4986" s="37">
        <f>IF( $Q4986, MAX($M$1:M4985)+1, 0)</f>
        <v>0</v>
      </c>
      <c r="N4986" t="str" cm="1">
        <f t="array" ref="N4986">INDEX($A$9:$F$1048576, $J4986, $K4986 )</f>
        <v>15653</v>
      </c>
      <c r="O4986" t="str" cm="1">
        <f t="array" ref="O4986">INDEX($B$9:$F$1048576, $J4986, $K4986 )</f>
        <v>에스케이엔무브</v>
      </c>
      <c r="P4986" t="str" cm="1">
        <f t="array" ref="P4986">IF( $L4986, TRIM(_xll.IMDP("IR", $G$5&amp;$N4986, $G$6)), "" )</f>
        <v/>
      </c>
      <c r="Q4986" t="b" cm="1">
        <f t="array" ref="Q4986">IF(
    $U$1=1, AND($P4986&lt;&gt;"", $P4986&lt;&gt;"...", $P4986&lt;&gt;"입력오류"),
    IF(
        $U$18=1, AND($P4986&lt;&gt;"", $P4986&lt;&gt;"...", $P4986&lt;&gt;"입력오류", ISNUMBER(FIND(INDEX($T$2:$T$7,$U$1),$P4986))),
        IF(
            $U$17="기타", AND($P4986&lt;&gt;"", $P4986&lt;&gt;"...", $P4986&lt;&gt;"입력오류", NOT(ISNUMBER(FIND($T$21:$T$34,$P4986)))),
            AND($P4986&lt;&gt;"", $P4986&lt;&gt;"...", $P4986&lt;&gt;"입력오류", $T$19=$P4986)
        )
    )
)</f>
        <v>0</v>
      </c>
    </row>
    <row r="4987" spans="9:17">
      <c r="I4987">
        <f t="shared" si="232"/>
        <v>4986</v>
      </c>
      <c r="J4987">
        <f t="shared" si="233"/>
        <v>261</v>
      </c>
      <c r="K4987">
        <f t="shared" si="231"/>
        <v>3</v>
      </c>
      <c r="L4987" t="b">
        <f>COUNTIF($N$2:N4987, N4987)=1</f>
        <v>0</v>
      </c>
      <c r="M4987" s="37">
        <f>IF( $Q4987, MAX($M$1:M4986)+1, 0)</f>
        <v>0</v>
      </c>
      <c r="N4987" t="str" cm="1">
        <f t="array" ref="N4987">INDEX($A$9:$F$1048576, $J4987, $K4987 )</f>
        <v>15678</v>
      </c>
      <c r="O4987" t="str" cm="1">
        <f t="array" ref="O4987">INDEX($B$9:$F$1048576, $J4987, $K4987 )</f>
        <v>한국토지주택공사</v>
      </c>
      <c r="P4987" t="str" cm="1">
        <f t="array" ref="P4987">IF( $L4987, TRIM(_xll.IMDP("IR", $G$5&amp;$N4987, $G$6)), "" )</f>
        <v/>
      </c>
      <c r="Q4987" t="b" cm="1">
        <f t="array" ref="Q4987">IF(
    $U$1=1, AND($P4987&lt;&gt;"", $P4987&lt;&gt;"...", $P4987&lt;&gt;"입력오류"),
    IF(
        $U$18=1, AND($P4987&lt;&gt;"", $P4987&lt;&gt;"...", $P4987&lt;&gt;"입력오류", ISNUMBER(FIND(INDEX($T$2:$T$7,$U$1),$P4987))),
        IF(
            $U$17="기타", AND($P4987&lt;&gt;"", $P4987&lt;&gt;"...", $P4987&lt;&gt;"입력오류", NOT(ISNUMBER(FIND($T$21:$T$34,$P4987)))),
            AND($P4987&lt;&gt;"", $P4987&lt;&gt;"...", $P4987&lt;&gt;"입력오류", $T$19=$P4987)
        )
    )
)</f>
        <v>0</v>
      </c>
    </row>
    <row r="4988" spans="9:17">
      <c r="I4988">
        <f t="shared" si="232"/>
        <v>4987</v>
      </c>
      <c r="J4988">
        <f t="shared" si="233"/>
        <v>262</v>
      </c>
      <c r="K4988">
        <f t="shared" si="231"/>
        <v>3</v>
      </c>
      <c r="L4988" t="b">
        <f>COUNTIF($N$2:N4988, N4988)=1</f>
        <v>1</v>
      </c>
      <c r="M4988" s="37">
        <f>IF( $Q4988, MAX($M$1:M4987)+1, 0)</f>
        <v>0</v>
      </c>
      <c r="N4988" t="str" cm="1">
        <f t="array" ref="N4988">INDEX($A$9:$F$1048576, $J4988, $K4988 )</f>
        <v>16181</v>
      </c>
      <c r="O4988" t="str" cm="1">
        <f t="array" ref="O4988">INDEX($B$9:$F$1048576, $J4988, $K4988 )</f>
        <v>폴라리스쉬핑</v>
      </c>
      <c r="P4988" t="str" cm="1">
        <f t="array" ref="P4988">IF( $L4988, TRIM(_xll.IMDP("IR", $G$5&amp;$N4988, $G$6)), "" )</f>
        <v/>
      </c>
      <c r="Q4988" t="b" cm="1">
        <f t="array" ref="Q4988">IF(
    $U$1=1, AND($P4988&lt;&gt;"", $P4988&lt;&gt;"...", $P4988&lt;&gt;"입력오류"),
    IF(
        $U$18=1, AND($P4988&lt;&gt;"", $P4988&lt;&gt;"...", $P4988&lt;&gt;"입력오류", ISNUMBER(FIND(INDEX($T$2:$T$7,$U$1),$P4988))),
        IF(
            $U$17="기타", AND($P4988&lt;&gt;"", $P4988&lt;&gt;"...", $P4988&lt;&gt;"입력오류", NOT(ISNUMBER(FIND($T$21:$T$34,$P4988)))),
            AND($P4988&lt;&gt;"", $P4988&lt;&gt;"...", $P4988&lt;&gt;"입력오류", $T$19=$P4988)
        )
    )
)</f>
        <v>0</v>
      </c>
    </row>
    <row r="4989" spans="9:17">
      <c r="I4989">
        <f t="shared" si="232"/>
        <v>4988</v>
      </c>
      <c r="J4989">
        <f t="shared" si="233"/>
        <v>263</v>
      </c>
      <c r="K4989">
        <f t="shared" si="231"/>
        <v>3</v>
      </c>
      <c r="L4989" t="b">
        <f>COUNTIF($N$2:N4989, N4989)=1</f>
        <v>0</v>
      </c>
      <c r="M4989" s="37">
        <f>IF( $Q4989, MAX($M$1:M4988)+1, 0)</f>
        <v>0</v>
      </c>
      <c r="N4989" t="str" cm="1">
        <f t="array" ref="N4989">INDEX($A$9:$F$1048576, $J4989, $K4989 )</f>
        <v>16280</v>
      </c>
      <c r="O4989" t="str" cm="1">
        <f t="array" ref="O4989">INDEX($B$9:$F$1048576, $J4989, $K4989 )</f>
        <v>코오롱인더</v>
      </c>
      <c r="P4989" t="str" cm="1">
        <f t="array" ref="P4989">IF( $L4989, TRIM(_xll.IMDP("IR", $G$5&amp;$N4989, $G$6)), "" )</f>
        <v/>
      </c>
      <c r="Q4989" t="b" cm="1">
        <f t="array" ref="Q4989">IF(
    $U$1=1, AND($P4989&lt;&gt;"", $P4989&lt;&gt;"...", $P4989&lt;&gt;"입력오류"),
    IF(
        $U$18=1, AND($P4989&lt;&gt;"", $P4989&lt;&gt;"...", $P4989&lt;&gt;"입력오류", ISNUMBER(FIND(INDEX($T$2:$T$7,$U$1),$P4989))),
        IF(
            $U$17="기타", AND($P4989&lt;&gt;"", $P4989&lt;&gt;"...", $P4989&lt;&gt;"입력오류", NOT(ISNUMBER(FIND($T$21:$T$34,$P4989)))),
            AND($P4989&lt;&gt;"", $P4989&lt;&gt;"...", $P4989&lt;&gt;"입력오류", $T$19=$P4989)
        )
    )
)</f>
        <v>0</v>
      </c>
    </row>
    <row r="4990" spans="9:17">
      <c r="I4990">
        <f t="shared" si="232"/>
        <v>4989</v>
      </c>
      <c r="J4990">
        <f t="shared" si="233"/>
        <v>264</v>
      </c>
      <c r="K4990">
        <f t="shared" si="231"/>
        <v>3</v>
      </c>
      <c r="L4990" t="b">
        <f>COUNTIF($N$2:N4990, N4990)=1</f>
        <v>1</v>
      </c>
      <c r="M4990" s="37">
        <f>IF( $Q4990, MAX($M$1:M4989)+1, 0)</f>
        <v>0</v>
      </c>
      <c r="N4990" t="str" cm="1">
        <f t="array" ref="N4990">INDEX($A$9:$F$1048576, $J4990, $K4990 )</f>
        <v>16867</v>
      </c>
      <c r="O4990" t="str" cm="1">
        <f t="array" ref="O4990">INDEX($B$9:$F$1048576, $J4990, $K4990 )</f>
        <v>한국조폐공사</v>
      </c>
      <c r="P4990" t="str" cm="1">
        <f t="array" ref="P4990">IF( $L4990, TRIM(_xll.IMDP("IR", $G$5&amp;$N4990, $G$6)), "" )</f>
        <v/>
      </c>
      <c r="Q4990" t="b" cm="1">
        <f t="array" ref="Q4990">IF(
    $U$1=1, AND($P4990&lt;&gt;"", $P4990&lt;&gt;"...", $P4990&lt;&gt;"입력오류"),
    IF(
        $U$18=1, AND($P4990&lt;&gt;"", $P4990&lt;&gt;"...", $P4990&lt;&gt;"입력오류", ISNUMBER(FIND(INDEX($T$2:$T$7,$U$1),$P4990))),
        IF(
            $U$17="기타", AND($P4990&lt;&gt;"", $P4990&lt;&gt;"...", $P4990&lt;&gt;"입력오류", NOT(ISNUMBER(FIND($T$21:$T$34,$P4990)))),
            AND($P4990&lt;&gt;"", $P4990&lt;&gt;"...", $P4990&lt;&gt;"입력오류", $T$19=$P4990)
        )
    )
)</f>
        <v>0</v>
      </c>
    </row>
    <row r="4991" spans="9:17">
      <c r="I4991">
        <f t="shared" si="232"/>
        <v>4990</v>
      </c>
      <c r="J4991">
        <f t="shared" si="233"/>
        <v>265</v>
      </c>
      <c r="K4991">
        <f t="shared" si="231"/>
        <v>3</v>
      </c>
      <c r="L4991" t="b">
        <f>COUNTIF($N$2:N4991, N4991)=1</f>
        <v>1</v>
      </c>
      <c r="M4991" s="37">
        <f>IF( $Q4991, MAX($M$1:M4990)+1, 0)</f>
        <v>0</v>
      </c>
      <c r="N4991" t="str" cm="1">
        <f t="array" ref="N4991">INDEX($A$9:$F$1048576, $J4991, $K4991 )</f>
        <v>17481</v>
      </c>
      <c r="O4991" t="str" cm="1">
        <f t="array" ref="O4991">INDEX($B$9:$F$1048576, $J4991, $K4991 )</f>
        <v>미래에셋컨설팅</v>
      </c>
      <c r="P4991" t="str" cm="1">
        <f t="array" ref="P4991">IF( $L4991, TRIM(_xll.IMDP("IR", $G$5&amp;$N4991, $G$6)), "" )</f>
        <v/>
      </c>
      <c r="Q4991" t="b" cm="1">
        <f t="array" ref="Q4991">IF(
    $U$1=1, AND($P4991&lt;&gt;"", $P4991&lt;&gt;"...", $P4991&lt;&gt;"입력오류"),
    IF(
        $U$18=1, AND($P4991&lt;&gt;"", $P4991&lt;&gt;"...", $P4991&lt;&gt;"입력오류", ISNUMBER(FIND(INDEX($T$2:$T$7,$U$1),$P4991))),
        IF(
            $U$17="기타", AND($P4991&lt;&gt;"", $P4991&lt;&gt;"...", $P4991&lt;&gt;"입력오류", NOT(ISNUMBER(FIND($T$21:$T$34,$P4991)))),
            AND($P4991&lt;&gt;"", $P4991&lt;&gt;"...", $P4991&lt;&gt;"입력오류", $T$19=$P4991)
        )
    )
)</f>
        <v>0</v>
      </c>
    </row>
    <row r="4992" spans="9:17">
      <c r="I4992">
        <f t="shared" si="232"/>
        <v>4991</v>
      </c>
      <c r="J4992">
        <f t="shared" si="233"/>
        <v>266</v>
      </c>
      <c r="K4992">
        <f t="shared" si="231"/>
        <v>3</v>
      </c>
      <c r="L4992" t="b">
        <f>COUNTIF($N$2:N4992, N4992)=1</f>
        <v>0</v>
      </c>
      <c r="M4992" s="37">
        <f>IF( $Q4992, MAX($M$1:M4991)+1, 0)</f>
        <v>0</v>
      </c>
      <c r="N4992" t="str" cm="1">
        <f t="array" ref="N4992">INDEX($A$9:$F$1048576, $J4992, $K4992 )</f>
        <v>17733</v>
      </c>
      <c r="O4992" t="str" cm="1">
        <f t="array" ref="O4992">INDEX($B$9:$F$1048576, $J4992, $K4992 )</f>
        <v>연합자산관리</v>
      </c>
      <c r="P4992" t="str" cm="1">
        <f t="array" ref="P4992">IF( $L4992, TRIM(_xll.IMDP("IR", $G$5&amp;$N4992, $G$6)), "" )</f>
        <v/>
      </c>
      <c r="Q4992" t="b" cm="1">
        <f t="array" ref="Q4992">IF(
    $U$1=1, AND($P4992&lt;&gt;"", $P4992&lt;&gt;"...", $P4992&lt;&gt;"입력오류"),
    IF(
        $U$18=1, AND($P4992&lt;&gt;"", $P4992&lt;&gt;"...", $P4992&lt;&gt;"입력오류", ISNUMBER(FIND(INDEX($T$2:$T$7,$U$1),$P4992))),
        IF(
            $U$17="기타", AND($P4992&lt;&gt;"", $P4992&lt;&gt;"...", $P4992&lt;&gt;"입력오류", NOT(ISNUMBER(FIND($T$21:$T$34,$P4992)))),
            AND($P4992&lt;&gt;"", $P4992&lt;&gt;"...", $P4992&lt;&gt;"입력오류", $T$19=$P4992)
        )
    )
)</f>
        <v>0</v>
      </c>
    </row>
    <row r="4993" spans="9:17">
      <c r="I4993">
        <f t="shared" si="232"/>
        <v>4992</v>
      </c>
      <c r="J4993">
        <f t="shared" si="233"/>
        <v>267</v>
      </c>
      <c r="K4993">
        <f t="shared" si="231"/>
        <v>3</v>
      </c>
      <c r="L4993" t="b">
        <f>COUNTIF($N$2:N4993, N4993)=1</f>
        <v>1</v>
      </c>
      <c r="M4993" s="37">
        <f>IF( $Q4993, MAX($M$1:M4992)+1, 0)</f>
        <v>0</v>
      </c>
      <c r="N4993" t="str" cm="1">
        <f t="array" ref="N4993">INDEX($A$9:$F$1048576, $J4993, $K4993 )</f>
        <v>18006</v>
      </c>
      <c r="O4993" t="str" cm="1">
        <f t="array" ref="O4993">INDEX($B$9:$F$1048576, $J4993, $K4993 )</f>
        <v>부영주택</v>
      </c>
      <c r="P4993" t="str" cm="1">
        <f t="array" ref="P4993">IF( $L4993, TRIM(_xll.IMDP("IR", $G$5&amp;$N4993, $G$6)), "" )</f>
        <v/>
      </c>
      <c r="Q4993" t="b" cm="1">
        <f t="array" ref="Q4993">IF(
    $U$1=1, AND($P4993&lt;&gt;"", $P4993&lt;&gt;"...", $P4993&lt;&gt;"입력오류"),
    IF(
        $U$18=1, AND($P4993&lt;&gt;"", $P4993&lt;&gt;"...", $P4993&lt;&gt;"입력오류", ISNUMBER(FIND(INDEX($T$2:$T$7,$U$1),$P4993))),
        IF(
            $U$17="기타", AND($P4993&lt;&gt;"", $P4993&lt;&gt;"...", $P4993&lt;&gt;"입력오류", NOT(ISNUMBER(FIND($T$21:$T$34,$P4993)))),
            AND($P4993&lt;&gt;"", $P4993&lt;&gt;"...", $P4993&lt;&gt;"입력오류", $T$19=$P4993)
        )
    )
)</f>
        <v>0</v>
      </c>
    </row>
    <row r="4994" spans="9:17">
      <c r="I4994">
        <f t="shared" si="232"/>
        <v>4993</v>
      </c>
      <c r="J4994">
        <f t="shared" si="233"/>
        <v>268</v>
      </c>
      <c r="K4994">
        <f t="shared" ref="K4994:K5057" si="234">IF( $I4994&gt;$G$4, NA(), IF($I4994&gt;$G$3, 5, IF($I4994&gt;$G$2, 3, 1 ) ) )</f>
        <v>3</v>
      </c>
      <c r="L4994" t="b">
        <f>COUNTIF($N$2:N4994, N4994)=1</f>
        <v>1</v>
      </c>
      <c r="M4994" s="37">
        <f>IF( $Q4994, MAX($M$1:M4993)+1, 0)</f>
        <v>0</v>
      </c>
      <c r="N4994" t="str" cm="1">
        <f t="array" ref="N4994">INDEX($A$9:$F$1048576, $J4994, $K4994 )</f>
        <v>18344</v>
      </c>
      <c r="O4994" t="str" cm="1">
        <f t="array" ref="O4994">INDEX($B$9:$F$1048576, $J4994, $K4994 )</f>
        <v>에스케이네트웍스서비스</v>
      </c>
      <c r="P4994" t="str" cm="1">
        <f t="array" ref="P4994">IF( $L4994, TRIM(_xll.IMDP("IR", $G$5&amp;$N4994, $G$6)), "" )</f>
        <v/>
      </c>
      <c r="Q4994" t="b" cm="1">
        <f t="array" ref="Q4994">IF(
    $U$1=1, AND($P4994&lt;&gt;"", $P4994&lt;&gt;"...", $P4994&lt;&gt;"입력오류"),
    IF(
        $U$18=1, AND($P4994&lt;&gt;"", $P4994&lt;&gt;"...", $P4994&lt;&gt;"입력오류", ISNUMBER(FIND(INDEX($T$2:$T$7,$U$1),$P4994))),
        IF(
            $U$17="기타", AND($P4994&lt;&gt;"", $P4994&lt;&gt;"...", $P4994&lt;&gt;"입력오류", NOT(ISNUMBER(FIND($T$21:$T$34,$P4994)))),
            AND($P4994&lt;&gt;"", $P4994&lt;&gt;"...", $P4994&lt;&gt;"입력오류", $T$19=$P4994)
        )
    )
)</f>
        <v>0</v>
      </c>
    </row>
    <row r="4995" spans="9:17">
      <c r="I4995">
        <f t="shared" ref="I4995:I5058" si="235">ROW()-1</f>
        <v>4994</v>
      </c>
      <c r="J4995">
        <f t="shared" ref="J4995:J5058" si="236">IF( $I4995&gt;$G$4, NA(), IF($I4995&gt;$G$3, $I4995-$G$3, IF($I4995&gt;$G$2, $I4995-$G$2, $I4995 ) ) )</f>
        <v>269</v>
      </c>
      <c r="K4995">
        <f t="shared" si="234"/>
        <v>3</v>
      </c>
      <c r="L4995" t="b">
        <f>COUNTIF($N$2:N4995, N4995)=1</f>
        <v>0</v>
      </c>
      <c r="M4995" s="37">
        <f>IF( $Q4995, MAX($M$1:M4994)+1, 0)</f>
        <v>0</v>
      </c>
      <c r="N4995" t="str" cm="1">
        <f t="array" ref="N4995">INDEX($A$9:$F$1048576, $J4995, $K4995 )</f>
        <v>18403</v>
      </c>
      <c r="O4995" t="str" cm="1">
        <f t="array" ref="O4995">INDEX($B$9:$F$1048576, $J4995, $K4995 )</f>
        <v>SK에너지</v>
      </c>
      <c r="P4995" t="str" cm="1">
        <f t="array" ref="P4995">IF( $L4995, TRIM(_xll.IMDP("IR", $G$5&amp;$N4995, $G$6)), "" )</f>
        <v/>
      </c>
      <c r="Q4995" t="b" cm="1">
        <f t="array" ref="Q4995">IF(
    $U$1=1, AND($P4995&lt;&gt;"", $P4995&lt;&gt;"...", $P4995&lt;&gt;"입력오류"),
    IF(
        $U$18=1, AND($P4995&lt;&gt;"", $P4995&lt;&gt;"...", $P4995&lt;&gt;"입력오류", ISNUMBER(FIND(INDEX($T$2:$T$7,$U$1),$P4995))),
        IF(
            $U$17="기타", AND($P4995&lt;&gt;"", $P4995&lt;&gt;"...", $P4995&lt;&gt;"입력오류", NOT(ISNUMBER(FIND($T$21:$T$34,$P4995)))),
            AND($P4995&lt;&gt;"", $P4995&lt;&gt;"...", $P4995&lt;&gt;"입력오류", $T$19=$P4995)
        )
    )
)</f>
        <v>0</v>
      </c>
    </row>
    <row r="4996" spans="9:17">
      <c r="I4996">
        <f t="shared" si="235"/>
        <v>4995</v>
      </c>
      <c r="J4996">
        <f t="shared" si="236"/>
        <v>270</v>
      </c>
      <c r="K4996">
        <f t="shared" si="234"/>
        <v>3</v>
      </c>
      <c r="L4996" t="b">
        <f>COUNTIF($N$2:N4996, N4996)=1</f>
        <v>0</v>
      </c>
      <c r="M4996" s="37">
        <f>IF( $Q4996, MAX($M$1:M4995)+1, 0)</f>
        <v>0</v>
      </c>
      <c r="N4996" t="str" cm="1">
        <f t="array" ref="N4996">INDEX($A$9:$F$1048576, $J4996, $K4996 )</f>
        <v>18404</v>
      </c>
      <c r="O4996" t="str" cm="1">
        <f t="array" ref="O4996">INDEX($B$9:$F$1048576, $J4996, $K4996 )</f>
        <v>SK지오센트릭</v>
      </c>
      <c r="P4996" t="str" cm="1">
        <f t="array" ref="P4996">IF( $L4996, TRIM(_xll.IMDP("IR", $G$5&amp;$N4996, $G$6)), "" )</f>
        <v/>
      </c>
      <c r="Q4996" t="b" cm="1">
        <f t="array" ref="Q4996">IF(
    $U$1=1, AND($P4996&lt;&gt;"", $P4996&lt;&gt;"...", $P4996&lt;&gt;"입력오류"),
    IF(
        $U$18=1, AND($P4996&lt;&gt;"", $P4996&lt;&gt;"...", $P4996&lt;&gt;"입력오류", ISNUMBER(FIND(INDEX($T$2:$T$7,$U$1),$P4996))),
        IF(
            $U$17="기타", AND($P4996&lt;&gt;"", $P4996&lt;&gt;"...", $P4996&lt;&gt;"입력오류", NOT(ISNUMBER(FIND($T$21:$T$34,$P4996)))),
            AND($P4996&lt;&gt;"", $P4996&lt;&gt;"...", $P4996&lt;&gt;"입력오류", $T$19=$P4996)
        )
    )
)</f>
        <v>0</v>
      </c>
    </row>
    <row r="4997" spans="9:17">
      <c r="I4997">
        <f t="shared" si="235"/>
        <v>4996</v>
      </c>
      <c r="J4997">
        <f t="shared" si="236"/>
        <v>271</v>
      </c>
      <c r="K4997">
        <f t="shared" si="234"/>
        <v>3</v>
      </c>
      <c r="L4997" t="b">
        <f>COUNTIF($N$2:N4997, N4997)=1</f>
        <v>0</v>
      </c>
      <c r="M4997" s="37">
        <f>IF( $Q4997, MAX($M$1:M4996)+1, 0)</f>
        <v>0</v>
      </c>
      <c r="N4997" t="str" cm="1">
        <f t="array" ref="N4997">INDEX($A$9:$F$1048576, $J4997, $K4997 )</f>
        <v>18497</v>
      </c>
      <c r="O4997" t="str" cm="1">
        <f t="array" ref="O4997">INDEX($B$9:$F$1048576, $J4997, $K4997 )</f>
        <v>케이비카드</v>
      </c>
      <c r="P4997" t="str" cm="1">
        <f t="array" ref="P4997">IF( $L4997, TRIM(_xll.IMDP("IR", $G$5&amp;$N4997, $G$6)), "" )</f>
        <v/>
      </c>
      <c r="Q4997" t="b" cm="1">
        <f t="array" ref="Q4997">IF(
    $U$1=1, AND($P4997&lt;&gt;"", $P4997&lt;&gt;"...", $P4997&lt;&gt;"입력오류"),
    IF(
        $U$18=1, AND($P4997&lt;&gt;"", $P4997&lt;&gt;"...", $P4997&lt;&gt;"입력오류", ISNUMBER(FIND(INDEX($T$2:$T$7,$U$1),$P4997))),
        IF(
            $U$17="기타", AND($P4997&lt;&gt;"", $P4997&lt;&gt;"...", $P4997&lt;&gt;"입력오류", NOT(ISNUMBER(FIND($T$21:$T$34,$P4997)))),
            AND($P4997&lt;&gt;"", $P4997&lt;&gt;"...", $P4997&lt;&gt;"입력오류", $T$19=$P4997)
        )
    )
)</f>
        <v>0</v>
      </c>
    </row>
    <row r="4998" spans="9:17">
      <c r="I4998">
        <f t="shared" si="235"/>
        <v>4997</v>
      </c>
      <c r="J4998">
        <f t="shared" si="236"/>
        <v>272</v>
      </c>
      <c r="K4998">
        <f t="shared" si="234"/>
        <v>3</v>
      </c>
      <c r="L4998" t="b">
        <f>COUNTIF($N$2:N4998, N4998)=1</f>
        <v>0</v>
      </c>
      <c r="M4998" s="37">
        <f>IF( $Q4998, MAX($M$1:M4997)+1, 0)</f>
        <v>0</v>
      </c>
      <c r="N4998" t="str" cm="1">
        <f t="array" ref="N4998">INDEX($A$9:$F$1048576, $J4998, $K4998 )</f>
        <v>18667</v>
      </c>
      <c r="O4998" t="str" cm="1">
        <f t="array" ref="O4998">INDEX($B$9:$F$1048576, $J4998, $K4998 )</f>
        <v>이마트</v>
      </c>
      <c r="P4998" t="str" cm="1">
        <f t="array" ref="P4998">IF( $L4998, TRIM(_xll.IMDP("IR", $G$5&amp;$N4998, $G$6)), "" )</f>
        <v/>
      </c>
      <c r="Q4998" t="b" cm="1">
        <f t="array" ref="Q4998">IF(
    $U$1=1, AND($P4998&lt;&gt;"", $P4998&lt;&gt;"...", $P4998&lt;&gt;"입력오류"),
    IF(
        $U$18=1, AND($P4998&lt;&gt;"", $P4998&lt;&gt;"...", $P4998&lt;&gt;"입력오류", ISNUMBER(FIND(INDEX($T$2:$T$7,$U$1),$P4998))),
        IF(
            $U$17="기타", AND($P4998&lt;&gt;"", $P4998&lt;&gt;"...", $P4998&lt;&gt;"입력오류", NOT(ISNUMBER(FIND($T$21:$T$34,$P4998)))),
            AND($P4998&lt;&gt;"", $P4998&lt;&gt;"...", $P4998&lt;&gt;"입력오류", $T$19=$P4998)
        )
    )
)</f>
        <v>0</v>
      </c>
    </row>
    <row r="4999" spans="9:17">
      <c r="I4999">
        <f t="shared" si="235"/>
        <v>4998</v>
      </c>
      <c r="J4999">
        <f t="shared" si="236"/>
        <v>273</v>
      </c>
      <c r="K4999">
        <f t="shared" si="234"/>
        <v>3</v>
      </c>
      <c r="L4999" t="b">
        <f>COUNTIF($N$2:N4999, N4999)=1</f>
        <v>0</v>
      </c>
      <c r="M4999" s="37">
        <f>IF( $Q4999, MAX($M$1:M4998)+1, 0)</f>
        <v>0</v>
      </c>
      <c r="N4999" t="str" cm="1">
        <f t="array" ref="N4999">INDEX($A$9:$F$1048576, $J4999, $K4999 )</f>
        <v>18869</v>
      </c>
      <c r="O4999" t="str" cm="1">
        <f t="array" ref="O4999">INDEX($B$9:$F$1048576, $J4999, $K4999 )</f>
        <v>메리츠금융지주</v>
      </c>
      <c r="P4999" t="str" cm="1">
        <f t="array" ref="P4999">IF( $L4999, TRIM(_xll.IMDP("IR", $G$5&amp;$N4999, $G$6)), "" )</f>
        <v/>
      </c>
      <c r="Q4999" t="b" cm="1">
        <f t="array" ref="Q4999">IF(
    $U$1=1, AND($P4999&lt;&gt;"", $P4999&lt;&gt;"...", $P4999&lt;&gt;"입력오류"),
    IF(
        $U$18=1, AND($P4999&lt;&gt;"", $P4999&lt;&gt;"...", $P4999&lt;&gt;"입력오류", ISNUMBER(FIND(INDEX($T$2:$T$7,$U$1),$P4999))),
        IF(
            $U$17="기타", AND($P4999&lt;&gt;"", $P4999&lt;&gt;"...", $P4999&lt;&gt;"입력오류", NOT(ISNUMBER(FIND($T$21:$T$34,$P4999)))),
            AND($P4999&lt;&gt;"", $P4999&lt;&gt;"...", $P4999&lt;&gt;"입력오류", $T$19=$P4999)
        )
    )
)</f>
        <v>0</v>
      </c>
    </row>
    <row r="5000" spans="9:17">
      <c r="I5000">
        <f t="shared" si="235"/>
        <v>4999</v>
      </c>
      <c r="J5000">
        <f t="shared" si="236"/>
        <v>274</v>
      </c>
      <c r="K5000">
        <f t="shared" si="234"/>
        <v>3</v>
      </c>
      <c r="L5000" t="b">
        <f>COUNTIF($N$2:N5000, N5000)=1</f>
        <v>1</v>
      </c>
      <c r="M5000" s="37">
        <f>IF( $Q5000, MAX($M$1:M4999)+1, 0)</f>
        <v>0</v>
      </c>
      <c r="N5000" t="str" cm="1">
        <f t="array" ref="N5000">INDEX($A$9:$F$1048576, $J5000, $K5000 )</f>
        <v>18984</v>
      </c>
      <c r="O5000" t="str" cm="1">
        <f t="array" ref="O5000">INDEX($B$9:$F$1048576, $J5000, $K5000 )</f>
        <v>코람코자산신탁</v>
      </c>
      <c r="P5000" t="str" cm="1">
        <f t="array" ref="P5000">IF( $L5000, TRIM(_xll.IMDP("IR", $G$5&amp;$N5000, $G$6)), "" )</f>
        <v/>
      </c>
      <c r="Q5000" t="b" cm="1">
        <f t="array" ref="Q5000">IF(
    $U$1=1, AND($P5000&lt;&gt;"", $P5000&lt;&gt;"...", $P5000&lt;&gt;"입력오류"),
    IF(
        $U$18=1, AND($P5000&lt;&gt;"", $P5000&lt;&gt;"...", $P5000&lt;&gt;"입력오류", ISNUMBER(FIND(INDEX($T$2:$T$7,$U$1),$P5000))),
        IF(
            $U$17="기타", AND($P5000&lt;&gt;"", $P5000&lt;&gt;"...", $P5000&lt;&gt;"입력오류", NOT(ISNUMBER(FIND($T$21:$T$34,$P5000)))),
            AND($P5000&lt;&gt;"", $P5000&lt;&gt;"...", $P5000&lt;&gt;"입력오류", $T$19=$P5000)
        )
    )
)</f>
        <v>0</v>
      </c>
    </row>
    <row r="5001" spans="9:17">
      <c r="I5001">
        <f t="shared" si="235"/>
        <v>5000</v>
      </c>
      <c r="J5001">
        <f t="shared" si="236"/>
        <v>275</v>
      </c>
      <c r="K5001">
        <f t="shared" si="234"/>
        <v>3</v>
      </c>
      <c r="L5001" t="b">
        <f>COUNTIF($N$2:N5001, N5001)=1</f>
        <v>0</v>
      </c>
      <c r="M5001" s="37">
        <f>IF( $Q5001, MAX($M$1:M5000)+1, 0)</f>
        <v>0</v>
      </c>
      <c r="N5001" t="str" cm="1">
        <f t="array" ref="N5001">INDEX($A$9:$F$1048576, $J5001, $K5001 )</f>
        <v>19070</v>
      </c>
      <c r="O5001" t="str" cm="1">
        <f t="array" ref="O5001">INDEX($B$9:$F$1048576, $J5001, $K5001 )</f>
        <v>비엔케이캐피탈</v>
      </c>
      <c r="P5001" t="str" cm="1">
        <f t="array" ref="P5001">IF( $L5001, TRIM(_xll.IMDP("IR", $G$5&amp;$N5001, $G$6)), "" )</f>
        <v/>
      </c>
      <c r="Q5001" t="b" cm="1">
        <f t="array" ref="Q5001">IF(
    $U$1=1, AND($P5001&lt;&gt;"", $P5001&lt;&gt;"...", $P5001&lt;&gt;"입력오류"),
    IF(
        $U$18=1, AND($P5001&lt;&gt;"", $P5001&lt;&gt;"...", $P5001&lt;&gt;"입력오류", ISNUMBER(FIND(INDEX($T$2:$T$7,$U$1),$P5001))),
        IF(
            $U$17="기타", AND($P5001&lt;&gt;"", $P5001&lt;&gt;"...", $P5001&lt;&gt;"입력오류", NOT(ISNUMBER(FIND($T$21:$T$34,$P5001)))),
            AND($P5001&lt;&gt;"", $P5001&lt;&gt;"...", $P5001&lt;&gt;"입력오류", $T$19=$P5001)
        )
    )
)</f>
        <v>0</v>
      </c>
    </row>
    <row r="5002" spans="9:17">
      <c r="I5002">
        <f t="shared" si="235"/>
        <v>5001</v>
      </c>
      <c r="J5002">
        <f t="shared" si="236"/>
        <v>276</v>
      </c>
      <c r="K5002">
        <f t="shared" si="234"/>
        <v>3</v>
      </c>
      <c r="L5002" t="b">
        <f>COUNTIF($N$2:N5002, N5002)=1</f>
        <v>1</v>
      </c>
      <c r="M5002" s="37">
        <f>IF( $Q5002, MAX($M$1:M5001)+1, 0)</f>
        <v>0</v>
      </c>
      <c r="N5002" t="str" cm="1">
        <f t="array" ref="N5002">INDEX($A$9:$F$1048576, $J5002, $K5002 )</f>
        <v>19111</v>
      </c>
      <c r="O5002" t="str" cm="1">
        <f t="array" ref="O5002">INDEX($B$9:$F$1048576, $J5002, $K5002 )</f>
        <v>포천파워</v>
      </c>
      <c r="P5002" t="str" cm="1">
        <f t="array" ref="P5002">IF( $L5002, TRIM(_xll.IMDP("IR", $G$5&amp;$N5002, $G$6)), "" )</f>
        <v/>
      </c>
      <c r="Q5002" t="b" cm="1">
        <f t="array" ref="Q5002">IF(
    $U$1=1, AND($P5002&lt;&gt;"", $P5002&lt;&gt;"...", $P5002&lt;&gt;"입력오류"),
    IF(
        $U$18=1, AND($P5002&lt;&gt;"", $P5002&lt;&gt;"...", $P5002&lt;&gt;"입력오류", ISNUMBER(FIND(INDEX($T$2:$T$7,$U$1),$P5002))),
        IF(
            $U$17="기타", AND($P5002&lt;&gt;"", $P5002&lt;&gt;"...", $P5002&lt;&gt;"입력오류", NOT(ISNUMBER(FIND($T$21:$T$34,$P5002)))),
            AND($P5002&lt;&gt;"", $P5002&lt;&gt;"...", $P5002&lt;&gt;"입력오류", $T$19=$P5002)
        )
    )
)</f>
        <v>0</v>
      </c>
    </row>
    <row r="5003" spans="9:17">
      <c r="I5003">
        <f t="shared" si="235"/>
        <v>5002</v>
      </c>
      <c r="J5003">
        <f t="shared" si="236"/>
        <v>277</v>
      </c>
      <c r="K5003">
        <f t="shared" si="234"/>
        <v>3</v>
      </c>
      <c r="L5003" t="b">
        <f>COUNTIF($N$2:N5003, N5003)=1</f>
        <v>0</v>
      </c>
      <c r="M5003" s="37">
        <f>IF( $Q5003, MAX($M$1:M5002)+1, 0)</f>
        <v>0</v>
      </c>
      <c r="N5003" t="str" cm="1">
        <f t="array" ref="N5003">INDEX($A$9:$F$1048576, $J5003, $K5003 )</f>
        <v>19765</v>
      </c>
      <c r="O5003" t="str" cm="1">
        <f t="array" ref="O5003">INDEX($B$9:$F$1048576, $J5003, $K5003 )</f>
        <v>지에스에너지</v>
      </c>
      <c r="P5003" t="str" cm="1">
        <f t="array" ref="P5003">IF( $L5003, TRIM(_xll.IMDP("IR", $G$5&amp;$N5003, $G$6)), "" )</f>
        <v/>
      </c>
      <c r="Q5003" t="b" cm="1">
        <f t="array" ref="Q5003">IF(
    $U$1=1, AND($P5003&lt;&gt;"", $P5003&lt;&gt;"...", $P5003&lt;&gt;"입력오류"),
    IF(
        $U$18=1, AND($P5003&lt;&gt;"", $P5003&lt;&gt;"...", $P5003&lt;&gt;"입력오류", ISNUMBER(FIND(INDEX($T$2:$T$7,$U$1),$P5003))),
        IF(
            $U$17="기타", AND($P5003&lt;&gt;"", $P5003&lt;&gt;"...", $P5003&lt;&gt;"입력오류", NOT(ISNUMBER(FIND($T$21:$T$34,$P5003)))),
            AND($P5003&lt;&gt;"", $P5003&lt;&gt;"...", $P5003&lt;&gt;"입력오류", $T$19=$P5003)
        )
    )
)</f>
        <v>0</v>
      </c>
    </row>
    <row r="5004" spans="9:17">
      <c r="I5004">
        <f t="shared" si="235"/>
        <v>5003</v>
      </c>
      <c r="J5004">
        <f t="shared" si="236"/>
        <v>278</v>
      </c>
      <c r="K5004">
        <f t="shared" si="234"/>
        <v>3</v>
      </c>
      <c r="L5004" t="b">
        <f>COUNTIF($N$2:N5004, N5004)=1</f>
        <v>0</v>
      </c>
      <c r="M5004" s="37">
        <f>IF( $Q5004, MAX($M$1:M5003)+1, 0)</f>
        <v>0</v>
      </c>
      <c r="N5004" t="str" cm="1">
        <f t="array" ref="N5004">INDEX($A$9:$F$1048576, $J5004, $K5004 )</f>
        <v>40019</v>
      </c>
      <c r="O5004" t="str" cm="1">
        <f t="array" ref="O5004">INDEX($B$9:$F$1048576, $J5004, $K5004 )</f>
        <v>BNK투자증권</v>
      </c>
      <c r="P5004" t="str" cm="1">
        <f t="array" ref="P5004">IF( $L5004, TRIM(_xll.IMDP("IR", $G$5&amp;$N5004, $G$6)), "" )</f>
        <v/>
      </c>
      <c r="Q5004" t="b" cm="1">
        <f t="array" ref="Q5004">IF(
    $U$1=1, AND($P5004&lt;&gt;"", $P5004&lt;&gt;"...", $P5004&lt;&gt;"입력오류"),
    IF(
        $U$18=1, AND($P5004&lt;&gt;"", $P5004&lt;&gt;"...", $P5004&lt;&gt;"입력오류", ISNUMBER(FIND(INDEX($T$2:$T$7,$U$1),$P5004))),
        IF(
            $U$17="기타", AND($P5004&lt;&gt;"", $P5004&lt;&gt;"...", $P5004&lt;&gt;"입력오류", NOT(ISNUMBER(FIND($T$21:$T$34,$P5004)))),
            AND($P5004&lt;&gt;"", $P5004&lt;&gt;"...", $P5004&lt;&gt;"입력오류", $T$19=$P5004)
        )
    )
)</f>
        <v>0</v>
      </c>
    </row>
    <row r="5005" spans="9:17">
      <c r="I5005">
        <f t="shared" si="235"/>
        <v>5004</v>
      </c>
      <c r="J5005">
        <f t="shared" si="236"/>
        <v>279</v>
      </c>
      <c r="K5005">
        <f t="shared" si="234"/>
        <v>3</v>
      </c>
      <c r="L5005" t="b">
        <f>COUNTIF($N$2:N5005, N5005)=1</f>
        <v>1</v>
      </c>
      <c r="M5005" s="37">
        <f>IF( $Q5005, MAX($M$1:M5004)+1, 0)</f>
        <v>0</v>
      </c>
      <c r="N5005" t="str" cm="1">
        <f t="array" ref="N5005">INDEX($A$9:$F$1048576, $J5005, $K5005 )</f>
        <v>40481</v>
      </c>
      <c r="O5005" t="str" cm="1">
        <f t="array" ref="O5005">INDEX($B$9:$F$1048576, $J5005, $K5005 )</f>
        <v>과학기술인공제회</v>
      </c>
      <c r="P5005" t="str" cm="1">
        <f t="array" ref="P5005">IF( $L5005, TRIM(_xll.IMDP("IR", $G$5&amp;$N5005, $G$6)), "" )</f>
        <v/>
      </c>
      <c r="Q5005" t="b" cm="1">
        <f t="array" ref="Q5005">IF(
    $U$1=1, AND($P5005&lt;&gt;"", $P5005&lt;&gt;"...", $P5005&lt;&gt;"입력오류"),
    IF(
        $U$18=1, AND($P5005&lt;&gt;"", $P5005&lt;&gt;"...", $P5005&lt;&gt;"입력오류", ISNUMBER(FIND(INDEX($T$2:$T$7,$U$1),$P5005))),
        IF(
            $U$17="기타", AND($P5005&lt;&gt;"", $P5005&lt;&gt;"...", $P5005&lt;&gt;"입력오류", NOT(ISNUMBER(FIND($T$21:$T$34,$P5005)))),
            AND($P5005&lt;&gt;"", $P5005&lt;&gt;"...", $P5005&lt;&gt;"입력오류", $T$19=$P5005)
        )
    )
)</f>
        <v>0</v>
      </c>
    </row>
    <row r="5006" spans="9:17">
      <c r="I5006">
        <f t="shared" si="235"/>
        <v>5005</v>
      </c>
      <c r="J5006">
        <f t="shared" si="236"/>
        <v>280</v>
      </c>
      <c r="K5006">
        <f t="shared" si="234"/>
        <v>3</v>
      </c>
      <c r="L5006" t="b">
        <f>COUNTIF($N$2:N5006, N5006)=1</f>
        <v>1</v>
      </c>
      <c r="M5006" s="37">
        <f>IF( $Q5006, MAX($M$1:M5005)+1, 0)</f>
        <v>0</v>
      </c>
      <c r="N5006" t="str" cm="1">
        <f t="array" ref="N5006">INDEX($A$9:$F$1048576, $J5006, $K5006 )</f>
        <v>40634</v>
      </c>
      <c r="O5006" t="str" cm="1">
        <f t="array" ref="O5006">INDEX($B$9:$F$1048576, $J5006, $K5006 )</f>
        <v>SK디앤디</v>
      </c>
      <c r="P5006" t="str" cm="1">
        <f t="array" ref="P5006">IF( $L5006, TRIM(_xll.IMDP("IR", $G$5&amp;$N5006, $G$6)), "" )</f>
        <v/>
      </c>
      <c r="Q5006" t="b" cm="1">
        <f t="array" ref="Q5006">IF(
    $U$1=1, AND($P5006&lt;&gt;"", $P5006&lt;&gt;"...", $P5006&lt;&gt;"입력오류"),
    IF(
        $U$18=1, AND($P5006&lt;&gt;"", $P5006&lt;&gt;"...", $P5006&lt;&gt;"입력오류", ISNUMBER(FIND(INDEX($T$2:$T$7,$U$1),$P5006))),
        IF(
            $U$17="기타", AND($P5006&lt;&gt;"", $P5006&lt;&gt;"...", $P5006&lt;&gt;"입력오류", NOT(ISNUMBER(FIND($T$21:$T$34,$P5006)))),
            AND($P5006&lt;&gt;"", $P5006&lt;&gt;"...", $P5006&lt;&gt;"입력오류", $T$19=$P5006)
        )
    )
)</f>
        <v>0</v>
      </c>
    </row>
    <row r="5007" spans="9:17">
      <c r="I5007">
        <f t="shared" si="235"/>
        <v>5006</v>
      </c>
      <c r="J5007">
        <f t="shared" si="236"/>
        <v>281</v>
      </c>
      <c r="K5007">
        <f t="shared" si="234"/>
        <v>3</v>
      </c>
      <c r="L5007" t="b">
        <f>COUNTIF($N$2:N5007, N5007)=1</f>
        <v>0</v>
      </c>
      <c r="M5007" s="37">
        <f>IF( $Q5007, MAX($M$1:M5006)+1, 0)</f>
        <v>0</v>
      </c>
      <c r="N5007" t="str" cm="1">
        <f t="array" ref="N5007">INDEX($A$9:$F$1048576, $J5007, $K5007 )</f>
        <v>40772</v>
      </c>
      <c r="O5007" t="str" cm="1">
        <f t="array" ref="O5007">INDEX($B$9:$F$1048576, $J5007, $K5007 )</f>
        <v>한국타이어앤테크놀로지</v>
      </c>
      <c r="P5007" t="str" cm="1">
        <f t="array" ref="P5007">IF( $L5007, TRIM(_xll.IMDP("IR", $G$5&amp;$N5007, $G$6)), "" )</f>
        <v/>
      </c>
      <c r="Q5007" t="b" cm="1">
        <f t="array" ref="Q5007">IF(
    $U$1=1, AND($P5007&lt;&gt;"", $P5007&lt;&gt;"...", $P5007&lt;&gt;"입력오류"),
    IF(
        $U$18=1, AND($P5007&lt;&gt;"", $P5007&lt;&gt;"...", $P5007&lt;&gt;"입력오류", ISNUMBER(FIND(INDEX($T$2:$T$7,$U$1),$P5007))),
        IF(
            $U$17="기타", AND($P5007&lt;&gt;"", $P5007&lt;&gt;"...", $P5007&lt;&gt;"입력오류", NOT(ISNUMBER(FIND($T$21:$T$34,$P5007)))),
            AND($P5007&lt;&gt;"", $P5007&lt;&gt;"...", $P5007&lt;&gt;"입력오류", $T$19=$P5007)
        )
    )
)</f>
        <v>0</v>
      </c>
    </row>
    <row r="5008" spans="9:17">
      <c r="I5008">
        <f t="shared" si="235"/>
        <v>5007</v>
      </c>
      <c r="J5008">
        <f t="shared" si="236"/>
        <v>282</v>
      </c>
      <c r="K5008">
        <f t="shared" si="234"/>
        <v>3</v>
      </c>
      <c r="L5008" t="b">
        <f>COUNTIF($N$2:N5008, N5008)=1</f>
        <v>0</v>
      </c>
      <c r="M5008" s="37">
        <f>IF( $Q5008, MAX($M$1:M5007)+1, 0)</f>
        <v>0</v>
      </c>
      <c r="N5008" t="str" cm="1">
        <f t="array" ref="N5008">INDEX($A$9:$F$1048576, $J5008, $K5008 )</f>
        <v>41365</v>
      </c>
      <c r="O5008" t="str" cm="1">
        <f t="array" ref="O5008">INDEX($B$9:$F$1048576, $J5008, $K5008 )</f>
        <v>한국콜마</v>
      </c>
      <c r="P5008" t="str" cm="1">
        <f t="array" ref="P5008">IF( $L5008, TRIM(_xll.IMDP("IR", $G$5&amp;$N5008, $G$6)), "" )</f>
        <v/>
      </c>
      <c r="Q5008" t="b" cm="1">
        <f t="array" ref="Q5008">IF(
    $U$1=1, AND($P5008&lt;&gt;"", $P5008&lt;&gt;"...", $P5008&lt;&gt;"입력오류"),
    IF(
        $U$18=1, AND($P5008&lt;&gt;"", $P5008&lt;&gt;"...", $P5008&lt;&gt;"입력오류", ISNUMBER(FIND(INDEX($T$2:$T$7,$U$1),$P5008))),
        IF(
            $U$17="기타", AND($P5008&lt;&gt;"", $P5008&lt;&gt;"...", $P5008&lt;&gt;"입력오류", NOT(ISNUMBER(FIND($T$21:$T$34,$P5008)))),
            AND($P5008&lt;&gt;"", $P5008&lt;&gt;"...", $P5008&lt;&gt;"입력오류", $T$19=$P5008)
        )
    )
)</f>
        <v>0</v>
      </c>
    </row>
    <row r="5009" spans="9:17">
      <c r="I5009">
        <f t="shared" si="235"/>
        <v>5008</v>
      </c>
      <c r="J5009">
        <f t="shared" si="236"/>
        <v>283</v>
      </c>
      <c r="K5009">
        <f t="shared" si="234"/>
        <v>3</v>
      </c>
      <c r="L5009" t="b">
        <f>COUNTIF($N$2:N5009, N5009)=1</f>
        <v>0</v>
      </c>
      <c r="M5009" s="37">
        <f>IF( $Q5009, MAX($M$1:M5008)+1, 0)</f>
        <v>0</v>
      </c>
      <c r="N5009" t="str" cm="1">
        <f t="array" ref="N5009">INDEX($A$9:$F$1048576, $J5009, $K5009 )</f>
        <v>41440</v>
      </c>
      <c r="O5009" t="str" cm="1">
        <f t="array" ref="O5009">INDEX($B$9:$F$1048576, $J5009, $K5009 )</f>
        <v>신세계센트럴시티</v>
      </c>
      <c r="P5009" t="str" cm="1">
        <f t="array" ref="P5009">IF( $L5009, TRIM(_xll.IMDP("IR", $G$5&amp;$N5009, $G$6)), "" )</f>
        <v/>
      </c>
      <c r="Q5009" t="b" cm="1">
        <f t="array" ref="Q5009">IF(
    $U$1=1, AND($P5009&lt;&gt;"", $P5009&lt;&gt;"...", $P5009&lt;&gt;"입력오류"),
    IF(
        $U$18=1, AND($P5009&lt;&gt;"", $P5009&lt;&gt;"...", $P5009&lt;&gt;"입력오류", ISNUMBER(FIND(INDEX($T$2:$T$7,$U$1),$P5009))),
        IF(
            $U$17="기타", AND($P5009&lt;&gt;"", $P5009&lt;&gt;"...", $P5009&lt;&gt;"입력오류", NOT(ISNUMBER(FIND($T$21:$T$34,$P5009)))),
            AND($P5009&lt;&gt;"", $P5009&lt;&gt;"...", $P5009&lt;&gt;"입력오류", $T$19=$P5009)
        )
    )
)</f>
        <v>0</v>
      </c>
    </row>
    <row r="5010" spans="9:17">
      <c r="I5010">
        <f t="shared" si="235"/>
        <v>5009</v>
      </c>
      <c r="J5010">
        <f t="shared" si="236"/>
        <v>284</v>
      </c>
      <c r="K5010">
        <f t="shared" si="234"/>
        <v>3</v>
      </c>
      <c r="L5010" t="b">
        <f>COUNTIF($N$2:N5010, N5010)=1</f>
        <v>0</v>
      </c>
      <c r="M5010" s="37">
        <f>IF( $Q5010, MAX($M$1:M5009)+1, 0)</f>
        <v>0</v>
      </c>
      <c r="N5010" t="str" cm="1">
        <f t="array" ref="N5010">INDEX($A$9:$F$1048576, $J5010, $K5010 )</f>
        <v>41534</v>
      </c>
      <c r="O5010" t="str" cm="1">
        <f t="array" ref="O5010">INDEX($B$9:$F$1048576, $J5010, $K5010 )</f>
        <v>메리츠캐피탈</v>
      </c>
      <c r="P5010" t="str" cm="1">
        <f t="array" ref="P5010">IF( $L5010, TRIM(_xll.IMDP("IR", $G$5&amp;$N5010, $G$6)), "" )</f>
        <v/>
      </c>
      <c r="Q5010" t="b" cm="1">
        <f t="array" ref="Q5010">IF(
    $U$1=1, AND($P5010&lt;&gt;"", $P5010&lt;&gt;"...", $P5010&lt;&gt;"입력오류"),
    IF(
        $U$18=1, AND($P5010&lt;&gt;"", $P5010&lt;&gt;"...", $P5010&lt;&gt;"입력오류", ISNUMBER(FIND(INDEX($T$2:$T$7,$U$1),$P5010))),
        IF(
            $U$17="기타", AND($P5010&lt;&gt;"", $P5010&lt;&gt;"...", $P5010&lt;&gt;"입력오류", NOT(ISNUMBER(FIND($T$21:$T$34,$P5010)))),
            AND($P5010&lt;&gt;"", $P5010&lt;&gt;"...", $P5010&lt;&gt;"입력오류", $T$19=$P5010)
        )
    )
)</f>
        <v>0</v>
      </c>
    </row>
    <row r="5011" spans="9:17">
      <c r="I5011">
        <f t="shared" si="235"/>
        <v>5010</v>
      </c>
      <c r="J5011">
        <f t="shared" si="236"/>
        <v>285</v>
      </c>
      <c r="K5011">
        <f t="shared" si="234"/>
        <v>3</v>
      </c>
      <c r="L5011" t="b">
        <f>COUNTIF($N$2:N5011, N5011)=1</f>
        <v>0</v>
      </c>
      <c r="M5011" s="37">
        <f>IF( $Q5011, MAX($M$1:M5010)+1, 0)</f>
        <v>0</v>
      </c>
      <c r="N5011" t="str" cm="1">
        <f t="array" ref="N5011">INDEX($A$9:$F$1048576, $J5011, $K5011 )</f>
        <v>42147</v>
      </c>
      <c r="O5011" t="str" cm="1">
        <f t="array" ref="O5011">INDEX($B$9:$F$1048576, $J5011, $K5011 )</f>
        <v>우리카드</v>
      </c>
      <c r="P5011" t="str" cm="1">
        <f t="array" ref="P5011">IF( $L5011, TRIM(_xll.IMDP("IR", $G$5&amp;$N5011, $G$6)), "" )</f>
        <v/>
      </c>
      <c r="Q5011" t="b" cm="1">
        <f t="array" ref="Q5011">IF(
    $U$1=1, AND($P5011&lt;&gt;"", $P5011&lt;&gt;"...", $P5011&lt;&gt;"입력오류"),
    IF(
        $U$18=1, AND($P5011&lt;&gt;"", $P5011&lt;&gt;"...", $P5011&lt;&gt;"입력오류", ISNUMBER(FIND(INDEX($T$2:$T$7,$U$1),$P5011))),
        IF(
            $U$17="기타", AND($P5011&lt;&gt;"", $P5011&lt;&gt;"...", $P5011&lt;&gt;"입력오류", NOT(ISNUMBER(FIND($T$21:$T$34,$P5011)))),
            AND($P5011&lt;&gt;"", $P5011&lt;&gt;"...", $P5011&lt;&gt;"입력오류", $T$19=$P5011)
        )
    )
)</f>
        <v>0</v>
      </c>
    </row>
    <row r="5012" spans="9:17">
      <c r="I5012">
        <f t="shared" si="235"/>
        <v>5011</v>
      </c>
      <c r="J5012">
        <f t="shared" si="236"/>
        <v>286</v>
      </c>
      <c r="K5012">
        <f t="shared" si="234"/>
        <v>3</v>
      </c>
      <c r="L5012" t="b">
        <f>COUNTIF($N$2:N5012, N5012)=1</f>
        <v>0</v>
      </c>
      <c r="M5012" s="37">
        <f>IF( $Q5012, MAX($M$1:M5011)+1, 0)</f>
        <v>0</v>
      </c>
      <c r="N5012" t="str" cm="1">
        <f t="array" ref="N5012">INDEX($A$9:$F$1048576, $J5012, $K5012 )</f>
        <v>42411</v>
      </c>
      <c r="O5012" t="str" cm="1">
        <f t="array" ref="O5012">INDEX($B$9:$F$1048576, $J5012, $K5012 )</f>
        <v>아이엠캐피탈</v>
      </c>
      <c r="P5012" t="str" cm="1">
        <f t="array" ref="P5012">IF( $L5012, TRIM(_xll.IMDP("IR", $G$5&amp;$N5012, $G$6)), "" )</f>
        <v/>
      </c>
      <c r="Q5012" t="b" cm="1">
        <f t="array" ref="Q5012">IF(
    $U$1=1, AND($P5012&lt;&gt;"", $P5012&lt;&gt;"...", $P5012&lt;&gt;"입력오류"),
    IF(
        $U$18=1, AND($P5012&lt;&gt;"", $P5012&lt;&gt;"...", $P5012&lt;&gt;"입력오류", ISNUMBER(FIND(INDEX($T$2:$T$7,$U$1),$P5012))),
        IF(
            $U$17="기타", AND($P5012&lt;&gt;"", $P5012&lt;&gt;"...", $P5012&lt;&gt;"입력오류", NOT(ISNUMBER(FIND($T$21:$T$34,$P5012)))),
            AND($P5012&lt;&gt;"", $P5012&lt;&gt;"...", $P5012&lt;&gt;"입력오류", $T$19=$P5012)
        )
    )
)</f>
        <v>0</v>
      </c>
    </row>
    <row r="5013" spans="9:17">
      <c r="I5013">
        <f t="shared" si="235"/>
        <v>5012</v>
      </c>
      <c r="J5013">
        <f t="shared" si="236"/>
        <v>287</v>
      </c>
      <c r="K5013">
        <f t="shared" si="234"/>
        <v>3</v>
      </c>
      <c r="L5013" t="b">
        <f>COUNTIF($N$2:N5013, N5013)=1</f>
        <v>1</v>
      </c>
      <c r="M5013" s="37">
        <f>IF( $Q5013, MAX($M$1:M5012)+1, 0)</f>
        <v>0</v>
      </c>
      <c r="N5013" t="str" cm="1">
        <f t="array" ref="N5013">INDEX($A$9:$F$1048576, $J5013, $K5013 )</f>
        <v>42412</v>
      </c>
      <c r="O5013" t="str" cm="1">
        <f t="array" ref="O5013">INDEX($B$9:$F$1048576, $J5013, $K5013 )</f>
        <v>케이티에스테이트</v>
      </c>
      <c r="P5013" t="str" cm="1">
        <f t="array" ref="P5013">IF( $L5013, TRIM(_xll.IMDP("IR", $G$5&amp;$N5013, $G$6)), "" )</f>
        <v/>
      </c>
      <c r="Q5013" t="b" cm="1">
        <f t="array" ref="Q5013">IF(
    $U$1=1, AND($P5013&lt;&gt;"", $P5013&lt;&gt;"...", $P5013&lt;&gt;"입력오류"),
    IF(
        $U$18=1, AND($P5013&lt;&gt;"", $P5013&lt;&gt;"...", $P5013&lt;&gt;"입력오류", ISNUMBER(FIND(INDEX($T$2:$T$7,$U$1),$P5013))),
        IF(
            $U$17="기타", AND($P5013&lt;&gt;"", $P5013&lt;&gt;"...", $P5013&lt;&gt;"입력오류", NOT(ISNUMBER(FIND($T$21:$T$34,$P5013)))),
            AND($P5013&lt;&gt;"", $P5013&lt;&gt;"...", $P5013&lt;&gt;"입력오류", $T$19=$P5013)
        )
    )
)</f>
        <v>0</v>
      </c>
    </row>
    <row r="5014" spans="9:17">
      <c r="I5014">
        <f t="shared" si="235"/>
        <v>5013</v>
      </c>
      <c r="J5014">
        <f t="shared" si="236"/>
        <v>288</v>
      </c>
      <c r="K5014">
        <f t="shared" si="234"/>
        <v>3</v>
      </c>
      <c r="L5014" t="b">
        <f>COUNTIF($N$2:N5014, N5014)=1</f>
        <v>0</v>
      </c>
      <c r="M5014" s="37">
        <f>IF( $Q5014, MAX($M$1:M5013)+1, 0)</f>
        <v>0</v>
      </c>
      <c r="N5014" t="str" cm="1">
        <f t="array" ref="N5014">INDEX($A$9:$F$1048576, $J5014, $K5014 )</f>
        <v>43076</v>
      </c>
      <c r="O5014" t="str" cm="1">
        <f t="array" ref="O5014">INDEX($B$9:$F$1048576, $J5014, $K5014 )</f>
        <v>에스케이인천석유화학</v>
      </c>
      <c r="P5014" t="str" cm="1">
        <f t="array" ref="P5014">IF( $L5014, TRIM(_xll.IMDP("IR", $G$5&amp;$N5014, $G$6)), "" )</f>
        <v/>
      </c>
      <c r="Q5014" t="b" cm="1">
        <f t="array" ref="Q5014">IF(
    $U$1=1, AND($P5014&lt;&gt;"", $P5014&lt;&gt;"...", $P5014&lt;&gt;"입력오류"),
    IF(
        $U$18=1, AND($P5014&lt;&gt;"", $P5014&lt;&gt;"...", $P5014&lt;&gt;"입력오류", ISNUMBER(FIND(INDEX($T$2:$T$7,$U$1),$P5014))),
        IF(
            $U$17="기타", AND($P5014&lt;&gt;"", $P5014&lt;&gt;"...", $P5014&lt;&gt;"입력오류", NOT(ISNUMBER(FIND($T$21:$T$34,$P5014)))),
            AND($P5014&lt;&gt;"", $P5014&lt;&gt;"...", $P5014&lt;&gt;"입력오류", $T$19=$P5014)
        )
    )
)</f>
        <v>0</v>
      </c>
    </row>
    <row r="5015" spans="9:17">
      <c r="I5015">
        <f t="shared" si="235"/>
        <v>5014</v>
      </c>
      <c r="J5015">
        <f t="shared" si="236"/>
        <v>289</v>
      </c>
      <c r="K5015">
        <f t="shared" si="234"/>
        <v>3</v>
      </c>
      <c r="L5015" t="b">
        <f>COUNTIF($N$2:N5015, N5015)=1</f>
        <v>1</v>
      </c>
      <c r="M5015" s="37">
        <f>IF( $Q5015, MAX($M$1:M5014)+1, 0)</f>
        <v>0</v>
      </c>
      <c r="N5015" t="str" cm="1">
        <f t="array" ref="N5015">INDEX($A$9:$F$1048576, $J5015, $K5015 )</f>
        <v>43148</v>
      </c>
      <c r="O5015" t="str" cm="1">
        <f t="array" ref="O5015">INDEX($B$9:$F$1048576, $J5015, $K5015 )</f>
        <v>포스코기술투자</v>
      </c>
      <c r="P5015" t="str" cm="1">
        <f t="array" ref="P5015">IF( $L5015, TRIM(_xll.IMDP("IR", $G$5&amp;$N5015, $G$6)), "" )</f>
        <v/>
      </c>
      <c r="Q5015" t="b" cm="1">
        <f t="array" ref="Q5015">IF(
    $U$1=1, AND($P5015&lt;&gt;"", $P5015&lt;&gt;"...", $P5015&lt;&gt;"입력오류"),
    IF(
        $U$18=1, AND($P5015&lt;&gt;"", $P5015&lt;&gt;"...", $P5015&lt;&gt;"입력오류", ISNUMBER(FIND(INDEX($T$2:$T$7,$U$1),$P5015))),
        IF(
            $U$17="기타", AND($P5015&lt;&gt;"", $P5015&lt;&gt;"...", $P5015&lt;&gt;"입력오류", NOT(ISNUMBER(FIND($T$21:$T$34,$P5015)))),
            AND($P5015&lt;&gt;"", $P5015&lt;&gt;"...", $P5015&lt;&gt;"입력오류", $T$19=$P5015)
        )
    )
)</f>
        <v>0</v>
      </c>
    </row>
    <row r="5016" spans="9:17">
      <c r="I5016">
        <f t="shared" si="235"/>
        <v>5015</v>
      </c>
      <c r="J5016">
        <f t="shared" si="236"/>
        <v>290</v>
      </c>
      <c r="K5016">
        <f t="shared" si="234"/>
        <v>3</v>
      </c>
      <c r="L5016" t="b">
        <f>COUNTIF($N$2:N5016, N5016)=1</f>
        <v>1</v>
      </c>
      <c r="M5016" s="37">
        <f>IF( $Q5016, MAX($M$1:M5015)+1, 0)</f>
        <v>0</v>
      </c>
      <c r="N5016" t="str" cm="1">
        <f t="array" ref="N5016">INDEX($A$9:$F$1048576, $J5016, $K5016 )</f>
        <v>44569</v>
      </c>
      <c r="O5016" t="str" cm="1">
        <f t="array" ref="O5016">INDEX($B$9:$F$1048576, $J5016, $K5016 )</f>
        <v>신한자산신탁</v>
      </c>
      <c r="P5016" t="str" cm="1">
        <f t="array" ref="P5016">IF( $L5016, TRIM(_xll.IMDP("IR", $G$5&amp;$N5016, $G$6)), "" )</f>
        <v/>
      </c>
      <c r="Q5016" t="b" cm="1">
        <f t="array" ref="Q5016">IF(
    $U$1=1, AND($P5016&lt;&gt;"", $P5016&lt;&gt;"...", $P5016&lt;&gt;"입력오류"),
    IF(
        $U$18=1, AND($P5016&lt;&gt;"", $P5016&lt;&gt;"...", $P5016&lt;&gt;"입력오류", ISNUMBER(FIND(INDEX($T$2:$T$7,$U$1),$P5016))),
        IF(
            $U$17="기타", AND($P5016&lt;&gt;"", $P5016&lt;&gt;"...", $P5016&lt;&gt;"입력오류", NOT(ISNUMBER(FIND($T$21:$T$34,$P5016)))),
            AND($P5016&lt;&gt;"", $P5016&lt;&gt;"...", $P5016&lt;&gt;"입력오류", $T$19=$P5016)
        )
    )
)</f>
        <v>0</v>
      </c>
    </row>
    <row r="5017" spans="9:17">
      <c r="I5017">
        <f t="shared" si="235"/>
        <v>5016</v>
      </c>
      <c r="J5017">
        <f t="shared" si="236"/>
        <v>291</v>
      </c>
      <c r="K5017">
        <f t="shared" si="234"/>
        <v>3</v>
      </c>
      <c r="L5017" t="b">
        <f>COUNTIF($N$2:N5017, N5017)=1</f>
        <v>1</v>
      </c>
      <c r="M5017" s="37">
        <f>IF( $Q5017, MAX($M$1:M5016)+1, 0)</f>
        <v>0</v>
      </c>
      <c r="N5017" t="str" cm="1">
        <f t="array" ref="N5017">INDEX($A$9:$F$1048576, $J5017, $K5017 )</f>
        <v>44660</v>
      </c>
      <c r="O5017" t="str" cm="1">
        <f t="array" ref="O5017">INDEX($B$9:$F$1048576, $J5017, $K5017 )</f>
        <v>코리아신탁</v>
      </c>
      <c r="P5017" t="str" cm="1">
        <f t="array" ref="P5017">IF( $L5017, TRIM(_xll.IMDP("IR", $G$5&amp;$N5017, $G$6)), "" )</f>
        <v/>
      </c>
      <c r="Q5017" t="b" cm="1">
        <f t="array" ref="Q5017">IF(
    $U$1=1, AND($P5017&lt;&gt;"", $P5017&lt;&gt;"...", $P5017&lt;&gt;"입력오류"),
    IF(
        $U$18=1, AND($P5017&lt;&gt;"", $P5017&lt;&gt;"...", $P5017&lt;&gt;"입력오류", ISNUMBER(FIND(INDEX($T$2:$T$7,$U$1),$P5017))),
        IF(
            $U$17="기타", AND($P5017&lt;&gt;"", $P5017&lt;&gt;"...", $P5017&lt;&gt;"입력오류", NOT(ISNUMBER(FIND($T$21:$T$34,$P5017)))),
            AND($P5017&lt;&gt;"", $P5017&lt;&gt;"...", $P5017&lt;&gt;"입력오류", $T$19=$P5017)
        )
    )
)</f>
        <v>0</v>
      </c>
    </row>
    <row r="5018" spans="9:17">
      <c r="I5018">
        <f t="shared" si="235"/>
        <v>5017</v>
      </c>
      <c r="J5018">
        <f t="shared" si="236"/>
        <v>292</v>
      </c>
      <c r="K5018">
        <f t="shared" si="234"/>
        <v>3</v>
      </c>
      <c r="L5018" t="b">
        <f>COUNTIF($N$2:N5018, N5018)=1</f>
        <v>0</v>
      </c>
      <c r="M5018" s="37">
        <f>IF( $Q5018, MAX($M$1:M5017)+1, 0)</f>
        <v>0</v>
      </c>
      <c r="N5018" t="str" cm="1">
        <f t="array" ref="N5018">INDEX($A$9:$F$1048576, $J5018, $K5018 )</f>
        <v>44919</v>
      </c>
      <c r="O5018" t="str" cm="1">
        <f t="array" ref="O5018">INDEX($B$9:$F$1048576, $J5018, $K5018 )</f>
        <v>HK이노엔</v>
      </c>
      <c r="P5018" t="str" cm="1">
        <f t="array" ref="P5018">IF( $L5018, TRIM(_xll.IMDP("IR", $G$5&amp;$N5018, $G$6)), "" )</f>
        <v/>
      </c>
      <c r="Q5018" t="b" cm="1">
        <f t="array" ref="Q5018">IF(
    $U$1=1, AND($P5018&lt;&gt;"", $P5018&lt;&gt;"...", $P5018&lt;&gt;"입력오류"),
    IF(
        $U$18=1, AND($P5018&lt;&gt;"", $P5018&lt;&gt;"...", $P5018&lt;&gt;"입력오류", ISNUMBER(FIND(INDEX($T$2:$T$7,$U$1),$P5018))),
        IF(
            $U$17="기타", AND($P5018&lt;&gt;"", $P5018&lt;&gt;"...", $P5018&lt;&gt;"입력오류", NOT(ISNUMBER(FIND($T$21:$T$34,$P5018)))),
            AND($P5018&lt;&gt;"", $P5018&lt;&gt;"...", $P5018&lt;&gt;"입력오류", $T$19=$P5018)
        )
    )
)</f>
        <v>0</v>
      </c>
    </row>
    <row r="5019" spans="9:17">
      <c r="I5019">
        <f t="shared" si="235"/>
        <v>5018</v>
      </c>
      <c r="J5019">
        <f t="shared" si="236"/>
        <v>293</v>
      </c>
      <c r="K5019">
        <f t="shared" si="234"/>
        <v>3</v>
      </c>
      <c r="L5019" t="b">
        <f>COUNTIF($N$2:N5019, N5019)=1</f>
        <v>1</v>
      </c>
      <c r="M5019" s="37">
        <f>IF( $Q5019, MAX($M$1:M5018)+1, 0)</f>
        <v>0</v>
      </c>
      <c r="N5019" t="str" cm="1">
        <f t="array" ref="N5019">INDEX($A$9:$F$1048576, $J5019, $K5019 )</f>
        <v>45917</v>
      </c>
      <c r="O5019" t="str" cm="1">
        <f t="array" ref="O5019">INDEX($B$9:$F$1048576, $J5019, $K5019 )</f>
        <v>농심캐피탈</v>
      </c>
      <c r="P5019" t="str" cm="1">
        <f t="array" ref="P5019">IF( $L5019, TRIM(_xll.IMDP("IR", $G$5&amp;$N5019, $G$6)), "" )</f>
        <v/>
      </c>
      <c r="Q5019" t="b" cm="1">
        <f t="array" ref="Q5019">IF(
    $U$1=1, AND($P5019&lt;&gt;"", $P5019&lt;&gt;"...", $P5019&lt;&gt;"입력오류"),
    IF(
        $U$18=1, AND($P5019&lt;&gt;"", $P5019&lt;&gt;"...", $P5019&lt;&gt;"입력오류", ISNUMBER(FIND(INDEX($T$2:$T$7,$U$1),$P5019))),
        IF(
            $U$17="기타", AND($P5019&lt;&gt;"", $P5019&lt;&gt;"...", $P5019&lt;&gt;"입력오류", NOT(ISNUMBER(FIND($T$21:$T$34,$P5019)))),
            AND($P5019&lt;&gt;"", $P5019&lt;&gt;"...", $P5019&lt;&gt;"입력오류", $T$19=$P5019)
        )
    )
)</f>
        <v>0</v>
      </c>
    </row>
    <row r="5020" spans="9:17">
      <c r="I5020">
        <f t="shared" si="235"/>
        <v>5019</v>
      </c>
      <c r="J5020">
        <f t="shared" si="236"/>
        <v>294</v>
      </c>
      <c r="K5020">
        <f t="shared" si="234"/>
        <v>3</v>
      </c>
      <c r="L5020" t="b">
        <f>COUNTIF($N$2:N5020, N5020)=1</f>
        <v>1</v>
      </c>
      <c r="M5020" s="37">
        <f>IF( $Q5020, MAX($M$1:M5019)+1, 0)</f>
        <v>0</v>
      </c>
      <c r="N5020" t="str" cm="1">
        <f t="array" ref="N5020">INDEX($A$9:$F$1048576, $J5020, $K5020 )</f>
        <v>46017</v>
      </c>
      <c r="O5020" t="str" cm="1">
        <f t="array" ref="O5020">INDEX($B$9:$F$1048576, $J5020, $K5020 )</f>
        <v>에이치라인해운</v>
      </c>
      <c r="P5020" t="str" cm="1">
        <f t="array" ref="P5020">IF( $L5020, TRIM(_xll.IMDP("IR", $G$5&amp;$N5020, $G$6)), "" )</f>
        <v/>
      </c>
      <c r="Q5020" t="b" cm="1">
        <f t="array" ref="Q5020">IF(
    $U$1=1, AND($P5020&lt;&gt;"", $P5020&lt;&gt;"...", $P5020&lt;&gt;"입력오류"),
    IF(
        $U$18=1, AND($P5020&lt;&gt;"", $P5020&lt;&gt;"...", $P5020&lt;&gt;"입력오류", ISNUMBER(FIND(INDEX($T$2:$T$7,$U$1),$P5020))),
        IF(
            $U$17="기타", AND($P5020&lt;&gt;"", $P5020&lt;&gt;"...", $P5020&lt;&gt;"입력오류", NOT(ISNUMBER(FIND($T$21:$T$34,$P5020)))),
            AND($P5020&lt;&gt;"", $P5020&lt;&gt;"...", $P5020&lt;&gt;"입력오류", $T$19=$P5020)
        )
    )
)</f>
        <v>0</v>
      </c>
    </row>
    <row r="5021" spans="9:17">
      <c r="I5021">
        <f t="shared" si="235"/>
        <v>5020</v>
      </c>
      <c r="J5021">
        <f t="shared" si="236"/>
        <v>295</v>
      </c>
      <c r="K5021">
        <f t="shared" si="234"/>
        <v>3</v>
      </c>
      <c r="L5021" t="b">
        <f>COUNTIF($N$2:N5021, N5021)=1</f>
        <v>0</v>
      </c>
      <c r="M5021" s="37">
        <f>IF( $Q5021, MAX($M$1:M5020)+1, 0)</f>
        <v>0</v>
      </c>
      <c r="N5021" t="str" cm="1">
        <f t="array" ref="N5021">INDEX($A$9:$F$1048576, $J5021, $K5021 )</f>
        <v>46225</v>
      </c>
      <c r="O5021" t="str" cm="1">
        <f t="array" ref="O5021">INDEX($B$9:$F$1048576, $J5021, $K5021 )</f>
        <v>하나카드</v>
      </c>
      <c r="P5021" t="str" cm="1">
        <f t="array" ref="P5021">IF( $L5021, TRIM(_xll.IMDP("IR", $G$5&amp;$N5021, $G$6)), "" )</f>
        <v/>
      </c>
      <c r="Q5021" t="b" cm="1">
        <f t="array" ref="Q5021">IF(
    $U$1=1, AND($P5021&lt;&gt;"", $P5021&lt;&gt;"...", $P5021&lt;&gt;"입력오류"),
    IF(
        $U$18=1, AND($P5021&lt;&gt;"", $P5021&lt;&gt;"...", $P5021&lt;&gt;"입력오류", ISNUMBER(FIND(INDEX($T$2:$T$7,$U$1),$P5021))),
        IF(
            $U$17="기타", AND($P5021&lt;&gt;"", $P5021&lt;&gt;"...", $P5021&lt;&gt;"입력오류", NOT(ISNUMBER(FIND($T$21:$T$34,$P5021)))),
            AND($P5021&lt;&gt;"", $P5021&lt;&gt;"...", $P5021&lt;&gt;"입력오류", $T$19=$P5021)
        )
    )
)</f>
        <v>0</v>
      </c>
    </row>
    <row r="5022" spans="9:17">
      <c r="I5022">
        <f t="shared" si="235"/>
        <v>5021</v>
      </c>
      <c r="J5022">
        <f t="shared" si="236"/>
        <v>296</v>
      </c>
      <c r="K5022">
        <f t="shared" si="234"/>
        <v>3</v>
      </c>
      <c r="L5022" t="b">
        <f>COUNTIF($N$2:N5022, N5022)=1</f>
        <v>0</v>
      </c>
      <c r="M5022" s="37">
        <f>IF( $Q5022, MAX($M$1:M5021)+1, 0)</f>
        <v>0</v>
      </c>
      <c r="N5022" t="str" cm="1">
        <f t="array" ref="N5022">INDEX($A$9:$F$1048576, $J5022, $K5022 )</f>
        <v>46226</v>
      </c>
      <c r="O5022" t="str" cm="1">
        <f t="array" ref="O5022">INDEX($B$9:$F$1048576, $J5022, $K5022 )</f>
        <v>에스케이어드밴스드</v>
      </c>
      <c r="P5022" t="str" cm="1">
        <f t="array" ref="P5022">IF( $L5022, TRIM(_xll.IMDP("IR", $G$5&amp;$N5022, $G$6)), "" )</f>
        <v/>
      </c>
      <c r="Q5022" t="b" cm="1">
        <f t="array" ref="Q5022">IF(
    $U$1=1, AND($P5022&lt;&gt;"", $P5022&lt;&gt;"...", $P5022&lt;&gt;"입력오류"),
    IF(
        $U$18=1, AND($P5022&lt;&gt;"", $P5022&lt;&gt;"...", $P5022&lt;&gt;"입력오류", ISNUMBER(FIND(INDEX($T$2:$T$7,$U$1),$P5022))),
        IF(
            $U$17="기타", AND($P5022&lt;&gt;"", $P5022&lt;&gt;"...", $P5022&lt;&gt;"입력오류", NOT(ISNUMBER(FIND($T$21:$T$34,$P5022)))),
            AND($P5022&lt;&gt;"", $P5022&lt;&gt;"...", $P5022&lt;&gt;"입력오류", $T$19=$P5022)
        )
    )
)</f>
        <v>0</v>
      </c>
    </row>
    <row r="5023" spans="9:17">
      <c r="I5023">
        <f t="shared" si="235"/>
        <v>5022</v>
      </c>
      <c r="J5023">
        <f t="shared" si="236"/>
        <v>297</v>
      </c>
      <c r="K5023">
        <f t="shared" si="234"/>
        <v>3</v>
      </c>
      <c r="L5023" t="b">
        <f>COUNTIF($N$2:N5023, N5023)=1</f>
        <v>0</v>
      </c>
      <c r="M5023" s="37">
        <f>IF( $Q5023, MAX($M$1:M5022)+1, 0)</f>
        <v>0</v>
      </c>
      <c r="N5023" t="str" cm="1">
        <f t="array" ref="N5023">INDEX($A$9:$F$1048576, $J5023, $K5023 )</f>
        <v>46852</v>
      </c>
      <c r="O5023" t="str" cm="1">
        <f t="array" ref="O5023">INDEX($B$9:$F$1048576, $J5023, $K5023 )</f>
        <v>미래에셋자산운용</v>
      </c>
      <c r="P5023" t="str" cm="1">
        <f t="array" ref="P5023">IF( $L5023, TRIM(_xll.IMDP("IR", $G$5&amp;$N5023, $G$6)), "" )</f>
        <v/>
      </c>
      <c r="Q5023" t="b" cm="1">
        <f t="array" ref="Q5023">IF(
    $U$1=1, AND($P5023&lt;&gt;"", $P5023&lt;&gt;"...", $P5023&lt;&gt;"입력오류"),
    IF(
        $U$18=1, AND($P5023&lt;&gt;"", $P5023&lt;&gt;"...", $P5023&lt;&gt;"입력오류", ISNUMBER(FIND(INDEX($T$2:$T$7,$U$1),$P5023))),
        IF(
            $U$17="기타", AND($P5023&lt;&gt;"", $P5023&lt;&gt;"...", $P5023&lt;&gt;"입력오류", NOT(ISNUMBER(FIND($T$21:$T$34,$P5023)))),
            AND($P5023&lt;&gt;"", $P5023&lt;&gt;"...", $P5023&lt;&gt;"입력오류", $T$19=$P5023)
        )
    )
)</f>
        <v>0</v>
      </c>
    </row>
    <row r="5024" spans="9:17">
      <c r="I5024">
        <f t="shared" si="235"/>
        <v>5023</v>
      </c>
      <c r="J5024">
        <f t="shared" si="236"/>
        <v>298</v>
      </c>
      <c r="K5024">
        <f t="shared" si="234"/>
        <v>3</v>
      </c>
      <c r="L5024" t="b">
        <f>COUNTIF($N$2:N5024, N5024)=1</f>
        <v>0</v>
      </c>
      <c r="M5024" s="37">
        <f>IF( $Q5024, MAX($M$1:M5023)+1, 0)</f>
        <v>0</v>
      </c>
      <c r="N5024" t="str" cm="1">
        <f t="array" ref="N5024">INDEX($A$9:$F$1048576, $J5024, $K5024 )</f>
        <v>46860</v>
      </c>
      <c r="O5024" t="str" cm="1">
        <f t="array" ref="O5024">INDEX($B$9:$F$1048576, $J5024, $K5024 )</f>
        <v>한국투자캐피탈</v>
      </c>
      <c r="P5024" t="str" cm="1">
        <f t="array" ref="P5024">IF( $L5024, TRIM(_xll.IMDP("IR", $G$5&amp;$N5024, $G$6)), "" )</f>
        <v/>
      </c>
      <c r="Q5024" t="b" cm="1">
        <f t="array" ref="Q5024">IF(
    $U$1=1, AND($P5024&lt;&gt;"", $P5024&lt;&gt;"...", $P5024&lt;&gt;"입력오류"),
    IF(
        $U$18=1, AND($P5024&lt;&gt;"", $P5024&lt;&gt;"...", $P5024&lt;&gt;"입력오류", ISNUMBER(FIND(INDEX($T$2:$T$7,$U$1),$P5024))),
        IF(
            $U$17="기타", AND($P5024&lt;&gt;"", $P5024&lt;&gt;"...", $P5024&lt;&gt;"입력오류", NOT(ISNUMBER(FIND($T$21:$T$34,$P5024)))),
            AND($P5024&lt;&gt;"", $P5024&lt;&gt;"...", $P5024&lt;&gt;"입력오류", $T$19=$P5024)
        )
    )
)</f>
        <v>0</v>
      </c>
    </row>
    <row r="5025" spans="9:17">
      <c r="I5025">
        <f t="shared" si="235"/>
        <v>5024</v>
      </c>
      <c r="J5025">
        <f t="shared" si="236"/>
        <v>299</v>
      </c>
      <c r="K5025">
        <f t="shared" si="234"/>
        <v>3</v>
      </c>
      <c r="L5025" t="b">
        <f>COUNTIF($N$2:N5025, N5025)=1</f>
        <v>0</v>
      </c>
      <c r="M5025" s="37">
        <f>IF( $Q5025, MAX($M$1:M5024)+1, 0)</f>
        <v>0</v>
      </c>
      <c r="N5025" t="str" cm="1">
        <f t="array" ref="N5025">INDEX($A$9:$F$1048576, $J5025, $K5025 )</f>
        <v>47104</v>
      </c>
      <c r="O5025" t="str" cm="1">
        <f t="array" ref="O5025">INDEX($B$9:$F$1048576, $J5025, $K5025 )</f>
        <v>한솔제지</v>
      </c>
      <c r="P5025" t="str" cm="1">
        <f t="array" ref="P5025">IF( $L5025, TRIM(_xll.IMDP("IR", $G$5&amp;$N5025, $G$6)), "" )</f>
        <v/>
      </c>
      <c r="Q5025" t="b" cm="1">
        <f t="array" ref="Q5025">IF(
    $U$1=1, AND($P5025&lt;&gt;"", $P5025&lt;&gt;"...", $P5025&lt;&gt;"입력오류"),
    IF(
        $U$18=1, AND($P5025&lt;&gt;"", $P5025&lt;&gt;"...", $P5025&lt;&gt;"입력오류", ISNUMBER(FIND(INDEX($T$2:$T$7,$U$1),$P5025))),
        IF(
            $U$17="기타", AND($P5025&lt;&gt;"", $P5025&lt;&gt;"...", $P5025&lt;&gt;"입력오류", NOT(ISNUMBER(FIND($T$21:$T$34,$P5025)))),
            AND($P5025&lt;&gt;"", $P5025&lt;&gt;"...", $P5025&lt;&gt;"입력오류", $T$19=$P5025)
        )
    )
)</f>
        <v>0</v>
      </c>
    </row>
    <row r="5026" spans="9:17">
      <c r="I5026">
        <f t="shared" si="235"/>
        <v>5025</v>
      </c>
      <c r="J5026">
        <f t="shared" si="236"/>
        <v>300</v>
      </c>
      <c r="K5026">
        <f t="shared" si="234"/>
        <v>3</v>
      </c>
      <c r="L5026" t="b">
        <f>COUNTIF($N$2:N5026, N5026)=1</f>
        <v>1</v>
      </c>
      <c r="M5026" s="37">
        <f>IF( $Q5026, MAX($M$1:M5025)+1, 0)</f>
        <v>0</v>
      </c>
      <c r="N5026" t="str" cm="1">
        <f t="array" ref="N5026">INDEX($A$9:$F$1048576, $J5026, $K5026 )</f>
        <v>48631</v>
      </c>
      <c r="O5026" t="str" cm="1">
        <f t="array" ref="O5026">INDEX($B$9:$F$1048576, $J5026, $K5026 )</f>
        <v>주택도시보증공사</v>
      </c>
      <c r="P5026" t="str" cm="1">
        <f t="array" ref="P5026">IF( $L5026, TRIM(_xll.IMDP("IR", $G$5&amp;$N5026, $G$6)), "" )</f>
        <v/>
      </c>
      <c r="Q5026" t="b" cm="1">
        <f t="array" ref="Q5026">IF(
    $U$1=1, AND($P5026&lt;&gt;"", $P5026&lt;&gt;"...", $P5026&lt;&gt;"입력오류"),
    IF(
        $U$18=1, AND($P5026&lt;&gt;"", $P5026&lt;&gt;"...", $P5026&lt;&gt;"입력오류", ISNUMBER(FIND(INDEX($T$2:$T$7,$U$1),$P5026))),
        IF(
            $U$17="기타", AND($P5026&lt;&gt;"", $P5026&lt;&gt;"...", $P5026&lt;&gt;"입력오류", NOT(ISNUMBER(FIND($T$21:$T$34,$P5026)))),
            AND($P5026&lt;&gt;"", $P5026&lt;&gt;"...", $P5026&lt;&gt;"입력오류", $T$19=$P5026)
        )
    )
)</f>
        <v>0</v>
      </c>
    </row>
    <row r="5027" spans="9:17">
      <c r="I5027">
        <f t="shared" si="235"/>
        <v>5026</v>
      </c>
      <c r="J5027">
        <f t="shared" si="236"/>
        <v>301</v>
      </c>
      <c r="K5027">
        <f t="shared" si="234"/>
        <v>3</v>
      </c>
      <c r="L5027" t="b">
        <f>COUNTIF($N$2:N5027, N5027)=1</f>
        <v>1</v>
      </c>
      <c r="M5027" s="37">
        <f>IF( $Q5027, MAX($M$1:M5026)+1, 0)</f>
        <v>0</v>
      </c>
      <c r="N5027" t="str" cm="1">
        <f t="array" ref="N5027">INDEX($A$9:$F$1048576, $J5027, $K5027 )</f>
        <v>48968</v>
      </c>
      <c r="O5027" t="str" cm="1">
        <f t="array" ref="O5027">INDEX($B$9:$F$1048576, $J5027, $K5027 )</f>
        <v>엘아이지</v>
      </c>
      <c r="P5027" t="str" cm="1">
        <f t="array" ref="P5027">IF( $L5027, TRIM(_xll.IMDP("IR", $G$5&amp;$N5027, $G$6)), "" )</f>
        <v/>
      </c>
      <c r="Q5027" t="b" cm="1">
        <f t="array" ref="Q5027">IF(
    $U$1=1, AND($P5027&lt;&gt;"", $P5027&lt;&gt;"...", $P5027&lt;&gt;"입력오류"),
    IF(
        $U$18=1, AND($P5027&lt;&gt;"", $P5027&lt;&gt;"...", $P5027&lt;&gt;"입력오류", ISNUMBER(FIND(INDEX($T$2:$T$7,$U$1),$P5027))),
        IF(
            $U$17="기타", AND($P5027&lt;&gt;"", $P5027&lt;&gt;"...", $P5027&lt;&gt;"입력오류", NOT(ISNUMBER(FIND($T$21:$T$34,$P5027)))),
            AND($P5027&lt;&gt;"", $P5027&lt;&gt;"...", $P5027&lt;&gt;"입력오류", $T$19=$P5027)
        )
    )
)</f>
        <v>0</v>
      </c>
    </row>
    <row r="5028" spans="9:17">
      <c r="I5028">
        <f t="shared" si="235"/>
        <v>5027</v>
      </c>
      <c r="J5028">
        <f t="shared" si="236"/>
        <v>302</v>
      </c>
      <c r="K5028">
        <f t="shared" si="234"/>
        <v>3</v>
      </c>
      <c r="L5028" t="b">
        <f>COUNTIF($N$2:N5028, N5028)=1</f>
        <v>1</v>
      </c>
      <c r="M5028" s="37">
        <f>IF( $Q5028, MAX($M$1:M5027)+1, 0)</f>
        <v>0</v>
      </c>
      <c r="N5028" t="str" cm="1">
        <f t="array" ref="N5028">INDEX($A$9:$F$1048576, $J5028, $K5028 )</f>
        <v>50466</v>
      </c>
      <c r="O5028" t="str" cm="1">
        <f t="array" ref="O5028">INDEX($B$9:$F$1048576, $J5028, $K5028 )</f>
        <v>신세계동대구CTC</v>
      </c>
      <c r="P5028" t="str" cm="1">
        <f t="array" ref="P5028">IF( $L5028, TRIM(_xll.IMDP("IR", $G$5&amp;$N5028, $G$6)), "" )</f>
        <v/>
      </c>
      <c r="Q5028" t="b" cm="1">
        <f t="array" ref="Q5028">IF(
    $U$1=1, AND($P5028&lt;&gt;"", $P5028&lt;&gt;"...", $P5028&lt;&gt;"입력오류"),
    IF(
        $U$18=1, AND($P5028&lt;&gt;"", $P5028&lt;&gt;"...", $P5028&lt;&gt;"입력오류", ISNUMBER(FIND(INDEX($T$2:$T$7,$U$1),$P5028))),
        IF(
            $U$17="기타", AND($P5028&lt;&gt;"", $P5028&lt;&gt;"...", $P5028&lt;&gt;"입력오류", NOT(ISNUMBER(FIND($T$21:$T$34,$P5028)))),
            AND($P5028&lt;&gt;"", $P5028&lt;&gt;"...", $P5028&lt;&gt;"입력오류", $T$19=$P5028)
        )
    )
)</f>
        <v>0</v>
      </c>
    </row>
    <row r="5029" spans="9:17">
      <c r="I5029">
        <f t="shared" si="235"/>
        <v>5028</v>
      </c>
      <c r="J5029">
        <f t="shared" si="236"/>
        <v>303</v>
      </c>
      <c r="K5029">
        <f t="shared" si="234"/>
        <v>3</v>
      </c>
      <c r="L5029" t="b">
        <f>COUNTIF($N$2:N5029, N5029)=1</f>
        <v>0</v>
      </c>
      <c r="M5029" s="37">
        <f>IF( $Q5029, MAX($M$1:M5028)+1, 0)</f>
        <v>0</v>
      </c>
      <c r="N5029" t="str" cm="1">
        <f t="array" ref="N5029">INDEX($A$9:$F$1048576, $J5029, $K5029 )</f>
        <v>50572</v>
      </c>
      <c r="O5029" t="str" cm="1">
        <f t="array" ref="O5029">INDEX($B$9:$F$1048576, $J5029, $K5029 )</f>
        <v>롯데오토리스</v>
      </c>
      <c r="P5029" t="str" cm="1">
        <f t="array" ref="P5029">IF( $L5029, TRIM(_xll.IMDP("IR", $G$5&amp;$N5029, $G$6)), "" )</f>
        <v/>
      </c>
      <c r="Q5029" t="b" cm="1">
        <f t="array" ref="Q5029">IF(
    $U$1=1, AND($P5029&lt;&gt;"", $P5029&lt;&gt;"...", $P5029&lt;&gt;"입력오류"),
    IF(
        $U$18=1, AND($P5029&lt;&gt;"", $P5029&lt;&gt;"...", $P5029&lt;&gt;"입력오류", ISNUMBER(FIND(INDEX($T$2:$T$7,$U$1),$P5029))),
        IF(
            $U$17="기타", AND($P5029&lt;&gt;"", $P5029&lt;&gt;"...", $P5029&lt;&gt;"입력오류", NOT(ISNUMBER(FIND($T$21:$T$34,$P5029)))),
            AND($P5029&lt;&gt;"", $P5029&lt;&gt;"...", $P5029&lt;&gt;"입력오류", $T$19=$P5029)
        )
    )
)</f>
        <v>0</v>
      </c>
    </row>
    <row r="5030" spans="9:17">
      <c r="I5030">
        <f t="shared" si="235"/>
        <v>5029</v>
      </c>
      <c r="J5030">
        <f t="shared" si="236"/>
        <v>304</v>
      </c>
      <c r="K5030">
        <f t="shared" si="234"/>
        <v>3</v>
      </c>
      <c r="L5030" t="b">
        <f>COUNTIF($N$2:N5030, N5030)=1</f>
        <v>1</v>
      </c>
      <c r="M5030" s="37">
        <f>IF( $Q5030, MAX($M$1:M5029)+1, 0)</f>
        <v>0</v>
      </c>
      <c r="N5030" t="str" cm="1">
        <f t="array" ref="N5030">INDEX($A$9:$F$1048576, $J5030, $K5030 )</f>
        <v>50838</v>
      </c>
      <c r="O5030" t="str" cm="1">
        <f t="array" ref="O5030">INDEX($B$9:$F$1048576, $J5030, $K5030 )</f>
        <v>에스알</v>
      </c>
      <c r="P5030" t="str" cm="1">
        <f t="array" ref="P5030">IF( $L5030, TRIM(_xll.IMDP("IR", $G$5&amp;$N5030, $G$6)), "" )</f>
        <v/>
      </c>
      <c r="Q5030" t="b" cm="1">
        <f t="array" ref="Q5030">IF(
    $U$1=1, AND($P5030&lt;&gt;"", $P5030&lt;&gt;"...", $P5030&lt;&gt;"입력오류"),
    IF(
        $U$18=1, AND($P5030&lt;&gt;"", $P5030&lt;&gt;"...", $P5030&lt;&gt;"입력오류", ISNUMBER(FIND(INDEX($T$2:$T$7,$U$1),$P5030))),
        IF(
            $U$17="기타", AND($P5030&lt;&gt;"", $P5030&lt;&gt;"...", $P5030&lt;&gt;"입력오류", NOT(ISNUMBER(FIND($T$21:$T$34,$P5030)))),
            AND($P5030&lt;&gt;"", $P5030&lt;&gt;"...", $P5030&lt;&gt;"입력오류", $T$19=$P5030)
        )
    )
)</f>
        <v>0</v>
      </c>
    </row>
    <row r="5031" spans="9:17">
      <c r="I5031">
        <f t="shared" si="235"/>
        <v>5030</v>
      </c>
      <c r="J5031">
        <f t="shared" si="236"/>
        <v>305</v>
      </c>
      <c r="K5031">
        <f t="shared" si="234"/>
        <v>3</v>
      </c>
      <c r="L5031" t="b">
        <f>COUNTIF($N$2:N5031, N5031)=1</f>
        <v>0</v>
      </c>
      <c r="M5031" s="37">
        <f>IF( $Q5031, MAX($M$1:M5030)+1, 0)</f>
        <v>0</v>
      </c>
      <c r="N5031" t="str" cm="1">
        <f t="array" ref="N5031">INDEX($A$9:$F$1048576, $J5031, $K5031 )</f>
        <v>51254</v>
      </c>
      <c r="O5031" t="str" cm="1">
        <f t="array" ref="O5031">INDEX($B$9:$F$1048576, $J5031, $K5031 )</f>
        <v>제이티비씨</v>
      </c>
      <c r="P5031" t="str" cm="1">
        <f t="array" ref="P5031">IF( $L5031, TRIM(_xll.IMDP("IR", $G$5&amp;$N5031, $G$6)), "" )</f>
        <v/>
      </c>
      <c r="Q5031" t="b" cm="1">
        <f t="array" ref="Q5031">IF(
    $U$1=1, AND($P5031&lt;&gt;"", $P5031&lt;&gt;"...", $P5031&lt;&gt;"입력오류"),
    IF(
        $U$18=1, AND($P5031&lt;&gt;"", $P5031&lt;&gt;"...", $P5031&lt;&gt;"입력오류", ISNUMBER(FIND(INDEX($T$2:$T$7,$U$1),$P5031))),
        IF(
            $U$17="기타", AND($P5031&lt;&gt;"", $P5031&lt;&gt;"...", $P5031&lt;&gt;"입력오류", NOT(ISNUMBER(FIND($T$21:$T$34,$P5031)))),
            AND($P5031&lt;&gt;"", $P5031&lt;&gt;"...", $P5031&lt;&gt;"입력오류", $T$19=$P5031)
        )
    )
)</f>
        <v>0</v>
      </c>
    </row>
    <row r="5032" spans="9:17">
      <c r="I5032">
        <f t="shared" si="235"/>
        <v>5031</v>
      </c>
      <c r="J5032">
        <f t="shared" si="236"/>
        <v>306</v>
      </c>
      <c r="K5032">
        <f t="shared" si="234"/>
        <v>3</v>
      </c>
      <c r="L5032" t="b">
        <f>COUNTIF($N$2:N5032, N5032)=1</f>
        <v>1</v>
      </c>
      <c r="M5032" s="37">
        <f>IF( $Q5032, MAX($M$1:M5031)+1, 0)</f>
        <v>0</v>
      </c>
      <c r="N5032" t="str" cm="1">
        <f t="array" ref="N5032">INDEX($A$9:$F$1048576, $J5032, $K5032 )</f>
        <v>51260</v>
      </c>
      <c r="O5032" t="str" cm="1">
        <f t="array" ref="O5032">INDEX($B$9:$F$1048576, $J5032, $K5032 )</f>
        <v>일동제약</v>
      </c>
      <c r="P5032" t="str" cm="1">
        <f t="array" ref="P5032">IF( $L5032, TRIM(_xll.IMDP("IR", $G$5&amp;$N5032, $G$6)), "" )</f>
        <v/>
      </c>
      <c r="Q5032" t="b" cm="1">
        <f t="array" ref="Q5032">IF(
    $U$1=1, AND($P5032&lt;&gt;"", $P5032&lt;&gt;"...", $P5032&lt;&gt;"입력오류"),
    IF(
        $U$18=1, AND($P5032&lt;&gt;"", $P5032&lt;&gt;"...", $P5032&lt;&gt;"입력오류", ISNUMBER(FIND(INDEX($T$2:$T$7,$U$1),$P5032))),
        IF(
            $U$17="기타", AND($P5032&lt;&gt;"", $P5032&lt;&gt;"...", $P5032&lt;&gt;"입력오류", NOT(ISNUMBER(FIND($T$21:$T$34,$P5032)))),
            AND($P5032&lt;&gt;"", $P5032&lt;&gt;"...", $P5032&lt;&gt;"입력오류", $T$19=$P5032)
        )
    )
)</f>
        <v>0</v>
      </c>
    </row>
    <row r="5033" spans="9:17">
      <c r="I5033">
        <f t="shared" si="235"/>
        <v>5032</v>
      </c>
      <c r="J5033">
        <f t="shared" si="236"/>
        <v>307</v>
      </c>
      <c r="K5033">
        <f t="shared" si="234"/>
        <v>3</v>
      </c>
      <c r="L5033" t="b">
        <f>COUNTIF($N$2:N5033, N5033)=1</f>
        <v>1</v>
      </c>
      <c r="M5033" s="37">
        <f>IF( $Q5033, MAX($M$1:M5032)+1, 0)</f>
        <v>0</v>
      </c>
      <c r="N5033" t="str" cm="1">
        <f t="array" ref="N5033">INDEX($A$9:$F$1048576, $J5033, $K5033 )</f>
        <v>51467</v>
      </c>
      <c r="O5033" t="str" cm="1">
        <f t="array" ref="O5033">INDEX($B$9:$F$1048576, $J5033, $K5033 )</f>
        <v>스튜디오드래곤</v>
      </c>
      <c r="P5033" t="str" cm="1">
        <f t="array" ref="P5033">IF( $L5033, TRIM(_xll.IMDP("IR", $G$5&amp;$N5033, $G$6)), "" )</f>
        <v/>
      </c>
      <c r="Q5033" t="b" cm="1">
        <f t="array" ref="Q5033">IF(
    $U$1=1, AND($P5033&lt;&gt;"", $P5033&lt;&gt;"...", $P5033&lt;&gt;"입력오류"),
    IF(
        $U$18=1, AND($P5033&lt;&gt;"", $P5033&lt;&gt;"...", $P5033&lt;&gt;"입력오류", ISNUMBER(FIND(INDEX($T$2:$T$7,$U$1),$P5033))),
        IF(
            $U$17="기타", AND($P5033&lt;&gt;"", $P5033&lt;&gt;"...", $P5033&lt;&gt;"입력오류", NOT(ISNUMBER(FIND($T$21:$T$34,$P5033)))),
            AND($P5033&lt;&gt;"", $P5033&lt;&gt;"...", $P5033&lt;&gt;"입력오류", $T$19=$P5033)
        )
    )
)</f>
        <v>0</v>
      </c>
    </row>
    <row r="5034" spans="9:17">
      <c r="I5034">
        <f t="shared" si="235"/>
        <v>5033</v>
      </c>
      <c r="J5034">
        <f t="shared" si="236"/>
        <v>308</v>
      </c>
      <c r="K5034">
        <f t="shared" si="234"/>
        <v>3</v>
      </c>
      <c r="L5034" t="b">
        <f>COUNTIF($N$2:N5034, N5034)=1</f>
        <v>0</v>
      </c>
      <c r="M5034" s="37">
        <f>IF( $Q5034, MAX($M$1:M5033)+1, 0)</f>
        <v>0</v>
      </c>
      <c r="N5034" t="str" cm="1">
        <f t="array" ref="N5034">INDEX($A$9:$F$1048576, $J5034, $K5034 )</f>
        <v>52517</v>
      </c>
      <c r="O5034" t="str" cm="1">
        <f t="array" ref="O5034">INDEX($B$9:$F$1048576, $J5034, $K5034 )</f>
        <v>한국수자원공사</v>
      </c>
      <c r="P5034" t="str" cm="1">
        <f t="array" ref="P5034">IF( $L5034, TRIM(_xll.IMDP("IR", $G$5&amp;$N5034, $G$6)), "" )</f>
        <v/>
      </c>
      <c r="Q5034" t="b" cm="1">
        <f t="array" ref="Q5034">IF(
    $U$1=1, AND($P5034&lt;&gt;"", $P5034&lt;&gt;"...", $P5034&lt;&gt;"입력오류"),
    IF(
        $U$18=1, AND($P5034&lt;&gt;"", $P5034&lt;&gt;"...", $P5034&lt;&gt;"입력오류", ISNUMBER(FIND(INDEX($T$2:$T$7,$U$1),$P5034))),
        IF(
            $U$17="기타", AND($P5034&lt;&gt;"", $P5034&lt;&gt;"...", $P5034&lt;&gt;"입력오류", NOT(ISNUMBER(FIND($T$21:$T$34,$P5034)))),
            AND($P5034&lt;&gt;"", $P5034&lt;&gt;"...", $P5034&lt;&gt;"입력오류", $T$19=$P5034)
        )
    )
)</f>
        <v>0</v>
      </c>
    </row>
    <row r="5035" spans="9:17">
      <c r="I5035">
        <f t="shared" si="235"/>
        <v>5034</v>
      </c>
      <c r="J5035">
        <f t="shared" si="236"/>
        <v>309</v>
      </c>
      <c r="K5035">
        <f t="shared" si="234"/>
        <v>3</v>
      </c>
      <c r="L5035" t="b">
        <f>COUNTIF($N$2:N5035, N5035)=1</f>
        <v>0</v>
      </c>
      <c r="M5035" s="37">
        <f>IF( $Q5035, MAX($M$1:M5034)+1, 0)</f>
        <v>0</v>
      </c>
      <c r="N5035" t="str" cm="1">
        <f t="array" ref="N5035">INDEX($A$9:$F$1048576, $J5035, $K5035 )</f>
        <v>52666</v>
      </c>
      <c r="O5035" t="str" cm="1">
        <f t="array" ref="O5035">INDEX($B$9:$F$1048576, $J5035, $K5035 )</f>
        <v>현대케미칼</v>
      </c>
      <c r="P5035" t="str" cm="1">
        <f t="array" ref="P5035">IF( $L5035, TRIM(_xll.IMDP("IR", $G$5&amp;$N5035, $G$6)), "" )</f>
        <v/>
      </c>
      <c r="Q5035" t="b" cm="1">
        <f t="array" ref="Q5035">IF(
    $U$1=1, AND($P5035&lt;&gt;"", $P5035&lt;&gt;"...", $P5035&lt;&gt;"입력오류"),
    IF(
        $U$18=1, AND($P5035&lt;&gt;"", $P5035&lt;&gt;"...", $P5035&lt;&gt;"입력오류", ISNUMBER(FIND(INDEX($T$2:$T$7,$U$1),$P5035))),
        IF(
            $U$17="기타", AND($P5035&lt;&gt;"", $P5035&lt;&gt;"...", $P5035&lt;&gt;"입력오류", NOT(ISNUMBER(FIND($T$21:$T$34,$P5035)))),
            AND($P5035&lt;&gt;"", $P5035&lt;&gt;"...", $P5035&lt;&gt;"입력오류", $T$19=$P5035)
        )
    )
)</f>
        <v>0</v>
      </c>
    </row>
    <row r="5036" spans="9:17">
      <c r="I5036">
        <f t="shared" si="235"/>
        <v>5035</v>
      </c>
      <c r="J5036">
        <f t="shared" si="236"/>
        <v>310</v>
      </c>
      <c r="K5036">
        <f t="shared" si="234"/>
        <v>3</v>
      </c>
      <c r="L5036" t="b">
        <f>COUNTIF($N$2:N5036, N5036)=1</f>
        <v>1</v>
      </c>
      <c r="M5036" s="37">
        <f>IF( $Q5036, MAX($M$1:M5035)+1, 0)</f>
        <v>0</v>
      </c>
      <c r="N5036" t="str" cm="1">
        <f t="array" ref="N5036">INDEX($A$9:$F$1048576, $J5036, $K5036 )</f>
        <v>52887</v>
      </c>
      <c r="O5036" t="str" cm="1">
        <f t="array" ref="O5036">INDEX($B$9:$F$1048576, $J5036, $K5036 )</f>
        <v>SK해운</v>
      </c>
      <c r="P5036" t="str" cm="1">
        <f t="array" ref="P5036">IF( $L5036, TRIM(_xll.IMDP("IR", $G$5&amp;$N5036, $G$6)), "" )</f>
        <v/>
      </c>
      <c r="Q5036" t="b" cm="1">
        <f t="array" ref="Q5036">IF(
    $U$1=1, AND($P5036&lt;&gt;"", $P5036&lt;&gt;"...", $P5036&lt;&gt;"입력오류"),
    IF(
        $U$18=1, AND($P5036&lt;&gt;"", $P5036&lt;&gt;"...", $P5036&lt;&gt;"입력오류", ISNUMBER(FIND(INDEX($T$2:$T$7,$U$1),$P5036))),
        IF(
            $U$17="기타", AND($P5036&lt;&gt;"", $P5036&lt;&gt;"...", $P5036&lt;&gt;"입력오류", NOT(ISNUMBER(FIND($T$21:$T$34,$P5036)))),
            AND($P5036&lt;&gt;"", $P5036&lt;&gt;"...", $P5036&lt;&gt;"입력오류", $T$19=$P5036)
        )
    )
)</f>
        <v>0</v>
      </c>
    </row>
    <row r="5037" spans="9:17">
      <c r="I5037">
        <f t="shared" si="235"/>
        <v>5036</v>
      </c>
      <c r="J5037">
        <f t="shared" si="236"/>
        <v>311</v>
      </c>
      <c r="K5037">
        <f t="shared" si="234"/>
        <v>3</v>
      </c>
      <c r="L5037" t="b">
        <f>COUNTIF($N$2:N5037, N5037)=1</f>
        <v>0</v>
      </c>
      <c r="M5037" s="37">
        <f>IF( $Q5037, MAX($M$1:M5036)+1, 0)</f>
        <v>0</v>
      </c>
      <c r="N5037" t="str" cm="1">
        <f t="array" ref="N5037">INDEX($A$9:$F$1048576, $J5037, $K5037 )</f>
        <v>52931</v>
      </c>
      <c r="O5037" t="str" cm="1">
        <f t="array" ref="O5037">INDEX($B$9:$F$1048576, $J5037, $K5037 )</f>
        <v>HD현대일렉트릭</v>
      </c>
      <c r="P5037" t="str" cm="1">
        <f t="array" ref="P5037">IF( $L5037, TRIM(_xll.IMDP("IR", $G$5&amp;$N5037, $G$6)), "" )</f>
        <v/>
      </c>
      <c r="Q5037" t="b" cm="1">
        <f t="array" ref="Q5037">IF(
    $U$1=1, AND($P5037&lt;&gt;"", $P5037&lt;&gt;"...", $P5037&lt;&gt;"입력오류"),
    IF(
        $U$18=1, AND($P5037&lt;&gt;"", $P5037&lt;&gt;"...", $P5037&lt;&gt;"입력오류", ISNUMBER(FIND(INDEX($T$2:$T$7,$U$1),$P5037))),
        IF(
            $U$17="기타", AND($P5037&lt;&gt;"", $P5037&lt;&gt;"...", $P5037&lt;&gt;"입력오류", NOT(ISNUMBER(FIND($T$21:$T$34,$P5037)))),
            AND($P5037&lt;&gt;"", $P5037&lt;&gt;"...", $P5037&lt;&gt;"입력오류", $T$19=$P5037)
        )
    )
)</f>
        <v>0</v>
      </c>
    </row>
    <row r="5038" spans="9:17">
      <c r="I5038">
        <f t="shared" si="235"/>
        <v>5037</v>
      </c>
      <c r="J5038">
        <f t="shared" si="236"/>
        <v>312</v>
      </c>
      <c r="K5038">
        <f t="shared" si="234"/>
        <v>3</v>
      </c>
      <c r="L5038" t="b">
        <f>COUNTIF($N$2:N5038, N5038)=1</f>
        <v>0</v>
      </c>
      <c r="M5038" s="37">
        <f>IF( $Q5038, MAX($M$1:M5037)+1, 0)</f>
        <v>0</v>
      </c>
      <c r="N5038" t="str" cm="1">
        <f t="array" ref="N5038">INDEX($A$9:$F$1048576, $J5038, $K5038 )</f>
        <v>52933</v>
      </c>
      <c r="O5038" t="str" cm="1">
        <f t="array" ref="O5038">INDEX($B$9:$F$1048576, $J5038, $K5038 )</f>
        <v>HD현대건설기계</v>
      </c>
      <c r="P5038" t="str" cm="1">
        <f t="array" ref="P5038">IF( $L5038, TRIM(_xll.IMDP("IR", $G$5&amp;$N5038, $G$6)), "" )</f>
        <v/>
      </c>
      <c r="Q5038" t="b" cm="1">
        <f t="array" ref="Q5038">IF(
    $U$1=1, AND($P5038&lt;&gt;"", $P5038&lt;&gt;"...", $P5038&lt;&gt;"입력오류"),
    IF(
        $U$18=1, AND($P5038&lt;&gt;"", $P5038&lt;&gt;"...", $P5038&lt;&gt;"입력오류", ISNUMBER(FIND(INDEX($T$2:$T$7,$U$1),$P5038))),
        IF(
            $U$17="기타", AND($P5038&lt;&gt;"", $P5038&lt;&gt;"...", $P5038&lt;&gt;"입력오류", NOT(ISNUMBER(FIND($T$21:$T$34,$P5038)))),
            AND($P5038&lt;&gt;"", $P5038&lt;&gt;"...", $P5038&lt;&gt;"입력오류", $T$19=$P5038)
        )
    )
)</f>
        <v>0</v>
      </c>
    </row>
    <row r="5039" spans="9:17">
      <c r="I5039">
        <f t="shared" si="235"/>
        <v>5038</v>
      </c>
      <c r="J5039">
        <f t="shared" si="236"/>
        <v>313</v>
      </c>
      <c r="K5039">
        <f t="shared" si="234"/>
        <v>3</v>
      </c>
      <c r="L5039" t="b">
        <f>COUNTIF($N$2:N5039, N5039)=1</f>
        <v>1</v>
      </c>
      <c r="M5039" s="37">
        <f>IF( $Q5039, MAX($M$1:M5038)+1, 0)</f>
        <v>0</v>
      </c>
      <c r="N5039" t="str" cm="1">
        <f t="array" ref="N5039">INDEX($A$9:$F$1048576, $J5039, $K5039 )</f>
        <v>53095</v>
      </c>
      <c r="O5039" t="str" cm="1">
        <f t="array" ref="O5039">INDEX($B$9:$F$1048576, $J5039, $K5039 )</f>
        <v>엘지히타치워터솔루션</v>
      </c>
      <c r="P5039" t="str" cm="1">
        <f t="array" ref="P5039">IF( $L5039, TRIM(_xll.IMDP("IR", $G$5&amp;$N5039, $G$6)), "" )</f>
        <v/>
      </c>
      <c r="Q5039" t="b" cm="1">
        <f t="array" ref="Q5039">IF(
    $U$1=1, AND($P5039&lt;&gt;"", $P5039&lt;&gt;"...", $P5039&lt;&gt;"입력오류"),
    IF(
        $U$18=1, AND($P5039&lt;&gt;"", $P5039&lt;&gt;"...", $P5039&lt;&gt;"입력오류", ISNUMBER(FIND(INDEX($T$2:$T$7,$U$1),$P5039))),
        IF(
            $U$17="기타", AND($P5039&lt;&gt;"", $P5039&lt;&gt;"...", $P5039&lt;&gt;"입력오류", NOT(ISNUMBER(FIND($T$21:$T$34,$P5039)))),
            AND($P5039&lt;&gt;"", $P5039&lt;&gt;"...", $P5039&lt;&gt;"입력오류", $T$19=$P5039)
        )
    )
)</f>
        <v>0</v>
      </c>
    </row>
    <row r="5040" spans="9:17">
      <c r="I5040">
        <f t="shared" si="235"/>
        <v>5039</v>
      </c>
      <c r="J5040">
        <f t="shared" si="236"/>
        <v>314</v>
      </c>
      <c r="K5040">
        <f t="shared" si="234"/>
        <v>3</v>
      </c>
      <c r="L5040" t="b">
        <f>COUNTIF($N$2:N5040, N5040)=1</f>
        <v>1</v>
      </c>
      <c r="M5040" s="37">
        <f>IF( $Q5040, MAX($M$1:M5039)+1, 0)</f>
        <v>0</v>
      </c>
      <c r="N5040" t="str" cm="1">
        <f t="array" ref="N5040">INDEX($A$9:$F$1048576, $J5040, $K5040 )</f>
        <v>53367</v>
      </c>
      <c r="O5040" t="str" cm="1">
        <f t="array" ref="O5040">INDEX($B$9:$F$1048576, $J5040, $K5040 )</f>
        <v>오리온</v>
      </c>
      <c r="P5040" t="str" cm="1">
        <f t="array" ref="P5040">IF( $L5040, TRIM(_xll.IMDP("IR", $G$5&amp;$N5040, $G$6)), "" )</f>
        <v/>
      </c>
      <c r="Q5040" t="b" cm="1">
        <f t="array" ref="Q5040">IF(
    $U$1=1, AND($P5040&lt;&gt;"", $P5040&lt;&gt;"...", $P5040&lt;&gt;"입력오류"),
    IF(
        $U$18=1, AND($P5040&lt;&gt;"", $P5040&lt;&gt;"...", $P5040&lt;&gt;"입력오류", ISNUMBER(FIND(INDEX($T$2:$T$7,$U$1),$P5040))),
        IF(
            $U$17="기타", AND($P5040&lt;&gt;"", $P5040&lt;&gt;"...", $P5040&lt;&gt;"입력오류", NOT(ISNUMBER(FIND($T$21:$T$34,$P5040)))),
            AND($P5040&lt;&gt;"", $P5040&lt;&gt;"...", $P5040&lt;&gt;"입력오류", $T$19=$P5040)
        )
    )
)</f>
        <v>0</v>
      </c>
    </row>
    <row r="5041" spans="9:17">
      <c r="I5041">
        <f t="shared" si="235"/>
        <v>5040</v>
      </c>
      <c r="J5041">
        <f t="shared" si="236"/>
        <v>315</v>
      </c>
      <c r="K5041">
        <f t="shared" si="234"/>
        <v>3</v>
      </c>
      <c r="L5041" t="b">
        <f>COUNTIF($N$2:N5041, N5041)=1</f>
        <v>0</v>
      </c>
      <c r="M5041" s="37">
        <f>IF( $Q5041, MAX($M$1:M5040)+1, 0)</f>
        <v>0</v>
      </c>
      <c r="N5041" t="str" cm="1">
        <f t="array" ref="N5041">INDEX($A$9:$F$1048576, $J5041, $K5041 )</f>
        <v>53551</v>
      </c>
      <c r="O5041" t="str" cm="1">
        <f t="array" ref="O5041">INDEX($B$9:$F$1048576, $J5041, $K5041 )</f>
        <v>서울교통공사</v>
      </c>
      <c r="P5041" t="str" cm="1">
        <f t="array" ref="P5041">IF( $L5041, TRIM(_xll.IMDP("IR", $G$5&amp;$N5041, $G$6)), "" )</f>
        <v/>
      </c>
      <c r="Q5041" t="b" cm="1">
        <f t="array" ref="Q5041">IF(
    $U$1=1, AND($P5041&lt;&gt;"", $P5041&lt;&gt;"...", $P5041&lt;&gt;"입력오류"),
    IF(
        $U$18=1, AND($P5041&lt;&gt;"", $P5041&lt;&gt;"...", $P5041&lt;&gt;"입력오류", ISNUMBER(FIND(INDEX($T$2:$T$7,$U$1),$P5041))),
        IF(
            $U$17="기타", AND($P5041&lt;&gt;"", $P5041&lt;&gt;"...", $P5041&lt;&gt;"입력오류", NOT(ISNUMBER(FIND($T$21:$T$34,$P5041)))),
            AND($P5041&lt;&gt;"", $P5041&lt;&gt;"...", $P5041&lt;&gt;"입력오류", $T$19=$P5041)
        )
    )
)</f>
        <v>0</v>
      </c>
    </row>
    <row r="5042" spans="9:17">
      <c r="I5042">
        <f t="shared" si="235"/>
        <v>5041</v>
      </c>
      <c r="J5042">
        <f t="shared" si="236"/>
        <v>316</v>
      </c>
      <c r="K5042">
        <f t="shared" si="234"/>
        <v>3</v>
      </c>
      <c r="L5042" t="b">
        <f>COUNTIF($N$2:N5042, N5042)=1</f>
        <v>0</v>
      </c>
      <c r="M5042" s="37">
        <f>IF( $Q5042, MAX($M$1:M5041)+1, 0)</f>
        <v>0</v>
      </c>
      <c r="N5042" t="str" cm="1">
        <f t="array" ref="N5042">INDEX($A$9:$F$1048576, $J5042, $K5042 )</f>
        <v>53563</v>
      </c>
      <c r="O5042" t="str" cm="1">
        <f t="array" ref="O5042">INDEX($B$9:$F$1048576, $J5042, $K5042 )</f>
        <v>에코프로비엠</v>
      </c>
      <c r="P5042" t="str" cm="1">
        <f t="array" ref="P5042">IF( $L5042, TRIM(_xll.IMDP("IR", $G$5&amp;$N5042, $G$6)), "" )</f>
        <v/>
      </c>
      <c r="Q5042" t="b" cm="1">
        <f t="array" ref="Q5042">IF(
    $U$1=1, AND($P5042&lt;&gt;"", $P5042&lt;&gt;"...", $P5042&lt;&gt;"입력오류"),
    IF(
        $U$18=1, AND($P5042&lt;&gt;"", $P5042&lt;&gt;"...", $P5042&lt;&gt;"입력오류", ISNUMBER(FIND(INDEX($T$2:$T$7,$U$1),$P5042))),
        IF(
            $U$17="기타", AND($P5042&lt;&gt;"", $P5042&lt;&gt;"...", $P5042&lt;&gt;"입력오류", NOT(ISNUMBER(FIND($T$21:$T$34,$P5042)))),
            AND($P5042&lt;&gt;"", $P5042&lt;&gt;"...", $P5042&lt;&gt;"입력오류", $T$19=$P5042)
        )
    )
)</f>
        <v>0</v>
      </c>
    </row>
    <row r="5043" spans="9:17">
      <c r="I5043">
        <f t="shared" si="235"/>
        <v>5042</v>
      </c>
      <c r="J5043">
        <f t="shared" si="236"/>
        <v>317</v>
      </c>
      <c r="K5043">
        <f t="shared" si="234"/>
        <v>3</v>
      </c>
      <c r="L5043" t="b">
        <f>COUNTIF($N$2:N5043, N5043)=1</f>
        <v>0</v>
      </c>
      <c r="M5043" s="37">
        <f>IF( $Q5043, MAX($M$1:M5042)+1, 0)</f>
        <v>0</v>
      </c>
      <c r="N5043" t="str" cm="1">
        <f t="array" ref="N5043">INDEX($A$9:$F$1048576, $J5043, $K5043 )</f>
        <v>53966</v>
      </c>
      <c r="O5043" t="str" cm="1">
        <f t="array" ref="O5043">INDEX($B$9:$F$1048576, $J5043, $K5043 )</f>
        <v>SK매직</v>
      </c>
      <c r="P5043" t="str" cm="1">
        <f t="array" ref="P5043">IF( $L5043, TRIM(_xll.IMDP("IR", $G$5&amp;$N5043, $G$6)), "" )</f>
        <v/>
      </c>
      <c r="Q5043" t="b" cm="1">
        <f t="array" ref="Q5043">IF(
    $U$1=1, AND($P5043&lt;&gt;"", $P5043&lt;&gt;"...", $P5043&lt;&gt;"입력오류"),
    IF(
        $U$18=1, AND($P5043&lt;&gt;"", $P5043&lt;&gt;"...", $P5043&lt;&gt;"입력오류", ISNUMBER(FIND(INDEX($T$2:$T$7,$U$1),$P5043))),
        IF(
            $U$17="기타", AND($P5043&lt;&gt;"", $P5043&lt;&gt;"...", $P5043&lt;&gt;"입력오류", NOT(ISNUMBER(FIND($T$21:$T$34,$P5043)))),
            AND($P5043&lt;&gt;"", $P5043&lt;&gt;"...", $P5043&lt;&gt;"입력오류", $T$19=$P5043)
        )
    )
)</f>
        <v>0</v>
      </c>
    </row>
    <row r="5044" spans="9:17">
      <c r="I5044">
        <f t="shared" si="235"/>
        <v>5043</v>
      </c>
      <c r="J5044">
        <f t="shared" si="236"/>
        <v>318</v>
      </c>
      <c r="K5044">
        <f t="shared" si="234"/>
        <v>3</v>
      </c>
      <c r="L5044" t="b">
        <f>COUNTIF($N$2:N5044, N5044)=1</f>
        <v>0</v>
      </c>
      <c r="M5044" s="37">
        <f>IF( $Q5044, MAX($M$1:M5043)+1, 0)</f>
        <v>0</v>
      </c>
      <c r="N5044" t="str" cm="1">
        <f t="array" ref="N5044">INDEX($A$9:$F$1048576, $J5044, $K5044 )</f>
        <v>54217</v>
      </c>
      <c r="O5044" t="str" cm="1">
        <f t="array" ref="O5044">INDEX($B$9:$F$1048576, $J5044, $K5044 )</f>
        <v>롯데웰푸드</v>
      </c>
      <c r="P5044" t="str" cm="1">
        <f t="array" ref="P5044">IF( $L5044, TRIM(_xll.IMDP("IR", $G$5&amp;$N5044, $G$6)), "" )</f>
        <v/>
      </c>
      <c r="Q5044" t="b" cm="1">
        <f t="array" ref="Q5044">IF(
    $U$1=1, AND($P5044&lt;&gt;"", $P5044&lt;&gt;"...", $P5044&lt;&gt;"입력오류"),
    IF(
        $U$18=1, AND($P5044&lt;&gt;"", $P5044&lt;&gt;"...", $P5044&lt;&gt;"입력오류", ISNUMBER(FIND(INDEX($T$2:$T$7,$U$1),$P5044))),
        IF(
            $U$17="기타", AND($P5044&lt;&gt;"", $P5044&lt;&gt;"...", $P5044&lt;&gt;"입력오류", NOT(ISNUMBER(FIND($T$21:$T$34,$P5044)))),
            AND($P5044&lt;&gt;"", $P5044&lt;&gt;"...", $P5044&lt;&gt;"입력오류", $T$19=$P5044)
        )
    )
)</f>
        <v>0</v>
      </c>
    </row>
    <row r="5045" spans="9:17">
      <c r="I5045">
        <f t="shared" si="235"/>
        <v>5044</v>
      </c>
      <c r="J5045">
        <f t="shared" si="236"/>
        <v>319</v>
      </c>
      <c r="K5045">
        <f t="shared" si="234"/>
        <v>3</v>
      </c>
      <c r="L5045" t="b">
        <f>COUNTIF($N$2:N5045, N5045)=1</f>
        <v>0</v>
      </c>
      <c r="M5045" s="37">
        <f>IF( $Q5045, MAX($M$1:M5044)+1, 0)</f>
        <v>0</v>
      </c>
      <c r="N5045" t="str" cm="1">
        <f t="array" ref="N5045">INDEX($A$9:$F$1048576, $J5045, $K5045 )</f>
        <v>54872</v>
      </c>
      <c r="O5045" t="str" cm="1">
        <f t="array" ref="O5045">INDEX($B$9:$F$1048576, $J5045, $K5045 )</f>
        <v>SK케미칼</v>
      </c>
      <c r="P5045" t="str" cm="1">
        <f t="array" ref="P5045">IF( $L5045, TRIM(_xll.IMDP("IR", $G$5&amp;$N5045, $G$6)), "" )</f>
        <v/>
      </c>
      <c r="Q5045" t="b" cm="1">
        <f t="array" ref="Q5045">IF(
    $U$1=1, AND($P5045&lt;&gt;"", $P5045&lt;&gt;"...", $P5045&lt;&gt;"입력오류"),
    IF(
        $U$18=1, AND($P5045&lt;&gt;"", $P5045&lt;&gt;"...", $P5045&lt;&gt;"입력오류", ISNUMBER(FIND(INDEX($T$2:$T$7,$U$1),$P5045))),
        IF(
            $U$17="기타", AND($P5045&lt;&gt;"", $P5045&lt;&gt;"...", $P5045&lt;&gt;"입력오류", NOT(ISNUMBER(FIND($T$21:$T$34,$P5045)))),
            AND($P5045&lt;&gt;"", $P5045&lt;&gt;"...", $P5045&lt;&gt;"입력오류", $T$19=$P5045)
        )
    )
)</f>
        <v>0</v>
      </c>
    </row>
    <row r="5046" spans="9:17">
      <c r="I5046">
        <f t="shared" si="235"/>
        <v>5045</v>
      </c>
      <c r="J5046">
        <f t="shared" si="236"/>
        <v>320</v>
      </c>
      <c r="K5046">
        <f t="shared" si="234"/>
        <v>3</v>
      </c>
      <c r="L5046" t="b">
        <f>COUNTIF($N$2:N5046, N5046)=1</f>
        <v>0</v>
      </c>
      <c r="M5046" s="37">
        <f>IF( $Q5046, MAX($M$1:M5045)+1, 0)</f>
        <v>0</v>
      </c>
      <c r="N5046" t="str" cm="1">
        <f t="array" ref="N5046">INDEX($A$9:$F$1048576, $J5046, $K5046 )</f>
        <v>54979</v>
      </c>
      <c r="O5046" t="str" cm="1">
        <f t="array" ref="O5046">INDEX($B$9:$F$1048576, $J5046, $K5046 )</f>
        <v>메가박스</v>
      </c>
      <c r="P5046" t="str" cm="1">
        <f t="array" ref="P5046">IF( $L5046, TRIM(_xll.IMDP("IR", $G$5&amp;$N5046, $G$6)), "" )</f>
        <v/>
      </c>
      <c r="Q5046" t="b" cm="1">
        <f t="array" ref="Q5046">IF(
    $U$1=1, AND($P5046&lt;&gt;"", $P5046&lt;&gt;"...", $P5046&lt;&gt;"입력오류"),
    IF(
        $U$18=1, AND($P5046&lt;&gt;"", $P5046&lt;&gt;"...", $P5046&lt;&gt;"입력오류", ISNUMBER(FIND(INDEX($T$2:$T$7,$U$1),$P5046))),
        IF(
            $U$17="기타", AND($P5046&lt;&gt;"", $P5046&lt;&gt;"...", $P5046&lt;&gt;"입력오류", NOT(ISNUMBER(FIND($T$21:$T$34,$P5046)))),
            AND($P5046&lt;&gt;"", $P5046&lt;&gt;"...", $P5046&lt;&gt;"입력오류", $T$19=$P5046)
        )
    )
)</f>
        <v>0</v>
      </c>
    </row>
    <row r="5047" spans="9:17">
      <c r="I5047">
        <f t="shared" si="235"/>
        <v>5046</v>
      </c>
      <c r="J5047">
        <f t="shared" si="236"/>
        <v>321</v>
      </c>
      <c r="K5047">
        <f t="shared" si="234"/>
        <v>3</v>
      </c>
      <c r="L5047" t="b">
        <f>COUNTIF($N$2:N5047, N5047)=1</f>
        <v>0</v>
      </c>
      <c r="M5047" s="37">
        <f>IF( $Q5047, MAX($M$1:M5046)+1, 0)</f>
        <v>0</v>
      </c>
      <c r="N5047" t="str" cm="1">
        <f t="array" ref="N5047">INDEX($A$9:$F$1048576, $J5047, $K5047 )</f>
        <v>55244</v>
      </c>
      <c r="O5047" t="str" cm="1">
        <f t="array" ref="O5047">INDEX($B$9:$F$1048576, $J5047, $K5047 )</f>
        <v>에스케이머티리얼즈에어플러스</v>
      </c>
      <c r="P5047" t="str" cm="1">
        <f t="array" ref="P5047">IF( $L5047, TRIM(_xll.IMDP("IR", $G$5&amp;$N5047, $G$6)), "" )</f>
        <v/>
      </c>
      <c r="Q5047" t="b" cm="1">
        <f t="array" ref="Q5047">IF(
    $U$1=1, AND($P5047&lt;&gt;"", $P5047&lt;&gt;"...", $P5047&lt;&gt;"입력오류"),
    IF(
        $U$18=1, AND($P5047&lt;&gt;"", $P5047&lt;&gt;"...", $P5047&lt;&gt;"입력오류", ISNUMBER(FIND(INDEX($T$2:$T$7,$U$1),$P5047))),
        IF(
            $U$17="기타", AND($P5047&lt;&gt;"", $P5047&lt;&gt;"...", $P5047&lt;&gt;"입력오류", NOT(ISNUMBER(FIND($T$21:$T$34,$P5047)))),
            AND($P5047&lt;&gt;"", $P5047&lt;&gt;"...", $P5047&lt;&gt;"입력오류", $T$19=$P5047)
        )
    )
)</f>
        <v>0</v>
      </c>
    </row>
    <row r="5048" spans="9:17">
      <c r="I5048">
        <f t="shared" si="235"/>
        <v>5047</v>
      </c>
      <c r="J5048">
        <f t="shared" si="236"/>
        <v>322</v>
      </c>
      <c r="K5048">
        <f t="shared" si="234"/>
        <v>3</v>
      </c>
      <c r="L5048" t="b">
        <f>COUNTIF($N$2:N5048, N5048)=1</f>
        <v>1</v>
      </c>
      <c r="M5048" s="37">
        <f>IF( $Q5048, MAX($M$1:M5047)+1, 0)</f>
        <v>0</v>
      </c>
      <c r="N5048" t="str" cm="1">
        <f t="array" ref="N5048">INDEX($A$9:$F$1048576, $J5048, $K5048 )</f>
        <v>55300</v>
      </c>
      <c r="O5048" t="str" cm="1">
        <f t="array" ref="O5048">INDEX($B$9:$F$1048576, $J5048, $K5048 )</f>
        <v>씨제이포디플렉스</v>
      </c>
      <c r="P5048" t="str" cm="1">
        <f t="array" ref="P5048">IF( $L5048, TRIM(_xll.IMDP("IR", $G$5&amp;$N5048, $G$6)), "" )</f>
        <v/>
      </c>
      <c r="Q5048" t="b" cm="1">
        <f t="array" ref="Q5048">IF(
    $U$1=1, AND($P5048&lt;&gt;"", $P5048&lt;&gt;"...", $P5048&lt;&gt;"입력오류"),
    IF(
        $U$18=1, AND($P5048&lt;&gt;"", $P5048&lt;&gt;"...", $P5048&lt;&gt;"입력오류", ISNUMBER(FIND(INDEX($T$2:$T$7,$U$1),$P5048))),
        IF(
            $U$17="기타", AND($P5048&lt;&gt;"", $P5048&lt;&gt;"...", $P5048&lt;&gt;"입력오류", NOT(ISNUMBER(FIND($T$21:$T$34,$P5048)))),
            AND($P5048&lt;&gt;"", $P5048&lt;&gt;"...", $P5048&lt;&gt;"입력오류", $T$19=$P5048)
        )
    )
)</f>
        <v>0</v>
      </c>
    </row>
    <row r="5049" spans="9:17">
      <c r="I5049">
        <f t="shared" si="235"/>
        <v>5048</v>
      </c>
      <c r="J5049">
        <f t="shared" si="236"/>
        <v>323</v>
      </c>
      <c r="K5049">
        <f t="shared" si="234"/>
        <v>3</v>
      </c>
      <c r="L5049" t="b">
        <f>COUNTIF($N$2:N5049, N5049)=1</f>
        <v>0</v>
      </c>
      <c r="M5049" s="37">
        <f>IF( $Q5049, MAX($M$1:M5048)+1, 0)</f>
        <v>0</v>
      </c>
      <c r="N5049" t="str" cm="1">
        <f t="array" ref="N5049">INDEX($A$9:$F$1048576, $J5049, $K5049 )</f>
        <v>55395</v>
      </c>
      <c r="O5049" t="str" cm="1">
        <f t="array" ref="O5049">INDEX($B$9:$F$1048576, $J5049, $K5049 )</f>
        <v>이지스자산운용</v>
      </c>
      <c r="P5049" t="str" cm="1">
        <f t="array" ref="P5049">IF( $L5049, TRIM(_xll.IMDP("IR", $G$5&amp;$N5049, $G$6)), "" )</f>
        <v/>
      </c>
      <c r="Q5049" t="b" cm="1">
        <f t="array" ref="Q5049">IF(
    $U$1=1, AND($P5049&lt;&gt;"", $P5049&lt;&gt;"...", $P5049&lt;&gt;"입력오류"),
    IF(
        $U$18=1, AND($P5049&lt;&gt;"", $P5049&lt;&gt;"...", $P5049&lt;&gt;"입력오류", ISNUMBER(FIND(INDEX($T$2:$T$7,$U$1),$P5049))),
        IF(
            $U$17="기타", AND($P5049&lt;&gt;"", $P5049&lt;&gt;"...", $P5049&lt;&gt;"입력오류", NOT(ISNUMBER(FIND($T$21:$T$34,$P5049)))),
            AND($P5049&lt;&gt;"", $P5049&lt;&gt;"...", $P5049&lt;&gt;"입력오류", $T$19=$P5049)
        )
    )
)</f>
        <v>0</v>
      </c>
    </row>
    <row r="5050" spans="9:17">
      <c r="I5050">
        <f t="shared" si="235"/>
        <v>5049</v>
      </c>
      <c r="J5050">
        <f t="shared" si="236"/>
        <v>324</v>
      </c>
      <c r="K5050">
        <f t="shared" si="234"/>
        <v>3</v>
      </c>
      <c r="L5050" t="b">
        <f>COUNTIF($N$2:N5050, N5050)=1</f>
        <v>1</v>
      </c>
      <c r="M5050" s="37">
        <f>IF( $Q5050, MAX($M$1:M5049)+1, 0)</f>
        <v>0</v>
      </c>
      <c r="N5050" t="str" cm="1">
        <f t="array" ref="N5050">INDEX($A$9:$F$1048576, $J5050, $K5050 )</f>
        <v>55758</v>
      </c>
      <c r="O5050" t="str" cm="1">
        <f t="array" ref="O5050">INDEX($B$9:$F$1048576, $J5050, $K5050 )</f>
        <v>세메스</v>
      </c>
      <c r="P5050" t="str" cm="1">
        <f t="array" ref="P5050">IF( $L5050, TRIM(_xll.IMDP("IR", $G$5&amp;$N5050, $G$6)), "" )</f>
        <v/>
      </c>
      <c r="Q5050" t="b" cm="1">
        <f t="array" ref="Q5050">IF(
    $U$1=1, AND($P5050&lt;&gt;"", $P5050&lt;&gt;"...", $P5050&lt;&gt;"입력오류"),
    IF(
        $U$18=1, AND($P5050&lt;&gt;"", $P5050&lt;&gt;"...", $P5050&lt;&gt;"입력오류", ISNUMBER(FIND(INDEX($T$2:$T$7,$U$1),$P5050))),
        IF(
            $U$17="기타", AND($P5050&lt;&gt;"", $P5050&lt;&gt;"...", $P5050&lt;&gt;"입력오류", NOT(ISNUMBER(FIND($T$21:$T$34,$P5050)))),
            AND($P5050&lt;&gt;"", $P5050&lt;&gt;"...", $P5050&lt;&gt;"입력오류", $T$19=$P5050)
        )
    )
)</f>
        <v>0</v>
      </c>
    </row>
    <row r="5051" spans="9:17">
      <c r="I5051">
        <f t="shared" si="235"/>
        <v>5050</v>
      </c>
      <c r="J5051">
        <f t="shared" si="236"/>
        <v>325</v>
      </c>
      <c r="K5051">
        <f t="shared" si="234"/>
        <v>3</v>
      </c>
      <c r="L5051" t="b">
        <f>COUNTIF($N$2:N5051, N5051)=1</f>
        <v>1</v>
      </c>
      <c r="M5051" s="37">
        <f>IF( $Q5051, MAX($M$1:M5050)+1, 0)</f>
        <v>0</v>
      </c>
      <c r="N5051" t="str" cm="1">
        <f t="array" ref="N5051">INDEX($A$9:$F$1048576, $J5051, $K5051 )</f>
        <v>56025</v>
      </c>
      <c r="O5051" t="str" cm="1">
        <f t="array" ref="O5051">INDEX($B$9:$F$1048576, $J5051, $K5051 )</f>
        <v>롯데컬처웍스</v>
      </c>
      <c r="P5051" t="str" cm="1">
        <f t="array" ref="P5051">IF( $L5051, TRIM(_xll.IMDP("IR", $G$5&amp;$N5051, $G$6)), "" )</f>
        <v/>
      </c>
      <c r="Q5051" t="b" cm="1">
        <f t="array" ref="Q5051">IF(
    $U$1=1, AND($P5051&lt;&gt;"", $P5051&lt;&gt;"...", $P5051&lt;&gt;"입력오류"),
    IF(
        $U$18=1, AND($P5051&lt;&gt;"", $P5051&lt;&gt;"...", $P5051&lt;&gt;"입력오류", ISNUMBER(FIND(INDEX($T$2:$T$7,$U$1),$P5051))),
        IF(
            $U$17="기타", AND($P5051&lt;&gt;"", $P5051&lt;&gt;"...", $P5051&lt;&gt;"입력오류", NOT(ISNUMBER(FIND($T$21:$T$34,$P5051)))),
            AND($P5051&lt;&gt;"", $P5051&lt;&gt;"...", $P5051&lt;&gt;"입력오류", $T$19=$P5051)
        )
    )
)</f>
        <v>0</v>
      </c>
    </row>
    <row r="5052" spans="9:17">
      <c r="I5052">
        <f t="shared" si="235"/>
        <v>5051</v>
      </c>
      <c r="J5052">
        <f t="shared" si="236"/>
        <v>326</v>
      </c>
      <c r="K5052">
        <f t="shared" si="234"/>
        <v>3</v>
      </c>
      <c r="L5052" t="b">
        <f>COUNTIF($N$2:N5052, N5052)=1</f>
        <v>0</v>
      </c>
      <c r="M5052" s="37">
        <f>IF( $Q5052, MAX($M$1:M5051)+1, 0)</f>
        <v>0</v>
      </c>
      <c r="N5052" t="str" cm="1">
        <f t="array" ref="N5052">INDEX($A$9:$F$1048576, $J5052, $K5052 )</f>
        <v>56200</v>
      </c>
      <c r="O5052" t="str" cm="1">
        <f t="array" ref="O5052">INDEX($B$9:$F$1048576, $J5052, $K5052 )</f>
        <v>효성화학</v>
      </c>
      <c r="P5052" t="str" cm="1">
        <f t="array" ref="P5052">IF( $L5052, TRIM(_xll.IMDP("IR", $G$5&amp;$N5052, $G$6)), "" )</f>
        <v/>
      </c>
      <c r="Q5052" t="b" cm="1">
        <f t="array" ref="Q5052">IF(
    $U$1=1, AND($P5052&lt;&gt;"", $P5052&lt;&gt;"...", $P5052&lt;&gt;"입력오류"),
    IF(
        $U$18=1, AND($P5052&lt;&gt;"", $P5052&lt;&gt;"...", $P5052&lt;&gt;"입력오류", ISNUMBER(FIND(INDEX($T$2:$T$7,$U$1),$P5052))),
        IF(
            $U$17="기타", AND($P5052&lt;&gt;"", $P5052&lt;&gt;"...", $P5052&lt;&gt;"입력오류", NOT(ISNUMBER(FIND($T$21:$T$34,$P5052)))),
            AND($P5052&lt;&gt;"", $P5052&lt;&gt;"...", $P5052&lt;&gt;"입력오류", $T$19=$P5052)
        )
    )
)</f>
        <v>0</v>
      </c>
    </row>
    <row r="5053" spans="9:17">
      <c r="I5053">
        <f t="shared" si="235"/>
        <v>5052</v>
      </c>
      <c r="J5053">
        <f t="shared" si="236"/>
        <v>327</v>
      </c>
      <c r="K5053">
        <f t="shared" si="234"/>
        <v>3</v>
      </c>
      <c r="L5053" t="b">
        <f>COUNTIF($N$2:N5053, N5053)=1</f>
        <v>0</v>
      </c>
      <c r="M5053" s="37">
        <f>IF( $Q5053, MAX($M$1:M5052)+1, 0)</f>
        <v>0</v>
      </c>
      <c r="N5053" t="str" cm="1">
        <f t="array" ref="N5053">INDEX($A$9:$F$1048576, $J5053, $K5053 )</f>
        <v>56216</v>
      </c>
      <c r="O5053" t="str" cm="1">
        <f t="array" ref="O5053">INDEX($B$9:$F$1048576, $J5053, $K5053 )</f>
        <v>효성중공업</v>
      </c>
      <c r="P5053" t="str" cm="1">
        <f t="array" ref="P5053">IF( $L5053, TRIM(_xll.IMDP("IR", $G$5&amp;$N5053, $G$6)), "" )</f>
        <v/>
      </c>
      <c r="Q5053" t="b" cm="1">
        <f t="array" ref="Q5053">IF(
    $U$1=1, AND($P5053&lt;&gt;"", $P5053&lt;&gt;"...", $P5053&lt;&gt;"입력오류"),
    IF(
        $U$18=1, AND($P5053&lt;&gt;"", $P5053&lt;&gt;"...", $P5053&lt;&gt;"입력오류", ISNUMBER(FIND(INDEX($T$2:$T$7,$U$1),$P5053))),
        IF(
            $U$17="기타", AND($P5053&lt;&gt;"", $P5053&lt;&gt;"...", $P5053&lt;&gt;"입력오류", NOT(ISNUMBER(FIND($T$21:$T$34,$P5053)))),
            AND($P5053&lt;&gt;"", $P5053&lt;&gt;"...", $P5053&lt;&gt;"입력오류", $T$19=$P5053)
        )
    )
)</f>
        <v>0</v>
      </c>
    </row>
    <row r="5054" spans="9:17">
      <c r="I5054">
        <f t="shared" si="235"/>
        <v>5053</v>
      </c>
      <c r="J5054">
        <f t="shared" si="236"/>
        <v>328</v>
      </c>
      <c r="K5054">
        <f t="shared" si="234"/>
        <v>3</v>
      </c>
      <c r="L5054" t="b">
        <f>COUNTIF($N$2:N5054, N5054)=1</f>
        <v>0</v>
      </c>
      <c r="M5054" s="37">
        <f>IF( $Q5054, MAX($M$1:M5053)+1, 0)</f>
        <v>0</v>
      </c>
      <c r="N5054" t="str" cm="1">
        <f t="array" ref="N5054">INDEX($A$9:$F$1048576, $J5054, $K5054 )</f>
        <v>56217</v>
      </c>
      <c r="O5054" t="str" cm="1">
        <f t="array" ref="O5054">INDEX($B$9:$F$1048576, $J5054, $K5054 )</f>
        <v>효성첨단소재</v>
      </c>
      <c r="P5054" t="str" cm="1">
        <f t="array" ref="P5054">IF( $L5054, TRIM(_xll.IMDP("IR", $G$5&amp;$N5054, $G$6)), "" )</f>
        <v/>
      </c>
      <c r="Q5054" t="b" cm="1">
        <f t="array" ref="Q5054">IF(
    $U$1=1, AND($P5054&lt;&gt;"", $P5054&lt;&gt;"...", $P5054&lt;&gt;"입력오류"),
    IF(
        $U$18=1, AND($P5054&lt;&gt;"", $P5054&lt;&gt;"...", $P5054&lt;&gt;"입력오류", ISNUMBER(FIND(INDEX($T$2:$T$7,$U$1),$P5054))),
        IF(
            $U$17="기타", AND($P5054&lt;&gt;"", $P5054&lt;&gt;"...", $P5054&lt;&gt;"입력오류", NOT(ISNUMBER(FIND($T$21:$T$34,$P5054)))),
            AND($P5054&lt;&gt;"", $P5054&lt;&gt;"...", $P5054&lt;&gt;"입력오류", $T$19=$P5054)
        )
    )
)</f>
        <v>0</v>
      </c>
    </row>
    <row r="5055" spans="9:17">
      <c r="I5055">
        <f t="shared" si="235"/>
        <v>5054</v>
      </c>
      <c r="J5055">
        <f t="shared" si="236"/>
        <v>329</v>
      </c>
      <c r="K5055">
        <f t="shared" si="234"/>
        <v>3</v>
      </c>
      <c r="L5055" t="b">
        <f>COUNTIF($N$2:N5055, N5055)=1</f>
        <v>1</v>
      </c>
      <c r="M5055" s="37">
        <f>IF( $Q5055, MAX($M$1:M5054)+1, 0)</f>
        <v>0</v>
      </c>
      <c r="N5055" t="str" cm="1">
        <f t="array" ref="N5055">INDEX($A$9:$F$1048576, $J5055, $K5055 )</f>
        <v>56254</v>
      </c>
      <c r="O5055" t="str" cm="1">
        <f t="array" ref="O5055">INDEX($B$9:$F$1048576, $J5055, $K5055 )</f>
        <v>효성티앤씨</v>
      </c>
      <c r="P5055" t="str" cm="1">
        <f t="array" ref="P5055">IF( $L5055, TRIM(_xll.IMDP("IR", $G$5&amp;$N5055, $G$6)), "" )</f>
        <v/>
      </c>
      <c r="Q5055" t="b" cm="1">
        <f t="array" ref="Q5055">IF(
    $U$1=1, AND($P5055&lt;&gt;"", $P5055&lt;&gt;"...", $P5055&lt;&gt;"입력오류"),
    IF(
        $U$18=1, AND($P5055&lt;&gt;"", $P5055&lt;&gt;"...", $P5055&lt;&gt;"입력오류", ISNUMBER(FIND(INDEX($T$2:$T$7,$U$1),$P5055))),
        IF(
            $U$17="기타", AND($P5055&lt;&gt;"", $P5055&lt;&gt;"...", $P5055&lt;&gt;"입력오류", NOT(ISNUMBER(FIND($T$21:$T$34,$P5055)))),
            AND($P5055&lt;&gt;"", $P5055&lt;&gt;"...", $P5055&lt;&gt;"입력오류", $T$19=$P5055)
        )
    )
)</f>
        <v>0</v>
      </c>
    </row>
    <row r="5056" spans="9:17">
      <c r="I5056">
        <f t="shared" si="235"/>
        <v>5055</v>
      </c>
      <c r="J5056">
        <f t="shared" si="236"/>
        <v>330</v>
      </c>
      <c r="K5056">
        <f t="shared" si="234"/>
        <v>3</v>
      </c>
      <c r="L5056" t="b">
        <f>COUNTIF($N$2:N5056, N5056)=1</f>
        <v>1</v>
      </c>
      <c r="M5056" s="37">
        <f>IF( $Q5056, MAX($M$1:M5055)+1, 0)</f>
        <v>0</v>
      </c>
      <c r="N5056" t="str" cm="1">
        <f t="array" ref="N5056">INDEX($A$9:$F$1048576, $J5056, $K5056 )</f>
        <v>56591</v>
      </c>
      <c r="O5056" t="str" cm="1">
        <f t="array" ref="O5056">INDEX($B$9:$F$1048576, $J5056, $K5056 )</f>
        <v>신세계디에프</v>
      </c>
      <c r="P5056" t="str" cm="1">
        <f t="array" ref="P5056">IF( $L5056, TRIM(_xll.IMDP("IR", $G$5&amp;$N5056, $G$6)), "" )</f>
        <v/>
      </c>
      <c r="Q5056" t="b" cm="1">
        <f t="array" ref="Q5056">IF(
    $U$1=1, AND($P5056&lt;&gt;"", $P5056&lt;&gt;"...", $P5056&lt;&gt;"입력오류"),
    IF(
        $U$18=1, AND($P5056&lt;&gt;"", $P5056&lt;&gt;"...", $P5056&lt;&gt;"입력오류", ISNUMBER(FIND(INDEX($T$2:$T$7,$U$1),$P5056))),
        IF(
            $U$17="기타", AND($P5056&lt;&gt;"", $P5056&lt;&gt;"...", $P5056&lt;&gt;"입력오류", NOT(ISNUMBER(FIND($T$21:$T$34,$P5056)))),
            AND($P5056&lt;&gt;"", $P5056&lt;&gt;"...", $P5056&lt;&gt;"입력오류", $T$19=$P5056)
        )
    )
)</f>
        <v>0</v>
      </c>
    </row>
    <row r="5057" spans="9:17">
      <c r="I5057">
        <f t="shared" si="235"/>
        <v>5056</v>
      </c>
      <c r="J5057">
        <f t="shared" si="236"/>
        <v>331</v>
      </c>
      <c r="K5057">
        <f t="shared" si="234"/>
        <v>3</v>
      </c>
      <c r="L5057" t="b">
        <f>COUNTIF($N$2:N5057, N5057)=1</f>
        <v>0</v>
      </c>
      <c r="M5057" s="37">
        <f>IF( $Q5057, MAX($M$1:M5056)+1, 0)</f>
        <v>0</v>
      </c>
      <c r="N5057" t="str" cm="1">
        <f t="array" ref="N5057">INDEX($A$9:$F$1048576, $J5057, $K5057 )</f>
        <v>57020</v>
      </c>
      <c r="O5057" t="str" cm="1">
        <f t="array" ref="O5057">INDEX($B$9:$F$1048576, $J5057, $K5057 )</f>
        <v>키움캐피탈</v>
      </c>
      <c r="P5057" t="str" cm="1">
        <f t="array" ref="P5057">IF( $L5057, TRIM(_xll.IMDP("IR", $G$5&amp;$N5057, $G$6)), "" )</f>
        <v/>
      </c>
      <c r="Q5057" t="b" cm="1">
        <f t="array" ref="Q5057">IF(
    $U$1=1, AND($P5057&lt;&gt;"", $P5057&lt;&gt;"...", $P5057&lt;&gt;"입력오류"),
    IF(
        $U$18=1, AND($P5057&lt;&gt;"", $P5057&lt;&gt;"...", $P5057&lt;&gt;"입력오류", ISNUMBER(FIND(INDEX($T$2:$T$7,$U$1),$P5057))),
        IF(
            $U$17="기타", AND($P5057&lt;&gt;"", $P5057&lt;&gt;"...", $P5057&lt;&gt;"입력오류", NOT(ISNUMBER(FIND($T$21:$T$34,$P5057)))),
            AND($P5057&lt;&gt;"", $P5057&lt;&gt;"...", $P5057&lt;&gt;"입력오류", $T$19=$P5057)
        )
    )
)</f>
        <v>0</v>
      </c>
    </row>
    <row r="5058" spans="9:17">
      <c r="I5058">
        <f t="shared" si="235"/>
        <v>5057</v>
      </c>
      <c r="J5058">
        <f t="shared" si="236"/>
        <v>332</v>
      </c>
      <c r="K5058">
        <f t="shared" ref="K5058:K5121" si="237">IF( $I5058&gt;$G$4, NA(), IF($I5058&gt;$G$3, 5, IF($I5058&gt;$G$2, 3, 1 ) ) )</f>
        <v>3</v>
      </c>
      <c r="L5058" t="b">
        <f>COUNTIF($N$2:N5058, N5058)=1</f>
        <v>1</v>
      </c>
      <c r="M5058" s="37">
        <f>IF( $Q5058, MAX($M$1:M5057)+1, 0)</f>
        <v>0</v>
      </c>
      <c r="N5058" t="str" cm="1">
        <f t="array" ref="N5058">INDEX($A$9:$F$1048576, $J5058, $K5058 )</f>
        <v>57472</v>
      </c>
      <c r="O5058" t="str" cm="1">
        <f t="array" ref="O5058">INDEX($B$9:$F$1048576, $J5058, $K5058 )</f>
        <v>바디프랜드</v>
      </c>
      <c r="P5058" t="str" cm="1">
        <f t="array" ref="P5058">IF( $L5058, TRIM(_xll.IMDP("IR", $G$5&amp;$N5058, $G$6)), "" )</f>
        <v/>
      </c>
      <c r="Q5058" t="b" cm="1">
        <f t="array" ref="Q5058">IF(
    $U$1=1, AND($P5058&lt;&gt;"", $P5058&lt;&gt;"...", $P5058&lt;&gt;"입력오류"),
    IF(
        $U$18=1, AND($P5058&lt;&gt;"", $P5058&lt;&gt;"...", $P5058&lt;&gt;"입력오류", ISNUMBER(FIND(INDEX($T$2:$T$7,$U$1),$P5058))),
        IF(
            $U$17="기타", AND($P5058&lt;&gt;"", $P5058&lt;&gt;"...", $P5058&lt;&gt;"입력오류", NOT(ISNUMBER(FIND($T$21:$T$34,$P5058)))),
            AND($P5058&lt;&gt;"", $P5058&lt;&gt;"...", $P5058&lt;&gt;"입력오류", $T$19=$P5058)
        )
    )
)</f>
        <v>0</v>
      </c>
    </row>
    <row r="5059" spans="9:17">
      <c r="I5059">
        <f t="shared" ref="I5059:I5122" si="238">ROW()-1</f>
        <v>5058</v>
      </c>
      <c r="J5059">
        <f t="shared" ref="J5059:J5122" si="239">IF( $I5059&gt;$G$4, NA(), IF($I5059&gt;$G$3, $I5059-$G$3, IF($I5059&gt;$G$2, $I5059-$G$2, $I5059 ) ) )</f>
        <v>333</v>
      </c>
      <c r="K5059">
        <f t="shared" si="237"/>
        <v>3</v>
      </c>
      <c r="L5059" t="b">
        <f>COUNTIF($N$2:N5059, N5059)=1</f>
        <v>0</v>
      </c>
      <c r="M5059" s="37">
        <f>IF( $Q5059, MAX($M$1:M5058)+1, 0)</f>
        <v>0</v>
      </c>
      <c r="N5059" t="str" cm="1">
        <f t="array" ref="N5059">INDEX($A$9:$F$1048576, $J5059, $K5059 )</f>
        <v>57634</v>
      </c>
      <c r="O5059" t="str" cm="1">
        <f t="array" ref="O5059">INDEX($B$9:$F$1048576, $J5059, $K5059 )</f>
        <v>신세계프라퍼티</v>
      </c>
      <c r="P5059" t="str" cm="1">
        <f t="array" ref="P5059">IF( $L5059, TRIM(_xll.IMDP("IR", $G$5&amp;$N5059, $G$6)), "" )</f>
        <v/>
      </c>
      <c r="Q5059" t="b" cm="1">
        <f t="array" ref="Q5059">IF(
    $U$1=1, AND($P5059&lt;&gt;"", $P5059&lt;&gt;"...", $P5059&lt;&gt;"입력오류"),
    IF(
        $U$18=1, AND($P5059&lt;&gt;"", $P5059&lt;&gt;"...", $P5059&lt;&gt;"입력오류", ISNUMBER(FIND(INDEX($T$2:$T$7,$U$1),$P5059))),
        IF(
            $U$17="기타", AND($P5059&lt;&gt;"", $P5059&lt;&gt;"...", $P5059&lt;&gt;"입력오류", NOT(ISNUMBER(FIND($T$21:$T$34,$P5059)))),
            AND($P5059&lt;&gt;"", $P5059&lt;&gt;"...", $P5059&lt;&gt;"입력오류", $T$19=$P5059)
        )
    )
)</f>
        <v>0</v>
      </c>
    </row>
    <row r="5060" spans="9:17">
      <c r="I5060">
        <f t="shared" si="238"/>
        <v>5059</v>
      </c>
      <c r="J5060">
        <f t="shared" si="239"/>
        <v>334</v>
      </c>
      <c r="K5060">
        <f t="shared" si="237"/>
        <v>3</v>
      </c>
      <c r="L5060" t="b">
        <f>COUNTIF($N$2:N5060, N5060)=1</f>
        <v>1</v>
      </c>
      <c r="M5060" s="37">
        <f>IF( $Q5060, MAX($M$1:M5059)+1, 0)</f>
        <v>0</v>
      </c>
      <c r="N5060" t="str" cm="1">
        <f t="array" ref="N5060">INDEX($A$9:$F$1048576, $J5060, $K5060 )</f>
        <v>58236</v>
      </c>
      <c r="O5060" t="str" cm="1">
        <f t="array" ref="O5060">INDEX($B$9:$F$1048576, $J5060, $K5060 )</f>
        <v>현대엘앤씨</v>
      </c>
      <c r="P5060" t="str" cm="1">
        <f t="array" ref="P5060">IF( $L5060, TRIM(_xll.IMDP("IR", $G$5&amp;$N5060, $G$6)), "" )</f>
        <v/>
      </c>
      <c r="Q5060" t="b" cm="1">
        <f t="array" ref="Q5060">IF(
    $U$1=1, AND($P5060&lt;&gt;"", $P5060&lt;&gt;"...", $P5060&lt;&gt;"입력오류"),
    IF(
        $U$18=1, AND($P5060&lt;&gt;"", $P5060&lt;&gt;"...", $P5060&lt;&gt;"입력오류", ISNUMBER(FIND(INDEX($T$2:$T$7,$U$1),$P5060))),
        IF(
            $U$17="기타", AND($P5060&lt;&gt;"", $P5060&lt;&gt;"...", $P5060&lt;&gt;"입력오류", NOT(ISNUMBER(FIND($T$21:$T$34,$P5060)))),
            AND($P5060&lt;&gt;"", $P5060&lt;&gt;"...", $P5060&lt;&gt;"입력오류", $T$19=$P5060)
        )
    )
)</f>
        <v>0</v>
      </c>
    </row>
    <row r="5061" spans="9:17">
      <c r="I5061">
        <f t="shared" si="238"/>
        <v>5060</v>
      </c>
      <c r="J5061">
        <f t="shared" si="239"/>
        <v>335</v>
      </c>
      <c r="K5061">
        <f t="shared" si="237"/>
        <v>3</v>
      </c>
      <c r="L5061" t="b">
        <f>COUNTIF($N$2:N5061, N5061)=1</f>
        <v>1</v>
      </c>
      <c r="M5061" s="37">
        <f>IF( $Q5061, MAX($M$1:M5060)+1, 0)</f>
        <v>0</v>
      </c>
      <c r="N5061" t="str" cm="1">
        <f t="array" ref="N5061">INDEX($A$9:$F$1048576, $J5061, $K5061 )</f>
        <v>58275</v>
      </c>
      <c r="O5061" t="str" cm="1">
        <f t="array" ref="O5061">INDEX($B$9:$F$1048576, $J5061, $K5061 )</f>
        <v>환경시설관리</v>
      </c>
      <c r="P5061" t="str" cm="1">
        <f t="array" ref="P5061">IF( $L5061, TRIM(_xll.IMDP("IR", $G$5&amp;$N5061, $G$6)), "" )</f>
        <v/>
      </c>
      <c r="Q5061" t="b" cm="1">
        <f t="array" ref="Q5061">IF(
    $U$1=1, AND($P5061&lt;&gt;"", $P5061&lt;&gt;"...", $P5061&lt;&gt;"입력오류"),
    IF(
        $U$18=1, AND($P5061&lt;&gt;"", $P5061&lt;&gt;"...", $P5061&lt;&gt;"입력오류", ISNUMBER(FIND(INDEX($T$2:$T$7,$U$1),$P5061))),
        IF(
            $U$17="기타", AND($P5061&lt;&gt;"", $P5061&lt;&gt;"...", $P5061&lt;&gt;"입력오류", NOT(ISNUMBER(FIND($T$21:$T$34,$P5061)))),
            AND($P5061&lt;&gt;"", $P5061&lt;&gt;"...", $P5061&lt;&gt;"입력오류", $T$19=$P5061)
        )
    )
)</f>
        <v>0</v>
      </c>
    </row>
    <row r="5062" spans="9:17">
      <c r="I5062">
        <f t="shared" si="238"/>
        <v>5061</v>
      </c>
      <c r="J5062">
        <f t="shared" si="239"/>
        <v>336</v>
      </c>
      <c r="K5062">
        <f t="shared" si="237"/>
        <v>3</v>
      </c>
      <c r="L5062" t="b">
        <f>COUNTIF($N$2:N5062, N5062)=1</f>
        <v>0</v>
      </c>
      <c r="M5062" s="37">
        <f>IF( $Q5062, MAX($M$1:M5061)+1, 0)</f>
        <v>0</v>
      </c>
      <c r="N5062" t="str" cm="1">
        <f t="array" ref="N5062">INDEX($A$9:$F$1048576, $J5062, $K5062 )</f>
        <v>58676</v>
      </c>
      <c r="O5062" t="str" cm="1">
        <f t="array" ref="O5062">INDEX($B$9:$F$1048576, $J5062, $K5062 )</f>
        <v>HD현대중공업</v>
      </c>
      <c r="P5062" t="str" cm="1">
        <f t="array" ref="P5062">IF( $L5062, TRIM(_xll.IMDP("IR", $G$5&amp;$N5062, $G$6)), "" )</f>
        <v/>
      </c>
      <c r="Q5062" t="b" cm="1">
        <f t="array" ref="Q5062">IF(
    $U$1=1, AND($P5062&lt;&gt;"", $P5062&lt;&gt;"...", $P5062&lt;&gt;"입력오류"),
    IF(
        $U$18=1, AND($P5062&lt;&gt;"", $P5062&lt;&gt;"...", $P5062&lt;&gt;"입력오류", ISNUMBER(FIND(INDEX($T$2:$T$7,$U$1),$P5062))),
        IF(
            $U$17="기타", AND($P5062&lt;&gt;"", $P5062&lt;&gt;"...", $P5062&lt;&gt;"입력오류", NOT(ISNUMBER(FIND($T$21:$T$34,$P5062)))),
            AND($P5062&lt;&gt;"", $P5062&lt;&gt;"...", $P5062&lt;&gt;"입력오류", $T$19=$P5062)
        )
    )
)</f>
        <v>0</v>
      </c>
    </row>
    <row r="5063" spans="9:17">
      <c r="I5063">
        <f t="shared" si="238"/>
        <v>5062</v>
      </c>
      <c r="J5063">
        <f t="shared" si="239"/>
        <v>337</v>
      </c>
      <c r="K5063">
        <f t="shared" si="237"/>
        <v>3</v>
      </c>
      <c r="L5063" t="b">
        <f>COUNTIF($N$2:N5063, N5063)=1</f>
        <v>1</v>
      </c>
      <c r="M5063" s="37">
        <f>IF( $Q5063, MAX($M$1:M5062)+1, 0)</f>
        <v>0</v>
      </c>
      <c r="N5063" t="str" cm="1">
        <f t="array" ref="N5063">INDEX($A$9:$F$1048576, $J5063, $K5063 )</f>
        <v>59021</v>
      </c>
      <c r="O5063" t="str" cm="1">
        <f t="array" ref="O5063">INDEX($B$9:$F$1048576, $J5063, $K5063 )</f>
        <v>에코비트</v>
      </c>
      <c r="P5063" t="str" cm="1">
        <f t="array" ref="P5063">IF( $L5063, TRIM(_xll.IMDP("IR", $G$5&amp;$N5063, $G$6)), "" )</f>
        <v/>
      </c>
      <c r="Q5063" t="b" cm="1">
        <f t="array" ref="Q5063">IF(
    $U$1=1, AND($P5063&lt;&gt;"", $P5063&lt;&gt;"...", $P5063&lt;&gt;"입력오류"),
    IF(
        $U$18=1, AND($P5063&lt;&gt;"", $P5063&lt;&gt;"...", $P5063&lt;&gt;"입력오류", ISNUMBER(FIND(INDEX($T$2:$T$7,$U$1),$P5063))),
        IF(
            $U$17="기타", AND($P5063&lt;&gt;"", $P5063&lt;&gt;"...", $P5063&lt;&gt;"입력오류", NOT(ISNUMBER(FIND($T$21:$T$34,$P5063)))),
            AND($P5063&lt;&gt;"", $P5063&lt;&gt;"...", $P5063&lt;&gt;"입력오류", $T$19=$P5063)
        )
    )
)</f>
        <v>0</v>
      </c>
    </row>
    <row r="5064" spans="9:17">
      <c r="I5064">
        <f t="shared" si="238"/>
        <v>5063</v>
      </c>
      <c r="J5064">
        <f t="shared" si="239"/>
        <v>338</v>
      </c>
      <c r="K5064">
        <f t="shared" si="237"/>
        <v>3</v>
      </c>
      <c r="L5064" t="b">
        <f>COUNTIF($N$2:N5064, N5064)=1</f>
        <v>1</v>
      </c>
      <c r="M5064" s="37">
        <f>IF( $Q5064, MAX($M$1:M5063)+1, 0)</f>
        <v>0</v>
      </c>
      <c r="N5064" t="str" cm="1">
        <f t="array" ref="N5064">INDEX($A$9:$F$1048576, $J5064, $K5064 )</f>
        <v>59081</v>
      </c>
      <c r="O5064" t="str" cm="1">
        <f t="array" ref="O5064">INDEX($B$9:$F$1048576, $J5064, $K5064 )</f>
        <v>호반산업</v>
      </c>
      <c r="P5064" t="str" cm="1">
        <f t="array" ref="P5064">IF( $L5064, TRIM(_xll.IMDP("IR", $G$5&amp;$N5064, $G$6)), "" )</f>
        <v/>
      </c>
      <c r="Q5064" t="b" cm="1">
        <f t="array" ref="Q5064">IF(
    $U$1=1, AND($P5064&lt;&gt;"", $P5064&lt;&gt;"...", $P5064&lt;&gt;"입력오류"),
    IF(
        $U$18=1, AND($P5064&lt;&gt;"", $P5064&lt;&gt;"...", $P5064&lt;&gt;"입력오류", ISNUMBER(FIND(INDEX($T$2:$T$7,$U$1),$P5064))),
        IF(
            $U$17="기타", AND($P5064&lt;&gt;"", $P5064&lt;&gt;"...", $P5064&lt;&gt;"입력오류", NOT(ISNUMBER(FIND($T$21:$T$34,$P5064)))),
            AND($P5064&lt;&gt;"", $P5064&lt;&gt;"...", $P5064&lt;&gt;"입력오류", $T$19=$P5064)
        )
    )
)</f>
        <v>0</v>
      </c>
    </row>
    <row r="5065" spans="9:17">
      <c r="I5065">
        <f t="shared" si="238"/>
        <v>5064</v>
      </c>
      <c r="J5065">
        <f t="shared" si="239"/>
        <v>339</v>
      </c>
      <c r="K5065">
        <f t="shared" si="237"/>
        <v>3</v>
      </c>
      <c r="L5065" t="b">
        <f>COUNTIF($N$2:N5065, N5065)=1</f>
        <v>0</v>
      </c>
      <c r="M5065" s="37">
        <f>IF( $Q5065, MAX($M$1:M5064)+1, 0)</f>
        <v>0</v>
      </c>
      <c r="N5065" t="str" cm="1">
        <f t="array" ref="N5065">INDEX($A$9:$F$1048576, $J5065, $K5065 )</f>
        <v>60359</v>
      </c>
      <c r="O5065" t="str" cm="1">
        <f t="array" ref="O5065">INDEX($B$9:$F$1048576, $J5065, $K5065 )</f>
        <v>케이씨씨글라스</v>
      </c>
      <c r="P5065" t="str" cm="1">
        <f t="array" ref="P5065">IF( $L5065, TRIM(_xll.IMDP("IR", $G$5&amp;$N5065, $G$6)), "" )</f>
        <v/>
      </c>
      <c r="Q5065" t="b" cm="1">
        <f t="array" ref="Q5065">IF(
    $U$1=1, AND($P5065&lt;&gt;"", $P5065&lt;&gt;"...", $P5065&lt;&gt;"입력오류"),
    IF(
        $U$18=1, AND($P5065&lt;&gt;"", $P5065&lt;&gt;"...", $P5065&lt;&gt;"입력오류", ISNUMBER(FIND(INDEX($T$2:$T$7,$U$1),$P5065))),
        IF(
            $U$17="기타", AND($P5065&lt;&gt;"", $P5065&lt;&gt;"...", $P5065&lt;&gt;"입력오류", NOT(ISNUMBER(FIND($T$21:$T$34,$P5065)))),
            AND($P5065&lt;&gt;"", $P5065&lt;&gt;"...", $P5065&lt;&gt;"입력오류", $T$19=$P5065)
        )
    )
)</f>
        <v>0</v>
      </c>
    </row>
    <row r="5066" spans="9:17">
      <c r="I5066">
        <f t="shared" si="238"/>
        <v>5065</v>
      </c>
      <c r="J5066">
        <f t="shared" si="239"/>
        <v>340</v>
      </c>
      <c r="K5066">
        <f t="shared" si="237"/>
        <v>3</v>
      </c>
      <c r="L5066" t="b">
        <f>COUNTIF($N$2:N5066, N5066)=1</f>
        <v>1</v>
      </c>
      <c r="M5066" s="37">
        <f>IF( $Q5066, MAX($M$1:M5065)+1, 0)</f>
        <v>0</v>
      </c>
      <c r="N5066" t="str" cm="1">
        <f t="array" ref="N5066">INDEX($A$9:$F$1048576, $J5066, $K5066 )</f>
        <v>60658</v>
      </c>
      <c r="O5066" t="str" cm="1">
        <f t="array" ref="O5066">INDEX($B$9:$F$1048576, $J5066, $K5066 )</f>
        <v>케이카캐피탈</v>
      </c>
      <c r="P5066" t="str" cm="1">
        <f t="array" ref="P5066">IF( $L5066, TRIM(_xll.IMDP("IR", $G$5&amp;$N5066, $G$6)), "" )</f>
        <v/>
      </c>
      <c r="Q5066" t="b" cm="1">
        <f t="array" ref="Q5066">IF(
    $U$1=1, AND($P5066&lt;&gt;"", $P5066&lt;&gt;"...", $P5066&lt;&gt;"입력오류"),
    IF(
        $U$18=1, AND($P5066&lt;&gt;"", $P5066&lt;&gt;"...", $P5066&lt;&gt;"입력오류", ISNUMBER(FIND(INDEX($T$2:$T$7,$U$1),$P5066))),
        IF(
            $U$17="기타", AND($P5066&lt;&gt;"", $P5066&lt;&gt;"...", $P5066&lt;&gt;"입력오류", NOT(ISNUMBER(FIND($T$21:$T$34,$P5066)))),
            AND($P5066&lt;&gt;"", $P5066&lt;&gt;"...", $P5066&lt;&gt;"입력오류", $T$19=$P5066)
        )
    )
)</f>
        <v>0</v>
      </c>
    </row>
    <row r="5067" spans="9:17">
      <c r="I5067">
        <f t="shared" si="238"/>
        <v>5066</v>
      </c>
      <c r="J5067">
        <f t="shared" si="239"/>
        <v>341</v>
      </c>
      <c r="K5067">
        <f t="shared" si="237"/>
        <v>3</v>
      </c>
      <c r="L5067" t="b">
        <f>COUNTIF($N$2:N5067, N5067)=1</f>
        <v>0</v>
      </c>
      <c r="M5067" s="37">
        <f>IF( $Q5067, MAX($M$1:M5066)+1, 0)</f>
        <v>0</v>
      </c>
      <c r="N5067" t="str" cm="1">
        <f t="array" ref="N5067">INDEX($A$9:$F$1048576, $J5067, $K5067 )</f>
        <v>60866</v>
      </c>
      <c r="O5067" t="str" cm="1">
        <f t="array" ref="O5067">INDEX($B$9:$F$1048576, $J5067, $K5067 )</f>
        <v>에스엘엘중앙</v>
      </c>
      <c r="P5067" t="str" cm="1">
        <f t="array" ref="P5067">IF( $L5067, TRIM(_xll.IMDP("IR", $G$5&amp;$N5067, $G$6)), "" )</f>
        <v/>
      </c>
      <c r="Q5067" t="b" cm="1">
        <f t="array" ref="Q5067">IF(
    $U$1=1, AND($P5067&lt;&gt;"", $P5067&lt;&gt;"...", $P5067&lt;&gt;"입력오류"),
    IF(
        $U$18=1, AND($P5067&lt;&gt;"", $P5067&lt;&gt;"...", $P5067&lt;&gt;"입력오류", ISNUMBER(FIND(INDEX($T$2:$T$7,$U$1),$P5067))),
        IF(
            $U$17="기타", AND($P5067&lt;&gt;"", $P5067&lt;&gt;"...", $P5067&lt;&gt;"입력오류", NOT(ISNUMBER(FIND($T$21:$T$34,$P5067)))),
            AND($P5067&lt;&gt;"", $P5067&lt;&gt;"...", $P5067&lt;&gt;"입력오류", $T$19=$P5067)
        )
    )
)</f>
        <v>0</v>
      </c>
    </row>
    <row r="5068" spans="9:17">
      <c r="I5068">
        <f t="shared" si="238"/>
        <v>5067</v>
      </c>
      <c r="J5068">
        <f t="shared" si="239"/>
        <v>342</v>
      </c>
      <c r="K5068">
        <f t="shared" si="237"/>
        <v>3</v>
      </c>
      <c r="L5068" t="b">
        <f>COUNTIF($N$2:N5068, N5068)=1</f>
        <v>0</v>
      </c>
      <c r="M5068" s="37">
        <f>IF( $Q5068, MAX($M$1:M5067)+1, 0)</f>
        <v>0</v>
      </c>
      <c r="N5068" t="str" cm="1">
        <f t="array" ref="N5068">INDEX($A$9:$F$1048576, $J5068, $K5068 )</f>
        <v>61461</v>
      </c>
      <c r="O5068" t="str" cm="1">
        <f t="array" ref="O5068">INDEX($B$9:$F$1048576, $J5068, $K5068 )</f>
        <v>한국공항공사</v>
      </c>
      <c r="P5068" t="str" cm="1">
        <f t="array" ref="P5068">IF( $L5068, TRIM(_xll.IMDP("IR", $G$5&amp;$N5068, $G$6)), "" )</f>
        <v/>
      </c>
      <c r="Q5068" t="b" cm="1">
        <f t="array" ref="Q5068">IF(
    $U$1=1, AND($P5068&lt;&gt;"", $P5068&lt;&gt;"...", $P5068&lt;&gt;"입력오류"),
    IF(
        $U$18=1, AND($P5068&lt;&gt;"", $P5068&lt;&gt;"...", $P5068&lt;&gt;"입력오류", ISNUMBER(FIND(INDEX($T$2:$T$7,$U$1),$P5068))),
        IF(
            $U$17="기타", AND($P5068&lt;&gt;"", $P5068&lt;&gt;"...", $P5068&lt;&gt;"입력오류", NOT(ISNUMBER(FIND($T$21:$T$34,$P5068)))),
            AND($P5068&lt;&gt;"", $P5068&lt;&gt;"...", $P5068&lt;&gt;"입력오류", $T$19=$P5068)
        )
    )
)</f>
        <v>0</v>
      </c>
    </row>
    <row r="5069" spans="9:17">
      <c r="I5069">
        <f t="shared" si="238"/>
        <v>5068</v>
      </c>
      <c r="J5069">
        <f t="shared" si="239"/>
        <v>343</v>
      </c>
      <c r="K5069">
        <f t="shared" si="237"/>
        <v>3</v>
      </c>
      <c r="L5069" t="b">
        <f>COUNTIF($N$2:N5069, N5069)=1</f>
        <v>0</v>
      </c>
      <c r="M5069" s="37">
        <f>IF( $Q5069, MAX($M$1:M5068)+1, 0)</f>
        <v>0</v>
      </c>
      <c r="N5069" t="str" cm="1">
        <f t="array" ref="N5069">INDEX($A$9:$F$1048576, $J5069, $K5069 )</f>
        <v>62382</v>
      </c>
      <c r="O5069" t="str" cm="1">
        <f t="array" ref="O5069">INDEX($B$9:$F$1048576, $J5069, $K5069 )</f>
        <v>넷마블</v>
      </c>
      <c r="P5069" t="str" cm="1">
        <f t="array" ref="P5069">IF( $L5069, TRIM(_xll.IMDP("IR", $G$5&amp;$N5069, $G$6)), "" )</f>
        <v/>
      </c>
      <c r="Q5069" t="b" cm="1">
        <f t="array" ref="Q5069">IF(
    $U$1=1, AND($P5069&lt;&gt;"", $P5069&lt;&gt;"...", $P5069&lt;&gt;"입력오류"),
    IF(
        $U$18=1, AND($P5069&lt;&gt;"", $P5069&lt;&gt;"...", $P5069&lt;&gt;"입력오류", ISNUMBER(FIND(INDEX($T$2:$T$7,$U$1),$P5069))),
        IF(
            $U$17="기타", AND($P5069&lt;&gt;"", $P5069&lt;&gt;"...", $P5069&lt;&gt;"입력오류", NOT(ISNUMBER(FIND($T$21:$T$34,$P5069)))),
            AND($P5069&lt;&gt;"", $P5069&lt;&gt;"...", $P5069&lt;&gt;"입력오류", $T$19=$P5069)
        )
    )
)</f>
        <v>0</v>
      </c>
    </row>
    <row r="5070" spans="9:17">
      <c r="I5070">
        <f t="shared" si="238"/>
        <v>5069</v>
      </c>
      <c r="J5070">
        <f t="shared" si="239"/>
        <v>344</v>
      </c>
      <c r="K5070">
        <f t="shared" si="237"/>
        <v>3</v>
      </c>
      <c r="L5070" t="b">
        <f>COUNTIF($N$2:N5070, N5070)=1</f>
        <v>0</v>
      </c>
      <c r="M5070" s="37">
        <f>IF( $Q5070, MAX($M$1:M5069)+1, 0)</f>
        <v>0</v>
      </c>
      <c r="N5070" t="str" cm="1">
        <f t="array" ref="N5070">INDEX($A$9:$F$1048576, $J5070, $K5070 )</f>
        <v>63270</v>
      </c>
      <c r="O5070" t="str" cm="1">
        <f t="array" ref="O5070">INDEX($B$9:$F$1048576, $J5070, $K5070 )</f>
        <v>DL이앤씨</v>
      </c>
      <c r="P5070" t="str" cm="1">
        <f t="array" ref="P5070">IF( $L5070, TRIM(_xll.IMDP("IR", $G$5&amp;$N5070, $G$6)), "" )</f>
        <v/>
      </c>
      <c r="Q5070" t="b" cm="1">
        <f t="array" ref="Q5070">IF(
    $U$1=1, AND($P5070&lt;&gt;"", $P5070&lt;&gt;"...", $P5070&lt;&gt;"입력오류"),
    IF(
        $U$18=1, AND($P5070&lt;&gt;"", $P5070&lt;&gt;"...", $P5070&lt;&gt;"입력오류", ISNUMBER(FIND(INDEX($T$2:$T$7,$U$1),$P5070))),
        IF(
            $U$17="기타", AND($P5070&lt;&gt;"", $P5070&lt;&gt;"...", $P5070&lt;&gt;"입력오류", NOT(ISNUMBER(FIND($T$21:$T$34,$P5070)))),
            AND($P5070&lt;&gt;"", $P5070&lt;&gt;"...", $P5070&lt;&gt;"입력오류", $T$19=$P5070)
        )
    )
)</f>
        <v>0</v>
      </c>
    </row>
    <row r="5071" spans="9:17">
      <c r="I5071">
        <f t="shared" si="238"/>
        <v>5070</v>
      </c>
      <c r="J5071">
        <f t="shared" si="239"/>
        <v>345</v>
      </c>
      <c r="K5071">
        <f t="shared" si="237"/>
        <v>3</v>
      </c>
      <c r="L5071" t="b">
        <f>COUNTIF($N$2:N5071, N5071)=1</f>
        <v>1</v>
      </c>
      <c r="M5071" s="37">
        <f>IF( $Q5071, MAX($M$1:M5070)+1, 0)</f>
        <v>0</v>
      </c>
      <c r="N5071" t="str" cm="1">
        <f t="array" ref="N5071">INDEX($A$9:$F$1048576, $J5071, $K5071 )</f>
        <v>63794</v>
      </c>
      <c r="O5071" t="str" cm="1">
        <f t="array" ref="O5071">INDEX($B$9:$F$1048576, $J5071, $K5071 )</f>
        <v>카카오엔터테인먼트</v>
      </c>
      <c r="P5071" t="str" cm="1">
        <f t="array" ref="P5071">IF( $L5071, TRIM(_xll.IMDP("IR", $G$5&amp;$N5071, $G$6)), "" )</f>
        <v/>
      </c>
      <c r="Q5071" t="b" cm="1">
        <f t="array" ref="Q5071">IF(
    $U$1=1, AND($P5071&lt;&gt;"", $P5071&lt;&gt;"...", $P5071&lt;&gt;"입력오류"),
    IF(
        $U$18=1, AND($P5071&lt;&gt;"", $P5071&lt;&gt;"...", $P5071&lt;&gt;"입력오류", ISNUMBER(FIND(INDEX($T$2:$T$7,$U$1),$P5071))),
        IF(
            $U$17="기타", AND($P5071&lt;&gt;"", $P5071&lt;&gt;"...", $P5071&lt;&gt;"입력오류", NOT(ISNUMBER(FIND($T$21:$T$34,$P5071)))),
            AND($P5071&lt;&gt;"", $P5071&lt;&gt;"...", $P5071&lt;&gt;"입력오류", $T$19=$P5071)
        )
    )
)</f>
        <v>0</v>
      </c>
    </row>
    <row r="5072" spans="9:17">
      <c r="I5072">
        <f t="shared" si="238"/>
        <v>5071</v>
      </c>
      <c r="J5072">
        <f t="shared" si="239"/>
        <v>346</v>
      </c>
      <c r="K5072">
        <f t="shared" si="237"/>
        <v>3</v>
      </c>
      <c r="L5072" t="b">
        <f>COUNTIF($N$2:N5072, N5072)=1</f>
        <v>1</v>
      </c>
      <c r="M5072" s="37">
        <f>IF( $Q5072, MAX($M$1:M5071)+1, 0)</f>
        <v>0</v>
      </c>
      <c r="N5072" t="str" cm="1">
        <f t="array" ref="N5072">INDEX($A$9:$F$1048576, $J5072, $K5072 )</f>
        <v>64041</v>
      </c>
      <c r="O5072" t="str" cm="1">
        <f t="array" ref="O5072">INDEX($B$9:$F$1048576, $J5072, $K5072 )</f>
        <v>에스케이피아이씨글로벌</v>
      </c>
      <c r="P5072" t="str" cm="1">
        <f t="array" ref="P5072">IF( $L5072, TRIM(_xll.IMDP("IR", $G$5&amp;$N5072, $G$6)), "" )</f>
        <v/>
      </c>
      <c r="Q5072" t="b" cm="1">
        <f t="array" ref="Q5072">IF(
    $U$1=1, AND($P5072&lt;&gt;"", $P5072&lt;&gt;"...", $P5072&lt;&gt;"입력오류"),
    IF(
        $U$18=1, AND($P5072&lt;&gt;"", $P5072&lt;&gt;"...", $P5072&lt;&gt;"입력오류", ISNUMBER(FIND(INDEX($T$2:$T$7,$U$1),$P5072))),
        IF(
            $U$17="기타", AND($P5072&lt;&gt;"", $P5072&lt;&gt;"...", $P5072&lt;&gt;"입력오류", NOT(ISNUMBER(FIND($T$21:$T$34,$P5072)))),
            AND($P5072&lt;&gt;"", $P5072&lt;&gt;"...", $P5072&lt;&gt;"입력오류", $T$19=$P5072)
        )
    )
)</f>
        <v>0</v>
      </c>
    </row>
    <row r="5073" spans="9:17">
      <c r="I5073">
        <f t="shared" si="238"/>
        <v>5072</v>
      </c>
      <c r="J5073">
        <f t="shared" si="239"/>
        <v>347</v>
      </c>
      <c r="K5073">
        <f t="shared" si="237"/>
        <v>3</v>
      </c>
      <c r="L5073" t="b">
        <f>COUNTIF($N$2:N5073, N5073)=1</f>
        <v>0</v>
      </c>
      <c r="M5073" s="37">
        <f>IF( $Q5073, MAX($M$1:M5072)+1, 0)</f>
        <v>0</v>
      </c>
      <c r="N5073" t="str" cm="1">
        <f t="array" ref="N5073">INDEX($A$9:$F$1048576, $J5073, $K5073 )</f>
        <v>65214</v>
      </c>
      <c r="O5073" t="str" cm="1">
        <f t="array" ref="O5073">INDEX($B$9:$F$1048576, $J5073, $K5073 )</f>
        <v>광해광업공단</v>
      </c>
      <c r="P5073" t="str" cm="1">
        <f t="array" ref="P5073">IF( $L5073, TRIM(_xll.IMDP("IR", $G$5&amp;$N5073, $G$6)), "" )</f>
        <v/>
      </c>
      <c r="Q5073" t="b" cm="1">
        <f t="array" ref="Q5073">IF(
    $U$1=1, AND($P5073&lt;&gt;"", $P5073&lt;&gt;"...", $P5073&lt;&gt;"입력오류"),
    IF(
        $U$18=1, AND($P5073&lt;&gt;"", $P5073&lt;&gt;"...", $P5073&lt;&gt;"입력오류", ISNUMBER(FIND(INDEX($T$2:$T$7,$U$1),$P5073))),
        IF(
            $U$17="기타", AND($P5073&lt;&gt;"", $P5073&lt;&gt;"...", $P5073&lt;&gt;"입력오류", NOT(ISNUMBER(FIND($T$21:$T$34,$P5073)))),
            AND($P5073&lt;&gt;"", $P5073&lt;&gt;"...", $P5073&lt;&gt;"입력오류", $T$19=$P5073)
        )
    )
)</f>
        <v>0</v>
      </c>
    </row>
    <row r="5074" spans="9:17">
      <c r="I5074">
        <f t="shared" si="238"/>
        <v>5073</v>
      </c>
      <c r="J5074">
        <f t="shared" si="239"/>
        <v>348</v>
      </c>
      <c r="K5074">
        <f t="shared" si="237"/>
        <v>3</v>
      </c>
      <c r="L5074" t="b">
        <f>COUNTIF($N$2:N5074, N5074)=1</f>
        <v>0</v>
      </c>
      <c r="M5074" s="37">
        <f>IF( $Q5074, MAX($M$1:M5073)+1, 0)</f>
        <v>0</v>
      </c>
      <c r="N5074" t="str" cm="1">
        <f t="array" ref="N5074">INDEX($A$9:$F$1048576, $J5074, $K5074 )</f>
        <v>65452</v>
      </c>
      <c r="O5074" t="str" cm="1">
        <f t="array" ref="O5074">INDEX($B$9:$F$1048576, $J5074, $K5074 )</f>
        <v>더블유게임즈</v>
      </c>
      <c r="P5074" t="str" cm="1">
        <f t="array" ref="P5074">IF( $L5074, TRIM(_xll.IMDP("IR", $G$5&amp;$N5074, $G$6)), "" )</f>
        <v/>
      </c>
      <c r="Q5074" t="b" cm="1">
        <f t="array" ref="Q5074">IF(
    $U$1=1, AND($P5074&lt;&gt;"", $P5074&lt;&gt;"...", $P5074&lt;&gt;"입력오류"),
    IF(
        $U$18=1, AND($P5074&lt;&gt;"", $P5074&lt;&gt;"...", $P5074&lt;&gt;"입력오류", ISNUMBER(FIND(INDEX($T$2:$T$7,$U$1),$P5074))),
        IF(
            $U$17="기타", AND($P5074&lt;&gt;"", $P5074&lt;&gt;"...", $P5074&lt;&gt;"입력오류", NOT(ISNUMBER(FIND($T$21:$T$34,$P5074)))),
            AND($P5074&lt;&gt;"", $P5074&lt;&gt;"...", $P5074&lt;&gt;"입력오류", $T$19=$P5074)
        )
    )
)</f>
        <v>0</v>
      </c>
    </row>
    <row r="5075" spans="9:17">
      <c r="I5075">
        <f t="shared" si="238"/>
        <v>5074</v>
      </c>
      <c r="J5075">
        <f t="shared" si="239"/>
        <v>349</v>
      </c>
      <c r="K5075">
        <f t="shared" si="237"/>
        <v>3</v>
      </c>
      <c r="L5075" t="b">
        <f>COUNTIF($N$2:N5075, N5075)=1</f>
        <v>0</v>
      </c>
      <c r="M5075" s="37">
        <f>IF( $Q5075, MAX($M$1:M5074)+1, 0)</f>
        <v>0</v>
      </c>
      <c r="N5075" t="str" cm="1">
        <f t="array" ref="N5075">INDEX($A$9:$F$1048576, $J5075, $K5075 )</f>
        <v>65484</v>
      </c>
      <c r="O5075" t="str" cm="1">
        <f t="array" ref="O5075">INDEX($B$9:$F$1048576, $J5075, $K5075 )</f>
        <v>에스케이온</v>
      </c>
      <c r="P5075" t="str" cm="1">
        <f t="array" ref="P5075">IF( $L5075, TRIM(_xll.IMDP("IR", $G$5&amp;$N5075, $G$6)), "" )</f>
        <v/>
      </c>
      <c r="Q5075" t="b" cm="1">
        <f t="array" ref="Q5075">IF(
    $U$1=1, AND($P5075&lt;&gt;"", $P5075&lt;&gt;"...", $P5075&lt;&gt;"입력오류"),
    IF(
        $U$18=1, AND($P5075&lt;&gt;"", $P5075&lt;&gt;"...", $P5075&lt;&gt;"입력오류", ISNUMBER(FIND(INDEX($T$2:$T$7,$U$1),$P5075))),
        IF(
            $U$17="기타", AND($P5075&lt;&gt;"", $P5075&lt;&gt;"...", $P5075&lt;&gt;"입력오류", NOT(ISNUMBER(FIND($T$21:$T$34,$P5075)))),
            AND($P5075&lt;&gt;"", $P5075&lt;&gt;"...", $P5075&lt;&gt;"입력오류", $T$19=$P5075)
        )
    )
)</f>
        <v>0</v>
      </c>
    </row>
    <row r="5076" spans="9:17">
      <c r="I5076">
        <f t="shared" si="238"/>
        <v>5075</v>
      </c>
      <c r="J5076">
        <f t="shared" si="239"/>
        <v>350</v>
      </c>
      <c r="K5076">
        <f t="shared" si="237"/>
        <v>3</v>
      </c>
      <c r="L5076" t="b">
        <f>COUNTIF($N$2:N5076, N5076)=1</f>
        <v>1</v>
      </c>
      <c r="M5076" s="37">
        <f>IF( $Q5076, MAX($M$1:M5075)+1, 0)</f>
        <v>0</v>
      </c>
      <c r="N5076" t="str" cm="1">
        <f t="array" ref="N5076">INDEX($A$9:$F$1048576, $J5076, $K5076 )</f>
        <v>66169</v>
      </c>
      <c r="O5076" t="str" cm="1">
        <f t="array" ref="O5076">INDEX($B$9:$F$1048576, $J5076, $K5076 )</f>
        <v>에스케이스퀘어</v>
      </c>
      <c r="P5076" t="str" cm="1">
        <f t="array" ref="P5076">IF( $L5076, TRIM(_xll.IMDP("IR", $G$5&amp;$N5076, $G$6)), "" )</f>
        <v/>
      </c>
      <c r="Q5076" t="b" cm="1">
        <f t="array" ref="Q5076">IF(
    $U$1=1, AND($P5076&lt;&gt;"", $P5076&lt;&gt;"...", $P5076&lt;&gt;"입력오류"),
    IF(
        $U$18=1, AND($P5076&lt;&gt;"", $P5076&lt;&gt;"...", $P5076&lt;&gt;"입력오류", ISNUMBER(FIND(INDEX($T$2:$T$7,$U$1),$P5076))),
        IF(
            $U$17="기타", AND($P5076&lt;&gt;"", $P5076&lt;&gt;"...", $P5076&lt;&gt;"입력오류", NOT(ISNUMBER(FIND($T$21:$T$34,$P5076)))),
            AND($P5076&lt;&gt;"", $P5076&lt;&gt;"...", $P5076&lt;&gt;"입력오류", $T$19=$P5076)
        )
    )
)</f>
        <v>0</v>
      </c>
    </row>
    <row r="5077" spans="9:17">
      <c r="I5077">
        <f t="shared" si="238"/>
        <v>5076</v>
      </c>
      <c r="J5077">
        <f t="shared" si="239"/>
        <v>351</v>
      </c>
      <c r="K5077">
        <f t="shared" si="237"/>
        <v>3</v>
      </c>
      <c r="L5077" t="b">
        <f>COUNTIF($N$2:N5077, N5077)=1</f>
        <v>0</v>
      </c>
      <c r="M5077" s="37">
        <f>IF( $Q5077, MAX($M$1:M5076)+1, 0)</f>
        <v>0</v>
      </c>
      <c r="N5077" t="str" cm="1">
        <f t="array" ref="N5077">INDEX($A$9:$F$1048576, $J5077, $K5077 )</f>
        <v>66688</v>
      </c>
      <c r="O5077" t="str" cm="1">
        <f t="array" ref="O5077">INDEX($B$9:$F$1048576, $J5077, $K5077 )</f>
        <v>키움에프앤아이</v>
      </c>
      <c r="P5077" t="str" cm="1">
        <f t="array" ref="P5077">IF( $L5077, TRIM(_xll.IMDP("IR", $G$5&amp;$N5077, $G$6)), "" )</f>
        <v/>
      </c>
      <c r="Q5077" t="b" cm="1">
        <f t="array" ref="Q5077">IF(
    $U$1=1, AND($P5077&lt;&gt;"", $P5077&lt;&gt;"...", $P5077&lt;&gt;"입력오류"),
    IF(
        $U$18=1, AND($P5077&lt;&gt;"", $P5077&lt;&gt;"...", $P5077&lt;&gt;"입력오류", ISNUMBER(FIND(INDEX($T$2:$T$7,$U$1),$P5077))),
        IF(
            $U$17="기타", AND($P5077&lt;&gt;"", $P5077&lt;&gt;"...", $P5077&lt;&gt;"입력오류", NOT(ISNUMBER(FIND($T$21:$T$34,$P5077)))),
            AND($P5077&lt;&gt;"", $P5077&lt;&gt;"...", $P5077&lt;&gt;"입력오류", $T$19=$P5077)
        )
    )
)</f>
        <v>0</v>
      </c>
    </row>
    <row r="5078" spans="9:17">
      <c r="I5078">
        <f t="shared" si="238"/>
        <v>5077</v>
      </c>
      <c r="J5078">
        <f t="shared" si="239"/>
        <v>352</v>
      </c>
      <c r="K5078">
        <f t="shared" si="237"/>
        <v>3</v>
      </c>
      <c r="L5078" t="b">
        <f>COUNTIF($N$2:N5078, N5078)=1</f>
        <v>0</v>
      </c>
      <c r="M5078" s="37">
        <f>IF( $Q5078, MAX($M$1:M5077)+1, 0)</f>
        <v>0</v>
      </c>
      <c r="N5078" t="str" cm="1">
        <f t="array" ref="N5078">INDEX($A$9:$F$1048576, $J5078, $K5078 )</f>
        <v>67084</v>
      </c>
      <c r="O5078" t="str" cm="1">
        <f t="array" ref="O5078">INDEX($B$9:$F$1048576, $J5078, $K5078 )</f>
        <v>세아베스틸</v>
      </c>
      <c r="P5078" t="str" cm="1">
        <f t="array" ref="P5078">IF( $L5078, TRIM(_xll.IMDP("IR", $G$5&amp;$N5078, $G$6)), "" )</f>
        <v/>
      </c>
      <c r="Q5078" t="b" cm="1">
        <f t="array" ref="Q5078">IF(
    $U$1=1, AND($P5078&lt;&gt;"", $P5078&lt;&gt;"...", $P5078&lt;&gt;"입력오류"),
    IF(
        $U$18=1, AND($P5078&lt;&gt;"", $P5078&lt;&gt;"...", $P5078&lt;&gt;"입력오류", ISNUMBER(FIND(INDEX($T$2:$T$7,$U$1),$P5078))),
        IF(
            $U$17="기타", AND($P5078&lt;&gt;"", $P5078&lt;&gt;"...", $P5078&lt;&gt;"입력오류", NOT(ISNUMBER(FIND($T$21:$T$34,$P5078)))),
            AND($P5078&lt;&gt;"", $P5078&lt;&gt;"...", $P5078&lt;&gt;"입력오류", $T$19=$P5078)
        )
    )
)</f>
        <v>0</v>
      </c>
    </row>
    <row r="5079" spans="9:17">
      <c r="I5079">
        <f t="shared" si="238"/>
        <v>5078</v>
      </c>
      <c r="J5079">
        <f t="shared" si="239"/>
        <v>353</v>
      </c>
      <c r="K5079">
        <f t="shared" si="237"/>
        <v>3</v>
      </c>
      <c r="L5079" t="b">
        <f>COUNTIF($N$2:N5079, N5079)=1</f>
        <v>1</v>
      </c>
      <c r="M5079" s="37">
        <f>IF( $Q5079, MAX($M$1:M5078)+1, 0)</f>
        <v>0</v>
      </c>
      <c r="N5079" t="str" cm="1">
        <f t="array" ref="N5079">INDEX($A$9:$F$1048576, $J5079, $K5079 )</f>
        <v>67214</v>
      </c>
      <c r="O5079" t="str" cm="1">
        <f t="array" ref="O5079">INDEX($B$9:$F$1048576, $J5079, $K5079 )</f>
        <v>세라젬</v>
      </c>
      <c r="P5079" t="str" cm="1">
        <f t="array" ref="P5079">IF( $L5079, TRIM(_xll.IMDP("IR", $G$5&amp;$N5079, $G$6)), "" )</f>
        <v/>
      </c>
      <c r="Q5079" t="b" cm="1">
        <f t="array" ref="Q5079">IF(
    $U$1=1, AND($P5079&lt;&gt;"", $P5079&lt;&gt;"...", $P5079&lt;&gt;"입력오류"),
    IF(
        $U$18=1, AND($P5079&lt;&gt;"", $P5079&lt;&gt;"...", $P5079&lt;&gt;"입력오류", ISNUMBER(FIND(INDEX($T$2:$T$7,$U$1),$P5079))),
        IF(
            $U$17="기타", AND($P5079&lt;&gt;"", $P5079&lt;&gt;"...", $P5079&lt;&gt;"입력오류", NOT(ISNUMBER(FIND($T$21:$T$34,$P5079)))),
            AND($P5079&lt;&gt;"", $P5079&lt;&gt;"...", $P5079&lt;&gt;"입력오류", $T$19=$P5079)
        )
    )
)</f>
        <v>0</v>
      </c>
    </row>
    <row r="5080" spans="9:17">
      <c r="I5080">
        <f t="shared" si="238"/>
        <v>5079</v>
      </c>
      <c r="J5080">
        <f t="shared" si="239"/>
        <v>354</v>
      </c>
      <c r="K5080">
        <f t="shared" si="237"/>
        <v>3</v>
      </c>
      <c r="L5080" t="b">
        <f>COUNTIF($N$2:N5080, N5080)=1</f>
        <v>0</v>
      </c>
      <c r="M5080" s="37">
        <f>IF( $Q5080, MAX($M$1:M5079)+1, 0)</f>
        <v>0</v>
      </c>
      <c r="N5080" t="str" cm="1">
        <f t="array" ref="N5080">INDEX($A$9:$F$1048576, $J5080, $K5080 )</f>
        <v>67329</v>
      </c>
      <c r="O5080" t="str" cm="1">
        <f t="array" ref="O5080">INDEX($B$9:$F$1048576, $J5080, $K5080 )</f>
        <v>한솔제이차</v>
      </c>
      <c r="P5080" t="str" cm="1">
        <f t="array" ref="P5080">IF( $L5080, TRIM(_xll.IMDP("IR", $G$5&amp;$N5080, $G$6)), "" )</f>
        <v/>
      </c>
      <c r="Q5080" t="b" cm="1">
        <f t="array" ref="Q5080">IF(
    $U$1=1, AND($P5080&lt;&gt;"", $P5080&lt;&gt;"...", $P5080&lt;&gt;"입력오류"),
    IF(
        $U$18=1, AND($P5080&lt;&gt;"", $P5080&lt;&gt;"...", $P5080&lt;&gt;"입력오류", ISNUMBER(FIND(INDEX($T$2:$T$7,$U$1),$P5080))),
        IF(
            $U$17="기타", AND($P5080&lt;&gt;"", $P5080&lt;&gt;"...", $P5080&lt;&gt;"입력오류", NOT(ISNUMBER(FIND($T$21:$T$34,$P5080)))),
            AND($P5080&lt;&gt;"", $P5080&lt;&gt;"...", $P5080&lt;&gt;"입력오류", $T$19=$P5080)
        )
    )
)</f>
        <v>0</v>
      </c>
    </row>
    <row r="5081" spans="9:17">
      <c r="I5081">
        <f t="shared" si="238"/>
        <v>5080</v>
      </c>
      <c r="J5081">
        <f t="shared" si="239"/>
        <v>355</v>
      </c>
      <c r="K5081">
        <f t="shared" si="237"/>
        <v>3</v>
      </c>
      <c r="L5081" t="b">
        <f>COUNTIF($N$2:N5081, N5081)=1</f>
        <v>0</v>
      </c>
      <c r="M5081" s="37">
        <f>IF( $Q5081, MAX($M$1:M5080)+1, 0)</f>
        <v>0</v>
      </c>
      <c r="N5081" t="str" cm="1">
        <f t="array" ref="N5081">INDEX($A$9:$F$1048576, $J5081, $K5081 )</f>
        <v>67631</v>
      </c>
      <c r="O5081" t="str" cm="1">
        <f t="array" ref="O5081">INDEX($B$9:$F$1048576, $J5081, $K5081 )</f>
        <v>우리금융에프앤아이</v>
      </c>
      <c r="P5081" t="str" cm="1">
        <f t="array" ref="P5081">IF( $L5081, TRIM(_xll.IMDP("IR", $G$5&amp;$N5081, $G$6)), "" )</f>
        <v/>
      </c>
      <c r="Q5081" t="b" cm="1">
        <f t="array" ref="Q5081">IF(
    $U$1=1, AND($P5081&lt;&gt;"", $P5081&lt;&gt;"...", $P5081&lt;&gt;"입력오류"),
    IF(
        $U$18=1, AND($P5081&lt;&gt;"", $P5081&lt;&gt;"...", $P5081&lt;&gt;"입력오류", ISNUMBER(FIND(INDEX($T$2:$T$7,$U$1),$P5081))),
        IF(
            $U$17="기타", AND($P5081&lt;&gt;"", $P5081&lt;&gt;"...", $P5081&lt;&gt;"입력오류", NOT(ISNUMBER(FIND($T$21:$T$34,$P5081)))),
            AND($P5081&lt;&gt;"", $P5081&lt;&gt;"...", $P5081&lt;&gt;"입력오류", $T$19=$P5081)
        )
    )
)</f>
        <v>0</v>
      </c>
    </row>
    <row r="5082" spans="9:17">
      <c r="I5082">
        <f t="shared" si="238"/>
        <v>5081</v>
      </c>
      <c r="J5082">
        <f t="shared" si="239"/>
        <v>356</v>
      </c>
      <c r="K5082">
        <f t="shared" si="237"/>
        <v>3</v>
      </c>
      <c r="L5082" t="b">
        <f>COUNTIF($N$2:N5082, N5082)=1</f>
        <v>1</v>
      </c>
      <c r="M5082" s="37">
        <f>IF( $Q5082, MAX($M$1:M5081)+1, 0)</f>
        <v>0</v>
      </c>
      <c r="N5082" t="str" cm="1">
        <f t="array" ref="N5082">INDEX($A$9:$F$1048576, $J5082, $K5082 )</f>
        <v>68134</v>
      </c>
      <c r="O5082" t="str" cm="1">
        <f t="array" ref="O5082">INDEX($B$9:$F$1048576, $J5082, $K5082 )</f>
        <v>포스코플로우</v>
      </c>
      <c r="P5082" t="str" cm="1">
        <f t="array" ref="P5082">IF( $L5082, TRIM(_xll.IMDP("IR", $G$5&amp;$N5082, $G$6)), "" )</f>
        <v/>
      </c>
      <c r="Q5082" t="b" cm="1">
        <f t="array" ref="Q5082">IF(
    $U$1=1, AND($P5082&lt;&gt;"", $P5082&lt;&gt;"...", $P5082&lt;&gt;"입력오류"),
    IF(
        $U$18=1, AND($P5082&lt;&gt;"", $P5082&lt;&gt;"...", $P5082&lt;&gt;"입력오류", ISNUMBER(FIND(INDEX($T$2:$T$7,$U$1),$P5082))),
        IF(
            $U$17="기타", AND($P5082&lt;&gt;"", $P5082&lt;&gt;"...", $P5082&lt;&gt;"입력오류", NOT(ISNUMBER(FIND($T$21:$T$34,$P5082)))),
            AND($P5082&lt;&gt;"", $P5082&lt;&gt;"...", $P5082&lt;&gt;"입력오류", $T$19=$P5082)
        )
    )
)</f>
        <v>0</v>
      </c>
    </row>
    <row r="5083" spans="9:17">
      <c r="I5083">
        <f t="shared" si="238"/>
        <v>5082</v>
      </c>
      <c r="J5083">
        <f t="shared" si="239"/>
        <v>357</v>
      </c>
      <c r="K5083">
        <f t="shared" si="237"/>
        <v>3</v>
      </c>
      <c r="L5083" t="b">
        <f>COUNTIF($N$2:N5083, N5083)=1</f>
        <v>1</v>
      </c>
      <c r="M5083" s="37">
        <f>IF( $Q5083, MAX($M$1:M5082)+1, 0)</f>
        <v>0</v>
      </c>
      <c r="N5083" t="str" cm="1">
        <f t="array" ref="N5083">INDEX($A$9:$F$1048576, $J5083, $K5083 )</f>
        <v>69630</v>
      </c>
      <c r="O5083" t="str" cm="1">
        <f t="array" ref="O5083">INDEX($B$9:$F$1048576, $J5083, $K5083 )</f>
        <v>현대그린푸드</v>
      </c>
      <c r="P5083" t="str" cm="1">
        <f t="array" ref="P5083">IF( $L5083, TRIM(_xll.IMDP("IR", $G$5&amp;$N5083, $G$6)), "" )</f>
        <v/>
      </c>
      <c r="Q5083" t="b" cm="1">
        <f t="array" ref="Q5083">IF(
    $U$1=1, AND($P5083&lt;&gt;"", $P5083&lt;&gt;"...", $P5083&lt;&gt;"입력오류"),
    IF(
        $U$18=1, AND($P5083&lt;&gt;"", $P5083&lt;&gt;"...", $P5083&lt;&gt;"입력오류", ISNUMBER(FIND(INDEX($T$2:$T$7,$U$1),$P5083))),
        IF(
            $U$17="기타", AND($P5083&lt;&gt;"", $P5083&lt;&gt;"...", $P5083&lt;&gt;"입력오류", NOT(ISNUMBER(FIND($T$21:$T$34,$P5083)))),
            AND($P5083&lt;&gt;"", $P5083&lt;&gt;"...", $P5083&lt;&gt;"입력오류", $T$19=$P5083)
        )
    )
)</f>
        <v>0</v>
      </c>
    </row>
    <row r="5084" spans="9:17">
      <c r="I5084">
        <f t="shared" si="238"/>
        <v>5083</v>
      </c>
      <c r="J5084">
        <f t="shared" si="239"/>
        <v>358</v>
      </c>
      <c r="K5084">
        <f t="shared" si="237"/>
        <v>3</v>
      </c>
      <c r="L5084" t="b">
        <f>COUNTIF($N$2:N5084, N5084)=1</f>
        <v>1</v>
      </c>
      <c r="M5084" s="37">
        <f>IF( $Q5084, MAX($M$1:M5083)+1, 0)</f>
        <v>0</v>
      </c>
      <c r="N5084" t="str" cm="1">
        <f t="array" ref="N5084">INDEX($A$9:$F$1048576, $J5084, $K5084 )</f>
        <v>69833</v>
      </c>
      <c r="O5084" t="str" cm="1">
        <f t="array" ref="O5084">INDEX($B$9:$F$1048576, $J5084, $K5084 )</f>
        <v>한화컨버전스</v>
      </c>
      <c r="P5084" t="str" cm="1">
        <f t="array" ref="P5084">IF( $L5084, TRIM(_xll.IMDP("IR", $G$5&amp;$N5084, $G$6)), "" )</f>
        <v/>
      </c>
      <c r="Q5084" t="b" cm="1">
        <f t="array" ref="Q5084">IF(
    $U$1=1, AND($P5084&lt;&gt;"", $P5084&lt;&gt;"...", $P5084&lt;&gt;"입력오류"),
    IF(
        $U$18=1, AND($P5084&lt;&gt;"", $P5084&lt;&gt;"...", $P5084&lt;&gt;"입력오류", ISNUMBER(FIND(INDEX($T$2:$T$7,$U$1),$P5084))),
        IF(
            $U$17="기타", AND($P5084&lt;&gt;"", $P5084&lt;&gt;"...", $P5084&lt;&gt;"입력오류", NOT(ISNUMBER(FIND($T$21:$T$34,$P5084)))),
            AND($P5084&lt;&gt;"", $P5084&lt;&gt;"...", $P5084&lt;&gt;"입력오류", $T$19=$P5084)
        )
    )
)</f>
        <v>0</v>
      </c>
    </row>
    <row r="5085" spans="9:17">
      <c r="I5085">
        <f t="shared" si="238"/>
        <v>5084</v>
      </c>
      <c r="J5085">
        <f t="shared" si="239"/>
        <v>359</v>
      </c>
      <c r="K5085">
        <f t="shared" si="237"/>
        <v>3</v>
      </c>
      <c r="L5085" t="b">
        <f>COUNTIF($N$2:N5085, N5085)=1</f>
        <v>1</v>
      </c>
      <c r="M5085" s="37">
        <f>IF( $Q5085, MAX($M$1:M5084)+1, 0)</f>
        <v>0</v>
      </c>
      <c r="N5085" t="str" cm="1">
        <f t="array" ref="N5085">INDEX($A$9:$F$1048576, $J5085, $K5085 )</f>
        <v>73195</v>
      </c>
      <c r="O5085" t="str" cm="1">
        <f t="array" ref="O5085">INDEX($B$9:$F$1048576, $J5085, $K5085 )</f>
        <v>효성티앤에스</v>
      </c>
      <c r="P5085" t="str" cm="1">
        <f t="array" ref="P5085">IF( $L5085, TRIM(_xll.IMDP("IR", $G$5&amp;$N5085, $G$6)), "" )</f>
        <v/>
      </c>
      <c r="Q5085" t="b" cm="1">
        <f t="array" ref="Q5085">IF(
    $U$1=1, AND($P5085&lt;&gt;"", $P5085&lt;&gt;"...", $P5085&lt;&gt;"입력오류"),
    IF(
        $U$18=1, AND($P5085&lt;&gt;"", $P5085&lt;&gt;"...", $P5085&lt;&gt;"입력오류", ISNUMBER(FIND(INDEX($T$2:$T$7,$U$1),$P5085))),
        IF(
            $U$17="기타", AND($P5085&lt;&gt;"", $P5085&lt;&gt;"...", $P5085&lt;&gt;"입력오류", NOT(ISNUMBER(FIND($T$21:$T$34,$P5085)))),
            AND($P5085&lt;&gt;"", $P5085&lt;&gt;"...", $P5085&lt;&gt;"입력오류", $T$19=$P5085)
        )
    )
)</f>
        <v>0</v>
      </c>
    </row>
    <row r="5086" spans="9:17">
      <c r="I5086">
        <f t="shared" si="238"/>
        <v>5085</v>
      </c>
      <c r="J5086">
        <f t="shared" si="239"/>
        <v>360</v>
      </c>
      <c r="K5086">
        <f t="shared" si="237"/>
        <v>3</v>
      </c>
      <c r="L5086" t="b">
        <f>COUNTIF($N$2:N5086, N5086)=1</f>
        <v>0</v>
      </c>
      <c r="M5086" s="37">
        <f>IF( $Q5086, MAX($M$1:M5085)+1, 0)</f>
        <v>0</v>
      </c>
      <c r="N5086" t="str" cm="1">
        <f t="array" ref="N5086">INDEX($A$9:$F$1048576, $J5086, $K5086 )</f>
        <v>73361</v>
      </c>
      <c r="O5086" t="str" cm="1">
        <f t="array" ref="O5086">INDEX($B$9:$F$1048576, $J5086, $K5086 )</f>
        <v>우리투자증권</v>
      </c>
      <c r="P5086" t="str" cm="1">
        <f t="array" ref="P5086">IF( $L5086, TRIM(_xll.IMDP("IR", $G$5&amp;$N5086, $G$6)), "" )</f>
        <v/>
      </c>
      <c r="Q5086" t="b" cm="1">
        <f t="array" ref="Q5086">IF(
    $U$1=1, AND($P5086&lt;&gt;"", $P5086&lt;&gt;"...", $P5086&lt;&gt;"입력오류"),
    IF(
        $U$18=1, AND($P5086&lt;&gt;"", $P5086&lt;&gt;"...", $P5086&lt;&gt;"입력오류", ISNUMBER(FIND(INDEX($T$2:$T$7,$U$1),$P5086))),
        IF(
            $U$17="기타", AND($P5086&lt;&gt;"", $P5086&lt;&gt;"...", $P5086&lt;&gt;"입력오류", NOT(ISNUMBER(FIND($T$21:$T$34,$P5086)))),
            AND($P5086&lt;&gt;"", $P5086&lt;&gt;"...", $P5086&lt;&gt;"입력오류", $T$19=$P5086)
        )
    )
)</f>
        <v>0</v>
      </c>
    </row>
    <row r="5087" spans="9:17">
      <c r="I5087">
        <f t="shared" si="238"/>
        <v>5086</v>
      </c>
      <c r="J5087">
        <f t="shared" si="239"/>
        <v>361</v>
      </c>
      <c r="K5087">
        <f t="shared" si="237"/>
        <v>3</v>
      </c>
      <c r="L5087" t="b">
        <f>COUNTIF($N$2:N5087, N5087)=1</f>
        <v>0</v>
      </c>
      <c r="M5087" s="37">
        <f>IF( $Q5087, MAX($M$1:M5086)+1, 0)</f>
        <v>0</v>
      </c>
      <c r="N5087" t="str" cm="1">
        <f t="array" ref="N5087">INDEX($A$9:$F$1048576, $J5087, $K5087 )</f>
        <v>A0338</v>
      </c>
      <c r="O5087" t="str" cm="1">
        <f t="array" ref="O5087">INDEX($B$9:$F$1048576, $J5087, $K5087 )</f>
        <v>하림지주(엔에스쇼핑연대)</v>
      </c>
      <c r="P5087" t="str" cm="1">
        <f t="array" ref="P5087">IF( $L5087, TRIM(_xll.IMDP("IR", $G$5&amp;$N5087, $G$6)), "" )</f>
        <v/>
      </c>
      <c r="Q5087" t="b" cm="1">
        <f t="array" ref="Q5087">IF(
    $U$1=1, AND($P5087&lt;&gt;"", $P5087&lt;&gt;"...", $P5087&lt;&gt;"입력오류"),
    IF(
        $U$18=1, AND($P5087&lt;&gt;"", $P5087&lt;&gt;"...", $P5087&lt;&gt;"입력오류", ISNUMBER(FIND(INDEX($T$2:$T$7,$U$1),$P5087))),
        IF(
            $U$17="기타", AND($P5087&lt;&gt;"", $P5087&lt;&gt;"...", $P5087&lt;&gt;"입력오류", NOT(ISNUMBER(FIND($T$21:$T$34,$P5087)))),
            AND($P5087&lt;&gt;"", $P5087&lt;&gt;"...", $P5087&lt;&gt;"입력오류", $T$19=$P5087)
        )
    )
)</f>
        <v>0</v>
      </c>
    </row>
    <row r="5088" spans="9:17">
      <c r="I5088">
        <f t="shared" si="238"/>
        <v>5087</v>
      </c>
      <c r="J5088">
        <f t="shared" si="239"/>
        <v>362</v>
      </c>
      <c r="K5088">
        <f t="shared" si="237"/>
        <v>3</v>
      </c>
      <c r="L5088" t="b">
        <f>COUNTIF($N$2:N5088, N5088)=1</f>
        <v>1</v>
      </c>
      <c r="M5088" s="37">
        <f>IF( $Q5088, MAX($M$1:M5087)+1, 0)</f>
        <v>0</v>
      </c>
      <c r="N5088" t="str" cm="1">
        <f t="array" ref="N5088">INDEX($A$9:$F$1048576, $J5088, $K5088 )</f>
        <v>A0550</v>
      </c>
      <c r="O5088" t="str" cm="1">
        <f t="array" ref="O5088">INDEX($B$9:$F$1048576, $J5088, $K5088 )</f>
        <v>삼진제약(신한은행보증)</v>
      </c>
      <c r="P5088" t="str" cm="1">
        <f t="array" ref="P5088">IF( $L5088, TRIM(_xll.IMDP("IR", $G$5&amp;$N5088, $G$6)), "" )</f>
        <v/>
      </c>
      <c r="Q5088" t="b" cm="1">
        <f t="array" ref="Q5088">IF(
    $U$1=1, AND($P5088&lt;&gt;"", $P5088&lt;&gt;"...", $P5088&lt;&gt;"입력오류"),
    IF(
        $U$18=1, AND($P5088&lt;&gt;"", $P5088&lt;&gt;"...", $P5088&lt;&gt;"입력오류", ISNUMBER(FIND(INDEX($T$2:$T$7,$U$1),$P5088))),
        IF(
            $U$17="기타", AND($P5088&lt;&gt;"", $P5088&lt;&gt;"...", $P5088&lt;&gt;"입력오류", NOT(ISNUMBER(FIND($T$21:$T$34,$P5088)))),
            AND($P5088&lt;&gt;"", $P5088&lt;&gt;"...", $P5088&lt;&gt;"입력오류", $T$19=$P5088)
        )
    )
)</f>
        <v>0</v>
      </c>
    </row>
    <row r="5089" spans="9:17">
      <c r="I5089">
        <f t="shared" si="238"/>
        <v>5088</v>
      </c>
      <c r="J5089">
        <f t="shared" si="239"/>
        <v>363</v>
      </c>
      <c r="K5089">
        <f t="shared" si="237"/>
        <v>3</v>
      </c>
      <c r="L5089" t="b">
        <f>COUNTIF($N$2:N5089, N5089)=1</f>
        <v>1</v>
      </c>
      <c r="M5089" s="37">
        <f>IF( $Q5089, MAX($M$1:M5088)+1, 0)</f>
        <v>0</v>
      </c>
      <c r="N5089" t="str" cm="1">
        <f t="array" ref="N5089">INDEX($A$9:$F$1048576, $J5089, $K5089 )</f>
        <v>A9127</v>
      </c>
      <c r="O5089" t="str" cm="1">
        <f t="array" ref="O5089">INDEX($B$9:$F$1048576, $J5089, $K5089 )</f>
        <v>지알엠(신한은행보증)</v>
      </c>
      <c r="P5089" t="str" cm="1">
        <f t="array" ref="P5089">IF( $L5089, TRIM(_xll.IMDP("IR", $G$5&amp;$N5089, $G$6)), "" )</f>
        <v/>
      </c>
      <c r="Q5089" t="b" cm="1">
        <f t="array" ref="Q5089">IF(
    $U$1=1, AND($P5089&lt;&gt;"", $P5089&lt;&gt;"...", $P5089&lt;&gt;"입력오류"),
    IF(
        $U$18=1, AND($P5089&lt;&gt;"", $P5089&lt;&gt;"...", $P5089&lt;&gt;"입력오류", ISNUMBER(FIND(INDEX($T$2:$T$7,$U$1),$P5089))),
        IF(
            $U$17="기타", AND($P5089&lt;&gt;"", $P5089&lt;&gt;"...", $P5089&lt;&gt;"입력오류", NOT(ISNUMBER(FIND($T$21:$T$34,$P5089)))),
            AND($P5089&lt;&gt;"", $P5089&lt;&gt;"...", $P5089&lt;&gt;"입력오류", $T$19=$P5089)
        )
    )
)</f>
        <v>0</v>
      </c>
    </row>
    <row r="5090" spans="9:17">
      <c r="I5090">
        <f t="shared" si="238"/>
        <v>5089</v>
      </c>
      <c r="J5090">
        <f t="shared" si="239"/>
        <v>364</v>
      </c>
      <c r="K5090">
        <f t="shared" si="237"/>
        <v>3</v>
      </c>
      <c r="L5090" t="b">
        <f>COUNTIF($N$2:N5090, N5090)=1</f>
        <v>1</v>
      </c>
      <c r="M5090" s="37">
        <f>IF( $Q5090, MAX($M$1:M5089)+1, 0)</f>
        <v>0</v>
      </c>
      <c r="N5090" t="str" cm="1">
        <f t="array" ref="N5090">INDEX($A$9:$F$1048576, $J5090, $K5090 )</f>
        <v>KA650</v>
      </c>
      <c r="O5090" t="str" cm="1">
        <f t="array" ref="O5090">INDEX($B$9:$F$1048576, $J5090, $K5090 )</f>
        <v>에코시티제일차</v>
      </c>
      <c r="P5090" t="str" cm="1">
        <f t="array" ref="P5090">IF( $L5090, TRIM(_xll.IMDP("IR", $G$5&amp;$N5090, $G$6)), "" )</f>
        <v/>
      </c>
      <c r="Q5090" t="b" cm="1">
        <f t="array" ref="Q5090">IF(
    $U$1=1, AND($P5090&lt;&gt;"", $P5090&lt;&gt;"...", $P5090&lt;&gt;"입력오류"),
    IF(
        $U$18=1, AND($P5090&lt;&gt;"", $P5090&lt;&gt;"...", $P5090&lt;&gt;"입력오류", ISNUMBER(FIND(INDEX($T$2:$T$7,$U$1),$P5090))),
        IF(
            $U$17="기타", AND($P5090&lt;&gt;"", $P5090&lt;&gt;"...", $P5090&lt;&gt;"입력오류", NOT(ISNUMBER(FIND($T$21:$T$34,$P5090)))),
            AND($P5090&lt;&gt;"", $P5090&lt;&gt;"...", $P5090&lt;&gt;"입력오류", $T$19=$P5090)
        )
    )
)</f>
        <v>0</v>
      </c>
    </row>
    <row r="5091" spans="9:17">
      <c r="I5091">
        <f t="shared" si="238"/>
        <v>5090</v>
      </c>
      <c r="J5091">
        <f t="shared" si="239"/>
        <v>365</v>
      </c>
      <c r="K5091">
        <f t="shared" si="237"/>
        <v>3</v>
      </c>
      <c r="L5091" t="b">
        <f>COUNTIF($N$2:N5091, N5091)=1</f>
        <v>1</v>
      </c>
      <c r="M5091" s="37">
        <f>IF( $Q5091, MAX($M$1:M5090)+1, 0)</f>
        <v>0</v>
      </c>
      <c r="N5091" t="str" cm="1">
        <f t="array" ref="N5091">INDEX($A$9:$F$1048576, $J5091, $K5091 )</f>
        <v>KA874</v>
      </c>
      <c r="O5091" t="str" cm="1">
        <f t="array" ref="O5091">INDEX($B$9:$F$1048576, $J5091, $K5091 )</f>
        <v>앨버트로스제이차</v>
      </c>
      <c r="P5091" t="str" cm="1">
        <f t="array" ref="P5091">IF( $L5091, TRIM(_xll.IMDP("IR", $G$5&amp;$N5091, $G$6)), "" )</f>
        <v/>
      </c>
      <c r="Q5091" t="b" cm="1">
        <f t="array" ref="Q5091">IF(
    $U$1=1, AND($P5091&lt;&gt;"", $P5091&lt;&gt;"...", $P5091&lt;&gt;"입력오류"),
    IF(
        $U$18=1, AND($P5091&lt;&gt;"", $P5091&lt;&gt;"...", $P5091&lt;&gt;"입력오류", ISNUMBER(FIND(INDEX($T$2:$T$7,$U$1),$P5091))),
        IF(
            $U$17="기타", AND($P5091&lt;&gt;"", $P5091&lt;&gt;"...", $P5091&lt;&gt;"입력오류", NOT(ISNUMBER(FIND($T$21:$T$34,$P5091)))),
            AND($P5091&lt;&gt;"", $P5091&lt;&gt;"...", $P5091&lt;&gt;"입력오류", $T$19=$P5091)
        )
    )
)</f>
        <v>0</v>
      </c>
    </row>
    <row r="5092" spans="9:17">
      <c r="I5092">
        <f t="shared" si="238"/>
        <v>5091</v>
      </c>
      <c r="J5092">
        <f t="shared" si="239"/>
        <v>366</v>
      </c>
      <c r="K5092">
        <f t="shared" si="237"/>
        <v>3</v>
      </c>
      <c r="L5092" t="b">
        <f>COUNTIF($N$2:N5092, N5092)=1</f>
        <v>1</v>
      </c>
      <c r="M5092" s="37">
        <f>IF( $Q5092, MAX($M$1:M5091)+1, 0)</f>
        <v>0</v>
      </c>
      <c r="N5092" t="str" cm="1">
        <f t="array" ref="N5092">INDEX($A$9:$F$1048576, $J5092, $K5092 )</f>
        <v>KB402</v>
      </c>
      <c r="O5092" t="str" cm="1">
        <f t="array" ref="O5092">INDEX($B$9:$F$1048576, $J5092, $K5092 )</f>
        <v>엠피씨율촌2호기</v>
      </c>
      <c r="P5092" t="str" cm="1">
        <f t="array" ref="P5092">IF( $L5092, TRIM(_xll.IMDP("IR", $G$5&amp;$N5092, $G$6)), "" )</f>
        <v/>
      </c>
      <c r="Q5092" t="b" cm="1">
        <f t="array" ref="Q5092">IF(
    $U$1=1, AND($P5092&lt;&gt;"", $P5092&lt;&gt;"...", $P5092&lt;&gt;"입력오류"),
    IF(
        $U$18=1, AND($P5092&lt;&gt;"", $P5092&lt;&gt;"...", $P5092&lt;&gt;"입력오류", ISNUMBER(FIND(INDEX($T$2:$T$7,$U$1),$P5092))),
        IF(
            $U$17="기타", AND($P5092&lt;&gt;"", $P5092&lt;&gt;"...", $P5092&lt;&gt;"입력오류", NOT(ISNUMBER(FIND($T$21:$T$34,$P5092)))),
            AND($P5092&lt;&gt;"", $P5092&lt;&gt;"...", $P5092&lt;&gt;"입력오류", $T$19=$P5092)
        )
    )
)</f>
        <v>0</v>
      </c>
    </row>
    <row r="5093" spans="9:17">
      <c r="I5093">
        <f t="shared" si="238"/>
        <v>5092</v>
      </c>
      <c r="J5093">
        <f t="shared" si="239"/>
        <v>367</v>
      </c>
      <c r="K5093">
        <f t="shared" si="237"/>
        <v>3</v>
      </c>
      <c r="L5093" t="b">
        <f>COUNTIF($N$2:N5093, N5093)=1</f>
        <v>1</v>
      </c>
      <c r="M5093" s="37">
        <f>IF( $Q5093, MAX($M$1:M5092)+1, 0)</f>
        <v>0</v>
      </c>
      <c r="N5093" t="str" cm="1">
        <f t="array" ref="N5093">INDEX($A$9:$F$1048576, $J5093, $K5093 )</f>
        <v>KC021</v>
      </c>
      <c r="O5093" t="str" cm="1">
        <f t="array" ref="O5093">INDEX($B$9:$F$1048576, $J5093, $K5093 )</f>
        <v>포르투나제일차</v>
      </c>
      <c r="P5093" t="str" cm="1">
        <f t="array" ref="P5093">IF( $L5093, TRIM(_xll.IMDP("IR", $G$5&amp;$N5093, $G$6)), "" )</f>
        <v/>
      </c>
      <c r="Q5093" t="b" cm="1">
        <f t="array" ref="Q5093">IF(
    $U$1=1, AND($P5093&lt;&gt;"", $P5093&lt;&gt;"...", $P5093&lt;&gt;"입력오류"),
    IF(
        $U$18=1, AND($P5093&lt;&gt;"", $P5093&lt;&gt;"...", $P5093&lt;&gt;"입력오류", ISNUMBER(FIND(INDEX($T$2:$T$7,$U$1),$P5093))),
        IF(
            $U$17="기타", AND($P5093&lt;&gt;"", $P5093&lt;&gt;"...", $P5093&lt;&gt;"입력오류", NOT(ISNUMBER(FIND($T$21:$T$34,$P5093)))),
            AND($P5093&lt;&gt;"", $P5093&lt;&gt;"...", $P5093&lt;&gt;"입력오류", $T$19=$P5093)
        )
    )
)</f>
        <v>0</v>
      </c>
    </row>
    <row r="5094" spans="9:17">
      <c r="I5094">
        <f t="shared" si="238"/>
        <v>5093</v>
      </c>
      <c r="J5094">
        <f t="shared" si="239"/>
        <v>368</v>
      </c>
      <c r="K5094">
        <f t="shared" si="237"/>
        <v>3</v>
      </c>
      <c r="L5094" t="b">
        <f>COUNTIF($N$2:N5094, N5094)=1</f>
        <v>1</v>
      </c>
      <c r="M5094" s="37">
        <f>IF( $Q5094, MAX($M$1:M5093)+1, 0)</f>
        <v>0</v>
      </c>
      <c r="N5094" t="str" cm="1">
        <f t="array" ref="N5094">INDEX($A$9:$F$1048576, $J5094, $K5094 )</f>
        <v>KC098</v>
      </c>
      <c r="O5094" t="str" cm="1">
        <f t="array" ref="O5094">INDEX($B$9:$F$1048576, $J5094, $K5094 )</f>
        <v>뉴스타디케이일차</v>
      </c>
      <c r="P5094" t="str" cm="1">
        <f t="array" ref="P5094">IF( $L5094, TRIM(_xll.IMDP("IR", $G$5&amp;$N5094, $G$6)), "" )</f>
        <v/>
      </c>
      <c r="Q5094" t="b" cm="1">
        <f t="array" ref="Q5094">IF(
    $U$1=1, AND($P5094&lt;&gt;"", $P5094&lt;&gt;"...", $P5094&lt;&gt;"입력오류"),
    IF(
        $U$18=1, AND($P5094&lt;&gt;"", $P5094&lt;&gt;"...", $P5094&lt;&gt;"입력오류", ISNUMBER(FIND(INDEX($T$2:$T$7,$U$1),$P5094))),
        IF(
            $U$17="기타", AND($P5094&lt;&gt;"", $P5094&lt;&gt;"...", $P5094&lt;&gt;"입력오류", NOT(ISNUMBER(FIND($T$21:$T$34,$P5094)))),
            AND($P5094&lt;&gt;"", $P5094&lt;&gt;"...", $P5094&lt;&gt;"입력오류", $T$19=$P5094)
        )
    )
)</f>
        <v>0</v>
      </c>
    </row>
    <row r="5095" spans="9:17">
      <c r="I5095">
        <f t="shared" si="238"/>
        <v>5094</v>
      </c>
      <c r="J5095">
        <f t="shared" si="239"/>
        <v>369</v>
      </c>
      <c r="K5095">
        <f t="shared" si="237"/>
        <v>3</v>
      </c>
      <c r="L5095" t="b">
        <f>COUNTIF($N$2:N5095, N5095)=1</f>
        <v>1</v>
      </c>
      <c r="M5095" s="37">
        <f>IF( $Q5095, MAX($M$1:M5094)+1, 0)</f>
        <v>0</v>
      </c>
      <c r="N5095" t="str" cm="1">
        <f t="array" ref="N5095">INDEX($A$9:$F$1048576, $J5095, $K5095 )</f>
        <v>KC257</v>
      </c>
      <c r="O5095" t="str" cm="1">
        <f t="array" ref="O5095">INDEX($B$9:$F$1048576, $J5095, $K5095 )</f>
        <v>포트폴리오케이에이치</v>
      </c>
      <c r="P5095" t="str" cm="1">
        <f t="array" ref="P5095">IF( $L5095, TRIM(_xll.IMDP("IR", $G$5&amp;$N5095, $G$6)), "" )</f>
        <v/>
      </c>
      <c r="Q5095" t="b" cm="1">
        <f t="array" ref="Q5095">IF(
    $U$1=1, AND($P5095&lt;&gt;"", $P5095&lt;&gt;"...", $P5095&lt;&gt;"입력오류"),
    IF(
        $U$18=1, AND($P5095&lt;&gt;"", $P5095&lt;&gt;"...", $P5095&lt;&gt;"입력오류", ISNUMBER(FIND(INDEX($T$2:$T$7,$U$1),$P5095))),
        IF(
            $U$17="기타", AND($P5095&lt;&gt;"", $P5095&lt;&gt;"...", $P5095&lt;&gt;"입력오류", NOT(ISNUMBER(FIND($T$21:$T$34,$P5095)))),
            AND($P5095&lt;&gt;"", $P5095&lt;&gt;"...", $P5095&lt;&gt;"입력오류", $T$19=$P5095)
        )
    )
)</f>
        <v>0</v>
      </c>
    </row>
    <row r="5096" spans="9:17">
      <c r="I5096">
        <f t="shared" si="238"/>
        <v>5095</v>
      </c>
      <c r="J5096">
        <f t="shared" si="239"/>
        <v>370</v>
      </c>
      <c r="K5096">
        <f t="shared" si="237"/>
        <v>3</v>
      </c>
      <c r="L5096" t="b">
        <f>COUNTIF($N$2:N5096, N5096)=1</f>
        <v>1</v>
      </c>
      <c r="M5096" s="37">
        <f>IF( $Q5096, MAX($M$1:M5095)+1, 0)</f>
        <v>0</v>
      </c>
      <c r="N5096" t="str" cm="1">
        <f t="array" ref="N5096">INDEX($A$9:$F$1048576, $J5096, $K5096 )</f>
        <v>KC268</v>
      </c>
      <c r="O5096" t="str" cm="1">
        <f t="array" ref="O5096">INDEX($B$9:$F$1048576, $J5096, $K5096 )</f>
        <v>포트폴리오알오케이</v>
      </c>
      <c r="P5096" t="str" cm="1">
        <f t="array" ref="P5096">IF( $L5096, TRIM(_xll.IMDP("IR", $G$5&amp;$N5096, $G$6)), "" )</f>
        <v/>
      </c>
      <c r="Q5096" t="b" cm="1">
        <f t="array" ref="Q5096">IF(
    $U$1=1, AND($P5096&lt;&gt;"", $P5096&lt;&gt;"...", $P5096&lt;&gt;"입력오류"),
    IF(
        $U$18=1, AND($P5096&lt;&gt;"", $P5096&lt;&gt;"...", $P5096&lt;&gt;"입력오류", ISNUMBER(FIND(INDEX($T$2:$T$7,$U$1),$P5096))),
        IF(
            $U$17="기타", AND($P5096&lt;&gt;"", $P5096&lt;&gt;"...", $P5096&lt;&gt;"입력오류", NOT(ISNUMBER(FIND($T$21:$T$34,$P5096)))),
            AND($P5096&lt;&gt;"", $P5096&lt;&gt;"...", $P5096&lt;&gt;"입력오류", $T$19=$P5096)
        )
    )
)</f>
        <v>0</v>
      </c>
    </row>
    <row r="5097" spans="9:17">
      <c r="I5097">
        <f t="shared" si="238"/>
        <v>5096</v>
      </c>
      <c r="J5097">
        <f t="shared" si="239"/>
        <v>371</v>
      </c>
      <c r="K5097">
        <f t="shared" si="237"/>
        <v>3</v>
      </c>
      <c r="L5097" t="b">
        <f>COUNTIF($N$2:N5097, N5097)=1</f>
        <v>1</v>
      </c>
      <c r="M5097" s="37">
        <f>IF( $Q5097, MAX($M$1:M5096)+1, 0)</f>
        <v>0</v>
      </c>
      <c r="N5097" t="str" cm="1">
        <f t="array" ref="N5097">INDEX($A$9:$F$1048576, $J5097, $K5097 )</f>
        <v>KC289</v>
      </c>
      <c r="O5097" t="str" cm="1">
        <f t="array" ref="O5097">INDEX($B$9:$F$1048576, $J5097, $K5097 )</f>
        <v>제이에스드림제일차</v>
      </c>
      <c r="P5097" t="str" cm="1">
        <f t="array" ref="P5097">IF( $L5097, TRIM(_xll.IMDP("IR", $G$5&amp;$N5097, $G$6)), "" )</f>
        <v/>
      </c>
      <c r="Q5097" t="b" cm="1">
        <f t="array" ref="Q5097">IF(
    $U$1=1, AND($P5097&lt;&gt;"", $P5097&lt;&gt;"...", $P5097&lt;&gt;"입력오류"),
    IF(
        $U$18=1, AND($P5097&lt;&gt;"", $P5097&lt;&gt;"...", $P5097&lt;&gt;"입력오류", ISNUMBER(FIND(INDEX($T$2:$T$7,$U$1),$P5097))),
        IF(
            $U$17="기타", AND($P5097&lt;&gt;"", $P5097&lt;&gt;"...", $P5097&lt;&gt;"입력오류", NOT(ISNUMBER(FIND($T$21:$T$34,$P5097)))),
            AND($P5097&lt;&gt;"", $P5097&lt;&gt;"...", $P5097&lt;&gt;"입력오류", $T$19=$P5097)
        )
    )
)</f>
        <v>0</v>
      </c>
    </row>
    <row r="5098" spans="9:17">
      <c r="I5098">
        <f t="shared" si="238"/>
        <v>5097</v>
      </c>
      <c r="J5098">
        <f t="shared" si="239"/>
        <v>372</v>
      </c>
      <c r="K5098">
        <f t="shared" si="237"/>
        <v>3</v>
      </c>
      <c r="L5098" t="b">
        <f>COUNTIF($N$2:N5098, N5098)=1</f>
        <v>1</v>
      </c>
      <c r="M5098" s="37">
        <f>IF( $Q5098, MAX($M$1:M5097)+1, 0)</f>
        <v>0</v>
      </c>
      <c r="N5098" t="str" cm="1">
        <f t="array" ref="N5098">INDEX($A$9:$F$1048576, $J5098, $K5098 )</f>
        <v>KC342</v>
      </c>
      <c r="O5098" t="str" cm="1">
        <f t="array" ref="O5098">INDEX($B$9:$F$1048576, $J5098, $K5098 )</f>
        <v>제이와이제이차</v>
      </c>
      <c r="P5098" t="str" cm="1">
        <f t="array" ref="P5098">IF( $L5098, TRIM(_xll.IMDP("IR", $G$5&amp;$N5098, $G$6)), "" )</f>
        <v/>
      </c>
      <c r="Q5098" t="b" cm="1">
        <f t="array" ref="Q5098">IF(
    $U$1=1, AND($P5098&lt;&gt;"", $P5098&lt;&gt;"...", $P5098&lt;&gt;"입력오류"),
    IF(
        $U$18=1, AND($P5098&lt;&gt;"", $P5098&lt;&gt;"...", $P5098&lt;&gt;"입력오류", ISNUMBER(FIND(INDEX($T$2:$T$7,$U$1),$P5098))),
        IF(
            $U$17="기타", AND($P5098&lt;&gt;"", $P5098&lt;&gt;"...", $P5098&lt;&gt;"입력오류", NOT(ISNUMBER(FIND($T$21:$T$34,$P5098)))),
            AND($P5098&lt;&gt;"", $P5098&lt;&gt;"...", $P5098&lt;&gt;"입력오류", $T$19=$P5098)
        )
    )
)</f>
        <v>0</v>
      </c>
    </row>
    <row r="5099" spans="9:17">
      <c r="I5099">
        <f t="shared" si="238"/>
        <v>5098</v>
      </c>
      <c r="J5099">
        <f t="shared" si="239"/>
        <v>373</v>
      </c>
      <c r="K5099">
        <f t="shared" si="237"/>
        <v>3</v>
      </c>
      <c r="L5099" t="b">
        <f>COUNTIF($N$2:N5099, N5099)=1</f>
        <v>1</v>
      </c>
      <c r="M5099" s="37">
        <f>IF( $Q5099, MAX($M$1:M5098)+1, 0)</f>
        <v>0</v>
      </c>
      <c r="N5099" t="str" cm="1">
        <f t="array" ref="N5099">INDEX($A$9:$F$1048576, $J5099, $K5099 )</f>
        <v>KC387</v>
      </c>
      <c r="O5099" t="str" cm="1">
        <f t="array" ref="O5099">INDEX($B$9:$F$1048576, $J5099, $K5099 )</f>
        <v>엠피씨율촌1호기</v>
      </c>
      <c r="P5099" t="str" cm="1">
        <f t="array" ref="P5099">IF( $L5099, TRIM(_xll.IMDP("IR", $G$5&amp;$N5099, $G$6)), "" )</f>
        <v/>
      </c>
      <c r="Q5099" t="b" cm="1">
        <f t="array" ref="Q5099">IF(
    $U$1=1, AND($P5099&lt;&gt;"", $P5099&lt;&gt;"...", $P5099&lt;&gt;"입력오류"),
    IF(
        $U$18=1, AND($P5099&lt;&gt;"", $P5099&lt;&gt;"...", $P5099&lt;&gt;"입력오류", ISNUMBER(FIND(INDEX($T$2:$T$7,$U$1),$P5099))),
        IF(
            $U$17="기타", AND($P5099&lt;&gt;"", $P5099&lt;&gt;"...", $P5099&lt;&gt;"입력오류", NOT(ISNUMBER(FIND($T$21:$T$34,$P5099)))),
            AND($P5099&lt;&gt;"", $P5099&lt;&gt;"...", $P5099&lt;&gt;"입력오류", $T$19=$P5099)
        )
    )
)</f>
        <v>0</v>
      </c>
    </row>
    <row r="5100" spans="9:17">
      <c r="I5100">
        <f t="shared" si="238"/>
        <v>5099</v>
      </c>
      <c r="J5100">
        <f t="shared" si="239"/>
        <v>374</v>
      </c>
      <c r="K5100">
        <f t="shared" si="237"/>
        <v>3</v>
      </c>
      <c r="L5100" t="b">
        <f>COUNTIF($N$2:N5100, N5100)=1</f>
        <v>1</v>
      </c>
      <c r="M5100" s="37">
        <f>IF( $Q5100, MAX($M$1:M5099)+1, 0)</f>
        <v>0</v>
      </c>
      <c r="N5100" t="str" cm="1">
        <f t="array" ref="N5100">INDEX($A$9:$F$1048576, $J5100, $K5100 )</f>
        <v>KC494</v>
      </c>
      <c r="O5100" t="str" cm="1">
        <f t="array" ref="O5100">INDEX($B$9:$F$1048576, $J5100, $K5100 )</f>
        <v>하이베스트제일차</v>
      </c>
      <c r="P5100" t="str" cm="1">
        <f t="array" ref="P5100">IF( $L5100, TRIM(_xll.IMDP("IR", $G$5&amp;$N5100, $G$6)), "" )</f>
        <v/>
      </c>
      <c r="Q5100" t="b" cm="1">
        <f t="array" ref="Q5100">IF(
    $U$1=1, AND($P5100&lt;&gt;"", $P5100&lt;&gt;"...", $P5100&lt;&gt;"입력오류"),
    IF(
        $U$18=1, AND($P5100&lt;&gt;"", $P5100&lt;&gt;"...", $P5100&lt;&gt;"입력오류", ISNUMBER(FIND(INDEX($T$2:$T$7,$U$1),$P5100))),
        IF(
            $U$17="기타", AND($P5100&lt;&gt;"", $P5100&lt;&gt;"...", $P5100&lt;&gt;"입력오류", NOT(ISNUMBER(FIND($T$21:$T$34,$P5100)))),
            AND($P5100&lt;&gt;"", $P5100&lt;&gt;"...", $P5100&lt;&gt;"입력오류", $T$19=$P5100)
        )
    )
)</f>
        <v>0</v>
      </c>
    </row>
    <row r="5101" spans="9:17">
      <c r="I5101">
        <f t="shared" si="238"/>
        <v>5100</v>
      </c>
      <c r="J5101">
        <f t="shared" si="239"/>
        <v>375</v>
      </c>
      <c r="K5101">
        <f t="shared" si="237"/>
        <v>3</v>
      </c>
      <c r="L5101" t="b">
        <f>COUNTIF($N$2:N5101, N5101)=1</f>
        <v>1</v>
      </c>
      <c r="M5101" s="37">
        <f>IF( $Q5101, MAX($M$1:M5100)+1, 0)</f>
        <v>0</v>
      </c>
      <c r="N5101" t="str" cm="1">
        <f t="array" ref="N5101">INDEX($A$9:$F$1048576, $J5101, $K5101 )</f>
        <v>KD045</v>
      </c>
      <c r="O5101" t="str" cm="1">
        <f t="array" ref="O5101">INDEX($B$9:$F$1048576, $J5101, $K5101 )</f>
        <v>부전마산비티엘</v>
      </c>
      <c r="P5101" t="str" cm="1">
        <f t="array" ref="P5101">IF( $L5101, TRIM(_xll.IMDP("IR", $G$5&amp;$N5101, $G$6)), "" )</f>
        <v/>
      </c>
      <c r="Q5101" t="b" cm="1">
        <f t="array" ref="Q5101">IF(
    $U$1=1, AND($P5101&lt;&gt;"", $P5101&lt;&gt;"...", $P5101&lt;&gt;"입력오류"),
    IF(
        $U$18=1, AND($P5101&lt;&gt;"", $P5101&lt;&gt;"...", $P5101&lt;&gt;"입력오류", ISNUMBER(FIND(INDEX($T$2:$T$7,$U$1),$P5101))),
        IF(
            $U$17="기타", AND($P5101&lt;&gt;"", $P5101&lt;&gt;"...", $P5101&lt;&gt;"입력오류", NOT(ISNUMBER(FIND($T$21:$T$34,$P5101)))),
            AND($P5101&lt;&gt;"", $P5101&lt;&gt;"...", $P5101&lt;&gt;"입력오류", $T$19=$P5101)
        )
    )
)</f>
        <v>0</v>
      </c>
    </row>
    <row r="5102" spans="9:17">
      <c r="I5102">
        <f t="shared" si="238"/>
        <v>5101</v>
      </c>
      <c r="J5102">
        <f t="shared" si="239"/>
        <v>376</v>
      </c>
      <c r="K5102">
        <f t="shared" si="237"/>
        <v>3</v>
      </c>
      <c r="L5102" t="b">
        <f>COUNTIF($N$2:N5102, N5102)=1</f>
        <v>1</v>
      </c>
      <c r="M5102" s="37">
        <f>IF( $Q5102, MAX($M$1:M5101)+1, 0)</f>
        <v>0</v>
      </c>
      <c r="N5102" t="str" cm="1">
        <f t="array" ref="N5102">INDEX($A$9:$F$1048576, $J5102, $K5102 )</f>
        <v>KD049</v>
      </c>
      <c r="O5102" t="str" cm="1">
        <f t="array" ref="O5102">INDEX($B$9:$F$1048576, $J5102, $K5102 )</f>
        <v>신한에스러셀</v>
      </c>
      <c r="P5102" t="str" cm="1">
        <f t="array" ref="P5102">IF( $L5102, TRIM(_xll.IMDP("IR", $G$5&amp;$N5102, $G$6)), "" )</f>
        <v/>
      </c>
      <c r="Q5102" t="b" cm="1">
        <f t="array" ref="Q5102">IF(
    $U$1=1, AND($P5102&lt;&gt;"", $P5102&lt;&gt;"...", $P5102&lt;&gt;"입력오류"),
    IF(
        $U$18=1, AND($P5102&lt;&gt;"", $P5102&lt;&gt;"...", $P5102&lt;&gt;"입력오류", ISNUMBER(FIND(INDEX($T$2:$T$7,$U$1),$P5102))),
        IF(
            $U$17="기타", AND($P5102&lt;&gt;"", $P5102&lt;&gt;"...", $P5102&lt;&gt;"입력오류", NOT(ISNUMBER(FIND($T$21:$T$34,$P5102)))),
            AND($P5102&lt;&gt;"", $P5102&lt;&gt;"...", $P5102&lt;&gt;"입력오류", $T$19=$P5102)
        )
    )
)</f>
        <v>0</v>
      </c>
    </row>
    <row r="5103" spans="9:17">
      <c r="I5103">
        <f t="shared" si="238"/>
        <v>5102</v>
      </c>
      <c r="J5103">
        <f t="shared" si="239"/>
        <v>377</v>
      </c>
      <c r="K5103">
        <f t="shared" si="237"/>
        <v>3</v>
      </c>
      <c r="L5103" t="b">
        <f>COUNTIF($N$2:N5103, N5103)=1</f>
        <v>1</v>
      </c>
      <c r="M5103" s="37">
        <f>IF( $Q5103, MAX($M$1:M5102)+1, 0)</f>
        <v>0</v>
      </c>
      <c r="N5103" t="str" cm="1">
        <f t="array" ref="N5103">INDEX($A$9:$F$1048576, $J5103, $K5103 )</f>
        <v>KD194</v>
      </c>
      <c r="O5103" t="str" cm="1">
        <f t="array" ref="O5103">INDEX($B$9:$F$1048576, $J5103, $K5103 )</f>
        <v>우리한숲제일차</v>
      </c>
      <c r="P5103" t="str" cm="1">
        <f t="array" ref="P5103">IF( $L5103, TRIM(_xll.IMDP("IR", $G$5&amp;$N5103, $G$6)), "" )</f>
        <v/>
      </c>
      <c r="Q5103" t="b" cm="1">
        <f t="array" ref="Q5103">IF(
    $U$1=1, AND($P5103&lt;&gt;"", $P5103&lt;&gt;"...", $P5103&lt;&gt;"입력오류"),
    IF(
        $U$18=1, AND($P5103&lt;&gt;"", $P5103&lt;&gt;"...", $P5103&lt;&gt;"입력오류", ISNUMBER(FIND(INDEX($T$2:$T$7,$U$1),$P5103))),
        IF(
            $U$17="기타", AND($P5103&lt;&gt;"", $P5103&lt;&gt;"...", $P5103&lt;&gt;"입력오류", NOT(ISNUMBER(FIND($T$21:$T$34,$P5103)))),
            AND($P5103&lt;&gt;"", $P5103&lt;&gt;"...", $P5103&lt;&gt;"입력오류", $T$19=$P5103)
        )
    )
)</f>
        <v>0</v>
      </c>
    </row>
    <row r="5104" spans="9:17">
      <c r="I5104">
        <f t="shared" si="238"/>
        <v>5103</v>
      </c>
      <c r="J5104">
        <f t="shared" si="239"/>
        <v>378</v>
      </c>
      <c r="K5104">
        <f t="shared" si="237"/>
        <v>3</v>
      </c>
      <c r="L5104" t="b">
        <f>COUNTIF($N$2:N5104, N5104)=1</f>
        <v>1</v>
      </c>
      <c r="M5104" s="37">
        <f>IF( $Q5104, MAX($M$1:M5103)+1, 0)</f>
        <v>0</v>
      </c>
      <c r="N5104" t="str" cm="1">
        <f t="array" ref="N5104">INDEX($A$9:$F$1048576, $J5104, $K5104 )</f>
        <v>KD241</v>
      </c>
      <c r="O5104" t="str" cm="1">
        <f t="array" ref="O5104">INDEX($B$9:$F$1048576, $J5104, $K5104 )</f>
        <v>하이드림제이차</v>
      </c>
      <c r="P5104" t="str" cm="1">
        <f t="array" ref="P5104">IF( $L5104, TRIM(_xll.IMDP("IR", $G$5&amp;$N5104, $G$6)), "" )</f>
        <v/>
      </c>
      <c r="Q5104" t="b" cm="1">
        <f t="array" ref="Q5104">IF(
    $U$1=1, AND($P5104&lt;&gt;"", $P5104&lt;&gt;"...", $P5104&lt;&gt;"입력오류"),
    IF(
        $U$18=1, AND($P5104&lt;&gt;"", $P5104&lt;&gt;"...", $P5104&lt;&gt;"입력오류", ISNUMBER(FIND(INDEX($T$2:$T$7,$U$1),$P5104))),
        IF(
            $U$17="기타", AND($P5104&lt;&gt;"", $P5104&lt;&gt;"...", $P5104&lt;&gt;"입력오류", NOT(ISNUMBER(FIND($T$21:$T$34,$P5104)))),
            AND($P5104&lt;&gt;"", $P5104&lt;&gt;"...", $P5104&lt;&gt;"입력오류", $T$19=$P5104)
        )
    )
)</f>
        <v>0</v>
      </c>
    </row>
    <row r="5105" spans="9:17">
      <c r="I5105">
        <f t="shared" si="238"/>
        <v>5104</v>
      </c>
      <c r="J5105">
        <f t="shared" si="239"/>
        <v>379</v>
      </c>
      <c r="K5105">
        <f t="shared" si="237"/>
        <v>3</v>
      </c>
      <c r="L5105" t="b">
        <f>COUNTIF($N$2:N5105, N5105)=1</f>
        <v>1</v>
      </c>
      <c r="M5105" s="37">
        <f>IF( $Q5105, MAX($M$1:M5104)+1, 0)</f>
        <v>0</v>
      </c>
      <c r="N5105" t="str" cm="1">
        <f t="array" ref="N5105">INDEX($A$9:$F$1048576, $J5105, $K5105 )</f>
        <v>KD342</v>
      </c>
      <c r="O5105" t="str" cm="1">
        <f t="array" ref="O5105">INDEX($B$9:$F$1048576, $J5105, $K5105 )</f>
        <v>트리니티플러스</v>
      </c>
      <c r="P5105" t="str" cm="1">
        <f t="array" ref="P5105">IF( $L5105, TRIM(_xll.IMDP("IR", $G$5&amp;$N5105, $G$6)), "" )</f>
        <v/>
      </c>
      <c r="Q5105" t="b" cm="1">
        <f t="array" ref="Q5105">IF(
    $U$1=1, AND($P5105&lt;&gt;"", $P5105&lt;&gt;"...", $P5105&lt;&gt;"입력오류"),
    IF(
        $U$18=1, AND($P5105&lt;&gt;"", $P5105&lt;&gt;"...", $P5105&lt;&gt;"입력오류", ISNUMBER(FIND(INDEX($T$2:$T$7,$U$1),$P5105))),
        IF(
            $U$17="기타", AND($P5105&lt;&gt;"", $P5105&lt;&gt;"...", $P5105&lt;&gt;"입력오류", NOT(ISNUMBER(FIND($T$21:$T$34,$P5105)))),
            AND($P5105&lt;&gt;"", $P5105&lt;&gt;"...", $P5105&lt;&gt;"입력오류", $T$19=$P5105)
        )
    )
)</f>
        <v>0</v>
      </c>
    </row>
    <row r="5106" spans="9:17">
      <c r="I5106">
        <f t="shared" si="238"/>
        <v>5105</v>
      </c>
      <c r="J5106">
        <f t="shared" si="239"/>
        <v>380</v>
      </c>
      <c r="K5106">
        <f t="shared" si="237"/>
        <v>3</v>
      </c>
      <c r="L5106" t="b">
        <f>COUNTIF($N$2:N5106, N5106)=1</f>
        <v>1</v>
      </c>
      <c r="M5106" s="37">
        <f>IF( $Q5106, MAX($M$1:M5105)+1, 0)</f>
        <v>0</v>
      </c>
      <c r="N5106" t="str" cm="1">
        <f t="array" ref="N5106">INDEX($A$9:$F$1048576, $J5106, $K5106 )</f>
        <v>KD369</v>
      </c>
      <c r="O5106" t="str" cm="1">
        <f t="array" ref="O5106">INDEX($B$9:$F$1048576, $J5106, $K5106 )</f>
        <v>우리인터내셔널제일차</v>
      </c>
      <c r="P5106" t="str" cm="1">
        <f t="array" ref="P5106">IF( $L5106, TRIM(_xll.IMDP("IR", $G$5&amp;$N5106, $G$6)), "" )</f>
        <v/>
      </c>
      <c r="Q5106" t="b" cm="1">
        <f t="array" ref="Q5106">IF(
    $U$1=1, AND($P5106&lt;&gt;"", $P5106&lt;&gt;"...", $P5106&lt;&gt;"입력오류"),
    IF(
        $U$18=1, AND($P5106&lt;&gt;"", $P5106&lt;&gt;"...", $P5106&lt;&gt;"입력오류", ISNUMBER(FIND(INDEX($T$2:$T$7,$U$1),$P5106))),
        IF(
            $U$17="기타", AND($P5106&lt;&gt;"", $P5106&lt;&gt;"...", $P5106&lt;&gt;"입력오류", NOT(ISNUMBER(FIND($T$21:$T$34,$P5106)))),
            AND($P5106&lt;&gt;"", $P5106&lt;&gt;"...", $P5106&lt;&gt;"입력오류", $T$19=$P5106)
        )
    )
)</f>
        <v>0</v>
      </c>
    </row>
    <row r="5107" spans="9:17">
      <c r="I5107">
        <f t="shared" si="238"/>
        <v>5106</v>
      </c>
      <c r="J5107">
        <f t="shared" si="239"/>
        <v>381</v>
      </c>
      <c r="K5107">
        <f t="shared" si="237"/>
        <v>3</v>
      </c>
      <c r="L5107" t="b">
        <f>COUNTIF($N$2:N5107, N5107)=1</f>
        <v>1</v>
      </c>
      <c r="M5107" s="37">
        <f>IF( $Q5107, MAX($M$1:M5106)+1, 0)</f>
        <v>0</v>
      </c>
      <c r="N5107" t="str" cm="1">
        <f t="array" ref="N5107">INDEX($A$9:$F$1048576, $J5107, $K5107 )</f>
        <v>KD399</v>
      </c>
      <c r="O5107" t="str" cm="1">
        <f t="array" ref="O5107">INDEX($B$9:$F$1048576, $J5107, $K5107 )</f>
        <v>엔젤레스제오차</v>
      </c>
      <c r="P5107" t="str" cm="1">
        <f t="array" ref="P5107">IF( $L5107, TRIM(_xll.IMDP("IR", $G$5&amp;$N5107, $G$6)), "" )</f>
        <v/>
      </c>
      <c r="Q5107" t="b" cm="1">
        <f t="array" ref="Q5107">IF(
    $U$1=1, AND($P5107&lt;&gt;"", $P5107&lt;&gt;"...", $P5107&lt;&gt;"입력오류"),
    IF(
        $U$18=1, AND($P5107&lt;&gt;"", $P5107&lt;&gt;"...", $P5107&lt;&gt;"입력오류", ISNUMBER(FIND(INDEX($T$2:$T$7,$U$1),$P5107))),
        IF(
            $U$17="기타", AND($P5107&lt;&gt;"", $P5107&lt;&gt;"...", $P5107&lt;&gt;"입력오류", NOT(ISNUMBER(FIND($T$21:$T$34,$P5107)))),
            AND($P5107&lt;&gt;"", $P5107&lt;&gt;"...", $P5107&lt;&gt;"입력오류", $T$19=$P5107)
        )
    )
)</f>
        <v>0</v>
      </c>
    </row>
    <row r="5108" spans="9:17">
      <c r="I5108">
        <f t="shared" si="238"/>
        <v>5107</v>
      </c>
      <c r="J5108">
        <f t="shared" si="239"/>
        <v>382</v>
      </c>
      <c r="K5108">
        <f t="shared" si="237"/>
        <v>3</v>
      </c>
      <c r="L5108" t="b">
        <f>COUNTIF($N$2:N5108, N5108)=1</f>
        <v>1</v>
      </c>
      <c r="M5108" s="37">
        <f>IF( $Q5108, MAX($M$1:M5107)+1, 0)</f>
        <v>0</v>
      </c>
      <c r="N5108" t="str" cm="1">
        <f t="array" ref="N5108">INDEX($A$9:$F$1048576, $J5108, $K5108 )</f>
        <v>KD400</v>
      </c>
      <c r="O5108" t="str" cm="1">
        <f t="array" ref="O5108">INDEX($B$9:$F$1048576, $J5108, $K5108 )</f>
        <v>엔젤레스제육차</v>
      </c>
      <c r="P5108" t="str" cm="1">
        <f t="array" ref="P5108">IF( $L5108, TRIM(_xll.IMDP("IR", $G$5&amp;$N5108, $G$6)), "" )</f>
        <v/>
      </c>
      <c r="Q5108" t="b" cm="1">
        <f t="array" ref="Q5108">IF(
    $U$1=1, AND($P5108&lt;&gt;"", $P5108&lt;&gt;"...", $P5108&lt;&gt;"입력오류"),
    IF(
        $U$18=1, AND($P5108&lt;&gt;"", $P5108&lt;&gt;"...", $P5108&lt;&gt;"입력오류", ISNUMBER(FIND(INDEX($T$2:$T$7,$U$1),$P5108))),
        IF(
            $U$17="기타", AND($P5108&lt;&gt;"", $P5108&lt;&gt;"...", $P5108&lt;&gt;"입력오류", NOT(ISNUMBER(FIND($T$21:$T$34,$P5108)))),
            AND($P5108&lt;&gt;"", $P5108&lt;&gt;"...", $P5108&lt;&gt;"입력오류", $T$19=$P5108)
        )
    )
)</f>
        <v>0</v>
      </c>
    </row>
    <row r="5109" spans="9:17">
      <c r="I5109">
        <f t="shared" si="238"/>
        <v>5108</v>
      </c>
      <c r="J5109">
        <f t="shared" si="239"/>
        <v>383</v>
      </c>
      <c r="K5109">
        <f t="shared" si="237"/>
        <v>3</v>
      </c>
      <c r="L5109" t="b">
        <f>COUNTIF($N$2:N5109, N5109)=1</f>
        <v>1</v>
      </c>
      <c r="M5109" s="37">
        <f>IF( $Q5109, MAX($M$1:M5108)+1, 0)</f>
        <v>0</v>
      </c>
      <c r="N5109" t="str" cm="1">
        <f t="array" ref="N5109">INDEX($A$9:$F$1048576, $J5109, $K5109 )</f>
        <v>KD401</v>
      </c>
      <c r="O5109" t="str" cm="1">
        <f t="array" ref="O5109">INDEX($B$9:$F$1048576, $J5109, $K5109 )</f>
        <v>엔젤레스제칠차</v>
      </c>
      <c r="P5109" t="str" cm="1">
        <f t="array" ref="P5109">IF( $L5109, TRIM(_xll.IMDP("IR", $G$5&amp;$N5109, $G$6)), "" )</f>
        <v/>
      </c>
      <c r="Q5109" t="b" cm="1">
        <f t="array" ref="Q5109">IF(
    $U$1=1, AND($P5109&lt;&gt;"", $P5109&lt;&gt;"...", $P5109&lt;&gt;"입력오류"),
    IF(
        $U$18=1, AND($P5109&lt;&gt;"", $P5109&lt;&gt;"...", $P5109&lt;&gt;"입력오류", ISNUMBER(FIND(INDEX($T$2:$T$7,$U$1),$P5109))),
        IF(
            $U$17="기타", AND($P5109&lt;&gt;"", $P5109&lt;&gt;"...", $P5109&lt;&gt;"입력오류", NOT(ISNUMBER(FIND($T$21:$T$34,$P5109)))),
            AND($P5109&lt;&gt;"", $P5109&lt;&gt;"...", $P5109&lt;&gt;"입력오류", $T$19=$P5109)
        )
    )
)</f>
        <v>0</v>
      </c>
    </row>
    <row r="5110" spans="9:17">
      <c r="I5110">
        <f t="shared" si="238"/>
        <v>5109</v>
      </c>
      <c r="J5110">
        <f t="shared" si="239"/>
        <v>384</v>
      </c>
      <c r="K5110">
        <f t="shared" si="237"/>
        <v>3</v>
      </c>
      <c r="L5110" t="b">
        <f>COUNTIF($N$2:N5110, N5110)=1</f>
        <v>1</v>
      </c>
      <c r="M5110" s="37">
        <f>IF( $Q5110, MAX($M$1:M5109)+1, 0)</f>
        <v>0</v>
      </c>
      <c r="N5110" t="str" cm="1">
        <f t="array" ref="N5110">INDEX($A$9:$F$1048576, $J5110, $K5110 )</f>
        <v>KD593</v>
      </c>
      <c r="O5110" t="str" cm="1">
        <f t="array" ref="O5110">INDEX($B$9:$F$1048576, $J5110, $K5110 )</f>
        <v>플레인스워커제십이차</v>
      </c>
      <c r="P5110" t="str" cm="1">
        <f t="array" ref="P5110">IF( $L5110, TRIM(_xll.IMDP("IR", $G$5&amp;$N5110, $G$6)), "" )</f>
        <v/>
      </c>
      <c r="Q5110" t="b" cm="1">
        <f t="array" ref="Q5110">IF(
    $U$1=1, AND($P5110&lt;&gt;"", $P5110&lt;&gt;"...", $P5110&lt;&gt;"입력오류"),
    IF(
        $U$18=1, AND($P5110&lt;&gt;"", $P5110&lt;&gt;"...", $P5110&lt;&gt;"입력오류", ISNUMBER(FIND(INDEX($T$2:$T$7,$U$1),$P5110))),
        IF(
            $U$17="기타", AND($P5110&lt;&gt;"", $P5110&lt;&gt;"...", $P5110&lt;&gt;"입력오류", NOT(ISNUMBER(FIND($T$21:$T$34,$P5110)))),
            AND($P5110&lt;&gt;"", $P5110&lt;&gt;"...", $P5110&lt;&gt;"입력오류", $T$19=$P5110)
        )
    )
)</f>
        <v>0</v>
      </c>
    </row>
    <row r="5111" spans="9:17">
      <c r="I5111">
        <f t="shared" si="238"/>
        <v>5110</v>
      </c>
      <c r="J5111">
        <f t="shared" si="239"/>
        <v>385</v>
      </c>
      <c r="K5111">
        <f t="shared" si="237"/>
        <v>3</v>
      </c>
      <c r="L5111" t="b">
        <f>COUNTIF($N$2:N5111, N5111)=1</f>
        <v>1</v>
      </c>
      <c r="M5111" s="37">
        <f>IF( $Q5111, MAX($M$1:M5110)+1, 0)</f>
        <v>0</v>
      </c>
      <c r="N5111" t="str" cm="1">
        <f t="array" ref="N5111">INDEX($A$9:$F$1048576, $J5111, $K5111 )</f>
        <v>KD804</v>
      </c>
      <c r="O5111" t="str" cm="1">
        <f t="array" ref="O5111">INDEX($B$9:$F$1048576, $J5111, $K5111 )</f>
        <v>케이엘제삼차</v>
      </c>
      <c r="P5111" t="str" cm="1">
        <f t="array" ref="P5111">IF( $L5111, TRIM(_xll.IMDP("IR", $G$5&amp;$N5111, $G$6)), "" )</f>
        <v/>
      </c>
      <c r="Q5111" t="b" cm="1">
        <f t="array" ref="Q5111">IF(
    $U$1=1, AND($P5111&lt;&gt;"", $P5111&lt;&gt;"...", $P5111&lt;&gt;"입력오류"),
    IF(
        $U$18=1, AND($P5111&lt;&gt;"", $P5111&lt;&gt;"...", $P5111&lt;&gt;"입력오류", ISNUMBER(FIND(INDEX($T$2:$T$7,$U$1),$P5111))),
        IF(
            $U$17="기타", AND($P5111&lt;&gt;"", $P5111&lt;&gt;"...", $P5111&lt;&gt;"입력오류", NOT(ISNUMBER(FIND($T$21:$T$34,$P5111)))),
            AND($P5111&lt;&gt;"", $P5111&lt;&gt;"...", $P5111&lt;&gt;"입력오류", $T$19=$P5111)
        )
    )
)</f>
        <v>0</v>
      </c>
    </row>
    <row r="5112" spans="9:17">
      <c r="I5112">
        <f t="shared" si="238"/>
        <v>5111</v>
      </c>
      <c r="J5112">
        <f t="shared" si="239"/>
        <v>386</v>
      </c>
      <c r="K5112">
        <f t="shared" si="237"/>
        <v>3</v>
      </c>
      <c r="L5112" t="b">
        <f>COUNTIF($N$2:N5112, N5112)=1</f>
        <v>1</v>
      </c>
      <c r="M5112" s="37">
        <f>IF( $Q5112, MAX($M$1:M5111)+1, 0)</f>
        <v>0</v>
      </c>
      <c r="N5112" t="str" cm="1">
        <f t="array" ref="N5112">INDEX($A$9:$F$1048576, $J5112, $K5112 )</f>
        <v>KD911</v>
      </c>
      <c r="O5112" t="str" cm="1">
        <f t="array" ref="O5112">INDEX($B$9:$F$1048576, $J5112, $K5112 )</f>
        <v>뉴트리니티진주제일차</v>
      </c>
      <c r="P5112" t="str" cm="1">
        <f t="array" ref="P5112">IF( $L5112, TRIM(_xll.IMDP("IR", $G$5&amp;$N5112, $G$6)), "" )</f>
        <v/>
      </c>
      <c r="Q5112" t="b" cm="1">
        <f t="array" ref="Q5112">IF(
    $U$1=1, AND($P5112&lt;&gt;"", $P5112&lt;&gt;"...", $P5112&lt;&gt;"입력오류"),
    IF(
        $U$18=1, AND($P5112&lt;&gt;"", $P5112&lt;&gt;"...", $P5112&lt;&gt;"입력오류", ISNUMBER(FIND(INDEX($T$2:$T$7,$U$1),$P5112))),
        IF(
            $U$17="기타", AND($P5112&lt;&gt;"", $P5112&lt;&gt;"...", $P5112&lt;&gt;"입력오류", NOT(ISNUMBER(FIND($T$21:$T$34,$P5112)))),
            AND($P5112&lt;&gt;"", $P5112&lt;&gt;"...", $P5112&lt;&gt;"입력오류", $T$19=$P5112)
        )
    )
)</f>
        <v>0</v>
      </c>
    </row>
    <row r="5113" spans="9:17">
      <c r="I5113">
        <f t="shared" si="238"/>
        <v>5112</v>
      </c>
      <c r="J5113">
        <f t="shared" si="239"/>
        <v>387</v>
      </c>
      <c r="K5113">
        <f t="shared" si="237"/>
        <v>3</v>
      </c>
      <c r="L5113" t="b">
        <f>COUNTIF($N$2:N5113, N5113)=1</f>
        <v>1</v>
      </c>
      <c r="M5113" s="37">
        <f>IF( $Q5113, MAX($M$1:M5112)+1, 0)</f>
        <v>0</v>
      </c>
      <c r="N5113" t="str" cm="1">
        <f t="array" ref="N5113">INDEX($A$9:$F$1048576, $J5113, $K5113 )</f>
        <v>KE031</v>
      </c>
      <c r="O5113" t="str" cm="1">
        <f t="array" ref="O5113">INDEX($B$9:$F$1048576, $J5113, $K5113 )</f>
        <v>베스트디지비제일차</v>
      </c>
      <c r="P5113" t="str" cm="1">
        <f t="array" ref="P5113">IF( $L5113, TRIM(_xll.IMDP("IR", $G$5&amp;$N5113, $G$6)), "" )</f>
        <v/>
      </c>
      <c r="Q5113" t="b" cm="1">
        <f t="array" ref="Q5113">IF(
    $U$1=1, AND($P5113&lt;&gt;"", $P5113&lt;&gt;"...", $P5113&lt;&gt;"입력오류"),
    IF(
        $U$18=1, AND($P5113&lt;&gt;"", $P5113&lt;&gt;"...", $P5113&lt;&gt;"입력오류", ISNUMBER(FIND(INDEX($T$2:$T$7,$U$1),$P5113))),
        IF(
            $U$17="기타", AND($P5113&lt;&gt;"", $P5113&lt;&gt;"...", $P5113&lt;&gt;"입력오류", NOT(ISNUMBER(FIND($T$21:$T$34,$P5113)))),
            AND($P5113&lt;&gt;"", $P5113&lt;&gt;"...", $P5113&lt;&gt;"입력오류", $T$19=$P5113)
        )
    )
)</f>
        <v>0</v>
      </c>
    </row>
    <row r="5114" spans="9:17">
      <c r="I5114">
        <f t="shared" si="238"/>
        <v>5113</v>
      </c>
      <c r="J5114">
        <f t="shared" si="239"/>
        <v>388</v>
      </c>
      <c r="K5114">
        <f t="shared" si="237"/>
        <v>3</v>
      </c>
      <c r="L5114" t="b">
        <f>COUNTIF($N$2:N5114, N5114)=1</f>
        <v>1</v>
      </c>
      <c r="M5114" s="37">
        <f>IF( $Q5114, MAX($M$1:M5113)+1, 0)</f>
        <v>0</v>
      </c>
      <c r="N5114" t="str" cm="1">
        <f t="array" ref="N5114">INDEX($A$9:$F$1048576, $J5114, $K5114 )</f>
        <v>KE349</v>
      </c>
      <c r="O5114" t="str" cm="1">
        <f t="array" ref="O5114">INDEX($B$9:$F$1048576, $J5114, $K5114 )</f>
        <v>뉴트리니티진주제이차</v>
      </c>
      <c r="P5114" t="str" cm="1">
        <f t="array" ref="P5114">IF( $L5114, TRIM(_xll.IMDP("IR", $G$5&amp;$N5114, $G$6)), "" )</f>
        <v/>
      </c>
      <c r="Q5114" t="b" cm="1">
        <f t="array" ref="Q5114">IF(
    $U$1=1, AND($P5114&lt;&gt;"", $P5114&lt;&gt;"...", $P5114&lt;&gt;"입력오류"),
    IF(
        $U$18=1, AND($P5114&lt;&gt;"", $P5114&lt;&gt;"...", $P5114&lt;&gt;"입력오류", ISNUMBER(FIND(INDEX($T$2:$T$7,$U$1),$P5114))),
        IF(
            $U$17="기타", AND($P5114&lt;&gt;"", $P5114&lt;&gt;"...", $P5114&lt;&gt;"입력오류", NOT(ISNUMBER(FIND($T$21:$T$34,$P5114)))),
            AND($P5114&lt;&gt;"", $P5114&lt;&gt;"...", $P5114&lt;&gt;"입력오류", $T$19=$P5114)
        )
    )
)</f>
        <v>0</v>
      </c>
    </row>
    <row r="5115" spans="9:17">
      <c r="I5115">
        <f t="shared" si="238"/>
        <v>5114</v>
      </c>
      <c r="J5115">
        <f t="shared" si="239"/>
        <v>389</v>
      </c>
      <c r="K5115">
        <f t="shared" si="237"/>
        <v>3</v>
      </c>
      <c r="L5115" t="b">
        <f>COUNTIF($N$2:N5115, N5115)=1</f>
        <v>1</v>
      </c>
      <c r="M5115" s="37">
        <f>IF( $Q5115, MAX($M$1:M5114)+1, 0)</f>
        <v>0</v>
      </c>
      <c r="N5115" t="str" cm="1">
        <f t="array" ref="N5115">INDEX($A$9:$F$1048576, $J5115, $K5115 )</f>
        <v>KE351</v>
      </c>
      <c r="O5115" t="str" cm="1">
        <f t="array" ref="O5115">INDEX($B$9:$F$1048576, $J5115, $K5115 )</f>
        <v>트루프렌드안동제일차</v>
      </c>
      <c r="P5115" t="str" cm="1">
        <f t="array" ref="P5115">IF( $L5115, TRIM(_xll.IMDP("IR", $G$5&amp;$N5115, $G$6)), "" )</f>
        <v/>
      </c>
      <c r="Q5115" t="b" cm="1">
        <f t="array" ref="Q5115">IF(
    $U$1=1, AND($P5115&lt;&gt;"", $P5115&lt;&gt;"...", $P5115&lt;&gt;"입력오류"),
    IF(
        $U$18=1, AND($P5115&lt;&gt;"", $P5115&lt;&gt;"...", $P5115&lt;&gt;"입력오류", ISNUMBER(FIND(INDEX($T$2:$T$7,$U$1),$P5115))),
        IF(
            $U$17="기타", AND($P5115&lt;&gt;"", $P5115&lt;&gt;"...", $P5115&lt;&gt;"입력오류", NOT(ISNUMBER(FIND($T$21:$T$34,$P5115)))),
            AND($P5115&lt;&gt;"", $P5115&lt;&gt;"...", $P5115&lt;&gt;"입력오류", $T$19=$P5115)
        )
    )
)</f>
        <v>0</v>
      </c>
    </row>
    <row r="5116" spans="9:17">
      <c r="I5116">
        <f t="shared" si="238"/>
        <v>5115</v>
      </c>
      <c r="J5116">
        <f t="shared" si="239"/>
        <v>390</v>
      </c>
      <c r="K5116">
        <f t="shared" si="237"/>
        <v>3</v>
      </c>
      <c r="L5116" t="b">
        <f>COUNTIF($N$2:N5116, N5116)=1</f>
        <v>1</v>
      </c>
      <c r="M5116" s="37">
        <f>IF( $Q5116, MAX($M$1:M5115)+1, 0)</f>
        <v>0</v>
      </c>
      <c r="N5116" t="str" cm="1">
        <f t="array" ref="N5116">INDEX($A$9:$F$1048576, $J5116, $K5116 )</f>
        <v>KE378</v>
      </c>
      <c r="O5116" t="str" cm="1">
        <f t="array" ref="O5116">INDEX($B$9:$F$1048576, $J5116, $K5116 )</f>
        <v>루미제일차</v>
      </c>
      <c r="P5116" t="str" cm="1">
        <f t="array" ref="P5116">IF( $L5116, TRIM(_xll.IMDP("IR", $G$5&amp;$N5116, $G$6)), "" )</f>
        <v/>
      </c>
      <c r="Q5116" t="b" cm="1">
        <f t="array" ref="Q5116">IF(
    $U$1=1, AND($P5116&lt;&gt;"", $P5116&lt;&gt;"...", $P5116&lt;&gt;"입력오류"),
    IF(
        $U$18=1, AND($P5116&lt;&gt;"", $P5116&lt;&gt;"...", $P5116&lt;&gt;"입력오류", ISNUMBER(FIND(INDEX($T$2:$T$7,$U$1),$P5116))),
        IF(
            $U$17="기타", AND($P5116&lt;&gt;"", $P5116&lt;&gt;"...", $P5116&lt;&gt;"입력오류", NOT(ISNUMBER(FIND($T$21:$T$34,$P5116)))),
            AND($P5116&lt;&gt;"", $P5116&lt;&gt;"...", $P5116&lt;&gt;"입력오류", $T$19=$P5116)
        )
    )
)</f>
        <v>0</v>
      </c>
    </row>
    <row r="5117" spans="9:17">
      <c r="I5117">
        <f t="shared" si="238"/>
        <v>5116</v>
      </c>
      <c r="J5117">
        <f t="shared" si="239"/>
        <v>391</v>
      </c>
      <c r="K5117">
        <f t="shared" si="237"/>
        <v>3</v>
      </c>
      <c r="L5117" t="b">
        <f>COUNTIF($N$2:N5117, N5117)=1</f>
        <v>1</v>
      </c>
      <c r="M5117" s="37">
        <f>IF( $Q5117, MAX($M$1:M5116)+1, 0)</f>
        <v>0</v>
      </c>
      <c r="N5117" t="str" cm="1">
        <f t="array" ref="N5117">INDEX($A$9:$F$1048576, $J5117, $K5117 )</f>
        <v>KE404</v>
      </c>
      <c r="O5117" t="str" cm="1">
        <f t="array" ref="O5117">INDEX($B$9:$F$1048576, $J5117, $K5117 )</f>
        <v>불두제일차</v>
      </c>
      <c r="P5117" t="str" cm="1">
        <f t="array" ref="P5117">IF( $L5117, TRIM(_xll.IMDP("IR", $G$5&amp;$N5117, $G$6)), "" )</f>
        <v/>
      </c>
      <c r="Q5117" t="b" cm="1">
        <f t="array" ref="Q5117">IF(
    $U$1=1, AND($P5117&lt;&gt;"", $P5117&lt;&gt;"...", $P5117&lt;&gt;"입력오류"),
    IF(
        $U$18=1, AND($P5117&lt;&gt;"", $P5117&lt;&gt;"...", $P5117&lt;&gt;"입력오류", ISNUMBER(FIND(INDEX($T$2:$T$7,$U$1),$P5117))),
        IF(
            $U$17="기타", AND($P5117&lt;&gt;"", $P5117&lt;&gt;"...", $P5117&lt;&gt;"입력오류", NOT(ISNUMBER(FIND($T$21:$T$34,$P5117)))),
            AND($P5117&lt;&gt;"", $P5117&lt;&gt;"...", $P5117&lt;&gt;"입력오류", $T$19=$P5117)
        )
    )
)</f>
        <v>0</v>
      </c>
    </row>
    <row r="5118" spans="9:17">
      <c r="I5118">
        <f t="shared" si="238"/>
        <v>5117</v>
      </c>
      <c r="J5118">
        <f t="shared" si="239"/>
        <v>392</v>
      </c>
      <c r="K5118">
        <f t="shared" si="237"/>
        <v>3</v>
      </c>
      <c r="L5118" t="b">
        <f>COUNTIF($N$2:N5118, N5118)=1</f>
        <v>1</v>
      </c>
      <c r="M5118" s="37">
        <f>IF( $Q5118, MAX($M$1:M5117)+1, 0)</f>
        <v>0</v>
      </c>
      <c r="N5118" t="str" cm="1">
        <f t="array" ref="N5118">INDEX($A$9:$F$1048576, $J5118, $K5118 )</f>
        <v>KE493</v>
      </c>
      <c r="O5118" t="str" cm="1">
        <f t="array" ref="O5118">INDEX($B$9:$F$1048576, $J5118, $K5118 )</f>
        <v>엘오지제삼차</v>
      </c>
      <c r="P5118" t="str" cm="1">
        <f t="array" ref="P5118">IF( $L5118, TRIM(_xll.IMDP("IR", $G$5&amp;$N5118, $G$6)), "" )</f>
        <v/>
      </c>
      <c r="Q5118" t="b" cm="1">
        <f t="array" ref="Q5118">IF(
    $U$1=1, AND($P5118&lt;&gt;"", $P5118&lt;&gt;"...", $P5118&lt;&gt;"입력오류"),
    IF(
        $U$18=1, AND($P5118&lt;&gt;"", $P5118&lt;&gt;"...", $P5118&lt;&gt;"입력오류", ISNUMBER(FIND(INDEX($T$2:$T$7,$U$1),$P5118))),
        IF(
            $U$17="기타", AND($P5118&lt;&gt;"", $P5118&lt;&gt;"...", $P5118&lt;&gt;"입력오류", NOT(ISNUMBER(FIND($T$21:$T$34,$P5118)))),
            AND($P5118&lt;&gt;"", $P5118&lt;&gt;"...", $P5118&lt;&gt;"입력오류", $T$19=$P5118)
        )
    )
)</f>
        <v>0</v>
      </c>
    </row>
    <row r="5119" spans="9:17">
      <c r="I5119">
        <f t="shared" si="238"/>
        <v>5118</v>
      </c>
      <c r="J5119">
        <f t="shared" si="239"/>
        <v>393</v>
      </c>
      <c r="K5119">
        <f t="shared" si="237"/>
        <v>3</v>
      </c>
      <c r="L5119" t="b">
        <f>COUNTIF($N$2:N5119, N5119)=1</f>
        <v>1</v>
      </c>
      <c r="M5119" s="37">
        <f>IF( $Q5119, MAX($M$1:M5118)+1, 0)</f>
        <v>0</v>
      </c>
      <c r="N5119" t="str" cm="1">
        <f t="array" ref="N5119">INDEX($A$9:$F$1048576, $J5119, $K5119 )</f>
        <v>KE672</v>
      </c>
      <c r="O5119" t="str" cm="1">
        <f t="array" ref="O5119">INDEX($B$9:$F$1048576, $J5119, $K5119 )</f>
        <v>큐브제삼차</v>
      </c>
      <c r="P5119" t="str" cm="1">
        <f t="array" ref="P5119">IF( $L5119, TRIM(_xll.IMDP("IR", $G$5&amp;$N5119, $G$6)), "" )</f>
        <v/>
      </c>
      <c r="Q5119" t="b" cm="1">
        <f t="array" ref="Q5119">IF(
    $U$1=1, AND($P5119&lt;&gt;"", $P5119&lt;&gt;"...", $P5119&lt;&gt;"입력오류"),
    IF(
        $U$18=1, AND($P5119&lt;&gt;"", $P5119&lt;&gt;"...", $P5119&lt;&gt;"입력오류", ISNUMBER(FIND(INDEX($T$2:$T$7,$U$1),$P5119))),
        IF(
            $U$17="기타", AND($P5119&lt;&gt;"", $P5119&lt;&gt;"...", $P5119&lt;&gt;"입력오류", NOT(ISNUMBER(FIND($T$21:$T$34,$P5119)))),
            AND($P5119&lt;&gt;"", $P5119&lt;&gt;"...", $P5119&lt;&gt;"입력오류", $T$19=$P5119)
        )
    )
)</f>
        <v>0</v>
      </c>
    </row>
    <row r="5120" spans="9:17">
      <c r="I5120">
        <f t="shared" si="238"/>
        <v>5119</v>
      </c>
      <c r="J5120">
        <f t="shared" si="239"/>
        <v>394</v>
      </c>
      <c r="K5120">
        <f t="shared" si="237"/>
        <v>3</v>
      </c>
      <c r="L5120" t="b">
        <f>COUNTIF($N$2:N5120, N5120)=1</f>
        <v>1</v>
      </c>
      <c r="M5120" s="37">
        <f>IF( $Q5120, MAX($M$1:M5119)+1, 0)</f>
        <v>0</v>
      </c>
      <c r="N5120" t="str" cm="1">
        <f t="array" ref="N5120">INDEX($A$9:$F$1048576, $J5120, $K5120 )</f>
        <v>KE687</v>
      </c>
      <c r="O5120" t="str" cm="1">
        <f t="array" ref="O5120">INDEX($B$9:$F$1048576, $J5120, $K5120 )</f>
        <v>우리큐에스제일차</v>
      </c>
      <c r="P5120" t="str" cm="1">
        <f t="array" ref="P5120">IF( $L5120, TRIM(_xll.IMDP("IR", $G$5&amp;$N5120, $G$6)), "" )</f>
        <v/>
      </c>
      <c r="Q5120" t="b" cm="1">
        <f t="array" ref="Q5120">IF(
    $U$1=1, AND($P5120&lt;&gt;"", $P5120&lt;&gt;"...", $P5120&lt;&gt;"입력오류"),
    IF(
        $U$18=1, AND($P5120&lt;&gt;"", $P5120&lt;&gt;"...", $P5120&lt;&gt;"입력오류", ISNUMBER(FIND(INDEX($T$2:$T$7,$U$1),$P5120))),
        IF(
            $U$17="기타", AND($P5120&lt;&gt;"", $P5120&lt;&gt;"...", $P5120&lt;&gt;"입력오류", NOT(ISNUMBER(FIND($T$21:$T$34,$P5120)))),
            AND($P5120&lt;&gt;"", $P5120&lt;&gt;"...", $P5120&lt;&gt;"입력오류", $T$19=$P5120)
        )
    )
)</f>
        <v>0</v>
      </c>
    </row>
    <row r="5121" spans="9:17">
      <c r="I5121">
        <f t="shared" si="238"/>
        <v>5120</v>
      </c>
      <c r="J5121">
        <f t="shared" si="239"/>
        <v>395</v>
      </c>
      <c r="K5121">
        <f t="shared" si="237"/>
        <v>3</v>
      </c>
      <c r="L5121" t="b">
        <f>COUNTIF($N$2:N5121, N5121)=1</f>
        <v>1</v>
      </c>
      <c r="M5121" s="37">
        <f>IF( $Q5121, MAX($M$1:M5120)+1, 0)</f>
        <v>0</v>
      </c>
      <c r="N5121" t="str" cm="1">
        <f t="array" ref="N5121">INDEX($A$9:$F$1048576, $J5121, $K5121 )</f>
        <v>KE854</v>
      </c>
      <c r="O5121" t="str" cm="1">
        <f t="array" ref="O5121">INDEX($B$9:$F$1048576, $J5121, $K5121 )</f>
        <v>케이아이에스송산제이차</v>
      </c>
      <c r="P5121" t="str" cm="1">
        <f t="array" ref="P5121">IF( $L5121, TRIM(_xll.IMDP("IR", $G$5&amp;$N5121, $G$6)), "" )</f>
        <v/>
      </c>
      <c r="Q5121" t="b" cm="1">
        <f t="array" ref="Q5121">IF(
    $U$1=1, AND($P5121&lt;&gt;"", $P5121&lt;&gt;"...", $P5121&lt;&gt;"입력오류"),
    IF(
        $U$18=1, AND($P5121&lt;&gt;"", $P5121&lt;&gt;"...", $P5121&lt;&gt;"입력오류", ISNUMBER(FIND(INDEX($T$2:$T$7,$U$1),$P5121))),
        IF(
            $U$17="기타", AND($P5121&lt;&gt;"", $P5121&lt;&gt;"...", $P5121&lt;&gt;"입력오류", NOT(ISNUMBER(FIND($T$21:$T$34,$P5121)))),
            AND($P5121&lt;&gt;"", $P5121&lt;&gt;"...", $P5121&lt;&gt;"입력오류", $T$19=$P5121)
        )
    )
)</f>
        <v>0</v>
      </c>
    </row>
    <row r="5122" spans="9:17">
      <c r="I5122">
        <f t="shared" si="238"/>
        <v>5121</v>
      </c>
      <c r="J5122">
        <f t="shared" si="239"/>
        <v>396</v>
      </c>
      <c r="K5122">
        <f t="shared" ref="K5122:K5185" si="240">IF( $I5122&gt;$G$4, NA(), IF($I5122&gt;$G$3, 5, IF($I5122&gt;$G$2, 3, 1 ) ) )</f>
        <v>3</v>
      </c>
      <c r="L5122" t="b">
        <f>COUNTIF($N$2:N5122, N5122)=1</f>
        <v>1</v>
      </c>
      <c r="M5122" s="37">
        <f>IF( $Q5122, MAX($M$1:M5121)+1, 0)</f>
        <v>0</v>
      </c>
      <c r="N5122" t="str" cm="1">
        <f t="array" ref="N5122">INDEX($A$9:$F$1048576, $J5122, $K5122 )</f>
        <v>KF062</v>
      </c>
      <c r="O5122" t="str" cm="1">
        <f t="array" ref="O5122">INDEX($B$9:$F$1048576, $J5122, $K5122 )</f>
        <v>아이비케이지디제이차</v>
      </c>
      <c r="P5122" t="str" cm="1">
        <f t="array" ref="P5122">IF( $L5122, TRIM(_xll.IMDP("IR", $G$5&amp;$N5122, $G$6)), "" )</f>
        <v/>
      </c>
      <c r="Q5122" t="b" cm="1">
        <f t="array" ref="Q5122">IF(
    $U$1=1, AND($P5122&lt;&gt;"", $P5122&lt;&gt;"...", $P5122&lt;&gt;"입력오류"),
    IF(
        $U$18=1, AND($P5122&lt;&gt;"", $P5122&lt;&gt;"...", $P5122&lt;&gt;"입력오류", ISNUMBER(FIND(INDEX($T$2:$T$7,$U$1),$P5122))),
        IF(
            $U$17="기타", AND($P5122&lt;&gt;"", $P5122&lt;&gt;"...", $P5122&lt;&gt;"입력오류", NOT(ISNUMBER(FIND($T$21:$T$34,$P5122)))),
            AND($P5122&lt;&gt;"", $P5122&lt;&gt;"...", $P5122&lt;&gt;"입력오류", $T$19=$P5122)
        )
    )
)</f>
        <v>0</v>
      </c>
    </row>
    <row r="5123" spans="9:17">
      <c r="I5123">
        <f t="shared" ref="I5123:I5186" si="241">ROW()-1</f>
        <v>5122</v>
      </c>
      <c r="J5123">
        <f t="shared" ref="J5123:J5186" si="242">IF( $I5123&gt;$G$4, NA(), IF($I5123&gt;$G$3, $I5123-$G$3, IF($I5123&gt;$G$2, $I5123-$G$2, $I5123 ) ) )</f>
        <v>397</v>
      </c>
      <c r="K5123">
        <f t="shared" si="240"/>
        <v>3</v>
      </c>
      <c r="L5123" t="b">
        <f>COUNTIF($N$2:N5123, N5123)=1</f>
        <v>1</v>
      </c>
      <c r="M5123" s="37">
        <f>IF( $Q5123, MAX($M$1:M5122)+1, 0)</f>
        <v>0</v>
      </c>
      <c r="N5123" t="str" cm="1">
        <f t="array" ref="N5123">INDEX($A$9:$F$1048576, $J5123, $K5123 )</f>
        <v>KF100</v>
      </c>
      <c r="O5123" t="str" cm="1">
        <f t="array" ref="O5123">INDEX($B$9:$F$1048576, $J5123, $K5123 )</f>
        <v>사우스레이크제일차</v>
      </c>
      <c r="P5123" t="str" cm="1">
        <f t="array" ref="P5123">IF( $L5123, TRIM(_xll.IMDP("IR", $G$5&amp;$N5123, $G$6)), "" )</f>
        <v/>
      </c>
      <c r="Q5123" t="b" cm="1">
        <f t="array" ref="Q5123">IF(
    $U$1=1, AND($P5123&lt;&gt;"", $P5123&lt;&gt;"...", $P5123&lt;&gt;"입력오류"),
    IF(
        $U$18=1, AND($P5123&lt;&gt;"", $P5123&lt;&gt;"...", $P5123&lt;&gt;"입력오류", ISNUMBER(FIND(INDEX($T$2:$T$7,$U$1),$P5123))),
        IF(
            $U$17="기타", AND($P5123&lt;&gt;"", $P5123&lt;&gt;"...", $P5123&lt;&gt;"입력오류", NOT(ISNUMBER(FIND($T$21:$T$34,$P5123)))),
            AND($P5123&lt;&gt;"", $P5123&lt;&gt;"...", $P5123&lt;&gt;"입력오류", $T$19=$P5123)
        )
    )
)</f>
        <v>0</v>
      </c>
    </row>
    <row r="5124" spans="9:17">
      <c r="I5124">
        <f t="shared" si="241"/>
        <v>5123</v>
      </c>
      <c r="J5124">
        <f t="shared" si="242"/>
        <v>398</v>
      </c>
      <c r="K5124">
        <f t="shared" si="240"/>
        <v>3</v>
      </c>
      <c r="L5124" t="b">
        <f>COUNTIF($N$2:N5124, N5124)=1</f>
        <v>1</v>
      </c>
      <c r="M5124" s="37">
        <f>IF( $Q5124, MAX($M$1:M5123)+1, 0)</f>
        <v>0</v>
      </c>
      <c r="N5124" t="str" cm="1">
        <f t="array" ref="N5124">INDEX($A$9:$F$1048576, $J5124, $K5124 )</f>
        <v>KF116</v>
      </c>
      <c r="O5124" t="str" cm="1">
        <f t="array" ref="O5124">INDEX($B$9:$F$1048576, $J5124, $K5124 )</f>
        <v>머스트학익제일차</v>
      </c>
      <c r="P5124" t="str" cm="1">
        <f t="array" ref="P5124">IF( $L5124, TRIM(_xll.IMDP("IR", $G$5&amp;$N5124, $G$6)), "" )</f>
        <v/>
      </c>
      <c r="Q5124" t="b" cm="1">
        <f t="array" ref="Q5124">IF(
    $U$1=1, AND($P5124&lt;&gt;"", $P5124&lt;&gt;"...", $P5124&lt;&gt;"입력오류"),
    IF(
        $U$18=1, AND($P5124&lt;&gt;"", $P5124&lt;&gt;"...", $P5124&lt;&gt;"입력오류", ISNUMBER(FIND(INDEX($T$2:$T$7,$U$1),$P5124))),
        IF(
            $U$17="기타", AND($P5124&lt;&gt;"", $P5124&lt;&gt;"...", $P5124&lt;&gt;"입력오류", NOT(ISNUMBER(FIND($T$21:$T$34,$P5124)))),
            AND($P5124&lt;&gt;"", $P5124&lt;&gt;"...", $P5124&lt;&gt;"입력오류", $T$19=$P5124)
        )
    )
)</f>
        <v>0</v>
      </c>
    </row>
    <row r="5125" spans="9:17">
      <c r="I5125">
        <f t="shared" si="241"/>
        <v>5124</v>
      </c>
      <c r="J5125">
        <f t="shared" si="242"/>
        <v>399</v>
      </c>
      <c r="K5125">
        <f t="shared" si="240"/>
        <v>3</v>
      </c>
      <c r="L5125" t="b">
        <f>COUNTIF($N$2:N5125, N5125)=1</f>
        <v>1</v>
      </c>
      <c r="M5125" s="37">
        <f>IF( $Q5125, MAX($M$1:M5124)+1, 0)</f>
        <v>0</v>
      </c>
      <c r="N5125" t="str" cm="1">
        <f t="array" ref="N5125">INDEX($A$9:$F$1048576, $J5125, $K5125 )</f>
        <v>KF122</v>
      </c>
      <c r="O5125" t="str" cm="1">
        <f t="array" ref="O5125">INDEX($B$9:$F$1048576, $J5125, $K5125 )</f>
        <v>우리디스플레이제이차</v>
      </c>
      <c r="P5125" t="str" cm="1">
        <f t="array" ref="P5125">IF( $L5125, TRIM(_xll.IMDP("IR", $G$5&amp;$N5125, $G$6)), "" )</f>
        <v/>
      </c>
      <c r="Q5125" t="b" cm="1">
        <f t="array" ref="Q5125">IF(
    $U$1=1, AND($P5125&lt;&gt;"", $P5125&lt;&gt;"...", $P5125&lt;&gt;"입력오류"),
    IF(
        $U$18=1, AND($P5125&lt;&gt;"", $P5125&lt;&gt;"...", $P5125&lt;&gt;"입력오류", ISNUMBER(FIND(INDEX($T$2:$T$7,$U$1),$P5125))),
        IF(
            $U$17="기타", AND($P5125&lt;&gt;"", $P5125&lt;&gt;"...", $P5125&lt;&gt;"입력오류", NOT(ISNUMBER(FIND($T$21:$T$34,$P5125)))),
            AND($P5125&lt;&gt;"", $P5125&lt;&gt;"...", $P5125&lt;&gt;"입력오류", $T$19=$P5125)
        )
    )
)</f>
        <v>0</v>
      </c>
    </row>
    <row r="5126" spans="9:17">
      <c r="I5126">
        <f t="shared" si="241"/>
        <v>5125</v>
      </c>
      <c r="J5126">
        <f t="shared" si="242"/>
        <v>400</v>
      </c>
      <c r="K5126">
        <f t="shared" si="240"/>
        <v>3</v>
      </c>
      <c r="L5126" t="b">
        <f>COUNTIF($N$2:N5126, N5126)=1</f>
        <v>1</v>
      </c>
      <c r="M5126" s="37">
        <f>IF( $Q5126, MAX($M$1:M5125)+1, 0)</f>
        <v>0</v>
      </c>
      <c r="N5126" t="str" cm="1">
        <f t="array" ref="N5126">INDEX($A$9:$F$1048576, $J5126, $K5126 )</f>
        <v>KF148</v>
      </c>
      <c r="O5126" t="str" cm="1">
        <f t="array" ref="O5126">INDEX($B$9:$F$1048576, $J5126, $K5126 )</f>
        <v>디아스랜드마크</v>
      </c>
      <c r="P5126" t="str" cm="1">
        <f t="array" ref="P5126">IF( $L5126, TRIM(_xll.IMDP("IR", $G$5&amp;$N5126, $G$6)), "" )</f>
        <v/>
      </c>
      <c r="Q5126" t="b" cm="1">
        <f t="array" ref="Q5126">IF(
    $U$1=1, AND($P5126&lt;&gt;"", $P5126&lt;&gt;"...", $P5126&lt;&gt;"입력오류"),
    IF(
        $U$18=1, AND($P5126&lt;&gt;"", $P5126&lt;&gt;"...", $P5126&lt;&gt;"입력오류", ISNUMBER(FIND(INDEX($T$2:$T$7,$U$1),$P5126))),
        IF(
            $U$17="기타", AND($P5126&lt;&gt;"", $P5126&lt;&gt;"...", $P5126&lt;&gt;"입력오류", NOT(ISNUMBER(FIND($T$21:$T$34,$P5126)))),
            AND($P5126&lt;&gt;"", $P5126&lt;&gt;"...", $P5126&lt;&gt;"입력오류", $T$19=$P5126)
        )
    )
)</f>
        <v>0</v>
      </c>
    </row>
    <row r="5127" spans="9:17">
      <c r="I5127">
        <f t="shared" si="241"/>
        <v>5126</v>
      </c>
      <c r="J5127">
        <f t="shared" si="242"/>
        <v>401</v>
      </c>
      <c r="K5127">
        <f t="shared" si="240"/>
        <v>3</v>
      </c>
      <c r="L5127" t="b">
        <f>COUNTIF($N$2:N5127, N5127)=1</f>
        <v>1</v>
      </c>
      <c r="M5127" s="37">
        <f>IF( $Q5127, MAX($M$1:M5126)+1, 0)</f>
        <v>0</v>
      </c>
      <c r="N5127" t="str" cm="1">
        <f t="array" ref="N5127">INDEX($A$9:$F$1048576, $J5127, $K5127 )</f>
        <v>KF149</v>
      </c>
      <c r="O5127" t="str" cm="1">
        <f t="array" ref="O5127">INDEX($B$9:$F$1048576, $J5127, $K5127 )</f>
        <v>케이비디타워제일차</v>
      </c>
      <c r="P5127" t="str" cm="1">
        <f t="array" ref="P5127">IF( $L5127, TRIM(_xll.IMDP("IR", $G$5&amp;$N5127, $G$6)), "" )</f>
        <v/>
      </c>
      <c r="Q5127" t="b" cm="1">
        <f t="array" ref="Q5127">IF(
    $U$1=1, AND($P5127&lt;&gt;"", $P5127&lt;&gt;"...", $P5127&lt;&gt;"입력오류"),
    IF(
        $U$18=1, AND($P5127&lt;&gt;"", $P5127&lt;&gt;"...", $P5127&lt;&gt;"입력오류", ISNUMBER(FIND(INDEX($T$2:$T$7,$U$1),$P5127))),
        IF(
            $U$17="기타", AND($P5127&lt;&gt;"", $P5127&lt;&gt;"...", $P5127&lt;&gt;"입력오류", NOT(ISNUMBER(FIND($T$21:$T$34,$P5127)))),
            AND($P5127&lt;&gt;"", $P5127&lt;&gt;"...", $P5127&lt;&gt;"입력오류", $T$19=$P5127)
        )
    )
)</f>
        <v>0</v>
      </c>
    </row>
    <row r="5128" spans="9:17">
      <c r="I5128">
        <f t="shared" si="241"/>
        <v>5127</v>
      </c>
      <c r="J5128">
        <f t="shared" si="242"/>
        <v>402</v>
      </c>
      <c r="K5128">
        <f t="shared" si="240"/>
        <v>3</v>
      </c>
      <c r="L5128" t="b">
        <f>COUNTIF($N$2:N5128, N5128)=1</f>
        <v>1</v>
      </c>
      <c r="M5128" s="37">
        <f>IF( $Q5128, MAX($M$1:M5127)+1, 0)</f>
        <v>0</v>
      </c>
      <c r="N5128" t="str" cm="1">
        <f t="array" ref="N5128">INDEX($A$9:$F$1048576, $J5128, $K5128 )</f>
        <v>KF150</v>
      </c>
      <c r="O5128" t="str" cm="1">
        <f t="array" ref="O5128">INDEX($B$9:$F$1048576, $J5128, $K5128 )</f>
        <v>큐브제오차</v>
      </c>
      <c r="P5128" t="str" cm="1">
        <f t="array" ref="P5128">IF( $L5128, TRIM(_xll.IMDP("IR", $G$5&amp;$N5128, $G$6)), "" )</f>
        <v/>
      </c>
      <c r="Q5128" t="b" cm="1">
        <f t="array" ref="Q5128">IF(
    $U$1=1, AND($P5128&lt;&gt;"", $P5128&lt;&gt;"...", $P5128&lt;&gt;"입력오류"),
    IF(
        $U$18=1, AND($P5128&lt;&gt;"", $P5128&lt;&gt;"...", $P5128&lt;&gt;"입력오류", ISNUMBER(FIND(INDEX($T$2:$T$7,$U$1),$P5128))),
        IF(
            $U$17="기타", AND($P5128&lt;&gt;"", $P5128&lt;&gt;"...", $P5128&lt;&gt;"입력오류", NOT(ISNUMBER(FIND($T$21:$T$34,$P5128)))),
            AND($P5128&lt;&gt;"", $P5128&lt;&gt;"...", $P5128&lt;&gt;"입력오류", $T$19=$P5128)
        )
    )
)</f>
        <v>0</v>
      </c>
    </row>
    <row r="5129" spans="9:17">
      <c r="I5129">
        <f t="shared" si="241"/>
        <v>5128</v>
      </c>
      <c r="J5129">
        <f t="shared" si="242"/>
        <v>403</v>
      </c>
      <c r="K5129">
        <f t="shared" si="240"/>
        <v>3</v>
      </c>
      <c r="L5129" t="b">
        <f>COUNTIF($N$2:N5129, N5129)=1</f>
        <v>1</v>
      </c>
      <c r="M5129" s="37">
        <f>IF( $Q5129, MAX($M$1:M5128)+1, 0)</f>
        <v>0</v>
      </c>
      <c r="N5129" t="str" cm="1">
        <f t="array" ref="N5129">INDEX($A$9:$F$1048576, $J5129, $K5129 )</f>
        <v>KF152</v>
      </c>
      <c r="O5129" t="str" cm="1">
        <f t="array" ref="O5129">INDEX($B$9:$F$1048576, $J5129, $K5129 )</f>
        <v>뉴트리니티성본제일차</v>
      </c>
      <c r="P5129" t="str" cm="1">
        <f t="array" ref="P5129">IF( $L5129, TRIM(_xll.IMDP("IR", $G$5&amp;$N5129, $G$6)), "" )</f>
        <v/>
      </c>
      <c r="Q5129" t="b" cm="1">
        <f t="array" ref="Q5129">IF(
    $U$1=1, AND($P5129&lt;&gt;"", $P5129&lt;&gt;"...", $P5129&lt;&gt;"입력오류"),
    IF(
        $U$18=1, AND($P5129&lt;&gt;"", $P5129&lt;&gt;"...", $P5129&lt;&gt;"입력오류", ISNUMBER(FIND(INDEX($T$2:$T$7,$U$1),$P5129))),
        IF(
            $U$17="기타", AND($P5129&lt;&gt;"", $P5129&lt;&gt;"...", $P5129&lt;&gt;"입력오류", NOT(ISNUMBER(FIND($T$21:$T$34,$P5129)))),
            AND($P5129&lt;&gt;"", $P5129&lt;&gt;"...", $P5129&lt;&gt;"입력오류", $T$19=$P5129)
        )
    )
)</f>
        <v>0</v>
      </c>
    </row>
    <row r="5130" spans="9:17">
      <c r="I5130">
        <f t="shared" si="241"/>
        <v>5129</v>
      </c>
      <c r="J5130">
        <f t="shared" si="242"/>
        <v>404</v>
      </c>
      <c r="K5130">
        <f t="shared" si="240"/>
        <v>3</v>
      </c>
      <c r="L5130" t="b">
        <f>COUNTIF($N$2:N5130, N5130)=1</f>
        <v>1</v>
      </c>
      <c r="M5130" s="37">
        <f>IF( $Q5130, MAX($M$1:M5129)+1, 0)</f>
        <v>0</v>
      </c>
      <c r="N5130" t="str" cm="1">
        <f t="array" ref="N5130">INDEX($A$9:$F$1048576, $J5130, $K5130 )</f>
        <v>KF221</v>
      </c>
      <c r="O5130" t="str" cm="1">
        <f t="array" ref="O5130">INDEX($B$9:$F$1048576, $J5130, $K5130 )</f>
        <v>써니솔루션제사차</v>
      </c>
      <c r="P5130" t="str" cm="1">
        <f t="array" ref="P5130">IF( $L5130, TRIM(_xll.IMDP("IR", $G$5&amp;$N5130, $G$6)), "" )</f>
        <v/>
      </c>
      <c r="Q5130" t="b" cm="1">
        <f t="array" ref="Q5130">IF(
    $U$1=1, AND($P5130&lt;&gt;"", $P5130&lt;&gt;"...", $P5130&lt;&gt;"입력오류"),
    IF(
        $U$18=1, AND($P5130&lt;&gt;"", $P5130&lt;&gt;"...", $P5130&lt;&gt;"입력오류", ISNUMBER(FIND(INDEX($T$2:$T$7,$U$1),$P5130))),
        IF(
            $U$17="기타", AND($P5130&lt;&gt;"", $P5130&lt;&gt;"...", $P5130&lt;&gt;"입력오류", NOT(ISNUMBER(FIND($T$21:$T$34,$P5130)))),
            AND($P5130&lt;&gt;"", $P5130&lt;&gt;"...", $P5130&lt;&gt;"입력오류", $T$19=$P5130)
        )
    )
)</f>
        <v>0</v>
      </c>
    </row>
    <row r="5131" spans="9:17">
      <c r="I5131">
        <f t="shared" si="241"/>
        <v>5130</v>
      </c>
      <c r="J5131">
        <f t="shared" si="242"/>
        <v>405</v>
      </c>
      <c r="K5131">
        <f t="shared" si="240"/>
        <v>3</v>
      </c>
      <c r="L5131" t="b">
        <f>COUNTIF($N$2:N5131, N5131)=1</f>
        <v>1</v>
      </c>
      <c r="M5131" s="37">
        <f>IF( $Q5131, MAX($M$1:M5130)+1, 0)</f>
        <v>0</v>
      </c>
      <c r="N5131" t="str" cm="1">
        <f t="array" ref="N5131">INDEX($A$9:$F$1048576, $J5131, $K5131 )</f>
        <v>KF231</v>
      </c>
      <c r="O5131" t="str" cm="1">
        <f t="array" ref="O5131">INDEX($B$9:$F$1048576, $J5131, $K5131 )</f>
        <v>뉴트리니티완주제삼차</v>
      </c>
      <c r="P5131" t="str" cm="1">
        <f t="array" ref="P5131">IF( $L5131, TRIM(_xll.IMDP("IR", $G$5&amp;$N5131, $G$6)), "" )</f>
        <v/>
      </c>
      <c r="Q5131" t="b" cm="1">
        <f t="array" ref="Q5131">IF(
    $U$1=1, AND($P5131&lt;&gt;"", $P5131&lt;&gt;"...", $P5131&lt;&gt;"입력오류"),
    IF(
        $U$18=1, AND($P5131&lt;&gt;"", $P5131&lt;&gt;"...", $P5131&lt;&gt;"입력오류", ISNUMBER(FIND(INDEX($T$2:$T$7,$U$1),$P5131))),
        IF(
            $U$17="기타", AND($P5131&lt;&gt;"", $P5131&lt;&gt;"...", $P5131&lt;&gt;"입력오류", NOT(ISNUMBER(FIND($T$21:$T$34,$P5131)))),
            AND($P5131&lt;&gt;"", $P5131&lt;&gt;"...", $P5131&lt;&gt;"입력오류", $T$19=$P5131)
        )
    )
)</f>
        <v>0</v>
      </c>
    </row>
    <row r="5132" spans="9:17">
      <c r="I5132">
        <f t="shared" si="241"/>
        <v>5131</v>
      </c>
      <c r="J5132">
        <f t="shared" si="242"/>
        <v>406</v>
      </c>
      <c r="K5132">
        <f t="shared" si="240"/>
        <v>3</v>
      </c>
      <c r="L5132" t="b">
        <f>COUNTIF($N$2:N5132, N5132)=1</f>
        <v>1</v>
      </c>
      <c r="M5132" s="37">
        <f>IF( $Q5132, MAX($M$1:M5131)+1, 0)</f>
        <v>0</v>
      </c>
      <c r="N5132" t="str" cm="1">
        <f t="array" ref="N5132">INDEX($A$9:$F$1048576, $J5132, $K5132 )</f>
        <v>KF277</v>
      </c>
      <c r="O5132" t="str" cm="1">
        <f t="array" ref="O5132">INDEX($B$9:$F$1048576, $J5132, $K5132 )</f>
        <v>베스트디지비제이차</v>
      </c>
      <c r="P5132" t="str" cm="1">
        <f t="array" ref="P5132">IF( $L5132, TRIM(_xll.IMDP("IR", $G$5&amp;$N5132, $G$6)), "" )</f>
        <v/>
      </c>
      <c r="Q5132" t="b" cm="1">
        <f t="array" ref="Q5132">IF(
    $U$1=1, AND($P5132&lt;&gt;"", $P5132&lt;&gt;"...", $P5132&lt;&gt;"입력오류"),
    IF(
        $U$18=1, AND($P5132&lt;&gt;"", $P5132&lt;&gt;"...", $P5132&lt;&gt;"입력오류", ISNUMBER(FIND(INDEX($T$2:$T$7,$U$1),$P5132))),
        IF(
            $U$17="기타", AND($P5132&lt;&gt;"", $P5132&lt;&gt;"...", $P5132&lt;&gt;"입력오류", NOT(ISNUMBER(FIND($T$21:$T$34,$P5132)))),
            AND($P5132&lt;&gt;"", $P5132&lt;&gt;"...", $P5132&lt;&gt;"입력오류", $T$19=$P5132)
        )
    )
)</f>
        <v>0</v>
      </c>
    </row>
    <row r="5133" spans="9:17">
      <c r="I5133">
        <f t="shared" si="241"/>
        <v>5132</v>
      </c>
      <c r="J5133">
        <f t="shared" si="242"/>
        <v>407</v>
      </c>
      <c r="K5133">
        <f t="shared" si="240"/>
        <v>3</v>
      </c>
      <c r="L5133" t="b">
        <f>COUNTIF($N$2:N5133, N5133)=1</f>
        <v>1</v>
      </c>
      <c r="M5133" s="37">
        <f>IF( $Q5133, MAX($M$1:M5132)+1, 0)</f>
        <v>0</v>
      </c>
      <c r="N5133" t="str" cm="1">
        <f t="array" ref="N5133">INDEX($A$9:$F$1048576, $J5133, $K5133 )</f>
        <v>KF293</v>
      </c>
      <c r="O5133" t="str" cm="1">
        <f t="array" ref="O5133">INDEX($B$9:$F$1048576, $J5133, $K5133 )</f>
        <v>엔젤레스제십팔차</v>
      </c>
      <c r="P5133" t="str" cm="1">
        <f t="array" ref="P5133">IF( $L5133, TRIM(_xll.IMDP("IR", $G$5&amp;$N5133, $G$6)), "" )</f>
        <v/>
      </c>
      <c r="Q5133" t="b" cm="1">
        <f t="array" ref="Q5133">IF(
    $U$1=1, AND($P5133&lt;&gt;"", $P5133&lt;&gt;"...", $P5133&lt;&gt;"입력오류"),
    IF(
        $U$18=1, AND($P5133&lt;&gt;"", $P5133&lt;&gt;"...", $P5133&lt;&gt;"입력오류", ISNUMBER(FIND(INDEX($T$2:$T$7,$U$1),$P5133))),
        IF(
            $U$17="기타", AND($P5133&lt;&gt;"", $P5133&lt;&gt;"...", $P5133&lt;&gt;"입력오류", NOT(ISNUMBER(FIND($T$21:$T$34,$P5133)))),
            AND($P5133&lt;&gt;"", $P5133&lt;&gt;"...", $P5133&lt;&gt;"입력오류", $T$19=$P5133)
        )
    )
)</f>
        <v>0</v>
      </c>
    </row>
    <row r="5134" spans="9:17">
      <c r="I5134">
        <f t="shared" si="241"/>
        <v>5133</v>
      </c>
      <c r="J5134">
        <f t="shared" si="242"/>
        <v>408</v>
      </c>
      <c r="K5134">
        <f t="shared" si="240"/>
        <v>3</v>
      </c>
      <c r="L5134" t="b">
        <f>COUNTIF($N$2:N5134, N5134)=1</f>
        <v>1</v>
      </c>
      <c r="M5134" s="37">
        <f>IF( $Q5134, MAX($M$1:M5133)+1, 0)</f>
        <v>0</v>
      </c>
      <c r="N5134" t="str" cm="1">
        <f t="array" ref="N5134">INDEX($A$9:$F$1048576, $J5134, $K5134 )</f>
        <v>KF297</v>
      </c>
      <c r="O5134" t="str" cm="1">
        <f t="array" ref="O5134">INDEX($B$9:$F$1048576, $J5134, $K5134 )</f>
        <v>뉴스타혁신제일차</v>
      </c>
      <c r="P5134" t="str" cm="1">
        <f t="array" ref="P5134">IF( $L5134, TRIM(_xll.IMDP("IR", $G$5&amp;$N5134, $G$6)), "" )</f>
        <v/>
      </c>
      <c r="Q5134" t="b" cm="1">
        <f t="array" ref="Q5134">IF(
    $U$1=1, AND($P5134&lt;&gt;"", $P5134&lt;&gt;"...", $P5134&lt;&gt;"입력오류"),
    IF(
        $U$18=1, AND($P5134&lt;&gt;"", $P5134&lt;&gt;"...", $P5134&lt;&gt;"입력오류", ISNUMBER(FIND(INDEX($T$2:$T$7,$U$1),$P5134))),
        IF(
            $U$17="기타", AND($P5134&lt;&gt;"", $P5134&lt;&gt;"...", $P5134&lt;&gt;"입력오류", NOT(ISNUMBER(FIND($T$21:$T$34,$P5134)))),
            AND($P5134&lt;&gt;"", $P5134&lt;&gt;"...", $P5134&lt;&gt;"입력오류", $T$19=$P5134)
        )
    )
)</f>
        <v>0</v>
      </c>
    </row>
    <row r="5135" spans="9:17">
      <c r="I5135">
        <f t="shared" si="241"/>
        <v>5134</v>
      </c>
      <c r="J5135">
        <f t="shared" si="242"/>
        <v>409</v>
      </c>
      <c r="K5135">
        <f t="shared" si="240"/>
        <v>3</v>
      </c>
      <c r="L5135" t="b">
        <f>COUNTIF($N$2:N5135, N5135)=1</f>
        <v>1</v>
      </c>
      <c r="M5135" s="37">
        <f>IF( $Q5135, MAX($M$1:M5134)+1, 0)</f>
        <v>0</v>
      </c>
      <c r="N5135" t="str" cm="1">
        <f t="array" ref="N5135">INDEX($A$9:$F$1048576, $J5135, $K5135 )</f>
        <v>KF299</v>
      </c>
      <c r="O5135" t="str" cm="1">
        <f t="array" ref="O5135">INDEX($B$9:$F$1048576, $J5135, $K5135 )</f>
        <v>우리드림제일차</v>
      </c>
      <c r="P5135" t="str" cm="1">
        <f t="array" ref="P5135">IF( $L5135, TRIM(_xll.IMDP("IR", $G$5&amp;$N5135, $G$6)), "" )</f>
        <v/>
      </c>
      <c r="Q5135" t="b" cm="1">
        <f t="array" ref="Q5135">IF(
    $U$1=1, AND($P5135&lt;&gt;"", $P5135&lt;&gt;"...", $P5135&lt;&gt;"입력오류"),
    IF(
        $U$18=1, AND($P5135&lt;&gt;"", $P5135&lt;&gt;"...", $P5135&lt;&gt;"입력오류", ISNUMBER(FIND(INDEX($T$2:$T$7,$U$1),$P5135))),
        IF(
            $U$17="기타", AND($P5135&lt;&gt;"", $P5135&lt;&gt;"...", $P5135&lt;&gt;"입력오류", NOT(ISNUMBER(FIND($T$21:$T$34,$P5135)))),
            AND($P5135&lt;&gt;"", $P5135&lt;&gt;"...", $P5135&lt;&gt;"입력오류", $T$19=$P5135)
        )
    )
)</f>
        <v>0</v>
      </c>
    </row>
    <row r="5136" spans="9:17">
      <c r="I5136">
        <f t="shared" si="241"/>
        <v>5135</v>
      </c>
      <c r="J5136">
        <f t="shared" si="242"/>
        <v>410</v>
      </c>
      <c r="K5136">
        <f t="shared" si="240"/>
        <v>3</v>
      </c>
      <c r="L5136" t="b">
        <f>COUNTIF($N$2:N5136, N5136)=1</f>
        <v>1</v>
      </c>
      <c r="M5136" s="37">
        <f>IF( $Q5136, MAX($M$1:M5135)+1, 0)</f>
        <v>0</v>
      </c>
      <c r="N5136" t="str" cm="1">
        <f t="array" ref="N5136">INDEX($A$9:$F$1048576, $J5136, $K5136 )</f>
        <v>KF343</v>
      </c>
      <c r="O5136" t="str" cm="1">
        <f t="array" ref="O5136">INDEX($B$9:$F$1048576, $J5136, $K5136 )</f>
        <v>엠씨비에이치제일차</v>
      </c>
      <c r="P5136" t="str" cm="1">
        <f t="array" ref="P5136">IF( $L5136, TRIM(_xll.IMDP("IR", $G$5&amp;$N5136, $G$6)), "" )</f>
        <v/>
      </c>
      <c r="Q5136" t="b" cm="1">
        <f t="array" ref="Q5136">IF(
    $U$1=1, AND($P5136&lt;&gt;"", $P5136&lt;&gt;"...", $P5136&lt;&gt;"입력오류"),
    IF(
        $U$18=1, AND($P5136&lt;&gt;"", $P5136&lt;&gt;"...", $P5136&lt;&gt;"입력오류", ISNUMBER(FIND(INDEX($T$2:$T$7,$U$1),$P5136))),
        IF(
            $U$17="기타", AND($P5136&lt;&gt;"", $P5136&lt;&gt;"...", $P5136&lt;&gt;"입력오류", NOT(ISNUMBER(FIND($T$21:$T$34,$P5136)))),
            AND($P5136&lt;&gt;"", $P5136&lt;&gt;"...", $P5136&lt;&gt;"입력오류", $T$19=$P5136)
        )
    )
)</f>
        <v>0</v>
      </c>
    </row>
    <row r="5137" spans="9:17">
      <c r="I5137">
        <f t="shared" si="241"/>
        <v>5136</v>
      </c>
      <c r="J5137">
        <f t="shared" si="242"/>
        <v>411</v>
      </c>
      <c r="K5137">
        <f t="shared" si="240"/>
        <v>3</v>
      </c>
      <c r="L5137" t="b">
        <f>COUNTIF($N$2:N5137, N5137)=1</f>
        <v>1</v>
      </c>
      <c r="M5137" s="37">
        <f>IF( $Q5137, MAX($M$1:M5136)+1, 0)</f>
        <v>0</v>
      </c>
      <c r="N5137" t="str" cm="1">
        <f t="array" ref="N5137">INDEX($A$9:$F$1048576, $J5137, $K5137 )</f>
        <v>KF365</v>
      </c>
      <c r="O5137" t="str" cm="1">
        <f t="array" ref="O5137">INDEX($B$9:$F$1048576, $J5137, $K5137 )</f>
        <v>제이엠유동화제일차</v>
      </c>
      <c r="P5137" t="str" cm="1">
        <f t="array" ref="P5137">IF( $L5137, TRIM(_xll.IMDP("IR", $G$5&amp;$N5137, $G$6)), "" )</f>
        <v/>
      </c>
      <c r="Q5137" t="b" cm="1">
        <f t="array" ref="Q5137">IF(
    $U$1=1, AND($P5137&lt;&gt;"", $P5137&lt;&gt;"...", $P5137&lt;&gt;"입력오류"),
    IF(
        $U$18=1, AND($P5137&lt;&gt;"", $P5137&lt;&gt;"...", $P5137&lt;&gt;"입력오류", ISNUMBER(FIND(INDEX($T$2:$T$7,$U$1),$P5137))),
        IF(
            $U$17="기타", AND($P5137&lt;&gt;"", $P5137&lt;&gt;"...", $P5137&lt;&gt;"입력오류", NOT(ISNUMBER(FIND($T$21:$T$34,$P5137)))),
            AND($P5137&lt;&gt;"", $P5137&lt;&gt;"...", $P5137&lt;&gt;"입력오류", $T$19=$P5137)
        )
    )
)</f>
        <v>0</v>
      </c>
    </row>
    <row r="5138" spans="9:17">
      <c r="I5138">
        <f t="shared" si="241"/>
        <v>5137</v>
      </c>
      <c r="J5138">
        <f t="shared" si="242"/>
        <v>412</v>
      </c>
      <c r="K5138">
        <f t="shared" si="240"/>
        <v>3</v>
      </c>
      <c r="L5138" t="b">
        <f>COUNTIF($N$2:N5138, N5138)=1</f>
        <v>1</v>
      </c>
      <c r="M5138" s="37">
        <f>IF( $Q5138, MAX($M$1:M5137)+1, 0)</f>
        <v>0</v>
      </c>
      <c r="N5138" t="str" cm="1">
        <f t="array" ref="N5138">INDEX($A$9:$F$1048576, $J5138, $K5138 )</f>
        <v>KF389</v>
      </c>
      <c r="O5138" t="str" cm="1">
        <f t="array" ref="O5138">INDEX($B$9:$F$1048576, $J5138, $K5138 )</f>
        <v>에스리디파인제삼차</v>
      </c>
      <c r="P5138" t="str" cm="1">
        <f t="array" ref="P5138">IF( $L5138, TRIM(_xll.IMDP("IR", $G$5&amp;$N5138, $G$6)), "" )</f>
        <v/>
      </c>
      <c r="Q5138" t="b" cm="1">
        <f t="array" ref="Q5138">IF(
    $U$1=1, AND($P5138&lt;&gt;"", $P5138&lt;&gt;"...", $P5138&lt;&gt;"입력오류"),
    IF(
        $U$18=1, AND($P5138&lt;&gt;"", $P5138&lt;&gt;"...", $P5138&lt;&gt;"입력오류", ISNUMBER(FIND(INDEX($T$2:$T$7,$U$1),$P5138))),
        IF(
            $U$17="기타", AND($P5138&lt;&gt;"", $P5138&lt;&gt;"...", $P5138&lt;&gt;"입력오류", NOT(ISNUMBER(FIND($T$21:$T$34,$P5138)))),
            AND($P5138&lt;&gt;"", $P5138&lt;&gt;"...", $P5138&lt;&gt;"입력오류", $T$19=$P5138)
        )
    )
)</f>
        <v>0</v>
      </c>
    </row>
    <row r="5139" spans="9:17">
      <c r="I5139">
        <f t="shared" si="241"/>
        <v>5138</v>
      </c>
      <c r="J5139">
        <f t="shared" si="242"/>
        <v>413</v>
      </c>
      <c r="K5139">
        <f t="shared" si="240"/>
        <v>3</v>
      </c>
      <c r="L5139" t="b">
        <f>COUNTIF($N$2:N5139, N5139)=1</f>
        <v>1</v>
      </c>
      <c r="M5139" s="37">
        <f>IF( $Q5139, MAX($M$1:M5138)+1, 0)</f>
        <v>0</v>
      </c>
      <c r="N5139" t="str" cm="1">
        <f t="array" ref="N5139">INDEX($A$9:$F$1048576, $J5139, $K5139 )</f>
        <v>KF408</v>
      </c>
      <c r="O5139" t="str" cm="1">
        <f t="array" ref="O5139">INDEX($B$9:$F$1048576, $J5139, $K5139 )</f>
        <v>네오엑소디움제일차</v>
      </c>
      <c r="P5139" t="str" cm="1">
        <f t="array" ref="P5139">IF( $L5139, TRIM(_xll.IMDP("IR", $G$5&amp;$N5139, $G$6)), "" )</f>
        <v/>
      </c>
      <c r="Q5139" t="b" cm="1">
        <f t="array" ref="Q5139">IF(
    $U$1=1, AND($P5139&lt;&gt;"", $P5139&lt;&gt;"...", $P5139&lt;&gt;"입력오류"),
    IF(
        $U$18=1, AND($P5139&lt;&gt;"", $P5139&lt;&gt;"...", $P5139&lt;&gt;"입력오류", ISNUMBER(FIND(INDEX($T$2:$T$7,$U$1),$P5139))),
        IF(
            $U$17="기타", AND($P5139&lt;&gt;"", $P5139&lt;&gt;"...", $P5139&lt;&gt;"입력오류", NOT(ISNUMBER(FIND($T$21:$T$34,$P5139)))),
            AND($P5139&lt;&gt;"", $P5139&lt;&gt;"...", $P5139&lt;&gt;"입력오류", $T$19=$P5139)
        )
    )
)</f>
        <v>0</v>
      </c>
    </row>
    <row r="5140" spans="9:17">
      <c r="I5140">
        <f t="shared" si="241"/>
        <v>5139</v>
      </c>
      <c r="J5140">
        <f t="shared" si="242"/>
        <v>414</v>
      </c>
      <c r="K5140">
        <f t="shared" si="240"/>
        <v>3</v>
      </c>
      <c r="L5140" t="b">
        <f>COUNTIF($N$2:N5140, N5140)=1</f>
        <v>1</v>
      </c>
      <c r="M5140" s="37">
        <f>IF( $Q5140, MAX($M$1:M5139)+1, 0)</f>
        <v>0</v>
      </c>
      <c r="N5140" t="str" cm="1">
        <f t="array" ref="N5140">INDEX($A$9:$F$1048576, $J5140, $K5140 )</f>
        <v>KF462</v>
      </c>
      <c r="O5140" t="str" cm="1">
        <f t="array" ref="O5140">INDEX($B$9:$F$1048576, $J5140, $K5140 )</f>
        <v>케이에스제일차</v>
      </c>
      <c r="P5140" t="str" cm="1">
        <f t="array" ref="P5140">IF( $L5140, TRIM(_xll.IMDP("IR", $G$5&amp;$N5140, $G$6)), "" )</f>
        <v/>
      </c>
      <c r="Q5140" t="b" cm="1">
        <f t="array" ref="Q5140">IF(
    $U$1=1, AND($P5140&lt;&gt;"", $P5140&lt;&gt;"...", $P5140&lt;&gt;"입력오류"),
    IF(
        $U$18=1, AND($P5140&lt;&gt;"", $P5140&lt;&gt;"...", $P5140&lt;&gt;"입력오류", ISNUMBER(FIND(INDEX($T$2:$T$7,$U$1),$P5140))),
        IF(
            $U$17="기타", AND($P5140&lt;&gt;"", $P5140&lt;&gt;"...", $P5140&lt;&gt;"입력오류", NOT(ISNUMBER(FIND($T$21:$T$34,$P5140)))),
            AND($P5140&lt;&gt;"", $P5140&lt;&gt;"...", $P5140&lt;&gt;"입력오류", $T$19=$P5140)
        )
    )
)</f>
        <v>0</v>
      </c>
    </row>
    <row r="5141" spans="9:17">
      <c r="I5141">
        <f t="shared" si="241"/>
        <v>5140</v>
      </c>
      <c r="J5141">
        <f t="shared" si="242"/>
        <v>415</v>
      </c>
      <c r="K5141">
        <f t="shared" si="240"/>
        <v>3</v>
      </c>
      <c r="L5141" t="b">
        <f>COUNTIF($N$2:N5141, N5141)=1</f>
        <v>1</v>
      </c>
      <c r="M5141" s="37">
        <f>IF( $Q5141, MAX($M$1:M5140)+1, 0)</f>
        <v>0</v>
      </c>
      <c r="N5141" t="str" cm="1">
        <f t="array" ref="N5141">INDEX($A$9:$F$1048576, $J5141, $K5141 )</f>
        <v>KF498</v>
      </c>
      <c r="O5141" t="str" cm="1">
        <f t="array" ref="O5141">INDEX($B$9:$F$1048576, $J5141, $K5141 )</f>
        <v>뉴트리니티성본제이차</v>
      </c>
      <c r="P5141" t="str" cm="1">
        <f t="array" ref="P5141">IF( $L5141, TRIM(_xll.IMDP("IR", $G$5&amp;$N5141, $G$6)), "" )</f>
        <v/>
      </c>
      <c r="Q5141" t="b" cm="1">
        <f t="array" ref="Q5141">IF(
    $U$1=1, AND($P5141&lt;&gt;"", $P5141&lt;&gt;"...", $P5141&lt;&gt;"입력오류"),
    IF(
        $U$18=1, AND($P5141&lt;&gt;"", $P5141&lt;&gt;"...", $P5141&lt;&gt;"입력오류", ISNUMBER(FIND(INDEX($T$2:$T$7,$U$1),$P5141))),
        IF(
            $U$17="기타", AND($P5141&lt;&gt;"", $P5141&lt;&gt;"...", $P5141&lt;&gt;"입력오류", NOT(ISNUMBER(FIND($T$21:$T$34,$P5141)))),
            AND($P5141&lt;&gt;"", $P5141&lt;&gt;"...", $P5141&lt;&gt;"입력오류", $T$19=$P5141)
        )
    )
)</f>
        <v>0</v>
      </c>
    </row>
    <row r="5142" spans="9:17">
      <c r="I5142">
        <f t="shared" si="241"/>
        <v>5141</v>
      </c>
      <c r="J5142">
        <f t="shared" si="242"/>
        <v>416</v>
      </c>
      <c r="K5142">
        <f t="shared" si="240"/>
        <v>3</v>
      </c>
      <c r="L5142" t="b">
        <f>COUNTIF($N$2:N5142, N5142)=1</f>
        <v>1</v>
      </c>
      <c r="M5142" s="37">
        <f>IF( $Q5142, MAX($M$1:M5141)+1, 0)</f>
        <v>0</v>
      </c>
      <c r="N5142" t="str" cm="1">
        <f t="array" ref="N5142">INDEX($A$9:$F$1048576, $J5142, $K5142 )</f>
        <v>KF499</v>
      </c>
      <c r="O5142" t="str" cm="1">
        <f t="array" ref="O5142">INDEX($B$9:$F$1048576, $J5142, $K5142 )</f>
        <v>뉴트리니티완주제사차</v>
      </c>
      <c r="P5142" t="str" cm="1">
        <f t="array" ref="P5142">IF( $L5142, TRIM(_xll.IMDP("IR", $G$5&amp;$N5142, $G$6)), "" )</f>
        <v/>
      </c>
      <c r="Q5142" t="b" cm="1">
        <f t="array" ref="Q5142">IF(
    $U$1=1, AND($P5142&lt;&gt;"", $P5142&lt;&gt;"...", $P5142&lt;&gt;"입력오류"),
    IF(
        $U$18=1, AND($P5142&lt;&gt;"", $P5142&lt;&gt;"...", $P5142&lt;&gt;"입력오류", ISNUMBER(FIND(INDEX($T$2:$T$7,$U$1),$P5142))),
        IF(
            $U$17="기타", AND($P5142&lt;&gt;"", $P5142&lt;&gt;"...", $P5142&lt;&gt;"입력오류", NOT(ISNUMBER(FIND($T$21:$T$34,$P5142)))),
            AND($P5142&lt;&gt;"", $P5142&lt;&gt;"...", $P5142&lt;&gt;"입력오류", $T$19=$P5142)
        )
    )
)</f>
        <v>0</v>
      </c>
    </row>
    <row r="5143" spans="9:17">
      <c r="I5143">
        <f t="shared" si="241"/>
        <v>5142</v>
      </c>
      <c r="J5143">
        <f t="shared" si="242"/>
        <v>417</v>
      </c>
      <c r="K5143">
        <f t="shared" si="240"/>
        <v>3</v>
      </c>
      <c r="L5143" t="b">
        <f>COUNTIF($N$2:N5143, N5143)=1</f>
        <v>1</v>
      </c>
      <c r="M5143" s="37">
        <f>IF( $Q5143, MAX($M$1:M5142)+1, 0)</f>
        <v>0</v>
      </c>
      <c r="N5143" t="str" cm="1">
        <f t="array" ref="N5143">INDEX($A$9:$F$1048576, $J5143, $K5143 )</f>
        <v>KF505</v>
      </c>
      <c r="O5143" t="str" cm="1">
        <f t="array" ref="O5143">INDEX($B$9:$F$1048576, $J5143, $K5143 )</f>
        <v>우리에스제일차</v>
      </c>
      <c r="P5143" t="str" cm="1">
        <f t="array" ref="P5143">IF( $L5143, TRIM(_xll.IMDP("IR", $G$5&amp;$N5143, $G$6)), "" )</f>
        <v/>
      </c>
      <c r="Q5143" t="b" cm="1">
        <f t="array" ref="Q5143">IF(
    $U$1=1, AND($P5143&lt;&gt;"", $P5143&lt;&gt;"...", $P5143&lt;&gt;"입력오류"),
    IF(
        $U$18=1, AND($P5143&lt;&gt;"", $P5143&lt;&gt;"...", $P5143&lt;&gt;"입력오류", ISNUMBER(FIND(INDEX($T$2:$T$7,$U$1),$P5143))),
        IF(
            $U$17="기타", AND($P5143&lt;&gt;"", $P5143&lt;&gt;"...", $P5143&lt;&gt;"입력오류", NOT(ISNUMBER(FIND($T$21:$T$34,$P5143)))),
            AND($P5143&lt;&gt;"", $P5143&lt;&gt;"...", $P5143&lt;&gt;"입력오류", $T$19=$P5143)
        )
    )
)</f>
        <v>0</v>
      </c>
    </row>
    <row r="5144" spans="9:17">
      <c r="I5144">
        <f t="shared" si="241"/>
        <v>5143</v>
      </c>
      <c r="J5144">
        <f t="shared" si="242"/>
        <v>418</v>
      </c>
      <c r="K5144">
        <f t="shared" si="240"/>
        <v>3</v>
      </c>
      <c r="L5144" t="b">
        <f>COUNTIF($N$2:N5144, N5144)=1</f>
        <v>1</v>
      </c>
      <c r="M5144" s="37">
        <f>IF( $Q5144, MAX($M$1:M5143)+1, 0)</f>
        <v>0</v>
      </c>
      <c r="N5144" t="str" cm="1">
        <f t="array" ref="N5144">INDEX($A$9:$F$1048576, $J5144, $K5144 )</f>
        <v>KF528</v>
      </c>
      <c r="O5144" t="str" cm="1">
        <f t="array" ref="O5144">INDEX($B$9:$F$1048576, $J5144, $K5144 )</f>
        <v>우리케이제일차</v>
      </c>
      <c r="P5144" t="str" cm="1">
        <f t="array" ref="P5144">IF( $L5144, TRIM(_xll.IMDP("IR", $G$5&amp;$N5144, $G$6)), "" )</f>
        <v/>
      </c>
      <c r="Q5144" t="b" cm="1">
        <f t="array" ref="Q5144">IF(
    $U$1=1, AND($P5144&lt;&gt;"", $P5144&lt;&gt;"...", $P5144&lt;&gt;"입력오류"),
    IF(
        $U$18=1, AND($P5144&lt;&gt;"", $P5144&lt;&gt;"...", $P5144&lt;&gt;"입력오류", ISNUMBER(FIND(INDEX($T$2:$T$7,$U$1),$P5144))),
        IF(
            $U$17="기타", AND($P5144&lt;&gt;"", $P5144&lt;&gt;"...", $P5144&lt;&gt;"입력오류", NOT(ISNUMBER(FIND($T$21:$T$34,$P5144)))),
            AND($P5144&lt;&gt;"", $P5144&lt;&gt;"...", $P5144&lt;&gt;"입력오류", $T$19=$P5144)
        )
    )
)</f>
        <v>0</v>
      </c>
    </row>
    <row r="5145" spans="9:17">
      <c r="I5145">
        <f t="shared" si="241"/>
        <v>5144</v>
      </c>
      <c r="J5145">
        <f t="shared" si="242"/>
        <v>419</v>
      </c>
      <c r="K5145">
        <f t="shared" si="240"/>
        <v>3</v>
      </c>
      <c r="L5145" t="b">
        <f>COUNTIF($N$2:N5145, N5145)=1</f>
        <v>1</v>
      </c>
      <c r="M5145" s="37">
        <f>IF( $Q5145, MAX($M$1:M5144)+1, 0)</f>
        <v>0</v>
      </c>
      <c r="N5145" t="str" cm="1">
        <f t="array" ref="N5145">INDEX($A$9:$F$1048576, $J5145, $K5145 )</f>
        <v>KF557</v>
      </c>
      <c r="O5145" t="str" cm="1">
        <f t="array" ref="O5145">INDEX($B$9:$F$1048576, $J5145, $K5145 )</f>
        <v>우리드림제이차</v>
      </c>
      <c r="P5145" t="str" cm="1">
        <f t="array" ref="P5145">IF( $L5145, TRIM(_xll.IMDP("IR", $G$5&amp;$N5145, $G$6)), "" )</f>
        <v/>
      </c>
      <c r="Q5145" t="b" cm="1">
        <f t="array" ref="Q5145">IF(
    $U$1=1, AND($P5145&lt;&gt;"", $P5145&lt;&gt;"...", $P5145&lt;&gt;"입력오류"),
    IF(
        $U$18=1, AND($P5145&lt;&gt;"", $P5145&lt;&gt;"...", $P5145&lt;&gt;"입력오류", ISNUMBER(FIND(INDEX($T$2:$T$7,$U$1),$P5145))),
        IF(
            $U$17="기타", AND($P5145&lt;&gt;"", $P5145&lt;&gt;"...", $P5145&lt;&gt;"입력오류", NOT(ISNUMBER(FIND($T$21:$T$34,$P5145)))),
            AND($P5145&lt;&gt;"", $P5145&lt;&gt;"...", $P5145&lt;&gt;"입력오류", $T$19=$P5145)
        )
    )
)</f>
        <v>0</v>
      </c>
    </row>
    <row r="5146" spans="9:17">
      <c r="I5146">
        <f t="shared" si="241"/>
        <v>5145</v>
      </c>
      <c r="J5146">
        <f t="shared" si="242"/>
        <v>420</v>
      </c>
      <c r="K5146">
        <f t="shared" si="240"/>
        <v>3</v>
      </c>
      <c r="L5146" t="b">
        <f>COUNTIF($N$2:N5146, N5146)=1</f>
        <v>1</v>
      </c>
      <c r="M5146" s="37">
        <f>IF( $Q5146, MAX($M$1:M5145)+1, 0)</f>
        <v>0</v>
      </c>
      <c r="N5146" t="str" cm="1">
        <f t="array" ref="N5146">INDEX($A$9:$F$1048576, $J5146, $K5146 )</f>
        <v>KF558</v>
      </c>
      <c r="O5146" t="str" cm="1">
        <f t="array" ref="O5146">INDEX($B$9:$F$1048576, $J5146, $K5146 )</f>
        <v>에프엔제주제일차</v>
      </c>
      <c r="P5146" t="str" cm="1">
        <f t="array" ref="P5146">IF( $L5146, TRIM(_xll.IMDP("IR", $G$5&amp;$N5146, $G$6)), "" )</f>
        <v/>
      </c>
      <c r="Q5146" t="b" cm="1">
        <f t="array" ref="Q5146">IF(
    $U$1=1, AND($P5146&lt;&gt;"", $P5146&lt;&gt;"...", $P5146&lt;&gt;"입력오류"),
    IF(
        $U$18=1, AND($P5146&lt;&gt;"", $P5146&lt;&gt;"...", $P5146&lt;&gt;"입력오류", ISNUMBER(FIND(INDEX($T$2:$T$7,$U$1),$P5146))),
        IF(
            $U$17="기타", AND($P5146&lt;&gt;"", $P5146&lt;&gt;"...", $P5146&lt;&gt;"입력오류", NOT(ISNUMBER(FIND($T$21:$T$34,$P5146)))),
            AND($P5146&lt;&gt;"", $P5146&lt;&gt;"...", $P5146&lt;&gt;"입력오류", $T$19=$P5146)
        )
    )
)</f>
        <v>0</v>
      </c>
    </row>
    <row r="5147" spans="9:17">
      <c r="I5147">
        <f t="shared" si="241"/>
        <v>5146</v>
      </c>
      <c r="J5147">
        <f t="shared" si="242"/>
        <v>421</v>
      </c>
      <c r="K5147">
        <f t="shared" si="240"/>
        <v>3</v>
      </c>
      <c r="L5147" t="b">
        <f>COUNTIF($N$2:N5147, N5147)=1</f>
        <v>1</v>
      </c>
      <c r="M5147" s="37">
        <f>IF( $Q5147, MAX($M$1:M5146)+1, 0)</f>
        <v>0</v>
      </c>
      <c r="N5147" t="str" cm="1">
        <f t="array" ref="N5147">INDEX($A$9:$F$1048576, $J5147, $K5147 )</f>
        <v>KF608</v>
      </c>
      <c r="O5147" t="str" cm="1">
        <f t="array" ref="O5147">INDEX($B$9:$F$1048576, $J5147, $K5147 )</f>
        <v>엠스퀘어엠포트제일차</v>
      </c>
      <c r="P5147" t="str" cm="1">
        <f t="array" ref="P5147">IF( $L5147, TRIM(_xll.IMDP("IR", $G$5&amp;$N5147, $G$6)), "" )</f>
        <v/>
      </c>
      <c r="Q5147" t="b" cm="1">
        <f t="array" ref="Q5147">IF(
    $U$1=1, AND($P5147&lt;&gt;"", $P5147&lt;&gt;"...", $P5147&lt;&gt;"입력오류"),
    IF(
        $U$18=1, AND($P5147&lt;&gt;"", $P5147&lt;&gt;"...", $P5147&lt;&gt;"입력오류", ISNUMBER(FIND(INDEX($T$2:$T$7,$U$1),$P5147))),
        IF(
            $U$17="기타", AND($P5147&lt;&gt;"", $P5147&lt;&gt;"...", $P5147&lt;&gt;"입력오류", NOT(ISNUMBER(FIND($T$21:$T$34,$P5147)))),
            AND($P5147&lt;&gt;"", $P5147&lt;&gt;"...", $P5147&lt;&gt;"입력오류", $T$19=$P5147)
        )
    )
)</f>
        <v>0</v>
      </c>
    </row>
    <row r="5148" spans="9:17">
      <c r="I5148">
        <f t="shared" si="241"/>
        <v>5147</v>
      </c>
      <c r="J5148">
        <f t="shared" si="242"/>
        <v>422</v>
      </c>
      <c r="K5148">
        <f t="shared" si="240"/>
        <v>3</v>
      </c>
      <c r="L5148" t="b">
        <f>COUNTIF($N$2:N5148, N5148)=1</f>
        <v>1</v>
      </c>
      <c r="M5148" s="37">
        <f>IF( $Q5148, MAX($M$1:M5147)+1, 0)</f>
        <v>0</v>
      </c>
      <c r="N5148" t="str" cm="1">
        <f t="array" ref="N5148">INDEX($A$9:$F$1048576, $J5148, $K5148 )</f>
        <v>KF609</v>
      </c>
      <c r="O5148" t="str" cm="1">
        <f t="array" ref="O5148">INDEX($B$9:$F$1048576, $J5148, $K5148 )</f>
        <v>하나머티리얼즈제일차</v>
      </c>
      <c r="P5148" t="str" cm="1">
        <f t="array" ref="P5148">IF( $L5148, TRIM(_xll.IMDP("IR", $G$5&amp;$N5148, $G$6)), "" )</f>
        <v/>
      </c>
      <c r="Q5148" t="b" cm="1">
        <f t="array" ref="Q5148">IF(
    $U$1=1, AND($P5148&lt;&gt;"", $P5148&lt;&gt;"...", $P5148&lt;&gt;"입력오류"),
    IF(
        $U$18=1, AND($P5148&lt;&gt;"", $P5148&lt;&gt;"...", $P5148&lt;&gt;"입력오류", ISNUMBER(FIND(INDEX($T$2:$T$7,$U$1),$P5148))),
        IF(
            $U$17="기타", AND($P5148&lt;&gt;"", $P5148&lt;&gt;"...", $P5148&lt;&gt;"입력오류", NOT(ISNUMBER(FIND($T$21:$T$34,$P5148)))),
            AND($P5148&lt;&gt;"", $P5148&lt;&gt;"...", $P5148&lt;&gt;"입력오류", $T$19=$P5148)
        )
    )
)</f>
        <v>0</v>
      </c>
    </row>
    <row r="5149" spans="9:17">
      <c r="I5149">
        <f t="shared" si="241"/>
        <v>5148</v>
      </c>
      <c r="J5149">
        <f t="shared" si="242"/>
        <v>423</v>
      </c>
      <c r="K5149">
        <f t="shared" si="240"/>
        <v>3</v>
      </c>
      <c r="L5149" t="b">
        <f>COUNTIF($N$2:N5149, N5149)=1</f>
        <v>1</v>
      </c>
      <c r="M5149" s="37">
        <f>IF( $Q5149, MAX($M$1:M5148)+1, 0)</f>
        <v>0</v>
      </c>
      <c r="N5149" t="str" cm="1">
        <f t="array" ref="N5149">INDEX($A$9:$F$1048576, $J5149, $K5149 )</f>
        <v>KF615</v>
      </c>
      <c r="O5149" t="str" cm="1">
        <f t="array" ref="O5149">INDEX($B$9:$F$1048576, $J5149, $K5149 )</f>
        <v>엠케이드림제오차</v>
      </c>
      <c r="P5149" t="str" cm="1">
        <f t="array" ref="P5149">IF( $L5149, TRIM(_xll.IMDP("IR", $G$5&amp;$N5149, $G$6)), "" )</f>
        <v/>
      </c>
      <c r="Q5149" t="b" cm="1">
        <f t="array" ref="Q5149">IF(
    $U$1=1, AND($P5149&lt;&gt;"", $P5149&lt;&gt;"...", $P5149&lt;&gt;"입력오류"),
    IF(
        $U$18=1, AND($P5149&lt;&gt;"", $P5149&lt;&gt;"...", $P5149&lt;&gt;"입력오류", ISNUMBER(FIND(INDEX($T$2:$T$7,$U$1),$P5149))),
        IF(
            $U$17="기타", AND($P5149&lt;&gt;"", $P5149&lt;&gt;"...", $P5149&lt;&gt;"입력오류", NOT(ISNUMBER(FIND($T$21:$T$34,$P5149)))),
            AND($P5149&lt;&gt;"", $P5149&lt;&gt;"...", $P5149&lt;&gt;"입력오류", $T$19=$P5149)
        )
    )
)</f>
        <v>0</v>
      </c>
    </row>
    <row r="5150" spans="9:17">
      <c r="I5150">
        <f t="shared" si="241"/>
        <v>5149</v>
      </c>
      <c r="J5150">
        <f t="shared" si="242"/>
        <v>424</v>
      </c>
      <c r="K5150">
        <f t="shared" si="240"/>
        <v>3</v>
      </c>
      <c r="L5150" t="b">
        <f>COUNTIF($N$2:N5150, N5150)=1</f>
        <v>1</v>
      </c>
      <c r="M5150" s="37">
        <f>IF( $Q5150, MAX($M$1:M5149)+1, 0)</f>
        <v>0</v>
      </c>
      <c r="N5150" t="str" cm="1">
        <f t="array" ref="N5150">INDEX($A$9:$F$1048576, $J5150, $K5150 )</f>
        <v>KF698</v>
      </c>
      <c r="O5150" t="str" cm="1">
        <f t="array" ref="O5150">INDEX($B$9:$F$1048576, $J5150, $K5150 )</f>
        <v>파라다이스영종제사차</v>
      </c>
      <c r="P5150" t="str" cm="1">
        <f t="array" ref="P5150">IF( $L5150, TRIM(_xll.IMDP("IR", $G$5&amp;$N5150, $G$6)), "" )</f>
        <v/>
      </c>
      <c r="Q5150" t="b" cm="1">
        <f t="array" ref="Q5150">IF(
    $U$1=1, AND($P5150&lt;&gt;"", $P5150&lt;&gt;"...", $P5150&lt;&gt;"입력오류"),
    IF(
        $U$18=1, AND($P5150&lt;&gt;"", $P5150&lt;&gt;"...", $P5150&lt;&gt;"입력오류", ISNUMBER(FIND(INDEX($T$2:$T$7,$U$1),$P5150))),
        IF(
            $U$17="기타", AND($P5150&lt;&gt;"", $P5150&lt;&gt;"...", $P5150&lt;&gt;"입력오류", NOT(ISNUMBER(FIND($T$21:$T$34,$P5150)))),
            AND($P5150&lt;&gt;"", $P5150&lt;&gt;"...", $P5150&lt;&gt;"입력오류", $T$19=$P5150)
        )
    )
)</f>
        <v>0</v>
      </c>
    </row>
    <row r="5151" spans="9:17">
      <c r="I5151">
        <f t="shared" si="241"/>
        <v>5150</v>
      </c>
      <c r="J5151">
        <f t="shared" si="242"/>
        <v>425</v>
      </c>
      <c r="K5151">
        <f t="shared" si="240"/>
        <v>3</v>
      </c>
      <c r="L5151" t="b">
        <f>COUNTIF($N$2:N5151, N5151)=1</f>
        <v>1</v>
      </c>
      <c r="M5151" s="37">
        <f>IF( $Q5151, MAX($M$1:M5150)+1, 0)</f>
        <v>0</v>
      </c>
      <c r="N5151" t="str" cm="1">
        <f t="array" ref="N5151">INDEX($A$9:$F$1048576, $J5151, $K5151 )</f>
        <v>KF710</v>
      </c>
      <c r="O5151" t="str" cm="1">
        <f t="array" ref="O5151">INDEX($B$9:$F$1048576, $J5151, $K5151 )</f>
        <v>케이브이엠제일차</v>
      </c>
      <c r="P5151" t="str" cm="1">
        <f t="array" ref="P5151">IF( $L5151, TRIM(_xll.IMDP("IR", $G$5&amp;$N5151, $G$6)), "" )</f>
        <v/>
      </c>
      <c r="Q5151" t="b" cm="1">
        <f t="array" ref="Q5151">IF(
    $U$1=1, AND($P5151&lt;&gt;"", $P5151&lt;&gt;"...", $P5151&lt;&gt;"입력오류"),
    IF(
        $U$18=1, AND($P5151&lt;&gt;"", $P5151&lt;&gt;"...", $P5151&lt;&gt;"입력오류", ISNUMBER(FIND(INDEX($T$2:$T$7,$U$1),$P5151))),
        IF(
            $U$17="기타", AND($P5151&lt;&gt;"", $P5151&lt;&gt;"...", $P5151&lt;&gt;"입력오류", NOT(ISNUMBER(FIND($T$21:$T$34,$P5151)))),
            AND($P5151&lt;&gt;"", $P5151&lt;&gt;"...", $P5151&lt;&gt;"입력오류", $T$19=$P5151)
        )
    )
)</f>
        <v>0</v>
      </c>
    </row>
    <row r="5152" spans="9:17">
      <c r="I5152">
        <f t="shared" si="241"/>
        <v>5151</v>
      </c>
      <c r="J5152">
        <f t="shared" si="242"/>
        <v>426</v>
      </c>
      <c r="K5152">
        <f t="shared" si="240"/>
        <v>3</v>
      </c>
      <c r="L5152" t="b">
        <f>COUNTIF($N$2:N5152, N5152)=1</f>
        <v>1</v>
      </c>
      <c r="M5152" s="37">
        <f>IF( $Q5152, MAX($M$1:M5151)+1, 0)</f>
        <v>0</v>
      </c>
      <c r="N5152" t="str" cm="1">
        <f t="array" ref="N5152">INDEX($A$9:$F$1048576, $J5152, $K5152 )</f>
        <v>KF738</v>
      </c>
      <c r="O5152" t="str" cm="1">
        <f t="array" ref="O5152">INDEX($B$9:$F$1048576, $J5152, $K5152 )</f>
        <v>우리디스플레이제삼차</v>
      </c>
      <c r="P5152" t="str" cm="1">
        <f t="array" ref="P5152">IF( $L5152, TRIM(_xll.IMDP("IR", $G$5&amp;$N5152, $G$6)), "" )</f>
        <v/>
      </c>
      <c r="Q5152" t="b" cm="1">
        <f t="array" ref="Q5152">IF(
    $U$1=1, AND($P5152&lt;&gt;"", $P5152&lt;&gt;"...", $P5152&lt;&gt;"입력오류"),
    IF(
        $U$18=1, AND($P5152&lt;&gt;"", $P5152&lt;&gt;"...", $P5152&lt;&gt;"입력오류", ISNUMBER(FIND(INDEX($T$2:$T$7,$U$1),$P5152))),
        IF(
            $U$17="기타", AND($P5152&lt;&gt;"", $P5152&lt;&gt;"...", $P5152&lt;&gt;"입력오류", NOT(ISNUMBER(FIND($T$21:$T$34,$P5152)))),
            AND($P5152&lt;&gt;"", $P5152&lt;&gt;"...", $P5152&lt;&gt;"입력오류", $T$19=$P5152)
        )
    )
)</f>
        <v>0</v>
      </c>
    </row>
    <row r="5153" spans="9:17">
      <c r="I5153">
        <f t="shared" si="241"/>
        <v>5152</v>
      </c>
      <c r="J5153">
        <f t="shared" si="242"/>
        <v>427</v>
      </c>
      <c r="K5153">
        <f t="shared" si="240"/>
        <v>3</v>
      </c>
      <c r="L5153" t="b">
        <f>COUNTIF($N$2:N5153, N5153)=1</f>
        <v>1</v>
      </c>
      <c r="M5153" s="37">
        <f>IF( $Q5153, MAX($M$1:M5152)+1, 0)</f>
        <v>0</v>
      </c>
      <c r="N5153" t="str" cm="1">
        <f t="array" ref="N5153">INDEX($A$9:$F$1048576, $J5153, $K5153 )</f>
        <v>KF740</v>
      </c>
      <c r="O5153" t="str" cm="1">
        <f t="array" ref="O5153">INDEX($B$9:$F$1048576, $J5153, $K5153 )</f>
        <v>티와이제일차</v>
      </c>
      <c r="P5153" t="str" cm="1">
        <f t="array" ref="P5153">IF( $L5153, TRIM(_xll.IMDP("IR", $G$5&amp;$N5153, $G$6)), "" )</f>
        <v/>
      </c>
      <c r="Q5153" t="b" cm="1">
        <f t="array" ref="Q5153">IF(
    $U$1=1, AND($P5153&lt;&gt;"", $P5153&lt;&gt;"...", $P5153&lt;&gt;"입력오류"),
    IF(
        $U$18=1, AND($P5153&lt;&gt;"", $P5153&lt;&gt;"...", $P5153&lt;&gt;"입력오류", ISNUMBER(FIND(INDEX($T$2:$T$7,$U$1),$P5153))),
        IF(
            $U$17="기타", AND($P5153&lt;&gt;"", $P5153&lt;&gt;"...", $P5153&lt;&gt;"입력오류", NOT(ISNUMBER(FIND($T$21:$T$34,$P5153)))),
            AND($P5153&lt;&gt;"", $P5153&lt;&gt;"...", $P5153&lt;&gt;"입력오류", $T$19=$P5153)
        )
    )
)</f>
        <v>0</v>
      </c>
    </row>
    <row r="5154" spans="9:17">
      <c r="I5154">
        <f t="shared" si="241"/>
        <v>5153</v>
      </c>
      <c r="J5154">
        <f t="shared" si="242"/>
        <v>428</v>
      </c>
      <c r="K5154">
        <f t="shared" si="240"/>
        <v>3</v>
      </c>
      <c r="L5154" t="b">
        <f>COUNTIF($N$2:N5154, N5154)=1</f>
        <v>1</v>
      </c>
      <c r="M5154" s="37">
        <f>IF( $Q5154, MAX($M$1:M5153)+1, 0)</f>
        <v>0</v>
      </c>
      <c r="N5154" t="str" cm="1">
        <f t="array" ref="N5154">INDEX($A$9:$F$1048576, $J5154, $K5154 )</f>
        <v>KF750</v>
      </c>
      <c r="O5154" t="str" cm="1">
        <f t="array" ref="O5154">INDEX($B$9:$F$1048576, $J5154, $K5154 )</f>
        <v>파크시티제일차</v>
      </c>
      <c r="P5154" t="str" cm="1">
        <f t="array" ref="P5154">IF( $L5154, TRIM(_xll.IMDP("IR", $G$5&amp;$N5154, $G$6)), "" )</f>
        <v/>
      </c>
      <c r="Q5154" t="b" cm="1">
        <f t="array" ref="Q5154">IF(
    $U$1=1, AND($P5154&lt;&gt;"", $P5154&lt;&gt;"...", $P5154&lt;&gt;"입력오류"),
    IF(
        $U$18=1, AND($P5154&lt;&gt;"", $P5154&lt;&gt;"...", $P5154&lt;&gt;"입력오류", ISNUMBER(FIND(INDEX($T$2:$T$7,$U$1),$P5154))),
        IF(
            $U$17="기타", AND($P5154&lt;&gt;"", $P5154&lt;&gt;"...", $P5154&lt;&gt;"입력오류", NOT(ISNUMBER(FIND($T$21:$T$34,$P5154)))),
            AND($P5154&lt;&gt;"", $P5154&lt;&gt;"...", $P5154&lt;&gt;"입력오류", $T$19=$P5154)
        )
    )
)</f>
        <v>0</v>
      </c>
    </row>
    <row r="5155" spans="9:17">
      <c r="I5155">
        <f t="shared" si="241"/>
        <v>5154</v>
      </c>
      <c r="J5155">
        <f t="shared" si="242"/>
        <v>429</v>
      </c>
      <c r="K5155">
        <f t="shared" si="240"/>
        <v>3</v>
      </c>
      <c r="L5155" t="b">
        <f>COUNTIF($N$2:N5155, N5155)=1</f>
        <v>1</v>
      </c>
      <c r="M5155" s="37">
        <f>IF( $Q5155, MAX($M$1:M5154)+1, 0)</f>
        <v>0</v>
      </c>
      <c r="N5155" t="str" cm="1">
        <f t="array" ref="N5155">INDEX($A$9:$F$1048576, $J5155, $K5155 )</f>
        <v>KF780</v>
      </c>
      <c r="O5155" t="str" cm="1">
        <f t="array" ref="O5155">INDEX($B$9:$F$1048576, $J5155, $K5155 )</f>
        <v>디에스에이아이제이차</v>
      </c>
      <c r="P5155" t="str" cm="1">
        <f t="array" ref="P5155">IF( $L5155, TRIM(_xll.IMDP("IR", $G$5&amp;$N5155, $G$6)), "" )</f>
        <v/>
      </c>
      <c r="Q5155" t="b" cm="1">
        <f t="array" ref="Q5155">IF(
    $U$1=1, AND($P5155&lt;&gt;"", $P5155&lt;&gt;"...", $P5155&lt;&gt;"입력오류"),
    IF(
        $U$18=1, AND($P5155&lt;&gt;"", $P5155&lt;&gt;"...", $P5155&lt;&gt;"입력오류", ISNUMBER(FIND(INDEX($T$2:$T$7,$U$1),$P5155))),
        IF(
            $U$17="기타", AND($P5155&lt;&gt;"", $P5155&lt;&gt;"...", $P5155&lt;&gt;"입력오류", NOT(ISNUMBER(FIND($T$21:$T$34,$P5155)))),
            AND($P5155&lt;&gt;"", $P5155&lt;&gt;"...", $P5155&lt;&gt;"입력오류", $T$19=$P5155)
        )
    )
)</f>
        <v>0</v>
      </c>
    </row>
    <row r="5156" spans="9:17">
      <c r="I5156">
        <f t="shared" si="241"/>
        <v>5155</v>
      </c>
      <c r="J5156">
        <f t="shared" si="242"/>
        <v>430</v>
      </c>
      <c r="K5156">
        <f t="shared" si="240"/>
        <v>3</v>
      </c>
      <c r="L5156" t="b">
        <f>COUNTIF($N$2:N5156, N5156)=1</f>
        <v>1</v>
      </c>
      <c r="M5156" s="37">
        <f>IF( $Q5156, MAX($M$1:M5155)+1, 0)</f>
        <v>0</v>
      </c>
      <c r="N5156" t="str" cm="1">
        <f t="array" ref="N5156">INDEX($A$9:$F$1048576, $J5156, $K5156 )</f>
        <v>KF804</v>
      </c>
      <c r="O5156" t="str" cm="1">
        <f t="array" ref="O5156">INDEX($B$9:$F$1048576, $J5156, $K5156 )</f>
        <v>리치게이트제십차</v>
      </c>
      <c r="P5156" t="str" cm="1">
        <f t="array" ref="P5156">IF( $L5156, TRIM(_xll.IMDP("IR", $G$5&amp;$N5156, $G$6)), "" )</f>
        <v/>
      </c>
      <c r="Q5156" t="b" cm="1">
        <f t="array" ref="Q5156">IF(
    $U$1=1, AND($P5156&lt;&gt;"", $P5156&lt;&gt;"...", $P5156&lt;&gt;"입력오류"),
    IF(
        $U$18=1, AND($P5156&lt;&gt;"", $P5156&lt;&gt;"...", $P5156&lt;&gt;"입력오류", ISNUMBER(FIND(INDEX($T$2:$T$7,$U$1),$P5156))),
        IF(
            $U$17="기타", AND($P5156&lt;&gt;"", $P5156&lt;&gt;"...", $P5156&lt;&gt;"입력오류", NOT(ISNUMBER(FIND($T$21:$T$34,$P5156)))),
            AND($P5156&lt;&gt;"", $P5156&lt;&gt;"...", $P5156&lt;&gt;"입력오류", $T$19=$P5156)
        )
    )
)</f>
        <v>0</v>
      </c>
    </row>
    <row r="5157" spans="9:17">
      <c r="I5157">
        <f t="shared" si="241"/>
        <v>5156</v>
      </c>
      <c r="J5157">
        <f t="shared" si="242"/>
        <v>431</v>
      </c>
      <c r="K5157">
        <f t="shared" si="240"/>
        <v>3</v>
      </c>
      <c r="L5157" t="b">
        <f>COUNTIF($N$2:N5157, N5157)=1</f>
        <v>1</v>
      </c>
      <c r="M5157" s="37">
        <f>IF( $Q5157, MAX($M$1:M5156)+1, 0)</f>
        <v>0</v>
      </c>
      <c r="N5157" t="str" cm="1">
        <f t="array" ref="N5157">INDEX($A$9:$F$1048576, $J5157, $K5157 )</f>
        <v>KF815</v>
      </c>
      <c r="O5157" t="str" cm="1">
        <f t="array" ref="O5157">INDEX($B$9:$F$1048576, $J5157, $K5157 )</f>
        <v>오션베츠제일차</v>
      </c>
      <c r="P5157" t="str" cm="1">
        <f t="array" ref="P5157">IF( $L5157, TRIM(_xll.IMDP("IR", $G$5&amp;$N5157, $G$6)), "" )</f>
        <v/>
      </c>
      <c r="Q5157" t="b" cm="1">
        <f t="array" ref="Q5157">IF(
    $U$1=1, AND($P5157&lt;&gt;"", $P5157&lt;&gt;"...", $P5157&lt;&gt;"입력오류"),
    IF(
        $U$18=1, AND($P5157&lt;&gt;"", $P5157&lt;&gt;"...", $P5157&lt;&gt;"입력오류", ISNUMBER(FIND(INDEX($T$2:$T$7,$U$1),$P5157))),
        IF(
            $U$17="기타", AND($P5157&lt;&gt;"", $P5157&lt;&gt;"...", $P5157&lt;&gt;"입력오류", NOT(ISNUMBER(FIND($T$21:$T$34,$P5157)))),
            AND($P5157&lt;&gt;"", $P5157&lt;&gt;"...", $P5157&lt;&gt;"입력오류", $T$19=$P5157)
        )
    )
)</f>
        <v>0</v>
      </c>
    </row>
    <row r="5158" spans="9:17">
      <c r="I5158">
        <f t="shared" si="241"/>
        <v>5157</v>
      </c>
      <c r="J5158">
        <f t="shared" si="242"/>
        <v>432</v>
      </c>
      <c r="K5158">
        <f t="shared" si="240"/>
        <v>3</v>
      </c>
      <c r="L5158" t="b">
        <f>COUNTIF($N$2:N5158, N5158)=1</f>
        <v>1</v>
      </c>
      <c r="M5158" s="37">
        <f>IF( $Q5158, MAX($M$1:M5157)+1, 0)</f>
        <v>0</v>
      </c>
      <c r="N5158" t="str" cm="1">
        <f t="array" ref="N5158">INDEX($A$9:$F$1048576, $J5158, $K5158 )</f>
        <v>KF848</v>
      </c>
      <c r="O5158" t="str" cm="1">
        <f t="array" ref="O5158">INDEX($B$9:$F$1048576, $J5158, $K5158 )</f>
        <v>리치게이트대명</v>
      </c>
      <c r="P5158" t="str" cm="1">
        <f t="array" ref="P5158">IF( $L5158, TRIM(_xll.IMDP("IR", $G$5&amp;$N5158, $G$6)), "" )</f>
        <v/>
      </c>
      <c r="Q5158" t="b" cm="1">
        <f t="array" ref="Q5158">IF(
    $U$1=1, AND($P5158&lt;&gt;"", $P5158&lt;&gt;"...", $P5158&lt;&gt;"입력오류"),
    IF(
        $U$18=1, AND($P5158&lt;&gt;"", $P5158&lt;&gt;"...", $P5158&lt;&gt;"입력오류", ISNUMBER(FIND(INDEX($T$2:$T$7,$U$1),$P5158))),
        IF(
            $U$17="기타", AND($P5158&lt;&gt;"", $P5158&lt;&gt;"...", $P5158&lt;&gt;"입력오류", NOT(ISNUMBER(FIND($T$21:$T$34,$P5158)))),
            AND($P5158&lt;&gt;"", $P5158&lt;&gt;"...", $P5158&lt;&gt;"입력오류", $T$19=$P5158)
        )
    )
)</f>
        <v>0</v>
      </c>
    </row>
    <row r="5159" spans="9:17">
      <c r="I5159">
        <f t="shared" si="241"/>
        <v>5158</v>
      </c>
      <c r="J5159">
        <f t="shared" si="242"/>
        <v>433</v>
      </c>
      <c r="K5159">
        <f t="shared" si="240"/>
        <v>3</v>
      </c>
      <c r="L5159" t="b">
        <f>COUNTIF($N$2:N5159, N5159)=1</f>
        <v>1</v>
      </c>
      <c r="M5159" s="37">
        <f>IF( $Q5159, MAX($M$1:M5158)+1, 0)</f>
        <v>0</v>
      </c>
      <c r="N5159" t="str" cm="1">
        <f t="array" ref="N5159">INDEX($A$9:$F$1048576, $J5159, $K5159 )</f>
        <v>KF868</v>
      </c>
      <c r="O5159" t="str" cm="1">
        <f t="array" ref="O5159">INDEX($B$9:$F$1048576, $J5159, $K5159 )</f>
        <v>글로벌솔루션제구차</v>
      </c>
      <c r="P5159" t="str" cm="1">
        <f t="array" ref="P5159">IF( $L5159, TRIM(_xll.IMDP("IR", $G$5&amp;$N5159, $G$6)), "" )</f>
        <v/>
      </c>
      <c r="Q5159" t="b" cm="1">
        <f t="array" ref="Q5159">IF(
    $U$1=1, AND($P5159&lt;&gt;"", $P5159&lt;&gt;"...", $P5159&lt;&gt;"입력오류"),
    IF(
        $U$18=1, AND($P5159&lt;&gt;"", $P5159&lt;&gt;"...", $P5159&lt;&gt;"입력오류", ISNUMBER(FIND(INDEX($T$2:$T$7,$U$1),$P5159))),
        IF(
            $U$17="기타", AND($P5159&lt;&gt;"", $P5159&lt;&gt;"...", $P5159&lt;&gt;"입력오류", NOT(ISNUMBER(FIND($T$21:$T$34,$P5159)))),
            AND($P5159&lt;&gt;"", $P5159&lt;&gt;"...", $P5159&lt;&gt;"입력오류", $T$19=$P5159)
        )
    )
)</f>
        <v>0</v>
      </c>
    </row>
    <row r="5160" spans="9:17">
      <c r="I5160">
        <f t="shared" si="241"/>
        <v>5159</v>
      </c>
      <c r="J5160">
        <f t="shared" si="242"/>
        <v>434</v>
      </c>
      <c r="K5160">
        <f t="shared" si="240"/>
        <v>3</v>
      </c>
      <c r="L5160" t="b">
        <f>COUNTIF($N$2:N5160, N5160)=1</f>
        <v>1</v>
      </c>
      <c r="M5160" s="37">
        <f>IF( $Q5160, MAX($M$1:M5159)+1, 0)</f>
        <v>0</v>
      </c>
      <c r="N5160" t="str" cm="1">
        <f t="array" ref="N5160">INDEX($A$9:$F$1048576, $J5160, $K5160 )</f>
        <v>KF881</v>
      </c>
      <c r="O5160" t="str" cm="1">
        <f t="array" ref="O5160">INDEX($B$9:$F$1048576, $J5160, $K5160 )</f>
        <v>퀀텀점프제이차</v>
      </c>
      <c r="P5160" t="str" cm="1">
        <f t="array" ref="P5160">IF( $L5160, TRIM(_xll.IMDP("IR", $G$5&amp;$N5160, $G$6)), "" )</f>
        <v/>
      </c>
      <c r="Q5160" t="b" cm="1">
        <f t="array" ref="Q5160">IF(
    $U$1=1, AND($P5160&lt;&gt;"", $P5160&lt;&gt;"...", $P5160&lt;&gt;"입력오류"),
    IF(
        $U$18=1, AND($P5160&lt;&gt;"", $P5160&lt;&gt;"...", $P5160&lt;&gt;"입력오류", ISNUMBER(FIND(INDEX($T$2:$T$7,$U$1),$P5160))),
        IF(
            $U$17="기타", AND($P5160&lt;&gt;"", $P5160&lt;&gt;"...", $P5160&lt;&gt;"입력오류", NOT(ISNUMBER(FIND($T$21:$T$34,$P5160)))),
            AND($P5160&lt;&gt;"", $P5160&lt;&gt;"...", $P5160&lt;&gt;"입력오류", $T$19=$P5160)
        )
    )
)</f>
        <v>0</v>
      </c>
    </row>
    <row r="5161" spans="9:17">
      <c r="I5161">
        <f t="shared" si="241"/>
        <v>5160</v>
      </c>
      <c r="J5161">
        <f t="shared" si="242"/>
        <v>435</v>
      </c>
      <c r="K5161">
        <f t="shared" si="240"/>
        <v>3</v>
      </c>
      <c r="L5161" t="b">
        <f>COUNTIF($N$2:N5161, N5161)=1</f>
        <v>1</v>
      </c>
      <c r="M5161" s="37">
        <f>IF( $Q5161, MAX($M$1:M5160)+1, 0)</f>
        <v>0</v>
      </c>
      <c r="N5161" t="str" cm="1">
        <f t="array" ref="N5161">INDEX($A$9:$F$1048576, $J5161, $K5161 )</f>
        <v>KF917</v>
      </c>
      <c r="O5161" t="str" cm="1">
        <f t="array" ref="O5161">INDEX($B$9:$F$1048576, $J5161, $K5161 )</f>
        <v>모다케이디비천안제이차</v>
      </c>
      <c r="P5161" t="str" cm="1">
        <f t="array" ref="P5161">IF( $L5161, TRIM(_xll.IMDP("IR", $G$5&amp;$N5161, $G$6)), "" )</f>
        <v/>
      </c>
      <c r="Q5161" t="b" cm="1">
        <f t="array" ref="Q5161">IF(
    $U$1=1, AND($P5161&lt;&gt;"", $P5161&lt;&gt;"...", $P5161&lt;&gt;"입력오류"),
    IF(
        $U$18=1, AND($P5161&lt;&gt;"", $P5161&lt;&gt;"...", $P5161&lt;&gt;"입력오류", ISNUMBER(FIND(INDEX($T$2:$T$7,$U$1),$P5161))),
        IF(
            $U$17="기타", AND($P5161&lt;&gt;"", $P5161&lt;&gt;"...", $P5161&lt;&gt;"입력오류", NOT(ISNUMBER(FIND($T$21:$T$34,$P5161)))),
            AND($P5161&lt;&gt;"", $P5161&lt;&gt;"...", $P5161&lt;&gt;"입력오류", $T$19=$P5161)
        )
    )
)</f>
        <v>0</v>
      </c>
    </row>
    <row r="5162" spans="9:17">
      <c r="I5162">
        <f t="shared" si="241"/>
        <v>5161</v>
      </c>
      <c r="J5162">
        <f t="shared" si="242"/>
        <v>436</v>
      </c>
      <c r="K5162">
        <f t="shared" si="240"/>
        <v>3</v>
      </c>
      <c r="L5162" t="b">
        <f>COUNTIF($N$2:N5162, N5162)=1</f>
        <v>1</v>
      </c>
      <c r="M5162" s="37">
        <f>IF( $Q5162, MAX($M$1:M5161)+1, 0)</f>
        <v>0</v>
      </c>
      <c r="N5162" t="str" cm="1">
        <f t="array" ref="N5162">INDEX($A$9:$F$1048576, $J5162, $K5162 )</f>
        <v>KF932</v>
      </c>
      <c r="O5162" t="str" cm="1">
        <f t="array" ref="O5162">INDEX($B$9:$F$1048576, $J5162, $K5162 )</f>
        <v>마에스트로이알</v>
      </c>
      <c r="P5162" t="str" cm="1">
        <f t="array" ref="P5162">IF( $L5162, TRIM(_xll.IMDP("IR", $G$5&amp;$N5162, $G$6)), "" )</f>
        <v/>
      </c>
      <c r="Q5162" t="b" cm="1">
        <f t="array" ref="Q5162">IF(
    $U$1=1, AND($P5162&lt;&gt;"", $P5162&lt;&gt;"...", $P5162&lt;&gt;"입력오류"),
    IF(
        $U$18=1, AND($P5162&lt;&gt;"", $P5162&lt;&gt;"...", $P5162&lt;&gt;"입력오류", ISNUMBER(FIND(INDEX($T$2:$T$7,$U$1),$P5162))),
        IF(
            $U$17="기타", AND($P5162&lt;&gt;"", $P5162&lt;&gt;"...", $P5162&lt;&gt;"입력오류", NOT(ISNUMBER(FIND($T$21:$T$34,$P5162)))),
            AND($P5162&lt;&gt;"", $P5162&lt;&gt;"...", $P5162&lt;&gt;"입력오류", $T$19=$P5162)
        )
    )
)</f>
        <v>0</v>
      </c>
    </row>
    <row r="5163" spans="9:17">
      <c r="I5163">
        <f t="shared" si="241"/>
        <v>5162</v>
      </c>
      <c r="J5163">
        <f t="shared" si="242"/>
        <v>437</v>
      </c>
      <c r="K5163">
        <f t="shared" si="240"/>
        <v>3</v>
      </c>
      <c r="L5163" t="b">
        <f>COUNTIF($N$2:N5163, N5163)=1</f>
        <v>1</v>
      </c>
      <c r="M5163" s="37">
        <f>IF( $Q5163, MAX($M$1:M5162)+1, 0)</f>
        <v>0</v>
      </c>
      <c r="N5163" t="str" cm="1">
        <f t="array" ref="N5163">INDEX($A$9:$F$1048576, $J5163, $K5163 )</f>
        <v>KF934</v>
      </c>
      <c r="O5163" t="str" cm="1">
        <f t="array" ref="O5163">INDEX($B$9:$F$1048576, $J5163, $K5163 )</f>
        <v>오시리아파크제일차</v>
      </c>
      <c r="P5163" t="str" cm="1">
        <f t="array" ref="P5163">IF( $L5163, TRIM(_xll.IMDP("IR", $G$5&amp;$N5163, $G$6)), "" )</f>
        <v/>
      </c>
      <c r="Q5163" t="b" cm="1">
        <f t="array" ref="Q5163">IF(
    $U$1=1, AND($P5163&lt;&gt;"", $P5163&lt;&gt;"...", $P5163&lt;&gt;"입력오류"),
    IF(
        $U$18=1, AND($P5163&lt;&gt;"", $P5163&lt;&gt;"...", $P5163&lt;&gt;"입력오류", ISNUMBER(FIND(INDEX($T$2:$T$7,$U$1),$P5163))),
        IF(
            $U$17="기타", AND($P5163&lt;&gt;"", $P5163&lt;&gt;"...", $P5163&lt;&gt;"입력오류", NOT(ISNUMBER(FIND($T$21:$T$34,$P5163)))),
            AND($P5163&lt;&gt;"", $P5163&lt;&gt;"...", $P5163&lt;&gt;"입력오류", $T$19=$P5163)
        )
    )
)</f>
        <v>0</v>
      </c>
    </row>
    <row r="5164" spans="9:17">
      <c r="I5164">
        <f t="shared" si="241"/>
        <v>5163</v>
      </c>
      <c r="J5164">
        <f t="shared" si="242"/>
        <v>438</v>
      </c>
      <c r="K5164">
        <f t="shared" si="240"/>
        <v>3</v>
      </c>
      <c r="L5164" t="b">
        <f>COUNTIF($N$2:N5164, N5164)=1</f>
        <v>1</v>
      </c>
      <c r="M5164" s="37">
        <f>IF( $Q5164, MAX($M$1:M5163)+1, 0)</f>
        <v>0</v>
      </c>
      <c r="N5164" t="str" cm="1">
        <f t="array" ref="N5164">INDEX($A$9:$F$1048576, $J5164, $K5164 )</f>
        <v>KF953</v>
      </c>
      <c r="O5164" t="str" cm="1">
        <f t="array" ref="O5164">INDEX($B$9:$F$1048576, $J5164, $K5164 )</f>
        <v>하나에이치인더홀딩스제일차</v>
      </c>
      <c r="P5164" t="str" cm="1">
        <f t="array" ref="P5164">IF( $L5164, TRIM(_xll.IMDP("IR", $G$5&amp;$N5164, $G$6)), "" )</f>
        <v/>
      </c>
      <c r="Q5164" t="b" cm="1">
        <f t="array" ref="Q5164">IF(
    $U$1=1, AND($P5164&lt;&gt;"", $P5164&lt;&gt;"...", $P5164&lt;&gt;"입력오류"),
    IF(
        $U$18=1, AND($P5164&lt;&gt;"", $P5164&lt;&gt;"...", $P5164&lt;&gt;"입력오류", ISNUMBER(FIND(INDEX($T$2:$T$7,$U$1),$P5164))),
        IF(
            $U$17="기타", AND($P5164&lt;&gt;"", $P5164&lt;&gt;"...", $P5164&lt;&gt;"입력오류", NOT(ISNUMBER(FIND($T$21:$T$34,$P5164)))),
            AND($P5164&lt;&gt;"", $P5164&lt;&gt;"...", $P5164&lt;&gt;"입력오류", $T$19=$P5164)
        )
    )
)</f>
        <v>0</v>
      </c>
    </row>
    <row r="5165" spans="9:17">
      <c r="I5165">
        <f t="shared" si="241"/>
        <v>5164</v>
      </c>
      <c r="J5165">
        <f t="shared" si="242"/>
        <v>439</v>
      </c>
      <c r="K5165">
        <f t="shared" si="240"/>
        <v>3</v>
      </c>
      <c r="L5165" t="b">
        <f>COUNTIF($N$2:N5165, N5165)=1</f>
        <v>1</v>
      </c>
      <c r="M5165" s="37">
        <f>IF( $Q5165, MAX($M$1:M5164)+1, 0)</f>
        <v>0</v>
      </c>
      <c r="N5165" t="str" cm="1">
        <f t="array" ref="N5165">INDEX($A$9:$F$1048576, $J5165, $K5165 )</f>
        <v>KF987</v>
      </c>
      <c r="O5165" t="str" cm="1">
        <f t="array" ref="O5165">INDEX($B$9:$F$1048576, $J5165, $K5165 )</f>
        <v>케이비에이치제사차</v>
      </c>
      <c r="P5165" t="str" cm="1">
        <f t="array" ref="P5165">IF( $L5165, TRIM(_xll.IMDP("IR", $G$5&amp;$N5165, $G$6)), "" )</f>
        <v/>
      </c>
      <c r="Q5165" t="b" cm="1">
        <f t="array" ref="Q5165">IF(
    $U$1=1, AND($P5165&lt;&gt;"", $P5165&lt;&gt;"...", $P5165&lt;&gt;"입력오류"),
    IF(
        $U$18=1, AND($P5165&lt;&gt;"", $P5165&lt;&gt;"...", $P5165&lt;&gt;"입력오류", ISNUMBER(FIND(INDEX($T$2:$T$7,$U$1),$P5165))),
        IF(
            $U$17="기타", AND($P5165&lt;&gt;"", $P5165&lt;&gt;"...", $P5165&lt;&gt;"입력오류", NOT(ISNUMBER(FIND($T$21:$T$34,$P5165)))),
            AND($P5165&lt;&gt;"", $P5165&lt;&gt;"...", $P5165&lt;&gt;"입력오류", $T$19=$P5165)
        )
    )
)</f>
        <v>0</v>
      </c>
    </row>
    <row r="5166" spans="9:17">
      <c r="I5166">
        <f t="shared" si="241"/>
        <v>5165</v>
      </c>
      <c r="J5166">
        <f t="shared" si="242"/>
        <v>440</v>
      </c>
      <c r="K5166">
        <f t="shared" si="240"/>
        <v>3</v>
      </c>
      <c r="L5166" t="b">
        <f>COUNTIF($N$2:N5166, N5166)=1</f>
        <v>1</v>
      </c>
      <c r="M5166" s="37">
        <f>IF( $Q5166, MAX($M$1:M5165)+1, 0)</f>
        <v>0</v>
      </c>
      <c r="N5166" t="str" cm="1">
        <f t="array" ref="N5166">INDEX($A$9:$F$1048576, $J5166, $K5166 )</f>
        <v>KF995</v>
      </c>
      <c r="O5166" t="str" cm="1">
        <f t="array" ref="O5166">INDEX($B$9:$F$1048576, $J5166, $K5166 )</f>
        <v>메인스트림제십일차</v>
      </c>
      <c r="P5166" t="str" cm="1">
        <f t="array" ref="P5166">IF( $L5166, TRIM(_xll.IMDP("IR", $G$5&amp;$N5166, $G$6)), "" )</f>
        <v/>
      </c>
      <c r="Q5166" t="b" cm="1">
        <f t="array" ref="Q5166">IF(
    $U$1=1, AND($P5166&lt;&gt;"", $P5166&lt;&gt;"...", $P5166&lt;&gt;"입력오류"),
    IF(
        $U$18=1, AND($P5166&lt;&gt;"", $P5166&lt;&gt;"...", $P5166&lt;&gt;"입력오류", ISNUMBER(FIND(INDEX($T$2:$T$7,$U$1),$P5166))),
        IF(
            $U$17="기타", AND($P5166&lt;&gt;"", $P5166&lt;&gt;"...", $P5166&lt;&gt;"입력오류", NOT(ISNUMBER(FIND($T$21:$T$34,$P5166)))),
            AND($P5166&lt;&gt;"", $P5166&lt;&gt;"...", $P5166&lt;&gt;"입력오류", $T$19=$P5166)
        )
    )
)</f>
        <v>0</v>
      </c>
    </row>
    <row r="5167" spans="9:17">
      <c r="I5167">
        <f t="shared" si="241"/>
        <v>5166</v>
      </c>
      <c r="J5167">
        <f t="shared" si="242"/>
        <v>441</v>
      </c>
      <c r="K5167">
        <f t="shared" si="240"/>
        <v>3</v>
      </c>
      <c r="L5167" t="b">
        <f>COUNTIF($N$2:N5167, N5167)=1</f>
        <v>1</v>
      </c>
      <c r="M5167" s="37">
        <f>IF( $Q5167, MAX($M$1:M5166)+1, 0)</f>
        <v>0</v>
      </c>
      <c r="N5167" t="str" cm="1">
        <f t="array" ref="N5167">INDEX($A$9:$F$1048576, $J5167, $K5167 )</f>
        <v>KG011</v>
      </c>
      <c r="O5167" t="str" cm="1">
        <f t="array" ref="O5167">INDEX($B$9:$F$1048576, $J5167, $K5167 )</f>
        <v>그레이트포레스트제일차</v>
      </c>
      <c r="P5167" t="str" cm="1">
        <f t="array" ref="P5167">IF( $L5167, TRIM(_xll.IMDP("IR", $G$5&amp;$N5167, $G$6)), "" )</f>
        <v/>
      </c>
      <c r="Q5167" t="b" cm="1">
        <f t="array" ref="Q5167">IF(
    $U$1=1, AND($P5167&lt;&gt;"", $P5167&lt;&gt;"...", $P5167&lt;&gt;"입력오류"),
    IF(
        $U$18=1, AND($P5167&lt;&gt;"", $P5167&lt;&gt;"...", $P5167&lt;&gt;"입력오류", ISNUMBER(FIND(INDEX($T$2:$T$7,$U$1),$P5167))),
        IF(
            $U$17="기타", AND($P5167&lt;&gt;"", $P5167&lt;&gt;"...", $P5167&lt;&gt;"입력오류", NOT(ISNUMBER(FIND($T$21:$T$34,$P5167)))),
            AND($P5167&lt;&gt;"", $P5167&lt;&gt;"...", $P5167&lt;&gt;"입력오류", $T$19=$P5167)
        )
    )
)</f>
        <v>0</v>
      </c>
    </row>
    <row r="5168" spans="9:17">
      <c r="I5168">
        <f t="shared" si="241"/>
        <v>5167</v>
      </c>
      <c r="J5168">
        <f t="shared" si="242"/>
        <v>442</v>
      </c>
      <c r="K5168">
        <f t="shared" si="240"/>
        <v>3</v>
      </c>
      <c r="L5168" t="b">
        <f>COUNTIF($N$2:N5168, N5168)=1</f>
        <v>1</v>
      </c>
      <c r="M5168" s="37">
        <f>IF( $Q5168, MAX($M$1:M5167)+1, 0)</f>
        <v>0</v>
      </c>
      <c r="N5168" t="str" cm="1">
        <f t="array" ref="N5168">INDEX($A$9:$F$1048576, $J5168, $K5168 )</f>
        <v>KG080</v>
      </c>
      <c r="O5168" t="str" cm="1">
        <f t="array" ref="O5168">INDEX($B$9:$F$1048576, $J5168, $K5168 )</f>
        <v>에스리디파인제십차</v>
      </c>
      <c r="P5168" t="str" cm="1">
        <f t="array" ref="P5168">IF( $L5168, TRIM(_xll.IMDP("IR", $G$5&amp;$N5168, $G$6)), "" )</f>
        <v/>
      </c>
      <c r="Q5168" t="b" cm="1">
        <f t="array" ref="Q5168">IF(
    $U$1=1, AND($P5168&lt;&gt;"", $P5168&lt;&gt;"...", $P5168&lt;&gt;"입력오류"),
    IF(
        $U$18=1, AND($P5168&lt;&gt;"", $P5168&lt;&gt;"...", $P5168&lt;&gt;"입력오류", ISNUMBER(FIND(INDEX($T$2:$T$7,$U$1),$P5168))),
        IF(
            $U$17="기타", AND($P5168&lt;&gt;"", $P5168&lt;&gt;"...", $P5168&lt;&gt;"입력오류", NOT(ISNUMBER(FIND($T$21:$T$34,$P5168)))),
            AND($P5168&lt;&gt;"", $P5168&lt;&gt;"...", $P5168&lt;&gt;"입력오류", $T$19=$P5168)
        )
    )
)</f>
        <v>0</v>
      </c>
    </row>
    <row r="5169" spans="9:17">
      <c r="I5169">
        <f t="shared" si="241"/>
        <v>5168</v>
      </c>
      <c r="J5169">
        <f t="shared" si="242"/>
        <v>443</v>
      </c>
      <c r="K5169">
        <f t="shared" si="240"/>
        <v>3</v>
      </c>
      <c r="L5169" t="b">
        <f>COUNTIF($N$2:N5169, N5169)=1</f>
        <v>1</v>
      </c>
      <c r="M5169" s="37">
        <f>IF( $Q5169, MAX($M$1:M5168)+1, 0)</f>
        <v>0</v>
      </c>
      <c r="N5169" t="str" cm="1">
        <f t="array" ref="N5169">INDEX($A$9:$F$1048576, $J5169, $K5169 )</f>
        <v>KG114</v>
      </c>
      <c r="O5169" t="str" cm="1">
        <f t="array" ref="O5169">INDEX($B$9:$F$1048576, $J5169, $K5169 )</f>
        <v>지엠더원</v>
      </c>
      <c r="P5169" t="str" cm="1">
        <f t="array" ref="P5169">IF( $L5169, TRIM(_xll.IMDP("IR", $G$5&amp;$N5169, $G$6)), "" )</f>
        <v/>
      </c>
      <c r="Q5169" t="b" cm="1">
        <f t="array" ref="Q5169">IF(
    $U$1=1, AND($P5169&lt;&gt;"", $P5169&lt;&gt;"...", $P5169&lt;&gt;"입력오류"),
    IF(
        $U$18=1, AND($P5169&lt;&gt;"", $P5169&lt;&gt;"...", $P5169&lt;&gt;"입력오류", ISNUMBER(FIND(INDEX($T$2:$T$7,$U$1),$P5169))),
        IF(
            $U$17="기타", AND($P5169&lt;&gt;"", $P5169&lt;&gt;"...", $P5169&lt;&gt;"입력오류", NOT(ISNUMBER(FIND($T$21:$T$34,$P5169)))),
            AND($P5169&lt;&gt;"", $P5169&lt;&gt;"...", $P5169&lt;&gt;"입력오류", $T$19=$P5169)
        )
    )
)</f>
        <v>0</v>
      </c>
    </row>
    <row r="5170" spans="9:17">
      <c r="I5170">
        <f t="shared" si="241"/>
        <v>5169</v>
      </c>
      <c r="J5170">
        <f t="shared" si="242"/>
        <v>444</v>
      </c>
      <c r="K5170">
        <f t="shared" si="240"/>
        <v>3</v>
      </c>
      <c r="L5170" t="b">
        <f>COUNTIF($N$2:N5170, N5170)=1</f>
        <v>1</v>
      </c>
      <c r="M5170" s="37">
        <f>IF( $Q5170, MAX($M$1:M5169)+1, 0)</f>
        <v>0</v>
      </c>
      <c r="N5170" t="str" cm="1">
        <f t="array" ref="N5170">INDEX($A$9:$F$1048576, $J5170, $K5170 )</f>
        <v>KG125</v>
      </c>
      <c r="O5170" t="str" cm="1">
        <f t="array" ref="O5170">INDEX($B$9:$F$1048576, $J5170, $K5170 )</f>
        <v>마에스트로공덕</v>
      </c>
      <c r="P5170" t="str" cm="1">
        <f t="array" ref="P5170">IF( $L5170, TRIM(_xll.IMDP("IR", $G$5&amp;$N5170, $G$6)), "" )</f>
        <v/>
      </c>
      <c r="Q5170" t="b" cm="1">
        <f t="array" ref="Q5170">IF(
    $U$1=1, AND($P5170&lt;&gt;"", $P5170&lt;&gt;"...", $P5170&lt;&gt;"입력오류"),
    IF(
        $U$18=1, AND($P5170&lt;&gt;"", $P5170&lt;&gt;"...", $P5170&lt;&gt;"입력오류", ISNUMBER(FIND(INDEX($T$2:$T$7,$U$1),$P5170))),
        IF(
            $U$17="기타", AND($P5170&lt;&gt;"", $P5170&lt;&gt;"...", $P5170&lt;&gt;"입력오류", NOT(ISNUMBER(FIND($T$21:$T$34,$P5170)))),
            AND($P5170&lt;&gt;"", $P5170&lt;&gt;"...", $P5170&lt;&gt;"입력오류", $T$19=$P5170)
        )
    )
)</f>
        <v>0</v>
      </c>
    </row>
    <row r="5171" spans="9:17">
      <c r="I5171">
        <f t="shared" si="241"/>
        <v>5170</v>
      </c>
      <c r="J5171">
        <f t="shared" si="242"/>
        <v>445</v>
      </c>
      <c r="K5171">
        <f t="shared" si="240"/>
        <v>3</v>
      </c>
      <c r="L5171" t="b">
        <f>COUNTIF($N$2:N5171, N5171)=1</f>
        <v>1</v>
      </c>
      <c r="M5171" s="37">
        <f>IF( $Q5171, MAX($M$1:M5170)+1, 0)</f>
        <v>0</v>
      </c>
      <c r="N5171" t="str" cm="1">
        <f t="array" ref="N5171">INDEX($A$9:$F$1048576, $J5171, $K5171 )</f>
        <v>KG126</v>
      </c>
      <c r="O5171" t="str" cm="1">
        <f t="array" ref="O5171">INDEX($B$9:$F$1048576, $J5171, $K5171 )</f>
        <v>우리공덕제일차</v>
      </c>
      <c r="P5171" t="str" cm="1">
        <f t="array" ref="P5171">IF( $L5171, TRIM(_xll.IMDP("IR", $G$5&amp;$N5171, $G$6)), "" )</f>
        <v/>
      </c>
      <c r="Q5171" t="b" cm="1">
        <f t="array" ref="Q5171">IF(
    $U$1=1, AND($P5171&lt;&gt;"", $P5171&lt;&gt;"...", $P5171&lt;&gt;"입력오류"),
    IF(
        $U$18=1, AND($P5171&lt;&gt;"", $P5171&lt;&gt;"...", $P5171&lt;&gt;"입력오류", ISNUMBER(FIND(INDEX($T$2:$T$7,$U$1),$P5171))),
        IF(
            $U$17="기타", AND($P5171&lt;&gt;"", $P5171&lt;&gt;"...", $P5171&lt;&gt;"입력오류", NOT(ISNUMBER(FIND($T$21:$T$34,$P5171)))),
            AND($P5171&lt;&gt;"", $P5171&lt;&gt;"...", $P5171&lt;&gt;"입력오류", $T$19=$P5171)
        )
    )
)</f>
        <v>0</v>
      </c>
    </row>
    <row r="5172" spans="9:17">
      <c r="I5172">
        <f t="shared" si="241"/>
        <v>5171</v>
      </c>
      <c r="J5172">
        <f t="shared" si="242"/>
        <v>446</v>
      </c>
      <c r="K5172">
        <f t="shared" si="240"/>
        <v>3</v>
      </c>
      <c r="L5172" t="b">
        <f>COUNTIF($N$2:N5172, N5172)=1</f>
        <v>1</v>
      </c>
      <c r="M5172" s="37">
        <f>IF( $Q5172, MAX($M$1:M5171)+1, 0)</f>
        <v>0</v>
      </c>
      <c r="N5172" t="str" cm="1">
        <f t="array" ref="N5172">INDEX($A$9:$F$1048576, $J5172, $K5172 )</f>
        <v>KG133</v>
      </c>
      <c r="O5172" t="str" cm="1">
        <f t="array" ref="O5172">INDEX($B$9:$F$1048576, $J5172, $K5172 )</f>
        <v>그래스랜즈제이차</v>
      </c>
      <c r="P5172" t="str" cm="1">
        <f t="array" ref="P5172">IF( $L5172, TRIM(_xll.IMDP("IR", $G$5&amp;$N5172, $G$6)), "" )</f>
        <v/>
      </c>
      <c r="Q5172" t="b" cm="1">
        <f t="array" ref="Q5172">IF(
    $U$1=1, AND($P5172&lt;&gt;"", $P5172&lt;&gt;"...", $P5172&lt;&gt;"입력오류"),
    IF(
        $U$18=1, AND($P5172&lt;&gt;"", $P5172&lt;&gt;"...", $P5172&lt;&gt;"입력오류", ISNUMBER(FIND(INDEX($T$2:$T$7,$U$1),$P5172))),
        IF(
            $U$17="기타", AND($P5172&lt;&gt;"", $P5172&lt;&gt;"...", $P5172&lt;&gt;"입력오류", NOT(ISNUMBER(FIND($T$21:$T$34,$P5172)))),
            AND($P5172&lt;&gt;"", $P5172&lt;&gt;"...", $P5172&lt;&gt;"입력오류", $T$19=$P5172)
        )
    )
)</f>
        <v>0</v>
      </c>
    </row>
    <row r="5173" spans="9:17">
      <c r="I5173">
        <f t="shared" si="241"/>
        <v>5172</v>
      </c>
      <c r="J5173">
        <f t="shared" si="242"/>
        <v>447</v>
      </c>
      <c r="K5173">
        <f t="shared" si="240"/>
        <v>3</v>
      </c>
      <c r="L5173" t="b">
        <f>COUNTIF($N$2:N5173, N5173)=1</f>
        <v>1</v>
      </c>
      <c r="M5173" s="37">
        <f>IF( $Q5173, MAX($M$1:M5172)+1, 0)</f>
        <v>0</v>
      </c>
      <c r="N5173" t="str" cm="1">
        <f t="array" ref="N5173">INDEX($A$9:$F$1048576, $J5173, $K5173 )</f>
        <v>KG135</v>
      </c>
      <c r="O5173" t="str" cm="1">
        <f t="array" ref="O5173">INDEX($B$9:$F$1048576, $J5173, $K5173 )</f>
        <v>케이비에이치제육차</v>
      </c>
      <c r="P5173" t="str" cm="1">
        <f t="array" ref="P5173">IF( $L5173, TRIM(_xll.IMDP("IR", $G$5&amp;$N5173, $G$6)), "" )</f>
        <v/>
      </c>
      <c r="Q5173" t="b" cm="1">
        <f t="array" ref="Q5173">IF(
    $U$1=1, AND($P5173&lt;&gt;"", $P5173&lt;&gt;"...", $P5173&lt;&gt;"입력오류"),
    IF(
        $U$18=1, AND($P5173&lt;&gt;"", $P5173&lt;&gt;"...", $P5173&lt;&gt;"입력오류", ISNUMBER(FIND(INDEX($T$2:$T$7,$U$1),$P5173))),
        IF(
            $U$17="기타", AND($P5173&lt;&gt;"", $P5173&lt;&gt;"...", $P5173&lt;&gt;"입력오류", NOT(ISNUMBER(FIND($T$21:$T$34,$P5173)))),
            AND($P5173&lt;&gt;"", $P5173&lt;&gt;"...", $P5173&lt;&gt;"입력오류", $T$19=$P5173)
        )
    )
)</f>
        <v>0</v>
      </c>
    </row>
    <row r="5174" spans="9:17">
      <c r="I5174">
        <f t="shared" si="241"/>
        <v>5173</v>
      </c>
      <c r="J5174">
        <f t="shared" si="242"/>
        <v>448</v>
      </c>
      <c r="K5174">
        <f t="shared" si="240"/>
        <v>3</v>
      </c>
      <c r="L5174" t="b">
        <f>COUNTIF($N$2:N5174, N5174)=1</f>
        <v>1</v>
      </c>
      <c r="M5174" s="37">
        <f>IF( $Q5174, MAX($M$1:M5173)+1, 0)</f>
        <v>0</v>
      </c>
      <c r="N5174" t="str" cm="1">
        <f t="array" ref="N5174">INDEX($A$9:$F$1048576, $J5174, $K5174 )</f>
        <v>KG153</v>
      </c>
      <c r="O5174" t="str" cm="1">
        <f t="array" ref="O5174">INDEX($B$9:$F$1048576, $J5174, $K5174 )</f>
        <v>엔에이치현중홀딩스</v>
      </c>
      <c r="P5174" t="str" cm="1">
        <f t="array" ref="P5174">IF( $L5174, TRIM(_xll.IMDP("IR", $G$5&amp;$N5174, $G$6)), "" )</f>
        <v/>
      </c>
      <c r="Q5174" t="b" cm="1">
        <f t="array" ref="Q5174">IF(
    $U$1=1, AND($P5174&lt;&gt;"", $P5174&lt;&gt;"...", $P5174&lt;&gt;"입력오류"),
    IF(
        $U$18=1, AND($P5174&lt;&gt;"", $P5174&lt;&gt;"...", $P5174&lt;&gt;"입력오류", ISNUMBER(FIND(INDEX($T$2:$T$7,$U$1),$P5174))),
        IF(
            $U$17="기타", AND($P5174&lt;&gt;"", $P5174&lt;&gt;"...", $P5174&lt;&gt;"입력오류", NOT(ISNUMBER(FIND($T$21:$T$34,$P5174)))),
            AND($P5174&lt;&gt;"", $P5174&lt;&gt;"...", $P5174&lt;&gt;"입력오류", $T$19=$P5174)
        )
    )
)</f>
        <v>0</v>
      </c>
    </row>
    <row r="5175" spans="9:17">
      <c r="I5175">
        <f t="shared" si="241"/>
        <v>5174</v>
      </c>
      <c r="J5175">
        <f t="shared" si="242"/>
        <v>449</v>
      </c>
      <c r="K5175">
        <f t="shared" si="240"/>
        <v>3</v>
      </c>
      <c r="L5175" t="b">
        <f>COUNTIF($N$2:N5175, N5175)=1</f>
        <v>1</v>
      </c>
      <c r="M5175" s="37">
        <f>IF( $Q5175, MAX($M$1:M5174)+1, 0)</f>
        <v>0</v>
      </c>
      <c r="N5175" t="str" cm="1">
        <f t="array" ref="N5175">INDEX($A$9:$F$1048576, $J5175, $K5175 )</f>
        <v>KG164</v>
      </c>
      <c r="O5175" t="str" cm="1">
        <f t="array" ref="O5175">INDEX($B$9:$F$1048576, $J5175, $K5175 )</f>
        <v>나인벨류제일차</v>
      </c>
      <c r="P5175" t="str" cm="1">
        <f t="array" ref="P5175">IF( $L5175, TRIM(_xll.IMDP("IR", $G$5&amp;$N5175, $G$6)), "" )</f>
        <v/>
      </c>
      <c r="Q5175" t="b" cm="1">
        <f t="array" ref="Q5175">IF(
    $U$1=1, AND($P5175&lt;&gt;"", $P5175&lt;&gt;"...", $P5175&lt;&gt;"입력오류"),
    IF(
        $U$18=1, AND($P5175&lt;&gt;"", $P5175&lt;&gt;"...", $P5175&lt;&gt;"입력오류", ISNUMBER(FIND(INDEX($T$2:$T$7,$U$1),$P5175))),
        IF(
            $U$17="기타", AND($P5175&lt;&gt;"", $P5175&lt;&gt;"...", $P5175&lt;&gt;"입력오류", NOT(ISNUMBER(FIND($T$21:$T$34,$P5175)))),
            AND($P5175&lt;&gt;"", $P5175&lt;&gt;"...", $P5175&lt;&gt;"입력오류", $T$19=$P5175)
        )
    )
)</f>
        <v>0</v>
      </c>
    </row>
    <row r="5176" spans="9:17">
      <c r="I5176">
        <f t="shared" si="241"/>
        <v>5175</v>
      </c>
      <c r="J5176">
        <f t="shared" si="242"/>
        <v>450</v>
      </c>
      <c r="K5176">
        <f t="shared" si="240"/>
        <v>3</v>
      </c>
      <c r="L5176" t="b">
        <f>COUNTIF($N$2:N5176, N5176)=1</f>
        <v>1</v>
      </c>
      <c r="M5176" s="37">
        <f>IF( $Q5176, MAX($M$1:M5175)+1, 0)</f>
        <v>0</v>
      </c>
      <c r="N5176" t="str" cm="1">
        <f t="array" ref="N5176">INDEX($A$9:$F$1048576, $J5176, $K5176 )</f>
        <v>KG165</v>
      </c>
      <c r="O5176" t="str" cm="1">
        <f t="array" ref="O5176">INDEX($B$9:$F$1048576, $J5176, $K5176 )</f>
        <v>범어랜드마크제이차</v>
      </c>
      <c r="P5176" t="str" cm="1">
        <f t="array" ref="P5176">IF( $L5176, TRIM(_xll.IMDP("IR", $G$5&amp;$N5176, $G$6)), "" )</f>
        <v/>
      </c>
      <c r="Q5176" t="b" cm="1">
        <f t="array" ref="Q5176">IF(
    $U$1=1, AND($P5176&lt;&gt;"", $P5176&lt;&gt;"...", $P5176&lt;&gt;"입력오류"),
    IF(
        $U$18=1, AND($P5176&lt;&gt;"", $P5176&lt;&gt;"...", $P5176&lt;&gt;"입력오류", ISNUMBER(FIND(INDEX($T$2:$T$7,$U$1),$P5176))),
        IF(
            $U$17="기타", AND($P5176&lt;&gt;"", $P5176&lt;&gt;"...", $P5176&lt;&gt;"입력오류", NOT(ISNUMBER(FIND($T$21:$T$34,$P5176)))),
            AND($P5176&lt;&gt;"", $P5176&lt;&gt;"...", $P5176&lt;&gt;"입력오류", $T$19=$P5176)
        )
    )
)</f>
        <v>0</v>
      </c>
    </row>
    <row r="5177" spans="9:17">
      <c r="I5177">
        <f t="shared" si="241"/>
        <v>5176</v>
      </c>
      <c r="J5177">
        <f t="shared" si="242"/>
        <v>451</v>
      </c>
      <c r="K5177">
        <f t="shared" si="240"/>
        <v>3</v>
      </c>
      <c r="L5177" t="b">
        <f>COUNTIF($N$2:N5177, N5177)=1</f>
        <v>1</v>
      </c>
      <c r="M5177" s="37">
        <f>IF( $Q5177, MAX($M$1:M5176)+1, 0)</f>
        <v>0</v>
      </c>
      <c r="N5177" t="str" cm="1">
        <f t="array" ref="N5177">INDEX($A$9:$F$1048576, $J5177, $K5177 )</f>
        <v>KG181</v>
      </c>
      <c r="O5177" t="str" cm="1">
        <f t="array" ref="O5177">INDEX($B$9:$F$1048576, $J5177, $K5177 )</f>
        <v>에이에스티제이차</v>
      </c>
      <c r="P5177" t="str" cm="1">
        <f t="array" ref="P5177">IF( $L5177, TRIM(_xll.IMDP("IR", $G$5&amp;$N5177, $G$6)), "" )</f>
        <v/>
      </c>
      <c r="Q5177" t="b" cm="1">
        <f t="array" ref="Q5177">IF(
    $U$1=1, AND($P5177&lt;&gt;"", $P5177&lt;&gt;"...", $P5177&lt;&gt;"입력오류"),
    IF(
        $U$18=1, AND($P5177&lt;&gt;"", $P5177&lt;&gt;"...", $P5177&lt;&gt;"입력오류", ISNUMBER(FIND(INDEX($T$2:$T$7,$U$1),$P5177))),
        IF(
            $U$17="기타", AND($P5177&lt;&gt;"", $P5177&lt;&gt;"...", $P5177&lt;&gt;"입력오류", NOT(ISNUMBER(FIND($T$21:$T$34,$P5177)))),
            AND($P5177&lt;&gt;"", $P5177&lt;&gt;"...", $P5177&lt;&gt;"입력오류", $T$19=$P5177)
        )
    )
)</f>
        <v>0</v>
      </c>
    </row>
    <row r="5178" spans="9:17">
      <c r="I5178">
        <f t="shared" si="241"/>
        <v>5177</v>
      </c>
      <c r="J5178">
        <f t="shared" si="242"/>
        <v>452</v>
      </c>
      <c r="K5178">
        <f t="shared" si="240"/>
        <v>3</v>
      </c>
      <c r="L5178" t="b">
        <f>COUNTIF($N$2:N5178, N5178)=1</f>
        <v>1</v>
      </c>
      <c r="M5178" s="37">
        <f>IF( $Q5178, MAX($M$1:M5177)+1, 0)</f>
        <v>0</v>
      </c>
      <c r="N5178" t="str" cm="1">
        <f t="array" ref="N5178">INDEX($A$9:$F$1048576, $J5178, $K5178 )</f>
        <v>KG193</v>
      </c>
      <c r="O5178" t="str" cm="1">
        <f t="array" ref="O5178">INDEX($B$9:$F$1048576, $J5178, $K5178 )</f>
        <v>에코드림제일차</v>
      </c>
      <c r="P5178" t="str" cm="1">
        <f t="array" ref="P5178">IF( $L5178, TRIM(_xll.IMDP("IR", $G$5&amp;$N5178, $G$6)), "" )</f>
        <v/>
      </c>
      <c r="Q5178" t="b" cm="1">
        <f t="array" ref="Q5178">IF(
    $U$1=1, AND($P5178&lt;&gt;"", $P5178&lt;&gt;"...", $P5178&lt;&gt;"입력오류"),
    IF(
        $U$18=1, AND($P5178&lt;&gt;"", $P5178&lt;&gt;"...", $P5178&lt;&gt;"입력오류", ISNUMBER(FIND(INDEX($T$2:$T$7,$U$1),$P5178))),
        IF(
            $U$17="기타", AND($P5178&lt;&gt;"", $P5178&lt;&gt;"...", $P5178&lt;&gt;"입력오류", NOT(ISNUMBER(FIND($T$21:$T$34,$P5178)))),
            AND($P5178&lt;&gt;"", $P5178&lt;&gt;"...", $P5178&lt;&gt;"입력오류", $T$19=$P5178)
        )
    )
)</f>
        <v>0</v>
      </c>
    </row>
    <row r="5179" spans="9:17">
      <c r="I5179">
        <f t="shared" si="241"/>
        <v>5178</v>
      </c>
      <c r="J5179">
        <f t="shared" si="242"/>
        <v>453</v>
      </c>
      <c r="K5179">
        <f t="shared" si="240"/>
        <v>3</v>
      </c>
      <c r="L5179" t="b">
        <f>COUNTIF($N$2:N5179, N5179)=1</f>
        <v>1</v>
      </c>
      <c r="M5179" s="37">
        <f>IF( $Q5179, MAX($M$1:M5178)+1, 0)</f>
        <v>0</v>
      </c>
      <c r="N5179" t="str" cm="1">
        <f t="array" ref="N5179">INDEX($A$9:$F$1048576, $J5179, $K5179 )</f>
        <v>KG195</v>
      </c>
      <c r="O5179" t="str" cm="1">
        <f t="array" ref="O5179">INDEX($B$9:$F$1048576, $J5179, $K5179 )</f>
        <v>우리에이치더블유제일차</v>
      </c>
      <c r="P5179" t="str" cm="1">
        <f t="array" ref="P5179">IF( $L5179, TRIM(_xll.IMDP("IR", $G$5&amp;$N5179, $G$6)), "" )</f>
        <v/>
      </c>
      <c r="Q5179" t="b" cm="1">
        <f t="array" ref="Q5179">IF(
    $U$1=1, AND($P5179&lt;&gt;"", $P5179&lt;&gt;"...", $P5179&lt;&gt;"입력오류"),
    IF(
        $U$18=1, AND($P5179&lt;&gt;"", $P5179&lt;&gt;"...", $P5179&lt;&gt;"입력오류", ISNUMBER(FIND(INDEX($T$2:$T$7,$U$1),$P5179))),
        IF(
            $U$17="기타", AND($P5179&lt;&gt;"", $P5179&lt;&gt;"...", $P5179&lt;&gt;"입력오류", NOT(ISNUMBER(FIND($T$21:$T$34,$P5179)))),
            AND($P5179&lt;&gt;"", $P5179&lt;&gt;"...", $P5179&lt;&gt;"입력오류", $T$19=$P5179)
        )
    )
)</f>
        <v>0</v>
      </c>
    </row>
    <row r="5180" spans="9:17">
      <c r="I5180">
        <f t="shared" si="241"/>
        <v>5179</v>
      </c>
      <c r="J5180">
        <f t="shared" si="242"/>
        <v>454</v>
      </c>
      <c r="K5180">
        <f t="shared" si="240"/>
        <v>3</v>
      </c>
      <c r="L5180" t="b">
        <f>COUNTIF($N$2:N5180, N5180)=1</f>
        <v>1</v>
      </c>
      <c r="M5180" s="37">
        <f>IF( $Q5180, MAX($M$1:M5179)+1, 0)</f>
        <v>0</v>
      </c>
      <c r="N5180" t="str" cm="1">
        <f t="array" ref="N5180">INDEX($A$9:$F$1048576, $J5180, $K5180 )</f>
        <v>KG196</v>
      </c>
      <c r="O5180" t="str" cm="1">
        <f t="array" ref="O5180">INDEX($B$9:$F$1048576, $J5180, $K5180 )</f>
        <v>글로벌솔루션제십차</v>
      </c>
      <c r="P5180" t="str" cm="1">
        <f t="array" ref="P5180">IF( $L5180, TRIM(_xll.IMDP("IR", $G$5&amp;$N5180, $G$6)), "" )</f>
        <v/>
      </c>
      <c r="Q5180" t="b" cm="1">
        <f t="array" ref="Q5180">IF(
    $U$1=1, AND($P5180&lt;&gt;"", $P5180&lt;&gt;"...", $P5180&lt;&gt;"입력오류"),
    IF(
        $U$18=1, AND($P5180&lt;&gt;"", $P5180&lt;&gt;"...", $P5180&lt;&gt;"입력오류", ISNUMBER(FIND(INDEX($T$2:$T$7,$U$1),$P5180))),
        IF(
            $U$17="기타", AND($P5180&lt;&gt;"", $P5180&lt;&gt;"...", $P5180&lt;&gt;"입력오류", NOT(ISNUMBER(FIND($T$21:$T$34,$P5180)))),
            AND($P5180&lt;&gt;"", $P5180&lt;&gt;"...", $P5180&lt;&gt;"입력오류", $T$19=$P5180)
        )
    )
)</f>
        <v>0</v>
      </c>
    </row>
    <row r="5181" spans="9:17">
      <c r="I5181">
        <f t="shared" si="241"/>
        <v>5180</v>
      </c>
      <c r="J5181">
        <f t="shared" si="242"/>
        <v>455</v>
      </c>
      <c r="K5181">
        <f t="shared" si="240"/>
        <v>3</v>
      </c>
      <c r="L5181" t="b">
        <f>COUNTIF($N$2:N5181, N5181)=1</f>
        <v>1</v>
      </c>
      <c r="M5181" s="37">
        <f>IF( $Q5181, MAX($M$1:M5180)+1, 0)</f>
        <v>0</v>
      </c>
      <c r="N5181" t="str" cm="1">
        <f t="array" ref="N5181">INDEX($A$9:$F$1048576, $J5181, $K5181 )</f>
        <v>KG208</v>
      </c>
      <c r="O5181" t="str" cm="1">
        <f t="array" ref="O5181">INDEX($B$9:$F$1048576, $J5181, $K5181 )</f>
        <v>에이치에스에프제팔차</v>
      </c>
      <c r="P5181" t="str" cm="1">
        <f t="array" ref="P5181">IF( $L5181, TRIM(_xll.IMDP("IR", $G$5&amp;$N5181, $G$6)), "" )</f>
        <v/>
      </c>
      <c r="Q5181" t="b" cm="1">
        <f t="array" ref="Q5181">IF(
    $U$1=1, AND($P5181&lt;&gt;"", $P5181&lt;&gt;"...", $P5181&lt;&gt;"입력오류"),
    IF(
        $U$18=1, AND($P5181&lt;&gt;"", $P5181&lt;&gt;"...", $P5181&lt;&gt;"입력오류", ISNUMBER(FIND(INDEX($T$2:$T$7,$U$1),$P5181))),
        IF(
            $U$17="기타", AND($P5181&lt;&gt;"", $P5181&lt;&gt;"...", $P5181&lt;&gt;"입력오류", NOT(ISNUMBER(FIND($T$21:$T$34,$P5181)))),
            AND($P5181&lt;&gt;"", $P5181&lt;&gt;"...", $P5181&lt;&gt;"입력오류", $T$19=$P5181)
        )
    )
)</f>
        <v>0</v>
      </c>
    </row>
    <row r="5182" spans="9:17">
      <c r="I5182">
        <f t="shared" si="241"/>
        <v>5181</v>
      </c>
      <c r="J5182">
        <f t="shared" si="242"/>
        <v>456</v>
      </c>
      <c r="K5182">
        <f t="shared" si="240"/>
        <v>3</v>
      </c>
      <c r="L5182" t="b">
        <f>COUNTIF($N$2:N5182, N5182)=1</f>
        <v>1</v>
      </c>
      <c r="M5182" s="37">
        <f>IF( $Q5182, MAX($M$1:M5181)+1, 0)</f>
        <v>0</v>
      </c>
      <c r="N5182" t="str" cm="1">
        <f t="array" ref="N5182">INDEX($A$9:$F$1048576, $J5182, $K5182 )</f>
        <v>KG213</v>
      </c>
      <c r="O5182" t="str" cm="1">
        <f t="array" ref="O5182">INDEX($B$9:$F$1048576, $J5182, $K5182 )</f>
        <v>지아이비대명제일차</v>
      </c>
      <c r="P5182" t="str" cm="1">
        <f t="array" ref="P5182">IF( $L5182, TRIM(_xll.IMDP("IR", $G$5&amp;$N5182, $G$6)), "" )</f>
        <v/>
      </c>
      <c r="Q5182" t="b" cm="1">
        <f t="array" ref="Q5182">IF(
    $U$1=1, AND($P5182&lt;&gt;"", $P5182&lt;&gt;"...", $P5182&lt;&gt;"입력오류"),
    IF(
        $U$18=1, AND($P5182&lt;&gt;"", $P5182&lt;&gt;"...", $P5182&lt;&gt;"입력오류", ISNUMBER(FIND(INDEX($T$2:$T$7,$U$1),$P5182))),
        IF(
            $U$17="기타", AND($P5182&lt;&gt;"", $P5182&lt;&gt;"...", $P5182&lt;&gt;"입력오류", NOT(ISNUMBER(FIND($T$21:$T$34,$P5182)))),
            AND($P5182&lt;&gt;"", $P5182&lt;&gt;"...", $P5182&lt;&gt;"입력오류", $T$19=$P5182)
        )
    )
)</f>
        <v>0</v>
      </c>
    </row>
    <row r="5183" spans="9:17">
      <c r="I5183">
        <f t="shared" si="241"/>
        <v>5182</v>
      </c>
      <c r="J5183">
        <f t="shared" si="242"/>
        <v>457</v>
      </c>
      <c r="K5183">
        <f t="shared" si="240"/>
        <v>3</v>
      </c>
      <c r="L5183" t="b">
        <f>COUNTIF($N$2:N5183, N5183)=1</f>
        <v>1</v>
      </c>
      <c r="M5183" s="37">
        <f>IF( $Q5183, MAX($M$1:M5182)+1, 0)</f>
        <v>0</v>
      </c>
      <c r="N5183" t="str" cm="1">
        <f t="array" ref="N5183">INDEX($A$9:$F$1048576, $J5183, $K5183 )</f>
        <v>KG221</v>
      </c>
      <c r="O5183" t="str" cm="1">
        <f t="array" ref="O5183">INDEX($B$9:$F$1048576, $J5183, $K5183 )</f>
        <v>엠디프라임제삼차</v>
      </c>
      <c r="P5183" t="str" cm="1">
        <f t="array" ref="P5183">IF( $L5183, TRIM(_xll.IMDP("IR", $G$5&amp;$N5183, $G$6)), "" )</f>
        <v/>
      </c>
      <c r="Q5183" t="b" cm="1">
        <f t="array" ref="Q5183">IF(
    $U$1=1, AND($P5183&lt;&gt;"", $P5183&lt;&gt;"...", $P5183&lt;&gt;"입력오류"),
    IF(
        $U$18=1, AND($P5183&lt;&gt;"", $P5183&lt;&gt;"...", $P5183&lt;&gt;"입력오류", ISNUMBER(FIND(INDEX($T$2:$T$7,$U$1),$P5183))),
        IF(
            $U$17="기타", AND($P5183&lt;&gt;"", $P5183&lt;&gt;"...", $P5183&lt;&gt;"입력오류", NOT(ISNUMBER(FIND($T$21:$T$34,$P5183)))),
            AND($P5183&lt;&gt;"", $P5183&lt;&gt;"...", $P5183&lt;&gt;"입력오류", $T$19=$P5183)
        )
    )
)</f>
        <v>0</v>
      </c>
    </row>
    <row r="5184" spans="9:17">
      <c r="I5184">
        <f t="shared" si="241"/>
        <v>5183</v>
      </c>
      <c r="J5184">
        <f t="shared" si="242"/>
        <v>458</v>
      </c>
      <c r="K5184">
        <f t="shared" si="240"/>
        <v>3</v>
      </c>
      <c r="L5184" t="b">
        <f>COUNTIF($N$2:N5184, N5184)=1</f>
        <v>1</v>
      </c>
      <c r="M5184" s="37">
        <f>IF( $Q5184, MAX($M$1:M5183)+1, 0)</f>
        <v>0</v>
      </c>
      <c r="N5184" t="str" cm="1">
        <f t="array" ref="N5184">INDEX($A$9:$F$1048576, $J5184, $K5184 )</f>
        <v>KG229</v>
      </c>
      <c r="O5184" t="str" cm="1">
        <f t="array" ref="O5184">INDEX($B$9:$F$1048576, $J5184, $K5184 )</f>
        <v>에스알월드제삼차</v>
      </c>
      <c r="P5184" t="str" cm="1">
        <f t="array" ref="P5184">IF( $L5184, TRIM(_xll.IMDP("IR", $G$5&amp;$N5184, $G$6)), "" )</f>
        <v/>
      </c>
      <c r="Q5184" t="b" cm="1">
        <f t="array" ref="Q5184">IF(
    $U$1=1, AND($P5184&lt;&gt;"", $P5184&lt;&gt;"...", $P5184&lt;&gt;"입력오류"),
    IF(
        $U$18=1, AND($P5184&lt;&gt;"", $P5184&lt;&gt;"...", $P5184&lt;&gt;"입력오류", ISNUMBER(FIND(INDEX($T$2:$T$7,$U$1),$P5184))),
        IF(
            $U$17="기타", AND($P5184&lt;&gt;"", $P5184&lt;&gt;"...", $P5184&lt;&gt;"입력오류", NOT(ISNUMBER(FIND($T$21:$T$34,$P5184)))),
            AND($P5184&lt;&gt;"", $P5184&lt;&gt;"...", $P5184&lt;&gt;"입력오류", $T$19=$P5184)
        )
    )
)</f>
        <v>0</v>
      </c>
    </row>
    <row r="5185" spans="9:17">
      <c r="I5185">
        <f t="shared" si="241"/>
        <v>5184</v>
      </c>
      <c r="J5185">
        <f t="shared" si="242"/>
        <v>459</v>
      </c>
      <c r="K5185">
        <f t="shared" si="240"/>
        <v>3</v>
      </c>
      <c r="L5185" t="b">
        <f>COUNTIF($N$2:N5185, N5185)=1</f>
        <v>1</v>
      </c>
      <c r="M5185" s="37">
        <f>IF( $Q5185, MAX($M$1:M5184)+1, 0)</f>
        <v>0</v>
      </c>
      <c r="N5185" t="str" cm="1">
        <f t="array" ref="N5185">INDEX($A$9:$F$1048576, $J5185, $K5185 )</f>
        <v>KG232</v>
      </c>
      <c r="O5185" t="str" cm="1">
        <f t="array" ref="O5185">INDEX($B$9:$F$1048576, $J5185, $K5185 )</f>
        <v>랜드마크경산제일차</v>
      </c>
      <c r="P5185" t="str" cm="1">
        <f t="array" ref="P5185">IF( $L5185, TRIM(_xll.IMDP("IR", $G$5&amp;$N5185, $G$6)), "" )</f>
        <v/>
      </c>
      <c r="Q5185" t="b" cm="1">
        <f t="array" ref="Q5185">IF(
    $U$1=1, AND($P5185&lt;&gt;"", $P5185&lt;&gt;"...", $P5185&lt;&gt;"입력오류"),
    IF(
        $U$18=1, AND($P5185&lt;&gt;"", $P5185&lt;&gt;"...", $P5185&lt;&gt;"입력오류", ISNUMBER(FIND(INDEX($T$2:$T$7,$U$1),$P5185))),
        IF(
            $U$17="기타", AND($P5185&lt;&gt;"", $P5185&lt;&gt;"...", $P5185&lt;&gt;"입력오류", NOT(ISNUMBER(FIND($T$21:$T$34,$P5185)))),
            AND($P5185&lt;&gt;"", $P5185&lt;&gt;"...", $P5185&lt;&gt;"입력오류", $T$19=$P5185)
        )
    )
)</f>
        <v>0</v>
      </c>
    </row>
    <row r="5186" spans="9:17">
      <c r="I5186">
        <f t="shared" si="241"/>
        <v>5185</v>
      </c>
      <c r="J5186">
        <f t="shared" si="242"/>
        <v>460</v>
      </c>
      <c r="K5186">
        <f t="shared" ref="K5186:K5249" si="243">IF( $I5186&gt;$G$4, NA(), IF($I5186&gt;$G$3, 5, IF($I5186&gt;$G$2, 3, 1 ) ) )</f>
        <v>3</v>
      </c>
      <c r="L5186" t="b">
        <f>COUNTIF($N$2:N5186, N5186)=1</f>
        <v>1</v>
      </c>
      <c r="M5186" s="37">
        <f>IF( $Q5186, MAX($M$1:M5185)+1, 0)</f>
        <v>0</v>
      </c>
      <c r="N5186" t="str" cm="1">
        <f t="array" ref="N5186">INDEX($A$9:$F$1048576, $J5186, $K5186 )</f>
        <v>KG257</v>
      </c>
      <c r="O5186" t="str" cm="1">
        <f t="array" ref="O5186">INDEX($B$9:$F$1048576, $J5186, $K5186 )</f>
        <v>기은센구조화제십이차</v>
      </c>
      <c r="P5186" t="str" cm="1">
        <f t="array" ref="P5186">IF( $L5186, TRIM(_xll.IMDP("IR", $G$5&amp;$N5186, $G$6)), "" )</f>
        <v/>
      </c>
      <c r="Q5186" t="b" cm="1">
        <f t="array" ref="Q5186">IF(
    $U$1=1, AND($P5186&lt;&gt;"", $P5186&lt;&gt;"...", $P5186&lt;&gt;"입력오류"),
    IF(
        $U$18=1, AND($P5186&lt;&gt;"", $P5186&lt;&gt;"...", $P5186&lt;&gt;"입력오류", ISNUMBER(FIND(INDEX($T$2:$T$7,$U$1),$P5186))),
        IF(
            $U$17="기타", AND($P5186&lt;&gt;"", $P5186&lt;&gt;"...", $P5186&lt;&gt;"입력오류", NOT(ISNUMBER(FIND($T$21:$T$34,$P5186)))),
            AND($P5186&lt;&gt;"", $P5186&lt;&gt;"...", $P5186&lt;&gt;"입력오류", $T$19=$P5186)
        )
    )
)</f>
        <v>0</v>
      </c>
    </row>
    <row r="5187" spans="9:17">
      <c r="I5187">
        <f t="shared" ref="I5187:I5250" si="244">ROW()-1</f>
        <v>5186</v>
      </c>
      <c r="J5187">
        <f t="shared" ref="J5187:J5250" si="245">IF( $I5187&gt;$G$4, NA(), IF($I5187&gt;$G$3, $I5187-$G$3, IF($I5187&gt;$G$2, $I5187-$G$2, $I5187 ) ) )</f>
        <v>461</v>
      </c>
      <c r="K5187">
        <f t="shared" si="243"/>
        <v>3</v>
      </c>
      <c r="L5187" t="b">
        <f>COUNTIF($N$2:N5187, N5187)=1</f>
        <v>1</v>
      </c>
      <c r="M5187" s="37">
        <f>IF( $Q5187, MAX($M$1:M5186)+1, 0)</f>
        <v>0</v>
      </c>
      <c r="N5187" t="str" cm="1">
        <f t="array" ref="N5187">INDEX($A$9:$F$1048576, $J5187, $K5187 )</f>
        <v>KG272</v>
      </c>
      <c r="O5187" t="str" cm="1">
        <f t="array" ref="O5187">INDEX($B$9:$F$1048576, $J5187, $K5187 )</f>
        <v>선천제이차</v>
      </c>
      <c r="P5187" t="str" cm="1">
        <f t="array" ref="P5187">IF( $L5187, TRIM(_xll.IMDP("IR", $G$5&amp;$N5187, $G$6)), "" )</f>
        <v/>
      </c>
      <c r="Q5187" t="b" cm="1">
        <f t="array" ref="Q5187">IF(
    $U$1=1, AND($P5187&lt;&gt;"", $P5187&lt;&gt;"...", $P5187&lt;&gt;"입력오류"),
    IF(
        $U$18=1, AND($P5187&lt;&gt;"", $P5187&lt;&gt;"...", $P5187&lt;&gt;"입력오류", ISNUMBER(FIND(INDEX($T$2:$T$7,$U$1),$P5187))),
        IF(
            $U$17="기타", AND($P5187&lt;&gt;"", $P5187&lt;&gt;"...", $P5187&lt;&gt;"입력오류", NOT(ISNUMBER(FIND($T$21:$T$34,$P5187)))),
            AND($P5187&lt;&gt;"", $P5187&lt;&gt;"...", $P5187&lt;&gt;"입력오류", $T$19=$P5187)
        )
    )
)</f>
        <v>0</v>
      </c>
    </row>
    <row r="5188" spans="9:17">
      <c r="I5188">
        <f t="shared" si="244"/>
        <v>5187</v>
      </c>
      <c r="J5188">
        <f t="shared" si="245"/>
        <v>462</v>
      </c>
      <c r="K5188">
        <f t="shared" si="243"/>
        <v>3</v>
      </c>
      <c r="L5188" t="b">
        <f>COUNTIF($N$2:N5188, N5188)=1</f>
        <v>1</v>
      </c>
      <c r="M5188" s="37">
        <f>IF( $Q5188, MAX($M$1:M5187)+1, 0)</f>
        <v>0</v>
      </c>
      <c r="N5188" t="str" cm="1">
        <f t="array" ref="N5188">INDEX($A$9:$F$1048576, $J5188, $K5188 )</f>
        <v>KG301</v>
      </c>
      <c r="O5188" t="str" cm="1">
        <f t="array" ref="O5188">INDEX($B$9:$F$1048576, $J5188, $K5188 )</f>
        <v>씨에스파트너쉽2019의1</v>
      </c>
      <c r="P5188" t="str" cm="1">
        <f t="array" ref="P5188">IF( $L5188, TRIM(_xll.IMDP("IR", $G$5&amp;$N5188, $G$6)), "" )</f>
        <v/>
      </c>
      <c r="Q5188" t="b" cm="1">
        <f t="array" ref="Q5188">IF(
    $U$1=1, AND($P5188&lt;&gt;"", $P5188&lt;&gt;"...", $P5188&lt;&gt;"입력오류"),
    IF(
        $U$18=1, AND($P5188&lt;&gt;"", $P5188&lt;&gt;"...", $P5188&lt;&gt;"입력오류", ISNUMBER(FIND(INDEX($T$2:$T$7,$U$1),$P5188))),
        IF(
            $U$17="기타", AND($P5188&lt;&gt;"", $P5188&lt;&gt;"...", $P5188&lt;&gt;"입력오류", NOT(ISNUMBER(FIND($T$21:$T$34,$P5188)))),
            AND($P5188&lt;&gt;"", $P5188&lt;&gt;"...", $P5188&lt;&gt;"입력오류", $T$19=$P5188)
        )
    )
)</f>
        <v>0</v>
      </c>
    </row>
    <row r="5189" spans="9:17">
      <c r="I5189">
        <f t="shared" si="244"/>
        <v>5188</v>
      </c>
      <c r="J5189">
        <f t="shared" si="245"/>
        <v>463</v>
      </c>
      <c r="K5189">
        <f t="shared" si="243"/>
        <v>3</v>
      </c>
      <c r="L5189" t="b">
        <f>COUNTIF($N$2:N5189, N5189)=1</f>
        <v>1</v>
      </c>
      <c r="M5189" s="37">
        <f>IF( $Q5189, MAX($M$1:M5188)+1, 0)</f>
        <v>0</v>
      </c>
      <c r="N5189" t="str" cm="1">
        <f t="array" ref="N5189">INDEX($A$9:$F$1048576, $J5189, $K5189 )</f>
        <v>KG309</v>
      </c>
      <c r="O5189" t="str" cm="1">
        <f t="array" ref="O5189">INDEX($B$9:$F$1048576, $J5189, $K5189 )</f>
        <v>비엔나로즈</v>
      </c>
      <c r="P5189" t="str" cm="1">
        <f t="array" ref="P5189">IF( $L5189, TRIM(_xll.IMDP("IR", $G$5&amp;$N5189, $G$6)), "" )</f>
        <v/>
      </c>
      <c r="Q5189" t="b" cm="1">
        <f t="array" ref="Q5189">IF(
    $U$1=1, AND($P5189&lt;&gt;"", $P5189&lt;&gt;"...", $P5189&lt;&gt;"입력오류"),
    IF(
        $U$18=1, AND($P5189&lt;&gt;"", $P5189&lt;&gt;"...", $P5189&lt;&gt;"입력오류", ISNUMBER(FIND(INDEX($T$2:$T$7,$U$1),$P5189))),
        IF(
            $U$17="기타", AND($P5189&lt;&gt;"", $P5189&lt;&gt;"...", $P5189&lt;&gt;"입력오류", NOT(ISNUMBER(FIND($T$21:$T$34,$P5189)))),
            AND($P5189&lt;&gt;"", $P5189&lt;&gt;"...", $P5189&lt;&gt;"입력오류", $T$19=$P5189)
        )
    )
)</f>
        <v>0</v>
      </c>
    </row>
    <row r="5190" spans="9:17">
      <c r="I5190">
        <f t="shared" si="244"/>
        <v>5189</v>
      </c>
      <c r="J5190">
        <f t="shared" si="245"/>
        <v>464</v>
      </c>
      <c r="K5190">
        <f t="shared" si="243"/>
        <v>3</v>
      </c>
      <c r="L5190" t="b">
        <f>COUNTIF($N$2:N5190, N5190)=1</f>
        <v>1</v>
      </c>
      <c r="M5190" s="37">
        <f>IF( $Q5190, MAX($M$1:M5189)+1, 0)</f>
        <v>0</v>
      </c>
      <c r="N5190" t="str" cm="1">
        <f t="array" ref="N5190">INDEX($A$9:$F$1048576, $J5190, $K5190 )</f>
        <v>KG316</v>
      </c>
      <c r="O5190" t="str" cm="1">
        <f t="array" ref="O5190">INDEX($B$9:$F$1048576, $J5190, $K5190 )</f>
        <v>아이에스유제일차</v>
      </c>
      <c r="P5190" t="str" cm="1">
        <f t="array" ref="P5190">IF( $L5190, TRIM(_xll.IMDP("IR", $G$5&amp;$N5190, $G$6)), "" )</f>
        <v/>
      </c>
      <c r="Q5190" t="b" cm="1">
        <f t="array" ref="Q5190">IF(
    $U$1=1, AND($P5190&lt;&gt;"", $P5190&lt;&gt;"...", $P5190&lt;&gt;"입력오류"),
    IF(
        $U$18=1, AND($P5190&lt;&gt;"", $P5190&lt;&gt;"...", $P5190&lt;&gt;"입력오류", ISNUMBER(FIND(INDEX($T$2:$T$7,$U$1),$P5190))),
        IF(
            $U$17="기타", AND($P5190&lt;&gt;"", $P5190&lt;&gt;"...", $P5190&lt;&gt;"입력오류", NOT(ISNUMBER(FIND($T$21:$T$34,$P5190)))),
            AND($P5190&lt;&gt;"", $P5190&lt;&gt;"...", $P5190&lt;&gt;"입력오류", $T$19=$P5190)
        )
    )
)</f>
        <v>0</v>
      </c>
    </row>
    <row r="5191" spans="9:17">
      <c r="I5191">
        <f t="shared" si="244"/>
        <v>5190</v>
      </c>
      <c r="J5191">
        <f t="shared" si="245"/>
        <v>465</v>
      </c>
      <c r="K5191">
        <f t="shared" si="243"/>
        <v>3</v>
      </c>
      <c r="L5191" t="b">
        <f>COUNTIF($N$2:N5191, N5191)=1</f>
        <v>1</v>
      </c>
      <c r="M5191" s="37">
        <f>IF( $Q5191, MAX($M$1:M5190)+1, 0)</f>
        <v>0</v>
      </c>
      <c r="N5191" t="str" cm="1">
        <f t="array" ref="N5191">INDEX($A$9:$F$1048576, $J5191, $K5191 )</f>
        <v>KG327</v>
      </c>
      <c r="O5191" t="str" cm="1">
        <f t="array" ref="O5191">INDEX($B$9:$F$1048576, $J5191, $K5191 )</f>
        <v>에이치플러스제일차</v>
      </c>
      <c r="P5191" t="str" cm="1">
        <f t="array" ref="P5191">IF( $L5191, TRIM(_xll.IMDP("IR", $G$5&amp;$N5191, $G$6)), "" )</f>
        <v/>
      </c>
      <c r="Q5191" t="b" cm="1">
        <f t="array" ref="Q5191">IF(
    $U$1=1, AND($P5191&lt;&gt;"", $P5191&lt;&gt;"...", $P5191&lt;&gt;"입력오류"),
    IF(
        $U$18=1, AND($P5191&lt;&gt;"", $P5191&lt;&gt;"...", $P5191&lt;&gt;"입력오류", ISNUMBER(FIND(INDEX($T$2:$T$7,$U$1),$P5191))),
        IF(
            $U$17="기타", AND($P5191&lt;&gt;"", $P5191&lt;&gt;"...", $P5191&lt;&gt;"입력오류", NOT(ISNUMBER(FIND($T$21:$T$34,$P5191)))),
            AND($P5191&lt;&gt;"", $P5191&lt;&gt;"...", $P5191&lt;&gt;"입력오류", $T$19=$P5191)
        )
    )
)</f>
        <v>0</v>
      </c>
    </row>
    <row r="5192" spans="9:17">
      <c r="I5192">
        <f t="shared" si="244"/>
        <v>5191</v>
      </c>
      <c r="J5192">
        <f t="shared" si="245"/>
        <v>466</v>
      </c>
      <c r="K5192">
        <f t="shared" si="243"/>
        <v>3</v>
      </c>
      <c r="L5192" t="b">
        <f>COUNTIF($N$2:N5192, N5192)=1</f>
        <v>1</v>
      </c>
      <c r="M5192" s="37">
        <f>IF( $Q5192, MAX($M$1:M5191)+1, 0)</f>
        <v>0</v>
      </c>
      <c r="N5192" t="str" cm="1">
        <f t="array" ref="N5192">INDEX($A$9:$F$1048576, $J5192, $K5192 )</f>
        <v>KG358</v>
      </c>
      <c r="O5192" t="str" cm="1">
        <f t="array" ref="O5192">INDEX($B$9:$F$1048576, $J5192, $K5192 )</f>
        <v>케이앤제일차주식회사</v>
      </c>
      <c r="P5192" t="str" cm="1">
        <f t="array" ref="P5192">IF( $L5192, TRIM(_xll.IMDP("IR", $G$5&amp;$N5192, $G$6)), "" )</f>
        <v/>
      </c>
      <c r="Q5192" t="b" cm="1">
        <f t="array" ref="Q5192">IF(
    $U$1=1, AND($P5192&lt;&gt;"", $P5192&lt;&gt;"...", $P5192&lt;&gt;"입력오류"),
    IF(
        $U$18=1, AND($P5192&lt;&gt;"", $P5192&lt;&gt;"...", $P5192&lt;&gt;"입력오류", ISNUMBER(FIND(INDEX($T$2:$T$7,$U$1),$P5192))),
        IF(
            $U$17="기타", AND($P5192&lt;&gt;"", $P5192&lt;&gt;"...", $P5192&lt;&gt;"입력오류", NOT(ISNUMBER(FIND($T$21:$T$34,$P5192)))),
            AND($P5192&lt;&gt;"", $P5192&lt;&gt;"...", $P5192&lt;&gt;"입력오류", $T$19=$P5192)
        )
    )
)</f>
        <v>0</v>
      </c>
    </row>
    <row r="5193" spans="9:17">
      <c r="I5193">
        <f t="shared" si="244"/>
        <v>5192</v>
      </c>
      <c r="J5193">
        <f t="shared" si="245"/>
        <v>467</v>
      </c>
      <c r="K5193">
        <f t="shared" si="243"/>
        <v>3</v>
      </c>
      <c r="L5193" t="b">
        <f>COUNTIF($N$2:N5193, N5193)=1</f>
        <v>1</v>
      </c>
      <c r="M5193" s="37">
        <f>IF( $Q5193, MAX($M$1:M5192)+1, 0)</f>
        <v>0</v>
      </c>
      <c r="N5193" t="str" cm="1">
        <f t="array" ref="N5193">INDEX($A$9:$F$1048576, $J5193, $K5193 )</f>
        <v>KG364</v>
      </c>
      <c r="O5193" t="str" cm="1">
        <f t="array" ref="O5193">INDEX($B$9:$F$1048576, $J5193, $K5193 )</f>
        <v>케이플러스제일차</v>
      </c>
      <c r="P5193" t="str" cm="1">
        <f t="array" ref="P5193">IF( $L5193, TRIM(_xll.IMDP("IR", $G$5&amp;$N5193, $G$6)), "" )</f>
        <v/>
      </c>
      <c r="Q5193" t="b" cm="1">
        <f t="array" ref="Q5193">IF(
    $U$1=1, AND($P5193&lt;&gt;"", $P5193&lt;&gt;"...", $P5193&lt;&gt;"입력오류"),
    IF(
        $U$18=1, AND($P5193&lt;&gt;"", $P5193&lt;&gt;"...", $P5193&lt;&gt;"입력오류", ISNUMBER(FIND(INDEX($T$2:$T$7,$U$1),$P5193))),
        IF(
            $U$17="기타", AND($P5193&lt;&gt;"", $P5193&lt;&gt;"...", $P5193&lt;&gt;"입력오류", NOT(ISNUMBER(FIND($T$21:$T$34,$P5193)))),
            AND($P5193&lt;&gt;"", $P5193&lt;&gt;"...", $P5193&lt;&gt;"입력오류", $T$19=$P5193)
        )
    )
)</f>
        <v>0</v>
      </c>
    </row>
    <row r="5194" spans="9:17">
      <c r="I5194">
        <f t="shared" si="244"/>
        <v>5193</v>
      </c>
      <c r="J5194">
        <f t="shared" si="245"/>
        <v>468</v>
      </c>
      <c r="K5194">
        <f t="shared" si="243"/>
        <v>3</v>
      </c>
      <c r="L5194" t="b">
        <f>COUNTIF($N$2:N5194, N5194)=1</f>
        <v>1</v>
      </c>
      <c r="M5194" s="37">
        <f>IF( $Q5194, MAX($M$1:M5193)+1, 0)</f>
        <v>0</v>
      </c>
      <c r="N5194" t="str" cm="1">
        <f t="array" ref="N5194">INDEX($A$9:$F$1048576, $J5194, $K5194 )</f>
        <v>KG368</v>
      </c>
      <c r="O5194" t="str" cm="1">
        <f t="array" ref="O5194">INDEX($B$9:$F$1048576, $J5194, $K5194 )</f>
        <v>지엠뉴욕제일차</v>
      </c>
      <c r="P5194" t="str" cm="1">
        <f t="array" ref="P5194">IF( $L5194, TRIM(_xll.IMDP("IR", $G$5&amp;$N5194, $G$6)), "" )</f>
        <v/>
      </c>
      <c r="Q5194" t="b" cm="1">
        <f t="array" ref="Q5194">IF(
    $U$1=1, AND($P5194&lt;&gt;"", $P5194&lt;&gt;"...", $P5194&lt;&gt;"입력오류"),
    IF(
        $U$18=1, AND($P5194&lt;&gt;"", $P5194&lt;&gt;"...", $P5194&lt;&gt;"입력오류", ISNUMBER(FIND(INDEX($T$2:$T$7,$U$1),$P5194))),
        IF(
            $U$17="기타", AND($P5194&lt;&gt;"", $P5194&lt;&gt;"...", $P5194&lt;&gt;"입력오류", NOT(ISNUMBER(FIND($T$21:$T$34,$P5194)))),
            AND($P5194&lt;&gt;"", $P5194&lt;&gt;"...", $P5194&lt;&gt;"입력오류", $T$19=$P5194)
        )
    )
)</f>
        <v>0</v>
      </c>
    </row>
    <row r="5195" spans="9:17">
      <c r="I5195">
        <f t="shared" si="244"/>
        <v>5194</v>
      </c>
      <c r="J5195">
        <f t="shared" si="245"/>
        <v>469</v>
      </c>
      <c r="K5195">
        <f t="shared" si="243"/>
        <v>3</v>
      </c>
      <c r="L5195" t="b">
        <f>COUNTIF($N$2:N5195, N5195)=1</f>
        <v>1</v>
      </c>
      <c r="M5195" s="37">
        <f>IF( $Q5195, MAX($M$1:M5194)+1, 0)</f>
        <v>0</v>
      </c>
      <c r="N5195" t="str" cm="1">
        <f t="array" ref="N5195">INDEX($A$9:$F$1048576, $J5195, $K5195 )</f>
        <v>KG370</v>
      </c>
      <c r="O5195" t="str" cm="1">
        <f t="array" ref="O5195">INDEX($B$9:$F$1048576, $J5195, $K5195 )</f>
        <v>우리드림제삼차</v>
      </c>
      <c r="P5195" t="str" cm="1">
        <f t="array" ref="P5195">IF( $L5195, TRIM(_xll.IMDP("IR", $G$5&amp;$N5195, $G$6)), "" )</f>
        <v/>
      </c>
      <c r="Q5195" t="b" cm="1">
        <f t="array" ref="Q5195">IF(
    $U$1=1, AND($P5195&lt;&gt;"", $P5195&lt;&gt;"...", $P5195&lt;&gt;"입력오류"),
    IF(
        $U$18=1, AND($P5195&lt;&gt;"", $P5195&lt;&gt;"...", $P5195&lt;&gt;"입력오류", ISNUMBER(FIND(INDEX($T$2:$T$7,$U$1),$P5195))),
        IF(
            $U$17="기타", AND($P5195&lt;&gt;"", $P5195&lt;&gt;"...", $P5195&lt;&gt;"입력오류", NOT(ISNUMBER(FIND($T$21:$T$34,$P5195)))),
            AND($P5195&lt;&gt;"", $P5195&lt;&gt;"...", $P5195&lt;&gt;"입력오류", $T$19=$P5195)
        )
    )
)</f>
        <v>0</v>
      </c>
    </row>
    <row r="5196" spans="9:17">
      <c r="I5196">
        <f t="shared" si="244"/>
        <v>5195</v>
      </c>
      <c r="J5196">
        <f t="shared" si="245"/>
        <v>470</v>
      </c>
      <c r="K5196">
        <f t="shared" si="243"/>
        <v>3</v>
      </c>
      <c r="L5196" t="b">
        <f>COUNTIF($N$2:N5196, N5196)=1</f>
        <v>1</v>
      </c>
      <c r="M5196" s="37">
        <f>IF( $Q5196, MAX($M$1:M5195)+1, 0)</f>
        <v>0</v>
      </c>
      <c r="N5196" t="str" cm="1">
        <f t="array" ref="N5196">INDEX($A$9:$F$1048576, $J5196, $K5196 )</f>
        <v>KG374</v>
      </c>
      <c r="O5196" t="str" cm="1">
        <f t="array" ref="O5196">INDEX($B$9:$F$1048576, $J5196, $K5196 )</f>
        <v>우리에스제이에스제일차</v>
      </c>
      <c r="P5196" t="str" cm="1">
        <f t="array" ref="P5196">IF( $L5196, TRIM(_xll.IMDP("IR", $G$5&amp;$N5196, $G$6)), "" )</f>
        <v/>
      </c>
      <c r="Q5196" t="b" cm="1">
        <f t="array" ref="Q5196">IF(
    $U$1=1, AND($P5196&lt;&gt;"", $P5196&lt;&gt;"...", $P5196&lt;&gt;"입력오류"),
    IF(
        $U$18=1, AND($P5196&lt;&gt;"", $P5196&lt;&gt;"...", $P5196&lt;&gt;"입력오류", ISNUMBER(FIND(INDEX($T$2:$T$7,$U$1),$P5196))),
        IF(
            $U$17="기타", AND($P5196&lt;&gt;"", $P5196&lt;&gt;"...", $P5196&lt;&gt;"입력오류", NOT(ISNUMBER(FIND($T$21:$T$34,$P5196)))),
            AND($P5196&lt;&gt;"", $P5196&lt;&gt;"...", $P5196&lt;&gt;"입력오류", $T$19=$P5196)
        )
    )
)</f>
        <v>0</v>
      </c>
    </row>
    <row r="5197" spans="9:17">
      <c r="I5197">
        <f t="shared" si="244"/>
        <v>5196</v>
      </c>
      <c r="J5197">
        <f t="shared" si="245"/>
        <v>471</v>
      </c>
      <c r="K5197">
        <f t="shared" si="243"/>
        <v>3</v>
      </c>
      <c r="L5197" t="b">
        <f>COUNTIF($N$2:N5197, N5197)=1</f>
        <v>1</v>
      </c>
      <c r="M5197" s="37">
        <f>IF( $Q5197, MAX($M$1:M5196)+1, 0)</f>
        <v>0</v>
      </c>
      <c r="N5197" t="str" cm="1">
        <f t="array" ref="N5197">INDEX($A$9:$F$1048576, $J5197, $K5197 )</f>
        <v>KG375</v>
      </c>
      <c r="O5197" t="str" cm="1">
        <f t="array" ref="O5197">INDEX($B$9:$F$1048576, $J5197, $K5197 )</f>
        <v>에스엘티양주</v>
      </c>
      <c r="P5197" t="str" cm="1">
        <f t="array" ref="P5197">IF( $L5197, TRIM(_xll.IMDP("IR", $G$5&amp;$N5197, $G$6)), "" )</f>
        <v/>
      </c>
      <c r="Q5197" t="b" cm="1">
        <f t="array" ref="Q5197">IF(
    $U$1=1, AND($P5197&lt;&gt;"", $P5197&lt;&gt;"...", $P5197&lt;&gt;"입력오류"),
    IF(
        $U$18=1, AND($P5197&lt;&gt;"", $P5197&lt;&gt;"...", $P5197&lt;&gt;"입력오류", ISNUMBER(FIND(INDEX($T$2:$T$7,$U$1),$P5197))),
        IF(
            $U$17="기타", AND($P5197&lt;&gt;"", $P5197&lt;&gt;"...", $P5197&lt;&gt;"입력오류", NOT(ISNUMBER(FIND($T$21:$T$34,$P5197)))),
            AND($P5197&lt;&gt;"", $P5197&lt;&gt;"...", $P5197&lt;&gt;"입력오류", $T$19=$P5197)
        )
    )
)</f>
        <v>0</v>
      </c>
    </row>
    <row r="5198" spans="9:17">
      <c r="I5198">
        <f t="shared" si="244"/>
        <v>5197</v>
      </c>
      <c r="J5198">
        <f t="shared" si="245"/>
        <v>472</v>
      </c>
      <c r="K5198">
        <f t="shared" si="243"/>
        <v>3</v>
      </c>
      <c r="L5198" t="b">
        <f>COUNTIF($N$2:N5198, N5198)=1</f>
        <v>1</v>
      </c>
      <c r="M5198" s="37">
        <f>IF( $Q5198, MAX($M$1:M5197)+1, 0)</f>
        <v>0</v>
      </c>
      <c r="N5198" t="str" cm="1">
        <f t="array" ref="N5198">INDEX($A$9:$F$1048576, $J5198, $K5198 )</f>
        <v>KG378</v>
      </c>
      <c r="O5198" t="str" cm="1">
        <f t="array" ref="O5198">INDEX($B$9:$F$1048576, $J5198, $K5198 )</f>
        <v>씨에스파트너쉽2019의2</v>
      </c>
      <c r="P5198" t="str" cm="1">
        <f t="array" ref="P5198">IF( $L5198, TRIM(_xll.IMDP("IR", $G$5&amp;$N5198, $G$6)), "" )</f>
        <v/>
      </c>
      <c r="Q5198" t="b" cm="1">
        <f t="array" ref="Q5198">IF(
    $U$1=1, AND($P5198&lt;&gt;"", $P5198&lt;&gt;"...", $P5198&lt;&gt;"입력오류"),
    IF(
        $U$18=1, AND($P5198&lt;&gt;"", $P5198&lt;&gt;"...", $P5198&lt;&gt;"입력오류", ISNUMBER(FIND(INDEX($T$2:$T$7,$U$1),$P5198))),
        IF(
            $U$17="기타", AND($P5198&lt;&gt;"", $P5198&lt;&gt;"...", $P5198&lt;&gt;"입력오류", NOT(ISNUMBER(FIND($T$21:$T$34,$P5198)))),
            AND($P5198&lt;&gt;"", $P5198&lt;&gt;"...", $P5198&lt;&gt;"입력오류", $T$19=$P5198)
        )
    )
)</f>
        <v>0</v>
      </c>
    </row>
    <row r="5199" spans="9:17">
      <c r="I5199">
        <f t="shared" si="244"/>
        <v>5198</v>
      </c>
      <c r="J5199">
        <f t="shared" si="245"/>
        <v>473</v>
      </c>
      <c r="K5199">
        <f t="shared" si="243"/>
        <v>3</v>
      </c>
      <c r="L5199" t="b">
        <f>COUNTIF($N$2:N5199, N5199)=1</f>
        <v>1</v>
      </c>
      <c r="M5199" s="37">
        <f>IF( $Q5199, MAX($M$1:M5198)+1, 0)</f>
        <v>0</v>
      </c>
      <c r="N5199" t="str" cm="1">
        <f t="array" ref="N5199">INDEX($A$9:$F$1048576, $J5199, $K5199 )</f>
        <v>KG379</v>
      </c>
      <c r="O5199" t="str" cm="1">
        <f t="array" ref="O5199">INDEX($B$9:$F$1048576, $J5199, $K5199 )</f>
        <v>씨에스파트너쉽2019의4</v>
      </c>
      <c r="P5199" t="str" cm="1">
        <f t="array" ref="P5199">IF( $L5199, TRIM(_xll.IMDP("IR", $G$5&amp;$N5199, $G$6)), "" )</f>
        <v/>
      </c>
      <c r="Q5199" t="b" cm="1">
        <f t="array" ref="Q5199">IF(
    $U$1=1, AND($P5199&lt;&gt;"", $P5199&lt;&gt;"...", $P5199&lt;&gt;"입력오류"),
    IF(
        $U$18=1, AND($P5199&lt;&gt;"", $P5199&lt;&gt;"...", $P5199&lt;&gt;"입력오류", ISNUMBER(FIND(INDEX($T$2:$T$7,$U$1),$P5199))),
        IF(
            $U$17="기타", AND($P5199&lt;&gt;"", $P5199&lt;&gt;"...", $P5199&lt;&gt;"입력오류", NOT(ISNUMBER(FIND($T$21:$T$34,$P5199)))),
            AND($P5199&lt;&gt;"", $P5199&lt;&gt;"...", $P5199&lt;&gt;"입력오류", $T$19=$P5199)
        )
    )
)</f>
        <v>0</v>
      </c>
    </row>
    <row r="5200" spans="9:17">
      <c r="I5200">
        <f t="shared" si="244"/>
        <v>5199</v>
      </c>
      <c r="J5200">
        <f t="shared" si="245"/>
        <v>474</v>
      </c>
      <c r="K5200">
        <f t="shared" si="243"/>
        <v>3</v>
      </c>
      <c r="L5200" t="b">
        <f>COUNTIF($N$2:N5200, N5200)=1</f>
        <v>1</v>
      </c>
      <c r="M5200" s="37">
        <f>IF( $Q5200, MAX($M$1:M5199)+1, 0)</f>
        <v>0</v>
      </c>
      <c r="N5200" t="str" cm="1">
        <f t="array" ref="N5200">INDEX($A$9:$F$1048576, $J5200, $K5200 )</f>
        <v>KG386</v>
      </c>
      <c r="O5200" t="str" cm="1">
        <f t="array" ref="O5200">INDEX($B$9:$F$1048576, $J5200, $K5200 )</f>
        <v>마린씨티제일차</v>
      </c>
      <c r="P5200" t="str" cm="1">
        <f t="array" ref="P5200">IF( $L5200, TRIM(_xll.IMDP("IR", $G$5&amp;$N5200, $G$6)), "" )</f>
        <v/>
      </c>
      <c r="Q5200" t="b" cm="1">
        <f t="array" ref="Q5200">IF(
    $U$1=1, AND($P5200&lt;&gt;"", $P5200&lt;&gt;"...", $P5200&lt;&gt;"입력오류"),
    IF(
        $U$18=1, AND($P5200&lt;&gt;"", $P5200&lt;&gt;"...", $P5200&lt;&gt;"입력오류", ISNUMBER(FIND(INDEX($T$2:$T$7,$U$1),$P5200))),
        IF(
            $U$17="기타", AND($P5200&lt;&gt;"", $P5200&lt;&gt;"...", $P5200&lt;&gt;"입력오류", NOT(ISNUMBER(FIND($T$21:$T$34,$P5200)))),
            AND($P5200&lt;&gt;"", $P5200&lt;&gt;"...", $P5200&lt;&gt;"입력오류", $T$19=$P5200)
        )
    )
)</f>
        <v>0</v>
      </c>
    </row>
    <row r="5201" spans="9:17">
      <c r="I5201">
        <f t="shared" si="244"/>
        <v>5200</v>
      </c>
      <c r="J5201">
        <f t="shared" si="245"/>
        <v>475</v>
      </c>
      <c r="K5201">
        <f t="shared" si="243"/>
        <v>3</v>
      </c>
      <c r="L5201" t="b">
        <f>COUNTIF($N$2:N5201, N5201)=1</f>
        <v>1</v>
      </c>
      <c r="M5201" s="37">
        <f>IF( $Q5201, MAX($M$1:M5200)+1, 0)</f>
        <v>0</v>
      </c>
      <c r="N5201" t="str" cm="1">
        <f t="array" ref="N5201">INDEX($A$9:$F$1048576, $J5201, $K5201 )</f>
        <v>KG391</v>
      </c>
      <c r="O5201" t="str" cm="1">
        <f t="array" ref="O5201">INDEX($B$9:$F$1048576, $J5201, $K5201 )</f>
        <v>하나씨케이제일차</v>
      </c>
      <c r="P5201" t="str" cm="1">
        <f t="array" ref="P5201">IF( $L5201, TRIM(_xll.IMDP("IR", $G$5&amp;$N5201, $G$6)), "" )</f>
        <v/>
      </c>
      <c r="Q5201" t="b" cm="1">
        <f t="array" ref="Q5201">IF(
    $U$1=1, AND($P5201&lt;&gt;"", $P5201&lt;&gt;"...", $P5201&lt;&gt;"입력오류"),
    IF(
        $U$18=1, AND($P5201&lt;&gt;"", $P5201&lt;&gt;"...", $P5201&lt;&gt;"입력오류", ISNUMBER(FIND(INDEX($T$2:$T$7,$U$1),$P5201))),
        IF(
            $U$17="기타", AND($P5201&lt;&gt;"", $P5201&lt;&gt;"...", $P5201&lt;&gt;"입력오류", NOT(ISNUMBER(FIND($T$21:$T$34,$P5201)))),
            AND($P5201&lt;&gt;"", $P5201&lt;&gt;"...", $P5201&lt;&gt;"입력오류", $T$19=$P5201)
        )
    )
)</f>
        <v>0</v>
      </c>
    </row>
    <row r="5202" spans="9:17">
      <c r="I5202">
        <f t="shared" si="244"/>
        <v>5201</v>
      </c>
      <c r="J5202">
        <f t="shared" si="245"/>
        <v>476</v>
      </c>
      <c r="K5202">
        <f t="shared" si="243"/>
        <v>3</v>
      </c>
      <c r="L5202" t="b">
        <f>COUNTIF($N$2:N5202, N5202)=1</f>
        <v>1</v>
      </c>
      <c r="M5202" s="37">
        <f>IF( $Q5202, MAX($M$1:M5201)+1, 0)</f>
        <v>0</v>
      </c>
      <c r="N5202" t="str" cm="1">
        <f t="array" ref="N5202">INDEX($A$9:$F$1048576, $J5202, $K5202 )</f>
        <v>KG394</v>
      </c>
      <c r="O5202" t="str" cm="1">
        <f t="array" ref="O5202">INDEX($B$9:$F$1048576, $J5202, $K5202 )</f>
        <v>하나포트제일차</v>
      </c>
      <c r="P5202" t="str" cm="1">
        <f t="array" ref="P5202">IF( $L5202, TRIM(_xll.IMDP("IR", $G$5&amp;$N5202, $G$6)), "" )</f>
        <v/>
      </c>
      <c r="Q5202" t="b" cm="1">
        <f t="array" ref="Q5202">IF(
    $U$1=1, AND($P5202&lt;&gt;"", $P5202&lt;&gt;"...", $P5202&lt;&gt;"입력오류"),
    IF(
        $U$18=1, AND($P5202&lt;&gt;"", $P5202&lt;&gt;"...", $P5202&lt;&gt;"입력오류", ISNUMBER(FIND(INDEX($T$2:$T$7,$U$1),$P5202))),
        IF(
            $U$17="기타", AND($P5202&lt;&gt;"", $P5202&lt;&gt;"...", $P5202&lt;&gt;"입력오류", NOT(ISNUMBER(FIND($T$21:$T$34,$P5202)))),
            AND($P5202&lt;&gt;"", $P5202&lt;&gt;"...", $P5202&lt;&gt;"입력오류", $T$19=$P5202)
        )
    )
)</f>
        <v>0</v>
      </c>
    </row>
    <row r="5203" spans="9:17">
      <c r="I5203">
        <f t="shared" si="244"/>
        <v>5202</v>
      </c>
      <c r="J5203">
        <f t="shared" si="245"/>
        <v>477</v>
      </c>
      <c r="K5203">
        <f t="shared" si="243"/>
        <v>3</v>
      </c>
      <c r="L5203" t="b">
        <f>COUNTIF($N$2:N5203, N5203)=1</f>
        <v>1</v>
      </c>
      <c r="M5203" s="37">
        <f>IF( $Q5203, MAX($M$1:M5202)+1, 0)</f>
        <v>0</v>
      </c>
      <c r="N5203" t="str" cm="1">
        <f t="array" ref="N5203">INDEX($A$9:$F$1048576, $J5203, $K5203 )</f>
        <v>KG426</v>
      </c>
      <c r="O5203" t="str" cm="1">
        <f t="array" ref="O5203">INDEX($B$9:$F$1048576, $J5203, $K5203 )</f>
        <v>쥐피아이제십오차</v>
      </c>
      <c r="P5203" t="str" cm="1">
        <f t="array" ref="P5203">IF( $L5203, TRIM(_xll.IMDP("IR", $G$5&amp;$N5203, $G$6)), "" )</f>
        <v/>
      </c>
      <c r="Q5203" t="b" cm="1">
        <f t="array" ref="Q5203">IF(
    $U$1=1, AND($P5203&lt;&gt;"", $P5203&lt;&gt;"...", $P5203&lt;&gt;"입력오류"),
    IF(
        $U$18=1, AND($P5203&lt;&gt;"", $P5203&lt;&gt;"...", $P5203&lt;&gt;"입력오류", ISNUMBER(FIND(INDEX($T$2:$T$7,$U$1),$P5203))),
        IF(
            $U$17="기타", AND($P5203&lt;&gt;"", $P5203&lt;&gt;"...", $P5203&lt;&gt;"입력오류", NOT(ISNUMBER(FIND($T$21:$T$34,$P5203)))),
            AND($P5203&lt;&gt;"", $P5203&lt;&gt;"...", $P5203&lt;&gt;"입력오류", $T$19=$P5203)
        )
    )
)</f>
        <v>0</v>
      </c>
    </row>
    <row r="5204" spans="9:17">
      <c r="I5204">
        <f t="shared" si="244"/>
        <v>5203</v>
      </c>
      <c r="J5204">
        <f t="shared" si="245"/>
        <v>478</v>
      </c>
      <c r="K5204">
        <f t="shared" si="243"/>
        <v>3</v>
      </c>
      <c r="L5204" t="b">
        <f>COUNTIF($N$2:N5204, N5204)=1</f>
        <v>1</v>
      </c>
      <c r="M5204" s="37">
        <f>IF( $Q5204, MAX($M$1:M5203)+1, 0)</f>
        <v>0</v>
      </c>
      <c r="N5204" t="str" cm="1">
        <f t="array" ref="N5204">INDEX($A$9:$F$1048576, $J5204, $K5204 )</f>
        <v>KG429</v>
      </c>
      <c r="O5204" t="str" cm="1">
        <f t="array" ref="O5204">INDEX($B$9:$F$1048576, $J5204, $K5204 )</f>
        <v>케이비리브에이치제일차</v>
      </c>
      <c r="P5204" t="str" cm="1">
        <f t="array" ref="P5204">IF( $L5204, TRIM(_xll.IMDP("IR", $G$5&amp;$N5204, $G$6)), "" )</f>
        <v/>
      </c>
      <c r="Q5204" t="b" cm="1">
        <f t="array" ref="Q5204">IF(
    $U$1=1, AND($P5204&lt;&gt;"", $P5204&lt;&gt;"...", $P5204&lt;&gt;"입력오류"),
    IF(
        $U$18=1, AND($P5204&lt;&gt;"", $P5204&lt;&gt;"...", $P5204&lt;&gt;"입력오류", ISNUMBER(FIND(INDEX($T$2:$T$7,$U$1),$P5204))),
        IF(
            $U$17="기타", AND($P5204&lt;&gt;"", $P5204&lt;&gt;"...", $P5204&lt;&gt;"입력오류", NOT(ISNUMBER(FIND($T$21:$T$34,$P5204)))),
            AND($P5204&lt;&gt;"", $P5204&lt;&gt;"...", $P5204&lt;&gt;"입력오류", $T$19=$P5204)
        )
    )
)</f>
        <v>0</v>
      </c>
    </row>
    <row r="5205" spans="9:17">
      <c r="I5205">
        <f t="shared" si="244"/>
        <v>5204</v>
      </c>
      <c r="J5205">
        <f t="shared" si="245"/>
        <v>479</v>
      </c>
      <c r="K5205">
        <f t="shared" si="243"/>
        <v>3</v>
      </c>
      <c r="L5205" t="b">
        <f>COUNTIF($N$2:N5205, N5205)=1</f>
        <v>1</v>
      </c>
      <c r="M5205" s="37">
        <f>IF( $Q5205, MAX($M$1:M5204)+1, 0)</f>
        <v>0</v>
      </c>
      <c r="N5205" t="str" cm="1">
        <f t="array" ref="N5205">INDEX($A$9:$F$1048576, $J5205, $K5205 )</f>
        <v>KG432</v>
      </c>
      <c r="O5205" t="str" cm="1">
        <f t="array" ref="O5205">INDEX($B$9:$F$1048576, $J5205, $K5205 )</f>
        <v>내셔널리소스제일차</v>
      </c>
      <c r="P5205" t="str" cm="1">
        <f t="array" ref="P5205">IF( $L5205, TRIM(_xll.IMDP("IR", $G$5&amp;$N5205, $G$6)), "" )</f>
        <v/>
      </c>
      <c r="Q5205" t="b" cm="1">
        <f t="array" ref="Q5205">IF(
    $U$1=1, AND($P5205&lt;&gt;"", $P5205&lt;&gt;"...", $P5205&lt;&gt;"입력오류"),
    IF(
        $U$18=1, AND($P5205&lt;&gt;"", $P5205&lt;&gt;"...", $P5205&lt;&gt;"입력오류", ISNUMBER(FIND(INDEX($T$2:$T$7,$U$1),$P5205))),
        IF(
            $U$17="기타", AND($P5205&lt;&gt;"", $P5205&lt;&gt;"...", $P5205&lt;&gt;"입력오류", NOT(ISNUMBER(FIND($T$21:$T$34,$P5205)))),
            AND($P5205&lt;&gt;"", $P5205&lt;&gt;"...", $P5205&lt;&gt;"입력오류", $T$19=$P5205)
        )
    )
)</f>
        <v>0</v>
      </c>
    </row>
    <row r="5206" spans="9:17">
      <c r="I5206">
        <f t="shared" si="244"/>
        <v>5205</v>
      </c>
      <c r="J5206">
        <f t="shared" si="245"/>
        <v>480</v>
      </c>
      <c r="K5206">
        <f t="shared" si="243"/>
        <v>3</v>
      </c>
      <c r="L5206" t="b">
        <f>COUNTIF($N$2:N5206, N5206)=1</f>
        <v>1</v>
      </c>
      <c r="M5206" s="37">
        <f>IF( $Q5206, MAX($M$1:M5205)+1, 0)</f>
        <v>0</v>
      </c>
      <c r="N5206" t="str" cm="1">
        <f t="array" ref="N5206">INDEX($A$9:$F$1048576, $J5206, $K5206 )</f>
        <v>KG435</v>
      </c>
      <c r="O5206" t="str" cm="1">
        <f t="array" ref="O5206">INDEX($B$9:$F$1048576, $J5206, $K5206 )</f>
        <v>우리비케이제이차</v>
      </c>
      <c r="P5206" t="str" cm="1">
        <f t="array" ref="P5206">IF( $L5206, TRIM(_xll.IMDP("IR", $G$5&amp;$N5206, $G$6)), "" )</f>
        <v/>
      </c>
      <c r="Q5206" t="b" cm="1">
        <f t="array" ref="Q5206">IF(
    $U$1=1, AND($P5206&lt;&gt;"", $P5206&lt;&gt;"...", $P5206&lt;&gt;"입력오류"),
    IF(
        $U$18=1, AND($P5206&lt;&gt;"", $P5206&lt;&gt;"...", $P5206&lt;&gt;"입력오류", ISNUMBER(FIND(INDEX($T$2:$T$7,$U$1),$P5206))),
        IF(
            $U$17="기타", AND($P5206&lt;&gt;"", $P5206&lt;&gt;"...", $P5206&lt;&gt;"입력오류", NOT(ISNUMBER(FIND($T$21:$T$34,$P5206)))),
            AND($P5206&lt;&gt;"", $P5206&lt;&gt;"...", $P5206&lt;&gt;"입력오류", $T$19=$P5206)
        )
    )
)</f>
        <v>0</v>
      </c>
    </row>
    <row r="5207" spans="9:17">
      <c r="I5207">
        <f t="shared" si="244"/>
        <v>5206</v>
      </c>
      <c r="J5207">
        <f t="shared" si="245"/>
        <v>481</v>
      </c>
      <c r="K5207">
        <f t="shared" si="243"/>
        <v>3</v>
      </c>
      <c r="L5207" t="b">
        <f>COUNTIF($N$2:N5207, N5207)=1</f>
        <v>1</v>
      </c>
      <c r="M5207" s="37">
        <f>IF( $Q5207, MAX($M$1:M5206)+1, 0)</f>
        <v>0</v>
      </c>
      <c r="N5207" t="str" cm="1">
        <f t="array" ref="N5207">INDEX($A$9:$F$1048576, $J5207, $K5207 )</f>
        <v>KG454</v>
      </c>
      <c r="O5207" t="str" cm="1">
        <f t="array" ref="O5207">INDEX($B$9:$F$1048576, $J5207, $K5207 )</f>
        <v>내셔널리소스제이차</v>
      </c>
      <c r="P5207" t="str" cm="1">
        <f t="array" ref="P5207">IF( $L5207, TRIM(_xll.IMDP("IR", $G$5&amp;$N5207, $G$6)), "" )</f>
        <v/>
      </c>
      <c r="Q5207" t="b" cm="1">
        <f t="array" ref="Q5207">IF(
    $U$1=1, AND($P5207&lt;&gt;"", $P5207&lt;&gt;"...", $P5207&lt;&gt;"입력오류"),
    IF(
        $U$18=1, AND($P5207&lt;&gt;"", $P5207&lt;&gt;"...", $P5207&lt;&gt;"입력오류", ISNUMBER(FIND(INDEX($T$2:$T$7,$U$1),$P5207))),
        IF(
            $U$17="기타", AND($P5207&lt;&gt;"", $P5207&lt;&gt;"...", $P5207&lt;&gt;"입력오류", NOT(ISNUMBER(FIND($T$21:$T$34,$P5207)))),
            AND($P5207&lt;&gt;"", $P5207&lt;&gt;"...", $P5207&lt;&gt;"입력오류", $T$19=$P5207)
        )
    )
)</f>
        <v>0</v>
      </c>
    </row>
    <row r="5208" spans="9:17">
      <c r="I5208">
        <f t="shared" si="244"/>
        <v>5207</v>
      </c>
      <c r="J5208">
        <f t="shared" si="245"/>
        <v>482</v>
      </c>
      <c r="K5208">
        <f t="shared" si="243"/>
        <v>3</v>
      </c>
      <c r="L5208" t="b">
        <f>COUNTIF($N$2:N5208, N5208)=1</f>
        <v>1</v>
      </c>
      <c r="M5208" s="37">
        <f>IF( $Q5208, MAX($M$1:M5207)+1, 0)</f>
        <v>0</v>
      </c>
      <c r="N5208" t="str" cm="1">
        <f t="array" ref="N5208">INDEX($A$9:$F$1048576, $J5208, $K5208 )</f>
        <v>KG463</v>
      </c>
      <c r="O5208" t="str" cm="1">
        <f t="array" ref="O5208">INDEX($B$9:$F$1048576, $J5208, $K5208 )</f>
        <v>카바시크제삼차</v>
      </c>
      <c r="P5208" t="str" cm="1">
        <f t="array" ref="P5208">IF( $L5208, TRIM(_xll.IMDP("IR", $G$5&amp;$N5208, $G$6)), "" )</f>
        <v/>
      </c>
      <c r="Q5208" t="b" cm="1">
        <f t="array" ref="Q5208">IF(
    $U$1=1, AND($P5208&lt;&gt;"", $P5208&lt;&gt;"...", $P5208&lt;&gt;"입력오류"),
    IF(
        $U$18=1, AND($P5208&lt;&gt;"", $P5208&lt;&gt;"...", $P5208&lt;&gt;"입력오류", ISNUMBER(FIND(INDEX($T$2:$T$7,$U$1),$P5208))),
        IF(
            $U$17="기타", AND($P5208&lt;&gt;"", $P5208&lt;&gt;"...", $P5208&lt;&gt;"입력오류", NOT(ISNUMBER(FIND($T$21:$T$34,$P5208)))),
            AND($P5208&lt;&gt;"", $P5208&lt;&gt;"...", $P5208&lt;&gt;"입력오류", $T$19=$P5208)
        )
    )
)</f>
        <v>0</v>
      </c>
    </row>
    <row r="5209" spans="9:17">
      <c r="I5209">
        <f t="shared" si="244"/>
        <v>5208</v>
      </c>
      <c r="J5209">
        <f t="shared" si="245"/>
        <v>483</v>
      </c>
      <c r="K5209">
        <f t="shared" si="243"/>
        <v>3</v>
      </c>
      <c r="L5209" t="b">
        <f>COUNTIF($N$2:N5209, N5209)=1</f>
        <v>1</v>
      </c>
      <c r="M5209" s="37">
        <f>IF( $Q5209, MAX($M$1:M5208)+1, 0)</f>
        <v>0</v>
      </c>
      <c r="N5209" t="str" cm="1">
        <f t="array" ref="N5209">INDEX($A$9:$F$1048576, $J5209, $K5209 )</f>
        <v>KG471</v>
      </c>
      <c r="O5209" t="str" cm="1">
        <f t="array" ref="O5209">INDEX($B$9:$F$1048576, $J5209, $K5209 )</f>
        <v>에스에이치만촌제이차</v>
      </c>
      <c r="P5209" t="str" cm="1">
        <f t="array" ref="P5209">IF( $L5209, TRIM(_xll.IMDP("IR", $G$5&amp;$N5209, $G$6)), "" )</f>
        <v/>
      </c>
      <c r="Q5209" t="b" cm="1">
        <f t="array" ref="Q5209">IF(
    $U$1=1, AND($P5209&lt;&gt;"", $P5209&lt;&gt;"...", $P5209&lt;&gt;"입력오류"),
    IF(
        $U$18=1, AND($P5209&lt;&gt;"", $P5209&lt;&gt;"...", $P5209&lt;&gt;"입력오류", ISNUMBER(FIND(INDEX($T$2:$T$7,$U$1),$P5209))),
        IF(
            $U$17="기타", AND($P5209&lt;&gt;"", $P5209&lt;&gt;"...", $P5209&lt;&gt;"입력오류", NOT(ISNUMBER(FIND($T$21:$T$34,$P5209)))),
            AND($P5209&lt;&gt;"", $P5209&lt;&gt;"...", $P5209&lt;&gt;"입력오류", $T$19=$P5209)
        )
    )
)</f>
        <v>0</v>
      </c>
    </row>
    <row r="5210" spans="9:17">
      <c r="I5210">
        <f t="shared" si="244"/>
        <v>5209</v>
      </c>
      <c r="J5210">
        <f t="shared" si="245"/>
        <v>484</v>
      </c>
      <c r="K5210">
        <f t="shared" si="243"/>
        <v>3</v>
      </c>
      <c r="L5210" t="b">
        <f>COUNTIF($N$2:N5210, N5210)=1</f>
        <v>1</v>
      </c>
      <c r="M5210" s="37">
        <f>IF( $Q5210, MAX($M$1:M5209)+1, 0)</f>
        <v>0</v>
      </c>
      <c r="N5210" t="str" cm="1">
        <f t="array" ref="N5210">INDEX($A$9:$F$1048576, $J5210, $K5210 )</f>
        <v>KG478</v>
      </c>
      <c r="O5210" t="str" cm="1">
        <f t="array" ref="O5210">INDEX($B$9:$F$1048576, $J5210, $K5210 )</f>
        <v>오시리아파크제이차</v>
      </c>
      <c r="P5210" t="str" cm="1">
        <f t="array" ref="P5210">IF( $L5210, TRIM(_xll.IMDP("IR", $G$5&amp;$N5210, $G$6)), "" )</f>
        <v/>
      </c>
      <c r="Q5210" t="b" cm="1">
        <f t="array" ref="Q5210">IF(
    $U$1=1, AND($P5210&lt;&gt;"", $P5210&lt;&gt;"...", $P5210&lt;&gt;"입력오류"),
    IF(
        $U$18=1, AND($P5210&lt;&gt;"", $P5210&lt;&gt;"...", $P5210&lt;&gt;"입력오류", ISNUMBER(FIND(INDEX($T$2:$T$7,$U$1),$P5210))),
        IF(
            $U$17="기타", AND($P5210&lt;&gt;"", $P5210&lt;&gt;"...", $P5210&lt;&gt;"입력오류", NOT(ISNUMBER(FIND($T$21:$T$34,$P5210)))),
            AND($P5210&lt;&gt;"", $P5210&lt;&gt;"...", $P5210&lt;&gt;"입력오류", $T$19=$P5210)
        )
    )
)</f>
        <v>0</v>
      </c>
    </row>
    <row r="5211" spans="9:17">
      <c r="I5211">
        <f t="shared" si="244"/>
        <v>5210</v>
      </c>
      <c r="J5211">
        <f t="shared" si="245"/>
        <v>485</v>
      </c>
      <c r="K5211">
        <f t="shared" si="243"/>
        <v>3</v>
      </c>
      <c r="L5211" t="b">
        <f>COUNTIF($N$2:N5211, N5211)=1</f>
        <v>1</v>
      </c>
      <c r="M5211" s="37">
        <f>IF( $Q5211, MAX($M$1:M5210)+1, 0)</f>
        <v>0</v>
      </c>
      <c r="N5211" t="str" cm="1">
        <f t="array" ref="N5211">INDEX($A$9:$F$1048576, $J5211, $K5211 )</f>
        <v>KG480</v>
      </c>
      <c r="O5211" t="str" cm="1">
        <f t="array" ref="O5211">INDEX($B$9:$F$1048576, $J5211, $K5211 )</f>
        <v>앤디워홀제일차</v>
      </c>
      <c r="P5211" t="str" cm="1">
        <f t="array" ref="P5211">IF( $L5211, TRIM(_xll.IMDP("IR", $G$5&amp;$N5211, $G$6)), "" )</f>
        <v/>
      </c>
      <c r="Q5211" t="b" cm="1">
        <f t="array" ref="Q5211">IF(
    $U$1=1, AND($P5211&lt;&gt;"", $P5211&lt;&gt;"...", $P5211&lt;&gt;"입력오류"),
    IF(
        $U$18=1, AND($P5211&lt;&gt;"", $P5211&lt;&gt;"...", $P5211&lt;&gt;"입력오류", ISNUMBER(FIND(INDEX($T$2:$T$7,$U$1),$P5211))),
        IF(
            $U$17="기타", AND($P5211&lt;&gt;"", $P5211&lt;&gt;"...", $P5211&lt;&gt;"입력오류", NOT(ISNUMBER(FIND($T$21:$T$34,$P5211)))),
            AND($P5211&lt;&gt;"", $P5211&lt;&gt;"...", $P5211&lt;&gt;"입력오류", $T$19=$P5211)
        )
    )
)</f>
        <v>0</v>
      </c>
    </row>
    <row r="5212" spans="9:17">
      <c r="I5212">
        <f t="shared" si="244"/>
        <v>5211</v>
      </c>
      <c r="J5212">
        <f t="shared" si="245"/>
        <v>486</v>
      </c>
      <c r="K5212">
        <f t="shared" si="243"/>
        <v>3</v>
      </c>
      <c r="L5212" t="b">
        <f>COUNTIF($N$2:N5212, N5212)=1</f>
        <v>1</v>
      </c>
      <c r="M5212" s="37">
        <f>IF( $Q5212, MAX($M$1:M5211)+1, 0)</f>
        <v>0</v>
      </c>
      <c r="N5212" t="str" cm="1">
        <f t="array" ref="N5212">INDEX($A$9:$F$1048576, $J5212, $K5212 )</f>
        <v>KG483</v>
      </c>
      <c r="O5212" t="str" cm="1">
        <f t="array" ref="O5212">INDEX($B$9:$F$1048576, $J5212, $K5212 )</f>
        <v>뉴스타춘천제일차</v>
      </c>
      <c r="P5212" t="str" cm="1">
        <f t="array" ref="P5212">IF( $L5212, TRIM(_xll.IMDP("IR", $G$5&amp;$N5212, $G$6)), "" )</f>
        <v/>
      </c>
      <c r="Q5212" t="b" cm="1">
        <f t="array" ref="Q5212">IF(
    $U$1=1, AND($P5212&lt;&gt;"", $P5212&lt;&gt;"...", $P5212&lt;&gt;"입력오류"),
    IF(
        $U$18=1, AND($P5212&lt;&gt;"", $P5212&lt;&gt;"...", $P5212&lt;&gt;"입력오류", ISNUMBER(FIND(INDEX($T$2:$T$7,$U$1),$P5212))),
        IF(
            $U$17="기타", AND($P5212&lt;&gt;"", $P5212&lt;&gt;"...", $P5212&lt;&gt;"입력오류", NOT(ISNUMBER(FIND($T$21:$T$34,$P5212)))),
            AND($P5212&lt;&gt;"", $P5212&lt;&gt;"...", $P5212&lt;&gt;"입력오류", $T$19=$P5212)
        )
    )
)</f>
        <v>0</v>
      </c>
    </row>
    <row r="5213" spans="9:17">
      <c r="I5213">
        <f t="shared" si="244"/>
        <v>5212</v>
      </c>
      <c r="J5213">
        <f t="shared" si="245"/>
        <v>487</v>
      </c>
      <c r="K5213">
        <f t="shared" si="243"/>
        <v>3</v>
      </c>
      <c r="L5213" t="b">
        <f>COUNTIF($N$2:N5213, N5213)=1</f>
        <v>1</v>
      </c>
      <c r="M5213" s="37">
        <f>IF( $Q5213, MAX($M$1:M5212)+1, 0)</f>
        <v>0</v>
      </c>
      <c r="N5213" t="str" cm="1">
        <f t="array" ref="N5213">INDEX($A$9:$F$1048576, $J5213, $K5213 )</f>
        <v>KG519</v>
      </c>
      <c r="O5213" t="str" cm="1">
        <f t="array" ref="O5213">INDEX($B$9:$F$1048576, $J5213, $K5213 )</f>
        <v>디에스에이아이제일차</v>
      </c>
      <c r="P5213" t="str" cm="1">
        <f t="array" ref="P5213">IF( $L5213, TRIM(_xll.IMDP("IR", $G$5&amp;$N5213, $G$6)), "" )</f>
        <v/>
      </c>
      <c r="Q5213" t="b" cm="1">
        <f t="array" ref="Q5213">IF(
    $U$1=1, AND($P5213&lt;&gt;"", $P5213&lt;&gt;"...", $P5213&lt;&gt;"입력오류"),
    IF(
        $U$18=1, AND($P5213&lt;&gt;"", $P5213&lt;&gt;"...", $P5213&lt;&gt;"입력오류", ISNUMBER(FIND(INDEX($T$2:$T$7,$U$1),$P5213))),
        IF(
            $U$17="기타", AND($P5213&lt;&gt;"", $P5213&lt;&gt;"...", $P5213&lt;&gt;"입력오류", NOT(ISNUMBER(FIND($T$21:$T$34,$P5213)))),
            AND($P5213&lt;&gt;"", $P5213&lt;&gt;"...", $P5213&lt;&gt;"입력오류", $T$19=$P5213)
        )
    )
)</f>
        <v>0</v>
      </c>
    </row>
    <row r="5214" spans="9:17">
      <c r="I5214">
        <f t="shared" si="244"/>
        <v>5213</v>
      </c>
      <c r="J5214">
        <f t="shared" si="245"/>
        <v>488</v>
      </c>
      <c r="K5214">
        <f t="shared" si="243"/>
        <v>3</v>
      </c>
      <c r="L5214" t="b">
        <f>COUNTIF($N$2:N5214, N5214)=1</f>
        <v>1</v>
      </c>
      <c r="M5214" s="37">
        <f>IF( $Q5214, MAX($M$1:M5213)+1, 0)</f>
        <v>0</v>
      </c>
      <c r="N5214" t="str" cm="1">
        <f t="array" ref="N5214">INDEX($A$9:$F$1048576, $J5214, $K5214 )</f>
        <v>KG521</v>
      </c>
      <c r="O5214" t="str" cm="1">
        <f t="array" ref="O5214">INDEX($B$9:$F$1048576, $J5214, $K5214 )</f>
        <v>한가람제일차</v>
      </c>
      <c r="P5214" t="str" cm="1">
        <f t="array" ref="P5214">IF( $L5214, TRIM(_xll.IMDP("IR", $G$5&amp;$N5214, $G$6)), "" )</f>
        <v/>
      </c>
      <c r="Q5214" t="b" cm="1">
        <f t="array" ref="Q5214">IF(
    $U$1=1, AND($P5214&lt;&gt;"", $P5214&lt;&gt;"...", $P5214&lt;&gt;"입력오류"),
    IF(
        $U$18=1, AND($P5214&lt;&gt;"", $P5214&lt;&gt;"...", $P5214&lt;&gt;"입력오류", ISNUMBER(FIND(INDEX($T$2:$T$7,$U$1),$P5214))),
        IF(
            $U$17="기타", AND($P5214&lt;&gt;"", $P5214&lt;&gt;"...", $P5214&lt;&gt;"입력오류", NOT(ISNUMBER(FIND($T$21:$T$34,$P5214)))),
            AND($P5214&lt;&gt;"", $P5214&lt;&gt;"...", $P5214&lt;&gt;"입력오류", $T$19=$P5214)
        )
    )
)</f>
        <v>0</v>
      </c>
    </row>
    <row r="5215" spans="9:17">
      <c r="I5215">
        <f t="shared" si="244"/>
        <v>5214</v>
      </c>
      <c r="J5215">
        <f t="shared" si="245"/>
        <v>489</v>
      </c>
      <c r="K5215">
        <f t="shared" si="243"/>
        <v>3</v>
      </c>
      <c r="L5215" t="b">
        <f>COUNTIF($N$2:N5215, N5215)=1</f>
        <v>1</v>
      </c>
      <c r="M5215" s="37">
        <f>IF( $Q5215, MAX($M$1:M5214)+1, 0)</f>
        <v>0</v>
      </c>
      <c r="N5215" t="str" cm="1">
        <f t="array" ref="N5215">INDEX($A$9:$F$1048576, $J5215, $K5215 )</f>
        <v>KG530</v>
      </c>
      <c r="O5215" t="str" cm="1">
        <f t="array" ref="O5215">INDEX($B$9:$F$1048576, $J5215, $K5215 )</f>
        <v>에이아이라데팡스제일차</v>
      </c>
      <c r="P5215" t="str" cm="1">
        <f t="array" ref="P5215">IF( $L5215, TRIM(_xll.IMDP("IR", $G$5&amp;$N5215, $G$6)), "" )</f>
        <v/>
      </c>
      <c r="Q5215" t="b" cm="1">
        <f t="array" ref="Q5215">IF(
    $U$1=1, AND($P5215&lt;&gt;"", $P5215&lt;&gt;"...", $P5215&lt;&gt;"입력오류"),
    IF(
        $U$18=1, AND($P5215&lt;&gt;"", $P5215&lt;&gt;"...", $P5215&lt;&gt;"입력오류", ISNUMBER(FIND(INDEX($T$2:$T$7,$U$1),$P5215))),
        IF(
            $U$17="기타", AND($P5215&lt;&gt;"", $P5215&lt;&gt;"...", $P5215&lt;&gt;"입력오류", NOT(ISNUMBER(FIND($T$21:$T$34,$P5215)))),
            AND($P5215&lt;&gt;"", $P5215&lt;&gt;"...", $P5215&lt;&gt;"입력오류", $T$19=$P5215)
        )
    )
)</f>
        <v>0</v>
      </c>
    </row>
    <row r="5216" spans="9:17">
      <c r="I5216">
        <f t="shared" si="244"/>
        <v>5215</v>
      </c>
      <c r="J5216">
        <f t="shared" si="245"/>
        <v>490</v>
      </c>
      <c r="K5216">
        <f t="shared" si="243"/>
        <v>3</v>
      </c>
      <c r="L5216" t="b">
        <f>COUNTIF($N$2:N5216, N5216)=1</f>
        <v>1</v>
      </c>
      <c r="M5216" s="37">
        <f>IF( $Q5216, MAX($M$1:M5215)+1, 0)</f>
        <v>0</v>
      </c>
      <c r="N5216" t="str" cm="1">
        <f t="array" ref="N5216">INDEX($A$9:$F$1048576, $J5216, $K5216 )</f>
        <v>KG534</v>
      </c>
      <c r="O5216" t="str" cm="1">
        <f t="array" ref="O5216">INDEX($B$9:$F$1048576, $J5216, $K5216 )</f>
        <v>스마트디큐브</v>
      </c>
      <c r="P5216" t="str" cm="1">
        <f t="array" ref="P5216">IF( $L5216, TRIM(_xll.IMDP("IR", $G$5&amp;$N5216, $G$6)), "" )</f>
        <v/>
      </c>
      <c r="Q5216" t="b" cm="1">
        <f t="array" ref="Q5216">IF(
    $U$1=1, AND($P5216&lt;&gt;"", $P5216&lt;&gt;"...", $P5216&lt;&gt;"입력오류"),
    IF(
        $U$18=1, AND($P5216&lt;&gt;"", $P5216&lt;&gt;"...", $P5216&lt;&gt;"입력오류", ISNUMBER(FIND(INDEX($T$2:$T$7,$U$1),$P5216))),
        IF(
            $U$17="기타", AND($P5216&lt;&gt;"", $P5216&lt;&gt;"...", $P5216&lt;&gt;"입력오류", NOT(ISNUMBER(FIND($T$21:$T$34,$P5216)))),
            AND($P5216&lt;&gt;"", $P5216&lt;&gt;"...", $P5216&lt;&gt;"입력오류", $T$19=$P5216)
        )
    )
)</f>
        <v>0</v>
      </c>
    </row>
    <row r="5217" spans="9:17">
      <c r="I5217">
        <f t="shared" si="244"/>
        <v>5216</v>
      </c>
      <c r="J5217">
        <f t="shared" si="245"/>
        <v>491</v>
      </c>
      <c r="K5217">
        <f t="shared" si="243"/>
        <v>3</v>
      </c>
      <c r="L5217" t="b">
        <f>COUNTIF($N$2:N5217, N5217)=1</f>
        <v>1</v>
      </c>
      <c r="M5217" s="37">
        <f>IF( $Q5217, MAX($M$1:M5216)+1, 0)</f>
        <v>0</v>
      </c>
      <c r="N5217" t="str" cm="1">
        <f t="array" ref="N5217">INDEX($A$9:$F$1048576, $J5217, $K5217 )</f>
        <v>KG535</v>
      </c>
      <c r="O5217" t="str" cm="1">
        <f t="array" ref="O5217">INDEX($B$9:$F$1048576, $J5217, $K5217 )</f>
        <v>베스트디지비제삼차</v>
      </c>
      <c r="P5217" t="str" cm="1">
        <f t="array" ref="P5217">IF( $L5217, TRIM(_xll.IMDP("IR", $G$5&amp;$N5217, $G$6)), "" )</f>
        <v/>
      </c>
      <c r="Q5217" t="b" cm="1">
        <f t="array" ref="Q5217">IF(
    $U$1=1, AND($P5217&lt;&gt;"", $P5217&lt;&gt;"...", $P5217&lt;&gt;"입력오류"),
    IF(
        $U$18=1, AND($P5217&lt;&gt;"", $P5217&lt;&gt;"...", $P5217&lt;&gt;"입력오류", ISNUMBER(FIND(INDEX($T$2:$T$7,$U$1),$P5217))),
        IF(
            $U$17="기타", AND($P5217&lt;&gt;"", $P5217&lt;&gt;"...", $P5217&lt;&gt;"입력오류", NOT(ISNUMBER(FIND($T$21:$T$34,$P5217)))),
            AND($P5217&lt;&gt;"", $P5217&lt;&gt;"...", $P5217&lt;&gt;"입력오류", $T$19=$P5217)
        )
    )
)</f>
        <v>0</v>
      </c>
    </row>
    <row r="5218" spans="9:17">
      <c r="I5218">
        <f t="shared" si="244"/>
        <v>5217</v>
      </c>
      <c r="J5218">
        <f t="shared" si="245"/>
        <v>492</v>
      </c>
      <c r="K5218">
        <f t="shared" si="243"/>
        <v>3</v>
      </c>
      <c r="L5218" t="b">
        <f>COUNTIF($N$2:N5218, N5218)=1</f>
        <v>1</v>
      </c>
      <c r="M5218" s="37">
        <f>IF( $Q5218, MAX($M$1:M5217)+1, 0)</f>
        <v>0</v>
      </c>
      <c r="N5218" t="str" cm="1">
        <f t="array" ref="N5218">INDEX($A$9:$F$1048576, $J5218, $K5218 )</f>
        <v>KG536</v>
      </c>
      <c r="O5218" t="str" cm="1">
        <f t="array" ref="O5218">INDEX($B$9:$F$1048576, $J5218, $K5218 )</f>
        <v>마에스트로디큐브</v>
      </c>
      <c r="P5218" t="str" cm="1">
        <f t="array" ref="P5218">IF( $L5218, TRIM(_xll.IMDP("IR", $G$5&amp;$N5218, $G$6)), "" )</f>
        <v/>
      </c>
      <c r="Q5218" t="b" cm="1">
        <f t="array" ref="Q5218">IF(
    $U$1=1, AND($P5218&lt;&gt;"", $P5218&lt;&gt;"...", $P5218&lt;&gt;"입력오류"),
    IF(
        $U$18=1, AND($P5218&lt;&gt;"", $P5218&lt;&gt;"...", $P5218&lt;&gt;"입력오류", ISNUMBER(FIND(INDEX($T$2:$T$7,$U$1),$P5218))),
        IF(
            $U$17="기타", AND($P5218&lt;&gt;"", $P5218&lt;&gt;"...", $P5218&lt;&gt;"입력오류", NOT(ISNUMBER(FIND($T$21:$T$34,$P5218)))),
            AND($P5218&lt;&gt;"", $P5218&lt;&gt;"...", $P5218&lt;&gt;"입력오류", $T$19=$P5218)
        )
    )
)</f>
        <v>0</v>
      </c>
    </row>
    <row r="5219" spans="9:17">
      <c r="I5219">
        <f t="shared" si="244"/>
        <v>5218</v>
      </c>
      <c r="J5219">
        <f t="shared" si="245"/>
        <v>493</v>
      </c>
      <c r="K5219">
        <f t="shared" si="243"/>
        <v>3</v>
      </c>
      <c r="L5219" t="b">
        <f>COUNTIF($N$2:N5219, N5219)=1</f>
        <v>1</v>
      </c>
      <c r="M5219" s="37">
        <f>IF( $Q5219, MAX($M$1:M5218)+1, 0)</f>
        <v>0</v>
      </c>
      <c r="N5219" t="str" cm="1">
        <f t="array" ref="N5219">INDEX($A$9:$F$1048576, $J5219, $K5219 )</f>
        <v>KG538</v>
      </c>
      <c r="O5219" t="str" cm="1">
        <f t="array" ref="O5219">INDEX($B$9:$F$1048576, $J5219, $K5219 )</f>
        <v>빅포제일차</v>
      </c>
      <c r="P5219" t="str" cm="1">
        <f t="array" ref="P5219">IF( $L5219, TRIM(_xll.IMDP("IR", $G$5&amp;$N5219, $G$6)), "" )</f>
        <v/>
      </c>
      <c r="Q5219" t="b" cm="1">
        <f t="array" ref="Q5219">IF(
    $U$1=1, AND($P5219&lt;&gt;"", $P5219&lt;&gt;"...", $P5219&lt;&gt;"입력오류"),
    IF(
        $U$18=1, AND($P5219&lt;&gt;"", $P5219&lt;&gt;"...", $P5219&lt;&gt;"입력오류", ISNUMBER(FIND(INDEX($T$2:$T$7,$U$1),$P5219))),
        IF(
            $U$17="기타", AND($P5219&lt;&gt;"", $P5219&lt;&gt;"...", $P5219&lt;&gt;"입력오류", NOT(ISNUMBER(FIND($T$21:$T$34,$P5219)))),
            AND($P5219&lt;&gt;"", $P5219&lt;&gt;"...", $P5219&lt;&gt;"입력오류", $T$19=$P5219)
        )
    )
)</f>
        <v>0</v>
      </c>
    </row>
    <row r="5220" spans="9:17">
      <c r="I5220">
        <f t="shared" si="244"/>
        <v>5219</v>
      </c>
      <c r="J5220">
        <f t="shared" si="245"/>
        <v>494</v>
      </c>
      <c r="K5220">
        <f t="shared" si="243"/>
        <v>3</v>
      </c>
      <c r="L5220" t="b">
        <f>COUNTIF($N$2:N5220, N5220)=1</f>
        <v>1</v>
      </c>
      <c r="M5220" s="37">
        <f>IF( $Q5220, MAX($M$1:M5219)+1, 0)</f>
        <v>0</v>
      </c>
      <c r="N5220" t="str" cm="1">
        <f t="array" ref="N5220">INDEX($A$9:$F$1048576, $J5220, $K5220 )</f>
        <v>KG562</v>
      </c>
      <c r="O5220" t="str" cm="1">
        <f t="array" ref="O5220">INDEX($B$9:$F$1048576, $J5220, $K5220 )</f>
        <v>하나에이치인더홀딩스제이차</v>
      </c>
      <c r="P5220" t="str" cm="1">
        <f t="array" ref="P5220">IF( $L5220, TRIM(_xll.IMDP("IR", $G$5&amp;$N5220, $G$6)), "" )</f>
        <v/>
      </c>
      <c r="Q5220" t="b" cm="1">
        <f t="array" ref="Q5220">IF(
    $U$1=1, AND($P5220&lt;&gt;"", $P5220&lt;&gt;"...", $P5220&lt;&gt;"입력오류"),
    IF(
        $U$18=1, AND($P5220&lt;&gt;"", $P5220&lt;&gt;"...", $P5220&lt;&gt;"입력오류", ISNUMBER(FIND(INDEX($T$2:$T$7,$U$1),$P5220))),
        IF(
            $U$17="기타", AND($P5220&lt;&gt;"", $P5220&lt;&gt;"...", $P5220&lt;&gt;"입력오류", NOT(ISNUMBER(FIND($T$21:$T$34,$P5220)))),
            AND($P5220&lt;&gt;"", $P5220&lt;&gt;"...", $P5220&lt;&gt;"입력오류", $T$19=$P5220)
        )
    )
)</f>
        <v>0</v>
      </c>
    </row>
    <row r="5221" spans="9:17">
      <c r="I5221">
        <f t="shared" si="244"/>
        <v>5220</v>
      </c>
      <c r="J5221">
        <f t="shared" si="245"/>
        <v>495</v>
      </c>
      <c r="K5221">
        <f t="shared" si="243"/>
        <v>3</v>
      </c>
      <c r="L5221" t="b">
        <f>COUNTIF($N$2:N5221, N5221)=1</f>
        <v>1</v>
      </c>
      <c r="M5221" s="37">
        <f>IF( $Q5221, MAX($M$1:M5220)+1, 0)</f>
        <v>0</v>
      </c>
      <c r="N5221" t="str" cm="1">
        <f t="array" ref="N5221">INDEX($A$9:$F$1048576, $J5221, $K5221 )</f>
        <v>KG563</v>
      </c>
      <c r="O5221" t="str" cm="1">
        <f t="array" ref="O5221">INDEX($B$9:$F$1048576, $J5221, $K5221 )</f>
        <v>케이비에이치하우징제일차</v>
      </c>
      <c r="P5221" t="str" cm="1">
        <f t="array" ref="P5221">IF( $L5221, TRIM(_xll.IMDP("IR", $G$5&amp;$N5221, $G$6)), "" )</f>
        <v/>
      </c>
      <c r="Q5221" t="b" cm="1">
        <f t="array" ref="Q5221">IF(
    $U$1=1, AND($P5221&lt;&gt;"", $P5221&lt;&gt;"...", $P5221&lt;&gt;"입력오류"),
    IF(
        $U$18=1, AND($P5221&lt;&gt;"", $P5221&lt;&gt;"...", $P5221&lt;&gt;"입력오류", ISNUMBER(FIND(INDEX($T$2:$T$7,$U$1),$P5221))),
        IF(
            $U$17="기타", AND($P5221&lt;&gt;"", $P5221&lt;&gt;"...", $P5221&lt;&gt;"입력오류", NOT(ISNUMBER(FIND($T$21:$T$34,$P5221)))),
            AND($P5221&lt;&gt;"", $P5221&lt;&gt;"...", $P5221&lt;&gt;"입력오류", $T$19=$P5221)
        )
    )
)</f>
        <v>0</v>
      </c>
    </row>
    <row r="5222" spans="9:17">
      <c r="I5222">
        <f t="shared" si="244"/>
        <v>5221</v>
      </c>
      <c r="J5222">
        <f t="shared" si="245"/>
        <v>496</v>
      </c>
      <c r="K5222">
        <f t="shared" si="243"/>
        <v>3</v>
      </c>
      <c r="L5222" t="b">
        <f>COUNTIF($N$2:N5222, N5222)=1</f>
        <v>1</v>
      </c>
      <c r="M5222" s="37">
        <f>IF( $Q5222, MAX($M$1:M5221)+1, 0)</f>
        <v>0</v>
      </c>
      <c r="N5222" t="str" cm="1">
        <f t="array" ref="N5222">INDEX($A$9:$F$1048576, $J5222, $K5222 )</f>
        <v>KG564</v>
      </c>
      <c r="O5222" t="str" cm="1">
        <f t="array" ref="O5222">INDEX($B$9:$F$1048576, $J5222, $K5222 )</f>
        <v>케이비이글스제일차</v>
      </c>
      <c r="P5222" t="str" cm="1">
        <f t="array" ref="P5222">IF( $L5222, TRIM(_xll.IMDP("IR", $G$5&amp;$N5222, $G$6)), "" )</f>
        <v/>
      </c>
      <c r="Q5222" t="b" cm="1">
        <f t="array" ref="Q5222">IF(
    $U$1=1, AND($P5222&lt;&gt;"", $P5222&lt;&gt;"...", $P5222&lt;&gt;"입력오류"),
    IF(
        $U$18=1, AND($P5222&lt;&gt;"", $P5222&lt;&gt;"...", $P5222&lt;&gt;"입력오류", ISNUMBER(FIND(INDEX($T$2:$T$7,$U$1),$P5222))),
        IF(
            $U$17="기타", AND($P5222&lt;&gt;"", $P5222&lt;&gt;"...", $P5222&lt;&gt;"입력오류", NOT(ISNUMBER(FIND($T$21:$T$34,$P5222)))),
            AND($P5222&lt;&gt;"", $P5222&lt;&gt;"...", $P5222&lt;&gt;"입력오류", $T$19=$P5222)
        )
    )
)</f>
        <v>0</v>
      </c>
    </row>
    <row r="5223" spans="9:17">
      <c r="I5223">
        <f t="shared" si="244"/>
        <v>5222</v>
      </c>
      <c r="J5223">
        <f t="shared" si="245"/>
        <v>497</v>
      </c>
      <c r="K5223">
        <f t="shared" si="243"/>
        <v>3</v>
      </c>
      <c r="L5223" t="b">
        <f>COUNTIF($N$2:N5223, N5223)=1</f>
        <v>1</v>
      </c>
      <c r="M5223" s="37">
        <f>IF( $Q5223, MAX($M$1:M5222)+1, 0)</f>
        <v>0</v>
      </c>
      <c r="N5223" t="str" cm="1">
        <f t="array" ref="N5223">INDEX($A$9:$F$1048576, $J5223, $K5223 )</f>
        <v>KG582</v>
      </c>
      <c r="O5223" t="str" cm="1">
        <f t="array" ref="O5223">INDEX($B$9:$F$1048576, $J5223, $K5223 )</f>
        <v>리브에이치제일차</v>
      </c>
      <c r="P5223" t="str" cm="1">
        <f t="array" ref="P5223">IF( $L5223, TRIM(_xll.IMDP("IR", $G$5&amp;$N5223, $G$6)), "" )</f>
        <v/>
      </c>
      <c r="Q5223" t="b" cm="1">
        <f t="array" ref="Q5223">IF(
    $U$1=1, AND($P5223&lt;&gt;"", $P5223&lt;&gt;"...", $P5223&lt;&gt;"입력오류"),
    IF(
        $U$18=1, AND($P5223&lt;&gt;"", $P5223&lt;&gt;"...", $P5223&lt;&gt;"입력오류", ISNUMBER(FIND(INDEX($T$2:$T$7,$U$1),$P5223))),
        IF(
            $U$17="기타", AND($P5223&lt;&gt;"", $P5223&lt;&gt;"...", $P5223&lt;&gt;"입력오류", NOT(ISNUMBER(FIND($T$21:$T$34,$P5223)))),
            AND($P5223&lt;&gt;"", $P5223&lt;&gt;"...", $P5223&lt;&gt;"입력오류", $T$19=$P5223)
        )
    )
)</f>
        <v>0</v>
      </c>
    </row>
    <row r="5224" spans="9:17">
      <c r="I5224">
        <f t="shared" si="244"/>
        <v>5223</v>
      </c>
      <c r="J5224">
        <f t="shared" si="245"/>
        <v>498</v>
      </c>
      <c r="K5224">
        <f t="shared" si="243"/>
        <v>3</v>
      </c>
      <c r="L5224" t="b">
        <f>COUNTIF($N$2:N5224, N5224)=1</f>
        <v>1</v>
      </c>
      <c r="M5224" s="37">
        <f>IF( $Q5224, MAX($M$1:M5223)+1, 0)</f>
        <v>0</v>
      </c>
      <c r="N5224" t="str" cm="1">
        <f t="array" ref="N5224">INDEX($A$9:$F$1048576, $J5224, $K5224 )</f>
        <v>KG585</v>
      </c>
      <c r="O5224" t="str" cm="1">
        <f t="array" ref="O5224">INDEX($B$9:$F$1048576, $J5224, $K5224 )</f>
        <v>자양파이브제이차</v>
      </c>
      <c r="P5224" t="str" cm="1">
        <f t="array" ref="P5224">IF( $L5224, TRIM(_xll.IMDP("IR", $G$5&amp;$N5224, $G$6)), "" )</f>
        <v/>
      </c>
      <c r="Q5224" t="b" cm="1">
        <f t="array" ref="Q5224">IF(
    $U$1=1, AND($P5224&lt;&gt;"", $P5224&lt;&gt;"...", $P5224&lt;&gt;"입력오류"),
    IF(
        $U$18=1, AND($P5224&lt;&gt;"", $P5224&lt;&gt;"...", $P5224&lt;&gt;"입력오류", ISNUMBER(FIND(INDEX($T$2:$T$7,$U$1),$P5224))),
        IF(
            $U$17="기타", AND($P5224&lt;&gt;"", $P5224&lt;&gt;"...", $P5224&lt;&gt;"입력오류", NOT(ISNUMBER(FIND($T$21:$T$34,$P5224)))),
            AND($P5224&lt;&gt;"", $P5224&lt;&gt;"...", $P5224&lt;&gt;"입력오류", $T$19=$P5224)
        )
    )
)</f>
        <v>0</v>
      </c>
    </row>
    <row r="5225" spans="9:17">
      <c r="I5225">
        <f t="shared" si="244"/>
        <v>5224</v>
      </c>
      <c r="J5225">
        <f t="shared" si="245"/>
        <v>499</v>
      </c>
      <c r="K5225">
        <f t="shared" si="243"/>
        <v>3</v>
      </c>
      <c r="L5225" t="b">
        <f>COUNTIF($N$2:N5225, N5225)=1</f>
        <v>1</v>
      </c>
      <c r="M5225" s="37">
        <f>IF( $Q5225, MAX($M$1:M5224)+1, 0)</f>
        <v>0</v>
      </c>
      <c r="N5225" t="str" cm="1">
        <f t="array" ref="N5225">INDEX($A$9:$F$1048576, $J5225, $K5225 )</f>
        <v>KG587</v>
      </c>
      <c r="O5225" t="str" cm="1">
        <f t="array" ref="O5225">INDEX($B$9:$F$1048576, $J5225, $K5225 )</f>
        <v>우리에이치더블유씨제일차</v>
      </c>
      <c r="P5225" t="str" cm="1">
        <f t="array" ref="P5225">IF( $L5225, TRIM(_xll.IMDP("IR", $G$5&amp;$N5225, $G$6)), "" )</f>
        <v/>
      </c>
      <c r="Q5225" t="b" cm="1">
        <f t="array" ref="Q5225">IF(
    $U$1=1, AND($P5225&lt;&gt;"", $P5225&lt;&gt;"...", $P5225&lt;&gt;"입력오류"),
    IF(
        $U$18=1, AND($P5225&lt;&gt;"", $P5225&lt;&gt;"...", $P5225&lt;&gt;"입력오류", ISNUMBER(FIND(INDEX($T$2:$T$7,$U$1),$P5225))),
        IF(
            $U$17="기타", AND($P5225&lt;&gt;"", $P5225&lt;&gt;"...", $P5225&lt;&gt;"입력오류", NOT(ISNUMBER(FIND($T$21:$T$34,$P5225)))),
            AND($P5225&lt;&gt;"", $P5225&lt;&gt;"...", $P5225&lt;&gt;"입력오류", $T$19=$P5225)
        )
    )
)</f>
        <v>0</v>
      </c>
    </row>
    <row r="5226" spans="9:17">
      <c r="I5226">
        <f t="shared" si="244"/>
        <v>5225</v>
      </c>
      <c r="J5226">
        <f t="shared" si="245"/>
        <v>500</v>
      </c>
      <c r="K5226">
        <f t="shared" si="243"/>
        <v>3</v>
      </c>
      <c r="L5226" t="b">
        <f>COUNTIF($N$2:N5226, N5226)=1</f>
        <v>1</v>
      </c>
      <c r="M5226" s="37">
        <f>IF( $Q5226, MAX($M$1:M5225)+1, 0)</f>
        <v>0</v>
      </c>
      <c r="N5226" t="str" cm="1">
        <f t="array" ref="N5226">INDEX($A$9:$F$1048576, $J5226, $K5226 )</f>
        <v>KG598</v>
      </c>
      <c r="O5226" t="str" cm="1">
        <f t="array" ref="O5226">INDEX($B$9:$F$1048576, $J5226, $K5226 )</f>
        <v>케이비리브엘제일차</v>
      </c>
      <c r="P5226" t="str" cm="1">
        <f t="array" ref="P5226">IF( $L5226, TRIM(_xll.IMDP("IR", $G$5&amp;$N5226, $G$6)), "" )</f>
        <v/>
      </c>
      <c r="Q5226" t="b" cm="1">
        <f t="array" ref="Q5226">IF(
    $U$1=1, AND($P5226&lt;&gt;"", $P5226&lt;&gt;"...", $P5226&lt;&gt;"입력오류"),
    IF(
        $U$18=1, AND($P5226&lt;&gt;"", $P5226&lt;&gt;"...", $P5226&lt;&gt;"입력오류", ISNUMBER(FIND(INDEX($T$2:$T$7,$U$1),$P5226))),
        IF(
            $U$17="기타", AND($P5226&lt;&gt;"", $P5226&lt;&gt;"...", $P5226&lt;&gt;"입력오류", NOT(ISNUMBER(FIND($T$21:$T$34,$P5226)))),
            AND($P5226&lt;&gt;"", $P5226&lt;&gt;"...", $P5226&lt;&gt;"입력오류", $T$19=$P5226)
        )
    )
)</f>
        <v>0</v>
      </c>
    </row>
    <row r="5227" spans="9:17">
      <c r="I5227">
        <f t="shared" si="244"/>
        <v>5226</v>
      </c>
      <c r="J5227">
        <f t="shared" si="245"/>
        <v>501</v>
      </c>
      <c r="K5227">
        <f t="shared" si="243"/>
        <v>3</v>
      </c>
      <c r="L5227" t="b">
        <f>COUNTIF($N$2:N5227, N5227)=1</f>
        <v>1</v>
      </c>
      <c r="M5227" s="37">
        <f>IF( $Q5227, MAX($M$1:M5226)+1, 0)</f>
        <v>0</v>
      </c>
      <c r="N5227" t="str" cm="1">
        <f t="array" ref="N5227">INDEX($A$9:$F$1048576, $J5227, $K5227 )</f>
        <v>KG600</v>
      </c>
      <c r="O5227" t="str" cm="1">
        <f t="array" ref="O5227">INDEX($B$9:$F$1048576, $J5227, $K5227 )</f>
        <v>쿠퍼타운제일차</v>
      </c>
      <c r="P5227" t="str" cm="1">
        <f t="array" ref="P5227">IF( $L5227, TRIM(_xll.IMDP("IR", $G$5&amp;$N5227, $G$6)), "" )</f>
        <v/>
      </c>
      <c r="Q5227" t="b" cm="1">
        <f t="array" ref="Q5227">IF(
    $U$1=1, AND($P5227&lt;&gt;"", $P5227&lt;&gt;"...", $P5227&lt;&gt;"입력오류"),
    IF(
        $U$18=1, AND($P5227&lt;&gt;"", $P5227&lt;&gt;"...", $P5227&lt;&gt;"입력오류", ISNUMBER(FIND(INDEX($T$2:$T$7,$U$1),$P5227))),
        IF(
            $U$17="기타", AND($P5227&lt;&gt;"", $P5227&lt;&gt;"...", $P5227&lt;&gt;"입력오류", NOT(ISNUMBER(FIND($T$21:$T$34,$P5227)))),
            AND($P5227&lt;&gt;"", $P5227&lt;&gt;"...", $P5227&lt;&gt;"입력오류", $T$19=$P5227)
        )
    )
)</f>
        <v>0</v>
      </c>
    </row>
    <row r="5228" spans="9:17">
      <c r="I5228">
        <f t="shared" si="244"/>
        <v>5227</v>
      </c>
      <c r="J5228">
        <f t="shared" si="245"/>
        <v>502</v>
      </c>
      <c r="K5228">
        <f t="shared" si="243"/>
        <v>3</v>
      </c>
      <c r="L5228" t="b">
        <f>COUNTIF($N$2:N5228, N5228)=1</f>
        <v>1</v>
      </c>
      <c r="M5228" s="37">
        <f>IF( $Q5228, MAX($M$1:M5227)+1, 0)</f>
        <v>0</v>
      </c>
      <c r="N5228" t="str" cm="1">
        <f t="array" ref="N5228">INDEX($A$9:$F$1048576, $J5228, $K5228 )</f>
        <v>KG611</v>
      </c>
      <c r="O5228" t="str" cm="1">
        <f t="array" ref="O5228">INDEX($B$9:$F$1048576, $J5228, $K5228 )</f>
        <v>하나런웨이</v>
      </c>
      <c r="P5228" t="str" cm="1">
        <f t="array" ref="P5228">IF( $L5228, TRIM(_xll.IMDP("IR", $G$5&amp;$N5228, $G$6)), "" )</f>
        <v/>
      </c>
      <c r="Q5228" t="b" cm="1">
        <f t="array" ref="Q5228">IF(
    $U$1=1, AND($P5228&lt;&gt;"", $P5228&lt;&gt;"...", $P5228&lt;&gt;"입력오류"),
    IF(
        $U$18=1, AND($P5228&lt;&gt;"", $P5228&lt;&gt;"...", $P5228&lt;&gt;"입력오류", ISNUMBER(FIND(INDEX($T$2:$T$7,$U$1),$P5228))),
        IF(
            $U$17="기타", AND($P5228&lt;&gt;"", $P5228&lt;&gt;"...", $P5228&lt;&gt;"입력오류", NOT(ISNUMBER(FIND($T$21:$T$34,$P5228)))),
            AND($P5228&lt;&gt;"", $P5228&lt;&gt;"...", $P5228&lt;&gt;"입력오류", $T$19=$P5228)
        )
    )
)</f>
        <v>0</v>
      </c>
    </row>
    <row r="5229" spans="9:17">
      <c r="I5229">
        <f t="shared" si="244"/>
        <v>5228</v>
      </c>
      <c r="J5229">
        <f t="shared" si="245"/>
        <v>503</v>
      </c>
      <c r="K5229">
        <f t="shared" si="243"/>
        <v>3</v>
      </c>
      <c r="L5229" t="b">
        <f>COUNTIF($N$2:N5229, N5229)=1</f>
        <v>1</v>
      </c>
      <c r="M5229" s="37">
        <f>IF( $Q5229, MAX($M$1:M5228)+1, 0)</f>
        <v>0</v>
      </c>
      <c r="N5229" t="str" cm="1">
        <f t="array" ref="N5229">INDEX($A$9:$F$1048576, $J5229, $K5229 )</f>
        <v>KG615</v>
      </c>
      <c r="O5229" t="str" cm="1">
        <f t="array" ref="O5229">INDEX($B$9:$F$1048576, $J5229, $K5229 )</f>
        <v>에스피지제일차</v>
      </c>
      <c r="P5229" t="str" cm="1">
        <f t="array" ref="P5229">IF( $L5229, TRIM(_xll.IMDP("IR", $G$5&amp;$N5229, $G$6)), "" )</f>
        <v/>
      </c>
      <c r="Q5229" t="b" cm="1">
        <f t="array" ref="Q5229">IF(
    $U$1=1, AND($P5229&lt;&gt;"", $P5229&lt;&gt;"...", $P5229&lt;&gt;"입력오류"),
    IF(
        $U$18=1, AND($P5229&lt;&gt;"", $P5229&lt;&gt;"...", $P5229&lt;&gt;"입력오류", ISNUMBER(FIND(INDEX($T$2:$T$7,$U$1),$P5229))),
        IF(
            $U$17="기타", AND($P5229&lt;&gt;"", $P5229&lt;&gt;"...", $P5229&lt;&gt;"입력오류", NOT(ISNUMBER(FIND($T$21:$T$34,$P5229)))),
            AND($P5229&lt;&gt;"", $P5229&lt;&gt;"...", $P5229&lt;&gt;"입력오류", $T$19=$P5229)
        )
    )
)</f>
        <v>0</v>
      </c>
    </row>
    <row r="5230" spans="9:17">
      <c r="I5230">
        <f t="shared" si="244"/>
        <v>5229</v>
      </c>
      <c r="J5230">
        <f t="shared" si="245"/>
        <v>504</v>
      </c>
      <c r="K5230">
        <f t="shared" si="243"/>
        <v>3</v>
      </c>
      <c r="L5230" t="b">
        <f>COUNTIF($N$2:N5230, N5230)=1</f>
        <v>1</v>
      </c>
      <c r="M5230" s="37">
        <f>IF( $Q5230, MAX($M$1:M5229)+1, 0)</f>
        <v>0</v>
      </c>
      <c r="N5230" t="str" cm="1">
        <f t="array" ref="N5230">INDEX($A$9:$F$1048576, $J5230, $K5230 )</f>
        <v>KG619</v>
      </c>
      <c r="O5230" t="str" cm="1">
        <f t="array" ref="O5230">INDEX($B$9:$F$1048576, $J5230, $K5230 )</f>
        <v>마에스트로별내</v>
      </c>
      <c r="P5230" t="str" cm="1">
        <f t="array" ref="P5230">IF( $L5230, TRIM(_xll.IMDP("IR", $G$5&amp;$N5230, $G$6)), "" )</f>
        <v/>
      </c>
      <c r="Q5230" t="b" cm="1">
        <f t="array" ref="Q5230">IF(
    $U$1=1, AND($P5230&lt;&gt;"", $P5230&lt;&gt;"...", $P5230&lt;&gt;"입력오류"),
    IF(
        $U$18=1, AND($P5230&lt;&gt;"", $P5230&lt;&gt;"...", $P5230&lt;&gt;"입력오류", ISNUMBER(FIND(INDEX($T$2:$T$7,$U$1),$P5230))),
        IF(
            $U$17="기타", AND($P5230&lt;&gt;"", $P5230&lt;&gt;"...", $P5230&lt;&gt;"입력오류", NOT(ISNUMBER(FIND($T$21:$T$34,$P5230)))),
            AND($P5230&lt;&gt;"", $P5230&lt;&gt;"...", $P5230&lt;&gt;"입력오류", $T$19=$P5230)
        )
    )
)</f>
        <v>0</v>
      </c>
    </row>
    <row r="5231" spans="9:17">
      <c r="I5231">
        <f t="shared" si="244"/>
        <v>5230</v>
      </c>
      <c r="J5231">
        <f t="shared" si="245"/>
        <v>505</v>
      </c>
      <c r="K5231">
        <f t="shared" si="243"/>
        <v>3</v>
      </c>
      <c r="L5231" t="b">
        <f>COUNTIF($N$2:N5231, N5231)=1</f>
        <v>1</v>
      </c>
      <c r="M5231" s="37">
        <f>IF( $Q5231, MAX($M$1:M5230)+1, 0)</f>
        <v>0</v>
      </c>
      <c r="N5231" t="str" cm="1">
        <f t="array" ref="N5231">INDEX($A$9:$F$1048576, $J5231, $K5231 )</f>
        <v>KG659</v>
      </c>
      <c r="O5231" t="str" cm="1">
        <f t="array" ref="O5231">INDEX($B$9:$F$1048576, $J5231, $K5231 )</f>
        <v>에프엔송도5제일차</v>
      </c>
      <c r="P5231" t="str" cm="1">
        <f t="array" ref="P5231">IF( $L5231, TRIM(_xll.IMDP("IR", $G$5&amp;$N5231, $G$6)), "" )</f>
        <v/>
      </c>
      <c r="Q5231" t="b" cm="1">
        <f t="array" ref="Q5231">IF(
    $U$1=1, AND($P5231&lt;&gt;"", $P5231&lt;&gt;"...", $P5231&lt;&gt;"입력오류"),
    IF(
        $U$18=1, AND($P5231&lt;&gt;"", $P5231&lt;&gt;"...", $P5231&lt;&gt;"입력오류", ISNUMBER(FIND(INDEX($T$2:$T$7,$U$1),$P5231))),
        IF(
            $U$17="기타", AND($P5231&lt;&gt;"", $P5231&lt;&gt;"...", $P5231&lt;&gt;"입력오류", NOT(ISNUMBER(FIND($T$21:$T$34,$P5231)))),
            AND($P5231&lt;&gt;"", $P5231&lt;&gt;"...", $P5231&lt;&gt;"입력오류", $T$19=$P5231)
        )
    )
)</f>
        <v>0</v>
      </c>
    </row>
    <row r="5232" spans="9:17">
      <c r="I5232">
        <f t="shared" si="244"/>
        <v>5231</v>
      </c>
      <c r="J5232">
        <f t="shared" si="245"/>
        <v>506</v>
      </c>
      <c r="K5232">
        <f t="shared" si="243"/>
        <v>3</v>
      </c>
      <c r="L5232" t="b">
        <f>COUNTIF($N$2:N5232, N5232)=1</f>
        <v>1</v>
      </c>
      <c r="M5232" s="37">
        <f>IF( $Q5232, MAX($M$1:M5231)+1, 0)</f>
        <v>0</v>
      </c>
      <c r="N5232" t="str" cm="1">
        <f t="array" ref="N5232">INDEX($A$9:$F$1048576, $J5232, $K5232 )</f>
        <v>KG660</v>
      </c>
      <c r="O5232" t="str" cm="1">
        <f t="array" ref="O5232">INDEX($B$9:$F$1048576, $J5232, $K5232 )</f>
        <v>빅포제십삼차</v>
      </c>
      <c r="P5232" t="str" cm="1">
        <f t="array" ref="P5232">IF( $L5232, TRIM(_xll.IMDP("IR", $G$5&amp;$N5232, $G$6)), "" )</f>
        <v/>
      </c>
      <c r="Q5232" t="b" cm="1">
        <f t="array" ref="Q5232">IF(
    $U$1=1, AND($P5232&lt;&gt;"", $P5232&lt;&gt;"...", $P5232&lt;&gt;"입력오류"),
    IF(
        $U$18=1, AND($P5232&lt;&gt;"", $P5232&lt;&gt;"...", $P5232&lt;&gt;"입력오류", ISNUMBER(FIND(INDEX($T$2:$T$7,$U$1),$P5232))),
        IF(
            $U$17="기타", AND($P5232&lt;&gt;"", $P5232&lt;&gt;"...", $P5232&lt;&gt;"입력오류", NOT(ISNUMBER(FIND($T$21:$T$34,$P5232)))),
            AND($P5232&lt;&gt;"", $P5232&lt;&gt;"...", $P5232&lt;&gt;"입력오류", $T$19=$P5232)
        )
    )
)</f>
        <v>0</v>
      </c>
    </row>
    <row r="5233" spans="9:17">
      <c r="I5233">
        <f t="shared" si="244"/>
        <v>5232</v>
      </c>
      <c r="J5233">
        <f t="shared" si="245"/>
        <v>507</v>
      </c>
      <c r="K5233">
        <f t="shared" si="243"/>
        <v>3</v>
      </c>
      <c r="L5233" t="b">
        <f>COUNTIF($N$2:N5233, N5233)=1</f>
        <v>1</v>
      </c>
      <c r="M5233" s="37">
        <f>IF( $Q5233, MAX($M$1:M5232)+1, 0)</f>
        <v>0</v>
      </c>
      <c r="N5233" t="str" cm="1">
        <f t="array" ref="N5233">INDEX($A$9:$F$1048576, $J5233, $K5233 )</f>
        <v>KG678</v>
      </c>
      <c r="O5233" t="str" cm="1">
        <f t="array" ref="O5233">INDEX($B$9:$F$1048576, $J5233, $K5233 )</f>
        <v>플랜업병점</v>
      </c>
      <c r="P5233" t="str" cm="1">
        <f t="array" ref="P5233">IF( $L5233, TRIM(_xll.IMDP("IR", $G$5&amp;$N5233, $G$6)), "" )</f>
        <v/>
      </c>
      <c r="Q5233" t="b" cm="1">
        <f t="array" ref="Q5233">IF(
    $U$1=1, AND($P5233&lt;&gt;"", $P5233&lt;&gt;"...", $P5233&lt;&gt;"입력오류"),
    IF(
        $U$18=1, AND($P5233&lt;&gt;"", $P5233&lt;&gt;"...", $P5233&lt;&gt;"입력오류", ISNUMBER(FIND(INDEX($T$2:$T$7,$U$1),$P5233))),
        IF(
            $U$17="기타", AND($P5233&lt;&gt;"", $P5233&lt;&gt;"...", $P5233&lt;&gt;"입력오류", NOT(ISNUMBER(FIND($T$21:$T$34,$P5233)))),
            AND($P5233&lt;&gt;"", $P5233&lt;&gt;"...", $P5233&lt;&gt;"입력오류", $T$19=$P5233)
        )
    )
)</f>
        <v>0</v>
      </c>
    </row>
    <row r="5234" spans="9:17">
      <c r="I5234">
        <f t="shared" si="244"/>
        <v>5233</v>
      </c>
      <c r="J5234">
        <f t="shared" si="245"/>
        <v>508</v>
      </c>
      <c r="K5234">
        <f t="shared" si="243"/>
        <v>3</v>
      </c>
      <c r="L5234" t="b">
        <f>COUNTIF($N$2:N5234, N5234)=1</f>
        <v>1</v>
      </c>
      <c r="M5234" s="37">
        <f>IF( $Q5234, MAX($M$1:M5233)+1, 0)</f>
        <v>0</v>
      </c>
      <c r="N5234" t="str" cm="1">
        <f t="array" ref="N5234">INDEX($A$9:$F$1048576, $J5234, $K5234 )</f>
        <v>KG688</v>
      </c>
      <c r="O5234" t="str" cm="1">
        <f t="array" ref="O5234">INDEX($B$9:$F$1048576, $J5234, $K5234 )</f>
        <v>하이트리오제일차</v>
      </c>
      <c r="P5234" t="str" cm="1">
        <f t="array" ref="P5234">IF( $L5234, TRIM(_xll.IMDP("IR", $G$5&amp;$N5234, $G$6)), "" )</f>
        <v/>
      </c>
      <c r="Q5234" t="b" cm="1">
        <f t="array" ref="Q5234">IF(
    $U$1=1, AND($P5234&lt;&gt;"", $P5234&lt;&gt;"...", $P5234&lt;&gt;"입력오류"),
    IF(
        $U$18=1, AND($P5234&lt;&gt;"", $P5234&lt;&gt;"...", $P5234&lt;&gt;"입력오류", ISNUMBER(FIND(INDEX($T$2:$T$7,$U$1),$P5234))),
        IF(
            $U$17="기타", AND($P5234&lt;&gt;"", $P5234&lt;&gt;"...", $P5234&lt;&gt;"입력오류", NOT(ISNUMBER(FIND($T$21:$T$34,$P5234)))),
            AND($P5234&lt;&gt;"", $P5234&lt;&gt;"...", $P5234&lt;&gt;"입력오류", $T$19=$P5234)
        )
    )
)</f>
        <v>0</v>
      </c>
    </row>
    <row r="5235" spans="9:17">
      <c r="I5235">
        <f t="shared" si="244"/>
        <v>5234</v>
      </c>
      <c r="J5235">
        <f t="shared" si="245"/>
        <v>509</v>
      </c>
      <c r="K5235">
        <f t="shared" si="243"/>
        <v>3</v>
      </c>
      <c r="L5235" t="b">
        <f>COUNTIF($N$2:N5235, N5235)=1</f>
        <v>1</v>
      </c>
      <c r="M5235" s="37">
        <f>IF( $Q5235, MAX($M$1:M5234)+1, 0)</f>
        <v>0</v>
      </c>
      <c r="N5235" t="str" cm="1">
        <f t="array" ref="N5235">INDEX($A$9:$F$1048576, $J5235, $K5235 )</f>
        <v>KG710</v>
      </c>
      <c r="O5235" t="str" cm="1">
        <f t="array" ref="O5235">INDEX($B$9:$F$1048576, $J5235, $K5235 )</f>
        <v>뉴스텔라제십차</v>
      </c>
      <c r="P5235" t="str" cm="1">
        <f t="array" ref="P5235">IF( $L5235, TRIM(_xll.IMDP("IR", $G$5&amp;$N5235, $G$6)), "" )</f>
        <v/>
      </c>
      <c r="Q5235" t="b" cm="1">
        <f t="array" ref="Q5235">IF(
    $U$1=1, AND($P5235&lt;&gt;"", $P5235&lt;&gt;"...", $P5235&lt;&gt;"입력오류"),
    IF(
        $U$18=1, AND($P5235&lt;&gt;"", $P5235&lt;&gt;"...", $P5235&lt;&gt;"입력오류", ISNUMBER(FIND(INDEX($T$2:$T$7,$U$1),$P5235))),
        IF(
            $U$17="기타", AND($P5235&lt;&gt;"", $P5235&lt;&gt;"...", $P5235&lt;&gt;"입력오류", NOT(ISNUMBER(FIND($T$21:$T$34,$P5235)))),
            AND($P5235&lt;&gt;"", $P5235&lt;&gt;"...", $P5235&lt;&gt;"입력오류", $T$19=$P5235)
        )
    )
)</f>
        <v>0</v>
      </c>
    </row>
    <row r="5236" spans="9:17">
      <c r="I5236">
        <f t="shared" si="244"/>
        <v>5235</v>
      </c>
      <c r="J5236">
        <f t="shared" si="245"/>
        <v>510</v>
      </c>
      <c r="K5236">
        <f t="shared" si="243"/>
        <v>3</v>
      </c>
      <c r="L5236" t="b">
        <f>COUNTIF($N$2:N5236, N5236)=1</f>
        <v>1</v>
      </c>
      <c r="M5236" s="37">
        <f>IF( $Q5236, MAX($M$1:M5235)+1, 0)</f>
        <v>0</v>
      </c>
      <c r="N5236" t="str" cm="1">
        <f t="array" ref="N5236">INDEX($A$9:$F$1048576, $J5236, $K5236 )</f>
        <v>KG714</v>
      </c>
      <c r="O5236" t="str" cm="1">
        <f t="array" ref="O5236">INDEX($B$9:$F$1048576, $J5236, $K5236 )</f>
        <v>케이아이에스춘천집단2호</v>
      </c>
      <c r="P5236" t="str" cm="1">
        <f t="array" ref="P5236">IF( $L5236, TRIM(_xll.IMDP("IR", $G$5&amp;$N5236, $G$6)), "" )</f>
        <v/>
      </c>
      <c r="Q5236" t="b" cm="1">
        <f t="array" ref="Q5236">IF(
    $U$1=1, AND($P5236&lt;&gt;"", $P5236&lt;&gt;"...", $P5236&lt;&gt;"입력오류"),
    IF(
        $U$18=1, AND($P5236&lt;&gt;"", $P5236&lt;&gt;"...", $P5236&lt;&gt;"입력오류", ISNUMBER(FIND(INDEX($T$2:$T$7,$U$1),$P5236))),
        IF(
            $U$17="기타", AND($P5236&lt;&gt;"", $P5236&lt;&gt;"...", $P5236&lt;&gt;"입력오류", NOT(ISNUMBER(FIND($T$21:$T$34,$P5236)))),
            AND($P5236&lt;&gt;"", $P5236&lt;&gt;"...", $P5236&lt;&gt;"입력오류", $T$19=$P5236)
        )
    )
)</f>
        <v>0</v>
      </c>
    </row>
    <row r="5237" spans="9:17">
      <c r="I5237">
        <f t="shared" si="244"/>
        <v>5236</v>
      </c>
      <c r="J5237">
        <f t="shared" si="245"/>
        <v>511</v>
      </c>
      <c r="K5237">
        <f t="shared" si="243"/>
        <v>3</v>
      </c>
      <c r="L5237" t="b">
        <f>COUNTIF($N$2:N5237, N5237)=1</f>
        <v>1</v>
      </c>
      <c r="M5237" s="37">
        <f>IF( $Q5237, MAX($M$1:M5236)+1, 0)</f>
        <v>0</v>
      </c>
      <c r="N5237" t="str" cm="1">
        <f t="array" ref="N5237">INDEX($A$9:$F$1048576, $J5237, $K5237 )</f>
        <v>KG724</v>
      </c>
      <c r="O5237" t="str" cm="1">
        <f t="array" ref="O5237">INDEX($B$9:$F$1048576, $J5237, $K5237 )</f>
        <v>케이비동인센트럴</v>
      </c>
      <c r="P5237" t="str" cm="1">
        <f t="array" ref="P5237">IF( $L5237, TRIM(_xll.IMDP("IR", $G$5&amp;$N5237, $G$6)), "" )</f>
        <v/>
      </c>
      <c r="Q5237" t="b" cm="1">
        <f t="array" ref="Q5237">IF(
    $U$1=1, AND($P5237&lt;&gt;"", $P5237&lt;&gt;"...", $P5237&lt;&gt;"입력오류"),
    IF(
        $U$18=1, AND($P5237&lt;&gt;"", $P5237&lt;&gt;"...", $P5237&lt;&gt;"입력오류", ISNUMBER(FIND(INDEX($T$2:$T$7,$U$1),$P5237))),
        IF(
            $U$17="기타", AND($P5237&lt;&gt;"", $P5237&lt;&gt;"...", $P5237&lt;&gt;"입력오류", NOT(ISNUMBER(FIND($T$21:$T$34,$P5237)))),
            AND($P5237&lt;&gt;"", $P5237&lt;&gt;"...", $P5237&lt;&gt;"입력오류", $T$19=$P5237)
        )
    )
)</f>
        <v>0</v>
      </c>
    </row>
    <row r="5238" spans="9:17">
      <c r="I5238">
        <f t="shared" si="244"/>
        <v>5237</v>
      </c>
      <c r="J5238">
        <f t="shared" si="245"/>
        <v>512</v>
      </c>
      <c r="K5238">
        <f t="shared" si="243"/>
        <v>3</v>
      </c>
      <c r="L5238" t="b">
        <f>COUNTIF($N$2:N5238, N5238)=1</f>
        <v>1</v>
      </c>
      <c r="M5238" s="37">
        <f>IF( $Q5238, MAX($M$1:M5237)+1, 0)</f>
        <v>0</v>
      </c>
      <c r="N5238" t="str" cm="1">
        <f t="array" ref="N5238">INDEX($A$9:$F$1048576, $J5238, $K5238 )</f>
        <v>KG733</v>
      </c>
      <c r="O5238" t="str" cm="1">
        <f t="array" ref="O5238">INDEX($B$9:$F$1048576, $J5238, $K5238 )</f>
        <v>마에스트로디에스</v>
      </c>
      <c r="P5238" t="str" cm="1">
        <f t="array" ref="P5238">IF( $L5238, TRIM(_xll.IMDP("IR", $G$5&amp;$N5238, $G$6)), "" )</f>
        <v/>
      </c>
      <c r="Q5238" t="b" cm="1">
        <f t="array" ref="Q5238">IF(
    $U$1=1, AND($P5238&lt;&gt;"", $P5238&lt;&gt;"...", $P5238&lt;&gt;"입력오류"),
    IF(
        $U$18=1, AND($P5238&lt;&gt;"", $P5238&lt;&gt;"...", $P5238&lt;&gt;"입력오류", ISNUMBER(FIND(INDEX($T$2:$T$7,$U$1),$P5238))),
        IF(
            $U$17="기타", AND($P5238&lt;&gt;"", $P5238&lt;&gt;"...", $P5238&lt;&gt;"입력오류", NOT(ISNUMBER(FIND($T$21:$T$34,$P5238)))),
            AND($P5238&lt;&gt;"", $P5238&lt;&gt;"...", $P5238&lt;&gt;"입력오류", $T$19=$P5238)
        )
    )
)</f>
        <v>0</v>
      </c>
    </row>
    <row r="5239" spans="9:17">
      <c r="I5239">
        <f t="shared" si="244"/>
        <v>5238</v>
      </c>
      <c r="J5239">
        <f t="shared" si="245"/>
        <v>513</v>
      </c>
      <c r="K5239">
        <f t="shared" si="243"/>
        <v>3</v>
      </c>
      <c r="L5239" t="b">
        <f>COUNTIF($N$2:N5239, N5239)=1</f>
        <v>1</v>
      </c>
      <c r="M5239" s="37">
        <f>IF( $Q5239, MAX($M$1:M5238)+1, 0)</f>
        <v>0</v>
      </c>
      <c r="N5239" t="str" cm="1">
        <f t="array" ref="N5239">INDEX($A$9:$F$1048576, $J5239, $K5239 )</f>
        <v>KG740</v>
      </c>
      <c r="O5239" t="str" cm="1">
        <f t="array" ref="O5239">INDEX($B$9:$F$1048576, $J5239, $K5239 )</f>
        <v>케이비이글스제이차</v>
      </c>
      <c r="P5239" t="str" cm="1">
        <f t="array" ref="P5239">IF( $L5239, TRIM(_xll.IMDP("IR", $G$5&amp;$N5239, $G$6)), "" )</f>
        <v/>
      </c>
      <c r="Q5239" t="b" cm="1">
        <f t="array" ref="Q5239">IF(
    $U$1=1, AND($P5239&lt;&gt;"", $P5239&lt;&gt;"...", $P5239&lt;&gt;"입력오류"),
    IF(
        $U$18=1, AND($P5239&lt;&gt;"", $P5239&lt;&gt;"...", $P5239&lt;&gt;"입력오류", ISNUMBER(FIND(INDEX($T$2:$T$7,$U$1),$P5239))),
        IF(
            $U$17="기타", AND($P5239&lt;&gt;"", $P5239&lt;&gt;"...", $P5239&lt;&gt;"입력오류", NOT(ISNUMBER(FIND($T$21:$T$34,$P5239)))),
            AND($P5239&lt;&gt;"", $P5239&lt;&gt;"...", $P5239&lt;&gt;"입력오류", $T$19=$P5239)
        )
    )
)</f>
        <v>0</v>
      </c>
    </row>
    <row r="5240" spans="9:17">
      <c r="I5240">
        <f t="shared" si="244"/>
        <v>5239</v>
      </c>
      <c r="J5240">
        <f t="shared" si="245"/>
        <v>514</v>
      </c>
      <c r="K5240">
        <f t="shared" si="243"/>
        <v>3</v>
      </c>
      <c r="L5240" t="b">
        <f>COUNTIF($N$2:N5240, N5240)=1</f>
        <v>1</v>
      </c>
      <c r="M5240" s="37">
        <f>IF( $Q5240, MAX($M$1:M5239)+1, 0)</f>
        <v>0</v>
      </c>
      <c r="N5240" t="str" cm="1">
        <f t="array" ref="N5240">INDEX($A$9:$F$1048576, $J5240, $K5240 )</f>
        <v>KG751</v>
      </c>
      <c r="O5240" t="str" cm="1">
        <f t="array" ref="O5240">INDEX($B$9:$F$1048576, $J5240, $K5240 )</f>
        <v>엔에이치지오제일차</v>
      </c>
      <c r="P5240" t="str" cm="1">
        <f t="array" ref="P5240">IF( $L5240, TRIM(_xll.IMDP("IR", $G$5&amp;$N5240, $G$6)), "" )</f>
        <v/>
      </c>
      <c r="Q5240" t="b" cm="1">
        <f t="array" ref="Q5240">IF(
    $U$1=1, AND($P5240&lt;&gt;"", $P5240&lt;&gt;"...", $P5240&lt;&gt;"입력오류"),
    IF(
        $U$18=1, AND($P5240&lt;&gt;"", $P5240&lt;&gt;"...", $P5240&lt;&gt;"입력오류", ISNUMBER(FIND(INDEX($T$2:$T$7,$U$1),$P5240))),
        IF(
            $U$17="기타", AND($P5240&lt;&gt;"", $P5240&lt;&gt;"...", $P5240&lt;&gt;"입력오류", NOT(ISNUMBER(FIND($T$21:$T$34,$P5240)))),
            AND($P5240&lt;&gt;"", $P5240&lt;&gt;"...", $P5240&lt;&gt;"입력오류", $T$19=$P5240)
        )
    )
)</f>
        <v>0</v>
      </c>
    </row>
    <row r="5241" spans="9:17">
      <c r="I5241">
        <f t="shared" si="244"/>
        <v>5240</v>
      </c>
      <c r="J5241">
        <f t="shared" si="245"/>
        <v>515</v>
      </c>
      <c r="K5241">
        <f t="shared" si="243"/>
        <v>3</v>
      </c>
      <c r="L5241" t="b">
        <f>COUNTIF($N$2:N5241, N5241)=1</f>
        <v>1</v>
      </c>
      <c r="M5241" s="37">
        <f>IF( $Q5241, MAX($M$1:M5240)+1, 0)</f>
        <v>0</v>
      </c>
      <c r="N5241" t="str" cm="1">
        <f t="array" ref="N5241">INDEX($A$9:$F$1048576, $J5241, $K5241 )</f>
        <v>KG754</v>
      </c>
      <c r="O5241" t="str" cm="1">
        <f t="array" ref="O5241">INDEX($B$9:$F$1048576, $J5241, $K5241 )</f>
        <v>매그파이에코</v>
      </c>
      <c r="P5241" t="str" cm="1">
        <f t="array" ref="P5241">IF( $L5241, TRIM(_xll.IMDP("IR", $G$5&amp;$N5241, $G$6)), "" )</f>
        <v/>
      </c>
      <c r="Q5241" t="b" cm="1">
        <f t="array" ref="Q5241">IF(
    $U$1=1, AND($P5241&lt;&gt;"", $P5241&lt;&gt;"...", $P5241&lt;&gt;"입력오류"),
    IF(
        $U$18=1, AND($P5241&lt;&gt;"", $P5241&lt;&gt;"...", $P5241&lt;&gt;"입력오류", ISNUMBER(FIND(INDEX($T$2:$T$7,$U$1),$P5241))),
        IF(
            $U$17="기타", AND($P5241&lt;&gt;"", $P5241&lt;&gt;"...", $P5241&lt;&gt;"입력오류", NOT(ISNUMBER(FIND($T$21:$T$34,$P5241)))),
            AND($P5241&lt;&gt;"", $P5241&lt;&gt;"...", $P5241&lt;&gt;"입력오류", $T$19=$P5241)
        )
    )
)</f>
        <v>0</v>
      </c>
    </row>
    <row r="5242" spans="9:17">
      <c r="I5242">
        <f t="shared" si="244"/>
        <v>5241</v>
      </c>
      <c r="J5242">
        <f t="shared" si="245"/>
        <v>516</v>
      </c>
      <c r="K5242">
        <f t="shared" si="243"/>
        <v>3</v>
      </c>
      <c r="L5242" t="b">
        <f>COUNTIF($N$2:N5242, N5242)=1</f>
        <v>1</v>
      </c>
      <c r="M5242" s="37">
        <f>IF( $Q5242, MAX($M$1:M5241)+1, 0)</f>
        <v>0</v>
      </c>
      <c r="N5242" t="str" cm="1">
        <f t="array" ref="N5242">INDEX($A$9:$F$1048576, $J5242, $K5242 )</f>
        <v>KG757</v>
      </c>
      <c r="O5242" t="str" cm="1">
        <f t="array" ref="O5242">INDEX($B$9:$F$1048576, $J5242, $K5242 )</f>
        <v>에프엔삼덕제일차</v>
      </c>
      <c r="P5242" t="str" cm="1">
        <f t="array" ref="P5242">IF( $L5242, TRIM(_xll.IMDP("IR", $G$5&amp;$N5242, $G$6)), "" )</f>
        <v/>
      </c>
      <c r="Q5242" t="b" cm="1">
        <f t="array" ref="Q5242">IF(
    $U$1=1, AND($P5242&lt;&gt;"", $P5242&lt;&gt;"...", $P5242&lt;&gt;"입력오류"),
    IF(
        $U$18=1, AND($P5242&lt;&gt;"", $P5242&lt;&gt;"...", $P5242&lt;&gt;"입력오류", ISNUMBER(FIND(INDEX($T$2:$T$7,$U$1),$P5242))),
        IF(
            $U$17="기타", AND($P5242&lt;&gt;"", $P5242&lt;&gt;"...", $P5242&lt;&gt;"입력오류", NOT(ISNUMBER(FIND($T$21:$T$34,$P5242)))),
            AND($P5242&lt;&gt;"", $P5242&lt;&gt;"...", $P5242&lt;&gt;"입력오류", $T$19=$P5242)
        )
    )
)</f>
        <v>0</v>
      </c>
    </row>
    <row r="5243" spans="9:17">
      <c r="I5243">
        <f t="shared" si="244"/>
        <v>5242</v>
      </c>
      <c r="J5243">
        <f t="shared" si="245"/>
        <v>517</v>
      </c>
      <c r="K5243">
        <f t="shared" si="243"/>
        <v>3</v>
      </c>
      <c r="L5243" t="b">
        <f>COUNTIF($N$2:N5243, N5243)=1</f>
        <v>1</v>
      </c>
      <c r="M5243" s="37">
        <f>IF( $Q5243, MAX($M$1:M5242)+1, 0)</f>
        <v>0</v>
      </c>
      <c r="N5243" t="str" cm="1">
        <f t="array" ref="N5243">INDEX($A$9:$F$1048576, $J5243, $K5243 )</f>
        <v>KG758</v>
      </c>
      <c r="O5243" t="str" cm="1">
        <f t="array" ref="O5243">INDEX($B$9:$F$1048576, $J5243, $K5243 )</f>
        <v>그린파인트리</v>
      </c>
      <c r="P5243" t="str" cm="1">
        <f t="array" ref="P5243">IF( $L5243, TRIM(_xll.IMDP("IR", $G$5&amp;$N5243, $G$6)), "" )</f>
        <v/>
      </c>
      <c r="Q5243" t="b" cm="1">
        <f t="array" ref="Q5243">IF(
    $U$1=1, AND($P5243&lt;&gt;"", $P5243&lt;&gt;"...", $P5243&lt;&gt;"입력오류"),
    IF(
        $U$18=1, AND($P5243&lt;&gt;"", $P5243&lt;&gt;"...", $P5243&lt;&gt;"입력오류", ISNUMBER(FIND(INDEX($T$2:$T$7,$U$1),$P5243))),
        IF(
            $U$17="기타", AND($P5243&lt;&gt;"", $P5243&lt;&gt;"...", $P5243&lt;&gt;"입력오류", NOT(ISNUMBER(FIND($T$21:$T$34,$P5243)))),
            AND($P5243&lt;&gt;"", $P5243&lt;&gt;"...", $P5243&lt;&gt;"입력오류", $T$19=$P5243)
        )
    )
)</f>
        <v>0</v>
      </c>
    </row>
    <row r="5244" spans="9:17">
      <c r="I5244">
        <f t="shared" si="244"/>
        <v>5243</v>
      </c>
      <c r="J5244">
        <f t="shared" si="245"/>
        <v>518</v>
      </c>
      <c r="K5244">
        <f t="shared" si="243"/>
        <v>3</v>
      </c>
      <c r="L5244" t="b">
        <f>COUNTIF($N$2:N5244, N5244)=1</f>
        <v>1</v>
      </c>
      <c r="M5244" s="37">
        <f>IF( $Q5244, MAX($M$1:M5243)+1, 0)</f>
        <v>0</v>
      </c>
      <c r="N5244" t="str" cm="1">
        <f t="array" ref="N5244">INDEX($A$9:$F$1048576, $J5244, $K5244 )</f>
        <v>KG760</v>
      </c>
      <c r="O5244" t="str" cm="1">
        <f t="array" ref="O5244">INDEX($B$9:$F$1048576, $J5244, $K5244 )</f>
        <v>디시티제일차</v>
      </c>
      <c r="P5244" t="str" cm="1">
        <f t="array" ref="P5244">IF( $L5244, TRIM(_xll.IMDP("IR", $G$5&amp;$N5244, $G$6)), "" )</f>
        <v/>
      </c>
      <c r="Q5244" t="b" cm="1">
        <f t="array" ref="Q5244">IF(
    $U$1=1, AND($P5244&lt;&gt;"", $P5244&lt;&gt;"...", $P5244&lt;&gt;"입력오류"),
    IF(
        $U$18=1, AND($P5244&lt;&gt;"", $P5244&lt;&gt;"...", $P5244&lt;&gt;"입력오류", ISNUMBER(FIND(INDEX($T$2:$T$7,$U$1),$P5244))),
        IF(
            $U$17="기타", AND($P5244&lt;&gt;"", $P5244&lt;&gt;"...", $P5244&lt;&gt;"입력오류", NOT(ISNUMBER(FIND($T$21:$T$34,$P5244)))),
            AND($P5244&lt;&gt;"", $P5244&lt;&gt;"...", $P5244&lt;&gt;"입력오류", $T$19=$P5244)
        )
    )
)</f>
        <v>0</v>
      </c>
    </row>
    <row r="5245" spans="9:17">
      <c r="I5245">
        <f t="shared" si="244"/>
        <v>5244</v>
      </c>
      <c r="J5245">
        <f t="shared" si="245"/>
        <v>519</v>
      </c>
      <c r="K5245">
        <f t="shared" si="243"/>
        <v>3</v>
      </c>
      <c r="L5245" t="b">
        <f>COUNTIF($N$2:N5245, N5245)=1</f>
        <v>1</v>
      </c>
      <c r="M5245" s="37">
        <f>IF( $Q5245, MAX($M$1:M5244)+1, 0)</f>
        <v>0</v>
      </c>
      <c r="N5245" t="str" cm="1">
        <f t="array" ref="N5245">INDEX($A$9:$F$1048576, $J5245, $K5245 )</f>
        <v>KG763</v>
      </c>
      <c r="O5245" t="str" cm="1">
        <f t="array" ref="O5245">INDEX($B$9:$F$1048576, $J5245, $K5245 )</f>
        <v>케이비에이치스틸</v>
      </c>
      <c r="P5245" t="str" cm="1">
        <f t="array" ref="P5245">IF( $L5245, TRIM(_xll.IMDP("IR", $G$5&amp;$N5245, $G$6)), "" )</f>
        <v/>
      </c>
      <c r="Q5245" t="b" cm="1">
        <f t="array" ref="Q5245">IF(
    $U$1=1, AND($P5245&lt;&gt;"", $P5245&lt;&gt;"...", $P5245&lt;&gt;"입력오류"),
    IF(
        $U$18=1, AND($P5245&lt;&gt;"", $P5245&lt;&gt;"...", $P5245&lt;&gt;"입력오류", ISNUMBER(FIND(INDEX($T$2:$T$7,$U$1),$P5245))),
        IF(
            $U$17="기타", AND($P5245&lt;&gt;"", $P5245&lt;&gt;"...", $P5245&lt;&gt;"입력오류", NOT(ISNUMBER(FIND($T$21:$T$34,$P5245)))),
            AND($P5245&lt;&gt;"", $P5245&lt;&gt;"...", $P5245&lt;&gt;"입력오류", $T$19=$P5245)
        )
    )
)</f>
        <v>0</v>
      </c>
    </row>
    <row r="5246" spans="9:17">
      <c r="I5246">
        <f t="shared" si="244"/>
        <v>5245</v>
      </c>
      <c r="J5246">
        <f t="shared" si="245"/>
        <v>520</v>
      </c>
      <c r="K5246">
        <f t="shared" si="243"/>
        <v>3</v>
      </c>
      <c r="L5246" t="b">
        <f>COUNTIF($N$2:N5246, N5246)=1</f>
        <v>1</v>
      </c>
      <c r="M5246" s="37">
        <f>IF( $Q5246, MAX($M$1:M5245)+1, 0)</f>
        <v>0</v>
      </c>
      <c r="N5246" t="str" cm="1">
        <f t="array" ref="N5246">INDEX($A$9:$F$1048576, $J5246, $K5246 )</f>
        <v>KG783</v>
      </c>
      <c r="O5246" t="str" cm="1">
        <f t="array" ref="O5246">INDEX($B$9:$F$1048576, $J5246, $K5246 )</f>
        <v>피오타워제일차</v>
      </c>
      <c r="P5246" t="str" cm="1">
        <f t="array" ref="P5246">IF( $L5246, TRIM(_xll.IMDP("IR", $G$5&amp;$N5246, $G$6)), "" )</f>
        <v/>
      </c>
      <c r="Q5246" t="b" cm="1">
        <f t="array" ref="Q5246">IF(
    $U$1=1, AND($P5246&lt;&gt;"", $P5246&lt;&gt;"...", $P5246&lt;&gt;"입력오류"),
    IF(
        $U$18=1, AND($P5246&lt;&gt;"", $P5246&lt;&gt;"...", $P5246&lt;&gt;"입력오류", ISNUMBER(FIND(INDEX($T$2:$T$7,$U$1),$P5246))),
        IF(
            $U$17="기타", AND($P5246&lt;&gt;"", $P5246&lt;&gt;"...", $P5246&lt;&gt;"입력오류", NOT(ISNUMBER(FIND($T$21:$T$34,$P5246)))),
            AND($P5246&lt;&gt;"", $P5246&lt;&gt;"...", $P5246&lt;&gt;"입력오류", $T$19=$P5246)
        )
    )
)</f>
        <v>0</v>
      </c>
    </row>
    <row r="5247" spans="9:17">
      <c r="I5247">
        <f t="shared" si="244"/>
        <v>5246</v>
      </c>
      <c r="J5247">
        <f t="shared" si="245"/>
        <v>521</v>
      </c>
      <c r="K5247">
        <f t="shared" si="243"/>
        <v>3</v>
      </c>
      <c r="L5247" t="b">
        <f>COUNTIF($N$2:N5247, N5247)=1</f>
        <v>1</v>
      </c>
      <c r="M5247" s="37">
        <f>IF( $Q5247, MAX($M$1:M5246)+1, 0)</f>
        <v>0</v>
      </c>
      <c r="N5247" t="str" cm="1">
        <f t="array" ref="N5247">INDEX($A$9:$F$1048576, $J5247, $K5247 )</f>
        <v>KG787</v>
      </c>
      <c r="O5247" t="str" cm="1">
        <f t="array" ref="O5247">INDEX($B$9:$F$1048576, $J5247, $K5247 )</f>
        <v>우리에이치씨제삼차</v>
      </c>
      <c r="P5247" t="str" cm="1">
        <f t="array" ref="P5247">IF( $L5247, TRIM(_xll.IMDP("IR", $G$5&amp;$N5247, $G$6)), "" )</f>
        <v/>
      </c>
      <c r="Q5247" t="b" cm="1">
        <f t="array" ref="Q5247">IF(
    $U$1=1, AND($P5247&lt;&gt;"", $P5247&lt;&gt;"...", $P5247&lt;&gt;"입력오류"),
    IF(
        $U$18=1, AND($P5247&lt;&gt;"", $P5247&lt;&gt;"...", $P5247&lt;&gt;"입력오류", ISNUMBER(FIND(INDEX($T$2:$T$7,$U$1),$P5247))),
        IF(
            $U$17="기타", AND($P5247&lt;&gt;"", $P5247&lt;&gt;"...", $P5247&lt;&gt;"입력오류", NOT(ISNUMBER(FIND($T$21:$T$34,$P5247)))),
            AND($P5247&lt;&gt;"", $P5247&lt;&gt;"...", $P5247&lt;&gt;"입력오류", $T$19=$P5247)
        )
    )
)</f>
        <v>0</v>
      </c>
    </row>
    <row r="5248" spans="9:17">
      <c r="I5248">
        <f t="shared" si="244"/>
        <v>5247</v>
      </c>
      <c r="J5248">
        <f t="shared" si="245"/>
        <v>522</v>
      </c>
      <c r="K5248">
        <f t="shared" si="243"/>
        <v>3</v>
      </c>
      <c r="L5248" t="b">
        <f>COUNTIF($N$2:N5248, N5248)=1</f>
        <v>1</v>
      </c>
      <c r="M5248" s="37">
        <f>IF( $Q5248, MAX($M$1:M5247)+1, 0)</f>
        <v>0</v>
      </c>
      <c r="N5248" t="str" cm="1">
        <f t="array" ref="N5248">INDEX($A$9:$F$1048576, $J5248, $K5248 )</f>
        <v>KG792</v>
      </c>
      <c r="O5248" t="str" cm="1">
        <f t="array" ref="O5248">INDEX($B$9:$F$1048576, $J5248, $K5248 )</f>
        <v>블루엠제육차</v>
      </c>
      <c r="P5248" t="str" cm="1">
        <f t="array" ref="P5248">IF( $L5248, TRIM(_xll.IMDP("IR", $G$5&amp;$N5248, $G$6)), "" )</f>
        <v/>
      </c>
      <c r="Q5248" t="b" cm="1">
        <f t="array" ref="Q5248">IF(
    $U$1=1, AND($P5248&lt;&gt;"", $P5248&lt;&gt;"...", $P5248&lt;&gt;"입력오류"),
    IF(
        $U$18=1, AND($P5248&lt;&gt;"", $P5248&lt;&gt;"...", $P5248&lt;&gt;"입력오류", ISNUMBER(FIND(INDEX($T$2:$T$7,$U$1),$P5248))),
        IF(
            $U$17="기타", AND($P5248&lt;&gt;"", $P5248&lt;&gt;"...", $P5248&lt;&gt;"입력오류", NOT(ISNUMBER(FIND($T$21:$T$34,$P5248)))),
            AND($P5248&lt;&gt;"", $P5248&lt;&gt;"...", $P5248&lt;&gt;"입력오류", $T$19=$P5248)
        )
    )
)</f>
        <v>0</v>
      </c>
    </row>
    <row r="5249" spans="9:17">
      <c r="I5249">
        <f t="shared" si="244"/>
        <v>5248</v>
      </c>
      <c r="J5249">
        <f t="shared" si="245"/>
        <v>523</v>
      </c>
      <c r="K5249">
        <f t="shared" si="243"/>
        <v>3</v>
      </c>
      <c r="L5249" t="b">
        <f>COUNTIF($N$2:N5249, N5249)=1</f>
        <v>1</v>
      </c>
      <c r="M5249" s="37">
        <f>IF( $Q5249, MAX($M$1:M5248)+1, 0)</f>
        <v>0</v>
      </c>
      <c r="N5249" t="str" cm="1">
        <f t="array" ref="N5249">INDEX($A$9:$F$1048576, $J5249, $K5249 )</f>
        <v>KG800</v>
      </c>
      <c r="O5249" t="str" cm="1">
        <f t="array" ref="O5249">INDEX($B$9:$F$1048576, $J5249, $K5249 )</f>
        <v>케이비그레이트베어제일차</v>
      </c>
      <c r="P5249" t="str" cm="1">
        <f t="array" ref="P5249">IF( $L5249, TRIM(_xll.IMDP("IR", $G$5&amp;$N5249, $G$6)), "" )</f>
        <v/>
      </c>
      <c r="Q5249" t="b" cm="1">
        <f t="array" ref="Q5249">IF(
    $U$1=1, AND($P5249&lt;&gt;"", $P5249&lt;&gt;"...", $P5249&lt;&gt;"입력오류"),
    IF(
        $U$18=1, AND($P5249&lt;&gt;"", $P5249&lt;&gt;"...", $P5249&lt;&gt;"입력오류", ISNUMBER(FIND(INDEX($T$2:$T$7,$U$1),$P5249))),
        IF(
            $U$17="기타", AND($P5249&lt;&gt;"", $P5249&lt;&gt;"...", $P5249&lt;&gt;"입력오류", NOT(ISNUMBER(FIND($T$21:$T$34,$P5249)))),
            AND($P5249&lt;&gt;"", $P5249&lt;&gt;"...", $P5249&lt;&gt;"입력오류", $T$19=$P5249)
        )
    )
)</f>
        <v>0</v>
      </c>
    </row>
    <row r="5250" spans="9:17">
      <c r="I5250">
        <f t="shared" si="244"/>
        <v>5249</v>
      </c>
      <c r="J5250">
        <f t="shared" si="245"/>
        <v>524</v>
      </c>
      <c r="K5250">
        <f t="shared" ref="K5250:K5313" si="246">IF( $I5250&gt;$G$4, NA(), IF($I5250&gt;$G$3, 5, IF($I5250&gt;$G$2, 3, 1 ) ) )</f>
        <v>3</v>
      </c>
      <c r="L5250" t="b">
        <f>COUNTIF($N$2:N5250, N5250)=1</f>
        <v>1</v>
      </c>
      <c r="M5250" s="37">
        <f>IF( $Q5250, MAX($M$1:M5249)+1, 0)</f>
        <v>0</v>
      </c>
      <c r="N5250" t="str" cm="1">
        <f t="array" ref="N5250">INDEX($A$9:$F$1048576, $J5250, $K5250 )</f>
        <v>KG804</v>
      </c>
      <c r="O5250" t="str" cm="1">
        <f t="array" ref="O5250">INDEX($B$9:$F$1048576, $J5250, $K5250 )</f>
        <v>우리디에스제일차</v>
      </c>
      <c r="P5250" t="str" cm="1">
        <f t="array" ref="P5250">IF( $L5250, TRIM(_xll.IMDP("IR", $G$5&amp;$N5250, $G$6)), "" )</f>
        <v/>
      </c>
      <c r="Q5250" t="b" cm="1">
        <f t="array" ref="Q5250">IF(
    $U$1=1, AND($P5250&lt;&gt;"", $P5250&lt;&gt;"...", $P5250&lt;&gt;"입력오류"),
    IF(
        $U$18=1, AND($P5250&lt;&gt;"", $P5250&lt;&gt;"...", $P5250&lt;&gt;"입력오류", ISNUMBER(FIND(INDEX($T$2:$T$7,$U$1),$P5250))),
        IF(
            $U$17="기타", AND($P5250&lt;&gt;"", $P5250&lt;&gt;"...", $P5250&lt;&gt;"입력오류", NOT(ISNUMBER(FIND($T$21:$T$34,$P5250)))),
            AND($P5250&lt;&gt;"", $P5250&lt;&gt;"...", $P5250&lt;&gt;"입력오류", $T$19=$P5250)
        )
    )
)</f>
        <v>0</v>
      </c>
    </row>
    <row r="5251" spans="9:17">
      <c r="I5251">
        <f t="shared" ref="I5251:I5314" si="247">ROW()-1</f>
        <v>5250</v>
      </c>
      <c r="J5251">
        <f t="shared" ref="J5251:J5314" si="248">IF( $I5251&gt;$G$4, NA(), IF($I5251&gt;$G$3, $I5251-$G$3, IF($I5251&gt;$G$2, $I5251-$G$2, $I5251 ) ) )</f>
        <v>525</v>
      </c>
      <c r="K5251">
        <f t="shared" si="246"/>
        <v>3</v>
      </c>
      <c r="L5251" t="b">
        <f>COUNTIF($N$2:N5251, N5251)=1</f>
        <v>1</v>
      </c>
      <c r="M5251" s="37">
        <f>IF( $Q5251, MAX($M$1:M5250)+1, 0)</f>
        <v>0</v>
      </c>
      <c r="N5251" t="str" cm="1">
        <f t="array" ref="N5251">INDEX($A$9:$F$1048576, $J5251, $K5251 )</f>
        <v>KG810</v>
      </c>
      <c r="O5251" t="str" cm="1">
        <f t="array" ref="O5251">INDEX($B$9:$F$1048576, $J5251, $K5251 )</f>
        <v>기은센상동제일차</v>
      </c>
      <c r="P5251" t="str" cm="1">
        <f t="array" ref="P5251">IF( $L5251, TRIM(_xll.IMDP("IR", $G$5&amp;$N5251, $G$6)), "" )</f>
        <v/>
      </c>
      <c r="Q5251" t="b" cm="1">
        <f t="array" ref="Q5251">IF(
    $U$1=1, AND($P5251&lt;&gt;"", $P5251&lt;&gt;"...", $P5251&lt;&gt;"입력오류"),
    IF(
        $U$18=1, AND($P5251&lt;&gt;"", $P5251&lt;&gt;"...", $P5251&lt;&gt;"입력오류", ISNUMBER(FIND(INDEX($T$2:$T$7,$U$1),$P5251))),
        IF(
            $U$17="기타", AND($P5251&lt;&gt;"", $P5251&lt;&gt;"...", $P5251&lt;&gt;"입력오류", NOT(ISNUMBER(FIND($T$21:$T$34,$P5251)))),
            AND($P5251&lt;&gt;"", $P5251&lt;&gt;"...", $P5251&lt;&gt;"입력오류", $T$19=$P5251)
        )
    )
)</f>
        <v>0</v>
      </c>
    </row>
    <row r="5252" spans="9:17">
      <c r="I5252">
        <f t="shared" si="247"/>
        <v>5251</v>
      </c>
      <c r="J5252">
        <f t="shared" si="248"/>
        <v>526</v>
      </c>
      <c r="K5252">
        <f t="shared" si="246"/>
        <v>3</v>
      </c>
      <c r="L5252" t="b">
        <f>COUNTIF($N$2:N5252, N5252)=1</f>
        <v>1</v>
      </c>
      <c r="M5252" s="37">
        <f>IF( $Q5252, MAX($M$1:M5251)+1, 0)</f>
        <v>0</v>
      </c>
      <c r="N5252" t="str" cm="1">
        <f t="array" ref="N5252">INDEX($A$9:$F$1048576, $J5252, $K5252 )</f>
        <v>KG817</v>
      </c>
      <c r="O5252" t="str" cm="1">
        <f t="array" ref="O5252">INDEX($B$9:$F$1048576, $J5252, $K5252 )</f>
        <v>우리파크원제일차</v>
      </c>
      <c r="P5252" t="str" cm="1">
        <f t="array" ref="P5252">IF( $L5252, TRIM(_xll.IMDP("IR", $G$5&amp;$N5252, $G$6)), "" )</f>
        <v/>
      </c>
      <c r="Q5252" t="b" cm="1">
        <f t="array" ref="Q5252">IF(
    $U$1=1, AND($P5252&lt;&gt;"", $P5252&lt;&gt;"...", $P5252&lt;&gt;"입력오류"),
    IF(
        $U$18=1, AND($P5252&lt;&gt;"", $P5252&lt;&gt;"...", $P5252&lt;&gt;"입력오류", ISNUMBER(FIND(INDEX($T$2:$T$7,$U$1),$P5252))),
        IF(
            $U$17="기타", AND($P5252&lt;&gt;"", $P5252&lt;&gt;"...", $P5252&lt;&gt;"입력오류", NOT(ISNUMBER(FIND($T$21:$T$34,$P5252)))),
            AND($P5252&lt;&gt;"", $P5252&lt;&gt;"...", $P5252&lt;&gt;"입력오류", $T$19=$P5252)
        )
    )
)</f>
        <v>0</v>
      </c>
    </row>
    <row r="5253" spans="9:17">
      <c r="I5253">
        <f t="shared" si="247"/>
        <v>5252</v>
      </c>
      <c r="J5253">
        <f t="shared" si="248"/>
        <v>527</v>
      </c>
      <c r="K5253">
        <f t="shared" si="246"/>
        <v>3</v>
      </c>
      <c r="L5253" t="b">
        <f>COUNTIF($N$2:N5253, N5253)=1</f>
        <v>1</v>
      </c>
      <c r="M5253" s="37">
        <f>IF( $Q5253, MAX($M$1:M5252)+1, 0)</f>
        <v>0</v>
      </c>
      <c r="N5253" t="str" cm="1">
        <f t="array" ref="N5253">INDEX($A$9:$F$1048576, $J5253, $K5253 )</f>
        <v>KG822</v>
      </c>
      <c r="O5253" t="str" cm="1">
        <f t="array" ref="O5253">INDEX($B$9:$F$1048576, $J5253, $K5253 )</f>
        <v>에스타이거제십차</v>
      </c>
      <c r="P5253" t="str" cm="1">
        <f t="array" ref="P5253">IF( $L5253, TRIM(_xll.IMDP("IR", $G$5&amp;$N5253, $G$6)), "" )</f>
        <v/>
      </c>
      <c r="Q5253" t="b" cm="1">
        <f t="array" ref="Q5253">IF(
    $U$1=1, AND($P5253&lt;&gt;"", $P5253&lt;&gt;"...", $P5253&lt;&gt;"입력오류"),
    IF(
        $U$18=1, AND($P5253&lt;&gt;"", $P5253&lt;&gt;"...", $P5253&lt;&gt;"입력오류", ISNUMBER(FIND(INDEX($T$2:$T$7,$U$1),$P5253))),
        IF(
            $U$17="기타", AND($P5253&lt;&gt;"", $P5253&lt;&gt;"...", $P5253&lt;&gt;"입력오류", NOT(ISNUMBER(FIND($T$21:$T$34,$P5253)))),
            AND($P5253&lt;&gt;"", $P5253&lt;&gt;"...", $P5253&lt;&gt;"입력오류", $T$19=$P5253)
        )
    )
)</f>
        <v>0</v>
      </c>
    </row>
    <row r="5254" spans="9:17">
      <c r="I5254">
        <f t="shared" si="247"/>
        <v>5253</v>
      </c>
      <c r="J5254">
        <f t="shared" si="248"/>
        <v>528</v>
      </c>
      <c r="K5254">
        <f t="shared" si="246"/>
        <v>3</v>
      </c>
      <c r="L5254" t="b">
        <f>COUNTIF($N$2:N5254, N5254)=1</f>
        <v>1</v>
      </c>
      <c r="M5254" s="37">
        <f>IF( $Q5254, MAX($M$1:M5253)+1, 0)</f>
        <v>0</v>
      </c>
      <c r="N5254" t="str" cm="1">
        <f t="array" ref="N5254">INDEX($A$9:$F$1048576, $J5254, $K5254 )</f>
        <v>KG826</v>
      </c>
      <c r="O5254" t="str" cm="1">
        <f t="array" ref="O5254">INDEX($B$9:$F$1048576, $J5254, $K5254 )</f>
        <v>라이언모빌리티제일차</v>
      </c>
      <c r="P5254" t="str" cm="1">
        <f t="array" ref="P5254">IF( $L5254, TRIM(_xll.IMDP("IR", $G$5&amp;$N5254, $G$6)), "" )</f>
        <v/>
      </c>
      <c r="Q5254" t="b" cm="1">
        <f t="array" ref="Q5254">IF(
    $U$1=1, AND($P5254&lt;&gt;"", $P5254&lt;&gt;"...", $P5254&lt;&gt;"입력오류"),
    IF(
        $U$18=1, AND($P5254&lt;&gt;"", $P5254&lt;&gt;"...", $P5254&lt;&gt;"입력오류", ISNUMBER(FIND(INDEX($T$2:$T$7,$U$1),$P5254))),
        IF(
            $U$17="기타", AND($P5254&lt;&gt;"", $P5254&lt;&gt;"...", $P5254&lt;&gt;"입력오류", NOT(ISNUMBER(FIND($T$21:$T$34,$P5254)))),
            AND($P5254&lt;&gt;"", $P5254&lt;&gt;"...", $P5254&lt;&gt;"입력오류", $T$19=$P5254)
        )
    )
)</f>
        <v>0</v>
      </c>
    </row>
    <row r="5255" spans="9:17">
      <c r="I5255">
        <f t="shared" si="247"/>
        <v>5254</v>
      </c>
      <c r="J5255">
        <f t="shared" si="248"/>
        <v>529</v>
      </c>
      <c r="K5255">
        <f t="shared" si="246"/>
        <v>3</v>
      </c>
      <c r="L5255" t="b">
        <f>COUNTIF($N$2:N5255, N5255)=1</f>
        <v>1</v>
      </c>
      <c r="M5255" s="37">
        <f>IF( $Q5255, MAX($M$1:M5254)+1, 0)</f>
        <v>0</v>
      </c>
      <c r="N5255" t="str" cm="1">
        <f t="array" ref="N5255">INDEX($A$9:$F$1048576, $J5255, $K5255 )</f>
        <v>KG830</v>
      </c>
      <c r="O5255" t="str" cm="1">
        <f t="array" ref="O5255">INDEX($B$9:$F$1048576, $J5255, $K5255 )</f>
        <v>청라에너지제일차</v>
      </c>
      <c r="P5255" t="str" cm="1">
        <f t="array" ref="P5255">IF( $L5255, TRIM(_xll.IMDP("IR", $G$5&amp;$N5255, $G$6)), "" )</f>
        <v/>
      </c>
      <c r="Q5255" t="b" cm="1">
        <f t="array" ref="Q5255">IF(
    $U$1=1, AND($P5255&lt;&gt;"", $P5255&lt;&gt;"...", $P5255&lt;&gt;"입력오류"),
    IF(
        $U$18=1, AND($P5255&lt;&gt;"", $P5255&lt;&gt;"...", $P5255&lt;&gt;"입력오류", ISNUMBER(FIND(INDEX($T$2:$T$7,$U$1),$P5255))),
        IF(
            $U$17="기타", AND($P5255&lt;&gt;"", $P5255&lt;&gt;"...", $P5255&lt;&gt;"입력오류", NOT(ISNUMBER(FIND($T$21:$T$34,$P5255)))),
            AND($P5255&lt;&gt;"", $P5255&lt;&gt;"...", $P5255&lt;&gt;"입력오류", $T$19=$P5255)
        )
    )
)</f>
        <v>0</v>
      </c>
    </row>
    <row r="5256" spans="9:17">
      <c r="I5256">
        <f t="shared" si="247"/>
        <v>5255</v>
      </c>
      <c r="J5256">
        <f t="shared" si="248"/>
        <v>530</v>
      </c>
      <c r="K5256">
        <f t="shared" si="246"/>
        <v>3</v>
      </c>
      <c r="L5256" t="b">
        <f>COUNTIF($N$2:N5256, N5256)=1</f>
        <v>1</v>
      </c>
      <c r="M5256" s="37">
        <f>IF( $Q5256, MAX($M$1:M5255)+1, 0)</f>
        <v>0</v>
      </c>
      <c r="N5256" t="str" cm="1">
        <f t="array" ref="N5256">INDEX($A$9:$F$1048576, $J5256, $K5256 )</f>
        <v>KG846</v>
      </c>
      <c r="O5256" t="str" cm="1">
        <f t="array" ref="O5256">INDEX($B$9:$F$1048576, $J5256, $K5256 )</f>
        <v>마이트세운삼구역제이차</v>
      </c>
      <c r="P5256" t="str" cm="1">
        <f t="array" ref="P5256">IF( $L5256, TRIM(_xll.IMDP("IR", $G$5&amp;$N5256, $G$6)), "" )</f>
        <v/>
      </c>
      <c r="Q5256" t="b" cm="1">
        <f t="array" ref="Q5256">IF(
    $U$1=1, AND($P5256&lt;&gt;"", $P5256&lt;&gt;"...", $P5256&lt;&gt;"입력오류"),
    IF(
        $U$18=1, AND($P5256&lt;&gt;"", $P5256&lt;&gt;"...", $P5256&lt;&gt;"입력오류", ISNUMBER(FIND(INDEX($T$2:$T$7,$U$1),$P5256))),
        IF(
            $U$17="기타", AND($P5256&lt;&gt;"", $P5256&lt;&gt;"...", $P5256&lt;&gt;"입력오류", NOT(ISNUMBER(FIND($T$21:$T$34,$P5256)))),
            AND($P5256&lt;&gt;"", $P5256&lt;&gt;"...", $P5256&lt;&gt;"입력오류", $T$19=$P5256)
        )
    )
)</f>
        <v>0</v>
      </c>
    </row>
    <row r="5257" spans="9:17">
      <c r="I5257">
        <f t="shared" si="247"/>
        <v>5256</v>
      </c>
      <c r="J5257">
        <f t="shared" si="248"/>
        <v>531</v>
      </c>
      <c r="K5257">
        <f t="shared" si="246"/>
        <v>3</v>
      </c>
      <c r="L5257" t="b">
        <f>COUNTIF($N$2:N5257, N5257)=1</f>
        <v>1</v>
      </c>
      <c r="M5257" s="37">
        <f>IF( $Q5257, MAX($M$1:M5256)+1, 0)</f>
        <v>0</v>
      </c>
      <c r="N5257" t="str" cm="1">
        <f t="array" ref="N5257">INDEX($A$9:$F$1048576, $J5257, $K5257 )</f>
        <v>KG848</v>
      </c>
      <c r="O5257" t="str" cm="1">
        <f t="array" ref="O5257">INDEX($B$9:$F$1048576, $J5257, $K5257 )</f>
        <v>뉴마레제삼차</v>
      </c>
      <c r="P5257" t="str" cm="1">
        <f t="array" ref="P5257">IF( $L5257, TRIM(_xll.IMDP("IR", $G$5&amp;$N5257, $G$6)), "" )</f>
        <v/>
      </c>
      <c r="Q5257" t="b" cm="1">
        <f t="array" ref="Q5257">IF(
    $U$1=1, AND($P5257&lt;&gt;"", $P5257&lt;&gt;"...", $P5257&lt;&gt;"입력오류"),
    IF(
        $U$18=1, AND($P5257&lt;&gt;"", $P5257&lt;&gt;"...", $P5257&lt;&gt;"입력오류", ISNUMBER(FIND(INDEX($T$2:$T$7,$U$1),$P5257))),
        IF(
            $U$17="기타", AND($P5257&lt;&gt;"", $P5257&lt;&gt;"...", $P5257&lt;&gt;"입력오류", NOT(ISNUMBER(FIND($T$21:$T$34,$P5257)))),
            AND($P5257&lt;&gt;"", $P5257&lt;&gt;"...", $P5257&lt;&gt;"입력오류", $T$19=$P5257)
        )
    )
)</f>
        <v>0</v>
      </c>
    </row>
    <row r="5258" spans="9:17">
      <c r="I5258">
        <f t="shared" si="247"/>
        <v>5257</v>
      </c>
      <c r="J5258">
        <f t="shared" si="248"/>
        <v>532</v>
      </c>
      <c r="K5258">
        <f t="shared" si="246"/>
        <v>3</v>
      </c>
      <c r="L5258" t="b">
        <f>COUNTIF($N$2:N5258, N5258)=1</f>
        <v>1</v>
      </c>
      <c r="M5258" s="37">
        <f>IF( $Q5258, MAX($M$1:M5257)+1, 0)</f>
        <v>0</v>
      </c>
      <c r="N5258" t="str" cm="1">
        <f t="array" ref="N5258">INDEX($A$9:$F$1048576, $J5258, $K5258 )</f>
        <v>KG874</v>
      </c>
      <c r="O5258" t="str" cm="1">
        <f t="array" ref="O5258">INDEX($B$9:$F$1048576, $J5258, $K5258 )</f>
        <v>엠디케이디비제일차</v>
      </c>
      <c r="P5258" t="str" cm="1">
        <f t="array" ref="P5258">IF( $L5258, TRIM(_xll.IMDP("IR", $G$5&amp;$N5258, $G$6)), "" )</f>
        <v/>
      </c>
      <c r="Q5258" t="b" cm="1">
        <f t="array" ref="Q5258">IF(
    $U$1=1, AND($P5258&lt;&gt;"", $P5258&lt;&gt;"...", $P5258&lt;&gt;"입력오류"),
    IF(
        $U$18=1, AND($P5258&lt;&gt;"", $P5258&lt;&gt;"...", $P5258&lt;&gt;"입력오류", ISNUMBER(FIND(INDEX($T$2:$T$7,$U$1),$P5258))),
        IF(
            $U$17="기타", AND($P5258&lt;&gt;"", $P5258&lt;&gt;"...", $P5258&lt;&gt;"입력오류", NOT(ISNUMBER(FIND($T$21:$T$34,$P5258)))),
            AND($P5258&lt;&gt;"", $P5258&lt;&gt;"...", $P5258&lt;&gt;"입력오류", $T$19=$P5258)
        )
    )
)</f>
        <v>0</v>
      </c>
    </row>
    <row r="5259" spans="9:17">
      <c r="I5259">
        <f t="shared" si="247"/>
        <v>5258</v>
      </c>
      <c r="J5259">
        <f t="shared" si="248"/>
        <v>533</v>
      </c>
      <c r="K5259">
        <f t="shared" si="246"/>
        <v>3</v>
      </c>
      <c r="L5259" t="b">
        <f>COUNTIF($N$2:N5259, N5259)=1</f>
        <v>1</v>
      </c>
      <c r="M5259" s="37">
        <f>IF( $Q5259, MAX($M$1:M5258)+1, 0)</f>
        <v>0</v>
      </c>
      <c r="N5259" t="str" cm="1">
        <f t="array" ref="N5259">INDEX($A$9:$F$1048576, $J5259, $K5259 )</f>
        <v>KG883</v>
      </c>
      <c r="O5259" t="str" cm="1">
        <f t="array" ref="O5259">INDEX($B$9:$F$1048576, $J5259, $K5259 )</f>
        <v>케이비케미칼제일차</v>
      </c>
      <c r="P5259" t="str" cm="1">
        <f t="array" ref="P5259">IF( $L5259, TRIM(_xll.IMDP("IR", $G$5&amp;$N5259, $G$6)), "" )</f>
        <v/>
      </c>
      <c r="Q5259" t="b" cm="1">
        <f t="array" ref="Q5259">IF(
    $U$1=1, AND($P5259&lt;&gt;"", $P5259&lt;&gt;"...", $P5259&lt;&gt;"입력오류"),
    IF(
        $U$18=1, AND($P5259&lt;&gt;"", $P5259&lt;&gt;"...", $P5259&lt;&gt;"입력오류", ISNUMBER(FIND(INDEX($T$2:$T$7,$U$1),$P5259))),
        IF(
            $U$17="기타", AND($P5259&lt;&gt;"", $P5259&lt;&gt;"...", $P5259&lt;&gt;"입력오류", NOT(ISNUMBER(FIND($T$21:$T$34,$P5259)))),
            AND($P5259&lt;&gt;"", $P5259&lt;&gt;"...", $P5259&lt;&gt;"입력오류", $T$19=$P5259)
        )
    )
)</f>
        <v>0</v>
      </c>
    </row>
    <row r="5260" spans="9:17">
      <c r="I5260">
        <f t="shared" si="247"/>
        <v>5259</v>
      </c>
      <c r="J5260">
        <f t="shared" si="248"/>
        <v>534</v>
      </c>
      <c r="K5260">
        <f t="shared" si="246"/>
        <v>3</v>
      </c>
      <c r="L5260" t="b">
        <f>COUNTIF($N$2:N5260, N5260)=1</f>
        <v>1</v>
      </c>
      <c r="M5260" s="37">
        <f>IF( $Q5260, MAX($M$1:M5259)+1, 0)</f>
        <v>0</v>
      </c>
      <c r="N5260" t="str" cm="1">
        <f t="array" ref="N5260">INDEX($A$9:$F$1048576, $J5260, $K5260 )</f>
        <v>KG884</v>
      </c>
      <c r="O5260" t="str" cm="1">
        <f t="array" ref="O5260">INDEX($B$9:$F$1048576, $J5260, $K5260 )</f>
        <v>헤라클레스제이십차</v>
      </c>
      <c r="P5260" t="str" cm="1">
        <f t="array" ref="P5260">IF( $L5260, TRIM(_xll.IMDP("IR", $G$5&amp;$N5260, $G$6)), "" )</f>
        <v/>
      </c>
      <c r="Q5260" t="b" cm="1">
        <f t="array" ref="Q5260">IF(
    $U$1=1, AND($P5260&lt;&gt;"", $P5260&lt;&gt;"...", $P5260&lt;&gt;"입력오류"),
    IF(
        $U$18=1, AND($P5260&lt;&gt;"", $P5260&lt;&gt;"...", $P5260&lt;&gt;"입력오류", ISNUMBER(FIND(INDEX($T$2:$T$7,$U$1),$P5260))),
        IF(
            $U$17="기타", AND($P5260&lt;&gt;"", $P5260&lt;&gt;"...", $P5260&lt;&gt;"입력오류", NOT(ISNUMBER(FIND($T$21:$T$34,$P5260)))),
            AND($P5260&lt;&gt;"", $P5260&lt;&gt;"...", $P5260&lt;&gt;"입력오류", $T$19=$P5260)
        )
    )
)</f>
        <v>0</v>
      </c>
    </row>
    <row r="5261" spans="9:17">
      <c r="I5261">
        <f t="shared" si="247"/>
        <v>5260</v>
      </c>
      <c r="J5261">
        <f t="shared" si="248"/>
        <v>535</v>
      </c>
      <c r="K5261">
        <f t="shared" si="246"/>
        <v>3</v>
      </c>
      <c r="L5261" t="b">
        <f>COUNTIF($N$2:N5261, N5261)=1</f>
        <v>1</v>
      </c>
      <c r="M5261" s="37">
        <f>IF( $Q5261, MAX($M$1:M5260)+1, 0)</f>
        <v>0</v>
      </c>
      <c r="N5261" t="str" cm="1">
        <f t="array" ref="N5261">INDEX($A$9:$F$1048576, $J5261, $K5261 )</f>
        <v>KG885</v>
      </c>
      <c r="O5261" t="str" cm="1">
        <f t="array" ref="O5261">INDEX($B$9:$F$1048576, $J5261, $K5261 )</f>
        <v>뉴마레제사차</v>
      </c>
      <c r="P5261" t="str" cm="1">
        <f t="array" ref="P5261">IF( $L5261, TRIM(_xll.IMDP("IR", $G$5&amp;$N5261, $G$6)), "" )</f>
        <v/>
      </c>
      <c r="Q5261" t="b" cm="1">
        <f t="array" ref="Q5261">IF(
    $U$1=1, AND($P5261&lt;&gt;"", $P5261&lt;&gt;"...", $P5261&lt;&gt;"입력오류"),
    IF(
        $U$18=1, AND($P5261&lt;&gt;"", $P5261&lt;&gt;"...", $P5261&lt;&gt;"입력오류", ISNUMBER(FIND(INDEX($T$2:$T$7,$U$1),$P5261))),
        IF(
            $U$17="기타", AND($P5261&lt;&gt;"", $P5261&lt;&gt;"...", $P5261&lt;&gt;"입력오류", NOT(ISNUMBER(FIND($T$21:$T$34,$P5261)))),
            AND($P5261&lt;&gt;"", $P5261&lt;&gt;"...", $P5261&lt;&gt;"입력오류", $T$19=$P5261)
        )
    )
)</f>
        <v>0</v>
      </c>
    </row>
    <row r="5262" spans="9:17">
      <c r="I5262">
        <f t="shared" si="247"/>
        <v>5261</v>
      </c>
      <c r="J5262">
        <f t="shared" si="248"/>
        <v>536</v>
      </c>
      <c r="K5262">
        <f t="shared" si="246"/>
        <v>3</v>
      </c>
      <c r="L5262" t="b">
        <f>COUNTIF($N$2:N5262, N5262)=1</f>
        <v>1</v>
      </c>
      <c r="M5262" s="37">
        <f>IF( $Q5262, MAX($M$1:M5261)+1, 0)</f>
        <v>0</v>
      </c>
      <c r="N5262" t="str" cm="1">
        <f t="array" ref="N5262">INDEX($A$9:$F$1048576, $J5262, $K5262 )</f>
        <v>KG889</v>
      </c>
      <c r="O5262" t="str" cm="1">
        <f t="array" ref="O5262">INDEX($B$9:$F$1048576, $J5262, $K5262 )</f>
        <v>우리에이치씨제사차</v>
      </c>
      <c r="P5262" t="str" cm="1">
        <f t="array" ref="P5262">IF( $L5262, TRIM(_xll.IMDP("IR", $G$5&amp;$N5262, $G$6)), "" )</f>
        <v/>
      </c>
      <c r="Q5262" t="b" cm="1">
        <f t="array" ref="Q5262">IF(
    $U$1=1, AND($P5262&lt;&gt;"", $P5262&lt;&gt;"...", $P5262&lt;&gt;"입력오류"),
    IF(
        $U$18=1, AND($P5262&lt;&gt;"", $P5262&lt;&gt;"...", $P5262&lt;&gt;"입력오류", ISNUMBER(FIND(INDEX($T$2:$T$7,$U$1),$P5262))),
        IF(
            $U$17="기타", AND($P5262&lt;&gt;"", $P5262&lt;&gt;"...", $P5262&lt;&gt;"입력오류", NOT(ISNUMBER(FIND($T$21:$T$34,$P5262)))),
            AND($P5262&lt;&gt;"", $P5262&lt;&gt;"...", $P5262&lt;&gt;"입력오류", $T$19=$P5262)
        )
    )
)</f>
        <v>0</v>
      </c>
    </row>
    <row r="5263" spans="9:17">
      <c r="I5263">
        <f t="shared" si="247"/>
        <v>5262</v>
      </c>
      <c r="J5263">
        <f t="shared" si="248"/>
        <v>537</v>
      </c>
      <c r="K5263">
        <f t="shared" si="246"/>
        <v>3</v>
      </c>
      <c r="L5263" t="b">
        <f>COUNTIF($N$2:N5263, N5263)=1</f>
        <v>1</v>
      </c>
      <c r="M5263" s="37">
        <f>IF( $Q5263, MAX($M$1:M5262)+1, 0)</f>
        <v>0</v>
      </c>
      <c r="N5263" t="str" cm="1">
        <f t="array" ref="N5263">INDEX($A$9:$F$1048576, $J5263, $K5263 )</f>
        <v>KG890</v>
      </c>
      <c r="O5263" t="str" cm="1">
        <f t="array" ref="O5263">INDEX($B$9:$F$1048576, $J5263, $K5263 )</f>
        <v>지아이비포트폴리오에이제삼차</v>
      </c>
      <c r="P5263" t="str" cm="1">
        <f t="array" ref="P5263">IF( $L5263, TRIM(_xll.IMDP("IR", $G$5&amp;$N5263, $G$6)), "" )</f>
        <v/>
      </c>
      <c r="Q5263" t="b" cm="1">
        <f t="array" ref="Q5263">IF(
    $U$1=1, AND($P5263&lt;&gt;"", $P5263&lt;&gt;"...", $P5263&lt;&gt;"입력오류"),
    IF(
        $U$18=1, AND($P5263&lt;&gt;"", $P5263&lt;&gt;"...", $P5263&lt;&gt;"입력오류", ISNUMBER(FIND(INDEX($T$2:$T$7,$U$1),$P5263))),
        IF(
            $U$17="기타", AND($P5263&lt;&gt;"", $P5263&lt;&gt;"...", $P5263&lt;&gt;"입력오류", NOT(ISNUMBER(FIND($T$21:$T$34,$P5263)))),
            AND($P5263&lt;&gt;"", $P5263&lt;&gt;"...", $P5263&lt;&gt;"입력오류", $T$19=$P5263)
        )
    )
)</f>
        <v>0</v>
      </c>
    </row>
    <row r="5264" spans="9:17">
      <c r="I5264">
        <f t="shared" si="247"/>
        <v>5263</v>
      </c>
      <c r="J5264">
        <f t="shared" si="248"/>
        <v>538</v>
      </c>
      <c r="K5264">
        <f t="shared" si="246"/>
        <v>3</v>
      </c>
      <c r="L5264" t="b">
        <f>COUNTIF($N$2:N5264, N5264)=1</f>
        <v>1</v>
      </c>
      <c r="M5264" s="37">
        <f>IF( $Q5264, MAX($M$1:M5263)+1, 0)</f>
        <v>0</v>
      </c>
      <c r="N5264" t="str" cm="1">
        <f t="array" ref="N5264">INDEX($A$9:$F$1048576, $J5264, $K5264 )</f>
        <v>KG892</v>
      </c>
      <c r="O5264" t="str" cm="1">
        <f t="array" ref="O5264">INDEX($B$9:$F$1048576, $J5264, $K5264 )</f>
        <v>엔에이치케미칼제일차</v>
      </c>
      <c r="P5264" t="str" cm="1">
        <f t="array" ref="P5264">IF( $L5264, TRIM(_xll.IMDP("IR", $G$5&amp;$N5264, $G$6)), "" )</f>
        <v/>
      </c>
      <c r="Q5264" t="b" cm="1">
        <f t="array" ref="Q5264">IF(
    $U$1=1, AND($P5264&lt;&gt;"", $P5264&lt;&gt;"...", $P5264&lt;&gt;"입력오류"),
    IF(
        $U$18=1, AND($P5264&lt;&gt;"", $P5264&lt;&gt;"...", $P5264&lt;&gt;"입력오류", ISNUMBER(FIND(INDEX($T$2:$T$7,$U$1),$P5264))),
        IF(
            $U$17="기타", AND($P5264&lt;&gt;"", $P5264&lt;&gt;"...", $P5264&lt;&gt;"입력오류", NOT(ISNUMBER(FIND($T$21:$T$34,$P5264)))),
            AND($P5264&lt;&gt;"", $P5264&lt;&gt;"...", $P5264&lt;&gt;"입력오류", $T$19=$P5264)
        )
    )
)</f>
        <v>0</v>
      </c>
    </row>
    <row r="5265" spans="9:17">
      <c r="I5265">
        <f t="shared" si="247"/>
        <v>5264</v>
      </c>
      <c r="J5265">
        <f t="shared" si="248"/>
        <v>539</v>
      </c>
      <c r="K5265">
        <f t="shared" si="246"/>
        <v>3</v>
      </c>
      <c r="L5265" t="b">
        <f>COUNTIF($N$2:N5265, N5265)=1</f>
        <v>1</v>
      </c>
      <c r="M5265" s="37">
        <f>IF( $Q5265, MAX($M$1:M5264)+1, 0)</f>
        <v>0</v>
      </c>
      <c r="N5265" t="str" cm="1">
        <f t="array" ref="N5265">INDEX($A$9:$F$1048576, $J5265, $K5265 )</f>
        <v>KG893</v>
      </c>
      <c r="O5265" t="str" cm="1">
        <f t="array" ref="O5265">INDEX($B$9:$F$1048576, $J5265, $K5265 )</f>
        <v>비아이티리치제이차</v>
      </c>
      <c r="P5265" t="str" cm="1">
        <f t="array" ref="P5265">IF( $L5265, TRIM(_xll.IMDP("IR", $G$5&amp;$N5265, $G$6)), "" )</f>
        <v/>
      </c>
      <c r="Q5265" t="b" cm="1">
        <f t="array" ref="Q5265">IF(
    $U$1=1, AND($P5265&lt;&gt;"", $P5265&lt;&gt;"...", $P5265&lt;&gt;"입력오류"),
    IF(
        $U$18=1, AND($P5265&lt;&gt;"", $P5265&lt;&gt;"...", $P5265&lt;&gt;"입력오류", ISNUMBER(FIND(INDEX($T$2:$T$7,$U$1),$P5265))),
        IF(
            $U$17="기타", AND($P5265&lt;&gt;"", $P5265&lt;&gt;"...", $P5265&lt;&gt;"입력오류", NOT(ISNUMBER(FIND($T$21:$T$34,$P5265)))),
            AND($P5265&lt;&gt;"", $P5265&lt;&gt;"...", $P5265&lt;&gt;"입력오류", $T$19=$P5265)
        )
    )
)</f>
        <v>0</v>
      </c>
    </row>
    <row r="5266" spans="9:17">
      <c r="I5266">
        <f t="shared" si="247"/>
        <v>5265</v>
      </c>
      <c r="J5266">
        <f t="shared" si="248"/>
        <v>540</v>
      </c>
      <c r="K5266">
        <f t="shared" si="246"/>
        <v>3</v>
      </c>
      <c r="L5266" t="b">
        <f>COUNTIF($N$2:N5266, N5266)=1</f>
        <v>1</v>
      </c>
      <c r="M5266" s="37">
        <f>IF( $Q5266, MAX($M$1:M5265)+1, 0)</f>
        <v>0</v>
      </c>
      <c r="N5266" t="str" cm="1">
        <f t="array" ref="N5266">INDEX($A$9:$F$1048576, $J5266, $K5266 )</f>
        <v>KG901</v>
      </c>
      <c r="O5266" t="str" cm="1">
        <f t="array" ref="O5266">INDEX($B$9:$F$1048576, $J5266, $K5266 )</f>
        <v>우리에스케이알제일차</v>
      </c>
      <c r="P5266" t="str" cm="1">
        <f t="array" ref="P5266">IF( $L5266, TRIM(_xll.IMDP("IR", $G$5&amp;$N5266, $G$6)), "" )</f>
        <v/>
      </c>
      <c r="Q5266" t="b" cm="1">
        <f t="array" ref="Q5266">IF(
    $U$1=1, AND($P5266&lt;&gt;"", $P5266&lt;&gt;"...", $P5266&lt;&gt;"입력오류"),
    IF(
        $U$18=1, AND($P5266&lt;&gt;"", $P5266&lt;&gt;"...", $P5266&lt;&gt;"입력오류", ISNUMBER(FIND(INDEX($T$2:$T$7,$U$1),$P5266))),
        IF(
            $U$17="기타", AND($P5266&lt;&gt;"", $P5266&lt;&gt;"...", $P5266&lt;&gt;"입력오류", NOT(ISNUMBER(FIND($T$21:$T$34,$P5266)))),
            AND($P5266&lt;&gt;"", $P5266&lt;&gt;"...", $P5266&lt;&gt;"입력오류", $T$19=$P5266)
        )
    )
)</f>
        <v>0</v>
      </c>
    </row>
    <row r="5267" spans="9:17">
      <c r="I5267">
        <f t="shared" si="247"/>
        <v>5266</v>
      </c>
      <c r="J5267">
        <f t="shared" si="248"/>
        <v>541</v>
      </c>
      <c r="K5267">
        <f t="shared" si="246"/>
        <v>3</v>
      </c>
      <c r="L5267" t="b">
        <f>COUNTIF($N$2:N5267, N5267)=1</f>
        <v>1</v>
      </c>
      <c r="M5267" s="37">
        <f>IF( $Q5267, MAX($M$1:M5266)+1, 0)</f>
        <v>0</v>
      </c>
      <c r="N5267" t="str" cm="1">
        <f t="array" ref="N5267">INDEX($A$9:$F$1048576, $J5267, $K5267 )</f>
        <v>KG904</v>
      </c>
      <c r="O5267" t="str" cm="1">
        <f t="array" ref="O5267">INDEX($B$9:$F$1048576, $J5267, $K5267 )</f>
        <v>지아이비모빌리티제일차</v>
      </c>
      <c r="P5267" t="str" cm="1">
        <f t="array" ref="P5267">IF( $L5267, TRIM(_xll.IMDP("IR", $G$5&amp;$N5267, $G$6)), "" )</f>
        <v/>
      </c>
      <c r="Q5267" t="b" cm="1">
        <f t="array" ref="Q5267">IF(
    $U$1=1, AND($P5267&lt;&gt;"", $P5267&lt;&gt;"...", $P5267&lt;&gt;"입력오류"),
    IF(
        $U$18=1, AND($P5267&lt;&gt;"", $P5267&lt;&gt;"...", $P5267&lt;&gt;"입력오류", ISNUMBER(FIND(INDEX($T$2:$T$7,$U$1),$P5267))),
        IF(
            $U$17="기타", AND($P5267&lt;&gt;"", $P5267&lt;&gt;"...", $P5267&lt;&gt;"입력오류", NOT(ISNUMBER(FIND($T$21:$T$34,$P5267)))),
            AND($P5267&lt;&gt;"", $P5267&lt;&gt;"...", $P5267&lt;&gt;"입력오류", $T$19=$P5267)
        )
    )
)</f>
        <v>0</v>
      </c>
    </row>
    <row r="5268" spans="9:17">
      <c r="I5268">
        <f t="shared" si="247"/>
        <v>5267</v>
      </c>
      <c r="J5268">
        <f t="shared" si="248"/>
        <v>542</v>
      </c>
      <c r="K5268">
        <f t="shared" si="246"/>
        <v>3</v>
      </c>
      <c r="L5268" t="b">
        <f>COUNTIF($N$2:N5268, N5268)=1</f>
        <v>1</v>
      </c>
      <c r="M5268" s="37">
        <f>IF( $Q5268, MAX($M$1:M5267)+1, 0)</f>
        <v>0</v>
      </c>
      <c r="N5268" t="str" cm="1">
        <f t="array" ref="N5268">INDEX($A$9:$F$1048576, $J5268, $K5268 )</f>
        <v>KG905</v>
      </c>
      <c r="O5268" t="str" cm="1">
        <f t="array" ref="O5268">INDEX($B$9:$F$1048576, $J5268, $K5268 )</f>
        <v>스마트지엠제팔차</v>
      </c>
      <c r="P5268" t="str" cm="1">
        <f t="array" ref="P5268">IF( $L5268, TRIM(_xll.IMDP("IR", $G$5&amp;$N5268, $G$6)), "" )</f>
        <v/>
      </c>
      <c r="Q5268" t="b" cm="1">
        <f t="array" ref="Q5268">IF(
    $U$1=1, AND($P5268&lt;&gt;"", $P5268&lt;&gt;"...", $P5268&lt;&gt;"입력오류"),
    IF(
        $U$18=1, AND($P5268&lt;&gt;"", $P5268&lt;&gt;"...", $P5268&lt;&gt;"입력오류", ISNUMBER(FIND(INDEX($T$2:$T$7,$U$1),$P5268))),
        IF(
            $U$17="기타", AND($P5268&lt;&gt;"", $P5268&lt;&gt;"...", $P5268&lt;&gt;"입력오류", NOT(ISNUMBER(FIND($T$21:$T$34,$P5268)))),
            AND($P5268&lt;&gt;"", $P5268&lt;&gt;"...", $P5268&lt;&gt;"입력오류", $T$19=$P5268)
        )
    )
)</f>
        <v>0</v>
      </c>
    </row>
    <row r="5269" spans="9:17">
      <c r="I5269">
        <f t="shared" si="247"/>
        <v>5268</v>
      </c>
      <c r="J5269">
        <f t="shared" si="248"/>
        <v>543</v>
      </c>
      <c r="K5269">
        <f t="shared" si="246"/>
        <v>3</v>
      </c>
      <c r="L5269" t="b">
        <f>COUNTIF($N$2:N5269, N5269)=1</f>
        <v>1</v>
      </c>
      <c r="M5269" s="37">
        <f>IF( $Q5269, MAX($M$1:M5268)+1, 0)</f>
        <v>0</v>
      </c>
      <c r="N5269" t="str" cm="1">
        <f t="array" ref="N5269">INDEX($A$9:$F$1048576, $J5269, $K5269 )</f>
        <v>KG909</v>
      </c>
      <c r="O5269" t="str" cm="1">
        <f t="array" ref="O5269">INDEX($B$9:$F$1048576, $J5269, $K5269 )</f>
        <v>에이치더블유제일차</v>
      </c>
      <c r="P5269" t="str" cm="1">
        <f t="array" ref="P5269">IF( $L5269, TRIM(_xll.IMDP("IR", $G$5&amp;$N5269, $G$6)), "" )</f>
        <v/>
      </c>
      <c r="Q5269" t="b" cm="1">
        <f t="array" ref="Q5269">IF(
    $U$1=1, AND($P5269&lt;&gt;"", $P5269&lt;&gt;"...", $P5269&lt;&gt;"입력오류"),
    IF(
        $U$18=1, AND($P5269&lt;&gt;"", $P5269&lt;&gt;"...", $P5269&lt;&gt;"입력오류", ISNUMBER(FIND(INDEX($T$2:$T$7,$U$1),$P5269))),
        IF(
            $U$17="기타", AND($P5269&lt;&gt;"", $P5269&lt;&gt;"...", $P5269&lt;&gt;"입력오류", NOT(ISNUMBER(FIND($T$21:$T$34,$P5269)))),
            AND($P5269&lt;&gt;"", $P5269&lt;&gt;"...", $P5269&lt;&gt;"입력오류", $T$19=$P5269)
        )
    )
)</f>
        <v>0</v>
      </c>
    </row>
    <row r="5270" spans="9:17">
      <c r="I5270">
        <f t="shared" si="247"/>
        <v>5269</v>
      </c>
      <c r="J5270">
        <f t="shared" si="248"/>
        <v>544</v>
      </c>
      <c r="K5270">
        <f t="shared" si="246"/>
        <v>3</v>
      </c>
      <c r="L5270" t="b">
        <f>COUNTIF($N$2:N5270, N5270)=1</f>
        <v>1</v>
      </c>
      <c r="M5270" s="37">
        <f>IF( $Q5270, MAX($M$1:M5269)+1, 0)</f>
        <v>0</v>
      </c>
      <c r="N5270" t="str" cm="1">
        <f t="array" ref="N5270">INDEX($A$9:$F$1048576, $J5270, $K5270 )</f>
        <v>KG924</v>
      </c>
      <c r="O5270" t="str" cm="1">
        <f t="array" ref="O5270">INDEX($B$9:$F$1048576, $J5270, $K5270 )</f>
        <v>지아이비마이티제일차</v>
      </c>
      <c r="P5270" t="str" cm="1">
        <f t="array" ref="P5270">IF( $L5270, TRIM(_xll.IMDP("IR", $G$5&amp;$N5270, $G$6)), "" )</f>
        <v/>
      </c>
      <c r="Q5270" t="b" cm="1">
        <f t="array" ref="Q5270">IF(
    $U$1=1, AND($P5270&lt;&gt;"", $P5270&lt;&gt;"...", $P5270&lt;&gt;"입력오류"),
    IF(
        $U$18=1, AND($P5270&lt;&gt;"", $P5270&lt;&gt;"...", $P5270&lt;&gt;"입력오류", ISNUMBER(FIND(INDEX($T$2:$T$7,$U$1),$P5270))),
        IF(
            $U$17="기타", AND($P5270&lt;&gt;"", $P5270&lt;&gt;"...", $P5270&lt;&gt;"입력오류", NOT(ISNUMBER(FIND($T$21:$T$34,$P5270)))),
            AND($P5270&lt;&gt;"", $P5270&lt;&gt;"...", $P5270&lt;&gt;"입력오류", $T$19=$P5270)
        )
    )
)</f>
        <v>0</v>
      </c>
    </row>
    <row r="5271" spans="9:17">
      <c r="I5271">
        <f t="shared" si="247"/>
        <v>5270</v>
      </c>
      <c r="J5271">
        <f t="shared" si="248"/>
        <v>545</v>
      </c>
      <c r="K5271">
        <f t="shared" si="246"/>
        <v>3</v>
      </c>
      <c r="L5271" t="b">
        <f>COUNTIF($N$2:N5271, N5271)=1</f>
        <v>1</v>
      </c>
      <c r="M5271" s="37">
        <f>IF( $Q5271, MAX($M$1:M5270)+1, 0)</f>
        <v>0</v>
      </c>
      <c r="N5271" t="str" cm="1">
        <f t="array" ref="N5271">INDEX($A$9:$F$1048576, $J5271, $K5271 )</f>
        <v>KG927</v>
      </c>
      <c r="O5271" t="str" cm="1">
        <f t="array" ref="O5271">INDEX($B$9:$F$1048576, $J5271, $K5271 )</f>
        <v>올원프렌즈한숲제일차</v>
      </c>
      <c r="P5271" t="str" cm="1">
        <f t="array" ref="P5271">IF( $L5271, TRIM(_xll.IMDP("IR", $G$5&amp;$N5271, $G$6)), "" )</f>
        <v/>
      </c>
      <c r="Q5271" t="b" cm="1">
        <f t="array" ref="Q5271">IF(
    $U$1=1, AND($P5271&lt;&gt;"", $P5271&lt;&gt;"...", $P5271&lt;&gt;"입력오류"),
    IF(
        $U$18=1, AND($P5271&lt;&gt;"", $P5271&lt;&gt;"...", $P5271&lt;&gt;"입력오류", ISNUMBER(FIND(INDEX($T$2:$T$7,$U$1),$P5271))),
        IF(
            $U$17="기타", AND($P5271&lt;&gt;"", $P5271&lt;&gt;"...", $P5271&lt;&gt;"입력오류", NOT(ISNUMBER(FIND($T$21:$T$34,$P5271)))),
            AND($P5271&lt;&gt;"", $P5271&lt;&gt;"...", $P5271&lt;&gt;"입력오류", $T$19=$P5271)
        )
    )
)</f>
        <v>0</v>
      </c>
    </row>
    <row r="5272" spans="9:17">
      <c r="I5272">
        <f t="shared" si="247"/>
        <v>5271</v>
      </c>
      <c r="J5272">
        <f t="shared" si="248"/>
        <v>546</v>
      </c>
      <c r="K5272">
        <f t="shared" si="246"/>
        <v>3</v>
      </c>
      <c r="L5272" t="b">
        <f>COUNTIF($N$2:N5272, N5272)=1</f>
        <v>1</v>
      </c>
      <c r="M5272" s="37">
        <f>IF( $Q5272, MAX($M$1:M5271)+1, 0)</f>
        <v>0</v>
      </c>
      <c r="N5272" t="str" cm="1">
        <f t="array" ref="N5272">INDEX($A$9:$F$1048576, $J5272, $K5272 )</f>
        <v>KG930</v>
      </c>
      <c r="O5272" t="str" cm="1">
        <f t="array" ref="O5272">INDEX($B$9:$F$1048576, $J5272, $K5272 )</f>
        <v>케이에스파트너쉽2020의1</v>
      </c>
      <c r="P5272" t="str" cm="1">
        <f t="array" ref="P5272">IF( $L5272, TRIM(_xll.IMDP("IR", $G$5&amp;$N5272, $G$6)), "" )</f>
        <v/>
      </c>
      <c r="Q5272" t="b" cm="1">
        <f t="array" ref="Q5272">IF(
    $U$1=1, AND($P5272&lt;&gt;"", $P5272&lt;&gt;"...", $P5272&lt;&gt;"입력오류"),
    IF(
        $U$18=1, AND($P5272&lt;&gt;"", $P5272&lt;&gt;"...", $P5272&lt;&gt;"입력오류", ISNUMBER(FIND(INDEX($T$2:$T$7,$U$1),$P5272))),
        IF(
            $U$17="기타", AND($P5272&lt;&gt;"", $P5272&lt;&gt;"...", $P5272&lt;&gt;"입력오류", NOT(ISNUMBER(FIND($T$21:$T$34,$P5272)))),
            AND($P5272&lt;&gt;"", $P5272&lt;&gt;"...", $P5272&lt;&gt;"입력오류", $T$19=$P5272)
        )
    )
)</f>
        <v>0</v>
      </c>
    </row>
    <row r="5273" spans="9:17">
      <c r="I5273">
        <f t="shared" si="247"/>
        <v>5272</v>
      </c>
      <c r="J5273">
        <f t="shared" si="248"/>
        <v>547</v>
      </c>
      <c r="K5273">
        <f t="shared" si="246"/>
        <v>3</v>
      </c>
      <c r="L5273" t="b">
        <f>COUNTIF($N$2:N5273, N5273)=1</f>
        <v>1</v>
      </c>
      <c r="M5273" s="37">
        <f>IF( $Q5273, MAX($M$1:M5272)+1, 0)</f>
        <v>0</v>
      </c>
      <c r="N5273" t="str" cm="1">
        <f t="array" ref="N5273">INDEX($A$9:$F$1048576, $J5273, $K5273 )</f>
        <v>KG931</v>
      </c>
      <c r="O5273" t="str" cm="1">
        <f t="array" ref="O5273">INDEX($B$9:$F$1048576, $J5273, $K5273 )</f>
        <v>에이치와이케이제일차</v>
      </c>
      <c r="P5273" t="str" cm="1">
        <f t="array" ref="P5273">IF( $L5273, TRIM(_xll.IMDP("IR", $G$5&amp;$N5273, $G$6)), "" )</f>
        <v/>
      </c>
      <c r="Q5273" t="b" cm="1">
        <f t="array" ref="Q5273">IF(
    $U$1=1, AND($P5273&lt;&gt;"", $P5273&lt;&gt;"...", $P5273&lt;&gt;"입력오류"),
    IF(
        $U$18=1, AND($P5273&lt;&gt;"", $P5273&lt;&gt;"...", $P5273&lt;&gt;"입력오류", ISNUMBER(FIND(INDEX($T$2:$T$7,$U$1),$P5273))),
        IF(
            $U$17="기타", AND($P5273&lt;&gt;"", $P5273&lt;&gt;"...", $P5273&lt;&gt;"입력오류", NOT(ISNUMBER(FIND($T$21:$T$34,$P5273)))),
            AND($P5273&lt;&gt;"", $P5273&lt;&gt;"...", $P5273&lt;&gt;"입력오류", $T$19=$P5273)
        )
    )
)</f>
        <v>0</v>
      </c>
    </row>
    <row r="5274" spans="9:17">
      <c r="I5274">
        <f t="shared" si="247"/>
        <v>5273</v>
      </c>
      <c r="J5274">
        <f t="shared" si="248"/>
        <v>548</v>
      </c>
      <c r="K5274">
        <f t="shared" si="246"/>
        <v>3</v>
      </c>
      <c r="L5274" t="b">
        <f>COUNTIF($N$2:N5274, N5274)=1</f>
        <v>1</v>
      </c>
      <c r="M5274" s="37">
        <f>IF( $Q5274, MAX($M$1:M5273)+1, 0)</f>
        <v>0</v>
      </c>
      <c r="N5274" t="str" cm="1">
        <f t="array" ref="N5274">INDEX($A$9:$F$1048576, $J5274, $K5274 )</f>
        <v>KG946</v>
      </c>
      <c r="O5274" t="str" cm="1">
        <f t="array" ref="O5274">INDEX($B$9:$F$1048576, $J5274, $K5274 )</f>
        <v>케이비서면비스타제일차</v>
      </c>
      <c r="P5274" t="str" cm="1">
        <f t="array" ref="P5274">IF( $L5274, TRIM(_xll.IMDP("IR", $G$5&amp;$N5274, $G$6)), "" )</f>
        <v/>
      </c>
      <c r="Q5274" t="b" cm="1">
        <f t="array" ref="Q5274">IF(
    $U$1=1, AND($P5274&lt;&gt;"", $P5274&lt;&gt;"...", $P5274&lt;&gt;"입력오류"),
    IF(
        $U$18=1, AND($P5274&lt;&gt;"", $P5274&lt;&gt;"...", $P5274&lt;&gt;"입력오류", ISNUMBER(FIND(INDEX($T$2:$T$7,$U$1),$P5274))),
        IF(
            $U$17="기타", AND($P5274&lt;&gt;"", $P5274&lt;&gt;"...", $P5274&lt;&gt;"입력오류", NOT(ISNUMBER(FIND($T$21:$T$34,$P5274)))),
            AND($P5274&lt;&gt;"", $P5274&lt;&gt;"...", $P5274&lt;&gt;"입력오류", $T$19=$P5274)
        )
    )
)</f>
        <v>0</v>
      </c>
    </row>
    <row r="5275" spans="9:17">
      <c r="I5275">
        <f t="shared" si="247"/>
        <v>5274</v>
      </c>
      <c r="J5275">
        <f t="shared" si="248"/>
        <v>549</v>
      </c>
      <c r="K5275">
        <f t="shared" si="246"/>
        <v>3</v>
      </c>
      <c r="L5275" t="b">
        <f>COUNTIF($N$2:N5275, N5275)=1</f>
        <v>1</v>
      </c>
      <c r="M5275" s="37">
        <f>IF( $Q5275, MAX($M$1:M5274)+1, 0)</f>
        <v>0</v>
      </c>
      <c r="N5275" t="str" cm="1">
        <f t="array" ref="N5275">INDEX($A$9:$F$1048576, $J5275, $K5275 )</f>
        <v>KG951</v>
      </c>
      <c r="O5275" t="str" cm="1">
        <f t="array" ref="O5275">INDEX($B$9:$F$1048576, $J5275, $K5275 )</f>
        <v>용산프로젝트제일차</v>
      </c>
      <c r="P5275" t="str" cm="1">
        <f t="array" ref="P5275">IF( $L5275, TRIM(_xll.IMDP("IR", $G$5&amp;$N5275, $G$6)), "" )</f>
        <v/>
      </c>
      <c r="Q5275" t="b" cm="1">
        <f t="array" ref="Q5275">IF(
    $U$1=1, AND($P5275&lt;&gt;"", $P5275&lt;&gt;"...", $P5275&lt;&gt;"입력오류"),
    IF(
        $U$18=1, AND($P5275&lt;&gt;"", $P5275&lt;&gt;"...", $P5275&lt;&gt;"입력오류", ISNUMBER(FIND(INDEX($T$2:$T$7,$U$1),$P5275))),
        IF(
            $U$17="기타", AND($P5275&lt;&gt;"", $P5275&lt;&gt;"...", $P5275&lt;&gt;"입력오류", NOT(ISNUMBER(FIND($T$21:$T$34,$P5275)))),
            AND($P5275&lt;&gt;"", $P5275&lt;&gt;"...", $P5275&lt;&gt;"입력오류", $T$19=$P5275)
        )
    )
)</f>
        <v>0</v>
      </c>
    </row>
    <row r="5276" spans="9:17">
      <c r="I5276">
        <f t="shared" si="247"/>
        <v>5275</v>
      </c>
      <c r="J5276">
        <f t="shared" si="248"/>
        <v>550</v>
      </c>
      <c r="K5276">
        <f t="shared" si="246"/>
        <v>3</v>
      </c>
      <c r="L5276" t="b">
        <f>COUNTIF($N$2:N5276, N5276)=1</f>
        <v>1</v>
      </c>
      <c r="M5276" s="37">
        <f>IF( $Q5276, MAX($M$1:M5275)+1, 0)</f>
        <v>0</v>
      </c>
      <c r="N5276" t="str" cm="1">
        <f t="array" ref="N5276">INDEX($A$9:$F$1048576, $J5276, $K5276 )</f>
        <v>KG953</v>
      </c>
      <c r="O5276" t="str" cm="1">
        <f t="array" ref="O5276">INDEX($B$9:$F$1048576, $J5276, $K5276 )</f>
        <v>에스엘티과천</v>
      </c>
      <c r="P5276" t="str" cm="1">
        <f t="array" ref="P5276">IF( $L5276, TRIM(_xll.IMDP("IR", $G$5&amp;$N5276, $G$6)), "" )</f>
        <v/>
      </c>
      <c r="Q5276" t="b" cm="1">
        <f t="array" ref="Q5276">IF(
    $U$1=1, AND($P5276&lt;&gt;"", $P5276&lt;&gt;"...", $P5276&lt;&gt;"입력오류"),
    IF(
        $U$18=1, AND($P5276&lt;&gt;"", $P5276&lt;&gt;"...", $P5276&lt;&gt;"입력오류", ISNUMBER(FIND(INDEX($T$2:$T$7,$U$1),$P5276))),
        IF(
            $U$17="기타", AND($P5276&lt;&gt;"", $P5276&lt;&gt;"...", $P5276&lt;&gt;"입력오류", NOT(ISNUMBER(FIND($T$21:$T$34,$P5276)))),
            AND($P5276&lt;&gt;"", $P5276&lt;&gt;"...", $P5276&lt;&gt;"입력오류", $T$19=$P5276)
        )
    )
)</f>
        <v>0</v>
      </c>
    </row>
    <row r="5277" spans="9:17">
      <c r="I5277">
        <f t="shared" si="247"/>
        <v>5276</v>
      </c>
      <c r="J5277">
        <f t="shared" si="248"/>
        <v>551</v>
      </c>
      <c r="K5277">
        <f t="shared" si="246"/>
        <v>3</v>
      </c>
      <c r="L5277" t="b">
        <f>COUNTIF($N$2:N5277, N5277)=1</f>
        <v>1</v>
      </c>
      <c r="M5277" s="37">
        <f>IF( $Q5277, MAX($M$1:M5276)+1, 0)</f>
        <v>0</v>
      </c>
      <c r="N5277" t="str" cm="1">
        <f t="array" ref="N5277">INDEX($A$9:$F$1048576, $J5277, $K5277 )</f>
        <v>KG960</v>
      </c>
      <c r="O5277" t="str" cm="1">
        <f t="array" ref="O5277">INDEX($B$9:$F$1048576, $J5277, $K5277 )</f>
        <v>우리에이치케미칼제일차</v>
      </c>
      <c r="P5277" t="str" cm="1">
        <f t="array" ref="P5277">IF( $L5277, TRIM(_xll.IMDP("IR", $G$5&amp;$N5277, $G$6)), "" )</f>
        <v/>
      </c>
      <c r="Q5277" t="b" cm="1">
        <f t="array" ref="Q5277">IF(
    $U$1=1, AND($P5277&lt;&gt;"", $P5277&lt;&gt;"...", $P5277&lt;&gt;"입력오류"),
    IF(
        $U$18=1, AND($P5277&lt;&gt;"", $P5277&lt;&gt;"...", $P5277&lt;&gt;"입력오류", ISNUMBER(FIND(INDEX($T$2:$T$7,$U$1),$P5277))),
        IF(
            $U$17="기타", AND($P5277&lt;&gt;"", $P5277&lt;&gt;"...", $P5277&lt;&gt;"입력오류", NOT(ISNUMBER(FIND($T$21:$T$34,$P5277)))),
            AND($P5277&lt;&gt;"", $P5277&lt;&gt;"...", $P5277&lt;&gt;"입력오류", $T$19=$P5277)
        )
    )
)</f>
        <v>0</v>
      </c>
    </row>
    <row r="5278" spans="9:17">
      <c r="I5278">
        <f t="shared" si="247"/>
        <v>5277</v>
      </c>
      <c r="J5278">
        <f t="shared" si="248"/>
        <v>552</v>
      </c>
      <c r="K5278">
        <f t="shared" si="246"/>
        <v>3</v>
      </c>
      <c r="L5278" t="b">
        <f>COUNTIF($N$2:N5278, N5278)=1</f>
        <v>1</v>
      </c>
      <c r="M5278" s="37">
        <f>IF( $Q5278, MAX($M$1:M5277)+1, 0)</f>
        <v>0</v>
      </c>
      <c r="N5278" t="str" cm="1">
        <f t="array" ref="N5278">INDEX($A$9:$F$1048576, $J5278, $K5278 )</f>
        <v>KG964</v>
      </c>
      <c r="O5278" t="str" cm="1">
        <f t="array" ref="O5278">INDEX($B$9:$F$1048576, $J5278, $K5278 )</f>
        <v>디제이에스에스지제일차</v>
      </c>
      <c r="P5278" t="str" cm="1">
        <f t="array" ref="P5278">IF( $L5278, TRIM(_xll.IMDP("IR", $G$5&amp;$N5278, $G$6)), "" )</f>
        <v/>
      </c>
      <c r="Q5278" t="b" cm="1">
        <f t="array" ref="Q5278">IF(
    $U$1=1, AND($P5278&lt;&gt;"", $P5278&lt;&gt;"...", $P5278&lt;&gt;"입력오류"),
    IF(
        $U$18=1, AND($P5278&lt;&gt;"", $P5278&lt;&gt;"...", $P5278&lt;&gt;"입력오류", ISNUMBER(FIND(INDEX($T$2:$T$7,$U$1),$P5278))),
        IF(
            $U$17="기타", AND($P5278&lt;&gt;"", $P5278&lt;&gt;"...", $P5278&lt;&gt;"입력오류", NOT(ISNUMBER(FIND($T$21:$T$34,$P5278)))),
            AND($P5278&lt;&gt;"", $P5278&lt;&gt;"...", $P5278&lt;&gt;"입력오류", $T$19=$P5278)
        )
    )
)</f>
        <v>0</v>
      </c>
    </row>
    <row r="5279" spans="9:17">
      <c r="I5279">
        <f t="shared" si="247"/>
        <v>5278</v>
      </c>
      <c r="J5279">
        <f t="shared" si="248"/>
        <v>553</v>
      </c>
      <c r="K5279">
        <f t="shared" si="246"/>
        <v>3</v>
      </c>
      <c r="L5279" t="b">
        <f>COUNTIF($N$2:N5279, N5279)=1</f>
        <v>1</v>
      </c>
      <c r="M5279" s="37">
        <f>IF( $Q5279, MAX($M$1:M5278)+1, 0)</f>
        <v>0</v>
      </c>
      <c r="N5279" t="str" cm="1">
        <f t="array" ref="N5279">INDEX($A$9:$F$1048576, $J5279, $K5279 )</f>
        <v>KG975</v>
      </c>
      <c r="O5279" t="str" cm="1">
        <f t="array" ref="O5279">INDEX($B$9:$F$1048576, $J5279, $K5279 )</f>
        <v>에이치이원큐제일차</v>
      </c>
      <c r="P5279" t="str" cm="1">
        <f t="array" ref="P5279">IF( $L5279, TRIM(_xll.IMDP("IR", $G$5&amp;$N5279, $G$6)), "" )</f>
        <v/>
      </c>
      <c r="Q5279" t="b" cm="1">
        <f t="array" ref="Q5279">IF(
    $U$1=1, AND($P5279&lt;&gt;"", $P5279&lt;&gt;"...", $P5279&lt;&gt;"입력오류"),
    IF(
        $U$18=1, AND($P5279&lt;&gt;"", $P5279&lt;&gt;"...", $P5279&lt;&gt;"입력오류", ISNUMBER(FIND(INDEX($T$2:$T$7,$U$1),$P5279))),
        IF(
            $U$17="기타", AND($P5279&lt;&gt;"", $P5279&lt;&gt;"...", $P5279&lt;&gt;"입력오류", NOT(ISNUMBER(FIND($T$21:$T$34,$P5279)))),
            AND($P5279&lt;&gt;"", $P5279&lt;&gt;"...", $P5279&lt;&gt;"입력오류", $T$19=$P5279)
        )
    )
)</f>
        <v>0</v>
      </c>
    </row>
    <row r="5280" spans="9:17">
      <c r="I5280">
        <f t="shared" si="247"/>
        <v>5279</v>
      </c>
      <c r="J5280">
        <f t="shared" si="248"/>
        <v>554</v>
      </c>
      <c r="K5280">
        <f t="shared" si="246"/>
        <v>3</v>
      </c>
      <c r="L5280" t="b">
        <f>COUNTIF($N$2:N5280, N5280)=1</f>
        <v>1</v>
      </c>
      <c r="M5280" s="37">
        <f>IF( $Q5280, MAX($M$1:M5279)+1, 0)</f>
        <v>0</v>
      </c>
      <c r="N5280" t="str" cm="1">
        <f t="array" ref="N5280">INDEX($A$9:$F$1048576, $J5280, $K5280 )</f>
        <v>KG977</v>
      </c>
      <c r="O5280" t="str" cm="1">
        <f t="array" ref="O5280">INDEX($B$9:$F$1048576, $J5280, $K5280 )</f>
        <v>에이치이제일차</v>
      </c>
      <c r="P5280" t="str" cm="1">
        <f t="array" ref="P5280">IF( $L5280, TRIM(_xll.IMDP("IR", $G$5&amp;$N5280, $G$6)), "" )</f>
        <v/>
      </c>
      <c r="Q5280" t="b" cm="1">
        <f t="array" ref="Q5280">IF(
    $U$1=1, AND($P5280&lt;&gt;"", $P5280&lt;&gt;"...", $P5280&lt;&gt;"입력오류"),
    IF(
        $U$18=1, AND($P5280&lt;&gt;"", $P5280&lt;&gt;"...", $P5280&lt;&gt;"입력오류", ISNUMBER(FIND(INDEX($T$2:$T$7,$U$1),$P5280))),
        IF(
            $U$17="기타", AND($P5280&lt;&gt;"", $P5280&lt;&gt;"...", $P5280&lt;&gt;"입력오류", NOT(ISNUMBER(FIND($T$21:$T$34,$P5280)))),
            AND($P5280&lt;&gt;"", $P5280&lt;&gt;"...", $P5280&lt;&gt;"입력오류", $T$19=$P5280)
        )
    )
)</f>
        <v>0</v>
      </c>
    </row>
    <row r="5281" spans="9:17">
      <c r="I5281">
        <f t="shared" si="247"/>
        <v>5280</v>
      </c>
      <c r="J5281">
        <f t="shared" si="248"/>
        <v>555</v>
      </c>
      <c r="K5281">
        <f t="shared" si="246"/>
        <v>3</v>
      </c>
      <c r="L5281" t="b">
        <f>COUNTIF($N$2:N5281, N5281)=1</f>
        <v>1</v>
      </c>
      <c r="M5281" s="37">
        <f>IF( $Q5281, MAX($M$1:M5280)+1, 0)</f>
        <v>0</v>
      </c>
      <c r="N5281" t="str" cm="1">
        <f t="array" ref="N5281">INDEX($A$9:$F$1048576, $J5281, $K5281 )</f>
        <v>KG985</v>
      </c>
      <c r="O5281" t="str" cm="1">
        <f t="array" ref="O5281">INDEX($B$9:$F$1048576, $J5281, $K5281 )</f>
        <v>드래곤힐리치제일차</v>
      </c>
      <c r="P5281" t="str" cm="1">
        <f t="array" ref="P5281">IF( $L5281, TRIM(_xll.IMDP("IR", $G$5&amp;$N5281, $G$6)), "" )</f>
        <v/>
      </c>
      <c r="Q5281" t="b" cm="1">
        <f t="array" ref="Q5281">IF(
    $U$1=1, AND($P5281&lt;&gt;"", $P5281&lt;&gt;"...", $P5281&lt;&gt;"입력오류"),
    IF(
        $U$18=1, AND($P5281&lt;&gt;"", $P5281&lt;&gt;"...", $P5281&lt;&gt;"입력오류", ISNUMBER(FIND(INDEX($T$2:$T$7,$U$1),$P5281))),
        IF(
            $U$17="기타", AND($P5281&lt;&gt;"", $P5281&lt;&gt;"...", $P5281&lt;&gt;"입력오류", NOT(ISNUMBER(FIND($T$21:$T$34,$P5281)))),
            AND($P5281&lt;&gt;"", $P5281&lt;&gt;"...", $P5281&lt;&gt;"입력오류", $T$19=$P5281)
        )
    )
)</f>
        <v>0</v>
      </c>
    </row>
    <row r="5282" spans="9:17">
      <c r="I5282">
        <f t="shared" si="247"/>
        <v>5281</v>
      </c>
      <c r="J5282">
        <f t="shared" si="248"/>
        <v>556</v>
      </c>
      <c r="K5282">
        <f t="shared" si="246"/>
        <v>3</v>
      </c>
      <c r="L5282" t="b">
        <f>COUNTIF($N$2:N5282, N5282)=1</f>
        <v>1</v>
      </c>
      <c r="M5282" s="37">
        <f>IF( $Q5282, MAX($M$1:M5281)+1, 0)</f>
        <v>0</v>
      </c>
      <c r="N5282" t="str" cm="1">
        <f t="array" ref="N5282">INDEX($A$9:$F$1048576, $J5282, $K5282 )</f>
        <v>KG991</v>
      </c>
      <c r="O5282" t="str" cm="1">
        <f t="array" ref="O5282">INDEX($B$9:$F$1048576, $J5282, $K5282 )</f>
        <v>에스이디제일차</v>
      </c>
      <c r="P5282" t="str" cm="1">
        <f t="array" ref="P5282">IF( $L5282, TRIM(_xll.IMDP("IR", $G$5&amp;$N5282, $G$6)), "" )</f>
        <v/>
      </c>
      <c r="Q5282" t="b" cm="1">
        <f t="array" ref="Q5282">IF(
    $U$1=1, AND($P5282&lt;&gt;"", $P5282&lt;&gt;"...", $P5282&lt;&gt;"입력오류"),
    IF(
        $U$18=1, AND($P5282&lt;&gt;"", $P5282&lt;&gt;"...", $P5282&lt;&gt;"입력오류", ISNUMBER(FIND(INDEX($T$2:$T$7,$U$1),$P5282))),
        IF(
            $U$17="기타", AND($P5282&lt;&gt;"", $P5282&lt;&gt;"...", $P5282&lt;&gt;"입력오류", NOT(ISNUMBER(FIND($T$21:$T$34,$P5282)))),
            AND($P5282&lt;&gt;"", $P5282&lt;&gt;"...", $P5282&lt;&gt;"입력오류", $T$19=$P5282)
        )
    )
)</f>
        <v>0</v>
      </c>
    </row>
    <row r="5283" spans="9:17">
      <c r="I5283">
        <f t="shared" si="247"/>
        <v>5282</v>
      </c>
      <c r="J5283">
        <f t="shared" si="248"/>
        <v>557</v>
      </c>
      <c r="K5283">
        <f t="shared" si="246"/>
        <v>3</v>
      </c>
      <c r="L5283" t="b">
        <f>COUNTIF($N$2:N5283, N5283)=1</f>
        <v>1</v>
      </c>
      <c r="M5283" s="37">
        <f>IF( $Q5283, MAX($M$1:M5282)+1, 0)</f>
        <v>0</v>
      </c>
      <c r="N5283" t="str" cm="1">
        <f t="array" ref="N5283">INDEX($A$9:$F$1048576, $J5283, $K5283 )</f>
        <v>KG994</v>
      </c>
      <c r="O5283" t="str" cm="1">
        <f t="array" ref="O5283">INDEX($B$9:$F$1048576, $J5283, $K5283 )</f>
        <v>찬스리테일</v>
      </c>
      <c r="P5283" t="str" cm="1">
        <f t="array" ref="P5283">IF( $L5283, TRIM(_xll.IMDP("IR", $G$5&amp;$N5283, $G$6)), "" )</f>
        <v/>
      </c>
      <c r="Q5283" t="b" cm="1">
        <f t="array" ref="Q5283">IF(
    $U$1=1, AND($P5283&lt;&gt;"", $P5283&lt;&gt;"...", $P5283&lt;&gt;"입력오류"),
    IF(
        $U$18=1, AND($P5283&lt;&gt;"", $P5283&lt;&gt;"...", $P5283&lt;&gt;"입력오류", ISNUMBER(FIND(INDEX($T$2:$T$7,$U$1),$P5283))),
        IF(
            $U$17="기타", AND($P5283&lt;&gt;"", $P5283&lt;&gt;"...", $P5283&lt;&gt;"입력오류", NOT(ISNUMBER(FIND($T$21:$T$34,$P5283)))),
            AND($P5283&lt;&gt;"", $P5283&lt;&gt;"...", $P5283&lt;&gt;"입력오류", $T$19=$P5283)
        )
    )
)</f>
        <v>0</v>
      </c>
    </row>
    <row r="5284" spans="9:17">
      <c r="I5284">
        <f t="shared" si="247"/>
        <v>5283</v>
      </c>
      <c r="J5284">
        <f t="shared" si="248"/>
        <v>558</v>
      </c>
      <c r="K5284">
        <f t="shared" si="246"/>
        <v>3</v>
      </c>
      <c r="L5284" t="b">
        <f>COUNTIF($N$2:N5284, N5284)=1</f>
        <v>1</v>
      </c>
      <c r="M5284" s="37">
        <f>IF( $Q5284, MAX($M$1:M5283)+1, 0)</f>
        <v>0</v>
      </c>
      <c r="N5284" t="str" cm="1">
        <f t="array" ref="N5284">INDEX($A$9:$F$1048576, $J5284, $K5284 )</f>
        <v>KG995</v>
      </c>
      <c r="O5284" t="str" cm="1">
        <f t="array" ref="O5284">INDEX($B$9:$F$1048576, $J5284, $K5284 )</f>
        <v>뉴마레제오차</v>
      </c>
      <c r="P5284" t="str" cm="1">
        <f t="array" ref="P5284">IF( $L5284, TRIM(_xll.IMDP("IR", $G$5&amp;$N5284, $G$6)), "" )</f>
        <v/>
      </c>
      <c r="Q5284" t="b" cm="1">
        <f t="array" ref="Q5284">IF(
    $U$1=1, AND($P5284&lt;&gt;"", $P5284&lt;&gt;"...", $P5284&lt;&gt;"입력오류"),
    IF(
        $U$18=1, AND($P5284&lt;&gt;"", $P5284&lt;&gt;"...", $P5284&lt;&gt;"입력오류", ISNUMBER(FIND(INDEX($T$2:$T$7,$U$1),$P5284))),
        IF(
            $U$17="기타", AND($P5284&lt;&gt;"", $P5284&lt;&gt;"...", $P5284&lt;&gt;"입력오류", NOT(ISNUMBER(FIND($T$21:$T$34,$P5284)))),
            AND($P5284&lt;&gt;"", $P5284&lt;&gt;"...", $P5284&lt;&gt;"입력오류", $T$19=$P5284)
        )
    )
)</f>
        <v>0</v>
      </c>
    </row>
    <row r="5285" spans="9:17">
      <c r="I5285">
        <f t="shared" si="247"/>
        <v>5284</v>
      </c>
      <c r="J5285">
        <f t="shared" si="248"/>
        <v>559</v>
      </c>
      <c r="K5285">
        <f t="shared" si="246"/>
        <v>3</v>
      </c>
      <c r="L5285" t="b">
        <f>COUNTIF($N$2:N5285, N5285)=1</f>
        <v>1</v>
      </c>
      <c r="M5285" s="37">
        <f>IF( $Q5285, MAX($M$1:M5284)+1, 0)</f>
        <v>0</v>
      </c>
      <c r="N5285" t="str" cm="1">
        <f t="array" ref="N5285">INDEX($A$9:$F$1048576, $J5285, $K5285 )</f>
        <v>KH004</v>
      </c>
      <c r="O5285" t="str" cm="1">
        <f t="array" ref="O5285">INDEX($B$9:$F$1048576, $J5285, $K5285 )</f>
        <v>케이비하림제일차</v>
      </c>
      <c r="P5285" t="str" cm="1">
        <f t="array" ref="P5285">IF( $L5285, TRIM(_xll.IMDP("IR", $G$5&amp;$N5285, $G$6)), "" )</f>
        <v/>
      </c>
      <c r="Q5285" t="b" cm="1">
        <f t="array" ref="Q5285">IF(
    $U$1=1, AND($P5285&lt;&gt;"", $P5285&lt;&gt;"...", $P5285&lt;&gt;"입력오류"),
    IF(
        $U$18=1, AND($P5285&lt;&gt;"", $P5285&lt;&gt;"...", $P5285&lt;&gt;"입력오류", ISNUMBER(FIND(INDEX($T$2:$T$7,$U$1),$P5285))),
        IF(
            $U$17="기타", AND($P5285&lt;&gt;"", $P5285&lt;&gt;"...", $P5285&lt;&gt;"입력오류", NOT(ISNUMBER(FIND($T$21:$T$34,$P5285)))),
            AND($P5285&lt;&gt;"", $P5285&lt;&gt;"...", $P5285&lt;&gt;"입력오류", $T$19=$P5285)
        )
    )
)</f>
        <v>0</v>
      </c>
    </row>
    <row r="5286" spans="9:17">
      <c r="I5286">
        <f t="shared" si="247"/>
        <v>5285</v>
      </c>
      <c r="J5286">
        <f t="shared" si="248"/>
        <v>560</v>
      </c>
      <c r="K5286">
        <f t="shared" si="246"/>
        <v>3</v>
      </c>
      <c r="L5286" t="b">
        <f>COUNTIF($N$2:N5286, N5286)=1</f>
        <v>1</v>
      </c>
      <c r="M5286" s="37">
        <f>IF( $Q5286, MAX($M$1:M5285)+1, 0)</f>
        <v>0</v>
      </c>
      <c r="N5286" t="str" cm="1">
        <f t="array" ref="N5286">INDEX($A$9:$F$1048576, $J5286, $K5286 )</f>
        <v>KH011</v>
      </c>
      <c r="O5286" t="str" cm="1">
        <f t="array" ref="O5286">INDEX($B$9:$F$1048576, $J5286, $K5286 )</f>
        <v>이비지에스와이</v>
      </c>
      <c r="P5286" t="str" cm="1">
        <f t="array" ref="P5286">IF( $L5286, TRIM(_xll.IMDP("IR", $G$5&amp;$N5286, $G$6)), "" )</f>
        <v/>
      </c>
      <c r="Q5286" t="b" cm="1">
        <f t="array" ref="Q5286">IF(
    $U$1=1, AND($P5286&lt;&gt;"", $P5286&lt;&gt;"...", $P5286&lt;&gt;"입력오류"),
    IF(
        $U$18=1, AND($P5286&lt;&gt;"", $P5286&lt;&gt;"...", $P5286&lt;&gt;"입력오류", ISNUMBER(FIND(INDEX($T$2:$T$7,$U$1),$P5286))),
        IF(
            $U$17="기타", AND($P5286&lt;&gt;"", $P5286&lt;&gt;"...", $P5286&lt;&gt;"입력오류", NOT(ISNUMBER(FIND($T$21:$T$34,$P5286)))),
            AND($P5286&lt;&gt;"", $P5286&lt;&gt;"...", $P5286&lt;&gt;"입력오류", $T$19=$P5286)
        )
    )
)</f>
        <v>0</v>
      </c>
    </row>
    <row r="5287" spans="9:17">
      <c r="I5287">
        <f t="shared" si="247"/>
        <v>5286</v>
      </c>
      <c r="J5287">
        <f t="shared" si="248"/>
        <v>561</v>
      </c>
      <c r="K5287">
        <f t="shared" si="246"/>
        <v>3</v>
      </c>
      <c r="L5287" t="b">
        <f>COUNTIF($N$2:N5287, N5287)=1</f>
        <v>1</v>
      </c>
      <c r="M5287" s="37">
        <f>IF( $Q5287, MAX($M$1:M5286)+1, 0)</f>
        <v>0</v>
      </c>
      <c r="N5287" t="str" cm="1">
        <f t="array" ref="N5287">INDEX($A$9:$F$1048576, $J5287, $K5287 )</f>
        <v>KH017</v>
      </c>
      <c r="O5287" t="str" cm="1">
        <f t="array" ref="O5287">INDEX($B$9:$F$1048576, $J5287, $K5287 )</f>
        <v>비케이퍼스트제일차</v>
      </c>
      <c r="P5287" t="str" cm="1">
        <f t="array" ref="P5287">IF( $L5287, TRIM(_xll.IMDP("IR", $G$5&amp;$N5287, $G$6)), "" )</f>
        <v/>
      </c>
      <c r="Q5287" t="b" cm="1">
        <f t="array" ref="Q5287">IF(
    $U$1=1, AND($P5287&lt;&gt;"", $P5287&lt;&gt;"...", $P5287&lt;&gt;"입력오류"),
    IF(
        $U$18=1, AND($P5287&lt;&gt;"", $P5287&lt;&gt;"...", $P5287&lt;&gt;"입력오류", ISNUMBER(FIND(INDEX($T$2:$T$7,$U$1),$P5287))),
        IF(
            $U$17="기타", AND($P5287&lt;&gt;"", $P5287&lt;&gt;"...", $P5287&lt;&gt;"입력오류", NOT(ISNUMBER(FIND($T$21:$T$34,$P5287)))),
            AND($P5287&lt;&gt;"", $P5287&lt;&gt;"...", $P5287&lt;&gt;"입력오류", $T$19=$P5287)
        )
    )
)</f>
        <v>0</v>
      </c>
    </row>
    <row r="5288" spans="9:17">
      <c r="I5288">
        <f t="shared" si="247"/>
        <v>5287</v>
      </c>
      <c r="J5288">
        <f t="shared" si="248"/>
        <v>562</v>
      </c>
      <c r="K5288">
        <f t="shared" si="246"/>
        <v>3</v>
      </c>
      <c r="L5288" t="b">
        <f>COUNTIF($N$2:N5288, N5288)=1</f>
        <v>1</v>
      </c>
      <c r="M5288" s="37">
        <f>IF( $Q5288, MAX($M$1:M5287)+1, 0)</f>
        <v>0</v>
      </c>
      <c r="N5288" t="str" cm="1">
        <f t="array" ref="N5288">INDEX($A$9:$F$1048576, $J5288, $K5288 )</f>
        <v>KH020</v>
      </c>
      <c r="O5288" t="str" cm="1">
        <f t="array" ref="O5288">INDEX($B$9:$F$1048576, $J5288, $K5288 )</f>
        <v>플랜업서초제일차</v>
      </c>
      <c r="P5288" t="str" cm="1">
        <f t="array" ref="P5288">IF( $L5288, TRIM(_xll.IMDP("IR", $G$5&amp;$N5288, $G$6)), "" )</f>
        <v/>
      </c>
      <c r="Q5288" t="b" cm="1">
        <f t="array" ref="Q5288">IF(
    $U$1=1, AND($P5288&lt;&gt;"", $P5288&lt;&gt;"...", $P5288&lt;&gt;"입력오류"),
    IF(
        $U$18=1, AND($P5288&lt;&gt;"", $P5288&lt;&gt;"...", $P5288&lt;&gt;"입력오류", ISNUMBER(FIND(INDEX($T$2:$T$7,$U$1),$P5288))),
        IF(
            $U$17="기타", AND($P5288&lt;&gt;"", $P5288&lt;&gt;"...", $P5288&lt;&gt;"입력오류", NOT(ISNUMBER(FIND($T$21:$T$34,$P5288)))),
            AND($P5288&lt;&gt;"", $P5288&lt;&gt;"...", $P5288&lt;&gt;"입력오류", $T$19=$P5288)
        )
    )
)</f>
        <v>0</v>
      </c>
    </row>
    <row r="5289" spans="9:17">
      <c r="I5289">
        <f t="shared" si="247"/>
        <v>5288</v>
      </c>
      <c r="J5289">
        <f t="shared" si="248"/>
        <v>563</v>
      </c>
      <c r="K5289">
        <f t="shared" si="246"/>
        <v>3</v>
      </c>
      <c r="L5289" t="b">
        <f>COUNTIF($N$2:N5289, N5289)=1</f>
        <v>1</v>
      </c>
      <c r="M5289" s="37">
        <f>IF( $Q5289, MAX($M$1:M5288)+1, 0)</f>
        <v>0</v>
      </c>
      <c r="N5289" t="str" cm="1">
        <f t="array" ref="N5289">INDEX($A$9:$F$1048576, $J5289, $K5289 )</f>
        <v>KH034</v>
      </c>
      <c r="O5289" t="str" cm="1">
        <f t="array" ref="O5289">INDEX($B$9:$F$1048576, $J5289, $K5289 )</f>
        <v>마에스트로에어로</v>
      </c>
      <c r="P5289" t="str" cm="1">
        <f t="array" ref="P5289">IF( $L5289, TRIM(_xll.IMDP("IR", $G$5&amp;$N5289, $G$6)), "" )</f>
        <v/>
      </c>
      <c r="Q5289" t="b" cm="1">
        <f t="array" ref="Q5289">IF(
    $U$1=1, AND($P5289&lt;&gt;"", $P5289&lt;&gt;"...", $P5289&lt;&gt;"입력오류"),
    IF(
        $U$18=1, AND($P5289&lt;&gt;"", $P5289&lt;&gt;"...", $P5289&lt;&gt;"입력오류", ISNUMBER(FIND(INDEX($T$2:$T$7,$U$1),$P5289))),
        IF(
            $U$17="기타", AND($P5289&lt;&gt;"", $P5289&lt;&gt;"...", $P5289&lt;&gt;"입력오류", NOT(ISNUMBER(FIND($T$21:$T$34,$P5289)))),
            AND($P5289&lt;&gt;"", $P5289&lt;&gt;"...", $P5289&lt;&gt;"입력오류", $T$19=$P5289)
        )
    )
)</f>
        <v>0</v>
      </c>
    </row>
    <row r="5290" spans="9:17">
      <c r="I5290">
        <f t="shared" si="247"/>
        <v>5289</v>
      </c>
      <c r="J5290">
        <f t="shared" si="248"/>
        <v>564</v>
      </c>
      <c r="K5290">
        <f t="shared" si="246"/>
        <v>3</v>
      </c>
      <c r="L5290" t="b">
        <f>COUNTIF($N$2:N5290, N5290)=1</f>
        <v>1</v>
      </c>
      <c r="M5290" s="37">
        <f>IF( $Q5290, MAX($M$1:M5289)+1, 0)</f>
        <v>0</v>
      </c>
      <c r="N5290" t="str" cm="1">
        <f t="array" ref="N5290">INDEX($A$9:$F$1048576, $J5290, $K5290 )</f>
        <v>KH035</v>
      </c>
      <c r="O5290" t="str" cm="1">
        <f t="array" ref="O5290">INDEX($B$9:$F$1048576, $J5290, $K5290 )</f>
        <v>케이비이글스제삼차</v>
      </c>
      <c r="P5290" t="str" cm="1">
        <f t="array" ref="P5290">IF( $L5290, TRIM(_xll.IMDP("IR", $G$5&amp;$N5290, $G$6)), "" )</f>
        <v/>
      </c>
      <c r="Q5290" t="b" cm="1">
        <f t="array" ref="Q5290">IF(
    $U$1=1, AND($P5290&lt;&gt;"", $P5290&lt;&gt;"...", $P5290&lt;&gt;"입력오류"),
    IF(
        $U$18=1, AND($P5290&lt;&gt;"", $P5290&lt;&gt;"...", $P5290&lt;&gt;"입력오류", ISNUMBER(FIND(INDEX($T$2:$T$7,$U$1),$P5290))),
        IF(
            $U$17="기타", AND($P5290&lt;&gt;"", $P5290&lt;&gt;"...", $P5290&lt;&gt;"입력오류", NOT(ISNUMBER(FIND($T$21:$T$34,$P5290)))),
            AND($P5290&lt;&gt;"", $P5290&lt;&gt;"...", $P5290&lt;&gt;"입력오류", $T$19=$P5290)
        )
    )
)</f>
        <v>0</v>
      </c>
    </row>
    <row r="5291" spans="9:17">
      <c r="I5291">
        <f t="shared" si="247"/>
        <v>5290</v>
      </c>
      <c r="J5291">
        <f t="shared" si="248"/>
        <v>565</v>
      </c>
      <c r="K5291">
        <f t="shared" si="246"/>
        <v>3</v>
      </c>
      <c r="L5291" t="b">
        <f>COUNTIF($N$2:N5291, N5291)=1</f>
        <v>1</v>
      </c>
      <c r="M5291" s="37">
        <f>IF( $Q5291, MAX($M$1:M5290)+1, 0)</f>
        <v>0</v>
      </c>
      <c r="N5291" t="str" cm="1">
        <f t="array" ref="N5291">INDEX($A$9:$F$1048576, $J5291, $K5291 )</f>
        <v>KH036</v>
      </c>
      <c r="O5291" t="str" cm="1">
        <f t="array" ref="O5291">INDEX($B$9:$F$1048576, $J5291, $K5291 )</f>
        <v>광명하안티아모</v>
      </c>
      <c r="P5291" t="str" cm="1">
        <f t="array" ref="P5291">IF( $L5291, TRIM(_xll.IMDP("IR", $G$5&amp;$N5291, $G$6)), "" )</f>
        <v/>
      </c>
      <c r="Q5291" t="b" cm="1">
        <f t="array" ref="Q5291">IF(
    $U$1=1, AND($P5291&lt;&gt;"", $P5291&lt;&gt;"...", $P5291&lt;&gt;"입력오류"),
    IF(
        $U$18=1, AND($P5291&lt;&gt;"", $P5291&lt;&gt;"...", $P5291&lt;&gt;"입력오류", ISNUMBER(FIND(INDEX($T$2:$T$7,$U$1),$P5291))),
        IF(
            $U$17="기타", AND($P5291&lt;&gt;"", $P5291&lt;&gt;"...", $P5291&lt;&gt;"입력오류", NOT(ISNUMBER(FIND($T$21:$T$34,$P5291)))),
            AND($P5291&lt;&gt;"", $P5291&lt;&gt;"...", $P5291&lt;&gt;"입력오류", $T$19=$P5291)
        )
    )
)</f>
        <v>0</v>
      </c>
    </row>
    <row r="5292" spans="9:17">
      <c r="I5292">
        <f t="shared" si="247"/>
        <v>5291</v>
      </c>
      <c r="J5292">
        <f t="shared" si="248"/>
        <v>566</v>
      </c>
      <c r="K5292">
        <f t="shared" si="246"/>
        <v>3</v>
      </c>
      <c r="L5292" t="b">
        <f>COUNTIF($N$2:N5292, N5292)=1</f>
        <v>1</v>
      </c>
      <c r="M5292" s="37">
        <f>IF( $Q5292, MAX($M$1:M5291)+1, 0)</f>
        <v>0</v>
      </c>
      <c r="N5292" t="str" cm="1">
        <f t="array" ref="N5292">INDEX($A$9:$F$1048576, $J5292, $K5292 )</f>
        <v>KH040</v>
      </c>
      <c r="O5292" t="str" cm="1">
        <f t="array" ref="O5292">INDEX($B$9:$F$1048576, $J5292, $K5292 )</f>
        <v>마에스트로와이에스</v>
      </c>
      <c r="P5292" t="str" cm="1">
        <f t="array" ref="P5292">IF( $L5292, TRIM(_xll.IMDP("IR", $G$5&amp;$N5292, $G$6)), "" )</f>
        <v/>
      </c>
      <c r="Q5292" t="b" cm="1">
        <f t="array" ref="Q5292">IF(
    $U$1=1, AND($P5292&lt;&gt;"", $P5292&lt;&gt;"...", $P5292&lt;&gt;"입력오류"),
    IF(
        $U$18=1, AND($P5292&lt;&gt;"", $P5292&lt;&gt;"...", $P5292&lt;&gt;"입력오류", ISNUMBER(FIND(INDEX($T$2:$T$7,$U$1),$P5292))),
        IF(
            $U$17="기타", AND($P5292&lt;&gt;"", $P5292&lt;&gt;"...", $P5292&lt;&gt;"입력오류", NOT(ISNUMBER(FIND($T$21:$T$34,$P5292)))),
            AND($P5292&lt;&gt;"", $P5292&lt;&gt;"...", $P5292&lt;&gt;"입력오류", $T$19=$P5292)
        )
    )
)</f>
        <v>0</v>
      </c>
    </row>
    <row r="5293" spans="9:17">
      <c r="I5293">
        <f t="shared" si="247"/>
        <v>5292</v>
      </c>
      <c r="J5293">
        <f t="shared" si="248"/>
        <v>567</v>
      </c>
      <c r="K5293">
        <f t="shared" si="246"/>
        <v>3</v>
      </c>
      <c r="L5293" t="b">
        <f>COUNTIF($N$2:N5293, N5293)=1</f>
        <v>1</v>
      </c>
      <c r="M5293" s="37">
        <f>IF( $Q5293, MAX($M$1:M5292)+1, 0)</f>
        <v>0</v>
      </c>
      <c r="N5293" t="str" cm="1">
        <f t="array" ref="N5293">INDEX($A$9:$F$1048576, $J5293, $K5293 )</f>
        <v>KH048</v>
      </c>
      <c r="O5293" t="str" cm="1">
        <f t="array" ref="O5293">INDEX($B$9:$F$1048576, $J5293, $K5293 )</f>
        <v>에이치와이케이제이차</v>
      </c>
      <c r="P5293" t="str" cm="1">
        <f t="array" ref="P5293">IF( $L5293, TRIM(_xll.IMDP("IR", $G$5&amp;$N5293, $G$6)), "" )</f>
        <v/>
      </c>
      <c r="Q5293" t="b" cm="1">
        <f t="array" ref="Q5293">IF(
    $U$1=1, AND($P5293&lt;&gt;"", $P5293&lt;&gt;"...", $P5293&lt;&gt;"입력오류"),
    IF(
        $U$18=1, AND($P5293&lt;&gt;"", $P5293&lt;&gt;"...", $P5293&lt;&gt;"입력오류", ISNUMBER(FIND(INDEX($T$2:$T$7,$U$1),$P5293))),
        IF(
            $U$17="기타", AND($P5293&lt;&gt;"", $P5293&lt;&gt;"...", $P5293&lt;&gt;"입력오류", NOT(ISNUMBER(FIND($T$21:$T$34,$P5293)))),
            AND($P5293&lt;&gt;"", $P5293&lt;&gt;"...", $P5293&lt;&gt;"입력오류", $T$19=$P5293)
        )
    )
)</f>
        <v>0</v>
      </c>
    </row>
    <row r="5294" spans="9:17">
      <c r="I5294">
        <f t="shared" si="247"/>
        <v>5293</v>
      </c>
      <c r="J5294">
        <f t="shared" si="248"/>
        <v>568</v>
      </c>
      <c r="K5294">
        <f t="shared" si="246"/>
        <v>3</v>
      </c>
      <c r="L5294" t="b">
        <f>COUNTIF($N$2:N5294, N5294)=1</f>
        <v>1</v>
      </c>
      <c r="M5294" s="37">
        <f>IF( $Q5294, MAX($M$1:M5293)+1, 0)</f>
        <v>0</v>
      </c>
      <c r="N5294" t="str" cm="1">
        <f t="array" ref="N5294">INDEX($A$9:$F$1048576, $J5294, $K5294 )</f>
        <v>KH052</v>
      </c>
      <c r="O5294" t="str" cm="1">
        <f t="array" ref="O5294">INDEX($B$9:$F$1048576, $J5294, $K5294 )</f>
        <v>에스브라이트제일차</v>
      </c>
      <c r="P5294" t="str" cm="1">
        <f t="array" ref="P5294">IF( $L5294, TRIM(_xll.IMDP("IR", $G$5&amp;$N5294, $G$6)), "" )</f>
        <v/>
      </c>
      <c r="Q5294" t="b" cm="1">
        <f t="array" ref="Q5294">IF(
    $U$1=1, AND($P5294&lt;&gt;"", $P5294&lt;&gt;"...", $P5294&lt;&gt;"입력오류"),
    IF(
        $U$18=1, AND($P5294&lt;&gt;"", $P5294&lt;&gt;"...", $P5294&lt;&gt;"입력오류", ISNUMBER(FIND(INDEX($T$2:$T$7,$U$1),$P5294))),
        IF(
            $U$17="기타", AND($P5294&lt;&gt;"", $P5294&lt;&gt;"...", $P5294&lt;&gt;"입력오류", NOT(ISNUMBER(FIND($T$21:$T$34,$P5294)))),
            AND($P5294&lt;&gt;"", $P5294&lt;&gt;"...", $P5294&lt;&gt;"입력오류", $T$19=$P5294)
        )
    )
)</f>
        <v>0</v>
      </c>
    </row>
    <row r="5295" spans="9:17">
      <c r="I5295">
        <f t="shared" si="247"/>
        <v>5294</v>
      </c>
      <c r="J5295">
        <f t="shared" si="248"/>
        <v>569</v>
      </c>
      <c r="K5295">
        <f t="shared" si="246"/>
        <v>3</v>
      </c>
      <c r="L5295" t="b">
        <f>COUNTIF($N$2:N5295, N5295)=1</f>
        <v>1</v>
      </c>
      <c r="M5295" s="37">
        <f>IF( $Q5295, MAX($M$1:M5294)+1, 0)</f>
        <v>0</v>
      </c>
      <c r="N5295" t="str" cm="1">
        <f t="array" ref="N5295">INDEX($A$9:$F$1048576, $J5295, $K5295 )</f>
        <v>KH053</v>
      </c>
      <c r="O5295" t="str" cm="1">
        <f t="array" ref="O5295">INDEX($B$9:$F$1048576, $J5295, $K5295 )</f>
        <v>디엘타워제일차</v>
      </c>
      <c r="P5295" t="str" cm="1">
        <f t="array" ref="P5295">IF( $L5295, TRIM(_xll.IMDP("IR", $G$5&amp;$N5295, $G$6)), "" )</f>
        <v/>
      </c>
      <c r="Q5295" t="b" cm="1">
        <f t="array" ref="Q5295">IF(
    $U$1=1, AND($P5295&lt;&gt;"", $P5295&lt;&gt;"...", $P5295&lt;&gt;"입력오류"),
    IF(
        $U$18=1, AND($P5295&lt;&gt;"", $P5295&lt;&gt;"...", $P5295&lt;&gt;"입력오류", ISNUMBER(FIND(INDEX($T$2:$T$7,$U$1),$P5295))),
        IF(
            $U$17="기타", AND($P5295&lt;&gt;"", $P5295&lt;&gt;"...", $P5295&lt;&gt;"입력오류", NOT(ISNUMBER(FIND($T$21:$T$34,$P5295)))),
            AND($P5295&lt;&gt;"", $P5295&lt;&gt;"...", $P5295&lt;&gt;"입력오류", $T$19=$P5295)
        )
    )
)</f>
        <v>0</v>
      </c>
    </row>
    <row r="5296" spans="9:17">
      <c r="I5296">
        <f t="shared" si="247"/>
        <v>5295</v>
      </c>
      <c r="J5296">
        <f t="shared" si="248"/>
        <v>570</v>
      </c>
      <c r="K5296">
        <f t="shared" si="246"/>
        <v>3</v>
      </c>
      <c r="L5296" t="b">
        <f>COUNTIF($N$2:N5296, N5296)=1</f>
        <v>1</v>
      </c>
      <c r="M5296" s="37">
        <f>IF( $Q5296, MAX($M$1:M5295)+1, 0)</f>
        <v>0</v>
      </c>
      <c r="N5296" t="str" cm="1">
        <f t="array" ref="N5296">INDEX($A$9:$F$1048576, $J5296, $K5296 )</f>
        <v>KH059</v>
      </c>
      <c r="O5296" t="str" cm="1">
        <f t="array" ref="O5296">INDEX($B$9:$F$1048576, $J5296, $K5296 )</f>
        <v>알피오산제일차</v>
      </c>
      <c r="P5296" t="str" cm="1">
        <f t="array" ref="P5296">IF( $L5296, TRIM(_xll.IMDP("IR", $G$5&amp;$N5296, $G$6)), "" )</f>
        <v/>
      </c>
      <c r="Q5296" t="b" cm="1">
        <f t="array" ref="Q5296">IF(
    $U$1=1, AND($P5296&lt;&gt;"", $P5296&lt;&gt;"...", $P5296&lt;&gt;"입력오류"),
    IF(
        $U$18=1, AND($P5296&lt;&gt;"", $P5296&lt;&gt;"...", $P5296&lt;&gt;"입력오류", ISNUMBER(FIND(INDEX($T$2:$T$7,$U$1),$P5296))),
        IF(
            $U$17="기타", AND($P5296&lt;&gt;"", $P5296&lt;&gt;"...", $P5296&lt;&gt;"입력오류", NOT(ISNUMBER(FIND($T$21:$T$34,$P5296)))),
            AND($P5296&lt;&gt;"", $P5296&lt;&gt;"...", $P5296&lt;&gt;"입력오류", $T$19=$P5296)
        )
    )
)</f>
        <v>0</v>
      </c>
    </row>
    <row r="5297" spans="9:17">
      <c r="I5297">
        <f t="shared" si="247"/>
        <v>5296</v>
      </c>
      <c r="J5297">
        <f t="shared" si="248"/>
        <v>571</v>
      </c>
      <c r="K5297">
        <f t="shared" si="246"/>
        <v>3</v>
      </c>
      <c r="L5297" t="b">
        <f>COUNTIF($N$2:N5297, N5297)=1</f>
        <v>1</v>
      </c>
      <c r="M5297" s="37">
        <f>IF( $Q5297, MAX($M$1:M5296)+1, 0)</f>
        <v>0</v>
      </c>
      <c r="N5297" t="str" cm="1">
        <f t="array" ref="N5297">INDEX($A$9:$F$1048576, $J5297, $K5297 )</f>
        <v>KH060</v>
      </c>
      <c r="O5297" t="str" cm="1">
        <f t="array" ref="O5297">INDEX($B$9:$F$1048576, $J5297, $K5297 )</f>
        <v>케이비윈체스트제일차</v>
      </c>
      <c r="P5297" t="str" cm="1">
        <f t="array" ref="P5297">IF( $L5297, TRIM(_xll.IMDP("IR", $G$5&amp;$N5297, $G$6)), "" )</f>
        <v/>
      </c>
      <c r="Q5297" t="b" cm="1">
        <f t="array" ref="Q5297">IF(
    $U$1=1, AND($P5297&lt;&gt;"", $P5297&lt;&gt;"...", $P5297&lt;&gt;"입력오류"),
    IF(
        $U$18=1, AND($P5297&lt;&gt;"", $P5297&lt;&gt;"...", $P5297&lt;&gt;"입력오류", ISNUMBER(FIND(INDEX($T$2:$T$7,$U$1),$P5297))),
        IF(
            $U$17="기타", AND($P5297&lt;&gt;"", $P5297&lt;&gt;"...", $P5297&lt;&gt;"입력오류", NOT(ISNUMBER(FIND($T$21:$T$34,$P5297)))),
            AND($P5297&lt;&gt;"", $P5297&lt;&gt;"...", $P5297&lt;&gt;"입력오류", $T$19=$P5297)
        )
    )
)</f>
        <v>0</v>
      </c>
    </row>
    <row r="5298" spans="9:17">
      <c r="I5298">
        <f t="shared" si="247"/>
        <v>5297</v>
      </c>
      <c r="J5298">
        <f t="shared" si="248"/>
        <v>572</v>
      </c>
      <c r="K5298">
        <f t="shared" si="246"/>
        <v>3</v>
      </c>
      <c r="L5298" t="b">
        <f>COUNTIF($N$2:N5298, N5298)=1</f>
        <v>1</v>
      </c>
      <c r="M5298" s="37">
        <f>IF( $Q5298, MAX($M$1:M5297)+1, 0)</f>
        <v>0</v>
      </c>
      <c r="N5298" t="str" cm="1">
        <f t="array" ref="N5298">INDEX($A$9:$F$1048576, $J5298, $K5298 )</f>
        <v>KH061</v>
      </c>
      <c r="O5298" t="str" cm="1">
        <f t="array" ref="O5298">INDEX($B$9:$F$1048576, $J5298, $K5298 )</f>
        <v>더블에스동인</v>
      </c>
      <c r="P5298" t="str" cm="1">
        <f t="array" ref="P5298">IF( $L5298, TRIM(_xll.IMDP("IR", $G$5&amp;$N5298, $G$6)), "" )</f>
        <v/>
      </c>
      <c r="Q5298" t="b" cm="1">
        <f t="array" ref="Q5298">IF(
    $U$1=1, AND($P5298&lt;&gt;"", $P5298&lt;&gt;"...", $P5298&lt;&gt;"입력오류"),
    IF(
        $U$18=1, AND($P5298&lt;&gt;"", $P5298&lt;&gt;"...", $P5298&lt;&gt;"입력오류", ISNUMBER(FIND(INDEX($T$2:$T$7,$U$1),$P5298))),
        IF(
            $U$17="기타", AND($P5298&lt;&gt;"", $P5298&lt;&gt;"...", $P5298&lt;&gt;"입력오류", NOT(ISNUMBER(FIND($T$21:$T$34,$P5298)))),
            AND($P5298&lt;&gt;"", $P5298&lt;&gt;"...", $P5298&lt;&gt;"입력오류", $T$19=$P5298)
        )
    )
)</f>
        <v>0</v>
      </c>
    </row>
    <row r="5299" spans="9:17">
      <c r="I5299">
        <f t="shared" si="247"/>
        <v>5298</v>
      </c>
      <c r="J5299">
        <f t="shared" si="248"/>
        <v>573</v>
      </c>
      <c r="K5299">
        <f t="shared" si="246"/>
        <v>3</v>
      </c>
      <c r="L5299" t="b">
        <f>COUNTIF($N$2:N5299, N5299)=1</f>
        <v>1</v>
      </c>
      <c r="M5299" s="37">
        <f>IF( $Q5299, MAX($M$1:M5298)+1, 0)</f>
        <v>0</v>
      </c>
      <c r="N5299" t="str" cm="1">
        <f t="array" ref="N5299">INDEX($A$9:$F$1048576, $J5299, $K5299 )</f>
        <v>KH063</v>
      </c>
      <c r="O5299" t="str" cm="1">
        <f t="array" ref="O5299">INDEX($B$9:$F$1048576, $J5299, $K5299 )</f>
        <v>티에이제일차</v>
      </c>
      <c r="P5299" t="str" cm="1">
        <f t="array" ref="P5299">IF( $L5299, TRIM(_xll.IMDP("IR", $G$5&amp;$N5299, $G$6)), "" )</f>
        <v/>
      </c>
      <c r="Q5299" t="b" cm="1">
        <f t="array" ref="Q5299">IF(
    $U$1=1, AND($P5299&lt;&gt;"", $P5299&lt;&gt;"...", $P5299&lt;&gt;"입력오류"),
    IF(
        $U$18=1, AND($P5299&lt;&gt;"", $P5299&lt;&gt;"...", $P5299&lt;&gt;"입력오류", ISNUMBER(FIND(INDEX($T$2:$T$7,$U$1),$P5299))),
        IF(
            $U$17="기타", AND($P5299&lt;&gt;"", $P5299&lt;&gt;"...", $P5299&lt;&gt;"입력오류", NOT(ISNUMBER(FIND($T$21:$T$34,$P5299)))),
            AND($P5299&lt;&gt;"", $P5299&lt;&gt;"...", $P5299&lt;&gt;"입력오류", $T$19=$P5299)
        )
    )
)</f>
        <v>0</v>
      </c>
    </row>
    <row r="5300" spans="9:17">
      <c r="I5300">
        <f t="shared" si="247"/>
        <v>5299</v>
      </c>
      <c r="J5300">
        <f t="shared" si="248"/>
        <v>574</v>
      </c>
      <c r="K5300">
        <f t="shared" si="246"/>
        <v>3</v>
      </c>
      <c r="L5300" t="b">
        <f>COUNTIF($N$2:N5300, N5300)=1</f>
        <v>1</v>
      </c>
      <c r="M5300" s="37">
        <f>IF( $Q5300, MAX($M$1:M5299)+1, 0)</f>
        <v>0</v>
      </c>
      <c r="N5300" t="str" cm="1">
        <f t="array" ref="N5300">INDEX($A$9:$F$1048576, $J5300, $K5300 )</f>
        <v>KH064</v>
      </c>
      <c r="O5300" t="str" cm="1">
        <f t="array" ref="O5300">INDEX($B$9:$F$1048576, $J5300, $K5300 )</f>
        <v>에스타이거게임즈</v>
      </c>
      <c r="P5300" t="str" cm="1">
        <f t="array" ref="P5300">IF( $L5300, TRIM(_xll.IMDP("IR", $G$5&amp;$N5300, $G$6)), "" )</f>
        <v/>
      </c>
      <c r="Q5300" t="b" cm="1">
        <f t="array" ref="Q5300">IF(
    $U$1=1, AND($P5300&lt;&gt;"", $P5300&lt;&gt;"...", $P5300&lt;&gt;"입력오류"),
    IF(
        $U$18=1, AND($P5300&lt;&gt;"", $P5300&lt;&gt;"...", $P5300&lt;&gt;"입력오류", ISNUMBER(FIND(INDEX($T$2:$T$7,$U$1),$P5300))),
        IF(
            $U$17="기타", AND($P5300&lt;&gt;"", $P5300&lt;&gt;"...", $P5300&lt;&gt;"입력오류", NOT(ISNUMBER(FIND($T$21:$T$34,$P5300)))),
            AND($P5300&lt;&gt;"", $P5300&lt;&gt;"...", $P5300&lt;&gt;"입력오류", $T$19=$P5300)
        )
    )
)</f>
        <v>0</v>
      </c>
    </row>
    <row r="5301" spans="9:17">
      <c r="I5301">
        <f t="shared" si="247"/>
        <v>5300</v>
      </c>
      <c r="J5301">
        <f t="shared" si="248"/>
        <v>575</v>
      </c>
      <c r="K5301">
        <f t="shared" si="246"/>
        <v>3</v>
      </c>
      <c r="L5301" t="b">
        <f>COUNTIF($N$2:N5301, N5301)=1</f>
        <v>1</v>
      </c>
      <c r="M5301" s="37">
        <f>IF( $Q5301, MAX($M$1:M5300)+1, 0)</f>
        <v>0</v>
      </c>
      <c r="N5301" t="str" cm="1">
        <f t="array" ref="N5301">INDEX($A$9:$F$1048576, $J5301, $K5301 )</f>
        <v>KH068</v>
      </c>
      <c r="O5301" t="str" cm="1">
        <f t="array" ref="O5301">INDEX($B$9:$F$1048576, $J5301, $K5301 )</f>
        <v>케이비동인센트럴제일호</v>
      </c>
      <c r="P5301" t="str" cm="1">
        <f t="array" ref="P5301">IF( $L5301, TRIM(_xll.IMDP("IR", $G$5&amp;$N5301, $G$6)), "" )</f>
        <v/>
      </c>
      <c r="Q5301" t="b" cm="1">
        <f t="array" ref="Q5301">IF(
    $U$1=1, AND($P5301&lt;&gt;"", $P5301&lt;&gt;"...", $P5301&lt;&gt;"입력오류"),
    IF(
        $U$18=1, AND($P5301&lt;&gt;"", $P5301&lt;&gt;"...", $P5301&lt;&gt;"입력오류", ISNUMBER(FIND(INDEX($T$2:$T$7,$U$1),$P5301))),
        IF(
            $U$17="기타", AND($P5301&lt;&gt;"", $P5301&lt;&gt;"...", $P5301&lt;&gt;"입력오류", NOT(ISNUMBER(FIND($T$21:$T$34,$P5301)))),
            AND($P5301&lt;&gt;"", $P5301&lt;&gt;"...", $P5301&lt;&gt;"입력오류", $T$19=$P5301)
        )
    )
)</f>
        <v>0</v>
      </c>
    </row>
    <row r="5302" spans="9:17">
      <c r="I5302">
        <f t="shared" si="247"/>
        <v>5301</v>
      </c>
      <c r="J5302">
        <f t="shared" si="248"/>
        <v>576</v>
      </c>
      <c r="K5302">
        <f t="shared" si="246"/>
        <v>3</v>
      </c>
      <c r="L5302" t="b">
        <f>COUNTIF($N$2:N5302, N5302)=1</f>
        <v>1</v>
      </c>
      <c r="M5302" s="37">
        <f>IF( $Q5302, MAX($M$1:M5301)+1, 0)</f>
        <v>0</v>
      </c>
      <c r="N5302" t="str" cm="1">
        <f t="array" ref="N5302">INDEX($A$9:$F$1048576, $J5302, $K5302 )</f>
        <v>KH073</v>
      </c>
      <c r="O5302" t="str" cm="1">
        <f t="array" ref="O5302">INDEX($B$9:$F$1048576, $J5302, $K5302 )</f>
        <v>비욘드도안제일차</v>
      </c>
      <c r="P5302" t="str" cm="1">
        <f t="array" ref="P5302">IF( $L5302, TRIM(_xll.IMDP("IR", $G$5&amp;$N5302, $G$6)), "" )</f>
        <v/>
      </c>
      <c r="Q5302" t="b" cm="1">
        <f t="array" ref="Q5302">IF(
    $U$1=1, AND($P5302&lt;&gt;"", $P5302&lt;&gt;"...", $P5302&lt;&gt;"입력오류"),
    IF(
        $U$18=1, AND($P5302&lt;&gt;"", $P5302&lt;&gt;"...", $P5302&lt;&gt;"입력오류", ISNUMBER(FIND(INDEX($T$2:$T$7,$U$1),$P5302))),
        IF(
            $U$17="기타", AND($P5302&lt;&gt;"", $P5302&lt;&gt;"...", $P5302&lt;&gt;"입력오류", NOT(ISNUMBER(FIND($T$21:$T$34,$P5302)))),
            AND($P5302&lt;&gt;"", $P5302&lt;&gt;"...", $P5302&lt;&gt;"입력오류", $T$19=$P5302)
        )
    )
)</f>
        <v>0</v>
      </c>
    </row>
    <row r="5303" spans="9:17">
      <c r="I5303">
        <f t="shared" si="247"/>
        <v>5302</v>
      </c>
      <c r="J5303">
        <f t="shared" si="248"/>
        <v>577</v>
      </c>
      <c r="K5303">
        <f t="shared" si="246"/>
        <v>3</v>
      </c>
      <c r="L5303" t="b">
        <f>COUNTIF($N$2:N5303, N5303)=1</f>
        <v>1</v>
      </c>
      <c r="M5303" s="37">
        <f>IF( $Q5303, MAX($M$1:M5302)+1, 0)</f>
        <v>0</v>
      </c>
      <c r="N5303" t="str" cm="1">
        <f t="array" ref="N5303">INDEX($A$9:$F$1048576, $J5303, $K5303 )</f>
        <v>KH079</v>
      </c>
      <c r="O5303" t="str" cm="1">
        <f t="array" ref="O5303">INDEX($B$9:$F$1048576, $J5303, $K5303 )</f>
        <v>버건디제일차</v>
      </c>
      <c r="P5303" t="str" cm="1">
        <f t="array" ref="P5303">IF( $L5303, TRIM(_xll.IMDP("IR", $G$5&amp;$N5303, $G$6)), "" )</f>
        <v/>
      </c>
      <c r="Q5303" t="b" cm="1">
        <f t="array" ref="Q5303">IF(
    $U$1=1, AND($P5303&lt;&gt;"", $P5303&lt;&gt;"...", $P5303&lt;&gt;"입력오류"),
    IF(
        $U$18=1, AND($P5303&lt;&gt;"", $P5303&lt;&gt;"...", $P5303&lt;&gt;"입력오류", ISNUMBER(FIND(INDEX($T$2:$T$7,$U$1),$P5303))),
        IF(
            $U$17="기타", AND($P5303&lt;&gt;"", $P5303&lt;&gt;"...", $P5303&lt;&gt;"입력오류", NOT(ISNUMBER(FIND($T$21:$T$34,$P5303)))),
            AND($P5303&lt;&gt;"", $P5303&lt;&gt;"...", $P5303&lt;&gt;"입력오류", $T$19=$P5303)
        )
    )
)</f>
        <v>0</v>
      </c>
    </row>
    <row r="5304" spans="9:17">
      <c r="I5304">
        <f t="shared" si="247"/>
        <v>5303</v>
      </c>
      <c r="J5304">
        <f t="shared" si="248"/>
        <v>578</v>
      </c>
      <c r="K5304">
        <f t="shared" si="246"/>
        <v>3</v>
      </c>
      <c r="L5304" t="b">
        <f>COUNTIF($N$2:N5304, N5304)=1</f>
        <v>1</v>
      </c>
      <c r="M5304" s="37">
        <f>IF( $Q5304, MAX($M$1:M5303)+1, 0)</f>
        <v>0</v>
      </c>
      <c r="N5304" t="str" cm="1">
        <f t="array" ref="N5304">INDEX($A$9:$F$1048576, $J5304, $K5304 )</f>
        <v>KH083</v>
      </c>
      <c r="O5304" t="str" cm="1">
        <f t="array" ref="O5304">INDEX($B$9:$F$1048576, $J5304, $K5304 )</f>
        <v>더하이스트제십칠차</v>
      </c>
      <c r="P5304" t="str" cm="1">
        <f t="array" ref="P5304">IF( $L5304, TRIM(_xll.IMDP("IR", $G$5&amp;$N5304, $G$6)), "" )</f>
        <v/>
      </c>
      <c r="Q5304" t="b" cm="1">
        <f t="array" ref="Q5304">IF(
    $U$1=1, AND($P5304&lt;&gt;"", $P5304&lt;&gt;"...", $P5304&lt;&gt;"입력오류"),
    IF(
        $U$18=1, AND($P5304&lt;&gt;"", $P5304&lt;&gt;"...", $P5304&lt;&gt;"입력오류", ISNUMBER(FIND(INDEX($T$2:$T$7,$U$1),$P5304))),
        IF(
            $U$17="기타", AND($P5304&lt;&gt;"", $P5304&lt;&gt;"...", $P5304&lt;&gt;"입력오류", NOT(ISNUMBER(FIND($T$21:$T$34,$P5304)))),
            AND($P5304&lt;&gt;"", $P5304&lt;&gt;"...", $P5304&lt;&gt;"입력오류", $T$19=$P5304)
        )
    )
)</f>
        <v>0</v>
      </c>
    </row>
    <row r="5305" spans="9:17">
      <c r="I5305">
        <f t="shared" si="247"/>
        <v>5304</v>
      </c>
      <c r="J5305">
        <f t="shared" si="248"/>
        <v>579</v>
      </c>
      <c r="K5305">
        <f t="shared" si="246"/>
        <v>3</v>
      </c>
      <c r="L5305" t="b">
        <f>COUNTIF($N$2:N5305, N5305)=1</f>
        <v>1</v>
      </c>
      <c r="M5305" s="37">
        <f>IF( $Q5305, MAX($M$1:M5304)+1, 0)</f>
        <v>0</v>
      </c>
      <c r="N5305" t="str" cm="1">
        <f t="array" ref="N5305">INDEX($A$9:$F$1048576, $J5305, $K5305 )</f>
        <v>KH087</v>
      </c>
      <c r="O5305" t="str" cm="1">
        <f t="array" ref="O5305">INDEX($B$9:$F$1048576, $J5305, $K5305 )</f>
        <v>에프엔상동제일차</v>
      </c>
      <c r="P5305" t="str" cm="1">
        <f t="array" ref="P5305">IF( $L5305, TRIM(_xll.IMDP("IR", $G$5&amp;$N5305, $G$6)), "" )</f>
        <v/>
      </c>
      <c r="Q5305" t="b" cm="1">
        <f t="array" ref="Q5305">IF(
    $U$1=1, AND($P5305&lt;&gt;"", $P5305&lt;&gt;"...", $P5305&lt;&gt;"입력오류"),
    IF(
        $U$18=1, AND($P5305&lt;&gt;"", $P5305&lt;&gt;"...", $P5305&lt;&gt;"입력오류", ISNUMBER(FIND(INDEX($T$2:$T$7,$U$1),$P5305))),
        IF(
            $U$17="기타", AND($P5305&lt;&gt;"", $P5305&lt;&gt;"...", $P5305&lt;&gt;"입력오류", NOT(ISNUMBER(FIND($T$21:$T$34,$P5305)))),
            AND($P5305&lt;&gt;"", $P5305&lt;&gt;"...", $P5305&lt;&gt;"입력오류", $T$19=$P5305)
        )
    )
)</f>
        <v>0</v>
      </c>
    </row>
    <row r="5306" spans="9:17">
      <c r="I5306">
        <f t="shared" si="247"/>
        <v>5305</v>
      </c>
      <c r="J5306">
        <f t="shared" si="248"/>
        <v>580</v>
      </c>
      <c r="K5306">
        <f t="shared" si="246"/>
        <v>3</v>
      </c>
      <c r="L5306" t="b">
        <f>COUNTIF($N$2:N5306, N5306)=1</f>
        <v>1</v>
      </c>
      <c r="M5306" s="37">
        <f>IF( $Q5306, MAX($M$1:M5305)+1, 0)</f>
        <v>0</v>
      </c>
      <c r="N5306" t="str" cm="1">
        <f t="array" ref="N5306">INDEX($A$9:$F$1048576, $J5306, $K5306 )</f>
        <v>KH089</v>
      </c>
      <c r="O5306" t="str" cm="1">
        <f t="array" ref="O5306">INDEX($B$9:$F$1048576, $J5306, $K5306 )</f>
        <v>케이비수창제일차</v>
      </c>
      <c r="P5306" t="str" cm="1">
        <f t="array" ref="P5306">IF( $L5306, TRIM(_xll.IMDP("IR", $G$5&amp;$N5306, $G$6)), "" )</f>
        <v/>
      </c>
      <c r="Q5306" t="b" cm="1">
        <f t="array" ref="Q5306">IF(
    $U$1=1, AND($P5306&lt;&gt;"", $P5306&lt;&gt;"...", $P5306&lt;&gt;"입력오류"),
    IF(
        $U$18=1, AND($P5306&lt;&gt;"", $P5306&lt;&gt;"...", $P5306&lt;&gt;"입력오류", ISNUMBER(FIND(INDEX($T$2:$T$7,$U$1),$P5306))),
        IF(
            $U$17="기타", AND($P5306&lt;&gt;"", $P5306&lt;&gt;"...", $P5306&lt;&gt;"입력오류", NOT(ISNUMBER(FIND($T$21:$T$34,$P5306)))),
            AND($P5306&lt;&gt;"", $P5306&lt;&gt;"...", $P5306&lt;&gt;"입력오류", $T$19=$P5306)
        )
    )
)</f>
        <v>0</v>
      </c>
    </row>
    <row r="5307" spans="9:17">
      <c r="I5307">
        <f t="shared" si="247"/>
        <v>5306</v>
      </c>
      <c r="J5307">
        <f t="shared" si="248"/>
        <v>581</v>
      </c>
      <c r="K5307">
        <f t="shared" si="246"/>
        <v>3</v>
      </c>
      <c r="L5307" t="b">
        <f>COUNTIF($N$2:N5307, N5307)=1</f>
        <v>1</v>
      </c>
      <c r="M5307" s="37">
        <f>IF( $Q5307, MAX($M$1:M5306)+1, 0)</f>
        <v>0</v>
      </c>
      <c r="N5307" t="str" cm="1">
        <f t="array" ref="N5307">INDEX($A$9:$F$1048576, $J5307, $K5307 )</f>
        <v>KH096</v>
      </c>
      <c r="O5307" t="str" cm="1">
        <f t="array" ref="O5307">INDEX($B$9:$F$1048576, $J5307, $K5307 )</f>
        <v>에이치와이케이제삼차</v>
      </c>
      <c r="P5307" t="str" cm="1">
        <f t="array" ref="P5307">IF( $L5307, TRIM(_xll.IMDP("IR", $G$5&amp;$N5307, $G$6)), "" )</f>
        <v/>
      </c>
      <c r="Q5307" t="b" cm="1">
        <f t="array" ref="Q5307">IF(
    $U$1=1, AND($P5307&lt;&gt;"", $P5307&lt;&gt;"...", $P5307&lt;&gt;"입력오류"),
    IF(
        $U$18=1, AND($P5307&lt;&gt;"", $P5307&lt;&gt;"...", $P5307&lt;&gt;"입력오류", ISNUMBER(FIND(INDEX($T$2:$T$7,$U$1),$P5307))),
        IF(
            $U$17="기타", AND($P5307&lt;&gt;"", $P5307&lt;&gt;"...", $P5307&lt;&gt;"입력오류", NOT(ISNUMBER(FIND($T$21:$T$34,$P5307)))),
            AND($P5307&lt;&gt;"", $P5307&lt;&gt;"...", $P5307&lt;&gt;"입력오류", $T$19=$P5307)
        )
    )
)</f>
        <v>0</v>
      </c>
    </row>
    <row r="5308" spans="9:17">
      <c r="I5308">
        <f t="shared" si="247"/>
        <v>5307</v>
      </c>
      <c r="J5308">
        <f t="shared" si="248"/>
        <v>582</v>
      </c>
      <c r="K5308">
        <f t="shared" si="246"/>
        <v>3</v>
      </c>
      <c r="L5308" t="b">
        <f>COUNTIF($N$2:N5308, N5308)=1</f>
        <v>1</v>
      </c>
      <c r="M5308" s="37">
        <f>IF( $Q5308, MAX($M$1:M5307)+1, 0)</f>
        <v>0</v>
      </c>
      <c r="N5308" t="str" cm="1">
        <f t="array" ref="N5308">INDEX($A$9:$F$1048576, $J5308, $K5308 )</f>
        <v>KH101</v>
      </c>
      <c r="O5308" t="str" cm="1">
        <f t="array" ref="O5308">INDEX($B$9:$F$1048576, $J5308, $K5308 )</f>
        <v>에스타이거립</v>
      </c>
      <c r="P5308" t="str" cm="1">
        <f t="array" ref="P5308">IF( $L5308, TRIM(_xll.IMDP("IR", $G$5&amp;$N5308, $G$6)), "" )</f>
        <v/>
      </c>
      <c r="Q5308" t="b" cm="1">
        <f t="array" ref="Q5308">IF(
    $U$1=1, AND($P5308&lt;&gt;"", $P5308&lt;&gt;"...", $P5308&lt;&gt;"입력오류"),
    IF(
        $U$18=1, AND($P5308&lt;&gt;"", $P5308&lt;&gt;"...", $P5308&lt;&gt;"입력오류", ISNUMBER(FIND(INDEX($T$2:$T$7,$U$1),$P5308))),
        IF(
            $U$17="기타", AND($P5308&lt;&gt;"", $P5308&lt;&gt;"...", $P5308&lt;&gt;"입력오류", NOT(ISNUMBER(FIND($T$21:$T$34,$P5308)))),
            AND($P5308&lt;&gt;"", $P5308&lt;&gt;"...", $P5308&lt;&gt;"입력오류", $T$19=$P5308)
        )
    )
)</f>
        <v>0</v>
      </c>
    </row>
    <row r="5309" spans="9:17">
      <c r="I5309">
        <f t="shared" si="247"/>
        <v>5308</v>
      </c>
      <c r="J5309">
        <f t="shared" si="248"/>
        <v>583</v>
      </c>
      <c r="K5309">
        <f t="shared" si="246"/>
        <v>3</v>
      </c>
      <c r="L5309" t="b">
        <f>COUNTIF($N$2:N5309, N5309)=1</f>
        <v>1</v>
      </c>
      <c r="M5309" s="37">
        <f>IF( $Q5309, MAX($M$1:M5308)+1, 0)</f>
        <v>0</v>
      </c>
      <c r="N5309" t="str" cm="1">
        <f t="array" ref="N5309">INDEX($A$9:$F$1048576, $J5309, $K5309 )</f>
        <v>KH102</v>
      </c>
      <c r="O5309" t="str" cm="1">
        <f t="array" ref="O5309">INDEX($B$9:$F$1048576, $J5309, $K5309 )</f>
        <v>에프엔풍동제일차</v>
      </c>
      <c r="P5309" t="str" cm="1">
        <f t="array" ref="P5309">IF( $L5309, TRIM(_xll.IMDP("IR", $G$5&amp;$N5309, $G$6)), "" )</f>
        <v/>
      </c>
      <c r="Q5309" t="b" cm="1">
        <f t="array" ref="Q5309">IF(
    $U$1=1, AND($P5309&lt;&gt;"", $P5309&lt;&gt;"...", $P5309&lt;&gt;"입력오류"),
    IF(
        $U$18=1, AND($P5309&lt;&gt;"", $P5309&lt;&gt;"...", $P5309&lt;&gt;"입력오류", ISNUMBER(FIND(INDEX($T$2:$T$7,$U$1),$P5309))),
        IF(
            $U$17="기타", AND($P5309&lt;&gt;"", $P5309&lt;&gt;"...", $P5309&lt;&gt;"입력오류", NOT(ISNUMBER(FIND($T$21:$T$34,$P5309)))),
            AND($P5309&lt;&gt;"", $P5309&lt;&gt;"...", $P5309&lt;&gt;"입력오류", $T$19=$P5309)
        )
    )
)</f>
        <v>0</v>
      </c>
    </row>
    <row r="5310" spans="9:17">
      <c r="I5310">
        <f t="shared" si="247"/>
        <v>5309</v>
      </c>
      <c r="J5310">
        <f t="shared" si="248"/>
        <v>584</v>
      </c>
      <c r="K5310">
        <f t="shared" si="246"/>
        <v>3</v>
      </c>
      <c r="L5310" t="b">
        <f>COUNTIF($N$2:N5310, N5310)=1</f>
        <v>1</v>
      </c>
      <c r="M5310" s="37">
        <f>IF( $Q5310, MAX($M$1:M5309)+1, 0)</f>
        <v>0</v>
      </c>
      <c r="N5310" t="str" cm="1">
        <f t="array" ref="N5310">INDEX($A$9:$F$1048576, $J5310, $K5310 )</f>
        <v>KH111</v>
      </c>
      <c r="O5310" t="str" cm="1">
        <f t="array" ref="O5310">INDEX($B$9:$F$1048576, $J5310, $K5310 )</f>
        <v>에스타이거케미칼</v>
      </c>
      <c r="P5310" t="str" cm="1">
        <f t="array" ref="P5310">IF( $L5310, TRIM(_xll.IMDP("IR", $G$5&amp;$N5310, $G$6)), "" )</f>
        <v/>
      </c>
      <c r="Q5310" t="b" cm="1">
        <f t="array" ref="Q5310">IF(
    $U$1=1, AND($P5310&lt;&gt;"", $P5310&lt;&gt;"...", $P5310&lt;&gt;"입력오류"),
    IF(
        $U$18=1, AND($P5310&lt;&gt;"", $P5310&lt;&gt;"...", $P5310&lt;&gt;"입력오류", ISNUMBER(FIND(INDEX($T$2:$T$7,$U$1),$P5310))),
        IF(
            $U$17="기타", AND($P5310&lt;&gt;"", $P5310&lt;&gt;"...", $P5310&lt;&gt;"입력오류", NOT(ISNUMBER(FIND($T$21:$T$34,$P5310)))),
            AND($P5310&lt;&gt;"", $P5310&lt;&gt;"...", $P5310&lt;&gt;"입력오류", $T$19=$P5310)
        )
    )
)</f>
        <v>0</v>
      </c>
    </row>
    <row r="5311" spans="9:17">
      <c r="I5311">
        <f t="shared" si="247"/>
        <v>5310</v>
      </c>
      <c r="J5311">
        <f t="shared" si="248"/>
        <v>585</v>
      </c>
      <c r="K5311">
        <f t="shared" si="246"/>
        <v>3</v>
      </c>
      <c r="L5311" t="b">
        <f>COUNTIF($N$2:N5311, N5311)=1</f>
        <v>1</v>
      </c>
      <c r="M5311" s="37">
        <f>IF( $Q5311, MAX($M$1:M5310)+1, 0)</f>
        <v>0</v>
      </c>
      <c r="N5311" t="str" cm="1">
        <f t="array" ref="N5311">INDEX($A$9:$F$1048576, $J5311, $K5311 )</f>
        <v>KH113</v>
      </c>
      <c r="O5311" t="str" cm="1">
        <f t="array" ref="O5311">INDEX($B$9:$F$1048576, $J5311, $K5311 )</f>
        <v>올마이티제일차</v>
      </c>
      <c r="P5311" t="str" cm="1">
        <f t="array" ref="P5311">IF( $L5311, TRIM(_xll.IMDP("IR", $G$5&amp;$N5311, $G$6)), "" )</f>
        <v/>
      </c>
      <c r="Q5311" t="b" cm="1">
        <f t="array" ref="Q5311">IF(
    $U$1=1, AND($P5311&lt;&gt;"", $P5311&lt;&gt;"...", $P5311&lt;&gt;"입력오류"),
    IF(
        $U$18=1, AND($P5311&lt;&gt;"", $P5311&lt;&gt;"...", $P5311&lt;&gt;"입력오류", ISNUMBER(FIND(INDEX($T$2:$T$7,$U$1),$P5311))),
        IF(
            $U$17="기타", AND($P5311&lt;&gt;"", $P5311&lt;&gt;"...", $P5311&lt;&gt;"입력오류", NOT(ISNUMBER(FIND($T$21:$T$34,$P5311)))),
            AND($P5311&lt;&gt;"", $P5311&lt;&gt;"...", $P5311&lt;&gt;"입력오류", $T$19=$P5311)
        )
    )
)</f>
        <v>0</v>
      </c>
    </row>
    <row r="5312" spans="9:17">
      <c r="I5312">
        <f t="shared" si="247"/>
        <v>5311</v>
      </c>
      <c r="J5312">
        <f t="shared" si="248"/>
        <v>586</v>
      </c>
      <c r="K5312">
        <f t="shared" si="246"/>
        <v>3</v>
      </c>
      <c r="L5312" t="b">
        <f>COUNTIF($N$2:N5312, N5312)=1</f>
        <v>1</v>
      </c>
      <c r="M5312" s="37">
        <f>IF( $Q5312, MAX($M$1:M5311)+1, 0)</f>
        <v>0</v>
      </c>
      <c r="N5312" t="str" cm="1">
        <f t="array" ref="N5312">INDEX($A$9:$F$1048576, $J5312, $K5312 )</f>
        <v>KH114</v>
      </c>
      <c r="O5312" t="str" cm="1">
        <f t="array" ref="O5312">INDEX($B$9:$F$1048576, $J5312, $K5312 )</f>
        <v>시노코에스에프제사차</v>
      </c>
      <c r="P5312" t="str" cm="1">
        <f t="array" ref="P5312">IF( $L5312, TRIM(_xll.IMDP("IR", $G$5&amp;$N5312, $G$6)), "" )</f>
        <v/>
      </c>
      <c r="Q5312" t="b" cm="1">
        <f t="array" ref="Q5312">IF(
    $U$1=1, AND($P5312&lt;&gt;"", $P5312&lt;&gt;"...", $P5312&lt;&gt;"입력오류"),
    IF(
        $U$18=1, AND($P5312&lt;&gt;"", $P5312&lt;&gt;"...", $P5312&lt;&gt;"입력오류", ISNUMBER(FIND(INDEX($T$2:$T$7,$U$1),$P5312))),
        IF(
            $U$17="기타", AND($P5312&lt;&gt;"", $P5312&lt;&gt;"...", $P5312&lt;&gt;"입력오류", NOT(ISNUMBER(FIND($T$21:$T$34,$P5312)))),
            AND($P5312&lt;&gt;"", $P5312&lt;&gt;"...", $P5312&lt;&gt;"입력오류", $T$19=$P5312)
        )
    )
)</f>
        <v>0</v>
      </c>
    </row>
    <row r="5313" spans="9:17">
      <c r="I5313">
        <f t="shared" si="247"/>
        <v>5312</v>
      </c>
      <c r="J5313">
        <f t="shared" si="248"/>
        <v>587</v>
      </c>
      <c r="K5313">
        <f t="shared" si="246"/>
        <v>3</v>
      </c>
      <c r="L5313" t="b">
        <f>COUNTIF($N$2:N5313, N5313)=1</f>
        <v>1</v>
      </c>
      <c r="M5313" s="37">
        <f>IF( $Q5313, MAX($M$1:M5312)+1, 0)</f>
        <v>0</v>
      </c>
      <c r="N5313" t="str" cm="1">
        <f t="array" ref="N5313">INDEX($A$9:$F$1048576, $J5313, $K5313 )</f>
        <v>KH118</v>
      </c>
      <c r="O5313" t="str" cm="1">
        <f t="array" ref="O5313">INDEX($B$9:$F$1048576, $J5313, $K5313 )</f>
        <v>드래곤힐리치제이차</v>
      </c>
      <c r="P5313" t="str" cm="1">
        <f t="array" ref="P5313">IF( $L5313, TRIM(_xll.IMDP("IR", $G$5&amp;$N5313, $G$6)), "" )</f>
        <v/>
      </c>
      <c r="Q5313" t="b" cm="1">
        <f t="array" ref="Q5313">IF(
    $U$1=1, AND($P5313&lt;&gt;"", $P5313&lt;&gt;"...", $P5313&lt;&gt;"입력오류"),
    IF(
        $U$18=1, AND($P5313&lt;&gt;"", $P5313&lt;&gt;"...", $P5313&lt;&gt;"입력오류", ISNUMBER(FIND(INDEX($T$2:$T$7,$U$1),$P5313))),
        IF(
            $U$17="기타", AND($P5313&lt;&gt;"", $P5313&lt;&gt;"...", $P5313&lt;&gt;"입력오류", NOT(ISNUMBER(FIND($T$21:$T$34,$P5313)))),
            AND($P5313&lt;&gt;"", $P5313&lt;&gt;"...", $P5313&lt;&gt;"입력오류", $T$19=$P5313)
        )
    )
)</f>
        <v>0</v>
      </c>
    </row>
    <row r="5314" spans="9:17">
      <c r="I5314">
        <f t="shared" si="247"/>
        <v>5313</v>
      </c>
      <c r="J5314">
        <f t="shared" si="248"/>
        <v>588</v>
      </c>
      <c r="K5314">
        <f t="shared" ref="K5314:K5377" si="249">IF( $I5314&gt;$G$4, NA(), IF($I5314&gt;$G$3, 5, IF($I5314&gt;$G$2, 3, 1 ) ) )</f>
        <v>3</v>
      </c>
      <c r="L5314" t="b">
        <f>COUNTIF($N$2:N5314, N5314)=1</f>
        <v>1</v>
      </c>
      <c r="M5314" s="37">
        <f>IF( $Q5314, MAX($M$1:M5313)+1, 0)</f>
        <v>0</v>
      </c>
      <c r="N5314" t="str" cm="1">
        <f t="array" ref="N5314">INDEX($A$9:$F$1048576, $J5314, $K5314 )</f>
        <v>KH119</v>
      </c>
      <c r="O5314" t="str" cm="1">
        <f t="array" ref="O5314">INDEX($B$9:$F$1048576, $J5314, $K5314 )</f>
        <v>에스타이거센터원</v>
      </c>
      <c r="P5314" t="str" cm="1">
        <f t="array" ref="P5314">IF( $L5314, TRIM(_xll.IMDP("IR", $G$5&amp;$N5314, $G$6)), "" )</f>
        <v/>
      </c>
      <c r="Q5314" t="b" cm="1">
        <f t="array" ref="Q5314">IF(
    $U$1=1, AND($P5314&lt;&gt;"", $P5314&lt;&gt;"...", $P5314&lt;&gt;"입력오류"),
    IF(
        $U$18=1, AND($P5314&lt;&gt;"", $P5314&lt;&gt;"...", $P5314&lt;&gt;"입력오류", ISNUMBER(FIND(INDEX($T$2:$T$7,$U$1),$P5314))),
        IF(
            $U$17="기타", AND($P5314&lt;&gt;"", $P5314&lt;&gt;"...", $P5314&lt;&gt;"입력오류", NOT(ISNUMBER(FIND($T$21:$T$34,$P5314)))),
            AND($P5314&lt;&gt;"", $P5314&lt;&gt;"...", $P5314&lt;&gt;"입력오류", $T$19=$P5314)
        )
    )
)</f>
        <v>0</v>
      </c>
    </row>
    <row r="5315" spans="9:17">
      <c r="I5315">
        <f t="shared" ref="I5315:I5378" si="250">ROW()-1</f>
        <v>5314</v>
      </c>
      <c r="J5315">
        <f t="shared" ref="J5315:J5378" si="251">IF( $I5315&gt;$G$4, NA(), IF($I5315&gt;$G$3, $I5315-$G$3, IF($I5315&gt;$G$2, $I5315-$G$2, $I5315 ) ) )</f>
        <v>589</v>
      </c>
      <c r="K5315">
        <f t="shared" si="249"/>
        <v>3</v>
      </c>
      <c r="L5315" t="b">
        <f>COUNTIF($N$2:N5315, N5315)=1</f>
        <v>1</v>
      </c>
      <c r="M5315" s="37">
        <f>IF( $Q5315, MAX($M$1:M5314)+1, 0)</f>
        <v>0</v>
      </c>
      <c r="N5315" t="str" cm="1">
        <f t="array" ref="N5315">INDEX($A$9:$F$1048576, $J5315, $K5315 )</f>
        <v>KH120</v>
      </c>
      <c r="O5315" t="str" cm="1">
        <f t="array" ref="O5315">INDEX($B$9:$F$1048576, $J5315, $K5315 )</f>
        <v>에이치호텔원큐제일차</v>
      </c>
      <c r="P5315" t="str" cm="1">
        <f t="array" ref="P5315">IF( $L5315, TRIM(_xll.IMDP("IR", $G$5&amp;$N5315, $G$6)), "" )</f>
        <v/>
      </c>
      <c r="Q5315" t="b" cm="1">
        <f t="array" ref="Q5315">IF(
    $U$1=1, AND($P5315&lt;&gt;"", $P5315&lt;&gt;"...", $P5315&lt;&gt;"입력오류"),
    IF(
        $U$18=1, AND($P5315&lt;&gt;"", $P5315&lt;&gt;"...", $P5315&lt;&gt;"입력오류", ISNUMBER(FIND(INDEX($T$2:$T$7,$U$1),$P5315))),
        IF(
            $U$17="기타", AND($P5315&lt;&gt;"", $P5315&lt;&gt;"...", $P5315&lt;&gt;"입력오류", NOT(ISNUMBER(FIND($T$21:$T$34,$P5315)))),
            AND($P5315&lt;&gt;"", $P5315&lt;&gt;"...", $P5315&lt;&gt;"입력오류", $T$19=$P5315)
        )
    )
)</f>
        <v>0</v>
      </c>
    </row>
    <row r="5316" spans="9:17">
      <c r="I5316">
        <f t="shared" si="250"/>
        <v>5315</v>
      </c>
      <c r="J5316">
        <f t="shared" si="251"/>
        <v>590</v>
      </c>
      <c r="K5316">
        <f t="shared" si="249"/>
        <v>3</v>
      </c>
      <c r="L5316" t="b">
        <f>COUNTIF($N$2:N5316, N5316)=1</f>
        <v>1</v>
      </c>
      <c r="M5316" s="37">
        <f>IF( $Q5316, MAX($M$1:M5315)+1, 0)</f>
        <v>0</v>
      </c>
      <c r="N5316" t="str" cm="1">
        <f t="array" ref="N5316">INDEX($A$9:$F$1048576, $J5316, $K5316 )</f>
        <v>KH121</v>
      </c>
      <c r="O5316" t="str" cm="1">
        <f t="array" ref="O5316">INDEX($B$9:$F$1048576, $J5316, $K5316 )</f>
        <v>엘이피제사차</v>
      </c>
      <c r="P5316" t="str" cm="1">
        <f t="array" ref="P5316">IF( $L5316, TRIM(_xll.IMDP("IR", $G$5&amp;$N5316, $G$6)), "" )</f>
        <v/>
      </c>
      <c r="Q5316" t="b" cm="1">
        <f t="array" ref="Q5316">IF(
    $U$1=1, AND($P5316&lt;&gt;"", $P5316&lt;&gt;"...", $P5316&lt;&gt;"입력오류"),
    IF(
        $U$18=1, AND($P5316&lt;&gt;"", $P5316&lt;&gt;"...", $P5316&lt;&gt;"입력오류", ISNUMBER(FIND(INDEX($T$2:$T$7,$U$1),$P5316))),
        IF(
            $U$17="기타", AND($P5316&lt;&gt;"", $P5316&lt;&gt;"...", $P5316&lt;&gt;"입력오류", NOT(ISNUMBER(FIND($T$21:$T$34,$P5316)))),
            AND($P5316&lt;&gt;"", $P5316&lt;&gt;"...", $P5316&lt;&gt;"입력오류", $T$19=$P5316)
        )
    )
)</f>
        <v>0</v>
      </c>
    </row>
    <row r="5317" spans="9:17">
      <c r="I5317">
        <f t="shared" si="250"/>
        <v>5316</v>
      </c>
      <c r="J5317">
        <f t="shared" si="251"/>
        <v>591</v>
      </c>
      <c r="K5317">
        <f t="shared" si="249"/>
        <v>3</v>
      </c>
      <c r="L5317" t="b">
        <f>COUNTIF($N$2:N5317, N5317)=1</f>
        <v>1</v>
      </c>
      <c r="M5317" s="37">
        <f>IF( $Q5317, MAX($M$1:M5316)+1, 0)</f>
        <v>0</v>
      </c>
      <c r="N5317" t="str" cm="1">
        <f t="array" ref="N5317">INDEX($A$9:$F$1048576, $J5317, $K5317 )</f>
        <v>KH122</v>
      </c>
      <c r="O5317" t="str" cm="1">
        <f t="array" ref="O5317">INDEX($B$9:$F$1048576, $J5317, $K5317 )</f>
        <v>엘이피제삼차</v>
      </c>
      <c r="P5317" t="str" cm="1">
        <f t="array" ref="P5317">IF( $L5317, TRIM(_xll.IMDP("IR", $G$5&amp;$N5317, $G$6)), "" )</f>
        <v/>
      </c>
      <c r="Q5317" t="b" cm="1">
        <f t="array" ref="Q5317">IF(
    $U$1=1, AND($P5317&lt;&gt;"", $P5317&lt;&gt;"...", $P5317&lt;&gt;"입력오류"),
    IF(
        $U$18=1, AND($P5317&lt;&gt;"", $P5317&lt;&gt;"...", $P5317&lt;&gt;"입력오류", ISNUMBER(FIND(INDEX($T$2:$T$7,$U$1),$P5317))),
        IF(
            $U$17="기타", AND($P5317&lt;&gt;"", $P5317&lt;&gt;"...", $P5317&lt;&gt;"입력오류", NOT(ISNUMBER(FIND($T$21:$T$34,$P5317)))),
            AND($P5317&lt;&gt;"", $P5317&lt;&gt;"...", $P5317&lt;&gt;"입력오류", $T$19=$P5317)
        )
    )
)</f>
        <v>0</v>
      </c>
    </row>
    <row r="5318" spans="9:17">
      <c r="I5318">
        <f t="shared" si="250"/>
        <v>5317</v>
      </c>
      <c r="J5318">
        <f t="shared" si="251"/>
        <v>592</v>
      </c>
      <c r="K5318">
        <f t="shared" si="249"/>
        <v>3</v>
      </c>
      <c r="L5318" t="b">
        <f>COUNTIF($N$2:N5318, N5318)=1</f>
        <v>1</v>
      </c>
      <c r="M5318" s="37">
        <f>IF( $Q5318, MAX($M$1:M5317)+1, 0)</f>
        <v>0</v>
      </c>
      <c r="N5318" t="str" cm="1">
        <f t="array" ref="N5318">INDEX($A$9:$F$1048576, $J5318, $K5318 )</f>
        <v>KH123</v>
      </c>
      <c r="O5318" t="str" cm="1">
        <f t="array" ref="O5318">INDEX($B$9:$F$1048576, $J5318, $K5318 )</f>
        <v>엘이피제이차</v>
      </c>
      <c r="P5318" t="str" cm="1">
        <f t="array" ref="P5318">IF( $L5318, TRIM(_xll.IMDP("IR", $G$5&amp;$N5318, $G$6)), "" )</f>
        <v/>
      </c>
      <c r="Q5318" t="b" cm="1">
        <f t="array" ref="Q5318">IF(
    $U$1=1, AND($P5318&lt;&gt;"", $P5318&lt;&gt;"...", $P5318&lt;&gt;"입력오류"),
    IF(
        $U$18=1, AND($P5318&lt;&gt;"", $P5318&lt;&gt;"...", $P5318&lt;&gt;"입력오류", ISNUMBER(FIND(INDEX($T$2:$T$7,$U$1),$P5318))),
        IF(
            $U$17="기타", AND($P5318&lt;&gt;"", $P5318&lt;&gt;"...", $P5318&lt;&gt;"입력오류", NOT(ISNUMBER(FIND($T$21:$T$34,$P5318)))),
            AND($P5318&lt;&gt;"", $P5318&lt;&gt;"...", $P5318&lt;&gt;"입력오류", $T$19=$P5318)
        )
    )
)</f>
        <v>0</v>
      </c>
    </row>
    <row r="5319" spans="9:17">
      <c r="I5319">
        <f t="shared" si="250"/>
        <v>5318</v>
      </c>
      <c r="J5319">
        <f t="shared" si="251"/>
        <v>593</v>
      </c>
      <c r="K5319">
        <f t="shared" si="249"/>
        <v>3</v>
      </c>
      <c r="L5319" t="b">
        <f>COUNTIF($N$2:N5319, N5319)=1</f>
        <v>1</v>
      </c>
      <c r="M5319" s="37">
        <f>IF( $Q5319, MAX($M$1:M5318)+1, 0)</f>
        <v>0</v>
      </c>
      <c r="N5319" t="str" cm="1">
        <f t="array" ref="N5319">INDEX($A$9:$F$1048576, $J5319, $K5319 )</f>
        <v>KH131</v>
      </c>
      <c r="O5319" t="str" cm="1">
        <f t="array" ref="O5319">INDEX($B$9:$F$1048576, $J5319, $K5319 )</f>
        <v>평택제일차</v>
      </c>
      <c r="P5319" t="str" cm="1">
        <f t="array" ref="P5319">IF( $L5319, TRIM(_xll.IMDP("IR", $G$5&amp;$N5319, $G$6)), "" )</f>
        <v/>
      </c>
      <c r="Q5319" t="b" cm="1">
        <f t="array" ref="Q5319">IF(
    $U$1=1, AND($P5319&lt;&gt;"", $P5319&lt;&gt;"...", $P5319&lt;&gt;"입력오류"),
    IF(
        $U$18=1, AND($P5319&lt;&gt;"", $P5319&lt;&gt;"...", $P5319&lt;&gt;"입력오류", ISNUMBER(FIND(INDEX($T$2:$T$7,$U$1),$P5319))),
        IF(
            $U$17="기타", AND($P5319&lt;&gt;"", $P5319&lt;&gt;"...", $P5319&lt;&gt;"입력오류", NOT(ISNUMBER(FIND($T$21:$T$34,$P5319)))),
            AND($P5319&lt;&gt;"", $P5319&lt;&gt;"...", $P5319&lt;&gt;"입력오류", $T$19=$P5319)
        )
    )
)</f>
        <v>0</v>
      </c>
    </row>
    <row r="5320" spans="9:17">
      <c r="I5320">
        <f t="shared" si="250"/>
        <v>5319</v>
      </c>
      <c r="J5320">
        <f t="shared" si="251"/>
        <v>594</v>
      </c>
      <c r="K5320">
        <f t="shared" si="249"/>
        <v>3</v>
      </c>
      <c r="L5320" t="b">
        <f>COUNTIF($N$2:N5320, N5320)=1</f>
        <v>1</v>
      </c>
      <c r="M5320" s="37">
        <f>IF( $Q5320, MAX($M$1:M5319)+1, 0)</f>
        <v>0</v>
      </c>
      <c r="N5320" t="str" cm="1">
        <f t="array" ref="N5320">INDEX($A$9:$F$1048576, $J5320, $K5320 )</f>
        <v>KH132</v>
      </c>
      <c r="O5320" t="str" cm="1">
        <f t="array" ref="O5320">INDEX($B$9:$F$1048576, $J5320, $K5320 )</f>
        <v>더하이스트제십오차</v>
      </c>
      <c r="P5320" t="str" cm="1">
        <f t="array" ref="P5320">IF( $L5320, TRIM(_xll.IMDP("IR", $G$5&amp;$N5320, $G$6)), "" )</f>
        <v/>
      </c>
      <c r="Q5320" t="b" cm="1">
        <f t="array" ref="Q5320">IF(
    $U$1=1, AND($P5320&lt;&gt;"", $P5320&lt;&gt;"...", $P5320&lt;&gt;"입력오류"),
    IF(
        $U$18=1, AND($P5320&lt;&gt;"", $P5320&lt;&gt;"...", $P5320&lt;&gt;"입력오류", ISNUMBER(FIND(INDEX($T$2:$T$7,$U$1),$P5320))),
        IF(
            $U$17="기타", AND($P5320&lt;&gt;"", $P5320&lt;&gt;"...", $P5320&lt;&gt;"입력오류", NOT(ISNUMBER(FIND($T$21:$T$34,$P5320)))),
            AND($P5320&lt;&gt;"", $P5320&lt;&gt;"...", $P5320&lt;&gt;"입력오류", $T$19=$P5320)
        )
    )
)</f>
        <v>0</v>
      </c>
    </row>
    <row r="5321" spans="9:17">
      <c r="I5321">
        <f t="shared" si="250"/>
        <v>5320</v>
      </c>
      <c r="J5321">
        <f t="shared" si="251"/>
        <v>595</v>
      </c>
      <c r="K5321">
        <f t="shared" si="249"/>
        <v>3</v>
      </c>
      <c r="L5321" t="b">
        <f>COUNTIF($N$2:N5321, N5321)=1</f>
        <v>1</v>
      </c>
      <c r="M5321" s="37">
        <f>IF( $Q5321, MAX($M$1:M5320)+1, 0)</f>
        <v>0</v>
      </c>
      <c r="N5321" t="str" cm="1">
        <f t="array" ref="N5321">INDEX($A$9:$F$1048576, $J5321, $K5321 )</f>
        <v>KH133</v>
      </c>
      <c r="O5321" t="str" cm="1">
        <f t="array" ref="O5321">INDEX($B$9:$F$1048576, $J5321, $K5321 )</f>
        <v>에스브라이트홍대</v>
      </c>
      <c r="P5321" t="str" cm="1">
        <f t="array" ref="P5321">IF( $L5321, TRIM(_xll.IMDP("IR", $G$5&amp;$N5321, $G$6)), "" )</f>
        <v/>
      </c>
      <c r="Q5321" t="b" cm="1">
        <f t="array" ref="Q5321">IF(
    $U$1=1, AND($P5321&lt;&gt;"", $P5321&lt;&gt;"...", $P5321&lt;&gt;"입력오류"),
    IF(
        $U$18=1, AND($P5321&lt;&gt;"", $P5321&lt;&gt;"...", $P5321&lt;&gt;"입력오류", ISNUMBER(FIND(INDEX($T$2:$T$7,$U$1),$P5321))),
        IF(
            $U$17="기타", AND($P5321&lt;&gt;"", $P5321&lt;&gt;"...", $P5321&lt;&gt;"입력오류", NOT(ISNUMBER(FIND($T$21:$T$34,$P5321)))),
            AND($P5321&lt;&gt;"", $P5321&lt;&gt;"...", $P5321&lt;&gt;"입력오류", $T$19=$P5321)
        )
    )
)</f>
        <v>0</v>
      </c>
    </row>
    <row r="5322" spans="9:17">
      <c r="I5322">
        <f t="shared" si="250"/>
        <v>5321</v>
      </c>
      <c r="J5322">
        <f t="shared" si="251"/>
        <v>596</v>
      </c>
      <c r="K5322">
        <f t="shared" si="249"/>
        <v>3</v>
      </c>
      <c r="L5322" t="b">
        <f>COUNTIF($N$2:N5322, N5322)=1</f>
        <v>1</v>
      </c>
      <c r="M5322" s="37">
        <f>IF( $Q5322, MAX($M$1:M5321)+1, 0)</f>
        <v>0</v>
      </c>
      <c r="N5322" t="str" cm="1">
        <f t="array" ref="N5322">INDEX($A$9:$F$1048576, $J5322, $K5322 )</f>
        <v>KH135</v>
      </c>
      <c r="O5322" t="str" cm="1">
        <f t="array" ref="O5322">INDEX($B$9:$F$1048576, $J5322, $K5322 )</f>
        <v>리브에이치제이차</v>
      </c>
      <c r="P5322" t="str" cm="1">
        <f t="array" ref="P5322">IF( $L5322, TRIM(_xll.IMDP("IR", $G$5&amp;$N5322, $G$6)), "" )</f>
        <v/>
      </c>
      <c r="Q5322" t="b" cm="1">
        <f t="array" ref="Q5322">IF(
    $U$1=1, AND($P5322&lt;&gt;"", $P5322&lt;&gt;"...", $P5322&lt;&gt;"입력오류"),
    IF(
        $U$18=1, AND($P5322&lt;&gt;"", $P5322&lt;&gt;"...", $P5322&lt;&gt;"입력오류", ISNUMBER(FIND(INDEX($T$2:$T$7,$U$1),$P5322))),
        IF(
            $U$17="기타", AND($P5322&lt;&gt;"", $P5322&lt;&gt;"...", $P5322&lt;&gt;"입력오류", NOT(ISNUMBER(FIND($T$21:$T$34,$P5322)))),
            AND($P5322&lt;&gt;"", $P5322&lt;&gt;"...", $P5322&lt;&gt;"입력오류", $T$19=$P5322)
        )
    )
)</f>
        <v>0</v>
      </c>
    </row>
    <row r="5323" spans="9:17">
      <c r="I5323">
        <f t="shared" si="250"/>
        <v>5322</v>
      </c>
      <c r="J5323">
        <f t="shared" si="251"/>
        <v>597</v>
      </c>
      <c r="K5323">
        <f t="shared" si="249"/>
        <v>3</v>
      </c>
      <c r="L5323" t="b">
        <f>COUNTIF($N$2:N5323, N5323)=1</f>
        <v>1</v>
      </c>
      <c r="M5323" s="37">
        <f>IF( $Q5323, MAX($M$1:M5322)+1, 0)</f>
        <v>0</v>
      </c>
      <c r="N5323" t="str" cm="1">
        <f t="array" ref="N5323">INDEX($A$9:$F$1048576, $J5323, $K5323 )</f>
        <v>KH136</v>
      </c>
      <c r="O5323" t="str" cm="1">
        <f t="array" ref="O5323">INDEX($B$9:$F$1048576, $J5323, $K5323 )</f>
        <v>엔에이치트리플카제일차</v>
      </c>
      <c r="P5323" t="str" cm="1">
        <f t="array" ref="P5323">IF( $L5323, TRIM(_xll.IMDP("IR", $G$5&amp;$N5323, $G$6)), "" )</f>
        <v/>
      </c>
      <c r="Q5323" t="b" cm="1">
        <f t="array" ref="Q5323">IF(
    $U$1=1, AND($P5323&lt;&gt;"", $P5323&lt;&gt;"...", $P5323&lt;&gt;"입력오류"),
    IF(
        $U$18=1, AND($P5323&lt;&gt;"", $P5323&lt;&gt;"...", $P5323&lt;&gt;"입력오류", ISNUMBER(FIND(INDEX($T$2:$T$7,$U$1),$P5323))),
        IF(
            $U$17="기타", AND($P5323&lt;&gt;"", $P5323&lt;&gt;"...", $P5323&lt;&gt;"입력오류", NOT(ISNUMBER(FIND($T$21:$T$34,$P5323)))),
            AND($P5323&lt;&gt;"", $P5323&lt;&gt;"...", $P5323&lt;&gt;"입력오류", $T$19=$P5323)
        )
    )
)</f>
        <v>0</v>
      </c>
    </row>
    <row r="5324" spans="9:17">
      <c r="I5324">
        <f t="shared" si="250"/>
        <v>5323</v>
      </c>
      <c r="J5324">
        <f t="shared" si="251"/>
        <v>598</v>
      </c>
      <c r="K5324">
        <f t="shared" si="249"/>
        <v>3</v>
      </c>
      <c r="L5324" t="b">
        <f>COUNTIF($N$2:N5324, N5324)=1</f>
        <v>1</v>
      </c>
      <c r="M5324" s="37">
        <f>IF( $Q5324, MAX($M$1:M5323)+1, 0)</f>
        <v>0</v>
      </c>
      <c r="N5324" t="str" cm="1">
        <f t="array" ref="N5324">INDEX($A$9:$F$1048576, $J5324, $K5324 )</f>
        <v>KH140</v>
      </c>
      <c r="O5324" t="str" cm="1">
        <f t="array" ref="O5324">INDEX($B$9:$F$1048576, $J5324, $K5324 )</f>
        <v>브라이트운정</v>
      </c>
      <c r="P5324" t="str" cm="1">
        <f t="array" ref="P5324">IF( $L5324, TRIM(_xll.IMDP("IR", $G$5&amp;$N5324, $G$6)), "" )</f>
        <v/>
      </c>
      <c r="Q5324" t="b" cm="1">
        <f t="array" ref="Q5324">IF(
    $U$1=1, AND($P5324&lt;&gt;"", $P5324&lt;&gt;"...", $P5324&lt;&gt;"입력오류"),
    IF(
        $U$18=1, AND($P5324&lt;&gt;"", $P5324&lt;&gt;"...", $P5324&lt;&gt;"입력오류", ISNUMBER(FIND(INDEX($T$2:$T$7,$U$1),$P5324))),
        IF(
            $U$17="기타", AND($P5324&lt;&gt;"", $P5324&lt;&gt;"...", $P5324&lt;&gt;"입력오류", NOT(ISNUMBER(FIND($T$21:$T$34,$P5324)))),
            AND($P5324&lt;&gt;"", $P5324&lt;&gt;"...", $P5324&lt;&gt;"입력오류", $T$19=$P5324)
        )
    )
)</f>
        <v>0</v>
      </c>
    </row>
    <row r="5325" spans="9:17">
      <c r="I5325">
        <f t="shared" si="250"/>
        <v>5324</v>
      </c>
      <c r="J5325">
        <f t="shared" si="251"/>
        <v>599</v>
      </c>
      <c r="K5325">
        <f t="shared" si="249"/>
        <v>3</v>
      </c>
      <c r="L5325" t="b">
        <f>COUNTIF($N$2:N5325, N5325)=1</f>
        <v>1</v>
      </c>
      <c r="M5325" s="37">
        <f>IF( $Q5325, MAX($M$1:M5324)+1, 0)</f>
        <v>0</v>
      </c>
      <c r="N5325" t="str" cm="1">
        <f t="array" ref="N5325">INDEX($A$9:$F$1048576, $J5325, $K5325 )</f>
        <v>KH141</v>
      </c>
      <c r="O5325" t="str" cm="1">
        <f t="array" ref="O5325">INDEX($B$9:$F$1048576, $J5325, $K5325 )</f>
        <v>우리허브제일차</v>
      </c>
      <c r="P5325" t="str" cm="1">
        <f t="array" ref="P5325">IF( $L5325, TRIM(_xll.IMDP("IR", $G$5&amp;$N5325, $G$6)), "" )</f>
        <v/>
      </c>
      <c r="Q5325" t="b" cm="1">
        <f t="array" ref="Q5325">IF(
    $U$1=1, AND($P5325&lt;&gt;"", $P5325&lt;&gt;"...", $P5325&lt;&gt;"입력오류"),
    IF(
        $U$18=1, AND($P5325&lt;&gt;"", $P5325&lt;&gt;"...", $P5325&lt;&gt;"입력오류", ISNUMBER(FIND(INDEX($T$2:$T$7,$U$1),$P5325))),
        IF(
            $U$17="기타", AND($P5325&lt;&gt;"", $P5325&lt;&gt;"...", $P5325&lt;&gt;"입력오류", NOT(ISNUMBER(FIND($T$21:$T$34,$P5325)))),
            AND($P5325&lt;&gt;"", $P5325&lt;&gt;"...", $P5325&lt;&gt;"입력오류", $T$19=$P5325)
        )
    )
)</f>
        <v>0</v>
      </c>
    </row>
    <row r="5326" spans="9:17">
      <c r="I5326">
        <f t="shared" si="250"/>
        <v>5325</v>
      </c>
      <c r="J5326">
        <f t="shared" si="251"/>
        <v>600</v>
      </c>
      <c r="K5326">
        <f t="shared" si="249"/>
        <v>3</v>
      </c>
      <c r="L5326" t="b">
        <f>COUNTIF($N$2:N5326, N5326)=1</f>
        <v>1</v>
      </c>
      <c r="M5326" s="37">
        <f>IF( $Q5326, MAX($M$1:M5325)+1, 0)</f>
        <v>0</v>
      </c>
      <c r="N5326" t="str" cm="1">
        <f t="array" ref="N5326">INDEX($A$9:$F$1048576, $J5326, $K5326 )</f>
        <v>KH145</v>
      </c>
      <c r="O5326" t="str" cm="1">
        <f t="array" ref="O5326">INDEX($B$9:$F$1048576, $J5326, $K5326 )</f>
        <v>엔에이치자양</v>
      </c>
      <c r="P5326" t="str" cm="1">
        <f t="array" ref="P5326">IF( $L5326, TRIM(_xll.IMDP("IR", $G$5&amp;$N5326, $G$6)), "" )</f>
        <v/>
      </c>
      <c r="Q5326" t="b" cm="1">
        <f t="array" ref="Q5326">IF(
    $U$1=1, AND($P5326&lt;&gt;"", $P5326&lt;&gt;"...", $P5326&lt;&gt;"입력오류"),
    IF(
        $U$18=1, AND($P5326&lt;&gt;"", $P5326&lt;&gt;"...", $P5326&lt;&gt;"입력오류", ISNUMBER(FIND(INDEX($T$2:$T$7,$U$1),$P5326))),
        IF(
            $U$17="기타", AND($P5326&lt;&gt;"", $P5326&lt;&gt;"...", $P5326&lt;&gt;"입력오류", NOT(ISNUMBER(FIND($T$21:$T$34,$P5326)))),
            AND($P5326&lt;&gt;"", $P5326&lt;&gt;"...", $P5326&lt;&gt;"입력오류", $T$19=$P5326)
        )
    )
)</f>
        <v>0</v>
      </c>
    </row>
    <row r="5327" spans="9:17">
      <c r="I5327">
        <f t="shared" si="250"/>
        <v>5326</v>
      </c>
      <c r="J5327">
        <f t="shared" si="251"/>
        <v>601</v>
      </c>
      <c r="K5327">
        <f t="shared" si="249"/>
        <v>3</v>
      </c>
      <c r="L5327" t="b">
        <f>COUNTIF($N$2:N5327, N5327)=1</f>
        <v>1</v>
      </c>
      <c r="M5327" s="37">
        <f>IF( $Q5327, MAX($M$1:M5326)+1, 0)</f>
        <v>0</v>
      </c>
      <c r="N5327" t="str" cm="1">
        <f t="array" ref="N5327">INDEX($A$9:$F$1048576, $J5327, $K5327 )</f>
        <v>KH148</v>
      </c>
      <c r="O5327" t="str" cm="1">
        <f t="array" ref="O5327">INDEX($B$9:$F$1048576, $J5327, $K5327 )</f>
        <v>디피에스제삼차</v>
      </c>
      <c r="P5327" t="str" cm="1">
        <f t="array" ref="P5327">IF( $L5327, TRIM(_xll.IMDP("IR", $G$5&amp;$N5327, $G$6)), "" )</f>
        <v/>
      </c>
      <c r="Q5327" t="b" cm="1">
        <f t="array" ref="Q5327">IF(
    $U$1=1, AND($P5327&lt;&gt;"", $P5327&lt;&gt;"...", $P5327&lt;&gt;"입력오류"),
    IF(
        $U$18=1, AND($P5327&lt;&gt;"", $P5327&lt;&gt;"...", $P5327&lt;&gt;"입력오류", ISNUMBER(FIND(INDEX($T$2:$T$7,$U$1),$P5327))),
        IF(
            $U$17="기타", AND($P5327&lt;&gt;"", $P5327&lt;&gt;"...", $P5327&lt;&gt;"입력오류", NOT(ISNUMBER(FIND($T$21:$T$34,$P5327)))),
            AND($P5327&lt;&gt;"", $P5327&lt;&gt;"...", $P5327&lt;&gt;"입력오류", $T$19=$P5327)
        )
    )
)</f>
        <v>0</v>
      </c>
    </row>
    <row r="5328" spans="9:17">
      <c r="I5328">
        <f t="shared" si="250"/>
        <v>5327</v>
      </c>
      <c r="J5328">
        <f t="shared" si="251"/>
        <v>602</v>
      </c>
      <c r="K5328">
        <f t="shared" si="249"/>
        <v>3</v>
      </c>
      <c r="L5328" t="b">
        <f>COUNTIF($N$2:N5328, N5328)=1</f>
        <v>1</v>
      </c>
      <c r="M5328" s="37">
        <f>IF( $Q5328, MAX($M$1:M5327)+1, 0)</f>
        <v>0</v>
      </c>
      <c r="N5328" t="str" cm="1">
        <f t="array" ref="N5328">INDEX($A$9:$F$1048576, $J5328, $K5328 )</f>
        <v>KH150</v>
      </c>
      <c r="O5328" t="str" cm="1">
        <f t="array" ref="O5328">INDEX($B$9:$F$1048576, $J5328, $K5328 )</f>
        <v>스카이캐슬제일차</v>
      </c>
      <c r="P5328" t="str" cm="1">
        <f t="array" ref="P5328">IF( $L5328, TRIM(_xll.IMDP("IR", $G$5&amp;$N5328, $G$6)), "" )</f>
        <v/>
      </c>
      <c r="Q5328" t="b" cm="1">
        <f t="array" ref="Q5328">IF(
    $U$1=1, AND($P5328&lt;&gt;"", $P5328&lt;&gt;"...", $P5328&lt;&gt;"입력오류"),
    IF(
        $U$18=1, AND($P5328&lt;&gt;"", $P5328&lt;&gt;"...", $P5328&lt;&gt;"입력오류", ISNUMBER(FIND(INDEX($T$2:$T$7,$U$1),$P5328))),
        IF(
            $U$17="기타", AND($P5328&lt;&gt;"", $P5328&lt;&gt;"...", $P5328&lt;&gt;"입력오류", NOT(ISNUMBER(FIND($T$21:$T$34,$P5328)))),
            AND($P5328&lt;&gt;"", $P5328&lt;&gt;"...", $P5328&lt;&gt;"입력오류", $T$19=$P5328)
        )
    )
)</f>
        <v>0</v>
      </c>
    </row>
    <row r="5329" spans="9:17">
      <c r="I5329">
        <f t="shared" si="250"/>
        <v>5328</v>
      </c>
      <c r="J5329">
        <f t="shared" si="251"/>
        <v>603</v>
      </c>
      <c r="K5329">
        <f t="shared" si="249"/>
        <v>3</v>
      </c>
      <c r="L5329" t="b">
        <f>COUNTIF($N$2:N5329, N5329)=1</f>
        <v>1</v>
      </c>
      <c r="M5329" s="37">
        <f>IF( $Q5329, MAX($M$1:M5328)+1, 0)</f>
        <v>0</v>
      </c>
      <c r="N5329" t="str" cm="1">
        <f t="array" ref="N5329">INDEX($A$9:$F$1048576, $J5329, $K5329 )</f>
        <v>KH152</v>
      </c>
      <c r="O5329" t="str" cm="1">
        <f t="array" ref="O5329">INDEX($B$9:$F$1048576, $J5329, $K5329 )</f>
        <v>프레스티지제사차</v>
      </c>
      <c r="P5329" t="str" cm="1">
        <f t="array" ref="P5329">IF( $L5329, TRIM(_xll.IMDP("IR", $G$5&amp;$N5329, $G$6)), "" )</f>
        <v/>
      </c>
      <c r="Q5329" t="b" cm="1">
        <f t="array" ref="Q5329">IF(
    $U$1=1, AND($P5329&lt;&gt;"", $P5329&lt;&gt;"...", $P5329&lt;&gt;"입력오류"),
    IF(
        $U$18=1, AND($P5329&lt;&gt;"", $P5329&lt;&gt;"...", $P5329&lt;&gt;"입력오류", ISNUMBER(FIND(INDEX($T$2:$T$7,$U$1),$P5329))),
        IF(
            $U$17="기타", AND($P5329&lt;&gt;"", $P5329&lt;&gt;"...", $P5329&lt;&gt;"입력오류", NOT(ISNUMBER(FIND($T$21:$T$34,$P5329)))),
            AND($P5329&lt;&gt;"", $P5329&lt;&gt;"...", $P5329&lt;&gt;"입력오류", $T$19=$P5329)
        )
    )
)</f>
        <v>0</v>
      </c>
    </row>
    <row r="5330" spans="9:17">
      <c r="I5330">
        <f t="shared" si="250"/>
        <v>5329</v>
      </c>
      <c r="J5330">
        <f t="shared" si="251"/>
        <v>604</v>
      </c>
      <c r="K5330">
        <f t="shared" si="249"/>
        <v>3</v>
      </c>
      <c r="L5330" t="b">
        <f>COUNTIF($N$2:N5330, N5330)=1</f>
        <v>1</v>
      </c>
      <c r="M5330" s="37">
        <f>IF( $Q5330, MAX($M$1:M5329)+1, 0)</f>
        <v>0</v>
      </c>
      <c r="N5330" t="str" cm="1">
        <f t="array" ref="N5330">INDEX($A$9:$F$1048576, $J5330, $K5330 )</f>
        <v>KH163</v>
      </c>
      <c r="O5330" t="str" cm="1">
        <f t="array" ref="O5330">INDEX($B$9:$F$1048576, $J5330, $K5330 )</f>
        <v>프레스티지제오차</v>
      </c>
      <c r="P5330" t="str" cm="1">
        <f t="array" ref="P5330">IF( $L5330, TRIM(_xll.IMDP("IR", $G$5&amp;$N5330, $G$6)), "" )</f>
        <v/>
      </c>
      <c r="Q5330" t="b" cm="1">
        <f t="array" ref="Q5330">IF(
    $U$1=1, AND($P5330&lt;&gt;"", $P5330&lt;&gt;"...", $P5330&lt;&gt;"입력오류"),
    IF(
        $U$18=1, AND($P5330&lt;&gt;"", $P5330&lt;&gt;"...", $P5330&lt;&gt;"입력오류", ISNUMBER(FIND(INDEX($T$2:$T$7,$U$1),$P5330))),
        IF(
            $U$17="기타", AND($P5330&lt;&gt;"", $P5330&lt;&gt;"...", $P5330&lt;&gt;"입력오류", NOT(ISNUMBER(FIND($T$21:$T$34,$P5330)))),
            AND($P5330&lt;&gt;"", $P5330&lt;&gt;"...", $P5330&lt;&gt;"입력오류", $T$19=$P5330)
        )
    )
)</f>
        <v>0</v>
      </c>
    </row>
    <row r="5331" spans="9:17">
      <c r="I5331">
        <f t="shared" si="250"/>
        <v>5330</v>
      </c>
      <c r="J5331">
        <f t="shared" si="251"/>
        <v>605</v>
      </c>
      <c r="K5331">
        <f t="shared" si="249"/>
        <v>3</v>
      </c>
      <c r="L5331" t="b">
        <f>COUNTIF($N$2:N5331, N5331)=1</f>
        <v>1</v>
      </c>
      <c r="M5331" s="37">
        <f>IF( $Q5331, MAX($M$1:M5330)+1, 0)</f>
        <v>0</v>
      </c>
      <c r="N5331" t="str" cm="1">
        <f t="array" ref="N5331">INDEX($A$9:$F$1048576, $J5331, $K5331 )</f>
        <v>KH167</v>
      </c>
      <c r="O5331" t="str" cm="1">
        <f t="array" ref="O5331">INDEX($B$9:$F$1048576, $J5331, $K5331 )</f>
        <v>위드문엔</v>
      </c>
      <c r="P5331" t="str" cm="1">
        <f t="array" ref="P5331">IF( $L5331, TRIM(_xll.IMDP("IR", $G$5&amp;$N5331, $G$6)), "" )</f>
        <v/>
      </c>
      <c r="Q5331" t="b" cm="1">
        <f t="array" ref="Q5331">IF(
    $U$1=1, AND($P5331&lt;&gt;"", $P5331&lt;&gt;"...", $P5331&lt;&gt;"입력오류"),
    IF(
        $U$18=1, AND($P5331&lt;&gt;"", $P5331&lt;&gt;"...", $P5331&lt;&gt;"입력오류", ISNUMBER(FIND(INDEX($T$2:$T$7,$U$1),$P5331))),
        IF(
            $U$17="기타", AND($P5331&lt;&gt;"", $P5331&lt;&gt;"...", $P5331&lt;&gt;"입력오류", NOT(ISNUMBER(FIND($T$21:$T$34,$P5331)))),
            AND($P5331&lt;&gt;"", $P5331&lt;&gt;"...", $P5331&lt;&gt;"입력오류", $T$19=$P5331)
        )
    )
)</f>
        <v>0</v>
      </c>
    </row>
    <row r="5332" spans="9:17">
      <c r="I5332">
        <f t="shared" si="250"/>
        <v>5331</v>
      </c>
      <c r="J5332">
        <f t="shared" si="251"/>
        <v>606</v>
      </c>
      <c r="K5332">
        <f t="shared" si="249"/>
        <v>3</v>
      </c>
      <c r="L5332" t="b">
        <f>COUNTIF($N$2:N5332, N5332)=1</f>
        <v>1</v>
      </c>
      <c r="M5332" s="37">
        <f>IF( $Q5332, MAX($M$1:M5331)+1, 0)</f>
        <v>0</v>
      </c>
      <c r="N5332" t="str" cm="1">
        <f t="array" ref="N5332">INDEX($A$9:$F$1048576, $J5332, $K5332 )</f>
        <v>KH172</v>
      </c>
      <c r="O5332" t="str" cm="1">
        <f t="array" ref="O5332">INDEX($B$9:$F$1048576, $J5332, $K5332 )</f>
        <v>우리케이제삼차</v>
      </c>
      <c r="P5332" t="str" cm="1">
        <f t="array" ref="P5332">IF( $L5332, TRIM(_xll.IMDP("IR", $G$5&amp;$N5332, $G$6)), "" )</f>
        <v/>
      </c>
      <c r="Q5332" t="b" cm="1">
        <f t="array" ref="Q5332">IF(
    $U$1=1, AND($P5332&lt;&gt;"", $P5332&lt;&gt;"...", $P5332&lt;&gt;"입력오류"),
    IF(
        $U$18=1, AND($P5332&lt;&gt;"", $P5332&lt;&gt;"...", $P5332&lt;&gt;"입력오류", ISNUMBER(FIND(INDEX($T$2:$T$7,$U$1),$P5332))),
        IF(
            $U$17="기타", AND($P5332&lt;&gt;"", $P5332&lt;&gt;"...", $P5332&lt;&gt;"입력오류", NOT(ISNUMBER(FIND($T$21:$T$34,$P5332)))),
            AND($P5332&lt;&gt;"", $P5332&lt;&gt;"...", $P5332&lt;&gt;"입력오류", $T$19=$P5332)
        )
    )
)</f>
        <v>0</v>
      </c>
    </row>
    <row r="5333" spans="9:17">
      <c r="I5333">
        <f t="shared" si="250"/>
        <v>5332</v>
      </c>
      <c r="J5333">
        <f t="shared" si="251"/>
        <v>607</v>
      </c>
      <c r="K5333">
        <f t="shared" si="249"/>
        <v>3</v>
      </c>
      <c r="L5333" t="b">
        <f>COUNTIF($N$2:N5333, N5333)=1</f>
        <v>1</v>
      </c>
      <c r="M5333" s="37">
        <f>IF( $Q5333, MAX($M$1:M5332)+1, 0)</f>
        <v>0</v>
      </c>
      <c r="N5333" t="str" cm="1">
        <f t="array" ref="N5333">INDEX($A$9:$F$1048576, $J5333, $K5333 )</f>
        <v>KH173</v>
      </c>
      <c r="O5333" t="str" cm="1">
        <f t="array" ref="O5333">INDEX($B$9:$F$1048576, $J5333, $K5333 )</f>
        <v>디피에스제이차</v>
      </c>
      <c r="P5333" t="str" cm="1">
        <f t="array" ref="P5333">IF( $L5333, TRIM(_xll.IMDP("IR", $G$5&amp;$N5333, $G$6)), "" )</f>
        <v/>
      </c>
      <c r="Q5333" t="b" cm="1">
        <f t="array" ref="Q5333">IF(
    $U$1=1, AND($P5333&lt;&gt;"", $P5333&lt;&gt;"...", $P5333&lt;&gt;"입력오류"),
    IF(
        $U$18=1, AND($P5333&lt;&gt;"", $P5333&lt;&gt;"...", $P5333&lt;&gt;"입력오류", ISNUMBER(FIND(INDEX($T$2:$T$7,$U$1),$P5333))),
        IF(
            $U$17="기타", AND($P5333&lt;&gt;"", $P5333&lt;&gt;"...", $P5333&lt;&gt;"입력오류", NOT(ISNUMBER(FIND($T$21:$T$34,$P5333)))),
            AND($P5333&lt;&gt;"", $P5333&lt;&gt;"...", $P5333&lt;&gt;"입력오류", $T$19=$P5333)
        )
    )
)</f>
        <v>0</v>
      </c>
    </row>
    <row r="5334" spans="9:17">
      <c r="I5334">
        <f t="shared" si="250"/>
        <v>5333</v>
      </c>
      <c r="J5334">
        <f t="shared" si="251"/>
        <v>608</v>
      </c>
      <c r="K5334">
        <f t="shared" si="249"/>
        <v>3</v>
      </c>
      <c r="L5334" t="b">
        <f>COUNTIF($N$2:N5334, N5334)=1</f>
        <v>1</v>
      </c>
      <c r="M5334" s="37">
        <f>IF( $Q5334, MAX($M$1:M5333)+1, 0)</f>
        <v>0</v>
      </c>
      <c r="N5334" t="str" cm="1">
        <f t="array" ref="N5334">INDEX($A$9:$F$1048576, $J5334, $K5334 )</f>
        <v>KH175</v>
      </c>
      <c r="O5334" t="str" cm="1">
        <f t="array" ref="O5334">INDEX($B$9:$F$1048576, $J5334, $K5334 )</f>
        <v>제이티캐피탈제칠차유동화전문</v>
      </c>
      <c r="P5334" t="str" cm="1">
        <f t="array" ref="P5334">IF( $L5334, TRIM(_xll.IMDP("IR", $G$5&amp;$N5334, $G$6)), "" )</f>
        <v/>
      </c>
      <c r="Q5334" t="b" cm="1">
        <f t="array" ref="Q5334">IF(
    $U$1=1, AND($P5334&lt;&gt;"", $P5334&lt;&gt;"...", $P5334&lt;&gt;"입력오류"),
    IF(
        $U$18=1, AND($P5334&lt;&gt;"", $P5334&lt;&gt;"...", $P5334&lt;&gt;"입력오류", ISNUMBER(FIND(INDEX($T$2:$T$7,$U$1),$P5334))),
        IF(
            $U$17="기타", AND($P5334&lt;&gt;"", $P5334&lt;&gt;"...", $P5334&lt;&gt;"입력오류", NOT(ISNUMBER(FIND($T$21:$T$34,$P5334)))),
            AND($P5334&lt;&gt;"", $P5334&lt;&gt;"...", $P5334&lt;&gt;"입력오류", $T$19=$P5334)
        )
    )
)</f>
        <v>0</v>
      </c>
    </row>
    <row r="5335" spans="9:17">
      <c r="I5335">
        <f t="shared" si="250"/>
        <v>5334</v>
      </c>
      <c r="J5335">
        <f t="shared" si="251"/>
        <v>609</v>
      </c>
      <c r="K5335">
        <f t="shared" si="249"/>
        <v>3</v>
      </c>
      <c r="L5335" t="b">
        <f>COUNTIF($N$2:N5335, N5335)=1</f>
        <v>1</v>
      </c>
      <c r="M5335" s="37">
        <f>IF( $Q5335, MAX($M$1:M5334)+1, 0)</f>
        <v>0</v>
      </c>
      <c r="N5335" t="str" cm="1">
        <f t="array" ref="N5335">INDEX($A$9:$F$1048576, $J5335, $K5335 )</f>
        <v>KH177</v>
      </c>
      <c r="O5335" t="str" cm="1">
        <f t="array" ref="O5335">INDEX($B$9:$F$1048576, $J5335, $K5335 )</f>
        <v>리치게이트학익</v>
      </c>
      <c r="P5335" t="str" cm="1">
        <f t="array" ref="P5335">IF( $L5335, TRIM(_xll.IMDP("IR", $G$5&amp;$N5335, $G$6)), "" )</f>
        <v/>
      </c>
      <c r="Q5335" t="b" cm="1">
        <f t="array" ref="Q5335">IF(
    $U$1=1, AND($P5335&lt;&gt;"", $P5335&lt;&gt;"...", $P5335&lt;&gt;"입력오류"),
    IF(
        $U$18=1, AND($P5335&lt;&gt;"", $P5335&lt;&gt;"...", $P5335&lt;&gt;"입력오류", ISNUMBER(FIND(INDEX($T$2:$T$7,$U$1),$P5335))),
        IF(
            $U$17="기타", AND($P5335&lt;&gt;"", $P5335&lt;&gt;"...", $P5335&lt;&gt;"입력오류", NOT(ISNUMBER(FIND($T$21:$T$34,$P5335)))),
            AND($P5335&lt;&gt;"", $P5335&lt;&gt;"...", $P5335&lt;&gt;"입력오류", $T$19=$P5335)
        )
    )
)</f>
        <v>0</v>
      </c>
    </row>
    <row r="5336" spans="9:17">
      <c r="I5336">
        <f t="shared" si="250"/>
        <v>5335</v>
      </c>
      <c r="J5336">
        <f t="shared" si="251"/>
        <v>610</v>
      </c>
      <c r="K5336">
        <f t="shared" si="249"/>
        <v>3</v>
      </c>
      <c r="L5336" t="b">
        <f>COUNTIF($N$2:N5336, N5336)=1</f>
        <v>1</v>
      </c>
      <c r="M5336" s="37">
        <f>IF( $Q5336, MAX($M$1:M5335)+1, 0)</f>
        <v>0</v>
      </c>
      <c r="N5336" t="str" cm="1">
        <f t="array" ref="N5336">INDEX($A$9:$F$1048576, $J5336, $K5336 )</f>
        <v>KH178</v>
      </c>
      <c r="O5336" t="str" cm="1">
        <f t="array" ref="O5336">INDEX($B$9:$F$1048576, $J5336, $K5336 )</f>
        <v>수원랜드마크제사차</v>
      </c>
      <c r="P5336" t="str" cm="1">
        <f t="array" ref="P5336">IF( $L5336, TRIM(_xll.IMDP("IR", $G$5&amp;$N5336, $G$6)), "" )</f>
        <v/>
      </c>
      <c r="Q5336" t="b" cm="1">
        <f t="array" ref="Q5336">IF(
    $U$1=1, AND($P5336&lt;&gt;"", $P5336&lt;&gt;"...", $P5336&lt;&gt;"입력오류"),
    IF(
        $U$18=1, AND($P5336&lt;&gt;"", $P5336&lt;&gt;"...", $P5336&lt;&gt;"입력오류", ISNUMBER(FIND(INDEX($T$2:$T$7,$U$1),$P5336))),
        IF(
            $U$17="기타", AND($P5336&lt;&gt;"", $P5336&lt;&gt;"...", $P5336&lt;&gt;"입력오류", NOT(ISNUMBER(FIND($T$21:$T$34,$P5336)))),
            AND($P5336&lt;&gt;"", $P5336&lt;&gt;"...", $P5336&lt;&gt;"입력오류", $T$19=$P5336)
        )
    )
)</f>
        <v>0</v>
      </c>
    </row>
    <row r="5337" spans="9:17">
      <c r="I5337">
        <f t="shared" si="250"/>
        <v>5336</v>
      </c>
      <c r="J5337">
        <f t="shared" si="251"/>
        <v>611</v>
      </c>
      <c r="K5337">
        <f t="shared" si="249"/>
        <v>3</v>
      </c>
      <c r="L5337" t="b">
        <f>COUNTIF($N$2:N5337, N5337)=1</f>
        <v>1</v>
      </c>
      <c r="M5337" s="37">
        <f>IF( $Q5337, MAX($M$1:M5336)+1, 0)</f>
        <v>0</v>
      </c>
      <c r="N5337" t="str" cm="1">
        <f t="array" ref="N5337">INDEX($A$9:$F$1048576, $J5337, $K5337 )</f>
        <v>KH179</v>
      </c>
      <c r="O5337" t="str" cm="1">
        <f t="array" ref="O5337">INDEX($B$9:$F$1048576, $J5337, $K5337 )</f>
        <v>에스브라이트천호</v>
      </c>
      <c r="P5337" t="str" cm="1">
        <f t="array" ref="P5337">IF( $L5337, TRIM(_xll.IMDP("IR", $G$5&amp;$N5337, $G$6)), "" )</f>
        <v/>
      </c>
      <c r="Q5337" t="b" cm="1">
        <f t="array" ref="Q5337">IF(
    $U$1=1, AND($P5337&lt;&gt;"", $P5337&lt;&gt;"...", $P5337&lt;&gt;"입력오류"),
    IF(
        $U$18=1, AND($P5337&lt;&gt;"", $P5337&lt;&gt;"...", $P5337&lt;&gt;"입력오류", ISNUMBER(FIND(INDEX($T$2:$T$7,$U$1),$P5337))),
        IF(
            $U$17="기타", AND($P5337&lt;&gt;"", $P5337&lt;&gt;"...", $P5337&lt;&gt;"입력오류", NOT(ISNUMBER(FIND($T$21:$T$34,$P5337)))),
            AND($P5337&lt;&gt;"", $P5337&lt;&gt;"...", $P5337&lt;&gt;"입력오류", $T$19=$P5337)
        )
    )
)</f>
        <v>0</v>
      </c>
    </row>
    <row r="5338" spans="9:17">
      <c r="I5338">
        <f t="shared" si="250"/>
        <v>5337</v>
      </c>
      <c r="J5338">
        <f t="shared" si="251"/>
        <v>612</v>
      </c>
      <c r="K5338">
        <f t="shared" si="249"/>
        <v>3</v>
      </c>
      <c r="L5338" t="b">
        <f>COUNTIF($N$2:N5338, N5338)=1</f>
        <v>1</v>
      </c>
      <c r="M5338" s="37">
        <f>IF( $Q5338, MAX($M$1:M5337)+1, 0)</f>
        <v>0</v>
      </c>
      <c r="N5338" t="str" cm="1">
        <f t="array" ref="N5338">INDEX($A$9:$F$1048576, $J5338, $K5338 )</f>
        <v>KH183</v>
      </c>
      <c r="O5338" t="str" cm="1">
        <f t="array" ref="O5338">INDEX($B$9:$F$1048576, $J5338, $K5338 )</f>
        <v>케이비성내제일차</v>
      </c>
      <c r="P5338" t="str" cm="1">
        <f t="array" ref="P5338">IF( $L5338, TRIM(_xll.IMDP("IR", $G$5&amp;$N5338, $G$6)), "" )</f>
        <v/>
      </c>
      <c r="Q5338" t="b" cm="1">
        <f t="array" ref="Q5338">IF(
    $U$1=1, AND($P5338&lt;&gt;"", $P5338&lt;&gt;"...", $P5338&lt;&gt;"입력오류"),
    IF(
        $U$18=1, AND($P5338&lt;&gt;"", $P5338&lt;&gt;"...", $P5338&lt;&gt;"입력오류", ISNUMBER(FIND(INDEX($T$2:$T$7,$U$1),$P5338))),
        IF(
            $U$17="기타", AND($P5338&lt;&gt;"", $P5338&lt;&gt;"...", $P5338&lt;&gt;"입력오류", NOT(ISNUMBER(FIND($T$21:$T$34,$P5338)))),
            AND($P5338&lt;&gt;"", $P5338&lt;&gt;"...", $P5338&lt;&gt;"입력오류", $T$19=$P5338)
        )
    )
)</f>
        <v>0</v>
      </c>
    </row>
    <row r="5339" spans="9:17">
      <c r="I5339">
        <f t="shared" si="250"/>
        <v>5338</v>
      </c>
      <c r="J5339">
        <f t="shared" si="251"/>
        <v>613</v>
      </c>
      <c r="K5339">
        <f t="shared" si="249"/>
        <v>3</v>
      </c>
      <c r="L5339" t="b">
        <f>COUNTIF($N$2:N5339, N5339)=1</f>
        <v>1</v>
      </c>
      <c r="M5339" s="37">
        <f>IF( $Q5339, MAX($M$1:M5338)+1, 0)</f>
        <v>0</v>
      </c>
      <c r="N5339" t="str" cm="1">
        <f t="array" ref="N5339">INDEX($A$9:$F$1048576, $J5339, $K5339 )</f>
        <v>KH184</v>
      </c>
      <c r="O5339" t="str" cm="1">
        <f t="array" ref="O5339">INDEX($B$9:$F$1048576, $J5339, $K5339 )</f>
        <v>플랜업동인</v>
      </c>
      <c r="P5339" t="str" cm="1">
        <f t="array" ref="P5339">IF( $L5339, TRIM(_xll.IMDP("IR", $G$5&amp;$N5339, $G$6)), "" )</f>
        <v/>
      </c>
      <c r="Q5339" t="b" cm="1">
        <f t="array" ref="Q5339">IF(
    $U$1=1, AND($P5339&lt;&gt;"", $P5339&lt;&gt;"...", $P5339&lt;&gt;"입력오류"),
    IF(
        $U$18=1, AND($P5339&lt;&gt;"", $P5339&lt;&gt;"...", $P5339&lt;&gt;"입력오류", ISNUMBER(FIND(INDEX($T$2:$T$7,$U$1),$P5339))),
        IF(
            $U$17="기타", AND($P5339&lt;&gt;"", $P5339&lt;&gt;"...", $P5339&lt;&gt;"입력오류", NOT(ISNUMBER(FIND($T$21:$T$34,$P5339)))),
            AND($P5339&lt;&gt;"", $P5339&lt;&gt;"...", $P5339&lt;&gt;"입력오류", $T$19=$P5339)
        )
    )
)</f>
        <v>0</v>
      </c>
    </row>
    <row r="5340" spans="9:17">
      <c r="I5340">
        <f t="shared" si="250"/>
        <v>5339</v>
      </c>
      <c r="J5340">
        <f t="shared" si="251"/>
        <v>614</v>
      </c>
      <c r="K5340">
        <f t="shared" si="249"/>
        <v>3</v>
      </c>
      <c r="L5340" t="b">
        <f>COUNTIF($N$2:N5340, N5340)=1</f>
        <v>1</v>
      </c>
      <c r="M5340" s="37">
        <f>IF( $Q5340, MAX($M$1:M5339)+1, 0)</f>
        <v>0</v>
      </c>
      <c r="N5340" t="str" cm="1">
        <f t="array" ref="N5340">INDEX($A$9:$F$1048576, $J5340, $K5340 )</f>
        <v>KH185</v>
      </c>
      <c r="O5340" t="str" cm="1">
        <f t="array" ref="O5340">INDEX($B$9:$F$1048576, $J5340, $K5340 )</f>
        <v>수원랜드마크제오차</v>
      </c>
      <c r="P5340" t="str" cm="1">
        <f t="array" ref="P5340">IF( $L5340, TRIM(_xll.IMDP("IR", $G$5&amp;$N5340, $G$6)), "" )</f>
        <v/>
      </c>
      <c r="Q5340" t="b" cm="1">
        <f t="array" ref="Q5340">IF(
    $U$1=1, AND($P5340&lt;&gt;"", $P5340&lt;&gt;"...", $P5340&lt;&gt;"입력오류"),
    IF(
        $U$18=1, AND($P5340&lt;&gt;"", $P5340&lt;&gt;"...", $P5340&lt;&gt;"입력오류", ISNUMBER(FIND(INDEX($T$2:$T$7,$U$1),$P5340))),
        IF(
            $U$17="기타", AND($P5340&lt;&gt;"", $P5340&lt;&gt;"...", $P5340&lt;&gt;"입력오류", NOT(ISNUMBER(FIND($T$21:$T$34,$P5340)))),
            AND($P5340&lt;&gt;"", $P5340&lt;&gt;"...", $P5340&lt;&gt;"입력오류", $T$19=$P5340)
        )
    )
)</f>
        <v>0</v>
      </c>
    </row>
    <row r="5341" spans="9:17">
      <c r="I5341">
        <f t="shared" si="250"/>
        <v>5340</v>
      </c>
      <c r="J5341">
        <f t="shared" si="251"/>
        <v>615</v>
      </c>
      <c r="K5341">
        <f t="shared" si="249"/>
        <v>3</v>
      </c>
      <c r="L5341" t="b">
        <f>COUNTIF($N$2:N5341, N5341)=1</f>
        <v>1</v>
      </c>
      <c r="M5341" s="37">
        <f>IF( $Q5341, MAX($M$1:M5340)+1, 0)</f>
        <v>0</v>
      </c>
      <c r="N5341" t="str" cm="1">
        <f t="array" ref="N5341">INDEX($A$9:$F$1048576, $J5341, $K5341 )</f>
        <v>KH198</v>
      </c>
      <c r="O5341" t="str" cm="1">
        <f t="array" ref="O5341">INDEX($B$9:$F$1048576, $J5341, $K5341 )</f>
        <v>케이비프라이드제일차</v>
      </c>
      <c r="P5341" t="str" cm="1">
        <f t="array" ref="P5341">IF( $L5341, TRIM(_xll.IMDP("IR", $G$5&amp;$N5341, $G$6)), "" )</f>
        <v/>
      </c>
      <c r="Q5341" t="b" cm="1">
        <f t="array" ref="Q5341">IF(
    $U$1=1, AND($P5341&lt;&gt;"", $P5341&lt;&gt;"...", $P5341&lt;&gt;"입력오류"),
    IF(
        $U$18=1, AND($P5341&lt;&gt;"", $P5341&lt;&gt;"...", $P5341&lt;&gt;"입력오류", ISNUMBER(FIND(INDEX($T$2:$T$7,$U$1),$P5341))),
        IF(
            $U$17="기타", AND($P5341&lt;&gt;"", $P5341&lt;&gt;"...", $P5341&lt;&gt;"입력오류", NOT(ISNUMBER(FIND($T$21:$T$34,$P5341)))),
            AND($P5341&lt;&gt;"", $P5341&lt;&gt;"...", $P5341&lt;&gt;"입력오류", $T$19=$P5341)
        )
    )
)</f>
        <v>0</v>
      </c>
    </row>
    <row r="5342" spans="9:17">
      <c r="I5342">
        <f t="shared" si="250"/>
        <v>5341</v>
      </c>
      <c r="J5342">
        <f t="shared" si="251"/>
        <v>616</v>
      </c>
      <c r="K5342">
        <f t="shared" si="249"/>
        <v>3</v>
      </c>
      <c r="L5342" t="b">
        <f>COUNTIF($N$2:N5342, N5342)=1</f>
        <v>1</v>
      </c>
      <c r="M5342" s="37">
        <f>IF( $Q5342, MAX($M$1:M5341)+1, 0)</f>
        <v>0</v>
      </c>
      <c r="N5342" t="str" cm="1">
        <f t="array" ref="N5342">INDEX($A$9:$F$1048576, $J5342, $K5342 )</f>
        <v>KH204</v>
      </c>
      <c r="O5342" t="str" cm="1">
        <f t="array" ref="O5342">INDEX($B$9:$F$1048576, $J5342, $K5342 )</f>
        <v>비욘드이목제이차</v>
      </c>
      <c r="P5342" t="str" cm="1">
        <f t="array" ref="P5342">IF( $L5342, TRIM(_xll.IMDP("IR", $G$5&amp;$N5342, $G$6)), "" )</f>
        <v/>
      </c>
      <c r="Q5342" t="b" cm="1">
        <f t="array" ref="Q5342">IF(
    $U$1=1, AND($P5342&lt;&gt;"", $P5342&lt;&gt;"...", $P5342&lt;&gt;"입력오류"),
    IF(
        $U$18=1, AND($P5342&lt;&gt;"", $P5342&lt;&gt;"...", $P5342&lt;&gt;"입력오류", ISNUMBER(FIND(INDEX($T$2:$T$7,$U$1),$P5342))),
        IF(
            $U$17="기타", AND($P5342&lt;&gt;"", $P5342&lt;&gt;"...", $P5342&lt;&gt;"입력오류", NOT(ISNUMBER(FIND($T$21:$T$34,$P5342)))),
            AND($P5342&lt;&gt;"", $P5342&lt;&gt;"...", $P5342&lt;&gt;"입력오류", $T$19=$P5342)
        )
    )
)</f>
        <v>0</v>
      </c>
    </row>
    <row r="5343" spans="9:17">
      <c r="I5343">
        <f t="shared" si="250"/>
        <v>5342</v>
      </c>
      <c r="J5343">
        <f t="shared" si="251"/>
        <v>617</v>
      </c>
      <c r="K5343">
        <f t="shared" si="249"/>
        <v>3</v>
      </c>
      <c r="L5343" t="b">
        <f>COUNTIF($N$2:N5343, N5343)=1</f>
        <v>1</v>
      </c>
      <c r="M5343" s="37">
        <f>IF( $Q5343, MAX($M$1:M5342)+1, 0)</f>
        <v>0</v>
      </c>
      <c r="N5343" t="str" cm="1">
        <f t="array" ref="N5343">INDEX($A$9:$F$1048576, $J5343, $K5343 )</f>
        <v>KH214</v>
      </c>
      <c r="O5343" t="str" cm="1">
        <f t="array" ref="O5343">INDEX($B$9:$F$1048576, $J5343, $K5343 )</f>
        <v>우리케이에프제일차</v>
      </c>
      <c r="P5343" t="str" cm="1">
        <f t="array" ref="P5343">IF( $L5343, TRIM(_xll.IMDP("IR", $G$5&amp;$N5343, $G$6)), "" )</f>
        <v/>
      </c>
      <c r="Q5343" t="b" cm="1">
        <f t="array" ref="Q5343">IF(
    $U$1=1, AND($P5343&lt;&gt;"", $P5343&lt;&gt;"...", $P5343&lt;&gt;"입력오류"),
    IF(
        $U$18=1, AND($P5343&lt;&gt;"", $P5343&lt;&gt;"...", $P5343&lt;&gt;"입력오류", ISNUMBER(FIND(INDEX($T$2:$T$7,$U$1),$P5343))),
        IF(
            $U$17="기타", AND($P5343&lt;&gt;"", $P5343&lt;&gt;"...", $P5343&lt;&gt;"입력오류", NOT(ISNUMBER(FIND($T$21:$T$34,$P5343)))),
            AND($P5343&lt;&gt;"", $P5343&lt;&gt;"...", $P5343&lt;&gt;"입력오류", $T$19=$P5343)
        )
    )
)</f>
        <v>0</v>
      </c>
    </row>
    <row r="5344" spans="9:17">
      <c r="I5344">
        <f t="shared" si="250"/>
        <v>5343</v>
      </c>
      <c r="J5344">
        <f t="shared" si="251"/>
        <v>618</v>
      </c>
      <c r="K5344">
        <f t="shared" si="249"/>
        <v>3</v>
      </c>
      <c r="L5344" t="b">
        <f>COUNTIF($N$2:N5344, N5344)=1</f>
        <v>1</v>
      </c>
      <c r="M5344" s="37">
        <f>IF( $Q5344, MAX($M$1:M5343)+1, 0)</f>
        <v>0</v>
      </c>
      <c r="N5344" t="str" cm="1">
        <f t="array" ref="N5344">INDEX($A$9:$F$1048576, $J5344, $K5344 )</f>
        <v>KH216</v>
      </c>
      <c r="O5344" t="str" cm="1">
        <f t="array" ref="O5344">INDEX($B$9:$F$1048576, $J5344, $K5344 )</f>
        <v>비욘드설화제일차</v>
      </c>
      <c r="P5344" t="str" cm="1">
        <f t="array" ref="P5344">IF( $L5344, TRIM(_xll.IMDP("IR", $G$5&amp;$N5344, $G$6)), "" )</f>
        <v/>
      </c>
      <c r="Q5344" t="b" cm="1">
        <f t="array" ref="Q5344">IF(
    $U$1=1, AND($P5344&lt;&gt;"", $P5344&lt;&gt;"...", $P5344&lt;&gt;"입력오류"),
    IF(
        $U$18=1, AND($P5344&lt;&gt;"", $P5344&lt;&gt;"...", $P5344&lt;&gt;"입력오류", ISNUMBER(FIND(INDEX($T$2:$T$7,$U$1),$P5344))),
        IF(
            $U$17="기타", AND($P5344&lt;&gt;"", $P5344&lt;&gt;"...", $P5344&lt;&gt;"입력오류", NOT(ISNUMBER(FIND($T$21:$T$34,$P5344)))),
            AND($P5344&lt;&gt;"", $P5344&lt;&gt;"...", $P5344&lt;&gt;"입력오류", $T$19=$P5344)
        )
    )
)</f>
        <v>0</v>
      </c>
    </row>
    <row r="5345" spans="9:17">
      <c r="I5345">
        <f t="shared" si="250"/>
        <v>5344</v>
      </c>
      <c r="J5345">
        <f t="shared" si="251"/>
        <v>619</v>
      </c>
      <c r="K5345">
        <f t="shared" si="249"/>
        <v>3</v>
      </c>
      <c r="L5345" t="b">
        <f>COUNTIF($N$2:N5345, N5345)=1</f>
        <v>1</v>
      </c>
      <c r="M5345" s="37">
        <f>IF( $Q5345, MAX($M$1:M5344)+1, 0)</f>
        <v>0</v>
      </c>
      <c r="N5345" t="str" cm="1">
        <f t="array" ref="N5345">INDEX($A$9:$F$1048576, $J5345, $K5345 )</f>
        <v>KH217</v>
      </c>
      <c r="O5345" t="str" cm="1">
        <f t="array" ref="O5345">INDEX($B$9:$F$1048576, $J5345, $K5345 )</f>
        <v>더블유엠우리마트제이차</v>
      </c>
      <c r="P5345" t="str" cm="1">
        <f t="array" ref="P5345">IF( $L5345, TRIM(_xll.IMDP("IR", $G$5&amp;$N5345, $G$6)), "" )</f>
        <v/>
      </c>
      <c r="Q5345" t="b" cm="1">
        <f t="array" ref="Q5345">IF(
    $U$1=1, AND($P5345&lt;&gt;"", $P5345&lt;&gt;"...", $P5345&lt;&gt;"입력오류"),
    IF(
        $U$18=1, AND($P5345&lt;&gt;"", $P5345&lt;&gt;"...", $P5345&lt;&gt;"입력오류", ISNUMBER(FIND(INDEX($T$2:$T$7,$U$1),$P5345))),
        IF(
            $U$17="기타", AND($P5345&lt;&gt;"", $P5345&lt;&gt;"...", $P5345&lt;&gt;"입력오류", NOT(ISNUMBER(FIND($T$21:$T$34,$P5345)))),
            AND($P5345&lt;&gt;"", $P5345&lt;&gt;"...", $P5345&lt;&gt;"입력오류", $T$19=$P5345)
        )
    )
)</f>
        <v>0</v>
      </c>
    </row>
    <row r="5346" spans="9:17">
      <c r="I5346">
        <f t="shared" si="250"/>
        <v>5345</v>
      </c>
      <c r="J5346">
        <f t="shared" si="251"/>
        <v>620</v>
      </c>
      <c r="K5346">
        <f t="shared" si="249"/>
        <v>3</v>
      </c>
      <c r="L5346" t="b">
        <f>COUNTIF($N$2:N5346, N5346)=1</f>
        <v>1</v>
      </c>
      <c r="M5346" s="37">
        <f>IF( $Q5346, MAX($M$1:M5345)+1, 0)</f>
        <v>0</v>
      </c>
      <c r="N5346" t="str" cm="1">
        <f t="array" ref="N5346">INDEX($A$9:$F$1048576, $J5346, $K5346 )</f>
        <v>KH220</v>
      </c>
      <c r="O5346" t="str" cm="1">
        <f t="array" ref="O5346">INDEX($B$9:$F$1048576, $J5346, $K5346 )</f>
        <v>에이치색달제이차</v>
      </c>
      <c r="P5346" t="str" cm="1">
        <f t="array" ref="P5346">IF( $L5346, TRIM(_xll.IMDP("IR", $G$5&amp;$N5346, $G$6)), "" )</f>
        <v/>
      </c>
      <c r="Q5346" t="b" cm="1">
        <f t="array" ref="Q5346">IF(
    $U$1=1, AND($P5346&lt;&gt;"", $P5346&lt;&gt;"...", $P5346&lt;&gt;"입력오류"),
    IF(
        $U$18=1, AND($P5346&lt;&gt;"", $P5346&lt;&gt;"...", $P5346&lt;&gt;"입력오류", ISNUMBER(FIND(INDEX($T$2:$T$7,$U$1),$P5346))),
        IF(
            $U$17="기타", AND($P5346&lt;&gt;"", $P5346&lt;&gt;"...", $P5346&lt;&gt;"입력오류", NOT(ISNUMBER(FIND($T$21:$T$34,$P5346)))),
            AND($P5346&lt;&gt;"", $P5346&lt;&gt;"...", $P5346&lt;&gt;"입력오류", $T$19=$P5346)
        )
    )
)</f>
        <v>0</v>
      </c>
    </row>
    <row r="5347" spans="9:17">
      <c r="I5347">
        <f t="shared" si="250"/>
        <v>5346</v>
      </c>
      <c r="J5347">
        <f t="shared" si="251"/>
        <v>621</v>
      </c>
      <c r="K5347">
        <f t="shared" si="249"/>
        <v>3</v>
      </c>
      <c r="L5347" t="b">
        <f>COUNTIF($N$2:N5347, N5347)=1</f>
        <v>1</v>
      </c>
      <c r="M5347" s="37">
        <f>IF( $Q5347, MAX($M$1:M5346)+1, 0)</f>
        <v>0</v>
      </c>
      <c r="N5347" t="str" cm="1">
        <f t="array" ref="N5347">INDEX($A$9:$F$1048576, $J5347, $K5347 )</f>
        <v>KH229</v>
      </c>
      <c r="O5347" t="str" cm="1">
        <f t="array" ref="O5347">INDEX($B$9:$F$1048576, $J5347, $K5347 )</f>
        <v>에프엔라포르타제이차</v>
      </c>
      <c r="P5347" t="str" cm="1">
        <f t="array" ref="P5347">IF( $L5347, TRIM(_xll.IMDP("IR", $G$5&amp;$N5347, $G$6)), "" )</f>
        <v/>
      </c>
      <c r="Q5347" t="b" cm="1">
        <f t="array" ref="Q5347">IF(
    $U$1=1, AND($P5347&lt;&gt;"", $P5347&lt;&gt;"...", $P5347&lt;&gt;"입력오류"),
    IF(
        $U$18=1, AND($P5347&lt;&gt;"", $P5347&lt;&gt;"...", $P5347&lt;&gt;"입력오류", ISNUMBER(FIND(INDEX($T$2:$T$7,$U$1),$P5347))),
        IF(
            $U$17="기타", AND($P5347&lt;&gt;"", $P5347&lt;&gt;"...", $P5347&lt;&gt;"입력오류", NOT(ISNUMBER(FIND($T$21:$T$34,$P5347)))),
            AND($P5347&lt;&gt;"", $P5347&lt;&gt;"...", $P5347&lt;&gt;"입력오류", $T$19=$P5347)
        )
    )
)</f>
        <v>0</v>
      </c>
    </row>
    <row r="5348" spans="9:17">
      <c r="I5348">
        <f t="shared" si="250"/>
        <v>5347</v>
      </c>
      <c r="J5348">
        <f t="shared" si="251"/>
        <v>622</v>
      </c>
      <c r="K5348">
        <f t="shared" si="249"/>
        <v>3</v>
      </c>
      <c r="L5348" t="b">
        <f>COUNTIF($N$2:N5348, N5348)=1</f>
        <v>1</v>
      </c>
      <c r="M5348" s="37">
        <f>IF( $Q5348, MAX($M$1:M5347)+1, 0)</f>
        <v>0</v>
      </c>
      <c r="N5348" t="str" cm="1">
        <f t="array" ref="N5348">INDEX($A$9:$F$1048576, $J5348, $K5348 )</f>
        <v>KH231</v>
      </c>
      <c r="O5348" t="str" cm="1">
        <f t="array" ref="O5348">INDEX($B$9:$F$1048576, $J5348, $K5348 )</f>
        <v>파주로지스프로제일차</v>
      </c>
      <c r="P5348" t="str" cm="1">
        <f t="array" ref="P5348">IF( $L5348, TRIM(_xll.IMDP("IR", $G$5&amp;$N5348, $G$6)), "" )</f>
        <v/>
      </c>
      <c r="Q5348" t="b" cm="1">
        <f t="array" ref="Q5348">IF(
    $U$1=1, AND($P5348&lt;&gt;"", $P5348&lt;&gt;"...", $P5348&lt;&gt;"입력오류"),
    IF(
        $U$18=1, AND($P5348&lt;&gt;"", $P5348&lt;&gt;"...", $P5348&lt;&gt;"입력오류", ISNUMBER(FIND(INDEX($T$2:$T$7,$U$1),$P5348))),
        IF(
            $U$17="기타", AND($P5348&lt;&gt;"", $P5348&lt;&gt;"...", $P5348&lt;&gt;"입력오류", NOT(ISNUMBER(FIND($T$21:$T$34,$P5348)))),
            AND($P5348&lt;&gt;"", $P5348&lt;&gt;"...", $P5348&lt;&gt;"입력오류", $T$19=$P5348)
        )
    )
)</f>
        <v>0</v>
      </c>
    </row>
    <row r="5349" spans="9:17">
      <c r="I5349">
        <f t="shared" si="250"/>
        <v>5348</v>
      </c>
      <c r="J5349">
        <f t="shared" si="251"/>
        <v>623</v>
      </c>
      <c r="K5349">
        <f t="shared" si="249"/>
        <v>3</v>
      </c>
      <c r="L5349" t="b">
        <f>COUNTIF($N$2:N5349, N5349)=1</f>
        <v>1</v>
      </c>
      <c r="M5349" s="37">
        <f>IF( $Q5349, MAX($M$1:M5348)+1, 0)</f>
        <v>0</v>
      </c>
      <c r="N5349" t="str" cm="1">
        <f t="array" ref="N5349">INDEX($A$9:$F$1048576, $J5349, $K5349 )</f>
        <v>KH232</v>
      </c>
      <c r="O5349" t="str" cm="1">
        <f t="array" ref="O5349">INDEX($B$9:$F$1048576, $J5349, $K5349 )</f>
        <v>베이스프로젝트제일차</v>
      </c>
      <c r="P5349" t="str" cm="1">
        <f t="array" ref="P5349">IF( $L5349, TRIM(_xll.IMDP("IR", $G$5&amp;$N5349, $G$6)), "" )</f>
        <v/>
      </c>
      <c r="Q5349" t="b" cm="1">
        <f t="array" ref="Q5349">IF(
    $U$1=1, AND($P5349&lt;&gt;"", $P5349&lt;&gt;"...", $P5349&lt;&gt;"입력오류"),
    IF(
        $U$18=1, AND($P5349&lt;&gt;"", $P5349&lt;&gt;"...", $P5349&lt;&gt;"입력오류", ISNUMBER(FIND(INDEX($T$2:$T$7,$U$1),$P5349))),
        IF(
            $U$17="기타", AND($P5349&lt;&gt;"", $P5349&lt;&gt;"...", $P5349&lt;&gt;"입력오류", NOT(ISNUMBER(FIND($T$21:$T$34,$P5349)))),
            AND($P5349&lt;&gt;"", $P5349&lt;&gt;"...", $P5349&lt;&gt;"입력오류", $T$19=$P5349)
        )
    )
)</f>
        <v>0</v>
      </c>
    </row>
    <row r="5350" spans="9:17">
      <c r="I5350">
        <f t="shared" si="250"/>
        <v>5349</v>
      </c>
      <c r="J5350">
        <f t="shared" si="251"/>
        <v>624</v>
      </c>
      <c r="K5350">
        <f t="shared" si="249"/>
        <v>3</v>
      </c>
      <c r="L5350" t="b">
        <f>COUNTIF($N$2:N5350, N5350)=1</f>
        <v>1</v>
      </c>
      <c r="M5350" s="37">
        <f>IF( $Q5350, MAX($M$1:M5349)+1, 0)</f>
        <v>0</v>
      </c>
      <c r="N5350" t="str" cm="1">
        <f t="array" ref="N5350">INDEX($A$9:$F$1048576, $J5350, $K5350 )</f>
        <v>KH237</v>
      </c>
      <c r="O5350" t="str" cm="1">
        <f t="array" ref="O5350">INDEX($B$9:$F$1048576, $J5350, $K5350 )</f>
        <v>비욘드프로방스제일차</v>
      </c>
      <c r="P5350" t="str" cm="1">
        <f t="array" ref="P5350">IF( $L5350, TRIM(_xll.IMDP("IR", $G$5&amp;$N5350, $G$6)), "" )</f>
        <v/>
      </c>
      <c r="Q5350" t="b" cm="1">
        <f t="array" ref="Q5350">IF(
    $U$1=1, AND($P5350&lt;&gt;"", $P5350&lt;&gt;"...", $P5350&lt;&gt;"입력오류"),
    IF(
        $U$18=1, AND($P5350&lt;&gt;"", $P5350&lt;&gt;"...", $P5350&lt;&gt;"입력오류", ISNUMBER(FIND(INDEX($T$2:$T$7,$U$1),$P5350))),
        IF(
            $U$17="기타", AND($P5350&lt;&gt;"", $P5350&lt;&gt;"...", $P5350&lt;&gt;"입력오류", NOT(ISNUMBER(FIND($T$21:$T$34,$P5350)))),
            AND($P5350&lt;&gt;"", $P5350&lt;&gt;"...", $P5350&lt;&gt;"입력오류", $T$19=$P5350)
        )
    )
)</f>
        <v>0</v>
      </c>
    </row>
    <row r="5351" spans="9:17">
      <c r="I5351">
        <f t="shared" si="250"/>
        <v>5350</v>
      </c>
      <c r="J5351">
        <f t="shared" si="251"/>
        <v>625</v>
      </c>
      <c r="K5351">
        <f t="shared" si="249"/>
        <v>3</v>
      </c>
      <c r="L5351" t="b">
        <f>COUNTIF($N$2:N5351, N5351)=1</f>
        <v>1</v>
      </c>
      <c r="M5351" s="37">
        <f>IF( $Q5351, MAX($M$1:M5350)+1, 0)</f>
        <v>0</v>
      </c>
      <c r="N5351" t="str" cm="1">
        <f t="array" ref="N5351">INDEX($A$9:$F$1048576, $J5351, $K5351 )</f>
        <v>KH245</v>
      </c>
      <c r="O5351" t="str" cm="1">
        <f t="array" ref="O5351">INDEX($B$9:$F$1048576, $J5351, $K5351 )</f>
        <v>에스타이거테크</v>
      </c>
      <c r="P5351" t="str" cm="1">
        <f t="array" ref="P5351">IF( $L5351, TRIM(_xll.IMDP("IR", $G$5&amp;$N5351, $G$6)), "" )</f>
        <v/>
      </c>
      <c r="Q5351" t="b" cm="1">
        <f t="array" ref="Q5351">IF(
    $U$1=1, AND($P5351&lt;&gt;"", $P5351&lt;&gt;"...", $P5351&lt;&gt;"입력오류"),
    IF(
        $U$18=1, AND($P5351&lt;&gt;"", $P5351&lt;&gt;"...", $P5351&lt;&gt;"입력오류", ISNUMBER(FIND(INDEX($T$2:$T$7,$U$1),$P5351))),
        IF(
            $U$17="기타", AND($P5351&lt;&gt;"", $P5351&lt;&gt;"...", $P5351&lt;&gt;"입력오류", NOT(ISNUMBER(FIND($T$21:$T$34,$P5351)))),
            AND($P5351&lt;&gt;"", $P5351&lt;&gt;"...", $P5351&lt;&gt;"입력오류", $T$19=$P5351)
        )
    )
)</f>
        <v>0</v>
      </c>
    </row>
    <row r="5352" spans="9:17">
      <c r="I5352">
        <f t="shared" si="250"/>
        <v>5351</v>
      </c>
      <c r="J5352">
        <f t="shared" si="251"/>
        <v>626</v>
      </c>
      <c r="K5352">
        <f t="shared" si="249"/>
        <v>3</v>
      </c>
      <c r="L5352" t="b">
        <f>COUNTIF($N$2:N5352, N5352)=1</f>
        <v>1</v>
      </c>
      <c r="M5352" s="37">
        <f>IF( $Q5352, MAX($M$1:M5351)+1, 0)</f>
        <v>0</v>
      </c>
      <c r="N5352" t="str" cm="1">
        <f t="array" ref="N5352">INDEX($A$9:$F$1048576, $J5352, $K5352 )</f>
        <v>KH247</v>
      </c>
      <c r="O5352" t="str" cm="1">
        <f t="array" ref="O5352">INDEX($B$9:$F$1048576, $J5352, $K5352 )</f>
        <v>우리티에스제일차</v>
      </c>
      <c r="P5352" t="str" cm="1">
        <f t="array" ref="P5352">IF( $L5352, TRIM(_xll.IMDP("IR", $G$5&amp;$N5352, $G$6)), "" )</f>
        <v/>
      </c>
      <c r="Q5352" t="b" cm="1">
        <f t="array" ref="Q5352">IF(
    $U$1=1, AND($P5352&lt;&gt;"", $P5352&lt;&gt;"...", $P5352&lt;&gt;"입력오류"),
    IF(
        $U$18=1, AND($P5352&lt;&gt;"", $P5352&lt;&gt;"...", $P5352&lt;&gt;"입력오류", ISNUMBER(FIND(INDEX($T$2:$T$7,$U$1),$P5352))),
        IF(
            $U$17="기타", AND($P5352&lt;&gt;"", $P5352&lt;&gt;"...", $P5352&lt;&gt;"입력오류", NOT(ISNUMBER(FIND($T$21:$T$34,$P5352)))),
            AND($P5352&lt;&gt;"", $P5352&lt;&gt;"...", $P5352&lt;&gt;"입력오류", $T$19=$P5352)
        )
    )
)</f>
        <v>0</v>
      </c>
    </row>
    <row r="5353" spans="9:17">
      <c r="I5353">
        <f t="shared" si="250"/>
        <v>5352</v>
      </c>
      <c r="J5353">
        <f t="shared" si="251"/>
        <v>627</v>
      </c>
      <c r="K5353">
        <f t="shared" si="249"/>
        <v>3</v>
      </c>
      <c r="L5353" t="b">
        <f>COUNTIF($N$2:N5353, N5353)=1</f>
        <v>1</v>
      </c>
      <c r="M5353" s="37">
        <f>IF( $Q5353, MAX($M$1:M5352)+1, 0)</f>
        <v>0</v>
      </c>
      <c r="N5353" t="str" cm="1">
        <f t="array" ref="N5353">INDEX($A$9:$F$1048576, $J5353, $K5353 )</f>
        <v>KH248</v>
      </c>
      <c r="O5353" t="str" cm="1">
        <f t="array" ref="O5353">INDEX($B$9:$F$1048576, $J5353, $K5353 )</f>
        <v>비욘드부대제일차</v>
      </c>
      <c r="P5353" t="str" cm="1">
        <f t="array" ref="P5353">IF( $L5353, TRIM(_xll.IMDP("IR", $G$5&amp;$N5353, $G$6)), "" )</f>
        <v/>
      </c>
      <c r="Q5353" t="b" cm="1">
        <f t="array" ref="Q5353">IF(
    $U$1=1, AND($P5353&lt;&gt;"", $P5353&lt;&gt;"...", $P5353&lt;&gt;"입력오류"),
    IF(
        $U$18=1, AND($P5353&lt;&gt;"", $P5353&lt;&gt;"...", $P5353&lt;&gt;"입력오류", ISNUMBER(FIND(INDEX($T$2:$T$7,$U$1),$P5353))),
        IF(
            $U$17="기타", AND($P5353&lt;&gt;"", $P5353&lt;&gt;"...", $P5353&lt;&gt;"입력오류", NOT(ISNUMBER(FIND($T$21:$T$34,$P5353)))),
            AND($P5353&lt;&gt;"", $P5353&lt;&gt;"...", $P5353&lt;&gt;"입력오류", $T$19=$P5353)
        )
    )
)</f>
        <v>0</v>
      </c>
    </row>
    <row r="5354" spans="9:17">
      <c r="I5354">
        <f t="shared" si="250"/>
        <v>5353</v>
      </c>
      <c r="J5354">
        <f t="shared" si="251"/>
        <v>628</v>
      </c>
      <c r="K5354">
        <f t="shared" si="249"/>
        <v>3</v>
      </c>
      <c r="L5354" t="b">
        <f>COUNTIF($N$2:N5354, N5354)=1</f>
        <v>1</v>
      </c>
      <c r="M5354" s="37">
        <f>IF( $Q5354, MAX($M$1:M5353)+1, 0)</f>
        <v>0</v>
      </c>
      <c r="N5354" t="str" cm="1">
        <f t="array" ref="N5354">INDEX($A$9:$F$1048576, $J5354, $K5354 )</f>
        <v>KH249</v>
      </c>
      <c r="O5354" t="str" cm="1">
        <f t="array" ref="O5354">INDEX($B$9:$F$1048576, $J5354, $K5354 )</f>
        <v>비욘드성성제이차</v>
      </c>
      <c r="P5354" t="str" cm="1">
        <f t="array" ref="P5354">IF( $L5354, TRIM(_xll.IMDP("IR", $G$5&amp;$N5354, $G$6)), "" )</f>
        <v/>
      </c>
      <c r="Q5354" t="b" cm="1">
        <f t="array" ref="Q5354">IF(
    $U$1=1, AND($P5354&lt;&gt;"", $P5354&lt;&gt;"...", $P5354&lt;&gt;"입력오류"),
    IF(
        $U$18=1, AND($P5354&lt;&gt;"", $P5354&lt;&gt;"...", $P5354&lt;&gt;"입력오류", ISNUMBER(FIND(INDEX($T$2:$T$7,$U$1),$P5354))),
        IF(
            $U$17="기타", AND($P5354&lt;&gt;"", $P5354&lt;&gt;"...", $P5354&lt;&gt;"입력오류", NOT(ISNUMBER(FIND($T$21:$T$34,$P5354)))),
            AND($P5354&lt;&gt;"", $P5354&lt;&gt;"...", $P5354&lt;&gt;"입력오류", $T$19=$P5354)
        )
    )
)</f>
        <v>0</v>
      </c>
    </row>
    <row r="5355" spans="9:17">
      <c r="I5355">
        <f t="shared" si="250"/>
        <v>5354</v>
      </c>
      <c r="J5355">
        <f t="shared" si="251"/>
        <v>629</v>
      </c>
      <c r="K5355">
        <f t="shared" si="249"/>
        <v>3</v>
      </c>
      <c r="L5355" t="b">
        <f>COUNTIF($N$2:N5355, N5355)=1</f>
        <v>1</v>
      </c>
      <c r="M5355" s="37">
        <f>IF( $Q5355, MAX($M$1:M5354)+1, 0)</f>
        <v>0</v>
      </c>
      <c r="N5355" t="str" cm="1">
        <f t="array" ref="N5355">INDEX($A$9:$F$1048576, $J5355, $K5355 )</f>
        <v>KH251</v>
      </c>
      <c r="O5355" t="str" cm="1">
        <f t="array" ref="O5355">INDEX($B$9:$F$1048576, $J5355, $K5355 )</f>
        <v>주피터제일차</v>
      </c>
      <c r="P5355" t="str" cm="1">
        <f t="array" ref="P5355">IF( $L5355, TRIM(_xll.IMDP("IR", $G$5&amp;$N5355, $G$6)), "" )</f>
        <v/>
      </c>
      <c r="Q5355" t="b" cm="1">
        <f t="array" ref="Q5355">IF(
    $U$1=1, AND($P5355&lt;&gt;"", $P5355&lt;&gt;"...", $P5355&lt;&gt;"입력오류"),
    IF(
        $U$18=1, AND($P5355&lt;&gt;"", $P5355&lt;&gt;"...", $P5355&lt;&gt;"입력오류", ISNUMBER(FIND(INDEX($T$2:$T$7,$U$1),$P5355))),
        IF(
            $U$17="기타", AND($P5355&lt;&gt;"", $P5355&lt;&gt;"...", $P5355&lt;&gt;"입력오류", NOT(ISNUMBER(FIND($T$21:$T$34,$P5355)))),
            AND($P5355&lt;&gt;"", $P5355&lt;&gt;"...", $P5355&lt;&gt;"입력오류", $T$19=$P5355)
        )
    )
)</f>
        <v>0</v>
      </c>
    </row>
    <row r="5356" spans="9:17">
      <c r="I5356">
        <f t="shared" si="250"/>
        <v>5355</v>
      </c>
      <c r="J5356">
        <f t="shared" si="251"/>
        <v>630</v>
      </c>
      <c r="K5356">
        <f t="shared" si="249"/>
        <v>3</v>
      </c>
      <c r="L5356" t="b">
        <f>COUNTIF($N$2:N5356, N5356)=1</f>
        <v>1</v>
      </c>
      <c r="M5356" s="37">
        <f>IF( $Q5356, MAX($M$1:M5355)+1, 0)</f>
        <v>0</v>
      </c>
      <c r="N5356" t="str" cm="1">
        <f t="array" ref="N5356">INDEX($A$9:$F$1048576, $J5356, $K5356 )</f>
        <v>KH252</v>
      </c>
      <c r="O5356" t="str" cm="1">
        <f t="array" ref="O5356">INDEX($B$9:$F$1048576, $J5356, $K5356 )</f>
        <v>케이비랜드스케이프제일차</v>
      </c>
      <c r="P5356" t="str" cm="1">
        <f t="array" ref="P5356">IF( $L5356, TRIM(_xll.IMDP("IR", $G$5&amp;$N5356, $G$6)), "" )</f>
        <v/>
      </c>
      <c r="Q5356" t="b" cm="1">
        <f t="array" ref="Q5356">IF(
    $U$1=1, AND($P5356&lt;&gt;"", $P5356&lt;&gt;"...", $P5356&lt;&gt;"입력오류"),
    IF(
        $U$18=1, AND($P5356&lt;&gt;"", $P5356&lt;&gt;"...", $P5356&lt;&gt;"입력오류", ISNUMBER(FIND(INDEX($T$2:$T$7,$U$1),$P5356))),
        IF(
            $U$17="기타", AND($P5356&lt;&gt;"", $P5356&lt;&gt;"...", $P5356&lt;&gt;"입력오류", NOT(ISNUMBER(FIND($T$21:$T$34,$P5356)))),
            AND($P5356&lt;&gt;"", $P5356&lt;&gt;"...", $P5356&lt;&gt;"입력오류", $T$19=$P5356)
        )
    )
)</f>
        <v>0</v>
      </c>
    </row>
    <row r="5357" spans="9:17">
      <c r="I5357">
        <f t="shared" si="250"/>
        <v>5356</v>
      </c>
      <c r="J5357">
        <f t="shared" si="251"/>
        <v>631</v>
      </c>
      <c r="K5357">
        <f t="shared" si="249"/>
        <v>3</v>
      </c>
      <c r="L5357" t="b">
        <f>COUNTIF($N$2:N5357, N5357)=1</f>
        <v>1</v>
      </c>
      <c r="M5357" s="37">
        <f>IF( $Q5357, MAX($M$1:M5356)+1, 0)</f>
        <v>0</v>
      </c>
      <c r="N5357" t="str" cm="1">
        <f t="array" ref="N5357">INDEX($A$9:$F$1048576, $J5357, $K5357 )</f>
        <v>KH253</v>
      </c>
      <c r="O5357" t="str" cm="1">
        <f t="array" ref="O5357">INDEX($B$9:$F$1048576, $J5357, $K5357 )</f>
        <v>비욘드본리제일차</v>
      </c>
      <c r="P5357" t="str" cm="1">
        <f t="array" ref="P5357">IF( $L5357, TRIM(_xll.IMDP("IR", $G$5&amp;$N5357, $G$6)), "" )</f>
        <v/>
      </c>
      <c r="Q5357" t="b" cm="1">
        <f t="array" ref="Q5357">IF(
    $U$1=1, AND($P5357&lt;&gt;"", $P5357&lt;&gt;"...", $P5357&lt;&gt;"입력오류"),
    IF(
        $U$18=1, AND($P5357&lt;&gt;"", $P5357&lt;&gt;"...", $P5357&lt;&gt;"입력오류", ISNUMBER(FIND(INDEX($T$2:$T$7,$U$1),$P5357))),
        IF(
            $U$17="기타", AND($P5357&lt;&gt;"", $P5357&lt;&gt;"...", $P5357&lt;&gt;"입력오류", NOT(ISNUMBER(FIND($T$21:$T$34,$P5357)))),
            AND($P5357&lt;&gt;"", $P5357&lt;&gt;"...", $P5357&lt;&gt;"입력오류", $T$19=$P5357)
        )
    )
)</f>
        <v>0</v>
      </c>
    </row>
    <row r="5358" spans="9:17">
      <c r="I5358">
        <f t="shared" si="250"/>
        <v>5357</v>
      </c>
      <c r="J5358">
        <f t="shared" si="251"/>
        <v>632</v>
      </c>
      <c r="K5358">
        <f t="shared" si="249"/>
        <v>3</v>
      </c>
      <c r="L5358" t="b">
        <f>COUNTIF($N$2:N5358, N5358)=1</f>
        <v>1</v>
      </c>
      <c r="M5358" s="37">
        <f>IF( $Q5358, MAX($M$1:M5357)+1, 0)</f>
        <v>0</v>
      </c>
      <c r="N5358" t="str" cm="1">
        <f t="array" ref="N5358">INDEX($A$9:$F$1048576, $J5358, $K5358 )</f>
        <v>KH257</v>
      </c>
      <c r="O5358" t="str" cm="1">
        <f t="array" ref="O5358">INDEX($B$9:$F$1048576, $J5358, $K5358 )</f>
        <v>케이시큐제일차</v>
      </c>
      <c r="P5358" t="str" cm="1">
        <f t="array" ref="P5358">IF( $L5358, TRIM(_xll.IMDP("IR", $G$5&amp;$N5358, $G$6)), "" )</f>
        <v/>
      </c>
      <c r="Q5358" t="b" cm="1">
        <f t="array" ref="Q5358">IF(
    $U$1=1, AND($P5358&lt;&gt;"", $P5358&lt;&gt;"...", $P5358&lt;&gt;"입력오류"),
    IF(
        $U$18=1, AND($P5358&lt;&gt;"", $P5358&lt;&gt;"...", $P5358&lt;&gt;"입력오류", ISNUMBER(FIND(INDEX($T$2:$T$7,$U$1),$P5358))),
        IF(
            $U$17="기타", AND($P5358&lt;&gt;"", $P5358&lt;&gt;"...", $P5358&lt;&gt;"입력오류", NOT(ISNUMBER(FIND($T$21:$T$34,$P5358)))),
            AND($P5358&lt;&gt;"", $P5358&lt;&gt;"...", $P5358&lt;&gt;"입력오류", $T$19=$P5358)
        )
    )
)</f>
        <v>0</v>
      </c>
    </row>
    <row r="5359" spans="9:17">
      <c r="I5359">
        <f t="shared" si="250"/>
        <v>5358</v>
      </c>
      <c r="J5359">
        <f t="shared" si="251"/>
        <v>633</v>
      </c>
      <c r="K5359">
        <f t="shared" si="249"/>
        <v>3</v>
      </c>
      <c r="L5359" t="b">
        <f>COUNTIF($N$2:N5359, N5359)=1</f>
        <v>1</v>
      </c>
      <c r="M5359" s="37">
        <f>IF( $Q5359, MAX($M$1:M5358)+1, 0)</f>
        <v>0</v>
      </c>
      <c r="N5359" t="str" cm="1">
        <f t="array" ref="N5359">INDEX($A$9:$F$1048576, $J5359, $K5359 )</f>
        <v>KH258</v>
      </c>
      <c r="O5359" t="str" cm="1">
        <f t="array" ref="O5359">INDEX($B$9:$F$1048576, $J5359, $K5359 )</f>
        <v>갤럭시아원큐제일차</v>
      </c>
      <c r="P5359" t="str" cm="1">
        <f t="array" ref="P5359">IF( $L5359, TRIM(_xll.IMDP("IR", $G$5&amp;$N5359, $G$6)), "" )</f>
        <v/>
      </c>
      <c r="Q5359" t="b" cm="1">
        <f t="array" ref="Q5359">IF(
    $U$1=1, AND($P5359&lt;&gt;"", $P5359&lt;&gt;"...", $P5359&lt;&gt;"입력오류"),
    IF(
        $U$18=1, AND($P5359&lt;&gt;"", $P5359&lt;&gt;"...", $P5359&lt;&gt;"입력오류", ISNUMBER(FIND(INDEX($T$2:$T$7,$U$1),$P5359))),
        IF(
            $U$17="기타", AND($P5359&lt;&gt;"", $P5359&lt;&gt;"...", $P5359&lt;&gt;"입력오류", NOT(ISNUMBER(FIND($T$21:$T$34,$P5359)))),
            AND($P5359&lt;&gt;"", $P5359&lt;&gt;"...", $P5359&lt;&gt;"입력오류", $T$19=$P5359)
        )
    )
)</f>
        <v>0</v>
      </c>
    </row>
    <row r="5360" spans="9:17">
      <c r="I5360">
        <f t="shared" si="250"/>
        <v>5359</v>
      </c>
      <c r="J5360">
        <f t="shared" si="251"/>
        <v>634</v>
      </c>
      <c r="K5360">
        <f t="shared" si="249"/>
        <v>3</v>
      </c>
      <c r="L5360" t="b">
        <f>COUNTIF($N$2:N5360, N5360)=1</f>
        <v>1</v>
      </c>
      <c r="M5360" s="37">
        <f>IF( $Q5360, MAX($M$1:M5359)+1, 0)</f>
        <v>0</v>
      </c>
      <c r="N5360" t="str" cm="1">
        <f t="array" ref="N5360">INDEX($A$9:$F$1048576, $J5360, $K5360 )</f>
        <v>KH259</v>
      </c>
      <c r="O5360" t="str" cm="1">
        <f t="array" ref="O5360">INDEX($B$9:$F$1048576, $J5360, $K5360 )</f>
        <v>더블에스삼양</v>
      </c>
      <c r="P5360" t="str" cm="1">
        <f t="array" ref="P5360">IF( $L5360, TRIM(_xll.IMDP("IR", $G$5&amp;$N5360, $G$6)), "" )</f>
        <v/>
      </c>
      <c r="Q5360" t="b" cm="1">
        <f t="array" ref="Q5360">IF(
    $U$1=1, AND($P5360&lt;&gt;"", $P5360&lt;&gt;"...", $P5360&lt;&gt;"입력오류"),
    IF(
        $U$18=1, AND($P5360&lt;&gt;"", $P5360&lt;&gt;"...", $P5360&lt;&gt;"입력오류", ISNUMBER(FIND(INDEX($T$2:$T$7,$U$1),$P5360))),
        IF(
            $U$17="기타", AND($P5360&lt;&gt;"", $P5360&lt;&gt;"...", $P5360&lt;&gt;"입력오류", NOT(ISNUMBER(FIND($T$21:$T$34,$P5360)))),
            AND($P5360&lt;&gt;"", $P5360&lt;&gt;"...", $P5360&lt;&gt;"입력오류", $T$19=$P5360)
        )
    )
)</f>
        <v>0</v>
      </c>
    </row>
    <row r="5361" spans="9:17">
      <c r="I5361">
        <f t="shared" si="250"/>
        <v>5360</v>
      </c>
      <c r="J5361">
        <f t="shared" si="251"/>
        <v>635</v>
      </c>
      <c r="K5361">
        <f t="shared" si="249"/>
        <v>3</v>
      </c>
      <c r="L5361" t="b">
        <f>COUNTIF($N$2:N5361, N5361)=1</f>
        <v>1</v>
      </c>
      <c r="M5361" s="37">
        <f>IF( $Q5361, MAX($M$1:M5360)+1, 0)</f>
        <v>0</v>
      </c>
      <c r="N5361" t="str" cm="1">
        <f t="array" ref="N5361">INDEX($A$9:$F$1048576, $J5361, $K5361 )</f>
        <v>KH260</v>
      </c>
      <c r="O5361" t="str" cm="1">
        <f t="array" ref="O5361">INDEX($B$9:$F$1048576, $J5361, $K5361 )</f>
        <v>에스브라이트판교</v>
      </c>
      <c r="P5361" t="str" cm="1">
        <f t="array" ref="P5361">IF( $L5361, TRIM(_xll.IMDP("IR", $G$5&amp;$N5361, $G$6)), "" )</f>
        <v/>
      </c>
      <c r="Q5361" t="b" cm="1">
        <f t="array" ref="Q5361">IF(
    $U$1=1, AND($P5361&lt;&gt;"", $P5361&lt;&gt;"...", $P5361&lt;&gt;"입력오류"),
    IF(
        $U$18=1, AND($P5361&lt;&gt;"", $P5361&lt;&gt;"...", $P5361&lt;&gt;"입력오류", ISNUMBER(FIND(INDEX($T$2:$T$7,$U$1),$P5361))),
        IF(
            $U$17="기타", AND($P5361&lt;&gt;"", $P5361&lt;&gt;"...", $P5361&lt;&gt;"입력오류", NOT(ISNUMBER(FIND($T$21:$T$34,$P5361)))),
            AND($P5361&lt;&gt;"", $P5361&lt;&gt;"...", $P5361&lt;&gt;"입력오류", $T$19=$P5361)
        )
    )
)</f>
        <v>0</v>
      </c>
    </row>
    <row r="5362" spans="9:17">
      <c r="I5362">
        <f t="shared" si="250"/>
        <v>5361</v>
      </c>
      <c r="J5362">
        <f t="shared" si="251"/>
        <v>636</v>
      </c>
      <c r="K5362">
        <f t="shared" si="249"/>
        <v>3</v>
      </c>
      <c r="L5362" t="b">
        <f>COUNTIF($N$2:N5362, N5362)=1</f>
        <v>1</v>
      </c>
      <c r="M5362" s="37">
        <f>IF( $Q5362, MAX($M$1:M5361)+1, 0)</f>
        <v>0</v>
      </c>
      <c r="N5362" t="str" cm="1">
        <f t="array" ref="N5362">INDEX($A$9:$F$1048576, $J5362, $K5362 )</f>
        <v>KH261</v>
      </c>
      <c r="O5362" t="str" cm="1">
        <f t="array" ref="O5362">INDEX($B$9:$F$1048576, $J5362, $K5362 )</f>
        <v>에프엔사일제이차</v>
      </c>
      <c r="P5362" t="str" cm="1">
        <f t="array" ref="P5362">IF( $L5362, TRIM(_xll.IMDP("IR", $G$5&amp;$N5362, $G$6)), "" )</f>
        <v/>
      </c>
      <c r="Q5362" t="b" cm="1">
        <f t="array" ref="Q5362">IF(
    $U$1=1, AND($P5362&lt;&gt;"", $P5362&lt;&gt;"...", $P5362&lt;&gt;"입력오류"),
    IF(
        $U$18=1, AND($P5362&lt;&gt;"", $P5362&lt;&gt;"...", $P5362&lt;&gt;"입력오류", ISNUMBER(FIND(INDEX($T$2:$T$7,$U$1),$P5362))),
        IF(
            $U$17="기타", AND($P5362&lt;&gt;"", $P5362&lt;&gt;"...", $P5362&lt;&gt;"입력오류", NOT(ISNUMBER(FIND($T$21:$T$34,$P5362)))),
            AND($P5362&lt;&gt;"", $P5362&lt;&gt;"...", $P5362&lt;&gt;"입력오류", $T$19=$P5362)
        )
    )
)</f>
        <v>0</v>
      </c>
    </row>
    <row r="5363" spans="9:17">
      <c r="I5363">
        <f t="shared" si="250"/>
        <v>5362</v>
      </c>
      <c r="J5363">
        <f t="shared" si="251"/>
        <v>637</v>
      </c>
      <c r="K5363">
        <f t="shared" si="249"/>
        <v>3</v>
      </c>
      <c r="L5363" t="b">
        <f>COUNTIF($N$2:N5363, N5363)=1</f>
        <v>1</v>
      </c>
      <c r="M5363" s="37">
        <f>IF( $Q5363, MAX($M$1:M5362)+1, 0)</f>
        <v>0</v>
      </c>
      <c r="N5363" t="str" cm="1">
        <f t="array" ref="N5363">INDEX($A$9:$F$1048576, $J5363, $K5363 )</f>
        <v>KH263</v>
      </c>
      <c r="O5363" t="str" cm="1">
        <f t="array" ref="O5363">INDEX($B$9:$F$1048576, $J5363, $K5363 )</f>
        <v>페이레터원큐제일차</v>
      </c>
      <c r="P5363" t="str" cm="1">
        <f t="array" ref="P5363">IF( $L5363, TRIM(_xll.IMDP("IR", $G$5&amp;$N5363, $G$6)), "" )</f>
        <v/>
      </c>
      <c r="Q5363" t="b" cm="1">
        <f t="array" ref="Q5363">IF(
    $U$1=1, AND($P5363&lt;&gt;"", $P5363&lt;&gt;"...", $P5363&lt;&gt;"입력오류"),
    IF(
        $U$18=1, AND($P5363&lt;&gt;"", $P5363&lt;&gt;"...", $P5363&lt;&gt;"입력오류", ISNUMBER(FIND(INDEX($T$2:$T$7,$U$1),$P5363))),
        IF(
            $U$17="기타", AND($P5363&lt;&gt;"", $P5363&lt;&gt;"...", $P5363&lt;&gt;"입력오류", NOT(ISNUMBER(FIND($T$21:$T$34,$P5363)))),
            AND($P5363&lt;&gt;"", $P5363&lt;&gt;"...", $P5363&lt;&gt;"입력오류", $T$19=$P5363)
        )
    )
)</f>
        <v>0</v>
      </c>
    </row>
    <row r="5364" spans="9:17">
      <c r="I5364">
        <f t="shared" si="250"/>
        <v>5363</v>
      </c>
      <c r="J5364">
        <f t="shared" si="251"/>
        <v>638</v>
      </c>
      <c r="K5364">
        <f t="shared" si="249"/>
        <v>3</v>
      </c>
      <c r="L5364" t="b">
        <f>COUNTIF($N$2:N5364, N5364)=1</f>
        <v>1</v>
      </c>
      <c r="M5364" s="37">
        <f>IF( $Q5364, MAX($M$1:M5363)+1, 0)</f>
        <v>0</v>
      </c>
      <c r="N5364" t="str" cm="1">
        <f t="array" ref="N5364">INDEX($A$9:$F$1048576, $J5364, $K5364 )</f>
        <v>KH264</v>
      </c>
      <c r="O5364" t="str" cm="1">
        <f t="array" ref="O5364">INDEX($B$9:$F$1048576, $J5364, $K5364 )</f>
        <v>우리에이치스퀘어제일차</v>
      </c>
      <c r="P5364" t="str" cm="1">
        <f t="array" ref="P5364">IF( $L5364, TRIM(_xll.IMDP("IR", $G$5&amp;$N5364, $G$6)), "" )</f>
        <v/>
      </c>
      <c r="Q5364" t="b" cm="1">
        <f t="array" ref="Q5364">IF(
    $U$1=1, AND($P5364&lt;&gt;"", $P5364&lt;&gt;"...", $P5364&lt;&gt;"입력오류"),
    IF(
        $U$18=1, AND($P5364&lt;&gt;"", $P5364&lt;&gt;"...", $P5364&lt;&gt;"입력오류", ISNUMBER(FIND(INDEX($T$2:$T$7,$U$1),$P5364))),
        IF(
            $U$17="기타", AND($P5364&lt;&gt;"", $P5364&lt;&gt;"...", $P5364&lt;&gt;"입력오류", NOT(ISNUMBER(FIND($T$21:$T$34,$P5364)))),
            AND($P5364&lt;&gt;"", $P5364&lt;&gt;"...", $P5364&lt;&gt;"입력오류", $T$19=$P5364)
        )
    )
)</f>
        <v>0</v>
      </c>
    </row>
    <row r="5365" spans="9:17">
      <c r="I5365">
        <f t="shared" si="250"/>
        <v>5364</v>
      </c>
      <c r="J5365">
        <f t="shared" si="251"/>
        <v>639</v>
      </c>
      <c r="K5365">
        <f t="shared" si="249"/>
        <v>3</v>
      </c>
      <c r="L5365" t="b">
        <f>COUNTIF($N$2:N5365, N5365)=1</f>
        <v>1</v>
      </c>
      <c r="M5365" s="37">
        <f>IF( $Q5365, MAX($M$1:M5364)+1, 0)</f>
        <v>0</v>
      </c>
      <c r="N5365" t="str" cm="1">
        <f t="array" ref="N5365">INDEX($A$9:$F$1048576, $J5365, $K5365 )</f>
        <v>KH267</v>
      </c>
      <c r="O5365" t="str" cm="1">
        <f t="array" ref="O5365">INDEX($B$9:$F$1048576, $J5365, $K5365 )</f>
        <v>하나디엘제일차</v>
      </c>
      <c r="P5365" t="str" cm="1">
        <f t="array" ref="P5365">IF( $L5365, TRIM(_xll.IMDP("IR", $G$5&amp;$N5365, $G$6)), "" )</f>
        <v/>
      </c>
      <c r="Q5365" t="b" cm="1">
        <f t="array" ref="Q5365">IF(
    $U$1=1, AND($P5365&lt;&gt;"", $P5365&lt;&gt;"...", $P5365&lt;&gt;"입력오류"),
    IF(
        $U$18=1, AND($P5365&lt;&gt;"", $P5365&lt;&gt;"...", $P5365&lt;&gt;"입력오류", ISNUMBER(FIND(INDEX($T$2:$T$7,$U$1),$P5365))),
        IF(
            $U$17="기타", AND($P5365&lt;&gt;"", $P5365&lt;&gt;"...", $P5365&lt;&gt;"입력오류", NOT(ISNUMBER(FIND($T$21:$T$34,$P5365)))),
            AND($P5365&lt;&gt;"", $P5365&lt;&gt;"...", $P5365&lt;&gt;"입력오류", $T$19=$P5365)
        )
    )
)</f>
        <v>0</v>
      </c>
    </row>
    <row r="5366" spans="9:17">
      <c r="I5366">
        <f t="shared" si="250"/>
        <v>5365</v>
      </c>
      <c r="J5366">
        <f t="shared" si="251"/>
        <v>640</v>
      </c>
      <c r="K5366">
        <f t="shared" si="249"/>
        <v>3</v>
      </c>
      <c r="L5366" t="b">
        <f>COUNTIF($N$2:N5366, N5366)=1</f>
        <v>1</v>
      </c>
      <c r="M5366" s="37">
        <f>IF( $Q5366, MAX($M$1:M5365)+1, 0)</f>
        <v>0</v>
      </c>
      <c r="N5366" t="str" cm="1">
        <f t="array" ref="N5366">INDEX($A$9:$F$1048576, $J5366, $K5366 )</f>
        <v>KH268</v>
      </c>
      <c r="O5366" t="str" cm="1">
        <f t="array" ref="O5366">INDEX($B$9:$F$1048576, $J5366, $K5366 )</f>
        <v>하나터미너스제일차</v>
      </c>
      <c r="P5366" t="str" cm="1">
        <f t="array" ref="P5366">IF( $L5366, TRIM(_xll.IMDP("IR", $G$5&amp;$N5366, $G$6)), "" )</f>
        <v/>
      </c>
      <c r="Q5366" t="b" cm="1">
        <f t="array" ref="Q5366">IF(
    $U$1=1, AND($P5366&lt;&gt;"", $P5366&lt;&gt;"...", $P5366&lt;&gt;"입력오류"),
    IF(
        $U$18=1, AND($P5366&lt;&gt;"", $P5366&lt;&gt;"...", $P5366&lt;&gt;"입력오류", ISNUMBER(FIND(INDEX($T$2:$T$7,$U$1),$P5366))),
        IF(
            $U$17="기타", AND($P5366&lt;&gt;"", $P5366&lt;&gt;"...", $P5366&lt;&gt;"입력오류", NOT(ISNUMBER(FIND($T$21:$T$34,$P5366)))),
            AND($P5366&lt;&gt;"", $P5366&lt;&gt;"...", $P5366&lt;&gt;"입력오류", $T$19=$P5366)
        )
    )
)</f>
        <v>0</v>
      </c>
    </row>
    <row r="5367" spans="9:17">
      <c r="I5367">
        <f t="shared" si="250"/>
        <v>5366</v>
      </c>
      <c r="J5367">
        <f t="shared" si="251"/>
        <v>641</v>
      </c>
      <c r="K5367">
        <f t="shared" si="249"/>
        <v>3</v>
      </c>
      <c r="L5367" t="b">
        <f>COUNTIF($N$2:N5367, N5367)=1</f>
        <v>1</v>
      </c>
      <c r="M5367" s="37">
        <f>IF( $Q5367, MAX($M$1:M5366)+1, 0)</f>
        <v>0</v>
      </c>
      <c r="N5367" t="str" cm="1">
        <f t="array" ref="N5367">INDEX($A$9:$F$1048576, $J5367, $K5367 )</f>
        <v>KH271</v>
      </c>
      <c r="O5367" t="str" cm="1">
        <f t="array" ref="O5367">INDEX($B$9:$F$1048576, $J5367, $K5367 )</f>
        <v>에스케이오피스원큐제일차</v>
      </c>
      <c r="P5367" t="str" cm="1">
        <f t="array" ref="P5367">IF( $L5367, TRIM(_xll.IMDP("IR", $G$5&amp;$N5367, $G$6)), "" )</f>
        <v/>
      </c>
      <c r="Q5367" t="b" cm="1">
        <f t="array" ref="Q5367">IF(
    $U$1=1, AND($P5367&lt;&gt;"", $P5367&lt;&gt;"...", $P5367&lt;&gt;"입력오류"),
    IF(
        $U$18=1, AND($P5367&lt;&gt;"", $P5367&lt;&gt;"...", $P5367&lt;&gt;"입력오류", ISNUMBER(FIND(INDEX($T$2:$T$7,$U$1),$P5367))),
        IF(
            $U$17="기타", AND($P5367&lt;&gt;"", $P5367&lt;&gt;"...", $P5367&lt;&gt;"입력오류", NOT(ISNUMBER(FIND($T$21:$T$34,$P5367)))),
            AND($P5367&lt;&gt;"", $P5367&lt;&gt;"...", $P5367&lt;&gt;"입력오류", $T$19=$P5367)
        )
    )
)</f>
        <v>0</v>
      </c>
    </row>
    <row r="5368" spans="9:17">
      <c r="I5368">
        <f t="shared" si="250"/>
        <v>5367</v>
      </c>
      <c r="J5368">
        <f t="shared" si="251"/>
        <v>642</v>
      </c>
      <c r="K5368">
        <f t="shared" si="249"/>
        <v>3</v>
      </c>
      <c r="L5368" t="b">
        <f>COUNTIF($N$2:N5368, N5368)=1</f>
        <v>1</v>
      </c>
      <c r="M5368" s="37">
        <f>IF( $Q5368, MAX($M$1:M5367)+1, 0)</f>
        <v>0</v>
      </c>
      <c r="N5368" t="str" cm="1">
        <f t="array" ref="N5368">INDEX($A$9:$F$1048576, $J5368, $K5368 )</f>
        <v>KH272</v>
      </c>
      <c r="O5368" t="str" cm="1">
        <f t="array" ref="O5368">INDEX($B$9:$F$1048576, $J5368, $K5368 )</f>
        <v>에스타이거케이</v>
      </c>
      <c r="P5368" t="str" cm="1">
        <f t="array" ref="P5368">IF( $L5368, TRIM(_xll.IMDP("IR", $G$5&amp;$N5368, $G$6)), "" )</f>
        <v/>
      </c>
      <c r="Q5368" t="b" cm="1">
        <f t="array" ref="Q5368">IF(
    $U$1=1, AND($P5368&lt;&gt;"", $P5368&lt;&gt;"...", $P5368&lt;&gt;"입력오류"),
    IF(
        $U$18=1, AND($P5368&lt;&gt;"", $P5368&lt;&gt;"...", $P5368&lt;&gt;"입력오류", ISNUMBER(FIND(INDEX($T$2:$T$7,$U$1),$P5368))),
        IF(
            $U$17="기타", AND($P5368&lt;&gt;"", $P5368&lt;&gt;"...", $P5368&lt;&gt;"입력오류", NOT(ISNUMBER(FIND($T$21:$T$34,$P5368)))),
            AND($P5368&lt;&gt;"", $P5368&lt;&gt;"...", $P5368&lt;&gt;"입력오류", $T$19=$P5368)
        )
    )
)</f>
        <v>0</v>
      </c>
    </row>
    <row r="5369" spans="9:17">
      <c r="I5369">
        <f t="shared" si="250"/>
        <v>5368</v>
      </c>
      <c r="J5369">
        <f t="shared" si="251"/>
        <v>643</v>
      </c>
      <c r="K5369">
        <f t="shared" si="249"/>
        <v>3</v>
      </c>
      <c r="L5369" t="b">
        <f>COUNTIF($N$2:N5369, N5369)=1</f>
        <v>1</v>
      </c>
      <c r="M5369" s="37">
        <f>IF( $Q5369, MAX($M$1:M5368)+1, 0)</f>
        <v>0</v>
      </c>
      <c r="N5369" t="str" cm="1">
        <f t="array" ref="N5369">INDEX($A$9:$F$1048576, $J5369, $K5369 )</f>
        <v>KH273</v>
      </c>
      <c r="O5369" t="str" cm="1">
        <f t="array" ref="O5369">INDEX($B$9:$F$1048576, $J5369, $K5369 )</f>
        <v>리치게이트신설</v>
      </c>
      <c r="P5369" t="str" cm="1">
        <f t="array" ref="P5369">IF( $L5369, TRIM(_xll.IMDP("IR", $G$5&amp;$N5369, $G$6)), "" )</f>
        <v/>
      </c>
      <c r="Q5369" t="b" cm="1">
        <f t="array" ref="Q5369">IF(
    $U$1=1, AND($P5369&lt;&gt;"", $P5369&lt;&gt;"...", $P5369&lt;&gt;"입력오류"),
    IF(
        $U$18=1, AND($P5369&lt;&gt;"", $P5369&lt;&gt;"...", $P5369&lt;&gt;"입력오류", ISNUMBER(FIND(INDEX($T$2:$T$7,$U$1),$P5369))),
        IF(
            $U$17="기타", AND($P5369&lt;&gt;"", $P5369&lt;&gt;"...", $P5369&lt;&gt;"입력오류", NOT(ISNUMBER(FIND($T$21:$T$34,$P5369)))),
            AND($P5369&lt;&gt;"", $P5369&lt;&gt;"...", $P5369&lt;&gt;"입력오류", $T$19=$P5369)
        )
    )
)</f>
        <v>0</v>
      </c>
    </row>
    <row r="5370" spans="9:17">
      <c r="I5370">
        <f t="shared" si="250"/>
        <v>5369</v>
      </c>
      <c r="J5370">
        <f t="shared" si="251"/>
        <v>644</v>
      </c>
      <c r="K5370">
        <f t="shared" si="249"/>
        <v>3</v>
      </c>
      <c r="L5370" t="b">
        <f>COUNTIF($N$2:N5370, N5370)=1</f>
        <v>1</v>
      </c>
      <c r="M5370" s="37">
        <f>IF( $Q5370, MAX($M$1:M5369)+1, 0)</f>
        <v>0</v>
      </c>
      <c r="N5370" t="str" cm="1">
        <f t="array" ref="N5370">INDEX($A$9:$F$1048576, $J5370, $K5370 )</f>
        <v>KH274</v>
      </c>
      <c r="O5370" t="str" cm="1">
        <f t="array" ref="O5370">INDEX($B$9:$F$1048576, $J5370, $K5370 )</f>
        <v>에스타이거에너지</v>
      </c>
      <c r="P5370" t="str" cm="1">
        <f t="array" ref="P5370">IF( $L5370, TRIM(_xll.IMDP("IR", $G$5&amp;$N5370, $G$6)), "" )</f>
        <v/>
      </c>
      <c r="Q5370" t="b" cm="1">
        <f t="array" ref="Q5370">IF(
    $U$1=1, AND($P5370&lt;&gt;"", $P5370&lt;&gt;"...", $P5370&lt;&gt;"입력오류"),
    IF(
        $U$18=1, AND($P5370&lt;&gt;"", $P5370&lt;&gt;"...", $P5370&lt;&gt;"입력오류", ISNUMBER(FIND(INDEX($T$2:$T$7,$U$1),$P5370))),
        IF(
            $U$17="기타", AND($P5370&lt;&gt;"", $P5370&lt;&gt;"...", $P5370&lt;&gt;"입력오류", NOT(ISNUMBER(FIND($T$21:$T$34,$P5370)))),
            AND($P5370&lt;&gt;"", $P5370&lt;&gt;"...", $P5370&lt;&gt;"입력오류", $T$19=$P5370)
        )
    )
)</f>
        <v>0</v>
      </c>
    </row>
    <row r="5371" spans="9:17">
      <c r="I5371">
        <f t="shared" si="250"/>
        <v>5370</v>
      </c>
      <c r="J5371">
        <f t="shared" si="251"/>
        <v>645</v>
      </c>
      <c r="K5371">
        <f t="shared" si="249"/>
        <v>3</v>
      </c>
      <c r="L5371" t="b">
        <f>COUNTIF($N$2:N5371, N5371)=1</f>
        <v>1</v>
      </c>
      <c r="M5371" s="37">
        <f>IF( $Q5371, MAX($M$1:M5370)+1, 0)</f>
        <v>0</v>
      </c>
      <c r="N5371" t="str" cm="1">
        <f t="array" ref="N5371">INDEX($A$9:$F$1048576, $J5371, $K5371 )</f>
        <v>KH275</v>
      </c>
      <c r="O5371" t="str" cm="1">
        <f t="array" ref="O5371">INDEX($B$9:$F$1048576, $J5371, $K5371 )</f>
        <v>클린에너지원큐제일차</v>
      </c>
      <c r="P5371" t="str" cm="1">
        <f t="array" ref="P5371">IF( $L5371, TRIM(_xll.IMDP("IR", $G$5&amp;$N5371, $G$6)), "" )</f>
        <v/>
      </c>
      <c r="Q5371" t="b" cm="1">
        <f t="array" ref="Q5371">IF(
    $U$1=1, AND($P5371&lt;&gt;"", $P5371&lt;&gt;"...", $P5371&lt;&gt;"입력오류"),
    IF(
        $U$18=1, AND($P5371&lt;&gt;"", $P5371&lt;&gt;"...", $P5371&lt;&gt;"입력오류", ISNUMBER(FIND(INDEX($T$2:$T$7,$U$1),$P5371))),
        IF(
            $U$17="기타", AND($P5371&lt;&gt;"", $P5371&lt;&gt;"...", $P5371&lt;&gt;"입력오류", NOT(ISNUMBER(FIND($T$21:$T$34,$P5371)))),
            AND($P5371&lt;&gt;"", $P5371&lt;&gt;"...", $P5371&lt;&gt;"입력오류", $T$19=$P5371)
        )
    )
)</f>
        <v>0</v>
      </c>
    </row>
    <row r="5372" spans="9:17">
      <c r="I5372">
        <f t="shared" si="250"/>
        <v>5371</v>
      </c>
      <c r="J5372">
        <f t="shared" si="251"/>
        <v>646</v>
      </c>
      <c r="K5372">
        <f t="shared" si="249"/>
        <v>3</v>
      </c>
      <c r="L5372" t="b">
        <f>COUNTIF($N$2:N5372, N5372)=1</f>
        <v>1</v>
      </c>
      <c r="M5372" s="37">
        <f>IF( $Q5372, MAX($M$1:M5371)+1, 0)</f>
        <v>0</v>
      </c>
      <c r="N5372" t="str" cm="1">
        <f t="array" ref="N5372">INDEX($A$9:$F$1048576, $J5372, $K5372 )</f>
        <v>KH281</v>
      </c>
      <c r="O5372" t="str" cm="1">
        <f t="array" ref="O5372">INDEX($B$9:$F$1048576, $J5372, $K5372 )</f>
        <v>더블유에스피씨제일차</v>
      </c>
      <c r="P5372" t="str" cm="1">
        <f t="array" ref="P5372">IF( $L5372, TRIM(_xll.IMDP("IR", $G$5&amp;$N5372, $G$6)), "" )</f>
        <v/>
      </c>
      <c r="Q5372" t="b" cm="1">
        <f t="array" ref="Q5372">IF(
    $U$1=1, AND($P5372&lt;&gt;"", $P5372&lt;&gt;"...", $P5372&lt;&gt;"입력오류"),
    IF(
        $U$18=1, AND($P5372&lt;&gt;"", $P5372&lt;&gt;"...", $P5372&lt;&gt;"입력오류", ISNUMBER(FIND(INDEX($T$2:$T$7,$U$1),$P5372))),
        IF(
            $U$17="기타", AND($P5372&lt;&gt;"", $P5372&lt;&gt;"...", $P5372&lt;&gt;"입력오류", NOT(ISNUMBER(FIND($T$21:$T$34,$P5372)))),
            AND($P5372&lt;&gt;"", $P5372&lt;&gt;"...", $P5372&lt;&gt;"입력오류", $T$19=$P5372)
        )
    )
)</f>
        <v>0</v>
      </c>
    </row>
    <row r="5373" spans="9:17">
      <c r="I5373">
        <f t="shared" si="250"/>
        <v>5372</v>
      </c>
      <c r="J5373">
        <f t="shared" si="251"/>
        <v>647</v>
      </c>
      <c r="K5373">
        <f t="shared" si="249"/>
        <v>3</v>
      </c>
      <c r="L5373" t="b">
        <f>COUNTIF($N$2:N5373, N5373)=1</f>
        <v>1</v>
      </c>
      <c r="M5373" s="37">
        <f>IF( $Q5373, MAX($M$1:M5372)+1, 0)</f>
        <v>0</v>
      </c>
      <c r="N5373" t="str" cm="1">
        <f t="array" ref="N5373">INDEX($A$9:$F$1048576, $J5373, $K5373 )</f>
        <v>KH284</v>
      </c>
      <c r="O5373" t="str" cm="1">
        <f t="array" ref="O5373">INDEX($B$9:$F$1048576, $J5373, $K5373 )</f>
        <v>케이비프라이드제이차</v>
      </c>
      <c r="P5373" t="str" cm="1">
        <f t="array" ref="P5373">IF( $L5373, TRIM(_xll.IMDP("IR", $G$5&amp;$N5373, $G$6)), "" )</f>
        <v/>
      </c>
      <c r="Q5373" t="b" cm="1">
        <f t="array" ref="Q5373">IF(
    $U$1=1, AND($P5373&lt;&gt;"", $P5373&lt;&gt;"...", $P5373&lt;&gt;"입력오류"),
    IF(
        $U$18=1, AND($P5373&lt;&gt;"", $P5373&lt;&gt;"...", $P5373&lt;&gt;"입력오류", ISNUMBER(FIND(INDEX($T$2:$T$7,$U$1),$P5373))),
        IF(
            $U$17="기타", AND($P5373&lt;&gt;"", $P5373&lt;&gt;"...", $P5373&lt;&gt;"입력오류", NOT(ISNUMBER(FIND($T$21:$T$34,$P5373)))),
            AND($P5373&lt;&gt;"", $P5373&lt;&gt;"...", $P5373&lt;&gt;"입력오류", $T$19=$P5373)
        )
    )
)</f>
        <v>0</v>
      </c>
    </row>
    <row r="5374" spans="9:17">
      <c r="I5374">
        <f t="shared" si="250"/>
        <v>5373</v>
      </c>
      <c r="J5374">
        <f t="shared" si="251"/>
        <v>648</v>
      </c>
      <c r="K5374">
        <f t="shared" si="249"/>
        <v>3</v>
      </c>
      <c r="L5374" t="b">
        <f>COUNTIF($N$2:N5374, N5374)=1</f>
        <v>1</v>
      </c>
      <c r="M5374" s="37">
        <f>IF( $Q5374, MAX($M$1:M5373)+1, 0)</f>
        <v>0</v>
      </c>
      <c r="N5374" t="str" cm="1">
        <f t="array" ref="N5374">INDEX($A$9:$F$1048576, $J5374, $K5374 )</f>
        <v>KH285</v>
      </c>
      <c r="O5374" t="str" cm="1">
        <f t="array" ref="O5374">INDEX($B$9:$F$1048576, $J5374, $K5374 )</f>
        <v>글로에스본동</v>
      </c>
      <c r="P5374" t="str" cm="1">
        <f t="array" ref="P5374">IF( $L5374, TRIM(_xll.IMDP("IR", $G$5&amp;$N5374, $G$6)), "" )</f>
        <v/>
      </c>
      <c r="Q5374" t="b" cm="1">
        <f t="array" ref="Q5374">IF(
    $U$1=1, AND($P5374&lt;&gt;"", $P5374&lt;&gt;"...", $P5374&lt;&gt;"입력오류"),
    IF(
        $U$18=1, AND($P5374&lt;&gt;"", $P5374&lt;&gt;"...", $P5374&lt;&gt;"입력오류", ISNUMBER(FIND(INDEX($T$2:$T$7,$U$1),$P5374))),
        IF(
            $U$17="기타", AND($P5374&lt;&gt;"", $P5374&lt;&gt;"...", $P5374&lt;&gt;"입력오류", NOT(ISNUMBER(FIND($T$21:$T$34,$P5374)))),
            AND($P5374&lt;&gt;"", $P5374&lt;&gt;"...", $P5374&lt;&gt;"입력오류", $T$19=$P5374)
        )
    )
)</f>
        <v>0</v>
      </c>
    </row>
    <row r="5375" spans="9:17">
      <c r="I5375">
        <f t="shared" si="250"/>
        <v>5374</v>
      </c>
      <c r="J5375">
        <f t="shared" si="251"/>
        <v>649</v>
      </c>
      <c r="K5375">
        <f t="shared" si="249"/>
        <v>3</v>
      </c>
      <c r="L5375" t="b">
        <f>COUNTIF($N$2:N5375, N5375)=1</f>
        <v>1</v>
      </c>
      <c r="M5375" s="37">
        <f>IF( $Q5375, MAX($M$1:M5374)+1, 0)</f>
        <v>0</v>
      </c>
      <c r="N5375" t="str" cm="1">
        <f t="array" ref="N5375">INDEX($A$9:$F$1048576, $J5375, $K5375 )</f>
        <v>KH286</v>
      </c>
      <c r="O5375" t="str" cm="1">
        <f t="array" ref="O5375">INDEX($B$9:$F$1048576, $J5375, $K5375 )</f>
        <v>마에스트로익산</v>
      </c>
      <c r="P5375" t="str" cm="1">
        <f t="array" ref="P5375">IF( $L5375, TRIM(_xll.IMDP("IR", $G$5&amp;$N5375, $G$6)), "" )</f>
        <v/>
      </c>
      <c r="Q5375" t="b" cm="1">
        <f t="array" ref="Q5375">IF(
    $U$1=1, AND($P5375&lt;&gt;"", $P5375&lt;&gt;"...", $P5375&lt;&gt;"입력오류"),
    IF(
        $U$18=1, AND($P5375&lt;&gt;"", $P5375&lt;&gt;"...", $P5375&lt;&gt;"입력오류", ISNUMBER(FIND(INDEX($T$2:$T$7,$U$1),$P5375))),
        IF(
            $U$17="기타", AND($P5375&lt;&gt;"", $P5375&lt;&gt;"...", $P5375&lt;&gt;"입력오류", NOT(ISNUMBER(FIND($T$21:$T$34,$P5375)))),
            AND($P5375&lt;&gt;"", $P5375&lt;&gt;"...", $P5375&lt;&gt;"입력오류", $T$19=$P5375)
        )
    )
)</f>
        <v>0</v>
      </c>
    </row>
    <row r="5376" spans="9:17">
      <c r="I5376">
        <f t="shared" si="250"/>
        <v>5375</v>
      </c>
      <c r="J5376">
        <f t="shared" si="251"/>
        <v>650</v>
      </c>
      <c r="K5376">
        <f t="shared" si="249"/>
        <v>3</v>
      </c>
      <c r="L5376" t="b">
        <f>COUNTIF($N$2:N5376, N5376)=1</f>
        <v>1</v>
      </c>
      <c r="M5376" s="37">
        <f>IF( $Q5376, MAX($M$1:M5375)+1, 0)</f>
        <v>0</v>
      </c>
      <c r="N5376" t="str" cm="1">
        <f t="array" ref="N5376">INDEX($A$9:$F$1048576, $J5376, $K5376 )</f>
        <v>KH288</v>
      </c>
      <c r="O5376" t="str" cm="1">
        <f t="array" ref="O5376">INDEX($B$9:$F$1048576, $J5376, $K5376 )</f>
        <v>프로젝트월산</v>
      </c>
      <c r="P5376" t="str" cm="1">
        <f t="array" ref="P5376">IF( $L5376, TRIM(_xll.IMDP("IR", $G$5&amp;$N5376, $G$6)), "" )</f>
        <v/>
      </c>
      <c r="Q5376" t="b" cm="1">
        <f t="array" ref="Q5376">IF(
    $U$1=1, AND($P5376&lt;&gt;"", $P5376&lt;&gt;"...", $P5376&lt;&gt;"입력오류"),
    IF(
        $U$18=1, AND($P5376&lt;&gt;"", $P5376&lt;&gt;"...", $P5376&lt;&gt;"입력오류", ISNUMBER(FIND(INDEX($T$2:$T$7,$U$1),$P5376))),
        IF(
            $U$17="기타", AND($P5376&lt;&gt;"", $P5376&lt;&gt;"...", $P5376&lt;&gt;"입력오류", NOT(ISNUMBER(FIND($T$21:$T$34,$P5376)))),
            AND($P5376&lt;&gt;"", $P5376&lt;&gt;"...", $P5376&lt;&gt;"입력오류", $T$19=$P5376)
        )
    )
)</f>
        <v>0</v>
      </c>
    </row>
    <row r="5377" spans="9:17">
      <c r="I5377">
        <f t="shared" si="250"/>
        <v>5376</v>
      </c>
      <c r="J5377">
        <f t="shared" si="251"/>
        <v>651</v>
      </c>
      <c r="K5377">
        <f t="shared" si="249"/>
        <v>3</v>
      </c>
      <c r="L5377" t="b">
        <f>COUNTIF($N$2:N5377, N5377)=1</f>
        <v>1</v>
      </c>
      <c r="M5377" s="37">
        <f>IF( $Q5377, MAX($M$1:M5376)+1, 0)</f>
        <v>0</v>
      </c>
      <c r="N5377" t="str" cm="1">
        <f t="array" ref="N5377">INDEX($A$9:$F$1048576, $J5377, $K5377 )</f>
        <v>KH294</v>
      </c>
      <c r="O5377" t="str" cm="1">
        <f t="array" ref="O5377">INDEX($B$9:$F$1048576, $J5377, $K5377 )</f>
        <v>우리엘용산제일차</v>
      </c>
      <c r="P5377" t="str" cm="1">
        <f t="array" ref="P5377">IF( $L5377, TRIM(_xll.IMDP("IR", $G$5&amp;$N5377, $G$6)), "" )</f>
        <v/>
      </c>
      <c r="Q5377" t="b" cm="1">
        <f t="array" ref="Q5377">IF(
    $U$1=1, AND($P5377&lt;&gt;"", $P5377&lt;&gt;"...", $P5377&lt;&gt;"입력오류"),
    IF(
        $U$18=1, AND($P5377&lt;&gt;"", $P5377&lt;&gt;"...", $P5377&lt;&gt;"입력오류", ISNUMBER(FIND(INDEX($T$2:$T$7,$U$1),$P5377))),
        IF(
            $U$17="기타", AND($P5377&lt;&gt;"", $P5377&lt;&gt;"...", $P5377&lt;&gt;"입력오류", NOT(ISNUMBER(FIND($T$21:$T$34,$P5377)))),
            AND($P5377&lt;&gt;"", $P5377&lt;&gt;"...", $P5377&lt;&gt;"입력오류", $T$19=$P5377)
        )
    )
)</f>
        <v>0</v>
      </c>
    </row>
    <row r="5378" spans="9:17">
      <c r="I5378">
        <f t="shared" si="250"/>
        <v>5377</v>
      </c>
      <c r="J5378">
        <f t="shared" si="251"/>
        <v>652</v>
      </c>
      <c r="K5378">
        <f t="shared" ref="K5378:K5441" si="252">IF( $I5378&gt;$G$4, NA(), IF($I5378&gt;$G$3, 5, IF($I5378&gt;$G$2, 3, 1 ) ) )</f>
        <v>3</v>
      </c>
      <c r="L5378" t="b">
        <f>COUNTIF($N$2:N5378, N5378)=1</f>
        <v>1</v>
      </c>
      <c r="M5378" s="37">
        <f>IF( $Q5378, MAX($M$1:M5377)+1, 0)</f>
        <v>0</v>
      </c>
      <c r="N5378" t="str" cm="1">
        <f t="array" ref="N5378">INDEX($A$9:$F$1048576, $J5378, $K5378 )</f>
        <v>KH297</v>
      </c>
      <c r="O5378" t="str" cm="1">
        <f t="array" ref="O5378">INDEX($B$9:$F$1048576, $J5378, $K5378 )</f>
        <v>비비큐원큐제일차</v>
      </c>
      <c r="P5378" t="str" cm="1">
        <f t="array" ref="P5378">IF( $L5378, TRIM(_xll.IMDP("IR", $G$5&amp;$N5378, $G$6)), "" )</f>
        <v/>
      </c>
      <c r="Q5378" t="b" cm="1">
        <f t="array" ref="Q5378">IF(
    $U$1=1, AND($P5378&lt;&gt;"", $P5378&lt;&gt;"...", $P5378&lt;&gt;"입력오류"),
    IF(
        $U$18=1, AND($P5378&lt;&gt;"", $P5378&lt;&gt;"...", $P5378&lt;&gt;"입력오류", ISNUMBER(FIND(INDEX($T$2:$T$7,$U$1),$P5378))),
        IF(
            $U$17="기타", AND($P5378&lt;&gt;"", $P5378&lt;&gt;"...", $P5378&lt;&gt;"입력오류", NOT(ISNUMBER(FIND($T$21:$T$34,$P5378)))),
            AND($P5378&lt;&gt;"", $P5378&lt;&gt;"...", $P5378&lt;&gt;"입력오류", $T$19=$P5378)
        )
    )
)</f>
        <v>0</v>
      </c>
    </row>
    <row r="5379" spans="9:17">
      <c r="I5379">
        <f t="shared" ref="I5379:I5442" si="253">ROW()-1</f>
        <v>5378</v>
      </c>
      <c r="J5379">
        <f t="shared" ref="J5379:J5442" si="254">IF( $I5379&gt;$G$4, NA(), IF($I5379&gt;$G$3, $I5379-$G$3, IF($I5379&gt;$G$2, $I5379-$G$2, $I5379 ) ) )</f>
        <v>653</v>
      </c>
      <c r="K5379">
        <f t="shared" si="252"/>
        <v>3</v>
      </c>
      <c r="L5379" t="b">
        <f>COUNTIF($N$2:N5379, N5379)=1</f>
        <v>1</v>
      </c>
      <c r="M5379" s="37">
        <f>IF( $Q5379, MAX($M$1:M5378)+1, 0)</f>
        <v>0</v>
      </c>
      <c r="N5379" t="str" cm="1">
        <f t="array" ref="N5379">INDEX($A$9:$F$1048576, $J5379, $K5379 )</f>
        <v>KH301</v>
      </c>
      <c r="O5379" t="str" cm="1">
        <f t="array" ref="O5379">INDEX($B$9:$F$1048576, $J5379, $K5379 )</f>
        <v>프로젝트서이천</v>
      </c>
      <c r="P5379" t="str" cm="1">
        <f t="array" ref="P5379">IF( $L5379, TRIM(_xll.IMDP("IR", $G$5&amp;$N5379, $G$6)), "" )</f>
        <v/>
      </c>
      <c r="Q5379" t="b" cm="1">
        <f t="array" ref="Q5379">IF(
    $U$1=1, AND($P5379&lt;&gt;"", $P5379&lt;&gt;"...", $P5379&lt;&gt;"입력오류"),
    IF(
        $U$18=1, AND($P5379&lt;&gt;"", $P5379&lt;&gt;"...", $P5379&lt;&gt;"입력오류", ISNUMBER(FIND(INDEX($T$2:$T$7,$U$1),$P5379))),
        IF(
            $U$17="기타", AND($P5379&lt;&gt;"", $P5379&lt;&gt;"...", $P5379&lt;&gt;"입력오류", NOT(ISNUMBER(FIND($T$21:$T$34,$P5379)))),
            AND($P5379&lt;&gt;"", $P5379&lt;&gt;"...", $P5379&lt;&gt;"입력오류", $T$19=$P5379)
        )
    )
)</f>
        <v>0</v>
      </c>
    </row>
    <row r="5380" spans="9:17">
      <c r="I5380">
        <f t="shared" si="253"/>
        <v>5379</v>
      </c>
      <c r="J5380">
        <f t="shared" si="254"/>
        <v>654</v>
      </c>
      <c r="K5380">
        <f t="shared" si="252"/>
        <v>3</v>
      </c>
      <c r="L5380" t="b">
        <f>COUNTIF($N$2:N5380, N5380)=1</f>
        <v>1</v>
      </c>
      <c r="M5380" s="37">
        <f>IF( $Q5380, MAX($M$1:M5379)+1, 0)</f>
        <v>0</v>
      </c>
      <c r="N5380" t="str" cm="1">
        <f t="array" ref="N5380">INDEX($A$9:$F$1048576, $J5380, $K5380 )</f>
        <v>KH302</v>
      </c>
      <c r="O5380" t="str" cm="1">
        <f t="array" ref="O5380">INDEX($B$9:$F$1048576, $J5380, $K5380 )</f>
        <v>비욘드오빈제일차</v>
      </c>
      <c r="P5380" t="str" cm="1">
        <f t="array" ref="P5380">IF( $L5380, TRIM(_xll.IMDP("IR", $G$5&amp;$N5380, $G$6)), "" )</f>
        <v/>
      </c>
      <c r="Q5380" t="b" cm="1">
        <f t="array" ref="Q5380">IF(
    $U$1=1, AND($P5380&lt;&gt;"", $P5380&lt;&gt;"...", $P5380&lt;&gt;"입력오류"),
    IF(
        $U$18=1, AND($P5380&lt;&gt;"", $P5380&lt;&gt;"...", $P5380&lt;&gt;"입력오류", ISNUMBER(FIND(INDEX($T$2:$T$7,$U$1),$P5380))),
        IF(
            $U$17="기타", AND($P5380&lt;&gt;"", $P5380&lt;&gt;"...", $P5380&lt;&gt;"입력오류", NOT(ISNUMBER(FIND($T$21:$T$34,$P5380)))),
            AND($P5380&lt;&gt;"", $P5380&lt;&gt;"...", $P5380&lt;&gt;"입력오류", $T$19=$P5380)
        )
    )
)</f>
        <v>0</v>
      </c>
    </row>
    <row r="5381" spans="9:17">
      <c r="I5381">
        <f t="shared" si="253"/>
        <v>5380</v>
      </c>
      <c r="J5381">
        <f t="shared" si="254"/>
        <v>655</v>
      </c>
      <c r="K5381">
        <f t="shared" si="252"/>
        <v>3</v>
      </c>
      <c r="L5381" t="b">
        <f>COUNTIF($N$2:N5381, N5381)=1</f>
        <v>1</v>
      </c>
      <c r="M5381" s="37">
        <f>IF( $Q5381, MAX($M$1:M5380)+1, 0)</f>
        <v>0</v>
      </c>
      <c r="N5381" t="str" cm="1">
        <f t="array" ref="N5381">INDEX($A$9:$F$1048576, $J5381, $K5381 )</f>
        <v>KH306</v>
      </c>
      <c r="O5381" t="str" cm="1">
        <f t="array" ref="O5381">INDEX($B$9:$F$1048576, $J5381, $K5381 )</f>
        <v>에이치디비에이제삼차</v>
      </c>
      <c r="P5381" t="str" cm="1">
        <f t="array" ref="P5381">IF( $L5381, TRIM(_xll.IMDP("IR", $G$5&amp;$N5381, $G$6)), "" )</f>
        <v/>
      </c>
      <c r="Q5381" t="b" cm="1">
        <f t="array" ref="Q5381">IF(
    $U$1=1, AND($P5381&lt;&gt;"", $P5381&lt;&gt;"...", $P5381&lt;&gt;"입력오류"),
    IF(
        $U$18=1, AND($P5381&lt;&gt;"", $P5381&lt;&gt;"...", $P5381&lt;&gt;"입력오류", ISNUMBER(FIND(INDEX($T$2:$T$7,$U$1),$P5381))),
        IF(
            $U$17="기타", AND($P5381&lt;&gt;"", $P5381&lt;&gt;"...", $P5381&lt;&gt;"입력오류", NOT(ISNUMBER(FIND($T$21:$T$34,$P5381)))),
            AND($P5381&lt;&gt;"", $P5381&lt;&gt;"...", $P5381&lt;&gt;"입력오류", $T$19=$P5381)
        )
    )
)</f>
        <v>0</v>
      </c>
    </row>
    <row r="5382" spans="9:17">
      <c r="I5382">
        <f t="shared" si="253"/>
        <v>5381</v>
      </c>
      <c r="J5382">
        <f t="shared" si="254"/>
        <v>656</v>
      </c>
      <c r="K5382">
        <f t="shared" si="252"/>
        <v>3</v>
      </c>
      <c r="L5382" t="b">
        <f>COUNTIF($N$2:N5382, N5382)=1</f>
        <v>1</v>
      </c>
      <c r="M5382" s="37">
        <f>IF( $Q5382, MAX($M$1:M5381)+1, 0)</f>
        <v>0</v>
      </c>
      <c r="N5382" t="str" cm="1">
        <f t="array" ref="N5382">INDEX($A$9:$F$1048576, $J5382, $K5382 )</f>
        <v>KH307</v>
      </c>
      <c r="O5382" t="str" cm="1">
        <f t="array" ref="O5382">INDEX($B$9:$F$1048576, $J5382, $K5382 )</f>
        <v>에이치와이케이제오차</v>
      </c>
      <c r="P5382" t="str" cm="1">
        <f t="array" ref="P5382">IF( $L5382, TRIM(_xll.IMDP("IR", $G$5&amp;$N5382, $G$6)), "" )</f>
        <v/>
      </c>
      <c r="Q5382" t="b" cm="1">
        <f t="array" ref="Q5382">IF(
    $U$1=1, AND($P5382&lt;&gt;"", $P5382&lt;&gt;"...", $P5382&lt;&gt;"입력오류"),
    IF(
        $U$18=1, AND($P5382&lt;&gt;"", $P5382&lt;&gt;"...", $P5382&lt;&gt;"입력오류", ISNUMBER(FIND(INDEX($T$2:$T$7,$U$1),$P5382))),
        IF(
            $U$17="기타", AND($P5382&lt;&gt;"", $P5382&lt;&gt;"...", $P5382&lt;&gt;"입력오류", NOT(ISNUMBER(FIND($T$21:$T$34,$P5382)))),
            AND($P5382&lt;&gt;"", $P5382&lt;&gt;"...", $P5382&lt;&gt;"입력오류", $T$19=$P5382)
        )
    )
)</f>
        <v>0</v>
      </c>
    </row>
    <row r="5383" spans="9:17">
      <c r="I5383">
        <f t="shared" si="253"/>
        <v>5382</v>
      </c>
      <c r="J5383">
        <f t="shared" si="254"/>
        <v>657</v>
      </c>
      <c r="K5383">
        <f t="shared" si="252"/>
        <v>3</v>
      </c>
      <c r="L5383" t="b">
        <f>COUNTIF($N$2:N5383, N5383)=1</f>
        <v>1</v>
      </c>
      <c r="M5383" s="37">
        <f>IF( $Q5383, MAX($M$1:M5382)+1, 0)</f>
        <v>0</v>
      </c>
      <c r="N5383" t="str" cm="1">
        <f t="array" ref="N5383">INDEX($A$9:$F$1048576, $J5383, $K5383 )</f>
        <v>KH308</v>
      </c>
      <c r="O5383" t="str" cm="1">
        <f t="array" ref="O5383">INDEX($B$9:$F$1048576, $J5383, $K5383 )</f>
        <v>케이디비이에스지제일차</v>
      </c>
      <c r="P5383" t="str" cm="1">
        <f t="array" ref="P5383">IF( $L5383, TRIM(_xll.IMDP("IR", $G$5&amp;$N5383, $G$6)), "" )</f>
        <v/>
      </c>
      <c r="Q5383" t="b" cm="1">
        <f t="array" ref="Q5383">IF(
    $U$1=1, AND($P5383&lt;&gt;"", $P5383&lt;&gt;"...", $P5383&lt;&gt;"입력오류"),
    IF(
        $U$18=1, AND($P5383&lt;&gt;"", $P5383&lt;&gt;"...", $P5383&lt;&gt;"입력오류", ISNUMBER(FIND(INDEX($T$2:$T$7,$U$1),$P5383))),
        IF(
            $U$17="기타", AND($P5383&lt;&gt;"", $P5383&lt;&gt;"...", $P5383&lt;&gt;"입력오류", NOT(ISNUMBER(FIND($T$21:$T$34,$P5383)))),
            AND($P5383&lt;&gt;"", $P5383&lt;&gt;"...", $P5383&lt;&gt;"입력오류", $T$19=$P5383)
        )
    )
)</f>
        <v>0</v>
      </c>
    </row>
    <row r="5384" spans="9:17">
      <c r="I5384">
        <f t="shared" si="253"/>
        <v>5383</v>
      </c>
      <c r="J5384">
        <f t="shared" si="254"/>
        <v>658</v>
      </c>
      <c r="K5384">
        <f t="shared" si="252"/>
        <v>3</v>
      </c>
      <c r="L5384" t="b">
        <f>COUNTIF($N$2:N5384, N5384)=1</f>
        <v>1</v>
      </c>
      <c r="M5384" s="37">
        <f>IF( $Q5384, MAX($M$1:M5383)+1, 0)</f>
        <v>0</v>
      </c>
      <c r="N5384" t="str" cm="1">
        <f t="array" ref="N5384">INDEX($A$9:$F$1048576, $J5384, $K5384 )</f>
        <v>KH309</v>
      </c>
      <c r="O5384" t="str" cm="1">
        <f t="array" ref="O5384">INDEX($B$9:$F$1048576, $J5384, $K5384 )</f>
        <v>더하이스트제십육차</v>
      </c>
      <c r="P5384" t="str" cm="1">
        <f t="array" ref="P5384">IF( $L5384, TRIM(_xll.IMDP("IR", $G$5&amp;$N5384, $G$6)), "" )</f>
        <v/>
      </c>
      <c r="Q5384" t="b" cm="1">
        <f t="array" ref="Q5384">IF(
    $U$1=1, AND($P5384&lt;&gt;"", $P5384&lt;&gt;"...", $P5384&lt;&gt;"입력오류"),
    IF(
        $U$18=1, AND($P5384&lt;&gt;"", $P5384&lt;&gt;"...", $P5384&lt;&gt;"입력오류", ISNUMBER(FIND(INDEX($T$2:$T$7,$U$1),$P5384))),
        IF(
            $U$17="기타", AND($P5384&lt;&gt;"", $P5384&lt;&gt;"...", $P5384&lt;&gt;"입력오류", NOT(ISNUMBER(FIND($T$21:$T$34,$P5384)))),
            AND($P5384&lt;&gt;"", $P5384&lt;&gt;"...", $P5384&lt;&gt;"입력오류", $T$19=$P5384)
        )
    )
)</f>
        <v>0</v>
      </c>
    </row>
    <row r="5385" spans="9:17">
      <c r="I5385">
        <f t="shared" si="253"/>
        <v>5384</v>
      </c>
      <c r="J5385">
        <f t="shared" si="254"/>
        <v>659</v>
      </c>
      <c r="K5385">
        <f t="shared" si="252"/>
        <v>3</v>
      </c>
      <c r="L5385" t="b">
        <f>COUNTIF($N$2:N5385, N5385)=1</f>
        <v>1</v>
      </c>
      <c r="M5385" s="37">
        <f>IF( $Q5385, MAX($M$1:M5384)+1, 0)</f>
        <v>0</v>
      </c>
      <c r="N5385" t="str" cm="1">
        <f t="array" ref="N5385">INDEX($A$9:$F$1048576, $J5385, $K5385 )</f>
        <v>KH311</v>
      </c>
      <c r="O5385" t="str" cm="1">
        <f t="array" ref="O5385">INDEX($B$9:$F$1048576, $J5385, $K5385 )</f>
        <v>오스피셔스제십육차</v>
      </c>
      <c r="P5385" t="str" cm="1">
        <f t="array" ref="P5385">IF( $L5385, TRIM(_xll.IMDP("IR", $G$5&amp;$N5385, $G$6)), "" )</f>
        <v/>
      </c>
      <c r="Q5385" t="b" cm="1">
        <f t="array" ref="Q5385">IF(
    $U$1=1, AND($P5385&lt;&gt;"", $P5385&lt;&gt;"...", $P5385&lt;&gt;"입력오류"),
    IF(
        $U$18=1, AND($P5385&lt;&gt;"", $P5385&lt;&gt;"...", $P5385&lt;&gt;"입력오류", ISNUMBER(FIND(INDEX($T$2:$T$7,$U$1),$P5385))),
        IF(
            $U$17="기타", AND($P5385&lt;&gt;"", $P5385&lt;&gt;"...", $P5385&lt;&gt;"입력오류", NOT(ISNUMBER(FIND($T$21:$T$34,$P5385)))),
            AND($P5385&lt;&gt;"", $P5385&lt;&gt;"...", $P5385&lt;&gt;"입력오류", $T$19=$P5385)
        )
    )
)</f>
        <v>0</v>
      </c>
    </row>
    <row r="5386" spans="9:17">
      <c r="I5386">
        <f t="shared" si="253"/>
        <v>5385</v>
      </c>
      <c r="J5386">
        <f t="shared" si="254"/>
        <v>660</v>
      </c>
      <c r="K5386">
        <f t="shared" si="252"/>
        <v>3</v>
      </c>
      <c r="L5386" t="b">
        <f>COUNTIF($N$2:N5386, N5386)=1</f>
        <v>1</v>
      </c>
      <c r="M5386" s="37">
        <f>IF( $Q5386, MAX($M$1:M5385)+1, 0)</f>
        <v>0</v>
      </c>
      <c r="N5386" t="str" cm="1">
        <f t="array" ref="N5386">INDEX($A$9:$F$1048576, $J5386, $K5386 )</f>
        <v>KH315</v>
      </c>
      <c r="O5386" t="str" cm="1">
        <f t="array" ref="O5386">INDEX($B$9:$F$1048576, $J5386, $K5386 )</f>
        <v>우리에이치씨제오차</v>
      </c>
      <c r="P5386" t="str" cm="1">
        <f t="array" ref="P5386">IF( $L5386, TRIM(_xll.IMDP("IR", $G$5&amp;$N5386, $G$6)), "" )</f>
        <v/>
      </c>
      <c r="Q5386" t="b" cm="1">
        <f t="array" ref="Q5386">IF(
    $U$1=1, AND($P5386&lt;&gt;"", $P5386&lt;&gt;"...", $P5386&lt;&gt;"입력오류"),
    IF(
        $U$18=1, AND($P5386&lt;&gt;"", $P5386&lt;&gt;"...", $P5386&lt;&gt;"입력오류", ISNUMBER(FIND(INDEX($T$2:$T$7,$U$1),$P5386))),
        IF(
            $U$17="기타", AND($P5386&lt;&gt;"", $P5386&lt;&gt;"...", $P5386&lt;&gt;"입력오류", NOT(ISNUMBER(FIND($T$21:$T$34,$P5386)))),
            AND($P5386&lt;&gt;"", $P5386&lt;&gt;"...", $P5386&lt;&gt;"입력오류", $T$19=$P5386)
        )
    )
)</f>
        <v>0</v>
      </c>
    </row>
    <row r="5387" spans="9:17">
      <c r="I5387">
        <f t="shared" si="253"/>
        <v>5386</v>
      </c>
      <c r="J5387">
        <f t="shared" si="254"/>
        <v>661</v>
      </c>
      <c r="K5387">
        <f t="shared" si="252"/>
        <v>3</v>
      </c>
      <c r="L5387" t="b">
        <f>COUNTIF($N$2:N5387, N5387)=1</f>
        <v>1</v>
      </c>
      <c r="M5387" s="37">
        <f>IF( $Q5387, MAX($M$1:M5386)+1, 0)</f>
        <v>0</v>
      </c>
      <c r="N5387" t="str" cm="1">
        <f t="array" ref="N5387">INDEX($A$9:$F$1048576, $J5387, $K5387 )</f>
        <v>KH319</v>
      </c>
      <c r="O5387" t="str" cm="1">
        <f t="array" ref="O5387">INDEX($B$9:$F$1048576, $J5387, $K5387 )</f>
        <v>에스코퍼제일차</v>
      </c>
      <c r="P5387" t="str" cm="1">
        <f t="array" ref="P5387">IF( $L5387, TRIM(_xll.IMDP("IR", $G$5&amp;$N5387, $G$6)), "" )</f>
        <v/>
      </c>
      <c r="Q5387" t="b" cm="1">
        <f t="array" ref="Q5387">IF(
    $U$1=1, AND($P5387&lt;&gt;"", $P5387&lt;&gt;"...", $P5387&lt;&gt;"입력오류"),
    IF(
        $U$18=1, AND($P5387&lt;&gt;"", $P5387&lt;&gt;"...", $P5387&lt;&gt;"입력오류", ISNUMBER(FIND(INDEX($T$2:$T$7,$U$1),$P5387))),
        IF(
            $U$17="기타", AND($P5387&lt;&gt;"", $P5387&lt;&gt;"...", $P5387&lt;&gt;"입력오류", NOT(ISNUMBER(FIND($T$21:$T$34,$P5387)))),
            AND($P5387&lt;&gt;"", $P5387&lt;&gt;"...", $P5387&lt;&gt;"입력오류", $T$19=$P5387)
        )
    )
)</f>
        <v>0</v>
      </c>
    </row>
    <row r="5388" spans="9:17">
      <c r="I5388">
        <f t="shared" si="253"/>
        <v>5387</v>
      </c>
      <c r="J5388">
        <f t="shared" si="254"/>
        <v>662</v>
      </c>
      <c r="K5388">
        <f t="shared" si="252"/>
        <v>3</v>
      </c>
      <c r="L5388" t="b">
        <f>COUNTIF($N$2:N5388, N5388)=1</f>
        <v>1</v>
      </c>
      <c r="M5388" s="37">
        <f>IF( $Q5388, MAX($M$1:M5387)+1, 0)</f>
        <v>0</v>
      </c>
      <c r="N5388" t="str" cm="1">
        <f t="array" ref="N5388">INDEX($A$9:$F$1048576, $J5388, $K5388 )</f>
        <v>KH320</v>
      </c>
      <c r="O5388" t="str" cm="1">
        <f t="array" ref="O5388">INDEX($B$9:$F$1048576, $J5388, $K5388 )</f>
        <v>에이치와이케이제사차</v>
      </c>
      <c r="P5388" t="str" cm="1">
        <f t="array" ref="P5388">IF( $L5388, TRIM(_xll.IMDP("IR", $G$5&amp;$N5388, $G$6)), "" )</f>
        <v/>
      </c>
      <c r="Q5388" t="b" cm="1">
        <f t="array" ref="Q5388">IF(
    $U$1=1, AND($P5388&lt;&gt;"", $P5388&lt;&gt;"...", $P5388&lt;&gt;"입력오류"),
    IF(
        $U$18=1, AND($P5388&lt;&gt;"", $P5388&lt;&gt;"...", $P5388&lt;&gt;"입력오류", ISNUMBER(FIND(INDEX($T$2:$T$7,$U$1),$P5388))),
        IF(
            $U$17="기타", AND($P5388&lt;&gt;"", $P5388&lt;&gt;"...", $P5388&lt;&gt;"입력오류", NOT(ISNUMBER(FIND($T$21:$T$34,$P5388)))),
            AND($P5388&lt;&gt;"", $P5388&lt;&gt;"...", $P5388&lt;&gt;"입력오류", $T$19=$P5388)
        )
    )
)</f>
        <v>0</v>
      </c>
    </row>
    <row r="5389" spans="9:17">
      <c r="I5389">
        <f t="shared" si="253"/>
        <v>5388</v>
      </c>
      <c r="J5389">
        <f t="shared" si="254"/>
        <v>663</v>
      </c>
      <c r="K5389">
        <f t="shared" si="252"/>
        <v>3</v>
      </c>
      <c r="L5389" t="b">
        <f>COUNTIF($N$2:N5389, N5389)=1</f>
        <v>1</v>
      </c>
      <c r="M5389" s="37">
        <f>IF( $Q5389, MAX($M$1:M5388)+1, 0)</f>
        <v>0</v>
      </c>
      <c r="N5389" t="str" cm="1">
        <f t="array" ref="N5389">INDEX($A$9:$F$1048576, $J5389, $K5389 )</f>
        <v>KH322</v>
      </c>
      <c r="O5389" t="str" cm="1">
        <f t="array" ref="O5389">INDEX($B$9:$F$1048576, $J5389, $K5389 )</f>
        <v>에스브라이트에너지</v>
      </c>
      <c r="P5389" t="str" cm="1">
        <f t="array" ref="P5389">IF( $L5389, TRIM(_xll.IMDP("IR", $G$5&amp;$N5389, $G$6)), "" )</f>
        <v/>
      </c>
      <c r="Q5389" t="b" cm="1">
        <f t="array" ref="Q5389">IF(
    $U$1=1, AND($P5389&lt;&gt;"", $P5389&lt;&gt;"...", $P5389&lt;&gt;"입력오류"),
    IF(
        $U$18=1, AND($P5389&lt;&gt;"", $P5389&lt;&gt;"...", $P5389&lt;&gt;"입력오류", ISNUMBER(FIND(INDEX($T$2:$T$7,$U$1),$P5389))),
        IF(
            $U$17="기타", AND($P5389&lt;&gt;"", $P5389&lt;&gt;"...", $P5389&lt;&gt;"입력오류", NOT(ISNUMBER(FIND($T$21:$T$34,$P5389)))),
            AND($P5389&lt;&gt;"", $P5389&lt;&gt;"...", $P5389&lt;&gt;"입력오류", $T$19=$P5389)
        )
    )
)</f>
        <v>0</v>
      </c>
    </row>
    <row r="5390" spans="9:17">
      <c r="I5390">
        <f t="shared" si="253"/>
        <v>5389</v>
      </c>
      <c r="J5390">
        <f t="shared" si="254"/>
        <v>664</v>
      </c>
      <c r="K5390">
        <f t="shared" si="252"/>
        <v>3</v>
      </c>
      <c r="L5390" t="b">
        <f>COUNTIF($N$2:N5390, N5390)=1</f>
        <v>1</v>
      </c>
      <c r="M5390" s="37">
        <f>IF( $Q5390, MAX($M$1:M5389)+1, 0)</f>
        <v>0</v>
      </c>
      <c r="N5390" t="str" cm="1">
        <f t="array" ref="N5390">INDEX($A$9:$F$1048576, $J5390, $K5390 )</f>
        <v>KH324</v>
      </c>
      <c r="O5390" t="str" cm="1">
        <f t="array" ref="O5390">INDEX($B$9:$F$1048576, $J5390, $K5390 )</f>
        <v>엠에스자이언트에이치</v>
      </c>
      <c r="P5390" t="str" cm="1">
        <f t="array" ref="P5390">IF( $L5390, TRIM(_xll.IMDP("IR", $G$5&amp;$N5390, $G$6)), "" )</f>
        <v/>
      </c>
      <c r="Q5390" t="b" cm="1">
        <f t="array" ref="Q5390">IF(
    $U$1=1, AND($P5390&lt;&gt;"", $P5390&lt;&gt;"...", $P5390&lt;&gt;"입력오류"),
    IF(
        $U$18=1, AND($P5390&lt;&gt;"", $P5390&lt;&gt;"...", $P5390&lt;&gt;"입력오류", ISNUMBER(FIND(INDEX($T$2:$T$7,$U$1),$P5390))),
        IF(
            $U$17="기타", AND($P5390&lt;&gt;"", $P5390&lt;&gt;"...", $P5390&lt;&gt;"입력오류", NOT(ISNUMBER(FIND($T$21:$T$34,$P5390)))),
            AND($P5390&lt;&gt;"", $P5390&lt;&gt;"...", $P5390&lt;&gt;"입력오류", $T$19=$P5390)
        )
    )
)</f>
        <v>0</v>
      </c>
    </row>
    <row r="5391" spans="9:17">
      <c r="I5391">
        <f t="shared" si="253"/>
        <v>5390</v>
      </c>
      <c r="J5391">
        <f t="shared" si="254"/>
        <v>665</v>
      </c>
      <c r="K5391">
        <f t="shared" si="252"/>
        <v>3</v>
      </c>
      <c r="L5391" t="b">
        <f>COUNTIF($N$2:N5391, N5391)=1</f>
        <v>1</v>
      </c>
      <c r="M5391" s="37">
        <f>IF( $Q5391, MAX($M$1:M5390)+1, 0)</f>
        <v>0</v>
      </c>
      <c r="N5391" t="str" cm="1">
        <f t="array" ref="N5391">INDEX($A$9:$F$1048576, $J5391, $K5391 )</f>
        <v>KH328</v>
      </c>
      <c r="O5391" t="str" cm="1">
        <f t="array" ref="O5391">INDEX($B$9:$F$1048576, $J5391, $K5391 )</f>
        <v>쥐피아이제십칠차</v>
      </c>
      <c r="P5391" t="str" cm="1">
        <f t="array" ref="P5391">IF( $L5391, TRIM(_xll.IMDP("IR", $G$5&amp;$N5391, $G$6)), "" )</f>
        <v/>
      </c>
      <c r="Q5391" t="b" cm="1">
        <f t="array" ref="Q5391">IF(
    $U$1=1, AND($P5391&lt;&gt;"", $P5391&lt;&gt;"...", $P5391&lt;&gt;"입력오류"),
    IF(
        $U$18=1, AND($P5391&lt;&gt;"", $P5391&lt;&gt;"...", $P5391&lt;&gt;"입력오류", ISNUMBER(FIND(INDEX($T$2:$T$7,$U$1),$P5391))),
        IF(
            $U$17="기타", AND($P5391&lt;&gt;"", $P5391&lt;&gt;"...", $P5391&lt;&gt;"입력오류", NOT(ISNUMBER(FIND($T$21:$T$34,$P5391)))),
            AND($P5391&lt;&gt;"", $P5391&lt;&gt;"...", $P5391&lt;&gt;"입력오류", $T$19=$P5391)
        )
    )
)</f>
        <v>0</v>
      </c>
    </row>
    <row r="5392" spans="9:17">
      <c r="I5392">
        <f t="shared" si="253"/>
        <v>5391</v>
      </c>
      <c r="J5392">
        <f t="shared" si="254"/>
        <v>666</v>
      </c>
      <c r="K5392">
        <f t="shared" si="252"/>
        <v>3</v>
      </c>
      <c r="L5392" t="b">
        <f>COUNTIF($N$2:N5392, N5392)=1</f>
        <v>1</v>
      </c>
      <c r="M5392" s="37">
        <f>IF( $Q5392, MAX($M$1:M5391)+1, 0)</f>
        <v>0</v>
      </c>
      <c r="N5392" t="str" cm="1">
        <f t="array" ref="N5392">INDEX($A$9:$F$1048576, $J5392, $K5392 )</f>
        <v>KH329</v>
      </c>
      <c r="O5392" t="str" cm="1">
        <f t="array" ref="O5392">INDEX($B$9:$F$1048576, $J5392, $K5392 )</f>
        <v>케이아이에스대체제십육차</v>
      </c>
      <c r="P5392" t="str" cm="1">
        <f t="array" ref="P5392">IF( $L5392, TRIM(_xll.IMDP("IR", $G$5&amp;$N5392, $G$6)), "" )</f>
        <v/>
      </c>
      <c r="Q5392" t="b" cm="1">
        <f t="array" ref="Q5392">IF(
    $U$1=1, AND($P5392&lt;&gt;"", $P5392&lt;&gt;"...", $P5392&lt;&gt;"입력오류"),
    IF(
        $U$18=1, AND($P5392&lt;&gt;"", $P5392&lt;&gt;"...", $P5392&lt;&gt;"입력오류", ISNUMBER(FIND(INDEX($T$2:$T$7,$U$1),$P5392))),
        IF(
            $U$17="기타", AND($P5392&lt;&gt;"", $P5392&lt;&gt;"...", $P5392&lt;&gt;"입력오류", NOT(ISNUMBER(FIND($T$21:$T$34,$P5392)))),
            AND($P5392&lt;&gt;"", $P5392&lt;&gt;"...", $P5392&lt;&gt;"입력오류", $T$19=$P5392)
        )
    )
)</f>
        <v>0</v>
      </c>
    </row>
    <row r="5393" spans="9:17">
      <c r="I5393">
        <f t="shared" si="253"/>
        <v>5392</v>
      </c>
      <c r="J5393">
        <f t="shared" si="254"/>
        <v>667</v>
      </c>
      <c r="K5393">
        <f t="shared" si="252"/>
        <v>3</v>
      </c>
      <c r="L5393" t="b">
        <f>COUNTIF($N$2:N5393, N5393)=1</f>
        <v>1</v>
      </c>
      <c r="M5393" s="37">
        <f>IF( $Q5393, MAX($M$1:M5392)+1, 0)</f>
        <v>0</v>
      </c>
      <c r="N5393" t="str" cm="1">
        <f t="array" ref="N5393">INDEX($A$9:$F$1048576, $J5393, $K5393 )</f>
        <v>KH341</v>
      </c>
      <c r="O5393" t="str" cm="1">
        <f t="array" ref="O5393">INDEX($B$9:$F$1048576, $J5393, $K5393 )</f>
        <v>뉴스타에이케이제일차</v>
      </c>
      <c r="P5393" t="str" cm="1">
        <f t="array" ref="P5393">IF( $L5393, TRIM(_xll.IMDP("IR", $G$5&amp;$N5393, $G$6)), "" )</f>
        <v/>
      </c>
      <c r="Q5393" t="b" cm="1">
        <f t="array" ref="Q5393">IF(
    $U$1=1, AND($P5393&lt;&gt;"", $P5393&lt;&gt;"...", $P5393&lt;&gt;"입력오류"),
    IF(
        $U$18=1, AND($P5393&lt;&gt;"", $P5393&lt;&gt;"...", $P5393&lt;&gt;"입력오류", ISNUMBER(FIND(INDEX($T$2:$T$7,$U$1),$P5393))),
        IF(
            $U$17="기타", AND($P5393&lt;&gt;"", $P5393&lt;&gt;"...", $P5393&lt;&gt;"입력오류", NOT(ISNUMBER(FIND($T$21:$T$34,$P5393)))),
            AND($P5393&lt;&gt;"", $P5393&lt;&gt;"...", $P5393&lt;&gt;"입력오류", $T$19=$P5393)
        )
    )
)</f>
        <v>0</v>
      </c>
    </row>
    <row r="5394" spans="9:17">
      <c r="I5394">
        <f t="shared" si="253"/>
        <v>5393</v>
      </c>
      <c r="J5394">
        <f t="shared" si="254"/>
        <v>668</v>
      </c>
      <c r="K5394">
        <f t="shared" si="252"/>
        <v>3</v>
      </c>
      <c r="L5394" t="b">
        <f>COUNTIF($N$2:N5394, N5394)=1</f>
        <v>1</v>
      </c>
      <c r="M5394" s="37">
        <f>IF( $Q5394, MAX($M$1:M5393)+1, 0)</f>
        <v>0</v>
      </c>
      <c r="N5394" t="str" cm="1">
        <f t="array" ref="N5394">INDEX($A$9:$F$1048576, $J5394, $K5394 )</f>
        <v>KH352</v>
      </c>
      <c r="O5394" t="str" cm="1">
        <f t="array" ref="O5394">INDEX($B$9:$F$1048576, $J5394, $K5394 )</f>
        <v>뉴마레제팔차</v>
      </c>
      <c r="P5394" t="str" cm="1">
        <f t="array" ref="P5394">IF( $L5394, TRIM(_xll.IMDP("IR", $G$5&amp;$N5394, $G$6)), "" )</f>
        <v/>
      </c>
      <c r="Q5394" t="b" cm="1">
        <f t="array" ref="Q5394">IF(
    $U$1=1, AND($P5394&lt;&gt;"", $P5394&lt;&gt;"...", $P5394&lt;&gt;"입력오류"),
    IF(
        $U$18=1, AND($P5394&lt;&gt;"", $P5394&lt;&gt;"...", $P5394&lt;&gt;"입력오류", ISNUMBER(FIND(INDEX($T$2:$T$7,$U$1),$P5394))),
        IF(
            $U$17="기타", AND($P5394&lt;&gt;"", $P5394&lt;&gt;"...", $P5394&lt;&gt;"입력오류", NOT(ISNUMBER(FIND($T$21:$T$34,$P5394)))),
            AND($P5394&lt;&gt;"", $P5394&lt;&gt;"...", $P5394&lt;&gt;"입력오류", $T$19=$P5394)
        )
    )
)</f>
        <v>0</v>
      </c>
    </row>
    <row r="5395" spans="9:17">
      <c r="I5395">
        <f t="shared" si="253"/>
        <v>5394</v>
      </c>
      <c r="J5395">
        <f t="shared" si="254"/>
        <v>669</v>
      </c>
      <c r="K5395">
        <f t="shared" si="252"/>
        <v>3</v>
      </c>
      <c r="L5395" t="b">
        <f>COUNTIF($N$2:N5395, N5395)=1</f>
        <v>1</v>
      </c>
      <c r="M5395" s="37">
        <f>IF( $Q5395, MAX($M$1:M5394)+1, 0)</f>
        <v>0</v>
      </c>
      <c r="N5395" t="str" cm="1">
        <f t="array" ref="N5395">INDEX($A$9:$F$1048576, $J5395, $K5395 )</f>
        <v>KH354</v>
      </c>
      <c r="O5395" t="str" cm="1">
        <f t="array" ref="O5395">INDEX($B$9:$F$1048576, $J5395, $K5395 )</f>
        <v>에이치와이케이제육차</v>
      </c>
      <c r="P5395" t="str" cm="1">
        <f t="array" ref="P5395">IF( $L5395, TRIM(_xll.IMDP("IR", $G$5&amp;$N5395, $G$6)), "" )</f>
        <v/>
      </c>
      <c r="Q5395" t="b" cm="1">
        <f t="array" ref="Q5395">IF(
    $U$1=1, AND($P5395&lt;&gt;"", $P5395&lt;&gt;"...", $P5395&lt;&gt;"입력오류"),
    IF(
        $U$18=1, AND($P5395&lt;&gt;"", $P5395&lt;&gt;"...", $P5395&lt;&gt;"입력오류", ISNUMBER(FIND(INDEX($T$2:$T$7,$U$1),$P5395))),
        IF(
            $U$17="기타", AND($P5395&lt;&gt;"", $P5395&lt;&gt;"...", $P5395&lt;&gt;"입력오류", NOT(ISNUMBER(FIND($T$21:$T$34,$P5395)))),
            AND($P5395&lt;&gt;"", $P5395&lt;&gt;"...", $P5395&lt;&gt;"입력오류", $T$19=$P5395)
        )
    )
)</f>
        <v>0</v>
      </c>
    </row>
    <row r="5396" spans="9:17">
      <c r="I5396">
        <f t="shared" si="253"/>
        <v>5395</v>
      </c>
      <c r="J5396">
        <f t="shared" si="254"/>
        <v>670</v>
      </c>
      <c r="K5396">
        <f t="shared" si="252"/>
        <v>3</v>
      </c>
      <c r="L5396" t="b">
        <f>COUNTIF($N$2:N5396, N5396)=1</f>
        <v>1</v>
      </c>
      <c r="M5396" s="37">
        <f>IF( $Q5396, MAX($M$1:M5395)+1, 0)</f>
        <v>0</v>
      </c>
      <c r="N5396" t="str" cm="1">
        <f t="array" ref="N5396">INDEX($A$9:$F$1048576, $J5396, $K5396 )</f>
        <v>KH355</v>
      </c>
      <c r="O5396" t="str" cm="1">
        <f t="array" ref="O5396">INDEX($B$9:$F$1048576, $J5396, $K5396 )</f>
        <v>엔와이랜드마크제일차</v>
      </c>
      <c r="P5396" t="str" cm="1">
        <f t="array" ref="P5396">IF( $L5396, TRIM(_xll.IMDP("IR", $G$5&amp;$N5396, $G$6)), "" )</f>
        <v/>
      </c>
      <c r="Q5396" t="b" cm="1">
        <f t="array" ref="Q5396">IF(
    $U$1=1, AND($P5396&lt;&gt;"", $P5396&lt;&gt;"...", $P5396&lt;&gt;"입력오류"),
    IF(
        $U$18=1, AND($P5396&lt;&gt;"", $P5396&lt;&gt;"...", $P5396&lt;&gt;"입력오류", ISNUMBER(FIND(INDEX($T$2:$T$7,$U$1),$P5396))),
        IF(
            $U$17="기타", AND($P5396&lt;&gt;"", $P5396&lt;&gt;"...", $P5396&lt;&gt;"입력오류", NOT(ISNUMBER(FIND($T$21:$T$34,$P5396)))),
            AND($P5396&lt;&gt;"", $P5396&lt;&gt;"...", $P5396&lt;&gt;"입력오류", $T$19=$P5396)
        )
    )
)</f>
        <v>0</v>
      </c>
    </row>
    <row r="5397" spans="9:17">
      <c r="I5397">
        <f t="shared" si="253"/>
        <v>5396</v>
      </c>
      <c r="J5397">
        <f t="shared" si="254"/>
        <v>671</v>
      </c>
      <c r="K5397">
        <f t="shared" si="252"/>
        <v>3</v>
      </c>
      <c r="L5397" t="b">
        <f>COUNTIF($N$2:N5397, N5397)=1</f>
        <v>1</v>
      </c>
      <c r="M5397" s="37">
        <f>IF( $Q5397, MAX($M$1:M5396)+1, 0)</f>
        <v>0</v>
      </c>
      <c r="N5397" t="str" cm="1">
        <f t="array" ref="N5397">INDEX($A$9:$F$1048576, $J5397, $K5397 )</f>
        <v>KH360</v>
      </c>
      <c r="O5397" t="str" cm="1">
        <f t="array" ref="O5397">INDEX($B$9:$F$1048576, $J5397, $K5397 )</f>
        <v>뉴스텔라제팔차</v>
      </c>
      <c r="P5397" t="str" cm="1">
        <f t="array" ref="P5397">IF( $L5397, TRIM(_xll.IMDP("IR", $G$5&amp;$N5397, $G$6)), "" )</f>
        <v/>
      </c>
      <c r="Q5397" t="b" cm="1">
        <f t="array" ref="Q5397">IF(
    $U$1=1, AND($P5397&lt;&gt;"", $P5397&lt;&gt;"...", $P5397&lt;&gt;"입력오류"),
    IF(
        $U$18=1, AND($P5397&lt;&gt;"", $P5397&lt;&gt;"...", $P5397&lt;&gt;"입력오류", ISNUMBER(FIND(INDEX($T$2:$T$7,$U$1),$P5397))),
        IF(
            $U$17="기타", AND($P5397&lt;&gt;"", $P5397&lt;&gt;"...", $P5397&lt;&gt;"입력오류", NOT(ISNUMBER(FIND($T$21:$T$34,$P5397)))),
            AND($P5397&lt;&gt;"", $P5397&lt;&gt;"...", $P5397&lt;&gt;"입력오류", $T$19=$P5397)
        )
    )
)</f>
        <v>0</v>
      </c>
    </row>
    <row r="5398" spans="9:17">
      <c r="I5398">
        <f t="shared" si="253"/>
        <v>5397</v>
      </c>
      <c r="J5398">
        <f t="shared" si="254"/>
        <v>672</v>
      </c>
      <c r="K5398">
        <f t="shared" si="252"/>
        <v>3</v>
      </c>
      <c r="L5398" t="b">
        <f>COUNTIF($N$2:N5398, N5398)=1</f>
        <v>1</v>
      </c>
      <c r="M5398" s="37">
        <f>IF( $Q5398, MAX($M$1:M5397)+1, 0)</f>
        <v>0</v>
      </c>
      <c r="N5398" t="str" cm="1">
        <f t="array" ref="N5398">INDEX($A$9:$F$1048576, $J5398, $K5398 )</f>
        <v>KH364</v>
      </c>
      <c r="O5398" t="str" cm="1">
        <f t="array" ref="O5398">INDEX($B$9:$F$1048576, $J5398, $K5398 )</f>
        <v>에이치아이소래제일차</v>
      </c>
      <c r="P5398" t="str" cm="1">
        <f t="array" ref="P5398">IF( $L5398, TRIM(_xll.IMDP("IR", $G$5&amp;$N5398, $G$6)), "" )</f>
        <v/>
      </c>
      <c r="Q5398" t="b" cm="1">
        <f t="array" ref="Q5398">IF(
    $U$1=1, AND($P5398&lt;&gt;"", $P5398&lt;&gt;"...", $P5398&lt;&gt;"입력오류"),
    IF(
        $U$18=1, AND($P5398&lt;&gt;"", $P5398&lt;&gt;"...", $P5398&lt;&gt;"입력오류", ISNUMBER(FIND(INDEX($T$2:$T$7,$U$1),$P5398))),
        IF(
            $U$17="기타", AND($P5398&lt;&gt;"", $P5398&lt;&gt;"...", $P5398&lt;&gt;"입력오류", NOT(ISNUMBER(FIND($T$21:$T$34,$P5398)))),
            AND($P5398&lt;&gt;"", $P5398&lt;&gt;"...", $P5398&lt;&gt;"입력오류", $T$19=$P5398)
        )
    )
)</f>
        <v>0</v>
      </c>
    </row>
    <row r="5399" spans="9:17">
      <c r="I5399">
        <f t="shared" si="253"/>
        <v>5398</v>
      </c>
      <c r="J5399">
        <f t="shared" si="254"/>
        <v>673</v>
      </c>
      <c r="K5399">
        <f t="shared" si="252"/>
        <v>3</v>
      </c>
      <c r="L5399" t="b">
        <f>COUNTIF($N$2:N5399, N5399)=1</f>
        <v>1</v>
      </c>
      <c r="M5399" s="37">
        <f>IF( $Q5399, MAX($M$1:M5398)+1, 0)</f>
        <v>0</v>
      </c>
      <c r="N5399" t="str" cm="1">
        <f t="array" ref="N5399">INDEX($A$9:$F$1048576, $J5399, $K5399 )</f>
        <v>KH376</v>
      </c>
      <c r="O5399" t="str" cm="1">
        <f t="array" ref="O5399">INDEX($B$9:$F$1048576, $J5399, $K5399 )</f>
        <v>비케이퍼스트제삼차</v>
      </c>
      <c r="P5399" t="str" cm="1">
        <f t="array" ref="P5399">IF( $L5399, TRIM(_xll.IMDP("IR", $G$5&amp;$N5399, $G$6)), "" )</f>
        <v/>
      </c>
      <c r="Q5399" t="b" cm="1">
        <f t="array" ref="Q5399">IF(
    $U$1=1, AND($P5399&lt;&gt;"", $P5399&lt;&gt;"...", $P5399&lt;&gt;"입력오류"),
    IF(
        $U$18=1, AND($P5399&lt;&gt;"", $P5399&lt;&gt;"...", $P5399&lt;&gt;"입력오류", ISNUMBER(FIND(INDEX($T$2:$T$7,$U$1),$P5399))),
        IF(
            $U$17="기타", AND($P5399&lt;&gt;"", $P5399&lt;&gt;"...", $P5399&lt;&gt;"입력오류", NOT(ISNUMBER(FIND($T$21:$T$34,$P5399)))),
            AND($P5399&lt;&gt;"", $P5399&lt;&gt;"...", $P5399&lt;&gt;"입력오류", $T$19=$P5399)
        )
    )
)</f>
        <v>0</v>
      </c>
    </row>
    <row r="5400" spans="9:17">
      <c r="I5400">
        <f t="shared" si="253"/>
        <v>5399</v>
      </c>
      <c r="J5400">
        <f t="shared" si="254"/>
        <v>674</v>
      </c>
      <c r="K5400">
        <f t="shared" si="252"/>
        <v>3</v>
      </c>
      <c r="L5400" t="b">
        <f>COUNTIF($N$2:N5400, N5400)=1</f>
        <v>1</v>
      </c>
      <c r="M5400" s="37">
        <f>IF( $Q5400, MAX($M$1:M5399)+1, 0)</f>
        <v>0</v>
      </c>
      <c r="N5400" t="str" cm="1">
        <f t="array" ref="N5400">INDEX($A$9:$F$1048576, $J5400, $K5400 )</f>
        <v>KH387</v>
      </c>
      <c r="O5400" t="str" cm="1">
        <f t="array" ref="O5400">INDEX($B$9:$F$1048576, $J5400, $K5400 )</f>
        <v>에스브라이트익산</v>
      </c>
      <c r="P5400" t="str" cm="1">
        <f t="array" ref="P5400">IF( $L5400, TRIM(_xll.IMDP("IR", $G$5&amp;$N5400, $G$6)), "" )</f>
        <v/>
      </c>
      <c r="Q5400" t="b" cm="1">
        <f t="array" ref="Q5400">IF(
    $U$1=1, AND($P5400&lt;&gt;"", $P5400&lt;&gt;"...", $P5400&lt;&gt;"입력오류"),
    IF(
        $U$18=1, AND($P5400&lt;&gt;"", $P5400&lt;&gt;"...", $P5400&lt;&gt;"입력오류", ISNUMBER(FIND(INDEX($T$2:$T$7,$U$1),$P5400))),
        IF(
            $U$17="기타", AND($P5400&lt;&gt;"", $P5400&lt;&gt;"...", $P5400&lt;&gt;"입력오류", NOT(ISNUMBER(FIND($T$21:$T$34,$P5400)))),
            AND($P5400&lt;&gt;"", $P5400&lt;&gt;"...", $P5400&lt;&gt;"입력오류", $T$19=$P5400)
        )
    )
)</f>
        <v>0</v>
      </c>
    </row>
    <row r="5401" spans="9:17">
      <c r="I5401">
        <f t="shared" si="253"/>
        <v>5400</v>
      </c>
      <c r="J5401">
        <f t="shared" si="254"/>
        <v>675</v>
      </c>
      <c r="K5401">
        <f t="shared" si="252"/>
        <v>3</v>
      </c>
      <c r="L5401" t="b">
        <f>COUNTIF($N$2:N5401, N5401)=1</f>
        <v>1</v>
      </c>
      <c r="M5401" s="37">
        <f>IF( $Q5401, MAX($M$1:M5400)+1, 0)</f>
        <v>0</v>
      </c>
      <c r="N5401" t="str" cm="1">
        <f t="array" ref="N5401">INDEX($A$9:$F$1048576, $J5401, $K5401 )</f>
        <v>KH390</v>
      </c>
      <c r="O5401" t="str" cm="1">
        <f t="array" ref="O5401">INDEX($B$9:$F$1048576, $J5401, $K5401 )</f>
        <v>엔에이치마곡씨피포</v>
      </c>
      <c r="P5401" t="str" cm="1">
        <f t="array" ref="P5401">IF( $L5401, TRIM(_xll.IMDP("IR", $G$5&amp;$N5401, $G$6)), "" )</f>
        <v/>
      </c>
      <c r="Q5401" t="b" cm="1">
        <f t="array" ref="Q5401">IF(
    $U$1=1, AND($P5401&lt;&gt;"", $P5401&lt;&gt;"...", $P5401&lt;&gt;"입력오류"),
    IF(
        $U$18=1, AND($P5401&lt;&gt;"", $P5401&lt;&gt;"...", $P5401&lt;&gt;"입력오류", ISNUMBER(FIND(INDEX($T$2:$T$7,$U$1),$P5401))),
        IF(
            $U$17="기타", AND($P5401&lt;&gt;"", $P5401&lt;&gt;"...", $P5401&lt;&gt;"입력오류", NOT(ISNUMBER(FIND($T$21:$T$34,$P5401)))),
            AND($P5401&lt;&gt;"", $P5401&lt;&gt;"...", $P5401&lt;&gt;"입력오류", $T$19=$P5401)
        )
    )
)</f>
        <v>0</v>
      </c>
    </row>
    <row r="5402" spans="9:17">
      <c r="I5402">
        <f t="shared" si="253"/>
        <v>5401</v>
      </c>
      <c r="J5402">
        <f t="shared" si="254"/>
        <v>676</v>
      </c>
      <c r="K5402">
        <f t="shared" si="252"/>
        <v>3</v>
      </c>
      <c r="L5402" t="b">
        <f>COUNTIF($N$2:N5402, N5402)=1</f>
        <v>1</v>
      </c>
      <c r="M5402" s="37">
        <f>IF( $Q5402, MAX($M$1:M5401)+1, 0)</f>
        <v>0</v>
      </c>
      <c r="N5402" t="str" cm="1">
        <f t="array" ref="N5402">INDEX($A$9:$F$1048576, $J5402, $K5402 )</f>
        <v>KH391</v>
      </c>
      <c r="O5402" t="str" cm="1">
        <f t="array" ref="O5402">INDEX($B$9:$F$1048576, $J5402, $K5402 )</f>
        <v>지아이비마곡</v>
      </c>
      <c r="P5402" t="str" cm="1">
        <f t="array" ref="P5402">IF( $L5402, TRIM(_xll.IMDP("IR", $G$5&amp;$N5402, $G$6)), "" )</f>
        <v/>
      </c>
      <c r="Q5402" t="b" cm="1">
        <f t="array" ref="Q5402">IF(
    $U$1=1, AND($P5402&lt;&gt;"", $P5402&lt;&gt;"...", $P5402&lt;&gt;"입력오류"),
    IF(
        $U$18=1, AND($P5402&lt;&gt;"", $P5402&lt;&gt;"...", $P5402&lt;&gt;"입력오류", ISNUMBER(FIND(INDEX($T$2:$T$7,$U$1),$P5402))),
        IF(
            $U$17="기타", AND($P5402&lt;&gt;"", $P5402&lt;&gt;"...", $P5402&lt;&gt;"입력오류", NOT(ISNUMBER(FIND($T$21:$T$34,$P5402)))),
            AND($P5402&lt;&gt;"", $P5402&lt;&gt;"...", $P5402&lt;&gt;"입력오류", $T$19=$P5402)
        )
    )
)</f>
        <v>0</v>
      </c>
    </row>
    <row r="5403" spans="9:17">
      <c r="I5403">
        <f t="shared" si="253"/>
        <v>5402</v>
      </c>
      <c r="J5403">
        <f t="shared" si="254"/>
        <v>677</v>
      </c>
      <c r="K5403">
        <f t="shared" si="252"/>
        <v>3</v>
      </c>
      <c r="L5403" t="b">
        <f>COUNTIF($N$2:N5403, N5403)=1</f>
        <v>1</v>
      </c>
      <c r="M5403" s="37">
        <f>IF( $Q5403, MAX($M$1:M5402)+1, 0)</f>
        <v>0</v>
      </c>
      <c r="N5403" t="str" cm="1">
        <f t="array" ref="N5403">INDEX($A$9:$F$1048576, $J5403, $K5403 )</f>
        <v>KH392</v>
      </c>
      <c r="O5403" t="str" cm="1">
        <f t="array" ref="O5403">INDEX($B$9:$F$1048576, $J5403, $K5403 )</f>
        <v>케이비원웨스트제일차</v>
      </c>
      <c r="P5403" t="str" cm="1">
        <f t="array" ref="P5403">IF( $L5403, TRIM(_xll.IMDP("IR", $G$5&amp;$N5403, $G$6)), "" )</f>
        <v/>
      </c>
      <c r="Q5403" t="b" cm="1">
        <f t="array" ref="Q5403">IF(
    $U$1=1, AND($P5403&lt;&gt;"", $P5403&lt;&gt;"...", $P5403&lt;&gt;"입력오류"),
    IF(
        $U$18=1, AND($P5403&lt;&gt;"", $P5403&lt;&gt;"...", $P5403&lt;&gt;"입력오류", ISNUMBER(FIND(INDEX($T$2:$T$7,$U$1),$P5403))),
        IF(
            $U$17="기타", AND($P5403&lt;&gt;"", $P5403&lt;&gt;"...", $P5403&lt;&gt;"입력오류", NOT(ISNUMBER(FIND($T$21:$T$34,$P5403)))),
            AND($P5403&lt;&gt;"", $P5403&lt;&gt;"...", $P5403&lt;&gt;"입력오류", $T$19=$P5403)
        )
    )
)</f>
        <v>0</v>
      </c>
    </row>
    <row r="5404" spans="9:17">
      <c r="I5404">
        <f t="shared" si="253"/>
        <v>5403</v>
      </c>
      <c r="J5404">
        <f t="shared" si="254"/>
        <v>678</v>
      </c>
      <c r="K5404">
        <f t="shared" si="252"/>
        <v>3</v>
      </c>
      <c r="L5404" t="b">
        <f>COUNTIF($N$2:N5404, N5404)=1</f>
        <v>1</v>
      </c>
      <c r="M5404" s="37">
        <f>IF( $Q5404, MAX($M$1:M5403)+1, 0)</f>
        <v>0</v>
      </c>
      <c r="N5404" t="str" cm="1">
        <f t="array" ref="N5404">INDEX($A$9:$F$1048576, $J5404, $K5404 )</f>
        <v>KH393</v>
      </c>
      <c r="O5404" t="str" cm="1">
        <f t="array" ref="O5404">INDEX($B$9:$F$1048576, $J5404, $K5404 )</f>
        <v>아이비케이원웨스트제일차</v>
      </c>
      <c r="P5404" t="str" cm="1">
        <f t="array" ref="P5404">IF( $L5404, TRIM(_xll.IMDP("IR", $G$5&amp;$N5404, $G$6)), "" )</f>
        <v/>
      </c>
      <c r="Q5404" t="b" cm="1">
        <f t="array" ref="Q5404">IF(
    $U$1=1, AND($P5404&lt;&gt;"", $P5404&lt;&gt;"...", $P5404&lt;&gt;"입력오류"),
    IF(
        $U$18=1, AND($P5404&lt;&gt;"", $P5404&lt;&gt;"...", $P5404&lt;&gt;"입력오류", ISNUMBER(FIND(INDEX($T$2:$T$7,$U$1),$P5404))),
        IF(
            $U$17="기타", AND($P5404&lt;&gt;"", $P5404&lt;&gt;"...", $P5404&lt;&gt;"입력오류", NOT(ISNUMBER(FIND($T$21:$T$34,$P5404)))),
            AND($P5404&lt;&gt;"", $P5404&lt;&gt;"...", $P5404&lt;&gt;"입력오류", $T$19=$P5404)
        )
    )
)</f>
        <v>0</v>
      </c>
    </row>
    <row r="5405" spans="9:17">
      <c r="I5405">
        <f t="shared" si="253"/>
        <v>5404</v>
      </c>
      <c r="J5405">
        <f t="shared" si="254"/>
        <v>679</v>
      </c>
      <c r="K5405">
        <f t="shared" si="252"/>
        <v>3</v>
      </c>
      <c r="L5405" t="b">
        <f>COUNTIF($N$2:N5405, N5405)=1</f>
        <v>1</v>
      </c>
      <c r="M5405" s="37">
        <f>IF( $Q5405, MAX($M$1:M5404)+1, 0)</f>
        <v>0</v>
      </c>
      <c r="N5405" t="str" cm="1">
        <f t="array" ref="N5405">INDEX($A$9:$F$1048576, $J5405, $K5405 )</f>
        <v>KH399</v>
      </c>
      <c r="O5405" t="str" cm="1">
        <f t="array" ref="O5405">INDEX($B$9:$F$1048576, $J5405, $K5405 )</f>
        <v>기은센대덕제일차</v>
      </c>
      <c r="P5405" t="str" cm="1">
        <f t="array" ref="P5405">IF( $L5405, TRIM(_xll.IMDP("IR", $G$5&amp;$N5405, $G$6)), "" )</f>
        <v/>
      </c>
      <c r="Q5405" t="b" cm="1">
        <f t="array" ref="Q5405">IF(
    $U$1=1, AND($P5405&lt;&gt;"", $P5405&lt;&gt;"...", $P5405&lt;&gt;"입력오류"),
    IF(
        $U$18=1, AND($P5405&lt;&gt;"", $P5405&lt;&gt;"...", $P5405&lt;&gt;"입력오류", ISNUMBER(FIND(INDEX($T$2:$T$7,$U$1),$P5405))),
        IF(
            $U$17="기타", AND($P5405&lt;&gt;"", $P5405&lt;&gt;"...", $P5405&lt;&gt;"입력오류", NOT(ISNUMBER(FIND($T$21:$T$34,$P5405)))),
            AND($P5405&lt;&gt;"", $P5405&lt;&gt;"...", $P5405&lt;&gt;"입력오류", $T$19=$P5405)
        )
    )
)</f>
        <v>0</v>
      </c>
    </row>
    <row r="5406" spans="9:17">
      <c r="I5406">
        <f t="shared" si="253"/>
        <v>5405</v>
      </c>
      <c r="J5406">
        <f t="shared" si="254"/>
        <v>680</v>
      </c>
      <c r="K5406">
        <f t="shared" si="252"/>
        <v>3</v>
      </c>
      <c r="L5406" t="b">
        <f>COUNTIF($N$2:N5406, N5406)=1</f>
        <v>1</v>
      </c>
      <c r="M5406" s="37">
        <f>IF( $Q5406, MAX($M$1:M5405)+1, 0)</f>
        <v>0</v>
      </c>
      <c r="N5406" t="str" cm="1">
        <f t="array" ref="N5406">INDEX($A$9:$F$1048576, $J5406, $K5406 )</f>
        <v>KH406</v>
      </c>
      <c r="O5406" t="str" cm="1">
        <f t="array" ref="O5406">INDEX($B$9:$F$1048576, $J5406, $K5406 )</f>
        <v>글로에스수서제이차</v>
      </c>
      <c r="P5406" t="str" cm="1">
        <f t="array" ref="P5406">IF( $L5406, TRIM(_xll.IMDP("IR", $G$5&amp;$N5406, $G$6)), "" )</f>
        <v/>
      </c>
      <c r="Q5406" t="b" cm="1">
        <f t="array" ref="Q5406">IF(
    $U$1=1, AND($P5406&lt;&gt;"", $P5406&lt;&gt;"...", $P5406&lt;&gt;"입력오류"),
    IF(
        $U$18=1, AND($P5406&lt;&gt;"", $P5406&lt;&gt;"...", $P5406&lt;&gt;"입력오류", ISNUMBER(FIND(INDEX($T$2:$T$7,$U$1),$P5406))),
        IF(
            $U$17="기타", AND($P5406&lt;&gt;"", $P5406&lt;&gt;"...", $P5406&lt;&gt;"입력오류", NOT(ISNUMBER(FIND($T$21:$T$34,$P5406)))),
            AND($P5406&lt;&gt;"", $P5406&lt;&gt;"...", $P5406&lt;&gt;"입력오류", $T$19=$P5406)
        )
    )
)</f>
        <v>0</v>
      </c>
    </row>
    <row r="5407" spans="9:17">
      <c r="I5407">
        <f t="shared" si="253"/>
        <v>5406</v>
      </c>
      <c r="J5407">
        <f t="shared" si="254"/>
        <v>681</v>
      </c>
      <c r="K5407">
        <f t="shared" si="252"/>
        <v>3</v>
      </c>
      <c r="L5407" t="b">
        <f>COUNTIF($N$2:N5407, N5407)=1</f>
        <v>1</v>
      </c>
      <c r="M5407" s="37">
        <f>IF( $Q5407, MAX($M$1:M5406)+1, 0)</f>
        <v>0</v>
      </c>
      <c r="N5407" t="str" cm="1">
        <f t="array" ref="N5407">INDEX($A$9:$F$1048576, $J5407, $K5407 )</f>
        <v>KH410</v>
      </c>
      <c r="O5407" t="str" cm="1">
        <f t="array" ref="O5407">INDEX($B$9:$F$1048576, $J5407, $K5407 )</f>
        <v>에스타이거제주</v>
      </c>
      <c r="P5407" t="str" cm="1">
        <f t="array" ref="P5407">IF( $L5407, TRIM(_xll.IMDP("IR", $G$5&amp;$N5407, $G$6)), "" )</f>
        <v/>
      </c>
      <c r="Q5407" t="b" cm="1">
        <f t="array" ref="Q5407">IF(
    $U$1=1, AND($P5407&lt;&gt;"", $P5407&lt;&gt;"...", $P5407&lt;&gt;"입력오류"),
    IF(
        $U$18=1, AND($P5407&lt;&gt;"", $P5407&lt;&gt;"...", $P5407&lt;&gt;"입력오류", ISNUMBER(FIND(INDEX($T$2:$T$7,$U$1),$P5407))),
        IF(
            $U$17="기타", AND($P5407&lt;&gt;"", $P5407&lt;&gt;"...", $P5407&lt;&gt;"입력오류", NOT(ISNUMBER(FIND($T$21:$T$34,$P5407)))),
            AND($P5407&lt;&gt;"", $P5407&lt;&gt;"...", $P5407&lt;&gt;"입력오류", $T$19=$P5407)
        )
    )
)</f>
        <v>0</v>
      </c>
    </row>
    <row r="5408" spans="9:17">
      <c r="I5408">
        <f t="shared" si="253"/>
        <v>5407</v>
      </c>
      <c r="J5408">
        <f t="shared" si="254"/>
        <v>682</v>
      </c>
      <c r="K5408">
        <f t="shared" si="252"/>
        <v>3</v>
      </c>
      <c r="L5408" t="b">
        <f>COUNTIF($N$2:N5408, N5408)=1</f>
        <v>1</v>
      </c>
      <c r="M5408" s="37">
        <f>IF( $Q5408, MAX($M$1:M5407)+1, 0)</f>
        <v>0</v>
      </c>
      <c r="N5408" t="str" cm="1">
        <f t="array" ref="N5408">INDEX($A$9:$F$1048576, $J5408, $K5408 )</f>
        <v>KH414</v>
      </c>
      <c r="O5408" t="str" cm="1">
        <f t="array" ref="O5408">INDEX($B$9:$F$1048576, $J5408, $K5408 )</f>
        <v>리모네스사보</v>
      </c>
      <c r="P5408" t="str" cm="1">
        <f t="array" ref="P5408">IF( $L5408, TRIM(_xll.IMDP("IR", $G$5&amp;$N5408, $G$6)), "" )</f>
        <v/>
      </c>
      <c r="Q5408" t="b" cm="1">
        <f t="array" ref="Q5408">IF(
    $U$1=1, AND($P5408&lt;&gt;"", $P5408&lt;&gt;"...", $P5408&lt;&gt;"입력오류"),
    IF(
        $U$18=1, AND($P5408&lt;&gt;"", $P5408&lt;&gt;"...", $P5408&lt;&gt;"입력오류", ISNUMBER(FIND(INDEX($T$2:$T$7,$U$1),$P5408))),
        IF(
            $U$17="기타", AND($P5408&lt;&gt;"", $P5408&lt;&gt;"...", $P5408&lt;&gt;"입력오류", NOT(ISNUMBER(FIND($T$21:$T$34,$P5408)))),
            AND($P5408&lt;&gt;"", $P5408&lt;&gt;"...", $P5408&lt;&gt;"입력오류", $T$19=$P5408)
        )
    )
)</f>
        <v>0</v>
      </c>
    </row>
    <row r="5409" spans="9:17">
      <c r="I5409">
        <f t="shared" si="253"/>
        <v>5408</v>
      </c>
      <c r="J5409">
        <f t="shared" si="254"/>
        <v>683</v>
      </c>
      <c r="K5409">
        <f t="shared" si="252"/>
        <v>3</v>
      </c>
      <c r="L5409" t="b">
        <f>COUNTIF($N$2:N5409, N5409)=1</f>
        <v>1</v>
      </c>
      <c r="M5409" s="37">
        <f>IF( $Q5409, MAX($M$1:M5408)+1, 0)</f>
        <v>0</v>
      </c>
      <c r="N5409" t="str" cm="1">
        <f t="array" ref="N5409">INDEX($A$9:$F$1048576, $J5409, $K5409 )</f>
        <v>KH415</v>
      </c>
      <c r="O5409" t="str" cm="1">
        <f t="array" ref="O5409">INDEX($B$9:$F$1048576, $J5409, $K5409 )</f>
        <v>베스트수정제삼차</v>
      </c>
      <c r="P5409" t="str" cm="1">
        <f t="array" ref="P5409">IF( $L5409, TRIM(_xll.IMDP("IR", $G$5&amp;$N5409, $G$6)), "" )</f>
        <v/>
      </c>
      <c r="Q5409" t="b" cm="1">
        <f t="array" ref="Q5409">IF(
    $U$1=1, AND($P5409&lt;&gt;"", $P5409&lt;&gt;"...", $P5409&lt;&gt;"입력오류"),
    IF(
        $U$18=1, AND($P5409&lt;&gt;"", $P5409&lt;&gt;"...", $P5409&lt;&gt;"입력오류", ISNUMBER(FIND(INDEX($T$2:$T$7,$U$1),$P5409))),
        IF(
            $U$17="기타", AND($P5409&lt;&gt;"", $P5409&lt;&gt;"...", $P5409&lt;&gt;"입력오류", NOT(ISNUMBER(FIND($T$21:$T$34,$P5409)))),
            AND($P5409&lt;&gt;"", $P5409&lt;&gt;"...", $P5409&lt;&gt;"입력오류", $T$19=$P5409)
        )
    )
)</f>
        <v>0</v>
      </c>
    </row>
    <row r="5410" spans="9:17">
      <c r="I5410">
        <f t="shared" si="253"/>
        <v>5409</v>
      </c>
      <c r="J5410">
        <f t="shared" si="254"/>
        <v>684</v>
      </c>
      <c r="K5410">
        <f t="shared" si="252"/>
        <v>3</v>
      </c>
      <c r="L5410" t="b">
        <f>COUNTIF($N$2:N5410, N5410)=1</f>
        <v>1</v>
      </c>
      <c r="M5410" s="37">
        <f>IF( $Q5410, MAX($M$1:M5409)+1, 0)</f>
        <v>0</v>
      </c>
      <c r="N5410" t="str" cm="1">
        <f t="array" ref="N5410">INDEX($A$9:$F$1048576, $J5410, $K5410 )</f>
        <v>KH424</v>
      </c>
      <c r="O5410" t="str" cm="1">
        <f t="array" ref="O5410">INDEX($B$9:$F$1048576, $J5410, $K5410 )</f>
        <v>글로에스하남</v>
      </c>
      <c r="P5410" t="str" cm="1">
        <f t="array" ref="P5410">IF( $L5410, TRIM(_xll.IMDP("IR", $G$5&amp;$N5410, $G$6)), "" )</f>
        <v/>
      </c>
      <c r="Q5410" t="b" cm="1">
        <f t="array" ref="Q5410">IF(
    $U$1=1, AND($P5410&lt;&gt;"", $P5410&lt;&gt;"...", $P5410&lt;&gt;"입력오류"),
    IF(
        $U$18=1, AND($P5410&lt;&gt;"", $P5410&lt;&gt;"...", $P5410&lt;&gt;"입력오류", ISNUMBER(FIND(INDEX($T$2:$T$7,$U$1),$P5410))),
        IF(
            $U$17="기타", AND($P5410&lt;&gt;"", $P5410&lt;&gt;"...", $P5410&lt;&gt;"입력오류", NOT(ISNUMBER(FIND($T$21:$T$34,$P5410)))),
            AND($P5410&lt;&gt;"", $P5410&lt;&gt;"...", $P5410&lt;&gt;"입력오류", $T$19=$P5410)
        )
    )
)</f>
        <v>0</v>
      </c>
    </row>
    <row r="5411" spans="9:17">
      <c r="I5411">
        <f t="shared" si="253"/>
        <v>5410</v>
      </c>
      <c r="J5411">
        <f t="shared" si="254"/>
        <v>685</v>
      </c>
      <c r="K5411">
        <f t="shared" si="252"/>
        <v>3</v>
      </c>
      <c r="L5411" t="b">
        <f>COUNTIF($N$2:N5411, N5411)=1</f>
        <v>1</v>
      </c>
      <c r="M5411" s="37">
        <f>IF( $Q5411, MAX($M$1:M5410)+1, 0)</f>
        <v>0</v>
      </c>
      <c r="N5411" t="str" cm="1">
        <f t="array" ref="N5411">INDEX($A$9:$F$1048576, $J5411, $K5411 )</f>
        <v>KH428</v>
      </c>
      <c r="O5411" t="str" cm="1">
        <f t="array" ref="O5411">INDEX($B$9:$F$1048576, $J5411, $K5411 )</f>
        <v>비티비천안옥천</v>
      </c>
      <c r="P5411" t="str" cm="1">
        <f t="array" ref="P5411">IF( $L5411, TRIM(_xll.IMDP("IR", $G$5&amp;$N5411, $G$6)), "" )</f>
        <v/>
      </c>
      <c r="Q5411" t="b" cm="1">
        <f t="array" ref="Q5411">IF(
    $U$1=1, AND($P5411&lt;&gt;"", $P5411&lt;&gt;"...", $P5411&lt;&gt;"입력오류"),
    IF(
        $U$18=1, AND($P5411&lt;&gt;"", $P5411&lt;&gt;"...", $P5411&lt;&gt;"입력오류", ISNUMBER(FIND(INDEX($T$2:$T$7,$U$1),$P5411))),
        IF(
            $U$17="기타", AND($P5411&lt;&gt;"", $P5411&lt;&gt;"...", $P5411&lt;&gt;"입력오류", NOT(ISNUMBER(FIND($T$21:$T$34,$P5411)))),
            AND($P5411&lt;&gt;"", $P5411&lt;&gt;"...", $P5411&lt;&gt;"입력오류", $T$19=$P5411)
        )
    )
)</f>
        <v>0</v>
      </c>
    </row>
    <row r="5412" spans="9:17">
      <c r="I5412">
        <f t="shared" si="253"/>
        <v>5411</v>
      </c>
      <c r="J5412">
        <f t="shared" si="254"/>
        <v>686</v>
      </c>
      <c r="K5412">
        <f t="shared" si="252"/>
        <v>3</v>
      </c>
      <c r="L5412" t="b">
        <f>COUNTIF($N$2:N5412, N5412)=1</f>
        <v>1</v>
      </c>
      <c r="M5412" s="37">
        <f>IF( $Q5412, MAX($M$1:M5411)+1, 0)</f>
        <v>0</v>
      </c>
      <c r="N5412" t="str" cm="1">
        <f t="array" ref="N5412">INDEX($A$9:$F$1048576, $J5412, $K5412 )</f>
        <v>KH430</v>
      </c>
      <c r="O5412" t="str" cm="1">
        <f t="array" ref="O5412">INDEX($B$9:$F$1048576, $J5412, $K5412 )</f>
        <v>스테이밸란디</v>
      </c>
      <c r="P5412" t="str" cm="1">
        <f t="array" ref="P5412">IF( $L5412, TRIM(_xll.IMDP("IR", $G$5&amp;$N5412, $G$6)), "" )</f>
        <v/>
      </c>
      <c r="Q5412" t="b" cm="1">
        <f t="array" ref="Q5412">IF(
    $U$1=1, AND($P5412&lt;&gt;"", $P5412&lt;&gt;"...", $P5412&lt;&gt;"입력오류"),
    IF(
        $U$18=1, AND($P5412&lt;&gt;"", $P5412&lt;&gt;"...", $P5412&lt;&gt;"입력오류", ISNUMBER(FIND(INDEX($T$2:$T$7,$U$1),$P5412))),
        IF(
            $U$17="기타", AND($P5412&lt;&gt;"", $P5412&lt;&gt;"...", $P5412&lt;&gt;"입력오류", NOT(ISNUMBER(FIND($T$21:$T$34,$P5412)))),
            AND($P5412&lt;&gt;"", $P5412&lt;&gt;"...", $P5412&lt;&gt;"입력오류", $T$19=$P5412)
        )
    )
)</f>
        <v>0</v>
      </c>
    </row>
    <row r="5413" spans="9:17">
      <c r="I5413">
        <f t="shared" si="253"/>
        <v>5412</v>
      </c>
      <c r="J5413">
        <f t="shared" si="254"/>
        <v>687</v>
      </c>
      <c r="K5413">
        <f t="shared" si="252"/>
        <v>3</v>
      </c>
      <c r="L5413" t="b">
        <f>COUNTIF($N$2:N5413, N5413)=1</f>
        <v>1</v>
      </c>
      <c r="M5413" s="37">
        <f>IF( $Q5413, MAX($M$1:M5412)+1, 0)</f>
        <v>0</v>
      </c>
      <c r="N5413" t="str" cm="1">
        <f t="array" ref="N5413">INDEX($A$9:$F$1048576, $J5413, $K5413 )</f>
        <v>KH432</v>
      </c>
      <c r="O5413" t="str" cm="1">
        <f t="array" ref="O5413">INDEX($B$9:$F$1048576, $J5413, $K5413 )</f>
        <v>지아이비사하</v>
      </c>
      <c r="P5413" t="str" cm="1">
        <f t="array" ref="P5413">IF( $L5413, TRIM(_xll.IMDP("IR", $G$5&amp;$N5413, $G$6)), "" )</f>
        <v/>
      </c>
      <c r="Q5413" t="b" cm="1">
        <f t="array" ref="Q5413">IF(
    $U$1=1, AND($P5413&lt;&gt;"", $P5413&lt;&gt;"...", $P5413&lt;&gt;"입력오류"),
    IF(
        $U$18=1, AND($P5413&lt;&gt;"", $P5413&lt;&gt;"...", $P5413&lt;&gt;"입력오류", ISNUMBER(FIND(INDEX($T$2:$T$7,$U$1),$P5413))),
        IF(
            $U$17="기타", AND($P5413&lt;&gt;"", $P5413&lt;&gt;"...", $P5413&lt;&gt;"입력오류", NOT(ISNUMBER(FIND($T$21:$T$34,$P5413)))),
            AND($P5413&lt;&gt;"", $P5413&lt;&gt;"...", $P5413&lt;&gt;"입력오류", $T$19=$P5413)
        )
    )
)</f>
        <v>0</v>
      </c>
    </row>
    <row r="5414" spans="9:17">
      <c r="I5414">
        <f t="shared" si="253"/>
        <v>5413</v>
      </c>
      <c r="J5414">
        <f t="shared" si="254"/>
        <v>688</v>
      </c>
      <c r="K5414">
        <f t="shared" si="252"/>
        <v>3</v>
      </c>
      <c r="L5414" t="b">
        <f>COUNTIF($N$2:N5414, N5414)=1</f>
        <v>1</v>
      </c>
      <c r="M5414" s="37">
        <f>IF( $Q5414, MAX($M$1:M5413)+1, 0)</f>
        <v>0</v>
      </c>
      <c r="N5414" t="str" cm="1">
        <f t="array" ref="N5414">INDEX($A$9:$F$1048576, $J5414, $K5414 )</f>
        <v>KH434</v>
      </c>
      <c r="O5414" t="str" cm="1">
        <f t="array" ref="O5414">INDEX($B$9:$F$1048576, $J5414, $K5414 )</f>
        <v>엠에스에이치엠지제일차</v>
      </c>
      <c r="P5414" t="str" cm="1">
        <f t="array" ref="P5414">IF( $L5414, TRIM(_xll.IMDP("IR", $G$5&amp;$N5414, $G$6)), "" )</f>
        <v/>
      </c>
      <c r="Q5414" t="b" cm="1">
        <f t="array" ref="Q5414">IF(
    $U$1=1, AND($P5414&lt;&gt;"", $P5414&lt;&gt;"...", $P5414&lt;&gt;"입력오류"),
    IF(
        $U$18=1, AND($P5414&lt;&gt;"", $P5414&lt;&gt;"...", $P5414&lt;&gt;"입력오류", ISNUMBER(FIND(INDEX($T$2:$T$7,$U$1),$P5414))),
        IF(
            $U$17="기타", AND($P5414&lt;&gt;"", $P5414&lt;&gt;"...", $P5414&lt;&gt;"입력오류", NOT(ISNUMBER(FIND($T$21:$T$34,$P5414)))),
            AND($P5414&lt;&gt;"", $P5414&lt;&gt;"...", $P5414&lt;&gt;"입력오류", $T$19=$P5414)
        )
    )
)</f>
        <v>0</v>
      </c>
    </row>
    <row r="5415" spans="9:17">
      <c r="I5415">
        <f t="shared" si="253"/>
        <v>5414</v>
      </c>
      <c r="J5415">
        <f t="shared" si="254"/>
        <v>689</v>
      </c>
      <c r="K5415">
        <f t="shared" si="252"/>
        <v>3</v>
      </c>
      <c r="L5415" t="b">
        <f>COUNTIF($N$2:N5415, N5415)=1</f>
        <v>1</v>
      </c>
      <c r="M5415" s="37">
        <f>IF( $Q5415, MAX($M$1:M5414)+1, 0)</f>
        <v>0</v>
      </c>
      <c r="N5415" t="str" cm="1">
        <f t="array" ref="N5415">INDEX($A$9:$F$1048576, $J5415, $K5415 )</f>
        <v>KH436</v>
      </c>
      <c r="O5415" t="str" cm="1">
        <f t="array" ref="O5415">INDEX($B$9:$F$1048576, $J5415, $K5415 )</f>
        <v>에스엔프로젝트제일차</v>
      </c>
      <c r="P5415" t="str" cm="1">
        <f t="array" ref="P5415">IF( $L5415, TRIM(_xll.IMDP("IR", $G$5&amp;$N5415, $G$6)), "" )</f>
        <v/>
      </c>
      <c r="Q5415" t="b" cm="1">
        <f t="array" ref="Q5415">IF(
    $U$1=1, AND($P5415&lt;&gt;"", $P5415&lt;&gt;"...", $P5415&lt;&gt;"입력오류"),
    IF(
        $U$18=1, AND($P5415&lt;&gt;"", $P5415&lt;&gt;"...", $P5415&lt;&gt;"입력오류", ISNUMBER(FIND(INDEX($T$2:$T$7,$U$1),$P5415))),
        IF(
            $U$17="기타", AND($P5415&lt;&gt;"", $P5415&lt;&gt;"...", $P5415&lt;&gt;"입력오류", NOT(ISNUMBER(FIND($T$21:$T$34,$P5415)))),
            AND($P5415&lt;&gt;"", $P5415&lt;&gt;"...", $P5415&lt;&gt;"입력오류", $T$19=$P5415)
        )
    )
)</f>
        <v>0</v>
      </c>
    </row>
    <row r="5416" spans="9:17">
      <c r="I5416">
        <f t="shared" si="253"/>
        <v>5415</v>
      </c>
      <c r="J5416">
        <f t="shared" si="254"/>
        <v>690</v>
      </c>
      <c r="K5416">
        <f t="shared" si="252"/>
        <v>3</v>
      </c>
      <c r="L5416" t="b">
        <f>COUNTIF($N$2:N5416, N5416)=1</f>
        <v>1</v>
      </c>
      <c r="M5416" s="37">
        <f>IF( $Q5416, MAX($M$1:M5415)+1, 0)</f>
        <v>0</v>
      </c>
      <c r="N5416" t="str" cm="1">
        <f t="array" ref="N5416">INDEX($A$9:$F$1048576, $J5416, $K5416 )</f>
        <v>KH444</v>
      </c>
      <c r="O5416" t="str" cm="1">
        <f t="array" ref="O5416">INDEX($B$9:$F$1048576, $J5416, $K5416 )</f>
        <v>컨시드제이차</v>
      </c>
      <c r="P5416" t="str" cm="1">
        <f t="array" ref="P5416">IF( $L5416, TRIM(_xll.IMDP("IR", $G$5&amp;$N5416, $G$6)), "" )</f>
        <v/>
      </c>
      <c r="Q5416" t="b" cm="1">
        <f t="array" ref="Q5416">IF(
    $U$1=1, AND($P5416&lt;&gt;"", $P5416&lt;&gt;"...", $P5416&lt;&gt;"입력오류"),
    IF(
        $U$18=1, AND($P5416&lt;&gt;"", $P5416&lt;&gt;"...", $P5416&lt;&gt;"입력오류", ISNUMBER(FIND(INDEX($T$2:$T$7,$U$1),$P5416))),
        IF(
            $U$17="기타", AND($P5416&lt;&gt;"", $P5416&lt;&gt;"...", $P5416&lt;&gt;"입력오류", NOT(ISNUMBER(FIND($T$21:$T$34,$P5416)))),
            AND($P5416&lt;&gt;"", $P5416&lt;&gt;"...", $P5416&lt;&gt;"입력오류", $T$19=$P5416)
        )
    )
)</f>
        <v>0</v>
      </c>
    </row>
    <row r="5417" spans="9:17">
      <c r="I5417">
        <f t="shared" si="253"/>
        <v>5416</v>
      </c>
      <c r="J5417">
        <f t="shared" si="254"/>
        <v>691</v>
      </c>
      <c r="K5417">
        <f t="shared" si="252"/>
        <v>3</v>
      </c>
      <c r="L5417" t="b">
        <f>COUNTIF($N$2:N5417, N5417)=1</f>
        <v>1</v>
      </c>
      <c r="M5417" s="37">
        <f>IF( $Q5417, MAX($M$1:M5416)+1, 0)</f>
        <v>0</v>
      </c>
      <c r="N5417" t="str" cm="1">
        <f t="array" ref="N5417">INDEX($A$9:$F$1048576, $J5417, $K5417 )</f>
        <v>KH448</v>
      </c>
      <c r="O5417" t="str" cm="1">
        <f t="array" ref="O5417">INDEX($B$9:$F$1048576, $J5417, $K5417 )</f>
        <v>제이티망포제일차</v>
      </c>
      <c r="P5417" t="str" cm="1">
        <f t="array" ref="P5417">IF( $L5417, TRIM(_xll.IMDP("IR", $G$5&amp;$N5417, $G$6)), "" )</f>
        <v/>
      </c>
      <c r="Q5417" t="b" cm="1">
        <f t="array" ref="Q5417">IF(
    $U$1=1, AND($P5417&lt;&gt;"", $P5417&lt;&gt;"...", $P5417&lt;&gt;"입력오류"),
    IF(
        $U$18=1, AND($P5417&lt;&gt;"", $P5417&lt;&gt;"...", $P5417&lt;&gt;"입력오류", ISNUMBER(FIND(INDEX($T$2:$T$7,$U$1),$P5417))),
        IF(
            $U$17="기타", AND($P5417&lt;&gt;"", $P5417&lt;&gt;"...", $P5417&lt;&gt;"입력오류", NOT(ISNUMBER(FIND($T$21:$T$34,$P5417)))),
            AND($P5417&lt;&gt;"", $P5417&lt;&gt;"...", $P5417&lt;&gt;"입력오류", $T$19=$P5417)
        )
    )
)</f>
        <v>0</v>
      </c>
    </row>
    <row r="5418" spans="9:17">
      <c r="I5418">
        <f t="shared" si="253"/>
        <v>5417</v>
      </c>
      <c r="J5418">
        <f t="shared" si="254"/>
        <v>692</v>
      </c>
      <c r="K5418">
        <f t="shared" si="252"/>
        <v>3</v>
      </c>
      <c r="L5418" t="b">
        <f>COUNTIF($N$2:N5418, N5418)=1</f>
        <v>1</v>
      </c>
      <c r="M5418" s="37">
        <f>IF( $Q5418, MAX($M$1:M5417)+1, 0)</f>
        <v>0</v>
      </c>
      <c r="N5418" t="str" cm="1">
        <f t="array" ref="N5418">INDEX($A$9:$F$1048576, $J5418, $K5418 )</f>
        <v>KH449</v>
      </c>
      <c r="O5418" t="str" cm="1">
        <f t="array" ref="O5418">INDEX($B$9:$F$1048576, $J5418, $K5418 )</f>
        <v>지아이비문정</v>
      </c>
      <c r="P5418" t="str" cm="1">
        <f t="array" ref="P5418">IF( $L5418, TRIM(_xll.IMDP("IR", $G$5&amp;$N5418, $G$6)), "" )</f>
        <v/>
      </c>
      <c r="Q5418" t="b" cm="1">
        <f t="array" ref="Q5418">IF(
    $U$1=1, AND($P5418&lt;&gt;"", $P5418&lt;&gt;"...", $P5418&lt;&gt;"입력오류"),
    IF(
        $U$18=1, AND($P5418&lt;&gt;"", $P5418&lt;&gt;"...", $P5418&lt;&gt;"입력오류", ISNUMBER(FIND(INDEX($T$2:$T$7,$U$1),$P5418))),
        IF(
            $U$17="기타", AND($P5418&lt;&gt;"", $P5418&lt;&gt;"...", $P5418&lt;&gt;"입력오류", NOT(ISNUMBER(FIND($T$21:$T$34,$P5418)))),
            AND($P5418&lt;&gt;"", $P5418&lt;&gt;"...", $P5418&lt;&gt;"입력오류", $T$19=$P5418)
        )
    )
)</f>
        <v>0</v>
      </c>
    </row>
    <row r="5419" spans="9:17">
      <c r="I5419">
        <f t="shared" si="253"/>
        <v>5418</v>
      </c>
      <c r="J5419">
        <f t="shared" si="254"/>
        <v>693</v>
      </c>
      <c r="K5419">
        <f t="shared" si="252"/>
        <v>3</v>
      </c>
      <c r="L5419" t="b">
        <f>COUNTIF($N$2:N5419, N5419)=1</f>
        <v>1</v>
      </c>
      <c r="M5419" s="37">
        <f>IF( $Q5419, MAX($M$1:M5418)+1, 0)</f>
        <v>0</v>
      </c>
      <c r="N5419" t="str" cm="1">
        <f t="array" ref="N5419">INDEX($A$9:$F$1048576, $J5419, $K5419 )</f>
        <v>KH453</v>
      </c>
      <c r="O5419" t="str" cm="1">
        <f t="array" ref="O5419">INDEX($B$9:$F$1048576, $J5419, $K5419 )</f>
        <v>씨엠더화이트제사차</v>
      </c>
      <c r="P5419" t="str" cm="1">
        <f t="array" ref="P5419">IF( $L5419, TRIM(_xll.IMDP("IR", $G$5&amp;$N5419, $G$6)), "" )</f>
        <v/>
      </c>
      <c r="Q5419" t="b" cm="1">
        <f t="array" ref="Q5419">IF(
    $U$1=1, AND($P5419&lt;&gt;"", $P5419&lt;&gt;"...", $P5419&lt;&gt;"입력오류"),
    IF(
        $U$18=1, AND($P5419&lt;&gt;"", $P5419&lt;&gt;"...", $P5419&lt;&gt;"입력오류", ISNUMBER(FIND(INDEX($T$2:$T$7,$U$1),$P5419))),
        IF(
            $U$17="기타", AND($P5419&lt;&gt;"", $P5419&lt;&gt;"...", $P5419&lt;&gt;"입력오류", NOT(ISNUMBER(FIND($T$21:$T$34,$P5419)))),
            AND($P5419&lt;&gt;"", $P5419&lt;&gt;"...", $P5419&lt;&gt;"입력오류", $T$19=$P5419)
        )
    )
)</f>
        <v>0</v>
      </c>
    </row>
    <row r="5420" spans="9:17">
      <c r="I5420">
        <f t="shared" si="253"/>
        <v>5419</v>
      </c>
      <c r="J5420">
        <f t="shared" si="254"/>
        <v>694</v>
      </c>
      <c r="K5420">
        <f t="shared" si="252"/>
        <v>3</v>
      </c>
      <c r="L5420" t="b">
        <f>COUNTIF($N$2:N5420, N5420)=1</f>
        <v>1</v>
      </c>
      <c r="M5420" s="37">
        <f>IF( $Q5420, MAX($M$1:M5419)+1, 0)</f>
        <v>0</v>
      </c>
      <c r="N5420" t="str" cm="1">
        <f t="array" ref="N5420">INDEX($A$9:$F$1048576, $J5420, $K5420 )</f>
        <v>KH454</v>
      </c>
      <c r="O5420" t="str" cm="1">
        <f t="array" ref="O5420">INDEX($B$9:$F$1048576, $J5420, $K5420 )</f>
        <v>용인송전케이비제일차</v>
      </c>
      <c r="P5420" t="str" cm="1">
        <f t="array" ref="P5420">IF( $L5420, TRIM(_xll.IMDP("IR", $G$5&amp;$N5420, $G$6)), "" )</f>
        <v/>
      </c>
      <c r="Q5420" t="b" cm="1">
        <f t="array" ref="Q5420">IF(
    $U$1=1, AND($P5420&lt;&gt;"", $P5420&lt;&gt;"...", $P5420&lt;&gt;"입력오류"),
    IF(
        $U$18=1, AND($P5420&lt;&gt;"", $P5420&lt;&gt;"...", $P5420&lt;&gt;"입력오류", ISNUMBER(FIND(INDEX($T$2:$T$7,$U$1),$P5420))),
        IF(
            $U$17="기타", AND($P5420&lt;&gt;"", $P5420&lt;&gt;"...", $P5420&lt;&gt;"입력오류", NOT(ISNUMBER(FIND($T$21:$T$34,$P5420)))),
            AND($P5420&lt;&gt;"", $P5420&lt;&gt;"...", $P5420&lt;&gt;"입력오류", $T$19=$P5420)
        )
    )
)</f>
        <v>0</v>
      </c>
    </row>
    <row r="5421" spans="9:17">
      <c r="I5421">
        <f t="shared" si="253"/>
        <v>5420</v>
      </c>
      <c r="J5421">
        <f t="shared" si="254"/>
        <v>695</v>
      </c>
      <c r="K5421">
        <f t="shared" si="252"/>
        <v>3</v>
      </c>
      <c r="L5421" t="b">
        <f>COUNTIF($N$2:N5421, N5421)=1</f>
        <v>1</v>
      </c>
      <c r="M5421" s="37">
        <f>IF( $Q5421, MAX($M$1:M5420)+1, 0)</f>
        <v>0</v>
      </c>
      <c r="N5421" t="str" cm="1">
        <f t="array" ref="N5421">INDEX($A$9:$F$1048576, $J5421, $K5421 )</f>
        <v>KH459</v>
      </c>
      <c r="O5421" t="str" cm="1">
        <f t="array" ref="O5421">INDEX($B$9:$F$1048576, $J5421, $K5421 )</f>
        <v>에스타이거무보</v>
      </c>
      <c r="P5421" t="str" cm="1">
        <f t="array" ref="P5421">IF( $L5421, TRIM(_xll.IMDP("IR", $G$5&amp;$N5421, $G$6)), "" )</f>
        <v/>
      </c>
      <c r="Q5421" t="b" cm="1">
        <f t="array" ref="Q5421">IF(
    $U$1=1, AND($P5421&lt;&gt;"", $P5421&lt;&gt;"...", $P5421&lt;&gt;"입력오류"),
    IF(
        $U$18=1, AND($P5421&lt;&gt;"", $P5421&lt;&gt;"...", $P5421&lt;&gt;"입력오류", ISNUMBER(FIND(INDEX($T$2:$T$7,$U$1),$P5421))),
        IF(
            $U$17="기타", AND($P5421&lt;&gt;"", $P5421&lt;&gt;"...", $P5421&lt;&gt;"입력오류", NOT(ISNUMBER(FIND($T$21:$T$34,$P5421)))),
            AND($P5421&lt;&gt;"", $P5421&lt;&gt;"...", $P5421&lt;&gt;"입력오류", $T$19=$P5421)
        )
    )
)</f>
        <v>0</v>
      </c>
    </row>
    <row r="5422" spans="9:17">
      <c r="I5422">
        <f t="shared" si="253"/>
        <v>5421</v>
      </c>
      <c r="J5422">
        <f t="shared" si="254"/>
        <v>696</v>
      </c>
      <c r="K5422">
        <f t="shared" si="252"/>
        <v>3</v>
      </c>
      <c r="L5422" t="b">
        <f>COUNTIF($N$2:N5422, N5422)=1</f>
        <v>1</v>
      </c>
      <c r="M5422" s="37">
        <f>IF( $Q5422, MAX($M$1:M5421)+1, 0)</f>
        <v>0</v>
      </c>
      <c r="N5422" t="str" cm="1">
        <f t="array" ref="N5422">INDEX($A$9:$F$1048576, $J5422, $K5422 )</f>
        <v>KH464</v>
      </c>
      <c r="O5422" t="str" cm="1">
        <f t="array" ref="O5422">INDEX($B$9:$F$1048576, $J5422, $K5422 )</f>
        <v>에이치와이케이제팔차</v>
      </c>
      <c r="P5422" t="str" cm="1">
        <f t="array" ref="P5422">IF( $L5422, TRIM(_xll.IMDP("IR", $G$5&amp;$N5422, $G$6)), "" )</f>
        <v/>
      </c>
      <c r="Q5422" t="b" cm="1">
        <f t="array" ref="Q5422">IF(
    $U$1=1, AND($P5422&lt;&gt;"", $P5422&lt;&gt;"...", $P5422&lt;&gt;"입력오류"),
    IF(
        $U$18=1, AND($P5422&lt;&gt;"", $P5422&lt;&gt;"...", $P5422&lt;&gt;"입력오류", ISNUMBER(FIND(INDEX($T$2:$T$7,$U$1),$P5422))),
        IF(
            $U$17="기타", AND($P5422&lt;&gt;"", $P5422&lt;&gt;"...", $P5422&lt;&gt;"입력오류", NOT(ISNUMBER(FIND($T$21:$T$34,$P5422)))),
            AND($P5422&lt;&gt;"", $P5422&lt;&gt;"...", $P5422&lt;&gt;"입력오류", $T$19=$P5422)
        )
    )
)</f>
        <v>0</v>
      </c>
    </row>
    <row r="5423" spans="9:17">
      <c r="I5423">
        <f t="shared" si="253"/>
        <v>5422</v>
      </c>
      <c r="J5423">
        <f t="shared" si="254"/>
        <v>697</v>
      </c>
      <c r="K5423">
        <f t="shared" si="252"/>
        <v>3</v>
      </c>
      <c r="L5423" t="b">
        <f>COUNTIF($N$2:N5423, N5423)=1</f>
        <v>1</v>
      </c>
      <c r="M5423" s="37">
        <f>IF( $Q5423, MAX($M$1:M5422)+1, 0)</f>
        <v>0</v>
      </c>
      <c r="N5423" t="str" cm="1">
        <f t="array" ref="N5423">INDEX($A$9:$F$1048576, $J5423, $K5423 )</f>
        <v>KH467</v>
      </c>
      <c r="O5423" t="str" cm="1">
        <f t="array" ref="O5423">INDEX($B$9:$F$1048576, $J5423, $K5423 )</f>
        <v>티에이치플러스제이차</v>
      </c>
      <c r="P5423" t="str" cm="1">
        <f t="array" ref="P5423">IF( $L5423, TRIM(_xll.IMDP("IR", $G$5&amp;$N5423, $G$6)), "" )</f>
        <v/>
      </c>
      <c r="Q5423" t="b" cm="1">
        <f t="array" ref="Q5423">IF(
    $U$1=1, AND($P5423&lt;&gt;"", $P5423&lt;&gt;"...", $P5423&lt;&gt;"입력오류"),
    IF(
        $U$18=1, AND($P5423&lt;&gt;"", $P5423&lt;&gt;"...", $P5423&lt;&gt;"입력오류", ISNUMBER(FIND(INDEX($T$2:$T$7,$U$1),$P5423))),
        IF(
            $U$17="기타", AND($P5423&lt;&gt;"", $P5423&lt;&gt;"...", $P5423&lt;&gt;"입력오류", NOT(ISNUMBER(FIND($T$21:$T$34,$P5423)))),
            AND($P5423&lt;&gt;"", $P5423&lt;&gt;"...", $P5423&lt;&gt;"입력오류", $T$19=$P5423)
        )
    )
)</f>
        <v>0</v>
      </c>
    </row>
    <row r="5424" spans="9:17">
      <c r="I5424">
        <f t="shared" si="253"/>
        <v>5423</v>
      </c>
      <c r="J5424">
        <f t="shared" si="254"/>
        <v>698</v>
      </c>
      <c r="K5424">
        <f t="shared" si="252"/>
        <v>3</v>
      </c>
      <c r="L5424" t="b">
        <f>COUNTIF($N$2:N5424, N5424)=1</f>
        <v>1</v>
      </c>
      <c r="M5424" s="37">
        <f>IF( $Q5424, MAX($M$1:M5423)+1, 0)</f>
        <v>0</v>
      </c>
      <c r="N5424" t="str" cm="1">
        <f t="array" ref="N5424">INDEX($A$9:$F$1048576, $J5424, $K5424 )</f>
        <v>KH468</v>
      </c>
      <c r="O5424" t="str" cm="1">
        <f t="array" ref="O5424">INDEX($B$9:$F$1048576, $J5424, $K5424 )</f>
        <v>아이티비제이차</v>
      </c>
      <c r="P5424" t="str" cm="1">
        <f t="array" ref="P5424">IF( $L5424, TRIM(_xll.IMDP("IR", $G$5&amp;$N5424, $G$6)), "" )</f>
        <v/>
      </c>
      <c r="Q5424" t="b" cm="1">
        <f t="array" ref="Q5424">IF(
    $U$1=1, AND($P5424&lt;&gt;"", $P5424&lt;&gt;"...", $P5424&lt;&gt;"입력오류"),
    IF(
        $U$18=1, AND($P5424&lt;&gt;"", $P5424&lt;&gt;"...", $P5424&lt;&gt;"입력오류", ISNUMBER(FIND(INDEX($T$2:$T$7,$U$1),$P5424))),
        IF(
            $U$17="기타", AND($P5424&lt;&gt;"", $P5424&lt;&gt;"...", $P5424&lt;&gt;"입력오류", NOT(ISNUMBER(FIND($T$21:$T$34,$P5424)))),
            AND($P5424&lt;&gt;"", $P5424&lt;&gt;"...", $P5424&lt;&gt;"입력오류", $T$19=$P5424)
        )
    )
)</f>
        <v>0</v>
      </c>
    </row>
    <row r="5425" spans="9:17">
      <c r="I5425">
        <f t="shared" si="253"/>
        <v>5424</v>
      </c>
      <c r="J5425">
        <f t="shared" si="254"/>
        <v>699</v>
      </c>
      <c r="K5425">
        <f t="shared" si="252"/>
        <v>3</v>
      </c>
      <c r="L5425" t="b">
        <f>COUNTIF($N$2:N5425, N5425)=1</f>
        <v>1</v>
      </c>
      <c r="M5425" s="37">
        <f>IF( $Q5425, MAX($M$1:M5424)+1, 0)</f>
        <v>0</v>
      </c>
      <c r="N5425" t="str" cm="1">
        <f t="array" ref="N5425">INDEX($A$9:$F$1048576, $J5425, $K5425 )</f>
        <v>KH473</v>
      </c>
      <c r="O5425" t="str" cm="1">
        <f t="array" ref="O5425">INDEX($B$9:$F$1048576, $J5425, $K5425 )</f>
        <v>비욘드구일제이차</v>
      </c>
      <c r="P5425" t="str" cm="1">
        <f t="array" ref="P5425">IF( $L5425, TRIM(_xll.IMDP("IR", $G$5&amp;$N5425, $G$6)), "" )</f>
        <v/>
      </c>
      <c r="Q5425" t="b" cm="1">
        <f t="array" ref="Q5425">IF(
    $U$1=1, AND($P5425&lt;&gt;"", $P5425&lt;&gt;"...", $P5425&lt;&gt;"입력오류"),
    IF(
        $U$18=1, AND($P5425&lt;&gt;"", $P5425&lt;&gt;"...", $P5425&lt;&gt;"입력오류", ISNUMBER(FIND(INDEX($T$2:$T$7,$U$1),$P5425))),
        IF(
            $U$17="기타", AND($P5425&lt;&gt;"", $P5425&lt;&gt;"...", $P5425&lt;&gt;"입력오류", NOT(ISNUMBER(FIND($T$21:$T$34,$P5425)))),
            AND($P5425&lt;&gt;"", $P5425&lt;&gt;"...", $P5425&lt;&gt;"입력오류", $T$19=$P5425)
        )
    )
)</f>
        <v>0</v>
      </c>
    </row>
    <row r="5426" spans="9:17">
      <c r="I5426">
        <f t="shared" si="253"/>
        <v>5425</v>
      </c>
      <c r="J5426">
        <f t="shared" si="254"/>
        <v>700</v>
      </c>
      <c r="K5426">
        <f t="shared" si="252"/>
        <v>3</v>
      </c>
      <c r="L5426" t="b">
        <f>COUNTIF($N$2:N5426, N5426)=1</f>
        <v>1</v>
      </c>
      <c r="M5426" s="37">
        <f>IF( $Q5426, MAX($M$1:M5425)+1, 0)</f>
        <v>0</v>
      </c>
      <c r="N5426" t="str" cm="1">
        <f t="array" ref="N5426">INDEX($A$9:$F$1048576, $J5426, $K5426 )</f>
        <v>KH474</v>
      </c>
      <c r="O5426" t="str" cm="1">
        <f t="array" ref="O5426">INDEX($B$9:$F$1048576, $J5426, $K5426 )</f>
        <v>쥐피아이제십구차</v>
      </c>
      <c r="P5426" t="str" cm="1">
        <f t="array" ref="P5426">IF( $L5426, TRIM(_xll.IMDP("IR", $G$5&amp;$N5426, $G$6)), "" )</f>
        <v/>
      </c>
      <c r="Q5426" t="b" cm="1">
        <f t="array" ref="Q5426">IF(
    $U$1=1, AND($P5426&lt;&gt;"", $P5426&lt;&gt;"...", $P5426&lt;&gt;"입력오류"),
    IF(
        $U$18=1, AND($P5426&lt;&gt;"", $P5426&lt;&gt;"...", $P5426&lt;&gt;"입력오류", ISNUMBER(FIND(INDEX($T$2:$T$7,$U$1),$P5426))),
        IF(
            $U$17="기타", AND($P5426&lt;&gt;"", $P5426&lt;&gt;"...", $P5426&lt;&gt;"입력오류", NOT(ISNUMBER(FIND($T$21:$T$34,$P5426)))),
            AND($P5426&lt;&gt;"", $P5426&lt;&gt;"...", $P5426&lt;&gt;"입력오류", $T$19=$P5426)
        )
    )
)</f>
        <v>0</v>
      </c>
    </row>
    <row r="5427" spans="9:17">
      <c r="I5427">
        <f t="shared" si="253"/>
        <v>5426</v>
      </c>
      <c r="J5427">
        <f t="shared" si="254"/>
        <v>701</v>
      </c>
      <c r="K5427">
        <f t="shared" si="252"/>
        <v>3</v>
      </c>
      <c r="L5427" t="b">
        <f>COUNTIF($N$2:N5427, N5427)=1</f>
        <v>1</v>
      </c>
      <c r="M5427" s="37">
        <f>IF( $Q5427, MAX($M$1:M5426)+1, 0)</f>
        <v>0</v>
      </c>
      <c r="N5427" t="str" cm="1">
        <f t="array" ref="N5427">INDEX($A$9:$F$1048576, $J5427, $K5427 )</f>
        <v>KH483</v>
      </c>
      <c r="O5427" t="str" cm="1">
        <f t="array" ref="O5427">INDEX($B$9:$F$1048576, $J5427, $K5427 )</f>
        <v>더하이스트제십구차</v>
      </c>
      <c r="P5427" t="str" cm="1">
        <f t="array" ref="P5427">IF( $L5427, TRIM(_xll.IMDP("IR", $G$5&amp;$N5427, $G$6)), "" )</f>
        <v/>
      </c>
      <c r="Q5427" t="b" cm="1">
        <f t="array" ref="Q5427">IF(
    $U$1=1, AND($P5427&lt;&gt;"", $P5427&lt;&gt;"...", $P5427&lt;&gt;"입력오류"),
    IF(
        $U$18=1, AND($P5427&lt;&gt;"", $P5427&lt;&gt;"...", $P5427&lt;&gt;"입력오류", ISNUMBER(FIND(INDEX($T$2:$T$7,$U$1),$P5427))),
        IF(
            $U$17="기타", AND($P5427&lt;&gt;"", $P5427&lt;&gt;"...", $P5427&lt;&gt;"입력오류", NOT(ISNUMBER(FIND($T$21:$T$34,$P5427)))),
            AND($P5427&lt;&gt;"", $P5427&lt;&gt;"...", $P5427&lt;&gt;"입력오류", $T$19=$P5427)
        )
    )
)</f>
        <v>0</v>
      </c>
    </row>
    <row r="5428" spans="9:17">
      <c r="I5428">
        <f t="shared" si="253"/>
        <v>5427</v>
      </c>
      <c r="J5428">
        <f t="shared" si="254"/>
        <v>702</v>
      </c>
      <c r="K5428">
        <f t="shared" si="252"/>
        <v>3</v>
      </c>
      <c r="L5428" t="b">
        <f>COUNTIF($N$2:N5428, N5428)=1</f>
        <v>1</v>
      </c>
      <c r="M5428" s="37">
        <f>IF( $Q5428, MAX($M$1:M5427)+1, 0)</f>
        <v>0</v>
      </c>
      <c r="N5428" t="str" cm="1">
        <f t="array" ref="N5428">INDEX($A$9:$F$1048576, $J5428, $K5428 )</f>
        <v>KH484</v>
      </c>
      <c r="O5428" t="str" cm="1">
        <f t="array" ref="O5428">INDEX($B$9:$F$1048576, $J5428, $K5428 )</f>
        <v>비욘드감정제사차</v>
      </c>
      <c r="P5428" t="str" cm="1">
        <f t="array" ref="P5428">IF( $L5428, TRIM(_xll.IMDP("IR", $G$5&amp;$N5428, $G$6)), "" )</f>
        <v/>
      </c>
      <c r="Q5428" t="b" cm="1">
        <f t="array" ref="Q5428">IF(
    $U$1=1, AND($P5428&lt;&gt;"", $P5428&lt;&gt;"...", $P5428&lt;&gt;"입력오류"),
    IF(
        $U$18=1, AND($P5428&lt;&gt;"", $P5428&lt;&gt;"...", $P5428&lt;&gt;"입력오류", ISNUMBER(FIND(INDEX($T$2:$T$7,$U$1),$P5428))),
        IF(
            $U$17="기타", AND($P5428&lt;&gt;"", $P5428&lt;&gt;"...", $P5428&lt;&gt;"입력오류", NOT(ISNUMBER(FIND($T$21:$T$34,$P5428)))),
            AND($P5428&lt;&gt;"", $P5428&lt;&gt;"...", $P5428&lt;&gt;"입력오류", $T$19=$P5428)
        )
    )
)</f>
        <v>0</v>
      </c>
    </row>
    <row r="5429" spans="9:17">
      <c r="I5429">
        <f t="shared" si="253"/>
        <v>5428</v>
      </c>
      <c r="J5429">
        <f t="shared" si="254"/>
        <v>703</v>
      </c>
      <c r="K5429">
        <f t="shared" si="252"/>
        <v>3</v>
      </c>
      <c r="L5429" t="b">
        <f>COUNTIF($N$2:N5429, N5429)=1</f>
        <v>1</v>
      </c>
      <c r="M5429" s="37">
        <f>IF( $Q5429, MAX($M$1:M5428)+1, 0)</f>
        <v>0</v>
      </c>
      <c r="N5429" t="str" cm="1">
        <f t="array" ref="N5429">INDEX($A$9:$F$1048576, $J5429, $K5429 )</f>
        <v>KH486</v>
      </c>
      <c r="O5429" t="str" cm="1">
        <f t="array" ref="O5429">INDEX($B$9:$F$1048576, $J5429, $K5429 )</f>
        <v>비욘드연산제일차</v>
      </c>
      <c r="P5429" t="str" cm="1">
        <f t="array" ref="P5429">IF( $L5429, TRIM(_xll.IMDP("IR", $G$5&amp;$N5429, $G$6)), "" )</f>
        <v/>
      </c>
      <c r="Q5429" t="b" cm="1">
        <f t="array" ref="Q5429">IF(
    $U$1=1, AND($P5429&lt;&gt;"", $P5429&lt;&gt;"...", $P5429&lt;&gt;"입력오류"),
    IF(
        $U$18=1, AND($P5429&lt;&gt;"", $P5429&lt;&gt;"...", $P5429&lt;&gt;"입력오류", ISNUMBER(FIND(INDEX($T$2:$T$7,$U$1),$P5429))),
        IF(
            $U$17="기타", AND($P5429&lt;&gt;"", $P5429&lt;&gt;"...", $P5429&lt;&gt;"입력오류", NOT(ISNUMBER(FIND($T$21:$T$34,$P5429)))),
            AND($P5429&lt;&gt;"", $P5429&lt;&gt;"...", $P5429&lt;&gt;"입력오류", $T$19=$P5429)
        )
    )
)</f>
        <v>0</v>
      </c>
    </row>
    <row r="5430" spans="9:17">
      <c r="I5430">
        <f t="shared" si="253"/>
        <v>5429</v>
      </c>
      <c r="J5430">
        <f t="shared" si="254"/>
        <v>704</v>
      </c>
      <c r="K5430">
        <f t="shared" si="252"/>
        <v>3</v>
      </c>
      <c r="L5430" t="b">
        <f>COUNTIF($N$2:N5430, N5430)=1</f>
        <v>1</v>
      </c>
      <c r="M5430" s="37">
        <f>IF( $Q5430, MAX($M$1:M5429)+1, 0)</f>
        <v>0</v>
      </c>
      <c r="N5430" t="str" cm="1">
        <f t="array" ref="N5430">INDEX($A$9:$F$1048576, $J5430, $K5430 )</f>
        <v>KH489</v>
      </c>
      <c r="O5430" t="str" cm="1">
        <f t="array" ref="O5430">INDEX($B$9:$F$1048576, $J5430, $K5430 )</f>
        <v>우리라데나제일차</v>
      </c>
      <c r="P5430" t="str" cm="1">
        <f t="array" ref="P5430">IF( $L5430, TRIM(_xll.IMDP("IR", $G$5&amp;$N5430, $G$6)), "" )</f>
        <v/>
      </c>
      <c r="Q5430" t="b" cm="1">
        <f t="array" ref="Q5430">IF(
    $U$1=1, AND($P5430&lt;&gt;"", $P5430&lt;&gt;"...", $P5430&lt;&gt;"입력오류"),
    IF(
        $U$18=1, AND($P5430&lt;&gt;"", $P5430&lt;&gt;"...", $P5430&lt;&gt;"입력오류", ISNUMBER(FIND(INDEX($T$2:$T$7,$U$1),$P5430))),
        IF(
            $U$17="기타", AND($P5430&lt;&gt;"", $P5430&lt;&gt;"...", $P5430&lt;&gt;"입력오류", NOT(ISNUMBER(FIND($T$21:$T$34,$P5430)))),
            AND($P5430&lt;&gt;"", $P5430&lt;&gt;"...", $P5430&lt;&gt;"입력오류", $T$19=$P5430)
        )
    )
)</f>
        <v>0</v>
      </c>
    </row>
    <row r="5431" spans="9:17">
      <c r="I5431">
        <f t="shared" si="253"/>
        <v>5430</v>
      </c>
      <c r="J5431">
        <f t="shared" si="254"/>
        <v>705</v>
      </c>
      <c r="K5431">
        <f t="shared" si="252"/>
        <v>3</v>
      </c>
      <c r="L5431" t="b">
        <f>COUNTIF($N$2:N5431, N5431)=1</f>
        <v>1</v>
      </c>
      <c r="M5431" s="37">
        <f>IF( $Q5431, MAX($M$1:M5430)+1, 0)</f>
        <v>0</v>
      </c>
      <c r="N5431" t="str" cm="1">
        <f t="array" ref="N5431">INDEX($A$9:$F$1048576, $J5431, $K5431 )</f>
        <v>KH493</v>
      </c>
      <c r="O5431" t="str" cm="1">
        <f t="array" ref="O5431">INDEX($B$9:$F$1048576, $J5431, $K5431 )</f>
        <v>에스제이제오차</v>
      </c>
      <c r="P5431" t="str" cm="1">
        <f t="array" ref="P5431">IF( $L5431, TRIM(_xll.IMDP("IR", $G$5&amp;$N5431, $G$6)), "" )</f>
        <v/>
      </c>
      <c r="Q5431" t="b" cm="1">
        <f t="array" ref="Q5431">IF(
    $U$1=1, AND($P5431&lt;&gt;"", $P5431&lt;&gt;"...", $P5431&lt;&gt;"입력오류"),
    IF(
        $U$18=1, AND($P5431&lt;&gt;"", $P5431&lt;&gt;"...", $P5431&lt;&gt;"입력오류", ISNUMBER(FIND(INDEX($T$2:$T$7,$U$1),$P5431))),
        IF(
            $U$17="기타", AND($P5431&lt;&gt;"", $P5431&lt;&gt;"...", $P5431&lt;&gt;"입력오류", NOT(ISNUMBER(FIND($T$21:$T$34,$P5431)))),
            AND($P5431&lt;&gt;"", $P5431&lt;&gt;"...", $P5431&lt;&gt;"입력오류", $T$19=$P5431)
        )
    )
)</f>
        <v>0</v>
      </c>
    </row>
    <row r="5432" spans="9:17">
      <c r="I5432">
        <f t="shared" si="253"/>
        <v>5431</v>
      </c>
      <c r="J5432">
        <f t="shared" si="254"/>
        <v>706</v>
      </c>
      <c r="K5432">
        <f t="shared" si="252"/>
        <v>3</v>
      </c>
      <c r="L5432" t="b">
        <f>COUNTIF($N$2:N5432, N5432)=1</f>
        <v>1</v>
      </c>
      <c r="M5432" s="37">
        <f>IF( $Q5432, MAX($M$1:M5431)+1, 0)</f>
        <v>0</v>
      </c>
      <c r="N5432" t="str" cm="1">
        <f t="array" ref="N5432">INDEX($A$9:$F$1048576, $J5432, $K5432 )</f>
        <v>KH507</v>
      </c>
      <c r="O5432" t="str" cm="1">
        <f t="array" ref="O5432">INDEX($B$9:$F$1048576, $J5432, $K5432 )</f>
        <v>케이디비이에스지제이차</v>
      </c>
      <c r="P5432" t="str" cm="1">
        <f t="array" ref="P5432">IF( $L5432, TRIM(_xll.IMDP("IR", $G$5&amp;$N5432, $G$6)), "" )</f>
        <v/>
      </c>
      <c r="Q5432" t="b" cm="1">
        <f t="array" ref="Q5432">IF(
    $U$1=1, AND($P5432&lt;&gt;"", $P5432&lt;&gt;"...", $P5432&lt;&gt;"입력오류"),
    IF(
        $U$18=1, AND($P5432&lt;&gt;"", $P5432&lt;&gt;"...", $P5432&lt;&gt;"입력오류", ISNUMBER(FIND(INDEX($T$2:$T$7,$U$1),$P5432))),
        IF(
            $U$17="기타", AND($P5432&lt;&gt;"", $P5432&lt;&gt;"...", $P5432&lt;&gt;"입력오류", NOT(ISNUMBER(FIND($T$21:$T$34,$P5432)))),
            AND($P5432&lt;&gt;"", $P5432&lt;&gt;"...", $P5432&lt;&gt;"입력오류", $T$19=$P5432)
        )
    )
)</f>
        <v>0</v>
      </c>
    </row>
    <row r="5433" spans="9:17">
      <c r="I5433">
        <f t="shared" si="253"/>
        <v>5432</v>
      </c>
      <c r="J5433">
        <f t="shared" si="254"/>
        <v>707</v>
      </c>
      <c r="K5433">
        <f t="shared" si="252"/>
        <v>3</v>
      </c>
      <c r="L5433" t="b">
        <f>COUNTIF($N$2:N5433, N5433)=1</f>
        <v>1</v>
      </c>
      <c r="M5433" s="37">
        <f>IF( $Q5433, MAX($M$1:M5432)+1, 0)</f>
        <v>0</v>
      </c>
      <c r="N5433" t="str" cm="1">
        <f t="array" ref="N5433">INDEX($A$9:$F$1048576, $J5433, $K5433 )</f>
        <v>KH509</v>
      </c>
      <c r="O5433" t="str" cm="1">
        <f t="array" ref="O5433">INDEX($B$9:$F$1048576, $J5433, $K5433 )</f>
        <v>더하이스트제이십이차</v>
      </c>
      <c r="P5433" t="str" cm="1">
        <f t="array" ref="P5433">IF( $L5433, TRIM(_xll.IMDP("IR", $G$5&amp;$N5433, $G$6)), "" )</f>
        <v/>
      </c>
      <c r="Q5433" t="b" cm="1">
        <f t="array" ref="Q5433">IF(
    $U$1=1, AND($P5433&lt;&gt;"", $P5433&lt;&gt;"...", $P5433&lt;&gt;"입력오류"),
    IF(
        $U$18=1, AND($P5433&lt;&gt;"", $P5433&lt;&gt;"...", $P5433&lt;&gt;"입력오류", ISNUMBER(FIND(INDEX($T$2:$T$7,$U$1),$P5433))),
        IF(
            $U$17="기타", AND($P5433&lt;&gt;"", $P5433&lt;&gt;"...", $P5433&lt;&gt;"입력오류", NOT(ISNUMBER(FIND($T$21:$T$34,$P5433)))),
            AND($P5433&lt;&gt;"", $P5433&lt;&gt;"...", $P5433&lt;&gt;"입력오류", $T$19=$P5433)
        )
    )
)</f>
        <v>0</v>
      </c>
    </row>
    <row r="5434" spans="9:17">
      <c r="I5434">
        <f t="shared" si="253"/>
        <v>5433</v>
      </c>
      <c r="J5434">
        <f t="shared" si="254"/>
        <v>708</v>
      </c>
      <c r="K5434">
        <f t="shared" si="252"/>
        <v>3</v>
      </c>
      <c r="L5434" t="b">
        <f>COUNTIF($N$2:N5434, N5434)=1</f>
        <v>1</v>
      </c>
      <c r="M5434" s="37">
        <f>IF( $Q5434, MAX($M$1:M5433)+1, 0)</f>
        <v>0</v>
      </c>
      <c r="N5434" t="str" cm="1">
        <f t="array" ref="N5434">INDEX($A$9:$F$1048576, $J5434, $K5434 )</f>
        <v>KH510</v>
      </c>
      <c r="O5434" t="str" cm="1">
        <f t="array" ref="O5434">INDEX($B$9:$F$1048576, $J5434, $K5434 )</f>
        <v>디피에스제사차</v>
      </c>
      <c r="P5434" t="str" cm="1">
        <f t="array" ref="P5434">IF( $L5434, TRIM(_xll.IMDP("IR", $G$5&amp;$N5434, $G$6)), "" )</f>
        <v/>
      </c>
      <c r="Q5434" t="b" cm="1">
        <f t="array" ref="Q5434">IF(
    $U$1=1, AND($P5434&lt;&gt;"", $P5434&lt;&gt;"...", $P5434&lt;&gt;"입력오류"),
    IF(
        $U$18=1, AND($P5434&lt;&gt;"", $P5434&lt;&gt;"...", $P5434&lt;&gt;"입력오류", ISNUMBER(FIND(INDEX($T$2:$T$7,$U$1),$P5434))),
        IF(
            $U$17="기타", AND($P5434&lt;&gt;"", $P5434&lt;&gt;"...", $P5434&lt;&gt;"입력오류", NOT(ISNUMBER(FIND($T$21:$T$34,$P5434)))),
            AND($P5434&lt;&gt;"", $P5434&lt;&gt;"...", $P5434&lt;&gt;"입력오류", $T$19=$P5434)
        )
    )
)</f>
        <v>0</v>
      </c>
    </row>
    <row r="5435" spans="9:17">
      <c r="I5435">
        <f t="shared" si="253"/>
        <v>5434</v>
      </c>
      <c r="J5435">
        <f t="shared" si="254"/>
        <v>709</v>
      </c>
      <c r="K5435">
        <f t="shared" si="252"/>
        <v>3</v>
      </c>
      <c r="L5435" t="b">
        <f>COUNTIF($N$2:N5435, N5435)=1</f>
        <v>1</v>
      </c>
      <c r="M5435" s="37">
        <f>IF( $Q5435, MAX($M$1:M5434)+1, 0)</f>
        <v>0</v>
      </c>
      <c r="N5435" t="str" cm="1">
        <f t="array" ref="N5435">INDEX($A$9:$F$1048576, $J5435, $K5435 )</f>
        <v>KH514</v>
      </c>
      <c r="O5435" t="str" cm="1">
        <f t="array" ref="O5435">INDEX($B$9:$F$1048576, $J5435, $K5435 )</f>
        <v>미래파트너쉽제삼차</v>
      </c>
      <c r="P5435" t="str" cm="1">
        <f t="array" ref="P5435">IF( $L5435, TRIM(_xll.IMDP("IR", $G$5&amp;$N5435, $G$6)), "" )</f>
        <v/>
      </c>
      <c r="Q5435" t="b" cm="1">
        <f t="array" ref="Q5435">IF(
    $U$1=1, AND($P5435&lt;&gt;"", $P5435&lt;&gt;"...", $P5435&lt;&gt;"입력오류"),
    IF(
        $U$18=1, AND($P5435&lt;&gt;"", $P5435&lt;&gt;"...", $P5435&lt;&gt;"입력오류", ISNUMBER(FIND(INDEX($T$2:$T$7,$U$1),$P5435))),
        IF(
            $U$17="기타", AND($P5435&lt;&gt;"", $P5435&lt;&gt;"...", $P5435&lt;&gt;"입력오류", NOT(ISNUMBER(FIND($T$21:$T$34,$P5435)))),
            AND($P5435&lt;&gt;"", $P5435&lt;&gt;"...", $P5435&lt;&gt;"입력오류", $T$19=$P5435)
        )
    )
)</f>
        <v>0</v>
      </c>
    </row>
    <row r="5436" spans="9:17">
      <c r="I5436">
        <f t="shared" si="253"/>
        <v>5435</v>
      </c>
      <c r="J5436">
        <f t="shared" si="254"/>
        <v>710</v>
      </c>
      <c r="K5436">
        <f t="shared" si="252"/>
        <v>3</v>
      </c>
      <c r="L5436" t="b">
        <f>COUNTIF($N$2:N5436, N5436)=1</f>
        <v>1</v>
      </c>
      <c r="M5436" s="37">
        <f>IF( $Q5436, MAX($M$1:M5435)+1, 0)</f>
        <v>0</v>
      </c>
      <c r="N5436" t="str" cm="1">
        <f t="array" ref="N5436">INDEX($A$9:$F$1048576, $J5436, $K5436 )</f>
        <v>KH523</v>
      </c>
      <c r="O5436" t="str" cm="1">
        <f t="array" ref="O5436">INDEX($B$9:$F$1048576, $J5436, $K5436 )</f>
        <v>리치게이트계양</v>
      </c>
      <c r="P5436" t="str" cm="1">
        <f t="array" ref="P5436">IF( $L5436, TRIM(_xll.IMDP("IR", $G$5&amp;$N5436, $G$6)), "" )</f>
        <v/>
      </c>
      <c r="Q5436" t="b" cm="1">
        <f t="array" ref="Q5436">IF(
    $U$1=1, AND($P5436&lt;&gt;"", $P5436&lt;&gt;"...", $P5436&lt;&gt;"입력오류"),
    IF(
        $U$18=1, AND($P5436&lt;&gt;"", $P5436&lt;&gt;"...", $P5436&lt;&gt;"입력오류", ISNUMBER(FIND(INDEX($T$2:$T$7,$U$1),$P5436))),
        IF(
            $U$17="기타", AND($P5436&lt;&gt;"", $P5436&lt;&gt;"...", $P5436&lt;&gt;"입력오류", NOT(ISNUMBER(FIND($T$21:$T$34,$P5436)))),
            AND($P5436&lt;&gt;"", $P5436&lt;&gt;"...", $P5436&lt;&gt;"입력오류", $T$19=$P5436)
        )
    )
)</f>
        <v>0</v>
      </c>
    </row>
    <row r="5437" spans="9:17">
      <c r="I5437">
        <f t="shared" si="253"/>
        <v>5436</v>
      </c>
      <c r="J5437">
        <f t="shared" si="254"/>
        <v>711</v>
      </c>
      <c r="K5437">
        <f t="shared" si="252"/>
        <v>3</v>
      </c>
      <c r="L5437" t="b">
        <f>COUNTIF($N$2:N5437, N5437)=1</f>
        <v>1</v>
      </c>
      <c r="M5437" s="37">
        <f>IF( $Q5437, MAX($M$1:M5436)+1, 0)</f>
        <v>0</v>
      </c>
      <c r="N5437" t="str" cm="1">
        <f t="array" ref="N5437">INDEX($A$9:$F$1048576, $J5437, $K5437 )</f>
        <v>KH526</v>
      </c>
      <c r="O5437" t="str" cm="1">
        <f t="array" ref="O5437">INDEX($B$9:$F$1048576, $J5437, $K5437 )</f>
        <v>케이비클라우드</v>
      </c>
      <c r="P5437" t="str" cm="1">
        <f t="array" ref="P5437">IF( $L5437, TRIM(_xll.IMDP("IR", $G$5&amp;$N5437, $G$6)), "" )</f>
        <v/>
      </c>
      <c r="Q5437" t="b" cm="1">
        <f t="array" ref="Q5437">IF(
    $U$1=1, AND($P5437&lt;&gt;"", $P5437&lt;&gt;"...", $P5437&lt;&gt;"입력오류"),
    IF(
        $U$18=1, AND($P5437&lt;&gt;"", $P5437&lt;&gt;"...", $P5437&lt;&gt;"입력오류", ISNUMBER(FIND(INDEX($T$2:$T$7,$U$1),$P5437))),
        IF(
            $U$17="기타", AND($P5437&lt;&gt;"", $P5437&lt;&gt;"...", $P5437&lt;&gt;"입력오류", NOT(ISNUMBER(FIND($T$21:$T$34,$P5437)))),
            AND($P5437&lt;&gt;"", $P5437&lt;&gt;"...", $P5437&lt;&gt;"입력오류", $T$19=$P5437)
        )
    )
)</f>
        <v>0</v>
      </c>
    </row>
    <row r="5438" spans="9:17">
      <c r="I5438">
        <f t="shared" si="253"/>
        <v>5437</v>
      </c>
      <c r="J5438">
        <f t="shared" si="254"/>
        <v>712</v>
      </c>
      <c r="K5438">
        <f t="shared" si="252"/>
        <v>3</v>
      </c>
      <c r="L5438" t="b">
        <f>COUNTIF($N$2:N5438, N5438)=1</f>
        <v>1</v>
      </c>
      <c r="M5438" s="37">
        <f>IF( $Q5438, MAX($M$1:M5437)+1, 0)</f>
        <v>0</v>
      </c>
      <c r="N5438" t="str" cm="1">
        <f t="array" ref="N5438">INDEX($A$9:$F$1048576, $J5438, $K5438 )</f>
        <v>KH528</v>
      </c>
      <c r="O5438" t="str" cm="1">
        <f t="array" ref="O5438">INDEX($B$9:$F$1048576, $J5438, $K5438 )</f>
        <v>넘버원제십삼차</v>
      </c>
      <c r="P5438" t="str" cm="1">
        <f t="array" ref="P5438">IF( $L5438, TRIM(_xll.IMDP("IR", $G$5&amp;$N5438, $G$6)), "" )</f>
        <v/>
      </c>
      <c r="Q5438" t="b" cm="1">
        <f t="array" ref="Q5438">IF(
    $U$1=1, AND($P5438&lt;&gt;"", $P5438&lt;&gt;"...", $P5438&lt;&gt;"입력오류"),
    IF(
        $U$18=1, AND($P5438&lt;&gt;"", $P5438&lt;&gt;"...", $P5438&lt;&gt;"입력오류", ISNUMBER(FIND(INDEX($T$2:$T$7,$U$1),$P5438))),
        IF(
            $U$17="기타", AND($P5438&lt;&gt;"", $P5438&lt;&gt;"...", $P5438&lt;&gt;"입력오류", NOT(ISNUMBER(FIND($T$21:$T$34,$P5438)))),
            AND($P5438&lt;&gt;"", $P5438&lt;&gt;"...", $P5438&lt;&gt;"입력오류", $T$19=$P5438)
        )
    )
)</f>
        <v>0</v>
      </c>
    </row>
    <row r="5439" spans="9:17">
      <c r="I5439">
        <f t="shared" si="253"/>
        <v>5438</v>
      </c>
      <c r="J5439">
        <f t="shared" si="254"/>
        <v>713</v>
      </c>
      <c r="K5439">
        <f t="shared" si="252"/>
        <v>3</v>
      </c>
      <c r="L5439" t="b">
        <f>COUNTIF($N$2:N5439, N5439)=1</f>
        <v>1</v>
      </c>
      <c r="M5439" s="37">
        <f>IF( $Q5439, MAX($M$1:M5438)+1, 0)</f>
        <v>0</v>
      </c>
      <c r="N5439" t="str" cm="1">
        <f t="array" ref="N5439">INDEX($A$9:$F$1048576, $J5439, $K5439 )</f>
        <v>KH529</v>
      </c>
      <c r="O5439" t="str" cm="1">
        <f t="array" ref="O5439">INDEX($B$9:$F$1048576, $J5439, $K5439 )</f>
        <v>브라이트스타제구차</v>
      </c>
      <c r="P5439" t="str" cm="1">
        <f t="array" ref="P5439">IF( $L5439, TRIM(_xll.IMDP("IR", $G$5&amp;$N5439, $G$6)), "" )</f>
        <v/>
      </c>
      <c r="Q5439" t="b" cm="1">
        <f t="array" ref="Q5439">IF(
    $U$1=1, AND($P5439&lt;&gt;"", $P5439&lt;&gt;"...", $P5439&lt;&gt;"입력오류"),
    IF(
        $U$18=1, AND($P5439&lt;&gt;"", $P5439&lt;&gt;"...", $P5439&lt;&gt;"입력오류", ISNUMBER(FIND(INDEX($T$2:$T$7,$U$1),$P5439))),
        IF(
            $U$17="기타", AND($P5439&lt;&gt;"", $P5439&lt;&gt;"...", $P5439&lt;&gt;"입력오류", NOT(ISNUMBER(FIND($T$21:$T$34,$P5439)))),
            AND($P5439&lt;&gt;"", $P5439&lt;&gt;"...", $P5439&lt;&gt;"입력오류", $T$19=$P5439)
        )
    )
)</f>
        <v>0</v>
      </c>
    </row>
    <row r="5440" spans="9:17">
      <c r="I5440">
        <f t="shared" si="253"/>
        <v>5439</v>
      </c>
      <c r="J5440">
        <f t="shared" si="254"/>
        <v>714</v>
      </c>
      <c r="K5440">
        <f t="shared" si="252"/>
        <v>3</v>
      </c>
      <c r="L5440" t="b">
        <f>COUNTIF($N$2:N5440, N5440)=1</f>
        <v>1</v>
      </c>
      <c r="M5440" s="37">
        <f>IF( $Q5440, MAX($M$1:M5439)+1, 0)</f>
        <v>0</v>
      </c>
      <c r="N5440" t="str" cm="1">
        <f t="array" ref="N5440">INDEX($A$9:$F$1048576, $J5440, $K5440 )</f>
        <v>KH534</v>
      </c>
      <c r="O5440" t="str" cm="1">
        <f t="array" ref="O5440">INDEX($B$9:$F$1048576, $J5440, $K5440 )</f>
        <v>에이치와이케이제구차</v>
      </c>
      <c r="P5440" t="str" cm="1">
        <f t="array" ref="P5440">IF( $L5440, TRIM(_xll.IMDP("IR", $G$5&amp;$N5440, $G$6)), "" )</f>
        <v/>
      </c>
      <c r="Q5440" t="b" cm="1">
        <f t="array" ref="Q5440">IF(
    $U$1=1, AND($P5440&lt;&gt;"", $P5440&lt;&gt;"...", $P5440&lt;&gt;"입력오류"),
    IF(
        $U$18=1, AND($P5440&lt;&gt;"", $P5440&lt;&gt;"...", $P5440&lt;&gt;"입력오류", ISNUMBER(FIND(INDEX($T$2:$T$7,$U$1),$P5440))),
        IF(
            $U$17="기타", AND($P5440&lt;&gt;"", $P5440&lt;&gt;"...", $P5440&lt;&gt;"입력오류", NOT(ISNUMBER(FIND($T$21:$T$34,$P5440)))),
            AND($P5440&lt;&gt;"", $P5440&lt;&gt;"...", $P5440&lt;&gt;"입력오류", $T$19=$P5440)
        )
    )
)</f>
        <v>0</v>
      </c>
    </row>
    <row r="5441" spans="9:17">
      <c r="I5441">
        <f t="shared" si="253"/>
        <v>5440</v>
      </c>
      <c r="J5441">
        <f t="shared" si="254"/>
        <v>715</v>
      </c>
      <c r="K5441">
        <f t="shared" si="252"/>
        <v>3</v>
      </c>
      <c r="L5441" t="b">
        <f>COUNTIF($N$2:N5441, N5441)=1</f>
        <v>1</v>
      </c>
      <c r="M5441" s="37">
        <f>IF( $Q5441, MAX($M$1:M5440)+1, 0)</f>
        <v>0</v>
      </c>
      <c r="N5441" t="str" cm="1">
        <f t="array" ref="N5441">INDEX($A$9:$F$1048576, $J5441, $K5441 )</f>
        <v>KH538</v>
      </c>
      <c r="O5441" t="str" cm="1">
        <f t="array" ref="O5441">INDEX($B$9:$F$1048576, $J5441, $K5441 )</f>
        <v>베스트디와이제칠차</v>
      </c>
      <c r="P5441" t="str" cm="1">
        <f t="array" ref="P5441">IF( $L5441, TRIM(_xll.IMDP("IR", $G$5&amp;$N5441, $G$6)), "" )</f>
        <v/>
      </c>
      <c r="Q5441" t="b" cm="1">
        <f t="array" ref="Q5441">IF(
    $U$1=1, AND($P5441&lt;&gt;"", $P5441&lt;&gt;"...", $P5441&lt;&gt;"입력오류"),
    IF(
        $U$18=1, AND($P5441&lt;&gt;"", $P5441&lt;&gt;"...", $P5441&lt;&gt;"입력오류", ISNUMBER(FIND(INDEX($T$2:$T$7,$U$1),$P5441))),
        IF(
            $U$17="기타", AND($P5441&lt;&gt;"", $P5441&lt;&gt;"...", $P5441&lt;&gt;"입력오류", NOT(ISNUMBER(FIND($T$21:$T$34,$P5441)))),
            AND($P5441&lt;&gt;"", $P5441&lt;&gt;"...", $P5441&lt;&gt;"입력오류", $T$19=$P5441)
        )
    )
)</f>
        <v>0</v>
      </c>
    </row>
    <row r="5442" spans="9:17">
      <c r="I5442">
        <f t="shared" si="253"/>
        <v>5441</v>
      </c>
      <c r="J5442">
        <f t="shared" si="254"/>
        <v>716</v>
      </c>
      <c r="K5442">
        <f t="shared" ref="K5442:K5505" si="255">IF( $I5442&gt;$G$4, NA(), IF($I5442&gt;$G$3, 5, IF($I5442&gt;$G$2, 3, 1 ) ) )</f>
        <v>3</v>
      </c>
      <c r="L5442" t="b">
        <f>COUNTIF($N$2:N5442, N5442)=1</f>
        <v>1</v>
      </c>
      <c r="M5442" s="37">
        <f>IF( $Q5442, MAX($M$1:M5441)+1, 0)</f>
        <v>0</v>
      </c>
      <c r="N5442" t="str" cm="1">
        <f t="array" ref="N5442">INDEX($A$9:$F$1048576, $J5442, $K5442 )</f>
        <v>KH539</v>
      </c>
      <c r="O5442" t="str" cm="1">
        <f t="array" ref="O5442">INDEX($B$9:$F$1048576, $J5442, $K5442 )</f>
        <v>넘버원제십사차</v>
      </c>
      <c r="P5442" t="str" cm="1">
        <f t="array" ref="P5442">IF( $L5442, TRIM(_xll.IMDP("IR", $G$5&amp;$N5442, $G$6)), "" )</f>
        <v/>
      </c>
      <c r="Q5442" t="b" cm="1">
        <f t="array" ref="Q5442">IF(
    $U$1=1, AND($P5442&lt;&gt;"", $P5442&lt;&gt;"...", $P5442&lt;&gt;"입력오류"),
    IF(
        $U$18=1, AND($P5442&lt;&gt;"", $P5442&lt;&gt;"...", $P5442&lt;&gt;"입력오류", ISNUMBER(FIND(INDEX($T$2:$T$7,$U$1),$P5442))),
        IF(
            $U$17="기타", AND($P5442&lt;&gt;"", $P5442&lt;&gt;"...", $P5442&lt;&gt;"입력오류", NOT(ISNUMBER(FIND($T$21:$T$34,$P5442)))),
            AND($P5442&lt;&gt;"", $P5442&lt;&gt;"...", $P5442&lt;&gt;"입력오류", $T$19=$P5442)
        )
    )
)</f>
        <v>0</v>
      </c>
    </row>
    <row r="5443" spans="9:17">
      <c r="I5443">
        <f t="shared" ref="I5443:I5506" si="256">ROW()-1</f>
        <v>5442</v>
      </c>
      <c r="J5443">
        <f t="shared" ref="J5443:J5506" si="257">IF( $I5443&gt;$G$4, NA(), IF($I5443&gt;$G$3, $I5443-$G$3, IF($I5443&gt;$G$2, $I5443-$G$2, $I5443 ) ) )</f>
        <v>717</v>
      </c>
      <c r="K5443">
        <f t="shared" si="255"/>
        <v>3</v>
      </c>
      <c r="L5443" t="b">
        <f>COUNTIF($N$2:N5443, N5443)=1</f>
        <v>1</v>
      </c>
      <c r="M5443" s="37">
        <f>IF( $Q5443, MAX($M$1:M5442)+1, 0)</f>
        <v>0</v>
      </c>
      <c r="N5443" t="str" cm="1">
        <f t="array" ref="N5443">INDEX($A$9:$F$1048576, $J5443, $K5443 )</f>
        <v>KH541</v>
      </c>
      <c r="O5443" t="str" cm="1">
        <f t="array" ref="O5443">INDEX($B$9:$F$1048576, $J5443, $K5443 )</f>
        <v>와이비알제일차</v>
      </c>
      <c r="P5443" t="str" cm="1">
        <f t="array" ref="P5443">IF( $L5443, TRIM(_xll.IMDP("IR", $G$5&amp;$N5443, $G$6)), "" )</f>
        <v/>
      </c>
      <c r="Q5443" t="b" cm="1">
        <f t="array" ref="Q5443">IF(
    $U$1=1, AND($P5443&lt;&gt;"", $P5443&lt;&gt;"...", $P5443&lt;&gt;"입력오류"),
    IF(
        $U$18=1, AND($P5443&lt;&gt;"", $P5443&lt;&gt;"...", $P5443&lt;&gt;"입력오류", ISNUMBER(FIND(INDEX($T$2:$T$7,$U$1),$P5443))),
        IF(
            $U$17="기타", AND($P5443&lt;&gt;"", $P5443&lt;&gt;"...", $P5443&lt;&gt;"입력오류", NOT(ISNUMBER(FIND($T$21:$T$34,$P5443)))),
            AND($P5443&lt;&gt;"", $P5443&lt;&gt;"...", $P5443&lt;&gt;"입력오류", $T$19=$P5443)
        )
    )
)</f>
        <v>0</v>
      </c>
    </row>
    <row r="5444" spans="9:17">
      <c r="I5444">
        <f t="shared" si="256"/>
        <v>5443</v>
      </c>
      <c r="J5444">
        <f t="shared" si="257"/>
        <v>718</v>
      </c>
      <c r="K5444">
        <f t="shared" si="255"/>
        <v>3</v>
      </c>
      <c r="L5444" t="b">
        <f>COUNTIF($N$2:N5444, N5444)=1</f>
        <v>1</v>
      </c>
      <c r="M5444" s="37">
        <f>IF( $Q5444, MAX($M$1:M5443)+1, 0)</f>
        <v>0</v>
      </c>
      <c r="N5444" t="str" cm="1">
        <f t="array" ref="N5444">INDEX($A$9:$F$1048576, $J5444, $K5444 )</f>
        <v>KH546</v>
      </c>
      <c r="O5444" t="str" cm="1">
        <f t="array" ref="O5444">INDEX($B$9:$F$1048576, $J5444, $K5444 )</f>
        <v>케이디비이에스지제삼차</v>
      </c>
      <c r="P5444" t="str" cm="1">
        <f t="array" ref="P5444">IF( $L5444, TRIM(_xll.IMDP("IR", $G$5&amp;$N5444, $G$6)), "" )</f>
        <v/>
      </c>
      <c r="Q5444" t="b" cm="1">
        <f t="array" ref="Q5444">IF(
    $U$1=1, AND($P5444&lt;&gt;"", $P5444&lt;&gt;"...", $P5444&lt;&gt;"입력오류"),
    IF(
        $U$18=1, AND($P5444&lt;&gt;"", $P5444&lt;&gt;"...", $P5444&lt;&gt;"입력오류", ISNUMBER(FIND(INDEX($T$2:$T$7,$U$1),$P5444))),
        IF(
            $U$17="기타", AND($P5444&lt;&gt;"", $P5444&lt;&gt;"...", $P5444&lt;&gt;"입력오류", NOT(ISNUMBER(FIND($T$21:$T$34,$P5444)))),
            AND($P5444&lt;&gt;"", $P5444&lt;&gt;"...", $P5444&lt;&gt;"입력오류", $T$19=$P5444)
        )
    )
)</f>
        <v>0</v>
      </c>
    </row>
    <row r="5445" spans="9:17">
      <c r="I5445">
        <f t="shared" si="256"/>
        <v>5444</v>
      </c>
      <c r="J5445">
        <f t="shared" si="257"/>
        <v>719</v>
      </c>
      <c r="K5445">
        <f t="shared" si="255"/>
        <v>3</v>
      </c>
      <c r="L5445" t="b">
        <f>COUNTIF($N$2:N5445, N5445)=1</f>
        <v>1</v>
      </c>
      <c r="M5445" s="37">
        <f>IF( $Q5445, MAX($M$1:M5444)+1, 0)</f>
        <v>0</v>
      </c>
      <c r="N5445" t="str" cm="1">
        <f t="array" ref="N5445">INDEX($A$9:$F$1048576, $J5445, $K5445 )</f>
        <v>KH553</v>
      </c>
      <c r="O5445" t="str" cm="1">
        <f t="array" ref="O5445">INDEX($B$9:$F$1048576, $J5445, $K5445 )</f>
        <v>더블에스반구제이차</v>
      </c>
      <c r="P5445" t="str" cm="1">
        <f t="array" ref="P5445">IF( $L5445, TRIM(_xll.IMDP("IR", $G$5&amp;$N5445, $G$6)), "" )</f>
        <v/>
      </c>
      <c r="Q5445" t="b" cm="1">
        <f t="array" ref="Q5445">IF(
    $U$1=1, AND($P5445&lt;&gt;"", $P5445&lt;&gt;"...", $P5445&lt;&gt;"입력오류"),
    IF(
        $U$18=1, AND($P5445&lt;&gt;"", $P5445&lt;&gt;"...", $P5445&lt;&gt;"입력오류", ISNUMBER(FIND(INDEX($T$2:$T$7,$U$1),$P5445))),
        IF(
            $U$17="기타", AND($P5445&lt;&gt;"", $P5445&lt;&gt;"...", $P5445&lt;&gt;"입력오류", NOT(ISNUMBER(FIND($T$21:$T$34,$P5445)))),
            AND($P5445&lt;&gt;"", $P5445&lt;&gt;"...", $P5445&lt;&gt;"입력오류", $T$19=$P5445)
        )
    )
)</f>
        <v>0</v>
      </c>
    </row>
    <row r="5446" spans="9:17">
      <c r="I5446">
        <f t="shared" si="256"/>
        <v>5445</v>
      </c>
      <c r="J5446">
        <f t="shared" si="257"/>
        <v>720</v>
      </c>
      <c r="K5446">
        <f t="shared" si="255"/>
        <v>3</v>
      </c>
      <c r="L5446" t="b">
        <f>COUNTIF($N$2:N5446, N5446)=1</f>
        <v>1</v>
      </c>
      <c r="M5446" s="37">
        <f>IF( $Q5446, MAX($M$1:M5445)+1, 0)</f>
        <v>0</v>
      </c>
      <c r="N5446" t="str" cm="1">
        <f t="array" ref="N5446">INDEX($A$9:$F$1048576, $J5446, $K5446 )</f>
        <v>KH554</v>
      </c>
      <c r="O5446" t="str" cm="1">
        <f t="array" ref="O5446">INDEX($B$9:$F$1048576, $J5446, $K5446 )</f>
        <v>더블에스반구제일차</v>
      </c>
      <c r="P5446" t="str" cm="1">
        <f t="array" ref="P5446">IF( $L5446, TRIM(_xll.IMDP("IR", $G$5&amp;$N5446, $G$6)), "" )</f>
        <v/>
      </c>
      <c r="Q5446" t="b" cm="1">
        <f t="array" ref="Q5446">IF(
    $U$1=1, AND($P5446&lt;&gt;"", $P5446&lt;&gt;"...", $P5446&lt;&gt;"입력오류"),
    IF(
        $U$18=1, AND($P5446&lt;&gt;"", $P5446&lt;&gt;"...", $P5446&lt;&gt;"입력오류", ISNUMBER(FIND(INDEX($T$2:$T$7,$U$1),$P5446))),
        IF(
            $U$17="기타", AND($P5446&lt;&gt;"", $P5446&lt;&gt;"...", $P5446&lt;&gt;"입력오류", NOT(ISNUMBER(FIND($T$21:$T$34,$P5446)))),
            AND($P5446&lt;&gt;"", $P5446&lt;&gt;"...", $P5446&lt;&gt;"입력오류", $T$19=$P5446)
        )
    )
)</f>
        <v>0</v>
      </c>
    </row>
    <row r="5447" spans="9:17">
      <c r="I5447">
        <f t="shared" si="256"/>
        <v>5446</v>
      </c>
      <c r="J5447">
        <f t="shared" si="257"/>
        <v>721</v>
      </c>
      <c r="K5447">
        <f t="shared" si="255"/>
        <v>3</v>
      </c>
      <c r="L5447" t="b">
        <f>COUNTIF($N$2:N5447, N5447)=1</f>
        <v>1</v>
      </c>
      <c r="M5447" s="37">
        <f>IF( $Q5447, MAX($M$1:M5446)+1, 0)</f>
        <v>0</v>
      </c>
      <c r="N5447" t="str" cm="1">
        <f t="array" ref="N5447">INDEX($A$9:$F$1048576, $J5447, $K5447 )</f>
        <v>KH558</v>
      </c>
      <c r="O5447" t="str" cm="1">
        <f t="array" ref="O5447">INDEX($B$9:$F$1048576, $J5447, $K5447 )</f>
        <v>에스브라이트동탄</v>
      </c>
      <c r="P5447" t="str" cm="1">
        <f t="array" ref="P5447">IF( $L5447, TRIM(_xll.IMDP("IR", $G$5&amp;$N5447, $G$6)), "" )</f>
        <v/>
      </c>
      <c r="Q5447" t="b" cm="1">
        <f t="array" ref="Q5447">IF(
    $U$1=1, AND($P5447&lt;&gt;"", $P5447&lt;&gt;"...", $P5447&lt;&gt;"입력오류"),
    IF(
        $U$18=1, AND($P5447&lt;&gt;"", $P5447&lt;&gt;"...", $P5447&lt;&gt;"입력오류", ISNUMBER(FIND(INDEX($T$2:$T$7,$U$1),$P5447))),
        IF(
            $U$17="기타", AND($P5447&lt;&gt;"", $P5447&lt;&gt;"...", $P5447&lt;&gt;"입력오류", NOT(ISNUMBER(FIND($T$21:$T$34,$P5447)))),
            AND($P5447&lt;&gt;"", $P5447&lt;&gt;"...", $P5447&lt;&gt;"입력오류", $T$19=$P5447)
        )
    )
)</f>
        <v>0</v>
      </c>
    </row>
    <row r="5448" spans="9:17">
      <c r="I5448">
        <f t="shared" si="256"/>
        <v>5447</v>
      </c>
      <c r="J5448">
        <f t="shared" si="257"/>
        <v>722</v>
      </c>
      <c r="K5448">
        <f t="shared" si="255"/>
        <v>3</v>
      </c>
      <c r="L5448" t="b">
        <f>COUNTIF($N$2:N5448, N5448)=1</f>
        <v>1</v>
      </c>
      <c r="M5448" s="37">
        <f>IF( $Q5448, MAX($M$1:M5447)+1, 0)</f>
        <v>0</v>
      </c>
      <c r="N5448" t="str" cm="1">
        <f t="array" ref="N5448">INDEX($A$9:$F$1048576, $J5448, $K5448 )</f>
        <v>KH559</v>
      </c>
      <c r="O5448" t="str" cm="1">
        <f t="array" ref="O5448">INDEX($B$9:$F$1048576, $J5448, $K5448 )</f>
        <v>엔에이치엘디제일차</v>
      </c>
      <c r="P5448" t="str" cm="1">
        <f t="array" ref="P5448">IF( $L5448, TRIM(_xll.IMDP("IR", $G$5&amp;$N5448, $G$6)), "" )</f>
        <v/>
      </c>
      <c r="Q5448" t="b" cm="1">
        <f t="array" ref="Q5448">IF(
    $U$1=1, AND($P5448&lt;&gt;"", $P5448&lt;&gt;"...", $P5448&lt;&gt;"입력오류"),
    IF(
        $U$18=1, AND($P5448&lt;&gt;"", $P5448&lt;&gt;"...", $P5448&lt;&gt;"입력오류", ISNUMBER(FIND(INDEX($T$2:$T$7,$U$1),$P5448))),
        IF(
            $U$17="기타", AND($P5448&lt;&gt;"", $P5448&lt;&gt;"...", $P5448&lt;&gt;"입력오류", NOT(ISNUMBER(FIND($T$21:$T$34,$P5448)))),
            AND($P5448&lt;&gt;"", $P5448&lt;&gt;"...", $P5448&lt;&gt;"입력오류", $T$19=$P5448)
        )
    )
)</f>
        <v>0</v>
      </c>
    </row>
    <row r="5449" spans="9:17">
      <c r="I5449">
        <f t="shared" si="256"/>
        <v>5448</v>
      </c>
      <c r="J5449">
        <f t="shared" si="257"/>
        <v>723</v>
      </c>
      <c r="K5449">
        <f t="shared" si="255"/>
        <v>3</v>
      </c>
      <c r="L5449" t="b">
        <f>COUNTIF($N$2:N5449, N5449)=1</f>
        <v>1</v>
      </c>
      <c r="M5449" s="37">
        <f>IF( $Q5449, MAX($M$1:M5448)+1, 0)</f>
        <v>0</v>
      </c>
      <c r="N5449" t="str" cm="1">
        <f t="array" ref="N5449">INDEX($A$9:$F$1048576, $J5449, $K5449 )</f>
        <v>KH560</v>
      </c>
      <c r="O5449" t="str" cm="1">
        <f t="array" ref="O5449">INDEX($B$9:$F$1048576, $J5449, $K5449 )</f>
        <v>엘디원큐제일차</v>
      </c>
      <c r="P5449" t="str" cm="1">
        <f t="array" ref="P5449">IF( $L5449, TRIM(_xll.IMDP("IR", $G$5&amp;$N5449, $G$6)), "" )</f>
        <v/>
      </c>
      <c r="Q5449" t="b" cm="1">
        <f t="array" ref="Q5449">IF(
    $U$1=1, AND($P5449&lt;&gt;"", $P5449&lt;&gt;"...", $P5449&lt;&gt;"입력오류"),
    IF(
        $U$18=1, AND($P5449&lt;&gt;"", $P5449&lt;&gt;"...", $P5449&lt;&gt;"입력오류", ISNUMBER(FIND(INDEX($T$2:$T$7,$U$1),$P5449))),
        IF(
            $U$17="기타", AND($P5449&lt;&gt;"", $P5449&lt;&gt;"...", $P5449&lt;&gt;"입력오류", NOT(ISNUMBER(FIND($T$21:$T$34,$P5449)))),
            AND($P5449&lt;&gt;"", $P5449&lt;&gt;"...", $P5449&lt;&gt;"입력오류", $T$19=$P5449)
        )
    )
)</f>
        <v>0</v>
      </c>
    </row>
    <row r="5450" spans="9:17">
      <c r="I5450">
        <f t="shared" si="256"/>
        <v>5449</v>
      </c>
      <c r="J5450">
        <f t="shared" si="257"/>
        <v>724</v>
      </c>
      <c r="K5450">
        <f t="shared" si="255"/>
        <v>3</v>
      </c>
      <c r="L5450" t="b">
        <f>COUNTIF($N$2:N5450, N5450)=1</f>
        <v>1</v>
      </c>
      <c r="M5450" s="37">
        <f>IF( $Q5450, MAX($M$1:M5449)+1, 0)</f>
        <v>0</v>
      </c>
      <c r="N5450" t="str" cm="1">
        <f t="array" ref="N5450">INDEX($A$9:$F$1048576, $J5450, $K5450 )</f>
        <v>KH561</v>
      </c>
      <c r="O5450" t="str" cm="1">
        <f t="array" ref="O5450">INDEX($B$9:$F$1048576, $J5450, $K5450 )</f>
        <v>우리에이치알제일차</v>
      </c>
      <c r="P5450" t="str" cm="1">
        <f t="array" ref="P5450">IF( $L5450, TRIM(_xll.IMDP("IR", $G$5&amp;$N5450, $G$6)), "" )</f>
        <v/>
      </c>
      <c r="Q5450" t="b" cm="1">
        <f t="array" ref="Q5450">IF(
    $U$1=1, AND($P5450&lt;&gt;"", $P5450&lt;&gt;"...", $P5450&lt;&gt;"입력오류"),
    IF(
        $U$18=1, AND($P5450&lt;&gt;"", $P5450&lt;&gt;"...", $P5450&lt;&gt;"입력오류", ISNUMBER(FIND(INDEX($T$2:$T$7,$U$1),$P5450))),
        IF(
            $U$17="기타", AND($P5450&lt;&gt;"", $P5450&lt;&gt;"...", $P5450&lt;&gt;"입력오류", NOT(ISNUMBER(FIND($T$21:$T$34,$P5450)))),
            AND($P5450&lt;&gt;"", $P5450&lt;&gt;"...", $P5450&lt;&gt;"입력오류", $T$19=$P5450)
        )
    )
)</f>
        <v>0</v>
      </c>
    </row>
    <row r="5451" spans="9:17">
      <c r="I5451">
        <f t="shared" si="256"/>
        <v>5450</v>
      </c>
      <c r="J5451">
        <f t="shared" si="257"/>
        <v>725</v>
      </c>
      <c r="K5451">
        <f t="shared" si="255"/>
        <v>3</v>
      </c>
      <c r="L5451" t="b">
        <f>COUNTIF($N$2:N5451, N5451)=1</f>
        <v>1</v>
      </c>
      <c r="M5451" s="37">
        <f>IF( $Q5451, MAX($M$1:M5450)+1, 0)</f>
        <v>0</v>
      </c>
      <c r="N5451" t="str" cm="1">
        <f t="array" ref="N5451">INDEX($A$9:$F$1048576, $J5451, $K5451 )</f>
        <v>KH566</v>
      </c>
      <c r="O5451" t="str" cm="1">
        <f t="array" ref="O5451">INDEX($B$9:$F$1048576, $J5451, $K5451 )</f>
        <v>우리롯데동탄제일차</v>
      </c>
      <c r="P5451" t="str" cm="1">
        <f t="array" ref="P5451">IF( $L5451, TRIM(_xll.IMDP("IR", $G$5&amp;$N5451, $G$6)), "" )</f>
        <v/>
      </c>
      <c r="Q5451" t="b" cm="1">
        <f t="array" ref="Q5451">IF(
    $U$1=1, AND($P5451&lt;&gt;"", $P5451&lt;&gt;"...", $P5451&lt;&gt;"입력오류"),
    IF(
        $U$18=1, AND($P5451&lt;&gt;"", $P5451&lt;&gt;"...", $P5451&lt;&gt;"입력오류", ISNUMBER(FIND(INDEX($T$2:$T$7,$U$1),$P5451))),
        IF(
            $U$17="기타", AND($P5451&lt;&gt;"", $P5451&lt;&gt;"...", $P5451&lt;&gt;"입력오류", NOT(ISNUMBER(FIND($T$21:$T$34,$P5451)))),
            AND($P5451&lt;&gt;"", $P5451&lt;&gt;"...", $P5451&lt;&gt;"입력오류", $T$19=$P5451)
        )
    )
)</f>
        <v>0</v>
      </c>
    </row>
    <row r="5452" spans="9:17">
      <c r="I5452">
        <f t="shared" si="256"/>
        <v>5451</v>
      </c>
      <c r="J5452">
        <f t="shared" si="257"/>
        <v>726</v>
      </c>
      <c r="K5452">
        <f t="shared" si="255"/>
        <v>3</v>
      </c>
      <c r="L5452" t="b">
        <f>COUNTIF($N$2:N5452, N5452)=1</f>
        <v>1</v>
      </c>
      <c r="M5452" s="37">
        <f>IF( $Q5452, MAX($M$1:M5451)+1, 0)</f>
        <v>0</v>
      </c>
      <c r="N5452" t="str" cm="1">
        <f t="array" ref="N5452">INDEX($A$9:$F$1048576, $J5452, $K5452 )</f>
        <v>KH570</v>
      </c>
      <c r="O5452" t="str" cm="1">
        <f t="array" ref="O5452">INDEX($B$9:$F$1048576, $J5452, $K5452 )</f>
        <v>케이케이씨제이차</v>
      </c>
      <c r="P5452" t="str" cm="1">
        <f t="array" ref="P5452">IF( $L5452, TRIM(_xll.IMDP("IR", $G$5&amp;$N5452, $G$6)), "" )</f>
        <v/>
      </c>
      <c r="Q5452" t="b" cm="1">
        <f t="array" ref="Q5452">IF(
    $U$1=1, AND($P5452&lt;&gt;"", $P5452&lt;&gt;"...", $P5452&lt;&gt;"입력오류"),
    IF(
        $U$18=1, AND($P5452&lt;&gt;"", $P5452&lt;&gt;"...", $P5452&lt;&gt;"입력오류", ISNUMBER(FIND(INDEX($T$2:$T$7,$U$1),$P5452))),
        IF(
            $U$17="기타", AND($P5452&lt;&gt;"", $P5452&lt;&gt;"...", $P5452&lt;&gt;"입력오류", NOT(ISNUMBER(FIND($T$21:$T$34,$P5452)))),
            AND($P5452&lt;&gt;"", $P5452&lt;&gt;"...", $P5452&lt;&gt;"입력오류", $T$19=$P5452)
        )
    )
)</f>
        <v>0</v>
      </c>
    </row>
    <row r="5453" spans="9:17">
      <c r="I5453">
        <f t="shared" si="256"/>
        <v>5452</v>
      </c>
      <c r="J5453">
        <f t="shared" si="257"/>
        <v>727</v>
      </c>
      <c r="K5453">
        <f t="shared" si="255"/>
        <v>3</v>
      </c>
      <c r="L5453" t="b">
        <f>COUNTIF($N$2:N5453, N5453)=1</f>
        <v>1</v>
      </c>
      <c r="M5453" s="37">
        <f>IF( $Q5453, MAX($M$1:M5452)+1, 0)</f>
        <v>0</v>
      </c>
      <c r="N5453" t="str" cm="1">
        <f t="array" ref="N5453">INDEX($A$9:$F$1048576, $J5453, $K5453 )</f>
        <v>KH572</v>
      </c>
      <c r="O5453" t="str" cm="1">
        <f t="array" ref="O5453">INDEX($B$9:$F$1048576, $J5453, $K5453 )</f>
        <v>에스타이거퍼스트</v>
      </c>
      <c r="P5453" t="str" cm="1">
        <f t="array" ref="P5453">IF( $L5453, TRIM(_xll.IMDP("IR", $G$5&amp;$N5453, $G$6)), "" )</f>
        <v/>
      </c>
      <c r="Q5453" t="b" cm="1">
        <f t="array" ref="Q5453">IF(
    $U$1=1, AND($P5453&lt;&gt;"", $P5453&lt;&gt;"...", $P5453&lt;&gt;"입력오류"),
    IF(
        $U$18=1, AND($P5453&lt;&gt;"", $P5453&lt;&gt;"...", $P5453&lt;&gt;"입력오류", ISNUMBER(FIND(INDEX($T$2:$T$7,$U$1),$P5453))),
        IF(
            $U$17="기타", AND($P5453&lt;&gt;"", $P5453&lt;&gt;"...", $P5453&lt;&gt;"입력오류", NOT(ISNUMBER(FIND($T$21:$T$34,$P5453)))),
            AND($P5453&lt;&gt;"", $P5453&lt;&gt;"...", $P5453&lt;&gt;"입력오류", $T$19=$P5453)
        )
    )
)</f>
        <v>0</v>
      </c>
    </row>
    <row r="5454" spans="9:17">
      <c r="I5454">
        <f t="shared" si="256"/>
        <v>5453</v>
      </c>
      <c r="J5454">
        <f t="shared" si="257"/>
        <v>728</v>
      </c>
      <c r="K5454">
        <f t="shared" si="255"/>
        <v>3</v>
      </c>
      <c r="L5454" t="b">
        <f>COUNTIF($N$2:N5454, N5454)=1</f>
        <v>1</v>
      </c>
      <c r="M5454" s="37">
        <f>IF( $Q5454, MAX($M$1:M5453)+1, 0)</f>
        <v>0</v>
      </c>
      <c r="N5454" t="str" cm="1">
        <f t="array" ref="N5454">INDEX($A$9:$F$1048576, $J5454, $K5454 )</f>
        <v>KH573</v>
      </c>
      <c r="O5454" t="str" cm="1">
        <f t="array" ref="O5454">INDEX($B$9:$F$1048576, $J5454, $K5454 )</f>
        <v>에이블엔젤</v>
      </c>
      <c r="P5454" t="str" cm="1">
        <f t="array" ref="P5454">IF( $L5454, TRIM(_xll.IMDP("IR", $G$5&amp;$N5454, $G$6)), "" )</f>
        <v/>
      </c>
      <c r="Q5454" t="b" cm="1">
        <f t="array" ref="Q5454">IF(
    $U$1=1, AND($P5454&lt;&gt;"", $P5454&lt;&gt;"...", $P5454&lt;&gt;"입력오류"),
    IF(
        $U$18=1, AND($P5454&lt;&gt;"", $P5454&lt;&gt;"...", $P5454&lt;&gt;"입력오류", ISNUMBER(FIND(INDEX($T$2:$T$7,$U$1),$P5454))),
        IF(
            $U$17="기타", AND($P5454&lt;&gt;"", $P5454&lt;&gt;"...", $P5454&lt;&gt;"입력오류", NOT(ISNUMBER(FIND($T$21:$T$34,$P5454)))),
            AND($P5454&lt;&gt;"", $P5454&lt;&gt;"...", $P5454&lt;&gt;"입력오류", $T$19=$P5454)
        )
    )
)</f>
        <v>0</v>
      </c>
    </row>
    <row r="5455" spans="9:17">
      <c r="I5455">
        <f t="shared" si="256"/>
        <v>5454</v>
      </c>
      <c r="J5455">
        <f t="shared" si="257"/>
        <v>729</v>
      </c>
      <c r="K5455">
        <f t="shared" si="255"/>
        <v>3</v>
      </c>
      <c r="L5455" t="b">
        <f>COUNTIF($N$2:N5455, N5455)=1</f>
        <v>1</v>
      </c>
      <c r="M5455" s="37">
        <f>IF( $Q5455, MAX($M$1:M5454)+1, 0)</f>
        <v>0</v>
      </c>
      <c r="N5455" t="str" cm="1">
        <f t="array" ref="N5455">INDEX($A$9:$F$1048576, $J5455, $K5455 )</f>
        <v>KH574</v>
      </c>
      <c r="O5455" t="str" cm="1">
        <f t="array" ref="O5455">INDEX($B$9:$F$1048576, $J5455, $K5455 )</f>
        <v>양도큐브제일차</v>
      </c>
      <c r="P5455" t="str" cm="1">
        <f t="array" ref="P5455">IF( $L5455, TRIM(_xll.IMDP("IR", $G$5&amp;$N5455, $G$6)), "" )</f>
        <v/>
      </c>
      <c r="Q5455" t="b" cm="1">
        <f t="array" ref="Q5455">IF(
    $U$1=1, AND($P5455&lt;&gt;"", $P5455&lt;&gt;"...", $P5455&lt;&gt;"입력오류"),
    IF(
        $U$18=1, AND($P5455&lt;&gt;"", $P5455&lt;&gt;"...", $P5455&lt;&gt;"입력오류", ISNUMBER(FIND(INDEX($T$2:$T$7,$U$1),$P5455))),
        IF(
            $U$17="기타", AND($P5455&lt;&gt;"", $P5455&lt;&gt;"...", $P5455&lt;&gt;"입력오류", NOT(ISNUMBER(FIND($T$21:$T$34,$P5455)))),
            AND($P5455&lt;&gt;"", $P5455&lt;&gt;"...", $P5455&lt;&gt;"입력오류", $T$19=$P5455)
        )
    )
)</f>
        <v>0</v>
      </c>
    </row>
    <row r="5456" spans="9:17">
      <c r="I5456">
        <f t="shared" si="256"/>
        <v>5455</v>
      </c>
      <c r="J5456">
        <f t="shared" si="257"/>
        <v>730</v>
      </c>
      <c r="K5456">
        <f t="shared" si="255"/>
        <v>3</v>
      </c>
      <c r="L5456" t="b">
        <f>COUNTIF($N$2:N5456, N5456)=1</f>
        <v>1</v>
      </c>
      <c r="M5456" s="37">
        <f>IF( $Q5456, MAX($M$1:M5455)+1, 0)</f>
        <v>0</v>
      </c>
      <c r="N5456" t="str" cm="1">
        <f t="array" ref="N5456">INDEX($A$9:$F$1048576, $J5456, $K5456 )</f>
        <v>KH575</v>
      </c>
      <c r="O5456" t="str" cm="1">
        <f t="array" ref="O5456">INDEX($B$9:$F$1048576, $J5456, $K5456 )</f>
        <v>훼밀리팜제일차</v>
      </c>
      <c r="P5456" t="str" cm="1">
        <f t="array" ref="P5456">IF( $L5456, TRIM(_xll.IMDP("IR", $G$5&amp;$N5456, $G$6)), "" )</f>
        <v/>
      </c>
      <c r="Q5456" t="b" cm="1">
        <f t="array" ref="Q5456">IF(
    $U$1=1, AND($P5456&lt;&gt;"", $P5456&lt;&gt;"...", $P5456&lt;&gt;"입력오류"),
    IF(
        $U$18=1, AND($P5456&lt;&gt;"", $P5456&lt;&gt;"...", $P5456&lt;&gt;"입력오류", ISNUMBER(FIND(INDEX($T$2:$T$7,$U$1),$P5456))),
        IF(
            $U$17="기타", AND($P5456&lt;&gt;"", $P5456&lt;&gt;"...", $P5456&lt;&gt;"입력오류", NOT(ISNUMBER(FIND($T$21:$T$34,$P5456)))),
            AND($P5456&lt;&gt;"", $P5456&lt;&gt;"...", $P5456&lt;&gt;"입력오류", $T$19=$P5456)
        )
    )
)</f>
        <v>0</v>
      </c>
    </row>
    <row r="5457" spans="9:17">
      <c r="I5457">
        <f t="shared" si="256"/>
        <v>5456</v>
      </c>
      <c r="J5457">
        <f t="shared" si="257"/>
        <v>731</v>
      </c>
      <c r="K5457">
        <f t="shared" si="255"/>
        <v>3</v>
      </c>
      <c r="L5457" t="b">
        <f>COUNTIF($N$2:N5457, N5457)=1</f>
        <v>1</v>
      </c>
      <c r="M5457" s="37">
        <f>IF( $Q5457, MAX($M$1:M5456)+1, 0)</f>
        <v>0</v>
      </c>
      <c r="N5457" t="str" cm="1">
        <f t="array" ref="N5457">INDEX($A$9:$F$1048576, $J5457, $K5457 )</f>
        <v>KH578</v>
      </c>
      <c r="O5457" t="str" cm="1">
        <f t="array" ref="O5457">INDEX($B$9:$F$1048576, $J5457, $K5457 )</f>
        <v>에이치와이케이제십차</v>
      </c>
      <c r="P5457" t="str" cm="1">
        <f t="array" ref="P5457">IF( $L5457, TRIM(_xll.IMDP("IR", $G$5&amp;$N5457, $G$6)), "" )</f>
        <v/>
      </c>
      <c r="Q5457" t="b" cm="1">
        <f t="array" ref="Q5457">IF(
    $U$1=1, AND($P5457&lt;&gt;"", $P5457&lt;&gt;"...", $P5457&lt;&gt;"입력오류"),
    IF(
        $U$18=1, AND($P5457&lt;&gt;"", $P5457&lt;&gt;"...", $P5457&lt;&gt;"입력오류", ISNUMBER(FIND(INDEX($T$2:$T$7,$U$1),$P5457))),
        IF(
            $U$17="기타", AND($P5457&lt;&gt;"", $P5457&lt;&gt;"...", $P5457&lt;&gt;"입력오류", NOT(ISNUMBER(FIND($T$21:$T$34,$P5457)))),
            AND($P5457&lt;&gt;"", $P5457&lt;&gt;"...", $P5457&lt;&gt;"입력오류", $T$19=$P5457)
        )
    )
)</f>
        <v>0</v>
      </c>
    </row>
    <row r="5458" spans="9:17">
      <c r="I5458">
        <f t="shared" si="256"/>
        <v>5457</v>
      </c>
      <c r="J5458">
        <f t="shared" si="257"/>
        <v>732</v>
      </c>
      <c r="K5458">
        <f t="shared" si="255"/>
        <v>3</v>
      </c>
      <c r="L5458" t="b">
        <f>COUNTIF($N$2:N5458, N5458)=1</f>
        <v>1</v>
      </c>
      <c r="M5458" s="37">
        <f>IF( $Q5458, MAX($M$1:M5457)+1, 0)</f>
        <v>0</v>
      </c>
      <c r="N5458" t="str" cm="1">
        <f t="array" ref="N5458">INDEX($A$9:$F$1048576, $J5458, $K5458 )</f>
        <v>KH580</v>
      </c>
      <c r="O5458" t="str" cm="1">
        <f t="array" ref="O5458">INDEX($B$9:$F$1048576, $J5458, $K5458 )</f>
        <v>지아이비알비제일차</v>
      </c>
      <c r="P5458" t="str" cm="1">
        <f t="array" ref="P5458">IF( $L5458, TRIM(_xll.IMDP("IR", $G$5&amp;$N5458, $G$6)), "" )</f>
        <v/>
      </c>
      <c r="Q5458" t="b" cm="1">
        <f t="array" ref="Q5458">IF(
    $U$1=1, AND($P5458&lt;&gt;"", $P5458&lt;&gt;"...", $P5458&lt;&gt;"입력오류"),
    IF(
        $U$18=1, AND($P5458&lt;&gt;"", $P5458&lt;&gt;"...", $P5458&lt;&gt;"입력오류", ISNUMBER(FIND(INDEX($T$2:$T$7,$U$1),$P5458))),
        IF(
            $U$17="기타", AND($P5458&lt;&gt;"", $P5458&lt;&gt;"...", $P5458&lt;&gt;"입력오류", NOT(ISNUMBER(FIND($T$21:$T$34,$P5458)))),
            AND($P5458&lt;&gt;"", $P5458&lt;&gt;"...", $P5458&lt;&gt;"입력오류", $T$19=$P5458)
        )
    )
)</f>
        <v>0</v>
      </c>
    </row>
    <row r="5459" spans="9:17">
      <c r="I5459">
        <f t="shared" si="256"/>
        <v>5458</v>
      </c>
      <c r="J5459">
        <f t="shared" si="257"/>
        <v>733</v>
      </c>
      <c r="K5459">
        <f t="shared" si="255"/>
        <v>3</v>
      </c>
      <c r="L5459" t="b">
        <f>COUNTIF($N$2:N5459, N5459)=1</f>
        <v>1</v>
      </c>
      <c r="M5459" s="37">
        <f>IF( $Q5459, MAX($M$1:M5458)+1, 0)</f>
        <v>0</v>
      </c>
      <c r="N5459" t="str" cm="1">
        <f t="array" ref="N5459">INDEX($A$9:$F$1048576, $J5459, $K5459 )</f>
        <v>KH588</v>
      </c>
      <c r="O5459" t="str" cm="1">
        <f t="array" ref="O5459">INDEX($B$9:$F$1048576, $J5459, $K5459 )</f>
        <v>케이아이에스드림제일차</v>
      </c>
      <c r="P5459" t="str" cm="1">
        <f t="array" ref="P5459">IF( $L5459, TRIM(_xll.IMDP("IR", $G$5&amp;$N5459, $G$6)), "" )</f>
        <v/>
      </c>
      <c r="Q5459" t="b" cm="1">
        <f t="array" ref="Q5459">IF(
    $U$1=1, AND($P5459&lt;&gt;"", $P5459&lt;&gt;"...", $P5459&lt;&gt;"입력오류"),
    IF(
        $U$18=1, AND($P5459&lt;&gt;"", $P5459&lt;&gt;"...", $P5459&lt;&gt;"입력오류", ISNUMBER(FIND(INDEX($T$2:$T$7,$U$1),$P5459))),
        IF(
            $U$17="기타", AND($P5459&lt;&gt;"", $P5459&lt;&gt;"...", $P5459&lt;&gt;"입력오류", NOT(ISNUMBER(FIND($T$21:$T$34,$P5459)))),
            AND($P5459&lt;&gt;"", $P5459&lt;&gt;"...", $P5459&lt;&gt;"입력오류", $T$19=$P5459)
        )
    )
)</f>
        <v>0</v>
      </c>
    </row>
    <row r="5460" spans="9:17">
      <c r="I5460">
        <f t="shared" si="256"/>
        <v>5459</v>
      </c>
      <c r="J5460">
        <f t="shared" si="257"/>
        <v>734</v>
      </c>
      <c r="K5460">
        <f t="shared" si="255"/>
        <v>3</v>
      </c>
      <c r="L5460" t="b">
        <f>COUNTIF($N$2:N5460, N5460)=1</f>
        <v>1</v>
      </c>
      <c r="M5460" s="37">
        <f>IF( $Q5460, MAX($M$1:M5459)+1, 0)</f>
        <v>0</v>
      </c>
      <c r="N5460" t="str" cm="1">
        <f t="array" ref="N5460">INDEX($A$9:$F$1048576, $J5460, $K5460 )</f>
        <v>KH596</v>
      </c>
      <c r="O5460" t="str" cm="1">
        <f t="array" ref="O5460">INDEX($B$9:$F$1048576, $J5460, $K5460 )</f>
        <v>케이아이에스대체제이십삼차</v>
      </c>
      <c r="P5460" t="str" cm="1">
        <f t="array" ref="P5460">IF( $L5460, TRIM(_xll.IMDP("IR", $G$5&amp;$N5460, $G$6)), "" )</f>
        <v/>
      </c>
      <c r="Q5460" t="b" cm="1">
        <f t="array" ref="Q5460">IF(
    $U$1=1, AND($P5460&lt;&gt;"", $P5460&lt;&gt;"...", $P5460&lt;&gt;"입력오류"),
    IF(
        $U$18=1, AND($P5460&lt;&gt;"", $P5460&lt;&gt;"...", $P5460&lt;&gt;"입력오류", ISNUMBER(FIND(INDEX($T$2:$T$7,$U$1),$P5460))),
        IF(
            $U$17="기타", AND($P5460&lt;&gt;"", $P5460&lt;&gt;"...", $P5460&lt;&gt;"입력오류", NOT(ISNUMBER(FIND($T$21:$T$34,$P5460)))),
            AND($P5460&lt;&gt;"", $P5460&lt;&gt;"...", $P5460&lt;&gt;"입력오류", $T$19=$P5460)
        )
    )
)</f>
        <v>0</v>
      </c>
    </row>
    <row r="5461" spans="9:17">
      <c r="I5461">
        <f t="shared" si="256"/>
        <v>5460</v>
      </c>
      <c r="J5461">
        <f t="shared" si="257"/>
        <v>735</v>
      </c>
      <c r="K5461">
        <f t="shared" si="255"/>
        <v>3</v>
      </c>
      <c r="L5461" t="b">
        <f>COUNTIF($N$2:N5461, N5461)=1</f>
        <v>1</v>
      </c>
      <c r="M5461" s="37">
        <f>IF( $Q5461, MAX($M$1:M5460)+1, 0)</f>
        <v>0</v>
      </c>
      <c r="N5461" t="str" cm="1">
        <f t="array" ref="N5461">INDEX($A$9:$F$1048576, $J5461, $K5461 )</f>
        <v>KH603</v>
      </c>
      <c r="O5461" t="str" cm="1">
        <f t="array" ref="O5461">INDEX($B$9:$F$1048576, $J5461, $K5461 )</f>
        <v>지아이비이엠티</v>
      </c>
      <c r="P5461" t="str" cm="1">
        <f t="array" ref="P5461">IF( $L5461, TRIM(_xll.IMDP("IR", $G$5&amp;$N5461, $G$6)), "" )</f>
        <v/>
      </c>
      <c r="Q5461" t="b" cm="1">
        <f t="array" ref="Q5461">IF(
    $U$1=1, AND($P5461&lt;&gt;"", $P5461&lt;&gt;"...", $P5461&lt;&gt;"입력오류"),
    IF(
        $U$18=1, AND($P5461&lt;&gt;"", $P5461&lt;&gt;"...", $P5461&lt;&gt;"입력오류", ISNUMBER(FIND(INDEX($T$2:$T$7,$U$1),$P5461))),
        IF(
            $U$17="기타", AND($P5461&lt;&gt;"", $P5461&lt;&gt;"...", $P5461&lt;&gt;"입력오류", NOT(ISNUMBER(FIND($T$21:$T$34,$P5461)))),
            AND($P5461&lt;&gt;"", $P5461&lt;&gt;"...", $P5461&lt;&gt;"입력오류", $T$19=$P5461)
        )
    )
)</f>
        <v>0</v>
      </c>
    </row>
    <row r="5462" spans="9:17">
      <c r="I5462">
        <f t="shared" si="256"/>
        <v>5461</v>
      </c>
      <c r="J5462">
        <f t="shared" si="257"/>
        <v>736</v>
      </c>
      <c r="K5462">
        <f t="shared" si="255"/>
        <v>3</v>
      </c>
      <c r="L5462" t="b">
        <f>COUNTIF($N$2:N5462, N5462)=1</f>
        <v>1</v>
      </c>
      <c r="M5462" s="37">
        <f>IF( $Q5462, MAX($M$1:M5461)+1, 0)</f>
        <v>0</v>
      </c>
      <c r="N5462" t="str" cm="1">
        <f t="array" ref="N5462">INDEX($A$9:$F$1048576, $J5462, $K5462 )</f>
        <v>KH607</v>
      </c>
      <c r="O5462" t="str" cm="1">
        <f t="array" ref="O5462">INDEX($B$9:$F$1048576, $J5462, $K5462 )</f>
        <v>코스모포레</v>
      </c>
      <c r="P5462" t="str" cm="1">
        <f t="array" ref="P5462">IF( $L5462, TRIM(_xll.IMDP("IR", $G$5&amp;$N5462, $G$6)), "" )</f>
        <v/>
      </c>
      <c r="Q5462" t="b" cm="1">
        <f t="array" ref="Q5462">IF(
    $U$1=1, AND($P5462&lt;&gt;"", $P5462&lt;&gt;"...", $P5462&lt;&gt;"입력오류"),
    IF(
        $U$18=1, AND($P5462&lt;&gt;"", $P5462&lt;&gt;"...", $P5462&lt;&gt;"입력오류", ISNUMBER(FIND(INDEX($T$2:$T$7,$U$1),$P5462))),
        IF(
            $U$17="기타", AND($P5462&lt;&gt;"", $P5462&lt;&gt;"...", $P5462&lt;&gt;"입력오류", NOT(ISNUMBER(FIND($T$21:$T$34,$P5462)))),
            AND($P5462&lt;&gt;"", $P5462&lt;&gt;"...", $P5462&lt;&gt;"입력오류", $T$19=$P5462)
        )
    )
)</f>
        <v>0</v>
      </c>
    </row>
    <row r="5463" spans="9:17">
      <c r="I5463">
        <f t="shared" si="256"/>
        <v>5462</v>
      </c>
      <c r="J5463">
        <f t="shared" si="257"/>
        <v>737</v>
      </c>
      <c r="K5463">
        <f t="shared" si="255"/>
        <v>3</v>
      </c>
      <c r="L5463" t="b">
        <f>COUNTIF($N$2:N5463, N5463)=1</f>
        <v>1</v>
      </c>
      <c r="M5463" s="37">
        <f>IF( $Q5463, MAX($M$1:M5462)+1, 0)</f>
        <v>0</v>
      </c>
      <c r="N5463" t="str" cm="1">
        <f t="array" ref="N5463">INDEX($A$9:$F$1048576, $J5463, $K5463 )</f>
        <v>KH609</v>
      </c>
      <c r="O5463" t="str" cm="1">
        <f t="array" ref="O5463">INDEX($B$9:$F$1048576, $J5463, $K5463 )</f>
        <v>수영망미제일차</v>
      </c>
      <c r="P5463" t="str" cm="1">
        <f t="array" ref="P5463">IF( $L5463, TRIM(_xll.IMDP("IR", $G$5&amp;$N5463, $G$6)), "" )</f>
        <v/>
      </c>
      <c r="Q5463" t="b" cm="1">
        <f t="array" ref="Q5463">IF(
    $U$1=1, AND($P5463&lt;&gt;"", $P5463&lt;&gt;"...", $P5463&lt;&gt;"입력오류"),
    IF(
        $U$18=1, AND($P5463&lt;&gt;"", $P5463&lt;&gt;"...", $P5463&lt;&gt;"입력오류", ISNUMBER(FIND(INDEX($T$2:$T$7,$U$1),$P5463))),
        IF(
            $U$17="기타", AND($P5463&lt;&gt;"", $P5463&lt;&gt;"...", $P5463&lt;&gt;"입력오류", NOT(ISNUMBER(FIND($T$21:$T$34,$P5463)))),
            AND($P5463&lt;&gt;"", $P5463&lt;&gt;"...", $P5463&lt;&gt;"입력오류", $T$19=$P5463)
        )
    )
)</f>
        <v>0</v>
      </c>
    </row>
    <row r="5464" spans="9:17">
      <c r="I5464">
        <f t="shared" si="256"/>
        <v>5463</v>
      </c>
      <c r="J5464">
        <f t="shared" si="257"/>
        <v>738</v>
      </c>
      <c r="K5464">
        <f t="shared" si="255"/>
        <v>3</v>
      </c>
      <c r="L5464" t="b">
        <f>COUNTIF($N$2:N5464, N5464)=1</f>
        <v>1</v>
      </c>
      <c r="M5464" s="37">
        <f>IF( $Q5464, MAX($M$1:M5463)+1, 0)</f>
        <v>0</v>
      </c>
      <c r="N5464" t="str" cm="1">
        <f t="array" ref="N5464">INDEX($A$9:$F$1048576, $J5464, $K5464 )</f>
        <v>KH612</v>
      </c>
      <c r="O5464" t="str" cm="1">
        <f t="array" ref="O5464">INDEX($B$9:$F$1048576, $J5464, $K5464 )</f>
        <v>에스브라이트엘디씨</v>
      </c>
      <c r="P5464" t="str" cm="1">
        <f t="array" ref="P5464">IF( $L5464, TRIM(_xll.IMDP("IR", $G$5&amp;$N5464, $G$6)), "" )</f>
        <v/>
      </c>
      <c r="Q5464" t="b" cm="1">
        <f t="array" ref="Q5464">IF(
    $U$1=1, AND($P5464&lt;&gt;"", $P5464&lt;&gt;"...", $P5464&lt;&gt;"입력오류"),
    IF(
        $U$18=1, AND($P5464&lt;&gt;"", $P5464&lt;&gt;"...", $P5464&lt;&gt;"입력오류", ISNUMBER(FIND(INDEX($T$2:$T$7,$U$1),$P5464))),
        IF(
            $U$17="기타", AND($P5464&lt;&gt;"", $P5464&lt;&gt;"...", $P5464&lt;&gt;"입력오류", NOT(ISNUMBER(FIND($T$21:$T$34,$P5464)))),
            AND($P5464&lt;&gt;"", $P5464&lt;&gt;"...", $P5464&lt;&gt;"입력오류", $T$19=$P5464)
        )
    )
)</f>
        <v>0</v>
      </c>
    </row>
    <row r="5465" spans="9:17">
      <c r="I5465">
        <f t="shared" si="256"/>
        <v>5464</v>
      </c>
      <c r="J5465">
        <f t="shared" si="257"/>
        <v>739</v>
      </c>
      <c r="K5465">
        <f t="shared" si="255"/>
        <v>3</v>
      </c>
      <c r="L5465" t="b">
        <f>COUNTIF($N$2:N5465, N5465)=1</f>
        <v>1</v>
      </c>
      <c r="M5465" s="37">
        <f>IF( $Q5465, MAX($M$1:M5464)+1, 0)</f>
        <v>0</v>
      </c>
      <c r="N5465" t="str" cm="1">
        <f t="array" ref="N5465">INDEX($A$9:$F$1048576, $J5465, $K5465 )</f>
        <v>KH619</v>
      </c>
      <c r="O5465" t="str" cm="1">
        <f t="array" ref="O5465">INDEX($B$9:$F$1048576, $J5465, $K5465 )</f>
        <v>지아이비초월</v>
      </c>
      <c r="P5465" t="str" cm="1">
        <f t="array" ref="P5465">IF( $L5465, TRIM(_xll.IMDP("IR", $G$5&amp;$N5465, $G$6)), "" )</f>
        <v/>
      </c>
      <c r="Q5465" t="b" cm="1">
        <f t="array" ref="Q5465">IF(
    $U$1=1, AND($P5465&lt;&gt;"", $P5465&lt;&gt;"...", $P5465&lt;&gt;"입력오류"),
    IF(
        $U$18=1, AND($P5465&lt;&gt;"", $P5465&lt;&gt;"...", $P5465&lt;&gt;"입력오류", ISNUMBER(FIND(INDEX($T$2:$T$7,$U$1),$P5465))),
        IF(
            $U$17="기타", AND($P5465&lt;&gt;"", $P5465&lt;&gt;"...", $P5465&lt;&gt;"입력오류", NOT(ISNUMBER(FIND($T$21:$T$34,$P5465)))),
            AND($P5465&lt;&gt;"", $P5465&lt;&gt;"...", $P5465&lt;&gt;"입력오류", $T$19=$P5465)
        )
    )
)</f>
        <v>0</v>
      </c>
    </row>
    <row r="5466" spans="9:17">
      <c r="I5466">
        <f t="shared" si="256"/>
        <v>5465</v>
      </c>
      <c r="J5466">
        <f t="shared" si="257"/>
        <v>740</v>
      </c>
      <c r="K5466">
        <f t="shared" si="255"/>
        <v>3</v>
      </c>
      <c r="L5466" t="b">
        <f>COUNTIF($N$2:N5466, N5466)=1</f>
        <v>1</v>
      </c>
      <c r="M5466" s="37">
        <f>IF( $Q5466, MAX($M$1:M5465)+1, 0)</f>
        <v>0</v>
      </c>
      <c r="N5466" t="str" cm="1">
        <f t="array" ref="N5466">INDEX($A$9:$F$1048576, $J5466, $K5466 )</f>
        <v>KH622</v>
      </c>
      <c r="O5466" t="str" cm="1">
        <f t="array" ref="O5466">INDEX($B$9:$F$1048576, $J5466, $K5466 )</f>
        <v>올마이티울산</v>
      </c>
      <c r="P5466" t="str" cm="1">
        <f t="array" ref="P5466">IF( $L5466, TRIM(_xll.IMDP("IR", $G$5&amp;$N5466, $G$6)), "" )</f>
        <v/>
      </c>
      <c r="Q5466" t="b" cm="1">
        <f t="array" ref="Q5466">IF(
    $U$1=1, AND($P5466&lt;&gt;"", $P5466&lt;&gt;"...", $P5466&lt;&gt;"입력오류"),
    IF(
        $U$18=1, AND($P5466&lt;&gt;"", $P5466&lt;&gt;"...", $P5466&lt;&gt;"입력오류", ISNUMBER(FIND(INDEX($T$2:$T$7,$U$1),$P5466))),
        IF(
            $U$17="기타", AND($P5466&lt;&gt;"", $P5466&lt;&gt;"...", $P5466&lt;&gt;"입력오류", NOT(ISNUMBER(FIND($T$21:$T$34,$P5466)))),
            AND($P5466&lt;&gt;"", $P5466&lt;&gt;"...", $P5466&lt;&gt;"입력오류", $T$19=$P5466)
        )
    )
)</f>
        <v>0</v>
      </c>
    </row>
    <row r="5467" spans="9:17">
      <c r="I5467">
        <f t="shared" si="256"/>
        <v>5466</v>
      </c>
      <c r="J5467">
        <f t="shared" si="257"/>
        <v>741</v>
      </c>
      <c r="K5467">
        <f t="shared" si="255"/>
        <v>3</v>
      </c>
      <c r="L5467" t="b">
        <f>COUNTIF($N$2:N5467, N5467)=1</f>
        <v>1</v>
      </c>
      <c r="M5467" s="37">
        <f>IF( $Q5467, MAX($M$1:M5466)+1, 0)</f>
        <v>0</v>
      </c>
      <c r="N5467" t="str" cm="1">
        <f t="array" ref="N5467">INDEX($A$9:$F$1048576, $J5467, $K5467 )</f>
        <v>KH623</v>
      </c>
      <c r="O5467" t="str" cm="1">
        <f t="array" ref="O5467">INDEX($B$9:$F$1048576, $J5467, $K5467 )</f>
        <v>솔리엘</v>
      </c>
      <c r="P5467" t="str" cm="1">
        <f t="array" ref="P5467">IF( $L5467, TRIM(_xll.IMDP("IR", $G$5&amp;$N5467, $G$6)), "" )</f>
        <v/>
      </c>
      <c r="Q5467" t="b" cm="1">
        <f t="array" ref="Q5467">IF(
    $U$1=1, AND($P5467&lt;&gt;"", $P5467&lt;&gt;"...", $P5467&lt;&gt;"입력오류"),
    IF(
        $U$18=1, AND($P5467&lt;&gt;"", $P5467&lt;&gt;"...", $P5467&lt;&gt;"입력오류", ISNUMBER(FIND(INDEX($T$2:$T$7,$U$1),$P5467))),
        IF(
            $U$17="기타", AND($P5467&lt;&gt;"", $P5467&lt;&gt;"...", $P5467&lt;&gt;"입력오류", NOT(ISNUMBER(FIND($T$21:$T$34,$P5467)))),
            AND($P5467&lt;&gt;"", $P5467&lt;&gt;"...", $P5467&lt;&gt;"입력오류", $T$19=$P5467)
        )
    )
)</f>
        <v>0</v>
      </c>
    </row>
    <row r="5468" spans="9:17">
      <c r="I5468">
        <f t="shared" si="256"/>
        <v>5467</v>
      </c>
      <c r="J5468">
        <f t="shared" si="257"/>
        <v>742</v>
      </c>
      <c r="K5468">
        <f t="shared" si="255"/>
        <v>3</v>
      </c>
      <c r="L5468" t="b">
        <f>COUNTIF($N$2:N5468, N5468)=1</f>
        <v>1</v>
      </c>
      <c r="M5468" s="37">
        <f>IF( $Q5468, MAX($M$1:M5467)+1, 0)</f>
        <v>0</v>
      </c>
      <c r="N5468" t="str" cm="1">
        <f t="array" ref="N5468">INDEX($A$9:$F$1048576, $J5468, $K5468 )</f>
        <v>KH627</v>
      </c>
      <c r="O5468" t="str" cm="1">
        <f t="array" ref="O5468">INDEX($B$9:$F$1048576, $J5468, $K5468 )</f>
        <v>리치게이트십정</v>
      </c>
      <c r="P5468" t="str" cm="1">
        <f t="array" ref="P5468">IF( $L5468, TRIM(_xll.IMDP("IR", $G$5&amp;$N5468, $G$6)), "" )</f>
        <v/>
      </c>
      <c r="Q5468" t="b" cm="1">
        <f t="array" ref="Q5468">IF(
    $U$1=1, AND($P5468&lt;&gt;"", $P5468&lt;&gt;"...", $P5468&lt;&gt;"입력오류"),
    IF(
        $U$18=1, AND($P5468&lt;&gt;"", $P5468&lt;&gt;"...", $P5468&lt;&gt;"입력오류", ISNUMBER(FIND(INDEX($T$2:$T$7,$U$1),$P5468))),
        IF(
            $U$17="기타", AND($P5468&lt;&gt;"", $P5468&lt;&gt;"...", $P5468&lt;&gt;"입력오류", NOT(ISNUMBER(FIND($T$21:$T$34,$P5468)))),
            AND($P5468&lt;&gt;"", $P5468&lt;&gt;"...", $P5468&lt;&gt;"입력오류", $T$19=$P5468)
        )
    )
)</f>
        <v>0</v>
      </c>
    </row>
    <row r="5469" spans="9:17">
      <c r="I5469">
        <f t="shared" si="256"/>
        <v>5468</v>
      </c>
      <c r="J5469">
        <f t="shared" si="257"/>
        <v>743</v>
      </c>
      <c r="K5469">
        <f t="shared" si="255"/>
        <v>3</v>
      </c>
      <c r="L5469" t="b">
        <f>COUNTIF($N$2:N5469, N5469)=1</f>
        <v>1</v>
      </c>
      <c r="M5469" s="37">
        <f>IF( $Q5469, MAX($M$1:M5468)+1, 0)</f>
        <v>0</v>
      </c>
      <c r="N5469" t="str" cm="1">
        <f t="array" ref="N5469">INDEX($A$9:$F$1048576, $J5469, $K5469 )</f>
        <v>KH630</v>
      </c>
      <c r="O5469" t="str" cm="1">
        <f t="array" ref="O5469">INDEX($B$9:$F$1048576, $J5469, $K5469 )</f>
        <v>퍼스트제이에이치제일차</v>
      </c>
      <c r="P5469" t="str" cm="1">
        <f t="array" ref="P5469">IF( $L5469, TRIM(_xll.IMDP("IR", $G$5&amp;$N5469, $G$6)), "" )</f>
        <v/>
      </c>
      <c r="Q5469" t="b" cm="1">
        <f t="array" ref="Q5469">IF(
    $U$1=1, AND($P5469&lt;&gt;"", $P5469&lt;&gt;"...", $P5469&lt;&gt;"입력오류"),
    IF(
        $U$18=1, AND($P5469&lt;&gt;"", $P5469&lt;&gt;"...", $P5469&lt;&gt;"입력오류", ISNUMBER(FIND(INDEX($T$2:$T$7,$U$1),$P5469))),
        IF(
            $U$17="기타", AND($P5469&lt;&gt;"", $P5469&lt;&gt;"...", $P5469&lt;&gt;"입력오류", NOT(ISNUMBER(FIND($T$21:$T$34,$P5469)))),
            AND($P5469&lt;&gt;"", $P5469&lt;&gt;"...", $P5469&lt;&gt;"입력오류", $T$19=$P5469)
        )
    )
)</f>
        <v>0</v>
      </c>
    </row>
    <row r="5470" spans="9:17">
      <c r="I5470">
        <f t="shared" si="256"/>
        <v>5469</v>
      </c>
      <c r="J5470">
        <f t="shared" si="257"/>
        <v>744</v>
      </c>
      <c r="K5470">
        <f t="shared" si="255"/>
        <v>3</v>
      </c>
      <c r="L5470" t="b">
        <f>COUNTIF($N$2:N5470, N5470)=1</f>
        <v>1</v>
      </c>
      <c r="M5470" s="37">
        <f>IF( $Q5470, MAX($M$1:M5469)+1, 0)</f>
        <v>0</v>
      </c>
      <c r="N5470" t="str" cm="1">
        <f t="array" ref="N5470">INDEX($A$9:$F$1048576, $J5470, $K5470 )</f>
        <v>KH631</v>
      </c>
      <c r="O5470" t="str" cm="1">
        <f t="array" ref="O5470">INDEX($B$9:$F$1048576, $J5470, $K5470 )</f>
        <v>대구본리제이차</v>
      </c>
      <c r="P5470" t="str" cm="1">
        <f t="array" ref="P5470">IF( $L5470, TRIM(_xll.IMDP("IR", $G$5&amp;$N5470, $G$6)), "" )</f>
        <v/>
      </c>
      <c r="Q5470" t="b" cm="1">
        <f t="array" ref="Q5470">IF(
    $U$1=1, AND($P5470&lt;&gt;"", $P5470&lt;&gt;"...", $P5470&lt;&gt;"입력오류"),
    IF(
        $U$18=1, AND($P5470&lt;&gt;"", $P5470&lt;&gt;"...", $P5470&lt;&gt;"입력오류", ISNUMBER(FIND(INDEX($T$2:$T$7,$U$1),$P5470))),
        IF(
            $U$17="기타", AND($P5470&lt;&gt;"", $P5470&lt;&gt;"...", $P5470&lt;&gt;"입력오류", NOT(ISNUMBER(FIND($T$21:$T$34,$P5470)))),
            AND($P5470&lt;&gt;"", $P5470&lt;&gt;"...", $P5470&lt;&gt;"입력오류", $T$19=$P5470)
        )
    )
)</f>
        <v>0</v>
      </c>
    </row>
    <row r="5471" spans="9:17">
      <c r="I5471">
        <f t="shared" si="256"/>
        <v>5470</v>
      </c>
      <c r="J5471">
        <f t="shared" si="257"/>
        <v>745</v>
      </c>
      <c r="K5471">
        <f t="shared" si="255"/>
        <v>3</v>
      </c>
      <c r="L5471" t="b">
        <f>COUNTIF($N$2:N5471, N5471)=1</f>
        <v>1</v>
      </c>
      <c r="M5471" s="37">
        <f>IF( $Q5471, MAX($M$1:M5470)+1, 0)</f>
        <v>0</v>
      </c>
      <c r="N5471" t="str" cm="1">
        <f t="array" ref="N5471">INDEX($A$9:$F$1048576, $J5471, $K5471 )</f>
        <v>KH633</v>
      </c>
      <c r="O5471" t="str" cm="1">
        <f t="array" ref="O5471">INDEX($B$9:$F$1048576, $J5471, $K5471 )</f>
        <v>압량감마제일차</v>
      </c>
      <c r="P5471" t="str" cm="1">
        <f t="array" ref="P5471">IF( $L5471, TRIM(_xll.IMDP("IR", $G$5&amp;$N5471, $G$6)), "" )</f>
        <v/>
      </c>
      <c r="Q5471" t="b" cm="1">
        <f t="array" ref="Q5471">IF(
    $U$1=1, AND($P5471&lt;&gt;"", $P5471&lt;&gt;"...", $P5471&lt;&gt;"입력오류"),
    IF(
        $U$18=1, AND($P5471&lt;&gt;"", $P5471&lt;&gt;"...", $P5471&lt;&gt;"입력오류", ISNUMBER(FIND(INDEX($T$2:$T$7,$U$1),$P5471))),
        IF(
            $U$17="기타", AND($P5471&lt;&gt;"", $P5471&lt;&gt;"...", $P5471&lt;&gt;"입력오류", NOT(ISNUMBER(FIND($T$21:$T$34,$P5471)))),
            AND($P5471&lt;&gt;"", $P5471&lt;&gt;"...", $P5471&lt;&gt;"입력오류", $T$19=$P5471)
        )
    )
)</f>
        <v>0</v>
      </c>
    </row>
    <row r="5472" spans="9:17">
      <c r="I5472">
        <f t="shared" si="256"/>
        <v>5471</v>
      </c>
      <c r="J5472">
        <f t="shared" si="257"/>
        <v>746</v>
      </c>
      <c r="K5472">
        <f t="shared" si="255"/>
        <v>3</v>
      </c>
      <c r="L5472" t="b">
        <f>COUNTIF($N$2:N5472, N5472)=1</f>
        <v>1</v>
      </c>
      <c r="M5472" s="37">
        <f>IF( $Q5472, MAX($M$1:M5471)+1, 0)</f>
        <v>0</v>
      </c>
      <c r="N5472" t="str" cm="1">
        <f t="array" ref="N5472">INDEX($A$9:$F$1048576, $J5472, $K5472 )</f>
        <v>KH634</v>
      </c>
      <c r="O5472" t="str" cm="1">
        <f t="array" ref="O5472">INDEX($B$9:$F$1048576, $J5472, $K5472 )</f>
        <v>우리에이치씨제육차</v>
      </c>
      <c r="P5472" t="str" cm="1">
        <f t="array" ref="P5472">IF( $L5472, TRIM(_xll.IMDP("IR", $G$5&amp;$N5472, $G$6)), "" )</f>
        <v/>
      </c>
      <c r="Q5472" t="b" cm="1">
        <f t="array" ref="Q5472">IF(
    $U$1=1, AND($P5472&lt;&gt;"", $P5472&lt;&gt;"...", $P5472&lt;&gt;"입력오류"),
    IF(
        $U$18=1, AND($P5472&lt;&gt;"", $P5472&lt;&gt;"...", $P5472&lt;&gt;"입력오류", ISNUMBER(FIND(INDEX($T$2:$T$7,$U$1),$P5472))),
        IF(
            $U$17="기타", AND($P5472&lt;&gt;"", $P5472&lt;&gt;"...", $P5472&lt;&gt;"입력오류", NOT(ISNUMBER(FIND($T$21:$T$34,$P5472)))),
            AND($P5472&lt;&gt;"", $P5472&lt;&gt;"...", $P5472&lt;&gt;"입력오류", $T$19=$P5472)
        )
    )
)</f>
        <v>0</v>
      </c>
    </row>
    <row r="5473" spans="9:17">
      <c r="I5473">
        <f t="shared" si="256"/>
        <v>5472</v>
      </c>
      <c r="J5473">
        <f t="shared" si="257"/>
        <v>747</v>
      </c>
      <c r="K5473">
        <f t="shared" si="255"/>
        <v>3</v>
      </c>
      <c r="L5473" t="b">
        <f>COUNTIF($N$2:N5473, N5473)=1</f>
        <v>1</v>
      </c>
      <c r="M5473" s="37">
        <f>IF( $Q5473, MAX($M$1:M5472)+1, 0)</f>
        <v>0</v>
      </c>
      <c r="N5473" t="str" cm="1">
        <f t="array" ref="N5473">INDEX($A$9:$F$1048576, $J5473, $K5473 )</f>
        <v>KH635</v>
      </c>
      <c r="O5473" t="str" cm="1">
        <f t="array" ref="O5473">INDEX($B$9:$F$1048576, $J5473, $K5473 )</f>
        <v>하나아이지제일차</v>
      </c>
      <c r="P5473" t="str" cm="1">
        <f t="array" ref="P5473">IF( $L5473, TRIM(_xll.IMDP("IR", $G$5&amp;$N5473, $G$6)), "" )</f>
        <v/>
      </c>
      <c r="Q5473" t="b" cm="1">
        <f t="array" ref="Q5473">IF(
    $U$1=1, AND($P5473&lt;&gt;"", $P5473&lt;&gt;"...", $P5473&lt;&gt;"입력오류"),
    IF(
        $U$18=1, AND($P5473&lt;&gt;"", $P5473&lt;&gt;"...", $P5473&lt;&gt;"입력오류", ISNUMBER(FIND(INDEX($T$2:$T$7,$U$1),$P5473))),
        IF(
            $U$17="기타", AND($P5473&lt;&gt;"", $P5473&lt;&gt;"...", $P5473&lt;&gt;"입력오류", NOT(ISNUMBER(FIND($T$21:$T$34,$P5473)))),
            AND($P5473&lt;&gt;"", $P5473&lt;&gt;"...", $P5473&lt;&gt;"입력오류", $T$19=$P5473)
        )
    )
)</f>
        <v>0</v>
      </c>
    </row>
    <row r="5474" spans="9:17">
      <c r="I5474">
        <f t="shared" si="256"/>
        <v>5473</v>
      </c>
      <c r="J5474">
        <f t="shared" si="257"/>
        <v>748</v>
      </c>
      <c r="K5474">
        <f t="shared" si="255"/>
        <v>3</v>
      </c>
      <c r="L5474" t="b">
        <f>COUNTIF($N$2:N5474, N5474)=1</f>
        <v>1</v>
      </c>
      <c r="M5474" s="37">
        <f>IF( $Q5474, MAX($M$1:M5473)+1, 0)</f>
        <v>0</v>
      </c>
      <c r="N5474" t="str" cm="1">
        <f t="array" ref="N5474">INDEX($A$9:$F$1048576, $J5474, $K5474 )</f>
        <v>KH636</v>
      </c>
      <c r="O5474" t="str" cm="1">
        <f t="array" ref="O5474">INDEX($B$9:$F$1048576, $J5474, $K5474 )</f>
        <v>케이아이에스대체제이십오차</v>
      </c>
      <c r="P5474" t="str" cm="1">
        <f t="array" ref="P5474">IF( $L5474, TRIM(_xll.IMDP("IR", $G$5&amp;$N5474, $G$6)), "" )</f>
        <v/>
      </c>
      <c r="Q5474" t="b" cm="1">
        <f t="array" ref="Q5474">IF(
    $U$1=1, AND($P5474&lt;&gt;"", $P5474&lt;&gt;"...", $P5474&lt;&gt;"입력오류"),
    IF(
        $U$18=1, AND($P5474&lt;&gt;"", $P5474&lt;&gt;"...", $P5474&lt;&gt;"입력오류", ISNUMBER(FIND(INDEX($T$2:$T$7,$U$1),$P5474))),
        IF(
            $U$17="기타", AND($P5474&lt;&gt;"", $P5474&lt;&gt;"...", $P5474&lt;&gt;"입력오류", NOT(ISNUMBER(FIND($T$21:$T$34,$P5474)))),
            AND($P5474&lt;&gt;"", $P5474&lt;&gt;"...", $P5474&lt;&gt;"입력오류", $T$19=$P5474)
        )
    )
)</f>
        <v>0</v>
      </c>
    </row>
    <row r="5475" spans="9:17">
      <c r="I5475">
        <f t="shared" si="256"/>
        <v>5474</v>
      </c>
      <c r="J5475">
        <f t="shared" si="257"/>
        <v>749</v>
      </c>
      <c r="K5475">
        <f t="shared" si="255"/>
        <v>3</v>
      </c>
      <c r="L5475" t="b">
        <f>COUNTIF($N$2:N5475, N5475)=1</f>
        <v>1</v>
      </c>
      <c r="M5475" s="37">
        <f>IF( $Q5475, MAX($M$1:M5474)+1, 0)</f>
        <v>0</v>
      </c>
      <c r="N5475" t="str" cm="1">
        <f t="array" ref="N5475">INDEX($A$9:$F$1048576, $J5475, $K5475 )</f>
        <v>KH637</v>
      </c>
      <c r="O5475" t="str" cm="1">
        <f t="array" ref="O5475">INDEX($B$9:$F$1048576, $J5475, $K5475 )</f>
        <v>네오스타제육차</v>
      </c>
      <c r="P5475" t="str" cm="1">
        <f t="array" ref="P5475">IF( $L5475, TRIM(_xll.IMDP("IR", $G$5&amp;$N5475, $G$6)), "" )</f>
        <v/>
      </c>
      <c r="Q5475" t="b" cm="1">
        <f t="array" ref="Q5475">IF(
    $U$1=1, AND($P5475&lt;&gt;"", $P5475&lt;&gt;"...", $P5475&lt;&gt;"입력오류"),
    IF(
        $U$18=1, AND($P5475&lt;&gt;"", $P5475&lt;&gt;"...", $P5475&lt;&gt;"입력오류", ISNUMBER(FIND(INDEX($T$2:$T$7,$U$1),$P5475))),
        IF(
            $U$17="기타", AND($P5475&lt;&gt;"", $P5475&lt;&gt;"...", $P5475&lt;&gt;"입력오류", NOT(ISNUMBER(FIND($T$21:$T$34,$P5475)))),
            AND($P5475&lt;&gt;"", $P5475&lt;&gt;"...", $P5475&lt;&gt;"입력오류", $T$19=$P5475)
        )
    )
)</f>
        <v>0</v>
      </c>
    </row>
    <row r="5476" spans="9:17">
      <c r="I5476">
        <f t="shared" si="256"/>
        <v>5475</v>
      </c>
      <c r="J5476">
        <f t="shared" si="257"/>
        <v>750</v>
      </c>
      <c r="K5476">
        <f t="shared" si="255"/>
        <v>3</v>
      </c>
      <c r="L5476" t="b">
        <f>COUNTIF($N$2:N5476, N5476)=1</f>
        <v>1</v>
      </c>
      <c r="M5476" s="37">
        <f>IF( $Q5476, MAX($M$1:M5475)+1, 0)</f>
        <v>0</v>
      </c>
      <c r="N5476" t="str" cm="1">
        <f t="array" ref="N5476">INDEX($A$9:$F$1048576, $J5476, $K5476 )</f>
        <v>KH641</v>
      </c>
      <c r="O5476" t="str" cm="1">
        <f t="array" ref="O5476">INDEX($B$9:$F$1048576, $J5476, $K5476 )</f>
        <v>그랜드원큐제일차</v>
      </c>
      <c r="P5476" t="str" cm="1">
        <f t="array" ref="P5476">IF( $L5476, TRIM(_xll.IMDP("IR", $G$5&amp;$N5476, $G$6)), "" )</f>
        <v/>
      </c>
      <c r="Q5476" t="b" cm="1">
        <f t="array" ref="Q5476">IF(
    $U$1=1, AND($P5476&lt;&gt;"", $P5476&lt;&gt;"...", $P5476&lt;&gt;"입력오류"),
    IF(
        $U$18=1, AND($P5476&lt;&gt;"", $P5476&lt;&gt;"...", $P5476&lt;&gt;"입력오류", ISNUMBER(FIND(INDEX($T$2:$T$7,$U$1),$P5476))),
        IF(
            $U$17="기타", AND($P5476&lt;&gt;"", $P5476&lt;&gt;"...", $P5476&lt;&gt;"입력오류", NOT(ISNUMBER(FIND($T$21:$T$34,$P5476)))),
            AND($P5476&lt;&gt;"", $P5476&lt;&gt;"...", $P5476&lt;&gt;"입력오류", $T$19=$P5476)
        )
    )
)</f>
        <v>0</v>
      </c>
    </row>
    <row r="5477" spans="9:17">
      <c r="I5477">
        <f t="shared" si="256"/>
        <v>5476</v>
      </c>
      <c r="J5477">
        <f t="shared" si="257"/>
        <v>751</v>
      </c>
      <c r="K5477">
        <f t="shared" si="255"/>
        <v>3</v>
      </c>
      <c r="L5477" t="b">
        <f>COUNTIF($N$2:N5477, N5477)=1</f>
        <v>1</v>
      </c>
      <c r="M5477" s="37">
        <f>IF( $Q5477, MAX($M$1:M5476)+1, 0)</f>
        <v>0</v>
      </c>
      <c r="N5477" t="str" cm="1">
        <f t="array" ref="N5477">INDEX($A$9:$F$1048576, $J5477, $K5477 )</f>
        <v>KH645</v>
      </c>
      <c r="O5477" t="str" cm="1">
        <f t="array" ref="O5477">INDEX($B$9:$F$1048576, $J5477, $K5477 )</f>
        <v>지아이비에스티제이차</v>
      </c>
      <c r="P5477" t="str" cm="1">
        <f t="array" ref="P5477">IF( $L5477, TRIM(_xll.IMDP("IR", $G$5&amp;$N5477, $G$6)), "" )</f>
        <v/>
      </c>
      <c r="Q5477" t="b" cm="1">
        <f t="array" ref="Q5477">IF(
    $U$1=1, AND($P5477&lt;&gt;"", $P5477&lt;&gt;"...", $P5477&lt;&gt;"입력오류"),
    IF(
        $U$18=1, AND($P5477&lt;&gt;"", $P5477&lt;&gt;"...", $P5477&lt;&gt;"입력오류", ISNUMBER(FIND(INDEX($T$2:$T$7,$U$1),$P5477))),
        IF(
            $U$17="기타", AND($P5477&lt;&gt;"", $P5477&lt;&gt;"...", $P5477&lt;&gt;"입력오류", NOT(ISNUMBER(FIND($T$21:$T$34,$P5477)))),
            AND($P5477&lt;&gt;"", $P5477&lt;&gt;"...", $P5477&lt;&gt;"입력오류", $T$19=$P5477)
        )
    )
)</f>
        <v>0</v>
      </c>
    </row>
    <row r="5478" spans="9:17">
      <c r="I5478">
        <f t="shared" si="256"/>
        <v>5477</v>
      </c>
      <c r="J5478">
        <f t="shared" si="257"/>
        <v>752</v>
      </c>
      <c r="K5478">
        <f t="shared" si="255"/>
        <v>3</v>
      </c>
      <c r="L5478" t="b">
        <f>COUNTIF($N$2:N5478, N5478)=1</f>
        <v>1</v>
      </c>
      <c r="M5478" s="37">
        <f>IF( $Q5478, MAX($M$1:M5477)+1, 0)</f>
        <v>0</v>
      </c>
      <c r="N5478" t="str" cm="1">
        <f t="array" ref="N5478">INDEX($A$9:$F$1048576, $J5478, $K5478 )</f>
        <v>KH650</v>
      </c>
      <c r="O5478" t="str" cm="1">
        <f t="array" ref="O5478">INDEX($B$9:$F$1048576, $J5478, $K5478 )</f>
        <v>메이피제일차</v>
      </c>
      <c r="P5478" t="str" cm="1">
        <f t="array" ref="P5478">IF( $L5478, TRIM(_xll.IMDP("IR", $G$5&amp;$N5478, $G$6)), "" )</f>
        <v/>
      </c>
      <c r="Q5478" t="b" cm="1">
        <f t="array" ref="Q5478">IF(
    $U$1=1, AND($P5478&lt;&gt;"", $P5478&lt;&gt;"...", $P5478&lt;&gt;"입력오류"),
    IF(
        $U$18=1, AND($P5478&lt;&gt;"", $P5478&lt;&gt;"...", $P5478&lt;&gt;"입력오류", ISNUMBER(FIND(INDEX($T$2:$T$7,$U$1),$P5478))),
        IF(
            $U$17="기타", AND($P5478&lt;&gt;"", $P5478&lt;&gt;"...", $P5478&lt;&gt;"입력오류", NOT(ISNUMBER(FIND($T$21:$T$34,$P5478)))),
            AND($P5478&lt;&gt;"", $P5478&lt;&gt;"...", $P5478&lt;&gt;"입력오류", $T$19=$P5478)
        )
    )
)</f>
        <v>0</v>
      </c>
    </row>
    <row r="5479" spans="9:17">
      <c r="I5479">
        <f t="shared" si="256"/>
        <v>5478</v>
      </c>
      <c r="J5479">
        <f t="shared" si="257"/>
        <v>753</v>
      </c>
      <c r="K5479">
        <f t="shared" si="255"/>
        <v>3</v>
      </c>
      <c r="L5479" t="b">
        <f>COUNTIF($N$2:N5479, N5479)=1</f>
        <v>1</v>
      </c>
      <c r="M5479" s="37">
        <f>IF( $Q5479, MAX($M$1:M5478)+1, 0)</f>
        <v>0</v>
      </c>
      <c r="N5479" t="str" cm="1">
        <f t="array" ref="N5479">INDEX($A$9:$F$1048576, $J5479, $K5479 )</f>
        <v>KH651</v>
      </c>
      <c r="O5479" t="str" cm="1">
        <f t="array" ref="O5479">INDEX($B$9:$F$1048576, $J5479, $K5479 )</f>
        <v>윈드포스제일차</v>
      </c>
      <c r="P5479" t="str" cm="1">
        <f t="array" ref="P5479">IF( $L5479, TRIM(_xll.IMDP("IR", $G$5&amp;$N5479, $G$6)), "" )</f>
        <v/>
      </c>
      <c r="Q5479" t="b" cm="1">
        <f t="array" ref="Q5479">IF(
    $U$1=1, AND($P5479&lt;&gt;"", $P5479&lt;&gt;"...", $P5479&lt;&gt;"입력오류"),
    IF(
        $U$18=1, AND($P5479&lt;&gt;"", $P5479&lt;&gt;"...", $P5479&lt;&gt;"입력오류", ISNUMBER(FIND(INDEX($T$2:$T$7,$U$1),$P5479))),
        IF(
            $U$17="기타", AND($P5479&lt;&gt;"", $P5479&lt;&gt;"...", $P5479&lt;&gt;"입력오류", NOT(ISNUMBER(FIND($T$21:$T$34,$P5479)))),
            AND($P5479&lt;&gt;"", $P5479&lt;&gt;"...", $P5479&lt;&gt;"입력오류", $T$19=$P5479)
        )
    )
)</f>
        <v>0</v>
      </c>
    </row>
    <row r="5480" spans="9:17">
      <c r="I5480">
        <f t="shared" si="256"/>
        <v>5479</v>
      </c>
      <c r="J5480">
        <f t="shared" si="257"/>
        <v>754</v>
      </c>
      <c r="K5480">
        <f t="shared" si="255"/>
        <v>3</v>
      </c>
      <c r="L5480" t="b">
        <f>COUNTIF($N$2:N5480, N5480)=1</f>
        <v>1</v>
      </c>
      <c r="M5480" s="37">
        <f>IF( $Q5480, MAX($M$1:M5479)+1, 0)</f>
        <v>0</v>
      </c>
      <c r="N5480" t="str" cm="1">
        <f t="array" ref="N5480">INDEX($A$9:$F$1048576, $J5480, $K5480 )</f>
        <v>KH656</v>
      </c>
      <c r="O5480" t="str" cm="1">
        <f t="array" ref="O5480">INDEX($B$9:$F$1048576, $J5480, $K5480 )</f>
        <v>리치맨제팔차</v>
      </c>
      <c r="P5480" t="str" cm="1">
        <f t="array" ref="P5480">IF( $L5480, TRIM(_xll.IMDP("IR", $G$5&amp;$N5480, $G$6)), "" )</f>
        <v/>
      </c>
      <c r="Q5480" t="b" cm="1">
        <f t="array" ref="Q5480">IF(
    $U$1=1, AND($P5480&lt;&gt;"", $P5480&lt;&gt;"...", $P5480&lt;&gt;"입력오류"),
    IF(
        $U$18=1, AND($P5480&lt;&gt;"", $P5480&lt;&gt;"...", $P5480&lt;&gt;"입력오류", ISNUMBER(FIND(INDEX($T$2:$T$7,$U$1),$P5480))),
        IF(
            $U$17="기타", AND($P5480&lt;&gt;"", $P5480&lt;&gt;"...", $P5480&lt;&gt;"입력오류", NOT(ISNUMBER(FIND($T$21:$T$34,$P5480)))),
            AND($P5480&lt;&gt;"", $P5480&lt;&gt;"...", $P5480&lt;&gt;"입력오류", $T$19=$P5480)
        )
    )
)</f>
        <v>0</v>
      </c>
    </row>
    <row r="5481" spans="9:17">
      <c r="I5481">
        <f t="shared" si="256"/>
        <v>5480</v>
      </c>
      <c r="J5481">
        <f t="shared" si="257"/>
        <v>755</v>
      </c>
      <c r="K5481">
        <f t="shared" si="255"/>
        <v>3</v>
      </c>
      <c r="L5481" t="b">
        <f>COUNTIF($N$2:N5481, N5481)=1</f>
        <v>1</v>
      </c>
      <c r="M5481" s="37">
        <f>IF( $Q5481, MAX($M$1:M5480)+1, 0)</f>
        <v>0</v>
      </c>
      <c r="N5481" t="str" cm="1">
        <f t="array" ref="N5481">INDEX($A$9:$F$1048576, $J5481, $K5481 )</f>
        <v>KH658</v>
      </c>
      <c r="O5481" t="str" cm="1">
        <f t="array" ref="O5481">INDEX($B$9:$F$1048576, $J5481, $K5481 )</f>
        <v>에프엔의왕포일제이차</v>
      </c>
      <c r="P5481" t="str" cm="1">
        <f t="array" ref="P5481">IF( $L5481, TRIM(_xll.IMDP("IR", $G$5&amp;$N5481, $G$6)), "" )</f>
        <v/>
      </c>
      <c r="Q5481" t="b" cm="1">
        <f t="array" ref="Q5481">IF(
    $U$1=1, AND($P5481&lt;&gt;"", $P5481&lt;&gt;"...", $P5481&lt;&gt;"입력오류"),
    IF(
        $U$18=1, AND($P5481&lt;&gt;"", $P5481&lt;&gt;"...", $P5481&lt;&gt;"입력오류", ISNUMBER(FIND(INDEX($T$2:$T$7,$U$1),$P5481))),
        IF(
            $U$17="기타", AND($P5481&lt;&gt;"", $P5481&lt;&gt;"...", $P5481&lt;&gt;"입력오류", NOT(ISNUMBER(FIND($T$21:$T$34,$P5481)))),
            AND($P5481&lt;&gt;"", $P5481&lt;&gt;"...", $P5481&lt;&gt;"입력오류", $T$19=$P5481)
        )
    )
)</f>
        <v>0</v>
      </c>
    </row>
    <row r="5482" spans="9:17">
      <c r="I5482">
        <f t="shared" si="256"/>
        <v>5481</v>
      </c>
      <c r="J5482">
        <f t="shared" si="257"/>
        <v>756</v>
      </c>
      <c r="K5482">
        <f t="shared" si="255"/>
        <v>3</v>
      </c>
      <c r="L5482" t="b">
        <f>COUNTIF($N$2:N5482, N5482)=1</f>
        <v>1</v>
      </c>
      <c r="M5482" s="37">
        <f>IF( $Q5482, MAX($M$1:M5481)+1, 0)</f>
        <v>0</v>
      </c>
      <c r="N5482" t="str" cm="1">
        <f t="array" ref="N5482">INDEX($A$9:$F$1048576, $J5482, $K5482 )</f>
        <v>KH660</v>
      </c>
      <c r="O5482" t="str" cm="1">
        <f t="array" ref="O5482">INDEX($B$9:$F$1048576, $J5482, $K5482 )</f>
        <v>통영일차</v>
      </c>
      <c r="P5482" t="str" cm="1">
        <f t="array" ref="P5482">IF( $L5482, TRIM(_xll.IMDP("IR", $G$5&amp;$N5482, $G$6)), "" )</f>
        <v/>
      </c>
      <c r="Q5482" t="b" cm="1">
        <f t="array" ref="Q5482">IF(
    $U$1=1, AND($P5482&lt;&gt;"", $P5482&lt;&gt;"...", $P5482&lt;&gt;"입력오류"),
    IF(
        $U$18=1, AND($P5482&lt;&gt;"", $P5482&lt;&gt;"...", $P5482&lt;&gt;"입력오류", ISNUMBER(FIND(INDEX($T$2:$T$7,$U$1),$P5482))),
        IF(
            $U$17="기타", AND($P5482&lt;&gt;"", $P5482&lt;&gt;"...", $P5482&lt;&gt;"입력오류", NOT(ISNUMBER(FIND($T$21:$T$34,$P5482)))),
            AND($P5482&lt;&gt;"", $P5482&lt;&gt;"...", $P5482&lt;&gt;"입력오류", $T$19=$P5482)
        )
    )
)</f>
        <v>0</v>
      </c>
    </row>
    <row r="5483" spans="9:17">
      <c r="I5483">
        <f t="shared" si="256"/>
        <v>5482</v>
      </c>
      <c r="J5483">
        <f t="shared" si="257"/>
        <v>757</v>
      </c>
      <c r="K5483">
        <f t="shared" si="255"/>
        <v>3</v>
      </c>
      <c r="L5483" t="b">
        <f>COUNTIF($N$2:N5483, N5483)=1</f>
        <v>1</v>
      </c>
      <c r="M5483" s="37">
        <f>IF( $Q5483, MAX($M$1:M5482)+1, 0)</f>
        <v>0</v>
      </c>
      <c r="N5483" t="str" cm="1">
        <f t="array" ref="N5483">INDEX($A$9:$F$1048576, $J5483, $K5483 )</f>
        <v>KH664</v>
      </c>
      <c r="O5483" t="str" cm="1">
        <f t="array" ref="O5483">INDEX($B$9:$F$1048576, $J5483, $K5483 )</f>
        <v>농협타임제일차</v>
      </c>
      <c r="P5483" t="str" cm="1">
        <f t="array" ref="P5483">IF( $L5483, TRIM(_xll.IMDP("IR", $G$5&amp;$N5483, $G$6)), "" )</f>
        <v/>
      </c>
      <c r="Q5483" t="b" cm="1">
        <f t="array" ref="Q5483">IF(
    $U$1=1, AND($P5483&lt;&gt;"", $P5483&lt;&gt;"...", $P5483&lt;&gt;"입력오류"),
    IF(
        $U$18=1, AND($P5483&lt;&gt;"", $P5483&lt;&gt;"...", $P5483&lt;&gt;"입력오류", ISNUMBER(FIND(INDEX($T$2:$T$7,$U$1),$P5483))),
        IF(
            $U$17="기타", AND($P5483&lt;&gt;"", $P5483&lt;&gt;"...", $P5483&lt;&gt;"입력오류", NOT(ISNUMBER(FIND($T$21:$T$34,$P5483)))),
            AND($P5483&lt;&gt;"", $P5483&lt;&gt;"...", $P5483&lt;&gt;"입력오류", $T$19=$P5483)
        )
    )
)</f>
        <v>0</v>
      </c>
    </row>
    <row r="5484" spans="9:17">
      <c r="I5484">
        <f t="shared" si="256"/>
        <v>5483</v>
      </c>
      <c r="J5484">
        <f t="shared" si="257"/>
        <v>758</v>
      </c>
      <c r="K5484">
        <f t="shared" si="255"/>
        <v>3</v>
      </c>
      <c r="L5484" t="b">
        <f>COUNTIF($N$2:N5484, N5484)=1</f>
        <v>1</v>
      </c>
      <c r="M5484" s="37">
        <f>IF( $Q5484, MAX($M$1:M5483)+1, 0)</f>
        <v>0</v>
      </c>
      <c r="N5484" t="str" cm="1">
        <f t="array" ref="N5484">INDEX($A$9:$F$1048576, $J5484, $K5484 )</f>
        <v>KH668</v>
      </c>
      <c r="O5484" t="str" cm="1">
        <f t="array" ref="O5484">INDEX($B$9:$F$1048576, $J5484, $K5484 )</f>
        <v>코스모칼리</v>
      </c>
      <c r="P5484" t="str" cm="1">
        <f t="array" ref="P5484">IF( $L5484, TRIM(_xll.IMDP("IR", $G$5&amp;$N5484, $G$6)), "" )</f>
        <v/>
      </c>
      <c r="Q5484" t="b" cm="1">
        <f t="array" ref="Q5484">IF(
    $U$1=1, AND($P5484&lt;&gt;"", $P5484&lt;&gt;"...", $P5484&lt;&gt;"입력오류"),
    IF(
        $U$18=1, AND($P5484&lt;&gt;"", $P5484&lt;&gt;"...", $P5484&lt;&gt;"입력오류", ISNUMBER(FIND(INDEX($T$2:$T$7,$U$1),$P5484))),
        IF(
            $U$17="기타", AND($P5484&lt;&gt;"", $P5484&lt;&gt;"...", $P5484&lt;&gt;"입력오류", NOT(ISNUMBER(FIND($T$21:$T$34,$P5484)))),
            AND($P5484&lt;&gt;"", $P5484&lt;&gt;"...", $P5484&lt;&gt;"입력오류", $T$19=$P5484)
        )
    )
)</f>
        <v>0</v>
      </c>
    </row>
    <row r="5485" spans="9:17">
      <c r="I5485">
        <f t="shared" si="256"/>
        <v>5484</v>
      </c>
      <c r="J5485">
        <f t="shared" si="257"/>
        <v>759</v>
      </c>
      <c r="K5485">
        <f t="shared" si="255"/>
        <v>3</v>
      </c>
      <c r="L5485" t="b">
        <f>COUNTIF($N$2:N5485, N5485)=1</f>
        <v>1</v>
      </c>
      <c r="M5485" s="37">
        <f>IF( $Q5485, MAX($M$1:M5484)+1, 0)</f>
        <v>0</v>
      </c>
      <c r="N5485" t="str" cm="1">
        <f t="array" ref="N5485">INDEX($A$9:$F$1048576, $J5485, $K5485 )</f>
        <v>KH675</v>
      </c>
      <c r="O5485" t="str" cm="1">
        <f t="array" ref="O5485">INDEX($B$9:$F$1048576, $J5485, $K5485 )</f>
        <v>더미래원큐제일차</v>
      </c>
      <c r="P5485" t="str" cm="1">
        <f t="array" ref="P5485">IF( $L5485, TRIM(_xll.IMDP("IR", $G$5&amp;$N5485, $G$6)), "" )</f>
        <v/>
      </c>
      <c r="Q5485" t="b" cm="1">
        <f t="array" ref="Q5485">IF(
    $U$1=1, AND($P5485&lt;&gt;"", $P5485&lt;&gt;"...", $P5485&lt;&gt;"입력오류"),
    IF(
        $U$18=1, AND($P5485&lt;&gt;"", $P5485&lt;&gt;"...", $P5485&lt;&gt;"입력오류", ISNUMBER(FIND(INDEX($T$2:$T$7,$U$1),$P5485))),
        IF(
            $U$17="기타", AND($P5485&lt;&gt;"", $P5485&lt;&gt;"...", $P5485&lt;&gt;"입력오류", NOT(ISNUMBER(FIND($T$21:$T$34,$P5485)))),
            AND($P5485&lt;&gt;"", $P5485&lt;&gt;"...", $P5485&lt;&gt;"입력오류", $T$19=$P5485)
        )
    )
)</f>
        <v>0</v>
      </c>
    </row>
    <row r="5486" spans="9:17">
      <c r="I5486">
        <f t="shared" si="256"/>
        <v>5485</v>
      </c>
      <c r="J5486">
        <f t="shared" si="257"/>
        <v>760</v>
      </c>
      <c r="K5486">
        <f t="shared" si="255"/>
        <v>3</v>
      </c>
      <c r="L5486" t="b">
        <f>COUNTIF($N$2:N5486, N5486)=1</f>
        <v>1</v>
      </c>
      <c r="M5486" s="37">
        <f>IF( $Q5486, MAX($M$1:M5485)+1, 0)</f>
        <v>0</v>
      </c>
      <c r="N5486" t="str" cm="1">
        <f t="array" ref="N5486">INDEX($A$9:$F$1048576, $J5486, $K5486 )</f>
        <v>KH679</v>
      </c>
      <c r="O5486" t="str" cm="1">
        <f t="array" ref="O5486">INDEX($B$9:$F$1048576, $J5486, $K5486 )</f>
        <v>오펠리아제일차</v>
      </c>
      <c r="P5486" t="str" cm="1">
        <f t="array" ref="P5486">IF( $L5486, TRIM(_xll.IMDP("IR", $G$5&amp;$N5486, $G$6)), "" )</f>
        <v/>
      </c>
      <c r="Q5486" t="b" cm="1">
        <f t="array" ref="Q5486">IF(
    $U$1=1, AND($P5486&lt;&gt;"", $P5486&lt;&gt;"...", $P5486&lt;&gt;"입력오류"),
    IF(
        $U$18=1, AND($P5486&lt;&gt;"", $P5486&lt;&gt;"...", $P5486&lt;&gt;"입력오류", ISNUMBER(FIND(INDEX($T$2:$T$7,$U$1),$P5486))),
        IF(
            $U$17="기타", AND($P5486&lt;&gt;"", $P5486&lt;&gt;"...", $P5486&lt;&gt;"입력오류", NOT(ISNUMBER(FIND($T$21:$T$34,$P5486)))),
            AND($P5486&lt;&gt;"", $P5486&lt;&gt;"...", $P5486&lt;&gt;"입력오류", $T$19=$P5486)
        )
    )
)</f>
        <v>0</v>
      </c>
    </row>
    <row r="5487" spans="9:17">
      <c r="I5487">
        <f t="shared" si="256"/>
        <v>5486</v>
      </c>
      <c r="J5487">
        <f t="shared" si="257"/>
        <v>761</v>
      </c>
      <c r="K5487">
        <f t="shared" si="255"/>
        <v>3</v>
      </c>
      <c r="L5487" t="b">
        <f>COUNTIF($N$2:N5487, N5487)=1</f>
        <v>1</v>
      </c>
      <c r="M5487" s="37">
        <f>IF( $Q5487, MAX($M$1:M5486)+1, 0)</f>
        <v>0</v>
      </c>
      <c r="N5487" t="str" cm="1">
        <f t="array" ref="N5487">INDEX($A$9:$F$1048576, $J5487, $K5487 )</f>
        <v>KH680</v>
      </c>
      <c r="O5487" t="str" cm="1">
        <f t="array" ref="O5487">INDEX($B$9:$F$1048576, $J5487, $K5487 )</f>
        <v>제이엘비스퀘이어</v>
      </c>
      <c r="P5487" t="str" cm="1">
        <f t="array" ref="P5487">IF( $L5487, TRIM(_xll.IMDP("IR", $G$5&amp;$N5487, $G$6)), "" )</f>
        <v/>
      </c>
      <c r="Q5487" t="b" cm="1">
        <f t="array" ref="Q5487">IF(
    $U$1=1, AND($P5487&lt;&gt;"", $P5487&lt;&gt;"...", $P5487&lt;&gt;"입력오류"),
    IF(
        $U$18=1, AND($P5487&lt;&gt;"", $P5487&lt;&gt;"...", $P5487&lt;&gt;"입력오류", ISNUMBER(FIND(INDEX($T$2:$T$7,$U$1),$P5487))),
        IF(
            $U$17="기타", AND($P5487&lt;&gt;"", $P5487&lt;&gt;"...", $P5487&lt;&gt;"입력오류", NOT(ISNUMBER(FIND($T$21:$T$34,$P5487)))),
            AND($P5487&lt;&gt;"", $P5487&lt;&gt;"...", $P5487&lt;&gt;"입력오류", $T$19=$P5487)
        )
    )
)</f>
        <v>0</v>
      </c>
    </row>
    <row r="5488" spans="9:17">
      <c r="I5488">
        <f t="shared" si="256"/>
        <v>5487</v>
      </c>
      <c r="J5488">
        <f t="shared" si="257"/>
        <v>762</v>
      </c>
      <c r="K5488">
        <f t="shared" si="255"/>
        <v>3</v>
      </c>
      <c r="L5488" t="b">
        <f>COUNTIF($N$2:N5488, N5488)=1</f>
        <v>1</v>
      </c>
      <c r="M5488" s="37">
        <f>IF( $Q5488, MAX($M$1:M5487)+1, 0)</f>
        <v>0</v>
      </c>
      <c r="N5488" t="str" cm="1">
        <f t="array" ref="N5488">INDEX($A$9:$F$1048576, $J5488, $K5488 )</f>
        <v>KH687</v>
      </c>
      <c r="O5488" t="str" cm="1">
        <f t="array" ref="O5488">INDEX($B$9:$F$1048576, $J5488, $K5488 )</f>
        <v>에이치와이케이제십이차</v>
      </c>
      <c r="P5488" t="str" cm="1">
        <f t="array" ref="P5488">IF( $L5488, TRIM(_xll.IMDP("IR", $G$5&amp;$N5488, $G$6)), "" )</f>
        <v/>
      </c>
      <c r="Q5488" t="b" cm="1">
        <f t="array" ref="Q5488">IF(
    $U$1=1, AND($P5488&lt;&gt;"", $P5488&lt;&gt;"...", $P5488&lt;&gt;"입력오류"),
    IF(
        $U$18=1, AND($P5488&lt;&gt;"", $P5488&lt;&gt;"...", $P5488&lt;&gt;"입력오류", ISNUMBER(FIND(INDEX($T$2:$T$7,$U$1),$P5488))),
        IF(
            $U$17="기타", AND($P5488&lt;&gt;"", $P5488&lt;&gt;"...", $P5488&lt;&gt;"입력오류", NOT(ISNUMBER(FIND($T$21:$T$34,$P5488)))),
            AND($P5488&lt;&gt;"", $P5488&lt;&gt;"...", $P5488&lt;&gt;"입력오류", $T$19=$P5488)
        )
    )
)</f>
        <v>0</v>
      </c>
    </row>
    <row r="5489" spans="9:17">
      <c r="I5489">
        <f t="shared" si="256"/>
        <v>5488</v>
      </c>
      <c r="J5489">
        <f t="shared" si="257"/>
        <v>763</v>
      </c>
      <c r="K5489">
        <f t="shared" si="255"/>
        <v>3</v>
      </c>
      <c r="L5489" t="b">
        <f>COUNTIF($N$2:N5489, N5489)=1</f>
        <v>1</v>
      </c>
      <c r="M5489" s="37">
        <f>IF( $Q5489, MAX($M$1:M5488)+1, 0)</f>
        <v>0</v>
      </c>
      <c r="N5489" t="str" cm="1">
        <f t="array" ref="N5489">INDEX($A$9:$F$1048576, $J5489, $K5489 )</f>
        <v>KH688</v>
      </c>
      <c r="O5489" t="str" cm="1">
        <f t="array" ref="O5489">INDEX($B$9:$F$1048576, $J5489, $K5489 )</f>
        <v>케이더블유에이치</v>
      </c>
      <c r="P5489" t="str" cm="1">
        <f t="array" ref="P5489">IF( $L5489, TRIM(_xll.IMDP("IR", $G$5&amp;$N5489, $G$6)), "" )</f>
        <v/>
      </c>
      <c r="Q5489" t="b" cm="1">
        <f t="array" ref="Q5489">IF(
    $U$1=1, AND($P5489&lt;&gt;"", $P5489&lt;&gt;"...", $P5489&lt;&gt;"입력오류"),
    IF(
        $U$18=1, AND($P5489&lt;&gt;"", $P5489&lt;&gt;"...", $P5489&lt;&gt;"입력오류", ISNUMBER(FIND(INDEX($T$2:$T$7,$U$1),$P5489))),
        IF(
            $U$17="기타", AND($P5489&lt;&gt;"", $P5489&lt;&gt;"...", $P5489&lt;&gt;"입력오류", NOT(ISNUMBER(FIND($T$21:$T$34,$P5489)))),
            AND($P5489&lt;&gt;"", $P5489&lt;&gt;"...", $P5489&lt;&gt;"입력오류", $T$19=$P5489)
        )
    )
)</f>
        <v>0</v>
      </c>
    </row>
    <row r="5490" spans="9:17">
      <c r="I5490">
        <f t="shared" si="256"/>
        <v>5489</v>
      </c>
      <c r="J5490">
        <f t="shared" si="257"/>
        <v>764</v>
      </c>
      <c r="K5490">
        <f t="shared" si="255"/>
        <v>3</v>
      </c>
      <c r="L5490" t="b">
        <f>COUNTIF($N$2:N5490, N5490)=1</f>
        <v>1</v>
      </c>
      <c r="M5490" s="37">
        <f>IF( $Q5490, MAX($M$1:M5489)+1, 0)</f>
        <v>0</v>
      </c>
      <c r="N5490" t="str" cm="1">
        <f t="array" ref="N5490">INDEX($A$9:$F$1048576, $J5490, $K5490 )</f>
        <v>KH691</v>
      </c>
      <c r="O5490" t="str" cm="1">
        <f t="array" ref="O5490">INDEX($B$9:$F$1048576, $J5490, $K5490 )</f>
        <v>지에프민제사차</v>
      </c>
      <c r="P5490" t="str" cm="1">
        <f t="array" ref="P5490">IF( $L5490, TRIM(_xll.IMDP("IR", $G$5&amp;$N5490, $G$6)), "" )</f>
        <v/>
      </c>
      <c r="Q5490" t="b" cm="1">
        <f t="array" ref="Q5490">IF(
    $U$1=1, AND($P5490&lt;&gt;"", $P5490&lt;&gt;"...", $P5490&lt;&gt;"입력오류"),
    IF(
        $U$18=1, AND($P5490&lt;&gt;"", $P5490&lt;&gt;"...", $P5490&lt;&gt;"입력오류", ISNUMBER(FIND(INDEX($T$2:$T$7,$U$1),$P5490))),
        IF(
            $U$17="기타", AND($P5490&lt;&gt;"", $P5490&lt;&gt;"...", $P5490&lt;&gt;"입력오류", NOT(ISNUMBER(FIND($T$21:$T$34,$P5490)))),
            AND($P5490&lt;&gt;"", $P5490&lt;&gt;"...", $P5490&lt;&gt;"입력오류", $T$19=$P5490)
        )
    )
)</f>
        <v>0</v>
      </c>
    </row>
    <row r="5491" spans="9:17">
      <c r="I5491">
        <f t="shared" si="256"/>
        <v>5490</v>
      </c>
      <c r="J5491">
        <f t="shared" si="257"/>
        <v>765</v>
      </c>
      <c r="K5491">
        <f t="shared" si="255"/>
        <v>3</v>
      </c>
      <c r="L5491" t="b">
        <f>COUNTIF($N$2:N5491, N5491)=1</f>
        <v>1</v>
      </c>
      <c r="M5491" s="37">
        <f>IF( $Q5491, MAX($M$1:M5490)+1, 0)</f>
        <v>0</v>
      </c>
      <c r="N5491" t="str" cm="1">
        <f t="array" ref="N5491">INDEX($A$9:$F$1048576, $J5491, $K5491 )</f>
        <v>KH692</v>
      </c>
      <c r="O5491" t="str" cm="1">
        <f t="array" ref="O5491">INDEX($B$9:$F$1048576, $J5491, $K5491 )</f>
        <v>지아이비마이티제이차</v>
      </c>
      <c r="P5491" t="str" cm="1">
        <f t="array" ref="P5491">IF( $L5491, TRIM(_xll.IMDP("IR", $G$5&amp;$N5491, $G$6)), "" )</f>
        <v/>
      </c>
      <c r="Q5491" t="b" cm="1">
        <f t="array" ref="Q5491">IF(
    $U$1=1, AND($P5491&lt;&gt;"", $P5491&lt;&gt;"...", $P5491&lt;&gt;"입력오류"),
    IF(
        $U$18=1, AND($P5491&lt;&gt;"", $P5491&lt;&gt;"...", $P5491&lt;&gt;"입력오류", ISNUMBER(FIND(INDEX($T$2:$T$7,$U$1),$P5491))),
        IF(
            $U$17="기타", AND($P5491&lt;&gt;"", $P5491&lt;&gt;"...", $P5491&lt;&gt;"입력오류", NOT(ISNUMBER(FIND($T$21:$T$34,$P5491)))),
            AND($P5491&lt;&gt;"", $P5491&lt;&gt;"...", $P5491&lt;&gt;"입력오류", $T$19=$P5491)
        )
    )
)</f>
        <v>0</v>
      </c>
    </row>
    <row r="5492" spans="9:17">
      <c r="I5492">
        <f t="shared" si="256"/>
        <v>5491</v>
      </c>
      <c r="J5492">
        <f t="shared" si="257"/>
        <v>766</v>
      </c>
      <c r="K5492">
        <f t="shared" si="255"/>
        <v>3</v>
      </c>
      <c r="L5492" t="b">
        <f>COUNTIF($N$2:N5492, N5492)=1</f>
        <v>1</v>
      </c>
      <c r="M5492" s="37">
        <f>IF( $Q5492, MAX($M$1:M5491)+1, 0)</f>
        <v>0</v>
      </c>
      <c r="N5492" t="str" cm="1">
        <f t="array" ref="N5492">INDEX($A$9:$F$1048576, $J5492, $K5492 )</f>
        <v>KH694</v>
      </c>
      <c r="O5492" t="str" cm="1">
        <f t="array" ref="O5492">INDEX($B$9:$F$1048576, $J5492, $K5492 )</f>
        <v>에이치와이케이제십삼차</v>
      </c>
      <c r="P5492" t="str" cm="1">
        <f t="array" ref="P5492">IF( $L5492, TRIM(_xll.IMDP("IR", $G$5&amp;$N5492, $G$6)), "" )</f>
        <v/>
      </c>
      <c r="Q5492" t="b" cm="1">
        <f t="array" ref="Q5492">IF(
    $U$1=1, AND($P5492&lt;&gt;"", $P5492&lt;&gt;"...", $P5492&lt;&gt;"입력오류"),
    IF(
        $U$18=1, AND($P5492&lt;&gt;"", $P5492&lt;&gt;"...", $P5492&lt;&gt;"입력오류", ISNUMBER(FIND(INDEX($T$2:$T$7,$U$1),$P5492))),
        IF(
            $U$17="기타", AND($P5492&lt;&gt;"", $P5492&lt;&gt;"...", $P5492&lt;&gt;"입력오류", NOT(ISNUMBER(FIND($T$21:$T$34,$P5492)))),
            AND($P5492&lt;&gt;"", $P5492&lt;&gt;"...", $P5492&lt;&gt;"입력오류", $T$19=$P5492)
        )
    )
)</f>
        <v>0</v>
      </c>
    </row>
    <row r="5493" spans="9:17">
      <c r="I5493">
        <f t="shared" si="256"/>
        <v>5492</v>
      </c>
      <c r="J5493">
        <f t="shared" si="257"/>
        <v>767</v>
      </c>
      <c r="K5493">
        <f t="shared" si="255"/>
        <v>3</v>
      </c>
      <c r="L5493" t="b">
        <f>COUNTIF($N$2:N5493, N5493)=1</f>
        <v>1</v>
      </c>
      <c r="M5493" s="37">
        <f>IF( $Q5493, MAX($M$1:M5492)+1, 0)</f>
        <v>0</v>
      </c>
      <c r="N5493" t="str" cm="1">
        <f t="array" ref="N5493">INDEX($A$9:$F$1048576, $J5493, $K5493 )</f>
        <v>KH696</v>
      </c>
      <c r="O5493" t="str" cm="1">
        <f t="array" ref="O5493">INDEX($B$9:$F$1048576, $J5493, $K5493 )</f>
        <v>국민챔피온제일차</v>
      </c>
      <c r="P5493" t="str" cm="1">
        <f t="array" ref="P5493">IF( $L5493, TRIM(_xll.IMDP("IR", $G$5&amp;$N5493, $G$6)), "" )</f>
        <v/>
      </c>
      <c r="Q5493" t="b" cm="1">
        <f t="array" ref="Q5493">IF(
    $U$1=1, AND($P5493&lt;&gt;"", $P5493&lt;&gt;"...", $P5493&lt;&gt;"입력오류"),
    IF(
        $U$18=1, AND($P5493&lt;&gt;"", $P5493&lt;&gt;"...", $P5493&lt;&gt;"입력오류", ISNUMBER(FIND(INDEX($T$2:$T$7,$U$1),$P5493))),
        IF(
            $U$17="기타", AND($P5493&lt;&gt;"", $P5493&lt;&gt;"...", $P5493&lt;&gt;"입력오류", NOT(ISNUMBER(FIND($T$21:$T$34,$P5493)))),
            AND($P5493&lt;&gt;"", $P5493&lt;&gt;"...", $P5493&lt;&gt;"입력오류", $T$19=$P5493)
        )
    )
)</f>
        <v>0</v>
      </c>
    </row>
    <row r="5494" spans="9:17">
      <c r="I5494">
        <f t="shared" si="256"/>
        <v>5493</v>
      </c>
      <c r="J5494">
        <f t="shared" si="257"/>
        <v>768</v>
      </c>
      <c r="K5494">
        <f t="shared" si="255"/>
        <v>3</v>
      </c>
      <c r="L5494" t="b">
        <f>COUNTIF($N$2:N5494, N5494)=1</f>
        <v>1</v>
      </c>
      <c r="M5494" s="37">
        <f>IF( $Q5494, MAX($M$1:M5493)+1, 0)</f>
        <v>0</v>
      </c>
      <c r="N5494" t="str" cm="1">
        <f t="array" ref="N5494">INDEX($A$9:$F$1048576, $J5494, $K5494 )</f>
        <v>KH697</v>
      </c>
      <c r="O5494" t="str" cm="1">
        <f t="array" ref="O5494">INDEX($B$9:$F$1048576, $J5494, $K5494 )</f>
        <v>감마스토리제일차</v>
      </c>
      <c r="P5494" t="str" cm="1">
        <f t="array" ref="P5494">IF( $L5494, TRIM(_xll.IMDP("IR", $G$5&amp;$N5494, $G$6)), "" )</f>
        <v/>
      </c>
      <c r="Q5494" t="b" cm="1">
        <f t="array" ref="Q5494">IF(
    $U$1=1, AND($P5494&lt;&gt;"", $P5494&lt;&gt;"...", $P5494&lt;&gt;"입력오류"),
    IF(
        $U$18=1, AND($P5494&lt;&gt;"", $P5494&lt;&gt;"...", $P5494&lt;&gt;"입력오류", ISNUMBER(FIND(INDEX($T$2:$T$7,$U$1),$P5494))),
        IF(
            $U$17="기타", AND($P5494&lt;&gt;"", $P5494&lt;&gt;"...", $P5494&lt;&gt;"입력오류", NOT(ISNUMBER(FIND($T$21:$T$34,$P5494)))),
            AND($P5494&lt;&gt;"", $P5494&lt;&gt;"...", $P5494&lt;&gt;"입력오류", $T$19=$P5494)
        )
    )
)</f>
        <v>0</v>
      </c>
    </row>
    <row r="5495" spans="9:17">
      <c r="I5495">
        <f t="shared" si="256"/>
        <v>5494</v>
      </c>
      <c r="J5495">
        <f t="shared" si="257"/>
        <v>769</v>
      </c>
      <c r="K5495">
        <f t="shared" si="255"/>
        <v>3</v>
      </c>
      <c r="L5495" t="b">
        <f>COUNTIF($N$2:N5495, N5495)=1</f>
        <v>1</v>
      </c>
      <c r="M5495" s="37">
        <f>IF( $Q5495, MAX($M$1:M5494)+1, 0)</f>
        <v>0</v>
      </c>
      <c r="N5495" t="str" cm="1">
        <f t="array" ref="N5495">INDEX($A$9:$F$1048576, $J5495, $K5495 )</f>
        <v>KH698</v>
      </c>
      <c r="O5495" t="str" cm="1">
        <f t="array" ref="O5495">INDEX($B$9:$F$1048576, $J5495, $K5495 )</f>
        <v>트러스트아이비제일차</v>
      </c>
      <c r="P5495" t="str" cm="1">
        <f t="array" ref="P5495">IF( $L5495, TRIM(_xll.IMDP("IR", $G$5&amp;$N5495, $G$6)), "" )</f>
        <v/>
      </c>
      <c r="Q5495" t="b" cm="1">
        <f t="array" ref="Q5495">IF(
    $U$1=1, AND($P5495&lt;&gt;"", $P5495&lt;&gt;"...", $P5495&lt;&gt;"입력오류"),
    IF(
        $U$18=1, AND($P5495&lt;&gt;"", $P5495&lt;&gt;"...", $P5495&lt;&gt;"입력오류", ISNUMBER(FIND(INDEX($T$2:$T$7,$U$1),$P5495))),
        IF(
            $U$17="기타", AND($P5495&lt;&gt;"", $P5495&lt;&gt;"...", $P5495&lt;&gt;"입력오류", NOT(ISNUMBER(FIND($T$21:$T$34,$P5495)))),
            AND($P5495&lt;&gt;"", $P5495&lt;&gt;"...", $P5495&lt;&gt;"입력오류", $T$19=$P5495)
        )
    )
)</f>
        <v>0</v>
      </c>
    </row>
    <row r="5496" spans="9:17">
      <c r="I5496">
        <f t="shared" si="256"/>
        <v>5495</v>
      </c>
      <c r="J5496">
        <f t="shared" si="257"/>
        <v>770</v>
      </c>
      <c r="K5496">
        <f t="shared" si="255"/>
        <v>3</v>
      </c>
      <c r="L5496" t="b">
        <f>COUNTIF($N$2:N5496, N5496)=1</f>
        <v>1</v>
      </c>
      <c r="M5496" s="37">
        <f>IF( $Q5496, MAX($M$1:M5495)+1, 0)</f>
        <v>0</v>
      </c>
      <c r="N5496" t="str" cm="1">
        <f t="array" ref="N5496">INDEX($A$9:$F$1048576, $J5496, $K5496 )</f>
        <v>KH699</v>
      </c>
      <c r="O5496" t="str" cm="1">
        <f t="array" ref="O5496">INDEX($B$9:$F$1048576, $J5496, $K5496 )</f>
        <v>리치게이트원당</v>
      </c>
      <c r="P5496" t="str" cm="1">
        <f t="array" ref="P5496">IF( $L5496, TRIM(_xll.IMDP("IR", $G$5&amp;$N5496, $G$6)), "" )</f>
        <v/>
      </c>
      <c r="Q5496" t="b" cm="1">
        <f t="array" ref="Q5496">IF(
    $U$1=1, AND($P5496&lt;&gt;"", $P5496&lt;&gt;"...", $P5496&lt;&gt;"입력오류"),
    IF(
        $U$18=1, AND($P5496&lt;&gt;"", $P5496&lt;&gt;"...", $P5496&lt;&gt;"입력오류", ISNUMBER(FIND(INDEX($T$2:$T$7,$U$1),$P5496))),
        IF(
            $U$17="기타", AND($P5496&lt;&gt;"", $P5496&lt;&gt;"...", $P5496&lt;&gt;"입력오류", NOT(ISNUMBER(FIND($T$21:$T$34,$P5496)))),
            AND($P5496&lt;&gt;"", $P5496&lt;&gt;"...", $P5496&lt;&gt;"입력오류", $T$19=$P5496)
        )
    )
)</f>
        <v>0</v>
      </c>
    </row>
    <row r="5497" spans="9:17">
      <c r="I5497">
        <f t="shared" si="256"/>
        <v>5496</v>
      </c>
      <c r="J5497">
        <f t="shared" si="257"/>
        <v>771</v>
      </c>
      <c r="K5497">
        <f t="shared" si="255"/>
        <v>3</v>
      </c>
      <c r="L5497" t="b">
        <f>COUNTIF($N$2:N5497, N5497)=1</f>
        <v>1</v>
      </c>
      <c r="M5497" s="37">
        <f>IF( $Q5497, MAX($M$1:M5496)+1, 0)</f>
        <v>0</v>
      </c>
      <c r="N5497" t="str" cm="1">
        <f t="array" ref="N5497">INDEX($A$9:$F$1048576, $J5497, $K5497 )</f>
        <v>KH701</v>
      </c>
      <c r="O5497" t="str" cm="1">
        <f t="array" ref="O5497">INDEX($B$9:$F$1048576, $J5497, $K5497 )</f>
        <v>국민챔피온제이차</v>
      </c>
      <c r="P5497" t="str" cm="1">
        <f t="array" ref="P5497">IF( $L5497, TRIM(_xll.IMDP("IR", $G$5&amp;$N5497, $G$6)), "" )</f>
        <v/>
      </c>
      <c r="Q5497" t="b" cm="1">
        <f t="array" ref="Q5497">IF(
    $U$1=1, AND($P5497&lt;&gt;"", $P5497&lt;&gt;"...", $P5497&lt;&gt;"입력오류"),
    IF(
        $U$18=1, AND($P5497&lt;&gt;"", $P5497&lt;&gt;"...", $P5497&lt;&gt;"입력오류", ISNUMBER(FIND(INDEX($T$2:$T$7,$U$1),$P5497))),
        IF(
            $U$17="기타", AND($P5497&lt;&gt;"", $P5497&lt;&gt;"...", $P5497&lt;&gt;"입력오류", NOT(ISNUMBER(FIND($T$21:$T$34,$P5497)))),
            AND($P5497&lt;&gt;"", $P5497&lt;&gt;"...", $P5497&lt;&gt;"입력오류", $T$19=$P5497)
        )
    )
)</f>
        <v>0</v>
      </c>
    </row>
    <row r="5498" spans="9:17">
      <c r="I5498">
        <f t="shared" si="256"/>
        <v>5497</v>
      </c>
      <c r="J5498">
        <f t="shared" si="257"/>
        <v>772</v>
      </c>
      <c r="K5498">
        <f t="shared" si="255"/>
        <v>3</v>
      </c>
      <c r="L5498" t="b">
        <f>COUNTIF($N$2:N5498, N5498)=1</f>
        <v>1</v>
      </c>
      <c r="M5498" s="37">
        <f>IF( $Q5498, MAX($M$1:M5497)+1, 0)</f>
        <v>0</v>
      </c>
      <c r="N5498" t="str" cm="1">
        <f t="array" ref="N5498">INDEX($A$9:$F$1048576, $J5498, $K5498 )</f>
        <v>KH702</v>
      </c>
      <c r="O5498" t="str" cm="1">
        <f t="array" ref="O5498">INDEX($B$9:$F$1048576, $J5498, $K5498 )</f>
        <v>켄달넘버나인제일차</v>
      </c>
      <c r="P5498" t="str" cm="1">
        <f t="array" ref="P5498">IF( $L5498, TRIM(_xll.IMDP("IR", $G$5&amp;$N5498, $G$6)), "" )</f>
        <v/>
      </c>
      <c r="Q5498" t="b" cm="1">
        <f t="array" ref="Q5498">IF(
    $U$1=1, AND($P5498&lt;&gt;"", $P5498&lt;&gt;"...", $P5498&lt;&gt;"입력오류"),
    IF(
        $U$18=1, AND($P5498&lt;&gt;"", $P5498&lt;&gt;"...", $P5498&lt;&gt;"입력오류", ISNUMBER(FIND(INDEX($T$2:$T$7,$U$1),$P5498))),
        IF(
            $U$17="기타", AND($P5498&lt;&gt;"", $P5498&lt;&gt;"...", $P5498&lt;&gt;"입력오류", NOT(ISNUMBER(FIND($T$21:$T$34,$P5498)))),
            AND($P5498&lt;&gt;"", $P5498&lt;&gt;"...", $P5498&lt;&gt;"입력오류", $T$19=$P5498)
        )
    )
)</f>
        <v>0</v>
      </c>
    </row>
    <row r="5499" spans="9:17">
      <c r="I5499">
        <f t="shared" si="256"/>
        <v>5498</v>
      </c>
      <c r="J5499">
        <f t="shared" si="257"/>
        <v>773</v>
      </c>
      <c r="K5499">
        <f t="shared" si="255"/>
        <v>3</v>
      </c>
      <c r="L5499" t="b">
        <f>COUNTIF($N$2:N5499, N5499)=1</f>
        <v>1</v>
      </c>
      <c r="M5499" s="37">
        <f>IF( $Q5499, MAX($M$1:M5498)+1, 0)</f>
        <v>0</v>
      </c>
      <c r="N5499" t="str" cm="1">
        <f t="array" ref="N5499">INDEX($A$9:$F$1048576, $J5499, $K5499 )</f>
        <v>KH705</v>
      </c>
      <c r="O5499" t="str" cm="1">
        <f t="array" ref="O5499">INDEX($B$9:$F$1048576, $J5499, $K5499 )</f>
        <v>동대구터미널제이차</v>
      </c>
      <c r="P5499" t="str" cm="1">
        <f t="array" ref="P5499">IF( $L5499, TRIM(_xll.IMDP("IR", $G$5&amp;$N5499, $G$6)), "" )</f>
        <v/>
      </c>
      <c r="Q5499" t="b" cm="1">
        <f t="array" ref="Q5499">IF(
    $U$1=1, AND($P5499&lt;&gt;"", $P5499&lt;&gt;"...", $P5499&lt;&gt;"입력오류"),
    IF(
        $U$18=1, AND($P5499&lt;&gt;"", $P5499&lt;&gt;"...", $P5499&lt;&gt;"입력오류", ISNUMBER(FIND(INDEX($T$2:$T$7,$U$1),$P5499))),
        IF(
            $U$17="기타", AND($P5499&lt;&gt;"", $P5499&lt;&gt;"...", $P5499&lt;&gt;"입력오류", NOT(ISNUMBER(FIND($T$21:$T$34,$P5499)))),
            AND($P5499&lt;&gt;"", $P5499&lt;&gt;"...", $P5499&lt;&gt;"입력오류", $T$19=$P5499)
        )
    )
)</f>
        <v>0</v>
      </c>
    </row>
    <row r="5500" spans="9:17">
      <c r="I5500">
        <f t="shared" si="256"/>
        <v>5499</v>
      </c>
      <c r="J5500">
        <f t="shared" si="257"/>
        <v>774</v>
      </c>
      <c r="K5500">
        <f t="shared" si="255"/>
        <v>3</v>
      </c>
      <c r="L5500" t="b">
        <f>COUNTIF($N$2:N5500, N5500)=1</f>
        <v>1</v>
      </c>
      <c r="M5500" s="37">
        <f>IF( $Q5500, MAX($M$1:M5499)+1, 0)</f>
        <v>0</v>
      </c>
      <c r="N5500" t="str" cm="1">
        <f t="array" ref="N5500">INDEX($A$9:$F$1048576, $J5500, $K5500 )</f>
        <v>KH707</v>
      </c>
      <c r="O5500" t="str" cm="1">
        <f t="array" ref="O5500">INDEX($B$9:$F$1048576, $J5500, $K5500 )</f>
        <v>지에프민제오차</v>
      </c>
      <c r="P5500" t="str" cm="1">
        <f t="array" ref="P5500">IF( $L5500, TRIM(_xll.IMDP("IR", $G$5&amp;$N5500, $G$6)), "" )</f>
        <v/>
      </c>
      <c r="Q5500" t="b" cm="1">
        <f t="array" ref="Q5500">IF(
    $U$1=1, AND($P5500&lt;&gt;"", $P5500&lt;&gt;"...", $P5500&lt;&gt;"입력오류"),
    IF(
        $U$18=1, AND($P5500&lt;&gt;"", $P5500&lt;&gt;"...", $P5500&lt;&gt;"입력오류", ISNUMBER(FIND(INDEX($T$2:$T$7,$U$1),$P5500))),
        IF(
            $U$17="기타", AND($P5500&lt;&gt;"", $P5500&lt;&gt;"...", $P5500&lt;&gt;"입력오류", NOT(ISNUMBER(FIND($T$21:$T$34,$P5500)))),
            AND($P5500&lt;&gt;"", $P5500&lt;&gt;"...", $P5500&lt;&gt;"입력오류", $T$19=$P5500)
        )
    )
)</f>
        <v>0</v>
      </c>
    </row>
    <row r="5501" spans="9:17">
      <c r="I5501">
        <f t="shared" si="256"/>
        <v>5500</v>
      </c>
      <c r="J5501">
        <f t="shared" si="257"/>
        <v>775</v>
      </c>
      <c r="K5501">
        <f t="shared" si="255"/>
        <v>3</v>
      </c>
      <c r="L5501" t="b">
        <f>COUNTIF($N$2:N5501, N5501)=1</f>
        <v>1</v>
      </c>
      <c r="M5501" s="37">
        <f>IF( $Q5501, MAX($M$1:M5500)+1, 0)</f>
        <v>0</v>
      </c>
      <c r="N5501" t="str" cm="1">
        <f t="array" ref="N5501">INDEX($A$9:$F$1048576, $J5501, $K5501 )</f>
        <v>KH708</v>
      </c>
      <c r="O5501" t="str" cm="1">
        <f t="array" ref="O5501">INDEX($B$9:$F$1048576, $J5501, $K5501 )</f>
        <v>케이아이에스보우라인</v>
      </c>
      <c r="P5501" t="str" cm="1">
        <f t="array" ref="P5501">IF( $L5501, TRIM(_xll.IMDP("IR", $G$5&amp;$N5501, $G$6)), "" )</f>
        <v/>
      </c>
      <c r="Q5501" t="b" cm="1">
        <f t="array" ref="Q5501">IF(
    $U$1=1, AND($P5501&lt;&gt;"", $P5501&lt;&gt;"...", $P5501&lt;&gt;"입력오류"),
    IF(
        $U$18=1, AND($P5501&lt;&gt;"", $P5501&lt;&gt;"...", $P5501&lt;&gt;"입력오류", ISNUMBER(FIND(INDEX($T$2:$T$7,$U$1),$P5501))),
        IF(
            $U$17="기타", AND($P5501&lt;&gt;"", $P5501&lt;&gt;"...", $P5501&lt;&gt;"입력오류", NOT(ISNUMBER(FIND($T$21:$T$34,$P5501)))),
            AND($P5501&lt;&gt;"", $P5501&lt;&gt;"...", $P5501&lt;&gt;"입력오류", $T$19=$P5501)
        )
    )
)</f>
        <v>0</v>
      </c>
    </row>
    <row r="5502" spans="9:17">
      <c r="I5502">
        <f t="shared" si="256"/>
        <v>5501</v>
      </c>
      <c r="J5502">
        <f t="shared" si="257"/>
        <v>776</v>
      </c>
      <c r="K5502">
        <f t="shared" si="255"/>
        <v>3</v>
      </c>
      <c r="L5502" t="b">
        <f>COUNTIF($N$2:N5502, N5502)=1</f>
        <v>1</v>
      </c>
      <c r="M5502" s="37">
        <f>IF( $Q5502, MAX($M$1:M5501)+1, 0)</f>
        <v>0</v>
      </c>
      <c r="N5502" t="str" cm="1">
        <f t="array" ref="N5502">INDEX($A$9:$F$1048576, $J5502, $K5502 )</f>
        <v>KH711</v>
      </c>
      <c r="O5502" t="str" cm="1">
        <f t="array" ref="O5502">INDEX($B$9:$F$1048576, $J5502, $K5502 )</f>
        <v>원큐제일차</v>
      </c>
      <c r="P5502" t="str" cm="1">
        <f t="array" ref="P5502">IF( $L5502, TRIM(_xll.IMDP("IR", $G$5&amp;$N5502, $G$6)), "" )</f>
        <v/>
      </c>
      <c r="Q5502" t="b" cm="1">
        <f t="array" ref="Q5502">IF(
    $U$1=1, AND($P5502&lt;&gt;"", $P5502&lt;&gt;"...", $P5502&lt;&gt;"입력오류"),
    IF(
        $U$18=1, AND($P5502&lt;&gt;"", $P5502&lt;&gt;"...", $P5502&lt;&gt;"입력오류", ISNUMBER(FIND(INDEX($T$2:$T$7,$U$1),$P5502))),
        IF(
            $U$17="기타", AND($P5502&lt;&gt;"", $P5502&lt;&gt;"...", $P5502&lt;&gt;"입력오류", NOT(ISNUMBER(FIND($T$21:$T$34,$P5502)))),
            AND($P5502&lt;&gt;"", $P5502&lt;&gt;"...", $P5502&lt;&gt;"입력오류", $T$19=$P5502)
        )
    )
)</f>
        <v>0</v>
      </c>
    </row>
    <row r="5503" spans="9:17">
      <c r="I5503">
        <f t="shared" si="256"/>
        <v>5502</v>
      </c>
      <c r="J5503">
        <f t="shared" si="257"/>
        <v>777</v>
      </c>
      <c r="K5503">
        <f t="shared" si="255"/>
        <v>3</v>
      </c>
      <c r="L5503" t="b">
        <f>COUNTIF($N$2:N5503, N5503)=1</f>
        <v>1</v>
      </c>
      <c r="M5503" s="37">
        <f>IF( $Q5503, MAX($M$1:M5502)+1, 0)</f>
        <v>0</v>
      </c>
      <c r="N5503" t="str" cm="1">
        <f t="array" ref="N5503">INDEX($A$9:$F$1048576, $J5503, $K5503 )</f>
        <v>KH714</v>
      </c>
      <c r="O5503" t="str" cm="1">
        <f t="array" ref="O5503">INDEX($B$9:$F$1048576, $J5503, $K5503 )</f>
        <v>비욘드여의도제이차</v>
      </c>
      <c r="P5503" t="str" cm="1">
        <f t="array" ref="P5503">IF( $L5503, TRIM(_xll.IMDP("IR", $G$5&amp;$N5503, $G$6)), "" )</f>
        <v/>
      </c>
      <c r="Q5503" t="b" cm="1">
        <f t="array" ref="Q5503">IF(
    $U$1=1, AND($P5503&lt;&gt;"", $P5503&lt;&gt;"...", $P5503&lt;&gt;"입력오류"),
    IF(
        $U$18=1, AND($P5503&lt;&gt;"", $P5503&lt;&gt;"...", $P5503&lt;&gt;"입력오류", ISNUMBER(FIND(INDEX($T$2:$T$7,$U$1),$P5503))),
        IF(
            $U$17="기타", AND($P5503&lt;&gt;"", $P5503&lt;&gt;"...", $P5503&lt;&gt;"입력오류", NOT(ISNUMBER(FIND($T$21:$T$34,$P5503)))),
            AND($P5503&lt;&gt;"", $P5503&lt;&gt;"...", $P5503&lt;&gt;"입력오류", $T$19=$P5503)
        )
    )
)</f>
        <v>0</v>
      </c>
    </row>
    <row r="5504" spans="9:17">
      <c r="I5504">
        <f t="shared" si="256"/>
        <v>5503</v>
      </c>
      <c r="J5504">
        <f t="shared" si="257"/>
        <v>778</v>
      </c>
      <c r="K5504">
        <f t="shared" si="255"/>
        <v>3</v>
      </c>
      <c r="L5504" t="b">
        <f>COUNTIF($N$2:N5504, N5504)=1</f>
        <v>1</v>
      </c>
      <c r="M5504" s="37">
        <f>IF( $Q5504, MAX($M$1:M5503)+1, 0)</f>
        <v>0</v>
      </c>
      <c r="N5504" t="str" cm="1">
        <f t="array" ref="N5504">INDEX($A$9:$F$1048576, $J5504, $K5504 )</f>
        <v>KH717</v>
      </c>
      <c r="O5504" t="str" cm="1">
        <f t="array" ref="O5504">INDEX($B$9:$F$1048576, $J5504, $K5504 )</f>
        <v>원큐제이차</v>
      </c>
      <c r="P5504" t="str" cm="1">
        <f t="array" ref="P5504">IF( $L5504, TRIM(_xll.IMDP("IR", $G$5&amp;$N5504, $G$6)), "" )</f>
        <v/>
      </c>
      <c r="Q5504" t="b" cm="1">
        <f t="array" ref="Q5504">IF(
    $U$1=1, AND($P5504&lt;&gt;"", $P5504&lt;&gt;"...", $P5504&lt;&gt;"입력오류"),
    IF(
        $U$18=1, AND($P5504&lt;&gt;"", $P5504&lt;&gt;"...", $P5504&lt;&gt;"입력오류", ISNUMBER(FIND(INDEX($T$2:$T$7,$U$1),$P5504))),
        IF(
            $U$17="기타", AND($P5504&lt;&gt;"", $P5504&lt;&gt;"...", $P5504&lt;&gt;"입력오류", NOT(ISNUMBER(FIND($T$21:$T$34,$P5504)))),
            AND($P5504&lt;&gt;"", $P5504&lt;&gt;"...", $P5504&lt;&gt;"입력오류", $T$19=$P5504)
        )
    )
)</f>
        <v>0</v>
      </c>
    </row>
    <row r="5505" spans="9:17">
      <c r="I5505">
        <f t="shared" si="256"/>
        <v>5504</v>
      </c>
      <c r="J5505">
        <f t="shared" si="257"/>
        <v>779</v>
      </c>
      <c r="K5505">
        <f t="shared" si="255"/>
        <v>3</v>
      </c>
      <c r="L5505" t="b">
        <f>COUNTIF($N$2:N5505, N5505)=1</f>
        <v>1</v>
      </c>
      <c r="M5505" s="37">
        <f>IF( $Q5505, MAX($M$1:M5504)+1, 0)</f>
        <v>0</v>
      </c>
      <c r="N5505" t="str" cm="1">
        <f t="array" ref="N5505">INDEX($A$9:$F$1048576, $J5505, $K5505 )</f>
        <v>KH719</v>
      </c>
      <c r="O5505" t="str" cm="1">
        <f t="array" ref="O5505">INDEX($B$9:$F$1048576, $J5505, $K5505 )</f>
        <v>제이티운양제일차</v>
      </c>
      <c r="P5505" t="str" cm="1">
        <f t="array" ref="P5505">IF( $L5505, TRIM(_xll.IMDP("IR", $G$5&amp;$N5505, $G$6)), "" )</f>
        <v/>
      </c>
      <c r="Q5505" t="b" cm="1">
        <f t="array" ref="Q5505">IF(
    $U$1=1, AND($P5505&lt;&gt;"", $P5505&lt;&gt;"...", $P5505&lt;&gt;"입력오류"),
    IF(
        $U$18=1, AND($P5505&lt;&gt;"", $P5505&lt;&gt;"...", $P5505&lt;&gt;"입력오류", ISNUMBER(FIND(INDEX($T$2:$T$7,$U$1),$P5505))),
        IF(
            $U$17="기타", AND($P5505&lt;&gt;"", $P5505&lt;&gt;"...", $P5505&lt;&gt;"입력오류", NOT(ISNUMBER(FIND($T$21:$T$34,$P5505)))),
            AND($P5505&lt;&gt;"", $P5505&lt;&gt;"...", $P5505&lt;&gt;"입력오류", $T$19=$P5505)
        )
    )
)</f>
        <v>0</v>
      </c>
    </row>
    <row r="5506" spans="9:17">
      <c r="I5506">
        <f t="shared" si="256"/>
        <v>5505</v>
      </c>
      <c r="J5506">
        <f t="shared" si="257"/>
        <v>780</v>
      </c>
      <c r="K5506">
        <f t="shared" ref="K5506:K5569" si="258">IF( $I5506&gt;$G$4, NA(), IF($I5506&gt;$G$3, 5, IF($I5506&gt;$G$2, 3, 1 ) ) )</f>
        <v>3</v>
      </c>
      <c r="L5506" t="b">
        <f>COUNTIF($N$2:N5506, N5506)=1</f>
        <v>1</v>
      </c>
      <c r="M5506" s="37">
        <f>IF( $Q5506, MAX($M$1:M5505)+1, 0)</f>
        <v>0</v>
      </c>
      <c r="N5506" t="str" cm="1">
        <f t="array" ref="N5506">INDEX($A$9:$F$1048576, $J5506, $K5506 )</f>
        <v>KH720</v>
      </c>
      <c r="O5506" t="str" cm="1">
        <f t="array" ref="O5506">INDEX($B$9:$F$1048576, $J5506, $K5506 )</f>
        <v>케이아이에스대체제이십팔차</v>
      </c>
      <c r="P5506" t="str" cm="1">
        <f t="array" ref="P5506">IF( $L5506, TRIM(_xll.IMDP("IR", $G$5&amp;$N5506, $G$6)), "" )</f>
        <v/>
      </c>
      <c r="Q5506" t="b" cm="1">
        <f t="array" ref="Q5506">IF(
    $U$1=1, AND($P5506&lt;&gt;"", $P5506&lt;&gt;"...", $P5506&lt;&gt;"입력오류"),
    IF(
        $U$18=1, AND($P5506&lt;&gt;"", $P5506&lt;&gt;"...", $P5506&lt;&gt;"입력오류", ISNUMBER(FIND(INDEX($T$2:$T$7,$U$1),$P5506))),
        IF(
            $U$17="기타", AND($P5506&lt;&gt;"", $P5506&lt;&gt;"...", $P5506&lt;&gt;"입력오류", NOT(ISNUMBER(FIND($T$21:$T$34,$P5506)))),
            AND($P5506&lt;&gt;"", $P5506&lt;&gt;"...", $P5506&lt;&gt;"입력오류", $T$19=$P5506)
        )
    )
)</f>
        <v>0</v>
      </c>
    </row>
    <row r="5507" spans="9:17">
      <c r="I5507">
        <f t="shared" ref="I5507:I5570" si="259">ROW()-1</f>
        <v>5506</v>
      </c>
      <c r="J5507">
        <f t="shared" ref="J5507:J5570" si="260">IF( $I5507&gt;$G$4, NA(), IF($I5507&gt;$G$3, $I5507-$G$3, IF($I5507&gt;$G$2, $I5507-$G$2, $I5507 ) ) )</f>
        <v>781</v>
      </c>
      <c r="K5507">
        <f t="shared" si="258"/>
        <v>3</v>
      </c>
      <c r="L5507" t="b">
        <f>COUNTIF($N$2:N5507, N5507)=1</f>
        <v>1</v>
      </c>
      <c r="M5507" s="37">
        <f>IF( $Q5507, MAX($M$1:M5506)+1, 0)</f>
        <v>0</v>
      </c>
      <c r="N5507" t="str" cm="1">
        <f t="array" ref="N5507">INDEX($A$9:$F$1048576, $J5507, $K5507 )</f>
        <v>KH722</v>
      </c>
      <c r="O5507" t="str" cm="1">
        <f t="array" ref="O5507">INDEX($B$9:$F$1048576, $J5507, $K5507 )</f>
        <v>피에프개발제일차</v>
      </c>
      <c r="P5507" t="str" cm="1">
        <f t="array" ref="P5507">IF( $L5507, TRIM(_xll.IMDP("IR", $G$5&amp;$N5507, $G$6)), "" )</f>
        <v/>
      </c>
      <c r="Q5507" t="b" cm="1">
        <f t="array" ref="Q5507">IF(
    $U$1=1, AND($P5507&lt;&gt;"", $P5507&lt;&gt;"...", $P5507&lt;&gt;"입력오류"),
    IF(
        $U$18=1, AND($P5507&lt;&gt;"", $P5507&lt;&gt;"...", $P5507&lt;&gt;"입력오류", ISNUMBER(FIND(INDEX($T$2:$T$7,$U$1),$P5507))),
        IF(
            $U$17="기타", AND($P5507&lt;&gt;"", $P5507&lt;&gt;"...", $P5507&lt;&gt;"입력오류", NOT(ISNUMBER(FIND($T$21:$T$34,$P5507)))),
            AND($P5507&lt;&gt;"", $P5507&lt;&gt;"...", $P5507&lt;&gt;"입력오류", $T$19=$P5507)
        )
    )
)</f>
        <v>0</v>
      </c>
    </row>
    <row r="5508" spans="9:17">
      <c r="I5508">
        <f t="shared" si="259"/>
        <v>5507</v>
      </c>
      <c r="J5508">
        <f t="shared" si="260"/>
        <v>782</v>
      </c>
      <c r="K5508">
        <f t="shared" si="258"/>
        <v>3</v>
      </c>
      <c r="L5508" t="b">
        <f>COUNTIF($N$2:N5508, N5508)=1</f>
        <v>1</v>
      </c>
      <c r="M5508" s="37">
        <f>IF( $Q5508, MAX($M$1:M5507)+1, 0)</f>
        <v>0</v>
      </c>
      <c r="N5508" t="str" cm="1">
        <f t="array" ref="N5508">INDEX($A$9:$F$1048576, $J5508, $K5508 )</f>
        <v>KH723</v>
      </c>
      <c r="O5508" t="str" cm="1">
        <f t="array" ref="O5508">INDEX($B$9:$F$1048576, $J5508, $K5508 )</f>
        <v>에이더블유원큐제일차</v>
      </c>
      <c r="P5508" t="str" cm="1">
        <f t="array" ref="P5508">IF( $L5508, TRIM(_xll.IMDP("IR", $G$5&amp;$N5508, $G$6)), "" )</f>
        <v/>
      </c>
      <c r="Q5508" t="b" cm="1">
        <f t="array" ref="Q5508">IF(
    $U$1=1, AND($P5508&lt;&gt;"", $P5508&lt;&gt;"...", $P5508&lt;&gt;"입력오류"),
    IF(
        $U$18=1, AND($P5508&lt;&gt;"", $P5508&lt;&gt;"...", $P5508&lt;&gt;"입력오류", ISNUMBER(FIND(INDEX($T$2:$T$7,$U$1),$P5508))),
        IF(
            $U$17="기타", AND($P5508&lt;&gt;"", $P5508&lt;&gt;"...", $P5508&lt;&gt;"입력오류", NOT(ISNUMBER(FIND($T$21:$T$34,$P5508)))),
            AND($P5508&lt;&gt;"", $P5508&lt;&gt;"...", $P5508&lt;&gt;"입력오류", $T$19=$P5508)
        )
    )
)</f>
        <v>0</v>
      </c>
    </row>
    <row r="5509" spans="9:17">
      <c r="I5509">
        <f t="shared" si="259"/>
        <v>5508</v>
      </c>
      <c r="J5509">
        <f t="shared" si="260"/>
        <v>783</v>
      </c>
      <c r="K5509">
        <f t="shared" si="258"/>
        <v>3</v>
      </c>
      <c r="L5509" t="b">
        <f>COUNTIF($N$2:N5509, N5509)=1</f>
        <v>1</v>
      </c>
      <c r="M5509" s="37">
        <f>IF( $Q5509, MAX($M$1:M5508)+1, 0)</f>
        <v>0</v>
      </c>
      <c r="N5509" t="str" cm="1">
        <f t="array" ref="N5509">INDEX($A$9:$F$1048576, $J5509, $K5509 )</f>
        <v>KH727</v>
      </c>
      <c r="O5509" t="str" cm="1">
        <f t="array" ref="O5509">INDEX($B$9:$F$1048576, $J5509, $K5509 )</f>
        <v>하나더블에이치원큐제이차</v>
      </c>
      <c r="P5509" t="str" cm="1">
        <f t="array" ref="P5509">IF( $L5509, TRIM(_xll.IMDP("IR", $G$5&amp;$N5509, $G$6)), "" )</f>
        <v/>
      </c>
      <c r="Q5509" t="b" cm="1">
        <f t="array" ref="Q5509">IF(
    $U$1=1, AND($P5509&lt;&gt;"", $P5509&lt;&gt;"...", $P5509&lt;&gt;"입력오류"),
    IF(
        $U$18=1, AND($P5509&lt;&gt;"", $P5509&lt;&gt;"...", $P5509&lt;&gt;"입력오류", ISNUMBER(FIND(INDEX($T$2:$T$7,$U$1),$P5509))),
        IF(
            $U$17="기타", AND($P5509&lt;&gt;"", $P5509&lt;&gt;"...", $P5509&lt;&gt;"입력오류", NOT(ISNUMBER(FIND($T$21:$T$34,$P5509)))),
            AND($P5509&lt;&gt;"", $P5509&lt;&gt;"...", $P5509&lt;&gt;"입력오류", $T$19=$P5509)
        )
    )
)</f>
        <v>0</v>
      </c>
    </row>
    <row r="5510" spans="9:17">
      <c r="I5510">
        <f t="shared" si="259"/>
        <v>5509</v>
      </c>
      <c r="J5510">
        <f t="shared" si="260"/>
        <v>784</v>
      </c>
      <c r="K5510">
        <f t="shared" si="258"/>
        <v>3</v>
      </c>
      <c r="L5510" t="b">
        <f>COUNTIF($N$2:N5510, N5510)=1</f>
        <v>1</v>
      </c>
      <c r="M5510" s="37">
        <f>IF( $Q5510, MAX($M$1:M5509)+1, 0)</f>
        <v>0</v>
      </c>
      <c r="N5510" t="str" cm="1">
        <f t="array" ref="N5510">INDEX($A$9:$F$1048576, $J5510, $K5510 )</f>
        <v>KH732</v>
      </c>
      <c r="O5510" t="str" cm="1">
        <f t="array" ref="O5510">INDEX($B$9:$F$1048576, $J5510, $K5510 )</f>
        <v>스미스제일차</v>
      </c>
      <c r="P5510" t="str" cm="1">
        <f t="array" ref="P5510">IF( $L5510, TRIM(_xll.IMDP("IR", $G$5&amp;$N5510, $G$6)), "" )</f>
        <v/>
      </c>
      <c r="Q5510" t="b" cm="1">
        <f t="array" ref="Q5510">IF(
    $U$1=1, AND($P5510&lt;&gt;"", $P5510&lt;&gt;"...", $P5510&lt;&gt;"입력오류"),
    IF(
        $U$18=1, AND($P5510&lt;&gt;"", $P5510&lt;&gt;"...", $P5510&lt;&gt;"입력오류", ISNUMBER(FIND(INDEX($T$2:$T$7,$U$1),$P5510))),
        IF(
            $U$17="기타", AND($P5510&lt;&gt;"", $P5510&lt;&gt;"...", $P5510&lt;&gt;"입력오류", NOT(ISNUMBER(FIND($T$21:$T$34,$P5510)))),
            AND($P5510&lt;&gt;"", $P5510&lt;&gt;"...", $P5510&lt;&gt;"입력오류", $T$19=$P5510)
        )
    )
)</f>
        <v>0</v>
      </c>
    </row>
    <row r="5511" spans="9:17">
      <c r="I5511">
        <f t="shared" si="259"/>
        <v>5510</v>
      </c>
      <c r="J5511">
        <f t="shared" si="260"/>
        <v>785</v>
      </c>
      <c r="K5511">
        <f t="shared" si="258"/>
        <v>3</v>
      </c>
      <c r="L5511" t="b">
        <f>COUNTIF($N$2:N5511, N5511)=1</f>
        <v>1</v>
      </c>
      <c r="M5511" s="37">
        <f>IF( $Q5511, MAX($M$1:M5510)+1, 0)</f>
        <v>0</v>
      </c>
      <c r="N5511" t="str" cm="1">
        <f t="array" ref="N5511">INDEX($A$9:$F$1048576, $J5511, $K5511 )</f>
        <v>KH734</v>
      </c>
      <c r="O5511" t="str" cm="1">
        <f t="array" ref="O5511">INDEX($B$9:$F$1048576, $J5511, $K5511 )</f>
        <v>에이치색달제일차</v>
      </c>
      <c r="P5511" t="str" cm="1">
        <f t="array" ref="P5511">IF( $L5511, TRIM(_xll.IMDP("IR", $G$5&amp;$N5511, $G$6)), "" )</f>
        <v/>
      </c>
      <c r="Q5511" t="b" cm="1">
        <f t="array" ref="Q5511">IF(
    $U$1=1, AND($P5511&lt;&gt;"", $P5511&lt;&gt;"...", $P5511&lt;&gt;"입력오류"),
    IF(
        $U$18=1, AND($P5511&lt;&gt;"", $P5511&lt;&gt;"...", $P5511&lt;&gt;"입력오류", ISNUMBER(FIND(INDEX($T$2:$T$7,$U$1),$P5511))),
        IF(
            $U$17="기타", AND($P5511&lt;&gt;"", $P5511&lt;&gt;"...", $P5511&lt;&gt;"입력오류", NOT(ISNUMBER(FIND($T$21:$T$34,$P5511)))),
            AND($P5511&lt;&gt;"", $P5511&lt;&gt;"...", $P5511&lt;&gt;"입력오류", $T$19=$P5511)
        )
    )
)</f>
        <v>0</v>
      </c>
    </row>
    <row r="5512" spans="9:17">
      <c r="I5512">
        <f t="shared" si="259"/>
        <v>5511</v>
      </c>
      <c r="J5512">
        <f t="shared" si="260"/>
        <v>786</v>
      </c>
      <c r="K5512">
        <f t="shared" si="258"/>
        <v>3</v>
      </c>
      <c r="L5512" t="b">
        <f>COUNTIF($N$2:N5512, N5512)=1</f>
        <v>1</v>
      </c>
      <c r="M5512" s="37">
        <f>IF( $Q5512, MAX($M$1:M5511)+1, 0)</f>
        <v>0</v>
      </c>
      <c r="N5512" t="str" cm="1">
        <f t="array" ref="N5512">INDEX($A$9:$F$1048576, $J5512, $K5512 )</f>
        <v>KH739</v>
      </c>
      <c r="O5512" t="str" cm="1">
        <f t="array" ref="O5512">INDEX($B$9:$F$1048576, $J5512, $K5512 )</f>
        <v>이터널오빈제일차</v>
      </c>
      <c r="P5512" t="str" cm="1">
        <f t="array" ref="P5512">IF( $L5512, TRIM(_xll.IMDP("IR", $G$5&amp;$N5512, $G$6)), "" )</f>
        <v/>
      </c>
      <c r="Q5512" t="b" cm="1">
        <f t="array" ref="Q5512">IF(
    $U$1=1, AND($P5512&lt;&gt;"", $P5512&lt;&gt;"...", $P5512&lt;&gt;"입력오류"),
    IF(
        $U$18=1, AND($P5512&lt;&gt;"", $P5512&lt;&gt;"...", $P5512&lt;&gt;"입력오류", ISNUMBER(FIND(INDEX($T$2:$T$7,$U$1),$P5512))),
        IF(
            $U$17="기타", AND($P5512&lt;&gt;"", $P5512&lt;&gt;"...", $P5512&lt;&gt;"입력오류", NOT(ISNUMBER(FIND($T$21:$T$34,$P5512)))),
            AND($P5512&lt;&gt;"", $P5512&lt;&gt;"...", $P5512&lt;&gt;"입력오류", $T$19=$P5512)
        )
    )
)</f>
        <v>0</v>
      </c>
    </row>
    <row r="5513" spans="9:17">
      <c r="I5513">
        <f t="shared" si="259"/>
        <v>5512</v>
      </c>
      <c r="J5513">
        <f t="shared" si="260"/>
        <v>787</v>
      </c>
      <c r="K5513">
        <f t="shared" si="258"/>
        <v>3</v>
      </c>
      <c r="L5513" t="b">
        <f>COUNTIF($N$2:N5513, N5513)=1</f>
        <v>1</v>
      </c>
      <c r="M5513" s="37">
        <f>IF( $Q5513, MAX($M$1:M5512)+1, 0)</f>
        <v>0</v>
      </c>
      <c r="N5513" t="str" cm="1">
        <f t="array" ref="N5513">INDEX($A$9:$F$1048576, $J5513, $K5513 )</f>
        <v>KH744</v>
      </c>
      <c r="O5513" t="str" cm="1">
        <f t="array" ref="O5513">INDEX($B$9:$F$1048576, $J5513, $K5513 )</f>
        <v>리치게이트여상</v>
      </c>
      <c r="P5513" t="str" cm="1">
        <f t="array" ref="P5513">IF( $L5513, TRIM(_xll.IMDP("IR", $G$5&amp;$N5513, $G$6)), "" )</f>
        <v/>
      </c>
      <c r="Q5513" t="b" cm="1">
        <f t="array" ref="Q5513">IF(
    $U$1=1, AND($P5513&lt;&gt;"", $P5513&lt;&gt;"...", $P5513&lt;&gt;"입력오류"),
    IF(
        $U$18=1, AND($P5513&lt;&gt;"", $P5513&lt;&gt;"...", $P5513&lt;&gt;"입력오류", ISNUMBER(FIND(INDEX($T$2:$T$7,$U$1),$P5513))),
        IF(
            $U$17="기타", AND($P5513&lt;&gt;"", $P5513&lt;&gt;"...", $P5513&lt;&gt;"입력오류", NOT(ISNUMBER(FIND($T$21:$T$34,$P5513)))),
            AND($P5513&lt;&gt;"", $P5513&lt;&gt;"...", $P5513&lt;&gt;"입력오류", $T$19=$P5513)
        )
    )
)</f>
        <v>0</v>
      </c>
    </row>
    <row r="5514" spans="9:17">
      <c r="I5514">
        <f t="shared" si="259"/>
        <v>5513</v>
      </c>
      <c r="J5514">
        <f t="shared" si="260"/>
        <v>788</v>
      </c>
      <c r="K5514">
        <f t="shared" si="258"/>
        <v>3</v>
      </c>
      <c r="L5514" t="b">
        <f>COUNTIF($N$2:N5514, N5514)=1</f>
        <v>1</v>
      </c>
      <c r="M5514" s="37">
        <f>IF( $Q5514, MAX($M$1:M5513)+1, 0)</f>
        <v>0</v>
      </c>
      <c r="N5514" t="str" cm="1">
        <f t="array" ref="N5514">INDEX($A$9:$F$1048576, $J5514, $K5514 )</f>
        <v>KH746</v>
      </c>
      <c r="O5514" t="str" cm="1">
        <f t="array" ref="O5514">INDEX($B$9:$F$1048576, $J5514, $K5514 )</f>
        <v>리치게이트알파</v>
      </c>
      <c r="P5514" t="str" cm="1">
        <f t="array" ref="P5514">IF( $L5514, TRIM(_xll.IMDP("IR", $G$5&amp;$N5514, $G$6)), "" )</f>
        <v/>
      </c>
      <c r="Q5514" t="b" cm="1">
        <f t="array" ref="Q5514">IF(
    $U$1=1, AND($P5514&lt;&gt;"", $P5514&lt;&gt;"...", $P5514&lt;&gt;"입력오류"),
    IF(
        $U$18=1, AND($P5514&lt;&gt;"", $P5514&lt;&gt;"...", $P5514&lt;&gt;"입력오류", ISNUMBER(FIND(INDEX($T$2:$T$7,$U$1),$P5514))),
        IF(
            $U$17="기타", AND($P5514&lt;&gt;"", $P5514&lt;&gt;"...", $P5514&lt;&gt;"입력오류", NOT(ISNUMBER(FIND($T$21:$T$34,$P5514)))),
            AND($P5514&lt;&gt;"", $P5514&lt;&gt;"...", $P5514&lt;&gt;"입력오류", $T$19=$P5514)
        )
    )
)</f>
        <v>0</v>
      </c>
    </row>
    <row r="5515" spans="9:17">
      <c r="I5515">
        <f t="shared" si="259"/>
        <v>5514</v>
      </c>
      <c r="J5515">
        <f t="shared" si="260"/>
        <v>789</v>
      </c>
      <c r="K5515">
        <f t="shared" si="258"/>
        <v>3</v>
      </c>
      <c r="L5515" t="b">
        <f>COUNTIF($N$2:N5515, N5515)=1</f>
        <v>1</v>
      </c>
      <c r="M5515" s="37">
        <f>IF( $Q5515, MAX($M$1:M5514)+1, 0)</f>
        <v>0</v>
      </c>
      <c r="N5515" t="str" cm="1">
        <f t="array" ref="N5515">INDEX($A$9:$F$1048576, $J5515, $K5515 )</f>
        <v>KH748</v>
      </c>
      <c r="O5515" t="str" cm="1">
        <f t="array" ref="O5515">INDEX($B$9:$F$1048576, $J5515, $K5515 )</f>
        <v>지에프민제육차</v>
      </c>
      <c r="P5515" t="str" cm="1">
        <f t="array" ref="P5515">IF( $L5515, TRIM(_xll.IMDP("IR", $G$5&amp;$N5515, $G$6)), "" )</f>
        <v/>
      </c>
      <c r="Q5515" t="b" cm="1">
        <f t="array" ref="Q5515">IF(
    $U$1=1, AND($P5515&lt;&gt;"", $P5515&lt;&gt;"...", $P5515&lt;&gt;"입력오류"),
    IF(
        $U$18=1, AND($P5515&lt;&gt;"", $P5515&lt;&gt;"...", $P5515&lt;&gt;"입력오류", ISNUMBER(FIND(INDEX($T$2:$T$7,$U$1),$P5515))),
        IF(
            $U$17="기타", AND($P5515&lt;&gt;"", $P5515&lt;&gt;"...", $P5515&lt;&gt;"입력오류", NOT(ISNUMBER(FIND($T$21:$T$34,$P5515)))),
            AND($P5515&lt;&gt;"", $P5515&lt;&gt;"...", $P5515&lt;&gt;"입력오류", $T$19=$P5515)
        )
    )
)</f>
        <v>0</v>
      </c>
    </row>
    <row r="5516" spans="9:17">
      <c r="I5516">
        <f t="shared" si="259"/>
        <v>5515</v>
      </c>
      <c r="J5516">
        <f t="shared" si="260"/>
        <v>790</v>
      </c>
      <c r="K5516">
        <f t="shared" si="258"/>
        <v>3</v>
      </c>
      <c r="L5516" t="b">
        <f>COUNTIF($N$2:N5516, N5516)=1</f>
        <v>1</v>
      </c>
      <c r="M5516" s="37">
        <f>IF( $Q5516, MAX($M$1:M5515)+1, 0)</f>
        <v>0</v>
      </c>
      <c r="N5516" t="str" cm="1">
        <f t="array" ref="N5516">INDEX($A$9:$F$1048576, $J5516, $K5516 )</f>
        <v>KH749</v>
      </c>
      <c r="O5516" t="str" cm="1">
        <f t="array" ref="O5516">INDEX($B$9:$F$1048576, $J5516, $K5516 )</f>
        <v>케이디비브이식스제일차</v>
      </c>
      <c r="P5516" t="str" cm="1">
        <f t="array" ref="P5516">IF( $L5516, TRIM(_xll.IMDP("IR", $G$5&amp;$N5516, $G$6)), "" )</f>
        <v/>
      </c>
      <c r="Q5516" t="b" cm="1">
        <f t="array" ref="Q5516">IF(
    $U$1=1, AND($P5516&lt;&gt;"", $P5516&lt;&gt;"...", $P5516&lt;&gt;"입력오류"),
    IF(
        $U$18=1, AND($P5516&lt;&gt;"", $P5516&lt;&gt;"...", $P5516&lt;&gt;"입력오류", ISNUMBER(FIND(INDEX($T$2:$T$7,$U$1),$P5516))),
        IF(
            $U$17="기타", AND($P5516&lt;&gt;"", $P5516&lt;&gt;"...", $P5516&lt;&gt;"입력오류", NOT(ISNUMBER(FIND($T$21:$T$34,$P5516)))),
            AND($P5516&lt;&gt;"", $P5516&lt;&gt;"...", $P5516&lt;&gt;"입력오류", $T$19=$P5516)
        )
    )
)</f>
        <v>0</v>
      </c>
    </row>
    <row r="5517" spans="9:17">
      <c r="I5517">
        <f t="shared" si="259"/>
        <v>5516</v>
      </c>
      <c r="J5517">
        <f t="shared" si="260"/>
        <v>791</v>
      </c>
      <c r="K5517">
        <f t="shared" si="258"/>
        <v>3</v>
      </c>
      <c r="L5517" t="b">
        <f>COUNTIF($N$2:N5517, N5517)=1</f>
        <v>1</v>
      </c>
      <c r="M5517" s="37">
        <f>IF( $Q5517, MAX($M$1:M5516)+1, 0)</f>
        <v>0</v>
      </c>
      <c r="N5517" t="str" cm="1">
        <f t="array" ref="N5517">INDEX($A$9:$F$1048576, $J5517, $K5517 )</f>
        <v>KH753</v>
      </c>
      <c r="O5517" t="str" cm="1">
        <f t="array" ref="O5517">INDEX($B$9:$F$1048576, $J5517, $K5517 )</f>
        <v>국민챔피온제삼차</v>
      </c>
      <c r="P5517" t="str" cm="1">
        <f t="array" ref="P5517">IF( $L5517, TRIM(_xll.IMDP("IR", $G$5&amp;$N5517, $G$6)), "" )</f>
        <v/>
      </c>
      <c r="Q5517" t="b" cm="1">
        <f t="array" ref="Q5517">IF(
    $U$1=1, AND($P5517&lt;&gt;"", $P5517&lt;&gt;"...", $P5517&lt;&gt;"입력오류"),
    IF(
        $U$18=1, AND($P5517&lt;&gt;"", $P5517&lt;&gt;"...", $P5517&lt;&gt;"입력오류", ISNUMBER(FIND(INDEX($T$2:$T$7,$U$1),$P5517))),
        IF(
            $U$17="기타", AND($P5517&lt;&gt;"", $P5517&lt;&gt;"...", $P5517&lt;&gt;"입력오류", NOT(ISNUMBER(FIND($T$21:$T$34,$P5517)))),
            AND($P5517&lt;&gt;"", $P5517&lt;&gt;"...", $P5517&lt;&gt;"입력오류", $T$19=$P5517)
        )
    )
)</f>
        <v>0</v>
      </c>
    </row>
    <row r="5518" spans="9:17">
      <c r="I5518">
        <f t="shared" si="259"/>
        <v>5517</v>
      </c>
      <c r="J5518">
        <f t="shared" si="260"/>
        <v>792</v>
      </c>
      <c r="K5518">
        <f t="shared" si="258"/>
        <v>3</v>
      </c>
      <c r="L5518" t="b">
        <f>COUNTIF($N$2:N5518, N5518)=1</f>
        <v>1</v>
      </c>
      <c r="M5518" s="37">
        <f>IF( $Q5518, MAX($M$1:M5517)+1, 0)</f>
        <v>0</v>
      </c>
      <c r="N5518" t="str" cm="1">
        <f t="array" ref="N5518">INDEX($A$9:$F$1048576, $J5518, $K5518 )</f>
        <v>KH755</v>
      </c>
      <c r="O5518" t="str" cm="1">
        <f t="array" ref="O5518">INDEX($B$9:$F$1048576, $J5518, $K5518 )</f>
        <v>엑스퍼트제일차</v>
      </c>
      <c r="P5518" t="str" cm="1">
        <f t="array" ref="P5518">IF( $L5518, TRIM(_xll.IMDP("IR", $G$5&amp;$N5518, $G$6)), "" )</f>
        <v/>
      </c>
      <c r="Q5518" t="b" cm="1">
        <f t="array" ref="Q5518">IF(
    $U$1=1, AND($P5518&lt;&gt;"", $P5518&lt;&gt;"...", $P5518&lt;&gt;"입력오류"),
    IF(
        $U$18=1, AND($P5518&lt;&gt;"", $P5518&lt;&gt;"...", $P5518&lt;&gt;"입력오류", ISNUMBER(FIND(INDEX($T$2:$T$7,$U$1),$P5518))),
        IF(
            $U$17="기타", AND($P5518&lt;&gt;"", $P5518&lt;&gt;"...", $P5518&lt;&gt;"입력오류", NOT(ISNUMBER(FIND($T$21:$T$34,$P5518)))),
            AND($P5518&lt;&gt;"", $P5518&lt;&gt;"...", $P5518&lt;&gt;"입력오류", $T$19=$P5518)
        )
    )
)</f>
        <v>0</v>
      </c>
    </row>
    <row r="5519" spans="9:17">
      <c r="I5519">
        <f t="shared" si="259"/>
        <v>5518</v>
      </c>
      <c r="J5519">
        <f t="shared" si="260"/>
        <v>793</v>
      </c>
      <c r="K5519">
        <f t="shared" si="258"/>
        <v>3</v>
      </c>
      <c r="L5519" t="b">
        <f>COUNTIF($N$2:N5519, N5519)=1</f>
        <v>1</v>
      </c>
      <c r="M5519" s="37">
        <f>IF( $Q5519, MAX($M$1:M5518)+1, 0)</f>
        <v>0</v>
      </c>
      <c r="N5519" t="str" cm="1">
        <f t="array" ref="N5519">INDEX($A$9:$F$1048576, $J5519, $K5519 )</f>
        <v>KH758</v>
      </c>
      <c r="O5519" t="str" cm="1">
        <f t="array" ref="O5519">INDEX($B$9:$F$1048576, $J5519, $K5519 )</f>
        <v>이터널연산제삼차</v>
      </c>
      <c r="P5519" t="str" cm="1">
        <f t="array" ref="P5519">IF( $L5519, TRIM(_xll.IMDP("IR", $G$5&amp;$N5519, $G$6)), "" )</f>
        <v/>
      </c>
      <c r="Q5519" t="b" cm="1">
        <f t="array" ref="Q5519">IF(
    $U$1=1, AND($P5519&lt;&gt;"", $P5519&lt;&gt;"...", $P5519&lt;&gt;"입력오류"),
    IF(
        $U$18=1, AND($P5519&lt;&gt;"", $P5519&lt;&gt;"...", $P5519&lt;&gt;"입력오류", ISNUMBER(FIND(INDEX($T$2:$T$7,$U$1),$P5519))),
        IF(
            $U$17="기타", AND($P5519&lt;&gt;"", $P5519&lt;&gt;"...", $P5519&lt;&gt;"입력오류", NOT(ISNUMBER(FIND($T$21:$T$34,$P5519)))),
            AND($P5519&lt;&gt;"", $P5519&lt;&gt;"...", $P5519&lt;&gt;"입력오류", $T$19=$P5519)
        )
    )
)</f>
        <v>0</v>
      </c>
    </row>
    <row r="5520" spans="9:17">
      <c r="I5520">
        <f t="shared" si="259"/>
        <v>5519</v>
      </c>
      <c r="J5520">
        <f t="shared" si="260"/>
        <v>794</v>
      </c>
      <c r="K5520">
        <f t="shared" si="258"/>
        <v>3</v>
      </c>
      <c r="L5520" t="b">
        <f>COUNTIF($N$2:N5520, N5520)=1</f>
        <v>1</v>
      </c>
      <c r="M5520" s="37">
        <f>IF( $Q5520, MAX($M$1:M5519)+1, 0)</f>
        <v>0</v>
      </c>
      <c r="N5520" t="str" cm="1">
        <f t="array" ref="N5520">INDEX($A$9:$F$1048576, $J5520, $K5520 )</f>
        <v>KH759</v>
      </c>
      <c r="O5520" t="str" cm="1">
        <f t="array" ref="O5520">INDEX($B$9:$F$1048576, $J5520, $K5520 )</f>
        <v>국민챔피온제사차</v>
      </c>
      <c r="P5520" t="str" cm="1">
        <f t="array" ref="P5520">IF( $L5520, TRIM(_xll.IMDP("IR", $G$5&amp;$N5520, $G$6)), "" )</f>
        <v/>
      </c>
      <c r="Q5520" t="b" cm="1">
        <f t="array" ref="Q5520">IF(
    $U$1=1, AND($P5520&lt;&gt;"", $P5520&lt;&gt;"...", $P5520&lt;&gt;"입력오류"),
    IF(
        $U$18=1, AND($P5520&lt;&gt;"", $P5520&lt;&gt;"...", $P5520&lt;&gt;"입력오류", ISNUMBER(FIND(INDEX($T$2:$T$7,$U$1),$P5520))),
        IF(
            $U$17="기타", AND($P5520&lt;&gt;"", $P5520&lt;&gt;"...", $P5520&lt;&gt;"입력오류", NOT(ISNUMBER(FIND($T$21:$T$34,$P5520)))),
            AND($P5520&lt;&gt;"", $P5520&lt;&gt;"...", $P5520&lt;&gt;"입력오류", $T$19=$P5520)
        )
    )
)</f>
        <v>0</v>
      </c>
    </row>
    <row r="5521" spans="9:17">
      <c r="I5521">
        <f t="shared" si="259"/>
        <v>5520</v>
      </c>
      <c r="J5521">
        <f t="shared" si="260"/>
        <v>795</v>
      </c>
      <c r="K5521">
        <f t="shared" si="258"/>
        <v>3</v>
      </c>
      <c r="L5521" t="b">
        <f>COUNTIF($N$2:N5521, N5521)=1</f>
        <v>1</v>
      </c>
      <c r="M5521" s="37">
        <f>IF( $Q5521, MAX($M$1:M5520)+1, 0)</f>
        <v>0</v>
      </c>
      <c r="N5521" t="str" cm="1">
        <f t="array" ref="N5521">INDEX($A$9:$F$1048576, $J5521, $K5521 )</f>
        <v>KH764</v>
      </c>
      <c r="O5521" t="str" cm="1">
        <f t="array" ref="O5521">INDEX($B$9:$F$1048576, $J5521, $K5521 )</f>
        <v>카이로스제십삼차</v>
      </c>
      <c r="P5521" t="str" cm="1">
        <f t="array" ref="P5521">IF( $L5521, TRIM(_xll.IMDP("IR", $G$5&amp;$N5521, $G$6)), "" )</f>
        <v/>
      </c>
      <c r="Q5521" t="b" cm="1">
        <f t="array" ref="Q5521">IF(
    $U$1=1, AND($P5521&lt;&gt;"", $P5521&lt;&gt;"...", $P5521&lt;&gt;"입력오류"),
    IF(
        $U$18=1, AND($P5521&lt;&gt;"", $P5521&lt;&gt;"...", $P5521&lt;&gt;"입력오류", ISNUMBER(FIND(INDEX($T$2:$T$7,$U$1),$P5521))),
        IF(
            $U$17="기타", AND($P5521&lt;&gt;"", $P5521&lt;&gt;"...", $P5521&lt;&gt;"입력오류", NOT(ISNUMBER(FIND($T$21:$T$34,$P5521)))),
            AND($P5521&lt;&gt;"", $P5521&lt;&gt;"...", $P5521&lt;&gt;"입력오류", $T$19=$P5521)
        )
    )
)</f>
        <v>0</v>
      </c>
    </row>
    <row r="5522" spans="9:17">
      <c r="I5522">
        <f t="shared" si="259"/>
        <v>5521</v>
      </c>
      <c r="J5522">
        <f t="shared" si="260"/>
        <v>796</v>
      </c>
      <c r="K5522">
        <f t="shared" si="258"/>
        <v>3</v>
      </c>
      <c r="L5522" t="b">
        <f>COUNTIF($N$2:N5522, N5522)=1</f>
        <v>1</v>
      </c>
      <c r="M5522" s="37">
        <f>IF( $Q5522, MAX($M$1:M5521)+1, 0)</f>
        <v>0</v>
      </c>
      <c r="N5522" t="str" cm="1">
        <f t="array" ref="N5522">INDEX($A$9:$F$1048576, $J5522, $K5522 )</f>
        <v>KH766</v>
      </c>
      <c r="O5522" t="str" cm="1">
        <f t="array" ref="O5522">INDEX($B$9:$F$1048576, $J5522, $K5522 )</f>
        <v>비와이케이제삼차</v>
      </c>
      <c r="P5522" t="str" cm="1">
        <f t="array" ref="P5522">IF( $L5522, TRIM(_xll.IMDP("IR", $G$5&amp;$N5522, $G$6)), "" )</f>
        <v/>
      </c>
      <c r="Q5522" t="b" cm="1">
        <f t="array" ref="Q5522">IF(
    $U$1=1, AND($P5522&lt;&gt;"", $P5522&lt;&gt;"...", $P5522&lt;&gt;"입력오류"),
    IF(
        $U$18=1, AND($P5522&lt;&gt;"", $P5522&lt;&gt;"...", $P5522&lt;&gt;"입력오류", ISNUMBER(FIND(INDEX($T$2:$T$7,$U$1),$P5522))),
        IF(
            $U$17="기타", AND($P5522&lt;&gt;"", $P5522&lt;&gt;"...", $P5522&lt;&gt;"입력오류", NOT(ISNUMBER(FIND($T$21:$T$34,$P5522)))),
            AND($P5522&lt;&gt;"", $P5522&lt;&gt;"...", $P5522&lt;&gt;"입력오류", $T$19=$P5522)
        )
    )
)</f>
        <v>0</v>
      </c>
    </row>
    <row r="5523" spans="9:17">
      <c r="I5523">
        <f t="shared" si="259"/>
        <v>5522</v>
      </c>
      <c r="J5523">
        <f t="shared" si="260"/>
        <v>797</v>
      </c>
      <c r="K5523">
        <f t="shared" si="258"/>
        <v>3</v>
      </c>
      <c r="L5523" t="b">
        <f>COUNTIF($N$2:N5523, N5523)=1</f>
        <v>1</v>
      </c>
      <c r="M5523" s="37">
        <f>IF( $Q5523, MAX($M$1:M5522)+1, 0)</f>
        <v>0</v>
      </c>
      <c r="N5523" t="str" cm="1">
        <f t="array" ref="N5523">INDEX($A$9:$F$1048576, $J5523, $K5523 )</f>
        <v>KH768</v>
      </c>
      <c r="O5523" t="str" cm="1">
        <f t="array" ref="O5523">INDEX($B$9:$F$1048576, $J5523, $K5523 )</f>
        <v>중앙에스와이제일차</v>
      </c>
      <c r="P5523" t="str" cm="1">
        <f t="array" ref="P5523">IF( $L5523, TRIM(_xll.IMDP("IR", $G$5&amp;$N5523, $G$6)), "" )</f>
        <v/>
      </c>
      <c r="Q5523" t="b" cm="1">
        <f t="array" ref="Q5523">IF(
    $U$1=1, AND($P5523&lt;&gt;"", $P5523&lt;&gt;"...", $P5523&lt;&gt;"입력오류"),
    IF(
        $U$18=1, AND($P5523&lt;&gt;"", $P5523&lt;&gt;"...", $P5523&lt;&gt;"입력오류", ISNUMBER(FIND(INDEX($T$2:$T$7,$U$1),$P5523))),
        IF(
            $U$17="기타", AND($P5523&lt;&gt;"", $P5523&lt;&gt;"...", $P5523&lt;&gt;"입력오류", NOT(ISNUMBER(FIND($T$21:$T$34,$P5523)))),
            AND($P5523&lt;&gt;"", $P5523&lt;&gt;"...", $P5523&lt;&gt;"입력오류", $T$19=$P5523)
        )
    )
)</f>
        <v>0</v>
      </c>
    </row>
    <row r="5524" spans="9:17">
      <c r="I5524">
        <f t="shared" si="259"/>
        <v>5523</v>
      </c>
      <c r="J5524">
        <f t="shared" si="260"/>
        <v>798</v>
      </c>
      <c r="K5524">
        <f t="shared" si="258"/>
        <v>3</v>
      </c>
      <c r="L5524" t="b">
        <f>COUNTIF($N$2:N5524, N5524)=1</f>
        <v>1</v>
      </c>
      <c r="M5524" s="37">
        <f>IF( $Q5524, MAX($M$1:M5523)+1, 0)</f>
        <v>0</v>
      </c>
      <c r="N5524" t="str" cm="1">
        <f t="array" ref="N5524">INDEX($A$9:$F$1048576, $J5524, $K5524 )</f>
        <v>KH770</v>
      </c>
      <c r="O5524" t="str" cm="1">
        <f t="array" ref="O5524">INDEX($B$9:$F$1048576, $J5524, $K5524 )</f>
        <v>국민챔피온제오차</v>
      </c>
      <c r="P5524" t="str" cm="1">
        <f t="array" ref="P5524">IF( $L5524, TRIM(_xll.IMDP("IR", $G$5&amp;$N5524, $G$6)), "" )</f>
        <v/>
      </c>
      <c r="Q5524" t="b" cm="1">
        <f t="array" ref="Q5524">IF(
    $U$1=1, AND($P5524&lt;&gt;"", $P5524&lt;&gt;"...", $P5524&lt;&gt;"입력오류"),
    IF(
        $U$18=1, AND($P5524&lt;&gt;"", $P5524&lt;&gt;"...", $P5524&lt;&gt;"입력오류", ISNUMBER(FIND(INDEX($T$2:$T$7,$U$1),$P5524))),
        IF(
            $U$17="기타", AND($P5524&lt;&gt;"", $P5524&lt;&gt;"...", $P5524&lt;&gt;"입력오류", NOT(ISNUMBER(FIND($T$21:$T$34,$P5524)))),
            AND($P5524&lt;&gt;"", $P5524&lt;&gt;"...", $P5524&lt;&gt;"입력오류", $T$19=$P5524)
        )
    )
)</f>
        <v>0</v>
      </c>
    </row>
    <row r="5525" spans="9:17">
      <c r="I5525">
        <f t="shared" si="259"/>
        <v>5524</v>
      </c>
      <c r="J5525">
        <f t="shared" si="260"/>
        <v>799</v>
      </c>
      <c r="K5525">
        <f t="shared" si="258"/>
        <v>3</v>
      </c>
      <c r="L5525" t="b">
        <f>COUNTIF($N$2:N5525, N5525)=1</f>
        <v>1</v>
      </c>
      <c r="M5525" s="37">
        <f>IF( $Q5525, MAX($M$1:M5524)+1, 0)</f>
        <v>0</v>
      </c>
      <c r="N5525" t="str" cm="1">
        <f t="array" ref="N5525">INDEX($A$9:$F$1048576, $J5525, $K5525 )</f>
        <v>KH774</v>
      </c>
      <c r="O5525" t="str" cm="1">
        <f t="array" ref="O5525">INDEX($B$9:$F$1048576, $J5525, $K5525 )</f>
        <v>국민챔피온제육차</v>
      </c>
      <c r="P5525" t="str" cm="1">
        <f t="array" ref="P5525">IF( $L5525, TRIM(_xll.IMDP("IR", $G$5&amp;$N5525, $G$6)), "" )</f>
        <v/>
      </c>
      <c r="Q5525" t="b" cm="1">
        <f t="array" ref="Q5525">IF(
    $U$1=1, AND($P5525&lt;&gt;"", $P5525&lt;&gt;"...", $P5525&lt;&gt;"입력오류"),
    IF(
        $U$18=1, AND($P5525&lt;&gt;"", $P5525&lt;&gt;"...", $P5525&lt;&gt;"입력오류", ISNUMBER(FIND(INDEX($T$2:$T$7,$U$1),$P5525))),
        IF(
            $U$17="기타", AND($P5525&lt;&gt;"", $P5525&lt;&gt;"...", $P5525&lt;&gt;"입력오류", NOT(ISNUMBER(FIND($T$21:$T$34,$P5525)))),
            AND($P5525&lt;&gt;"", $P5525&lt;&gt;"...", $P5525&lt;&gt;"입력오류", $T$19=$P5525)
        )
    )
)</f>
        <v>0</v>
      </c>
    </row>
    <row r="5526" spans="9:17">
      <c r="I5526">
        <f t="shared" si="259"/>
        <v>5525</v>
      </c>
      <c r="J5526">
        <f t="shared" si="260"/>
        <v>800</v>
      </c>
      <c r="K5526">
        <f t="shared" si="258"/>
        <v>3</v>
      </c>
      <c r="L5526" t="b">
        <f>COUNTIF($N$2:N5526, N5526)=1</f>
        <v>1</v>
      </c>
      <c r="M5526" s="37">
        <f>IF( $Q5526, MAX($M$1:M5525)+1, 0)</f>
        <v>0</v>
      </c>
      <c r="N5526" t="str" cm="1">
        <f t="array" ref="N5526">INDEX($A$9:$F$1048576, $J5526, $K5526 )</f>
        <v>KH777</v>
      </c>
      <c r="O5526" t="str" cm="1">
        <f t="array" ref="O5526">INDEX($B$9:$F$1048576, $J5526, $K5526 )</f>
        <v>제이티오장제일차</v>
      </c>
      <c r="P5526" t="str" cm="1">
        <f t="array" ref="P5526">IF( $L5526, TRIM(_xll.IMDP("IR", $G$5&amp;$N5526, $G$6)), "" )</f>
        <v/>
      </c>
      <c r="Q5526" t="b" cm="1">
        <f t="array" ref="Q5526">IF(
    $U$1=1, AND($P5526&lt;&gt;"", $P5526&lt;&gt;"...", $P5526&lt;&gt;"입력오류"),
    IF(
        $U$18=1, AND($P5526&lt;&gt;"", $P5526&lt;&gt;"...", $P5526&lt;&gt;"입력오류", ISNUMBER(FIND(INDEX($T$2:$T$7,$U$1),$P5526))),
        IF(
            $U$17="기타", AND($P5526&lt;&gt;"", $P5526&lt;&gt;"...", $P5526&lt;&gt;"입력오류", NOT(ISNUMBER(FIND($T$21:$T$34,$P5526)))),
            AND($P5526&lt;&gt;"", $P5526&lt;&gt;"...", $P5526&lt;&gt;"입력오류", $T$19=$P5526)
        )
    )
)</f>
        <v>0</v>
      </c>
    </row>
    <row r="5527" spans="9:17">
      <c r="I5527">
        <f t="shared" si="259"/>
        <v>5526</v>
      </c>
      <c r="J5527">
        <f t="shared" si="260"/>
        <v>801</v>
      </c>
      <c r="K5527">
        <f t="shared" si="258"/>
        <v>3</v>
      </c>
      <c r="L5527" t="b">
        <f>COUNTIF($N$2:N5527, N5527)=1</f>
        <v>1</v>
      </c>
      <c r="M5527" s="37">
        <f>IF( $Q5527, MAX($M$1:M5526)+1, 0)</f>
        <v>0</v>
      </c>
      <c r="N5527" t="str" cm="1">
        <f t="array" ref="N5527">INDEX($A$9:$F$1048576, $J5527, $K5527 )</f>
        <v>KH779</v>
      </c>
      <c r="O5527" t="str" cm="1">
        <f t="array" ref="O5527">INDEX($B$9:$F$1048576, $J5527, $K5527 )</f>
        <v>이큐디벨롭제팔차</v>
      </c>
      <c r="P5527" t="str" cm="1">
        <f t="array" ref="P5527">IF( $L5527, TRIM(_xll.IMDP("IR", $G$5&amp;$N5527, $G$6)), "" )</f>
        <v/>
      </c>
      <c r="Q5527" t="b" cm="1">
        <f t="array" ref="Q5527">IF(
    $U$1=1, AND($P5527&lt;&gt;"", $P5527&lt;&gt;"...", $P5527&lt;&gt;"입력오류"),
    IF(
        $U$18=1, AND($P5527&lt;&gt;"", $P5527&lt;&gt;"...", $P5527&lt;&gt;"입력오류", ISNUMBER(FIND(INDEX($T$2:$T$7,$U$1),$P5527))),
        IF(
            $U$17="기타", AND($P5527&lt;&gt;"", $P5527&lt;&gt;"...", $P5527&lt;&gt;"입력오류", NOT(ISNUMBER(FIND($T$21:$T$34,$P5527)))),
            AND($P5527&lt;&gt;"", $P5527&lt;&gt;"...", $P5527&lt;&gt;"입력오류", $T$19=$P5527)
        )
    )
)</f>
        <v>0</v>
      </c>
    </row>
    <row r="5528" spans="9:17">
      <c r="I5528">
        <f t="shared" si="259"/>
        <v>5527</v>
      </c>
      <c r="J5528">
        <f t="shared" si="260"/>
        <v>802</v>
      </c>
      <c r="K5528">
        <f t="shared" si="258"/>
        <v>3</v>
      </c>
      <c r="L5528" t="b">
        <f>COUNTIF($N$2:N5528, N5528)=1</f>
        <v>1</v>
      </c>
      <c r="M5528" s="37">
        <f>IF( $Q5528, MAX($M$1:M5527)+1, 0)</f>
        <v>0</v>
      </c>
      <c r="N5528" t="str" cm="1">
        <f t="array" ref="N5528">INDEX($A$9:$F$1048576, $J5528, $K5528 )</f>
        <v>KH784</v>
      </c>
      <c r="O5528" t="str" cm="1">
        <f t="array" ref="O5528">INDEX($B$9:$F$1048576, $J5528, $K5528 )</f>
        <v>찰스턴</v>
      </c>
      <c r="P5528" t="str" cm="1">
        <f t="array" ref="P5528">IF( $L5528, TRIM(_xll.IMDP("IR", $G$5&amp;$N5528, $G$6)), "" )</f>
        <v/>
      </c>
      <c r="Q5528" t="b" cm="1">
        <f t="array" ref="Q5528">IF(
    $U$1=1, AND($P5528&lt;&gt;"", $P5528&lt;&gt;"...", $P5528&lt;&gt;"입력오류"),
    IF(
        $U$18=1, AND($P5528&lt;&gt;"", $P5528&lt;&gt;"...", $P5528&lt;&gt;"입력오류", ISNUMBER(FIND(INDEX($T$2:$T$7,$U$1),$P5528))),
        IF(
            $U$17="기타", AND($P5528&lt;&gt;"", $P5528&lt;&gt;"...", $P5528&lt;&gt;"입력오류", NOT(ISNUMBER(FIND($T$21:$T$34,$P5528)))),
            AND($P5528&lt;&gt;"", $P5528&lt;&gt;"...", $P5528&lt;&gt;"입력오류", $T$19=$P5528)
        )
    )
)</f>
        <v>0</v>
      </c>
    </row>
    <row r="5529" spans="9:17">
      <c r="I5529">
        <f t="shared" si="259"/>
        <v>5528</v>
      </c>
      <c r="J5529">
        <f t="shared" si="260"/>
        <v>803</v>
      </c>
      <c r="K5529">
        <f t="shared" si="258"/>
        <v>3</v>
      </c>
      <c r="L5529" t="b">
        <f>COUNTIF($N$2:N5529, N5529)=1</f>
        <v>1</v>
      </c>
      <c r="M5529" s="37">
        <f>IF( $Q5529, MAX($M$1:M5528)+1, 0)</f>
        <v>0</v>
      </c>
      <c r="N5529" t="str" cm="1">
        <f t="array" ref="N5529">INDEX($A$9:$F$1048576, $J5529, $K5529 )</f>
        <v>KH789</v>
      </c>
      <c r="O5529" t="str" cm="1">
        <f t="array" ref="O5529">INDEX($B$9:$F$1048576, $J5529, $K5529 )</f>
        <v>이제뉴브라더제일차</v>
      </c>
      <c r="P5529" t="str" cm="1">
        <f t="array" ref="P5529">IF( $L5529, TRIM(_xll.IMDP("IR", $G$5&amp;$N5529, $G$6)), "" )</f>
        <v/>
      </c>
      <c r="Q5529" t="b" cm="1">
        <f t="array" ref="Q5529">IF(
    $U$1=1, AND($P5529&lt;&gt;"", $P5529&lt;&gt;"...", $P5529&lt;&gt;"입력오류"),
    IF(
        $U$18=1, AND($P5529&lt;&gt;"", $P5529&lt;&gt;"...", $P5529&lt;&gt;"입력오류", ISNUMBER(FIND(INDEX($T$2:$T$7,$U$1),$P5529))),
        IF(
            $U$17="기타", AND($P5529&lt;&gt;"", $P5529&lt;&gt;"...", $P5529&lt;&gt;"입력오류", NOT(ISNUMBER(FIND($T$21:$T$34,$P5529)))),
            AND($P5529&lt;&gt;"", $P5529&lt;&gt;"...", $P5529&lt;&gt;"입력오류", $T$19=$P5529)
        )
    )
)</f>
        <v>0</v>
      </c>
    </row>
    <row r="5530" spans="9:17">
      <c r="I5530">
        <f t="shared" si="259"/>
        <v>5529</v>
      </c>
      <c r="J5530">
        <f t="shared" si="260"/>
        <v>804</v>
      </c>
      <c r="K5530">
        <f t="shared" si="258"/>
        <v>3</v>
      </c>
      <c r="L5530" t="b">
        <f>COUNTIF($N$2:N5530, N5530)=1</f>
        <v>1</v>
      </c>
      <c r="M5530" s="37">
        <f>IF( $Q5530, MAX($M$1:M5529)+1, 0)</f>
        <v>0</v>
      </c>
      <c r="N5530" t="str" cm="1">
        <f t="array" ref="N5530">INDEX($A$9:$F$1048576, $J5530, $K5530 )</f>
        <v>KH791</v>
      </c>
      <c r="O5530" t="str" cm="1">
        <f t="array" ref="O5530">INDEX($B$9:$F$1048576, $J5530, $K5530 )</f>
        <v>리치게이트자석</v>
      </c>
      <c r="P5530" t="str" cm="1">
        <f t="array" ref="P5530">IF( $L5530, TRIM(_xll.IMDP("IR", $G$5&amp;$N5530, $G$6)), "" )</f>
        <v/>
      </c>
      <c r="Q5530" t="b" cm="1">
        <f t="array" ref="Q5530">IF(
    $U$1=1, AND($P5530&lt;&gt;"", $P5530&lt;&gt;"...", $P5530&lt;&gt;"입력오류"),
    IF(
        $U$18=1, AND($P5530&lt;&gt;"", $P5530&lt;&gt;"...", $P5530&lt;&gt;"입력오류", ISNUMBER(FIND(INDEX($T$2:$T$7,$U$1),$P5530))),
        IF(
            $U$17="기타", AND($P5530&lt;&gt;"", $P5530&lt;&gt;"...", $P5530&lt;&gt;"입력오류", NOT(ISNUMBER(FIND($T$21:$T$34,$P5530)))),
            AND($P5530&lt;&gt;"", $P5530&lt;&gt;"...", $P5530&lt;&gt;"입력오류", $T$19=$P5530)
        )
    )
)</f>
        <v>0</v>
      </c>
    </row>
    <row r="5531" spans="9:17">
      <c r="I5531">
        <f t="shared" si="259"/>
        <v>5530</v>
      </c>
      <c r="J5531">
        <f t="shared" si="260"/>
        <v>805</v>
      </c>
      <c r="K5531">
        <f t="shared" si="258"/>
        <v>3</v>
      </c>
      <c r="L5531" t="b">
        <f>COUNTIF($N$2:N5531, N5531)=1</f>
        <v>1</v>
      </c>
      <c r="M5531" s="37">
        <f>IF( $Q5531, MAX($M$1:M5530)+1, 0)</f>
        <v>0</v>
      </c>
      <c r="N5531" t="str" cm="1">
        <f t="array" ref="N5531">INDEX($A$9:$F$1048576, $J5531, $K5531 )</f>
        <v>KH794</v>
      </c>
      <c r="O5531" t="str" cm="1">
        <f t="array" ref="O5531">INDEX($B$9:$F$1048576, $J5531, $K5531 )</f>
        <v>지아이비신촌</v>
      </c>
      <c r="P5531" t="str" cm="1">
        <f t="array" ref="P5531">IF( $L5531, TRIM(_xll.IMDP("IR", $G$5&amp;$N5531, $G$6)), "" )</f>
        <v/>
      </c>
      <c r="Q5531" t="b" cm="1">
        <f t="array" ref="Q5531">IF(
    $U$1=1, AND($P5531&lt;&gt;"", $P5531&lt;&gt;"...", $P5531&lt;&gt;"입력오류"),
    IF(
        $U$18=1, AND($P5531&lt;&gt;"", $P5531&lt;&gt;"...", $P5531&lt;&gt;"입력오류", ISNUMBER(FIND(INDEX($T$2:$T$7,$U$1),$P5531))),
        IF(
            $U$17="기타", AND($P5531&lt;&gt;"", $P5531&lt;&gt;"...", $P5531&lt;&gt;"입력오류", NOT(ISNUMBER(FIND($T$21:$T$34,$P5531)))),
            AND($P5531&lt;&gt;"", $P5531&lt;&gt;"...", $P5531&lt;&gt;"입력오류", $T$19=$P5531)
        )
    )
)</f>
        <v>0</v>
      </c>
    </row>
    <row r="5532" spans="9:17">
      <c r="I5532">
        <f t="shared" si="259"/>
        <v>5531</v>
      </c>
      <c r="J5532">
        <f t="shared" si="260"/>
        <v>806</v>
      </c>
      <c r="K5532">
        <f t="shared" si="258"/>
        <v>3</v>
      </c>
      <c r="L5532" t="b">
        <f>COUNTIF($N$2:N5532, N5532)=1</f>
        <v>1</v>
      </c>
      <c r="M5532" s="37">
        <f>IF( $Q5532, MAX($M$1:M5531)+1, 0)</f>
        <v>0</v>
      </c>
      <c r="N5532" t="str" cm="1">
        <f t="array" ref="N5532">INDEX($A$9:$F$1048576, $J5532, $K5532 )</f>
        <v>KH798</v>
      </c>
      <c r="O5532" t="str" cm="1">
        <f t="array" ref="O5532">INDEX($B$9:$F$1048576, $J5532, $K5532 )</f>
        <v>마이에스상도</v>
      </c>
      <c r="P5532" t="str" cm="1">
        <f t="array" ref="P5532">IF( $L5532, TRIM(_xll.IMDP("IR", $G$5&amp;$N5532, $G$6)), "" )</f>
        <v/>
      </c>
      <c r="Q5532" t="b" cm="1">
        <f t="array" ref="Q5532">IF(
    $U$1=1, AND($P5532&lt;&gt;"", $P5532&lt;&gt;"...", $P5532&lt;&gt;"입력오류"),
    IF(
        $U$18=1, AND($P5532&lt;&gt;"", $P5532&lt;&gt;"...", $P5532&lt;&gt;"입력오류", ISNUMBER(FIND(INDEX($T$2:$T$7,$U$1),$P5532))),
        IF(
            $U$17="기타", AND($P5532&lt;&gt;"", $P5532&lt;&gt;"...", $P5532&lt;&gt;"입력오류", NOT(ISNUMBER(FIND($T$21:$T$34,$P5532)))),
            AND($P5532&lt;&gt;"", $P5532&lt;&gt;"...", $P5532&lt;&gt;"입력오류", $T$19=$P5532)
        )
    )
)</f>
        <v>0</v>
      </c>
    </row>
    <row r="5533" spans="9:17">
      <c r="I5533">
        <f t="shared" si="259"/>
        <v>5532</v>
      </c>
      <c r="J5533">
        <f t="shared" si="260"/>
        <v>807</v>
      </c>
      <c r="K5533">
        <f t="shared" si="258"/>
        <v>3</v>
      </c>
      <c r="L5533" t="b">
        <f>COUNTIF($N$2:N5533, N5533)=1</f>
        <v>1</v>
      </c>
      <c r="M5533" s="37">
        <f>IF( $Q5533, MAX($M$1:M5532)+1, 0)</f>
        <v>0</v>
      </c>
      <c r="N5533" t="str" cm="1">
        <f t="array" ref="N5533">INDEX($A$9:$F$1048576, $J5533, $K5533 )</f>
        <v>KH800</v>
      </c>
      <c r="O5533" t="str" cm="1">
        <f t="array" ref="O5533">INDEX($B$9:$F$1048576, $J5533, $K5533 )</f>
        <v>카이로스제팔차</v>
      </c>
      <c r="P5533" t="str" cm="1">
        <f t="array" ref="P5533">IF( $L5533, TRIM(_xll.IMDP("IR", $G$5&amp;$N5533, $G$6)), "" )</f>
        <v/>
      </c>
      <c r="Q5533" t="b" cm="1">
        <f t="array" ref="Q5533">IF(
    $U$1=1, AND($P5533&lt;&gt;"", $P5533&lt;&gt;"...", $P5533&lt;&gt;"입력오류"),
    IF(
        $U$18=1, AND($P5533&lt;&gt;"", $P5533&lt;&gt;"...", $P5533&lt;&gt;"입력오류", ISNUMBER(FIND(INDEX($T$2:$T$7,$U$1),$P5533))),
        IF(
            $U$17="기타", AND($P5533&lt;&gt;"", $P5533&lt;&gt;"...", $P5533&lt;&gt;"입력오류", NOT(ISNUMBER(FIND($T$21:$T$34,$P5533)))),
            AND($P5533&lt;&gt;"", $P5533&lt;&gt;"...", $P5533&lt;&gt;"입력오류", $T$19=$P5533)
        )
    )
)</f>
        <v>0</v>
      </c>
    </row>
    <row r="5534" spans="9:17">
      <c r="I5534">
        <f t="shared" si="259"/>
        <v>5533</v>
      </c>
      <c r="J5534">
        <f t="shared" si="260"/>
        <v>808</v>
      </c>
      <c r="K5534">
        <f t="shared" si="258"/>
        <v>3</v>
      </c>
      <c r="L5534" t="b">
        <f>COUNTIF($N$2:N5534, N5534)=1</f>
        <v>1</v>
      </c>
      <c r="M5534" s="37">
        <f>IF( $Q5534, MAX($M$1:M5533)+1, 0)</f>
        <v>0</v>
      </c>
      <c r="N5534" t="str" cm="1">
        <f t="array" ref="N5534">INDEX($A$9:$F$1048576, $J5534, $K5534 )</f>
        <v>KH803</v>
      </c>
      <c r="O5534" t="str" cm="1">
        <f t="array" ref="O5534">INDEX($B$9:$F$1048576, $J5534, $K5534 )</f>
        <v>대구본리제일차</v>
      </c>
      <c r="P5534" t="str" cm="1">
        <f t="array" ref="P5534">IF( $L5534, TRIM(_xll.IMDP("IR", $G$5&amp;$N5534, $G$6)), "" )</f>
        <v/>
      </c>
      <c r="Q5534" t="b" cm="1">
        <f t="array" ref="Q5534">IF(
    $U$1=1, AND($P5534&lt;&gt;"", $P5534&lt;&gt;"...", $P5534&lt;&gt;"입력오류"),
    IF(
        $U$18=1, AND($P5534&lt;&gt;"", $P5534&lt;&gt;"...", $P5534&lt;&gt;"입력오류", ISNUMBER(FIND(INDEX($T$2:$T$7,$U$1),$P5534))),
        IF(
            $U$17="기타", AND($P5534&lt;&gt;"", $P5534&lt;&gt;"...", $P5534&lt;&gt;"입력오류", NOT(ISNUMBER(FIND($T$21:$T$34,$P5534)))),
            AND($P5534&lt;&gt;"", $P5534&lt;&gt;"...", $P5534&lt;&gt;"입력오류", $T$19=$P5534)
        )
    )
)</f>
        <v>0</v>
      </c>
    </row>
    <row r="5535" spans="9:17">
      <c r="I5535">
        <f t="shared" si="259"/>
        <v>5534</v>
      </c>
      <c r="J5535">
        <f t="shared" si="260"/>
        <v>809</v>
      </c>
      <c r="K5535">
        <f t="shared" si="258"/>
        <v>3</v>
      </c>
      <c r="L5535" t="b">
        <f>COUNTIF($N$2:N5535, N5535)=1</f>
        <v>1</v>
      </c>
      <c r="M5535" s="37">
        <f>IF( $Q5535, MAX($M$1:M5534)+1, 0)</f>
        <v>0</v>
      </c>
      <c r="N5535" t="str" cm="1">
        <f t="array" ref="N5535">INDEX($A$9:$F$1048576, $J5535, $K5535 )</f>
        <v>KH805</v>
      </c>
      <c r="O5535" t="str" cm="1">
        <f t="array" ref="O5535">INDEX($B$9:$F$1048576, $J5535, $K5535 )</f>
        <v>가르다제일차</v>
      </c>
      <c r="P5535" t="str" cm="1">
        <f t="array" ref="P5535">IF( $L5535, TRIM(_xll.IMDP("IR", $G$5&amp;$N5535, $G$6)), "" )</f>
        <v/>
      </c>
      <c r="Q5535" t="b" cm="1">
        <f t="array" ref="Q5535">IF(
    $U$1=1, AND($P5535&lt;&gt;"", $P5535&lt;&gt;"...", $P5535&lt;&gt;"입력오류"),
    IF(
        $U$18=1, AND($P5535&lt;&gt;"", $P5535&lt;&gt;"...", $P5535&lt;&gt;"입력오류", ISNUMBER(FIND(INDEX($T$2:$T$7,$U$1),$P5535))),
        IF(
            $U$17="기타", AND($P5535&lt;&gt;"", $P5535&lt;&gt;"...", $P5535&lt;&gt;"입력오류", NOT(ISNUMBER(FIND($T$21:$T$34,$P5535)))),
            AND($P5535&lt;&gt;"", $P5535&lt;&gt;"...", $P5535&lt;&gt;"입력오류", $T$19=$P5535)
        )
    )
)</f>
        <v>0</v>
      </c>
    </row>
    <row r="5536" spans="9:17">
      <c r="I5536">
        <f t="shared" si="259"/>
        <v>5535</v>
      </c>
      <c r="J5536">
        <f t="shared" si="260"/>
        <v>810</v>
      </c>
      <c r="K5536">
        <f t="shared" si="258"/>
        <v>3</v>
      </c>
      <c r="L5536" t="b">
        <f>COUNTIF($N$2:N5536, N5536)=1</f>
        <v>1</v>
      </c>
      <c r="M5536" s="37">
        <f>IF( $Q5536, MAX($M$1:M5535)+1, 0)</f>
        <v>0</v>
      </c>
      <c r="N5536" t="str" cm="1">
        <f t="array" ref="N5536">INDEX($A$9:$F$1048576, $J5536, $K5536 )</f>
        <v>KH806</v>
      </c>
      <c r="O5536" t="str" cm="1">
        <f t="array" ref="O5536">INDEX($B$9:$F$1048576, $J5536, $K5536 )</f>
        <v>리치게이트배곧</v>
      </c>
      <c r="P5536" t="str" cm="1">
        <f t="array" ref="P5536">IF( $L5536, TRIM(_xll.IMDP("IR", $G$5&amp;$N5536, $G$6)), "" )</f>
        <v/>
      </c>
      <c r="Q5536" t="b" cm="1">
        <f t="array" ref="Q5536">IF(
    $U$1=1, AND($P5536&lt;&gt;"", $P5536&lt;&gt;"...", $P5536&lt;&gt;"입력오류"),
    IF(
        $U$18=1, AND($P5536&lt;&gt;"", $P5536&lt;&gt;"...", $P5536&lt;&gt;"입력오류", ISNUMBER(FIND(INDEX($T$2:$T$7,$U$1),$P5536))),
        IF(
            $U$17="기타", AND($P5536&lt;&gt;"", $P5536&lt;&gt;"...", $P5536&lt;&gt;"입력오류", NOT(ISNUMBER(FIND($T$21:$T$34,$P5536)))),
            AND($P5536&lt;&gt;"", $P5536&lt;&gt;"...", $P5536&lt;&gt;"입력오류", $T$19=$P5536)
        )
    )
)</f>
        <v>0</v>
      </c>
    </row>
    <row r="5537" spans="9:17">
      <c r="I5537">
        <f t="shared" si="259"/>
        <v>5536</v>
      </c>
      <c r="J5537">
        <f t="shared" si="260"/>
        <v>811</v>
      </c>
      <c r="K5537">
        <f t="shared" si="258"/>
        <v>3</v>
      </c>
      <c r="L5537" t="b">
        <f>COUNTIF($N$2:N5537, N5537)=1</f>
        <v>1</v>
      </c>
      <c r="M5537" s="37">
        <f>IF( $Q5537, MAX($M$1:M5536)+1, 0)</f>
        <v>0</v>
      </c>
      <c r="N5537" t="str" cm="1">
        <f t="array" ref="N5537">INDEX($A$9:$F$1048576, $J5537, $K5537 )</f>
        <v>KH812</v>
      </c>
      <c r="O5537" t="str" cm="1">
        <f t="array" ref="O5537">INDEX($B$9:$F$1048576, $J5537, $K5537 )</f>
        <v>지아이비성산</v>
      </c>
      <c r="P5537" t="str" cm="1">
        <f t="array" ref="P5537">IF( $L5537, TRIM(_xll.IMDP("IR", $G$5&amp;$N5537, $G$6)), "" )</f>
        <v/>
      </c>
      <c r="Q5537" t="b" cm="1">
        <f t="array" ref="Q5537">IF(
    $U$1=1, AND($P5537&lt;&gt;"", $P5537&lt;&gt;"...", $P5537&lt;&gt;"입력오류"),
    IF(
        $U$18=1, AND($P5537&lt;&gt;"", $P5537&lt;&gt;"...", $P5537&lt;&gt;"입력오류", ISNUMBER(FIND(INDEX($T$2:$T$7,$U$1),$P5537))),
        IF(
            $U$17="기타", AND($P5537&lt;&gt;"", $P5537&lt;&gt;"...", $P5537&lt;&gt;"입력오류", NOT(ISNUMBER(FIND($T$21:$T$34,$P5537)))),
            AND($P5537&lt;&gt;"", $P5537&lt;&gt;"...", $P5537&lt;&gt;"입력오류", $T$19=$P5537)
        )
    )
)</f>
        <v>0</v>
      </c>
    </row>
    <row r="5538" spans="9:17">
      <c r="I5538">
        <f t="shared" si="259"/>
        <v>5537</v>
      </c>
      <c r="J5538">
        <f t="shared" si="260"/>
        <v>812</v>
      </c>
      <c r="K5538">
        <f t="shared" si="258"/>
        <v>3</v>
      </c>
      <c r="L5538" t="b">
        <f>COUNTIF($N$2:N5538, N5538)=1</f>
        <v>1</v>
      </c>
      <c r="M5538" s="37">
        <f>IF( $Q5538, MAX($M$1:M5537)+1, 0)</f>
        <v>0</v>
      </c>
      <c r="N5538" t="str" cm="1">
        <f t="array" ref="N5538">INDEX($A$9:$F$1048576, $J5538, $K5538 )</f>
        <v>KH815</v>
      </c>
      <c r="O5538" t="str" cm="1">
        <f t="array" ref="O5538">INDEX($B$9:$F$1048576, $J5538, $K5538 )</f>
        <v>신한지아이비미래</v>
      </c>
      <c r="P5538" t="str" cm="1">
        <f t="array" ref="P5538">IF( $L5538, TRIM(_xll.IMDP("IR", $G$5&amp;$N5538, $G$6)), "" )</f>
        <v/>
      </c>
      <c r="Q5538" t="b" cm="1">
        <f t="array" ref="Q5538">IF(
    $U$1=1, AND($P5538&lt;&gt;"", $P5538&lt;&gt;"...", $P5538&lt;&gt;"입력오류"),
    IF(
        $U$18=1, AND($P5538&lt;&gt;"", $P5538&lt;&gt;"...", $P5538&lt;&gt;"입력오류", ISNUMBER(FIND(INDEX($T$2:$T$7,$U$1),$P5538))),
        IF(
            $U$17="기타", AND($P5538&lt;&gt;"", $P5538&lt;&gt;"...", $P5538&lt;&gt;"입력오류", NOT(ISNUMBER(FIND($T$21:$T$34,$P5538)))),
            AND($P5538&lt;&gt;"", $P5538&lt;&gt;"...", $P5538&lt;&gt;"입력오류", $T$19=$P5538)
        )
    )
)</f>
        <v>0</v>
      </c>
    </row>
    <row r="5539" spans="9:17">
      <c r="I5539">
        <f t="shared" si="259"/>
        <v>5538</v>
      </c>
      <c r="J5539">
        <f t="shared" si="260"/>
        <v>813</v>
      </c>
      <c r="K5539">
        <f t="shared" si="258"/>
        <v>3</v>
      </c>
      <c r="L5539" t="b">
        <f>COUNTIF($N$2:N5539, N5539)=1</f>
        <v>1</v>
      </c>
      <c r="M5539" s="37">
        <f>IF( $Q5539, MAX($M$1:M5538)+1, 0)</f>
        <v>0</v>
      </c>
      <c r="N5539" t="str" cm="1">
        <f t="array" ref="N5539">INDEX($A$9:$F$1048576, $J5539, $K5539 )</f>
        <v>KH816</v>
      </c>
      <c r="O5539" t="str" cm="1">
        <f t="array" ref="O5539">INDEX($B$9:$F$1048576, $J5539, $K5539 )</f>
        <v>엔에이치용인</v>
      </c>
      <c r="P5539" t="str" cm="1">
        <f t="array" ref="P5539">IF( $L5539, TRIM(_xll.IMDP("IR", $G$5&amp;$N5539, $G$6)), "" )</f>
        <v/>
      </c>
      <c r="Q5539" t="b" cm="1">
        <f t="array" ref="Q5539">IF(
    $U$1=1, AND($P5539&lt;&gt;"", $P5539&lt;&gt;"...", $P5539&lt;&gt;"입력오류"),
    IF(
        $U$18=1, AND($P5539&lt;&gt;"", $P5539&lt;&gt;"...", $P5539&lt;&gt;"입력오류", ISNUMBER(FIND(INDEX($T$2:$T$7,$U$1),$P5539))),
        IF(
            $U$17="기타", AND($P5539&lt;&gt;"", $P5539&lt;&gt;"...", $P5539&lt;&gt;"입력오류", NOT(ISNUMBER(FIND($T$21:$T$34,$P5539)))),
            AND($P5539&lt;&gt;"", $P5539&lt;&gt;"...", $P5539&lt;&gt;"입력오류", $T$19=$P5539)
        )
    )
)</f>
        <v>0</v>
      </c>
    </row>
    <row r="5540" spans="9:17">
      <c r="I5540">
        <f t="shared" si="259"/>
        <v>5539</v>
      </c>
      <c r="J5540">
        <f t="shared" si="260"/>
        <v>814</v>
      </c>
      <c r="K5540">
        <f t="shared" si="258"/>
        <v>3</v>
      </c>
      <c r="L5540" t="b">
        <f>COUNTIF($N$2:N5540, N5540)=1</f>
        <v>1</v>
      </c>
      <c r="M5540" s="37">
        <f>IF( $Q5540, MAX($M$1:M5539)+1, 0)</f>
        <v>0</v>
      </c>
      <c r="N5540" t="str" cm="1">
        <f t="array" ref="N5540">INDEX($A$9:$F$1048576, $J5540, $K5540 )</f>
        <v>KH818</v>
      </c>
      <c r="O5540" t="str" cm="1">
        <f t="array" ref="O5540">INDEX($B$9:$F$1048576, $J5540, $K5540 )</f>
        <v>비욘드감정제일차</v>
      </c>
      <c r="P5540" t="str" cm="1">
        <f t="array" ref="P5540">IF( $L5540, TRIM(_xll.IMDP("IR", $G$5&amp;$N5540, $G$6)), "" )</f>
        <v/>
      </c>
      <c r="Q5540" t="b" cm="1">
        <f t="array" ref="Q5540">IF(
    $U$1=1, AND($P5540&lt;&gt;"", $P5540&lt;&gt;"...", $P5540&lt;&gt;"입력오류"),
    IF(
        $U$18=1, AND($P5540&lt;&gt;"", $P5540&lt;&gt;"...", $P5540&lt;&gt;"입력오류", ISNUMBER(FIND(INDEX($T$2:$T$7,$U$1),$P5540))),
        IF(
            $U$17="기타", AND($P5540&lt;&gt;"", $P5540&lt;&gt;"...", $P5540&lt;&gt;"입력오류", NOT(ISNUMBER(FIND($T$21:$T$34,$P5540)))),
            AND($P5540&lt;&gt;"", $P5540&lt;&gt;"...", $P5540&lt;&gt;"입력오류", $T$19=$P5540)
        )
    )
)</f>
        <v>0</v>
      </c>
    </row>
    <row r="5541" spans="9:17">
      <c r="I5541">
        <f t="shared" si="259"/>
        <v>5540</v>
      </c>
      <c r="J5541">
        <f t="shared" si="260"/>
        <v>815</v>
      </c>
      <c r="K5541">
        <f t="shared" si="258"/>
        <v>3</v>
      </c>
      <c r="L5541" t="b">
        <f>COUNTIF($N$2:N5541, N5541)=1</f>
        <v>1</v>
      </c>
      <c r="M5541" s="37">
        <f>IF( $Q5541, MAX($M$1:M5540)+1, 0)</f>
        <v>0</v>
      </c>
      <c r="N5541" t="str" cm="1">
        <f t="array" ref="N5541">INDEX($A$9:$F$1048576, $J5541, $K5541 )</f>
        <v>KH819</v>
      </c>
      <c r="O5541" t="str" cm="1">
        <f t="array" ref="O5541">INDEX($B$9:$F$1048576, $J5541, $K5541 )</f>
        <v>국민챔피온제칠차</v>
      </c>
      <c r="P5541" t="str" cm="1">
        <f t="array" ref="P5541">IF( $L5541, TRIM(_xll.IMDP("IR", $G$5&amp;$N5541, $G$6)), "" )</f>
        <v/>
      </c>
      <c r="Q5541" t="b" cm="1">
        <f t="array" ref="Q5541">IF(
    $U$1=1, AND($P5541&lt;&gt;"", $P5541&lt;&gt;"...", $P5541&lt;&gt;"입력오류"),
    IF(
        $U$18=1, AND($P5541&lt;&gt;"", $P5541&lt;&gt;"...", $P5541&lt;&gt;"입력오류", ISNUMBER(FIND(INDEX($T$2:$T$7,$U$1),$P5541))),
        IF(
            $U$17="기타", AND($P5541&lt;&gt;"", $P5541&lt;&gt;"...", $P5541&lt;&gt;"입력오류", NOT(ISNUMBER(FIND($T$21:$T$34,$P5541)))),
            AND($P5541&lt;&gt;"", $P5541&lt;&gt;"...", $P5541&lt;&gt;"입력오류", $T$19=$P5541)
        )
    )
)</f>
        <v>0</v>
      </c>
    </row>
    <row r="5542" spans="9:17">
      <c r="I5542">
        <f t="shared" si="259"/>
        <v>5541</v>
      </c>
      <c r="J5542">
        <f t="shared" si="260"/>
        <v>816</v>
      </c>
      <c r="K5542">
        <f t="shared" si="258"/>
        <v>3</v>
      </c>
      <c r="L5542" t="b">
        <f>COUNTIF($N$2:N5542, N5542)=1</f>
        <v>1</v>
      </c>
      <c r="M5542" s="37">
        <f>IF( $Q5542, MAX($M$1:M5541)+1, 0)</f>
        <v>0</v>
      </c>
      <c r="N5542" t="str" cm="1">
        <f t="array" ref="N5542">INDEX($A$9:$F$1048576, $J5542, $K5542 )</f>
        <v>KH823</v>
      </c>
      <c r="O5542" t="str" cm="1">
        <f t="array" ref="O5542">INDEX($B$9:$F$1048576, $J5542, $K5542 )</f>
        <v>엑스퍼트제이차</v>
      </c>
      <c r="P5542" t="str" cm="1">
        <f t="array" ref="P5542">IF( $L5542, TRIM(_xll.IMDP("IR", $G$5&amp;$N5542, $G$6)), "" )</f>
        <v/>
      </c>
      <c r="Q5542" t="b" cm="1">
        <f t="array" ref="Q5542">IF(
    $U$1=1, AND($P5542&lt;&gt;"", $P5542&lt;&gt;"...", $P5542&lt;&gt;"입력오류"),
    IF(
        $U$18=1, AND($P5542&lt;&gt;"", $P5542&lt;&gt;"...", $P5542&lt;&gt;"입력오류", ISNUMBER(FIND(INDEX($T$2:$T$7,$U$1),$P5542))),
        IF(
            $U$17="기타", AND($P5542&lt;&gt;"", $P5542&lt;&gt;"...", $P5542&lt;&gt;"입력오류", NOT(ISNUMBER(FIND($T$21:$T$34,$P5542)))),
            AND($P5542&lt;&gt;"", $P5542&lt;&gt;"...", $P5542&lt;&gt;"입력오류", $T$19=$P5542)
        )
    )
)</f>
        <v>0</v>
      </c>
    </row>
    <row r="5543" spans="9:17">
      <c r="I5543">
        <f t="shared" si="259"/>
        <v>5542</v>
      </c>
      <c r="J5543">
        <f t="shared" si="260"/>
        <v>817</v>
      </c>
      <c r="K5543">
        <f t="shared" si="258"/>
        <v>3</v>
      </c>
      <c r="L5543" t="b">
        <f>COUNTIF($N$2:N5543, N5543)=1</f>
        <v>1</v>
      </c>
      <c r="M5543" s="37">
        <f>IF( $Q5543, MAX($M$1:M5542)+1, 0)</f>
        <v>0</v>
      </c>
      <c r="N5543" t="str" cm="1">
        <f t="array" ref="N5543">INDEX($A$9:$F$1048576, $J5543, $K5543 )</f>
        <v>KH824</v>
      </c>
      <c r="O5543" t="str" cm="1">
        <f t="array" ref="O5543">INDEX($B$9:$F$1048576, $J5543, $K5543 )</f>
        <v>에스퍼스트제일차</v>
      </c>
      <c r="P5543" t="str" cm="1">
        <f t="array" ref="P5543">IF( $L5543, TRIM(_xll.IMDP("IR", $G$5&amp;$N5543, $G$6)), "" )</f>
        <v/>
      </c>
      <c r="Q5543" t="b" cm="1">
        <f t="array" ref="Q5543">IF(
    $U$1=1, AND($P5543&lt;&gt;"", $P5543&lt;&gt;"...", $P5543&lt;&gt;"입력오류"),
    IF(
        $U$18=1, AND($P5543&lt;&gt;"", $P5543&lt;&gt;"...", $P5543&lt;&gt;"입력오류", ISNUMBER(FIND(INDEX($T$2:$T$7,$U$1),$P5543))),
        IF(
            $U$17="기타", AND($P5543&lt;&gt;"", $P5543&lt;&gt;"...", $P5543&lt;&gt;"입력오류", NOT(ISNUMBER(FIND($T$21:$T$34,$P5543)))),
            AND($P5543&lt;&gt;"", $P5543&lt;&gt;"...", $P5543&lt;&gt;"입력오류", $T$19=$P5543)
        )
    )
)</f>
        <v>0</v>
      </c>
    </row>
    <row r="5544" spans="9:17">
      <c r="I5544">
        <f t="shared" si="259"/>
        <v>5543</v>
      </c>
      <c r="J5544">
        <f t="shared" si="260"/>
        <v>818</v>
      </c>
      <c r="K5544">
        <f t="shared" si="258"/>
        <v>3</v>
      </c>
      <c r="L5544" t="b">
        <f>COUNTIF($N$2:N5544, N5544)=1</f>
        <v>1</v>
      </c>
      <c r="M5544" s="37">
        <f>IF( $Q5544, MAX($M$1:M5543)+1, 0)</f>
        <v>0</v>
      </c>
      <c r="N5544" t="str" cm="1">
        <f t="array" ref="N5544">INDEX($A$9:$F$1048576, $J5544, $K5544 )</f>
        <v>KH825</v>
      </c>
      <c r="O5544" t="str" cm="1">
        <f t="array" ref="O5544">INDEX($B$9:$F$1048576, $J5544, $K5544 )</f>
        <v>지아이비풍무</v>
      </c>
      <c r="P5544" t="str" cm="1">
        <f t="array" ref="P5544">IF( $L5544, TRIM(_xll.IMDP("IR", $G$5&amp;$N5544, $G$6)), "" )</f>
        <v/>
      </c>
      <c r="Q5544" t="b" cm="1">
        <f t="array" ref="Q5544">IF(
    $U$1=1, AND($P5544&lt;&gt;"", $P5544&lt;&gt;"...", $P5544&lt;&gt;"입력오류"),
    IF(
        $U$18=1, AND($P5544&lt;&gt;"", $P5544&lt;&gt;"...", $P5544&lt;&gt;"입력오류", ISNUMBER(FIND(INDEX($T$2:$T$7,$U$1),$P5544))),
        IF(
            $U$17="기타", AND($P5544&lt;&gt;"", $P5544&lt;&gt;"...", $P5544&lt;&gt;"입력오류", NOT(ISNUMBER(FIND($T$21:$T$34,$P5544)))),
            AND($P5544&lt;&gt;"", $P5544&lt;&gt;"...", $P5544&lt;&gt;"입력오류", $T$19=$P5544)
        )
    )
)</f>
        <v>0</v>
      </c>
    </row>
    <row r="5545" spans="9:17">
      <c r="I5545">
        <f t="shared" si="259"/>
        <v>5544</v>
      </c>
      <c r="J5545">
        <f t="shared" si="260"/>
        <v>819</v>
      </c>
      <c r="K5545">
        <f t="shared" si="258"/>
        <v>3</v>
      </c>
      <c r="L5545" t="b">
        <f>COUNTIF($N$2:N5545, N5545)=1</f>
        <v>1</v>
      </c>
      <c r="M5545" s="37">
        <f>IF( $Q5545, MAX($M$1:M5544)+1, 0)</f>
        <v>0</v>
      </c>
      <c r="N5545" t="str" cm="1">
        <f t="array" ref="N5545">INDEX($A$9:$F$1048576, $J5545, $K5545 )</f>
        <v>KH828</v>
      </c>
      <c r="O5545" t="str" cm="1">
        <f t="array" ref="O5545">INDEX($B$9:$F$1048576, $J5545, $K5545 )</f>
        <v>스미스제이차</v>
      </c>
      <c r="P5545" t="str" cm="1">
        <f t="array" ref="P5545">IF( $L5545, TRIM(_xll.IMDP("IR", $G$5&amp;$N5545, $G$6)), "" )</f>
        <v/>
      </c>
      <c r="Q5545" t="b" cm="1">
        <f t="array" ref="Q5545">IF(
    $U$1=1, AND($P5545&lt;&gt;"", $P5545&lt;&gt;"...", $P5545&lt;&gt;"입력오류"),
    IF(
        $U$18=1, AND($P5545&lt;&gt;"", $P5545&lt;&gt;"...", $P5545&lt;&gt;"입력오류", ISNUMBER(FIND(INDEX($T$2:$T$7,$U$1),$P5545))),
        IF(
            $U$17="기타", AND($P5545&lt;&gt;"", $P5545&lt;&gt;"...", $P5545&lt;&gt;"입력오류", NOT(ISNUMBER(FIND($T$21:$T$34,$P5545)))),
            AND($P5545&lt;&gt;"", $P5545&lt;&gt;"...", $P5545&lt;&gt;"입력오류", $T$19=$P5545)
        )
    )
)</f>
        <v>0</v>
      </c>
    </row>
    <row r="5546" spans="9:17">
      <c r="I5546">
        <f t="shared" si="259"/>
        <v>5545</v>
      </c>
      <c r="J5546">
        <f t="shared" si="260"/>
        <v>820</v>
      </c>
      <c r="K5546">
        <f t="shared" si="258"/>
        <v>3</v>
      </c>
      <c r="L5546" t="b">
        <f>COUNTIF($N$2:N5546, N5546)=1</f>
        <v>1</v>
      </c>
      <c r="M5546" s="37">
        <f>IF( $Q5546, MAX($M$1:M5545)+1, 0)</f>
        <v>0</v>
      </c>
      <c r="N5546" t="str" cm="1">
        <f t="array" ref="N5546">INDEX($A$9:$F$1048576, $J5546, $K5546 )</f>
        <v>KH829</v>
      </c>
      <c r="O5546" t="str" cm="1">
        <f t="array" ref="O5546">INDEX($B$9:$F$1048576, $J5546, $K5546 )</f>
        <v>스미스제삼차</v>
      </c>
      <c r="P5546" t="str" cm="1">
        <f t="array" ref="P5546">IF( $L5546, TRIM(_xll.IMDP("IR", $G$5&amp;$N5546, $G$6)), "" )</f>
        <v/>
      </c>
      <c r="Q5546" t="b" cm="1">
        <f t="array" ref="Q5546">IF(
    $U$1=1, AND($P5546&lt;&gt;"", $P5546&lt;&gt;"...", $P5546&lt;&gt;"입력오류"),
    IF(
        $U$18=1, AND($P5546&lt;&gt;"", $P5546&lt;&gt;"...", $P5546&lt;&gt;"입력오류", ISNUMBER(FIND(INDEX($T$2:$T$7,$U$1),$P5546))),
        IF(
            $U$17="기타", AND($P5546&lt;&gt;"", $P5546&lt;&gt;"...", $P5546&lt;&gt;"입력오류", NOT(ISNUMBER(FIND($T$21:$T$34,$P5546)))),
            AND($P5546&lt;&gt;"", $P5546&lt;&gt;"...", $P5546&lt;&gt;"입력오류", $T$19=$P5546)
        )
    )
)</f>
        <v>0</v>
      </c>
    </row>
    <row r="5547" spans="9:17">
      <c r="I5547">
        <f t="shared" si="259"/>
        <v>5546</v>
      </c>
      <c r="J5547">
        <f t="shared" si="260"/>
        <v>821</v>
      </c>
      <c r="K5547">
        <f t="shared" si="258"/>
        <v>3</v>
      </c>
      <c r="L5547" t="b">
        <f>COUNTIF($N$2:N5547, N5547)=1</f>
        <v>1</v>
      </c>
      <c r="M5547" s="37">
        <f>IF( $Q5547, MAX($M$1:M5546)+1, 0)</f>
        <v>0</v>
      </c>
      <c r="N5547" t="str" cm="1">
        <f t="array" ref="N5547">INDEX($A$9:$F$1048576, $J5547, $K5547 )</f>
        <v>KH832</v>
      </c>
      <c r="O5547" t="str" cm="1">
        <f t="array" ref="O5547">INDEX($B$9:$F$1048576, $J5547, $K5547 )</f>
        <v>한투이천물류제일차</v>
      </c>
      <c r="P5547" t="str" cm="1">
        <f t="array" ref="P5547">IF( $L5547, TRIM(_xll.IMDP("IR", $G$5&amp;$N5547, $G$6)), "" )</f>
        <v/>
      </c>
      <c r="Q5547" t="b" cm="1">
        <f t="array" ref="Q5547">IF(
    $U$1=1, AND($P5547&lt;&gt;"", $P5547&lt;&gt;"...", $P5547&lt;&gt;"입력오류"),
    IF(
        $U$18=1, AND($P5547&lt;&gt;"", $P5547&lt;&gt;"...", $P5547&lt;&gt;"입력오류", ISNUMBER(FIND(INDEX($T$2:$T$7,$U$1),$P5547))),
        IF(
            $U$17="기타", AND($P5547&lt;&gt;"", $P5547&lt;&gt;"...", $P5547&lt;&gt;"입력오류", NOT(ISNUMBER(FIND($T$21:$T$34,$P5547)))),
            AND($P5547&lt;&gt;"", $P5547&lt;&gt;"...", $P5547&lt;&gt;"입력오류", $T$19=$P5547)
        )
    )
)</f>
        <v>0</v>
      </c>
    </row>
    <row r="5548" spans="9:17">
      <c r="I5548">
        <f t="shared" si="259"/>
        <v>5547</v>
      </c>
      <c r="J5548">
        <f t="shared" si="260"/>
        <v>822</v>
      </c>
      <c r="K5548">
        <f t="shared" si="258"/>
        <v>3</v>
      </c>
      <c r="L5548" t="b">
        <f>COUNTIF($N$2:N5548, N5548)=1</f>
        <v>1</v>
      </c>
      <c r="M5548" s="37">
        <f>IF( $Q5548, MAX($M$1:M5547)+1, 0)</f>
        <v>0</v>
      </c>
      <c r="N5548" t="str" cm="1">
        <f t="array" ref="N5548">INDEX($A$9:$F$1048576, $J5548, $K5548 )</f>
        <v>KH833</v>
      </c>
      <c r="O5548" t="str" cm="1">
        <f t="array" ref="O5548">INDEX($B$9:$F$1048576, $J5548, $K5548 )</f>
        <v>한솔제일차</v>
      </c>
      <c r="P5548" t="str" cm="1">
        <f t="array" ref="P5548">IF( $L5548, TRIM(_xll.IMDP("IR", $G$5&amp;$N5548, $G$6)), "" )</f>
        <v/>
      </c>
      <c r="Q5548" t="b" cm="1">
        <f t="array" ref="Q5548">IF(
    $U$1=1, AND($P5548&lt;&gt;"", $P5548&lt;&gt;"...", $P5548&lt;&gt;"입력오류"),
    IF(
        $U$18=1, AND($P5548&lt;&gt;"", $P5548&lt;&gt;"...", $P5548&lt;&gt;"입력오류", ISNUMBER(FIND(INDEX($T$2:$T$7,$U$1),$P5548))),
        IF(
            $U$17="기타", AND($P5548&lt;&gt;"", $P5548&lt;&gt;"...", $P5548&lt;&gt;"입력오류", NOT(ISNUMBER(FIND($T$21:$T$34,$P5548)))),
            AND($P5548&lt;&gt;"", $P5548&lt;&gt;"...", $P5548&lt;&gt;"입력오류", $T$19=$P5548)
        )
    )
)</f>
        <v>0</v>
      </c>
    </row>
    <row r="5549" spans="9:17">
      <c r="I5549">
        <f t="shared" si="259"/>
        <v>5548</v>
      </c>
      <c r="J5549">
        <f t="shared" si="260"/>
        <v>823</v>
      </c>
      <c r="K5549">
        <f t="shared" si="258"/>
        <v>3</v>
      </c>
      <c r="L5549" t="b">
        <f>COUNTIF($N$2:N5549, N5549)=1</f>
        <v>1</v>
      </c>
      <c r="M5549" s="37">
        <f>IF( $Q5549, MAX($M$1:M5548)+1, 0)</f>
        <v>0</v>
      </c>
      <c r="N5549" t="str" cm="1">
        <f t="array" ref="N5549">INDEX($A$9:$F$1048576, $J5549, $K5549 )</f>
        <v>KH835</v>
      </c>
      <c r="O5549" t="str" cm="1">
        <f t="array" ref="O5549">INDEX($B$9:$F$1048576, $J5549, $K5549 )</f>
        <v>에이치아이동항제일차</v>
      </c>
      <c r="P5549" t="str" cm="1">
        <f t="array" ref="P5549">IF( $L5549, TRIM(_xll.IMDP("IR", $G$5&amp;$N5549, $G$6)), "" )</f>
        <v/>
      </c>
      <c r="Q5549" t="b" cm="1">
        <f t="array" ref="Q5549">IF(
    $U$1=1, AND($P5549&lt;&gt;"", $P5549&lt;&gt;"...", $P5549&lt;&gt;"입력오류"),
    IF(
        $U$18=1, AND($P5549&lt;&gt;"", $P5549&lt;&gt;"...", $P5549&lt;&gt;"입력오류", ISNUMBER(FIND(INDEX($T$2:$T$7,$U$1),$P5549))),
        IF(
            $U$17="기타", AND($P5549&lt;&gt;"", $P5549&lt;&gt;"...", $P5549&lt;&gt;"입력오류", NOT(ISNUMBER(FIND($T$21:$T$34,$P5549)))),
            AND($P5549&lt;&gt;"", $P5549&lt;&gt;"...", $P5549&lt;&gt;"입력오류", $T$19=$P5549)
        )
    )
)</f>
        <v>0</v>
      </c>
    </row>
    <row r="5550" spans="9:17">
      <c r="I5550">
        <f t="shared" si="259"/>
        <v>5549</v>
      </c>
      <c r="J5550">
        <f t="shared" si="260"/>
        <v>824</v>
      </c>
      <c r="K5550">
        <f t="shared" si="258"/>
        <v>3</v>
      </c>
      <c r="L5550" t="b">
        <f>COUNTIF($N$2:N5550, N5550)=1</f>
        <v>1</v>
      </c>
      <c r="M5550" s="37">
        <f>IF( $Q5550, MAX($M$1:M5549)+1, 0)</f>
        <v>0</v>
      </c>
      <c r="N5550" t="str" cm="1">
        <f t="array" ref="N5550">INDEX($A$9:$F$1048576, $J5550, $K5550 )</f>
        <v>KH840</v>
      </c>
      <c r="O5550" t="str" cm="1">
        <f t="array" ref="O5550">INDEX($B$9:$F$1048576, $J5550, $K5550 )</f>
        <v>기은센향남제일차</v>
      </c>
      <c r="P5550" t="str" cm="1">
        <f t="array" ref="P5550">IF( $L5550, TRIM(_xll.IMDP("IR", $G$5&amp;$N5550, $G$6)), "" )</f>
        <v/>
      </c>
      <c r="Q5550" t="b" cm="1">
        <f t="array" ref="Q5550">IF(
    $U$1=1, AND($P5550&lt;&gt;"", $P5550&lt;&gt;"...", $P5550&lt;&gt;"입력오류"),
    IF(
        $U$18=1, AND($P5550&lt;&gt;"", $P5550&lt;&gt;"...", $P5550&lt;&gt;"입력오류", ISNUMBER(FIND(INDEX($T$2:$T$7,$U$1),$P5550))),
        IF(
            $U$17="기타", AND($P5550&lt;&gt;"", $P5550&lt;&gt;"...", $P5550&lt;&gt;"입력오류", NOT(ISNUMBER(FIND($T$21:$T$34,$P5550)))),
            AND($P5550&lt;&gt;"", $P5550&lt;&gt;"...", $P5550&lt;&gt;"입력오류", $T$19=$P5550)
        )
    )
)</f>
        <v>0</v>
      </c>
    </row>
    <row r="5551" spans="9:17">
      <c r="I5551">
        <f t="shared" si="259"/>
        <v>5550</v>
      </c>
      <c r="J5551">
        <f t="shared" si="260"/>
        <v>825</v>
      </c>
      <c r="K5551">
        <f t="shared" si="258"/>
        <v>3</v>
      </c>
      <c r="L5551" t="b">
        <f>COUNTIF($N$2:N5551, N5551)=1</f>
        <v>1</v>
      </c>
      <c r="M5551" s="37">
        <f>IF( $Q5551, MAX($M$1:M5550)+1, 0)</f>
        <v>0</v>
      </c>
      <c r="N5551" t="str" cm="1">
        <f t="array" ref="N5551">INDEX($A$9:$F$1048576, $J5551, $K5551 )</f>
        <v>KH841</v>
      </c>
      <c r="O5551" t="str" cm="1">
        <f t="array" ref="O5551">INDEX($B$9:$F$1048576, $J5551, $K5551 )</f>
        <v>지아이비두정</v>
      </c>
      <c r="P5551" t="str" cm="1">
        <f t="array" ref="P5551">IF( $L5551, TRIM(_xll.IMDP("IR", $G$5&amp;$N5551, $G$6)), "" )</f>
        <v/>
      </c>
      <c r="Q5551" t="b" cm="1">
        <f t="array" ref="Q5551">IF(
    $U$1=1, AND($P5551&lt;&gt;"", $P5551&lt;&gt;"...", $P5551&lt;&gt;"입력오류"),
    IF(
        $U$18=1, AND($P5551&lt;&gt;"", $P5551&lt;&gt;"...", $P5551&lt;&gt;"입력오류", ISNUMBER(FIND(INDEX($T$2:$T$7,$U$1),$P5551))),
        IF(
            $U$17="기타", AND($P5551&lt;&gt;"", $P5551&lt;&gt;"...", $P5551&lt;&gt;"입력오류", NOT(ISNUMBER(FIND($T$21:$T$34,$P5551)))),
            AND($P5551&lt;&gt;"", $P5551&lt;&gt;"...", $P5551&lt;&gt;"입력오류", $T$19=$P5551)
        )
    )
)</f>
        <v>0</v>
      </c>
    </row>
    <row r="5552" spans="9:17">
      <c r="I5552">
        <f t="shared" si="259"/>
        <v>5551</v>
      </c>
      <c r="J5552">
        <f t="shared" si="260"/>
        <v>826</v>
      </c>
      <c r="K5552">
        <f t="shared" si="258"/>
        <v>3</v>
      </c>
      <c r="L5552" t="b">
        <f>COUNTIF($N$2:N5552, N5552)=1</f>
        <v>1</v>
      </c>
      <c r="M5552" s="37">
        <f>IF( $Q5552, MAX($M$1:M5551)+1, 0)</f>
        <v>0</v>
      </c>
      <c r="N5552" t="str" cm="1">
        <f t="array" ref="N5552">INDEX($A$9:$F$1048576, $J5552, $K5552 )</f>
        <v>KH847</v>
      </c>
      <c r="O5552" t="str" cm="1">
        <f t="array" ref="O5552">INDEX($B$9:$F$1048576, $J5552, $K5552 )</f>
        <v>증금챔피온제일차</v>
      </c>
      <c r="P5552" t="str" cm="1">
        <f t="array" ref="P5552">IF( $L5552, TRIM(_xll.IMDP("IR", $G$5&amp;$N5552, $G$6)), "" )</f>
        <v/>
      </c>
      <c r="Q5552" t="b" cm="1">
        <f t="array" ref="Q5552">IF(
    $U$1=1, AND($P5552&lt;&gt;"", $P5552&lt;&gt;"...", $P5552&lt;&gt;"입력오류"),
    IF(
        $U$18=1, AND($P5552&lt;&gt;"", $P5552&lt;&gt;"...", $P5552&lt;&gt;"입력오류", ISNUMBER(FIND(INDEX($T$2:$T$7,$U$1),$P5552))),
        IF(
            $U$17="기타", AND($P5552&lt;&gt;"", $P5552&lt;&gt;"...", $P5552&lt;&gt;"입력오류", NOT(ISNUMBER(FIND($T$21:$T$34,$P5552)))),
            AND($P5552&lt;&gt;"", $P5552&lt;&gt;"...", $P5552&lt;&gt;"입력오류", $T$19=$P5552)
        )
    )
)</f>
        <v>0</v>
      </c>
    </row>
    <row r="5553" spans="9:17">
      <c r="I5553">
        <f t="shared" si="259"/>
        <v>5552</v>
      </c>
      <c r="J5553">
        <f t="shared" si="260"/>
        <v>827</v>
      </c>
      <c r="K5553">
        <f t="shared" si="258"/>
        <v>3</v>
      </c>
      <c r="L5553" t="b">
        <f>COUNTIF($N$2:N5553, N5553)=1</f>
        <v>1</v>
      </c>
      <c r="M5553" s="37">
        <f>IF( $Q5553, MAX($M$1:M5552)+1, 0)</f>
        <v>0</v>
      </c>
      <c r="N5553" t="str" cm="1">
        <f t="array" ref="N5553">INDEX($A$9:$F$1048576, $J5553, $K5553 )</f>
        <v>KH849</v>
      </c>
      <c r="O5553" t="str" cm="1">
        <f t="array" ref="O5553">INDEX($B$9:$F$1048576, $J5553, $K5553 )</f>
        <v>리치게이트엔</v>
      </c>
      <c r="P5553" t="str" cm="1">
        <f t="array" ref="P5553">IF( $L5553, TRIM(_xll.IMDP("IR", $G$5&amp;$N5553, $G$6)), "" )</f>
        <v/>
      </c>
      <c r="Q5553" t="b" cm="1">
        <f t="array" ref="Q5553">IF(
    $U$1=1, AND($P5553&lt;&gt;"", $P5553&lt;&gt;"...", $P5553&lt;&gt;"입력오류"),
    IF(
        $U$18=1, AND($P5553&lt;&gt;"", $P5553&lt;&gt;"...", $P5553&lt;&gt;"입력오류", ISNUMBER(FIND(INDEX($T$2:$T$7,$U$1),$P5553))),
        IF(
            $U$17="기타", AND($P5553&lt;&gt;"", $P5553&lt;&gt;"...", $P5553&lt;&gt;"입력오류", NOT(ISNUMBER(FIND($T$21:$T$34,$P5553)))),
            AND($P5553&lt;&gt;"", $P5553&lt;&gt;"...", $P5553&lt;&gt;"입력오류", $T$19=$P5553)
        )
    )
)</f>
        <v>0</v>
      </c>
    </row>
    <row r="5554" spans="9:17">
      <c r="I5554">
        <f t="shared" si="259"/>
        <v>5553</v>
      </c>
      <c r="J5554">
        <f t="shared" si="260"/>
        <v>828</v>
      </c>
      <c r="K5554">
        <f t="shared" si="258"/>
        <v>3</v>
      </c>
      <c r="L5554" t="b">
        <f>COUNTIF($N$2:N5554, N5554)=1</f>
        <v>1</v>
      </c>
      <c r="M5554" s="37">
        <f>IF( $Q5554, MAX($M$1:M5553)+1, 0)</f>
        <v>0</v>
      </c>
      <c r="N5554" t="str" cm="1">
        <f t="array" ref="N5554">INDEX($A$9:$F$1048576, $J5554, $K5554 )</f>
        <v>KH850</v>
      </c>
      <c r="O5554" t="str" cm="1">
        <f t="array" ref="O5554">INDEX($B$9:$F$1048576, $J5554, $K5554 )</f>
        <v>신한지아이비화성</v>
      </c>
      <c r="P5554" t="str" cm="1">
        <f t="array" ref="P5554">IF( $L5554, TRIM(_xll.IMDP("IR", $G$5&amp;$N5554, $G$6)), "" )</f>
        <v/>
      </c>
      <c r="Q5554" t="b" cm="1">
        <f t="array" ref="Q5554">IF(
    $U$1=1, AND($P5554&lt;&gt;"", $P5554&lt;&gt;"...", $P5554&lt;&gt;"입력오류"),
    IF(
        $U$18=1, AND($P5554&lt;&gt;"", $P5554&lt;&gt;"...", $P5554&lt;&gt;"입력오류", ISNUMBER(FIND(INDEX($T$2:$T$7,$U$1),$P5554))),
        IF(
            $U$17="기타", AND($P5554&lt;&gt;"", $P5554&lt;&gt;"...", $P5554&lt;&gt;"입력오류", NOT(ISNUMBER(FIND($T$21:$T$34,$P5554)))),
            AND($P5554&lt;&gt;"", $P5554&lt;&gt;"...", $P5554&lt;&gt;"입력오류", $T$19=$P5554)
        )
    )
)</f>
        <v>0</v>
      </c>
    </row>
    <row r="5555" spans="9:17">
      <c r="I5555">
        <f t="shared" si="259"/>
        <v>5554</v>
      </c>
      <c r="J5555">
        <f t="shared" si="260"/>
        <v>829</v>
      </c>
      <c r="K5555">
        <f t="shared" si="258"/>
        <v>3</v>
      </c>
      <c r="L5555" t="b">
        <f>COUNTIF($N$2:N5555, N5555)=1</f>
        <v>1</v>
      </c>
      <c r="M5555" s="37">
        <f>IF( $Q5555, MAX($M$1:M5554)+1, 0)</f>
        <v>0</v>
      </c>
      <c r="N5555" t="str" cm="1">
        <f t="array" ref="N5555">INDEX($A$9:$F$1048576, $J5555, $K5555 )</f>
        <v>KH854</v>
      </c>
      <c r="O5555" t="str" cm="1">
        <f t="array" ref="O5555">INDEX($B$9:$F$1048576, $J5555, $K5555 )</f>
        <v>키스진우리제일차</v>
      </c>
      <c r="P5555" t="str" cm="1">
        <f t="array" ref="P5555">IF( $L5555, TRIM(_xll.IMDP("IR", $G$5&amp;$N5555, $G$6)), "" )</f>
        <v/>
      </c>
      <c r="Q5555" t="b" cm="1">
        <f t="array" ref="Q5555">IF(
    $U$1=1, AND($P5555&lt;&gt;"", $P5555&lt;&gt;"...", $P5555&lt;&gt;"입력오류"),
    IF(
        $U$18=1, AND($P5555&lt;&gt;"", $P5555&lt;&gt;"...", $P5555&lt;&gt;"입력오류", ISNUMBER(FIND(INDEX($T$2:$T$7,$U$1),$P5555))),
        IF(
            $U$17="기타", AND($P5555&lt;&gt;"", $P5555&lt;&gt;"...", $P5555&lt;&gt;"입력오류", NOT(ISNUMBER(FIND($T$21:$T$34,$P5555)))),
            AND($P5555&lt;&gt;"", $P5555&lt;&gt;"...", $P5555&lt;&gt;"입력오류", $T$19=$P5555)
        )
    )
)</f>
        <v>0</v>
      </c>
    </row>
    <row r="5556" spans="9:17">
      <c r="I5556">
        <f t="shared" si="259"/>
        <v>5555</v>
      </c>
      <c r="J5556">
        <f t="shared" si="260"/>
        <v>830</v>
      </c>
      <c r="K5556">
        <f t="shared" si="258"/>
        <v>3</v>
      </c>
      <c r="L5556" t="b">
        <f>COUNTIF($N$2:N5556, N5556)=1</f>
        <v>1</v>
      </c>
      <c r="M5556" s="37">
        <f>IF( $Q5556, MAX($M$1:M5555)+1, 0)</f>
        <v>0</v>
      </c>
      <c r="N5556" t="str" cm="1">
        <f t="array" ref="N5556">INDEX($A$9:$F$1048576, $J5556, $K5556 )</f>
        <v>KH856</v>
      </c>
      <c r="O5556" t="str" cm="1">
        <f t="array" ref="O5556">INDEX($B$9:$F$1048576, $J5556, $K5556 )</f>
        <v>알피용산제일차</v>
      </c>
      <c r="P5556" t="str" cm="1">
        <f t="array" ref="P5556">IF( $L5556, TRIM(_xll.IMDP("IR", $G$5&amp;$N5556, $G$6)), "" )</f>
        <v/>
      </c>
      <c r="Q5556" t="b" cm="1">
        <f t="array" ref="Q5556">IF(
    $U$1=1, AND($P5556&lt;&gt;"", $P5556&lt;&gt;"...", $P5556&lt;&gt;"입력오류"),
    IF(
        $U$18=1, AND($P5556&lt;&gt;"", $P5556&lt;&gt;"...", $P5556&lt;&gt;"입력오류", ISNUMBER(FIND(INDEX($T$2:$T$7,$U$1),$P5556))),
        IF(
            $U$17="기타", AND($P5556&lt;&gt;"", $P5556&lt;&gt;"...", $P5556&lt;&gt;"입력오류", NOT(ISNUMBER(FIND($T$21:$T$34,$P5556)))),
            AND($P5556&lt;&gt;"", $P5556&lt;&gt;"...", $P5556&lt;&gt;"입력오류", $T$19=$P5556)
        )
    )
)</f>
        <v>0</v>
      </c>
    </row>
    <row r="5557" spans="9:17">
      <c r="I5557">
        <f t="shared" si="259"/>
        <v>5556</v>
      </c>
      <c r="J5557">
        <f t="shared" si="260"/>
        <v>831</v>
      </c>
      <c r="K5557">
        <f t="shared" si="258"/>
        <v>3</v>
      </c>
      <c r="L5557" t="b">
        <f>COUNTIF($N$2:N5557, N5557)=1</f>
        <v>1</v>
      </c>
      <c r="M5557" s="37">
        <f>IF( $Q5557, MAX($M$1:M5556)+1, 0)</f>
        <v>0</v>
      </c>
      <c r="N5557" t="str" cm="1">
        <f t="array" ref="N5557">INDEX($A$9:$F$1048576, $J5557, $K5557 )</f>
        <v>KH857</v>
      </c>
      <c r="O5557" t="str" cm="1">
        <f t="array" ref="O5557">INDEX($B$9:$F$1048576, $J5557, $K5557 )</f>
        <v>엠에스광주제삼차</v>
      </c>
      <c r="P5557" t="str" cm="1">
        <f t="array" ref="P5557">IF( $L5557, TRIM(_xll.IMDP("IR", $G$5&amp;$N5557, $G$6)), "" )</f>
        <v/>
      </c>
      <c r="Q5557" t="b" cm="1">
        <f t="array" ref="Q5557">IF(
    $U$1=1, AND($P5557&lt;&gt;"", $P5557&lt;&gt;"...", $P5557&lt;&gt;"입력오류"),
    IF(
        $U$18=1, AND($P5557&lt;&gt;"", $P5557&lt;&gt;"...", $P5557&lt;&gt;"입력오류", ISNUMBER(FIND(INDEX($T$2:$T$7,$U$1),$P5557))),
        IF(
            $U$17="기타", AND($P5557&lt;&gt;"", $P5557&lt;&gt;"...", $P5557&lt;&gt;"입력오류", NOT(ISNUMBER(FIND($T$21:$T$34,$P5557)))),
            AND($P5557&lt;&gt;"", $P5557&lt;&gt;"...", $P5557&lt;&gt;"입력오류", $T$19=$P5557)
        )
    )
)</f>
        <v>0</v>
      </c>
    </row>
    <row r="5558" spans="9:17">
      <c r="I5558">
        <f t="shared" si="259"/>
        <v>5557</v>
      </c>
      <c r="J5558">
        <f t="shared" si="260"/>
        <v>832</v>
      </c>
      <c r="K5558">
        <f t="shared" si="258"/>
        <v>3</v>
      </c>
      <c r="L5558" t="b">
        <f>COUNTIF($N$2:N5558, N5558)=1</f>
        <v>1</v>
      </c>
      <c r="M5558" s="37">
        <f>IF( $Q5558, MAX($M$1:M5557)+1, 0)</f>
        <v>0</v>
      </c>
      <c r="N5558" t="str" cm="1">
        <f t="array" ref="N5558">INDEX($A$9:$F$1048576, $J5558, $K5558 )</f>
        <v>KH858</v>
      </c>
      <c r="O5558" t="str" cm="1">
        <f t="array" ref="O5558">INDEX($B$9:$F$1048576, $J5558, $K5558 )</f>
        <v>진우리하나제일차</v>
      </c>
      <c r="P5558" t="str" cm="1">
        <f t="array" ref="P5558">IF( $L5558, TRIM(_xll.IMDP("IR", $G$5&amp;$N5558, $G$6)), "" )</f>
        <v/>
      </c>
      <c r="Q5558" t="b" cm="1">
        <f t="array" ref="Q5558">IF(
    $U$1=1, AND($P5558&lt;&gt;"", $P5558&lt;&gt;"...", $P5558&lt;&gt;"입력오류"),
    IF(
        $U$18=1, AND($P5558&lt;&gt;"", $P5558&lt;&gt;"...", $P5558&lt;&gt;"입력오류", ISNUMBER(FIND(INDEX($T$2:$T$7,$U$1),$P5558))),
        IF(
            $U$17="기타", AND($P5558&lt;&gt;"", $P5558&lt;&gt;"...", $P5558&lt;&gt;"입력오류", NOT(ISNUMBER(FIND($T$21:$T$34,$P5558)))),
            AND($P5558&lt;&gt;"", $P5558&lt;&gt;"...", $P5558&lt;&gt;"입력오류", $T$19=$P5558)
        )
    )
)</f>
        <v>0</v>
      </c>
    </row>
    <row r="5559" spans="9:17">
      <c r="I5559">
        <f t="shared" si="259"/>
        <v>5558</v>
      </c>
      <c r="J5559">
        <f t="shared" si="260"/>
        <v>833</v>
      </c>
      <c r="K5559">
        <f t="shared" si="258"/>
        <v>3</v>
      </c>
      <c r="L5559" t="b">
        <f>COUNTIF($N$2:N5559, N5559)=1</f>
        <v>1</v>
      </c>
      <c r="M5559" s="37">
        <f>IF( $Q5559, MAX($M$1:M5558)+1, 0)</f>
        <v>0</v>
      </c>
      <c r="N5559" t="str" cm="1">
        <f t="array" ref="N5559">INDEX($A$9:$F$1048576, $J5559, $K5559 )</f>
        <v>KH859</v>
      </c>
      <c r="O5559" t="str" cm="1">
        <f t="array" ref="O5559">INDEX($B$9:$F$1048576, $J5559, $K5559 )</f>
        <v>케이아이에스대체제칠차</v>
      </c>
      <c r="P5559" t="str" cm="1">
        <f t="array" ref="P5559">IF( $L5559, TRIM(_xll.IMDP("IR", $G$5&amp;$N5559, $G$6)), "" )</f>
        <v/>
      </c>
      <c r="Q5559" t="b" cm="1">
        <f t="array" ref="Q5559">IF(
    $U$1=1, AND($P5559&lt;&gt;"", $P5559&lt;&gt;"...", $P5559&lt;&gt;"입력오류"),
    IF(
        $U$18=1, AND($P5559&lt;&gt;"", $P5559&lt;&gt;"...", $P5559&lt;&gt;"입력오류", ISNUMBER(FIND(INDEX($T$2:$T$7,$U$1),$P5559))),
        IF(
            $U$17="기타", AND($P5559&lt;&gt;"", $P5559&lt;&gt;"...", $P5559&lt;&gt;"입력오류", NOT(ISNUMBER(FIND($T$21:$T$34,$P5559)))),
            AND($P5559&lt;&gt;"", $P5559&lt;&gt;"...", $P5559&lt;&gt;"입력오류", $T$19=$P5559)
        )
    )
)</f>
        <v>0</v>
      </c>
    </row>
    <row r="5560" spans="9:17">
      <c r="I5560">
        <f t="shared" si="259"/>
        <v>5559</v>
      </c>
      <c r="J5560">
        <f t="shared" si="260"/>
        <v>834</v>
      </c>
      <c r="K5560">
        <f t="shared" si="258"/>
        <v>3</v>
      </c>
      <c r="L5560" t="b">
        <f>COUNTIF($N$2:N5560, N5560)=1</f>
        <v>1</v>
      </c>
      <c r="M5560" s="37">
        <f>IF( $Q5560, MAX($M$1:M5559)+1, 0)</f>
        <v>0</v>
      </c>
      <c r="N5560" t="str" cm="1">
        <f t="array" ref="N5560">INDEX($A$9:$F$1048576, $J5560, $K5560 )</f>
        <v>KH860</v>
      </c>
      <c r="O5560" t="str" cm="1">
        <f t="array" ref="O5560">INDEX($B$9:$F$1048576, $J5560, $K5560 )</f>
        <v>미니하나제일차</v>
      </c>
      <c r="P5560" t="str" cm="1">
        <f t="array" ref="P5560">IF( $L5560, TRIM(_xll.IMDP("IR", $G$5&amp;$N5560, $G$6)), "" )</f>
        <v/>
      </c>
      <c r="Q5560" t="b" cm="1">
        <f t="array" ref="Q5560">IF(
    $U$1=1, AND($P5560&lt;&gt;"", $P5560&lt;&gt;"...", $P5560&lt;&gt;"입력오류"),
    IF(
        $U$18=1, AND($P5560&lt;&gt;"", $P5560&lt;&gt;"...", $P5560&lt;&gt;"입력오류", ISNUMBER(FIND(INDEX($T$2:$T$7,$U$1),$P5560))),
        IF(
            $U$17="기타", AND($P5560&lt;&gt;"", $P5560&lt;&gt;"...", $P5560&lt;&gt;"입력오류", NOT(ISNUMBER(FIND($T$21:$T$34,$P5560)))),
            AND($P5560&lt;&gt;"", $P5560&lt;&gt;"...", $P5560&lt;&gt;"입력오류", $T$19=$P5560)
        )
    )
)</f>
        <v>0</v>
      </c>
    </row>
    <row r="5561" spans="9:17">
      <c r="I5561">
        <f t="shared" si="259"/>
        <v>5560</v>
      </c>
      <c r="J5561">
        <f t="shared" si="260"/>
        <v>835</v>
      </c>
      <c r="K5561">
        <f t="shared" si="258"/>
        <v>3</v>
      </c>
      <c r="L5561" t="b">
        <f>COUNTIF($N$2:N5561, N5561)=1</f>
        <v>1</v>
      </c>
      <c r="M5561" s="37">
        <f>IF( $Q5561, MAX($M$1:M5560)+1, 0)</f>
        <v>0</v>
      </c>
      <c r="N5561" t="str" cm="1">
        <f t="array" ref="N5561">INDEX($A$9:$F$1048576, $J5561, $K5561 )</f>
        <v>KH861</v>
      </c>
      <c r="O5561" t="str" cm="1">
        <f t="array" ref="O5561">INDEX($B$9:$F$1048576, $J5561, $K5561 )</f>
        <v>베스트디와이제이십차</v>
      </c>
      <c r="P5561" t="str" cm="1">
        <f t="array" ref="P5561">IF( $L5561, TRIM(_xll.IMDP("IR", $G$5&amp;$N5561, $G$6)), "" )</f>
        <v/>
      </c>
      <c r="Q5561" t="b" cm="1">
        <f t="array" ref="Q5561">IF(
    $U$1=1, AND($P5561&lt;&gt;"", $P5561&lt;&gt;"...", $P5561&lt;&gt;"입력오류"),
    IF(
        $U$18=1, AND($P5561&lt;&gt;"", $P5561&lt;&gt;"...", $P5561&lt;&gt;"입력오류", ISNUMBER(FIND(INDEX($T$2:$T$7,$U$1),$P5561))),
        IF(
            $U$17="기타", AND($P5561&lt;&gt;"", $P5561&lt;&gt;"...", $P5561&lt;&gt;"입력오류", NOT(ISNUMBER(FIND($T$21:$T$34,$P5561)))),
            AND($P5561&lt;&gt;"", $P5561&lt;&gt;"...", $P5561&lt;&gt;"입력오류", $T$19=$P5561)
        )
    )
)</f>
        <v>0</v>
      </c>
    </row>
    <row r="5562" spans="9:17">
      <c r="I5562">
        <f t="shared" si="259"/>
        <v>5561</v>
      </c>
      <c r="J5562">
        <f t="shared" si="260"/>
        <v>836</v>
      </c>
      <c r="K5562">
        <f t="shared" si="258"/>
        <v>3</v>
      </c>
      <c r="L5562" t="b">
        <f>COUNTIF($N$2:N5562, N5562)=1</f>
        <v>1</v>
      </c>
      <c r="M5562" s="37">
        <f>IF( $Q5562, MAX($M$1:M5561)+1, 0)</f>
        <v>0</v>
      </c>
      <c r="N5562" t="str" cm="1">
        <f t="array" ref="N5562">INDEX($A$9:$F$1048576, $J5562, $K5562 )</f>
        <v>KH863</v>
      </c>
      <c r="O5562" t="str" cm="1">
        <f t="array" ref="O5562">INDEX($B$9:$F$1048576, $J5562, $K5562 )</f>
        <v>쥐피아이제이십이차</v>
      </c>
      <c r="P5562" t="str" cm="1">
        <f t="array" ref="P5562">IF( $L5562, TRIM(_xll.IMDP("IR", $G$5&amp;$N5562, $G$6)), "" )</f>
        <v/>
      </c>
      <c r="Q5562" t="b" cm="1">
        <f t="array" ref="Q5562">IF(
    $U$1=1, AND($P5562&lt;&gt;"", $P5562&lt;&gt;"...", $P5562&lt;&gt;"입력오류"),
    IF(
        $U$18=1, AND($P5562&lt;&gt;"", $P5562&lt;&gt;"...", $P5562&lt;&gt;"입력오류", ISNUMBER(FIND(INDEX($T$2:$T$7,$U$1),$P5562))),
        IF(
            $U$17="기타", AND($P5562&lt;&gt;"", $P5562&lt;&gt;"...", $P5562&lt;&gt;"입력오류", NOT(ISNUMBER(FIND($T$21:$T$34,$P5562)))),
            AND($P5562&lt;&gt;"", $P5562&lt;&gt;"...", $P5562&lt;&gt;"입력오류", $T$19=$P5562)
        )
    )
)</f>
        <v>0</v>
      </c>
    </row>
    <row r="5563" spans="9:17">
      <c r="I5563">
        <f t="shared" si="259"/>
        <v>5562</v>
      </c>
      <c r="J5563">
        <f t="shared" si="260"/>
        <v>837</v>
      </c>
      <c r="K5563">
        <f t="shared" si="258"/>
        <v>3</v>
      </c>
      <c r="L5563" t="b">
        <f>COUNTIF($N$2:N5563, N5563)=1</f>
        <v>1</v>
      </c>
      <c r="M5563" s="37">
        <f>IF( $Q5563, MAX($M$1:M5562)+1, 0)</f>
        <v>0</v>
      </c>
      <c r="N5563" t="str" cm="1">
        <f t="array" ref="N5563">INDEX($A$9:$F$1048576, $J5563, $K5563 )</f>
        <v>KH865</v>
      </c>
      <c r="O5563" t="str" cm="1">
        <f t="array" ref="O5563">INDEX($B$9:$F$1048576, $J5563, $K5563 )</f>
        <v>시그니처제일차</v>
      </c>
      <c r="P5563" t="str" cm="1">
        <f t="array" ref="P5563">IF( $L5563, TRIM(_xll.IMDP("IR", $G$5&amp;$N5563, $G$6)), "" )</f>
        <v/>
      </c>
      <c r="Q5563" t="b" cm="1">
        <f t="array" ref="Q5563">IF(
    $U$1=1, AND($P5563&lt;&gt;"", $P5563&lt;&gt;"...", $P5563&lt;&gt;"입력오류"),
    IF(
        $U$18=1, AND($P5563&lt;&gt;"", $P5563&lt;&gt;"...", $P5563&lt;&gt;"입력오류", ISNUMBER(FIND(INDEX($T$2:$T$7,$U$1),$P5563))),
        IF(
            $U$17="기타", AND($P5563&lt;&gt;"", $P5563&lt;&gt;"...", $P5563&lt;&gt;"입력오류", NOT(ISNUMBER(FIND($T$21:$T$34,$P5563)))),
            AND($P5563&lt;&gt;"", $P5563&lt;&gt;"...", $P5563&lt;&gt;"입력오류", $T$19=$P5563)
        )
    )
)</f>
        <v>0</v>
      </c>
    </row>
    <row r="5564" spans="9:17">
      <c r="I5564">
        <f t="shared" si="259"/>
        <v>5563</v>
      </c>
      <c r="J5564">
        <f t="shared" si="260"/>
        <v>838</v>
      </c>
      <c r="K5564">
        <f t="shared" si="258"/>
        <v>3</v>
      </c>
      <c r="L5564" t="b">
        <f>COUNTIF($N$2:N5564, N5564)=1</f>
        <v>1</v>
      </c>
      <c r="M5564" s="37">
        <f>IF( $Q5564, MAX($M$1:M5563)+1, 0)</f>
        <v>0</v>
      </c>
      <c r="N5564" t="str" cm="1">
        <f t="array" ref="N5564">INDEX($A$9:$F$1048576, $J5564, $K5564 )</f>
        <v>KH867</v>
      </c>
      <c r="O5564" t="str" cm="1">
        <f t="array" ref="O5564">INDEX($B$9:$F$1048576, $J5564, $K5564 )</f>
        <v>뉴마레제십팔차</v>
      </c>
      <c r="P5564" t="str" cm="1">
        <f t="array" ref="P5564">IF( $L5564, TRIM(_xll.IMDP("IR", $G$5&amp;$N5564, $G$6)), "" )</f>
        <v/>
      </c>
      <c r="Q5564" t="b" cm="1">
        <f t="array" ref="Q5564">IF(
    $U$1=1, AND($P5564&lt;&gt;"", $P5564&lt;&gt;"...", $P5564&lt;&gt;"입력오류"),
    IF(
        $U$18=1, AND($P5564&lt;&gt;"", $P5564&lt;&gt;"...", $P5564&lt;&gt;"입력오류", ISNUMBER(FIND(INDEX($T$2:$T$7,$U$1),$P5564))),
        IF(
            $U$17="기타", AND($P5564&lt;&gt;"", $P5564&lt;&gt;"...", $P5564&lt;&gt;"입력오류", NOT(ISNUMBER(FIND($T$21:$T$34,$P5564)))),
            AND($P5564&lt;&gt;"", $P5564&lt;&gt;"...", $P5564&lt;&gt;"입력오류", $T$19=$P5564)
        )
    )
)</f>
        <v>0</v>
      </c>
    </row>
    <row r="5565" spans="9:17">
      <c r="I5565">
        <f t="shared" si="259"/>
        <v>5564</v>
      </c>
      <c r="J5565">
        <f t="shared" si="260"/>
        <v>839</v>
      </c>
      <c r="K5565">
        <f t="shared" si="258"/>
        <v>3</v>
      </c>
      <c r="L5565" t="b">
        <f>COUNTIF($N$2:N5565, N5565)=1</f>
        <v>1</v>
      </c>
      <c r="M5565" s="37">
        <f>IF( $Q5565, MAX($M$1:M5564)+1, 0)</f>
        <v>0</v>
      </c>
      <c r="N5565" t="str" cm="1">
        <f t="array" ref="N5565">INDEX($A$9:$F$1048576, $J5565, $K5565 )</f>
        <v>KH869</v>
      </c>
      <c r="O5565" t="str" cm="1">
        <f t="array" ref="O5565">INDEX($B$9:$F$1048576, $J5565, $K5565 )</f>
        <v>토탈커버투게더제일차</v>
      </c>
      <c r="P5565" t="str" cm="1">
        <f t="array" ref="P5565">IF( $L5565, TRIM(_xll.IMDP("IR", $G$5&amp;$N5565, $G$6)), "" )</f>
        <v/>
      </c>
      <c r="Q5565" t="b" cm="1">
        <f t="array" ref="Q5565">IF(
    $U$1=1, AND($P5565&lt;&gt;"", $P5565&lt;&gt;"...", $P5565&lt;&gt;"입력오류"),
    IF(
        $U$18=1, AND($P5565&lt;&gt;"", $P5565&lt;&gt;"...", $P5565&lt;&gt;"입력오류", ISNUMBER(FIND(INDEX($T$2:$T$7,$U$1),$P5565))),
        IF(
            $U$17="기타", AND($P5565&lt;&gt;"", $P5565&lt;&gt;"...", $P5565&lt;&gt;"입력오류", NOT(ISNUMBER(FIND($T$21:$T$34,$P5565)))),
            AND($P5565&lt;&gt;"", $P5565&lt;&gt;"...", $P5565&lt;&gt;"입력오류", $T$19=$P5565)
        )
    )
)</f>
        <v>0</v>
      </c>
    </row>
    <row r="5566" spans="9:17">
      <c r="I5566">
        <f t="shared" si="259"/>
        <v>5565</v>
      </c>
      <c r="J5566">
        <f t="shared" si="260"/>
        <v>840</v>
      </c>
      <c r="K5566">
        <f t="shared" si="258"/>
        <v>3</v>
      </c>
      <c r="L5566" t="b">
        <f>COUNTIF($N$2:N5566, N5566)=1</f>
        <v>1</v>
      </c>
      <c r="M5566" s="37">
        <f>IF( $Q5566, MAX($M$1:M5565)+1, 0)</f>
        <v>0</v>
      </c>
      <c r="N5566" t="str" cm="1">
        <f t="array" ref="N5566">INDEX($A$9:$F$1048576, $J5566, $K5566 )</f>
        <v>KH870</v>
      </c>
      <c r="O5566" t="str" cm="1">
        <f t="array" ref="O5566">INDEX($B$9:$F$1048576, $J5566, $K5566 )</f>
        <v>리치게이트양덕</v>
      </c>
      <c r="P5566" t="str" cm="1">
        <f t="array" ref="P5566">IF( $L5566, TRIM(_xll.IMDP("IR", $G$5&amp;$N5566, $G$6)), "" )</f>
        <v/>
      </c>
      <c r="Q5566" t="b" cm="1">
        <f t="array" ref="Q5566">IF(
    $U$1=1, AND($P5566&lt;&gt;"", $P5566&lt;&gt;"...", $P5566&lt;&gt;"입력오류"),
    IF(
        $U$18=1, AND($P5566&lt;&gt;"", $P5566&lt;&gt;"...", $P5566&lt;&gt;"입력오류", ISNUMBER(FIND(INDEX($T$2:$T$7,$U$1),$P5566))),
        IF(
            $U$17="기타", AND($P5566&lt;&gt;"", $P5566&lt;&gt;"...", $P5566&lt;&gt;"입력오류", NOT(ISNUMBER(FIND($T$21:$T$34,$P5566)))),
            AND($P5566&lt;&gt;"", $P5566&lt;&gt;"...", $P5566&lt;&gt;"입력오류", $T$19=$P5566)
        )
    )
)</f>
        <v>0</v>
      </c>
    </row>
    <row r="5567" spans="9:17">
      <c r="I5567">
        <f t="shared" si="259"/>
        <v>5566</v>
      </c>
      <c r="J5567">
        <f t="shared" si="260"/>
        <v>841</v>
      </c>
      <c r="K5567">
        <f t="shared" si="258"/>
        <v>3</v>
      </c>
      <c r="L5567" t="b">
        <f>COUNTIF($N$2:N5567, N5567)=1</f>
        <v>1</v>
      </c>
      <c r="M5567" s="37">
        <f>IF( $Q5567, MAX($M$1:M5566)+1, 0)</f>
        <v>0</v>
      </c>
      <c r="N5567" t="str" cm="1">
        <f t="array" ref="N5567">INDEX($A$9:$F$1048576, $J5567, $K5567 )</f>
        <v>KH872</v>
      </c>
      <c r="O5567" t="str" cm="1">
        <f t="array" ref="O5567">INDEX($B$9:$F$1048576, $J5567, $K5567 )</f>
        <v>에스타이거진로</v>
      </c>
      <c r="P5567" t="str" cm="1">
        <f t="array" ref="P5567">IF( $L5567, TRIM(_xll.IMDP("IR", $G$5&amp;$N5567, $G$6)), "" )</f>
        <v/>
      </c>
      <c r="Q5567" t="b" cm="1">
        <f t="array" ref="Q5567">IF(
    $U$1=1, AND($P5567&lt;&gt;"", $P5567&lt;&gt;"...", $P5567&lt;&gt;"입력오류"),
    IF(
        $U$18=1, AND($P5567&lt;&gt;"", $P5567&lt;&gt;"...", $P5567&lt;&gt;"입력오류", ISNUMBER(FIND(INDEX($T$2:$T$7,$U$1),$P5567))),
        IF(
            $U$17="기타", AND($P5567&lt;&gt;"", $P5567&lt;&gt;"...", $P5567&lt;&gt;"입력오류", NOT(ISNUMBER(FIND($T$21:$T$34,$P5567)))),
            AND($P5567&lt;&gt;"", $P5567&lt;&gt;"...", $P5567&lt;&gt;"입력오류", $T$19=$P5567)
        )
    )
)</f>
        <v>0</v>
      </c>
    </row>
    <row r="5568" spans="9:17">
      <c r="I5568">
        <f t="shared" si="259"/>
        <v>5567</v>
      </c>
      <c r="J5568">
        <f t="shared" si="260"/>
        <v>842</v>
      </c>
      <c r="K5568">
        <f t="shared" si="258"/>
        <v>3</v>
      </c>
      <c r="L5568" t="b">
        <f>COUNTIF($N$2:N5568, N5568)=1</f>
        <v>1</v>
      </c>
      <c r="M5568" s="37">
        <f>IF( $Q5568, MAX($M$1:M5567)+1, 0)</f>
        <v>0</v>
      </c>
      <c r="N5568" t="str" cm="1">
        <f t="array" ref="N5568">INDEX($A$9:$F$1048576, $J5568, $K5568 )</f>
        <v>KH873</v>
      </c>
      <c r="O5568" t="str" cm="1">
        <f t="array" ref="O5568">INDEX($B$9:$F$1048576, $J5568, $K5568 )</f>
        <v>지아이비가산</v>
      </c>
      <c r="P5568" t="str" cm="1">
        <f t="array" ref="P5568">IF( $L5568, TRIM(_xll.IMDP("IR", $G$5&amp;$N5568, $G$6)), "" )</f>
        <v/>
      </c>
      <c r="Q5568" t="b" cm="1">
        <f t="array" ref="Q5568">IF(
    $U$1=1, AND($P5568&lt;&gt;"", $P5568&lt;&gt;"...", $P5568&lt;&gt;"입력오류"),
    IF(
        $U$18=1, AND($P5568&lt;&gt;"", $P5568&lt;&gt;"...", $P5568&lt;&gt;"입력오류", ISNUMBER(FIND(INDEX($T$2:$T$7,$U$1),$P5568))),
        IF(
            $U$17="기타", AND($P5568&lt;&gt;"", $P5568&lt;&gt;"...", $P5568&lt;&gt;"입력오류", NOT(ISNUMBER(FIND($T$21:$T$34,$P5568)))),
            AND($P5568&lt;&gt;"", $P5568&lt;&gt;"...", $P5568&lt;&gt;"입력오류", $T$19=$P5568)
        )
    )
)</f>
        <v>0</v>
      </c>
    </row>
    <row r="5569" spans="9:17">
      <c r="I5569">
        <f t="shared" si="259"/>
        <v>5568</v>
      </c>
      <c r="J5569">
        <f t="shared" si="260"/>
        <v>843</v>
      </c>
      <c r="K5569">
        <f t="shared" si="258"/>
        <v>3</v>
      </c>
      <c r="L5569" t="b">
        <f>COUNTIF($N$2:N5569, N5569)=1</f>
        <v>1</v>
      </c>
      <c r="M5569" s="37">
        <f>IF( $Q5569, MAX($M$1:M5568)+1, 0)</f>
        <v>0</v>
      </c>
      <c r="N5569" t="str" cm="1">
        <f t="array" ref="N5569">INDEX($A$9:$F$1048576, $J5569, $K5569 )</f>
        <v>KH874</v>
      </c>
      <c r="O5569" t="str" cm="1">
        <f t="array" ref="O5569">INDEX($B$9:$F$1048576, $J5569, $K5569 )</f>
        <v>키스에이에이치제삼차</v>
      </c>
      <c r="P5569" t="str" cm="1">
        <f t="array" ref="P5569">IF( $L5569, TRIM(_xll.IMDP("IR", $G$5&amp;$N5569, $G$6)), "" )</f>
        <v/>
      </c>
      <c r="Q5569" t="b" cm="1">
        <f t="array" ref="Q5569">IF(
    $U$1=1, AND($P5569&lt;&gt;"", $P5569&lt;&gt;"...", $P5569&lt;&gt;"입력오류"),
    IF(
        $U$18=1, AND($P5569&lt;&gt;"", $P5569&lt;&gt;"...", $P5569&lt;&gt;"입력오류", ISNUMBER(FIND(INDEX($T$2:$T$7,$U$1),$P5569))),
        IF(
            $U$17="기타", AND($P5569&lt;&gt;"", $P5569&lt;&gt;"...", $P5569&lt;&gt;"입력오류", NOT(ISNUMBER(FIND($T$21:$T$34,$P5569)))),
            AND($P5569&lt;&gt;"", $P5569&lt;&gt;"...", $P5569&lt;&gt;"입력오류", $T$19=$P5569)
        )
    )
)</f>
        <v>0</v>
      </c>
    </row>
    <row r="5570" spans="9:17">
      <c r="I5570">
        <f t="shared" si="259"/>
        <v>5569</v>
      </c>
      <c r="J5570">
        <f t="shared" si="260"/>
        <v>844</v>
      </c>
      <c r="K5570">
        <f t="shared" ref="K5570:K5633" si="261">IF( $I5570&gt;$G$4, NA(), IF($I5570&gt;$G$3, 5, IF($I5570&gt;$G$2, 3, 1 ) ) )</f>
        <v>3</v>
      </c>
      <c r="L5570" t="b">
        <f>COUNTIF($N$2:N5570, N5570)=1</f>
        <v>1</v>
      </c>
      <c r="M5570" s="37">
        <f>IF( $Q5570, MAX($M$1:M5569)+1, 0)</f>
        <v>0</v>
      </c>
      <c r="N5570" t="str" cm="1">
        <f t="array" ref="N5570">INDEX($A$9:$F$1048576, $J5570, $K5570 )</f>
        <v>KH875</v>
      </c>
      <c r="O5570" t="str" cm="1">
        <f t="array" ref="O5570">INDEX($B$9:$F$1048576, $J5570, $K5570 )</f>
        <v>샤인시티제일차</v>
      </c>
      <c r="P5570" t="str" cm="1">
        <f t="array" ref="P5570">IF( $L5570, TRIM(_xll.IMDP("IR", $G$5&amp;$N5570, $G$6)), "" )</f>
        <v/>
      </c>
      <c r="Q5570" t="b" cm="1">
        <f t="array" ref="Q5570">IF(
    $U$1=1, AND($P5570&lt;&gt;"", $P5570&lt;&gt;"...", $P5570&lt;&gt;"입력오류"),
    IF(
        $U$18=1, AND($P5570&lt;&gt;"", $P5570&lt;&gt;"...", $P5570&lt;&gt;"입력오류", ISNUMBER(FIND(INDEX($T$2:$T$7,$U$1),$P5570))),
        IF(
            $U$17="기타", AND($P5570&lt;&gt;"", $P5570&lt;&gt;"...", $P5570&lt;&gt;"입력오류", NOT(ISNUMBER(FIND($T$21:$T$34,$P5570)))),
            AND($P5570&lt;&gt;"", $P5570&lt;&gt;"...", $P5570&lt;&gt;"입력오류", $T$19=$P5570)
        )
    )
)</f>
        <v>0</v>
      </c>
    </row>
    <row r="5571" spans="9:17">
      <c r="I5571">
        <f t="shared" ref="I5571:I5634" si="262">ROW()-1</f>
        <v>5570</v>
      </c>
      <c r="J5571">
        <f t="shared" ref="J5571:J5634" si="263">IF( $I5571&gt;$G$4, NA(), IF($I5571&gt;$G$3, $I5571-$G$3, IF($I5571&gt;$G$2, $I5571-$G$2, $I5571 ) ) )</f>
        <v>845</v>
      </c>
      <c r="K5571">
        <f t="shared" si="261"/>
        <v>3</v>
      </c>
      <c r="L5571" t="b">
        <f>COUNTIF($N$2:N5571, N5571)=1</f>
        <v>1</v>
      </c>
      <c r="M5571" s="37">
        <f>IF( $Q5571, MAX($M$1:M5570)+1, 0)</f>
        <v>0</v>
      </c>
      <c r="N5571" t="str" cm="1">
        <f t="array" ref="N5571">INDEX($A$9:$F$1048576, $J5571, $K5571 )</f>
        <v>KH877</v>
      </c>
      <c r="O5571" t="str" cm="1">
        <f t="array" ref="O5571">INDEX($B$9:$F$1048576, $J5571, $K5571 )</f>
        <v>지아이비도안</v>
      </c>
      <c r="P5571" t="str" cm="1">
        <f t="array" ref="P5571">IF( $L5571, TRIM(_xll.IMDP("IR", $G$5&amp;$N5571, $G$6)), "" )</f>
        <v/>
      </c>
      <c r="Q5571" t="b" cm="1">
        <f t="array" ref="Q5571">IF(
    $U$1=1, AND($P5571&lt;&gt;"", $P5571&lt;&gt;"...", $P5571&lt;&gt;"입력오류"),
    IF(
        $U$18=1, AND($P5571&lt;&gt;"", $P5571&lt;&gt;"...", $P5571&lt;&gt;"입력오류", ISNUMBER(FIND(INDEX($T$2:$T$7,$U$1),$P5571))),
        IF(
            $U$17="기타", AND($P5571&lt;&gt;"", $P5571&lt;&gt;"...", $P5571&lt;&gt;"입력오류", NOT(ISNUMBER(FIND($T$21:$T$34,$P5571)))),
            AND($P5571&lt;&gt;"", $P5571&lt;&gt;"...", $P5571&lt;&gt;"입력오류", $T$19=$P5571)
        )
    )
)</f>
        <v>0</v>
      </c>
    </row>
    <row r="5572" spans="9:17">
      <c r="I5572">
        <f t="shared" si="262"/>
        <v>5571</v>
      </c>
      <c r="J5572">
        <f t="shared" si="263"/>
        <v>846</v>
      </c>
      <c r="K5572">
        <f t="shared" si="261"/>
        <v>3</v>
      </c>
      <c r="L5572" t="b">
        <f>COUNTIF($N$2:N5572, N5572)=1</f>
        <v>1</v>
      </c>
      <c r="M5572" s="37">
        <f>IF( $Q5572, MAX($M$1:M5571)+1, 0)</f>
        <v>0</v>
      </c>
      <c r="N5572" t="str" cm="1">
        <f t="array" ref="N5572">INDEX($A$9:$F$1048576, $J5572, $K5572 )</f>
        <v>KH879</v>
      </c>
      <c r="O5572" t="str" cm="1">
        <f t="array" ref="O5572">INDEX($B$9:$F$1048576, $J5572, $K5572 )</f>
        <v>디비씨제일차</v>
      </c>
      <c r="P5572" t="str" cm="1">
        <f t="array" ref="P5572">IF( $L5572, TRIM(_xll.IMDP("IR", $G$5&amp;$N5572, $G$6)), "" )</f>
        <v/>
      </c>
      <c r="Q5572" t="b" cm="1">
        <f t="array" ref="Q5572">IF(
    $U$1=1, AND($P5572&lt;&gt;"", $P5572&lt;&gt;"...", $P5572&lt;&gt;"입력오류"),
    IF(
        $U$18=1, AND($P5572&lt;&gt;"", $P5572&lt;&gt;"...", $P5572&lt;&gt;"입력오류", ISNUMBER(FIND(INDEX($T$2:$T$7,$U$1),$P5572))),
        IF(
            $U$17="기타", AND($P5572&lt;&gt;"", $P5572&lt;&gt;"...", $P5572&lt;&gt;"입력오류", NOT(ISNUMBER(FIND($T$21:$T$34,$P5572)))),
            AND($P5572&lt;&gt;"", $P5572&lt;&gt;"...", $P5572&lt;&gt;"입력오류", $T$19=$P5572)
        )
    )
)</f>
        <v>0</v>
      </c>
    </row>
    <row r="5573" spans="9:17">
      <c r="I5573">
        <f t="shared" si="262"/>
        <v>5572</v>
      </c>
      <c r="J5573">
        <f t="shared" si="263"/>
        <v>847</v>
      </c>
      <c r="K5573">
        <f t="shared" si="261"/>
        <v>3</v>
      </c>
      <c r="L5573" t="b">
        <f>COUNTIF($N$2:N5573, N5573)=1</f>
        <v>1</v>
      </c>
      <c r="M5573" s="37">
        <f>IF( $Q5573, MAX($M$1:M5572)+1, 0)</f>
        <v>0</v>
      </c>
      <c r="N5573" t="str" cm="1">
        <f t="array" ref="N5573">INDEX($A$9:$F$1048576, $J5573, $K5573 )</f>
        <v>KH881</v>
      </c>
      <c r="O5573" t="str" cm="1">
        <f t="array" ref="O5573">INDEX($B$9:$F$1048576, $J5573, $K5573 )</f>
        <v>지아이비유천</v>
      </c>
      <c r="P5573" t="str" cm="1">
        <f t="array" ref="P5573">IF( $L5573, TRIM(_xll.IMDP("IR", $G$5&amp;$N5573, $G$6)), "" )</f>
        <v/>
      </c>
      <c r="Q5573" t="b" cm="1">
        <f t="array" ref="Q5573">IF(
    $U$1=1, AND($P5573&lt;&gt;"", $P5573&lt;&gt;"...", $P5573&lt;&gt;"입력오류"),
    IF(
        $U$18=1, AND($P5573&lt;&gt;"", $P5573&lt;&gt;"...", $P5573&lt;&gt;"입력오류", ISNUMBER(FIND(INDEX($T$2:$T$7,$U$1),$P5573))),
        IF(
            $U$17="기타", AND($P5573&lt;&gt;"", $P5573&lt;&gt;"...", $P5573&lt;&gt;"입력오류", NOT(ISNUMBER(FIND($T$21:$T$34,$P5573)))),
            AND($P5573&lt;&gt;"", $P5573&lt;&gt;"...", $P5573&lt;&gt;"입력오류", $T$19=$P5573)
        )
    )
)</f>
        <v>0</v>
      </c>
    </row>
    <row r="5574" spans="9:17">
      <c r="I5574">
        <f t="shared" si="262"/>
        <v>5573</v>
      </c>
      <c r="J5574">
        <f t="shared" si="263"/>
        <v>848</v>
      </c>
      <c r="K5574">
        <f t="shared" si="261"/>
        <v>3</v>
      </c>
      <c r="L5574" t="b">
        <f>COUNTIF($N$2:N5574, N5574)=1</f>
        <v>1</v>
      </c>
      <c r="M5574" s="37">
        <f>IF( $Q5574, MAX($M$1:M5573)+1, 0)</f>
        <v>0</v>
      </c>
      <c r="N5574" t="str" cm="1">
        <f t="array" ref="N5574">INDEX($A$9:$F$1048576, $J5574, $K5574 )</f>
        <v>KH882</v>
      </c>
      <c r="O5574" t="str" cm="1">
        <f t="array" ref="O5574">INDEX($B$9:$F$1048576, $J5574, $K5574 )</f>
        <v>에프엔백암제이차</v>
      </c>
      <c r="P5574" t="str" cm="1">
        <f t="array" ref="P5574">IF( $L5574, TRIM(_xll.IMDP("IR", $G$5&amp;$N5574, $G$6)), "" )</f>
        <v/>
      </c>
      <c r="Q5574" t="b" cm="1">
        <f t="array" ref="Q5574">IF(
    $U$1=1, AND($P5574&lt;&gt;"", $P5574&lt;&gt;"...", $P5574&lt;&gt;"입력오류"),
    IF(
        $U$18=1, AND($P5574&lt;&gt;"", $P5574&lt;&gt;"...", $P5574&lt;&gt;"입력오류", ISNUMBER(FIND(INDEX($T$2:$T$7,$U$1),$P5574))),
        IF(
            $U$17="기타", AND($P5574&lt;&gt;"", $P5574&lt;&gt;"...", $P5574&lt;&gt;"입력오류", NOT(ISNUMBER(FIND($T$21:$T$34,$P5574)))),
            AND($P5574&lt;&gt;"", $P5574&lt;&gt;"...", $P5574&lt;&gt;"입력오류", $T$19=$P5574)
        )
    )
)</f>
        <v>0</v>
      </c>
    </row>
    <row r="5575" spans="9:17">
      <c r="I5575">
        <f t="shared" si="262"/>
        <v>5574</v>
      </c>
      <c r="J5575">
        <f t="shared" si="263"/>
        <v>849</v>
      </c>
      <c r="K5575">
        <f t="shared" si="261"/>
        <v>3</v>
      </c>
      <c r="L5575" t="b">
        <f>COUNTIF($N$2:N5575, N5575)=1</f>
        <v>1</v>
      </c>
      <c r="M5575" s="37">
        <f>IF( $Q5575, MAX($M$1:M5574)+1, 0)</f>
        <v>0</v>
      </c>
      <c r="N5575" t="str" cm="1">
        <f t="array" ref="N5575">INDEX($A$9:$F$1048576, $J5575, $K5575 )</f>
        <v>KH883</v>
      </c>
      <c r="O5575" t="str" cm="1">
        <f t="array" ref="O5575">INDEX($B$9:$F$1048576, $J5575, $K5575 )</f>
        <v>에스엠피구로</v>
      </c>
      <c r="P5575" t="str" cm="1">
        <f t="array" ref="P5575">IF( $L5575, TRIM(_xll.IMDP("IR", $G$5&amp;$N5575, $G$6)), "" )</f>
        <v/>
      </c>
      <c r="Q5575" t="b" cm="1">
        <f t="array" ref="Q5575">IF(
    $U$1=1, AND($P5575&lt;&gt;"", $P5575&lt;&gt;"...", $P5575&lt;&gt;"입력오류"),
    IF(
        $U$18=1, AND($P5575&lt;&gt;"", $P5575&lt;&gt;"...", $P5575&lt;&gt;"입력오류", ISNUMBER(FIND(INDEX($T$2:$T$7,$U$1),$P5575))),
        IF(
            $U$17="기타", AND($P5575&lt;&gt;"", $P5575&lt;&gt;"...", $P5575&lt;&gt;"입력오류", NOT(ISNUMBER(FIND($T$21:$T$34,$P5575)))),
            AND($P5575&lt;&gt;"", $P5575&lt;&gt;"...", $P5575&lt;&gt;"입력오류", $T$19=$P5575)
        )
    )
)</f>
        <v>0</v>
      </c>
    </row>
    <row r="5576" spans="9:17">
      <c r="I5576">
        <f t="shared" si="262"/>
        <v>5575</v>
      </c>
      <c r="J5576">
        <f t="shared" si="263"/>
        <v>850</v>
      </c>
      <c r="K5576">
        <f t="shared" si="261"/>
        <v>3</v>
      </c>
      <c r="L5576" t="b">
        <f>COUNTIF($N$2:N5576, N5576)=1</f>
        <v>1</v>
      </c>
      <c r="M5576" s="37">
        <f>IF( $Q5576, MAX($M$1:M5575)+1, 0)</f>
        <v>0</v>
      </c>
      <c r="N5576" t="str" cm="1">
        <f t="array" ref="N5576">INDEX($A$9:$F$1048576, $J5576, $K5576 )</f>
        <v>KH884</v>
      </c>
      <c r="O5576" t="str" cm="1">
        <f t="array" ref="O5576">INDEX($B$9:$F$1048576, $J5576, $K5576 )</f>
        <v>트루프렌드디벨롭제이차</v>
      </c>
      <c r="P5576" t="str" cm="1">
        <f t="array" ref="P5576">IF( $L5576, TRIM(_xll.IMDP("IR", $G$5&amp;$N5576, $G$6)), "" )</f>
        <v/>
      </c>
      <c r="Q5576" t="b" cm="1">
        <f t="array" ref="Q5576">IF(
    $U$1=1, AND($P5576&lt;&gt;"", $P5576&lt;&gt;"...", $P5576&lt;&gt;"입력오류"),
    IF(
        $U$18=1, AND($P5576&lt;&gt;"", $P5576&lt;&gt;"...", $P5576&lt;&gt;"입력오류", ISNUMBER(FIND(INDEX($T$2:$T$7,$U$1),$P5576))),
        IF(
            $U$17="기타", AND($P5576&lt;&gt;"", $P5576&lt;&gt;"...", $P5576&lt;&gt;"입력오류", NOT(ISNUMBER(FIND($T$21:$T$34,$P5576)))),
            AND($P5576&lt;&gt;"", $P5576&lt;&gt;"...", $P5576&lt;&gt;"입력오류", $T$19=$P5576)
        )
    )
)</f>
        <v>0</v>
      </c>
    </row>
    <row r="5577" spans="9:17">
      <c r="I5577">
        <f t="shared" si="262"/>
        <v>5576</v>
      </c>
      <c r="J5577">
        <f t="shared" si="263"/>
        <v>851</v>
      </c>
      <c r="K5577">
        <f t="shared" si="261"/>
        <v>3</v>
      </c>
      <c r="L5577" t="b">
        <f>COUNTIF($N$2:N5577, N5577)=1</f>
        <v>1</v>
      </c>
      <c r="M5577" s="37">
        <f>IF( $Q5577, MAX($M$1:M5576)+1, 0)</f>
        <v>0</v>
      </c>
      <c r="N5577" t="str" cm="1">
        <f t="array" ref="N5577">INDEX($A$9:$F$1048576, $J5577, $K5577 )</f>
        <v>KH886</v>
      </c>
      <c r="O5577" t="str" cm="1">
        <f t="array" ref="O5577">INDEX($B$9:$F$1048576, $J5577, $K5577 )</f>
        <v>비케이제이투</v>
      </c>
      <c r="P5577" t="str" cm="1">
        <f t="array" ref="P5577">IF( $L5577, TRIM(_xll.IMDP("IR", $G$5&amp;$N5577, $G$6)), "" )</f>
        <v/>
      </c>
      <c r="Q5577" t="b" cm="1">
        <f t="array" ref="Q5577">IF(
    $U$1=1, AND($P5577&lt;&gt;"", $P5577&lt;&gt;"...", $P5577&lt;&gt;"입력오류"),
    IF(
        $U$18=1, AND($P5577&lt;&gt;"", $P5577&lt;&gt;"...", $P5577&lt;&gt;"입력오류", ISNUMBER(FIND(INDEX($T$2:$T$7,$U$1),$P5577))),
        IF(
            $U$17="기타", AND($P5577&lt;&gt;"", $P5577&lt;&gt;"...", $P5577&lt;&gt;"입력오류", NOT(ISNUMBER(FIND($T$21:$T$34,$P5577)))),
            AND($P5577&lt;&gt;"", $P5577&lt;&gt;"...", $P5577&lt;&gt;"입력오류", $T$19=$P5577)
        )
    )
)</f>
        <v>0</v>
      </c>
    </row>
    <row r="5578" spans="9:17">
      <c r="I5578">
        <f t="shared" si="262"/>
        <v>5577</v>
      </c>
      <c r="J5578">
        <f t="shared" si="263"/>
        <v>852</v>
      </c>
      <c r="K5578">
        <f t="shared" si="261"/>
        <v>3</v>
      </c>
      <c r="L5578" t="b">
        <f>COUNTIF($N$2:N5578, N5578)=1</f>
        <v>1</v>
      </c>
      <c r="M5578" s="37">
        <f>IF( $Q5578, MAX($M$1:M5577)+1, 0)</f>
        <v>0</v>
      </c>
      <c r="N5578" t="str" cm="1">
        <f t="array" ref="N5578">INDEX($A$9:$F$1048576, $J5578, $K5578 )</f>
        <v>KH887</v>
      </c>
      <c r="O5578" t="str" cm="1">
        <f t="array" ref="O5578">INDEX($B$9:$F$1048576, $J5578, $K5578 )</f>
        <v>에스엘티뉴욕제일차</v>
      </c>
      <c r="P5578" t="str" cm="1">
        <f t="array" ref="P5578">IF( $L5578, TRIM(_xll.IMDP("IR", $G$5&amp;$N5578, $G$6)), "" )</f>
        <v/>
      </c>
      <c r="Q5578" t="b" cm="1">
        <f t="array" ref="Q5578">IF(
    $U$1=1, AND($P5578&lt;&gt;"", $P5578&lt;&gt;"...", $P5578&lt;&gt;"입력오류"),
    IF(
        $U$18=1, AND($P5578&lt;&gt;"", $P5578&lt;&gt;"...", $P5578&lt;&gt;"입력오류", ISNUMBER(FIND(INDEX($T$2:$T$7,$U$1),$P5578))),
        IF(
            $U$17="기타", AND($P5578&lt;&gt;"", $P5578&lt;&gt;"...", $P5578&lt;&gt;"입력오류", NOT(ISNUMBER(FIND($T$21:$T$34,$P5578)))),
            AND($P5578&lt;&gt;"", $P5578&lt;&gt;"...", $P5578&lt;&gt;"입력오류", $T$19=$P5578)
        )
    )
)</f>
        <v>0</v>
      </c>
    </row>
    <row r="5579" spans="9:17">
      <c r="I5579">
        <f t="shared" si="262"/>
        <v>5578</v>
      </c>
      <c r="J5579">
        <f t="shared" si="263"/>
        <v>853</v>
      </c>
      <c r="K5579">
        <f t="shared" si="261"/>
        <v>3</v>
      </c>
      <c r="L5579" t="b">
        <f>COUNTIF($N$2:N5579, N5579)=1</f>
        <v>1</v>
      </c>
      <c r="M5579" s="37">
        <f>IF( $Q5579, MAX($M$1:M5578)+1, 0)</f>
        <v>0</v>
      </c>
      <c r="N5579" t="str" cm="1">
        <f t="array" ref="N5579">INDEX($A$9:$F$1048576, $J5579, $K5579 )</f>
        <v>KH891</v>
      </c>
      <c r="O5579" t="str" cm="1">
        <f t="array" ref="O5579">INDEX($B$9:$F$1048576, $J5579, $K5579 )</f>
        <v>오션러브제일차</v>
      </c>
      <c r="P5579" t="str" cm="1">
        <f t="array" ref="P5579">IF( $L5579, TRIM(_xll.IMDP("IR", $G$5&amp;$N5579, $G$6)), "" )</f>
        <v/>
      </c>
      <c r="Q5579" t="b" cm="1">
        <f t="array" ref="Q5579">IF(
    $U$1=1, AND($P5579&lt;&gt;"", $P5579&lt;&gt;"...", $P5579&lt;&gt;"입력오류"),
    IF(
        $U$18=1, AND($P5579&lt;&gt;"", $P5579&lt;&gt;"...", $P5579&lt;&gt;"입력오류", ISNUMBER(FIND(INDEX($T$2:$T$7,$U$1),$P5579))),
        IF(
            $U$17="기타", AND($P5579&lt;&gt;"", $P5579&lt;&gt;"...", $P5579&lt;&gt;"입력오류", NOT(ISNUMBER(FIND($T$21:$T$34,$P5579)))),
            AND($P5579&lt;&gt;"", $P5579&lt;&gt;"...", $P5579&lt;&gt;"입력오류", $T$19=$P5579)
        )
    )
)</f>
        <v>0</v>
      </c>
    </row>
    <row r="5580" spans="9:17">
      <c r="I5580">
        <f t="shared" si="262"/>
        <v>5579</v>
      </c>
      <c r="J5580">
        <f t="shared" si="263"/>
        <v>854</v>
      </c>
      <c r="K5580">
        <f t="shared" si="261"/>
        <v>3</v>
      </c>
      <c r="L5580" t="b">
        <f>COUNTIF($N$2:N5580, N5580)=1</f>
        <v>1</v>
      </c>
      <c r="M5580" s="37">
        <f>IF( $Q5580, MAX($M$1:M5579)+1, 0)</f>
        <v>0</v>
      </c>
      <c r="N5580" t="str" cm="1">
        <f t="array" ref="N5580">INDEX($A$9:$F$1048576, $J5580, $K5580 )</f>
        <v>KH892</v>
      </c>
      <c r="O5580" t="str" cm="1">
        <f t="array" ref="O5580">INDEX($B$9:$F$1048576, $J5580, $K5580 )</f>
        <v>트루에이치제육차</v>
      </c>
      <c r="P5580" t="str" cm="1">
        <f t="array" ref="P5580">IF( $L5580, TRIM(_xll.IMDP("IR", $G$5&amp;$N5580, $G$6)), "" )</f>
        <v/>
      </c>
      <c r="Q5580" t="b" cm="1">
        <f t="array" ref="Q5580">IF(
    $U$1=1, AND($P5580&lt;&gt;"", $P5580&lt;&gt;"...", $P5580&lt;&gt;"입력오류"),
    IF(
        $U$18=1, AND($P5580&lt;&gt;"", $P5580&lt;&gt;"...", $P5580&lt;&gt;"입력오류", ISNUMBER(FIND(INDEX($T$2:$T$7,$U$1),$P5580))),
        IF(
            $U$17="기타", AND($P5580&lt;&gt;"", $P5580&lt;&gt;"...", $P5580&lt;&gt;"입력오류", NOT(ISNUMBER(FIND($T$21:$T$34,$P5580)))),
            AND($P5580&lt;&gt;"", $P5580&lt;&gt;"...", $P5580&lt;&gt;"입력오류", $T$19=$P5580)
        )
    )
)</f>
        <v>0</v>
      </c>
    </row>
    <row r="5581" spans="9:17">
      <c r="I5581">
        <f t="shared" si="262"/>
        <v>5580</v>
      </c>
      <c r="J5581">
        <f t="shared" si="263"/>
        <v>855</v>
      </c>
      <c r="K5581">
        <f t="shared" si="261"/>
        <v>3</v>
      </c>
      <c r="L5581" t="b">
        <f>COUNTIF($N$2:N5581, N5581)=1</f>
        <v>1</v>
      </c>
      <c r="M5581" s="37">
        <f>IF( $Q5581, MAX($M$1:M5580)+1, 0)</f>
        <v>0</v>
      </c>
      <c r="N5581" t="str" cm="1">
        <f t="array" ref="N5581">INDEX($A$9:$F$1048576, $J5581, $K5581 )</f>
        <v>KH893</v>
      </c>
      <c r="O5581" t="str" cm="1">
        <f t="array" ref="O5581">INDEX($B$9:$F$1048576, $J5581, $K5581 )</f>
        <v>굿리졸트</v>
      </c>
      <c r="P5581" t="str" cm="1">
        <f t="array" ref="P5581">IF( $L5581, TRIM(_xll.IMDP("IR", $G$5&amp;$N5581, $G$6)), "" )</f>
        <v/>
      </c>
      <c r="Q5581" t="b" cm="1">
        <f t="array" ref="Q5581">IF(
    $U$1=1, AND($P5581&lt;&gt;"", $P5581&lt;&gt;"...", $P5581&lt;&gt;"입력오류"),
    IF(
        $U$18=1, AND($P5581&lt;&gt;"", $P5581&lt;&gt;"...", $P5581&lt;&gt;"입력오류", ISNUMBER(FIND(INDEX($T$2:$T$7,$U$1),$P5581))),
        IF(
            $U$17="기타", AND($P5581&lt;&gt;"", $P5581&lt;&gt;"...", $P5581&lt;&gt;"입력오류", NOT(ISNUMBER(FIND($T$21:$T$34,$P5581)))),
            AND($P5581&lt;&gt;"", $P5581&lt;&gt;"...", $P5581&lt;&gt;"입력오류", $T$19=$P5581)
        )
    )
)</f>
        <v>0</v>
      </c>
    </row>
    <row r="5582" spans="9:17">
      <c r="I5582">
        <f t="shared" si="262"/>
        <v>5581</v>
      </c>
      <c r="J5582">
        <f t="shared" si="263"/>
        <v>856</v>
      </c>
      <c r="K5582">
        <f t="shared" si="261"/>
        <v>3</v>
      </c>
      <c r="L5582" t="b">
        <f>COUNTIF($N$2:N5582, N5582)=1</f>
        <v>1</v>
      </c>
      <c r="M5582" s="37">
        <f>IF( $Q5582, MAX($M$1:M5581)+1, 0)</f>
        <v>0</v>
      </c>
      <c r="N5582" t="str" cm="1">
        <f t="array" ref="N5582">INDEX($A$9:$F$1048576, $J5582, $K5582 )</f>
        <v>KH896</v>
      </c>
      <c r="O5582" t="str" cm="1">
        <f t="array" ref="O5582">INDEX($B$9:$F$1048576, $J5582, $K5582 )</f>
        <v>이터널청주제삼차</v>
      </c>
      <c r="P5582" t="str" cm="1">
        <f t="array" ref="P5582">IF( $L5582, TRIM(_xll.IMDP("IR", $G$5&amp;$N5582, $G$6)), "" )</f>
        <v/>
      </c>
      <c r="Q5582" t="b" cm="1">
        <f t="array" ref="Q5582">IF(
    $U$1=1, AND($P5582&lt;&gt;"", $P5582&lt;&gt;"...", $P5582&lt;&gt;"입력오류"),
    IF(
        $U$18=1, AND($P5582&lt;&gt;"", $P5582&lt;&gt;"...", $P5582&lt;&gt;"입력오류", ISNUMBER(FIND(INDEX($T$2:$T$7,$U$1),$P5582))),
        IF(
            $U$17="기타", AND($P5582&lt;&gt;"", $P5582&lt;&gt;"...", $P5582&lt;&gt;"입력오류", NOT(ISNUMBER(FIND($T$21:$T$34,$P5582)))),
            AND($P5582&lt;&gt;"", $P5582&lt;&gt;"...", $P5582&lt;&gt;"입력오류", $T$19=$P5582)
        )
    )
)</f>
        <v>0</v>
      </c>
    </row>
    <row r="5583" spans="9:17">
      <c r="I5583">
        <f t="shared" si="262"/>
        <v>5582</v>
      </c>
      <c r="J5583">
        <f t="shared" si="263"/>
        <v>857</v>
      </c>
      <c r="K5583">
        <f t="shared" si="261"/>
        <v>3</v>
      </c>
      <c r="L5583" t="b">
        <f>COUNTIF($N$2:N5583, N5583)=1</f>
        <v>1</v>
      </c>
      <c r="M5583" s="37">
        <f>IF( $Q5583, MAX($M$1:M5582)+1, 0)</f>
        <v>0</v>
      </c>
      <c r="N5583" t="str" cm="1">
        <f t="array" ref="N5583">INDEX($A$9:$F$1048576, $J5583, $K5583 )</f>
        <v>KH899</v>
      </c>
      <c r="O5583" t="str" cm="1">
        <f t="array" ref="O5583">INDEX($B$9:$F$1048576, $J5583, $K5583 )</f>
        <v>엔에이치신라제일차</v>
      </c>
      <c r="P5583" t="str" cm="1">
        <f t="array" ref="P5583">IF( $L5583, TRIM(_xll.IMDP("IR", $G$5&amp;$N5583, $G$6)), "" )</f>
        <v/>
      </c>
      <c r="Q5583" t="b" cm="1">
        <f t="array" ref="Q5583">IF(
    $U$1=1, AND($P5583&lt;&gt;"", $P5583&lt;&gt;"...", $P5583&lt;&gt;"입력오류"),
    IF(
        $U$18=1, AND($P5583&lt;&gt;"", $P5583&lt;&gt;"...", $P5583&lt;&gt;"입력오류", ISNUMBER(FIND(INDEX($T$2:$T$7,$U$1),$P5583))),
        IF(
            $U$17="기타", AND($P5583&lt;&gt;"", $P5583&lt;&gt;"...", $P5583&lt;&gt;"입력오류", NOT(ISNUMBER(FIND($T$21:$T$34,$P5583)))),
            AND($P5583&lt;&gt;"", $P5583&lt;&gt;"...", $P5583&lt;&gt;"입력오류", $T$19=$P5583)
        )
    )
)</f>
        <v>0</v>
      </c>
    </row>
    <row r="5584" spans="9:17">
      <c r="I5584">
        <f t="shared" si="262"/>
        <v>5583</v>
      </c>
      <c r="J5584">
        <f t="shared" si="263"/>
        <v>858</v>
      </c>
      <c r="K5584">
        <f t="shared" si="261"/>
        <v>3</v>
      </c>
      <c r="L5584" t="b">
        <f>COUNTIF($N$2:N5584, N5584)=1</f>
        <v>1</v>
      </c>
      <c r="M5584" s="37">
        <f>IF( $Q5584, MAX($M$1:M5583)+1, 0)</f>
        <v>0</v>
      </c>
      <c r="N5584" t="str" cm="1">
        <f t="array" ref="N5584">INDEX($A$9:$F$1048576, $J5584, $K5584 )</f>
        <v>KH903</v>
      </c>
      <c r="O5584" t="str" cm="1">
        <f t="array" ref="O5584">INDEX($B$9:$F$1048576, $J5584, $K5584 )</f>
        <v>알피지금제일차</v>
      </c>
      <c r="P5584" t="str" cm="1">
        <f t="array" ref="P5584">IF( $L5584, TRIM(_xll.IMDP("IR", $G$5&amp;$N5584, $G$6)), "" )</f>
        <v/>
      </c>
      <c r="Q5584" t="b" cm="1">
        <f t="array" ref="Q5584">IF(
    $U$1=1, AND($P5584&lt;&gt;"", $P5584&lt;&gt;"...", $P5584&lt;&gt;"입력오류"),
    IF(
        $U$18=1, AND($P5584&lt;&gt;"", $P5584&lt;&gt;"...", $P5584&lt;&gt;"입력오류", ISNUMBER(FIND(INDEX($T$2:$T$7,$U$1),$P5584))),
        IF(
            $U$17="기타", AND($P5584&lt;&gt;"", $P5584&lt;&gt;"...", $P5584&lt;&gt;"입력오류", NOT(ISNUMBER(FIND($T$21:$T$34,$P5584)))),
            AND($P5584&lt;&gt;"", $P5584&lt;&gt;"...", $P5584&lt;&gt;"입력오류", $T$19=$P5584)
        )
    )
)</f>
        <v>0</v>
      </c>
    </row>
    <row r="5585" spans="9:17">
      <c r="I5585">
        <f t="shared" si="262"/>
        <v>5584</v>
      </c>
      <c r="J5585">
        <f t="shared" si="263"/>
        <v>859</v>
      </c>
      <c r="K5585">
        <f t="shared" si="261"/>
        <v>3</v>
      </c>
      <c r="L5585" t="b">
        <f>COUNTIF($N$2:N5585, N5585)=1</f>
        <v>1</v>
      </c>
      <c r="M5585" s="37">
        <f>IF( $Q5585, MAX($M$1:M5584)+1, 0)</f>
        <v>0</v>
      </c>
      <c r="N5585" t="str" cm="1">
        <f t="array" ref="N5585">INDEX($A$9:$F$1048576, $J5585, $K5585 )</f>
        <v>KH904</v>
      </c>
      <c r="O5585" t="str" cm="1">
        <f t="array" ref="O5585">INDEX($B$9:$F$1048576, $J5585, $K5585 )</f>
        <v>지아이비용문</v>
      </c>
      <c r="P5585" t="str" cm="1">
        <f t="array" ref="P5585">IF( $L5585, TRIM(_xll.IMDP("IR", $G$5&amp;$N5585, $G$6)), "" )</f>
        <v/>
      </c>
      <c r="Q5585" t="b" cm="1">
        <f t="array" ref="Q5585">IF(
    $U$1=1, AND($P5585&lt;&gt;"", $P5585&lt;&gt;"...", $P5585&lt;&gt;"입력오류"),
    IF(
        $U$18=1, AND($P5585&lt;&gt;"", $P5585&lt;&gt;"...", $P5585&lt;&gt;"입력오류", ISNUMBER(FIND(INDEX($T$2:$T$7,$U$1),$P5585))),
        IF(
            $U$17="기타", AND($P5585&lt;&gt;"", $P5585&lt;&gt;"...", $P5585&lt;&gt;"입력오류", NOT(ISNUMBER(FIND($T$21:$T$34,$P5585)))),
            AND($P5585&lt;&gt;"", $P5585&lt;&gt;"...", $P5585&lt;&gt;"입력오류", $T$19=$P5585)
        )
    )
)</f>
        <v>0</v>
      </c>
    </row>
    <row r="5586" spans="9:17">
      <c r="I5586">
        <f t="shared" si="262"/>
        <v>5585</v>
      </c>
      <c r="J5586">
        <f t="shared" si="263"/>
        <v>860</v>
      </c>
      <c r="K5586">
        <f t="shared" si="261"/>
        <v>3</v>
      </c>
      <c r="L5586" t="b">
        <f>COUNTIF($N$2:N5586, N5586)=1</f>
        <v>1</v>
      </c>
      <c r="M5586" s="37">
        <f>IF( $Q5586, MAX($M$1:M5585)+1, 0)</f>
        <v>0</v>
      </c>
      <c r="N5586" t="str" cm="1">
        <f t="array" ref="N5586">INDEX($A$9:$F$1048576, $J5586, $K5586 )</f>
        <v>KH906</v>
      </c>
      <c r="O5586" t="str" cm="1">
        <f t="array" ref="O5586">INDEX($B$9:$F$1048576, $J5586, $K5586 )</f>
        <v>투란도트제일차</v>
      </c>
      <c r="P5586" t="str" cm="1">
        <f t="array" ref="P5586">IF( $L5586, TRIM(_xll.IMDP("IR", $G$5&amp;$N5586, $G$6)), "" )</f>
        <v/>
      </c>
      <c r="Q5586" t="b" cm="1">
        <f t="array" ref="Q5586">IF(
    $U$1=1, AND($P5586&lt;&gt;"", $P5586&lt;&gt;"...", $P5586&lt;&gt;"입력오류"),
    IF(
        $U$18=1, AND($P5586&lt;&gt;"", $P5586&lt;&gt;"...", $P5586&lt;&gt;"입력오류", ISNUMBER(FIND(INDEX($T$2:$T$7,$U$1),$P5586))),
        IF(
            $U$17="기타", AND($P5586&lt;&gt;"", $P5586&lt;&gt;"...", $P5586&lt;&gt;"입력오류", NOT(ISNUMBER(FIND($T$21:$T$34,$P5586)))),
            AND($P5586&lt;&gt;"", $P5586&lt;&gt;"...", $P5586&lt;&gt;"입력오류", $T$19=$P5586)
        )
    )
)</f>
        <v>0</v>
      </c>
    </row>
    <row r="5587" spans="9:17">
      <c r="I5587">
        <f t="shared" si="262"/>
        <v>5586</v>
      </c>
      <c r="J5587">
        <f t="shared" si="263"/>
        <v>861</v>
      </c>
      <c r="K5587">
        <f t="shared" si="261"/>
        <v>3</v>
      </c>
      <c r="L5587" t="b">
        <f>COUNTIF($N$2:N5587, N5587)=1</f>
        <v>1</v>
      </c>
      <c r="M5587" s="37">
        <f>IF( $Q5587, MAX($M$1:M5586)+1, 0)</f>
        <v>0</v>
      </c>
      <c r="N5587" t="str" cm="1">
        <f t="array" ref="N5587">INDEX($A$9:$F$1048576, $J5587, $K5587 )</f>
        <v>KH908</v>
      </c>
      <c r="O5587" t="str" cm="1">
        <f t="array" ref="O5587">INDEX($B$9:$F$1048576, $J5587, $K5587 )</f>
        <v>시그니처제이차</v>
      </c>
      <c r="P5587" t="str" cm="1">
        <f t="array" ref="P5587">IF( $L5587, TRIM(_xll.IMDP("IR", $G$5&amp;$N5587, $G$6)), "" )</f>
        <v/>
      </c>
      <c r="Q5587" t="b" cm="1">
        <f t="array" ref="Q5587">IF(
    $U$1=1, AND($P5587&lt;&gt;"", $P5587&lt;&gt;"...", $P5587&lt;&gt;"입력오류"),
    IF(
        $U$18=1, AND($P5587&lt;&gt;"", $P5587&lt;&gt;"...", $P5587&lt;&gt;"입력오류", ISNUMBER(FIND(INDEX($T$2:$T$7,$U$1),$P5587))),
        IF(
            $U$17="기타", AND($P5587&lt;&gt;"", $P5587&lt;&gt;"...", $P5587&lt;&gt;"입력오류", NOT(ISNUMBER(FIND($T$21:$T$34,$P5587)))),
            AND($P5587&lt;&gt;"", $P5587&lt;&gt;"...", $P5587&lt;&gt;"입력오류", $T$19=$P5587)
        )
    )
)</f>
        <v>0</v>
      </c>
    </row>
    <row r="5588" spans="9:17">
      <c r="I5588">
        <f t="shared" si="262"/>
        <v>5587</v>
      </c>
      <c r="J5588">
        <f t="shared" si="263"/>
        <v>862</v>
      </c>
      <c r="K5588">
        <f t="shared" si="261"/>
        <v>3</v>
      </c>
      <c r="L5588" t="b">
        <f>COUNTIF($N$2:N5588, N5588)=1</f>
        <v>1</v>
      </c>
      <c r="M5588" s="37">
        <f>IF( $Q5588, MAX($M$1:M5587)+1, 0)</f>
        <v>0</v>
      </c>
      <c r="N5588" t="str" cm="1">
        <f t="array" ref="N5588">INDEX($A$9:$F$1048576, $J5588, $K5588 )</f>
        <v>KH909</v>
      </c>
      <c r="O5588" t="str" cm="1">
        <f t="array" ref="O5588">INDEX($B$9:$F$1048576, $J5588, $K5588 )</f>
        <v>엠에스밀레니엄제삼차</v>
      </c>
      <c r="P5588" t="str" cm="1">
        <f t="array" ref="P5588">IF( $L5588, TRIM(_xll.IMDP("IR", $G$5&amp;$N5588, $G$6)), "" )</f>
        <v/>
      </c>
      <c r="Q5588" t="b" cm="1">
        <f t="array" ref="Q5588">IF(
    $U$1=1, AND($P5588&lt;&gt;"", $P5588&lt;&gt;"...", $P5588&lt;&gt;"입력오류"),
    IF(
        $U$18=1, AND($P5588&lt;&gt;"", $P5588&lt;&gt;"...", $P5588&lt;&gt;"입력오류", ISNUMBER(FIND(INDEX($T$2:$T$7,$U$1),$P5588))),
        IF(
            $U$17="기타", AND($P5588&lt;&gt;"", $P5588&lt;&gt;"...", $P5588&lt;&gt;"입력오류", NOT(ISNUMBER(FIND($T$21:$T$34,$P5588)))),
            AND($P5588&lt;&gt;"", $P5588&lt;&gt;"...", $P5588&lt;&gt;"입력오류", $T$19=$P5588)
        )
    )
)</f>
        <v>0</v>
      </c>
    </row>
    <row r="5589" spans="9:17">
      <c r="I5589">
        <f t="shared" si="262"/>
        <v>5588</v>
      </c>
      <c r="J5589">
        <f t="shared" si="263"/>
        <v>863</v>
      </c>
      <c r="K5589">
        <f t="shared" si="261"/>
        <v>3</v>
      </c>
      <c r="L5589" t="b">
        <f>COUNTIF($N$2:N5589, N5589)=1</f>
        <v>1</v>
      </c>
      <c r="M5589" s="37">
        <f>IF( $Q5589, MAX($M$1:M5588)+1, 0)</f>
        <v>0</v>
      </c>
      <c r="N5589" t="str" cm="1">
        <f t="array" ref="N5589">INDEX($A$9:$F$1048576, $J5589, $K5589 )</f>
        <v>KH910</v>
      </c>
      <c r="O5589" t="str" cm="1">
        <f t="array" ref="O5589">INDEX($B$9:$F$1048576, $J5589, $K5589 )</f>
        <v>우리에이치오제일차</v>
      </c>
      <c r="P5589" t="str" cm="1">
        <f t="array" ref="P5589">IF( $L5589, TRIM(_xll.IMDP("IR", $G$5&amp;$N5589, $G$6)), "" )</f>
        <v/>
      </c>
      <c r="Q5589" t="b" cm="1">
        <f t="array" ref="Q5589">IF(
    $U$1=1, AND($P5589&lt;&gt;"", $P5589&lt;&gt;"...", $P5589&lt;&gt;"입력오류"),
    IF(
        $U$18=1, AND($P5589&lt;&gt;"", $P5589&lt;&gt;"...", $P5589&lt;&gt;"입력오류", ISNUMBER(FIND(INDEX($T$2:$T$7,$U$1),$P5589))),
        IF(
            $U$17="기타", AND($P5589&lt;&gt;"", $P5589&lt;&gt;"...", $P5589&lt;&gt;"입력오류", NOT(ISNUMBER(FIND($T$21:$T$34,$P5589)))),
            AND($P5589&lt;&gt;"", $P5589&lt;&gt;"...", $P5589&lt;&gt;"입력오류", $T$19=$P5589)
        )
    )
)</f>
        <v>0</v>
      </c>
    </row>
    <row r="5590" spans="9:17">
      <c r="I5590">
        <f t="shared" si="262"/>
        <v>5589</v>
      </c>
      <c r="J5590">
        <f t="shared" si="263"/>
        <v>864</v>
      </c>
      <c r="K5590">
        <f t="shared" si="261"/>
        <v>3</v>
      </c>
      <c r="L5590" t="b">
        <f>COUNTIF($N$2:N5590, N5590)=1</f>
        <v>1</v>
      </c>
      <c r="M5590" s="37">
        <f>IF( $Q5590, MAX($M$1:M5589)+1, 0)</f>
        <v>0</v>
      </c>
      <c r="N5590" t="str" cm="1">
        <f t="array" ref="N5590">INDEX($A$9:$F$1048576, $J5590, $K5590 )</f>
        <v>KH912</v>
      </c>
      <c r="O5590" t="str" cm="1">
        <f t="array" ref="O5590">INDEX($B$9:$F$1048576, $J5590, $K5590 )</f>
        <v>하나스타로드제일차</v>
      </c>
      <c r="P5590" t="str" cm="1">
        <f t="array" ref="P5590">IF( $L5590, TRIM(_xll.IMDP("IR", $G$5&amp;$N5590, $G$6)), "" )</f>
        <v/>
      </c>
      <c r="Q5590" t="b" cm="1">
        <f t="array" ref="Q5590">IF(
    $U$1=1, AND($P5590&lt;&gt;"", $P5590&lt;&gt;"...", $P5590&lt;&gt;"입력오류"),
    IF(
        $U$18=1, AND($P5590&lt;&gt;"", $P5590&lt;&gt;"...", $P5590&lt;&gt;"입력오류", ISNUMBER(FIND(INDEX($T$2:$T$7,$U$1),$P5590))),
        IF(
            $U$17="기타", AND($P5590&lt;&gt;"", $P5590&lt;&gt;"...", $P5590&lt;&gt;"입력오류", NOT(ISNUMBER(FIND($T$21:$T$34,$P5590)))),
            AND($P5590&lt;&gt;"", $P5590&lt;&gt;"...", $P5590&lt;&gt;"입력오류", $T$19=$P5590)
        )
    )
)</f>
        <v>0</v>
      </c>
    </row>
    <row r="5591" spans="9:17">
      <c r="I5591">
        <f t="shared" si="262"/>
        <v>5590</v>
      </c>
      <c r="J5591">
        <f t="shared" si="263"/>
        <v>865</v>
      </c>
      <c r="K5591">
        <f t="shared" si="261"/>
        <v>3</v>
      </c>
      <c r="L5591" t="b">
        <f>COUNTIF($N$2:N5591, N5591)=1</f>
        <v>1</v>
      </c>
      <c r="M5591" s="37">
        <f>IF( $Q5591, MAX($M$1:M5590)+1, 0)</f>
        <v>0</v>
      </c>
      <c r="N5591" t="str" cm="1">
        <f t="array" ref="N5591">INDEX($A$9:$F$1048576, $J5591, $K5591 )</f>
        <v>KH914</v>
      </c>
      <c r="O5591" t="str" cm="1">
        <f t="array" ref="O5591">INDEX($B$9:$F$1048576, $J5591, $K5591 )</f>
        <v>에스엠원미음제일차</v>
      </c>
      <c r="P5591" t="str" cm="1">
        <f t="array" ref="P5591">IF( $L5591, TRIM(_xll.IMDP("IR", $G$5&amp;$N5591, $G$6)), "" )</f>
        <v/>
      </c>
      <c r="Q5591" t="b" cm="1">
        <f t="array" ref="Q5591">IF(
    $U$1=1, AND($P5591&lt;&gt;"", $P5591&lt;&gt;"...", $P5591&lt;&gt;"입력오류"),
    IF(
        $U$18=1, AND($P5591&lt;&gt;"", $P5591&lt;&gt;"...", $P5591&lt;&gt;"입력오류", ISNUMBER(FIND(INDEX($T$2:$T$7,$U$1),$P5591))),
        IF(
            $U$17="기타", AND($P5591&lt;&gt;"", $P5591&lt;&gt;"...", $P5591&lt;&gt;"입력오류", NOT(ISNUMBER(FIND($T$21:$T$34,$P5591)))),
            AND($P5591&lt;&gt;"", $P5591&lt;&gt;"...", $P5591&lt;&gt;"입력오류", $T$19=$P5591)
        )
    )
)</f>
        <v>0</v>
      </c>
    </row>
    <row r="5592" spans="9:17">
      <c r="I5592">
        <f t="shared" si="262"/>
        <v>5591</v>
      </c>
      <c r="J5592">
        <f t="shared" si="263"/>
        <v>866</v>
      </c>
      <c r="K5592">
        <f t="shared" si="261"/>
        <v>3</v>
      </c>
      <c r="L5592" t="b">
        <f>COUNTIF($N$2:N5592, N5592)=1</f>
        <v>1</v>
      </c>
      <c r="M5592" s="37">
        <f>IF( $Q5592, MAX($M$1:M5591)+1, 0)</f>
        <v>0</v>
      </c>
      <c r="N5592" t="str" cm="1">
        <f t="array" ref="N5592">INDEX($A$9:$F$1048576, $J5592, $K5592 )</f>
        <v>KH915</v>
      </c>
      <c r="O5592" t="str" cm="1">
        <f t="array" ref="O5592">INDEX($B$9:$F$1048576, $J5592, $K5592 )</f>
        <v>비아이에스제일차</v>
      </c>
      <c r="P5592" t="str" cm="1">
        <f t="array" ref="P5592">IF( $L5592, TRIM(_xll.IMDP("IR", $G$5&amp;$N5592, $G$6)), "" )</f>
        <v/>
      </c>
      <c r="Q5592" t="b" cm="1">
        <f t="array" ref="Q5592">IF(
    $U$1=1, AND($P5592&lt;&gt;"", $P5592&lt;&gt;"...", $P5592&lt;&gt;"입력오류"),
    IF(
        $U$18=1, AND($P5592&lt;&gt;"", $P5592&lt;&gt;"...", $P5592&lt;&gt;"입력오류", ISNUMBER(FIND(INDEX($T$2:$T$7,$U$1),$P5592))),
        IF(
            $U$17="기타", AND($P5592&lt;&gt;"", $P5592&lt;&gt;"...", $P5592&lt;&gt;"입력오류", NOT(ISNUMBER(FIND($T$21:$T$34,$P5592)))),
            AND($P5592&lt;&gt;"", $P5592&lt;&gt;"...", $P5592&lt;&gt;"입력오류", $T$19=$P5592)
        )
    )
)</f>
        <v>0</v>
      </c>
    </row>
    <row r="5593" spans="9:17">
      <c r="I5593">
        <f t="shared" si="262"/>
        <v>5592</v>
      </c>
      <c r="J5593">
        <f t="shared" si="263"/>
        <v>867</v>
      </c>
      <c r="K5593">
        <f t="shared" si="261"/>
        <v>3</v>
      </c>
      <c r="L5593" t="b">
        <f>COUNTIF($N$2:N5593, N5593)=1</f>
        <v>1</v>
      </c>
      <c r="M5593" s="37">
        <f>IF( $Q5593, MAX($M$1:M5592)+1, 0)</f>
        <v>0</v>
      </c>
      <c r="N5593" t="str" cm="1">
        <f t="array" ref="N5593">INDEX($A$9:$F$1048576, $J5593, $K5593 )</f>
        <v>KH916</v>
      </c>
      <c r="O5593" t="str" cm="1">
        <f t="array" ref="O5593">INDEX($B$9:$F$1048576, $J5593, $K5593 )</f>
        <v>에이디원제칠차</v>
      </c>
      <c r="P5593" t="str" cm="1">
        <f t="array" ref="P5593">IF( $L5593, TRIM(_xll.IMDP("IR", $G$5&amp;$N5593, $G$6)), "" )</f>
        <v/>
      </c>
      <c r="Q5593" t="b" cm="1">
        <f t="array" ref="Q5593">IF(
    $U$1=1, AND($P5593&lt;&gt;"", $P5593&lt;&gt;"...", $P5593&lt;&gt;"입력오류"),
    IF(
        $U$18=1, AND($P5593&lt;&gt;"", $P5593&lt;&gt;"...", $P5593&lt;&gt;"입력오류", ISNUMBER(FIND(INDEX($T$2:$T$7,$U$1),$P5593))),
        IF(
            $U$17="기타", AND($P5593&lt;&gt;"", $P5593&lt;&gt;"...", $P5593&lt;&gt;"입력오류", NOT(ISNUMBER(FIND($T$21:$T$34,$P5593)))),
            AND($P5593&lt;&gt;"", $P5593&lt;&gt;"...", $P5593&lt;&gt;"입력오류", $T$19=$P5593)
        )
    )
)</f>
        <v>0</v>
      </c>
    </row>
    <row r="5594" spans="9:17">
      <c r="I5594">
        <f t="shared" si="262"/>
        <v>5593</v>
      </c>
      <c r="J5594">
        <f t="shared" si="263"/>
        <v>868</v>
      </c>
      <c r="K5594">
        <f t="shared" si="261"/>
        <v>3</v>
      </c>
      <c r="L5594" t="b">
        <f>COUNTIF($N$2:N5594, N5594)=1</f>
        <v>1</v>
      </c>
      <c r="M5594" s="37">
        <f>IF( $Q5594, MAX($M$1:M5593)+1, 0)</f>
        <v>0</v>
      </c>
      <c r="N5594" t="str" cm="1">
        <f t="array" ref="N5594">INDEX($A$9:$F$1048576, $J5594, $K5594 )</f>
        <v>KH922</v>
      </c>
      <c r="O5594" t="str" cm="1">
        <f t="array" ref="O5594">INDEX($B$9:$F$1048576, $J5594, $K5594 )</f>
        <v>윈팩제일차</v>
      </c>
      <c r="P5594" t="str" cm="1">
        <f t="array" ref="P5594">IF( $L5594, TRIM(_xll.IMDP("IR", $G$5&amp;$N5594, $G$6)), "" )</f>
        <v/>
      </c>
      <c r="Q5594" t="b" cm="1">
        <f t="array" ref="Q5594">IF(
    $U$1=1, AND($P5594&lt;&gt;"", $P5594&lt;&gt;"...", $P5594&lt;&gt;"입력오류"),
    IF(
        $U$18=1, AND($P5594&lt;&gt;"", $P5594&lt;&gt;"...", $P5594&lt;&gt;"입력오류", ISNUMBER(FIND(INDEX($T$2:$T$7,$U$1),$P5594))),
        IF(
            $U$17="기타", AND($P5594&lt;&gt;"", $P5594&lt;&gt;"...", $P5594&lt;&gt;"입력오류", NOT(ISNUMBER(FIND($T$21:$T$34,$P5594)))),
            AND($P5594&lt;&gt;"", $P5594&lt;&gt;"...", $P5594&lt;&gt;"입력오류", $T$19=$P5594)
        )
    )
)</f>
        <v>0</v>
      </c>
    </row>
    <row r="5595" spans="9:17">
      <c r="I5595">
        <f t="shared" si="262"/>
        <v>5594</v>
      </c>
      <c r="J5595">
        <f t="shared" si="263"/>
        <v>869</v>
      </c>
      <c r="K5595">
        <f t="shared" si="261"/>
        <v>3</v>
      </c>
      <c r="L5595" t="b">
        <f>COUNTIF($N$2:N5595, N5595)=1</f>
        <v>1</v>
      </c>
      <c r="M5595" s="37">
        <f>IF( $Q5595, MAX($M$1:M5594)+1, 0)</f>
        <v>0</v>
      </c>
      <c r="N5595" t="str" cm="1">
        <f t="array" ref="N5595">INDEX($A$9:$F$1048576, $J5595, $K5595 )</f>
        <v>KH923</v>
      </c>
      <c r="O5595" t="str" cm="1">
        <f t="array" ref="O5595">INDEX($B$9:$F$1048576, $J5595, $K5595 )</f>
        <v>비욘드캐슬신북제일차</v>
      </c>
      <c r="P5595" t="str" cm="1">
        <f t="array" ref="P5595">IF( $L5595, TRIM(_xll.IMDP("IR", $G$5&amp;$N5595, $G$6)), "" )</f>
        <v/>
      </c>
      <c r="Q5595" t="b" cm="1">
        <f t="array" ref="Q5595">IF(
    $U$1=1, AND($P5595&lt;&gt;"", $P5595&lt;&gt;"...", $P5595&lt;&gt;"입력오류"),
    IF(
        $U$18=1, AND($P5595&lt;&gt;"", $P5595&lt;&gt;"...", $P5595&lt;&gt;"입력오류", ISNUMBER(FIND(INDEX($T$2:$T$7,$U$1),$P5595))),
        IF(
            $U$17="기타", AND($P5595&lt;&gt;"", $P5595&lt;&gt;"...", $P5595&lt;&gt;"입력오류", NOT(ISNUMBER(FIND($T$21:$T$34,$P5595)))),
            AND($P5595&lt;&gt;"", $P5595&lt;&gt;"...", $P5595&lt;&gt;"입력오류", $T$19=$P5595)
        )
    )
)</f>
        <v>0</v>
      </c>
    </row>
    <row r="5596" spans="9:17">
      <c r="I5596">
        <f t="shared" si="262"/>
        <v>5595</v>
      </c>
      <c r="J5596">
        <f t="shared" si="263"/>
        <v>870</v>
      </c>
      <c r="K5596">
        <f t="shared" si="261"/>
        <v>3</v>
      </c>
      <c r="L5596" t="b">
        <f>COUNTIF($N$2:N5596, N5596)=1</f>
        <v>1</v>
      </c>
      <c r="M5596" s="37">
        <f>IF( $Q5596, MAX($M$1:M5595)+1, 0)</f>
        <v>0</v>
      </c>
      <c r="N5596" t="str" cm="1">
        <f t="array" ref="N5596">INDEX($A$9:$F$1048576, $J5596, $K5596 )</f>
        <v>KH925</v>
      </c>
      <c r="O5596" t="str" cm="1">
        <f t="array" ref="O5596">INDEX($B$9:$F$1048576, $J5596, $K5596 )</f>
        <v>엔에이치디에스제일차</v>
      </c>
      <c r="P5596" t="str" cm="1">
        <f t="array" ref="P5596">IF( $L5596, TRIM(_xll.IMDP("IR", $G$5&amp;$N5596, $G$6)), "" )</f>
        <v/>
      </c>
      <c r="Q5596" t="b" cm="1">
        <f t="array" ref="Q5596">IF(
    $U$1=1, AND($P5596&lt;&gt;"", $P5596&lt;&gt;"...", $P5596&lt;&gt;"입력오류"),
    IF(
        $U$18=1, AND($P5596&lt;&gt;"", $P5596&lt;&gt;"...", $P5596&lt;&gt;"입력오류", ISNUMBER(FIND(INDEX($T$2:$T$7,$U$1),$P5596))),
        IF(
            $U$17="기타", AND($P5596&lt;&gt;"", $P5596&lt;&gt;"...", $P5596&lt;&gt;"입력오류", NOT(ISNUMBER(FIND($T$21:$T$34,$P5596)))),
            AND($P5596&lt;&gt;"", $P5596&lt;&gt;"...", $P5596&lt;&gt;"입력오류", $T$19=$P5596)
        )
    )
)</f>
        <v>0</v>
      </c>
    </row>
    <row r="5597" spans="9:17">
      <c r="I5597">
        <f t="shared" si="262"/>
        <v>5596</v>
      </c>
      <c r="J5597">
        <f t="shared" si="263"/>
        <v>871</v>
      </c>
      <c r="K5597">
        <f t="shared" si="261"/>
        <v>3</v>
      </c>
      <c r="L5597" t="b">
        <f>COUNTIF($N$2:N5597, N5597)=1</f>
        <v>1</v>
      </c>
      <c r="M5597" s="37">
        <f>IF( $Q5597, MAX($M$1:M5596)+1, 0)</f>
        <v>0</v>
      </c>
      <c r="N5597" t="str" cm="1">
        <f t="array" ref="N5597">INDEX($A$9:$F$1048576, $J5597, $K5597 )</f>
        <v>KH929</v>
      </c>
      <c r="O5597" t="str" cm="1">
        <f t="array" ref="O5597">INDEX($B$9:$F$1048576, $J5597, $K5597 )</f>
        <v>그레이트왕산제삼차</v>
      </c>
      <c r="P5597" t="str" cm="1">
        <f t="array" ref="P5597">IF( $L5597, TRIM(_xll.IMDP("IR", $G$5&amp;$N5597, $G$6)), "" )</f>
        <v/>
      </c>
      <c r="Q5597" t="b" cm="1">
        <f t="array" ref="Q5597">IF(
    $U$1=1, AND($P5597&lt;&gt;"", $P5597&lt;&gt;"...", $P5597&lt;&gt;"입력오류"),
    IF(
        $U$18=1, AND($P5597&lt;&gt;"", $P5597&lt;&gt;"...", $P5597&lt;&gt;"입력오류", ISNUMBER(FIND(INDEX($T$2:$T$7,$U$1),$P5597))),
        IF(
            $U$17="기타", AND($P5597&lt;&gt;"", $P5597&lt;&gt;"...", $P5597&lt;&gt;"입력오류", NOT(ISNUMBER(FIND($T$21:$T$34,$P5597)))),
            AND($P5597&lt;&gt;"", $P5597&lt;&gt;"...", $P5597&lt;&gt;"입력오류", $T$19=$P5597)
        )
    )
)</f>
        <v>0</v>
      </c>
    </row>
    <row r="5598" spans="9:17">
      <c r="I5598">
        <f t="shared" si="262"/>
        <v>5597</v>
      </c>
      <c r="J5598">
        <f t="shared" si="263"/>
        <v>872</v>
      </c>
      <c r="K5598">
        <f t="shared" si="261"/>
        <v>3</v>
      </c>
      <c r="L5598" t="b">
        <f>COUNTIF($N$2:N5598, N5598)=1</f>
        <v>1</v>
      </c>
      <c r="M5598" s="37">
        <f>IF( $Q5598, MAX($M$1:M5597)+1, 0)</f>
        <v>0</v>
      </c>
      <c r="N5598" t="str" cm="1">
        <f t="array" ref="N5598">INDEX($A$9:$F$1048576, $J5598, $K5598 )</f>
        <v>KH933</v>
      </c>
      <c r="O5598" t="str" cm="1">
        <f t="array" ref="O5598">INDEX($B$9:$F$1048576, $J5598, $K5598 )</f>
        <v>에프엔월계제일차</v>
      </c>
      <c r="P5598" t="str" cm="1">
        <f t="array" ref="P5598">IF( $L5598, TRIM(_xll.IMDP("IR", $G$5&amp;$N5598, $G$6)), "" )</f>
        <v/>
      </c>
      <c r="Q5598" t="b" cm="1">
        <f t="array" ref="Q5598">IF(
    $U$1=1, AND($P5598&lt;&gt;"", $P5598&lt;&gt;"...", $P5598&lt;&gt;"입력오류"),
    IF(
        $U$18=1, AND($P5598&lt;&gt;"", $P5598&lt;&gt;"...", $P5598&lt;&gt;"입력오류", ISNUMBER(FIND(INDEX($T$2:$T$7,$U$1),$P5598))),
        IF(
            $U$17="기타", AND($P5598&lt;&gt;"", $P5598&lt;&gt;"...", $P5598&lt;&gt;"입력오류", NOT(ISNUMBER(FIND($T$21:$T$34,$P5598)))),
            AND($P5598&lt;&gt;"", $P5598&lt;&gt;"...", $P5598&lt;&gt;"입력오류", $T$19=$P5598)
        )
    )
)</f>
        <v>0</v>
      </c>
    </row>
    <row r="5599" spans="9:17">
      <c r="I5599">
        <f t="shared" si="262"/>
        <v>5598</v>
      </c>
      <c r="J5599">
        <f t="shared" si="263"/>
        <v>873</v>
      </c>
      <c r="K5599">
        <f t="shared" si="261"/>
        <v>3</v>
      </c>
      <c r="L5599" t="b">
        <f>COUNTIF($N$2:N5599, N5599)=1</f>
        <v>1</v>
      </c>
      <c r="M5599" s="37">
        <f>IF( $Q5599, MAX($M$1:M5598)+1, 0)</f>
        <v>0</v>
      </c>
      <c r="N5599" t="str" cm="1">
        <f t="array" ref="N5599">INDEX($A$9:$F$1048576, $J5599, $K5599 )</f>
        <v>KH935</v>
      </c>
      <c r="O5599" t="str" cm="1">
        <f t="array" ref="O5599">INDEX($B$9:$F$1048576, $J5599, $K5599 )</f>
        <v>더퍼스트지엠제십일차</v>
      </c>
      <c r="P5599" t="str" cm="1">
        <f t="array" ref="P5599">IF( $L5599, TRIM(_xll.IMDP("IR", $G$5&amp;$N5599, $G$6)), "" )</f>
        <v/>
      </c>
      <c r="Q5599" t="b" cm="1">
        <f t="array" ref="Q5599">IF(
    $U$1=1, AND($P5599&lt;&gt;"", $P5599&lt;&gt;"...", $P5599&lt;&gt;"입력오류"),
    IF(
        $U$18=1, AND($P5599&lt;&gt;"", $P5599&lt;&gt;"...", $P5599&lt;&gt;"입력오류", ISNUMBER(FIND(INDEX($T$2:$T$7,$U$1),$P5599))),
        IF(
            $U$17="기타", AND($P5599&lt;&gt;"", $P5599&lt;&gt;"...", $P5599&lt;&gt;"입력오류", NOT(ISNUMBER(FIND($T$21:$T$34,$P5599)))),
            AND($P5599&lt;&gt;"", $P5599&lt;&gt;"...", $P5599&lt;&gt;"입력오류", $T$19=$P5599)
        )
    )
)</f>
        <v>0</v>
      </c>
    </row>
    <row r="5600" spans="9:17">
      <c r="I5600">
        <f t="shared" si="262"/>
        <v>5599</v>
      </c>
      <c r="J5600">
        <f t="shared" si="263"/>
        <v>874</v>
      </c>
      <c r="K5600">
        <f t="shared" si="261"/>
        <v>3</v>
      </c>
      <c r="L5600" t="b">
        <f>COUNTIF($N$2:N5600, N5600)=1</f>
        <v>1</v>
      </c>
      <c r="M5600" s="37">
        <f>IF( $Q5600, MAX($M$1:M5599)+1, 0)</f>
        <v>0</v>
      </c>
      <c r="N5600" t="str" cm="1">
        <f t="array" ref="N5600">INDEX($A$9:$F$1048576, $J5600, $K5600 )</f>
        <v>KH936</v>
      </c>
      <c r="O5600" t="str" cm="1">
        <f t="array" ref="O5600">INDEX($B$9:$F$1048576, $J5600, $K5600 )</f>
        <v>엔티지씨제사차</v>
      </c>
      <c r="P5600" t="str" cm="1">
        <f t="array" ref="P5600">IF( $L5600, TRIM(_xll.IMDP("IR", $G$5&amp;$N5600, $G$6)), "" )</f>
        <v/>
      </c>
      <c r="Q5600" t="b" cm="1">
        <f t="array" ref="Q5600">IF(
    $U$1=1, AND($P5600&lt;&gt;"", $P5600&lt;&gt;"...", $P5600&lt;&gt;"입력오류"),
    IF(
        $U$18=1, AND($P5600&lt;&gt;"", $P5600&lt;&gt;"...", $P5600&lt;&gt;"입력오류", ISNUMBER(FIND(INDEX($T$2:$T$7,$U$1),$P5600))),
        IF(
            $U$17="기타", AND($P5600&lt;&gt;"", $P5600&lt;&gt;"...", $P5600&lt;&gt;"입력오류", NOT(ISNUMBER(FIND($T$21:$T$34,$P5600)))),
            AND($P5600&lt;&gt;"", $P5600&lt;&gt;"...", $P5600&lt;&gt;"입력오류", $T$19=$P5600)
        )
    )
)</f>
        <v>0</v>
      </c>
    </row>
    <row r="5601" spans="9:17">
      <c r="I5601">
        <f t="shared" si="262"/>
        <v>5600</v>
      </c>
      <c r="J5601">
        <f t="shared" si="263"/>
        <v>875</v>
      </c>
      <c r="K5601">
        <f t="shared" si="261"/>
        <v>3</v>
      </c>
      <c r="L5601" t="b">
        <f>COUNTIF($N$2:N5601, N5601)=1</f>
        <v>1</v>
      </c>
      <c r="M5601" s="37">
        <f>IF( $Q5601, MAX($M$1:M5600)+1, 0)</f>
        <v>0</v>
      </c>
      <c r="N5601" t="str" cm="1">
        <f t="array" ref="N5601">INDEX($A$9:$F$1048576, $J5601, $K5601 )</f>
        <v>KH938</v>
      </c>
      <c r="O5601" t="str" cm="1">
        <f t="array" ref="O5601">INDEX($B$9:$F$1048576, $J5601, $K5601 )</f>
        <v>멀리건제십일차</v>
      </c>
      <c r="P5601" t="str" cm="1">
        <f t="array" ref="P5601">IF( $L5601, TRIM(_xll.IMDP("IR", $G$5&amp;$N5601, $G$6)), "" )</f>
        <v/>
      </c>
      <c r="Q5601" t="b" cm="1">
        <f t="array" ref="Q5601">IF(
    $U$1=1, AND($P5601&lt;&gt;"", $P5601&lt;&gt;"...", $P5601&lt;&gt;"입력오류"),
    IF(
        $U$18=1, AND($P5601&lt;&gt;"", $P5601&lt;&gt;"...", $P5601&lt;&gt;"입력오류", ISNUMBER(FIND(INDEX($T$2:$T$7,$U$1),$P5601))),
        IF(
            $U$17="기타", AND($P5601&lt;&gt;"", $P5601&lt;&gt;"...", $P5601&lt;&gt;"입력오류", NOT(ISNUMBER(FIND($T$21:$T$34,$P5601)))),
            AND($P5601&lt;&gt;"", $P5601&lt;&gt;"...", $P5601&lt;&gt;"입력오류", $T$19=$P5601)
        )
    )
)</f>
        <v>0</v>
      </c>
    </row>
    <row r="5602" spans="9:17">
      <c r="I5602">
        <f t="shared" si="262"/>
        <v>5601</v>
      </c>
      <c r="J5602">
        <f t="shared" si="263"/>
        <v>876</v>
      </c>
      <c r="K5602">
        <f t="shared" si="261"/>
        <v>3</v>
      </c>
      <c r="L5602" t="b">
        <f>COUNTIF($N$2:N5602, N5602)=1</f>
        <v>1</v>
      </c>
      <c r="M5602" s="37">
        <f>IF( $Q5602, MAX($M$1:M5601)+1, 0)</f>
        <v>0</v>
      </c>
      <c r="N5602" t="str" cm="1">
        <f t="array" ref="N5602">INDEX($A$9:$F$1048576, $J5602, $K5602 )</f>
        <v>KH940</v>
      </c>
      <c r="O5602" t="str" cm="1">
        <f t="array" ref="O5602">INDEX($B$9:$F$1048576, $J5602, $K5602 )</f>
        <v>하이컨시제일차</v>
      </c>
      <c r="P5602" t="str" cm="1">
        <f t="array" ref="P5602">IF( $L5602, TRIM(_xll.IMDP("IR", $G$5&amp;$N5602, $G$6)), "" )</f>
        <v/>
      </c>
      <c r="Q5602" t="b" cm="1">
        <f t="array" ref="Q5602">IF(
    $U$1=1, AND($P5602&lt;&gt;"", $P5602&lt;&gt;"...", $P5602&lt;&gt;"입력오류"),
    IF(
        $U$18=1, AND($P5602&lt;&gt;"", $P5602&lt;&gt;"...", $P5602&lt;&gt;"입력오류", ISNUMBER(FIND(INDEX($T$2:$T$7,$U$1),$P5602))),
        IF(
            $U$17="기타", AND($P5602&lt;&gt;"", $P5602&lt;&gt;"...", $P5602&lt;&gt;"입력오류", NOT(ISNUMBER(FIND($T$21:$T$34,$P5602)))),
            AND($P5602&lt;&gt;"", $P5602&lt;&gt;"...", $P5602&lt;&gt;"입력오류", $T$19=$P5602)
        )
    )
)</f>
        <v>0</v>
      </c>
    </row>
    <row r="5603" spans="9:17">
      <c r="I5603">
        <f t="shared" si="262"/>
        <v>5602</v>
      </c>
      <c r="J5603">
        <f t="shared" si="263"/>
        <v>877</v>
      </c>
      <c r="K5603">
        <f t="shared" si="261"/>
        <v>3</v>
      </c>
      <c r="L5603" t="b">
        <f>COUNTIF($N$2:N5603, N5603)=1</f>
        <v>1</v>
      </c>
      <c r="M5603" s="37">
        <f>IF( $Q5603, MAX($M$1:M5602)+1, 0)</f>
        <v>0</v>
      </c>
      <c r="N5603" t="str" cm="1">
        <f t="array" ref="N5603">INDEX($A$9:$F$1048576, $J5603, $K5603 )</f>
        <v>KH944</v>
      </c>
      <c r="O5603" t="str" cm="1">
        <f t="array" ref="O5603">INDEX($B$9:$F$1048576, $J5603, $K5603 )</f>
        <v>워너비제일차</v>
      </c>
      <c r="P5603" t="str" cm="1">
        <f t="array" ref="P5603">IF( $L5603, TRIM(_xll.IMDP("IR", $G$5&amp;$N5603, $G$6)), "" )</f>
        <v/>
      </c>
      <c r="Q5603" t="b" cm="1">
        <f t="array" ref="Q5603">IF(
    $U$1=1, AND($P5603&lt;&gt;"", $P5603&lt;&gt;"...", $P5603&lt;&gt;"입력오류"),
    IF(
        $U$18=1, AND($P5603&lt;&gt;"", $P5603&lt;&gt;"...", $P5603&lt;&gt;"입력오류", ISNUMBER(FIND(INDEX($T$2:$T$7,$U$1),$P5603))),
        IF(
            $U$17="기타", AND($P5603&lt;&gt;"", $P5603&lt;&gt;"...", $P5603&lt;&gt;"입력오류", NOT(ISNUMBER(FIND($T$21:$T$34,$P5603)))),
            AND($P5603&lt;&gt;"", $P5603&lt;&gt;"...", $P5603&lt;&gt;"입력오류", $T$19=$P5603)
        )
    )
)</f>
        <v>0</v>
      </c>
    </row>
    <row r="5604" spans="9:17">
      <c r="I5604">
        <f t="shared" si="262"/>
        <v>5603</v>
      </c>
      <c r="J5604">
        <f t="shared" si="263"/>
        <v>878</v>
      </c>
      <c r="K5604">
        <f t="shared" si="261"/>
        <v>3</v>
      </c>
      <c r="L5604" t="b">
        <f>COUNTIF($N$2:N5604, N5604)=1</f>
        <v>1</v>
      </c>
      <c r="M5604" s="37">
        <f>IF( $Q5604, MAX($M$1:M5603)+1, 0)</f>
        <v>0</v>
      </c>
      <c r="N5604" t="str" cm="1">
        <f t="array" ref="N5604">INDEX($A$9:$F$1048576, $J5604, $K5604 )</f>
        <v>KH950</v>
      </c>
      <c r="O5604" t="str" cm="1">
        <f t="array" ref="O5604">INDEX($B$9:$F$1048576, $J5604, $K5604 )</f>
        <v>오션러브제삼차</v>
      </c>
      <c r="P5604" t="str" cm="1">
        <f t="array" ref="P5604">IF( $L5604, TRIM(_xll.IMDP("IR", $G$5&amp;$N5604, $G$6)), "" )</f>
        <v/>
      </c>
      <c r="Q5604" t="b" cm="1">
        <f t="array" ref="Q5604">IF(
    $U$1=1, AND($P5604&lt;&gt;"", $P5604&lt;&gt;"...", $P5604&lt;&gt;"입력오류"),
    IF(
        $U$18=1, AND($P5604&lt;&gt;"", $P5604&lt;&gt;"...", $P5604&lt;&gt;"입력오류", ISNUMBER(FIND(INDEX($T$2:$T$7,$U$1),$P5604))),
        IF(
            $U$17="기타", AND($P5604&lt;&gt;"", $P5604&lt;&gt;"...", $P5604&lt;&gt;"입력오류", NOT(ISNUMBER(FIND($T$21:$T$34,$P5604)))),
            AND($P5604&lt;&gt;"", $P5604&lt;&gt;"...", $P5604&lt;&gt;"입력오류", $T$19=$P5604)
        )
    )
)</f>
        <v>0</v>
      </c>
    </row>
    <row r="5605" spans="9:17">
      <c r="I5605">
        <f t="shared" si="262"/>
        <v>5604</v>
      </c>
      <c r="J5605">
        <f t="shared" si="263"/>
        <v>879</v>
      </c>
      <c r="K5605">
        <f t="shared" si="261"/>
        <v>3</v>
      </c>
      <c r="L5605" t="b">
        <f>COUNTIF($N$2:N5605, N5605)=1</f>
        <v>1</v>
      </c>
      <c r="M5605" s="37">
        <f>IF( $Q5605, MAX($M$1:M5604)+1, 0)</f>
        <v>0</v>
      </c>
      <c r="N5605" t="str" cm="1">
        <f t="array" ref="N5605">INDEX($A$9:$F$1048576, $J5605, $K5605 )</f>
        <v>KH951</v>
      </c>
      <c r="O5605" t="str" cm="1">
        <f t="array" ref="O5605">INDEX($B$9:$F$1048576, $J5605, $K5605 )</f>
        <v>하나챔피온제일차</v>
      </c>
      <c r="P5605" t="str" cm="1">
        <f t="array" ref="P5605">IF( $L5605, TRIM(_xll.IMDP("IR", $G$5&amp;$N5605, $G$6)), "" )</f>
        <v/>
      </c>
      <c r="Q5605" t="b" cm="1">
        <f t="array" ref="Q5605">IF(
    $U$1=1, AND($P5605&lt;&gt;"", $P5605&lt;&gt;"...", $P5605&lt;&gt;"입력오류"),
    IF(
        $U$18=1, AND($P5605&lt;&gt;"", $P5605&lt;&gt;"...", $P5605&lt;&gt;"입력오류", ISNUMBER(FIND(INDEX($T$2:$T$7,$U$1),$P5605))),
        IF(
            $U$17="기타", AND($P5605&lt;&gt;"", $P5605&lt;&gt;"...", $P5605&lt;&gt;"입력오류", NOT(ISNUMBER(FIND($T$21:$T$34,$P5605)))),
            AND($P5605&lt;&gt;"", $P5605&lt;&gt;"...", $P5605&lt;&gt;"입력오류", $T$19=$P5605)
        )
    )
)</f>
        <v>0</v>
      </c>
    </row>
    <row r="5606" spans="9:17">
      <c r="I5606">
        <f t="shared" si="262"/>
        <v>5605</v>
      </c>
      <c r="J5606">
        <f t="shared" si="263"/>
        <v>880</v>
      </c>
      <c r="K5606">
        <f t="shared" si="261"/>
        <v>3</v>
      </c>
      <c r="L5606" t="b">
        <f>COUNTIF($N$2:N5606, N5606)=1</f>
        <v>1</v>
      </c>
      <c r="M5606" s="37">
        <f>IF( $Q5606, MAX($M$1:M5605)+1, 0)</f>
        <v>0</v>
      </c>
      <c r="N5606" t="str" cm="1">
        <f t="array" ref="N5606">INDEX($A$9:$F$1048576, $J5606, $K5606 )</f>
        <v>KH954</v>
      </c>
      <c r="O5606" t="str" cm="1">
        <f t="array" ref="O5606">INDEX($B$9:$F$1048576, $J5606, $K5606 )</f>
        <v>한솔제삼차</v>
      </c>
      <c r="P5606" t="str" cm="1">
        <f t="array" ref="P5606">IF( $L5606, TRIM(_xll.IMDP("IR", $G$5&amp;$N5606, $G$6)), "" )</f>
        <v/>
      </c>
      <c r="Q5606" t="b" cm="1">
        <f t="array" ref="Q5606">IF(
    $U$1=1, AND($P5606&lt;&gt;"", $P5606&lt;&gt;"...", $P5606&lt;&gt;"입력오류"),
    IF(
        $U$18=1, AND($P5606&lt;&gt;"", $P5606&lt;&gt;"...", $P5606&lt;&gt;"입력오류", ISNUMBER(FIND(INDEX($T$2:$T$7,$U$1),$P5606))),
        IF(
            $U$17="기타", AND($P5606&lt;&gt;"", $P5606&lt;&gt;"...", $P5606&lt;&gt;"입력오류", NOT(ISNUMBER(FIND($T$21:$T$34,$P5606)))),
            AND($P5606&lt;&gt;"", $P5606&lt;&gt;"...", $P5606&lt;&gt;"입력오류", $T$19=$P5606)
        )
    )
)</f>
        <v>0</v>
      </c>
    </row>
    <row r="5607" spans="9:17">
      <c r="I5607">
        <f t="shared" si="262"/>
        <v>5606</v>
      </c>
      <c r="J5607">
        <f t="shared" si="263"/>
        <v>881</v>
      </c>
      <c r="K5607">
        <f t="shared" si="261"/>
        <v>3</v>
      </c>
      <c r="L5607" t="b">
        <f>COUNTIF($N$2:N5607, N5607)=1</f>
        <v>1</v>
      </c>
      <c r="M5607" s="37">
        <f>IF( $Q5607, MAX($M$1:M5606)+1, 0)</f>
        <v>0</v>
      </c>
      <c r="N5607" t="str" cm="1">
        <f t="array" ref="N5607">INDEX($A$9:$F$1048576, $J5607, $K5607 )</f>
        <v>KH956</v>
      </c>
      <c r="O5607" t="str" cm="1">
        <f t="array" ref="O5607">INDEX($B$9:$F$1048576, $J5607, $K5607 )</f>
        <v>엘오토월드제이차</v>
      </c>
      <c r="P5607" t="str" cm="1">
        <f t="array" ref="P5607">IF( $L5607, TRIM(_xll.IMDP("IR", $G$5&amp;$N5607, $G$6)), "" )</f>
        <v/>
      </c>
      <c r="Q5607" t="b" cm="1">
        <f t="array" ref="Q5607">IF(
    $U$1=1, AND($P5607&lt;&gt;"", $P5607&lt;&gt;"...", $P5607&lt;&gt;"입력오류"),
    IF(
        $U$18=1, AND($P5607&lt;&gt;"", $P5607&lt;&gt;"...", $P5607&lt;&gt;"입력오류", ISNUMBER(FIND(INDEX($T$2:$T$7,$U$1),$P5607))),
        IF(
            $U$17="기타", AND($P5607&lt;&gt;"", $P5607&lt;&gt;"...", $P5607&lt;&gt;"입력오류", NOT(ISNUMBER(FIND($T$21:$T$34,$P5607)))),
            AND($P5607&lt;&gt;"", $P5607&lt;&gt;"...", $P5607&lt;&gt;"입력오류", $T$19=$P5607)
        )
    )
)</f>
        <v>0</v>
      </c>
    </row>
    <row r="5608" spans="9:17">
      <c r="I5608">
        <f t="shared" si="262"/>
        <v>5607</v>
      </c>
      <c r="J5608">
        <f t="shared" si="263"/>
        <v>882</v>
      </c>
      <c r="K5608">
        <f t="shared" si="261"/>
        <v>3</v>
      </c>
      <c r="L5608" t="b">
        <f>COUNTIF($N$2:N5608, N5608)=1</f>
        <v>1</v>
      </c>
      <c r="M5608" s="37">
        <f>IF( $Q5608, MAX($M$1:M5607)+1, 0)</f>
        <v>0</v>
      </c>
      <c r="N5608" t="str" cm="1">
        <f t="array" ref="N5608">INDEX($A$9:$F$1048576, $J5608, $K5608 )</f>
        <v>KH957</v>
      </c>
      <c r="O5608" t="str" cm="1">
        <f t="array" ref="O5608">INDEX($B$9:$F$1048576, $J5608, $K5608 )</f>
        <v>라트라비아타제일차</v>
      </c>
      <c r="P5608" t="str" cm="1">
        <f t="array" ref="P5608">IF( $L5608, TRIM(_xll.IMDP("IR", $G$5&amp;$N5608, $G$6)), "" )</f>
        <v/>
      </c>
      <c r="Q5608" t="b" cm="1">
        <f t="array" ref="Q5608">IF(
    $U$1=1, AND($P5608&lt;&gt;"", $P5608&lt;&gt;"...", $P5608&lt;&gt;"입력오류"),
    IF(
        $U$18=1, AND($P5608&lt;&gt;"", $P5608&lt;&gt;"...", $P5608&lt;&gt;"입력오류", ISNUMBER(FIND(INDEX($T$2:$T$7,$U$1),$P5608))),
        IF(
            $U$17="기타", AND($P5608&lt;&gt;"", $P5608&lt;&gt;"...", $P5608&lt;&gt;"입력오류", NOT(ISNUMBER(FIND($T$21:$T$34,$P5608)))),
            AND($P5608&lt;&gt;"", $P5608&lt;&gt;"...", $P5608&lt;&gt;"입력오류", $T$19=$P5608)
        )
    )
)</f>
        <v>0</v>
      </c>
    </row>
    <row r="5609" spans="9:17">
      <c r="I5609">
        <f t="shared" si="262"/>
        <v>5608</v>
      </c>
      <c r="J5609">
        <f t="shared" si="263"/>
        <v>883</v>
      </c>
      <c r="K5609">
        <f t="shared" si="261"/>
        <v>3</v>
      </c>
      <c r="L5609" t="b">
        <f>COUNTIF($N$2:N5609, N5609)=1</f>
        <v>1</v>
      </c>
      <c r="M5609" s="37">
        <f>IF( $Q5609, MAX($M$1:M5608)+1, 0)</f>
        <v>0</v>
      </c>
      <c r="N5609" t="str" cm="1">
        <f t="array" ref="N5609">INDEX($A$9:$F$1048576, $J5609, $K5609 )</f>
        <v>KH959</v>
      </c>
      <c r="O5609" t="str" cm="1">
        <f t="array" ref="O5609">INDEX($B$9:$F$1048576, $J5609, $K5609 )</f>
        <v>더블케이에스제오차</v>
      </c>
      <c r="P5609" t="str" cm="1">
        <f t="array" ref="P5609">IF( $L5609, TRIM(_xll.IMDP("IR", $G$5&amp;$N5609, $G$6)), "" )</f>
        <v/>
      </c>
      <c r="Q5609" t="b" cm="1">
        <f t="array" ref="Q5609">IF(
    $U$1=1, AND($P5609&lt;&gt;"", $P5609&lt;&gt;"...", $P5609&lt;&gt;"입력오류"),
    IF(
        $U$18=1, AND($P5609&lt;&gt;"", $P5609&lt;&gt;"...", $P5609&lt;&gt;"입력오류", ISNUMBER(FIND(INDEX($T$2:$T$7,$U$1),$P5609))),
        IF(
            $U$17="기타", AND($P5609&lt;&gt;"", $P5609&lt;&gt;"...", $P5609&lt;&gt;"입력오류", NOT(ISNUMBER(FIND($T$21:$T$34,$P5609)))),
            AND($P5609&lt;&gt;"", $P5609&lt;&gt;"...", $P5609&lt;&gt;"입력오류", $T$19=$P5609)
        )
    )
)</f>
        <v>0</v>
      </c>
    </row>
    <row r="5610" spans="9:17">
      <c r="I5610">
        <f t="shared" si="262"/>
        <v>5609</v>
      </c>
      <c r="J5610">
        <f t="shared" si="263"/>
        <v>884</v>
      </c>
      <c r="K5610">
        <f t="shared" si="261"/>
        <v>3</v>
      </c>
      <c r="L5610" t="b">
        <f>COUNTIF($N$2:N5610, N5610)=1</f>
        <v>1</v>
      </c>
      <c r="M5610" s="37">
        <f>IF( $Q5610, MAX($M$1:M5609)+1, 0)</f>
        <v>0</v>
      </c>
      <c r="N5610" t="str" cm="1">
        <f t="array" ref="N5610">INDEX($A$9:$F$1048576, $J5610, $K5610 )</f>
        <v>KH961</v>
      </c>
      <c r="O5610" t="str" cm="1">
        <f t="array" ref="O5610">INDEX($B$9:$F$1048576, $J5610, $K5610 )</f>
        <v>우리에코제이차</v>
      </c>
      <c r="P5610" t="str" cm="1">
        <f t="array" ref="P5610">IF( $L5610, TRIM(_xll.IMDP("IR", $G$5&amp;$N5610, $G$6)), "" )</f>
        <v/>
      </c>
      <c r="Q5610" t="b" cm="1">
        <f t="array" ref="Q5610">IF(
    $U$1=1, AND($P5610&lt;&gt;"", $P5610&lt;&gt;"...", $P5610&lt;&gt;"입력오류"),
    IF(
        $U$18=1, AND($P5610&lt;&gt;"", $P5610&lt;&gt;"...", $P5610&lt;&gt;"입력오류", ISNUMBER(FIND(INDEX($T$2:$T$7,$U$1),$P5610))),
        IF(
            $U$17="기타", AND($P5610&lt;&gt;"", $P5610&lt;&gt;"...", $P5610&lt;&gt;"입력오류", NOT(ISNUMBER(FIND($T$21:$T$34,$P5610)))),
            AND($P5610&lt;&gt;"", $P5610&lt;&gt;"...", $P5610&lt;&gt;"입력오류", $T$19=$P5610)
        )
    )
)</f>
        <v>0</v>
      </c>
    </row>
    <row r="5611" spans="9:17">
      <c r="I5611">
        <f t="shared" si="262"/>
        <v>5610</v>
      </c>
      <c r="J5611">
        <f t="shared" si="263"/>
        <v>885</v>
      </c>
      <c r="K5611">
        <f t="shared" si="261"/>
        <v>3</v>
      </c>
      <c r="L5611" t="b">
        <f>COUNTIF($N$2:N5611, N5611)=1</f>
        <v>1</v>
      </c>
      <c r="M5611" s="37">
        <f>IF( $Q5611, MAX($M$1:M5610)+1, 0)</f>
        <v>0</v>
      </c>
      <c r="N5611" t="str" cm="1">
        <f t="array" ref="N5611">INDEX($A$9:$F$1048576, $J5611, $K5611 )</f>
        <v>KH966</v>
      </c>
      <c r="O5611" t="str" cm="1">
        <f t="array" ref="O5611">INDEX($B$9:$F$1048576, $J5611, $K5611 )</f>
        <v>지아이비신사</v>
      </c>
      <c r="P5611" t="str" cm="1">
        <f t="array" ref="P5611">IF( $L5611, TRIM(_xll.IMDP("IR", $G$5&amp;$N5611, $G$6)), "" )</f>
        <v/>
      </c>
      <c r="Q5611" t="b" cm="1">
        <f t="array" ref="Q5611">IF(
    $U$1=1, AND($P5611&lt;&gt;"", $P5611&lt;&gt;"...", $P5611&lt;&gt;"입력오류"),
    IF(
        $U$18=1, AND($P5611&lt;&gt;"", $P5611&lt;&gt;"...", $P5611&lt;&gt;"입력오류", ISNUMBER(FIND(INDEX($T$2:$T$7,$U$1),$P5611))),
        IF(
            $U$17="기타", AND($P5611&lt;&gt;"", $P5611&lt;&gt;"...", $P5611&lt;&gt;"입력오류", NOT(ISNUMBER(FIND($T$21:$T$34,$P5611)))),
            AND($P5611&lt;&gt;"", $P5611&lt;&gt;"...", $P5611&lt;&gt;"입력오류", $T$19=$P5611)
        )
    )
)</f>
        <v>0</v>
      </c>
    </row>
    <row r="5612" spans="9:17">
      <c r="I5612">
        <f t="shared" si="262"/>
        <v>5611</v>
      </c>
      <c r="J5612">
        <f t="shared" si="263"/>
        <v>886</v>
      </c>
      <c r="K5612">
        <f t="shared" si="261"/>
        <v>3</v>
      </c>
      <c r="L5612" t="b">
        <f>COUNTIF($N$2:N5612, N5612)=1</f>
        <v>1</v>
      </c>
      <c r="M5612" s="37">
        <f>IF( $Q5612, MAX($M$1:M5611)+1, 0)</f>
        <v>0</v>
      </c>
      <c r="N5612" t="str" cm="1">
        <f t="array" ref="N5612">INDEX($A$9:$F$1048576, $J5612, $K5612 )</f>
        <v>KH968</v>
      </c>
      <c r="O5612" t="str" cm="1">
        <f t="array" ref="O5612">INDEX($B$9:$F$1048576, $J5612, $K5612 )</f>
        <v>에이치에코제일차</v>
      </c>
      <c r="P5612" t="str" cm="1">
        <f t="array" ref="P5612">IF( $L5612, TRIM(_xll.IMDP("IR", $G$5&amp;$N5612, $G$6)), "" )</f>
        <v/>
      </c>
      <c r="Q5612" t="b" cm="1">
        <f t="array" ref="Q5612">IF(
    $U$1=1, AND($P5612&lt;&gt;"", $P5612&lt;&gt;"...", $P5612&lt;&gt;"입력오류"),
    IF(
        $U$18=1, AND($P5612&lt;&gt;"", $P5612&lt;&gt;"...", $P5612&lt;&gt;"입력오류", ISNUMBER(FIND(INDEX($T$2:$T$7,$U$1),$P5612))),
        IF(
            $U$17="기타", AND($P5612&lt;&gt;"", $P5612&lt;&gt;"...", $P5612&lt;&gt;"입력오류", NOT(ISNUMBER(FIND($T$21:$T$34,$P5612)))),
            AND($P5612&lt;&gt;"", $P5612&lt;&gt;"...", $P5612&lt;&gt;"입력오류", $T$19=$P5612)
        )
    )
)</f>
        <v>0</v>
      </c>
    </row>
    <row r="5613" spans="9:17">
      <c r="I5613">
        <f t="shared" si="262"/>
        <v>5612</v>
      </c>
      <c r="J5613">
        <f t="shared" si="263"/>
        <v>887</v>
      </c>
      <c r="K5613">
        <f t="shared" si="261"/>
        <v>3</v>
      </c>
      <c r="L5613" t="b">
        <f>COUNTIF($N$2:N5613, N5613)=1</f>
        <v>1</v>
      </c>
      <c r="M5613" s="37">
        <f>IF( $Q5613, MAX($M$1:M5612)+1, 0)</f>
        <v>0</v>
      </c>
      <c r="N5613" t="str" cm="1">
        <f t="array" ref="N5613">INDEX($A$9:$F$1048576, $J5613, $K5613 )</f>
        <v>KH969</v>
      </c>
      <c r="O5613" t="str" cm="1">
        <f t="array" ref="O5613">INDEX($B$9:$F$1048576, $J5613, $K5613 )</f>
        <v>우리이에스지제일차</v>
      </c>
      <c r="P5613" t="str" cm="1">
        <f t="array" ref="P5613">IF( $L5613, TRIM(_xll.IMDP("IR", $G$5&amp;$N5613, $G$6)), "" )</f>
        <v/>
      </c>
      <c r="Q5613" t="b" cm="1">
        <f t="array" ref="Q5613">IF(
    $U$1=1, AND($P5613&lt;&gt;"", $P5613&lt;&gt;"...", $P5613&lt;&gt;"입력오류"),
    IF(
        $U$18=1, AND($P5613&lt;&gt;"", $P5613&lt;&gt;"...", $P5613&lt;&gt;"입력오류", ISNUMBER(FIND(INDEX($T$2:$T$7,$U$1),$P5613))),
        IF(
            $U$17="기타", AND($P5613&lt;&gt;"", $P5613&lt;&gt;"...", $P5613&lt;&gt;"입력오류", NOT(ISNUMBER(FIND($T$21:$T$34,$P5613)))),
            AND($P5613&lt;&gt;"", $P5613&lt;&gt;"...", $P5613&lt;&gt;"입력오류", $T$19=$P5613)
        )
    )
)</f>
        <v>0</v>
      </c>
    </row>
    <row r="5614" spans="9:17">
      <c r="I5614">
        <f t="shared" si="262"/>
        <v>5613</v>
      </c>
      <c r="J5614">
        <f t="shared" si="263"/>
        <v>888</v>
      </c>
      <c r="K5614">
        <f t="shared" si="261"/>
        <v>3</v>
      </c>
      <c r="L5614" t="b">
        <f>COUNTIF($N$2:N5614, N5614)=1</f>
        <v>1</v>
      </c>
      <c r="M5614" s="37">
        <f>IF( $Q5614, MAX($M$1:M5613)+1, 0)</f>
        <v>0</v>
      </c>
      <c r="N5614" t="str" cm="1">
        <f t="array" ref="N5614">INDEX($A$9:$F$1048576, $J5614, $K5614 )</f>
        <v>KH970</v>
      </c>
      <c r="O5614" t="str" cm="1">
        <f t="array" ref="O5614">INDEX($B$9:$F$1048576, $J5614, $K5614 )</f>
        <v>케이디비이에스지제사차</v>
      </c>
      <c r="P5614" t="str" cm="1">
        <f t="array" ref="P5614">IF( $L5614, TRIM(_xll.IMDP("IR", $G$5&amp;$N5614, $G$6)), "" )</f>
        <v/>
      </c>
      <c r="Q5614" t="b" cm="1">
        <f t="array" ref="Q5614">IF(
    $U$1=1, AND($P5614&lt;&gt;"", $P5614&lt;&gt;"...", $P5614&lt;&gt;"입력오류"),
    IF(
        $U$18=1, AND($P5614&lt;&gt;"", $P5614&lt;&gt;"...", $P5614&lt;&gt;"입력오류", ISNUMBER(FIND(INDEX($T$2:$T$7,$U$1),$P5614))),
        IF(
            $U$17="기타", AND($P5614&lt;&gt;"", $P5614&lt;&gt;"...", $P5614&lt;&gt;"입력오류", NOT(ISNUMBER(FIND($T$21:$T$34,$P5614)))),
            AND($P5614&lt;&gt;"", $P5614&lt;&gt;"...", $P5614&lt;&gt;"입력오류", $T$19=$P5614)
        )
    )
)</f>
        <v>0</v>
      </c>
    </row>
    <row r="5615" spans="9:17">
      <c r="I5615">
        <f t="shared" si="262"/>
        <v>5614</v>
      </c>
      <c r="J5615">
        <f t="shared" si="263"/>
        <v>889</v>
      </c>
      <c r="K5615">
        <f t="shared" si="261"/>
        <v>3</v>
      </c>
      <c r="L5615" t="b">
        <f>COUNTIF($N$2:N5615, N5615)=1</f>
        <v>1</v>
      </c>
      <c r="M5615" s="37">
        <f>IF( $Q5615, MAX($M$1:M5614)+1, 0)</f>
        <v>0</v>
      </c>
      <c r="N5615" t="str" cm="1">
        <f t="array" ref="N5615">INDEX($A$9:$F$1048576, $J5615, $K5615 )</f>
        <v>KH971</v>
      </c>
      <c r="O5615" t="str" cm="1">
        <f t="array" ref="O5615">INDEX($B$9:$F$1048576, $J5615, $K5615 )</f>
        <v>가드디엘제이차</v>
      </c>
      <c r="P5615" t="str" cm="1">
        <f t="array" ref="P5615">IF( $L5615, TRIM(_xll.IMDP("IR", $G$5&amp;$N5615, $G$6)), "" )</f>
        <v/>
      </c>
      <c r="Q5615" t="b" cm="1">
        <f t="array" ref="Q5615">IF(
    $U$1=1, AND($P5615&lt;&gt;"", $P5615&lt;&gt;"...", $P5615&lt;&gt;"입력오류"),
    IF(
        $U$18=1, AND($P5615&lt;&gt;"", $P5615&lt;&gt;"...", $P5615&lt;&gt;"입력오류", ISNUMBER(FIND(INDEX($T$2:$T$7,$U$1),$P5615))),
        IF(
            $U$17="기타", AND($P5615&lt;&gt;"", $P5615&lt;&gt;"...", $P5615&lt;&gt;"입력오류", NOT(ISNUMBER(FIND($T$21:$T$34,$P5615)))),
            AND($P5615&lt;&gt;"", $P5615&lt;&gt;"...", $P5615&lt;&gt;"입력오류", $T$19=$P5615)
        )
    )
)</f>
        <v>0</v>
      </c>
    </row>
    <row r="5616" spans="9:17">
      <c r="I5616">
        <f t="shared" si="262"/>
        <v>5615</v>
      </c>
      <c r="J5616">
        <f t="shared" si="263"/>
        <v>890</v>
      </c>
      <c r="K5616">
        <f t="shared" si="261"/>
        <v>3</v>
      </c>
      <c r="L5616" t="b">
        <f>COUNTIF($N$2:N5616, N5616)=1</f>
        <v>1</v>
      </c>
      <c r="M5616" s="37">
        <f>IF( $Q5616, MAX($M$1:M5615)+1, 0)</f>
        <v>0</v>
      </c>
      <c r="N5616" t="str" cm="1">
        <f t="array" ref="N5616">INDEX($A$9:$F$1048576, $J5616, $K5616 )</f>
        <v>KH972</v>
      </c>
      <c r="O5616" t="str" cm="1">
        <f t="array" ref="O5616">INDEX($B$9:$F$1048576, $J5616, $K5616 )</f>
        <v>우리오시리아제일차</v>
      </c>
      <c r="P5616" t="str" cm="1">
        <f t="array" ref="P5616">IF( $L5616, TRIM(_xll.IMDP("IR", $G$5&amp;$N5616, $G$6)), "" )</f>
        <v/>
      </c>
      <c r="Q5616" t="b" cm="1">
        <f t="array" ref="Q5616">IF(
    $U$1=1, AND($P5616&lt;&gt;"", $P5616&lt;&gt;"...", $P5616&lt;&gt;"입력오류"),
    IF(
        $U$18=1, AND($P5616&lt;&gt;"", $P5616&lt;&gt;"...", $P5616&lt;&gt;"입력오류", ISNUMBER(FIND(INDEX($T$2:$T$7,$U$1),$P5616))),
        IF(
            $U$17="기타", AND($P5616&lt;&gt;"", $P5616&lt;&gt;"...", $P5616&lt;&gt;"입력오류", NOT(ISNUMBER(FIND($T$21:$T$34,$P5616)))),
            AND($P5616&lt;&gt;"", $P5616&lt;&gt;"...", $P5616&lt;&gt;"입력오류", $T$19=$P5616)
        )
    )
)</f>
        <v>0</v>
      </c>
    </row>
    <row r="5617" spans="9:17">
      <c r="I5617">
        <f t="shared" si="262"/>
        <v>5616</v>
      </c>
      <c r="J5617">
        <f t="shared" si="263"/>
        <v>891</v>
      </c>
      <c r="K5617">
        <f t="shared" si="261"/>
        <v>3</v>
      </c>
      <c r="L5617" t="b">
        <f>COUNTIF($N$2:N5617, N5617)=1</f>
        <v>1</v>
      </c>
      <c r="M5617" s="37">
        <f>IF( $Q5617, MAX($M$1:M5616)+1, 0)</f>
        <v>0</v>
      </c>
      <c r="N5617" t="str" cm="1">
        <f t="array" ref="N5617">INDEX($A$9:$F$1048576, $J5617, $K5617 )</f>
        <v>KH973</v>
      </c>
      <c r="O5617" t="str" cm="1">
        <f t="array" ref="O5617">INDEX($B$9:$F$1048576, $J5617, $K5617 )</f>
        <v>지아이비세교</v>
      </c>
      <c r="P5617" t="str" cm="1">
        <f t="array" ref="P5617">IF( $L5617, TRIM(_xll.IMDP("IR", $G$5&amp;$N5617, $G$6)), "" )</f>
        <v/>
      </c>
      <c r="Q5617" t="b" cm="1">
        <f t="array" ref="Q5617">IF(
    $U$1=1, AND($P5617&lt;&gt;"", $P5617&lt;&gt;"...", $P5617&lt;&gt;"입력오류"),
    IF(
        $U$18=1, AND($P5617&lt;&gt;"", $P5617&lt;&gt;"...", $P5617&lt;&gt;"입력오류", ISNUMBER(FIND(INDEX($T$2:$T$7,$U$1),$P5617))),
        IF(
            $U$17="기타", AND($P5617&lt;&gt;"", $P5617&lt;&gt;"...", $P5617&lt;&gt;"입력오류", NOT(ISNUMBER(FIND($T$21:$T$34,$P5617)))),
            AND($P5617&lt;&gt;"", $P5617&lt;&gt;"...", $P5617&lt;&gt;"입력오류", $T$19=$P5617)
        )
    )
)</f>
        <v>0</v>
      </c>
    </row>
    <row r="5618" spans="9:17">
      <c r="I5618">
        <f t="shared" si="262"/>
        <v>5617</v>
      </c>
      <c r="J5618">
        <f t="shared" si="263"/>
        <v>892</v>
      </c>
      <c r="K5618">
        <f t="shared" si="261"/>
        <v>3</v>
      </c>
      <c r="L5618" t="b">
        <f>COUNTIF($N$2:N5618, N5618)=1</f>
        <v>1</v>
      </c>
      <c r="M5618" s="37">
        <f>IF( $Q5618, MAX($M$1:M5617)+1, 0)</f>
        <v>0</v>
      </c>
      <c r="N5618" t="str" cm="1">
        <f t="array" ref="N5618">INDEX($A$9:$F$1048576, $J5618, $K5618 )</f>
        <v>KH974</v>
      </c>
      <c r="O5618" t="str" cm="1">
        <f t="array" ref="O5618">INDEX($B$9:$F$1048576, $J5618, $K5618 )</f>
        <v>케이비그레이트29제일차</v>
      </c>
      <c r="P5618" t="str" cm="1">
        <f t="array" ref="P5618">IF( $L5618, TRIM(_xll.IMDP("IR", $G$5&amp;$N5618, $G$6)), "" )</f>
        <v/>
      </c>
      <c r="Q5618" t="b" cm="1">
        <f t="array" ref="Q5618">IF(
    $U$1=1, AND($P5618&lt;&gt;"", $P5618&lt;&gt;"...", $P5618&lt;&gt;"입력오류"),
    IF(
        $U$18=1, AND($P5618&lt;&gt;"", $P5618&lt;&gt;"...", $P5618&lt;&gt;"입력오류", ISNUMBER(FIND(INDEX($T$2:$T$7,$U$1),$P5618))),
        IF(
            $U$17="기타", AND($P5618&lt;&gt;"", $P5618&lt;&gt;"...", $P5618&lt;&gt;"입력오류", NOT(ISNUMBER(FIND($T$21:$T$34,$P5618)))),
            AND($P5618&lt;&gt;"", $P5618&lt;&gt;"...", $P5618&lt;&gt;"입력오류", $T$19=$P5618)
        )
    )
)</f>
        <v>0</v>
      </c>
    </row>
    <row r="5619" spans="9:17">
      <c r="I5619">
        <f t="shared" si="262"/>
        <v>5618</v>
      </c>
      <c r="J5619">
        <f t="shared" si="263"/>
        <v>893</v>
      </c>
      <c r="K5619">
        <f t="shared" si="261"/>
        <v>3</v>
      </c>
      <c r="L5619" t="b">
        <f>COUNTIF($N$2:N5619, N5619)=1</f>
        <v>1</v>
      </c>
      <c r="M5619" s="37">
        <f>IF( $Q5619, MAX($M$1:M5618)+1, 0)</f>
        <v>0</v>
      </c>
      <c r="N5619" t="str" cm="1">
        <f t="array" ref="N5619">INDEX($A$9:$F$1048576, $J5619, $K5619 )</f>
        <v>KH975</v>
      </c>
      <c r="O5619" t="str" cm="1">
        <f t="array" ref="O5619">INDEX($B$9:$F$1048576, $J5619, $K5619 )</f>
        <v>뉴스타빌리브</v>
      </c>
      <c r="P5619" t="str" cm="1">
        <f t="array" ref="P5619">IF( $L5619, TRIM(_xll.IMDP("IR", $G$5&amp;$N5619, $G$6)), "" )</f>
        <v/>
      </c>
      <c r="Q5619" t="b" cm="1">
        <f t="array" ref="Q5619">IF(
    $U$1=1, AND($P5619&lt;&gt;"", $P5619&lt;&gt;"...", $P5619&lt;&gt;"입력오류"),
    IF(
        $U$18=1, AND($P5619&lt;&gt;"", $P5619&lt;&gt;"...", $P5619&lt;&gt;"입력오류", ISNUMBER(FIND(INDEX($T$2:$T$7,$U$1),$P5619))),
        IF(
            $U$17="기타", AND($P5619&lt;&gt;"", $P5619&lt;&gt;"...", $P5619&lt;&gt;"입력오류", NOT(ISNUMBER(FIND($T$21:$T$34,$P5619)))),
            AND($P5619&lt;&gt;"", $P5619&lt;&gt;"...", $P5619&lt;&gt;"입력오류", $T$19=$P5619)
        )
    )
)</f>
        <v>0</v>
      </c>
    </row>
    <row r="5620" spans="9:17">
      <c r="I5620">
        <f t="shared" si="262"/>
        <v>5619</v>
      </c>
      <c r="J5620">
        <f t="shared" si="263"/>
        <v>894</v>
      </c>
      <c r="K5620">
        <f t="shared" si="261"/>
        <v>3</v>
      </c>
      <c r="L5620" t="b">
        <f>COUNTIF($N$2:N5620, N5620)=1</f>
        <v>1</v>
      </c>
      <c r="M5620" s="37">
        <f>IF( $Q5620, MAX($M$1:M5619)+1, 0)</f>
        <v>0</v>
      </c>
      <c r="N5620" t="str" cm="1">
        <f t="array" ref="N5620">INDEX($A$9:$F$1048576, $J5620, $K5620 )</f>
        <v>KH976</v>
      </c>
      <c r="O5620" t="str" cm="1">
        <f t="array" ref="O5620">INDEX($B$9:$F$1048576, $J5620, $K5620 )</f>
        <v>원큐제오차</v>
      </c>
      <c r="P5620" t="str" cm="1">
        <f t="array" ref="P5620">IF( $L5620, TRIM(_xll.IMDP("IR", $G$5&amp;$N5620, $G$6)), "" )</f>
        <v/>
      </c>
      <c r="Q5620" t="b" cm="1">
        <f t="array" ref="Q5620">IF(
    $U$1=1, AND($P5620&lt;&gt;"", $P5620&lt;&gt;"...", $P5620&lt;&gt;"입력오류"),
    IF(
        $U$18=1, AND($P5620&lt;&gt;"", $P5620&lt;&gt;"...", $P5620&lt;&gt;"입력오류", ISNUMBER(FIND(INDEX($T$2:$T$7,$U$1),$P5620))),
        IF(
            $U$17="기타", AND($P5620&lt;&gt;"", $P5620&lt;&gt;"...", $P5620&lt;&gt;"입력오류", NOT(ISNUMBER(FIND($T$21:$T$34,$P5620)))),
            AND($P5620&lt;&gt;"", $P5620&lt;&gt;"...", $P5620&lt;&gt;"입력오류", $T$19=$P5620)
        )
    )
)</f>
        <v>0</v>
      </c>
    </row>
    <row r="5621" spans="9:17">
      <c r="I5621">
        <f t="shared" si="262"/>
        <v>5620</v>
      </c>
      <c r="J5621">
        <f t="shared" si="263"/>
        <v>895</v>
      </c>
      <c r="K5621">
        <f t="shared" si="261"/>
        <v>3</v>
      </c>
      <c r="L5621" t="b">
        <f>COUNTIF($N$2:N5621, N5621)=1</f>
        <v>1</v>
      </c>
      <c r="M5621" s="37">
        <f>IF( $Q5621, MAX($M$1:M5620)+1, 0)</f>
        <v>0</v>
      </c>
      <c r="N5621" t="str" cm="1">
        <f t="array" ref="N5621">INDEX($A$9:$F$1048576, $J5621, $K5621 )</f>
        <v>KH978</v>
      </c>
      <c r="O5621" t="str" cm="1">
        <f t="array" ref="O5621">INDEX($B$9:$F$1048576, $J5621, $K5621 )</f>
        <v>우리아크로호계제일차</v>
      </c>
      <c r="P5621" t="str" cm="1">
        <f t="array" ref="P5621">IF( $L5621, TRIM(_xll.IMDP("IR", $G$5&amp;$N5621, $G$6)), "" )</f>
        <v/>
      </c>
      <c r="Q5621" t="b" cm="1">
        <f t="array" ref="Q5621">IF(
    $U$1=1, AND($P5621&lt;&gt;"", $P5621&lt;&gt;"...", $P5621&lt;&gt;"입력오류"),
    IF(
        $U$18=1, AND($P5621&lt;&gt;"", $P5621&lt;&gt;"...", $P5621&lt;&gt;"입력오류", ISNUMBER(FIND(INDEX($T$2:$T$7,$U$1),$P5621))),
        IF(
            $U$17="기타", AND($P5621&lt;&gt;"", $P5621&lt;&gt;"...", $P5621&lt;&gt;"입력오류", NOT(ISNUMBER(FIND($T$21:$T$34,$P5621)))),
            AND($P5621&lt;&gt;"", $P5621&lt;&gt;"...", $P5621&lt;&gt;"입력오류", $T$19=$P5621)
        )
    )
)</f>
        <v>0</v>
      </c>
    </row>
    <row r="5622" spans="9:17">
      <c r="I5622">
        <f t="shared" si="262"/>
        <v>5621</v>
      </c>
      <c r="J5622">
        <f t="shared" si="263"/>
        <v>896</v>
      </c>
      <c r="K5622">
        <f t="shared" si="261"/>
        <v>3</v>
      </c>
      <c r="L5622" t="b">
        <f>COUNTIF($N$2:N5622, N5622)=1</f>
        <v>1</v>
      </c>
      <c r="M5622" s="37">
        <f>IF( $Q5622, MAX($M$1:M5621)+1, 0)</f>
        <v>0</v>
      </c>
      <c r="N5622" t="str" cm="1">
        <f t="array" ref="N5622">INDEX($A$9:$F$1048576, $J5622, $K5622 )</f>
        <v>KH979</v>
      </c>
      <c r="O5622" t="str" cm="1">
        <f t="array" ref="O5622">INDEX($B$9:$F$1048576, $J5622, $K5622 )</f>
        <v>와이디에스제일차</v>
      </c>
      <c r="P5622" t="str" cm="1">
        <f t="array" ref="P5622">IF( $L5622, TRIM(_xll.IMDP("IR", $G$5&amp;$N5622, $G$6)), "" )</f>
        <v/>
      </c>
      <c r="Q5622" t="b" cm="1">
        <f t="array" ref="Q5622">IF(
    $U$1=1, AND($P5622&lt;&gt;"", $P5622&lt;&gt;"...", $P5622&lt;&gt;"입력오류"),
    IF(
        $U$18=1, AND($P5622&lt;&gt;"", $P5622&lt;&gt;"...", $P5622&lt;&gt;"입력오류", ISNUMBER(FIND(INDEX($T$2:$T$7,$U$1),$P5622))),
        IF(
            $U$17="기타", AND($P5622&lt;&gt;"", $P5622&lt;&gt;"...", $P5622&lt;&gt;"입력오류", NOT(ISNUMBER(FIND($T$21:$T$34,$P5622)))),
            AND($P5622&lt;&gt;"", $P5622&lt;&gt;"...", $P5622&lt;&gt;"입력오류", $T$19=$P5622)
        )
    )
)</f>
        <v>0</v>
      </c>
    </row>
    <row r="5623" spans="9:17">
      <c r="I5623">
        <f t="shared" si="262"/>
        <v>5622</v>
      </c>
      <c r="J5623">
        <f t="shared" si="263"/>
        <v>897</v>
      </c>
      <c r="K5623">
        <f t="shared" si="261"/>
        <v>3</v>
      </c>
      <c r="L5623" t="b">
        <f>COUNTIF($N$2:N5623, N5623)=1</f>
        <v>1</v>
      </c>
      <c r="M5623" s="37">
        <f>IF( $Q5623, MAX($M$1:M5622)+1, 0)</f>
        <v>0</v>
      </c>
      <c r="N5623" t="str" cm="1">
        <f t="array" ref="N5623">INDEX($A$9:$F$1048576, $J5623, $K5623 )</f>
        <v>KH980</v>
      </c>
      <c r="O5623" t="str" cm="1">
        <f t="array" ref="O5623">INDEX($B$9:$F$1048576, $J5623, $K5623 )</f>
        <v>이큐디벨롭제십일차</v>
      </c>
      <c r="P5623" t="str" cm="1">
        <f t="array" ref="P5623">IF( $L5623, TRIM(_xll.IMDP("IR", $G$5&amp;$N5623, $G$6)), "" )</f>
        <v/>
      </c>
      <c r="Q5623" t="b" cm="1">
        <f t="array" ref="Q5623">IF(
    $U$1=1, AND($P5623&lt;&gt;"", $P5623&lt;&gt;"...", $P5623&lt;&gt;"입력오류"),
    IF(
        $U$18=1, AND($P5623&lt;&gt;"", $P5623&lt;&gt;"...", $P5623&lt;&gt;"입력오류", ISNUMBER(FIND(INDEX($T$2:$T$7,$U$1),$P5623))),
        IF(
            $U$17="기타", AND($P5623&lt;&gt;"", $P5623&lt;&gt;"...", $P5623&lt;&gt;"입력오류", NOT(ISNUMBER(FIND($T$21:$T$34,$P5623)))),
            AND($P5623&lt;&gt;"", $P5623&lt;&gt;"...", $P5623&lt;&gt;"입력오류", $T$19=$P5623)
        )
    )
)</f>
        <v>0</v>
      </c>
    </row>
    <row r="5624" spans="9:17">
      <c r="I5624">
        <f t="shared" si="262"/>
        <v>5623</v>
      </c>
      <c r="J5624">
        <f t="shared" si="263"/>
        <v>898</v>
      </c>
      <c r="K5624">
        <f t="shared" si="261"/>
        <v>3</v>
      </c>
      <c r="L5624" t="b">
        <f>COUNTIF($N$2:N5624, N5624)=1</f>
        <v>1</v>
      </c>
      <c r="M5624" s="37">
        <f>IF( $Q5624, MAX($M$1:M5623)+1, 0)</f>
        <v>0</v>
      </c>
      <c r="N5624" t="str" cm="1">
        <f t="array" ref="N5624">INDEX($A$9:$F$1048576, $J5624, $K5624 )</f>
        <v>KH981</v>
      </c>
      <c r="O5624" t="str" cm="1">
        <f t="array" ref="O5624">INDEX($B$9:$F$1048576, $J5624, $K5624 )</f>
        <v>광양용강제일차</v>
      </c>
      <c r="P5624" t="str" cm="1">
        <f t="array" ref="P5624">IF( $L5624, TRIM(_xll.IMDP("IR", $G$5&amp;$N5624, $G$6)), "" )</f>
        <v/>
      </c>
      <c r="Q5624" t="b" cm="1">
        <f t="array" ref="Q5624">IF(
    $U$1=1, AND($P5624&lt;&gt;"", $P5624&lt;&gt;"...", $P5624&lt;&gt;"입력오류"),
    IF(
        $U$18=1, AND($P5624&lt;&gt;"", $P5624&lt;&gt;"...", $P5624&lt;&gt;"입력오류", ISNUMBER(FIND(INDEX($T$2:$T$7,$U$1),$P5624))),
        IF(
            $U$17="기타", AND($P5624&lt;&gt;"", $P5624&lt;&gt;"...", $P5624&lt;&gt;"입력오류", NOT(ISNUMBER(FIND($T$21:$T$34,$P5624)))),
            AND($P5624&lt;&gt;"", $P5624&lt;&gt;"...", $P5624&lt;&gt;"입력오류", $T$19=$P5624)
        )
    )
)</f>
        <v>0</v>
      </c>
    </row>
    <row r="5625" spans="9:17">
      <c r="I5625">
        <f t="shared" si="262"/>
        <v>5624</v>
      </c>
      <c r="J5625">
        <f t="shared" si="263"/>
        <v>899</v>
      </c>
      <c r="K5625">
        <f t="shared" si="261"/>
        <v>3</v>
      </c>
      <c r="L5625" t="b">
        <f>COUNTIF($N$2:N5625, N5625)=1</f>
        <v>1</v>
      </c>
      <c r="M5625" s="37">
        <f>IF( $Q5625, MAX($M$1:M5624)+1, 0)</f>
        <v>0</v>
      </c>
      <c r="N5625" t="str" cm="1">
        <f t="array" ref="N5625">INDEX($A$9:$F$1048576, $J5625, $K5625 )</f>
        <v>KH985</v>
      </c>
      <c r="O5625" t="str" cm="1">
        <f t="array" ref="O5625">INDEX($B$9:$F$1048576, $J5625, $K5625 )</f>
        <v>올원프렌즈제일차</v>
      </c>
      <c r="P5625" t="str" cm="1">
        <f t="array" ref="P5625">IF( $L5625, TRIM(_xll.IMDP("IR", $G$5&amp;$N5625, $G$6)), "" )</f>
        <v/>
      </c>
      <c r="Q5625" t="b" cm="1">
        <f t="array" ref="Q5625">IF(
    $U$1=1, AND($P5625&lt;&gt;"", $P5625&lt;&gt;"...", $P5625&lt;&gt;"입력오류"),
    IF(
        $U$18=1, AND($P5625&lt;&gt;"", $P5625&lt;&gt;"...", $P5625&lt;&gt;"입력오류", ISNUMBER(FIND(INDEX($T$2:$T$7,$U$1),$P5625))),
        IF(
            $U$17="기타", AND($P5625&lt;&gt;"", $P5625&lt;&gt;"...", $P5625&lt;&gt;"입력오류", NOT(ISNUMBER(FIND($T$21:$T$34,$P5625)))),
            AND($P5625&lt;&gt;"", $P5625&lt;&gt;"...", $P5625&lt;&gt;"입력오류", $T$19=$P5625)
        )
    )
)</f>
        <v>0</v>
      </c>
    </row>
    <row r="5626" spans="9:17">
      <c r="I5626">
        <f t="shared" si="262"/>
        <v>5625</v>
      </c>
      <c r="J5626">
        <f t="shared" si="263"/>
        <v>900</v>
      </c>
      <c r="K5626">
        <f t="shared" si="261"/>
        <v>3</v>
      </c>
      <c r="L5626" t="b">
        <f>COUNTIF($N$2:N5626, N5626)=1</f>
        <v>1</v>
      </c>
      <c r="M5626" s="37">
        <f>IF( $Q5626, MAX($M$1:M5625)+1, 0)</f>
        <v>0</v>
      </c>
      <c r="N5626" t="str" cm="1">
        <f t="array" ref="N5626">INDEX($A$9:$F$1048576, $J5626, $K5626 )</f>
        <v>KH986</v>
      </c>
      <c r="O5626" t="str" cm="1">
        <f t="array" ref="O5626">INDEX($B$9:$F$1048576, $J5626, $K5626 )</f>
        <v>한솔제사차</v>
      </c>
      <c r="P5626" t="str" cm="1">
        <f t="array" ref="P5626">IF( $L5626, TRIM(_xll.IMDP("IR", $G$5&amp;$N5626, $G$6)), "" )</f>
        <v/>
      </c>
      <c r="Q5626" t="b" cm="1">
        <f t="array" ref="Q5626">IF(
    $U$1=1, AND($P5626&lt;&gt;"", $P5626&lt;&gt;"...", $P5626&lt;&gt;"입력오류"),
    IF(
        $U$18=1, AND($P5626&lt;&gt;"", $P5626&lt;&gt;"...", $P5626&lt;&gt;"입력오류", ISNUMBER(FIND(INDEX($T$2:$T$7,$U$1),$P5626))),
        IF(
            $U$17="기타", AND($P5626&lt;&gt;"", $P5626&lt;&gt;"...", $P5626&lt;&gt;"입력오류", NOT(ISNUMBER(FIND($T$21:$T$34,$P5626)))),
            AND($P5626&lt;&gt;"", $P5626&lt;&gt;"...", $P5626&lt;&gt;"입력오류", $T$19=$P5626)
        )
    )
)</f>
        <v>0</v>
      </c>
    </row>
    <row r="5627" spans="9:17">
      <c r="I5627">
        <f t="shared" si="262"/>
        <v>5626</v>
      </c>
      <c r="J5627">
        <f t="shared" si="263"/>
        <v>901</v>
      </c>
      <c r="K5627">
        <f t="shared" si="261"/>
        <v>3</v>
      </c>
      <c r="L5627" t="b">
        <f>COUNTIF($N$2:N5627, N5627)=1</f>
        <v>1</v>
      </c>
      <c r="M5627" s="37">
        <f>IF( $Q5627, MAX($M$1:M5626)+1, 0)</f>
        <v>0</v>
      </c>
      <c r="N5627" t="str" cm="1">
        <f t="array" ref="N5627">INDEX($A$9:$F$1048576, $J5627, $K5627 )</f>
        <v>KH987</v>
      </c>
      <c r="O5627" t="str" cm="1">
        <f t="array" ref="O5627">INDEX($B$9:$F$1048576, $J5627, $K5627 )</f>
        <v>케이뉴스타트제21차</v>
      </c>
      <c r="P5627" t="str" cm="1">
        <f t="array" ref="P5627">IF( $L5627, TRIM(_xll.IMDP("IR", $G$5&amp;$N5627, $G$6)), "" )</f>
        <v/>
      </c>
      <c r="Q5627" t="b" cm="1">
        <f t="array" ref="Q5627">IF(
    $U$1=1, AND($P5627&lt;&gt;"", $P5627&lt;&gt;"...", $P5627&lt;&gt;"입력오류"),
    IF(
        $U$18=1, AND($P5627&lt;&gt;"", $P5627&lt;&gt;"...", $P5627&lt;&gt;"입력오류", ISNUMBER(FIND(INDEX($T$2:$T$7,$U$1),$P5627))),
        IF(
            $U$17="기타", AND($P5627&lt;&gt;"", $P5627&lt;&gt;"...", $P5627&lt;&gt;"입력오류", NOT(ISNUMBER(FIND($T$21:$T$34,$P5627)))),
            AND($P5627&lt;&gt;"", $P5627&lt;&gt;"...", $P5627&lt;&gt;"입력오류", $T$19=$P5627)
        )
    )
)</f>
        <v>0</v>
      </c>
    </row>
    <row r="5628" spans="9:17">
      <c r="I5628">
        <f t="shared" si="262"/>
        <v>5627</v>
      </c>
      <c r="J5628">
        <f t="shared" si="263"/>
        <v>902</v>
      </c>
      <c r="K5628">
        <f t="shared" si="261"/>
        <v>3</v>
      </c>
      <c r="L5628" t="b">
        <f>COUNTIF($N$2:N5628, N5628)=1</f>
        <v>1</v>
      </c>
      <c r="M5628" s="37">
        <f>IF( $Q5628, MAX($M$1:M5627)+1, 0)</f>
        <v>0</v>
      </c>
      <c r="N5628" t="str" cm="1">
        <f t="array" ref="N5628">INDEX($A$9:$F$1048576, $J5628, $K5628 )</f>
        <v>KH990</v>
      </c>
      <c r="O5628" t="str" cm="1">
        <f t="array" ref="O5628">INDEX($B$9:$F$1048576, $J5628, $K5628 )</f>
        <v>자이언츠제일차</v>
      </c>
      <c r="P5628" t="str" cm="1">
        <f t="array" ref="P5628">IF( $L5628, TRIM(_xll.IMDP("IR", $G$5&amp;$N5628, $G$6)), "" )</f>
        <v/>
      </c>
      <c r="Q5628" t="b" cm="1">
        <f t="array" ref="Q5628">IF(
    $U$1=1, AND($P5628&lt;&gt;"", $P5628&lt;&gt;"...", $P5628&lt;&gt;"입력오류"),
    IF(
        $U$18=1, AND($P5628&lt;&gt;"", $P5628&lt;&gt;"...", $P5628&lt;&gt;"입력오류", ISNUMBER(FIND(INDEX($T$2:$T$7,$U$1),$P5628))),
        IF(
            $U$17="기타", AND($P5628&lt;&gt;"", $P5628&lt;&gt;"...", $P5628&lt;&gt;"입력오류", NOT(ISNUMBER(FIND($T$21:$T$34,$P5628)))),
            AND($P5628&lt;&gt;"", $P5628&lt;&gt;"...", $P5628&lt;&gt;"입력오류", $T$19=$P5628)
        )
    )
)</f>
        <v>0</v>
      </c>
    </row>
    <row r="5629" spans="9:17">
      <c r="I5629">
        <f t="shared" si="262"/>
        <v>5628</v>
      </c>
      <c r="J5629">
        <f t="shared" si="263"/>
        <v>903</v>
      </c>
      <c r="K5629">
        <f t="shared" si="261"/>
        <v>3</v>
      </c>
      <c r="L5629" t="b">
        <f>COUNTIF($N$2:N5629, N5629)=1</f>
        <v>1</v>
      </c>
      <c r="M5629" s="37">
        <f>IF( $Q5629, MAX($M$1:M5628)+1, 0)</f>
        <v>0</v>
      </c>
      <c r="N5629" t="str" cm="1">
        <f t="array" ref="N5629">INDEX($A$9:$F$1048576, $J5629, $K5629 )</f>
        <v>KH995</v>
      </c>
      <c r="O5629" t="str" cm="1">
        <f t="array" ref="O5629">INDEX($B$9:$F$1048576, $J5629, $K5629 )</f>
        <v>한솔제오차</v>
      </c>
      <c r="P5629" t="str" cm="1">
        <f t="array" ref="P5629">IF( $L5629, TRIM(_xll.IMDP("IR", $G$5&amp;$N5629, $G$6)), "" )</f>
        <v/>
      </c>
      <c r="Q5629" t="b" cm="1">
        <f t="array" ref="Q5629">IF(
    $U$1=1, AND($P5629&lt;&gt;"", $P5629&lt;&gt;"...", $P5629&lt;&gt;"입력오류"),
    IF(
        $U$18=1, AND($P5629&lt;&gt;"", $P5629&lt;&gt;"...", $P5629&lt;&gt;"입력오류", ISNUMBER(FIND(INDEX($T$2:$T$7,$U$1),$P5629))),
        IF(
            $U$17="기타", AND($P5629&lt;&gt;"", $P5629&lt;&gt;"...", $P5629&lt;&gt;"입력오류", NOT(ISNUMBER(FIND($T$21:$T$34,$P5629)))),
            AND($P5629&lt;&gt;"", $P5629&lt;&gt;"...", $P5629&lt;&gt;"입력오류", $T$19=$P5629)
        )
    )
)</f>
        <v>0</v>
      </c>
    </row>
    <row r="5630" spans="9:17">
      <c r="I5630">
        <f t="shared" si="262"/>
        <v>5629</v>
      </c>
      <c r="J5630">
        <f t="shared" si="263"/>
        <v>904</v>
      </c>
      <c r="K5630">
        <f t="shared" si="261"/>
        <v>3</v>
      </c>
      <c r="L5630" t="b">
        <f>COUNTIF($N$2:N5630, N5630)=1</f>
        <v>1</v>
      </c>
      <c r="M5630" s="37">
        <f>IF( $Q5630, MAX($M$1:M5629)+1, 0)</f>
        <v>0</v>
      </c>
      <c r="N5630" t="str" cm="1">
        <f t="array" ref="N5630">INDEX($A$9:$F$1048576, $J5630, $K5630 )</f>
        <v>KH996</v>
      </c>
      <c r="O5630" t="str" cm="1">
        <f t="array" ref="O5630">INDEX($B$9:$F$1048576, $J5630, $K5630 )</f>
        <v>리브에이치제삼차</v>
      </c>
      <c r="P5630" t="str" cm="1">
        <f t="array" ref="P5630">IF( $L5630, TRIM(_xll.IMDP("IR", $G$5&amp;$N5630, $G$6)), "" )</f>
        <v/>
      </c>
      <c r="Q5630" t="b" cm="1">
        <f t="array" ref="Q5630">IF(
    $U$1=1, AND($P5630&lt;&gt;"", $P5630&lt;&gt;"...", $P5630&lt;&gt;"입력오류"),
    IF(
        $U$18=1, AND($P5630&lt;&gt;"", $P5630&lt;&gt;"...", $P5630&lt;&gt;"입력오류", ISNUMBER(FIND(INDEX($T$2:$T$7,$U$1),$P5630))),
        IF(
            $U$17="기타", AND($P5630&lt;&gt;"", $P5630&lt;&gt;"...", $P5630&lt;&gt;"입력오류", NOT(ISNUMBER(FIND($T$21:$T$34,$P5630)))),
            AND($P5630&lt;&gt;"", $P5630&lt;&gt;"...", $P5630&lt;&gt;"입력오류", $T$19=$P5630)
        )
    )
)</f>
        <v>0</v>
      </c>
    </row>
    <row r="5631" spans="9:17">
      <c r="I5631">
        <f t="shared" si="262"/>
        <v>5630</v>
      </c>
      <c r="J5631">
        <f t="shared" si="263"/>
        <v>905</v>
      </c>
      <c r="K5631">
        <f t="shared" si="261"/>
        <v>3</v>
      </c>
      <c r="L5631" t="b">
        <f>COUNTIF($N$2:N5631, N5631)=1</f>
        <v>1</v>
      </c>
      <c r="M5631" s="37">
        <f>IF( $Q5631, MAX($M$1:M5630)+1, 0)</f>
        <v>0</v>
      </c>
      <c r="N5631" t="str" cm="1">
        <f t="array" ref="N5631">INDEX($A$9:$F$1048576, $J5631, $K5631 )</f>
        <v>KH998</v>
      </c>
      <c r="O5631" t="str" cm="1">
        <f t="array" ref="O5631">INDEX($B$9:$F$1048576, $J5631, $K5631 )</f>
        <v>지아이비경주</v>
      </c>
      <c r="P5631" t="str" cm="1">
        <f t="array" ref="P5631">IF( $L5631, TRIM(_xll.IMDP("IR", $G$5&amp;$N5631, $G$6)), "" )</f>
        <v/>
      </c>
      <c r="Q5631" t="b" cm="1">
        <f t="array" ref="Q5631">IF(
    $U$1=1, AND($P5631&lt;&gt;"", $P5631&lt;&gt;"...", $P5631&lt;&gt;"입력오류"),
    IF(
        $U$18=1, AND($P5631&lt;&gt;"", $P5631&lt;&gt;"...", $P5631&lt;&gt;"입력오류", ISNUMBER(FIND(INDEX($T$2:$T$7,$U$1),$P5631))),
        IF(
            $U$17="기타", AND($P5631&lt;&gt;"", $P5631&lt;&gt;"...", $P5631&lt;&gt;"입력오류", NOT(ISNUMBER(FIND($T$21:$T$34,$P5631)))),
            AND($P5631&lt;&gt;"", $P5631&lt;&gt;"...", $P5631&lt;&gt;"입력오류", $T$19=$P5631)
        )
    )
)</f>
        <v>0</v>
      </c>
    </row>
    <row r="5632" spans="9:17">
      <c r="I5632">
        <f t="shared" si="262"/>
        <v>5631</v>
      </c>
      <c r="J5632">
        <f t="shared" si="263"/>
        <v>906</v>
      </c>
      <c r="K5632">
        <f t="shared" si="261"/>
        <v>3</v>
      </c>
      <c r="L5632" t="b">
        <f>COUNTIF($N$2:N5632, N5632)=1</f>
        <v>1</v>
      </c>
      <c r="M5632" s="37">
        <f>IF( $Q5632, MAX($M$1:M5631)+1, 0)</f>
        <v>0</v>
      </c>
      <c r="N5632" t="str" cm="1">
        <f t="array" ref="N5632">INDEX($A$9:$F$1048576, $J5632, $K5632 )</f>
        <v>KI004</v>
      </c>
      <c r="O5632" t="str" cm="1">
        <f t="array" ref="O5632">INDEX($B$9:$F$1048576, $J5632, $K5632 )</f>
        <v>더퍼스트샤이닝제삼차</v>
      </c>
      <c r="P5632" t="str" cm="1">
        <f t="array" ref="P5632">IF( $L5632, TRIM(_xll.IMDP("IR", $G$5&amp;$N5632, $G$6)), "" )</f>
        <v/>
      </c>
      <c r="Q5632" t="b" cm="1">
        <f t="array" ref="Q5632">IF(
    $U$1=1, AND($P5632&lt;&gt;"", $P5632&lt;&gt;"...", $P5632&lt;&gt;"입력오류"),
    IF(
        $U$18=1, AND($P5632&lt;&gt;"", $P5632&lt;&gt;"...", $P5632&lt;&gt;"입력오류", ISNUMBER(FIND(INDEX($T$2:$T$7,$U$1),$P5632))),
        IF(
            $U$17="기타", AND($P5632&lt;&gt;"", $P5632&lt;&gt;"...", $P5632&lt;&gt;"입력오류", NOT(ISNUMBER(FIND($T$21:$T$34,$P5632)))),
            AND($P5632&lt;&gt;"", $P5632&lt;&gt;"...", $P5632&lt;&gt;"입력오류", $T$19=$P5632)
        )
    )
)</f>
        <v>0</v>
      </c>
    </row>
    <row r="5633" spans="9:17">
      <c r="I5633">
        <f t="shared" si="262"/>
        <v>5632</v>
      </c>
      <c r="J5633">
        <f t="shared" si="263"/>
        <v>907</v>
      </c>
      <c r="K5633">
        <f t="shared" si="261"/>
        <v>3</v>
      </c>
      <c r="L5633" t="b">
        <f>COUNTIF($N$2:N5633, N5633)=1</f>
        <v>1</v>
      </c>
      <c r="M5633" s="37">
        <f>IF( $Q5633, MAX($M$1:M5632)+1, 0)</f>
        <v>0</v>
      </c>
      <c r="N5633" t="str" cm="1">
        <f t="array" ref="N5633">INDEX($A$9:$F$1048576, $J5633, $K5633 )</f>
        <v>KI005</v>
      </c>
      <c r="O5633" t="str" cm="1">
        <f t="array" ref="O5633">INDEX($B$9:$F$1048576, $J5633, $K5633 )</f>
        <v>티와이디제이차</v>
      </c>
      <c r="P5633" t="str" cm="1">
        <f t="array" ref="P5633">IF( $L5633, TRIM(_xll.IMDP("IR", $G$5&amp;$N5633, $G$6)), "" )</f>
        <v/>
      </c>
      <c r="Q5633" t="b" cm="1">
        <f t="array" ref="Q5633">IF(
    $U$1=1, AND($P5633&lt;&gt;"", $P5633&lt;&gt;"...", $P5633&lt;&gt;"입력오류"),
    IF(
        $U$18=1, AND($P5633&lt;&gt;"", $P5633&lt;&gt;"...", $P5633&lt;&gt;"입력오류", ISNUMBER(FIND(INDEX($T$2:$T$7,$U$1),$P5633))),
        IF(
            $U$17="기타", AND($P5633&lt;&gt;"", $P5633&lt;&gt;"...", $P5633&lt;&gt;"입력오류", NOT(ISNUMBER(FIND($T$21:$T$34,$P5633)))),
            AND($P5633&lt;&gt;"", $P5633&lt;&gt;"...", $P5633&lt;&gt;"입력오류", $T$19=$P5633)
        )
    )
)</f>
        <v>0</v>
      </c>
    </row>
    <row r="5634" spans="9:17">
      <c r="I5634">
        <f t="shared" si="262"/>
        <v>5633</v>
      </c>
      <c r="J5634">
        <f t="shared" si="263"/>
        <v>908</v>
      </c>
      <c r="K5634">
        <f t="shared" ref="K5634:K5697" si="264">IF( $I5634&gt;$G$4, NA(), IF($I5634&gt;$G$3, 5, IF($I5634&gt;$G$2, 3, 1 ) ) )</f>
        <v>3</v>
      </c>
      <c r="L5634" t="b">
        <f>COUNTIF($N$2:N5634, N5634)=1</f>
        <v>1</v>
      </c>
      <c r="M5634" s="37">
        <f>IF( $Q5634, MAX($M$1:M5633)+1, 0)</f>
        <v>0</v>
      </c>
      <c r="N5634" t="str" cm="1">
        <f t="array" ref="N5634">INDEX($A$9:$F$1048576, $J5634, $K5634 )</f>
        <v>KI010</v>
      </c>
      <c r="O5634" t="str" cm="1">
        <f t="array" ref="O5634">INDEX($B$9:$F$1048576, $J5634, $K5634 )</f>
        <v>에스타이거오일</v>
      </c>
      <c r="P5634" t="str" cm="1">
        <f t="array" ref="P5634">IF( $L5634, TRIM(_xll.IMDP("IR", $G$5&amp;$N5634, $G$6)), "" )</f>
        <v/>
      </c>
      <c r="Q5634" t="b" cm="1">
        <f t="array" ref="Q5634">IF(
    $U$1=1, AND($P5634&lt;&gt;"", $P5634&lt;&gt;"...", $P5634&lt;&gt;"입력오류"),
    IF(
        $U$18=1, AND($P5634&lt;&gt;"", $P5634&lt;&gt;"...", $P5634&lt;&gt;"입력오류", ISNUMBER(FIND(INDEX($T$2:$T$7,$U$1),$P5634))),
        IF(
            $U$17="기타", AND($P5634&lt;&gt;"", $P5634&lt;&gt;"...", $P5634&lt;&gt;"입력오류", NOT(ISNUMBER(FIND($T$21:$T$34,$P5634)))),
            AND($P5634&lt;&gt;"", $P5634&lt;&gt;"...", $P5634&lt;&gt;"입력오류", $T$19=$P5634)
        )
    )
)</f>
        <v>0</v>
      </c>
    </row>
    <row r="5635" spans="9:17">
      <c r="I5635">
        <f t="shared" ref="I5635:I5698" si="265">ROW()-1</f>
        <v>5634</v>
      </c>
      <c r="J5635">
        <f t="shared" ref="J5635:J5698" si="266">IF( $I5635&gt;$G$4, NA(), IF($I5635&gt;$G$3, $I5635-$G$3, IF($I5635&gt;$G$2, $I5635-$G$2, $I5635 ) ) )</f>
        <v>909</v>
      </c>
      <c r="K5635">
        <f t="shared" si="264"/>
        <v>3</v>
      </c>
      <c r="L5635" t="b">
        <f>COUNTIF($N$2:N5635, N5635)=1</f>
        <v>1</v>
      </c>
      <c r="M5635" s="37">
        <f>IF( $Q5635, MAX($M$1:M5634)+1, 0)</f>
        <v>0</v>
      </c>
      <c r="N5635" t="str" cm="1">
        <f t="array" ref="N5635">INDEX($A$9:$F$1048576, $J5635, $K5635 )</f>
        <v>KI014</v>
      </c>
      <c r="O5635" t="str" cm="1">
        <f t="array" ref="O5635">INDEX($B$9:$F$1048576, $J5635, $K5635 )</f>
        <v>멀리건제십칠차</v>
      </c>
      <c r="P5635" t="str" cm="1">
        <f t="array" ref="P5635">IF( $L5635, TRIM(_xll.IMDP("IR", $G$5&amp;$N5635, $G$6)), "" )</f>
        <v/>
      </c>
      <c r="Q5635" t="b" cm="1">
        <f t="array" ref="Q5635">IF(
    $U$1=1, AND($P5635&lt;&gt;"", $P5635&lt;&gt;"...", $P5635&lt;&gt;"입력오류"),
    IF(
        $U$18=1, AND($P5635&lt;&gt;"", $P5635&lt;&gt;"...", $P5635&lt;&gt;"입력오류", ISNUMBER(FIND(INDEX($T$2:$T$7,$U$1),$P5635))),
        IF(
            $U$17="기타", AND($P5635&lt;&gt;"", $P5635&lt;&gt;"...", $P5635&lt;&gt;"입력오류", NOT(ISNUMBER(FIND($T$21:$T$34,$P5635)))),
            AND($P5635&lt;&gt;"", $P5635&lt;&gt;"...", $P5635&lt;&gt;"입력오류", $T$19=$P5635)
        )
    )
)</f>
        <v>0</v>
      </c>
    </row>
    <row r="5636" spans="9:17">
      <c r="I5636">
        <f t="shared" si="265"/>
        <v>5635</v>
      </c>
      <c r="J5636">
        <f t="shared" si="266"/>
        <v>910</v>
      </c>
      <c r="K5636">
        <f t="shared" si="264"/>
        <v>3</v>
      </c>
      <c r="L5636" t="b">
        <f>COUNTIF($N$2:N5636, N5636)=1</f>
        <v>1</v>
      </c>
      <c r="M5636" s="37">
        <f>IF( $Q5636, MAX($M$1:M5635)+1, 0)</f>
        <v>0</v>
      </c>
      <c r="N5636" t="str" cm="1">
        <f t="array" ref="N5636">INDEX($A$9:$F$1048576, $J5636, $K5636 )</f>
        <v>KI018</v>
      </c>
      <c r="O5636" t="str" cm="1">
        <f t="array" ref="O5636">INDEX($B$9:$F$1048576, $J5636, $K5636 )</f>
        <v>멀리건제십팔차</v>
      </c>
      <c r="P5636" t="str" cm="1">
        <f t="array" ref="P5636">IF( $L5636, TRIM(_xll.IMDP("IR", $G$5&amp;$N5636, $G$6)), "" )</f>
        <v/>
      </c>
      <c r="Q5636" t="b" cm="1">
        <f t="array" ref="Q5636">IF(
    $U$1=1, AND($P5636&lt;&gt;"", $P5636&lt;&gt;"...", $P5636&lt;&gt;"입력오류"),
    IF(
        $U$18=1, AND($P5636&lt;&gt;"", $P5636&lt;&gt;"...", $P5636&lt;&gt;"입력오류", ISNUMBER(FIND(INDEX($T$2:$T$7,$U$1),$P5636))),
        IF(
            $U$17="기타", AND($P5636&lt;&gt;"", $P5636&lt;&gt;"...", $P5636&lt;&gt;"입력오류", NOT(ISNUMBER(FIND($T$21:$T$34,$P5636)))),
            AND($P5636&lt;&gt;"", $P5636&lt;&gt;"...", $P5636&lt;&gt;"입력오류", $T$19=$P5636)
        )
    )
)</f>
        <v>0</v>
      </c>
    </row>
    <row r="5637" spans="9:17">
      <c r="I5637">
        <f t="shared" si="265"/>
        <v>5636</v>
      </c>
      <c r="J5637">
        <f t="shared" si="266"/>
        <v>911</v>
      </c>
      <c r="K5637">
        <f t="shared" si="264"/>
        <v>3</v>
      </c>
      <c r="L5637" t="b">
        <f>COUNTIF($N$2:N5637, N5637)=1</f>
        <v>1</v>
      </c>
      <c r="M5637" s="37">
        <f>IF( $Q5637, MAX($M$1:M5636)+1, 0)</f>
        <v>0</v>
      </c>
      <c r="N5637" t="str" cm="1">
        <f t="array" ref="N5637">INDEX($A$9:$F$1048576, $J5637, $K5637 )</f>
        <v>KI020</v>
      </c>
      <c r="O5637" t="str" cm="1">
        <f t="array" ref="O5637">INDEX($B$9:$F$1048576, $J5637, $K5637 )</f>
        <v>더퍼스트샤이닝제일차</v>
      </c>
      <c r="P5637" t="str" cm="1">
        <f t="array" ref="P5637">IF( $L5637, TRIM(_xll.IMDP("IR", $G$5&amp;$N5637, $G$6)), "" )</f>
        <v/>
      </c>
      <c r="Q5637" t="b" cm="1">
        <f t="array" ref="Q5637">IF(
    $U$1=1, AND($P5637&lt;&gt;"", $P5637&lt;&gt;"...", $P5637&lt;&gt;"입력오류"),
    IF(
        $U$18=1, AND($P5637&lt;&gt;"", $P5637&lt;&gt;"...", $P5637&lt;&gt;"입력오류", ISNUMBER(FIND(INDEX($T$2:$T$7,$U$1),$P5637))),
        IF(
            $U$17="기타", AND($P5637&lt;&gt;"", $P5637&lt;&gt;"...", $P5637&lt;&gt;"입력오류", NOT(ISNUMBER(FIND($T$21:$T$34,$P5637)))),
            AND($P5637&lt;&gt;"", $P5637&lt;&gt;"...", $P5637&lt;&gt;"입력오류", $T$19=$P5637)
        )
    )
)</f>
        <v>0</v>
      </c>
    </row>
    <row r="5638" spans="9:17">
      <c r="I5638">
        <f t="shared" si="265"/>
        <v>5637</v>
      </c>
      <c r="J5638">
        <f t="shared" si="266"/>
        <v>912</v>
      </c>
      <c r="K5638">
        <f t="shared" si="264"/>
        <v>3</v>
      </c>
      <c r="L5638" t="b">
        <f>COUNTIF($N$2:N5638, N5638)=1</f>
        <v>1</v>
      </c>
      <c r="M5638" s="37">
        <f>IF( $Q5638, MAX($M$1:M5637)+1, 0)</f>
        <v>0</v>
      </c>
      <c r="N5638" t="str" cm="1">
        <f t="array" ref="N5638">INDEX($A$9:$F$1048576, $J5638, $K5638 )</f>
        <v>KI022</v>
      </c>
      <c r="O5638" t="str" cm="1">
        <f t="array" ref="O5638">INDEX($B$9:$F$1048576, $J5638, $K5638 )</f>
        <v>지아이비길동</v>
      </c>
      <c r="P5638" t="str" cm="1">
        <f t="array" ref="P5638">IF( $L5638, TRIM(_xll.IMDP("IR", $G$5&amp;$N5638, $G$6)), "" )</f>
        <v/>
      </c>
      <c r="Q5638" t="b" cm="1">
        <f t="array" ref="Q5638">IF(
    $U$1=1, AND($P5638&lt;&gt;"", $P5638&lt;&gt;"...", $P5638&lt;&gt;"입력오류"),
    IF(
        $U$18=1, AND($P5638&lt;&gt;"", $P5638&lt;&gt;"...", $P5638&lt;&gt;"입력오류", ISNUMBER(FIND(INDEX($T$2:$T$7,$U$1),$P5638))),
        IF(
            $U$17="기타", AND($P5638&lt;&gt;"", $P5638&lt;&gt;"...", $P5638&lt;&gt;"입력오류", NOT(ISNUMBER(FIND($T$21:$T$34,$P5638)))),
            AND($P5638&lt;&gt;"", $P5638&lt;&gt;"...", $P5638&lt;&gt;"입력오류", $T$19=$P5638)
        )
    )
)</f>
        <v>0</v>
      </c>
    </row>
    <row r="5639" spans="9:17">
      <c r="I5639">
        <f t="shared" si="265"/>
        <v>5638</v>
      </c>
      <c r="J5639">
        <f t="shared" si="266"/>
        <v>913</v>
      </c>
      <c r="K5639">
        <f t="shared" si="264"/>
        <v>3</v>
      </c>
      <c r="L5639" t="b">
        <f>COUNTIF($N$2:N5639, N5639)=1</f>
        <v>1</v>
      </c>
      <c r="M5639" s="37">
        <f>IF( $Q5639, MAX($M$1:M5638)+1, 0)</f>
        <v>0</v>
      </c>
      <c r="N5639" t="str" cm="1">
        <f t="array" ref="N5639">INDEX($A$9:$F$1048576, $J5639, $K5639 )</f>
        <v>KI023</v>
      </c>
      <c r="O5639" t="str" cm="1">
        <f t="array" ref="O5639">INDEX($B$9:$F$1048576, $J5639, $K5639 )</f>
        <v>케이비엔와이제일차</v>
      </c>
      <c r="P5639" t="str" cm="1">
        <f t="array" ref="P5639">IF( $L5639, TRIM(_xll.IMDP("IR", $G$5&amp;$N5639, $G$6)), "" )</f>
        <v/>
      </c>
      <c r="Q5639" t="b" cm="1">
        <f t="array" ref="Q5639">IF(
    $U$1=1, AND($P5639&lt;&gt;"", $P5639&lt;&gt;"...", $P5639&lt;&gt;"입력오류"),
    IF(
        $U$18=1, AND($P5639&lt;&gt;"", $P5639&lt;&gt;"...", $P5639&lt;&gt;"입력오류", ISNUMBER(FIND(INDEX($T$2:$T$7,$U$1),$P5639))),
        IF(
            $U$17="기타", AND($P5639&lt;&gt;"", $P5639&lt;&gt;"...", $P5639&lt;&gt;"입력오류", NOT(ISNUMBER(FIND($T$21:$T$34,$P5639)))),
            AND($P5639&lt;&gt;"", $P5639&lt;&gt;"...", $P5639&lt;&gt;"입력오류", $T$19=$P5639)
        )
    )
)</f>
        <v>0</v>
      </c>
    </row>
    <row r="5640" spans="9:17">
      <c r="I5640">
        <f t="shared" si="265"/>
        <v>5639</v>
      </c>
      <c r="J5640">
        <f t="shared" si="266"/>
        <v>914</v>
      </c>
      <c r="K5640">
        <f t="shared" si="264"/>
        <v>3</v>
      </c>
      <c r="L5640" t="b">
        <f>COUNTIF($N$2:N5640, N5640)=1</f>
        <v>1</v>
      </c>
      <c r="M5640" s="37">
        <f>IF( $Q5640, MAX($M$1:M5639)+1, 0)</f>
        <v>0</v>
      </c>
      <c r="N5640" t="str" cm="1">
        <f t="array" ref="N5640">INDEX($A$9:$F$1048576, $J5640, $K5640 )</f>
        <v>KI025</v>
      </c>
      <c r="O5640" t="str" cm="1">
        <f t="array" ref="O5640">INDEX($B$9:$F$1048576, $J5640, $K5640 )</f>
        <v>마린에스와이제일차</v>
      </c>
      <c r="P5640" t="str" cm="1">
        <f t="array" ref="P5640">IF( $L5640, TRIM(_xll.IMDP("IR", $G$5&amp;$N5640, $G$6)), "" )</f>
        <v/>
      </c>
      <c r="Q5640" t="b" cm="1">
        <f t="array" ref="Q5640">IF(
    $U$1=1, AND($P5640&lt;&gt;"", $P5640&lt;&gt;"...", $P5640&lt;&gt;"입력오류"),
    IF(
        $U$18=1, AND($P5640&lt;&gt;"", $P5640&lt;&gt;"...", $P5640&lt;&gt;"입력오류", ISNUMBER(FIND(INDEX($T$2:$T$7,$U$1),$P5640))),
        IF(
            $U$17="기타", AND($P5640&lt;&gt;"", $P5640&lt;&gt;"...", $P5640&lt;&gt;"입력오류", NOT(ISNUMBER(FIND($T$21:$T$34,$P5640)))),
            AND($P5640&lt;&gt;"", $P5640&lt;&gt;"...", $P5640&lt;&gt;"입력오류", $T$19=$P5640)
        )
    )
)</f>
        <v>0</v>
      </c>
    </row>
    <row r="5641" spans="9:17">
      <c r="I5641">
        <f t="shared" si="265"/>
        <v>5640</v>
      </c>
      <c r="J5641">
        <f t="shared" si="266"/>
        <v>915</v>
      </c>
      <c r="K5641">
        <f t="shared" si="264"/>
        <v>3</v>
      </c>
      <c r="L5641" t="b">
        <f>COUNTIF($N$2:N5641, N5641)=1</f>
        <v>1</v>
      </c>
      <c r="M5641" s="37">
        <f>IF( $Q5641, MAX($M$1:M5640)+1, 0)</f>
        <v>0</v>
      </c>
      <c r="N5641" t="str" cm="1">
        <f t="array" ref="N5641">INDEX($A$9:$F$1048576, $J5641, $K5641 )</f>
        <v>KI026</v>
      </c>
      <c r="O5641" t="str" cm="1">
        <f t="array" ref="O5641">INDEX($B$9:$F$1048576, $J5641, $K5641 )</f>
        <v>에스퍼스트엘</v>
      </c>
      <c r="P5641" t="str" cm="1">
        <f t="array" ref="P5641">IF( $L5641, TRIM(_xll.IMDP("IR", $G$5&amp;$N5641, $G$6)), "" )</f>
        <v/>
      </c>
      <c r="Q5641" t="b" cm="1">
        <f t="array" ref="Q5641">IF(
    $U$1=1, AND($P5641&lt;&gt;"", $P5641&lt;&gt;"...", $P5641&lt;&gt;"입력오류"),
    IF(
        $U$18=1, AND($P5641&lt;&gt;"", $P5641&lt;&gt;"...", $P5641&lt;&gt;"입력오류", ISNUMBER(FIND(INDEX($T$2:$T$7,$U$1),$P5641))),
        IF(
            $U$17="기타", AND($P5641&lt;&gt;"", $P5641&lt;&gt;"...", $P5641&lt;&gt;"입력오류", NOT(ISNUMBER(FIND($T$21:$T$34,$P5641)))),
            AND($P5641&lt;&gt;"", $P5641&lt;&gt;"...", $P5641&lt;&gt;"입력오류", $T$19=$P5641)
        )
    )
)</f>
        <v>0</v>
      </c>
    </row>
    <row r="5642" spans="9:17">
      <c r="I5642">
        <f t="shared" si="265"/>
        <v>5641</v>
      </c>
      <c r="J5642">
        <f t="shared" si="266"/>
        <v>916</v>
      </c>
      <c r="K5642">
        <f t="shared" si="264"/>
        <v>3</v>
      </c>
      <c r="L5642" t="b">
        <f>COUNTIF($N$2:N5642, N5642)=1</f>
        <v>1</v>
      </c>
      <c r="M5642" s="37">
        <f>IF( $Q5642, MAX($M$1:M5641)+1, 0)</f>
        <v>0</v>
      </c>
      <c r="N5642" t="str" cm="1">
        <f t="array" ref="N5642">INDEX($A$9:$F$1048576, $J5642, $K5642 )</f>
        <v>KI027</v>
      </c>
      <c r="O5642" t="str" cm="1">
        <f t="array" ref="O5642">INDEX($B$9:$F$1048576, $J5642, $K5642 )</f>
        <v>비욘드하색제일차</v>
      </c>
      <c r="P5642" t="str" cm="1">
        <f t="array" ref="P5642">IF( $L5642, TRIM(_xll.IMDP("IR", $G$5&amp;$N5642, $G$6)), "" )</f>
        <v/>
      </c>
      <c r="Q5642" t="b" cm="1">
        <f t="array" ref="Q5642">IF(
    $U$1=1, AND($P5642&lt;&gt;"", $P5642&lt;&gt;"...", $P5642&lt;&gt;"입력오류"),
    IF(
        $U$18=1, AND($P5642&lt;&gt;"", $P5642&lt;&gt;"...", $P5642&lt;&gt;"입력오류", ISNUMBER(FIND(INDEX($T$2:$T$7,$U$1),$P5642))),
        IF(
            $U$17="기타", AND($P5642&lt;&gt;"", $P5642&lt;&gt;"...", $P5642&lt;&gt;"입력오류", NOT(ISNUMBER(FIND($T$21:$T$34,$P5642)))),
            AND($P5642&lt;&gt;"", $P5642&lt;&gt;"...", $P5642&lt;&gt;"입력오류", $T$19=$P5642)
        )
    )
)</f>
        <v>0</v>
      </c>
    </row>
    <row r="5643" spans="9:17">
      <c r="I5643">
        <f t="shared" si="265"/>
        <v>5642</v>
      </c>
      <c r="J5643">
        <f t="shared" si="266"/>
        <v>917</v>
      </c>
      <c r="K5643">
        <f t="shared" si="264"/>
        <v>3</v>
      </c>
      <c r="L5643" t="b">
        <f>COUNTIF($N$2:N5643, N5643)=1</f>
        <v>1</v>
      </c>
      <c r="M5643" s="37">
        <f>IF( $Q5643, MAX($M$1:M5642)+1, 0)</f>
        <v>0</v>
      </c>
      <c r="N5643" t="str" cm="1">
        <f t="array" ref="N5643">INDEX($A$9:$F$1048576, $J5643, $K5643 )</f>
        <v>KI028</v>
      </c>
      <c r="O5643" t="str" cm="1">
        <f t="array" ref="O5643">INDEX($B$9:$F$1048576, $J5643, $K5643 )</f>
        <v>올원프렌즈제이차</v>
      </c>
      <c r="P5643" t="str" cm="1">
        <f t="array" ref="P5643">IF( $L5643, TRIM(_xll.IMDP("IR", $G$5&amp;$N5643, $G$6)), "" )</f>
        <v/>
      </c>
      <c r="Q5643" t="b" cm="1">
        <f t="array" ref="Q5643">IF(
    $U$1=1, AND($P5643&lt;&gt;"", $P5643&lt;&gt;"...", $P5643&lt;&gt;"입력오류"),
    IF(
        $U$18=1, AND($P5643&lt;&gt;"", $P5643&lt;&gt;"...", $P5643&lt;&gt;"입력오류", ISNUMBER(FIND(INDEX($T$2:$T$7,$U$1),$P5643))),
        IF(
            $U$17="기타", AND($P5643&lt;&gt;"", $P5643&lt;&gt;"...", $P5643&lt;&gt;"입력오류", NOT(ISNUMBER(FIND($T$21:$T$34,$P5643)))),
            AND($P5643&lt;&gt;"", $P5643&lt;&gt;"...", $P5643&lt;&gt;"입력오류", $T$19=$P5643)
        )
    )
)</f>
        <v>0</v>
      </c>
    </row>
    <row r="5644" spans="9:17">
      <c r="I5644">
        <f t="shared" si="265"/>
        <v>5643</v>
      </c>
      <c r="J5644">
        <f t="shared" si="266"/>
        <v>918</v>
      </c>
      <c r="K5644">
        <f t="shared" si="264"/>
        <v>3</v>
      </c>
      <c r="L5644" t="b">
        <f>COUNTIF($N$2:N5644, N5644)=1</f>
        <v>1</v>
      </c>
      <c r="M5644" s="37">
        <f>IF( $Q5644, MAX($M$1:M5643)+1, 0)</f>
        <v>0</v>
      </c>
      <c r="N5644" t="str" cm="1">
        <f t="array" ref="N5644">INDEX($A$9:$F$1048576, $J5644, $K5644 )</f>
        <v>KI030</v>
      </c>
      <c r="O5644" t="str" cm="1">
        <f t="array" ref="O5644">INDEX($B$9:$F$1048576, $J5644, $K5644 )</f>
        <v>강남랜드마크제일차</v>
      </c>
      <c r="P5644" t="str" cm="1">
        <f t="array" ref="P5644">IF( $L5644, TRIM(_xll.IMDP("IR", $G$5&amp;$N5644, $G$6)), "" )</f>
        <v/>
      </c>
      <c r="Q5644" t="b" cm="1">
        <f t="array" ref="Q5644">IF(
    $U$1=1, AND($P5644&lt;&gt;"", $P5644&lt;&gt;"...", $P5644&lt;&gt;"입력오류"),
    IF(
        $U$18=1, AND($P5644&lt;&gt;"", $P5644&lt;&gt;"...", $P5644&lt;&gt;"입력오류", ISNUMBER(FIND(INDEX($T$2:$T$7,$U$1),$P5644))),
        IF(
            $U$17="기타", AND($P5644&lt;&gt;"", $P5644&lt;&gt;"...", $P5644&lt;&gt;"입력오류", NOT(ISNUMBER(FIND($T$21:$T$34,$P5644)))),
            AND($P5644&lt;&gt;"", $P5644&lt;&gt;"...", $P5644&lt;&gt;"입력오류", $T$19=$P5644)
        )
    )
)</f>
        <v>0</v>
      </c>
    </row>
    <row r="5645" spans="9:17">
      <c r="I5645">
        <f t="shared" si="265"/>
        <v>5644</v>
      </c>
      <c r="J5645">
        <f t="shared" si="266"/>
        <v>919</v>
      </c>
      <c r="K5645">
        <f t="shared" si="264"/>
        <v>3</v>
      </c>
      <c r="L5645" t="b">
        <f>COUNTIF($N$2:N5645, N5645)=1</f>
        <v>1</v>
      </c>
      <c r="M5645" s="37">
        <f>IF( $Q5645, MAX($M$1:M5644)+1, 0)</f>
        <v>0</v>
      </c>
      <c r="N5645" t="str" cm="1">
        <f t="array" ref="N5645">INDEX($A$9:$F$1048576, $J5645, $K5645 )</f>
        <v>KI031</v>
      </c>
      <c r="O5645" t="str" cm="1">
        <f t="array" ref="O5645">INDEX($B$9:$F$1048576, $J5645, $K5645 )</f>
        <v>강남랜드마크제이차</v>
      </c>
      <c r="P5645" t="str" cm="1">
        <f t="array" ref="P5645">IF( $L5645, TRIM(_xll.IMDP("IR", $G$5&amp;$N5645, $G$6)), "" )</f>
        <v/>
      </c>
      <c r="Q5645" t="b" cm="1">
        <f t="array" ref="Q5645">IF(
    $U$1=1, AND($P5645&lt;&gt;"", $P5645&lt;&gt;"...", $P5645&lt;&gt;"입력오류"),
    IF(
        $U$18=1, AND($P5645&lt;&gt;"", $P5645&lt;&gt;"...", $P5645&lt;&gt;"입력오류", ISNUMBER(FIND(INDEX($T$2:$T$7,$U$1),$P5645))),
        IF(
            $U$17="기타", AND($P5645&lt;&gt;"", $P5645&lt;&gt;"...", $P5645&lt;&gt;"입력오류", NOT(ISNUMBER(FIND($T$21:$T$34,$P5645)))),
            AND($P5645&lt;&gt;"", $P5645&lt;&gt;"...", $P5645&lt;&gt;"입력오류", $T$19=$P5645)
        )
    )
)</f>
        <v>0</v>
      </c>
    </row>
    <row r="5646" spans="9:17">
      <c r="I5646">
        <f t="shared" si="265"/>
        <v>5645</v>
      </c>
      <c r="J5646">
        <f t="shared" si="266"/>
        <v>920</v>
      </c>
      <c r="K5646">
        <f t="shared" si="264"/>
        <v>3</v>
      </c>
      <c r="L5646" t="b">
        <f>COUNTIF($N$2:N5646, N5646)=1</f>
        <v>1</v>
      </c>
      <c r="M5646" s="37">
        <f>IF( $Q5646, MAX($M$1:M5645)+1, 0)</f>
        <v>0</v>
      </c>
      <c r="N5646" t="str" cm="1">
        <f t="array" ref="N5646">INDEX($A$9:$F$1048576, $J5646, $K5646 )</f>
        <v>KI032</v>
      </c>
      <c r="O5646" t="str" cm="1">
        <f t="array" ref="O5646">INDEX($B$9:$F$1048576, $J5646, $K5646 )</f>
        <v>강남랜드마크제삼차</v>
      </c>
      <c r="P5646" t="str" cm="1">
        <f t="array" ref="P5646">IF( $L5646, TRIM(_xll.IMDP("IR", $G$5&amp;$N5646, $G$6)), "" )</f>
        <v/>
      </c>
      <c r="Q5646" t="b" cm="1">
        <f t="array" ref="Q5646">IF(
    $U$1=1, AND($P5646&lt;&gt;"", $P5646&lt;&gt;"...", $P5646&lt;&gt;"입력오류"),
    IF(
        $U$18=1, AND($P5646&lt;&gt;"", $P5646&lt;&gt;"...", $P5646&lt;&gt;"입력오류", ISNUMBER(FIND(INDEX($T$2:$T$7,$U$1),$P5646))),
        IF(
            $U$17="기타", AND($P5646&lt;&gt;"", $P5646&lt;&gt;"...", $P5646&lt;&gt;"입력오류", NOT(ISNUMBER(FIND($T$21:$T$34,$P5646)))),
            AND($P5646&lt;&gt;"", $P5646&lt;&gt;"...", $P5646&lt;&gt;"입력오류", $T$19=$P5646)
        )
    )
)</f>
        <v>0</v>
      </c>
    </row>
    <row r="5647" spans="9:17">
      <c r="I5647">
        <f t="shared" si="265"/>
        <v>5646</v>
      </c>
      <c r="J5647">
        <f t="shared" si="266"/>
        <v>921</v>
      </c>
      <c r="K5647">
        <f t="shared" si="264"/>
        <v>3</v>
      </c>
      <c r="L5647" t="b">
        <f>COUNTIF($N$2:N5647, N5647)=1</f>
        <v>1</v>
      </c>
      <c r="M5647" s="37">
        <f>IF( $Q5647, MAX($M$1:M5646)+1, 0)</f>
        <v>0</v>
      </c>
      <c r="N5647" t="str" cm="1">
        <f t="array" ref="N5647">INDEX($A$9:$F$1048576, $J5647, $K5647 )</f>
        <v>KI033</v>
      </c>
      <c r="O5647" t="str" cm="1">
        <f t="array" ref="O5647">INDEX($B$9:$F$1048576, $J5647, $K5647 )</f>
        <v>듀링제이차</v>
      </c>
      <c r="P5647" t="str" cm="1">
        <f t="array" ref="P5647">IF( $L5647, TRIM(_xll.IMDP("IR", $G$5&amp;$N5647, $G$6)), "" )</f>
        <v/>
      </c>
      <c r="Q5647" t="b" cm="1">
        <f t="array" ref="Q5647">IF(
    $U$1=1, AND($P5647&lt;&gt;"", $P5647&lt;&gt;"...", $P5647&lt;&gt;"입력오류"),
    IF(
        $U$18=1, AND($P5647&lt;&gt;"", $P5647&lt;&gt;"...", $P5647&lt;&gt;"입력오류", ISNUMBER(FIND(INDEX($T$2:$T$7,$U$1),$P5647))),
        IF(
            $U$17="기타", AND($P5647&lt;&gt;"", $P5647&lt;&gt;"...", $P5647&lt;&gt;"입력오류", NOT(ISNUMBER(FIND($T$21:$T$34,$P5647)))),
            AND($P5647&lt;&gt;"", $P5647&lt;&gt;"...", $P5647&lt;&gt;"입력오류", $T$19=$P5647)
        )
    )
)</f>
        <v>0</v>
      </c>
    </row>
    <row r="5648" spans="9:17">
      <c r="I5648">
        <f t="shared" si="265"/>
        <v>5647</v>
      </c>
      <c r="J5648">
        <f t="shared" si="266"/>
        <v>922</v>
      </c>
      <c r="K5648">
        <f t="shared" si="264"/>
        <v>3</v>
      </c>
      <c r="L5648" t="b">
        <f>COUNTIF($N$2:N5648, N5648)=1</f>
        <v>1</v>
      </c>
      <c r="M5648" s="37">
        <f>IF( $Q5648, MAX($M$1:M5647)+1, 0)</f>
        <v>0</v>
      </c>
      <c r="N5648" t="str" cm="1">
        <f t="array" ref="N5648">INDEX($A$9:$F$1048576, $J5648, $K5648 )</f>
        <v>KI035</v>
      </c>
      <c r="O5648" t="str" cm="1">
        <f t="array" ref="O5648">INDEX($B$9:$F$1048576, $J5648, $K5648 )</f>
        <v>에이치하나제일차</v>
      </c>
      <c r="P5648" t="str" cm="1">
        <f t="array" ref="P5648">IF( $L5648, TRIM(_xll.IMDP("IR", $G$5&amp;$N5648, $G$6)), "" )</f>
        <v/>
      </c>
      <c r="Q5648" t="b" cm="1">
        <f t="array" ref="Q5648">IF(
    $U$1=1, AND($P5648&lt;&gt;"", $P5648&lt;&gt;"...", $P5648&lt;&gt;"입력오류"),
    IF(
        $U$18=1, AND($P5648&lt;&gt;"", $P5648&lt;&gt;"...", $P5648&lt;&gt;"입력오류", ISNUMBER(FIND(INDEX($T$2:$T$7,$U$1),$P5648))),
        IF(
            $U$17="기타", AND($P5648&lt;&gt;"", $P5648&lt;&gt;"...", $P5648&lt;&gt;"입력오류", NOT(ISNUMBER(FIND($T$21:$T$34,$P5648)))),
            AND($P5648&lt;&gt;"", $P5648&lt;&gt;"...", $P5648&lt;&gt;"입력오류", $T$19=$P5648)
        )
    )
)</f>
        <v>0</v>
      </c>
    </row>
    <row r="5649" spans="9:17">
      <c r="I5649">
        <f t="shared" si="265"/>
        <v>5648</v>
      </c>
      <c r="J5649">
        <f t="shared" si="266"/>
        <v>923</v>
      </c>
      <c r="K5649">
        <f t="shared" si="264"/>
        <v>3</v>
      </c>
      <c r="L5649" t="b">
        <f>COUNTIF($N$2:N5649, N5649)=1</f>
        <v>1</v>
      </c>
      <c r="M5649" s="37">
        <f>IF( $Q5649, MAX($M$1:M5648)+1, 0)</f>
        <v>0</v>
      </c>
      <c r="N5649" t="str" cm="1">
        <f t="array" ref="N5649">INDEX($A$9:$F$1048576, $J5649, $K5649 )</f>
        <v>KI036</v>
      </c>
      <c r="O5649" t="str" cm="1">
        <f t="array" ref="O5649">INDEX($B$9:$F$1048576, $J5649, $K5649 )</f>
        <v>지아이비제이디</v>
      </c>
      <c r="P5649" t="str" cm="1">
        <f t="array" ref="P5649">IF( $L5649, TRIM(_xll.IMDP("IR", $G$5&amp;$N5649, $G$6)), "" )</f>
        <v/>
      </c>
      <c r="Q5649" t="b" cm="1">
        <f t="array" ref="Q5649">IF(
    $U$1=1, AND($P5649&lt;&gt;"", $P5649&lt;&gt;"...", $P5649&lt;&gt;"입력오류"),
    IF(
        $U$18=1, AND($P5649&lt;&gt;"", $P5649&lt;&gt;"...", $P5649&lt;&gt;"입력오류", ISNUMBER(FIND(INDEX($T$2:$T$7,$U$1),$P5649))),
        IF(
            $U$17="기타", AND($P5649&lt;&gt;"", $P5649&lt;&gt;"...", $P5649&lt;&gt;"입력오류", NOT(ISNUMBER(FIND($T$21:$T$34,$P5649)))),
            AND($P5649&lt;&gt;"", $P5649&lt;&gt;"...", $P5649&lt;&gt;"입력오류", $T$19=$P5649)
        )
    )
)</f>
        <v>0</v>
      </c>
    </row>
    <row r="5650" spans="9:17">
      <c r="I5650">
        <f t="shared" si="265"/>
        <v>5649</v>
      </c>
      <c r="J5650">
        <f t="shared" si="266"/>
        <v>924</v>
      </c>
      <c r="K5650">
        <f t="shared" si="264"/>
        <v>3</v>
      </c>
      <c r="L5650" t="b">
        <f>COUNTIF($N$2:N5650, N5650)=1</f>
        <v>1</v>
      </c>
      <c r="M5650" s="37">
        <f>IF( $Q5650, MAX($M$1:M5649)+1, 0)</f>
        <v>0</v>
      </c>
      <c r="N5650" t="str" cm="1">
        <f t="array" ref="N5650">INDEX($A$9:$F$1048576, $J5650, $K5650 )</f>
        <v>KI037</v>
      </c>
      <c r="O5650" t="str" cm="1">
        <f t="array" ref="O5650">INDEX($B$9:$F$1048576, $J5650, $K5650 )</f>
        <v>국민챔피온제팔차</v>
      </c>
      <c r="P5650" t="str" cm="1">
        <f t="array" ref="P5650">IF( $L5650, TRIM(_xll.IMDP("IR", $G$5&amp;$N5650, $G$6)), "" )</f>
        <v/>
      </c>
      <c r="Q5650" t="b" cm="1">
        <f t="array" ref="Q5650">IF(
    $U$1=1, AND($P5650&lt;&gt;"", $P5650&lt;&gt;"...", $P5650&lt;&gt;"입력오류"),
    IF(
        $U$18=1, AND($P5650&lt;&gt;"", $P5650&lt;&gt;"...", $P5650&lt;&gt;"입력오류", ISNUMBER(FIND(INDEX($T$2:$T$7,$U$1),$P5650))),
        IF(
            $U$17="기타", AND($P5650&lt;&gt;"", $P5650&lt;&gt;"...", $P5650&lt;&gt;"입력오류", NOT(ISNUMBER(FIND($T$21:$T$34,$P5650)))),
            AND($P5650&lt;&gt;"", $P5650&lt;&gt;"...", $P5650&lt;&gt;"입력오류", $T$19=$P5650)
        )
    )
)</f>
        <v>0</v>
      </c>
    </row>
    <row r="5651" spans="9:17">
      <c r="I5651">
        <f t="shared" si="265"/>
        <v>5650</v>
      </c>
      <c r="J5651">
        <f t="shared" si="266"/>
        <v>925</v>
      </c>
      <c r="K5651">
        <f t="shared" si="264"/>
        <v>3</v>
      </c>
      <c r="L5651" t="b">
        <f>COUNTIF($N$2:N5651, N5651)=1</f>
        <v>1</v>
      </c>
      <c r="M5651" s="37">
        <f>IF( $Q5651, MAX($M$1:M5650)+1, 0)</f>
        <v>0</v>
      </c>
      <c r="N5651" t="str" cm="1">
        <f t="array" ref="N5651">INDEX($A$9:$F$1048576, $J5651, $K5651 )</f>
        <v>KI040</v>
      </c>
      <c r="O5651" t="str" cm="1">
        <f t="array" ref="O5651">INDEX($B$9:$F$1048576, $J5651, $K5651 )</f>
        <v>메인스트림제십사차</v>
      </c>
      <c r="P5651" t="str" cm="1">
        <f t="array" ref="P5651">IF( $L5651, TRIM(_xll.IMDP("IR", $G$5&amp;$N5651, $G$6)), "" )</f>
        <v/>
      </c>
      <c r="Q5651" t="b" cm="1">
        <f t="array" ref="Q5651">IF(
    $U$1=1, AND($P5651&lt;&gt;"", $P5651&lt;&gt;"...", $P5651&lt;&gt;"입력오류"),
    IF(
        $U$18=1, AND($P5651&lt;&gt;"", $P5651&lt;&gt;"...", $P5651&lt;&gt;"입력오류", ISNUMBER(FIND(INDEX($T$2:$T$7,$U$1),$P5651))),
        IF(
            $U$17="기타", AND($P5651&lt;&gt;"", $P5651&lt;&gt;"...", $P5651&lt;&gt;"입력오류", NOT(ISNUMBER(FIND($T$21:$T$34,$P5651)))),
            AND($P5651&lt;&gt;"", $P5651&lt;&gt;"...", $P5651&lt;&gt;"입력오류", $T$19=$P5651)
        )
    )
)</f>
        <v>0</v>
      </c>
    </row>
    <row r="5652" spans="9:17">
      <c r="I5652">
        <f t="shared" si="265"/>
        <v>5651</v>
      </c>
      <c r="J5652">
        <f t="shared" si="266"/>
        <v>926</v>
      </c>
      <c r="K5652">
        <f t="shared" si="264"/>
        <v>3</v>
      </c>
      <c r="L5652" t="b">
        <f>COUNTIF($N$2:N5652, N5652)=1</f>
        <v>1</v>
      </c>
      <c r="M5652" s="37">
        <f>IF( $Q5652, MAX($M$1:M5651)+1, 0)</f>
        <v>0</v>
      </c>
      <c r="N5652" t="str" cm="1">
        <f t="array" ref="N5652">INDEX($A$9:$F$1048576, $J5652, $K5652 )</f>
        <v>KI043</v>
      </c>
      <c r="O5652" t="str" cm="1">
        <f t="array" ref="O5652">INDEX($B$9:$F$1048576, $J5652, $K5652 )</f>
        <v>리치게이트신반포</v>
      </c>
      <c r="P5652" t="str" cm="1">
        <f t="array" ref="P5652">IF( $L5652, TRIM(_xll.IMDP("IR", $G$5&amp;$N5652, $G$6)), "" )</f>
        <v/>
      </c>
      <c r="Q5652" t="b" cm="1">
        <f t="array" ref="Q5652">IF(
    $U$1=1, AND($P5652&lt;&gt;"", $P5652&lt;&gt;"...", $P5652&lt;&gt;"입력오류"),
    IF(
        $U$18=1, AND($P5652&lt;&gt;"", $P5652&lt;&gt;"...", $P5652&lt;&gt;"입력오류", ISNUMBER(FIND(INDEX($T$2:$T$7,$U$1),$P5652))),
        IF(
            $U$17="기타", AND($P5652&lt;&gt;"", $P5652&lt;&gt;"...", $P5652&lt;&gt;"입력오류", NOT(ISNUMBER(FIND($T$21:$T$34,$P5652)))),
            AND($P5652&lt;&gt;"", $P5652&lt;&gt;"...", $P5652&lt;&gt;"입력오류", $T$19=$P5652)
        )
    )
)</f>
        <v>0</v>
      </c>
    </row>
    <row r="5653" spans="9:17">
      <c r="I5653">
        <f t="shared" si="265"/>
        <v>5652</v>
      </c>
      <c r="J5653">
        <f t="shared" si="266"/>
        <v>927</v>
      </c>
      <c r="K5653">
        <f t="shared" si="264"/>
        <v>3</v>
      </c>
      <c r="L5653" t="b">
        <f>COUNTIF($N$2:N5653, N5653)=1</f>
        <v>1</v>
      </c>
      <c r="M5653" s="37">
        <f>IF( $Q5653, MAX($M$1:M5652)+1, 0)</f>
        <v>0</v>
      </c>
      <c r="N5653" t="str" cm="1">
        <f t="array" ref="N5653">INDEX($A$9:$F$1048576, $J5653, $K5653 )</f>
        <v>KI045</v>
      </c>
      <c r="O5653" t="str" cm="1">
        <f t="array" ref="O5653">INDEX($B$9:$F$1048576, $J5653, $K5653 )</f>
        <v>지아이비마이티제삼차</v>
      </c>
      <c r="P5653" t="str" cm="1">
        <f t="array" ref="P5653">IF( $L5653, TRIM(_xll.IMDP("IR", $G$5&amp;$N5653, $G$6)), "" )</f>
        <v/>
      </c>
      <c r="Q5653" t="b" cm="1">
        <f t="array" ref="Q5653">IF(
    $U$1=1, AND($P5653&lt;&gt;"", $P5653&lt;&gt;"...", $P5653&lt;&gt;"입력오류"),
    IF(
        $U$18=1, AND($P5653&lt;&gt;"", $P5653&lt;&gt;"...", $P5653&lt;&gt;"입력오류", ISNUMBER(FIND(INDEX($T$2:$T$7,$U$1),$P5653))),
        IF(
            $U$17="기타", AND($P5653&lt;&gt;"", $P5653&lt;&gt;"...", $P5653&lt;&gt;"입력오류", NOT(ISNUMBER(FIND($T$21:$T$34,$P5653)))),
            AND($P5653&lt;&gt;"", $P5653&lt;&gt;"...", $P5653&lt;&gt;"입력오류", $T$19=$P5653)
        )
    )
)</f>
        <v>0</v>
      </c>
    </row>
    <row r="5654" spans="9:17">
      <c r="I5654">
        <f t="shared" si="265"/>
        <v>5653</v>
      </c>
      <c r="J5654">
        <f t="shared" si="266"/>
        <v>928</v>
      </c>
      <c r="K5654">
        <f t="shared" si="264"/>
        <v>3</v>
      </c>
      <c r="L5654" t="b">
        <f>COUNTIF($N$2:N5654, N5654)=1</f>
        <v>1</v>
      </c>
      <c r="M5654" s="37">
        <f>IF( $Q5654, MAX($M$1:M5653)+1, 0)</f>
        <v>0</v>
      </c>
      <c r="N5654" t="str" cm="1">
        <f t="array" ref="N5654">INDEX($A$9:$F$1048576, $J5654, $K5654 )</f>
        <v>KI046</v>
      </c>
      <c r="O5654" t="str" cm="1">
        <f t="array" ref="O5654">INDEX($B$9:$F$1048576, $J5654, $K5654 )</f>
        <v>지아이비사화</v>
      </c>
      <c r="P5654" t="str" cm="1">
        <f t="array" ref="P5654">IF( $L5654, TRIM(_xll.IMDP("IR", $G$5&amp;$N5654, $G$6)), "" )</f>
        <v/>
      </c>
      <c r="Q5654" t="b" cm="1">
        <f t="array" ref="Q5654">IF(
    $U$1=1, AND($P5654&lt;&gt;"", $P5654&lt;&gt;"...", $P5654&lt;&gt;"입력오류"),
    IF(
        $U$18=1, AND($P5654&lt;&gt;"", $P5654&lt;&gt;"...", $P5654&lt;&gt;"입력오류", ISNUMBER(FIND(INDEX($T$2:$T$7,$U$1),$P5654))),
        IF(
            $U$17="기타", AND($P5654&lt;&gt;"", $P5654&lt;&gt;"...", $P5654&lt;&gt;"입력오류", NOT(ISNUMBER(FIND($T$21:$T$34,$P5654)))),
            AND($P5654&lt;&gt;"", $P5654&lt;&gt;"...", $P5654&lt;&gt;"입력오류", $T$19=$P5654)
        )
    )
)</f>
        <v>0</v>
      </c>
    </row>
    <row r="5655" spans="9:17">
      <c r="I5655">
        <f t="shared" si="265"/>
        <v>5654</v>
      </c>
      <c r="J5655">
        <f t="shared" si="266"/>
        <v>929</v>
      </c>
      <c r="K5655">
        <f t="shared" si="264"/>
        <v>3</v>
      </c>
      <c r="L5655" t="b">
        <f>COUNTIF($N$2:N5655, N5655)=1</f>
        <v>1</v>
      </c>
      <c r="M5655" s="37">
        <f>IF( $Q5655, MAX($M$1:M5654)+1, 0)</f>
        <v>0</v>
      </c>
      <c r="N5655" t="str" cm="1">
        <f t="array" ref="N5655">INDEX($A$9:$F$1048576, $J5655, $K5655 )</f>
        <v>KI047</v>
      </c>
      <c r="O5655" t="str" cm="1">
        <f t="array" ref="O5655">INDEX($B$9:$F$1048576, $J5655, $K5655 )</f>
        <v>클린월드제일차</v>
      </c>
      <c r="P5655" t="str" cm="1">
        <f t="array" ref="P5655">IF( $L5655, TRIM(_xll.IMDP("IR", $G$5&amp;$N5655, $G$6)), "" )</f>
        <v/>
      </c>
      <c r="Q5655" t="b" cm="1">
        <f t="array" ref="Q5655">IF(
    $U$1=1, AND($P5655&lt;&gt;"", $P5655&lt;&gt;"...", $P5655&lt;&gt;"입력오류"),
    IF(
        $U$18=1, AND($P5655&lt;&gt;"", $P5655&lt;&gt;"...", $P5655&lt;&gt;"입력오류", ISNUMBER(FIND(INDEX($T$2:$T$7,$U$1),$P5655))),
        IF(
            $U$17="기타", AND($P5655&lt;&gt;"", $P5655&lt;&gt;"...", $P5655&lt;&gt;"입력오류", NOT(ISNUMBER(FIND($T$21:$T$34,$P5655)))),
            AND($P5655&lt;&gt;"", $P5655&lt;&gt;"...", $P5655&lt;&gt;"입력오류", $T$19=$P5655)
        )
    )
)</f>
        <v>0</v>
      </c>
    </row>
    <row r="5656" spans="9:17">
      <c r="I5656">
        <f t="shared" si="265"/>
        <v>5655</v>
      </c>
      <c r="J5656">
        <f t="shared" si="266"/>
        <v>930</v>
      </c>
      <c r="K5656">
        <f t="shared" si="264"/>
        <v>3</v>
      </c>
      <c r="L5656" t="b">
        <f>COUNTIF($N$2:N5656, N5656)=1</f>
        <v>1</v>
      </c>
      <c r="M5656" s="37">
        <f>IF( $Q5656, MAX($M$1:M5655)+1, 0)</f>
        <v>0</v>
      </c>
      <c r="N5656" t="str" cm="1">
        <f t="array" ref="N5656">INDEX($A$9:$F$1048576, $J5656, $K5656 )</f>
        <v>KI048</v>
      </c>
      <c r="O5656" t="str" cm="1">
        <f t="array" ref="O5656">INDEX($B$9:$F$1048576, $J5656, $K5656 )</f>
        <v>하나더블에이치원큐제사차</v>
      </c>
      <c r="P5656" t="str" cm="1">
        <f t="array" ref="P5656">IF( $L5656, TRIM(_xll.IMDP("IR", $G$5&amp;$N5656, $G$6)), "" )</f>
        <v/>
      </c>
      <c r="Q5656" t="b" cm="1">
        <f t="array" ref="Q5656">IF(
    $U$1=1, AND($P5656&lt;&gt;"", $P5656&lt;&gt;"...", $P5656&lt;&gt;"입력오류"),
    IF(
        $U$18=1, AND($P5656&lt;&gt;"", $P5656&lt;&gt;"...", $P5656&lt;&gt;"입력오류", ISNUMBER(FIND(INDEX($T$2:$T$7,$U$1),$P5656))),
        IF(
            $U$17="기타", AND($P5656&lt;&gt;"", $P5656&lt;&gt;"...", $P5656&lt;&gt;"입력오류", NOT(ISNUMBER(FIND($T$21:$T$34,$P5656)))),
            AND($P5656&lt;&gt;"", $P5656&lt;&gt;"...", $P5656&lt;&gt;"입력오류", $T$19=$P5656)
        )
    )
)</f>
        <v>0</v>
      </c>
    </row>
    <row r="5657" spans="9:17">
      <c r="I5657">
        <f t="shared" si="265"/>
        <v>5656</v>
      </c>
      <c r="J5657">
        <f t="shared" si="266"/>
        <v>931</v>
      </c>
      <c r="K5657">
        <f t="shared" si="264"/>
        <v>3</v>
      </c>
      <c r="L5657" t="b">
        <f>COUNTIF($N$2:N5657, N5657)=1</f>
        <v>1</v>
      </c>
      <c r="M5657" s="37">
        <f>IF( $Q5657, MAX($M$1:M5656)+1, 0)</f>
        <v>0</v>
      </c>
      <c r="N5657" t="str" cm="1">
        <f t="array" ref="N5657">INDEX($A$9:$F$1048576, $J5657, $K5657 )</f>
        <v>KI049</v>
      </c>
      <c r="O5657" t="str" cm="1">
        <f t="array" ref="O5657">INDEX($B$9:$F$1048576, $J5657, $K5657 )</f>
        <v>하나더블에이치원큐제오차</v>
      </c>
      <c r="P5657" t="str" cm="1">
        <f t="array" ref="P5657">IF( $L5657, TRIM(_xll.IMDP("IR", $G$5&amp;$N5657, $G$6)), "" )</f>
        <v/>
      </c>
      <c r="Q5657" t="b" cm="1">
        <f t="array" ref="Q5657">IF(
    $U$1=1, AND($P5657&lt;&gt;"", $P5657&lt;&gt;"...", $P5657&lt;&gt;"입력오류"),
    IF(
        $U$18=1, AND($P5657&lt;&gt;"", $P5657&lt;&gt;"...", $P5657&lt;&gt;"입력오류", ISNUMBER(FIND(INDEX($T$2:$T$7,$U$1),$P5657))),
        IF(
            $U$17="기타", AND($P5657&lt;&gt;"", $P5657&lt;&gt;"...", $P5657&lt;&gt;"입력오류", NOT(ISNUMBER(FIND($T$21:$T$34,$P5657)))),
            AND($P5657&lt;&gt;"", $P5657&lt;&gt;"...", $P5657&lt;&gt;"입력오류", $T$19=$P5657)
        )
    )
)</f>
        <v>0</v>
      </c>
    </row>
    <row r="5658" spans="9:17">
      <c r="I5658">
        <f t="shared" si="265"/>
        <v>5657</v>
      </c>
      <c r="J5658">
        <f t="shared" si="266"/>
        <v>932</v>
      </c>
      <c r="K5658">
        <f t="shared" si="264"/>
        <v>3</v>
      </c>
      <c r="L5658" t="b">
        <f>COUNTIF($N$2:N5658, N5658)=1</f>
        <v>1</v>
      </c>
      <c r="M5658" s="37">
        <f>IF( $Q5658, MAX($M$1:M5657)+1, 0)</f>
        <v>0</v>
      </c>
      <c r="N5658" t="str" cm="1">
        <f t="array" ref="N5658">INDEX($A$9:$F$1048576, $J5658, $K5658 )</f>
        <v>KI050</v>
      </c>
      <c r="O5658" t="str" cm="1">
        <f t="array" ref="O5658">INDEX($B$9:$F$1048576, $J5658, $K5658 )</f>
        <v>하나아난티제일차</v>
      </c>
      <c r="P5658" t="str" cm="1">
        <f t="array" ref="P5658">IF( $L5658, TRIM(_xll.IMDP("IR", $G$5&amp;$N5658, $G$6)), "" )</f>
        <v/>
      </c>
      <c r="Q5658" t="b" cm="1">
        <f t="array" ref="Q5658">IF(
    $U$1=1, AND($P5658&lt;&gt;"", $P5658&lt;&gt;"...", $P5658&lt;&gt;"입력오류"),
    IF(
        $U$18=1, AND($P5658&lt;&gt;"", $P5658&lt;&gt;"...", $P5658&lt;&gt;"입력오류", ISNUMBER(FIND(INDEX($T$2:$T$7,$U$1),$P5658))),
        IF(
            $U$17="기타", AND($P5658&lt;&gt;"", $P5658&lt;&gt;"...", $P5658&lt;&gt;"입력오류", NOT(ISNUMBER(FIND($T$21:$T$34,$P5658)))),
            AND($P5658&lt;&gt;"", $P5658&lt;&gt;"...", $P5658&lt;&gt;"입력오류", $T$19=$P5658)
        )
    )
)</f>
        <v>0</v>
      </c>
    </row>
    <row r="5659" spans="9:17">
      <c r="I5659">
        <f t="shared" si="265"/>
        <v>5658</v>
      </c>
      <c r="J5659">
        <f t="shared" si="266"/>
        <v>933</v>
      </c>
      <c r="K5659">
        <f t="shared" si="264"/>
        <v>3</v>
      </c>
      <c r="L5659" t="b">
        <f>COUNTIF($N$2:N5659, N5659)=1</f>
        <v>1</v>
      </c>
      <c r="M5659" s="37">
        <f>IF( $Q5659, MAX($M$1:M5658)+1, 0)</f>
        <v>0</v>
      </c>
      <c r="N5659" t="str" cm="1">
        <f t="array" ref="N5659">INDEX($A$9:$F$1048576, $J5659, $K5659 )</f>
        <v>KI051</v>
      </c>
      <c r="O5659" t="str" cm="1">
        <f t="array" ref="O5659">INDEX($B$9:$F$1048576, $J5659, $K5659 )</f>
        <v>한솔제육차</v>
      </c>
      <c r="P5659" t="str" cm="1">
        <f t="array" ref="P5659">IF( $L5659, TRIM(_xll.IMDP("IR", $G$5&amp;$N5659, $G$6)), "" )</f>
        <v/>
      </c>
      <c r="Q5659" t="b" cm="1">
        <f t="array" ref="Q5659">IF(
    $U$1=1, AND($P5659&lt;&gt;"", $P5659&lt;&gt;"...", $P5659&lt;&gt;"입력오류"),
    IF(
        $U$18=1, AND($P5659&lt;&gt;"", $P5659&lt;&gt;"...", $P5659&lt;&gt;"입력오류", ISNUMBER(FIND(INDEX($T$2:$T$7,$U$1),$P5659))),
        IF(
            $U$17="기타", AND($P5659&lt;&gt;"", $P5659&lt;&gt;"...", $P5659&lt;&gt;"입력오류", NOT(ISNUMBER(FIND($T$21:$T$34,$P5659)))),
            AND($P5659&lt;&gt;"", $P5659&lt;&gt;"...", $P5659&lt;&gt;"입력오류", $T$19=$P5659)
        )
    )
)</f>
        <v>0</v>
      </c>
    </row>
    <row r="5660" spans="9:17">
      <c r="I5660">
        <f t="shared" si="265"/>
        <v>5659</v>
      </c>
      <c r="J5660">
        <f t="shared" si="266"/>
        <v>934</v>
      </c>
      <c r="K5660">
        <f t="shared" si="264"/>
        <v>3</v>
      </c>
      <c r="L5660" t="b">
        <f>COUNTIF($N$2:N5660, N5660)=1</f>
        <v>1</v>
      </c>
      <c r="M5660" s="37">
        <f>IF( $Q5660, MAX($M$1:M5659)+1, 0)</f>
        <v>0</v>
      </c>
      <c r="N5660" t="str" cm="1">
        <f t="array" ref="N5660">INDEX($A$9:$F$1048576, $J5660, $K5660 )</f>
        <v>KI056</v>
      </c>
      <c r="O5660" t="str" cm="1">
        <f t="array" ref="O5660">INDEX($B$9:$F$1048576, $J5660, $K5660 )</f>
        <v>국민챔피온제구차</v>
      </c>
      <c r="P5660" t="str" cm="1">
        <f t="array" ref="P5660">IF( $L5660, TRIM(_xll.IMDP("IR", $G$5&amp;$N5660, $G$6)), "" )</f>
        <v/>
      </c>
      <c r="Q5660" t="b" cm="1">
        <f t="array" ref="Q5660">IF(
    $U$1=1, AND($P5660&lt;&gt;"", $P5660&lt;&gt;"...", $P5660&lt;&gt;"입력오류"),
    IF(
        $U$18=1, AND($P5660&lt;&gt;"", $P5660&lt;&gt;"...", $P5660&lt;&gt;"입력오류", ISNUMBER(FIND(INDEX($T$2:$T$7,$U$1),$P5660))),
        IF(
            $U$17="기타", AND($P5660&lt;&gt;"", $P5660&lt;&gt;"...", $P5660&lt;&gt;"입력오류", NOT(ISNUMBER(FIND($T$21:$T$34,$P5660)))),
            AND($P5660&lt;&gt;"", $P5660&lt;&gt;"...", $P5660&lt;&gt;"입력오류", $T$19=$P5660)
        )
    )
)</f>
        <v>0</v>
      </c>
    </row>
    <row r="5661" spans="9:17">
      <c r="I5661">
        <f t="shared" si="265"/>
        <v>5660</v>
      </c>
      <c r="J5661">
        <f t="shared" si="266"/>
        <v>935</v>
      </c>
      <c r="K5661">
        <f t="shared" si="264"/>
        <v>3</v>
      </c>
      <c r="L5661" t="b">
        <f>COUNTIF($N$2:N5661, N5661)=1</f>
        <v>1</v>
      </c>
      <c r="M5661" s="37">
        <f>IF( $Q5661, MAX($M$1:M5660)+1, 0)</f>
        <v>0</v>
      </c>
      <c r="N5661" t="str" cm="1">
        <f t="array" ref="N5661">INDEX($A$9:$F$1048576, $J5661, $K5661 )</f>
        <v>KI058</v>
      </c>
      <c r="O5661" t="str" cm="1">
        <f t="array" ref="O5661">INDEX($B$9:$F$1048576, $J5661, $K5661 )</f>
        <v>리치게이트강남</v>
      </c>
      <c r="P5661" t="str" cm="1">
        <f t="array" ref="P5661">IF( $L5661, TRIM(_xll.IMDP("IR", $G$5&amp;$N5661, $G$6)), "" )</f>
        <v/>
      </c>
      <c r="Q5661" t="b" cm="1">
        <f t="array" ref="Q5661">IF(
    $U$1=1, AND($P5661&lt;&gt;"", $P5661&lt;&gt;"...", $P5661&lt;&gt;"입력오류"),
    IF(
        $U$18=1, AND($P5661&lt;&gt;"", $P5661&lt;&gt;"...", $P5661&lt;&gt;"입력오류", ISNUMBER(FIND(INDEX($T$2:$T$7,$U$1),$P5661))),
        IF(
            $U$17="기타", AND($P5661&lt;&gt;"", $P5661&lt;&gt;"...", $P5661&lt;&gt;"입력오류", NOT(ISNUMBER(FIND($T$21:$T$34,$P5661)))),
            AND($P5661&lt;&gt;"", $P5661&lt;&gt;"...", $P5661&lt;&gt;"입력오류", $T$19=$P5661)
        )
    )
)</f>
        <v>0</v>
      </c>
    </row>
    <row r="5662" spans="9:17">
      <c r="I5662">
        <f t="shared" si="265"/>
        <v>5661</v>
      </c>
      <c r="J5662">
        <f t="shared" si="266"/>
        <v>936</v>
      </c>
      <c r="K5662">
        <f t="shared" si="264"/>
        <v>3</v>
      </c>
      <c r="L5662" t="b">
        <f>COUNTIF($N$2:N5662, N5662)=1</f>
        <v>1</v>
      </c>
      <c r="M5662" s="37">
        <f>IF( $Q5662, MAX($M$1:M5661)+1, 0)</f>
        <v>0</v>
      </c>
      <c r="N5662" t="str" cm="1">
        <f t="array" ref="N5662">INDEX($A$9:$F$1048576, $J5662, $K5662 )</f>
        <v>KI061</v>
      </c>
      <c r="O5662" t="str" cm="1">
        <f t="array" ref="O5662">INDEX($B$9:$F$1048576, $J5662, $K5662 )</f>
        <v>지아이비신정</v>
      </c>
      <c r="P5662" t="str" cm="1">
        <f t="array" ref="P5662">IF( $L5662, TRIM(_xll.IMDP("IR", $G$5&amp;$N5662, $G$6)), "" )</f>
        <v/>
      </c>
      <c r="Q5662" t="b" cm="1">
        <f t="array" ref="Q5662">IF(
    $U$1=1, AND($P5662&lt;&gt;"", $P5662&lt;&gt;"...", $P5662&lt;&gt;"입력오류"),
    IF(
        $U$18=1, AND($P5662&lt;&gt;"", $P5662&lt;&gt;"...", $P5662&lt;&gt;"입력오류", ISNUMBER(FIND(INDEX($T$2:$T$7,$U$1),$P5662))),
        IF(
            $U$17="기타", AND($P5662&lt;&gt;"", $P5662&lt;&gt;"...", $P5662&lt;&gt;"입력오류", NOT(ISNUMBER(FIND($T$21:$T$34,$P5662)))),
            AND($P5662&lt;&gt;"", $P5662&lt;&gt;"...", $P5662&lt;&gt;"입력오류", $T$19=$P5662)
        )
    )
)</f>
        <v>0</v>
      </c>
    </row>
    <row r="5663" spans="9:17">
      <c r="I5663">
        <f t="shared" si="265"/>
        <v>5662</v>
      </c>
      <c r="J5663">
        <f t="shared" si="266"/>
        <v>937</v>
      </c>
      <c r="K5663">
        <f t="shared" si="264"/>
        <v>3</v>
      </c>
      <c r="L5663" t="b">
        <f>COUNTIF($N$2:N5663, N5663)=1</f>
        <v>1</v>
      </c>
      <c r="M5663" s="37">
        <f>IF( $Q5663, MAX($M$1:M5662)+1, 0)</f>
        <v>0</v>
      </c>
      <c r="N5663" t="str" cm="1">
        <f t="array" ref="N5663">INDEX($A$9:$F$1048576, $J5663, $K5663 )</f>
        <v>KI062</v>
      </c>
      <c r="O5663" t="str" cm="1">
        <f t="array" ref="O5663">INDEX($B$9:$F$1048576, $J5663, $K5663 )</f>
        <v>농협챔피온제일차</v>
      </c>
      <c r="P5663" t="str" cm="1">
        <f t="array" ref="P5663">IF( $L5663, TRIM(_xll.IMDP("IR", $G$5&amp;$N5663, $G$6)), "" )</f>
        <v/>
      </c>
      <c r="Q5663" t="b" cm="1">
        <f t="array" ref="Q5663">IF(
    $U$1=1, AND($P5663&lt;&gt;"", $P5663&lt;&gt;"...", $P5663&lt;&gt;"입력오류"),
    IF(
        $U$18=1, AND($P5663&lt;&gt;"", $P5663&lt;&gt;"...", $P5663&lt;&gt;"입력오류", ISNUMBER(FIND(INDEX($T$2:$T$7,$U$1),$P5663))),
        IF(
            $U$17="기타", AND($P5663&lt;&gt;"", $P5663&lt;&gt;"...", $P5663&lt;&gt;"입력오류", NOT(ISNUMBER(FIND($T$21:$T$34,$P5663)))),
            AND($P5663&lt;&gt;"", $P5663&lt;&gt;"...", $P5663&lt;&gt;"입력오류", $T$19=$P5663)
        )
    )
)</f>
        <v>0</v>
      </c>
    </row>
    <row r="5664" spans="9:17">
      <c r="I5664">
        <f t="shared" si="265"/>
        <v>5663</v>
      </c>
      <c r="J5664">
        <f t="shared" si="266"/>
        <v>938</v>
      </c>
      <c r="K5664">
        <f t="shared" si="264"/>
        <v>3</v>
      </c>
      <c r="L5664" t="b">
        <f>COUNTIF($N$2:N5664, N5664)=1</f>
        <v>1</v>
      </c>
      <c r="M5664" s="37">
        <f>IF( $Q5664, MAX($M$1:M5663)+1, 0)</f>
        <v>0</v>
      </c>
      <c r="N5664" t="str" cm="1">
        <f t="array" ref="N5664">INDEX($A$9:$F$1048576, $J5664, $K5664 )</f>
        <v>KI063</v>
      </c>
      <c r="O5664" t="str" cm="1">
        <f t="array" ref="O5664">INDEX($B$9:$F$1048576, $J5664, $K5664 )</f>
        <v>이터널가락제삼차</v>
      </c>
      <c r="P5664" t="str" cm="1">
        <f t="array" ref="P5664">IF( $L5664, TRIM(_xll.IMDP("IR", $G$5&amp;$N5664, $G$6)), "" )</f>
        <v/>
      </c>
      <c r="Q5664" t="b" cm="1">
        <f t="array" ref="Q5664">IF(
    $U$1=1, AND($P5664&lt;&gt;"", $P5664&lt;&gt;"...", $P5664&lt;&gt;"입력오류"),
    IF(
        $U$18=1, AND($P5664&lt;&gt;"", $P5664&lt;&gt;"...", $P5664&lt;&gt;"입력오류", ISNUMBER(FIND(INDEX($T$2:$T$7,$U$1),$P5664))),
        IF(
            $U$17="기타", AND($P5664&lt;&gt;"", $P5664&lt;&gt;"...", $P5664&lt;&gt;"입력오류", NOT(ISNUMBER(FIND($T$21:$T$34,$P5664)))),
            AND($P5664&lt;&gt;"", $P5664&lt;&gt;"...", $P5664&lt;&gt;"입력오류", $T$19=$P5664)
        )
    )
)</f>
        <v>0</v>
      </c>
    </row>
    <row r="5665" spans="9:17">
      <c r="I5665">
        <f t="shared" si="265"/>
        <v>5664</v>
      </c>
      <c r="J5665">
        <f t="shared" si="266"/>
        <v>939</v>
      </c>
      <c r="K5665">
        <f t="shared" si="264"/>
        <v>3</v>
      </c>
      <c r="L5665" t="b">
        <f>COUNTIF($N$2:N5665, N5665)=1</f>
        <v>1</v>
      </c>
      <c r="M5665" s="37">
        <f>IF( $Q5665, MAX($M$1:M5664)+1, 0)</f>
        <v>0</v>
      </c>
      <c r="N5665" t="str" cm="1">
        <f t="array" ref="N5665">INDEX($A$9:$F$1048576, $J5665, $K5665 )</f>
        <v>KI065</v>
      </c>
      <c r="O5665" t="str" cm="1">
        <f t="array" ref="O5665">INDEX($B$9:$F$1048576, $J5665, $K5665 )</f>
        <v>비욘드송정제일차</v>
      </c>
      <c r="P5665" t="str" cm="1">
        <f t="array" ref="P5665">IF( $L5665, TRIM(_xll.IMDP("IR", $G$5&amp;$N5665, $G$6)), "" )</f>
        <v/>
      </c>
      <c r="Q5665" t="b" cm="1">
        <f t="array" ref="Q5665">IF(
    $U$1=1, AND($P5665&lt;&gt;"", $P5665&lt;&gt;"...", $P5665&lt;&gt;"입력오류"),
    IF(
        $U$18=1, AND($P5665&lt;&gt;"", $P5665&lt;&gt;"...", $P5665&lt;&gt;"입력오류", ISNUMBER(FIND(INDEX($T$2:$T$7,$U$1),$P5665))),
        IF(
            $U$17="기타", AND($P5665&lt;&gt;"", $P5665&lt;&gt;"...", $P5665&lt;&gt;"입력오류", NOT(ISNUMBER(FIND($T$21:$T$34,$P5665)))),
            AND($P5665&lt;&gt;"", $P5665&lt;&gt;"...", $P5665&lt;&gt;"입력오류", $T$19=$P5665)
        )
    )
)</f>
        <v>0</v>
      </c>
    </row>
    <row r="5666" spans="9:17">
      <c r="I5666">
        <f t="shared" si="265"/>
        <v>5665</v>
      </c>
      <c r="J5666">
        <f t="shared" si="266"/>
        <v>940</v>
      </c>
      <c r="K5666">
        <f t="shared" si="264"/>
        <v>3</v>
      </c>
      <c r="L5666" t="b">
        <f>COUNTIF($N$2:N5666, N5666)=1</f>
        <v>1</v>
      </c>
      <c r="M5666" s="37">
        <f>IF( $Q5666, MAX($M$1:M5665)+1, 0)</f>
        <v>0</v>
      </c>
      <c r="N5666" t="str" cm="1">
        <f t="array" ref="N5666">INDEX($A$9:$F$1048576, $J5666, $K5666 )</f>
        <v>KI066</v>
      </c>
      <c r="O5666" t="str" cm="1">
        <f t="array" ref="O5666">INDEX($B$9:$F$1048576, $J5666, $K5666 )</f>
        <v>지아이비마장</v>
      </c>
      <c r="P5666" t="str" cm="1">
        <f t="array" ref="P5666">IF( $L5666, TRIM(_xll.IMDP("IR", $G$5&amp;$N5666, $G$6)), "" )</f>
        <v/>
      </c>
      <c r="Q5666" t="b" cm="1">
        <f t="array" ref="Q5666">IF(
    $U$1=1, AND($P5666&lt;&gt;"", $P5666&lt;&gt;"...", $P5666&lt;&gt;"입력오류"),
    IF(
        $U$18=1, AND($P5666&lt;&gt;"", $P5666&lt;&gt;"...", $P5666&lt;&gt;"입력오류", ISNUMBER(FIND(INDEX($T$2:$T$7,$U$1),$P5666))),
        IF(
            $U$17="기타", AND($P5666&lt;&gt;"", $P5666&lt;&gt;"...", $P5666&lt;&gt;"입력오류", NOT(ISNUMBER(FIND($T$21:$T$34,$P5666)))),
            AND($P5666&lt;&gt;"", $P5666&lt;&gt;"...", $P5666&lt;&gt;"입력오류", $T$19=$P5666)
        )
    )
)</f>
        <v>0</v>
      </c>
    </row>
    <row r="5667" spans="9:17">
      <c r="I5667">
        <f t="shared" si="265"/>
        <v>5666</v>
      </c>
      <c r="J5667">
        <f t="shared" si="266"/>
        <v>941</v>
      </c>
      <c r="K5667">
        <f t="shared" si="264"/>
        <v>3</v>
      </c>
      <c r="L5667" t="b">
        <f>COUNTIF($N$2:N5667, N5667)=1</f>
        <v>1</v>
      </c>
      <c r="M5667" s="37">
        <f>IF( $Q5667, MAX($M$1:M5666)+1, 0)</f>
        <v>0</v>
      </c>
      <c r="N5667" t="str" cm="1">
        <f t="array" ref="N5667">INDEX($A$9:$F$1048576, $J5667, $K5667 )</f>
        <v>KI067</v>
      </c>
      <c r="O5667" t="str" cm="1">
        <f t="array" ref="O5667">INDEX($B$9:$F$1048576, $J5667, $K5667 )</f>
        <v>국민챔피온제십일차</v>
      </c>
      <c r="P5667" t="str" cm="1">
        <f t="array" ref="P5667">IF( $L5667, TRIM(_xll.IMDP("IR", $G$5&amp;$N5667, $G$6)), "" )</f>
        <v/>
      </c>
      <c r="Q5667" t="b" cm="1">
        <f t="array" ref="Q5667">IF(
    $U$1=1, AND($P5667&lt;&gt;"", $P5667&lt;&gt;"...", $P5667&lt;&gt;"입력오류"),
    IF(
        $U$18=1, AND($P5667&lt;&gt;"", $P5667&lt;&gt;"...", $P5667&lt;&gt;"입력오류", ISNUMBER(FIND(INDEX($T$2:$T$7,$U$1),$P5667))),
        IF(
            $U$17="기타", AND($P5667&lt;&gt;"", $P5667&lt;&gt;"...", $P5667&lt;&gt;"입력오류", NOT(ISNUMBER(FIND($T$21:$T$34,$P5667)))),
            AND($P5667&lt;&gt;"", $P5667&lt;&gt;"...", $P5667&lt;&gt;"입력오류", $T$19=$P5667)
        )
    )
)</f>
        <v>0</v>
      </c>
    </row>
    <row r="5668" spans="9:17">
      <c r="I5668">
        <f t="shared" si="265"/>
        <v>5667</v>
      </c>
      <c r="J5668">
        <f t="shared" si="266"/>
        <v>942</v>
      </c>
      <c r="K5668">
        <f t="shared" si="264"/>
        <v>3</v>
      </c>
      <c r="L5668" t="b">
        <f>COUNTIF($N$2:N5668, N5668)=1</f>
        <v>1</v>
      </c>
      <c r="M5668" s="37">
        <f>IF( $Q5668, MAX($M$1:M5667)+1, 0)</f>
        <v>0</v>
      </c>
      <c r="N5668" t="str" cm="1">
        <f t="array" ref="N5668">INDEX($A$9:$F$1048576, $J5668, $K5668 )</f>
        <v>KI072</v>
      </c>
      <c r="O5668" t="str" cm="1">
        <f t="array" ref="O5668">INDEX($B$9:$F$1048576, $J5668, $K5668 )</f>
        <v>슬로우시티제8차</v>
      </c>
      <c r="P5668" t="str" cm="1">
        <f t="array" ref="P5668">IF( $L5668, TRIM(_xll.IMDP("IR", $G$5&amp;$N5668, $G$6)), "" )</f>
        <v/>
      </c>
      <c r="Q5668" t="b" cm="1">
        <f t="array" ref="Q5668">IF(
    $U$1=1, AND($P5668&lt;&gt;"", $P5668&lt;&gt;"...", $P5668&lt;&gt;"입력오류"),
    IF(
        $U$18=1, AND($P5668&lt;&gt;"", $P5668&lt;&gt;"...", $P5668&lt;&gt;"입력오류", ISNUMBER(FIND(INDEX($T$2:$T$7,$U$1),$P5668))),
        IF(
            $U$17="기타", AND($P5668&lt;&gt;"", $P5668&lt;&gt;"...", $P5668&lt;&gt;"입력오류", NOT(ISNUMBER(FIND($T$21:$T$34,$P5668)))),
            AND($P5668&lt;&gt;"", $P5668&lt;&gt;"...", $P5668&lt;&gt;"입력오류", $T$19=$P5668)
        )
    )
)</f>
        <v>0</v>
      </c>
    </row>
    <row r="5669" spans="9:17">
      <c r="I5669">
        <f t="shared" si="265"/>
        <v>5668</v>
      </c>
      <c r="J5669">
        <f t="shared" si="266"/>
        <v>943</v>
      </c>
      <c r="K5669">
        <f t="shared" si="264"/>
        <v>3</v>
      </c>
      <c r="L5669" t="b">
        <f>COUNTIF($N$2:N5669, N5669)=1</f>
        <v>1</v>
      </c>
      <c r="M5669" s="37">
        <f>IF( $Q5669, MAX($M$1:M5668)+1, 0)</f>
        <v>0</v>
      </c>
      <c r="N5669" t="str" cm="1">
        <f t="array" ref="N5669">INDEX($A$9:$F$1048576, $J5669, $K5669 )</f>
        <v>KI073</v>
      </c>
      <c r="O5669" t="str" cm="1">
        <f t="array" ref="O5669">INDEX($B$9:$F$1048576, $J5669, $K5669 )</f>
        <v>이터널에듀제이차</v>
      </c>
      <c r="P5669" t="str" cm="1">
        <f t="array" ref="P5669">IF( $L5669, TRIM(_xll.IMDP("IR", $G$5&amp;$N5669, $G$6)), "" )</f>
        <v/>
      </c>
      <c r="Q5669" t="b" cm="1">
        <f t="array" ref="Q5669">IF(
    $U$1=1, AND($P5669&lt;&gt;"", $P5669&lt;&gt;"...", $P5669&lt;&gt;"입력오류"),
    IF(
        $U$18=1, AND($P5669&lt;&gt;"", $P5669&lt;&gt;"...", $P5669&lt;&gt;"입력오류", ISNUMBER(FIND(INDEX($T$2:$T$7,$U$1),$P5669))),
        IF(
            $U$17="기타", AND($P5669&lt;&gt;"", $P5669&lt;&gt;"...", $P5669&lt;&gt;"입력오류", NOT(ISNUMBER(FIND($T$21:$T$34,$P5669)))),
            AND($P5669&lt;&gt;"", $P5669&lt;&gt;"...", $P5669&lt;&gt;"입력오류", $T$19=$P5669)
        )
    )
)</f>
        <v>0</v>
      </c>
    </row>
    <row r="5670" spans="9:17">
      <c r="I5670">
        <f t="shared" si="265"/>
        <v>5669</v>
      </c>
      <c r="J5670">
        <f t="shared" si="266"/>
        <v>944</v>
      </c>
      <c r="K5670">
        <f t="shared" si="264"/>
        <v>3</v>
      </c>
      <c r="L5670" t="b">
        <f>COUNTIF($N$2:N5670, N5670)=1</f>
        <v>1</v>
      </c>
      <c r="M5670" s="37">
        <f>IF( $Q5670, MAX($M$1:M5669)+1, 0)</f>
        <v>0</v>
      </c>
      <c r="N5670" t="str" cm="1">
        <f t="array" ref="N5670">INDEX($A$9:$F$1048576, $J5670, $K5670 )</f>
        <v>KI074</v>
      </c>
      <c r="O5670" t="str" cm="1">
        <f t="array" ref="O5670">INDEX($B$9:$F$1048576, $J5670, $K5670 )</f>
        <v>신한챔피온제일차</v>
      </c>
      <c r="P5670" t="str" cm="1">
        <f t="array" ref="P5670">IF( $L5670, TRIM(_xll.IMDP("IR", $G$5&amp;$N5670, $G$6)), "" )</f>
        <v/>
      </c>
      <c r="Q5670" t="b" cm="1">
        <f t="array" ref="Q5670">IF(
    $U$1=1, AND($P5670&lt;&gt;"", $P5670&lt;&gt;"...", $P5670&lt;&gt;"입력오류"),
    IF(
        $U$18=1, AND($P5670&lt;&gt;"", $P5670&lt;&gt;"...", $P5670&lt;&gt;"입력오류", ISNUMBER(FIND(INDEX($T$2:$T$7,$U$1),$P5670))),
        IF(
            $U$17="기타", AND($P5670&lt;&gt;"", $P5670&lt;&gt;"...", $P5670&lt;&gt;"입력오류", NOT(ISNUMBER(FIND($T$21:$T$34,$P5670)))),
            AND($P5670&lt;&gt;"", $P5670&lt;&gt;"...", $P5670&lt;&gt;"입력오류", $T$19=$P5670)
        )
    )
)</f>
        <v>0</v>
      </c>
    </row>
    <row r="5671" spans="9:17">
      <c r="I5671">
        <f t="shared" si="265"/>
        <v>5670</v>
      </c>
      <c r="J5671">
        <f t="shared" si="266"/>
        <v>945</v>
      </c>
      <c r="K5671">
        <f t="shared" si="264"/>
        <v>3</v>
      </c>
      <c r="L5671" t="b">
        <f>COUNTIF($N$2:N5671, N5671)=1</f>
        <v>1</v>
      </c>
      <c r="M5671" s="37">
        <f>IF( $Q5671, MAX($M$1:M5670)+1, 0)</f>
        <v>0</v>
      </c>
      <c r="N5671" t="str" cm="1">
        <f t="array" ref="N5671">INDEX($A$9:$F$1048576, $J5671, $K5671 )</f>
        <v>KI075</v>
      </c>
      <c r="O5671" t="str" cm="1">
        <f t="array" ref="O5671">INDEX($B$9:$F$1048576, $J5671, $K5671 )</f>
        <v>비욘드제이알제일차</v>
      </c>
      <c r="P5671" t="str" cm="1">
        <f t="array" ref="P5671">IF( $L5671, TRIM(_xll.IMDP("IR", $G$5&amp;$N5671, $G$6)), "" )</f>
        <v/>
      </c>
      <c r="Q5671" t="b" cm="1">
        <f t="array" ref="Q5671">IF(
    $U$1=1, AND($P5671&lt;&gt;"", $P5671&lt;&gt;"...", $P5671&lt;&gt;"입력오류"),
    IF(
        $U$18=1, AND($P5671&lt;&gt;"", $P5671&lt;&gt;"...", $P5671&lt;&gt;"입력오류", ISNUMBER(FIND(INDEX($T$2:$T$7,$U$1),$P5671))),
        IF(
            $U$17="기타", AND($P5671&lt;&gt;"", $P5671&lt;&gt;"...", $P5671&lt;&gt;"입력오류", NOT(ISNUMBER(FIND($T$21:$T$34,$P5671)))),
            AND($P5671&lt;&gt;"", $P5671&lt;&gt;"...", $P5671&lt;&gt;"입력오류", $T$19=$P5671)
        )
    )
)</f>
        <v>0</v>
      </c>
    </row>
    <row r="5672" spans="9:17">
      <c r="I5672">
        <f t="shared" si="265"/>
        <v>5671</v>
      </c>
      <c r="J5672">
        <f t="shared" si="266"/>
        <v>946</v>
      </c>
      <c r="K5672">
        <f t="shared" si="264"/>
        <v>3</v>
      </c>
      <c r="L5672" t="b">
        <f>COUNTIF($N$2:N5672, N5672)=1</f>
        <v>1</v>
      </c>
      <c r="M5672" s="37">
        <f>IF( $Q5672, MAX($M$1:M5671)+1, 0)</f>
        <v>0</v>
      </c>
      <c r="N5672" t="str" cm="1">
        <f t="array" ref="N5672">INDEX($A$9:$F$1048576, $J5672, $K5672 )</f>
        <v>KI076</v>
      </c>
      <c r="O5672" t="str" cm="1">
        <f t="array" ref="O5672">INDEX($B$9:$F$1048576, $J5672, $K5672 )</f>
        <v>비욘드에어포트제삼차</v>
      </c>
      <c r="P5672" t="str" cm="1">
        <f t="array" ref="P5672">IF( $L5672, TRIM(_xll.IMDP("IR", $G$5&amp;$N5672, $G$6)), "" )</f>
        <v/>
      </c>
      <c r="Q5672" t="b" cm="1">
        <f t="array" ref="Q5672">IF(
    $U$1=1, AND($P5672&lt;&gt;"", $P5672&lt;&gt;"...", $P5672&lt;&gt;"입력오류"),
    IF(
        $U$18=1, AND($P5672&lt;&gt;"", $P5672&lt;&gt;"...", $P5672&lt;&gt;"입력오류", ISNUMBER(FIND(INDEX($T$2:$T$7,$U$1),$P5672))),
        IF(
            $U$17="기타", AND($P5672&lt;&gt;"", $P5672&lt;&gt;"...", $P5672&lt;&gt;"입력오류", NOT(ISNUMBER(FIND($T$21:$T$34,$P5672)))),
            AND($P5672&lt;&gt;"", $P5672&lt;&gt;"...", $P5672&lt;&gt;"입력오류", $T$19=$P5672)
        )
    )
)</f>
        <v>0</v>
      </c>
    </row>
    <row r="5673" spans="9:17">
      <c r="I5673">
        <f t="shared" si="265"/>
        <v>5672</v>
      </c>
      <c r="J5673">
        <f t="shared" si="266"/>
        <v>947</v>
      </c>
      <c r="K5673">
        <f t="shared" si="264"/>
        <v>3</v>
      </c>
      <c r="L5673" t="b">
        <f>COUNTIF($N$2:N5673, N5673)=1</f>
        <v>1</v>
      </c>
      <c r="M5673" s="37">
        <f>IF( $Q5673, MAX($M$1:M5672)+1, 0)</f>
        <v>0</v>
      </c>
      <c r="N5673" t="str" cm="1">
        <f t="array" ref="N5673">INDEX($A$9:$F$1048576, $J5673, $K5673 )</f>
        <v>KI079</v>
      </c>
      <c r="O5673" t="str" cm="1">
        <f t="array" ref="O5673">INDEX($B$9:$F$1048576, $J5673, $K5673 )</f>
        <v>에스타이거에스피</v>
      </c>
      <c r="P5673" t="str" cm="1">
        <f t="array" ref="P5673">IF( $L5673, TRIM(_xll.IMDP("IR", $G$5&amp;$N5673, $G$6)), "" )</f>
        <v/>
      </c>
      <c r="Q5673" t="b" cm="1">
        <f t="array" ref="Q5673">IF(
    $U$1=1, AND($P5673&lt;&gt;"", $P5673&lt;&gt;"...", $P5673&lt;&gt;"입력오류"),
    IF(
        $U$18=1, AND($P5673&lt;&gt;"", $P5673&lt;&gt;"...", $P5673&lt;&gt;"입력오류", ISNUMBER(FIND(INDEX($T$2:$T$7,$U$1),$P5673))),
        IF(
            $U$17="기타", AND($P5673&lt;&gt;"", $P5673&lt;&gt;"...", $P5673&lt;&gt;"입력오류", NOT(ISNUMBER(FIND($T$21:$T$34,$P5673)))),
            AND($P5673&lt;&gt;"", $P5673&lt;&gt;"...", $P5673&lt;&gt;"입력오류", $T$19=$P5673)
        )
    )
)</f>
        <v>0</v>
      </c>
    </row>
    <row r="5674" spans="9:17">
      <c r="I5674">
        <f t="shared" si="265"/>
        <v>5673</v>
      </c>
      <c r="J5674">
        <f t="shared" si="266"/>
        <v>948</v>
      </c>
      <c r="K5674">
        <f t="shared" si="264"/>
        <v>3</v>
      </c>
      <c r="L5674" t="b">
        <f>COUNTIF($N$2:N5674, N5674)=1</f>
        <v>1</v>
      </c>
      <c r="M5674" s="37">
        <f>IF( $Q5674, MAX($M$1:M5673)+1, 0)</f>
        <v>0</v>
      </c>
      <c r="N5674" t="str" cm="1">
        <f t="array" ref="N5674">INDEX($A$9:$F$1048576, $J5674, $K5674 )</f>
        <v>KI082</v>
      </c>
      <c r="O5674" t="str" cm="1">
        <f t="array" ref="O5674">INDEX($B$9:$F$1048576, $J5674, $K5674 )</f>
        <v>리브인엘제일차</v>
      </c>
      <c r="P5674" t="str" cm="1">
        <f t="array" ref="P5674">IF( $L5674, TRIM(_xll.IMDP("IR", $G$5&amp;$N5674, $G$6)), "" )</f>
        <v/>
      </c>
      <c r="Q5674" t="b" cm="1">
        <f t="array" ref="Q5674">IF(
    $U$1=1, AND($P5674&lt;&gt;"", $P5674&lt;&gt;"...", $P5674&lt;&gt;"입력오류"),
    IF(
        $U$18=1, AND($P5674&lt;&gt;"", $P5674&lt;&gt;"...", $P5674&lt;&gt;"입력오류", ISNUMBER(FIND(INDEX($T$2:$T$7,$U$1),$P5674))),
        IF(
            $U$17="기타", AND($P5674&lt;&gt;"", $P5674&lt;&gt;"...", $P5674&lt;&gt;"입력오류", NOT(ISNUMBER(FIND($T$21:$T$34,$P5674)))),
            AND($P5674&lt;&gt;"", $P5674&lt;&gt;"...", $P5674&lt;&gt;"입력오류", $T$19=$P5674)
        )
    )
)</f>
        <v>0</v>
      </c>
    </row>
    <row r="5675" spans="9:17">
      <c r="I5675">
        <f t="shared" si="265"/>
        <v>5674</v>
      </c>
      <c r="J5675">
        <f t="shared" si="266"/>
        <v>949</v>
      </c>
      <c r="K5675">
        <f t="shared" si="264"/>
        <v>3</v>
      </c>
      <c r="L5675" t="b">
        <f>COUNTIF($N$2:N5675, N5675)=1</f>
        <v>1</v>
      </c>
      <c r="M5675" s="37">
        <f>IF( $Q5675, MAX($M$1:M5674)+1, 0)</f>
        <v>0</v>
      </c>
      <c r="N5675" t="str" cm="1">
        <f t="array" ref="N5675">INDEX($A$9:$F$1048576, $J5675, $K5675 )</f>
        <v>KI084</v>
      </c>
      <c r="O5675" t="str" cm="1">
        <f t="array" ref="O5675">INDEX($B$9:$F$1048576, $J5675, $K5675 )</f>
        <v>엘케이에이치제이차</v>
      </c>
      <c r="P5675" t="str" cm="1">
        <f t="array" ref="P5675">IF( $L5675, TRIM(_xll.IMDP("IR", $G$5&amp;$N5675, $G$6)), "" )</f>
        <v/>
      </c>
      <c r="Q5675" t="b" cm="1">
        <f t="array" ref="Q5675">IF(
    $U$1=1, AND($P5675&lt;&gt;"", $P5675&lt;&gt;"...", $P5675&lt;&gt;"입력오류"),
    IF(
        $U$18=1, AND($P5675&lt;&gt;"", $P5675&lt;&gt;"...", $P5675&lt;&gt;"입력오류", ISNUMBER(FIND(INDEX($T$2:$T$7,$U$1),$P5675))),
        IF(
            $U$17="기타", AND($P5675&lt;&gt;"", $P5675&lt;&gt;"...", $P5675&lt;&gt;"입력오류", NOT(ISNUMBER(FIND($T$21:$T$34,$P5675)))),
            AND($P5675&lt;&gt;"", $P5675&lt;&gt;"...", $P5675&lt;&gt;"입력오류", $T$19=$P5675)
        )
    )
)</f>
        <v>0</v>
      </c>
    </row>
    <row r="5676" spans="9:17">
      <c r="I5676">
        <f t="shared" si="265"/>
        <v>5675</v>
      </c>
      <c r="J5676">
        <f t="shared" si="266"/>
        <v>950</v>
      </c>
      <c r="K5676">
        <f t="shared" si="264"/>
        <v>3</v>
      </c>
      <c r="L5676" t="b">
        <f>COUNTIF($N$2:N5676, N5676)=1</f>
        <v>1</v>
      </c>
      <c r="M5676" s="37">
        <f>IF( $Q5676, MAX($M$1:M5675)+1, 0)</f>
        <v>0</v>
      </c>
      <c r="N5676" t="str" cm="1">
        <f t="array" ref="N5676">INDEX($A$9:$F$1048576, $J5676, $K5676 )</f>
        <v>KI085</v>
      </c>
      <c r="O5676" t="str" cm="1">
        <f t="array" ref="O5676">INDEX($B$9:$F$1048576, $J5676, $K5676 )</f>
        <v>엘케이에이치제일차</v>
      </c>
      <c r="P5676" t="str" cm="1">
        <f t="array" ref="P5676">IF( $L5676, TRIM(_xll.IMDP("IR", $G$5&amp;$N5676, $G$6)), "" )</f>
        <v/>
      </c>
      <c r="Q5676" t="b" cm="1">
        <f t="array" ref="Q5676">IF(
    $U$1=1, AND($P5676&lt;&gt;"", $P5676&lt;&gt;"...", $P5676&lt;&gt;"입력오류"),
    IF(
        $U$18=1, AND($P5676&lt;&gt;"", $P5676&lt;&gt;"...", $P5676&lt;&gt;"입력오류", ISNUMBER(FIND(INDEX($T$2:$T$7,$U$1),$P5676))),
        IF(
            $U$17="기타", AND($P5676&lt;&gt;"", $P5676&lt;&gt;"...", $P5676&lt;&gt;"입력오류", NOT(ISNUMBER(FIND($T$21:$T$34,$P5676)))),
            AND($P5676&lt;&gt;"", $P5676&lt;&gt;"...", $P5676&lt;&gt;"입력오류", $T$19=$P5676)
        )
    )
)</f>
        <v>0</v>
      </c>
    </row>
    <row r="5677" spans="9:17">
      <c r="I5677">
        <f t="shared" si="265"/>
        <v>5676</v>
      </c>
      <c r="J5677">
        <f t="shared" si="266"/>
        <v>951</v>
      </c>
      <c r="K5677">
        <f t="shared" si="264"/>
        <v>3</v>
      </c>
      <c r="L5677" t="b">
        <f>COUNTIF($N$2:N5677, N5677)=1</f>
        <v>1</v>
      </c>
      <c r="M5677" s="37">
        <f>IF( $Q5677, MAX($M$1:M5676)+1, 0)</f>
        <v>0</v>
      </c>
      <c r="N5677" t="str" cm="1">
        <f t="array" ref="N5677">INDEX($A$9:$F$1048576, $J5677, $K5677 )</f>
        <v>KI086</v>
      </c>
      <c r="O5677" t="str" cm="1">
        <f t="array" ref="O5677">INDEX($B$9:$F$1048576, $J5677, $K5677 )</f>
        <v>하이브엘제일차</v>
      </c>
      <c r="P5677" t="str" cm="1">
        <f t="array" ref="P5677">IF( $L5677, TRIM(_xll.IMDP("IR", $G$5&amp;$N5677, $G$6)), "" )</f>
        <v/>
      </c>
      <c r="Q5677" t="b" cm="1">
        <f t="array" ref="Q5677">IF(
    $U$1=1, AND($P5677&lt;&gt;"", $P5677&lt;&gt;"...", $P5677&lt;&gt;"입력오류"),
    IF(
        $U$18=1, AND($P5677&lt;&gt;"", $P5677&lt;&gt;"...", $P5677&lt;&gt;"입력오류", ISNUMBER(FIND(INDEX($T$2:$T$7,$U$1),$P5677))),
        IF(
            $U$17="기타", AND($P5677&lt;&gt;"", $P5677&lt;&gt;"...", $P5677&lt;&gt;"입력오류", NOT(ISNUMBER(FIND($T$21:$T$34,$P5677)))),
            AND($P5677&lt;&gt;"", $P5677&lt;&gt;"...", $P5677&lt;&gt;"입력오류", $T$19=$P5677)
        )
    )
)</f>
        <v>0</v>
      </c>
    </row>
    <row r="5678" spans="9:17">
      <c r="I5678">
        <f t="shared" si="265"/>
        <v>5677</v>
      </c>
      <c r="J5678">
        <f t="shared" si="266"/>
        <v>952</v>
      </c>
      <c r="K5678">
        <f t="shared" si="264"/>
        <v>3</v>
      </c>
      <c r="L5678" t="b">
        <f>COUNTIF($N$2:N5678, N5678)=1</f>
        <v>1</v>
      </c>
      <c r="M5678" s="37">
        <f>IF( $Q5678, MAX($M$1:M5677)+1, 0)</f>
        <v>0</v>
      </c>
      <c r="N5678" t="str" cm="1">
        <f t="array" ref="N5678">INDEX($A$9:$F$1048576, $J5678, $K5678 )</f>
        <v>KI087</v>
      </c>
      <c r="O5678" t="str" cm="1">
        <f t="array" ref="O5678">INDEX($B$9:$F$1048576, $J5678, $K5678 )</f>
        <v>한솔제칠차</v>
      </c>
      <c r="P5678" t="str" cm="1">
        <f t="array" ref="P5678">IF( $L5678, TRIM(_xll.IMDP("IR", $G$5&amp;$N5678, $G$6)), "" )</f>
        <v/>
      </c>
      <c r="Q5678" t="b" cm="1">
        <f t="array" ref="Q5678">IF(
    $U$1=1, AND($P5678&lt;&gt;"", $P5678&lt;&gt;"...", $P5678&lt;&gt;"입력오류"),
    IF(
        $U$18=1, AND($P5678&lt;&gt;"", $P5678&lt;&gt;"...", $P5678&lt;&gt;"입력오류", ISNUMBER(FIND(INDEX($T$2:$T$7,$U$1),$P5678))),
        IF(
            $U$17="기타", AND($P5678&lt;&gt;"", $P5678&lt;&gt;"...", $P5678&lt;&gt;"입력오류", NOT(ISNUMBER(FIND($T$21:$T$34,$P5678)))),
            AND($P5678&lt;&gt;"", $P5678&lt;&gt;"...", $P5678&lt;&gt;"입력오류", $T$19=$P5678)
        )
    )
)</f>
        <v>0</v>
      </c>
    </row>
    <row r="5679" spans="9:17">
      <c r="I5679">
        <f t="shared" si="265"/>
        <v>5678</v>
      </c>
      <c r="J5679">
        <f t="shared" si="266"/>
        <v>953</v>
      </c>
      <c r="K5679">
        <f t="shared" si="264"/>
        <v>3</v>
      </c>
      <c r="L5679" t="b">
        <f>COUNTIF($N$2:N5679, N5679)=1</f>
        <v>1</v>
      </c>
      <c r="M5679" s="37">
        <f>IF( $Q5679, MAX($M$1:M5678)+1, 0)</f>
        <v>0</v>
      </c>
      <c r="N5679" t="str" cm="1">
        <f t="array" ref="N5679">INDEX($A$9:$F$1048576, $J5679, $K5679 )</f>
        <v>KI090</v>
      </c>
      <c r="O5679" t="str" cm="1">
        <f t="array" ref="O5679">INDEX($B$9:$F$1048576, $J5679, $K5679 )</f>
        <v>오션러브제오차</v>
      </c>
      <c r="P5679" t="str" cm="1">
        <f t="array" ref="P5679">IF( $L5679, TRIM(_xll.IMDP("IR", $G$5&amp;$N5679, $G$6)), "" )</f>
        <v/>
      </c>
      <c r="Q5679" t="b" cm="1">
        <f t="array" ref="Q5679">IF(
    $U$1=1, AND($P5679&lt;&gt;"", $P5679&lt;&gt;"...", $P5679&lt;&gt;"입력오류"),
    IF(
        $U$18=1, AND($P5679&lt;&gt;"", $P5679&lt;&gt;"...", $P5679&lt;&gt;"입력오류", ISNUMBER(FIND(INDEX($T$2:$T$7,$U$1),$P5679))),
        IF(
            $U$17="기타", AND($P5679&lt;&gt;"", $P5679&lt;&gt;"...", $P5679&lt;&gt;"입력오류", NOT(ISNUMBER(FIND($T$21:$T$34,$P5679)))),
            AND($P5679&lt;&gt;"", $P5679&lt;&gt;"...", $P5679&lt;&gt;"입력오류", $T$19=$P5679)
        )
    )
)</f>
        <v>0</v>
      </c>
    </row>
    <row r="5680" spans="9:17">
      <c r="I5680">
        <f t="shared" si="265"/>
        <v>5679</v>
      </c>
      <c r="J5680">
        <f t="shared" si="266"/>
        <v>954</v>
      </c>
      <c r="K5680">
        <f t="shared" si="264"/>
        <v>3</v>
      </c>
      <c r="L5680" t="b">
        <f>COUNTIF($N$2:N5680, N5680)=1</f>
        <v>1</v>
      </c>
      <c r="M5680" s="37">
        <f>IF( $Q5680, MAX($M$1:M5679)+1, 0)</f>
        <v>0</v>
      </c>
      <c r="N5680" t="str" cm="1">
        <f t="array" ref="N5680">INDEX($A$9:$F$1048576, $J5680, $K5680 )</f>
        <v>KI095</v>
      </c>
      <c r="O5680" t="str" cm="1">
        <f t="array" ref="O5680">INDEX($B$9:$F$1048576, $J5680, $K5680 )</f>
        <v>리브프렌즈제일차</v>
      </c>
      <c r="P5680" t="str" cm="1">
        <f t="array" ref="P5680">IF( $L5680, TRIM(_xll.IMDP("IR", $G$5&amp;$N5680, $G$6)), "" )</f>
        <v/>
      </c>
      <c r="Q5680" t="b" cm="1">
        <f t="array" ref="Q5680">IF(
    $U$1=1, AND($P5680&lt;&gt;"", $P5680&lt;&gt;"...", $P5680&lt;&gt;"입력오류"),
    IF(
        $U$18=1, AND($P5680&lt;&gt;"", $P5680&lt;&gt;"...", $P5680&lt;&gt;"입력오류", ISNUMBER(FIND(INDEX($T$2:$T$7,$U$1),$P5680))),
        IF(
            $U$17="기타", AND($P5680&lt;&gt;"", $P5680&lt;&gt;"...", $P5680&lt;&gt;"입력오류", NOT(ISNUMBER(FIND($T$21:$T$34,$P5680)))),
            AND($P5680&lt;&gt;"", $P5680&lt;&gt;"...", $P5680&lt;&gt;"입력오류", $T$19=$P5680)
        )
    )
)</f>
        <v>0</v>
      </c>
    </row>
    <row r="5681" spans="9:17">
      <c r="I5681">
        <f t="shared" si="265"/>
        <v>5680</v>
      </c>
      <c r="J5681">
        <f t="shared" si="266"/>
        <v>955</v>
      </c>
      <c r="K5681">
        <f t="shared" si="264"/>
        <v>3</v>
      </c>
      <c r="L5681" t="b">
        <f>COUNTIF($N$2:N5681, N5681)=1</f>
        <v>1</v>
      </c>
      <c r="M5681" s="37">
        <f>IF( $Q5681, MAX($M$1:M5680)+1, 0)</f>
        <v>0</v>
      </c>
      <c r="N5681" t="str" cm="1">
        <f t="array" ref="N5681">INDEX($A$9:$F$1048576, $J5681, $K5681 )</f>
        <v>KI098</v>
      </c>
      <c r="O5681" t="str" cm="1">
        <f t="array" ref="O5681">INDEX($B$9:$F$1048576, $J5681, $K5681 )</f>
        <v>모다인천제이차</v>
      </c>
      <c r="P5681" t="str" cm="1">
        <f t="array" ref="P5681">IF( $L5681, TRIM(_xll.IMDP("IR", $G$5&amp;$N5681, $G$6)), "" )</f>
        <v/>
      </c>
      <c r="Q5681" t="b" cm="1">
        <f t="array" ref="Q5681">IF(
    $U$1=1, AND($P5681&lt;&gt;"", $P5681&lt;&gt;"...", $P5681&lt;&gt;"입력오류"),
    IF(
        $U$18=1, AND($P5681&lt;&gt;"", $P5681&lt;&gt;"...", $P5681&lt;&gt;"입력오류", ISNUMBER(FIND(INDEX($T$2:$T$7,$U$1),$P5681))),
        IF(
            $U$17="기타", AND($P5681&lt;&gt;"", $P5681&lt;&gt;"...", $P5681&lt;&gt;"입력오류", NOT(ISNUMBER(FIND($T$21:$T$34,$P5681)))),
            AND($P5681&lt;&gt;"", $P5681&lt;&gt;"...", $P5681&lt;&gt;"입력오류", $T$19=$P5681)
        )
    )
)</f>
        <v>0</v>
      </c>
    </row>
    <row r="5682" spans="9:17">
      <c r="I5682">
        <f t="shared" si="265"/>
        <v>5681</v>
      </c>
      <c r="J5682">
        <f t="shared" si="266"/>
        <v>956</v>
      </c>
      <c r="K5682">
        <f t="shared" si="264"/>
        <v>3</v>
      </c>
      <c r="L5682" t="b">
        <f>COUNTIF($N$2:N5682, N5682)=1</f>
        <v>1</v>
      </c>
      <c r="M5682" s="37">
        <f>IF( $Q5682, MAX($M$1:M5681)+1, 0)</f>
        <v>0</v>
      </c>
      <c r="N5682" t="str" cm="1">
        <f t="array" ref="N5682">INDEX($A$9:$F$1048576, $J5682, $K5682 )</f>
        <v>KI099</v>
      </c>
      <c r="O5682" t="str" cm="1">
        <f t="array" ref="O5682">INDEX($B$9:$F$1048576, $J5682, $K5682 )</f>
        <v>비욘드교동제일차</v>
      </c>
      <c r="P5682" t="str" cm="1">
        <f t="array" ref="P5682">IF( $L5682, TRIM(_xll.IMDP("IR", $G$5&amp;$N5682, $G$6)), "" )</f>
        <v/>
      </c>
      <c r="Q5682" t="b" cm="1">
        <f t="array" ref="Q5682">IF(
    $U$1=1, AND($P5682&lt;&gt;"", $P5682&lt;&gt;"...", $P5682&lt;&gt;"입력오류"),
    IF(
        $U$18=1, AND($P5682&lt;&gt;"", $P5682&lt;&gt;"...", $P5682&lt;&gt;"입력오류", ISNUMBER(FIND(INDEX($T$2:$T$7,$U$1),$P5682))),
        IF(
            $U$17="기타", AND($P5682&lt;&gt;"", $P5682&lt;&gt;"...", $P5682&lt;&gt;"입력오류", NOT(ISNUMBER(FIND($T$21:$T$34,$P5682)))),
            AND($P5682&lt;&gt;"", $P5682&lt;&gt;"...", $P5682&lt;&gt;"입력오류", $T$19=$P5682)
        )
    )
)</f>
        <v>0</v>
      </c>
    </row>
    <row r="5683" spans="9:17">
      <c r="I5683">
        <f t="shared" si="265"/>
        <v>5682</v>
      </c>
      <c r="J5683">
        <f t="shared" si="266"/>
        <v>957</v>
      </c>
      <c r="K5683">
        <f t="shared" si="264"/>
        <v>3</v>
      </c>
      <c r="L5683" t="b">
        <f>COUNTIF($N$2:N5683, N5683)=1</f>
        <v>1</v>
      </c>
      <c r="M5683" s="37">
        <f>IF( $Q5683, MAX($M$1:M5682)+1, 0)</f>
        <v>0</v>
      </c>
      <c r="N5683" t="str" cm="1">
        <f t="array" ref="N5683">INDEX($A$9:$F$1048576, $J5683, $K5683 )</f>
        <v>KI100</v>
      </c>
      <c r="O5683" t="str" cm="1">
        <f t="array" ref="O5683">INDEX($B$9:$F$1048576, $J5683, $K5683 )</f>
        <v>한솔제팔차</v>
      </c>
      <c r="P5683" t="str" cm="1">
        <f t="array" ref="P5683">IF( $L5683, TRIM(_xll.IMDP("IR", $G$5&amp;$N5683, $G$6)), "" )</f>
        <v/>
      </c>
      <c r="Q5683" t="b" cm="1">
        <f t="array" ref="Q5683">IF(
    $U$1=1, AND($P5683&lt;&gt;"", $P5683&lt;&gt;"...", $P5683&lt;&gt;"입력오류"),
    IF(
        $U$18=1, AND($P5683&lt;&gt;"", $P5683&lt;&gt;"...", $P5683&lt;&gt;"입력오류", ISNUMBER(FIND(INDEX($T$2:$T$7,$U$1),$P5683))),
        IF(
            $U$17="기타", AND($P5683&lt;&gt;"", $P5683&lt;&gt;"...", $P5683&lt;&gt;"입력오류", NOT(ISNUMBER(FIND($T$21:$T$34,$P5683)))),
            AND($P5683&lt;&gt;"", $P5683&lt;&gt;"...", $P5683&lt;&gt;"입력오류", $T$19=$P5683)
        )
    )
)</f>
        <v>0</v>
      </c>
    </row>
    <row r="5684" spans="9:17">
      <c r="I5684">
        <f t="shared" si="265"/>
        <v>5683</v>
      </c>
      <c r="J5684">
        <f t="shared" si="266"/>
        <v>958</v>
      </c>
      <c r="K5684">
        <f t="shared" si="264"/>
        <v>3</v>
      </c>
      <c r="L5684" t="b">
        <f>COUNTIF($N$2:N5684, N5684)=1</f>
        <v>1</v>
      </c>
      <c r="M5684" s="37">
        <f>IF( $Q5684, MAX($M$1:M5683)+1, 0)</f>
        <v>0</v>
      </c>
      <c r="N5684" t="str" cm="1">
        <f t="array" ref="N5684">INDEX($A$9:$F$1048576, $J5684, $K5684 )</f>
        <v>KI105</v>
      </c>
      <c r="O5684" t="str" cm="1">
        <f t="array" ref="O5684">INDEX($B$9:$F$1048576, $J5684, $K5684 )</f>
        <v>한솔제구차</v>
      </c>
      <c r="P5684" t="str" cm="1">
        <f t="array" ref="P5684">IF( $L5684, TRIM(_xll.IMDP("IR", $G$5&amp;$N5684, $G$6)), "" )</f>
        <v/>
      </c>
      <c r="Q5684" t="b" cm="1">
        <f t="array" ref="Q5684">IF(
    $U$1=1, AND($P5684&lt;&gt;"", $P5684&lt;&gt;"...", $P5684&lt;&gt;"입력오류"),
    IF(
        $U$18=1, AND($P5684&lt;&gt;"", $P5684&lt;&gt;"...", $P5684&lt;&gt;"입력오류", ISNUMBER(FIND(INDEX($T$2:$T$7,$U$1),$P5684))),
        IF(
            $U$17="기타", AND($P5684&lt;&gt;"", $P5684&lt;&gt;"...", $P5684&lt;&gt;"입력오류", NOT(ISNUMBER(FIND($T$21:$T$34,$P5684)))),
            AND($P5684&lt;&gt;"", $P5684&lt;&gt;"...", $P5684&lt;&gt;"입력오류", $T$19=$P5684)
        )
    )
)</f>
        <v>0</v>
      </c>
    </row>
    <row r="5685" spans="9:17">
      <c r="I5685">
        <f t="shared" si="265"/>
        <v>5684</v>
      </c>
      <c r="J5685">
        <f t="shared" si="266"/>
        <v>959</v>
      </c>
      <c r="K5685">
        <f t="shared" si="264"/>
        <v>3</v>
      </c>
      <c r="L5685" t="b">
        <f>COUNTIF($N$2:N5685, N5685)=1</f>
        <v>1</v>
      </c>
      <c r="M5685" s="37">
        <f>IF( $Q5685, MAX($M$1:M5684)+1, 0)</f>
        <v>0</v>
      </c>
      <c r="N5685" t="str" cm="1">
        <f t="array" ref="N5685">INDEX($A$9:$F$1048576, $J5685, $K5685 )</f>
        <v>KI112</v>
      </c>
      <c r="O5685" t="str" cm="1">
        <f t="array" ref="O5685">INDEX($B$9:$F$1048576, $J5685, $K5685 )</f>
        <v>이터널부성제일차</v>
      </c>
      <c r="P5685" t="str" cm="1">
        <f t="array" ref="P5685">IF( $L5685, TRIM(_xll.IMDP("IR", $G$5&amp;$N5685, $G$6)), "" )</f>
        <v/>
      </c>
      <c r="Q5685" t="b" cm="1">
        <f t="array" ref="Q5685">IF(
    $U$1=1, AND($P5685&lt;&gt;"", $P5685&lt;&gt;"...", $P5685&lt;&gt;"입력오류"),
    IF(
        $U$18=1, AND($P5685&lt;&gt;"", $P5685&lt;&gt;"...", $P5685&lt;&gt;"입력오류", ISNUMBER(FIND(INDEX($T$2:$T$7,$U$1),$P5685))),
        IF(
            $U$17="기타", AND($P5685&lt;&gt;"", $P5685&lt;&gt;"...", $P5685&lt;&gt;"입력오류", NOT(ISNUMBER(FIND($T$21:$T$34,$P5685)))),
            AND($P5685&lt;&gt;"", $P5685&lt;&gt;"...", $P5685&lt;&gt;"입력오류", $T$19=$P5685)
        )
    )
)</f>
        <v>0</v>
      </c>
    </row>
    <row r="5686" spans="9:17">
      <c r="I5686">
        <f t="shared" si="265"/>
        <v>5685</v>
      </c>
      <c r="J5686">
        <f t="shared" si="266"/>
        <v>960</v>
      </c>
      <c r="K5686">
        <f t="shared" si="264"/>
        <v>3</v>
      </c>
      <c r="L5686" t="b">
        <f>COUNTIF($N$2:N5686, N5686)=1</f>
        <v>1</v>
      </c>
      <c r="M5686" s="37">
        <f>IF( $Q5686, MAX($M$1:M5685)+1, 0)</f>
        <v>0</v>
      </c>
      <c r="N5686" t="str" cm="1">
        <f t="array" ref="N5686">INDEX($A$9:$F$1048576, $J5686, $K5686 )</f>
        <v>KI113</v>
      </c>
      <c r="O5686" t="str" cm="1">
        <f t="array" ref="O5686">INDEX($B$9:$F$1048576, $J5686, $K5686 )</f>
        <v>카드캡틴에이치</v>
      </c>
      <c r="P5686" t="str" cm="1">
        <f t="array" ref="P5686">IF( $L5686, TRIM(_xll.IMDP("IR", $G$5&amp;$N5686, $G$6)), "" )</f>
        <v/>
      </c>
      <c r="Q5686" t="b" cm="1">
        <f t="array" ref="Q5686">IF(
    $U$1=1, AND($P5686&lt;&gt;"", $P5686&lt;&gt;"...", $P5686&lt;&gt;"입력오류"),
    IF(
        $U$18=1, AND($P5686&lt;&gt;"", $P5686&lt;&gt;"...", $P5686&lt;&gt;"입력오류", ISNUMBER(FIND(INDEX($T$2:$T$7,$U$1),$P5686))),
        IF(
            $U$17="기타", AND($P5686&lt;&gt;"", $P5686&lt;&gt;"...", $P5686&lt;&gt;"입력오류", NOT(ISNUMBER(FIND($T$21:$T$34,$P5686)))),
            AND($P5686&lt;&gt;"", $P5686&lt;&gt;"...", $P5686&lt;&gt;"입력오류", $T$19=$P5686)
        )
    )
)</f>
        <v>0</v>
      </c>
    </row>
    <row r="5687" spans="9:17">
      <c r="I5687">
        <f t="shared" si="265"/>
        <v>5686</v>
      </c>
      <c r="J5687">
        <f t="shared" si="266"/>
        <v>961</v>
      </c>
      <c r="K5687">
        <f t="shared" si="264"/>
        <v>3</v>
      </c>
      <c r="L5687" t="b">
        <f>COUNTIF($N$2:N5687, N5687)=1</f>
        <v>1</v>
      </c>
      <c r="M5687" s="37">
        <f>IF( $Q5687, MAX($M$1:M5686)+1, 0)</f>
        <v>0</v>
      </c>
      <c r="N5687" t="str" cm="1">
        <f t="array" ref="N5687">INDEX($A$9:$F$1048576, $J5687, $K5687 )</f>
        <v>KI114</v>
      </c>
      <c r="O5687" t="str" cm="1">
        <f t="array" ref="O5687">INDEX($B$9:$F$1048576, $J5687, $K5687 )</f>
        <v>티앤케이지사글로벌</v>
      </c>
      <c r="P5687" t="str" cm="1">
        <f t="array" ref="P5687">IF( $L5687, TRIM(_xll.IMDP("IR", $G$5&amp;$N5687, $G$6)), "" )</f>
        <v/>
      </c>
      <c r="Q5687" t="b" cm="1">
        <f t="array" ref="Q5687">IF(
    $U$1=1, AND($P5687&lt;&gt;"", $P5687&lt;&gt;"...", $P5687&lt;&gt;"입력오류"),
    IF(
        $U$18=1, AND($P5687&lt;&gt;"", $P5687&lt;&gt;"...", $P5687&lt;&gt;"입력오류", ISNUMBER(FIND(INDEX($T$2:$T$7,$U$1),$P5687))),
        IF(
            $U$17="기타", AND($P5687&lt;&gt;"", $P5687&lt;&gt;"...", $P5687&lt;&gt;"입력오류", NOT(ISNUMBER(FIND($T$21:$T$34,$P5687)))),
            AND($P5687&lt;&gt;"", $P5687&lt;&gt;"...", $P5687&lt;&gt;"입력오류", $T$19=$P5687)
        )
    )
)</f>
        <v>0</v>
      </c>
    </row>
    <row r="5688" spans="9:17">
      <c r="I5688">
        <f t="shared" si="265"/>
        <v>5687</v>
      </c>
      <c r="J5688">
        <f t="shared" si="266"/>
        <v>962</v>
      </c>
      <c r="K5688">
        <f t="shared" si="264"/>
        <v>3</v>
      </c>
      <c r="L5688" t="b">
        <f>COUNTIF($N$2:N5688, N5688)=1</f>
        <v>1</v>
      </c>
      <c r="M5688" s="37">
        <f>IF( $Q5688, MAX($M$1:M5687)+1, 0)</f>
        <v>0</v>
      </c>
      <c r="N5688" t="str" cm="1">
        <f t="array" ref="N5688">INDEX($A$9:$F$1048576, $J5688, $K5688 )</f>
        <v>KI115</v>
      </c>
      <c r="O5688" t="str" cm="1">
        <f t="array" ref="O5688">INDEX($B$9:$F$1048576, $J5688, $K5688 )</f>
        <v>인베스트플러스제칠차</v>
      </c>
      <c r="P5688" t="str" cm="1">
        <f t="array" ref="P5688">IF( $L5688, TRIM(_xll.IMDP("IR", $G$5&amp;$N5688, $G$6)), "" )</f>
        <v/>
      </c>
      <c r="Q5688" t="b" cm="1">
        <f t="array" ref="Q5688">IF(
    $U$1=1, AND($P5688&lt;&gt;"", $P5688&lt;&gt;"...", $P5688&lt;&gt;"입력오류"),
    IF(
        $U$18=1, AND($P5688&lt;&gt;"", $P5688&lt;&gt;"...", $P5688&lt;&gt;"입력오류", ISNUMBER(FIND(INDEX($T$2:$T$7,$U$1),$P5688))),
        IF(
            $U$17="기타", AND($P5688&lt;&gt;"", $P5688&lt;&gt;"...", $P5688&lt;&gt;"입력오류", NOT(ISNUMBER(FIND($T$21:$T$34,$P5688)))),
            AND($P5688&lt;&gt;"", $P5688&lt;&gt;"...", $P5688&lt;&gt;"입력오류", $T$19=$P5688)
        )
    )
)</f>
        <v>0</v>
      </c>
    </row>
    <row r="5689" spans="9:17">
      <c r="I5689">
        <f t="shared" si="265"/>
        <v>5688</v>
      </c>
      <c r="J5689">
        <f t="shared" si="266"/>
        <v>963</v>
      </c>
      <c r="K5689">
        <f t="shared" si="264"/>
        <v>3</v>
      </c>
      <c r="L5689" t="b">
        <f>COUNTIF($N$2:N5689, N5689)=1</f>
        <v>1</v>
      </c>
      <c r="M5689" s="37">
        <f>IF( $Q5689, MAX($M$1:M5688)+1, 0)</f>
        <v>0</v>
      </c>
      <c r="N5689" t="str" cm="1">
        <f t="array" ref="N5689">INDEX($A$9:$F$1048576, $J5689, $K5689 )</f>
        <v>KI117</v>
      </c>
      <c r="O5689" t="str" cm="1">
        <f t="array" ref="O5689">INDEX($B$9:$F$1048576, $J5689, $K5689 )</f>
        <v>알에이제사차</v>
      </c>
      <c r="P5689" t="str" cm="1">
        <f t="array" ref="P5689">IF( $L5689, TRIM(_xll.IMDP("IR", $G$5&amp;$N5689, $G$6)), "" )</f>
        <v/>
      </c>
      <c r="Q5689" t="b" cm="1">
        <f t="array" ref="Q5689">IF(
    $U$1=1, AND($P5689&lt;&gt;"", $P5689&lt;&gt;"...", $P5689&lt;&gt;"입력오류"),
    IF(
        $U$18=1, AND($P5689&lt;&gt;"", $P5689&lt;&gt;"...", $P5689&lt;&gt;"입력오류", ISNUMBER(FIND(INDEX($T$2:$T$7,$U$1),$P5689))),
        IF(
            $U$17="기타", AND($P5689&lt;&gt;"", $P5689&lt;&gt;"...", $P5689&lt;&gt;"입력오류", NOT(ISNUMBER(FIND($T$21:$T$34,$P5689)))),
            AND($P5689&lt;&gt;"", $P5689&lt;&gt;"...", $P5689&lt;&gt;"입력오류", $T$19=$P5689)
        )
    )
)</f>
        <v>0</v>
      </c>
    </row>
    <row r="5690" spans="9:17">
      <c r="I5690">
        <f t="shared" si="265"/>
        <v>5689</v>
      </c>
      <c r="J5690">
        <f t="shared" si="266"/>
        <v>964</v>
      </c>
      <c r="K5690">
        <f t="shared" si="264"/>
        <v>3</v>
      </c>
      <c r="L5690" t="b">
        <f>COUNTIF($N$2:N5690, N5690)=1</f>
        <v>1</v>
      </c>
      <c r="M5690" s="37">
        <f>IF( $Q5690, MAX($M$1:M5689)+1, 0)</f>
        <v>0</v>
      </c>
      <c r="N5690" t="str" cm="1">
        <f t="array" ref="N5690">INDEX($A$9:$F$1048576, $J5690, $K5690 )</f>
        <v>KI121</v>
      </c>
      <c r="O5690" t="str" cm="1">
        <f t="array" ref="O5690">INDEX($B$9:$F$1048576, $J5690, $K5690 )</f>
        <v>지아이비수표</v>
      </c>
      <c r="P5690" t="str" cm="1">
        <f t="array" ref="P5690">IF( $L5690, TRIM(_xll.IMDP("IR", $G$5&amp;$N5690, $G$6)), "" )</f>
        <v/>
      </c>
      <c r="Q5690" t="b" cm="1">
        <f t="array" ref="Q5690">IF(
    $U$1=1, AND($P5690&lt;&gt;"", $P5690&lt;&gt;"...", $P5690&lt;&gt;"입력오류"),
    IF(
        $U$18=1, AND($P5690&lt;&gt;"", $P5690&lt;&gt;"...", $P5690&lt;&gt;"입력오류", ISNUMBER(FIND(INDEX($T$2:$T$7,$U$1),$P5690))),
        IF(
            $U$17="기타", AND($P5690&lt;&gt;"", $P5690&lt;&gt;"...", $P5690&lt;&gt;"입력오류", NOT(ISNUMBER(FIND($T$21:$T$34,$P5690)))),
            AND($P5690&lt;&gt;"", $P5690&lt;&gt;"...", $P5690&lt;&gt;"입력오류", $T$19=$P5690)
        )
    )
)</f>
        <v>0</v>
      </c>
    </row>
    <row r="5691" spans="9:17">
      <c r="I5691">
        <f t="shared" si="265"/>
        <v>5690</v>
      </c>
      <c r="J5691">
        <f t="shared" si="266"/>
        <v>965</v>
      </c>
      <c r="K5691">
        <f t="shared" si="264"/>
        <v>3</v>
      </c>
      <c r="L5691" t="b">
        <f>COUNTIF($N$2:N5691, N5691)=1</f>
        <v>1</v>
      </c>
      <c r="M5691" s="37">
        <f>IF( $Q5691, MAX($M$1:M5690)+1, 0)</f>
        <v>0</v>
      </c>
      <c r="N5691" t="str" cm="1">
        <f t="array" ref="N5691">INDEX($A$9:$F$1048576, $J5691, $K5691 )</f>
        <v>KI123</v>
      </c>
      <c r="O5691" t="str" cm="1">
        <f t="array" ref="O5691">INDEX($B$9:$F$1048576, $J5691, $K5691 )</f>
        <v>올원프렌즈제사차</v>
      </c>
      <c r="P5691" t="str" cm="1">
        <f t="array" ref="P5691">IF( $L5691, TRIM(_xll.IMDP("IR", $G$5&amp;$N5691, $G$6)), "" )</f>
        <v/>
      </c>
      <c r="Q5691" t="b" cm="1">
        <f t="array" ref="Q5691">IF(
    $U$1=1, AND($P5691&lt;&gt;"", $P5691&lt;&gt;"...", $P5691&lt;&gt;"입력오류"),
    IF(
        $U$18=1, AND($P5691&lt;&gt;"", $P5691&lt;&gt;"...", $P5691&lt;&gt;"입력오류", ISNUMBER(FIND(INDEX($T$2:$T$7,$U$1),$P5691))),
        IF(
            $U$17="기타", AND($P5691&lt;&gt;"", $P5691&lt;&gt;"...", $P5691&lt;&gt;"입력오류", NOT(ISNUMBER(FIND($T$21:$T$34,$P5691)))),
            AND($P5691&lt;&gt;"", $P5691&lt;&gt;"...", $P5691&lt;&gt;"입력오류", $T$19=$P5691)
        )
    )
)</f>
        <v>0</v>
      </c>
    </row>
    <row r="5692" spans="9:17">
      <c r="I5692">
        <f t="shared" si="265"/>
        <v>5691</v>
      </c>
      <c r="J5692">
        <f t="shared" si="266"/>
        <v>966</v>
      </c>
      <c r="K5692">
        <f t="shared" si="264"/>
        <v>3</v>
      </c>
      <c r="L5692" t="b">
        <f>COUNTIF($N$2:N5692, N5692)=1</f>
        <v>1</v>
      </c>
      <c r="M5692" s="37">
        <f>IF( $Q5692, MAX($M$1:M5691)+1, 0)</f>
        <v>0</v>
      </c>
      <c r="N5692" t="str" cm="1">
        <f t="array" ref="N5692">INDEX($A$9:$F$1048576, $J5692, $K5692 )</f>
        <v>KI124</v>
      </c>
      <c r="O5692" t="str" cm="1">
        <f t="array" ref="O5692">INDEX($B$9:$F$1048576, $J5692, $K5692 )</f>
        <v>한투대체제사차</v>
      </c>
      <c r="P5692" t="str" cm="1">
        <f t="array" ref="P5692">IF( $L5692, TRIM(_xll.IMDP("IR", $G$5&amp;$N5692, $G$6)), "" )</f>
        <v/>
      </c>
      <c r="Q5692" t="b" cm="1">
        <f t="array" ref="Q5692">IF(
    $U$1=1, AND($P5692&lt;&gt;"", $P5692&lt;&gt;"...", $P5692&lt;&gt;"입력오류"),
    IF(
        $U$18=1, AND($P5692&lt;&gt;"", $P5692&lt;&gt;"...", $P5692&lt;&gt;"입력오류", ISNUMBER(FIND(INDEX($T$2:$T$7,$U$1),$P5692))),
        IF(
            $U$17="기타", AND($P5692&lt;&gt;"", $P5692&lt;&gt;"...", $P5692&lt;&gt;"입력오류", NOT(ISNUMBER(FIND($T$21:$T$34,$P5692)))),
            AND($P5692&lt;&gt;"", $P5692&lt;&gt;"...", $P5692&lt;&gt;"입력오류", $T$19=$P5692)
        )
    )
)</f>
        <v>0</v>
      </c>
    </row>
    <row r="5693" spans="9:17">
      <c r="I5693">
        <f t="shared" si="265"/>
        <v>5692</v>
      </c>
      <c r="J5693">
        <f t="shared" si="266"/>
        <v>967</v>
      </c>
      <c r="K5693">
        <f t="shared" si="264"/>
        <v>3</v>
      </c>
      <c r="L5693" t="b">
        <f>COUNTIF($N$2:N5693, N5693)=1</f>
        <v>1</v>
      </c>
      <c r="M5693" s="37">
        <f>IF( $Q5693, MAX($M$1:M5692)+1, 0)</f>
        <v>0</v>
      </c>
      <c r="N5693" t="str" cm="1">
        <f t="array" ref="N5693">INDEX($A$9:$F$1048576, $J5693, $K5693 )</f>
        <v>KI125</v>
      </c>
      <c r="O5693" t="str" cm="1">
        <f t="array" ref="O5693">INDEX($B$9:$F$1048576, $J5693, $K5693 )</f>
        <v>국민챔피온제십이차</v>
      </c>
      <c r="P5693" t="str" cm="1">
        <f t="array" ref="P5693">IF( $L5693, TRIM(_xll.IMDP("IR", $G$5&amp;$N5693, $G$6)), "" )</f>
        <v/>
      </c>
      <c r="Q5693" t="b" cm="1">
        <f t="array" ref="Q5693">IF(
    $U$1=1, AND($P5693&lt;&gt;"", $P5693&lt;&gt;"...", $P5693&lt;&gt;"입력오류"),
    IF(
        $U$18=1, AND($P5693&lt;&gt;"", $P5693&lt;&gt;"...", $P5693&lt;&gt;"입력오류", ISNUMBER(FIND(INDEX($T$2:$T$7,$U$1),$P5693))),
        IF(
            $U$17="기타", AND($P5693&lt;&gt;"", $P5693&lt;&gt;"...", $P5693&lt;&gt;"입력오류", NOT(ISNUMBER(FIND($T$21:$T$34,$P5693)))),
            AND($P5693&lt;&gt;"", $P5693&lt;&gt;"...", $P5693&lt;&gt;"입력오류", $T$19=$P5693)
        )
    )
)</f>
        <v>0</v>
      </c>
    </row>
    <row r="5694" spans="9:17">
      <c r="I5694">
        <f t="shared" si="265"/>
        <v>5693</v>
      </c>
      <c r="J5694">
        <f t="shared" si="266"/>
        <v>968</v>
      </c>
      <c r="K5694">
        <f t="shared" si="264"/>
        <v>3</v>
      </c>
      <c r="L5694" t="b">
        <f>COUNTIF($N$2:N5694, N5694)=1</f>
        <v>1</v>
      </c>
      <c r="M5694" s="37">
        <f>IF( $Q5694, MAX($M$1:M5693)+1, 0)</f>
        <v>0</v>
      </c>
      <c r="N5694" t="str" cm="1">
        <f t="array" ref="N5694">INDEX($A$9:$F$1048576, $J5694, $K5694 )</f>
        <v>KI126</v>
      </c>
      <c r="O5694" t="str" cm="1">
        <f t="array" ref="O5694">INDEX($B$9:$F$1048576, $J5694, $K5694 )</f>
        <v>지아이비와이디</v>
      </c>
      <c r="P5694" t="str" cm="1">
        <f t="array" ref="P5694">IF( $L5694, TRIM(_xll.IMDP("IR", $G$5&amp;$N5694, $G$6)), "" )</f>
        <v/>
      </c>
      <c r="Q5694" t="b" cm="1">
        <f t="array" ref="Q5694">IF(
    $U$1=1, AND($P5694&lt;&gt;"", $P5694&lt;&gt;"...", $P5694&lt;&gt;"입력오류"),
    IF(
        $U$18=1, AND($P5694&lt;&gt;"", $P5694&lt;&gt;"...", $P5694&lt;&gt;"입력오류", ISNUMBER(FIND(INDEX($T$2:$T$7,$U$1),$P5694))),
        IF(
            $U$17="기타", AND($P5694&lt;&gt;"", $P5694&lt;&gt;"...", $P5694&lt;&gt;"입력오류", NOT(ISNUMBER(FIND($T$21:$T$34,$P5694)))),
            AND($P5694&lt;&gt;"", $P5694&lt;&gt;"...", $P5694&lt;&gt;"입력오류", $T$19=$P5694)
        )
    )
)</f>
        <v>0</v>
      </c>
    </row>
    <row r="5695" spans="9:17">
      <c r="I5695">
        <f t="shared" si="265"/>
        <v>5694</v>
      </c>
      <c r="J5695">
        <f t="shared" si="266"/>
        <v>969</v>
      </c>
      <c r="K5695">
        <f t="shared" si="264"/>
        <v>3</v>
      </c>
      <c r="L5695" t="b">
        <f>COUNTIF($N$2:N5695, N5695)=1</f>
        <v>1</v>
      </c>
      <c r="M5695" s="37">
        <f>IF( $Q5695, MAX($M$1:M5694)+1, 0)</f>
        <v>0</v>
      </c>
      <c r="N5695" t="str" cm="1">
        <f t="array" ref="N5695">INDEX($A$9:$F$1048576, $J5695, $K5695 )</f>
        <v>KI127</v>
      </c>
      <c r="O5695" t="str" cm="1">
        <f t="array" ref="O5695">INDEX($B$9:$F$1048576, $J5695, $K5695 )</f>
        <v>지아이비홈플러스</v>
      </c>
      <c r="P5695" t="str" cm="1">
        <f t="array" ref="P5695">IF( $L5695, TRIM(_xll.IMDP("IR", $G$5&amp;$N5695, $G$6)), "" )</f>
        <v/>
      </c>
      <c r="Q5695" t="b" cm="1">
        <f t="array" ref="Q5695">IF(
    $U$1=1, AND($P5695&lt;&gt;"", $P5695&lt;&gt;"...", $P5695&lt;&gt;"입력오류"),
    IF(
        $U$18=1, AND($P5695&lt;&gt;"", $P5695&lt;&gt;"...", $P5695&lt;&gt;"입력오류", ISNUMBER(FIND(INDEX($T$2:$T$7,$U$1),$P5695))),
        IF(
            $U$17="기타", AND($P5695&lt;&gt;"", $P5695&lt;&gt;"...", $P5695&lt;&gt;"입력오류", NOT(ISNUMBER(FIND($T$21:$T$34,$P5695)))),
            AND($P5695&lt;&gt;"", $P5695&lt;&gt;"...", $P5695&lt;&gt;"입력오류", $T$19=$P5695)
        )
    )
)</f>
        <v>0</v>
      </c>
    </row>
    <row r="5696" spans="9:17">
      <c r="I5696">
        <f t="shared" si="265"/>
        <v>5695</v>
      </c>
      <c r="J5696">
        <f t="shared" si="266"/>
        <v>970</v>
      </c>
      <c r="K5696">
        <f t="shared" si="264"/>
        <v>3</v>
      </c>
      <c r="L5696" t="b">
        <f>COUNTIF($N$2:N5696, N5696)=1</f>
        <v>1</v>
      </c>
      <c r="M5696" s="37">
        <f>IF( $Q5696, MAX($M$1:M5695)+1, 0)</f>
        <v>0</v>
      </c>
      <c r="N5696" t="str" cm="1">
        <f t="array" ref="N5696">INDEX($A$9:$F$1048576, $J5696, $K5696 )</f>
        <v>KI128</v>
      </c>
      <c r="O5696" t="str" cm="1">
        <f t="array" ref="O5696">INDEX($B$9:$F$1048576, $J5696, $K5696 )</f>
        <v>홈플러스하나커넥트</v>
      </c>
      <c r="P5696" t="str" cm="1">
        <f t="array" ref="P5696">IF( $L5696, TRIM(_xll.IMDP("IR", $G$5&amp;$N5696, $G$6)), "" )</f>
        <v/>
      </c>
      <c r="Q5696" t="b" cm="1">
        <f t="array" ref="Q5696">IF(
    $U$1=1, AND($P5696&lt;&gt;"", $P5696&lt;&gt;"...", $P5696&lt;&gt;"입력오류"),
    IF(
        $U$18=1, AND($P5696&lt;&gt;"", $P5696&lt;&gt;"...", $P5696&lt;&gt;"입력오류", ISNUMBER(FIND(INDEX($T$2:$T$7,$U$1),$P5696))),
        IF(
            $U$17="기타", AND($P5696&lt;&gt;"", $P5696&lt;&gt;"...", $P5696&lt;&gt;"입력오류", NOT(ISNUMBER(FIND($T$21:$T$34,$P5696)))),
            AND($P5696&lt;&gt;"", $P5696&lt;&gt;"...", $P5696&lt;&gt;"입력오류", $T$19=$P5696)
        )
    )
)</f>
        <v>0</v>
      </c>
    </row>
    <row r="5697" spans="9:17">
      <c r="I5697">
        <f t="shared" si="265"/>
        <v>5696</v>
      </c>
      <c r="J5697">
        <f t="shared" si="266"/>
        <v>971</v>
      </c>
      <c r="K5697">
        <f t="shared" si="264"/>
        <v>3</v>
      </c>
      <c r="L5697" t="b">
        <f>COUNTIF($N$2:N5697, N5697)=1</f>
        <v>1</v>
      </c>
      <c r="M5697" s="37">
        <f>IF( $Q5697, MAX($M$1:M5696)+1, 0)</f>
        <v>0</v>
      </c>
      <c r="N5697" t="str" cm="1">
        <f t="array" ref="N5697">INDEX($A$9:$F$1048576, $J5697, $K5697 )</f>
        <v>KI129</v>
      </c>
      <c r="O5697" t="str" cm="1">
        <f t="array" ref="O5697">INDEX($B$9:$F$1048576, $J5697, $K5697 )</f>
        <v>한솔제십차</v>
      </c>
      <c r="P5697" t="str" cm="1">
        <f t="array" ref="P5697">IF( $L5697, TRIM(_xll.IMDP("IR", $G$5&amp;$N5697, $G$6)), "" )</f>
        <v/>
      </c>
      <c r="Q5697" t="b" cm="1">
        <f t="array" ref="Q5697">IF(
    $U$1=1, AND($P5697&lt;&gt;"", $P5697&lt;&gt;"...", $P5697&lt;&gt;"입력오류"),
    IF(
        $U$18=1, AND($P5697&lt;&gt;"", $P5697&lt;&gt;"...", $P5697&lt;&gt;"입력오류", ISNUMBER(FIND(INDEX($T$2:$T$7,$U$1),$P5697))),
        IF(
            $U$17="기타", AND($P5697&lt;&gt;"", $P5697&lt;&gt;"...", $P5697&lt;&gt;"입력오류", NOT(ISNUMBER(FIND($T$21:$T$34,$P5697)))),
            AND($P5697&lt;&gt;"", $P5697&lt;&gt;"...", $P5697&lt;&gt;"입력오류", $T$19=$P5697)
        )
    )
)</f>
        <v>0</v>
      </c>
    </row>
    <row r="5698" spans="9:17">
      <c r="I5698">
        <f t="shared" si="265"/>
        <v>5697</v>
      </c>
      <c r="J5698">
        <f t="shared" si="266"/>
        <v>972</v>
      </c>
      <c r="K5698">
        <f t="shared" ref="K5698:K5761" si="267">IF( $I5698&gt;$G$4, NA(), IF($I5698&gt;$G$3, 5, IF($I5698&gt;$G$2, 3, 1 ) ) )</f>
        <v>3</v>
      </c>
      <c r="L5698" t="b">
        <f>COUNTIF($N$2:N5698, N5698)=1</f>
        <v>1</v>
      </c>
      <c r="M5698" s="37">
        <f>IF( $Q5698, MAX($M$1:M5697)+1, 0)</f>
        <v>0</v>
      </c>
      <c r="N5698" t="str" cm="1">
        <f t="array" ref="N5698">INDEX($A$9:$F$1048576, $J5698, $K5698 )</f>
        <v>KI130</v>
      </c>
      <c r="O5698" t="str" cm="1">
        <f t="array" ref="O5698">INDEX($B$9:$F$1048576, $J5698, $K5698 )</f>
        <v>아이리스한양제삼차</v>
      </c>
      <c r="P5698" t="str" cm="1">
        <f t="array" ref="P5698">IF( $L5698, TRIM(_xll.IMDP("IR", $G$5&amp;$N5698, $G$6)), "" )</f>
        <v/>
      </c>
      <c r="Q5698" t="b" cm="1">
        <f t="array" ref="Q5698">IF(
    $U$1=1, AND($P5698&lt;&gt;"", $P5698&lt;&gt;"...", $P5698&lt;&gt;"입력오류"),
    IF(
        $U$18=1, AND($P5698&lt;&gt;"", $P5698&lt;&gt;"...", $P5698&lt;&gt;"입력오류", ISNUMBER(FIND(INDEX($T$2:$T$7,$U$1),$P5698))),
        IF(
            $U$17="기타", AND($P5698&lt;&gt;"", $P5698&lt;&gt;"...", $P5698&lt;&gt;"입력오류", NOT(ISNUMBER(FIND($T$21:$T$34,$P5698)))),
            AND($P5698&lt;&gt;"", $P5698&lt;&gt;"...", $P5698&lt;&gt;"입력오류", $T$19=$P5698)
        )
    )
)</f>
        <v>0</v>
      </c>
    </row>
    <row r="5699" spans="9:17">
      <c r="I5699">
        <f t="shared" ref="I5699:I5762" si="268">ROW()-1</f>
        <v>5698</v>
      </c>
      <c r="J5699">
        <f t="shared" ref="J5699:J5762" si="269">IF( $I5699&gt;$G$4, NA(), IF($I5699&gt;$G$3, $I5699-$G$3, IF($I5699&gt;$G$2, $I5699-$G$2, $I5699 ) ) )</f>
        <v>973</v>
      </c>
      <c r="K5699">
        <f t="shared" si="267"/>
        <v>3</v>
      </c>
      <c r="L5699" t="b">
        <f>COUNTIF($N$2:N5699, N5699)=1</f>
        <v>1</v>
      </c>
      <c r="M5699" s="37">
        <f>IF( $Q5699, MAX($M$1:M5698)+1, 0)</f>
        <v>0</v>
      </c>
      <c r="N5699" t="str" cm="1">
        <f t="array" ref="N5699">INDEX($A$9:$F$1048576, $J5699, $K5699 )</f>
        <v>KI132</v>
      </c>
      <c r="O5699" t="str" cm="1">
        <f t="array" ref="O5699">INDEX($B$9:$F$1048576, $J5699, $K5699 )</f>
        <v>리치게이트강서</v>
      </c>
      <c r="P5699" t="str" cm="1">
        <f t="array" ref="P5699">IF( $L5699, TRIM(_xll.IMDP("IR", $G$5&amp;$N5699, $G$6)), "" )</f>
        <v/>
      </c>
      <c r="Q5699" t="b" cm="1">
        <f t="array" ref="Q5699">IF(
    $U$1=1, AND($P5699&lt;&gt;"", $P5699&lt;&gt;"...", $P5699&lt;&gt;"입력오류"),
    IF(
        $U$18=1, AND($P5699&lt;&gt;"", $P5699&lt;&gt;"...", $P5699&lt;&gt;"입력오류", ISNUMBER(FIND(INDEX($T$2:$T$7,$U$1),$P5699))),
        IF(
            $U$17="기타", AND($P5699&lt;&gt;"", $P5699&lt;&gt;"...", $P5699&lt;&gt;"입력오류", NOT(ISNUMBER(FIND($T$21:$T$34,$P5699)))),
            AND($P5699&lt;&gt;"", $P5699&lt;&gt;"...", $P5699&lt;&gt;"입력오류", $T$19=$P5699)
        )
    )
)</f>
        <v>0</v>
      </c>
    </row>
    <row r="5700" spans="9:17">
      <c r="I5700">
        <f t="shared" si="268"/>
        <v>5699</v>
      </c>
      <c r="J5700">
        <f t="shared" si="269"/>
        <v>974</v>
      </c>
      <c r="K5700">
        <f t="shared" si="267"/>
        <v>3</v>
      </c>
      <c r="L5700" t="b">
        <f>COUNTIF($N$2:N5700, N5700)=1</f>
        <v>1</v>
      </c>
      <c r="M5700" s="37">
        <f>IF( $Q5700, MAX($M$1:M5699)+1, 0)</f>
        <v>0</v>
      </c>
      <c r="N5700" t="str" cm="1">
        <f t="array" ref="N5700">INDEX($A$9:$F$1048576, $J5700, $K5700 )</f>
        <v>KI135</v>
      </c>
      <c r="O5700" t="str" cm="1">
        <f t="array" ref="O5700">INDEX($B$9:$F$1048576, $J5700, $K5700 )</f>
        <v>우리에이치피제일차</v>
      </c>
      <c r="P5700" t="str" cm="1">
        <f t="array" ref="P5700">IF( $L5700, TRIM(_xll.IMDP("IR", $G$5&amp;$N5700, $G$6)), "" )</f>
        <v/>
      </c>
      <c r="Q5700" t="b" cm="1">
        <f t="array" ref="Q5700">IF(
    $U$1=1, AND($P5700&lt;&gt;"", $P5700&lt;&gt;"...", $P5700&lt;&gt;"입력오류"),
    IF(
        $U$18=1, AND($P5700&lt;&gt;"", $P5700&lt;&gt;"...", $P5700&lt;&gt;"입력오류", ISNUMBER(FIND(INDEX($T$2:$T$7,$U$1),$P5700))),
        IF(
            $U$17="기타", AND($P5700&lt;&gt;"", $P5700&lt;&gt;"...", $P5700&lt;&gt;"입력오류", NOT(ISNUMBER(FIND($T$21:$T$34,$P5700)))),
            AND($P5700&lt;&gt;"", $P5700&lt;&gt;"...", $P5700&lt;&gt;"입력오류", $T$19=$P5700)
        )
    )
)</f>
        <v>0</v>
      </c>
    </row>
    <row r="5701" spans="9:17">
      <c r="I5701">
        <f t="shared" si="268"/>
        <v>5700</v>
      </c>
      <c r="J5701">
        <f t="shared" si="269"/>
        <v>975</v>
      </c>
      <c r="K5701">
        <f t="shared" si="267"/>
        <v>3</v>
      </c>
      <c r="L5701" t="b">
        <f>COUNTIF($N$2:N5701, N5701)=1</f>
        <v>1</v>
      </c>
      <c r="M5701" s="37">
        <f>IF( $Q5701, MAX($M$1:M5700)+1, 0)</f>
        <v>0</v>
      </c>
      <c r="N5701" t="str" cm="1">
        <f t="array" ref="N5701">INDEX($A$9:$F$1048576, $J5701, $K5701 )</f>
        <v>KI137</v>
      </c>
      <c r="O5701" t="str" cm="1">
        <f t="array" ref="O5701">INDEX($B$9:$F$1048576, $J5701, $K5701 )</f>
        <v>네오라온</v>
      </c>
      <c r="P5701" t="str" cm="1">
        <f t="array" ref="P5701">IF( $L5701, TRIM(_xll.IMDP("IR", $G$5&amp;$N5701, $G$6)), "" )</f>
        <v/>
      </c>
      <c r="Q5701" t="b" cm="1">
        <f t="array" ref="Q5701">IF(
    $U$1=1, AND($P5701&lt;&gt;"", $P5701&lt;&gt;"...", $P5701&lt;&gt;"입력오류"),
    IF(
        $U$18=1, AND($P5701&lt;&gt;"", $P5701&lt;&gt;"...", $P5701&lt;&gt;"입력오류", ISNUMBER(FIND(INDEX($T$2:$T$7,$U$1),$P5701))),
        IF(
            $U$17="기타", AND($P5701&lt;&gt;"", $P5701&lt;&gt;"...", $P5701&lt;&gt;"입력오류", NOT(ISNUMBER(FIND($T$21:$T$34,$P5701)))),
            AND($P5701&lt;&gt;"", $P5701&lt;&gt;"...", $P5701&lt;&gt;"입력오류", $T$19=$P5701)
        )
    )
)</f>
        <v>0</v>
      </c>
    </row>
    <row r="5702" spans="9:17">
      <c r="I5702">
        <f t="shared" si="268"/>
        <v>5701</v>
      </c>
      <c r="J5702">
        <f t="shared" si="269"/>
        <v>976</v>
      </c>
      <c r="K5702">
        <f t="shared" si="267"/>
        <v>3</v>
      </c>
      <c r="L5702" t="b">
        <f>COUNTIF($N$2:N5702, N5702)=1</f>
        <v>1</v>
      </c>
      <c r="M5702" s="37">
        <f>IF( $Q5702, MAX($M$1:M5701)+1, 0)</f>
        <v>0</v>
      </c>
      <c r="N5702" t="str" cm="1">
        <f t="array" ref="N5702">INDEX($A$9:$F$1048576, $J5702, $K5702 )</f>
        <v>KI138</v>
      </c>
      <c r="O5702" t="str" cm="1">
        <f t="array" ref="O5702">INDEX($B$9:$F$1048576, $J5702, $K5702 )</f>
        <v>네오아이디티</v>
      </c>
      <c r="P5702" t="str" cm="1">
        <f t="array" ref="P5702">IF( $L5702, TRIM(_xll.IMDP("IR", $G$5&amp;$N5702, $G$6)), "" )</f>
        <v/>
      </c>
      <c r="Q5702" t="b" cm="1">
        <f t="array" ref="Q5702">IF(
    $U$1=1, AND($P5702&lt;&gt;"", $P5702&lt;&gt;"...", $P5702&lt;&gt;"입력오류"),
    IF(
        $U$18=1, AND($P5702&lt;&gt;"", $P5702&lt;&gt;"...", $P5702&lt;&gt;"입력오류", ISNUMBER(FIND(INDEX($T$2:$T$7,$U$1),$P5702))),
        IF(
            $U$17="기타", AND($P5702&lt;&gt;"", $P5702&lt;&gt;"...", $P5702&lt;&gt;"입력오류", NOT(ISNUMBER(FIND($T$21:$T$34,$P5702)))),
            AND($P5702&lt;&gt;"", $P5702&lt;&gt;"...", $P5702&lt;&gt;"입력오류", $T$19=$P5702)
        )
    )
)</f>
        <v>0</v>
      </c>
    </row>
    <row r="5703" spans="9:17">
      <c r="I5703">
        <f t="shared" si="268"/>
        <v>5702</v>
      </c>
      <c r="J5703">
        <f t="shared" si="269"/>
        <v>977</v>
      </c>
      <c r="K5703">
        <f t="shared" si="267"/>
        <v>3</v>
      </c>
      <c r="L5703" t="b">
        <f>COUNTIF($N$2:N5703, N5703)=1</f>
        <v>1</v>
      </c>
      <c r="M5703" s="37">
        <f>IF( $Q5703, MAX($M$1:M5702)+1, 0)</f>
        <v>0</v>
      </c>
      <c r="N5703" t="str" cm="1">
        <f t="array" ref="N5703">INDEX($A$9:$F$1048576, $J5703, $K5703 )</f>
        <v>KI140</v>
      </c>
      <c r="O5703" t="str" cm="1">
        <f t="array" ref="O5703">INDEX($B$9:$F$1048576, $J5703, $K5703 )</f>
        <v>국민챔피온제십삼차</v>
      </c>
      <c r="P5703" t="str" cm="1">
        <f t="array" ref="P5703">IF( $L5703, TRIM(_xll.IMDP("IR", $G$5&amp;$N5703, $G$6)), "" )</f>
        <v/>
      </c>
      <c r="Q5703" t="b" cm="1">
        <f t="array" ref="Q5703">IF(
    $U$1=1, AND($P5703&lt;&gt;"", $P5703&lt;&gt;"...", $P5703&lt;&gt;"입력오류"),
    IF(
        $U$18=1, AND($P5703&lt;&gt;"", $P5703&lt;&gt;"...", $P5703&lt;&gt;"입력오류", ISNUMBER(FIND(INDEX($T$2:$T$7,$U$1),$P5703))),
        IF(
            $U$17="기타", AND($P5703&lt;&gt;"", $P5703&lt;&gt;"...", $P5703&lt;&gt;"입력오류", NOT(ISNUMBER(FIND($T$21:$T$34,$P5703)))),
            AND($P5703&lt;&gt;"", $P5703&lt;&gt;"...", $P5703&lt;&gt;"입력오류", $T$19=$P5703)
        )
    )
)</f>
        <v>0</v>
      </c>
    </row>
    <row r="5704" spans="9:17">
      <c r="I5704">
        <f t="shared" si="268"/>
        <v>5703</v>
      </c>
      <c r="J5704">
        <f t="shared" si="269"/>
        <v>978</v>
      </c>
      <c r="K5704">
        <f t="shared" si="267"/>
        <v>3</v>
      </c>
      <c r="L5704" t="b">
        <f>COUNTIF($N$2:N5704, N5704)=1</f>
        <v>1</v>
      </c>
      <c r="M5704" s="37">
        <f>IF( $Q5704, MAX($M$1:M5703)+1, 0)</f>
        <v>0</v>
      </c>
      <c r="N5704" t="str" cm="1">
        <f t="array" ref="N5704">INDEX($A$9:$F$1048576, $J5704, $K5704 )</f>
        <v>KI142</v>
      </c>
      <c r="O5704" t="str" cm="1">
        <f t="array" ref="O5704">INDEX($B$9:$F$1048576, $J5704, $K5704 )</f>
        <v>국민챔피온제십사차</v>
      </c>
      <c r="P5704" t="str" cm="1">
        <f t="array" ref="P5704">IF( $L5704, TRIM(_xll.IMDP("IR", $G$5&amp;$N5704, $G$6)), "" )</f>
        <v/>
      </c>
      <c r="Q5704" t="b" cm="1">
        <f t="array" ref="Q5704">IF(
    $U$1=1, AND($P5704&lt;&gt;"", $P5704&lt;&gt;"...", $P5704&lt;&gt;"입력오류"),
    IF(
        $U$18=1, AND($P5704&lt;&gt;"", $P5704&lt;&gt;"...", $P5704&lt;&gt;"입력오류", ISNUMBER(FIND(INDEX($T$2:$T$7,$U$1),$P5704))),
        IF(
            $U$17="기타", AND($P5704&lt;&gt;"", $P5704&lt;&gt;"...", $P5704&lt;&gt;"입력오류", NOT(ISNUMBER(FIND($T$21:$T$34,$P5704)))),
            AND($P5704&lt;&gt;"", $P5704&lt;&gt;"...", $P5704&lt;&gt;"입력오류", $T$19=$P5704)
        )
    )
)</f>
        <v>0</v>
      </c>
    </row>
    <row r="5705" spans="9:17">
      <c r="I5705">
        <f t="shared" si="268"/>
        <v>5704</v>
      </c>
      <c r="J5705">
        <f t="shared" si="269"/>
        <v>979</v>
      </c>
      <c r="K5705">
        <f t="shared" si="267"/>
        <v>3</v>
      </c>
      <c r="L5705" t="b">
        <f>COUNTIF($N$2:N5705, N5705)=1</f>
        <v>1</v>
      </c>
      <c r="M5705" s="37">
        <f>IF( $Q5705, MAX($M$1:M5704)+1, 0)</f>
        <v>0</v>
      </c>
      <c r="N5705" t="str" cm="1">
        <f t="array" ref="N5705">INDEX($A$9:$F$1048576, $J5705, $K5705 )</f>
        <v>KI143</v>
      </c>
      <c r="O5705" t="str" cm="1">
        <f t="array" ref="O5705">INDEX($B$9:$F$1048576, $J5705, $K5705 )</f>
        <v>한솔제십일차</v>
      </c>
      <c r="P5705" t="str" cm="1">
        <f t="array" ref="P5705">IF( $L5705, TRIM(_xll.IMDP("IR", $G$5&amp;$N5705, $G$6)), "" )</f>
        <v/>
      </c>
      <c r="Q5705" t="b" cm="1">
        <f t="array" ref="Q5705">IF(
    $U$1=1, AND($P5705&lt;&gt;"", $P5705&lt;&gt;"...", $P5705&lt;&gt;"입력오류"),
    IF(
        $U$18=1, AND($P5705&lt;&gt;"", $P5705&lt;&gt;"...", $P5705&lt;&gt;"입력오류", ISNUMBER(FIND(INDEX($T$2:$T$7,$U$1),$P5705))),
        IF(
            $U$17="기타", AND($P5705&lt;&gt;"", $P5705&lt;&gt;"...", $P5705&lt;&gt;"입력오류", NOT(ISNUMBER(FIND($T$21:$T$34,$P5705)))),
            AND($P5705&lt;&gt;"", $P5705&lt;&gt;"...", $P5705&lt;&gt;"입력오류", $T$19=$P5705)
        )
    )
)</f>
        <v>0</v>
      </c>
    </row>
    <row r="5706" spans="9:17">
      <c r="I5706">
        <f t="shared" si="268"/>
        <v>5705</v>
      </c>
      <c r="J5706">
        <f t="shared" si="269"/>
        <v>980</v>
      </c>
      <c r="K5706">
        <f t="shared" si="267"/>
        <v>3</v>
      </c>
      <c r="L5706" t="b">
        <f>COUNTIF($N$2:N5706, N5706)=1</f>
        <v>1</v>
      </c>
      <c r="M5706" s="37">
        <f>IF( $Q5706, MAX($M$1:M5705)+1, 0)</f>
        <v>0</v>
      </c>
      <c r="N5706" t="str" cm="1">
        <f t="array" ref="N5706">INDEX($A$9:$F$1048576, $J5706, $K5706 )</f>
        <v>KI145</v>
      </c>
      <c r="O5706" t="str" cm="1">
        <f t="array" ref="O5706">INDEX($B$9:$F$1048576, $J5706, $K5706 )</f>
        <v>시그니처제육차</v>
      </c>
      <c r="P5706" t="str" cm="1">
        <f t="array" ref="P5706">IF( $L5706, TRIM(_xll.IMDP("IR", $G$5&amp;$N5706, $G$6)), "" )</f>
        <v/>
      </c>
      <c r="Q5706" t="b" cm="1">
        <f t="array" ref="Q5706">IF(
    $U$1=1, AND($P5706&lt;&gt;"", $P5706&lt;&gt;"...", $P5706&lt;&gt;"입력오류"),
    IF(
        $U$18=1, AND($P5706&lt;&gt;"", $P5706&lt;&gt;"...", $P5706&lt;&gt;"입력오류", ISNUMBER(FIND(INDEX($T$2:$T$7,$U$1),$P5706))),
        IF(
            $U$17="기타", AND($P5706&lt;&gt;"", $P5706&lt;&gt;"...", $P5706&lt;&gt;"입력오류", NOT(ISNUMBER(FIND($T$21:$T$34,$P5706)))),
            AND($P5706&lt;&gt;"", $P5706&lt;&gt;"...", $P5706&lt;&gt;"입력오류", $T$19=$P5706)
        )
    )
)</f>
        <v>0</v>
      </c>
    </row>
    <row r="5707" spans="9:17">
      <c r="I5707">
        <f t="shared" si="268"/>
        <v>5706</v>
      </c>
      <c r="J5707">
        <f t="shared" si="269"/>
        <v>981</v>
      </c>
      <c r="K5707">
        <f t="shared" si="267"/>
        <v>3</v>
      </c>
      <c r="L5707" t="b">
        <f>COUNTIF($N$2:N5707, N5707)=1</f>
        <v>1</v>
      </c>
      <c r="M5707" s="37">
        <f>IF( $Q5707, MAX($M$1:M5706)+1, 0)</f>
        <v>0</v>
      </c>
      <c r="N5707" t="str" cm="1">
        <f t="array" ref="N5707">INDEX($A$9:$F$1048576, $J5707, $K5707 )</f>
        <v>KI149</v>
      </c>
      <c r="O5707" t="str" cm="1">
        <f t="array" ref="O5707">INDEX($B$9:$F$1048576, $J5707, $K5707 )</f>
        <v>뉴스타촉진</v>
      </c>
      <c r="P5707" t="str" cm="1">
        <f t="array" ref="P5707">IF( $L5707, TRIM(_xll.IMDP("IR", $G$5&amp;$N5707, $G$6)), "" )</f>
        <v/>
      </c>
      <c r="Q5707" t="b" cm="1">
        <f t="array" ref="Q5707">IF(
    $U$1=1, AND($P5707&lt;&gt;"", $P5707&lt;&gt;"...", $P5707&lt;&gt;"입력오류"),
    IF(
        $U$18=1, AND($P5707&lt;&gt;"", $P5707&lt;&gt;"...", $P5707&lt;&gt;"입력오류", ISNUMBER(FIND(INDEX($T$2:$T$7,$U$1),$P5707))),
        IF(
            $U$17="기타", AND($P5707&lt;&gt;"", $P5707&lt;&gt;"...", $P5707&lt;&gt;"입력오류", NOT(ISNUMBER(FIND($T$21:$T$34,$P5707)))),
            AND($P5707&lt;&gt;"", $P5707&lt;&gt;"...", $P5707&lt;&gt;"입력오류", $T$19=$P5707)
        )
    )
)</f>
        <v>0</v>
      </c>
    </row>
    <row r="5708" spans="9:17">
      <c r="I5708">
        <f t="shared" si="268"/>
        <v>5707</v>
      </c>
      <c r="J5708">
        <f t="shared" si="269"/>
        <v>982</v>
      </c>
      <c r="K5708">
        <f t="shared" si="267"/>
        <v>3</v>
      </c>
      <c r="L5708" t="b">
        <f>COUNTIF($N$2:N5708, N5708)=1</f>
        <v>1</v>
      </c>
      <c r="M5708" s="37">
        <f>IF( $Q5708, MAX($M$1:M5707)+1, 0)</f>
        <v>0</v>
      </c>
      <c r="N5708" t="str" cm="1">
        <f t="array" ref="N5708">INDEX($A$9:$F$1048576, $J5708, $K5708 )</f>
        <v>KI150</v>
      </c>
      <c r="O5708" t="str" cm="1">
        <f t="array" ref="O5708">INDEX($B$9:$F$1048576, $J5708, $K5708 )</f>
        <v>에스타이거비즈온</v>
      </c>
      <c r="P5708" t="str" cm="1">
        <f t="array" ref="P5708">IF( $L5708, TRIM(_xll.IMDP("IR", $G$5&amp;$N5708, $G$6)), "" )</f>
        <v/>
      </c>
      <c r="Q5708" t="b" cm="1">
        <f t="array" ref="Q5708">IF(
    $U$1=1, AND($P5708&lt;&gt;"", $P5708&lt;&gt;"...", $P5708&lt;&gt;"입력오류"),
    IF(
        $U$18=1, AND($P5708&lt;&gt;"", $P5708&lt;&gt;"...", $P5708&lt;&gt;"입력오류", ISNUMBER(FIND(INDEX($T$2:$T$7,$U$1),$P5708))),
        IF(
            $U$17="기타", AND($P5708&lt;&gt;"", $P5708&lt;&gt;"...", $P5708&lt;&gt;"입력오류", NOT(ISNUMBER(FIND($T$21:$T$34,$P5708)))),
            AND($P5708&lt;&gt;"", $P5708&lt;&gt;"...", $P5708&lt;&gt;"입력오류", $T$19=$P5708)
        )
    )
)</f>
        <v>0</v>
      </c>
    </row>
    <row r="5709" spans="9:17">
      <c r="I5709">
        <f t="shared" si="268"/>
        <v>5708</v>
      </c>
      <c r="J5709">
        <f t="shared" si="269"/>
        <v>983</v>
      </c>
      <c r="K5709">
        <f t="shared" si="267"/>
        <v>3</v>
      </c>
      <c r="L5709" t="b">
        <f>COUNTIF($N$2:N5709, N5709)=1</f>
        <v>1</v>
      </c>
      <c r="M5709" s="37">
        <f>IF( $Q5709, MAX($M$1:M5708)+1, 0)</f>
        <v>0</v>
      </c>
      <c r="N5709" t="str" cm="1">
        <f t="array" ref="N5709">INDEX($A$9:$F$1048576, $J5709, $K5709 )</f>
        <v>KI151</v>
      </c>
      <c r="O5709" t="str" cm="1">
        <f t="array" ref="O5709">INDEX($B$9:$F$1048576, $J5709, $K5709 )</f>
        <v>풍무엘제일차</v>
      </c>
      <c r="P5709" t="str" cm="1">
        <f t="array" ref="P5709">IF( $L5709, TRIM(_xll.IMDP("IR", $G$5&amp;$N5709, $G$6)), "" )</f>
        <v/>
      </c>
      <c r="Q5709" t="b" cm="1">
        <f t="array" ref="Q5709">IF(
    $U$1=1, AND($P5709&lt;&gt;"", $P5709&lt;&gt;"...", $P5709&lt;&gt;"입력오류"),
    IF(
        $U$18=1, AND($P5709&lt;&gt;"", $P5709&lt;&gt;"...", $P5709&lt;&gt;"입력오류", ISNUMBER(FIND(INDEX($T$2:$T$7,$U$1),$P5709))),
        IF(
            $U$17="기타", AND($P5709&lt;&gt;"", $P5709&lt;&gt;"...", $P5709&lt;&gt;"입력오류", NOT(ISNUMBER(FIND($T$21:$T$34,$P5709)))),
            AND($P5709&lt;&gt;"", $P5709&lt;&gt;"...", $P5709&lt;&gt;"입력오류", $T$19=$P5709)
        )
    )
)</f>
        <v>0</v>
      </c>
    </row>
    <row r="5710" spans="9:17">
      <c r="I5710">
        <f t="shared" si="268"/>
        <v>5709</v>
      </c>
      <c r="J5710">
        <f t="shared" si="269"/>
        <v>984</v>
      </c>
      <c r="K5710">
        <f t="shared" si="267"/>
        <v>3</v>
      </c>
      <c r="L5710" t="b">
        <f>COUNTIF($N$2:N5710, N5710)=1</f>
        <v>1</v>
      </c>
      <c r="M5710" s="37">
        <f>IF( $Q5710, MAX($M$1:M5709)+1, 0)</f>
        <v>0</v>
      </c>
      <c r="N5710" t="str" cm="1">
        <f t="array" ref="N5710">INDEX($A$9:$F$1048576, $J5710, $K5710 )</f>
        <v>KI152</v>
      </c>
      <c r="O5710" t="str" cm="1">
        <f t="array" ref="O5710">INDEX($B$9:$F$1048576, $J5710, $K5710 )</f>
        <v>한솔제십이차</v>
      </c>
      <c r="P5710" t="str" cm="1">
        <f t="array" ref="P5710">IF( $L5710, TRIM(_xll.IMDP("IR", $G$5&amp;$N5710, $G$6)), "" )</f>
        <v/>
      </c>
      <c r="Q5710" t="b" cm="1">
        <f t="array" ref="Q5710">IF(
    $U$1=1, AND($P5710&lt;&gt;"", $P5710&lt;&gt;"...", $P5710&lt;&gt;"입력오류"),
    IF(
        $U$18=1, AND($P5710&lt;&gt;"", $P5710&lt;&gt;"...", $P5710&lt;&gt;"입력오류", ISNUMBER(FIND(INDEX($T$2:$T$7,$U$1),$P5710))),
        IF(
            $U$17="기타", AND($P5710&lt;&gt;"", $P5710&lt;&gt;"...", $P5710&lt;&gt;"입력오류", NOT(ISNUMBER(FIND($T$21:$T$34,$P5710)))),
            AND($P5710&lt;&gt;"", $P5710&lt;&gt;"...", $P5710&lt;&gt;"입력오류", $T$19=$P5710)
        )
    )
)</f>
        <v>0</v>
      </c>
    </row>
    <row r="5711" spans="9:17">
      <c r="I5711">
        <f t="shared" si="268"/>
        <v>5710</v>
      </c>
      <c r="J5711">
        <f t="shared" si="269"/>
        <v>985</v>
      </c>
      <c r="K5711">
        <f t="shared" si="267"/>
        <v>3</v>
      </c>
      <c r="L5711" t="b">
        <f>COUNTIF($N$2:N5711, N5711)=1</f>
        <v>1</v>
      </c>
      <c r="M5711" s="37">
        <f>IF( $Q5711, MAX($M$1:M5710)+1, 0)</f>
        <v>0</v>
      </c>
      <c r="N5711" t="str" cm="1">
        <f t="array" ref="N5711">INDEX($A$9:$F$1048576, $J5711, $K5711 )</f>
        <v>KI153</v>
      </c>
      <c r="O5711" t="str" cm="1">
        <f t="array" ref="O5711">INDEX($B$9:$F$1048576, $J5711, $K5711 )</f>
        <v>신한사랑제1차</v>
      </c>
      <c r="P5711" t="str" cm="1">
        <f t="array" ref="P5711">IF( $L5711, TRIM(_xll.IMDP("IR", $G$5&amp;$N5711, $G$6)), "" )</f>
        <v/>
      </c>
      <c r="Q5711" t="b" cm="1">
        <f t="array" ref="Q5711">IF(
    $U$1=1, AND($P5711&lt;&gt;"", $P5711&lt;&gt;"...", $P5711&lt;&gt;"입력오류"),
    IF(
        $U$18=1, AND($P5711&lt;&gt;"", $P5711&lt;&gt;"...", $P5711&lt;&gt;"입력오류", ISNUMBER(FIND(INDEX($T$2:$T$7,$U$1),$P5711))),
        IF(
            $U$17="기타", AND($P5711&lt;&gt;"", $P5711&lt;&gt;"...", $P5711&lt;&gt;"입력오류", NOT(ISNUMBER(FIND($T$21:$T$34,$P5711)))),
            AND($P5711&lt;&gt;"", $P5711&lt;&gt;"...", $P5711&lt;&gt;"입력오류", $T$19=$P5711)
        )
    )
)</f>
        <v>0</v>
      </c>
    </row>
    <row r="5712" spans="9:17">
      <c r="I5712">
        <f t="shared" si="268"/>
        <v>5711</v>
      </c>
      <c r="J5712">
        <f t="shared" si="269"/>
        <v>986</v>
      </c>
      <c r="K5712">
        <f t="shared" si="267"/>
        <v>3</v>
      </c>
      <c r="L5712" t="b">
        <f>COUNTIF($N$2:N5712, N5712)=1</f>
        <v>1</v>
      </c>
      <c r="M5712" s="37">
        <f>IF( $Q5712, MAX($M$1:M5711)+1, 0)</f>
        <v>0</v>
      </c>
      <c r="N5712" t="str" cm="1">
        <f t="array" ref="N5712">INDEX($A$9:$F$1048576, $J5712, $K5712 )</f>
        <v>KI156</v>
      </c>
      <c r="O5712" t="str" cm="1">
        <f t="array" ref="O5712">INDEX($B$9:$F$1048576, $J5712, $K5712 )</f>
        <v>에스타이거에이치디</v>
      </c>
      <c r="P5712" t="str" cm="1">
        <f t="array" ref="P5712">IF( $L5712, TRIM(_xll.IMDP("IR", $G$5&amp;$N5712, $G$6)), "" )</f>
        <v/>
      </c>
      <c r="Q5712" t="b" cm="1">
        <f t="array" ref="Q5712">IF(
    $U$1=1, AND($P5712&lt;&gt;"", $P5712&lt;&gt;"...", $P5712&lt;&gt;"입력오류"),
    IF(
        $U$18=1, AND($P5712&lt;&gt;"", $P5712&lt;&gt;"...", $P5712&lt;&gt;"입력오류", ISNUMBER(FIND(INDEX($T$2:$T$7,$U$1),$P5712))),
        IF(
            $U$17="기타", AND($P5712&lt;&gt;"", $P5712&lt;&gt;"...", $P5712&lt;&gt;"입력오류", NOT(ISNUMBER(FIND($T$21:$T$34,$P5712)))),
            AND($P5712&lt;&gt;"", $P5712&lt;&gt;"...", $P5712&lt;&gt;"입력오류", $T$19=$P5712)
        )
    )
)</f>
        <v>0</v>
      </c>
    </row>
    <row r="5713" spans="9:17">
      <c r="I5713">
        <f t="shared" si="268"/>
        <v>5712</v>
      </c>
      <c r="J5713">
        <f t="shared" si="269"/>
        <v>987</v>
      </c>
      <c r="K5713">
        <f t="shared" si="267"/>
        <v>3</v>
      </c>
      <c r="L5713" t="b">
        <f>COUNTIF($N$2:N5713, N5713)=1</f>
        <v>1</v>
      </c>
      <c r="M5713" s="37">
        <f>IF( $Q5713, MAX($M$1:M5712)+1, 0)</f>
        <v>0</v>
      </c>
      <c r="N5713" t="str" cm="1">
        <f t="array" ref="N5713">INDEX($A$9:$F$1048576, $J5713, $K5713 )</f>
        <v>KI157</v>
      </c>
      <c r="O5713" t="str" cm="1">
        <f t="array" ref="O5713">INDEX($B$9:$F$1048576, $J5713, $K5713 )</f>
        <v>큐브로얄제삼차</v>
      </c>
      <c r="P5713" t="str" cm="1">
        <f t="array" ref="P5713">IF( $L5713, TRIM(_xll.IMDP("IR", $G$5&amp;$N5713, $G$6)), "" )</f>
        <v/>
      </c>
      <c r="Q5713" t="b" cm="1">
        <f t="array" ref="Q5713">IF(
    $U$1=1, AND($P5713&lt;&gt;"", $P5713&lt;&gt;"...", $P5713&lt;&gt;"입력오류"),
    IF(
        $U$18=1, AND($P5713&lt;&gt;"", $P5713&lt;&gt;"...", $P5713&lt;&gt;"입력오류", ISNUMBER(FIND(INDEX($T$2:$T$7,$U$1),$P5713))),
        IF(
            $U$17="기타", AND($P5713&lt;&gt;"", $P5713&lt;&gt;"...", $P5713&lt;&gt;"입력오류", NOT(ISNUMBER(FIND($T$21:$T$34,$P5713)))),
            AND($P5713&lt;&gt;"", $P5713&lt;&gt;"...", $P5713&lt;&gt;"입력오류", $T$19=$P5713)
        )
    )
)</f>
        <v>0</v>
      </c>
    </row>
    <row r="5714" spans="9:17">
      <c r="I5714">
        <f t="shared" si="268"/>
        <v>5713</v>
      </c>
      <c r="J5714">
        <f t="shared" si="269"/>
        <v>988</v>
      </c>
      <c r="K5714">
        <f t="shared" si="267"/>
        <v>3</v>
      </c>
      <c r="L5714" t="b">
        <f>COUNTIF($N$2:N5714, N5714)=1</f>
        <v>1</v>
      </c>
      <c r="M5714" s="37">
        <f>IF( $Q5714, MAX($M$1:M5713)+1, 0)</f>
        <v>0</v>
      </c>
      <c r="N5714" t="str" cm="1">
        <f t="array" ref="N5714">INDEX($A$9:$F$1048576, $J5714, $K5714 )</f>
        <v>KI162</v>
      </c>
      <c r="O5714" t="str" cm="1">
        <f t="array" ref="O5714">INDEX($B$9:$F$1048576, $J5714, $K5714 )</f>
        <v>에스타이거에스아이</v>
      </c>
      <c r="P5714" t="str" cm="1">
        <f t="array" ref="P5714">IF( $L5714, TRIM(_xll.IMDP("IR", $G$5&amp;$N5714, $G$6)), "" )</f>
        <v/>
      </c>
      <c r="Q5714" t="b" cm="1">
        <f t="array" ref="Q5714">IF(
    $U$1=1, AND($P5714&lt;&gt;"", $P5714&lt;&gt;"...", $P5714&lt;&gt;"입력오류"),
    IF(
        $U$18=1, AND($P5714&lt;&gt;"", $P5714&lt;&gt;"...", $P5714&lt;&gt;"입력오류", ISNUMBER(FIND(INDEX($T$2:$T$7,$U$1),$P5714))),
        IF(
            $U$17="기타", AND($P5714&lt;&gt;"", $P5714&lt;&gt;"...", $P5714&lt;&gt;"입력오류", NOT(ISNUMBER(FIND($T$21:$T$34,$P5714)))),
            AND($P5714&lt;&gt;"", $P5714&lt;&gt;"...", $P5714&lt;&gt;"입력오류", $T$19=$P5714)
        )
    )
)</f>
        <v>0</v>
      </c>
    </row>
    <row r="5715" spans="9:17">
      <c r="I5715">
        <f t="shared" si="268"/>
        <v>5714</v>
      </c>
      <c r="J5715">
        <f t="shared" si="269"/>
        <v>989</v>
      </c>
      <c r="K5715">
        <f t="shared" si="267"/>
        <v>3</v>
      </c>
      <c r="L5715" t="b">
        <f>COUNTIF($N$2:N5715, N5715)=1</f>
        <v>1</v>
      </c>
      <c r="M5715" s="37">
        <f>IF( $Q5715, MAX($M$1:M5714)+1, 0)</f>
        <v>0</v>
      </c>
      <c r="N5715" t="str" cm="1">
        <f t="array" ref="N5715">INDEX($A$9:$F$1048576, $J5715, $K5715 )</f>
        <v>KI163</v>
      </c>
      <c r="O5715" t="str" cm="1">
        <f t="array" ref="O5715">INDEX($B$9:$F$1048576, $J5715, $K5715 )</f>
        <v>하나에스원큐제일차</v>
      </c>
      <c r="P5715" t="str" cm="1">
        <f t="array" ref="P5715">IF( $L5715, TRIM(_xll.IMDP("IR", $G$5&amp;$N5715, $G$6)), "" )</f>
        <v/>
      </c>
      <c r="Q5715" t="b" cm="1">
        <f t="array" ref="Q5715">IF(
    $U$1=1, AND($P5715&lt;&gt;"", $P5715&lt;&gt;"...", $P5715&lt;&gt;"입력오류"),
    IF(
        $U$18=1, AND($P5715&lt;&gt;"", $P5715&lt;&gt;"...", $P5715&lt;&gt;"입력오류", ISNUMBER(FIND(INDEX($T$2:$T$7,$U$1),$P5715))),
        IF(
            $U$17="기타", AND($P5715&lt;&gt;"", $P5715&lt;&gt;"...", $P5715&lt;&gt;"입력오류", NOT(ISNUMBER(FIND($T$21:$T$34,$P5715)))),
            AND($P5715&lt;&gt;"", $P5715&lt;&gt;"...", $P5715&lt;&gt;"입력오류", $T$19=$P5715)
        )
    )
)</f>
        <v>0</v>
      </c>
    </row>
    <row r="5716" spans="9:17">
      <c r="I5716">
        <f t="shared" si="268"/>
        <v>5715</v>
      </c>
      <c r="J5716">
        <f t="shared" si="269"/>
        <v>990</v>
      </c>
      <c r="K5716">
        <f t="shared" si="267"/>
        <v>3</v>
      </c>
      <c r="L5716" t="b">
        <f>COUNTIF($N$2:N5716, N5716)=1</f>
        <v>1</v>
      </c>
      <c r="M5716" s="37">
        <f>IF( $Q5716, MAX($M$1:M5715)+1, 0)</f>
        <v>0</v>
      </c>
      <c r="N5716" t="str" cm="1">
        <f t="array" ref="N5716">INDEX($A$9:$F$1048576, $J5716, $K5716 )</f>
        <v>KI164</v>
      </c>
      <c r="O5716" t="str" cm="1">
        <f t="array" ref="O5716">INDEX($B$9:$F$1048576, $J5716, $K5716 )</f>
        <v>신한챔피온제이차</v>
      </c>
      <c r="P5716" t="str" cm="1">
        <f t="array" ref="P5716">IF( $L5716, TRIM(_xll.IMDP("IR", $G$5&amp;$N5716, $G$6)), "" )</f>
        <v/>
      </c>
      <c r="Q5716" t="b" cm="1">
        <f t="array" ref="Q5716">IF(
    $U$1=1, AND($P5716&lt;&gt;"", $P5716&lt;&gt;"...", $P5716&lt;&gt;"입력오류"),
    IF(
        $U$18=1, AND($P5716&lt;&gt;"", $P5716&lt;&gt;"...", $P5716&lt;&gt;"입력오류", ISNUMBER(FIND(INDEX($T$2:$T$7,$U$1),$P5716))),
        IF(
            $U$17="기타", AND($P5716&lt;&gt;"", $P5716&lt;&gt;"...", $P5716&lt;&gt;"입력오류", NOT(ISNUMBER(FIND($T$21:$T$34,$P5716)))),
            AND($P5716&lt;&gt;"", $P5716&lt;&gt;"...", $P5716&lt;&gt;"입력오류", $T$19=$P5716)
        )
    )
)</f>
        <v>0</v>
      </c>
    </row>
    <row r="5717" spans="9:17">
      <c r="I5717">
        <f t="shared" si="268"/>
        <v>5716</v>
      </c>
      <c r="J5717">
        <f t="shared" si="269"/>
        <v>991</v>
      </c>
      <c r="K5717">
        <f t="shared" si="267"/>
        <v>3</v>
      </c>
      <c r="L5717" t="b">
        <f>COUNTIF($N$2:N5717, N5717)=1</f>
        <v>1</v>
      </c>
      <c r="M5717" s="37">
        <f>IF( $Q5717, MAX($M$1:M5716)+1, 0)</f>
        <v>0</v>
      </c>
      <c r="N5717" t="str" cm="1">
        <f t="array" ref="N5717">INDEX($A$9:$F$1048576, $J5717, $K5717 )</f>
        <v>KI166</v>
      </c>
      <c r="O5717" t="str" cm="1">
        <f t="array" ref="O5717">INDEX($B$9:$F$1048576, $J5717, $K5717 )</f>
        <v>이터널가야제이차</v>
      </c>
      <c r="P5717" t="str" cm="1">
        <f t="array" ref="P5717">IF( $L5717, TRIM(_xll.IMDP("IR", $G$5&amp;$N5717, $G$6)), "" )</f>
        <v/>
      </c>
      <c r="Q5717" t="b" cm="1">
        <f t="array" ref="Q5717">IF(
    $U$1=1, AND($P5717&lt;&gt;"", $P5717&lt;&gt;"...", $P5717&lt;&gt;"입력오류"),
    IF(
        $U$18=1, AND($P5717&lt;&gt;"", $P5717&lt;&gt;"...", $P5717&lt;&gt;"입력오류", ISNUMBER(FIND(INDEX($T$2:$T$7,$U$1),$P5717))),
        IF(
            $U$17="기타", AND($P5717&lt;&gt;"", $P5717&lt;&gt;"...", $P5717&lt;&gt;"입력오류", NOT(ISNUMBER(FIND($T$21:$T$34,$P5717)))),
            AND($P5717&lt;&gt;"", $P5717&lt;&gt;"...", $P5717&lt;&gt;"입력오류", $T$19=$P5717)
        )
    )
)</f>
        <v>0</v>
      </c>
    </row>
    <row r="5718" spans="9:17">
      <c r="I5718">
        <f t="shared" si="268"/>
        <v>5717</v>
      </c>
      <c r="J5718">
        <f t="shared" si="269"/>
        <v>992</v>
      </c>
      <c r="K5718">
        <f t="shared" si="267"/>
        <v>3</v>
      </c>
      <c r="L5718" t="b">
        <f>COUNTIF($N$2:N5718, N5718)=1</f>
        <v>1</v>
      </c>
      <c r="M5718" s="37">
        <f>IF( $Q5718, MAX($M$1:M5717)+1, 0)</f>
        <v>0</v>
      </c>
      <c r="N5718" t="str" cm="1">
        <f t="array" ref="N5718">INDEX($A$9:$F$1048576, $J5718, $K5718 )</f>
        <v>KI167</v>
      </c>
      <c r="O5718" t="str" cm="1">
        <f t="array" ref="O5718">INDEX($B$9:$F$1048576, $J5718, $K5718 )</f>
        <v>다향오리제이차</v>
      </c>
      <c r="P5718" t="str" cm="1">
        <f t="array" ref="P5718">IF( $L5718, TRIM(_xll.IMDP("IR", $G$5&amp;$N5718, $G$6)), "" )</f>
        <v/>
      </c>
      <c r="Q5718" t="b" cm="1">
        <f t="array" ref="Q5718">IF(
    $U$1=1, AND($P5718&lt;&gt;"", $P5718&lt;&gt;"...", $P5718&lt;&gt;"입력오류"),
    IF(
        $U$18=1, AND($P5718&lt;&gt;"", $P5718&lt;&gt;"...", $P5718&lt;&gt;"입력오류", ISNUMBER(FIND(INDEX($T$2:$T$7,$U$1),$P5718))),
        IF(
            $U$17="기타", AND($P5718&lt;&gt;"", $P5718&lt;&gt;"...", $P5718&lt;&gt;"입력오류", NOT(ISNUMBER(FIND($T$21:$T$34,$P5718)))),
            AND($P5718&lt;&gt;"", $P5718&lt;&gt;"...", $P5718&lt;&gt;"입력오류", $T$19=$P5718)
        )
    )
)</f>
        <v>0</v>
      </c>
    </row>
    <row r="5719" spans="9:17">
      <c r="I5719">
        <f t="shared" si="268"/>
        <v>5718</v>
      </c>
      <c r="J5719">
        <f t="shared" si="269"/>
        <v>993</v>
      </c>
      <c r="K5719">
        <f t="shared" si="267"/>
        <v>3</v>
      </c>
      <c r="L5719" t="b">
        <f>COUNTIF($N$2:N5719, N5719)=1</f>
        <v>1</v>
      </c>
      <c r="M5719" s="37">
        <f>IF( $Q5719, MAX($M$1:M5718)+1, 0)</f>
        <v>0</v>
      </c>
      <c r="N5719" t="str" cm="1">
        <f t="array" ref="N5719">INDEX($A$9:$F$1048576, $J5719, $K5719 )</f>
        <v>KI169</v>
      </c>
      <c r="O5719" t="str" cm="1">
        <f t="array" ref="O5719">INDEX($B$9:$F$1048576, $J5719, $K5719 )</f>
        <v>비욘드운교제일차</v>
      </c>
      <c r="P5719" t="str" cm="1">
        <f t="array" ref="P5719">IF( $L5719, TRIM(_xll.IMDP("IR", $G$5&amp;$N5719, $G$6)), "" )</f>
        <v/>
      </c>
      <c r="Q5719" t="b" cm="1">
        <f t="array" ref="Q5719">IF(
    $U$1=1, AND($P5719&lt;&gt;"", $P5719&lt;&gt;"...", $P5719&lt;&gt;"입력오류"),
    IF(
        $U$18=1, AND($P5719&lt;&gt;"", $P5719&lt;&gt;"...", $P5719&lt;&gt;"입력오류", ISNUMBER(FIND(INDEX($T$2:$T$7,$U$1),$P5719))),
        IF(
            $U$17="기타", AND($P5719&lt;&gt;"", $P5719&lt;&gt;"...", $P5719&lt;&gt;"입력오류", NOT(ISNUMBER(FIND($T$21:$T$34,$P5719)))),
            AND($P5719&lt;&gt;"", $P5719&lt;&gt;"...", $P5719&lt;&gt;"입력오류", $T$19=$P5719)
        )
    )
)</f>
        <v>0</v>
      </c>
    </row>
    <row r="5720" spans="9:17">
      <c r="I5720">
        <f t="shared" si="268"/>
        <v>5719</v>
      </c>
      <c r="J5720">
        <f t="shared" si="269"/>
        <v>994</v>
      </c>
      <c r="K5720">
        <f t="shared" si="267"/>
        <v>3</v>
      </c>
      <c r="L5720" t="b">
        <f>COUNTIF($N$2:N5720, N5720)=1</f>
        <v>1</v>
      </c>
      <c r="M5720" s="37">
        <f>IF( $Q5720, MAX($M$1:M5719)+1, 0)</f>
        <v>0</v>
      </c>
      <c r="N5720" t="str" cm="1">
        <f t="array" ref="N5720">INDEX($A$9:$F$1048576, $J5720, $K5720 )</f>
        <v>KI170</v>
      </c>
      <c r="O5720" t="str" cm="1">
        <f t="array" ref="O5720">INDEX($B$9:$F$1048576, $J5720, $K5720 )</f>
        <v>우리사랑제1차</v>
      </c>
      <c r="P5720" t="str" cm="1">
        <f t="array" ref="P5720">IF( $L5720, TRIM(_xll.IMDP("IR", $G$5&amp;$N5720, $G$6)), "" )</f>
        <v/>
      </c>
      <c r="Q5720" t="b" cm="1">
        <f t="array" ref="Q5720">IF(
    $U$1=1, AND($P5720&lt;&gt;"", $P5720&lt;&gt;"...", $P5720&lt;&gt;"입력오류"),
    IF(
        $U$18=1, AND($P5720&lt;&gt;"", $P5720&lt;&gt;"...", $P5720&lt;&gt;"입력오류", ISNUMBER(FIND(INDEX($T$2:$T$7,$U$1),$P5720))),
        IF(
            $U$17="기타", AND($P5720&lt;&gt;"", $P5720&lt;&gt;"...", $P5720&lt;&gt;"입력오류", NOT(ISNUMBER(FIND($T$21:$T$34,$P5720)))),
            AND($P5720&lt;&gt;"", $P5720&lt;&gt;"...", $P5720&lt;&gt;"입력오류", $T$19=$P5720)
        )
    )
)</f>
        <v>0</v>
      </c>
    </row>
    <row r="5721" spans="9:17">
      <c r="I5721">
        <f t="shared" si="268"/>
        <v>5720</v>
      </c>
      <c r="J5721">
        <f t="shared" si="269"/>
        <v>995</v>
      </c>
      <c r="K5721">
        <f t="shared" si="267"/>
        <v>3</v>
      </c>
      <c r="L5721" t="b">
        <f>COUNTIF($N$2:N5721, N5721)=1</f>
        <v>1</v>
      </c>
      <c r="M5721" s="37">
        <f>IF( $Q5721, MAX($M$1:M5720)+1, 0)</f>
        <v>0</v>
      </c>
      <c r="N5721" t="str" cm="1">
        <f t="array" ref="N5721">INDEX($A$9:$F$1048576, $J5721, $K5721 )</f>
        <v>KI172</v>
      </c>
      <c r="O5721" t="str" cm="1">
        <f t="array" ref="O5721">INDEX($B$9:$F$1048576, $J5721, $K5721 )</f>
        <v>원큐제육차</v>
      </c>
      <c r="P5721" t="str" cm="1">
        <f t="array" ref="P5721">IF( $L5721, TRIM(_xll.IMDP("IR", $G$5&amp;$N5721, $G$6)), "" )</f>
        <v/>
      </c>
      <c r="Q5721" t="b" cm="1">
        <f t="array" ref="Q5721">IF(
    $U$1=1, AND($P5721&lt;&gt;"", $P5721&lt;&gt;"...", $P5721&lt;&gt;"입력오류"),
    IF(
        $U$18=1, AND($P5721&lt;&gt;"", $P5721&lt;&gt;"...", $P5721&lt;&gt;"입력오류", ISNUMBER(FIND(INDEX($T$2:$T$7,$U$1),$P5721))),
        IF(
            $U$17="기타", AND($P5721&lt;&gt;"", $P5721&lt;&gt;"...", $P5721&lt;&gt;"입력오류", NOT(ISNUMBER(FIND($T$21:$T$34,$P5721)))),
            AND($P5721&lt;&gt;"", $P5721&lt;&gt;"...", $P5721&lt;&gt;"입력오류", $T$19=$P5721)
        )
    )
)</f>
        <v>0</v>
      </c>
    </row>
    <row r="5722" spans="9:17">
      <c r="I5722">
        <f t="shared" si="268"/>
        <v>5721</v>
      </c>
      <c r="J5722">
        <f t="shared" si="269"/>
        <v>996</v>
      </c>
      <c r="K5722">
        <f t="shared" si="267"/>
        <v>3</v>
      </c>
      <c r="L5722" t="b">
        <f>COUNTIF($N$2:N5722, N5722)=1</f>
        <v>1</v>
      </c>
      <c r="M5722" s="37">
        <f>IF( $Q5722, MAX($M$1:M5721)+1, 0)</f>
        <v>0</v>
      </c>
      <c r="N5722" t="str" cm="1">
        <f t="array" ref="N5722">INDEX($A$9:$F$1048576, $J5722, $K5722 )</f>
        <v>KI178</v>
      </c>
      <c r="O5722" t="str" cm="1">
        <f t="array" ref="O5722">INDEX($B$9:$F$1048576, $J5722, $K5722 )</f>
        <v>케이디비이에스지제오차</v>
      </c>
      <c r="P5722" t="str" cm="1">
        <f t="array" ref="P5722">IF( $L5722, TRIM(_xll.IMDP("IR", $G$5&amp;$N5722, $G$6)), "" )</f>
        <v/>
      </c>
      <c r="Q5722" t="b" cm="1">
        <f t="array" ref="Q5722">IF(
    $U$1=1, AND($P5722&lt;&gt;"", $P5722&lt;&gt;"...", $P5722&lt;&gt;"입력오류"),
    IF(
        $U$18=1, AND($P5722&lt;&gt;"", $P5722&lt;&gt;"...", $P5722&lt;&gt;"입력오류", ISNUMBER(FIND(INDEX($T$2:$T$7,$U$1),$P5722))),
        IF(
            $U$17="기타", AND($P5722&lt;&gt;"", $P5722&lt;&gt;"...", $P5722&lt;&gt;"입력오류", NOT(ISNUMBER(FIND($T$21:$T$34,$P5722)))),
            AND($P5722&lt;&gt;"", $P5722&lt;&gt;"...", $P5722&lt;&gt;"입력오류", $T$19=$P5722)
        )
    )
)</f>
        <v>0</v>
      </c>
    </row>
    <row r="5723" spans="9:17">
      <c r="I5723">
        <f t="shared" si="268"/>
        <v>5722</v>
      </c>
      <c r="J5723">
        <f t="shared" si="269"/>
        <v>997</v>
      </c>
      <c r="K5723">
        <f t="shared" si="267"/>
        <v>3</v>
      </c>
      <c r="L5723" t="b">
        <f>COUNTIF($N$2:N5723, N5723)=1</f>
        <v>1</v>
      </c>
      <c r="M5723" s="37">
        <f>IF( $Q5723, MAX($M$1:M5722)+1, 0)</f>
        <v>0</v>
      </c>
      <c r="N5723" t="str" cm="1">
        <f t="array" ref="N5723">INDEX($A$9:$F$1048576, $J5723, $K5723 )</f>
        <v>KI180</v>
      </c>
      <c r="O5723" t="str" cm="1">
        <f t="array" ref="O5723">INDEX($B$9:$F$1048576, $J5723, $K5723 )</f>
        <v>키스비케이제육차</v>
      </c>
      <c r="P5723" t="str" cm="1">
        <f t="array" ref="P5723">IF( $L5723, TRIM(_xll.IMDP("IR", $G$5&amp;$N5723, $G$6)), "" )</f>
        <v/>
      </c>
      <c r="Q5723" t="b" cm="1">
        <f t="array" ref="Q5723">IF(
    $U$1=1, AND($P5723&lt;&gt;"", $P5723&lt;&gt;"...", $P5723&lt;&gt;"입력오류"),
    IF(
        $U$18=1, AND($P5723&lt;&gt;"", $P5723&lt;&gt;"...", $P5723&lt;&gt;"입력오류", ISNUMBER(FIND(INDEX($T$2:$T$7,$U$1),$P5723))),
        IF(
            $U$17="기타", AND($P5723&lt;&gt;"", $P5723&lt;&gt;"...", $P5723&lt;&gt;"입력오류", NOT(ISNUMBER(FIND($T$21:$T$34,$P5723)))),
            AND($P5723&lt;&gt;"", $P5723&lt;&gt;"...", $P5723&lt;&gt;"입력오류", $T$19=$P5723)
        )
    )
)</f>
        <v>0</v>
      </c>
    </row>
    <row r="5724" spans="9:17">
      <c r="I5724">
        <f t="shared" si="268"/>
        <v>5723</v>
      </c>
      <c r="J5724">
        <f t="shared" si="269"/>
        <v>998</v>
      </c>
      <c r="K5724">
        <f t="shared" si="267"/>
        <v>3</v>
      </c>
      <c r="L5724" t="b">
        <f>COUNTIF($N$2:N5724, N5724)=1</f>
        <v>1</v>
      </c>
      <c r="M5724" s="37">
        <f>IF( $Q5724, MAX($M$1:M5723)+1, 0)</f>
        <v>0</v>
      </c>
      <c r="N5724" t="str" cm="1">
        <f t="array" ref="N5724">INDEX($A$9:$F$1048576, $J5724, $K5724 )</f>
        <v>KI183</v>
      </c>
      <c r="O5724" t="str" cm="1">
        <f t="array" ref="O5724">INDEX($B$9:$F$1048576, $J5724, $K5724 )</f>
        <v>학산피에프제일차</v>
      </c>
      <c r="P5724" t="str" cm="1">
        <f t="array" ref="P5724">IF( $L5724, TRIM(_xll.IMDP("IR", $G$5&amp;$N5724, $G$6)), "" )</f>
        <v/>
      </c>
      <c r="Q5724" t="b" cm="1">
        <f t="array" ref="Q5724">IF(
    $U$1=1, AND($P5724&lt;&gt;"", $P5724&lt;&gt;"...", $P5724&lt;&gt;"입력오류"),
    IF(
        $U$18=1, AND($P5724&lt;&gt;"", $P5724&lt;&gt;"...", $P5724&lt;&gt;"입력오류", ISNUMBER(FIND(INDEX($T$2:$T$7,$U$1),$P5724))),
        IF(
            $U$17="기타", AND($P5724&lt;&gt;"", $P5724&lt;&gt;"...", $P5724&lt;&gt;"입력오류", NOT(ISNUMBER(FIND($T$21:$T$34,$P5724)))),
            AND($P5724&lt;&gt;"", $P5724&lt;&gt;"...", $P5724&lt;&gt;"입력오류", $T$19=$P5724)
        )
    )
)</f>
        <v>0</v>
      </c>
    </row>
    <row r="5725" spans="9:17">
      <c r="I5725">
        <f t="shared" si="268"/>
        <v>5724</v>
      </c>
      <c r="J5725">
        <f t="shared" si="269"/>
        <v>999</v>
      </c>
      <c r="K5725">
        <f t="shared" si="267"/>
        <v>3</v>
      </c>
      <c r="L5725" t="b">
        <f>COUNTIF($N$2:N5725, N5725)=1</f>
        <v>1</v>
      </c>
      <c r="M5725" s="37">
        <f>IF( $Q5725, MAX($M$1:M5724)+1, 0)</f>
        <v>0</v>
      </c>
      <c r="N5725" t="str" cm="1">
        <f t="array" ref="N5725">INDEX($A$9:$F$1048576, $J5725, $K5725 )</f>
        <v>KI184</v>
      </c>
      <c r="O5725" t="str" cm="1">
        <f t="array" ref="O5725">INDEX($B$9:$F$1048576, $J5725, $K5725 )</f>
        <v>국민챔피온제십오차</v>
      </c>
      <c r="P5725" t="str" cm="1">
        <f t="array" ref="P5725">IF( $L5725, TRIM(_xll.IMDP("IR", $G$5&amp;$N5725, $G$6)), "" )</f>
        <v/>
      </c>
      <c r="Q5725" t="b" cm="1">
        <f t="array" ref="Q5725">IF(
    $U$1=1, AND($P5725&lt;&gt;"", $P5725&lt;&gt;"...", $P5725&lt;&gt;"입력오류"),
    IF(
        $U$18=1, AND($P5725&lt;&gt;"", $P5725&lt;&gt;"...", $P5725&lt;&gt;"입력오류", ISNUMBER(FIND(INDEX($T$2:$T$7,$U$1),$P5725))),
        IF(
            $U$17="기타", AND($P5725&lt;&gt;"", $P5725&lt;&gt;"...", $P5725&lt;&gt;"입력오류", NOT(ISNUMBER(FIND($T$21:$T$34,$P5725)))),
            AND($P5725&lt;&gt;"", $P5725&lt;&gt;"...", $P5725&lt;&gt;"입력오류", $T$19=$P5725)
        )
    )
)</f>
        <v>0</v>
      </c>
    </row>
    <row r="5726" spans="9:17">
      <c r="I5726">
        <f t="shared" si="268"/>
        <v>5725</v>
      </c>
      <c r="J5726">
        <f t="shared" si="269"/>
        <v>1000</v>
      </c>
      <c r="K5726">
        <f t="shared" si="267"/>
        <v>3</v>
      </c>
      <c r="L5726" t="b">
        <f>COUNTIF($N$2:N5726, N5726)=1</f>
        <v>1</v>
      </c>
      <c r="M5726" s="37">
        <f>IF( $Q5726, MAX($M$1:M5725)+1, 0)</f>
        <v>0</v>
      </c>
      <c r="N5726" t="str" cm="1">
        <f t="array" ref="N5726">INDEX($A$9:$F$1048576, $J5726, $K5726 )</f>
        <v>KI188</v>
      </c>
      <c r="O5726" t="str" cm="1">
        <f t="array" ref="O5726">INDEX($B$9:$F$1048576, $J5726, $K5726 )</f>
        <v>원큐제칠차</v>
      </c>
      <c r="P5726" t="str" cm="1">
        <f t="array" ref="P5726">IF( $L5726, TRIM(_xll.IMDP("IR", $G$5&amp;$N5726, $G$6)), "" )</f>
        <v/>
      </c>
      <c r="Q5726" t="b" cm="1">
        <f t="array" ref="Q5726">IF(
    $U$1=1, AND($P5726&lt;&gt;"", $P5726&lt;&gt;"...", $P5726&lt;&gt;"입력오류"),
    IF(
        $U$18=1, AND($P5726&lt;&gt;"", $P5726&lt;&gt;"...", $P5726&lt;&gt;"입력오류", ISNUMBER(FIND(INDEX($T$2:$T$7,$U$1),$P5726))),
        IF(
            $U$17="기타", AND($P5726&lt;&gt;"", $P5726&lt;&gt;"...", $P5726&lt;&gt;"입력오류", NOT(ISNUMBER(FIND($T$21:$T$34,$P5726)))),
            AND($P5726&lt;&gt;"", $P5726&lt;&gt;"...", $P5726&lt;&gt;"입력오류", $T$19=$P5726)
        )
    )
)</f>
        <v>0</v>
      </c>
    </row>
    <row r="5727" spans="9:17">
      <c r="I5727">
        <f t="shared" si="268"/>
        <v>5726</v>
      </c>
      <c r="J5727">
        <f t="shared" si="269"/>
        <v>1001</v>
      </c>
      <c r="K5727">
        <f t="shared" si="267"/>
        <v>3</v>
      </c>
      <c r="L5727" t="b">
        <f>COUNTIF($N$2:N5727, N5727)=1</f>
        <v>1</v>
      </c>
      <c r="M5727" s="37">
        <f>IF( $Q5727, MAX($M$1:M5726)+1, 0)</f>
        <v>0</v>
      </c>
      <c r="N5727" t="str" cm="1">
        <f t="array" ref="N5727">INDEX($A$9:$F$1048576, $J5727, $K5727 )</f>
        <v>KI189</v>
      </c>
      <c r="O5727" t="str" cm="1">
        <f t="array" ref="O5727">INDEX($B$9:$F$1048576, $J5727, $K5727 )</f>
        <v>뉴스타김포한강제일차</v>
      </c>
      <c r="P5727" t="str" cm="1">
        <f t="array" ref="P5727">IF( $L5727, TRIM(_xll.IMDP("IR", $G$5&amp;$N5727, $G$6)), "" )</f>
        <v/>
      </c>
      <c r="Q5727" t="b" cm="1">
        <f t="array" ref="Q5727">IF(
    $U$1=1, AND($P5727&lt;&gt;"", $P5727&lt;&gt;"...", $P5727&lt;&gt;"입력오류"),
    IF(
        $U$18=1, AND($P5727&lt;&gt;"", $P5727&lt;&gt;"...", $P5727&lt;&gt;"입력오류", ISNUMBER(FIND(INDEX($T$2:$T$7,$U$1),$P5727))),
        IF(
            $U$17="기타", AND($P5727&lt;&gt;"", $P5727&lt;&gt;"...", $P5727&lt;&gt;"입력오류", NOT(ISNUMBER(FIND($T$21:$T$34,$P5727)))),
            AND($P5727&lt;&gt;"", $P5727&lt;&gt;"...", $P5727&lt;&gt;"입력오류", $T$19=$P5727)
        )
    )
)</f>
        <v>0</v>
      </c>
    </row>
    <row r="5728" spans="9:17">
      <c r="I5728">
        <f t="shared" si="268"/>
        <v>5727</v>
      </c>
      <c r="J5728">
        <f t="shared" si="269"/>
        <v>1002</v>
      </c>
      <c r="K5728">
        <f t="shared" si="267"/>
        <v>3</v>
      </c>
      <c r="L5728" t="b">
        <f>COUNTIF($N$2:N5728, N5728)=1</f>
        <v>1</v>
      </c>
      <c r="M5728" s="37">
        <f>IF( $Q5728, MAX($M$1:M5727)+1, 0)</f>
        <v>0</v>
      </c>
      <c r="N5728" t="str" cm="1">
        <f t="array" ref="N5728">INDEX($A$9:$F$1048576, $J5728, $K5728 )</f>
        <v>KI190</v>
      </c>
      <c r="O5728" t="str" cm="1">
        <f t="array" ref="O5728">INDEX($B$9:$F$1048576, $J5728, $K5728 )</f>
        <v>더퍼스트샤이닝제육차</v>
      </c>
      <c r="P5728" t="str" cm="1">
        <f t="array" ref="P5728">IF( $L5728, TRIM(_xll.IMDP("IR", $G$5&amp;$N5728, $G$6)), "" )</f>
        <v/>
      </c>
      <c r="Q5728" t="b" cm="1">
        <f t="array" ref="Q5728">IF(
    $U$1=1, AND($P5728&lt;&gt;"", $P5728&lt;&gt;"...", $P5728&lt;&gt;"입력오류"),
    IF(
        $U$18=1, AND($P5728&lt;&gt;"", $P5728&lt;&gt;"...", $P5728&lt;&gt;"입력오류", ISNUMBER(FIND(INDEX($T$2:$T$7,$U$1),$P5728))),
        IF(
            $U$17="기타", AND($P5728&lt;&gt;"", $P5728&lt;&gt;"...", $P5728&lt;&gt;"입력오류", NOT(ISNUMBER(FIND($T$21:$T$34,$P5728)))),
            AND($P5728&lt;&gt;"", $P5728&lt;&gt;"...", $P5728&lt;&gt;"입력오류", $T$19=$P5728)
        )
    )
)</f>
        <v>0</v>
      </c>
    </row>
    <row r="5729" spans="9:17">
      <c r="I5729">
        <f t="shared" si="268"/>
        <v>5728</v>
      </c>
      <c r="J5729">
        <f t="shared" si="269"/>
        <v>1003</v>
      </c>
      <c r="K5729">
        <f t="shared" si="267"/>
        <v>3</v>
      </c>
      <c r="L5729" t="b">
        <f>COUNTIF($N$2:N5729, N5729)=1</f>
        <v>1</v>
      </c>
      <c r="M5729" s="37">
        <f>IF( $Q5729, MAX($M$1:M5728)+1, 0)</f>
        <v>0</v>
      </c>
      <c r="N5729" t="str" cm="1">
        <f t="array" ref="N5729">INDEX($A$9:$F$1048576, $J5729, $K5729 )</f>
        <v>KI192</v>
      </c>
      <c r="O5729" t="str" cm="1">
        <f t="array" ref="O5729">INDEX($B$9:$F$1048576, $J5729, $K5729 )</f>
        <v>드래곤하나제일차</v>
      </c>
      <c r="P5729" t="str" cm="1">
        <f t="array" ref="P5729">IF( $L5729, TRIM(_xll.IMDP("IR", $G$5&amp;$N5729, $G$6)), "" )</f>
        <v/>
      </c>
      <c r="Q5729" t="b" cm="1">
        <f t="array" ref="Q5729">IF(
    $U$1=1, AND($P5729&lt;&gt;"", $P5729&lt;&gt;"...", $P5729&lt;&gt;"입력오류"),
    IF(
        $U$18=1, AND($P5729&lt;&gt;"", $P5729&lt;&gt;"...", $P5729&lt;&gt;"입력오류", ISNUMBER(FIND(INDEX($T$2:$T$7,$U$1),$P5729))),
        IF(
            $U$17="기타", AND($P5729&lt;&gt;"", $P5729&lt;&gt;"...", $P5729&lt;&gt;"입력오류", NOT(ISNUMBER(FIND($T$21:$T$34,$P5729)))),
            AND($P5729&lt;&gt;"", $P5729&lt;&gt;"...", $P5729&lt;&gt;"입력오류", $T$19=$P5729)
        )
    )
)</f>
        <v>0</v>
      </c>
    </row>
    <row r="5730" spans="9:17">
      <c r="I5730">
        <f t="shared" si="268"/>
        <v>5729</v>
      </c>
      <c r="J5730">
        <f t="shared" si="269"/>
        <v>1004</v>
      </c>
      <c r="K5730">
        <f t="shared" si="267"/>
        <v>3</v>
      </c>
      <c r="L5730" t="b">
        <f>COUNTIF($N$2:N5730, N5730)=1</f>
        <v>1</v>
      </c>
      <c r="M5730" s="37">
        <f>IF( $Q5730, MAX($M$1:M5729)+1, 0)</f>
        <v>0</v>
      </c>
      <c r="N5730" t="str" cm="1">
        <f t="array" ref="N5730">INDEX($A$9:$F$1048576, $J5730, $K5730 )</f>
        <v>KI199</v>
      </c>
      <c r="O5730" t="str" cm="1">
        <f t="array" ref="O5730">INDEX($B$9:$F$1048576, $J5730, $K5730 )</f>
        <v>키스에이에이치제이차</v>
      </c>
      <c r="P5730" t="str" cm="1">
        <f t="array" ref="P5730">IF( $L5730, TRIM(_xll.IMDP("IR", $G$5&amp;$N5730, $G$6)), "" )</f>
        <v/>
      </c>
      <c r="Q5730" t="b" cm="1">
        <f t="array" ref="Q5730">IF(
    $U$1=1, AND($P5730&lt;&gt;"", $P5730&lt;&gt;"...", $P5730&lt;&gt;"입력오류"),
    IF(
        $U$18=1, AND($P5730&lt;&gt;"", $P5730&lt;&gt;"...", $P5730&lt;&gt;"입력오류", ISNUMBER(FIND(INDEX($T$2:$T$7,$U$1),$P5730))),
        IF(
            $U$17="기타", AND($P5730&lt;&gt;"", $P5730&lt;&gt;"...", $P5730&lt;&gt;"입력오류", NOT(ISNUMBER(FIND($T$21:$T$34,$P5730)))),
            AND($P5730&lt;&gt;"", $P5730&lt;&gt;"...", $P5730&lt;&gt;"입력오류", $T$19=$P5730)
        )
    )
)</f>
        <v>0</v>
      </c>
    </row>
    <row r="5731" spans="9:17">
      <c r="I5731">
        <f t="shared" si="268"/>
        <v>5730</v>
      </c>
      <c r="J5731">
        <f t="shared" si="269"/>
        <v>1005</v>
      </c>
      <c r="K5731">
        <f t="shared" si="267"/>
        <v>3</v>
      </c>
      <c r="L5731" t="b">
        <f>COUNTIF($N$2:N5731, N5731)=1</f>
        <v>1</v>
      </c>
      <c r="M5731" s="37">
        <f>IF( $Q5731, MAX($M$1:M5730)+1, 0)</f>
        <v>0</v>
      </c>
      <c r="N5731" t="str" cm="1">
        <f t="array" ref="N5731">INDEX($A$9:$F$1048576, $J5731, $K5731 )</f>
        <v>KI200</v>
      </c>
      <c r="O5731" t="str" cm="1">
        <f t="array" ref="O5731">INDEX($B$9:$F$1048576, $J5731, $K5731 )</f>
        <v>파이브애로우</v>
      </c>
      <c r="P5731" t="str" cm="1">
        <f t="array" ref="P5731">IF( $L5731, TRIM(_xll.IMDP("IR", $G$5&amp;$N5731, $G$6)), "" )</f>
        <v/>
      </c>
      <c r="Q5731" t="b" cm="1">
        <f t="array" ref="Q5731">IF(
    $U$1=1, AND($P5731&lt;&gt;"", $P5731&lt;&gt;"...", $P5731&lt;&gt;"입력오류"),
    IF(
        $U$18=1, AND($P5731&lt;&gt;"", $P5731&lt;&gt;"...", $P5731&lt;&gt;"입력오류", ISNUMBER(FIND(INDEX($T$2:$T$7,$U$1),$P5731))),
        IF(
            $U$17="기타", AND($P5731&lt;&gt;"", $P5731&lt;&gt;"...", $P5731&lt;&gt;"입력오류", NOT(ISNUMBER(FIND($T$21:$T$34,$P5731)))),
            AND($P5731&lt;&gt;"", $P5731&lt;&gt;"...", $P5731&lt;&gt;"입력오류", $T$19=$P5731)
        )
    )
)</f>
        <v>0</v>
      </c>
    </row>
    <row r="5732" spans="9:17">
      <c r="I5732">
        <f t="shared" si="268"/>
        <v>5731</v>
      </c>
      <c r="J5732">
        <f t="shared" si="269"/>
        <v>1006</v>
      </c>
      <c r="K5732">
        <f t="shared" si="267"/>
        <v>3</v>
      </c>
      <c r="L5732" t="b">
        <f>COUNTIF($N$2:N5732, N5732)=1</f>
        <v>1</v>
      </c>
      <c r="M5732" s="37">
        <f>IF( $Q5732, MAX($M$1:M5731)+1, 0)</f>
        <v>0</v>
      </c>
      <c r="N5732" t="str" cm="1">
        <f t="array" ref="N5732">INDEX($A$9:$F$1048576, $J5732, $K5732 )</f>
        <v>KI201</v>
      </c>
      <c r="O5732" t="str" cm="1">
        <f t="array" ref="O5732">INDEX($B$9:$F$1048576, $J5732, $K5732 )</f>
        <v>내촌하나제일차</v>
      </c>
      <c r="P5732" t="str" cm="1">
        <f t="array" ref="P5732">IF( $L5732, TRIM(_xll.IMDP("IR", $G$5&amp;$N5732, $G$6)), "" )</f>
        <v/>
      </c>
      <c r="Q5732" t="b" cm="1">
        <f t="array" ref="Q5732">IF(
    $U$1=1, AND($P5732&lt;&gt;"", $P5732&lt;&gt;"...", $P5732&lt;&gt;"입력오류"),
    IF(
        $U$18=1, AND($P5732&lt;&gt;"", $P5732&lt;&gt;"...", $P5732&lt;&gt;"입력오류", ISNUMBER(FIND(INDEX($T$2:$T$7,$U$1),$P5732))),
        IF(
            $U$17="기타", AND($P5732&lt;&gt;"", $P5732&lt;&gt;"...", $P5732&lt;&gt;"입력오류", NOT(ISNUMBER(FIND($T$21:$T$34,$P5732)))),
            AND($P5732&lt;&gt;"", $P5732&lt;&gt;"...", $P5732&lt;&gt;"입력오류", $T$19=$P5732)
        )
    )
)</f>
        <v>0</v>
      </c>
    </row>
    <row r="5733" spans="9:17">
      <c r="I5733">
        <f t="shared" si="268"/>
        <v>5732</v>
      </c>
      <c r="J5733">
        <f t="shared" si="269"/>
        <v>1007</v>
      </c>
      <c r="K5733">
        <f t="shared" si="267"/>
        <v>3</v>
      </c>
      <c r="L5733" t="b">
        <f>COUNTIF($N$2:N5733, N5733)=1</f>
        <v>1</v>
      </c>
      <c r="M5733" s="37">
        <f>IF( $Q5733, MAX($M$1:M5732)+1, 0)</f>
        <v>0</v>
      </c>
      <c r="N5733" t="str" cm="1">
        <f t="array" ref="N5733">INDEX($A$9:$F$1048576, $J5733, $K5733 )</f>
        <v>KI202</v>
      </c>
      <c r="O5733" t="str" cm="1">
        <f t="array" ref="O5733">INDEX($B$9:$F$1048576, $J5733, $K5733 )</f>
        <v>리치플로우</v>
      </c>
      <c r="P5733" t="str" cm="1">
        <f t="array" ref="P5733">IF( $L5733, TRIM(_xll.IMDP("IR", $G$5&amp;$N5733, $G$6)), "" )</f>
        <v/>
      </c>
      <c r="Q5733" t="b" cm="1">
        <f t="array" ref="Q5733">IF(
    $U$1=1, AND($P5733&lt;&gt;"", $P5733&lt;&gt;"...", $P5733&lt;&gt;"입력오류"),
    IF(
        $U$18=1, AND($P5733&lt;&gt;"", $P5733&lt;&gt;"...", $P5733&lt;&gt;"입력오류", ISNUMBER(FIND(INDEX($T$2:$T$7,$U$1),$P5733))),
        IF(
            $U$17="기타", AND($P5733&lt;&gt;"", $P5733&lt;&gt;"...", $P5733&lt;&gt;"입력오류", NOT(ISNUMBER(FIND($T$21:$T$34,$P5733)))),
            AND($P5733&lt;&gt;"", $P5733&lt;&gt;"...", $P5733&lt;&gt;"입력오류", $T$19=$P5733)
        )
    )
)</f>
        <v>0</v>
      </c>
    </row>
    <row r="5734" spans="9:17">
      <c r="I5734">
        <f t="shared" si="268"/>
        <v>5733</v>
      </c>
      <c r="J5734">
        <f t="shared" si="269"/>
        <v>1008</v>
      </c>
      <c r="K5734">
        <f t="shared" si="267"/>
        <v>3</v>
      </c>
      <c r="L5734" t="b">
        <f>COUNTIF($N$2:N5734, N5734)=1</f>
        <v>1</v>
      </c>
      <c r="M5734" s="37">
        <f>IF( $Q5734, MAX($M$1:M5733)+1, 0)</f>
        <v>0</v>
      </c>
      <c r="N5734" t="str" cm="1">
        <f t="array" ref="N5734">INDEX($A$9:$F$1048576, $J5734, $K5734 )</f>
        <v>KI203</v>
      </c>
      <c r="O5734" t="str" cm="1">
        <f t="array" ref="O5734">INDEX($B$9:$F$1048576, $J5734, $K5734 )</f>
        <v>원큐제팔차</v>
      </c>
      <c r="P5734" t="str" cm="1">
        <f t="array" ref="P5734">IF( $L5734, TRIM(_xll.IMDP("IR", $G$5&amp;$N5734, $G$6)), "" )</f>
        <v/>
      </c>
      <c r="Q5734" t="b" cm="1">
        <f t="array" ref="Q5734">IF(
    $U$1=1, AND($P5734&lt;&gt;"", $P5734&lt;&gt;"...", $P5734&lt;&gt;"입력오류"),
    IF(
        $U$18=1, AND($P5734&lt;&gt;"", $P5734&lt;&gt;"...", $P5734&lt;&gt;"입력오류", ISNUMBER(FIND(INDEX($T$2:$T$7,$U$1),$P5734))),
        IF(
            $U$17="기타", AND($P5734&lt;&gt;"", $P5734&lt;&gt;"...", $P5734&lt;&gt;"입력오류", NOT(ISNUMBER(FIND($T$21:$T$34,$P5734)))),
            AND($P5734&lt;&gt;"", $P5734&lt;&gt;"...", $P5734&lt;&gt;"입력오류", $T$19=$P5734)
        )
    )
)</f>
        <v>0</v>
      </c>
    </row>
    <row r="5735" spans="9:17">
      <c r="I5735">
        <f t="shared" si="268"/>
        <v>5734</v>
      </c>
      <c r="J5735">
        <f t="shared" si="269"/>
        <v>1009</v>
      </c>
      <c r="K5735">
        <f t="shared" si="267"/>
        <v>3</v>
      </c>
      <c r="L5735" t="b">
        <f>COUNTIF($N$2:N5735, N5735)=1</f>
        <v>1</v>
      </c>
      <c r="M5735" s="37">
        <f>IF( $Q5735, MAX($M$1:M5734)+1, 0)</f>
        <v>0</v>
      </c>
      <c r="N5735" t="str" cm="1">
        <f t="array" ref="N5735">INDEX($A$9:$F$1048576, $J5735, $K5735 )</f>
        <v>KI204</v>
      </c>
      <c r="O5735" t="str" cm="1">
        <f t="array" ref="O5735">INDEX($B$9:$F$1048576, $J5735, $K5735 )</f>
        <v>이터널자형제일차</v>
      </c>
      <c r="P5735" t="str" cm="1">
        <f t="array" ref="P5735">IF( $L5735, TRIM(_xll.IMDP("IR", $G$5&amp;$N5735, $G$6)), "" )</f>
        <v/>
      </c>
      <c r="Q5735" t="b" cm="1">
        <f t="array" ref="Q5735">IF(
    $U$1=1, AND($P5735&lt;&gt;"", $P5735&lt;&gt;"...", $P5735&lt;&gt;"입력오류"),
    IF(
        $U$18=1, AND($P5735&lt;&gt;"", $P5735&lt;&gt;"...", $P5735&lt;&gt;"입력오류", ISNUMBER(FIND(INDEX($T$2:$T$7,$U$1),$P5735))),
        IF(
            $U$17="기타", AND($P5735&lt;&gt;"", $P5735&lt;&gt;"...", $P5735&lt;&gt;"입력오류", NOT(ISNUMBER(FIND($T$21:$T$34,$P5735)))),
            AND($P5735&lt;&gt;"", $P5735&lt;&gt;"...", $P5735&lt;&gt;"입력오류", $T$19=$P5735)
        )
    )
)</f>
        <v>0</v>
      </c>
    </row>
    <row r="5736" spans="9:17">
      <c r="I5736">
        <f t="shared" si="268"/>
        <v>5735</v>
      </c>
      <c r="J5736">
        <f t="shared" si="269"/>
        <v>1010</v>
      </c>
      <c r="K5736">
        <f t="shared" si="267"/>
        <v>3</v>
      </c>
      <c r="L5736" t="b">
        <f>COUNTIF($N$2:N5736, N5736)=1</f>
        <v>1</v>
      </c>
      <c r="M5736" s="37">
        <f>IF( $Q5736, MAX($M$1:M5735)+1, 0)</f>
        <v>0</v>
      </c>
      <c r="N5736" t="str" cm="1">
        <f t="array" ref="N5736">INDEX($A$9:$F$1048576, $J5736, $K5736 )</f>
        <v>KI207</v>
      </c>
      <c r="O5736" t="str" cm="1">
        <f t="array" ref="O5736">INDEX($B$9:$F$1048576, $J5736, $K5736 )</f>
        <v>신한챔피온제삼차</v>
      </c>
      <c r="P5736" t="str" cm="1">
        <f t="array" ref="P5736">IF( $L5736, TRIM(_xll.IMDP("IR", $G$5&amp;$N5736, $G$6)), "" )</f>
        <v/>
      </c>
      <c r="Q5736" t="b" cm="1">
        <f t="array" ref="Q5736">IF(
    $U$1=1, AND($P5736&lt;&gt;"", $P5736&lt;&gt;"...", $P5736&lt;&gt;"입력오류"),
    IF(
        $U$18=1, AND($P5736&lt;&gt;"", $P5736&lt;&gt;"...", $P5736&lt;&gt;"입력오류", ISNUMBER(FIND(INDEX($T$2:$T$7,$U$1),$P5736))),
        IF(
            $U$17="기타", AND($P5736&lt;&gt;"", $P5736&lt;&gt;"...", $P5736&lt;&gt;"입력오류", NOT(ISNUMBER(FIND($T$21:$T$34,$P5736)))),
            AND($P5736&lt;&gt;"", $P5736&lt;&gt;"...", $P5736&lt;&gt;"입력오류", $T$19=$P5736)
        )
    )
)</f>
        <v>0</v>
      </c>
    </row>
    <row r="5737" spans="9:17">
      <c r="I5737">
        <f t="shared" si="268"/>
        <v>5736</v>
      </c>
      <c r="J5737">
        <f t="shared" si="269"/>
        <v>1011</v>
      </c>
      <c r="K5737">
        <f t="shared" si="267"/>
        <v>3</v>
      </c>
      <c r="L5737" t="b">
        <f>COUNTIF($N$2:N5737, N5737)=1</f>
        <v>1</v>
      </c>
      <c r="M5737" s="37">
        <f>IF( $Q5737, MAX($M$1:M5736)+1, 0)</f>
        <v>0</v>
      </c>
      <c r="N5737" t="str" cm="1">
        <f t="array" ref="N5737">INDEX($A$9:$F$1048576, $J5737, $K5737 )</f>
        <v>KI213</v>
      </c>
      <c r="O5737" t="str" cm="1">
        <f t="array" ref="O5737">INDEX($B$9:$F$1048576, $J5737, $K5737 )</f>
        <v>베스트디와이제팔차</v>
      </c>
      <c r="P5737" t="str" cm="1">
        <f t="array" ref="P5737">IF( $L5737, TRIM(_xll.IMDP("IR", $G$5&amp;$N5737, $G$6)), "" )</f>
        <v/>
      </c>
      <c r="Q5737" t="b" cm="1">
        <f t="array" ref="Q5737">IF(
    $U$1=1, AND($P5737&lt;&gt;"", $P5737&lt;&gt;"...", $P5737&lt;&gt;"입력오류"),
    IF(
        $U$18=1, AND($P5737&lt;&gt;"", $P5737&lt;&gt;"...", $P5737&lt;&gt;"입력오류", ISNUMBER(FIND(INDEX($T$2:$T$7,$U$1),$P5737))),
        IF(
            $U$17="기타", AND($P5737&lt;&gt;"", $P5737&lt;&gt;"...", $P5737&lt;&gt;"입력오류", NOT(ISNUMBER(FIND($T$21:$T$34,$P5737)))),
            AND($P5737&lt;&gt;"", $P5737&lt;&gt;"...", $P5737&lt;&gt;"입력오류", $T$19=$P5737)
        )
    )
)</f>
        <v>0</v>
      </c>
    </row>
    <row r="5738" spans="9:17">
      <c r="I5738">
        <f t="shared" si="268"/>
        <v>5737</v>
      </c>
      <c r="J5738">
        <f t="shared" si="269"/>
        <v>1012</v>
      </c>
      <c r="K5738">
        <f t="shared" si="267"/>
        <v>3</v>
      </c>
      <c r="L5738" t="b">
        <f>COUNTIF($N$2:N5738, N5738)=1</f>
        <v>1</v>
      </c>
      <c r="M5738" s="37">
        <f>IF( $Q5738, MAX($M$1:M5737)+1, 0)</f>
        <v>0</v>
      </c>
      <c r="N5738" t="str" cm="1">
        <f t="array" ref="N5738">INDEX($A$9:$F$1048576, $J5738, $K5738 )</f>
        <v>KI217</v>
      </c>
      <c r="O5738" t="str" cm="1">
        <f t="array" ref="O5738">INDEX($B$9:$F$1048576, $J5738, $K5738 )</f>
        <v>하나백사물류전문제일차</v>
      </c>
      <c r="P5738" t="str" cm="1">
        <f t="array" ref="P5738">IF( $L5738, TRIM(_xll.IMDP("IR", $G$5&amp;$N5738, $G$6)), "" )</f>
        <v/>
      </c>
      <c r="Q5738" t="b" cm="1">
        <f t="array" ref="Q5738">IF(
    $U$1=1, AND($P5738&lt;&gt;"", $P5738&lt;&gt;"...", $P5738&lt;&gt;"입력오류"),
    IF(
        $U$18=1, AND($P5738&lt;&gt;"", $P5738&lt;&gt;"...", $P5738&lt;&gt;"입력오류", ISNUMBER(FIND(INDEX($T$2:$T$7,$U$1),$P5738))),
        IF(
            $U$17="기타", AND($P5738&lt;&gt;"", $P5738&lt;&gt;"...", $P5738&lt;&gt;"입력오류", NOT(ISNUMBER(FIND($T$21:$T$34,$P5738)))),
            AND($P5738&lt;&gt;"", $P5738&lt;&gt;"...", $P5738&lt;&gt;"입력오류", $T$19=$P5738)
        )
    )
)</f>
        <v>0</v>
      </c>
    </row>
    <row r="5739" spans="9:17">
      <c r="I5739">
        <f t="shared" si="268"/>
        <v>5738</v>
      </c>
      <c r="J5739">
        <f t="shared" si="269"/>
        <v>1013</v>
      </c>
      <c r="K5739">
        <f t="shared" si="267"/>
        <v>3</v>
      </c>
      <c r="L5739" t="b">
        <f>COUNTIF($N$2:N5739, N5739)=1</f>
        <v>1</v>
      </c>
      <c r="M5739" s="37">
        <f>IF( $Q5739, MAX($M$1:M5738)+1, 0)</f>
        <v>0</v>
      </c>
      <c r="N5739" t="str" cm="1">
        <f t="array" ref="N5739">INDEX($A$9:$F$1048576, $J5739, $K5739 )</f>
        <v>KI221</v>
      </c>
      <c r="O5739" t="str" cm="1">
        <f t="array" ref="O5739">INDEX($B$9:$F$1048576, $J5739, $K5739 )</f>
        <v>비엔케이멀티제일차</v>
      </c>
      <c r="P5739" t="str" cm="1">
        <f t="array" ref="P5739">IF( $L5739, TRIM(_xll.IMDP("IR", $G$5&amp;$N5739, $G$6)), "" )</f>
        <v/>
      </c>
      <c r="Q5739" t="b" cm="1">
        <f t="array" ref="Q5739">IF(
    $U$1=1, AND($P5739&lt;&gt;"", $P5739&lt;&gt;"...", $P5739&lt;&gt;"입력오류"),
    IF(
        $U$18=1, AND($P5739&lt;&gt;"", $P5739&lt;&gt;"...", $P5739&lt;&gt;"입력오류", ISNUMBER(FIND(INDEX($T$2:$T$7,$U$1),$P5739))),
        IF(
            $U$17="기타", AND($P5739&lt;&gt;"", $P5739&lt;&gt;"...", $P5739&lt;&gt;"입력오류", NOT(ISNUMBER(FIND($T$21:$T$34,$P5739)))),
            AND($P5739&lt;&gt;"", $P5739&lt;&gt;"...", $P5739&lt;&gt;"입력오류", $T$19=$P5739)
        )
    )
)</f>
        <v>0</v>
      </c>
    </row>
    <row r="5740" spans="9:17">
      <c r="I5740">
        <f t="shared" si="268"/>
        <v>5739</v>
      </c>
      <c r="J5740">
        <f t="shared" si="269"/>
        <v>1014</v>
      </c>
      <c r="K5740">
        <f t="shared" si="267"/>
        <v>3</v>
      </c>
      <c r="L5740" t="b">
        <f>COUNTIF($N$2:N5740, N5740)=1</f>
        <v>1</v>
      </c>
      <c r="M5740" s="37">
        <f>IF( $Q5740, MAX($M$1:M5739)+1, 0)</f>
        <v>0</v>
      </c>
      <c r="N5740" t="str" cm="1">
        <f t="array" ref="N5740">INDEX($A$9:$F$1048576, $J5740, $K5740 )</f>
        <v>KI222</v>
      </c>
      <c r="O5740" t="str" cm="1">
        <f t="array" ref="O5740">INDEX($B$9:$F$1048576, $J5740, $K5740 )</f>
        <v>에프엘구산제일차</v>
      </c>
      <c r="P5740" t="str" cm="1">
        <f t="array" ref="P5740">IF( $L5740, TRIM(_xll.IMDP("IR", $G$5&amp;$N5740, $G$6)), "" )</f>
        <v/>
      </c>
      <c r="Q5740" t="b" cm="1">
        <f t="array" ref="Q5740">IF(
    $U$1=1, AND($P5740&lt;&gt;"", $P5740&lt;&gt;"...", $P5740&lt;&gt;"입력오류"),
    IF(
        $U$18=1, AND($P5740&lt;&gt;"", $P5740&lt;&gt;"...", $P5740&lt;&gt;"입력오류", ISNUMBER(FIND(INDEX($T$2:$T$7,$U$1),$P5740))),
        IF(
            $U$17="기타", AND($P5740&lt;&gt;"", $P5740&lt;&gt;"...", $P5740&lt;&gt;"입력오류", NOT(ISNUMBER(FIND($T$21:$T$34,$P5740)))),
            AND($P5740&lt;&gt;"", $P5740&lt;&gt;"...", $P5740&lt;&gt;"입력오류", $T$19=$P5740)
        )
    )
)</f>
        <v>0</v>
      </c>
    </row>
    <row r="5741" spans="9:17">
      <c r="I5741">
        <f t="shared" si="268"/>
        <v>5740</v>
      </c>
      <c r="J5741">
        <f t="shared" si="269"/>
        <v>1015</v>
      </c>
      <c r="K5741">
        <f t="shared" si="267"/>
        <v>3</v>
      </c>
      <c r="L5741" t="b">
        <f>COUNTIF($N$2:N5741, N5741)=1</f>
        <v>1</v>
      </c>
      <c r="M5741" s="37">
        <f>IF( $Q5741, MAX($M$1:M5740)+1, 0)</f>
        <v>0</v>
      </c>
      <c r="N5741" t="str" cm="1">
        <f t="array" ref="N5741">INDEX($A$9:$F$1048576, $J5741, $K5741 )</f>
        <v>KI224</v>
      </c>
      <c r="O5741" t="str" cm="1">
        <f t="array" ref="O5741">INDEX($B$9:$F$1048576, $J5741, $K5741 )</f>
        <v>키스플러스제이십차</v>
      </c>
      <c r="P5741" t="str" cm="1">
        <f t="array" ref="P5741">IF( $L5741, TRIM(_xll.IMDP("IR", $G$5&amp;$N5741, $G$6)), "" )</f>
        <v/>
      </c>
      <c r="Q5741" t="b" cm="1">
        <f t="array" ref="Q5741">IF(
    $U$1=1, AND($P5741&lt;&gt;"", $P5741&lt;&gt;"...", $P5741&lt;&gt;"입력오류"),
    IF(
        $U$18=1, AND($P5741&lt;&gt;"", $P5741&lt;&gt;"...", $P5741&lt;&gt;"입력오류", ISNUMBER(FIND(INDEX($T$2:$T$7,$U$1),$P5741))),
        IF(
            $U$17="기타", AND($P5741&lt;&gt;"", $P5741&lt;&gt;"...", $P5741&lt;&gt;"입력오류", NOT(ISNUMBER(FIND($T$21:$T$34,$P5741)))),
            AND($P5741&lt;&gt;"", $P5741&lt;&gt;"...", $P5741&lt;&gt;"입력오류", $T$19=$P5741)
        )
    )
)</f>
        <v>0</v>
      </c>
    </row>
    <row r="5742" spans="9:17">
      <c r="I5742">
        <f t="shared" si="268"/>
        <v>5741</v>
      </c>
      <c r="J5742">
        <f t="shared" si="269"/>
        <v>1016</v>
      </c>
      <c r="K5742">
        <f t="shared" si="267"/>
        <v>3</v>
      </c>
      <c r="L5742" t="b">
        <f>COUNTIF($N$2:N5742, N5742)=1</f>
        <v>1</v>
      </c>
      <c r="M5742" s="37">
        <f>IF( $Q5742, MAX($M$1:M5741)+1, 0)</f>
        <v>0</v>
      </c>
      <c r="N5742" t="str" cm="1">
        <f t="array" ref="N5742">INDEX($A$9:$F$1048576, $J5742, $K5742 )</f>
        <v>KI225</v>
      </c>
      <c r="O5742" t="str" cm="1">
        <f t="array" ref="O5742">INDEX($B$9:$F$1048576, $J5742, $K5742 )</f>
        <v>한솔제십삼차</v>
      </c>
      <c r="P5742" t="str" cm="1">
        <f t="array" ref="P5742">IF( $L5742, TRIM(_xll.IMDP("IR", $G$5&amp;$N5742, $G$6)), "" )</f>
        <v/>
      </c>
      <c r="Q5742" t="b" cm="1">
        <f t="array" ref="Q5742">IF(
    $U$1=1, AND($P5742&lt;&gt;"", $P5742&lt;&gt;"...", $P5742&lt;&gt;"입력오류"),
    IF(
        $U$18=1, AND($P5742&lt;&gt;"", $P5742&lt;&gt;"...", $P5742&lt;&gt;"입력오류", ISNUMBER(FIND(INDEX($T$2:$T$7,$U$1),$P5742))),
        IF(
            $U$17="기타", AND($P5742&lt;&gt;"", $P5742&lt;&gt;"...", $P5742&lt;&gt;"입력오류", NOT(ISNUMBER(FIND($T$21:$T$34,$P5742)))),
            AND($P5742&lt;&gt;"", $P5742&lt;&gt;"...", $P5742&lt;&gt;"입력오류", $T$19=$P5742)
        )
    )
)</f>
        <v>0</v>
      </c>
    </row>
    <row r="5743" spans="9:17">
      <c r="I5743">
        <f t="shared" si="268"/>
        <v>5742</v>
      </c>
      <c r="J5743">
        <f t="shared" si="269"/>
        <v>1017</v>
      </c>
      <c r="K5743">
        <f t="shared" si="267"/>
        <v>3</v>
      </c>
      <c r="L5743" t="b">
        <f>COUNTIF($N$2:N5743, N5743)=1</f>
        <v>1</v>
      </c>
      <c r="M5743" s="37">
        <f>IF( $Q5743, MAX($M$1:M5742)+1, 0)</f>
        <v>0</v>
      </c>
      <c r="N5743" t="str" cm="1">
        <f t="array" ref="N5743">INDEX($A$9:$F$1048576, $J5743, $K5743 )</f>
        <v>KI226</v>
      </c>
      <c r="O5743" t="str" cm="1">
        <f t="array" ref="O5743">INDEX($B$9:$F$1048576, $J5743, $K5743 )</f>
        <v>한솔제십사차</v>
      </c>
      <c r="P5743" t="str" cm="1">
        <f t="array" ref="P5743">IF( $L5743, TRIM(_xll.IMDP("IR", $G$5&amp;$N5743, $G$6)), "" )</f>
        <v/>
      </c>
      <c r="Q5743" t="b" cm="1">
        <f t="array" ref="Q5743">IF(
    $U$1=1, AND($P5743&lt;&gt;"", $P5743&lt;&gt;"...", $P5743&lt;&gt;"입력오류"),
    IF(
        $U$18=1, AND($P5743&lt;&gt;"", $P5743&lt;&gt;"...", $P5743&lt;&gt;"입력오류", ISNUMBER(FIND(INDEX($T$2:$T$7,$U$1),$P5743))),
        IF(
            $U$17="기타", AND($P5743&lt;&gt;"", $P5743&lt;&gt;"...", $P5743&lt;&gt;"입력오류", NOT(ISNUMBER(FIND($T$21:$T$34,$P5743)))),
            AND($P5743&lt;&gt;"", $P5743&lt;&gt;"...", $P5743&lt;&gt;"입력오류", $T$19=$P5743)
        )
    )
)</f>
        <v>0</v>
      </c>
    </row>
    <row r="5744" spans="9:17">
      <c r="I5744">
        <f t="shared" si="268"/>
        <v>5743</v>
      </c>
      <c r="J5744">
        <f t="shared" si="269"/>
        <v>1018</v>
      </c>
      <c r="K5744">
        <f t="shared" si="267"/>
        <v>3</v>
      </c>
      <c r="L5744" t="b">
        <f>COUNTIF($N$2:N5744, N5744)=1</f>
        <v>1</v>
      </c>
      <c r="M5744" s="37">
        <f>IF( $Q5744, MAX($M$1:M5743)+1, 0)</f>
        <v>0</v>
      </c>
      <c r="N5744" t="str" cm="1">
        <f t="array" ref="N5744">INDEX($A$9:$F$1048576, $J5744, $K5744 )</f>
        <v>KI230</v>
      </c>
      <c r="O5744" t="str" cm="1">
        <f t="array" ref="O5744">INDEX($B$9:$F$1048576, $J5744, $K5744 )</f>
        <v>국민사랑제3차</v>
      </c>
      <c r="P5744" t="str" cm="1">
        <f t="array" ref="P5744">IF( $L5744, TRIM(_xll.IMDP("IR", $G$5&amp;$N5744, $G$6)), "" )</f>
        <v/>
      </c>
      <c r="Q5744" t="b" cm="1">
        <f t="array" ref="Q5744">IF(
    $U$1=1, AND($P5744&lt;&gt;"", $P5744&lt;&gt;"...", $P5744&lt;&gt;"입력오류"),
    IF(
        $U$18=1, AND($P5744&lt;&gt;"", $P5744&lt;&gt;"...", $P5744&lt;&gt;"입력오류", ISNUMBER(FIND(INDEX($T$2:$T$7,$U$1),$P5744))),
        IF(
            $U$17="기타", AND($P5744&lt;&gt;"", $P5744&lt;&gt;"...", $P5744&lt;&gt;"입력오류", NOT(ISNUMBER(FIND($T$21:$T$34,$P5744)))),
            AND($P5744&lt;&gt;"", $P5744&lt;&gt;"...", $P5744&lt;&gt;"입력오류", $T$19=$P5744)
        )
    )
)</f>
        <v>0</v>
      </c>
    </row>
    <row r="5745" spans="9:17">
      <c r="I5745">
        <f t="shared" si="268"/>
        <v>5744</v>
      </c>
      <c r="J5745">
        <f t="shared" si="269"/>
        <v>1019</v>
      </c>
      <c r="K5745">
        <f t="shared" si="267"/>
        <v>3</v>
      </c>
      <c r="L5745" t="b">
        <f>COUNTIF($N$2:N5745, N5745)=1</f>
        <v>1</v>
      </c>
      <c r="M5745" s="37">
        <f>IF( $Q5745, MAX($M$1:M5744)+1, 0)</f>
        <v>0</v>
      </c>
      <c r="N5745" t="str" cm="1">
        <f t="array" ref="N5745">INDEX($A$9:$F$1048576, $J5745, $K5745 )</f>
        <v>KI231</v>
      </c>
      <c r="O5745" t="str" cm="1">
        <f t="array" ref="O5745">INDEX($B$9:$F$1048576, $J5745, $K5745 )</f>
        <v>에스유제일차</v>
      </c>
      <c r="P5745" t="str" cm="1">
        <f t="array" ref="P5745">IF( $L5745, TRIM(_xll.IMDP("IR", $G$5&amp;$N5745, $G$6)), "" )</f>
        <v/>
      </c>
      <c r="Q5745" t="b" cm="1">
        <f t="array" ref="Q5745">IF(
    $U$1=1, AND($P5745&lt;&gt;"", $P5745&lt;&gt;"...", $P5745&lt;&gt;"입력오류"),
    IF(
        $U$18=1, AND($P5745&lt;&gt;"", $P5745&lt;&gt;"...", $P5745&lt;&gt;"입력오류", ISNUMBER(FIND(INDEX($T$2:$T$7,$U$1),$P5745))),
        IF(
            $U$17="기타", AND($P5745&lt;&gt;"", $P5745&lt;&gt;"...", $P5745&lt;&gt;"입력오류", NOT(ISNUMBER(FIND($T$21:$T$34,$P5745)))),
            AND($P5745&lt;&gt;"", $P5745&lt;&gt;"...", $P5745&lt;&gt;"입력오류", $T$19=$P5745)
        )
    )
)</f>
        <v>0</v>
      </c>
    </row>
    <row r="5746" spans="9:17">
      <c r="I5746">
        <f t="shared" si="268"/>
        <v>5745</v>
      </c>
      <c r="J5746">
        <f t="shared" si="269"/>
        <v>1020</v>
      </c>
      <c r="K5746">
        <f t="shared" si="267"/>
        <v>3</v>
      </c>
      <c r="L5746" t="b">
        <f>COUNTIF($N$2:N5746, N5746)=1</f>
        <v>1</v>
      </c>
      <c r="M5746" s="37">
        <f>IF( $Q5746, MAX($M$1:M5745)+1, 0)</f>
        <v>0</v>
      </c>
      <c r="N5746" t="str" cm="1">
        <f t="array" ref="N5746">INDEX($A$9:$F$1048576, $J5746, $K5746 )</f>
        <v>KI232</v>
      </c>
      <c r="O5746" t="str" cm="1">
        <f t="array" ref="O5746">INDEX($B$9:$F$1048576, $J5746, $K5746 )</f>
        <v>프리미엄제일차</v>
      </c>
      <c r="P5746" t="str" cm="1">
        <f t="array" ref="P5746">IF( $L5746, TRIM(_xll.IMDP("IR", $G$5&amp;$N5746, $G$6)), "" )</f>
        <v/>
      </c>
      <c r="Q5746" t="b" cm="1">
        <f t="array" ref="Q5746">IF(
    $U$1=1, AND($P5746&lt;&gt;"", $P5746&lt;&gt;"...", $P5746&lt;&gt;"입력오류"),
    IF(
        $U$18=1, AND($P5746&lt;&gt;"", $P5746&lt;&gt;"...", $P5746&lt;&gt;"입력오류", ISNUMBER(FIND(INDEX($T$2:$T$7,$U$1),$P5746))),
        IF(
            $U$17="기타", AND($P5746&lt;&gt;"", $P5746&lt;&gt;"...", $P5746&lt;&gt;"입력오류", NOT(ISNUMBER(FIND($T$21:$T$34,$P5746)))),
            AND($P5746&lt;&gt;"", $P5746&lt;&gt;"...", $P5746&lt;&gt;"입력오류", $T$19=$P5746)
        )
    )
)</f>
        <v>0</v>
      </c>
    </row>
    <row r="5747" spans="9:17">
      <c r="I5747">
        <f t="shared" si="268"/>
        <v>5746</v>
      </c>
      <c r="J5747">
        <f t="shared" si="269"/>
        <v>1021</v>
      </c>
      <c r="K5747">
        <f t="shared" si="267"/>
        <v>3</v>
      </c>
      <c r="L5747" t="b">
        <f>COUNTIF($N$2:N5747, N5747)=1</f>
        <v>1</v>
      </c>
      <c r="M5747" s="37">
        <f>IF( $Q5747, MAX($M$1:M5746)+1, 0)</f>
        <v>0</v>
      </c>
      <c r="N5747" t="str" cm="1">
        <f t="array" ref="N5747">INDEX($A$9:$F$1048576, $J5747, $K5747 )</f>
        <v>KI234</v>
      </c>
      <c r="O5747" t="str" cm="1">
        <f t="array" ref="O5747">INDEX($B$9:$F$1048576, $J5747, $K5747 )</f>
        <v>송도더스카이제일차</v>
      </c>
      <c r="P5747" t="str" cm="1">
        <f t="array" ref="P5747">IF( $L5747, TRIM(_xll.IMDP("IR", $G$5&amp;$N5747, $G$6)), "" )</f>
        <v/>
      </c>
      <c r="Q5747" t="b" cm="1">
        <f t="array" ref="Q5747">IF(
    $U$1=1, AND($P5747&lt;&gt;"", $P5747&lt;&gt;"...", $P5747&lt;&gt;"입력오류"),
    IF(
        $U$18=1, AND($P5747&lt;&gt;"", $P5747&lt;&gt;"...", $P5747&lt;&gt;"입력오류", ISNUMBER(FIND(INDEX($T$2:$T$7,$U$1),$P5747))),
        IF(
            $U$17="기타", AND($P5747&lt;&gt;"", $P5747&lt;&gt;"...", $P5747&lt;&gt;"입력오류", NOT(ISNUMBER(FIND($T$21:$T$34,$P5747)))),
            AND($P5747&lt;&gt;"", $P5747&lt;&gt;"...", $P5747&lt;&gt;"입력오류", $T$19=$P5747)
        )
    )
)</f>
        <v>0</v>
      </c>
    </row>
    <row r="5748" spans="9:17">
      <c r="I5748">
        <f t="shared" si="268"/>
        <v>5747</v>
      </c>
      <c r="J5748">
        <f t="shared" si="269"/>
        <v>1022</v>
      </c>
      <c r="K5748">
        <f t="shared" si="267"/>
        <v>3</v>
      </c>
      <c r="L5748" t="b">
        <f>COUNTIF($N$2:N5748, N5748)=1</f>
        <v>1</v>
      </c>
      <c r="M5748" s="37">
        <f>IF( $Q5748, MAX($M$1:M5747)+1, 0)</f>
        <v>0</v>
      </c>
      <c r="N5748" t="str" cm="1">
        <f t="array" ref="N5748">INDEX($A$9:$F$1048576, $J5748, $K5748 )</f>
        <v>KI236</v>
      </c>
      <c r="O5748" t="str" cm="1">
        <f t="array" ref="O5748">INDEX($B$9:$F$1048576, $J5748, $K5748 )</f>
        <v>에테청담하나제일차</v>
      </c>
      <c r="P5748" t="str" cm="1">
        <f t="array" ref="P5748">IF( $L5748, TRIM(_xll.IMDP("IR", $G$5&amp;$N5748, $G$6)), "" )</f>
        <v/>
      </c>
      <c r="Q5748" t="b" cm="1">
        <f t="array" ref="Q5748">IF(
    $U$1=1, AND($P5748&lt;&gt;"", $P5748&lt;&gt;"...", $P5748&lt;&gt;"입력오류"),
    IF(
        $U$18=1, AND($P5748&lt;&gt;"", $P5748&lt;&gt;"...", $P5748&lt;&gt;"입력오류", ISNUMBER(FIND(INDEX($T$2:$T$7,$U$1),$P5748))),
        IF(
            $U$17="기타", AND($P5748&lt;&gt;"", $P5748&lt;&gt;"...", $P5748&lt;&gt;"입력오류", NOT(ISNUMBER(FIND($T$21:$T$34,$P5748)))),
            AND($P5748&lt;&gt;"", $P5748&lt;&gt;"...", $P5748&lt;&gt;"입력오류", $T$19=$P5748)
        )
    )
)</f>
        <v>0</v>
      </c>
    </row>
    <row r="5749" spans="9:17">
      <c r="I5749">
        <f t="shared" si="268"/>
        <v>5748</v>
      </c>
      <c r="J5749">
        <f t="shared" si="269"/>
        <v>1023</v>
      </c>
      <c r="K5749">
        <f t="shared" si="267"/>
        <v>3</v>
      </c>
      <c r="L5749" t="b">
        <f>COUNTIF($N$2:N5749, N5749)=1</f>
        <v>1</v>
      </c>
      <c r="M5749" s="37">
        <f>IF( $Q5749, MAX($M$1:M5748)+1, 0)</f>
        <v>0</v>
      </c>
      <c r="N5749" t="str" cm="1">
        <f t="array" ref="N5749">INDEX($A$9:$F$1048576, $J5749, $K5749 )</f>
        <v>KI238</v>
      </c>
      <c r="O5749" t="str" cm="1">
        <f t="array" ref="O5749">INDEX($B$9:$F$1048576, $J5749, $K5749 )</f>
        <v>더퍼스트샤이닝제구차</v>
      </c>
      <c r="P5749" t="str" cm="1">
        <f t="array" ref="P5749">IF( $L5749, TRIM(_xll.IMDP("IR", $G$5&amp;$N5749, $G$6)), "" )</f>
        <v/>
      </c>
      <c r="Q5749" t="b" cm="1">
        <f t="array" ref="Q5749">IF(
    $U$1=1, AND($P5749&lt;&gt;"", $P5749&lt;&gt;"...", $P5749&lt;&gt;"입력오류"),
    IF(
        $U$18=1, AND($P5749&lt;&gt;"", $P5749&lt;&gt;"...", $P5749&lt;&gt;"입력오류", ISNUMBER(FIND(INDEX($T$2:$T$7,$U$1),$P5749))),
        IF(
            $U$17="기타", AND($P5749&lt;&gt;"", $P5749&lt;&gt;"...", $P5749&lt;&gt;"입력오류", NOT(ISNUMBER(FIND($T$21:$T$34,$P5749)))),
            AND($P5749&lt;&gt;"", $P5749&lt;&gt;"...", $P5749&lt;&gt;"입력오류", $T$19=$P5749)
        )
    )
)</f>
        <v>0</v>
      </c>
    </row>
    <row r="5750" spans="9:17">
      <c r="I5750">
        <f t="shared" si="268"/>
        <v>5749</v>
      </c>
      <c r="J5750">
        <f t="shared" si="269"/>
        <v>1024</v>
      </c>
      <c r="K5750">
        <f t="shared" si="267"/>
        <v>3</v>
      </c>
      <c r="L5750" t="b">
        <f>COUNTIF($N$2:N5750, N5750)=1</f>
        <v>1</v>
      </c>
      <c r="M5750" s="37">
        <f>IF( $Q5750, MAX($M$1:M5749)+1, 0)</f>
        <v>0</v>
      </c>
      <c r="N5750" t="str" cm="1">
        <f t="array" ref="N5750">INDEX($A$9:$F$1048576, $J5750, $K5750 )</f>
        <v>KI239</v>
      </c>
      <c r="O5750" t="str" cm="1">
        <f t="array" ref="O5750">INDEX($B$9:$F$1048576, $J5750, $K5750 )</f>
        <v>더하이스트제이십칠차</v>
      </c>
      <c r="P5750" t="str" cm="1">
        <f t="array" ref="P5750">IF( $L5750, TRIM(_xll.IMDP("IR", $G$5&amp;$N5750, $G$6)), "" )</f>
        <v/>
      </c>
      <c r="Q5750" t="b" cm="1">
        <f t="array" ref="Q5750">IF(
    $U$1=1, AND($P5750&lt;&gt;"", $P5750&lt;&gt;"...", $P5750&lt;&gt;"입력오류"),
    IF(
        $U$18=1, AND($P5750&lt;&gt;"", $P5750&lt;&gt;"...", $P5750&lt;&gt;"입력오류", ISNUMBER(FIND(INDEX($T$2:$T$7,$U$1),$P5750))),
        IF(
            $U$17="기타", AND($P5750&lt;&gt;"", $P5750&lt;&gt;"...", $P5750&lt;&gt;"입력오류", NOT(ISNUMBER(FIND($T$21:$T$34,$P5750)))),
            AND($P5750&lt;&gt;"", $P5750&lt;&gt;"...", $P5750&lt;&gt;"입력오류", $T$19=$P5750)
        )
    )
)</f>
        <v>0</v>
      </c>
    </row>
    <row r="5751" spans="9:17">
      <c r="I5751">
        <f t="shared" si="268"/>
        <v>5750</v>
      </c>
      <c r="J5751">
        <f t="shared" si="269"/>
        <v>1025</v>
      </c>
      <c r="K5751">
        <f t="shared" si="267"/>
        <v>3</v>
      </c>
      <c r="L5751" t="b">
        <f>COUNTIF($N$2:N5751, N5751)=1</f>
        <v>1</v>
      </c>
      <c r="M5751" s="37">
        <f>IF( $Q5751, MAX($M$1:M5750)+1, 0)</f>
        <v>0</v>
      </c>
      <c r="N5751" t="str" cm="1">
        <f t="array" ref="N5751">INDEX($A$9:$F$1048576, $J5751, $K5751 )</f>
        <v>KI240</v>
      </c>
      <c r="O5751" t="str" cm="1">
        <f t="array" ref="O5751">INDEX($B$9:$F$1048576, $J5751, $K5751 )</f>
        <v>이터널중동캐슬제일차</v>
      </c>
      <c r="P5751" t="str" cm="1">
        <f t="array" ref="P5751">IF( $L5751, TRIM(_xll.IMDP("IR", $G$5&amp;$N5751, $G$6)), "" )</f>
        <v/>
      </c>
      <c r="Q5751" t="b" cm="1">
        <f t="array" ref="Q5751">IF(
    $U$1=1, AND($P5751&lt;&gt;"", $P5751&lt;&gt;"...", $P5751&lt;&gt;"입력오류"),
    IF(
        $U$18=1, AND($P5751&lt;&gt;"", $P5751&lt;&gt;"...", $P5751&lt;&gt;"입력오류", ISNUMBER(FIND(INDEX($T$2:$T$7,$U$1),$P5751))),
        IF(
            $U$17="기타", AND($P5751&lt;&gt;"", $P5751&lt;&gt;"...", $P5751&lt;&gt;"입력오류", NOT(ISNUMBER(FIND($T$21:$T$34,$P5751)))),
            AND($P5751&lt;&gt;"", $P5751&lt;&gt;"...", $P5751&lt;&gt;"입력오류", $T$19=$P5751)
        )
    )
)</f>
        <v>0</v>
      </c>
    </row>
    <row r="5752" spans="9:17">
      <c r="I5752">
        <f t="shared" si="268"/>
        <v>5751</v>
      </c>
      <c r="J5752">
        <f t="shared" si="269"/>
        <v>1026</v>
      </c>
      <c r="K5752">
        <f t="shared" si="267"/>
        <v>3</v>
      </c>
      <c r="L5752" t="b">
        <f>COUNTIF($N$2:N5752, N5752)=1</f>
        <v>1</v>
      </c>
      <c r="M5752" s="37">
        <f>IF( $Q5752, MAX($M$1:M5751)+1, 0)</f>
        <v>0</v>
      </c>
      <c r="N5752" t="str" cm="1">
        <f t="array" ref="N5752">INDEX($A$9:$F$1048576, $J5752, $K5752 )</f>
        <v>KI244</v>
      </c>
      <c r="O5752" t="str" cm="1">
        <f t="array" ref="O5752">INDEX($B$9:$F$1048576, $J5752, $K5752 )</f>
        <v>제이드림제26차</v>
      </c>
      <c r="P5752" t="str" cm="1">
        <f t="array" ref="P5752">IF( $L5752, TRIM(_xll.IMDP("IR", $G$5&amp;$N5752, $G$6)), "" )</f>
        <v/>
      </c>
      <c r="Q5752" t="b" cm="1">
        <f t="array" ref="Q5752">IF(
    $U$1=1, AND($P5752&lt;&gt;"", $P5752&lt;&gt;"...", $P5752&lt;&gt;"입력오류"),
    IF(
        $U$18=1, AND($P5752&lt;&gt;"", $P5752&lt;&gt;"...", $P5752&lt;&gt;"입력오류", ISNUMBER(FIND(INDEX($T$2:$T$7,$U$1),$P5752))),
        IF(
            $U$17="기타", AND($P5752&lt;&gt;"", $P5752&lt;&gt;"...", $P5752&lt;&gt;"입력오류", NOT(ISNUMBER(FIND($T$21:$T$34,$P5752)))),
            AND($P5752&lt;&gt;"", $P5752&lt;&gt;"...", $P5752&lt;&gt;"입력오류", $T$19=$P5752)
        )
    )
)</f>
        <v>0</v>
      </c>
    </row>
    <row r="5753" spans="9:17">
      <c r="I5753">
        <f t="shared" si="268"/>
        <v>5752</v>
      </c>
      <c r="J5753">
        <f t="shared" si="269"/>
        <v>1027</v>
      </c>
      <c r="K5753">
        <f t="shared" si="267"/>
        <v>3</v>
      </c>
      <c r="L5753" t="b">
        <f>COUNTIF($N$2:N5753, N5753)=1</f>
        <v>1</v>
      </c>
      <c r="M5753" s="37">
        <f>IF( $Q5753, MAX($M$1:M5752)+1, 0)</f>
        <v>0</v>
      </c>
      <c r="N5753" t="str" cm="1">
        <f t="array" ref="N5753">INDEX($A$9:$F$1048576, $J5753, $K5753 )</f>
        <v>KI246</v>
      </c>
      <c r="O5753" t="str" cm="1">
        <f t="array" ref="O5753">INDEX($B$9:$F$1048576, $J5753, $K5753 )</f>
        <v>신한사랑제3차</v>
      </c>
      <c r="P5753" t="str" cm="1">
        <f t="array" ref="P5753">IF( $L5753, TRIM(_xll.IMDP("IR", $G$5&amp;$N5753, $G$6)), "" )</f>
        <v/>
      </c>
      <c r="Q5753" t="b" cm="1">
        <f t="array" ref="Q5753">IF(
    $U$1=1, AND($P5753&lt;&gt;"", $P5753&lt;&gt;"...", $P5753&lt;&gt;"입력오류"),
    IF(
        $U$18=1, AND($P5753&lt;&gt;"", $P5753&lt;&gt;"...", $P5753&lt;&gt;"입력오류", ISNUMBER(FIND(INDEX($T$2:$T$7,$U$1),$P5753))),
        IF(
            $U$17="기타", AND($P5753&lt;&gt;"", $P5753&lt;&gt;"...", $P5753&lt;&gt;"입력오류", NOT(ISNUMBER(FIND($T$21:$T$34,$P5753)))),
            AND($P5753&lt;&gt;"", $P5753&lt;&gt;"...", $P5753&lt;&gt;"입력오류", $T$19=$P5753)
        )
    )
)</f>
        <v>0</v>
      </c>
    </row>
    <row r="5754" spans="9:17">
      <c r="I5754">
        <f t="shared" si="268"/>
        <v>5753</v>
      </c>
      <c r="J5754">
        <f t="shared" si="269"/>
        <v>1028</v>
      </c>
      <c r="K5754">
        <f t="shared" si="267"/>
        <v>3</v>
      </c>
      <c r="L5754" t="b">
        <f>COUNTIF($N$2:N5754, N5754)=1</f>
        <v>1</v>
      </c>
      <c r="M5754" s="37">
        <f>IF( $Q5754, MAX($M$1:M5753)+1, 0)</f>
        <v>0</v>
      </c>
      <c r="N5754" t="str" cm="1">
        <f t="array" ref="N5754">INDEX($A$9:$F$1048576, $J5754, $K5754 )</f>
        <v>KI248</v>
      </c>
      <c r="O5754" t="str" cm="1">
        <f t="array" ref="O5754">INDEX($B$9:$F$1048576, $J5754, $K5754 )</f>
        <v>지아이비남사</v>
      </c>
      <c r="P5754" t="str" cm="1">
        <f t="array" ref="P5754">IF( $L5754, TRIM(_xll.IMDP("IR", $G$5&amp;$N5754, $G$6)), "" )</f>
        <v/>
      </c>
      <c r="Q5754" t="b" cm="1">
        <f t="array" ref="Q5754">IF(
    $U$1=1, AND($P5754&lt;&gt;"", $P5754&lt;&gt;"...", $P5754&lt;&gt;"입력오류"),
    IF(
        $U$18=1, AND($P5754&lt;&gt;"", $P5754&lt;&gt;"...", $P5754&lt;&gt;"입력오류", ISNUMBER(FIND(INDEX($T$2:$T$7,$U$1),$P5754))),
        IF(
            $U$17="기타", AND($P5754&lt;&gt;"", $P5754&lt;&gt;"...", $P5754&lt;&gt;"입력오류", NOT(ISNUMBER(FIND($T$21:$T$34,$P5754)))),
            AND($P5754&lt;&gt;"", $P5754&lt;&gt;"...", $P5754&lt;&gt;"입력오류", $T$19=$P5754)
        )
    )
)</f>
        <v>0</v>
      </c>
    </row>
    <row r="5755" spans="9:17">
      <c r="I5755">
        <f t="shared" si="268"/>
        <v>5754</v>
      </c>
      <c r="J5755">
        <f t="shared" si="269"/>
        <v>1029</v>
      </c>
      <c r="K5755">
        <f t="shared" si="267"/>
        <v>3</v>
      </c>
      <c r="L5755" t="b">
        <f>COUNTIF($N$2:N5755, N5755)=1</f>
        <v>1</v>
      </c>
      <c r="M5755" s="37">
        <f>IF( $Q5755, MAX($M$1:M5754)+1, 0)</f>
        <v>0</v>
      </c>
      <c r="N5755" t="str" cm="1">
        <f t="array" ref="N5755">INDEX($A$9:$F$1048576, $J5755, $K5755 )</f>
        <v>KI249</v>
      </c>
      <c r="O5755" t="str" cm="1">
        <f t="array" ref="O5755">INDEX($B$9:$F$1048576, $J5755, $K5755 )</f>
        <v>이엔엠케이디비제일차</v>
      </c>
      <c r="P5755" t="str" cm="1">
        <f t="array" ref="P5755">IF( $L5755, TRIM(_xll.IMDP("IR", $G$5&amp;$N5755, $G$6)), "" )</f>
        <v/>
      </c>
      <c r="Q5755" t="b" cm="1">
        <f t="array" ref="Q5755">IF(
    $U$1=1, AND($P5755&lt;&gt;"", $P5755&lt;&gt;"...", $P5755&lt;&gt;"입력오류"),
    IF(
        $U$18=1, AND($P5755&lt;&gt;"", $P5755&lt;&gt;"...", $P5755&lt;&gt;"입력오류", ISNUMBER(FIND(INDEX($T$2:$T$7,$U$1),$P5755))),
        IF(
            $U$17="기타", AND($P5755&lt;&gt;"", $P5755&lt;&gt;"...", $P5755&lt;&gt;"입력오류", NOT(ISNUMBER(FIND($T$21:$T$34,$P5755)))),
            AND($P5755&lt;&gt;"", $P5755&lt;&gt;"...", $P5755&lt;&gt;"입력오류", $T$19=$P5755)
        )
    )
)</f>
        <v>0</v>
      </c>
    </row>
    <row r="5756" spans="9:17">
      <c r="I5756">
        <f t="shared" si="268"/>
        <v>5755</v>
      </c>
      <c r="J5756">
        <f t="shared" si="269"/>
        <v>1030</v>
      </c>
      <c r="K5756">
        <f t="shared" si="267"/>
        <v>3</v>
      </c>
      <c r="L5756" t="b">
        <f>COUNTIF($N$2:N5756, N5756)=1</f>
        <v>1</v>
      </c>
      <c r="M5756" s="37">
        <f>IF( $Q5756, MAX($M$1:M5755)+1, 0)</f>
        <v>0</v>
      </c>
      <c r="N5756" t="str" cm="1">
        <f t="array" ref="N5756">INDEX($A$9:$F$1048576, $J5756, $K5756 )</f>
        <v>KI251</v>
      </c>
      <c r="O5756" t="str" cm="1">
        <f t="array" ref="O5756">INDEX($B$9:$F$1048576, $J5756, $K5756 )</f>
        <v>한솔제십오차</v>
      </c>
      <c r="P5756" t="str" cm="1">
        <f t="array" ref="P5756">IF( $L5756, TRIM(_xll.IMDP("IR", $G$5&amp;$N5756, $G$6)), "" )</f>
        <v/>
      </c>
      <c r="Q5756" t="b" cm="1">
        <f t="array" ref="Q5756">IF(
    $U$1=1, AND($P5756&lt;&gt;"", $P5756&lt;&gt;"...", $P5756&lt;&gt;"입력오류"),
    IF(
        $U$18=1, AND($P5756&lt;&gt;"", $P5756&lt;&gt;"...", $P5756&lt;&gt;"입력오류", ISNUMBER(FIND(INDEX($T$2:$T$7,$U$1),$P5756))),
        IF(
            $U$17="기타", AND($P5756&lt;&gt;"", $P5756&lt;&gt;"...", $P5756&lt;&gt;"입력오류", NOT(ISNUMBER(FIND($T$21:$T$34,$P5756)))),
            AND($P5756&lt;&gt;"", $P5756&lt;&gt;"...", $P5756&lt;&gt;"입력오류", $T$19=$P5756)
        )
    )
)</f>
        <v>0</v>
      </c>
    </row>
    <row r="5757" spans="9:17">
      <c r="I5757">
        <f t="shared" si="268"/>
        <v>5756</v>
      </c>
      <c r="J5757">
        <f t="shared" si="269"/>
        <v>1031</v>
      </c>
      <c r="K5757">
        <f t="shared" si="267"/>
        <v>3</v>
      </c>
      <c r="L5757" t="b">
        <f>COUNTIF($N$2:N5757, N5757)=1</f>
        <v>1</v>
      </c>
      <c r="M5757" s="37">
        <f>IF( $Q5757, MAX($M$1:M5756)+1, 0)</f>
        <v>0</v>
      </c>
      <c r="N5757" t="str" cm="1">
        <f t="array" ref="N5757">INDEX($A$9:$F$1048576, $J5757, $K5757 )</f>
        <v>KI252</v>
      </c>
      <c r="O5757" t="str" cm="1">
        <f t="array" ref="O5757">INDEX($B$9:$F$1048576, $J5757, $K5757 )</f>
        <v>에스타이거엘이씨</v>
      </c>
      <c r="P5757" t="str" cm="1">
        <f t="array" ref="P5757">IF( $L5757, TRIM(_xll.IMDP("IR", $G$5&amp;$N5757, $G$6)), "" )</f>
        <v/>
      </c>
      <c r="Q5757" t="b" cm="1">
        <f t="array" ref="Q5757">IF(
    $U$1=1, AND($P5757&lt;&gt;"", $P5757&lt;&gt;"...", $P5757&lt;&gt;"입력오류"),
    IF(
        $U$18=1, AND($P5757&lt;&gt;"", $P5757&lt;&gt;"...", $P5757&lt;&gt;"입력오류", ISNUMBER(FIND(INDEX($T$2:$T$7,$U$1),$P5757))),
        IF(
            $U$17="기타", AND($P5757&lt;&gt;"", $P5757&lt;&gt;"...", $P5757&lt;&gt;"입력오류", NOT(ISNUMBER(FIND($T$21:$T$34,$P5757)))),
            AND($P5757&lt;&gt;"", $P5757&lt;&gt;"...", $P5757&lt;&gt;"입력오류", $T$19=$P5757)
        )
    )
)</f>
        <v>0</v>
      </c>
    </row>
    <row r="5758" spans="9:17">
      <c r="I5758">
        <f t="shared" si="268"/>
        <v>5757</v>
      </c>
      <c r="J5758">
        <f t="shared" si="269"/>
        <v>1032</v>
      </c>
      <c r="K5758">
        <f t="shared" si="267"/>
        <v>3</v>
      </c>
      <c r="L5758" t="b">
        <f>COUNTIF($N$2:N5758, N5758)=1</f>
        <v>1</v>
      </c>
      <c r="M5758" s="37">
        <f>IF( $Q5758, MAX($M$1:M5757)+1, 0)</f>
        <v>0</v>
      </c>
      <c r="N5758" t="str" cm="1">
        <f t="array" ref="N5758">INDEX($A$9:$F$1048576, $J5758, $K5758 )</f>
        <v>KI254</v>
      </c>
      <c r="O5758" t="str" cm="1">
        <f t="array" ref="O5758">INDEX($B$9:$F$1048576, $J5758, $K5758 )</f>
        <v>프라퍼티케이디비제일차</v>
      </c>
      <c r="P5758" t="str" cm="1">
        <f t="array" ref="P5758">IF( $L5758, TRIM(_xll.IMDP("IR", $G$5&amp;$N5758, $G$6)), "" )</f>
        <v/>
      </c>
      <c r="Q5758" t="b" cm="1">
        <f t="array" ref="Q5758">IF(
    $U$1=1, AND($P5758&lt;&gt;"", $P5758&lt;&gt;"...", $P5758&lt;&gt;"입력오류"),
    IF(
        $U$18=1, AND($P5758&lt;&gt;"", $P5758&lt;&gt;"...", $P5758&lt;&gt;"입력오류", ISNUMBER(FIND(INDEX($T$2:$T$7,$U$1),$P5758))),
        IF(
            $U$17="기타", AND($P5758&lt;&gt;"", $P5758&lt;&gt;"...", $P5758&lt;&gt;"입력오류", NOT(ISNUMBER(FIND($T$21:$T$34,$P5758)))),
            AND($P5758&lt;&gt;"", $P5758&lt;&gt;"...", $P5758&lt;&gt;"입력오류", $T$19=$P5758)
        )
    )
)</f>
        <v>0</v>
      </c>
    </row>
    <row r="5759" spans="9:17">
      <c r="I5759">
        <f t="shared" si="268"/>
        <v>5758</v>
      </c>
      <c r="J5759">
        <f t="shared" si="269"/>
        <v>1033</v>
      </c>
      <c r="K5759">
        <f t="shared" si="267"/>
        <v>3</v>
      </c>
      <c r="L5759" t="b">
        <f>COUNTIF($N$2:N5759, N5759)=1</f>
        <v>1</v>
      </c>
      <c r="M5759" s="37">
        <f>IF( $Q5759, MAX($M$1:M5758)+1, 0)</f>
        <v>0</v>
      </c>
      <c r="N5759" t="str" cm="1">
        <f t="array" ref="N5759">INDEX($A$9:$F$1048576, $J5759, $K5759 )</f>
        <v>KI255</v>
      </c>
      <c r="O5759" t="str" cm="1">
        <f t="array" ref="O5759">INDEX($B$9:$F$1048576, $J5759, $K5759 )</f>
        <v>프리미엄제이차</v>
      </c>
      <c r="P5759" t="str" cm="1">
        <f t="array" ref="P5759">IF( $L5759, TRIM(_xll.IMDP("IR", $G$5&amp;$N5759, $G$6)), "" )</f>
        <v/>
      </c>
      <c r="Q5759" t="b" cm="1">
        <f t="array" ref="Q5759">IF(
    $U$1=1, AND($P5759&lt;&gt;"", $P5759&lt;&gt;"...", $P5759&lt;&gt;"입력오류"),
    IF(
        $U$18=1, AND($P5759&lt;&gt;"", $P5759&lt;&gt;"...", $P5759&lt;&gt;"입력오류", ISNUMBER(FIND(INDEX($T$2:$T$7,$U$1),$P5759))),
        IF(
            $U$17="기타", AND($P5759&lt;&gt;"", $P5759&lt;&gt;"...", $P5759&lt;&gt;"입력오류", NOT(ISNUMBER(FIND($T$21:$T$34,$P5759)))),
            AND($P5759&lt;&gt;"", $P5759&lt;&gt;"...", $P5759&lt;&gt;"입력오류", $T$19=$P5759)
        )
    )
)</f>
        <v>0</v>
      </c>
    </row>
    <row r="5760" spans="9:17">
      <c r="I5760">
        <f t="shared" si="268"/>
        <v>5759</v>
      </c>
      <c r="J5760">
        <f t="shared" si="269"/>
        <v>1034</v>
      </c>
      <c r="K5760">
        <f t="shared" si="267"/>
        <v>3</v>
      </c>
      <c r="L5760" t="b">
        <f>COUNTIF($N$2:N5760, N5760)=1</f>
        <v>1</v>
      </c>
      <c r="M5760" s="37">
        <f>IF( $Q5760, MAX($M$1:M5759)+1, 0)</f>
        <v>0</v>
      </c>
      <c r="N5760" t="str" cm="1">
        <f t="array" ref="N5760">INDEX($A$9:$F$1048576, $J5760, $K5760 )</f>
        <v>KI256</v>
      </c>
      <c r="O5760" t="str" cm="1">
        <f t="array" ref="O5760">INDEX($B$9:$F$1048576, $J5760, $K5760 )</f>
        <v>한솔제십육차</v>
      </c>
      <c r="P5760" t="str" cm="1">
        <f t="array" ref="P5760">IF( $L5760, TRIM(_xll.IMDP("IR", $G$5&amp;$N5760, $G$6)), "" )</f>
        <v/>
      </c>
      <c r="Q5760" t="b" cm="1">
        <f t="array" ref="Q5760">IF(
    $U$1=1, AND($P5760&lt;&gt;"", $P5760&lt;&gt;"...", $P5760&lt;&gt;"입력오류"),
    IF(
        $U$18=1, AND($P5760&lt;&gt;"", $P5760&lt;&gt;"...", $P5760&lt;&gt;"입력오류", ISNUMBER(FIND(INDEX($T$2:$T$7,$U$1),$P5760))),
        IF(
            $U$17="기타", AND($P5760&lt;&gt;"", $P5760&lt;&gt;"...", $P5760&lt;&gt;"입력오류", NOT(ISNUMBER(FIND($T$21:$T$34,$P5760)))),
            AND($P5760&lt;&gt;"", $P5760&lt;&gt;"...", $P5760&lt;&gt;"입력오류", $T$19=$P5760)
        )
    )
)</f>
        <v>0</v>
      </c>
    </row>
    <row r="5761" spans="9:17">
      <c r="I5761">
        <f t="shared" si="268"/>
        <v>5760</v>
      </c>
      <c r="J5761">
        <f t="shared" si="269"/>
        <v>1035</v>
      </c>
      <c r="K5761">
        <f t="shared" si="267"/>
        <v>3</v>
      </c>
      <c r="L5761" t="b">
        <f>COUNTIF($N$2:N5761, N5761)=1</f>
        <v>1</v>
      </c>
      <c r="M5761" s="37">
        <f>IF( $Q5761, MAX($M$1:M5760)+1, 0)</f>
        <v>0</v>
      </c>
      <c r="N5761" t="str" cm="1">
        <f t="array" ref="N5761">INDEX($A$9:$F$1048576, $J5761, $K5761 )</f>
        <v>KI260</v>
      </c>
      <c r="O5761" t="str" cm="1">
        <f t="array" ref="O5761">INDEX($B$9:$F$1048576, $J5761, $K5761 )</f>
        <v>신한챔피온제오차</v>
      </c>
      <c r="P5761" t="str" cm="1">
        <f t="array" ref="P5761">IF( $L5761, TRIM(_xll.IMDP("IR", $G$5&amp;$N5761, $G$6)), "" )</f>
        <v/>
      </c>
      <c r="Q5761" t="b" cm="1">
        <f t="array" ref="Q5761">IF(
    $U$1=1, AND($P5761&lt;&gt;"", $P5761&lt;&gt;"...", $P5761&lt;&gt;"입력오류"),
    IF(
        $U$18=1, AND($P5761&lt;&gt;"", $P5761&lt;&gt;"...", $P5761&lt;&gt;"입력오류", ISNUMBER(FIND(INDEX($T$2:$T$7,$U$1),$P5761))),
        IF(
            $U$17="기타", AND($P5761&lt;&gt;"", $P5761&lt;&gt;"...", $P5761&lt;&gt;"입력오류", NOT(ISNUMBER(FIND($T$21:$T$34,$P5761)))),
            AND($P5761&lt;&gt;"", $P5761&lt;&gt;"...", $P5761&lt;&gt;"입력오류", $T$19=$P5761)
        )
    )
)</f>
        <v>0</v>
      </c>
    </row>
    <row r="5762" spans="9:17">
      <c r="I5762">
        <f t="shared" si="268"/>
        <v>5761</v>
      </c>
      <c r="J5762">
        <f t="shared" si="269"/>
        <v>1036</v>
      </c>
      <c r="K5762">
        <f t="shared" ref="K5762:K5825" si="270">IF( $I5762&gt;$G$4, NA(), IF($I5762&gt;$G$3, 5, IF($I5762&gt;$G$2, 3, 1 ) ) )</f>
        <v>3</v>
      </c>
      <c r="L5762" t="b">
        <f>COUNTIF($N$2:N5762, N5762)=1</f>
        <v>1</v>
      </c>
      <c r="M5762" s="37">
        <f>IF( $Q5762, MAX($M$1:M5761)+1, 0)</f>
        <v>0</v>
      </c>
      <c r="N5762" t="str" cm="1">
        <f t="array" ref="N5762">INDEX($A$9:$F$1048576, $J5762, $K5762 )</f>
        <v>KI265</v>
      </c>
      <c r="O5762" t="str" cm="1">
        <f t="array" ref="O5762">INDEX($B$9:$F$1048576, $J5762, $K5762 )</f>
        <v>에이아이에스독일제일차</v>
      </c>
      <c r="P5762" t="str" cm="1">
        <f t="array" ref="P5762">IF( $L5762, TRIM(_xll.IMDP("IR", $G$5&amp;$N5762, $G$6)), "" )</f>
        <v/>
      </c>
      <c r="Q5762" t="b" cm="1">
        <f t="array" ref="Q5762">IF(
    $U$1=1, AND($P5762&lt;&gt;"", $P5762&lt;&gt;"...", $P5762&lt;&gt;"입력오류"),
    IF(
        $U$18=1, AND($P5762&lt;&gt;"", $P5762&lt;&gt;"...", $P5762&lt;&gt;"입력오류", ISNUMBER(FIND(INDEX($T$2:$T$7,$U$1),$P5762))),
        IF(
            $U$17="기타", AND($P5762&lt;&gt;"", $P5762&lt;&gt;"...", $P5762&lt;&gt;"입력오류", NOT(ISNUMBER(FIND($T$21:$T$34,$P5762)))),
            AND($P5762&lt;&gt;"", $P5762&lt;&gt;"...", $P5762&lt;&gt;"입력오류", $T$19=$P5762)
        )
    )
)</f>
        <v>0</v>
      </c>
    </row>
    <row r="5763" spans="9:17">
      <c r="I5763">
        <f t="shared" ref="I5763:I5826" si="271">ROW()-1</f>
        <v>5762</v>
      </c>
      <c r="J5763">
        <f t="shared" ref="J5763:J5826" si="272">IF( $I5763&gt;$G$4, NA(), IF($I5763&gt;$G$3, $I5763-$G$3, IF($I5763&gt;$G$2, $I5763-$G$2, $I5763 ) ) )</f>
        <v>1037</v>
      </c>
      <c r="K5763">
        <f t="shared" si="270"/>
        <v>3</v>
      </c>
      <c r="L5763" t="b">
        <f>COUNTIF($N$2:N5763, N5763)=1</f>
        <v>1</v>
      </c>
      <c r="M5763" s="37">
        <f>IF( $Q5763, MAX($M$1:M5762)+1, 0)</f>
        <v>0</v>
      </c>
      <c r="N5763" t="str" cm="1">
        <f t="array" ref="N5763">INDEX($A$9:$F$1048576, $J5763, $K5763 )</f>
        <v>KI269</v>
      </c>
      <c r="O5763" t="str" cm="1">
        <f t="array" ref="O5763">INDEX($B$9:$F$1048576, $J5763, $K5763 )</f>
        <v>올원프렌즈제육차</v>
      </c>
      <c r="P5763" t="str" cm="1">
        <f t="array" ref="P5763">IF( $L5763, TRIM(_xll.IMDP("IR", $G$5&amp;$N5763, $G$6)), "" )</f>
        <v/>
      </c>
      <c r="Q5763" t="b" cm="1">
        <f t="array" ref="Q5763">IF(
    $U$1=1, AND($P5763&lt;&gt;"", $P5763&lt;&gt;"...", $P5763&lt;&gt;"입력오류"),
    IF(
        $U$18=1, AND($P5763&lt;&gt;"", $P5763&lt;&gt;"...", $P5763&lt;&gt;"입력오류", ISNUMBER(FIND(INDEX($T$2:$T$7,$U$1),$P5763))),
        IF(
            $U$17="기타", AND($P5763&lt;&gt;"", $P5763&lt;&gt;"...", $P5763&lt;&gt;"입력오류", NOT(ISNUMBER(FIND($T$21:$T$34,$P5763)))),
            AND($P5763&lt;&gt;"", $P5763&lt;&gt;"...", $P5763&lt;&gt;"입력오류", $T$19=$P5763)
        )
    )
)</f>
        <v>0</v>
      </c>
    </row>
    <row r="5764" spans="9:17">
      <c r="I5764">
        <f t="shared" si="271"/>
        <v>5763</v>
      </c>
      <c r="J5764">
        <f t="shared" si="272"/>
        <v>1038</v>
      </c>
      <c r="K5764">
        <f t="shared" si="270"/>
        <v>3</v>
      </c>
      <c r="L5764" t="b">
        <f>COUNTIF($N$2:N5764, N5764)=1</f>
        <v>1</v>
      </c>
      <c r="M5764" s="37">
        <f>IF( $Q5764, MAX($M$1:M5763)+1, 0)</f>
        <v>0</v>
      </c>
      <c r="N5764" t="str" cm="1">
        <f t="array" ref="N5764">INDEX($A$9:$F$1048576, $J5764, $K5764 )</f>
        <v>KI273</v>
      </c>
      <c r="O5764" t="str" cm="1">
        <f t="array" ref="O5764">INDEX($B$9:$F$1048576, $J5764, $K5764 )</f>
        <v>시그니처제칠차</v>
      </c>
      <c r="P5764" t="str" cm="1">
        <f t="array" ref="P5764">IF( $L5764, TRIM(_xll.IMDP("IR", $G$5&amp;$N5764, $G$6)), "" )</f>
        <v/>
      </c>
      <c r="Q5764" t="b" cm="1">
        <f t="array" ref="Q5764">IF(
    $U$1=1, AND($P5764&lt;&gt;"", $P5764&lt;&gt;"...", $P5764&lt;&gt;"입력오류"),
    IF(
        $U$18=1, AND($P5764&lt;&gt;"", $P5764&lt;&gt;"...", $P5764&lt;&gt;"입력오류", ISNUMBER(FIND(INDEX($T$2:$T$7,$U$1),$P5764))),
        IF(
            $U$17="기타", AND($P5764&lt;&gt;"", $P5764&lt;&gt;"...", $P5764&lt;&gt;"입력오류", NOT(ISNUMBER(FIND($T$21:$T$34,$P5764)))),
            AND($P5764&lt;&gt;"", $P5764&lt;&gt;"...", $P5764&lt;&gt;"입력오류", $T$19=$P5764)
        )
    )
)</f>
        <v>0</v>
      </c>
    </row>
    <row r="5765" spans="9:17">
      <c r="I5765">
        <f t="shared" si="271"/>
        <v>5764</v>
      </c>
      <c r="J5765">
        <f t="shared" si="272"/>
        <v>1039</v>
      </c>
      <c r="K5765">
        <f t="shared" si="270"/>
        <v>3</v>
      </c>
      <c r="L5765" t="b">
        <f>COUNTIF($N$2:N5765, N5765)=1</f>
        <v>1</v>
      </c>
      <c r="M5765" s="37">
        <f>IF( $Q5765, MAX($M$1:M5764)+1, 0)</f>
        <v>0</v>
      </c>
      <c r="N5765" t="str" cm="1">
        <f t="array" ref="N5765">INDEX($A$9:$F$1048576, $J5765, $K5765 )</f>
        <v>KI274</v>
      </c>
      <c r="O5765" t="str" cm="1">
        <f t="array" ref="O5765">INDEX($B$9:$F$1048576, $J5765, $K5765 )</f>
        <v>지아이비두월</v>
      </c>
      <c r="P5765" t="str" cm="1">
        <f t="array" ref="P5765">IF( $L5765, TRIM(_xll.IMDP("IR", $G$5&amp;$N5765, $G$6)), "" )</f>
        <v/>
      </c>
      <c r="Q5765" t="b" cm="1">
        <f t="array" ref="Q5765">IF(
    $U$1=1, AND($P5765&lt;&gt;"", $P5765&lt;&gt;"...", $P5765&lt;&gt;"입력오류"),
    IF(
        $U$18=1, AND($P5765&lt;&gt;"", $P5765&lt;&gt;"...", $P5765&lt;&gt;"입력오류", ISNUMBER(FIND(INDEX($T$2:$T$7,$U$1),$P5765))),
        IF(
            $U$17="기타", AND($P5765&lt;&gt;"", $P5765&lt;&gt;"...", $P5765&lt;&gt;"입력오류", NOT(ISNUMBER(FIND($T$21:$T$34,$P5765)))),
            AND($P5765&lt;&gt;"", $P5765&lt;&gt;"...", $P5765&lt;&gt;"입력오류", $T$19=$P5765)
        )
    )
)</f>
        <v>0</v>
      </c>
    </row>
    <row r="5766" spans="9:17">
      <c r="I5766">
        <f t="shared" si="271"/>
        <v>5765</v>
      </c>
      <c r="J5766">
        <f t="shared" si="272"/>
        <v>1040</v>
      </c>
      <c r="K5766">
        <f t="shared" si="270"/>
        <v>3</v>
      </c>
      <c r="L5766" t="b">
        <f>COUNTIF($N$2:N5766, N5766)=1</f>
        <v>1</v>
      </c>
      <c r="M5766" s="37">
        <f>IF( $Q5766, MAX($M$1:M5765)+1, 0)</f>
        <v>0</v>
      </c>
      <c r="N5766" t="str" cm="1">
        <f t="array" ref="N5766">INDEX($A$9:$F$1048576, $J5766, $K5766 )</f>
        <v>KI278</v>
      </c>
      <c r="O5766" t="str" cm="1">
        <f t="array" ref="O5766">INDEX($B$9:$F$1048576, $J5766, $K5766 )</f>
        <v>솔프렌즈제일차</v>
      </c>
      <c r="P5766" t="str" cm="1">
        <f t="array" ref="P5766">IF( $L5766, TRIM(_xll.IMDP("IR", $G$5&amp;$N5766, $G$6)), "" )</f>
        <v/>
      </c>
      <c r="Q5766" t="b" cm="1">
        <f t="array" ref="Q5766">IF(
    $U$1=1, AND($P5766&lt;&gt;"", $P5766&lt;&gt;"...", $P5766&lt;&gt;"입력오류"),
    IF(
        $U$18=1, AND($P5766&lt;&gt;"", $P5766&lt;&gt;"...", $P5766&lt;&gt;"입력오류", ISNUMBER(FIND(INDEX($T$2:$T$7,$U$1),$P5766))),
        IF(
            $U$17="기타", AND($P5766&lt;&gt;"", $P5766&lt;&gt;"...", $P5766&lt;&gt;"입력오류", NOT(ISNUMBER(FIND($T$21:$T$34,$P5766)))),
            AND($P5766&lt;&gt;"", $P5766&lt;&gt;"...", $P5766&lt;&gt;"입력오류", $T$19=$P5766)
        )
    )
)</f>
        <v>0</v>
      </c>
    </row>
    <row r="5767" spans="9:17">
      <c r="I5767">
        <f t="shared" si="271"/>
        <v>5766</v>
      </c>
      <c r="J5767">
        <f t="shared" si="272"/>
        <v>1041</v>
      </c>
      <c r="K5767">
        <f t="shared" si="270"/>
        <v>3</v>
      </c>
      <c r="L5767" t="b">
        <f>COUNTIF($N$2:N5767, N5767)=1</f>
        <v>1</v>
      </c>
      <c r="M5767" s="37">
        <f>IF( $Q5767, MAX($M$1:M5766)+1, 0)</f>
        <v>0</v>
      </c>
      <c r="N5767" t="str" cm="1">
        <f t="array" ref="N5767">INDEX($A$9:$F$1048576, $J5767, $K5767 )</f>
        <v>KI279</v>
      </c>
      <c r="O5767" t="str" cm="1">
        <f t="array" ref="O5767">INDEX($B$9:$F$1048576, $J5767, $K5767 )</f>
        <v>우리챔피온제일차</v>
      </c>
      <c r="P5767" t="str" cm="1">
        <f t="array" ref="P5767">IF( $L5767, TRIM(_xll.IMDP("IR", $G$5&amp;$N5767, $G$6)), "" )</f>
        <v/>
      </c>
      <c r="Q5767" t="b" cm="1">
        <f t="array" ref="Q5767">IF(
    $U$1=1, AND($P5767&lt;&gt;"", $P5767&lt;&gt;"...", $P5767&lt;&gt;"입력오류"),
    IF(
        $U$18=1, AND($P5767&lt;&gt;"", $P5767&lt;&gt;"...", $P5767&lt;&gt;"입력오류", ISNUMBER(FIND(INDEX($T$2:$T$7,$U$1),$P5767))),
        IF(
            $U$17="기타", AND($P5767&lt;&gt;"", $P5767&lt;&gt;"...", $P5767&lt;&gt;"입력오류", NOT(ISNUMBER(FIND($T$21:$T$34,$P5767)))),
            AND($P5767&lt;&gt;"", $P5767&lt;&gt;"...", $P5767&lt;&gt;"입력오류", $T$19=$P5767)
        )
    )
)</f>
        <v>0</v>
      </c>
    </row>
    <row r="5768" spans="9:17">
      <c r="I5768">
        <f t="shared" si="271"/>
        <v>5767</v>
      </c>
      <c r="J5768">
        <f t="shared" si="272"/>
        <v>1042</v>
      </c>
      <c r="K5768">
        <f t="shared" si="270"/>
        <v>3</v>
      </c>
      <c r="L5768" t="b">
        <f>COUNTIF($N$2:N5768, N5768)=1</f>
        <v>1</v>
      </c>
      <c r="M5768" s="37">
        <f>IF( $Q5768, MAX($M$1:M5767)+1, 0)</f>
        <v>0</v>
      </c>
      <c r="N5768" t="str" cm="1">
        <f t="array" ref="N5768">INDEX($A$9:$F$1048576, $J5768, $K5768 )</f>
        <v>KI284</v>
      </c>
      <c r="O5768" t="str" cm="1">
        <f t="array" ref="O5768">INDEX($B$9:$F$1048576, $J5768, $K5768 )</f>
        <v>증산파이브제일차</v>
      </c>
      <c r="P5768" t="str" cm="1">
        <f t="array" ref="P5768">IF( $L5768, TRIM(_xll.IMDP("IR", $G$5&amp;$N5768, $G$6)), "" )</f>
        <v/>
      </c>
      <c r="Q5768" t="b" cm="1">
        <f t="array" ref="Q5768">IF(
    $U$1=1, AND($P5768&lt;&gt;"", $P5768&lt;&gt;"...", $P5768&lt;&gt;"입력오류"),
    IF(
        $U$18=1, AND($P5768&lt;&gt;"", $P5768&lt;&gt;"...", $P5768&lt;&gt;"입력오류", ISNUMBER(FIND(INDEX($T$2:$T$7,$U$1),$P5768))),
        IF(
            $U$17="기타", AND($P5768&lt;&gt;"", $P5768&lt;&gt;"...", $P5768&lt;&gt;"입력오류", NOT(ISNUMBER(FIND($T$21:$T$34,$P5768)))),
            AND($P5768&lt;&gt;"", $P5768&lt;&gt;"...", $P5768&lt;&gt;"입력오류", $T$19=$P5768)
        )
    )
)</f>
        <v>0</v>
      </c>
    </row>
    <row r="5769" spans="9:17">
      <c r="I5769">
        <f t="shared" si="271"/>
        <v>5768</v>
      </c>
      <c r="J5769">
        <f t="shared" si="272"/>
        <v>1043</v>
      </c>
      <c r="K5769">
        <f t="shared" si="270"/>
        <v>3</v>
      </c>
      <c r="L5769" t="b">
        <f>COUNTIF($N$2:N5769, N5769)=1</f>
        <v>1</v>
      </c>
      <c r="M5769" s="37">
        <f>IF( $Q5769, MAX($M$1:M5768)+1, 0)</f>
        <v>0</v>
      </c>
      <c r="N5769" t="str" cm="1">
        <f t="array" ref="N5769">INDEX($A$9:$F$1048576, $J5769, $K5769 )</f>
        <v>KI287</v>
      </c>
      <c r="O5769" t="str" cm="1">
        <f t="array" ref="O5769">INDEX($B$9:$F$1048576, $J5769, $K5769 )</f>
        <v>한솔제십팔차</v>
      </c>
      <c r="P5769" t="str" cm="1">
        <f t="array" ref="P5769">IF( $L5769, TRIM(_xll.IMDP("IR", $G$5&amp;$N5769, $G$6)), "" )</f>
        <v/>
      </c>
      <c r="Q5769" t="b" cm="1">
        <f t="array" ref="Q5769">IF(
    $U$1=1, AND($P5769&lt;&gt;"", $P5769&lt;&gt;"...", $P5769&lt;&gt;"입력오류"),
    IF(
        $U$18=1, AND($P5769&lt;&gt;"", $P5769&lt;&gt;"...", $P5769&lt;&gt;"입력오류", ISNUMBER(FIND(INDEX($T$2:$T$7,$U$1),$P5769))),
        IF(
            $U$17="기타", AND($P5769&lt;&gt;"", $P5769&lt;&gt;"...", $P5769&lt;&gt;"입력오류", NOT(ISNUMBER(FIND($T$21:$T$34,$P5769)))),
            AND($P5769&lt;&gt;"", $P5769&lt;&gt;"...", $P5769&lt;&gt;"입력오류", $T$19=$P5769)
        )
    )
)</f>
        <v>0</v>
      </c>
    </row>
    <row r="5770" spans="9:17">
      <c r="I5770">
        <f t="shared" si="271"/>
        <v>5769</v>
      </c>
      <c r="J5770">
        <f t="shared" si="272"/>
        <v>1044</v>
      </c>
      <c r="K5770">
        <f t="shared" si="270"/>
        <v>3</v>
      </c>
      <c r="L5770" t="b">
        <f>COUNTIF($N$2:N5770, N5770)=1</f>
        <v>1</v>
      </c>
      <c r="M5770" s="37">
        <f>IF( $Q5770, MAX($M$1:M5769)+1, 0)</f>
        <v>0</v>
      </c>
      <c r="N5770" t="str" cm="1">
        <f t="array" ref="N5770">INDEX($A$9:$F$1048576, $J5770, $K5770 )</f>
        <v>KI289</v>
      </c>
      <c r="O5770" t="str" cm="1">
        <f t="array" ref="O5770">INDEX($B$9:$F$1048576, $J5770, $K5770 )</f>
        <v>그라티아제일차</v>
      </c>
      <c r="P5770" t="str" cm="1">
        <f t="array" ref="P5770">IF( $L5770, TRIM(_xll.IMDP("IR", $G$5&amp;$N5770, $G$6)), "" )</f>
        <v/>
      </c>
      <c r="Q5770" t="b" cm="1">
        <f t="array" ref="Q5770">IF(
    $U$1=1, AND($P5770&lt;&gt;"", $P5770&lt;&gt;"...", $P5770&lt;&gt;"입력오류"),
    IF(
        $U$18=1, AND($P5770&lt;&gt;"", $P5770&lt;&gt;"...", $P5770&lt;&gt;"입력오류", ISNUMBER(FIND(INDEX($T$2:$T$7,$U$1),$P5770))),
        IF(
            $U$17="기타", AND($P5770&lt;&gt;"", $P5770&lt;&gt;"...", $P5770&lt;&gt;"입력오류", NOT(ISNUMBER(FIND($T$21:$T$34,$P5770)))),
            AND($P5770&lt;&gt;"", $P5770&lt;&gt;"...", $P5770&lt;&gt;"입력오류", $T$19=$P5770)
        )
    )
)</f>
        <v>0</v>
      </c>
    </row>
    <row r="5771" spans="9:17">
      <c r="I5771">
        <f t="shared" si="271"/>
        <v>5770</v>
      </c>
      <c r="J5771">
        <f t="shared" si="272"/>
        <v>1045</v>
      </c>
      <c r="K5771">
        <f t="shared" si="270"/>
        <v>3</v>
      </c>
      <c r="L5771" t="b">
        <f>COUNTIF($N$2:N5771, N5771)=1</f>
        <v>1</v>
      </c>
      <c r="M5771" s="37">
        <f>IF( $Q5771, MAX($M$1:M5770)+1, 0)</f>
        <v>0</v>
      </c>
      <c r="N5771" t="str" cm="1">
        <f t="array" ref="N5771">INDEX($A$9:$F$1048576, $J5771, $K5771 )</f>
        <v>KI290</v>
      </c>
      <c r="O5771" t="str" cm="1">
        <f t="array" ref="O5771">INDEX($B$9:$F$1048576, $J5771, $K5771 )</f>
        <v>지아이비에스티</v>
      </c>
      <c r="P5771" t="str" cm="1">
        <f t="array" ref="P5771">IF( $L5771, TRIM(_xll.IMDP("IR", $G$5&amp;$N5771, $G$6)), "" )</f>
        <v/>
      </c>
      <c r="Q5771" t="b" cm="1">
        <f t="array" ref="Q5771">IF(
    $U$1=1, AND($P5771&lt;&gt;"", $P5771&lt;&gt;"...", $P5771&lt;&gt;"입력오류"),
    IF(
        $U$18=1, AND($P5771&lt;&gt;"", $P5771&lt;&gt;"...", $P5771&lt;&gt;"입력오류", ISNUMBER(FIND(INDEX($T$2:$T$7,$U$1),$P5771))),
        IF(
            $U$17="기타", AND($P5771&lt;&gt;"", $P5771&lt;&gt;"...", $P5771&lt;&gt;"입력오류", NOT(ISNUMBER(FIND($T$21:$T$34,$P5771)))),
            AND($P5771&lt;&gt;"", $P5771&lt;&gt;"...", $P5771&lt;&gt;"입력오류", $T$19=$P5771)
        )
    )
)</f>
        <v>0</v>
      </c>
    </row>
    <row r="5772" spans="9:17">
      <c r="I5772">
        <f t="shared" si="271"/>
        <v>5771</v>
      </c>
      <c r="J5772">
        <f t="shared" si="272"/>
        <v>1046</v>
      </c>
      <c r="K5772">
        <f t="shared" si="270"/>
        <v>3</v>
      </c>
      <c r="L5772" t="b">
        <f>COUNTIF($N$2:N5772, N5772)=1</f>
        <v>1</v>
      </c>
      <c r="M5772" s="37">
        <f>IF( $Q5772, MAX($M$1:M5771)+1, 0)</f>
        <v>0</v>
      </c>
      <c r="N5772" t="str" cm="1">
        <f t="array" ref="N5772">INDEX($A$9:$F$1048576, $J5772, $K5772 )</f>
        <v>KI294</v>
      </c>
      <c r="O5772" t="str" cm="1">
        <f t="array" ref="O5772">INDEX($B$9:$F$1048576, $J5772, $K5772 )</f>
        <v>지에스하나제일차</v>
      </c>
      <c r="P5772" t="str" cm="1">
        <f t="array" ref="P5772">IF( $L5772, TRIM(_xll.IMDP("IR", $G$5&amp;$N5772, $G$6)), "" )</f>
        <v/>
      </c>
      <c r="Q5772" t="b" cm="1">
        <f t="array" ref="Q5772">IF(
    $U$1=1, AND($P5772&lt;&gt;"", $P5772&lt;&gt;"...", $P5772&lt;&gt;"입력오류"),
    IF(
        $U$18=1, AND($P5772&lt;&gt;"", $P5772&lt;&gt;"...", $P5772&lt;&gt;"입력오류", ISNUMBER(FIND(INDEX($T$2:$T$7,$U$1),$P5772))),
        IF(
            $U$17="기타", AND($P5772&lt;&gt;"", $P5772&lt;&gt;"...", $P5772&lt;&gt;"입력오류", NOT(ISNUMBER(FIND($T$21:$T$34,$P5772)))),
            AND($P5772&lt;&gt;"", $P5772&lt;&gt;"...", $P5772&lt;&gt;"입력오류", $T$19=$P5772)
        )
    )
)</f>
        <v>0</v>
      </c>
    </row>
    <row r="5773" spans="9:17">
      <c r="I5773">
        <f t="shared" si="271"/>
        <v>5772</v>
      </c>
      <c r="J5773">
        <f t="shared" si="272"/>
        <v>1047</v>
      </c>
      <c r="K5773">
        <f t="shared" si="270"/>
        <v>3</v>
      </c>
      <c r="L5773" t="b">
        <f>COUNTIF($N$2:N5773, N5773)=1</f>
        <v>1</v>
      </c>
      <c r="M5773" s="37">
        <f>IF( $Q5773, MAX($M$1:M5772)+1, 0)</f>
        <v>0</v>
      </c>
      <c r="N5773" t="str" cm="1">
        <f t="array" ref="N5773">INDEX($A$9:$F$1048576, $J5773, $K5773 )</f>
        <v>KI299</v>
      </c>
      <c r="O5773" t="str" cm="1">
        <f t="array" ref="O5773">INDEX($B$9:$F$1048576, $J5773, $K5773 )</f>
        <v>케이디비이에스지제육차</v>
      </c>
      <c r="P5773" t="str" cm="1">
        <f t="array" ref="P5773">IF( $L5773, TRIM(_xll.IMDP("IR", $G$5&amp;$N5773, $G$6)), "" )</f>
        <v/>
      </c>
      <c r="Q5773" t="b" cm="1">
        <f t="array" ref="Q5773">IF(
    $U$1=1, AND($P5773&lt;&gt;"", $P5773&lt;&gt;"...", $P5773&lt;&gt;"입력오류"),
    IF(
        $U$18=1, AND($P5773&lt;&gt;"", $P5773&lt;&gt;"...", $P5773&lt;&gt;"입력오류", ISNUMBER(FIND(INDEX($T$2:$T$7,$U$1),$P5773))),
        IF(
            $U$17="기타", AND($P5773&lt;&gt;"", $P5773&lt;&gt;"...", $P5773&lt;&gt;"입력오류", NOT(ISNUMBER(FIND($T$21:$T$34,$P5773)))),
            AND($P5773&lt;&gt;"", $P5773&lt;&gt;"...", $P5773&lt;&gt;"입력오류", $T$19=$P5773)
        )
    )
)</f>
        <v>0</v>
      </c>
    </row>
    <row r="5774" spans="9:17">
      <c r="I5774">
        <f t="shared" si="271"/>
        <v>5773</v>
      </c>
      <c r="J5774">
        <f t="shared" si="272"/>
        <v>1048</v>
      </c>
      <c r="K5774">
        <f t="shared" si="270"/>
        <v>3</v>
      </c>
      <c r="L5774" t="b">
        <f>COUNTIF($N$2:N5774, N5774)=1</f>
        <v>1</v>
      </c>
      <c r="M5774" s="37">
        <f>IF( $Q5774, MAX($M$1:M5773)+1, 0)</f>
        <v>0</v>
      </c>
      <c r="N5774" t="str" cm="1">
        <f t="array" ref="N5774">INDEX($A$9:$F$1048576, $J5774, $K5774 )</f>
        <v>KI304</v>
      </c>
      <c r="O5774" t="str" cm="1">
        <f t="array" ref="O5774">INDEX($B$9:$F$1048576, $J5774, $K5774 )</f>
        <v>제이드림제27차</v>
      </c>
      <c r="P5774" t="str" cm="1">
        <f t="array" ref="P5774">IF( $L5774, TRIM(_xll.IMDP("IR", $G$5&amp;$N5774, $G$6)), "" )</f>
        <v/>
      </c>
      <c r="Q5774" t="b" cm="1">
        <f t="array" ref="Q5774">IF(
    $U$1=1, AND($P5774&lt;&gt;"", $P5774&lt;&gt;"...", $P5774&lt;&gt;"입력오류"),
    IF(
        $U$18=1, AND($P5774&lt;&gt;"", $P5774&lt;&gt;"...", $P5774&lt;&gt;"입력오류", ISNUMBER(FIND(INDEX($T$2:$T$7,$U$1),$P5774))),
        IF(
            $U$17="기타", AND($P5774&lt;&gt;"", $P5774&lt;&gt;"...", $P5774&lt;&gt;"입력오류", NOT(ISNUMBER(FIND($T$21:$T$34,$P5774)))),
            AND($P5774&lt;&gt;"", $P5774&lt;&gt;"...", $P5774&lt;&gt;"입력오류", $T$19=$P5774)
        )
    )
)</f>
        <v>0</v>
      </c>
    </row>
    <row r="5775" spans="9:17">
      <c r="I5775">
        <f t="shared" si="271"/>
        <v>5774</v>
      </c>
      <c r="J5775">
        <f t="shared" si="272"/>
        <v>1049</v>
      </c>
      <c r="K5775">
        <f t="shared" si="270"/>
        <v>3</v>
      </c>
      <c r="L5775" t="b">
        <f>COUNTIF($N$2:N5775, N5775)=1</f>
        <v>1</v>
      </c>
      <c r="M5775" s="37">
        <f>IF( $Q5775, MAX($M$1:M5774)+1, 0)</f>
        <v>0</v>
      </c>
      <c r="N5775" t="str" cm="1">
        <f t="array" ref="N5775">INDEX($A$9:$F$1048576, $J5775, $K5775 )</f>
        <v>KI308</v>
      </c>
      <c r="O5775" t="str" cm="1">
        <f t="array" ref="O5775">INDEX($B$9:$F$1048576, $J5775, $K5775 )</f>
        <v>스카이하늘제삼차</v>
      </c>
      <c r="P5775" t="str" cm="1">
        <f t="array" ref="P5775">IF( $L5775, TRIM(_xll.IMDP("IR", $G$5&amp;$N5775, $G$6)), "" )</f>
        <v/>
      </c>
      <c r="Q5775" t="b" cm="1">
        <f t="array" ref="Q5775">IF(
    $U$1=1, AND($P5775&lt;&gt;"", $P5775&lt;&gt;"...", $P5775&lt;&gt;"입력오류"),
    IF(
        $U$18=1, AND($P5775&lt;&gt;"", $P5775&lt;&gt;"...", $P5775&lt;&gt;"입력오류", ISNUMBER(FIND(INDEX($T$2:$T$7,$U$1),$P5775))),
        IF(
            $U$17="기타", AND($P5775&lt;&gt;"", $P5775&lt;&gt;"...", $P5775&lt;&gt;"입력오류", NOT(ISNUMBER(FIND($T$21:$T$34,$P5775)))),
            AND($P5775&lt;&gt;"", $P5775&lt;&gt;"...", $P5775&lt;&gt;"입력오류", $T$19=$P5775)
        )
    )
)</f>
        <v>0</v>
      </c>
    </row>
    <row r="5776" spans="9:17">
      <c r="I5776">
        <f t="shared" si="271"/>
        <v>5775</v>
      </c>
      <c r="J5776">
        <f t="shared" si="272"/>
        <v>1050</v>
      </c>
      <c r="K5776">
        <f t="shared" si="270"/>
        <v>3</v>
      </c>
      <c r="L5776" t="b">
        <f>COUNTIF($N$2:N5776, N5776)=1</f>
        <v>1</v>
      </c>
      <c r="M5776" s="37">
        <f>IF( $Q5776, MAX($M$1:M5775)+1, 0)</f>
        <v>0</v>
      </c>
      <c r="N5776" t="str" cm="1">
        <f t="array" ref="N5776">INDEX($A$9:$F$1048576, $J5776, $K5776 )</f>
        <v>KI309</v>
      </c>
      <c r="O5776" t="str" cm="1">
        <f t="array" ref="O5776">INDEX($B$9:$F$1048576, $J5776, $K5776 )</f>
        <v>신한챔피온제육차</v>
      </c>
      <c r="P5776" t="str" cm="1">
        <f t="array" ref="P5776">IF( $L5776, TRIM(_xll.IMDP("IR", $G$5&amp;$N5776, $G$6)), "" )</f>
        <v/>
      </c>
      <c r="Q5776" t="b" cm="1">
        <f t="array" ref="Q5776">IF(
    $U$1=1, AND($P5776&lt;&gt;"", $P5776&lt;&gt;"...", $P5776&lt;&gt;"입력오류"),
    IF(
        $U$18=1, AND($P5776&lt;&gt;"", $P5776&lt;&gt;"...", $P5776&lt;&gt;"입력오류", ISNUMBER(FIND(INDEX($T$2:$T$7,$U$1),$P5776))),
        IF(
            $U$17="기타", AND($P5776&lt;&gt;"", $P5776&lt;&gt;"...", $P5776&lt;&gt;"입력오류", NOT(ISNUMBER(FIND($T$21:$T$34,$P5776)))),
            AND($P5776&lt;&gt;"", $P5776&lt;&gt;"...", $P5776&lt;&gt;"입력오류", $T$19=$P5776)
        )
    )
)</f>
        <v>0</v>
      </c>
    </row>
    <row r="5777" spans="9:17">
      <c r="I5777">
        <f t="shared" si="271"/>
        <v>5776</v>
      </c>
      <c r="J5777">
        <f t="shared" si="272"/>
        <v>1051</v>
      </c>
      <c r="K5777">
        <f t="shared" si="270"/>
        <v>3</v>
      </c>
      <c r="L5777" t="b">
        <f>COUNTIF($N$2:N5777, N5777)=1</f>
        <v>1</v>
      </c>
      <c r="M5777" s="37">
        <f>IF( $Q5777, MAX($M$1:M5776)+1, 0)</f>
        <v>0</v>
      </c>
      <c r="N5777" t="str" cm="1">
        <f t="array" ref="N5777">INDEX($A$9:$F$1048576, $J5777, $K5777 )</f>
        <v>KI310</v>
      </c>
      <c r="O5777" t="str" cm="1">
        <f t="array" ref="O5777">INDEX($B$9:$F$1048576, $J5777, $K5777 )</f>
        <v>하나플랜트제일차</v>
      </c>
      <c r="P5777" t="str" cm="1">
        <f t="array" ref="P5777">IF( $L5777, TRIM(_xll.IMDP("IR", $G$5&amp;$N5777, $G$6)), "" )</f>
        <v/>
      </c>
      <c r="Q5777" t="b" cm="1">
        <f t="array" ref="Q5777">IF(
    $U$1=1, AND($P5777&lt;&gt;"", $P5777&lt;&gt;"...", $P5777&lt;&gt;"입력오류"),
    IF(
        $U$18=1, AND($P5777&lt;&gt;"", $P5777&lt;&gt;"...", $P5777&lt;&gt;"입력오류", ISNUMBER(FIND(INDEX($T$2:$T$7,$U$1),$P5777))),
        IF(
            $U$17="기타", AND($P5777&lt;&gt;"", $P5777&lt;&gt;"...", $P5777&lt;&gt;"입력오류", NOT(ISNUMBER(FIND($T$21:$T$34,$P5777)))),
            AND($P5777&lt;&gt;"", $P5777&lt;&gt;"...", $P5777&lt;&gt;"입력오류", $T$19=$P5777)
        )
    )
)</f>
        <v>0</v>
      </c>
    </row>
    <row r="5778" spans="9:17">
      <c r="I5778">
        <f t="shared" si="271"/>
        <v>5777</v>
      </c>
      <c r="J5778">
        <f t="shared" si="272"/>
        <v>1052</v>
      </c>
      <c r="K5778">
        <f t="shared" si="270"/>
        <v>3</v>
      </c>
      <c r="L5778" t="b">
        <f>COUNTIF($N$2:N5778, N5778)=1</f>
        <v>1</v>
      </c>
      <c r="M5778" s="37">
        <f>IF( $Q5778, MAX($M$1:M5777)+1, 0)</f>
        <v>0</v>
      </c>
      <c r="N5778" t="str" cm="1">
        <f t="array" ref="N5778">INDEX($A$9:$F$1048576, $J5778, $K5778 )</f>
        <v>KI313</v>
      </c>
      <c r="O5778" t="str" cm="1">
        <f t="array" ref="O5778">INDEX($B$9:$F$1048576, $J5778, $K5778 )</f>
        <v>엠디프라임제이차</v>
      </c>
      <c r="P5778" t="str" cm="1">
        <f t="array" ref="P5778">IF( $L5778, TRIM(_xll.IMDP("IR", $G$5&amp;$N5778, $G$6)), "" )</f>
        <v/>
      </c>
      <c r="Q5778" t="b" cm="1">
        <f t="array" ref="Q5778">IF(
    $U$1=1, AND($P5778&lt;&gt;"", $P5778&lt;&gt;"...", $P5778&lt;&gt;"입력오류"),
    IF(
        $U$18=1, AND($P5778&lt;&gt;"", $P5778&lt;&gt;"...", $P5778&lt;&gt;"입력오류", ISNUMBER(FIND(INDEX($T$2:$T$7,$U$1),$P5778))),
        IF(
            $U$17="기타", AND($P5778&lt;&gt;"", $P5778&lt;&gt;"...", $P5778&lt;&gt;"입력오류", NOT(ISNUMBER(FIND($T$21:$T$34,$P5778)))),
            AND($P5778&lt;&gt;"", $P5778&lt;&gt;"...", $P5778&lt;&gt;"입력오류", $T$19=$P5778)
        )
    )
)</f>
        <v>0</v>
      </c>
    </row>
    <row r="5779" spans="9:17">
      <c r="I5779">
        <f t="shared" si="271"/>
        <v>5778</v>
      </c>
      <c r="J5779">
        <f t="shared" si="272"/>
        <v>1053</v>
      </c>
      <c r="K5779">
        <f t="shared" si="270"/>
        <v>3</v>
      </c>
      <c r="L5779" t="b">
        <f>COUNTIF($N$2:N5779, N5779)=1</f>
        <v>1</v>
      </c>
      <c r="M5779" s="37">
        <f>IF( $Q5779, MAX($M$1:M5778)+1, 0)</f>
        <v>0</v>
      </c>
      <c r="N5779" t="str" cm="1">
        <f t="array" ref="N5779">INDEX($A$9:$F$1048576, $J5779, $K5779 )</f>
        <v>KI316</v>
      </c>
      <c r="O5779" t="str" cm="1">
        <f t="array" ref="O5779">INDEX($B$9:$F$1048576, $J5779, $K5779 )</f>
        <v>에너빌리티하나제일차</v>
      </c>
      <c r="P5779" t="str" cm="1">
        <f t="array" ref="P5779">IF( $L5779, TRIM(_xll.IMDP("IR", $G$5&amp;$N5779, $G$6)), "" )</f>
        <v/>
      </c>
      <c r="Q5779" t="b" cm="1">
        <f t="array" ref="Q5779">IF(
    $U$1=1, AND($P5779&lt;&gt;"", $P5779&lt;&gt;"...", $P5779&lt;&gt;"입력오류"),
    IF(
        $U$18=1, AND($P5779&lt;&gt;"", $P5779&lt;&gt;"...", $P5779&lt;&gt;"입력오류", ISNUMBER(FIND(INDEX($T$2:$T$7,$U$1),$P5779))),
        IF(
            $U$17="기타", AND($P5779&lt;&gt;"", $P5779&lt;&gt;"...", $P5779&lt;&gt;"입력오류", NOT(ISNUMBER(FIND($T$21:$T$34,$P5779)))),
            AND($P5779&lt;&gt;"", $P5779&lt;&gt;"...", $P5779&lt;&gt;"입력오류", $T$19=$P5779)
        )
    )
)</f>
        <v>0</v>
      </c>
    </row>
    <row r="5780" spans="9:17">
      <c r="I5780">
        <f t="shared" si="271"/>
        <v>5779</v>
      </c>
      <c r="J5780">
        <f t="shared" si="272"/>
        <v>1054</v>
      </c>
      <c r="K5780">
        <f t="shared" si="270"/>
        <v>3</v>
      </c>
      <c r="L5780" t="b">
        <f>COUNTIF($N$2:N5780, N5780)=1</f>
        <v>1</v>
      </c>
      <c r="M5780" s="37">
        <f>IF( $Q5780, MAX($M$1:M5779)+1, 0)</f>
        <v>0</v>
      </c>
      <c r="N5780" t="str" cm="1">
        <f t="array" ref="N5780">INDEX($A$9:$F$1048576, $J5780, $K5780 )</f>
        <v>KI317</v>
      </c>
      <c r="O5780" t="str" cm="1">
        <f t="array" ref="O5780">INDEX($B$9:$F$1048576, $J5780, $K5780 )</f>
        <v>제이케이흑석</v>
      </c>
      <c r="P5780" t="str" cm="1">
        <f t="array" ref="P5780">IF( $L5780, TRIM(_xll.IMDP("IR", $G$5&amp;$N5780, $G$6)), "" )</f>
        <v/>
      </c>
      <c r="Q5780" t="b" cm="1">
        <f t="array" ref="Q5780">IF(
    $U$1=1, AND($P5780&lt;&gt;"", $P5780&lt;&gt;"...", $P5780&lt;&gt;"입력오류"),
    IF(
        $U$18=1, AND($P5780&lt;&gt;"", $P5780&lt;&gt;"...", $P5780&lt;&gt;"입력오류", ISNUMBER(FIND(INDEX($T$2:$T$7,$U$1),$P5780))),
        IF(
            $U$17="기타", AND($P5780&lt;&gt;"", $P5780&lt;&gt;"...", $P5780&lt;&gt;"입력오류", NOT(ISNUMBER(FIND($T$21:$T$34,$P5780)))),
            AND($P5780&lt;&gt;"", $P5780&lt;&gt;"...", $P5780&lt;&gt;"입력오류", $T$19=$P5780)
        )
    )
)</f>
        <v>0</v>
      </c>
    </row>
    <row r="5781" spans="9:17">
      <c r="I5781">
        <f t="shared" si="271"/>
        <v>5780</v>
      </c>
      <c r="J5781">
        <f t="shared" si="272"/>
        <v>1055</v>
      </c>
      <c r="K5781">
        <f t="shared" si="270"/>
        <v>3</v>
      </c>
      <c r="L5781" t="b">
        <f>COUNTIF($N$2:N5781, N5781)=1</f>
        <v>1</v>
      </c>
      <c r="M5781" s="37">
        <f>IF( $Q5781, MAX($M$1:M5780)+1, 0)</f>
        <v>0</v>
      </c>
      <c r="N5781" t="str" cm="1">
        <f t="array" ref="N5781">INDEX($A$9:$F$1048576, $J5781, $K5781 )</f>
        <v>KI322</v>
      </c>
      <c r="O5781" t="str" cm="1">
        <f t="array" ref="O5781">INDEX($B$9:$F$1048576, $J5781, $K5781 )</f>
        <v>신한챔피온제칠차</v>
      </c>
      <c r="P5781" t="str" cm="1">
        <f t="array" ref="P5781">IF( $L5781, TRIM(_xll.IMDP("IR", $G$5&amp;$N5781, $G$6)), "" )</f>
        <v/>
      </c>
      <c r="Q5781" t="b" cm="1">
        <f t="array" ref="Q5781">IF(
    $U$1=1, AND($P5781&lt;&gt;"", $P5781&lt;&gt;"...", $P5781&lt;&gt;"입력오류"),
    IF(
        $U$18=1, AND($P5781&lt;&gt;"", $P5781&lt;&gt;"...", $P5781&lt;&gt;"입력오류", ISNUMBER(FIND(INDEX($T$2:$T$7,$U$1),$P5781))),
        IF(
            $U$17="기타", AND($P5781&lt;&gt;"", $P5781&lt;&gt;"...", $P5781&lt;&gt;"입력오류", NOT(ISNUMBER(FIND($T$21:$T$34,$P5781)))),
            AND($P5781&lt;&gt;"", $P5781&lt;&gt;"...", $P5781&lt;&gt;"입력오류", $T$19=$P5781)
        )
    )
)</f>
        <v>0</v>
      </c>
    </row>
    <row r="5782" spans="9:17">
      <c r="I5782">
        <f t="shared" si="271"/>
        <v>5781</v>
      </c>
      <c r="J5782">
        <f t="shared" si="272"/>
        <v>1056</v>
      </c>
      <c r="K5782">
        <f t="shared" si="270"/>
        <v>3</v>
      </c>
      <c r="L5782" t="b">
        <f>COUNTIF($N$2:N5782, N5782)=1</f>
        <v>1</v>
      </c>
      <c r="M5782" s="37">
        <f>IF( $Q5782, MAX($M$1:M5781)+1, 0)</f>
        <v>0</v>
      </c>
      <c r="N5782" t="str" cm="1">
        <f t="array" ref="N5782">INDEX($A$9:$F$1048576, $J5782, $K5782 )</f>
        <v>KI325</v>
      </c>
      <c r="O5782" t="str" cm="1">
        <f t="array" ref="O5782">INDEX($B$9:$F$1048576, $J5782, $K5782 )</f>
        <v>하나마이크론제삼차</v>
      </c>
      <c r="P5782" t="str" cm="1">
        <f t="array" ref="P5782">IF( $L5782, TRIM(_xll.IMDP("IR", $G$5&amp;$N5782, $G$6)), "" )</f>
        <v/>
      </c>
      <c r="Q5782" t="b" cm="1">
        <f t="array" ref="Q5782">IF(
    $U$1=1, AND($P5782&lt;&gt;"", $P5782&lt;&gt;"...", $P5782&lt;&gt;"입력오류"),
    IF(
        $U$18=1, AND($P5782&lt;&gt;"", $P5782&lt;&gt;"...", $P5782&lt;&gt;"입력오류", ISNUMBER(FIND(INDEX($T$2:$T$7,$U$1),$P5782))),
        IF(
            $U$17="기타", AND($P5782&lt;&gt;"", $P5782&lt;&gt;"...", $P5782&lt;&gt;"입력오류", NOT(ISNUMBER(FIND($T$21:$T$34,$P5782)))),
            AND($P5782&lt;&gt;"", $P5782&lt;&gt;"...", $P5782&lt;&gt;"입력오류", $T$19=$P5782)
        )
    )
)</f>
        <v>0</v>
      </c>
    </row>
    <row r="5783" spans="9:17">
      <c r="I5783">
        <f t="shared" si="271"/>
        <v>5782</v>
      </c>
      <c r="J5783">
        <f t="shared" si="272"/>
        <v>1057</v>
      </c>
      <c r="K5783">
        <f t="shared" si="270"/>
        <v>3</v>
      </c>
      <c r="L5783" t="b">
        <f>COUNTIF($N$2:N5783, N5783)=1</f>
        <v>1</v>
      </c>
      <c r="M5783" s="37">
        <f>IF( $Q5783, MAX($M$1:M5782)+1, 0)</f>
        <v>0</v>
      </c>
      <c r="N5783" t="str" cm="1">
        <f t="array" ref="N5783">INDEX($A$9:$F$1048576, $J5783, $K5783 )</f>
        <v>KI327</v>
      </c>
      <c r="O5783" t="str" cm="1">
        <f t="array" ref="O5783">INDEX($B$9:$F$1048576, $J5783, $K5783 )</f>
        <v>차차하나제일차</v>
      </c>
      <c r="P5783" t="str" cm="1">
        <f t="array" ref="P5783">IF( $L5783, TRIM(_xll.IMDP("IR", $G$5&amp;$N5783, $G$6)), "" )</f>
        <v/>
      </c>
      <c r="Q5783" t="b" cm="1">
        <f t="array" ref="Q5783">IF(
    $U$1=1, AND($P5783&lt;&gt;"", $P5783&lt;&gt;"...", $P5783&lt;&gt;"입력오류"),
    IF(
        $U$18=1, AND($P5783&lt;&gt;"", $P5783&lt;&gt;"...", $P5783&lt;&gt;"입력오류", ISNUMBER(FIND(INDEX($T$2:$T$7,$U$1),$P5783))),
        IF(
            $U$17="기타", AND($P5783&lt;&gt;"", $P5783&lt;&gt;"...", $P5783&lt;&gt;"입력오류", NOT(ISNUMBER(FIND($T$21:$T$34,$P5783)))),
            AND($P5783&lt;&gt;"", $P5783&lt;&gt;"...", $P5783&lt;&gt;"입력오류", $T$19=$P5783)
        )
    )
)</f>
        <v>0</v>
      </c>
    </row>
    <row r="5784" spans="9:17">
      <c r="I5784">
        <f t="shared" si="271"/>
        <v>5783</v>
      </c>
      <c r="J5784">
        <f t="shared" si="272"/>
        <v>1058</v>
      </c>
      <c r="K5784">
        <f t="shared" si="270"/>
        <v>3</v>
      </c>
      <c r="L5784" t="b">
        <f>COUNTIF($N$2:N5784, N5784)=1</f>
        <v>1</v>
      </c>
      <c r="M5784" s="37">
        <f>IF( $Q5784, MAX($M$1:M5783)+1, 0)</f>
        <v>0</v>
      </c>
      <c r="N5784" t="str" cm="1">
        <f t="array" ref="N5784">INDEX($A$9:$F$1048576, $J5784, $K5784 )</f>
        <v>KI331</v>
      </c>
      <c r="O5784" t="str" cm="1">
        <f t="array" ref="O5784">INDEX($B$9:$F$1048576, $J5784, $K5784 )</f>
        <v>국민챔피온제십육차</v>
      </c>
      <c r="P5784" t="str" cm="1">
        <f t="array" ref="P5784">IF( $L5784, TRIM(_xll.IMDP("IR", $G$5&amp;$N5784, $G$6)), "" )</f>
        <v/>
      </c>
      <c r="Q5784" t="b" cm="1">
        <f t="array" ref="Q5784">IF(
    $U$1=1, AND($P5784&lt;&gt;"", $P5784&lt;&gt;"...", $P5784&lt;&gt;"입력오류"),
    IF(
        $U$18=1, AND($P5784&lt;&gt;"", $P5784&lt;&gt;"...", $P5784&lt;&gt;"입력오류", ISNUMBER(FIND(INDEX($T$2:$T$7,$U$1),$P5784))),
        IF(
            $U$17="기타", AND($P5784&lt;&gt;"", $P5784&lt;&gt;"...", $P5784&lt;&gt;"입력오류", NOT(ISNUMBER(FIND($T$21:$T$34,$P5784)))),
            AND($P5784&lt;&gt;"", $P5784&lt;&gt;"...", $P5784&lt;&gt;"입력오류", $T$19=$P5784)
        )
    )
)</f>
        <v>0</v>
      </c>
    </row>
    <row r="5785" spans="9:17">
      <c r="I5785">
        <f t="shared" si="271"/>
        <v>5784</v>
      </c>
      <c r="J5785">
        <f t="shared" si="272"/>
        <v>1059</v>
      </c>
      <c r="K5785">
        <f t="shared" si="270"/>
        <v>3</v>
      </c>
      <c r="L5785" t="b">
        <f>COUNTIF($N$2:N5785, N5785)=1</f>
        <v>1</v>
      </c>
      <c r="M5785" s="37">
        <f>IF( $Q5785, MAX($M$1:M5784)+1, 0)</f>
        <v>0</v>
      </c>
      <c r="N5785" t="str" cm="1">
        <f t="array" ref="N5785">INDEX($A$9:$F$1048576, $J5785, $K5785 )</f>
        <v>KI332</v>
      </c>
      <c r="O5785" t="str" cm="1">
        <f t="array" ref="O5785">INDEX($B$9:$F$1048576, $J5785, $K5785 )</f>
        <v>신한챔피온제팔차</v>
      </c>
      <c r="P5785" t="str" cm="1">
        <f t="array" ref="P5785">IF( $L5785, TRIM(_xll.IMDP("IR", $G$5&amp;$N5785, $G$6)), "" )</f>
        <v/>
      </c>
      <c r="Q5785" t="b" cm="1">
        <f t="array" ref="Q5785">IF(
    $U$1=1, AND($P5785&lt;&gt;"", $P5785&lt;&gt;"...", $P5785&lt;&gt;"입력오류"),
    IF(
        $U$18=1, AND($P5785&lt;&gt;"", $P5785&lt;&gt;"...", $P5785&lt;&gt;"입력오류", ISNUMBER(FIND(INDEX($T$2:$T$7,$U$1),$P5785))),
        IF(
            $U$17="기타", AND($P5785&lt;&gt;"", $P5785&lt;&gt;"...", $P5785&lt;&gt;"입력오류", NOT(ISNUMBER(FIND($T$21:$T$34,$P5785)))),
            AND($P5785&lt;&gt;"", $P5785&lt;&gt;"...", $P5785&lt;&gt;"입력오류", $T$19=$P5785)
        )
    )
)</f>
        <v>0</v>
      </c>
    </row>
    <row r="5786" spans="9:17">
      <c r="I5786">
        <f t="shared" si="271"/>
        <v>5785</v>
      </c>
      <c r="J5786">
        <f t="shared" si="272"/>
        <v>1060</v>
      </c>
      <c r="K5786">
        <f t="shared" si="270"/>
        <v>3</v>
      </c>
      <c r="L5786" t="b">
        <f>COUNTIF($N$2:N5786, N5786)=1</f>
        <v>1</v>
      </c>
      <c r="M5786" s="37">
        <f>IF( $Q5786, MAX($M$1:M5785)+1, 0)</f>
        <v>0</v>
      </c>
      <c r="N5786" t="str" cm="1">
        <f t="array" ref="N5786">INDEX($A$9:$F$1048576, $J5786, $K5786 )</f>
        <v>KI333</v>
      </c>
      <c r="O5786" t="str" cm="1">
        <f t="array" ref="O5786">INDEX($B$9:$F$1048576, $J5786, $K5786 )</f>
        <v>리치게이트에이치</v>
      </c>
      <c r="P5786" t="str" cm="1">
        <f t="array" ref="P5786">IF( $L5786, TRIM(_xll.IMDP("IR", $G$5&amp;$N5786, $G$6)), "" )</f>
        <v/>
      </c>
      <c r="Q5786" t="b" cm="1">
        <f t="array" ref="Q5786">IF(
    $U$1=1, AND($P5786&lt;&gt;"", $P5786&lt;&gt;"...", $P5786&lt;&gt;"입력오류"),
    IF(
        $U$18=1, AND($P5786&lt;&gt;"", $P5786&lt;&gt;"...", $P5786&lt;&gt;"입력오류", ISNUMBER(FIND(INDEX($T$2:$T$7,$U$1),$P5786))),
        IF(
            $U$17="기타", AND($P5786&lt;&gt;"", $P5786&lt;&gt;"...", $P5786&lt;&gt;"입력오류", NOT(ISNUMBER(FIND($T$21:$T$34,$P5786)))),
            AND($P5786&lt;&gt;"", $P5786&lt;&gt;"...", $P5786&lt;&gt;"입력오류", $T$19=$P5786)
        )
    )
)</f>
        <v>0</v>
      </c>
    </row>
    <row r="5787" spans="9:17">
      <c r="I5787">
        <f t="shared" si="271"/>
        <v>5786</v>
      </c>
      <c r="J5787">
        <f t="shared" si="272"/>
        <v>1061</v>
      </c>
      <c r="K5787">
        <f t="shared" si="270"/>
        <v>3</v>
      </c>
      <c r="L5787" t="b">
        <f>COUNTIF($N$2:N5787, N5787)=1</f>
        <v>1</v>
      </c>
      <c r="M5787" s="37">
        <f>IF( $Q5787, MAX($M$1:M5786)+1, 0)</f>
        <v>0</v>
      </c>
      <c r="N5787" t="str" cm="1">
        <f t="array" ref="N5787">INDEX($A$9:$F$1048576, $J5787, $K5787 )</f>
        <v>KI334</v>
      </c>
      <c r="O5787" t="str" cm="1">
        <f t="array" ref="O5787">INDEX($B$9:$F$1048576, $J5787, $K5787 )</f>
        <v>씨오와이에스자양</v>
      </c>
      <c r="P5787" t="str" cm="1">
        <f t="array" ref="P5787">IF( $L5787, TRIM(_xll.IMDP("IR", $G$5&amp;$N5787, $G$6)), "" )</f>
        <v/>
      </c>
      <c r="Q5787" t="b" cm="1">
        <f t="array" ref="Q5787">IF(
    $U$1=1, AND($P5787&lt;&gt;"", $P5787&lt;&gt;"...", $P5787&lt;&gt;"입력오류"),
    IF(
        $U$18=1, AND($P5787&lt;&gt;"", $P5787&lt;&gt;"...", $P5787&lt;&gt;"입력오류", ISNUMBER(FIND(INDEX($T$2:$T$7,$U$1),$P5787))),
        IF(
            $U$17="기타", AND($P5787&lt;&gt;"", $P5787&lt;&gt;"...", $P5787&lt;&gt;"입력오류", NOT(ISNUMBER(FIND($T$21:$T$34,$P5787)))),
            AND($P5787&lt;&gt;"", $P5787&lt;&gt;"...", $P5787&lt;&gt;"입력오류", $T$19=$P5787)
        )
    )
)</f>
        <v>0</v>
      </c>
    </row>
    <row r="5788" spans="9:17">
      <c r="I5788">
        <f t="shared" si="271"/>
        <v>5787</v>
      </c>
      <c r="J5788">
        <f t="shared" si="272"/>
        <v>1062</v>
      </c>
      <c r="K5788">
        <f t="shared" si="270"/>
        <v>3</v>
      </c>
      <c r="L5788" t="b">
        <f>COUNTIF($N$2:N5788, N5788)=1</f>
        <v>1</v>
      </c>
      <c r="M5788" s="37">
        <f>IF( $Q5788, MAX($M$1:M5787)+1, 0)</f>
        <v>0</v>
      </c>
      <c r="N5788" t="str" cm="1">
        <f t="array" ref="N5788">INDEX($A$9:$F$1048576, $J5788, $K5788 )</f>
        <v>KI335</v>
      </c>
      <c r="O5788" t="str" cm="1">
        <f t="array" ref="O5788">INDEX($B$9:$F$1048576, $J5788, $K5788 )</f>
        <v>한솔제이십일차</v>
      </c>
      <c r="P5788" t="str" cm="1">
        <f t="array" ref="P5788">IF( $L5788, TRIM(_xll.IMDP("IR", $G$5&amp;$N5788, $G$6)), "" )</f>
        <v/>
      </c>
      <c r="Q5788" t="b" cm="1">
        <f t="array" ref="Q5788">IF(
    $U$1=1, AND($P5788&lt;&gt;"", $P5788&lt;&gt;"...", $P5788&lt;&gt;"입력오류"),
    IF(
        $U$18=1, AND($P5788&lt;&gt;"", $P5788&lt;&gt;"...", $P5788&lt;&gt;"입력오류", ISNUMBER(FIND(INDEX($T$2:$T$7,$U$1),$P5788))),
        IF(
            $U$17="기타", AND($P5788&lt;&gt;"", $P5788&lt;&gt;"...", $P5788&lt;&gt;"입력오류", NOT(ISNUMBER(FIND($T$21:$T$34,$P5788)))),
            AND($P5788&lt;&gt;"", $P5788&lt;&gt;"...", $P5788&lt;&gt;"입력오류", $T$19=$P5788)
        )
    )
)</f>
        <v>0</v>
      </c>
    </row>
    <row r="5789" spans="9:17">
      <c r="I5789">
        <f t="shared" si="271"/>
        <v>5788</v>
      </c>
      <c r="J5789">
        <f t="shared" si="272"/>
        <v>1063</v>
      </c>
      <c r="K5789">
        <f t="shared" si="270"/>
        <v>3</v>
      </c>
      <c r="L5789" t="b">
        <f>COUNTIF($N$2:N5789, N5789)=1</f>
        <v>1</v>
      </c>
      <c r="M5789" s="37">
        <f>IF( $Q5789, MAX($M$1:M5788)+1, 0)</f>
        <v>0</v>
      </c>
      <c r="N5789" t="str" cm="1">
        <f t="array" ref="N5789">INDEX($A$9:$F$1048576, $J5789, $K5789 )</f>
        <v>KI339</v>
      </c>
      <c r="O5789" t="str" cm="1">
        <f t="array" ref="O5789">INDEX($B$9:$F$1048576, $J5789, $K5789 )</f>
        <v>국민챔피온제십칠차</v>
      </c>
      <c r="P5789" t="str" cm="1">
        <f t="array" ref="P5789">IF( $L5789, TRIM(_xll.IMDP("IR", $G$5&amp;$N5789, $G$6)), "" )</f>
        <v/>
      </c>
      <c r="Q5789" t="b" cm="1">
        <f t="array" ref="Q5789">IF(
    $U$1=1, AND($P5789&lt;&gt;"", $P5789&lt;&gt;"...", $P5789&lt;&gt;"입력오류"),
    IF(
        $U$18=1, AND($P5789&lt;&gt;"", $P5789&lt;&gt;"...", $P5789&lt;&gt;"입력오류", ISNUMBER(FIND(INDEX($T$2:$T$7,$U$1),$P5789))),
        IF(
            $U$17="기타", AND($P5789&lt;&gt;"", $P5789&lt;&gt;"...", $P5789&lt;&gt;"입력오류", NOT(ISNUMBER(FIND($T$21:$T$34,$P5789)))),
            AND($P5789&lt;&gt;"", $P5789&lt;&gt;"...", $P5789&lt;&gt;"입력오류", $T$19=$P5789)
        )
    )
)</f>
        <v>0</v>
      </c>
    </row>
    <row r="5790" spans="9:17">
      <c r="I5790">
        <f t="shared" si="271"/>
        <v>5789</v>
      </c>
      <c r="J5790">
        <f t="shared" si="272"/>
        <v>1064</v>
      </c>
      <c r="K5790">
        <f t="shared" si="270"/>
        <v>3</v>
      </c>
      <c r="L5790" t="b">
        <f>COUNTIF($N$2:N5790, N5790)=1</f>
        <v>1</v>
      </c>
      <c r="M5790" s="37">
        <f>IF( $Q5790, MAX($M$1:M5789)+1, 0)</f>
        <v>0</v>
      </c>
      <c r="N5790" t="str" cm="1">
        <f t="array" ref="N5790">INDEX($A$9:$F$1048576, $J5790, $K5790 )</f>
        <v>KI340</v>
      </c>
      <c r="O5790" t="str" cm="1">
        <f t="array" ref="O5790">INDEX($B$9:$F$1048576, $J5790, $K5790 )</f>
        <v>신한사랑제7차</v>
      </c>
      <c r="P5790" t="str" cm="1">
        <f t="array" ref="P5790">IF( $L5790, TRIM(_xll.IMDP("IR", $G$5&amp;$N5790, $G$6)), "" )</f>
        <v/>
      </c>
      <c r="Q5790" t="b" cm="1">
        <f t="array" ref="Q5790">IF(
    $U$1=1, AND($P5790&lt;&gt;"", $P5790&lt;&gt;"...", $P5790&lt;&gt;"입력오류"),
    IF(
        $U$18=1, AND($P5790&lt;&gt;"", $P5790&lt;&gt;"...", $P5790&lt;&gt;"입력오류", ISNUMBER(FIND(INDEX($T$2:$T$7,$U$1),$P5790))),
        IF(
            $U$17="기타", AND($P5790&lt;&gt;"", $P5790&lt;&gt;"...", $P5790&lt;&gt;"입력오류", NOT(ISNUMBER(FIND($T$21:$T$34,$P5790)))),
            AND($P5790&lt;&gt;"", $P5790&lt;&gt;"...", $P5790&lt;&gt;"입력오류", $T$19=$P5790)
        )
    )
)</f>
        <v>0</v>
      </c>
    </row>
    <row r="5791" spans="9:17">
      <c r="I5791">
        <f t="shared" si="271"/>
        <v>5790</v>
      </c>
      <c r="J5791">
        <f t="shared" si="272"/>
        <v>1065</v>
      </c>
      <c r="K5791">
        <f t="shared" si="270"/>
        <v>3</v>
      </c>
      <c r="L5791" t="b">
        <f>COUNTIF($N$2:N5791, N5791)=1</f>
        <v>1</v>
      </c>
      <c r="M5791" s="37">
        <f>IF( $Q5791, MAX($M$1:M5790)+1, 0)</f>
        <v>0</v>
      </c>
      <c r="N5791" t="str" cm="1">
        <f t="array" ref="N5791">INDEX($A$9:$F$1048576, $J5791, $K5791 )</f>
        <v>KI343</v>
      </c>
      <c r="O5791" t="str" cm="1">
        <f t="array" ref="O5791">INDEX($B$9:$F$1048576, $J5791, $K5791 )</f>
        <v>신한챔피온제구차</v>
      </c>
      <c r="P5791" t="str" cm="1">
        <f t="array" ref="P5791">IF( $L5791, TRIM(_xll.IMDP("IR", $G$5&amp;$N5791, $G$6)), "" )</f>
        <v/>
      </c>
      <c r="Q5791" t="b" cm="1">
        <f t="array" ref="Q5791">IF(
    $U$1=1, AND($P5791&lt;&gt;"", $P5791&lt;&gt;"...", $P5791&lt;&gt;"입력오류"),
    IF(
        $U$18=1, AND($P5791&lt;&gt;"", $P5791&lt;&gt;"...", $P5791&lt;&gt;"입력오류", ISNUMBER(FIND(INDEX($T$2:$T$7,$U$1),$P5791))),
        IF(
            $U$17="기타", AND($P5791&lt;&gt;"", $P5791&lt;&gt;"...", $P5791&lt;&gt;"입력오류", NOT(ISNUMBER(FIND($T$21:$T$34,$P5791)))),
            AND($P5791&lt;&gt;"", $P5791&lt;&gt;"...", $P5791&lt;&gt;"입력오류", $T$19=$P5791)
        )
    )
)</f>
        <v>0</v>
      </c>
    </row>
    <row r="5792" spans="9:17">
      <c r="I5792">
        <f t="shared" si="271"/>
        <v>5791</v>
      </c>
      <c r="J5792">
        <f t="shared" si="272"/>
        <v>1066</v>
      </c>
      <c r="K5792">
        <f t="shared" si="270"/>
        <v>3</v>
      </c>
      <c r="L5792" t="b">
        <f>COUNTIF($N$2:N5792, N5792)=1</f>
        <v>1</v>
      </c>
      <c r="M5792" s="37">
        <f>IF( $Q5792, MAX($M$1:M5791)+1, 0)</f>
        <v>0</v>
      </c>
      <c r="N5792" t="str" cm="1">
        <f t="array" ref="N5792">INDEX($A$9:$F$1048576, $J5792, $K5792 )</f>
        <v>KI344</v>
      </c>
      <c r="O5792" t="str" cm="1">
        <f t="array" ref="O5792">INDEX($B$9:$F$1048576, $J5792, $K5792 )</f>
        <v>리브프렌즈제이차</v>
      </c>
      <c r="P5792" t="str" cm="1">
        <f t="array" ref="P5792">IF( $L5792, TRIM(_xll.IMDP("IR", $G$5&amp;$N5792, $G$6)), "" )</f>
        <v/>
      </c>
      <c r="Q5792" t="b" cm="1">
        <f t="array" ref="Q5792">IF(
    $U$1=1, AND($P5792&lt;&gt;"", $P5792&lt;&gt;"...", $P5792&lt;&gt;"입력오류"),
    IF(
        $U$18=1, AND($P5792&lt;&gt;"", $P5792&lt;&gt;"...", $P5792&lt;&gt;"입력오류", ISNUMBER(FIND(INDEX($T$2:$T$7,$U$1),$P5792))),
        IF(
            $U$17="기타", AND($P5792&lt;&gt;"", $P5792&lt;&gt;"...", $P5792&lt;&gt;"입력오류", NOT(ISNUMBER(FIND($T$21:$T$34,$P5792)))),
            AND($P5792&lt;&gt;"", $P5792&lt;&gt;"...", $P5792&lt;&gt;"입력오류", $T$19=$P5792)
        )
    )
)</f>
        <v>0</v>
      </c>
    </row>
    <row r="5793" spans="9:17">
      <c r="I5793">
        <f t="shared" si="271"/>
        <v>5792</v>
      </c>
      <c r="J5793">
        <f t="shared" si="272"/>
        <v>1067</v>
      </c>
      <c r="K5793">
        <f t="shared" si="270"/>
        <v>3</v>
      </c>
      <c r="L5793" t="b">
        <f>COUNTIF($N$2:N5793, N5793)=1</f>
        <v>1</v>
      </c>
      <c r="M5793" s="37">
        <f>IF( $Q5793, MAX($M$1:M5792)+1, 0)</f>
        <v>0</v>
      </c>
      <c r="N5793" t="str" cm="1">
        <f t="array" ref="N5793">INDEX($A$9:$F$1048576, $J5793, $K5793 )</f>
        <v>KI346</v>
      </c>
      <c r="O5793" t="str" cm="1">
        <f t="array" ref="O5793">INDEX($B$9:$F$1048576, $J5793, $K5793 )</f>
        <v>국민챔피온제십팔차</v>
      </c>
      <c r="P5793" t="str" cm="1">
        <f t="array" ref="P5793">IF( $L5793, TRIM(_xll.IMDP("IR", $G$5&amp;$N5793, $G$6)), "" )</f>
        <v/>
      </c>
      <c r="Q5793" t="b" cm="1">
        <f t="array" ref="Q5793">IF(
    $U$1=1, AND($P5793&lt;&gt;"", $P5793&lt;&gt;"...", $P5793&lt;&gt;"입력오류"),
    IF(
        $U$18=1, AND($P5793&lt;&gt;"", $P5793&lt;&gt;"...", $P5793&lt;&gt;"입력오류", ISNUMBER(FIND(INDEX($T$2:$T$7,$U$1),$P5793))),
        IF(
            $U$17="기타", AND($P5793&lt;&gt;"", $P5793&lt;&gt;"...", $P5793&lt;&gt;"입력오류", NOT(ISNUMBER(FIND($T$21:$T$34,$P5793)))),
            AND($P5793&lt;&gt;"", $P5793&lt;&gt;"...", $P5793&lt;&gt;"입력오류", $T$19=$P5793)
        )
    )
)</f>
        <v>0</v>
      </c>
    </row>
    <row r="5794" spans="9:17">
      <c r="I5794">
        <f t="shared" si="271"/>
        <v>5793</v>
      </c>
      <c r="J5794">
        <f t="shared" si="272"/>
        <v>1068</v>
      </c>
      <c r="K5794">
        <f t="shared" si="270"/>
        <v>3</v>
      </c>
      <c r="L5794" t="b">
        <f>COUNTIF($N$2:N5794, N5794)=1</f>
        <v>1</v>
      </c>
      <c r="M5794" s="37">
        <f>IF( $Q5794, MAX($M$1:M5793)+1, 0)</f>
        <v>0</v>
      </c>
      <c r="N5794" t="str" cm="1">
        <f t="array" ref="N5794">INDEX($A$9:$F$1048576, $J5794, $K5794 )</f>
        <v>KI350</v>
      </c>
      <c r="O5794" t="str" cm="1">
        <f t="array" ref="O5794">INDEX($B$9:$F$1048576, $J5794, $K5794 )</f>
        <v>드래곤타이거</v>
      </c>
      <c r="P5794" t="str" cm="1">
        <f t="array" ref="P5794">IF( $L5794, TRIM(_xll.IMDP("IR", $G$5&amp;$N5794, $G$6)), "" )</f>
        <v/>
      </c>
      <c r="Q5794" t="b" cm="1">
        <f t="array" ref="Q5794">IF(
    $U$1=1, AND($P5794&lt;&gt;"", $P5794&lt;&gt;"...", $P5794&lt;&gt;"입력오류"),
    IF(
        $U$18=1, AND($P5794&lt;&gt;"", $P5794&lt;&gt;"...", $P5794&lt;&gt;"입력오류", ISNUMBER(FIND(INDEX($T$2:$T$7,$U$1),$P5794))),
        IF(
            $U$17="기타", AND($P5794&lt;&gt;"", $P5794&lt;&gt;"...", $P5794&lt;&gt;"입력오류", NOT(ISNUMBER(FIND($T$21:$T$34,$P5794)))),
            AND($P5794&lt;&gt;"", $P5794&lt;&gt;"...", $P5794&lt;&gt;"입력오류", $T$19=$P5794)
        )
    )
)</f>
        <v>0</v>
      </c>
    </row>
    <row r="5795" spans="9:17">
      <c r="I5795">
        <f t="shared" si="271"/>
        <v>5794</v>
      </c>
      <c r="J5795">
        <f t="shared" si="272"/>
        <v>1069</v>
      </c>
      <c r="K5795">
        <f t="shared" si="270"/>
        <v>3</v>
      </c>
      <c r="L5795" t="b">
        <f>COUNTIF($N$2:N5795, N5795)=1</f>
        <v>1</v>
      </c>
      <c r="M5795" s="37">
        <f>IF( $Q5795, MAX($M$1:M5794)+1, 0)</f>
        <v>0</v>
      </c>
      <c r="N5795" t="str" cm="1">
        <f t="array" ref="N5795">INDEX($A$9:$F$1048576, $J5795, $K5795 )</f>
        <v>KI355</v>
      </c>
      <c r="O5795" t="str" cm="1">
        <f t="array" ref="O5795">INDEX($B$9:$F$1048576, $J5795, $K5795 )</f>
        <v>국민챔피온제십구차</v>
      </c>
      <c r="P5795" t="str" cm="1">
        <f t="array" ref="P5795">IF( $L5795, TRIM(_xll.IMDP("IR", $G$5&amp;$N5795, $G$6)), "" )</f>
        <v/>
      </c>
      <c r="Q5795" t="b" cm="1">
        <f t="array" ref="Q5795">IF(
    $U$1=1, AND($P5795&lt;&gt;"", $P5795&lt;&gt;"...", $P5795&lt;&gt;"입력오류"),
    IF(
        $U$18=1, AND($P5795&lt;&gt;"", $P5795&lt;&gt;"...", $P5795&lt;&gt;"입력오류", ISNUMBER(FIND(INDEX($T$2:$T$7,$U$1),$P5795))),
        IF(
            $U$17="기타", AND($P5795&lt;&gt;"", $P5795&lt;&gt;"...", $P5795&lt;&gt;"입력오류", NOT(ISNUMBER(FIND($T$21:$T$34,$P5795)))),
            AND($P5795&lt;&gt;"", $P5795&lt;&gt;"...", $P5795&lt;&gt;"입력오류", $T$19=$P5795)
        )
    )
)</f>
        <v>0</v>
      </c>
    </row>
    <row r="5796" spans="9:17">
      <c r="I5796">
        <f t="shared" si="271"/>
        <v>5795</v>
      </c>
      <c r="J5796">
        <f t="shared" si="272"/>
        <v>1070</v>
      </c>
      <c r="K5796">
        <f t="shared" si="270"/>
        <v>3</v>
      </c>
      <c r="L5796" t="b">
        <f>COUNTIF($N$2:N5796, N5796)=1</f>
        <v>1</v>
      </c>
      <c r="M5796" s="37">
        <f>IF( $Q5796, MAX($M$1:M5795)+1, 0)</f>
        <v>0</v>
      </c>
      <c r="N5796" t="str" cm="1">
        <f t="array" ref="N5796">INDEX($A$9:$F$1048576, $J5796, $K5796 )</f>
        <v>KI356</v>
      </c>
      <c r="O5796" t="str" cm="1">
        <f t="array" ref="O5796">INDEX($B$9:$F$1048576, $J5796, $K5796 )</f>
        <v>비비엠유동화제일차</v>
      </c>
      <c r="P5796" t="str" cm="1">
        <f t="array" ref="P5796">IF( $L5796, TRIM(_xll.IMDP("IR", $G$5&amp;$N5796, $G$6)), "" )</f>
        <v/>
      </c>
      <c r="Q5796" t="b" cm="1">
        <f t="array" ref="Q5796">IF(
    $U$1=1, AND($P5796&lt;&gt;"", $P5796&lt;&gt;"...", $P5796&lt;&gt;"입력오류"),
    IF(
        $U$18=1, AND($P5796&lt;&gt;"", $P5796&lt;&gt;"...", $P5796&lt;&gt;"입력오류", ISNUMBER(FIND(INDEX($T$2:$T$7,$U$1),$P5796))),
        IF(
            $U$17="기타", AND($P5796&lt;&gt;"", $P5796&lt;&gt;"...", $P5796&lt;&gt;"입력오류", NOT(ISNUMBER(FIND($T$21:$T$34,$P5796)))),
            AND($P5796&lt;&gt;"", $P5796&lt;&gt;"...", $P5796&lt;&gt;"입력오류", $T$19=$P5796)
        )
    )
)</f>
        <v>0</v>
      </c>
    </row>
    <row r="5797" spans="9:17">
      <c r="I5797">
        <f t="shared" si="271"/>
        <v>5796</v>
      </c>
      <c r="J5797">
        <f t="shared" si="272"/>
        <v>1071</v>
      </c>
      <c r="K5797">
        <f t="shared" si="270"/>
        <v>3</v>
      </c>
      <c r="L5797" t="b">
        <f>COUNTIF($N$2:N5797, N5797)=1</f>
        <v>1</v>
      </c>
      <c r="M5797" s="37">
        <f>IF( $Q5797, MAX($M$1:M5796)+1, 0)</f>
        <v>0</v>
      </c>
      <c r="N5797" t="str" cm="1">
        <f t="array" ref="N5797">INDEX($A$9:$F$1048576, $J5797, $K5797 )</f>
        <v>KI358</v>
      </c>
      <c r="O5797" t="str" cm="1">
        <f t="array" ref="O5797">INDEX($B$9:$F$1048576, $J5797, $K5797 )</f>
        <v>국민사랑제5차</v>
      </c>
      <c r="P5797" t="str" cm="1">
        <f t="array" ref="P5797">IF( $L5797, TRIM(_xll.IMDP("IR", $G$5&amp;$N5797, $G$6)), "" )</f>
        <v/>
      </c>
      <c r="Q5797" t="b" cm="1">
        <f t="array" ref="Q5797">IF(
    $U$1=1, AND($P5797&lt;&gt;"", $P5797&lt;&gt;"...", $P5797&lt;&gt;"입력오류"),
    IF(
        $U$18=1, AND($P5797&lt;&gt;"", $P5797&lt;&gt;"...", $P5797&lt;&gt;"입력오류", ISNUMBER(FIND(INDEX($T$2:$T$7,$U$1),$P5797))),
        IF(
            $U$17="기타", AND($P5797&lt;&gt;"", $P5797&lt;&gt;"...", $P5797&lt;&gt;"입력오류", NOT(ISNUMBER(FIND($T$21:$T$34,$P5797)))),
            AND($P5797&lt;&gt;"", $P5797&lt;&gt;"...", $P5797&lt;&gt;"입력오류", $T$19=$P5797)
        )
    )
)</f>
        <v>0</v>
      </c>
    </row>
    <row r="5798" spans="9:17">
      <c r="I5798">
        <f t="shared" si="271"/>
        <v>5797</v>
      </c>
      <c r="J5798">
        <f t="shared" si="272"/>
        <v>1072</v>
      </c>
      <c r="K5798">
        <f t="shared" si="270"/>
        <v>3</v>
      </c>
      <c r="L5798" t="b">
        <f>COUNTIF($N$2:N5798, N5798)=1</f>
        <v>1</v>
      </c>
      <c r="M5798" s="37">
        <f>IF( $Q5798, MAX($M$1:M5797)+1, 0)</f>
        <v>0</v>
      </c>
      <c r="N5798" t="str" cm="1">
        <f t="array" ref="N5798">INDEX($A$9:$F$1048576, $J5798, $K5798 )</f>
        <v>KI359</v>
      </c>
      <c r="O5798" t="str" cm="1">
        <f t="array" ref="O5798">INDEX($B$9:$F$1048576, $J5798, $K5798 )</f>
        <v>지아이비경안</v>
      </c>
      <c r="P5798" t="str" cm="1">
        <f t="array" ref="P5798">IF( $L5798, TRIM(_xll.IMDP("IR", $G$5&amp;$N5798, $G$6)), "" )</f>
        <v/>
      </c>
      <c r="Q5798" t="b" cm="1">
        <f t="array" ref="Q5798">IF(
    $U$1=1, AND($P5798&lt;&gt;"", $P5798&lt;&gt;"...", $P5798&lt;&gt;"입력오류"),
    IF(
        $U$18=1, AND($P5798&lt;&gt;"", $P5798&lt;&gt;"...", $P5798&lt;&gt;"입력오류", ISNUMBER(FIND(INDEX($T$2:$T$7,$U$1),$P5798))),
        IF(
            $U$17="기타", AND($P5798&lt;&gt;"", $P5798&lt;&gt;"...", $P5798&lt;&gt;"입력오류", NOT(ISNUMBER(FIND($T$21:$T$34,$P5798)))),
            AND($P5798&lt;&gt;"", $P5798&lt;&gt;"...", $P5798&lt;&gt;"입력오류", $T$19=$P5798)
        )
    )
)</f>
        <v>0</v>
      </c>
    </row>
    <row r="5799" spans="9:17">
      <c r="I5799">
        <f t="shared" si="271"/>
        <v>5798</v>
      </c>
      <c r="J5799">
        <f t="shared" si="272"/>
        <v>1073</v>
      </c>
      <c r="K5799">
        <f t="shared" si="270"/>
        <v>3</v>
      </c>
      <c r="L5799" t="b">
        <f>COUNTIF($N$2:N5799, N5799)=1</f>
        <v>1</v>
      </c>
      <c r="M5799" s="37">
        <f>IF( $Q5799, MAX($M$1:M5798)+1, 0)</f>
        <v>0</v>
      </c>
      <c r="N5799" t="str" cm="1">
        <f t="array" ref="N5799">INDEX($A$9:$F$1048576, $J5799, $K5799 )</f>
        <v>KI361</v>
      </c>
      <c r="O5799" t="str" cm="1">
        <f t="array" ref="O5799">INDEX($B$9:$F$1048576, $J5799, $K5799 )</f>
        <v>우리사랑제4차</v>
      </c>
      <c r="P5799" t="str" cm="1">
        <f t="array" ref="P5799">IF( $L5799, TRIM(_xll.IMDP("IR", $G$5&amp;$N5799, $G$6)), "" )</f>
        <v/>
      </c>
      <c r="Q5799" t="b" cm="1">
        <f t="array" ref="Q5799">IF(
    $U$1=1, AND($P5799&lt;&gt;"", $P5799&lt;&gt;"...", $P5799&lt;&gt;"입력오류"),
    IF(
        $U$18=1, AND($P5799&lt;&gt;"", $P5799&lt;&gt;"...", $P5799&lt;&gt;"입력오류", ISNUMBER(FIND(INDEX($T$2:$T$7,$U$1),$P5799))),
        IF(
            $U$17="기타", AND($P5799&lt;&gt;"", $P5799&lt;&gt;"...", $P5799&lt;&gt;"입력오류", NOT(ISNUMBER(FIND($T$21:$T$34,$P5799)))),
            AND($P5799&lt;&gt;"", $P5799&lt;&gt;"...", $P5799&lt;&gt;"입력오류", $T$19=$P5799)
        )
    )
)</f>
        <v>0</v>
      </c>
    </row>
    <row r="5800" spans="9:17">
      <c r="I5800">
        <f t="shared" si="271"/>
        <v>5799</v>
      </c>
      <c r="J5800">
        <f t="shared" si="272"/>
        <v>1074</v>
      </c>
      <c r="K5800">
        <f t="shared" si="270"/>
        <v>3</v>
      </c>
      <c r="L5800" t="b">
        <f>COUNTIF($N$2:N5800, N5800)=1</f>
        <v>1</v>
      </c>
      <c r="M5800" s="37">
        <f>IF( $Q5800, MAX($M$1:M5799)+1, 0)</f>
        <v>0</v>
      </c>
      <c r="N5800" t="str" cm="1">
        <f t="array" ref="N5800">INDEX($A$9:$F$1048576, $J5800, $K5800 )</f>
        <v>KI362</v>
      </c>
      <c r="O5800" t="str" cm="1">
        <f t="array" ref="O5800">INDEX($B$9:$F$1048576, $J5800, $K5800 )</f>
        <v>스마트와이유제일차</v>
      </c>
      <c r="P5800" t="str" cm="1">
        <f t="array" ref="P5800">IF( $L5800, TRIM(_xll.IMDP("IR", $G$5&amp;$N5800, $G$6)), "" )</f>
        <v/>
      </c>
      <c r="Q5800" t="b" cm="1">
        <f t="array" ref="Q5800">IF(
    $U$1=1, AND($P5800&lt;&gt;"", $P5800&lt;&gt;"...", $P5800&lt;&gt;"입력오류"),
    IF(
        $U$18=1, AND($P5800&lt;&gt;"", $P5800&lt;&gt;"...", $P5800&lt;&gt;"입력오류", ISNUMBER(FIND(INDEX($T$2:$T$7,$U$1),$P5800))),
        IF(
            $U$17="기타", AND($P5800&lt;&gt;"", $P5800&lt;&gt;"...", $P5800&lt;&gt;"입력오류", NOT(ISNUMBER(FIND($T$21:$T$34,$P5800)))),
            AND($P5800&lt;&gt;"", $P5800&lt;&gt;"...", $P5800&lt;&gt;"입력오류", $T$19=$P5800)
        )
    )
)</f>
        <v>0</v>
      </c>
    </row>
    <row r="5801" spans="9:17">
      <c r="I5801">
        <f t="shared" si="271"/>
        <v>5800</v>
      </c>
      <c r="J5801">
        <f t="shared" si="272"/>
        <v>1075</v>
      </c>
      <c r="K5801">
        <f t="shared" si="270"/>
        <v>3</v>
      </c>
      <c r="L5801" t="b">
        <f>COUNTIF($N$2:N5801, N5801)=1</f>
        <v>1</v>
      </c>
      <c r="M5801" s="37">
        <f>IF( $Q5801, MAX($M$1:M5800)+1, 0)</f>
        <v>0</v>
      </c>
      <c r="N5801" t="str" cm="1">
        <f t="array" ref="N5801">INDEX($A$9:$F$1048576, $J5801, $K5801 )</f>
        <v>KI367</v>
      </c>
      <c r="O5801" t="str" cm="1">
        <f t="array" ref="O5801">INDEX($B$9:$F$1048576, $J5801, $K5801 )</f>
        <v>안타티카하나제일차</v>
      </c>
      <c r="P5801" t="str" cm="1">
        <f t="array" ref="P5801">IF( $L5801, TRIM(_xll.IMDP("IR", $G$5&amp;$N5801, $G$6)), "" )</f>
        <v/>
      </c>
      <c r="Q5801" t="b" cm="1">
        <f t="array" ref="Q5801">IF(
    $U$1=1, AND($P5801&lt;&gt;"", $P5801&lt;&gt;"...", $P5801&lt;&gt;"입력오류"),
    IF(
        $U$18=1, AND($P5801&lt;&gt;"", $P5801&lt;&gt;"...", $P5801&lt;&gt;"입력오류", ISNUMBER(FIND(INDEX($T$2:$T$7,$U$1),$P5801))),
        IF(
            $U$17="기타", AND($P5801&lt;&gt;"", $P5801&lt;&gt;"...", $P5801&lt;&gt;"입력오류", NOT(ISNUMBER(FIND($T$21:$T$34,$P5801)))),
            AND($P5801&lt;&gt;"", $P5801&lt;&gt;"...", $P5801&lt;&gt;"입력오류", $T$19=$P5801)
        )
    )
)</f>
        <v>0</v>
      </c>
    </row>
    <row r="5802" spans="9:17">
      <c r="I5802">
        <f t="shared" si="271"/>
        <v>5801</v>
      </c>
      <c r="J5802">
        <f t="shared" si="272"/>
        <v>1076</v>
      </c>
      <c r="K5802">
        <f t="shared" si="270"/>
        <v>3</v>
      </c>
      <c r="L5802" t="b">
        <f>COUNTIF($N$2:N5802, N5802)=1</f>
        <v>1</v>
      </c>
      <c r="M5802" s="37">
        <f>IF( $Q5802, MAX($M$1:M5801)+1, 0)</f>
        <v>0</v>
      </c>
      <c r="N5802" t="str" cm="1">
        <f t="array" ref="N5802">INDEX($A$9:$F$1048576, $J5802, $K5802 )</f>
        <v>KI369</v>
      </c>
      <c r="O5802" t="str" cm="1">
        <f t="array" ref="O5802">INDEX($B$9:$F$1048576, $J5802, $K5802 )</f>
        <v>국민챔피온제이십차</v>
      </c>
      <c r="P5802" t="str" cm="1">
        <f t="array" ref="P5802">IF( $L5802, TRIM(_xll.IMDP("IR", $G$5&amp;$N5802, $G$6)), "" )</f>
        <v/>
      </c>
      <c r="Q5802" t="b" cm="1">
        <f t="array" ref="Q5802">IF(
    $U$1=1, AND($P5802&lt;&gt;"", $P5802&lt;&gt;"...", $P5802&lt;&gt;"입력오류"),
    IF(
        $U$18=1, AND($P5802&lt;&gt;"", $P5802&lt;&gt;"...", $P5802&lt;&gt;"입력오류", ISNUMBER(FIND(INDEX($T$2:$T$7,$U$1),$P5802))),
        IF(
            $U$17="기타", AND($P5802&lt;&gt;"", $P5802&lt;&gt;"...", $P5802&lt;&gt;"입력오류", NOT(ISNUMBER(FIND($T$21:$T$34,$P5802)))),
            AND($P5802&lt;&gt;"", $P5802&lt;&gt;"...", $P5802&lt;&gt;"입력오류", $T$19=$P5802)
        )
    )
)</f>
        <v>0</v>
      </c>
    </row>
    <row r="5803" spans="9:17">
      <c r="I5803">
        <f t="shared" si="271"/>
        <v>5802</v>
      </c>
      <c r="J5803">
        <f t="shared" si="272"/>
        <v>1077</v>
      </c>
      <c r="K5803">
        <f t="shared" si="270"/>
        <v>3</v>
      </c>
      <c r="L5803" t="b">
        <f>COUNTIF($N$2:N5803, N5803)=1</f>
        <v>1</v>
      </c>
      <c r="M5803" s="37">
        <f>IF( $Q5803, MAX($M$1:M5802)+1, 0)</f>
        <v>0</v>
      </c>
      <c r="N5803" t="str" cm="1">
        <f t="array" ref="N5803">INDEX($A$9:$F$1048576, $J5803, $K5803 )</f>
        <v>KI370</v>
      </c>
      <c r="O5803" t="str" cm="1">
        <f t="array" ref="O5803">INDEX($B$9:$F$1048576, $J5803, $K5803 )</f>
        <v>말리부제일차</v>
      </c>
      <c r="P5803" t="str" cm="1">
        <f t="array" ref="P5803">IF( $L5803, TRIM(_xll.IMDP("IR", $G$5&amp;$N5803, $G$6)), "" )</f>
        <v/>
      </c>
      <c r="Q5803" t="b" cm="1">
        <f t="array" ref="Q5803">IF(
    $U$1=1, AND($P5803&lt;&gt;"", $P5803&lt;&gt;"...", $P5803&lt;&gt;"입력오류"),
    IF(
        $U$18=1, AND($P5803&lt;&gt;"", $P5803&lt;&gt;"...", $P5803&lt;&gt;"입력오류", ISNUMBER(FIND(INDEX($T$2:$T$7,$U$1),$P5803))),
        IF(
            $U$17="기타", AND($P5803&lt;&gt;"", $P5803&lt;&gt;"...", $P5803&lt;&gt;"입력오류", NOT(ISNUMBER(FIND($T$21:$T$34,$P5803)))),
            AND($P5803&lt;&gt;"", $P5803&lt;&gt;"...", $P5803&lt;&gt;"입력오류", $T$19=$P5803)
        )
    )
)</f>
        <v>0</v>
      </c>
    </row>
    <row r="5804" spans="9:17">
      <c r="I5804">
        <f t="shared" si="271"/>
        <v>5803</v>
      </c>
      <c r="J5804">
        <f t="shared" si="272"/>
        <v>1078</v>
      </c>
      <c r="K5804">
        <f t="shared" si="270"/>
        <v>3</v>
      </c>
      <c r="L5804" t="b">
        <f>COUNTIF($N$2:N5804, N5804)=1</f>
        <v>1</v>
      </c>
      <c r="M5804" s="37">
        <f>IF( $Q5804, MAX($M$1:M5803)+1, 0)</f>
        <v>0</v>
      </c>
      <c r="N5804" t="str" cm="1">
        <f t="array" ref="N5804">INDEX($A$9:$F$1048576, $J5804, $K5804 )</f>
        <v>KI371</v>
      </c>
      <c r="O5804" t="str" cm="1">
        <f t="array" ref="O5804">INDEX($B$9:$F$1048576, $J5804, $K5804 )</f>
        <v>한솔제이십삼차</v>
      </c>
      <c r="P5804" t="str" cm="1">
        <f t="array" ref="P5804">IF( $L5804, TRIM(_xll.IMDP("IR", $G$5&amp;$N5804, $G$6)), "" )</f>
        <v/>
      </c>
      <c r="Q5804" t="b" cm="1">
        <f t="array" ref="Q5804">IF(
    $U$1=1, AND($P5804&lt;&gt;"", $P5804&lt;&gt;"...", $P5804&lt;&gt;"입력오류"),
    IF(
        $U$18=1, AND($P5804&lt;&gt;"", $P5804&lt;&gt;"...", $P5804&lt;&gt;"입력오류", ISNUMBER(FIND(INDEX($T$2:$T$7,$U$1),$P5804))),
        IF(
            $U$17="기타", AND($P5804&lt;&gt;"", $P5804&lt;&gt;"...", $P5804&lt;&gt;"입력오류", NOT(ISNUMBER(FIND($T$21:$T$34,$P5804)))),
            AND($P5804&lt;&gt;"", $P5804&lt;&gt;"...", $P5804&lt;&gt;"입력오류", $T$19=$P5804)
        )
    )
)</f>
        <v>0</v>
      </c>
    </row>
    <row r="5805" spans="9:17">
      <c r="I5805">
        <f t="shared" si="271"/>
        <v>5804</v>
      </c>
      <c r="J5805">
        <f t="shared" si="272"/>
        <v>1079</v>
      </c>
      <c r="K5805">
        <f t="shared" si="270"/>
        <v>3</v>
      </c>
      <c r="L5805" t="b">
        <f>COUNTIF($N$2:N5805, N5805)=1</f>
        <v>1</v>
      </c>
      <c r="M5805" s="37">
        <f>IF( $Q5805, MAX($M$1:M5804)+1, 0)</f>
        <v>0</v>
      </c>
      <c r="N5805" t="str" cm="1">
        <f t="array" ref="N5805">INDEX($A$9:$F$1048576, $J5805, $K5805 )</f>
        <v>KI372</v>
      </c>
      <c r="O5805" t="str" cm="1">
        <f t="array" ref="O5805">INDEX($B$9:$F$1048576, $J5805, $K5805 )</f>
        <v>알에이해운대제오차</v>
      </c>
      <c r="P5805" t="str" cm="1">
        <f t="array" ref="P5805">IF( $L5805, TRIM(_xll.IMDP("IR", $G$5&amp;$N5805, $G$6)), "" )</f>
        <v/>
      </c>
      <c r="Q5805" t="b" cm="1">
        <f t="array" ref="Q5805">IF(
    $U$1=1, AND($P5805&lt;&gt;"", $P5805&lt;&gt;"...", $P5805&lt;&gt;"입력오류"),
    IF(
        $U$18=1, AND($P5805&lt;&gt;"", $P5805&lt;&gt;"...", $P5805&lt;&gt;"입력오류", ISNUMBER(FIND(INDEX($T$2:$T$7,$U$1),$P5805))),
        IF(
            $U$17="기타", AND($P5805&lt;&gt;"", $P5805&lt;&gt;"...", $P5805&lt;&gt;"입력오류", NOT(ISNUMBER(FIND($T$21:$T$34,$P5805)))),
            AND($P5805&lt;&gt;"", $P5805&lt;&gt;"...", $P5805&lt;&gt;"입력오류", $T$19=$P5805)
        )
    )
)</f>
        <v>0</v>
      </c>
    </row>
    <row r="5806" spans="9:17">
      <c r="I5806">
        <f t="shared" si="271"/>
        <v>5805</v>
      </c>
      <c r="J5806">
        <f t="shared" si="272"/>
        <v>1080</v>
      </c>
      <c r="K5806">
        <f t="shared" si="270"/>
        <v>3</v>
      </c>
      <c r="L5806" t="b">
        <f>COUNTIF($N$2:N5806, N5806)=1</f>
        <v>1</v>
      </c>
      <c r="M5806" s="37">
        <f>IF( $Q5806, MAX($M$1:M5805)+1, 0)</f>
        <v>0</v>
      </c>
      <c r="N5806" t="str" cm="1">
        <f t="array" ref="N5806">INDEX($A$9:$F$1048576, $J5806, $K5806 )</f>
        <v>KI373</v>
      </c>
      <c r="O5806" t="str" cm="1">
        <f t="array" ref="O5806">INDEX($B$9:$F$1048576, $J5806, $K5806 )</f>
        <v>더하이스트제이십구차</v>
      </c>
      <c r="P5806" t="str" cm="1">
        <f t="array" ref="P5806">IF( $L5806, TRIM(_xll.IMDP("IR", $G$5&amp;$N5806, $G$6)), "" )</f>
        <v/>
      </c>
      <c r="Q5806" t="b" cm="1">
        <f t="array" ref="Q5806">IF(
    $U$1=1, AND($P5806&lt;&gt;"", $P5806&lt;&gt;"...", $P5806&lt;&gt;"입력오류"),
    IF(
        $U$18=1, AND($P5806&lt;&gt;"", $P5806&lt;&gt;"...", $P5806&lt;&gt;"입력오류", ISNUMBER(FIND(INDEX($T$2:$T$7,$U$1),$P5806))),
        IF(
            $U$17="기타", AND($P5806&lt;&gt;"", $P5806&lt;&gt;"...", $P5806&lt;&gt;"입력오류", NOT(ISNUMBER(FIND($T$21:$T$34,$P5806)))),
            AND($P5806&lt;&gt;"", $P5806&lt;&gt;"...", $P5806&lt;&gt;"입력오류", $T$19=$P5806)
        )
    )
)</f>
        <v>0</v>
      </c>
    </row>
    <row r="5807" spans="9:17">
      <c r="I5807">
        <f t="shared" si="271"/>
        <v>5806</v>
      </c>
      <c r="J5807">
        <f t="shared" si="272"/>
        <v>1081</v>
      </c>
      <c r="K5807">
        <f t="shared" si="270"/>
        <v>3</v>
      </c>
      <c r="L5807" t="b">
        <f>COUNTIF($N$2:N5807, N5807)=1</f>
        <v>1</v>
      </c>
      <c r="M5807" s="37">
        <f>IF( $Q5807, MAX($M$1:M5806)+1, 0)</f>
        <v>0</v>
      </c>
      <c r="N5807" t="str" cm="1">
        <f t="array" ref="N5807">INDEX($A$9:$F$1048576, $J5807, $K5807 )</f>
        <v>KI374</v>
      </c>
      <c r="O5807" t="str" cm="1">
        <f t="array" ref="O5807">INDEX($B$9:$F$1048576, $J5807, $K5807 )</f>
        <v>국민넘버원제일차</v>
      </c>
      <c r="P5807" t="str" cm="1">
        <f t="array" ref="P5807">IF( $L5807, TRIM(_xll.IMDP("IR", $G$5&amp;$N5807, $G$6)), "" )</f>
        <v/>
      </c>
      <c r="Q5807" t="b" cm="1">
        <f t="array" ref="Q5807">IF(
    $U$1=1, AND($P5807&lt;&gt;"", $P5807&lt;&gt;"...", $P5807&lt;&gt;"입력오류"),
    IF(
        $U$18=1, AND($P5807&lt;&gt;"", $P5807&lt;&gt;"...", $P5807&lt;&gt;"입력오류", ISNUMBER(FIND(INDEX($T$2:$T$7,$U$1),$P5807))),
        IF(
            $U$17="기타", AND($P5807&lt;&gt;"", $P5807&lt;&gt;"...", $P5807&lt;&gt;"입력오류", NOT(ISNUMBER(FIND($T$21:$T$34,$P5807)))),
            AND($P5807&lt;&gt;"", $P5807&lt;&gt;"...", $P5807&lt;&gt;"입력오류", $T$19=$P5807)
        )
    )
)</f>
        <v>0</v>
      </c>
    </row>
    <row r="5808" spans="9:17">
      <c r="I5808">
        <f t="shared" si="271"/>
        <v>5807</v>
      </c>
      <c r="J5808">
        <f t="shared" si="272"/>
        <v>1082</v>
      </c>
      <c r="K5808">
        <f t="shared" si="270"/>
        <v>3</v>
      </c>
      <c r="L5808" t="b">
        <f>COUNTIF($N$2:N5808, N5808)=1</f>
        <v>1</v>
      </c>
      <c r="M5808" s="37">
        <f>IF( $Q5808, MAX($M$1:M5807)+1, 0)</f>
        <v>0</v>
      </c>
      <c r="N5808" t="str" cm="1">
        <f t="array" ref="N5808">INDEX($A$9:$F$1048576, $J5808, $K5808 )</f>
        <v>KI375</v>
      </c>
      <c r="O5808" t="str" cm="1">
        <f t="array" ref="O5808">INDEX($B$9:$F$1048576, $J5808, $K5808 )</f>
        <v>국민넘버원제이차</v>
      </c>
      <c r="P5808" t="str" cm="1">
        <f t="array" ref="P5808">IF( $L5808, TRIM(_xll.IMDP("IR", $G$5&amp;$N5808, $G$6)), "" )</f>
        <v/>
      </c>
      <c r="Q5808" t="b" cm="1">
        <f t="array" ref="Q5808">IF(
    $U$1=1, AND($P5808&lt;&gt;"", $P5808&lt;&gt;"...", $P5808&lt;&gt;"입력오류"),
    IF(
        $U$18=1, AND($P5808&lt;&gt;"", $P5808&lt;&gt;"...", $P5808&lt;&gt;"입력오류", ISNUMBER(FIND(INDEX($T$2:$T$7,$U$1),$P5808))),
        IF(
            $U$17="기타", AND($P5808&lt;&gt;"", $P5808&lt;&gt;"...", $P5808&lt;&gt;"입력오류", NOT(ISNUMBER(FIND($T$21:$T$34,$P5808)))),
            AND($P5808&lt;&gt;"", $P5808&lt;&gt;"...", $P5808&lt;&gt;"입력오류", $T$19=$P5808)
        )
    )
)</f>
        <v>0</v>
      </c>
    </row>
    <row r="5809" spans="9:17">
      <c r="I5809">
        <f t="shared" si="271"/>
        <v>5808</v>
      </c>
      <c r="J5809">
        <f t="shared" si="272"/>
        <v>1083</v>
      </c>
      <c r="K5809">
        <f t="shared" si="270"/>
        <v>3</v>
      </c>
      <c r="L5809" t="b">
        <f>COUNTIF($N$2:N5809, N5809)=1</f>
        <v>1</v>
      </c>
      <c r="M5809" s="37">
        <f>IF( $Q5809, MAX($M$1:M5808)+1, 0)</f>
        <v>0</v>
      </c>
      <c r="N5809" t="str" cm="1">
        <f t="array" ref="N5809">INDEX($A$9:$F$1048576, $J5809, $K5809 )</f>
        <v>KI377</v>
      </c>
      <c r="O5809" t="str" cm="1">
        <f t="array" ref="O5809">INDEX($B$9:$F$1048576, $J5809, $K5809 )</f>
        <v>지아이비해운대</v>
      </c>
      <c r="P5809" t="str" cm="1">
        <f t="array" ref="P5809">IF( $L5809, TRIM(_xll.IMDP("IR", $G$5&amp;$N5809, $G$6)), "" )</f>
        <v/>
      </c>
      <c r="Q5809" t="b" cm="1">
        <f t="array" ref="Q5809">IF(
    $U$1=1, AND($P5809&lt;&gt;"", $P5809&lt;&gt;"...", $P5809&lt;&gt;"입력오류"),
    IF(
        $U$18=1, AND($P5809&lt;&gt;"", $P5809&lt;&gt;"...", $P5809&lt;&gt;"입력오류", ISNUMBER(FIND(INDEX($T$2:$T$7,$U$1),$P5809))),
        IF(
            $U$17="기타", AND($P5809&lt;&gt;"", $P5809&lt;&gt;"...", $P5809&lt;&gt;"입력오류", NOT(ISNUMBER(FIND($T$21:$T$34,$P5809)))),
            AND($P5809&lt;&gt;"", $P5809&lt;&gt;"...", $P5809&lt;&gt;"입력오류", $T$19=$P5809)
        )
    )
)</f>
        <v>0</v>
      </c>
    </row>
    <row r="5810" spans="9:17">
      <c r="I5810">
        <f t="shared" si="271"/>
        <v>5809</v>
      </c>
      <c r="J5810">
        <f t="shared" si="272"/>
        <v>1084</v>
      </c>
      <c r="K5810">
        <f t="shared" si="270"/>
        <v>3</v>
      </c>
      <c r="L5810" t="b">
        <f>COUNTIF($N$2:N5810, N5810)=1</f>
        <v>1</v>
      </c>
      <c r="M5810" s="37">
        <f>IF( $Q5810, MAX($M$1:M5809)+1, 0)</f>
        <v>0</v>
      </c>
      <c r="N5810" t="str" cm="1">
        <f t="array" ref="N5810">INDEX($A$9:$F$1048576, $J5810, $K5810 )</f>
        <v>KI382</v>
      </c>
      <c r="O5810" t="str" cm="1">
        <f t="array" ref="O5810">INDEX($B$9:$F$1048576, $J5810, $K5810 )</f>
        <v>비욘드감정제오차</v>
      </c>
      <c r="P5810" t="str" cm="1">
        <f t="array" ref="P5810">IF( $L5810, TRIM(_xll.IMDP("IR", $G$5&amp;$N5810, $G$6)), "" )</f>
        <v/>
      </c>
      <c r="Q5810" t="b" cm="1">
        <f t="array" ref="Q5810">IF(
    $U$1=1, AND($P5810&lt;&gt;"", $P5810&lt;&gt;"...", $P5810&lt;&gt;"입력오류"),
    IF(
        $U$18=1, AND($P5810&lt;&gt;"", $P5810&lt;&gt;"...", $P5810&lt;&gt;"입력오류", ISNUMBER(FIND(INDEX($T$2:$T$7,$U$1),$P5810))),
        IF(
            $U$17="기타", AND($P5810&lt;&gt;"", $P5810&lt;&gt;"...", $P5810&lt;&gt;"입력오류", NOT(ISNUMBER(FIND($T$21:$T$34,$P5810)))),
            AND($P5810&lt;&gt;"", $P5810&lt;&gt;"...", $P5810&lt;&gt;"입력오류", $T$19=$P5810)
        )
    )
)</f>
        <v>0</v>
      </c>
    </row>
    <row r="5811" spans="9:17">
      <c r="I5811">
        <f t="shared" si="271"/>
        <v>5810</v>
      </c>
      <c r="J5811">
        <f t="shared" si="272"/>
        <v>1085</v>
      </c>
      <c r="K5811">
        <f t="shared" si="270"/>
        <v>3</v>
      </c>
      <c r="L5811" t="b">
        <f>COUNTIF($N$2:N5811, N5811)=1</f>
        <v>1</v>
      </c>
      <c r="M5811" s="37">
        <f>IF( $Q5811, MAX($M$1:M5810)+1, 0)</f>
        <v>0</v>
      </c>
      <c r="N5811" t="str" cm="1">
        <f t="array" ref="N5811">INDEX($A$9:$F$1048576, $J5811, $K5811 )</f>
        <v>KI384</v>
      </c>
      <c r="O5811" t="str" cm="1">
        <f t="array" ref="O5811">INDEX($B$9:$F$1048576, $J5811, $K5811 )</f>
        <v>국민넘버원제삼차</v>
      </c>
      <c r="P5811" t="str" cm="1">
        <f t="array" ref="P5811">IF( $L5811, TRIM(_xll.IMDP("IR", $G$5&amp;$N5811, $G$6)), "" )</f>
        <v/>
      </c>
      <c r="Q5811" t="b" cm="1">
        <f t="array" ref="Q5811">IF(
    $U$1=1, AND($P5811&lt;&gt;"", $P5811&lt;&gt;"...", $P5811&lt;&gt;"입력오류"),
    IF(
        $U$18=1, AND($P5811&lt;&gt;"", $P5811&lt;&gt;"...", $P5811&lt;&gt;"입력오류", ISNUMBER(FIND(INDEX($T$2:$T$7,$U$1),$P5811))),
        IF(
            $U$17="기타", AND($P5811&lt;&gt;"", $P5811&lt;&gt;"...", $P5811&lt;&gt;"입력오류", NOT(ISNUMBER(FIND($T$21:$T$34,$P5811)))),
            AND($P5811&lt;&gt;"", $P5811&lt;&gt;"...", $P5811&lt;&gt;"입력오류", $T$19=$P5811)
        )
    )
)</f>
        <v>0</v>
      </c>
    </row>
    <row r="5812" spans="9:17">
      <c r="I5812">
        <f t="shared" si="271"/>
        <v>5811</v>
      </c>
      <c r="J5812">
        <f t="shared" si="272"/>
        <v>1086</v>
      </c>
      <c r="K5812">
        <f t="shared" si="270"/>
        <v>3</v>
      </c>
      <c r="L5812" t="b">
        <f>COUNTIF($N$2:N5812, N5812)=1</f>
        <v>1</v>
      </c>
      <c r="M5812" s="37">
        <f>IF( $Q5812, MAX($M$1:M5811)+1, 0)</f>
        <v>0</v>
      </c>
      <c r="N5812" t="str" cm="1">
        <f t="array" ref="N5812">INDEX($A$9:$F$1048576, $J5812, $K5812 )</f>
        <v>KI386</v>
      </c>
      <c r="O5812" t="str" cm="1">
        <f t="array" ref="O5812">INDEX($B$9:$F$1048576, $J5812, $K5812 )</f>
        <v>블랙폭스제일차</v>
      </c>
      <c r="P5812" t="str" cm="1">
        <f t="array" ref="P5812">IF( $L5812, TRIM(_xll.IMDP("IR", $G$5&amp;$N5812, $G$6)), "" )</f>
        <v/>
      </c>
      <c r="Q5812" t="b" cm="1">
        <f t="array" ref="Q5812">IF(
    $U$1=1, AND($P5812&lt;&gt;"", $P5812&lt;&gt;"...", $P5812&lt;&gt;"입력오류"),
    IF(
        $U$18=1, AND($P5812&lt;&gt;"", $P5812&lt;&gt;"...", $P5812&lt;&gt;"입력오류", ISNUMBER(FIND(INDEX($T$2:$T$7,$U$1),$P5812))),
        IF(
            $U$17="기타", AND($P5812&lt;&gt;"", $P5812&lt;&gt;"...", $P5812&lt;&gt;"입력오류", NOT(ISNUMBER(FIND($T$21:$T$34,$P5812)))),
            AND($P5812&lt;&gt;"", $P5812&lt;&gt;"...", $P5812&lt;&gt;"입력오류", $T$19=$P5812)
        )
    )
)</f>
        <v>0</v>
      </c>
    </row>
    <row r="5813" spans="9:17">
      <c r="I5813">
        <f t="shared" si="271"/>
        <v>5812</v>
      </c>
      <c r="J5813">
        <f t="shared" si="272"/>
        <v>1087</v>
      </c>
      <c r="K5813">
        <f t="shared" si="270"/>
        <v>3</v>
      </c>
      <c r="L5813" t="b">
        <f>COUNTIF($N$2:N5813, N5813)=1</f>
        <v>1</v>
      </c>
      <c r="M5813" s="37">
        <f>IF( $Q5813, MAX($M$1:M5812)+1, 0)</f>
        <v>0</v>
      </c>
      <c r="N5813" t="str" cm="1">
        <f t="array" ref="N5813">INDEX($A$9:$F$1048576, $J5813, $K5813 )</f>
        <v>KI387</v>
      </c>
      <c r="O5813" t="str" cm="1">
        <f t="array" ref="O5813">INDEX($B$9:$F$1048576, $J5813, $K5813 )</f>
        <v>티에스화이트</v>
      </c>
      <c r="P5813" t="str" cm="1">
        <f t="array" ref="P5813">IF( $L5813, TRIM(_xll.IMDP("IR", $G$5&amp;$N5813, $G$6)), "" )</f>
        <v/>
      </c>
      <c r="Q5813" t="b" cm="1">
        <f t="array" ref="Q5813">IF(
    $U$1=1, AND($P5813&lt;&gt;"", $P5813&lt;&gt;"...", $P5813&lt;&gt;"입력오류"),
    IF(
        $U$18=1, AND($P5813&lt;&gt;"", $P5813&lt;&gt;"...", $P5813&lt;&gt;"입력오류", ISNUMBER(FIND(INDEX($T$2:$T$7,$U$1),$P5813))),
        IF(
            $U$17="기타", AND($P5813&lt;&gt;"", $P5813&lt;&gt;"...", $P5813&lt;&gt;"입력오류", NOT(ISNUMBER(FIND($T$21:$T$34,$P5813)))),
            AND($P5813&lt;&gt;"", $P5813&lt;&gt;"...", $P5813&lt;&gt;"입력오류", $T$19=$P5813)
        )
    )
)</f>
        <v>0</v>
      </c>
    </row>
    <row r="5814" spans="9:17">
      <c r="I5814">
        <f t="shared" si="271"/>
        <v>5813</v>
      </c>
      <c r="J5814">
        <f t="shared" si="272"/>
        <v>1088</v>
      </c>
      <c r="K5814">
        <f t="shared" si="270"/>
        <v>3</v>
      </c>
      <c r="L5814" t="b">
        <f>COUNTIF($N$2:N5814, N5814)=1</f>
        <v>1</v>
      </c>
      <c r="M5814" s="37">
        <f>IF( $Q5814, MAX($M$1:M5813)+1, 0)</f>
        <v>0</v>
      </c>
      <c r="N5814" t="str" cm="1">
        <f t="array" ref="N5814">INDEX($A$9:$F$1048576, $J5814, $K5814 )</f>
        <v>KI388</v>
      </c>
      <c r="O5814" t="str" cm="1">
        <f t="array" ref="O5814">INDEX($B$9:$F$1048576, $J5814, $K5814 )</f>
        <v>국민넘버원제사차</v>
      </c>
      <c r="P5814" t="str" cm="1">
        <f t="array" ref="P5814">IF( $L5814, TRIM(_xll.IMDP("IR", $G$5&amp;$N5814, $G$6)), "" )</f>
        <v/>
      </c>
      <c r="Q5814" t="b" cm="1">
        <f t="array" ref="Q5814">IF(
    $U$1=1, AND($P5814&lt;&gt;"", $P5814&lt;&gt;"...", $P5814&lt;&gt;"입력오류"),
    IF(
        $U$18=1, AND($P5814&lt;&gt;"", $P5814&lt;&gt;"...", $P5814&lt;&gt;"입력오류", ISNUMBER(FIND(INDEX($T$2:$T$7,$U$1),$P5814))),
        IF(
            $U$17="기타", AND($P5814&lt;&gt;"", $P5814&lt;&gt;"...", $P5814&lt;&gt;"입력오류", NOT(ISNUMBER(FIND($T$21:$T$34,$P5814)))),
            AND($P5814&lt;&gt;"", $P5814&lt;&gt;"...", $P5814&lt;&gt;"입력오류", $T$19=$P5814)
        )
    )
)</f>
        <v>0</v>
      </c>
    </row>
    <row r="5815" spans="9:17">
      <c r="I5815">
        <f t="shared" si="271"/>
        <v>5814</v>
      </c>
      <c r="J5815">
        <f t="shared" si="272"/>
        <v>1089</v>
      </c>
      <c r="K5815">
        <f t="shared" si="270"/>
        <v>3</v>
      </c>
      <c r="L5815" t="b">
        <f>COUNTIF($N$2:N5815, N5815)=1</f>
        <v>1</v>
      </c>
      <c r="M5815" s="37">
        <f>IF( $Q5815, MAX($M$1:M5814)+1, 0)</f>
        <v>0</v>
      </c>
      <c r="N5815" t="str" cm="1">
        <f t="array" ref="N5815">INDEX($A$9:$F$1048576, $J5815, $K5815 )</f>
        <v>KI395</v>
      </c>
      <c r="O5815" t="str" cm="1">
        <f t="array" ref="O5815">INDEX($B$9:$F$1048576, $J5815, $K5815 )</f>
        <v>뉴라이징퍼플</v>
      </c>
      <c r="P5815" t="str" cm="1">
        <f t="array" ref="P5815">IF( $L5815, TRIM(_xll.IMDP("IR", $G$5&amp;$N5815, $G$6)), "" )</f>
        <v/>
      </c>
      <c r="Q5815" t="b" cm="1">
        <f t="array" ref="Q5815">IF(
    $U$1=1, AND($P5815&lt;&gt;"", $P5815&lt;&gt;"...", $P5815&lt;&gt;"입력오류"),
    IF(
        $U$18=1, AND($P5815&lt;&gt;"", $P5815&lt;&gt;"...", $P5815&lt;&gt;"입력오류", ISNUMBER(FIND(INDEX($T$2:$T$7,$U$1),$P5815))),
        IF(
            $U$17="기타", AND($P5815&lt;&gt;"", $P5815&lt;&gt;"...", $P5815&lt;&gt;"입력오류", NOT(ISNUMBER(FIND($T$21:$T$34,$P5815)))),
            AND($P5815&lt;&gt;"", $P5815&lt;&gt;"...", $P5815&lt;&gt;"입력오류", $T$19=$P5815)
        )
    )
)</f>
        <v>0</v>
      </c>
    </row>
    <row r="5816" spans="9:17">
      <c r="I5816">
        <f t="shared" si="271"/>
        <v>5815</v>
      </c>
      <c r="J5816">
        <f t="shared" si="272"/>
        <v>1090</v>
      </c>
      <c r="K5816">
        <f t="shared" si="270"/>
        <v>3</v>
      </c>
      <c r="L5816" t="b">
        <f>COUNTIF($N$2:N5816, N5816)=1</f>
        <v>1</v>
      </c>
      <c r="M5816" s="37">
        <f>IF( $Q5816, MAX($M$1:M5815)+1, 0)</f>
        <v>0</v>
      </c>
      <c r="N5816" t="str" cm="1">
        <f t="array" ref="N5816">INDEX($A$9:$F$1048576, $J5816, $K5816 )</f>
        <v>KI398</v>
      </c>
      <c r="O5816" t="str" cm="1">
        <f t="array" ref="O5816">INDEX($B$9:$F$1048576, $J5816, $K5816 )</f>
        <v>엔에이치상인천</v>
      </c>
      <c r="P5816" t="str" cm="1">
        <f t="array" ref="P5816">IF( $L5816, TRIM(_xll.IMDP("IR", $G$5&amp;$N5816, $G$6)), "" )</f>
        <v/>
      </c>
      <c r="Q5816" t="b" cm="1">
        <f t="array" ref="Q5816">IF(
    $U$1=1, AND($P5816&lt;&gt;"", $P5816&lt;&gt;"...", $P5816&lt;&gt;"입력오류"),
    IF(
        $U$18=1, AND($P5816&lt;&gt;"", $P5816&lt;&gt;"...", $P5816&lt;&gt;"입력오류", ISNUMBER(FIND(INDEX($T$2:$T$7,$U$1),$P5816))),
        IF(
            $U$17="기타", AND($P5816&lt;&gt;"", $P5816&lt;&gt;"...", $P5816&lt;&gt;"입력오류", NOT(ISNUMBER(FIND($T$21:$T$34,$P5816)))),
            AND($P5816&lt;&gt;"", $P5816&lt;&gt;"...", $P5816&lt;&gt;"입력오류", $T$19=$P5816)
        )
    )
)</f>
        <v>0</v>
      </c>
    </row>
    <row r="5817" spans="9:17">
      <c r="I5817">
        <f t="shared" si="271"/>
        <v>5816</v>
      </c>
      <c r="J5817">
        <f t="shared" si="272"/>
        <v>1091</v>
      </c>
      <c r="K5817">
        <f t="shared" si="270"/>
        <v>3</v>
      </c>
      <c r="L5817" t="b">
        <f>COUNTIF($N$2:N5817, N5817)=1</f>
        <v>1</v>
      </c>
      <c r="M5817" s="37">
        <f>IF( $Q5817, MAX($M$1:M5816)+1, 0)</f>
        <v>0</v>
      </c>
      <c r="N5817" t="str" cm="1">
        <f t="array" ref="N5817">INDEX($A$9:$F$1048576, $J5817, $K5817 )</f>
        <v>KI399</v>
      </c>
      <c r="O5817" t="str" cm="1">
        <f t="array" ref="O5817">INDEX($B$9:$F$1048576, $J5817, $K5817 )</f>
        <v>국민사랑제8차</v>
      </c>
      <c r="P5817" t="str" cm="1">
        <f t="array" ref="P5817">IF( $L5817, TRIM(_xll.IMDP("IR", $G$5&amp;$N5817, $G$6)), "" )</f>
        <v/>
      </c>
      <c r="Q5817" t="b" cm="1">
        <f t="array" ref="Q5817">IF(
    $U$1=1, AND($P5817&lt;&gt;"", $P5817&lt;&gt;"...", $P5817&lt;&gt;"입력오류"),
    IF(
        $U$18=1, AND($P5817&lt;&gt;"", $P5817&lt;&gt;"...", $P5817&lt;&gt;"입력오류", ISNUMBER(FIND(INDEX($T$2:$T$7,$U$1),$P5817))),
        IF(
            $U$17="기타", AND($P5817&lt;&gt;"", $P5817&lt;&gt;"...", $P5817&lt;&gt;"입력오류", NOT(ISNUMBER(FIND($T$21:$T$34,$P5817)))),
            AND($P5817&lt;&gt;"", $P5817&lt;&gt;"...", $P5817&lt;&gt;"입력오류", $T$19=$P5817)
        )
    )
)</f>
        <v>0</v>
      </c>
    </row>
    <row r="5818" spans="9:17">
      <c r="I5818">
        <f t="shared" si="271"/>
        <v>5817</v>
      </c>
      <c r="J5818">
        <f t="shared" si="272"/>
        <v>1092</v>
      </c>
      <c r="K5818">
        <f t="shared" si="270"/>
        <v>3</v>
      </c>
      <c r="L5818" t="b">
        <f>COUNTIF($N$2:N5818, N5818)=1</f>
        <v>1</v>
      </c>
      <c r="M5818" s="37">
        <f>IF( $Q5818, MAX($M$1:M5817)+1, 0)</f>
        <v>0</v>
      </c>
      <c r="N5818" t="str" cm="1">
        <f t="array" ref="N5818">INDEX($A$9:$F$1048576, $J5818, $K5818 )</f>
        <v>KI403</v>
      </c>
      <c r="O5818" t="str" cm="1">
        <f t="array" ref="O5818">INDEX($B$9:$F$1048576, $J5818, $K5818 )</f>
        <v>빅하우스제십차</v>
      </c>
      <c r="P5818" t="str" cm="1">
        <f t="array" ref="P5818">IF( $L5818, TRIM(_xll.IMDP("IR", $G$5&amp;$N5818, $G$6)), "" )</f>
        <v/>
      </c>
      <c r="Q5818" t="b" cm="1">
        <f t="array" ref="Q5818">IF(
    $U$1=1, AND($P5818&lt;&gt;"", $P5818&lt;&gt;"...", $P5818&lt;&gt;"입력오류"),
    IF(
        $U$18=1, AND($P5818&lt;&gt;"", $P5818&lt;&gt;"...", $P5818&lt;&gt;"입력오류", ISNUMBER(FIND(INDEX($T$2:$T$7,$U$1),$P5818))),
        IF(
            $U$17="기타", AND($P5818&lt;&gt;"", $P5818&lt;&gt;"...", $P5818&lt;&gt;"입력오류", NOT(ISNUMBER(FIND($T$21:$T$34,$P5818)))),
            AND($P5818&lt;&gt;"", $P5818&lt;&gt;"...", $P5818&lt;&gt;"입력오류", $T$19=$P5818)
        )
    )
)</f>
        <v>0</v>
      </c>
    </row>
    <row r="5819" spans="9:17">
      <c r="I5819">
        <f t="shared" si="271"/>
        <v>5818</v>
      </c>
      <c r="J5819">
        <f t="shared" si="272"/>
        <v>1093</v>
      </c>
      <c r="K5819">
        <f t="shared" si="270"/>
        <v>3</v>
      </c>
      <c r="L5819" t="b">
        <f>COUNTIF($N$2:N5819, N5819)=1</f>
        <v>1</v>
      </c>
      <c r="M5819" s="37">
        <f>IF( $Q5819, MAX($M$1:M5818)+1, 0)</f>
        <v>0</v>
      </c>
      <c r="N5819" t="str" cm="1">
        <f t="array" ref="N5819">INDEX($A$9:$F$1048576, $J5819, $K5819 )</f>
        <v>KI410</v>
      </c>
      <c r="O5819" t="str" cm="1">
        <f t="array" ref="O5819">INDEX($B$9:$F$1048576, $J5819, $K5819 )</f>
        <v>델타마운틴제일차</v>
      </c>
      <c r="P5819" t="str" cm="1">
        <f t="array" ref="P5819">IF( $L5819, TRIM(_xll.IMDP("IR", $G$5&amp;$N5819, $G$6)), "" )</f>
        <v/>
      </c>
      <c r="Q5819" t="b" cm="1">
        <f t="array" ref="Q5819">IF(
    $U$1=1, AND($P5819&lt;&gt;"", $P5819&lt;&gt;"...", $P5819&lt;&gt;"입력오류"),
    IF(
        $U$18=1, AND($P5819&lt;&gt;"", $P5819&lt;&gt;"...", $P5819&lt;&gt;"입력오류", ISNUMBER(FIND(INDEX($T$2:$T$7,$U$1),$P5819))),
        IF(
            $U$17="기타", AND($P5819&lt;&gt;"", $P5819&lt;&gt;"...", $P5819&lt;&gt;"입력오류", NOT(ISNUMBER(FIND($T$21:$T$34,$P5819)))),
            AND($P5819&lt;&gt;"", $P5819&lt;&gt;"...", $P5819&lt;&gt;"입력오류", $T$19=$P5819)
        )
    )
)</f>
        <v>0</v>
      </c>
    </row>
    <row r="5820" spans="9:17">
      <c r="I5820">
        <f t="shared" si="271"/>
        <v>5819</v>
      </c>
      <c r="J5820">
        <f t="shared" si="272"/>
        <v>1094</v>
      </c>
      <c r="K5820">
        <f t="shared" si="270"/>
        <v>3</v>
      </c>
      <c r="L5820" t="b">
        <f>COUNTIF($N$2:N5820, N5820)=1</f>
        <v>1</v>
      </c>
      <c r="M5820" s="37">
        <f>IF( $Q5820, MAX($M$1:M5819)+1, 0)</f>
        <v>0</v>
      </c>
      <c r="N5820" t="str" cm="1">
        <f t="array" ref="N5820">INDEX($A$9:$F$1048576, $J5820, $K5820 )</f>
        <v>KI415</v>
      </c>
      <c r="O5820" t="str" cm="1">
        <f t="array" ref="O5820">INDEX($B$9:$F$1048576, $J5820, $K5820 )</f>
        <v>농협사랑제2차</v>
      </c>
      <c r="P5820" t="str" cm="1">
        <f t="array" ref="P5820">IF( $L5820, TRIM(_xll.IMDP("IR", $G$5&amp;$N5820, $G$6)), "" )</f>
        <v/>
      </c>
      <c r="Q5820" t="b" cm="1">
        <f t="array" ref="Q5820">IF(
    $U$1=1, AND($P5820&lt;&gt;"", $P5820&lt;&gt;"...", $P5820&lt;&gt;"입력오류"),
    IF(
        $U$18=1, AND($P5820&lt;&gt;"", $P5820&lt;&gt;"...", $P5820&lt;&gt;"입력오류", ISNUMBER(FIND(INDEX($T$2:$T$7,$U$1),$P5820))),
        IF(
            $U$17="기타", AND($P5820&lt;&gt;"", $P5820&lt;&gt;"...", $P5820&lt;&gt;"입력오류", NOT(ISNUMBER(FIND($T$21:$T$34,$P5820)))),
            AND($P5820&lt;&gt;"", $P5820&lt;&gt;"...", $P5820&lt;&gt;"입력오류", $T$19=$P5820)
        )
    )
)</f>
        <v>0</v>
      </c>
    </row>
    <row r="5821" spans="9:17">
      <c r="I5821">
        <f t="shared" si="271"/>
        <v>5820</v>
      </c>
      <c r="J5821">
        <f t="shared" si="272"/>
        <v>1095</v>
      </c>
      <c r="K5821">
        <f t="shared" si="270"/>
        <v>3</v>
      </c>
      <c r="L5821" t="b">
        <f>COUNTIF($N$2:N5821, N5821)=1</f>
        <v>1</v>
      </c>
      <c r="M5821" s="37">
        <f>IF( $Q5821, MAX($M$1:M5820)+1, 0)</f>
        <v>0</v>
      </c>
      <c r="N5821" t="str" cm="1">
        <f t="array" ref="N5821">INDEX($A$9:$F$1048576, $J5821, $K5821 )</f>
        <v>KI416</v>
      </c>
      <c r="O5821" t="str" cm="1">
        <f t="array" ref="O5821">INDEX($B$9:$F$1048576, $J5821, $K5821 )</f>
        <v>스카이힐제일차</v>
      </c>
      <c r="P5821" t="str" cm="1">
        <f t="array" ref="P5821">IF( $L5821, TRIM(_xll.IMDP("IR", $G$5&amp;$N5821, $G$6)), "" )</f>
        <v/>
      </c>
      <c r="Q5821" t="b" cm="1">
        <f t="array" ref="Q5821">IF(
    $U$1=1, AND($P5821&lt;&gt;"", $P5821&lt;&gt;"...", $P5821&lt;&gt;"입력오류"),
    IF(
        $U$18=1, AND($P5821&lt;&gt;"", $P5821&lt;&gt;"...", $P5821&lt;&gt;"입력오류", ISNUMBER(FIND(INDEX($T$2:$T$7,$U$1),$P5821))),
        IF(
            $U$17="기타", AND($P5821&lt;&gt;"", $P5821&lt;&gt;"...", $P5821&lt;&gt;"입력오류", NOT(ISNUMBER(FIND($T$21:$T$34,$P5821)))),
            AND($P5821&lt;&gt;"", $P5821&lt;&gt;"...", $P5821&lt;&gt;"입력오류", $T$19=$P5821)
        )
    )
)</f>
        <v>0</v>
      </c>
    </row>
    <row r="5822" spans="9:17">
      <c r="I5822">
        <f t="shared" si="271"/>
        <v>5821</v>
      </c>
      <c r="J5822">
        <f t="shared" si="272"/>
        <v>1096</v>
      </c>
      <c r="K5822">
        <f t="shared" si="270"/>
        <v>3</v>
      </c>
      <c r="L5822" t="b">
        <f>COUNTIF($N$2:N5822, N5822)=1</f>
        <v>1</v>
      </c>
      <c r="M5822" s="37">
        <f>IF( $Q5822, MAX($M$1:M5821)+1, 0)</f>
        <v>0</v>
      </c>
      <c r="N5822" t="str" cm="1">
        <f t="array" ref="N5822">INDEX($A$9:$F$1048576, $J5822, $K5822 )</f>
        <v>KI418</v>
      </c>
      <c r="O5822" t="str" cm="1">
        <f t="array" ref="O5822">INDEX($B$9:$F$1048576, $J5822, $K5822 )</f>
        <v>에이치씨원큐제이차</v>
      </c>
      <c r="P5822" t="str" cm="1">
        <f t="array" ref="P5822">IF( $L5822, TRIM(_xll.IMDP("IR", $G$5&amp;$N5822, $G$6)), "" )</f>
        <v/>
      </c>
      <c r="Q5822" t="b" cm="1">
        <f t="array" ref="Q5822">IF(
    $U$1=1, AND($P5822&lt;&gt;"", $P5822&lt;&gt;"...", $P5822&lt;&gt;"입력오류"),
    IF(
        $U$18=1, AND($P5822&lt;&gt;"", $P5822&lt;&gt;"...", $P5822&lt;&gt;"입력오류", ISNUMBER(FIND(INDEX($T$2:$T$7,$U$1),$P5822))),
        IF(
            $U$17="기타", AND($P5822&lt;&gt;"", $P5822&lt;&gt;"...", $P5822&lt;&gt;"입력오류", NOT(ISNUMBER(FIND($T$21:$T$34,$P5822)))),
            AND($P5822&lt;&gt;"", $P5822&lt;&gt;"...", $P5822&lt;&gt;"입력오류", $T$19=$P5822)
        )
    )
)</f>
        <v>0</v>
      </c>
    </row>
    <row r="5823" spans="9:17">
      <c r="I5823">
        <f t="shared" si="271"/>
        <v>5822</v>
      </c>
      <c r="J5823">
        <f t="shared" si="272"/>
        <v>1097</v>
      </c>
      <c r="K5823">
        <f t="shared" si="270"/>
        <v>3</v>
      </c>
      <c r="L5823" t="b">
        <f>COUNTIF($N$2:N5823, N5823)=1</f>
        <v>1</v>
      </c>
      <c r="M5823" s="37">
        <f>IF( $Q5823, MAX($M$1:M5822)+1, 0)</f>
        <v>0</v>
      </c>
      <c r="N5823" t="str" cm="1">
        <f t="array" ref="N5823">INDEX($A$9:$F$1048576, $J5823, $K5823 )</f>
        <v>KI420</v>
      </c>
      <c r="O5823" t="str" cm="1">
        <f t="array" ref="O5823">INDEX($B$9:$F$1048576, $J5823, $K5823 )</f>
        <v>비욘드가양제일차</v>
      </c>
      <c r="P5823" t="str" cm="1">
        <f t="array" ref="P5823">IF( $L5823, TRIM(_xll.IMDP("IR", $G$5&amp;$N5823, $G$6)), "" )</f>
        <v/>
      </c>
      <c r="Q5823" t="b" cm="1">
        <f t="array" ref="Q5823">IF(
    $U$1=1, AND($P5823&lt;&gt;"", $P5823&lt;&gt;"...", $P5823&lt;&gt;"입력오류"),
    IF(
        $U$18=1, AND($P5823&lt;&gt;"", $P5823&lt;&gt;"...", $P5823&lt;&gt;"입력오류", ISNUMBER(FIND(INDEX($T$2:$T$7,$U$1),$P5823))),
        IF(
            $U$17="기타", AND($P5823&lt;&gt;"", $P5823&lt;&gt;"...", $P5823&lt;&gt;"입력오류", NOT(ISNUMBER(FIND($T$21:$T$34,$P5823)))),
            AND($P5823&lt;&gt;"", $P5823&lt;&gt;"...", $P5823&lt;&gt;"입력오류", $T$19=$P5823)
        )
    )
)</f>
        <v>0</v>
      </c>
    </row>
    <row r="5824" spans="9:17">
      <c r="I5824">
        <f t="shared" si="271"/>
        <v>5823</v>
      </c>
      <c r="J5824">
        <f t="shared" si="272"/>
        <v>1098</v>
      </c>
      <c r="K5824">
        <f t="shared" si="270"/>
        <v>3</v>
      </c>
      <c r="L5824" t="b">
        <f>COUNTIF($N$2:N5824, N5824)=1</f>
        <v>1</v>
      </c>
      <c r="M5824" s="37">
        <f>IF( $Q5824, MAX($M$1:M5823)+1, 0)</f>
        <v>0</v>
      </c>
      <c r="N5824" t="str" cm="1">
        <f t="array" ref="N5824">INDEX($A$9:$F$1048576, $J5824, $K5824 )</f>
        <v>KI422</v>
      </c>
      <c r="O5824" t="str" cm="1">
        <f t="array" ref="O5824">INDEX($B$9:$F$1048576, $J5824, $K5824 )</f>
        <v>신한챔피온제십일차</v>
      </c>
      <c r="P5824" t="str" cm="1">
        <f t="array" ref="P5824">IF( $L5824, TRIM(_xll.IMDP("IR", $G$5&amp;$N5824, $G$6)), "" )</f>
        <v/>
      </c>
      <c r="Q5824" t="b" cm="1">
        <f t="array" ref="Q5824">IF(
    $U$1=1, AND($P5824&lt;&gt;"", $P5824&lt;&gt;"...", $P5824&lt;&gt;"입력오류"),
    IF(
        $U$18=1, AND($P5824&lt;&gt;"", $P5824&lt;&gt;"...", $P5824&lt;&gt;"입력오류", ISNUMBER(FIND(INDEX($T$2:$T$7,$U$1),$P5824))),
        IF(
            $U$17="기타", AND($P5824&lt;&gt;"", $P5824&lt;&gt;"...", $P5824&lt;&gt;"입력오류", NOT(ISNUMBER(FIND($T$21:$T$34,$P5824)))),
            AND($P5824&lt;&gt;"", $P5824&lt;&gt;"...", $P5824&lt;&gt;"입력오류", $T$19=$P5824)
        )
    )
)</f>
        <v>0</v>
      </c>
    </row>
    <row r="5825" spans="9:17">
      <c r="I5825">
        <f t="shared" si="271"/>
        <v>5824</v>
      </c>
      <c r="J5825">
        <f t="shared" si="272"/>
        <v>1099</v>
      </c>
      <c r="K5825">
        <f t="shared" si="270"/>
        <v>3</v>
      </c>
      <c r="L5825" t="b">
        <f>COUNTIF($N$2:N5825, N5825)=1</f>
        <v>1</v>
      </c>
      <c r="M5825" s="37">
        <f>IF( $Q5825, MAX($M$1:M5824)+1, 0)</f>
        <v>0</v>
      </c>
      <c r="N5825" t="str" cm="1">
        <f t="array" ref="N5825">INDEX($A$9:$F$1048576, $J5825, $K5825 )</f>
        <v>KI425</v>
      </c>
      <c r="O5825" t="str" cm="1">
        <f t="array" ref="O5825">INDEX($B$9:$F$1048576, $J5825, $K5825 )</f>
        <v>엔에이치에코제일차</v>
      </c>
      <c r="P5825" t="str" cm="1">
        <f t="array" ref="P5825">IF( $L5825, TRIM(_xll.IMDP("IR", $G$5&amp;$N5825, $G$6)), "" )</f>
        <v/>
      </c>
      <c r="Q5825" t="b" cm="1">
        <f t="array" ref="Q5825">IF(
    $U$1=1, AND($P5825&lt;&gt;"", $P5825&lt;&gt;"...", $P5825&lt;&gt;"입력오류"),
    IF(
        $U$18=1, AND($P5825&lt;&gt;"", $P5825&lt;&gt;"...", $P5825&lt;&gt;"입력오류", ISNUMBER(FIND(INDEX($T$2:$T$7,$U$1),$P5825))),
        IF(
            $U$17="기타", AND($P5825&lt;&gt;"", $P5825&lt;&gt;"...", $P5825&lt;&gt;"입력오류", NOT(ISNUMBER(FIND($T$21:$T$34,$P5825)))),
            AND($P5825&lt;&gt;"", $P5825&lt;&gt;"...", $P5825&lt;&gt;"입력오류", $T$19=$P5825)
        )
    )
)</f>
        <v>0</v>
      </c>
    </row>
    <row r="5826" spans="9:17">
      <c r="I5826">
        <f t="shared" si="271"/>
        <v>5825</v>
      </c>
      <c r="J5826">
        <f t="shared" si="272"/>
        <v>1100</v>
      </c>
      <c r="K5826">
        <f t="shared" ref="K5826:K5889" si="273">IF( $I5826&gt;$G$4, NA(), IF($I5826&gt;$G$3, 5, IF($I5826&gt;$G$2, 3, 1 ) ) )</f>
        <v>3</v>
      </c>
      <c r="L5826" t="b">
        <f>COUNTIF($N$2:N5826, N5826)=1</f>
        <v>1</v>
      </c>
      <c r="M5826" s="37">
        <f>IF( $Q5826, MAX($M$1:M5825)+1, 0)</f>
        <v>0</v>
      </c>
      <c r="N5826" t="str" cm="1">
        <f t="array" ref="N5826">INDEX($A$9:$F$1048576, $J5826, $K5826 )</f>
        <v>KI426</v>
      </c>
      <c r="O5826" t="str" cm="1">
        <f t="array" ref="O5826">INDEX($B$9:$F$1048576, $J5826, $K5826 )</f>
        <v>이지플랜트제십차</v>
      </c>
      <c r="P5826" t="str" cm="1">
        <f t="array" ref="P5826">IF( $L5826, TRIM(_xll.IMDP("IR", $G$5&amp;$N5826, $G$6)), "" )</f>
        <v/>
      </c>
      <c r="Q5826" t="b" cm="1">
        <f t="array" ref="Q5826">IF(
    $U$1=1, AND($P5826&lt;&gt;"", $P5826&lt;&gt;"...", $P5826&lt;&gt;"입력오류"),
    IF(
        $U$18=1, AND($P5826&lt;&gt;"", $P5826&lt;&gt;"...", $P5826&lt;&gt;"입력오류", ISNUMBER(FIND(INDEX($T$2:$T$7,$U$1),$P5826))),
        IF(
            $U$17="기타", AND($P5826&lt;&gt;"", $P5826&lt;&gt;"...", $P5826&lt;&gt;"입력오류", NOT(ISNUMBER(FIND($T$21:$T$34,$P5826)))),
            AND($P5826&lt;&gt;"", $P5826&lt;&gt;"...", $P5826&lt;&gt;"입력오류", $T$19=$P5826)
        )
    )
)</f>
        <v>0</v>
      </c>
    </row>
    <row r="5827" spans="9:17">
      <c r="I5827">
        <f t="shared" ref="I5827:I5890" si="274">ROW()-1</f>
        <v>5826</v>
      </c>
      <c r="J5827">
        <f t="shared" ref="J5827:J5890" si="275">IF( $I5827&gt;$G$4, NA(), IF($I5827&gt;$G$3, $I5827-$G$3, IF($I5827&gt;$G$2, $I5827-$G$2, $I5827 ) ) )</f>
        <v>1101</v>
      </c>
      <c r="K5827">
        <f t="shared" si="273"/>
        <v>3</v>
      </c>
      <c r="L5827" t="b">
        <f>COUNTIF($N$2:N5827, N5827)=1</f>
        <v>1</v>
      </c>
      <c r="M5827" s="37">
        <f>IF( $Q5827, MAX($M$1:M5826)+1, 0)</f>
        <v>0</v>
      </c>
      <c r="N5827" t="str" cm="1">
        <f t="array" ref="N5827">INDEX($A$9:$F$1048576, $J5827, $K5827 )</f>
        <v>KI428</v>
      </c>
      <c r="O5827" t="str" cm="1">
        <f t="array" ref="O5827">INDEX($B$9:$F$1048576, $J5827, $K5827 )</f>
        <v>비욘드영종제사차</v>
      </c>
      <c r="P5827" t="str" cm="1">
        <f t="array" ref="P5827">IF( $L5827, TRIM(_xll.IMDP("IR", $G$5&amp;$N5827, $G$6)), "" )</f>
        <v/>
      </c>
      <c r="Q5827" t="b" cm="1">
        <f t="array" ref="Q5827">IF(
    $U$1=1, AND($P5827&lt;&gt;"", $P5827&lt;&gt;"...", $P5827&lt;&gt;"입력오류"),
    IF(
        $U$18=1, AND($P5827&lt;&gt;"", $P5827&lt;&gt;"...", $P5827&lt;&gt;"입력오류", ISNUMBER(FIND(INDEX($T$2:$T$7,$U$1),$P5827))),
        IF(
            $U$17="기타", AND($P5827&lt;&gt;"", $P5827&lt;&gt;"...", $P5827&lt;&gt;"입력오류", NOT(ISNUMBER(FIND($T$21:$T$34,$P5827)))),
            AND($P5827&lt;&gt;"", $P5827&lt;&gt;"...", $P5827&lt;&gt;"입력오류", $T$19=$P5827)
        )
    )
)</f>
        <v>0</v>
      </c>
    </row>
    <row r="5828" spans="9:17">
      <c r="I5828">
        <f t="shared" si="274"/>
        <v>5827</v>
      </c>
      <c r="J5828">
        <f t="shared" si="275"/>
        <v>1102</v>
      </c>
      <c r="K5828">
        <f t="shared" si="273"/>
        <v>3</v>
      </c>
      <c r="L5828" t="b">
        <f>COUNTIF($N$2:N5828, N5828)=1</f>
        <v>1</v>
      </c>
      <c r="M5828" s="37">
        <f>IF( $Q5828, MAX($M$1:M5827)+1, 0)</f>
        <v>0</v>
      </c>
      <c r="N5828" t="str" cm="1">
        <f t="array" ref="N5828">INDEX($A$9:$F$1048576, $J5828, $K5828 )</f>
        <v>KI429</v>
      </c>
      <c r="O5828" t="str" cm="1">
        <f t="array" ref="O5828">INDEX($B$9:$F$1048576, $J5828, $K5828 )</f>
        <v>비욘드영종제삼차</v>
      </c>
      <c r="P5828" t="str" cm="1">
        <f t="array" ref="P5828">IF( $L5828, TRIM(_xll.IMDP("IR", $G$5&amp;$N5828, $G$6)), "" )</f>
        <v/>
      </c>
      <c r="Q5828" t="b" cm="1">
        <f t="array" ref="Q5828">IF(
    $U$1=1, AND($P5828&lt;&gt;"", $P5828&lt;&gt;"...", $P5828&lt;&gt;"입력오류"),
    IF(
        $U$18=1, AND($P5828&lt;&gt;"", $P5828&lt;&gt;"...", $P5828&lt;&gt;"입력오류", ISNUMBER(FIND(INDEX($T$2:$T$7,$U$1),$P5828))),
        IF(
            $U$17="기타", AND($P5828&lt;&gt;"", $P5828&lt;&gt;"...", $P5828&lt;&gt;"입력오류", NOT(ISNUMBER(FIND($T$21:$T$34,$P5828)))),
            AND($P5828&lt;&gt;"", $P5828&lt;&gt;"...", $P5828&lt;&gt;"입력오류", $T$19=$P5828)
        )
    )
)</f>
        <v>0</v>
      </c>
    </row>
    <row r="5829" spans="9:17">
      <c r="I5829">
        <f t="shared" si="274"/>
        <v>5828</v>
      </c>
      <c r="J5829">
        <f t="shared" si="275"/>
        <v>1103</v>
      </c>
      <c r="K5829">
        <f t="shared" si="273"/>
        <v>3</v>
      </c>
      <c r="L5829" t="b">
        <f>COUNTIF($N$2:N5829, N5829)=1</f>
        <v>1</v>
      </c>
      <c r="M5829" s="37">
        <f>IF( $Q5829, MAX($M$1:M5828)+1, 0)</f>
        <v>0</v>
      </c>
      <c r="N5829" t="str" cm="1">
        <f t="array" ref="N5829">INDEX($A$9:$F$1048576, $J5829, $K5829 )</f>
        <v>KI430</v>
      </c>
      <c r="O5829" t="str" cm="1">
        <f t="array" ref="O5829">INDEX($B$9:$F$1048576, $J5829, $K5829 )</f>
        <v>케이에스엘피제이차</v>
      </c>
      <c r="P5829" t="str" cm="1">
        <f t="array" ref="P5829">IF( $L5829, TRIM(_xll.IMDP("IR", $G$5&amp;$N5829, $G$6)), "" )</f>
        <v/>
      </c>
      <c r="Q5829" t="b" cm="1">
        <f t="array" ref="Q5829">IF(
    $U$1=1, AND($P5829&lt;&gt;"", $P5829&lt;&gt;"...", $P5829&lt;&gt;"입력오류"),
    IF(
        $U$18=1, AND($P5829&lt;&gt;"", $P5829&lt;&gt;"...", $P5829&lt;&gt;"입력오류", ISNUMBER(FIND(INDEX($T$2:$T$7,$U$1),$P5829))),
        IF(
            $U$17="기타", AND($P5829&lt;&gt;"", $P5829&lt;&gt;"...", $P5829&lt;&gt;"입력오류", NOT(ISNUMBER(FIND($T$21:$T$34,$P5829)))),
            AND($P5829&lt;&gt;"", $P5829&lt;&gt;"...", $P5829&lt;&gt;"입력오류", $T$19=$P5829)
        )
    )
)</f>
        <v>0</v>
      </c>
    </row>
    <row r="5830" spans="9:17">
      <c r="I5830">
        <f t="shared" si="274"/>
        <v>5829</v>
      </c>
      <c r="J5830">
        <f t="shared" si="275"/>
        <v>1104</v>
      </c>
      <c r="K5830">
        <f t="shared" si="273"/>
        <v>3</v>
      </c>
      <c r="L5830" t="b">
        <f>COUNTIF($N$2:N5830, N5830)=1</f>
        <v>1</v>
      </c>
      <c r="M5830" s="37">
        <f>IF( $Q5830, MAX($M$1:M5829)+1, 0)</f>
        <v>0</v>
      </c>
      <c r="N5830" t="str" cm="1">
        <f t="array" ref="N5830">INDEX($A$9:$F$1048576, $J5830, $K5830 )</f>
        <v>KI432</v>
      </c>
      <c r="O5830" t="str" cm="1">
        <f t="array" ref="O5830">INDEX($B$9:$F$1048576, $J5830, $K5830 )</f>
        <v>피씨씨제일차</v>
      </c>
      <c r="P5830" t="str" cm="1">
        <f t="array" ref="P5830">IF( $L5830, TRIM(_xll.IMDP("IR", $G$5&amp;$N5830, $G$6)), "" )</f>
        <v/>
      </c>
      <c r="Q5830" t="b" cm="1">
        <f t="array" ref="Q5830">IF(
    $U$1=1, AND($P5830&lt;&gt;"", $P5830&lt;&gt;"...", $P5830&lt;&gt;"입력오류"),
    IF(
        $U$18=1, AND($P5830&lt;&gt;"", $P5830&lt;&gt;"...", $P5830&lt;&gt;"입력오류", ISNUMBER(FIND(INDEX($T$2:$T$7,$U$1),$P5830))),
        IF(
            $U$17="기타", AND($P5830&lt;&gt;"", $P5830&lt;&gt;"...", $P5830&lt;&gt;"입력오류", NOT(ISNUMBER(FIND($T$21:$T$34,$P5830)))),
            AND($P5830&lt;&gt;"", $P5830&lt;&gt;"...", $P5830&lt;&gt;"입력오류", $T$19=$P5830)
        )
    )
)</f>
        <v>0</v>
      </c>
    </row>
    <row r="5831" spans="9:17">
      <c r="I5831">
        <f t="shared" si="274"/>
        <v>5830</v>
      </c>
      <c r="J5831">
        <f t="shared" si="275"/>
        <v>1105</v>
      </c>
      <c r="K5831">
        <f t="shared" si="273"/>
        <v>3</v>
      </c>
      <c r="L5831" t="b">
        <f>COUNTIF($N$2:N5831, N5831)=1</f>
        <v>1</v>
      </c>
      <c r="M5831" s="37">
        <f>IF( $Q5831, MAX($M$1:M5830)+1, 0)</f>
        <v>0</v>
      </c>
      <c r="N5831" t="str" cm="1">
        <f t="array" ref="N5831">INDEX($A$9:$F$1048576, $J5831, $K5831 )</f>
        <v>KI433</v>
      </c>
      <c r="O5831" t="str" cm="1">
        <f t="array" ref="O5831">INDEX($B$9:$F$1048576, $J5831, $K5831 )</f>
        <v>국민넘버원제오차</v>
      </c>
      <c r="P5831" t="str" cm="1">
        <f t="array" ref="P5831">IF( $L5831, TRIM(_xll.IMDP("IR", $G$5&amp;$N5831, $G$6)), "" )</f>
        <v/>
      </c>
      <c r="Q5831" t="b" cm="1">
        <f t="array" ref="Q5831">IF(
    $U$1=1, AND($P5831&lt;&gt;"", $P5831&lt;&gt;"...", $P5831&lt;&gt;"입력오류"),
    IF(
        $U$18=1, AND($P5831&lt;&gt;"", $P5831&lt;&gt;"...", $P5831&lt;&gt;"입력오류", ISNUMBER(FIND(INDEX($T$2:$T$7,$U$1),$P5831))),
        IF(
            $U$17="기타", AND($P5831&lt;&gt;"", $P5831&lt;&gt;"...", $P5831&lt;&gt;"입력오류", NOT(ISNUMBER(FIND($T$21:$T$34,$P5831)))),
            AND($P5831&lt;&gt;"", $P5831&lt;&gt;"...", $P5831&lt;&gt;"입력오류", $T$19=$P5831)
        )
    )
)</f>
        <v>0</v>
      </c>
    </row>
    <row r="5832" spans="9:17">
      <c r="I5832">
        <f t="shared" si="274"/>
        <v>5831</v>
      </c>
      <c r="J5832">
        <f t="shared" si="275"/>
        <v>1106</v>
      </c>
      <c r="K5832">
        <f t="shared" si="273"/>
        <v>3</v>
      </c>
      <c r="L5832" t="b">
        <f>COUNTIF($N$2:N5832, N5832)=1</f>
        <v>1</v>
      </c>
      <c r="M5832" s="37">
        <f>IF( $Q5832, MAX($M$1:M5831)+1, 0)</f>
        <v>0</v>
      </c>
      <c r="N5832" t="str" cm="1">
        <f t="array" ref="N5832">INDEX($A$9:$F$1048576, $J5832, $K5832 )</f>
        <v>KI434</v>
      </c>
      <c r="O5832" t="str" cm="1">
        <f t="array" ref="O5832">INDEX($B$9:$F$1048576, $J5832, $K5832 )</f>
        <v>에이치어드밴스드제일차</v>
      </c>
      <c r="P5832" t="str" cm="1">
        <f t="array" ref="P5832">IF( $L5832, TRIM(_xll.IMDP("IR", $G$5&amp;$N5832, $G$6)), "" )</f>
        <v/>
      </c>
      <c r="Q5832" t="b" cm="1">
        <f t="array" ref="Q5832">IF(
    $U$1=1, AND($P5832&lt;&gt;"", $P5832&lt;&gt;"...", $P5832&lt;&gt;"입력오류"),
    IF(
        $U$18=1, AND($P5832&lt;&gt;"", $P5832&lt;&gt;"...", $P5832&lt;&gt;"입력오류", ISNUMBER(FIND(INDEX($T$2:$T$7,$U$1),$P5832))),
        IF(
            $U$17="기타", AND($P5832&lt;&gt;"", $P5832&lt;&gt;"...", $P5832&lt;&gt;"입력오류", NOT(ISNUMBER(FIND($T$21:$T$34,$P5832)))),
            AND($P5832&lt;&gt;"", $P5832&lt;&gt;"...", $P5832&lt;&gt;"입력오류", $T$19=$P5832)
        )
    )
)</f>
        <v>0</v>
      </c>
    </row>
    <row r="5833" spans="9:17">
      <c r="I5833">
        <f t="shared" si="274"/>
        <v>5832</v>
      </c>
      <c r="J5833">
        <f t="shared" si="275"/>
        <v>1107</v>
      </c>
      <c r="K5833">
        <f t="shared" si="273"/>
        <v>3</v>
      </c>
      <c r="L5833" t="b">
        <f>COUNTIF($N$2:N5833, N5833)=1</f>
        <v>1</v>
      </c>
      <c r="M5833" s="37">
        <f>IF( $Q5833, MAX($M$1:M5832)+1, 0)</f>
        <v>0</v>
      </c>
      <c r="N5833" t="str" cm="1">
        <f t="array" ref="N5833">INDEX($A$9:$F$1048576, $J5833, $K5833 )</f>
        <v>KI435</v>
      </c>
      <c r="O5833" t="str" cm="1">
        <f t="array" ref="O5833">INDEX($B$9:$F$1048576, $J5833, $K5833 )</f>
        <v>그레이트평택고덕제일차</v>
      </c>
      <c r="P5833" t="str" cm="1">
        <f t="array" ref="P5833">IF( $L5833, TRIM(_xll.IMDP("IR", $G$5&amp;$N5833, $G$6)), "" )</f>
        <v/>
      </c>
      <c r="Q5833" t="b" cm="1">
        <f t="array" ref="Q5833">IF(
    $U$1=1, AND($P5833&lt;&gt;"", $P5833&lt;&gt;"...", $P5833&lt;&gt;"입력오류"),
    IF(
        $U$18=1, AND($P5833&lt;&gt;"", $P5833&lt;&gt;"...", $P5833&lt;&gt;"입력오류", ISNUMBER(FIND(INDEX($T$2:$T$7,$U$1),$P5833))),
        IF(
            $U$17="기타", AND($P5833&lt;&gt;"", $P5833&lt;&gt;"...", $P5833&lt;&gt;"입력오류", NOT(ISNUMBER(FIND($T$21:$T$34,$P5833)))),
            AND($P5833&lt;&gt;"", $P5833&lt;&gt;"...", $P5833&lt;&gt;"입력오류", $T$19=$P5833)
        )
    )
)</f>
        <v>0</v>
      </c>
    </row>
    <row r="5834" spans="9:17">
      <c r="I5834">
        <f t="shared" si="274"/>
        <v>5833</v>
      </c>
      <c r="J5834">
        <f t="shared" si="275"/>
        <v>1108</v>
      </c>
      <c r="K5834">
        <f t="shared" si="273"/>
        <v>3</v>
      </c>
      <c r="L5834" t="b">
        <f>COUNTIF($N$2:N5834, N5834)=1</f>
        <v>1</v>
      </c>
      <c r="M5834" s="37">
        <f>IF( $Q5834, MAX($M$1:M5833)+1, 0)</f>
        <v>0</v>
      </c>
      <c r="N5834" t="str" cm="1">
        <f t="array" ref="N5834">INDEX($A$9:$F$1048576, $J5834, $K5834 )</f>
        <v>KI436</v>
      </c>
      <c r="O5834" t="str" cm="1">
        <f t="array" ref="O5834">INDEX($B$9:$F$1048576, $J5834, $K5834 )</f>
        <v>더하이스트제삼십차</v>
      </c>
      <c r="P5834" t="str" cm="1">
        <f t="array" ref="P5834">IF( $L5834, TRIM(_xll.IMDP("IR", $G$5&amp;$N5834, $G$6)), "" )</f>
        <v/>
      </c>
      <c r="Q5834" t="b" cm="1">
        <f t="array" ref="Q5834">IF(
    $U$1=1, AND($P5834&lt;&gt;"", $P5834&lt;&gt;"...", $P5834&lt;&gt;"입력오류"),
    IF(
        $U$18=1, AND($P5834&lt;&gt;"", $P5834&lt;&gt;"...", $P5834&lt;&gt;"입력오류", ISNUMBER(FIND(INDEX($T$2:$T$7,$U$1),$P5834))),
        IF(
            $U$17="기타", AND($P5834&lt;&gt;"", $P5834&lt;&gt;"...", $P5834&lt;&gt;"입력오류", NOT(ISNUMBER(FIND($T$21:$T$34,$P5834)))),
            AND($P5834&lt;&gt;"", $P5834&lt;&gt;"...", $P5834&lt;&gt;"입력오류", $T$19=$P5834)
        )
    )
)</f>
        <v>0</v>
      </c>
    </row>
    <row r="5835" spans="9:17">
      <c r="I5835">
        <f t="shared" si="274"/>
        <v>5834</v>
      </c>
      <c r="J5835">
        <f t="shared" si="275"/>
        <v>1109</v>
      </c>
      <c r="K5835">
        <f t="shared" si="273"/>
        <v>3</v>
      </c>
      <c r="L5835" t="b">
        <f>COUNTIF($N$2:N5835, N5835)=1</f>
        <v>1</v>
      </c>
      <c r="M5835" s="37">
        <f>IF( $Q5835, MAX($M$1:M5834)+1, 0)</f>
        <v>0</v>
      </c>
      <c r="N5835" t="str" cm="1">
        <f t="array" ref="N5835">INDEX($A$9:$F$1048576, $J5835, $K5835 )</f>
        <v>KI437</v>
      </c>
      <c r="O5835" t="str" cm="1">
        <f t="array" ref="O5835">INDEX($B$9:$F$1048576, $J5835, $K5835 )</f>
        <v>국민넘버원제육차</v>
      </c>
      <c r="P5835" t="str" cm="1">
        <f t="array" ref="P5835">IF( $L5835, TRIM(_xll.IMDP("IR", $G$5&amp;$N5835, $G$6)), "" )</f>
        <v/>
      </c>
      <c r="Q5835" t="b" cm="1">
        <f t="array" ref="Q5835">IF(
    $U$1=1, AND($P5835&lt;&gt;"", $P5835&lt;&gt;"...", $P5835&lt;&gt;"입력오류"),
    IF(
        $U$18=1, AND($P5835&lt;&gt;"", $P5835&lt;&gt;"...", $P5835&lt;&gt;"입력오류", ISNUMBER(FIND(INDEX($T$2:$T$7,$U$1),$P5835))),
        IF(
            $U$17="기타", AND($P5835&lt;&gt;"", $P5835&lt;&gt;"...", $P5835&lt;&gt;"입력오류", NOT(ISNUMBER(FIND($T$21:$T$34,$P5835)))),
            AND($P5835&lt;&gt;"", $P5835&lt;&gt;"...", $P5835&lt;&gt;"입력오류", $T$19=$P5835)
        )
    )
)</f>
        <v>0</v>
      </c>
    </row>
    <row r="5836" spans="9:17">
      <c r="I5836">
        <f t="shared" si="274"/>
        <v>5835</v>
      </c>
      <c r="J5836">
        <f t="shared" si="275"/>
        <v>1110</v>
      </c>
      <c r="K5836">
        <f t="shared" si="273"/>
        <v>3</v>
      </c>
      <c r="L5836" t="b">
        <f>COUNTIF($N$2:N5836, N5836)=1</f>
        <v>1</v>
      </c>
      <c r="M5836" s="37">
        <f>IF( $Q5836, MAX($M$1:M5835)+1, 0)</f>
        <v>0</v>
      </c>
      <c r="N5836" t="str" cm="1">
        <f t="array" ref="N5836">INDEX($A$9:$F$1048576, $J5836, $K5836 )</f>
        <v>KI438</v>
      </c>
      <c r="O5836" t="str" cm="1">
        <f t="array" ref="O5836">INDEX($B$9:$F$1048576, $J5836, $K5836 )</f>
        <v>더퍼스트샤이닝제십이차</v>
      </c>
      <c r="P5836" t="str" cm="1">
        <f t="array" ref="P5836">IF( $L5836, TRIM(_xll.IMDP("IR", $G$5&amp;$N5836, $G$6)), "" )</f>
        <v/>
      </c>
      <c r="Q5836" t="b" cm="1">
        <f t="array" ref="Q5836">IF(
    $U$1=1, AND($P5836&lt;&gt;"", $P5836&lt;&gt;"...", $P5836&lt;&gt;"입력오류"),
    IF(
        $U$18=1, AND($P5836&lt;&gt;"", $P5836&lt;&gt;"...", $P5836&lt;&gt;"입력오류", ISNUMBER(FIND(INDEX($T$2:$T$7,$U$1),$P5836))),
        IF(
            $U$17="기타", AND($P5836&lt;&gt;"", $P5836&lt;&gt;"...", $P5836&lt;&gt;"입력오류", NOT(ISNUMBER(FIND($T$21:$T$34,$P5836)))),
            AND($P5836&lt;&gt;"", $P5836&lt;&gt;"...", $P5836&lt;&gt;"입력오류", $T$19=$P5836)
        )
    )
)</f>
        <v>0</v>
      </c>
    </row>
    <row r="5837" spans="9:17">
      <c r="I5837">
        <f t="shared" si="274"/>
        <v>5836</v>
      </c>
      <c r="J5837">
        <f t="shared" si="275"/>
        <v>1111</v>
      </c>
      <c r="K5837">
        <f t="shared" si="273"/>
        <v>3</v>
      </c>
      <c r="L5837" t="b">
        <f>COUNTIF($N$2:N5837, N5837)=1</f>
        <v>1</v>
      </c>
      <c r="M5837" s="37">
        <f>IF( $Q5837, MAX($M$1:M5836)+1, 0)</f>
        <v>0</v>
      </c>
      <c r="N5837" t="str" cm="1">
        <f t="array" ref="N5837">INDEX($A$9:$F$1048576, $J5837, $K5837 )</f>
        <v>KI439</v>
      </c>
      <c r="O5837" t="str" cm="1">
        <f t="array" ref="O5837">INDEX($B$9:$F$1048576, $J5837, $K5837 )</f>
        <v>미메시스제삼차</v>
      </c>
      <c r="P5837" t="str" cm="1">
        <f t="array" ref="P5837">IF( $L5837, TRIM(_xll.IMDP("IR", $G$5&amp;$N5837, $G$6)), "" )</f>
        <v/>
      </c>
      <c r="Q5837" t="b" cm="1">
        <f t="array" ref="Q5837">IF(
    $U$1=1, AND($P5837&lt;&gt;"", $P5837&lt;&gt;"...", $P5837&lt;&gt;"입력오류"),
    IF(
        $U$18=1, AND($P5837&lt;&gt;"", $P5837&lt;&gt;"...", $P5837&lt;&gt;"입력오류", ISNUMBER(FIND(INDEX($T$2:$T$7,$U$1),$P5837))),
        IF(
            $U$17="기타", AND($P5837&lt;&gt;"", $P5837&lt;&gt;"...", $P5837&lt;&gt;"입력오류", NOT(ISNUMBER(FIND($T$21:$T$34,$P5837)))),
            AND($P5837&lt;&gt;"", $P5837&lt;&gt;"...", $P5837&lt;&gt;"입력오류", $T$19=$P5837)
        )
    )
)</f>
        <v>0</v>
      </c>
    </row>
    <row r="5838" spans="9:17">
      <c r="I5838">
        <f t="shared" si="274"/>
        <v>5837</v>
      </c>
      <c r="J5838">
        <f t="shared" si="275"/>
        <v>1112</v>
      </c>
      <c r="K5838">
        <f t="shared" si="273"/>
        <v>3</v>
      </c>
      <c r="L5838" t="b">
        <f>COUNTIF($N$2:N5838, N5838)=1</f>
        <v>1</v>
      </c>
      <c r="M5838" s="37">
        <f>IF( $Q5838, MAX($M$1:M5837)+1, 0)</f>
        <v>0</v>
      </c>
      <c r="N5838" t="str" cm="1">
        <f t="array" ref="N5838">INDEX($A$9:$F$1048576, $J5838, $K5838 )</f>
        <v>KI440</v>
      </c>
      <c r="O5838" t="str" cm="1">
        <f t="array" ref="O5838">INDEX($B$9:$F$1048576, $J5838, $K5838 )</f>
        <v>시그니처제팔차</v>
      </c>
      <c r="P5838" t="str" cm="1">
        <f t="array" ref="P5838">IF( $L5838, TRIM(_xll.IMDP("IR", $G$5&amp;$N5838, $G$6)), "" )</f>
        <v/>
      </c>
      <c r="Q5838" t="b" cm="1">
        <f t="array" ref="Q5838">IF(
    $U$1=1, AND($P5838&lt;&gt;"", $P5838&lt;&gt;"...", $P5838&lt;&gt;"입력오류"),
    IF(
        $U$18=1, AND($P5838&lt;&gt;"", $P5838&lt;&gt;"...", $P5838&lt;&gt;"입력오류", ISNUMBER(FIND(INDEX($T$2:$T$7,$U$1),$P5838))),
        IF(
            $U$17="기타", AND($P5838&lt;&gt;"", $P5838&lt;&gt;"...", $P5838&lt;&gt;"입력오류", NOT(ISNUMBER(FIND($T$21:$T$34,$P5838)))),
            AND($P5838&lt;&gt;"", $P5838&lt;&gt;"...", $P5838&lt;&gt;"입력오류", $T$19=$P5838)
        )
    )
)</f>
        <v>0</v>
      </c>
    </row>
    <row r="5839" spans="9:17">
      <c r="I5839">
        <f t="shared" si="274"/>
        <v>5838</v>
      </c>
      <c r="J5839">
        <f t="shared" si="275"/>
        <v>1113</v>
      </c>
      <c r="K5839">
        <f t="shared" si="273"/>
        <v>3</v>
      </c>
      <c r="L5839" t="b">
        <f>COUNTIF($N$2:N5839, N5839)=1</f>
        <v>1</v>
      </c>
      <c r="M5839" s="37">
        <f>IF( $Q5839, MAX($M$1:M5838)+1, 0)</f>
        <v>0</v>
      </c>
      <c r="N5839" t="str" cm="1">
        <f t="array" ref="N5839">INDEX($A$9:$F$1048576, $J5839, $K5839 )</f>
        <v>KI441</v>
      </c>
      <c r="O5839" t="str" cm="1">
        <f t="array" ref="O5839">INDEX($B$9:$F$1048576, $J5839, $K5839 )</f>
        <v>그린바이오제삼차</v>
      </c>
      <c r="P5839" t="str" cm="1">
        <f t="array" ref="P5839">IF( $L5839, TRIM(_xll.IMDP("IR", $G$5&amp;$N5839, $G$6)), "" )</f>
        <v/>
      </c>
      <c r="Q5839" t="b" cm="1">
        <f t="array" ref="Q5839">IF(
    $U$1=1, AND($P5839&lt;&gt;"", $P5839&lt;&gt;"...", $P5839&lt;&gt;"입력오류"),
    IF(
        $U$18=1, AND($P5839&lt;&gt;"", $P5839&lt;&gt;"...", $P5839&lt;&gt;"입력오류", ISNUMBER(FIND(INDEX($T$2:$T$7,$U$1),$P5839))),
        IF(
            $U$17="기타", AND($P5839&lt;&gt;"", $P5839&lt;&gt;"...", $P5839&lt;&gt;"입력오류", NOT(ISNUMBER(FIND($T$21:$T$34,$P5839)))),
            AND($P5839&lt;&gt;"", $P5839&lt;&gt;"...", $P5839&lt;&gt;"입력오류", $T$19=$P5839)
        )
    )
)</f>
        <v>0</v>
      </c>
    </row>
    <row r="5840" spans="9:17">
      <c r="I5840">
        <f t="shared" si="274"/>
        <v>5839</v>
      </c>
      <c r="J5840">
        <f t="shared" si="275"/>
        <v>1114</v>
      </c>
      <c r="K5840">
        <f t="shared" si="273"/>
        <v>3</v>
      </c>
      <c r="L5840" t="b">
        <f>COUNTIF($N$2:N5840, N5840)=1</f>
        <v>1</v>
      </c>
      <c r="M5840" s="37">
        <f>IF( $Q5840, MAX($M$1:M5839)+1, 0)</f>
        <v>0</v>
      </c>
      <c r="N5840" t="str" cm="1">
        <f t="array" ref="N5840">INDEX($A$9:$F$1048576, $J5840, $K5840 )</f>
        <v>KI442</v>
      </c>
      <c r="O5840" t="str" cm="1">
        <f t="array" ref="O5840">INDEX($B$9:$F$1048576, $J5840, $K5840 )</f>
        <v>국민넘버원제칠차</v>
      </c>
      <c r="P5840" t="str" cm="1">
        <f t="array" ref="P5840">IF( $L5840, TRIM(_xll.IMDP("IR", $G$5&amp;$N5840, $G$6)), "" )</f>
        <v/>
      </c>
      <c r="Q5840" t="b" cm="1">
        <f t="array" ref="Q5840">IF(
    $U$1=1, AND($P5840&lt;&gt;"", $P5840&lt;&gt;"...", $P5840&lt;&gt;"입력오류"),
    IF(
        $U$18=1, AND($P5840&lt;&gt;"", $P5840&lt;&gt;"...", $P5840&lt;&gt;"입력오류", ISNUMBER(FIND(INDEX($T$2:$T$7,$U$1),$P5840))),
        IF(
            $U$17="기타", AND($P5840&lt;&gt;"", $P5840&lt;&gt;"...", $P5840&lt;&gt;"입력오류", NOT(ISNUMBER(FIND($T$21:$T$34,$P5840)))),
            AND($P5840&lt;&gt;"", $P5840&lt;&gt;"...", $P5840&lt;&gt;"입력오류", $T$19=$P5840)
        )
    )
)</f>
        <v>0</v>
      </c>
    </row>
    <row r="5841" spans="9:17">
      <c r="I5841">
        <f t="shared" si="274"/>
        <v>5840</v>
      </c>
      <c r="J5841">
        <f t="shared" si="275"/>
        <v>1115</v>
      </c>
      <c r="K5841">
        <f t="shared" si="273"/>
        <v>3</v>
      </c>
      <c r="L5841" t="b">
        <f>COUNTIF($N$2:N5841, N5841)=1</f>
        <v>1</v>
      </c>
      <c r="M5841" s="37">
        <f>IF( $Q5841, MAX($M$1:M5840)+1, 0)</f>
        <v>0</v>
      </c>
      <c r="N5841" t="str" cm="1">
        <f t="array" ref="N5841">INDEX($A$9:$F$1048576, $J5841, $K5841 )</f>
        <v>KI443</v>
      </c>
      <c r="O5841" t="str" cm="1">
        <f t="array" ref="O5841">INDEX($B$9:$F$1048576, $J5841, $K5841 )</f>
        <v>국민사랑제6차</v>
      </c>
      <c r="P5841" t="str" cm="1">
        <f t="array" ref="P5841">IF( $L5841, TRIM(_xll.IMDP("IR", $G$5&amp;$N5841, $G$6)), "" )</f>
        <v/>
      </c>
      <c r="Q5841" t="b" cm="1">
        <f t="array" ref="Q5841">IF(
    $U$1=1, AND($P5841&lt;&gt;"", $P5841&lt;&gt;"...", $P5841&lt;&gt;"입력오류"),
    IF(
        $U$18=1, AND($P5841&lt;&gt;"", $P5841&lt;&gt;"...", $P5841&lt;&gt;"입력오류", ISNUMBER(FIND(INDEX($T$2:$T$7,$U$1),$P5841))),
        IF(
            $U$17="기타", AND($P5841&lt;&gt;"", $P5841&lt;&gt;"...", $P5841&lt;&gt;"입력오류", NOT(ISNUMBER(FIND($T$21:$T$34,$P5841)))),
            AND($P5841&lt;&gt;"", $P5841&lt;&gt;"...", $P5841&lt;&gt;"입력오류", $T$19=$P5841)
        )
    )
)</f>
        <v>0</v>
      </c>
    </row>
    <row r="5842" spans="9:17">
      <c r="I5842">
        <f t="shared" si="274"/>
        <v>5841</v>
      </c>
      <c r="J5842">
        <f t="shared" si="275"/>
        <v>1116</v>
      </c>
      <c r="K5842">
        <f t="shared" si="273"/>
        <v>3</v>
      </c>
      <c r="L5842" t="b">
        <f>COUNTIF($N$2:N5842, N5842)=1</f>
        <v>1</v>
      </c>
      <c r="M5842" s="37">
        <f>IF( $Q5842, MAX($M$1:M5841)+1, 0)</f>
        <v>0</v>
      </c>
      <c r="N5842" t="str" cm="1">
        <f t="array" ref="N5842">INDEX($A$9:$F$1048576, $J5842, $K5842 )</f>
        <v>KI444</v>
      </c>
      <c r="O5842" t="str" cm="1">
        <f t="array" ref="O5842">INDEX($B$9:$F$1048576, $J5842, $K5842 )</f>
        <v>와이에스에스제이차</v>
      </c>
      <c r="P5842" t="str" cm="1">
        <f t="array" ref="P5842">IF( $L5842, TRIM(_xll.IMDP("IR", $G$5&amp;$N5842, $G$6)), "" )</f>
        <v/>
      </c>
      <c r="Q5842" t="b" cm="1">
        <f t="array" ref="Q5842">IF(
    $U$1=1, AND($P5842&lt;&gt;"", $P5842&lt;&gt;"...", $P5842&lt;&gt;"입력오류"),
    IF(
        $U$18=1, AND($P5842&lt;&gt;"", $P5842&lt;&gt;"...", $P5842&lt;&gt;"입력오류", ISNUMBER(FIND(INDEX($T$2:$T$7,$U$1),$P5842))),
        IF(
            $U$17="기타", AND($P5842&lt;&gt;"", $P5842&lt;&gt;"...", $P5842&lt;&gt;"입력오류", NOT(ISNUMBER(FIND($T$21:$T$34,$P5842)))),
            AND($P5842&lt;&gt;"", $P5842&lt;&gt;"...", $P5842&lt;&gt;"입력오류", $T$19=$P5842)
        )
    )
)</f>
        <v>0</v>
      </c>
    </row>
    <row r="5843" spans="9:17">
      <c r="I5843">
        <f t="shared" si="274"/>
        <v>5842</v>
      </c>
      <c r="J5843">
        <f t="shared" si="275"/>
        <v>1117</v>
      </c>
      <c r="K5843">
        <f t="shared" si="273"/>
        <v>3</v>
      </c>
      <c r="L5843" t="b">
        <f>COUNTIF($N$2:N5843, N5843)=1</f>
        <v>1</v>
      </c>
      <c r="M5843" s="37">
        <f>IF( $Q5843, MAX($M$1:M5842)+1, 0)</f>
        <v>0</v>
      </c>
      <c r="N5843" t="str" cm="1">
        <f t="array" ref="N5843">INDEX($A$9:$F$1048576, $J5843, $K5843 )</f>
        <v>KI445</v>
      </c>
      <c r="O5843" t="str" cm="1">
        <f t="array" ref="O5843">INDEX($B$9:$F$1048576, $J5843, $K5843 )</f>
        <v>와이클라스제팔차</v>
      </c>
      <c r="P5843" t="str" cm="1">
        <f t="array" ref="P5843">IF( $L5843, TRIM(_xll.IMDP("IR", $G$5&amp;$N5843, $G$6)), "" )</f>
        <v/>
      </c>
      <c r="Q5843" t="b" cm="1">
        <f t="array" ref="Q5843">IF(
    $U$1=1, AND($P5843&lt;&gt;"", $P5843&lt;&gt;"...", $P5843&lt;&gt;"입력오류"),
    IF(
        $U$18=1, AND($P5843&lt;&gt;"", $P5843&lt;&gt;"...", $P5843&lt;&gt;"입력오류", ISNUMBER(FIND(INDEX($T$2:$T$7,$U$1),$P5843))),
        IF(
            $U$17="기타", AND($P5843&lt;&gt;"", $P5843&lt;&gt;"...", $P5843&lt;&gt;"입력오류", NOT(ISNUMBER(FIND($T$21:$T$34,$P5843)))),
            AND($P5843&lt;&gt;"", $P5843&lt;&gt;"...", $P5843&lt;&gt;"입력오류", $T$19=$P5843)
        )
    )
)</f>
        <v>0</v>
      </c>
    </row>
    <row r="5844" spans="9:17">
      <c r="I5844">
        <f t="shared" si="274"/>
        <v>5843</v>
      </c>
      <c r="J5844">
        <f t="shared" si="275"/>
        <v>1118</v>
      </c>
      <c r="K5844">
        <f t="shared" si="273"/>
        <v>3</v>
      </c>
      <c r="L5844" t="b">
        <f>COUNTIF($N$2:N5844, N5844)=1</f>
        <v>1</v>
      </c>
      <c r="M5844" s="37">
        <f>IF( $Q5844, MAX($M$1:M5843)+1, 0)</f>
        <v>0</v>
      </c>
      <c r="N5844" t="str" cm="1">
        <f t="array" ref="N5844">INDEX($A$9:$F$1048576, $J5844, $K5844 )</f>
        <v>KI446</v>
      </c>
      <c r="O5844" t="str" cm="1">
        <f t="array" ref="O5844">INDEX($B$9:$F$1048576, $J5844, $K5844 )</f>
        <v>케이에스엘피</v>
      </c>
      <c r="P5844" t="str" cm="1">
        <f t="array" ref="P5844">IF( $L5844, TRIM(_xll.IMDP("IR", $G$5&amp;$N5844, $G$6)), "" )</f>
        <v/>
      </c>
      <c r="Q5844" t="b" cm="1">
        <f t="array" ref="Q5844">IF(
    $U$1=1, AND($P5844&lt;&gt;"", $P5844&lt;&gt;"...", $P5844&lt;&gt;"입력오류"),
    IF(
        $U$18=1, AND($P5844&lt;&gt;"", $P5844&lt;&gt;"...", $P5844&lt;&gt;"입력오류", ISNUMBER(FIND(INDEX($T$2:$T$7,$U$1),$P5844))),
        IF(
            $U$17="기타", AND($P5844&lt;&gt;"", $P5844&lt;&gt;"...", $P5844&lt;&gt;"입력오류", NOT(ISNUMBER(FIND($T$21:$T$34,$P5844)))),
            AND($P5844&lt;&gt;"", $P5844&lt;&gt;"...", $P5844&lt;&gt;"입력오류", $T$19=$P5844)
        )
    )
)</f>
        <v>0</v>
      </c>
    </row>
    <row r="5845" spans="9:17">
      <c r="I5845">
        <f t="shared" si="274"/>
        <v>5844</v>
      </c>
      <c r="J5845">
        <f t="shared" si="275"/>
        <v>1119</v>
      </c>
      <c r="K5845">
        <f t="shared" si="273"/>
        <v>3</v>
      </c>
      <c r="L5845" t="b">
        <f>COUNTIF($N$2:N5845, N5845)=1</f>
        <v>1</v>
      </c>
      <c r="M5845" s="37">
        <f>IF( $Q5845, MAX($M$1:M5844)+1, 0)</f>
        <v>0</v>
      </c>
      <c r="N5845" t="str" cm="1">
        <f t="array" ref="N5845">INDEX($A$9:$F$1048576, $J5845, $K5845 )</f>
        <v>KI447</v>
      </c>
      <c r="O5845" t="str" cm="1">
        <f t="array" ref="O5845">INDEX($B$9:$F$1048576, $J5845, $K5845 )</f>
        <v>그레이트울산역제일차</v>
      </c>
      <c r="P5845" t="str" cm="1">
        <f t="array" ref="P5845">IF( $L5845, TRIM(_xll.IMDP("IR", $G$5&amp;$N5845, $G$6)), "" )</f>
        <v/>
      </c>
      <c r="Q5845" t="b" cm="1">
        <f t="array" ref="Q5845">IF(
    $U$1=1, AND($P5845&lt;&gt;"", $P5845&lt;&gt;"...", $P5845&lt;&gt;"입력오류"),
    IF(
        $U$18=1, AND($P5845&lt;&gt;"", $P5845&lt;&gt;"...", $P5845&lt;&gt;"입력오류", ISNUMBER(FIND(INDEX($T$2:$T$7,$U$1),$P5845))),
        IF(
            $U$17="기타", AND($P5845&lt;&gt;"", $P5845&lt;&gt;"...", $P5845&lt;&gt;"입력오류", NOT(ISNUMBER(FIND($T$21:$T$34,$P5845)))),
            AND($P5845&lt;&gt;"", $P5845&lt;&gt;"...", $P5845&lt;&gt;"입력오류", $T$19=$P5845)
        )
    )
)</f>
        <v>0</v>
      </c>
    </row>
    <row r="5846" spans="9:17">
      <c r="I5846">
        <f t="shared" si="274"/>
        <v>5845</v>
      </c>
      <c r="J5846">
        <f t="shared" si="275"/>
        <v>1120</v>
      </c>
      <c r="K5846">
        <f t="shared" si="273"/>
        <v>3</v>
      </c>
      <c r="L5846" t="b">
        <f>COUNTIF($N$2:N5846, N5846)=1</f>
        <v>1</v>
      </c>
      <c r="M5846" s="37">
        <f>IF( $Q5846, MAX($M$1:M5845)+1, 0)</f>
        <v>0</v>
      </c>
      <c r="N5846" t="str" cm="1">
        <f t="array" ref="N5846">INDEX($A$9:$F$1048576, $J5846, $K5846 )</f>
        <v>KI448</v>
      </c>
      <c r="O5846" t="str" cm="1">
        <f t="array" ref="O5846">INDEX($B$9:$F$1048576, $J5846, $K5846 )</f>
        <v>그레이트인덕원제일차</v>
      </c>
      <c r="P5846" t="str" cm="1">
        <f t="array" ref="P5846">IF( $L5846, TRIM(_xll.IMDP("IR", $G$5&amp;$N5846, $G$6)), "" )</f>
        <v/>
      </c>
      <c r="Q5846" t="b" cm="1">
        <f t="array" ref="Q5846">IF(
    $U$1=1, AND($P5846&lt;&gt;"", $P5846&lt;&gt;"...", $P5846&lt;&gt;"입력오류"),
    IF(
        $U$18=1, AND($P5846&lt;&gt;"", $P5846&lt;&gt;"...", $P5846&lt;&gt;"입력오류", ISNUMBER(FIND(INDEX($T$2:$T$7,$U$1),$P5846))),
        IF(
            $U$17="기타", AND($P5846&lt;&gt;"", $P5846&lt;&gt;"...", $P5846&lt;&gt;"입력오류", NOT(ISNUMBER(FIND($T$21:$T$34,$P5846)))),
            AND($P5846&lt;&gt;"", $P5846&lt;&gt;"...", $P5846&lt;&gt;"입력오류", $T$19=$P5846)
        )
    )
)</f>
        <v>0</v>
      </c>
    </row>
    <row r="5847" spans="9:17">
      <c r="I5847">
        <f t="shared" si="274"/>
        <v>5846</v>
      </c>
      <c r="J5847">
        <f t="shared" si="275"/>
        <v>1121</v>
      </c>
      <c r="K5847">
        <f t="shared" si="273"/>
        <v>3</v>
      </c>
      <c r="L5847" t="b">
        <f>COUNTIF($N$2:N5847, N5847)=1</f>
        <v>1</v>
      </c>
      <c r="M5847" s="37">
        <f>IF( $Q5847, MAX($M$1:M5846)+1, 0)</f>
        <v>0</v>
      </c>
      <c r="N5847" t="str" cm="1">
        <f t="array" ref="N5847">INDEX($A$9:$F$1048576, $J5847, $K5847 )</f>
        <v>KI449</v>
      </c>
      <c r="O5847" t="str" cm="1">
        <f t="array" ref="O5847">INDEX($B$9:$F$1048576, $J5847, $K5847 )</f>
        <v>제일사랑제4차</v>
      </c>
      <c r="P5847" t="str" cm="1">
        <f t="array" ref="P5847">IF( $L5847, TRIM(_xll.IMDP("IR", $G$5&amp;$N5847, $G$6)), "" )</f>
        <v/>
      </c>
      <c r="Q5847" t="b" cm="1">
        <f t="array" ref="Q5847">IF(
    $U$1=1, AND($P5847&lt;&gt;"", $P5847&lt;&gt;"...", $P5847&lt;&gt;"입력오류"),
    IF(
        $U$18=1, AND($P5847&lt;&gt;"", $P5847&lt;&gt;"...", $P5847&lt;&gt;"입력오류", ISNUMBER(FIND(INDEX($T$2:$T$7,$U$1),$P5847))),
        IF(
            $U$17="기타", AND($P5847&lt;&gt;"", $P5847&lt;&gt;"...", $P5847&lt;&gt;"입력오류", NOT(ISNUMBER(FIND($T$21:$T$34,$P5847)))),
            AND($P5847&lt;&gt;"", $P5847&lt;&gt;"...", $P5847&lt;&gt;"입력오류", $T$19=$P5847)
        )
    )
)</f>
        <v>0</v>
      </c>
    </row>
    <row r="5848" spans="9:17">
      <c r="I5848">
        <f t="shared" si="274"/>
        <v>5847</v>
      </c>
      <c r="J5848">
        <f t="shared" si="275"/>
        <v>1122</v>
      </c>
      <c r="K5848">
        <f t="shared" si="273"/>
        <v>3</v>
      </c>
      <c r="L5848" t="b">
        <f>COUNTIF($N$2:N5848, N5848)=1</f>
        <v>1</v>
      </c>
      <c r="M5848" s="37">
        <f>IF( $Q5848, MAX($M$1:M5847)+1, 0)</f>
        <v>0</v>
      </c>
      <c r="N5848" t="str" cm="1">
        <f t="array" ref="N5848">INDEX($A$9:$F$1048576, $J5848, $K5848 )</f>
        <v>KI450</v>
      </c>
      <c r="O5848" t="str" cm="1">
        <f t="array" ref="O5848">INDEX($B$9:$F$1048576, $J5848, $K5848 )</f>
        <v>네오파워제삼차</v>
      </c>
      <c r="P5848" t="str" cm="1">
        <f t="array" ref="P5848">IF( $L5848, TRIM(_xll.IMDP("IR", $G$5&amp;$N5848, $G$6)), "" )</f>
        <v/>
      </c>
      <c r="Q5848" t="b" cm="1">
        <f t="array" ref="Q5848">IF(
    $U$1=1, AND($P5848&lt;&gt;"", $P5848&lt;&gt;"...", $P5848&lt;&gt;"입력오류"),
    IF(
        $U$18=1, AND($P5848&lt;&gt;"", $P5848&lt;&gt;"...", $P5848&lt;&gt;"입력오류", ISNUMBER(FIND(INDEX($T$2:$T$7,$U$1),$P5848))),
        IF(
            $U$17="기타", AND($P5848&lt;&gt;"", $P5848&lt;&gt;"...", $P5848&lt;&gt;"입력오류", NOT(ISNUMBER(FIND($T$21:$T$34,$P5848)))),
            AND($P5848&lt;&gt;"", $P5848&lt;&gt;"...", $P5848&lt;&gt;"입력오류", $T$19=$P5848)
        )
    )
)</f>
        <v>0</v>
      </c>
    </row>
    <row r="5849" spans="9:17">
      <c r="I5849">
        <f t="shared" si="274"/>
        <v>5848</v>
      </c>
      <c r="J5849">
        <f t="shared" si="275"/>
        <v>1123</v>
      </c>
      <c r="K5849">
        <f t="shared" si="273"/>
        <v>3</v>
      </c>
      <c r="L5849" t="b">
        <f>COUNTIF($N$2:N5849, N5849)=1</f>
        <v>1</v>
      </c>
      <c r="M5849" s="37">
        <f>IF( $Q5849, MAX($M$1:M5848)+1, 0)</f>
        <v>0</v>
      </c>
      <c r="N5849" t="str" cm="1">
        <f t="array" ref="N5849">INDEX($A$9:$F$1048576, $J5849, $K5849 )</f>
        <v>KI451</v>
      </c>
      <c r="O5849" t="str" cm="1">
        <f t="array" ref="O5849">INDEX($B$9:$F$1048576, $J5849, $K5849 )</f>
        <v>알바트로스제십삼차</v>
      </c>
      <c r="P5849" t="str" cm="1">
        <f t="array" ref="P5849">IF( $L5849, TRIM(_xll.IMDP("IR", $G$5&amp;$N5849, $G$6)), "" )</f>
        <v/>
      </c>
      <c r="Q5849" t="b" cm="1">
        <f t="array" ref="Q5849">IF(
    $U$1=1, AND($P5849&lt;&gt;"", $P5849&lt;&gt;"...", $P5849&lt;&gt;"입력오류"),
    IF(
        $U$18=1, AND($P5849&lt;&gt;"", $P5849&lt;&gt;"...", $P5849&lt;&gt;"입력오류", ISNUMBER(FIND(INDEX($T$2:$T$7,$U$1),$P5849))),
        IF(
            $U$17="기타", AND($P5849&lt;&gt;"", $P5849&lt;&gt;"...", $P5849&lt;&gt;"입력오류", NOT(ISNUMBER(FIND($T$21:$T$34,$P5849)))),
            AND($P5849&lt;&gt;"", $P5849&lt;&gt;"...", $P5849&lt;&gt;"입력오류", $T$19=$P5849)
        )
    )
)</f>
        <v>0</v>
      </c>
    </row>
    <row r="5850" spans="9:17">
      <c r="I5850">
        <f t="shared" si="274"/>
        <v>5849</v>
      </c>
      <c r="J5850">
        <f t="shared" si="275"/>
        <v>1124</v>
      </c>
      <c r="K5850">
        <f t="shared" si="273"/>
        <v>3</v>
      </c>
      <c r="L5850" t="b">
        <f>COUNTIF($N$2:N5850, N5850)=1</f>
        <v>1</v>
      </c>
      <c r="M5850" s="37">
        <f>IF( $Q5850, MAX($M$1:M5849)+1, 0)</f>
        <v>0</v>
      </c>
      <c r="N5850" t="str" cm="1">
        <f t="array" ref="N5850">INDEX($A$9:$F$1048576, $J5850, $K5850 )</f>
        <v>KI452</v>
      </c>
      <c r="O5850" t="str" cm="1">
        <f t="array" ref="O5850">INDEX($B$9:$F$1048576, $J5850, $K5850 )</f>
        <v>케이비스타글라스비제일차</v>
      </c>
      <c r="P5850" t="str" cm="1">
        <f t="array" ref="P5850">IF( $L5850, TRIM(_xll.IMDP("IR", $G$5&amp;$N5850, $G$6)), "" )</f>
        <v/>
      </c>
      <c r="Q5850" t="b" cm="1">
        <f t="array" ref="Q5850">IF(
    $U$1=1, AND($P5850&lt;&gt;"", $P5850&lt;&gt;"...", $P5850&lt;&gt;"입력오류"),
    IF(
        $U$18=1, AND($P5850&lt;&gt;"", $P5850&lt;&gt;"...", $P5850&lt;&gt;"입력오류", ISNUMBER(FIND(INDEX($T$2:$T$7,$U$1),$P5850))),
        IF(
            $U$17="기타", AND($P5850&lt;&gt;"", $P5850&lt;&gt;"...", $P5850&lt;&gt;"입력오류", NOT(ISNUMBER(FIND($T$21:$T$34,$P5850)))),
            AND($P5850&lt;&gt;"", $P5850&lt;&gt;"...", $P5850&lt;&gt;"입력오류", $T$19=$P5850)
        )
    )
)</f>
        <v>0</v>
      </c>
    </row>
    <row r="5851" spans="9:17">
      <c r="I5851">
        <f t="shared" si="274"/>
        <v>5850</v>
      </c>
      <c r="J5851">
        <f t="shared" si="275"/>
        <v>1125</v>
      </c>
      <c r="K5851">
        <f t="shared" si="273"/>
        <v>3</v>
      </c>
      <c r="L5851" t="b">
        <f>COUNTIF($N$2:N5851, N5851)=1</f>
        <v>1</v>
      </c>
      <c r="M5851" s="37">
        <f>IF( $Q5851, MAX($M$1:M5850)+1, 0)</f>
        <v>0</v>
      </c>
      <c r="N5851" t="str" cm="1">
        <f t="array" ref="N5851">INDEX($A$9:$F$1048576, $J5851, $K5851 )</f>
        <v>KI453</v>
      </c>
      <c r="O5851" t="str" cm="1">
        <f t="array" ref="O5851">INDEX($B$9:$F$1048576, $J5851, $K5851 )</f>
        <v>뉴스타원펌2023의일제사차</v>
      </c>
      <c r="P5851" t="str" cm="1">
        <f t="array" ref="P5851">IF( $L5851, TRIM(_xll.IMDP("IR", $G$5&amp;$N5851, $G$6)), "" )</f>
        <v/>
      </c>
      <c r="Q5851" t="b" cm="1">
        <f t="array" ref="Q5851">IF(
    $U$1=1, AND($P5851&lt;&gt;"", $P5851&lt;&gt;"...", $P5851&lt;&gt;"입력오류"),
    IF(
        $U$18=1, AND($P5851&lt;&gt;"", $P5851&lt;&gt;"...", $P5851&lt;&gt;"입력오류", ISNUMBER(FIND(INDEX($T$2:$T$7,$U$1),$P5851))),
        IF(
            $U$17="기타", AND($P5851&lt;&gt;"", $P5851&lt;&gt;"...", $P5851&lt;&gt;"입력오류", NOT(ISNUMBER(FIND($T$21:$T$34,$P5851)))),
            AND($P5851&lt;&gt;"", $P5851&lt;&gt;"...", $P5851&lt;&gt;"입력오류", $T$19=$P5851)
        )
    )
)</f>
        <v>0</v>
      </c>
    </row>
    <row r="5852" spans="9:17">
      <c r="I5852">
        <f t="shared" si="274"/>
        <v>5851</v>
      </c>
      <c r="J5852">
        <f t="shared" si="275"/>
        <v>1126</v>
      </c>
      <c r="K5852">
        <f t="shared" si="273"/>
        <v>3</v>
      </c>
      <c r="L5852" t="b">
        <f>COUNTIF($N$2:N5852, N5852)=1</f>
        <v>1</v>
      </c>
      <c r="M5852" s="37">
        <f>IF( $Q5852, MAX($M$1:M5851)+1, 0)</f>
        <v>0</v>
      </c>
      <c r="N5852" t="str" cm="1">
        <f t="array" ref="N5852">INDEX($A$9:$F$1048576, $J5852, $K5852 )</f>
        <v>KI454</v>
      </c>
      <c r="O5852" t="str" cm="1">
        <f t="array" ref="O5852">INDEX($B$9:$F$1048576, $J5852, $K5852 )</f>
        <v>뉴스타원펌2023의일제삼차</v>
      </c>
      <c r="P5852" t="str" cm="1">
        <f t="array" ref="P5852">IF( $L5852, TRIM(_xll.IMDP("IR", $G$5&amp;$N5852, $G$6)), "" )</f>
        <v/>
      </c>
      <c r="Q5852" t="b" cm="1">
        <f t="array" ref="Q5852">IF(
    $U$1=1, AND($P5852&lt;&gt;"", $P5852&lt;&gt;"...", $P5852&lt;&gt;"입력오류"),
    IF(
        $U$18=1, AND($P5852&lt;&gt;"", $P5852&lt;&gt;"...", $P5852&lt;&gt;"입력오류", ISNUMBER(FIND(INDEX($T$2:$T$7,$U$1),$P5852))),
        IF(
            $U$17="기타", AND($P5852&lt;&gt;"", $P5852&lt;&gt;"...", $P5852&lt;&gt;"입력오류", NOT(ISNUMBER(FIND($T$21:$T$34,$P5852)))),
            AND($P5852&lt;&gt;"", $P5852&lt;&gt;"...", $P5852&lt;&gt;"입력오류", $T$19=$P5852)
        )
    )
)</f>
        <v>0</v>
      </c>
    </row>
    <row r="5853" spans="9:17">
      <c r="I5853">
        <f t="shared" si="274"/>
        <v>5852</v>
      </c>
      <c r="J5853">
        <f t="shared" si="275"/>
        <v>1127</v>
      </c>
      <c r="K5853">
        <f t="shared" si="273"/>
        <v>3</v>
      </c>
      <c r="L5853" t="b">
        <f>COUNTIF($N$2:N5853, N5853)=1</f>
        <v>1</v>
      </c>
      <c r="M5853" s="37">
        <f>IF( $Q5853, MAX($M$1:M5852)+1, 0)</f>
        <v>0</v>
      </c>
      <c r="N5853" t="str" cm="1">
        <f t="array" ref="N5853">INDEX($A$9:$F$1048576, $J5853, $K5853 )</f>
        <v>KI456</v>
      </c>
      <c r="O5853" t="str" cm="1">
        <f t="array" ref="O5853">INDEX($B$9:$F$1048576, $J5853, $K5853 )</f>
        <v>케이비에스에프제일차</v>
      </c>
      <c r="P5853" t="str" cm="1">
        <f t="array" ref="P5853">IF( $L5853, TRIM(_xll.IMDP("IR", $G$5&amp;$N5853, $G$6)), "" )</f>
        <v/>
      </c>
      <c r="Q5853" t="b" cm="1">
        <f t="array" ref="Q5853">IF(
    $U$1=1, AND($P5853&lt;&gt;"", $P5853&lt;&gt;"...", $P5853&lt;&gt;"입력오류"),
    IF(
        $U$18=1, AND($P5853&lt;&gt;"", $P5853&lt;&gt;"...", $P5853&lt;&gt;"입력오류", ISNUMBER(FIND(INDEX($T$2:$T$7,$U$1),$P5853))),
        IF(
            $U$17="기타", AND($P5853&lt;&gt;"", $P5853&lt;&gt;"...", $P5853&lt;&gt;"입력오류", NOT(ISNUMBER(FIND($T$21:$T$34,$P5853)))),
            AND($P5853&lt;&gt;"", $P5853&lt;&gt;"...", $P5853&lt;&gt;"입력오류", $T$19=$P5853)
        )
    )
)</f>
        <v>0</v>
      </c>
    </row>
    <row r="5854" spans="9:17">
      <c r="I5854">
        <f t="shared" si="274"/>
        <v>5853</v>
      </c>
      <c r="J5854">
        <f t="shared" si="275"/>
        <v>1128</v>
      </c>
      <c r="K5854">
        <f t="shared" si="273"/>
        <v>3</v>
      </c>
      <c r="L5854" t="b">
        <f>COUNTIF($N$2:N5854, N5854)=1</f>
        <v>1</v>
      </c>
      <c r="M5854" s="37">
        <f>IF( $Q5854, MAX($M$1:M5853)+1, 0)</f>
        <v>0</v>
      </c>
      <c r="N5854" t="str" cm="1">
        <f t="array" ref="N5854">INDEX($A$9:$F$1048576, $J5854, $K5854 )</f>
        <v>KI457</v>
      </c>
      <c r="O5854" t="str" cm="1">
        <f t="array" ref="O5854">INDEX($B$9:$F$1048576, $J5854, $K5854 )</f>
        <v>뉴라이징레드</v>
      </c>
      <c r="P5854" t="str" cm="1">
        <f t="array" ref="P5854">IF( $L5854, TRIM(_xll.IMDP("IR", $G$5&amp;$N5854, $G$6)), "" )</f>
        <v/>
      </c>
      <c r="Q5854" t="b" cm="1">
        <f t="array" ref="Q5854">IF(
    $U$1=1, AND($P5854&lt;&gt;"", $P5854&lt;&gt;"...", $P5854&lt;&gt;"입력오류"),
    IF(
        $U$18=1, AND($P5854&lt;&gt;"", $P5854&lt;&gt;"...", $P5854&lt;&gt;"입력오류", ISNUMBER(FIND(INDEX($T$2:$T$7,$U$1),$P5854))),
        IF(
            $U$17="기타", AND($P5854&lt;&gt;"", $P5854&lt;&gt;"...", $P5854&lt;&gt;"입력오류", NOT(ISNUMBER(FIND($T$21:$T$34,$P5854)))),
            AND($P5854&lt;&gt;"", $P5854&lt;&gt;"...", $P5854&lt;&gt;"입력오류", $T$19=$P5854)
        )
    )
)</f>
        <v>0</v>
      </c>
    </row>
    <row r="5855" spans="9:17">
      <c r="I5855">
        <f t="shared" si="274"/>
        <v>5854</v>
      </c>
      <c r="J5855">
        <f t="shared" si="275"/>
        <v>1129</v>
      </c>
      <c r="K5855">
        <f t="shared" si="273"/>
        <v>3</v>
      </c>
      <c r="L5855" t="b">
        <f>COUNTIF($N$2:N5855, N5855)=1</f>
        <v>1</v>
      </c>
      <c r="M5855" s="37">
        <f>IF( $Q5855, MAX($M$1:M5854)+1, 0)</f>
        <v>0</v>
      </c>
      <c r="N5855" t="str" cm="1">
        <f t="array" ref="N5855">INDEX($A$9:$F$1048576, $J5855, $K5855 )</f>
        <v>KI458</v>
      </c>
      <c r="O5855" t="str" cm="1">
        <f t="array" ref="O5855">INDEX($B$9:$F$1048576, $J5855, $K5855 )</f>
        <v>리브스타제칠차</v>
      </c>
      <c r="P5855" t="str" cm="1">
        <f t="array" ref="P5855">IF( $L5855, TRIM(_xll.IMDP("IR", $G$5&amp;$N5855, $G$6)), "" )</f>
        <v/>
      </c>
      <c r="Q5855" t="b" cm="1">
        <f t="array" ref="Q5855">IF(
    $U$1=1, AND($P5855&lt;&gt;"", $P5855&lt;&gt;"...", $P5855&lt;&gt;"입력오류"),
    IF(
        $U$18=1, AND($P5855&lt;&gt;"", $P5855&lt;&gt;"...", $P5855&lt;&gt;"입력오류", ISNUMBER(FIND(INDEX($T$2:$T$7,$U$1),$P5855))),
        IF(
            $U$17="기타", AND($P5855&lt;&gt;"", $P5855&lt;&gt;"...", $P5855&lt;&gt;"입력오류", NOT(ISNUMBER(FIND($T$21:$T$34,$P5855)))),
            AND($P5855&lt;&gt;"", $P5855&lt;&gt;"...", $P5855&lt;&gt;"입력오류", $T$19=$P5855)
        )
    )
)</f>
        <v>0</v>
      </c>
    </row>
    <row r="5856" spans="9:17">
      <c r="I5856">
        <f t="shared" si="274"/>
        <v>5855</v>
      </c>
      <c r="J5856">
        <f t="shared" si="275"/>
        <v>1130</v>
      </c>
      <c r="K5856">
        <f t="shared" si="273"/>
        <v>3</v>
      </c>
      <c r="L5856" t="b">
        <f>COUNTIF($N$2:N5856, N5856)=1</f>
        <v>1</v>
      </c>
      <c r="M5856" s="37">
        <f>IF( $Q5856, MAX($M$1:M5855)+1, 0)</f>
        <v>0</v>
      </c>
      <c r="N5856" t="str" cm="1">
        <f t="array" ref="N5856">INDEX($A$9:$F$1048576, $J5856, $K5856 )</f>
        <v>KI459</v>
      </c>
      <c r="O5856" t="str" cm="1">
        <f t="array" ref="O5856">INDEX($B$9:$F$1048576, $J5856, $K5856 )</f>
        <v>머니빌리지제일차</v>
      </c>
      <c r="P5856" t="str" cm="1">
        <f t="array" ref="P5856">IF( $L5856, TRIM(_xll.IMDP("IR", $G$5&amp;$N5856, $G$6)), "" )</f>
        <v/>
      </c>
      <c r="Q5856" t="b" cm="1">
        <f t="array" ref="Q5856">IF(
    $U$1=1, AND($P5856&lt;&gt;"", $P5856&lt;&gt;"...", $P5856&lt;&gt;"입력오류"),
    IF(
        $U$18=1, AND($P5856&lt;&gt;"", $P5856&lt;&gt;"...", $P5856&lt;&gt;"입력오류", ISNUMBER(FIND(INDEX($T$2:$T$7,$U$1),$P5856))),
        IF(
            $U$17="기타", AND($P5856&lt;&gt;"", $P5856&lt;&gt;"...", $P5856&lt;&gt;"입력오류", NOT(ISNUMBER(FIND($T$21:$T$34,$P5856)))),
            AND($P5856&lt;&gt;"", $P5856&lt;&gt;"...", $P5856&lt;&gt;"입력오류", $T$19=$P5856)
        )
    )
)</f>
        <v>0</v>
      </c>
    </row>
    <row r="5857" spans="9:17">
      <c r="I5857">
        <f t="shared" si="274"/>
        <v>5856</v>
      </c>
      <c r="J5857">
        <f t="shared" si="275"/>
        <v>1131</v>
      </c>
      <c r="K5857">
        <f t="shared" si="273"/>
        <v>3</v>
      </c>
      <c r="L5857" t="b">
        <f>COUNTIF($N$2:N5857, N5857)=1</f>
        <v>1</v>
      </c>
      <c r="M5857" s="37">
        <f>IF( $Q5857, MAX($M$1:M5856)+1, 0)</f>
        <v>0</v>
      </c>
      <c r="N5857" t="str" cm="1">
        <f t="array" ref="N5857">INDEX($A$9:$F$1048576, $J5857, $K5857 )</f>
        <v>KI460</v>
      </c>
      <c r="O5857" t="str" cm="1">
        <f t="array" ref="O5857">INDEX($B$9:$F$1048576, $J5857, $K5857 )</f>
        <v>에스피에스제일차</v>
      </c>
      <c r="P5857" t="str" cm="1">
        <f t="array" ref="P5857">IF( $L5857, TRIM(_xll.IMDP("IR", $G$5&amp;$N5857, $G$6)), "" )</f>
        <v/>
      </c>
      <c r="Q5857" t="b" cm="1">
        <f t="array" ref="Q5857">IF(
    $U$1=1, AND($P5857&lt;&gt;"", $P5857&lt;&gt;"...", $P5857&lt;&gt;"입력오류"),
    IF(
        $U$18=1, AND($P5857&lt;&gt;"", $P5857&lt;&gt;"...", $P5857&lt;&gt;"입력오류", ISNUMBER(FIND(INDEX($T$2:$T$7,$U$1),$P5857))),
        IF(
            $U$17="기타", AND($P5857&lt;&gt;"", $P5857&lt;&gt;"...", $P5857&lt;&gt;"입력오류", NOT(ISNUMBER(FIND($T$21:$T$34,$P5857)))),
            AND($P5857&lt;&gt;"", $P5857&lt;&gt;"...", $P5857&lt;&gt;"입력오류", $T$19=$P5857)
        )
    )
)</f>
        <v>0</v>
      </c>
    </row>
    <row r="5858" spans="9:17">
      <c r="I5858">
        <f t="shared" si="274"/>
        <v>5857</v>
      </c>
      <c r="J5858">
        <f t="shared" si="275"/>
        <v>1132</v>
      </c>
      <c r="K5858">
        <f t="shared" si="273"/>
        <v>3</v>
      </c>
      <c r="L5858" t="b">
        <f>COUNTIF($N$2:N5858, N5858)=1</f>
        <v>1</v>
      </c>
      <c r="M5858" s="37">
        <f>IF( $Q5858, MAX($M$1:M5857)+1, 0)</f>
        <v>0</v>
      </c>
      <c r="N5858" t="str" cm="1">
        <f t="array" ref="N5858">INDEX($A$9:$F$1048576, $J5858, $K5858 )</f>
        <v>KI461</v>
      </c>
      <c r="O5858" t="str" cm="1">
        <f t="array" ref="O5858">INDEX($B$9:$F$1048576, $J5858, $K5858 )</f>
        <v>지아이비은평</v>
      </c>
      <c r="P5858" t="str" cm="1">
        <f t="array" ref="P5858">IF( $L5858, TRIM(_xll.IMDP("IR", $G$5&amp;$N5858, $G$6)), "" )</f>
        <v/>
      </c>
      <c r="Q5858" t="b" cm="1">
        <f t="array" ref="Q5858">IF(
    $U$1=1, AND($P5858&lt;&gt;"", $P5858&lt;&gt;"...", $P5858&lt;&gt;"입력오류"),
    IF(
        $U$18=1, AND($P5858&lt;&gt;"", $P5858&lt;&gt;"...", $P5858&lt;&gt;"입력오류", ISNUMBER(FIND(INDEX($T$2:$T$7,$U$1),$P5858))),
        IF(
            $U$17="기타", AND($P5858&lt;&gt;"", $P5858&lt;&gt;"...", $P5858&lt;&gt;"입력오류", NOT(ISNUMBER(FIND($T$21:$T$34,$P5858)))),
            AND($P5858&lt;&gt;"", $P5858&lt;&gt;"...", $P5858&lt;&gt;"입력오류", $T$19=$P5858)
        )
    )
)</f>
        <v>0</v>
      </c>
    </row>
    <row r="5859" spans="9:17">
      <c r="I5859">
        <f t="shared" si="274"/>
        <v>5858</v>
      </c>
      <c r="J5859">
        <f t="shared" si="275"/>
        <v>1133</v>
      </c>
      <c r="K5859">
        <f t="shared" si="273"/>
        <v>3</v>
      </c>
      <c r="L5859" t="b">
        <f>COUNTIF($N$2:N5859, N5859)=1</f>
        <v>1</v>
      </c>
      <c r="M5859" s="37">
        <f>IF( $Q5859, MAX($M$1:M5858)+1, 0)</f>
        <v>0</v>
      </c>
      <c r="N5859" t="str" cm="1">
        <f t="array" ref="N5859">INDEX($A$9:$F$1048576, $J5859, $K5859 )</f>
        <v>KI462</v>
      </c>
      <c r="O5859" t="str" cm="1">
        <f t="array" ref="O5859">INDEX($B$9:$F$1048576, $J5859, $K5859 )</f>
        <v>안타티카하나제이차</v>
      </c>
      <c r="P5859" t="str" cm="1">
        <f t="array" ref="P5859">IF( $L5859, TRIM(_xll.IMDP("IR", $G$5&amp;$N5859, $G$6)), "" )</f>
        <v/>
      </c>
      <c r="Q5859" t="b" cm="1">
        <f t="array" ref="Q5859">IF(
    $U$1=1, AND($P5859&lt;&gt;"", $P5859&lt;&gt;"...", $P5859&lt;&gt;"입력오류"),
    IF(
        $U$18=1, AND($P5859&lt;&gt;"", $P5859&lt;&gt;"...", $P5859&lt;&gt;"입력오류", ISNUMBER(FIND(INDEX($T$2:$T$7,$U$1),$P5859))),
        IF(
            $U$17="기타", AND($P5859&lt;&gt;"", $P5859&lt;&gt;"...", $P5859&lt;&gt;"입력오류", NOT(ISNUMBER(FIND($T$21:$T$34,$P5859)))),
            AND($P5859&lt;&gt;"", $P5859&lt;&gt;"...", $P5859&lt;&gt;"입력오류", $T$19=$P5859)
        )
    )
)</f>
        <v>0</v>
      </c>
    </row>
    <row r="5860" spans="9:17">
      <c r="I5860">
        <f t="shared" si="274"/>
        <v>5859</v>
      </c>
      <c r="J5860">
        <f t="shared" si="275"/>
        <v>1134</v>
      </c>
      <c r="K5860">
        <f t="shared" si="273"/>
        <v>3</v>
      </c>
      <c r="L5860" t="b">
        <f>COUNTIF($N$2:N5860, N5860)=1</f>
        <v>1</v>
      </c>
      <c r="M5860" s="37">
        <f>IF( $Q5860, MAX($M$1:M5859)+1, 0)</f>
        <v>0</v>
      </c>
      <c r="N5860" t="str" cm="1">
        <f t="array" ref="N5860">INDEX($A$9:$F$1048576, $J5860, $K5860 )</f>
        <v>KI463</v>
      </c>
      <c r="O5860" t="str" cm="1">
        <f t="array" ref="O5860">INDEX($B$9:$F$1048576, $J5860, $K5860 )</f>
        <v>엠오산제일차</v>
      </c>
      <c r="P5860" t="str" cm="1">
        <f t="array" ref="P5860">IF( $L5860, TRIM(_xll.IMDP("IR", $G$5&amp;$N5860, $G$6)), "" )</f>
        <v/>
      </c>
      <c r="Q5860" t="b" cm="1">
        <f t="array" ref="Q5860">IF(
    $U$1=1, AND($P5860&lt;&gt;"", $P5860&lt;&gt;"...", $P5860&lt;&gt;"입력오류"),
    IF(
        $U$18=1, AND($P5860&lt;&gt;"", $P5860&lt;&gt;"...", $P5860&lt;&gt;"입력오류", ISNUMBER(FIND(INDEX($T$2:$T$7,$U$1),$P5860))),
        IF(
            $U$17="기타", AND($P5860&lt;&gt;"", $P5860&lt;&gt;"...", $P5860&lt;&gt;"입력오류", NOT(ISNUMBER(FIND($T$21:$T$34,$P5860)))),
            AND($P5860&lt;&gt;"", $P5860&lt;&gt;"...", $P5860&lt;&gt;"입력오류", $T$19=$P5860)
        )
    )
)</f>
        <v>0</v>
      </c>
    </row>
    <row r="5861" spans="9:17">
      <c r="I5861">
        <f t="shared" si="274"/>
        <v>5860</v>
      </c>
      <c r="J5861">
        <f t="shared" si="275"/>
        <v>1135</v>
      </c>
      <c r="K5861">
        <f t="shared" si="273"/>
        <v>3</v>
      </c>
      <c r="L5861" t="b">
        <f>COUNTIF($N$2:N5861, N5861)=1</f>
        <v>1</v>
      </c>
      <c r="M5861" s="37">
        <f>IF( $Q5861, MAX($M$1:M5860)+1, 0)</f>
        <v>0</v>
      </c>
      <c r="N5861" t="str" cm="1">
        <f t="array" ref="N5861">INDEX($A$9:$F$1048576, $J5861, $K5861 )</f>
        <v>KI464</v>
      </c>
      <c r="O5861" t="str" cm="1">
        <f t="array" ref="O5861">INDEX($B$9:$F$1048576, $J5861, $K5861 )</f>
        <v>제이온솔루션</v>
      </c>
      <c r="P5861" t="str" cm="1">
        <f t="array" ref="P5861">IF( $L5861, TRIM(_xll.IMDP("IR", $G$5&amp;$N5861, $G$6)), "" )</f>
        <v/>
      </c>
      <c r="Q5861" t="b" cm="1">
        <f t="array" ref="Q5861">IF(
    $U$1=1, AND($P5861&lt;&gt;"", $P5861&lt;&gt;"...", $P5861&lt;&gt;"입력오류"),
    IF(
        $U$18=1, AND($P5861&lt;&gt;"", $P5861&lt;&gt;"...", $P5861&lt;&gt;"입력오류", ISNUMBER(FIND(INDEX($T$2:$T$7,$U$1),$P5861))),
        IF(
            $U$17="기타", AND($P5861&lt;&gt;"", $P5861&lt;&gt;"...", $P5861&lt;&gt;"입력오류", NOT(ISNUMBER(FIND($T$21:$T$34,$P5861)))),
            AND($P5861&lt;&gt;"", $P5861&lt;&gt;"...", $P5861&lt;&gt;"입력오류", $T$19=$P5861)
        )
    )
)</f>
        <v>0</v>
      </c>
    </row>
    <row r="5862" spans="9:17">
      <c r="I5862">
        <f t="shared" si="274"/>
        <v>5861</v>
      </c>
      <c r="J5862">
        <f t="shared" si="275"/>
        <v>1136</v>
      </c>
      <c r="K5862">
        <f t="shared" si="273"/>
        <v>3</v>
      </c>
      <c r="L5862" t="b">
        <f>COUNTIF($N$2:N5862, N5862)=1</f>
        <v>1</v>
      </c>
      <c r="M5862" s="37">
        <f>IF( $Q5862, MAX($M$1:M5861)+1, 0)</f>
        <v>0</v>
      </c>
      <c r="N5862" t="str" cm="1">
        <f t="array" ref="N5862">INDEX($A$9:$F$1048576, $J5862, $K5862 )</f>
        <v>KI465</v>
      </c>
      <c r="O5862" t="str" cm="1">
        <f t="array" ref="O5862">INDEX($B$9:$F$1048576, $J5862, $K5862 )</f>
        <v>뉴스타코퍼제일차</v>
      </c>
      <c r="P5862" t="str" cm="1">
        <f t="array" ref="P5862">IF( $L5862, TRIM(_xll.IMDP("IR", $G$5&amp;$N5862, $G$6)), "" )</f>
        <v/>
      </c>
      <c r="Q5862" t="b" cm="1">
        <f t="array" ref="Q5862">IF(
    $U$1=1, AND($P5862&lt;&gt;"", $P5862&lt;&gt;"...", $P5862&lt;&gt;"입력오류"),
    IF(
        $U$18=1, AND($P5862&lt;&gt;"", $P5862&lt;&gt;"...", $P5862&lt;&gt;"입력오류", ISNUMBER(FIND(INDEX($T$2:$T$7,$U$1),$P5862))),
        IF(
            $U$17="기타", AND($P5862&lt;&gt;"", $P5862&lt;&gt;"...", $P5862&lt;&gt;"입력오류", NOT(ISNUMBER(FIND($T$21:$T$34,$P5862)))),
            AND($P5862&lt;&gt;"", $P5862&lt;&gt;"...", $P5862&lt;&gt;"입력오류", $T$19=$P5862)
        )
    )
)</f>
        <v>0</v>
      </c>
    </row>
    <row r="5863" spans="9:17">
      <c r="I5863">
        <f t="shared" si="274"/>
        <v>5862</v>
      </c>
      <c r="J5863">
        <f t="shared" si="275"/>
        <v>1137</v>
      </c>
      <c r="K5863">
        <f t="shared" si="273"/>
        <v>3</v>
      </c>
      <c r="L5863" t="b">
        <f>COUNTIF($N$2:N5863, N5863)=1</f>
        <v>1</v>
      </c>
      <c r="M5863" s="37">
        <f>IF( $Q5863, MAX($M$1:M5862)+1, 0)</f>
        <v>0</v>
      </c>
      <c r="N5863" t="str" cm="1">
        <f t="array" ref="N5863">INDEX($A$9:$F$1048576, $J5863, $K5863 )</f>
        <v>KI466</v>
      </c>
      <c r="O5863" t="str" cm="1">
        <f t="array" ref="O5863">INDEX($B$9:$F$1048576, $J5863, $K5863 )</f>
        <v>농협챔피온제이차</v>
      </c>
      <c r="P5863" t="str" cm="1">
        <f t="array" ref="P5863">IF( $L5863, TRIM(_xll.IMDP("IR", $G$5&amp;$N5863, $G$6)), "" )</f>
        <v/>
      </c>
      <c r="Q5863" t="b" cm="1">
        <f t="array" ref="Q5863">IF(
    $U$1=1, AND($P5863&lt;&gt;"", $P5863&lt;&gt;"...", $P5863&lt;&gt;"입력오류"),
    IF(
        $U$18=1, AND($P5863&lt;&gt;"", $P5863&lt;&gt;"...", $P5863&lt;&gt;"입력오류", ISNUMBER(FIND(INDEX($T$2:$T$7,$U$1),$P5863))),
        IF(
            $U$17="기타", AND($P5863&lt;&gt;"", $P5863&lt;&gt;"...", $P5863&lt;&gt;"입력오류", NOT(ISNUMBER(FIND($T$21:$T$34,$P5863)))),
            AND($P5863&lt;&gt;"", $P5863&lt;&gt;"...", $P5863&lt;&gt;"입력오류", $T$19=$P5863)
        )
    )
)</f>
        <v>0</v>
      </c>
    </row>
    <row r="5864" spans="9:17">
      <c r="I5864">
        <f t="shared" si="274"/>
        <v>5863</v>
      </c>
      <c r="J5864">
        <f t="shared" si="275"/>
        <v>1138</v>
      </c>
      <c r="K5864">
        <f t="shared" si="273"/>
        <v>3</v>
      </c>
      <c r="L5864" t="b">
        <f>COUNTIF($N$2:N5864, N5864)=1</f>
        <v>1</v>
      </c>
      <c r="M5864" s="37">
        <f>IF( $Q5864, MAX($M$1:M5863)+1, 0)</f>
        <v>0</v>
      </c>
      <c r="N5864" t="str" cm="1">
        <f t="array" ref="N5864">INDEX($A$9:$F$1048576, $J5864, $K5864 )</f>
        <v>KI467</v>
      </c>
      <c r="O5864" t="str" cm="1">
        <f t="array" ref="O5864">INDEX($B$9:$F$1048576, $J5864, $K5864 )</f>
        <v>로테이션제삼차</v>
      </c>
      <c r="P5864" t="str" cm="1">
        <f t="array" ref="P5864">IF( $L5864, TRIM(_xll.IMDP("IR", $G$5&amp;$N5864, $G$6)), "" )</f>
        <v/>
      </c>
      <c r="Q5864" t="b" cm="1">
        <f t="array" ref="Q5864">IF(
    $U$1=1, AND($P5864&lt;&gt;"", $P5864&lt;&gt;"...", $P5864&lt;&gt;"입력오류"),
    IF(
        $U$18=1, AND($P5864&lt;&gt;"", $P5864&lt;&gt;"...", $P5864&lt;&gt;"입력오류", ISNUMBER(FIND(INDEX($T$2:$T$7,$U$1),$P5864))),
        IF(
            $U$17="기타", AND($P5864&lt;&gt;"", $P5864&lt;&gt;"...", $P5864&lt;&gt;"입력오류", NOT(ISNUMBER(FIND($T$21:$T$34,$P5864)))),
            AND($P5864&lt;&gt;"", $P5864&lt;&gt;"...", $P5864&lt;&gt;"입력오류", $T$19=$P5864)
        )
    )
)</f>
        <v>0</v>
      </c>
    </row>
    <row r="5865" spans="9:17">
      <c r="I5865">
        <f t="shared" si="274"/>
        <v>5864</v>
      </c>
      <c r="J5865">
        <f t="shared" si="275"/>
        <v>1139</v>
      </c>
      <c r="K5865">
        <f t="shared" si="273"/>
        <v>3</v>
      </c>
      <c r="L5865" t="b">
        <f>COUNTIF($N$2:N5865, N5865)=1</f>
        <v>1</v>
      </c>
      <c r="M5865" s="37">
        <f>IF( $Q5865, MAX($M$1:M5864)+1, 0)</f>
        <v>0</v>
      </c>
      <c r="N5865" t="str" cm="1">
        <f t="array" ref="N5865">INDEX($A$9:$F$1048576, $J5865, $K5865 )</f>
        <v>KI468</v>
      </c>
      <c r="O5865" t="str" cm="1">
        <f t="array" ref="O5865">INDEX($B$9:$F$1048576, $J5865, $K5865 )</f>
        <v>하나디스플레이제이차</v>
      </c>
      <c r="P5865" t="str" cm="1">
        <f t="array" ref="P5865">IF( $L5865, TRIM(_xll.IMDP("IR", $G$5&amp;$N5865, $G$6)), "" )</f>
        <v/>
      </c>
      <c r="Q5865" t="b" cm="1">
        <f t="array" ref="Q5865">IF(
    $U$1=1, AND($P5865&lt;&gt;"", $P5865&lt;&gt;"...", $P5865&lt;&gt;"입력오류"),
    IF(
        $U$18=1, AND($P5865&lt;&gt;"", $P5865&lt;&gt;"...", $P5865&lt;&gt;"입력오류", ISNUMBER(FIND(INDEX($T$2:$T$7,$U$1),$P5865))),
        IF(
            $U$17="기타", AND($P5865&lt;&gt;"", $P5865&lt;&gt;"...", $P5865&lt;&gt;"입력오류", NOT(ISNUMBER(FIND($T$21:$T$34,$P5865)))),
            AND($P5865&lt;&gt;"", $P5865&lt;&gt;"...", $P5865&lt;&gt;"입력오류", $T$19=$P5865)
        )
    )
)</f>
        <v>0</v>
      </c>
    </row>
    <row r="5866" spans="9:17">
      <c r="I5866">
        <f t="shared" si="274"/>
        <v>5865</v>
      </c>
      <c r="J5866">
        <f t="shared" si="275"/>
        <v>1140</v>
      </c>
      <c r="K5866">
        <f t="shared" si="273"/>
        <v>3</v>
      </c>
      <c r="L5866" t="b">
        <f>COUNTIF($N$2:N5866, N5866)=1</f>
        <v>1</v>
      </c>
      <c r="M5866" s="37">
        <f>IF( $Q5866, MAX($M$1:M5865)+1, 0)</f>
        <v>0</v>
      </c>
      <c r="N5866" t="str" cm="1">
        <f t="array" ref="N5866">INDEX($A$9:$F$1048576, $J5866, $K5866 )</f>
        <v>KI469</v>
      </c>
      <c r="O5866" t="str" cm="1">
        <f t="array" ref="O5866">INDEX($B$9:$F$1048576, $J5866, $K5866 )</f>
        <v>증금타임제십일차</v>
      </c>
      <c r="P5866" t="str" cm="1">
        <f t="array" ref="P5866">IF( $L5866, TRIM(_xll.IMDP("IR", $G$5&amp;$N5866, $G$6)), "" )</f>
        <v/>
      </c>
      <c r="Q5866" t="b" cm="1">
        <f t="array" ref="Q5866">IF(
    $U$1=1, AND($P5866&lt;&gt;"", $P5866&lt;&gt;"...", $P5866&lt;&gt;"입력오류"),
    IF(
        $U$18=1, AND($P5866&lt;&gt;"", $P5866&lt;&gt;"...", $P5866&lt;&gt;"입력오류", ISNUMBER(FIND(INDEX($T$2:$T$7,$U$1),$P5866))),
        IF(
            $U$17="기타", AND($P5866&lt;&gt;"", $P5866&lt;&gt;"...", $P5866&lt;&gt;"입력오류", NOT(ISNUMBER(FIND($T$21:$T$34,$P5866)))),
            AND($P5866&lt;&gt;"", $P5866&lt;&gt;"...", $P5866&lt;&gt;"입력오류", $T$19=$P5866)
        )
    )
)</f>
        <v>0</v>
      </c>
    </row>
    <row r="5867" spans="9:17">
      <c r="I5867">
        <f t="shared" si="274"/>
        <v>5866</v>
      </c>
      <c r="J5867">
        <f t="shared" si="275"/>
        <v>1141</v>
      </c>
      <c r="K5867">
        <f t="shared" si="273"/>
        <v>3</v>
      </c>
      <c r="L5867" t="b">
        <f>COUNTIF($N$2:N5867, N5867)=1</f>
        <v>1</v>
      </c>
      <c r="M5867" s="37">
        <f>IF( $Q5867, MAX($M$1:M5866)+1, 0)</f>
        <v>0</v>
      </c>
      <c r="N5867" t="str" cm="1">
        <f t="array" ref="N5867">INDEX($A$9:$F$1048576, $J5867, $K5867 )</f>
        <v>KI470</v>
      </c>
      <c r="O5867" t="str" cm="1">
        <f t="array" ref="O5867">INDEX($B$9:$F$1048576, $J5867, $K5867 )</f>
        <v>리치게이트에스피엘</v>
      </c>
      <c r="P5867" t="str" cm="1">
        <f t="array" ref="P5867">IF( $L5867, TRIM(_xll.IMDP("IR", $G$5&amp;$N5867, $G$6)), "" )</f>
        <v/>
      </c>
      <c r="Q5867" t="b" cm="1">
        <f t="array" ref="Q5867">IF(
    $U$1=1, AND($P5867&lt;&gt;"", $P5867&lt;&gt;"...", $P5867&lt;&gt;"입력오류"),
    IF(
        $U$18=1, AND($P5867&lt;&gt;"", $P5867&lt;&gt;"...", $P5867&lt;&gt;"입력오류", ISNUMBER(FIND(INDEX($T$2:$T$7,$U$1),$P5867))),
        IF(
            $U$17="기타", AND($P5867&lt;&gt;"", $P5867&lt;&gt;"...", $P5867&lt;&gt;"입력오류", NOT(ISNUMBER(FIND($T$21:$T$34,$P5867)))),
            AND($P5867&lt;&gt;"", $P5867&lt;&gt;"...", $P5867&lt;&gt;"입력오류", $T$19=$P5867)
        )
    )
)</f>
        <v>0</v>
      </c>
    </row>
    <row r="5868" spans="9:17">
      <c r="I5868">
        <f t="shared" si="274"/>
        <v>5867</v>
      </c>
      <c r="J5868">
        <f t="shared" si="275"/>
        <v>1142</v>
      </c>
      <c r="K5868">
        <f t="shared" si="273"/>
        <v>3</v>
      </c>
      <c r="L5868" t="b">
        <f>COUNTIF($N$2:N5868, N5868)=1</f>
        <v>1</v>
      </c>
      <c r="M5868" s="37">
        <f>IF( $Q5868, MAX($M$1:M5867)+1, 0)</f>
        <v>0</v>
      </c>
      <c r="N5868" t="str" cm="1">
        <f t="array" ref="N5868">INDEX($A$9:$F$1048576, $J5868, $K5868 )</f>
        <v>KI471</v>
      </c>
      <c r="O5868" t="str" cm="1">
        <f t="array" ref="O5868">INDEX($B$9:$F$1048576, $J5868, $K5868 )</f>
        <v>뉴라이징제이차</v>
      </c>
      <c r="P5868" t="str" cm="1">
        <f t="array" ref="P5868">IF( $L5868, TRIM(_xll.IMDP("IR", $G$5&amp;$N5868, $G$6)), "" )</f>
        <v/>
      </c>
      <c r="Q5868" t="b" cm="1">
        <f t="array" ref="Q5868">IF(
    $U$1=1, AND($P5868&lt;&gt;"", $P5868&lt;&gt;"...", $P5868&lt;&gt;"입력오류"),
    IF(
        $U$18=1, AND($P5868&lt;&gt;"", $P5868&lt;&gt;"...", $P5868&lt;&gt;"입력오류", ISNUMBER(FIND(INDEX($T$2:$T$7,$U$1),$P5868))),
        IF(
            $U$17="기타", AND($P5868&lt;&gt;"", $P5868&lt;&gt;"...", $P5868&lt;&gt;"입력오류", NOT(ISNUMBER(FIND($T$21:$T$34,$P5868)))),
            AND($P5868&lt;&gt;"", $P5868&lt;&gt;"...", $P5868&lt;&gt;"입력오류", $T$19=$P5868)
        )
    )
)</f>
        <v>0</v>
      </c>
    </row>
    <row r="5869" spans="9:17">
      <c r="I5869">
        <f t="shared" si="274"/>
        <v>5868</v>
      </c>
      <c r="J5869">
        <f t="shared" si="275"/>
        <v>1143</v>
      </c>
      <c r="K5869">
        <f t="shared" si="273"/>
        <v>3</v>
      </c>
      <c r="L5869" t="b">
        <f>COUNTIF($N$2:N5869, N5869)=1</f>
        <v>1</v>
      </c>
      <c r="M5869" s="37">
        <f>IF( $Q5869, MAX($M$1:M5868)+1, 0)</f>
        <v>0</v>
      </c>
      <c r="N5869" t="str" cm="1">
        <f t="array" ref="N5869">INDEX($A$9:$F$1048576, $J5869, $K5869 )</f>
        <v>KI472</v>
      </c>
      <c r="O5869" t="str" cm="1">
        <f t="array" ref="O5869">INDEX($B$9:$F$1048576, $J5869, $K5869 )</f>
        <v>뉴스타원펌가양</v>
      </c>
      <c r="P5869" t="str" cm="1">
        <f t="array" ref="P5869">IF( $L5869, TRIM(_xll.IMDP("IR", $G$5&amp;$N5869, $G$6)), "" )</f>
        <v/>
      </c>
      <c r="Q5869" t="b" cm="1">
        <f t="array" ref="Q5869">IF(
    $U$1=1, AND($P5869&lt;&gt;"", $P5869&lt;&gt;"...", $P5869&lt;&gt;"입력오류"),
    IF(
        $U$18=1, AND($P5869&lt;&gt;"", $P5869&lt;&gt;"...", $P5869&lt;&gt;"입력오류", ISNUMBER(FIND(INDEX($T$2:$T$7,$U$1),$P5869))),
        IF(
            $U$17="기타", AND($P5869&lt;&gt;"", $P5869&lt;&gt;"...", $P5869&lt;&gt;"입력오류", NOT(ISNUMBER(FIND($T$21:$T$34,$P5869)))),
            AND($P5869&lt;&gt;"", $P5869&lt;&gt;"...", $P5869&lt;&gt;"입력오류", $T$19=$P5869)
        )
    )
)</f>
        <v>0</v>
      </c>
    </row>
    <row r="5870" spans="9:17">
      <c r="I5870">
        <f t="shared" si="274"/>
        <v>5869</v>
      </c>
      <c r="J5870">
        <f t="shared" si="275"/>
        <v>1144</v>
      </c>
      <c r="K5870">
        <f t="shared" si="273"/>
        <v>3</v>
      </c>
      <c r="L5870" t="b">
        <f>COUNTIF($N$2:N5870, N5870)=1</f>
        <v>1</v>
      </c>
      <c r="M5870" s="37">
        <f>IF( $Q5870, MAX($M$1:M5869)+1, 0)</f>
        <v>0</v>
      </c>
      <c r="N5870" t="str" cm="1">
        <f t="array" ref="N5870">INDEX($A$9:$F$1048576, $J5870, $K5870 )</f>
        <v>KI474</v>
      </c>
      <c r="O5870" t="str" cm="1">
        <f t="array" ref="O5870">INDEX($B$9:$F$1048576, $J5870, $K5870 )</f>
        <v>케이비스타오포제일차</v>
      </c>
      <c r="P5870" t="str" cm="1">
        <f t="array" ref="P5870">IF( $L5870, TRIM(_xll.IMDP("IR", $G$5&amp;$N5870, $G$6)), "" )</f>
        <v/>
      </c>
      <c r="Q5870" t="b" cm="1">
        <f t="array" ref="Q5870">IF(
    $U$1=1, AND($P5870&lt;&gt;"", $P5870&lt;&gt;"...", $P5870&lt;&gt;"입력오류"),
    IF(
        $U$18=1, AND($P5870&lt;&gt;"", $P5870&lt;&gt;"...", $P5870&lt;&gt;"입력오류", ISNUMBER(FIND(INDEX($T$2:$T$7,$U$1),$P5870))),
        IF(
            $U$17="기타", AND($P5870&lt;&gt;"", $P5870&lt;&gt;"...", $P5870&lt;&gt;"입력오류", NOT(ISNUMBER(FIND($T$21:$T$34,$P5870)))),
            AND($P5870&lt;&gt;"", $P5870&lt;&gt;"...", $P5870&lt;&gt;"입력오류", $T$19=$P5870)
        )
    )
)</f>
        <v>0</v>
      </c>
    </row>
    <row r="5871" spans="9:17">
      <c r="I5871">
        <f t="shared" si="274"/>
        <v>5870</v>
      </c>
      <c r="J5871">
        <f t="shared" si="275"/>
        <v>1145</v>
      </c>
      <c r="K5871">
        <f t="shared" si="273"/>
        <v>3</v>
      </c>
      <c r="L5871" t="b">
        <f>COUNTIF($N$2:N5871, N5871)=1</f>
        <v>1</v>
      </c>
      <c r="M5871" s="37">
        <f>IF( $Q5871, MAX($M$1:M5870)+1, 0)</f>
        <v>0</v>
      </c>
      <c r="N5871" t="str" cm="1">
        <f t="array" ref="N5871">INDEX($A$9:$F$1048576, $J5871, $K5871 )</f>
        <v>KI475</v>
      </c>
      <c r="O5871" t="str" cm="1">
        <f t="array" ref="O5871">INDEX($B$9:$F$1048576, $J5871, $K5871 )</f>
        <v>비엔케이멀티제이차</v>
      </c>
      <c r="P5871" t="str" cm="1">
        <f t="array" ref="P5871">IF( $L5871, TRIM(_xll.IMDP("IR", $G$5&amp;$N5871, $G$6)), "" )</f>
        <v/>
      </c>
      <c r="Q5871" t="b" cm="1">
        <f t="array" ref="Q5871">IF(
    $U$1=1, AND($P5871&lt;&gt;"", $P5871&lt;&gt;"...", $P5871&lt;&gt;"입력오류"),
    IF(
        $U$18=1, AND($P5871&lt;&gt;"", $P5871&lt;&gt;"...", $P5871&lt;&gt;"입력오류", ISNUMBER(FIND(INDEX($T$2:$T$7,$U$1),$P5871))),
        IF(
            $U$17="기타", AND($P5871&lt;&gt;"", $P5871&lt;&gt;"...", $P5871&lt;&gt;"입력오류", NOT(ISNUMBER(FIND($T$21:$T$34,$P5871)))),
            AND($P5871&lt;&gt;"", $P5871&lt;&gt;"...", $P5871&lt;&gt;"입력오류", $T$19=$P5871)
        )
    )
)</f>
        <v>0</v>
      </c>
    </row>
    <row r="5872" spans="9:17">
      <c r="I5872">
        <f t="shared" si="274"/>
        <v>5871</v>
      </c>
      <c r="J5872">
        <f t="shared" si="275"/>
        <v>1146</v>
      </c>
      <c r="K5872">
        <f t="shared" si="273"/>
        <v>3</v>
      </c>
      <c r="L5872" t="b">
        <f>COUNTIF($N$2:N5872, N5872)=1</f>
        <v>1</v>
      </c>
      <c r="M5872" s="37">
        <f>IF( $Q5872, MAX($M$1:M5871)+1, 0)</f>
        <v>0</v>
      </c>
      <c r="N5872" t="str" cm="1">
        <f t="array" ref="N5872">INDEX($A$9:$F$1048576, $J5872, $K5872 )</f>
        <v>KI476</v>
      </c>
      <c r="O5872" t="str" cm="1">
        <f t="array" ref="O5872">INDEX($B$9:$F$1048576, $J5872, $K5872 )</f>
        <v>비케이프로제오차</v>
      </c>
      <c r="P5872" t="str" cm="1">
        <f t="array" ref="P5872">IF( $L5872, TRIM(_xll.IMDP("IR", $G$5&amp;$N5872, $G$6)), "" )</f>
        <v/>
      </c>
      <c r="Q5872" t="b" cm="1">
        <f t="array" ref="Q5872">IF(
    $U$1=1, AND($P5872&lt;&gt;"", $P5872&lt;&gt;"...", $P5872&lt;&gt;"입력오류"),
    IF(
        $U$18=1, AND($P5872&lt;&gt;"", $P5872&lt;&gt;"...", $P5872&lt;&gt;"입력오류", ISNUMBER(FIND(INDEX($T$2:$T$7,$U$1),$P5872))),
        IF(
            $U$17="기타", AND($P5872&lt;&gt;"", $P5872&lt;&gt;"...", $P5872&lt;&gt;"입력오류", NOT(ISNUMBER(FIND($T$21:$T$34,$P5872)))),
            AND($P5872&lt;&gt;"", $P5872&lt;&gt;"...", $P5872&lt;&gt;"입력오류", $T$19=$P5872)
        )
    )
)</f>
        <v>0</v>
      </c>
    </row>
    <row r="5873" spans="9:17">
      <c r="I5873">
        <f t="shared" si="274"/>
        <v>5872</v>
      </c>
      <c r="J5873">
        <f t="shared" si="275"/>
        <v>1147</v>
      </c>
      <c r="K5873">
        <f t="shared" si="273"/>
        <v>3</v>
      </c>
      <c r="L5873" t="b">
        <f>COUNTIF($N$2:N5873, N5873)=1</f>
        <v>1</v>
      </c>
      <c r="M5873" s="37">
        <f>IF( $Q5873, MAX($M$1:M5872)+1, 0)</f>
        <v>0</v>
      </c>
      <c r="N5873" t="str" cm="1">
        <f t="array" ref="N5873">INDEX($A$9:$F$1048576, $J5873, $K5873 )</f>
        <v>KI477</v>
      </c>
      <c r="O5873" t="str" cm="1">
        <f t="array" ref="O5873">INDEX($B$9:$F$1048576, $J5873, $K5873 )</f>
        <v>워터베스트제일차</v>
      </c>
      <c r="P5873" t="str" cm="1">
        <f t="array" ref="P5873">IF( $L5873, TRIM(_xll.IMDP("IR", $G$5&amp;$N5873, $G$6)), "" )</f>
        <v/>
      </c>
      <c r="Q5873" t="b" cm="1">
        <f t="array" ref="Q5873">IF(
    $U$1=1, AND($P5873&lt;&gt;"", $P5873&lt;&gt;"...", $P5873&lt;&gt;"입력오류"),
    IF(
        $U$18=1, AND($P5873&lt;&gt;"", $P5873&lt;&gt;"...", $P5873&lt;&gt;"입력오류", ISNUMBER(FIND(INDEX($T$2:$T$7,$U$1),$P5873))),
        IF(
            $U$17="기타", AND($P5873&lt;&gt;"", $P5873&lt;&gt;"...", $P5873&lt;&gt;"입력오류", NOT(ISNUMBER(FIND($T$21:$T$34,$P5873)))),
            AND($P5873&lt;&gt;"", $P5873&lt;&gt;"...", $P5873&lt;&gt;"입력오류", $T$19=$P5873)
        )
    )
)</f>
        <v>0</v>
      </c>
    </row>
    <row r="5874" spans="9:17">
      <c r="I5874">
        <f t="shared" si="274"/>
        <v>5873</v>
      </c>
      <c r="J5874">
        <f t="shared" si="275"/>
        <v>1148</v>
      </c>
      <c r="K5874">
        <f t="shared" si="273"/>
        <v>3</v>
      </c>
      <c r="L5874" t="b">
        <f>COUNTIF($N$2:N5874, N5874)=1</f>
        <v>1</v>
      </c>
      <c r="M5874" s="37">
        <f>IF( $Q5874, MAX($M$1:M5873)+1, 0)</f>
        <v>0</v>
      </c>
      <c r="N5874" t="str" cm="1">
        <f t="array" ref="N5874">INDEX($A$9:$F$1048576, $J5874, $K5874 )</f>
        <v>KI478</v>
      </c>
      <c r="O5874" t="str" cm="1">
        <f t="array" ref="O5874">INDEX($B$9:$F$1048576, $J5874, $K5874 )</f>
        <v>마인드유틸리티</v>
      </c>
      <c r="P5874" t="str" cm="1">
        <f t="array" ref="P5874">IF( $L5874, TRIM(_xll.IMDP("IR", $G$5&amp;$N5874, $G$6)), "" )</f>
        <v/>
      </c>
      <c r="Q5874" t="b" cm="1">
        <f t="array" ref="Q5874">IF(
    $U$1=1, AND($P5874&lt;&gt;"", $P5874&lt;&gt;"...", $P5874&lt;&gt;"입력오류"),
    IF(
        $U$18=1, AND($P5874&lt;&gt;"", $P5874&lt;&gt;"...", $P5874&lt;&gt;"입력오류", ISNUMBER(FIND(INDEX($T$2:$T$7,$U$1),$P5874))),
        IF(
            $U$17="기타", AND($P5874&lt;&gt;"", $P5874&lt;&gt;"...", $P5874&lt;&gt;"입력오류", NOT(ISNUMBER(FIND($T$21:$T$34,$P5874)))),
            AND($P5874&lt;&gt;"", $P5874&lt;&gt;"...", $P5874&lt;&gt;"입력오류", $T$19=$P5874)
        )
    )
)</f>
        <v>0</v>
      </c>
    </row>
    <row r="5875" spans="9:17">
      <c r="I5875">
        <f t="shared" si="274"/>
        <v>5874</v>
      </c>
      <c r="J5875">
        <f t="shared" si="275"/>
        <v>1149</v>
      </c>
      <c r="K5875">
        <f t="shared" si="273"/>
        <v>3</v>
      </c>
      <c r="L5875" t="b">
        <f>COUNTIF($N$2:N5875, N5875)=1</f>
        <v>1</v>
      </c>
      <c r="M5875" s="37">
        <f>IF( $Q5875, MAX($M$1:M5874)+1, 0)</f>
        <v>0</v>
      </c>
      <c r="N5875" t="str" cm="1">
        <f t="array" ref="N5875">INDEX($A$9:$F$1048576, $J5875, $K5875 )</f>
        <v>KI479</v>
      </c>
      <c r="O5875" t="str" cm="1">
        <f t="array" ref="O5875">INDEX($B$9:$F$1048576, $J5875, $K5875 )</f>
        <v>컬티베이션제구차</v>
      </c>
      <c r="P5875" t="str" cm="1">
        <f t="array" ref="P5875">IF( $L5875, TRIM(_xll.IMDP("IR", $G$5&amp;$N5875, $G$6)), "" )</f>
        <v/>
      </c>
      <c r="Q5875" t="b" cm="1">
        <f t="array" ref="Q5875">IF(
    $U$1=1, AND($P5875&lt;&gt;"", $P5875&lt;&gt;"...", $P5875&lt;&gt;"입력오류"),
    IF(
        $U$18=1, AND($P5875&lt;&gt;"", $P5875&lt;&gt;"...", $P5875&lt;&gt;"입력오류", ISNUMBER(FIND(INDEX($T$2:$T$7,$U$1),$P5875))),
        IF(
            $U$17="기타", AND($P5875&lt;&gt;"", $P5875&lt;&gt;"...", $P5875&lt;&gt;"입력오류", NOT(ISNUMBER(FIND($T$21:$T$34,$P5875)))),
            AND($P5875&lt;&gt;"", $P5875&lt;&gt;"...", $P5875&lt;&gt;"입력오류", $T$19=$P5875)
        )
    )
)</f>
        <v>0</v>
      </c>
    </row>
    <row r="5876" spans="9:17">
      <c r="I5876">
        <f t="shared" si="274"/>
        <v>5875</v>
      </c>
      <c r="J5876">
        <f t="shared" si="275"/>
        <v>1150</v>
      </c>
      <c r="K5876">
        <f t="shared" si="273"/>
        <v>3</v>
      </c>
      <c r="L5876" t="b">
        <f>COUNTIF($N$2:N5876, N5876)=1</f>
        <v>1</v>
      </c>
      <c r="M5876" s="37">
        <f>IF( $Q5876, MAX($M$1:M5875)+1, 0)</f>
        <v>0</v>
      </c>
      <c r="N5876" t="str" cm="1">
        <f t="array" ref="N5876">INDEX($A$9:$F$1048576, $J5876, $K5876 )</f>
        <v>KI480</v>
      </c>
      <c r="O5876" t="str" cm="1">
        <f t="array" ref="O5876">INDEX($B$9:$F$1048576, $J5876, $K5876 )</f>
        <v>뉴라이징제삼차</v>
      </c>
      <c r="P5876" t="str" cm="1">
        <f t="array" ref="P5876">IF( $L5876, TRIM(_xll.IMDP("IR", $G$5&amp;$N5876, $G$6)), "" )</f>
        <v/>
      </c>
      <c r="Q5876" t="b" cm="1">
        <f t="array" ref="Q5876">IF(
    $U$1=1, AND($P5876&lt;&gt;"", $P5876&lt;&gt;"...", $P5876&lt;&gt;"입력오류"),
    IF(
        $U$18=1, AND($P5876&lt;&gt;"", $P5876&lt;&gt;"...", $P5876&lt;&gt;"입력오류", ISNUMBER(FIND(INDEX($T$2:$T$7,$U$1),$P5876))),
        IF(
            $U$17="기타", AND($P5876&lt;&gt;"", $P5876&lt;&gt;"...", $P5876&lt;&gt;"입력오류", NOT(ISNUMBER(FIND($T$21:$T$34,$P5876)))),
            AND($P5876&lt;&gt;"", $P5876&lt;&gt;"...", $P5876&lt;&gt;"입력오류", $T$19=$P5876)
        )
    )
)</f>
        <v>0</v>
      </c>
    </row>
    <row r="5877" spans="9:17">
      <c r="I5877">
        <f t="shared" si="274"/>
        <v>5876</v>
      </c>
      <c r="J5877">
        <f t="shared" si="275"/>
        <v>1151</v>
      </c>
      <c r="K5877">
        <f t="shared" si="273"/>
        <v>3</v>
      </c>
      <c r="L5877" t="b">
        <f>COUNTIF($N$2:N5877, N5877)=1</f>
        <v>1</v>
      </c>
      <c r="M5877" s="37">
        <f>IF( $Q5877, MAX($M$1:M5876)+1, 0)</f>
        <v>0</v>
      </c>
      <c r="N5877" t="str" cm="1">
        <f t="array" ref="N5877">INDEX($A$9:$F$1048576, $J5877, $K5877 )</f>
        <v>KI481</v>
      </c>
      <c r="O5877" t="str" cm="1">
        <f t="array" ref="O5877">INDEX($B$9:$F$1048576, $J5877, $K5877 )</f>
        <v>비케이프로제육차</v>
      </c>
      <c r="P5877" t="str" cm="1">
        <f t="array" ref="P5877">IF( $L5877, TRIM(_xll.IMDP("IR", $G$5&amp;$N5877, $G$6)), "" )</f>
        <v/>
      </c>
      <c r="Q5877" t="b" cm="1">
        <f t="array" ref="Q5877">IF(
    $U$1=1, AND($P5877&lt;&gt;"", $P5877&lt;&gt;"...", $P5877&lt;&gt;"입력오류"),
    IF(
        $U$18=1, AND($P5877&lt;&gt;"", $P5877&lt;&gt;"...", $P5877&lt;&gt;"입력오류", ISNUMBER(FIND(INDEX($T$2:$T$7,$U$1),$P5877))),
        IF(
            $U$17="기타", AND($P5877&lt;&gt;"", $P5877&lt;&gt;"...", $P5877&lt;&gt;"입력오류", NOT(ISNUMBER(FIND($T$21:$T$34,$P5877)))),
            AND($P5877&lt;&gt;"", $P5877&lt;&gt;"...", $P5877&lt;&gt;"입력오류", $T$19=$P5877)
        )
    )
)</f>
        <v>0</v>
      </c>
    </row>
    <row r="5878" spans="9:17">
      <c r="I5878">
        <f t="shared" si="274"/>
        <v>5877</v>
      </c>
      <c r="J5878">
        <f t="shared" si="275"/>
        <v>1152</v>
      </c>
      <c r="K5878">
        <f t="shared" si="273"/>
        <v>3</v>
      </c>
      <c r="L5878" t="b">
        <f>COUNTIF($N$2:N5878, N5878)=1</f>
        <v>1</v>
      </c>
      <c r="M5878" s="37">
        <f>IF( $Q5878, MAX($M$1:M5877)+1, 0)</f>
        <v>0</v>
      </c>
      <c r="N5878" t="str" cm="1">
        <f t="array" ref="N5878">INDEX($A$9:$F$1048576, $J5878, $K5878 )</f>
        <v>KI482</v>
      </c>
      <c r="O5878" t="str" cm="1">
        <f t="array" ref="O5878">INDEX($B$9:$F$1048576, $J5878, $K5878 )</f>
        <v>비케이프로제사차</v>
      </c>
      <c r="P5878" t="str" cm="1">
        <f t="array" ref="P5878">IF( $L5878, TRIM(_xll.IMDP("IR", $G$5&amp;$N5878, $G$6)), "" )</f>
        <v/>
      </c>
      <c r="Q5878" t="b" cm="1">
        <f t="array" ref="Q5878">IF(
    $U$1=1, AND($P5878&lt;&gt;"", $P5878&lt;&gt;"...", $P5878&lt;&gt;"입력오류"),
    IF(
        $U$18=1, AND($P5878&lt;&gt;"", $P5878&lt;&gt;"...", $P5878&lt;&gt;"입력오류", ISNUMBER(FIND(INDEX($T$2:$T$7,$U$1),$P5878))),
        IF(
            $U$17="기타", AND($P5878&lt;&gt;"", $P5878&lt;&gt;"...", $P5878&lt;&gt;"입력오류", NOT(ISNUMBER(FIND($T$21:$T$34,$P5878)))),
            AND($P5878&lt;&gt;"", $P5878&lt;&gt;"...", $P5878&lt;&gt;"입력오류", $T$19=$P5878)
        )
    )
)</f>
        <v>0</v>
      </c>
    </row>
    <row r="5879" spans="9:17">
      <c r="I5879">
        <f t="shared" si="274"/>
        <v>5878</v>
      </c>
      <c r="J5879">
        <f t="shared" si="275"/>
        <v>1153</v>
      </c>
      <c r="K5879">
        <f t="shared" si="273"/>
        <v>3</v>
      </c>
      <c r="L5879" t="b">
        <f>COUNTIF($N$2:N5879, N5879)=1</f>
        <v>1</v>
      </c>
      <c r="M5879" s="37">
        <f>IF( $Q5879, MAX($M$1:M5878)+1, 0)</f>
        <v>0</v>
      </c>
      <c r="N5879" t="str" cm="1">
        <f t="array" ref="N5879">INDEX($A$9:$F$1048576, $J5879, $K5879 )</f>
        <v>KI483</v>
      </c>
      <c r="O5879" t="str" cm="1">
        <f t="array" ref="O5879">INDEX($B$9:$F$1048576, $J5879, $K5879 )</f>
        <v>농협챔피온제삼차</v>
      </c>
      <c r="P5879" t="str" cm="1">
        <f t="array" ref="P5879">IF( $L5879, TRIM(_xll.IMDP("IR", $G$5&amp;$N5879, $G$6)), "" )</f>
        <v/>
      </c>
      <c r="Q5879" t="b" cm="1">
        <f t="array" ref="Q5879">IF(
    $U$1=1, AND($P5879&lt;&gt;"", $P5879&lt;&gt;"...", $P5879&lt;&gt;"입력오류"),
    IF(
        $U$18=1, AND($P5879&lt;&gt;"", $P5879&lt;&gt;"...", $P5879&lt;&gt;"입력오류", ISNUMBER(FIND(INDEX($T$2:$T$7,$U$1),$P5879))),
        IF(
            $U$17="기타", AND($P5879&lt;&gt;"", $P5879&lt;&gt;"...", $P5879&lt;&gt;"입력오류", NOT(ISNUMBER(FIND($T$21:$T$34,$P5879)))),
            AND($P5879&lt;&gt;"", $P5879&lt;&gt;"...", $P5879&lt;&gt;"입력오류", $T$19=$P5879)
        )
    )
)</f>
        <v>0</v>
      </c>
    </row>
    <row r="5880" spans="9:17">
      <c r="I5880">
        <f t="shared" si="274"/>
        <v>5879</v>
      </c>
      <c r="J5880">
        <f t="shared" si="275"/>
        <v>1154</v>
      </c>
      <c r="K5880">
        <f t="shared" si="273"/>
        <v>3</v>
      </c>
      <c r="L5880" t="b">
        <f>COUNTIF($N$2:N5880, N5880)=1</f>
        <v>1</v>
      </c>
      <c r="M5880" s="37">
        <f>IF( $Q5880, MAX($M$1:M5879)+1, 0)</f>
        <v>0</v>
      </c>
      <c r="N5880" t="str" cm="1">
        <f t="array" ref="N5880">INDEX($A$9:$F$1048576, $J5880, $K5880 )</f>
        <v>KI484</v>
      </c>
      <c r="O5880" t="str" cm="1">
        <f t="array" ref="O5880">INDEX($B$9:$F$1048576, $J5880, $K5880 )</f>
        <v>세이지우드</v>
      </c>
      <c r="P5880" t="str" cm="1">
        <f t="array" ref="P5880">IF( $L5880, TRIM(_xll.IMDP("IR", $G$5&amp;$N5880, $G$6)), "" )</f>
        <v/>
      </c>
      <c r="Q5880" t="b" cm="1">
        <f t="array" ref="Q5880">IF(
    $U$1=1, AND($P5880&lt;&gt;"", $P5880&lt;&gt;"...", $P5880&lt;&gt;"입력오류"),
    IF(
        $U$18=1, AND($P5880&lt;&gt;"", $P5880&lt;&gt;"...", $P5880&lt;&gt;"입력오류", ISNUMBER(FIND(INDEX($T$2:$T$7,$U$1),$P5880))),
        IF(
            $U$17="기타", AND($P5880&lt;&gt;"", $P5880&lt;&gt;"...", $P5880&lt;&gt;"입력오류", NOT(ISNUMBER(FIND($T$21:$T$34,$P5880)))),
            AND($P5880&lt;&gt;"", $P5880&lt;&gt;"...", $P5880&lt;&gt;"입력오류", $T$19=$P5880)
        )
    )
)</f>
        <v>0</v>
      </c>
    </row>
    <row r="5881" spans="9:17">
      <c r="I5881">
        <f t="shared" si="274"/>
        <v>5880</v>
      </c>
      <c r="J5881">
        <f t="shared" si="275"/>
        <v>1155</v>
      </c>
      <c r="K5881">
        <f t="shared" si="273"/>
        <v>3</v>
      </c>
      <c r="L5881" t="b">
        <f>COUNTIF($N$2:N5881, N5881)=1</f>
        <v>1</v>
      </c>
      <c r="M5881" s="37">
        <f>IF( $Q5881, MAX($M$1:M5880)+1, 0)</f>
        <v>0</v>
      </c>
      <c r="N5881" t="str" cm="1">
        <f t="array" ref="N5881">INDEX($A$9:$F$1048576, $J5881, $K5881 )</f>
        <v>KI485</v>
      </c>
      <c r="O5881" t="str" cm="1">
        <f t="array" ref="O5881">INDEX($B$9:$F$1048576, $J5881, $K5881 )</f>
        <v>신한챔피온제십삼차</v>
      </c>
      <c r="P5881" t="str" cm="1">
        <f t="array" ref="P5881">IF( $L5881, TRIM(_xll.IMDP("IR", $G$5&amp;$N5881, $G$6)), "" )</f>
        <v/>
      </c>
      <c r="Q5881" t="b" cm="1">
        <f t="array" ref="Q5881">IF(
    $U$1=1, AND($P5881&lt;&gt;"", $P5881&lt;&gt;"...", $P5881&lt;&gt;"입력오류"),
    IF(
        $U$18=1, AND($P5881&lt;&gt;"", $P5881&lt;&gt;"...", $P5881&lt;&gt;"입력오류", ISNUMBER(FIND(INDEX($T$2:$T$7,$U$1),$P5881))),
        IF(
            $U$17="기타", AND($P5881&lt;&gt;"", $P5881&lt;&gt;"...", $P5881&lt;&gt;"입력오류", NOT(ISNUMBER(FIND($T$21:$T$34,$P5881)))),
            AND($P5881&lt;&gt;"", $P5881&lt;&gt;"...", $P5881&lt;&gt;"입력오류", $T$19=$P5881)
        )
    )
)</f>
        <v>0</v>
      </c>
    </row>
    <row r="5882" spans="9:17">
      <c r="I5882">
        <f t="shared" si="274"/>
        <v>5881</v>
      </c>
      <c r="J5882">
        <f t="shared" si="275"/>
        <v>1156</v>
      </c>
      <c r="K5882">
        <f t="shared" si="273"/>
        <v>3</v>
      </c>
      <c r="L5882" t="b">
        <f>COUNTIF($N$2:N5882, N5882)=1</f>
        <v>1</v>
      </c>
      <c r="M5882" s="37">
        <f>IF( $Q5882, MAX($M$1:M5881)+1, 0)</f>
        <v>0</v>
      </c>
      <c r="N5882" t="str" cm="1">
        <f t="array" ref="N5882">INDEX($A$9:$F$1048576, $J5882, $K5882 )</f>
        <v>KI486</v>
      </c>
      <c r="O5882" t="str" cm="1">
        <f t="array" ref="O5882">INDEX($B$9:$F$1048576, $J5882, $K5882 )</f>
        <v>신한사랑제8차</v>
      </c>
      <c r="P5882" t="str" cm="1">
        <f t="array" ref="P5882">IF( $L5882, TRIM(_xll.IMDP("IR", $G$5&amp;$N5882, $G$6)), "" )</f>
        <v/>
      </c>
      <c r="Q5882" t="b" cm="1">
        <f t="array" ref="Q5882">IF(
    $U$1=1, AND($P5882&lt;&gt;"", $P5882&lt;&gt;"...", $P5882&lt;&gt;"입력오류"),
    IF(
        $U$18=1, AND($P5882&lt;&gt;"", $P5882&lt;&gt;"...", $P5882&lt;&gt;"입력오류", ISNUMBER(FIND(INDEX($T$2:$T$7,$U$1),$P5882))),
        IF(
            $U$17="기타", AND($P5882&lt;&gt;"", $P5882&lt;&gt;"...", $P5882&lt;&gt;"입력오류", NOT(ISNUMBER(FIND($T$21:$T$34,$P5882)))),
            AND($P5882&lt;&gt;"", $P5882&lt;&gt;"...", $P5882&lt;&gt;"입력오류", $T$19=$P5882)
        )
    )
)</f>
        <v>0</v>
      </c>
    </row>
    <row r="5883" spans="9:17">
      <c r="I5883">
        <f t="shared" si="274"/>
        <v>5882</v>
      </c>
      <c r="J5883">
        <f t="shared" si="275"/>
        <v>1157</v>
      </c>
      <c r="K5883">
        <f t="shared" si="273"/>
        <v>3</v>
      </c>
      <c r="L5883" t="b">
        <f>COUNTIF($N$2:N5883, N5883)=1</f>
        <v>1</v>
      </c>
      <c r="M5883" s="37">
        <f>IF( $Q5883, MAX($M$1:M5882)+1, 0)</f>
        <v>0</v>
      </c>
      <c r="N5883" t="str" cm="1">
        <f t="array" ref="N5883">INDEX($A$9:$F$1048576, $J5883, $K5883 )</f>
        <v>KI487</v>
      </c>
      <c r="O5883" t="str" cm="1">
        <f t="array" ref="O5883">INDEX($B$9:$F$1048576, $J5883, $K5883 )</f>
        <v>신한디스플레이제사차</v>
      </c>
      <c r="P5883" t="str" cm="1">
        <f t="array" ref="P5883">IF( $L5883, TRIM(_xll.IMDP("IR", $G$5&amp;$N5883, $G$6)), "" )</f>
        <v/>
      </c>
      <c r="Q5883" t="b" cm="1">
        <f t="array" ref="Q5883">IF(
    $U$1=1, AND($P5883&lt;&gt;"", $P5883&lt;&gt;"...", $P5883&lt;&gt;"입력오류"),
    IF(
        $U$18=1, AND($P5883&lt;&gt;"", $P5883&lt;&gt;"...", $P5883&lt;&gt;"입력오류", ISNUMBER(FIND(INDEX($T$2:$T$7,$U$1),$P5883))),
        IF(
            $U$17="기타", AND($P5883&lt;&gt;"", $P5883&lt;&gt;"...", $P5883&lt;&gt;"입력오류", NOT(ISNUMBER(FIND($T$21:$T$34,$P5883)))),
            AND($P5883&lt;&gt;"", $P5883&lt;&gt;"...", $P5883&lt;&gt;"입력오류", $T$19=$P5883)
        )
    )
)</f>
        <v>0</v>
      </c>
    </row>
    <row r="5884" spans="9:17">
      <c r="I5884">
        <f t="shared" si="274"/>
        <v>5883</v>
      </c>
      <c r="J5884">
        <f t="shared" si="275"/>
        <v>1158</v>
      </c>
      <c r="K5884">
        <f t="shared" si="273"/>
        <v>3</v>
      </c>
      <c r="L5884" t="b">
        <f>COUNTIF($N$2:N5884, N5884)=1</f>
        <v>1</v>
      </c>
      <c r="M5884" s="37">
        <f>IF( $Q5884, MAX($M$1:M5883)+1, 0)</f>
        <v>0</v>
      </c>
      <c r="N5884" t="str" cm="1">
        <f t="array" ref="N5884">INDEX($A$9:$F$1048576, $J5884, $K5884 )</f>
        <v>KI488</v>
      </c>
      <c r="O5884" t="str" cm="1">
        <f t="array" ref="O5884">INDEX($B$9:$F$1048576, $J5884, $K5884 )</f>
        <v>와이케이에이치제이차</v>
      </c>
      <c r="P5884" t="str" cm="1">
        <f t="array" ref="P5884">IF( $L5884, TRIM(_xll.IMDP("IR", $G$5&amp;$N5884, $G$6)), "" )</f>
        <v/>
      </c>
      <c r="Q5884" t="b" cm="1">
        <f t="array" ref="Q5884">IF(
    $U$1=1, AND($P5884&lt;&gt;"", $P5884&lt;&gt;"...", $P5884&lt;&gt;"입력오류"),
    IF(
        $U$18=1, AND($P5884&lt;&gt;"", $P5884&lt;&gt;"...", $P5884&lt;&gt;"입력오류", ISNUMBER(FIND(INDEX($T$2:$T$7,$U$1),$P5884))),
        IF(
            $U$17="기타", AND($P5884&lt;&gt;"", $P5884&lt;&gt;"...", $P5884&lt;&gt;"입력오류", NOT(ISNUMBER(FIND($T$21:$T$34,$P5884)))),
            AND($P5884&lt;&gt;"", $P5884&lt;&gt;"...", $P5884&lt;&gt;"입력오류", $T$19=$P5884)
        )
    )
)</f>
        <v>0</v>
      </c>
    </row>
    <row r="5885" spans="9:17">
      <c r="I5885">
        <f t="shared" si="274"/>
        <v>5884</v>
      </c>
      <c r="J5885">
        <f t="shared" si="275"/>
        <v>1159</v>
      </c>
      <c r="K5885">
        <f t="shared" si="273"/>
        <v>3</v>
      </c>
      <c r="L5885" t="b">
        <f>COUNTIF($N$2:N5885, N5885)=1</f>
        <v>1</v>
      </c>
      <c r="M5885" s="37">
        <f>IF( $Q5885, MAX($M$1:M5884)+1, 0)</f>
        <v>0</v>
      </c>
      <c r="N5885" t="str" cm="1">
        <f t="array" ref="N5885">INDEX($A$9:$F$1048576, $J5885, $K5885 )</f>
        <v>KI489</v>
      </c>
      <c r="O5885" t="str" cm="1">
        <f t="array" ref="O5885">INDEX($B$9:$F$1048576, $J5885, $K5885 )</f>
        <v>더퍼스트샤이닝제십삼차</v>
      </c>
      <c r="P5885" t="str" cm="1">
        <f t="array" ref="P5885">IF( $L5885, TRIM(_xll.IMDP("IR", $G$5&amp;$N5885, $G$6)), "" )</f>
        <v/>
      </c>
      <c r="Q5885" t="b" cm="1">
        <f t="array" ref="Q5885">IF(
    $U$1=1, AND($P5885&lt;&gt;"", $P5885&lt;&gt;"...", $P5885&lt;&gt;"입력오류"),
    IF(
        $U$18=1, AND($P5885&lt;&gt;"", $P5885&lt;&gt;"...", $P5885&lt;&gt;"입력오류", ISNUMBER(FIND(INDEX($T$2:$T$7,$U$1),$P5885))),
        IF(
            $U$17="기타", AND($P5885&lt;&gt;"", $P5885&lt;&gt;"...", $P5885&lt;&gt;"입력오류", NOT(ISNUMBER(FIND($T$21:$T$34,$P5885)))),
            AND($P5885&lt;&gt;"", $P5885&lt;&gt;"...", $P5885&lt;&gt;"입력오류", $T$19=$P5885)
        )
    )
)</f>
        <v>0</v>
      </c>
    </row>
    <row r="5886" spans="9:17">
      <c r="I5886">
        <f t="shared" si="274"/>
        <v>5885</v>
      </c>
      <c r="J5886">
        <f t="shared" si="275"/>
        <v>1160</v>
      </c>
      <c r="K5886">
        <f t="shared" si="273"/>
        <v>3</v>
      </c>
      <c r="L5886" t="b">
        <f>COUNTIF($N$2:N5886, N5886)=1</f>
        <v>1</v>
      </c>
      <c r="M5886" s="37">
        <f>IF( $Q5886, MAX($M$1:M5885)+1, 0)</f>
        <v>0</v>
      </c>
      <c r="N5886" t="str" cm="1">
        <f t="array" ref="N5886">INDEX($A$9:$F$1048576, $J5886, $K5886 )</f>
        <v>KI490</v>
      </c>
      <c r="O5886" t="str" cm="1">
        <f t="array" ref="O5886">INDEX($B$9:$F$1048576, $J5886, $K5886 )</f>
        <v>시우포에버제일차</v>
      </c>
      <c r="P5886" t="str" cm="1">
        <f t="array" ref="P5886">IF( $L5886, TRIM(_xll.IMDP("IR", $G$5&amp;$N5886, $G$6)), "" )</f>
        <v/>
      </c>
      <c r="Q5886" t="b" cm="1">
        <f t="array" ref="Q5886">IF(
    $U$1=1, AND($P5886&lt;&gt;"", $P5886&lt;&gt;"...", $P5886&lt;&gt;"입력오류"),
    IF(
        $U$18=1, AND($P5886&lt;&gt;"", $P5886&lt;&gt;"...", $P5886&lt;&gt;"입력오류", ISNUMBER(FIND(INDEX($T$2:$T$7,$U$1),$P5886))),
        IF(
            $U$17="기타", AND($P5886&lt;&gt;"", $P5886&lt;&gt;"...", $P5886&lt;&gt;"입력오류", NOT(ISNUMBER(FIND($T$21:$T$34,$P5886)))),
            AND($P5886&lt;&gt;"", $P5886&lt;&gt;"...", $P5886&lt;&gt;"입력오류", $T$19=$P5886)
        )
    )
)</f>
        <v>0</v>
      </c>
    </row>
    <row r="5887" spans="9:17">
      <c r="I5887">
        <f t="shared" si="274"/>
        <v>5886</v>
      </c>
      <c r="J5887">
        <f t="shared" si="275"/>
        <v>1161</v>
      </c>
      <c r="K5887">
        <f t="shared" si="273"/>
        <v>3</v>
      </c>
      <c r="L5887" t="b">
        <f>COUNTIF($N$2:N5887, N5887)=1</f>
        <v>1</v>
      </c>
      <c r="M5887" s="37">
        <f>IF( $Q5887, MAX($M$1:M5886)+1, 0)</f>
        <v>0</v>
      </c>
      <c r="N5887" t="str" cm="1">
        <f t="array" ref="N5887">INDEX($A$9:$F$1048576, $J5887, $K5887 )</f>
        <v>KI491</v>
      </c>
      <c r="O5887" t="str" cm="1">
        <f t="array" ref="O5887">INDEX($B$9:$F$1048576, $J5887, $K5887 )</f>
        <v>하나플랜트제이차</v>
      </c>
      <c r="P5887" t="str" cm="1">
        <f t="array" ref="P5887">IF( $L5887, TRIM(_xll.IMDP("IR", $G$5&amp;$N5887, $G$6)), "" )</f>
        <v/>
      </c>
      <c r="Q5887" t="b" cm="1">
        <f t="array" ref="Q5887">IF(
    $U$1=1, AND($P5887&lt;&gt;"", $P5887&lt;&gt;"...", $P5887&lt;&gt;"입력오류"),
    IF(
        $U$18=1, AND($P5887&lt;&gt;"", $P5887&lt;&gt;"...", $P5887&lt;&gt;"입력오류", ISNUMBER(FIND(INDEX($T$2:$T$7,$U$1),$P5887))),
        IF(
            $U$17="기타", AND($P5887&lt;&gt;"", $P5887&lt;&gt;"...", $P5887&lt;&gt;"입력오류", NOT(ISNUMBER(FIND($T$21:$T$34,$P5887)))),
            AND($P5887&lt;&gt;"", $P5887&lt;&gt;"...", $P5887&lt;&gt;"입력오류", $T$19=$P5887)
        )
    )
)</f>
        <v>0</v>
      </c>
    </row>
    <row r="5888" spans="9:17">
      <c r="I5888">
        <f t="shared" si="274"/>
        <v>5887</v>
      </c>
      <c r="J5888">
        <f t="shared" si="275"/>
        <v>1162</v>
      </c>
      <c r="K5888">
        <f t="shared" si="273"/>
        <v>3</v>
      </c>
      <c r="L5888" t="b">
        <f>COUNTIF($N$2:N5888, N5888)=1</f>
        <v>1</v>
      </c>
      <c r="M5888" s="37">
        <f>IF( $Q5888, MAX($M$1:M5887)+1, 0)</f>
        <v>0</v>
      </c>
      <c r="N5888" t="str" cm="1">
        <f t="array" ref="N5888">INDEX($A$9:$F$1048576, $J5888, $K5888 )</f>
        <v>KI492</v>
      </c>
      <c r="O5888" t="str" cm="1">
        <f t="array" ref="O5888">INDEX($B$9:$F$1048576, $J5888, $K5888 )</f>
        <v>가라사니제사차</v>
      </c>
      <c r="P5888" t="str" cm="1">
        <f t="array" ref="P5888">IF( $L5888, TRIM(_xll.IMDP("IR", $G$5&amp;$N5888, $G$6)), "" )</f>
        <v/>
      </c>
      <c r="Q5888" t="b" cm="1">
        <f t="array" ref="Q5888">IF(
    $U$1=1, AND($P5888&lt;&gt;"", $P5888&lt;&gt;"...", $P5888&lt;&gt;"입력오류"),
    IF(
        $U$18=1, AND($P5888&lt;&gt;"", $P5888&lt;&gt;"...", $P5888&lt;&gt;"입력오류", ISNUMBER(FIND(INDEX($T$2:$T$7,$U$1),$P5888))),
        IF(
            $U$17="기타", AND($P5888&lt;&gt;"", $P5888&lt;&gt;"...", $P5888&lt;&gt;"입력오류", NOT(ISNUMBER(FIND($T$21:$T$34,$P5888)))),
            AND($P5888&lt;&gt;"", $P5888&lt;&gt;"...", $P5888&lt;&gt;"입력오류", $T$19=$P5888)
        )
    )
)</f>
        <v>0</v>
      </c>
    </row>
    <row r="5889" spans="9:17">
      <c r="I5889">
        <f t="shared" si="274"/>
        <v>5888</v>
      </c>
      <c r="J5889">
        <f t="shared" si="275"/>
        <v>1163</v>
      </c>
      <c r="K5889">
        <f t="shared" si="273"/>
        <v>3</v>
      </c>
      <c r="L5889" t="b">
        <f>COUNTIF($N$2:N5889, N5889)=1</f>
        <v>1</v>
      </c>
      <c r="M5889" s="37">
        <f>IF( $Q5889, MAX($M$1:M5888)+1, 0)</f>
        <v>0</v>
      </c>
      <c r="N5889" t="str" cm="1">
        <f t="array" ref="N5889">INDEX($A$9:$F$1048576, $J5889, $K5889 )</f>
        <v>KI493</v>
      </c>
      <c r="O5889" t="str" cm="1">
        <f t="array" ref="O5889">INDEX($B$9:$F$1048576, $J5889, $K5889 )</f>
        <v>에스타이거에이치</v>
      </c>
      <c r="P5889" t="str" cm="1">
        <f t="array" ref="P5889">IF( $L5889, TRIM(_xll.IMDP("IR", $G$5&amp;$N5889, $G$6)), "" )</f>
        <v/>
      </c>
      <c r="Q5889" t="b" cm="1">
        <f t="array" ref="Q5889">IF(
    $U$1=1, AND($P5889&lt;&gt;"", $P5889&lt;&gt;"...", $P5889&lt;&gt;"입력오류"),
    IF(
        $U$18=1, AND($P5889&lt;&gt;"", $P5889&lt;&gt;"...", $P5889&lt;&gt;"입력오류", ISNUMBER(FIND(INDEX($T$2:$T$7,$U$1),$P5889))),
        IF(
            $U$17="기타", AND($P5889&lt;&gt;"", $P5889&lt;&gt;"...", $P5889&lt;&gt;"입력오류", NOT(ISNUMBER(FIND($T$21:$T$34,$P5889)))),
            AND($P5889&lt;&gt;"", $P5889&lt;&gt;"...", $P5889&lt;&gt;"입력오류", $T$19=$P5889)
        )
    )
)</f>
        <v>0</v>
      </c>
    </row>
    <row r="5890" spans="9:17">
      <c r="I5890">
        <f t="shared" si="274"/>
        <v>5889</v>
      </c>
      <c r="J5890">
        <f t="shared" si="275"/>
        <v>1164</v>
      </c>
      <c r="K5890">
        <f t="shared" ref="K5890:K5953" si="276">IF( $I5890&gt;$G$4, NA(), IF($I5890&gt;$G$3, 5, IF($I5890&gt;$G$2, 3, 1 ) ) )</f>
        <v>3</v>
      </c>
      <c r="L5890" t="b">
        <f>COUNTIF($N$2:N5890, N5890)=1</f>
        <v>1</v>
      </c>
      <c r="M5890" s="37">
        <f>IF( $Q5890, MAX($M$1:M5889)+1, 0)</f>
        <v>0</v>
      </c>
      <c r="N5890" t="str" cm="1">
        <f t="array" ref="N5890">INDEX($A$9:$F$1048576, $J5890, $K5890 )</f>
        <v>KI494</v>
      </c>
      <c r="O5890" t="str" cm="1">
        <f t="array" ref="O5890">INDEX($B$9:$F$1048576, $J5890, $K5890 )</f>
        <v>나무크레딧제일차</v>
      </c>
      <c r="P5890" t="str" cm="1">
        <f t="array" ref="P5890">IF( $L5890, TRIM(_xll.IMDP("IR", $G$5&amp;$N5890, $G$6)), "" )</f>
        <v/>
      </c>
      <c r="Q5890" t="b" cm="1">
        <f t="array" ref="Q5890">IF(
    $U$1=1, AND($P5890&lt;&gt;"", $P5890&lt;&gt;"...", $P5890&lt;&gt;"입력오류"),
    IF(
        $U$18=1, AND($P5890&lt;&gt;"", $P5890&lt;&gt;"...", $P5890&lt;&gt;"입력오류", ISNUMBER(FIND(INDEX($T$2:$T$7,$U$1),$P5890))),
        IF(
            $U$17="기타", AND($P5890&lt;&gt;"", $P5890&lt;&gt;"...", $P5890&lt;&gt;"입력오류", NOT(ISNUMBER(FIND($T$21:$T$34,$P5890)))),
            AND($P5890&lt;&gt;"", $P5890&lt;&gt;"...", $P5890&lt;&gt;"입력오류", $T$19=$P5890)
        )
    )
)</f>
        <v>0</v>
      </c>
    </row>
    <row r="5891" spans="9:17">
      <c r="I5891">
        <f t="shared" ref="I5891:I5954" si="277">ROW()-1</f>
        <v>5890</v>
      </c>
      <c r="J5891">
        <f t="shared" ref="J5891:J5954" si="278">IF( $I5891&gt;$G$4, NA(), IF($I5891&gt;$G$3, $I5891-$G$3, IF($I5891&gt;$G$2, $I5891-$G$2, $I5891 ) ) )</f>
        <v>1165</v>
      </c>
      <c r="K5891">
        <f t="shared" si="276"/>
        <v>3</v>
      </c>
      <c r="L5891" t="b">
        <f>COUNTIF($N$2:N5891, N5891)=1</f>
        <v>1</v>
      </c>
      <c r="M5891" s="37">
        <f>IF( $Q5891, MAX($M$1:M5890)+1, 0)</f>
        <v>0</v>
      </c>
      <c r="N5891" t="str" cm="1">
        <f t="array" ref="N5891">INDEX($A$9:$F$1048576, $J5891, $K5891 )</f>
        <v>KI495</v>
      </c>
      <c r="O5891" t="str" cm="1">
        <f t="array" ref="O5891">INDEX($B$9:$F$1048576, $J5891, $K5891 )</f>
        <v>빅하우스제구차</v>
      </c>
      <c r="P5891" t="str" cm="1">
        <f t="array" ref="P5891">IF( $L5891, TRIM(_xll.IMDP("IR", $G$5&amp;$N5891, $G$6)), "" )</f>
        <v/>
      </c>
      <c r="Q5891" t="b" cm="1">
        <f t="array" ref="Q5891">IF(
    $U$1=1, AND($P5891&lt;&gt;"", $P5891&lt;&gt;"...", $P5891&lt;&gt;"입력오류"),
    IF(
        $U$18=1, AND($P5891&lt;&gt;"", $P5891&lt;&gt;"...", $P5891&lt;&gt;"입력오류", ISNUMBER(FIND(INDEX($T$2:$T$7,$U$1),$P5891))),
        IF(
            $U$17="기타", AND($P5891&lt;&gt;"", $P5891&lt;&gt;"...", $P5891&lt;&gt;"입력오류", NOT(ISNUMBER(FIND($T$21:$T$34,$P5891)))),
            AND($P5891&lt;&gt;"", $P5891&lt;&gt;"...", $P5891&lt;&gt;"입력오류", $T$19=$P5891)
        )
    )
)</f>
        <v>0</v>
      </c>
    </row>
    <row r="5892" spans="9:17">
      <c r="I5892">
        <f t="shared" si="277"/>
        <v>5891</v>
      </c>
      <c r="J5892">
        <f t="shared" si="278"/>
        <v>1166</v>
      </c>
      <c r="K5892">
        <f t="shared" si="276"/>
        <v>3</v>
      </c>
      <c r="L5892" t="b">
        <f>COUNTIF($N$2:N5892, N5892)=1</f>
        <v>1</v>
      </c>
      <c r="M5892" s="37">
        <f>IF( $Q5892, MAX($M$1:M5891)+1, 0)</f>
        <v>0</v>
      </c>
      <c r="N5892" t="str" cm="1">
        <f t="array" ref="N5892">INDEX($A$9:$F$1048576, $J5892, $K5892 )</f>
        <v>KI496</v>
      </c>
      <c r="O5892" t="str" cm="1">
        <f t="array" ref="O5892">INDEX($B$9:$F$1048576, $J5892, $K5892 )</f>
        <v>신한사랑제9차</v>
      </c>
      <c r="P5892" t="str" cm="1">
        <f t="array" ref="P5892">IF( $L5892, TRIM(_xll.IMDP("IR", $G$5&amp;$N5892, $G$6)), "" )</f>
        <v/>
      </c>
      <c r="Q5892" t="b" cm="1">
        <f t="array" ref="Q5892">IF(
    $U$1=1, AND($P5892&lt;&gt;"", $P5892&lt;&gt;"...", $P5892&lt;&gt;"입력오류"),
    IF(
        $U$18=1, AND($P5892&lt;&gt;"", $P5892&lt;&gt;"...", $P5892&lt;&gt;"입력오류", ISNUMBER(FIND(INDEX($T$2:$T$7,$U$1),$P5892))),
        IF(
            $U$17="기타", AND($P5892&lt;&gt;"", $P5892&lt;&gt;"...", $P5892&lt;&gt;"입력오류", NOT(ISNUMBER(FIND($T$21:$T$34,$P5892)))),
            AND($P5892&lt;&gt;"", $P5892&lt;&gt;"...", $P5892&lt;&gt;"입력오류", $T$19=$P5892)
        )
    )
)</f>
        <v>0</v>
      </c>
    </row>
    <row r="5893" spans="9:17">
      <c r="I5893">
        <f t="shared" si="277"/>
        <v>5892</v>
      </c>
      <c r="J5893">
        <f t="shared" si="278"/>
        <v>1167</v>
      </c>
      <c r="K5893">
        <f t="shared" si="276"/>
        <v>3</v>
      </c>
      <c r="L5893" t="b">
        <f>COUNTIF($N$2:N5893, N5893)=1</f>
        <v>1</v>
      </c>
      <c r="M5893" s="37">
        <f>IF( $Q5893, MAX($M$1:M5892)+1, 0)</f>
        <v>0</v>
      </c>
      <c r="N5893" t="str" cm="1">
        <f t="array" ref="N5893">INDEX($A$9:$F$1048576, $J5893, $K5893 )</f>
        <v>KI497</v>
      </c>
      <c r="O5893" t="str" cm="1">
        <f t="array" ref="O5893">INDEX($B$9:$F$1048576, $J5893, $K5893 )</f>
        <v>뉴스타엔엘제일차</v>
      </c>
      <c r="P5893" t="str" cm="1">
        <f t="array" ref="P5893">IF( $L5893, TRIM(_xll.IMDP("IR", $G$5&amp;$N5893, $G$6)), "" )</f>
        <v/>
      </c>
      <c r="Q5893" t="b" cm="1">
        <f t="array" ref="Q5893">IF(
    $U$1=1, AND($P5893&lt;&gt;"", $P5893&lt;&gt;"...", $P5893&lt;&gt;"입력오류"),
    IF(
        $U$18=1, AND($P5893&lt;&gt;"", $P5893&lt;&gt;"...", $P5893&lt;&gt;"입력오류", ISNUMBER(FIND(INDEX($T$2:$T$7,$U$1),$P5893))),
        IF(
            $U$17="기타", AND($P5893&lt;&gt;"", $P5893&lt;&gt;"...", $P5893&lt;&gt;"입력오류", NOT(ISNUMBER(FIND($T$21:$T$34,$P5893)))),
            AND($P5893&lt;&gt;"", $P5893&lt;&gt;"...", $P5893&lt;&gt;"입력오류", $T$19=$P5893)
        )
    )
)</f>
        <v>0</v>
      </c>
    </row>
    <row r="5894" spans="9:17">
      <c r="I5894">
        <f t="shared" si="277"/>
        <v>5893</v>
      </c>
      <c r="J5894">
        <f t="shared" si="278"/>
        <v>1168</v>
      </c>
      <c r="K5894">
        <f t="shared" si="276"/>
        <v>3</v>
      </c>
      <c r="L5894" t="b">
        <f>COUNTIF($N$2:N5894, N5894)=1</f>
        <v>1</v>
      </c>
      <c r="M5894" s="37">
        <f>IF( $Q5894, MAX($M$1:M5893)+1, 0)</f>
        <v>0</v>
      </c>
      <c r="N5894" t="str" cm="1">
        <f t="array" ref="N5894">INDEX($A$9:$F$1048576, $J5894, $K5894 )</f>
        <v>KI498</v>
      </c>
      <c r="O5894" t="str" cm="1">
        <f t="array" ref="O5894">INDEX($B$9:$F$1048576, $J5894, $K5894 )</f>
        <v>신한타임제육차</v>
      </c>
      <c r="P5894" t="str" cm="1">
        <f t="array" ref="P5894">IF( $L5894, TRIM(_xll.IMDP("IR", $G$5&amp;$N5894, $G$6)), "" )</f>
        <v/>
      </c>
      <c r="Q5894" t="b" cm="1">
        <f t="array" ref="Q5894">IF(
    $U$1=1, AND($P5894&lt;&gt;"", $P5894&lt;&gt;"...", $P5894&lt;&gt;"입력오류"),
    IF(
        $U$18=1, AND($P5894&lt;&gt;"", $P5894&lt;&gt;"...", $P5894&lt;&gt;"입력오류", ISNUMBER(FIND(INDEX($T$2:$T$7,$U$1),$P5894))),
        IF(
            $U$17="기타", AND($P5894&lt;&gt;"", $P5894&lt;&gt;"...", $P5894&lt;&gt;"입력오류", NOT(ISNUMBER(FIND($T$21:$T$34,$P5894)))),
            AND($P5894&lt;&gt;"", $P5894&lt;&gt;"...", $P5894&lt;&gt;"입력오류", $T$19=$P5894)
        )
    )
)</f>
        <v>0</v>
      </c>
    </row>
    <row r="5895" spans="9:17">
      <c r="I5895">
        <f t="shared" si="277"/>
        <v>5894</v>
      </c>
      <c r="J5895">
        <f t="shared" si="278"/>
        <v>1169</v>
      </c>
      <c r="K5895">
        <f t="shared" si="276"/>
        <v>3</v>
      </c>
      <c r="L5895" t="b">
        <f>COUNTIF($N$2:N5895, N5895)=1</f>
        <v>1</v>
      </c>
      <c r="M5895" s="37">
        <f>IF( $Q5895, MAX($M$1:M5894)+1, 0)</f>
        <v>0</v>
      </c>
      <c r="N5895" t="str" cm="1">
        <f t="array" ref="N5895">INDEX($A$9:$F$1048576, $J5895, $K5895 )</f>
        <v>KI499</v>
      </c>
      <c r="O5895" t="str" cm="1">
        <f t="array" ref="O5895">INDEX($B$9:$F$1048576, $J5895, $K5895 )</f>
        <v>이터널프로스퍼제일차</v>
      </c>
      <c r="P5895" t="str" cm="1">
        <f t="array" ref="P5895">IF( $L5895, TRIM(_xll.IMDP("IR", $G$5&amp;$N5895, $G$6)), "" )</f>
        <v/>
      </c>
      <c r="Q5895" t="b" cm="1">
        <f t="array" ref="Q5895">IF(
    $U$1=1, AND($P5895&lt;&gt;"", $P5895&lt;&gt;"...", $P5895&lt;&gt;"입력오류"),
    IF(
        $U$18=1, AND($P5895&lt;&gt;"", $P5895&lt;&gt;"...", $P5895&lt;&gt;"입력오류", ISNUMBER(FIND(INDEX($T$2:$T$7,$U$1),$P5895))),
        IF(
            $U$17="기타", AND($P5895&lt;&gt;"", $P5895&lt;&gt;"...", $P5895&lt;&gt;"입력오류", NOT(ISNUMBER(FIND($T$21:$T$34,$P5895)))),
            AND($P5895&lt;&gt;"", $P5895&lt;&gt;"...", $P5895&lt;&gt;"입력오류", $T$19=$P5895)
        )
    )
)</f>
        <v>0</v>
      </c>
    </row>
    <row r="5896" spans="9:17">
      <c r="I5896">
        <f t="shared" si="277"/>
        <v>5895</v>
      </c>
      <c r="J5896">
        <f t="shared" si="278"/>
        <v>1170</v>
      </c>
      <c r="K5896">
        <f t="shared" si="276"/>
        <v>3</v>
      </c>
      <c r="L5896" t="b">
        <f>COUNTIF($N$2:N5896, N5896)=1</f>
        <v>1</v>
      </c>
      <c r="M5896" s="37">
        <f>IF( $Q5896, MAX($M$1:M5895)+1, 0)</f>
        <v>0</v>
      </c>
      <c r="N5896" t="str" cm="1">
        <f t="array" ref="N5896">INDEX($A$9:$F$1048576, $J5896, $K5896 )</f>
        <v>KI500</v>
      </c>
      <c r="O5896" t="str" cm="1">
        <f t="array" ref="O5896">INDEX($B$9:$F$1048576, $J5896, $K5896 )</f>
        <v>뉴마레제이십이차</v>
      </c>
      <c r="P5896" t="str" cm="1">
        <f t="array" ref="P5896">IF( $L5896, TRIM(_xll.IMDP("IR", $G$5&amp;$N5896, $G$6)), "" )</f>
        <v/>
      </c>
      <c r="Q5896" t="b" cm="1">
        <f t="array" ref="Q5896">IF(
    $U$1=1, AND($P5896&lt;&gt;"", $P5896&lt;&gt;"...", $P5896&lt;&gt;"입력오류"),
    IF(
        $U$18=1, AND($P5896&lt;&gt;"", $P5896&lt;&gt;"...", $P5896&lt;&gt;"입력오류", ISNUMBER(FIND(INDEX($T$2:$T$7,$U$1),$P5896))),
        IF(
            $U$17="기타", AND($P5896&lt;&gt;"", $P5896&lt;&gt;"...", $P5896&lt;&gt;"입력오류", NOT(ISNUMBER(FIND($T$21:$T$34,$P5896)))),
            AND($P5896&lt;&gt;"", $P5896&lt;&gt;"...", $P5896&lt;&gt;"입력오류", $T$19=$P5896)
        )
    )
)</f>
        <v>0</v>
      </c>
    </row>
    <row r="5897" spans="9:17">
      <c r="I5897">
        <f t="shared" si="277"/>
        <v>5896</v>
      </c>
      <c r="J5897">
        <f t="shared" si="278"/>
        <v>1171</v>
      </c>
      <c r="K5897">
        <f t="shared" si="276"/>
        <v>3</v>
      </c>
      <c r="L5897" t="b">
        <f>COUNTIF($N$2:N5897, N5897)=1</f>
        <v>1</v>
      </c>
      <c r="M5897" s="37">
        <f>IF( $Q5897, MAX($M$1:M5896)+1, 0)</f>
        <v>0</v>
      </c>
      <c r="N5897" t="str" cm="1">
        <f t="array" ref="N5897">INDEX($A$9:$F$1048576, $J5897, $K5897 )</f>
        <v>KI501</v>
      </c>
      <c r="O5897" t="str" cm="1">
        <f t="array" ref="O5897">INDEX($B$9:$F$1048576, $J5897, $K5897 )</f>
        <v>제이와이제일차</v>
      </c>
      <c r="P5897" t="str" cm="1">
        <f t="array" ref="P5897">IF( $L5897, TRIM(_xll.IMDP("IR", $G$5&amp;$N5897, $G$6)), "" )</f>
        <v/>
      </c>
      <c r="Q5897" t="b" cm="1">
        <f t="array" ref="Q5897">IF(
    $U$1=1, AND($P5897&lt;&gt;"", $P5897&lt;&gt;"...", $P5897&lt;&gt;"입력오류"),
    IF(
        $U$18=1, AND($P5897&lt;&gt;"", $P5897&lt;&gt;"...", $P5897&lt;&gt;"입력오류", ISNUMBER(FIND(INDEX($T$2:$T$7,$U$1),$P5897))),
        IF(
            $U$17="기타", AND($P5897&lt;&gt;"", $P5897&lt;&gt;"...", $P5897&lt;&gt;"입력오류", NOT(ISNUMBER(FIND($T$21:$T$34,$P5897)))),
            AND($P5897&lt;&gt;"", $P5897&lt;&gt;"...", $P5897&lt;&gt;"입력오류", $T$19=$P5897)
        )
    )
)</f>
        <v>0</v>
      </c>
    </row>
    <row r="5898" spans="9:17">
      <c r="I5898">
        <f t="shared" si="277"/>
        <v>5897</v>
      </c>
      <c r="J5898">
        <f t="shared" si="278"/>
        <v>1172</v>
      </c>
      <c r="K5898">
        <f t="shared" si="276"/>
        <v>3</v>
      </c>
      <c r="L5898" t="b">
        <f>COUNTIF($N$2:N5898, N5898)=1</f>
        <v>1</v>
      </c>
      <c r="M5898" s="37">
        <f>IF( $Q5898, MAX($M$1:M5897)+1, 0)</f>
        <v>0</v>
      </c>
      <c r="N5898" t="str" cm="1">
        <f t="array" ref="N5898">INDEX($A$9:$F$1048576, $J5898, $K5898 )</f>
        <v>KI503</v>
      </c>
      <c r="O5898" t="str" cm="1">
        <f t="array" ref="O5898">INDEX($B$9:$F$1048576, $J5898, $K5898 )</f>
        <v>신한챔피온제십이차</v>
      </c>
      <c r="P5898" t="str" cm="1">
        <f t="array" ref="P5898">IF( $L5898, TRIM(_xll.IMDP("IR", $G$5&amp;$N5898, $G$6)), "" )</f>
        <v/>
      </c>
      <c r="Q5898" t="b" cm="1">
        <f t="array" ref="Q5898">IF(
    $U$1=1, AND($P5898&lt;&gt;"", $P5898&lt;&gt;"...", $P5898&lt;&gt;"입력오류"),
    IF(
        $U$18=1, AND($P5898&lt;&gt;"", $P5898&lt;&gt;"...", $P5898&lt;&gt;"입력오류", ISNUMBER(FIND(INDEX($T$2:$T$7,$U$1),$P5898))),
        IF(
            $U$17="기타", AND($P5898&lt;&gt;"", $P5898&lt;&gt;"...", $P5898&lt;&gt;"입력오류", NOT(ISNUMBER(FIND($T$21:$T$34,$P5898)))),
            AND($P5898&lt;&gt;"", $P5898&lt;&gt;"...", $P5898&lt;&gt;"입력오류", $T$19=$P5898)
        )
    )
)</f>
        <v>0</v>
      </c>
    </row>
    <row r="5899" spans="9:17">
      <c r="I5899">
        <f t="shared" si="277"/>
        <v>5898</v>
      </c>
      <c r="J5899">
        <f t="shared" si="278"/>
        <v>1173</v>
      </c>
      <c r="K5899">
        <f t="shared" si="276"/>
        <v>3</v>
      </c>
      <c r="L5899" t="b">
        <f>COUNTIF($N$2:N5899, N5899)=1</f>
        <v>1</v>
      </c>
      <c r="M5899" s="37">
        <f>IF( $Q5899, MAX($M$1:M5898)+1, 0)</f>
        <v>0</v>
      </c>
      <c r="N5899" t="str" cm="1">
        <f t="array" ref="N5899">INDEX($A$9:$F$1048576, $J5899, $K5899 )</f>
        <v>KI504</v>
      </c>
      <c r="O5899" t="str" cm="1">
        <f t="array" ref="O5899">INDEX($B$9:$F$1048576, $J5899, $K5899 )</f>
        <v>나무크레딧제이차</v>
      </c>
      <c r="P5899" t="str" cm="1">
        <f t="array" ref="P5899">IF( $L5899, TRIM(_xll.IMDP("IR", $G$5&amp;$N5899, $G$6)), "" )</f>
        <v/>
      </c>
      <c r="Q5899" t="b" cm="1">
        <f t="array" ref="Q5899">IF(
    $U$1=1, AND($P5899&lt;&gt;"", $P5899&lt;&gt;"...", $P5899&lt;&gt;"입력오류"),
    IF(
        $U$18=1, AND($P5899&lt;&gt;"", $P5899&lt;&gt;"...", $P5899&lt;&gt;"입력오류", ISNUMBER(FIND(INDEX($T$2:$T$7,$U$1),$P5899))),
        IF(
            $U$17="기타", AND($P5899&lt;&gt;"", $P5899&lt;&gt;"...", $P5899&lt;&gt;"입력오류", NOT(ISNUMBER(FIND($T$21:$T$34,$P5899)))),
            AND($P5899&lt;&gt;"", $P5899&lt;&gt;"...", $P5899&lt;&gt;"입력오류", $T$19=$P5899)
        )
    )
)</f>
        <v>0</v>
      </c>
    </row>
    <row r="5900" spans="9:17">
      <c r="I5900">
        <f t="shared" si="277"/>
        <v>5899</v>
      </c>
      <c r="J5900">
        <f t="shared" si="278"/>
        <v>1174</v>
      </c>
      <c r="K5900">
        <f t="shared" si="276"/>
        <v>3</v>
      </c>
      <c r="L5900" t="b">
        <f>COUNTIF($N$2:N5900, N5900)=1</f>
        <v>1</v>
      </c>
      <c r="M5900" s="37">
        <f>IF( $Q5900, MAX($M$1:M5899)+1, 0)</f>
        <v>0</v>
      </c>
      <c r="N5900" t="str" cm="1">
        <f t="array" ref="N5900">INDEX($A$9:$F$1048576, $J5900, $K5900 )</f>
        <v>KI505</v>
      </c>
      <c r="O5900" t="str" cm="1">
        <f t="array" ref="O5900">INDEX($B$9:$F$1048576, $J5900, $K5900 )</f>
        <v>신한사랑제10차</v>
      </c>
      <c r="P5900" t="str" cm="1">
        <f t="array" ref="P5900">IF( $L5900, TRIM(_xll.IMDP("IR", $G$5&amp;$N5900, $G$6)), "" )</f>
        <v/>
      </c>
      <c r="Q5900" t="b" cm="1">
        <f t="array" ref="Q5900">IF(
    $U$1=1, AND($P5900&lt;&gt;"", $P5900&lt;&gt;"...", $P5900&lt;&gt;"입력오류"),
    IF(
        $U$18=1, AND($P5900&lt;&gt;"", $P5900&lt;&gt;"...", $P5900&lt;&gt;"입력오류", ISNUMBER(FIND(INDEX($T$2:$T$7,$U$1),$P5900))),
        IF(
            $U$17="기타", AND($P5900&lt;&gt;"", $P5900&lt;&gt;"...", $P5900&lt;&gt;"입력오류", NOT(ISNUMBER(FIND($T$21:$T$34,$P5900)))),
            AND($P5900&lt;&gt;"", $P5900&lt;&gt;"...", $P5900&lt;&gt;"입력오류", $T$19=$P5900)
        )
    )
)</f>
        <v>0</v>
      </c>
    </row>
    <row r="5901" spans="9:17">
      <c r="I5901">
        <f t="shared" si="277"/>
        <v>5900</v>
      </c>
      <c r="J5901">
        <f t="shared" si="278"/>
        <v>1175</v>
      </c>
      <c r="K5901">
        <f t="shared" si="276"/>
        <v>3</v>
      </c>
      <c r="L5901" t="b">
        <f>COUNTIF($N$2:N5901, N5901)=1</f>
        <v>1</v>
      </c>
      <c r="M5901" s="37">
        <f>IF( $Q5901, MAX($M$1:M5900)+1, 0)</f>
        <v>0</v>
      </c>
      <c r="N5901" t="str" cm="1">
        <f t="array" ref="N5901">INDEX($A$9:$F$1048576, $J5901, $K5901 )</f>
        <v>KI506</v>
      </c>
      <c r="O5901" t="str" cm="1">
        <f t="array" ref="O5901">INDEX($B$9:$F$1048576, $J5901, $K5901 )</f>
        <v>알바트로스제십사차</v>
      </c>
      <c r="P5901" t="str" cm="1">
        <f t="array" ref="P5901">IF( $L5901, TRIM(_xll.IMDP("IR", $G$5&amp;$N5901, $G$6)), "" )</f>
        <v/>
      </c>
      <c r="Q5901" t="b" cm="1">
        <f t="array" ref="Q5901">IF(
    $U$1=1, AND($P5901&lt;&gt;"", $P5901&lt;&gt;"...", $P5901&lt;&gt;"입력오류"),
    IF(
        $U$18=1, AND($P5901&lt;&gt;"", $P5901&lt;&gt;"...", $P5901&lt;&gt;"입력오류", ISNUMBER(FIND(INDEX($T$2:$T$7,$U$1),$P5901))),
        IF(
            $U$17="기타", AND($P5901&lt;&gt;"", $P5901&lt;&gt;"...", $P5901&lt;&gt;"입력오류", NOT(ISNUMBER(FIND($T$21:$T$34,$P5901)))),
            AND($P5901&lt;&gt;"", $P5901&lt;&gt;"...", $P5901&lt;&gt;"입력오류", $T$19=$P5901)
        )
    )
)</f>
        <v>0</v>
      </c>
    </row>
    <row r="5902" spans="9:17">
      <c r="I5902">
        <f t="shared" si="277"/>
        <v>5901</v>
      </c>
      <c r="J5902">
        <f t="shared" si="278"/>
        <v>1176</v>
      </c>
      <c r="K5902">
        <f t="shared" si="276"/>
        <v>3</v>
      </c>
      <c r="L5902" t="b">
        <f>COUNTIF($N$2:N5902, N5902)=1</f>
        <v>1</v>
      </c>
      <c r="M5902" s="37">
        <f>IF( $Q5902, MAX($M$1:M5901)+1, 0)</f>
        <v>0</v>
      </c>
      <c r="N5902" t="str" cm="1">
        <f t="array" ref="N5902">INDEX($A$9:$F$1048576, $J5902, $K5902 )</f>
        <v>KI507</v>
      </c>
      <c r="O5902" t="str" cm="1">
        <f t="array" ref="O5902">INDEX($B$9:$F$1048576, $J5902, $K5902 )</f>
        <v>비케이프로제칠차</v>
      </c>
      <c r="P5902" t="str" cm="1">
        <f t="array" ref="P5902">IF( $L5902, TRIM(_xll.IMDP("IR", $G$5&amp;$N5902, $G$6)), "" )</f>
        <v/>
      </c>
      <c r="Q5902" t="b" cm="1">
        <f t="array" ref="Q5902">IF(
    $U$1=1, AND($P5902&lt;&gt;"", $P5902&lt;&gt;"...", $P5902&lt;&gt;"입력오류"),
    IF(
        $U$18=1, AND($P5902&lt;&gt;"", $P5902&lt;&gt;"...", $P5902&lt;&gt;"입력오류", ISNUMBER(FIND(INDEX($T$2:$T$7,$U$1),$P5902))),
        IF(
            $U$17="기타", AND($P5902&lt;&gt;"", $P5902&lt;&gt;"...", $P5902&lt;&gt;"입력오류", NOT(ISNUMBER(FIND($T$21:$T$34,$P5902)))),
            AND($P5902&lt;&gt;"", $P5902&lt;&gt;"...", $P5902&lt;&gt;"입력오류", $T$19=$P5902)
        )
    )
)</f>
        <v>0</v>
      </c>
    </row>
    <row r="5903" spans="9:17">
      <c r="I5903">
        <f t="shared" si="277"/>
        <v>5902</v>
      </c>
      <c r="J5903">
        <f t="shared" si="278"/>
        <v>1177</v>
      </c>
      <c r="K5903">
        <f t="shared" si="276"/>
        <v>3</v>
      </c>
      <c r="L5903" t="b">
        <f>COUNTIF($N$2:N5903, N5903)=1</f>
        <v>1</v>
      </c>
      <c r="M5903" s="37">
        <f>IF( $Q5903, MAX($M$1:M5902)+1, 0)</f>
        <v>0</v>
      </c>
      <c r="N5903" t="str" cm="1">
        <f t="array" ref="N5903">INDEX($A$9:$F$1048576, $J5903, $K5903 )</f>
        <v>KI508</v>
      </c>
      <c r="O5903" t="str" cm="1">
        <f t="array" ref="O5903">INDEX($B$9:$F$1048576, $J5903, $K5903 )</f>
        <v>신한사랑제11차</v>
      </c>
      <c r="P5903" t="str" cm="1">
        <f t="array" ref="P5903">IF( $L5903, TRIM(_xll.IMDP("IR", $G$5&amp;$N5903, $G$6)), "" )</f>
        <v/>
      </c>
      <c r="Q5903" t="b" cm="1">
        <f t="array" ref="Q5903">IF(
    $U$1=1, AND($P5903&lt;&gt;"", $P5903&lt;&gt;"...", $P5903&lt;&gt;"입력오류"),
    IF(
        $U$18=1, AND($P5903&lt;&gt;"", $P5903&lt;&gt;"...", $P5903&lt;&gt;"입력오류", ISNUMBER(FIND(INDEX($T$2:$T$7,$U$1),$P5903))),
        IF(
            $U$17="기타", AND($P5903&lt;&gt;"", $P5903&lt;&gt;"...", $P5903&lt;&gt;"입력오류", NOT(ISNUMBER(FIND($T$21:$T$34,$P5903)))),
            AND($P5903&lt;&gt;"", $P5903&lt;&gt;"...", $P5903&lt;&gt;"입력오류", $T$19=$P5903)
        )
    )
)</f>
        <v>0</v>
      </c>
    </row>
    <row r="5904" spans="9:17">
      <c r="I5904">
        <f t="shared" si="277"/>
        <v>5903</v>
      </c>
      <c r="J5904">
        <f t="shared" si="278"/>
        <v>1178</v>
      </c>
      <c r="K5904">
        <f t="shared" si="276"/>
        <v>3</v>
      </c>
      <c r="L5904" t="b">
        <f>COUNTIF($N$2:N5904, N5904)=1</f>
        <v>1</v>
      </c>
      <c r="M5904" s="37">
        <f>IF( $Q5904, MAX($M$1:M5903)+1, 0)</f>
        <v>0</v>
      </c>
      <c r="N5904" t="str" cm="1">
        <f t="array" ref="N5904">INDEX($A$9:$F$1048576, $J5904, $K5904 )</f>
        <v>KI509</v>
      </c>
      <c r="O5904" t="str" cm="1">
        <f t="array" ref="O5904">INDEX($B$9:$F$1048576, $J5904, $K5904 )</f>
        <v>신한챔피온제십사차</v>
      </c>
      <c r="P5904" t="str" cm="1">
        <f t="array" ref="P5904">IF( $L5904, TRIM(_xll.IMDP("IR", $G$5&amp;$N5904, $G$6)), "" )</f>
        <v/>
      </c>
      <c r="Q5904" t="b" cm="1">
        <f t="array" ref="Q5904">IF(
    $U$1=1, AND($P5904&lt;&gt;"", $P5904&lt;&gt;"...", $P5904&lt;&gt;"입력오류"),
    IF(
        $U$18=1, AND($P5904&lt;&gt;"", $P5904&lt;&gt;"...", $P5904&lt;&gt;"입력오류", ISNUMBER(FIND(INDEX($T$2:$T$7,$U$1),$P5904))),
        IF(
            $U$17="기타", AND($P5904&lt;&gt;"", $P5904&lt;&gt;"...", $P5904&lt;&gt;"입력오류", NOT(ISNUMBER(FIND($T$21:$T$34,$P5904)))),
            AND($P5904&lt;&gt;"", $P5904&lt;&gt;"...", $P5904&lt;&gt;"입력오류", $T$19=$P5904)
        )
    )
)</f>
        <v>0</v>
      </c>
    </row>
    <row r="5905" spans="9:17">
      <c r="I5905">
        <f t="shared" si="277"/>
        <v>5904</v>
      </c>
      <c r="J5905">
        <f t="shared" si="278"/>
        <v>1179</v>
      </c>
      <c r="K5905">
        <f t="shared" si="276"/>
        <v>3</v>
      </c>
      <c r="L5905" t="b">
        <f>COUNTIF($N$2:N5905, N5905)=1</f>
        <v>1</v>
      </c>
      <c r="M5905" s="37">
        <f>IF( $Q5905, MAX($M$1:M5904)+1, 0)</f>
        <v>0</v>
      </c>
      <c r="N5905" t="str" cm="1">
        <f t="array" ref="N5905">INDEX($A$9:$F$1048576, $J5905, $K5905 )</f>
        <v>KI510</v>
      </c>
      <c r="O5905" t="str" cm="1">
        <f t="array" ref="O5905">INDEX($B$9:$F$1048576, $J5905, $K5905 )</f>
        <v>엘풍무제이차</v>
      </c>
      <c r="P5905" t="str" cm="1">
        <f t="array" ref="P5905">IF( $L5905, TRIM(_xll.IMDP("IR", $G$5&amp;$N5905, $G$6)), "" )</f>
        <v/>
      </c>
      <c r="Q5905" t="b" cm="1">
        <f t="array" ref="Q5905">IF(
    $U$1=1, AND($P5905&lt;&gt;"", $P5905&lt;&gt;"...", $P5905&lt;&gt;"입력오류"),
    IF(
        $U$18=1, AND($P5905&lt;&gt;"", $P5905&lt;&gt;"...", $P5905&lt;&gt;"입력오류", ISNUMBER(FIND(INDEX($T$2:$T$7,$U$1),$P5905))),
        IF(
            $U$17="기타", AND($P5905&lt;&gt;"", $P5905&lt;&gt;"...", $P5905&lt;&gt;"입력오류", NOT(ISNUMBER(FIND($T$21:$T$34,$P5905)))),
            AND($P5905&lt;&gt;"", $P5905&lt;&gt;"...", $P5905&lt;&gt;"입력오류", $T$19=$P5905)
        )
    )
)</f>
        <v>0</v>
      </c>
    </row>
    <row r="5906" spans="9:17">
      <c r="I5906">
        <f t="shared" si="277"/>
        <v>5905</v>
      </c>
      <c r="J5906">
        <f t="shared" si="278"/>
        <v>1180</v>
      </c>
      <c r="K5906">
        <f t="shared" si="276"/>
        <v>3</v>
      </c>
      <c r="L5906" t="b">
        <f>COUNTIF($N$2:N5906, N5906)=1</f>
        <v>1</v>
      </c>
      <c r="M5906" s="37">
        <f>IF( $Q5906, MAX($M$1:M5905)+1, 0)</f>
        <v>0</v>
      </c>
      <c r="N5906" t="str" cm="1">
        <f t="array" ref="N5906">INDEX($A$9:$F$1048576, $J5906, $K5906 )</f>
        <v>KI511</v>
      </c>
      <c r="O5906" t="str" cm="1">
        <f t="array" ref="O5906">INDEX($B$9:$F$1048576, $J5906, $K5906 )</f>
        <v>뉴에스에프제사차</v>
      </c>
      <c r="P5906" t="str" cm="1">
        <f t="array" ref="P5906">IF( $L5906, TRIM(_xll.IMDP("IR", $G$5&amp;$N5906, $G$6)), "" )</f>
        <v/>
      </c>
      <c r="Q5906" t="b" cm="1">
        <f t="array" ref="Q5906">IF(
    $U$1=1, AND($P5906&lt;&gt;"", $P5906&lt;&gt;"...", $P5906&lt;&gt;"입력오류"),
    IF(
        $U$18=1, AND($P5906&lt;&gt;"", $P5906&lt;&gt;"...", $P5906&lt;&gt;"입력오류", ISNUMBER(FIND(INDEX($T$2:$T$7,$U$1),$P5906))),
        IF(
            $U$17="기타", AND($P5906&lt;&gt;"", $P5906&lt;&gt;"...", $P5906&lt;&gt;"입력오류", NOT(ISNUMBER(FIND($T$21:$T$34,$P5906)))),
            AND($P5906&lt;&gt;"", $P5906&lt;&gt;"...", $P5906&lt;&gt;"입력오류", $T$19=$P5906)
        )
    )
)</f>
        <v>0</v>
      </c>
    </row>
    <row r="5907" spans="9:17">
      <c r="I5907">
        <f t="shared" si="277"/>
        <v>5906</v>
      </c>
      <c r="J5907">
        <f t="shared" si="278"/>
        <v>1181</v>
      </c>
      <c r="K5907">
        <f t="shared" si="276"/>
        <v>3</v>
      </c>
      <c r="L5907" t="b">
        <f>COUNTIF($N$2:N5907, N5907)=1</f>
        <v>1</v>
      </c>
      <c r="M5907" s="37">
        <f>IF( $Q5907, MAX($M$1:M5906)+1, 0)</f>
        <v>0</v>
      </c>
      <c r="N5907" t="str" cm="1">
        <f t="array" ref="N5907">INDEX($A$9:$F$1048576, $J5907, $K5907 )</f>
        <v>KI512</v>
      </c>
      <c r="O5907" t="str" cm="1">
        <f t="array" ref="O5907">INDEX($B$9:$F$1048576, $J5907, $K5907 )</f>
        <v>신한챔피온제십오차</v>
      </c>
      <c r="P5907" t="str" cm="1">
        <f t="array" ref="P5907">IF( $L5907, TRIM(_xll.IMDP("IR", $G$5&amp;$N5907, $G$6)), "" )</f>
        <v/>
      </c>
      <c r="Q5907" t="b" cm="1">
        <f t="array" ref="Q5907">IF(
    $U$1=1, AND($P5907&lt;&gt;"", $P5907&lt;&gt;"...", $P5907&lt;&gt;"입력오류"),
    IF(
        $U$18=1, AND($P5907&lt;&gt;"", $P5907&lt;&gt;"...", $P5907&lt;&gt;"입력오류", ISNUMBER(FIND(INDEX($T$2:$T$7,$U$1),$P5907))),
        IF(
            $U$17="기타", AND($P5907&lt;&gt;"", $P5907&lt;&gt;"...", $P5907&lt;&gt;"입력오류", NOT(ISNUMBER(FIND($T$21:$T$34,$P5907)))),
            AND($P5907&lt;&gt;"", $P5907&lt;&gt;"...", $P5907&lt;&gt;"입력오류", $T$19=$P5907)
        )
    )
)</f>
        <v>0</v>
      </c>
    </row>
    <row r="5908" spans="9:17">
      <c r="I5908">
        <f t="shared" si="277"/>
        <v>5907</v>
      </c>
      <c r="J5908">
        <f t="shared" si="278"/>
        <v>1182</v>
      </c>
      <c r="K5908">
        <f t="shared" si="276"/>
        <v>3</v>
      </c>
      <c r="L5908" t="b">
        <f>COUNTIF($N$2:N5908, N5908)=1</f>
        <v>1</v>
      </c>
      <c r="M5908" s="37">
        <f>IF( $Q5908, MAX($M$1:M5907)+1, 0)</f>
        <v>0</v>
      </c>
      <c r="N5908" t="str" cm="1">
        <f t="array" ref="N5908">INDEX($A$9:$F$1048576, $J5908, $K5908 )</f>
        <v>KI513</v>
      </c>
      <c r="O5908" t="str" cm="1">
        <f t="array" ref="O5908">INDEX($B$9:$F$1048576, $J5908, $K5908 )</f>
        <v>에스타이거로엑스제이차</v>
      </c>
      <c r="P5908" t="str" cm="1">
        <f t="array" ref="P5908">IF( $L5908, TRIM(_xll.IMDP("IR", $G$5&amp;$N5908, $G$6)), "" )</f>
        <v/>
      </c>
      <c r="Q5908" t="b" cm="1">
        <f t="array" ref="Q5908">IF(
    $U$1=1, AND($P5908&lt;&gt;"", $P5908&lt;&gt;"...", $P5908&lt;&gt;"입력오류"),
    IF(
        $U$18=1, AND($P5908&lt;&gt;"", $P5908&lt;&gt;"...", $P5908&lt;&gt;"입력오류", ISNUMBER(FIND(INDEX($T$2:$T$7,$U$1),$P5908))),
        IF(
            $U$17="기타", AND($P5908&lt;&gt;"", $P5908&lt;&gt;"...", $P5908&lt;&gt;"입력오류", NOT(ISNUMBER(FIND($T$21:$T$34,$P5908)))),
            AND($P5908&lt;&gt;"", $P5908&lt;&gt;"...", $P5908&lt;&gt;"입력오류", $T$19=$P5908)
        )
    )
)</f>
        <v>0</v>
      </c>
    </row>
    <row r="5909" spans="9:17">
      <c r="I5909">
        <f t="shared" si="277"/>
        <v>5908</v>
      </c>
      <c r="J5909">
        <f t="shared" si="278"/>
        <v>1183</v>
      </c>
      <c r="K5909">
        <f t="shared" si="276"/>
        <v>3</v>
      </c>
      <c r="L5909" t="b">
        <f>COUNTIF($N$2:N5909, N5909)=1</f>
        <v>1</v>
      </c>
      <c r="M5909" s="37">
        <f>IF( $Q5909, MAX($M$1:M5908)+1, 0)</f>
        <v>0</v>
      </c>
      <c r="N5909" t="str" cm="1">
        <f t="array" ref="N5909">INDEX($A$9:$F$1048576, $J5909, $K5909 )</f>
        <v>KI514</v>
      </c>
      <c r="O5909" t="str" cm="1">
        <f t="array" ref="O5909">INDEX($B$9:$F$1048576, $J5909, $K5909 )</f>
        <v>트러스트에이원</v>
      </c>
      <c r="P5909" t="str" cm="1">
        <f t="array" ref="P5909">IF( $L5909, TRIM(_xll.IMDP("IR", $G$5&amp;$N5909, $G$6)), "" )</f>
        <v/>
      </c>
      <c r="Q5909" t="b" cm="1">
        <f t="array" ref="Q5909">IF(
    $U$1=1, AND($P5909&lt;&gt;"", $P5909&lt;&gt;"...", $P5909&lt;&gt;"입력오류"),
    IF(
        $U$18=1, AND($P5909&lt;&gt;"", $P5909&lt;&gt;"...", $P5909&lt;&gt;"입력오류", ISNUMBER(FIND(INDEX($T$2:$T$7,$U$1),$P5909))),
        IF(
            $U$17="기타", AND($P5909&lt;&gt;"", $P5909&lt;&gt;"...", $P5909&lt;&gt;"입력오류", NOT(ISNUMBER(FIND($T$21:$T$34,$P5909)))),
            AND($P5909&lt;&gt;"", $P5909&lt;&gt;"...", $P5909&lt;&gt;"입력오류", $T$19=$P5909)
        )
    )
)</f>
        <v>0</v>
      </c>
    </row>
    <row r="5910" spans="9:17">
      <c r="I5910">
        <f t="shared" si="277"/>
        <v>5909</v>
      </c>
      <c r="J5910">
        <f t="shared" si="278"/>
        <v>1184</v>
      </c>
      <c r="K5910">
        <f t="shared" si="276"/>
        <v>3</v>
      </c>
      <c r="L5910" t="b">
        <f>COUNTIF($N$2:N5910, N5910)=1</f>
        <v>1</v>
      </c>
      <c r="M5910" s="37">
        <f>IF( $Q5910, MAX($M$1:M5909)+1, 0)</f>
        <v>0</v>
      </c>
      <c r="N5910" t="str" cm="1">
        <f t="array" ref="N5910">INDEX($A$9:$F$1048576, $J5910, $K5910 )</f>
        <v>KI515</v>
      </c>
      <c r="O5910" t="str" cm="1">
        <f t="array" ref="O5910">INDEX($B$9:$F$1048576, $J5910, $K5910 )</f>
        <v>하이메타버스서퍼제십팔차</v>
      </c>
      <c r="P5910" t="str" cm="1">
        <f t="array" ref="P5910">IF( $L5910, TRIM(_xll.IMDP("IR", $G$5&amp;$N5910, $G$6)), "" )</f>
        <v/>
      </c>
      <c r="Q5910" t="b" cm="1">
        <f t="array" ref="Q5910">IF(
    $U$1=1, AND($P5910&lt;&gt;"", $P5910&lt;&gt;"...", $P5910&lt;&gt;"입력오류"),
    IF(
        $U$18=1, AND($P5910&lt;&gt;"", $P5910&lt;&gt;"...", $P5910&lt;&gt;"입력오류", ISNUMBER(FIND(INDEX($T$2:$T$7,$U$1),$P5910))),
        IF(
            $U$17="기타", AND($P5910&lt;&gt;"", $P5910&lt;&gt;"...", $P5910&lt;&gt;"입력오류", NOT(ISNUMBER(FIND($T$21:$T$34,$P5910)))),
            AND($P5910&lt;&gt;"", $P5910&lt;&gt;"...", $P5910&lt;&gt;"입력오류", $T$19=$P5910)
        )
    )
)</f>
        <v>0</v>
      </c>
    </row>
    <row r="5911" spans="9:17">
      <c r="I5911">
        <f t="shared" si="277"/>
        <v>5910</v>
      </c>
      <c r="J5911">
        <f t="shared" si="278"/>
        <v>1185</v>
      </c>
      <c r="K5911">
        <f t="shared" si="276"/>
        <v>3</v>
      </c>
      <c r="L5911" t="b">
        <f>COUNTIF($N$2:N5911, N5911)=1</f>
        <v>1</v>
      </c>
      <c r="M5911" s="37">
        <f>IF( $Q5911, MAX($M$1:M5910)+1, 0)</f>
        <v>0</v>
      </c>
      <c r="N5911" t="str" cm="1">
        <f t="array" ref="N5911">INDEX($A$9:$F$1048576, $J5911, $K5911 )</f>
        <v>KI516</v>
      </c>
      <c r="O5911" t="str" cm="1">
        <f t="array" ref="O5911">INDEX($B$9:$F$1048576, $J5911, $K5911 )</f>
        <v>드림리치제일차</v>
      </c>
      <c r="P5911" t="str" cm="1">
        <f t="array" ref="P5911">IF( $L5911, TRIM(_xll.IMDP("IR", $G$5&amp;$N5911, $G$6)), "" )</f>
        <v/>
      </c>
      <c r="Q5911" t="b" cm="1">
        <f t="array" ref="Q5911">IF(
    $U$1=1, AND($P5911&lt;&gt;"", $P5911&lt;&gt;"...", $P5911&lt;&gt;"입력오류"),
    IF(
        $U$18=1, AND($P5911&lt;&gt;"", $P5911&lt;&gt;"...", $P5911&lt;&gt;"입력오류", ISNUMBER(FIND(INDEX($T$2:$T$7,$U$1),$P5911))),
        IF(
            $U$17="기타", AND($P5911&lt;&gt;"", $P5911&lt;&gt;"...", $P5911&lt;&gt;"입력오류", NOT(ISNUMBER(FIND($T$21:$T$34,$P5911)))),
            AND($P5911&lt;&gt;"", $P5911&lt;&gt;"...", $P5911&lt;&gt;"입력오류", $T$19=$P5911)
        )
    )
)</f>
        <v>0</v>
      </c>
    </row>
    <row r="5912" spans="9:17">
      <c r="I5912">
        <f t="shared" si="277"/>
        <v>5911</v>
      </c>
      <c r="J5912">
        <f t="shared" si="278"/>
        <v>1186</v>
      </c>
      <c r="K5912">
        <f t="shared" si="276"/>
        <v>3</v>
      </c>
      <c r="L5912" t="b">
        <f>COUNTIF($N$2:N5912, N5912)=1</f>
        <v>1</v>
      </c>
      <c r="M5912" s="37">
        <f>IF( $Q5912, MAX($M$1:M5911)+1, 0)</f>
        <v>0</v>
      </c>
      <c r="N5912" t="str" cm="1">
        <f t="array" ref="N5912">INDEX($A$9:$F$1048576, $J5912, $K5912 )</f>
        <v>KI517</v>
      </c>
      <c r="O5912" t="str" cm="1">
        <f t="array" ref="O5912">INDEX($B$9:$F$1048576, $J5912, $K5912 )</f>
        <v>리치게이트지에스</v>
      </c>
      <c r="P5912" t="str" cm="1">
        <f t="array" ref="P5912">IF( $L5912, TRIM(_xll.IMDP("IR", $G$5&amp;$N5912, $G$6)), "" )</f>
        <v/>
      </c>
      <c r="Q5912" t="b" cm="1">
        <f t="array" ref="Q5912">IF(
    $U$1=1, AND($P5912&lt;&gt;"", $P5912&lt;&gt;"...", $P5912&lt;&gt;"입력오류"),
    IF(
        $U$18=1, AND($P5912&lt;&gt;"", $P5912&lt;&gt;"...", $P5912&lt;&gt;"입력오류", ISNUMBER(FIND(INDEX($T$2:$T$7,$U$1),$P5912))),
        IF(
            $U$17="기타", AND($P5912&lt;&gt;"", $P5912&lt;&gt;"...", $P5912&lt;&gt;"입력오류", NOT(ISNUMBER(FIND($T$21:$T$34,$P5912)))),
            AND($P5912&lt;&gt;"", $P5912&lt;&gt;"...", $P5912&lt;&gt;"입력오류", $T$19=$P5912)
        )
    )
)</f>
        <v>0</v>
      </c>
    </row>
    <row r="5913" spans="9:17">
      <c r="I5913">
        <f t="shared" si="277"/>
        <v>5912</v>
      </c>
      <c r="J5913">
        <f t="shared" si="278"/>
        <v>1187</v>
      </c>
      <c r="K5913">
        <f t="shared" si="276"/>
        <v>3</v>
      </c>
      <c r="L5913" t="b">
        <f>COUNTIF($N$2:N5913, N5913)=1</f>
        <v>1</v>
      </c>
      <c r="M5913" s="37">
        <f>IF( $Q5913, MAX($M$1:M5912)+1, 0)</f>
        <v>0</v>
      </c>
      <c r="N5913" t="str" cm="1">
        <f t="array" ref="N5913">INDEX($A$9:$F$1048576, $J5913, $K5913 )</f>
        <v>KI518</v>
      </c>
      <c r="O5913" t="str" cm="1">
        <f t="array" ref="O5913">INDEX($B$9:$F$1048576, $J5913, $K5913 )</f>
        <v>세교테라</v>
      </c>
      <c r="P5913" t="str" cm="1">
        <f t="array" ref="P5913">IF( $L5913, TRIM(_xll.IMDP("IR", $G$5&amp;$N5913, $G$6)), "" )</f>
        <v/>
      </c>
      <c r="Q5913" t="b" cm="1">
        <f t="array" ref="Q5913">IF(
    $U$1=1, AND($P5913&lt;&gt;"", $P5913&lt;&gt;"...", $P5913&lt;&gt;"입력오류"),
    IF(
        $U$18=1, AND($P5913&lt;&gt;"", $P5913&lt;&gt;"...", $P5913&lt;&gt;"입력오류", ISNUMBER(FIND(INDEX($T$2:$T$7,$U$1),$P5913))),
        IF(
            $U$17="기타", AND($P5913&lt;&gt;"", $P5913&lt;&gt;"...", $P5913&lt;&gt;"입력오류", NOT(ISNUMBER(FIND($T$21:$T$34,$P5913)))),
            AND($P5913&lt;&gt;"", $P5913&lt;&gt;"...", $P5913&lt;&gt;"입력오류", $T$19=$P5913)
        )
    )
)</f>
        <v>0</v>
      </c>
    </row>
    <row r="5914" spans="9:17">
      <c r="I5914">
        <f t="shared" si="277"/>
        <v>5913</v>
      </c>
      <c r="J5914">
        <f t="shared" si="278"/>
        <v>1188</v>
      </c>
      <c r="K5914">
        <f t="shared" si="276"/>
        <v>3</v>
      </c>
      <c r="L5914" t="b">
        <f>COUNTIF($N$2:N5914, N5914)=1</f>
        <v>1</v>
      </c>
      <c r="M5914" s="37">
        <f>IF( $Q5914, MAX($M$1:M5913)+1, 0)</f>
        <v>0</v>
      </c>
      <c r="N5914" t="str" cm="1">
        <f t="array" ref="N5914">INDEX($A$9:$F$1048576, $J5914, $K5914 )</f>
        <v>KI519</v>
      </c>
      <c r="O5914" t="str" cm="1">
        <f t="array" ref="O5914">INDEX($B$9:$F$1048576, $J5914, $K5914 )</f>
        <v>와이알레드</v>
      </c>
      <c r="P5914" t="str" cm="1">
        <f t="array" ref="P5914">IF( $L5914, TRIM(_xll.IMDP("IR", $G$5&amp;$N5914, $G$6)), "" )</f>
        <v/>
      </c>
      <c r="Q5914" t="b" cm="1">
        <f t="array" ref="Q5914">IF(
    $U$1=1, AND($P5914&lt;&gt;"", $P5914&lt;&gt;"...", $P5914&lt;&gt;"입력오류"),
    IF(
        $U$18=1, AND($P5914&lt;&gt;"", $P5914&lt;&gt;"...", $P5914&lt;&gt;"입력오류", ISNUMBER(FIND(INDEX($T$2:$T$7,$U$1),$P5914))),
        IF(
            $U$17="기타", AND($P5914&lt;&gt;"", $P5914&lt;&gt;"...", $P5914&lt;&gt;"입력오류", NOT(ISNUMBER(FIND($T$21:$T$34,$P5914)))),
            AND($P5914&lt;&gt;"", $P5914&lt;&gt;"...", $P5914&lt;&gt;"입력오류", $T$19=$P5914)
        )
    )
)</f>
        <v>0</v>
      </c>
    </row>
    <row r="5915" spans="9:17">
      <c r="I5915">
        <f t="shared" si="277"/>
        <v>5914</v>
      </c>
      <c r="J5915">
        <f t="shared" si="278"/>
        <v>1189</v>
      </c>
      <c r="K5915">
        <f t="shared" si="276"/>
        <v>3</v>
      </c>
      <c r="L5915" t="b">
        <f>COUNTIF($N$2:N5915, N5915)=1</f>
        <v>1</v>
      </c>
      <c r="M5915" s="37">
        <f>IF( $Q5915, MAX($M$1:M5914)+1, 0)</f>
        <v>0</v>
      </c>
      <c r="N5915" t="str" cm="1">
        <f t="array" ref="N5915">INDEX($A$9:$F$1048576, $J5915, $K5915 )</f>
        <v>KI520</v>
      </c>
      <c r="O5915" t="str" cm="1">
        <f t="array" ref="O5915">INDEX($B$9:$F$1048576, $J5915, $K5915 )</f>
        <v>위드지엠제십오차</v>
      </c>
      <c r="P5915" t="str" cm="1">
        <f t="array" ref="P5915">IF( $L5915, TRIM(_xll.IMDP("IR", $G$5&amp;$N5915, $G$6)), "" )</f>
        <v/>
      </c>
      <c r="Q5915" t="b" cm="1">
        <f t="array" ref="Q5915">IF(
    $U$1=1, AND($P5915&lt;&gt;"", $P5915&lt;&gt;"...", $P5915&lt;&gt;"입력오류"),
    IF(
        $U$18=1, AND($P5915&lt;&gt;"", $P5915&lt;&gt;"...", $P5915&lt;&gt;"입력오류", ISNUMBER(FIND(INDEX($T$2:$T$7,$U$1),$P5915))),
        IF(
            $U$17="기타", AND($P5915&lt;&gt;"", $P5915&lt;&gt;"...", $P5915&lt;&gt;"입력오류", NOT(ISNUMBER(FIND($T$21:$T$34,$P5915)))),
            AND($P5915&lt;&gt;"", $P5915&lt;&gt;"...", $P5915&lt;&gt;"입력오류", $T$19=$P5915)
        )
    )
)</f>
        <v>0</v>
      </c>
    </row>
    <row r="5916" spans="9:17">
      <c r="I5916">
        <f t="shared" si="277"/>
        <v>5915</v>
      </c>
      <c r="J5916">
        <f t="shared" si="278"/>
        <v>1190</v>
      </c>
      <c r="K5916">
        <f t="shared" si="276"/>
        <v>3</v>
      </c>
      <c r="L5916" t="b">
        <f>COUNTIF($N$2:N5916, N5916)=1</f>
        <v>1</v>
      </c>
      <c r="M5916" s="37">
        <f>IF( $Q5916, MAX($M$1:M5915)+1, 0)</f>
        <v>0</v>
      </c>
      <c r="N5916" t="str" cm="1">
        <f t="array" ref="N5916">INDEX($A$9:$F$1048576, $J5916, $K5916 )</f>
        <v>KI521</v>
      </c>
      <c r="O5916" t="str" cm="1">
        <f t="array" ref="O5916">INDEX($B$9:$F$1048576, $J5916, $K5916 )</f>
        <v>람다레이크제일차</v>
      </c>
      <c r="P5916" t="str" cm="1">
        <f t="array" ref="P5916">IF( $L5916, TRIM(_xll.IMDP("IR", $G$5&amp;$N5916, $G$6)), "" )</f>
        <v/>
      </c>
      <c r="Q5916" t="b" cm="1">
        <f t="array" ref="Q5916">IF(
    $U$1=1, AND($P5916&lt;&gt;"", $P5916&lt;&gt;"...", $P5916&lt;&gt;"입력오류"),
    IF(
        $U$18=1, AND($P5916&lt;&gt;"", $P5916&lt;&gt;"...", $P5916&lt;&gt;"입력오류", ISNUMBER(FIND(INDEX($T$2:$T$7,$U$1),$P5916))),
        IF(
            $U$17="기타", AND($P5916&lt;&gt;"", $P5916&lt;&gt;"...", $P5916&lt;&gt;"입력오류", NOT(ISNUMBER(FIND($T$21:$T$34,$P5916)))),
            AND($P5916&lt;&gt;"", $P5916&lt;&gt;"...", $P5916&lt;&gt;"입력오류", $T$19=$P5916)
        )
    )
)</f>
        <v>0</v>
      </c>
    </row>
    <row r="5917" spans="9:17">
      <c r="I5917">
        <f t="shared" si="277"/>
        <v>5916</v>
      </c>
      <c r="J5917">
        <f t="shared" si="278"/>
        <v>1191</v>
      </c>
      <c r="K5917">
        <f t="shared" si="276"/>
        <v>3</v>
      </c>
      <c r="L5917" t="b">
        <f>COUNTIF($N$2:N5917, N5917)=1</f>
        <v>1</v>
      </c>
      <c r="M5917" s="37">
        <f>IF( $Q5917, MAX($M$1:M5916)+1, 0)</f>
        <v>0</v>
      </c>
      <c r="N5917" t="str" cm="1">
        <f t="array" ref="N5917">INDEX($A$9:$F$1048576, $J5917, $K5917 )</f>
        <v>KI522</v>
      </c>
      <c r="O5917" t="str" cm="1">
        <f t="array" ref="O5917">INDEX($B$9:$F$1048576, $J5917, $K5917 )</f>
        <v>부민메트로</v>
      </c>
      <c r="P5917" t="str" cm="1">
        <f t="array" ref="P5917">IF( $L5917, TRIM(_xll.IMDP("IR", $G$5&amp;$N5917, $G$6)), "" )</f>
        <v/>
      </c>
      <c r="Q5917" t="b" cm="1">
        <f t="array" ref="Q5917">IF(
    $U$1=1, AND($P5917&lt;&gt;"", $P5917&lt;&gt;"...", $P5917&lt;&gt;"입력오류"),
    IF(
        $U$18=1, AND($P5917&lt;&gt;"", $P5917&lt;&gt;"...", $P5917&lt;&gt;"입력오류", ISNUMBER(FIND(INDEX($T$2:$T$7,$U$1),$P5917))),
        IF(
            $U$17="기타", AND($P5917&lt;&gt;"", $P5917&lt;&gt;"...", $P5917&lt;&gt;"입력오류", NOT(ISNUMBER(FIND($T$21:$T$34,$P5917)))),
            AND($P5917&lt;&gt;"", $P5917&lt;&gt;"...", $P5917&lt;&gt;"입력오류", $T$19=$P5917)
        )
    )
)</f>
        <v>0</v>
      </c>
    </row>
    <row r="5918" spans="9:17">
      <c r="I5918">
        <f t="shared" si="277"/>
        <v>5917</v>
      </c>
      <c r="J5918">
        <f t="shared" si="278"/>
        <v>1192</v>
      </c>
      <c r="K5918">
        <f t="shared" si="276"/>
        <v>3</v>
      </c>
      <c r="L5918" t="b">
        <f>COUNTIF($N$2:N5918, N5918)=1</f>
        <v>1</v>
      </c>
      <c r="M5918" s="37">
        <f>IF( $Q5918, MAX($M$1:M5917)+1, 0)</f>
        <v>0</v>
      </c>
      <c r="N5918" t="str" cm="1">
        <f t="array" ref="N5918">INDEX($A$9:$F$1048576, $J5918, $K5918 )</f>
        <v>KI523</v>
      </c>
      <c r="O5918" t="str" cm="1">
        <f t="array" ref="O5918">INDEX($B$9:$F$1048576, $J5918, $K5918 )</f>
        <v>업라이징골드</v>
      </c>
      <c r="P5918" t="str" cm="1">
        <f t="array" ref="P5918">IF( $L5918, TRIM(_xll.IMDP("IR", $G$5&amp;$N5918, $G$6)), "" )</f>
        <v/>
      </c>
      <c r="Q5918" t="b" cm="1">
        <f t="array" ref="Q5918">IF(
    $U$1=1, AND($P5918&lt;&gt;"", $P5918&lt;&gt;"...", $P5918&lt;&gt;"입력오류"),
    IF(
        $U$18=1, AND($P5918&lt;&gt;"", $P5918&lt;&gt;"...", $P5918&lt;&gt;"입력오류", ISNUMBER(FIND(INDEX($T$2:$T$7,$U$1),$P5918))),
        IF(
            $U$17="기타", AND($P5918&lt;&gt;"", $P5918&lt;&gt;"...", $P5918&lt;&gt;"입력오류", NOT(ISNUMBER(FIND($T$21:$T$34,$P5918)))),
            AND($P5918&lt;&gt;"", $P5918&lt;&gt;"...", $P5918&lt;&gt;"입력오류", $T$19=$P5918)
        )
    )
)</f>
        <v>0</v>
      </c>
    </row>
    <row r="5919" spans="9:17">
      <c r="I5919">
        <f t="shared" si="277"/>
        <v>5918</v>
      </c>
      <c r="J5919">
        <f t="shared" si="278"/>
        <v>1193</v>
      </c>
      <c r="K5919">
        <f t="shared" si="276"/>
        <v>3</v>
      </c>
      <c r="L5919" t="b">
        <f>COUNTIF($N$2:N5919, N5919)=1</f>
        <v>1</v>
      </c>
      <c r="M5919" s="37">
        <f>IF( $Q5919, MAX($M$1:M5918)+1, 0)</f>
        <v>0</v>
      </c>
      <c r="N5919" t="str" cm="1">
        <f t="array" ref="N5919">INDEX($A$9:$F$1048576, $J5919, $K5919 )</f>
        <v>KI524</v>
      </c>
      <c r="O5919" t="str" cm="1">
        <f t="array" ref="O5919">INDEX($B$9:$F$1048576, $J5919, $K5919 )</f>
        <v>업라이징블루</v>
      </c>
      <c r="P5919" t="str" cm="1">
        <f t="array" ref="P5919">IF( $L5919, TRIM(_xll.IMDP("IR", $G$5&amp;$N5919, $G$6)), "" )</f>
        <v/>
      </c>
      <c r="Q5919" t="b" cm="1">
        <f t="array" ref="Q5919">IF(
    $U$1=1, AND($P5919&lt;&gt;"", $P5919&lt;&gt;"...", $P5919&lt;&gt;"입력오류"),
    IF(
        $U$18=1, AND($P5919&lt;&gt;"", $P5919&lt;&gt;"...", $P5919&lt;&gt;"입력오류", ISNUMBER(FIND(INDEX($T$2:$T$7,$U$1),$P5919))),
        IF(
            $U$17="기타", AND($P5919&lt;&gt;"", $P5919&lt;&gt;"...", $P5919&lt;&gt;"입력오류", NOT(ISNUMBER(FIND($T$21:$T$34,$P5919)))),
            AND($P5919&lt;&gt;"", $P5919&lt;&gt;"...", $P5919&lt;&gt;"입력오류", $T$19=$P5919)
        )
    )
)</f>
        <v>0</v>
      </c>
    </row>
    <row r="5920" spans="9:17">
      <c r="I5920">
        <f t="shared" si="277"/>
        <v>5919</v>
      </c>
      <c r="J5920">
        <f t="shared" si="278"/>
        <v>1194</v>
      </c>
      <c r="K5920">
        <f t="shared" si="276"/>
        <v>3</v>
      </c>
      <c r="L5920" t="b">
        <f>COUNTIF($N$2:N5920, N5920)=1</f>
        <v>1</v>
      </c>
      <c r="M5920" s="37">
        <f>IF( $Q5920, MAX($M$1:M5919)+1, 0)</f>
        <v>0</v>
      </c>
      <c r="N5920" t="str" cm="1">
        <f t="array" ref="N5920">INDEX($A$9:$F$1048576, $J5920, $K5920 )</f>
        <v>KI525</v>
      </c>
      <c r="O5920" t="str" cm="1">
        <f t="array" ref="O5920">INDEX($B$9:$F$1048576, $J5920, $K5920 )</f>
        <v>에스프로젝트디</v>
      </c>
      <c r="P5920" t="str" cm="1">
        <f t="array" ref="P5920">IF( $L5920, TRIM(_xll.IMDP("IR", $G$5&amp;$N5920, $G$6)), "" )</f>
        <v/>
      </c>
      <c r="Q5920" t="b" cm="1">
        <f t="array" ref="Q5920">IF(
    $U$1=1, AND($P5920&lt;&gt;"", $P5920&lt;&gt;"...", $P5920&lt;&gt;"입력오류"),
    IF(
        $U$18=1, AND($P5920&lt;&gt;"", $P5920&lt;&gt;"...", $P5920&lt;&gt;"입력오류", ISNUMBER(FIND(INDEX($T$2:$T$7,$U$1),$P5920))),
        IF(
            $U$17="기타", AND($P5920&lt;&gt;"", $P5920&lt;&gt;"...", $P5920&lt;&gt;"입력오류", NOT(ISNUMBER(FIND($T$21:$T$34,$P5920)))),
            AND($P5920&lt;&gt;"", $P5920&lt;&gt;"...", $P5920&lt;&gt;"입력오류", $T$19=$P5920)
        )
    )
)</f>
        <v>0</v>
      </c>
    </row>
    <row r="5921" spans="9:17">
      <c r="I5921">
        <f t="shared" si="277"/>
        <v>5920</v>
      </c>
      <c r="J5921">
        <f t="shared" si="278"/>
        <v>1195</v>
      </c>
      <c r="K5921">
        <f t="shared" si="276"/>
        <v>3</v>
      </c>
      <c r="L5921" t="b">
        <f>COUNTIF($N$2:N5921, N5921)=1</f>
        <v>1</v>
      </c>
      <c r="M5921" s="37">
        <f>IF( $Q5921, MAX($M$1:M5920)+1, 0)</f>
        <v>0</v>
      </c>
      <c r="N5921" t="str" cm="1">
        <f t="array" ref="N5921">INDEX($A$9:$F$1048576, $J5921, $K5921 )</f>
        <v>KI526</v>
      </c>
      <c r="O5921" t="str" cm="1">
        <f t="array" ref="O5921">INDEX($B$9:$F$1048576, $J5921, $K5921 )</f>
        <v>엘원비엘티에스제삼차</v>
      </c>
      <c r="P5921" t="str" cm="1">
        <f t="array" ref="P5921">IF( $L5921, TRIM(_xll.IMDP("IR", $G$5&amp;$N5921, $G$6)), "" )</f>
        <v/>
      </c>
      <c r="Q5921" t="b" cm="1">
        <f t="array" ref="Q5921">IF(
    $U$1=1, AND($P5921&lt;&gt;"", $P5921&lt;&gt;"...", $P5921&lt;&gt;"입력오류"),
    IF(
        $U$18=1, AND($P5921&lt;&gt;"", $P5921&lt;&gt;"...", $P5921&lt;&gt;"입력오류", ISNUMBER(FIND(INDEX($T$2:$T$7,$U$1),$P5921))),
        IF(
            $U$17="기타", AND($P5921&lt;&gt;"", $P5921&lt;&gt;"...", $P5921&lt;&gt;"입력오류", NOT(ISNUMBER(FIND($T$21:$T$34,$P5921)))),
            AND($P5921&lt;&gt;"", $P5921&lt;&gt;"...", $P5921&lt;&gt;"입력오류", $T$19=$P5921)
        )
    )
)</f>
        <v>0</v>
      </c>
    </row>
    <row r="5922" spans="9:17">
      <c r="I5922">
        <f t="shared" si="277"/>
        <v>5921</v>
      </c>
      <c r="J5922">
        <f t="shared" si="278"/>
        <v>1196</v>
      </c>
      <c r="K5922">
        <f t="shared" si="276"/>
        <v>3</v>
      </c>
      <c r="L5922" t="b">
        <f>COUNTIF($N$2:N5922, N5922)=1</f>
        <v>1</v>
      </c>
      <c r="M5922" s="37">
        <f>IF( $Q5922, MAX($M$1:M5921)+1, 0)</f>
        <v>0</v>
      </c>
      <c r="N5922" t="str" cm="1">
        <f t="array" ref="N5922">INDEX($A$9:$F$1048576, $J5922, $K5922 )</f>
        <v>KI527</v>
      </c>
      <c r="O5922" t="str" cm="1">
        <f t="array" ref="O5922">INDEX($B$9:$F$1048576, $J5922, $K5922 )</f>
        <v>이터널지케이제일차</v>
      </c>
      <c r="P5922" t="str" cm="1">
        <f t="array" ref="P5922">IF( $L5922, TRIM(_xll.IMDP("IR", $G$5&amp;$N5922, $G$6)), "" )</f>
        <v/>
      </c>
      <c r="Q5922" t="b" cm="1">
        <f t="array" ref="Q5922">IF(
    $U$1=1, AND($P5922&lt;&gt;"", $P5922&lt;&gt;"...", $P5922&lt;&gt;"입력오류"),
    IF(
        $U$18=1, AND($P5922&lt;&gt;"", $P5922&lt;&gt;"...", $P5922&lt;&gt;"입력오류", ISNUMBER(FIND(INDEX($T$2:$T$7,$U$1),$P5922))),
        IF(
            $U$17="기타", AND($P5922&lt;&gt;"", $P5922&lt;&gt;"...", $P5922&lt;&gt;"입력오류", NOT(ISNUMBER(FIND($T$21:$T$34,$P5922)))),
            AND($P5922&lt;&gt;"", $P5922&lt;&gt;"...", $P5922&lt;&gt;"입력오류", $T$19=$P5922)
        )
    )
)</f>
        <v>0</v>
      </c>
    </row>
    <row r="5923" spans="9:17">
      <c r="I5923">
        <f t="shared" si="277"/>
        <v>5922</v>
      </c>
      <c r="J5923">
        <f t="shared" si="278"/>
        <v>1197</v>
      </c>
      <c r="K5923">
        <f t="shared" si="276"/>
        <v>3</v>
      </c>
      <c r="L5923" t="b">
        <f>COUNTIF($N$2:N5923, N5923)=1</f>
        <v>1</v>
      </c>
      <c r="M5923" s="37">
        <f>IF( $Q5923, MAX($M$1:M5922)+1, 0)</f>
        <v>0</v>
      </c>
      <c r="N5923" t="str" cm="1">
        <f t="array" ref="N5923">INDEX($A$9:$F$1048576, $J5923, $K5923 )</f>
        <v>KI528</v>
      </c>
      <c r="O5923" t="str" cm="1">
        <f t="array" ref="O5923">INDEX($B$9:$F$1048576, $J5923, $K5923 )</f>
        <v>더하이스트제삼십일차</v>
      </c>
      <c r="P5923" t="str" cm="1">
        <f t="array" ref="P5923">IF( $L5923, TRIM(_xll.IMDP("IR", $G$5&amp;$N5923, $G$6)), "" )</f>
        <v/>
      </c>
      <c r="Q5923" t="b" cm="1">
        <f t="array" ref="Q5923">IF(
    $U$1=1, AND($P5923&lt;&gt;"", $P5923&lt;&gt;"...", $P5923&lt;&gt;"입력오류"),
    IF(
        $U$18=1, AND($P5923&lt;&gt;"", $P5923&lt;&gt;"...", $P5923&lt;&gt;"입력오류", ISNUMBER(FIND(INDEX($T$2:$T$7,$U$1),$P5923))),
        IF(
            $U$17="기타", AND($P5923&lt;&gt;"", $P5923&lt;&gt;"...", $P5923&lt;&gt;"입력오류", NOT(ISNUMBER(FIND($T$21:$T$34,$P5923)))),
            AND($P5923&lt;&gt;"", $P5923&lt;&gt;"...", $P5923&lt;&gt;"입력오류", $T$19=$P5923)
        )
    )
)</f>
        <v>0</v>
      </c>
    </row>
    <row r="5924" spans="9:17">
      <c r="I5924">
        <f t="shared" si="277"/>
        <v>5923</v>
      </c>
      <c r="J5924">
        <f t="shared" si="278"/>
        <v>1198</v>
      </c>
      <c r="K5924">
        <f t="shared" si="276"/>
        <v>3</v>
      </c>
      <c r="L5924" t="b">
        <f>COUNTIF($N$2:N5924, N5924)=1</f>
        <v>1</v>
      </c>
      <c r="M5924" s="37">
        <f>IF( $Q5924, MAX($M$1:M5923)+1, 0)</f>
        <v>0</v>
      </c>
      <c r="N5924" t="str" cm="1">
        <f t="array" ref="N5924">INDEX($A$9:$F$1048576, $J5924, $K5924 )</f>
        <v>KI529</v>
      </c>
      <c r="O5924" t="str" cm="1">
        <f t="array" ref="O5924">INDEX($B$9:$F$1048576, $J5924, $K5924 )</f>
        <v>비케이프로제팔차</v>
      </c>
      <c r="P5924" t="str" cm="1">
        <f t="array" ref="P5924">IF( $L5924, TRIM(_xll.IMDP("IR", $G$5&amp;$N5924, $G$6)), "" )</f>
        <v/>
      </c>
      <c r="Q5924" t="b" cm="1">
        <f t="array" ref="Q5924">IF(
    $U$1=1, AND($P5924&lt;&gt;"", $P5924&lt;&gt;"...", $P5924&lt;&gt;"입력오류"),
    IF(
        $U$18=1, AND($P5924&lt;&gt;"", $P5924&lt;&gt;"...", $P5924&lt;&gt;"입력오류", ISNUMBER(FIND(INDEX($T$2:$T$7,$U$1),$P5924))),
        IF(
            $U$17="기타", AND($P5924&lt;&gt;"", $P5924&lt;&gt;"...", $P5924&lt;&gt;"입력오류", NOT(ISNUMBER(FIND($T$21:$T$34,$P5924)))),
            AND($P5924&lt;&gt;"", $P5924&lt;&gt;"...", $P5924&lt;&gt;"입력오류", $T$19=$P5924)
        )
    )
)</f>
        <v>0</v>
      </c>
    </row>
    <row r="5925" spans="9:17">
      <c r="I5925">
        <f t="shared" si="277"/>
        <v>5924</v>
      </c>
      <c r="J5925">
        <f t="shared" si="278"/>
        <v>1199</v>
      </c>
      <c r="K5925">
        <f t="shared" si="276"/>
        <v>3</v>
      </c>
      <c r="L5925" t="b">
        <f>COUNTIF($N$2:N5925, N5925)=1</f>
        <v>1</v>
      </c>
      <c r="M5925" s="37">
        <f>IF( $Q5925, MAX($M$1:M5924)+1, 0)</f>
        <v>0</v>
      </c>
      <c r="N5925" t="str" cm="1">
        <f t="array" ref="N5925">INDEX($A$9:$F$1048576, $J5925, $K5925 )</f>
        <v>KI530</v>
      </c>
      <c r="O5925" t="str" cm="1">
        <f t="array" ref="O5925">INDEX($B$9:$F$1048576, $J5925, $K5925 )</f>
        <v>하이쌍령제이차</v>
      </c>
      <c r="P5925" t="str" cm="1">
        <f t="array" ref="P5925">IF( $L5925, TRIM(_xll.IMDP("IR", $G$5&amp;$N5925, $G$6)), "" )</f>
        <v/>
      </c>
      <c r="Q5925" t="b" cm="1">
        <f t="array" ref="Q5925">IF(
    $U$1=1, AND($P5925&lt;&gt;"", $P5925&lt;&gt;"...", $P5925&lt;&gt;"입력오류"),
    IF(
        $U$18=1, AND($P5925&lt;&gt;"", $P5925&lt;&gt;"...", $P5925&lt;&gt;"입력오류", ISNUMBER(FIND(INDEX($T$2:$T$7,$U$1),$P5925))),
        IF(
            $U$17="기타", AND($P5925&lt;&gt;"", $P5925&lt;&gt;"...", $P5925&lt;&gt;"입력오류", NOT(ISNUMBER(FIND($T$21:$T$34,$P5925)))),
            AND($P5925&lt;&gt;"", $P5925&lt;&gt;"...", $P5925&lt;&gt;"입력오류", $T$19=$P5925)
        )
    )
)</f>
        <v>0</v>
      </c>
    </row>
    <row r="5926" spans="9:17">
      <c r="I5926">
        <f t="shared" si="277"/>
        <v>5925</v>
      </c>
      <c r="J5926">
        <f t="shared" si="278"/>
        <v>1200</v>
      </c>
      <c r="K5926">
        <f t="shared" si="276"/>
        <v>3</v>
      </c>
      <c r="L5926" t="b">
        <f>COUNTIF($N$2:N5926, N5926)=1</f>
        <v>1</v>
      </c>
      <c r="M5926" s="37">
        <f>IF( $Q5926, MAX($M$1:M5925)+1, 0)</f>
        <v>0</v>
      </c>
      <c r="N5926" t="str" cm="1">
        <f t="array" ref="N5926">INDEX($A$9:$F$1048576, $J5926, $K5926 )</f>
        <v>KI531</v>
      </c>
      <c r="O5926" t="str" cm="1">
        <f t="array" ref="O5926">INDEX($B$9:$F$1048576, $J5926, $K5926 )</f>
        <v>에스타이거에이치엘</v>
      </c>
      <c r="P5926" t="str" cm="1">
        <f t="array" ref="P5926">IF( $L5926, TRIM(_xll.IMDP("IR", $G$5&amp;$N5926, $G$6)), "" )</f>
        <v/>
      </c>
      <c r="Q5926" t="b" cm="1">
        <f t="array" ref="Q5926">IF(
    $U$1=1, AND($P5926&lt;&gt;"", $P5926&lt;&gt;"...", $P5926&lt;&gt;"입력오류"),
    IF(
        $U$18=1, AND($P5926&lt;&gt;"", $P5926&lt;&gt;"...", $P5926&lt;&gt;"입력오류", ISNUMBER(FIND(INDEX($T$2:$T$7,$U$1),$P5926))),
        IF(
            $U$17="기타", AND($P5926&lt;&gt;"", $P5926&lt;&gt;"...", $P5926&lt;&gt;"입력오류", NOT(ISNUMBER(FIND($T$21:$T$34,$P5926)))),
            AND($P5926&lt;&gt;"", $P5926&lt;&gt;"...", $P5926&lt;&gt;"입력오류", $T$19=$P5926)
        )
    )
)</f>
        <v>0</v>
      </c>
    </row>
    <row r="5927" spans="9:17">
      <c r="I5927">
        <f t="shared" si="277"/>
        <v>5926</v>
      </c>
      <c r="J5927">
        <f t="shared" si="278"/>
        <v>1201</v>
      </c>
      <c r="K5927">
        <f t="shared" si="276"/>
        <v>3</v>
      </c>
      <c r="L5927" t="b">
        <f>COUNTIF($N$2:N5927, N5927)=1</f>
        <v>1</v>
      </c>
      <c r="M5927" s="37">
        <f>IF( $Q5927, MAX($M$1:M5926)+1, 0)</f>
        <v>0</v>
      </c>
      <c r="N5927" t="str" cm="1">
        <f t="array" ref="N5927">INDEX($A$9:$F$1048576, $J5927, $K5927 )</f>
        <v>KI532</v>
      </c>
      <c r="O5927" t="str" cm="1">
        <f t="array" ref="O5927">INDEX($B$9:$F$1048576, $J5927, $K5927 )</f>
        <v>국민넘버원제팔차</v>
      </c>
      <c r="P5927" t="str" cm="1">
        <f t="array" ref="P5927">IF( $L5927, TRIM(_xll.IMDP("IR", $G$5&amp;$N5927, $G$6)), "" )</f>
        <v/>
      </c>
      <c r="Q5927" t="b" cm="1">
        <f t="array" ref="Q5927">IF(
    $U$1=1, AND($P5927&lt;&gt;"", $P5927&lt;&gt;"...", $P5927&lt;&gt;"입력오류"),
    IF(
        $U$18=1, AND($P5927&lt;&gt;"", $P5927&lt;&gt;"...", $P5927&lt;&gt;"입력오류", ISNUMBER(FIND(INDEX($T$2:$T$7,$U$1),$P5927))),
        IF(
            $U$17="기타", AND($P5927&lt;&gt;"", $P5927&lt;&gt;"...", $P5927&lt;&gt;"입력오류", NOT(ISNUMBER(FIND($T$21:$T$34,$P5927)))),
            AND($P5927&lt;&gt;"", $P5927&lt;&gt;"...", $P5927&lt;&gt;"입력오류", $T$19=$P5927)
        )
    )
)</f>
        <v>0</v>
      </c>
    </row>
    <row r="5928" spans="9:17">
      <c r="I5928">
        <f t="shared" si="277"/>
        <v>5927</v>
      </c>
      <c r="J5928">
        <f t="shared" si="278"/>
        <v>1202</v>
      </c>
      <c r="K5928">
        <f t="shared" si="276"/>
        <v>3</v>
      </c>
      <c r="L5928" t="b">
        <f>COUNTIF($N$2:N5928, N5928)=1</f>
        <v>1</v>
      </c>
      <c r="M5928" s="37">
        <f>IF( $Q5928, MAX($M$1:M5927)+1, 0)</f>
        <v>0</v>
      </c>
      <c r="N5928" t="str" cm="1">
        <f t="array" ref="N5928">INDEX($A$9:$F$1048576, $J5928, $K5928 )</f>
        <v>KI533</v>
      </c>
      <c r="O5928" t="str" cm="1">
        <f t="array" ref="O5928">INDEX($B$9:$F$1048576, $J5928, $K5928 )</f>
        <v>알바트로스제십오차</v>
      </c>
      <c r="P5928" t="str" cm="1">
        <f t="array" ref="P5928">IF( $L5928, TRIM(_xll.IMDP("IR", $G$5&amp;$N5928, $G$6)), "" )</f>
        <v/>
      </c>
      <c r="Q5928" t="b" cm="1">
        <f t="array" ref="Q5928">IF(
    $U$1=1, AND($P5928&lt;&gt;"", $P5928&lt;&gt;"...", $P5928&lt;&gt;"입력오류"),
    IF(
        $U$18=1, AND($P5928&lt;&gt;"", $P5928&lt;&gt;"...", $P5928&lt;&gt;"입력오류", ISNUMBER(FIND(INDEX($T$2:$T$7,$U$1),$P5928))),
        IF(
            $U$17="기타", AND($P5928&lt;&gt;"", $P5928&lt;&gt;"...", $P5928&lt;&gt;"입력오류", NOT(ISNUMBER(FIND($T$21:$T$34,$P5928)))),
            AND($P5928&lt;&gt;"", $P5928&lt;&gt;"...", $P5928&lt;&gt;"입력오류", $T$19=$P5928)
        )
    )
)</f>
        <v>0</v>
      </c>
    </row>
    <row r="5929" spans="9:17">
      <c r="I5929">
        <f t="shared" si="277"/>
        <v>5928</v>
      </c>
      <c r="J5929">
        <f t="shared" si="278"/>
        <v>1203</v>
      </c>
      <c r="K5929">
        <f t="shared" si="276"/>
        <v>3</v>
      </c>
      <c r="L5929" t="b">
        <f>COUNTIF($N$2:N5929, N5929)=1</f>
        <v>1</v>
      </c>
      <c r="M5929" s="37">
        <f>IF( $Q5929, MAX($M$1:M5928)+1, 0)</f>
        <v>0</v>
      </c>
      <c r="N5929" t="str" cm="1">
        <f t="array" ref="N5929">INDEX($A$9:$F$1048576, $J5929, $K5929 )</f>
        <v>KI534</v>
      </c>
      <c r="O5929" t="str" cm="1">
        <f t="array" ref="O5929">INDEX($B$9:$F$1048576, $J5929, $K5929 )</f>
        <v>타이거즈제이차</v>
      </c>
      <c r="P5929" t="str" cm="1">
        <f t="array" ref="P5929">IF( $L5929, TRIM(_xll.IMDP("IR", $G$5&amp;$N5929, $G$6)), "" )</f>
        <v/>
      </c>
      <c r="Q5929" t="b" cm="1">
        <f t="array" ref="Q5929">IF(
    $U$1=1, AND($P5929&lt;&gt;"", $P5929&lt;&gt;"...", $P5929&lt;&gt;"입력오류"),
    IF(
        $U$18=1, AND($P5929&lt;&gt;"", $P5929&lt;&gt;"...", $P5929&lt;&gt;"입력오류", ISNUMBER(FIND(INDEX($T$2:$T$7,$U$1),$P5929))),
        IF(
            $U$17="기타", AND($P5929&lt;&gt;"", $P5929&lt;&gt;"...", $P5929&lt;&gt;"입력오류", NOT(ISNUMBER(FIND($T$21:$T$34,$P5929)))),
            AND($P5929&lt;&gt;"", $P5929&lt;&gt;"...", $P5929&lt;&gt;"입력오류", $T$19=$P5929)
        )
    )
)</f>
        <v>0</v>
      </c>
    </row>
    <row r="5930" spans="9:17">
      <c r="I5930">
        <f t="shared" si="277"/>
        <v>5929</v>
      </c>
      <c r="J5930">
        <f t="shared" si="278"/>
        <v>1204</v>
      </c>
      <c r="K5930">
        <f t="shared" si="276"/>
        <v>3</v>
      </c>
      <c r="L5930" t="b">
        <f>COUNTIF($N$2:N5930, N5930)=1</f>
        <v>1</v>
      </c>
      <c r="M5930" s="37">
        <f>IF( $Q5930, MAX($M$1:M5929)+1, 0)</f>
        <v>0</v>
      </c>
      <c r="N5930" t="str" cm="1">
        <f t="array" ref="N5930">INDEX($A$9:$F$1048576, $J5930, $K5930 )</f>
        <v>KI535</v>
      </c>
      <c r="O5930" t="str" cm="1">
        <f t="array" ref="O5930">INDEX($B$9:$F$1048576, $J5930, $K5930 )</f>
        <v>트루프랜드경산제십차</v>
      </c>
      <c r="P5930" t="str" cm="1">
        <f t="array" ref="P5930">IF( $L5930, TRIM(_xll.IMDP("IR", $G$5&amp;$N5930, $G$6)), "" )</f>
        <v/>
      </c>
      <c r="Q5930" t="b" cm="1">
        <f t="array" ref="Q5930">IF(
    $U$1=1, AND($P5930&lt;&gt;"", $P5930&lt;&gt;"...", $P5930&lt;&gt;"입력오류"),
    IF(
        $U$18=1, AND($P5930&lt;&gt;"", $P5930&lt;&gt;"...", $P5930&lt;&gt;"입력오류", ISNUMBER(FIND(INDEX($T$2:$T$7,$U$1),$P5930))),
        IF(
            $U$17="기타", AND($P5930&lt;&gt;"", $P5930&lt;&gt;"...", $P5930&lt;&gt;"입력오류", NOT(ISNUMBER(FIND($T$21:$T$34,$P5930)))),
            AND($P5930&lt;&gt;"", $P5930&lt;&gt;"...", $P5930&lt;&gt;"입력오류", $T$19=$P5930)
        )
    )
)</f>
        <v>0</v>
      </c>
    </row>
    <row r="5931" spans="9:17">
      <c r="I5931">
        <f t="shared" si="277"/>
        <v>5930</v>
      </c>
      <c r="J5931">
        <f t="shared" si="278"/>
        <v>1205</v>
      </c>
      <c r="K5931">
        <f t="shared" si="276"/>
        <v>3</v>
      </c>
      <c r="L5931" t="b">
        <f>COUNTIF($N$2:N5931, N5931)=1</f>
        <v>1</v>
      </c>
      <c r="M5931" s="37">
        <f>IF( $Q5931, MAX($M$1:M5930)+1, 0)</f>
        <v>0</v>
      </c>
      <c r="N5931" t="str" cm="1">
        <f t="array" ref="N5931">INDEX($A$9:$F$1048576, $J5931, $K5931 )</f>
        <v>KI536</v>
      </c>
      <c r="O5931" t="str" cm="1">
        <f t="array" ref="O5931">INDEX($B$9:$F$1048576, $J5931, $K5931 )</f>
        <v>트루프랜드경산제팔차</v>
      </c>
      <c r="P5931" t="str" cm="1">
        <f t="array" ref="P5931">IF( $L5931, TRIM(_xll.IMDP("IR", $G$5&amp;$N5931, $G$6)), "" )</f>
        <v/>
      </c>
      <c r="Q5931" t="b" cm="1">
        <f t="array" ref="Q5931">IF(
    $U$1=1, AND($P5931&lt;&gt;"", $P5931&lt;&gt;"...", $P5931&lt;&gt;"입력오류"),
    IF(
        $U$18=1, AND($P5931&lt;&gt;"", $P5931&lt;&gt;"...", $P5931&lt;&gt;"입력오류", ISNUMBER(FIND(INDEX($T$2:$T$7,$U$1),$P5931))),
        IF(
            $U$17="기타", AND($P5931&lt;&gt;"", $P5931&lt;&gt;"...", $P5931&lt;&gt;"입력오류", NOT(ISNUMBER(FIND($T$21:$T$34,$P5931)))),
            AND($P5931&lt;&gt;"", $P5931&lt;&gt;"...", $P5931&lt;&gt;"입력오류", $T$19=$P5931)
        )
    )
)</f>
        <v>0</v>
      </c>
    </row>
    <row r="5932" spans="9:17">
      <c r="I5932">
        <f t="shared" si="277"/>
        <v>5931</v>
      </c>
      <c r="J5932">
        <f t="shared" si="278"/>
        <v>1206</v>
      </c>
      <c r="K5932">
        <f t="shared" si="276"/>
        <v>3</v>
      </c>
      <c r="L5932" t="b">
        <f>COUNTIF($N$2:N5932, N5932)=1</f>
        <v>1</v>
      </c>
      <c r="M5932" s="37">
        <f>IF( $Q5932, MAX($M$1:M5931)+1, 0)</f>
        <v>0</v>
      </c>
      <c r="N5932" t="str" cm="1">
        <f t="array" ref="N5932">INDEX($A$9:$F$1048576, $J5932, $K5932 )</f>
        <v>KI537</v>
      </c>
      <c r="O5932" t="str" cm="1">
        <f t="array" ref="O5932">INDEX($B$9:$F$1048576, $J5932, $K5932 )</f>
        <v>케이비스타구미제일차</v>
      </c>
      <c r="P5932" t="str" cm="1">
        <f t="array" ref="P5932">IF( $L5932, TRIM(_xll.IMDP("IR", $G$5&amp;$N5932, $G$6)), "" )</f>
        <v/>
      </c>
      <c r="Q5932" t="b" cm="1">
        <f t="array" ref="Q5932">IF(
    $U$1=1, AND($P5932&lt;&gt;"", $P5932&lt;&gt;"...", $P5932&lt;&gt;"입력오류"),
    IF(
        $U$18=1, AND($P5932&lt;&gt;"", $P5932&lt;&gt;"...", $P5932&lt;&gt;"입력오류", ISNUMBER(FIND(INDEX($T$2:$T$7,$U$1),$P5932))),
        IF(
            $U$17="기타", AND($P5932&lt;&gt;"", $P5932&lt;&gt;"...", $P5932&lt;&gt;"입력오류", NOT(ISNUMBER(FIND($T$21:$T$34,$P5932)))),
            AND($P5932&lt;&gt;"", $P5932&lt;&gt;"...", $P5932&lt;&gt;"입력오류", $T$19=$P5932)
        )
    )
)</f>
        <v>0</v>
      </c>
    </row>
    <row r="5933" spans="9:17">
      <c r="I5933">
        <f t="shared" si="277"/>
        <v>5932</v>
      </c>
      <c r="J5933">
        <f t="shared" si="278"/>
        <v>1207</v>
      </c>
      <c r="K5933">
        <f t="shared" si="276"/>
        <v>3</v>
      </c>
      <c r="L5933" t="b">
        <f>COUNTIF($N$2:N5933, N5933)=1</f>
        <v>1</v>
      </c>
      <c r="M5933" s="37">
        <f>IF( $Q5933, MAX($M$1:M5932)+1, 0)</f>
        <v>0</v>
      </c>
      <c r="N5933" t="str" cm="1">
        <f t="array" ref="N5933">INDEX($A$9:$F$1048576, $J5933, $K5933 )</f>
        <v>KI538</v>
      </c>
      <c r="O5933" t="str" cm="1">
        <f t="array" ref="O5933">INDEX($B$9:$F$1048576, $J5933, $K5933 )</f>
        <v>나무크레딧제삼차</v>
      </c>
      <c r="P5933" t="str" cm="1">
        <f t="array" ref="P5933">IF( $L5933, TRIM(_xll.IMDP("IR", $G$5&amp;$N5933, $G$6)), "" )</f>
        <v/>
      </c>
      <c r="Q5933" t="b" cm="1">
        <f t="array" ref="Q5933">IF(
    $U$1=1, AND($P5933&lt;&gt;"", $P5933&lt;&gt;"...", $P5933&lt;&gt;"입력오류"),
    IF(
        $U$18=1, AND($P5933&lt;&gt;"", $P5933&lt;&gt;"...", $P5933&lt;&gt;"입력오류", ISNUMBER(FIND(INDEX($T$2:$T$7,$U$1),$P5933))),
        IF(
            $U$17="기타", AND($P5933&lt;&gt;"", $P5933&lt;&gt;"...", $P5933&lt;&gt;"입력오류", NOT(ISNUMBER(FIND($T$21:$T$34,$P5933)))),
            AND($P5933&lt;&gt;"", $P5933&lt;&gt;"...", $P5933&lt;&gt;"입력오류", $T$19=$P5933)
        )
    )
)</f>
        <v>0</v>
      </c>
    </row>
    <row r="5934" spans="9:17">
      <c r="I5934">
        <f t="shared" si="277"/>
        <v>5933</v>
      </c>
      <c r="J5934">
        <f t="shared" si="278"/>
        <v>1208</v>
      </c>
      <c r="K5934">
        <f t="shared" si="276"/>
        <v>3</v>
      </c>
      <c r="L5934" t="b">
        <f>COUNTIF($N$2:N5934, N5934)=1</f>
        <v>1</v>
      </c>
      <c r="M5934" s="37">
        <f>IF( $Q5934, MAX($M$1:M5933)+1, 0)</f>
        <v>0</v>
      </c>
      <c r="N5934" t="str" cm="1">
        <f t="array" ref="N5934">INDEX($A$9:$F$1048576, $J5934, $K5934 )</f>
        <v>KI539</v>
      </c>
      <c r="O5934" t="str" cm="1">
        <f t="array" ref="O5934">INDEX($B$9:$F$1048576, $J5934, $K5934 )</f>
        <v>스마트플러스제삼차</v>
      </c>
      <c r="P5934" t="str" cm="1">
        <f t="array" ref="P5934">IF( $L5934, TRIM(_xll.IMDP("IR", $G$5&amp;$N5934, $G$6)), "" )</f>
        <v/>
      </c>
      <c r="Q5934" t="b" cm="1">
        <f t="array" ref="Q5934">IF(
    $U$1=1, AND($P5934&lt;&gt;"", $P5934&lt;&gt;"...", $P5934&lt;&gt;"입력오류"),
    IF(
        $U$18=1, AND($P5934&lt;&gt;"", $P5934&lt;&gt;"...", $P5934&lt;&gt;"입력오류", ISNUMBER(FIND(INDEX($T$2:$T$7,$U$1),$P5934))),
        IF(
            $U$17="기타", AND($P5934&lt;&gt;"", $P5934&lt;&gt;"...", $P5934&lt;&gt;"입력오류", NOT(ISNUMBER(FIND($T$21:$T$34,$P5934)))),
            AND($P5934&lt;&gt;"", $P5934&lt;&gt;"...", $P5934&lt;&gt;"입력오류", $T$19=$P5934)
        )
    )
)</f>
        <v>0</v>
      </c>
    </row>
    <row r="5935" spans="9:17">
      <c r="I5935">
        <f t="shared" si="277"/>
        <v>5934</v>
      </c>
      <c r="J5935">
        <f t="shared" si="278"/>
        <v>1209</v>
      </c>
      <c r="K5935">
        <f t="shared" si="276"/>
        <v>3</v>
      </c>
      <c r="L5935" t="b">
        <f>COUNTIF($N$2:N5935, N5935)=1</f>
        <v>1</v>
      </c>
      <c r="M5935" s="37">
        <f>IF( $Q5935, MAX($M$1:M5934)+1, 0)</f>
        <v>0</v>
      </c>
      <c r="N5935" t="str" cm="1">
        <f t="array" ref="N5935">INDEX($A$9:$F$1048576, $J5935, $K5935 )</f>
        <v>KI540</v>
      </c>
      <c r="O5935" t="str" cm="1">
        <f t="array" ref="O5935">INDEX($B$9:$F$1048576, $J5935, $K5935 )</f>
        <v>국민넘버원제구차</v>
      </c>
      <c r="P5935" t="str" cm="1">
        <f t="array" ref="P5935">IF( $L5935, TRIM(_xll.IMDP("IR", $G$5&amp;$N5935, $G$6)), "" )</f>
        <v/>
      </c>
      <c r="Q5935" t="b" cm="1">
        <f t="array" ref="Q5935">IF(
    $U$1=1, AND($P5935&lt;&gt;"", $P5935&lt;&gt;"...", $P5935&lt;&gt;"입력오류"),
    IF(
        $U$18=1, AND($P5935&lt;&gt;"", $P5935&lt;&gt;"...", $P5935&lt;&gt;"입력오류", ISNUMBER(FIND(INDEX($T$2:$T$7,$U$1),$P5935))),
        IF(
            $U$17="기타", AND($P5935&lt;&gt;"", $P5935&lt;&gt;"...", $P5935&lt;&gt;"입력오류", NOT(ISNUMBER(FIND($T$21:$T$34,$P5935)))),
            AND($P5935&lt;&gt;"", $P5935&lt;&gt;"...", $P5935&lt;&gt;"입력오류", $T$19=$P5935)
        )
    )
)</f>
        <v>0</v>
      </c>
    </row>
    <row r="5936" spans="9:17">
      <c r="I5936">
        <f t="shared" si="277"/>
        <v>5935</v>
      </c>
      <c r="J5936">
        <f t="shared" si="278"/>
        <v>1210</v>
      </c>
      <c r="K5936">
        <f t="shared" si="276"/>
        <v>3</v>
      </c>
      <c r="L5936" t="b">
        <f>COUNTIF($N$2:N5936, N5936)=1</f>
        <v>1</v>
      </c>
      <c r="M5936" s="37">
        <f>IF( $Q5936, MAX($M$1:M5935)+1, 0)</f>
        <v>0</v>
      </c>
      <c r="N5936" t="str" cm="1">
        <f t="array" ref="N5936">INDEX($A$9:$F$1048576, $J5936, $K5936 )</f>
        <v>KI541</v>
      </c>
      <c r="O5936" t="str" cm="1">
        <f t="array" ref="O5936">INDEX($B$9:$F$1048576, $J5936, $K5936 )</f>
        <v>드림리치제이차</v>
      </c>
      <c r="P5936" t="str" cm="1">
        <f t="array" ref="P5936">IF( $L5936, TRIM(_xll.IMDP("IR", $G$5&amp;$N5936, $G$6)), "" )</f>
        <v/>
      </c>
      <c r="Q5936" t="b" cm="1">
        <f t="array" ref="Q5936">IF(
    $U$1=1, AND($P5936&lt;&gt;"", $P5936&lt;&gt;"...", $P5936&lt;&gt;"입력오류"),
    IF(
        $U$18=1, AND($P5936&lt;&gt;"", $P5936&lt;&gt;"...", $P5936&lt;&gt;"입력오류", ISNUMBER(FIND(INDEX($T$2:$T$7,$U$1),$P5936))),
        IF(
            $U$17="기타", AND($P5936&lt;&gt;"", $P5936&lt;&gt;"...", $P5936&lt;&gt;"입력오류", NOT(ISNUMBER(FIND($T$21:$T$34,$P5936)))),
            AND($P5936&lt;&gt;"", $P5936&lt;&gt;"...", $P5936&lt;&gt;"입력오류", $T$19=$P5936)
        )
    )
)</f>
        <v>0</v>
      </c>
    </row>
    <row r="5937" spans="9:17">
      <c r="I5937">
        <f t="shared" si="277"/>
        <v>5936</v>
      </c>
      <c r="J5937">
        <f t="shared" si="278"/>
        <v>1211</v>
      </c>
      <c r="K5937">
        <f t="shared" si="276"/>
        <v>3</v>
      </c>
      <c r="L5937" t="b">
        <f>COUNTIF($N$2:N5937, N5937)=1</f>
        <v>1</v>
      </c>
      <c r="M5937" s="37">
        <f>IF( $Q5937, MAX($M$1:M5936)+1, 0)</f>
        <v>0</v>
      </c>
      <c r="N5937" t="str" cm="1">
        <f t="array" ref="N5937">INDEX($A$9:$F$1048576, $J5937, $K5937 )</f>
        <v>KI542</v>
      </c>
      <c r="O5937" t="str" cm="1">
        <f t="array" ref="O5937">INDEX($B$9:$F$1048576, $J5937, $K5937 )</f>
        <v>알바트로스제십육차</v>
      </c>
      <c r="P5937" t="str" cm="1">
        <f t="array" ref="P5937">IF( $L5937, TRIM(_xll.IMDP("IR", $G$5&amp;$N5937, $G$6)), "" )</f>
        <v/>
      </c>
      <c r="Q5937" t="b" cm="1">
        <f t="array" ref="Q5937">IF(
    $U$1=1, AND($P5937&lt;&gt;"", $P5937&lt;&gt;"...", $P5937&lt;&gt;"입력오류"),
    IF(
        $U$18=1, AND($P5937&lt;&gt;"", $P5937&lt;&gt;"...", $P5937&lt;&gt;"입력오류", ISNUMBER(FIND(INDEX($T$2:$T$7,$U$1),$P5937))),
        IF(
            $U$17="기타", AND($P5937&lt;&gt;"", $P5937&lt;&gt;"...", $P5937&lt;&gt;"입력오류", NOT(ISNUMBER(FIND($T$21:$T$34,$P5937)))),
            AND($P5937&lt;&gt;"", $P5937&lt;&gt;"...", $P5937&lt;&gt;"입력오류", $T$19=$P5937)
        )
    )
)</f>
        <v>0</v>
      </c>
    </row>
    <row r="5938" spans="9:17">
      <c r="I5938">
        <f t="shared" si="277"/>
        <v>5937</v>
      </c>
      <c r="J5938">
        <f t="shared" si="278"/>
        <v>1212</v>
      </c>
      <c r="K5938">
        <f t="shared" si="276"/>
        <v>3</v>
      </c>
      <c r="L5938" t="b">
        <f>COUNTIF($N$2:N5938, N5938)=1</f>
        <v>1</v>
      </c>
      <c r="M5938" s="37">
        <f>IF( $Q5938, MAX($M$1:M5937)+1, 0)</f>
        <v>0</v>
      </c>
      <c r="N5938" t="str" cm="1">
        <f t="array" ref="N5938">INDEX($A$9:$F$1048576, $J5938, $K5938 )</f>
        <v>KI543</v>
      </c>
      <c r="O5938" t="str" cm="1">
        <f t="array" ref="O5938">INDEX($B$9:$F$1048576, $J5938, $K5938 )</f>
        <v>해피이천제일차</v>
      </c>
      <c r="P5938" t="str" cm="1">
        <f t="array" ref="P5938">IF( $L5938, TRIM(_xll.IMDP("IR", $G$5&amp;$N5938, $G$6)), "" )</f>
        <v/>
      </c>
      <c r="Q5938" t="b" cm="1">
        <f t="array" ref="Q5938">IF(
    $U$1=1, AND($P5938&lt;&gt;"", $P5938&lt;&gt;"...", $P5938&lt;&gt;"입력오류"),
    IF(
        $U$18=1, AND($P5938&lt;&gt;"", $P5938&lt;&gt;"...", $P5938&lt;&gt;"입력오류", ISNUMBER(FIND(INDEX($T$2:$T$7,$U$1),$P5938))),
        IF(
            $U$17="기타", AND($P5938&lt;&gt;"", $P5938&lt;&gt;"...", $P5938&lt;&gt;"입력오류", NOT(ISNUMBER(FIND($T$21:$T$34,$P5938)))),
            AND($P5938&lt;&gt;"", $P5938&lt;&gt;"...", $P5938&lt;&gt;"입력오류", $T$19=$P5938)
        )
    )
)</f>
        <v>0</v>
      </c>
    </row>
    <row r="5939" spans="9:17">
      <c r="I5939">
        <f t="shared" si="277"/>
        <v>5938</v>
      </c>
      <c r="J5939">
        <f t="shared" si="278"/>
        <v>1213</v>
      </c>
      <c r="K5939">
        <f t="shared" si="276"/>
        <v>3</v>
      </c>
      <c r="L5939" t="b">
        <f>COUNTIF($N$2:N5939, N5939)=1</f>
        <v>1</v>
      </c>
      <c r="M5939" s="37">
        <f>IF( $Q5939, MAX($M$1:M5938)+1, 0)</f>
        <v>0</v>
      </c>
      <c r="N5939" t="str" cm="1">
        <f t="array" ref="N5939">INDEX($A$9:$F$1048576, $J5939, $K5939 )</f>
        <v>KI544</v>
      </c>
      <c r="O5939" t="str" cm="1">
        <f t="array" ref="O5939">INDEX($B$9:$F$1048576, $J5939, $K5939 )</f>
        <v>가라사니제육차</v>
      </c>
      <c r="P5939" t="str" cm="1">
        <f t="array" ref="P5939">IF( $L5939, TRIM(_xll.IMDP("IR", $G$5&amp;$N5939, $G$6)), "" )</f>
        <v/>
      </c>
      <c r="Q5939" t="b" cm="1">
        <f t="array" ref="Q5939">IF(
    $U$1=1, AND($P5939&lt;&gt;"", $P5939&lt;&gt;"...", $P5939&lt;&gt;"입력오류"),
    IF(
        $U$18=1, AND($P5939&lt;&gt;"", $P5939&lt;&gt;"...", $P5939&lt;&gt;"입력오류", ISNUMBER(FIND(INDEX($T$2:$T$7,$U$1),$P5939))),
        IF(
            $U$17="기타", AND($P5939&lt;&gt;"", $P5939&lt;&gt;"...", $P5939&lt;&gt;"입력오류", NOT(ISNUMBER(FIND($T$21:$T$34,$P5939)))),
            AND($P5939&lt;&gt;"", $P5939&lt;&gt;"...", $P5939&lt;&gt;"입력오류", $T$19=$P5939)
        )
    )
)</f>
        <v>0</v>
      </c>
    </row>
    <row r="5940" spans="9:17">
      <c r="I5940">
        <f t="shared" si="277"/>
        <v>5939</v>
      </c>
      <c r="J5940">
        <f t="shared" si="278"/>
        <v>1214</v>
      </c>
      <c r="K5940">
        <f t="shared" si="276"/>
        <v>3</v>
      </c>
      <c r="L5940" t="b">
        <f>COUNTIF($N$2:N5940, N5940)=1</f>
        <v>1</v>
      </c>
      <c r="M5940" s="37">
        <f>IF( $Q5940, MAX($M$1:M5939)+1, 0)</f>
        <v>0</v>
      </c>
      <c r="N5940" t="str" cm="1">
        <f t="array" ref="N5940">INDEX($A$9:$F$1048576, $J5940, $K5940 )</f>
        <v>KI545</v>
      </c>
      <c r="O5940" t="str" cm="1">
        <f t="array" ref="O5940">INDEX($B$9:$F$1048576, $J5940, $K5940 )</f>
        <v>하나프리비아제일차</v>
      </c>
      <c r="P5940" t="str" cm="1">
        <f t="array" ref="P5940">IF( $L5940, TRIM(_xll.IMDP("IR", $G$5&amp;$N5940, $G$6)), "" )</f>
        <v/>
      </c>
      <c r="Q5940" t="b" cm="1">
        <f t="array" ref="Q5940">IF(
    $U$1=1, AND($P5940&lt;&gt;"", $P5940&lt;&gt;"...", $P5940&lt;&gt;"입력오류"),
    IF(
        $U$18=1, AND($P5940&lt;&gt;"", $P5940&lt;&gt;"...", $P5940&lt;&gt;"입력오류", ISNUMBER(FIND(INDEX($T$2:$T$7,$U$1),$P5940))),
        IF(
            $U$17="기타", AND($P5940&lt;&gt;"", $P5940&lt;&gt;"...", $P5940&lt;&gt;"입력오류", NOT(ISNUMBER(FIND($T$21:$T$34,$P5940)))),
            AND($P5940&lt;&gt;"", $P5940&lt;&gt;"...", $P5940&lt;&gt;"입력오류", $T$19=$P5940)
        )
    )
)</f>
        <v>0</v>
      </c>
    </row>
    <row r="5941" spans="9:17">
      <c r="I5941">
        <f t="shared" si="277"/>
        <v>5940</v>
      </c>
      <c r="J5941">
        <f t="shared" si="278"/>
        <v>1215</v>
      </c>
      <c r="K5941">
        <f t="shared" si="276"/>
        <v>3</v>
      </c>
      <c r="L5941" t="b">
        <f>COUNTIF($N$2:N5941, N5941)=1</f>
        <v>1</v>
      </c>
      <c r="M5941" s="37">
        <f>IF( $Q5941, MAX($M$1:M5940)+1, 0)</f>
        <v>0</v>
      </c>
      <c r="N5941" t="str" cm="1">
        <f t="array" ref="N5941">INDEX($A$9:$F$1048576, $J5941, $K5941 )</f>
        <v>KI546</v>
      </c>
      <c r="O5941" t="str" cm="1">
        <f t="array" ref="O5941">INDEX($B$9:$F$1048576, $J5941, $K5941 )</f>
        <v>엔에이치에스케이홀딩스</v>
      </c>
      <c r="P5941" t="str" cm="1">
        <f t="array" ref="P5941">IF( $L5941, TRIM(_xll.IMDP("IR", $G$5&amp;$N5941, $G$6)), "" )</f>
        <v/>
      </c>
      <c r="Q5941" t="b" cm="1">
        <f t="array" ref="Q5941">IF(
    $U$1=1, AND($P5941&lt;&gt;"", $P5941&lt;&gt;"...", $P5941&lt;&gt;"입력오류"),
    IF(
        $U$18=1, AND($P5941&lt;&gt;"", $P5941&lt;&gt;"...", $P5941&lt;&gt;"입력오류", ISNUMBER(FIND(INDEX($T$2:$T$7,$U$1),$P5941))),
        IF(
            $U$17="기타", AND($P5941&lt;&gt;"", $P5941&lt;&gt;"...", $P5941&lt;&gt;"입력오류", NOT(ISNUMBER(FIND($T$21:$T$34,$P5941)))),
            AND($P5941&lt;&gt;"", $P5941&lt;&gt;"...", $P5941&lt;&gt;"입력오류", $T$19=$P5941)
        )
    )
)</f>
        <v>0</v>
      </c>
    </row>
    <row r="5942" spans="9:17">
      <c r="I5942">
        <f t="shared" si="277"/>
        <v>5941</v>
      </c>
      <c r="J5942">
        <f t="shared" si="278"/>
        <v>1216</v>
      </c>
      <c r="K5942">
        <f t="shared" si="276"/>
        <v>3</v>
      </c>
      <c r="L5942" t="b">
        <f>COUNTIF($N$2:N5942, N5942)=1</f>
        <v>1</v>
      </c>
      <c r="M5942" s="37">
        <f>IF( $Q5942, MAX($M$1:M5941)+1, 0)</f>
        <v>0</v>
      </c>
      <c r="N5942" t="str" cm="1">
        <f t="array" ref="N5942">INDEX($A$9:$F$1048576, $J5942, $K5942 )</f>
        <v>KI547</v>
      </c>
      <c r="O5942" t="str" cm="1">
        <f t="array" ref="O5942">INDEX($B$9:$F$1048576, $J5942, $K5942 )</f>
        <v>리치게이트에스케이</v>
      </c>
      <c r="P5942" t="str" cm="1">
        <f t="array" ref="P5942">IF( $L5942, TRIM(_xll.IMDP("IR", $G$5&amp;$N5942, $G$6)), "" )</f>
        <v/>
      </c>
      <c r="Q5942" t="b" cm="1">
        <f t="array" ref="Q5942">IF(
    $U$1=1, AND($P5942&lt;&gt;"", $P5942&lt;&gt;"...", $P5942&lt;&gt;"입력오류"),
    IF(
        $U$18=1, AND($P5942&lt;&gt;"", $P5942&lt;&gt;"...", $P5942&lt;&gt;"입력오류", ISNUMBER(FIND(INDEX($T$2:$T$7,$U$1),$P5942))),
        IF(
            $U$17="기타", AND($P5942&lt;&gt;"", $P5942&lt;&gt;"...", $P5942&lt;&gt;"입력오류", NOT(ISNUMBER(FIND($T$21:$T$34,$P5942)))),
            AND($P5942&lt;&gt;"", $P5942&lt;&gt;"...", $P5942&lt;&gt;"입력오류", $T$19=$P5942)
        )
    )
)</f>
        <v>0</v>
      </c>
    </row>
    <row r="5943" spans="9:17">
      <c r="I5943">
        <f t="shared" si="277"/>
        <v>5942</v>
      </c>
      <c r="J5943">
        <f t="shared" si="278"/>
        <v>1217</v>
      </c>
      <c r="K5943">
        <f t="shared" si="276"/>
        <v>3</v>
      </c>
      <c r="L5943" t="b">
        <f>COUNTIF($N$2:N5943, N5943)=1</f>
        <v>1</v>
      </c>
      <c r="M5943" s="37">
        <f>IF( $Q5943, MAX($M$1:M5942)+1, 0)</f>
        <v>0</v>
      </c>
      <c r="N5943" t="str" cm="1">
        <f t="array" ref="N5943">INDEX($A$9:$F$1048576, $J5943, $K5943 )</f>
        <v>KI548</v>
      </c>
      <c r="O5943" t="str" cm="1">
        <f t="array" ref="O5943">INDEX($B$9:$F$1048576, $J5943, $K5943 )</f>
        <v>아이비케이엠디프라임제이차</v>
      </c>
      <c r="P5943" t="str" cm="1">
        <f t="array" ref="P5943">IF( $L5943, TRIM(_xll.IMDP("IR", $G$5&amp;$N5943, $G$6)), "" )</f>
        <v/>
      </c>
      <c r="Q5943" t="b" cm="1">
        <f t="array" ref="Q5943">IF(
    $U$1=1, AND($P5943&lt;&gt;"", $P5943&lt;&gt;"...", $P5943&lt;&gt;"입력오류"),
    IF(
        $U$18=1, AND($P5943&lt;&gt;"", $P5943&lt;&gt;"...", $P5943&lt;&gt;"입력오류", ISNUMBER(FIND(INDEX($T$2:$T$7,$U$1),$P5943))),
        IF(
            $U$17="기타", AND($P5943&lt;&gt;"", $P5943&lt;&gt;"...", $P5943&lt;&gt;"입력오류", NOT(ISNUMBER(FIND($T$21:$T$34,$P5943)))),
            AND($P5943&lt;&gt;"", $P5943&lt;&gt;"...", $P5943&lt;&gt;"입력오류", $T$19=$P5943)
        )
    )
)</f>
        <v>0</v>
      </c>
    </row>
    <row r="5944" spans="9:17">
      <c r="I5944">
        <f t="shared" si="277"/>
        <v>5943</v>
      </c>
      <c r="J5944">
        <f t="shared" si="278"/>
        <v>1218</v>
      </c>
      <c r="K5944">
        <f t="shared" si="276"/>
        <v>3</v>
      </c>
      <c r="L5944" t="b">
        <f>COUNTIF($N$2:N5944, N5944)=1</f>
        <v>1</v>
      </c>
      <c r="M5944" s="37">
        <f>IF( $Q5944, MAX($M$1:M5943)+1, 0)</f>
        <v>0</v>
      </c>
      <c r="N5944" t="str" cm="1">
        <f t="array" ref="N5944">INDEX($A$9:$F$1048576, $J5944, $K5944 )</f>
        <v>KI549</v>
      </c>
      <c r="O5944" t="str" cm="1">
        <f t="array" ref="O5944">INDEX($B$9:$F$1048576, $J5944, $K5944 )</f>
        <v>우리사랑제5차</v>
      </c>
      <c r="P5944" t="str" cm="1">
        <f t="array" ref="P5944">IF( $L5944, TRIM(_xll.IMDP("IR", $G$5&amp;$N5944, $G$6)), "" )</f>
        <v/>
      </c>
      <c r="Q5944" t="b" cm="1">
        <f t="array" ref="Q5944">IF(
    $U$1=1, AND($P5944&lt;&gt;"", $P5944&lt;&gt;"...", $P5944&lt;&gt;"입력오류"),
    IF(
        $U$18=1, AND($P5944&lt;&gt;"", $P5944&lt;&gt;"...", $P5944&lt;&gt;"입력오류", ISNUMBER(FIND(INDEX($T$2:$T$7,$U$1),$P5944))),
        IF(
            $U$17="기타", AND($P5944&lt;&gt;"", $P5944&lt;&gt;"...", $P5944&lt;&gt;"입력오류", NOT(ISNUMBER(FIND($T$21:$T$34,$P5944)))),
            AND($P5944&lt;&gt;"", $P5944&lt;&gt;"...", $P5944&lt;&gt;"입력오류", $T$19=$P5944)
        )
    )
)</f>
        <v>0</v>
      </c>
    </row>
    <row r="5945" spans="9:17">
      <c r="I5945">
        <f t="shared" si="277"/>
        <v>5944</v>
      </c>
      <c r="J5945">
        <f t="shared" si="278"/>
        <v>1219</v>
      </c>
      <c r="K5945">
        <f t="shared" si="276"/>
        <v>3</v>
      </c>
      <c r="L5945" t="b">
        <f>COUNTIF($N$2:N5945, N5945)=1</f>
        <v>1</v>
      </c>
      <c r="M5945" s="37">
        <f>IF( $Q5945, MAX($M$1:M5944)+1, 0)</f>
        <v>0</v>
      </c>
      <c r="N5945" t="str" cm="1">
        <f t="array" ref="N5945">INDEX($A$9:$F$1048576, $J5945, $K5945 )</f>
        <v>KI550</v>
      </c>
      <c r="O5945" t="str" cm="1">
        <f t="array" ref="O5945">INDEX($B$9:$F$1048576, $J5945, $K5945 )</f>
        <v>하나슈프림제일차</v>
      </c>
      <c r="P5945" t="str" cm="1">
        <f t="array" ref="P5945">IF( $L5945, TRIM(_xll.IMDP("IR", $G$5&amp;$N5945, $G$6)), "" )</f>
        <v/>
      </c>
      <c r="Q5945" t="b" cm="1">
        <f t="array" ref="Q5945">IF(
    $U$1=1, AND($P5945&lt;&gt;"", $P5945&lt;&gt;"...", $P5945&lt;&gt;"입력오류"),
    IF(
        $U$18=1, AND($P5945&lt;&gt;"", $P5945&lt;&gt;"...", $P5945&lt;&gt;"입력오류", ISNUMBER(FIND(INDEX($T$2:$T$7,$U$1),$P5945))),
        IF(
            $U$17="기타", AND($P5945&lt;&gt;"", $P5945&lt;&gt;"...", $P5945&lt;&gt;"입력오류", NOT(ISNUMBER(FIND($T$21:$T$34,$P5945)))),
            AND($P5945&lt;&gt;"", $P5945&lt;&gt;"...", $P5945&lt;&gt;"입력오류", $T$19=$P5945)
        )
    )
)</f>
        <v>0</v>
      </c>
    </row>
    <row r="5946" spans="9:17">
      <c r="I5946">
        <f t="shared" si="277"/>
        <v>5945</v>
      </c>
      <c r="J5946">
        <f t="shared" si="278"/>
        <v>1220</v>
      </c>
      <c r="K5946">
        <f t="shared" si="276"/>
        <v>3</v>
      </c>
      <c r="L5946" t="b">
        <f>COUNTIF($N$2:N5946, N5946)=1</f>
        <v>1</v>
      </c>
      <c r="M5946" s="37">
        <f>IF( $Q5946, MAX($M$1:M5945)+1, 0)</f>
        <v>0</v>
      </c>
      <c r="N5946" t="str" cm="1">
        <f t="array" ref="N5946">INDEX($A$9:$F$1048576, $J5946, $K5946 )</f>
        <v>KI551</v>
      </c>
      <c r="O5946" t="str" cm="1">
        <f t="array" ref="O5946">INDEX($B$9:$F$1048576, $J5946, $K5946 )</f>
        <v>우리사랑제6차</v>
      </c>
      <c r="P5946" t="str" cm="1">
        <f t="array" ref="P5946">IF( $L5946, TRIM(_xll.IMDP("IR", $G$5&amp;$N5946, $G$6)), "" )</f>
        <v/>
      </c>
      <c r="Q5946" t="b" cm="1">
        <f t="array" ref="Q5946">IF(
    $U$1=1, AND($P5946&lt;&gt;"", $P5946&lt;&gt;"...", $P5946&lt;&gt;"입력오류"),
    IF(
        $U$18=1, AND($P5946&lt;&gt;"", $P5946&lt;&gt;"...", $P5946&lt;&gt;"입력오류", ISNUMBER(FIND(INDEX($T$2:$T$7,$U$1),$P5946))),
        IF(
            $U$17="기타", AND($P5946&lt;&gt;"", $P5946&lt;&gt;"...", $P5946&lt;&gt;"입력오류", NOT(ISNUMBER(FIND($T$21:$T$34,$P5946)))),
            AND($P5946&lt;&gt;"", $P5946&lt;&gt;"...", $P5946&lt;&gt;"입력오류", $T$19=$P5946)
        )
    )
)</f>
        <v>0</v>
      </c>
    </row>
    <row r="5947" spans="9:17">
      <c r="I5947">
        <f t="shared" si="277"/>
        <v>5946</v>
      </c>
      <c r="J5947">
        <f t="shared" si="278"/>
        <v>1221</v>
      </c>
      <c r="K5947">
        <f t="shared" si="276"/>
        <v>3</v>
      </c>
      <c r="L5947" t="b">
        <f>COUNTIF($N$2:N5947, N5947)=1</f>
        <v>1</v>
      </c>
      <c r="M5947" s="37">
        <f>IF( $Q5947, MAX($M$1:M5946)+1, 0)</f>
        <v>0</v>
      </c>
      <c r="N5947" t="str" cm="1">
        <f t="array" ref="N5947">INDEX($A$9:$F$1048576, $J5947, $K5947 )</f>
        <v>KI552</v>
      </c>
      <c r="O5947" t="str" cm="1">
        <f t="array" ref="O5947">INDEX($B$9:$F$1048576, $J5947, $K5947 )</f>
        <v>제이케이노량진</v>
      </c>
      <c r="P5947" t="str" cm="1">
        <f t="array" ref="P5947">IF( $L5947, TRIM(_xll.IMDP("IR", $G$5&amp;$N5947, $G$6)), "" )</f>
        <v/>
      </c>
      <c r="Q5947" t="b" cm="1">
        <f t="array" ref="Q5947">IF(
    $U$1=1, AND($P5947&lt;&gt;"", $P5947&lt;&gt;"...", $P5947&lt;&gt;"입력오류"),
    IF(
        $U$18=1, AND($P5947&lt;&gt;"", $P5947&lt;&gt;"...", $P5947&lt;&gt;"입력오류", ISNUMBER(FIND(INDEX($T$2:$T$7,$U$1),$P5947))),
        IF(
            $U$17="기타", AND($P5947&lt;&gt;"", $P5947&lt;&gt;"...", $P5947&lt;&gt;"입력오류", NOT(ISNUMBER(FIND($T$21:$T$34,$P5947)))),
            AND($P5947&lt;&gt;"", $P5947&lt;&gt;"...", $P5947&lt;&gt;"입력오류", $T$19=$P5947)
        )
    )
)</f>
        <v>0</v>
      </c>
    </row>
    <row r="5948" spans="9:17">
      <c r="I5948">
        <f t="shared" si="277"/>
        <v>5947</v>
      </c>
      <c r="J5948">
        <f t="shared" si="278"/>
        <v>1222</v>
      </c>
      <c r="K5948">
        <f t="shared" si="276"/>
        <v>3</v>
      </c>
      <c r="L5948" t="b">
        <f>COUNTIF($N$2:N5948, N5948)=1</f>
        <v>1</v>
      </c>
      <c r="M5948" s="37">
        <f>IF( $Q5948, MAX($M$1:M5947)+1, 0)</f>
        <v>0</v>
      </c>
      <c r="N5948" t="str" cm="1">
        <f t="array" ref="N5948">INDEX($A$9:$F$1048576, $J5948, $K5948 )</f>
        <v>KI553</v>
      </c>
      <c r="O5948" t="str" cm="1">
        <f t="array" ref="O5948">INDEX($B$9:$F$1048576, $J5948, $K5948 )</f>
        <v>케이더블유팔레스제이차</v>
      </c>
      <c r="P5948" t="str" cm="1">
        <f t="array" ref="P5948">IF( $L5948, TRIM(_xll.IMDP("IR", $G$5&amp;$N5948, $G$6)), "" )</f>
        <v/>
      </c>
      <c r="Q5948" t="b" cm="1">
        <f t="array" ref="Q5948">IF(
    $U$1=1, AND($P5948&lt;&gt;"", $P5948&lt;&gt;"...", $P5948&lt;&gt;"입력오류"),
    IF(
        $U$18=1, AND($P5948&lt;&gt;"", $P5948&lt;&gt;"...", $P5948&lt;&gt;"입력오류", ISNUMBER(FIND(INDEX($T$2:$T$7,$U$1),$P5948))),
        IF(
            $U$17="기타", AND($P5948&lt;&gt;"", $P5948&lt;&gt;"...", $P5948&lt;&gt;"입력오류", NOT(ISNUMBER(FIND($T$21:$T$34,$P5948)))),
            AND($P5948&lt;&gt;"", $P5948&lt;&gt;"...", $P5948&lt;&gt;"입력오류", $T$19=$P5948)
        )
    )
)</f>
        <v>0</v>
      </c>
    </row>
    <row r="5949" spans="9:17">
      <c r="I5949">
        <f t="shared" si="277"/>
        <v>5948</v>
      </c>
      <c r="J5949">
        <f t="shared" si="278"/>
        <v>1223</v>
      </c>
      <c r="K5949">
        <f t="shared" si="276"/>
        <v>3</v>
      </c>
      <c r="L5949" t="b">
        <f>COUNTIF($N$2:N5949, N5949)=1</f>
        <v>1</v>
      </c>
      <c r="M5949" s="37">
        <f>IF( $Q5949, MAX($M$1:M5948)+1, 0)</f>
        <v>0</v>
      </c>
      <c r="N5949" t="str" cm="1">
        <f t="array" ref="N5949">INDEX($A$9:$F$1048576, $J5949, $K5949 )</f>
        <v>KI554</v>
      </c>
      <c r="O5949" t="str" cm="1">
        <f t="array" ref="O5949">INDEX($B$9:$F$1048576, $J5949, $K5949 )</f>
        <v>비엔케이강남제일차</v>
      </c>
      <c r="P5949" t="str" cm="1">
        <f t="array" ref="P5949">IF( $L5949, TRIM(_xll.IMDP("IR", $G$5&amp;$N5949, $G$6)), "" )</f>
        <v/>
      </c>
      <c r="Q5949" t="b" cm="1">
        <f t="array" ref="Q5949">IF(
    $U$1=1, AND($P5949&lt;&gt;"", $P5949&lt;&gt;"...", $P5949&lt;&gt;"입력오류"),
    IF(
        $U$18=1, AND($P5949&lt;&gt;"", $P5949&lt;&gt;"...", $P5949&lt;&gt;"입력오류", ISNUMBER(FIND(INDEX($T$2:$T$7,$U$1),$P5949))),
        IF(
            $U$17="기타", AND($P5949&lt;&gt;"", $P5949&lt;&gt;"...", $P5949&lt;&gt;"입력오류", NOT(ISNUMBER(FIND($T$21:$T$34,$P5949)))),
            AND($P5949&lt;&gt;"", $P5949&lt;&gt;"...", $P5949&lt;&gt;"입력오류", $T$19=$P5949)
        )
    )
)</f>
        <v>0</v>
      </c>
    </row>
    <row r="5950" spans="9:17">
      <c r="I5950">
        <f t="shared" si="277"/>
        <v>5949</v>
      </c>
      <c r="J5950">
        <f t="shared" si="278"/>
        <v>1224</v>
      </c>
      <c r="K5950">
        <f t="shared" si="276"/>
        <v>3</v>
      </c>
      <c r="L5950" t="b">
        <f>COUNTIF($N$2:N5950, N5950)=1</f>
        <v>1</v>
      </c>
      <c r="M5950" s="37">
        <f>IF( $Q5950, MAX($M$1:M5949)+1, 0)</f>
        <v>0</v>
      </c>
      <c r="N5950" t="str" cm="1">
        <f t="array" ref="N5950">INDEX($A$9:$F$1048576, $J5950, $K5950 )</f>
        <v>KI555</v>
      </c>
      <c r="O5950" t="str" cm="1">
        <f t="array" ref="O5950">INDEX($B$9:$F$1048576, $J5950, $K5950 )</f>
        <v>두산하나제일차</v>
      </c>
      <c r="P5950" t="str" cm="1">
        <f t="array" ref="P5950">IF( $L5950, TRIM(_xll.IMDP("IR", $G$5&amp;$N5950, $G$6)), "" )</f>
        <v/>
      </c>
      <c r="Q5950" t="b" cm="1">
        <f t="array" ref="Q5950">IF(
    $U$1=1, AND($P5950&lt;&gt;"", $P5950&lt;&gt;"...", $P5950&lt;&gt;"입력오류"),
    IF(
        $U$18=1, AND($P5950&lt;&gt;"", $P5950&lt;&gt;"...", $P5950&lt;&gt;"입력오류", ISNUMBER(FIND(INDEX($T$2:$T$7,$U$1),$P5950))),
        IF(
            $U$17="기타", AND($P5950&lt;&gt;"", $P5950&lt;&gt;"...", $P5950&lt;&gt;"입력오류", NOT(ISNUMBER(FIND($T$21:$T$34,$P5950)))),
            AND($P5950&lt;&gt;"", $P5950&lt;&gt;"...", $P5950&lt;&gt;"입력오류", $T$19=$P5950)
        )
    )
)</f>
        <v>0</v>
      </c>
    </row>
    <row r="5951" spans="9:17">
      <c r="I5951">
        <f t="shared" si="277"/>
        <v>5950</v>
      </c>
      <c r="J5951">
        <f t="shared" si="278"/>
        <v>1225</v>
      </c>
      <c r="K5951">
        <f t="shared" si="276"/>
        <v>3</v>
      </c>
      <c r="L5951" t="b">
        <f>COUNTIF($N$2:N5951, N5951)=1</f>
        <v>1</v>
      </c>
      <c r="M5951" s="37">
        <f>IF( $Q5951, MAX($M$1:M5950)+1, 0)</f>
        <v>0</v>
      </c>
      <c r="N5951" t="str" cm="1">
        <f t="array" ref="N5951">INDEX($A$9:$F$1048576, $J5951, $K5951 )</f>
        <v>KI556</v>
      </c>
      <c r="O5951" t="str" cm="1">
        <f t="array" ref="O5951">INDEX($B$9:$F$1048576, $J5951, $K5951 )</f>
        <v>우리챔피온제이차</v>
      </c>
      <c r="P5951" t="str" cm="1">
        <f t="array" ref="P5951">IF( $L5951, TRIM(_xll.IMDP("IR", $G$5&amp;$N5951, $G$6)), "" )</f>
        <v/>
      </c>
      <c r="Q5951" t="b" cm="1">
        <f t="array" ref="Q5951">IF(
    $U$1=1, AND($P5951&lt;&gt;"", $P5951&lt;&gt;"...", $P5951&lt;&gt;"입력오류"),
    IF(
        $U$18=1, AND($P5951&lt;&gt;"", $P5951&lt;&gt;"...", $P5951&lt;&gt;"입력오류", ISNUMBER(FIND(INDEX($T$2:$T$7,$U$1),$P5951))),
        IF(
            $U$17="기타", AND($P5951&lt;&gt;"", $P5951&lt;&gt;"...", $P5951&lt;&gt;"입력오류", NOT(ISNUMBER(FIND($T$21:$T$34,$P5951)))),
            AND($P5951&lt;&gt;"", $P5951&lt;&gt;"...", $P5951&lt;&gt;"입력오류", $T$19=$P5951)
        )
    )
)</f>
        <v>0</v>
      </c>
    </row>
    <row r="5952" spans="9:17">
      <c r="I5952">
        <f t="shared" si="277"/>
        <v>5951</v>
      </c>
      <c r="J5952">
        <f t="shared" si="278"/>
        <v>1226</v>
      </c>
      <c r="K5952">
        <f t="shared" si="276"/>
        <v>3</v>
      </c>
      <c r="L5952" t="b">
        <f>COUNTIF($N$2:N5952, N5952)=1</f>
        <v>1</v>
      </c>
      <c r="M5952" s="37">
        <f>IF( $Q5952, MAX($M$1:M5951)+1, 0)</f>
        <v>0</v>
      </c>
      <c r="N5952" t="str" cm="1">
        <f t="array" ref="N5952">INDEX($A$9:$F$1048576, $J5952, $K5952 )</f>
        <v>KI557</v>
      </c>
      <c r="O5952" t="str" cm="1">
        <f t="array" ref="O5952">INDEX($B$9:$F$1048576, $J5952, $K5952 )</f>
        <v>우리사랑제7차</v>
      </c>
      <c r="P5952" t="str" cm="1">
        <f t="array" ref="P5952">IF( $L5952, TRIM(_xll.IMDP("IR", $G$5&amp;$N5952, $G$6)), "" )</f>
        <v/>
      </c>
      <c r="Q5952" t="b" cm="1">
        <f t="array" ref="Q5952">IF(
    $U$1=1, AND($P5952&lt;&gt;"", $P5952&lt;&gt;"...", $P5952&lt;&gt;"입력오류"),
    IF(
        $U$18=1, AND($P5952&lt;&gt;"", $P5952&lt;&gt;"...", $P5952&lt;&gt;"입력오류", ISNUMBER(FIND(INDEX($T$2:$T$7,$U$1),$P5952))),
        IF(
            $U$17="기타", AND($P5952&lt;&gt;"", $P5952&lt;&gt;"...", $P5952&lt;&gt;"입력오류", NOT(ISNUMBER(FIND($T$21:$T$34,$P5952)))),
            AND($P5952&lt;&gt;"", $P5952&lt;&gt;"...", $P5952&lt;&gt;"입력오류", $T$19=$P5952)
        )
    )
)</f>
        <v>0</v>
      </c>
    </row>
    <row r="5953" spans="9:17">
      <c r="I5953">
        <f t="shared" si="277"/>
        <v>5952</v>
      </c>
      <c r="J5953">
        <f t="shared" si="278"/>
        <v>1227</v>
      </c>
      <c r="K5953">
        <f t="shared" si="276"/>
        <v>3</v>
      </c>
      <c r="L5953" t="b">
        <f>COUNTIF($N$2:N5953, N5953)=1</f>
        <v>1</v>
      </c>
      <c r="M5953" s="37">
        <f>IF( $Q5953, MAX($M$1:M5952)+1, 0)</f>
        <v>0</v>
      </c>
      <c r="N5953" t="str" cm="1">
        <f t="array" ref="N5953">INDEX($A$9:$F$1048576, $J5953, $K5953 )</f>
        <v>KI558</v>
      </c>
      <c r="O5953" t="str" cm="1">
        <f t="array" ref="O5953">INDEX($B$9:$F$1048576, $J5953, $K5953 )</f>
        <v>세이프박스제십삼차</v>
      </c>
      <c r="P5953" t="str" cm="1">
        <f t="array" ref="P5953">IF( $L5953, TRIM(_xll.IMDP("IR", $G$5&amp;$N5953, $G$6)), "" )</f>
        <v/>
      </c>
      <c r="Q5953" t="b" cm="1">
        <f t="array" ref="Q5953">IF(
    $U$1=1, AND($P5953&lt;&gt;"", $P5953&lt;&gt;"...", $P5953&lt;&gt;"입력오류"),
    IF(
        $U$18=1, AND($P5953&lt;&gt;"", $P5953&lt;&gt;"...", $P5953&lt;&gt;"입력오류", ISNUMBER(FIND(INDEX($T$2:$T$7,$U$1),$P5953))),
        IF(
            $U$17="기타", AND($P5953&lt;&gt;"", $P5953&lt;&gt;"...", $P5953&lt;&gt;"입력오류", NOT(ISNUMBER(FIND($T$21:$T$34,$P5953)))),
            AND($P5953&lt;&gt;"", $P5953&lt;&gt;"...", $P5953&lt;&gt;"입력오류", $T$19=$P5953)
        )
    )
)</f>
        <v>0</v>
      </c>
    </row>
    <row r="5954" spans="9:17">
      <c r="I5954">
        <f t="shared" si="277"/>
        <v>5953</v>
      </c>
      <c r="J5954">
        <f t="shared" si="278"/>
        <v>1228</v>
      </c>
      <c r="K5954">
        <f t="shared" ref="K5954:K6017" si="279">IF( $I5954&gt;$G$4, NA(), IF($I5954&gt;$G$3, 5, IF($I5954&gt;$G$2, 3, 1 ) ) )</f>
        <v>3</v>
      </c>
      <c r="L5954" t="b">
        <f>COUNTIF($N$2:N5954, N5954)=1</f>
        <v>1</v>
      </c>
      <c r="M5954" s="37">
        <f>IF( $Q5954, MAX($M$1:M5953)+1, 0)</f>
        <v>0</v>
      </c>
      <c r="N5954" t="str" cm="1">
        <f t="array" ref="N5954">INDEX($A$9:$F$1048576, $J5954, $K5954 )</f>
        <v>KI559</v>
      </c>
      <c r="O5954" t="str" cm="1">
        <f t="array" ref="O5954">INDEX($B$9:$F$1048576, $J5954, $K5954 )</f>
        <v>우리사랑제8차</v>
      </c>
      <c r="P5954" t="str" cm="1">
        <f t="array" ref="P5954">IF( $L5954, TRIM(_xll.IMDP("IR", $G$5&amp;$N5954, $G$6)), "" )</f>
        <v/>
      </c>
      <c r="Q5954" t="b" cm="1">
        <f t="array" ref="Q5954">IF(
    $U$1=1, AND($P5954&lt;&gt;"", $P5954&lt;&gt;"...", $P5954&lt;&gt;"입력오류"),
    IF(
        $U$18=1, AND($P5954&lt;&gt;"", $P5954&lt;&gt;"...", $P5954&lt;&gt;"입력오류", ISNUMBER(FIND(INDEX($T$2:$T$7,$U$1),$P5954))),
        IF(
            $U$17="기타", AND($P5954&lt;&gt;"", $P5954&lt;&gt;"...", $P5954&lt;&gt;"입력오류", NOT(ISNUMBER(FIND($T$21:$T$34,$P5954)))),
            AND($P5954&lt;&gt;"", $P5954&lt;&gt;"...", $P5954&lt;&gt;"입력오류", $T$19=$P5954)
        )
    )
)</f>
        <v>0</v>
      </c>
    </row>
    <row r="5955" spans="9:17">
      <c r="I5955">
        <f t="shared" ref="I5955:I6018" si="280">ROW()-1</f>
        <v>5954</v>
      </c>
      <c r="J5955">
        <f t="shared" ref="J5955:J6018" si="281">IF( $I5955&gt;$G$4, NA(), IF($I5955&gt;$G$3, $I5955-$G$3, IF($I5955&gt;$G$2, $I5955-$G$2, $I5955 ) ) )</f>
        <v>1229</v>
      </c>
      <c r="K5955">
        <f t="shared" si="279"/>
        <v>3</v>
      </c>
      <c r="L5955" t="b">
        <f>COUNTIF($N$2:N5955, N5955)=1</f>
        <v>1</v>
      </c>
      <c r="M5955" s="37">
        <f>IF( $Q5955, MAX($M$1:M5954)+1, 0)</f>
        <v>0</v>
      </c>
      <c r="N5955" t="str" cm="1">
        <f t="array" ref="N5955">INDEX($A$9:$F$1048576, $J5955, $K5955 )</f>
        <v>KI560</v>
      </c>
      <c r="O5955" t="str" cm="1">
        <f t="array" ref="O5955">INDEX($B$9:$F$1048576, $J5955, $K5955 )</f>
        <v>제이와이제삼차</v>
      </c>
      <c r="P5955" t="str" cm="1">
        <f t="array" ref="P5955">IF( $L5955, TRIM(_xll.IMDP("IR", $G$5&amp;$N5955, $G$6)), "" )</f>
        <v/>
      </c>
      <c r="Q5955" t="b" cm="1">
        <f t="array" ref="Q5955">IF(
    $U$1=1, AND($P5955&lt;&gt;"", $P5955&lt;&gt;"...", $P5955&lt;&gt;"입력오류"),
    IF(
        $U$18=1, AND($P5955&lt;&gt;"", $P5955&lt;&gt;"...", $P5955&lt;&gt;"입력오류", ISNUMBER(FIND(INDEX($T$2:$T$7,$U$1),$P5955))),
        IF(
            $U$17="기타", AND($P5955&lt;&gt;"", $P5955&lt;&gt;"...", $P5955&lt;&gt;"입력오류", NOT(ISNUMBER(FIND($T$21:$T$34,$P5955)))),
            AND($P5955&lt;&gt;"", $P5955&lt;&gt;"...", $P5955&lt;&gt;"입력오류", $T$19=$P5955)
        )
    )
)</f>
        <v>0</v>
      </c>
    </row>
    <row r="5956" spans="9:17">
      <c r="I5956">
        <f t="shared" si="280"/>
        <v>5955</v>
      </c>
      <c r="J5956">
        <f t="shared" si="281"/>
        <v>1230</v>
      </c>
      <c r="K5956">
        <f t="shared" si="279"/>
        <v>3</v>
      </c>
      <c r="L5956" t="b">
        <f>COUNTIF($N$2:N5956, N5956)=1</f>
        <v>1</v>
      </c>
      <c r="M5956" s="37">
        <f>IF( $Q5956, MAX($M$1:M5955)+1, 0)</f>
        <v>0</v>
      </c>
      <c r="N5956" t="str" cm="1">
        <f t="array" ref="N5956">INDEX($A$9:$F$1048576, $J5956, $K5956 )</f>
        <v>KI561</v>
      </c>
      <c r="O5956" t="str" cm="1">
        <f t="array" ref="O5956">INDEX($B$9:$F$1048576, $J5956, $K5956 )</f>
        <v>우리사랑제9차</v>
      </c>
      <c r="P5956" t="str" cm="1">
        <f t="array" ref="P5956">IF( $L5956, TRIM(_xll.IMDP("IR", $G$5&amp;$N5956, $G$6)), "" )</f>
        <v/>
      </c>
      <c r="Q5956" t="b" cm="1">
        <f t="array" ref="Q5956">IF(
    $U$1=1, AND($P5956&lt;&gt;"", $P5956&lt;&gt;"...", $P5956&lt;&gt;"입력오류"),
    IF(
        $U$18=1, AND($P5956&lt;&gt;"", $P5956&lt;&gt;"...", $P5956&lt;&gt;"입력오류", ISNUMBER(FIND(INDEX($T$2:$T$7,$U$1),$P5956))),
        IF(
            $U$17="기타", AND($P5956&lt;&gt;"", $P5956&lt;&gt;"...", $P5956&lt;&gt;"입력오류", NOT(ISNUMBER(FIND($T$21:$T$34,$P5956)))),
            AND($P5956&lt;&gt;"", $P5956&lt;&gt;"...", $P5956&lt;&gt;"입력오류", $T$19=$P5956)
        )
    )
)</f>
        <v>0</v>
      </c>
    </row>
    <row r="5957" spans="9:17">
      <c r="I5957">
        <f t="shared" si="280"/>
        <v>5956</v>
      </c>
      <c r="J5957">
        <f t="shared" si="281"/>
        <v>1231</v>
      </c>
      <c r="K5957">
        <f t="shared" si="279"/>
        <v>3</v>
      </c>
      <c r="L5957" t="b">
        <f>COUNTIF($N$2:N5957, N5957)=1</f>
        <v>1</v>
      </c>
      <c r="M5957" s="37">
        <f>IF( $Q5957, MAX($M$1:M5956)+1, 0)</f>
        <v>0</v>
      </c>
      <c r="N5957" t="str" cm="1">
        <f t="array" ref="N5957">INDEX($A$9:$F$1048576, $J5957, $K5957 )</f>
        <v>KI562</v>
      </c>
      <c r="O5957" t="str" cm="1">
        <f t="array" ref="O5957">INDEX($B$9:$F$1048576, $J5957, $K5957 )</f>
        <v>국민사랑제9차</v>
      </c>
      <c r="P5957" t="str" cm="1">
        <f t="array" ref="P5957">IF( $L5957, TRIM(_xll.IMDP("IR", $G$5&amp;$N5957, $G$6)), "" )</f>
        <v/>
      </c>
      <c r="Q5957" t="b" cm="1">
        <f t="array" ref="Q5957">IF(
    $U$1=1, AND($P5957&lt;&gt;"", $P5957&lt;&gt;"...", $P5957&lt;&gt;"입력오류"),
    IF(
        $U$18=1, AND($P5957&lt;&gt;"", $P5957&lt;&gt;"...", $P5957&lt;&gt;"입력오류", ISNUMBER(FIND(INDEX($T$2:$T$7,$U$1),$P5957))),
        IF(
            $U$17="기타", AND($P5957&lt;&gt;"", $P5957&lt;&gt;"...", $P5957&lt;&gt;"입력오류", NOT(ISNUMBER(FIND($T$21:$T$34,$P5957)))),
            AND($P5957&lt;&gt;"", $P5957&lt;&gt;"...", $P5957&lt;&gt;"입력오류", $T$19=$P5957)
        )
    )
)</f>
        <v>0</v>
      </c>
    </row>
    <row r="5958" spans="9:17">
      <c r="I5958">
        <f t="shared" si="280"/>
        <v>5957</v>
      </c>
      <c r="J5958">
        <f t="shared" si="281"/>
        <v>1232</v>
      </c>
      <c r="K5958">
        <f t="shared" si="279"/>
        <v>3</v>
      </c>
      <c r="L5958" t="b">
        <f>COUNTIF($N$2:N5958, N5958)=1</f>
        <v>1</v>
      </c>
      <c r="M5958" s="37">
        <f>IF( $Q5958, MAX($M$1:M5957)+1, 0)</f>
        <v>0</v>
      </c>
      <c r="N5958" t="str" cm="1">
        <f t="array" ref="N5958">INDEX($A$9:$F$1048576, $J5958, $K5958 )</f>
        <v>KI563</v>
      </c>
      <c r="O5958" t="str" cm="1">
        <f t="array" ref="O5958">INDEX($B$9:$F$1048576, $J5958, $K5958 )</f>
        <v>케이지야음제일차</v>
      </c>
      <c r="P5958" t="str" cm="1">
        <f t="array" ref="P5958">IF( $L5958, TRIM(_xll.IMDP("IR", $G$5&amp;$N5958, $G$6)), "" )</f>
        <v/>
      </c>
      <c r="Q5958" t="b" cm="1">
        <f t="array" ref="Q5958">IF(
    $U$1=1, AND($P5958&lt;&gt;"", $P5958&lt;&gt;"...", $P5958&lt;&gt;"입력오류"),
    IF(
        $U$18=1, AND($P5958&lt;&gt;"", $P5958&lt;&gt;"...", $P5958&lt;&gt;"입력오류", ISNUMBER(FIND(INDEX($T$2:$T$7,$U$1),$P5958))),
        IF(
            $U$17="기타", AND($P5958&lt;&gt;"", $P5958&lt;&gt;"...", $P5958&lt;&gt;"입력오류", NOT(ISNUMBER(FIND($T$21:$T$34,$P5958)))),
            AND($P5958&lt;&gt;"", $P5958&lt;&gt;"...", $P5958&lt;&gt;"입력오류", $T$19=$P5958)
        )
    )
)</f>
        <v>0</v>
      </c>
    </row>
    <row r="5959" spans="9:17">
      <c r="I5959">
        <f t="shared" si="280"/>
        <v>5958</v>
      </c>
      <c r="J5959">
        <f t="shared" si="281"/>
        <v>1233</v>
      </c>
      <c r="K5959">
        <f t="shared" si="279"/>
        <v>3</v>
      </c>
      <c r="L5959" t="b">
        <f>COUNTIF($N$2:N5959, N5959)=1</f>
        <v>1</v>
      </c>
      <c r="M5959" s="37">
        <f>IF( $Q5959, MAX($M$1:M5958)+1, 0)</f>
        <v>0</v>
      </c>
      <c r="N5959" t="str" cm="1">
        <f t="array" ref="N5959">INDEX($A$9:$F$1048576, $J5959, $K5959 )</f>
        <v>KI564</v>
      </c>
      <c r="O5959" t="str" cm="1">
        <f t="array" ref="O5959">INDEX($B$9:$F$1048576, $J5959, $K5959 )</f>
        <v>스트롱와이제이제일차</v>
      </c>
      <c r="P5959" t="str" cm="1">
        <f t="array" ref="P5959">IF( $L5959, TRIM(_xll.IMDP("IR", $G$5&amp;$N5959, $G$6)), "" )</f>
        <v/>
      </c>
      <c r="Q5959" t="b" cm="1">
        <f t="array" ref="Q5959">IF(
    $U$1=1, AND($P5959&lt;&gt;"", $P5959&lt;&gt;"...", $P5959&lt;&gt;"입력오류"),
    IF(
        $U$18=1, AND($P5959&lt;&gt;"", $P5959&lt;&gt;"...", $P5959&lt;&gt;"입력오류", ISNUMBER(FIND(INDEX($T$2:$T$7,$U$1),$P5959))),
        IF(
            $U$17="기타", AND($P5959&lt;&gt;"", $P5959&lt;&gt;"...", $P5959&lt;&gt;"입력오류", NOT(ISNUMBER(FIND($T$21:$T$34,$P5959)))),
            AND($P5959&lt;&gt;"", $P5959&lt;&gt;"...", $P5959&lt;&gt;"입력오류", $T$19=$P5959)
        )
    )
)</f>
        <v>0</v>
      </c>
    </row>
    <row r="5960" spans="9:17">
      <c r="I5960">
        <f t="shared" si="280"/>
        <v>5959</v>
      </c>
      <c r="J5960">
        <f t="shared" si="281"/>
        <v>1234</v>
      </c>
      <c r="K5960">
        <f t="shared" si="279"/>
        <v>3</v>
      </c>
      <c r="L5960" t="b">
        <f>COUNTIF($N$2:N5960, N5960)=1</f>
        <v>1</v>
      </c>
      <c r="M5960" s="37">
        <f>IF( $Q5960, MAX($M$1:M5959)+1, 0)</f>
        <v>0</v>
      </c>
      <c r="N5960" t="str" cm="1">
        <f t="array" ref="N5960">INDEX($A$9:$F$1048576, $J5960, $K5960 )</f>
        <v>KI565</v>
      </c>
      <c r="O5960" t="str" cm="1">
        <f t="array" ref="O5960">INDEX($B$9:$F$1048576, $J5960, $K5960 )</f>
        <v>에이치엠에스신반포제일차</v>
      </c>
      <c r="P5960" t="str" cm="1">
        <f t="array" ref="P5960">IF( $L5960, TRIM(_xll.IMDP("IR", $G$5&amp;$N5960, $G$6)), "" )</f>
        <v/>
      </c>
      <c r="Q5960" t="b" cm="1">
        <f t="array" ref="Q5960">IF(
    $U$1=1, AND($P5960&lt;&gt;"", $P5960&lt;&gt;"...", $P5960&lt;&gt;"입력오류"),
    IF(
        $U$18=1, AND($P5960&lt;&gt;"", $P5960&lt;&gt;"...", $P5960&lt;&gt;"입력오류", ISNUMBER(FIND(INDEX($T$2:$T$7,$U$1),$P5960))),
        IF(
            $U$17="기타", AND($P5960&lt;&gt;"", $P5960&lt;&gt;"...", $P5960&lt;&gt;"입력오류", NOT(ISNUMBER(FIND($T$21:$T$34,$P5960)))),
            AND($P5960&lt;&gt;"", $P5960&lt;&gt;"...", $P5960&lt;&gt;"입력오류", $T$19=$P5960)
        )
    )
)</f>
        <v>0</v>
      </c>
    </row>
    <row r="5961" spans="9:17">
      <c r="I5961">
        <f t="shared" si="280"/>
        <v>5960</v>
      </c>
      <c r="J5961">
        <f t="shared" si="281"/>
        <v>1235</v>
      </c>
      <c r="K5961">
        <f t="shared" si="279"/>
        <v>3</v>
      </c>
      <c r="L5961" t="b">
        <f>COUNTIF($N$2:N5961, N5961)=1</f>
        <v>1</v>
      </c>
      <c r="M5961" s="37">
        <f>IF( $Q5961, MAX($M$1:M5960)+1, 0)</f>
        <v>0</v>
      </c>
      <c r="N5961" t="str" cm="1">
        <f t="array" ref="N5961">INDEX($A$9:$F$1048576, $J5961, $K5961 )</f>
        <v>KI566</v>
      </c>
      <c r="O5961" t="str" cm="1">
        <f t="array" ref="O5961">INDEX($B$9:$F$1048576, $J5961, $K5961 )</f>
        <v>우리케이에프제이차</v>
      </c>
      <c r="P5961" t="str" cm="1">
        <f t="array" ref="P5961">IF( $L5961, TRIM(_xll.IMDP("IR", $G$5&amp;$N5961, $G$6)), "" )</f>
        <v/>
      </c>
      <c r="Q5961" t="b" cm="1">
        <f t="array" ref="Q5961">IF(
    $U$1=1, AND($P5961&lt;&gt;"", $P5961&lt;&gt;"...", $P5961&lt;&gt;"입력오류"),
    IF(
        $U$18=1, AND($P5961&lt;&gt;"", $P5961&lt;&gt;"...", $P5961&lt;&gt;"입력오류", ISNUMBER(FIND(INDEX($T$2:$T$7,$U$1),$P5961))),
        IF(
            $U$17="기타", AND($P5961&lt;&gt;"", $P5961&lt;&gt;"...", $P5961&lt;&gt;"입력오류", NOT(ISNUMBER(FIND($T$21:$T$34,$P5961)))),
            AND($P5961&lt;&gt;"", $P5961&lt;&gt;"...", $P5961&lt;&gt;"입력오류", $T$19=$P5961)
        )
    )
)</f>
        <v>0</v>
      </c>
    </row>
    <row r="5962" spans="9:17">
      <c r="I5962">
        <f t="shared" si="280"/>
        <v>5961</v>
      </c>
      <c r="J5962">
        <f t="shared" si="281"/>
        <v>1236</v>
      </c>
      <c r="K5962">
        <f t="shared" si="279"/>
        <v>3</v>
      </c>
      <c r="L5962" t="b">
        <f>COUNTIF($N$2:N5962, N5962)=1</f>
        <v>1</v>
      </c>
      <c r="M5962" s="37">
        <f>IF( $Q5962, MAX($M$1:M5961)+1, 0)</f>
        <v>0</v>
      </c>
      <c r="N5962" t="str" cm="1">
        <f t="array" ref="N5962">INDEX($A$9:$F$1048576, $J5962, $K5962 )</f>
        <v>KI567</v>
      </c>
      <c r="O5962" t="str" cm="1">
        <f t="array" ref="O5962">INDEX($B$9:$F$1048576, $J5962, $K5962 )</f>
        <v>제이에코컴퍼니</v>
      </c>
      <c r="P5962" t="str" cm="1">
        <f t="array" ref="P5962">IF( $L5962, TRIM(_xll.IMDP("IR", $G$5&amp;$N5962, $G$6)), "" )</f>
        <v/>
      </c>
      <c r="Q5962" t="b" cm="1">
        <f t="array" ref="Q5962">IF(
    $U$1=1, AND($P5962&lt;&gt;"", $P5962&lt;&gt;"...", $P5962&lt;&gt;"입력오류"),
    IF(
        $U$18=1, AND($P5962&lt;&gt;"", $P5962&lt;&gt;"...", $P5962&lt;&gt;"입력오류", ISNUMBER(FIND(INDEX($T$2:$T$7,$U$1),$P5962))),
        IF(
            $U$17="기타", AND($P5962&lt;&gt;"", $P5962&lt;&gt;"...", $P5962&lt;&gt;"입력오류", NOT(ISNUMBER(FIND($T$21:$T$34,$P5962)))),
            AND($P5962&lt;&gt;"", $P5962&lt;&gt;"...", $P5962&lt;&gt;"입력오류", $T$19=$P5962)
        )
    )
)</f>
        <v>0</v>
      </c>
    </row>
    <row r="5963" spans="9:17">
      <c r="I5963">
        <f t="shared" si="280"/>
        <v>5962</v>
      </c>
      <c r="J5963">
        <f t="shared" si="281"/>
        <v>1237</v>
      </c>
      <c r="K5963">
        <f t="shared" si="279"/>
        <v>3</v>
      </c>
      <c r="L5963" t="b">
        <f>COUNTIF($N$2:N5963, N5963)=1</f>
        <v>1</v>
      </c>
      <c r="M5963" s="37">
        <f>IF( $Q5963, MAX($M$1:M5962)+1, 0)</f>
        <v>0</v>
      </c>
      <c r="N5963" t="str" cm="1">
        <f t="array" ref="N5963">INDEX($A$9:$F$1048576, $J5963, $K5963 )</f>
        <v>KI568</v>
      </c>
      <c r="O5963" t="str" cm="1">
        <f t="array" ref="O5963">INDEX($B$9:$F$1048576, $J5963, $K5963 )</f>
        <v>케이파이브제십차</v>
      </c>
      <c r="P5963" t="str" cm="1">
        <f t="array" ref="P5963">IF( $L5963, TRIM(_xll.IMDP("IR", $G$5&amp;$N5963, $G$6)), "" )</f>
        <v/>
      </c>
      <c r="Q5963" t="b" cm="1">
        <f t="array" ref="Q5963">IF(
    $U$1=1, AND($P5963&lt;&gt;"", $P5963&lt;&gt;"...", $P5963&lt;&gt;"입력오류"),
    IF(
        $U$18=1, AND($P5963&lt;&gt;"", $P5963&lt;&gt;"...", $P5963&lt;&gt;"입력오류", ISNUMBER(FIND(INDEX($T$2:$T$7,$U$1),$P5963))),
        IF(
            $U$17="기타", AND($P5963&lt;&gt;"", $P5963&lt;&gt;"...", $P5963&lt;&gt;"입력오류", NOT(ISNUMBER(FIND($T$21:$T$34,$P5963)))),
            AND($P5963&lt;&gt;"", $P5963&lt;&gt;"...", $P5963&lt;&gt;"입력오류", $T$19=$P5963)
        )
    )
)</f>
        <v>0</v>
      </c>
    </row>
    <row r="5964" spans="9:17">
      <c r="I5964">
        <f t="shared" si="280"/>
        <v>5963</v>
      </c>
      <c r="J5964">
        <f t="shared" si="281"/>
        <v>1238</v>
      </c>
      <c r="K5964">
        <f t="shared" si="279"/>
        <v>3</v>
      </c>
      <c r="L5964" t="b">
        <f>COUNTIF($N$2:N5964, N5964)=1</f>
        <v>1</v>
      </c>
      <c r="M5964" s="37">
        <f>IF( $Q5964, MAX($M$1:M5963)+1, 0)</f>
        <v>0</v>
      </c>
      <c r="N5964" t="str" cm="1">
        <f t="array" ref="N5964">INDEX($A$9:$F$1048576, $J5964, $K5964 )</f>
        <v>KI569</v>
      </c>
      <c r="O5964" t="str" cm="1">
        <f t="array" ref="O5964">INDEX($B$9:$F$1048576, $J5964, $K5964 )</f>
        <v>미르원제구차</v>
      </c>
      <c r="P5964" t="str" cm="1">
        <f t="array" ref="P5964">IF( $L5964, TRIM(_xll.IMDP("IR", $G$5&amp;$N5964, $G$6)), "" )</f>
        <v/>
      </c>
      <c r="Q5964" t="b" cm="1">
        <f t="array" ref="Q5964">IF(
    $U$1=1, AND($P5964&lt;&gt;"", $P5964&lt;&gt;"...", $P5964&lt;&gt;"입력오류"),
    IF(
        $U$18=1, AND($P5964&lt;&gt;"", $P5964&lt;&gt;"...", $P5964&lt;&gt;"입력오류", ISNUMBER(FIND(INDEX($T$2:$T$7,$U$1),$P5964))),
        IF(
            $U$17="기타", AND($P5964&lt;&gt;"", $P5964&lt;&gt;"...", $P5964&lt;&gt;"입력오류", NOT(ISNUMBER(FIND($T$21:$T$34,$P5964)))),
            AND($P5964&lt;&gt;"", $P5964&lt;&gt;"...", $P5964&lt;&gt;"입력오류", $T$19=$P5964)
        )
    )
)</f>
        <v>0</v>
      </c>
    </row>
    <row r="5965" spans="9:17">
      <c r="I5965">
        <f t="shared" si="280"/>
        <v>5964</v>
      </c>
      <c r="J5965">
        <f t="shared" si="281"/>
        <v>1239</v>
      </c>
      <c r="K5965">
        <f t="shared" si="279"/>
        <v>3</v>
      </c>
      <c r="L5965" t="b">
        <f>COUNTIF($N$2:N5965, N5965)=1</f>
        <v>1</v>
      </c>
      <c r="M5965" s="37">
        <f>IF( $Q5965, MAX($M$1:M5964)+1, 0)</f>
        <v>0</v>
      </c>
      <c r="N5965" t="str" cm="1">
        <f t="array" ref="N5965">INDEX($A$9:$F$1048576, $J5965, $K5965 )</f>
        <v>KI570</v>
      </c>
      <c r="O5965" t="str" cm="1">
        <f t="array" ref="O5965">INDEX($B$9:$F$1048576, $J5965, $K5965 )</f>
        <v>디에이치한남사모</v>
      </c>
      <c r="P5965" t="str" cm="1">
        <f t="array" ref="P5965">IF( $L5965, TRIM(_xll.IMDP("IR", $G$5&amp;$N5965, $G$6)), "" )</f>
        <v/>
      </c>
      <c r="Q5965" t="b" cm="1">
        <f t="array" ref="Q5965">IF(
    $U$1=1, AND($P5965&lt;&gt;"", $P5965&lt;&gt;"...", $P5965&lt;&gt;"입력오류"),
    IF(
        $U$18=1, AND($P5965&lt;&gt;"", $P5965&lt;&gt;"...", $P5965&lt;&gt;"입력오류", ISNUMBER(FIND(INDEX($T$2:$T$7,$U$1),$P5965))),
        IF(
            $U$17="기타", AND($P5965&lt;&gt;"", $P5965&lt;&gt;"...", $P5965&lt;&gt;"입력오류", NOT(ISNUMBER(FIND($T$21:$T$34,$P5965)))),
            AND($P5965&lt;&gt;"", $P5965&lt;&gt;"...", $P5965&lt;&gt;"입력오류", $T$19=$P5965)
        )
    )
)</f>
        <v>0</v>
      </c>
    </row>
    <row r="5966" spans="9:17">
      <c r="I5966">
        <f t="shared" si="280"/>
        <v>5965</v>
      </c>
      <c r="J5966">
        <f t="shared" si="281"/>
        <v>1240</v>
      </c>
      <c r="K5966">
        <f t="shared" si="279"/>
        <v>3</v>
      </c>
      <c r="L5966" t="b">
        <f>COUNTIF($N$2:N5966, N5966)=1</f>
        <v>1</v>
      </c>
      <c r="M5966" s="37">
        <f>IF( $Q5966, MAX($M$1:M5965)+1, 0)</f>
        <v>0</v>
      </c>
      <c r="N5966" t="str" cm="1">
        <f t="array" ref="N5966">INDEX($A$9:$F$1048576, $J5966, $K5966 )</f>
        <v>KI571</v>
      </c>
      <c r="O5966" t="str" cm="1">
        <f t="array" ref="O5966">INDEX($B$9:$F$1048576, $J5966, $K5966 )</f>
        <v>하나에이아이씨제일차</v>
      </c>
      <c r="P5966" t="str" cm="1">
        <f t="array" ref="P5966">IF( $L5966, TRIM(_xll.IMDP("IR", $G$5&amp;$N5966, $G$6)), "" )</f>
        <v/>
      </c>
      <c r="Q5966" t="b" cm="1">
        <f t="array" ref="Q5966">IF(
    $U$1=1, AND($P5966&lt;&gt;"", $P5966&lt;&gt;"...", $P5966&lt;&gt;"입력오류"),
    IF(
        $U$18=1, AND($P5966&lt;&gt;"", $P5966&lt;&gt;"...", $P5966&lt;&gt;"입력오류", ISNUMBER(FIND(INDEX($T$2:$T$7,$U$1),$P5966))),
        IF(
            $U$17="기타", AND($P5966&lt;&gt;"", $P5966&lt;&gt;"...", $P5966&lt;&gt;"입력오류", NOT(ISNUMBER(FIND($T$21:$T$34,$P5966)))),
            AND($P5966&lt;&gt;"", $P5966&lt;&gt;"...", $P5966&lt;&gt;"입력오류", $T$19=$P5966)
        )
    )
)</f>
        <v>0</v>
      </c>
    </row>
    <row r="5967" spans="9:17">
      <c r="I5967">
        <f t="shared" si="280"/>
        <v>5966</v>
      </c>
      <c r="J5967">
        <f t="shared" si="281"/>
        <v>1241</v>
      </c>
      <c r="K5967">
        <f t="shared" si="279"/>
        <v>3</v>
      </c>
      <c r="L5967" t="b">
        <f>COUNTIF($N$2:N5967, N5967)=1</f>
        <v>1</v>
      </c>
      <c r="M5967" s="37">
        <f>IF( $Q5967, MAX($M$1:M5966)+1, 0)</f>
        <v>0</v>
      </c>
      <c r="N5967" t="str" cm="1">
        <f t="array" ref="N5967">INDEX($A$9:$F$1048576, $J5967, $K5967 )</f>
        <v>KI572</v>
      </c>
      <c r="O5967" t="str" cm="1">
        <f t="array" ref="O5967">INDEX($B$9:$F$1048576, $J5967, $K5967 )</f>
        <v>더하이스트제삼십이차</v>
      </c>
      <c r="P5967" t="str" cm="1">
        <f t="array" ref="P5967">IF( $L5967, TRIM(_xll.IMDP("IR", $G$5&amp;$N5967, $G$6)), "" )</f>
        <v/>
      </c>
      <c r="Q5967" t="b" cm="1">
        <f t="array" ref="Q5967">IF(
    $U$1=1, AND($P5967&lt;&gt;"", $P5967&lt;&gt;"...", $P5967&lt;&gt;"입력오류"),
    IF(
        $U$18=1, AND($P5967&lt;&gt;"", $P5967&lt;&gt;"...", $P5967&lt;&gt;"입력오류", ISNUMBER(FIND(INDEX($T$2:$T$7,$U$1),$P5967))),
        IF(
            $U$17="기타", AND($P5967&lt;&gt;"", $P5967&lt;&gt;"...", $P5967&lt;&gt;"입력오류", NOT(ISNUMBER(FIND($T$21:$T$34,$P5967)))),
            AND($P5967&lt;&gt;"", $P5967&lt;&gt;"...", $P5967&lt;&gt;"입력오류", $T$19=$P5967)
        )
    )
)</f>
        <v>0</v>
      </c>
    </row>
    <row r="5968" spans="9:17">
      <c r="I5968">
        <f t="shared" si="280"/>
        <v>5967</v>
      </c>
      <c r="J5968">
        <f t="shared" si="281"/>
        <v>1242</v>
      </c>
      <c r="K5968">
        <f t="shared" si="279"/>
        <v>3</v>
      </c>
      <c r="L5968" t="b">
        <f>COUNTIF($N$2:N5968, N5968)=1</f>
        <v>1</v>
      </c>
      <c r="M5968" s="37">
        <f>IF( $Q5968, MAX($M$1:M5967)+1, 0)</f>
        <v>0</v>
      </c>
      <c r="N5968" t="str" cm="1">
        <f t="array" ref="N5968">INDEX($A$9:$F$1048576, $J5968, $K5968 )</f>
        <v>KI573</v>
      </c>
      <c r="O5968" t="str" cm="1">
        <f t="array" ref="O5968">INDEX($B$9:$F$1048576, $J5968, $K5968 )</f>
        <v>비케이프로제십차</v>
      </c>
      <c r="P5968" t="str" cm="1">
        <f t="array" ref="P5968">IF( $L5968, TRIM(_xll.IMDP("IR", $G$5&amp;$N5968, $G$6)), "" )</f>
        <v/>
      </c>
      <c r="Q5968" t="b" cm="1">
        <f t="array" ref="Q5968">IF(
    $U$1=1, AND($P5968&lt;&gt;"", $P5968&lt;&gt;"...", $P5968&lt;&gt;"입력오류"),
    IF(
        $U$18=1, AND($P5968&lt;&gt;"", $P5968&lt;&gt;"...", $P5968&lt;&gt;"입력오류", ISNUMBER(FIND(INDEX($T$2:$T$7,$U$1),$P5968))),
        IF(
            $U$17="기타", AND($P5968&lt;&gt;"", $P5968&lt;&gt;"...", $P5968&lt;&gt;"입력오류", NOT(ISNUMBER(FIND($T$21:$T$34,$P5968)))),
            AND($P5968&lt;&gt;"", $P5968&lt;&gt;"...", $P5968&lt;&gt;"입력오류", $T$19=$P5968)
        )
    )
)</f>
        <v>0</v>
      </c>
    </row>
    <row r="5969" spans="9:17">
      <c r="I5969">
        <f t="shared" si="280"/>
        <v>5968</v>
      </c>
      <c r="J5969">
        <f t="shared" si="281"/>
        <v>1243</v>
      </c>
      <c r="K5969">
        <f t="shared" si="279"/>
        <v>3</v>
      </c>
      <c r="L5969" t="b">
        <f>COUNTIF($N$2:N5969, N5969)=1</f>
        <v>1</v>
      </c>
      <c r="M5969" s="37">
        <f>IF( $Q5969, MAX($M$1:M5968)+1, 0)</f>
        <v>0</v>
      </c>
      <c r="N5969" t="str" cm="1">
        <f t="array" ref="N5969">INDEX($A$9:$F$1048576, $J5969, $K5969 )</f>
        <v>KI574</v>
      </c>
      <c r="O5969" t="str" cm="1">
        <f t="array" ref="O5969">INDEX($B$9:$F$1048576, $J5969, $K5969 )</f>
        <v>비케이프로제십일차</v>
      </c>
      <c r="P5969" t="str" cm="1">
        <f t="array" ref="P5969">IF( $L5969, TRIM(_xll.IMDP("IR", $G$5&amp;$N5969, $G$6)), "" )</f>
        <v/>
      </c>
      <c r="Q5969" t="b" cm="1">
        <f t="array" ref="Q5969">IF(
    $U$1=1, AND($P5969&lt;&gt;"", $P5969&lt;&gt;"...", $P5969&lt;&gt;"입력오류"),
    IF(
        $U$18=1, AND($P5969&lt;&gt;"", $P5969&lt;&gt;"...", $P5969&lt;&gt;"입력오류", ISNUMBER(FIND(INDEX($T$2:$T$7,$U$1),$P5969))),
        IF(
            $U$17="기타", AND($P5969&lt;&gt;"", $P5969&lt;&gt;"...", $P5969&lt;&gt;"입력오류", NOT(ISNUMBER(FIND($T$21:$T$34,$P5969)))),
            AND($P5969&lt;&gt;"", $P5969&lt;&gt;"...", $P5969&lt;&gt;"입력오류", $T$19=$P5969)
        )
    )
)</f>
        <v>0</v>
      </c>
    </row>
    <row r="5970" spans="9:17">
      <c r="I5970">
        <f t="shared" si="280"/>
        <v>5969</v>
      </c>
      <c r="J5970">
        <f t="shared" si="281"/>
        <v>1244</v>
      </c>
      <c r="K5970">
        <f t="shared" si="279"/>
        <v>3</v>
      </c>
      <c r="L5970" t="b">
        <f>COUNTIF($N$2:N5970, N5970)=1</f>
        <v>1</v>
      </c>
      <c r="M5970" s="37">
        <f>IF( $Q5970, MAX($M$1:M5969)+1, 0)</f>
        <v>0</v>
      </c>
      <c r="N5970" t="str" cm="1">
        <f t="array" ref="N5970">INDEX($A$9:$F$1048576, $J5970, $K5970 )</f>
        <v>KI575</v>
      </c>
      <c r="O5970" t="str" cm="1">
        <f t="array" ref="O5970">INDEX($B$9:$F$1048576, $J5970, $K5970 )</f>
        <v>센트럴중동제일차</v>
      </c>
      <c r="P5970" t="str" cm="1">
        <f t="array" ref="P5970">IF( $L5970, TRIM(_xll.IMDP("IR", $G$5&amp;$N5970, $G$6)), "" )</f>
        <v/>
      </c>
      <c r="Q5970" t="b" cm="1">
        <f t="array" ref="Q5970">IF(
    $U$1=1, AND($P5970&lt;&gt;"", $P5970&lt;&gt;"...", $P5970&lt;&gt;"입력오류"),
    IF(
        $U$18=1, AND($P5970&lt;&gt;"", $P5970&lt;&gt;"...", $P5970&lt;&gt;"입력오류", ISNUMBER(FIND(INDEX($T$2:$T$7,$U$1),$P5970))),
        IF(
            $U$17="기타", AND($P5970&lt;&gt;"", $P5970&lt;&gt;"...", $P5970&lt;&gt;"입력오류", NOT(ISNUMBER(FIND($T$21:$T$34,$P5970)))),
            AND($P5970&lt;&gt;"", $P5970&lt;&gt;"...", $P5970&lt;&gt;"입력오류", $T$19=$P5970)
        )
    )
)</f>
        <v>0</v>
      </c>
    </row>
    <row r="5971" spans="9:17">
      <c r="I5971">
        <f t="shared" si="280"/>
        <v>5970</v>
      </c>
      <c r="J5971">
        <f t="shared" si="281"/>
        <v>1245</v>
      </c>
      <c r="K5971">
        <f t="shared" si="279"/>
        <v>3</v>
      </c>
      <c r="L5971" t="b">
        <f>COUNTIF($N$2:N5971, N5971)=1</f>
        <v>1</v>
      </c>
      <c r="M5971" s="37">
        <f>IF( $Q5971, MAX($M$1:M5970)+1, 0)</f>
        <v>0</v>
      </c>
      <c r="N5971" t="str" cm="1">
        <f t="array" ref="N5971">INDEX($A$9:$F$1048576, $J5971, $K5971 )</f>
        <v>KI576</v>
      </c>
      <c r="O5971" t="str" cm="1">
        <f t="array" ref="O5971">INDEX($B$9:$F$1048576, $J5971, $K5971 )</f>
        <v>하나에이치인더홀딩스제삼차</v>
      </c>
      <c r="P5971" t="str" cm="1">
        <f t="array" ref="P5971">IF( $L5971, TRIM(_xll.IMDP("IR", $G$5&amp;$N5971, $G$6)), "" )</f>
        <v/>
      </c>
      <c r="Q5971" t="b" cm="1">
        <f t="array" ref="Q5971">IF(
    $U$1=1, AND($P5971&lt;&gt;"", $P5971&lt;&gt;"...", $P5971&lt;&gt;"입력오류"),
    IF(
        $U$18=1, AND($P5971&lt;&gt;"", $P5971&lt;&gt;"...", $P5971&lt;&gt;"입력오류", ISNUMBER(FIND(INDEX($T$2:$T$7,$U$1),$P5971))),
        IF(
            $U$17="기타", AND($P5971&lt;&gt;"", $P5971&lt;&gt;"...", $P5971&lt;&gt;"입력오류", NOT(ISNUMBER(FIND($T$21:$T$34,$P5971)))),
            AND($P5971&lt;&gt;"", $P5971&lt;&gt;"...", $P5971&lt;&gt;"입력오류", $T$19=$P5971)
        )
    )
)</f>
        <v>0</v>
      </c>
    </row>
    <row r="5972" spans="9:17">
      <c r="I5972">
        <f t="shared" si="280"/>
        <v>5971</v>
      </c>
      <c r="J5972">
        <f t="shared" si="281"/>
        <v>1246</v>
      </c>
      <c r="K5972">
        <f t="shared" si="279"/>
        <v>3</v>
      </c>
      <c r="L5972" t="b">
        <f>COUNTIF($N$2:N5972, N5972)=1</f>
        <v>1</v>
      </c>
      <c r="M5972" s="37">
        <f>IF( $Q5972, MAX($M$1:M5971)+1, 0)</f>
        <v>0</v>
      </c>
      <c r="N5972" t="str" cm="1">
        <f t="array" ref="N5972">INDEX($A$9:$F$1048576, $J5972, $K5972 )</f>
        <v>KI577</v>
      </c>
      <c r="O5972" t="str" cm="1">
        <f t="array" ref="O5972">INDEX($B$9:$F$1048576, $J5972, $K5972 )</f>
        <v>제일사랑제5차</v>
      </c>
      <c r="P5972" t="str" cm="1">
        <f t="array" ref="P5972">IF( $L5972, TRIM(_xll.IMDP("IR", $G$5&amp;$N5972, $G$6)), "" )</f>
        <v/>
      </c>
      <c r="Q5972" t="b" cm="1">
        <f t="array" ref="Q5972">IF(
    $U$1=1, AND($P5972&lt;&gt;"", $P5972&lt;&gt;"...", $P5972&lt;&gt;"입력오류"),
    IF(
        $U$18=1, AND($P5972&lt;&gt;"", $P5972&lt;&gt;"...", $P5972&lt;&gt;"입력오류", ISNUMBER(FIND(INDEX($T$2:$T$7,$U$1),$P5972))),
        IF(
            $U$17="기타", AND($P5972&lt;&gt;"", $P5972&lt;&gt;"...", $P5972&lt;&gt;"입력오류", NOT(ISNUMBER(FIND($T$21:$T$34,$P5972)))),
            AND($P5972&lt;&gt;"", $P5972&lt;&gt;"...", $P5972&lt;&gt;"입력오류", $T$19=$P5972)
        )
    )
)</f>
        <v>0</v>
      </c>
    </row>
    <row r="5973" spans="9:17">
      <c r="I5973">
        <f t="shared" si="280"/>
        <v>5972</v>
      </c>
      <c r="J5973">
        <f t="shared" si="281"/>
        <v>1247</v>
      </c>
      <c r="K5973">
        <f t="shared" si="279"/>
        <v>3</v>
      </c>
      <c r="L5973" t="b">
        <f>COUNTIF($N$2:N5973, N5973)=1</f>
        <v>1</v>
      </c>
      <c r="M5973" s="37">
        <f>IF( $Q5973, MAX($M$1:M5972)+1, 0)</f>
        <v>0</v>
      </c>
      <c r="N5973" t="str" cm="1">
        <f t="array" ref="N5973">INDEX($A$9:$F$1048576, $J5973, $K5973 )</f>
        <v>KI578</v>
      </c>
      <c r="O5973" t="str" cm="1">
        <f t="array" ref="O5973">INDEX($B$9:$F$1048576, $J5973, $K5973 )</f>
        <v>이알에스제팔차</v>
      </c>
      <c r="P5973" t="str" cm="1">
        <f t="array" ref="P5973">IF( $L5973, TRIM(_xll.IMDP("IR", $G$5&amp;$N5973, $G$6)), "" )</f>
        <v/>
      </c>
      <c r="Q5973" t="b" cm="1">
        <f t="array" ref="Q5973">IF(
    $U$1=1, AND($P5973&lt;&gt;"", $P5973&lt;&gt;"...", $P5973&lt;&gt;"입력오류"),
    IF(
        $U$18=1, AND($P5973&lt;&gt;"", $P5973&lt;&gt;"...", $P5973&lt;&gt;"입력오류", ISNUMBER(FIND(INDEX($T$2:$T$7,$U$1),$P5973))),
        IF(
            $U$17="기타", AND($P5973&lt;&gt;"", $P5973&lt;&gt;"...", $P5973&lt;&gt;"입력오류", NOT(ISNUMBER(FIND($T$21:$T$34,$P5973)))),
            AND($P5973&lt;&gt;"", $P5973&lt;&gt;"...", $P5973&lt;&gt;"입력오류", $T$19=$P5973)
        )
    )
)</f>
        <v>0</v>
      </c>
    </row>
    <row r="5974" spans="9:17">
      <c r="I5974">
        <f t="shared" si="280"/>
        <v>5973</v>
      </c>
      <c r="J5974">
        <f t="shared" si="281"/>
        <v>1248</v>
      </c>
      <c r="K5974">
        <f t="shared" si="279"/>
        <v>3</v>
      </c>
      <c r="L5974" t="b">
        <f>COUNTIF($N$2:N5974, N5974)=1</f>
        <v>1</v>
      </c>
      <c r="M5974" s="37">
        <f>IF( $Q5974, MAX($M$1:M5973)+1, 0)</f>
        <v>0</v>
      </c>
      <c r="N5974" t="str" cm="1">
        <f t="array" ref="N5974">INDEX($A$9:$F$1048576, $J5974, $K5974 )</f>
        <v>KI579</v>
      </c>
      <c r="O5974" t="str" cm="1">
        <f t="array" ref="O5974">INDEX($B$9:$F$1048576, $J5974, $K5974 )</f>
        <v>이알에스제구차</v>
      </c>
      <c r="P5974" t="str" cm="1">
        <f t="array" ref="P5974">IF( $L5974, TRIM(_xll.IMDP("IR", $G$5&amp;$N5974, $G$6)), "" )</f>
        <v/>
      </c>
      <c r="Q5974" t="b" cm="1">
        <f t="array" ref="Q5974">IF(
    $U$1=1, AND($P5974&lt;&gt;"", $P5974&lt;&gt;"...", $P5974&lt;&gt;"입력오류"),
    IF(
        $U$18=1, AND($P5974&lt;&gt;"", $P5974&lt;&gt;"...", $P5974&lt;&gt;"입력오류", ISNUMBER(FIND(INDEX($T$2:$T$7,$U$1),$P5974))),
        IF(
            $U$17="기타", AND($P5974&lt;&gt;"", $P5974&lt;&gt;"...", $P5974&lt;&gt;"입력오류", NOT(ISNUMBER(FIND($T$21:$T$34,$P5974)))),
            AND($P5974&lt;&gt;"", $P5974&lt;&gt;"...", $P5974&lt;&gt;"입력오류", $T$19=$P5974)
        )
    )
)</f>
        <v>0</v>
      </c>
    </row>
    <row r="5975" spans="9:17">
      <c r="I5975">
        <f t="shared" si="280"/>
        <v>5974</v>
      </c>
      <c r="J5975">
        <f t="shared" si="281"/>
        <v>1249</v>
      </c>
      <c r="K5975">
        <f t="shared" si="279"/>
        <v>3</v>
      </c>
      <c r="L5975" t="b">
        <f>COUNTIF($N$2:N5975, N5975)=1</f>
        <v>1</v>
      </c>
      <c r="M5975" s="37">
        <f>IF( $Q5975, MAX($M$1:M5974)+1, 0)</f>
        <v>0</v>
      </c>
      <c r="N5975" t="str" cm="1">
        <f t="array" ref="N5975">INDEX($A$9:$F$1048576, $J5975, $K5975 )</f>
        <v>KI580</v>
      </c>
      <c r="O5975" t="str" cm="1">
        <f t="array" ref="O5975">INDEX($B$9:$F$1048576, $J5975, $K5975 )</f>
        <v>농협타임제삼차</v>
      </c>
      <c r="P5975" t="str" cm="1">
        <f t="array" ref="P5975">IF( $L5975, TRIM(_xll.IMDP("IR", $G$5&amp;$N5975, $G$6)), "" )</f>
        <v/>
      </c>
      <c r="Q5975" t="b" cm="1">
        <f t="array" ref="Q5975">IF(
    $U$1=1, AND($P5975&lt;&gt;"", $P5975&lt;&gt;"...", $P5975&lt;&gt;"입력오류"),
    IF(
        $U$18=1, AND($P5975&lt;&gt;"", $P5975&lt;&gt;"...", $P5975&lt;&gt;"입력오류", ISNUMBER(FIND(INDEX($T$2:$T$7,$U$1),$P5975))),
        IF(
            $U$17="기타", AND($P5975&lt;&gt;"", $P5975&lt;&gt;"...", $P5975&lt;&gt;"입력오류", NOT(ISNUMBER(FIND($T$21:$T$34,$P5975)))),
            AND($P5975&lt;&gt;"", $P5975&lt;&gt;"...", $P5975&lt;&gt;"입력오류", $T$19=$P5975)
        )
    )
)</f>
        <v>0</v>
      </c>
    </row>
    <row r="5976" spans="9:17">
      <c r="I5976">
        <f t="shared" si="280"/>
        <v>5975</v>
      </c>
      <c r="J5976">
        <f t="shared" si="281"/>
        <v>1250</v>
      </c>
      <c r="K5976">
        <f t="shared" si="279"/>
        <v>3</v>
      </c>
      <c r="L5976" t="b">
        <f>COUNTIF($N$2:N5976, N5976)=1</f>
        <v>1</v>
      </c>
      <c r="M5976" s="37">
        <f>IF( $Q5976, MAX($M$1:M5975)+1, 0)</f>
        <v>0</v>
      </c>
      <c r="N5976" t="str" cm="1">
        <f t="array" ref="N5976">INDEX($A$9:$F$1048576, $J5976, $K5976 )</f>
        <v>KI581</v>
      </c>
      <c r="O5976" t="str" cm="1">
        <f t="array" ref="O5976">INDEX($B$9:$F$1048576, $J5976, $K5976 )</f>
        <v>리브스타제팔차</v>
      </c>
      <c r="P5976" t="str" cm="1">
        <f t="array" ref="P5976">IF( $L5976, TRIM(_xll.IMDP("IR", $G$5&amp;$N5976, $G$6)), "" )</f>
        <v/>
      </c>
      <c r="Q5976" t="b" cm="1">
        <f t="array" ref="Q5976">IF(
    $U$1=1, AND($P5976&lt;&gt;"", $P5976&lt;&gt;"...", $P5976&lt;&gt;"입력오류"),
    IF(
        $U$18=1, AND($P5976&lt;&gt;"", $P5976&lt;&gt;"...", $P5976&lt;&gt;"입력오류", ISNUMBER(FIND(INDEX($T$2:$T$7,$U$1),$P5976))),
        IF(
            $U$17="기타", AND($P5976&lt;&gt;"", $P5976&lt;&gt;"...", $P5976&lt;&gt;"입력오류", NOT(ISNUMBER(FIND($T$21:$T$34,$P5976)))),
            AND($P5976&lt;&gt;"", $P5976&lt;&gt;"...", $P5976&lt;&gt;"입력오류", $T$19=$P5976)
        )
    )
)</f>
        <v>0</v>
      </c>
    </row>
    <row r="5977" spans="9:17">
      <c r="I5977">
        <f t="shared" si="280"/>
        <v>5976</v>
      </c>
      <c r="J5977">
        <f t="shared" si="281"/>
        <v>1251</v>
      </c>
      <c r="K5977">
        <f t="shared" si="279"/>
        <v>3</v>
      </c>
      <c r="L5977" t="b">
        <f>COUNTIF($N$2:N5977, N5977)=1</f>
        <v>1</v>
      </c>
      <c r="M5977" s="37">
        <f>IF( $Q5977, MAX($M$1:M5976)+1, 0)</f>
        <v>0</v>
      </c>
      <c r="N5977" t="str" cm="1">
        <f t="array" ref="N5977">INDEX($A$9:$F$1048576, $J5977, $K5977 )</f>
        <v>KI582</v>
      </c>
      <c r="O5977" t="str" cm="1">
        <f t="array" ref="O5977">INDEX($B$9:$F$1048576, $J5977, $K5977 )</f>
        <v>농협챔피온제사차</v>
      </c>
      <c r="P5977" t="str" cm="1">
        <f t="array" ref="P5977">IF( $L5977, TRIM(_xll.IMDP("IR", $G$5&amp;$N5977, $G$6)), "" )</f>
        <v/>
      </c>
      <c r="Q5977" t="b" cm="1">
        <f t="array" ref="Q5977">IF(
    $U$1=1, AND($P5977&lt;&gt;"", $P5977&lt;&gt;"...", $P5977&lt;&gt;"입력오류"),
    IF(
        $U$18=1, AND($P5977&lt;&gt;"", $P5977&lt;&gt;"...", $P5977&lt;&gt;"입력오류", ISNUMBER(FIND(INDEX($T$2:$T$7,$U$1),$P5977))),
        IF(
            $U$17="기타", AND($P5977&lt;&gt;"", $P5977&lt;&gt;"...", $P5977&lt;&gt;"입력오류", NOT(ISNUMBER(FIND($T$21:$T$34,$P5977)))),
            AND($P5977&lt;&gt;"", $P5977&lt;&gt;"...", $P5977&lt;&gt;"입력오류", $T$19=$P5977)
        )
    )
)</f>
        <v>0</v>
      </c>
    </row>
    <row r="5978" spans="9:17">
      <c r="I5978">
        <f t="shared" si="280"/>
        <v>5977</v>
      </c>
      <c r="J5978">
        <f t="shared" si="281"/>
        <v>1252</v>
      </c>
      <c r="K5978">
        <f t="shared" si="279"/>
        <v>3</v>
      </c>
      <c r="L5978" t="b">
        <f>COUNTIF($N$2:N5978, N5978)=1</f>
        <v>1</v>
      </c>
      <c r="M5978" s="37">
        <f>IF( $Q5978, MAX($M$1:M5977)+1, 0)</f>
        <v>0</v>
      </c>
      <c r="N5978" t="str" cm="1">
        <f t="array" ref="N5978">INDEX($A$9:$F$1048576, $J5978, $K5978 )</f>
        <v>KI583</v>
      </c>
      <c r="O5978" t="str" cm="1">
        <f t="array" ref="O5978">INDEX($B$9:$F$1048576, $J5978, $K5978 )</f>
        <v>피넛퍼플</v>
      </c>
      <c r="P5978" t="str" cm="1">
        <f t="array" ref="P5978">IF( $L5978, TRIM(_xll.IMDP("IR", $G$5&amp;$N5978, $G$6)), "" )</f>
        <v/>
      </c>
      <c r="Q5978" t="b" cm="1">
        <f t="array" ref="Q5978">IF(
    $U$1=1, AND($P5978&lt;&gt;"", $P5978&lt;&gt;"...", $P5978&lt;&gt;"입력오류"),
    IF(
        $U$18=1, AND($P5978&lt;&gt;"", $P5978&lt;&gt;"...", $P5978&lt;&gt;"입력오류", ISNUMBER(FIND(INDEX($T$2:$T$7,$U$1),$P5978))),
        IF(
            $U$17="기타", AND($P5978&lt;&gt;"", $P5978&lt;&gt;"...", $P5978&lt;&gt;"입력오류", NOT(ISNUMBER(FIND($T$21:$T$34,$P5978)))),
            AND($P5978&lt;&gt;"", $P5978&lt;&gt;"...", $P5978&lt;&gt;"입력오류", $T$19=$P5978)
        )
    )
)</f>
        <v>0</v>
      </c>
    </row>
    <row r="5979" spans="9:17">
      <c r="I5979">
        <f t="shared" si="280"/>
        <v>5978</v>
      </c>
      <c r="J5979">
        <f t="shared" si="281"/>
        <v>1253</v>
      </c>
      <c r="K5979">
        <f t="shared" si="279"/>
        <v>3</v>
      </c>
      <c r="L5979" t="b">
        <f>COUNTIF($N$2:N5979, N5979)=1</f>
        <v>1</v>
      </c>
      <c r="M5979" s="37">
        <f>IF( $Q5979, MAX($M$1:M5978)+1, 0)</f>
        <v>0</v>
      </c>
      <c r="N5979" t="str" cm="1">
        <f t="array" ref="N5979">INDEX($A$9:$F$1048576, $J5979, $K5979 )</f>
        <v>KI584</v>
      </c>
      <c r="O5979" t="str" cm="1">
        <f t="array" ref="O5979">INDEX($B$9:$F$1048576, $J5979, $K5979 )</f>
        <v>티제이조이제삼차</v>
      </c>
      <c r="P5979" t="str" cm="1">
        <f t="array" ref="P5979">IF( $L5979, TRIM(_xll.IMDP("IR", $G$5&amp;$N5979, $G$6)), "" )</f>
        <v/>
      </c>
      <c r="Q5979" t="b" cm="1">
        <f t="array" ref="Q5979">IF(
    $U$1=1, AND($P5979&lt;&gt;"", $P5979&lt;&gt;"...", $P5979&lt;&gt;"입력오류"),
    IF(
        $U$18=1, AND($P5979&lt;&gt;"", $P5979&lt;&gt;"...", $P5979&lt;&gt;"입력오류", ISNUMBER(FIND(INDEX($T$2:$T$7,$U$1),$P5979))),
        IF(
            $U$17="기타", AND($P5979&lt;&gt;"", $P5979&lt;&gt;"...", $P5979&lt;&gt;"입력오류", NOT(ISNUMBER(FIND($T$21:$T$34,$P5979)))),
            AND($P5979&lt;&gt;"", $P5979&lt;&gt;"...", $P5979&lt;&gt;"입력오류", $T$19=$P5979)
        )
    )
)</f>
        <v>0</v>
      </c>
    </row>
    <row r="5980" spans="9:17">
      <c r="I5980">
        <f t="shared" si="280"/>
        <v>5979</v>
      </c>
      <c r="J5980">
        <f t="shared" si="281"/>
        <v>1254</v>
      </c>
      <c r="K5980">
        <f t="shared" si="279"/>
        <v>3</v>
      </c>
      <c r="L5980" t="b">
        <f>COUNTIF($N$2:N5980, N5980)=1</f>
        <v>1</v>
      </c>
      <c r="M5980" s="37">
        <f>IF( $Q5980, MAX($M$1:M5979)+1, 0)</f>
        <v>0</v>
      </c>
      <c r="N5980" t="str" cm="1">
        <f t="array" ref="N5980">INDEX($A$9:$F$1048576, $J5980, $K5980 )</f>
        <v>KI585</v>
      </c>
      <c r="O5980" t="str" cm="1">
        <f t="array" ref="O5980">INDEX($B$9:$F$1048576, $J5980, $K5980 )</f>
        <v>뉴스타와이피제일차</v>
      </c>
      <c r="P5980" t="str" cm="1">
        <f t="array" ref="P5980">IF( $L5980, TRIM(_xll.IMDP("IR", $G$5&amp;$N5980, $G$6)), "" )</f>
        <v/>
      </c>
      <c r="Q5980" t="b" cm="1">
        <f t="array" ref="Q5980">IF(
    $U$1=1, AND($P5980&lt;&gt;"", $P5980&lt;&gt;"...", $P5980&lt;&gt;"입력오류"),
    IF(
        $U$18=1, AND($P5980&lt;&gt;"", $P5980&lt;&gt;"...", $P5980&lt;&gt;"입력오류", ISNUMBER(FIND(INDEX($T$2:$T$7,$U$1),$P5980))),
        IF(
            $U$17="기타", AND($P5980&lt;&gt;"", $P5980&lt;&gt;"...", $P5980&lt;&gt;"입력오류", NOT(ISNUMBER(FIND($T$21:$T$34,$P5980)))),
            AND($P5980&lt;&gt;"", $P5980&lt;&gt;"...", $P5980&lt;&gt;"입력오류", $T$19=$P5980)
        )
    )
)</f>
        <v>0</v>
      </c>
    </row>
    <row r="5981" spans="9:17">
      <c r="I5981">
        <f t="shared" si="280"/>
        <v>5980</v>
      </c>
      <c r="J5981">
        <f t="shared" si="281"/>
        <v>1255</v>
      </c>
      <c r="K5981">
        <f t="shared" si="279"/>
        <v>3</v>
      </c>
      <c r="L5981" t="b">
        <f>COUNTIF($N$2:N5981, N5981)=1</f>
        <v>1</v>
      </c>
      <c r="M5981" s="37">
        <f>IF( $Q5981, MAX($M$1:M5980)+1, 0)</f>
        <v>0</v>
      </c>
      <c r="N5981" t="str" cm="1">
        <f t="array" ref="N5981">INDEX($A$9:$F$1048576, $J5981, $K5981 )</f>
        <v>KI586</v>
      </c>
      <c r="O5981" t="str" cm="1">
        <f t="array" ref="O5981">INDEX($B$9:$F$1048576, $J5981, $K5981 )</f>
        <v>증금챔피온제십차</v>
      </c>
      <c r="P5981" t="str" cm="1">
        <f t="array" ref="P5981">IF( $L5981, TRIM(_xll.IMDP("IR", $G$5&amp;$N5981, $G$6)), "" )</f>
        <v/>
      </c>
      <c r="Q5981" t="b" cm="1">
        <f t="array" ref="Q5981">IF(
    $U$1=1, AND($P5981&lt;&gt;"", $P5981&lt;&gt;"...", $P5981&lt;&gt;"입력오류"),
    IF(
        $U$18=1, AND($P5981&lt;&gt;"", $P5981&lt;&gt;"...", $P5981&lt;&gt;"입력오류", ISNUMBER(FIND(INDEX($T$2:$T$7,$U$1),$P5981))),
        IF(
            $U$17="기타", AND($P5981&lt;&gt;"", $P5981&lt;&gt;"...", $P5981&lt;&gt;"입력오류", NOT(ISNUMBER(FIND($T$21:$T$34,$P5981)))),
            AND($P5981&lt;&gt;"", $P5981&lt;&gt;"...", $P5981&lt;&gt;"입력오류", $T$19=$P5981)
        )
    )
)</f>
        <v>0</v>
      </c>
    </row>
    <row r="5982" spans="9:17">
      <c r="I5982">
        <f t="shared" si="280"/>
        <v>5981</v>
      </c>
      <c r="J5982">
        <f t="shared" si="281"/>
        <v>1256</v>
      </c>
      <c r="K5982">
        <f t="shared" si="279"/>
        <v>3</v>
      </c>
      <c r="L5982" t="b">
        <f>COUNTIF($N$2:N5982, N5982)=1</f>
        <v>1</v>
      </c>
      <c r="M5982" s="37">
        <f>IF( $Q5982, MAX($M$1:M5981)+1, 0)</f>
        <v>0</v>
      </c>
      <c r="N5982" t="str" cm="1">
        <f t="array" ref="N5982">INDEX($A$9:$F$1048576, $J5982, $K5982 )</f>
        <v>KI587</v>
      </c>
      <c r="O5982" t="str" cm="1">
        <f t="array" ref="O5982">INDEX($B$9:$F$1048576, $J5982, $K5982 )</f>
        <v>피오니제일차</v>
      </c>
      <c r="P5982" t="str" cm="1">
        <f t="array" ref="P5982">IF( $L5982, TRIM(_xll.IMDP("IR", $G$5&amp;$N5982, $G$6)), "" )</f>
        <v/>
      </c>
      <c r="Q5982" t="b" cm="1">
        <f t="array" ref="Q5982">IF(
    $U$1=1, AND($P5982&lt;&gt;"", $P5982&lt;&gt;"...", $P5982&lt;&gt;"입력오류"),
    IF(
        $U$18=1, AND($P5982&lt;&gt;"", $P5982&lt;&gt;"...", $P5982&lt;&gt;"입력오류", ISNUMBER(FIND(INDEX($T$2:$T$7,$U$1),$P5982))),
        IF(
            $U$17="기타", AND($P5982&lt;&gt;"", $P5982&lt;&gt;"...", $P5982&lt;&gt;"입력오류", NOT(ISNUMBER(FIND($T$21:$T$34,$P5982)))),
            AND($P5982&lt;&gt;"", $P5982&lt;&gt;"...", $P5982&lt;&gt;"입력오류", $T$19=$P5982)
        )
    )
)</f>
        <v>0</v>
      </c>
    </row>
    <row r="5983" spans="9:17">
      <c r="I5983">
        <f t="shared" si="280"/>
        <v>5982</v>
      </c>
      <c r="J5983">
        <f t="shared" si="281"/>
        <v>1257</v>
      </c>
      <c r="K5983">
        <f t="shared" si="279"/>
        <v>3</v>
      </c>
      <c r="L5983" t="b">
        <f>COUNTIF($N$2:N5983, N5983)=1</f>
        <v>1</v>
      </c>
      <c r="M5983" s="37">
        <f>IF( $Q5983, MAX($M$1:M5982)+1, 0)</f>
        <v>0</v>
      </c>
      <c r="N5983" t="str" cm="1">
        <f t="array" ref="N5983">INDEX($A$9:$F$1048576, $J5983, $K5983 )</f>
        <v>KI588</v>
      </c>
      <c r="O5983" t="str" cm="1">
        <f t="array" ref="O5983">INDEX($B$9:$F$1048576, $J5983, $K5983 )</f>
        <v>생드니제이차</v>
      </c>
      <c r="P5983" t="str" cm="1">
        <f t="array" ref="P5983">IF( $L5983, TRIM(_xll.IMDP("IR", $G$5&amp;$N5983, $G$6)), "" )</f>
        <v/>
      </c>
      <c r="Q5983" t="b" cm="1">
        <f t="array" ref="Q5983">IF(
    $U$1=1, AND($P5983&lt;&gt;"", $P5983&lt;&gt;"...", $P5983&lt;&gt;"입력오류"),
    IF(
        $U$18=1, AND($P5983&lt;&gt;"", $P5983&lt;&gt;"...", $P5983&lt;&gt;"입력오류", ISNUMBER(FIND(INDEX($T$2:$T$7,$U$1),$P5983))),
        IF(
            $U$17="기타", AND($P5983&lt;&gt;"", $P5983&lt;&gt;"...", $P5983&lt;&gt;"입력오류", NOT(ISNUMBER(FIND($T$21:$T$34,$P5983)))),
            AND($P5983&lt;&gt;"", $P5983&lt;&gt;"...", $P5983&lt;&gt;"입력오류", $T$19=$P5983)
        )
    )
)</f>
        <v>0</v>
      </c>
    </row>
    <row r="5984" spans="9:17">
      <c r="I5984">
        <f t="shared" si="280"/>
        <v>5983</v>
      </c>
      <c r="J5984">
        <f t="shared" si="281"/>
        <v>1258</v>
      </c>
      <c r="K5984">
        <f t="shared" si="279"/>
        <v>3</v>
      </c>
      <c r="L5984" t="b">
        <f>COUNTIF($N$2:N5984, N5984)=1</f>
        <v>1</v>
      </c>
      <c r="M5984" s="37">
        <f>IF( $Q5984, MAX($M$1:M5983)+1, 0)</f>
        <v>0</v>
      </c>
      <c r="N5984" t="str" cm="1">
        <f t="array" ref="N5984">INDEX($A$9:$F$1048576, $J5984, $K5984 )</f>
        <v>KI589</v>
      </c>
      <c r="O5984" t="str" cm="1">
        <f t="array" ref="O5984">INDEX($B$9:$F$1048576, $J5984, $K5984 )</f>
        <v>에스타이거엔엠</v>
      </c>
      <c r="P5984" t="str" cm="1">
        <f t="array" ref="P5984">IF( $L5984, TRIM(_xll.IMDP("IR", $G$5&amp;$N5984, $G$6)), "" )</f>
        <v/>
      </c>
      <c r="Q5984" t="b" cm="1">
        <f t="array" ref="Q5984">IF(
    $U$1=1, AND($P5984&lt;&gt;"", $P5984&lt;&gt;"...", $P5984&lt;&gt;"입력오류"),
    IF(
        $U$18=1, AND($P5984&lt;&gt;"", $P5984&lt;&gt;"...", $P5984&lt;&gt;"입력오류", ISNUMBER(FIND(INDEX($T$2:$T$7,$U$1),$P5984))),
        IF(
            $U$17="기타", AND($P5984&lt;&gt;"", $P5984&lt;&gt;"...", $P5984&lt;&gt;"입력오류", NOT(ISNUMBER(FIND($T$21:$T$34,$P5984)))),
            AND($P5984&lt;&gt;"", $P5984&lt;&gt;"...", $P5984&lt;&gt;"입력오류", $T$19=$P5984)
        )
    )
)</f>
        <v>0</v>
      </c>
    </row>
    <row r="5985" spans="9:17">
      <c r="I5985">
        <f t="shared" si="280"/>
        <v>5984</v>
      </c>
      <c r="J5985">
        <f t="shared" si="281"/>
        <v>1259</v>
      </c>
      <c r="K5985">
        <f t="shared" si="279"/>
        <v>3</v>
      </c>
      <c r="L5985" t="b">
        <f>COUNTIF($N$2:N5985, N5985)=1</f>
        <v>1</v>
      </c>
      <c r="M5985" s="37">
        <f>IF( $Q5985, MAX($M$1:M5984)+1, 0)</f>
        <v>0</v>
      </c>
      <c r="N5985" t="str" cm="1">
        <f t="array" ref="N5985">INDEX($A$9:$F$1048576, $J5985, $K5985 )</f>
        <v>KI590</v>
      </c>
      <c r="O5985" t="str" cm="1">
        <f t="array" ref="O5985">INDEX($B$9:$F$1048576, $J5985, $K5985 )</f>
        <v>뉴스타김포한강제이차</v>
      </c>
      <c r="P5985" t="str" cm="1">
        <f t="array" ref="P5985">IF( $L5985, TRIM(_xll.IMDP("IR", $G$5&amp;$N5985, $G$6)), "" )</f>
        <v/>
      </c>
      <c r="Q5985" t="b" cm="1">
        <f t="array" ref="Q5985">IF(
    $U$1=1, AND($P5985&lt;&gt;"", $P5985&lt;&gt;"...", $P5985&lt;&gt;"입력오류"),
    IF(
        $U$18=1, AND($P5985&lt;&gt;"", $P5985&lt;&gt;"...", $P5985&lt;&gt;"입력오류", ISNUMBER(FIND(INDEX($T$2:$T$7,$U$1),$P5985))),
        IF(
            $U$17="기타", AND($P5985&lt;&gt;"", $P5985&lt;&gt;"...", $P5985&lt;&gt;"입력오류", NOT(ISNUMBER(FIND($T$21:$T$34,$P5985)))),
            AND($P5985&lt;&gt;"", $P5985&lt;&gt;"...", $P5985&lt;&gt;"입력오류", $T$19=$P5985)
        )
    )
)</f>
        <v>0</v>
      </c>
    </row>
    <row r="5986" spans="9:17">
      <c r="I5986">
        <f t="shared" si="280"/>
        <v>5985</v>
      </c>
      <c r="J5986">
        <f t="shared" si="281"/>
        <v>1260</v>
      </c>
      <c r="K5986">
        <f t="shared" si="279"/>
        <v>3</v>
      </c>
      <c r="L5986" t="b">
        <f>COUNTIF($N$2:N5986, N5986)=1</f>
        <v>1</v>
      </c>
      <c r="M5986" s="37">
        <f>IF( $Q5986, MAX($M$1:M5985)+1, 0)</f>
        <v>0</v>
      </c>
      <c r="N5986" t="str" cm="1">
        <f t="array" ref="N5986">INDEX($A$9:$F$1048576, $J5986, $K5986 )</f>
        <v>KI591</v>
      </c>
      <c r="O5986" t="str" cm="1">
        <f t="array" ref="O5986">INDEX($B$9:$F$1048576, $J5986, $K5986 )</f>
        <v>알바트로스제십칠차</v>
      </c>
      <c r="P5986" t="str" cm="1">
        <f t="array" ref="P5986">IF( $L5986, TRIM(_xll.IMDP("IR", $G$5&amp;$N5986, $G$6)), "" )</f>
        <v/>
      </c>
      <c r="Q5986" t="b" cm="1">
        <f t="array" ref="Q5986">IF(
    $U$1=1, AND($P5986&lt;&gt;"", $P5986&lt;&gt;"...", $P5986&lt;&gt;"입력오류"),
    IF(
        $U$18=1, AND($P5986&lt;&gt;"", $P5986&lt;&gt;"...", $P5986&lt;&gt;"입력오류", ISNUMBER(FIND(INDEX($T$2:$T$7,$U$1),$P5986))),
        IF(
            $U$17="기타", AND($P5986&lt;&gt;"", $P5986&lt;&gt;"...", $P5986&lt;&gt;"입력오류", NOT(ISNUMBER(FIND($T$21:$T$34,$P5986)))),
            AND($P5986&lt;&gt;"", $P5986&lt;&gt;"...", $P5986&lt;&gt;"입력오류", $T$19=$P5986)
        )
    )
)</f>
        <v>0</v>
      </c>
    </row>
    <row r="5987" spans="9:17">
      <c r="I5987">
        <f t="shared" si="280"/>
        <v>5986</v>
      </c>
      <c r="J5987">
        <f t="shared" si="281"/>
        <v>1261</v>
      </c>
      <c r="K5987">
        <f t="shared" si="279"/>
        <v>3</v>
      </c>
      <c r="L5987" t="b">
        <f>COUNTIF($N$2:N5987, N5987)=1</f>
        <v>1</v>
      </c>
      <c r="M5987" s="37">
        <f>IF( $Q5987, MAX($M$1:M5986)+1, 0)</f>
        <v>0</v>
      </c>
      <c r="N5987" t="str" cm="1">
        <f t="array" ref="N5987">INDEX($A$9:$F$1048576, $J5987, $K5987 )</f>
        <v>KI592</v>
      </c>
      <c r="O5987" t="str" cm="1">
        <f t="array" ref="O5987">INDEX($B$9:$F$1048576, $J5987, $K5987 )</f>
        <v>브라이튼스톤</v>
      </c>
      <c r="P5987" t="str" cm="1">
        <f t="array" ref="P5987">IF( $L5987, TRIM(_xll.IMDP("IR", $G$5&amp;$N5987, $G$6)), "" )</f>
        <v/>
      </c>
      <c r="Q5987" t="b" cm="1">
        <f t="array" ref="Q5987">IF(
    $U$1=1, AND($P5987&lt;&gt;"", $P5987&lt;&gt;"...", $P5987&lt;&gt;"입력오류"),
    IF(
        $U$18=1, AND($P5987&lt;&gt;"", $P5987&lt;&gt;"...", $P5987&lt;&gt;"입력오류", ISNUMBER(FIND(INDEX($T$2:$T$7,$U$1),$P5987))),
        IF(
            $U$17="기타", AND($P5987&lt;&gt;"", $P5987&lt;&gt;"...", $P5987&lt;&gt;"입력오류", NOT(ISNUMBER(FIND($T$21:$T$34,$P5987)))),
            AND($P5987&lt;&gt;"", $P5987&lt;&gt;"...", $P5987&lt;&gt;"입력오류", $T$19=$P5987)
        )
    )
)</f>
        <v>0</v>
      </c>
    </row>
    <row r="5988" spans="9:17">
      <c r="I5988">
        <f t="shared" si="280"/>
        <v>5987</v>
      </c>
      <c r="J5988">
        <f t="shared" si="281"/>
        <v>1262</v>
      </c>
      <c r="K5988">
        <f t="shared" si="279"/>
        <v>3</v>
      </c>
      <c r="L5988" t="b">
        <f>COUNTIF($N$2:N5988, N5988)=1</f>
        <v>1</v>
      </c>
      <c r="M5988" s="37">
        <f>IF( $Q5988, MAX($M$1:M5987)+1, 0)</f>
        <v>0</v>
      </c>
      <c r="N5988" t="str" cm="1">
        <f t="array" ref="N5988">INDEX($A$9:$F$1048576, $J5988, $K5988 )</f>
        <v>KI593</v>
      </c>
      <c r="O5988" t="str" cm="1">
        <f t="array" ref="O5988">INDEX($B$9:$F$1048576, $J5988, $K5988 )</f>
        <v>비케이프로제십이차</v>
      </c>
      <c r="P5988" t="str" cm="1">
        <f t="array" ref="P5988">IF( $L5988, TRIM(_xll.IMDP("IR", $G$5&amp;$N5988, $G$6)), "" )</f>
        <v/>
      </c>
      <c r="Q5988" t="b" cm="1">
        <f t="array" ref="Q5988">IF(
    $U$1=1, AND($P5988&lt;&gt;"", $P5988&lt;&gt;"...", $P5988&lt;&gt;"입력오류"),
    IF(
        $U$18=1, AND($P5988&lt;&gt;"", $P5988&lt;&gt;"...", $P5988&lt;&gt;"입력오류", ISNUMBER(FIND(INDEX($T$2:$T$7,$U$1),$P5988))),
        IF(
            $U$17="기타", AND($P5988&lt;&gt;"", $P5988&lt;&gt;"...", $P5988&lt;&gt;"입력오류", NOT(ISNUMBER(FIND($T$21:$T$34,$P5988)))),
            AND($P5988&lt;&gt;"", $P5988&lt;&gt;"...", $P5988&lt;&gt;"입력오류", $T$19=$P5988)
        )
    )
)</f>
        <v>0</v>
      </c>
    </row>
    <row r="5989" spans="9:17">
      <c r="I5989">
        <f t="shared" si="280"/>
        <v>5988</v>
      </c>
      <c r="J5989">
        <f t="shared" si="281"/>
        <v>1263</v>
      </c>
      <c r="K5989">
        <f t="shared" si="279"/>
        <v>3</v>
      </c>
      <c r="L5989" t="b">
        <f>COUNTIF($N$2:N5989, N5989)=1</f>
        <v>1</v>
      </c>
      <c r="M5989" s="37">
        <f>IF( $Q5989, MAX($M$1:M5988)+1, 0)</f>
        <v>0</v>
      </c>
      <c r="N5989" t="str" cm="1">
        <f t="array" ref="N5989">INDEX($A$9:$F$1048576, $J5989, $K5989 )</f>
        <v>KI594</v>
      </c>
      <c r="O5989" t="str" cm="1">
        <f t="array" ref="O5989">INDEX($B$9:$F$1048576, $J5989, $K5989 )</f>
        <v>와이케이에이치제삼차</v>
      </c>
      <c r="P5989" t="str" cm="1">
        <f t="array" ref="P5989">IF( $L5989, TRIM(_xll.IMDP("IR", $G$5&amp;$N5989, $G$6)), "" )</f>
        <v/>
      </c>
      <c r="Q5989" t="b" cm="1">
        <f t="array" ref="Q5989">IF(
    $U$1=1, AND($P5989&lt;&gt;"", $P5989&lt;&gt;"...", $P5989&lt;&gt;"입력오류"),
    IF(
        $U$18=1, AND($P5989&lt;&gt;"", $P5989&lt;&gt;"...", $P5989&lt;&gt;"입력오류", ISNUMBER(FIND(INDEX($T$2:$T$7,$U$1),$P5989))),
        IF(
            $U$17="기타", AND($P5989&lt;&gt;"", $P5989&lt;&gt;"...", $P5989&lt;&gt;"입력오류", NOT(ISNUMBER(FIND($T$21:$T$34,$P5989)))),
            AND($P5989&lt;&gt;"", $P5989&lt;&gt;"...", $P5989&lt;&gt;"입력오류", $T$19=$P5989)
        )
    )
)</f>
        <v>0</v>
      </c>
    </row>
    <row r="5990" spans="9:17">
      <c r="I5990">
        <f t="shared" si="280"/>
        <v>5989</v>
      </c>
      <c r="J5990">
        <f t="shared" si="281"/>
        <v>1264</v>
      </c>
      <c r="K5990">
        <f t="shared" si="279"/>
        <v>3</v>
      </c>
      <c r="L5990" t="b">
        <f>COUNTIF($N$2:N5990, N5990)=1</f>
        <v>1</v>
      </c>
      <c r="M5990" s="37">
        <f>IF( $Q5990, MAX($M$1:M5989)+1, 0)</f>
        <v>0</v>
      </c>
      <c r="N5990" t="str" cm="1">
        <f t="array" ref="N5990">INDEX($A$9:$F$1048576, $J5990, $K5990 )</f>
        <v>KI595</v>
      </c>
      <c r="O5990" t="str" cm="1">
        <f t="array" ref="O5990">INDEX($B$9:$F$1048576, $J5990, $K5990 )</f>
        <v>비엔케이썸제사차</v>
      </c>
      <c r="P5990" t="str" cm="1">
        <f t="array" ref="P5990">IF( $L5990, TRIM(_xll.IMDP("IR", $G$5&amp;$N5990, $G$6)), "" )</f>
        <v/>
      </c>
      <c r="Q5990" t="b" cm="1">
        <f t="array" ref="Q5990">IF(
    $U$1=1, AND($P5990&lt;&gt;"", $P5990&lt;&gt;"...", $P5990&lt;&gt;"입력오류"),
    IF(
        $U$18=1, AND($P5990&lt;&gt;"", $P5990&lt;&gt;"...", $P5990&lt;&gt;"입력오류", ISNUMBER(FIND(INDEX($T$2:$T$7,$U$1),$P5990))),
        IF(
            $U$17="기타", AND($P5990&lt;&gt;"", $P5990&lt;&gt;"...", $P5990&lt;&gt;"입력오류", NOT(ISNUMBER(FIND($T$21:$T$34,$P5990)))),
            AND($P5990&lt;&gt;"", $P5990&lt;&gt;"...", $P5990&lt;&gt;"입력오류", $T$19=$P5990)
        )
    )
)</f>
        <v>0</v>
      </c>
    </row>
    <row r="5991" spans="9:17">
      <c r="I5991">
        <f t="shared" si="280"/>
        <v>5990</v>
      </c>
      <c r="J5991">
        <f t="shared" si="281"/>
        <v>1265</v>
      </c>
      <c r="K5991">
        <f t="shared" si="279"/>
        <v>3</v>
      </c>
      <c r="L5991" t="b">
        <f>COUNTIF($N$2:N5991, N5991)=1</f>
        <v>1</v>
      </c>
      <c r="M5991" s="37">
        <f>IF( $Q5991, MAX($M$1:M5990)+1, 0)</f>
        <v>0</v>
      </c>
      <c r="N5991" t="str" cm="1">
        <f t="array" ref="N5991">INDEX($A$9:$F$1048576, $J5991, $K5991 )</f>
        <v>KI596</v>
      </c>
      <c r="O5991" t="str" cm="1">
        <f t="array" ref="O5991">INDEX($B$9:$F$1048576, $J5991, $K5991 )</f>
        <v>머스트리브제일차</v>
      </c>
      <c r="P5991" t="str" cm="1">
        <f t="array" ref="P5991">IF( $L5991, TRIM(_xll.IMDP("IR", $G$5&amp;$N5991, $G$6)), "" )</f>
        <v/>
      </c>
      <c r="Q5991" t="b" cm="1">
        <f t="array" ref="Q5991">IF(
    $U$1=1, AND($P5991&lt;&gt;"", $P5991&lt;&gt;"...", $P5991&lt;&gt;"입력오류"),
    IF(
        $U$18=1, AND($P5991&lt;&gt;"", $P5991&lt;&gt;"...", $P5991&lt;&gt;"입력오류", ISNUMBER(FIND(INDEX($T$2:$T$7,$U$1),$P5991))),
        IF(
            $U$17="기타", AND($P5991&lt;&gt;"", $P5991&lt;&gt;"...", $P5991&lt;&gt;"입력오류", NOT(ISNUMBER(FIND($T$21:$T$34,$P5991)))),
            AND($P5991&lt;&gt;"", $P5991&lt;&gt;"...", $P5991&lt;&gt;"입력오류", $T$19=$P5991)
        )
    )
)</f>
        <v>0</v>
      </c>
    </row>
    <row r="5992" spans="9:17">
      <c r="I5992">
        <f t="shared" si="280"/>
        <v>5991</v>
      </c>
      <c r="J5992">
        <f t="shared" si="281"/>
        <v>1266</v>
      </c>
      <c r="K5992">
        <f t="shared" si="279"/>
        <v>3</v>
      </c>
      <c r="L5992" t="b">
        <f>COUNTIF($N$2:N5992, N5992)=1</f>
        <v>1</v>
      </c>
      <c r="M5992" s="37">
        <f>IF( $Q5992, MAX($M$1:M5991)+1, 0)</f>
        <v>0</v>
      </c>
      <c r="N5992" t="str" cm="1">
        <f t="array" ref="N5992">INDEX($A$9:$F$1048576, $J5992, $K5992 )</f>
        <v>KI597</v>
      </c>
      <c r="O5992" t="str" cm="1">
        <f t="array" ref="O5992">INDEX($B$9:$F$1048576, $J5992, $K5992 )</f>
        <v>캐슈넛블루</v>
      </c>
      <c r="P5992" t="str" cm="1">
        <f t="array" ref="P5992">IF( $L5992, TRIM(_xll.IMDP("IR", $G$5&amp;$N5992, $G$6)), "" )</f>
        <v/>
      </c>
      <c r="Q5992" t="b" cm="1">
        <f t="array" ref="Q5992">IF(
    $U$1=1, AND($P5992&lt;&gt;"", $P5992&lt;&gt;"...", $P5992&lt;&gt;"입력오류"),
    IF(
        $U$18=1, AND($P5992&lt;&gt;"", $P5992&lt;&gt;"...", $P5992&lt;&gt;"입력오류", ISNUMBER(FIND(INDEX($T$2:$T$7,$U$1),$P5992))),
        IF(
            $U$17="기타", AND($P5992&lt;&gt;"", $P5992&lt;&gt;"...", $P5992&lt;&gt;"입력오류", NOT(ISNUMBER(FIND($T$21:$T$34,$P5992)))),
            AND($P5992&lt;&gt;"", $P5992&lt;&gt;"...", $P5992&lt;&gt;"입력오류", $T$19=$P5992)
        )
    )
)</f>
        <v>0</v>
      </c>
    </row>
    <row r="5993" spans="9:17">
      <c r="I5993">
        <f t="shared" si="280"/>
        <v>5992</v>
      </c>
      <c r="J5993">
        <f t="shared" si="281"/>
        <v>1267</v>
      </c>
      <c r="K5993">
        <f t="shared" si="279"/>
        <v>3</v>
      </c>
      <c r="L5993" t="b">
        <f>COUNTIF($N$2:N5993, N5993)=1</f>
        <v>1</v>
      </c>
      <c r="M5993" s="37">
        <f>IF( $Q5993, MAX($M$1:M5992)+1, 0)</f>
        <v>0</v>
      </c>
      <c r="N5993" t="str" cm="1">
        <f t="array" ref="N5993">INDEX($A$9:$F$1048576, $J5993, $K5993 )</f>
        <v>KI598</v>
      </c>
      <c r="O5993" t="str" cm="1">
        <f t="array" ref="O5993">INDEX($B$9:$F$1048576, $J5993, $K5993 )</f>
        <v>케이디비이에스지제칠차</v>
      </c>
      <c r="P5993" t="str" cm="1">
        <f t="array" ref="P5993">IF( $L5993, TRIM(_xll.IMDP("IR", $G$5&amp;$N5993, $G$6)), "" )</f>
        <v/>
      </c>
      <c r="Q5993" t="b" cm="1">
        <f t="array" ref="Q5993">IF(
    $U$1=1, AND($P5993&lt;&gt;"", $P5993&lt;&gt;"...", $P5993&lt;&gt;"입력오류"),
    IF(
        $U$18=1, AND($P5993&lt;&gt;"", $P5993&lt;&gt;"...", $P5993&lt;&gt;"입력오류", ISNUMBER(FIND(INDEX($T$2:$T$7,$U$1),$P5993))),
        IF(
            $U$17="기타", AND($P5993&lt;&gt;"", $P5993&lt;&gt;"...", $P5993&lt;&gt;"입력오류", NOT(ISNUMBER(FIND($T$21:$T$34,$P5993)))),
            AND($P5993&lt;&gt;"", $P5993&lt;&gt;"...", $P5993&lt;&gt;"입력오류", $T$19=$P5993)
        )
    )
)</f>
        <v>0</v>
      </c>
    </row>
    <row r="5994" spans="9:17">
      <c r="I5994">
        <f t="shared" si="280"/>
        <v>5993</v>
      </c>
      <c r="J5994">
        <f t="shared" si="281"/>
        <v>1268</v>
      </c>
      <c r="K5994">
        <f t="shared" si="279"/>
        <v>3</v>
      </c>
      <c r="L5994" t="b">
        <f>COUNTIF($N$2:N5994, N5994)=1</f>
        <v>1</v>
      </c>
      <c r="M5994" s="37">
        <f>IF( $Q5994, MAX($M$1:M5993)+1, 0)</f>
        <v>0</v>
      </c>
      <c r="N5994" t="str" cm="1">
        <f t="array" ref="N5994">INDEX($A$9:$F$1048576, $J5994, $K5994 )</f>
        <v>KI599</v>
      </c>
      <c r="O5994" t="str" cm="1">
        <f t="array" ref="O5994">INDEX($B$9:$F$1048576, $J5994, $K5994 )</f>
        <v>알바트로스제십팔차</v>
      </c>
      <c r="P5994" t="str" cm="1">
        <f t="array" ref="P5994">IF( $L5994, TRIM(_xll.IMDP("IR", $G$5&amp;$N5994, $G$6)), "" )</f>
        <v/>
      </c>
      <c r="Q5994" t="b" cm="1">
        <f t="array" ref="Q5994">IF(
    $U$1=1, AND($P5994&lt;&gt;"", $P5994&lt;&gt;"...", $P5994&lt;&gt;"입력오류"),
    IF(
        $U$18=1, AND($P5994&lt;&gt;"", $P5994&lt;&gt;"...", $P5994&lt;&gt;"입력오류", ISNUMBER(FIND(INDEX($T$2:$T$7,$U$1),$P5994))),
        IF(
            $U$17="기타", AND($P5994&lt;&gt;"", $P5994&lt;&gt;"...", $P5994&lt;&gt;"입력오류", NOT(ISNUMBER(FIND($T$21:$T$34,$P5994)))),
            AND($P5994&lt;&gt;"", $P5994&lt;&gt;"...", $P5994&lt;&gt;"입력오류", $T$19=$P5994)
        )
    )
)</f>
        <v>0</v>
      </c>
    </row>
    <row r="5995" spans="9:17">
      <c r="I5995">
        <f t="shared" si="280"/>
        <v>5994</v>
      </c>
      <c r="J5995">
        <f t="shared" si="281"/>
        <v>1269</v>
      </c>
      <c r="K5995">
        <f t="shared" si="279"/>
        <v>3</v>
      </c>
      <c r="L5995" t="b">
        <f>COUNTIF($N$2:N5995, N5995)=1</f>
        <v>1</v>
      </c>
      <c r="M5995" s="37">
        <f>IF( $Q5995, MAX($M$1:M5994)+1, 0)</f>
        <v>0</v>
      </c>
      <c r="N5995" t="str" cm="1">
        <f t="array" ref="N5995">INDEX($A$9:$F$1048576, $J5995, $K5995 )</f>
        <v>KI600</v>
      </c>
      <c r="O5995" t="str" cm="1">
        <f t="array" ref="O5995">INDEX($B$9:$F$1048576, $J5995, $K5995 )</f>
        <v>에이치세븐제일차</v>
      </c>
      <c r="P5995" t="str" cm="1">
        <f t="array" ref="P5995">IF( $L5995, TRIM(_xll.IMDP("IR", $G$5&amp;$N5995, $G$6)), "" )</f>
        <v/>
      </c>
      <c r="Q5995" t="b" cm="1">
        <f t="array" ref="Q5995">IF(
    $U$1=1, AND($P5995&lt;&gt;"", $P5995&lt;&gt;"...", $P5995&lt;&gt;"입력오류"),
    IF(
        $U$18=1, AND($P5995&lt;&gt;"", $P5995&lt;&gt;"...", $P5995&lt;&gt;"입력오류", ISNUMBER(FIND(INDEX($T$2:$T$7,$U$1),$P5995))),
        IF(
            $U$17="기타", AND($P5995&lt;&gt;"", $P5995&lt;&gt;"...", $P5995&lt;&gt;"입력오류", NOT(ISNUMBER(FIND($T$21:$T$34,$P5995)))),
            AND($P5995&lt;&gt;"", $P5995&lt;&gt;"...", $P5995&lt;&gt;"입력오류", $T$19=$P5995)
        )
    )
)</f>
        <v>0</v>
      </c>
    </row>
    <row r="5996" spans="9:17">
      <c r="I5996">
        <f t="shared" si="280"/>
        <v>5995</v>
      </c>
      <c r="J5996">
        <f t="shared" si="281"/>
        <v>1270</v>
      </c>
      <c r="K5996">
        <f t="shared" si="279"/>
        <v>3</v>
      </c>
      <c r="L5996" t="b">
        <f>COUNTIF($N$2:N5996, N5996)=1</f>
        <v>1</v>
      </c>
      <c r="M5996" s="37">
        <f>IF( $Q5996, MAX($M$1:M5995)+1, 0)</f>
        <v>0</v>
      </c>
      <c r="N5996" t="str" cm="1">
        <f t="array" ref="N5996">INDEX($A$9:$F$1048576, $J5996, $K5996 )</f>
        <v>KI601</v>
      </c>
      <c r="O5996" t="str" cm="1">
        <f t="array" ref="O5996">INDEX($B$9:$F$1048576, $J5996, $K5996 )</f>
        <v>한솔제이십사차</v>
      </c>
      <c r="P5996" t="str" cm="1">
        <f t="array" ref="P5996">IF( $L5996, TRIM(_xll.IMDP("IR", $G$5&amp;$N5996, $G$6)), "" )</f>
        <v/>
      </c>
      <c r="Q5996" t="b" cm="1">
        <f t="array" ref="Q5996">IF(
    $U$1=1, AND($P5996&lt;&gt;"", $P5996&lt;&gt;"...", $P5996&lt;&gt;"입력오류"),
    IF(
        $U$18=1, AND($P5996&lt;&gt;"", $P5996&lt;&gt;"...", $P5996&lt;&gt;"입력오류", ISNUMBER(FIND(INDEX($T$2:$T$7,$U$1),$P5996))),
        IF(
            $U$17="기타", AND($P5996&lt;&gt;"", $P5996&lt;&gt;"...", $P5996&lt;&gt;"입력오류", NOT(ISNUMBER(FIND($T$21:$T$34,$P5996)))),
            AND($P5996&lt;&gt;"", $P5996&lt;&gt;"...", $P5996&lt;&gt;"입력오류", $T$19=$P5996)
        )
    )
)</f>
        <v>0</v>
      </c>
    </row>
    <row r="5997" spans="9:17">
      <c r="I5997">
        <f t="shared" si="280"/>
        <v>5996</v>
      </c>
      <c r="J5997">
        <f t="shared" si="281"/>
        <v>1271</v>
      </c>
      <c r="K5997">
        <f t="shared" si="279"/>
        <v>3</v>
      </c>
      <c r="L5997" t="b">
        <f>COUNTIF($N$2:N5997, N5997)=1</f>
        <v>1</v>
      </c>
      <c r="M5997" s="37">
        <f>IF( $Q5997, MAX($M$1:M5996)+1, 0)</f>
        <v>0</v>
      </c>
      <c r="N5997" t="str" cm="1">
        <f t="array" ref="N5997">INDEX($A$9:$F$1048576, $J5997, $K5997 )</f>
        <v>KI602</v>
      </c>
      <c r="O5997" t="str" cm="1">
        <f t="array" ref="O5997">INDEX($B$9:$F$1048576, $J5997, $K5997 )</f>
        <v>국민사랑제10차</v>
      </c>
      <c r="P5997" t="str" cm="1">
        <f t="array" ref="P5997">IF( $L5997, TRIM(_xll.IMDP("IR", $G$5&amp;$N5997, $G$6)), "" )</f>
        <v/>
      </c>
      <c r="Q5997" t="b" cm="1">
        <f t="array" ref="Q5997">IF(
    $U$1=1, AND($P5997&lt;&gt;"", $P5997&lt;&gt;"...", $P5997&lt;&gt;"입력오류"),
    IF(
        $U$18=1, AND($P5997&lt;&gt;"", $P5997&lt;&gt;"...", $P5997&lt;&gt;"입력오류", ISNUMBER(FIND(INDEX($T$2:$T$7,$U$1),$P5997))),
        IF(
            $U$17="기타", AND($P5997&lt;&gt;"", $P5997&lt;&gt;"...", $P5997&lt;&gt;"입력오류", NOT(ISNUMBER(FIND($T$21:$T$34,$P5997)))),
            AND($P5997&lt;&gt;"", $P5997&lt;&gt;"...", $P5997&lt;&gt;"입력오류", $T$19=$P5997)
        )
    )
)</f>
        <v>0</v>
      </c>
    </row>
    <row r="5998" spans="9:17">
      <c r="I5998">
        <f t="shared" si="280"/>
        <v>5997</v>
      </c>
      <c r="J5998">
        <f t="shared" si="281"/>
        <v>1272</v>
      </c>
      <c r="K5998">
        <f t="shared" si="279"/>
        <v>3</v>
      </c>
      <c r="L5998" t="b">
        <f>COUNTIF($N$2:N5998, N5998)=1</f>
        <v>1</v>
      </c>
      <c r="M5998" s="37">
        <f>IF( $Q5998, MAX($M$1:M5997)+1, 0)</f>
        <v>0</v>
      </c>
      <c r="N5998" t="str" cm="1">
        <f t="array" ref="N5998">INDEX($A$9:$F$1048576, $J5998, $K5998 )</f>
        <v>KI603</v>
      </c>
      <c r="O5998" t="str" cm="1">
        <f t="array" ref="O5998">INDEX($B$9:$F$1048576, $J5998, $K5998 )</f>
        <v>풀하우스제일차</v>
      </c>
      <c r="P5998" t="str" cm="1">
        <f t="array" ref="P5998">IF( $L5998, TRIM(_xll.IMDP("IR", $G$5&amp;$N5998, $G$6)), "" )</f>
        <v/>
      </c>
      <c r="Q5998" t="b" cm="1">
        <f t="array" ref="Q5998">IF(
    $U$1=1, AND($P5998&lt;&gt;"", $P5998&lt;&gt;"...", $P5998&lt;&gt;"입력오류"),
    IF(
        $U$18=1, AND($P5998&lt;&gt;"", $P5998&lt;&gt;"...", $P5998&lt;&gt;"입력오류", ISNUMBER(FIND(INDEX($T$2:$T$7,$U$1),$P5998))),
        IF(
            $U$17="기타", AND($P5998&lt;&gt;"", $P5998&lt;&gt;"...", $P5998&lt;&gt;"입력오류", NOT(ISNUMBER(FIND($T$21:$T$34,$P5998)))),
            AND($P5998&lt;&gt;"", $P5998&lt;&gt;"...", $P5998&lt;&gt;"입력오류", $T$19=$P5998)
        )
    )
)</f>
        <v>0</v>
      </c>
    </row>
    <row r="5999" spans="9:17">
      <c r="I5999">
        <f t="shared" si="280"/>
        <v>5998</v>
      </c>
      <c r="J5999">
        <f t="shared" si="281"/>
        <v>1273</v>
      </c>
      <c r="K5999">
        <f t="shared" si="279"/>
        <v>3</v>
      </c>
      <c r="L5999" t="b">
        <f>COUNTIF($N$2:N5999, N5999)=1</f>
        <v>1</v>
      </c>
      <c r="M5999" s="37">
        <f>IF( $Q5999, MAX($M$1:M5998)+1, 0)</f>
        <v>0</v>
      </c>
      <c r="N5999" t="str" cm="1">
        <f t="array" ref="N5999">INDEX($A$9:$F$1048576, $J5999, $K5999 )</f>
        <v>KI604</v>
      </c>
      <c r="O5999" t="str" cm="1">
        <f t="array" ref="O5999">INDEX($B$9:$F$1048576, $J5999, $K5999 )</f>
        <v>국민넘버원제십차</v>
      </c>
      <c r="P5999" t="str" cm="1">
        <f t="array" ref="P5999">IF( $L5999, TRIM(_xll.IMDP("IR", $G$5&amp;$N5999, $G$6)), "" )</f>
        <v/>
      </c>
      <c r="Q5999" t="b" cm="1">
        <f t="array" ref="Q5999">IF(
    $U$1=1, AND($P5999&lt;&gt;"", $P5999&lt;&gt;"...", $P5999&lt;&gt;"입력오류"),
    IF(
        $U$18=1, AND($P5999&lt;&gt;"", $P5999&lt;&gt;"...", $P5999&lt;&gt;"입력오류", ISNUMBER(FIND(INDEX($T$2:$T$7,$U$1),$P5999))),
        IF(
            $U$17="기타", AND($P5999&lt;&gt;"", $P5999&lt;&gt;"...", $P5999&lt;&gt;"입력오류", NOT(ISNUMBER(FIND($T$21:$T$34,$P5999)))),
            AND($P5999&lt;&gt;"", $P5999&lt;&gt;"...", $P5999&lt;&gt;"입력오류", $T$19=$P5999)
        )
    )
)</f>
        <v>0</v>
      </c>
    </row>
    <row r="6000" spans="9:17">
      <c r="I6000">
        <f t="shared" si="280"/>
        <v>5999</v>
      </c>
      <c r="J6000">
        <f t="shared" si="281"/>
        <v>1274</v>
      </c>
      <c r="K6000">
        <f t="shared" si="279"/>
        <v>3</v>
      </c>
      <c r="L6000" t="b">
        <f>COUNTIF($N$2:N6000, N6000)=1</f>
        <v>1</v>
      </c>
      <c r="M6000" s="37">
        <f>IF( $Q6000, MAX($M$1:M5999)+1, 0)</f>
        <v>0</v>
      </c>
      <c r="N6000" t="str" cm="1">
        <f t="array" ref="N6000">INDEX($A$9:$F$1048576, $J6000, $K6000 )</f>
        <v>KI605</v>
      </c>
      <c r="O6000" t="str" cm="1">
        <f t="array" ref="O6000">INDEX($B$9:$F$1048576, $J6000, $K6000 )</f>
        <v>엠성내동제일차</v>
      </c>
      <c r="P6000" t="str" cm="1">
        <f t="array" ref="P6000">IF( $L6000, TRIM(_xll.IMDP("IR", $G$5&amp;$N6000, $G$6)), "" )</f>
        <v/>
      </c>
      <c r="Q6000" t="b" cm="1">
        <f t="array" ref="Q6000">IF(
    $U$1=1, AND($P6000&lt;&gt;"", $P6000&lt;&gt;"...", $P6000&lt;&gt;"입력오류"),
    IF(
        $U$18=1, AND($P6000&lt;&gt;"", $P6000&lt;&gt;"...", $P6000&lt;&gt;"입력오류", ISNUMBER(FIND(INDEX($T$2:$T$7,$U$1),$P6000))),
        IF(
            $U$17="기타", AND($P6000&lt;&gt;"", $P6000&lt;&gt;"...", $P6000&lt;&gt;"입력오류", NOT(ISNUMBER(FIND($T$21:$T$34,$P6000)))),
            AND($P6000&lt;&gt;"", $P6000&lt;&gt;"...", $P6000&lt;&gt;"입력오류", $T$19=$P6000)
        )
    )
)</f>
        <v>0</v>
      </c>
    </row>
    <row r="6001" spans="9:17">
      <c r="I6001">
        <f t="shared" si="280"/>
        <v>6000</v>
      </c>
      <c r="J6001">
        <f t="shared" si="281"/>
        <v>1275</v>
      </c>
      <c r="K6001">
        <f t="shared" si="279"/>
        <v>3</v>
      </c>
      <c r="L6001" t="b">
        <f>COUNTIF($N$2:N6001, N6001)=1</f>
        <v>1</v>
      </c>
      <c r="M6001" s="37">
        <f>IF( $Q6001, MAX($M$1:M6000)+1, 0)</f>
        <v>0</v>
      </c>
      <c r="N6001" t="str" cm="1">
        <f t="array" ref="N6001">INDEX($A$9:$F$1048576, $J6001, $K6001 )</f>
        <v>KI606</v>
      </c>
      <c r="O6001" t="str" cm="1">
        <f t="array" ref="O6001">INDEX($B$9:$F$1048576, $J6001, $K6001 )</f>
        <v>비욘드감정제육차</v>
      </c>
      <c r="P6001" t="str" cm="1">
        <f t="array" ref="P6001">IF( $L6001, TRIM(_xll.IMDP("IR", $G$5&amp;$N6001, $G$6)), "" )</f>
        <v/>
      </c>
      <c r="Q6001" t="b" cm="1">
        <f t="array" ref="Q6001">IF(
    $U$1=1, AND($P6001&lt;&gt;"", $P6001&lt;&gt;"...", $P6001&lt;&gt;"입력오류"),
    IF(
        $U$18=1, AND($P6001&lt;&gt;"", $P6001&lt;&gt;"...", $P6001&lt;&gt;"입력오류", ISNUMBER(FIND(INDEX($T$2:$T$7,$U$1),$P6001))),
        IF(
            $U$17="기타", AND($P6001&lt;&gt;"", $P6001&lt;&gt;"...", $P6001&lt;&gt;"입력오류", NOT(ISNUMBER(FIND($T$21:$T$34,$P6001)))),
            AND($P6001&lt;&gt;"", $P6001&lt;&gt;"...", $P6001&lt;&gt;"입력오류", $T$19=$P6001)
        )
    )
)</f>
        <v>0</v>
      </c>
    </row>
    <row r="6002" spans="9:17">
      <c r="I6002">
        <f t="shared" si="280"/>
        <v>6001</v>
      </c>
      <c r="J6002">
        <f t="shared" si="281"/>
        <v>1276</v>
      </c>
      <c r="K6002">
        <f t="shared" si="279"/>
        <v>3</v>
      </c>
      <c r="L6002" t="b">
        <f>COUNTIF($N$2:N6002, N6002)=1</f>
        <v>1</v>
      </c>
      <c r="M6002" s="37">
        <f>IF( $Q6002, MAX($M$1:M6001)+1, 0)</f>
        <v>0</v>
      </c>
      <c r="N6002" t="str" cm="1">
        <f t="array" ref="N6002">INDEX($A$9:$F$1048576, $J6002, $K6002 )</f>
        <v>KI608</v>
      </c>
      <c r="O6002" t="str" cm="1">
        <f t="array" ref="O6002">INDEX($B$9:$F$1048576, $J6002, $K6002 )</f>
        <v>미메시스제구차</v>
      </c>
      <c r="P6002" t="str" cm="1">
        <f t="array" ref="P6002">IF( $L6002, TRIM(_xll.IMDP("IR", $G$5&amp;$N6002, $G$6)), "" )</f>
        <v/>
      </c>
      <c r="Q6002" t="b" cm="1">
        <f t="array" ref="Q6002">IF(
    $U$1=1, AND($P6002&lt;&gt;"", $P6002&lt;&gt;"...", $P6002&lt;&gt;"입력오류"),
    IF(
        $U$18=1, AND($P6002&lt;&gt;"", $P6002&lt;&gt;"...", $P6002&lt;&gt;"입력오류", ISNUMBER(FIND(INDEX($T$2:$T$7,$U$1),$P6002))),
        IF(
            $U$17="기타", AND($P6002&lt;&gt;"", $P6002&lt;&gt;"...", $P6002&lt;&gt;"입력오류", NOT(ISNUMBER(FIND($T$21:$T$34,$P6002)))),
            AND($P6002&lt;&gt;"", $P6002&lt;&gt;"...", $P6002&lt;&gt;"입력오류", $T$19=$P6002)
        )
    )
)</f>
        <v>0</v>
      </c>
    </row>
    <row r="6003" spans="9:17">
      <c r="I6003">
        <f t="shared" si="280"/>
        <v>6002</v>
      </c>
      <c r="J6003">
        <f t="shared" si="281"/>
        <v>1277</v>
      </c>
      <c r="K6003">
        <f t="shared" si="279"/>
        <v>3</v>
      </c>
      <c r="L6003" t="b">
        <f>COUNTIF($N$2:N6003, N6003)=1</f>
        <v>1</v>
      </c>
      <c r="M6003" s="37">
        <f>IF( $Q6003, MAX($M$1:M6002)+1, 0)</f>
        <v>0</v>
      </c>
      <c r="N6003" t="str" cm="1">
        <f t="array" ref="N6003">INDEX($A$9:$F$1048576, $J6003, $K6003 )</f>
        <v>KI609</v>
      </c>
      <c r="O6003" t="str" cm="1">
        <f t="array" ref="O6003">INDEX($B$9:$F$1048576, $J6003, $K6003 )</f>
        <v>슈프림제이십사차유동화전문</v>
      </c>
      <c r="P6003" t="str" cm="1">
        <f t="array" ref="P6003">IF( $L6003, TRIM(_xll.IMDP("IR", $G$5&amp;$N6003, $G$6)), "" )</f>
        <v/>
      </c>
      <c r="Q6003" t="b" cm="1">
        <f t="array" ref="Q6003">IF(
    $U$1=1, AND($P6003&lt;&gt;"", $P6003&lt;&gt;"...", $P6003&lt;&gt;"입력오류"),
    IF(
        $U$18=1, AND($P6003&lt;&gt;"", $P6003&lt;&gt;"...", $P6003&lt;&gt;"입력오류", ISNUMBER(FIND(INDEX($T$2:$T$7,$U$1),$P6003))),
        IF(
            $U$17="기타", AND($P6003&lt;&gt;"", $P6003&lt;&gt;"...", $P6003&lt;&gt;"입력오류", NOT(ISNUMBER(FIND($T$21:$T$34,$P6003)))),
            AND($P6003&lt;&gt;"", $P6003&lt;&gt;"...", $P6003&lt;&gt;"입력오류", $T$19=$P6003)
        )
    )
)</f>
        <v>0</v>
      </c>
    </row>
    <row r="6004" spans="9:17">
      <c r="I6004">
        <f t="shared" si="280"/>
        <v>6003</v>
      </c>
      <c r="J6004">
        <f t="shared" si="281"/>
        <v>1278</v>
      </c>
      <c r="K6004">
        <f t="shared" si="279"/>
        <v>3</v>
      </c>
      <c r="L6004" t="b">
        <f>COUNTIF($N$2:N6004, N6004)=1</f>
        <v>1</v>
      </c>
      <c r="M6004" s="37">
        <f>IF( $Q6004, MAX($M$1:M6003)+1, 0)</f>
        <v>0</v>
      </c>
      <c r="N6004" t="str" cm="1">
        <f t="array" ref="N6004">INDEX($A$9:$F$1048576, $J6004, $K6004 )</f>
        <v>KI610</v>
      </c>
      <c r="O6004" t="str" cm="1">
        <f t="array" ref="O6004">INDEX($B$9:$F$1048576, $J6004, $K6004 )</f>
        <v>제일사랑제6차</v>
      </c>
      <c r="P6004" t="str" cm="1">
        <f t="array" ref="P6004">IF( $L6004, TRIM(_xll.IMDP("IR", $G$5&amp;$N6004, $G$6)), "" )</f>
        <v/>
      </c>
      <c r="Q6004" t="b" cm="1">
        <f t="array" ref="Q6004">IF(
    $U$1=1, AND($P6004&lt;&gt;"", $P6004&lt;&gt;"...", $P6004&lt;&gt;"입력오류"),
    IF(
        $U$18=1, AND($P6004&lt;&gt;"", $P6004&lt;&gt;"...", $P6004&lt;&gt;"입력오류", ISNUMBER(FIND(INDEX($T$2:$T$7,$U$1),$P6004))),
        IF(
            $U$17="기타", AND($P6004&lt;&gt;"", $P6004&lt;&gt;"...", $P6004&lt;&gt;"입력오류", NOT(ISNUMBER(FIND($T$21:$T$34,$P6004)))),
            AND($P6004&lt;&gt;"", $P6004&lt;&gt;"...", $P6004&lt;&gt;"입력오류", $T$19=$P6004)
        )
    )
)</f>
        <v>0</v>
      </c>
    </row>
    <row r="6005" spans="9:17">
      <c r="I6005">
        <f t="shared" si="280"/>
        <v>6004</v>
      </c>
      <c r="J6005">
        <f t="shared" si="281"/>
        <v>1279</v>
      </c>
      <c r="K6005">
        <f t="shared" si="279"/>
        <v>3</v>
      </c>
      <c r="L6005" t="b">
        <f>COUNTIF($N$2:N6005, N6005)=1</f>
        <v>1</v>
      </c>
      <c r="M6005" s="37">
        <f>IF( $Q6005, MAX($M$1:M6004)+1, 0)</f>
        <v>0</v>
      </c>
      <c r="N6005" t="str" cm="1">
        <f t="array" ref="N6005">INDEX($A$9:$F$1048576, $J6005, $K6005 )</f>
        <v>KI611</v>
      </c>
      <c r="O6005" t="str" cm="1">
        <f t="array" ref="O6005">INDEX($B$9:$F$1048576, $J6005, $K6005 )</f>
        <v>피씨씨제사차</v>
      </c>
      <c r="P6005" t="str" cm="1">
        <f t="array" ref="P6005">IF( $L6005, TRIM(_xll.IMDP("IR", $G$5&amp;$N6005, $G$6)), "" )</f>
        <v/>
      </c>
      <c r="Q6005" t="b" cm="1">
        <f t="array" ref="Q6005">IF(
    $U$1=1, AND($P6005&lt;&gt;"", $P6005&lt;&gt;"...", $P6005&lt;&gt;"입력오류"),
    IF(
        $U$18=1, AND($P6005&lt;&gt;"", $P6005&lt;&gt;"...", $P6005&lt;&gt;"입력오류", ISNUMBER(FIND(INDEX($T$2:$T$7,$U$1),$P6005))),
        IF(
            $U$17="기타", AND($P6005&lt;&gt;"", $P6005&lt;&gt;"...", $P6005&lt;&gt;"입력오류", NOT(ISNUMBER(FIND($T$21:$T$34,$P6005)))),
            AND($P6005&lt;&gt;"", $P6005&lt;&gt;"...", $P6005&lt;&gt;"입력오류", $T$19=$P6005)
        )
    )
)</f>
        <v>0</v>
      </c>
    </row>
    <row r="6006" spans="9:17">
      <c r="I6006">
        <f t="shared" si="280"/>
        <v>6005</v>
      </c>
      <c r="J6006">
        <f t="shared" si="281"/>
        <v>1280</v>
      </c>
      <c r="K6006">
        <f t="shared" si="279"/>
        <v>3</v>
      </c>
      <c r="L6006" t="b">
        <f>COUNTIF($N$2:N6006, N6006)=1</f>
        <v>1</v>
      </c>
      <c r="M6006" s="37">
        <f>IF( $Q6006, MAX($M$1:M6005)+1, 0)</f>
        <v>0</v>
      </c>
      <c r="N6006" t="str" cm="1">
        <f t="array" ref="N6006">INDEX($A$9:$F$1048576, $J6006, $K6006 )</f>
        <v>KI612</v>
      </c>
      <c r="O6006" t="str" cm="1">
        <f t="array" ref="O6006">INDEX($B$9:$F$1048576, $J6006, $K6006 )</f>
        <v>우드로즈제일차</v>
      </c>
      <c r="P6006" t="str" cm="1">
        <f t="array" ref="P6006">IF( $L6006, TRIM(_xll.IMDP("IR", $G$5&amp;$N6006, $G$6)), "" )</f>
        <v/>
      </c>
      <c r="Q6006" t="b" cm="1">
        <f t="array" ref="Q6006">IF(
    $U$1=1, AND($P6006&lt;&gt;"", $P6006&lt;&gt;"...", $P6006&lt;&gt;"입력오류"),
    IF(
        $U$18=1, AND($P6006&lt;&gt;"", $P6006&lt;&gt;"...", $P6006&lt;&gt;"입력오류", ISNUMBER(FIND(INDEX($T$2:$T$7,$U$1),$P6006))),
        IF(
            $U$17="기타", AND($P6006&lt;&gt;"", $P6006&lt;&gt;"...", $P6006&lt;&gt;"입력오류", NOT(ISNUMBER(FIND($T$21:$T$34,$P6006)))),
            AND($P6006&lt;&gt;"", $P6006&lt;&gt;"...", $P6006&lt;&gt;"입력오류", $T$19=$P6006)
        )
    )
)</f>
        <v>0</v>
      </c>
    </row>
    <row r="6007" spans="9:17">
      <c r="I6007">
        <f t="shared" si="280"/>
        <v>6006</v>
      </c>
      <c r="J6007">
        <f t="shared" si="281"/>
        <v>1281</v>
      </c>
      <c r="K6007">
        <f t="shared" si="279"/>
        <v>3</v>
      </c>
      <c r="L6007" t="b">
        <f>COUNTIF($N$2:N6007, N6007)=1</f>
        <v>1</v>
      </c>
      <c r="M6007" s="37">
        <f>IF( $Q6007, MAX($M$1:M6006)+1, 0)</f>
        <v>0</v>
      </c>
      <c r="N6007" t="str" cm="1">
        <f t="array" ref="N6007">INDEX($A$9:$F$1048576, $J6007, $K6007 )</f>
        <v>KI613</v>
      </c>
      <c r="O6007" t="str" cm="1">
        <f t="array" ref="O6007">INDEX($B$9:$F$1048576, $J6007, $K6007 )</f>
        <v>스토크제팔차</v>
      </c>
      <c r="P6007" t="str" cm="1">
        <f t="array" ref="P6007">IF( $L6007, TRIM(_xll.IMDP("IR", $G$5&amp;$N6007, $G$6)), "" )</f>
        <v/>
      </c>
      <c r="Q6007" t="b" cm="1">
        <f t="array" ref="Q6007">IF(
    $U$1=1, AND($P6007&lt;&gt;"", $P6007&lt;&gt;"...", $P6007&lt;&gt;"입력오류"),
    IF(
        $U$18=1, AND($P6007&lt;&gt;"", $P6007&lt;&gt;"...", $P6007&lt;&gt;"입력오류", ISNUMBER(FIND(INDEX($T$2:$T$7,$U$1),$P6007))),
        IF(
            $U$17="기타", AND($P6007&lt;&gt;"", $P6007&lt;&gt;"...", $P6007&lt;&gt;"입력오류", NOT(ISNUMBER(FIND($T$21:$T$34,$P6007)))),
            AND($P6007&lt;&gt;"", $P6007&lt;&gt;"...", $P6007&lt;&gt;"입력오류", $T$19=$P6007)
        )
    )
)</f>
        <v>0</v>
      </c>
    </row>
    <row r="6008" spans="9:17">
      <c r="I6008">
        <f t="shared" si="280"/>
        <v>6007</v>
      </c>
      <c r="J6008">
        <f t="shared" si="281"/>
        <v>1282</v>
      </c>
      <c r="K6008">
        <f t="shared" si="279"/>
        <v>3</v>
      </c>
      <c r="L6008" t="b">
        <f>COUNTIF($N$2:N6008, N6008)=1</f>
        <v>1</v>
      </c>
      <c r="M6008" s="37">
        <f>IF( $Q6008, MAX($M$1:M6007)+1, 0)</f>
        <v>0</v>
      </c>
      <c r="N6008" t="str" cm="1">
        <f t="array" ref="N6008">INDEX($A$9:$F$1048576, $J6008, $K6008 )</f>
        <v>KI614</v>
      </c>
      <c r="O6008" t="str" cm="1">
        <f t="array" ref="O6008">INDEX($B$9:$F$1048576, $J6008, $K6008 )</f>
        <v>모다케이디비천안제사차</v>
      </c>
      <c r="P6008" t="str" cm="1">
        <f t="array" ref="P6008">IF( $L6008, TRIM(_xll.IMDP("IR", $G$5&amp;$N6008, $G$6)), "" )</f>
        <v/>
      </c>
      <c r="Q6008" t="b" cm="1">
        <f t="array" ref="Q6008">IF(
    $U$1=1, AND($P6008&lt;&gt;"", $P6008&lt;&gt;"...", $P6008&lt;&gt;"입력오류"),
    IF(
        $U$18=1, AND($P6008&lt;&gt;"", $P6008&lt;&gt;"...", $P6008&lt;&gt;"입력오류", ISNUMBER(FIND(INDEX($T$2:$T$7,$U$1),$P6008))),
        IF(
            $U$17="기타", AND($P6008&lt;&gt;"", $P6008&lt;&gt;"...", $P6008&lt;&gt;"입력오류", NOT(ISNUMBER(FIND($T$21:$T$34,$P6008)))),
            AND($P6008&lt;&gt;"", $P6008&lt;&gt;"...", $P6008&lt;&gt;"입력오류", $T$19=$P6008)
        )
    )
)</f>
        <v>0</v>
      </c>
    </row>
    <row r="6009" spans="9:17">
      <c r="I6009">
        <f t="shared" si="280"/>
        <v>6008</v>
      </c>
      <c r="J6009">
        <f t="shared" si="281"/>
        <v>1283</v>
      </c>
      <c r="K6009">
        <f t="shared" si="279"/>
        <v>3</v>
      </c>
      <c r="L6009" t="b">
        <f>COUNTIF($N$2:N6009, N6009)=1</f>
        <v>1</v>
      </c>
      <c r="M6009" s="37">
        <f>IF( $Q6009, MAX($M$1:M6008)+1, 0)</f>
        <v>0</v>
      </c>
      <c r="N6009" t="str" cm="1">
        <f t="array" ref="N6009">INDEX($A$9:$F$1048576, $J6009, $K6009 )</f>
        <v>KI615</v>
      </c>
      <c r="O6009" t="str" cm="1">
        <f t="array" ref="O6009">INDEX($B$9:$F$1048576, $J6009, $K6009 )</f>
        <v>메릴랜드</v>
      </c>
      <c r="P6009" t="str" cm="1">
        <f t="array" ref="P6009">IF( $L6009, TRIM(_xll.IMDP("IR", $G$5&amp;$N6009, $G$6)), "" )</f>
        <v/>
      </c>
      <c r="Q6009" t="b" cm="1">
        <f t="array" ref="Q6009">IF(
    $U$1=1, AND($P6009&lt;&gt;"", $P6009&lt;&gt;"...", $P6009&lt;&gt;"입력오류"),
    IF(
        $U$18=1, AND($P6009&lt;&gt;"", $P6009&lt;&gt;"...", $P6009&lt;&gt;"입력오류", ISNUMBER(FIND(INDEX($T$2:$T$7,$U$1),$P6009))),
        IF(
            $U$17="기타", AND($P6009&lt;&gt;"", $P6009&lt;&gt;"...", $P6009&lt;&gt;"입력오류", NOT(ISNUMBER(FIND($T$21:$T$34,$P6009)))),
            AND($P6009&lt;&gt;"", $P6009&lt;&gt;"...", $P6009&lt;&gt;"입력오류", $T$19=$P6009)
        )
    )
)</f>
        <v>0</v>
      </c>
    </row>
    <row r="6010" spans="9:17">
      <c r="I6010">
        <f t="shared" si="280"/>
        <v>6009</v>
      </c>
      <c r="J6010">
        <f t="shared" si="281"/>
        <v>1284</v>
      </c>
      <c r="K6010">
        <f t="shared" si="279"/>
        <v>3</v>
      </c>
      <c r="L6010" t="b">
        <f>COUNTIF($N$2:N6010, N6010)=1</f>
        <v>1</v>
      </c>
      <c r="M6010" s="37">
        <f>IF( $Q6010, MAX($M$1:M6009)+1, 0)</f>
        <v>0</v>
      </c>
      <c r="N6010" t="str" cm="1">
        <f t="array" ref="N6010">INDEX($A$9:$F$1048576, $J6010, $K6010 )</f>
        <v>KI617</v>
      </c>
      <c r="O6010" t="str" cm="1">
        <f t="array" ref="O6010">INDEX($B$9:$F$1048576, $J6010, $K6010 )</f>
        <v>콜롬비아</v>
      </c>
      <c r="P6010" t="str" cm="1">
        <f t="array" ref="P6010">IF( $L6010, TRIM(_xll.IMDP("IR", $G$5&amp;$N6010, $G$6)), "" )</f>
        <v/>
      </c>
      <c r="Q6010" t="b" cm="1">
        <f t="array" ref="Q6010">IF(
    $U$1=1, AND($P6010&lt;&gt;"", $P6010&lt;&gt;"...", $P6010&lt;&gt;"입력오류"),
    IF(
        $U$18=1, AND($P6010&lt;&gt;"", $P6010&lt;&gt;"...", $P6010&lt;&gt;"입력오류", ISNUMBER(FIND(INDEX($T$2:$T$7,$U$1),$P6010))),
        IF(
            $U$17="기타", AND($P6010&lt;&gt;"", $P6010&lt;&gt;"...", $P6010&lt;&gt;"입력오류", NOT(ISNUMBER(FIND($T$21:$T$34,$P6010)))),
            AND($P6010&lt;&gt;"", $P6010&lt;&gt;"...", $P6010&lt;&gt;"입력오류", $T$19=$P6010)
        )
    )
)</f>
        <v>0</v>
      </c>
    </row>
    <row r="6011" spans="9:17">
      <c r="I6011">
        <f t="shared" si="280"/>
        <v>6010</v>
      </c>
      <c r="J6011">
        <f t="shared" si="281"/>
        <v>1285</v>
      </c>
      <c r="K6011">
        <f t="shared" si="279"/>
        <v>3</v>
      </c>
      <c r="L6011" t="b">
        <f>COUNTIF($N$2:N6011, N6011)=1</f>
        <v>1</v>
      </c>
      <c r="M6011" s="37">
        <f>IF( $Q6011, MAX($M$1:M6010)+1, 0)</f>
        <v>0</v>
      </c>
      <c r="N6011" t="str" cm="1">
        <f t="array" ref="N6011">INDEX($A$9:$F$1048576, $J6011, $K6011 )</f>
        <v>KI618</v>
      </c>
      <c r="O6011" t="str" cm="1">
        <f t="array" ref="O6011">INDEX($B$9:$F$1048576, $J6011, $K6011 )</f>
        <v>에스와이스토리제일차</v>
      </c>
      <c r="P6011" t="str" cm="1">
        <f t="array" ref="P6011">IF( $L6011, TRIM(_xll.IMDP("IR", $G$5&amp;$N6011, $G$6)), "" )</f>
        <v/>
      </c>
      <c r="Q6011" t="b" cm="1">
        <f t="array" ref="Q6011">IF(
    $U$1=1, AND($P6011&lt;&gt;"", $P6011&lt;&gt;"...", $P6011&lt;&gt;"입력오류"),
    IF(
        $U$18=1, AND($P6011&lt;&gt;"", $P6011&lt;&gt;"...", $P6011&lt;&gt;"입력오류", ISNUMBER(FIND(INDEX($T$2:$T$7,$U$1),$P6011))),
        IF(
            $U$17="기타", AND($P6011&lt;&gt;"", $P6011&lt;&gt;"...", $P6011&lt;&gt;"입력오류", NOT(ISNUMBER(FIND($T$21:$T$34,$P6011)))),
            AND($P6011&lt;&gt;"", $P6011&lt;&gt;"...", $P6011&lt;&gt;"입력오류", $T$19=$P6011)
        )
    )
)</f>
        <v>0</v>
      </c>
    </row>
    <row r="6012" spans="9:17">
      <c r="I6012">
        <f t="shared" si="280"/>
        <v>6011</v>
      </c>
      <c r="J6012">
        <f t="shared" si="281"/>
        <v>1286</v>
      </c>
      <c r="K6012">
        <f t="shared" si="279"/>
        <v>3</v>
      </c>
      <c r="L6012" t="b">
        <f>COUNTIF($N$2:N6012, N6012)=1</f>
        <v>1</v>
      </c>
      <c r="M6012" s="37">
        <f>IF( $Q6012, MAX($M$1:M6011)+1, 0)</f>
        <v>0</v>
      </c>
      <c r="N6012" t="str" cm="1">
        <f t="array" ref="N6012">INDEX($A$9:$F$1048576, $J6012, $K6012 )</f>
        <v>KI619</v>
      </c>
      <c r="O6012" t="str" cm="1">
        <f t="array" ref="O6012">INDEX($B$9:$F$1048576, $J6012, $K6012 )</f>
        <v>한솔제이십오차</v>
      </c>
      <c r="P6012" t="str" cm="1">
        <f t="array" ref="P6012">IF( $L6012, TRIM(_xll.IMDP("IR", $G$5&amp;$N6012, $G$6)), "" )</f>
        <v/>
      </c>
      <c r="Q6012" t="b" cm="1">
        <f t="array" ref="Q6012">IF(
    $U$1=1, AND($P6012&lt;&gt;"", $P6012&lt;&gt;"...", $P6012&lt;&gt;"입력오류"),
    IF(
        $U$18=1, AND($P6012&lt;&gt;"", $P6012&lt;&gt;"...", $P6012&lt;&gt;"입력오류", ISNUMBER(FIND(INDEX($T$2:$T$7,$U$1),$P6012))),
        IF(
            $U$17="기타", AND($P6012&lt;&gt;"", $P6012&lt;&gt;"...", $P6012&lt;&gt;"입력오류", NOT(ISNUMBER(FIND($T$21:$T$34,$P6012)))),
            AND($P6012&lt;&gt;"", $P6012&lt;&gt;"...", $P6012&lt;&gt;"입력오류", $T$19=$P6012)
        )
    )
)</f>
        <v>0</v>
      </c>
    </row>
    <row r="6013" spans="9:17">
      <c r="I6013">
        <f t="shared" si="280"/>
        <v>6012</v>
      </c>
      <c r="J6013">
        <f t="shared" si="281"/>
        <v>1287</v>
      </c>
      <c r="K6013">
        <f t="shared" si="279"/>
        <v>3</v>
      </c>
      <c r="L6013" t="b">
        <f>COUNTIF($N$2:N6013, N6013)=1</f>
        <v>1</v>
      </c>
      <c r="M6013" s="37">
        <f>IF( $Q6013, MAX($M$1:M6012)+1, 0)</f>
        <v>0</v>
      </c>
      <c r="N6013" t="str" cm="1">
        <f t="array" ref="N6013">INDEX($A$9:$F$1048576, $J6013, $K6013 )</f>
        <v>KI620</v>
      </c>
      <c r="O6013" t="str" cm="1">
        <f t="array" ref="O6013">INDEX($B$9:$F$1048576, $J6013, $K6013 )</f>
        <v>알바트로스제십구차</v>
      </c>
      <c r="P6013" t="str" cm="1">
        <f t="array" ref="P6013">IF( $L6013, TRIM(_xll.IMDP("IR", $G$5&amp;$N6013, $G$6)), "" )</f>
        <v/>
      </c>
      <c r="Q6013" t="b" cm="1">
        <f t="array" ref="Q6013">IF(
    $U$1=1, AND($P6013&lt;&gt;"", $P6013&lt;&gt;"...", $P6013&lt;&gt;"입력오류"),
    IF(
        $U$18=1, AND($P6013&lt;&gt;"", $P6013&lt;&gt;"...", $P6013&lt;&gt;"입력오류", ISNUMBER(FIND(INDEX($T$2:$T$7,$U$1),$P6013))),
        IF(
            $U$17="기타", AND($P6013&lt;&gt;"", $P6013&lt;&gt;"...", $P6013&lt;&gt;"입력오류", NOT(ISNUMBER(FIND($T$21:$T$34,$P6013)))),
            AND($P6013&lt;&gt;"", $P6013&lt;&gt;"...", $P6013&lt;&gt;"입력오류", $T$19=$P6013)
        )
    )
)</f>
        <v>0</v>
      </c>
    </row>
    <row r="6014" spans="9:17">
      <c r="I6014">
        <f t="shared" si="280"/>
        <v>6013</v>
      </c>
      <c r="J6014">
        <f t="shared" si="281"/>
        <v>1288</v>
      </c>
      <c r="K6014">
        <f t="shared" si="279"/>
        <v>3</v>
      </c>
      <c r="L6014" t="b">
        <f>COUNTIF($N$2:N6014, N6014)=1</f>
        <v>1</v>
      </c>
      <c r="M6014" s="37">
        <f>IF( $Q6014, MAX($M$1:M6013)+1, 0)</f>
        <v>0</v>
      </c>
      <c r="N6014" t="str" cm="1">
        <f t="array" ref="N6014">INDEX($A$9:$F$1048576, $J6014, $K6014 )</f>
        <v>KI621</v>
      </c>
      <c r="O6014" t="str" cm="1">
        <f t="array" ref="O6014">INDEX($B$9:$F$1048576, $J6014, $K6014 )</f>
        <v>라온제나제오차</v>
      </c>
      <c r="P6014" t="str" cm="1">
        <f t="array" ref="P6014">IF( $L6014, TRIM(_xll.IMDP("IR", $G$5&amp;$N6014, $G$6)), "" )</f>
        <v/>
      </c>
      <c r="Q6014" t="b" cm="1">
        <f t="array" ref="Q6014">IF(
    $U$1=1, AND($P6014&lt;&gt;"", $P6014&lt;&gt;"...", $P6014&lt;&gt;"입력오류"),
    IF(
        $U$18=1, AND($P6014&lt;&gt;"", $P6014&lt;&gt;"...", $P6014&lt;&gt;"입력오류", ISNUMBER(FIND(INDEX($T$2:$T$7,$U$1),$P6014))),
        IF(
            $U$17="기타", AND($P6014&lt;&gt;"", $P6014&lt;&gt;"...", $P6014&lt;&gt;"입력오류", NOT(ISNUMBER(FIND($T$21:$T$34,$P6014)))),
            AND($P6014&lt;&gt;"", $P6014&lt;&gt;"...", $P6014&lt;&gt;"입력오류", $T$19=$P6014)
        )
    )
)</f>
        <v>0</v>
      </c>
    </row>
    <row r="6015" spans="9:17">
      <c r="I6015">
        <f t="shared" si="280"/>
        <v>6014</v>
      </c>
      <c r="J6015">
        <f t="shared" si="281"/>
        <v>1289</v>
      </c>
      <c r="K6015">
        <f t="shared" si="279"/>
        <v>3</v>
      </c>
      <c r="L6015" t="b">
        <f>COUNTIF($N$2:N6015, N6015)=1</f>
        <v>1</v>
      </c>
      <c r="M6015" s="37">
        <f>IF( $Q6015, MAX($M$1:M6014)+1, 0)</f>
        <v>0</v>
      </c>
      <c r="N6015" t="str" cm="1">
        <f t="array" ref="N6015">INDEX($A$9:$F$1048576, $J6015, $K6015 )</f>
        <v>KI622</v>
      </c>
      <c r="O6015" t="str" cm="1">
        <f t="array" ref="O6015">INDEX($B$9:$F$1048576, $J6015, $K6015 )</f>
        <v>비욘드미사제일차</v>
      </c>
      <c r="P6015" t="str" cm="1">
        <f t="array" ref="P6015">IF( $L6015, TRIM(_xll.IMDP("IR", $G$5&amp;$N6015, $G$6)), "" )</f>
        <v/>
      </c>
      <c r="Q6015" t="b" cm="1">
        <f t="array" ref="Q6015">IF(
    $U$1=1, AND($P6015&lt;&gt;"", $P6015&lt;&gt;"...", $P6015&lt;&gt;"입력오류"),
    IF(
        $U$18=1, AND($P6015&lt;&gt;"", $P6015&lt;&gt;"...", $P6015&lt;&gt;"입력오류", ISNUMBER(FIND(INDEX($T$2:$T$7,$U$1),$P6015))),
        IF(
            $U$17="기타", AND($P6015&lt;&gt;"", $P6015&lt;&gt;"...", $P6015&lt;&gt;"입력오류", NOT(ISNUMBER(FIND($T$21:$T$34,$P6015)))),
            AND($P6015&lt;&gt;"", $P6015&lt;&gt;"...", $P6015&lt;&gt;"입력오류", $T$19=$P6015)
        )
    )
)</f>
        <v>0</v>
      </c>
    </row>
    <row r="6016" spans="9:17">
      <c r="I6016">
        <f t="shared" si="280"/>
        <v>6015</v>
      </c>
      <c r="J6016">
        <f t="shared" si="281"/>
        <v>1290</v>
      </c>
      <c r="K6016">
        <f t="shared" si="279"/>
        <v>3</v>
      </c>
      <c r="L6016" t="b">
        <f>COUNTIF($N$2:N6016, N6016)=1</f>
        <v>1</v>
      </c>
      <c r="M6016" s="37">
        <f>IF( $Q6016, MAX($M$1:M6015)+1, 0)</f>
        <v>0</v>
      </c>
      <c r="N6016" t="str" cm="1">
        <f t="array" ref="N6016">INDEX($A$9:$F$1048576, $J6016, $K6016 )</f>
        <v>KI623</v>
      </c>
      <c r="O6016" t="str" cm="1">
        <f t="array" ref="O6016">INDEX($B$9:$F$1048576, $J6016, $K6016 )</f>
        <v>비욘드운정제일차</v>
      </c>
      <c r="P6016" t="str" cm="1">
        <f t="array" ref="P6016">IF( $L6016, TRIM(_xll.IMDP("IR", $G$5&amp;$N6016, $G$6)), "" )</f>
        <v/>
      </c>
      <c r="Q6016" t="b" cm="1">
        <f t="array" ref="Q6016">IF(
    $U$1=1, AND($P6016&lt;&gt;"", $P6016&lt;&gt;"...", $P6016&lt;&gt;"입력오류"),
    IF(
        $U$18=1, AND($P6016&lt;&gt;"", $P6016&lt;&gt;"...", $P6016&lt;&gt;"입력오류", ISNUMBER(FIND(INDEX($T$2:$T$7,$U$1),$P6016))),
        IF(
            $U$17="기타", AND($P6016&lt;&gt;"", $P6016&lt;&gt;"...", $P6016&lt;&gt;"입력오류", NOT(ISNUMBER(FIND($T$21:$T$34,$P6016)))),
            AND($P6016&lt;&gt;"", $P6016&lt;&gt;"...", $P6016&lt;&gt;"입력오류", $T$19=$P6016)
        )
    )
)</f>
        <v>0</v>
      </c>
    </row>
    <row r="6017" spans="9:17">
      <c r="I6017">
        <f t="shared" si="280"/>
        <v>6016</v>
      </c>
      <c r="J6017">
        <f t="shared" si="281"/>
        <v>1291</v>
      </c>
      <c r="K6017">
        <f t="shared" si="279"/>
        <v>3</v>
      </c>
      <c r="L6017" t="b">
        <f>COUNTIF($N$2:N6017, N6017)=1</f>
        <v>1</v>
      </c>
      <c r="M6017" s="37">
        <f>IF( $Q6017, MAX($M$1:M6016)+1, 0)</f>
        <v>0</v>
      </c>
      <c r="N6017" t="str" cm="1">
        <f t="array" ref="N6017">INDEX($A$9:$F$1048576, $J6017, $K6017 )</f>
        <v>KI624</v>
      </c>
      <c r="O6017" t="str" cm="1">
        <f t="array" ref="O6017">INDEX($B$9:$F$1048576, $J6017, $K6017 )</f>
        <v>국민사랑제11차</v>
      </c>
      <c r="P6017" t="str" cm="1">
        <f t="array" ref="P6017">IF( $L6017, TRIM(_xll.IMDP("IR", $G$5&amp;$N6017, $G$6)), "" )</f>
        <v/>
      </c>
      <c r="Q6017" t="b" cm="1">
        <f t="array" ref="Q6017">IF(
    $U$1=1, AND($P6017&lt;&gt;"", $P6017&lt;&gt;"...", $P6017&lt;&gt;"입력오류"),
    IF(
        $U$18=1, AND($P6017&lt;&gt;"", $P6017&lt;&gt;"...", $P6017&lt;&gt;"입력오류", ISNUMBER(FIND(INDEX($T$2:$T$7,$U$1),$P6017))),
        IF(
            $U$17="기타", AND($P6017&lt;&gt;"", $P6017&lt;&gt;"...", $P6017&lt;&gt;"입력오류", NOT(ISNUMBER(FIND($T$21:$T$34,$P6017)))),
            AND($P6017&lt;&gt;"", $P6017&lt;&gt;"...", $P6017&lt;&gt;"입력오류", $T$19=$P6017)
        )
    )
)</f>
        <v>0</v>
      </c>
    </row>
    <row r="6018" spans="9:17">
      <c r="I6018">
        <f t="shared" si="280"/>
        <v>6017</v>
      </c>
      <c r="J6018">
        <f t="shared" si="281"/>
        <v>1292</v>
      </c>
      <c r="K6018">
        <f t="shared" ref="K6018:K6081" si="282">IF( $I6018&gt;$G$4, NA(), IF($I6018&gt;$G$3, 5, IF($I6018&gt;$G$2, 3, 1 ) ) )</f>
        <v>3</v>
      </c>
      <c r="L6018" t="b">
        <f>COUNTIF($N$2:N6018, N6018)=1</f>
        <v>1</v>
      </c>
      <c r="M6018" s="37">
        <f>IF( $Q6018, MAX($M$1:M6017)+1, 0)</f>
        <v>0</v>
      </c>
      <c r="N6018" t="str" cm="1">
        <f t="array" ref="N6018">INDEX($A$9:$F$1048576, $J6018, $K6018 )</f>
        <v>KI625</v>
      </c>
      <c r="O6018" t="str" cm="1">
        <f t="array" ref="O6018">INDEX($B$9:$F$1048576, $J6018, $K6018 )</f>
        <v>나무크레딧제오차</v>
      </c>
      <c r="P6018" t="str" cm="1">
        <f t="array" ref="P6018">IF( $L6018, TRIM(_xll.IMDP("IR", $G$5&amp;$N6018, $G$6)), "" )</f>
        <v/>
      </c>
      <c r="Q6018" t="b" cm="1">
        <f t="array" ref="Q6018">IF(
    $U$1=1, AND($P6018&lt;&gt;"", $P6018&lt;&gt;"...", $P6018&lt;&gt;"입력오류"),
    IF(
        $U$18=1, AND($P6018&lt;&gt;"", $P6018&lt;&gt;"...", $P6018&lt;&gt;"입력오류", ISNUMBER(FIND(INDEX($T$2:$T$7,$U$1),$P6018))),
        IF(
            $U$17="기타", AND($P6018&lt;&gt;"", $P6018&lt;&gt;"...", $P6018&lt;&gt;"입력오류", NOT(ISNUMBER(FIND($T$21:$T$34,$P6018)))),
            AND($P6018&lt;&gt;"", $P6018&lt;&gt;"...", $P6018&lt;&gt;"입력오류", $T$19=$P6018)
        )
    )
)</f>
        <v>0</v>
      </c>
    </row>
    <row r="6019" spans="9:17">
      <c r="I6019">
        <f t="shared" ref="I6019:I6082" si="283">ROW()-1</f>
        <v>6018</v>
      </c>
      <c r="J6019">
        <f t="shared" ref="J6019:J6082" si="284">IF( $I6019&gt;$G$4, NA(), IF($I6019&gt;$G$3, $I6019-$G$3, IF($I6019&gt;$G$2, $I6019-$G$2, $I6019 ) ) )</f>
        <v>1293</v>
      </c>
      <c r="K6019">
        <f t="shared" si="282"/>
        <v>3</v>
      </c>
      <c r="L6019" t="b">
        <f>COUNTIF($N$2:N6019, N6019)=1</f>
        <v>1</v>
      </c>
      <c r="M6019" s="37">
        <f>IF( $Q6019, MAX($M$1:M6018)+1, 0)</f>
        <v>0</v>
      </c>
      <c r="N6019" t="str" cm="1">
        <f t="array" ref="N6019">INDEX($A$9:$F$1048576, $J6019, $K6019 )</f>
        <v>KI626</v>
      </c>
      <c r="O6019" t="str" cm="1">
        <f t="array" ref="O6019">INDEX($B$9:$F$1048576, $J6019, $K6019 )</f>
        <v>나무크레딧제사차</v>
      </c>
      <c r="P6019" t="str" cm="1">
        <f t="array" ref="P6019">IF( $L6019, TRIM(_xll.IMDP("IR", $G$5&amp;$N6019, $G$6)), "" )</f>
        <v/>
      </c>
      <c r="Q6019" t="b" cm="1">
        <f t="array" ref="Q6019">IF(
    $U$1=1, AND($P6019&lt;&gt;"", $P6019&lt;&gt;"...", $P6019&lt;&gt;"입력오류"),
    IF(
        $U$18=1, AND($P6019&lt;&gt;"", $P6019&lt;&gt;"...", $P6019&lt;&gt;"입력오류", ISNUMBER(FIND(INDEX($T$2:$T$7,$U$1),$P6019))),
        IF(
            $U$17="기타", AND($P6019&lt;&gt;"", $P6019&lt;&gt;"...", $P6019&lt;&gt;"입력오류", NOT(ISNUMBER(FIND($T$21:$T$34,$P6019)))),
            AND($P6019&lt;&gt;"", $P6019&lt;&gt;"...", $P6019&lt;&gt;"입력오류", $T$19=$P6019)
        )
    )
)</f>
        <v>0</v>
      </c>
    </row>
    <row r="6020" spans="9:17">
      <c r="I6020">
        <f t="shared" si="283"/>
        <v>6019</v>
      </c>
      <c r="J6020">
        <f t="shared" si="284"/>
        <v>1294</v>
      </c>
      <c r="K6020">
        <f t="shared" si="282"/>
        <v>3</v>
      </c>
      <c r="L6020" t="b">
        <f>COUNTIF($N$2:N6020, N6020)=1</f>
        <v>1</v>
      </c>
      <c r="M6020" s="37">
        <f>IF( $Q6020, MAX($M$1:M6019)+1, 0)</f>
        <v>0</v>
      </c>
      <c r="N6020" t="str" cm="1">
        <f t="array" ref="N6020">INDEX($A$9:$F$1048576, $J6020, $K6020 )</f>
        <v>KI627</v>
      </c>
      <c r="O6020" t="str" cm="1">
        <f t="array" ref="O6020">INDEX($B$9:$F$1048576, $J6020, $K6020 )</f>
        <v>더하이스트제삼십사차</v>
      </c>
      <c r="P6020" t="str" cm="1">
        <f t="array" ref="P6020">IF( $L6020, TRIM(_xll.IMDP("IR", $G$5&amp;$N6020, $G$6)), "" )</f>
        <v/>
      </c>
      <c r="Q6020" t="b" cm="1">
        <f t="array" ref="Q6020">IF(
    $U$1=1, AND($P6020&lt;&gt;"", $P6020&lt;&gt;"...", $P6020&lt;&gt;"입력오류"),
    IF(
        $U$18=1, AND($P6020&lt;&gt;"", $P6020&lt;&gt;"...", $P6020&lt;&gt;"입력오류", ISNUMBER(FIND(INDEX($T$2:$T$7,$U$1),$P6020))),
        IF(
            $U$17="기타", AND($P6020&lt;&gt;"", $P6020&lt;&gt;"...", $P6020&lt;&gt;"입력오류", NOT(ISNUMBER(FIND($T$21:$T$34,$P6020)))),
            AND($P6020&lt;&gt;"", $P6020&lt;&gt;"...", $P6020&lt;&gt;"입력오류", $T$19=$P6020)
        )
    )
)</f>
        <v>0</v>
      </c>
    </row>
    <row r="6021" spans="9:17">
      <c r="I6021">
        <f t="shared" si="283"/>
        <v>6020</v>
      </c>
      <c r="J6021">
        <f t="shared" si="284"/>
        <v>1295</v>
      </c>
      <c r="K6021">
        <f t="shared" si="282"/>
        <v>3</v>
      </c>
      <c r="L6021" t="b">
        <f>COUNTIF($N$2:N6021, N6021)=1</f>
        <v>1</v>
      </c>
      <c r="M6021" s="37">
        <f>IF( $Q6021, MAX($M$1:M6020)+1, 0)</f>
        <v>0</v>
      </c>
      <c r="N6021" t="str" cm="1">
        <f t="array" ref="N6021">INDEX($A$9:$F$1048576, $J6021, $K6021 )</f>
        <v>KI628</v>
      </c>
      <c r="O6021" t="str" cm="1">
        <f t="array" ref="O6021">INDEX($B$9:$F$1048576, $J6021, $K6021 )</f>
        <v>코어와이제이제일차</v>
      </c>
      <c r="P6021" t="str" cm="1">
        <f t="array" ref="P6021">IF( $L6021, TRIM(_xll.IMDP("IR", $G$5&amp;$N6021, $G$6)), "" )</f>
        <v/>
      </c>
      <c r="Q6021" t="b" cm="1">
        <f t="array" ref="Q6021">IF(
    $U$1=1, AND($P6021&lt;&gt;"", $P6021&lt;&gt;"...", $P6021&lt;&gt;"입력오류"),
    IF(
        $U$18=1, AND($P6021&lt;&gt;"", $P6021&lt;&gt;"...", $P6021&lt;&gt;"입력오류", ISNUMBER(FIND(INDEX($T$2:$T$7,$U$1),$P6021))),
        IF(
            $U$17="기타", AND($P6021&lt;&gt;"", $P6021&lt;&gt;"...", $P6021&lt;&gt;"입력오류", NOT(ISNUMBER(FIND($T$21:$T$34,$P6021)))),
            AND($P6021&lt;&gt;"", $P6021&lt;&gt;"...", $P6021&lt;&gt;"입력오류", $T$19=$P6021)
        )
    )
)</f>
        <v>0</v>
      </c>
    </row>
    <row r="6022" spans="9:17">
      <c r="I6022">
        <f t="shared" si="283"/>
        <v>6021</v>
      </c>
      <c r="J6022">
        <f t="shared" si="284"/>
        <v>1296</v>
      </c>
      <c r="K6022">
        <f t="shared" si="282"/>
        <v>3</v>
      </c>
      <c r="L6022" t="b">
        <f>COUNTIF($N$2:N6022, N6022)=1</f>
        <v>1</v>
      </c>
      <c r="M6022" s="37">
        <f>IF( $Q6022, MAX($M$1:M6021)+1, 0)</f>
        <v>0</v>
      </c>
      <c r="N6022" t="str" cm="1">
        <f t="array" ref="N6022">INDEX($A$9:$F$1048576, $J6022, $K6022 )</f>
        <v>KI629</v>
      </c>
      <c r="O6022" t="str" cm="1">
        <f t="array" ref="O6022">INDEX($B$9:$F$1048576, $J6022, $K6022 )</f>
        <v>컬티베이션제십차</v>
      </c>
      <c r="P6022" t="str" cm="1">
        <f t="array" ref="P6022">IF( $L6022, TRIM(_xll.IMDP("IR", $G$5&amp;$N6022, $G$6)), "" )</f>
        <v/>
      </c>
      <c r="Q6022" t="b" cm="1">
        <f t="array" ref="Q6022">IF(
    $U$1=1, AND($P6022&lt;&gt;"", $P6022&lt;&gt;"...", $P6022&lt;&gt;"입력오류"),
    IF(
        $U$18=1, AND($P6022&lt;&gt;"", $P6022&lt;&gt;"...", $P6022&lt;&gt;"입력오류", ISNUMBER(FIND(INDEX($T$2:$T$7,$U$1),$P6022))),
        IF(
            $U$17="기타", AND($P6022&lt;&gt;"", $P6022&lt;&gt;"...", $P6022&lt;&gt;"입력오류", NOT(ISNUMBER(FIND($T$21:$T$34,$P6022)))),
            AND($P6022&lt;&gt;"", $P6022&lt;&gt;"...", $P6022&lt;&gt;"입력오류", $T$19=$P6022)
        )
    )
)</f>
        <v>0</v>
      </c>
    </row>
    <row r="6023" spans="9:17">
      <c r="I6023">
        <f t="shared" si="283"/>
        <v>6022</v>
      </c>
      <c r="J6023">
        <f t="shared" si="284"/>
        <v>1297</v>
      </c>
      <c r="K6023">
        <f t="shared" si="282"/>
        <v>3</v>
      </c>
      <c r="L6023" t="b">
        <f>COUNTIF($N$2:N6023, N6023)=1</f>
        <v>1</v>
      </c>
      <c r="M6023" s="37">
        <f>IF( $Q6023, MAX($M$1:M6022)+1, 0)</f>
        <v>0</v>
      </c>
      <c r="N6023" t="str" cm="1">
        <f t="array" ref="N6023">INDEX($A$9:$F$1048576, $J6023, $K6023 )</f>
        <v>KI630</v>
      </c>
      <c r="O6023" t="str" cm="1">
        <f t="array" ref="O6023">INDEX($B$9:$F$1048576, $J6023, $K6023 )</f>
        <v>이터널제일차</v>
      </c>
      <c r="P6023" t="str" cm="1">
        <f t="array" ref="P6023">IF( $L6023, TRIM(_xll.IMDP("IR", $G$5&amp;$N6023, $G$6)), "" )</f>
        <v/>
      </c>
      <c r="Q6023" t="b" cm="1">
        <f t="array" ref="Q6023">IF(
    $U$1=1, AND($P6023&lt;&gt;"", $P6023&lt;&gt;"...", $P6023&lt;&gt;"입력오류"),
    IF(
        $U$18=1, AND($P6023&lt;&gt;"", $P6023&lt;&gt;"...", $P6023&lt;&gt;"입력오류", ISNUMBER(FIND(INDEX($T$2:$T$7,$U$1),$P6023))),
        IF(
            $U$17="기타", AND($P6023&lt;&gt;"", $P6023&lt;&gt;"...", $P6023&lt;&gt;"입력오류", NOT(ISNUMBER(FIND($T$21:$T$34,$P6023)))),
            AND($P6023&lt;&gt;"", $P6023&lt;&gt;"...", $P6023&lt;&gt;"입력오류", $T$19=$P6023)
        )
    )
)</f>
        <v>0</v>
      </c>
    </row>
    <row r="6024" spans="9:17">
      <c r="I6024">
        <f t="shared" si="283"/>
        <v>6023</v>
      </c>
      <c r="J6024">
        <f t="shared" si="284"/>
        <v>1298</v>
      </c>
      <c r="K6024">
        <f t="shared" si="282"/>
        <v>3</v>
      </c>
      <c r="L6024" t="b">
        <f>COUNTIF($N$2:N6024, N6024)=1</f>
        <v>1</v>
      </c>
      <c r="M6024" s="37">
        <f>IF( $Q6024, MAX($M$1:M6023)+1, 0)</f>
        <v>0</v>
      </c>
      <c r="N6024" t="str" cm="1">
        <f t="array" ref="N6024">INDEX($A$9:$F$1048576, $J6024, $K6024 )</f>
        <v>KI631</v>
      </c>
      <c r="O6024" t="str" cm="1">
        <f t="array" ref="O6024">INDEX($B$9:$F$1048576, $J6024, $K6024 )</f>
        <v>증금타임제십삼차</v>
      </c>
      <c r="P6024" t="str" cm="1">
        <f t="array" ref="P6024">IF( $L6024, TRIM(_xll.IMDP("IR", $G$5&amp;$N6024, $G$6)), "" )</f>
        <v/>
      </c>
      <c r="Q6024" t="b" cm="1">
        <f t="array" ref="Q6024">IF(
    $U$1=1, AND($P6024&lt;&gt;"", $P6024&lt;&gt;"...", $P6024&lt;&gt;"입력오류"),
    IF(
        $U$18=1, AND($P6024&lt;&gt;"", $P6024&lt;&gt;"...", $P6024&lt;&gt;"입력오류", ISNUMBER(FIND(INDEX($T$2:$T$7,$U$1),$P6024))),
        IF(
            $U$17="기타", AND($P6024&lt;&gt;"", $P6024&lt;&gt;"...", $P6024&lt;&gt;"입력오류", NOT(ISNUMBER(FIND($T$21:$T$34,$P6024)))),
            AND($P6024&lt;&gt;"", $P6024&lt;&gt;"...", $P6024&lt;&gt;"입력오류", $T$19=$P6024)
        )
    )
)</f>
        <v>0</v>
      </c>
    </row>
    <row r="6025" spans="9:17">
      <c r="I6025">
        <f t="shared" si="283"/>
        <v>6024</v>
      </c>
      <c r="J6025">
        <f t="shared" si="284"/>
        <v>1299</v>
      </c>
      <c r="K6025">
        <f t="shared" si="282"/>
        <v>3</v>
      </c>
      <c r="L6025" t="b">
        <f>COUNTIF($N$2:N6025, N6025)=1</f>
        <v>1</v>
      </c>
      <c r="M6025" s="37">
        <f>IF( $Q6025, MAX($M$1:M6024)+1, 0)</f>
        <v>0</v>
      </c>
      <c r="N6025" t="str" cm="1">
        <f t="array" ref="N6025">INDEX($A$9:$F$1048576, $J6025, $K6025 )</f>
        <v>KI632</v>
      </c>
      <c r="O6025" t="str" cm="1">
        <f t="array" ref="O6025">INDEX($B$9:$F$1048576, $J6025, $K6025 )</f>
        <v>증금타임제십이차</v>
      </c>
      <c r="P6025" t="str" cm="1">
        <f t="array" ref="P6025">IF( $L6025, TRIM(_xll.IMDP("IR", $G$5&amp;$N6025, $G$6)), "" )</f>
        <v/>
      </c>
      <c r="Q6025" t="b" cm="1">
        <f t="array" ref="Q6025">IF(
    $U$1=1, AND($P6025&lt;&gt;"", $P6025&lt;&gt;"...", $P6025&lt;&gt;"입력오류"),
    IF(
        $U$18=1, AND($P6025&lt;&gt;"", $P6025&lt;&gt;"...", $P6025&lt;&gt;"입력오류", ISNUMBER(FIND(INDEX($T$2:$T$7,$U$1),$P6025))),
        IF(
            $U$17="기타", AND($P6025&lt;&gt;"", $P6025&lt;&gt;"...", $P6025&lt;&gt;"입력오류", NOT(ISNUMBER(FIND($T$21:$T$34,$P6025)))),
            AND($P6025&lt;&gt;"", $P6025&lt;&gt;"...", $P6025&lt;&gt;"입력오류", $T$19=$P6025)
        )
    )
)</f>
        <v>0</v>
      </c>
    </row>
    <row r="6026" spans="9:17">
      <c r="I6026">
        <f t="shared" si="283"/>
        <v>6025</v>
      </c>
      <c r="J6026">
        <f t="shared" si="284"/>
        <v>1300</v>
      </c>
      <c r="K6026">
        <f t="shared" si="282"/>
        <v>3</v>
      </c>
      <c r="L6026" t="b">
        <f>COUNTIF($N$2:N6026, N6026)=1</f>
        <v>1</v>
      </c>
      <c r="M6026" s="37">
        <f>IF( $Q6026, MAX($M$1:M6025)+1, 0)</f>
        <v>0</v>
      </c>
      <c r="N6026" t="str" cm="1">
        <f t="array" ref="N6026">INDEX($A$9:$F$1048576, $J6026, $K6026 )</f>
        <v>KI633</v>
      </c>
      <c r="O6026" t="str" cm="1">
        <f t="array" ref="O6026">INDEX($B$9:$F$1048576, $J6026, $K6026 )</f>
        <v>굿에스에프제사차</v>
      </c>
      <c r="P6026" t="str" cm="1">
        <f t="array" ref="P6026">IF( $L6026, TRIM(_xll.IMDP("IR", $G$5&amp;$N6026, $G$6)), "" )</f>
        <v/>
      </c>
      <c r="Q6026" t="b" cm="1">
        <f t="array" ref="Q6026">IF(
    $U$1=1, AND($P6026&lt;&gt;"", $P6026&lt;&gt;"...", $P6026&lt;&gt;"입력오류"),
    IF(
        $U$18=1, AND($P6026&lt;&gt;"", $P6026&lt;&gt;"...", $P6026&lt;&gt;"입력오류", ISNUMBER(FIND(INDEX($T$2:$T$7,$U$1),$P6026))),
        IF(
            $U$17="기타", AND($P6026&lt;&gt;"", $P6026&lt;&gt;"...", $P6026&lt;&gt;"입력오류", NOT(ISNUMBER(FIND($T$21:$T$34,$P6026)))),
            AND($P6026&lt;&gt;"", $P6026&lt;&gt;"...", $P6026&lt;&gt;"입력오류", $T$19=$P6026)
        )
    )
)</f>
        <v>0</v>
      </c>
    </row>
    <row r="6027" spans="9:17">
      <c r="I6027">
        <f t="shared" si="283"/>
        <v>6026</v>
      </c>
      <c r="J6027">
        <f t="shared" si="284"/>
        <v>1301</v>
      </c>
      <c r="K6027">
        <f t="shared" si="282"/>
        <v>3</v>
      </c>
      <c r="L6027" t="b">
        <f>COUNTIF($N$2:N6027, N6027)=1</f>
        <v>1</v>
      </c>
      <c r="M6027" s="37">
        <f>IF( $Q6027, MAX($M$1:M6026)+1, 0)</f>
        <v>0</v>
      </c>
      <c r="N6027" t="str" cm="1">
        <f t="array" ref="N6027">INDEX($A$9:$F$1048576, $J6027, $K6027 )</f>
        <v>KI636</v>
      </c>
      <c r="O6027" t="str" cm="1">
        <f t="array" ref="O6027">INDEX($B$9:$F$1048576, $J6027, $K6027 )</f>
        <v>에이치씨디제팔차</v>
      </c>
      <c r="P6027" t="str" cm="1">
        <f t="array" ref="P6027">IF( $L6027, TRIM(_xll.IMDP("IR", $G$5&amp;$N6027, $G$6)), "" )</f>
        <v/>
      </c>
      <c r="Q6027" t="b" cm="1">
        <f t="array" ref="Q6027">IF(
    $U$1=1, AND($P6027&lt;&gt;"", $P6027&lt;&gt;"...", $P6027&lt;&gt;"입력오류"),
    IF(
        $U$18=1, AND($P6027&lt;&gt;"", $P6027&lt;&gt;"...", $P6027&lt;&gt;"입력오류", ISNUMBER(FIND(INDEX($T$2:$T$7,$U$1),$P6027))),
        IF(
            $U$17="기타", AND($P6027&lt;&gt;"", $P6027&lt;&gt;"...", $P6027&lt;&gt;"입력오류", NOT(ISNUMBER(FIND($T$21:$T$34,$P6027)))),
            AND($P6027&lt;&gt;"", $P6027&lt;&gt;"...", $P6027&lt;&gt;"입력오류", $T$19=$P6027)
        )
    )
)</f>
        <v>0</v>
      </c>
    </row>
    <row r="6028" spans="9:17">
      <c r="I6028">
        <f t="shared" si="283"/>
        <v>6027</v>
      </c>
      <c r="J6028">
        <f t="shared" si="284"/>
        <v>1302</v>
      </c>
      <c r="K6028">
        <f t="shared" si="282"/>
        <v>3</v>
      </c>
      <c r="L6028" t="b">
        <f>COUNTIF($N$2:N6028, N6028)=1</f>
        <v>1</v>
      </c>
      <c r="M6028" s="37">
        <f>IF( $Q6028, MAX($M$1:M6027)+1, 0)</f>
        <v>0</v>
      </c>
      <c r="N6028" t="str" cm="1">
        <f t="array" ref="N6028">INDEX($A$9:$F$1048576, $J6028, $K6028 )</f>
        <v>KI637</v>
      </c>
      <c r="O6028" t="str" cm="1">
        <f t="array" ref="O6028">INDEX($B$9:$F$1048576, $J6028, $K6028 )</f>
        <v>비케이씨에스제육차</v>
      </c>
      <c r="P6028" t="str" cm="1">
        <f t="array" ref="P6028">IF( $L6028, TRIM(_xll.IMDP("IR", $G$5&amp;$N6028, $G$6)), "" )</f>
        <v/>
      </c>
      <c r="Q6028" t="b" cm="1">
        <f t="array" ref="Q6028">IF(
    $U$1=1, AND($P6028&lt;&gt;"", $P6028&lt;&gt;"...", $P6028&lt;&gt;"입력오류"),
    IF(
        $U$18=1, AND($P6028&lt;&gt;"", $P6028&lt;&gt;"...", $P6028&lt;&gt;"입력오류", ISNUMBER(FIND(INDEX($T$2:$T$7,$U$1),$P6028))),
        IF(
            $U$17="기타", AND($P6028&lt;&gt;"", $P6028&lt;&gt;"...", $P6028&lt;&gt;"입력오류", NOT(ISNUMBER(FIND($T$21:$T$34,$P6028)))),
            AND($P6028&lt;&gt;"", $P6028&lt;&gt;"...", $P6028&lt;&gt;"입력오류", $T$19=$P6028)
        )
    )
)</f>
        <v>0</v>
      </c>
    </row>
    <row r="6029" spans="9:17">
      <c r="I6029">
        <f t="shared" si="283"/>
        <v>6028</v>
      </c>
      <c r="J6029">
        <f t="shared" si="284"/>
        <v>1303</v>
      </c>
      <c r="K6029">
        <f t="shared" si="282"/>
        <v>3</v>
      </c>
      <c r="L6029" t="b">
        <f>COUNTIF($N$2:N6029, N6029)=1</f>
        <v>1</v>
      </c>
      <c r="M6029" s="37">
        <f>IF( $Q6029, MAX($M$1:M6028)+1, 0)</f>
        <v>0</v>
      </c>
      <c r="N6029" t="str" cm="1">
        <f t="array" ref="N6029">INDEX($A$9:$F$1048576, $J6029, $K6029 )</f>
        <v>KI638</v>
      </c>
      <c r="O6029" t="str" cm="1">
        <f t="array" ref="O6029">INDEX($B$9:$F$1048576, $J6029, $K6029 )</f>
        <v>뉴스타엔디제일차</v>
      </c>
      <c r="P6029" t="str" cm="1">
        <f t="array" ref="P6029">IF( $L6029, TRIM(_xll.IMDP("IR", $G$5&amp;$N6029, $G$6)), "" )</f>
        <v/>
      </c>
      <c r="Q6029" t="b" cm="1">
        <f t="array" ref="Q6029">IF(
    $U$1=1, AND($P6029&lt;&gt;"", $P6029&lt;&gt;"...", $P6029&lt;&gt;"입력오류"),
    IF(
        $U$18=1, AND($P6029&lt;&gt;"", $P6029&lt;&gt;"...", $P6029&lt;&gt;"입력오류", ISNUMBER(FIND(INDEX($T$2:$T$7,$U$1),$P6029))),
        IF(
            $U$17="기타", AND($P6029&lt;&gt;"", $P6029&lt;&gt;"...", $P6029&lt;&gt;"입력오류", NOT(ISNUMBER(FIND($T$21:$T$34,$P6029)))),
            AND($P6029&lt;&gt;"", $P6029&lt;&gt;"...", $P6029&lt;&gt;"입력오류", $T$19=$P6029)
        )
    )
)</f>
        <v>0</v>
      </c>
    </row>
    <row r="6030" spans="9:17">
      <c r="I6030">
        <f t="shared" si="283"/>
        <v>6029</v>
      </c>
      <c r="J6030">
        <f t="shared" si="284"/>
        <v>1304</v>
      </c>
      <c r="K6030">
        <f t="shared" si="282"/>
        <v>3</v>
      </c>
      <c r="L6030" t="b">
        <f>COUNTIF($N$2:N6030, N6030)=1</f>
        <v>1</v>
      </c>
      <c r="M6030" s="37">
        <f>IF( $Q6030, MAX($M$1:M6029)+1, 0)</f>
        <v>0</v>
      </c>
      <c r="N6030" t="str" cm="1">
        <f t="array" ref="N6030">INDEX($A$9:$F$1048576, $J6030, $K6030 )</f>
        <v>KI639</v>
      </c>
      <c r="O6030" t="str" cm="1">
        <f t="array" ref="O6030">INDEX($B$9:$F$1048576, $J6030, $K6030 )</f>
        <v>와이케이에이치제사차</v>
      </c>
      <c r="P6030" t="str" cm="1">
        <f t="array" ref="P6030">IF( $L6030, TRIM(_xll.IMDP("IR", $G$5&amp;$N6030, $G$6)), "" )</f>
        <v/>
      </c>
      <c r="Q6030" t="b" cm="1">
        <f t="array" ref="Q6030">IF(
    $U$1=1, AND($P6030&lt;&gt;"", $P6030&lt;&gt;"...", $P6030&lt;&gt;"입력오류"),
    IF(
        $U$18=1, AND($P6030&lt;&gt;"", $P6030&lt;&gt;"...", $P6030&lt;&gt;"입력오류", ISNUMBER(FIND(INDEX($T$2:$T$7,$U$1),$P6030))),
        IF(
            $U$17="기타", AND($P6030&lt;&gt;"", $P6030&lt;&gt;"...", $P6030&lt;&gt;"입력오류", NOT(ISNUMBER(FIND($T$21:$T$34,$P6030)))),
            AND($P6030&lt;&gt;"", $P6030&lt;&gt;"...", $P6030&lt;&gt;"입력오류", $T$19=$P6030)
        )
    )
)</f>
        <v>0</v>
      </c>
    </row>
    <row r="6031" spans="9:17">
      <c r="I6031">
        <f t="shared" si="283"/>
        <v>6030</v>
      </c>
      <c r="J6031">
        <f t="shared" si="284"/>
        <v>1305</v>
      </c>
      <c r="K6031">
        <f t="shared" si="282"/>
        <v>3</v>
      </c>
      <c r="L6031" t="b">
        <f>COUNTIF($N$2:N6031, N6031)=1</f>
        <v>1</v>
      </c>
      <c r="M6031" s="37">
        <f>IF( $Q6031, MAX($M$1:M6030)+1, 0)</f>
        <v>0</v>
      </c>
      <c r="N6031" t="str" cm="1">
        <f t="array" ref="N6031">INDEX($A$9:$F$1048576, $J6031, $K6031 )</f>
        <v>KI640</v>
      </c>
      <c r="O6031" t="str" cm="1">
        <f t="array" ref="O6031">INDEX($B$9:$F$1048576, $J6031, $K6031 )</f>
        <v>우리에이치디제일차</v>
      </c>
      <c r="P6031" t="str" cm="1">
        <f t="array" ref="P6031">IF( $L6031, TRIM(_xll.IMDP("IR", $G$5&amp;$N6031, $G$6)), "" )</f>
        <v/>
      </c>
      <c r="Q6031" t="b" cm="1">
        <f t="array" ref="Q6031">IF(
    $U$1=1, AND($P6031&lt;&gt;"", $P6031&lt;&gt;"...", $P6031&lt;&gt;"입력오류"),
    IF(
        $U$18=1, AND($P6031&lt;&gt;"", $P6031&lt;&gt;"...", $P6031&lt;&gt;"입력오류", ISNUMBER(FIND(INDEX($T$2:$T$7,$U$1),$P6031))),
        IF(
            $U$17="기타", AND($P6031&lt;&gt;"", $P6031&lt;&gt;"...", $P6031&lt;&gt;"입력오류", NOT(ISNUMBER(FIND($T$21:$T$34,$P6031)))),
            AND($P6031&lt;&gt;"", $P6031&lt;&gt;"...", $P6031&lt;&gt;"입력오류", $T$19=$P6031)
        )
    )
)</f>
        <v>0</v>
      </c>
    </row>
    <row r="6032" spans="9:17">
      <c r="I6032">
        <f t="shared" si="283"/>
        <v>6031</v>
      </c>
      <c r="J6032">
        <f t="shared" si="284"/>
        <v>1306</v>
      </c>
      <c r="K6032">
        <f t="shared" si="282"/>
        <v>3</v>
      </c>
      <c r="L6032" t="b">
        <f>COUNTIF($N$2:N6032, N6032)=1</f>
        <v>1</v>
      </c>
      <c r="M6032" s="37">
        <f>IF( $Q6032, MAX($M$1:M6031)+1, 0)</f>
        <v>0</v>
      </c>
      <c r="N6032" t="str" cm="1">
        <f t="array" ref="N6032">INDEX($A$9:$F$1048576, $J6032, $K6032 )</f>
        <v>KI641</v>
      </c>
      <c r="O6032" t="str" cm="1">
        <f t="array" ref="O6032">INDEX($B$9:$F$1048576, $J6032, $K6032 )</f>
        <v>그레이트신광교제일차</v>
      </c>
      <c r="P6032" t="str" cm="1">
        <f t="array" ref="P6032">IF( $L6032, TRIM(_xll.IMDP("IR", $G$5&amp;$N6032, $G$6)), "" )</f>
        <v/>
      </c>
      <c r="Q6032" t="b" cm="1">
        <f t="array" ref="Q6032">IF(
    $U$1=1, AND($P6032&lt;&gt;"", $P6032&lt;&gt;"...", $P6032&lt;&gt;"입력오류"),
    IF(
        $U$18=1, AND($P6032&lt;&gt;"", $P6032&lt;&gt;"...", $P6032&lt;&gt;"입력오류", ISNUMBER(FIND(INDEX($T$2:$T$7,$U$1),$P6032))),
        IF(
            $U$17="기타", AND($P6032&lt;&gt;"", $P6032&lt;&gt;"...", $P6032&lt;&gt;"입력오류", NOT(ISNUMBER(FIND($T$21:$T$34,$P6032)))),
            AND($P6032&lt;&gt;"", $P6032&lt;&gt;"...", $P6032&lt;&gt;"입력오류", $T$19=$P6032)
        )
    )
)</f>
        <v>0</v>
      </c>
    </row>
    <row r="6033" spans="9:17">
      <c r="I6033">
        <f t="shared" si="283"/>
        <v>6032</v>
      </c>
      <c r="J6033">
        <f t="shared" si="284"/>
        <v>1307</v>
      </c>
      <c r="K6033">
        <f t="shared" si="282"/>
        <v>3</v>
      </c>
      <c r="L6033" t="b">
        <f>COUNTIF($N$2:N6033, N6033)=1</f>
        <v>1</v>
      </c>
      <c r="M6033" s="37">
        <f>IF( $Q6033, MAX($M$1:M6032)+1, 0)</f>
        <v>0</v>
      </c>
      <c r="N6033" t="str" cm="1">
        <f t="array" ref="N6033">INDEX($A$9:$F$1048576, $J6033, $K6033 )</f>
        <v>KI642</v>
      </c>
      <c r="O6033" t="str" cm="1">
        <f t="array" ref="O6033">INDEX($B$9:$F$1048576, $J6033, $K6033 )</f>
        <v>더퍼스트샤이닝제십사차</v>
      </c>
      <c r="P6033" t="str" cm="1">
        <f t="array" ref="P6033">IF( $L6033, TRIM(_xll.IMDP("IR", $G$5&amp;$N6033, $G$6)), "" )</f>
        <v/>
      </c>
      <c r="Q6033" t="b" cm="1">
        <f t="array" ref="Q6033">IF(
    $U$1=1, AND($P6033&lt;&gt;"", $P6033&lt;&gt;"...", $P6033&lt;&gt;"입력오류"),
    IF(
        $U$18=1, AND($P6033&lt;&gt;"", $P6033&lt;&gt;"...", $P6033&lt;&gt;"입력오류", ISNUMBER(FIND(INDEX($T$2:$T$7,$U$1),$P6033))),
        IF(
            $U$17="기타", AND($P6033&lt;&gt;"", $P6033&lt;&gt;"...", $P6033&lt;&gt;"입력오류", NOT(ISNUMBER(FIND($T$21:$T$34,$P6033)))),
            AND($P6033&lt;&gt;"", $P6033&lt;&gt;"...", $P6033&lt;&gt;"입력오류", $T$19=$P6033)
        )
    )
)</f>
        <v>0</v>
      </c>
    </row>
    <row r="6034" spans="9:17">
      <c r="I6034">
        <f t="shared" si="283"/>
        <v>6033</v>
      </c>
      <c r="J6034">
        <f t="shared" si="284"/>
        <v>1308</v>
      </c>
      <c r="K6034">
        <f t="shared" si="282"/>
        <v>3</v>
      </c>
      <c r="L6034" t="b">
        <f>COUNTIF($N$2:N6034, N6034)=1</f>
        <v>1</v>
      </c>
      <c r="M6034" s="37">
        <f>IF( $Q6034, MAX($M$1:M6033)+1, 0)</f>
        <v>0</v>
      </c>
      <c r="N6034" t="str" cm="1">
        <f t="array" ref="N6034">INDEX($A$9:$F$1048576, $J6034, $K6034 )</f>
        <v>KI643</v>
      </c>
      <c r="O6034" t="str" cm="1">
        <f t="array" ref="O6034">INDEX($B$9:$F$1048576, $J6034, $K6034 )</f>
        <v>라온제나제육차</v>
      </c>
      <c r="P6034" t="str" cm="1">
        <f t="array" ref="P6034">IF( $L6034, TRIM(_xll.IMDP("IR", $G$5&amp;$N6034, $G$6)), "" )</f>
        <v/>
      </c>
      <c r="Q6034" t="b" cm="1">
        <f t="array" ref="Q6034">IF(
    $U$1=1, AND($P6034&lt;&gt;"", $P6034&lt;&gt;"...", $P6034&lt;&gt;"입력오류"),
    IF(
        $U$18=1, AND($P6034&lt;&gt;"", $P6034&lt;&gt;"...", $P6034&lt;&gt;"입력오류", ISNUMBER(FIND(INDEX($T$2:$T$7,$U$1),$P6034))),
        IF(
            $U$17="기타", AND($P6034&lt;&gt;"", $P6034&lt;&gt;"...", $P6034&lt;&gt;"입력오류", NOT(ISNUMBER(FIND($T$21:$T$34,$P6034)))),
            AND($P6034&lt;&gt;"", $P6034&lt;&gt;"...", $P6034&lt;&gt;"입력오류", $T$19=$P6034)
        )
    )
)</f>
        <v>0</v>
      </c>
    </row>
    <row r="6035" spans="9:17">
      <c r="I6035">
        <f t="shared" si="283"/>
        <v>6034</v>
      </c>
      <c r="J6035">
        <f t="shared" si="284"/>
        <v>1309</v>
      </c>
      <c r="K6035">
        <f t="shared" si="282"/>
        <v>3</v>
      </c>
      <c r="L6035" t="b">
        <f>COUNTIF($N$2:N6035, N6035)=1</f>
        <v>1</v>
      </c>
      <c r="M6035" s="37">
        <f>IF( $Q6035, MAX($M$1:M6034)+1, 0)</f>
        <v>0</v>
      </c>
      <c r="N6035" t="str" cm="1">
        <f t="array" ref="N6035">INDEX($A$9:$F$1048576, $J6035, $K6035 )</f>
        <v>KI644</v>
      </c>
      <c r="O6035" t="str" cm="1">
        <f t="array" ref="O6035">INDEX($B$9:$F$1048576, $J6035, $K6035 )</f>
        <v>진저레드제일차</v>
      </c>
      <c r="P6035" t="str" cm="1">
        <f t="array" ref="P6035">IF( $L6035, TRIM(_xll.IMDP("IR", $G$5&amp;$N6035, $G$6)), "" )</f>
        <v/>
      </c>
      <c r="Q6035" t="b" cm="1">
        <f t="array" ref="Q6035">IF(
    $U$1=1, AND($P6035&lt;&gt;"", $P6035&lt;&gt;"...", $P6035&lt;&gt;"입력오류"),
    IF(
        $U$18=1, AND($P6035&lt;&gt;"", $P6035&lt;&gt;"...", $P6035&lt;&gt;"입력오류", ISNUMBER(FIND(INDEX($T$2:$T$7,$U$1),$P6035))),
        IF(
            $U$17="기타", AND($P6035&lt;&gt;"", $P6035&lt;&gt;"...", $P6035&lt;&gt;"입력오류", NOT(ISNUMBER(FIND($T$21:$T$34,$P6035)))),
            AND($P6035&lt;&gt;"", $P6035&lt;&gt;"...", $P6035&lt;&gt;"입력오류", $T$19=$P6035)
        )
    )
)</f>
        <v>0</v>
      </c>
    </row>
    <row r="6036" spans="9:17">
      <c r="I6036">
        <f t="shared" si="283"/>
        <v>6035</v>
      </c>
      <c r="J6036">
        <f t="shared" si="284"/>
        <v>1310</v>
      </c>
      <c r="K6036">
        <f t="shared" si="282"/>
        <v>3</v>
      </c>
      <c r="L6036" t="b">
        <f>COUNTIF($N$2:N6036, N6036)=1</f>
        <v>1</v>
      </c>
      <c r="M6036" s="37">
        <f>IF( $Q6036, MAX($M$1:M6035)+1, 0)</f>
        <v>0</v>
      </c>
      <c r="N6036" t="str" cm="1">
        <f t="array" ref="N6036">INDEX($A$9:$F$1048576, $J6036, $K6036 )</f>
        <v>KI645</v>
      </c>
      <c r="O6036" t="str" cm="1">
        <f t="array" ref="O6036">INDEX($B$9:$F$1048576, $J6036, $K6036 )</f>
        <v>랜드로드제칠차</v>
      </c>
      <c r="P6036" t="str" cm="1">
        <f t="array" ref="P6036">IF( $L6036, TRIM(_xll.IMDP("IR", $G$5&amp;$N6036, $G$6)), "" )</f>
        <v/>
      </c>
      <c r="Q6036" t="b" cm="1">
        <f t="array" ref="Q6036">IF(
    $U$1=1, AND($P6036&lt;&gt;"", $P6036&lt;&gt;"...", $P6036&lt;&gt;"입력오류"),
    IF(
        $U$18=1, AND($P6036&lt;&gt;"", $P6036&lt;&gt;"...", $P6036&lt;&gt;"입력오류", ISNUMBER(FIND(INDEX($T$2:$T$7,$U$1),$P6036))),
        IF(
            $U$17="기타", AND($P6036&lt;&gt;"", $P6036&lt;&gt;"...", $P6036&lt;&gt;"입력오류", NOT(ISNUMBER(FIND($T$21:$T$34,$P6036)))),
            AND($P6036&lt;&gt;"", $P6036&lt;&gt;"...", $P6036&lt;&gt;"입력오류", $T$19=$P6036)
        )
    )
)</f>
        <v>0</v>
      </c>
    </row>
    <row r="6037" spans="9:17">
      <c r="I6037">
        <f t="shared" si="283"/>
        <v>6036</v>
      </c>
      <c r="J6037">
        <f t="shared" si="284"/>
        <v>1311</v>
      </c>
      <c r="K6037">
        <f t="shared" si="282"/>
        <v>3</v>
      </c>
      <c r="L6037" t="b">
        <f>COUNTIF($N$2:N6037, N6037)=1</f>
        <v>1</v>
      </c>
      <c r="M6037" s="37">
        <f>IF( $Q6037, MAX($M$1:M6036)+1, 0)</f>
        <v>0</v>
      </c>
      <c r="N6037" t="str" cm="1">
        <f t="array" ref="N6037">INDEX($A$9:$F$1048576, $J6037, $K6037 )</f>
        <v>KI646</v>
      </c>
      <c r="O6037" t="str" cm="1">
        <f t="array" ref="O6037">INDEX($B$9:$F$1048576, $J6037, $K6037 )</f>
        <v>세이프박스제십사차</v>
      </c>
      <c r="P6037" t="str" cm="1">
        <f t="array" ref="P6037">IF( $L6037, TRIM(_xll.IMDP("IR", $G$5&amp;$N6037, $G$6)), "" )</f>
        <v/>
      </c>
      <c r="Q6037" t="b" cm="1">
        <f t="array" ref="Q6037">IF(
    $U$1=1, AND($P6037&lt;&gt;"", $P6037&lt;&gt;"...", $P6037&lt;&gt;"입력오류"),
    IF(
        $U$18=1, AND($P6037&lt;&gt;"", $P6037&lt;&gt;"...", $P6037&lt;&gt;"입력오류", ISNUMBER(FIND(INDEX($T$2:$T$7,$U$1),$P6037))),
        IF(
            $U$17="기타", AND($P6037&lt;&gt;"", $P6037&lt;&gt;"...", $P6037&lt;&gt;"입력오류", NOT(ISNUMBER(FIND($T$21:$T$34,$P6037)))),
            AND($P6037&lt;&gt;"", $P6037&lt;&gt;"...", $P6037&lt;&gt;"입력오류", $T$19=$P6037)
        )
    )
)</f>
        <v>0</v>
      </c>
    </row>
    <row r="6038" spans="9:17">
      <c r="I6038">
        <f t="shared" si="283"/>
        <v>6037</v>
      </c>
      <c r="J6038">
        <f t="shared" si="284"/>
        <v>1312</v>
      </c>
      <c r="K6038">
        <f t="shared" si="282"/>
        <v>3</v>
      </c>
      <c r="L6038" t="b">
        <f>COUNTIF($N$2:N6038, N6038)=1</f>
        <v>1</v>
      </c>
      <c r="M6038" s="37">
        <f>IF( $Q6038, MAX($M$1:M6037)+1, 0)</f>
        <v>0</v>
      </c>
      <c r="N6038" t="str" cm="1">
        <f t="array" ref="N6038">INDEX($A$9:$F$1048576, $J6038, $K6038 )</f>
        <v>KI647</v>
      </c>
      <c r="O6038" t="str" cm="1">
        <f t="array" ref="O6038">INDEX($B$9:$F$1048576, $J6038, $K6038 )</f>
        <v>세이프박스제십오차</v>
      </c>
      <c r="P6038" t="str" cm="1">
        <f t="array" ref="P6038">IF( $L6038, TRIM(_xll.IMDP("IR", $G$5&amp;$N6038, $G$6)), "" )</f>
        <v/>
      </c>
      <c r="Q6038" t="b" cm="1">
        <f t="array" ref="Q6038">IF(
    $U$1=1, AND($P6038&lt;&gt;"", $P6038&lt;&gt;"...", $P6038&lt;&gt;"입력오류"),
    IF(
        $U$18=1, AND($P6038&lt;&gt;"", $P6038&lt;&gt;"...", $P6038&lt;&gt;"입력오류", ISNUMBER(FIND(INDEX($T$2:$T$7,$U$1),$P6038))),
        IF(
            $U$17="기타", AND($P6038&lt;&gt;"", $P6038&lt;&gt;"...", $P6038&lt;&gt;"입력오류", NOT(ISNUMBER(FIND($T$21:$T$34,$P6038)))),
            AND($P6038&lt;&gt;"", $P6038&lt;&gt;"...", $P6038&lt;&gt;"입력오류", $T$19=$P6038)
        )
    )
)</f>
        <v>0</v>
      </c>
    </row>
    <row r="6039" spans="9:17">
      <c r="I6039">
        <f t="shared" si="283"/>
        <v>6038</v>
      </c>
      <c r="J6039">
        <f t="shared" si="284"/>
        <v>1313</v>
      </c>
      <c r="K6039">
        <f t="shared" si="282"/>
        <v>3</v>
      </c>
      <c r="L6039" t="b">
        <f>COUNTIF($N$2:N6039, N6039)=1</f>
        <v>1</v>
      </c>
      <c r="M6039" s="37">
        <f>IF( $Q6039, MAX($M$1:M6038)+1, 0)</f>
        <v>0</v>
      </c>
      <c r="N6039" t="str" cm="1">
        <f t="array" ref="N6039">INDEX($A$9:$F$1048576, $J6039, $K6039 )</f>
        <v>KI648</v>
      </c>
      <c r="O6039" t="str" cm="1">
        <f t="array" ref="O6039">INDEX($B$9:$F$1048576, $J6039, $K6039 )</f>
        <v>시그니처제구차</v>
      </c>
      <c r="P6039" t="str" cm="1">
        <f t="array" ref="P6039">IF( $L6039, TRIM(_xll.IMDP("IR", $G$5&amp;$N6039, $G$6)), "" )</f>
        <v/>
      </c>
      <c r="Q6039" t="b" cm="1">
        <f t="array" ref="Q6039">IF(
    $U$1=1, AND($P6039&lt;&gt;"", $P6039&lt;&gt;"...", $P6039&lt;&gt;"입력오류"),
    IF(
        $U$18=1, AND($P6039&lt;&gt;"", $P6039&lt;&gt;"...", $P6039&lt;&gt;"입력오류", ISNUMBER(FIND(INDEX($T$2:$T$7,$U$1),$P6039))),
        IF(
            $U$17="기타", AND($P6039&lt;&gt;"", $P6039&lt;&gt;"...", $P6039&lt;&gt;"입력오류", NOT(ISNUMBER(FIND($T$21:$T$34,$P6039)))),
            AND($P6039&lt;&gt;"", $P6039&lt;&gt;"...", $P6039&lt;&gt;"입력오류", $T$19=$P6039)
        )
    )
)</f>
        <v>0</v>
      </c>
    </row>
    <row r="6040" spans="9:17">
      <c r="I6040">
        <f t="shared" si="283"/>
        <v>6039</v>
      </c>
      <c r="J6040">
        <f t="shared" si="284"/>
        <v>1314</v>
      </c>
      <c r="K6040">
        <f t="shared" si="282"/>
        <v>3</v>
      </c>
      <c r="L6040" t="b">
        <f>COUNTIF($N$2:N6040, N6040)=1</f>
        <v>1</v>
      </c>
      <c r="M6040" s="37">
        <f>IF( $Q6040, MAX($M$1:M6039)+1, 0)</f>
        <v>0</v>
      </c>
      <c r="N6040" t="str" cm="1">
        <f t="array" ref="N6040">INDEX($A$9:$F$1048576, $J6040, $K6040 )</f>
        <v>KI649</v>
      </c>
      <c r="O6040" t="str" cm="1">
        <f t="array" ref="O6040">INDEX($B$9:$F$1048576, $J6040, $K6040 )</f>
        <v>쌍령파크제일차</v>
      </c>
      <c r="P6040" t="str" cm="1">
        <f t="array" ref="P6040">IF( $L6040, TRIM(_xll.IMDP("IR", $G$5&amp;$N6040, $G$6)), "" )</f>
        <v/>
      </c>
      <c r="Q6040" t="b" cm="1">
        <f t="array" ref="Q6040">IF(
    $U$1=1, AND($P6040&lt;&gt;"", $P6040&lt;&gt;"...", $P6040&lt;&gt;"입력오류"),
    IF(
        $U$18=1, AND($P6040&lt;&gt;"", $P6040&lt;&gt;"...", $P6040&lt;&gt;"입력오류", ISNUMBER(FIND(INDEX($T$2:$T$7,$U$1),$P6040))),
        IF(
            $U$17="기타", AND($P6040&lt;&gt;"", $P6040&lt;&gt;"...", $P6040&lt;&gt;"입력오류", NOT(ISNUMBER(FIND($T$21:$T$34,$P6040)))),
            AND($P6040&lt;&gt;"", $P6040&lt;&gt;"...", $P6040&lt;&gt;"입력오류", $T$19=$P6040)
        )
    )
)</f>
        <v>0</v>
      </c>
    </row>
    <row r="6041" spans="9:17">
      <c r="I6041">
        <f t="shared" si="283"/>
        <v>6040</v>
      </c>
      <c r="J6041">
        <f t="shared" si="284"/>
        <v>1315</v>
      </c>
      <c r="K6041">
        <f t="shared" si="282"/>
        <v>3</v>
      </c>
      <c r="L6041" t="b">
        <f>COUNTIF($N$2:N6041, N6041)=1</f>
        <v>1</v>
      </c>
      <c r="M6041" s="37">
        <f>IF( $Q6041, MAX($M$1:M6040)+1, 0)</f>
        <v>0</v>
      </c>
      <c r="N6041" t="str" cm="1">
        <f t="array" ref="N6041">INDEX($A$9:$F$1048576, $J6041, $K6041 )</f>
        <v>KI650</v>
      </c>
      <c r="O6041" t="str" cm="1">
        <f t="array" ref="O6041">INDEX($B$9:$F$1048576, $J6041, $K6041 )</f>
        <v>에스엘티빌리브제이차</v>
      </c>
      <c r="P6041" t="str" cm="1">
        <f t="array" ref="P6041">IF( $L6041, TRIM(_xll.IMDP("IR", $G$5&amp;$N6041, $G$6)), "" )</f>
        <v/>
      </c>
      <c r="Q6041" t="b" cm="1">
        <f t="array" ref="Q6041">IF(
    $U$1=1, AND($P6041&lt;&gt;"", $P6041&lt;&gt;"...", $P6041&lt;&gt;"입력오류"),
    IF(
        $U$18=1, AND($P6041&lt;&gt;"", $P6041&lt;&gt;"...", $P6041&lt;&gt;"입력오류", ISNUMBER(FIND(INDEX($T$2:$T$7,$U$1),$P6041))),
        IF(
            $U$17="기타", AND($P6041&lt;&gt;"", $P6041&lt;&gt;"...", $P6041&lt;&gt;"입력오류", NOT(ISNUMBER(FIND($T$21:$T$34,$P6041)))),
            AND($P6041&lt;&gt;"", $P6041&lt;&gt;"...", $P6041&lt;&gt;"입력오류", $T$19=$P6041)
        )
    )
)</f>
        <v>0</v>
      </c>
    </row>
    <row r="6042" spans="9:17">
      <c r="I6042">
        <f t="shared" si="283"/>
        <v>6041</v>
      </c>
      <c r="J6042">
        <f t="shared" si="284"/>
        <v>1316</v>
      </c>
      <c r="K6042">
        <f t="shared" si="282"/>
        <v>3</v>
      </c>
      <c r="L6042" t="b">
        <f>COUNTIF($N$2:N6042, N6042)=1</f>
        <v>1</v>
      </c>
      <c r="M6042" s="37">
        <f>IF( $Q6042, MAX($M$1:M6041)+1, 0)</f>
        <v>0</v>
      </c>
      <c r="N6042" t="str" cm="1">
        <f t="array" ref="N6042">INDEX($A$9:$F$1048576, $J6042, $K6042 )</f>
        <v>KI651</v>
      </c>
      <c r="O6042" t="str" cm="1">
        <f t="array" ref="O6042">INDEX($B$9:$F$1048576, $J6042, $K6042 )</f>
        <v>퍼블릭제일차</v>
      </c>
      <c r="P6042" t="str" cm="1">
        <f t="array" ref="P6042">IF( $L6042, TRIM(_xll.IMDP("IR", $G$5&amp;$N6042, $G$6)), "" )</f>
        <v/>
      </c>
      <c r="Q6042" t="b" cm="1">
        <f t="array" ref="Q6042">IF(
    $U$1=1, AND($P6042&lt;&gt;"", $P6042&lt;&gt;"...", $P6042&lt;&gt;"입력오류"),
    IF(
        $U$18=1, AND($P6042&lt;&gt;"", $P6042&lt;&gt;"...", $P6042&lt;&gt;"입력오류", ISNUMBER(FIND(INDEX($T$2:$T$7,$U$1),$P6042))),
        IF(
            $U$17="기타", AND($P6042&lt;&gt;"", $P6042&lt;&gt;"...", $P6042&lt;&gt;"입력오류", NOT(ISNUMBER(FIND($T$21:$T$34,$P6042)))),
            AND($P6042&lt;&gt;"", $P6042&lt;&gt;"...", $P6042&lt;&gt;"입력오류", $T$19=$P6042)
        )
    )
)</f>
        <v>0</v>
      </c>
    </row>
    <row r="6043" spans="9:17">
      <c r="I6043">
        <f t="shared" si="283"/>
        <v>6042</v>
      </c>
      <c r="J6043">
        <f t="shared" si="284"/>
        <v>1317</v>
      </c>
      <c r="K6043">
        <f t="shared" si="282"/>
        <v>3</v>
      </c>
      <c r="L6043" t="b">
        <f>COUNTIF($N$2:N6043, N6043)=1</f>
        <v>1</v>
      </c>
      <c r="M6043" s="37">
        <f>IF( $Q6043, MAX($M$1:M6042)+1, 0)</f>
        <v>0</v>
      </c>
      <c r="N6043" t="str" cm="1">
        <f t="array" ref="N6043">INDEX($A$9:$F$1048576, $J6043, $K6043 )</f>
        <v>KI652</v>
      </c>
      <c r="O6043" t="str" cm="1">
        <f t="array" ref="O6043">INDEX($B$9:$F$1048576, $J6043, $K6043 )</f>
        <v>한양에스에프제삼차</v>
      </c>
      <c r="P6043" t="str" cm="1">
        <f t="array" ref="P6043">IF( $L6043, TRIM(_xll.IMDP("IR", $G$5&amp;$N6043, $G$6)), "" )</f>
        <v/>
      </c>
      <c r="Q6043" t="b" cm="1">
        <f t="array" ref="Q6043">IF(
    $U$1=1, AND($P6043&lt;&gt;"", $P6043&lt;&gt;"...", $P6043&lt;&gt;"입력오류"),
    IF(
        $U$18=1, AND($P6043&lt;&gt;"", $P6043&lt;&gt;"...", $P6043&lt;&gt;"입력오류", ISNUMBER(FIND(INDEX($T$2:$T$7,$U$1),$P6043))),
        IF(
            $U$17="기타", AND($P6043&lt;&gt;"", $P6043&lt;&gt;"...", $P6043&lt;&gt;"입력오류", NOT(ISNUMBER(FIND($T$21:$T$34,$P6043)))),
            AND($P6043&lt;&gt;"", $P6043&lt;&gt;"...", $P6043&lt;&gt;"입력오류", $T$19=$P6043)
        )
    )
)</f>
        <v>0</v>
      </c>
    </row>
    <row r="6044" spans="9:17">
      <c r="I6044">
        <f t="shared" si="283"/>
        <v>6043</v>
      </c>
      <c r="J6044">
        <f t="shared" si="284"/>
        <v>1318</v>
      </c>
      <c r="K6044">
        <f t="shared" si="282"/>
        <v>3</v>
      </c>
      <c r="L6044" t="b">
        <f>COUNTIF($N$2:N6044, N6044)=1</f>
        <v>1</v>
      </c>
      <c r="M6044" s="37">
        <f>IF( $Q6044, MAX($M$1:M6043)+1, 0)</f>
        <v>0</v>
      </c>
      <c r="N6044" t="str" cm="1">
        <f t="array" ref="N6044">INDEX($A$9:$F$1048576, $J6044, $K6044 )</f>
        <v>KI653</v>
      </c>
      <c r="O6044" t="str" cm="1">
        <f t="array" ref="O6044">INDEX($B$9:$F$1048576, $J6044, $K6044 )</f>
        <v>유니버스오산</v>
      </c>
      <c r="P6044" t="str" cm="1">
        <f t="array" ref="P6044">IF( $L6044, TRIM(_xll.IMDP("IR", $G$5&amp;$N6044, $G$6)), "" )</f>
        <v/>
      </c>
      <c r="Q6044" t="b" cm="1">
        <f t="array" ref="Q6044">IF(
    $U$1=1, AND($P6044&lt;&gt;"", $P6044&lt;&gt;"...", $P6044&lt;&gt;"입력오류"),
    IF(
        $U$18=1, AND($P6044&lt;&gt;"", $P6044&lt;&gt;"...", $P6044&lt;&gt;"입력오류", ISNUMBER(FIND(INDEX($T$2:$T$7,$U$1),$P6044))),
        IF(
            $U$17="기타", AND($P6044&lt;&gt;"", $P6044&lt;&gt;"...", $P6044&lt;&gt;"입력오류", NOT(ISNUMBER(FIND($T$21:$T$34,$P6044)))),
            AND($P6044&lt;&gt;"", $P6044&lt;&gt;"...", $P6044&lt;&gt;"입력오류", $T$19=$P6044)
        )
    )
)</f>
        <v>0</v>
      </c>
    </row>
    <row r="6045" spans="9:17">
      <c r="I6045">
        <f t="shared" si="283"/>
        <v>6044</v>
      </c>
      <c r="J6045">
        <f t="shared" si="284"/>
        <v>1319</v>
      </c>
      <c r="K6045">
        <f t="shared" si="282"/>
        <v>3</v>
      </c>
      <c r="L6045" t="b">
        <f>COUNTIF($N$2:N6045, N6045)=1</f>
        <v>1</v>
      </c>
      <c r="M6045" s="37">
        <f>IF( $Q6045, MAX($M$1:M6044)+1, 0)</f>
        <v>0</v>
      </c>
      <c r="N6045" t="str" cm="1">
        <f t="array" ref="N6045">INDEX($A$9:$F$1048576, $J6045, $K6045 )</f>
        <v>KI655</v>
      </c>
      <c r="O6045" t="str" cm="1">
        <f t="array" ref="O6045">INDEX($B$9:$F$1048576, $J6045, $K6045 )</f>
        <v>자이언츠제삼차</v>
      </c>
      <c r="P6045" t="str" cm="1">
        <f t="array" ref="P6045">IF( $L6045, TRIM(_xll.IMDP("IR", $G$5&amp;$N6045, $G$6)), "" )</f>
        <v/>
      </c>
      <c r="Q6045" t="b" cm="1">
        <f t="array" ref="Q6045">IF(
    $U$1=1, AND($P6045&lt;&gt;"", $P6045&lt;&gt;"...", $P6045&lt;&gt;"입력오류"),
    IF(
        $U$18=1, AND($P6045&lt;&gt;"", $P6045&lt;&gt;"...", $P6045&lt;&gt;"입력오류", ISNUMBER(FIND(INDEX($T$2:$T$7,$U$1),$P6045))),
        IF(
            $U$17="기타", AND($P6045&lt;&gt;"", $P6045&lt;&gt;"...", $P6045&lt;&gt;"입력오류", NOT(ISNUMBER(FIND($T$21:$T$34,$P6045)))),
            AND($P6045&lt;&gt;"", $P6045&lt;&gt;"...", $P6045&lt;&gt;"입력오류", $T$19=$P6045)
        )
    )
)</f>
        <v>0</v>
      </c>
    </row>
    <row r="6046" spans="9:17">
      <c r="I6046">
        <f t="shared" si="283"/>
        <v>6045</v>
      </c>
      <c r="J6046">
        <f t="shared" si="284"/>
        <v>1320</v>
      </c>
      <c r="K6046">
        <f t="shared" si="282"/>
        <v>3</v>
      </c>
      <c r="L6046" t="b">
        <f>COUNTIF($N$2:N6046, N6046)=1</f>
        <v>1</v>
      </c>
      <c r="M6046" s="37">
        <f>IF( $Q6046, MAX($M$1:M6045)+1, 0)</f>
        <v>0</v>
      </c>
      <c r="N6046" t="str" cm="1">
        <f t="array" ref="N6046">INDEX($A$9:$F$1048576, $J6046, $K6046 )</f>
        <v>KI656</v>
      </c>
      <c r="O6046" t="str" cm="1">
        <f t="array" ref="O6046">INDEX($B$9:$F$1048576, $J6046, $K6046 )</f>
        <v>아이언피에프본촌</v>
      </c>
      <c r="P6046" t="str" cm="1">
        <f t="array" ref="P6046">IF( $L6046, TRIM(_xll.IMDP("IR", $G$5&amp;$N6046, $G$6)), "" )</f>
        <v/>
      </c>
      <c r="Q6046" t="b" cm="1">
        <f t="array" ref="Q6046">IF(
    $U$1=1, AND($P6046&lt;&gt;"", $P6046&lt;&gt;"...", $P6046&lt;&gt;"입력오류"),
    IF(
        $U$18=1, AND($P6046&lt;&gt;"", $P6046&lt;&gt;"...", $P6046&lt;&gt;"입력오류", ISNUMBER(FIND(INDEX($T$2:$T$7,$U$1),$P6046))),
        IF(
            $U$17="기타", AND($P6046&lt;&gt;"", $P6046&lt;&gt;"...", $P6046&lt;&gt;"입력오류", NOT(ISNUMBER(FIND($T$21:$T$34,$P6046)))),
            AND($P6046&lt;&gt;"", $P6046&lt;&gt;"...", $P6046&lt;&gt;"입력오류", $T$19=$P6046)
        )
    )
)</f>
        <v>0</v>
      </c>
    </row>
    <row r="6047" spans="9:17">
      <c r="I6047">
        <f t="shared" si="283"/>
        <v>6046</v>
      </c>
      <c r="J6047">
        <f t="shared" si="284"/>
        <v>1321</v>
      </c>
      <c r="K6047">
        <f t="shared" si="282"/>
        <v>3</v>
      </c>
      <c r="L6047" t="b">
        <f>COUNTIF($N$2:N6047, N6047)=1</f>
        <v>1</v>
      </c>
      <c r="M6047" s="37">
        <f>IF( $Q6047, MAX($M$1:M6046)+1, 0)</f>
        <v>0</v>
      </c>
      <c r="N6047" t="str" cm="1">
        <f t="array" ref="N6047">INDEX($A$9:$F$1048576, $J6047, $K6047 )</f>
        <v>KI657</v>
      </c>
      <c r="O6047" t="str" cm="1">
        <f t="array" ref="O6047">INDEX($B$9:$F$1048576, $J6047, $K6047 )</f>
        <v>디에스을지로제일차</v>
      </c>
      <c r="P6047" t="str" cm="1">
        <f t="array" ref="P6047">IF( $L6047, TRIM(_xll.IMDP("IR", $G$5&amp;$N6047, $G$6)), "" )</f>
        <v/>
      </c>
      <c r="Q6047" t="b" cm="1">
        <f t="array" ref="Q6047">IF(
    $U$1=1, AND($P6047&lt;&gt;"", $P6047&lt;&gt;"...", $P6047&lt;&gt;"입력오류"),
    IF(
        $U$18=1, AND($P6047&lt;&gt;"", $P6047&lt;&gt;"...", $P6047&lt;&gt;"입력오류", ISNUMBER(FIND(INDEX($T$2:$T$7,$U$1),$P6047))),
        IF(
            $U$17="기타", AND($P6047&lt;&gt;"", $P6047&lt;&gt;"...", $P6047&lt;&gt;"입력오류", NOT(ISNUMBER(FIND($T$21:$T$34,$P6047)))),
            AND($P6047&lt;&gt;"", $P6047&lt;&gt;"...", $P6047&lt;&gt;"입력오류", $T$19=$P6047)
        )
    )
)</f>
        <v>0</v>
      </c>
    </row>
    <row r="6048" spans="9:17">
      <c r="I6048">
        <f t="shared" si="283"/>
        <v>6047</v>
      </c>
      <c r="J6048">
        <f t="shared" si="284"/>
        <v>1322</v>
      </c>
      <c r="K6048">
        <f t="shared" si="282"/>
        <v>3</v>
      </c>
      <c r="L6048" t="b">
        <f>COUNTIF($N$2:N6048, N6048)=1</f>
        <v>1</v>
      </c>
      <c r="M6048" s="37">
        <f>IF( $Q6048, MAX($M$1:M6047)+1, 0)</f>
        <v>0</v>
      </c>
      <c r="N6048" t="str" cm="1">
        <f t="array" ref="N6048">INDEX($A$9:$F$1048576, $J6048, $K6048 )</f>
        <v>KI658</v>
      </c>
      <c r="O6048" t="str" cm="1">
        <f t="array" ref="O6048">INDEX($B$9:$F$1048576, $J6048, $K6048 )</f>
        <v>비케이프로제십사차</v>
      </c>
      <c r="P6048" t="str" cm="1">
        <f t="array" ref="P6048">IF( $L6048, TRIM(_xll.IMDP("IR", $G$5&amp;$N6048, $G$6)), "" )</f>
        <v/>
      </c>
      <c r="Q6048" t="b" cm="1">
        <f t="array" ref="Q6048">IF(
    $U$1=1, AND($P6048&lt;&gt;"", $P6048&lt;&gt;"...", $P6048&lt;&gt;"입력오류"),
    IF(
        $U$18=1, AND($P6048&lt;&gt;"", $P6048&lt;&gt;"...", $P6048&lt;&gt;"입력오류", ISNUMBER(FIND(INDEX($T$2:$T$7,$U$1),$P6048))),
        IF(
            $U$17="기타", AND($P6048&lt;&gt;"", $P6048&lt;&gt;"...", $P6048&lt;&gt;"입력오류", NOT(ISNUMBER(FIND($T$21:$T$34,$P6048)))),
            AND($P6048&lt;&gt;"", $P6048&lt;&gt;"...", $P6048&lt;&gt;"입력오류", $T$19=$P6048)
        )
    )
)</f>
        <v>0</v>
      </c>
    </row>
    <row r="6049" spans="9:17">
      <c r="I6049">
        <f t="shared" si="283"/>
        <v>6048</v>
      </c>
      <c r="J6049">
        <f t="shared" si="284"/>
        <v>1323</v>
      </c>
      <c r="K6049">
        <f t="shared" si="282"/>
        <v>3</v>
      </c>
      <c r="L6049" t="b">
        <f>COUNTIF($N$2:N6049, N6049)=1</f>
        <v>1</v>
      </c>
      <c r="M6049" s="37">
        <f>IF( $Q6049, MAX($M$1:M6048)+1, 0)</f>
        <v>0</v>
      </c>
      <c r="N6049" t="str" cm="1">
        <f t="array" ref="N6049">INDEX($A$9:$F$1048576, $J6049, $K6049 )</f>
        <v>KI659</v>
      </c>
      <c r="O6049" t="str" cm="1">
        <f t="array" ref="O6049">INDEX($B$9:$F$1048576, $J6049, $K6049 )</f>
        <v>비케이프로제십삼차</v>
      </c>
      <c r="P6049" t="str" cm="1">
        <f t="array" ref="P6049">IF( $L6049, TRIM(_xll.IMDP("IR", $G$5&amp;$N6049, $G$6)), "" )</f>
        <v/>
      </c>
      <c r="Q6049" t="b" cm="1">
        <f t="array" ref="Q6049">IF(
    $U$1=1, AND($P6049&lt;&gt;"", $P6049&lt;&gt;"...", $P6049&lt;&gt;"입력오류"),
    IF(
        $U$18=1, AND($P6049&lt;&gt;"", $P6049&lt;&gt;"...", $P6049&lt;&gt;"입력오류", ISNUMBER(FIND(INDEX($T$2:$T$7,$U$1),$P6049))),
        IF(
            $U$17="기타", AND($P6049&lt;&gt;"", $P6049&lt;&gt;"...", $P6049&lt;&gt;"입력오류", NOT(ISNUMBER(FIND($T$21:$T$34,$P6049)))),
            AND($P6049&lt;&gt;"", $P6049&lt;&gt;"...", $P6049&lt;&gt;"입력오류", $T$19=$P6049)
        )
    )
)</f>
        <v>0</v>
      </c>
    </row>
    <row r="6050" spans="9:17">
      <c r="I6050">
        <f t="shared" si="283"/>
        <v>6049</v>
      </c>
      <c r="J6050">
        <f t="shared" si="284"/>
        <v>1324</v>
      </c>
      <c r="K6050">
        <f t="shared" si="282"/>
        <v>3</v>
      </c>
      <c r="L6050" t="b">
        <f>COUNTIF($N$2:N6050, N6050)=1</f>
        <v>1</v>
      </c>
      <c r="M6050" s="37">
        <f>IF( $Q6050, MAX($M$1:M6049)+1, 0)</f>
        <v>0</v>
      </c>
      <c r="N6050" t="str" cm="1">
        <f t="array" ref="N6050">INDEX($A$9:$F$1048576, $J6050, $K6050 )</f>
        <v>KI660</v>
      </c>
      <c r="O6050" t="str" cm="1">
        <f t="array" ref="O6050">INDEX($B$9:$F$1048576, $J6050, $K6050 )</f>
        <v>비케이프로제십오차</v>
      </c>
      <c r="P6050" t="str" cm="1">
        <f t="array" ref="P6050">IF( $L6050, TRIM(_xll.IMDP("IR", $G$5&amp;$N6050, $G$6)), "" )</f>
        <v/>
      </c>
      <c r="Q6050" t="b" cm="1">
        <f t="array" ref="Q6050">IF(
    $U$1=1, AND($P6050&lt;&gt;"", $P6050&lt;&gt;"...", $P6050&lt;&gt;"입력오류"),
    IF(
        $U$18=1, AND($P6050&lt;&gt;"", $P6050&lt;&gt;"...", $P6050&lt;&gt;"입력오류", ISNUMBER(FIND(INDEX($T$2:$T$7,$U$1),$P6050))),
        IF(
            $U$17="기타", AND($P6050&lt;&gt;"", $P6050&lt;&gt;"...", $P6050&lt;&gt;"입력오류", NOT(ISNUMBER(FIND($T$21:$T$34,$P6050)))),
            AND($P6050&lt;&gt;"", $P6050&lt;&gt;"...", $P6050&lt;&gt;"입력오류", $T$19=$P6050)
        )
    )
)</f>
        <v>0</v>
      </c>
    </row>
    <row r="6051" spans="9:17">
      <c r="I6051">
        <f t="shared" si="283"/>
        <v>6050</v>
      </c>
      <c r="J6051">
        <f t="shared" si="284"/>
        <v>1325</v>
      </c>
      <c r="K6051">
        <f t="shared" si="282"/>
        <v>3</v>
      </c>
      <c r="L6051" t="b">
        <f>COUNTIF($N$2:N6051, N6051)=1</f>
        <v>1</v>
      </c>
      <c r="M6051" s="37">
        <f>IF( $Q6051, MAX($M$1:M6050)+1, 0)</f>
        <v>0</v>
      </c>
      <c r="N6051" t="str" cm="1">
        <f t="array" ref="N6051">INDEX($A$9:$F$1048576, $J6051, $K6051 )</f>
        <v>KI661</v>
      </c>
      <c r="O6051" t="str" cm="1">
        <f t="array" ref="O6051">INDEX($B$9:$F$1048576, $J6051, $K6051 )</f>
        <v>비케이프로제십육차</v>
      </c>
      <c r="P6051" t="str" cm="1">
        <f t="array" ref="P6051">IF( $L6051, TRIM(_xll.IMDP("IR", $G$5&amp;$N6051, $G$6)), "" )</f>
        <v/>
      </c>
      <c r="Q6051" t="b" cm="1">
        <f t="array" ref="Q6051">IF(
    $U$1=1, AND($P6051&lt;&gt;"", $P6051&lt;&gt;"...", $P6051&lt;&gt;"입력오류"),
    IF(
        $U$18=1, AND($P6051&lt;&gt;"", $P6051&lt;&gt;"...", $P6051&lt;&gt;"입력오류", ISNUMBER(FIND(INDEX($T$2:$T$7,$U$1),$P6051))),
        IF(
            $U$17="기타", AND($P6051&lt;&gt;"", $P6051&lt;&gt;"...", $P6051&lt;&gt;"입력오류", NOT(ISNUMBER(FIND($T$21:$T$34,$P6051)))),
            AND($P6051&lt;&gt;"", $P6051&lt;&gt;"...", $P6051&lt;&gt;"입력오류", $T$19=$P6051)
        )
    )
)</f>
        <v>0</v>
      </c>
    </row>
    <row r="6052" spans="9:17">
      <c r="I6052">
        <f t="shared" si="283"/>
        <v>6051</v>
      </c>
      <c r="J6052">
        <f t="shared" si="284"/>
        <v>1326</v>
      </c>
      <c r="K6052">
        <f t="shared" si="282"/>
        <v>3</v>
      </c>
      <c r="L6052" t="b">
        <f>COUNTIF($N$2:N6052, N6052)=1</f>
        <v>1</v>
      </c>
      <c r="M6052" s="37">
        <f>IF( $Q6052, MAX($M$1:M6051)+1, 0)</f>
        <v>0</v>
      </c>
      <c r="N6052" t="str" cm="1">
        <f t="array" ref="N6052">INDEX($A$9:$F$1048576, $J6052, $K6052 )</f>
        <v>KI662</v>
      </c>
      <c r="O6052" t="str" cm="1">
        <f t="array" ref="O6052">INDEX($B$9:$F$1048576, $J6052, $K6052 )</f>
        <v>에스에이치로드제이차</v>
      </c>
      <c r="P6052" t="str" cm="1">
        <f t="array" ref="P6052">IF( $L6052, TRIM(_xll.IMDP("IR", $G$5&amp;$N6052, $G$6)), "" )</f>
        <v/>
      </c>
      <c r="Q6052" t="b" cm="1">
        <f t="array" ref="Q6052">IF(
    $U$1=1, AND($P6052&lt;&gt;"", $P6052&lt;&gt;"...", $P6052&lt;&gt;"입력오류"),
    IF(
        $U$18=1, AND($P6052&lt;&gt;"", $P6052&lt;&gt;"...", $P6052&lt;&gt;"입력오류", ISNUMBER(FIND(INDEX($T$2:$T$7,$U$1),$P6052))),
        IF(
            $U$17="기타", AND($P6052&lt;&gt;"", $P6052&lt;&gt;"...", $P6052&lt;&gt;"입력오류", NOT(ISNUMBER(FIND($T$21:$T$34,$P6052)))),
            AND($P6052&lt;&gt;"", $P6052&lt;&gt;"...", $P6052&lt;&gt;"입력오류", $T$19=$P6052)
        )
    )
)</f>
        <v>0</v>
      </c>
    </row>
    <row r="6053" spans="9:17">
      <c r="I6053">
        <f t="shared" si="283"/>
        <v>6052</v>
      </c>
      <c r="J6053">
        <f t="shared" si="284"/>
        <v>1327</v>
      </c>
      <c r="K6053">
        <f t="shared" si="282"/>
        <v>3</v>
      </c>
      <c r="L6053" t="b">
        <f>COUNTIF($N$2:N6053, N6053)=1</f>
        <v>1</v>
      </c>
      <c r="M6053" s="37">
        <f>IF( $Q6053, MAX($M$1:M6052)+1, 0)</f>
        <v>0</v>
      </c>
      <c r="N6053" t="str" cm="1">
        <f t="array" ref="N6053">INDEX($A$9:$F$1048576, $J6053, $K6053 )</f>
        <v>KI663</v>
      </c>
      <c r="O6053" t="str" cm="1">
        <f t="array" ref="O6053">INDEX($B$9:$F$1048576, $J6053, $K6053 )</f>
        <v>여주삼교제일차</v>
      </c>
      <c r="P6053" t="str" cm="1">
        <f t="array" ref="P6053">IF( $L6053, TRIM(_xll.IMDP("IR", $G$5&amp;$N6053, $G$6)), "" )</f>
        <v/>
      </c>
      <c r="Q6053" t="b" cm="1">
        <f t="array" ref="Q6053">IF(
    $U$1=1, AND($P6053&lt;&gt;"", $P6053&lt;&gt;"...", $P6053&lt;&gt;"입력오류"),
    IF(
        $U$18=1, AND($P6053&lt;&gt;"", $P6053&lt;&gt;"...", $P6053&lt;&gt;"입력오류", ISNUMBER(FIND(INDEX($T$2:$T$7,$U$1),$P6053))),
        IF(
            $U$17="기타", AND($P6053&lt;&gt;"", $P6053&lt;&gt;"...", $P6053&lt;&gt;"입력오류", NOT(ISNUMBER(FIND($T$21:$T$34,$P6053)))),
            AND($P6053&lt;&gt;"", $P6053&lt;&gt;"...", $P6053&lt;&gt;"입력오류", $T$19=$P6053)
        )
    )
)</f>
        <v>0</v>
      </c>
    </row>
    <row r="6054" spans="9:17">
      <c r="I6054">
        <f t="shared" si="283"/>
        <v>6053</v>
      </c>
      <c r="J6054">
        <f t="shared" si="284"/>
        <v>1328</v>
      </c>
      <c r="K6054">
        <f t="shared" si="282"/>
        <v>3</v>
      </c>
      <c r="L6054" t="b">
        <f>COUNTIF($N$2:N6054, N6054)=1</f>
        <v>1</v>
      </c>
      <c r="M6054" s="37">
        <f>IF( $Q6054, MAX($M$1:M6053)+1, 0)</f>
        <v>0</v>
      </c>
      <c r="N6054" t="str" cm="1">
        <f t="array" ref="N6054">INDEX($A$9:$F$1048576, $J6054, $K6054 )</f>
        <v>KI664</v>
      </c>
      <c r="O6054" t="str" cm="1">
        <f t="array" ref="O6054">INDEX($B$9:$F$1048576, $J6054, $K6054 )</f>
        <v>마인블루제일차</v>
      </c>
      <c r="P6054" t="str" cm="1">
        <f t="array" ref="P6054">IF( $L6054, TRIM(_xll.IMDP("IR", $G$5&amp;$N6054, $G$6)), "" )</f>
        <v/>
      </c>
      <c r="Q6054" t="b" cm="1">
        <f t="array" ref="Q6054">IF(
    $U$1=1, AND($P6054&lt;&gt;"", $P6054&lt;&gt;"...", $P6054&lt;&gt;"입력오류"),
    IF(
        $U$18=1, AND($P6054&lt;&gt;"", $P6054&lt;&gt;"...", $P6054&lt;&gt;"입력오류", ISNUMBER(FIND(INDEX($T$2:$T$7,$U$1),$P6054))),
        IF(
            $U$17="기타", AND($P6054&lt;&gt;"", $P6054&lt;&gt;"...", $P6054&lt;&gt;"입력오류", NOT(ISNUMBER(FIND($T$21:$T$34,$P6054)))),
            AND($P6054&lt;&gt;"", $P6054&lt;&gt;"...", $P6054&lt;&gt;"입력오류", $T$19=$P6054)
        )
    )
)</f>
        <v>0</v>
      </c>
    </row>
    <row r="6055" spans="9:17">
      <c r="I6055">
        <f t="shared" si="283"/>
        <v>6054</v>
      </c>
      <c r="J6055">
        <f t="shared" si="284"/>
        <v>1329</v>
      </c>
      <c r="K6055">
        <f t="shared" si="282"/>
        <v>3</v>
      </c>
      <c r="L6055" t="b">
        <f>COUNTIF($N$2:N6055, N6055)=1</f>
        <v>1</v>
      </c>
      <c r="M6055" s="37">
        <f>IF( $Q6055, MAX($M$1:M6054)+1, 0)</f>
        <v>0</v>
      </c>
      <c r="N6055" t="str" cm="1">
        <f t="array" ref="N6055">INDEX($A$9:$F$1048576, $J6055, $K6055 )</f>
        <v>KI665</v>
      </c>
      <c r="O6055" t="str" cm="1">
        <f t="array" ref="O6055">INDEX($B$9:$F$1048576, $J6055, $K6055 )</f>
        <v>우리에스티제일차</v>
      </c>
      <c r="P6055" t="str" cm="1">
        <f t="array" ref="P6055">IF( $L6055, TRIM(_xll.IMDP("IR", $G$5&amp;$N6055, $G$6)), "" )</f>
        <v/>
      </c>
      <c r="Q6055" t="b" cm="1">
        <f t="array" ref="Q6055">IF(
    $U$1=1, AND($P6055&lt;&gt;"", $P6055&lt;&gt;"...", $P6055&lt;&gt;"입력오류"),
    IF(
        $U$18=1, AND($P6055&lt;&gt;"", $P6055&lt;&gt;"...", $P6055&lt;&gt;"입력오류", ISNUMBER(FIND(INDEX($T$2:$T$7,$U$1),$P6055))),
        IF(
            $U$17="기타", AND($P6055&lt;&gt;"", $P6055&lt;&gt;"...", $P6055&lt;&gt;"입력오류", NOT(ISNUMBER(FIND($T$21:$T$34,$P6055)))),
            AND($P6055&lt;&gt;"", $P6055&lt;&gt;"...", $P6055&lt;&gt;"입력오류", $T$19=$P6055)
        )
    )
)</f>
        <v>0</v>
      </c>
    </row>
    <row r="6056" spans="9:17">
      <c r="I6056">
        <f t="shared" si="283"/>
        <v>6055</v>
      </c>
      <c r="J6056">
        <f t="shared" si="284"/>
        <v>1330</v>
      </c>
      <c r="K6056">
        <f t="shared" si="282"/>
        <v>3</v>
      </c>
      <c r="L6056" t="b">
        <f>COUNTIF($N$2:N6056, N6056)=1</f>
        <v>1</v>
      </c>
      <c r="M6056" s="37">
        <f>IF( $Q6056, MAX($M$1:M6055)+1, 0)</f>
        <v>0</v>
      </c>
      <c r="N6056" t="str" cm="1">
        <f t="array" ref="N6056">INDEX($A$9:$F$1048576, $J6056, $K6056 )</f>
        <v>KI666</v>
      </c>
      <c r="O6056" t="str" cm="1">
        <f t="array" ref="O6056">INDEX($B$9:$F$1048576, $J6056, $K6056 )</f>
        <v>국민사랑제12차</v>
      </c>
      <c r="P6056" t="str" cm="1">
        <f t="array" ref="P6056">IF( $L6056, TRIM(_xll.IMDP("IR", $G$5&amp;$N6056, $G$6)), "" )</f>
        <v/>
      </c>
      <c r="Q6056" t="b" cm="1">
        <f t="array" ref="Q6056">IF(
    $U$1=1, AND($P6056&lt;&gt;"", $P6056&lt;&gt;"...", $P6056&lt;&gt;"입력오류"),
    IF(
        $U$18=1, AND($P6056&lt;&gt;"", $P6056&lt;&gt;"...", $P6056&lt;&gt;"입력오류", ISNUMBER(FIND(INDEX($T$2:$T$7,$U$1),$P6056))),
        IF(
            $U$17="기타", AND($P6056&lt;&gt;"", $P6056&lt;&gt;"...", $P6056&lt;&gt;"입력오류", NOT(ISNUMBER(FIND($T$21:$T$34,$P6056)))),
            AND($P6056&lt;&gt;"", $P6056&lt;&gt;"...", $P6056&lt;&gt;"입력오류", $T$19=$P6056)
        )
    )
)</f>
        <v>0</v>
      </c>
    </row>
    <row r="6057" spans="9:17">
      <c r="I6057">
        <f t="shared" si="283"/>
        <v>6056</v>
      </c>
      <c r="J6057">
        <f t="shared" si="284"/>
        <v>1331</v>
      </c>
      <c r="K6057">
        <f t="shared" si="282"/>
        <v>3</v>
      </c>
      <c r="L6057" t="b">
        <f>COUNTIF($N$2:N6057, N6057)=1</f>
        <v>1</v>
      </c>
      <c r="M6057" s="37">
        <f>IF( $Q6057, MAX($M$1:M6056)+1, 0)</f>
        <v>0</v>
      </c>
      <c r="N6057" t="str" cm="1">
        <f t="array" ref="N6057">INDEX($A$9:$F$1048576, $J6057, $K6057 )</f>
        <v>KI667</v>
      </c>
      <c r="O6057" t="str" cm="1">
        <f t="array" ref="O6057">INDEX($B$9:$F$1048576, $J6057, $K6057 )</f>
        <v>신한사랑제12차</v>
      </c>
      <c r="P6057" t="str" cm="1">
        <f t="array" ref="P6057">IF( $L6057, TRIM(_xll.IMDP("IR", $G$5&amp;$N6057, $G$6)), "" )</f>
        <v/>
      </c>
      <c r="Q6057" t="b" cm="1">
        <f t="array" ref="Q6057">IF(
    $U$1=1, AND($P6057&lt;&gt;"", $P6057&lt;&gt;"...", $P6057&lt;&gt;"입력오류"),
    IF(
        $U$18=1, AND($P6057&lt;&gt;"", $P6057&lt;&gt;"...", $P6057&lt;&gt;"입력오류", ISNUMBER(FIND(INDEX($T$2:$T$7,$U$1),$P6057))),
        IF(
            $U$17="기타", AND($P6057&lt;&gt;"", $P6057&lt;&gt;"...", $P6057&lt;&gt;"입력오류", NOT(ISNUMBER(FIND($T$21:$T$34,$P6057)))),
            AND($P6057&lt;&gt;"", $P6057&lt;&gt;"...", $P6057&lt;&gt;"입력오류", $T$19=$P6057)
        )
    )
)</f>
        <v>0</v>
      </c>
    </row>
    <row r="6058" spans="9:17">
      <c r="I6058">
        <f t="shared" si="283"/>
        <v>6057</v>
      </c>
      <c r="J6058">
        <f t="shared" si="284"/>
        <v>1332</v>
      </c>
      <c r="K6058">
        <f t="shared" si="282"/>
        <v>3</v>
      </c>
      <c r="L6058" t="b">
        <f>COUNTIF($N$2:N6058, N6058)=1</f>
        <v>1</v>
      </c>
      <c r="M6058" s="37">
        <f>IF( $Q6058, MAX($M$1:M6057)+1, 0)</f>
        <v>0</v>
      </c>
      <c r="N6058" t="str" cm="1">
        <f t="array" ref="N6058">INDEX($A$9:$F$1048576, $J6058, $K6058 )</f>
        <v>KI668</v>
      </c>
      <c r="O6058" t="str" cm="1">
        <f t="array" ref="O6058">INDEX($B$9:$F$1048576, $J6058, $K6058 )</f>
        <v>신한챔피온제십육차</v>
      </c>
      <c r="P6058" t="str" cm="1">
        <f t="array" ref="P6058">IF( $L6058, TRIM(_xll.IMDP("IR", $G$5&amp;$N6058, $G$6)), "" )</f>
        <v/>
      </c>
      <c r="Q6058" t="b" cm="1">
        <f t="array" ref="Q6058">IF(
    $U$1=1, AND($P6058&lt;&gt;"", $P6058&lt;&gt;"...", $P6058&lt;&gt;"입력오류"),
    IF(
        $U$18=1, AND($P6058&lt;&gt;"", $P6058&lt;&gt;"...", $P6058&lt;&gt;"입력오류", ISNUMBER(FIND(INDEX($T$2:$T$7,$U$1),$P6058))),
        IF(
            $U$17="기타", AND($P6058&lt;&gt;"", $P6058&lt;&gt;"...", $P6058&lt;&gt;"입력오류", NOT(ISNUMBER(FIND($T$21:$T$34,$P6058)))),
            AND($P6058&lt;&gt;"", $P6058&lt;&gt;"...", $P6058&lt;&gt;"입력오류", $T$19=$P6058)
        )
    )
)</f>
        <v>0</v>
      </c>
    </row>
    <row r="6059" spans="9:17">
      <c r="I6059">
        <f t="shared" si="283"/>
        <v>6058</v>
      </c>
      <c r="J6059">
        <f t="shared" si="284"/>
        <v>1333</v>
      </c>
      <c r="K6059">
        <f t="shared" si="282"/>
        <v>3</v>
      </c>
      <c r="L6059" t="b">
        <f>COUNTIF($N$2:N6059, N6059)=1</f>
        <v>1</v>
      </c>
      <c r="M6059" s="37">
        <f>IF( $Q6059, MAX($M$1:M6058)+1, 0)</f>
        <v>0</v>
      </c>
      <c r="N6059" t="str" cm="1">
        <f t="array" ref="N6059">INDEX($A$9:$F$1048576, $J6059, $K6059 )</f>
        <v>KI669</v>
      </c>
      <c r="O6059" t="str" cm="1">
        <f t="array" ref="O6059">INDEX($B$9:$F$1048576, $J6059, $K6059 )</f>
        <v>에이디원제팔차</v>
      </c>
      <c r="P6059" t="str" cm="1">
        <f t="array" ref="P6059">IF( $L6059, TRIM(_xll.IMDP("IR", $G$5&amp;$N6059, $G$6)), "" )</f>
        <v/>
      </c>
      <c r="Q6059" t="b" cm="1">
        <f t="array" ref="Q6059">IF(
    $U$1=1, AND($P6059&lt;&gt;"", $P6059&lt;&gt;"...", $P6059&lt;&gt;"입력오류"),
    IF(
        $U$18=1, AND($P6059&lt;&gt;"", $P6059&lt;&gt;"...", $P6059&lt;&gt;"입력오류", ISNUMBER(FIND(INDEX($T$2:$T$7,$U$1),$P6059))),
        IF(
            $U$17="기타", AND($P6059&lt;&gt;"", $P6059&lt;&gt;"...", $P6059&lt;&gt;"입력오류", NOT(ISNUMBER(FIND($T$21:$T$34,$P6059)))),
            AND($P6059&lt;&gt;"", $P6059&lt;&gt;"...", $P6059&lt;&gt;"입력오류", $T$19=$P6059)
        )
    )
)</f>
        <v>0</v>
      </c>
    </row>
    <row r="6060" spans="9:17">
      <c r="I6060">
        <f t="shared" si="283"/>
        <v>6059</v>
      </c>
      <c r="J6060">
        <f t="shared" si="284"/>
        <v>1334</v>
      </c>
      <c r="K6060">
        <f t="shared" si="282"/>
        <v>3</v>
      </c>
      <c r="L6060" t="b">
        <f>COUNTIF($N$2:N6060, N6060)=1</f>
        <v>1</v>
      </c>
      <c r="M6060" s="37">
        <f>IF( $Q6060, MAX($M$1:M6059)+1, 0)</f>
        <v>0</v>
      </c>
      <c r="N6060" t="str" cm="1">
        <f t="array" ref="N6060">INDEX($A$9:$F$1048576, $J6060, $K6060 )</f>
        <v>KI670</v>
      </c>
      <c r="O6060" t="str" cm="1">
        <f t="array" ref="O6060">INDEX($B$9:$F$1048576, $J6060, $K6060 )</f>
        <v>암스트롱</v>
      </c>
      <c r="P6060" t="str" cm="1">
        <f t="array" ref="P6060">IF( $L6060, TRIM(_xll.IMDP("IR", $G$5&amp;$N6060, $G$6)), "" )</f>
        <v/>
      </c>
      <c r="Q6060" t="b" cm="1">
        <f t="array" ref="Q6060">IF(
    $U$1=1, AND($P6060&lt;&gt;"", $P6060&lt;&gt;"...", $P6060&lt;&gt;"입력오류"),
    IF(
        $U$18=1, AND($P6060&lt;&gt;"", $P6060&lt;&gt;"...", $P6060&lt;&gt;"입력오류", ISNUMBER(FIND(INDEX($T$2:$T$7,$U$1),$P6060))),
        IF(
            $U$17="기타", AND($P6060&lt;&gt;"", $P6060&lt;&gt;"...", $P6060&lt;&gt;"입력오류", NOT(ISNUMBER(FIND($T$21:$T$34,$P6060)))),
            AND($P6060&lt;&gt;"", $P6060&lt;&gt;"...", $P6060&lt;&gt;"입력오류", $T$19=$P6060)
        )
    )
)</f>
        <v>0</v>
      </c>
    </row>
    <row r="6061" spans="9:17">
      <c r="I6061">
        <f t="shared" si="283"/>
        <v>6060</v>
      </c>
      <c r="J6061">
        <f t="shared" si="284"/>
        <v>1335</v>
      </c>
      <c r="K6061">
        <f t="shared" si="282"/>
        <v>3</v>
      </c>
      <c r="L6061" t="b">
        <f>COUNTIF($N$2:N6061, N6061)=1</f>
        <v>1</v>
      </c>
      <c r="M6061" s="37">
        <f>IF( $Q6061, MAX($M$1:M6060)+1, 0)</f>
        <v>0</v>
      </c>
      <c r="N6061" t="str" cm="1">
        <f t="array" ref="N6061">INDEX($A$9:$F$1048576, $J6061, $K6061 )</f>
        <v>KI671</v>
      </c>
      <c r="O6061" t="str" cm="1">
        <f t="array" ref="O6061">INDEX($B$9:$F$1048576, $J6061, $K6061 )</f>
        <v>트루프랜드경산제구차</v>
      </c>
      <c r="P6061" t="str" cm="1">
        <f t="array" ref="P6061">IF( $L6061, TRIM(_xll.IMDP("IR", $G$5&amp;$N6061, $G$6)), "" )</f>
        <v/>
      </c>
      <c r="Q6061" t="b" cm="1">
        <f t="array" ref="Q6061">IF(
    $U$1=1, AND($P6061&lt;&gt;"", $P6061&lt;&gt;"...", $P6061&lt;&gt;"입력오류"),
    IF(
        $U$18=1, AND($P6061&lt;&gt;"", $P6061&lt;&gt;"...", $P6061&lt;&gt;"입력오류", ISNUMBER(FIND(INDEX($T$2:$T$7,$U$1),$P6061))),
        IF(
            $U$17="기타", AND($P6061&lt;&gt;"", $P6061&lt;&gt;"...", $P6061&lt;&gt;"입력오류", NOT(ISNUMBER(FIND($T$21:$T$34,$P6061)))),
            AND($P6061&lt;&gt;"", $P6061&lt;&gt;"...", $P6061&lt;&gt;"입력오류", $T$19=$P6061)
        )
    )
)</f>
        <v>0</v>
      </c>
    </row>
    <row r="6062" spans="9:17">
      <c r="I6062">
        <f t="shared" si="283"/>
        <v>6061</v>
      </c>
      <c r="J6062">
        <f t="shared" si="284"/>
        <v>1336</v>
      </c>
      <c r="K6062">
        <f t="shared" si="282"/>
        <v>3</v>
      </c>
      <c r="L6062" t="b">
        <f>COUNTIF($N$2:N6062, N6062)=1</f>
        <v>1</v>
      </c>
      <c r="M6062" s="37">
        <f>IF( $Q6062, MAX($M$1:M6061)+1, 0)</f>
        <v>0</v>
      </c>
      <c r="N6062" t="str" cm="1">
        <f t="array" ref="N6062">INDEX($A$9:$F$1048576, $J6062, $K6062 )</f>
        <v>KI672</v>
      </c>
      <c r="O6062" t="str" cm="1">
        <f t="array" ref="O6062">INDEX($B$9:$F$1048576, $J6062, $K6062 )</f>
        <v>에코파인트리제삼차</v>
      </c>
      <c r="P6062" t="str" cm="1">
        <f t="array" ref="P6062">IF( $L6062, TRIM(_xll.IMDP("IR", $G$5&amp;$N6062, $G$6)), "" )</f>
        <v/>
      </c>
      <c r="Q6062" t="b" cm="1">
        <f t="array" ref="Q6062">IF(
    $U$1=1, AND($P6062&lt;&gt;"", $P6062&lt;&gt;"...", $P6062&lt;&gt;"입력오류"),
    IF(
        $U$18=1, AND($P6062&lt;&gt;"", $P6062&lt;&gt;"...", $P6062&lt;&gt;"입력오류", ISNUMBER(FIND(INDEX($T$2:$T$7,$U$1),$P6062))),
        IF(
            $U$17="기타", AND($P6062&lt;&gt;"", $P6062&lt;&gt;"...", $P6062&lt;&gt;"입력오류", NOT(ISNUMBER(FIND($T$21:$T$34,$P6062)))),
            AND($P6062&lt;&gt;"", $P6062&lt;&gt;"...", $P6062&lt;&gt;"입력오류", $T$19=$P6062)
        )
    )
)</f>
        <v>0</v>
      </c>
    </row>
    <row r="6063" spans="9:17">
      <c r="I6063">
        <f t="shared" si="283"/>
        <v>6062</v>
      </c>
      <c r="J6063">
        <f t="shared" si="284"/>
        <v>1337</v>
      </c>
      <c r="K6063">
        <f t="shared" si="282"/>
        <v>3</v>
      </c>
      <c r="L6063" t="b">
        <f>COUNTIF($N$2:N6063, N6063)=1</f>
        <v>1</v>
      </c>
      <c r="M6063" s="37">
        <f>IF( $Q6063, MAX($M$1:M6062)+1, 0)</f>
        <v>0</v>
      </c>
      <c r="N6063" t="str" cm="1">
        <f t="array" ref="N6063">INDEX($A$9:$F$1048576, $J6063, $K6063 )</f>
        <v>KI673</v>
      </c>
      <c r="O6063" t="str" cm="1">
        <f t="array" ref="O6063">INDEX($B$9:$F$1048576, $J6063, $K6063 )</f>
        <v>제일사랑제7차</v>
      </c>
      <c r="P6063" t="str" cm="1">
        <f t="array" ref="P6063">IF( $L6063, TRIM(_xll.IMDP("IR", $G$5&amp;$N6063, $G$6)), "" )</f>
        <v/>
      </c>
      <c r="Q6063" t="b" cm="1">
        <f t="array" ref="Q6063">IF(
    $U$1=1, AND($P6063&lt;&gt;"", $P6063&lt;&gt;"...", $P6063&lt;&gt;"입력오류"),
    IF(
        $U$18=1, AND($P6063&lt;&gt;"", $P6063&lt;&gt;"...", $P6063&lt;&gt;"입력오류", ISNUMBER(FIND(INDEX($T$2:$T$7,$U$1),$P6063))),
        IF(
            $U$17="기타", AND($P6063&lt;&gt;"", $P6063&lt;&gt;"...", $P6063&lt;&gt;"입력오류", NOT(ISNUMBER(FIND($T$21:$T$34,$P6063)))),
            AND($P6063&lt;&gt;"", $P6063&lt;&gt;"...", $P6063&lt;&gt;"입력오류", $T$19=$P6063)
        )
    )
)</f>
        <v>0</v>
      </c>
    </row>
    <row r="6064" spans="9:17">
      <c r="I6064">
        <f t="shared" si="283"/>
        <v>6063</v>
      </c>
      <c r="J6064">
        <f t="shared" si="284"/>
        <v>1338</v>
      </c>
      <c r="K6064">
        <f t="shared" si="282"/>
        <v>3</v>
      </c>
      <c r="L6064" t="b">
        <f>COUNTIF($N$2:N6064, N6064)=1</f>
        <v>1</v>
      </c>
      <c r="M6064" s="37">
        <f>IF( $Q6064, MAX($M$1:M6063)+1, 0)</f>
        <v>0</v>
      </c>
      <c r="N6064" t="str" cm="1">
        <f t="array" ref="N6064">INDEX($A$9:$F$1048576, $J6064, $K6064 )</f>
        <v>KI674</v>
      </c>
      <c r="O6064" t="str" cm="1">
        <f t="array" ref="O6064">INDEX($B$9:$F$1048576, $J6064, $K6064 )</f>
        <v>뉴스타에비뉴제일차</v>
      </c>
      <c r="P6064" t="str" cm="1">
        <f t="array" ref="P6064">IF( $L6064, TRIM(_xll.IMDP("IR", $G$5&amp;$N6064, $G$6)), "" )</f>
        <v/>
      </c>
      <c r="Q6064" t="b" cm="1">
        <f t="array" ref="Q6064">IF(
    $U$1=1, AND($P6064&lt;&gt;"", $P6064&lt;&gt;"...", $P6064&lt;&gt;"입력오류"),
    IF(
        $U$18=1, AND($P6064&lt;&gt;"", $P6064&lt;&gt;"...", $P6064&lt;&gt;"입력오류", ISNUMBER(FIND(INDEX($T$2:$T$7,$U$1),$P6064))),
        IF(
            $U$17="기타", AND($P6064&lt;&gt;"", $P6064&lt;&gt;"...", $P6064&lt;&gt;"입력오류", NOT(ISNUMBER(FIND($T$21:$T$34,$P6064)))),
            AND($P6064&lt;&gt;"", $P6064&lt;&gt;"...", $P6064&lt;&gt;"입력오류", $T$19=$P6064)
        )
    )
)</f>
        <v>0</v>
      </c>
    </row>
    <row r="6065" spans="9:17">
      <c r="I6065">
        <f t="shared" si="283"/>
        <v>6064</v>
      </c>
      <c r="J6065">
        <f t="shared" si="284"/>
        <v>1339</v>
      </c>
      <c r="K6065">
        <f t="shared" si="282"/>
        <v>3</v>
      </c>
      <c r="L6065" t="b">
        <f>COUNTIF($N$2:N6065, N6065)=1</f>
        <v>1</v>
      </c>
      <c r="M6065" s="37">
        <f>IF( $Q6065, MAX($M$1:M6064)+1, 0)</f>
        <v>0</v>
      </c>
      <c r="N6065" t="str" cm="1">
        <f t="array" ref="N6065">INDEX($A$9:$F$1048576, $J6065, $K6065 )</f>
        <v>KI675</v>
      </c>
      <c r="O6065" t="str" cm="1">
        <f t="array" ref="O6065">INDEX($B$9:$F$1048576, $J6065, $K6065 )</f>
        <v>증금챔피온제십일차</v>
      </c>
      <c r="P6065" t="str" cm="1">
        <f t="array" ref="P6065">IF( $L6065, TRIM(_xll.IMDP("IR", $G$5&amp;$N6065, $G$6)), "" )</f>
        <v/>
      </c>
      <c r="Q6065" t="b" cm="1">
        <f t="array" ref="Q6065">IF(
    $U$1=1, AND($P6065&lt;&gt;"", $P6065&lt;&gt;"...", $P6065&lt;&gt;"입력오류"),
    IF(
        $U$18=1, AND($P6065&lt;&gt;"", $P6065&lt;&gt;"...", $P6065&lt;&gt;"입력오류", ISNUMBER(FIND(INDEX($T$2:$T$7,$U$1),$P6065))),
        IF(
            $U$17="기타", AND($P6065&lt;&gt;"", $P6065&lt;&gt;"...", $P6065&lt;&gt;"입력오류", NOT(ISNUMBER(FIND($T$21:$T$34,$P6065)))),
            AND($P6065&lt;&gt;"", $P6065&lt;&gt;"...", $P6065&lt;&gt;"입력오류", $T$19=$P6065)
        )
    )
)</f>
        <v>0</v>
      </c>
    </row>
    <row r="6066" spans="9:17">
      <c r="I6066">
        <f t="shared" si="283"/>
        <v>6065</v>
      </c>
      <c r="J6066">
        <f t="shared" si="284"/>
        <v>1340</v>
      </c>
      <c r="K6066">
        <f t="shared" si="282"/>
        <v>3</v>
      </c>
      <c r="L6066" t="b">
        <f>COUNTIF($N$2:N6066, N6066)=1</f>
        <v>1</v>
      </c>
      <c r="M6066" s="37">
        <f>IF( $Q6066, MAX($M$1:M6065)+1, 0)</f>
        <v>0</v>
      </c>
      <c r="N6066" t="str" cm="1">
        <f t="array" ref="N6066">INDEX($A$9:$F$1048576, $J6066, $K6066 )</f>
        <v>KI676</v>
      </c>
      <c r="O6066" t="str" cm="1">
        <f t="array" ref="O6066">INDEX($B$9:$F$1048576, $J6066, $K6066 )</f>
        <v>증금타임제십사차</v>
      </c>
      <c r="P6066" t="str" cm="1">
        <f t="array" ref="P6066">IF( $L6066, TRIM(_xll.IMDP("IR", $G$5&amp;$N6066, $G$6)), "" )</f>
        <v/>
      </c>
      <c r="Q6066" t="b" cm="1">
        <f t="array" ref="Q6066">IF(
    $U$1=1, AND($P6066&lt;&gt;"", $P6066&lt;&gt;"...", $P6066&lt;&gt;"입력오류"),
    IF(
        $U$18=1, AND($P6066&lt;&gt;"", $P6066&lt;&gt;"...", $P6066&lt;&gt;"입력오류", ISNUMBER(FIND(INDEX($T$2:$T$7,$U$1),$P6066))),
        IF(
            $U$17="기타", AND($P6066&lt;&gt;"", $P6066&lt;&gt;"...", $P6066&lt;&gt;"입력오류", NOT(ISNUMBER(FIND($T$21:$T$34,$P6066)))),
            AND($P6066&lt;&gt;"", $P6066&lt;&gt;"...", $P6066&lt;&gt;"입력오류", $T$19=$P6066)
        )
    )
)</f>
        <v>0</v>
      </c>
    </row>
    <row r="6067" spans="9:17">
      <c r="I6067">
        <f t="shared" si="283"/>
        <v>6066</v>
      </c>
      <c r="J6067">
        <f t="shared" si="284"/>
        <v>1341</v>
      </c>
      <c r="K6067">
        <f t="shared" si="282"/>
        <v>3</v>
      </c>
      <c r="L6067" t="b">
        <f>COUNTIF($N$2:N6067, N6067)=1</f>
        <v>1</v>
      </c>
      <c r="M6067" s="37">
        <f>IF( $Q6067, MAX($M$1:M6066)+1, 0)</f>
        <v>0</v>
      </c>
      <c r="N6067" t="str" cm="1">
        <f t="array" ref="N6067">INDEX($A$9:$F$1048576, $J6067, $K6067 )</f>
        <v>KI677</v>
      </c>
      <c r="O6067" t="str" cm="1">
        <f t="array" ref="O6067">INDEX($B$9:$F$1048576, $J6067, $K6067 )</f>
        <v>하나실버제일차</v>
      </c>
      <c r="P6067" t="str" cm="1">
        <f t="array" ref="P6067">IF( $L6067, TRIM(_xll.IMDP("IR", $G$5&amp;$N6067, $G$6)), "" )</f>
        <v/>
      </c>
      <c r="Q6067" t="b" cm="1">
        <f t="array" ref="Q6067">IF(
    $U$1=1, AND($P6067&lt;&gt;"", $P6067&lt;&gt;"...", $P6067&lt;&gt;"입력오류"),
    IF(
        $U$18=1, AND($P6067&lt;&gt;"", $P6067&lt;&gt;"...", $P6067&lt;&gt;"입력오류", ISNUMBER(FIND(INDEX($T$2:$T$7,$U$1),$P6067))),
        IF(
            $U$17="기타", AND($P6067&lt;&gt;"", $P6067&lt;&gt;"...", $P6067&lt;&gt;"입력오류", NOT(ISNUMBER(FIND($T$21:$T$34,$P6067)))),
            AND($P6067&lt;&gt;"", $P6067&lt;&gt;"...", $P6067&lt;&gt;"입력오류", $T$19=$P6067)
        )
    )
)</f>
        <v>0</v>
      </c>
    </row>
    <row r="6068" spans="9:17">
      <c r="I6068">
        <f t="shared" si="283"/>
        <v>6067</v>
      </c>
      <c r="J6068">
        <f t="shared" si="284"/>
        <v>1342</v>
      </c>
      <c r="K6068">
        <f t="shared" si="282"/>
        <v>3</v>
      </c>
      <c r="L6068" t="b">
        <f>COUNTIF($N$2:N6068, N6068)=1</f>
        <v>1</v>
      </c>
      <c r="M6068" s="37">
        <f>IF( $Q6068, MAX($M$1:M6067)+1, 0)</f>
        <v>0</v>
      </c>
      <c r="N6068" t="str" cm="1">
        <f t="array" ref="N6068">INDEX($A$9:$F$1048576, $J6068, $K6068 )</f>
        <v>KI678</v>
      </c>
      <c r="O6068" t="str" cm="1">
        <f t="array" ref="O6068">INDEX($B$9:$F$1048576, $J6068, $K6068 )</f>
        <v>키스아이비제삼십차</v>
      </c>
      <c r="P6068" t="str" cm="1">
        <f t="array" ref="P6068">IF( $L6068, TRIM(_xll.IMDP("IR", $G$5&amp;$N6068, $G$6)), "" )</f>
        <v/>
      </c>
      <c r="Q6068" t="b" cm="1">
        <f t="array" ref="Q6068">IF(
    $U$1=1, AND($P6068&lt;&gt;"", $P6068&lt;&gt;"...", $P6068&lt;&gt;"입력오류"),
    IF(
        $U$18=1, AND($P6068&lt;&gt;"", $P6068&lt;&gt;"...", $P6068&lt;&gt;"입력오류", ISNUMBER(FIND(INDEX($T$2:$T$7,$U$1),$P6068))),
        IF(
            $U$17="기타", AND($P6068&lt;&gt;"", $P6068&lt;&gt;"...", $P6068&lt;&gt;"입력오류", NOT(ISNUMBER(FIND($T$21:$T$34,$P6068)))),
            AND($P6068&lt;&gt;"", $P6068&lt;&gt;"...", $P6068&lt;&gt;"입력오류", $T$19=$P6068)
        )
    )
)</f>
        <v>0</v>
      </c>
    </row>
    <row r="6069" spans="9:17">
      <c r="I6069">
        <f t="shared" si="283"/>
        <v>6068</v>
      </c>
      <c r="J6069">
        <f t="shared" si="284"/>
        <v>1343</v>
      </c>
      <c r="K6069">
        <f t="shared" si="282"/>
        <v>3</v>
      </c>
      <c r="L6069" t="b">
        <f>COUNTIF($N$2:N6069, N6069)=1</f>
        <v>1</v>
      </c>
      <c r="M6069" s="37">
        <f>IF( $Q6069, MAX($M$1:M6068)+1, 0)</f>
        <v>0</v>
      </c>
      <c r="N6069" t="str" cm="1">
        <f t="array" ref="N6069">INDEX($A$9:$F$1048576, $J6069, $K6069 )</f>
        <v>KI679</v>
      </c>
      <c r="O6069" t="str" cm="1">
        <f t="array" ref="O6069">INDEX($B$9:$F$1048576, $J6069, $K6069 )</f>
        <v>솔프렌즈제이차</v>
      </c>
      <c r="P6069" t="str" cm="1">
        <f t="array" ref="P6069">IF( $L6069, TRIM(_xll.IMDP("IR", $G$5&amp;$N6069, $G$6)), "" )</f>
        <v/>
      </c>
      <c r="Q6069" t="b" cm="1">
        <f t="array" ref="Q6069">IF(
    $U$1=1, AND($P6069&lt;&gt;"", $P6069&lt;&gt;"...", $P6069&lt;&gt;"입력오류"),
    IF(
        $U$18=1, AND($P6069&lt;&gt;"", $P6069&lt;&gt;"...", $P6069&lt;&gt;"입력오류", ISNUMBER(FIND(INDEX($T$2:$T$7,$U$1),$P6069))),
        IF(
            $U$17="기타", AND($P6069&lt;&gt;"", $P6069&lt;&gt;"...", $P6069&lt;&gt;"입력오류", NOT(ISNUMBER(FIND($T$21:$T$34,$P6069)))),
            AND($P6069&lt;&gt;"", $P6069&lt;&gt;"...", $P6069&lt;&gt;"입력오류", $T$19=$P6069)
        )
    )
)</f>
        <v>0</v>
      </c>
    </row>
    <row r="6070" spans="9:17">
      <c r="I6070">
        <f t="shared" si="283"/>
        <v>6069</v>
      </c>
      <c r="J6070">
        <f t="shared" si="284"/>
        <v>1344</v>
      </c>
      <c r="K6070">
        <f t="shared" si="282"/>
        <v>3</v>
      </c>
      <c r="L6070" t="b">
        <f>COUNTIF($N$2:N6070, N6070)=1</f>
        <v>1</v>
      </c>
      <c r="M6070" s="37">
        <f>IF( $Q6070, MAX($M$1:M6069)+1, 0)</f>
        <v>0</v>
      </c>
      <c r="N6070" t="str" cm="1">
        <f t="array" ref="N6070">INDEX($A$9:$F$1048576, $J6070, $K6070 )</f>
        <v>KI680</v>
      </c>
      <c r="O6070" t="str" cm="1">
        <f t="array" ref="O6070">INDEX($B$9:$F$1048576, $J6070, $K6070 )</f>
        <v>네추럴에이트제이차</v>
      </c>
      <c r="P6070" t="str" cm="1">
        <f t="array" ref="P6070">IF( $L6070, TRIM(_xll.IMDP("IR", $G$5&amp;$N6070, $G$6)), "" )</f>
        <v/>
      </c>
      <c r="Q6070" t="b" cm="1">
        <f t="array" ref="Q6070">IF(
    $U$1=1, AND($P6070&lt;&gt;"", $P6070&lt;&gt;"...", $P6070&lt;&gt;"입력오류"),
    IF(
        $U$18=1, AND($P6070&lt;&gt;"", $P6070&lt;&gt;"...", $P6070&lt;&gt;"입력오류", ISNUMBER(FIND(INDEX($T$2:$T$7,$U$1),$P6070))),
        IF(
            $U$17="기타", AND($P6070&lt;&gt;"", $P6070&lt;&gt;"...", $P6070&lt;&gt;"입력오류", NOT(ISNUMBER(FIND($T$21:$T$34,$P6070)))),
            AND($P6070&lt;&gt;"", $P6070&lt;&gt;"...", $P6070&lt;&gt;"입력오류", $T$19=$P6070)
        )
    )
)</f>
        <v>0</v>
      </c>
    </row>
    <row r="6071" spans="9:17">
      <c r="I6071">
        <f t="shared" si="283"/>
        <v>6070</v>
      </c>
      <c r="J6071">
        <f t="shared" si="284"/>
        <v>1345</v>
      </c>
      <c r="K6071">
        <f t="shared" si="282"/>
        <v>3</v>
      </c>
      <c r="L6071" t="b">
        <f>COUNTIF($N$2:N6071, N6071)=1</f>
        <v>1</v>
      </c>
      <c r="M6071" s="37">
        <f>IF( $Q6071, MAX($M$1:M6070)+1, 0)</f>
        <v>0</v>
      </c>
      <c r="N6071" t="str" cm="1">
        <f t="array" ref="N6071">INDEX($A$9:$F$1048576, $J6071, $K6071 )</f>
        <v>KI681</v>
      </c>
      <c r="O6071" t="str" cm="1">
        <f t="array" ref="O6071">INDEX($B$9:$F$1048576, $J6071, $K6071 )</f>
        <v>리브프렌즈제삼차</v>
      </c>
      <c r="P6071" t="str" cm="1">
        <f t="array" ref="P6071">IF( $L6071, TRIM(_xll.IMDP("IR", $G$5&amp;$N6071, $G$6)), "" )</f>
        <v/>
      </c>
      <c r="Q6071" t="b" cm="1">
        <f t="array" ref="Q6071">IF(
    $U$1=1, AND($P6071&lt;&gt;"", $P6071&lt;&gt;"...", $P6071&lt;&gt;"입력오류"),
    IF(
        $U$18=1, AND($P6071&lt;&gt;"", $P6071&lt;&gt;"...", $P6071&lt;&gt;"입력오류", ISNUMBER(FIND(INDEX($T$2:$T$7,$U$1),$P6071))),
        IF(
            $U$17="기타", AND($P6071&lt;&gt;"", $P6071&lt;&gt;"...", $P6071&lt;&gt;"입력오류", NOT(ISNUMBER(FIND($T$21:$T$34,$P6071)))),
            AND($P6071&lt;&gt;"", $P6071&lt;&gt;"...", $P6071&lt;&gt;"입력오류", $T$19=$P6071)
        )
    )
)</f>
        <v>0</v>
      </c>
    </row>
    <row r="6072" spans="9:17">
      <c r="I6072">
        <f t="shared" si="283"/>
        <v>6071</v>
      </c>
      <c r="J6072">
        <f t="shared" si="284"/>
        <v>1346</v>
      </c>
      <c r="K6072">
        <f t="shared" si="282"/>
        <v>3</v>
      </c>
      <c r="L6072" t="b">
        <f>COUNTIF($N$2:N6072, N6072)=1</f>
        <v>1</v>
      </c>
      <c r="M6072" s="37">
        <f>IF( $Q6072, MAX($M$1:M6071)+1, 0)</f>
        <v>0</v>
      </c>
      <c r="N6072" t="str" cm="1">
        <f t="array" ref="N6072">INDEX($A$9:$F$1048576, $J6072, $K6072 )</f>
        <v>KI682</v>
      </c>
      <c r="O6072" t="str" cm="1">
        <f t="array" ref="O6072">INDEX($B$9:$F$1048576, $J6072, $K6072 )</f>
        <v>골든선셋제일차</v>
      </c>
      <c r="P6072" t="str" cm="1">
        <f t="array" ref="P6072">IF( $L6072, TRIM(_xll.IMDP("IR", $G$5&amp;$N6072, $G$6)), "" )</f>
        <v/>
      </c>
      <c r="Q6072" t="b" cm="1">
        <f t="array" ref="Q6072">IF(
    $U$1=1, AND($P6072&lt;&gt;"", $P6072&lt;&gt;"...", $P6072&lt;&gt;"입력오류"),
    IF(
        $U$18=1, AND($P6072&lt;&gt;"", $P6072&lt;&gt;"...", $P6072&lt;&gt;"입력오류", ISNUMBER(FIND(INDEX($T$2:$T$7,$U$1),$P6072))),
        IF(
            $U$17="기타", AND($P6072&lt;&gt;"", $P6072&lt;&gt;"...", $P6072&lt;&gt;"입력오류", NOT(ISNUMBER(FIND($T$21:$T$34,$P6072)))),
            AND($P6072&lt;&gt;"", $P6072&lt;&gt;"...", $P6072&lt;&gt;"입력오류", $T$19=$P6072)
        )
    )
)</f>
        <v>0</v>
      </c>
    </row>
    <row r="6073" spans="9:17">
      <c r="I6073">
        <f t="shared" si="283"/>
        <v>6072</v>
      </c>
      <c r="J6073">
        <f t="shared" si="284"/>
        <v>1347</v>
      </c>
      <c r="K6073">
        <f t="shared" si="282"/>
        <v>3</v>
      </c>
      <c r="L6073" t="b">
        <f>COUNTIF($N$2:N6073, N6073)=1</f>
        <v>1</v>
      </c>
      <c r="M6073" s="37">
        <f>IF( $Q6073, MAX($M$1:M6072)+1, 0)</f>
        <v>0</v>
      </c>
      <c r="N6073" t="str" cm="1">
        <f t="array" ref="N6073">INDEX($A$9:$F$1048576, $J6073, $K6073 )</f>
        <v>KI683</v>
      </c>
      <c r="O6073" t="str" cm="1">
        <f t="array" ref="O6073">INDEX($B$9:$F$1048576, $J6073, $K6073 )</f>
        <v>디에스강릉제일차</v>
      </c>
      <c r="P6073" t="str" cm="1">
        <f t="array" ref="P6073">IF( $L6073, TRIM(_xll.IMDP("IR", $G$5&amp;$N6073, $G$6)), "" )</f>
        <v/>
      </c>
      <c r="Q6073" t="b" cm="1">
        <f t="array" ref="Q6073">IF(
    $U$1=1, AND($P6073&lt;&gt;"", $P6073&lt;&gt;"...", $P6073&lt;&gt;"입력오류"),
    IF(
        $U$18=1, AND($P6073&lt;&gt;"", $P6073&lt;&gt;"...", $P6073&lt;&gt;"입력오류", ISNUMBER(FIND(INDEX($T$2:$T$7,$U$1),$P6073))),
        IF(
            $U$17="기타", AND($P6073&lt;&gt;"", $P6073&lt;&gt;"...", $P6073&lt;&gt;"입력오류", NOT(ISNUMBER(FIND($T$21:$T$34,$P6073)))),
            AND($P6073&lt;&gt;"", $P6073&lt;&gt;"...", $P6073&lt;&gt;"입력오류", $T$19=$P6073)
        )
    )
)</f>
        <v>0</v>
      </c>
    </row>
    <row r="6074" spans="9:17">
      <c r="I6074">
        <f t="shared" si="283"/>
        <v>6073</v>
      </c>
      <c r="J6074">
        <f t="shared" si="284"/>
        <v>1348</v>
      </c>
      <c r="K6074">
        <f t="shared" si="282"/>
        <v>3</v>
      </c>
      <c r="L6074" t="b">
        <f>COUNTIF($N$2:N6074, N6074)=1</f>
        <v>1</v>
      </c>
      <c r="M6074" s="37">
        <f>IF( $Q6074, MAX($M$1:M6073)+1, 0)</f>
        <v>0</v>
      </c>
      <c r="N6074" t="str" cm="1">
        <f t="array" ref="N6074">INDEX($A$9:$F$1048576, $J6074, $K6074 )</f>
        <v>KI684</v>
      </c>
      <c r="O6074" t="str" cm="1">
        <f t="array" ref="O6074">INDEX($B$9:$F$1048576, $J6074, $K6074 )</f>
        <v>비욘드가양제이차</v>
      </c>
      <c r="P6074" t="str" cm="1">
        <f t="array" ref="P6074">IF( $L6074, TRIM(_xll.IMDP("IR", $G$5&amp;$N6074, $G$6)), "" )</f>
        <v/>
      </c>
      <c r="Q6074" t="b" cm="1">
        <f t="array" ref="Q6074">IF(
    $U$1=1, AND($P6074&lt;&gt;"", $P6074&lt;&gt;"...", $P6074&lt;&gt;"입력오류"),
    IF(
        $U$18=1, AND($P6074&lt;&gt;"", $P6074&lt;&gt;"...", $P6074&lt;&gt;"입력오류", ISNUMBER(FIND(INDEX($T$2:$T$7,$U$1),$P6074))),
        IF(
            $U$17="기타", AND($P6074&lt;&gt;"", $P6074&lt;&gt;"...", $P6074&lt;&gt;"입력오류", NOT(ISNUMBER(FIND($T$21:$T$34,$P6074)))),
            AND($P6074&lt;&gt;"", $P6074&lt;&gt;"...", $P6074&lt;&gt;"입력오류", $T$19=$P6074)
        )
    )
)</f>
        <v>0</v>
      </c>
    </row>
    <row r="6075" spans="9:17">
      <c r="I6075">
        <f t="shared" si="283"/>
        <v>6074</v>
      </c>
      <c r="J6075">
        <f t="shared" si="284"/>
        <v>1349</v>
      </c>
      <c r="K6075">
        <f t="shared" si="282"/>
        <v>3</v>
      </c>
      <c r="L6075" t="b">
        <f>COUNTIF($N$2:N6075, N6075)=1</f>
        <v>1</v>
      </c>
      <c r="M6075" s="37">
        <f>IF( $Q6075, MAX($M$1:M6074)+1, 0)</f>
        <v>0</v>
      </c>
      <c r="N6075" t="str" cm="1">
        <f t="array" ref="N6075">INDEX($A$9:$F$1048576, $J6075, $K6075 )</f>
        <v>KI685</v>
      </c>
      <c r="O6075" t="str" cm="1">
        <f t="array" ref="O6075">INDEX($B$9:$F$1048576, $J6075, $K6075 )</f>
        <v>가라사니제오차</v>
      </c>
      <c r="P6075" t="str" cm="1">
        <f t="array" ref="P6075">IF( $L6075, TRIM(_xll.IMDP("IR", $G$5&amp;$N6075, $G$6)), "" )</f>
        <v/>
      </c>
      <c r="Q6075" t="b" cm="1">
        <f t="array" ref="Q6075">IF(
    $U$1=1, AND($P6075&lt;&gt;"", $P6075&lt;&gt;"...", $P6075&lt;&gt;"입력오류"),
    IF(
        $U$18=1, AND($P6075&lt;&gt;"", $P6075&lt;&gt;"...", $P6075&lt;&gt;"입력오류", ISNUMBER(FIND(INDEX($T$2:$T$7,$U$1),$P6075))),
        IF(
            $U$17="기타", AND($P6075&lt;&gt;"", $P6075&lt;&gt;"...", $P6075&lt;&gt;"입력오류", NOT(ISNUMBER(FIND($T$21:$T$34,$P6075)))),
            AND($P6075&lt;&gt;"", $P6075&lt;&gt;"...", $P6075&lt;&gt;"입력오류", $T$19=$P6075)
        )
    )
)</f>
        <v>0</v>
      </c>
    </row>
    <row r="6076" spans="9:17">
      <c r="I6076">
        <f t="shared" si="283"/>
        <v>6075</v>
      </c>
      <c r="J6076">
        <f t="shared" si="284"/>
        <v>1350</v>
      </c>
      <c r="K6076">
        <f t="shared" si="282"/>
        <v>3</v>
      </c>
      <c r="L6076" t="b">
        <f>COUNTIF($N$2:N6076, N6076)=1</f>
        <v>1</v>
      </c>
      <c r="M6076" s="37">
        <f>IF( $Q6076, MAX($M$1:M6075)+1, 0)</f>
        <v>0</v>
      </c>
      <c r="N6076" t="str" cm="1">
        <f t="array" ref="N6076">INDEX($A$9:$F$1048576, $J6076, $K6076 )</f>
        <v>KI686</v>
      </c>
      <c r="O6076" t="str" cm="1">
        <f t="array" ref="O6076">INDEX($B$9:$F$1048576, $J6076, $K6076 )</f>
        <v>나무크레딧제육차</v>
      </c>
      <c r="P6076" t="str" cm="1">
        <f t="array" ref="P6076">IF( $L6076, TRIM(_xll.IMDP("IR", $G$5&amp;$N6076, $G$6)), "" )</f>
        <v/>
      </c>
      <c r="Q6076" t="b" cm="1">
        <f t="array" ref="Q6076">IF(
    $U$1=1, AND($P6076&lt;&gt;"", $P6076&lt;&gt;"...", $P6076&lt;&gt;"입력오류"),
    IF(
        $U$18=1, AND($P6076&lt;&gt;"", $P6076&lt;&gt;"...", $P6076&lt;&gt;"입력오류", ISNUMBER(FIND(INDEX($T$2:$T$7,$U$1),$P6076))),
        IF(
            $U$17="기타", AND($P6076&lt;&gt;"", $P6076&lt;&gt;"...", $P6076&lt;&gt;"입력오류", NOT(ISNUMBER(FIND($T$21:$T$34,$P6076)))),
            AND($P6076&lt;&gt;"", $P6076&lt;&gt;"...", $P6076&lt;&gt;"입력오류", $T$19=$P6076)
        )
    )
)</f>
        <v>0</v>
      </c>
    </row>
    <row r="6077" spans="9:17">
      <c r="I6077">
        <f t="shared" si="283"/>
        <v>6076</v>
      </c>
      <c r="J6077">
        <f t="shared" si="284"/>
        <v>1351</v>
      </c>
      <c r="K6077">
        <f t="shared" si="282"/>
        <v>3</v>
      </c>
      <c r="L6077" t="b">
        <f>COUNTIF($N$2:N6077, N6077)=1</f>
        <v>1</v>
      </c>
      <c r="M6077" s="37">
        <f>IF( $Q6077, MAX($M$1:M6076)+1, 0)</f>
        <v>0</v>
      </c>
      <c r="N6077" t="str" cm="1">
        <f t="array" ref="N6077">INDEX($A$9:$F$1048576, $J6077, $K6077 )</f>
        <v>KI687</v>
      </c>
      <c r="O6077" t="str" cm="1">
        <f t="array" ref="O6077">INDEX($B$9:$F$1048576, $J6077, $K6077 )</f>
        <v>에스에프트레인제일차</v>
      </c>
      <c r="P6077" t="str" cm="1">
        <f t="array" ref="P6077">IF( $L6077, TRIM(_xll.IMDP("IR", $G$5&amp;$N6077, $G$6)), "" )</f>
        <v/>
      </c>
      <c r="Q6077" t="b" cm="1">
        <f t="array" ref="Q6077">IF(
    $U$1=1, AND($P6077&lt;&gt;"", $P6077&lt;&gt;"...", $P6077&lt;&gt;"입력오류"),
    IF(
        $U$18=1, AND($P6077&lt;&gt;"", $P6077&lt;&gt;"...", $P6077&lt;&gt;"입력오류", ISNUMBER(FIND(INDEX($T$2:$T$7,$U$1),$P6077))),
        IF(
            $U$17="기타", AND($P6077&lt;&gt;"", $P6077&lt;&gt;"...", $P6077&lt;&gt;"입력오류", NOT(ISNUMBER(FIND($T$21:$T$34,$P6077)))),
            AND($P6077&lt;&gt;"", $P6077&lt;&gt;"...", $P6077&lt;&gt;"입력오류", $T$19=$P6077)
        )
    )
)</f>
        <v>0</v>
      </c>
    </row>
    <row r="6078" spans="9:17">
      <c r="I6078">
        <f t="shared" si="283"/>
        <v>6077</v>
      </c>
      <c r="J6078">
        <f t="shared" si="284"/>
        <v>1352</v>
      </c>
      <c r="K6078">
        <f t="shared" si="282"/>
        <v>3</v>
      </c>
      <c r="L6078" t="b">
        <f>COUNTIF($N$2:N6078, N6078)=1</f>
        <v>1</v>
      </c>
      <c r="M6078" s="37">
        <f>IF( $Q6078, MAX($M$1:M6077)+1, 0)</f>
        <v>0</v>
      </c>
      <c r="N6078" t="str" cm="1">
        <f t="array" ref="N6078">INDEX($A$9:$F$1048576, $J6078, $K6078 )</f>
        <v>KI688</v>
      </c>
      <c r="O6078" t="str" cm="1">
        <f t="array" ref="O6078">INDEX($B$9:$F$1048576, $J6078, $K6078 )</f>
        <v>오션러브제육차</v>
      </c>
      <c r="P6078" t="str" cm="1">
        <f t="array" ref="P6078">IF( $L6078, TRIM(_xll.IMDP("IR", $G$5&amp;$N6078, $G$6)), "" )</f>
        <v/>
      </c>
      <c r="Q6078" t="b" cm="1">
        <f t="array" ref="Q6078">IF(
    $U$1=1, AND($P6078&lt;&gt;"", $P6078&lt;&gt;"...", $P6078&lt;&gt;"입력오류"),
    IF(
        $U$18=1, AND($P6078&lt;&gt;"", $P6078&lt;&gt;"...", $P6078&lt;&gt;"입력오류", ISNUMBER(FIND(INDEX($T$2:$T$7,$U$1),$P6078))),
        IF(
            $U$17="기타", AND($P6078&lt;&gt;"", $P6078&lt;&gt;"...", $P6078&lt;&gt;"입력오류", NOT(ISNUMBER(FIND($T$21:$T$34,$P6078)))),
            AND($P6078&lt;&gt;"", $P6078&lt;&gt;"...", $P6078&lt;&gt;"입력오류", $T$19=$P6078)
        )
    )
)</f>
        <v>0</v>
      </c>
    </row>
    <row r="6079" spans="9:17">
      <c r="I6079">
        <f t="shared" si="283"/>
        <v>6078</v>
      </c>
      <c r="J6079">
        <f t="shared" si="284"/>
        <v>1353</v>
      </c>
      <c r="K6079">
        <f t="shared" si="282"/>
        <v>3</v>
      </c>
      <c r="L6079" t="b">
        <f>COUNTIF($N$2:N6079, N6079)=1</f>
        <v>1</v>
      </c>
      <c r="M6079" s="37">
        <f>IF( $Q6079, MAX($M$1:M6078)+1, 0)</f>
        <v>0</v>
      </c>
      <c r="N6079" t="str" cm="1">
        <f t="array" ref="N6079">INDEX($A$9:$F$1048576, $J6079, $K6079 )</f>
        <v>KI689</v>
      </c>
      <c r="O6079" t="str" cm="1">
        <f t="array" ref="O6079">INDEX($B$9:$F$1048576, $J6079, $K6079 )</f>
        <v>리브라제일차</v>
      </c>
      <c r="P6079" t="str" cm="1">
        <f t="array" ref="P6079">IF( $L6079, TRIM(_xll.IMDP("IR", $G$5&amp;$N6079, $G$6)), "" )</f>
        <v/>
      </c>
      <c r="Q6079" t="b" cm="1">
        <f t="array" ref="Q6079">IF(
    $U$1=1, AND($P6079&lt;&gt;"", $P6079&lt;&gt;"...", $P6079&lt;&gt;"입력오류"),
    IF(
        $U$18=1, AND($P6079&lt;&gt;"", $P6079&lt;&gt;"...", $P6079&lt;&gt;"입력오류", ISNUMBER(FIND(INDEX($T$2:$T$7,$U$1),$P6079))),
        IF(
            $U$17="기타", AND($P6079&lt;&gt;"", $P6079&lt;&gt;"...", $P6079&lt;&gt;"입력오류", NOT(ISNUMBER(FIND($T$21:$T$34,$P6079)))),
            AND($P6079&lt;&gt;"", $P6079&lt;&gt;"...", $P6079&lt;&gt;"입력오류", $T$19=$P6079)
        )
    )
)</f>
        <v>0</v>
      </c>
    </row>
    <row r="6080" spans="9:17">
      <c r="I6080">
        <f t="shared" si="283"/>
        <v>6079</v>
      </c>
      <c r="J6080">
        <f t="shared" si="284"/>
        <v>1354</v>
      </c>
      <c r="K6080">
        <f t="shared" si="282"/>
        <v>3</v>
      </c>
      <c r="L6080" t="b">
        <f>COUNTIF($N$2:N6080, N6080)=1</f>
        <v>1</v>
      </c>
      <c r="M6080" s="37">
        <f>IF( $Q6080, MAX($M$1:M6079)+1, 0)</f>
        <v>0</v>
      </c>
      <c r="N6080" t="str" cm="1">
        <f t="array" ref="N6080">INDEX($A$9:$F$1048576, $J6080, $K6080 )</f>
        <v>KI690</v>
      </c>
      <c r="O6080" t="str" cm="1">
        <f t="array" ref="O6080">INDEX($B$9:$F$1048576, $J6080, $K6080 )</f>
        <v>우리하이엔드제일차</v>
      </c>
      <c r="P6080" t="str" cm="1">
        <f t="array" ref="P6080">IF( $L6080, TRIM(_xll.IMDP("IR", $G$5&amp;$N6080, $G$6)), "" )</f>
        <v/>
      </c>
      <c r="Q6080" t="b" cm="1">
        <f t="array" ref="Q6080">IF(
    $U$1=1, AND($P6080&lt;&gt;"", $P6080&lt;&gt;"...", $P6080&lt;&gt;"입력오류"),
    IF(
        $U$18=1, AND($P6080&lt;&gt;"", $P6080&lt;&gt;"...", $P6080&lt;&gt;"입력오류", ISNUMBER(FIND(INDEX($T$2:$T$7,$U$1),$P6080))),
        IF(
            $U$17="기타", AND($P6080&lt;&gt;"", $P6080&lt;&gt;"...", $P6080&lt;&gt;"입력오류", NOT(ISNUMBER(FIND($T$21:$T$34,$P6080)))),
            AND($P6080&lt;&gt;"", $P6080&lt;&gt;"...", $P6080&lt;&gt;"입력오류", $T$19=$P6080)
        )
    )
)</f>
        <v>0</v>
      </c>
    </row>
    <row r="6081" spans="9:17">
      <c r="I6081">
        <f t="shared" si="283"/>
        <v>6080</v>
      </c>
      <c r="J6081">
        <f t="shared" si="284"/>
        <v>1355</v>
      </c>
      <c r="K6081">
        <f t="shared" si="282"/>
        <v>3</v>
      </c>
      <c r="L6081" t="b">
        <f>COUNTIF($N$2:N6081, N6081)=1</f>
        <v>1</v>
      </c>
      <c r="M6081" s="37">
        <f>IF( $Q6081, MAX($M$1:M6080)+1, 0)</f>
        <v>0</v>
      </c>
      <c r="N6081" t="str" cm="1">
        <f t="array" ref="N6081">INDEX($A$9:$F$1048576, $J6081, $K6081 )</f>
        <v>KI691</v>
      </c>
      <c r="O6081" t="str" cm="1">
        <f t="array" ref="O6081">INDEX($B$9:$F$1048576, $J6081, $K6081 )</f>
        <v>프라임아이비에스제일차</v>
      </c>
      <c r="P6081" t="str" cm="1">
        <f t="array" ref="P6081">IF( $L6081, TRIM(_xll.IMDP("IR", $G$5&amp;$N6081, $G$6)), "" )</f>
        <v/>
      </c>
      <c r="Q6081" t="b" cm="1">
        <f t="array" ref="Q6081">IF(
    $U$1=1, AND($P6081&lt;&gt;"", $P6081&lt;&gt;"...", $P6081&lt;&gt;"입력오류"),
    IF(
        $U$18=1, AND($P6081&lt;&gt;"", $P6081&lt;&gt;"...", $P6081&lt;&gt;"입력오류", ISNUMBER(FIND(INDEX($T$2:$T$7,$U$1),$P6081))),
        IF(
            $U$17="기타", AND($P6081&lt;&gt;"", $P6081&lt;&gt;"...", $P6081&lt;&gt;"입력오류", NOT(ISNUMBER(FIND($T$21:$T$34,$P6081)))),
            AND($P6081&lt;&gt;"", $P6081&lt;&gt;"...", $P6081&lt;&gt;"입력오류", $T$19=$P6081)
        )
    )
)</f>
        <v>0</v>
      </c>
    </row>
    <row r="6082" spans="9:17">
      <c r="I6082">
        <f t="shared" si="283"/>
        <v>6081</v>
      </c>
      <c r="J6082">
        <f t="shared" si="284"/>
        <v>1356</v>
      </c>
      <c r="K6082">
        <f t="shared" ref="K6082:K6145" si="285">IF( $I6082&gt;$G$4, NA(), IF($I6082&gt;$G$3, 5, IF($I6082&gt;$G$2, 3, 1 ) ) )</f>
        <v>3</v>
      </c>
      <c r="L6082" t="b">
        <f>COUNTIF($N$2:N6082, N6082)=1</f>
        <v>1</v>
      </c>
      <c r="M6082" s="37">
        <f>IF( $Q6082, MAX($M$1:M6081)+1, 0)</f>
        <v>0</v>
      </c>
      <c r="N6082" t="str" cm="1">
        <f t="array" ref="N6082">INDEX($A$9:$F$1048576, $J6082, $K6082 )</f>
        <v>KI692</v>
      </c>
      <c r="O6082" t="str" cm="1">
        <f t="array" ref="O6082">INDEX($B$9:$F$1048576, $J6082, $K6082 )</f>
        <v>키스이제이제이차</v>
      </c>
      <c r="P6082" t="str" cm="1">
        <f t="array" ref="P6082">IF( $L6082, TRIM(_xll.IMDP("IR", $G$5&amp;$N6082, $G$6)), "" )</f>
        <v/>
      </c>
      <c r="Q6082" t="b" cm="1">
        <f t="array" ref="Q6082">IF(
    $U$1=1, AND($P6082&lt;&gt;"", $P6082&lt;&gt;"...", $P6082&lt;&gt;"입력오류"),
    IF(
        $U$18=1, AND($P6082&lt;&gt;"", $P6082&lt;&gt;"...", $P6082&lt;&gt;"입력오류", ISNUMBER(FIND(INDEX($T$2:$T$7,$U$1),$P6082))),
        IF(
            $U$17="기타", AND($P6082&lt;&gt;"", $P6082&lt;&gt;"...", $P6082&lt;&gt;"입력오류", NOT(ISNUMBER(FIND($T$21:$T$34,$P6082)))),
            AND($P6082&lt;&gt;"", $P6082&lt;&gt;"...", $P6082&lt;&gt;"입력오류", $T$19=$P6082)
        )
    )
)</f>
        <v>0</v>
      </c>
    </row>
    <row r="6083" spans="9:17">
      <c r="I6083">
        <f t="shared" ref="I6083:I6146" si="286">ROW()-1</f>
        <v>6082</v>
      </c>
      <c r="J6083">
        <f t="shared" ref="J6083:J6146" si="287">IF( $I6083&gt;$G$4, NA(), IF($I6083&gt;$G$3, $I6083-$G$3, IF($I6083&gt;$G$2, $I6083-$G$2, $I6083 ) ) )</f>
        <v>1357</v>
      </c>
      <c r="K6083">
        <f t="shared" si="285"/>
        <v>3</v>
      </c>
      <c r="L6083" t="b">
        <f>COUNTIF($N$2:N6083, N6083)=1</f>
        <v>1</v>
      </c>
      <c r="M6083" s="37">
        <f>IF( $Q6083, MAX($M$1:M6082)+1, 0)</f>
        <v>0</v>
      </c>
      <c r="N6083" t="str" cm="1">
        <f t="array" ref="N6083">INDEX($A$9:$F$1048576, $J6083, $K6083 )</f>
        <v>KI693</v>
      </c>
      <c r="O6083" t="str" cm="1">
        <f t="array" ref="O6083">INDEX($B$9:$F$1048576, $J6083, $K6083 )</f>
        <v>로즈힐스제일차</v>
      </c>
      <c r="P6083" t="str" cm="1">
        <f t="array" ref="P6083">IF( $L6083, TRIM(_xll.IMDP("IR", $G$5&amp;$N6083, $G$6)), "" )</f>
        <v/>
      </c>
      <c r="Q6083" t="b" cm="1">
        <f t="array" ref="Q6083">IF(
    $U$1=1, AND($P6083&lt;&gt;"", $P6083&lt;&gt;"...", $P6083&lt;&gt;"입력오류"),
    IF(
        $U$18=1, AND($P6083&lt;&gt;"", $P6083&lt;&gt;"...", $P6083&lt;&gt;"입력오류", ISNUMBER(FIND(INDEX($T$2:$T$7,$U$1),$P6083))),
        IF(
            $U$17="기타", AND($P6083&lt;&gt;"", $P6083&lt;&gt;"...", $P6083&lt;&gt;"입력오류", NOT(ISNUMBER(FIND($T$21:$T$34,$P6083)))),
            AND($P6083&lt;&gt;"", $P6083&lt;&gt;"...", $P6083&lt;&gt;"입력오류", $T$19=$P6083)
        )
    )
)</f>
        <v>0</v>
      </c>
    </row>
    <row r="6084" spans="9:17">
      <c r="I6084">
        <f t="shared" si="286"/>
        <v>6083</v>
      </c>
      <c r="J6084">
        <f t="shared" si="287"/>
        <v>1358</v>
      </c>
      <c r="K6084">
        <f t="shared" si="285"/>
        <v>3</v>
      </c>
      <c r="L6084" t="b">
        <f>COUNTIF($N$2:N6084, N6084)=1</f>
        <v>1</v>
      </c>
      <c r="M6084" s="37">
        <f>IF( $Q6084, MAX($M$1:M6083)+1, 0)</f>
        <v>0</v>
      </c>
      <c r="N6084" t="str" cm="1">
        <f t="array" ref="N6084">INDEX($A$9:$F$1048576, $J6084, $K6084 )</f>
        <v>KI694</v>
      </c>
      <c r="O6084" t="str" cm="1">
        <f t="array" ref="O6084">INDEX($B$9:$F$1048576, $J6084, $K6084 )</f>
        <v>가라사니제칠차</v>
      </c>
      <c r="P6084" t="str" cm="1">
        <f t="array" ref="P6084">IF( $L6084, TRIM(_xll.IMDP("IR", $G$5&amp;$N6084, $G$6)), "" )</f>
        <v/>
      </c>
      <c r="Q6084" t="b" cm="1">
        <f t="array" ref="Q6084">IF(
    $U$1=1, AND($P6084&lt;&gt;"", $P6084&lt;&gt;"...", $P6084&lt;&gt;"입력오류"),
    IF(
        $U$18=1, AND($P6084&lt;&gt;"", $P6084&lt;&gt;"...", $P6084&lt;&gt;"입력오류", ISNUMBER(FIND(INDEX($T$2:$T$7,$U$1),$P6084))),
        IF(
            $U$17="기타", AND($P6084&lt;&gt;"", $P6084&lt;&gt;"...", $P6084&lt;&gt;"입력오류", NOT(ISNUMBER(FIND($T$21:$T$34,$P6084)))),
            AND($P6084&lt;&gt;"", $P6084&lt;&gt;"...", $P6084&lt;&gt;"입력오류", $T$19=$P6084)
        )
    )
)</f>
        <v>0</v>
      </c>
    </row>
    <row r="6085" spans="9:17">
      <c r="I6085">
        <f t="shared" si="286"/>
        <v>6084</v>
      </c>
      <c r="J6085">
        <f t="shared" si="287"/>
        <v>1359</v>
      </c>
      <c r="K6085">
        <f t="shared" si="285"/>
        <v>3</v>
      </c>
      <c r="L6085" t="b">
        <f>COUNTIF($N$2:N6085, N6085)=1</f>
        <v>1</v>
      </c>
      <c r="M6085" s="37">
        <f>IF( $Q6085, MAX($M$1:M6084)+1, 0)</f>
        <v>0</v>
      </c>
      <c r="N6085" t="str" cm="1">
        <f t="array" ref="N6085">INDEX($A$9:$F$1048576, $J6085, $K6085 )</f>
        <v>KI695</v>
      </c>
      <c r="O6085" t="str" cm="1">
        <f t="array" ref="O6085">INDEX($B$9:$F$1048576, $J6085, $K6085 )</f>
        <v>나무크레딧제칠차</v>
      </c>
      <c r="P6085" t="str" cm="1">
        <f t="array" ref="P6085">IF( $L6085, TRIM(_xll.IMDP("IR", $G$5&amp;$N6085, $G$6)), "" )</f>
        <v/>
      </c>
      <c r="Q6085" t="b" cm="1">
        <f t="array" ref="Q6085">IF(
    $U$1=1, AND($P6085&lt;&gt;"", $P6085&lt;&gt;"...", $P6085&lt;&gt;"입력오류"),
    IF(
        $U$18=1, AND($P6085&lt;&gt;"", $P6085&lt;&gt;"...", $P6085&lt;&gt;"입력오류", ISNUMBER(FIND(INDEX($T$2:$T$7,$U$1),$P6085))),
        IF(
            $U$17="기타", AND($P6085&lt;&gt;"", $P6085&lt;&gt;"...", $P6085&lt;&gt;"입력오류", NOT(ISNUMBER(FIND($T$21:$T$34,$P6085)))),
            AND($P6085&lt;&gt;"", $P6085&lt;&gt;"...", $P6085&lt;&gt;"입력오류", $T$19=$P6085)
        )
    )
)</f>
        <v>0</v>
      </c>
    </row>
    <row r="6086" spans="9:17">
      <c r="I6086">
        <f t="shared" si="286"/>
        <v>6085</v>
      </c>
      <c r="J6086">
        <f t="shared" si="287"/>
        <v>1360</v>
      </c>
      <c r="K6086">
        <f t="shared" si="285"/>
        <v>3</v>
      </c>
      <c r="L6086" t="b">
        <f>COUNTIF($N$2:N6086, N6086)=1</f>
        <v>1</v>
      </c>
      <c r="M6086" s="37">
        <f>IF( $Q6086, MAX($M$1:M6085)+1, 0)</f>
        <v>0</v>
      </c>
      <c r="N6086" t="str" cm="1">
        <f t="array" ref="N6086">INDEX($A$9:$F$1048576, $J6086, $K6086 )</f>
        <v>KI696</v>
      </c>
      <c r="O6086" t="str" cm="1">
        <f t="array" ref="O6086">INDEX($B$9:$F$1048576, $J6086, $K6086 )</f>
        <v>증금챔피온제십이차</v>
      </c>
      <c r="P6086" t="str" cm="1">
        <f t="array" ref="P6086">IF( $L6086, TRIM(_xll.IMDP("IR", $G$5&amp;$N6086, $G$6)), "" )</f>
        <v/>
      </c>
      <c r="Q6086" t="b" cm="1">
        <f t="array" ref="Q6086">IF(
    $U$1=1, AND($P6086&lt;&gt;"", $P6086&lt;&gt;"...", $P6086&lt;&gt;"입력오류"),
    IF(
        $U$18=1, AND($P6086&lt;&gt;"", $P6086&lt;&gt;"...", $P6086&lt;&gt;"입력오류", ISNUMBER(FIND(INDEX($T$2:$T$7,$U$1),$P6086))),
        IF(
            $U$17="기타", AND($P6086&lt;&gt;"", $P6086&lt;&gt;"...", $P6086&lt;&gt;"입력오류", NOT(ISNUMBER(FIND($T$21:$T$34,$P6086)))),
            AND($P6086&lt;&gt;"", $P6086&lt;&gt;"...", $P6086&lt;&gt;"입력오류", $T$19=$P6086)
        )
    )
)</f>
        <v>0</v>
      </c>
    </row>
    <row r="6087" spans="9:17">
      <c r="I6087">
        <f t="shared" si="286"/>
        <v>6086</v>
      </c>
      <c r="J6087">
        <f t="shared" si="287"/>
        <v>1361</v>
      </c>
      <c r="K6087">
        <f t="shared" si="285"/>
        <v>3</v>
      </c>
      <c r="L6087" t="b">
        <f>COUNTIF($N$2:N6087, N6087)=1</f>
        <v>1</v>
      </c>
      <c r="M6087" s="37">
        <f>IF( $Q6087, MAX($M$1:M6086)+1, 0)</f>
        <v>0</v>
      </c>
      <c r="N6087" t="str" cm="1">
        <f t="array" ref="N6087">INDEX($A$9:$F$1048576, $J6087, $K6087 )</f>
        <v>KI697</v>
      </c>
      <c r="O6087" t="str" cm="1">
        <f t="array" ref="O6087">INDEX($B$9:$F$1048576, $J6087, $K6087 )</f>
        <v>키스이제이제일차</v>
      </c>
      <c r="P6087" t="str" cm="1">
        <f t="array" ref="P6087">IF( $L6087, TRIM(_xll.IMDP("IR", $G$5&amp;$N6087, $G$6)), "" )</f>
        <v/>
      </c>
      <c r="Q6087" t="b" cm="1">
        <f t="array" ref="Q6087">IF(
    $U$1=1, AND($P6087&lt;&gt;"", $P6087&lt;&gt;"...", $P6087&lt;&gt;"입력오류"),
    IF(
        $U$18=1, AND($P6087&lt;&gt;"", $P6087&lt;&gt;"...", $P6087&lt;&gt;"입력오류", ISNUMBER(FIND(INDEX($T$2:$T$7,$U$1),$P6087))),
        IF(
            $U$17="기타", AND($P6087&lt;&gt;"", $P6087&lt;&gt;"...", $P6087&lt;&gt;"입력오류", NOT(ISNUMBER(FIND($T$21:$T$34,$P6087)))),
            AND($P6087&lt;&gt;"", $P6087&lt;&gt;"...", $P6087&lt;&gt;"입력오류", $T$19=$P6087)
        )
    )
)</f>
        <v>0</v>
      </c>
    </row>
    <row r="6088" spans="9:17">
      <c r="I6088">
        <f t="shared" si="286"/>
        <v>6087</v>
      </c>
      <c r="J6088">
        <f t="shared" si="287"/>
        <v>1362</v>
      </c>
      <c r="K6088">
        <f t="shared" si="285"/>
        <v>3</v>
      </c>
      <c r="L6088" t="b">
        <f>COUNTIF($N$2:N6088, N6088)=1</f>
        <v>1</v>
      </c>
      <c r="M6088" s="37">
        <f>IF( $Q6088, MAX($M$1:M6087)+1, 0)</f>
        <v>0</v>
      </c>
      <c r="N6088" t="str" cm="1">
        <f t="array" ref="N6088">INDEX($A$9:$F$1048576, $J6088, $K6088 )</f>
        <v>KI698</v>
      </c>
      <c r="O6088" t="str" cm="1">
        <f t="array" ref="O6088">INDEX($B$9:$F$1048576, $J6088, $K6088 )</f>
        <v>에이치와이물산제일차</v>
      </c>
      <c r="P6088" t="str" cm="1">
        <f t="array" ref="P6088">IF( $L6088, TRIM(_xll.IMDP("IR", $G$5&amp;$N6088, $G$6)), "" )</f>
        <v/>
      </c>
      <c r="Q6088" t="b" cm="1">
        <f t="array" ref="Q6088">IF(
    $U$1=1, AND($P6088&lt;&gt;"", $P6088&lt;&gt;"...", $P6088&lt;&gt;"입력오류"),
    IF(
        $U$18=1, AND($P6088&lt;&gt;"", $P6088&lt;&gt;"...", $P6088&lt;&gt;"입력오류", ISNUMBER(FIND(INDEX($T$2:$T$7,$U$1),$P6088))),
        IF(
            $U$17="기타", AND($P6088&lt;&gt;"", $P6088&lt;&gt;"...", $P6088&lt;&gt;"입력오류", NOT(ISNUMBER(FIND($T$21:$T$34,$P6088)))),
            AND($P6088&lt;&gt;"", $P6088&lt;&gt;"...", $P6088&lt;&gt;"입력오류", $T$19=$P6088)
        )
    )
)</f>
        <v>0</v>
      </c>
    </row>
    <row r="6089" spans="9:17">
      <c r="I6089">
        <f t="shared" si="286"/>
        <v>6088</v>
      </c>
      <c r="J6089">
        <f t="shared" si="287"/>
        <v>1363</v>
      </c>
      <c r="K6089">
        <f t="shared" si="285"/>
        <v>3</v>
      </c>
      <c r="L6089" t="b">
        <f>COUNTIF($N$2:N6089, N6089)=1</f>
        <v>1</v>
      </c>
      <c r="M6089" s="37">
        <f>IF( $Q6089, MAX($M$1:M6088)+1, 0)</f>
        <v>0</v>
      </c>
      <c r="N6089" t="str" cm="1">
        <f t="array" ref="N6089">INDEX($A$9:$F$1048576, $J6089, $K6089 )</f>
        <v>KI699</v>
      </c>
      <c r="O6089" t="str" cm="1">
        <f t="array" ref="O6089">INDEX($B$9:$F$1048576, $J6089, $K6089 )</f>
        <v>에이치와이서부제일차</v>
      </c>
      <c r="P6089" t="str" cm="1">
        <f t="array" ref="P6089">IF( $L6089, TRIM(_xll.IMDP("IR", $G$5&amp;$N6089, $G$6)), "" )</f>
        <v/>
      </c>
      <c r="Q6089" t="b" cm="1">
        <f t="array" ref="Q6089">IF(
    $U$1=1, AND($P6089&lt;&gt;"", $P6089&lt;&gt;"...", $P6089&lt;&gt;"입력오류"),
    IF(
        $U$18=1, AND($P6089&lt;&gt;"", $P6089&lt;&gt;"...", $P6089&lt;&gt;"입력오류", ISNUMBER(FIND(INDEX($T$2:$T$7,$U$1),$P6089))),
        IF(
            $U$17="기타", AND($P6089&lt;&gt;"", $P6089&lt;&gt;"...", $P6089&lt;&gt;"입력오류", NOT(ISNUMBER(FIND($T$21:$T$34,$P6089)))),
            AND($P6089&lt;&gt;"", $P6089&lt;&gt;"...", $P6089&lt;&gt;"입력오류", $T$19=$P6089)
        )
    )
)</f>
        <v>0</v>
      </c>
    </row>
    <row r="6090" spans="9:17">
      <c r="I6090">
        <f t="shared" si="286"/>
        <v>6089</v>
      </c>
      <c r="J6090">
        <f t="shared" si="287"/>
        <v>1364</v>
      </c>
      <c r="K6090">
        <f t="shared" si="285"/>
        <v>3</v>
      </c>
      <c r="L6090" t="b">
        <f>COUNTIF($N$2:N6090, N6090)=1</f>
        <v>1</v>
      </c>
      <c r="M6090" s="37">
        <f>IF( $Q6090, MAX($M$1:M6089)+1, 0)</f>
        <v>0</v>
      </c>
      <c r="N6090" t="str" cm="1">
        <f t="array" ref="N6090">INDEX($A$9:$F$1048576, $J6090, $K6090 )</f>
        <v>KI700</v>
      </c>
      <c r="O6090" t="str" cm="1">
        <f t="array" ref="O6090">INDEX($B$9:$F$1048576, $J6090, $K6090 )</f>
        <v>더현대제일차</v>
      </c>
      <c r="P6090" t="str" cm="1">
        <f t="array" ref="P6090">IF( $L6090, TRIM(_xll.IMDP("IR", $G$5&amp;$N6090, $G$6)), "" )</f>
        <v/>
      </c>
      <c r="Q6090" t="b" cm="1">
        <f t="array" ref="Q6090">IF(
    $U$1=1, AND($P6090&lt;&gt;"", $P6090&lt;&gt;"...", $P6090&lt;&gt;"입력오류"),
    IF(
        $U$18=1, AND($P6090&lt;&gt;"", $P6090&lt;&gt;"...", $P6090&lt;&gt;"입력오류", ISNUMBER(FIND(INDEX($T$2:$T$7,$U$1),$P6090))),
        IF(
            $U$17="기타", AND($P6090&lt;&gt;"", $P6090&lt;&gt;"...", $P6090&lt;&gt;"입력오류", NOT(ISNUMBER(FIND($T$21:$T$34,$P6090)))),
            AND($P6090&lt;&gt;"", $P6090&lt;&gt;"...", $P6090&lt;&gt;"입력오류", $T$19=$P6090)
        )
    )
)</f>
        <v>0</v>
      </c>
    </row>
    <row r="6091" spans="9:17">
      <c r="I6091">
        <f t="shared" si="286"/>
        <v>6090</v>
      </c>
      <c r="J6091">
        <f t="shared" si="287"/>
        <v>1365</v>
      </c>
      <c r="K6091">
        <f t="shared" si="285"/>
        <v>3</v>
      </c>
      <c r="L6091" t="b">
        <f>COUNTIF($N$2:N6091, N6091)=1</f>
        <v>1</v>
      </c>
      <c r="M6091" s="37">
        <f>IF( $Q6091, MAX($M$1:M6090)+1, 0)</f>
        <v>0</v>
      </c>
      <c r="N6091" t="str" cm="1">
        <f t="array" ref="N6091">INDEX($A$9:$F$1048576, $J6091, $K6091 )</f>
        <v>KI701</v>
      </c>
      <c r="O6091" t="str" cm="1">
        <f t="array" ref="O6091">INDEX($B$9:$F$1048576, $J6091, $K6091 )</f>
        <v>루미너스양주제일차</v>
      </c>
      <c r="P6091" t="str" cm="1">
        <f t="array" ref="P6091">IF( $L6091, TRIM(_xll.IMDP("IR", $G$5&amp;$N6091, $G$6)), "" )</f>
        <v/>
      </c>
      <c r="Q6091" t="b" cm="1">
        <f t="array" ref="Q6091">IF(
    $U$1=1, AND($P6091&lt;&gt;"", $P6091&lt;&gt;"...", $P6091&lt;&gt;"입력오류"),
    IF(
        $U$18=1, AND($P6091&lt;&gt;"", $P6091&lt;&gt;"...", $P6091&lt;&gt;"입력오류", ISNUMBER(FIND(INDEX($T$2:$T$7,$U$1),$P6091))),
        IF(
            $U$17="기타", AND($P6091&lt;&gt;"", $P6091&lt;&gt;"...", $P6091&lt;&gt;"입력오류", NOT(ISNUMBER(FIND($T$21:$T$34,$P6091)))),
            AND($P6091&lt;&gt;"", $P6091&lt;&gt;"...", $P6091&lt;&gt;"입력오류", $T$19=$P6091)
        )
    )
)</f>
        <v>0</v>
      </c>
    </row>
    <row r="6092" spans="9:17">
      <c r="I6092">
        <f t="shared" si="286"/>
        <v>6091</v>
      </c>
      <c r="J6092">
        <f t="shared" si="287"/>
        <v>1366</v>
      </c>
      <c r="K6092">
        <f t="shared" si="285"/>
        <v>3</v>
      </c>
      <c r="L6092" t="b">
        <f>COUNTIF($N$2:N6092, N6092)=1</f>
        <v>1</v>
      </c>
      <c r="M6092" s="37">
        <f>IF( $Q6092, MAX($M$1:M6091)+1, 0)</f>
        <v>0</v>
      </c>
      <c r="N6092" t="str" cm="1">
        <f t="array" ref="N6092">INDEX($A$9:$F$1048576, $J6092, $K6092 )</f>
        <v>KI702</v>
      </c>
      <c r="O6092" t="str" cm="1">
        <f t="array" ref="O6092">INDEX($B$9:$F$1048576, $J6092, $K6092 )</f>
        <v>에스제이황금동제이차</v>
      </c>
      <c r="P6092" t="str" cm="1">
        <f t="array" ref="P6092">IF( $L6092, TRIM(_xll.IMDP("IR", $G$5&amp;$N6092, $G$6)), "" )</f>
        <v/>
      </c>
      <c r="Q6092" t="b" cm="1">
        <f t="array" ref="Q6092">IF(
    $U$1=1, AND($P6092&lt;&gt;"", $P6092&lt;&gt;"...", $P6092&lt;&gt;"입력오류"),
    IF(
        $U$18=1, AND($P6092&lt;&gt;"", $P6092&lt;&gt;"...", $P6092&lt;&gt;"입력오류", ISNUMBER(FIND(INDEX($T$2:$T$7,$U$1),$P6092))),
        IF(
            $U$17="기타", AND($P6092&lt;&gt;"", $P6092&lt;&gt;"...", $P6092&lt;&gt;"입력오류", NOT(ISNUMBER(FIND($T$21:$T$34,$P6092)))),
            AND($P6092&lt;&gt;"", $P6092&lt;&gt;"...", $P6092&lt;&gt;"입력오류", $T$19=$P6092)
        )
    )
)</f>
        <v>0</v>
      </c>
    </row>
    <row r="6093" spans="9:17">
      <c r="I6093">
        <f t="shared" si="286"/>
        <v>6092</v>
      </c>
      <c r="J6093">
        <f t="shared" si="287"/>
        <v>1367</v>
      </c>
      <c r="K6093">
        <f t="shared" si="285"/>
        <v>3</v>
      </c>
      <c r="L6093" t="b">
        <f>COUNTIF($N$2:N6093, N6093)=1</f>
        <v>1</v>
      </c>
      <c r="M6093" s="37">
        <f>IF( $Q6093, MAX($M$1:M6092)+1, 0)</f>
        <v>0</v>
      </c>
      <c r="N6093" t="str" cm="1">
        <f t="array" ref="N6093">INDEX($A$9:$F$1048576, $J6093, $K6093 )</f>
        <v>KI703</v>
      </c>
      <c r="O6093" t="str" cm="1">
        <f t="array" ref="O6093">INDEX($B$9:$F$1048576, $J6093, $K6093 )</f>
        <v>에스제이황금동제일차</v>
      </c>
      <c r="P6093" t="str" cm="1">
        <f t="array" ref="P6093">IF( $L6093, TRIM(_xll.IMDP("IR", $G$5&amp;$N6093, $G$6)), "" )</f>
        <v/>
      </c>
      <c r="Q6093" t="b" cm="1">
        <f t="array" ref="Q6093">IF(
    $U$1=1, AND($P6093&lt;&gt;"", $P6093&lt;&gt;"...", $P6093&lt;&gt;"입력오류"),
    IF(
        $U$18=1, AND($P6093&lt;&gt;"", $P6093&lt;&gt;"...", $P6093&lt;&gt;"입력오류", ISNUMBER(FIND(INDEX($T$2:$T$7,$U$1),$P6093))),
        IF(
            $U$17="기타", AND($P6093&lt;&gt;"", $P6093&lt;&gt;"...", $P6093&lt;&gt;"입력오류", NOT(ISNUMBER(FIND($T$21:$T$34,$P6093)))),
            AND($P6093&lt;&gt;"", $P6093&lt;&gt;"...", $P6093&lt;&gt;"입력오류", $T$19=$P6093)
        )
    )
)</f>
        <v>0</v>
      </c>
    </row>
    <row r="6094" spans="9:17">
      <c r="I6094">
        <f t="shared" si="286"/>
        <v>6093</v>
      </c>
      <c r="J6094">
        <f t="shared" si="287"/>
        <v>1368</v>
      </c>
      <c r="K6094">
        <f t="shared" si="285"/>
        <v>3</v>
      </c>
      <c r="L6094" t="b">
        <f>COUNTIF($N$2:N6094, N6094)=1</f>
        <v>1</v>
      </c>
      <c r="M6094" s="37">
        <f>IF( $Q6094, MAX($M$1:M6093)+1, 0)</f>
        <v>0</v>
      </c>
      <c r="N6094" t="str" cm="1">
        <f t="array" ref="N6094">INDEX($A$9:$F$1048576, $J6094, $K6094 )</f>
        <v>KI704</v>
      </c>
      <c r="O6094" t="str" cm="1">
        <f t="array" ref="O6094">INDEX($B$9:$F$1048576, $J6094, $K6094 )</f>
        <v>마이트창원상남동제일차</v>
      </c>
      <c r="P6094" t="str" cm="1">
        <f t="array" ref="P6094">IF( $L6094, TRIM(_xll.IMDP("IR", $G$5&amp;$N6094, $G$6)), "" )</f>
        <v/>
      </c>
      <c r="Q6094" t="b" cm="1">
        <f t="array" ref="Q6094">IF(
    $U$1=1, AND($P6094&lt;&gt;"", $P6094&lt;&gt;"...", $P6094&lt;&gt;"입력오류"),
    IF(
        $U$18=1, AND($P6094&lt;&gt;"", $P6094&lt;&gt;"...", $P6094&lt;&gt;"입력오류", ISNUMBER(FIND(INDEX($T$2:$T$7,$U$1),$P6094))),
        IF(
            $U$17="기타", AND($P6094&lt;&gt;"", $P6094&lt;&gt;"...", $P6094&lt;&gt;"입력오류", NOT(ISNUMBER(FIND($T$21:$T$34,$P6094)))),
            AND($P6094&lt;&gt;"", $P6094&lt;&gt;"...", $P6094&lt;&gt;"입력오류", $T$19=$P6094)
        )
    )
)</f>
        <v>0</v>
      </c>
    </row>
    <row r="6095" spans="9:17">
      <c r="I6095">
        <f t="shared" si="286"/>
        <v>6094</v>
      </c>
      <c r="J6095">
        <f t="shared" si="287"/>
        <v>1369</v>
      </c>
      <c r="K6095">
        <f t="shared" si="285"/>
        <v>3</v>
      </c>
      <c r="L6095" t="b">
        <f>COUNTIF($N$2:N6095, N6095)=1</f>
        <v>1</v>
      </c>
      <c r="M6095" s="37">
        <f>IF( $Q6095, MAX($M$1:M6094)+1, 0)</f>
        <v>0</v>
      </c>
      <c r="N6095" t="str" cm="1">
        <f t="array" ref="N6095">INDEX($A$9:$F$1048576, $J6095, $K6095 )</f>
        <v>KI705</v>
      </c>
      <c r="O6095" t="str" cm="1">
        <f t="array" ref="O6095">INDEX($B$9:$F$1048576, $J6095, $K6095 )</f>
        <v>에이치와이중앙제일차</v>
      </c>
      <c r="P6095" t="str" cm="1">
        <f t="array" ref="P6095">IF( $L6095, TRIM(_xll.IMDP("IR", $G$5&amp;$N6095, $G$6)), "" )</f>
        <v/>
      </c>
      <c r="Q6095" t="b" cm="1">
        <f t="array" ref="Q6095">IF(
    $U$1=1, AND($P6095&lt;&gt;"", $P6095&lt;&gt;"...", $P6095&lt;&gt;"입력오류"),
    IF(
        $U$18=1, AND($P6095&lt;&gt;"", $P6095&lt;&gt;"...", $P6095&lt;&gt;"입력오류", ISNUMBER(FIND(INDEX($T$2:$T$7,$U$1),$P6095))),
        IF(
            $U$17="기타", AND($P6095&lt;&gt;"", $P6095&lt;&gt;"...", $P6095&lt;&gt;"입력오류", NOT(ISNUMBER(FIND($T$21:$T$34,$P6095)))),
            AND($P6095&lt;&gt;"", $P6095&lt;&gt;"...", $P6095&lt;&gt;"입력오류", $T$19=$P6095)
        )
    )
)</f>
        <v>0</v>
      </c>
    </row>
    <row r="6096" spans="9:17">
      <c r="I6096">
        <f t="shared" si="286"/>
        <v>6095</v>
      </c>
      <c r="J6096">
        <f t="shared" si="287"/>
        <v>1370</v>
      </c>
      <c r="K6096">
        <f t="shared" si="285"/>
        <v>3</v>
      </c>
      <c r="L6096" t="b">
        <f>COUNTIF($N$2:N6096, N6096)=1</f>
        <v>1</v>
      </c>
      <c r="M6096" s="37">
        <f>IF( $Q6096, MAX($M$1:M6095)+1, 0)</f>
        <v>0</v>
      </c>
      <c r="N6096" t="str" cm="1">
        <f t="array" ref="N6096">INDEX($A$9:$F$1048576, $J6096, $K6096 )</f>
        <v>KI706</v>
      </c>
      <c r="O6096" t="str" cm="1">
        <f t="array" ref="O6096">INDEX($B$9:$F$1048576, $J6096, $K6096 )</f>
        <v>에이케이원큐제이차</v>
      </c>
      <c r="P6096" t="str" cm="1">
        <f t="array" ref="P6096">IF( $L6096, TRIM(_xll.IMDP("IR", $G$5&amp;$N6096, $G$6)), "" )</f>
        <v/>
      </c>
      <c r="Q6096" t="b" cm="1">
        <f t="array" ref="Q6096">IF(
    $U$1=1, AND($P6096&lt;&gt;"", $P6096&lt;&gt;"...", $P6096&lt;&gt;"입력오류"),
    IF(
        $U$18=1, AND($P6096&lt;&gt;"", $P6096&lt;&gt;"...", $P6096&lt;&gt;"입력오류", ISNUMBER(FIND(INDEX($T$2:$T$7,$U$1),$P6096))),
        IF(
            $U$17="기타", AND($P6096&lt;&gt;"", $P6096&lt;&gt;"...", $P6096&lt;&gt;"입력오류", NOT(ISNUMBER(FIND($T$21:$T$34,$P6096)))),
            AND($P6096&lt;&gt;"", $P6096&lt;&gt;"...", $P6096&lt;&gt;"입력오류", $T$19=$P6096)
        )
    )
)</f>
        <v>0</v>
      </c>
    </row>
    <row r="6097" spans="9:17">
      <c r="I6097">
        <f t="shared" si="286"/>
        <v>6096</v>
      </c>
      <c r="J6097">
        <f t="shared" si="287"/>
        <v>1371</v>
      </c>
      <c r="K6097">
        <f t="shared" si="285"/>
        <v>3</v>
      </c>
      <c r="L6097" t="b">
        <f>COUNTIF($N$2:N6097, N6097)=1</f>
        <v>1</v>
      </c>
      <c r="M6097" s="37">
        <f>IF( $Q6097, MAX($M$1:M6096)+1, 0)</f>
        <v>0</v>
      </c>
      <c r="N6097" t="str" cm="1">
        <f t="array" ref="N6097">INDEX($A$9:$F$1048576, $J6097, $K6097 )</f>
        <v>KI707</v>
      </c>
      <c r="O6097" t="str" cm="1">
        <f t="array" ref="O6097">INDEX($B$9:$F$1048576, $J6097, $K6097 )</f>
        <v>키스에스에프제십일차</v>
      </c>
      <c r="P6097" t="str" cm="1">
        <f t="array" ref="P6097">IF( $L6097, TRIM(_xll.IMDP("IR", $G$5&amp;$N6097, $G$6)), "" )</f>
        <v/>
      </c>
      <c r="Q6097" t="b" cm="1">
        <f t="array" ref="Q6097">IF(
    $U$1=1, AND($P6097&lt;&gt;"", $P6097&lt;&gt;"...", $P6097&lt;&gt;"입력오류"),
    IF(
        $U$18=1, AND($P6097&lt;&gt;"", $P6097&lt;&gt;"...", $P6097&lt;&gt;"입력오류", ISNUMBER(FIND(INDEX($T$2:$T$7,$U$1),$P6097))),
        IF(
            $U$17="기타", AND($P6097&lt;&gt;"", $P6097&lt;&gt;"...", $P6097&lt;&gt;"입력오류", NOT(ISNUMBER(FIND($T$21:$T$34,$P6097)))),
            AND($P6097&lt;&gt;"", $P6097&lt;&gt;"...", $P6097&lt;&gt;"입력오류", $T$19=$P6097)
        )
    )
)</f>
        <v>0</v>
      </c>
    </row>
    <row r="6098" spans="9:17">
      <c r="I6098">
        <f t="shared" si="286"/>
        <v>6097</v>
      </c>
      <c r="J6098">
        <f t="shared" si="287"/>
        <v>1372</v>
      </c>
      <c r="K6098">
        <f t="shared" si="285"/>
        <v>3</v>
      </c>
      <c r="L6098" t="b">
        <f>COUNTIF($N$2:N6098, N6098)=1</f>
        <v>1</v>
      </c>
      <c r="M6098" s="37">
        <f>IF( $Q6098, MAX($M$1:M6097)+1, 0)</f>
        <v>0</v>
      </c>
      <c r="N6098" t="str" cm="1">
        <f t="array" ref="N6098">INDEX($A$9:$F$1048576, $J6098, $K6098 )</f>
        <v>KI708</v>
      </c>
      <c r="O6098" t="str" cm="1">
        <f t="array" ref="O6098">INDEX($B$9:$F$1048576, $J6098, $K6098 )</f>
        <v>엔티지씨제십일차</v>
      </c>
      <c r="P6098" t="str" cm="1">
        <f t="array" ref="P6098">IF( $L6098, TRIM(_xll.IMDP("IR", $G$5&amp;$N6098, $G$6)), "" )</f>
        <v/>
      </c>
      <c r="Q6098" t="b" cm="1">
        <f t="array" ref="Q6098">IF(
    $U$1=1, AND($P6098&lt;&gt;"", $P6098&lt;&gt;"...", $P6098&lt;&gt;"입력오류"),
    IF(
        $U$18=1, AND($P6098&lt;&gt;"", $P6098&lt;&gt;"...", $P6098&lt;&gt;"입력오류", ISNUMBER(FIND(INDEX($T$2:$T$7,$U$1),$P6098))),
        IF(
            $U$17="기타", AND($P6098&lt;&gt;"", $P6098&lt;&gt;"...", $P6098&lt;&gt;"입력오류", NOT(ISNUMBER(FIND($T$21:$T$34,$P6098)))),
            AND($P6098&lt;&gt;"", $P6098&lt;&gt;"...", $P6098&lt;&gt;"입력오류", $T$19=$P6098)
        )
    )
)</f>
        <v>0</v>
      </c>
    </row>
    <row r="6099" spans="9:17">
      <c r="I6099">
        <f t="shared" si="286"/>
        <v>6098</v>
      </c>
      <c r="J6099">
        <f t="shared" si="287"/>
        <v>1373</v>
      </c>
      <c r="K6099">
        <f t="shared" si="285"/>
        <v>3</v>
      </c>
      <c r="L6099" t="b">
        <f>COUNTIF($N$2:N6099, N6099)=1</f>
        <v>1</v>
      </c>
      <c r="M6099" s="37">
        <f>IF( $Q6099, MAX($M$1:M6098)+1, 0)</f>
        <v>0</v>
      </c>
      <c r="N6099" t="str" cm="1">
        <f t="array" ref="N6099">INDEX($A$9:$F$1048576, $J6099, $K6099 )</f>
        <v>KI709</v>
      </c>
      <c r="O6099" t="str" cm="1">
        <f t="array" ref="O6099">INDEX($B$9:$F$1048576, $J6099, $K6099 )</f>
        <v>비엔케이썸제육차</v>
      </c>
      <c r="P6099" t="str" cm="1">
        <f t="array" ref="P6099">IF( $L6099, TRIM(_xll.IMDP("IR", $G$5&amp;$N6099, $G$6)), "" )</f>
        <v/>
      </c>
      <c r="Q6099" t="b" cm="1">
        <f t="array" ref="Q6099">IF(
    $U$1=1, AND($P6099&lt;&gt;"", $P6099&lt;&gt;"...", $P6099&lt;&gt;"입력오류"),
    IF(
        $U$18=1, AND($P6099&lt;&gt;"", $P6099&lt;&gt;"...", $P6099&lt;&gt;"입력오류", ISNUMBER(FIND(INDEX($T$2:$T$7,$U$1),$P6099))),
        IF(
            $U$17="기타", AND($P6099&lt;&gt;"", $P6099&lt;&gt;"...", $P6099&lt;&gt;"입력오류", NOT(ISNUMBER(FIND($T$21:$T$34,$P6099)))),
            AND($P6099&lt;&gt;"", $P6099&lt;&gt;"...", $P6099&lt;&gt;"입력오류", $T$19=$P6099)
        )
    )
)</f>
        <v>0</v>
      </c>
    </row>
    <row r="6100" spans="9:17">
      <c r="I6100">
        <f t="shared" si="286"/>
        <v>6099</v>
      </c>
      <c r="J6100">
        <f t="shared" si="287"/>
        <v>1374</v>
      </c>
      <c r="K6100">
        <f t="shared" si="285"/>
        <v>3</v>
      </c>
      <c r="L6100" t="b">
        <f>COUNTIF($N$2:N6100, N6100)=1</f>
        <v>1</v>
      </c>
      <c r="M6100" s="37">
        <f>IF( $Q6100, MAX($M$1:M6099)+1, 0)</f>
        <v>0</v>
      </c>
      <c r="N6100" t="str" cm="1">
        <f t="array" ref="N6100">INDEX($A$9:$F$1048576, $J6100, $K6100 )</f>
        <v>KI710</v>
      </c>
      <c r="O6100" t="str" cm="1">
        <f t="array" ref="O6100">INDEX($B$9:$F$1048576, $J6100, $K6100 )</f>
        <v>신한챔피온제십칠차</v>
      </c>
      <c r="P6100" t="str" cm="1">
        <f t="array" ref="P6100">IF( $L6100, TRIM(_xll.IMDP("IR", $G$5&amp;$N6100, $G$6)), "" )</f>
        <v/>
      </c>
      <c r="Q6100" t="b" cm="1">
        <f t="array" ref="Q6100">IF(
    $U$1=1, AND($P6100&lt;&gt;"", $P6100&lt;&gt;"...", $P6100&lt;&gt;"입력오류"),
    IF(
        $U$18=1, AND($P6100&lt;&gt;"", $P6100&lt;&gt;"...", $P6100&lt;&gt;"입력오류", ISNUMBER(FIND(INDEX($T$2:$T$7,$U$1),$P6100))),
        IF(
            $U$17="기타", AND($P6100&lt;&gt;"", $P6100&lt;&gt;"...", $P6100&lt;&gt;"입력오류", NOT(ISNUMBER(FIND($T$21:$T$34,$P6100)))),
            AND($P6100&lt;&gt;"", $P6100&lt;&gt;"...", $P6100&lt;&gt;"입력오류", $T$19=$P6100)
        )
    )
)</f>
        <v>0</v>
      </c>
    </row>
    <row r="6101" spans="9:17">
      <c r="I6101">
        <f t="shared" si="286"/>
        <v>6100</v>
      </c>
      <c r="J6101">
        <f t="shared" si="287"/>
        <v>1375</v>
      </c>
      <c r="K6101">
        <f t="shared" si="285"/>
        <v>3</v>
      </c>
      <c r="L6101" t="b">
        <f>COUNTIF($N$2:N6101, N6101)=1</f>
        <v>1</v>
      </c>
      <c r="M6101" s="37">
        <f>IF( $Q6101, MAX($M$1:M6100)+1, 0)</f>
        <v>0</v>
      </c>
      <c r="N6101" t="str" cm="1">
        <f t="array" ref="N6101">INDEX($A$9:$F$1048576, $J6101, $K6101 )</f>
        <v>KI711</v>
      </c>
      <c r="O6101" t="str" cm="1">
        <f t="array" ref="O6101">INDEX($B$9:$F$1048576, $J6101, $K6101 )</f>
        <v>엠티제이제일차</v>
      </c>
      <c r="P6101" t="str" cm="1">
        <f t="array" ref="P6101">IF( $L6101, TRIM(_xll.IMDP("IR", $G$5&amp;$N6101, $G$6)), "" )</f>
        <v/>
      </c>
      <c r="Q6101" t="b" cm="1">
        <f t="array" ref="Q6101">IF(
    $U$1=1, AND($P6101&lt;&gt;"", $P6101&lt;&gt;"...", $P6101&lt;&gt;"입력오류"),
    IF(
        $U$18=1, AND($P6101&lt;&gt;"", $P6101&lt;&gt;"...", $P6101&lt;&gt;"입력오류", ISNUMBER(FIND(INDEX($T$2:$T$7,$U$1),$P6101))),
        IF(
            $U$17="기타", AND($P6101&lt;&gt;"", $P6101&lt;&gt;"...", $P6101&lt;&gt;"입력오류", NOT(ISNUMBER(FIND($T$21:$T$34,$P6101)))),
            AND($P6101&lt;&gt;"", $P6101&lt;&gt;"...", $P6101&lt;&gt;"입력오류", $T$19=$P6101)
        )
    )
)</f>
        <v>0</v>
      </c>
    </row>
    <row r="6102" spans="9:17">
      <c r="I6102">
        <f t="shared" si="286"/>
        <v>6101</v>
      </c>
      <c r="J6102">
        <f t="shared" si="287"/>
        <v>1376</v>
      </c>
      <c r="K6102">
        <f t="shared" si="285"/>
        <v>3</v>
      </c>
      <c r="L6102" t="b">
        <f>COUNTIF($N$2:N6102, N6102)=1</f>
        <v>1</v>
      </c>
      <c r="M6102" s="37">
        <f>IF( $Q6102, MAX($M$1:M6101)+1, 0)</f>
        <v>0</v>
      </c>
      <c r="N6102" t="str" cm="1">
        <f t="array" ref="N6102">INDEX($A$9:$F$1048576, $J6102, $K6102 )</f>
        <v>KI712</v>
      </c>
      <c r="O6102" t="str" cm="1">
        <f t="array" ref="O6102">INDEX($B$9:$F$1048576, $J6102, $K6102 )</f>
        <v>리브스타제구차</v>
      </c>
      <c r="P6102" t="str" cm="1">
        <f t="array" ref="P6102">IF( $L6102, TRIM(_xll.IMDP("IR", $G$5&amp;$N6102, $G$6)), "" )</f>
        <v/>
      </c>
      <c r="Q6102" t="b" cm="1">
        <f t="array" ref="Q6102">IF(
    $U$1=1, AND($P6102&lt;&gt;"", $P6102&lt;&gt;"...", $P6102&lt;&gt;"입력오류"),
    IF(
        $U$18=1, AND($P6102&lt;&gt;"", $P6102&lt;&gt;"...", $P6102&lt;&gt;"입력오류", ISNUMBER(FIND(INDEX($T$2:$T$7,$U$1),$P6102))),
        IF(
            $U$17="기타", AND($P6102&lt;&gt;"", $P6102&lt;&gt;"...", $P6102&lt;&gt;"입력오류", NOT(ISNUMBER(FIND($T$21:$T$34,$P6102)))),
            AND($P6102&lt;&gt;"", $P6102&lt;&gt;"...", $P6102&lt;&gt;"입력오류", $T$19=$P6102)
        )
    )
)</f>
        <v>0</v>
      </c>
    </row>
    <row r="6103" spans="9:17">
      <c r="I6103">
        <f t="shared" si="286"/>
        <v>6102</v>
      </c>
      <c r="J6103">
        <f t="shared" si="287"/>
        <v>1377</v>
      </c>
      <c r="K6103">
        <f t="shared" si="285"/>
        <v>3</v>
      </c>
      <c r="L6103" t="b">
        <f>COUNTIF($N$2:N6103, N6103)=1</f>
        <v>1</v>
      </c>
      <c r="M6103" s="37">
        <f>IF( $Q6103, MAX($M$1:M6102)+1, 0)</f>
        <v>0</v>
      </c>
      <c r="N6103" t="str" cm="1">
        <f t="array" ref="N6103">INDEX($A$9:$F$1048576, $J6103, $K6103 )</f>
        <v>KI713</v>
      </c>
      <c r="O6103" t="str" cm="1">
        <f t="array" ref="O6103">INDEX($B$9:$F$1048576, $J6103, $K6103 )</f>
        <v>나무크레딧제팔차</v>
      </c>
      <c r="P6103" t="str" cm="1">
        <f t="array" ref="P6103">IF( $L6103, TRIM(_xll.IMDP("IR", $G$5&amp;$N6103, $G$6)), "" )</f>
        <v/>
      </c>
      <c r="Q6103" t="b" cm="1">
        <f t="array" ref="Q6103">IF(
    $U$1=1, AND($P6103&lt;&gt;"", $P6103&lt;&gt;"...", $P6103&lt;&gt;"입력오류"),
    IF(
        $U$18=1, AND($P6103&lt;&gt;"", $P6103&lt;&gt;"...", $P6103&lt;&gt;"입력오류", ISNUMBER(FIND(INDEX($T$2:$T$7,$U$1),$P6103))),
        IF(
            $U$17="기타", AND($P6103&lt;&gt;"", $P6103&lt;&gt;"...", $P6103&lt;&gt;"입력오류", NOT(ISNUMBER(FIND($T$21:$T$34,$P6103)))),
            AND($P6103&lt;&gt;"", $P6103&lt;&gt;"...", $P6103&lt;&gt;"입력오류", $T$19=$P6103)
        )
    )
)</f>
        <v>0</v>
      </c>
    </row>
    <row r="6104" spans="9:17">
      <c r="I6104">
        <f t="shared" si="286"/>
        <v>6103</v>
      </c>
      <c r="J6104">
        <f t="shared" si="287"/>
        <v>1378</v>
      </c>
      <c r="K6104">
        <f t="shared" si="285"/>
        <v>3</v>
      </c>
      <c r="L6104" t="b">
        <f>COUNTIF($N$2:N6104, N6104)=1</f>
        <v>1</v>
      </c>
      <c r="M6104" s="37">
        <f>IF( $Q6104, MAX($M$1:M6103)+1, 0)</f>
        <v>0</v>
      </c>
      <c r="N6104" t="str" cm="1">
        <f t="array" ref="N6104">INDEX($A$9:$F$1048576, $J6104, $K6104 )</f>
        <v>KI714</v>
      </c>
      <c r="O6104" t="str" cm="1">
        <f t="array" ref="O6104">INDEX($B$9:$F$1048576, $J6104, $K6104 )</f>
        <v>비케이프로제십팔차</v>
      </c>
      <c r="P6104" t="str" cm="1">
        <f t="array" ref="P6104">IF( $L6104, TRIM(_xll.IMDP("IR", $G$5&amp;$N6104, $G$6)), "" )</f>
        <v/>
      </c>
      <c r="Q6104" t="b" cm="1">
        <f t="array" ref="Q6104">IF(
    $U$1=1, AND($P6104&lt;&gt;"", $P6104&lt;&gt;"...", $P6104&lt;&gt;"입력오류"),
    IF(
        $U$18=1, AND($P6104&lt;&gt;"", $P6104&lt;&gt;"...", $P6104&lt;&gt;"입력오류", ISNUMBER(FIND(INDEX($T$2:$T$7,$U$1),$P6104))),
        IF(
            $U$17="기타", AND($P6104&lt;&gt;"", $P6104&lt;&gt;"...", $P6104&lt;&gt;"입력오류", NOT(ISNUMBER(FIND($T$21:$T$34,$P6104)))),
            AND($P6104&lt;&gt;"", $P6104&lt;&gt;"...", $P6104&lt;&gt;"입력오류", $T$19=$P6104)
        )
    )
)</f>
        <v>0</v>
      </c>
    </row>
    <row r="6105" spans="9:17">
      <c r="I6105">
        <f t="shared" si="286"/>
        <v>6104</v>
      </c>
      <c r="J6105">
        <f t="shared" si="287"/>
        <v>1379</v>
      </c>
      <c r="K6105">
        <f t="shared" si="285"/>
        <v>3</v>
      </c>
      <c r="L6105" t="b">
        <f>COUNTIF($N$2:N6105, N6105)=1</f>
        <v>1</v>
      </c>
      <c r="M6105" s="37">
        <f>IF( $Q6105, MAX($M$1:M6104)+1, 0)</f>
        <v>0</v>
      </c>
      <c r="N6105" t="str" cm="1">
        <f t="array" ref="N6105">INDEX($A$9:$F$1048576, $J6105, $K6105 )</f>
        <v>KI715</v>
      </c>
      <c r="O6105" t="str" cm="1">
        <f t="array" ref="O6105">INDEX($B$9:$F$1048576, $J6105, $K6105 )</f>
        <v>에스타이거엘피디</v>
      </c>
      <c r="P6105" t="str" cm="1">
        <f t="array" ref="P6105">IF( $L6105, TRIM(_xll.IMDP("IR", $G$5&amp;$N6105, $G$6)), "" )</f>
        <v/>
      </c>
      <c r="Q6105" t="b" cm="1">
        <f t="array" ref="Q6105">IF(
    $U$1=1, AND($P6105&lt;&gt;"", $P6105&lt;&gt;"...", $P6105&lt;&gt;"입력오류"),
    IF(
        $U$18=1, AND($P6105&lt;&gt;"", $P6105&lt;&gt;"...", $P6105&lt;&gt;"입력오류", ISNUMBER(FIND(INDEX($T$2:$T$7,$U$1),$P6105))),
        IF(
            $U$17="기타", AND($P6105&lt;&gt;"", $P6105&lt;&gt;"...", $P6105&lt;&gt;"입력오류", NOT(ISNUMBER(FIND($T$21:$T$34,$P6105)))),
            AND($P6105&lt;&gt;"", $P6105&lt;&gt;"...", $P6105&lt;&gt;"입력오류", $T$19=$P6105)
        )
    )
)</f>
        <v>0</v>
      </c>
    </row>
    <row r="6106" spans="9:17">
      <c r="I6106">
        <f t="shared" si="286"/>
        <v>6105</v>
      </c>
      <c r="J6106">
        <f t="shared" si="287"/>
        <v>1380</v>
      </c>
      <c r="K6106">
        <f t="shared" si="285"/>
        <v>3</v>
      </c>
      <c r="L6106" t="b">
        <f>COUNTIF($N$2:N6106, N6106)=1</f>
        <v>1</v>
      </c>
      <c r="M6106" s="37">
        <f>IF( $Q6106, MAX($M$1:M6105)+1, 0)</f>
        <v>0</v>
      </c>
      <c r="N6106" t="str" cm="1">
        <f t="array" ref="N6106">INDEX($A$9:$F$1048576, $J6106, $K6106 )</f>
        <v>KI716</v>
      </c>
      <c r="O6106" t="str" cm="1">
        <f t="array" ref="O6106">INDEX($B$9:$F$1048576, $J6106, $K6106 )</f>
        <v>케이비스타봉담제일차</v>
      </c>
      <c r="P6106" t="str" cm="1">
        <f t="array" ref="P6106">IF( $L6106, TRIM(_xll.IMDP("IR", $G$5&amp;$N6106, $G$6)), "" )</f>
        <v/>
      </c>
      <c r="Q6106" t="b" cm="1">
        <f t="array" ref="Q6106">IF(
    $U$1=1, AND($P6106&lt;&gt;"", $P6106&lt;&gt;"...", $P6106&lt;&gt;"입력오류"),
    IF(
        $U$18=1, AND($P6106&lt;&gt;"", $P6106&lt;&gt;"...", $P6106&lt;&gt;"입력오류", ISNUMBER(FIND(INDEX($T$2:$T$7,$U$1),$P6106))),
        IF(
            $U$17="기타", AND($P6106&lt;&gt;"", $P6106&lt;&gt;"...", $P6106&lt;&gt;"입력오류", NOT(ISNUMBER(FIND($T$21:$T$34,$P6106)))),
            AND($P6106&lt;&gt;"", $P6106&lt;&gt;"...", $P6106&lt;&gt;"입력오류", $T$19=$P6106)
        )
    )
)</f>
        <v>0</v>
      </c>
    </row>
    <row r="6107" spans="9:17">
      <c r="I6107">
        <f t="shared" si="286"/>
        <v>6106</v>
      </c>
      <c r="J6107">
        <f t="shared" si="287"/>
        <v>1381</v>
      </c>
      <c r="K6107">
        <f t="shared" si="285"/>
        <v>3</v>
      </c>
      <c r="L6107" t="b">
        <f>COUNTIF($N$2:N6107, N6107)=1</f>
        <v>1</v>
      </c>
      <c r="M6107" s="37">
        <f>IF( $Q6107, MAX($M$1:M6106)+1, 0)</f>
        <v>0</v>
      </c>
      <c r="N6107" t="str" cm="1">
        <f t="array" ref="N6107">INDEX($A$9:$F$1048576, $J6107, $K6107 )</f>
        <v>KI717</v>
      </c>
      <c r="O6107" t="str" cm="1">
        <f t="array" ref="O6107">INDEX($B$9:$F$1048576, $J6107, $K6107 )</f>
        <v>하나스파크제일차</v>
      </c>
      <c r="P6107" t="str" cm="1">
        <f t="array" ref="P6107">IF( $L6107, TRIM(_xll.IMDP("IR", $G$5&amp;$N6107, $G$6)), "" )</f>
        <v/>
      </c>
      <c r="Q6107" t="b" cm="1">
        <f t="array" ref="Q6107">IF(
    $U$1=1, AND($P6107&lt;&gt;"", $P6107&lt;&gt;"...", $P6107&lt;&gt;"입력오류"),
    IF(
        $U$18=1, AND($P6107&lt;&gt;"", $P6107&lt;&gt;"...", $P6107&lt;&gt;"입력오류", ISNUMBER(FIND(INDEX($T$2:$T$7,$U$1),$P6107))),
        IF(
            $U$17="기타", AND($P6107&lt;&gt;"", $P6107&lt;&gt;"...", $P6107&lt;&gt;"입력오류", NOT(ISNUMBER(FIND($T$21:$T$34,$P6107)))),
            AND($P6107&lt;&gt;"", $P6107&lt;&gt;"...", $P6107&lt;&gt;"입력오류", $T$19=$P6107)
        )
    )
)</f>
        <v>0</v>
      </c>
    </row>
    <row r="6108" spans="9:17">
      <c r="I6108">
        <f t="shared" si="286"/>
        <v>6107</v>
      </c>
      <c r="J6108">
        <f t="shared" si="287"/>
        <v>1382</v>
      </c>
      <c r="K6108">
        <f t="shared" si="285"/>
        <v>3</v>
      </c>
      <c r="L6108" t="b">
        <f>COUNTIF($N$2:N6108, N6108)=1</f>
        <v>1</v>
      </c>
      <c r="M6108" s="37">
        <f>IF( $Q6108, MAX($M$1:M6107)+1, 0)</f>
        <v>0</v>
      </c>
      <c r="N6108" t="str" cm="1">
        <f t="array" ref="N6108">INDEX($A$9:$F$1048576, $J6108, $K6108 )</f>
        <v>KI718</v>
      </c>
      <c r="O6108" t="str" cm="1">
        <f t="array" ref="O6108">INDEX($B$9:$F$1048576, $J6108, $K6108 )</f>
        <v>나무크레딧제구차</v>
      </c>
      <c r="P6108" t="str" cm="1">
        <f t="array" ref="P6108">IF( $L6108, TRIM(_xll.IMDP("IR", $G$5&amp;$N6108, $G$6)), "" )</f>
        <v/>
      </c>
      <c r="Q6108" t="b" cm="1">
        <f t="array" ref="Q6108">IF(
    $U$1=1, AND($P6108&lt;&gt;"", $P6108&lt;&gt;"...", $P6108&lt;&gt;"입력오류"),
    IF(
        $U$18=1, AND($P6108&lt;&gt;"", $P6108&lt;&gt;"...", $P6108&lt;&gt;"입력오류", ISNUMBER(FIND(INDEX($T$2:$T$7,$U$1),$P6108))),
        IF(
            $U$17="기타", AND($P6108&lt;&gt;"", $P6108&lt;&gt;"...", $P6108&lt;&gt;"입력오류", NOT(ISNUMBER(FIND($T$21:$T$34,$P6108)))),
            AND($P6108&lt;&gt;"", $P6108&lt;&gt;"...", $P6108&lt;&gt;"입력오류", $T$19=$P6108)
        )
    )
)</f>
        <v>0</v>
      </c>
    </row>
    <row r="6109" spans="9:17">
      <c r="I6109">
        <f t="shared" si="286"/>
        <v>6108</v>
      </c>
      <c r="J6109">
        <f t="shared" si="287"/>
        <v>1383</v>
      </c>
      <c r="K6109">
        <f t="shared" si="285"/>
        <v>3</v>
      </c>
      <c r="L6109" t="b">
        <f>COUNTIF($N$2:N6109, N6109)=1</f>
        <v>1</v>
      </c>
      <c r="M6109" s="37">
        <f>IF( $Q6109, MAX($M$1:M6108)+1, 0)</f>
        <v>0</v>
      </c>
      <c r="N6109" t="str" cm="1">
        <f t="array" ref="N6109">INDEX($A$9:$F$1048576, $J6109, $K6109 )</f>
        <v>KI719</v>
      </c>
      <c r="O6109" t="str" cm="1">
        <f t="array" ref="O6109">INDEX($B$9:$F$1048576, $J6109, $K6109 )</f>
        <v>뉴스타봉담제일차</v>
      </c>
      <c r="P6109" t="str" cm="1">
        <f t="array" ref="P6109">IF( $L6109, TRIM(_xll.IMDP("IR", $G$5&amp;$N6109, $G$6)), "" )</f>
        <v/>
      </c>
      <c r="Q6109" t="b" cm="1">
        <f t="array" ref="Q6109">IF(
    $U$1=1, AND($P6109&lt;&gt;"", $P6109&lt;&gt;"...", $P6109&lt;&gt;"입력오류"),
    IF(
        $U$18=1, AND($P6109&lt;&gt;"", $P6109&lt;&gt;"...", $P6109&lt;&gt;"입력오류", ISNUMBER(FIND(INDEX($T$2:$T$7,$U$1),$P6109))),
        IF(
            $U$17="기타", AND($P6109&lt;&gt;"", $P6109&lt;&gt;"...", $P6109&lt;&gt;"입력오류", NOT(ISNUMBER(FIND($T$21:$T$34,$P6109)))),
            AND($P6109&lt;&gt;"", $P6109&lt;&gt;"...", $P6109&lt;&gt;"입력오류", $T$19=$P6109)
        )
    )
)</f>
        <v>0</v>
      </c>
    </row>
    <row r="6110" spans="9:17">
      <c r="I6110">
        <f t="shared" si="286"/>
        <v>6109</v>
      </c>
      <c r="J6110">
        <f t="shared" si="287"/>
        <v>1384</v>
      </c>
      <c r="K6110">
        <f t="shared" si="285"/>
        <v>3</v>
      </c>
      <c r="L6110" t="b">
        <f>COUNTIF($N$2:N6110, N6110)=1</f>
        <v>1</v>
      </c>
      <c r="M6110" s="37">
        <f>IF( $Q6110, MAX($M$1:M6109)+1, 0)</f>
        <v>0</v>
      </c>
      <c r="N6110" t="str" cm="1">
        <f t="array" ref="N6110">INDEX($A$9:$F$1048576, $J6110, $K6110 )</f>
        <v>KI720</v>
      </c>
      <c r="O6110" t="str" cm="1">
        <f t="array" ref="O6110">INDEX($B$9:$F$1048576, $J6110, $K6110 )</f>
        <v>에스엘티괴정</v>
      </c>
      <c r="P6110" t="str" cm="1">
        <f t="array" ref="P6110">IF( $L6110, TRIM(_xll.IMDP("IR", $G$5&amp;$N6110, $G$6)), "" )</f>
        <v/>
      </c>
      <c r="Q6110" t="b" cm="1">
        <f t="array" ref="Q6110">IF(
    $U$1=1, AND($P6110&lt;&gt;"", $P6110&lt;&gt;"...", $P6110&lt;&gt;"입력오류"),
    IF(
        $U$18=1, AND($P6110&lt;&gt;"", $P6110&lt;&gt;"...", $P6110&lt;&gt;"입력오류", ISNUMBER(FIND(INDEX($T$2:$T$7,$U$1),$P6110))),
        IF(
            $U$17="기타", AND($P6110&lt;&gt;"", $P6110&lt;&gt;"...", $P6110&lt;&gt;"입력오류", NOT(ISNUMBER(FIND($T$21:$T$34,$P6110)))),
            AND($P6110&lt;&gt;"", $P6110&lt;&gt;"...", $P6110&lt;&gt;"입력오류", $T$19=$P6110)
        )
    )
)</f>
        <v>0</v>
      </c>
    </row>
    <row r="6111" spans="9:17">
      <c r="I6111">
        <f t="shared" si="286"/>
        <v>6110</v>
      </c>
      <c r="J6111">
        <f t="shared" si="287"/>
        <v>1385</v>
      </c>
      <c r="K6111">
        <f t="shared" si="285"/>
        <v>3</v>
      </c>
      <c r="L6111" t="b">
        <f>COUNTIF($N$2:N6111, N6111)=1</f>
        <v>1</v>
      </c>
      <c r="M6111" s="37">
        <f>IF( $Q6111, MAX($M$1:M6110)+1, 0)</f>
        <v>0</v>
      </c>
      <c r="N6111" t="str" cm="1">
        <f t="array" ref="N6111">INDEX($A$9:$F$1048576, $J6111, $K6111 )</f>
        <v>KI721</v>
      </c>
      <c r="O6111" t="str" cm="1">
        <f t="array" ref="O6111">INDEX($B$9:$F$1048576, $J6111, $K6111 )</f>
        <v>엑스티어하나제일차</v>
      </c>
      <c r="P6111" t="str" cm="1">
        <f t="array" ref="P6111">IF( $L6111, TRIM(_xll.IMDP("IR", $G$5&amp;$N6111, $G$6)), "" )</f>
        <v/>
      </c>
      <c r="Q6111" t="b" cm="1">
        <f t="array" ref="Q6111">IF(
    $U$1=1, AND($P6111&lt;&gt;"", $P6111&lt;&gt;"...", $P6111&lt;&gt;"입력오류"),
    IF(
        $U$18=1, AND($P6111&lt;&gt;"", $P6111&lt;&gt;"...", $P6111&lt;&gt;"입력오류", ISNUMBER(FIND(INDEX($T$2:$T$7,$U$1),$P6111))),
        IF(
            $U$17="기타", AND($P6111&lt;&gt;"", $P6111&lt;&gt;"...", $P6111&lt;&gt;"입력오류", NOT(ISNUMBER(FIND($T$21:$T$34,$P6111)))),
            AND($P6111&lt;&gt;"", $P6111&lt;&gt;"...", $P6111&lt;&gt;"입력오류", $T$19=$P6111)
        )
    )
)</f>
        <v>0</v>
      </c>
    </row>
    <row r="6112" spans="9:17">
      <c r="I6112">
        <f t="shared" si="286"/>
        <v>6111</v>
      </c>
      <c r="J6112">
        <f t="shared" si="287"/>
        <v>1386</v>
      </c>
      <c r="K6112">
        <f t="shared" si="285"/>
        <v>3</v>
      </c>
      <c r="L6112" t="b">
        <f>COUNTIF($N$2:N6112, N6112)=1</f>
        <v>1</v>
      </c>
      <c r="M6112" s="37">
        <f>IF( $Q6112, MAX($M$1:M6111)+1, 0)</f>
        <v>0</v>
      </c>
      <c r="N6112" t="str" cm="1">
        <f t="array" ref="N6112">INDEX($A$9:$F$1048576, $J6112, $K6112 )</f>
        <v>KI723</v>
      </c>
      <c r="O6112" t="str" cm="1">
        <f t="array" ref="O6112">INDEX($B$9:$F$1048576, $J6112, $K6112 )</f>
        <v>국민사랑제13차</v>
      </c>
      <c r="P6112" t="str" cm="1">
        <f t="array" ref="P6112">IF( $L6112, TRIM(_xll.IMDP("IR", $G$5&amp;$N6112, $G$6)), "" )</f>
        <v/>
      </c>
      <c r="Q6112" t="b" cm="1">
        <f t="array" ref="Q6112">IF(
    $U$1=1, AND($P6112&lt;&gt;"", $P6112&lt;&gt;"...", $P6112&lt;&gt;"입력오류"),
    IF(
        $U$18=1, AND($P6112&lt;&gt;"", $P6112&lt;&gt;"...", $P6112&lt;&gt;"입력오류", ISNUMBER(FIND(INDEX($T$2:$T$7,$U$1),$P6112))),
        IF(
            $U$17="기타", AND($P6112&lt;&gt;"", $P6112&lt;&gt;"...", $P6112&lt;&gt;"입력오류", NOT(ISNUMBER(FIND($T$21:$T$34,$P6112)))),
            AND($P6112&lt;&gt;"", $P6112&lt;&gt;"...", $P6112&lt;&gt;"입력오류", $T$19=$P6112)
        )
    )
)</f>
        <v>0</v>
      </c>
    </row>
    <row r="6113" spans="9:17">
      <c r="I6113">
        <f t="shared" si="286"/>
        <v>6112</v>
      </c>
      <c r="J6113">
        <f t="shared" si="287"/>
        <v>1387</v>
      </c>
      <c r="K6113">
        <f t="shared" si="285"/>
        <v>3</v>
      </c>
      <c r="L6113" t="b">
        <f>COUNTIF($N$2:N6113, N6113)=1</f>
        <v>1</v>
      </c>
      <c r="M6113" s="37">
        <f>IF( $Q6113, MAX($M$1:M6112)+1, 0)</f>
        <v>0</v>
      </c>
      <c r="N6113" t="str" cm="1">
        <f t="array" ref="N6113">INDEX($A$9:$F$1048576, $J6113, $K6113 )</f>
        <v>KI724</v>
      </c>
      <c r="O6113" t="str" cm="1">
        <f t="array" ref="O6113">INDEX($B$9:$F$1048576, $J6113, $K6113 )</f>
        <v>신한사랑제13차</v>
      </c>
      <c r="P6113" t="str" cm="1">
        <f t="array" ref="P6113">IF( $L6113, TRIM(_xll.IMDP("IR", $G$5&amp;$N6113, $G$6)), "" )</f>
        <v/>
      </c>
      <c r="Q6113" t="b" cm="1">
        <f t="array" ref="Q6113">IF(
    $U$1=1, AND($P6113&lt;&gt;"", $P6113&lt;&gt;"...", $P6113&lt;&gt;"입력오류"),
    IF(
        $U$18=1, AND($P6113&lt;&gt;"", $P6113&lt;&gt;"...", $P6113&lt;&gt;"입력오류", ISNUMBER(FIND(INDEX($T$2:$T$7,$U$1),$P6113))),
        IF(
            $U$17="기타", AND($P6113&lt;&gt;"", $P6113&lt;&gt;"...", $P6113&lt;&gt;"입력오류", NOT(ISNUMBER(FIND($T$21:$T$34,$P6113)))),
            AND($P6113&lt;&gt;"", $P6113&lt;&gt;"...", $P6113&lt;&gt;"입력오류", $T$19=$P6113)
        )
    )
)</f>
        <v>0</v>
      </c>
    </row>
    <row r="6114" spans="9:17">
      <c r="I6114">
        <f t="shared" si="286"/>
        <v>6113</v>
      </c>
      <c r="J6114">
        <f t="shared" si="287"/>
        <v>1388</v>
      </c>
      <c r="K6114">
        <f t="shared" si="285"/>
        <v>3</v>
      </c>
      <c r="L6114" t="b">
        <f>COUNTIF($N$2:N6114, N6114)=1</f>
        <v>1</v>
      </c>
      <c r="M6114" s="37">
        <f>IF( $Q6114, MAX($M$1:M6113)+1, 0)</f>
        <v>0</v>
      </c>
      <c r="N6114" t="str" cm="1">
        <f t="array" ref="N6114">INDEX($A$9:$F$1048576, $J6114, $K6114 )</f>
        <v>KI725</v>
      </c>
      <c r="O6114" t="str" cm="1">
        <f t="array" ref="O6114">INDEX($B$9:$F$1048576, $J6114, $K6114 )</f>
        <v>세마알파</v>
      </c>
      <c r="P6114" t="str" cm="1">
        <f t="array" ref="P6114">IF( $L6114, TRIM(_xll.IMDP("IR", $G$5&amp;$N6114, $G$6)), "" )</f>
        <v/>
      </c>
      <c r="Q6114" t="b" cm="1">
        <f t="array" ref="Q6114">IF(
    $U$1=1, AND($P6114&lt;&gt;"", $P6114&lt;&gt;"...", $P6114&lt;&gt;"입력오류"),
    IF(
        $U$18=1, AND($P6114&lt;&gt;"", $P6114&lt;&gt;"...", $P6114&lt;&gt;"입력오류", ISNUMBER(FIND(INDEX($T$2:$T$7,$U$1),$P6114))),
        IF(
            $U$17="기타", AND($P6114&lt;&gt;"", $P6114&lt;&gt;"...", $P6114&lt;&gt;"입력오류", NOT(ISNUMBER(FIND($T$21:$T$34,$P6114)))),
            AND($P6114&lt;&gt;"", $P6114&lt;&gt;"...", $P6114&lt;&gt;"입력오류", $T$19=$P6114)
        )
    )
)</f>
        <v>0</v>
      </c>
    </row>
    <row r="6115" spans="9:17">
      <c r="I6115">
        <f t="shared" si="286"/>
        <v>6114</v>
      </c>
      <c r="J6115">
        <f t="shared" si="287"/>
        <v>1389</v>
      </c>
      <c r="K6115">
        <f t="shared" si="285"/>
        <v>3</v>
      </c>
      <c r="L6115" t="b">
        <f>COUNTIF($N$2:N6115, N6115)=1</f>
        <v>1</v>
      </c>
      <c r="M6115" s="37">
        <f>IF( $Q6115, MAX($M$1:M6114)+1, 0)</f>
        <v>0</v>
      </c>
      <c r="N6115" t="str" cm="1">
        <f t="array" ref="N6115">INDEX($A$9:$F$1048576, $J6115, $K6115 )</f>
        <v>KI726</v>
      </c>
      <c r="O6115" t="str" cm="1">
        <f t="array" ref="O6115">INDEX($B$9:$F$1048576, $J6115, $K6115 )</f>
        <v>우리사랑제10차</v>
      </c>
      <c r="P6115" t="str" cm="1">
        <f t="array" ref="P6115">IF( $L6115, TRIM(_xll.IMDP("IR", $G$5&amp;$N6115, $G$6)), "" )</f>
        <v/>
      </c>
      <c r="Q6115" t="b" cm="1">
        <f t="array" ref="Q6115">IF(
    $U$1=1, AND($P6115&lt;&gt;"", $P6115&lt;&gt;"...", $P6115&lt;&gt;"입력오류"),
    IF(
        $U$18=1, AND($P6115&lt;&gt;"", $P6115&lt;&gt;"...", $P6115&lt;&gt;"입력오류", ISNUMBER(FIND(INDEX($T$2:$T$7,$U$1),$P6115))),
        IF(
            $U$17="기타", AND($P6115&lt;&gt;"", $P6115&lt;&gt;"...", $P6115&lt;&gt;"입력오류", NOT(ISNUMBER(FIND($T$21:$T$34,$P6115)))),
            AND($P6115&lt;&gt;"", $P6115&lt;&gt;"...", $P6115&lt;&gt;"입력오류", $T$19=$P6115)
        )
    )
)</f>
        <v>0</v>
      </c>
    </row>
    <row r="6116" spans="9:17">
      <c r="I6116">
        <f t="shared" si="286"/>
        <v>6115</v>
      </c>
      <c r="J6116">
        <f t="shared" si="287"/>
        <v>1390</v>
      </c>
      <c r="K6116">
        <f t="shared" si="285"/>
        <v>3</v>
      </c>
      <c r="L6116" t="b">
        <f>COUNTIF($N$2:N6116, N6116)=1</f>
        <v>1</v>
      </c>
      <c r="M6116" s="37">
        <f>IF( $Q6116, MAX($M$1:M6115)+1, 0)</f>
        <v>0</v>
      </c>
      <c r="N6116" t="str" cm="1">
        <f t="array" ref="N6116">INDEX($A$9:$F$1048576, $J6116, $K6116 )</f>
        <v>KI727</v>
      </c>
      <c r="O6116" t="str" cm="1">
        <f t="array" ref="O6116">INDEX($B$9:$F$1048576, $J6116, $K6116 )</f>
        <v>에스엘티장항중채제일차</v>
      </c>
      <c r="P6116" t="str" cm="1">
        <f t="array" ref="P6116">IF( $L6116, TRIM(_xll.IMDP("IR", $G$5&amp;$N6116, $G$6)), "" )</f>
        <v/>
      </c>
      <c r="Q6116" t="b" cm="1">
        <f t="array" ref="Q6116">IF(
    $U$1=1, AND($P6116&lt;&gt;"", $P6116&lt;&gt;"...", $P6116&lt;&gt;"입력오류"),
    IF(
        $U$18=1, AND($P6116&lt;&gt;"", $P6116&lt;&gt;"...", $P6116&lt;&gt;"입력오류", ISNUMBER(FIND(INDEX($T$2:$T$7,$U$1),$P6116))),
        IF(
            $U$17="기타", AND($P6116&lt;&gt;"", $P6116&lt;&gt;"...", $P6116&lt;&gt;"입력오류", NOT(ISNUMBER(FIND($T$21:$T$34,$P6116)))),
            AND($P6116&lt;&gt;"", $P6116&lt;&gt;"...", $P6116&lt;&gt;"입력오류", $T$19=$P6116)
        )
    )
)</f>
        <v>0</v>
      </c>
    </row>
    <row r="6117" spans="9:17">
      <c r="I6117">
        <f t="shared" si="286"/>
        <v>6116</v>
      </c>
      <c r="J6117">
        <f t="shared" si="287"/>
        <v>1391</v>
      </c>
      <c r="K6117">
        <f t="shared" si="285"/>
        <v>3</v>
      </c>
      <c r="L6117" t="b">
        <f>COUNTIF($N$2:N6117, N6117)=1</f>
        <v>1</v>
      </c>
      <c r="M6117" s="37">
        <f>IF( $Q6117, MAX($M$1:M6116)+1, 0)</f>
        <v>0</v>
      </c>
      <c r="N6117" t="str" cm="1">
        <f t="array" ref="N6117">INDEX($A$9:$F$1048576, $J6117, $K6117 )</f>
        <v>KI728</v>
      </c>
      <c r="O6117" t="str" cm="1">
        <f t="array" ref="O6117">INDEX($B$9:$F$1048576, $J6117, $K6117 )</f>
        <v>유쥬르제칠차</v>
      </c>
      <c r="P6117" t="str" cm="1">
        <f t="array" ref="P6117">IF( $L6117, TRIM(_xll.IMDP("IR", $G$5&amp;$N6117, $G$6)), "" )</f>
        <v/>
      </c>
      <c r="Q6117" t="b" cm="1">
        <f t="array" ref="Q6117">IF(
    $U$1=1, AND($P6117&lt;&gt;"", $P6117&lt;&gt;"...", $P6117&lt;&gt;"입력오류"),
    IF(
        $U$18=1, AND($P6117&lt;&gt;"", $P6117&lt;&gt;"...", $P6117&lt;&gt;"입력오류", ISNUMBER(FIND(INDEX($T$2:$T$7,$U$1),$P6117))),
        IF(
            $U$17="기타", AND($P6117&lt;&gt;"", $P6117&lt;&gt;"...", $P6117&lt;&gt;"입력오류", NOT(ISNUMBER(FIND($T$21:$T$34,$P6117)))),
            AND($P6117&lt;&gt;"", $P6117&lt;&gt;"...", $P6117&lt;&gt;"입력오류", $T$19=$P6117)
        )
    )
)</f>
        <v>0</v>
      </c>
    </row>
    <row r="6118" spans="9:17">
      <c r="I6118">
        <f t="shared" si="286"/>
        <v>6117</v>
      </c>
      <c r="J6118">
        <f t="shared" si="287"/>
        <v>1392</v>
      </c>
      <c r="K6118">
        <f t="shared" si="285"/>
        <v>3</v>
      </c>
      <c r="L6118" t="b">
        <f>COUNTIF($N$2:N6118, N6118)=1</f>
        <v>1</v>
      </c>
      <c r="M6118" s="37">
        <f>IF( $Q6118, MAX($M$1:M6117)+1, 0)</f>
        <v>0</v>
      </c>
      <c r="N6118" t="str" cm="1">
        <f t="array" ref="N6118">INDEX($A$9:$F$1048576, $J6118, $K6118 )</f>
        <v>KI729</v>
      </c>
      <c r="O6118" t="str" cm="1">
        <f t="array" ref="O6118">INDEX($B$9:$F$1048576, $J6118, $K6118 )</f>
        <v>유쥬르제팔차</v>
      </c>
      <c r="P6118" t="str" cm="1">
        <f t="array" ref="P6118">IF( $L6118, TRIM(_xll.IMDP("IR", $G$5&amp;$N6118, $G$6)), "" )</f>
        <v/>
      </c>
      <c r="Q6118" t="b" cm="1">
        <f t="array" ref="Q6118">IF(
    $U$1=1, AND($P6118&lt;&gt;"", $P6118&lt;&gt;"...", $P6118&lt;&gt;"입력오류"),
    IF(
        $U$18=1, AND($P6118&lt;&gt;"", $P6118&lt;&gt;"...", $P6118&lt;&gt;"입력오류", ISNUMBER(FIND(INDEX($T$2:$T$7,$U$1),$P6118))),
        IF(
            $U$17="기타", AND($P6118&lt;&gt;"", $P6118&lt;&gt;"...", $P6118&lt;&gt;"입력오류", NOT(ISNUMBER(FIND($T$21:$T$34,$P6118)))),
            AND($P6118&lt;&gt;"", $P6118&lt;&gt;"...", $P6118&lt;&gt;"입력오류", $T$19=$P6118)
        )
    )
)</f>
        <v>0</v>
      </c>
    </row>
    <row r="6119" spans="9:17">
      <c r="I6119">
        <f t="shared" si="286"/>
        <v>6118</v>
      </c>
      <c r="J6119">
        <f t="shared" si="287"/>
        <v>1393</v>
      </c>
      <c r="K6119">
        <f t="shared" si="285"/>
        <v>3</v>
      </c>
      <c r="L6119" t="b">
        <f>COUNTIF($N$2:N6119, N6119)=1</f>
        <v>1</v>
      </c>
      <c r="M6119" s="37">
        <f>IF( $Q6119, MAX($M$1:M6118)+1, 0)</f>
        <v>0</v>
      </c>
      <c r="N6119" t="str" cm="1">
        <f t="array" ref="N6119">INDEX($A$9:$F$1048576, $J6119, $K6119 )</f>
        <v>KI730</v>
      </c>
      <c r="O6119" t="str" cm="1">
        <f t="array" ref="O6119">INDEX($B$9:$F$1048576, $J6119, $K6119 )</f>
        <v>우리챔피온제삼차</v>
      </c>
      <c r="P6119" t="str" cm="1">
        <f t="array" ref="P6119">IF( $L6119, TRIM(_xll.IMDP("IR", $G$5&amp;$N6119, $G$6)), "" )</f>
        <v/>
      </c>
      <c r="Q6119" t="b" cm="1">
        <f t="array" ref="Q6119">IF(
    $U$1=1, AND($P6119&lt;&gt;"", $P6119&lt;&gt;"...", $P6119&lt;&gt;"입력오류"),
    IF(
        $U$18=1, AND($P6119&lt;&gt;"", $P6119&lt;&gt;"...", $P6119&lt;&gt;"입력오류", ISNUMBER(FIND(INDEX($T$2:$T$7,$U$1),$P6119))),
        IF(
            $U$17="기타", AND($P6119&lt;&gt;"", $P6119&lt;&gt;"...", $P6119&lt;&gt;"입력오류", NOT(ISNUMBER(FIND($T$21:$T$34,$P6119)))),
            AND($P6119&lt;&gt;"", $P6119&lt;&gt;"...", $P6119&lt;&gt;"입력오류", $T$19=$P6119)
        )
    )
)</f>
        <v>0</v>
      </c>
    </row>
    <row r="6120" spans="9:17">
      <c r="I6120">
        <f t="shared" si="286"/>
        <v>6119</v>
      </c>
      <c r="J6120">
        <f t="shared" si="287"/>
        <v>1394</v>
      </c>
      <c r="K6120">
        <f t="shared" si="285"/>
        <v>3</v>
      </c>
      <c r="L6120" t="b">
        <f>COUNTIF($N$2:N6120, N6120)=1</f>
        <v>1</v>
      </c>
      <c r="M6120" s="37">
        <f>IF( $Q6120, MAX($M$1:M6119)+1, 0)</f>
        <v>0</v>
      </c>
      <c r="N6120" t="str" cm="1">
        <f t="array" ref="N6120">INDEX($A$9:$F$1048576, $J6120, $K6120 )</f>
        <v>KI731</v>
      </c>
      <c r="O6120" t="str" cm="1">
        <f t="array" ref="O6120">INDEX($B$9:$F$1048576, $J6120, $K6120 )</f>
        <v>하이가든제일차</v>
      </c>
      <c r="P6120" t="str" cm="1">
        <f t="array" ref="P6120">IF( $L6120, TRIM(_xll.IMDP("IR", $G$5&amp;$N6120, $G$6)), "" )</f>
        <v/>
      </c>
      <c r="Q6120" t="b" cm="1">
        <f t="array" ref="Q6120">IF(
    $U$1=1, AND($P6120&lt;&gt;"", $P6120&lt;&gt;"...", $P6120&lt;&gt;"입력오류"),
    IF(
        $U$18=1, AND($P6120&lt;&gt;"", $P6120&lt;&gt;"...", $P6120&lt;&gt;"입력오류", ISNUMBER(FIND(INDEX($T$2:$T$7,$U$1),$P6120))),
        IF(
            $U$17="기타", AND($P6120&lt;&gt;"", $P6120&lt;&gt;"...", $P6120&lt;&gt;"입력오류", NOT(ISNUMBER(FIND($T$21:$T$34,$P6120)))),
            AND($P6120&lt;&gt;"", $P6120&lt;&gt;"...", $P6120&lt;&gt;"입력오류", $T$19=$P6120)
        )
    )
)</f>
        <v>0</v>
      </c>
    </row>
    <row r="6121" spans="9:17">
      <c r="I6121">
        <f t="shared" si="286"/>
        <v>6120</v>
      </c>
      <c r="J6121">
        <f t="shared" si="287"/>
        <v>1395</v>
      </c>
      <c r="K6121">
        <f t="shared" si="285"/>
        <v>3</v>
      </c>
      <c r="L6121" t="b">
        <f>COUNTIF($N$2:N6121, N6121)=1</f>
        <v>1</v>
      </c>
      <c r="M6121" s="37">
        <f>IF( $Q6121, MAX($M$1:M6120)+1, 0)</f>
        <v>0</v>
      </c>
      <c r="N6121" t="str" cm="1">
        <f t="array" ref="N6121">INDEX($A$9:$F$1048576, $J6121, $K6121 )</f>
        <v>KI732</v>
      </c>
      <c r="O6121" t="str" cm="1">
        <f t="array" ref="O6121">INDEX($B$9:$F$1048576, $J6121, $K6121 )</f>
        <v>트루계백제일차</v>
      </c>
      <c r="P6121" t="str" cm="1">
        <f t="array" ref="P6121">IF( $L6121, TRIM(_xll.IMDP("IR", $G$5&amp;$N6121, $G$6)), "" )</f>
        <v/>
      </c>
      <c r="Q6121" t="b" cm="1">
        <f t="array" ref="Q6121">IF(
    $U$1=1, AND($P6121&lt;&gt;"", $P6121&lt;&gt;"...", $P6121&lt;&gt;"입력오류"),
    IF(
        $U$18=1, AND($P6121&lt;&gt;"", $P6121&lt;&gt;"...", $P6121&lt;&gt;"입력오류", ISNUMBER(FIND(INDEX($T$2:$T$7,$U$1),$P6121))),
        IF(
            $U$17="기타", AND($P6121&lt;&gt;"", $P6121&lt;&gt;"...", $P6121&lt;&gt;"입력오류", NOT(ISNUMBER(FIND($T$21:$T$34,$P6121)))),
            AND($P6121&lt;&gt;"", $P6121&lt;&gt;"...", $P6121&lt;&gt;"입력오류", $T$19=$P6121)
        )
    )
)</f>
        <v>0</v>
      </c>
    </row>
    <row r="6122" spans="9:17">
      <c r="I6122">
        <f t="shared" si="286"/>
        <v>6121</v>
      </c>
      <c r="J6122">
        <f t="shared" si="287"/>
        <v>1396</v>
      </c>
      <c r="K6122">
        <f t="shared" si="285"/>
        <v>3</v>
      </c>
      <c r="L6122" t="b">
        <f>COUNTIF($N$2:N6122, N6122)=1</f>
        <v>1</v>
      </c>
      <c r="M6122" s="37">
        <f>IF( $Q6122, MAX($M$1:M6121)+1, 0)</f>
        <v>0</v>
      </c>
      <c r="N6122" t="str" cm="1">
        <f t="array" ref="N6122">INDEX($A$9:$F$1048576, $J6122, $K6122 )</f>
        <v>KI733</v>
      </c>
      <c r="O6122" t="str" cm="1">
        <f t="array" ref="O6122">INDEX($B$9:$F$1048576, $J6122, $K6122 )</f>
        <v>우리사랑제11차</v>
      </c>
      <c r="P6122" t="str" cm="1">
        <f t="array" ref="P6122">IF( $L6122, TRIM(_xll.IMDP("IR", $G$5&amp;$N6122, $G$6)), "" )</f>
        <v/>
      </c>
      <c r="Q6122" t="b" cm="1">
        <f t="array" ref="Q6122">IF(
    $U$1=1, AND($P6122&lt;&gt;"", $P6122&lt;&gt;"...", $P6122&lt;&gt;"입력오류"),
    IF(
        $U$18=1, AND($P6122&lt;&gt;"", $P6122&lt;&gt;"...", $P6122&lt;&gt;"입력오류", ISNUMBER(FIND(INDEX($T$2:$T$7,$U$1),$P6122))),
        IF(
            $U$17="기타", AND($P6122&lt;&gt;"", $P6122&lt;&gt;"...", $P6122&lt;&gt;"입력오류", NOT(ISNUMBER(FIND($T$21:$T$34,$P6122)))),
            AND($P6122&lt;&gt;"", $P6122&lt;&gt;"...", $P6122&lt;&gt;"입력오류", $T$19=$P6122)
        )
    )
)</f>
        <v>0</v>
      </c>
    </row>
    <row r="6123" spans="9:17">
      <c r="I6123">
        <f t="shared" si="286"/>
        <v>6122</v>
      </c>
      <c r="J6123">
        <f t="shared" si="287"/>
        <v>1397</v>
      </c>
      <c r="K6123">
        <f t="shared" si="285"/>
        <v>3</v>
      </c>
      <c r="L6123" t="b">
        <f>COUNTIF($N$2:N6123, N6123)=1</f>
        <v>1</v>
      </c>
      <c r="M6123" s="37">
        <f>IF( $Q6123, MAX($M$1:M6122)+1, 0)</f>
        <v>0</v>
      </c>
      <c r="N6123" t="str" cm="1">
        <f t="array" ref="N6123">INDEX($A$9:$F$1048576, $J6123, $K6123 )</f>
        <v>KI734</v>
      </c>
      <c r="O6123" t="str" cm="1">
        <f t="array" ref="O6123">INDEX($B$9:$F$1048576, $J6123, $K6123 )</f>
        <v>우리타임제일차</v>
      </c>
      <c r="P6123" t="str" cm="1">
        <f t="array" ref="P6123">IF( $L6123, TRIM(_xll.IMDP("IR", $G$5&amp;$N6123, $G$6)), "" )</f>
        <v/>
      </c>
      <c r="Q6123" t="b" cm="1">
        <f t="array" ref="Q6123">IF(
    $U$1=1, AND($P6123&lt;&gt;"", $P6123&lt;&gt;"...", $P6123&lt;&gt;"입력오류"),
    IF(
        $U$18=1, AND($P6123&lt;&gt;"", $P6123&lt;&gt;"...", $P6123&lt;&gt;"입력오류", ISNUMBER(FIND(INDEX($T$2:$T$7,$U$1),$P6123))),
        IF(
            $U$17="기타", AND($P6123&lt;&gt;"", $P6123&lt;&gt;"...", $P6123&lt;&gt;"입력오류", NOT(ISNUMBER(FIND($T$21:$T$34,$P6123)))),
            AND($P6123&lt;&gt;"", $P6123&lt;&gt;"...", $P6123&lt;&gt;"입력오류", $T$19=$P6123)
        )
    )
)</f>
        <v>0</v>
      </c>
    </row>
    <row r="6124" spans="9:17">
      <c r="I6124">
        <f t="shared" si="286"/>
        <v>6123</v>
      </c>
      <c r="J6124">
        <f t="shared" si="287"/>
        <v>1398</v>
      </c>
      <c r="K6124">
        <f t="shared" si="285"/>
        <v>3</v>
      </c>
      <c r="L6124" t="b">
        <f>COUNTIF($N$2:N6124, N6124)=1</f>
        <v>1</v>
      </c>
      <c r="M6124" s="37">
        <f>IF( $Q6124, MAX($M$1:M6123)+1, 0)</f>
        <v>0</v>
      </c>
      <c r="N6124" t="str" cm="1">
        <f t="array" ref="N6124">INDEX($A$9:$F$1048576, $J6124, $K6124 )</f>
        <v>KI735</v>
      </c>
      <c r="O6124" t="str" cm="1">
        <f t="array" ref="O6124">INDEX($B$9:$F$1048576, $J6124, $K6124 )</f>
        <v>나무크레딧제십차</v>
      </c>
      <c r="P6124" t="str" cm="1">
        <f t="array" ref="P6124">IF( $L6124, TRIM(_xll.IMDP("IR", $G$5&amp;$N6124, $G$6)), "" )</f>
        <v/>
      </c>
      <c r="Q6124" t="b" cm="1">
        <f t="array" ref="Q6124">IF(
    $U$1=1, AND($P6124&lt;&gt;"", $P6124&lt;&gt;"...", $P6124&lt;&gt;"입력오류"),
    IF(
        $U$18=1, AND($P6124&lt;&gt;"", $P6124&lt;&gt;"...", $P6124&lt;&gt;"입력오류", ISNUMBER(FIND(INDEX($T$2:$T$7,$U$1),$P6124))),
        IF(
            $U$17="기타", AND($P6124&lt;&gt;"", $P6124&lt;&gt;"...", $P6124&lt;&gt;"입력오류", NOT(ISNUMBER(FIND($T$21:$T$34,$P6124)))),
            AND($P6124&lt;&gt;"", $P6124&lt;&gt;"...", $P6124&lt;&gt;"입력오류", $T$19=$P6124)
        )
    )
)</f>
        <v>0</v>
      </c>
    </row>
    <row r="6125" spans="9:17">
      <c r="I6125">
        <f t="shared" si="286"/>
        <v>6124</v>
      </c>
      <c r="J6125">
        <f t="shared" si="287"/>
        <v>1399</v>
      </c>
      <c r="K6125">
        <f t="shared" si="285"/>
        <v>3</v>
      </c>
      <c r="L6125" t="b">
        <f>COUNTIF($N$2:N6125, N6125)=1</f>
        <v>1</v>
      </c>
      <c r="M6125" s="37">
        <f>IF( $Q6125, MAX($M$1:M6124)+1, 0)</f>
        <v>0</v>
      </c>
      <c r="N6125" t="str" cm="1">
        <f t="array" ref="N6125">INDEX($A$9:$F$1048576, $J6125, $K6125 )</f>
        <v>KI736</v>
      </c>
      <c r="O6125" t="str" cm="1">
        <f t="array" ref="O6125">INDEX($B$9:$F$1048576, $J6125, $K6125 )</f>
        <v>드림스페어제육차</v>
      </c>
      <c r="P6125" t="str" cm="1">
        <f t="array" ref="P6125">IF( $L6125, TRIM(_xll.IMDP("IR", $G$5&amp;$N6125, $G$6)), "" )</f>
        <v/>
      </c>
      <c r="Q6125" t="b" cm="1">
        <f t="array" ref="Q6125">IF(
    $U$1=1, AND($P6125&lt;&gt;"", $P6125&lt;&gt;"...", $P6125&lt;&gt;"입력오류"),
    IF(
        $U$18=1, AND($P6125&lt;&gt;"", $P6125&lt;&gt;"...", $P6125&lt;&gt;"입력오류", ISNUMBER(FIND(INDEX($T$2:$T$7,$U$1),$P6125))),
        IF(
            $U$17="기타", AND($P6125&lt;&gt;"", $P6125&lt;&gt;"...", $P6125&lt;&gt;"입력오류", NOT(ISNUMBER(FIND($T$21:$T$34,$P6125)))),
            AND($P6125&lt;&gt;"", $P6125&lt;&gt;"...", $P6125&lt;&gt;"입력오류", $T$19=$P6125)
        )
    )
)</f>
        <v>0</v>
      </c>
    </row>
    <row r="6126" spans="9:17">
      <c r="I6126">
        <f t="shared" si="286"/>
        <v>6125</v>
      </c>
      <c r="J6126">
        <f t="shared" si="287"/>
        <v>1400</v>
      </c>
      <c r="K6126">
        <f t="shared" si="285"/>
        <v>3</v>
      </c>
      <c r="L6126" t="b">
        <f>COUNTIF($N$2:N6126, N6126)=1</f>
        <v>1</v>
      </c>
      <c r="M6126" s="37">
        <f>IF( $Q6126, MAX($M$1:M6125)+1, 0)</f>
        <v>0</v>
      </c>
      <c r="N6126" t="str" cm="1">
        <f t="array" ref="N6126">INDEX($A$9:$F$1048576, $J6126, $K6126 )</f>
        <v>KI737</v>
      </c>
      <c r="O6126" t="str" cm="1">
        <f t="array" ref="O6126">INDEX($B$9:$F$1048576, $J6126, $K6126 )</f>
        <v>에스솔루션비오</v>
      </c>
      <c r="P6126" t="str" cm="1">
        <f t="array" ref="P6126">IF( $L6126, TRIM(_xll.IMDP("IR", $G$5&amp;$N6126, $G$6)), "" )</f>
        <v/>
      </c>
      <c r="Q6126" t="b" cm="1">
        <f t="array" ref="Q6126">IF(
    $U$1=1, AND($P6126&lt;&gt;"", $P6126&lt;&gt;"...", $P6126&lt;&gt;"입력오류"),
    IF(
        $U$18=1, AND($P6126&lt;&gt;"", $P6126&lt;&gt;"...", $P6126&lt;&gt;"입력오류", ISNUMBER(FIND(INDEX($T$2:$T$7,$U$1),$P6126))),
        IF(
            $U$17="기타", AND($P6126&lt;&gt;"", $P6126&lt;&gt;"...", $P6126&lt;&gt;"입력오류", NOT(ISNUMBER(FIND($T$21:$T$34,$P6126)))),
            AND($P6126&lt;&gt;"", $P6126&lt;&gt;"...", $P6126&lt;&gt;"입력오류", $T$19=$P6126)
        )
    )
)</f>
        <v>0</v>
      </c>
    </row>
    <row r="6127" spans="9:17">
      <c r="I6127">
        <f t="shared" si="286"/>
        <v>6126</v>
      </c>
      <c r="J6127">
        <f t="shared" si="287"/>
        <v>1401</v>
      </c>
      <c r="K6127">
        <f t="shared" si="285"/>
        <v>3</v>
      </c>
      <c r="L6127" t="b">
        <f>COUNTIF($N$2:N6127, N6127)=1</f>
        <v>1</v>
      </c>
      <c r="M6127" s="37">
        <f>IF( $Q6127, MAX($M$1:M6126)+1, 0)</f>
        <v>0</v>
      </c>
      <c r="N6127" t="str" cm="1">
        <f t="array" ref="N6127">INDEX($A$9:$F$1048576, $J6127, $K6127 )</f>
        <v>KI739</v>
      </c>
      <c r="O6127" t="str" cm="1">
        <f t="array" ref="O6127">INDEX($B$9:$F$1048576, $J6127, $K6127 )</f>
        <v>제이부르크제십차</v>
      </c>
      <c r="P6127" t="str" cm="1">
        <f t="array" ref="P6127">IF( $L6127, TRIM(_xll.IMDP("IR", $G$5&amp;$N6127, $G$6)), "" )</f>
        <v/>
      </c>
      <c r="Q6127" t="b" cm="1">
        <f t="array" ref="Q6127">IF(
    $U$1=1, AND($P6127&lt;&gt;"", $P6127&lt;&gt;"...", $P6127&lt;&gt;"입력오류"),
    IF(
        $U$18=1, AND($P6127&lt;&gt;"", $P6127&lt;&gt;"...", $P6127&lt;&gt;"입력오류", ISNUMBER(FIND(INDEX($T$2:$T$7,$U$1),$P6127))),
        IF(
            $U$17="기타", AND($P6127&lt;&gt;"", $P6127&lt;&gt;"...", $P6127&lt;&gt;"입력오류", NOT(ISNUMBER(FIND($T$21:$T$34,$P6127)))),
            AND($P6127&lt;&gt;"", $P6127&lt;&gt;"...", $P6127&lt;&gt;"입력오류", $T$19=$P6127)
        )
    )
)</f>
        <v>0</v>
      </c>
    </row>
    <row r="6128" spans="9:17">
      <c r="I6128">
        <f t="shared" si="286"/>
        <v>6127</v>
      </c>
      <c r="J6128">
        <f t="shared" si="287"/>
        <v>1402</v>
      </c>
      <c r="K6128">
        <f t="shared" si="285"/>
        <v>3</v>
      </c>
      <c r="L6128" t="b">
        <f>COUNTIF($N$2:N6128, N6128)=1</f>
        <v>1</v>
      </c>
      <c r="M6128" s="37">
        <f>IF( $Q6128, MAX($M$1:M6127)+1, 0)</f>
        <v>0</v>
      </c>
      <c r="N6128" t="str" cm="1">
        <f t="array" ref="N6128">INDEX($A$9:$F$1048576, $J6128, $K6128 )</f>
        <v>KI740</v>
      </c>
      <c r="O6128" t="str" cm="1">
        <f t="array" ref="O6128">INDEX($B$9:$F$1048576, $J6128, $K6128 )</f>
        <v>우리챔피온제사차</v>
      </c>
      <c r="P6128" t="str" cm="1">
        <f t="array" ref="P6128">IF( $L6128, TRIM(_xll.IMDP("IR", $G$5&amp;$N6128, $G$6)), "" )</f>
        <v/>
      </c>
      <c r="Q6128" t="b" cm="1">
        <f t="array" ref="Q6128">IF(
    $U$1=1, AND($P6128&lt;&gt;"", $P6128&lt;&gt;"...", $P6128&lt;&gt;"입력오류"),
    IF(
        $U$18=1, AND($P6128&lt;&gt;"", $P6128&lt;&gt;"...", $P6128&lt;&gt;"입력오류", ISNUMBER(FIND(INDEX($T$2:$T$7,$U$1),$P6128))),
        IF(
            $U$17="기타", AND($P6128&lt;&gt;"", $P6128&lt;&gt;"...", $P6128&lt;&gt;"입력오류", NOT(ISNUMBER(FIND($T$21:$T$34,$P6128)))),
            AND($P6128&lt;&gt;"", $P6128&lt;&gt;"...", $P6128&lt;&gt;"입력오류", $T$19=$P6128)
        )
    )
)</f>
        <v>0</v>
      </c>
    </row>
    <row r="6129" spans="9:17">
      <c r="I6129">
        <f t="shared" si="286"/>
        <v>6128</v>
      </c>
      <c r="J6129">
        <f t="shared" si="287"/>
        <v>1403</v>
      </c>
      <c r="K6129">
        <f t="shared" si="285"/>
        <v>3</v>
      </c>
      <c r="L6129" t="b">
        <f>COUNTIF($N$2:N6129, N6129)=1</f>
        <v>1</v>
      </c>
      <c r="M6129" s="37">
        <f>IF( $Q6129, MAX($M$1:M6128)+1, 0)</f>
        <v>0</v>
      </c>
      <c r="N6129" t="str" cm="1">
        <f t="array" ref="N6129">INDEX($A$9:$F$1048576, $J6129, $K6129 )</f>
        <v>KI741</v>
      </c>
      <c r="O6129" t="str" cm="1">
        <f t="array" ref="O6129">INDEX($B$9:$F$1048576, $J6129, $K6129 )</f>
        <v>우리사랑제12차</v>
      </c>
      <c r="P6129" t="str" cm="1">
        <f t="array" ref="P6129">IF( $L6129, TRIM(_xll.IMDP("IR", $G$5&amp;$N6129, $G$6)), "" )</f>
        <v/>
      </c>
      <c r="Q6129" t="b" cm="1">
        <f t="array" ref="Q6129">IF(
    $U$1=1, AND($P6129&lt;&gt;"", $P6129&lt;&gt;"...", $P6129&lt;&gt;"입력오류"),
    IF(
        $U$18=1, AND($P6129&lt;&gt;"", $P6129&lt;&gt;"...", $P6129&lt;&gt;"입력오류", ISNUMBER(FIND(INDEX($T$2:$T$7,$U$1),$P6129))),
        IF(
            $U$17="기타", AND($P6129&lt;&gt;"", $P6129&lt;&gt;"...", $P6129&lt;&gt;"입력오류", NOT(ISNUMBER(FIND($T$21:$T$34,$P6129)))),
            AND($P6129&lt;&gt;"", $P6129&lt;&gt;"...", $P6129&lt;&gt;"입력오류", $T$19=$P6129)
        )
    )
)</f>
        <v>0</v>
      </c>
    </row>
    <row r="6130" spans="9:17">
      <c r="I6130">
        <f t="shared" si="286"/>
        <v>6129</v>
      </c>
      <c r="J6130">
        <f t="shared" si="287"/>
        <v>1404</v>
      </c>
      <c r="K6130">
        <f t="shared" si="285"/>
        <v>3</v>
      </c>
      <c r="L6130" t="b">
        <f>COUNTIF($N$2:N6130, N6130)=1</f>
        <v>1</v>
      </c>
      <c r="M6130" s="37">
        <f>IF( $Q6130, MAX($M$1:M6129)+1, 0)</f>
        <v>0</v>
      </c>
      <c r="N6130" t="str" cm="1">
        <f t="array" ref="N6130">INDEX($A$9:$F$1048576, $J6130, $K6130 )</f>
        <v>KI742</v>
      </c>
      <c r="O6130" t="str" cm="1">
        <f t="array" ref="O6130">INDEX($B$9:$F$1048576, $J6130, $K6130 )</f>
        <v>신한사랑제14차</v>
      </c>
      <c r="P6130" t="str" cm="1">
        <f t="array" ref="P6130">IF( $L6130, TRIM(_xll.IMDP("IR", $G$5&amp;$N6130, $G$6)), "" )</f>
        <v/>
      </c>
      <c r="Q6130" t="b" cm="1">
        <f t="array" ref="Q6130">IF(
    $U$1=1, AND($P6130&lt;&gt;"", $P6130&lt;&gt;"...", $P6130&lt;&gt;"입력오류"),
    IF(
        $U$18=1, AND($P6130&lt;&gt;"", $P6130&lt;&gt;"...", $P6130&lt;&gt;"입력오류", ISNUMBER(FIND(INDEX($T$2:$T$7,$U$1),$P6130))),
        IF(
            $U$17="기타", AND($P6130&lt;&gt;"", $P6130&lt;&gt;"...", $P6130&lt;&gt;"입력오류", NOT(ISNUMBER(FIND($T$21:$T$34,$P6130)))),
            AND($P6130&lt;&gt;"", $P6130&lt;&gt;"...", $P6130&lt;&gt;"입력오류", $T$19=$P6130)
        )
    )
)</f>
        <v>0</v>
      </c>
    </row>
    <row r="6131" spans="9:17">
      <c r="I6131">
        <f t="shared" si="286"/>
        <v>6130</v>
      </c>
      <c r="J6131">
        <f t="shared" si="287"/>
        <v>1405</v>
      </c>
      <c r="K6131">
        <f t="shared" si="285"/>
        <v>3</v>
      </c>
      <c r="L6131" t="b">
        <f>COUNTIF($N$2:N6131, N6131)=1</f>
        <v>1</v>
      </c>
      <c r="M6131" s="37">
        <f>IF( $Q6131, MAX($M$1:M6130)+1, 0)</f>
        <v>0</v>
      </c>
      <c r="N6131" t="str" cm="1">
        <f t="array" ref="N6131">INDEX($A$9:$F$1048576, $J6131, $K6131 )</f>
        <v>KI743</v>
      </c>
      <c r="O6131" t="str" cm="1">
        <f t="array" ref="O6131">INDEX($B$9:$F$1048576, $J6131, $K6131 )</f>
        <v>와이디피제일차</v>
      </c>
      <c r="P6131" t="str" cm="1">
        <f t="array" ref="P6131">IF( $L6131, TRIM(_xll.IMDP("IR", $G$5&amp;$N6131, $G$6)), "" )</f>
        <v/>
      </c>
      <c r="Q6131" t="b" cm="1">
        <f t="array" ref="Q6131">IF(
    $U$1=1, AND($P6131&lt;&gt;"", $P6131&lt;&gt;"...", $P6131&lt;&gt;"입력오류"),
    IF(
        $U$18=1, AND($P6131&lt;&gt;"", $P6131&lt;&gt;"...", $P6131&lt;&gt;"입력오류", ISNUMBER(FIND(INDEX($T$2:$T$7,$U$1),$P6131))),
        IF(
            $U$17="기타", AND($P6131&lt;&gt;"", $P6131&lt;&gt;"...", $P6131&lt;&gt;"입력오류", NOT(ISNUMBER(FIND($T$21:$T$34,$P6131)))),
            AND($P6131&lt;&gt;"", $P6131&lt;&gt;"...", $P6131&lt;&gt;"입력오류", $T$19=$P6131)
        )
    )
)</f>
        <v>0</v>
      </c>
    </row>
    <row r="6132" spans="9:17">
      <c r="I6132">
        <f t="shared" si="286"/>
        <v>6131</v>
      </c>
      <c r="J6132">
        <f t="shared" si="287"/>
        <v>1406</v>
      </c>
      <c r="K6132">
        <f t="shared" si="285"/>
        <v>3</v>
      </c>
      <c r="L6132" t="b">
        <f>COUNTIF($N$2:N6132, N6132)=1</f>
        <v>1</v>
      </c>
      <c r="M6132" s="37">
        <f>IF( $Q6132, MAX($M$1:M6131)+1, 0)</f>
        <v>0</v>
      </c>
      <c r="N6132" t="str" cm="1">
        <f t="array" ref="N6132">INDEX($A$9:$F$1048576, $J6132, $K6132 )</f>
        <v>KI744</v>
      </c>
      <c r="O6132" t="str" cm="1">
        <f t="array" ref="O6132">INDEX($B$9:$F$1048576, $J6132, $K6132 )</f>
        <v>한솔제이십육차</v>
      </c>
      <c r="P6132" t="str" cm="1">
        <f t="array" ref="P6132">IF( $L6132, TRIM(_xll.IMDP("IR", $G$5&amp;$N6132, $G$6)), "" )</f>
        <v/>
      </c>
      <c r="Q6132" t="b" cm="1">
        <f t="array" ref="Q6132">IF(
    $U$1=1, AND($P6132&lt;&gt;"", $P6132&lt;&gt;"...", $P6132&lt;&gt;"입력오류"),
    IF(
        $U$18=1, AND($P6132&lt;&gt;"", $P6132&lt;&gt;"...", $P6132&lt;&gt;"입력오류", ISNUMBER(FIND(INDEX($T$2:$T$7,$U$1),$P6132))),
        IF(
            $U$17="기타", AND($P6132&lt;&gt;"", $P6132&lt;&gt;"...", $P6132&lt;&gt;"입력오류", NOT(ISNUMBER(FIND($T$21:$T$34,$P6132)))),
            AND($P6132&lt;&gt;"", $P6132&lt;&gt;"...", $P6132&lt;&gt;"입력오류", $T$19=$P6132)
        )
    )
)</f>
        <v>0</v>
      </c>
    </row>
    <row r="6133" spans="9:17">
      <c r="I6133">
        <f t="shared" si="286"/>
        <v>6132</v>
      </c>
      <c r="J6133">
        <f t="shared" si="287"/>
        <v>1407</v>
      </c>
      <c r="K6133">
        <f t="shared" si="285"/>
        <v>3</v>
      </c>
      <c r="L6133" t="b">
        <f>COUNTIF($N$2:N6133, N6133)=1</f>
        <v>1</v>
      </c>
      <c r="M6133" s="37">
        <f>IF( $Q6133, MAX($M$1:M6132)+1, 0)</f>
        <v>0</v>
      </c>
      <c r="N6133" t="str" cm="1">
        <f t="array" ref="N6133">INDEX($A$9:$F$1048576, $J6133, $K6133 )</f>
        <v>KI745</v>
      </c>
      <c r="O6133" t="str" cm="1">
        <f t="array" ref="O6133">INDEX($B$9:$F$1048576, $J6133, $K6133 )</f>
        <v>퍼펙트드림제사차</v>
      </c>
      <c r="P6133" t="str" cm="1">
        <f t="array" ref="P6133">IF( $L6133, TRIM(_xll.IMDP("IR", $G$5&amp;$N6133, $G$6)), "" )</f>
        <v/>
      </c>
      <c r="Q6133" t="b" cm="1">
        <f t="array" ref="Q6133">IF(
    $U$1=1, AND($P6133&lt;&gt;"", $P6133&lt;&gt;"...", $P6133&lt;&gt;"입력오류"),
    IF(
        $U$18=1, AND($P6133&lt;&gt;"", $P6133&lt;&gt;"...", $P6133&lt;&gt;"입력오류", ISNUMBER(FIND(INDEX($T$2:$T$7,$U$1),$P6133))),
        IF(
            $U$17="기타", AND($P6133&lt;&gt;"", $P6133&lt;&gt;"...", $P6133&lt;&gt;"입력오류", NOT(ISNUMBER(FIND($T$21:$T$34,$P6133)))),
            AND($P6133&lt;&gt;"", $P6133&lt;&gt;"...", $P6133&lt;&gt;"입력오류", $T$19=$P6133)
        )
    )
)</f>
        <v>0</v>
      </c>
    </row>
    <row r="6134" spans="9:17">
      <c r="I6134">
        <f t="shared" si="286"/>
        <v>6133</v>
      </c>
      <c r="J6134">
        <f t="shared" si="287"/>
        <v>1408</v>
      </c>
      <c r="K6134">
        <f t="shared" si="285"/>
        <v>3</v>
      </c>
      <c r="L6134" t="b">
        <f>COUNTIF($N$2:N6134, N6134)=1</f>
        <v>1</v>
      </c>
      <c r="M6134" s="37">
        <f>IF( $Q6134, MAX($M$1:M6133)+1, 0)</f>
        <v>0</v>
      </c>
      <c r="N6134" t="str" cm="1">
        <f t="array" ref="N6134">INDEX($A$9:$F$1048576, $J6134, $K6134 )</f>
        <v>KI746</v>
      </c>
      <c r="O6134" t="str" cm="1">
        <f t="array" ref="O6134">INDEX($B$9:$F$1048576, $J6134, $K6134 )</f>
        <v>신한사랑제15차</v>
      </c>
      <c r="P6134" t="str" cm="1">
        <f t="array" ref="P6134">IF( $L6134, TRIM(_xll.IMDP("IR", $G$5&amp;$N6134, $G$6)), "" )</f>
        <v/>
      </c>
      <c r="Q6134" t="b" cm="1">
        <f t="array" ref="Q6134">IF(
    $U$1=1, AND($P6134&lt;&gt;"", $P6134&lt;&gt;"...", $P6134&lt;&gt;"입력오류"),
    IF(
        $U$18=1, AND($P6134&lt;&gt;"", $P6134&lt;&gt;"...", $P6134&lt;&gt;"입력오류", ISNUMBER(FIND(INDEX($T$2:$T$7,$U$1),$P6134))),
        IF(
            $U$17="기타", AND($P6134&lt;&gt;"", $P6134&lt;&gt;"...", $P6134&lt;&gt;"입력오류", NOT(ISNUMBER(FIND($T$21:$T$34,$P6134)))),
            AND($P6134&lt;&gt;"", $P6134&lt;&gt;"...", $P6134&lt;&gt;"입력오류", $T$19=$P6134)
        )
    )
)</f>
        <v>0</v>
      </c>
    </row>
    <row r="6135" spans="9:17">
      <c r="I6135">
        <f t="shared" si="286"/>
        <v>6134</v>
      </c>
      <c r="J6135">
        <f t="shared" si="287"/>
        <v>1409</v>
      </c>
      <c r="K6135">
        <f t="shared" si="285"/>
        <v>3</v>
      </c>
      <c r="L6135" t="b">
        <f>COUNTIF($N$2:N6135, N6135)=1</f>
        <v>1</v>
      </c>
      <c r="M6135" s="37">
        <f>IF( $Q6135, MAX($M$1:M6134)+1, 0)</f>
        <v>0</v>
      </c>
      <c r="N6135" t="str" cm="1">
        <f t="array" ref="N6135">INDEX($A$9:$F$1048576, $J6135, $K6135 )</f>
        <v>KI747</v>
      </c>
      <c r="O6135" t="str" cm="1">
        <f t="array" ref="O6135">INDEX($B$9:$F$1048576, $J6135, $K6135 )</f>
        <v>야음이글스제이차</v>
      </c>
      <c r="P6135" t="str" cm="1">
        <f t="array" ref="P6135">IF( $L6135, TRIM(_xll.IMDP("IR", $G$5&amp;$N6135, $G$6)), "" )</f>
        <v/>
      </c>
      <c r="Q6135" t="b" cm="1">
        <f t="array" ref="Q6135">IF(
    $U$1=1, AND($P6135&lt;&gt;"", $P6135&lt;&gt;"...", $P6135&lt;&gt;"입력오류"),
    IF(
        $U$18=1, AND($P6135&lt;&gt;"", $P6135&lt;&gt;"...", $P6135&lt;&gt;"입력오류", ISNUMBER(FIND(INDEX($T$2:$T$7,$U$1),$P6135))),
        IF(
            $U$17="기타", AND($P6135&lt;&gt;"", $P6135&lt;&gt;"...", $P6135&lt;&gt;"입력오류", NOT(ISNUMBER(FIND($T$21:$T$34,$P6135)))),
            AND($P6135&lt;&gt;"", $P6135&lt;&gt;"...", $P6135&lt;&gt;"입력오류", $T$19=$P6135)
        )
    )
)</f>
        <v>0</v>
      </c>
    </row>
    <row r="6136" spans="9:17">
      <c r="I6136">
        <f t="shared" si="286"/>
        <v>6135</v>
      </c>
      <c r="J6136">
        <f t="shared" si="287"/>
        <v>1410</v>
      </c>
      <c r="K6136">
        <f t="shared" si="285"/>
        <v>3</v>
      </c>
      <c r="L6136" t="b">
        <f>COUNTIF($N$2:N6136, N6136)=1</f>
        <v>1</v>
      </c>
      <c r="M6136" s="37">
        <f>IF( $Q6136, MAX($M$1:M6135)+1, 0)</f>
        <v>0</v>
      </c>
      <c r="N6136" t="str" cm="1">
        <f t="array" ref="N6136">INDEX($A$9:$F$1048576, $J6136, $K6136 )</f>
        <v>KI748</v>
      </c>
      <c r="O6136" t="str" cm="1">
        <f t="array" ref="O6136">INDEX($B$9:$F$1048576, $J6136, $K6136 )</f>
        <v>야음이글스제일차</v>
      </c>
      <c r="P6136" t="str" cm="1">
        <f t="array" ref="P6136">IF( $L6136, TRIM(_xll.IMDP("IR", $G$5&amp;$N6136, $G$6)), "" )</f>
        <v/>
      </c>
      <c r="Q6136" t="b" cm="1">
        <f t="array" ref="Q6136">IF(
    $U$1=1, AND($P6136&lt;&gt;"", $P6136&lt;&gt;"...", $P6136&lt;&gt;"입력오류"),
    IF(
        $U$18=1, AND($P6136&lt;&gt;"", $P6136&lt;&gt;"...", $P6136&lt;&gt;"입력오류", ISNUMBER(FIND(INDEX($T$2:$T$7,$U$1),$P6136))),
        IF(
            $U$17="기타", AND($P6136&lt;&gt;"", $P6136&lt;&gt;"...", $P6136&lt;&gt;"입력오류", NOT(ISNUMBER(FIND($T$21:$T$34,$P6136)))),
            AND($P6136&lt;&gt;"", $P6136&lt;&gt;"...", $P6136&lt;&gt;"입력오류", $T$19=$P6136)
        )
    )
)</f>
        <v>0</v>
      </c>
    </row>
    <row r="6137" spans="9:17">
      <c r="I6137">
        <f t="shared" si="286"/>
        <v>6136</v>
      </c>
      <c r="J6137">
        <f t="shared" si="287"/>
        <v>1411</v>
      </c>
      <c r="K6137">
        <f t="shared" si="285"/>
        <v>3</v>
      </c>
      <c r="L6137" t="b">
        <f>COUNTIF($N$2:N6137, N6137)=1</f>
        <v>1</v>
      </c>
      <c r="M6137" s="37">
        <f>IF( $Q6137, MAX($M$1:M6136)+1, 0)</f>
        <v>0</v>
      </c>
      <c r="N6137" t="str" cm="1">
        <f t="array" ref="N6137">INDEX($A$9:$F$1048576, $J6137, $K6137 )</f>
        <v>KI749</v>
      </c>
      <c r="O6137" t="str" cm="1">
        <f t="array" ref="O6137">INDEX($B$9:$F$1048576, $J6137, $K6137 )</f>
        <v>달보드레제일차</v>
      </c>
      <c r="P6137" t="str" cm="1">
        <f t="array" ref="P6137">IF( $L6137, TRIM(_xll.IMDP("IR", $G$5&amp;$N6137, $G$6)), "" )</f>
        <v/>
      </c>
      <c r="Q6137" t="b" cm="1">
        <f t="array" ref="Q6137">IF(
    $U$1=1, AND($P6137&lt;&gt;"", $P6137&lt;&gt;"...", $P6137&lt;&gt;"입력오류"),
    IF(
        $U$18=1, AND($P6137&lt;&gt;"", $P6137&lt;&gt;"...", $P6137&lt;&gt;"입력오류", ISNUMBER(FIND(INDEX($T$2:$T$7,$U$1),$P6137))),
        IF(
            $U$17="기타", AND($P6137&lt;&gt;"", $P6137&lt;&gt;"...", $P6137&lt;&gt;"입력오류", NOT(ISNUMBER(FIND($T$21:$T$34,$P6137)))),
            AND($P6137&lt;&gt;"", $P6137&lt;&gt;"...", $P6137&lt;&gt;"입력오류", $T$19=$P6137)
        )
    )
)</f>
        <v>0</v>
      </c>
    </row>
    <row r="6138" spans="9:17">
      <c r="I6138">
        <f t="shared" si="286"/>
        <v>6137</v>
      </c>
      <c r="J6138">
        <f t="shared" si="287"/>
        <v>1412</v>
      </c>
      <c r="K6138">
        <f t="shared" si="285"/>
        <v>3</v>
      </c>
      <c r="L6138" t="b">
        <f>COUNTIF($N$2:N6138, N6138)=1</f>
        <v>1</v>
      </c>
      <c r="M6138" s="37">
        <f>IF( $Q6138, MAX($M$1:M6137)+1, 0)</f>
        <v>0</v>
      </c>
      <c r="N6138" t="str" cm="1">
        <f t="array" ref="N6138">INDEX($A$9:$F$1048576, $J6138, $K6138 )</f>
        <v>KI750</v>
      </c>
      <c r="O6138" t="str" cm="1">
        <f t="array" ref="O6138">INDEX($B$9:$F$1048576, $J6138, $K6138 )</f>
        <v>우리타임제이차</v>
      </c>
      <c r="P6138" t="str" cm="1">
        <f t="array" ref="P6138">IF( $L6138, TRIM(_xll.IMDP("IR", $G$5&amp;$N6138, $G$6)), "" )</f>
        <v/>
      </c>
      <c r="Q6138" t="b" cm="1">
        <f t="array" ref="Q6138">IF(
    $U$1=1, AND($P6138&lt;&gt;"", $P6138&lt;&gt;"...", $P6138&lt;&gt;"입력오류"),
    IF(
        $U$18=1, AND($P6138&lt;&gt;"", $P6138&lt;&gt;"...", $P6138&lt;&gt;"입력오류", ISNUMBER(FIND(INDEX($T$2:$T$7,$U$1),$P6138))),
        IF(
            $U$17="기타", AND($P6138&lt;&gt;"", $P6138&lt;&gt;"...", $P6138&lt;&gt;"입력오류", NOT(ISNUMBER(FIND($T$21:$T$34,$P6138)))),
            AND($P6138&lt;&gt;"", $P6138&lt;&gt;"...", $P6138&lt;&gt;"입력오류", $T$19=$P6138)
        )
    )
)</f>
        <v>0</v>
      </c>
    </row>
    <row r="6139" spans="9:17">
      <c r="I6139">
        <f t="shared" si="286"/>
        <v>6138</v>
      </c>
      <c r="J6139">
        <f t="shared" si="287"/>
        <v>1413</v>
      </c>
      <c r="K6139">
        <f t="shared" si="285"/>
        <v>3</v>
      </c>
      <c r="L6139" t="b">
        <f>COUNTIF($N$2:N6139, N6139)=1</f>
        <v>1</v>
      </c>
      <c r="M6139" s="37">
        <f>IF( $Q6139, MAX($M$1:M6138)+1, 0)</f>
        <v>0</v>
      </c>
      <c r="N6139" t="str" cm="1">
        <f t="array" ref="N6139">INDEX($A$9:$F$1048576, $J6139, $K6139 )</f>
        <v>KI751</v>
      </c>
      <c r="O6139" t="str" cm="1">
        <f t="array" ref="O6139">INDEX($B$9:$F$1048576, $J6139, $K6139 )</f>
        <v>한솔제이십칠차</v>
      </c>
      <c r="P6139" t="str" cm="1">
        <f t="array" ref="P6139">IF( $L6139, TRIM(_xll.IMDP("IR", $G$5&amp;$N6139, $G$6)), "" )</f>
        <v/>
      </c>
      <c r="Q6139" t="b" cm="1">
        <f t="array" ref="Q6139">IF(
    $U$1=1, AND($P6139&lt;&gt;"", $P6139&lt;&gt;"...", $P6139&lt;&gt;"입력오류"),
    IF(
        $U$18=1, AND($P6139&lt;&gt;"", $P6139&lt;&gt;"...", $P6139&lt;&gt;"입력오류", ISNUMBER(FIND(INDEX($T$2:$T$7,$U$1),$P6139))),
        IF(
            $U$17="기타", AND($P6139&lt;&gt;"", $P6139&lt;&gt;"...", $P6139&lt;&gt;"입력오류", NOT(ISNUMBER(FIND($T$21:$T$34,$P6139)))),
            AND($P6139&lt;&gt;"", $P6139&lt;&gt;"...", $P6139&lt;&gt;"입력오류", $T$19=$P6139)
        )
    )
)</f>
        <v>0</v>
      </c>
    </row>
    <row r="6140" spans="9:17">
      <c r="I6140">
        <f t="shared" si="286"/>
        <v>6139</v>
      </c>
      <c r="J6140">
        <f t="shared" si="287"/>
        <v>1414</v>
      </c>
      <c r="K6140">
        <f t="shared" si="285"/>
        <v>3</v>
      </c>
      <c r="L6140" t="b">
        <f>COUNTIF($N$2:N6140, N6140)=1</f>
        <v>1</v>
      </c>
      <c r="M6140" s="37">
        <f>IF( $Q6140, MAX($M$1:M6139)+1, 0)</f>
        <v>0</v>
      </c>
      <c r="N6140" t="str" cm="1">
        <f t="array" ref="N6140">INDEX($A$9:$F$1048576, $J6140, $K6140 )</f>
        <v>KI752</v>
      </c>
      <c r="O6140" t="str" cm="1">
        <f t="array" ref="O6140">INDEX($B$9:$F$1048576, $J6140, $K6140 )</f>
        <v>뉴피크타임</v>
      </c>
      <c r="P6140" t="str" cm="1">
        <f t="array" ref="P6140">IF( $L6140, TRIM(_xll.IMDP("IR", $G$5&amp;$N6140, $G$6)), "" )</f>
        <v/>
      </c>
      <c r="Q6140" t="b" cm="1">
        <f t="array" ref="Q6140">IF(
    $U$1=1, AND($P6140&lt;&gt;"", $P6140&lt;&gt;"...", $P6140&lt;&gt;"입력오류"),
    IF(
        $U$18=1, AND($P6140&lt;&gt;"", $P6140&lt;&gt;"...", $P6140&lt;&gt;"입력오류", ISNUMBER(FIND(INDEX($T$2:$T$7,$U$1),$P6140))),
        IF(
            $U$17="기타", AND($P6140&lt;&gt;"", $P6140&lt;&gt;"...", $P6140&lt;&gt;"입력오류", NOT(ISNUMBER(FIND($T$21:$T$34,$P6140)))),
            AND($P6140&lt;&gt;"", $P6140&lt;&gt;"...", $P6140&lt;&gt;"입력오류", $T$19=$P6140)
        )
    )
)</f>
        <v>0</v>
      </c>
    </row>
    <row r="6141" spans="9:17">
      <c r="I6141">
        <f t="shared" si="286"/>
        <v>6140</v>
      </c>
      <c r="J6141">
        <f t="shared" si="287"/>
        <v>1415</v>
      </c>
      <c r="K6141">
        <f t="shared" si="285"/>
        <v>3</v>
      </c>
      <c r="L6141" t="b">
        <f>COUNTIF($N$2:N6141, N6141)=1</f>
        <v>1</v>
      </c>
      <c r="M6141" s="37">
        <f>IF( $Q6141, MAX($M$1:M6140)+1, 0)</f>
        <v>0</v>
      </c>
      <c r="N6141" t="str" cm="1">
        <f t="array" ref="N6141">INDEX($A$9:$F$1048576, $J6141, $K6141 )</f>
        <v>KI753</v>
      </c>
      <c r="O6141" t="str" cm="1">
        <f t="array" ref="O6141">INDEX($B$9:$F$1048576, $J6141, $K6141 )</f>
        <v>우리챔피온제오차</v>
      </c>
      <c r="P6141" t="str" cm="1">
        <f t="array" ref="P6141">IF( $L6141, TRIM(_xll.IMDP("IR", $G$5&amp;$N6141, $G$6)), "" )</f>
        <v/>
      </c>
      <c r="Q6141" t="b" cm="1">
        <f t="array" ref="Q6141">IF(
    $U$1=1, AND($P6141&lt;&gt;"", $P6141&lt;&gt;"...", $P6141&lt;&gt;"입력오류"),
    IF(
        $U$18=1, AND($P6141&lt;&gt;"", $P6141&lt;&gt;"...", $P6141&lt;&gt;"입력오류", ISNUMBER(FIND(INDEX($T$2:$T$7,$U$1),$P6141))),
        IF(
            $U$17="기타", AND($P6141&lt;&gt;"", $P6141&lt;&gt;"...", $P6141&lt;&gt;"입력오류", NOT(ISNUMBER(FIND($T$21:$T$34,$P6141)))),
            AND($P6141&lt;&gt;"", $P6141&lt;&gt;"...", $P6141&lt;&gt;"입력오류", $T$19=$P6141)
        )
    )
)</f>
        <v>0</v>
      </c>
    </row>
    <row r="6142" spans="9:17">
      <c r="I6142">
        <f t="shared" si="286"/>
        <v>6141</v>
      </c>
      <c r="J6142">
        <f t="shared" si="287"/>
        <v>1416</v>
      </c>
      <c r="K6142">
        <f t="shared" si="285"/>
        <v>3</v>
      </c>
      <c r="L6142" t="b">
        <f>COUNTIF($N$2:N6142, N6142)=1</f>
        <v>1</v>
      </c>
      <c r="M6142" s="37">
        <f>IF( $Q6142, MAX($M$1:M6141)+1, 0)</f>
        <v>0</v>
      </c>
      <c r="N6142" t="str" cm="1">
        <f t="array" ref="N6142">INDEX($A$9:$F$1048576, $J6142, $K6142 )</f>
        <v>KI754</v>
      </c>
      <c r="O6142" t="str" cm="1">
        <f t="array" ref="O6142">INDEX($B$9:$F$1048576, $J6142, $K6142 )</f>
        <v>메타그린제팔차</v>
      </c>
      <c r="P6142" t="str" cm="1">
        <f t="array" ref="P6142">IF( $L6142, TRIM(_xll.IMDP("IR", $G$5&amp;$N6142, $G$6)), "" )</f>
        <v/>
      </c>
      <c r="Q6142" t="b" cm="1">
        <f t="array" ref="Q6142">IF(
    $U$1=1, AND($P6142&lt;&gt;"", $P6142&lt;&gt;"...", $P6142&lt;&gt;"입력오류"),
    IF(
        $U$18=1, AND($P6142&lt;&gt;"", $P6142&lt;&gt;"...", $P6142&lt;&gt;"입력오류", ISNUMBER(FIND(INDEX($T$2:$T$7,$U$1),$P6142))),
        IF(
            $U$17="기타", AND($P6142&lt;&gt;"", $P6142&lt;&gt;"...", $P6142&lt;&gt;"입력오류", NOT(ISNUMBER(FIND($T$21:$T$34,$P6142)))),
            AND($P6142&lt;&gt;"", $P6142&lt;&gt;"...", $P6142&lt;&gt;"입력오류", $T$19=$P6142)
        )
    )
)</f>
        <v>0</v>
      </c>
    </row>
    <row r="6143" spans="9:17">
      <c r="I6143">
        <f t="shared" si="286"/>
        <v>6142</v>
      </c>
      <c r="J6143">
        <f t="shared" si="287"/>
        <v>1417</v>
      </c>
      <c r="K6143">
        <f t="shared" si="285"/>
        <v>3</v>
      </c>
      <c r="L6143" t="b">
        <f>COUNTIF($N$2:N6143, N6143)=1</f>
        <v>1</v>
      </c>
      <c r="M6143" s="37">
        <f>IF( $Q6143, MAX($M$1:M6142)+1, 0)</f>
        <v>0</v>
      </c>
      <c r="N6143" t="str" cm="1">
        <f t="array" ref="N6143">INDEX($A$9:$F$1048576, $J6143, $K6143 )</f>
        <v>KI755</v>
      </c>
      <c r="O6143" t="str" cm="1">
        <f t="array" ref="O6143">INDEX($B$9:$F$1048576, $J6143, $K6143 )</f>
        <v>위드지엠제이십일차</v>
      </c>
      <c r="P6143" t="str" cm="1">
        <f t="array" ref="P6143">IF( $L6143, TRIM(_xll.IMDP("IR", $G$5&amp;$N6143, $G$6)), "" )</f>
        <v/>
      </c>
      <c r="Q6143" t="b" cm="1">
        <f t="array" ref="Q6143">IF(
    $U$1=1, AND($P6143&lt;&gt;"", $P6143&lt;&gt;"...", $P6143&lt;&gt;"입력오류"),
    IF(
        $U$18=1, AND($P6143&lt;&gt;"", $P6143&lt;&gt;"...", $P6143&lt;&gt;"입력오류", ISNUMBER(FIND(INDEX($T$2:$T$7,$U$1),$P6143))),
        IF(
            $U$17="기타", AND($P6143&lt;&gt;"", $P6143&lt;&gt;"...", $P6143&lt;&gt;"입력오류", NOT(ISNUMBER(FIND($T$21:$T$34,$P6143)))),
            AND($P6143&lt;&gt;"", $P6143&lt;&gt;"...", $P6143&lt;&gt;"입력오류", $T$19=$P6143)
        )
    )
)</f>
        <v>0</v>
      </c>
    </row>
    <row r="6144" spans="9:17">
      <c r="I6144">
        <f t="shared" si="286"/>
        <v>6143</v>
      </c>
      <c r="J6144">
        <f t="shared" si="287"/>
        <v>1418</v>
      </c>
      <c r="K6144">
        <f t="shared" si="285"/>
        <v>3</v>
      </c>
      <c r="L6144" t="b">
        <f>COUNTIF($N$2:N6144, N6144)=1</f>
        <v>1</v>
      </c>
      <c r="M6144" s="37">
        <f>IF( $Q6144, MAX($M$1:M6143)+1, 0)</f>
        <v>0</v>
      </c>
      <c r="N6144" t="str" cm="1">
        <f t="array" ref="N6144">INDEX($A$9:$F$1048576, $J6144, $K6144 )</f>
        <v>KI757</v>
      </c>
      <c r="O6144" t="str" cm="1">
        <f t="array" ref="O6144">INDEX($B$9:$F$1048576, $J6144, $K6144 )</f>
        <v>랜드로드제팔차</v>
      </c>
      <c r="P6144" t="str" cm="1">
        <f t="array" ref="P6144">IF( $L6144, TRIM(_xll.IMDP("IR", $G$5&amp;$N6144, $G$6)), "" )</f>
        <v/>
      </c>
      <c r="Q6144" t="b" cm="1">
        <f t="array" ref="Q6144">IF(
    $U$1=1, AND($P6144&lt;&gt;"", $P6144&lt;&gt;"...", $P6144&lt;&gt;"입력오류"),
    IF(
        $U$18=1, AND($P6144&lt;&gt;"", $P6144&lt;&gt;"...", $P6144&lt;&gt;"입력오류", ISNUMBER(FIND(INDEX($T$2:$T$7,$U$1),$P6144))),
        IF(
            $U$17="기타", AND($P6144&lt;&gt;"", $P6144&lt;&gt;"...", $P6144&lt;&gt;"입력오류", NOT(ISNUMBER(FIND($T$21:$T$34,$P6144)))),
            AND($P6144&lt;&gt;"", $P6144&lt;&gt;"...", $P6144&lt;&gt;"입력오류", $T$19=$P6144)
        )
    )
)</f>
        <v>0</v>
      </c>
    </row>
    <row r="6145" spans="9:17">
      <c r="I6145">
        <f t="shared" si="286"/>
        <v>6144</v>
      </c>
      <c r="J6145">
        <f t="shared" si="287"/>
        <v>1419</v>
      </c>
      <c r="K6145">
        <f t="shared" si="285"/>
        <v>3</v>
      </c>
      <c r="L6145" t="b">
        <f>COUNTIF($N$2:N6145, N6145)=1</f>
        <v>1</v>
      </c>
      <c r="M6145" s="37">
        <f>IF( $Q6145, MAX($M$1:M6144)+1, 0)</f>
        <v>0</v>
      </c>
      <c r="N6145" t="str" cm="1">
        <f t="array" ref="N6145">INDEX($A$9:$F$1048576, $J6145, $K6145 )</f>
        <v>KI758</v>
      </c>
      <c r="O6145" t="str" cm="1">
        <f t="array" ref="O6145">INDEX($B$9:$F$1048576, $J6145, $K6145 )</f>
        <v>비욘드운정제이차</v>
      </c>
      <c r="P6145" t="str" cm="1">
        <f t="array" ref="P6145">IF( $L6145, TRIM(_xll.IMDP("IR", $G$5&amp;$N6145, $G$6)), "" )</f>
        <v/>
      </c>
      <c r="Q6145" t="b" cm="1">
        <f t="array" ref="Q6145">IF(
    $U$1=1, AND($P6145&lt;&gt;"", $P6145&lt;&gt;"...", $P6145&lt;&gt;"입력오류"),
    IF(
        $U$18=1, AND($P6145&lt;&gt;"", $P6145&lt;&gt;"...", $P6145&lt;&gt;"입력오류", ISNUMBER(FIND(INDEX($T$2:$T$7,$U$1),$P6145))),
        IF(
            $U$17="기타", AND($P6145&lt;&gt;"", $P6145&lt;&gt;"...", $P6145&lt;&gt;"입력오류", NOT(ISNUMBER(FIND($T$21:$T$34,$P6145)))),
            AND($P6145&lt;&gt;"", $P6145&lt;&gt;"...", $P6145&lt;&gt;"입력오류", $T$19=$P6145)
        )
    )
)</f>
        <v>0</v>
      </c>
    </row>
    <row r="6146" spans="9:17">
      <c r="I6146">
        <f t="shared" si="286"/>
        <v>6145</v>
      </c>
      <c r="J6146">
        <f t="shared" si="287"/>
        <v>1420</v>
      </c>
      <c r="K6146">
        <f t="shared" ref="K6146:K6209" si="288">IF( $I6146&gt;$G$4, NA(), IF($I6146&gt;$G$3, 5, IF($I6146&gt;$G$2, 3, 1 ) ) )</f>
        <v>3</v>
      </c>
      <c r="L6146" t="b">
        <f>COUNTIF($N$2:N6146, N6146)=1</f>
        <v>1</v>
      </c>
      <c r="M6146" s="37">
        <f>IF( $Q6146, MAX($M$1:M6145)+1, 0)</f>
        <v>0</v>
      </c>
      <c r="N6146" t="str" cm="1">
        <f t="array" ref="N6146">INDEX($A$9:$F$1048576, $J6146, $K6146 )</f>
        <v>KI759</v>
      </c>
      <c r="O6146" t="str" cm="1">
        <f t="array" ref="O6146">INDEX($B$9:$F$1048576, $J6146, $K6146 )</f>
        <v>알바트로스제이십차</v>
      </c>
      <c r="P6146" t="str" cm="1">
        <f t="array" ref="P6146">IF( $L6146, TRIM(_xll.IMDP("IR", $G$5&amp;$N6146, $G$6)), "" )</f>
        <v/>
      </c>
      <c r="Q6146" t="b" cm="1">
        <f t="array" ref="Q6146">IF(
    $U$1=1, AND($P6146&lt;&gt;"", $P6146&lt;&gt;"...", $P6146&lt;&gt;"입력오류"),
    IF(
        $U$18=1, AND($P6146&lt;&gt;"", $P6146&lt;&gt;"...", $P6146&lt;&gt;"입력오류", ISNUMBER(FIND(INDEX($T$2:$T$7,$U$1),$P6146))),
        IF(
            $U$17="기타", AND($P6146&lt;&gt;"", $P6146&lt;&gt;"...", $P6146&lt;&gt;"입력오류", NOT(ISNUMBER(FIND($T$21:$T$34,$P6146)))),
            AND($P6146&lt;&gt;"", $P6146&lt;&gt;"...", $P6146&lt;&gt;"입력오류", $T$19=$P6146)
        )
    )
)</f>
        <v>0</v>
      </c>
    </row>
    <row r="6147" spans="9:17">
      <c r="I6147">
        <f t="shared" ref="I6147:I6210" si="289">ROW()-1</f>
        <v>6146</v>
      </c>
      <c r="J6147">
        <f t="shared" ref="J6147:J6210" si="290">IF( $I6147&gt;$G$4, NA(), IF($I6147&gt;$G$3, $I6147-$G$3, IF($I6147&gt;$G$2, $I6147-$G$2, $I6147 ) ) )</f>
        <v>1421</v>
      </c>
      <c r="K6147">
        <f t="shared" si="288"/>
        <v>3</v>
      </c>
      <c r="L6147" t="b">
        <f>COUNTIF($N$2:N6147, N6147)=1</f>
        <v>1</v>
      </c>
      <c r="M6147" s="37">
        <f>IF( $Q6147, MAX($M$1:M6146)+1, 0)</f>
        <v>0</v>
      </c>
      <c r="N6147" t="str" cm="1">
        <f t="array" ref="N6147">INDEX($A$9:$F$1048576, $J6147, $K6147 )</f>
        <v>KI760</v>
      </c>
      <c r="O6147" t="str" cm="1">
        <f t="array" ref="O6147">INDEX($B$9:$F$1048576, $J6147, $K6147 )</f>
        <v>로테이션제일차</v>
      </c>
      <c r="P6147" t="str" cm="1">
        <f t="array" ref="P6147">IF( $L6147, TRIM(_xll.IMDP("IR", $G$5&amp;$N6147, $G$6)), "" )</f>
        <v/>
      </c>
      <c r="Q6147" t="b" cm="1">
        <f t="array" ref="Q6147">IF(
    $U$1=1, AND($P6147&lt;&gt;"", $P6147&lt;&gt;"...", $P6147&lt;&gt;"입력오류"),
    IF(
        $U$18=1, AND($P6147&lt;&gt;"", $P6147&lt;&gt;"...", $P6147&lt;&gt;"입력오류", ISNUMBER(FIND(INDEX($T$2:$T$7,$U$1),$P6147))),
        IF(
            $U$17="기타", AND($P6147&lt;&gt;"", $P6147&lt;&gt;"...", $P6147&lt;&gt;"입력오류", NOT(ISNUMBER(FIND($T$21:$T$34,$P6147)))),
            AND($P6147&lt;&gt;"", $P6147&lt;&gt;"...", $P6147&lt;&gt;"입력오류", $T$19=$P6147)
        )
    )
)</f>
        <v>0</v>
      </c>
    </row>
    <row r="6148" spans="9:17">
      <c r="I6148">
        <f t="shared" si="289"/>
        <v>6147</v>
      </c>
      <c r="J6148">
        <f t="shared" si="290"/>
        <v>1422</v>
      </c>
      <c r="K6148">
        <f t="shared" si="288"/>
        <v>3</v>
      </c>
      <c r="L6148" t="b">
        <f>COUNTIF($N$2:N6148, N6148)=1</f>
        <v>1</v>
      </c>
      <c r="M6148" s="37">
        <f>IF( $Q6148, MAX($M$1:M6147)+1, 0)</f>
        <v>0</v>
      </c>
      <c r="N6148" t="str" cm="1">
        <f t="array" ref="N6148">INDEX($A$9:$F$1048576, $J6148, $K6148 )</f>
        <v>KI761</v>
      </c>
      <c r="O6148" t="str" cm="1">
        <f t="array" ref="O6148">INDEX($B$9:$F$1048576, $J6148, $K6148 )</f>
        <v>에이치씨디제십오차</v>
      </c>
      <c r="P6148" t="str" cm="1">
        <f t="array" ref="P6148">IF( $L6148, TRIM(_xll.IMDP("IR", $G$5&amp;$N6148, $G$6)), "" )</f>
        <v/>
      </c>
      <c r="Q6148" t="b" cm="1">
        <f t="array" ref="Q6148">IF(
    $U$1=1, AND($P6148&lt;&gt;"", $P6148&lt;&gt;"...", $P6148&lt;&gt;"입력오류"),
    IF(
        $U$18=1, AND($P6148&lt;&gt;"", $P6148&lt;&gt;"...", $P6148&lt;&gt;"입력오류", ISNUMBER(FIND(INDEX($T$2:$T$7,$U$1),$P6148))),
        IF(
            $U$17="기타", AND($P6148&lt;&gt;"", $P6148&lt;&gt;"...", $P6148&lt;&gt;"입력오류", NOT(ISNUMBER(FIND($T$21:$T$34,$P6148)))),
            AND($P6148&lt;&gt;"", $P6148&lt;&gt;"...", $P6148&lt;&gt;"입력오류", $T$19=$P6148)
        )
    )
)</f>
        <v>0</v>
      </c>
    </row>
    <row r="6149" spans="9:17">
      <c r="I6149">
        <f t="shared" si="289"/>
        <v>6148</v>
      </c>
      <c r="J6149">
        <f t="shared" si="290"/>
        <v>1423</v>
      </c>
      <c r="K6149">
        <f t="shared" si="288"/>
        <v>3</v>
      </c>
      <c r="L6149" t="b">
        <f>COUNTIF($N$2:N6149, N6149)=1</f>
        <v>1</v>
      </c>
      <c r="M6149" s="37">
        <f>IF( $Q6149, MAX($M$1:M6148)+1, 0)</f>
        <v>0</v>
      </c>
      <c r="N6149" t="str" cm="1">
        <f t="array" ref="N6149">INDEX($A$9:$F$1048576, $J6149, $K6149 )</f>
        <v>KI762</v>
      </c>
      <c r="O6149" t="str" cm="1">
        <f t="array" ref="O6149">INDEX($B$9:$F$1048576, $J6149, $K6149 )</f>
        <v>증금타임제십오차</v>
      </c>
      <c r="P6149" t="str" cm="1">
        <f t="array" ref="P6149">IF( $L6149, TRIM(_xll.IMDP("IR", $G$5&amp;$N6149, $G$6)), "" )</f>
        <v/>
      </c>
      <c r="Q6149" t="b" cm="1">
        <f t="array" ref="Q6149">IF(
    $U$1=1, AND($P6149&lt;&gt;"", $P6149&lt;&gt;"...", $P6149&lt;&gt;"입력오류"),
    IF(
        $U$18=1, AND($P6149&lt;&gt;"", $P6149&lt;&gt;"...", $P6149&lt;&gt;"입력오류", ISNUMBER(FIND(INDEX($T$2:$T$7,$U$1),$P6149))),
        IF(
            $U$17="기타", AND($P6149&lt;&gt;"", $P6149&lt;&gt;"...", $P6149&lt;&gt;"입력오류", NOT(ISNUMBER(FIND($T$21:$T$34,$P6149)))),
            AND($P6149&lt;&gt;"", $P6149&lt;&gt;"...", $P6149&lt;&gt;"입력오류", $T$19=$P6149)
        )
    )
)</f>
        <v>0</v>
      </c>
    </row>
    <row r="6150" spans="9:17">
      <c r="I6150">
        <f t="shared" si="289"/>
        <v>6149</v>
      </c>
      <c r="J6150">
        <f t="shared" si="290"/>
        <v>1424</v>
      </c>
      <c r="K6150">
        <f t="shared" si="288"/>
        <v>3</v>
      </c>
      <c r="L6150" t="b">
        <f>COUNTIF($N$2:N6150, N6150)=1</f>
        <v>1</v>
      </c>
      <c r="M6150" s="37">
        <f>IF( $Q6150, MAX($M$1:M6149)+1, 0)</f>
        <v>0</v>
      </c>
      <c r="N6150" t="str" cm="1">
        <f t="array" ref="N6150">INDEX($A$9:$F$1048576, $J6150, $K6150 )</f>
        <v>KI763</v>
      </c>
      <c r="O6150" t="str" cm="1">
        <f t="array" ref="O6150">INDEX($B$9:$F$1048576, $J6150, $K6150 )</f>
        <v>알바트로스제이십일차</v>
      </c>
      <c r="P6150" t="str" cm="1">
        <f t="array" ref="P6150">IF( $L6150, TRIM(_xll.IMDP("IR", $G$5&amp;$N6150, $G$6)), "" )</f>
        <v/>
      </c>
      <c r="Q6150" t="b" cm="1">
        <f t="array" ref="Q6150">IF(
    $U$1=1, AND($P6150&lt;&gt;"", $P6150&lt;&gt;"...", $P6150&lt;&gt;"입력오류"),
    IF(
        $U$18=1, AND($P6150&lt;&gt;"", $P6150&lt;&gt;"...", $P6150&lt;&gt;"입력오류", ISNUMBER(FIND(INDEX($T$2:$T$7,$U$1),$P6150))),
        IF(
            $U$17="기타", AND($P6150&lt;&gt;"", $P6150&lt;&gt;"...", $P6150&lt;&gt;"입력오류", NOT(ISNUMBER(FIND($T$21:$T$34,$P6150)))),
            AND($P6150&lt;&gt;"", $P6150&lt;&gt;"...", $P6150&lt;&gt;"입력오류", $T$19=$P6150)
        )
    )
)</f>
        <v>0</v>
      </c>
    </row>
    <row r="6151" spans="9:17">
      <c r="I6151">
        <f t="shared" si="289"/>
        <v>6150</v>
      </c>
      <c r="J6151">
        <f t="shared" si="290"/>
        <v>1425</v>
      </c>
      <c r="K6151">
        <f t="shared" si="288"/>
        <v>3</v>
      </c>
      <c r="L6151" t="b">
        <f>COUNTIF($N$2:N6151, N6151)=1</f>
        <v>1</v>
      </c>
      <c r="M6151" s="37">
        <f>IF( $Q6151, MAX($M$1:M6150)+1, 0)</f>
        <v>0</v>
      </c>
      <c r="N6151" t="str" cm="1">
        <f t="array" ref="N6151">INDEX($A$9:$F$1048576, $J6151, $K6151 )</f>
        <v>KI764</v>
      </c>
      <c r="O6151" t="str" cm="1">
        <f t="array" ref="O6151">INDEX($B$9:$F$1048576, $J6151, $K6151 )</f>
        <v>에이치와이중앙제이차</v>
      </c>
      <c r="P6151" t="str" cm="1">
        <f t="array" ref="P6151">IF( $L6151, TRIM(_xll.IMDP("IR", $G$5&amp;$N6151, $G$6)), "" )</f>
        <v/>
      </c>
      <c r="Q6151" t="b" cm="1">
        <f t="array" ref="Q6151">IF(
    $U$1=1, AND($P6151&lt;&gt;"", $P6151&lt;&gt;"...", $P6151&lt;&gt;"입력오류"),
    IF(
        $U$18=1, AND($P6151&lt;&gt;"", $P6151&lt;&gt;"...", $P6151&lt;&gt;"입력오류", ISNUMBER(FIND(INDEX($T$2:$T$7,$U$1),$P6151))),
        IF(
            $U$17="기타", AND($P6151&lt;&gt;"", $P6151&lt;&gt;"...", $P6151&lt;&gt;"입력오류", NOT(ISNUMBER(FIND($T$21:$T$34,$P6151)))),
            AND($P6151&lt;&gt;"", $P6151&lt;&gt;"...", $P6151&lt;&gt;"입력오류", $T$19=$P6151)
        )
    )
)</f>
        <v>0</v>
      </c>
    </row>
    <row r="6152" spans="9:17">
      <c r="I6152">
        <f t="shared" si="289"/>
        <v>6151</v>
      </c>
      <c r="J6152">
        <f t="shared" si="290"/>
        <v>1426</v>
      </c>
      <c r="K6152">
        <f t="shared" si="288"/>
        <v>3</v>
      </c>
      <c r="L6152" t="b">
        <f>COUNTIF($N$2:N6152, N6152)=1</f>
        <v>1</v>
      </c>
      <c r="M6152" s="37">
        <f>IF( $Q6152, MAX($M$1:M6151)+1, 0)</f>
        <v>0</v>
      </c>
      <c r="N6152" t="str" cm="1">
        <f t="array" ref="N6152">INDEX($A$9:$F$1048576, $J6152, $K6152 )</f>
        <v>KI765</v>
      </c>
      <c r="O6152" t="str" cm="1">
        <f t="array" ref="O6152">INDEX($B$9:$F$1048576, $J6152, $K6152 )</f>
        <v>국민사랑제14차</v>
      </c>
      <c r="P6152" t="str" cm="1">
        <f t="array" ref="P6152">IF( $L6152, TRIM(_xll.IMDP("IR", $G$5&amp;$N6152, $G$6)), "" )</f>
        <v/>
      </c>
      <c r="Q6152" t="b" cm="1">
        <f t="array" ref="Q6152">IF(
    $U$1=1, AND($P6152&lt;&gt;"", $P6152&lt;&gt;"...", $P6152&lt;&gt;"입력오류"),
    IF(
        $U$18=1, AND($P6152&lt;&gt;"", $P6152&lt;&gt;"...", $P6152&lt;&gt;"입력오류", ISNUMBER(FIND(INDEX($T$2:$T$7,$U$1),$P6152))),
        IF(
            $U$17="기타", AND($P6152&lt;&gt;"", $P6152&lt;&gt;"...", $P6152&lt;&gt;"입력오류", NOT(ISNUMBER(FIND($T$21:$T$34,$P6152)))),
            AND($P6152&lt;&gt;"", $P6152&lt;&gt;"...", $P6152&lt;&gt;"입력오류", $T$19=$P6152)
        )
    )
)</f>
        <v>0</v>
      </c>
    </row>
    <row r="6153" spans="9:17">
      <c r="I6153">
        <f t="shared" si="289"/>
        <v>6152</v>
      </c>
      <c r="J6153">
        <f t="shared" si="290"/>
        <v>1427</v>
      </c>
      <c r="K6153">
        <f t="shared" si="288"/>
        <v>3</v>
      </c>
      <c r="L6153" t="b">
        <f>COUNTIF($N$2:N6153, N6153)=1</f>
        <v>1</v>
      </c>
      <c r="M6153" s="37">
        <f>IF( $Q6153, MAX($M$1:M6152)+1, 0)</f>
        <v>0</v>
      </c>
      <c r="N6153" t="str" cm="1">
        <f t="array" ref="N6153">INDEX($A$9:$F$1048576, $J6153, $K6153 )</f>
        <v>KI766</v>
      </c>
      <c r="O6153" t="str" cm="1">
        <f t="array" ref="O6153">INDEX($B$9:$F$1048576, $J6153, $K6153 )</f>
        <v>국민넘버원제십일차</v>
      </c>
      <c r="P6153" t="str" cm="1">
        <f t="array" ref="P6153">IF( $L6153, TRIM(_xll.IMDP("IR", $G$5&amp;$N6153, $G$6)), "" )</f>
        <v/>
      </c>
      <c r="Q6153" t="b" cm="1">
        <f t="array" ref="Q6153">IF(
    $U$1=1, AND($P6153&lt;&gt;"", $P6153&lt;&gt;"...", $P6153&lt;&gt;"입력오류"),
    IF(
        $U$18=1, AND($P6153&lt;&gt;"", $P6153&lt;&gt;"...", $P6153&lt;&gt;"입력오류", ISNUMBER(FIND(INDEX($T$2:$T$7,$U$1),$P6153))),
        IF(
            $U$17="기타", AND($P6153&lt;&gt;"", $P6153&lt;&gt;"...", $P6153&lt;&gt;"입력오류", NOT(ISNUMBER(FIND($T$21:$T$34,$P6153)))),
            AND($P6153&lt;&gt;"", $P6153&lt;&gt;"...", $P6153&lt;&gt;"입력오류", $T$19=$P6153)
        )
    )
)</f>
        <v>0</v>
      </c>
    </row>
    <row r="6154" spans="9:17">
      <c r="I6154">
        <f t="shared" si="289"/>
        <v>6153</v>
      </c>
      <c r="J6154">
        <f t="shared" si="290"/>
        <v>1428</v>
      </c>
      <c r="K6154">
        <f t="shared" si="288"/>
        <v>3</v>
      </c>
      <c r="L6154" t="b">
        <f>COUNTIF($N$2:N6154, N6154)=1</f>
        <v>1</v>
      </c>
      <c r="M6154" s="37">
        <f>IF( $Q6154, MAX($M$1:M6153)+1, 0)</f>
        <v>0</v>
      </c>
      <c r="N6154" t="str" cm="1">
        <f t="array" ref="N6154">INDEX($A$9:$F$1048576, $J6154, $K6154 )</f>
        <v>KI767</v>
      </c>
      <c r="O6154" t="str" cm="1">
        <f t="array" ref="O6154">INDEX($B$9:$F$1048576, $J6154, $K6154 )</f>
        <v>스마트오산양산제일차</v>
      </c>
      <c r="P6154" t="str" cm="1">
        <f t="array" ref="P6154">IF( $L6154, TRIM(_xll.IMDP("IR", $G$5&amp;$N6154, $G$6)), "" )</f>
        <v/>
      </c>
      <c r="Q6154" t="b" cm="1">
        <f t="array" ref="Q6154">IF(
    $U$1=1, AND($P6154&lt;&gt;"", $P6154&lt;&gt;"...", $P6154&lt;&gt;"입력오류"),
    IF(
        $U$18=1, AND($P6154&lt;&gt;"", $P6154&lt;&gt;"...", $P6154&lt;&gt;"입력오류", ISNUMBER(FIND(INDEX($T$2:$T$7,$U$1),$P6154))),
        IF(
            $U$17="기타", AND($P6154&lt;&gt;"", $P6154&lt;&gt;"...", $P6154&lt;&gt;"입력오류", NOT(ISNUMBER(FIND($T$21:$T$34,$P6154)))),
            AND($P6154&lt;&gt;"", $P6154&lt;&gt;"...", $P6154&lt;&gt;"입력오류", $T$19=$P6154)
        )
    )
)</f>
        <v>0</v>
      </c>
    </row>
    <row r="6155" spans="9:17">
      <c r="I6155">
        <f t="shared" si="289"/>
        <v>6154</v>
      </c>
      <c r="J6155">
        <f t="shared" si="290"/>
        <v>1429</v>
      </c>
      <c r="K6155">
        <f t="shared" si="288"/>
        <v>3</v>
      </c>
      <c r="L6155" t="b">
        <f>COUNTIF($N$2:N6155, N6155)=1</f>
        <v>1</v>
      </c>
      <c r="M6155" s="37">
        <f>IF( $Q6155, MAX($M$1:M6154)+1, 0)</f>
        <v>0</v>
      </c>
      <c r="N6155" t="str" cm="1">
        <f t="array" ref="N6155">INDEX($A$9:$F$1048576, $J6155, $K6155 )</f>
        <v>KI768</v>
      </c>
      <c r="O6155" t="str" cm="1">
        <f t="array" ref="O6155">INDEX($B$9:$F$1048576, $J6155, $K6155 )</f>
        <v>에스제이통영제일차</v>
      </c>
      <c r="P6155" t="str" cm="1">
        <f t="array" ref="P6155">IF( $L6155, TRIM(_xll.IMDP("IR", $G$5&amp;$N6155, $G$6)), "" )</f>
        <v/>
      </c>
      <c r="Q6155" t="b" cm="1">
        <f t="array" ref="Q6155">IF(
    $U$1=1, AND($P6155&lt;&gt;"", $P6155&lt;&gt;"...", $P6155&lt;&gt;"입력오류"),
    IF(
        $U$18=1, AND($P6155&lt;&gt;"", $P6155&lt;&gt;"...", $P6155&lt;&gt;"입력오류", ISNUMBER(FIND(INDEX($T$2:$T$7,$U$1),$P6155))),
        IF(
            $U$17="기타", AND($P6155&lt;&gt;"", $P6155&lt;&gt;"...", $P6155&lt;&gt;"입력오류", NOT(ISNUMBER(FIND($T$21:$T$34,$P6155)))),
            AND($P6155&lt;&gt;"", $P6155&lt;&gt;"...", $P6155&lt;&gt;"입력오류", $T$19=$P6155)
        )
    )
)</f>
        <v>0</v>
      </c>
    </row>
    <row r="6156" spans="9:17">
      <c r="I6156">
        <f t="shared" si="289"/>
        <v>6155</v>
      </c>
      <c r="J6156">
        <f t="shared" si="290"/>
        <v>1430</v>
      </c>
      <c r="K6156">
        <f t="shared" si="288"/>
        <v>3</v>
      </c>
      <c r="L6156" t="b">
        <f>COUNTIF($N$2:N6156, N6156)=1</f>
        <v>1</v>
      </c>
      <c r="M6156" s="37">
        <f>IF( $Q6156, MAX($M$1:M6155)+1, 0)</f>
        <v>0</v>
      </c>
      <c r="N6156" t="str" cm="1">
        <f t="array" ref="N6156">INDEX($A$9:$F$1048576, $J6156, $K6156 )</f>
        <v>KI769</v>
      </c>
      <c r="O6156" t="str" cm="1">
        <f t="array" ref="O6156">INDEX($B$9:$F$1048576, $J6156, $K6156 )</f>
        <v>우리미래제일차</v>
      </c>
      <c r="P6156" t="str" cm="1">
        <f t="array" ref="P6156">IF( $L6156, TRIM(_xll.IMDP("IR", $G$5&amp;$N6156, $G$6)), "" )</f>
        <v/>
      </c>
      <c r="Q6156" t="b" cm="1">
        <f t="array" ref="Q6156">IF(
    $U$1=1, AND($P6156&lt;&gt;"", $P6156&lt;&gt;"...", $P6156&lt;&gt;"입력오류"),
    IF(
        $U$18=1, AND($P6156&lt;&gt;"", $P6156&lt;&gt;"...", $P6156&lt;&gt;"입력오류", ISNUMBER(FIND(INDEX($T$2:$T$7,$U$1),$P6156))),
        IF(
            $U$17="기타", AND($P6156&lt;&gt;"", $P6156&lt;&gt;"...", $P6156&lt;&gt;"입력오류", NOT(ISNUMBER(FIND($T$21:$T$34,$P6156)))),
            AND($P6156&lt;&gt;"", $P6156&lt;&gt;"...", $P6156&lt;&gt;"입력오류", $T$19=$P6156)
        )
    )
)</f>
        <v>0</v>
      </c>
    </row>
    <row r="6157" spans="9:17">
      <c r="I6157">
        <f t="shared" si="289"/>
        <v>6156</v>
      </c>
      <c r="J6157">
        <f t="shared" si="290"/>
        <v>1431</v>
      </c>
      <c r="K6157">
        <f t="shared" si="288"/>
        <v>3</v>
      </c>
      <c r="L6157" t="b">
        <f>COUNTIF($N$2:N6157, N6157)=1</f>
        <v>1</v>
      </c>
      <c r="M6157" s="37">
        <f>IF( $Q6157, MAX($M$1:M6156)+1, 0)</f>
        <v>0</v>
      </c>
      <c r="N6157" t="str" cm="1">
        <f t="array" ref="N6157">INDEX($A$9:$F$1048576, $J6157, $K6157 )</f>
        <v>KI770</v>
      </c>
      <c r="O6157" t="str" cm="1">
        <f t="array" ref="O6157">INDEX($B$9:$F$1048576, $J6157, $K6157 )</f>
        <v>웨스트수원</v>
      </c>
      <c r="P6157" t="str" cm="1">
        <f t="array" ref="P6157">IF( $L6157, TRIM(_xll.IMDP("IR", $G$5&amp;$N6157, $G$6)), "" )</f>
        <v/>
      </c>
      <c r="Q6157" t="b" cm="1">
        <f t="array" ref="Q6157">IF(
    $U$1=1, AND($P6157&lt;&gt;"", $P6157&lt;&gt;"...", $P6157&lt;&gt;"입력오류"),
    IF(
        $U$18=1, AND($P6157&lt;&gt;"", $P6157&lt;&gt;"...", $P6157&lt;&gt;"입력오류", ISNUMBER(FIND(INDEX($T$2:$T$7,$U$1),$P6157))),
        IF(
            $U$17="기타", AND($P6157&lt;&gt;"", $P6157&lt;&gt;"...", $P6157&lt;&gt;"입력오류", NOT(ISNUMBER(FIND($T$21:$T$34,$P6157)))),
            AND($P6157&lt;&gt;"", $P6157&lt;&gt;"...", $P6157&lt;&gt;"입력오류", $T$19=$P6157)
        )
    )
)</f>
        <v>0</v>
      </c>
    </row>
    <row r="6158" spans="9:17">
      <c r="I6158">
        <f t="shared" si="289"/>
        <v>6157</v>
      </c>
      <c r="J6158">
        <f t="shared" si="290"/>
        <v>1432</v>
      </c>
      <c r="K6158">
        <f t="shared" si="288"/>
        <v>3</v>
      </c>
      <c r="L6158" t="b">
        <f>COUNTIF($N$2:N6158, N6158)=1</f>
        <v>1</v>
      </c>
      <c r="M6158" s="37">
        <f>IF( $Q6158, MAX($M$1:M6157)+1, 0)</f>
        <v>0</v>
      </c>
      <c r="N6158" t="str" cm="1">
        <f t="array" ref="N6158">INDEX($A$9:$F$1048576, $J6158, $K6158 )</f>
        <v>KI771</v>
      </c>
      <c r="O6158" t="str" cm="1">
        <f t="array" ref="O6158">INDEX($B$9:$F$1048576, $J6158, $K6158 )</f>
        <v>카스타드제일차</v>
      </c>
      <c r="P6158" t="str" cm="1">
        <f t="array" ref="P6158">IF( $L6158, TRIM(_xll.IMDP("IR", $G$5&amp;$N6158, $G$6)), "" )</f>
        <v/>
      </c>
      <c r="Q6158" t="b" cm="1">
        <f t="array" ref="Q6158">IF(
    $U$1=1, AND($P6158&lt;&gt;"", $P6158&lt;&gt;"...", $P6158&lt;&gt;"입력오류"),
    IF(
        $U$18=1, AND($P6158&lt;&gt;"", $P6158&lt;&gt;"...", $P6158&lt;&gt;"입력오류", ISNUMBER(FIND(INDEX($T$2:$T$7,$U$1),$P6158))),
        IF(
            $U$17="기타", AND($P6158&lt;&gt;"", $P6158&lt;&gt;"...", $P6158&lt;&gt;"입력오류", NOT(ISNUMBER(FIND($T$21:$T$34,$P6158)))),
            AND($P6158&lt;&gt;"", $P6158&lt;&gt;"...", $P6158&lt;&gt;"입력오류", $T$19=$P6158)
        )
    )
)</f>
        <v>0</v>
      </c>
    </row>
    <row r="6159" spans="9:17">
      <c r="I6159">
        <f t="shared" si="289"/>
        <v>6158</v>
      </c>
      <c r="J6159">
        <f t="shared" si="290"/>
        <v>1433</v>
      </c>
      <c r="K6159">
        <f t="shared" si="288"/>
        <v>3</v>
      </c>
      <c r="L6159" t="b">
        <f>COUNTIF($N$2:N6159, N6159)=1</f>
        <v>1</v>
      </c>
      <c r="M6159" s="37">
        <f>IF( $Q6159, MAX($M$1:M6158)+1, 0)</f>
        <v>0</v>
      </c>
      <c r="N6159" t="str" cm="1">
        <f t="array" ref="N6159">INDEX($A$9:$F$1048576, $J6159, $K6159 )</f>
        <v>KI772</v>
      </c>
      <c r="O6159" t="str" cm="1">
        <f t="array" ref="O6159">INDEX($B$9:$F$1048576, $J6159, $K6159 )</f>
        <v>뉴플랫제이차</v>
      </c>
      <c r="P6159" t="str" cm="1">
        <f t="array" ref="P6159">IF( $L6159, TRIM(_xll.IMDP("IR", $G$5&amp;$N6159, $G$6)), "" )</f>
        <v/>
      </c>
      <c r="Q6159" t="b" cm="1">
        <f t="array" ref="Q6159">IF(
    $U$1=1, AND($P6159&lt;&gt;"", $P6159&lt;&gt;"...", $P6159&lt;&gt;"입력오류"),
    IF(
        $U$18=1, AND($P6159&lt;&gt;"", $P6159&lt;&gt;"...", $P6159&lt;&gt;"입력오류", ISNUMBER(FIND(INDEX($T$2:$T$7,$U$1),$P6159))),
        IF(
            $U$17="기타", AND($P6159&lt;&gt;"", $P6159&lt;&gt;"...", $P6159&lt;&gt;"입력오류", NOT(ISNUMBER(FIND($T$21:$T$34,$P6159)))),
            AND($P6159&lt;&gt;"", $P6159&lt;&gt;"...", $P6159&lt;&gt;"입력오류", $T$19=$P6159)
        )
    )
)</f>
        <v>0</v>
      </c>
    </row>
    <row r="6160" spans="9:17">
      <c r="I6160">
        <f t="shared" si="289"/>
        <v>6159</v>
      </c>
      <c r="J6160">
        <f t="shared" si="290"/>
        <v>1434</v>
      </c>
      <c r="K6160">
        <f t="shared" si="288"/>
        <v>3</v>
      </c>
      <c r="L6160" t="b">
        <f>COUNTIF($N$2:N6160, N6160)=1</f>
        <v>1</v>
      </c>
      <c r="M6160" s="37">
        <f>IF( $Q6160, MAX($M$1:M6159)+1, 0)</f>
        <v>0</v>
      </c>
      <c r="N6160" t="str" cm="1">
        <f t="array" ref="N6160">INDEX($A$9:$F$1048576, $J6160, $K6160 )</f>
        <v>KI773</v>
      </c>
      <c r="O6160" t="str" cm="1">
        <f t="array" ref="O6160">INDEX($B$9:$F$1048576, $J6160, $K6160 )</f>
        <v>도담제일차</v>
      </c>
      <c r="P6160" t="str" cm="1">
        <f t="array" ref="P6160">IF( $L6160, TRIM(_xll.IMDP("IR", $G$5&amp;$N6160, $G$6)), "" )</f>
        <v/>
      </c>
      <c r="Q6160" t="b" cm="1">
        <f t="array" ref="Q6160">IF(
    $U$1=1, AND($P6160&lt;&gt;"", $P6160&lt;&gt;"...", $P6160&lt;&gt;"입력오류"),
    IF(
        $U$18=1, AND($P6160&lt;&gt;"", $P6160&lt;&gt;"...", $P6160&lt;&gt;"입력오류", ISNUMBER(FIND(INDEX($T$2:$T$7,$U$1),$P6160))),
        IF(
            $U$17="기타", AND($P6160&lt;&gt;"", $P6160&lt;&gt;"...", $P6160&lt;&gt;"입력오류", NOT(ISNUMBER(FIND($T$21:$T$34,$P6160)))),
            AND($P6160&lt;&gt;"", $P6160&lt;&gt;"...", $P6160&lt;&gt;"입력오류", $T$19=$P6160)
        )
    )
)</f>
        <v>0</v>
      </c>
    </row>
    <row r="6161" spans="9:17">
      <c r="I6161">
        <f t="shared" si="289"/>
        <v>6160</v>
      </c>
      <c r="J6161">
        <f t="shared" si="290"/>
        <v>1435</v>
      </c>
      <c r="K6161">
        <f t="shared" si="288"/>
        <v>3</v>
      </c>
      <c r="L6161" t="b">
        <f>COUNTIF($N$2:N6161, N6161)=1</f>
        <v>1</v>
      </c>
      <c r="M6161" s="37">
        <f>IF( $Q6161, MAX($M$1:M6160)+1, 0)</f>
        <v>0</v>
      </c>
      <c r="N6161" t="str" cm="1">
        <f t="array" ref="N6161">INDEX($A$9:$F$1048576, $J6161, $K6161 )</f>
        <v>KI774</v>
      </c>
      <c r="O6161" t="str" cm="1">
        <f t="array" ref="O6161">INDEX($B$9:$F$1048576, $J6161, $K6161 )</f>
        <v>에스타이거클린</v>
      </c>
      <c r="P6161" t="str" cm="1">
        <f t="array" ref="P6161">IF( $L6161, TRIM(_xll.IMDP("IR", $G$5&amp;$N6161, $G$6)), "" )</f>
        <v/>
      </c>
      <c r="Q6161" t="b" cm="1">
        <f t="array" ref="Q6161">IF(
    $U$1=1, AND($P6161&lt;&gt;"", $P6161&lt;&gt;"...", $P6161&lt;&gt;"입력오류"),
    IF(
        $U$18=1, AND($P6161&lt;&gt;"", $P6161&lt;&gt;"...", $P6161&lt;&gt;"입력오류", ISNUMBER(FIND(INDEX($T$2:$T$7,$U$1),$P6161))),
        IF(
            $U$17="기타", AND($P6161&lt;&gt;"", $P6161&lt;&gt;"...", $P6161&lt;&gt;"입력오류", NOT(ISNUMBER(FIND($T$21:$T$34,$P6161)))),
            AND($P6161&lt;&gt;"", $P6161&lt;&gt;"...", $P6161&lt;&gt;"입력오류", $T$19=$P6161)
        )
    )
)</f>
        <v>0</v>
      </c>
    </row>
    <row r="6162" spans="9:17">
      <c r="I6162">
        <f t="shared" si="289"/>
        <v>6161</v>
      </c>
      <c r="J6162">
        <f t="shared" si="290"/>
        <v>1436</v>
      </c>
      <c r="K6162">
        <f t="shared" si="288"/>
        <v>3</v>
      </c>
      <c r="L6162" t="b">
        <f>COUNTIF($N$2:N6162, N6162)=1</f>
        <v>1</v>
      </c>
      <c r="M6162" s="37">
        <f>IF( $Q6162, MAX($M$1:M6161)+1, 0)</f>
        <v>0</v>
      </c>
      <c r="N6162" t="str" cm="1">
        <f t="array" ref="N6162">INDEX($A$9:$F$1048576, $J6162, $K6162 )</f>
        <v>KI775</v>
      </c>
      <c r="O6162" t="str" cm="1">
        <f t="array" ref="O6162">INDEX($B$9:$F$1048576, $J6162, $K6162 )</f>
        <v>에스시네마</v>
      </c>
      <c r="P6162" t="str" cm="1">
        <f t="array" ref="P6162">IF( $L6162, TRIM(_xll.IMDP("IR", $G$5&amp;$N6162, $G$6)), "" )</f>
        <v/>
      </c>
      <c r="Q6162" t="b" cm="1">
        <f t="array" ref="Q6162">IF(
    $U$1=1, AND($P6162&lt;&gt;"", $P6162&lt;&gt;"...", $P6162&lt;&gt;"입력오류"),
    IF(
        $U$18=1, AND($P6162&lt;&gt;"", $P6162&lt;&gt;"...", $P6162&lt;&gt;"입력오류", ISNUMBER(FIND(INDEX($T$2:$T$7,$U$1),$P6162))),
        IF(
            $U$17="기타", AND($P6162&lt;&gt;"", $P6162&lt;&gt;"...", $P6162&lt;&gt;"입력오류", NOT(ISNUMBER(FIND($T$21:$T$34,$P6162)))),
            AND($P6162&lt;&gt;"", $P6162&lt;&gt;"...", $P6162&lt;&gt;"입력오류", $T$19=$P6162)
        )
    )
)</f>
        <v>0</v>
      </c>
    </row>
    <row r="6163" spans="9:17">
      <c r="I6163">
        <f t="shared" si="289"/>
        <v>6162</v>
      </c>
      <c r="J6163">
        <f t="shared" si="290"/>
        <v>1437</v>
      </c>
      <c r="K6163">
        <f t="shared" si="288"/>
        <v>3</v>
      </c>
      <c r="L6163" t="b">
        <f>COUNTIF($N$2:N6163, N6163)=1</f>
        <v>1</v>
      </c>
      <c r="M6163" s="37">
        <f>IF( $Q6163, MAX($M$1:M6162)+1, 0)</f>
        <v>0</v>
      </c>
      <c r="N6163" t="str" cm="1">
        <f t="array" ref="N6163">INDEX($A$9:$F$1048576, $J6163, $K6163 )</f>
        <v>KI776</v>
      </c>
      <c r="O6163" t="str" cm="1">
        <f t="array" ref="O6163">INDEX($B$9:$F$1048576, $J6163, $K6163 )</f>
        <v>지아이비포터제이차</v>
      </c>
      <c r="P6163" t="str" cm="1">
        <f t="array" ref="P6163">IF( $L6163, TRIM(_xll.IMDP("IR", $G$5&amp;$N6163, $G$6)), "" )</f>
        <v/>
      </c>
      <c r="Q6163" t="b" cm="1">
        <f t="array" ref="Q6163">IF(
    $U$1=1, AND($P6163&lt;&gt;"", $P6163&lt;&gt;"...", $P6163&lt;&gt;"입력오류"),
    IF(
        $U$18=1, AND($P6163&lt;&gt;"", $P6163&lt;&gt;"...", $P6163&lt;&gt;"입력오류", ISNUMBER(FIND(INDEX($T$2:$T$7,$U$1),$P6163))),
        IF(
            $U$17="기타", AND($P6163&lt;&gt;"", $P6163&lt;&gt;"...", $P6163&lt;&gt;"입력오류", NOT(ISNUMBER(FIND($T$21:$T$34,$P6163)))),
            AND($P6163&lt;&gt;"", $P6163&lt;&gt;"...", $P6163&lt;&gt;"입력오류", $T$19=$P6163)
        )
    )
)</f>
        <v>0</v>
      </c>
    </row>
    <row r="6164" spans="9:17">
      <c r="I6164">
        <f t="shared" si="289"/>
        <v>6163</v>
      </c>
      <c r="J6164">
        <f t="shared" si="290"/>
        <v>1438</v>
      </c>
      <c r="K6164">
        <f t="shared" si="288"/>
        <v>3</v>
      </c>
      <c r="L6164" t="b">
        <f>COUNTIF($N$2:N6164, N6164)=1</f>
        <v>1</v>
      </c>
      <c r="M6164" s="37">
        <f>IF( $Q6164, MAX($M$1:M6163)+1, 0)</f>
        <v>0</v>
      </c>
      <c r="N6164" t="str" cm="1">
        <f t="array" ref="N6164">INDEX($A$9:$F$1048576, $J6164, $K6164 )</f>
        <v>KI777</v>
      </c>
      <c r="O6164" t="str" cm="1">
        <f t="array" ref="O6164">INDEX($B$9:$F$1048576, $J6164, $K6164 )</f>
        <v>비욘드스카이제일차</v>
      </c>
      <c r="P6164" t="str" cm="1">
        <f t="array" ref="P6164">IF( $L6164, TRIM(_xll.IMDP("IR", $G$5&amp;$N6164, $G$6)), "" )</f>
        <v/>
      </c>
      <c r="Q6164" t="b" cm="1">
        <f t="array" ref="Q6164">IF(
    $U$1=1, AND($P6164&lt;&gt;"", $P6164&lt;&gt;"...", $P6164&lt;&gt;"입력오류"),
    IF(
        $U$18=1, AND($P6164&lt;&gt;"", $P6164&lt;&gt;"...", $P6164&lt;&gt;"입력오류", ISNUMBER(FIND(INDEX($T$2:$T$7,$U$1),$P6164))),
        IF(
            $U$17="기타", AND($P6164&lt;&gt;"", $P6164&lt;&gt;"...", $P6164&lt;&gt;"입력오류", NOT(ISNUMBER(FIND($T$21:$T$34,$P6164)))),
            AND($P6164&lt;&gt;"", $P6164&lt;&gt;"...", $P6164&lt;&gt;"입력오류", $T$19=$P6164)
        )
    )
)</f>
        <v>0</v>
      </c>
    </row>
    <row r="6165" spans="9:17">
      <c r="I6165">
        <f t="shared" si="289"/>
        <v>6164</v>
      </c>
      <c r="J6165">
        <f t="shared" si="290"/>
        <v>1439</v>
      </c>
      <c r="K6165">
        <f t="shared" si="288"/>
        <v>3</v>
      </c>
      <c r="L6165" t="b">
        <f>COUNTIF($N$2:N6165, N6165)=1</f>
        <v>1</v>
      </c>
      <c r="M6165" s="37">
        <f>IF( $Q6165, MAX($M$1:M6164)+1, 0)</f>
        <v>0</v>
      </c>
      <c r="N6165" t="str" cm="1">
        <f t="array" ref="N6165">INDEX($A$9:$F$1048576, $J6165, $K6165 )</f>
        <v>KI778</v>
      </c>
      <c r="O6165" t="str" cm="1">
        <f t="array" ref="O6165">INDEX($B$9:$F$1048576, $J6165, $K6165 )</f>
        <v>에이치세븐제이차</v>
      </c>
      <c r="P6165" t="str" cm="1">
        <f t="array" ref="P6165">IF( $L6165, TRIM(_xll.IMDP("IR", $G$5&amp;$N6165, $G$6)), "" )</f>
        <v/>
      </c>
      <c r="Q6165" t="b" cm="1">
        <f t="array" ref="Q6165">IF(
    $U$1=1, AND($P6165&lt;&gt;"", $P6165&lt;&gt;"...", $P6165&lt;&gt;"입력오류"),
    IF(
        $U$18=1, AND($P6165&lt;&gt;"", $P6165&lt;&gt;"...", $P6165&lt;&gt;"입력오류", ISNUMBER(FIND(INDEX($T$2:$T$7,$U$1),$P6165))),
        IF(
            $U$17="기타", AND($P6165&lt;&gt;"", $P6165&lt;&gt;"...", $P6165&lt;&gt;"입력오류", NOT(ISNUMBER(FIND($T$21:$T$34,$P6165)))),
            AND($P6165&lt;&gt;"", $P6165&lt;&gt;"...", $P6165&lt;&gt;"입력오류", $T$19=$P6165)
        )
    )
)</f>
        <v>0</v>
      </c>
    </row>
    <row r="6166" spans="9:17">
      <c r="I6166">
        <f t="shared" si="289"/>
        <v>6165</v>
      </c>
      <c r="J6166">
        <f t="shared" si="290"/>
        <v>1440</v>
      </c>
      <c r="K6166">
        <f t="shared" si="288"/>
        <v>3</v>
      </c>
      <c r="L6166" t="b">
        <f>COUNTIF($N$2:N6166, N6166)=1</f>
        <v>1</v>
      </c>
      <c r="M6166" s="37">
        <f>IF( $Q6166, MAX($M$1:M6165)+1, 0)</f>
        <v>0</v>
      </c>
      <c r="N6166" t="str" cm="1">
        <f t="array" ref="N6166">INDEX($A$9:$F$1048576, $J6166, $K6166 )</f>
        <v>KI779</v>
      </c>
      <c r="O6166" t="str" cm="1">
        <f t="array" ref="O6166">INDEX($B$9:$F$1048576, $J6166, $K6166 )</f>
        <v>비케이프로제십칠차</v>
      </c>
      <c r="P6166" t="str" cm="1">
        <f t="array" ref="P6166">IF( $L6166, TRIM(_xll.IMDP("IR", $G$5&amp;$N6166, $G$6)), "" )</f>
        <v/>
      </c>
      <c r="Q6166" t="b" cm="1">
        <f t="array" ref="Q6166">IF(
    $U$1=1, AND($P6166&lt;&gt;"", $P6166&lt;&gt;"...", $P6166&lt;&gt;"입력오류"),
    IF(
        $U$18=1, AND($P6166&lt;&gt;"", $P6166&lt;&gt;"...", $P6166&lt;&gt;"입력오류", ISNUMBER(FIND(INDEX($T$2:$T$7,$U$1),$P6166))),
        IF(
            $U$17="기타", AND($P6166&lt;&gt;"", $P6166&lt;&gt;"...", $P6166&lt;&gt;"입력오류", NOT(ISNUMBER(FIND($T$21:$T$34,$P6166)))),
            AND($P6166&lt;&gt;"", $P6166&lt;&gt;"...", $P6166&lt;&gt;"입력오류", $T$19=$P6166)
        )
    )
)</f>
        <v>0</v>
      </c>
    </row>
    <row r="6167" spans="9:17">
      <c r="I6167">
        <f t="shared" si="289"/>
        <v>6166</v>
      </c>
      <c r="J6167">
        <f t="shared" si="290"/>
        <v>1441</v>
      </c>
      <c r="K6167">
        <f t="shared" si="288"/>
        <v>3</v>
      </c>
      <c r="L6167" t="b">
        <f>COUNTIF($N$2:N6167, N6167)=1</f>
        <v>1</v>
      </c>
      <c r="M6167" s="37">
        <f>IF( $Q6167, MAX($M$1:M6166)+1, 0)</f>
        <v>0</v>
      </c>
      <c r="N6167" t="str" cm="1">
        <f t="array" ref="N6167">INDEX($A$9:$F$1048576, $J6167, $K6167 )</f>
        <v>KI780</v>
      </c>
      <c r="O6167" t="str" cm="1">
        <f t="array" ref="O6167">INDEX($B$9:$F$1048576, $J6167, $K6167 )</f>
        <v>비케이프로제이십차</v>
      </c>
      <c r="P6167" t="str" cm="1">
        <f t="array" ref="P6167">IF( $L6167, TRIM(_xll.IMDP("IR", $G$5&amp;$N6167, $G$6)), "" )</f>
        <v/>
      </c>
      <c r="Q6167" t="b" cm="1">
        <f t="array" ref="Q6167">IF(
    $U$1=1, AND($P6167&lt;&gt;"", $P6167&lt;&gt;"...", $P6167&lt;&gt;"입력오류"),
    IF(
        $U$18=1, AND($P6167&lt;&gt;"", $P6167&lt;&gt;"...", $P6167&lt;&gt;"입력오류", ISNUMBER(FIND(INDEX($T$2:$T$7,$U$1),$P6167))),
        IF(
            $U$17="기타", AND($P6167&lt;&gt;"", $P6167&lt;&gt;"...", $P6167&lt;&gt;"입력오류", NOT(ISNUMBER(FIND($T$21:$T$34,$P6167)))),
            AND($P6167&lt;&gt;"", $P6167&lt;&gt;"...", $P6167&lt;&gt;"입력오류", $T$19=$P6167)
        )
    )
)</f>
        <v>0</v>
      </c>
    </row>
    <row r="6168" spans="9:17">
      <c r="I6168">
        <f t="shared" si="289"/>
        <v>6167</v>
      </c>
      <c r="J6168">
        <f t="shared" si="290"/>
        <v>1442</v>
      </c>
      <c r="K6168">
        <f t="shared" si="288"/>
        <v>3</v>
      </c>
      <c r="L6168" t="b">
        <f>COUNTIF($N$2:N6168, N6168)=1</f>
        <v>1</v>
      </c>
      <c r="M6168" s="37">
        <f>IF( $Q6168, MAX($M$1:M6167)+1, 0)</f>
        <v>0</v>
      </c>
      <c r="N6168" t="str" cm="1">
        <f t="array" ref="N6168">INDEX($A$9:$F$1048576, $J6168, $K6168 )</f>
        <v>KI781</v>
      </c>
      <c r="O6168" t="str" cm="1">
        <f t="array" ref="O6168">INDEX($B$9:$F$1048576, $J6168, $K6168 )</f>
        <v>아몬드골드</v>
      </c>
      <c r="P6168" t="str" cm="1">
        <f t="array" ref="P6168">IF( $L6168, TRIM(_xll.IMDP("IR", $G$5&amp;$N6168, $G$6)), "" )</f>
        <v/>
      </c>
      <c r="Q6168" t="b" cm="1">
        <f t="array" ref="Q6168">IF(
    $U$1=1, AND($P6168&lt;&gt;"", $P6168&lt;&gt;"...", $P6168&lt;&gt;"입력오류"),
    IF(
        $U$18=1, AND($P6168&lt;&gt;"", $P6168&lt;&gt;"...", $P6168&lt;&gt;"입력오류", ISNUMBER(FIND(INDEX($T$2:$T$7,$U$1),$P6168))),
        IF(
            $U$17="기타", AND($P6168&lt;&gt;"", $P6168&lt;&gt;"...", $P6168&lt;&gt;"입력오류", NOT(ISNUMBER(FIND($T$21:$T$34,$P6168)))),
            AND($P6168&lt;&gt;"", $P6168&lt;&gt;"...", $P6168&lt;&gt;"입력오류", $T$19=$P6168)
        )
    )
)</f>
        <v>0</v>
      </c>
    </row>
    <row r="6169" spans="9:17">
      <c r="I6169">
        <f t="shared" si="289"/>
        <v>6168</v>
      </c>
      <c r="J6169">
        <f t="shared" si="290"/>
        <v>1443</v>
      </c>
      <c r="K6169">
        <f t="shared" si="288"/>
        <v>3</v>
      </c>
      <c r="L6169" t="b">
        <f>COUNTIF($N$2:N6169, N6169)=1</f>
        <v>1</v>
      </c>
      <c r="M6169" s="37">
        <f>IF( $Q6169, MAX($M$1:M6168)+1, 0)</f>
        <v>0</v>
      </c>
      <c r="N6169" t="str" cm="1">
        <f t="array" ref="N6169">INDEX($A$9:$F$1048576, $J6169, $K6169 )</f>
        <v>KI782</v>
      </c>
      <c r="O6169" t="str" cm="1">
        <f t="array" ref="O6169">INDEX($B$9:$F$1048576, $J6169, $K6169 )</f>
        <v>엠제이센트럴제이차</v>
      </c>
      <c r="P6169" t="str" cm="1">
        <f t="array" ref="P6169">IF( $L6169, TRIM(_xll.IMDP("IR", $G$5&amp;$N6169, $G$6)), "" )</f>
        <v/>
      </c>
      <c r="Q6169" t="b" cm="1">
        <f t="array" ref="Q6169">IF(
    $U$1=1, AND($P6169&lt;&gt;"", $P6169&lt;&gt;"...", $P6169&lt;&gt;"입력오류"),
    IF(
        $U$18=1, AND($P6169&lt;&gt;"", $P6169&lt;&gt;"...", $P6169&lt;&gt;"입력오류", ISNUMBER(FIND(INDEX($T$2:$T$7,$U$1),$P6169))),
        IF(
            $U$17="기타", AND($P6169&lt;&gt;"", $P6169&lt;&gt;"...", $P6169&lt;&gt;"입력오류", NOT(ISNUMBER(FIND($T$21:$T$34,$P6169)))),
            AND($P6169&lt;&gt;"", $P6169&lt;&gt;"...", $P6169&lt;&gt;"입력오류", $T$19=$P6169)
        )
    )
)</f>
        <v>0</v>
      </c>
    </row>
    <row r="6170" spans="9:17">
      <c r="I6170">
        <f t="shared" si="289"/>
        <v>6169</v>
      </c>
      <c r="J6170">
        <f t="shared" si="290"/>
        <v>1444</v>
      </c>
      <c r="K6170">
        <f t="shared" si="288"/>
        <v>3</v>
      </c>
      <c r="L6170" t="b">
        <f>COUNTIF($N$2:N6170, N6170)=1</f>
        <v>1</v>
      </c>
      <c r="M6170" s="37">
        <f>IF( $Q6170, MAX($M$1:M6169)+1, 0)</f>
        <v>0</v>
      </c>
      <c r="N6170" t="str" cm="1">
        <f t="array" ref="N6170">INDEX($A$9:$F$1048576, $J6170, $K6170 )</f>
        <v>KI783</v>
      </c>
      <c r="O6170" t="str" cm="1">
        <f t="array" ref="O6170">INDEX($B$9:$F$1048576, $J6170, $K6170 )</f>
        <v>드림스페어제구차</v>
      </c>
      <c r="P6170" t="str" cm="1">
        <f t="array" ref="P6170">IF( $L6170, TRIM(_xll.IMDP("IR", $G$5&amp;$N6170, $G$6)), "" )</f>
        <v/>
      </c>
      <c r="Q6170" t="b" cm="1">
        <f t="array" ref="Q6170">IF(
    $U$1=1, AND($P6170&lt;&gt;"", $P6170&lt;&gt;"...", $P6170&lt;&gt;"입력오류"),
    IF(
        $U$18=1, AND($P6170&lt;&gt;"", $P6170&lt;&gt;"...", $P6170&lt;&gt;"입력오류", ISNUMBER(FIND(INDEX($T$2:$T$7,$U$1),$P6170))),
        IF(
            $U$17="기타", AND($P6170&lt;&gt;"", $P6170&lt;&gt;"...", $P6170&lt;&gt;"입력오류", NOT(ISNUMBER(FIND($T$21:$T$34,$P6170)))),
            AND($P6170&lt;&gt;"", $P6170&lt;&gt;"...", $P6170&lt;&gt;"입력오류", $T$19=$P6170)
        )
    )
)</f>
        <v>0</v>
      </c>
    </row>
    <row r="6171" spans="9:17">
      <c r="I6171">
        <f t="shared" si="289"/>
        <v>6170</v>
      </c>
      <c r="J6171">
        <f t="shared" si="290"/>
        <v>1445</v>
      </c>
      <c r="K6171">
        <f t="shared" si="288"/>
        <v>3</v>
      </c>
      <c r="L6171" t="b">
        <f>COUNTIF($N$2:N6171, N6171)=1</f>
        <v>1</v>
      </c>
      <c r="M6171" s="37">
        <f>IF( $Q6171, MAX($M$1:M6170)+1, 0)</f>
        <v>0</v>
      </c>
      <c r="N6171" t="str" cm="1">
        <f t="array" ref="N6171">INDEX($A$9:$F$1048576, $J6171, $K6171 )</f>
        <v>KI784</v>
      </c>
      <c r="O6171" t="str" cm="1">
        <f t="array" ref="O6171">INDEX($B$9:$F$1048576, $J6171, $K6171 )</f>
        <v>우리에이치더블유제이차</v>
      </c>
      <c r="P6171" t="str" cm="1">
        <f t="array" ref="P6171">IF( $L6171, TRIM(_xll.IMDP("IR", $G$5&amp;$N6171, $G$6)), "" )</f>
        <v/>
      </c>
      <c r="Q6171" t="b" cm="1">
        <f t="array" ref="Q6171">IF(
    $U$1=1, AND($P6171&lt;&gt;"", $P6171&lt;&gt;"...", $P6171&lt;&gt;"입력오류"),
    IF(
        $U$18=1, AND($P6171&lt;&gt;"", $P6171&lt;&gt;"...", $P6171&lt;&gt;"입력오류", ISNUMBER(FIND(INDEX($T$2:$T$7,$U$1),$P6171))),
        IF(
            $U$17="기타", AND($P6171&lt;&gt;"", $P6171&lt;&gt;"...", $P6171&lt;&gt;"입력오류", NOT(ISNUMBER(FIND($T$21:$T$34,$P6171)))),
            AND($P6171&lt;&gt;"", $P6171&lt;&gt;"...", $P6171&lt;&gt;"입력오류", $T$19=$P6171)
        )
    )
)</f>
        <v>0</v>
      </c>
    </row>
    <row r="6172" spans="9:17">
      <c r="I6172">
        <f t="shared" si="289"/>
        <v>6171</v>
      </c>
      <c r="J6172">
        <f t="shared" si="290"/>
        <v>1446</v>
      </c>
      <c r="K6172">
        <f t="shared" si="288"/>
        <v>3</v>
      </c>
      <c r="L6172" t="b">
        <f>COUNTIF($N$2:N6172, N6172)=1</f>
        <v>1</v>
      </c>
      <c r="M6172" s="37">
        <f>IF( $Q6172, MAX($M$1:M6171)+1, 0)</f>
        <v>0</v>
      </c>
      <c r="N6172" t="str" cm="1">
        <f t="array" ref="N6172">INDEX($A$9:$F$1048576, $J6172, $K6172 )</f>
        <v>KI785</v>
      </c>
      <c r="O6172" t="str" cm="1">
        <f t="array" ref="O6172">INDEX($B$9:$F$1048576, $J6172, $K6172 )</f>
        <v>화이트우드제칠차</v>
      </c>
      <c r="P6172" t="str" cm="1">
        <f t="array" ref="P6172">IF( $L6172, TRIM(_xll.IMDP("IR", $G$5&amp;$N6172, $G$6)), "" )</f>
        <v/>
      </c>
      <c r="Q6172" t="b" cm="1">
        <f t="array" ref="Q6172">IF(
    $U$1=1, AND($P6172&lt;&gt;"", $P6172&lt;&gt;"...", $P6172&lt;&gt;"입력오류"),
    IF(
        $U$18=1, AND($P6172&lt;&gt;"", $P6172&lt;&gt;"...", $P6172&lt;&gt;"입력오류", ISNUMBER(FIND(INDEX($T$2:$T$7,$U$1),$P6172))),
        IF(
            $U$17="기타", AND($P6172&lt;&gt;"", $P6172&lt;&gt;"...", $P6172&lt;&gt;"입력오류", NOT(ISNUMBER(FIND($T$21:$T$34,$P6172)))),
            AND($P6172&lt;&gt;"", $P6172&lt;&gt;"...", $P6172&lt;&gt;"입력오류", $T$19=$P6172)
        )
    )
)</f>
        <v>0</v>
      </c>
    </row>
    <row r="6173" spans="9:17">
      <c r="I6173">
        <f t="shared" si="289"/>
        <v>6172</v>
      </c>
      <c r="J6173">
        <f t="shared" si="290"/>
        <v>1447</v>
      </c>
      <c r="K6173">
        <f t="shared" si="288"/>
        <v>3</v>
      </c>
      <c r="L6173" t="b">
        <f>COUNTIF($N$2:N6173, N6173)=1</f>
        <v>1</v>
      </c>
      <c r="M6173" s="37">
        <f>IF( $Q6173, MAX($M$1:M6172)+1, 0)</f>
        <v>0</v>
      </c>
      <c r="N6173" t="str" cm="1">
        <f t="array" ref="N6173">INDEX($A$9:$F$1048576, $J6173, $K6173 )</f>
        <v>KI786</v>
      </c>
      <c r="O6173" t="str" cm="1">
        <f t="array" ref="O6173">INDEX($B$9:$F$1048576, $J6173, $K6173 )</f>
        <v>메인스트림제십오차</v>
      </c>
      <c r="P6173" t="str" cm="1">
        <f t="array" ref="P6173">IF( $L6173, TRIM(_xll.IMDP("IR", $G$5&amp;$N6173, $G$6)), "" )</f>
        <v/>
      </c>
      <c r="Q6173" t="b" cm="1">
        <f t="array" ref="Q6173">IF(
    $U$1=1, AND($P6173&lt;&gt;"", $P6173&lt;&gt;"...", $P6173&lt;&gt;"입력오류"),
    IF(
        $U$18=1, AND($P6173&lt;&gt;"", $P6173&lt;&gt;"...", $P6173&lt;&gt;"입력오류", ISNUMBER(FIND(INDEX($T$2:$T$7,$U$1),$P6173))),
        IF(
            $U$17="기타", AND($P6173&lt;&gt;"", $P6173&lt;&gt;"...", $P6173&lt;&gt;"입력오류", NOT(ISNUMBER(FIND($T$21:$T$34,$P6173)))),
            AND($P6173&lt;&gt;"", $P6173&lt;&gt;"...", $P6173&lt;&gt;"입력오류", $T$19=$P6173)
        )
    )
)</f>
        <v>0</v>
      </c>
    </row>
    <row r="6174" spans="9:17">
      <c r="I6174">
        <f t="shared" si="289"/>
        <v>6173</v>
      </c>
      <c r="J6174">
        <f t="shared" si="290"/>
        <v>1448</v>
      </c>
      <c r="K6174">
        <f t="shared" si="288"/>
        <v>3</v>
      </c>
      <c r="L6174" t="b">
        <f>COUNTIF($N$2:N6174, N6174)=1</f>
        <v>1</v>
      </c>
      <c r="M6174" s="37">
        <f>IF( $Q6174, MAX($M$1:M6173)+1, 0)</f>
        <v>0</v>
      </c>
      <c r="N6174" t="str" cm="1">
        <f t="array" ref="N6174">INDEX($A$9:$F$1048576, $J6174, $K6174 )</f>
        <v>KI787</v>
      </c>
      <c r="O6174" t="str" cm="1">
        <f t="array" ref="O6174">INDEX($B$9:$F$1048576, $J6174, $K6174 )</f>
        <v>알바트로스제이십이차</v>
      </c>
      <c r="P6174" t="str" cm="1">
        <f t="array" ref="P6174">IF( $L6174, TRIM(_xll.IMDP("IR", $G$5&amp;$N6174, $G$6)), "" )</f>
        <v/>
      </c>
      <c r="Q6174" t="b" cm="1">
        <f t="array" ref="Q6174">IF(
    $U$1=1, AND($P6174&lt;&gt;"", $P6174&lt;&gt;"...", $P6174&lt;&gt;"입력오류"),
    IF(
        $U$18=1, AND($P6174&lt;&gt;"", $P6174&lt;&gt;"...", $P6174&lt;&gt;"입력오류", ISNUMBER(FIND(INDEX($T$2:$T$7,$U$1),$P6174))),
        IF(
            $U$17="기타", AND($P6174&lt;&gt;"", $P6174&lt;&gt;"...", $P6174&lt;&gt;"입력오류", NOT(ISNUMBER(FIND($T$21:$T$34,$P6174)))),
            AND($P6174&lt;&gt;"", $P6174&lt;&gt;"...", $P6174&lt;&gt;"입력오류", $T$19=$P6174)
        )
    )
)</f>
        <v>0</v>
      </c>
    </row>
    <row r="6175" spans="9:17">
      <c r="I6175">
        <f t="shared" si="289"/>
        <v>6174</v>
      </c>
      <c r="J6175">
        <f t="shared" si="290"/>
        <v>1449</v>
      </c>
      <c r="K6175">
        <f t="shared" si="288"/>
        <v>3</v>
      </c>
      <c r="L6175" t="b">
        <f>COUNTIF($N$2:N6175, N6175)=1</f>
        <v>1</v>
      </c>
      <c r="M6175" s="37">
        <f>IF( $Q6175, MAX($M$1:M6174)+1, 0)</f>
        <v>0</v>
      </c>
      <c r="N6175" t="str" cm="1">
        <f t="array" ref="N6175">INDEX($A$9:$F$1048576, $J6175, $K6175 )</f>
        <v>KI788</v>
      </c>
      <c r="O6175" t="str" cm="1">
        <f t="array" ref="O6175">INDEX($B$9:$F$1048576, $J6175, $K6175 )</f>
        <v>우리사랑제13차</v>
      </c>
      <c r="P6175" t="str" cm="1">
        <f t="array" ref="P6175">IF( $L6175, TRIM(_xll.IMDP("IR", $G$5&amp;$N6175, $G$6)), "" )</f>
        <v/>
      </c>
      <c r="Q6175" t="b" cm="1">
        <f t="array" ref="Q6175">IF(
    $U$1=1, AND($P6175&lt;&gt;"", $P6175&lt;&gt;"...", $P6175&lt;&gt;"입력오류"),
    IF(
        $U$18=1, AND($P6175&lt;&gt;"", $P6175&lt;&gt;"...", $P6175&lt;&gt;"입력오류", ISNUMBER(FIND(INDEX($T$2:$T$7,$U$1),$P6175))),
        IF(
            $U$17="기타", AND($P6175&lt;&gt;"", $P6175&lt;&gt;"...", $P6175&lt;&gt;"입력오류", NOT(ISNUMBER(FIND($T$21:$T$34,$P6175)))),
            AND($P6175&lt;&gt;"", $P6175&lt;&gt;"...", $P6175&lt;&gt;"입력오류", $T$19=$P6175)
        )
    )
)</f>
        <v>0</v>
      </c>
    </row>
    <row r="6176" spans="9:17">
      <c r="I6176">
        <f t="shared" si="289"/>
        <v>6175</v>
      </c>
      <c r="J6176">
        <f t="shared" si="290"/>
        <v>1450</v>
      </c>
      <c r="K6176">
        <f t="shared" si="288"/>
        <v>3</v>
      </c>
      <c r="L6176" t="b">
        <f>COUNTIF($N$2:N6176, N6176)=1</f>
        <v>1</v>
      </c>
      <c r="M6176" s="37">
        <f>IF( $Q6176, MAX($M$1:M6175)+1, 0)</f>
        <v>0</v>
      </c>
      <c r="N6176" t="str" cm="1">
        <f t="array" ref="N6176">INDEX($A$9:$F$1048576, $J6176, $K6176 )</f>
        <v>KI789</v>
      </c>
      <c r="O6176" t="str" cm="1">
        <f t="array" ref="O6176">INDEX($B$9:$F$1048576, $J6176, $K6176 )</f>
        <v>와이디피제이차</v>
      </c>
      <c r="P6176" t="str" cm="1">
        <f t="array" ref="P6176">IF( $L6176, TRIM(_xll.IMDP("IR", $G$5&amp;$N6176, $G$6)), "" )</f>
        <v/>
      </c>
      <c r="Q6176" t="b" cm="1">
        <f t="array" ref="Q6176">IF(
    $U$1=1, AND($P6176&lt;&gt;"", $P6176&lt;&gt;"...", $P6176&lt;&gt;"입력오류"),
    IF(
        $U$18=1, AND($P6176&lt;&gt;"", $P6176&lt;&gt;"...", $P6176&lt;&gt;"입력오류", ISNUMBER(FIND(INDEX($T$2:$T$7,$U$1),$P6176))),
        IF(
            $U$17="기타", AND($P6176&lt;&gt;"", $P6176&lt;&gt;"...", $P6176&lt;&gt;"입력오류", NOT(ISNUMBER(FIND($T$21:$T$34,$P6176)))),
            AND($P6176&lt;&gt;"", $P6176&lt;&gt;"...", $P6176&lt;&gt;"입력오류", $T$19=$P6176)
        )
    )
)</f>
        <v>0</v>
      </c>
    </row>
    <row r="6177" spans="9:17">
      <c r="I6177">
        <f t="shared" si="289"/>
        <v>6176</v>
      </c>
      <c r="J6177">
        <f t="shared" si="290"/>
        <v>1451</v>
      </c>
      <c r="K6177">
        <f t="shared" si="288"/>
        <v>3</v>
      </c>
      <c r="L6177" t="b">
        <f>COUNTIF($N$2:N6177, N6177)=1</f>
        <v>1</v>
      </c>
      <c r="M6177" s="37">
        <f>IF( $Q6177, MAX($M$1:M6176)+1, 0)</f>
        <v>0</v>
      </c>
      <c r="N6177" t="str" cm="1">
        <f t="array" ref="N6177">INDEX($A$9:$F$1048576, $J6177, $K6177 )</f>
        <v>KI790</v>
      </c>
      <c r="O6177" t="str" cm="1">
        <f t="array" ref="O6177">INDEX($B$9:$F$1048576, $J6177, $K6177 )</f>
        <v>케이지봉명제일차</v>
      </c>
      <c r="P6177" t="str" cm="1">
        <f t="array" ref="P6177">IF( $L6177, TRIM(_xll.IMDP("IR", $G$5&amp;$N6177, $G$6)), "" )</f>
        <v/>
      </c>
      <c r="Q6177" t="b" cm="1">
        <f t="array" ref="Q6177">IF(
    $U$1=1, AND($P6177&lt;&gt;"", $P6177&lt;&gt;"...", $P6177&lt;&gt;"입력오류"),
    IF(
        $U$18=1, AND($P6177&lt;&gt;"", $P6177&lt;&gt;"...", $P6177&lt;&gt;"입력오류", ISNUMBER(FIND(INDEX($T$2:$T$7,$U$1),$P6177))),
        IF(
            $U$17="기타", AND($P6177&lt;&gt;"", $P6177&lt;&gt;"...", $P6177&lt;&gt;"입력오류", NOT(ISNUMBER(FIND($T$21:$T$34,$P6177)))),
            AND($P6177&lt;&gt;"", $P6177&lt;&gt;"...", $P6177&lt;&gt;"입력오류", $T$19=$P6177)
        )
    )
)</f>
        <v>0</v>
      </c>
    </row>
    <row r="6178" spans="9:17">
      <c r="I6178">
        <f t="shared" si="289"/>
        <v>6177</v>
      </c>
      <c r="J6178">
        <f t="shared" si="290"/>
        <v>1452</v>
      </c>
      <c r="K6178">
        <f t="shared" si="288"/>
        <v>3</v>
      </c>
      <c r="L6178" t="b">
        <f>COUNTIF($N$2:N6178, N6178)=1</f>
        <v>1</v>
      </c>
      <c r="M6178" s="37">
        <f>IF( $Q6178, MAX($M$1:M6177)+1, 0)</f>
        <v>0</v>
      </c>
      <c r="N6178" t="str" cm="1">
        <f t="array" ref="N6178">INDEX($A$9:$F$1048576, $J6178, $K6178 )</f>
        <v>KI791</v>
      </c>
      <c r="O6178" t="str" cm="1">
        <f t="array" ref="O6178">INDEX($B$9:$F$1048576, $J6178, $K6178 )</f>
        <v>마인드퍼스트</v>
      </c>
      <c r="P6178" t="str" cm="1">
        <f t="array" ref="P6178">IF( $L6178, TRIM(_xll.IMDP("IR", $G$5&amp;$N6178, $G$6)), "" )</f>
        <v/>
      </c>
      <c r="Q6178" t="b" cm="1">
        <f t="array" ref="Q6178">IF(
    $U$1=1, AND($P6178&lt;&gt;"", $P6178&lt;&gt;"...", $P6178&lt;&gt;"입력오류"),
    IF(
        $U$18=1, AND($P6178&lt;&gt;"", $P6178&lt;&gt;"...", $P6178&lt;&gt;"입력오류", ISNUMBER(FIND(INDEX($T$2:$T$7,$U$1),$P6178))),
        IF(
            $U$17="기타", AND($P6178&lt;&gt;"", $P6178&lt;&gt;"...", $P6178&lt;&gt;"입력오류", NOT(ISNUMBER(FIND($T$21:$T$34,$P6178)))),
            AND($P6178&lt;&gt;"", $P6178&lt;&gt;"...", $P6178&lt;&gt;"입력오류", $T$19=$P6178)
        )
    )
)</f>
        <v>0</v>
      </c>
    </row>
    <row r="6179" spans="9:17">
      <c r="I6179">
        <f t="shared" si="289"/>
        <v>6178</v>
      </c>
      <c r="J6179">
        <f t="shared" si="290"/>
        <v>1453</v>
      </c>
      <c r="K6179">
        <f t="shared" si="288"/>
        <v>3</v>
      </c>
      <c r="L6179" t="b">
        <f>COUNTIF($N$2:N6179, N6179)=1</f>
        <v>1</v>
      </c>
      <c r="M6179" s="37">
        <f>IF( $Q6179, MAX($M$1:M6178)+1, 0)</f>
        <v>0</v>
      </c>
      <c r="N6179" t="str" cm="1">
        <f t="array" ref="N6179">INDEX($A$9:$F$1048576, $J6179, $K6179 )</f>
        <v>KI792</v>
      </c>
      <c r="O6179" t="str" cm="1">
        <f t="array" ref="O6179">INDEX($B$9:$F$1048576, $J6179, $K6179 )</f>
        <v>세이프박스제십육차</v>
      </c>
      <c r="P6179" t="str" cm="1">
        <f t="array" ref="P6179">IF( $L6179, TRIM(_xll.IMDP("IR", $G$5&amp;$N6179, $G$6)), "" )</f>
        <v/>
      </c>
      <c r="Q6179" t="b" cm="1">
        <f t="array" ref="Q6179">IF(
    $U$1=1, AND($P6179&lt;&gt;"", $P6179&lt;&gt;"...", $P6179&lt;&gt;"입력오류"),
    IF(
        $U$18=1, AND($P6179&lt;&gt;"", $P6179&lt;&gt;"...", $P6179&lt;&gt;"입력오류", ISNUMBER(FIND(INDEX($T$2:$T$7,$U$1),$P6179))),
        IF(
            $U$17="기타", AND($P6179&lt;&gt;"", $P6179&lt;&gt;"...", $P6179&lt;&gt;"입력오류", NOT(ISNUMBER(FIND($T$21:$T$34,$P6179)))),
            AND($P6179&lt;&gt;"", $P6179&lt;&gt;"...", $P6179&lt;&gt;"입력오류", $T$19=$P6179)
        )
    )
)</f>
        <v>0</v>
      </c>
    </row>
    <row r="6180" spans="9:17">
      <c r="I6180">
        <f t="shared" si="289"/>
        <v>6179</v>
      </c>
      <c r="J6180">
        <f t="shared" si="290"/>
        <v>1454</v>
      </c>
      <c r="K6180">
        <f t="shared" si="288"/>
        <v>3</v>
      </c>
      <c r="L6180" t="b">
        <f>COUNTIF($N$2:N6180, N6180)=1</f>
        <v>1</v>
      </c>
      <c r="M6180" s="37">
        <f>IF( $Q6180, MAX($M$1:M6179)+1, 0)</f>
        <v>0</v>
      </c>
      <c r="N6180" t="str" cm="1">
        <f t="array" ref="N6180">INDEX($A$9:$F$1048576, $J6180, $K6180 )</f>
        <v>KI793</v>
      </c>
      <c r="O6180" t="str" cm="1">
        <f t="array" ref="O6180">INDEX($B$9:$F$1048576, $J6180, $K6180 )</f>
        <v>농협챔피온제오차</v>
      </c>
      <c r="P6180" t="str" cm="1">
        <f t="array" ref="P6180">IF( $L6180, TRIM(_xll.IMDP("IR", $G$5&amp;$N6180, $G$6)), "" )</f>
        <v/>
      </c>
      <c r="Q6180" t="b" cm="1">
        <f t="array" ref="Q6180">IF(
    $U$1=1, AND($P6180&lt;&gt;"", $P6180&lt;&gt;"...", $P6180&lt;&gt;"입력오류"),
    IF(
        $U$18=1, AND($P6180&lt;&gt;"", $P6180&lt;&gt;"...", $P6180&lt;&gt;"입력오류", ISNUMBER(FIND(INDEX($T$2:$T$7,$U$1),$P6180))),
        IF(
            $U$17="기타", AND($P6180&lt;&gt;"", $P6180&lt;&gt;"...", $P6180&lt;&gt;"입력오류", NOT(ISNUMBER(FIND($T$21:$T$34,$P6180)))),
            AND($P6180&lt;&gt;"", $P6180&lt;&gt;"...", $P6180&lt;&gt;"입력오류", $T$19=$P6180)
        )
    )
)</f>
        <v>0</v>
      </c>
    </row>
    <row r="6181" spans="9:17">
      <c r="I6181">
        <f t="shared" si="289"/>
        <v>6180</v>
      </c>
      <c r="J6181">
        <f t="shared" si="290"/>
        <v>1455</v>
      </c>
      <c r="K6181">
        <f t="shared" si="288"/>
        <v>3</v>
      </c>
      <c r="L6181" t="b">
        <f>COUNTIF($N$2:N6181, N6181)=1</f>
        <v>1</v>
      </c>
      <c r="M6181" s="37">
        <f>IF( $Q6181, MAX($M$1:M6180)+1, 0)</f>
        <v>0</v>
      </c>
      <c r="N6181" t="str" cm="1">
        <f t="array" ref="N6181">INDEX($A$9:$F$1048576, $J6181, $K6181 )</f>
        <v>KI794</v>
      </c>
      <c r="O6181" t="str" cm="1">
        <f t="array" ref="O6181">INDEX($B$9:$F$1048576, $J6181, $K6181 )</f>
        <v>더팩맨제일차</v>
      </c>
      <c r="P6181" t="str" cm="1">
        <f t="array" ref="P6181">IF( $L6181, TRIM(_xll.IMDP("IR", $G$5&amp;$N6181, $G$6)), "" )</f>
        <v/>
      </c>
      <c r="Q6181" t="b" cm="1">
        <f t="array" ref="Q6181">IF(
    $U$1=1, AND($P6181&lt;&gt;"", $P6181&lt;&gt;"...", $P6181&lt;&gt;"입력오류"),
    IF(
        $U$18=1, AND($P6181&lt;&gt;"", $P6181&lt;&gt;"...", $P6181&lt;&gt;"입력오류", ISNUMBER(FIND(INDEX($T$2:$T$7,$U$1),$P6181))),
        IF(
            $U$17="기타", AND($P6181&lt;&gt;"", $P6181&lt;&gt;"...", $P6181&lt;&gt;"입력오류", NOT(ISNUMBER(FIND($T$21:$T$34,$P6181)))),
            AND($P6181&lt;&gt;"", $P6181&lt;&gt;"...", $P6181&lt;&gt;"입력오류", $T$19=$P6181)
        )
    )
)</f>
        <v>0</v>
      </c>
    </row>
    <row r="6182" spans="9:17">
      <c r="I6182">
        <f t="shared" si="289"/>
        <v>6181</v>
      </c>
      <c r="J6182">
        <f t="shared" si="290"/>
        <v>1456</v>
      </c>
      <c r="K6182">
        <f t="shared" si="288"/>
        <v>3</v>
      </c>
      <c r="L6182" t="b">
        <f>COUNTIF($N$2:N6182, N6182)=1</f>
        <v>1</v>
      </c>
      <c r="M6182" s="37">
        <f>IF( $Q6182, MAX($M$1:M6181)+1, 0)</f>
        <v>0</v>
      </c>
      <c r="N6182" t="str" cm="1">
        <f t="array" ref="N6182">INDEX($A$9:$F$1048576, $J6182, $K6182 )</f>
        <v>KI795</v>
      </c>
      <c r="O6182" t="str" cm="1">
        <f t="array" ref="O6182">INDEX($B$9:$F$1048576, $J6182, $K6182 )</f>
        <v>에이치와이음성제삼차</v>
      </c>
      <c r="P6182" t="str" cm="1">
        <f t="array" ref="P6182">IF( $L6182, TRIM(_xll.IMDP("IR", $G$5&amp;$N6182, $G$6)), "" )</f>
        <v/>
      </c>
      <c r="Q6182" t="b" cm="1">
        <f t="array" ref="Q6182">IF(
    $U$1=1, AND($P6182&lt;&gt;"", $P6182&lt;&gt;"...", $P6182&lt;&gt;"입력오류"),
    IF(
        $U$18=1, AND($P6182&lt;&gt;"", $P6182&lt;&gt;"...", $P6182&lt;&gt;"입력오류", ISNUMBER(FIND(INDEX($T$2:$T$7,$U$1),$P6182))),
        IF(
            $U$17="기타", AND($P6182&lt;&gt;"", $P6182&lt;&gt;"...", $P6182&lt;&gt;"입력오류", NOT(ISNUMBER(FIND($T$21:$T$34,$P6182)))),
            AND($P6182&lt;&gt;"", $P6182&lt;&gt;"...", $P6182&lt;&gt;"입력오류", $T$19=$P6182)
        )
    )
)</f>
        <v>0</v>
      </c>
    </row>
    <row r="6183" spans="9:17">
      <c r="I6183">
        <f t="shared" si="289"/>
        <v>6182</v>
      </c>
      <c r="J6183">
        <f t="shared" si="290"/>
        <v>1457</v>
      </c>
      <c r="K6183">
        <f t="shared" si="288"/>
        <v>3</v>
      </c>
      <c r="L6183" t="b">
        <f>COUNTIF($N$2:N6183, N6183)=1</f>
        <v>1</v>
      </c>
      <c r="M6183" s="37">
        <f>IF( $Q6183, MAX($M$1:M6182)+1, 0)</f>
        <v>0</v>
      </c>
      <c r="N6183" t="str" cm="1">
        <f t="array" ref="N6183">INDEX($A$9:$F$1048576, $J6183, $K6183 )</f>
        <v>KI796</v>
      </c>
      <c r="O6183" t="str" cm="1">
        <f t="array" ref="O6183">INDEX($B$9:$F$1048576, $J6183, $K6183 )</f>
        <v>와이디피제삼차</v>
      </c>
      <c r="P6183" t="str" cm="1">
        <f t="array" ref="P6183">IF( $L6183, TRIM(_xll.IMDP("IR", $G$5&amp;$N6183, $G$6)), "" )</f>
        <v/>
      </c>
      <c r="Q6183" t="b" cm="1">
        <f t="array" ref="Q6183">IF(
    $U$1=1, AND($P6183&lt;&gt;"", $P6183&lt;&gt;"...", $P6183&lt;&gt;"입력오류"),
    IF(
        $U$18=1, AND($P6183&lt;&gt;"", $P6183&lt;&gt;"...", $P6183&lt;&gt;"입력오류", ISNUMBER(FIND(INDEX($T$2:$T$7,$U$1),$P6183))),
        IF(
            $U$17="기타", AND($P6183&lt;&gt;"", $P6183&lt;&gt;"...", $P6183&lt;&gt;"입력오류", NOT(ISNUMBER(FIND($T$21:$T$34,$P6183)))),
            AND($P6183&lt;&gt;"", $P6183&lt;&gt;"...", $P6183&lt;&gt;"입력오류", $T$19=$P6183)
        )
    )
)</f>
        <v>0</v>
      </c>
    </row>
    <row r="6184" spans="9:17">
      <c r="I6184">
        <f t="shared" si="289"/>
        <v>6183</v>
      </c>
      <c r="J6184">
        <f t="shared" si="290"/>
        <v>1458</v>
      </c>
      <c r="K6184">
        <f t="shared" si="288"/>
        <v>3</v>
      </c>
      <c r="L6184" t="b">
        <f>COUNTIF($N$2:N6184, N6184)=1</f>
        <v>1</v>
      </c>
      <c r="M6184" s="37">
        <f>IF( $Q6184, MAX($M$1:M6183)+1, 0)</f>
        <v>0</v>
      </c>
      <c r="N6184" t="str" cm="1">
        <f t="array" ref="N6184">INDEX($A$9:$F$1048576, $J6184, $K6184 )</f>
        <v>KI797</v>
      </c>
      <c r="O6184" t="str" cm="1">
        <f t="array" ref="O6184">INDEX($B$9:$F$1048576, $J6184, $K6184 )</f>
        <v>이지플랜트제구차</v>
      </c>
      <c r="P6184" t="str" cm="1">
        <f t="array" ref="P6184">IF( $L6184, TRIM(_xll.IMDP("IR", $G$5&amp;$N6184, $G$6)), "" )</f>
        <v/>
      </c>
      <c r="Q6184" t="b" cm="1">
        <f t="array" ref="Q6184">IF(
    $U$1=1, AND($P6184&lt;&gt;"", $P6184&lt;&gt;"...", $P6184&lt;&gt;"입력오류"),
    IF(
        $U$18=1, AND($P6184&lt;&gt;"", $P6184&lt;&gt;"...", $P6184&lt;&gt;"입력오류", ISNUMBER(FIND(INDEX($T$2:$T$7,$U$1),$P6184))),
        IF(
            $U$17="기타", AND($P6184&lt;&gt;"", $P6184&lt;&gt;"...", $P6184&lt;&gt;"입력오류", NOT(ISNUMBER(FIND($T$21:$T$34,$P6184)))),
            AND($P6184&lt;&gt;"", $P6184&lt;&gt;"...", $P6184&lt;&gt;"입력오류", $T$19=$P6184)
        )
    )
)</f>
        <v>0</v>
      </c>
    </row>
    <row r="6185" spans="9:17">
      <c r="I6185">
        <f t="shared" si="289"/>
        <v>6184</v>
      </c>
      <c r="J6185">
        <f t="shared" si="290"/>
        <v>1459</v>
      </c>
      <c r="K6185">
        <f t="shared" si="288"/>
        <v>3</v>
      </c>
      <c r="L6185" t="b">
        <f>COUNTIF($N$2:N6185, N6185)=1</f>
        <v>1</v>
      </c>
      <c r="M6185" s="37">
        <f>IF( $Q6185, MAX($M$1:M6184)+1, 0)</f>
        <v>0</v>
      </c>
      <c r="N6185" t="str" cm="1">
        <f t="array" ref="N6185">INDEX($A$9:$F$1048576, $J6185, $K6185 )</f>
        <v>KI798</v>
      </c>
      <c r="O6185" t="str" cm="1">
        <f t="array" ref="O6185">INDEX($B$9:$F$1048576, $J6185, $K6185 )</f>
        <v>농협타임제사차</v>
      </c>
      <c r="P6185" t="str" cm="1">
        <f t="array" ref="P6185">IF( $L6185, TRIM(_xll.IMDP("IR", $G$5&amp;$N6185, $G$6)), "" )</f>
        <v/>
      </c>
      <c r="Q6185" t="b" cm="1">
        <f t="array" ref="Q6185">IF(
    $U$1=1, AND($P6185&lt;&gt;"", $P6185&lt;&gt;"...", $P6185&lt;&gt;"입력오류"),
    IF(
        $U$18=1, AND($P6185&lt;&gt;"", $P6185&lt;&gt;"...", $P6185&lt;&gt;"입력오류", ISNUMBER(FIND(INDEX($T$2:$T$7,$U$1),$P6185))),
        IF(
            $U$17="기타", AND($P6185&lt;&gt;"", $P6185&lt;&gt;"...", $P6185&lt;&gt;"입력오류", NOT(ISNUMBER(FIND($T$21:$T$34,$P6185)))),
            AND($P6185&lt;&gt;"", $P6185&lt;&gt;"...", $P6185&lt;&gt;"입력오류", $T$19=$P6185)
        )
    )
)</f>
        <v>0</v>
      </c>
    </row>
    <row r="6186" spans="9:17">
      <c r="I6186">
        <f t="shared" si="289"/>
        <v>6185</v>
      </c>
      <c r="J6186">
        <f t="shared" si="290"/>
        <v>1460</v>
      </c>
      <c r="K6186">
        <f t="shared" si="288"/>
        <v>3</v>
      </c>
      <c r="L6186" t="b">
        <f>COUNTIF($N$2:N6186, N6186)=1</f>
        <v>1</v>
      </c>
      <c r="M6186" s="37">
        <f>IF( $Q6186, MAX($M$1:M6185)+1, 0)</f>
        <v>0</v>
      </c>
      <c r="N6186" t="str" cm="1">
        <f t="array" ref="N6186">INDEX($A$9:$F$1048576, $J6186, $K6186 )</f>
        <v>KI799</v>
      </c>
      <c r="O6186" t="str" cm="1">
        <f t="array" ref="O6186">INDEX($B$9:$F$1048576, $J6186, $K6186 )</f>
        <v>나인브릿지제일차</v>
      </c>
      <c r="P6186" t="str" cm="1">
        <f t="array" ref="P6186">IF( $L6186, TRIM(_xll.IMDP("IR", $G$5&amp;$N6186, $G$6)), "" )</f>
        <v/>
      </c>
      <c r="Q6186" t="b" cm="1">
        <f t="array" ref="Q6186">IF(
    $U$1=1, AND($P6186&lt;&gt;"", $P6186&lt;&gt;"...", $P6186&lt;&gt;"입력오류"),
    IF(
        $U$18=1, AND($P6186&lt;&gt;"", $P6186&lt;&gt;"...", $P6186&lt;&gt;"입력오류", ISNUMBER(FIND(INDEX($T$2:$T$7,$U$1),$P6186))),
        IF(
            $U$17="기타", AND($P6186&lt;&gt;"", $P6186&lt;&gt;"...", $P6186&lt;&gt;"입력오류", NOT(ISNUMBER(FIND($T$21:$T$34,$P6186)))),
            AND($P6186&lt;&gt;"", $P6186&lt;&gt;"...", $P6186&lt;&gt;"입력오류", $T$19=$P6186)
        )
    )
)</f>
        <v>0</v>
      </c>
    </row>
    <row r="6187" spans="9:17">
      <c r="I6187">
        <f t="shared" si="289"/>
        <v>6186</v>
      </c>
      <c r="J6187">
        <f t="shared" si="290"/>
        <v>1461</v>
      </c>
      <c r="K6187">
        <f t="shared" si="288"/>
        <v>3</v>
      </c>
      <c r="L6187" t="b">
        <f>COUNTIF($N$2:N6187, N6187)=1</f>
        <v>1</v>
      </c>
      <c r="M6187" s="37">
        <f>IF( $Q6187, MAX($M$1:M6186)+1, 0)</f>
        <v>0</v>
      </c>
      <c r="N6187" t="str" cm="1">
        <f t="array" ref="N6187">INDEX($A$9:$F$1048576, $J6187, $K6187 )</f>
        <v>KI800</v>
      </c>
      <c r="O6187" t="str" cm="1">
        <f t="array" ref="O6187">INDEX($B$9:$F$1048576, $J6187, $K6187 )</f>
        <v>오퍼스원제육차</v>
      </c>
      <c r="P6187" t="str" cm="1">
        <f t="array" ref="P6187">IF( $L6187, TRIM(_xll.IMDP("IR", $G$5&amp;$N6187, $G$6)), "" )</f>
        <v/>
      </c>
      <c r="Q6187" t="b" cm="1">
        <f t="array" ref="Q6187">IF(
    $U$1=1, AND($P6187&lt;&gt;"", $P6187&lt;&gt;"...", $P6187&lt;&gt;"입력오류"),
    IF(
        $U$18=1, AND($P6187&lt;&gt;"", $P6187&lt;&gt;"...", $P6187&lt;&gt;"입력오류", ISNUMBER(FIND(INDEX($T$2:$T$7,$U$1),$P6187))),
        IF(
            $U$17="기타", AND($P6187&lt;&gt;"", $P6187&lt;&gt;"...", $P6187&lt;&gt;"입력오류", NOT(ISNUMBER(FIND($T$21:$T$34,$P6187)))),
            AND($P6187&lt;&gt;"", $P6187&lt;&gt;"...", $P6187&lt;&gt;"입력오류", $T$19=$P6187)
        )
    )
)</f>
        <v>0</v>
      </c>
    </row>
    <row r="6188" spans="9:17">
      <c r="I6188">
        <f t="shared" si="289"/>
        <v>6187</v>
      </c>
      <c r="J6188">
        <f t="shared" si="290"/>
        <v>1462</v>
      </c>
      <c r="K6188">
        <f t="shared" si="288"/>
        <v>3</v>
      </c>
      <c r="L6188" t="b">
        <f>COUNTIF($N$2:N6188, N6188)=1</f>
        <v>1</v>
      </c>
      <c r="M6188" s="37">
        <f>IF( $Q6188, MAX($M$1:M6187)+1, 0)</f>
        <v>0</v>
      </c>
      <c r="N6188" t="str" cm="1">
        <f t="array" ref="N6188">INDEX($A$9:$F$1048576, $J6188, $K6188 )</f>
        <v>KI801</v>
      </c>
      <c r="O6188" t="str" cm="1">
        <f t="array" ref="O6188">INDEX($B$9:$F$1048576, $J6188, $K6188 )</f>
        <v>칼디아제일차</v>
      </c>
      <c r="P6188" t="str" cm="1">
        <f t="array" ref="P6188">IF( $L6188, TRIM(_xll.IMDP("IR", $G$5&amp;$N6188, $G$6)), "" )</f>
        <v/>
      </c>
      <c r="Q6188" t="b" cm="1">
        <f t="array" ref="Q6188">IF(
    $U$1=1, AND($P6188&lt;&gt;"", $P6188&lt;&gt;"...", $P6188&lt;&gt;"입력오류"),
    IF(
        $U$18=1, AND($P6188&lt;&gt;"", $P6188&lt;&gt;"...", $P6188&lt;&gt;"입력오류", ISNUMBER(FIND(INDEX($T$2:$T$7,$U$1),$P6188))),
        IF(
            $U$17="기타", AND($P6188&lt;&gt;"", $P6188&lt;&gt;"...", $P6188&lt;&gt;"입력오류", NOT(ISNUMBER(FIND($T$21:$T$34,$P6188)))),
            AND($P6188&lt;&gt;"", $P6188&lt;&gt;"...", $P6188&lt;&gt;"입력오류", $T$19=$P6188)
        )
    )
)</f>
        <v>0</v>
      </c>
    </row>
    <row r="6189" spans="9:17">
      <c r="I6189">
        <f t="shared" si="289"/>
        <v>6188</v>
      </c>
      <c r="J6189">
        <f t="shared" si="290"/>
        <v>1463</v>
      </c>
      <c r="K6189">
        <f t="shared" si="288"/>
        <v>3</v>
      </c>
      <c r="L6189" t="b">
        <f>COUNTIF($N$2:N6189, N6189)=1</f>
        <v>1</v>
      </c>
      <c r="M6189" s="37">
        <f>IF( $Q6189, MAX($M$1:M6188)+1, 0)</f>
        <v>0</v>
      </c>
      <c r="N6189" t="str" cm="1">
        <f t="array" ref="N6189">INDEX($A$9:$F$1048576, $J6189, $K6189 )</f>
        <v>KI802</v>
      </c>
      <c r="O6189" t="str" cm="1">
        <f t="array" ref="O6189">INDEX($B$9:$F$1048576, $J6189, $K6189 )</f>
        <v>씨에스케이구리인창</v>
      </c>
      <c r="P6189" t="str" cm="1">
        <f t="array" ref="P6189">IF( $L6189, TRIM(_xll.IMDP("IR", $G$5&amp;$N6189, $G$6)), "" )</f>
        <v/>
      </c>
      <c r="Q6189" t="b" cm="1">
        <f t="array" ref="Q6189">IF(
    $U$1=1, AND($P6189&lt;&gt;"", $P6189&lt;&gt;"...", $P6189&lt;&gt;"입력오류"),
    IF(
        $U$18=1, AND($P6189&lt;&gt;"", $P6189&lt;&gt;"...", $P6189&lt;&gt;"입력오류", ISNUMBER(FIND(INDEX($T$2:$T$7,$U$1),$P6189))),
        IF(
            $U$17="기타", AND($P6189&lt;&gt;"", $P6189&lt;&gt;"...", $P6189&lt;&gt;"입력오류", NOT(ISNUMBER(FIND($T$21:$T$34,$P6189)))),
            AND($P6189&lt;&gt;"", $P6189&lt;&gt;"...", $P6189&lt;&gt;"입력오류", $T$19=$P6189)
        )
    )
)</f>
        <v>0</v>
      </c>
    </row>
    <row r="6190" spans="9:17">
      <c r="I6190">
        <f t="shared" si="289"/>
        <v>6189</v>
      </c>
      <c r="J6190">
        <f t="shared" si="290"/>
        <v>1464</v>
      </c>
      <c r="K6190">
        <f t="shared" si="288"/>
        <v>3</v>
      </c>
      <c r="L6190" t="b">
        <f>COUNTIF($N$2:N6190, N6190)=1</f>
        <v>1</v>
      </c>
      <c r="M6190" s="37">
        <f>IF( $Q6190, MAX($M$1:M6189)+1, 0)</f>
        <v>0</v>
      </c>
      <c r="N6190" t="str" cm="1">
        <f t="array" ref="N6190">INDEX($A$9:$F$1048576, $J6190, $K6190 )</f>
        <v>KI803</v>
      </c>
      <c r="O6190" t="str" cm="1">
        <f t="array" ref="O6190">INDEX($B$9:$F$1048576, $J6190, $K6190 )</f>
        <v>제이드림제28차</v>
      </c>
      <c r="P6190" t="str" cm="1">
        <f t="array" ref="P6190">IF( $L6190, TRIM(_xll.IMDP("IR", $G$5&amp;$N6190, $G$6)), "" )</f>
        <v/>
      </c>
      <c r="Q6190" t="b" cm="1">
        <f t="array" ref="Q6190">IF(
    $U$1=1, AND($P6190&lt;&gt;"", $P6190&lt;&gt;"...", $P6190&lt;&gt;"입력오류"),
    IF(
        $U$18=1, AND($P6190&lt;&gt;"", $P6190&lt;&gt;"...", $P6190&lt;&gt;"입력오류", ISNUMBER(FIND(INDEX($T$2:$T$7,$U$1),$P6190))),
        IF(
            $U$17="기타", AND($P6190&lt;&gt;"", $P6190&lt;&gt;"...", $P6190&lt;&gt;"입력오류", NOT(ISNUMBER(FIND($T$21:$T$34,$P6190)))),
            AND($P6190&lt;&gt;"", $P6190&lt;&gt;"...", $P6190&lt;&gt;"입력오류", $T$19=$P6190)
        )
    )
)</f>
        <v>0</v>
      </c>
    </row>
    <row r="6191" spans="9:17">
      <c r="I6191">
        <f t="shared" si="289"/>
        <v>6190</v>
      </c>
      <c r="J6191">
        <f t="shared" si="290"/>
        <v>1465</v>
      </c>
      <c r="K6191">
        <f t="shared" si="288"/>
        <v>3</v>
      </c>
      <c r="L6191" t="b">
        <f>COUNTIF($N$2:N6191, N6191)=1</f>
        <v>1</v>
      </c>
      <c r="M6191" s="37">
        <f>IF( $Q6191, MAX($M$1:M6190)+1, 0)</f>
        <v>0</v>
      </c>
      <c r="N6191" t="str" cm="1">
        <f t="array" ref="N6191">INDEX($A$9:$F$1048576, $J6191, $K6191 )</f>
        <v>KI804</v>
      </c>
      <c r="O6191" t="str" cm="1">
        <f t="array" ref="O6191">INDEX($B$9:$F$1048576, $J6191, $K6191 )</f>
        <v>디아이에프와이</v>
      </c>
      <c r="P6191" t="str" cm="1">
        <f t="array" ref="P6191">IF( $L6191, TRIM(_xll.IMDP("IR", $G$5&amp;$N6191, $G$6)), "" )</f>
        <v/>
      </c>
      <c r="Q6191" t="b" cm="1">
        <f t="array" ref="Q6191">IF(
    $U$1=1, AND($P6191&lt;&gt;"", $P6191&lt;&gt;"...", $P6191&lt;&gt;"입력오류"),
    IF(
        $U$18=1, AND($P6191&lt;&gt;"", $P6191&lt;&gt;"...", $P6191&lt;&gt;"입력오류", ISNUMBER(FIND(INDEX($T$2:$T$7,$U$1),$P6191))),
        IF(
            $U$17="기타", AND($P6191&lt;&gt;"", $P6191&lt;&gt;"...", $P6191&lt;&gt;"입력오류", NOT(ISNUMBER(FIND($T$21:$T$34,$P6191)))),
            AND($P6191&lt;&gt;"", $P6191&lt;&gt;"...", $P6191&lt;&gt;"입력오류", $T$19=$P6191)
        )
    )
)</f>
        <v>0</v>
      </c>
    </row>
    <row r="6192" spans="9:17">
      <c r="I6192">
        <f t="shared" si="289"/>
        <v>6191</v>
      </c>
      <c r="J6192">
        <f t="shared" si="290"/>
        <v>1466</v>
      </c>
      <c r="K6192">
        <f t="shared" si="288"/>
        <v>3</v>
      </c>
      <c r="L6192" t="b">
        <f>COUNTIF($N$2:N6192, N6192)=1</f>
        <v>1</v>
      </c>
      <c r="M6192" s="37">
        <f>IF( $Q6192, MAX($M$1:M6191)+1, 0)</f>
        <v>0</v>
      </c>
      <c r="N6192" t="str" cm="1">
        <f t="array" ref="N6192">INDEX($A$9:$F$1048576, $J6192, $K6192 )</f>
        <v>KI805</v>
      </c>
      <c r="O6192" t="str" cm="1">
        <f t="array" ref="O6192">INDEX($B$9:$F$1048576, $J6192, $K6192 )</f>
        <v>시티코어제팔차</v>
      </c>
      <c r="P6192" t="str" cm="1">
        <f t="array" ref="P6192">IF( $L6192, TRIM(_xll.IMDP("IR", $G$5&amp;$N6192, $G$6)), "" )</f>
        <v/>
      </c>
      <c r="Q6192" t="b" cm="1">
        <f t="array" ref="Q6192">IF(
    $U$1=1, AND($P6192&lt;&gt;"", $P6192&lt;&gt;"...", $P6192&lt;&gt;"입력오류"),
    IF(
        $U$18=1, AND($P6192&lt;&gt;"", $P6192&lt;&gt;"...", $P6192&lt;&gt;"입력오류", ISNUMBER(FIND(INDEX($T$2:$T$7,$U$1),$P6192))),
        IF(
            $U$17="기타", AND($P6192&lt;&gt;"", $P6192&lt;&gt;"...", $P6192&lt;&gt;"입력오류", NOT(ISNUMBER(FIND($T$21:$T$34,$P6192)))),
            AND($P6192&lt;&gt;"", $P6192&lt;&gt;"...", $P6192&lt;&gt;"입력오류", $T$19=$P6192)
        )
    )
)</f>
        <v>0</v>
      </c>
    </row>
    <row r="6193" spans="9:17">
      <c r="I6193">
        <f t="shared" si="289"/>
        <v>6192</v>
      </c>
      <c r="J6193">
        <f t="shared" si="290"/>
        <v>1467</v>
      </c>
      <c r="K6193">
        <f t="shared" si="288"/>
        <v>3</v>
      </c>
      <c r="L6193" t="b">
        <f>COUNTIF($N$2:N6193, N6193)=1</f>
        <v>1</v>
      </c>
      <c r="M6193" s="37">
        <f>IF( $Q6193, MAX($M$1:M6192)+1, 0)</f>
        <v>0</v>
      </c>
      <c r="N6193" t="str" cm="1">
        <f t="array" ref="N6193">INDEX($A$9:$F$1048576, $J6193, $K6193 )</f>
        <v>KI806</v>
      </c>
      <c r="O6193" t="str" cm="1">
        <f t="array" ref="O6193">INDEX($B$9:$F$1048576, $J6193, $K6193 )</f>
        <v>유진티이피제일차</v>
      </c>
      <c r="P6193" t="str" cm="1">
        <f t="array" ref="P6193">IF( $L6193, TRIM(_xll.IMDP("IR", $G$5&amp;$N6193, $G$6)), "" )</f>
        <v/>
      </c>
      <c r="Q6193" t="b" cm="1">
        <f t="array" ref="Q6193">IF(
    $U$1=1, AND($P6193&lt;&gt;"", $P6193&lt;&gt;"...", $P6193&lt;&gt;"입력오류"),
    IF(
        $U$18=1, AND($P6193&lt;&gt;"", $P6193&lt;&gt;"...", $P6193&lt;&gt;"입력오류", ISNUMBER(FIND(INDEX($T$2:$T$7,$U$1),$P6193))),
        IF(
            $U$17="기타", AND($P6193&lt;&gt;"", $P6193&lt;&gt;"...", $P6193&lt;&gt;"입력오류", NOT(ISNUMBER(FIND($T$21:$T$34,$P6193)))),
            AND($P6193&lt;&gt;"", $P6193&lt;&gt;"...", $P6193&lt;&gt;"입력오류", $T$19=$P6193)
        )
    )
)</f>
        <v>0</v>
      </c>
    </row>
    <row r="6194" spans="9:17">
      <c r="I6194">
        <f t="shared" si="289"/>
        <v>6193</v>
      </c>
      <c r="J6194">
        <f t="shared" si="290"/>
        <v>1468</v>
      </c>
      <c r="K6194">
        <f t="shared" si="288"/>
        <v>3</v>
      </c>
      <c r="L6194" t="b">
        <f>COUNTIF($N$2:N6194, N6194)=1</f>
        <v>1</v>
      </c>
      <c r="M6194" s="37">
        <f>IF( $Q6194, MAX($M$1:M6193)+1, 0)</f>
        <v>0</v>
      </c>
      <c r="N6194" t="str" cm="1">
        <f t="array" ref="N6194">INDEX($A$9:$F$1048576, $J6194, $K6194 )</f>
        <v>KI807</v>
      </c>
      <c r="O6194" t="str" cm="1">
        <f t="array" ref="O6194">INDEX($B$9:$F$1048576, $J6194, $K6194 )</f>
        <v>농협챔피온제육차</v>
      </c>
      <c r="P6194" t="str" cm="1">
        <f t="array" ref="P6194">IF( $L6194, TRIM(_xll.IMDP("IR", $G$5&amp;$N6194, $G$6)), "" )</f>
        <v/>
      </c>
      <c r="Q6194" t="b" cm="1">
        <f t="array" ref="Q6194">IF(
    $U$1=1, AND($P6194&lt;&gt;"", $P6194&lt;&gt;"...", $P6194&lt;&gt;"입력오류"),
    IF(
        $U$18=1, AND($P6194&lt;&gt;"", $P6194&lt;&gt;"...", $P6194&lt;&gt;"입력오류", ISNUMBER(FIND(INDEX($T$2:$T$7,$U$1),$P6194))),
        IF(
            $U$17="기타", AND($P6194&lt;&gt;"", $P6194&lt;&gt;"...", $P6194&lt;&gt;"입력오류", NOT(ISNUMBER(FIND($T$21:$T$34,$P6194)))),
            AND($P6194&lt;&gt;"", $P6194&lt;&gt;"...", $P6194&lt;&gt;"입력오류", $T$19=$P6194)
        )
    )
)</f>
        <v>0</v>
      </c>
    </row>
    <row r="6195" spans="9:17">
      <c r="I6195">
        <f t="shared" si="289"/>
        <v>6194</v>
      </c>
      <c r="J6195">
        <f t="shared" si="290"/>
        <v>1469</v>
      </c>
      <c r="K6195">
        <f t="shared" si="288"/>
        <v>3</v>
      </c>
      <c r="L6195" t="b">
        <f>COUNTIF($N$2:N6195, N6195)=1</f>
        <v>1</v>
      </c>
      <c r="M6195" s="37">
        <f>IF( $Q6195, MAX($M$1:M6194)+1, 0)</f>
        <v>0</v>
      </c>
      <c r="N6195" t="str" cm="1">
        <f t="array" ref="N6195">INDEX($A$9:$F$1048576, $J6195, $K6195 )</f>
        <v>KI808</v>
      </c>
      <c r="O6195" t="str" cm="1">
        <f t="array" ref="O6195">INDEX($B$9:$F$1048576, $J6195, $K6195 )</f>
        <v>신한사랑제16차</v>
      </c>
      <c r="P6195" t="str" cm="1">
        <f t="array" ref="P6195">IF( $L6195, TRIM(_xll.IMDP("IR", $G$5&amp;$N6195, $G$6)), "" )</f>
        <v/>
      </c>
      <c r="Q6195" t="b" cm="1">
        <f t="array" ref="Q6195">IF(
    $U$1=1, AND($P6195&lt;&gt;"", $P6195&lt;&gt;"...", $P6195&lt;&gt;"입력오류"),
    IF(
        $U$18=1, AND($P6195&lt;&gt;"", $P6195&lt;&gt;"...", $P6195&lt;&gt;"입력오류", ISNUMBER(FIND(INDEX($T$2:$T$7,$U$1),$P6195))),
        IF(
            $U$17="기타", AND($P6195&lt;&gt;"", $P6195&lt;&gt;"...", $P6195&lt;&gt;"입력오류", NOT(ISNUMBER(FIND($T$21:$T$34,$P6195)))),
            AND($P6195&lt;&gt;"", $P6195&lt;&gt;"...", $P6195&lt;&gt;"입력오류", $T$19=$P6195)
        )
    )
)</f>
        <v>0</v>
      </c>
    </row>
    <row r="6196" spans="9:17">
      <c r="I6196">
        <f t="shared" si="289"/>
        <v>6195</v>
      </c>
      <c r="J6196">
        <f t="shared" si="290"/>
        <v>1470</v>
      </c>
      <c r="K6196">
        <f t="shared" si="288"/>
        <v>3</v>
      </c>
      <c r="L6196" t="b">
        <f>COUNTIF($N$2:N6196, N6196)=1</f>
        <v>1</v>
      </c>
      <c r="M6196" s="37">
        <f>IF( $Q6196, MAX($M$1:M6195)+1, 0)</f>
        <v>0</v>
      </c>
      <c r="N6196" t="str" cm="1">
        <f t="array" ref="N6196">INDEX($A$9:$F$1048576, $J6196, $K6196 )</f>
        <v>KI809</v>
      </c>
      <c r="O6196" t="str" cm="1">
        <f t="array" ref="O6196">INDEX($B$9:$F$1048576, $J6196, $K6196 )</f>
        <v>비욘드스카이제이차</v>
      </c>
      <c r="P6196" t="str" cm="1">
        <f t="array" ref="P6196">IF( $L6196, TRIM(_xll.IMDP("IR", $G$5&amp;$N6196, $G$6)), "" )</f>
        <v/>
      </c>
      <c r="Q6196" t="b" cm="1">
        <f t="array" ref="Q6196">IF(
    $U$1=1, AND($P6196&lt;&gt;"", $P6196&lt;&gt;"...", $P6196&lt;&gt;"입력오류"),
    IF(
        $U$18=1, AND($P6196&lt;&gt;"", $P6196&lt;&gt;"...", $P6196&lt;&gt;"입력오류", ISNUMBER(FIND(INDEX($T$2:$T$7,$U$1),$P6196))),
        IF(
            $U$17="기타", AND($P6196&lt;&gt;"", $P6196&lt;&gt;"...", $P6196&lt;&gt;"입력오류", NOT(ISNUMBER(FIND($T$21:$T$34,$P6196)))),
            AND($P6196&lt;&gt;"", $P6196&lt;&gt;"...", $P6196&lt;&gt;"입력오류", $T$19=$P6196)
        )
    )
)</f>
        <v>0</v>
      </c>
    </row>
    <row r="6197" spans="9:17">
      <c r="I6197">
        <f t="shared" si="289"/>
        <v>6196</v>
      </c>
      <c r="J6197">
        <f t="shared" si="290"/>
        <v>1471</v>
      </c>
      <c r="K6197">
        <f t="shared" si="288"/>
        <v>3</v>
      </c>
      <c r="L6197" t="b">
        <f>COUNTIF($N$2:N6197, N6197)=1</f>
        <v>1</v>
      </c>
      <c r="M6197" s="37">
        <f>IF( $Q6197, MAX($M$1:M6196)+1, 0)</f>
        <v>0</v>
      </c>
      <c r="N6197" t="str" cm="1">
        <f t="array" ref="N6197">INDEX($A$9:$F$1048576, $J6197, $K6197 )</f>
        <v>KI810</v>
      </c>
      <c r="O6197" t="str" cm="1">
        <f t="array" ref="O6197">INDEX($B$9:$F$1048576, $J6197, $K6197 )</f>
        <v>제이와이제오차</v>
      </c>
      <c r="P6197" t="str" cm="1">
        <f t="array" ref="P6197">IF( $L6197, TRIM(_xll.IMDP("IR", $G$5&amp;$N6197, $G$6)), "" )</f>
        <v/>
      </c>
      <c r="Q6197" t="b" cm="1">
        <f t="array" ref="Q6197">IF(
    $U$1=1, AND($P6197&lt;&gt;"", $P6197&lt;&gt;"...", $P6197&lt;&gt;"입력오류"),
    IF(
        $U$18=1, AND($P6197&lt;&gt;"", $P6197&lt;&gt;"...", $P6197&lt;&gt;"입력오류", ISNUMBER(FIND(INDEX($T$2:$T$7,$U$1),$P6197))),
        IF(
            $U$17="기타", AND($P6197&lt;&gt;"", $P6197&lt;&gt;"...", $P6197&lt;&gt;"입력오류", NOT(ISNUMBER(FIND($T$21:$T$34,$P6197)))),
            AND($P6197&lt;&gt;"", $P6197&lt;&gt;"...", $P6197&lt;&gt;"입력오류", $T$19=$P6197)
        )
    )
)</f>
        <v>0</v>
      </c>
    </row>
    <row r="6198" spans="9:17">
      <c r="I6198">
        <f t="shared" si="289"/>
        <v>6197</v>
      </c>
      <c r="J6198">
        <f t="shared" si="290"/>
        <v>1472</v>
      </c>
      <c r="K6198">
        <f t="shared" si="288"/>
        <v>3</v>
      </c>
      <c r="L6198" t="b">
        <f>COUNTIF($N$2:N6198, N6198)=1</f>
        <v>1</v>
      </c>
      <c r="M6198" s="37">
        <f>IF( $Q6198, MAX($M$1:M6197)+1, 0)</f>
        <v>0</v>
      </c>
      <c r="N6198" t="str" cm="1">
        <f t="array" ref="N6198">INDEX($A$9:$F$1048576, $J6198, $K6198 )</f>
        <v>KI811</v>
      </c>
      <c r="O6198" t="str" cm="1">
        <f t="array" ref="O6198">INDEX($B$9:$F$1048576, $J6198, $K6198 )</f>
        <v>지에스하나제이차</v>
      </c>
      <c r="P6198" t="str" cm="1">
        <f t="array" ref="P6198">IF( $L6198, TRIM(_xll.IMDP("IR", $G$5&amp;$N6198, $G$6)), "" )</f>
        <v/>
      </c>
      <c r="Q6198" t="b" cm="1">
        <f t="array" ref="Q6198">IF(
    $U$1=1, AND($P6198&lt;&gt;"", $P6198&lt;&gt;"...", $P6198&lt;&gt;"입력오류"),
    IF(
        $U$18=1, AND($P6198&lt;&gt;"", $P6198&lt;&gt;"...", $P6198&lt;&gt;"입력오류", ISNUMBER(FIND(INDEX($T$2:$T$7,$U$1),$P6198))),
        IF(
            $U$17="기타", AND($P6198&lt;&gt;"", $P6198&lt;&gt;"...", $P6198&lt;&gt;"입력오류", NOT(ISNUMBER(FIND($T$21:$T$34,$P6198)))),
            AND($P6198&lt;&gt;"", $P6198&lt;&gt;"...", $P6198&lt;&gt;"입력오류", $T$19=$P6198)
        )
    )
)</f>
        <v>0</v>
      </c>
    </row>
    <row r="6199" spans="9:17">
      <c r="I6199">
        <f t="shared" si="289"/>
        <v>6198</v>
      </c>
      <c r="J6199">
        <f t="shared" si="290"/>
        <v>1473</v>
      </c>
      <c r="K6199">
        <f t="shared" si="288"/>
        <v>3</v>
      </c>
      <c r="L6199" t="b">
        <f>COUNTIF($N$2:N6199, N6199)=1</f>
        <v>1</v>
      </c>
      <c r="M6199" s="37">
        <f>IF( $Q6199, MAX($M$1:M6198)+1, 0)</f>
        <v>0</v>
      </c>
      <c r="N6199" t="str" cm="1">
        <f t="array" ref="N6199">INDEX($A$9:$F$1048576, $J6199, $K6199 )</f>
        <v>KI812</v>
      </c>
      <c r="O6199" t="str" cm="1">
        <f t="array" ref="O6199">INDEX($B$9:$F$1048576, $J6199, $K6199 )</f>
        <v>뉴스타시티제이차</v>
      </c>
      <c r="P6199" t="str" cm="1">
        <f t="array" ref="P6199">IF( $L6199, TRIM(_xll.IMDP("IR", $G$5&amp;$N6199, $G$6)), "" )</f>
        <v/>
      </c>
      <c r="Q6199" t="b" cm="1">
        <f t="array" ref="Q6199">IF(
    $U$1=1, AND($P6199&lt;&gt;"", $P6199&lt;&gt;"...", $P6199&lt;&gt;"입력오류"),
    IF(
        $U$18=1, AND($P6199&lt;&gt;"", $P6199&lt;&gt;"...", $P6199&lt;&gt;"입력오류", ISNUMBER(FIND(INDEX($T$2:$T$7,$U$1),$P6199))),
        IF(
            $U$17="기타", AND($P6199&lt;&gt;"", $P6199&lt;&gt;"...", $P6199&lt;&gt;"입력오류", NOT(ISNUMBER(FIND($T$21:$T$34,$P6199)))),
            AND($P6199&lt;&gt;"", $P6199&lt;&gt;"...", $P6199&lt;&gt;"입력오류", $T$19=$P6199)
        )
    )
)</f>
        <v>0</v>
      </c>
    </row>
    <row r="6200" spans="9:17">
      <c r="I6200">
        <f t="shared" si="289"/>
        <v>6199</v>
      </c>
      <c r="J6200">
        <f t="shared" si="290"/>
        <v>1474</v>
      </c>
      <c r="K6200">
        <f t="shared" si="288"/>
        <v>3</v>
      </c>
      <c r="L6200" t="b">
        <f>COUNTIF($N$2:N6200, N6200)=1</f>
        <v>1</v>
      </c>
      <c r="M6200" s="37">
        <f>IF( $Q6200, MAX($M$1:M6199)+1, 0)</f>
        <v>0</v>
      </c>
      <c r="N6200" t="str" cm="1">
        <f t="array" ref="N6200">INDEX($A$9:$F$1048576, $J6200, $K6200 )</f>
        <v>KI813</v>
      </c>
      <c r="O6200" t="str" cm="1">
        <f t="array" ref="O6200">INDEX($B$9:$F$1048576, $J6200, $K6200 )</f>
        <v>리버뷰제이차</v>
      </c>
      <c r="P6200" t="str" cm="1">
        <f t="array" ref="P6200">IF( $L6200, TRIM(_xll.IMDP("IR", $G$5&amp;$N6200, $G$6)), "" )</f>
        <v/>
      </c>
      <c r="Q6200" t="b" cm="1">
        <f t="array" ref="Q6200">IF(
    $U$1=1, AND($P6200&lt;&gt;"", $P6200&lt;&gt;"...", $P6200&lt;&gt;"입력오류"),
    IF(
        $U$18=1, AND($P6200&lt;&gt;"", $P6200&lt;&gt;"...", $P6200&lt;&gt;"입력오류", ISNUMBER(FIND(INDEX($T$2:$T$7,$U$1),$P6200))),
        IF(
            $U$17="기타", AND($P6200&lt;&gt;"", $P6200&lt;&gt;"...", $P6200&lt;&gt;"입력오류", NOT(ISNUMBER(FIND($T$21:$T$34,$P6200)))),
            AND($P6200&lt;&gt;"", $P6200&lt;&gt;"...", $P6200&lt;&gt;"입력오류", $T$19=$P6200)
        )
    )
)</f>
        <v>0</v>
      </c>
    </row>
    <row r="6201" spans="9:17">
      <c r="I6201">
        <f t="shared" si="289"/>
        <v>6200</v>
      </c>
      <c r="J6201">
        <f t="shared" si="290"/>
        <v>1475</v>
      </c>
      <c r="K6201">
        <f t="shared" si="288"/>
        <v>3</v>
      </c>
      <c r="L6201" t="b">
        <f>COUNTIF($N$2:N6201, N6201)=1</f>
        <v>1</v>
      </c>
      <c r="M6201" s="37">
        <f>IF( $Q6201, MAX($M$1:M6200)+1, 0)</f>
        <v>0</v>
      </c>
      <c r="N6201" t="str" cm="1">
        <f t="array" ref="N6201">INDEX($A$9:$F$1048576, $J6201, $K6201 )</f>
        <v>KI814</v>
      </c>
      <c r="O6201" t="str" cm="1">
        <f t="array" ref="O6201">INDEX($B$9:$F$1048576, $J6201, $K6201 )</f>
        <v>비케이씨에스제오차</v>
      </c>
      <c r="P6201" t="str" cm="1">
        <f t="array" ref="P6201">IF( $L6201, TRIM(_xll.IMDP("IR", $G$5&amp;$N6201, $G$6)), "" )</f>
        <v/>
      </c>
      <c r="Q6201" t="b" cm="1">
        <f t="array" ref="Q6201">IF(
    $U$1=1, AND($P6201&lt;&gt;"", $P6201&lt;&gt;"...", $P6201&lt;&gt;"입력오류"),
    IF(
        $U$18=1, AND($P6201&lt;&gt;"", $P6201&lt;&gt;"...", $P6201&lt;&gt;"입력오류", ISNUMBER(FIND(INDEX($T$2:$T$7,$U$1),$P6201))),
        IF(
            $U$17="기타", AND($P6201&lt;&gt;"", $P6201&lt;&gt;"...", $P6201&lt;&gt;"입력오류", NOT(ISNUMBER(FIND($T$21:$T$34,$P6201)))),
            AND($P6201&lt;&gt;"", $P6201&lt;&gt;"...", $P6201&lt;&gt;"입력오류", $T$19=$P6201)
        )
    )
)</f>
        <v>0</v>
      </c>
    </row>
    <row r="6202" spans="9:17">
      <c r="I6202">
        <f t="shared" si="289"/>
        <v>6201</v>
      </c>
      <c r="J6202">
        <f t="shared" si="290"/>
        <v>1476</v>
      </c>
      <c r="K6202">
        <f t="shared" si="288"/>
        <v>3</v>
      </c>
      <c r="L6202" t="b">
        <f>COUNTIF($N$2:N6202, N6202)=1</f>
        <v>1</v>
      </c>
      <c r="M6202" s="37">
        <f>IF( $Q6202, MAX($M$1:M6201)+1, 0)</f>
        <v>0</v>
      </c>
      <c r="N6202" t="str" cm="1">
        <f t="array" ref="N6202">INDEX($A$9:$F$1048576, $J6202, $K6202 )</f>
        <v>KI815</v>
      </c>
      <c r="O6202" t="str" cm="1">
        <f t="array" ref="O6202">INDEX($B$9:$F$1048576, $J6202, $K6202 )</f>
        <v>에스앤에이치그린제일차</v>
      </c>
      <c r="P6202" t="str" cm="1">
        <f t="array" ref="P6202">IF( $L6202, TRIM(_xll.IMDP("IR", $G$5&amp;$N6202, $G$6)), "" )</f>
        <v/>
      </c>
      <c r="Q6202" t="b" cm="1">
        <f t="array" ref="Q6202">IF(
    $U$1=1, AND($P6202&lt;&gt;"", $P6202&lt;&gt;"...", $P6202&lt;&gt;"입력오류"),
    IF(
        $U$18=1, AND($P6202&lt;&gt;"", $P6202&lt;&gt;"...", $P6202&lt;&gt;"입력오류", ISNUMBER(FIND(INDEX($T$2:$T$7,$U$1),$P6202))),
        IF(
            $U$17="기타", AND($P6202&lt;&gt;"", $P6202&lt;&gt;"...", $P6202&lt;&gt;"입력오류", NOT(ISNUMBER(FIND($T$21:$T$34,$P6202)))),
            AND($P6202&lt;&gt;"", $P6202&lt;&gt;"...", $P6202&lt;&gt;"입력오류", $T$19=$P6202)
        )
    )
)</f>
        <v>0</v>
      </c>
    </row>
    <row r="6203" spans="9:17">
      <c r="I6203">
        <f t="shared" si="289"/>
        <v>6202</v>
      </c>
      <c r="J6203">
        <f t="shared" si="290"/>
        <v>1477</v>
      </c>
      <c r="K6203">
        <f t="shared" si="288"/>
        <v>3</v>
      </c>
      <c r="L6203" t="b">
        <f>COUNTIF($N$2:N6203, N6203)=1</f>
        <v>1</v>
      </c>
      <c r="M6203" s="37">
        <f>IF( $Q6203, MAX($M$1:M6202)+1, 0)</f>
        <v>0</v>
      </c>
      <c r="N6203" t="str" cm="1">
        <f t="array" ref="N6203">INDEX($A$9:$F$1048576, $J6203, $K6203 )</f>
        <v>KI816</v>
      </c>
      <c r="O6203" t="str" cm="1">
        <f t="array" ref="O6203">INDEX($B$9:$F$1048576, $J6203, $K6203 )</f>
        <v>농협챔피온제칠차</v>
      </c>
      <c r="P6203" t="str" cm="1">
        <f t="array" ref="P6203">IF( $L6203, TRIM(_xll.IMDP("IR", $G$5&amp;$N6203, $G$6)), "" )</f>
        <v/>
      </c>
      <c r="Q6203" t="b" cm="1">
        <f t="array" ref="Q6203">IF(
    $U$1=1, AND($P6203&lt;&gt;"", $P6203&lt;&gt;"...", $P6203&lt;&gt;"입력오류"),
    IF(
        $U$18=1, AND($P6203&lt;&gt;"", $P6203&lt;&gt;"...", $P6203&lt;&gt;"입력오류", ISNUMBER(FIND(INDEX($T$2:$T$7,$U$1),$P6203))),
        IF(
            $U$17="기타", AND($P6203&lt;&gt;"", $P6203&lt;&gt;"...", $P6203&lt;&gt;"입력오류", NOT(ISNUMBER(FIND($T$21:$T$34,$P6203)))),
            AND($P6203&lt;&gt;"", $P6203&lt;&gt;"...", $P6203&lt;&gt;"입력오류", $T$19=$P6203)
        )
    )
)</f>
        <v>0</v>
      </c>
    </row>
    <row r="6204" spans="9:17">
      <c r="I6204">
        <f t="shared" si="289"/>
        <v>6203</v>
      </c>
      <c r="J6204">
        <f t="shared" si="290"/>
        <v>1478</v>
      </c>
      <c r="K6204">
        <f t="shared" si="288"/>
        <v>3</v>
      </c>
      <c r="L6204" t="b">
        <f>COUNTIF($N$2:N6204, N6204)=1</f>
        <v>1</v>
      </c>
      <c r="M6204" s="37">
        <f>IF( $Q6204, MAX($M$1:M6203)+1, 0)</f>
        <v>0</v>
      </c>
      <c r="N6204" t="str" cm="1">
        <f t="array" ref="N6204">INDEX($A$9:$F$1048576, $J6204, $K6204 )</f>
        <v>KI817</v>
      </c>
      <c r="O6204" t="str" cm="1">
        <f t="array" ref="O6204">INDEX($B$9:$F$1048576, $J6204, $K6204 )</f>
        <v>해피월드하나제일차</v>
      </c>
      <c r="P6204" t="str" cm="1">
        <f t="array" ref="P6204">IF( $L6204, TRIM(_xll.IMDP("IR", $G$5&amp;$N6204, $G$6)), "" )</f>
        <v/>
      </c>
      <c r="Q6204" t="b" cm="1">
        <f t="array" ref="Q6204">IF(
    $U$1=1, AND($P6204&lt;&gt;"", $P6204&lt;&gt;"...", $P6204&lt;&gt;"입력오류"),
    IF(
        $U$18=1, AND($P6204&lt;&gt;"", $P6204&lt;&gt;"...", $P6204&lt;&gt;"입력오류", ISNUMBER(FIND(INDEX($T$2:$T$7,$U$1),$P6204))),
        IF(
            $U$17="기타", AND($P6204&lt;&gt;"", $P6204&lt;&gt;"...", $P6204&lt;&gt;"입력오류", NOT(ISNUMBER(FIND($T$21:$T$34,$P6204)))),
            AND($P6204&lt;&gt;"", $P6204&lt;&gt;"...", $P6204&lt;&gt;"입력오류", $T$19=$P6204)
        )
    )
)</f>
        <v>0</v>
      </c>
    </row>
    <row r="6205" spans="9:17">
      <c r="I6205">
        <f t="shared" si="289"/>
        <v>6204</v>
      </c>
      <c r="J6205">
        <f t="shared" si="290"/>
        <v>1479</v>
      </c>
      <c r="K6205">
        <f t="shared" si="288"/>
        <v>3</v>
      </c>
      <c r="L6205" t="b">
        <f>COUNTIF($N$2:N6205, N6205)=1</f>
        <v>1</v>
      </c>
      <c r="M6205" s="37">
        <f>IF( $Q6205, MAX($M$1:M6204)+1, 0)</f>
        <v>0</v>
      </c>
      <c r="N6205" t="str" cm="1">
        <f t="array" ref="N6205">INDEX($A$9:$F$1048576, $J6205, $K6205 )</f>
        <v>KI818</v>
      </c>
      <c r="O6205" t="str" cm="1">
        <f t="array" ref="O6205">INDEX($B$9:$F$1048576, $J6205, $K6205 )</f>
        <v>세이프박스제십칠차</v>
      </c>
      <c r="P6205" t="str" cm="1">
        <f t="array" ref="P6205">IF( $L6205, TRIM(_xll.IMDP("IR", $G$5&amp;$N6205, $G$6)), "" )</f>
        <v/>
      </c>
      <c r="Q6205" t="b" cm="1">
        <f t="array" ref="Q6205">IF(
    $U$1=1, AND($P6205&lt;&gt;"", $P6205&lt;&gt;"...", $P6205&lt;&gt;"입력오류"),
    IF(
        $U$18=1, AND($P6205&lt;&gt;"", $P6205&lt;&gt;"...", $P6205&lt;&gt;"입력오류", ISNUMBER(FIND(INDEX($T$2:$T$7,$U$1),$P6205))),
        IF(
            $U$17="기타", AND($P6205&lt;&gt;"", $P6205&lt;&gt;"...", $P6205&lt;&gt;"입력오류", NOT(ISNUMBER(FIND($T$21:$T$34,$P6205)))),
            AND($P6205&lt;&gt;"", $P6205&lt;&gt;"...", $P6205&lt;&gt;"입력오류", $T$19=$P6205)
        )
    )
)</f>
        <v>0</v>
      </c>
    </row>
    <row r="6206" spans="9:17">
      <c r="I6206">
        <f t="shared" si="289"/>
        <v>6205</v>
      </c>
      <c r="J6206">
        <f t="shared" si="290"/>
        <v>1480</v>
      </c>
      <c r="K6206">
        <f t="shared" si="288"/>
        <v>3</v>
      </c>
      <c r="L6206" t="b">
        <f>COUNTIF($N$2:N6206, N6206)=1</f>
        <v>1</v>
      </c>
      <c r="M6206" s="37">
        <f>IF( $Q6206, MAX($M$1:M6205)+1, 0)</f>
        <v>0</v>
      </c>
      <c r="N6206" t="str" cm="1">
        <f t="array" ref="N6206">INDEX($A$9:$F$1048576, $J6206, $K6206 )</f>
        <v>KI819</v>
      </c>
      <c r="O6206" t="str" cm="1">
        <f t="array" ref="O6206">INDEX($B$9:$F$1048576, $J6206, $K6206 )</f>
        <v>세이프박스제십팔차</v>
      </c>
      <c r="P6206" t="str" cm="1">
        <f t="array" ref="P6206">IF( $L6206, TRIM(_xll.IMDP("IR", $G$5&amp;$N6206, $G$6)), "" )</f>
        <v/>
      </c>
      <c r="Q6206" t="b" cm="1">
        <f t="array" ref="Q6206">IF(
    $U$1=1, AND($P6206&lt;&gt;"", $P6206&lt;&gt;"...", $P6206&lt;&gt;"입력오류"),
    IF(
        $U$18=1, AND($P6206&lt;&gt;"", $P6206&lt;&gt;"...", $P6206&lt;&gt;"입력오류", ISNUMBER(FIND(INDEX($T$2:$T$7,$U$1),$P6206))),
        IF(
            $U$17="기타", AND($P6206&lt;&gt;"", $P6206&lt;&gt;"...", $P6206&lt;&gt;"입력오류", NOT(ISNUMBER(FIND($T$21:$T$34,$P6206)))),
            AND($P6206&lt;&gt;"", $P6206&lt;&gt;"...", $P6206&lt;&gt;"입력오류", $T$19=$P6206)
        )
    )
)</f>
        <v>0</v>
      </c>
    </row>
    <row r="6207" spans="9:17">
      <c r="I6207">
        <f t="shared" si="289"/>
        <v>6206</v>
      </c>
      <c r="J6207">
        <f t="shared" si="290"/>
        <v>1481</v>
      </c>
      <c r="K6207">
        <f t="shared" si="288"/>
        <v>3</v>
      </c>
      <c r="L6207" t="b">
        <f>COUNTIF($N$2:N6207, N6207)=1</f>
        <v>1</v>
      </c>
      <c r="M6207" s="37">
        <f>IF( $Q6207, MAX($M$1:M6206)+1, 0)</f>
        <v>0</v>
      </c>
      <c r="N6207" t="str" cm="1">
        <f t="array" ref="N6207">INDEX($A$9:$F$1048576, $J6207, $K6207 )</f>
        <v>KI820</v>
      </c>
      <c r="O6207" t="str" cm="1">
        <f t="array" ref="O6207">INDEX($B$9:$F$1048576, $J6207, $K6207 )</f>
        <v>비엔케이썸제칠차</v>
      </c>
      <c r="P6207" t="str" cm="1">
        <f t="array" ref="P6207">IF( $L6207, TRIM(_xll.IMDP("IR", $G$5&amp;$N6207, $G$6)), "" )</f>
        <v/>
      </c>
      <c r="Q6207" t="b" cm="1">
        <f t="array" ref="Q6207">IF(
    $U$1=1, AND($P6207&lt;&gt;"", $P6207&lt;&gt;"...", $P6207&lt;&gt;"입력오류"),
    IF(
        $U$18=1, AND($P6207&lt;&gt;"", $P6207&lt;&gt;"...", $P6207&lt;&gt;"입력오류", ISNUMBER(FIND(INDEX($T$2:$T$7,$U$1),$P6207))),
        IF(
            $U$17="기타", AND($P6207&lt;&gt;"", $P6207&lt;&gt;"...", $P6207&lt;&gt;"입력오류", NOT(ISNUMBER(FIND($T$21:$T$34,$P6207)))),
            AND($P6207&lt;&gt;"", $P6207&lt;&gt;"...", $P6207&lt;&gt;"입력오류", $T$19=$P6207)
        )
    )
)</f>
        <v>0</v>
      </c>
    </row>
    <row r="6208" spans="9:17">
      <c r="I6208">
        <f t="shared" si="289"/>
        <v>6207</v>
      </c>
      <c r="J6208">
        <f t="shared" si="290"/>
        <v>1482</v>
      </c>
      <c r="K6208">
        <f t="shared" si="288"/>
        <v>3</v>
      </c>
      <c r="L6208" t="b">
        <f>COUNTIF($N$2:N6208, N6208)=1</f>
        <v>1</v>
      </c>
      <c r="M6208" s="37">
        <f>IF( $Q6208, MAX($M$1:M6207)+1, 0)</f>
        <v>0</v>
      </c>
      <c r="N6208" t="str" cm="1">
        <f t="array" ref="N6208">INDEX($A$9:$F$1048576, $J6208, $K6208 )</f>
        <v>KI821</v>
      </c>
      <c r="O6208" t="str" cm="1">
        <f t="array" ref="O6208">INDEX($B$9:$F$1048576, $J6208, $K6208 )</f>
        <v>자이언츠제사차</v>
      </c>
      <c r="P6208" t="str" cm="1">
        <f t="array" ref="P6208">IF( $L6208, TRIM(_xll.IMDP("IR", $G$5&amp;$N6208, $G$6)), "" )</f>
        <v/>
      </c>
      <c r="Q6208" t="b" cm="1">
        <f t="array" ref="Q6208">IF(
    $U$1=1, AND($P6208&lt;&gt;"", $P6208&lt;&gt;"...", $P6208&lt;&gt;"입력오류"),
    IF(
        $U$18=1, AND($P6208&lt;&gt;"", $P6208&lt;&gt;"...", $P6208&lt;&gt;"입력오류", ISNUMBER(FIND(INDEX($T$2:$T$7,$U$1),$P6208))),
        IF(
            $U$17="기타", AND($P6208&lt;&gt;"", $P6208&lt;&gt;"...", $P6208&lt;&gt;"입력오류", NOT(ISNUMBER(FIND($T$21:$T$34,$P6208)))),
            AND($P6208&lt;&gt;"", $P6208&lt;&gt;"...", $P6208&lt;&gt;"입력오류", $T$19=$P6208)
        )
    )
)</f>
        <v>0</v>
      </c>
    </row>
    <row r="6209" spans="9:17">
      <c r="I6209">
        <f t="shared" si="289"/>
        <v>6208</v>
      </c>
      <c r="J6209">
        <f t="shared" si="290"/>
        <v>1483</v>
      </c>
      <c r="K6209">
        <f t="shared" si="288"/>
        <v>3</v>
      </c>
      <c r="L6209" t="b">
        <f>COUNTIF($N$2:N6209, N6209)=1</f>
        <v>1</v>
      </c>
      <c r="M6209" s="37">
        <f>IF( $Q6209, MAX($M$1:M6208)+1, 0)</f>
        <v>0</v>
      </c>
      <c r="N6209" t="str" cm="1">
        <f t="array" ref="N6209">INDEX($A$9:$F$1048576, $J6209, $K6209 )</f>
        <v>KI822</v>
      </c>
      <c r="O6209" t="str" cm="1">
        <f t="array" ref="O6209">INDEX($B$9:$F$1048576, $J6209, $K6209 )</f>
        <v>와이디피제사차</v>
      </c>
      <c r="P6209" t="str" cm="1">
        <f t="array" ref="P6209">IF( $L6209, TRIM(_xll.IMDP("IR", $G$5&amp;$N6209, $G$6)), "" )</f>
        <v/>
      </c>
      <c r="Q6209" t="b" cm="1">
        <f t="array" ref="Q6209">IF(
    $U$1=1, AND($P6209&lt;&gt;"", $P6209&lt;&gt;"...", $P6209&lt;&gt;"입력오류"),
    IF(
        $U$18=1, AND($P6209&lt;&gt;"", $P6209&lt;&gt;"...", $P6209&lt;&gt;"입력오류", ISNUMBER(FIND(INDEX($T$2:$T$7,$U$1),$P6209))),
        IF(
            $U$17="기타", AND($P6209&lt;&gt;"", $P6209&lt;&gt;"...", $P6209&lt;&gt;"입력오류", NOT(ISNUMBER(FIND($T$21:$T$34,$P6209)))),
            AND($P6209&lt;&gt;"", $P6209&lt;&gt;"...", $P6209&lt;&gt;"입력오류", $T$19=$P6209)
        )
    )
)</f>
        <v>0</v>
      </c>
    </row>
    <row r="6210" spans="9:17">
      <c r="I6210">
        <f t="shared" si="289"/>
        <v>6209</v>
      </c>
      <c r="J6210">
        <f t="shared" si="290"/>
        <v>1484</v>
      </c>
      <c r="K6210">
        <f t="shared" ref="K6210:K6273" si="291">IF( $I6210&gt;$G$4, NA(), IF($I6210&gt;$G$3, 5, IF($I6210&gt;$G$2, 3, 1 ) ) )</f>
        <v>3</v>
      </c>
      <c r="L6210" t="b">
        <f>COUNTIF($N$2:N6210, N6210)=1</f>
        <v>1</v>
      </c>
      <c r="M6210" s="37">
        <f>IF( $Q6210, MAX($M$1:M6209)+1, 0)</f>
        <v>0</v>
      </c>
      <c r="N6210" t="str" cm="1">
        <f t="array" ref="N6210">INDEX($A$9:$F$1048576, $J6210, $K6210 )</f>
        <v>KI823</v>
      </c>
      <c r="O6210" t="str" cm="1">
        <f t="array" ref="O6210">INDEX($B$9:$F$1048576, $J6210, $K6210 )</f>
        <v>와이디피제오차</v>
      </c>
      <c r="P6210" t="str" cm="1">
        <f t="array" ref="P6210">IF( $L6210, TRIM(_xll.IMDP("IR", $G$5&amp;$N6210, $G$6)), "" )</f>
        <v/>
      </c>
      <c r="Q6210" t="b" cm="1">
        <f t="array" ref="Q6210">IF(
    $U$1=1, AND($P6210&lt;&gt;"", $P6210&lt;&gt;"...", $P6210&lt;&gt;"입력오류"),
    IF(
        $U$18=1, AND($P6210&lt;&gt;"", $P6210&lt;&gt;"...", $P6210&lt;&gt;"입력오류", ISNUMBER(FIND(INDEX($T$2:$T$7,$U$1),$P6210))),
        IF(
            $U$17="기타", AND($P6210&lt;&gt;"", $P6210&lt;&gt;"...", $P6210&lt;&gt;"입력오류", NOT(ISNUMBER(FIND($T$21:$T$34,$P6210)))),
            AND($P6210&lt;&gt;"", $P6210&lt;&gt;"...", $P6210&lt;&gt;"입력오류", $T$19=$P6210)
        )
    )
)</f>
        <v>0</v>
      </c>
    </row>
    <row r="6211" spans="9:17">
      <c r="I6211">
        <f t="shared" ref="I6211:I6274" si="292">ROW()-1</f>
        <v>6210</v>
      </c>
      <c r="J6211">
        <f t="shared" ref="J6211:J6274" si="293">IF( $I6211&gt;$G$4, NA(), IF($I6211&gt;$G$3, $I6211-$G$3, IF($I6211&gt;$G$2, $I6211-$G$2, $I6211 ) ) )</f>
        <v>1485</v>
      </c>
      <c r="K6211">
        <f t="shared" si="291"/>
        <v>3</v>
      </c>
      <c r="L6211" t="b">
        <f>COUNTIF($N$2:N6211, N6211)=1</f>
        <v>1</v>
      </c>
      <c r="M6211" s="37">
        <f>IF( $Q6211, MAX($M$1:M6210)+1, 0)</f>
        <v>0</v>
      </c>
      <c r="N6211" t="str" cm="1">
        <f t="array" ref="N6211">INDEX($A$9:$F$1048576, $J6211, $K6211 )</f>
        <v>KI824</v>
      </c>
      <c r="O6211" t="str" cm="1">
        <f t="array" ref="O6211">INDEX($B$9:$F$1048576, $J6211, $K6211 )</f>
        <v>에이치씨디제구차</v>
      </c>
      <c r="P6211" t="str" cm="1">
        <f t="array" ref="P6211">IF( $L6211, TRIM(_xll.IMDP("IR", $G$5&amp;$N6211, $G$6)), "" )</f>
        <v/>
      </c>
      <c r="Q6211" t="b" cm="1">
        <f t="array" ref="Q6211">IF(
    $U$1=1, AND($P6211&lt;&gt;"", $P6211&lt;&gt;"...", $P6211&lt;&gt;"입력오류"),
    IF(
        $U$18=1, AND($P6211&lt;&gt;"", $P6211&lt;&gt;"...", $P6211&lt;&gt;"입력오류", ISNUMBER(FIND(INDEX($T$2:$T$7,$U$1),$P6211))),
        IF(
            $U$17="기타", AND($P6211&lt;&gt;"", $P6211&lt;&gt;"...", $P6211&lt;&gt;"입력오류", NOT(ISNUMBER(FIND($T$21:$T$34,$P6211)))),
            AND($P6211&lt;&gt;"", $P6211&lt;&gt;"...", $P6211&lt;&gt;"입력오류", $T$19=$P6211)
        )
    )
)</f>
        <v>0</v>
      </c>
    </row>
    <row r="6212" spans="9:17">
      <c r="I6212">
        <f t="shared" si="292"/>
        <v>6211</v>
      </c>
      <c r="J6212">
        <f t="shared" si="293"/>
        <v>1486</v>
      </c>
      <c r="K6212">
        <f t="shared" si="291"/>
        <v>3</v>
      </c>
      <c r="L6212" t="b">
        <f>COUNTIF($N$2:N6212, N6212)=1</f>
        <v>1</v>
      </c>
      <c r="M6212" s="37">
        <f>IF( $Q6212, MAX($M$1:M6211)+1, 0)</f>
        <v>0</v>
      </c>
      <c r="N6212" t="str" cm="1">
        <f t="array" ref="N6212">INDEX($A$9:$F$1048576, $J6212, $K6212 )</f>
        <v>KI825</v>
      </c>
      <c r="O6212" t="str" cm="1">
        <f t="array" ref="O6212">INDEX($B$9:$F$1048576, $J6212, $K6212 )</f>
        <v>엠에이이천군량</v>
      </c>
      <c r="P6212" t="str" cm="1">
        <f t="array" ref="P6212">IF( $L6212, TRIM(_xll.IMDP("IR", $G$5&amp;$N6212, $G$6)), "" )</f>
        <v/>
      </c>
      <c r="Q6212" t="b" cm="1">
        <f t="array" ref="Q6212">IF(
    $U$1=1, AND($P6212&lt;&gt;"", $P6212&lt;&gt;"...", $P6212&lt;&gt;"입력오류"),
    IF(
        $U$18=1, AND($P6212&lt;&gt;"", $P6212&lt;&gt;"...", $P6212&lt;&gt;"입력오류", ISNUMBER(FIND(INDEX($T$2:$T$7,$U$1),$P6212))),
        IF(
            $U$17="기타", AND($P6212&lt;&gt;"", $P6212&lt;&gt;"...", $P6212&lt;&gt;"입력오류", NOT(ISNUMBER(FIND($T$21:$T$34,$P6212)))),
            AND($P6212&lt;&gt;"", $P6212&lt;&gt;"...", $P6212&lt;&gt;"입력오류", $T$19=$P6212)
        )
    )
)</f>
        <v>0</v>
      </c>
    </row>
    <row r="6213" spans="9:17">
      <c r="I6213">
        <f t="shared" si="292"/>
        <v>6212</v>
      </c>
      <c r="J6213">
        <f t="shared" si="293"/>
        <v>1487</v>
      </c>
      <c r="K6213">
        <f t="shared" si="291"/>
        <v>3</v>
      </c>
      <c r="L6213" t="b">
        <f>COUNTIF($N$2:N6213, N6213)=1</f>
        <v>1</v>
      </c>
      <c r="M6213" s="37">
        <f>IF( $Q6213, MAX($M$1:M6212)+1, 0)</f>
        <v>0</v>
      </c>
      <c r="N6213" t="str" cm="1">
        <f t="array" ref="N6213">INDEX($A$9:$F$1048576, $J6213, $K6213 )</f>
        <v>KI826</v>
      </c>
      <c r="O6213" t="str" cm="1">
        <f t="array" ref="O6213">INDEX($B$9:$F$1048576, $J6213, $K6213 )</f>
        <v>에스솔루션와이디</v>
      </c>
      <c r="P6213" t="str" cm="1">
        <f t="array" ref="P6213">IF( $L6213, TRIM(_xll.IMDP("IR", $G$5&amp;$N6213, $G$6)), "" )</f>
        <v/>
      </c>
      <c r="Q6213" t="b" cm="1">
        <f t="array" ref="Q6213">IF(
    $U$1=1, AND($P6213&lt;&gt;"", $P6213&lt;&gt;"...", $P6213&lt;&gt;"입력오류"),
    IF(
        $U$18=1, AND($P6213&lt;&gt;"", $P6213&lt;&gt;"...", $P6213&lt;&gt;"입력오류", ISNUMBER(FIND(INDEX($T$2:$T$7,$U$1),$P6213))),
        IF(
            $U$17="기타", AND($P6213&lt;&gt;"", $P6213&lt;&gt;"...", $P6213&lt;&gt;"입력오류", NOT(ISNUMBER(FIND($T$21:$T$34,$P6213)))),
            AND($P6213&lt;&gt;"", $P6213&lt;&gt;"...", $P6213&lt;&gt;"입력오류", $T$19=$P6213)
        )
    )
)</f>
        <v>0</v>
      </c>
    </row>
    <row r="6214" spans="9:17">
      <c r="I6214">
        <f t="shared" si="292"/>
        <v>6213</v>
      </c>
      <c r="J6214">
        <f t="shared" si="293"/>
        <v>1488</v>
      </c>
      <c r="K6214">
        <f t="shared" si="291"/>
        <v>3</v>
      </c>
      <c r="L6214" t="b">
        <f>COUNTIF($N$2:N6214, N6214)=1</f>
        <v>1</v>
      </c>
      <c r="M6214" s="37">
        <f>IF( $Q6214, MAX($M$1:M6213)+1, 0)</f>
        <v>0</v>
      </c>
      <c r="N6214" t="str" cm="1">
        <f t="array" ref="N6214">INDEX($A$9:$F$1048576, $J6214, $K6214 )</f>
        <v>KI827</v>
      </c>
      <c r="O6214" t="str" cm="1">
        <f t="array" ref="O6214">INDEX($B$9:$F$1048576, $J6214, $K6214 )</f>
        <v>뉴스타노스제일차</v>
      </c>
      <c r="P6214" t="str" cm="1">
        <f t="array" ref="P6214">IF( $L6214, TRIM(_xll.IMDP("IR", $G$5&amp;$N6214, $G$6)), "" )</f>
        <v/>
      </c>
      <c r="Q6214" t="b" cm="1">
        <f t="array" ref="Q6214">IF(
    $U$1=1, AND($P6214&lt;&gt;"", $P6214&lt;&gt;"...", $P6214&lt;&gt;"입력오류"),
    IF(
        $U$18=1, AND($P6214&lt;&gt;"", $P6214&lt;&gt;"...", $P6214&lt;&gt;"입력오류", ISNUMBER(FIND(INDEX($T$2:$T$7,$U$1),$P6214))),
        IF(
            $U$17="기타", AND($P6214&lt;&gt;"", $P6214&lt;&gt;"...", $P6214&lt;&gt;"입력오류", NOT(ISNUMBER(FIND($T$21:$T$34,$P6214)))),
            AND($P6214&lt;&gt;"", $P6214&lt;&gt;"...", $P6214&lt;&gt;"입력오류", $T$19=$P6214)
        )
    )
)</f>
        <v>0</v>
      </c>
    </row>
    <row r="6215" spans="9:17">
      <c r="I6215">
        <f t="shared" si="292"/>
        <v>6214</v>
      </c>
      <c r="J6215">
        <f t="shared" si="293"/>
        <v>1489</v>
      </c>
      <c r="K6215">
        <f t="shared" si="291"/>
        <v>3</v>
      </c>
      <c r="L6215" t="b">
        <f>COUNTIF($N$2:N6215, N6215)=1</f>
        <v>1</v>
      </c>
      <c r="M6215" s="37">
        <f>IF( $Q6215, MAX($M$1:M6214)+1, 0)</f>
        <v>0</v>
      </c>
      <c r="N6215" t="str" cm="1">
        <f t="array" ref="N6215">INDEX($A$9:$F$1048576, $J6215, $K6215 )</f>
        <v>KI828</v>
      </c>
      <c r="O6215" t="str" cm="1">
        <f t="array" ref="O6215">INDEX($B$9:$F$1048576, $J6215, $K6215 )</f>
        <v>비케이씨에스제십삼차</v>
      </c>
      <c r="P6215" t="str" cm="1">
        <f t="array" ref="P6215">IF( $L6215, TRIM(_xll.IMDP("IR", $G$5&amp;$N6215, $G$6)), "" )</f>
        <v/>
      </c>
      <c r="Q6215" t="b" cm="1">
        <f t="array" ref="Q6215">IF(
    $U$1=1, AND($P6215&lt;&gt;"", $P6215&lt;&gt;"...", $P6215&lt;&gt;"입력오류"),
    IF(
        $U$18=1, AND($P6215&lt;&gt;"", $P6215&lt;&gt;"...", $P6215&lt;&gt;"입력오류", ISNUMBER(FIND(INDEX($T$2:$T$7,$U$1),$P6215))),
        IF(
            $U$17="기타", AND($P6215&lt;&gt;"", $P6215&lt;&gt;"...", $P6215&lt;&gt;"입력오류", NOT(ISNUMBER(FIND($T$21:$T$34,$P6215)))),
            AND($P6215&lt;&gt;"", $P6215&lt;&gt;"...", $P6215&lt;&gt;"입력오류", $T$19=$P6215)
        )
    )
)</f>
        <v>0</v>
      </c>
    </row>
    <row r="6216" spans="9:17">
      <c r="I6216">
        <f t="shared" si="292"/>
        <v>6215</v>
      </c>
      <c r="J6216">
        <f t="shared" si="293"/>
        <v>1490</v>
      </c>
      <c r="K6216">
        <f t="shared" si="291"/>
        <v>3</v>
      </c>
      <c r="L6216" t="b">
        <f>COUNTIF($N$2:N6216, N6216)=1</f>
        <v>1</v>
      </c>
      <c r="M6216" s="37">
        <f>IF( $Q6216, MAX($M$1:M6215)+1, 0)</f>
        <v>0</v>
      </c>
      <c r="N6216" t="str" cm="1">
        <f t="array" ref="N6216">INDEX($A$9:$F$1048576, $J6216, $K6216 )</f>
        <v>KI829</v>
      </c>
      <c r="O6216" t="str" cm="1">
        <f t="array" ref="O6216">INDEX($B$9:$F$1048576, $J6216, $K6216 )</f>
        <v>비케이프로제이십일차</v>
      </c>
      <c r="P6216" t="str" cm="1">
        <f t="array" ref="P6216">IF( $L6216, TRIM(_xll.IMDP("IR", $G$5&amp;$N6216, $G$6)), "" )</f>
        <v/>
      </c>
      <c r="Q6216" t="b" cm="1">
        <f t="array" ref="Q6216">IF(
    $U$1=1, AND($P6216&lt;&gt;"", $P6216&lt;&gt;"...", $P6216&lt;&gt;"입력오류"),
    IF(
        $U$18=1, AND($P6216&lt;&gt;"", $P6216&lt;&gt;"...", $P6216&lt;&gt;"입력오류", ISNUMBER(FIND(INDEX($T$2:$T$7,$U$1),$P6216))),
        IF(
            $U$17="기타", AND($P6216&lt;&gt;"", $P6216&lt;&gt;"...", $P6216&lt;&gt;"입력오류", NOT(ISNUMBER(FIND($T$21:$T$34,$P6216)))),
            AND($P6216&lt;&gt;"", $P6216&lt;&gt;"...", $P6216&lt;&gt;"입력오류", $T$19=$P6216)
        )
    )
)</f>
        <v>0</v>
      </c>
    </row>
    <row r="6217" spans="9:17">
      <c r="I6217">
        <f t="shared" si="292"/>
        <v>6216</v>
      </c>
      <c r="J6217">
        <f t="shared" si="293"/>
        <v>1491</v>
      </c>
      <c r="K6217">
        <f t="shared" si="291"/>
        <v>3</v>
      </c>
      <c r="L6217" t="b">
        <f>COUNTIF($N$2:N6217, N6217)=1</f>
        <v>1</v>
      </c>
      <c r="M6217" s="37">
        <f>IF( $Q6217, MAX($M$1:M6216)+1, 0)</f>
        <v>0</v>
      </c>
      <c r="N6217" t="str" cm="1">
        <f t="array" ref="N6217">INDEX($A$9:$F$1048576, $J6217, $K6217 )</f>
        <v>KI830</v>
      </c>
      <c r="O6217" t="str" cm="1">
        <f t="array" ref="O6217">INDEX($B$9:$F$1048576, $J6217, $K6217 )</f>
        <v>슈퍼문레드</v>
      </c>
      <c r="P6217" t="str" cm="1">
        <f t="array" ref="P6217">IF( $L6217, TRIM(_xll.IMDP("IR", $G$5&amp;$N6217, $G$6)), "" )</f>
        <v/>
      </c>
      <c r="Q6217" t="b" cm="1">
        <f t="array" ref="Q6217">IF(
    $U$1=1, AND($P6217&lt;&gt;"", $P6217&lt;&gt;"...", $P6217&lt;&gt;"입력오류"),
    IF(
        $U$18=1, AND($P6217&lt;&gt;"", $P6217&lt;&gt;"...", $P6217&lt;&gt;"입력오류", ISNUMBER(FIND(INDEX($T$2:$T$7,$U$1),$P6217))),
        IF(
            $U$17="기타", AND($P6217&lt;&gt;"", $P6217&lt;&gt;"...", $P6217&lt;&gt;"입력오류", NOT(ISNUMBER(FIND($T$21:$T$34,$P6217)))),
            AND($P6217&lt;&gt;"", $P6217&lt;&gt;"...", $P6217&lt;&gt;"입력오류", $T$19=$P6217)
        )
    )
)</f>
        <v>0</v>
      </c>
    </row>
    <row r="6218" spans="9:17">
      <c r="I6218">
        <f t="shared" si="292"/>
        <v>6217</v>
      </c>
      <c r="J6218">
        <f t="shared" si="293"/>
        <v>1492</v>
      </c>
      <c r="K6218">
        <f t="shared" si="291"/>
        <v>3</v>
      </c>
      <c r="L6218" t="b">
        <f>COUNTIF($N$2:N6218, N6218)=1</f>
        <v>1</v>
      </c>
      <c r="M6218" s="37">
        <f>IF( $Q6218, MAX($M$1:M6217)+1, 0)</f>
        <v>0</v>
      </c>
      <c r="N6218" t="str" cm="1">
        <f t="array" ref="N6218">INDEX($A$9:$F$1048576, $J6218, $K6218 )</f>
        <v>KI831</v>
      </c>
      <c r="O6218" t="str" cm="1">
        <f t="array" ref="O6218">INDEX($B$9:$F$1048576, $J6218, $K6218 )</f>
        <v>뉴스타노스제사차</v>
      </c>
      <c r="P6218" t="str" cm="1">
        <f t="array" ref="P6218">IF( $L6218, TRIM(_xll.IMDP("IR", $G$5&amp;$N6218, $G$6)), "" )</f>
        <v/>
      </c>
      <c r="Q6218" t="b" cm="1">
        <f t="array" ref="Q6218">IF(
    $U$1=1, AND($P6218&lt;&gt;"", $P6218&lt;&gt;"...", $P6218&lt;&gt;"입력오류"),
    IF(
        $U$18=1, AND($P6218&lt;&gt;"", $P6218&lt;&gt;"...", $P6218&lt;&gt;"입력오류", ISNUMBER(FIND(INDEX($T$2:$T$7,$U$1),$P6218))),
        IF(
            $U$17="기타", AND($P6218&lt;&gt;"", $P6218&lt;&gt;"...", $P6218&lt;&gt;"입력오류", NOT(ISNUMBER(FIND($T$21:$T$34,$P6218)))),
            AND($P6218&lt;&gt;"", $P6218&lt;&gt;"...", $P6218&lt;&gt;"입력오류", $T$19=$P6218)
        )
    )
)</f>
        <v>0</v>
      </c>
    </row>
    <row r="6219" spans="9:17">
      <c r="I6219">
        <f t="shared" si="292"/>
        <v>6218</v>
      </c>
      <c r="J6219">
        <f t="shared" si="293"/>
        <v>1493</v>
      </c>
      <c r="K6219">
        <f t="shared" si="291"/>
        <v>3</v>
      </c>
      <c r="L6219" t="b">
        <f>COUNTIF($N$2:N6219, N6219)=1</f>
        <v>1</v>
      </c>
      <c r="M6219" s="37">
        <f>IF( $Q6219, MAX($M$1:M6218)+1, 0)</f>
        <v>0</v>
      </c>
      <c r="N6219" t="str" cm="1">
        <f t="array" ref="N6219">INDEX($A$9:$F$1048576, $J6219, $K6219 )</f>
        <v>KI832</v>
      </c>
      <c r="O6219" t="str" cm="1">
        <f t="array" ref="O6219">INDEX($B$9:$F$1048576, $J6219, $K6219 )</f>
        <v>국민사랑제15차</v>
      </c>
      <c r="P6219" t="str" cm="1">
        <f t="array" ref="P6219">IF( $L6219, TRIM(_xll.IMDP("IR", $G$5&amp;$N6219, $G$6)), "" )</f>
        <v/>
      </c>
      <c r="Q6219" t="b" cm="1">
        <f t="array" ref="Q6219">IF(
    $U$1=1, AND($P6219&lt;&gt;"", $P6219&lt;&gt;"...", $P6219&lt;&gt;"입력오류"),
    IF(
        $U$18=1, AND($P6219&lt;&gt;"", $P6219&lt;&gt;"...", $P6219&lt;&gt;"입력오류", ISNUMBER(FIND(INDEX($T$2:$T$7,$U$1),$P6219))),
        IF(
            $U$17="기타", AND($P6219&lt;&gt;"", $P6219&lt;&gt;"...", $P6219&lt;&gt;"입력오류", NOT(ISNUMBER(FIND($T$21:$T$34,$P6219)))),
            AND($P6219&lt;&gt;"", $P6219&lt;&gt;"...", $P6219&lt;&gt;"입력오류", $T$19=$P6219)
        )
    )
)</f>
        <v>0</v>
      </c>
    </row>
    <row r="6220" spans="9:17">
      <c r="I6220">
        <f t="shared" si="292"/>
        <v>6219</v>
      </c>
      <c r="J6220">
        <f t="shared" si="293"/>
        <v>1494</v>
      </c>
      <c r="K6220">
        <f t="shared" si="291"/>
        <v>3</v>
      </c>
      <c r="L6220" t="b">
        <f>COUNTIF($N$2:N6220, N6220)=1</f>
        <v>1</v>
      </c>
      <c r="M6220" s="37">
        <f>IF( $Q6220, MAX($M$1:M6219)+1, 0)</f>
        <v>0</v>
      </c>
      <c r="N6220" t="str" cm="1">
        <f t="array" ref="N6220">INDEX($A$9:$F$1048576, $J6220, $K6220 )</f>
        <v>KI833</v>
      </c>
      <c r="O6220" t="str" cm="1">
        <f t="array" ref="O6220">INDEX($B$9:$F$1048576, $J6220, $K6220 )</f>
        <v>굿에스에프제팔차</v>
      </c>
      <c r="P6220" t="str" cm="1">
        <f t="array" ref="P6220">IF( $L6220, TRIM(_xll.IMDP("IR", $G$5&amp;$N6220, $G$6)), "" )</f>
        <v/>
      </c>
      <c r="Q6220" t="b" cm="1">
        <f t="array" ref="Q6220">IF(
    $U$1=1, AND($P6220&lt;&gt;"", $P6220&lt;&gt;"...", $P6220&lt;&gt;"입력오류"),
    IF(
        $U$18=1, AND($P6220&lt;&gt;"", $P6220&lt;&gt;"...", $P6220&lt;&gt;"입력오류", ISNUMBER(FIND(INDEX($T$2:$T$7,$U$1),$P6220))),
        IF(
            $U$17="기타", AND($P6220&lt;&gt;"", $P6220&lt;&gt;"...", $P6220&lt;&gt;"입력오류", NOT(ISNUMBER(FIND($T$21:$T$34,$P6220)))),
            AND($P6220&lt;&gt;"", $P6220&lt;&gt;"...", $P6220&lt;&gt;"입력오류", $T$19=$P6220)
        )
    )
)</f>
        <v>0</v>
      </c>
    </row>
    <row r="6221" spans="9:17">
      <c r="I6221">
        <f t="shared" si="292"/>
        <v>6220</v>
      </c>
      <c r="J6221">
        <f t="shared" si="293"/>
        <v>1495</v>
      </c>
      <c r="K6221">
        <f t="shared" si="291"/>
        <v>3</v>
      </c>
      <c r="L6221" t="b">
        <f>COUNTIF($N$2:N6221, N6221)=1</f>
        <v>1</v>
      </c>
      <c r="M6221" s="37">
        <f>IF( $Q6221, MAX($M$1:M6220)+1, 0)</f>
        <v>0</v>
      </c>
      <c r="N6221" t="str" cm="1">
        <f t="array" ref="N6221">INDEX($A$9:$F$1048576, $J6221, $K6221 )</f>
        <v>KI834</v>
      </c>
      <c r="O6221" t="str" cm="1">
        <f t="array" ref="O6221">INDEX($B$9:$F$1048576, $J6221, $K6221 )</f>
        <v>국민사랑제16차</v>
      </c>
      <c r="P6221" t="str" cm="1">
        <f t="array" ref="P6221">IF( $L6221, TRIM(_xll.IMDP("IR", $G$5&amp;$N6221, $G$6)), "" )</f>
        <v/>
      </c>
      <c r="Q6221" t="b" cm="1">
        <f t="array" ref="Q6221">IF(
    $U$1=1, AND($P6221&lt;&gt;"", $P6221&lt;&gt;"...", $P6221&lt;&gt;"입력오류"),
    IF(
        $U$18=1, AND($P6221&lt;&gt;"", $P6221&lt;&gt;"...", $P6221&lt;&gt;"입력오류", ISNUMBER(FIND(INDEX($T$2:$T$7,$U$1),$P6221))),
        IF(
            $U$17="기타", AND($P6221&lt;&gt;"", $P6221&lt;&gt;"...", $P6221&lt;&gt;"입력오류", NOT(ISNUMBER(FIND($T$21:$T$34,$P6221)))),
            AND($P6221&lt;&gt;"", $P6221&lt;&gt;"...", $P6221&lt;&gt;"입력오류", $T$19=$P6221)
        )
    )
)</f>
        <v>0</v>
      </c>
    </row>
    <row r="6222" spans="9:17">
      <c r="I6222">
        <f t="shared" si="292"/>
        <v>6221</v>
      </c>
      <c r="J6222">
        <f t="shared" si="293"/>
        <v>1496</v>
      </c>
      <c r="K6222">
        <f t="shared" si="291"/>
        <v>3</v>
      </c>
      <c r="L6222" t="b">
        <f>COUNTIF($N$2:N6222, N6222)=1</f>
        <v>1</v>
      </c>
      <c r="M6222" s="37">
        <f>IF( $Q6222, MAX($M$1:M6221)+1, 0)</f>
        <v>0</v>
      </c>
      <c r="N6222" t="str" cm="1">
        <f t="array" ref="N6222">INDEX($A$9:$F$1048576, $J6222, $K6222 )</f>
        <v>KI835</v>
      </c>
      <c r="O6222" t="str" cm="1">
        <f t="array" ref="O6222">INDEX($B$9:$F$1048576, $J6222, $K6222 )</f>
        <v>알바트로스제이십삼차</v>
      </c>
      <c r="P6222" t="str" cm="1">
        <f t="array" ref="P6222">IF( $L6222, TRIM(_xll.IMDP("IR", $G$5&amp;$N6222, $G$6)), "" )</f>
        <v/>
      </c>
      <c r="Q6222" t="b" cm="1">
        <f t="array" ref="Q6222">IF(
    $U$1=1, AND($P6222&lt;&gt;"", $P6222&lt;&gt;"...", $P6222&lt;&gt;"입력오류"),
    IF(
        $U$18=1, AND($P6222&lt;&gt;"", $P6222&lt;&gt;"...", $P6222&lt;&gt;"입력오류", ISNUMBER(FIND(INDEX($T$2:$T$7,$U$1),$P6222))),
        IF(
            $U$17="기타", AND($P6222&lt;&gt;"", $P6222&lt;&gt;"...", $P6222&lt;&gt;"입력오류", NOT(ISNUMBER(FIND($T$21:$T$34,$P6222)))),
            AND($P6222&lt;&gt;"", $P6222&lt;&gt;"...", $P6222&lt;&gt;"입력오류", $T$19=$P6222)
        )
    )
)</f>
        <v>0</v>
      </c>
    </row>
    <row r="6223" spans="9:17">
      <c r="I6223">
        <f t="shared" si="292"/>
        <v>6222</v>
      </c>
      <c r="J6223">
        <f t="shared" si="293"/>
        <v>1497</v>
      </c>
      <c r="K6223">
        <f t="shared" si="291"/>
        <v>3</v>
      </c>
      <c r="L6223" t="b">
        <f>COUNTIF($N$2:N6223, N6223)=1</f>
        <v>1</v>
      </c>
      <c r="M6223" s="37">
        <f>IF( $Q6223, MAX($M$1:M6222)+1, 0)</f>
        <v>0</v>
      </c>
      <c r="N6223" t="str" cm="1">
        <f t="array" ref="N6223">INDEX($A$9:$F$1048576, $J6223, $K6223 )</f>
        <v>KI836</v>
      </c>
      <c r="O6223" t="str" cm="1">
        <f t="array" ref="O6223">INDEX($B$9:$F$1048576, $J6223, $K6223 )</f>
        <v>신한챔피온제십팔차</v>
      </c>
      <c r="P6223" t="str" cm="1">
        <f t="array" ref="P6223">IF( $L6223, TRIM(_xll.IMDP("IR", $G$5&amp;$N6223, $G$6)), "" )</f>
        <v/>
      </c>
      <c r="Q6223" t="b" cm="1">
        <f t="array" ref="Q6223">IF(
    $U$1=1, AND($P6223&lt;&gt;"", $P6223&lt;&gt;"...", $P6223&lt;&gt;"입력오류"),
    IF(
        $U$18=1, AND($P6223&lt;&gt;"", $P6223&lt;&gt;"...", $P6223&lt;&gt;"입력오류", ISNUMBER(FIND(INDEX($T$2:$T$7,$U$1),$P6223))),
        IF(
            $U$17="기타", AND($P6223&lt;&gt;"", $P6223&lt;&gt;"...", $P6223&lt;&gt;"입력오류", NOT(ISNUMBER(FIND($T$21:$T$34,$P6223)))),
            AND($P6223&lt;&gt;"", $P6223&lt;&gt;"...", $P6223&lt;&gt;"입력오류", $T$19=$P6223)
        )
    )
)</f>
        <v>0</v>
      </c>
    </row>
    <row r="6224" spans="9:17">
      <c r="I6224">
        <f t="shared" si="292"/>
        <v>6223</v>
      </c>
      <c r="J6224">
        <f t="shared" si="293"/>
        <v>1498</v>
      </c>
      <c r="K6224">
        <f t="shared" si="291"/>
        <v>3</v>
      </c>
      <c r="L6224" t="b">
        <f>COUNTIF($N$2:N6224, N6224)=1</f>
        <v>1</v>
      </c>
      <c r="M6224" s="37">
        <f>IF( $Q6224, MAX($M$1:M6223)+1, 0)</f>
        <v>0</v>
      </c>
      <c r="N6224" t="str" cm="1">
        <f t="array" ref="N6224">INDEX($A$9:$F$1048576, $J6224, $K6224 )</f>
        <v>KI837</v>
      </c>
      <c r="O6224" t="str" cm="1">
        <f t="array" ref="O6224">INDEX($B$9:$F$1048576, $J6224, $K6224 )</f>
        <v>에쓰지씨멀티파워제삼차</v>
      </c>
      <c r="P6224" t="str" cm="1">
        <f t="array" ref="P6224">IF( $L6224, TRIM(_xll.IMDP("IR", $G$5&amp;$N6224, $G$6)), "" )</f>
        <v/>
      </c>
      <c r="Q6224" t="b" cm="1">
        <f t="array" ref="Q6224">IF(
    $U$1=1, AND($P6224&lt;&gt;"", $P6224&lt;&gt;"...", $P6224&lt;&gt;"입력오류"),
    IF(
        $U$18=1, AND($P6224&lt;&gt;"", $P6224&lt;&gt;"...", $P6224&lt;&gt;"입력오류", ISNUMBER(FIND(INDEX($T$2:$T$7,$U$1),$P6224))),
        IF(
            $U$17="기타", AND($P6224&lt;&gt;"", $P6224&lt;&gt;"...", $P6224&lt;&gt;"입력오류", NOT(ISNUMBER(FIND($T$21:$T$34,$P6224)))),
            AND($P6224&lt;&gt;"", $P6224&lt;&gt;"...", $P6224&lt;&gt;"입력오류", $T$19=$P6224)
        )
    )
)</f>
        <v>0</v>
      </c>
    </row>
    <row r="6225" spans="9:17">
      <c r="I6225">
        <f t="shared" si="292"/>
        <v>6224</v>
      </c>
      <c r="J6225">
        <f t="shared" si="293"/>
        <v>1499</v>
      </c>
      <c r="K6225">
        <f t="shared" si="291"/>
        <v>3</v>
      </c>
      <c r="L6225" t="b">
        <f>COUNTIF($N$2:N6225, N6225)=1</f>
        <v>1</v>
      </c>
      <c r="M6225" s="37">
        <f>IF( $Q6225, MAX($M$1:M6224)+1, 0)</f>
        <v>0</v>
      </c>
      <c r="N6225" t="str" cm="1">
        <f t="array" ref="N6225">INDEX($A$9:$F$1048576, $J6225, $K6225 )</f>
        <v>KI838</v>
      </c>
      <c r="O6225" t="str" cm="1">
        <f t="array" ref="O6225">INDEX($B$9:$F$1048576, $J6225, $K6225 )</f>
        <v>예스맨제이차</v>
      </c>
      <c r="P6225" t="str" cm="1">
        <f t="array" ref="P6225">IF( $L6225, TRIM(_xll.IMDP("IR", $G$5&amp;$N6225, $G$6)), "" )</f>
        <v/>
      </c>
      <c r="Q6225" t="b" cm="1">
        <f t="array" ref="Q6225">IF(
    $U$1=1, AND($P6225&lt;&gt;"", $P6225&lt;&gt;"...", $P6225&lt;&gt;"입력오류"),
    IF(
        $U$18=1, AND($P6225&lt;&gt;"", $P6225&lt;&gt;"...", $P6225&lt;&gt;"입력오류", ISNUMBER(FIND(INDEX($T$2:$T$7,$U$1),$P6225))),
        IF(
            $U$17="기타", AND($P6225&lt;&gt;"", $P6225&lt;&gt;"...", $P6225&lt;&gt;"입력오류", NOT(ISNUMBER(FIND($T$21:$T$34,$P6225)))),
            AND($P6225&lt;&gt;"", $P6225&lt;&gt;"...", $P6225&lt;&gt;"입력오류", $T$19=$P6225)
        )
    )
)</f>
        <v>0</v>
      </c>
    </row>
    <row r="6226" spans="9:17">
      <c r="I6226">
        <f t="shared" si="292"/>
        <v>6225</v>
      </c>
      <c r="J6226">
        <f t="shared" si="293"/>
        <v>1500</v>
      </c>
      <c r="K6226">
        <f t="shared" si="291"/>
        <v>3</v>
      </c>
      <c r="L6226" t="b">
        <f>COUNTIF($N$2:N6226, N6226)=1</f>
        <v>1</v>
      </c>
      <c r="M6226" s="37">
        <f>IF( $Q6226, MAX($M$1:M6225)+1, 0)</f>
        <v>0</v>
      </c>
      <c r="N6226" t="str" cm="1">
        <f t="array" ref="N6226">INDEX($A$9:$F$1048576, $J6226, $K6226 )</f>
        <v>KI839</v>
      </c>
      <c r="O6226" t="str" cm="1">
        <f t="array" ref="O6226">INDEX($B$9:$F$1048576, $J6226, $K6226 )</f>
        <v>신한사랑제17차</v>
      </c>
      <c r="P6226" t="str" cm="1">
        <f t="array" ref="P6226">IF( $L6226, TRIM(_xll.IMDP("IR", $G$5&amp;$N6226, $G$6)), "" )</f>
        <v/>
      </c>
      <c r="Q6226" t="b" cm="1">
        <f t="array" ref="Q6226">IF(
    $U$1=1, AND($P6226&lt;&gt;"", $P6226&lt;&gt;"...", $P6226&lt;&gt;"입력오류"),
    IF(
        $U$18=1, AND($P6226&lt;&gt;"", $P6226&lt;&gt;"...", $P6226&lt;&gt;"입력오류", ISNUMBER(FIND(INDEX($T$2:$T$7,$U$1),$P6226))),
        IF(
            $U$17="기타", AND($P6226&lt;&gt;"", $P6226&lt;&gt;"...", $P6226&lt;&gt;"입력오류", NOT(ISNUMBER(FIND($T$21:$T$34,$P6226)))),
            AND($P6226&lt;&gt;"", $P6226&lt;&gt;"...", $P6226&lt;&gt;"입력오류", $T$19=$P6226)
        )
    )
)</f>
        <v>0</v>
      </c>
    </row>
    <row r="6227" spans="9:17">
      <c r="I6227">
        <f t="shared" si="292"/>
        <v>6226</v>
      </c>
      <c r="J6227">
        <f t="shared" si="293"/>
        <v>1501</v>
      </c>
      <c r="K6227">
        <f t="shared" si="291"/>
        <v>3</v>
      </c>
      <c r="L6227" t="b">
        <f>COUNTIF($N$2:N6227, N6227)=1</f>
        <v>1</v>
      </c>
      <c r="M6227" s="37">
        <f>IF( $Q6227, MAX($M$1:M6226)+1, 0)</f>
        <v>0</v>
      </c>
      <c r="N6227" t="str" cm="1">
        <f t="array" ref="N6227">INDEX($A$9:$F$1048576, $J6227, $K6227 )</f>
        <v>KI840</v>
      </c>
      <c r="O6227" t="str" cm="1">
        <f t="array" ref="O6227">INDEX($B$9:$F$1048576, $J6227, $K6227 )</f>
        <v>굿에스에프제구차</v>
      </c>
      <c r="P6227" t="str" cm="1">
        <f t="array" ref="P6227">IF( $L6227, TRIM(_xll.IMDP("IR", $G$5&amp;$N6227, $G$6)), "" )</f>
        <v/>
      </c>
      <c r="Q6227" t="b" cm="1">
        <f t="array" ref="Q6227">IF(
    $U$1=1, AND($P6227&lt;&gt;"", $P6227&lt;&gt;"...", $P6227&lt;&gt;"입력오류"),
    IF(
        $U$18=1, AND($P6227&lt;&gt;"", $P6227&lt;&gt;"...", $P6227&lt;&gt;"입력오류", ISNUMBER(FIND(INDEX($T$2:$T$7,$U$1),$P6227))),
        IF(
            $U$17="기타", AND($P6227&lt;&gt;"", $P6227&lt;&gt;"...", $P6227&lt;&gt;"입력오류", NOT(ISNUMBER(FIND($T$21:$T$34,$P6227)))),
            AND($P6227&lt;&gt;"", $P6227&lt;&gt;"...", $P6227&lt;&gt;"입력오류", $T$19=$P6227)
        )
    )
)</f>
        <v>0</v>
      </c>
    </row>
    <row r="6228" spans="9:17">
      <c r="I6228">
        <f t="shared" si="292"/>
        <v>6227</v>
      </c>
      <c r="J6228">
        <f t="shared" si="293"/>
        <v>1502</v>
      </c>
      <c r="K6228">
        <f t="shared" si="291"/>
        <v>3</v>
      </c>
      <c r="L6228" t="b">
        <f>COUNTIF($N$2:N6228, N6228)=1</f>
        <v>1</v>
      </c>
      <c r="M6228" s="37">
        <f>IF( $Q6228, MAX($M$1:M6227)+1, 0)</f>
        <v>0</v>
      </c>
      <c r="N6228" t="str" cm="1">
        <f t="array" ref="N6228">INDEX($A$9:$F$1048576, $J6228, $K6228 )</f>
        <v>KI841</v>
      </c>
      <c r="O6228" t="str" cm="1">
        <f t="array" ref="O6228">INDEX($B$9:$F$1048576, $J6228, $K6228 )</f>
        <v>데이터스트림</v>
      </c>
      <c r="P6228" t="str" cm="1">
        <f t="array" ref="P6228">IF( $L6228, TRIM(_xll.IMDP("IR", $G$5&amp;$N6228, $G$6)), "" )</f>
        <v/>
      </c>
      <c r="Q6228" t="b" cm="1">
        <f t="array" ref="Q6228">IF(
    $U$1=1, AND($P6228&lt;&gt;"", $P6228&lt;&gt;"...", $P6228&lt;&gt;"입력오류"),
    IF(
        $U$18=1, AND($P6228&lt;&gt;"", $P6228&lt;&gt;"...", $P6228&lt;&gt;"입력오류", ISNUMBER(FIND(INDEX($T$2:$T$7,$U$1),$P6228))),
        IF(
            $U$17="기타", AND($P6228&lt;&gt;"", $P6228&lt;&gt;"...", $P6228&lt;&gt;"입력오류", NOT(ISNUMBER(FIND($T$21:$T$34,$P6228)))),
            AND($P6228&lt;&gt;"", $P6228&lt;&gt;"...", $P6228&lt;&gt;"입력오류", $T$19=$P6228)
        )
    )
)</f>
        <v>0</v>
      </c>
    </row>
    <row r="6229" spans="9:17">
      <c r="I6229">
        <f t="shared" si="292"/>
        <v>6228</v>
      </c>
      <c r="J6229">
        <f t="shared" si="293"/>
        <v>1503</v>
      </c>
      <c r="K6229">
        <f t="shared" si="291"/>
        <v>3</v>
      </c>
      <c r="L6229" t="b">
        <f>COUNTIF($N$2:N6229, N6229)=1</f>
        <v>1</v>
      </c>
      <c r="M6229" s="37">
        <f>IF( $Q6229, MAX($M$1:M6228)+1, 0)</f>
        <v>0</v>
      </c>
      <c r="N6229" t="str" cm="1">
        <f t="array" ref="N6229">INDEX($A$9:$F$1048576, $J6229, $K6229 )</f>
        <v>KI842</v>
      </c>
      <c r="O6229" t="str" cm="1">
        <f t="array" ref="O6229">INDEX($B$9:$F$1048576, $J6229, $K6229 )</f>
        <v>에스씨제일차</v>
      </c>
      <c r="P6229" t="str" cm="1">
        <f t="array" ref="P6229">IF( $L6229, TRIM(_xll.IMDP("IR", $G$5&amp;$N6229, $G$6)), "" )</f>
        <v/>
      </c>
      <c r="Q6229" t="b" cm="1">
        <f t="array" ref="Q6229">IF(
    $U$1=1, AND($P6229&lt;&gt;"", $P6229&lt;&gt;"...", $P6229&lt;&gt;"입력오류"),
    IF(
        $U$18=1, AND($P6229&lt;&gt;"", $P6229&lt;&gt;"...", $P6229&lt;&gt;"입력오류", ISNUMBER(FIND(INDEX($T$2:$T$7,$U$1),$P6229))),
        IF(
            $U$17="기타", AND($P6229&lt;&gt;"", $P6229&lt;&gt;"...", $P6229&lt;&gt;"입력오류", NOT(ISNUMBER(FIND($T$21:$T$34,$P6229)))),
            AND($P6229&lt;&gt;"", $P6229&lt;&gt;"...", $P6229&lt;&gt;"입력오류", $T$19=$P6229)
        )
    )
)</f>
        <v>0</v>
      </c>
    </row>
    <row r="6230" spans="9:17">
      <c r="I6230">
        <f t="shared" si="292"/>
        <v>6229</v>
      </c>
      <c r="J6230">
        <f t="shared" si="293"/>
        <v>1504</v>
      </c>
      <c r="K6230">
        <f t="shared" si="291"/>
        <v>3</v>
      </c>
      <c r="L6230" t="b">
        <f>COUNTIF($N$2:N6230, N6230)=1</f>
        <v>1</v>
      </c>
      <c r="M6230" s="37">
        <f>IF( $Q6230, MAX($M$1:M6229)+1, 0)</f>
        <v>0</v>
      </c>
      <c r="N6230" t="str" cm="1">
        <f t="array" ref="N6230">INDEX($A$9:$F$1048576, $J6230, $K6230 )</f>
        <v>KI843</v>
      </c>
      <c r="O6230" t="str" cm="1">
        <f t="array" ref="O6230">INDEX($B$9:$F$1048576, $J6230, $K6230 )</f>
        <v>마운트스페이스</v>
      </c>
      <c r="P6230" t="str" cm="1">
        <f t="array" ref="P6230">IF( $L6230, TRIM(_xll.IMDP("IR", $G$5&amp;$N6230, $G$6)), "" )</f>
        <v/>
      </c>
      <c r="Q6230" t="b" cm="1">
        <f t="array" ref="Q6230">IF(
    $U$1=1, AND($P6230&lt;&gt;"", $P6230&lt;&gt;"...", $P6230&lt;&gt;"입력오류"),
    IF(
        $U$18=1, AND($P6230&lt;&gt;"", $P6230&lt;&gt;"...", $P6230&lt;&gt;"입력오류", ISNUMBER(FIND(INDEX($T$2:$T$7,$U$1),$P6230))),
        IF(
            $U$17="기타", AND($P6230&lt;&gt;"", $P6230&lt;&gt;"...", $P6230&lt;&gt;"입력오류", NOT(ISNUMBER(FIND($T$21:$T$34,$P6230)))),
            AND($P6230&lt;&gt;"", $P6230&lt;&gt;"...", $P6230&lt;&gt;"입력오류", $T$19=$P6230)
        )
    )
)</f>
        <v>0</v>
      </c>
    </row>
    <row r="6231" spans="9:17">
      <c r="I6231">
        <f t="shared" si="292"/>
        <v>6230</v>
      </c>
      <c r="J6231">
        <f t="shared" si="293"/>
        <v>1505</v>
      </c>
      <c r="K6231">
        <f t="shared" si="291"/>
        <v>3</v>
      </c>
      <c r="L6231" t="b">
        <f>COUNTIF($N$2:N6231, N6231)=1</f>
        <v>1</v>
      </c>
      <c r="M6231" s="37">
        <f>IF( $Q6231, MAX($M$1:M6230)+1, 0)</f>
        <v>0</v>
      </c>
      <c r="N6231" t="str" cm="1">
        <f t="array" ref="N6231">INDEX($A$9:$F$1048576, $J6231, $K6231 )</f>
        <v>KI844</v>
      </c>
      <c r="O6231" t="str" cm="1">
        <f t="array" ref="O6231">INDEX($B$9:$F$1048576, $J6231, $K6231 )</f>
        <v>해피니스제이차</v>
      </c>
      <c r="P6231" t="str" cm="1">
        <f t="array" ref="P6231">IF( $L6231, TRIM(_xll.IMDP("IR", $G$5&amp;$N6231, $G$6)), "" )</f>
        <v/>
      </c>
      <c r="Q6231" t="b" cm="1">
        <f t="array" ref="Q6231">IF(
    $U$1=1, AND($P6231&lt;&gt;"", $P6231&lt;&gt;"...", $P6231&lt;&gt;"입력오류"),
    IF(
        $U$18=1, AND($P6231&lt;&gt;"", $P6231&lt;&gt;"...", $P6231&lt;&gt;"입력오류", ISNUMBER(FIND(INDEX($T$2:$T$7,$U$1),$P6231))),
        IF(
            $U$17="기타", AND($P6231&lt;&gt;"", $P6231&lt;&gt;"...", $P6231&lt;&gt;"입력오류", NOT(ISNUMBER(FIND($T$21:$T$34,$P6231)))),
            AND($P6231&lt;&gt;"", $P6231&lt;&gt;"...", $P6231&lt;&gt;"입력오류", $T$19=$P6231)
        )
    )
)</f>
        <v>0</v>
      </c>
    </row>
    <row r="6232" spans="9:17">
      <c r="I6232">
        <f t="shared" si="292"/>
        <v>6231</v>
      </c>
      <c r="J6232">
        <f t="shared" si="293"/>
        <v>1506</v>
      </c>
      <c r="K6232">
        <f t="shared" si="291"/>
        <v>3</v>
      </c>
      <c r="L6232" t="b">
        <f>COUNTIF($N$2:N6232, N6232)=1</f>
        <v>1</v>
      </c>
      <c r="M6232" s="37">
        <f>IF( $Q6232, MAX($M$1:M6231)+1, 0)</f>
        <v>0</v>
      </c>
      <c r="N6232" t="str" cm="1">
        <f t="array" ref="N6232">INDEX($A$9:$F$1048576, $J6232, $K6232 )</f>
        <v>KI845</v>
      </c>
      <c r="O6232" t="str" cm="1">
        <f t="array" ref="O6232">INDEX($B$9:$F$1048576, $J6232, $K6232 )</f>
        <v>해피니스제일차</v>
      </c>
      <c r="P6232" t="str" cm="1">
        <f t="array" ref="P6232">IF( $L6232, TRIM(_xll.IMDP("IR", $G$5&amp;$N6232, $G$6)), "" )</f>
        <v/>
      </c>
      <c r="Q6232" t="b" cm="1">
        <f t="array" ref="Q6232">IF(
    $U$1=1, AND($P6232&lt;&gt;"", $P6232&lt;&gt;"...", $P6232&lt;&gt;"입력오류"),
    IF(
        $U$18=1, AND($P6232&lt;&gt;"", $P6232&lt;&gt;"...", $P6232&lt;&gt;"입력오류", ISNUMBER(FIND(INDEX($T$2:$T$7,$U$1),$P6232))),
        IF(
            $U$17="기타", AND($P6232&lt;&gt;"", $P6232&lt;&gt;"...", $P6232&lt;&gt;"입력오류", NOT(ISNUMBER(FIND($T$21:$T$34,$P6232)))),
            AND($P6232&lt;&gt;"", $P6232&lt;&gt;"...", $P6232&lt;&gt;"입력오류", $T$19=$P6232)
        )
    )
)</f>
        <v>0</v>
      </c>
    </row>
    <row r="6233" spans="9:17">
      <c r="I6233">
        <f t="shared" si="292"/>
        <v>6232</v>
      </c>
      <c r="J6233">
        <f t="shared" si="293"/>
        <v>1507</v>
      </c>
      <c r="K6233">
        <f t="shared" si="291"/>
        <v>3</v>
      </c>
      <c r="L6233" t="b">
        <f>COUNTIF($N$2:N6233, N6233)=1</f>
        <v>1</v>
      </c>
      <c r="M6233" s="37">
        <f>IF( $Q6233, MAX($M$1:M6232)+1, 0)</f>
        <v>0</v>
      </c>
      <c r="N6233" t="str" cm="1">
        <f t="array" ref="N6233">INDEX($A$9:$F$1048576, $J6233, $K6233 )</f>
        <v>KI846</v>
      </c>
      <c r="O6233" t="str" cm="1">
        <f t="array" ref="O6233">INDEX($B$9:$F$1048576, $J6233, $K6233 )</f>
        <v>알바트로스제이십사차</v>
      </c>
      <c r="P6233" t="str" cm="1">
        <f t="array" ref="P6233">IF( $L6233, TRIM(_xll.IMDP("IR", $G$5&amp;$N6233, $G$6)), "" )</f>
        <v/>
      </c>
      <c r="Q6233" t="b" cm="1">
        <f t="array" ref="Q6233">IF(
    $U$1=1, AND($P6233&lt;&gt;"", $P6233&lt;&gt;"...", $P6233&lt;&gt;"입력오류"),
    IF(
        $U$18=1, AND($P6233&lt;&gt;"", $P6233&lt;&gt;"...", $P6233&lt;&gt;"입력오류", ISNUMBER(FIND(INDEX($T$2:$T$7,$U$1),$P6233))),
        IF(
            $U$17="기타", AND($P6233&lt;&gt;"", $P6233&lt;&gt;"...", $P6233&lt;&gt;"입력오류", NOT(ISNUMBER(FIND($T$21:$T$34,$P6233)))),
            AND($P6233&lt;&gt;"", $P6233&lt;&gt;"...", $P6233&lt;&gt;"입력오류", $T$19=$P6233)
        )
    )
)</f>
        <v>0</v>
      </c>
    </row>
    <row r="6234" spans="9:17">
      <c r="I6234">
        <f t="shared" si="292"/>
        <v>6233</v>
      </c>
      <c r="J6234">
        <f t="shared" si="293"/>
        <v>1508</v>
      </c>
      <c r="K6234">
        <f t="shared" si="291"/>
        <v>3</v>
      </c>
      <c r="L6234" t="b">
        <f>COUNTIF($N$2:N6234, N6234)=1</f>
        <v>1</v>
      </c>
      <c r="M6234" s="37">
        <f>IF( $Q6234, MAX($M$1:M6233)+1, 0)</f>
        <v>0</v>
      </c>
      <c r="N6234" t="str" cm="1">
        <f t="array" ref="N6234">INDEX($A$9:$F$1048576, $J6234, $K6234 )</f>
        <v>KI847</v>
      </c>
      <c r="O6234" t="str" cm="1">
        <f t="array" ref="O6234">INDEX($B$9:$F$1048576, $J6234, $K6234 )</f>
        <v>우리사랑제14차</v>
      </c>
      <c r="P6234" t="str" cm="1">
        <f t="array" ref="P6234">IF( $L6234, TRIM(_xll.IMDP("IR", $G$5&amp;$N6234, $G$6)), "" )</f>
        <v/>
      </c>
      <c r="Q6234" t="b" cm="1">
        <f t="array" ref="Q6234">IF(
    $U$1=1, AND($P6234&lt;&gt;"", $P6234&lt;&gt;"...", $P6234&lt;&gt;"입력오류"),
    IF(
        $U$18=1, AND($P6234&lt;&gt;"", $P6234&lt;&gt;"...", $P6234&lt;&gt;"입력오류", ISNUMBER(FIND(INDEX($T$2:$T$7,$U$1),$P6234))),
        IF(
            $U$17="기타", AND($P6234&lt;&gt;"", $P6234&lt;&gt;"...", $P6234&lt;&gt;"입력오류", NOT(ISNUMBER(FIND($T$21:$T$34,$P6234)))),
            AND($P6234&lt;&gt;"", $P6234&lt;&gt;"...", $P6234&lt;&gt;"입력오류", $T$19=$P6234)
        )
    )
)</f>
        <v>0</v>
      </c>
    </row>
    <row r="6235" spans="9:17">
      <c r="I6235">
        <f t="shared" si="292"/>
        <v>6234</v>
      </c>
      <c r="J6235">
        <f t="shared" si="293"/>
        <v>1509</v>
      </c>
      <c r="K6235">
        <f t="shared" si="291"/>
        <v>3</v>
      </c>
      <c r="L6235" t="b">
        <f>COUNTIF($N$2:N6235, N6235)=1</f>
        <v>1</v>
      </c>
      <c r="M6235" s="37">
        <f>IF( $Q6235, MAX($M$1:M6234)+1, 0)</f>
        <v>0</v>
      </c>
      <c r="N6235" t="str" cm="1">
        <f t="array" ref="N6235">INDEX($A$9:$F$1048576, $J6235, $K6235 )</f>
        <v>KI848</v>
      </c>
      <c r="O6235" t="str" cm="1">
        <f t="array" ref="O6235">INDEX($B$9:$F$1048576, $J6235, $K6235 )</f>
        <v>리브디에스제일차</v>
      </c>
      <c r="P6235" t="str" cm="1">
        <f t="array" ref="P6235">IF( $L6235, TRIM(_xll.IMDP("IR", $G$5&amp;$N6235, $G$6)), "" )</f>
        <v/>
      </c>
      <c r="Q6235" t="b" cm="1">
        <f t="array" ref="Q6235">IF(
    $U$1=1, AND($P6235&lt;&gt;"", $P6235&lt;&gt;"...", $P6235&lt;&gt;"입력오류"),
    IF(
        $U$18=1, AND($P6235&lt;&gt;"", $P6235&lt;&gt;"...", $P6235&lt;&gt;"입력오류", ISNUMBER(FIND(INDEX($T$2:$T$7,$U$1),$P6235))),
        IF(
            $U$17="기타", AND($P6235&lt;&gt;"", $P6235&lt;&gt;"...", $P6235&lt;&gt;"입력오류", NOT(ISNUMBER(FIND($T$21:$T$34,$P6235)))),
            AND($P6235&lt;&gt;"", $P6235&lt;&gt;"...", $P6235&lt;&gt;"입력오류", $T$19=$P6235)
        )
    )
)</f>
        <v>0</v>
      </c>
    </row>
    <row r="6236" spans="9:17">
      <c r="I6236">
        <f t="shared" si="292"/>
        <v>6235</v>
      </c>
      <c r="J6236">
        <f t="shared" si="293"/>
        <v>1510</v>
      </c>
      <c r="K6236">
        <f t="shared" si="291"/>
        <v>3</v>
      </c>
      <c r="L6236" t="b">
        <f>COUNTIF($N$2:N6236, N6236)=1</f>
        <v>1</v>
      </c>
      <c r="M6236" s="37">
        <f>IF( $Q6236, MAX($M$1:M6235)+1, 0)</f>
        <v>0</v>
      </c>
      <c r="N6236" t="str" cm="1">
        <f t="array" ref="N6236">INDEX($A$9:$F$1048576, $J6236, $K6236 )</f>
        <v>KI849</v>
      </c>
      <c r="O6236" t="str" cm="1">
        <f t="array" ref="O6236">INDEX($B$9:$F$1048576, $J6236, $K6236 )</f>
        <v>에스솔루션피엠</v>
      </c>
      <c r="P6236" t="str" cm="1">
        <f t="array" ref="P6236">IF( $L6236, TRIM(_xll.IMDP("IR", $G$5&amp;$N6236, $G$6)), "" )</f>
        <v/>
      </c>
      <c r="Q6236" t="b" cm="1">
        <f t="array" ref="Q6236">IF(
    $U$1=1, AND($P6236&lt;&gt;"", $P6236&lt;&gt;"...", $P6236&lt;&gt;"입력오류"),
    IF(
        $U$18=1, AND($P6236&lt;&gt;"", $P6236&lt;&gt;"...", $P6236&lt;&gt;"입력오류", ISNUMBER(FIND(INDEX($T$2:$T$7,$U$1),$P6236))),
        IF(
            $U$17="기타", AND($P6236&lt;&gt;"", $P6236&lt;&gt;"...", $P6236&lt;&gt;"입력오류", NOT(ISNUMBER(FIND($T$21:$T$34,$P6236)))),
            AND($P6236&lt;&gt;"", $P6236&lt;&gt;"...", $P6236&lt;&gt;"입력오류", $T$19=$P6236)
        )
    )
)</f>
        <v>0</v>
      </c>
    </row>
    <row r="6237" spans="9:17">
      <c r="I6237">
        <f t="shared" si="292"/>
        <v>6236</v>
      </c>
      <c r="J6237">
        <f t="shared" si="293"/>
        <v>1511</v>
      </c>
      <c r="K6237">
        <f t="shared" si="291"/>
        <v>3</v>
      </c>
      <c r="L6237" t="b">
        <f>COUNTIF($N$2:N6237, N6237)=1</f>
        <v>1</v>
      </c>
      <c r="M6237" s="37">
        <f>IF( $Q6237, MAX($M$1:M6236)+1, 0)</f>
        <v>0</v>
      </c>
      <c r="N6237" t="str" cm="1">
        <f t="array" ref="N6237">INDEX($A$9:$F$1048576, $J6237, $K6237 )</f>
        <v>KI850</v>
      </c>
      <c r="O6237" t="str" cm="1">
        <f t="array" ref="O6237">INDEX($B$9:$F$1048576, $J6237, $K6237 )</f>
        <v>다남컨설팅</v>
      </c>
      <c r="P6237" t="str" cm="1">
        <f t="array" ref="P6237">IF( $L6237, TRIM(_xll.IMDP("IR", $G$5&amp;$N6237, $G$6)), "" )</f>
        <v/>
      </c>
      <c r="Q6237" t="b" cm="1">
        <f t="array" ref="Q6237">IF(
    $U$1=1, AND($P6237&lt;&gt;"", $P6237&lt;&gt;"...", $P6237&lt;&gt;"입력오류"),
    IF(
        $U$18=1, AND($P6237&lt;&gt;"", $P6237&lt;&gt;"...", $P6237&lt;&gt;"입력오류", ISNUMBER(FIND(INDEX($T$2:$T$7,$U$1),$P6237))),
        IF(
            $U$17="기타", AND($P6237&lt;&gt;"", $P6237&lt;&gt;"...", $P6237&lt;&gt;"입력오류", NOT(ISNUMBER(FIND($T$21:$T$34,$P6237)))),
            AND($P6237&lt;&gt;"", $P6237&lt;&gt;"...", $P6237&lt;&gt;"입력오류", $T$19=$P6237)
        )
    )
)</f>
        <v>0</v>
      </c>
    </row>
    <row r="6238" spans="9:17">
      <c r="I6238">
        <f t="shared" si="292"/>
        <v>6237</v>
      </c>
      <c r="J6238">
        <f t="shared" si="293"/>
        <v>1512</v>
      </c>
      <c r="K6238">
        <f t="shared" si="291"/>
        <v>3</v>
      </c>
      <c r="L6238" t="b">
        <f>COUNTIF($N$2:N6238, N6238)=1</f>
        <v>1</v>
      </c>
      <c r="M6238" s="37">
        <f>IF( $Q6238, MAX($M$1:M6237)+1, 0)</f>
        <v>0</v>
      </c>
      <c r="N6238" t="str" cm="1">
        <f t="array" ref="N6238">INDEX($A$9:$F$1048576, $J6238, $K6238 )</f>
        <v>KI851</v>
      </c>
      <c r="O6238" t="str" cm="1">
        <f t="array" ref="O6238">INDEX($B$9:$F$1048576, $J6238, $K6238 )</f>
        <v>에스엘티안산제일차</v>
      </c>
      <c r="P6238" t="str" cm="1">
        <f t="array" ref="P6238">IF( $L6238, TRIM(_xll.IMDP("IR", $G$5&amp;$N6238, $G$6)), "" )</f>
        <v/>
      </c>
      <c r="Q6238" t="b" cm="1">
        <f t="array" ref="Q6238">IF(
    $U$1=1, AND($P6238&lt;&gt;"", $P6238&lt;&gt;"...", $P6238&lt;&gt;"입력오류"),
    IF(
        $U$18=1, AND($P6238&lt;&gt;"", $P6238&lt;&gt;"...", $P6238&lt;&gt;"입력오류", ISNUMBER(FIND(INDEX($T$2:$T$7,$U$1),$P6238))),
        IF(
            $U$17="기타", AND($P6238&lt;&gt;"", $P6238&lt;&gt;"...", $P6238&lt;&gt;"입력오류", NOT(ISNUMBER(FIND($T$21:$T$34,$P6238)))),
            AND($P6238&lt;&gt;"", $P6238&lt;&gt;"...", $P6238&lt;&gt;"입력오류", $T$19=$P6238)
        )
    )
)</f>
        <v>0</v>
      </c>
    </row>
    <row r="6239" spans="9:17">
      <c r="I6239">
        <f t="shared" si="292"/>
        <v>6238</v>
      </c>
      <c r="J6239">
        <f t="shared" si="293"/>
        <v>1513</v>
      </c>
      <c r="K6239">
        <f t="shared" si="291"/>
        <v>3</v>
      </c>
      <c r="L6239" t="b">
        <f>COUNTIF($N$2:N6239, N6239)=1</f>
        <v>1</v>
      </c>
      <c r="M6239" s="37">
        <f>IF( $Q6239, MAX($M$1:M6238)+1, 0)</f>
        <v>0</v>
      </c>
      <c r="N6239" t="str" cm="1">
        <f t="array" ref="N6239">INDEX($A$9:$F$1048576, $J6239, $K6239 )</f>
        <v>KI852</v>
      </c>
      <c r="O6239" t="str" cm="1">
        <f t="array" ref="O6239">INDEX($B$9:$F$1048576, $J6239, $K6239 )</f>
        <v>리버뷰제삼차</v>
      </c>
      <c r="P6239" t="str" cm="1">
        <f t="array" ref="P6239">IF( $L6239, TRIM(_xll.IMDP("IR", $G$5&amp;$N6239, $G$6)), "" )</f>
        <v/>
      </c>
      <c r="Q6239" t="b" cm="1">
        <f t="array" ref="Q6239">IF(
    $U$1=1, AND($P6239&lt;&gt;"", $P6239&lt;&gt;"...", $P6239&lt;&gt;"입력오류"),
    IF(
        $U$18=1, AND($P6239&lt;&gt;"", $P6239&lt;&gt;"...", $P6239&lt;&gt;"입력오류", ISNUMBER(FIND(INDEX($T$2:$T$7,$U$1),$P6239))),
        IF(
            $U$17="기타", AND($P6239&lt;&gt;"", $P6239&lt;&gt;"...", $P6239&lt;&gt;"입력오류", NOT(ISNUMBER(FIND($T$21:$T$34,$P6239)))),
            AND($P6239&lt;&gt;"", $P6239&lt;&gt;"...", $P6239&lt;&gt;"입력오류", $T$19=$P6239)
        )
    )
)</f>
        <v>0</v>
      </c>
    </row>
    <row r="6240" spans="9:17">
      <c r="I6240">
        <f t="shared" si="292"/>
        <v>6239</v>
      </c>
      <c r="J6240">
        <f t="shared" si="293"/>
        <v>1514</v>
      </c>
      <c r="K6240">
        <f t="shared" si="291"/>
        <v>3</v>
      </c>
      <c r="L6240" t="b">
        <f>COUNTIF($N$2:N6240, N6240)=1</f>
        <v>1</v>
      </c>
      <c r="M6240" s="37">
        <f>IF( $Q6240, MAX($M$1:M6239)+1, 0)</f>
        <v>0</v>
      </c>
      <c r="N6240" t="str" cm="1">
        <f t="array" ref="N6240">INDEX($A$9:$F$1048576, $J6240, $K6240 )</f>
        <v>KI853</v>
      </c>
      <c r="O6240" t="str" cm="1">
        <f t="array" ref="O6240">INDEX($B$9:$F$1048576, $J6240, $K6240 )</f>
        <v>안타티카하나제삼차</v>
      </c>
      <c r="P6240" t="str" cm="1">
        <f t="array" ref="P6240">IF( $L6240, TRIM(_xll.IMDP("IR", $G$5&amp;$N6240, $G$6)), "" )</f>
        <v/>
      </c>
      <c r="Q6240" t="b" cm="1">
        <f t="array" ref="Q6240">IF(
    $U$1=1, AND($P6240&lt;&gt;"", $P6240&lt;&gt;"...", $P6240&lt;&gt;"입력오류"),
    IF(
        $U$18=1, AND($P6240&lt;&gt;"", $P6240&lt;&gt;"...", $P6240&lt;&gt;"입력오류", ISNUMBER(FIND(INDEX($T$2:$T$7,$U$1),$P6240))),
        IF(
            $U$17="기타", AND($P6240&lt;&gt;"", $P6240&lt;&gt;"...", $P6240&lt;&gt;"입력오류", NOT(ISNUMBER(FIND($T$21:$T$34,$P6240)))),
            AND($P6240&lt;&gt;"", $P6240&lt;&gt;"...", $P6240&lt;&gt;"입력오류", $T$19=$P6240)
        )
    )
)</f>
        <v>0</v>
      </c>
    </row>
    <row r="6241" spans="9:17">
      <c r="I6241">
        <f t="shared" si="292"/>
        <v>6240</v>
      </c>
      <c r="J6241">
        <f t="shared" si="293"/>
        <v>1515</v>
      </c>
      <c r="K6241">
        <f t="shared" si="291"/>
        <v>3</v>
      </c>
      <c r="L6241" t="b">
        <f>COUNTIF($N$2:N6241, N6241)=1</f>
        <v>1</v>
      </c>
      <c r="M6241" s="37">
        <f>IF( $Q6241, MAX($M$1:M6240)+1, 0)</f>
        <v>0</v>
      </c>
      <c r="N6241" t="str" cm="1">
        <f t="array" ref="N6241">INDEX($A$9:$F$1048576, $J6241, $K6241 )</f>
        <v>KI854</v>
      </c>
      <c r="O6241" t="str" cm="1">
        <f t="array" ref="O6241">INDEX($B$9:$F$1048576, $J6241, $K6241 )</f>
        <v>국민사랑제17차</v>
      </c>
      <c r="P6241" t="str" cm="1">
        <f t="array" ref="P6241">IF( $L6241, TRIM(_xll.IMDP("IR", $G$5&amp;$N6241, $G$6)), "" )</f>
        <v/>
      </c>
      <c r="Q6241" t="b" cm="1">
        <f t="array" ref="Q6241">IF(
    $U$1=1, AND($P6241&lt;&gt;"", $P6241&lt;&gt;"...", $P6241&lt;&gt;"입력오류"),
    IF(
        $U$18=1, AND($P6241&lt;&gt;"", $P6241&lt;&gt;"...", $P6241&lt;&gt;"입력오류", ISNUMBER(FIND(INDEX($T$2:$T$7,$U$1),$P6241))),
        IF(
            $U$17="기타", AND($P6241&lt;&gt;"", $P6241&lt;&gt;"...", $P6241&lt;&gt;"입력오류", NOT(ISNUMBER(FIND($T$21:$T$34,$P6241)))),
            AND($P6241&lt;&gt;"", $P6241&lt;&gt;"...", $P6241&lt;&gt;"입력오류", $T$19=$P6241)
        )
    )
)</f>
        <v>0</v>
      </c>
    </row>
    <row r="6242" spans="9:17">
      <c r="I6242">
        <f t="shared" si="292"/>
        <v>6241</v>
      </c>
      <c r="J6242">
        <f t="shared" si="293"/>
        <v>1516</v>
      </c>
      <c r="K6242">
        <f t="shared" si="291"/>
        <v>3</v>
      </c>
      <c r="L6242" t="b">
        <f>COUNTIF($N$2:N6242, N6242)=1</f>
        <v>1</v>
      </c>
      <c r="M6242" s="37">
        <f>IF( $Q6242, MAX($M$1:M6241)+1, 0)</f>
        <v>0</v>
      </c>
      <c r="N6242" t="str" cm="1">
        <f t="array" ref="N6242">INDEX($A$9:$F$1048576, $J6242, $K6242 )</f>
        <v>KI855</v>
      </c>
      <c r="O6242" t="str" cm="1">
        <f t="array" ref="O6242">INDEX($B$9:$F$1048576, $J6242, $K6242 )</f>
        <v>비케이씨에스제칠차</v>
      </c>
      <c r="P6242" t="str" cm="1">
        <f t="array" ref="P6242">IF( $L6242, TRIM(_xll.IMDP("IR", $G$5&amp;$N6242, $G$6)), "" )</f>
        <v/>
      </c>
      <c r="Q6242" t="b" cm="1">
        <f t="array" ref="Q6242">IF(
    $U$1=1, AND($P6242&lt;&gt;"", $P6242&lt;&gt;"...", $P6242&lt;&gt;"입력오류"),
    IF(
        $U$18=1, AND($P6242&lt;&gt;"", $P6242&lt;&gt;"...", $P6242&lt;&gt;"입력오류", ISNUMBER(FIND(INDEX($T$2:$T$7,$U$1),$P6242))),
        IF(
            $U$17="기타", AND($P6242&lt;&gt;"", $P6242&lt;&gt;"...", $P6242&lt;&gt;"입력오류", NOT(ISNUMBER(FIND($T$21:$T$34,$P6242)))),
            AND($P6242&lt;&gt;"", $P6242&lt;&gt;"...", $P6242&lt;&gt;"입력오류", $T$19=$P6242)
        )
    )
)</f>
        <v>0</v>
      </c>
    </row>
    <row r="6243" spans="9:17">
      <c r="I6243">
        <f t="shared" si="292"/>
        <v>6242</v>
      </c>
      <c r="J6243">
        <f t="shared" si="293"/>
        <v>1517</v>
      </c>
      <c r="K6243">
        <f t="shared" si="291"/>
        <v>3</v>
      </c>
      <c r="L6243" t="b">
        <f>COUNTIF($N$2:N6243, N6243)=1</f>
        <v>1</v>
      </c>
      <c r="M6243" s="37">
        <f>IF( $Q6243, MAX($M$1:M6242)+1, 0)</f>
        <v>0</v>
      </c>
      <c r="N6243" t="str" cm="1">
        <f t="array" ref="N6243">INDEX($A$9:$F$1048576, $J6243, $K6243 )</f>
        <v>KI856</v>
      </c>
      <c r="O6243" t="str" cm="1">
        <f t="array" ref="O6243">INDEX($B$9:$F$1048576, $J6243, $K6243 )</f>
        <v>더퍼스트샤이닝제십칠차</v>
      </c>
      <c r="P6243" t="str" cm="1">
        <f t="array" ref="P6243">IF( $L6243, TRIM(_xll.IMDP("IR", $G$5&amp;$N6243, $G$6)), "" )</f>
        <v/>
      </c>
      <c r="Q6243" t="b" cm="1">
        <f t="array" ref="Q6243">IF(
    $U$1=1, AND($P6243&lt;&gt;"", $P6243&lt;&gt;"...", $P6243&lt;&gt;"입력오류"),
    IF(
        $U$18=1, AND($P6243&lt;&gt;"", $P6243&lt;&gt;"...", $P6243&lt;&gt;"입력오류", ISNUMBER(FIND(INDEX($T$2:$T$7,$U$1),$P6243))),
        IF(
            $U$17="기타", AND($P6243&lt;&gt;"", $P6243&lt;&gt;"...", $P6243&lt;&gt;"입력오류", NOT(ISNUMBER(FIND($T$21:$T$34,$P6243)))),
            AND($P6243&lt;&gt;"", $P6243&lt;&gt;"...", $P6243&lt;&gt;"입력오류", $T$19=$P6243)
        )
    )
)</f>
        <v>0</v>
      </c>
    </row>
    <row r="6244" spans="9:17">
      <c r="I6244">
        <f t="shared" si="292"/>
        <v>6243</v>
      </c>
      <c r="J6244">
        <f t="shared" si="293"/>
        <v>1518</v>
      </c>
      <c r="K6244">
        <f t="shared" si="291"/>
        <v>3</v>
      </c>
      <c r="L6244" t="b">
        <f>COUNTIF($N$2:N6244, N6244)=1</f>
        <v>1</v>
      </c>
      <c r="M6244" s="37">
        <f>IF( $Q6244, MAX($M$1:M6243)+1, 0)</f>
        <v>0</v>
      </c>
      <c r="N6244" t="str" cm="1">
        <f t="array" ref="N6244">INDEX($A$9:$F$1048576, $J6244, $K6244 )</f>
        <v>KI857</v>
      </c>
      <c r="O6244" t="str" cm="1">
        <f t="array" ref="O6244">INDEX($B$9:$F$1048576, $J6244, $K6244 )</f>
        <v>동부산테마파크</v>
      </c>
      <c r="P6244" t="str" cm="1">
        <f t="array" ref="P6244">IF( $L6244, TRIM(_xll.IMDP("IR", $G$5&amp;$N6244, $G$6)), "" )</f>
        <v/>
      </c>
      <c r="Q6244" t="b" cm="1">
        <f t="array" ref="Q6244">IF(
    $U$1=1, AND($P6244&lt;&gt;"", $P6244&lt;&gt;"...", $P6244&lt;&gt;"입력오류"),
    IF(
        $U$18=1, AND($P6244&lt;&gt;"", $P6244&lt;&gt;"...", $P6244&lt;&gt;"입력오류", ISNUMBER(FIND(INDEX($T$2:$T$7,$U$1),$P6244))),
        IF(
            $U$17="기타", AND($P6244&lt;&gt;"", $P6244&lt;&gt;"...", $P6244&lt;&gt;"입력오류", NOT(ISNUMBER(FIND($T$21:$T$34,$P6244)))),
            AND($P6244&lt;&gt;"", $P6244&lt;&gt;"...", $P6244&lt;&gt;"입력오류", $T$19=$P6244)
        )
    )
)</f>
        <v>0</v>
      </c>
    </row>
    <row r="6245" spans="9:17">
      <c r="I6245">
        <f t="shared" si="292"/>
        <v>6244</v>
      </c>
      <c r="J6245">
        <f t="shared" si="293"/>
        <v>1519</v>
      </c>
      <c r="K6245">
        <f t="shared" si="291"/>
        <v>3</v>
      </c>
      <c r="L6245" t="b">
        <f>COUNTIF($N$2:N6245, N6245)=1</f>
        <v>1</v>
      </c>
      <c r="M6245" s="37">
        <f>IF( $Q6245, MAX($M$1:M6244)+1, 0)</f>
        <v>0</v>
      </c>
      <c r="N6245" t="str" cm="1">
        <f t="array" ref="N6245">INDEX($A$9:$F$1048576, $J6245, $K6245 )</f>
        <v>KI858</v>
      </c>
      <c r="O6245" t="str" cm="1">
        <f t="array" ref="O6245">INDEX($B$9:$F$1048576, $J6245, $K6245 )</f>
        <v>서드이지라이프</v>
      </c>
      <c r="P6245" t="str" cm="1">
        <f t="array" ref="P6245">IF( $L6245, TRIM(_xll.IMDP("IR", $G$5&amp;$N6245, $G$6)), "" )</f>
        <v/>
      </c>
      <c r="Q6245" t="b" cm="1">
        <f t="array" ref="Q6245">IF(
    $U$1=1, AND($P6245&lt;&gt;"", $P6245&lt;&gt;"...", $P6245&lt;&gt;"입력오류"),
    IF(
        $U$18=1, AND($P6245&lt;&gt;"", $P6245&lt;&gt;"...", $P6245&lt;&gt;"입력오류", ISNUMBER(FIND(INDEX($T$2:$T$7,$U$1),$P6245))),
        IF(
            $U$17="기타", AND($P6245&lt;&gt;"", $P6245&lt;&gt;"...", $P6245&lt;&gt;"입력오류", NOT(ISNUMBER(FIND($T$21:$T$34,$P6245)))),
            AND($P6245&lt;&gt;"", $P6245&lt;&gt;"...", $P6245&lt;&gt;"입력오류", $T$19=$P6245)
        )
    )
)</f>
        <v>0</v>
      </c>
    </row>
    <row r="6246" spans="9:17">
      <c r="I6246">
        <f t="shared" si="292"/>
        <v>6245</v>
      </c>
      <c r="J6246">
        <f t="shared" si="293"/>
        <v>1520</v>
      </c>
      <c r="K6246">
        <f t="shared" si="291"/>
        <v>3</v>
      </c>
      <c r="L6246" t="b">
        <f>COUNTIF($N$2:N6246, N6246)=1</f>
        <v>1</v>
      </c>
      <c r="M6246" s="37">
        <f>IF( $Q6246, MAX($M$1:M6245)+1, 0)</f>
        <v>0</v>
      </c>
      <c r="N6246" t="str" cm="1">
        <f t="array" ref="N6246">INDEX($A$9:$F$1048576, $J6246, $K6246 )</f>
        <v>KI860</v>
      </c>
      <c r="O6246" t="str" cm="1">
        <f t="array" ref="O6246">INDEX($B$9:$F$1048576, $J6246, $K6246 )</f>
        <v>타미케이청라</v>
      </c>
      <c r="P6246" t="str" cm="1">
        <f t="array" ref="P6246">IF( $L6246, TRIM(_xll.IMDP("IR", $G$5&amp;$N6246, $G$6)), "" )</f>
        <v/>
      </c>
      <c r="Q6246" t="b" cm="1">
        <f t="array" ref="Q6246">IF(
    $U$1=1, AND($P6246&lt;&gt;"", $P6246&lt;&gt;"...", $P6246&lt;&gt;"입력오류"),
    IF(
        $U$18=1, AND($P6246&lt;&gt;"", $P6246&lt;&gt;"...", $P6246&lt;&gt;"입력오류", ISNUMBER(FIND(INDEX($T$2:$T$7,$U$1),$P6246))),
        IF(
            $U$17="기타", AND($P6246&lt;&gt;"", $P6246&lt;&gt;"...", $P6246&lt;&gt;"입력오류", NOT(ISNUMBER(FIND($T$21:$T$34,$P6246)))),
            AND($P6246&lt;&gt;"", $P6246&lt;&gt;"...", $P6246&lt;&gt;"입력오류", $T$19=$P6246)
        )
    )
)</f>
        <v>0</v>
      </c>
    </row>
    <row r="6247" spans="9:17">
      <c r="I6247">
        <f t="shared" si="292"/>
        <v>6246</v>
      </c>
      <c r="J6247">
        <f t="shared" si="293"/>
        <v>1521</v>
      </c>
      <c r="K6247">
        <f t="shared" si="291"/>
        <v>3</v>
      </c>
      <c r="L6247" t="b">
        <f>COUNTIF($N$2:N6247, N6247)=1</f>
        <v>1</v>
      </c>
      <c r="M6247" s="37">
        <f>IF( $Q6247, MAX($M$1:M6246)+1, 0)</f>
        <v>0</v>
      </c>
      <c r="N6247" t="str" cm="1">
        <f t="array" ref="N6247">INDEX($A$9:$F$1048576, $J6247, $K6247 )</f>
        <v>KI861</v>
      </c>
      <c r="O6247" t="str" cm="1">
        <f t="array" ref="O6247">INDEX($B$9:$F$1048576, $J6247, $K6247 )</f>
        <v>더에이치케이비제일차</v>
      </c>
      <c r="P6247" t="str" cm="1">
        <f t="array" ref="P6247">IF( $L6247, TRIM(_xll.IMDP("IR", $G$5&amp;$N6247, $G$6)), "" )</f>
        <v/>
      </c>
      <c r="Q6247" t="b" cm="1">
        <f t="array" ref="Q6247">IF(
    $U$1=1, AND($P6247&lt;&gt;"", $P6247&lt;&gt;"...", $P6247&lt;&gt;"입력오류"),
    IF(
        $U$18=1, AND($P6247&lt;&gt;"", $P6247&lt;&gt;"...", $P6247&lt;&gt;"입력오류", ISNUMBER(FIND(INDEX($T$2:$T$7,$U$1),$P6247))),
        IF(
            $U$17="기타", AND($P6247&lt;&gt;"", $P6247&lt;&gt;"...", $P6247&lt;&gt;"입력오류", NOT(ISNUMBER(FIND($T$21:$T$34,$P6247)))),
            AND($P6247&lt;&gt;"", $P6247&lt;&gt;"...", $P6247&lt;&gt;"입력오류", $T$19=$P6247)
        )
    )
)</f>
        <v>0</v>
      </c>
    </row>
    <row r="6248" spans="9:17">
      <c r="I6248">
        <f t="shared" si="292"/>
        <v>6247</v>
      </c>
      <c r="J6248">
        <f t="shared" si="293"/>
        <v>1522</v>
      </c>
      <c r="K6248">
        <f t="shared" si="291"/>
        <v>3</v>
      </c>
      <c r="L6248" t="b">
        <f>COUNTIF($N$2:N6248, N6248)=1</f>
        <v>1</v>
      </c>
      <c r="M6248" s="37">
        <f>IF( $Q6248, MAX($M$1:M6247)+1, 0)</f>
        <v>0</v>
      </c>
      <c r="N6248" t="str" cm="1">
        <f t="array" ref="N6248">INDEX($A$9:$F$1048576, $J6248, $K6248 )</f>
        <v>KI862</v>
      </c>
      <c r="O6248" t="str" cm="1">
        <f t="array" ref="O6248">INDEX($B$9:$F$1048576, $J6248, $K6248 )</f>
        <v>아이에스유제이차</v>
      </c>
      <c r="P6248" t="str" cm="1">
        <f t="array" ref="P6248">IF( $L6248, TRIM(_xll.IMDP("IR", $G$5&amp;$N6248, $G$6)), "" )</f>
        <v/>
      </c>
      <c r="Q6248" t="b" cm="1">
        <f t="array" ref="Q6248">IF(
    $U$1=1, AND($P6248&lt;&gt;"", $P6248&lt;&gt;"...", $P6248&lt;&gt;"입력오류"),
    IF(
        $U$18=1, AND($P6248&lt;&gt;"", $P6248&lt;&gt;"...", $P6248&lt;&gt;"입력오류", ISNUMBER(FIND(INDEX($T$2:$T$7,$U$1),$P6248))),
        IF(
            $U$17="기타", AND($P6248&lt;&gt;"", $P6248&lt;&gt;"...", $P6248&lt;&gt;"입력오류", NOT(ISNUMBER(FIND($T$21:$T$34,$P6248)))),
            AND($P6248&lt;&gt;"", $P6248&lt;&gt;"...", $P6248&lt;&gt;"입력오류", $T$19=$P6248)
        )
    )
)</f>
        <v>0</v>
      </c>
    </row>
    <row r="6249" spans="9:17">
      <c r="I6249">
        <f t="shared" si="292"/>
        <v>6248</v>
      </c>
      <c r="J6249">
        <f t="shared" si="293"/>
        <v>1523</v>
      </c>
      <c r="K6249">
        <f t="shared" si="291"/>
        <v>3</v>
      </c>
      <c r="L6249" t="b">
        <f>COUNTIF($N$2:N6249, N6249)=1</f>
        <v>1</v>
      </c>
      <c r="M6249" s="37">
        <f>IF( $Q6249, MAX($M$1:M6248)+1, 0)</f>
        <v>0</v>
      </c>
      <c r="N6249" t="str" cm="1">
        <f t="array" ref="N6249">INDEX($A$9:$F$1048576, $J6249, $K6249 )</f>
        <v>KI863</v>
      </c>
      <c r="O6249" t="str" cm="1">
        <f t="array" ref="O6249">INDEX($B$9:$F$1048576, $J6249, $K6249 )</f>
        <v>뉴스타원펌2023의일제육차</v>
      </c>
      <c r="P6249" t="str" cm="1">
        <f t="array" ref="P6249">IF( $L6249, TRIM(_xll.IMDP("IR", $G$5&amp;$N6249, $G$6)), "" )</f>
        <v/>
      </c>
      <c r="Q6249" t="b" cm="1">
        <f t="array" ref="Q6249">IF(
    $U$1=1, AND($P6249&lt;&gt;"", $P6249&lt;&gt;"...", $P6249&lt;&gt;"입력오류"),
    IF(
        $U$18=1, AND($P6249&lt;&gt;"", $P6249&lt;&gt;"...", $P6249&lt;&gt;"입력오류", ISNUMBER(FIND(INDEX($T$2:$T$7,$U$1),$P6249))),
        IF(
            $U$17="기타", AND($P6249&lt;&gt;"", $P6249&lt;&gt;"...", $P6249&lt;&gt;"입력오류", NOT(ISNUMBER(FIND($T$21:$T$34,$P6249)))),
            AND($P6249&lt;&gt;"", $P6249&lt;&gt;"...", $P6249&lt;&gt;"입력오류", $T$19=$P6249)
        )
    )
)</f>
        <v>0</v>
      </c>
    </row>
    <row r="6250" spans="9:17">
      <c r="I6250">
        <f t="shared" si="292"/>
        <v>6249</v>
      </c>
      <c r="J6250">
        <f t="shared" si="293"/>
        <v>1524</v>
      </c>
      <c r="K6250">
        <f t="shared" si="291"/>
        <v>3</v>
      </c>
      <c r="L6250" t="b">
        <f>COUNTIF($N$2:N6250, N6250)=1</f>
        <v>1</v>
      </c>
      <c r="M6250" s="37">
        <f>IF( $Q6250, MAX($M$1:M6249)+1, 0)</f>
        <v>0</v>
      </c>
      <c r="N6250" t="str" cm="1">
        <f t="array" ref="N6250">INDEX($A$9:$F$1048576, $J6250, $K6250 )</f>
        <v>KI864</v>
      </c>
      <c r="O6250" t="str" cm="1">
        <f t="array" ref="O6250">INDEX($B$9:$F$1048576, $J6250, $K6250 )</f>
        <v>비욘드스카이제삼차</v>
      </c>
      <c r="P6250" t="str" cm="1">
        <f t="array" ref="P6250">IF( $L6250, TRIM(_xll.IMDP("IR", $G$5&amp;$N6250, $G$6)), "" )</f>
        <v/>
      </c>
      <c r="Q6250" t="b" cm="1">
        <f t="array" ref="Q6250">IF(
    $U$1=1, AND($P6250&lt;&gt;"", $P6250&lt;&gt;"...", $P6250&lt;&gt;"입력오류"),
    IF(
        $U$18=1, AND($P6250&lt;&gt;"", $P6250&lt;&gt;"...", $P6250&lt;&gt;"입력오류", ISNUMBER(FIND(INDEX($T$2:$T$7,$U$1),$P6250))),
        IF(
            $U$17="기타", AND($P6250&lt;&gt;"", $P6250&lt;&gt;"...", $P6250&lt;&gt;"입력오류", NOT(ISNUMBER(FIND($T$21:$T$34,$P6250)))),
            AND($P6250&lt;&gt;"", $P6250&lt;&gt;"...", $P6250&lt;&gt;"입력오류", $T$19=$P6250)
        )
    )
)</f>
        <v>0</v>
      </c>
    </row>
    <row r="6251" spans="9:17">
      <c r="I6251">
        <f t="shared" si="292"/>
        <v>6250</v>
      </c>
      <c r="J6251">
        <f t="shared" si="293"/>
        <v>1525</v>
      </c>
      <c r="K6251">
        <f t="shared" si="291"/>
        <v>3</v>
      </c>
      <c r="L6251" t="b">
        <f>COUNTIF($N$2:N6251, N6251)=1</f>
        <v>1</v>
      </c>
      <c r="M6251" s="37">
        <f>IF( $Q6251, MAX($M$1:M6250)+1, 0)</f>
        <v>0</v>
      </c>
      <c r="N6251" t="str" cm="1">
        <f t="array" ref="N6251">INDEX($A$9:$F$1048576, $J6251, $K6251 )</f>
        <v>KI865</v>
      </c>
      <c r="O6251" t="str" cm="1">
        <f t="array" ref="O6251">INDEX($B$9:$F$1048576, $J6251, $K6251 )</f>
        <v>아델라컨설팅</v>
      </c>
      <c r="P6251" t="str" cm="1">
        <f t="array" ref="P6251">IF( $L6251, TRIM(_xll.IMDP("IR", $G$5&amp;$N6251, $G$6)), "" )</f>
        <v/>
      </c>
      <c r="Q6251" t="b" cm="1">
        <f t="array" ref="Q6251">IF(
    $U$1=1, AND($P6251&lt;&gt;"", $P6251&lt;&gt;"...", $P6251&lt;&gt;"입력오류"),
    IF(
        $U$18=1, AND($P6251&lt;&gt;"", $P6251&lt;&gt;"...", $P6251&lt;&gt;"입력오류", ISNUMBER(FIND(INDEX($T$2:$T$7,$U$1),$P6251))),
        IF(
            $U$17="기타", AND($P6251&lt;&gt;"", $P6251&lt;&gt;"...", $P6251&lt;&gt;"입력오류", NOT(ISNUMBER(FIND($T$21:$T$34,$P6251)))),
            AND($P6251&lt;&gt;"", $P6251&lt;&gt;"...", $P6251&lt;&gt;"입력오류", $T$19=$P6251)
        )
    )
)</f>
        <v>0</v>
      </c>
    </row>
    <row r="6252" spans="9:17">
      <c r="I6252">
        <f t="shared" si="292"/>
        <v>6251</v>
      </c>
      <c r="J6252">
        <f t="shared" si="293"/>
        <v>1526</v>
      </c>
      <c r="K6252">
        <f t="shared" si="291"/>
        <v>3</v>
      </c>
      <c r="L6252" t="b">
        <f>COUNTIF($N$2:N6252, N6252)=1</f>
        <v>1</v>
      </c>
      <c r="M6252" s="37">
        <f>IF( $Q6252, MAX($M$1:M6251)+1, 0)</f>
        <v>0</v>
      </c>
      <c r="N6252" t="str" cm="1">
        <f t="array" ref="N6252">INDEX($A$9:$F$1048576, $J6252, $K6252 )</f>
        <v>KI866</v>
      </c>
      <c r="O6252" t="str" cm="1">
        <f t="array" ref="O6252">INDEX($B$9:$F$1048576, $J6252, $K6252 )</f>
        <v>국민사랑제18차</v>
      </c>
      <c r="P6252" t="str" cm="1">
        <f t="array" ref="P6252">IF( $L6252, TRIM(_xll.IMDP("IR", $G$5&amp;$N6252, $G$6)), "" )</f>
        <v/>
      </c>
      <c r="Q6252" t="b" cm="1">
        <f t="array" ref="Q6252">IF(
    $U$1=1, AND($P6252&lt;&gt;"", $P6252&lt;&gt;"...", $P6252&lt;&gt;"입력오류"),
    IF(
        $U$18=1, AND($P6252&lt;&gt;"", $P6252&lt;&gt;"...", $P6252&lt;&gt;"입력오류", ISNUMBER(FIND(INDEX($T$2:$T$7,$U$1),$P6252))),
        IF(
            $U$17="기타", AND($P6252&lt;&gt;"", $P6252&lt;&gt;"...", $P6252&lt;&gt;"입력오류", NOT(ISNUMBER(FIND($T$21:$T$34,$P6252)))),
            AND($P6252&lt;&gt;"", $P6252&lt;&gt;"...", $P6252&lt;&gt;"입력오류", $T$19=$P6252)
        )
    )
)</f>
        <v>0</v>
      </c>
    </row>
    <row r="6253" spans="9:17">
      <c r="I6253">
        <f t="shared" si="292"/>
        <v>6252</v>
      </c>
      <c r="J6253">
        <f t="shared" si="293"/>
        <v>1527</v>
      </c>
      <c r="K6253">
        <f t="shared" si="291"/>
        <v>3</v>
      </c>
      <c r="L6253" t="b">
        <f>COUNTIF($N$2:N6253, N6253)=1</f>
        <v>1</v>
      </c>
      <c r="M6253" s="37">
        <f>IF( $Q6253, MAX($M$1:M6252)+1, 0)</f>
        <v>0</v>
      </c>
      <c r="N6253" t="str" cm="1">
        <f t="array" ref="N6253">INDEX($A$9:$F$1048576, $J6253, $K6253 )</f>
        <v>KI867</v>
      </c>
      <c r="O6253" t="str" cm="1">
        <f t="array" ref="O6253">INDEX($B$9:$F$1048576, $J6253, $K6253 )</f>
        <v>비욘드스카이제사차</v>
      </c>
      <c r="P6253" t="str" cm="1">
        <f t="array" ref="P6253">IF( $L6253, TRIM(_xll.IMDP("IR", $G$5&amp;$N6253, $G$6)), "" )</f>
        <v/>
      </c>
      <c r="Q6253" t="b" cm="1">
        <f t="array" ref="Q6253">IF(
    $U$1=1, AND($P6253&lt;&gt;"", $P6253&lt;&gt;"...", $P6253&lt;&gt;"입력오류"),
    IF(
        $U$18=1, AND($P6253&lt;&gt;"", $P6253&lt;&gt;"...", $P6253&lt;&gt;"입력오류", ISNUMBER(FIND(INDEX($T$2:$T$7,$U$1),$P6253))),
        IF(
            $U$17="기타", AND($P6253&lt;&gt;"", $P6253&lt;&gt;"...", $P6253&lt;&gt;"입력오류", NOT(ISNUMBER(FIND($T$21:$T$34,$P6253)))),
            AND($P6253&lt;&gt;"", $P6253&lt;&gt;"...", $P6253&lt;&gt;"입력오류", $T$19=$P6253)
        )
    )
)</f>
        <v>0</v>
      </c>
    </row>
    <row r="6254" spans="9:17">
      <c r="I6254">
        <f t="shared" si="292"/>
        <v>6253</v>
      </c>
      <c r="J6254">
        <f t="shared" si="293"/>
        <v>1528</v>
      </c>
      <c r="K6254">
        <f t="shared" si="291"/>
        <v>3</v>
      </c>
      <c r="L6254" t="b">
        <f>COUNTIF($N$2:N6254, N6254)=1</f>
        <v>1</v>
      </c>
      <c r="M6254" s="37">
        <f>IF( $Q6254, MAX($M$1:M6253)+1, 0)</f>
        <v>0</v>
      </c>
      <c r="N6254" t="str" cm="1">
        <f t="array" ref="N6254">INDEX($A$9:$F$1048576, $J6254, $K6254 )</f>
        <v>KI868</v>
      </c>
      <c r="O6254" t="str" cm="1">
        <f t="array" ref="O6254">INDEX($B$9:$F$1048576, $J6254, $K6254 )</f>
        <v>슈프림제이십육차유동화전문</v>
      </c>
      <c r="P6254" t="str" cm="1">
        <f t="array" ref="P6254">IF( $L6254, TRIM(_xll.IMDP("IR", $G$5&amp;$N6254, $G$6)), "" )</f>
        <v/>
      </c>
      <c r="Q6254" t="b" cm="1">
        <f t="array" ref="Q6254">IF(
    $U$1=1, AND($P6254&lt;&gt;"", $P6254&lt;&gt;"...", $P6254&lt;&gt;"입력오류"),
    IF(
        $U$18=1, AND($P6254&lt;&gt;"", $P6254&lt;&gt;"...", $P6254&lt;&gt;"입력오류", ISNUMBER(FIND(INDEX($T$2:$T$7,$U$1),$P6254))),
        IF(
            $U$17="기타", AND($P6254&lt;&gt;"", $P6254&lt;&gt;"...", $P6254&lt;&gt;"입력오류", NOT(ISNUMBER(FIND($T$21:$T$34,$P6254)))),
            AND($P6254&lt;&gt;"", $P6254&lt;&gt;"...", $P6254&lt;&gt;"입력오류", $T$19=$P6254)
        )
    )
)</f>
        <v>0</v>
      </c>
    </row>
    <row r="6255" spans="9:17">
      <c r="I6255">
        <f t="shared" si="292"/>
        <v>6254</v>
      </c>
      <c r="J6255">
        <f t="shared" si="293"/>
        <v>1529</v>
      </c>
      <c r="K6255">
        <f t="shared" si="291"/>
        <v>3</v>
      </c>
      <c r="L6255" t="b">
        <f>COUNTIF($N$2:N6255, N6255)=1</f>
        <v>1</v>
      </c>
      <c r="M6255" s="37">
        <f>IF( $Q6255, MAX($M$1:M6254)+1, 0)</f>
        <v>0</v>
      </c>
      <c r="N6255" t="str" cm="1">
        <f t="array" ref="N6255">INDEX($A$9:$F$1048576, $J6255, $K6255 )</f>
        <v>KI869</v>
      </c>
      <c r="O6255" t="str" cm="1">
        <f t="array" ref="O6255">INDEX($B$9:$F$1048576, $J6255, $K6255 )</f>
        <v>원트러스트제일차</v>
      </c>
      <c r="P6255" t="str" cm="1">
        <f t="array" ref="P6255">IF( $L6255, TRIM(_xll.IMDP("IR", $G$5&amp;$N6255, $G$6)), "" )</f>
        <v/>
      </c>
      <c r="Q6255" t="b" cm="1">
        <f t="array" ref="Q6255">IF(
    $U$1=1, AND($P6255&lt;&gt;"", $P6255&lt;&gt;"...", $P6255&lt;&gt;"입력오류"),
    IF(
        $U$18=1, AND($P6255&lt;&gt;"", $P6255&lt;&gt;"...", $P6255&lt;&gt;"입력오류", ISNUMBER(FIND(INDEX($T$2:$T$7,$U$1),$P6255))),
        IF(
            $U$17="기타", AND($P6255&lt;&gt;"", $P6255&lt;&gt;"...", $P6255&lt;&gt;"입력오류", NOT(ISNUMBER(FIND($T$21:$T$34,$P6255)))),
            AND($P6255&lt;&gt;"", $P6255&lt;&gt;"...", $P6255&lt;&gt;"입력오류", $T$19=$P6255)
        )
    )
)</f>
        <v>0</v>
      </c>
    </row>
    <row r="6256" spans="9:17">
      <c r="I6256">
        <f t="shared" si="292"/>
        <v>6255</v>
      </c>
      <c r="J6256">
        <f t="shared" si="293"/>
        <v>1530</v>
      </c>
      <c r="K6256">
        <f t="shared" si="291"/>
        <v>3</v>
      </c>
      <c r="L6256" t="b">
        <f>COUNTIF($N$2:N6256, N6256)=1</f>
        <v>1</v>
      </c>
      <c r="M6256" s="37">
        <f>IF( $Q6256, MAX($M$1:M6255)+1, 0)</f>
        <v>0</v>
      </c>
      <c r="N6256" t="str" cm="1">
        <f t="array" ref="N6256">INDEX($A$9:$F$1048576, $J6256, $K6256 )</f>
        <v>KI870</v>
      </c>
      <c r="O6256" t="str" cm="1">
        <f t="array" ref="O6256">INDEX($B$9:$F$1048576, $J6256, $K6256 )</f>
        <v>라온제나제팔차</v>
      </c>
      <c r="P6256" t="str" cm="1">
        <f t="array" ref="P6256">IF( $L6256, TRIM(_xll.IMDP("IR", $G$5&amp;$N6256, $G$6)), "" )</f>
        <v/>
      </c>
      <c r="Q6256" t="b" cm="1">
        <f t="array" ref="Q6256">IF(
    $U$1=1, AND($P6256&lt;&gt;"", $P6256&lt;&gt;"...", $P6256&lt;&gt;"입력오류"),
    IF(
        $U$18=1, AND($P6256&lt;&gt;"", $P6256&lt;&gt;"...", $P6256&lt;&gt;"입력오류", ISNUMBER(FIND(INDEX($T$2:$T$7,$U$1),$P6256))),
        IF(
            $U$17="기타", AND($P6256&lt;&gt;"", $P6256&lt;&gt;"...", $P6256&lt;&gt;"입력오류", NOT(ISNUMBER(FIND($T$21:$T$34,$P6256)))),
            AND($P6256&lt;&gt;"", $P6256&lt;&gt;"...", $P6256&lt;&gt;"입력오류", $T$19=$P6256)
        )
    )
)</f>
        <v>0</v>
      </c>
    </row>
    <row r="6257" spans="9:17">
      <c r="I6257">
        <f t="shared" si="292"/>
        <v>6256</v>
      </c>
      <c r="J6257">
        <f t="shared" si="293"/>
        <v>1531</v>
      </c>
      <c r="K6257">
        <f t="shared" si="291"/>
        <v>3</v>
      </c>
      <c r="L6257" t="b">
        <f>COUNTIF($N$2:N6257, N6257)=1</f>
        <v>1</v>
      </c>
      <c r="M6257" s="37">
        <f>IF( $Q6257, MAX($M$1:M6256)+1, 0)</f>
        <v>0</v>
      </c>
      <c r="N6257" t="str" cm="1">
        <f t="array" ref="N6257">INDEX($A$9:$F$1048576, $J6257, $K6257 )</f>
        <v>KI872</v>
      </c>
      <c r="O6257" t="str" cm="1">
        <f t="array" ref="O6257">INDEX($B$9:$F$1048576, $J6257, $K6257 )</f>
        <v>에이치씨디제오차</v>
      </c>
      <c r="P6257" t="str" cm="1">
        <f t="array" ref="P6257">IF( $L6257, TRIM(_xll.IMDP("IR", $G$5&amp;$N6257, $G$6)), "" )</f>
        <v/>
      </c>
      <c r="Q6257" t="b" cm="1">
        <f t="array" ref="Q6257">IF(
    $U$1=1, AND($P6257&lt;&gt;"", $P6257&lt;&gt;"...", $P6257&lt;&gt;"입력오류"),
    IF(
        $U$18=1, AND($P6257&lt;&gt;"", $P6257&lt;&gt;"...", $P6257&lt;&gt;"입력오류", ISNUMBER(FIND(INDEX($T$2:$T$7,$U$1),$P6257))),
        IF(
            $U$17="기타", AND($P6257&lt;&gt;"", $P6257&lt;&gt;"...", $P6257&lt;&gt;"입력오류", NOT(ISNUMBER(FIND($T$21:$T$34,$P6257)))),
            AND($P6257&lt;&gt;"", $P6257&lt;&gt;"...", $P6257&lt;&gt;"입력오류", $T$19=$P6257)
        )
    )
)</f>
        <v>0</v>
      </c>
    </row>
    <row r="6258" spans="9:17">
      <c r="I6258">
        <f t="shared" si="292"/>
        <v>6257</v>
      </c>
      <c r="J6258">
        <f t="shared" si="293"/>
        <v>1532</v>
      </c>
      <c r="K6258">
        <f t="shared" si="291"/>
        <v>3</v>
      </c>
      <c r="L6258" t="b">
        <f>COUNTIF($N$2:N6258, N6258)=1</f>
        <v>1</v>
      </c>
      <c r="M6258" s="37">
        <f>IF( $Q6258, MAX($M$1:M6257)+1, 0)</f>
        <v>0</v>
      </c>
      <c r="N6258" t="str" cm="1">
        <f t="array" ref="N6258">INDEX($A$9:$F$1048576, $J6258, $K6258 )</f>
        <v>KI873</v>
      </c>
      <c r="O6258" t="str" cm="1">
        <f t="array" ref="O6258">INDEX($B$9:$F$1048576, $J6258, $K6258 )</f>
        <v>케이더블유에이치제일차</v>
      </c>
      <c r="P6258" t="str" cm="1">
        <f t="array" ref="P6258">IF( $L6258, TRIM(_xll.IMDP("IR", $G$5&amp;$N6258, $G$6)), "" )</f>
        <v/>
      </c>
      <c r="Q6258" t="b" cm="1">
        <f t="array" ref="Q6258">IF(
    $U$1=1, AND($P6258&lt;&gt;"", $P6258&lt;&gt;"...", $P6258&lt;&gt;"입력오류"),
    IF(
        $U$18=1, AND($P6258&lt;&gt;"", $P6258&lt;&gt;"...", $P6258&lt;&gt;"입력오류", ISNUMBER(FIND(INDEX($T$2:$T$7,$U$1),$P6258))),
        IF(
            $U$17="기타", AND($P6258&lt;&gt;"", $P6258&lt;&gt;"...", $P6258&lt;&gt;"입력오류", NOT(ISNUMBER(FIND($T$21:$T$34,$P6258)))),
            AND($P6258&lt;&gt;"", $P6258&lt;&gt;"...", $P6258&lt;&gt;"입력오류", $T$19=$P6258)
        )
    )
)</f>
        <v>0</v>
      </c>
    </row>
    <row r="6259" spans="9:17">
      <c r="I6259">
        <f t="shared" si="292"/>
        <v>6258</v>
      </c>
      <c r="J6259">
        <f t="shared" si="293"/>
        <v>1533</v>
      </c>
      <c r="K6259">
        <f t="shared" si="291"/>
        <v>3</v>
      </c>
      <c r="L6259" t="b">
        <f>COUNTIF($N$2:N6259, N6259)=1</f>
        <v>1</v>
      </c>
      <c r="M6259" s="37">
        <f>IF( $Q6259, MAX($M$1:M6258)+1, 0)</f>
        <v>0</v>
      </c>
      <c r="N6259" t="str" cm="1">
        <f t="array" ref="N6259">INDEX($A$9:$F$1048576, $J6259, $K6259 )</f>
        <v>KI874</v>
      </c>
      <c r="O6259" t="str" cm="1">
        <f t="array" ref="O6259">INDEX($B$9:$F$1048576, $J6259, $K6259 )</f>
        <v>디엘하우스제일차</v>
      </c>
      <c r="P6259" t="str" cm="1">
        <f t="array" ref="P6259">IF( $L6259, TRIM(_xll.IMDP("IR", $G$5&amp;$N6259, $G$6)), "" )</f>
        <v/>
      </c>
      <c r="Q6259" t="b" cm="1">
        <f t="array" ref="Q6259">IF(
    $U$1=1, AND($P6259&lt;&gt;"", $P6259&lt;&gt;"...", $P6259&lt;&gt;"입력오류"),
    IF(
        $U$18=1, AND($P6259&lt;&gt;"", $P6259&lt;&gt;"...", $P6259&lt;&gt;"입력오류", ISNUMBER(FIND(INDEX($T$2:$T$7,$U$1),$P6259))),
        IF(
            $U$17="기타", AND($P6259&lt;&gt;"", $P6259&lt;&gt;"...", $P6259&lt;&gt;"입력오류", NOT(ISNUMBER(FIND($T$21:$T$34,$P6259)))),
            AND($P6259&lt;&gt;"", $P6259&lt;&gt;"...", $P6259&lt;&gt;"입력오류", $T$19=$P6259)
        )
    )
)</f>
        <v>0</v>
      </c>
    </row>
    <row r="6260" spans="9:17">
      <c r="I6260">
        <f t="shared" si="292"/>
        <v>6259</v>
      </c>
      <c r="J6260">
        <f t="shared" si="293"/>
        <v>1534</v>
      </c>
      <c r="K6260">
        <f t="shared" si="291"/>
        <v>3</v>
      </c>
      <c r="L6260" t="b">
        <f>COUNTIF($N$2:N6260, N6260)=1</f>
        <v>1</v>
      </c>
      <c r="M6260" s="37">
        <f>IF( $Q6260, MAX($M$1:M6259)+1, 0)</f>
        <v>0</v>
      </c>
      <c r="N6260" t="str" cm="1">
        <f t="array" ref="N6260">INDEX($A$9:$F$1048576, $J6260, $K6260 )</f>
        <v>KI875</v>
      </c>
      <c r="O6260" t="str" cm="1">
        <f t="array" ref="O6260">INDEX($B$9:$F$1048576, $J6260, $K6260 )</f>
        <v>리버뷰제사차</v>
      </c>
      <c r="P6260" t="str" cm="1">
        <f t="array" ref="P6260">IF( $L6260, TRIM(_xll.IMDP("IR", $G$5&amp;$N6260, $G$6)), "" )</f>
        <v/>
      </c>
      <c r="Q6260" t="b" cm="1">
        <f t="array" ref="Q6260">IF(
    $U$1=1, AND($P6260&lt;&gt;"", $P6260&lt;&gt;"...", $P6260&lt;&gt;"입력오류"),
    IF(
        $U$18=1, AND($P6260&lt;&gt;"", $P6260&lt;&gt;"...", $P6260&lt;&gt;"입력오류", ISNUMBER(FIND(INDEX($T$2:$T$7,$U$1),$P6260))),
        IF(
            $U$17="기타", AND($P6260&lt;&gt;"", $P6260&lt;&gt;"...", $P6260&lt;&gt;"입력오류", NOT(ISNUMBER(FIND($T$21:$T$34,$P6260)))),
            AND($P6260&lt;&gt;"", $P6260&lt;&gt;"...", $P6260&lt;&gt;"입력오류", $T$19=$P6260)
        )
    )
)</f>
        <v>0</v>
      </c>
    </row>
    <row r="6261" spans="9:17">
      <c r="I6261">
        <f t="shared" si="292"/>
        <v>6260</v>
      </c>
      <c r="J6261">
        <f t="shared" si="293"/>
        <v>1535</v>
      </c>
      <c r="K6261">
        <f t="shared" si="291"/>
        <v>3</v>
      </c>
      <c r="L6261" t="b">
        <f>COUNTIF($N$2:N6261, N6261)=1</f>
        <v>1</v>
      </c>
      <c r="M6261" s="37">
        <f>IF( $Q6261, MAX($M$1:M6260)+1, 0)</f>
        <v>0</v>
      </c>
      <c r="N6261" t="str" cm="1">
        <f t="array" ref="N6261">INDEX($A$9:$F$1048576, $J6261, $K6261 )</f>
        <v>KI876</v>
      </c>
      <c r="O6261" t="str" cm="1">
        <f t="array" ref="O6261">INDEX($B$9:$F$1048576, $J6261, $K6261 )</f>
        <v>비케이씨에스제십이차</v>
      </c>
      <c r="P6261" t="str" cm="1">
        <f t="array" ref="P6261">IF( $L6261, TRIM(_xll.IMDP("IR", $G$5&amp;$N6261, $G$6)), "" )</f>
        <v/>
      </c>
      <c r="Q6261" t="b" cm="1">
        <f t="array" ref="Q6261">IF(
    $U$1=1, AND($P6261&lt;&gt;"", $P6261&lt;&gt;"...", $P6261&lt;&gt;"입력오류"),
    IF(
        $U$18=1, AND($P6261&lt;&gt;"", $P6261&lt;&gt;"...", $P6261&lt;&gt;"입력오류", ISNUMBER(FIND(INDEX($T$2:$T$7,$U$1),$P6261))),
        IF(
            $U$17="기타", AND($P6261&lt;&gt;"", $P6261&lt;&gt;"...", $P6261&lt;&gt;"입력오류", NOT(ISNUMBER(FIND($T$21:$T$34,$P6261)))),
            AND($P6261&lt;&gt;"", $P6261&lt;&gt;"...", $P6261&lt;&gt;"입력오류", $T$19=$P6261)
        )
    )
)</f>
        <v>0</v>
      </c>
    </row>
    <row r="6262" spans="9:17">
      <c r="I6262">
        <f t="shared" si="292"/>
        <v>6261</v>
      </c>
      <c r="J6262">
        <f t="shared" si="293"/>
        <v>1536</v>
      </c>
      <c r="K6262">
        <f t="shared" si="291"/>
        <v>3</v>
      </c>
      <c r="L6262" t="b">
        <f>COUNTIF($N$2:N6262, N6262)=1</f>
        <v>1</v>
      </c>
      <c r="M6262" s="37">
        <f>IF( $Q6262, MAX($M$1:M6261)+1, 0)</f>
        <v>0</v>
      </c>
      <c r="N6262" t="str" cm="1">
        <f t="array" ref="N6262">INDEX($A$9:$F$1048576, $J6262, $K6262 )</f>
        <v>KI877</v>
      </c>
      <c r="O6262" t="str" cm="1">
        <f t="array" ref="O6262">INDEX($B$9:$F$1048576, $J6262, $K6262 )</f>
        <v>에이치씨디제십삼차</v>
      </c>
      <c r="P6262" t="str" cm="1">
        <f t="array" ref="P6262">IF( $L6262, TRIM(_xll.IMDP("IR", $G$5&amp;$N6262, $G$6)), "" )</f>
        <v/>
      </c>
      <c r="Q6262" t="b" cm="1">
        <f t="array" ref="Q6262">IF(
    $U$1=1, AND($P6262&lt;&gt;"", $P6262&lt;&gt;"...", $P6262&lt;&gt;"입력오류"),
    IF(
        $U$18=1, AND($P6262&lt;&gt;"", $P6262&lt;&gt;"...", $P6262&lt;&gt;"입력오류", ISNUMBER(FIND(INDEX($T$2:$T$7,$U$1),$P6262))),
        IF(
            $U$17="기타", AND($P6262&lt;&gt;"", $P6262&lt;&gt;"...", $P6262&lt;&gt;"입력오류", NOT(ISNUMBER(FIND($T$21:$T$34,$P6262)))),
            AND($P6262&lt;&gt;"", $P6262&lt;&gt;"...", $P6262&lt;&gt;"입력오류", $T$19=$P6262)
        )
    )
)</f>
        <v>0</v>
      </c>
    </row>
    <row r="6263" spans="9:17">
      <c r="I6263">
        <f t="shared" si="292"/>
        <v>6262</v>
      </c>
      <c r="J6263">
        <f t="shared" si="293"/>
        <v>1537</v>
      </c>
      <c r="K6263">
        <f t="shared" si="291"/>
        <v>3</v>
      </c>
      <c r="L6263" t="b">
        <f>COUNTIF($N$2:N6263, N6263)=1</f>
        <v>1</v>
      </c>
      <c r="M6263" s="37">
        <f>IF( $Q6263, MAX($M$1:M6262)+1, 0)</f>
        <v>0</v>
      </c>
      <c r="N6263" t="str" cm="1">
        <f t="array" ref="N6263">INDEX($A$9:$F$1048576, $J6263, $K6263 )</f>
        <v>KI878</v>
      </c>
      <c r="O6263" t="str" cm="1">
        <f t="array" ref="O6263">INDEX($B$9:$F$1048576, $J6263, $K6263 )</f>
        <v>자이언츠제오차</v>
      </c>
      <c r="P6263" t="str" cm="1">
        <f t="array" ref="P6263">IF( $L6263, TRIM(_xll.IMDP("IR", $G$5&amp;$N6263, $G$6)), "" )</f>
        <v/>
      </c>
      <c r="Q6263" t="b" cm="1">
        <f t="array" ref="Q6263">IF(
    $U$1=1, AND($P6263&lt;&gt;"", $P6263&lt;&gt;"...", $P6263&lt;&gt;"입력오류"),
    IF(
        $U$18=1, AND($P6263&lt;&gt;"", $P6263&lt;&gt;"...", $P6263&lt;&gt;"입력오류", ISNUMBER(FIND(INDEX($T$2:$T$7,$U$1),$P6263))),
        IF(
            $U$17="기타", AND($P6263&lt;&gt;"", $P6263&lt;&gt;"...", $P6263&lt;&gt;"입력오류", NOT(ISNUMBER(FIND($T$21:$T$34,$P6263)))),
            AND($P6263&lt;&gt;"", $P6263&lt;&gt;"...", $P6263&lt;&gt;"입력오류", $T$19=$P6263)
        )
    )
)</f>
        <v>0</v>
      </c>
    </row>
    <row r="6264" spans="9:17">
      <c r="I6264">
        <f t="shared" si="292"/>
        <v>6263</v>
      </c>
      <c r="J6264">
        <f t="shared" si="293"/>
        <v>1538</v>
      </c>
      <c r="K6264">
        <f t="shared" si="291"/>
        <v>3</v>
      </c>
      <c r="L6264" t="b">
        <f>COUNTIF($N$2:N6264, N6264)=1</f>
        <v>1</v>
      </c>
      <c r="M6264" s="37">
        <f>IF( $Q6264, MAX($M$1:M6263)+1, 0)</f>
        <v>0</v>
      </c>
      <c r="N6264" t="str" cm="1">
        <f t="array" ref="N6264">INDEX($A$9:$F$1048576, $J6264, $K6264 )</f>
        <v>KI879</v>
      </c>
      <c r="O6264" t="str" cm="1">
        <f t="array" ref="O6264">INDEX($B$9:$F$1048576, $J6264, $K6264 )</f>
        <v>비케이프로제이십이차</v>
      </c>
      <c r="P6264" t="str" cm="1">
        <f t="array" ref="P6264">IF( $L6264, TRIM(_xll.IMDP("IR", $G$5&amp;$N6264, $G$6)), "" )</f>
        <v/>
      </c>
      <c r="Q6264" t="b" cm="1">
        <f t="array" ref="Q6264">IF(
    $U$1=1, AND($P6264&lt;&gt;"", $P6264&lt;&gt;"...", $P6264&lt;&gt;"입력오류"),
    IF(
        $U$18=1, AND($P6264&lt;&gt;"", $P6264&lt;&gt;"...", $P6264&lt;&gt;"입력오류", ISNUMBER(FIND(INDEX($T$2:$T$7,$U$1),$P6264))),
        IF(
            $U$17="기타", AND($P6264&lt;&gt;"", $P6264&lt;&gt;"...", $P6264&lt;&gt;"입력오류", NOT(ISNUMBER(FIND($T$21:$T$34,$P6264)))),
            AND($P6264&lt;&gt;"", $P6264&lt;&gt;"...", $P6264&lt;&gt;"입력오류", $T$19=$P6264)
        )
    )
)</f>
        <v>0</v>
      </c>
    </row>
    <row r="6265" spans="9:17">
      <c r="I6265">
        <f t="shared" si="292"/>
        <v>6264</v>
      </c>
      <c r="J6265">
        <f t="shared" si="293"/>
        <v>1539</v>
      </c>
      <c r="K6265">
        <f t="shared" si="291"/>
        <v>3</v>
      </c>
      <c r="L6265" t="b">
        <f>COUNTIF($N$2:N6265, N6265)=1</f>
        <v>1</v>
      </c>
      <c r="M6265" s="37">
        <f>IF( $Q6265, MAX($M$1:M6264)+1, 0)</f>
        <v>0</v>
      </c>
      <c r="N6265" t="str" cm="1">
        <f t="array" ref="N6265">INDEX($A$9:$F$1048576, $J6265, $K6265 )</f>
        <v>KI880</v>
      </c>
      <c r="O6265" t="str" cm="1">
        <f t="array" ref="O6265">INDEX($B$9:$F$1048576, $J6265, $K6265 )</f>
        <v>뉴스타팰리스제일차</v>
      </c>
      <c r="P6265" t="str" cm="1">
        <f t="array" ref="P6265">IF( $L6265, TRIM(_xll.IMDP("IR", $G$5&amp;$N6265, $G$6)), "" )</f>
        <v/>
      </c>
      <c r="Q6265" t="b" cm="1">
        <f t="array" ref="Q6265">IF(
    $U$1=1, AND($P6265&lt;&gt;"", $P6265&lt;&gt;"...", $P6265&lt;&gt;"입력오류"),
    IF(
        $U$18=1, AND($P6265&lt;&gt;"", $P6265&lt;&gt;"...", $P6265&lt;&gt;"입력오류", ISNUMBER(FIND(INDEX($T$2:$T$7,$U$1),$P6265))),
        IF(
            $U$17="기타", AND($P6265&lt;&gt;"", $P6265&lt;&gt;"...", $P6265&lt;&gt;"입력오류", NOT(ISNUMBER(FIND($T$21:$T$34,$P6265)))),
            AND($P6265&lt;&gt;"", $P6265&lt;&gt;"...", $P6265&lt;&gt;"입력오류", $T$19=$P6265)
        )
    )
)</f>
        <v>0</v>
      </c>
    </row>
    <row r="6266" spans="9:17">
      <c r="I6266">
        <f t="shared" si="292"/>
        <v>6265</v>
      </c>
      <c r="J6266">
        <f t="shared" si="293"/>
        <v>1540</v>
      </c>
      <c r="K6266">
        <f t="shared" si="291"/>
        <v>3</v>
      </c>
      <c r="L6266" t="b">
        <f>COUNTIF($N$2:N6266, N6266)=1</f>
        <v>1</v>
      </c>
      <c r="M6266" s="37">
        <f>IF( $Q6266, MAX($M$1:M6265)+1, 0)</f>
        <v>0</v>
      </c>
      <c r="N6266" t="str" cm="1">
        <f t="array" ref="N6266">INDEX($A$9:$F$1048576, $J6266, $K6266 )</f>
        <v>KI881</v>
      </c>
      <c r="O6266" t="str" cm="1">
        <f t="array" ref="O6266">INDEX($B$9:$F$1048576, $J6266, $K6266 )</f>
        <v>에스퍼스트에이치디</v>
      </c>
      <c r="P6266" t="str" cm="1">
        <f t="array" ref="P6266">IF( $L6266, TRIM(_xll.IMDP("IR", $G$5&amp;$N6266, $G$6)), "" )</f>
        <v/>
      </c>
      <c r="Q6266" t="b" cm="1">
        <f t="array" ref="Q6266">IF(
    $U$1=1, AND($P6266&lt;&gt;"", $P6266&lt;&gt;"...", $P6266&lt;&gt;"입력오류"),
    IF(
        $U$18=1, AND($P6266&lt;&gt;"", $P6266&lt;&gt;"...", $P6266&lt;&gt;"입력오류", ISNUMBER(FIND(INDEX($T$2:$T$7,$U$1),$P6266))),
        IF(
            $U$17="기타", AND($P6266&lt;&gt;"", $P6266&lt;&gt;"...", $P6266&lt;&gt;"입력오류", NOT(ISNUMBER(FIND($T$21:$T$34,$P6266)))),
            AND($P6266&lt;&gt;"", $P6266&lt;&gt;"...", $P6266&lt;&gt;"입력오류", $T$19=$P6266)
        )
    )
)</f>
        <v>0</v>
      </c>
    </row>
    <row r="6267" spans="9:17">
      <c r="I6267">
        <f t="shared" si="292"/>
        <v>6266</v>
      </c>
      <c r="J6267">
        <f t="shared" si="293"/>
        <v>1541</v>
      </c>
      <c r="K6267">
        <f t="shared" si="291"/>
        <v>3</v>
      </c>
      <c r="L6267" t="b">
        <f>COUNTIF($N$2:N6267, N6267)=1</f>
        <v>1</v>
      </c>
      <c r="M6267" s="37">
        <f>IF( $Q6267, MAX($M$1:M6266)+1, 0)</f>
        <v>0</v>
      </c>
      <c r="N6267" t="str" cm="1">
        <f t="array" ref="N6267">INDEX($A$9:$F$1048576, $J6267, $K6267 )</f>
        <v>KI882</v>
      </c>
      <c r="O6267" t="str" cm="1">
        <f t="array" ref="O6267">INDEX($B$9:$F$1048576, $J6267, $K6267 )</f>
        <v>알바트로스제이십오차</v>
      </c>
      <c r="P6267" t="str" cm="1">
        <f t="array" ref="P6267">IF( $L6267, TRIM(_xll.IMDP("IR", $G$5&amp;$N6267, $G$6)), "" )</f>
        <v/>
      </c>
      <c r="Q6267" t="b" cm="1">
        <f t="array" ref="Q6267">IF(
    $U$1=1, AND($P6267&lt;&gt;"", $P6267&lt;&gt;"...", $P6267&lt;&gt;"입력오류"),
    IF(
        $U$18=1, AND($P6267&lt;&gt;"", $P6267&lt;&gt;"...", $P6267&lt;&gt;"입력오류", ISNUMBER(FIND(INDEX($T$2:$T$7,$U$1),$P6267))),
        IF(
            $U$17="기타", AND($P6267&lt;&gt;"", $P6267&lt;&gt;"...", $P6267&lt;&gt;"입력오류", NOT(ISNUMBER(FIND($T$21:$T$34,$P6267)))),
            AND($P6267&lt;&gt;"", $P6267&lt;&gt;"...", $P6267&lt;&gt;"입력오류", $T$19=$P6267)
        )
    )
)</f>
        <v>0</v>
      </c>
    </row>
    <row r="6268" spans="9:17">
      <c r="I6268">
        <f t="shared" si="292"/>
        <v>6267</v>
      </c>
      <c r="J6268">
        <f t="shared" si="293"/>
        <v>1542</v>
      </c>
      <c r="K6268">
        <f t="shared" si="291"/>
        <v>3</v>
      </c>
      <c r="L6268" t="b">
        <f>COUNTIF($N$2:N6268, N6268)=1</f>
        <v>1</v>
      </c>
      <c r="M6268" s="37">
        <f>IF( $Q6268, MAX($M$1:M6267)+1, 0)</f>
        <v>0</v>
      </c>
      <c r="N6268" t="str" cm="1">
        <f t="array" ref="N6268">INDEX($A$9:$F$1048576, $J6268, $K6268 )</f>
        <v>KI883</v>
      </c>
      <c r="O6268" t="str" cm="1">
        <f t="array" ref="O6268">INDEX($B$9:$F$1048576, $J6268, $K6268 )</f>
        <v>제일사랑제8차</v>
      </c>
      <c r="P6268" t="str" cm="1">
        <f t="array" ref="P6268">IF( $L6268, TRIM(_xll.IMDP("IR", $G$5&amp;$N6268, $G$6)), "" )</f>
        <v/>
      </c>
      <c r="Q6268" t="b" cm="1">
        <f t="array" ref="Q6268">IF(
    $U$1=1, AND($P6268&lt;&gt;"", $P6268&lt;&gt;"...", $P6268&lt;&gt;"입력오류"),
    IF(
        $U$18=1, AND($P6268&lt;&gt;"", $P6268&lt;&gt;"...", $P6268&lt;&gt;"입력오류", ISNUMBER(FIND(INDEX($T$2:$T$7,$U$1),$P6268))),
        IF(
            $U$17="기타", AND($P6268&lt;&gt;"", $P6268&lt;&gt;"...", $P6268&lt;&gt;"입력오류", NOT(ISNUMBER(FIND($T$21:$T$34,$P6268)))),
            AND($P6268&lt;&gt;"", $P6268&lt;&gt;"...", $P6268&lt;&gt;"입력오류", $T$19=$P6268)
        )
    )
)</f>
        <v>0</v>
      </c>
    </row>
    <row r="6269" spans="9:17">
      <c r="I6269">
        <f t="shared" si="292"/>
        <v>6268</v>
      </c>
      <c r="J6269">
        <f t="shared" si="293"/>
        <v>1543</v>
      </c>
      <c r="K6269">
        <f t="shared" si="291"/>
        <v>3</v>
      </c>
      <c r="L6269" t="b">
        <f>COUNTIF($N$2:N6269, N6269)=1</f>
        <v>1</v>
      </c>
      <c r="M6269" s="37">
        <f>IF( $Q6269, MAX($M$1:M6268)+1, 0)</f>
        <v>0</v>
      </c>
      <c r="N6269" t="str" cm="1">
        <f t="array" ref="N6269">INDEX($A$9:$F$1048576, $J6269, $K6269 )</f>
        <v>KI884</v>
      </c>
      <c r="O6269" t="str" cm="1">
        <f t="array" ref="O6269">INDEX($B$9:$F$1048576, $J6269, $K6269 )</f>
        <v>국민사랑제19차</v>
      </c>
      <c r="P6269" t="str" cm="1">
        <f t="array" ref="P6269">IF( $L6269, TRIM(_xll.IMDP("IR", $G$5&amp;$N6269, $G$6)), "" )</f>
        <v/>
      </c>
      <c r="Q6269" t="b" cm="1">
        <f t="array" ref="Q6269">IF(
    $U$1=1, AND($P6269&lt;&gt;"", $P6269&lt;&gt;"...", $P6269&lt;&gt;"입력오류"),
    IF(
        $U$18=1, AND($P6269&lt;&gt;"", $P6269&lt;&gt;"...", $P6269&lt;&gt;"입력오류", ISNUMBER(FIND(INDEX($T$2:$T$7,$U$1),$P6269))),
        IF(
            $U$17="기타", AND($P6269&lt;&gt;"", $P6269&lt;&gt;"...", $P6269&lt;&gt;"입력오류", NOT(ISNUMBER(FIND($T$21:$T$34,$P6269)))),
            AND($P6269&lt;&gt;"", $P6269&lt;&gt;"...", $P6269&lt;&gt;"입력오류", $T$19=$P6269)
        )
    )
)</f>
        <v>0</v>
      </c>
    </row>
    <row r="6270" spans="9:17">
      <c r="I6270">
        <f t="shared" si="292"/>
        <v>6269</v>
      </c>
      <c r="J6270">
        <f t="shared" si="293"/>
        <v>1544</v>
      </c>
      <c r="K6270">
        <f t="shared" si="291"/>
        <v>3</v>
      </c>
      <c r="L6270" t="b">
        <f>COUNTIF($N$2:N6270, N6270)=1</f>
        <v>1</v>
      </c>
      <c r="M6270" s="37">
        <f>IF( $Q6270, MAX($M$1:M6269)+1, 0)</f>
        <v>0</v>
      </c>
      <c r="N6270" t="str" cm="1">
        <f t="array" ref="N6270">INDEX($A$9:$F$1048576, $J6270, $K6270 )</f>
        <v>KI885</v>
      </c>
      <c r="O6270" t="str" cm="1">
        <f t="array" ref="O6270">INDEX($B$9:$F$1048576, $J6270, $K6270 )</f>
        <v>국민사랑제20차</v>
      </c>
      <c r="P6270" t="str" cm="1">
        <f t="array" ref="P6270">IF( $L6270, TRIM(_xll.IMDP("IR", $G$5&amp;$N6270, $G$6)), "" )</f>
        <v/>
      </c>
      <c r="Q6270" t="b" cm="1">
        <f t="array" ref="Q6270">IF(
    $U$1=1, AND($P6270&lt;&gt;"", $P6270&lt;&gt;"...", $P6270&lt;&gt;"입력오류"),
    IF(
        $U$18=1, AND($P6270&lt;&gt;"", $P6270&lt;&gt;"...", $P6270&lt;&gt;"입력오류", ISNUMBER(FIND(INDEX($T$2:$T$7,$U$1),$P6270))),
        IF(
            $U$17="기타", AND($P6270&lt;&gt;"", $P6270&lt;&gt;"...", $P6270&lt;&gt;"입력오류", NOT(ISNUMBER(FIND($T$21:$T$34,$P6270)))),
            AND($P6270&lt;&gt;"", $P6270&lt;&gt;"...", $P6270&lt;&gt;"입력오류", $T$19=$P6270)
        )
    )
)</f>
        <v>0</v>
      </c>
    </row>
    <row r="6271" spans="9:17">
      <c r="I6271">
        <f t="shared" si="292"/>
        <v>6270</v>
      </c>
      <c r="J6271">
        <f t="shared" si="293"/>
        <v>1545</v>
      </c>
      <c r="K6271">
        <f t="shared" si="291"/>
        <v>3</v>
      </c>
      <c r="L6271" t="b">
        <f>COUNTIF($N$2:N6271, N6271)=1</f>
        <v>1</v>
      </c>
      <c r="M6271" s="37">
        <f>IF( $Q6271, MAX($M$1:M6270)+1, 0)</f>
        <v>0</v>
      </c>
      <c r="N6271" t="str" cm="1">
        <f t="array" ref="N6271">INDEX($A$9:$F$1048576, $J6271, $K6271 )</f>
        <v>KI886</v>
      </c>
      <c r="O6271" t="str" cm="1">
        <f t="array" ref="O6271">INDEX($B$9:$F$1048576, $J6271, $K6271 )</f>
        <v>퍼스트레볼루션</v>
      </c>
      <c r="P6271" t="str" cm="1">
        <f t="array" ref="P6271">IF( $L6271, TRIM(_xll.IMDP("IR", $G$5&amp;$N6271, $G$6)), "" )</f>
        <v/>
      </c>
      <c r="Q6271" t="b" cm="1">
        <f t="array" ref="Q6271">IF(
    $U$1=1, AND($P6271&lt;&gt;"", $P6271&lt;&gt;"...", $P6271&lt;&gt;"입력오류"),
    IF(
        $U$18=1, AND($P6271&lt;&gt;"", $P6271&lt;&gt;"...", $P6271&lt;&gt;"입력오류", ISNUMBER(FIND(INDEX($T$2:$T$7,$U$1),$P6271))),
        IF(
            $U$17="기타", AND($P6271&lt;&gt;"", $P6271&lt;&gt;"...", $P6271&lt;&gt;"입력오류", NOT(ISNUMBER(FIND($T$21:$T$34,$P6271)))),
            AND($P6271&lt;&gt;"", $P6271&lt;&gt;"...", $P6271&lt;&gt;"입력오류", $T$19=$P6271)
        )
    )
)</f>
        <v>0</v>
      </c>
    </row>
    <row r="6272" spans="9:17">
      <c r="I6272">
        <f t="shared" si="292"/>
        <v>6271</v>
      </c>
      <c r="J6272">
        <f t="shared" si="293"/>
        <v>1546</v>
      </c>
      <c r="K6272">
        <f t="shared" si="291"/>
        <v>3</v>
      </c>
      <c r="L6272" t="b">
        <f>COUNTIF($N$2:N6272, N6272)=1</f>
        <v>1</v>
      </c>
      <c r="M6272" s="37">
        <f>IF( $Q6272, MAX($M$1:M6271)+1, 0)</f>
        <v>0</v>
      </c>
      <c r="N6272" t="str" cm="1">
        <f t="array" ref="N6272">INDEX($A$9:$F$1048576, $J6272, $K6272 )</f>
        <v>KI887</v>
      </c>
      <c r="O6272" t="str" cm="1">
        <f t="array" ref="O6272">INDEX($B$9:$F$1048576, $J6272, $K6272 )</f>
        <v>슈퍼문실버</v>
      </c>
      <c r="P6272" t="str" cm="1">
        <f t="array" ref="P6272">IF( $L6272, TRIM(_xll.IMDP("IR", $G$5&amp;$N6272, $G$6)), "" )</f>
        <v/>
      </c>
      <c r="Q6272" t="b" cm="1">
        <f t="array" ref="Q6272">IF(
    $U$1=1, AND($P6272&lt;&gt;"", $P6272&lt;&gt;"...", $P6272&lt;&gt;"입력오류"),
    IF(
        $U$18=1, AND($P6272&lt;&gt;"", $P6272&lt;&gt;"...", $P6272&lt;&gt;"입력오류", ISNUMBER(FIND(INDEX($T$2:$T$7,$U$1),$P6272))),
        IF(
            $U$17="기타", AND($P6272&lt;&gt;"", $P6272&lt;&gt;"...", $P6272&lt;&gt;"입력오류", NOT(ISNUMBER(FIND($T$21:$T$34,$P6272)))),
            AND($P6272&lt;&gt;"", $P6272&lt;&gt;"...", $P6272&lt;&gt;"입력오류", $T$19=$P6272)
        )
    )
)</f>
        <v>0</v>
      </c>
    </row>
    <row r="6273" spans="9:17">
      <c r="I6273">
        <f t="shared" si="292"/>
        <v>6272</v>
      </c>
      <c r="J6273">
        <f t="shared" si="293"/>
        <v>1547</v>
      </c>
      <c r="K6273">
        <f t="shared" si="291"/>
        <v>3</v>
      </c>
      <c r="L6273" t="b">
        <f>COUNTIF($N$2:N6273, N6273)=1</f>
        <v>1</v>
      </c>
      <c r="M6273" s="37">
        <f>IF( $Q6273, MAX($M$1:M6272)+1, 0)</f>
        <v>0</v>
      </c>
      <c r="N6273" t="str" cm="1">
        <f t="array" ref="N6273">INDEX($A$9:$F$1048576, $J6273, $K6273 )</f>
        <v>KI888</v>
      </c>
      <c r="O6273" t="str" cm="1">
        <f t="array" ref="O6273">INDEX($B$9:$F$1048576, $J6273, $K6273 )</f>
        <v>신한사랑제18차</v>
      </c>
      <c r="P6273" t="str" cm="1">
        <f t="array" ref="P6273">IF( $L6273, TRIM(_xll.IMDP("IR", $G$5&amp;$N6273, $G$6)), "" )</f>
        <v/>
      </c>
      <c r="Q6273" t="b" cm="1">
        <f t="array" ref="Q6273">IF(
    $U$1=1, AND($P6273&lt;&gt;"", $P6273&lt;&gt;"...", $P6273&lt;&gt;"입력오류"),
    IF(
        $U$18=1, AND($P6273&lt;&gt;"", $P6273&lt;&gt;"...", $P6273&lt;&gt;"입력오류", ISNUMBER(FIND(INDEX($T$2:$T$7,$U$1),$P6273))),
        IF(
            $U$17="기타", AND($P6273&lt;&gt;"", $P6273&lt;&gt;"...", $P6273&lt;&gt;"입력오류", NOT(ISNUMBER(FIND($T$21:$T$34,$P6273)))),
            AND($P6273&lt;&gt;"", $P6273&lt;&gt;"...", $P6273&lt;&gt;"입력오류", $T$19=$P6273)
        )
    )
)</f>
        <v>0</v>
      </c>
    </row>
    <row r="6274" spans="9:17">
      <c r="I6274">
        <f t="shared" si="292"/>
        <v>6273</v>
      </c>
      <c r="J6274">
        <f t="shared" si="293"/>
        <v>1548</v>
      </c>
      <c r="K6274">
        <f t="shared" ref="K6274:K6337" si="294">IF( $I6274&gt;$G$4, NA(), IF($I6274&gt;$G$3, 5, IF($I6274&gt;$G$2, 3, 1 ) ) )</f>
        <v>3</v>
      </c>
      <c r="L6274" t="b">
        <f>COUNTIF($N$2:N6274, N6274)=1</f>
        <v>1</v>
      </c>
      <c r="M6274" s="37">
        <f>IF( $Q6274, MAX($M$1:M6273)+1, 0)</f>
        <v>0</v>
      </c>
      <c r="N6274" t="str" cm="1">
        <f t="array" ref="N6274">INDEX($A$9:$F$1048576, $J6274, $K6274 )</f>
        <v>KI889</v>
      </c>
      <c r="O6274" t="str" cm="1">
        <f t="array" ref="O6274">INDEX($B$9:$F$1048576, $J6274, $K6274 )</f>
        <v>와이디피제육차</v>
      </c>
      <c r="P6274" t="str" cm="1">
        <f t="array" ref="P6274">IF( $L6274, TRIM(_xll.IMDP("IR", $G$5&amp;$N6274, $G$6)), "" )</f>
        <v/>
      </c>
      <c r="Q6274" t="b" cm="1">
        <f t="array" ref="Q6274">IF(
    $U$1=1, AND($P6274&lt;&gt;"", $P6274&lt;&gt;"...", $P6274&lt;&gt;"입력오류"),
    IF(
        $U$18=1, AND($P6274&lt;&gt;"", $P6274&lt;&gt;"...", $P6274&lt;&gt;"입력오류", ISNUMBER(FIND(INDEX($T$2:$T$7,$U$1),$P6274))),
        IF(
            $U$17="기타", AND($P6274&lt;&gt;"", $P6274&lt;&gt;"...", $P6274&lt;&gt;"입력오류", NOT(ISNUMBER(FIND($T$21:$T$34,$P6274)))),
            AND($P6274&lt;&gt;"", $P6274&lt;&gt;"...", $P6274&lt;&gt;"입력오류", $T$19=$P6274)
        )
    )
)</f>
        <v>0</v>
      </c>
    </row>
    <row r="6275" spans="9:17">
      <c r="I6275">
        <f t="shared" ref="I6275:I6338" si="295">ROW()-1</f>
        <v>6274</v>
      </c>
      <c r="J6275">
        <f t="shared" ref="J6275:J6338" si="296">IF( $I6275&gt;$G$4, NA(), IF($I6275&gt;$G$3, $I6275-$G$3, IF($I6275&gt;$G$2, $I6275-$G$2, $I6275 ) ) )</f>
        <v>1549</v>
      </c>
      <c r="K6275">
        <f t="shared" si="294"/>
        <v>3</v>
      </c>
      <c r="L6275" t="b">
        <f>COUNTIF($N$2:N6275, N6275)=1</f>
        <v>1</v>
      </c>
      <c r="M6275" s="37">
        <f>IF( $Q6275, MAX($M$1:M6274)+1, 0)</f>
        <v>0</v>
      </c>
      <c r="N6275" t="str" cm="1">
        <f t="array" ref="N6275">INDEX($A$9:$F$1048576, $J6275, $K6275 )</f>
        <v>KI890</v>
      </c>
      <c r="O6275" t="str" cm="1">
        <f t="array" ref="O6275">INDEX($B$9:$F$1048576, $J6275, $K6275 )</f>
        <v>비욘드스카이제오차</v>
      </c>
      <c r="P6275" t="str" cm="1">
        <f t="array" ref="P6275">IF( $L6275, TRIM(_xll.IMDP("IR", $G$5&amp;$N6275, $G$6)), "" )</f>
        <v/>
      </c>
      <c r="Q6275" t="b" cm="1">
        <f t="array" ref="Q6275">IF(
    $U$1=1, AND($P6275&lt;&gt;"", $P6275&lt;&gt;"...", $P6275&lt;&gt;"입력오류"),
    IF(
        $U$18=1, AND($P6275&lt;&gt;"", $P6275&lt;&gt;"...", $P6275&lt;&gt;"입력오류", ISNUMBER(FIND(INDEX($T$2:$T$7,$U$1),$P6275))),
        IF(
            $U$17="기타", AND($P6275&lt;&gt;"", $P6275&lt;&gt;"...", $P6275&lt;&gt;"입력오류", NOT(ISNUMBER(FIND($T$21:$T$34,$P6275)))),
            AND($P6275&lt;&gt;"", $P6275&lt;&gt;"...", $P6275&lt;&gt;"입력오류", $T$19=$P6275)
        )
    )
)</f>
        <v>0</v>
      </c>
    </row>
    <row r="6276" spans="9:17">
      <c r="I6276">
        <f t="shared" si="295"/>
        <v>6275</v>
      </c>
      <c r="J6276">
        <f t="shared" si="296"/>
        <v>1550</v>
      </c>
      <c r="K6276">
        <f t="shared" si="294"/>
        <v>3</v>
      </c>
      <c r="L6276" t="b">
        <f>COUNTIF($N$2:N6276, N6276)=1</f>
        <v>1</v>
      </c>
      <c r="M6276" s="37">
        <f>IF( $Q6276, MAX($M$1:M6275)+1, 0)</f>
        <v>0</v>
      </c>
      <c r="N6276" t="str" cm="1">
        <f t="array" ref="N6276">INDEX($A$9:$F$1048576, $J6276, $K6276 )</f>
        <v>KI891</v>
      </c>
      <c r="O6276" t="str" cm="1">
        <f t="array" ref="O6276">INDEX($B$9:$F$1048576, $J6276, $K6276 )</f>
        <v>한솔제이십팔차</v>
      </c>
      <c r="P6276" t="str" cm="1">
        <f t="array" ref="P6276">IF( $L6276, TRIM(_xll.IMDP("IR", $G$5&amp;$N6276, $G$6)), "" )</f>
        <v/>
      </c>
      <c r="Q6276" t="b" cm="1">
        <f t="array" ref="Q6276">IF(
    $U$1=1, AND($P6276&lt;&gt;"", $P6276&lt;&gt;"...", $P6276&lt;&gt;"입력오류"),
    IF(
        $U$18=1, AND($P6276&lt;&gt;"", $P6276&lt;&gt;"...", $P6276&lt;&gt;"입력오류", ISNUMBER(FIND(INDEX($T$2:$T$7,$U$1),$P6276))),
        IF(
            $U$17="기타", AND($P6276&lt;&gt;"", $P6276&lt;&gt;"...", $P6276&lt;&gt;"입력오류", NOT(ISNUMBER(FIND($T$21:$T$34,$P6276)))),
            AND($P6276&lt;&gt;"", $P6276&lt;&gt;"...", $P6276&lt;&gt;"입력오류", $T$19=$P6276)
        )
    )
)</f>
        <v>0</v>
      </c>
    </row>
    <row r="6277" spans="9:17">
      <c r="I6277">
        <f t="shared" si="295"/>
        <v>6276</v>
      </c>
      <c r="J6277">
        <f t="shared" si="296"/>
        <v>1551</v>
      </c>
      <c r="K6277">
        <f t="shared" si="294"/>
        <v>3</v>
      </c>
      <c r="L6277" t="b">
        <f>COUNTIF($N$2:N6277, N6277)=1</f>
        <v>1</v>
      </c>
      <c r="M6277" s="37">
        <f>IF( $Q6277, MAX($M$1:M6276)+1, 0)</f>
        <v>0</v>
      </c>
      <c r="N6277" t="str" cm="1">
        <f t="array" ref="N6277">INDEX($A$9:$F$1048576, $J6277, $K6277 )</f>
        <v>KI892</v>
      </c>
      <c r="O6277" t="str" cm="1">
        <f t="array" ref="O6277">INDEX($B$9:$F$1048576, $J6277, $K6277 )</f>
        <v>뉴테라제사차</v>
      </c>
      <c r="P6277" t="str" cm="1">
        <f t="array" ref="P6277">IF( $L6277, TRIM(_xll.IMDP("IR", $G$5&amp;$N6277, $G$6)), "" )</f>
        <v/>
      </c>
      <c r="Q6277" t="b" cm="1">
        <f t="array" ref="Q6277">IF(
    $U$1=1, AND($P6277&lt;&gt;"", $P6277&lt;&gt;"...", $P6277&lt;&gt;"입력오류"),
    IF(
        $U$18=1, AND($P6277&lt;&gt;"", $P6277&lt;&gt;"...", $P6277&lt;&gt;"입력오류", ISNUMBER(FIND(INDEX($T$2:$T$7,$U$1),$P6277))),
        IF(
            $U$17="기타", AND($P6277&lt;&gt;"", $P6277&lt;&gt;"...", $P6277&lt;&gt;"입력오류", NOT(ISNUMBER(FIND($T$21:$T$34,$P6277)))),
            AND($P6277&lt;&gt;"", $P6277&lt;&gt;"...", $P6277&lt;&gt;"입력오류", $T$19=$P6277)
        )
    )
)</f>
        <v>0</v>
      </c>
    </row>
    <row r="6278" spans="9:17">
      <c r="I6278">
        <f t="shared" si="295"/>
        <v>6277</v>
      </c>
      <c r="J6278">
        <f t="shared" si="296"/>
        <v>1552</v>
      </c>
      <c r="K6278">
        <f t="shared" si="294"/>
        <v>3</v>
      </c>
      <c r="L6278" t="b">
        <f>COUNTIF($N$2:N6278, N6278)=1</f>
        <v>1</v>
      </c>
      <c r="M6278" s="37">
        <f>IF( $Q6278, MAX($M$1:M6277)+1, 0)</f>
        <v>0</v>
      </c>
      <c r="N6278" t="str" cm="1">
        <f t="array" ref="N6278">INDEX($A$9:$F$1048576, $J6278, $K6278 )</f>
        <v>KI893</v>
      </c>
      <c r="O6278" t="str" cm="1">
        <f t="array" ref="O6278">INDEX($B$9:$F$1048576, $J6278, $K6278 )</f>
        <v>제이에이스토리제일차</v>
      </c>
      <c r="P6278" t="str" cm="1">
        <f t="array" ref="P6278">IF( $L6278, TRIM(_xll.IMDP("IR", $G$5&amp;$N6278, $G$6)), "" )</f>
        <v/>
      </c>
      <c r="Q6278" t="b" cm="1">
        <f t="array" ref="Q6278">IF(
    $U$1=1, AND($P6278&lt;&gt;"", $P6278&lt;&gt;"...", $P6278&lt;&gt;"입력오류"),
    IF(
        $U$18=1, AND($P6278&lt;&gt;"", $P6278&lt;&gt;"...", $P6278&lt;&gt;"입력오류", ISNUMBER(FIND(INDEX($T$2:$T$7,$U$1),$P6278))),
        IF(
            $U$17="기타", AND($P6278&lt;&gt;"", $P6278&lt;&gt;"...", $P6278&lt;&gt;"입력오류", NOT(ISNUMBER(FIND($T$21:$T$34,$P6278)))),
            AND($P6278&lt;&gt;"", $P6278&lt;&gt;"...", $P6278&lt;&gt;"입력오류", $T$19=$P6278)
        )
    )
)</f>
        <v>0</v>
      </c>
    </row>
    <row r="6279" spans="9:17">
      <c r="I6279">
        <f t="shared" si="295"/>
        <v>6278</v>
      </c>
      <c r="J6279">
        <f t="shared" si="296"/>
        <v>1553</v>
      </c>
      <c r="K6279">
        <f t="shared" si="294"/>
        <v>3</v>
      </c>
      <c r="L6279" t="b">
        <f>COUNTIF($N$2:N6279, N6279)=1</f>
        <v>1</v>
      </c>
      <c r="M6279" s="37">
        <f>IF( $Q6279, MAX($M$1:M6278)+1, 0)</f>
        <v>0</v>
      </c>
      <c r="N6279" t="str" cm="1">
        <f t="array" ref="N6279">INDEX($A$9:$F$1048576, $J6279, $K6279 )</f>
        <v>KI894</v>
      </c>
      <c r="O6279" t="str" cm="1">
        <f t="array" ref="O6279">INDEX($B$9:$F$1048576, $J6279, $K6279 )</f>
        <v>와이디피제칠차</v>
      </c>
      <c r="P6279" t="str" cm="1">
        <f t="array" ref="P6279">IF( $L6279, TRIM(_xll.IMDP("IR", $G$5&amp;$N6279, $G$6)), "" )</f>
        <v/>
      </c>
      <c r="Q6279" t="b" cm="1">
        <f t="array" ref="Q6279">IF(
    $U$1=1, AND($P6279&lt;&gt;"", $P6279&lt;&gt;"...", $P6279&lt;&gt;"입력오류"),
    IF(
        $U$18=1, AND($P6279&lt;&gt;"", $P6279&lt;&gt;"...", $P6279&lt;&gt;"입력오류", ISNUMBER(FIND(INDEX($T$2:$T$7,$U$1),$P6279))),
        IF(
            $U$17="기타", AND($P6279&lt;&gt;"", $P6279&lt;&gt;"...", $P6279&lt;&gt;"입력오류", NOT(ISNUMBER(FIND($T$21:$T$34,$P6279)))),
            AND($P6279&lt;&gt;"", $P6279&lt;&gt;"...", $P6279&lt;&gt;"입력오류", $T$19=$P6279)
        )
    )
)</f>
        <v>0</v>
      </c>
    </row>
    <row r="6280" spans="9:17">
      <c r="I6280">
        <f t="shared" si="295"/>
        <v>6279</v>
      </c>
      <c r="J6280">
        <f t="shared" si="296"/>
        <v>1554</v>
      </c>
      <c r="K6280">
        <f t="shared" si="294"/>
        <v>3</v>
      </c>
      <c r="L6280" t="b">
        <f>COUNTIF($N$2:N6280, N6280)=1</f>
        <v>1</v>
      </c>
      <c r="M6280" s="37">
        <f>IF( $Q6280, MAX($M$1:M6279)+1, 0)</f>
        <v>0</v>
      </c>
      <c r="N6280" t="str" cm="1">
        <f t="array" ref="N6280">INDEX($A$9:$F$1048576, $J6280, $K6280 )</f>
        <v>KI895</v>
      </c>
      <c r="O6280" t="str" cm="1">
        <f t="array" ref="O6280">INDEX($B$9:$F$1048576, $J6280, $K6280 )</f>
        <v>우리사랑제15차</v>
      </c>
      <c r="P6280" t="str" cm="1">
        <f t="array" ref="P6280">IF( $L6280, TRIM(_xll.IMDP("IR", $G$5&amp;$N6280, $G$6)), "" )</f>
        <v/>
      </c>
      <c r="Q6280" t="b" cm="1">
        <f t="array" ref="Q6280">IF(
    $U$1=1, AND($P6280&lt;&gt;"", $P6280&lt;&gt;"...", $P6280&lt;&gt;"입력오류"),
    IF(
        $U$18=1, AND($P6280&lt;&gt;"", $P6280&lt;&gt;"...", $P6280&lt;&gt;"입력오류", ISNUMBER(FIND(INDEX($T$2:$T$7,$U$1),$P6280))),
        IF(
            $U$17="기타", AND($P6280&lt;&gt;"", $P6280&lt;&gt;"...", $P6280&lt;&gt;"입력오류", NOT(ISNUMBER(FIND($T$21:$T$34,$P6280)))),
            AND($P6280&lt;&gt;"", $P6280&lt;&gt;"...", $P6280&lt;&gt;"입력오류", $T$19=$P6280)
        )
    )
)</f>
        <v>0</v>
      </c>
    </row>
    <row r="6281" spans="9:17">
      <c r="I6281">
        <f t="shared" si="295"/>
        <v>6280</v>
      </c>
      <c r="J6281">
        <f t="shared" si="296"/>
        <v>1555</v>
      </c>
      <c r="K6281">
        <f t="shared" si="294"/>
        <v>3</v>
      </c>
      <c r="L6281" t="b">
        <f>COUNTIF($N$2:N6281, N6281)=1</f>
        <v>1</v>
      </c>
      <c r="M6281" s="37">
        <f>IF( $Q6281, MAX($M$1:M6280)+1, 0)</f>
        <v>0</v>
      </c>
      <c r="N6281" t="str" cm="1">
        <f t="array" ref="N6281">INDEX($A$9:$F$1048576, $J6281, $K6281 )</f>
        <v>KI896</v>
      </c>
      <c r="O6281" t="str" cm="1">
        <f t="array" ref="O6281">INDEX($B$9:$F$1048576, $J6281, $K6281 )</f>
        <v>비엔케이썸제구차</v>
      </c>
      <c r="P6281" t="str" cm="1">
        <f t="array" ref="P6281">IF( $L6281, TRIM(_xll.IMDP("IR", $G$5&amp;$N6281, $G$6)), "" )</f>
        <v/>
      </c>
      <c r="Q6281" t="b" cm="1">
        <f t="array" ref="Q6281">IF(
    $U$1=1, AND($P6281&lt;&gt;"", $P6281&lt;&gt;"...", $P6281&lt;&gt;"입력오류"),
    IF(
        $U$18=1, AND($P6281&lt;&gt;"", $P6281&lt;&gt;"...", $P6281&lt;&gt;"입력오류", ISNUMBER(FIND(INDEX($T$2:$T$7,$U$1),$P6281))),
        IF(
            $U$17="기타", AND($P6281&lt;&gt;"", $P6281&lt;&gt;"...", $P6281&lt;&gt;"입력오류", NOT(ISNUMBER(FIND($T$21:$T$34,$P6281)))),
            AND($P6281&lt;&gt;"", $P6281&lt;&gt;"...", $P6281&lt;&gt;"입력오류", $T$19=$P6281)
        )
    )
)</f>
        <v>0</v>
      </c>
    </row>
    <row r="6282" spans="9:17">
      <c r="I6282">
        <f t="shared" si="295"/>
        <v>6281</v>
      </c>
      <c r="J6282">
        <f t="shared" si="296"/>
        <v>1556</v>
      </c>
      <c r="K6282">
        <f t="shared" si="294"/>
        <v>3</v>
      </c>
      <c r="L6282" t="b">
        <f>COUNTIF($N$2:N6282, N6282)=1</f>
        <v>1</v>
      </c>
      <c r="M6282" s="37">
        <f>IF( $Q6282, MAX($M$1:M6281)+1, 0)</f>
        <v>0</v>
      </c>
      <c r="N6282" t="str" cm="1">
        <f t="array" ref="N6282">INDEX($A$9:$F$1048576, $J6282, $K6282 )</f>
        <v>KI897</v>
      </c>
      <c r="O6282" t="str" cm="1">
        <f t="array" ref="O6282">INDEX($B$9:$F$1048576, $J6282, $K6282 )</f>
        <v>차온제일차</v>
      </c>
      <c r="P6282" t="str" cm="1">
        <f t="array" ref="P6282">IF( $L6282, TRIM(_xll.IMDP("IR", $G$5&amp;$N6282, $G$6)), "" )</f>
        <v/>
      </c>
      <c r="Q6282" t="b" cm="1">
        <f t="array" ref="Q6282">IF(
    $U$1=1, AND($P6282&lt;&gt;"", $P6282&lt;&gt;"...", $P6282&lt;&gt;"입력오류"),
    IF(
        $U$18=1, AND($P6282&lt;&gt;"", $P6282&lt;&gt;"...", $P6282&lt;&gt;"입력오류", ISNUMBER(FIND(INDEX($T$2:$T$7,$U$1),$P6282))),
        IF(
            $U$17="기타", AND($P6282&lt;&gt;"", $P6282&lt;&gt;"...", $P6282&lt;&gt;"입력오류", NOT(ISNUMBER(FIND($T$21:$T$34,$P6282)))),
            AND($P6282&lt;&gt;"", $P6282&lt;&gt;"...", $P6282&lt;&gt;"입력오류", $T$19=$P6282)
        )
    )
)</f>
        <v>0</v>
      </c>
    </row>
    <row r="6283" spans="9:17">
      <c r="I6283">
        <f t="shared" si="295"/>
        <v>6282</v>
      </c>
      <c r="J6283">
        <f t="shared" si="296"/>
        <v>1557</v>
      </c>
      <c r="K6283">
        <f t="shared" si="294"/>
        <v>3</v>
      </c>
      <c r="L6283" t="b">
        <f>COUNTIF($N$2:N6283, N6283)=1</f>
        <v>1</v>
      </c>
      <c r="M6283" s="37">
        <f>IF( $Q6283, MAX($M$1:M6282)+1, 0)</f>
        <v>0</v>
      </c>
      <c r="N6283" t="str" cm="1">
        <f t="array" ref="N6283">INDEX($A$9:$F$1048576, $J6283, $K6283 )</f>
        <v>KI898</v>
      </c>
      <c r="O6283" t="str" cm="1">
        <f t="array" ref="O6283">INDEX($B$9:$F$1048576, $J6283, $K6283 )</f>
        <v>와이디피제팔차</v>
      </c>
      <c r="P6283" t="str" cm="1">
        <f t="array" ref="P6283">IF( $L6283, TRIM(_xll.IMDP("IR", $G$5&amp;$N6283, $G$6)), "" )</f>
        <v/>
      </c>
      <c r="Q6283" t="b" cm="1">
        <f t="array" ref="Q6283">IF(
    $U$1=1, AND($P6283&lt;&gt;"", $P6283&lt;&gt;"...", $P6283&lt;&gt;"입력오류"),
    IF(
        $U$18=1, AND($P6283&lt;&gt;"", $P6283&lt;&gt;"...", $P6283&lt;&gt;"입력오류", ISNUMBER(FIND(INDEX($T$2:$T$7,$U$1),$P6283))),
        IF(
            $U$17="기타", AND($P6283&lt;&gt;"", $P6283&lt;&gt;"...", $P6283&lt;&gt;"입력오류", NOT(ISNUMBER(FIND($T$21:$T$34,$P6283)))),
            AND($P6283&lt;&gt;"", $P6283&lt;&gt;"...", $P6283&lt;&gt;"입력오류", $T$19=$P6283)
        )
    )
)</f>
        <v>0</v>
      </c>
    </row>
    <row r="6284" spans="9:17">
      <c r="I6284">
        <f t="shared" si="295"/>
        <v>6283</v>
      </c>
      <c r="J6284">
        <f t="shared" si="296"/>
        <v>1558</v>
      </c>
      <c r="K6284">
        <f t="shared" si="294"/>
        <v>3</v>
      </c>
      <c r="L6284" t="b">
        <f>COUNTIF($N$2:N6284, N6284)=1</f>
        <v>1</v>
      </c>
      <c r="M6284" s="37">
        <f>IF( $Q6284, MAX($M$1:M6283)+1, 0)</f>
        <v>0</v>
      </c>
      <c r="N6284" t="str" cm="1">
        <f t="array" ref="N6284">INDEX($A$9:$F$1048576, $J6284, $K6284 )</f>
        <v>KI899</v>
      </c>
      <c r="O6284" t="str" cm="1">
        <f t="array" ref="O6284">INDEX($B$9:$F$1048576, $J6284, $K6284 )</f>
        <v>국민사랑제21차</v>
      </c>
      <c r="P6284" t="str" cm="1">
        <f t="array" ref="P6284">IF( $L6284, TRIM(_xll.IMDP("IR", $G$5&amp;$N6284, $G$6)), "" )</f>
        <v/>
      </c>
      <c r="Q6284" t="b" cm="1">
        <f t="array" ref="Q6284">IF(
    $U$1=1, AND($P6284&lt;&gt;"", $P6284&lt;&gt;"...", $P6284&lt;&gt;"입력오류"),
    IF(
        $U$18=1, AND($P6284&lt;&gt;"", $P6284&lt;&gt;"...", $P6284&lt;&gt;"입력오류", ISNUMBER(FIND(INDEX($T$2:$T$7,$U$1),$P6284))),
        IF(
            $U$17="기타", AND($P6284&lt;&gt;"", $P6284&lt;&gt;"...", $P6284&lt;&gt;"입력오류", NOT(ISNUMBER(FIND($T$21:$T$34,$P6284)))),
            AND($P6284&lt;&gt;"", $P6284&lt;&gt;"...", $P6284&lt;&gt;"입력오류", $T$19=$P6284)
        )
    )
)</f>
        <v>0</v>
      </c>
    </row>
    <row r="6285" spans="9:17">
      <c r="I6285">
        <f t="shared" si="295"/>
        <v>6284</v>
      </c>
      <c r="J6285">
        <f t="shared" si="296"/>
        <v>1559</v>
      </c>
      <c r="K6285">
        <f t="shared" si="294"/>
        <v>3</v>
      </c>
      <c r="L6285" t="b">
        <f>COUNTIF($N$2:N6285, N6285)=1</f>
        <v>1</v>
      </c>
      <c r="M6285" s="37">
        <f>IF( $Q6285, MAX($M$1:M6284)+1, 0)</f>
        <v>0</v>
      </c>
      <c r="N6285" t="str" cm="1">
        <f t="array" ref="N6285">INDEX($A$9:$F$1048576, $J6285, $K6285 )</f>
        <v>KI900</v>
      </c>
      <c r="O6285" t="str" cm="1">
        <f t="array" ref="O6285">INDEX($B$9:$F$1048576, $J6285, $K6285 )</f>
        <v>슈크림제일차</v>
      </c>
      <c r="P6285" t="str" cm="1">
        <f t="array" ref="P6285">IF( $L6285, TRIM(_xll.IMDP("IR", $G$5&amp;$N6285, $G$6)), "" )</f>
        <v/>
      </c>
      <c r="Q6285" t="b" cm="1">
        <f t="array" ref="Q6285">IF(
    $U$1=1, AND($P6285&lt;&gt;"", $P6285&lt;&gt;"...", $P6285&lt;&gt;"입력오류"),
    IF(
        $U$18=1, AND($P6285&lt;&gt;"", $P6285&lt;&gt;"...", $P6285&lt;&gt;"입력오류", ISNUMBER(FIND(INDEX($T$2:$T$7,$U$1),$P6285))),
        IF(
            $U$17="기타", AND($P6285&lt;&gt;"", $P6285&lt;&gt;"...", $P6285&lt;&gt;"입력오류", NOT(ISNUMBER(FIND($T$21:$T$34,$P6285)))),
            AND($P6285&lt;&gt;"", $P6285&lt;&gt;"...", $P6285&lt;&gt;"입력오류", $T$19=$P6285)
        )
    )
)</f>
        <v>0</v>
      </c>
    </row>
    <row r="6286" spans="9:17">
      <c r="I6286">
        <f t="shared" si="295"/>
        <v>6285</v>
      </c>
      <c r="J6286">
        <f t="shared" si="296"/>
        <v>1560</v>
      </c>
      <c r="K6286">
        <f t="shared" si="294"/>
        <v>3</v>
      </c>
      <c r="L6286" t="b">
        <f>COUNTIF($N$2:N6286, N6286)=1</f>
        <v>1</v>
      </c>
      <c r="M6286" s="37">
        <f>IF( $Q6286, MAX($M$1:M6285)+1, 0)</f>
        <v>0</v>
      </c>
      <c r="N6286" t="str" cm="1">
        <f t="array" ref="N6286">INDEX($A$9:$F$1048576, $J6286, $K6286 )</f>
        <v>KI901</v>
      </c>
      <c r="O6286" t="str" cm="1">
        <f t="array" ref="O6286">INDEX($B$9:$F$1048576, $J6286, $K6286 )</f>
        <v>렛미고제일차</v>
      </c>
      <c r="P6286" t="str" cm="1">
        <f t="array" ref="P6286">IF( $L6286, TRIM(_xll.IMDP("IR", $G$5&amp;$N6286, $G$6)), "" )</f>
        <v/>
      </c>
      <c r="Q6286" t="b" cm="1">
        <f t="array" ref="Q6286">IF(
    $U$1=1, AND($P6286&lt;&gt;"", $P6286&lt;&gt;"...", $P6286&lt;&gt;"입력오류"),
    IF(
        $U$18=1, AND($P6286&lt;&gt;"", $P6286&lt;&gt;"...", $P6286&lt;&gt;"입력오류", ISNUMBER(FIND(INDEX($T$2:$T$7,$U$1),$P6286))),
        IF(
            $U$17="기타", AND($P6286&lt;&gt;"", $P6286&lt;&gt;"...", $P6286&lt;&gt;"입력오류", NOT(ISNUMBER(FIND($T$21:$T$34,$P6286)))),
            AND($P6286&lt;&gt;"", $P6286&lt;&gt;"...", $P6286&lt;&gt;"입력오류", $T$19=$P6286)
        )
    )
)</f>
        <v>0</v>
      </c>
    </row>
    <row r="6287" spans="9:17">
      <c r="I6287">
        <f t="shared" si="295"/>
        <v>6286</v>
      </c>
      <c r="J6287">
        <f t="shared" si="296"/>
        <v>1561</v>
      </c>
      <c r="K6287">
        <f t="shared" si="294"/>
        <v>3</v>
      </c>
      <c r="L6287" t="b">
        <f>COUNTIF($N$2:N6287, N6287)=1</f>
        <v>1</v>
      </c>
      <c r="M6287" s="37">
        <f>IF( $Q6287, MAX($M$1:M6286)+1, 0)</f>
        <v>0</v>
      </c>
      <c r="N6287" t="str" cm="1">
        <f t="array" ref="N6287">INDEX($A$9:$F$1048576, $J6287, $K6287 )</f>
        <v>KI902</v>
      </c>
      <c r="O6287" t="str" cm="1">
        <f t="array" ref="O6287">INDEX($B$9:$F$1048576, $J6287, $K6287 )</f>
        <v>디알제일차</v>
      </c>
      <c r="P6287" t="str" cm="1">
        <f t="array" ref="P6287">IF( $L6287, TRIM(_xll.IMDP("IR", $G$5&amp;$N6287, $G$6)), "" )</f>
        <v/>
      </c>
      <c r="Q6287" t="b" cm="1">
        <f t="array" ref="Q6287">IF(
    $U$1=1, AND($P6287&lt;&gt;"", $P6287&lt;&gt;"...", $P6287&lt;&gt;"입력오류"),
    IF(
        $U$18=1, AND($P6287&lt;&gt;"", $P6287&lt;&gt;"...", $P6287&lt;&gt;"입력오류", ISNUMBER(FIND(INDEX($T$2:$T$7,$U$1),$P6287))),
        IF(
            $U$17="기타", AND($P6287&lt;&gt;"", $P6287&lt;&gt;"...", $P6287&lt;&gt;"입력오류", NOT(ISNUMBER(FIND($T$21:$T$34,$P6287)))),
            AND($P6287&lt;&gt;"", $P6287&lt;&gt;"...", $P6287&lt;&gt;"입력오류", $T$19=$P6287)
        )
    )
)</f>
        <v>0</v>
      </c>
    </row>
    <row r="6288" spans="9:17">
      <c r="I6288">
        <f t="shared" si="295"/>
        <v>6287</v>
      </c>
      <c r="J6288">
        <f t="shared" si="296"/>
        <v>1562</v>
      </c>
      <c r="K6288">
        <f t="shared" si="294"/>
        <v>3</v>
      </c>
      <c r="L6288" t="b">
        <f>COUNTIF($N$2:N6288, N6288)=1</f>
        <v>1</v>
      </c>
      <c r="M6288" s="37">
        <f>IF( $Q6288, MAX($M$1:M6287)+1, 0)</f>
        <v>0</v>
      </c>
      <c r="N6288" t="str" cm="1">
        <f t="array" ref="N6288">INDEX($A$9:$F$1048576, $J6288, $K6288 )</f>
        <v>KI903</v>
      </c>
      <c r="O6288" t="str" cm="1">
        <f t="array" ref="O6288">INDEX($B$9:$F$1048576, $J6288, $K6288 )</f>
        <v>와이디피제구차</v>
      </c>
      <c r="P6288" t="str" cm="1">
        <f t="array" ref="P6288">IF( $L6288, TRIM(_xll.IMDP("IR", $G$5&amp;$N6288, $G$6)), "" )</f>
        <v/>
      </c>
      <c r="Q6288" t="b" cm="1">
        <f t="array" ref="Q6288">IF(
    $U$1=1, AND($P6288&lt;&gt;"", $P6288&lt;&gt;"...", $P6288&lt;&gt;"입력오류"),
    IF(
        $U$18=1, AND($P6288&lt;&gt;"", $P6288&lt;&gt;"...", $P6288&lt;&gt;"입력오류", ISNUMBER(FIND(INDEX($T$2:$T$7,$U$1),$P6288))),
        IF(
            $U$17="기타", AND($P6288&lt;&gt;"", $P6288&lt;&gt;"...", $P6288&lt;&gt;"입력오류", NOT(ISNUMBER(FIND($T$21:$T$34,$P6288)))),
            AND($P6288&lt;&gt;"", $P6288&lt;&gt;"...", $P6288&lt;&gt;"입력오류", $T$19=$P6288)
        )
    )
)</f>
        <v>0</v>
      </c>
    </row>
    <row r="6289" spans="9:17">
      <c r="I6289">
        <f t="shared" si="295"/>
        <v>6288</v>
      </c>
      <c r="J6289">
        <f t="shared" si="296"/>
        <v>1563</v>
      </c>
      <c r="K6289">
        <f t="shared" si="294"/>
        <v>3</v>
      </c>
      <c r="L6289" t="b">
        <f>COUNTIF($N$2:N6289, N6289)=1</f>
        <v>1</v>
      </c>
      <c r="M6289" s="37">
        <f>IF( $Q6289, MAX($M$1:M6288)+1, 0)</f>
        <v>0</v>
      </c>
      <c r="N6289" t="str" cm="1">
        <f t="array" ref="N6289">INDEX($A$9:$F$1048576, $J6289, $K6289 )</f>
        <v>KI904</v>
      </c>
      <c r="O6289" t="str" cm="1">
        <f t="array" ref="O6289">INDEX($B$9:$F$1048576, $J6289, $K6289 )</f>
        <v>디알제이차</v>
      </c>
      <c r="P6289" t="str" cm="1">
        <f t="array" ref="P6289">IF( $L6289, TRIM(_xll.IMDP("IR", $G$5&amp;$N6289, $G$6)), "" )</f>
        <v/>
      </c>
      <c r="Q6289" t="b" cm="1">
        <f t="array" ref="Q6289">IF(
    $U$1=1, AND($P6289&lt;&gt;"", $P6289&lt;&gt;"...", $P6289&lt;&gt;"입력오류"),
    IF(
        $U$18=1, AND($P6289&lt;&gt;"", $P6289&lt;&gt;"...", $P6289&lt;&gt;"입력오류", ISNUMBER(FIND(INDEX($T$2:$T$7,$U$1),$P6289))),
        IF(
            $U$17="기타", AND($P6289&lt;&gt;"", $P6289&lt;&gt;"...", $P6289&lt;&gt;"입력오류", NOT(ISNUMBER(FIND($T$21:$T$34,$P6289)))),
            AND($P6289&lt;&gt;"", $P6289&lt;&gt;"...", $P6289&lt;&gt;"입력오류", $T$19=$P6289)
        )
    )
)</f>
        <v>0</v>
      </c>
    </row>
    <row r="6290" spans="9:17">
      <c r="I6290">
        <f t="shared" si="295"/>
        <v>6289</v>
      </c>
      <c r="J6290">
        <f t="shared" si="296"/>
        <v>1564</v>
      </c>
      <c r="K6290">
        <f t="shared" si="294"/>
        <v>3</v>
      </c>
      <c r="L6290" t="b">
        <f>COUNTIF($N$2:N6290, N6290)=1</f>
        <v>1</v>
      </c>
      <c r="M6290" s="37">
        <f>IF( $Q6290, MAX($M$1:M6289)+1, 0)</f>
        <v>0</v>
      </c>
      <c r="N6290" t="str" cm="1">
        <f t="array" ref="N6290">INDEX($A$9:$F$1048576, $J6290, $K6290 )</f>
        <v>KI905</v>
      </c>
      <c r="O6290" t="str" cm="1">
        <f t="array" ref="O6290">INDEX($B$9:$F$1048576, $J6290, $K6290 )</f>
        <v>에이치아이골드제사차</v>
      </c>
      <c r="P6290" t="str" cm="1">
        <f t="array" ref="P6290">IF( $L6290, TRIM(_xll.IMDP("IR", $G$5&amp;$N6290, $G$6)), "" )</f>
        <v/>
      </c>
      <c r="Q6290" t="b" cm="1">
        <f t="array" ref="Q6290">IF(
    $U$1=1, AND($P6290&lt;&gt;"", $P6290&lt;&gt;"...", $P6290&lt;&gt;"입력오류"),
    IF(
        $U$18=1, AND($P6290&lt;&gt;"", $P6290&lt;&gt;"...", $P6290&lt;&gt;"입력오류", ISNUMBER(FIND(INDEX($T$2:$T$7,$U$1),$P6290))),
        IF(
            $U$17="기타", AND($P6290&lt;&gt;"", $P6290&lt;&gt;"...", $P6290&lt;&gt;"입력오류", NOT(ISNUMBER(FIND($T$21:$T$34,$P6290)))),
            AND($P6290&lt;&gt;"", $P6290&lt;&gt;"...", $P6290&lt;&gt;"입력오류", $T$19=$P6290)
        )
    )
)</f>
        <v>0</v>
      </c>
    </row>
    <row r="6291" spans="9:17">
      <c r="I6291">
        <f t="shared" si="295"/>
        <v>6290</v>
      </c>
      <c r="J6291">
        <f t="shared" si="296"/>
        <v>1565</v>
      </c>
      <c r="K6291">
        <f t="shared" si="294"/>
        <v>3</v>
      </c>
      <c r="L6291" t="b">
        <f>COUNTIF($N$2:N6291, N6291)=1</f>
        <v>1</v>
      </c>
      <c r="M6291" s="37">
        <f>IF( $Q6291, MAX($M$1:M6290)+1, 0)</f>
        <v>0</v>
      </c>
      <c r="N6291" t="str" cm="1">
        <f t="array" ref="N6291">INDEX($A$9:$F$1048576, $J6291, $K6291 )</f>
        <v>KI906</v>
      </c>
      <c r="O6291" t="str" cm="1">
        <f t="array" ref="O6291">INDEX($B$9:$F$1048576, $J6291, $K6291 )</f>
        <v>에이치아이골드제이차</v>
      </c>
      <c r="P6291" t="str" cm="1">
        <f t="array" ref="P6291">IF( $L6291, TRIM(_xll.IMDP("IR", $G$5&amp;$N6291, $G$6)), "" )</f>
        <v/>
      </c>
      <c r="Q6291" t="b" cm="1">
        <f t="array" ref="Q6291">IF(
    $U$1=1, AND($P6291&lt;&gt;"", $P6291&lt;&gt;"...", $P6291&lt;&gt;"입력오류"),
    IF(
        $U$18=1, AND($P6291&lt;&gt;"", $P6291&lt;&gt;"...", $P6291&lt;&gt;"입력오류", ISNUMBER(FIND(INDEX($T$2:$T$7,$U$1),$P6291))),
        IF(
            $U$17="기타", AND($P6291&lt;&gt;"", $P6291&lt;&gt;"...", $P6291&lt;&gt;"입력오류", NOT(ISNUMBER(FIND($T$21:$T$34,$P6291)))),
            AND($P6291&lt;&gt;"", $P6291&lt;&gt;"...", $P6291&lt;&gt;"입력오류", $T$19=$P6291)
        )
    )
)</f>
        <v>0</v>
      </c>
    </row>
    <row r="6292" spans="9:17">
      <c r="I6292">
        <f t="shared" si="295"/>
        <v>6291</v>
      </c>
      <c r="J6292">
        <f t="shared" si="296"/>
        <v>1566</v>
      </c>
      <c r="K6292">
        <f t="shared" si="294"/>
        <v>3</v>
      </c>
      <c r="L6292" t="b">
        <f>COUNTIF($N$2:N6292, N6292)=1</f>
        <v>1</v>
      </c>
      <c r="M6292" s="37">
        <f>IF( $Q6292, MAX($M$1:M6291)+1, 0)</f>
        <v>0</v>
      </c>
      <c r="N6292" t="str" cm="1">
        <f t="array" ref="N6292">INDEX($A$9:$F$1048576, $J6292, $K6292 )</f>
        <v>KI907</v>
      </c>
      <c r="O6292" t="str" cm="1">
        <f t="array" ref="O6292">INDEX($B$9:$F$1048576, $J6292, $K6292 )</f>
        <v>한솔제이십구차</v>
      </c>
      <c r="P6292" t="str" cm="1">
        <f t="array" ref="P6292">IF( $L6292, TRIM(_xll.IMDP("IR", $G$5&amp;$N6292, $G$6)), "" )</f>
        <v/>
      </c>
      <c r="Q6292" t="b" cm="1">
        <f t="array" ref="Q6292">IF(
    $U$1=1, AND($P6292&lt;&gt;"", $P6292&lt;&gt;"...", $P6292&lt;&gt;"입력오류"),
    IF(
        $U$18=1, AND($P6292&lt;&gt;"", $P6292&lt;&gt;"...", $P6292&lt;&gt;"입력오류", ISNUMBER(FIND(INDEX($T$2:$T$7,$U$1),$P6292))),
        IF(
            $U$17="기타", AND($P6292&lt;&gt;"", $P6292&lt;&gt;"...", $P6292&lt;&gt;"입력오류", NOT(ISNUMBER(FIND($T$21:$T$34,$P6292)))),
            AND($P6292&lt;&gt;"", $P6292&lt;&gt;"...", $P6292&lt;&gt;"입력오류", $T$19=$P6292)
        )
    )
)</f>
        <v>0</v>
      </c>
    </row>
    <row r="6293" spans="9:17">
      <c r="I6293">
        <f t="shared" si="295"/>
        <v>6292</v>
      </c>
      <c r="J6293">
        <f t="shared" si="296"/>
        <v>1567</v>
      </c>
      <c r="K6293">
        <f t="shared" si="294"/>
        <v>3</v>
      </c>
      <c r="L6293" t="b">
        <f>COUNTIF($N$2:N6293, N6293)=1</f>
        <v>1</v>
      </c>
      <c r="M6293" s="37">
        <f>IF( $Q6293, MAX($M$1:M6292)+1, 0)</f>
        <v>0</v>
      </c>
      <c r="N6293" t="str" cm="1">
        <f t="array" ref="N6293">INDEX($A$9:$F$1048576, $J6293, $K6293 )</f>
        <v>KI908</v>
      </c>
      <c r="O6293" t="str" cm="1">
        <f t="array" ref="O6293">INDEX($B$9:$F$1048576, $J6293, $K6293 )</f>
        <v>알바트로스제이십육차</v>
      </c>
      <c r="P6293" t="str" cm="1">
        <f t="array" ref="P6293">IF( $L6293, TRIM(_xll.IMDP("IR", $G$5&amp;$N6293, $G$6)), "" )</f>
        <v/>
      </c>
      <c r="Q6293" t="b" cm="1">
        <f t="array" ref="Q6293">IF(
    $U$1=1, AND($P6293&lt;&gt;"", $P6293&lt;&gt;"...", $P6293&lt;&gt;"입력오류"),
    IF(
        $U$18=1, AND($P6293&lt;&gt;"", $P6293&lt;&gt;"...", $P6293&lt;&gt;"입력오류", ISNUMBER(FIND(INDEX($T$2:$T$7,$U$1),$P6293))),
        IF(
            $U$17="기타", AND($P6293&lt;&gt;"", $P6293&lt;&gt;"...", $P6293&lt;&gt;"입력오류", NOT(ISNUMBER(FIND($T$21:$T$34,$P6293)))),
            AND($P6293&lt;&gt;"", $P6293&lt;&gt;"...", $P6293&lt;&gt;"입력오류", $T$19=$P6293)
        )
    )
)</f>
        <v>0</v>
      </c>
    </row>
    <row r="6294" spans="9:17">
      <c r="I6294">
        <f t="shared" si="295"/>
        <v>6293</v>
      </c>
      <c r="J6294">
        <f t="shared" si="296"/>
        <v>1568</v>
      </c>
      <c r="K6294">
        <f t="shared" si="294"/>
        <v>3</v>
      </c>
      <c r="L6294" t="b">
        <f>COUNTIF($N$2:N6294, N6294)=1</f>
        <v>1</v>
      </c>
      <c r="M6294" s="37">
        <f>IF( $Q6294, MAX($M$1:M6293)+1, 0)</f>
        <v>0</v>
      </c>
      <c r="N6294" t="str" cm="1">
        <f t="array" ref="N6294">INDEX($A$9:$F$1048576, $J6294, $K6294 )</f>
        <v>KI909</v>
      </c>
      <c r="O6294" t="str" cm="1">
        <f t="array" ref="O6294">INDEX($B$9:$F$1048576, $J6294, $K6294 )</f>
        <v>한솔제삼십차</v>
      </c>
      <c r="P6294" t="str" cm="1">
        <f t="array" ref="P6294">IF( $L6294, TRIM(_xll.IMDP("IR", $G$5&amp;$N6294, $G$6)), "" )</f>
        <v/>
      </c>
      <c r="Q6294" t="b" cm="1">
        <f t="array" ref="Q6294">IF(
    $U$1=1, AND($P6294&lt;&gt;"", $P6294&lt;&gt;"...", $P6294&lt;&gt;"입력오류"),
    IF(
        $U$18=1, AND($P6294&lt;&gt;"", $P6294&lt;&gt;"...", $P6294&lt;&gt;"입력오류", ISNUMBER(FIND(INDEX($T$2:$T$7,$U$1),$P6294))),
        IF(
            $U$17="기타", AND($P6294&lt;&gt;"", $P6294&lt;&gt;"...", $P6294&lt;&gt;"입력오류", NOT(ISNUMBER(FIND($T$21:$T$34,$P6294)))),
            AND($P6294&lt;&gt;"", $P6294&lt;&gt;"...", $P6294&lt;&gt;"입력오류", $T$19=$P6294)
        )
    )
)</f>
        <v>0</v>
      </c>
    </row>
    <row r="6295" spans="9:17">
      <c r="I6295">
        <f t="shared" si="295"/>
        <v>6294</v>
      </c>
      <c r="J6295">
        <f t="shared" si="296"/>
        <v>1569</v>
      </c>
      <c r="K6295">
        <f t="shared" si="294"/>
        <v>3</v>
      </c>
      <c r="L6295" t="b">
        <f>COUNTIF($N$2:N6295, N6295)=1</f>
        <v>1</v>
      </c>
      <c r="M6295" s="37">
        <f>IF( $Q6295, MAX($M$1:M6294)+1, 0)</f>
        <v>0</v>
      </c>
      <c r="N6295" t="str" cm="1">
        <f t="array" ref="N6295">INDEX($A$9:$F$1048576, $J6295, $K6295 )</f>
        <v>KI910</v>
      </c>
      <c r="O6295" t="str" cm="1">
        <f t="array" ref="O6295">INDEX($B$9:$F$1048576, $J6295, $K6295 )</f>
        <v>프로젝트갈매</v>
      </c>
      <c r="P6295" t="str" cm="1">
        <f t="array" ref="P6295">IF( $L6295, TRIM(_xll.IMDP("IR", $G$5&amp;$N6295, $G$6)), "" )</f>
        <v/>
      </c>
      <c r="Q6295" t="b" cm="1">
        <f t="array" ref="Q6295">IF(
    $U$1=1, AND($P6295&lt;&gt;"", $P6295&lt;&gt;"...", $P6295&lt;&gt;"입력오류"),
    IF(
        $U$18=1, AND($P6295&lt;&gt;"", $P6295&lt;&gt;"...", $P6295&lt;&gt;"입력오류", ISNUMBER(FIND(INDEX($T$2:$T$7,$U$1),$P6295))),
        IF(
            $U$17="기타", AND($P6295&lt;&gt;"", $P6295&lt;&gt;"...", $P6295&lt;&gt;"입력오류", NOT(ISNUMBER(FIND($T$21:$T$34,$P6295)))),
            AND($P6295&lt;&gt;"", $P6295&lt;&gt;"...", $P6295&lt;&gt;"입력오류", $T$19=$P6295)
        )
    )
)</f>
        <v>0</v>
      </c>
    </row>
    <row r="6296" spans="9:17">
      <c r="I6296">
        <f t="shared" si="295"/>
        <v>6295</v>
      </c>
      <c r="J6296">
        <f t="shared" si="296"/>
        <v>1570</v>
      </c>
      <c r="K6296">
        <f t="shared" si="294"/>
        <v>3</v>
      </c>
      <c r="L6296" t="b">
        <f>COUNTIF($N$2:N6296, N6296)=1</f>
        <v>1</v>
      </c>
      <c r="M6296" s="37">
        <f>IF( $Q6296, MAX($M$1:M6295)+1, 0)</f>
        <v>0</v>
      </c>
      <c r="N6296" t="str" cm="1">
        <f t="array" ref="N6296">INDEX($A$9:$F$1048576, $J6296, $K6296 )</f>
        <v>KI911</v>
      </c>
      <c r="O6296" t="str" cm="1">
        <f t="array" ref="O6296">INDEX($B$9:$F$1048576, $J6296, $K6296 )</f>
        <v>우리사랑제16차</v>
      </c>
      <c r="P6296" t="str" cm="1">
        <f t="array" ref="P6296">IF( $L6296, TRIM(_xll.IMDP("IR", $G$5&amp;$N6296, $G$6)), "" )</f>
        <v/>
      </c>
      <c r="Q6296" t="b" cm="1">
        <f t="array" ref="Q6296">IF(
    $U$1=1, AND($P6296&lt;&gt;"", $P6296&lt;&gt;"...", $P6296&lt;&gt;"입력오류"),
    IF(
        $U$18=1, AND($P6296&lt;&gt;"", $P6296&lt;&gt;"...", $P6296&lt;&gt;"입력오류", ISNUMBER(FIND(INDEX($T$2:$T$7,$U$1),$P6296))),
        IF(
            $U$17="기타", AND($P6296&lt;&gt;"", $P6296&lt;&gt;"...", $P6296&lt;&gt;"입력오류", NOT(ISNUMBER(FIND($T$21:$T$34,$P6296)))),
            AND($P6296&lt;&gt;"", $P6296&lt;&gt;"...", $P6296&lt;&gt;"입력오류", $T$19=$P6296)
        )
    )
)</f>
        <v>0</v>
      </c>
    </row>
    <row r="6297" spans="9:17">
      <c r="I6297">
        <f t="shared" si="295"/>
        <v>6296</v>
      </c>
      <c r="J6297">
        <f t="shared" si="296"/>
        <v>1571</v>
      </c>
      <c r="K6297">
        <f t="shared" si="294"/>
        <v>3</v>
      </c>
      <c r="L6297" t="b">
        <f>COUNTIF($N$2:N6297, N6297)=1</f>
        <v>1</v>
      </c>
      <c r="M6297" s="37">
        <f>IF( $Q6297, MAX($M$1:M6296)+1, 0)</f>
        <v>0</v>
      </c>
      <c r="N6297" t="str" cm="1">
        <f t="array" ref="N6297">INDEX($A$9:$F$1048576, $J6297, $K6297 )</f>
        <v>KI912</v>
      </c>
      <c r="O6297" t="str" cm="1">
        <f t="array" ref="O6297">INDEX($B$9:$F$1048576, $J6297, $K6297 )</f>
        <v>뉴스타케이타운제이차</v>
      </c>
      <c r="P6297" t="str" cm="1">
        <f t="array" ref="P6297">IF( $L6297, TRIM(_xll.IMDP("IR", $G$5&amp;$N6297, $G$6)), "" )</f>
        <v/>
      </c>
      <c r="Q6297" t="b" cm="1">
        <f t="array" ref="Q6297">IF(
    $U$1=1, AND($P6297&lt;&gt;"", $P6297&lt;&gt;"...", $P6297&lt;&gt;"입력오류"),
    IF(
        $U$18=1, AND($P6297&lt;&gt;"", $P6297&lt;&gt;"...", $P6297&lt;&gt;"입력오류", ISNUMBER(FIND(INDEX($T$2:$T$7,$U$1),$P6297))),
        IF(
            $U$17="기타", AND($P6297&lt;&gt;"", $P6297&lt;&gt;"...", $P6297&lt;&gt;"입력오류", NOT(ISNUMBER(FIND($T$21:$T$34,$P6297)))),
            AND($P6297&lt;&gt;"", $P6297&lt;&gt;"...", $P6297&lt;&gt;"입력오류", $T$19=$P6297)
        )
    )
)</f>
        <v>0</v>
      </c>
    </row>
    <row r="6298" spans="9:17">
      <c r="I6298">
        <f t="shared" si="295"/>
        <v>6297</v>
      </c>
      <c r="J6298">
        <f t="shared" si="296"/>
        <v>1572</v>
      </c>
      <c r="K6298">
        <f t="shared" si="294"/>
        <v>3</v>
      </c>
      <c r="L6298" t="b">
        <f>COUNTIF($N$2:N6298, N6298)=1</f>
        <v>1</v>
      </c>
      <c r="M6298" s="37">
        <f>IF( $Q6298, MAX($M$1:M6297)+1, 0)</f>
        <v>0</v>
      </c>
      <c r="N6298" t="str" cm="1">
        <f t="array" ref="N6298">INDEX($A$9:$F$1048576, $J6298, $K6298 )</f>
        <v>KI913</v>
      </c>
      <c r="O6298" t="str" cm="1">
        <f t="array" ref="O6298">INDEX($B$9:$F$1048576, $J6298, $K6298 )</f>
        <v>국민사랑제22차</v>
      </c>
      <c r="P6298" t="str" cm="1">
        <f t="array" ref="P6298">IF( $L6298, TRIM(_xll.IMDP("IR", $G$5&amp;$N6298, $G$6)), "" )</f>
        <v/>
      </c>
      <c r="Q6298" t="b" cm="1">
        <f t="array" ref="Q6298">IF(
    $U$1=1, AND($P6298&lt;&gt;"", $P6298&lt;&gt;"...", $P6298&lt;&gt;"입력오류"),
    IF(
        $U$18=1, AND($P6298&lt;&gt;"", $P6298&lt;&gt;"...", $P6298&lt;&gt;"입력오류", ISNUMBER(FIND(INDEX($T$2:$T$7,$U$1),$P6298))),
        IF(
            $U$17="기타", AND($P6298&lt;&gt;"", $P6298&lt;&gt;"...", $P6298&lt;&gt;"입력오류", NOT(ISNUMBER(FIND($T$21:$T$34,$P6298)))),
            AND($P6298&lt;&gt;"", $P6298&lt;&gt;"...", $P6298&lt;&gt;"입력오류", $T$19=$P6298)
        )
    )
)</f>
        <v>0</v>
      </c>
    </row>
    <row r="6299" spans="9:17">
      <c r="I6299">
        <f t="shared" si="295"/>
        <v>6298</v>
      </c>
      <c r="J6299">
        <f t="shared" si="296"/>
        <v>1573</v>
      </c>
      <c r="K6299">
        <f t="shared" si="294"/>
        <v>3</v>
      </c>
      <c r="L6299" t="b">
        <f>COUNTIF($N$2:N6299, N6299)=1</f>
        <v>1</v>
      </c>
      <c r="M6299" s="37">
        <f>IF( $Q6299, MAX($M$1:M6298)+1, 0)</f>
        <v>0</v>
      </c>
      <c r="N6299" t="str" cm="1">
        <f t="array" ref="N6299">INDEX($A$9:$F$1048576, $J6299, $K6299 )</f>
        <v>KI914</v>
      </c>
      <c r="O6299" t="str" cm="1">
        <f t="array" ref="O6299">INDEX($B$9:$F$1048576, $J6299, $K6299 )</f>
        <v>와이디피제십차</v>
      </c>
      <c r="P6299" t="str" cm="1">
        <f t="array" ref="P6299">IF( $L6299, TRIM(_xll.IMDP("IR", $G$5&amp;$N6299, $G$6)), "" )</f>
        <v/>
      </c>
      <c r="Q6299" t="b" cm="1">
        <f t="array" ref="Q6299">IF(
    $U$1=1, AND($P6299&lt;&gt;"", $P6299&lt;&gt;"...", $P6299&lt;&gt;"입력오류"),
    IF(
        $U$18=1, AND($P6299&lt;&gt;"", $P6299&lt;&gt;"...", $P6299&lt;&gt;"입력오류", ISNUMBER(FIND(INDEX($T$2:$T$7,$U$1),$P6299))),
        IF(
            $U$17="기타", AND($P6299&lt;&gt;"", $P6299&lt;&gt;"...", $P6299&lt;&gt;"입력오류", NOT(ISNUMBER(FIND($T$21:$T$34,$P6299)))),
            AND($P6299&lt;&gt;"", $P6299&lt;&gt;"...", $P6299&lt;&gt;"입력오류", $T$19=$P6299)
        )
    )
)</f>
        <v>0</v>
      </c>
    </row>
    <row r="6300" spans="9:17">
      <c r="I6300">
        <f t="shared" si="295"/>
        <v>6299</v>
      </c>
      <c r="J6300">
        <f t="shared" si="296"/>
        <v>1574</v>
      </c>
      <c r="K6300">
        <f t="shared" si="294"/>
        <v>3</v>
      </c>
      <c r="L6300" t="b">
        <f>COUNTIF($N$2:N6300, N6300)=1</f>
        <v>1</v>
      </c>
      <c r="M6300" s="37">
        <f>IF( $Q6300, MAX($M$1:M6299)+1, 0)</f>
        <v>0</v>
      </c>
      <c r="N6300" t="str" cm="1">
        <f t="array" ref="N6300">INDEX($A$9:$F$1048576, $J6300, $K6300 )</f>
        <v>KI915</v>
      </c>
      <c r="O6300" t="str" cm="1">
        <f t="array" ref="O6300">INDEX($B$9:$F$1048576, $J6300, $K6300 )</f>
        <v>미메시스제십차</v>
      </c>
      <c r="P6300" t="str" cm="1">
        <f t="array" ref="P6300">IF( $L6300, TRIM(_xll.IMDP("IR", $G$5&amp;$N6300, $G$6)), "" )</f>
        <v/>
      </c>
      <c r="Q6300" t="b" cm="1">
        <f t="array" ref="Q6300">IF(
    $U$1=1, AND($P6300&lt;&gt;"", $P6300&lt;&gt;"...", $P6300&lt;&gt;"입력오류"),
    IF(
        $U$18=1, AND($P6300&lt;&gt;"", $P6300&lt;&gt;"...", $P6300&lt;&gt;"입력오류", ISNUMBER(FIND(INDEX($T$2:$T$7,$U$1),$P6300))),
        IF(
            $U$17="기타", AND($P6300&lt;&gt;"", $P6300&lt;&gt;"...", $P6300&lt;&gt;"입력오류", NOT(ISNUMBER(FIND($T$21:$T$34,$P6300)))),
            AND($P6300&lt;&gt;"", $P6300&lt;&gt;"...", $P6300&lt;&gt;"입력오류", $T$19=$P6300)
        )
    )
)</f>
        <v>0</v>
      </c>
    </row>
    <row r="6301" spans="9:17">
      <c r="I6301">
        <f t="shared" si="295"/>
        <v>6300</v>
      </c>
      <c r="J6301">
        <f t="shared" si="296"/>
        <v>1575</v>
      </c>
      <c r="K6301">
        <f t="shared" si="294"/>
        <v>3</v>
      </c>
      <c r="L6301" t="b">
        <f>COUNTIF($N$2:N6301, N6301)=1</f>
        <v>1</v>
      </c>
      <c r="M6301" s="37">
        <f>IF( $Q6301, MAX($M$1:M6300)+1, 0)</f>
        <v>0</v>
      </c>
      <c r="N6301" t="str" cm="1">
        <f t="array" ref="N6301">INDEX($A$9:$F$1048576, $J6301, $K6301 )</f>
        <v>KI916</v>
      </c>
      <c r="O6301" t="str" cm="1">
        <f t="array" ref="O6301">INDEX($B$9:$F$1048576, $J6301, $K6301 )</f>
        <v>글로리파인</v>
      </c>
      <c r="P6301" t="str" cm="1">
        <f t="array" ref="P6301">IF( $L6301, TRIM(_xll.IMDP("IR", $G$5&amp;$N6301, $G$6)), "" )</f>
        <v/>
      </c>
      <c r="Q6301" t="b" cm="1">
        <f t="array" ref="Q6301">IF(
    $U$1=1, AND($P6301&lt;&gt;"", $P6301&lt;&gt;"...", $P6301&lt;&gt;"입력오류"),
    IF(
        $U$18=1, AND($P6301&lt;&gt;"", $P6301&lt;&gt;"...", $P6301&lt;&gt;"입력오류", ISNUMBER(FIND(INDEX($T$2:$T$7,$U$1),$P6301))),
        IF(
            $U$17="기타", AND($P6301&lt;&gt;"", $P6301&lt;&gt;"...", $P6301&lt;&gt;"입력오류", NOT(ISNUMBER(FIND($T$21:$T$34,$P6301)))),
            AND($P6301&lt;&gt;"", $P6301&lt;&gt;"...", $P6301&lt;&gt;"입력오류", $T$19=$P6301)
        )
    )
)</f>
        <v>0</v>
      </c>
    </row>
    <row r="6302" spans="9:17">
      <c r="I6302">
        <f t="shared" si="295"/>
        <v>6301</v>
      </c>
      <c r="J6302">
        <f t="shared" si="296"/>
        <v>1576</v>
      </c>
      <c r="K6302">
        <f t="shared" si="294"/>
        <v>3</v>
      </c>
      <c r="L6302" t="b">
        <f>COUNTIF($N$2:N6302, N6302)=1</f>
        <v>1</v>
      </c>
      <c r="M6302" s="37">
        <f>IF( $Q6302, MAX($M$1:M6301)+1, 0)</f>
        <v>0</v>
      </c>
      <c r="N6302" t="str" cm="1">
        <f t="array" ref="N6302">INDEX($A$9:$F$1048576, $J6302, $K6302 )</f>
        <v>KI917</v>
      </c>
      <c r="O6302" t="str" cm="1">
        <f t="array" ref="O6302">INDEX($B$9:$F$1048576, $J6302, $K6302 )</f>
        <v>더웨일제이차</v>
      </c>
      <c r="P6302" t="str" cm="1">
        <f t="array" ref="P6302">IF( $L6302, TRIM(_xll.IMDP("IR", $G$5&amp;$N6302, $G$6)), "" )</f>
        <v/>
      </c>
      <c r="Q6302" t="b" cm="1">
        <f t="array" ref="Q6302">IF(
    $U$1=1, AND($P6302&lt;&gt;"", $P6302&lt;&gt;"...", $P6302&lt;&gt;"입력오류"),
    IF(
        $U$18=1, AND($P6302&lt;&gt;"", $P6302&lt;&gt;"...", $P6302&lt;&gt;"입력오류", ISNUMBER(FIND(INDEX($T$2:$T$7,$U$1),$P6302))),
        IF(
            $U$17="기타", AND($P6302&lt;&gt;"", $P6302&lt;&gt;"...", $P6302&lt;&gt;"입력오류", NOT(ISNUMBER(FIND($T$21:$T$34,$P6302)))),
            AND($P6302&lt;&gt;"", $P6302&lt;&gt;"...", $P6302&lt;&gt;"입력오류", $T$19=$P6302)
        )
    )
)</f>
        <v>0</v>
      </c>
    </row>
    <row r="6303" spans="9:17">
      <c r="I6303">
        <f t="shared" si="295"/>
        <v>6302</v>
      </c>
      <c r="J6303">
        <f t="shared" si="296"/>
        <v>1577</v>
      </c>
      <c r="K6303">
        <f t="shared" si="294"/>
        <v>3</v>
      </c>
      <c r="L6303" t="b">
        <f>COUNTIF($N$2:N6303, N6303)=1</f>
        <v>1</v>
      </c>
      <c r="M6303" s="37">
        <f>IF( $Q6303, MAX($M$1:M6302)+1, 0)</f>
        <v>0</v>
      </c>
      <c r="N6303" t="str" cm="1">
        <f t="array" ref="N6303">INDEX($A$9:$F$1048576, $J6303, $K6303 )</f>
        <v>KI918</v>
      </c>
      <c r="O6303" t="str" cm="1">
        <f t="array" ref="O6303">INDEX($B$9:$F$1048576, $J6303, $K6303 )</f>
        <v>디알제사차</v>
      </c>
      <c r="P6303" t="str" cm="1">
        <f t="array" ref="P6303">IF( $L6303, TRIM(_xll.IMDP("IR", $G$5&amp;$N6303, $G$6)), "" )</f>
        <v/>
      </c>
      <c r="Q6303" t="b" cm="1">
        <f t="array" ref="Q6303">IF(
    $U$1=1, AND($P6303&lt;&gt;"", $P6303&lt;&gt;"...", $P6303&lt;&gt;"입력오류"),
    IF(
        $U$18=1, AND($P6303&lt;&gt;"", $P6303&lt;&gt;"...", $P6303&lt;&gt;"입력오류", ISNUMBER(FIND(INDEX($T$2:$T$7,$U$1),$P6303))),
        IF(
            $U$17="기타", AND($P6303&lt;&gt;"", $P6303&lt;&gt;"...", $P6303&lt;&gt;"입력오류", NOT(ISNUMBER(FIND($T$21:$T$34,$P6303)))),
            AND($P6303&lt;&gt;"", $P6303&lt;&gt;"...", $P6303&lt;&gt;"입력오류", $T$19=$P6303)
        )
    )
)</f>
        <v>0</v>
      </c>
    </row>
    <row r="6304" spans="9:17">
      <c r="I6304">
        <f t="shared" si="295"/>
        <v>6303</v>
      </c>
      <c r="J6304">
        <f t="shared" si="296"/>
        <v>1578</v>
      </c>
      <c r="K6304">
        <f t="shared" si="294"/>
        <v>3</v>
      </c>
      <c r="L6304" t="b">
        <f>COUNTIF($N$2:N6304, N6304)=1</f>
        <v>1</v>
      </c>
      <c r="M6304" s="37">
        <f>IF( $Q6304, MAX($M$1:M6303)+1, 0)</f>
        <v>0</v>
      </c>
      <c r="N6304" t="str" cm="1">
        <f t="array" ref="N6304">INDEX($A$9:$F$1048576, $J6304, $K6304 )</f>
        <v>KI919</v>
      </c>
      <c r="O6304" t="str" cm="1">
        <f t="array" ref="O6304">INDEX($B$9:$F$1048576, $J6304, $K6304 )</f>
        <v>피씨씨제육차</v>
      </c>
      <c r="P6304" t="str" cm="1">
        <f t="array" ref="P6304">IF( $L6304, TRIM(_xll.IMDP("IR", $G$5&amp;$N6304, $G$6)), "" )</f>
        <v/>
      </c>
      <c r="Q6304" t="b" cm="1">
        <f t="array" ref="Q6304">IF(
    $U$1=1, AND($P6304&lt;&gt;"", $P6304&lt;&gt;"...", $P6304&lt;&gt;"입력오류"),
    IF(
        $U$18=1, AND($P6304&lt;&gt;"", $P6304&lt;&gt;"...", $P6304&lt;&gt;"입력오류", ISNUMBER(FIND(INDEX($T$2:$T$7,$U$1),$P6304))),
        IF(
            $U$17="기타", AND($P6304&lt;&gt;"", $P6304&lt;&gt;"...", $P6304&lt;&gt;"입력오류", NOT(ISNUMBER(FIND($T$21:$T$34,$P6304)))),
            AND($P6304&lt;&gt;"", $P6304&lt;&gt;"...", $P6304&lt;&gt;"입력오류", $T$19=$P6304)
        )
    )
)</f>
        <v>0</v>
      </c>
    </row>
    <row r="6305" spans="9:17">
      <c r="I6305">
        <f t="shared" si="295"/>
        <v>6304</v>
      </c>
      <c r="J6305">
        <f t="shared" si="296"/>
        <v>1579</v>
      </c>
      <c r="K6305">
        <f t="shared" si="294"/>
        <v>3</v>
      </c>
      <c r="L6305" t="b">
        <f>COUNTIF($N$2:N6305, N6305)=1</f>
        <v>1</v>
      </c>
      <c r="M6305" s="37">
        <f>IF( $Q6305, MAX($M$1:M6304)+1, 0)</f>
        <v>0</v>
      </c>
      <c r="N6305" t="str" cm="1">
        <f t="array" ref="N6305">INDEX($A$9:$F$1048576, $J6305, $K6305 )</f>
        <v>KI920</v>
      </c>
      <c r="O6305" t="str" cm="1">
        <f t="array" ref="O6305">INDEX($B$9:$F$1048576, $J6305, $K6305 )</f>
        <v>에이치이원큐제이차</v>
      </c>
      <c r="P6305" t="str" cm="1">
        <f t="array" ref="P6305">IF( $L6305, TRIM(_xll.IMDP("IR", $G$5&amp;$N6305, $G$6)), "" )</f>
        <v/>
      </c>
      <c r="Q6305" t="b" cm="1">
        <f t="array" ref="Q6305">IF(
    $U$1=1, AND($P6305&lt;&gt;"", $P6305&lt;&gt;"...", $P6305&lt;&gt;"입력오류"),
    IF(
        $U$18=1, AND($P6305&lt;&gt;"", $P6305&lt;&gt;"...", $P6305&lt;&gt;"입력오류", ISNUMBER(FIND(INDEX($T$2:$T$7,$U$1),$P6305))),
        IF(
            $U$17="기타", AND($P6305&lt;&gt;"", $P6305&lt;&gt;"...", $P6305&lt;&gt;"입력오류", NOT(ISNUMBER(FIND($T$21:$T$34,$P6305)))),
            AND($P6305&lt;&gt;"", $P6305&lt;&gt;"...", $P6305&lt;&gt;"입력오류", $T$19=$P6305)
        )
    )
)</f>
        <v>0</v>
      </c>
    </row>
    <row r="6306" spans="9:17">
      <c r="I6306">
        <f t="shared" si="295"/>
        <v>6305</v>
      </c>
      <c r="J6306">
        <f t="shared" si="296"/>
        <v>1580</v>
      </c>
      <c r="K6306">
        <f t="shared" si="294"/>
        <v>3</v>
      </c>
      <c r="L6306" t="b">
        <f>COUNTIF($N$2:N6306, N6306)=1</f>
        <v>1</v>
      </c>
      <c r="M6306" s="37">
        <f>IF( $Q6306, MAX($M$1:M6305)+1, 0)</f>
        <v>0</v>
      </c>
      <c r="N6306" t="str" cm="1">
        <f t="array" ref="N6306">INDEX($A$9:$F$1048576, $J6306, $K6306 )</f>
        <v>KI921</v>
      </c>
      <c r="O6306" t="str" cm="1">
        <f t="array" ref="O6306">INDEX($B$9:$F$1048576, $J6306, $K6306 )</f>
        <v>블루문제삼차</v>
      </c>
      <c r="P6306" t="str" cm="1">
        <f t="array" ref="P6306">IF( $L6306, TRIM(_xll.IMDP("IR", $G$5&amp;$N6306, $G$6)), "" )</f>
        <v/>
      </c>
      <c r="Q6306" t="b" cm="1">
        <f t="array" ref="Q6306">IF(
    $U$1=1, AND($P6306&lt;&gt;"", $P6306&lt;&gt;"...", $P6306&lt;&gt;"입력오류"),
    IF(
        $U$18=1, AND($P6306&lt;&gt;"", $P6306&lt;&gt;"...", $P6306&lt;&gt;"입력오류", ISNUMBER(FIND(INDEX($T$2:$T$7,$U$1),$P6306))),
        IF(
            $U$17="기타", AND($P6306&lt;&gt;"", $P6306&lt;&gt;"...", $P6306&lt;&gt;"입력오류", NOT(ISNUMBER(FIND($T$21:$T$34,$P6306)))),
            AND($P6306&lt;&gt;"", $P6306&lt;&gt;"...", $P6306&lt;&gt;"입력오류", $T$19=$P6306)
        )
    )
)</f>
        <v>0</v>
      </c>
    </row>
    <row r="6307" spans="9:17">
      <c r="I6307">
        <f t="shared" si="295"/>
        <v>6306</v>
      </c>
      <c r="J6307">
        <f t="shared" si="296"/>
        <v>1581</v>
      </c>
      <c r="K6307">
        <f t="shared" si="294"/>
        <v>3</v>
      </c>
      <c r="L6307" t="b">
        <f>COUNTIF($N$2:N6307, N6307)=1</f>
        <v>1</v>
      </c>
      <c r="M6307" s="37">
        <f>IF( $Q6307, MAX($M$1:M6306)+1, 0)</f>
        <v>0</v>
      </c>
      <c r="N6307" t="str" cm="1">
        <f t="array" ref="N6307">INDEX($A$9:$F$1048576, $J6307, $K6307 )</f>
        <v>KI922</v>
      </c>
      <c r="O6307" t="str" cm="1">
        <f t="array" ref="O6307">INDEX($B$9:$F$1048576, $J6307, $K6307 )</f>
        <v>더웨일제일차</v>
      </c>
      <c r="P6307" t="str" cm="1">
        <f t="array" ref="P6307">IF( $L6307, TRIM(_xll.IMDP("IR", $G$5&amp;$N6307, $G$6)), "" )</f>
        <v/>
      </c>
      <c r="Q6307" t="b" cm="1">
        <f t="array" ref="Q6307">IF(
    $U$1=1, AND($P6307&lt;&gt;"", $P6307&lt;&gt;"...", $P6307&lt;&gt;"입력오류"),
    IF(
        $U$18=1, AND($P6307&lt;&gt;"", $P6307&lt;&gt;"...", $P6307&lt;&gt;"입력오류", ISNUMBER(FIND(INDEX($T$2:$T$7,$U$1),$P6307))),
        IF(
            $U$17="기타", AND($P6307&lt;&gt;"", $P6307&lt;&gt;"...", $P6307&lt;&gt;"입력오류", NOT(ISNUMBER(FIND($T$21:$T$34,$P6307)))),
            AND($P6307&lt;&gt;"", $P6307&lt;&gt;"...", $P6307&lt;&gt;"입력오류", $T$19=$P6307)
        )
    )
)</f>
        <v>0</v>
      </c>
    </row>
    <row r="6308" spans="9:17">
      <c r="I6308">
        <f t="shared" si="295"/>
        <v>6307</v>
      </c>
      <c r="J6308">
        <f t="shared" si="296"/>
        <v>1582</v>
      </c>
      <c r="K6308">
        <f t="shared" si="294"/>
        <v>3</v>
      </c>
      <c r="L6308" t="b">
        <f>COUNTIF($N$2:N6308, N6308)=1</f>
        <v>1</v>
      </c>
      <c r="M6308" s="37">
        <f>IF( $Q6308, MAX($M$1:M6307)+1, 0)</f>
        <v>0</v>
      </c>
      <c r="N6308" t="str" cm="1">
        <f t="array" ref="N6308">INDEX($A$9:$F$1048576, $J6308, $K6308 )</f>
        <v>KI923</v>
      </c>
      <c r="O6308" t="str" cm="1">
        <f t="array" ref="O6308">INDEX($B$9:$F$1048576, $J6308, $K6308 )</f>
        <v>우리퍼스티어제이차</v>
      </c>
      <c r="P6308" t="str" cm="1">
        <f t="array" ref="P6308">IF( $L6308, TRIM(_xll.IMDP("IR", $G$5&amp;$N6308, $G$6)), "" )</f>
        <v/>
      </c>
      <c r="Q6308" t="b" cm="1">
        <f t="array" ref="Q6308">IF(
    $U$1=1, AND($P6308&lt;&gt;"", $P6308&lt;&gt;"...", $P6308&lt;&gt;"입력오류"),
    IF(
        $U$18=1, AND($P6308&lt;&gt;"", $P6308&lt;&gt;"...", $P6308&lt;&gt;"입력오류", ISNUMBER(FIND(INDEX($T$2:$T$7,$U$1),$P6308))),
        IF(
            $U$17="기타", AND($P6308&lt;&gt;"", $P6308&lt;&gt;"...", $P6308&lt;&gt;"입력오류", NOT(ISNUMBER(FIND($T$21:$T$34,$P6308)))),
            AND($P6308&lt;&gt;"", $P6308&lt;&gt;"...", $P6308&lt;&gt;"입력오류", $T$19=$P6308)
        )
    )
)</f>
        <v>0</v>
      </c>
    </row>
    <row r="6309" spans="9:17">
      <c r="I6309">
        <f t="shared" si="295"/>
        <v>6308</v>
      </c>
      <c r="J6309">
        <f t="shared" si="296"/>
        <v>1583</v>
      </c>
      <c r="K6309">
        <f t="shared" si="294"/>
        <v>3</v>
      </c>
      <c r="L6309" t="b">
        <f>COUNTIF($N$2:N6309, N6309)=1</f>
        <v>1</v>
      </c>
      <c r="M6309" s="37">
        <f>IF( $Q6309, MAX($M$1:M6308)+1, 0)</f>
        <v>0</v>
      </c>
      <c r="N6309" t="str" cm="1">
        <f t="array" ref="N6309">INDEX($A$9:$F$1048576, $J6309, $K6309 )</f>
        <v>KI924</v>
      </c>
      <c r="O6309" t="str" cm="1">
        <f t="array" ref="O6309">INDEX($B$9:$F$1048576, $J6309, $K6309 )</f>
        <v>에스드래곤엔엑스</v>
      </c>
      <c r="P6309" t="str" cm="1">
        <f t="array" ref="P6309">IF( $L6309, TRIM(_xll.IMDP("IR", $G$5&amp;$N6309, $G$6)), "" )</f>
        <v/>
      </c>
      <c r="Q6309" t="b" cm="1">
        <f t="array" ref="Q6309">IF(
    $U$1=1, AND($P6309&lt;&gt;"", $P6309&lt;&gt;"...", $P6309&lt;&gt;"입력오류"),
    IF(
        $U$18=1, AND($P6309&lt;&gt;"", $P6309&lt;&gt;"...", $P6309&lt;&gt;"입력오류", ISNUMBER(FIND(INDEX($T$2:$T$7,$U$1),$P6309))),
        IF(
            $U$17="기타", AND($P6309&lt;&gt;"", $P6309&lt;&gt;"...", $P6309&lt;&gt;"입력오류", NOT(ISNUMBER(FIND($T$21:$T$34,$P6309)))),
            AND($P6309&lt;&gt;"", $P6309&lt;&gt;"...", $P6309&lt;&gt;"입력오류", $T$19=$P6309)
        )
    )
)</f>
        <v>0</v>
      </c>
    </row>
    <row r="6310" spans="9:17">
      <c r="I6310">
        <f t="shared" si="295"/>
        <v>6309</v>
      </c>
      <c r="J6310">
        <f t="shared" si="296"/>
        <v>1584</v>
      </c>
      <c r="K6310">
        <f t="shared" si="294"/>
        <v>3</v>
      </c>
      <c r="L6310" t="b">
        <f>COUNTIF($N$2:N6310, N6310)=1</f>
        <v>1</v>
      </c>
      <c r="M6310" s="37">
        <f>IF( $Q6310, MAX($M$1:M6309)+1, 0)</f>
        <v>0</v>
      </c>
      <c r="N6310" t="str" cm="1">
        <f t="array" ref="N6310">INDEX($A$9:$F$1048576, $J6310, $K6310 )</f>
        <v>KI925</v>
      </c>
      <c r="O6310" t="str" cm="1">
        <f t="array" ref="O6310">INDEX($B$9:$F$1048576, $J6310, $K6310 )</f>
        <v>한솔제삼십일차</v>
      </c>
      <c r="P6310" t="str" cm="1">
        <f t="array" ref="P6310">IF( $L6310, TRIM(_xll.IMDP("IR", $G$5&amp;$N6310, $G$6)), "" )</f>
        <v/>
      </c>
      <c r="Q6310" t="b" cm="1">
        <f t="array" ref="Q6310">IF(
    $U$1=1, AND($P6310&lt;&gt;"", $P6310&lt;&gt;"...", $P6310&lt;&gt;"입력오류"),
    IF(
        $U$18=1, AND($P6310&lt;&gt;"", $P6310&lt;&gt;"...", $P6310&lt;&gt;"입력오류", ISNUMBER(FIND(INDEX($T$2:$T$7,$U$1),$P6310))),
        IF(
            $U$17="기타", AND($P6310&lt;&gt;"", $P6310&lt;&gt;"...", $P6310&lt;&gt;"입력오류", NOT(ISNUMBER(FIND($T$21:$T$34,$P6310)))),
            AND($P6310&lt;&gt;"", $P6310&lt;&gt;"...", $P6310&lt;&gt;"입력오류", $T$19=$P6310)
        )
    )
)</f>
        <v>0</v>
      </c>
    </row>
    <row r="6311" spans="9:17">
      <c r="I6311">
        <f t="shared" si="295"/>
        <v>6310</v>
      </c>
      <c r="J6311">
        <f t="shared" si="296"/>
        <v>1585</v>
      </c>
      <c r="K6311">
        <f t="shared" si="294"/>
        <v>3</v>
      </c>
      <c r="L6311" t="b">
        <f>COUNTIF($N$2:N6311, N6311)=1</f>
        <v>1</v>
      </c>
      <c r="M6311" s="37">
        <f>IF( $Q6311, MAX($M$1:M6310)+1, 0)</f>
        <v>0</v>
      </c>
      <c r="N6311" t="str" cm="1">
        <f t="array" ref="N6311">INDEX($A$9:$F$1048576, $J6311, $K6311 )</f>
        <v>KI926</v>
      </c>
      <c r="O6311" t="str" cm="1">
        <f t="array" ref="O6311">INDEX($B$9:$F$1048576, $J6311, $K6311 )</f>
        <v>더퍼스트샤이닝제십구차</v>
      </c>
      <c r="P6311" t="str" cm="1">
        <f t="array" ref="P6311">IF( $L6311, TRIM(_xll.IMDP("IR", $G$5&amp;$N6311, $G$6)), "" )</f>
        <v/>
      </c>
      <c r="Q6311" t="b" cm="1">
        <f t="array" ref="Q6311">IF(
    $U$1=1, AND($P6311&lt;&gt;"", $P6311&lt;&gt;"...", $P6311&lt;&gt;"입력오류"),
    IF(
        $U$18=1, AND($P6311&lt;&gt;"", $P6311&lt;&gt;"...", $P6311&lt;&gt;"입력오류", ISNUMBER(FIND(INDEX($T$2:$T$7,$U$1),$P6311))),
        IF(
            $U$17="기타", AND($P6311&lt;&gt;"", $P6311&lt;&gt;"...", $P6311&lt;&gt;"입력오류", NOT(ISNUMBER(FIND($T$21:$T$34,$P6311)))),
            AND($P6311&lt;&gt;"", $P6311&lt;&gt;"...", $P6311&lt;&gt;"입력오류", $T$19=$P6311)
        )
    )
)</f>
        <v>0</v>
      </c>
    </row>
    <row r="6312" spans="9:17">
      <c r="I6312">
        <f t="shared" si="295"/>
        <v>6311</v>
      </c>
      <c r="J6312">
        <f t="shared" si="296"/>
        <v>1586</v>
      </c>
      <c r="K6312">
        <f t="shared" si="294"/>
        <v>3</v>
      </c>
      <c r="L6312" t="b">
        <f>COUNTIF($N$2:N6312, N6312)=1</f>
        <v>1</v>
      </c>
      <c r="M6312" s="37">
        <f>IF( $Q6312, MAX($M$1:M6311)+1, 0)</f>
        <v>0</v>
      </c>
      <c r="N6312" t="str" cm="1">
        <f t="array" ref="N6312">INDEX($A$9:$F$1048576, $J6312, $K6312 )</f>
        <v>KI927</v>
      </c>
      <c r="O6312" t="str" cm="1">
        <f t="array" ref="O6312">INDEX($B$9:$F$1048576, $J6312, $K6312 )</f>
        <v>더퍼스트샤이닝제십팔차</v>
      </c>
      <c r="P6312" t="str" cm="1">
        <f t="array" ref="P6312">IF( $L6312, TRIM(_xll.IMDP("IR", $G$5&amp;$N6312, $G$6)), "" )</f>
        <v/>
      </c>
      <c r="Q6312" t="b" cm="1">
        <f t="array" ref="Q6312">IF(
    $U$1=1, AND($P6312&lt;&gt;"", $P6312&lt;&gt;"...", $P6312&lt;&gt;"입력오류"),
    IF(
        $U$18=1, AND($P6312&lt;&gt;"", $P6312&lt;&gt;"...", $P6312&lt;&gt;"입력오류", ISNUMBER(FIND(INDEX($T$2:$T$7,$U$1),$P6312))),
        IF(
            $U$17="기타", AND($P6312&lt;&gt;"", $P6312&lt;&gt;"...", $P6312&lt;&gt;"입력오류", NOT(ISNUMBER(FIND($T$21:$T$34,$P6312)))),
            AND($P6312&lt;&gt;"", $P6312&lt;&gt;"...", $P6312&lt;&gt;"입력오류", $T$19=$P6312)
        )
    )
)</f>
        <v>0</v>
      </c>
    </row>
    <row r="6313" spans="9:17">
      <c r="I6313">
        <f t="shared" si="295"/>
        <v>6312</v>
      </c>
      <c r="J6313">
        <f t="shared" si="296"/>
        <v>1587</v>
      </c>
      <c r="K6313">
        <f t="shared" si="294"/>
        <v>3</v>
      </c>
      <c r="L6313" t="b">
        <f>COUNTIF($N$2:N6313, N6313)=1</f>
        <v>1</v>
      </c>
      <c r="M6313" s="37">
        <f>IF( $Q6313, MAX($M$1:M6312)+1, 0)</f>
        <v>0</v>
      </c>
      <c r="N6313" t="str" cm="1">
        <f t="array" ref="N6313">INDEX($A$9:$F$1048576, $J6313, $K6313 )</f>
        <v>KI928</v>
      </c>
      <c r="O6313" t="str" cm="1">
        <f t="array" ref="O6313">INDEX($B$9:$F$1048576, $J6313, $K6313 )</f>
        <v>에이치에스디제일차</v>
      </c>
      <c r="P6313" t="str" cm="1">
        <f t="array" ref="P6313">IF( $L6313, TRIM(_xll.IMDP("IR", $G$5&amp;$N6313, $G$6)), "" )</f>
        <v/>
      </c>
      <c r="Q6313" t="b" cm="1">
        <f t="array" ref="Q6313">IF(
    $U$1=1, AND($P6313&lt;&gt;"", $P6313&lt;&gt;"...", $P6313&lt;&gt;"입력오류"),
    IF(
        $U$18=1, AND($P6313&lt;&gt;"", $P6313&lt;&gt;"...", $P6313&lt;&gt;"입력오류", ISNUMBER(FIND(INDEX($T$2:$T$7,$U$1),$P6313))),
        IF(
            $U$17="기타", AND($P6313&lt;&gt;"", $P6313&lt;&gt;"...", $P6313&lt;&gt;"입력오류", NOT(ISNUMBER(FIND($T$21:$T$34,$P6313)))),
            AND($P6313&lt;&gt;"", $P6313&lt;&gt;"...", $P6313&lt;&gt;"입력오류", $T$19=$P6313)
        )
    )
)</f>
        <v>0</v>
      </c>
    </row>
    <row r="6314" spans="9:17">
      <c r="I6314">
        <f t="shared" si="295"/>
        <v>6313</v>
      </c>
      <c r="J6314">
        <f t="shared" si="296"/>
        <v>1588</v>
      </c>
      <c r="K6314">
        <f t="shared" si="294"/>
        <v>3</v>
      </c>
      <c r="L6314" t="b">
        <f>COUNTIF($N$2:N6314, N6314)=1</f>
        <v>1</v>
      </c>
      <c r="M6314" s="37">
        <f>IF( $Q6314, MAX($M$1:M6313)+1, 0)</f>
        <v>0</v>
      </c>
      <c r="N6314" t="str" cm="1">
        <f t="array" ref="N6314">INDEX($A$9:$F$1048576, $J6314, $K6314 )</f>
        <v>KI929</v>
      </c>
      <c r="O6314" t="str" cm="1">
        <f t="array" ref="O6314">INDEX($B$9:$F$1048576, $J6314, $K6314 )</f>
        <v>미메시스제십일차</v>
      </c>
      <c r="P6314" t="str" cm="1">
        <f t="array" ref="P6314">IF( $L6314, TRIM(_xll.IMDP("IR", $G$5&amp;$N6314, $G$6)), "" )</f>
        <v/>
      </c>
      <c r="Q6314" t="b" cm="1">
        <f t="array" ref="Q6314">IF(
    $U$1=1, AND($P6314&lt;&gt;"", $P6314&lt;&gt;"...", $P6314&lt;&gt;"입력오류"),
    IF(
        $U$18=1, AND($P6314&lt;&gt;"", $P6314&lt;&gt;"...", $P6314&lt;&gt;"입력오류", ISNUMBER(FIND(INDEX($T$2:$T$7,$U$1),$P6314))),
        IF(
            $U$17="기타", AND($P6314&lt;&gt;"", $P6314&lt;&gt;"...", $P6314&lt;&gt;"입력오류", NOT(ISNUMBER(FIND($T$21:$T$34,$P6314)))),
            AND($P6314&lt;&gt;"", $P6314&lt;&gt;"...", $P6314&lt;&gt;"입력오류", $T$19=$P6314)
        )
    )
)</f>
        <v>0</v>
      </c>
    </row>
    <row r="6315" spans="9:17">
      <c r="I6315">
        <f t="shared" si="295"/>
        <v>6314</v>
      </c>
      <c r="J6315">
        <f t="shared" si="296"/>
        <v>1589</v>
      </c>
      <c r="K6315">
        <f t="shared" si="294"/>
        <v>3</v>
      </c>
      <c r="L6315" t="b">
        <f>COUNTIF($N$2:N6315, N6315)=1</f>
        <v>1</v>
      </c>
      <c r="M6315" s="37">
        <f>IF( $Q6315, MAX($M$1:M6314)+1, 0)</f>
        <v>0</v>
      </c>
      <c r="N6315" t="str" cm="1">
        <f t="array" ref="N6315">INDEX($A$9:$F$1048576, $J6315, $K6315 )</f>
        <v>KI930</v>
      </c>
      <c r="O6315" t="str" cm="1">
        <f t="array" ref="O6315">INDEX($B$9:$F$1048576, $J6315, $K6315 )</f>
        <v>우리에이치알제이차</v>
      </c>
      <c r="P6315" t="str" cm="1">
        <f t="array" ref="P6315">IF( $L6315, TRIM(_xll.IMDP("IR", $G$5&amp;$N6315, $G$6)), "" )</f>
        <v/>
      </c>
      <c r="Q6315" t="b" cm="1">
        <f t="array" ref="Q6315">IF(
    $U$1=1, AND($P6315&lt;&gt;"", $P6315&lt;&gt;"...", $P6315&lt;&gt;"입력오류"),
    IF(
        $U$18=1, AND($P6315&lt;&gt;"", $P6315&lt;&gt;"...", $P6315&lt;&gt;"입력오류", ISNUMBER(FIND(INDEX($T$2:$T$7,$U$1),$P6315))),
        IF(
            $U$17="기타", AND($P6315&lt;&gt;"", $P6315&lt;&gt;"...", $P6315&lt;&gt;"입력오류", NOT(ISNUMBER(FIND($T$21:$T$34,$P6315)))),
            AND($P6315&lt;&gt;"", $P6315&lt;&gt;"...", $P6315&lt;&gt;"입력오류", $T$19=$P6315)
        )
    )
)</f>
        <v>0</v>
      </c>
    </row>
    <row r="6316" spans="9:17">
      <c r="I6316">
        <f t="shared" si="295"/>
        <v>6315</v>
      </c>
      <c r="J6316">
        <f t="shared" si="296"/>
        <v>1590</v>
      </c>
      <c r="K6316">
        <f t="shared" si="294"/>
        <v>3</v>
      </c>
      <c r="L6316" t="b">
        <f>COUNTIF($N$2:N6316, N6316)=1</f>
        <v>1</v>
      </c>
      <c r="M6316" s="37">
        <f>IF( $Q6316, MAX($M$1:M6315)+1, 0)</f>
        <v>0</v>
      </c>
      <c r="N6316" t="str" cm="1">
        <f t="array" ref="N6316">INDEX($A$9:$F$1048576, $J6316, $K6316 )</f>
        <v>KI931</v>
      </c>
      <c r="O6316" t="str" cm="1">
        <f t="array" ref="O6316">INDEX($B$9:$F$1048576, $J6316, $K6316 )</f>
        <v>로이케이산정</v>
      </c>
      <c r="P6316" t="str" cm="1">
        <f t="array" ref="P6316">IF( $L6316, TRIM(_xll.IMDP("IR", $G$5&amp;$N6316, $G$6)), "" )</f>
        <v/>
      </c>
      <c r="Q6316" t="b" cm="1">
        <f t="array" ref="Q6316">IF(
    $U$1=1, AND($P6316&lt;&gt;"", $P6316&lt;&gt;"...", $P6316&lt;&gt;"입력오류"),
    IF(
        $U$18=1, AND($P6316&lt;&gt;"", $P6316&lt;&gt;"...", $P6316&lt;&gt;"입력오류", ISNUMBER(FIND(INDEX($T$2:$T$7,$U$1),$P6316))),
        IF(
            $U$17="기타", AND($P6316&lt;&gt;"", $P6316&lt;&gt;"...", $P6316&lt;&gt;"입력오류", NOT(ISNUMBER(FIND($T$21:$T$34,$P6316)))),
            AND($P6316&lt;&gt;"", $P6316&lt;&gt;"...", $P6316&lt;&gt;"입력오류", $T$19=$P6316)
        )
    )
)</f>
        <v>0</v>
      </c>
    </row>
    <row r="6317" spans="9:17">
      <c r="I6317">
        <f t="shared" si="295"/>
        <v>6316</v>
      </c>
      <c r="J6317">
        <f t="shared" si="296"/>
        <v>1591</v>
      </c>
      <c r="K6317">
        <f t="shared" si="294"/>
        <v>3</v>
      </c>
      <c r="L6317" t="b">
        <f>COUNTIF($N$2:N6317, N6317)=1</f>
        <v>1</v>
      </c>
      <c r="M6317" s="37">
        <f>IF( $Q6317, MAX($M$1:M6316)+1, 0)</f>
        <v>0</v>
      </c>
      <c r="N6317" t="str" cm="1">
        <f t="array" ref="N6317">INDEX($A$9:$F$1048576, $J6317, $K6317 )</f>
        <v>KI932</v>
      </c>
      <c r="O6317" t="str" cm="1">
        <f t="array" ref="O6317">INDEX($B$9:$F$1048576, $J6317, $K6317 )</f>
        <v>알바트로스제이십칠차</v>
      </c>
      <c r="P6317" t="str" cm="1">
        <f t="array" ref="P6317">IF( $L6317, TRIM(_xll.IMDP("IR", $G$5&amp;$N6317, $G$6)), "" )</f>
        <v/>
      </c>
      <c r="Q6317" t="b" cm="1">
        <f t="array" ref="Q6317">IF(
    $U$1=1, AND($P6317&lt;&gt;"", $P6317&lt;&gt;"...", $P6317&lt;&gt;"입력오류"),
    IF(
        $U$18=1, AND($P6317&lt;&gt;"", $P6317&lt;&gt;"...", $P6317&lt;&gt;"입력오류", ISNUMBER(FIND(INDEX($T$2:$T$7,$U$1),$P6317))),
        IF(
            $U$17="기타", AND($P6317&lt;&gt;"", $P6317&lt;&gt;"...", $P6317&lt;&gt;"입력오류", NOT(ISNUMBER(FIND($T$21:$T$34,$P6317)))),
            AND($P6317&lt;&gt;"", $P6317&lt;&gt;"...", $P6317&lt;&gt;"입력오류", $T$19=$P6317)
        )
    )
)</f>
        <v>0</v>
      </c>
    </row>
    <row r="6318" spans="9:17">
      <c r="I6318">
        <f t="shared" si="295"/>
        <v>6317</v>
      </c>
      <c r="J6318">
        <f t="shared" si="296"/>
        <v>1592</v>
      </c>
      <c r="K6318">
        <f t="shared" si="294"/>
        <v>3</v>
      </c>
      <c r="L6318" t="b">
        <f>COUNTIF($N$2:N6318, N6318)=1</f>
        <v>1</v>
      </c>
      <c r="M6318" s="37">
        <f>IF( $Q6318, MAX($M$1:M6317)+1, 0)</f>
        <v>0</v>
      </c>
      <c r="N6318" t="str" cm="1">
        <f t="array" ref="N6318">INDEX($A$9:$F$1048576, $J6318, $K6318 )</f>
        <v>KI933</v>
      </c>
      <c r="O6318" t="str" cm="1">
        <f t="array" ref="O6318">INDEX($B$9:$F$1048576, $J6318, $K6318 )</f>
        <v>신한사랑제19차</v>
      </c>
      <c r="P6318" t="str" cm="1">
        <f t="array" ref="P6318">IF( $L6318, TRIM(_xll.IMDP("IR", $G$5&amp;$N6318, $G$6)), "" )</f>
        <v/>
      </c>
      <c r="Q6318" t="b" cm="1">
        <f t="array" ref="Q6318">IF(
    $U$1=1, AND($P6318&lt;&gt;"", $P6318&lt;&gt;"...", $P6318&lt;&gt;"입력오류"),
    IF(
        $U$18=1, AND($P6318&lt;&gt;"", $P6318&lt;&gt;"...", $P6318&lt;&gt;"입력오류", ISNUMBER(FIND(INDEX($T$2:$T$7,$U$1),$P6318))),
        IF(
            $U$17="기타", AND($P6318&lt;&gt;"", $P6318&lt;&gt;"...", $P6318&lt;&gt;"입력오류", NOT(ISNUMBER(FIND($T$21:$T$34,$P6318)))),
            AND($P6318&lt;&gt;"", $P6318&lt;&gt;"...", $P6318&lt;&gt;"입력오류", $T$19=$P6318)
        )
    )
)</f>
        <v>0</v>
      </c>
    </row>
    <row r="6319" spans="9:17">
      <c r="I6319">
        <f t="shared" si="295"/>
        <v>6318</v>
      </c>
      <c r="J6319">
        <f t="shared" si="296"/>
        <v>1593</v>
      </c>
      <c r="K6319">
        <f t="shared" si="294"/>
        <v>3</v>
      </c>
      <c r="L6319" t="b">
        <f>COUNTIF($N$2:N6319, N6319)=1</f>
        <v>1</v>
      </c>
      <c r="M6319" s="37">
        <f>IF( $Q6319, MAX($M$1:M6318)+1, 0)</f>
        <v>0</v>
      </c>
      <c r="N6319" t="str" cm="1">
        <f t="array" ref="N6319">INDEX($A$9:$F$1048576, $J6319, $K6319 )</f>
        <v>KI934</v>
      </c>
      <c r="O6319" t="str" cm="1">
        <f t="array" ref="O6319">INDEX($B$9:$F$1048576, $J6319, $K6319 )</f>
        <v>에스에프크리크제삼차</v>
      </c>
      <c r="P6319" t="str" cm="1">
        <f t="array" ref="P6319">IF( $L6319, TRIM(_xll.IMDP("IR", $G$5&amp;$N6319, $G$6)), "" )</f>
        <v/>
      </c>
      <c r="Q6319" t="b" cm="1">
        <f t="array" ref="Q6319">IF(
    $U$1=1, AND($P6319&lt;&gt;"", $P6319&lt;&gt;"...", $P6319&lt;&gt;"입력오류"),
    IF(
        $U$18=1, AND($P6319&lt;&gt;"", $P6319&lt;&gt;"...", $P6319&lt;&gt;"입력오류", ISNUMBER(FIND(INDEX($T$2:$T$7,$U$1),$P6319))),
        IF(
            $U$17="기타", AND($P6319&lt;&gt;"", $P6319&lt;&gt;"...", $P6319&lt;&gt;"입력오류", NOT(ISNUMBER(FIND($T$21:$T$34,$P6319)))),
            AND($P6319&lt;&gt;"", $P6319&lt;&gt;"...", $P6319&lt;&gt;"입력오류", $T$19=$P6319)
        )
    )
)</f>
        <v>0</v>
      </c>
    </row>
    <row r="6320" spans="9:17">
      <c r="I6320">
        <f t="shared" si="295"/>
        <v>6319</v>
      </c>
      <c r="J6320">
        <f t="shared" si="296"/>
        <v>1594</v>
      </c>
      <c r="K6320">
        <f t="shared" si="294"/>
        <v>3</v>
      </c>
      <c r="L6320" t="b">
        <f>COUNTIF($N$2:N6320, N6320)=1</f>
        <v>1</v>
      </c>
      <c r="M6320" s="37">
        <f>IF( $Q6320, MAX($M$1:M6319)+1, 0)</f>
        <v>0</v>
      </c>
      <c r="N6320" t="str" cm="1">
        <f t="array" ref="N6320">INDEX($A$9:$F$1048576, $J6320, $K6320 )</f>
        <v>KI935</v>
      </c>
      <c r="O6320" t="str" cm="1">
        <f t="array" ref="O6320">INDEX($B$9:$F$1048576, $J6320, $K6320 )</f>
        <v>키스비케이제십차</v>
      </c>
      <c r="P6320" t="str" cm="1">
        <f t="array" ref="P6320">IF( $L6320, TRIM(_xll.IMDP("IR", $G$5&amp;$N6320, $G$6)), "" )</f>
        <v/>
      </c>
      <c r="Q6320" t="b" cm="1">
        <f t="array" ref="Q6320">IF(
    $U$1=1, AND($P6320&lt;&gt;"", $P6320&lt;&gt;"...", $P6320&lt;&gt;"입력오류"),
    IF(
        $U$18=1, AND($P6320&lt;&gt;"", $P6320&lt;&gt;"...", $P6320&lt;&gt;"입력오류", ISNUMBER(FIND(INDEX($T$2:$T$7,$U$1),$P6320))),
        IF(
            $U$17="기타", AND($P6320&lt;&gt;"", $P6320&lt;&gt;"...", $P6320&lt;&gt;"입력오류", NOT(ISNUMBER(FIND($T$21:$T$34,$P6320)))),
            AND($P6320&lt;&gt;"", $P6320&lt;&gt;"...", $P6320&lt;&gt;"입력오류", $T$19=$P6320)
        )
    )
)</f>
        <v>0</v>
      </c>
    </row>
    <row r="6321" spans="9:17">
      <c r="I6321">
        <f t="shared" si="295"/>
        <v>6320</v>
      </c>
      <c r="J6321">
        <f t="shared" si="296"/>
        <v>1595</v>
      </c>
      <c r="K6321">
        <f t="shared" si="294"/>
        <v>3</v>
      </c>
      <c r="L6321" t="b">
        <f>COUNTIF($N$2:N6321, N6321)=1</f>
        <v>1</v>
      </c>
      <c r="M6321" s="37">
        <f>IF( $Q6321, MAX($M$1:M6320)+1, 0)</f>
        <v>0</v>
      </c>
      <c r="N6321" t="str" cm="1">
        <f t="array" ref="N6321">INDEX($A$9:$F$1048576, $J6321, $K6321 )</f>
        <v>KI936</v>
      </c>
      <c r="O6321" t="str" cm="1">
        <f t="array" ref="O6321">INDEX($B$9:$F$1048576, $J6321, $K6321 )</f>
        <v>엘앤에스밸류제일차</v>
      </c>
      <c r="P6321" t="str" cm="1">
        <f t="array" ref="P6321">IF( $L6321, TRIM(_xll.IMDP("IR", $G$5&amp;$N6321, $G$6)), "" )</f>
        <v/>
      </c>
      <c r="Q6321" t="b" cm="1">
        <f t="array" ref="Q6321">IF(
    $U$1=1, AND($P6321&lt;&gt;"", $P6321&lt;&gt;"...", $P6321&lt;&gt;"입력오류"),
    IF(
        $U$18=1, AND($P6321&lt;&gt;"", $P6321&lt;&gt;"...", $P6321&lt;&gt;"입력오류", ISNUMBER(FIND(INDEX($T$2:$T$7,$U$1),$P6321))),
        IF(
            $U$17="기타", AND($P6321&lt;&gt;"", $P6321&lt;&gt;"...", $P6321&lt;&gt;"입력오류", NOT(ISNUMBER(FIND($T$21:$T$34,$P6321)))),
            AND($P6321&lt;&gt;"", $P6321&lt;&gt;"...", $P6321&lt;&gt;"입력오류", $T$19=$P6321)
        )
    )
)</f>
        <v>0</v>
      </c>
    </row>
    <row r="6322" spans="9:17">
      <c r="I6322">
        <f t="shared" si="295"/>
        <v>6321</v>
      </c>
      <c r="J6322">
        <f t="shared" si="296"/>
        <v>1596</v>
      </c>
      <c r="K6322">
        <f t="shared" si="294"/>
        <v>3</v>
      </c>
      <c r="L6322" t="b">
        <f>COUNTIF($N$2:N6322, N6322)=1</f>
        <v>1</v>
      </c>
      <c r="M6322" s="37">
        <f>IF( $Q6322, MAX($M$1:M6321)+1, 0)</f>
        <v>0</v>
      </c>
      <c r="N6322" t="str" cm="1">
        <f t="array" ref="N6322">INDEX($A$9:$F$1048576, $J6322, $K6322 )</f>
        <v>KI937</v>
      </c>
      <c r="O6322" t="str" cm="1">
        <f t="array" ref="O6322">INDEX($B$9:$F$1048576, $J6322, $K6322 )</f>
        <v>하이스트에버</v>
      </c>
      <c r="P6322" t="str" cm="1">
        <f t="array" ref="P6322">IF( $L6322, TRIM(_xll.IMDP("IR", $G$5&amp;$N6322, $G$6)), "" )</f>
        <v/>
      </c>
      <c r="Q6322" t="b" cm="1">
        <f t="array" ref="Q6322">IF(
    $U$1=1, AND($P6322&lt;&gt;"", $P6322&lt;&gt;"...", $P6322&lt;&gt;"입력오류"),
    IF(
        $U$18=1, AND($P6322&lt;&gt;"", $P6322&lt;&gt;"...", $P6322&lt;&gt;"입력오류", ISNUMBER(FIND(INDEX($T$2:$T$7,$U$1),$P6322))),
        IF(
            $U$17="기타", AND($P6322&lt;&gt;"", $P6322&lt;&gt;"...", $P6322&lt;&gt;"입력오류", NOT(ISNUMBER(FIND($T$21:$T$34,$P6322)))),
            AND($P6322&lt;&gt;"", $P6322&lt;&gt;"...", $P6322&lt;&gt;"입력오류", $T$19=$P6322)
        )
    )
)</f>
        <v>0</v>
      </c>
    </row>
    <row r="6323" spans="9:17">
      <c r="I6323">
        <f t="shared" si="295"/>
        <v>6322</v>
      </c>
      <c r="J6323">
        <f t="shared" si="296"/>
        <v>1597</v>
      </c>
      <c r="K6323">
        <f t="shared" si="294"/>
        <v>3</v>
      </c>
      <c r="L6323" t="b">
        <f>COUNTIF($N$2:N6323, N6323)=1</f>
        <v>1</v>
      </c>
      <c r="M6323" s="37">
        <f>IF( $Q6323, MAX($M$1:M6322)+1, 0)</f>
        <v>0</v>
      </c>
      <c r="N6323" t="str" cm="1">
        <f t="array" ref="N6323">INDEX($A$9:$F$1048576, $J6323, $K6323 )</f>
        <v>KI938</v>
      </c>
      <c r="O6323" t="str" cm="1">
        <f t="array" ref="O6323">INDEX($B$9:$F$1048576, $J6323, $K6323 )</f>
        <v>비엔케이썸제십차</v>
      </c>
      <c r="P6323" t="str" cm="1">
        <f t="array" ref="P6323">IF( $L6323, TRIM(_xll.IMDP("IR", $G$5&amp;$N6323, $G$6)), "" )</f>
        <v/>
      </c>
      <c r="Q6323" t="b" cm="1">
        <f t="array" ref="Q6323">IF(
    $U$1=1, AND($P6323&lt;&gt;"", $P6323&lt;&gt;"...", $P6323&lt;&gt;"입력오류"),
    IF(
        $U$18=1, AND($P6323&lt;&gt;"", $P6323&lt;&gt;"...", $P6323&lt;&gt;"입력오류", ISNUMBER(FIND(INDEX($T$2:$T$7,$U$1),$P6323))),
        IF(
            $U$17="기타", AND($P6323&lt;&gt;"", $P6323&lt;&gt;"...", $P6323&lt;&gt;"입력오류", NOT(ISNUMBER(FIND($T$21:$T$34,$P6323)))),
            AND($P6323&lt;&gt;"", $P6323&lt;&gt;"...", $P6323&lt;&gt;"입력오류", $T$19=$P6323)
        )
    )
)</f>
        <v>0</v>
      </c>
    </row>
    <row r="6324" spans="9:17">
      <c r="I6324">
        <f t="shared" si="295"/>
        <v>6323</v>
      </c>
      <c r="J6324">
        <f t="shared" si="296"/>
        <v>1598</v>
      </c>
      <c r="K6324">
        <f t="shared" si="294"/>
        <v>3</v>
      </c>
      <c r="L6324" t="b">
        <f>COUNTIF($N$2:N6324, N6324)=1</f>
        <v>1</v>
      </c>
      <c r="M6324" s="37">
        <f>IF( $Q6324, MAX($M$1:M6323)+1, 0)</f>
        <v>0</v>
      </c>
      <c r="N6324" t="str" cm="1">
        <f t="array" ref="N6324">INDEX($A$9:$F$1048576, $J6324, $K6324 )</f>
        <v>KI939</v>
      </c>
      <c r="O6324" t="str" cm="1">
        <f t="array" ref="O6324">INDEX($B$9:$F$1048576, $J6324, $K6324 )</f>
        <v>엠엔와이제오차</v>
      </c>
      <c r="P6324" t="str" cm="1">
        <f t="array" ref="P6324">IF( $L6324, TRIM(_xll.IMDP("IR", $G$5&amp;$N6324, $G$6)), "" )</f>
        <v/>
      </c>
      <c r="Q6324" t="b" cm="1">
        <f t="array" ref="Q6324">IF(
    $U$1=1, AND($P6324&lt;&gt;"", $P6324&lt;&gt;"...", $P6324&lt;&gt;"입력오류"),
    IF(
        $U$18=1, AND($P6324&lt;&gt;"", $P6324&lt;&gt;"...", $P6324&lt;&gt;"입력오류", ISNUMBER(FIND(INDEX($T$2:$T$7,$U$1),$P6324))),
        IF(
            $U$17="기타", AND($P6324&lt;&gt;"", $P6324&lt;&gt;"...", $P6324&lt;&gt;"입력오류", NOT(ISNUMBER(FIND($T$21:$T$34,$P6324)))),
            AND($P6324&lt;&gt;"", $P6324&lt;&gt;"...", $P6324&lt;&gt;"입력오류", $T$19=$P6324)
        )
    )
)</f>
        <v>0</v>
      </c>
    </row>
    <row r="6325" spans="9:17">
      <c r="I6325">
        <f t="shared" si="295"/>
        <v>6324</v>
      </c>
      <c r="J6325">
        <f t="shared" si="296"/>
        <v>1599</v>
      </c>
      <c r="K6325">
        <f t="shared" si="294"/>
        <v>3</v>
      </c>
      <c r="L6325" t="b">
        <f>COUNTIF($N$2:N6325, N6325)=1</f>
        <v>1</v>
      </c>
      <c r="M6325" s="37">
        <f>IF( $Q6325, MAX($M$1:M6324)+1, 0)</f>
        <v>0</v>
      </c>
      <c r="N6325" t="str" cm="1">
        <f t="array" ref="N6325">INDEX($A$9:$F$1048576, $J6325, $K6325 )</f>
        <v>KI940</v>
      </c>
      <c r="O6325" t="str" cm="1">
        <f t="array" ref="O6325">INDEX($B$9:$F$1048576, $J6325, $K6325 )</f>
        <v>뉴스타공덕제사차</v>
      </c>
      <c r="P6325" t="str" cm="1">
        <f t="array" ref="P6325">IF( $L6325, TRIM(_xll.IMDP("IR", $G$5&amp;$N6325, $G$6)), "" )</f>
        <v/>
      </c>
      <c r="Q6325" t="b" cm="1">
        <f t="array" ref="Q6325">IF(
    $U$1=1, AND($P6325&lt;&gt;"", $P6325&lt;&gt;"...", $P6325&lt;&gt;"입력오류"),
    IF(
        $U$18=1, AND($P6325&lt;&gt;"", $P6325&lt;&gt;"...", $P6325&lt;&gt;"입력오류", ISNUMBER(FIND(INDEX($T$2:$T$7,$U$1),$P6325))),
        IF(
            $U$17="기타", AND($P6325&lt;&gt;"", $P6325&lt;&gt;"...", $P6325&lt;&gt;"입력오류", NOT(ISNUMBER(FIND($T$21:$T$34,$P6325)))),
            AND($P6325&lt;&gt;"", $P6325&lt;&gt;"...", $P6325&lt;&gt;"입력오류", $T$19=$P6325)
        )
    )
)</f>
        <v>0</v>
      </c>
    </row>
    <row r="6326" spans="9:17">
      <c r="I6326">
        <f t="shared" si="295"/>
        <v>6325</v>
      </c>
      <c r="J6326">
        <f t="shared" si="296"/>
        <v>1600</v>
      </c>
      <c r="K6326">
        <f t="shared" si="294"/>
        <v>3</v>
      </c>
      <c r="L6326" t="b">
        <f>COUNTIF($N$2:N6326, N6326)=1</f>
        <v>1</v>
      </c>
      <c r="M6326" s="37">
        <f>IF( $Q6326, MAX($M$1:M6325)+1, 0)</f>
        <v>0</v>
      </c>
      <c r="N6326" t="str" cm="1">
        <f t="array" ref="N6326">INDEX($A$9:$F$1048576, $J6326, $K6326 )</f>
        <v>KI941</v>
      </c>
      <c r="O6326" t="str" cm="1">
        <f t="array" ref="O6326">INDEX($B$9:$F$1048576, $J6326, $K6326 )</f>
        <v>신한퍼스트제일차</v>
      </c>
      <c r="P6326" t="str" cm="1">
        <f t="array" ref="P6326">IF( $L6326, TRIM(_xll.IMDP("IR", $G$5&amp;$N6326, $G$6)), "" )</f>
        <v/>
      </c>
      <c r="Q6326" t="b" cm="1">
        <f t="array" ref="Q6326">IF(
    $U$1=1, AND($P6326&lt;&gt;"", $P6326&lt;&gt;"...", $P6326&lt;&gt;"입력오류"),
    IF(
        $U$18=1, AND($P6326&lt;&gt;"", $P6326&lt;&gt;"...", $P6326&lt;&gt;"입력오류", ISNUMBER(FIND(INDEX($T$2:$T$7,$U$1),$P6326))),
        IF(
            $U$17="기타", AND($P6326&lt;&gt;"", $P6326&lt;&gt;"...", $P6326&lt;&gt;"입력오류", NOT(ISNUMBER(FIND($T$21:$T$34,$P6326)))),
            AND($P6326&lt;&gt;"", $P6326&lt;&gt;"...", $P6326&lt;&gt;"입력오류", $T$19=$P6326)
        )
    )
)</f>
        <v>0</v>
      </c>
    </row>
    <row r="6327" spans="9:17">
      <c r="I6327">
        <f t="shared" si="295"/>
        <v>6326</v>
      </c>
      <c r="J6327">
        <f t="shared" si="296"/>
        <v>1601</v>
      </c>
      <c r="K6327">
        <f t="shared" si="294"/>
        <v>3</v>
      </c>
      <c r="L6327" t="b">
        <f>COUNTIF($N$2:N6327, N6327)=1</f>
        <v>1</v>
      </c>
      <c r="M6327" s="37">
        <f>IF( $Q6327, MAX($M$1:M6326)+1, 0)</f>
        <v>0</v>
      </c>
      <c r="N6327" t="str" cm="1">
        <f t="array" ref="N6327">INDEX($A$9:$F$1048576, $J6327, $K6327 )</f>
        <v>KI942</v>
      </c>
      <c r="O6327" t="str" cm="1">
        <f t="array" ref="O6327">INDEX($B$9:$F$1048576, $J6327, $K6327 )</f>
        <v>케이부투제구차</v>
      </c>
      <c r="P6327" t="str" cm="1">
        <f t="array" ref="P6327">IF( $L6327, TRIM(_xll.IMDP("IR", $G$5&amp;$N6327, $G$6)), "" )</f>
        <v/>
      </c>
      <c r="Q6327" t="b" cm="1">
        <f t="array" ref="Q6327">IF(
    $U$1=1, AND($P6327&lt;&gt;"", $P6327&lt;&gt;"...", $P6327&lt;&gt;"입력오류"),
    IF(
        $U$18=1, AND($P6327&lt;&gt;"", $P6327&lt;&gt;"...", $P6327&lt;&gt;"입력오류", ISNUMBER(FIND(INDEX($T$2:$T$7,$U$1),$P6327))),
        IF(
            $U$17="기타", AND($P6327&lt;&gt;"", $P6327&lt;&gt;"...", $P6327&lt;&gt;"입력오류", NOT(ISNUMBER(FIND($T$21:$T$34,$P6327)))),
            AND($P6327&lt;&gt;"", $P6327&lt;&gt;"...", $P6327&lt;&gt;"입력오류", $T$19=$P6327)
        )
    )
)</f>
        <v>0</v>
      </c>
    </row>
    <row r="6328" spans="9:17">
      <c r="I6328">
        <f t="shared" si="295"/>
        <v>6327</v>
      </c>
      <c r="J6328">
        <f t="shared" si="296"/>
        <v>1602</v>
      </c>
      <c r="K6328">
        <f t="shared" si="294"/>
        <v>3</v>
      </c>
      <c r="L6328" t="b">
        <f>COUNTIF($N$2:N6328, N6328)=1</f>
        <v>1</v>
      </c>
      <c r="M6328" s="37">
        <f>IF( $Q6328, MAX($M$1:M6327)+1, 0)</f>
        <v>0</v>
      </c>
      <c r="N6328" t="str" cm="1">
        <f t="array" ref="N6328">INDEX($A$9:$F$1048576, $J6328, $K6328 )</f>
        <v>KI943</v>
      </c>
      <c r="O6328" t="str" cm="1">
        <f t="array" ref="O6328">INDEX($B$9:$F$1048576, $J6328, $K6328 )</f>
        <v>비욘드스카이제육차</v>
      </c>
      <c r="P6328" t="str" cm="1">
        <f t="array" ref="P6328">IF( $L6328, TRIM(_xll.IMDP("IR", $G$5&amp;$N6328, $G$6)), "" )</f>
        <v/>
      </c>
      <c r="Q6328" t="b" cm="1">
        <f t="array" ref="Q6328">IF(
    $U$1=1, AND($P6328&lt;&gt;"", $P6328&lt;&gt;"...", $P6328&lt;&gt;"입력오류"),
    IF(
        $U$18=1, AND($P6328&lt;&gt;"", $P6328&lt;&gt;"...", $P6328&lt;&gt;"입력오류", ISNUMBER(FIND(INDEX($T$2:$T$7,$U$1),$P6328))),
        IF(
            $U$17="기타", AND($P6328&lt;&gt;"", $P6328&lt;&gt;"...", $P6328&lt;&gt;"입력오류", NOT(ISNUMBER(FIND($T$21:$T$34,$P6328)))),
            AND($P6328&lt;&gt;"", $P6328&lt;&gt;"...", $P6328&lt;&gt;"입력오류", $T$19=$P6328)
        )
    )
)</f>
        <v>0</v>
      </c>
    </row>
    <row r="6329" spans="9:17">
      <c r="I6329">
        <f t="shared" si="295"/>
        <v>6328</v>
      </c>
      <c r="J6329">
        <f t="shared" si="296"/>
        <v>1603</v>
      </c>
      <c r="K6329">
        <f t="shared" si="294"/>
        <v>3</v>
      </c>
      <c r="L6329" t="b">
        <f>COUNTIF($N$2:N6329, N6329)=1</f>
        <v>1</v>
      </c>
      <c r="M6329" s="37">
        <f>IF( $Q6329, MAX($M$1:M6328)+1, 0)</f>
        <v>0</v>
      </c>
      <c r="N6329" t="str" cm="1">
        <f t="array" ref="N6329">INDEX($A$9:$F$1048576, $J6329, $K6329 )</f>
        <v>KI944</v>
      </c>
      <c r="O6329" t="str" cm="1">
        <f t="array" ref="O6329">INDEX($B$9:$F$1048576, $J6329, $K6329 )</f>
        <v>증금스타제일차</v>
      </c>
      <c r="P6329" t="str" cm="1">
        <f t="array" ref="P6329">IF( $L6329, TRIM(_xll.IMDP("IR", $G$5&amp;$N6329, $G$6)), "" )</f>
        <v/>
      </c>
      <c r="Q6329" t="b" cm="1">
        <f t="array" ref="Q6329">IF(
    $U$1=1, AND($P6329&lt;&gt;"", $P6329&lt;&gt;"...", $P6329&lt;&gt;"입력오류"),
    IF(
        $U$18=1, AND($P6329&lt;&gt;"", $P6329&lt;&gt;"...", $P6329&lt;&gt;"입력오류", ISNUMBER(FIND(INDEX($T$2:$T$7,$U$1),$P6329))),
        IF(
            $U$17="기타", AND($P6329&lt;&gt;"", $P6329&lt;&gt;"...", $P6329&lt;&gt;"입력오류", NOT(ISNUMBER(FIND($T$21:$T$34,$P6329)))),
            AND($P6329&lt;&gt;"", $P6329&lt;&gt;"...", $P6329&lt;&gt;"입력오류", $T$19=$P6329)
        )
    )
)</f>
        <v>0</v>
      </c>
    </row>
    <row r="6330" spans="9:17">
      <c r="I6330">
        <f t="shared" si="295"/>
        <v>6329</v>
      </c>
      <c r="J6330">
        <f t="shared" si="296"/>
        <v>1604</v>
      </c>
      <c r="K6330">
        <f t="shared" si="294"/>
        <v>3</v>
      </c>
      <c r="L6330" t="b">
        <f>COUNTIF($N$2:N6330, N6330)=1</f>
        <v>1</v>
      </c>
      <c r="M6330" s="37">
        <f>IF( $Q6330, MAX($M$1:M6329)+1, 0)</f>
        <v>0</v>
      </c>
      <c r="N6330" t="str" cm="1">
        <f t="array" ref="N6330">INDEX($A$9:$F$1048576, $J6330, $K6330 )</f>
        <v>KI945</v>
      </c>
      <c r="O6330" t="str" cm="1">
        <f t="array" ref="O6330">INDEX($B$9:$F$1048576, $J6330, $K6330 )</f>
        <v>더퍼스트샤이닝제이십차</v>
      </c>
      <c r="P6330" t="str" cm="1">
        <f t="array" ref="P6330">IF( $L6330, TRIM(_xll.IMDP("IR", $G$5&amp;$N6330, $G$6)), "" )</f>
        <v/>
      </c>
      <c r="Q6330" t="b" cm="1">
        <f t="array" ref="Q6330">IF(
    $U$1=1, AND($P6330&lt;&gt;"", $P6330&lt;&gt;"...", $P6330&lt;&gt;"입력오류"),
    IF(
        $U$18=1, AND($P6330&lt;&gt;"", $P6330&lt;&gt;"...", $P6330&lt;&gt;"입력오류", ISNUMBER(FIND(INDEX($T$2:$T$7,$U$1),$P6330))),
        IF(
            $U$17="기타", AND($P6330&lt;&gt;"", $P6330&lt;&gt;"...", $P6330&lt;&gt;"입력오류", NOT(ISNUMBER(FIND($T$21:$T$34,$P6330)))),
            AND($P6330&lt;&gt;"", $P6330&lt;&gt;"...", $P6330&lt;&gt;"입력오류", $T$19=$P6330)
        )
    )
)</f>
        <v>0</v>
      </c>
    </row>
    <row r="6331" spans="9:17">
      <c r="I6331">
        <f t="shared" si="295"/>
        <v>6330</v>
      </c>
      <c r="J6331">
        <f t="shared" si="296"/>
        <v>1605</v>
      </c>
      <c r="K6331">
        <f t="shared" si="294"/>
        <v>3</v>
      </c>
      <c r="L6331" t="b">
        <f>COUNTIF($N$2:N6331, N6331)=1</f>
        <v>1</v>
      </c>
      <c r="M6331" s="37">
        <f>IF( $Q6331, MAX($M$1:M6330)+1, 0)</f>
        <v>0</v>
      </c>
      <c r="N6331" t="str" cm="1">
        <f t="array" ref="N6331">INDEX($A$9:$F$1048576, $J6331, $K6331 )</f>
        <v>KI946</v>
      </c>
      <c r="O6331" t="str" cm="1">
        <f t="array" ref="O6331">INDEX($B$9:$F$1048576, $J6331, $K6331 )</f>
        <v>로이케이분당</v>
      </c>
      <c r="P6331" t="str" cm="1">
        <f t="array" ref="P6331">IF( $L6331, TRIM(_xll.IMDP("IR", $G$5&amp;$N6331, $G$6)), "" )</f>
        <v/>
      </c>
      <c r="Q6331" t="b" cm="1">
        <f t="array" ref="Q6331">IF(
    $U$1=1, AND($P6331&lt;&gt;"", $P6331&lt;&gt;"...", $P6331&lt;&gt;"입력오류"),
    IF(
        $U$18=1, AND($P6331&lt;&gt;"", $P6331&lt;&gt;"...", $P6331&lt;&gt;"입력오류", ISNUMBER(FIND(INDEX($T$2:$T$7,$U$1),$P6331))),
        IF(
            $U$17="기타", AND($P6331&lt;&gt;"", $P6331&lt;&gt;"...", $P6331&lt;&gt;"입력오류", NOT(ISNUMBER(FIND($T$21:$T$34,$P6331)))),
            AND($P6331&lt;&gt;"", $P6331&lt;&gt;"...", $P6331&lt;&gt;"입력오류", $T$19=$P6331)
        )
    )
)</f>
        <v>0</v>
      </c>
    </row>
    <row r="6332" spans="9:17">
      <c r="I6332">
        <f t="shared" si="295"/>
        <v>6331</v>
      </c>
      <c r="J6332">
        <f t="shared" si="296"/>
        <v>1606</v>
      </c>
      <c r="K6332">
        <f t="shared" si="294"/>
        <v>3</v>
      </c>
      <c r="L6332" t="b">
        <f>COUNTIF($N$2:N6332, N6332)=1</f>
        <v>1</v>
      </c>
      <c r="M6332" s="37">
        <f>IF( $Q6332, MAX($M$1:M6331)+1, 0)</f>
        <v>0</v>
      </c>
      <c r="N6332" t="str" cm="1">
        <f t="array" ref="N6332">INDEX($A$9:$F$1048576, $J6332, $K6332 )</f>
        <v>KI947</v>
      </c>
      <c r="O6332" t="str" cm="1">
        <f t="array" ref="O6332">INDEX($B$9:$F$1048576, $J6332, $K6332 )</f>
        <v>에스타이거모빌</v>
      </c>
      <c r="P6332" t="str" cm="1">
        <f t="array" ref="P6332">IF( $L6332, TRIM(_xll.IMDP("IR", $G$5&amp;$N6332, $G$6)), "" )</f>
        <v/>
      </c>
      <c r="Q6332" t="b" cm="1">
        <f t="array" ref="Q6332">IF(
    $U$1=1, AND($P6332&lt;&gt;"", $P6332&lt;&gt;"...", $P6332&lt;&gt;"입력오류"),
    IF(
        $U$18=1, AND($P6332&lt;&gt;"", $P6332&lt;&gt;"...", $P6332&lt;&gt;"입력오류", ISNUMBER(FIND(INDEX($T$2:$T$7,$U$1),$P6332))),
        IF(
            $U$17="기타", AND($P6332&lt;&gt;"", $P6332&lt;&gt;"...", $P6332&lt;&gt;"입력오류", NOT(ISNUMBER(FIND($T$21:$T$34,$P6332)))),
            AND($P6332&lt;&gt;"", $P6332&lt;&gt;"...", $P6332&lt;&gt;"입력오류", $T$19=$P6332)
        )
    )
)</f>
        <v>0</v>
      </c>
    </row>
    <row r="6333" spans="9:17">
      <c r="I6333">
        <f t="shared" si="295"/>
        <v>6332</v>
      </c>
      <c r="J6333">
        <f t="shared" si="296"/>
        <v>1607</v>
      </c>
      <c r="K6333">
        <f t="shared" si="294"/>
        <v>3</v>
      </c>
      <c r="L6333" t="b">
        <f>COUNTIF($N$2:N6333, N6333)=1</f>
        <v>1</v>
      </c>
      <c r="M6333" s="37">
        <f>IF( $Q6333, MAX($M$1:M6332)+1, 0)</f>
        <v>0</v>
      </c>
      <c r="N6333" t="str" cm="1">
        <f t="array" ref="N6333">INDEX($A$9:$F$1048576, $J6333, $K6333 )</f>
        <v>KI948</v>
      </c>
      <c r="O6333" t="str" cm="1">
        <f t="array" ref="O6333">INDEX($B$9:$F$1048576, $J6333, $K6333 )</f>
        <v>더웨일제삼차</v>
      </c>
      <c r="P6333" t="str" cm="1">
        <f t="array" ref="P6333">IF( $L6333, TRIM(_xll.IMDP("IR", $G$5&amp;$N6333, $G$6)), "" )</f>
        <v/>
      </c>
      <c r="Q6333" t="b" cm="1">
        <f t="array" ref="Q6333">IF(
    $U$1=1, AND($P6333&lt;&gt;"", $P6333&lt;&gt;"...", $P6333&lt;&gt;"입력오류"),
    IF(
        $U$18=1, AND($P6333&lt;&gt;"", $P6333&lt;&gt;"...", $P6333&lt;&gt;"입력오류", ISNUMBER(FIND(INDEX($T$2:$T$7,$U$1),$P6333))),
        IF(
            $U$17="기타", AND($P6333&lt;&gt;"", $P6333&lt;&gt;"...", $P6333&lt;&gt;"입력오류", NOT(ISNUMBER(FIND($T$21:$T$34,$P6333)))),
            AND($P6333&lt;&gt;"", $P6333&lt;&gt;"...", $P6333&lt;&gt;"입력오류", $T$19=$P6333)
        )
    )
)</f>
        <v>0</v>
      </c>
    </row>
    <row r="6334" spans="9:17">
      <c r="I6334">
        <f t="shared" si="295"/>
        <v>6333</v>
      </c>
      <c r="J6334">
        <f t="shared" si="296"/>
        <v>1608</v>
      </c>
      <c r="K6334">
        <f t="shared" si="294"/>
        <v>3</v>
      </c>
      <c r="L6334" t="b">
        <f>COUNTIF($N$2:N6334, N6334)=1</f>
        <v>1</v>
      </c>
      <c r="M6334" s="37">
        <f>IF( $Q6334, MAX($M$1:M6333)+1, 0)</f>
        <v>0</v>
      </c>
      <c r="N6334" t="str" cm="1">
        <f t="array" ref="N6334">INDEX($A$9:$F$1048576, $J6334, $K6334 )</f>
        <v>KI949</v>
      </c>
      <c r="O6334" t="str" cm="1">
        <f t="array" ref="O6334">INDEX($B$9:$F$1048576, $J6334, $K6334 )</f>
        <v>우리큐에스제이차</v>
      </c>
      <c r="P6334" t="str" cm="1">
        <f t="array" ref="P6334">IF( $L6334, TRIM(_xll.IMDP("IR", $G$5&amp;$N6334, $G$6)), "" )</f>
        <v/>
      </c>
      <c r="Q6334" t="b" cm="1">
        <f t="array" ref="Q6334">IF(
    $U$1=1, AND($P6334&lt;&gt;"", $P6334&lt;&gt;"...", $P6334&lt;&gt;"입력오류"),
    IF(
        $U$18=1, AND($P6334&lt;&gt;"", $P6334&lt;&gt;"...", $P6334&lt;&gt;"입력오류", ISNUMBER(FIND(INDEX($T$2:$T$7,$U$1),$P6334))),
        IF(
            $U$17="기타", AND($P6334&lt;&gt;"", $P6334&lt;&gt;"...", $P6334&lt;&gt;"입력오류", NOT(ISNUMBER(FIND($T$21:$T$34,$P6334)))),
            AND($P6334&lt;&gt;"", $P6334&lt;&gt;"...", $P6334&lt;&gt;"입력오류", $T$19=$P6334)
        )
    )
)</f>
        <v>0</v>
      </c>
    </row>
    <row r="6335" spans="9:17">
      <c r="I6335">
        <f t="shared" si="295"/>
        <v>6334</v>
      </c>
      <c r="J6335">
        <f t="shared" si="296"/>
        <v>1609</v>
      </c>
      <c r="K6335">
        <f t="shared" si="294"/>
        <v>3</v>
      </c>
      <c r="L6335" t="b">
        <f>COUNTIF($N$2:N6335, N6335)=1</f>
        <v>1</v>
      </c>
      <c r="M6335" s="37">
        <f>IF( $Q6335, MAX($M$1:M6334)+1, 0)</f>
        <v>0</v>
      </c>
      <c r="N6335" t="str" cm="1">
        <f t="array" ref="N6335">INDEX($A$9:$F$1048576, $J6335, $K6335 )</f>
        <v>KI950</v>
      </c>
      <c r="O6335" t="str" cm="1">
        <f t="array" ref="O6335">INDEX($B$9:$F$1048576, $J6335, $K6335 )</f>
        <v>하이드림제삼차</v>
      </c>
      <c r="P6335" t="str" cm="1">
        <f t="array" ref="P6335">IF( $L6335, TRIM(_xll.IMDP("IR", $G$5&amp;$N6335, $G$6)), "" )</f>
        <v/>
      </c>
      <c r="Q6335" t="b" cm="1">
        <f t="array" ref="Q6335">IF(
    $U$1=1, AND($P6335&lt;&gt;"", $P6335&lt;&gt;"...", $P6335&lt;&gt;"입력오류"),
    IF(
        $U$18=1, AND($P6335&lt;&gt;"", $P6335&lt;&gt;"...", $P6335&lt;&gt;"입력오류", ISNUMBER(FIND(INDEX($T$2:$T$7,$U$1),$P6335))),
        IF(
            $U$17="기타", AND($P6335&lt;&gt;"", $P6335&lt;&gt;"...", $P6335&lt;&gt;"입력오류", NOT(ISNUMBER(FIND($T$21:$T$34,$P6335)))),
            AND($P6335&lt;&gt;"", $P6335&lt;&gt;"...", $P6335&lt;&gt;"입력오류", $T$19=$P6335)
        )
    )
)</f>
        <v>0</v>
      </c>
    </row>
    <row r="6336" spans="9:17">
      <c r="I6336">
        <f t="shared" si="295"/>
        <v>6335</v>
      </c>
      <c r="J6336">
        <f t="shared" si="296"/>
        <v>1610</v>
      </c>
      <c r="K6336">
        <f t="shared" si="294"/>
        <v>3</v>
      </c>
      <c r="L6336" t="b">
        <f>COUNTIF($N$2:N6336, N6336)=1</f>
        <v>1</v>
      </c>
      <c r="M6336" s="37">
        <f>IF( $Q6336, MAX($M$1:M6335)+1, 0)</f>
        <v>0</v>
      </c>
      <c r="N6336" t="str" cm="1">
        <f t="array" ref="N6336">INDEX($A$9:$F$1048576, $J6336, $K6336 )</f>
        <v>KI951</v>
      </c>
      <c r="O6336" t="str" cm="1">
        <f t="array" ref="O6336">INDEX($B$9:$F$1048576, $J6336, $K6336 )</f>
        <v>국민행복제1차</v>
      </c>
      <c r="P6336" t="str" cm="1">
        <f t="array" ref="P6336">IF( $L6336, TRIM(_xll.IMDP("IR", $G$5&amp;$N6336, $G$6)), "" )</f>
        <v/>
      </c>
      <c r="Q6336" t="b" cm="1">
        <f t="array" ref="Q6336">IF(
    $U$1=1, AND($P6336&lt;&gt;"", $P6336&lt;&gt;"...", $P6336&lt;&gt;"입력오류"),
    IF(
        $U$18=1, AND($P6336&lt;&gt;"", $P6336&lt;&gt;"...", $P6336&lt;&gt;"입력오류", ISNUMBER(FIND(INDEX($T$2:$T$7,$U$1),$P6336))),
        IF(
            $U$17="기타", AND($P6336&lt;&gt;"", $P6336&lt;&gt;"...", $P6336&lt;&gt;"입력오류", NOT(ISNUMBER(FIND($T$21:$T$34,$P6336)))),
            AND($P6336&lt;&gt;"", $P6336&lt;&gt;"...", $P6336&lt;&gt;"입력오류", $T$19=$P6336)
        )
    )
)</f>
        <v>0</v>
      </c>
    </row>
    <row r="6337" spans="9:17">
      <c r="I6337">
        <f t="shared" si="295"/>
        <v>6336</v>
      </c>
      <c r="J6337">
        <f t="shared" si="296"/>
        <v>1611</v>
      </c>
      <c r="K6337">
        <f t="shared" si="294"/>
        <v>3</v>
      </c>
      <c r="L6337" t="b">
        <f>COUNTIF($N$2:N6337, N6337)=1</f>
        <v>1</v>
      </c>
      <c r="M6337" s="37">
        <f>IF( $Q6337, MAX($M$1:M6336)+1, 0)</f>
        <v>0</v>
      </c>
      <c r="N6337" t="str" cm="1">
        <f t="array" ref="N6337">INDEX($A$9:$F$1048576, $J6337, $K6337 )</f>
        <v>KI952</v>
      </c>
      <c r="O6337" t="str" cm="1">
        <f t="array" ref="O6337">INDEX($B$9:$F$1048576, $J6337, $K6337 )</f>
        <v>케이비이에스지제일차</v>
      </c>
      <c r="P6337" t="str" cm="1">
        <f t="array" ref="P6337">IF( $L6337, TRIM(_xll.IMDP("IR", $G$5&amp;$N6337, $G$6)), "" )</f>
        <v/>
      </c>
      <c r="Q6337" t="b" cm="1">
        <f t="array" ref="Q6337">IF(
    $U$1=1, AND($P6337&lt;&gt;"", $P6337&lt;&gt;"...", $P6337&lt;&gt;"입력오류"),
    IF(
        $U$18=1, AND($P6337&lt;&gt;"", $P6337&lt;&gt;"...", $P6337&lt;&gt;"입력오류", ISNUMBER(FIND(INDEX($T$2:$T$7,$U$1),$P6337))),
        IF(
            $U$17="기타", AND($P6337&lt;&gt;"", $P6337&lt;&gt;"...", $P6337&lt;&gt;"입력오류", NOT(ISNUMBER(FIND($T$21:$T$34,$P6337)))),
            AND($P6337&lt;&gt;"", $P6337&lt;&gt;"...", $P6337&lt;&gt;"입력오류", $T$19=$P6337)
        )
    )
)</f>
        <v>0</v>
      </c>
    </row>
    <row r="6338" spans="9:17">
      <c r="I6338">
        <f t="shared" si="295"/>
        <v>6337</v>
      </c>
      <c r="J6338">
        <f t="shared" si="296"/>
        <v>1612</v>
      </c>
      <c r="K6338">
        <f t="shared" ref="K6338:K6401" si="297">IF( $I6338&gt;$G$4, NA(), IF($I6338&gt;$G$3, 5, IF($I6338&gt;$G$2, 3, 1 ) ) )</f>
        <v>3</v>
      </c>
      <c r="L6338" t="b">
        <f>COUNTIF($N$2:N6338, N6338)=1</f>
        <v>1</v>
      </c>
      <c r="M6338" s="37">
        <f>IF( $Q6338, MAX($M$1:M6337)+1, 0)</f>
        <v>0</v>
      </c>
      <c r="N6338" t="str" cm="1">
        <f t="array" ref="N6338">INDEX($A$9:$F$1048576, $J6338, $K6338 )</f>
        <v>KI953</v>
      </c>
      <c r="O6338" t="str" cm="1">
        <f t="array" ref="O6338">INDEX($B$9:$F$1048576, $J6338, $K6338 )</f>
        <v>피엘엔제오차</v>
      </c>
      <c r="P6338" t="str" cm="1">
        <f t="array" ref="P6338">IF( $L6338, TRIM(_xll.IMDP("IR", $G$5&amp;$N6338, $G$6)), "" )</f>
        <v/>
      </c>
      <c r="Q6338" t="b" cm="1">
        <f t="array" ref="Q6338">IF(
    $U$1=1, AND($P6338&lt;&gt;"", $P6338&lt;&gt;"...", $P6338&lt;&gt;"입력오류"),
    IF(
        $U$18=1, AND($P6338&lt;&gt;"", $P6338&lt;&gt;"...", $P6338&lt;&gt;"입력오류", ISNUMBER(FIND(INDEX($T$2:$T$7,$U$1),$P6338))),
        IF(
            $U$17="기타", AND($P6338&lt;&gt;"", $P6338&lt;&gt;"...", $P6338&lt;&gt;"입력오류", NOT(ISNUMBER(FIND($T$21:$T$34,$P6338)))),
            AND($P6338&lt;&gt;"", $P6338&lt;&gt;"...", $P6338&lt;&gt;"입력오류", $T$19=$P6338)
        )
    )
)</f>
        <v>0</v>
      </c>
    </row>
    <row r="6339" spans="9:17">
      <c r="I6339">
        <f t="shared" ref="I6339:I6402" si="298">ROW()-1</f>
        <v>6338</v>
      </c>
      <c r="J6339">
        <f t="shared" ref="J6339:J6402" si="299">IF( $I6339&gt;$G$4, NA(), IF($I6339&gt;$G$3, $I6339-$G$3, IF($I6339&gt;$G$2, $I6339-$G$2, $I6339 ) ) )</f>
        <v>1613</v>
      </c>
      <c r="K6339">
        <f t="shared" si="297"/>
        <v>3</v>
      </c>
      <c r="L6339" t="b">
        <f>COUNTIF($N$2:N6339, N6339)=1</f>
        <v>1</v>
      </c>
      <c r="M6339" s="37">
        <f>IF( $Q6339, MAX($M$1:M6338)+1, 0)</f>
        <v>0</v>
      </c>
      <c r="N6339" t="str" cm="1">
        <f t="array" ref="N6339">INDEX($A$9:$F$1048576, $J6339, $K6339 )</f>
        <v>KI954</v>
      </c>
      <c r="O6339" t="str" cm="1">
        <f t="array" ref="O6339">INDEX($B$9:$F$1048576, $J6339, $K6339 )</f>
        <v>더웨일제사차</v>
      </c>
      <c r="P6339" t="str" cm="1">
        <f t="array" ref="P6339">IF( $L6339, TRIM(_xll.IMDP("IR", $G$5&amp;$N6339, $G$6)), "" )</f>
        <v/>
      </c>
      <c r="Q6339" t="b" cm="1">
        <f t="array" ref="Q6339">IF(
    $U$1=1, AND($P6339&lt;&gt;"", $P6339&lt;&gt;"...", $P6339&lt;&gt;"입력오류"),
    IF(
        $U$18=1, AND($P6339&lt;&gt;"", $P6339&lt;&gt;"...", $P6339&lt;&gt;"입력오류", ISNUMBER(FIND(INDEX($T$2:$T$7,$U$1),$P6339))),
        IF(
            $U$17="기타", AND($P6339&lt;&gt;"", $P6339&lt;&gt;"...", $P6339&lt;&gt;"입력오류", NOT(ISNUMBER(FIND($T$21:$T$34,$P6339)))),
            AND($P6339&lt;&gt;"", $P6339&lt;&gt;"...", $P6339&lt;&gt;"입력오류", $T$19=$P6339)
        )
    )
)</f>
        <v>0</v>
      </c>
    </row>
    <row r="6340" spans="9:17">
      <c r="I6340">
        <f t="shared" si="298"/>
        <v>6339</v>
      </c>
      <c r="J6340">
        <f t="shared" si="299"/>
        <v>1614</v>
      </c>
      <c r="K6340">
        <f t="shared" si="297"/>
        <v>3</v>
      </c>
      <c r="L6340" t="b">
        <f>COUNTIF($N$2:N6340, N6340)=1</f>
        <v>1</v>
      </c>
      <c r="M6340" s="37">
        <f>IF( $Q6340, MAX($M$1:M6339)+1, 0)</f>
        <v>0</v>
      </c>
      <c r="N6340" t="str" cm="1">
        <f t="array" ref="N6340">INDEX($A$9:$F$1048576, $J6340, $K6340 )</f>
        <v>KI955</v>
      </c>
      <c r="O6340" t="str" cm="1">
        <f t="array" ref="O6340">INDEX($B$9:$F$1048576, $J6340, $K6340 )</f>
        <v>하이드림제오차</v>
      </c>
      <c r="P6340" t="str" cm="1">
        <f t="array" ref="P6340">IF( $L6340, TRIM(_xll.IMDP("IR", $G$5&amp;$N6340, $G$6)), "" )</f>
        <v/>
      </c>
      <c r="Q6340" t="b" cm="1">
        <f t="array" ref="Q6340">IF(
    $U$1=1, AND($P6340&lt;&gt;"", $P6340&lt;&gt;"...", $P6340&lt;&gt;"입력오류"),
    IF(
        $U$18=1, AND($P6340&lt;&gt;"", $P6340&lt;&gt;"...", $P6340&lt;&gt;"입력오류", ISNUMBER(FIND(INDEX($T$2:$T$7,$U$1),$P6340))),
        IF(
            $U$17="기타", AND($P6340&lt;&gt;"", $P6340&lt;&gt;"...", $P6340&lt;&gt;"입력오류", NOT(ISNUMBER(FIND($T$21:$T$34,$P6340)))),
            AND($P6340&lt;&gt;"", $P6340&lt;&gt;"...", $P6340&lt;&gt;"입력오류", $T$19=$P6340)
        )
    )
)</f>
        <v>0</v>
      </c>
    </row>
    <row r="6341" spans="9:17">
      <c r="I6341">
        <f t="shared" si="298"/>
        <v>6340</v>
      </c>
      <c r="J6341">
        <f t="shared" si="299"/>
        <v>1615</v>
      </c>
      <c r="K6341">
        <f t="shared" si="297"/>
        <v>3</v>
      </c>
      <c r="L6341" t="b">
        <f>COUNTIF($N$2:N6341, N6341)=1</f>
        <v>1</v>
      </c>
      <c r="M6341" s="37">
        <f>IF( $Q6341, MAX($M$1:M6340)+1, 0)</f>
        <v>0</v>
      </c>
      <c r="N6341" t="str" cm="1">
        <f t="array" ref="N6341">INDEX($A$9:$F$1048576, $J6341, $K6341 )</f>
        <v>KI956</v>
      </c>
      <c r="O6341" t="str" cm="1">
        <f t="array" ref="O6341">INDEX($B$9:$F$1048576, $J6341, $K6341 )</f>
        <v>그린파인제일차</v>
      </c>
      <c r="P6341" t="str" cm="1">
        <f t="array" ref="P6341">IF( $L6341, TRIM(_xll.IMDP("IR", $G$5&amp;$N6341, $G$6)), "" )</f>
        <v/>
      </c>
      <c r="Q6341" t="b" cm="1">
        <f t="array" ref="Q6341">IF(
    $U$1=1, AND($P6341&lt;&gt;"", $P6341&lt;&gt;"...", $P6341&lt;&gt;"입력오류"),
    IF(
        $U$18=1, AND($P6341&lt;&gt;"", $P6341&lt;&gt;"...", $P6341&lt;&gt;"입력오류", ISNUMBER(FIND(INDEX($T$2:$T$7,$U$1),$P6341))),
        IF(
            $U$17="기타", AND($P6341&lt;&gt;"", $P6341&lt;&gt;"...", $P6341&lt;&gt;"입력오류", NOT(ISNUMBER(FIND($T$21:$T$34,$P6341)))),
            AND($P6341&lt;&gt;"", $P6341&lt;&gt;"...", $P6341&lt;&gt;"입력오류", $T$19=$P6341)
        )
    )
)</f>
        <v>0</v>
      </c>
    </row>
    <row r="6342" spans="9:17">
      <c r="I6342">
        <f t="shared" si="298"/>
        <v>6341</v>
      </c>
      <c r="J6342">
        <f t="shared" si="299"/>
        <v>1616</v>
      </c>
      <c r="K6342">
        <f t="shared" si="297"/>
        <v>3</v>
      </c>
      <c r="L6342" t="b">
        <f>COUNTIF($N$2:N6342, N6342)=1</f>
        <v>1</v>
      </c>
      <c r="M6342" s="37">
        <f>IF( $Q6342, MAX($M$1:M6341)+1, 0)</f>
        <v>0</v>
      </c>
      <c r="N6342" t="str" cm="1">
        <f t="array" ref="N6342">INDEX($A$9:$F$1048576, $J6342, $K6342 )</f>
        <v>KI957</v>
      </c>
      <c r="O6342" t="str" cm="1">
        <f t="array" ref="O6342">INDEX($B$9:$F$1048576, $J6342, $K6342 )</f>
        <v>비엔케이썸제십일차</v>
      </c>
      <c r="P6342" t="str" cm="1">
        <f t="array" ref="P6342">IF( $L6342, TRIM(_xll.IMDP("IR", $G$5&amp;$N6342, $G$6)), "" )</f>
        <v/>
      </c>
      <c r="Q6342" t="b" cm="1">
        <f t="array" ref="Q6342">IF(
    $U$1=1, AND($P6342&lt;&gt;"", $P6342&lt;&gt;"...", $P6342&lt;&gt;"입력오류"),
    IF(
        $U$18=1, AND($P6342&lt;&gt;"", $P6342&lt;&gt;"...", $P6342&lt;&gt;"입력오류", ISNUMBER(FIND(INDEX($T$2:$T$7,$U$1),$P6342))),
        IF(
            $U$17="기타", AND($P6342&lt;&gt;"", $P6342&lt;&gt;"...", $P6342&lt;&gt;"입력오류", NOT(ISNUMBER(FIND($T$21:$T$34,$P6342)))),
            AND($P6342&lt;&gt;"", $P6342&lt;&gt;"...", $P6342&lt;&gt;"입력오류", $T$19=$P6342)
        )
    )
)</f>
        <v>0</v>
      </c>
    </row>
    <row r="6343" spans="9:17">
      <c r="I6343">
        <f t="shared" si="298"/>
        <v>6342</v>
      </c>
      <c r="J6343">
        <f t="shared" si="299"/>
        <v>1617</v>
      </c>
      <c r="K6343">
        <f t="shared" si="297"/>
        <v>3</v>
      </c>
      <c r="L6343" t="b">
        <f>COUNTIF($N$2:N6343, N6343)=1</f>
        <v>1</v>
      </c>
      <c r="M6343" s="37">
        <f>IF( $Q6343, MAX($M$1:M6342)+1, 0)</f>
        <v>0</v>
      </c>
      <c r="N6343" t="str" cm="1">
        <f t="array" ref="N6343">INDEX($A$9:$F$1048576, $J6343, $K6343 )</f>
        <v>KI958</v>
      </c>
      <c r="O6343" t="str" cm="1">
        <f t="array" ref="O6343">INDEX($B$9:$F$1048576, $J6343, $K6343 )</f>
        <v>메티스제일차</v>
      </c>
      <c r="P6343" t="str" cm="1">
        <f t="array" ref="P6343">IF( $L6343, TRIM(_xll.IMDP("IR", $G$5&amp;$N6343, $G$6)), "" )</f>
        <v/>
      </c>
      <c r="Q6343" t="b" cm="1">
        <f t="array" ref="Q6343">IF(
    $U$1=1, AND($P6343&lt;&gt;"", $P6343&lt;&gt;"...", $P6343&lt;&gt;"입력오류"),
    IF(
        $U$18=1, AND($P6343&lt;&gt;"", $P6343&lt;&gt;"...", $P6343&lt;&gt;"입력오류", ISNUMBER(FIND(INDEX($T$2:$T$7,$U$1),$P6343))),
        IF(
            $U$17="기타", AND($P6343&lt;&gt;"", $P6343&lt;&gt;"...", $P6343&lt;&gt;"입력오류", NOT(ISNUMBER(FIND($T$21:$T$34,$P6343)))),
            AND($P6343&lt;&gt;"", $P6343&lt;&gt;"...", $P6343&lt;&gt;"입력오류", $T$19=$P6343)
        )
    )
)</f>
        <v>0</v>
      </c>
    </row>
    <row r="6344" spans="9:17">
      <c r="I6344">
        <f t="shared" si="298"/>
        <v>6343</v>
      </c>
      <c r="J6344">
        <f t="shared" si="299"/>
        <v>1618</v>
      </c>
      <c r="K6344">
        <f t="shared" si="297"/>
        <v>3</v>
      </c>
      <c r="L6344" t="b">
        <f>COUNTIF($N$2:N6344, N6344)=1</f>
        <v>1</v>
      </c>
      <c r="M6344" s="37">
        <f>IF( $Q6344, MAX($M$1:M6343)+1, 0)</f>
        <v>0</v>
      </c>
      <c r="N6344" t="str" cm="1">
        <f t="array" ref="N6344">INDEX($A$9:$F$1048576, $J6344, $K6344 )</f>
        <v>KI959</v>
      </c>
      <c r="O6344" t="str" cm="1">
        <f t="array" ref="O6344">INDEX($B$9:$F$1048576, $J6344, $K6344 )</f>
        <v>아이언신봉제이차</v>
      </c>
      <c r="P6344" t="str" cm="1">
        <f t="array" ref="P6344">IF( $L6344, TRIM(_xll.IMDP("IR", $G$5&amp;$N6344, $G$6)), "" )</f>
        <v/>
      </c>
      <c r="Q6344" t="b" cm="1">
        <f t="array" ref="Q6344">IF(
    $U$1=1, AND($P6344&lt;&gt;"", $P6344&lt;&gt;"...", $P6344&lt;&gt;"입력오류"),
    IF(
        $U$18=1, AND($P6344&lt;&gt;"", $P6344&lt;&gt;"...", $P6344&lt;&gt;"입력오류", ISNUMBER(FIND(INDEX($T$2:$T$7,$U$1),$P6344))),
        IF(
            $U$17="기타", AND($P6344&lt;&gt;"", $P6344&lt;&gt;"...", $P6344&lt;&gt;"입력오류", NOT(ISNUMBER(FIND($T$21:$T$34,$P6344)))),
            AND($P6344&lt;&gt;"", $P6344&lt;&gt;"...", $P6344&lt;&gt;"입력오류", $T$19=$P6344)
        )
    )
)</f>
        <v>0</v>
      </c>
    </row>
    <row r="6345" spans="9:17">
      <c r="I6345">
        <f t="shared" si="298"/>
        <v>6344</v>
      </c>
      <c r="J6345">
        <f t="shared" si="299"/>
        <v>1619</v>
      </c>
      <c r="K6345">
        <f t="shared" si="297"/>
        <v>3</v>
      </c>
      <c r="L6345" t="b">
        <f>COUNTIF($N$2:N6345, N6345)=1</f>
        <v>1</v>
      </c>
      <c r="M6345" s="37">
        <f>IF( $Q6345, MAX($M$1:M6344)+1, 0)</f>
        <v>0</v>
      </c>
      <c r="N6345" t="str" cm="1">
        <f t="array" ref="N6345">INDEX($A$9:$F$1048576, $J6345, $K6345 )</f>
        <v>KI960</v>
      </c>
      <c r="O6345" t="str" cm="1">
        <f t="array" ref="O6345">INDEX($B$9:$F$1048576, $J6345, $K6345 )</f>
        <v>리치게이트방배</v>
      </c>
      <c r="P6345" t="str" cm="1">
        <f t="array" ref="P6345">IF( $L6345, TRIM(_xll.IMDP("IR", $G$5&amp;$N6345, $G$6)), "" )</f>
        <v/>
      </c>
      <c r="Q6345" t="b" cm="1">
        <f t="array" ref="Q6345">IF(
    $U$1=1, AND($P6345&lt;&gt;"", $P6345&lt;&gt;"...", $P6345&lt;&gt;"입력오류"),
    IF(
        $U$18=1, AND($P6345&lt;&gt;"", $P6345&lt;&gt;"...", $P6345&lt;&gt;"입력오류", ISNUMBER(FIND(INDEX($T$2:$T$7,$U$1),$P6345))),
        IF(
            $U$17="기타", AND($P6345&lt;&gt;"", $P6345&lt;&gt;"...", $P6345&lt;&gt;"입력오류", NOT(ISNUMBER(FIND($T$21:$T$34,$P6345)))),
            AND($P6345&lt;&gt;"", $P6345&lt;&gt;"...", $P6345&lt;&gt;"입력오류", $T$19=$P6345)
        )
    )
)</f>
        <v>0</v>
      </c>
    </row>
    <row r="6346" spans="9:17">
      <c r="I6346">
        <f t="shared" si="298"/>
        <v>6345</v>
      </c>
      <c r="J6346">
        <f t="shared" si="299"/>
        <v>1620</v>
      </c>
      <c r="K6346">
        <f t="shared" si="297"/>
        <v>3</v>
      </c>
      <c r="L6346" t="b">
        <f>COUNTIF($N$2:N6346, N6346)=1</f>
        <v>1</v>
      </c>
      <c r="M6346" s="37">
        <f>IF( $Q6346, MAX($M$1:M6345)+1, 0)</f>
        <v>0</v>
      </c>
      <c r="N6346" t="str" cm="1">
        <f t="array" ref="N6346">INDEX($A$9:$F$1048576, $J6346, $K6346 )</f>
        <v>KI961</v>
      </c>
      <c r="O6346" t="str" cm="1">
        <f t="array" ref="O6346">INDEX($B$9:$F$1048576, $J6346, $K6346 )</f>
        <v>하나마치제이차</v>
      </c>
      <c r="P6346" t="str" cm="1">
        <f t="array" ref="P6346">IF( $L6346, TRIM(_xll.IMDP("IR", $G$5&amp;$N6346, $G$6)), "" )</f>
        <v/>
      </c>
      <c r="Q6346" t="b" cm="1">
        <f t="array" ref="Q6346">IF(
    $U$1=1, AND($P6346&lt;&gt;"", $P6346&lt;&gt;"...", $P6346&lt;&gt;"입력오류"),
    IF(
        $U$18=1, AND($P6346&lt;&gt;"", $P6346&lt;&gt;"...", $P6346&lt;&gt;"입력오류", ISNUMBER(FIND(INDEX($T$2:$T$7,$U$1),$P6346))),
        IF(
            $U$17="기타", AND($P6346&lt;&gt;"", $P6346&lt;&gt;"...", $P6346&lt;&gt;"입력오류", NOT(ISNUMBER(FIND($T$21:$T$34,$P6346)))),
            AND($P6346&lt;&gt;"", $P6346&lt;&gt;"...", $P6346&lt;&gt;"입력오류", $T$19=$P6346)
        )
    )
)</f>
        <v>0</v>
      </c>
    </row>
    <row r="6347" spans="9:17">
      <c r="I6347">
        <f t="shared" si="298"/>
        <v>6346</v>
      </c>
      <c r="J6347">
        <f t="shared" si="299"/>
        <v>1621</v>
      </c>
      <c r="K6347">
        <f t="shared" si="297"/>
        <v>3</v>
      </c>
      <c r="L6347" t="b">
        <f>COUNTIF($N$2:N6347, N6347)=1</f>
        <v>1</v>
      </c>
      <c r="M6347" s="37">
        <f>IF( $Q6347, MAX($M$1:M6346)+1, 0)</f>
        <v>0</v>
      </c>
      <c r="N6347" t="str" cm="1">
        <f t="array" ref="N6347">INDEX($A$9:$F$1048576, $J6347, $K6347 )</f>
        <v>KI962</v>
      </c>
      <c r="O6347" t="str" cm="1">
        <f t="array" ref="O6347">INDEX($B$9:$F$1048576, $J6347, $K6347 )</f>
        <v>비케이할리스제일차</v>
      </c>
      <c r="P6347" t="str" cm="1">
        <f t="array" ref="P6347">IF( $L6347, TRIM(_xll.IMDP("IR", $G$5&amp;$N6347, $G$6)), "" )</f>
        <v/>
      </c>
      <c r="Q6347" t="b" cm="1">
        <f t="array" ref="Q6347">IF(
    $U$1=1, AND($P6347&lt;&gt;"", $P6347&lt;&gt;"...", $P6347&lt;&gt;"입력오류"),
    IF(
        $U$18=1, AND($P6347&lt;&gt;"", $P6347&lt;&gt;"...", $P6347&lt;&gt;"입력오류", ISNUMBER(FIND(INDEX($T$2:$T$7,$U$1),$P6347))),
        IF(
            $U$17="기타", AND($P6347&lt;&gt;"", $P6347&lt;&gt;"...", $P6347&lt;&gt;"입력오류", NOT(ISNUMBER(FIND($T$21:$T$34,$P6347)))),
            AND($P6347&lt;&gt;"", $P6347&lt;&gt;"...", $P6347&lt;&gt;"입력오류", $T$19=$P6347)
        )
    )
)</f>
        <v>0</v>
      </c>
    </row>
    <row r="6348" spans="9:17">
      <c r="I6348">
        <f t="shared" si="298"/>
        <v>6347</v>
      </c>
      <c r="J6348">
        <f t="shared" si="299"/>
        <v>1622</v>
      </c>
      <c r="K6348">
        <f t="shared" si="297"/>
        <v>3</v>
      </c>
      <c r="L6348" t="b">
        <f>COUNTIF($N$2:N6348, N6348)=1</f>
        <v>1</v>
      </c>
      <c r="M6348" s="37">
        <f>IF( $Q6348, MAX($M$1:M6347)+1, 0)</f>
        <v>0</v>
      </c>
      <c r="N6348" t="str" cm="1">
        <f t="array" ref="N6348">INDEX($A$9:$F$1048576, $J6348, $K6348 )</f>
        <v>KI963</v>
      </c>
      <c r="O6348" t="str" cm="1">
        <f t="array" ref="O6348">INDEX($B$9:$F$1048576, $J6348, $K6348 )</f>
        <v>국민행복제2차</v>
      </c>
      <c r="P6348" t="str" cm="1">
        <f t="array" ref="P6348">IF( $L6348, TRIM(_xll.IMDP("IR", $G$5&amp;$N6348, $G$6)), "" )</f>
        <v/>
      </c>
      <c r="Q6348" t="b" cm="1">
        <f t="array" ref="Q6348">IF(
    $U$1=1, AND($P6348&lt;&gt;"", $P6348&lt;&gt;"...", $P6348&lt;&gt;"입력오류"),
    IF(
        $U$18=1, AND($P6348&lt;&gt;"", $P6348&lt;&gt;"...", $P6348&lt;&gt;"입력오류", ISNUMBER(FIND(INDEX($T$2:$T$7,$U$1),$P6348))),
        IF(
            $U$17="기타", AND($P6348&lt;&gt;"", $P6348&lt;&gt;"...", $P6348&lt;&gt;"입력오류", NOT(ISNUMBER(FIND($T$21:$T$34,$P6348)))),
            AND($P6348&lt;&gt;"", $P6348&lt;&gt;"...", $P6348&lt;&gt;"입력오류", $T$19=$P6348)
        )
    )
)</f>
        <v>0</v>
      </c>
    </row>
    <row r="6349" spans="9:17">
      <c r="I6349">
        <f t="shared" si="298"/>
        <v>6348</v>
      </c>
      <c r="J6349">
        <f t="shared" si="299"/>
        <v>1623</v>
      </c>
      <c r="K6349">
        <f t="shared" si="297"/>
        <v>3</v>
      </c>
      <c r="L6349" t="b">
        <f>COUNTIF($N$2:N6349, N6349)=1</f>
        <v>1</v>
      </c>
      <c r="M6349" s="37">
        <f>IF( $Q6349, MAX($M$1:M6348)+1, 0)</f>
        <v>0</v>
      </c>
      <c r="N6349" t="str" cm="1">
        <f t="array" ref="N6349">INDEX($A$9:$F$1048576, $J6349, $K6349 )</f>
        <v>KI964</v>
      </c>
      <c r="O6349" t="str" cm="1">
        <f t="array" ref="O6349">INDEX($B$9:$F$1048576, $J6349, $K6349 )</f>
        <v>케이에스엘씨제일차</v>
      </c>
      <c r="P6349" t="str" cm="1">
        <f t="array" ref="P6349">IF( $L6349, TRIM(_xll.IMDP("IR", $G$5&amp;$N6349, $G$6)), "" )</f>
        <v/>
      </c>
      <c r="Q6349" t="b" cm="1">
        <f t="array" ref="Q6349">IF(
    $U$1=1, AND($P6349&lt;&gt;"", $P6349&lt;&gt;"...", $P6349&lt;&gt;"입력오류"),
    IF(
        $U$18=1, AND($P6349&lt;&gt;"", $P6349&lt;&gt;"...", $P6349&lt;&gt;"입력오류", ISNUMBER(FIND(INDEX($T$2:$T$7,$U$1),$P6349))),
        IF(
            $U$17="기타", AND($P6349&lt;&gt;"", $P6349&lt;&gt;"...", $P6349&lt;&gt;"입력오류", NOT(ISNUMBER(FIND($T$21:$T$34,$P6349)))),
            AND($P6349&lt;&gt;"", $P6349&lt;&gt;"...", $P6349&lt;&gt;"입력오류", $T$19=$P6349)
        )
    )
)</f>
        <v>0</v>
      </c>
    </row>
    <row r="6350" spans="9:17">
      <c r="I6350">
        <f t="shared" si="298"/>
        <v>6349</v>
      </c>
      <c r="J6350">
        <f t="shared" si="299"/>
        <v>1624</v>
      </c>
      <c r="K6350">
        <f t="shared" si="297"/>
        <v>3</v>
      </c>
      <c r="L6350" t="b">
        <f>COUNTIF($N$2:N6350, N6350)=1</f>
        <v>1</v>
      </c>
      <c r="M6350" s="37">
        <f>IF( $Q6350, MAX($M$1:M6349)+1, 0)</f>
        <v>0</v>
      </c>
      <c r="N6350" t="str" cm="1">
        <f t="array" ref="N6350">INDEX($A$9:$F$1048576, $J6350, $K6350 )</f>
        <v>KI965</v>
      </c>
      <c r="O6350" t="str" cm="1">
        <f t="array" ref="O6350">INDEX($B$9:$F$1048576, $J6350, $K6350 )</f>
        <v>비욘드스카이제팔차</v>
      </c>
      <c r="P6350" t="str" cm="1">
        <f t="array" ref="P6350">IF( $L6350, TRIM(_xll.IMDP("IR", $G$5&amp;$N6350, $G$6)), "" )</f>
        <v/>
      </c>
      <c r="Q6350" t="b" cm="1">
        <f t="array" ref="Q6350">IF(
    $U$1=1, AND($P6350&lt;&gt;"", $P6350&lt;&gt;"...", $P6350&lt;&gt;"입력오류"),
    IF(
        $U$18=1, AND($P6350&lt;&gt;"", $P6350&lt;&gt;"...", $P6350&lt;&gt;"입력오류", ISNUMBER(FIND(INDEX($T$2:$T$7,$U$1),$P6350))),
        IF(
            $U$17="기타", AND($P6350&lt;&gt;"", $P6350&lt;&gt;"...", $P6350&lt;&gt;"입력오류", NOT(ISNUMBER(FIND($T$21:$T$34,$P6350)))),
            AND($P6350&lt;&gt;"", $P6350&lt;&gt;"...", $P6350&lt;&gt;"입력오류", $T$19=$P6350)
        )
    )
)</f>
        <v>0</v>
      </c>
    </row>
    <row r="6351" spans="9:17">
      <c r="I6351">
        <f t="shared" si="298"/>
        <v>6350</v>
      </c>
      <c r="J6351">
        <f t="shared" si="299"/>
        <v>1625</v>
      </c>
      <c r="K6351">
        <f t="shared" si="297"/>
        <v>3</v>
      </c>
      <c r="L6351" t="b">
        <f>COUNTIF($N$2:N6351, N6351)=1</f>
        <v>1</v>
      </c>
      <c r="M6351" s="37">
        <f>IF( $Q6351, MAX($M$1:M6350)+1, 0)</f>
        <v>0</v>
      </c>
      <c r="N6351" t="str" cm="1">
        <f t="array" ref="N6351">INDEX($A$9:$F$1048576, $J6351, $K6351 )</f>
        <v>KI966</v>
      </c>
      <c r="O6351" t="str" cm="1">
        <f t="array" ref="O6351">INDEX($B$9:$F$1048576, $J6351, $K6351 )</f>
        <v>에스퍼스트에이치엘</v>
      </c>
      <c r="P6351" t="str" cm="1">
        <f t="array" ref="P6351">IF( $L6351, TRIM(_xll.IMDP("IR", $G$5&amp;$N6351, $G$6)), "" )</f>
        <v/>
      </c>
      <c r="Q6351" t="b" cm="1">
        <f t="array" ref="Q6351">IF(
    $U$1=1, AND($P6351&lt;&gt;"", $P6351&lt;&gt;"...", $P6351&lt;&gt;"입력오류"),
    IF(
        $U$18=1, AND($P6351&lt;&gt;"", $P6351&lt;&gt;"...", $P6351&lt;&gt;"입력오류", ISNUMBER(FIND(INDEX($T$2:$T$7,$U$1),$P6351))),
        IF(
            $U$17="기타", AND($P6351&lt;&gt;"", $P6351&lt;&gt;"...", $P6351&lt;&gt;"입력오류", NOT(ISNUMBER(FIND($T$21:$T$34,$P6351)))),
            AND($P6351&lt;&gt;"", $P6351&lt;&gt;"...", $P6351&lt;&gt;"입력오류", $T$19=$P6351)
        )
    )
)</f>
        <v>0</v>
      </c>
    </row>
    <row r="6352" spans="9:17">
      <c r="I6352">
        <f t="shared" si="298"/>
        <v>6351</v>
      </c>
      <c r="J6352">
        <f t="shared" si="299"/>
        <v>1626</v>
      </c>
      <c r="K6352">
        <f t="shared" si="297"/>
        <v>3</v>
      </c>
      <c r="L6352" t="b">
        <f>COUNTIF($N$2:N6352, N6352)=1</f>
        <v>1</v>
      </c>
      <c r="M6352" s="37">
        <f>IF( $Q6352, MAX($M$1:M6351)+1, 0)</f>
        <v>0</v>
      </c>
      <c r="N6352" t="str" cm="1">
        <f t="array" ref="N6352">INDEX($A$9:$F$1048576, $J6352, $K6352 )</f>
        <v>KI967</v>
      </c>
      <c r="O6352" t="str" cm="1">
        <f t="array" ref="O6352">INDEX($B$9:$F$1048576, $J6352, $K6352 )</f>
        <v>더웨일제오차</v>
      </c>
      <c r="P6352" t="str" cm="1">
        <f t="array" ref="P6352">IF( $L6352, TRIM(_xll.IMDP("IR", $G$5&amp;$N6352, $G$6)), "" )</f>
        <v/>
      </c>
      <c r="Q6352" t="b" cm="1">
        <f t="array" ref="Q6352">IF(
    $U$1=1, AND($P6352&lt;&gt;"", $P6352&lt;&gt;"...", $P6352&lt;&gt;"입력오류"),
    IF(
        $U$18=1, AND($P6352&lt;&gt;"", $P6352&lt;&gt;"...", $P6352&lt;&gt;"입력오류", ISNUMBER(FIND(INDEX($T$2:$T$7,$U$1),$P6352))),
        IF(
            $U$17="기타", AND($P6352&lt;&gt;"", $P6352&lt;&gt;"...", $P6352&lt;&gt;"입력오류", NOT(ISNUMBER(FIND($T$21:$T$34,$P6352)))),
            AND($P6352&lt;&gt;"", $P6352&lt;&gt;"...", $P6352&lt;&gt;"입력오류", $T$19=$P6352)
        )
    )
)</f>
        <v>0</v>
      </c>
    </row>
    <row r="6353" spans="9:17">
      <c r="I6353">
        <f t="shared" si="298"/>
        <v>6352</v>
      </c>
      <c r="J6353">
        <f t="shared" si="299"/>
        <v>1627</v>
      </c>
      <c r="K6353">
        <f t="shared" si="297"/>
        <v>3</v>
      </c>
      <c r="L6353" t="b">
        <f>COUNTIF($N$2:N6353, N6353)=1</f>
        <v>1</v>
      </c>
      <c r="M6353" s="37">
        <f>IF( $Q6353, MAX($M$1:M6352)+1, 0)</f>
        <v>0</v>
      </c>
      <c r="N6353" t="str" cm="1">
        <f t="array" ref="N6353">INDEX($A$9:$F$1048576, $J6353, $K6353 )</f>
        <v>KI968</v>
      </c>
      <c r="O6353" t="str" cm="1">
        <f t="array" ref="O6353">INDEX($B$9:$F$1048576, $J6353, $K6353 )</f>
        <v>피엠케이제일차</v>
      </c>
      <c r="P6353" t="str" cm="1">
        <f t="array" ref="P6353">IF( $L6353, TRIM(_xll.IMDP("IR", $G$5&amp;$N6353, $G$6)), "" )</f>
        <v/>
      </c>
      <c r="Q6353" t="b" cm="1">
        <f t="array" ref="Q6353">IF(
    $U$1=1, AND($P6353&lt;&gt;"", $P6353&lt;&gt;"...", $P6353&lt;&gt;"입력오류"),
    IF(
        $U$18=1, AND($P6353&lt;&gt;"", $P6353&lt;&gt;"...", $P6353&lt;&gt;"입력오류", ISNUMBER(FIND(INDEX($T$2:$T$7,$U$1),$P6353))),
        IF(
            $U$17="기타", AND($P6353&lt;&gt;"", $P6353&lt;&gt;"...", $P6353&lt;&gt;"입력오류", NOT(ISNUMBER(FIND($T$21:$T$34,$P6353)))),
            AND($P6353&lt;&gt;"", $P6353&lt;&gt;"...", $P6353&lt;&gt;"입력오류", $T$19=$P6353)
        )
    )
)</f>
        <v>0</v>
      </c>
    </row>
    <row r="6354" spans="9:17">
      <c r="I6354">
        <f t="shared" si="298"/>
        <v>6353</v>
      </c>
      <c r="J6354">
        <f t="shared" si="299"/>
        <v>1628</v>
      </c>
      <c r="K6354">
        <f t="shared" si="297"/>
        <v>3</v>
      </c>
      <c r="L6354" t="b">
        <f>COUNTIF($N$2:N6354, N6354)=1</f>
        <v>1</v>
      </c>
      <c r="M6354" s="37">
        <f>IF( $Q6354, MAX($M$1:M6353)+1, 0)</f>
        <v>0</v>
      </c>
      <c r="N6354" t="str" cm="1">
        <f t="array" ref="N6354">INDEX($A$9:$F$1048576, $J6354, $K6354 )</f>
        <v>KI969</v>
      </c>
      <c r="O6354" t="str" cm="1">
        <f t="array" ref="O6354">INDEX($B$9:$F$1048576, $J6354, $K6354 )</f>
        <v>피엠케이제이차</v>
      </c>
      <c r="P6354" t="str" cm="1">
        <f t="array" ref="P6354">IF( $L6354, TRIM(_xll.IMDP("IR", $G$5&amp;$N6354, $G$6)), "" )</f>
        <v/>
      </c>
      <c r="Q6354" t="b" cm="1">
        <f t="array" ref="Q6354">IF(
    $U$1=1, AND($P6354&lt;&gt;"", $P6354&lt;&gt;"...", $P6354&lt;&gt;"입력오류"),
    IF(
        $U$18=1, AND($P6354&lt;&gt;"", $P6354&lt;&gt;"...", $P6354&lt;&gt;"입력오류", ISNUMBER(FIND(INDEX($T$2:$T$7,$U$1),$P6354))),
        IF(
            $U$17="기타", AND($P6354&lt;&gt;"", $P6354&lt;&gt;"...", $P6354&lt;&gt;"입력오류", NOT(ISNUMBER(FIND($T$21:$T$34,$P6354)))),
            AND($P6354&lt;&gt;"", $P6354&lt;&gt;"...", $P6354&lt;&gt;"입력오류", $T$19=$P6354)
        )
    )
)</f>
        <v>0</v>
      </c>
    </row>
    <row r="6355" spans="9:17">
      <c r="I6355">
        <f t="shared" si="298"/>
        <v>6354</v>
      </c>
      <c r="J6355">
        <f t="shared" si="299"/>
        <v>1629</v>
      </c>
      <c r="K6355">
        <f t="shared" si="297"/>
        <v>3</v>
      </c>
      <c r="L6355" t="b">
        <f>COUNTIF($N$2:N6355, N6355)=1</f>
        <v>1</v>
      </c>
      <c r="M6355" s="37">
        <f>IF( $Q6355, MAX($M$1:M6354)+1, 0)</f>
        <v>0</v>
      </c>
      <c r="N6355" t="str" cm="1">
        <f t="array" ref="N6355">INDEX($A$9:$F$1048576, $J6355, $K6355 )</f>
        <v>KI970</v>
      </c>
      <c r="O6355" t="str" cm="1">
        <f t="array" ref="O6355">INDEX($B$9:$F$1048576, $J6355, $K6355 )</f>
        <v>피엠케이제삼차</v>
      </c>
      <c r="P6355" t="str" cm="1">
        <f t="array" ref="P6355">IF( $L6355, TRIM(_xll.IMDP("IR", $G$5&amp;$N6355, $G$6)), "" )</f>
        <v/>
      </c>
      <c r="Q6355" t="b" cm="1">
        <f t="array" ref="Q6355">IF(
    $U$1=1, AND($P6355&lt;&gt;"", $P6355&lt;&gt;"...", $P6355&lt;&gt;"입력오류"),
    IF(
        $U$18=1, AND($P6355&lt;&gt;"", $P6355&lt;&gt;"...", $P6355&lt;&gt;"입력오류", ISNUMBER(FIND(INDEX($T$2:$T$7,$U$1),$P6355))),
        IF(
            $U$17="기타", AND($P6355&lt;&gt;"", $P6355&lt;&gt;"...", $P6355&lt;&gt;"입력오류", NOT(ISNUMBER(FIND($T$21:$T$34,$P6355)))),
            AND($P6355&lt;&gt;"", $P6355&lt;&gt;"...", $P6355&lt;&gt;"입력오류", $T$19=$P6355)
        )
    )
)</f>
        <v>0</v>
      </c>
    </row>
    <row r="6356" spans="9:17">
      <c r="I6356">
        <f t="shared" si="298"/>
        <v>6355</v>
      </c>
      <c r="J6356">
        <f t="shared" si="299"/>
        <v>1630</v>
      </c>
      <c r="K6356">
        <f t="shared" si="297"/>
        <v>3</v>
      </c>
      <c r="L6356" t="b">
        <f>COUNTIF($N$2:N6356, N6356)=1</f>
        <v>1</v>
      </c>
      <c r="M6356" s="37">
        <f>IF( $Q6356, MAX($M$1:M6355)+1, 0)</f>
        <v>0</v>
      </c>
      <c r="N6356" t="str" cm="1">
        <f t="array" ref="N6356">INDEX($A$9:$F$1048576, $J6356, $K6356 )</f>
        <v>KI971</v>
      </c>
      <c r="O6356" t="str" cm="1">
        <f t="array" ref="O6356">INDEX($B$9:$F$1048576, $J6356, $K6356 )</f>
        <v>에너빌리티하나제이차</v>
      </c>
      <c r="P6356" t="str" cm="1">
        <f t="array" ref="P6356">IF( $L6356, TRIM(_xll.IMDP("IR", $G$5&amp;$N6356, $G$6)), "" )</f>
        <v/>
      </c>
      <c r="Q6356" t="b" cm="1">
        <f t="array" ref="Q6356">IF(
    $U$1=1, AND($P6356&lt;&gt;"", $P6356&lt;&gt;"...", $P6356&lt;&gt;"입력오류"),
    IF(
        $U$18=1, AND($P6356&lt;&gt;"", $P6356&lt;&gt;"...", $P6356&lt;&gt;"입력오류", ISNUMBER(FIND(INDEX($T$2:$T$7,$U$1),$P6356))),
        IF(
            $U$17="기타", AND($P6356&lt;&gt;"", $P6356&lt;&gt;"...", $P6356&lt;&gt;"입력오류", NOT(ISNUMBER(FIND($T$21:$T$34,$P6356)))),
            AND($P6356&lt;&gt;"", $P6356&lt;&gt;"...", $P6356&lt;&gt;"입력오류", $T$19=$P6356)
        )
    )
)</f>
        <v>0</v>
      </c>
    </row>
    <row r="6357" spans="9:17">
      <c r="I6357">
        <f t="shared" si="298"/>
        <v>6356</v>
      </c>
      <c r="J6357">
        <f t="shared" si="299"/>
        <v>1631</v>
      </c>
      <c r="K6357">
        <f t="shared" si="297"/>
        <v>3</v>
      </c>
      <c r="L6357" t="b">
        <f>COUNTIF($N$2:N6357, N6357)=1</f>
        <v>1</v>
      </c>
      <c r="M6357" s="37">
        <f>IF( $Q6357, MAX($M$1:M6356)+1, 0)</f>
        <v>0</v>
      </c>
      <c r="N6357" t="str" cm="1">
        <f t="array" ref="N6357">INDEX($A$9:$F$1048576, $J6357, $K6357 )</f>
        <v>KI972</v>
      </c>
      <c r="O6357" t="str" cm="1">
        <f t="array" ref="O6357">INDEX($B$9:$F$1048576, $J6357, $K6357 )</f>
        <v>디엘타워제이차</v>
      </c>
      <c r="P6357" t="str" cm="1">
        <f t="array" ref="P6357">IF( $L6357, TRIM(_xll.IMDP("IR", $G$5&amp;$N6357, $G$6)), "" )</f>
        <v/>
      </c>
      <c r="Q6357" t="b" cm="1">
        <f t="array" ref="Q6357">IF(
    $U$1=1, AND($P6357&lt;&gt;"", $P6357&lt;&gt;"...", $P6357&lt;&gt;"입력오류"),
    IF(
        $U$18=1, AND($P6357&lt;&gt;"", $P6357&lt;&gt;"...", $P6357&lt;&gt;"입력오류", ISNUMBER(FIND(INDEX($T$2:$T$7,$U$1),$P6357))),
        IF(
            $U$17="기타", AND($P6357&lt;&gt;"", $P6357&lt;&gt;"...", $P6357&lt;&gt;"입력오류", NOT(ISNUMBER(FIND($T$21:$T$34,$P6357)))),
            AND($P6357&lt;&gt;"", $P6357&lt;&gt;"...", $P6357&lt;&gt;"입력오류", $T$19=$P6357)
        )
    )
)</f>
        <v>0</v>
      </c>
    </row>
    <row r="6358" spans="9:17">
      <c r="I6358">
        <f t="shared" si="298"/>
        <v>6357</v>
      </c>
      <c r="J6358">
        <f t="shared" si="299"/>
        <v>1632</v>
      </c>
      <c r="K6358">
        <f t="shared" si="297"/>
        <v>3</v>
      </c>
      <c r="L6358" t="b">
        <f>COUNTIF($N$2:N6358, N6358)=1</f>
        <v>1</v>
      </c>
      <c r="M6358" s="37">
        <f>IF( $Q6358, MAX($M$1:M6357)+1, 0)</f>
        <v>0</v>
      </c>
      <c r="N6358" t="str" cm="1">
        <f t="array" ref="N6358">INDEX($A$9:$F$1048576, $J6358, $K6358 )</f>
        <v>KI973</v>
      </c>
      <c r="O6358" t="str" cm="1">
        <f t="array" ref="O6358">INDEX($B$9:$F$1048576, $J6358, $K6358 )</f>
        <v>아델라제구차</v>
      </c>
      <c r="P6358" t="str" cm="1">
        <f t="array" ref="P6358">IF( $L6358, TRIM(_xll.IMDP("IR", $G$5&amp;$N6358, $G$6)), "" )</f>
        <v/>
      </c>
      <c r="Q6358" t="b" cm="1">
        <f t="array" ref="Q6358">IF(
    $U$1=1, AND($P6358&lt;&gt;"", $P6358&lt;&gt;"...", $P6358&lt;&gt;"입력오류"),
    IF(
        $U$18=1, AND($P6358&lt;&gt;"", $P6358&lt;&gt;"...", $P6358&lt;&gt;"입력오류", ISNUMBER(FIND(INDEX($T$2:$T$7,$U$1),$P6358))),
        IF(
            $U$17="기타", AND($P6358&lt;&gt;"", $P6358&lt;&gt;"...", $P6358&lt;&gt;"입력오류", NOT(ISNUMBER(FIND($T$21:$T$34,$P6358)))),
            AND($P6358&lt;&gt;"", $P6358&lt;&gt;"...", $P6358&lt;&gt;"입력오류", $T$19=$P6358)
        )
    )
)</f>
        <v>0</v>
      </c>
    </row>
    <row r="6359" spans="9:17">
      <c r="I6359">
        <f t="shared" si="298"/>
        <v>6358</v>
      </c>
      <c r="J6359">
        <f t="shared" si="299"/>
        <v>1633</v>
      </c>
      <c r="K6359">
        <f t="shared" si="297"/>
        <v>3</v>
      </c>
      <c r="L6359" t="b">
        <f>COUNTIF($N$2:N6359, N6359)=1</f>
        <v>1</v>
      </c>
      <c r="M6359" s="37">
        <f>IF( $Q6359, MAX($M$1:M6358)+1, 0)</f>
        <v>0</v>
      </c>
      <c r="N6359" t="str" cm="1">
        <f t="array" ref="N6359">INDEX($A$9:$F$1048576, $J6359, $K6359 )</f>
        <v>KI974</v>
      </c>
      <c r="O6359" t="str" cm="1">
        <f t="array" ref="O6359">INDEX($B$9:$F$1048576, $J6359, $K6359 )</f>
        <v>오시리아파크제삼차</v>
      </c>
      <c r="P6359" t="str" cm="1">
        <f t="array" ref="P6359">IF( $L6359, TRIM(_xll.IMDP("IR", $G$5&amp;$N6359, $G$6)), "" )</f>
        <v/>
      </c>
      <c r="Q6359" t="b" cm="1">
        <f t="array" ref="Q6359">IF(
    $U$1=1, AND($P6359&lt;&gt;"", $P6359&lt;&gt;"...", $P6359&lt;&gt;"입력오류"),
    IF(
        $U$18=1, AND($P6359&lt;&gt;"", $P6359&lt;&gt;"...", $P6359&lt;&gt;"입력오류", ISNUMBER(FIND(INDEX($T$2:$T$7,$U$1),$P6359))),
        IF(
            $U$17="기타", AND($P6359&lt;&gt;"", $P6359&lt;&gt;"...", $P6359&lt;&gt;"입력오류", NOT(ISNUMBER(FIND($T$21:$T$34,$P6359)))),
            AND($P6359&lt;&gt;"", $P6359&lt;&gt;"...", $P6359&lt;&gt;"입력오류", $T$19=$P6359)
        )
    )
)</f>
        <v>0</v>
      </c>
    </row>
    <row r="6360" spans="9:17">
      <c r="I6360">
        <f t="shared" si="298"/>
        <v>6359</v>
      </c>
      <c r="J6360">
        <f t="shared" si="299"/>
        <v>1634</v>
      </c>
      <c r="K6360">
        <f t="shared" si="297"/>
        <v>3</v>
      </c>
      <c r="L6360" t="b">
        <f>COUNTIF($N$2:N6360, N6360)=1</f>
        <v>1</v>
      </c>
      <c r="M6360" s="37">
        <f>IF( $Q6360, MAX($M$1:M6359)+1, 0)</f>
        <v>0</v>
      </c>
      <c r="N6360" t="str" cm="1">
        <f t="array" ref="N6360">INDEX($A$9:$F$1048576, $J6360, $K6360 )</f>
        <v>KI975</v>
      </c>
      <c r="O6360" t="str" cm="1">
        <f t="array" ref="O6360">INDEX($B$9:$F$1048576, $J6360, $K6360 )</f>
        <v>에이치세븐제삼차</v>
      </c>
      <c r="P6360" t="str" cm="1">
        <f t="array" ref="P6360">IF( $L6360, TRIM(_xll.IMDP("IR", $G$5&amp;$N6360, $G$6)), "" )</f>
        <v/>
      </c>
      <c r="Q6360" t="b" cm="1">
        <f t="array" ref="Q6360">IF(
    $U$1=1, AND($P6360&lt;&gt;"", $P6360&lt;&gt;"...", $P6360&lt;&gt;"입력오류"),
    IF(
        $U$18=1, AND($P6360&lt;&gt;"", $P6360&lt;&gt;"...", $P6360&lt;&gt;"입력오류", ISNUMBER(FIND(INDEX($T$2:$T$7,$U$1),$P6360))),
        IF(
            $U$17="기타", AND($P6360&lt;&gt;"", $P6360&lt;&gt;"...", $P6360&lt;&gt;"입력오류", NOT(ISNUMBER(FIND($T$21:$T$34,$P6360)))),
            AND($P6360&lt;&gt;"", $P6360&lt;&gt;"...", $P6360&lt;&gt;"입력오류", $T$19=$P6360)
        )
    )
)</f>
        <v>0</v>
      </c>
    </row>
    <row r="6361" spans="9:17">
      <c r="I6361">
        <f t="shared" si="298"/>
        <v>6360</v>
      </c>
      <c r="J6361">
        <f t="shared" si="299"/>
        <v>1635</v>
      </c>
      <c r="K6361">
        <f t="shared" si="297"/>
        <v>3</v>
      </c>
      <c r="L6361" t="b">
        <f>COUNTIF($N$2:N6361, N6361)=1</f>
        <v>1</v>
      </c>
      <c r="M6361" s="37">
        <f>IF( $Q6361, MAX($M$1:M6360)+1, 0)</f>
        <v>0</v>
      </c>
      <c r="N6361" t="str" cm="1">
        <f t="array" ref="N6361">INDEX($A$9:$F$1048576, $J6361, $K6361 )</f>
        <v>KI976</v>
      </c>
      <c r="O6361" t="str" cm="1">
        <f t="array" ref="O6361">INDEX($B$9:$F$1048576, $J6361, $K6361 )</f>
        <v>티알나인제일차</v>
      </c>
      <c r="P6361" t="str" cm="1">
        <f t="array" ref="P6361">IF( $L6361, TRIM(_xll.IMDP("IR", $G$5&amp;$N6361, $G$6)), "" )</f>
        <v/>
      </c>
      <c r="Q6361" t="b" cm="1">
        <f t="array" ref="Q6361">IF(
    $U$1=1, AND($P6361&lt;&gt;"", $P6361&lt;&gt;"...", $P6361&lt;&gt;"입력오류"),
    IF(
        $U$18=1, AND($P6361&lt;&gt;"", $P6361&lt;&gt;"...", $P6361&lt;&gt;"입력오류", ISNUMBER(FIND(INDEX($T$2:$T$7,$U$1),$P6361))),
        IF(
            $U$17="기타", AND($P6361&lt;&gt;"", $P6361&lt;&gt;"...", $P6361&lt;&gt;"입력오류", NOT(ISNUMBER(FIND($T$21:$T$34,$P6361)))),
            AND($P6361&lt;&gt;"", $P6361&lt;&gt;"...", $P6361&lt;&gt;"입력오류", $T$19=$P6361)
        )
    )
)</f>
        <v>0</v>
      </c>
    </row>
    <row r="6362" spans="9:17">
      <c r="I6362">
        <f t="shared" si="298"/>
        <v>6361</v>
      </c>
      <c r="J6362">
        <f t="shared" si="299"/>
        <v>1636</v>
      </c>
      <c r="K6362">
        <f t="shared" si="297"/>
        <v>3</v>
      </c>
      <c r="L6362" t="b">
        <f>COUNTIF($N$2:N6362, N6362)=1</f>
        <v>1</v>
      </c>
      <c r="M6362" s="37">
        <f>IF( $Q6362, MAX($M$1:M6361)+1, 0)</f>
        <v>0</v>
      </c>
      <c r="N6362" t="str" cm="1">
        <f t="array" ref="N6362">INDEX($A$9:$F$1048576, $J6362, $K6362 )</f>
        <v>KI977</v>
      </c>
      <c r="O6362" t="str" cm="1">
        <f t="array" ref="O6362">INDEX($B$9:$F$1048576, $J6362, $K6362 )</f>
        <v>마이스위트홈제일차</v>
      </c>
      <c r="P6362" t="str" cm="1">
        <f t="array" ref="P6362">IF( $L6362, TRIM(_xll.IMDP("IR", $G$5&amp;$N6362, $G$6)), "" )</f>
        <v/>
      </c>
      <c r="Q6362" t="b" cm="1">
        <f t="array" ref="Q6362">IF(
    $U$1=1, AND($P6362&lt;&gt;"", $P6362&lt;&gt;"...", $P6362&lt;&gt;"입력오류"),
    IF(
        $U$18=1, AND($P6362&lt;&gt;"", $P6362&lt;&gt;"...", $P6362&lt;&gt;"입력오류", ISNUMBER(FIND(INDEX($T$2:$T$7,$U$1),$P6362))),
        IF(
            $U$17="기타", AND($P6362&lt;&gt;"", $P6362&lt;&gt;"...", $P6362&lt;&gt;"입력오류", NOT(ISNUMBER(FIND($T$21:$T$34,$P6362)))),
            AND($P6362&lt;&gt;"", $P6362&lt;&gt;"...", $P6362&lt;&gt;"입력오류", $T$19=$P6362)
        )
    )
)</f>
        <v>0</v>
      </c>
    </row>
    <row r="6363" spans="9:17">
      <c r="I6363">
        <f t="shared" si="298"/>
        <v>6362</v>
      </c>
      <c r="J6363">
        <f t="shared" si="299"/>
        <v>1637</v>
      </c>
      <c r="K6363">
        <f t="shared" si="297"/>
        <v>3</v>
      </c>
      <c r="L6363" t="b">
        <f>COUNTIF($N$2:N6363, N6363)=1</f>
        <v>1</v>
      </c>
      <c r="M6363" s="37">
        <f>IF( $Q6363, MAX($M$1:M6362)+1, 0)</f>
        <v>0</v>
      </c>
      <c r="N6363" t="str" cm="1">
        <f t="array" ref="N6363">INDEX($A$9:$F$1048576, $J6363, $K6363 )</f>
        <v>KI978</v>
      </c>
      <c r="O6363" t="str" cm="1">
        <f t="array" ref="O6363">INDEX($B$9:$F$1048576, $J6363, $K6363 )</f>
        <v>에스프로젝트더블유</v>
      </c>
      <c r="P6363" t="str" cm="1">
        <f t="array" ref="P6363">IF( $L6363, TRIM(_xll.IMDP("IR", $G$5&amp;$N6363, $G$6)), "" )</f>
        <v/>
      </c>
      <c r="Q6363" t="b" cm="1">
        <f t="array" ref="Q6363">IF(
    $U$1=1, AND($P6363&lt;&gt;"", $P6363&lt;&gt;"...", $P6363&lt;&gt;"입력오류"),
    IF(
        $U$18=1, AND($P6363&lt;&gt;"", $P6363&lt;&gt;"...", $P6363&lt;&gt;"입력오류", ISNUMBER(FIND(INDEX($T$2:$T$7,$U$1),$P6363))),
        IF(
            $U$17="기타", AND($P6363&lt;&gt;"", $P6363&lt;&gt;"...", $P6363&lt;&gt;"입력오류", NOT(ISNUMBER(FIND($T$21:$T$34,$P6363)))),
            AND($P6363&lt;&gt;"", $P6363&lt;&gt;"...", $P6363&lt;&gt;"입력오류", $T$19=$P6363)
        )
    )
)</f>
        <v>0</v>
      </c>
    </row>
    <row r="6364" spans="9:17">
      <c r="I6364">
        <f t="shared" si="298"/>
        <v>6363</v>
      </c>
      <c r="J6364">
        <f t="shared" si="299"/>
        <v>1638</v>
      </c>
      <c r="K6364">
        <f t="shared" si="297"/>
        <v>3</v>
      </c>
      <c r="L6364" t="b">
        <f>COUNTIF($N$2:N6364, N6364)=1</f>
        <v>1</v>
      </c>
      <c r="M6364" s="37">
        <f>IF( $Q6364, MAX($M$1:M6363)+1, 0)</f>
        <v>0</v>
      </c>
      <c r="N6364" t="str" cm="1">
        <f t="array" ref="N6364">INDEX($A$9:$F$1048576, $J6364, $K6364 )</f>
        <v>KI979</v>
      </c>
      <c r="O6364" t="str" cm="1">
        <f t="array" ref="O6364">INDEX($B$9:$F$1048576, $J6364, $K6364 )</f>
        <v>비케이씨에스제십오차</v>
      </c>
      <c r="P6364" t="str" cm="1">
        <f t="array" ref="P6364">IF( $L6364, TRIM(_xll.IMDP("IR", $G$5&amp;$N6364, $G$6)), "" )</f>
        <v/>
      </c>
      <c r="Q6364" t="b" cm="1">
        <f t="array" ref="Q6364">IF(
    $U$1=1, AND($P6364&lt;&gt;"", $P6364&lt;&gt;"...", $P6364&lt;&gt;"입력오류"),
    IF(
        $U$18=1, AND($P6364&lt;&gt;"", $P6364&lt;&gt;"...", $P6364&lt;&gt;"입력오류", ISNUMBER(FIND(INDEX($T$2:$T$7,$U$1),$P6364))),
        IF(
            $U$17="기타", AND($P6364&lt;&gt;"", $P6364&lt;&gt;"...", $P6364&lt;&gt;"입력오류", NOT(ISNUMBER(FIND($T$21:$T$34,$P6364)))),
            AND($P6364&lt;&gt;"", $P6364&lt;&gt;"...", $P6364&lt;&gt;"입력오류", $T$19=$P6364)
        )
    )
)</f>
        <v>0</v>
      </c>
    </row>
    <row r="6365" spans="9:17">
      <c r="I6365">
        <f t="shared" si="298"/>
        <v>6364</v>
      </c>
      <c r="J6365">
        <f t="shared" si="299"/>
        <v>1639</v>
      </c>
      <c r="K6365">
        <f t="shared" si="297"/>
        <v>3</v>
      </c>
      <c r="L6365" t="b">
        <f>COUNTIF($N$2:N6365, N6365)=1</f>
        <v>1</v>
      </c>
      <c r="M6365" s="37">
        <f>IF( $Q6365, MAX($M$1:M6364)+1, 0)</f>
        <v>0</v>
      </c>
      <c r="N6365" t="str" cm="1">
        <f t="array" ref="N6365">INDEX($A$9:$F$1048576, $J6365, $K6365 )</f>
        <v>KI980</v>
      </c>
      <c r="O6365" t="str" cm="1">
        <f t="array" ref="O6365">INDEX($B$9:$F$1048576, $J6365, $K6365 )</f>
        <v>우리플라즈마제일차</v>
      </c>
      <c r="P6365" t="str" cm="1">
        <f t="array" ref="P6365">IF( $L6365, TRIM(_xll.IMDP("IR", $G$5&amp;$N6365, $G$6)), "" )</f>
        <v/>
      </c>
      <c r="Q6365" t="b" cm="1">
        <f t="array" ref="Q6365">IF(
    $U$1=1, AND($P6365&lt;&gt;"", $P6365&lt;&gt;"...", $P6365&lt;&gt;"입력오류"),
    IF(
        $U$18=1, AND($P6365&lt;&gt;"", $P6365&lt;&gt;"...", $P6365&lt;&gt;"입력오류", ISNUMBER(FIND(INDEX($T$2:$T$7,$U$1),$P6365))),
        IF(
            $U$17="기타", AND($P6365&lt;&gt;"", $P6365&lt;&gt;"...", $P6365&lt;&gt;"입력오류", NOT(ISNUMBER(FIND($T$21:$T$34,$P6365)))),
            AND($P6365&lt;&gt;"", $P6365&lt;&gt;"...", $P6365&lt;&gt;"입력오류", $T$19=$P6365)
        )
    )
)</f>
        <v>0</v>
      </c>
    </row>
    <row r="6366" spans="9:17">
      <c r="I6366">
        <f t="shared" si="298"/>
        <v>6365</v>
      </c>
      <c r="J6366">
        <f t="shared" si="299"/>
        <v>1640</v>
      </c>
      <c r="K6366">
        <f t="shared" si="297"/>
        <v>3</v>
      </c>
      <c r="L6366" t="b">
        <f>COUNTIF($N$2:N6366, N6366)=1</f>
        <v>1</v>
      </c>
      <c r="M6366" s="37">
        <f>IF( $Q6366, MAX($M$1:M6365)+1, 0)</f>
        <v>0</v>
      </c>
      <c r="N6366" t="str" cm="1">
        <f t="array" ref="N6366">INDEX($A$9:$F$1048576, $J6366, $K6366 )</f>
        <v>KI981</v>
      </c>
      <c r="O6366" t="str" cm="1">
        <f t="array" ref="O6366">INDEX($B$9:$F$1048576, $J6366, $K6366 )</f>
        <v>불두제삼차</v>
      </c>
      <c r="P6366" t="str" cm="1">
        <f t="array" ref="P6366">IF( $L6366, TRIM(_xll.IMDP("IR", $G$5&amp;$N6366, $G$6)), "" )</f>
        <v/>
      </c>
      <c r="Q6366" t="b" cm="1">
        <f t="array" ref="Q6366">IF(
    $U$1=1, AND($P6366&lt;&gt;"", $P6366&lt;&gt;"...", $P6366&lt;&gt;"입력오류"),
    IF(
        $U$18=1, AND($P6366&lt;&gt;"", $P6366&lt;&gt;"...", $P6366&lt;&gt;"입력오류", ISNUMBER(FIND(INDEX($T$2:$T$7,$U$1),$P6366))),
        IF(
            $U$17="기타", AND($P6366&lt;&gt;"", $P6366&lt;&gt;"...", $P6366&lt;&gt;"입력오류", NOT(ISNUMBER(FIND($T$21:$T$34,$P6366)))),
            AND($P6366&lt;&gt;"", $P6366&lt;&gt;"...", $P6366&lt;&gt;"입력오류", $T$19=$P6366)
        )
    )
)</f>
        <v>0</v>
      </c>
    </row>
    <row r="6367" spans="9:17">
      <c r="I6367">
        <f t="shared" si="298"/>
        <v>6366</v>
      </c>
      <c r="J6367">
        <f t="shared" si="299"/>
        <v>1641</v>
      </c>
      <c r="K6367">
        <f t="shared" si="297"/>
        <v>3</v>
      </c>
      <c r="L6367" t="b">
        <f>COUNTIF($N$2:N6367, N6367)=1</f>
        <v>1</v>
      </c>
      <c r="M6367" s="37">
        <f>IF( $Q6367, MAX($M$1:M6366)+1, 0)</f>
        <v>0</v>
      </c>
      <c r="N6367" t="str" cm="1">
        <f t="array" ref="N6367">INDEX($A$9:$F$1048576, $J6367, $K6367 )</f>
        <v>KI982</v>
      </c>
      <c r="O6367" t="str" cm="1">
        <f t="array" ref="O6367">INDEX($B$9:$F$1048576, $J6367, $K6367 )</f>
        <v>불두제이차</v>
      </c>
      <c r="P6367" t="str" cm="1">
        <f t="array" ref="P6367">IF( $L6367, TRIM(_xll.IMDP("IR", $G$5&amp;$N6367, $G$6)), "" )</f>
        <v/>
      </c>
      <c r="Q6367" t="b" cm="1">
        <f t="array" ref="Q6367">IF(
    $U$1=1, AND($P6367&lt;&gt;"", $P6367&lt;&gt;"...", $P6367&lt;&gt;"입력오류"),
    IF(
        $U$18=1, AND($P6367&lt;&gt;"", $P6367&lt;&gt;"...", $P6367&lt;&gt;"입력오류", ISNUMBER(FIND(INDEX($T$2:$T$7,$U$1),$P6367))),
        IF(
            $U$17="기타", AND($P6367&lt;&gt;"", $P6367&lt;&gt;"...", $P6367&lt;&gt;"입력오류", NOT(ISNUMBER(FIND($T$21:$T$34,$P6367)))),
            AND($P6367&lt;&gt;"", $P6367&lt;&gt;"...", $P6367&lt;&gt;"입력오류", $T$19=$P6367)
        )
    )
)</f>
        <v>0</v>
      </c>
    </row>
    <row r="6368" spans="9:17">
      <c r="I6368">
        <f t="shared" si="298"/>
        <v>6367</v>
      </c>
      <c r="J6368">
        <f t="shared" si="299"/>
        <v>1642</v>
      </c>
      <c r="K6368">
        <f t="shared" si="297"/>
        <v>3</v>
      </c>
      <c r="L6368" t="b">
        <f>COUNTIF($N$2:N6368, N6368)=1</f>
        <v>1</v>
      </c>
      <c r="M6368" s="37">
        <f>IF( $Q6368, MAX($M$1:M6367)+1, 0)</f>
        <v>0</v>
      </c>
      <c r="N6368" t="str" cm="1">
        <f t="array" ref="N6368">INDEX($A$9:$F$1048576, $J6368, $K6368 )</f>
        <v>KI983</v>
      </c>
      <c r="O6368" t="str" cm="1">
        <f t="array" ref="O6368">INDEX($B$9:$F$1048576, $J6368, $K6368 )</f>
        <v>더웨일제십차</v>
      </c>
      <c r="P6368" t="str" cm="1">
        <f t="array" ref="P6368">IF( $L6368, TRIM(_xll.IMDP("IR", $G$5&amp;$N6368, $G$6)), "" )</f>
        <v/>
      </c>
      <c r="Q6368" t="b" cm="1">
        <f t="array" ref="Q6368">IF(
    $U$1=1, AND($P6368&lt;&gt;"", $P6368&lt;&gt;"...", $P6368&lt;&gt;"입력오류"),
    IF(
        $U$18=1, AND($P6368&lt;&gt;"", $P6368&lt;&gt;"...", $P6368&lt;&gt;"입력오류", ISNUMBER(FIND(INDEX($T$2:$T$7,$U$1),$P6368))),
        IF(
            $U$17="기타", AND($P6368&lt;&gt;"", $P6368&lt;&gt;"...", $P6368&lt;&gt;"입력오류", NOT(ISNUMBER(FIND($T$21:$T$34,$P6368)))),
            AND($P6368&lt;&gt;"", $P6368&lt;&gt;"...", $P6368&lt;&gt;"입력오류", $T$19=$P6368)
        )
    )
)</f>
        <v>0</v>
      </c>
    </row>
    <row r="6369" spans="9:17">
      <c r="I6369">
        <f t="shared" si="298"/>
        <v>6368</v>
      </c>
      <c r="J6369">
        <f t="shared" si="299"/>
        <v>1643</v>
      </c>
      <c r="K6369">
        <f t="shared" si="297"/>
        <v>3</v>
      </c>
      <c r="L6369" t="b">
        <f>COUNTIF($N$2:N6369, N6369)=1</f>
        <v>1</v>
      </c>
      <c r="M6369" s="37">
        <f>IF( $Q6369, MAX($M$1:M6368)+1, 0)</f>
        <v>0</v>
      </c>
      <c r="N6369" t="str" cm="1">
        <f t="array" ref="N6369">INDEX($A$9:$F$1048576, $J6369, $K6369 )</f>
        <v>KI984</v>
      </c>
      <c r="O6369" t="str" cm="1">
        <f t="array" ref="O6369">INDEX($B$9:$F$1048576, $J6369, $K6369 )</f>
        <v>제일사랑제9차</v>
      </c>
      <c r="P6369" t="str" cm="1">
        <f t="array" ref="P6369">IF( $L6369, TRIM(_xll.IMDP("IR", $G$5&amp;$N6369, $G$6)), "" )</f>
        <v/>
      </c>
      <c r="Q6369" t="b" cm="1">
        <f t="array" ref="Q6369">IF(
    $U$1=1, AND($P6369&lt;&gt;"", $P6369&lt;&gt;"...", $P6369&lt;&gt;"입력오류"),
    IF(
        $U$18=1, AND($P6369&lt;&gt;"", $P6369&lt;&gt;"...", $P6369&lt;&gt;"입력오류", ISNUMBER(FIND(INDEX($T$2:$T$7,$U$1),$P6369))),
        IF(
            $U$17="기타", AND($P6369&lt;&gt;"", $P6369&lt;&gt;"...", $P6369&lt;&gt;"입력오류", NOT(ISNUMBER(FIND($T$21:$T$34,$P6369)))),
            AND($P6369&lt;&gt;"", $P6369&lt;&gt;"...", $P6369&lt;&gt;"입력오류", $T$19=$P6369)
        )
    )
)</f>
        <v>0</v>
      </c>
    </row>
    <row r="6370" spans="9:17">
      <c r="I6370">
        <f t="shared" si="298"/>
        <v>6369</v>
      </c>
      <c r="J6370">
        <f t="shared" si="299"/>
        <v>1644</v>
      </c>
      <c r="K6370">
        <f t="shared" si="297"/>
        <v>3</v>
      </c>
      <c r="L6370" t="b">
        <f>COUNTIF($N$2:N6370, N6370)=1</f>
        <v>1</v>
      </c>
      <c r="M6370" s="37">
        <f>IF( $Q6370, MAX($M$1:M6369)+1, 0)</f>
        <v>0</v>
      </c>
      <c r="N6370" t="str" cm="1">
        <f t="array" ref="N6370">INDEX($A$9:$F$1048576, $J6370, $K6370 )</f>
        <v>KI985</v>
      </c>
      <c r="O6370" t="str" cm="1">
        <f t="array" ref="O6370">INDEX($B$9:$F$1048576, $J6370, $K6370 )</f>
        <v>에스프로젝트뉴월드</v>
      </c>
      <c r="P6370" t="str" cm="1">
        <f t="array" ref="P6370">IF( $L6370, TRIM(_xll.IMDP("IR", $G$5&amp;$N6370, $G$6)), "" )</f>
        <v/>
      </c>
      <c r="Q6370" t="b" cm="1">
        <f t="array" ref="Q6370">IF(
    $U$1=1, AND($P6370&lt;&gt;"", $P6370&lt;&gt;"...", $P6370&lt;&gt;"입력오류"),
    IF(
        $U$18=1, AND($P6370&lt;&gt;"", $P6370&lt;&gt;"...", $P6370&lt;&gt;"입력오류", ISNUMBER(FIND(INDEX($T$2:$T$7,$U$1),$P6370))),
        IF(
            $U$17="기타", AND($P6370&lt;&gt;"", $P6370&lt;&gt;"...", $P6370&lt;&gt;"입력오류", NOT(ISNUMBER(FIND($T$21:$T$34,$P6370)))),
            AND($P6370&lt;&gt;"", $P6370&lt;&gt;"...", $P6370&lt;&gt;"입력오류", $T$19=$P6370)
        )
    )
)</f>
        <v>0</v>
      </c>
    </row>
    <row r="6371" spans="9:17">
      <c r="I6371">
        <f t="shared" si="298"/>
        <v>6370</v>
      </c>
      <c r="J6371">
        <f t="shared" si="299"/>
        <v>1645</v>
      </c>
      <c r="K6371">
        <f t="shared" si="297"/>
        <v>3</v>
      </c>
      <c r="L6371" t="b">
        <f>COUNTIF($N$2:N6371, N6371)=1</f>
        <v>1</v>
      </c>
      <c r="M6371" s="37">
        <f>IF( $Q6371, MAX($M$1:M6370)+1, 0)</f>
        <v>0</v>
      </c>
      <c r="N6371" t="str" cm="1">
        <f t="array" ref="N6371">INDEX($A$9:$F$1048576, $J6371, $K6371 )</f>
        <v>KI986</v>
      </c>
      <c r="O6371" t="str" cm="1">
        <f t="array" ref="O6371">INDEX($B$9:$F$1048576, $J6371, $K6371 )</f>
        <v>포인트유니트</v>
      </c>
      <c r="P6371" t="str" cm="1">
        <f t="array" ref="P6371">IF( $L6371, TRIM(_xll.IMDP("IR", $G$5&amp;$N6371, $G$6)), "" )</f>
        <v/>
      </c>
      <c r="Q6371" t="b" cm="1">
        <f t="array" ref="Q6371">IF(
    $U$1=1, AND($P6371&lt;&gt;"", $P6371&lt;&gt;"...", $P6371&lt;&gt;"입력오류"),
    IF(
        $U$18=1, AND($P6371&lt;&gt;"", $P6371&lt;&gt;"...", $P6371&lt;&gt;"입력오류", ISNUMBER(FIND(INDEX($T$2:$T$7,$U$1),$P6371))),
        IF(
            $U$17="기타", AND($P6371&lt;&gt;"", $P6371&lt;&gt;"...", $P6371&lt;&gt;"입력오류", NOT(ISNUMBER(FIND($T$21:$T$34,$P6371)))),
            AND($P6371&lt;&gt;"", $P6371&lt;&gt;"...", $P6371&lt;&gt;"입력오류", $T$19=$P6371)
        )
    )
)</f>
        <v>0</v>
      </c>
    </row>
    <row r="6372" spans="9:17">
      <c r="I6372">
        <f t="shared" si="298"/>
        <v>6371</v>
      </c>
      <c r="J6372">
        <f t="shared" si="299"/>
        <v>1646</v>
      </c>
      <c r="K6372">
        <f t="shared" si="297"/>
        <v>3</v>
      </c>
      <c r="L6372" t="b">
        <f>COUNTIF($N$2:N6372, N6372)=1</f>
        <v>1</v>
      </c>
      <c r="M6372" s="37">
        <f>IF( $Q6372, MAX($M$1:M6371)+1, 0)</f>
        <v>0</v>
      </c>
      <c r="N6372" t="str" cm="1">
        <f t="array" ref="N6372">INDEX($A$9:$F$1048576, $J6372, $K6372 )</f>
        <v>KI987</v>
      </c>
      <c r="O6372" t="str" cm="1">
        <f t="array" ref="O6372">INDEX($B$9:$F$1048576, $J6372, $K6372 )</f>
        <v>리치프로신반포15</v>
      </c>
      <c r="P6372" t="str" cm="1">
        <f t="array" ref="P6372">IF( $L6372, TRIM(_xll.IMDP("IR", $G$5&amp;$N6372, $G$6)), "" )</f>
        <v/>
      </c>
      <c r="Q6372" t="b" cm="1">
        <f t="array" ref="Q6372">IF(
    $U$1=1, AND($P6372&lt;&gt;"", $P6372&lt;&gt;"...", $P6372&lt;&gt;"입력오류"),
    IF(
        $U$18=1, AND($P6372&lt;&gt;"", $P6372&lt;&gt;"...", $P6372&lt;&gt;"입력오류", ISNUMBER(FIND(INDEX($T$2:$T$7,$U$1),$P6372))),
        IF(
            $U$17="기타", AND($P6372&lt;&gt;"", $P6372&lt;&gt;"...", $P6372&lt;&gt;"입력오류", NOT(ISNUMBER(FIND($T$21:$T$34,$P6372)))),
            AND($P6372&lt;&gt;"", $P6372&lt;&gt;"...", $P6372&lt;&gt;"입력오류", $T$19=$P6372)
        )
    )
)</f>
        <v>0</v>
      </c>
    </row>
    <row r="6373" spans="9:17">
      <c r="I6373">
        <f t="shared" si="298"/>
        <v>6372</v>
      </c>
      <c r="J6373">
        <f t="shared" si="299"/>
        <v>1647</v>
      </c>
      <c r="K6373">
        <f t="shared" si="297"/>
        <v>3</v>
      </c>
      <c r="L6373" t="b">
        <f>COUNTIF($N$2:N6373, N6373)=1</f>
        <v>1</v>
      </c>
      <c r="M6373" s="37">
        <f>IF( $Q6373, MAX($M$1:M6372)+1, 0)</f>
        <v>0</v>
      </c>
      <c r="N6373" t="str" cm="1">
        <f t="array" ref="N6373">INDEX($A$9:$F$1048576, $J6373, $K6373 )</f>
        <v>KI988</v>
      </c>
      <c r="O6373" t="str" cm="1">
        <f t="array" ref="O6373">INDEX($B$9:$F$1048576, $J6373, $K6373 )</f>
        <v>뉴스타엔엘제이차</v>
      </c>
      <c r="P6373" t="str" cm="1">
        <f t="array" ref="P6373">IF( $L6373, TRIM(_xll.IMDP("IR", $G$5&amp;$N6373, $G$6)), "" )</f>
        <v/>
      </c>
      <c r="Q6373" t="b" cm="1">
        <f t="array" ref="Q6373">IF(
    $U$1=1, AND($P6373&lt;&gt;"", $P6373&lt;&gt;"...", $P6373&lt;&gt;"입력오류"),
    IF(
        $U$18=1, AND($P6373&lt;&gt;"", $P6373&lt;&gt;"...", $P6373&lt;&gt;"입력오류", ISNUMBER(FIND(INDEX($T$2:$T$7,$U$1),$P6373))),
        IF(
            $U$17="기타", AND($P6373&lt;&gt;"", $P6373&lt;&gt;"...", $P6373&lt;&gt;"입력오류", NOT(ISNUMBER(FIND($T$21:$T$34,$P6373)))),
            AND($P6373&lt;&gt;"", $P6373&lt;&gt;"...", $P6373&lt;&gt;"입력오류", $T$19=$P6373)
        )
    )
)</f>
        <v>0</v>
      </c>
    </row>
    <row r="6374" spans="9:17">
      <c r="I6374">
        <f t="shared" si="298"/>
        <v>6373</v>
      </c>
      <c r="J6374">
        <f t="shared" si="299"/>
        <v>1648</v>
      </c>
      <c r="K6374">
        <f t="shared" si="297"/>
        <v>3</v>
      </c>
      <c r="L6374" t="b">
        <f>COUNTIF($N$2:N6374, N6374)=1</f>
        <v>1</v>
      </c>
      <c r="M6374" s="37">
        <f>IF( $Q6374, MAX($M$1:M6373)+1, 0)</f>
        <v>0</v>
      </c>
      <c r="N6374" t="str" cm="1">
        <f t="array" ref="N6374">INDEX($A$9:$F$1048576, $J6374, $K6374 )</f>
        <v>KI989</v>
      </c>
      <c r="O6374" t="str" cm="1">
        <f t="array" ref="O6374">INDEX($B$9:$F$1048576, $J6374, $K6374 )</f>
        <v>신한퍼스트제이차</v>
      </c>
      <c r="P6374" t="str" cm="1">
        <f t="array" ref="P6374">IF( $L6374, TRIM(_xll.IMDP("IR", $G$5&amp;$N6374, $G$6)), "" )</f>
        <v/>
      </c>
      <c r="Q6374" t="b" cm="1">
        <f t="array" ref="Q6374">IF(
    $U$1=1, AND($P6374&lt;&gt;"", $P6374&lt;&gt;"...", $P6374&lt;&gt;"입력오류"),
    IF(
        $U$18=1, AND($P6374&lt;&gt;"", $P6374&lt;&gt;"...", $P6374&lt;&gt;"입력오류", ISNUMBER(FIND(INDEX($T$2:$T$7,$U$1),$P6374))),
        IF(
            $U$17="기타", AND($P6374&lt;&gt;"", $P6374&lt;&gt;"...", $P6374&lt;&gt;"입력오류", NOT(ISNUMBER(FIND($T$21:$T$34,$P6374)))),
            AND($P6374&lt;&gt;"", $P6374&lt;&gt;"...", $P6374&lt;&gt;"입력오류", $T$19=$P6374)
        )
    )
)</f>
        <v>0</v>
      </c>
    </row>
    <row r="6375" spans="9:17">
      <c r="I6375">
        <f t="shared" si="298"/>
        <v>6374</v>
      </c>
      <c r="J6375">
        <f t="shared" si="299"/>
        <v>1649</v>
      </c>
      <c r="K6375">
        <f t="shared" si="297"/>
        <v>3</v>
      </c>
      <c r="L6375" t="b">
        <f>COUNTIF($N$2:N6375, N6375)=1</f>
        <v>1</v>
      </c>
      <c r="M6375" s="37">
        <f>IF( $Q6375, MAX($M$1:M6374)+1, 0)</f>
        <v>0</v>
      </c>
      <c r="N6375" t="str" cm="1">
        <f t="array" ref="N6375">INDEX($A$9:$F$1048576, $J6375, $K6375 )</f>
        <v>KI990</v>
      </c>
      <c r="O6375" t="str" cm="1">
        <f t="array" ref="O6375">INDEX($B$9:$F$1048576, $J6375, $K6375 )</f>
        <v>한솔제삼십이차</v>
      </c>
      <c r="P6375" t="str" cm="1">
        <f t="array" ref="P6375">IF( $L6375, TRIM(_xll.IMDP("IR", $G$5&amp;$N6375, $G$6)), "" )</f>
        <v/>
      </c>
      <c r="Q6375" t="b" cm="1">
        <f t="array" ref="Q6375">IF(
    $U$1=1, AND($P6375&lt;&gt;"", $P6375&lt;&gt;"...", $P6375&lt;&gt;"입력오류"),
    IF(
        $U$18=1, AND($P6375&lt;&gt;"", $P6375&lt;&gt;"...", $P6375&lt;&gt;"입력오류", ISNUMBER(FIND(INDEX($T$2:$T$7,$U$1),$P6375))),
        IF(
            $U$17="기타", AND($P6375&lt;&gt;"", $P6375&lt;&gt;"...", $P6375&lt;&gt;"입력오류", NOT(ISNUMBER(FIND($T$21:$T$34,$P6375)))),
            AND($P6375&lt;&gt;"", $P6375&lt;&gt;"...", $P6375&lt;&gt;"입력오류", $T$19=$P6375)
        )
    )
)</f>
        <v>0</v>
      </c>
    </row>
    <row r="6376" spans="9:17">
      <c r="I6376">
        <f t="shared" si="298"/>
        <v>6375</v>
      </c>
      <c r="J6376">
        <f t="shared" si="299"/>
        <v>1650</v>
      </c>
      <c r="K6376">
        <f t="shared" si="297"/>
        <v>3</v>
      </c>
      <c r="L6376" t="b">
        <f>COUNTIF($N$2:N6376, N6376)=1</f>
        <v>1</v>
      </c>
      <c r="M6376" s="37">
        <f>IF( $Q6376, MAX($M$1:M6375)+1, 0)</f>
        <v>0</v>
      </c>
      <c r="N6376" t="str" cm="1">
        <f t="array" ref="N6376">INDEX($A$9:$F$1048576, $J6376, $K6376 )</f>
        <v>KI991</v>
      </c>
      <c r="O6376" t="str" cm="1">
        <f t="array" ref="O6376">INDEX($B$9:$F$1048576, $J6376, $K6376 )</f>
        <v>더웨일제구차</v>
      </c>
      <c r="P6376" t="str" cm="1">
        <f t="array" ref="P6376">IF( $L6376, TRIM(_xll.IMDP("IR", $G$5&amp;$N6376, $G$6)), "" )</f>
        <v/>
      </c>
      <c r="Q6376" t="b" cm="1">
        <f t="array" ref="Q6376">IF(
    $U$1=1, AND($P6376&lt;&gt;"", $P6376&lt;&gt;"...", $P6376&lt;&gt;"입력오류"),
    IF(
        $U$18=1, AND($P6376&lt;&gt;"", $P6376&lt;&gt;"...", $P6376&lt;&gt;"입력오류", ISNUMBER(FIND(INDEX($T$2:$T$7,$U$1),$P6376))),
        IF(
            $U$17="기타", AND($P6376&lt;&gt;"", $P6376&lt;&gt;"...", $P6376&lt;&gt;"입력오류", NOT(ISNUMBER(FIND($T$21:$T$34,$P6376)))),
            AND($P6376&lt;&gt;"", $P6376&lt;&gt;"...", $P6376&lt;&gt;"입력오류", $T$19=$P6376)
        )
    )
)</f>
        <v>0</v>
      </c>
    </row>
    <row r="6377" spans="9:17">
      <c r="I6377">
        <f t="shared" si="298"/>
        <v>6376</v>
      </c>
      <c r="J6377">
        <f t="shared" si="299"/>
        <v>1651</v>
      </c>
      <c r="K6377">
        <f t="shared" si="297"/>
        <v>3</v>
      </c>
      <c r="L6377" t="b">
        <f>COUNTIF($N$2:N6377, N6377)=1</f>
        <v>1</v>
      </c>
      <c r="M6377" s="37">
        <f>IF( $Q6377, MAX($M$1:M6376)+1, 0)</f>
        <v>0</v>
      </c>
      <c r="N6377" t="str" cm="1">
        <f t="array" ref="N6377">INDEX($A$9:$F$1048576, $J6377, $K6377 )</f>
        <v>KI992</v>
      </c>
      <c r="O6377" t="str" cm="1">
        <f t="array" ref="O6377">INDEX($B$9:$F$1048576, $J6377, $K6377 )</f>
        <v>비욘드스카이제칠차</v>
      </c>
      <c r="P6377" t="str" cm="1">
        <f t="array" ref="P6377">IF( $L6377, TRIM(_xll.IMDP("IR", $G$5&amp;$N6377, $G$6)), "" )</f>
        <v/>
      </c>
      <c r="Q6377" t="b" cm="1">
        <f t="array" ref="Q6377">IF(
    $U$1=1, AND($P6377&lt;&gt;"", $P6377&lt;&gt;"...", $P6377&lt;&gt;"입력오류"),
    IF(
        $U$18=1, AND($P6377&lt;&gt;"", $P6377&lt;&gt;"...", $P6377&lt;&gt;"입력오류", ISNUMBER(FIND(INDEX($T$2:$T$7,$U$1),$P6377))),
        IF(
            $U$17="기타", AND($P6377&lt;&gt;"", $P6377&lt;&gt;"...", $P6377&lt;&gt;"입력오류", NOT(ISNUMBER(FIND($T$21:$T$34,$P6377)))),
            AND($P6377&lt;&gt;"", $P6377&lt;&gt;"...", $P6377&lt;&gt;"입력오류", $T$19=$P6377)
        )
    )
)</f>
        <v>0</v>
      </c>
    </row>
    <row r="6378" spans="9:17">
      <c r="I6378">
        <f t="shared" si="298"/>
        <v>6377</v>
      </c>
      <c r="J6378">
        <f t="shared" si="299"/>
        <v>1652</v>
      </c>
      <c r="K6378">
        <f t="shared" si="297"/>
        <v>3</v>
      </c>
      <c r="L6378" t="b">
        <f>COUNTIF($N$2:N6378, N6378)=1</f>
        <v>1</v>
      </c>
      <c r="M6378" s="37">
        <f>IF( $Q6378, MAX($M$1:M6377)+1, 0)</f>
        <v>0</v>
      </c>
      <c r="N6378" t="str" cm="1">
        <f t="array" ref="N6378">INDEX($A$9:$F$1048576, $J6378, $K6378 )</f>
        <v>KI993</v>
      </c>
      <c r="O6378" t="str" cm="1">
        <f t="array" ref="O6378">INDEX($B$9:$F$1048576, $J6378, $K6378 )</f>
        <v>알바트로스제이십팔차</v>
      </c>
      <c r="P6378" t="str" cm="1">
        <f t="array" ref="P6378">IF( $L6378, TRIM(_xll.IMDP("IR", $G$5&amp;$N6378, $G$6)), "" )</f>
        <v/>
      </c>
      <c r="Q6378" t="b" cm="1">
        <f t="array" ref="Q6378">IF(
    $U$1=1, AND($P6378&lt;&gt;"", $P6378&lt;&gt;"...", $P6378&lt;&gt;"입력오류"),
    IF(
        $U$18=1, AND($P6378&lt;&gt;"", $P6378&lt;&gt;"...", $P6378&lt;&gt;"입력오류", ISNUMBER(FIND(INDEX($T$2:$T$7,$U$1),$P6378))),
        IF(
            $U$17="기타", AND($P6378&lt;&gt;"", $P6378&lt;&gt;"...", $P6378&lt;&gt;"입력오류", NOT(ISNUMBER(FIND($T$21:$T$34,$P6378)))),
            AND($P6378&lt;&gt;"", $P6378&lt;&gt;"...", $P6378&lt;&gt;"입력오류", $T$19=$P6378)
        )
    )
)</f>
        <v>0</v>
      </c>
    </row>
    <row r="6379" spans="9:17">
      <c r="I6379">
        <f t="shared" si="298"/>
        <v>6378</v>
      </c>
      <c r="J6379">
        <f t="shared" si="299"/>
        <v>1653</v>
      </c>
      <c r="K6379">
        <f t="shared" si="297"/>
        <v>3</v>
      </c>
      <c r="L6379" t="b">
        <f>COUNTIF($N$2:N6379, N6379)=1</f>
        <v>1</v>
      </c>
      <c r="M6379" s="37">
        <f>IF( $Q6379, MAX($M$1:M6378)+1, 0)</f>
        <v>0</v>
      </c>
      <c r="N6379" t="str" cm="1">
        <f t="array" ref="N6379">INDEX($A$9:$F$1048576, $J6379, $K6379 )</f>
        <v>KI994</v>
      </c>
      <c r="O6379" t="str" cm="1">
        <f t="array" ref="O6379">INDEX($B$9:$F$1048576, $J6379, $K6379 )</f>
        <v>우리사랑제18차</v>
      </c>
      <c r="P6379" t="str" cm="1">
        <f t="array" ref="P6379">IF( $L6379, TRIM(_xll.IMDP("IR", $G$5&amp;$N6379, $G$6)), "" )</f>
        <v/>
      </c>
      <c r="Q6379" t="b" cm="1">
        <f t="array" ref="Q6379">IF(
    $U$1=1, AND($P6379&lt;&gt;"", $P6379&lt;&gt;"...", $P6379&lt;&gt;"입력오류"),
    IF(
        $U$18=1, AND($P6379&lt;&gt;"", $P6379&lt;&gt;"...", $P6379&lt;&gt;"입력오류", ISNUMBER(FIND(INDEX($T$2:$T$7,$U$1),$P6379))),
        IF(
            $U$17="기타", AND($P6379&lt;&gt;"", $P6379&lt;&gt;"...", $P6379&lt;&gt;"입력오류", NOT(ISNUMBER(FIND($T$21:$T$34,$P6379)))),
            AND($P6379&lt;&gt;"", $P6379&lt;&gt;"...", $P6379&lt;&gt;"입력오류", $T$19=$P6379)
        )
    )
)</f>
        <v>0</v>
      </c>
    </row>
    <row r="6380" spans="9:17">
      <c r="I6380">
        <f t="shared" si="298"/>
        <v>6379</v>
      </c>
      <c r="J6380">
        <f t="shared" si="299"/>
        <v>1654</v>
      </c>
      <c r="K6380">
        <f t="shared" si="297"/>
        <v>3</v>
      </c>
      <c r="L6380" t="b">
        <f>COUNTIF($N$2:N6380, N6380)=1</f>
        <v>1</v>
      </c>
      <c r="M6380" s="37">
        <f>IF( $Q6380, MAX($M$1:M6379)+1, 0)</f>
        <v>0</v>
      </c>
      <c r="N6380" t="str" cm="1">
        <f t="array" ref="N6380">INDEX($A$9:$F$1048576, $J6380, $K6380 )</f>
        <v>KI995</v>
      </c>
      <c r="O6380" t="str" cm="1">
        <f t="array" ref="O6380">INDEX($B$9:$F$1048576, $J6380, $K6380 )</f>
        <v>케이아이브리드제일차</v>
      </c>
      <c r="P6380" t="str" cm="1">
        <f t="array" ref="P6380">IF( $L6380, TRIM(_xll.IMDP("IR", $G$5&amp;$N6380, $G$6)), "" )</f>
        <v/>
      </c>
      <c r="Q6380" t="b" cm="1">
        <f t="array" ref="Q6380">IF(
    $U$1=1, AND($P6380&lt;&gt;"", $P6380&lt;&gt;"...", $P6380&lt;&gt;"입력오류"),
    IF(
        $U$18=1, AND($P6380&lt;&gt;"", $P6380&lt;&gt;"...", $P6380&lt;&gt;"입력오류", ISNUMBER(FIND(INDEX($T$2:$T$7,$U$1),$P6380))),
        IF(
            $U$17="기타", AND($P6380&lt;&gt;"", $P6380&lt;&gt;"...", $P6380&lt;&gt;"입력오류", NOT(ISNUMBER(FIND($T$21:$T$34,$P6380)))),
            AND($P6380&lt;&gt;"", $P6380&lt;&gt;"...", $P6380&lt;&gt;"입력오류", $T$19=$P6380)
        )
    )
)</f>
        <v>0</v>
      </c>
    </row>
    <row r="6381" spans="9:17">
      <c r="I6381">
        <f t="shared" si="298"/>
        <v>6380</v>
      </c>
      <c r="J6381">
        <f t="shared" si="299"/>
        <v>1655</v>
      </c>
      <c r="K6381">
        <f t="shared" si="297"/>
        <v>3</v>
      </c>
      <c r="L6381" t="b">
        <f>COUNTIF($N$2:N6381, N6381)=1</f>
        <v>1</v>
      </c>
      <c r="M6381" s="37">
        <f>IF( $Q6381, MAX($M$1:M6380)+1, 0)</f>
        <v>0</v>
      </c>
      <c r="N6381" t="str" cm="1">
        <f t="array" ref="N6381">INDEX($A$9:$F$1048576, $J6381, $K6381 )</f>
        <v>KI996</v>
      </c>
      <c r="O6381" t="str" cm="1">
        <f t="array" ref="O6381">INDEX($B$9:$F$1048576, $J6381, $K6381 )</f>
        <v>플루아이제일차</v>
      </c>
      <c r="P6381" t="str" cm="1">
        <f t="array" ref="P6381">IF( $L6381, TRIM(_xll.IMDP("IR", $G$5&amp;$N6381, $G$6)), "" )</f>
        <v/>
      </c>
      <c r="Q6381" t="b" cm="1">
        <f t="array" ref="Q6381">IF(
    $U$1=1, AND($P6381&lt;&gt;"", $P6381&lt;&gt;"...", $P6381&lt;&gt;"입력오류"),
    IF(
        $U$18=1, AND($P6381&lt;&gt;"", $P6381&lt;&gt;"...", $P6381&lt;&gt;"입력오류", ISNUMBER(FIND(INDEX($T$2:$T$7,$U$1),$P6381))),
        IF(
            $U$17="기타", AND($P6381&lt;&gt;"", $P6381&lt;&gt;"...", $P6381&lt;&gt;"입력오류", NOT(ISNUMBER(FIND($T$21:$T$34,$P6381)))),
            AND($P6381&lt;&gt;"", $P6381&lt;&gt;"...", $P6381&lt;&gt;"입력오류", $T$19=$P6381)
        )
    )
)</f>
        <v>0</v>
      </c>
    </row>
    <row r="6382" spans="9:17">
      <c r="I6382">
        <f t="shared" si="298"/>
        <v>6381</v>
      </c>
      <c r="J6382">
        <f t="shared" si="299"/>
        <v>1656</v>
      </c>
      <c r="K6382">
        <f t="shared" si="297"/>
        <v>3</v>
      </c>
      <c r="L6382" t="b">
        <f>COUNTIF($N$2:N6382, N6382)=1</f>
        <v>1</v>
      </c>
      <c r="M6382" s="37">
        <f>IF( $Q6382, MAX($M$1:M6381)+1, 0)</f>
        <v>0</v>
      </c>
      <c r="N6382" t="str" cm="1">
        <f t="array" ref="N6382">INDEX($A$9:$F$1048576, $J6382, $K6382 )</f>
        <v>KI998</v>
      </c>
      <c r="O6382" t="str" cm="1">
        <f t="array" ref="O6382">INDEX($B$9:$F$1048576, $J6382, $K6382 )</f>
        <v>우리사랑제17차</v>
      </c>
      <c r="P6382" t="str" cm="1">
        <f t="array" ref="P6382">IF( $L6382, TRIM(_xll.IMDP("IR", $G$5&amp;$N6382, $G$6)), "" )</f>
        <v/>
      </c>
      <c r="Q6382" t="b" cm="1">
        <f t="array" ref="Q6382">IF(
    $U$1=1, AND($P6382&lt;&gt;"", $P6382&lt;&gt;"...", $P6382&lt;&gt;"입력오류"),
    IF(
        $U$18=1, AND($P6382&lt;&gt;"", $P6382&lt;&gt;"...", $P6382&lt;&gt;"입력오류", ISNUMBER(FIND(INDEX($T$2:$T$7,$U$1),$P6382))),
        IF(
            $U$17="기타", AND($P6382&lt;&gt;"", $P6382&lt;&gt;"...", $P6382&lt;&gt;"입력오류", NOT(ISNUMBER(FIND($T$21:$T$34,$P6382)))),
            AND($P6382&lt;&gt;"", $P6382&lt;&gt;"...", $P6382&lt;&gt;"입력오류", $T$19=$P6382)
        )
    )
)</f>
        <v>0</v>
      </c>
    </row>
    <row r="6383" spans="9:17">
      <c r="I6383">
        <f t="shared" si="298"/>
        <v>6382</v>
      </c>
      <c r="J6383">
        <f t="shared" si="299"/>
        <v>1657</v>
      </c>
      <c r="K6383">
        <f t="shared" si="297"/>
        <v>3</v>
      </c>
      <c r="L6383" t="b">
        <f>COUNTIF($N$2:N6383, N6383)=1</f>
        <v>1</v>
      </c>
      <c r="M6383" s="37">
        <f>IF( $Q6383, MAX($M$1:M6382)+1, 0)</f>
        <v>0</v>
      </c>
      <c r="N6383" t="str" cm="1">
        <f t="array" ref="N6383">INDEX($A$9:$F$1048576, $J6383, $K6383 )</f>
        <v>KI999</v>
      </c>
      <c r="O6383" t="str" cm="1">
        <f t="array" ref="O6383">INDEX($B$9:$F$1048576, $J6383, $K6383 )</f>
        <v>우리챔피온제육차</v>
      </c>
      <c r="P6383" t="str" cm="1">
        <f t="array" ref="P6383">IF( $L6383, TRIM(_xll.IMDP("IR", $G$5&amp;$N6383, $G$6)), "" )</f>
        <v/>
      </c>
      <c r="Q6383" t="b" cm="1">
        <f t="array" ref="Q6383">IF(
    $U$1=1, AND($P6383&lt;&gt;"", $P6383&lt;&gt;"...", $P6383&lt;&gt;"입력오류"),
    IF(
        $U$18=1, AND($P6383&lt;&gt;"", $P6383&lt;&gt;"...", $P6383&lt;&gt;"입력오류", ISNUMBER(FIND(INDEX($T$2:$T$7,$U$1),$P6383))),
        IF(
            $U$17="기타", AND($P6383&lt;&gt;"", $P6383&lt;&gt;"...", $P6383&lt;&gt;"입력오류", NOT(ISNUMBER(FIND($T$21:$T$34,$P6383)))),
            AND($P6383&lt;&gt;"", $P6383&lt;&gt;"...", $P6383&lt;&gt;"입력오류", $T$19=$P6383)
        )
    )
)</f>
        <v>0</v>
      </c>
    </row>
    <row r="6384" spans="9:17">
      <c r="I6384">
        <f t="shared" si="298"/>
        <v>6383</v>
      </c>
      <c r="J6384">
        <f t="shared" si="299"/>
        <v>1658</v>
      </c>
      <c r="K6384">
        <f t="shared" si="297"/>
        <v>3</v>
      </c>
      <c r="L6384" t="b">
        <f>COUNTIF($N$2:N6384, N6384)=1</f>
        <v>1</v>
      </c>
      <c r="M6384" s="37">
        <f>IF( $Q6384, MAX($M$1:M6383)+1, 0)</f>
        <v>0</v>
      </c>
      <c r="N6384" t="str" cm="1">
        <f t="array" ref="N6384">INDEX($A$9:$F$1048576, $J6384, $K6384 )</f>
        <v>KJ001</v>
      </c>
      <c r="O6384" t="str" cm="1">
        <f t="array" ref="O6384">INDEX($B$9:$F$1048576, $J6384, $K6384 )</f>
        <v>나인문제일차</v>
      </c>
      <c r="P6384" t="str" cm="1">
        <f t="array" ref="P6384">IF( $L6384, TRIM(_xll.IMDP("IR", $G$5&amp;$N6384, $G$6)), "" )</f>
        <v/>
      </c>
      <c r="Q6384" t="b" cm="1">
        <f t="array" ref="Q6384">IF(
    $U$1=1, AND($P6384&lt;&gt;"", $P6384&lt;&gt;"...", $P6384&lt;&gt;"입력오류"),
    IF(
        $U$18=1, AND($P6384&lt;&gt;"", $P6384&lt;&gt;"...", $P6384&lt;&gt;"입력오류", ISNUMBER(FIND(INDEX($T$2:$T$7,$U$1),$P6384))),
        IF(
            $U$17="기타", AND($P6384&lt;&gt;"", $P6384&lt;&gt;"...", $P6384&lt;&gt;"입력오류", NOT(ISNUMBER(FIND($T$21:$T$34,$P6384)))),
            AND($P6384&lt;&gt;"", $P6384&lt;&gt;"...", $P6384&lt;&gt;"입력오류", $T$19=$P6384)
        )
    )
)</f>
        <v>0</v>
      </c>
    </row>
    <row r="6385" spans="9:17">
      <c r="I6385">
        <f t="shared" si="298"/>
        <v>6384</v>
      </c>
      <c r="J6385">
        <f t="shared" si="299"/>
        <v>1659</v>
      </c>
      <c r="K6385">
        <f t="shared" si="297"/>
        <v>3</v>
      </c>
      <c r="L6385" t="b">
        <f>COUNTIF($N$2:N6385, N6385)=1</f>
        <v>1</v>
      </c>
      <c r="M6385" s="37">
        <f>IF( $Q6385, MAX($M$1:M6384)+1, 0)</f>
        <v>0</v>
      </c>
      <c r="N6385" t="str" cm="1">
        <f t="array" ref="N6385">INDEX($A$9:$F$1048576, $J6385, $K6385 )</f>
        <v>KJ002</v>
      </c>
      <c r="O6385" t="str" cm="1">
        <f t="array" ref="O6385">INDEX($B$9:$F$1048576, $J6385, $K6385 )</f>
        <v>뉴스타동천제이차</v>
      </c>
      <c r="P6385" t="str" cm="1">
        <f t="array" ref="P6385">IF( $L6385, TRIM(_xll.IMDP("IR", $G$5&amp;$N6385, $G$6)), "" )</f>
        <v/>
      </c>
      <c r="Q6385" t="b" cm="1">
        <f t="array" ref="Q6385">IF(
    $U$1=1, AND($P6385&lt;&gt;"", $P6385&lt;&gt;"...", $P6385&lt;&gt;"입력오류"),
    IF(
        $U$18=1, AND($P6385&lt;&gt;"", $P6385&lt;&gt;"...", $P6385&lt;&gt;"입력오류", ISNUMBER(FIND(INDEX($T$2:$T$7,$U$1),$P6385))),
        IF(
            $U$17="기타", AND($P6385&lt;&gt;"", $P6385&lt;&gt;"...", $P6385&lt;&gt;"입력오류", NOT(ISNUMBER(FIND($T$21:$T$34,$P6385)))),
            AND($P6385&lt;&gt;"", $P6385&lt;&gt;"...", $P6385&lt;&gt;"입력오류", $T$19=$P6385)
        )
    )
)</f>
        <v>0</v>
      </c>
    </row>
    <row r="6386" spans="9:17">
      <c r="I6386">
        <f t="shared" si="298"/>
        <v>6385</v>
      </c>
      <c r="J6386">
        <f t="shared" si="299"/>
        <v>1660</v>
      </c>
      <c r="K6386">
        <f t="shared" si="297"/>
        <v>3</v>
      </c>
      <c r="L6386" t="b">
        <f>COUNTIF($N$2:N6386, N6386)=1</f>
        <v>1</v>
      </c>
      <c r="M6386" s="37">
        <f>IF( $Q6386, MAX($M$1:M6385)+1, 0)</f>
        <v>0</v>
      </c>
      <c r="N6386" t="str" cm="1">
        <f t="array" ref="N6386">INDEX($A$9:$F$1048576, $J6386, $K6386 )</f>
        <v>KJ003</v>
      </c>
      <c r="O6386" t="str" cm="1">
        <f t="array" ref="O6386">INDEX($B$9:$F$1048576, $J6386, $K6386 )</f>
        <v>고덕드림제일차</v>
      </c>
      <c r="P6386" t="str" cm="1">
        <f t="array" ref="P6386">IF( $L6386, TRIM(_xll.IMDP("IR", $G$5&amp;$N6386, $G$6)), "" )</f>
        <v/>
      </c>
      <c r="Q6386" t="b" cm="1">
        <f t="array" ref="Q6386">IF(
    $U$1=1, AND($P6386&lt;&gt;"", $P6386&lt;&gt;"...", $P6386&lt;&gt;"입력오류"),
    IF(
        $U$18=1, AND($P6386&lt;&gt;"", $P6386&lt;&gt;"...", $P6386&lt;&gt;"입력오류", ISNUMBER(FIND(INDEX($T$2:$T$7,$U$1),$P6386))),
        IF(
            $U$17="기타", AND($P6386&lt;&gt;"", $P6386&lt;&gt;"...", $P6386&lt;&gt;"입력오류", NOT(ISNUMBER(FIND($T$21:$T$34,$P6386)))),
            AND($P6386&lt;&gt;"", $P6386&lt;&gt;"...", $P6386&lt;&gt;"입력오류", $T$19=$P6386)
        )
    )
)</f>
        <v>0</v>
      </c>
    </row>
    <row r="6387" spans="9:17">
      <c r="I6387">
        <f t="shared" si="298"/>
        <v>6386</v>
      </c>
      <c r="J6387">
        <f t="shared" si="299"/>
        <v>1661</v>
      </c>
      <c r="K6387">
        <f t="shared" si="297"/>
        <v>3</v>
      </c>
      <c r="L6387" t="b">
        <f>COUNTIF($N$2:N6387, N6387)=1</f>
        <v>1</v>
      </c>
      <c r="M6387" s="37">
        <f>IF( $Q6387, MAX($M$1:M6386)+1, 0)</f>
        <v>0</v>
      </c>
      <c r="N6387" t="str" cm="1">
        <f t="array" ref="N6387">INDEX($A$9:$F$1048576, $J6387, $K6387 )</f>
        <v>KJ004</v>
      </c>
      <c r="O6387" t="str" cm="1">
        <f t="array" ref="O6387">INDEX($B$9:$F$1048576, $J6387, $K6387 )</f>
        <v>비욘드스카이제구차</v>
      </c>
      <c r="P6387" t="str" cm="1">
        <f t="array" ref="P6387">IF( $L6387, TRIM(_xll.IMDP("IR", $G$5&amp;$N6387, $G$6)), "" )</f>
        <v/>
      </c>
      <c r="Q6387" t="b" cm="1">
        <f t="array" ref="Q6387">IF(
    $U$1=1, AND($P6387&lt;&gt;"", $P6387&lt;&gt;"...", $P6387&lt;&gt;"입력오류"),
    IF(
        $U$18=1, AND($P6387&lt;&gt;"", $P6387&lt;&gt;"...", $P6387&lt;&gt;"입력오류", ISNUMBER(FIND(INDEX($T$2:$T$7,$U$1),$P6387))),
        IF(
            $U$17="기타", AND($P6387&lt;&gt;"", $P6387&lt;&gt;"...", $P6387&lt;&gt;"입력오류", NOT(ISNUMBER(FIND($T$21:$T$34,$P6387)))),
            AND($P6387&lt;&gt;"", $P6387&lt;&gt;"...", $P6387&lt;&gt;"입력오류", $T$19=$P6387)
        )
    )
)</f>
        <v>0</v>
      </c>
    </row>
    <row r="6388" spans="9:17">
      <c r="I6388">
        <f t="shared" si="298"/>
        <v>6387</v>
      </c>
      <c r="J6388">
        <f t="shared" si="299"/>
        <v>1662</v>
      </c>
      <c r="K6388">
        <f t="shared" si="297"/>
        <v>3</v>
      </c>
      <c r="L6388" t="b">
        <f>COUNTIF($N$2:N6388, N6388)=1</f>
        <v>1</v>
      </c>
      <c r="M6388" s="37">
        <f>IF( $Q6388, MAX($M$1:M6387)+1, 0)</f>
        <v>0</v>
      </c>
      <c r="N6388" t="str" cm="1">
        <f t="array" ref="N6388">INDEX($A$9:$F$1048576, $J6388, $K6388 )</f>
        <v>KJ005</v>
      </c>
      <c r="O6388" t="str" cm="1">
        <f t="array" ref="O6388">INDEX($B$9:$F$1048576, $J6388, $K6388 )</f>
        <v>엠제이베스트제일차</v>
      </c>
      <c r="P6388" t="str" cm="1">
        <f t="array" ref="P6388">IF( $L6388, TRIM(_xll.IMDP("IR", $G$5&amp;$N6388, $G$6)), "" )</f>
        <v/>
      </c>
      <c r="Q6388" t="b" cm="1">
        <f t="array" ref="Q6388">IF(
    $U$1=1, AND($P6388&lt;&gt;"", $P6388&lt;&gt;"...", $P6388&lt;&gt;"입력오류"),
    IF(
        $U$18=1, AND($P6388&lt;&gt;"", $P6388&lt;&gt;"...", $P6388&lt;&gt;"입력오류", ISNUMBER(FIND(INDEX($T$2:$T$7,$U$1),$P6388))),
        IF(
            $U$17="기타", AND($P6388&lt;&gt;"", $P6388&lt;&gt;"...", $P6388&lt;&gt;"입력오류", NOT(ISNUMBER(FIND($T$21:$T$34,$P6388)))),
            AND($P6388&lt;&gt;"", $P6388&lt;&gt;"...", $P6388&lt;&gt;"입력오류", $T$19=$P6388)
        )
    )
)</f>
        <v>0</v>
      </c>
    </row>
    <row r="6389" spans="9:17">
      <c r="I6389">
        <f t="shared" si="298"/>
        <v>6388</v>
      </c>
      <c r="J6389">
        <f t="shared" si="299"/>
        <v>1663</v>
      </c>
      <c r="K6389">
        <f t="shared" si="297"/>
        <v>3</v>
      </c>
      <c r="L6389" t="b">
        <f>COUNTIF($N$2:N6389, N6389)=1</f>
        <v>1</v>
      </c>
      <c r="M6389" s="37">
        <f>IF( $Q6389, MAX($M$1:M6388)+1, 0)</f>
        <v>0</v>
      </c>
      <c r="N6389" t="str" cm="1">
        <f t="array" ref="N6389">INDEX($A$9:$F$1048576, $J6389, $K6389 )</f>
        <v>KJ006</v>
      </c>
      <c r="O6389" t="str" cm="1">
        <f t="array" ref="O6389">INDEX($B$9:$F$1048576, $J6389, $K6389 )</f>
        <v>금강하나제일차</v>
      </c>
      <c r="P6389" t="str" cm="1">
        <f t="array" ref="P6389">IF( $L6389, TRIM(_xll.IMDP("IR", $G$5&amp;$N6389, $G$6)), "" )</f>
        <v/>
      </c>
      <c r="Q6389" t="b" cm="1">
        <f t="array" ref="Q6389">IF(
    $U$1=1, AND($P6389&lt;&gt;"", $P6389&lt;&gt;"...", $P6389&lt;&gt;"입력오류"),
    IF(
        $U$18=1, AND($P6389&lt;&gt;"", $P6389&lt;&gt;"...", $P6389&lt;&gt;"입력오류", ISNUMBER(FIND(INDEX($T$2:$T$7,$U$1),$P6389))),
        IF(
            $U$17="기타", AND($P6389&lt;&gt;"", $P6389&lt;&gt;"...", $P6389&lt;&gt;"입력오류", NOT(ISNUMBER(FIND($T$21:$T$34,$P6389)))),
            AND($P6389&lt;&gt;"", $P6389&lt;&gt;"...", $P6389&lt;&gt;"입력오류", $T$19=$P6389)
        )
    )
)</f>
        <v>0</v>
      </c>
    </row>
    <row r="6390" spans="9:17">
      <c r="I6390">
        <f t="shared" si="298"/>
        <v>6389</v>
      </c>
      <c r="J6390">
        <f t="shared" si="299"/>
        <v>1664</v>
      </c>
      <c r="K6390">
        <f t="shared" si="297"/>
        <v>3</v>
      </c>
      <c r="L6390" t="b">
        <f>COUNTIF($N$2:N6390, N6390)=1</f>
        <v>1</v>
      </c>
      <c r="M6390" s="37">
        <f>IF( $Q6390, MAX($M$1:M6389)+1, 0)</f>
        <v>0</v>
      </c>
      <c r="N6390" t="str" cm="1">
        <f t="array" ref="N6390">INDEX($A$9:$F$1048576, $J6390, $K6390 )</f>
        <v>KJ007</v>
      </c>
      <c r="O6390" t="str" cm="1">
        <f t="array" ref="O6390">INDEX($B$9:$F$1048576, $J6390, $K6390 )</f>
        <v>아이시스제일차</v>
      </c>
      <c r="P6390" t="str" cm="1">
        <f t="array" ref="P6390">IF( $L6390, TRIM(_xll.IMDP("IR", $G$5&amp;$N6390, $G$6)), "" )</f>
        <v/>
      </c>
      <c r="Q6390" t="b" cm="1">
        <f t="array" ref="Q6390">IF(
    $U$1=1, AND($P6390&lt;&gt;"", $P6390&lt;&gt;"...", $P6390&lt;&gt;"입력오류"),
    IF(
        $U$18=1, AND($P6390&lt;&gt;"", $P6390&lt;&gt;"...", $P6390&lt;&gt;"입력오류", ISNUMBER(FIND(INDEX($T$2:$T$7,$U$1),$P6390))),
        IF(
            $U$17="기타", AND($P6390&lt;&gt;"", $P6390&lt;&gt;"...", $P6390&lt;&gt;"입력오류", NOT(ISNUMBER(FIND($T$21:$T$34,$P6390)))),
            AND($P6390&lt;&gt;"", $P6390&lt;&gt;"...", $P6390&lt;&gt;"입력오류", $T$19=$P6390)
        )
    )
)</f>
        <v>0</v>
      </c>
    </row>
    <row r="6391" spans="9:17">
      <c r="I6391">
        <f t="shared" si="298"/>
        <v>6390</v>
      </c>
      <c r="J6391">
        <f t="shared" si="299"/>
        <v>1665</v>
      </c>
      <c r="K6391">
        <f t="shared" si="297"/>
        <v>3</v>
      </c>
      <c r="L6391" t="b">
        <f>COUNTIF($N$2:N6391, N6391)=1</f>
        <v>1</v>
      </c>
      <c r="M6391" s="37">
        <f>IF( $Q6391, MAX($M$1:M6390)+1, 0)</f>
        <v>0</v>
      </c>
      <c r="N6391" t="str" cm="1">
        <f t="array" ref="N6391">INDEX($A$9:$F$1048576, $J6391, $K6391 )</f>
        <v>KJ008</v>
      </c>
      <c r="O6391" t="str" cm="1">
        <f t="array" ref="O6391">INDEX($B$9:$F$1048576, $J6391, $K6391 )</f>
        <v>엘원비엘티에스제사차</v>
      </c>
      <c r="P6391" t="str" cm="1">
        <f t="array" ref="P6391">IF( $L6391, TRIM(_xll.IMDP("IR", $G$5&amp;$N6391, $G$6)), "" )</f>
        <v/>
      </c>
      <c r="Q6391" t="b" cm="1">
        <f t="array" ref="Q6391">IF(
    $U$1=1, AND($P6391&lt;&gt;"", $P6391&lt;&gt;"...", $P6391&lt;&gt;"입력오류"),
    IF(
        $U$18=1, AND($P6391&lt;&gt;"", $P6391&lt;&gt;"...", $P6391&lt;&gt;"입력오류", ISNUMBER(FIND(INDEX($T$2:$T$7,$U$1),$P6391))),
        IF(
            $U$17="기타", AND($P6391&lt;&gt;"", $P6391&lt;&gt;"...", $P6391&lt;&gt;"입력오류", NOT(ISNUMBER(FIND($T$21:$T$34,$P6391)))),
            AND($P6391&lt;&gt;"", $P6391&lt;&gt;"...", $P6391&lt;&gt;"입력오류", $T$19=$P6391)
        )
    )
)</f>
        <v>0</v>
      </c>
    </row>
    <row r="6392" spans="9:17">
      <c r="I6392">
        <f t="shared" si="298"/>
        <v>6391</v>
      </c>
      <c r="J6392">
        <f t="shared" si="299"/>
        <v>1666</v>
      </c>
      <c r="K6392">
        <f t="shared" si="297"/>
        <v>3</v>
      </c>
      <c r="L6392" t="b">
        <f>COUNTIF($N$2:N6392, N6392)=1</f>
        <v>1</v>
      </c>
      <c r="M6392" s="37">
        <f>IF( $Q6392, MAX($M$1:M6391)+1, 0)</f>
        <v>0</v>
      </c>
      <c r="N6392" t="str" cm="1">
        <f t="array" ref="N6392">INDEX($A$9:$F$1048576, $J6392, $K6392 )</f>
        <v>KJ009</v>
      </c>
      <c r="O6392" t="str" cm="1">
        <f t="array" ref="O6392">INDEX($B$9:$F$1048576, $J6392, $K6392 )</f>
        <v>농협사랑제3차</v>
      </c>
      <c r="P6392" t="str" cm="1">
        <f t="array" ref="P6392">IF( $L6392, TRIM(_xll.IMDP("IR", $G$5&amp;$N6392, $G$6)), "" )</f>
        <v/>
      </c>
      <c r="Q6392" t="b" cm="1">
        <f t="array" ref="Q6392">IF(
    $U$1=1, AND($P6392&lt;&gt;"", $P6392&lt;&gt;"...", $P6392&lt;&gt;"입력오류"),
    IF(
        $U$18=1, AND($P6392&lt;&gt;"", $P6392&lt;&gt;"...", $P6392&lt;&gt;"입력오류", ISNUMBER(FIND(INDEX($T$2:$T$7,$U$1),$P6392))),
        IF(
            $U$17="기타", AND($P6392&lt;&gt;"", $P6392&lt;&gt;"...", $P6392&lt;&gt;"입력오류", NOT(ISNUMBER(FIND($T$21:$T$34,$P6392)))),
            AND($P6392&lt;&gt;"", $P6392&lt;&gt;"...", $P6392&lt;&gt;"입력오류", $T$19=$P6392)
        )
    )
)</f>
        <v>0</v>
      </c>
    </row>
    <row r="6393" spans="9:17">
      <c r="I6393">
        <f t="shared" si="298"/>
        <v>6392</v>
      </c>
      <c r="J6393">
        <f t="shared" si="299"/>
        <v>1667</v>
      </c>
      <c r="K6393">
        <f t="shared" si="297"/>
        <v>3</v>
      </c>
      <c r="L6393" t="b">
        <f>COUNTIF($N$2:N6393, N6393)=1</f>
        <v>1</v>
      </c>
      <c r="M6393" s="37">
        <f>IF( $Q6393, MAX($M$1:M6392)+1, 0)</f>
        <v>0</v>
      </c>
      <c r="N6393" t="str" cm="1">
        <f t="array" ref="N6393">INDEX($A$9:$F$1048576, $J6393, $K6393 )</f>
        <v>KJ010</v>
      </c>
      <c r="O6393" t="str" cm="1">
        <f t="array" ref="O6393">INDEX($B$9:$F$1048576, $J6393, $K6393 )</f>
        <v>스위트엘쌍령제일차</v>
      </c>
      <c r="P6393" t="str" cm="1">
        <f t="array" ref="P6393">IF( $L6393, TRIM(_xll.IMDP("IR", $G$5&amp;$N6393, $G$6)), "" )</f>
        <v/>
      </c>
      <c r="Q6393" t="b" cm="1">
        <f t="array" ref="Q6393">IF(
    $U$1=1, AND($P6393&lt;&gt;"", $P6393&lt;&gt;"...", $P6393&lt;&gt;"입력오류"),
    IF(
        $U$18=1, AND($P6393&lt;&gt;"", $P6393&lt;&gt;"...", $P6393&lt;&gt;"입력오류", ISNUMBER(FIND(INDEX($T$2:$T$7,$U$1),$P6393))),
        IF(
            $U$17="기타", AND($P6393&lt;&gt;"", $P6393&lt;&gt;"...", $P6393&lt;&gt;"입력오류", NOT(ISNUMBER(FIND($T$21:$T$34,$P6393)))),
            AND($P6393&lt;&gt;"", $P6393&lt;&gt;"...", $P6393&lt;&gt;"입력오류", $T$19=$P6393)
        )
    )
)</f>
        <v>0</v>
      </c>
    </row>
    <row r="6394" spans="9:17">
      <c r="I6394">
        <f t="shared" si="298"/>
        <v>6393</v>
      </c>
      <c r="J6394">
        <f t="shared" si="299"/>
        <v>1668</v>
      </c>
      <c r="K6394">
        <f t="shared" si="297"/>
        <v>3</v>
      </c>
      <c r="L6394" t="b">
        <f>COUNTIF($N$2:N6394, N6394)=1</f>
        <v>1</v>
      </c>
      <c r="M6394" s="37">
        <f>IF( $Q6394, MAX($M$1:M6393)+1, 0)</f>
        <v>0</v>
      </c>
      <c r="N6394" t="str" cm="1">
        <f t="array" ref="N6394">INDEX($A$9:$F$1048576, $J6394, $K6394 )</f>
        <v>KJ011</v>
      </c>
      <c r="O6394" t="str" cm="1">
        <f t="array" ref="O6394">INDEX($B$9:$F$1048576, $J6394, $K6394 )</f>
        <v>우리유진제일차</v>
      </c>
      <c r="P6394" t="str" cm="1">
        <f t="array" ref="P6394">IF( $L6394, TRIM(_xll.IMDP("IR", $G$5&amp;$N6394, $G$6)), "" )</f>
        <v/>
      </c>
      <c r="Q6394" t="b" cm="1">
        <f t="array" ref="Q6394">IF(
    $U$1=1, AND($P6394&lt;&gt;"", $P6394&lt;&gt;"...", $P6394&lt;&gt;"입력오류"),
    IF(
        $U$18=1, AND($P6394&lt;&gt;"", $P6394&lt;&gt;"...", $P6394&lt;&gt;"입력오류", ISNUMBER(FIND(INDEX($T$2:$T$7,$U$1),$P6394))),
        IF(
            $U$17="기타", AND($P6394&lt;&gt;"", $P6394&lt;&gt;"...", $P6394&lt;&gt;"입력오류", NOT(ISNUMBER(FIND($T$21:$T$34,$P6394)))),
            AND($P6394&lt;&gt;"", $P6394&lt;&gt;"...", $P6394&lt;&gt;"입력오류", $T$19=$P6394)
        )
    )
)</f>
        <v>0</v>
      </c>
    </row>
    <row r="6395" spans="9:17">
      <c r="I6395">
        <f t="shared" si="298"/>
        <v>6394</v>
      </c>
      <c r="J6395">
        <f t="shared" si="299"/>
        <v>1669</v>
      </c>
      <c r="K6395">
        <f t="shared" si="297"/>
        <v>3</v>
      </c>
      <c r="L6395" t="b">
        <f>COUNTIF($N$2:N6395, N6395)=1</f>
        <v>1</v>
      </c>
      <c r="M6395" s="37">
        <f>IF( $Q6395, MAX($M$1:M6394)+1, 0)</f>
        <v>0</v>
      </c>
      <c r="N6395" t="str" cm="1">
        <f t="array" ref="N6395">INDEX($A$9:$F$1048576, $J6395, $K6395 )</f>
        <v>KJ012</v>
      </c>
      <c r="O6395" t="str" cm="1">
        <f t="array" ref="O6395">INDEX($B$9:$F$1048576, $J6395, $K6395 )</f>
        <v>국민행복제3차</v>
      </c>
      <c r="P6395" t="str" cm="1">
        <f t="array" ref="P6395">IF( $L6395, TRIM(_xll.IMDP("IR", $G$5&amp;$N6395, $G$6)), "" )</f>
        <v/>
      </c>
      <c r="Q6395" t="b" cm="1">
        <f t="array" ref="Q6395">IF(
    $U$1=1, AND($P6395&lt;&gt;"", $P6395&lt;&gt;"...", $P6395&lt;&gt;"입력오류"),
    IF(
        $U$18=1, AND($P6395&lt;&gt;"", $P6395&lt;&gt;"...", $P6395&lt;&gt;"입력오류", ISNUMBER(FIND(INDEX($T$2:$T$7,$U$1),$P6395))),
        IF(
            $U$17="기타", AND($P6395&lt;&gt;"", $P6395&lt;&gt;"...", $P6395&lt;&gt;"입력오류", NOT(ISNUMBER(FIND($T$21:$T$34,$P6395)))),
            AND($P6395&lt;&gt;"", $P6395&lt;&gt;"...", $P6395&lt;&gt;"입력오류", $T$19=$P6395)
        )
    )
)</f>
        <v>0</v>
      </c>
    </row>
    <row r="6396" spans="9:17">
      <c r="I6396">
        <f t="shared" si="298"/>
        <v>6395</v>
      </c>
      <c r="J6396">
        <f t="shared" si="299"/>
        <v>1670</v>
      </c>
      <c r="K6396">
        <f t="shared" si="297"/>
        <v>3</v>
      </c>
      <c r="L6396" t="b">
        <f>COUNTIF($N$2:N6396, N6396)=1</f>
        <v>1</v>
      </c>
      <c r="M6396" s="37">
        <f>IF( $Q6396, MAX($M$1:M6395)+1, 0)</f>
        <v>0</v>
      </c>
      <c r="N6396" t="str" cm="1">
        <f t="array" ref="N6396">INDEX($A$9:$F$1048576, $J6396, $K6396 )</f>
        <v>KJ013</v>
      </c>
      <c r="O6396" t="str" cm="1">
        <f t="array" ref="O6396">INDEX($B$9:$F$1048576, $J6396, $K6396 )</f>
        <v>더웨일제육차</v>
      </c>
      <c r="P6396" t="str" cm="1">
        <f t="array" ref="P6396">IF( $L6396, TRIM(_xll.IMDP("IR", $G$5&amp;$N6396, $G$6)), "" )</f>
        <v/>
      </c>
      <c r="Q6396" t="b" cm="1">
        <f t="array" ref="Q6396">IF(
    $U$1=1, AND($P6396&lt;&gt;"", $P6396&lt;&gt;"...", $P6396&lt;&gt;"입력오류"),
    IF(
        $U$18=1, AND($P6396&lt;&gt;"", $P6396&lt;&gt;"...", $P6396&lt;&gt;"입력오류", ISNUMBER(FIND(INDEX($T$2:$T$7,$U$1),$P6396))),
        IF(
            $U$17="기타", AND($P6396&lt;&gt;"", $P6396&lt;&gt;"...", $P6396&lt;&gt;"입력오류", NOT(ISNUMBER(FIND($T$21:$T$34,$P6396)))),
            AND($P6396&lt;&gt;"", $P6396&lt;&gt;"...", $P6396&lt;&gt;"입력오류", $T$19=$P6396)
        )
    )
)</f>
        <v>0</v>
      </c>
    </row>
    <row r="6397" spans="9:17">
      <c r="I6397">
        <f t="shared" si="298"/>
        <v>6396</v>
      </c>
      <c r="J6397">
        <f t="shared" si="299"/>
        <v>1671</v>
      </c>
      <c r="K6397">
        <f t="shared" si="297"/>
        <v>3</v>
      </c>
      <c r="L6397" t="b">
        <f>COUNTIF($N$2:N6397, N6397)=1</f>
        <v>1</v>
      </c>
      <c r="M6397" s="37">
        <f>IF( $Q6397, MAX($M$1:M6396)+1, 0)</f>
        <v>0</v>
      </c>
      <c r="N6397" t="str" cm="1">
        <f t="array" ref="N6397">INDEX($A$9:$F$1048576, $J6397, $K6397 )</f>
        <v>KJ014</v>
      </c>
      <c r="O6397" t="str" cm="1">
        <f t="array" ref="O6397">INDEX($B$9:$F$1048576, $J6397, $K6397 )</f>
        <v>농협타임제오차</v>
      </c>
      <c r="P6397" t="str" cm="1">
        <f t="array" ref="P6397">IF( $L6397, TRIM(_xll.IMDP("IR", $G$5&amp;$N6397, $G$6)), "" )</f>
        <v/>
      </c>
      <c r="Q6397" t="b" cm="1">
        <f t="array" ref="Q6397">IF(
    $U$1=1, AND($P6397&lt;&gt;"", $P6397&lt;&gt;"...", $P6397&lt;&gt;"입력오류"),
    IF(
        $U$18=1, AND($P6397&lt;&gt;"", $P6397&lt;&gt;"...", $P6397&lt;&gt;"입력오류", ISNUMBER(FIND(INDEX($T$2:$T$7,$U$1),$P6397))),
        IF(
            $U$17="기타", AND($P6397&lt;&gt;"", $P6397&lt;&gt;"...", $P6397&lt;&gt;"입력오류", NOT(ISNUMBER(FIND($T$21:$T$34,$P6397)))),
            AND($P6397&lt;&gt;"", $P6397&lt;&gt;"...", $P6397&lt;&gt;"입력오류", $T$19=$P6397)
        )
    )
)</f>
        <v>0</v>
      </c>
    </row>
    <row r="6398" spans="9:17">
      <c r="I6398">
        <f t="shared" si="298"/>
        <v>6397</v>
      </c>
      <c r="J6398">
        <f t="shared" si="299"/>
        <v>1672</v>
      </c>
      <c r="K6398">
        <f t="shared" si="297"/>
        <v>3</v>
      </c>
      <c r="L6398" t="b">
        <f>COUNTIF($N$2:N6398, N6398)=1</f>
        <v>1</v>
      </c>
      <c r="M6398" s="37">
        <f>IF( $Q6398, MAX($M$1:M6397)+1, 0)</f>
        <v>0</v>
      </c>
      <c r="N6398" t="str" cm="1">
        <f t="array" ref="N6398">INDEX($A$9:$F$1048576, $J6398, $K6398 )</f>
        <v>KJ015</v>
      </c>
      <c r="O6398" t="str" cm="1">
        <f t="array" ref="O6398">INDEX($B$9:$F$1048576, $J6398, $K6398 )</f>
        <v>더웨일제칠차</v>
      </c>
      <c r="P6398" t="str" cm="1">
        <f t="array" ref="P6398">IF( $L6398, TRIM(_xll.IMDP("IR", $G$5&amp;$N6398, $G$6)), "" )</f>
        <v/>
      </c>
      <c r="Q6398" t="b" cm="1">
        <f t="array" ref="Q6398">IF(
    $U$1=1, AND($P6398&lt;&gt;"", $P6398&lt;&gt;"...", $P6398&lt;&gt;"입력오류"),
    IF(
        $U$18=1, AND($P6398&lt;&gt;"", $P6398&lt;&gt;"...", $P6398&lt;&gt;"입력오류", ISNUMBER(FIND(INDEX($T$2:$T$7,$U$1),$P6398))),
        IF(
            $U$17="기타", AND($P6398&lt;&gt;"", $P6398&lt;&gt;"...", $P6398&lt;&gt;"입력오류", NOT(ISNUMBER(FIND($T$21:$T$34,$P6398)))),
            AND($P6398&lt;&gt;"", $P6398&lt;&gt;"...", $P6398&lt;&gt;"입력오류", $T$19=$P6398)
        )
    )
)</f>
        <v>0</v>
      </c>
    </row>
    <row r="6399" spans="9:17">
      <c r="I6399">
        <f t="shared" si="298"/>
        <v>6398</v>
      </c>
      <c r="J6399">
        <f t="shared" si="299"/>
        <v>1673</v>
      </c>
      <c r="K6399">
        <f t="shared" si="297"/>
        <v>3</v>
      </c>
      <c r="L6399" t="b">
        <f>COUNTIF($N$2:N6399, N6399)=1</f>
        <v>1</v>
      </c>
      <c r="M6399" s="37">
        <f>IF( $Q6399, MAX($M$1:M6398)+1, 0)</f>
        <v>0</v>
      </c>
      <c r="N6399" t="str" cm="1">
        <f t="array" ref="N6399">INDEX($A$9:$F$1048576, $J6399, $K6399 )</f>
        <v>KJ016</v>
      </c>
      <c r="O6399" t="str" cm="1">
        <f t="array" ref="O6399">INDEX($B$9:$F$1048576, $J6399, $K6399 )</f>
        <v>가라사니제팔차</v>
      </c>
      <c r="P6399" t="str" cm="1">
        <f t="array" ref="P6399">IF( $L6399, TRIM(_xll.IMDP("IR", $G$5&amp;$N6399, $G$6)), "" )</f>
        <v/>
      </c>
      <c r="Q6399" t="b" cm="1">
        <f t="array" ref="Q6399">IF(
    $U$1=1, AND($P6399&lt;&gt;"", $P6399&lt;&gt;"...", $P6399&lt;&gt;"입력오류"),
    IF(
        $U$18=1, AND($P6399&lt;&gt;"", $P6399&lt;&gt;"...", $P6399&lt;&gt;"입력오류", ISNUMBER(FIND(INDEX($T$2:$T$7,$U$1),$P6399))),
        IF(
            $U$17="기타", AND($P6399&lt;&gt;"", $P6399&lt;&gt;"...", $P6399&lt;&gt;"입력오류", NOT(ISNUMBER(FIND($T$21:$T$34,$P6399)))),
            AND($P6399&lt;&gt;"", $P6399&lt;&gt;"...", $P6399&lt;&gt;"입력오류", $T$19=$P6399)
        )
    )
)</f>
        <v>0</v>
      </c>
    </row>
    <row r="6400" spans="9:17">
      <c r="I6400">
        <f t="shared" si="298"/>
        <v>6399</v>
      </c>
      <c r="J6400">
        <f t="shared" si="299"/>
        <v>1674</v>
      </c>
      <c r="K6400">
        <f t="shared" si="297"/>
        <v>3</v>
      </c>
      <c r="L6400" t="b">
        <f>COUNTIF($N$2:N6400, N6400)=1</f>
        <v>1</v>
      </c>
      <c r="M6400" s="37">
        <f>IF( $Q6400, MAX($M$1:M6399)+1, 0)</f>
        <v>0</v>
      </c>
      <c r="N6400" t="str" cm="1">
        <f t="array" ref="N6400">INDEX($A$9:$F$1048576, $J6400, $K6400 )</f>
        <v>KJ017</v>
      </c>
      <c r="O6400" t="str" cm="1">
        <f t="array" ref="O6400">INDEX($B$9:$F$1048576, $J6400, $K6400 )</f>
        <v>디알제육차</v>
      </c>
      <c r="P6400" t="str" cm="1">
        <f t="array" ref="P6400">IF( $L6400, TRIM(_xll.IMDP("IR", $G$5&amp;$N6400, $G$6)), "" )</f>
        <v/>
      </c>
      <c r="Q6400" t="b" cm="1">
        <f t="array" ref="Q6400">IF(
    $U$1=1, AND($P6400&lt;&gt;"", $P6400&lt;&gt;"...", $P6400&lt;&gt;"입력오류"),
    IF(
        $U$18=1, AND($P6400&lt;&gt;"", $P6400&lt;&gt;"...", $P6400&lt;&gt;"입력오류", ISNUMBER(FIND(INDEX($T$2:$T$7,$U$1),$P6400))),
        IF(
            $U$17="기타", AND($P6400&lt;&gt;"", $P6400&lt;&gt;"...", $P6400&lt;&gt;"입력오류", NOT(ISNUMBER(FIND($T$21:$T$34,$P6400)))),
            AND($P6400&lt;&gt;"", $P6400&lt;&gt;"...", $P6400&lt;&gt;"입력오류", $T$19=$P6400)
        )
    )
)</f>
        <v>0</v>
      </c>
    </row>
    <row r="6401" spans="9:17">
      <c r="I6401">
        <f t="shared" si="298"/>
        <v>6400</v>
      </c>
      <c r="J6401">
        <f t="shared" si="299"/>
        <v>1675</v>
      </c>
      <c r="K6401">
        <f t="shared" si="297"/>
        <v>3</v>
      </c>
      <c r="L6401" t="b">
        <f>COUNTIF($N$2:N6401, N6401)=1</f>
        <v>1</v>
      </c>
      <c r="M6401" s="37">
        <f>IF( $Q6401, MAX($M$1:M6400)+1, 0)</f>
        <v>0</v>
      </c>
      <c r="N6401" t="str" cm="1">
        <f t="array" ref="N6401">INDEX($A$9:$F$1048576, $J6401, $K6401 )</f>
        <v>KJ018</v>
      </c>
      <c r="O6401" t="str" cm="1">
        <f t="array" ref="O6401">INDEX($B$9:$F$1048576, $J6401, $K6401 )</f>
        <v>에스와이파크제일차</v>
      </c>
      <c r="P6401" t="str" cm="1">
        <f t="array" ref="P6401">IF( $L6401, TRIM(_xll.IMDP("IR", $G$5&amp;$N6401, $G$6)), "" )</f>
        <v/>
      </c>
      <c r="Q6401" t="b" cm="1">
        <f t="array" ref="Q6401">IF(
    $U$1=1, AND($P6401&lt;&gt;"", $P6401&lt;&gt;"...", $P6401&lt;&gt;"입력오류"),
    IF(
        $U$18=1, AND($P6401&lt;&gt;"", $P6401&lt;&gt;"...", $P6401&lt;&gt;"입력오류", ISNUMBER(FIND(INDEX($T$2:$T$7,$U$1),$P6401))),
        IF(
            $U$17="기타", AND($P6401&lt;&gt;"", $P6401&lt;&gt;"...", $P6401&lt;&gt;"입력오류", NOT(ISNUMBER(FIND($T$21:$T$34,$P6401)))),
            AND($P6401&lt;&gt;"", $P6401&lt;&gt;"...", $P6401&lt;&gt;"입력오류", $T$19=$P6401)
        )
    )
)</f>
        <v>0</v>
      </c>
    </row>
    <row r="6402" spans="9:17">
      <c r="I6402">
        <f t="shared" si="298"/>
        <v>6401</v>
      </c>
      <c r="J6402">
        <f t="shared" si="299"/>
        <v>1676</v>
      </c>
      <c r="K6402">
        <f t="shared" ref="K6402:K6465" si="300">IF( $I6402&gt;$G$4, NA(), IF($I6402&gt;$G$3, 5, IF($I6402&gt;$G$2, 3, 1 ) ) )</f>
        <v>3</v>
      </c>
      <c r="L6402" t="b">
        <f>COUNTIF($N$2:N6402, N6402)=1</f>
        <v>1</v>
      </c>
      <c r="M6402" s="37">
        <f>IF( $Q6402, MAX($M$1:M6401)+1, 0)</f>
        <v>0</v>
      </c>
      <c r="N6402" t="str" cm="1">
        <f t="array" ref="N6402">INDEX($A$9:$F$1048576, $J6402, $K6402 )</f>
        <v>KJ019</v>
      </c>
      <c r="O6402" t="str" cm="1">
        <f t="array" ref="O6402">INDEX($B$9:$F$1048576, $J6402, $K6402 )</f>
        <v>우리사랑제19차</v>
      </c>
      <c r="P6402" t="str" cm="1">
        <f t="array" ref="P6402">IF( $L6402, TRIM(_xll.IMDP("IR", $G$5&amp;$N6402, $G$6)), "" )</f>
        <v/>
      </c>
      <c r="Q6402" t="b" cm="1">
        <f t="array" ref="Q6402">IF(
    $U$1=1, AND($P6402&lt;&gt;"", $P6402&lt;&gt;"...", $P6402&lt;&gt;"입력오류"),
    IF(
        $U$18=1, AND($P6402&lt;&gt;"", $P6402&lt;&gt;"...", $P6402&lt;&gt;"입력오류", ISNUMBER(FIND(INDEX($T$2:$T$7,$U$1),$P6402))),
        IF(
            $U$17="기타", AND($P6402&lt;&gt;"", $P6402&lt;&gt;"...", $P6402&lt;&gt;"입력오류", NOT(ISNUMBER(FIND($T$21:$T$34,$P6402)))),
            AND($P6402&lt;&gt;"", $P6402&lt;&gt;"...", $P6402&lt;&gt;"입력오류", $T$19=$P6402)
        )
    )
)</f>
        <v>0</v>
      </c>
    </row>
    <row r="6403" spans="9:17">
      <c r="I6403">
        <f t="shared" ref="I6403:I6466" si="301">ROW()-1</f>
        <v>6402</v>
      </c>
      <c r="J6403">
        <f t="shared" ref="J6403:J6466" si="302">IF( $I6403&gt;$G$4, NA(), IF($I6403&gt;$G$3, $I6403-$G$3, IF($I6403&gt;$G$2, $I6403-$G$2, $I6403 ) ) )</f>
        <v>1677</v>
      </c>
      <c r="K6403">
        <f t="shared" si="300"/>
        <v>3</v>
      </c>
      <c r="L6403" t="b">
        <f>COUNTIF($N$2:N6403, N6403)=1</f>
        <v>1</v>
      </c>
      <c r="M6403" s="37">
        <f>IF( $Q6403, MAX($M$1:M6402)+1, 0)</f>
        <v>0</v>
      </c>
      <c r="N6403" t="str" cm="1">
        <f t="array" ref="N6403">INDEX($A$9:$F$1048576, $J6403, $K6403 )</f>
        <v>KJ020</v>
      </c>
      <c r="O6403" t="str" cm="1">
        <f t="array" ref="O6403">INDEX($B$9:$F$1048576, $J6403, $K6403 )</f>
        <v>라이즈블루</v>
      </c>
      <c r="P6403" t="str" cm="1">
        <f t="array" ref="P6403">IF( $L6403, TRIM(_xll.IMDP("IR", $G$5&amp;$N6403, $G$6)), "" )</f>
        <v/>
      </c>
      <c r="Q6403" t="b" cm="1">
        <f t="array" ref="Q6403">IF(
    $U$1=1, AND($P6403&lt;&gt;"", $P6403&lt;&gt;"...", $P6403&lt;&gt;"입력오류"),
    IF(
        $U$18=1, AND($P6403&lt;&gt;"", $P6403&lt;&gt;"...", $P6403&lt;&gt;"입력오류", ISNUMBER(FIND(INDEX($T$2:$T$7,$U$1),$P6403))),
        IF(
            $U$17="기타", AND($P6403&lt;&gt;"", $P6403&lt;&gt;"...", $P6403&lt;&gt;"입력오류", NOT(ISNUMBER(FIND($T$21:$T$34,$P6403)))),
            AND($P6403&lt;&gt;"", $P6403&lt;&gt;"...", $P6403&lt;&gt;"입력오류", $T$19=$P6403)
        )
    )
)</f>
        <v>0</v>
      </c>
    </row>
    <row r="6404" spans="9:17">
      <c r="I6404">
        <f t="shared" si="301"/>
        <v>6403</v>
      </c>
      <c r="J6404">
        <f t="shared" si="302"/>
        <v>1678</v>
      </c>
      <c r="K6404">
        <f t="shared" si="300"/>
        <v>3</v>
      </c>
      <c r="L6404" t="b">
        <f>COUNTIF($N$2:N6404, N6404)=1</f>
        <v>1</v>
      </c>
      <c r="M6404" s="37">
        <f>IF( $Q6404, MAX($M$1:M6403)+1, 0)</f>
        <v>0</v>
      </c>
      <c r="N6404" t="str" cm="1">
        <f t="array" ref="N6404">INDEX($A$9:$F$1048576, $J6404, $K6404 )</f>
        <v>KJ021</v>
      </c>
      <c r="O6404" t="str" cm="1">
        <f t="array" ref="O6404">INDEX($B$9:$F$1048576, $J6404, $K6404 )</f>
        <v>비욘드스카이제십차</v>
      </c>
      <c r="P6404" t="str" cm="1">
        <f t="array" ref="P6404">IF( $L6404, TRIM(_xll.IMDP("IR", $G$5&amp;$N6404, $G$6)), "" )</f>
        <v/>
      </c>
      <c r="Q6404" t="b" cm="1">
        <f t="array" ref="Q6404">IF(
    $U$1=1, AND($P6404&lt;&gt;"", $P6404&lt;&gt;"...", $P6404&lt;&gt;"입력오류"),
    IF(
        $U$18=1, AND($P6404&lt;&gt;"", $P6404&lt;&gt;"...", $P6404&lt;&gt;"입력오류", ISNUMBER(FIND(INDEX($T$2:$T$7,$U$1),$P6404))),
        IF(
            $U$17="기타", AND($P6404&lt;&gt;"", $P6404&lt;&gt;"...", $P6404&lt;&gt;"입력오류", NOT(ISNUMBER(FIND($T$21:$T$34,$P6404)))),
            AND($P6404&lt;&gt;"", $P6404&lt;&gt;"...", $P6404&lt;&gt;"입력오류", $T$19=$P6404)
        )
    )
)</f>
        <v>0</v>
      </c>
    </row>
    <row r="6405" spans="9:17">
      <c r="I6405">
        <f t="shared" si="301"/>
        <v>6404</v>
      </c>
      <c r="J6405">
        <f t="shared" si="302"/>
        <v>1679</v>
      </c>
      <c r="K6405">
        <f t="shared" si="300"/>
        <v>3</v>
      </c>
      <c r="L6405" t="b">
        <f>COUNTIF($N$2:N6405, N6405)=1</f>
        <v>1</v>
      </c>
      <c r="M6405" s="37">
        <f>IF( $Q6405, MAX($M$1:M6404)+1, 0)</f>
        <v>0</v>
      </c>
      <c r="N6405" t="str" cm="1">
        <f t="array" ref="N6405">INDEX($A$9:$F$1048576, $J6405, $K6405 )</f>
        <v>KJ022</v>
      </c>
      <c r="O6405" t="str" cm="1">
        <f t="array" ref="O6405">INDEX($B$9:$F$1048576, $J6405, $K6405 )</f>
        <v>엔에이치에스케이앤제일차</v>
      </c>
      <c r="P6405" t="str" cm="1">
        <f t="array" ref="P6405">IF( $L6405, TRIM(_xll.IMDP("IR", $G$5&amp;$N6405, $G$6)), "" )</f>
        <v/>
      </c>
      <c r="Q6405" t="b" cm="1">
        <f t="array" ref="Q6405">IF(
    $U$1=1, AND($P6405&lt;&gt;"", $P6405&lt;&gt;"...", $P6405&lt;&gt;"입력오류"),
    IF(
        $U$18=1, AND($P6405&lt;&gt;"", $P6405&lt;&gt;"...", $P6405&lt;&gt;"입력오류", ISNUMBER(FIND(INDEX($T$2:$T$7,$U$1),$P6405))),
        IF(
            $U$17="기타", AND($P6405&lt;&gt;"", $P6405&lt;&gt;"...", $P6405&lt;&gt;"입력오류", NOT(ISNUMBER(FIND($T$21:$T$34,$P6405)))),
            AND($P6405&lt;&gt;"", $P6405&lt;&gt;"...", $P6405&lt;&gt;"입력오류", $T$19=$P6405)
        )
    )
)</f>
        <v>0</v>
      </c>
    </row>
    <row r="6406" spans="9:17">
      <c r="I6406">
        <f t="shared" si="301"/>
        <v>6405</v>
      </c>
      <c r="J6406">
        <f t="shared" si="302"/>
        <v>1680</v>
      </c>
      <c r="K6406">
        <f t="shared" si="300"/>
        <v>3</v>
      </c>
      <c r="L6406" t="b">
        <f>COUNTIF($N$2:N6406, N6406)=1</f>
        <v>1</v>
      </c>
      <c r="M6406" s="37">
        <f>IF( $Q6406, MAX($M$1:M6405)+1, 0)</f>
        <v>0</v>
      </c>
      <c r="N6406" t="str" cm="1">
        <f t="array" ref="N6406">INDEX($A$9:$F$1048576, $J6406, $K6406 )</f>
        <v>KJ023</v>
      </c>
      <c r="O6406" t="str" cm="1">
        <f t="array" ref="O6406">INDEX($B$9:$F$1048576, $J6406, $K6406 )</f>
        <v>엘에스인천제일차</v>
      </c>
      <c r="P6406" t="str" cm="1">
        <f t="array" ref="P6406">IF( $L6406, TRIM(_xll.IMDP("IR", $G$5&amp;$N6406, $G$6)), "" )</f>
        <v/>
      </c>
      <c r="Q6406" t="b" cm="1">
        <f t="array" ref="Q6406">IF(
    $U$1=1, AND($P6406&lt;&gt;"", $P6406&lt;&gt;"...", $P6406&lt;&gt;"입력오류"),
    IF(
        $U$18=1, AND($P6406&lt;&gt;"", $P6406&lt;&gt;"...", $P6406&lt;&gt;"입력오류", ISNUMBER(FIND(INDEX($T$2:$T$7,$U$1),$P6406))),
        IF(
            $U$17="기타", AND($P6406&lt;&gt;"", $P6406&lt;&gt;"...", $P6406&lt;&gt;"입력오류", NOT(ISNUMBER(FIND($T$21:$T$34,$P6406)))),
            AND($P6406&lt;&gt;"", $P6406&lt;&gt;"...", $P6406&lt;&gt;"입력오류", $T$19=$P6406)
        )
    )
)</f>
        <v>0</v>
      </c>
    </row>
    <row r="6407" spans="9:17">
      <c r="I6407">
        <f t="shared" si="301"/>
        <v>6406</v>
      </c>
      <c r="J6407">
        <f t="shared" si="302"/>
        <v>1681</v>
      </c>
      <c r="K6407">
        <f t="shared" si="300"/>
        <v>3</v>
      </c>
      <c r="L6407" t="b">
        <f>COUNTIF($N$2:N6407, N6407)=1</f>
        <v>1</v>
      </c>
      <c r="M6407" s="37">
        <f>IF( $Q6407, MAX($M$1:M6406)+1, 0)</f>
        <v>0</v>
      </c>
      <c r="N6407" t="str" cm="1">
        <f t="array" ref="N6407">INDEX($A$9:$F$1048576, $J6407, $K6407 )</f>
        <v>KJ024</v>
      </c>
      <c r="O6407" t="str" cm="1">
        <f t="array" ref="O6407">INDEX($B$9:$F$1048576, $J6407, $K6407 )</f>
        <v>와이케이반포제일차</v>
      </c>
      <c r="P6407" t="str" cm="1">
        <f t="array" ref="P6407">IF( $L6407, TRIM(_xll.IMDP("IR", $G$5&amp;$N6407, $G$6)), "" )</f>
        <v/>
      </c>
      <c r="Q6407" t="b" cm="1">
        <f t="array" ref="Q6407">IF(
    $U$1=1, AND($P6407&lt;&gt;"", $P6407&lt;&gt;"...", $P6407&lt;&gt;"입력오류"),
    IF(
        $U$18=1, AND($P6407&lt;&gt;"", $P6407&lt;&gt;"...", $P6407&lt;&gt;"입력오류", ISNUMBER(FIND(INDEX($T$2:$T$7,$U$1),$P6407))),
        IF(
            $U$17="기타", AND($P6407&lt;&gt;"", $P6407&lt;&gt;"...", $P6407&lt;&gt;"입력오류", NOT(ISNUMBER(FIND($T$21:$T$34,$P6407)))),
            AND($P6407&lt;&gt;"", $P6407&lt;&gt;"...", $P6407&lt;&gt;"입력오류", $T$19=$P6407)
        )
    )
)</f>
        <v>0</v>
      </c>
    </row>
    <row r="6408" spans="9:17">
      <c r="I6408">
        <f t="shared" si="301"/>
        <v>6407</v>
      </c>
      <c r="J6408">
        <f t="shared" si="302"/>
        <v>1682</v>
      </c>
      <c r="K6408">
        <f t="shared" si="300"/>
        <v>3</v>
      </c>
      <c r="L6408" t="b">
        <f>COUNTIF($N$2:N6408, N6408)=1</f>
        <v>1</v>
      </c>
      <c r="M6408" s="37">
        <f>IF( $Q6408, MAX($M$1:M6407)+1, 0)</f>
        <v>0</v>
      </c>
      <c r="N6408" t="str" cm="1">
        <f t="array" ref="N6408">INDEX($A$9:$F$1048576, $J6408, $K6408 )</f>
        <v>KJ025</v>
      </c>
      <c r="O6408" t="str" cm="1">
        <f t="array" ref="O6408">INDEX($B$9:$F$1048576, $J6408, $K6408 )</f>
        <v>제일사랑제10차</v>
      </c>
      <c r="P6408" t="str" cm="1">
        <f t="array" ref="P6408">IF( $L6408, TRIM(_xll.IMDP("IR", $G$5&amp;$N6408, $G$6)), "" )</f>
        <v/>
      </c>
      <c r="Q6408" t="b" cm="1">
        <f t="array" ref="Q6408">IF(
    $U$1=1, AND($P6408&lt;&gt;"", $P6408&lt;&gt;"...", $P6408&lt;&gt;"입력오류"),
    IF(
        $U$18=1, AND($P6408&lt;&gt;"", $P6408&lt;&gt;"...", $P6408&lt;&gt;"입력오류", ISNUMBER(FIND(INDEX($T$2:$T$7,$U$1),$P6408))),
        IF(
            $U$17="기타", AND($P6408&lt;&gt;"", $P6408&lt;&gt;"...", $P6408&lt;&gt;"입력오류", NOT(ISNUMBER(FIND($T$21:$T$34,$P6408)))),
            AND($P6408&lt;&gt;"", $P6408&lt;&gt;"...", $P6408&lt;&gt;"입력오류", $T$19=$P6408)
        )
    )
)</f>
        <v>0</v>
      </c>
    </row>
    <row r="6409" spans="9:17">
      <c r="I6409">
        <f t="shared" si="301"/>
        <v>6408</v>
      </c>
      <c r="J6409">
        <f t="shared" si="302"/>
        <v>1683</v>
      </c>
      <c r="K6409">
        <f t="shared" si="300"/>
        <v>3</v>
      </c>
      <c r="L6409" t="b">
        <f>COUNTIF($N$2:N6409, N6409)=1</f>
        <v>1</v>
      </c>
      <c r="M6409" s="37">
        <f>IF( $Q6409, MAX($M$1:M6408)+1, 0)</f>
        <v>0</v>
      </c>
      <c r="N6409" t="str" cm="1">
        <f t="array" ref="N6409">INDEX($A$9:$F$1048576, $J6409, $K6409 )</f>
        <v>KJ026</v>
      </c>
      <c r="O6409" t="str" cm="1">
        <f t="array" ref="O6409">INDEX($B$9:$F$1048576, $J6409, $K6409 )</f>
        <v>레드불스제삼차</v>
      </c>
      <c r="P6409" t="str" cm="1">
        <f t="array" ref="P6409">IF( $L6409, TRIM(_xll.IMDP("IR", $G$5&amp;$N6409, $G$6)), "" )</f>
        <v/>
      </c>
      <c r="Q6409" t="b" cm="1">
        <f t="array" ref="Q6409">IF(
    $U$1=1, AND($P6409&lt;&gt;"", $P6409&lt;&gt;"...", $P6409&lt;&gt;"입력오류"),
    IF(
        $U$18=1, AND($P6409&lt;&gt;"", $P6409&lt;&gt;"...", $P6409&lt;&gt;"입력오류", ISNUMBER(FIND(INDEX($T$2:$T$7,$U$1),$P6409))),
        IF(
            $U$17="기타", AND($P6409&lt;&gt;"", $P6409&lt;&gt;"...", $P6409&lt;&gt;"입력오류", NOT(ISNUMBER(FIND($T$21:$T$34,$P6409)))),
            AND($P6409&lt;&gt;"", $P6409&lt;&gt;"...", $P6409&lt;&gt;"입력오류", $T$19=$P6409)
        )
    )
)</f>
        <v>0</v>
      </c>
    </row>
    <row r="6410" spans="9:17">
      <c r="I6410">
        <f t="shared" si="301"/>
        <v>6409</v>
      </c>
      <c r="J6410">
        <f t="shared" si="302"/>
        <v>1684</v>
      </c>
      <c r="K6410">
        <f t="shared" si="300"/>
        <v>3</v>
      </c>
      <c r="L6410" t="b">
        <f>COUNTIF($N$2:N6410, N6410)=1</f>
        <v>1</v>
      </c>
      <c r="M6410" s="37">
        <f>IF( $Q6410, MAX($M$1:M6409)+1, 0)</f>
        <v>0</v>
      </c>
      <c r="N6410" t="str" cm="1">
        <f t="array" ref="N6410">INDEX($A$9:$F$1048576, $J6410, $K6410 )</f>
        <v>KJ027</v>
      </c>
      <c r="O6410" t="str" cm="1">
        <f t="array" ref="O6410">INDEX($B$9:$F$1048576, $J6410, $K6410 )</f>
        <v>위드문엔제이차</v>
      </c>
      <c r="P6410" t="str" cm="1">
        <f t="array" ref="P6410">IF( $L6410, TRIM(_xll.IMDP("IR", $G$5&amp;$N6410, $G$6)), "" )</f>
        <v/>
      </c>
      <c r="Q6410" t="b" cm="1">
        <f t="array" ref="Q6410">IF(
    $U$1=1, AND($P6410&lt;&gt;"", $P6410&lt;&gt;"...", $P6410&lt;&gt;"입력오류"),
    IF(
        $U$18=1, AND($P6410&lt;&gt;"", $P6410&lt;&gt;"...", $P6410&lt;&gt;"입력오류", ISNUMBER(FIND(INDEX($T$2:$T$7,$U$1),$P6410))),
        IF(
            $U$17="기타", AND($P6410&lt;&gt;"", $P6410&lt;&gt;"...", $P6410&lt;&gt;"입력오류", NOT(ISNUMBER(FIND($T$21:$T$34,$P6410)))),
            AND($P6410&lt;&gt;"", $P6410&lt;&gt;"...", $P6410&lt;&gt;"입력오류", $T$19=$P6410)
        )
    )
)</f>
        <v>0</v>
      </c>
    </row>
    <row r="6411" spans="9:17">
      <c r="I6411">
        <f t="shared" si="301"/>
        <v>6410</v>
      </c>
      <c r="J6411">
        <f t="shared" si="302"/>
        <v>1685</v>
      </c>
      <c r="K6411">
        <f t="shared" si="300"/>
        <v>3</v>
      </c>
      <c r="L6411" t="b">
        <f>COUNTIF($N$2:N6411, N6411)=1</f>
        <v>1</v>
      </c>
      <c r="M6411" s="37">
        <f>IF( $Q6411, MAX($M$1:M6410)+1, 0)</f>
        <v>0</v>
      </c>
      <c r="N6411" t="str" cm="1">
        <f t="array" ref="N6411">INDEX($A$9:$F$1048576, $J6411, $K6411 )</f>
        <v>KJ028</v>
      </c>
      <c r="O6411" t="str" cm="1">
        <f t="array" ref="O6411">INDEX($B$9:$F$1048576, $J6411, $K6411 )</f>
        <v>한솔제삼십삼차</v>
      </c>
      <c r="P6411" t="str" cm="1">
        <f t="array" ref="P6411">IF( $L6411, TRIM(_xll.IMDP("IR", $G$5&amp;$N6411, $G$6)), "" )</f>
        <v/>
      </c>
      <c r="Q6411" t="b" cm="1">
        <f t="array" ref="Q6411">IF(
    $U$1=1, AND($P6411&lt;&gt;"", $P6411&lt;&gt;"...", $P6411&lt;&gt;"입력오류"),
    IF(
        $U$18=1, AND($P6411&lt;&gt;"", $P6411&lt;&gt;"...", $P6411&lt;&gt;"입력오류", ISNUMBER(FIND(INDEX($T$2:$T$7,$U$1),$P6411))),
        IF(
            $U$17="기타", AND($P6411&lt;&gt;"", $P6411&lt;&gt;"...", $P6411&lt;&gt;"입력오류", NOT(ISNUMBER(FIND($T$21:$T$34,$P6411)))),
            AND($P6411&lt;&gt;"", $P6411&lt;&gt;"...", $P6411&lt;&gt;"입력오류", $T$19=$P6411)
        )
    )
)</f>
        <v>0</v>
      </c>
    </row>
    <row r="6412" spans="9:17">
      <c r="I6412">
        <f t="shared" si="301"/>
        <v>6411</v>
      </c>
      <c r="J6412">
        <f t="shared" si="302"/>
        <v>1686</v>
      </c>
      <c r="K6412">
        <f t="shared" si="300"/>
        <v>3</v>
      </c>
      <c r="L6412" t="b">
        <f>COUNTIF($N$2:N6412, N6412)=1</f>
        <v>1</v>
      </c>
      <c r="M6412" s="37">
        <f>IF( $Q6412, MAX($M$1:M6411)+1, 0)</f>
        <v>0</v>
      </c>
      <c r="N6412" t="str" cm="1">
        <f t="array" ref="N6412">INDEX($A$9:$F$1048576, $J6412, $K6412 )</f>
        <v>KJ029</v>
      </c>
      <c r="O6412" t="str" cm="1">
        <f t="array" ref="O6412">INDEX($B$9:$F$1048576, $J6412, $K6412 )</f>
        <v>프라임플로우</v>
      </c>
      <c r="P6412" t="str" cm="1">
        <f t="array" ref="P6412">IF( $L6412, TRIM(_xll.IMDP("IR", $G$5&amp;$N6412, $G$6)), "" )</f>
        <v/>
      </c>
      <c r="Q6412" t="b" cm="1">
        <f t="array" ref="Q6412">IF(
    $U$1=1, AND($P6412&lt;&gt;"", $P6412&lt;&gt;"...", $P6412&lt;&gt;"입력오류"),
    IF(
        $U$18=1, AND($P6412&lt;&gt;"", $P6412&lt;&gt;"...", $P6412&lt;&gt;"입력오류", ISNUMBER(FIND(INDEX($T$2:$T$7,$U$1),$P6412))),
        IF(
            $U$17="기타", AND($P6412&lt;&gt;"", $P6412&lt;&gt;"...", $P6412&lt;&gt;"입력오류", NOT(ISNUMBER(FIND($T$21:$T$34,$P6412)))),
            AND($P6412&lt;&gt;"", $P6412&lt;&gt;"...", $P6412&lt;&gt;"입력오류", $T$19=$P6412)
        )
    )
)</f>
        <v>0</v>
      </c>
    </row>
    <row r="6413" spans="9:17">
      <c r="I6413">
        <f t="shared" si="301"/>
        <v>6412</v>
      </c>
      <c r="J6413">
        <f t="shared" si="302"/>
        <v>1687</v>
      </c>
      <c r="K6413">
        <f t="shared" si="300"/>
        <v>3</v>
      </c>
      <c r="L6413" t="b">
        <f>COUNTIF($N$2:N6413, N6413)=1</f>
        <v>1</v>
      </c>
      <c r="M6413" s="37">
        <f>IF( $Q6413, MAX($M$1:M6412)+1, 0)</f>
        <v>0</v>
      </c>
      <c r="N6413" t="str" cm="1">
        <f t="array" ref="N6413">INDEX($A$9:$F$1048576, $J6413, $K6413 )</f>
        <v>KJ030</v>
      </c>
      <c r="O6413" t="str" cm="1">
        <f t="array" ref="O6413">INDEX($B$9:$F$1048576, $J6413, $K6413 )</f>
        <v>리치게이트남서울</v>
      </c>
      <c r="P6413" t="str" cm="1">
        <f t="array" ref="P6413">IF( $L6413, TRIM(_xll.IMDP("IR", $G$5&amp;$N6413, $G$6)), "" )</f>
        <v/>
      </c>
      <c r="Q6413" t="b" cm="1">
        <f t="array" ref="Q6413">IF(
    $U$1=1, AND($P6413&lt;&gt;"", $P6413&lt;&gt;"...", $P6413&lt;&gt;"입력오류"),
    IF(
        $U$18=1, AND($P6413&lt;&gt;"", $P6413&lt;&gt;"...", $P6413&lt;&gt;"입력오류", ISNUMBER(FIND(INDEX($T$2:$T$7,$U$1),$P6413))),
        IF(
            $U$17="기타", AND($P6413&lt;&gt;"", $P6413&lt;&gt;"...", $P6413&lt;&gt;"입력오류", NOT(ISNUMBER(FIND($T$21:$T$34,$P6413)))),
            AND($P6413&lt;&gt;"", $P6413&lt;&gt;"...", $P6413&lt;&gt;"입력오류", $T$19=$P6413)
        )
    )
)</f>
        <v>0</v>
      </c>
    </row>
    <row r="6414" spans="9:17">
      <c r="I6414">
        <f t="shared" si="301"/>
        <v>6413</v>
      </c>
      <c r="J6414">
        <f t="shared" si="302"/>
        <v>1688</v>
      </c>
      <c r="K6414">
        <f t="shared" si="300"/>
        <v>3</v>
      </c>
      <c r="L6414" t="b">
        <f>COUNTIF($N$2:N6414, N6414)=1</f>
        <v>1</v>
      </c>
      <c r="M6414" s="37">
        <f>IF( $Q6414, MAX($M$1:M6413)+1, 0)</f>
        <v>0</v>
      </c>
      <c r="N6414" t="str" cm="1">
        <f t="array" ref="N6414">INDEX($A$9:$F$1048576, $J6414, $K6414 )</f>
        <v>KJ031</v>
      </c>
      <c r="O6414" t="str" cm="1">
        <f t="array" ref="O6414">INDEX($B$9:$F$1048576, $J6414, $K6414 )</f>
        <v>메타인피니티제칠차</v>
      </c>
      <c r="P6414" t="str" cm="1">
        <f t="array" ref="P6414">IF( $L6414, TRIM(_xll.IMDP("IR", $G$5&amp;$N6414, $G$6)), "" )</f>
        <v/>
      </c>
      <c r="Q6414" t="b" cm="1">
        <f t="array" ref="Q6414">IF(
    $U$1=1, AND($P6414&lt;&gt;"", $P6414&lt;&gt;"...", $P6414&lt;&gt;"입력오류"),
    IF(
        $U$18=1, AND($P6414&lt;&gt;"", $P6414&lt;&gt;"...", $P6414&lt;&gt;"입력오류", ISNUMBER(FIND(INDEX($T$2:$T$7,$U$1),$P6414))),
        IF(
            $U$17="기타", AND($P6414&lt;&gt;"", $P6414&lt;&gt;"...", $P6414&lt;&gt;"입력오류", NOT(ISNUMBER(FIND($T$21:$T$34,$P6414)))),
            AND($P6414&lt;&gt;"", $P6414&lt;&gt;"...", $P6414&lt;&gt;"입력오류", $T$19=$P6414)
        )
    )
)</f>
        <v>0</v>
      </c>
    </row>
    <row r="6415" spans="9:17">
      <c r="I6415">
        <f t="shared" si="301"/>
        <v>6414</v>
      </c>
      <c r="J6415">
        <f t="shared" si="302"/>
        <v>1689</v>
      </c>
      <c r="K6415">
        <f t="shared" si="300"/>
        <v>3</v>
      </c>
      <c r="L6415" t="b">
        <f>COUNTIF($N$2:N6415, N6415)=1</f>
        <v>1</v>
      </c>
      <c r="M6415" s="37">
        <f>IF( $Q6415, MAX($M$1:M6414)+1, 0)</f>
        <v>0</v>
      </c>
      <c r="N6415" t="str" cm="1">
        <f t="array" ref="N6415">INDEX($A$9:$F$1048576, $J6415, $K6415 )</f>
        <v>KJ032</v>
      </c>
      <c r="O6415" t="str" cm="1">
        <f t="array" ref="O6415">INDEX($B$9:$F$1048576, $J6415, $K6415 )</f>
        <v>한솔제삼십사차</v>
      </c>
      <c r="P6415" t="str" cm="1">
        <f t="array" ref="P6415">IF( $L6415, TRIM(_xll.IMDP("IR", $G$5&amp;$N6415, $G$6)), "" )</f>
        <v/>
      </c>
      <c r="Q6415" t="b" cm="1">
        <f t="array" ref="Q6415">IF(
    $U$1=1, AND($P6415&lt;&gt;"", $P6415&lt;&gt;"...", $P6415&lt;&gt;"입력오류"),
    IF(
        $U$18=1, AND($P6415&lt;&gt;"", $P6415&lt;&gt;"...", $P6415&lt;&gt;"입력오류", ISNUMBER(FIND(INDEX($T$2:$T$7,$U$1),$P6415))),
        IF(
            $U$17="기타", AND($P6415&lt;&gt;"", $P6415&lt;&gt;"...", $P6415&lt;&gt;"입력오류", NOT(ISNUMBER(FIND($T$21:$T$34,$P6415)))),
            AND($P6415&lt;&gt;"", $P6415&lt;&gt;"...", $P6415&lt;&gt;"입력오류", $T$19=$P6415)
        )
    )
)</f>
        <v>0</v>
      </c>
    </row>
    <row r="6416" spans="9:17">
      <c r="I6416">
        <f t="shared" si="301"/>
        <v>6415</v>
      </c>
      <c r="J6416">
        <f t="shared" si="302"/>
        <v>1690</v>
      </c>
      <c r="K6416">
        <f t="shared" si="300"/>
        <v>3</v>
      </c>
      <c r="L6416" t="b">
        <f>COUNTIF($N$2:N6416, N6416)=1</f>
        <v>1</v>
      </c>
      <c r="M6416" s="37">
        <f>IF( $Q6416, MAX($M$1:M6415)+1, 0)</f>
        <v>0</v>
      </c>
      <c r="N6416" t="str" cm="1">
        <f t="array" ref="N6416">INDEX($A$9:$F$1048576, $J6416, $K6416 )</f>
        <v>KJ033</v>
      </c>
      <c r="O6416" t="str" cm="1">
        <f t="array" ref="O6416">INDEX($B$9:$F$1048576, $J6416, $K6416 )</f>
        <v>비욘드스카이제십일차</v>
      </c>
      <c r="P6416" t="str" cm="1">
        <f t="array" ref="P6416">IF( $L6416, TRIM(_xll.IMDP("IR", $G$5&amp;$N6416, $G$6)), "" )</f>
        <v/>
      </c>
      <c r="Q6416" t="b" cm="1">
        <f t="array" ref="Q6416">IF(
    $U$1=1, AND($P6416&lt;&gt;"", $P6416&lt;&gt;"...", $P6416&lt;&gt;"입력오류"),
    IF(
        $U$18=1, AND($P6416&lt;&gt;"", $P6416&lt;&gt;"...", $P6416&lt;&gt;"입력오류", ISNUMBER(FIND(INDEX($T$2:$T$7,$U$1),$P6416))),
        IF(
            $U$17="기타", AND($P6416&lt;&gt;"", $P6416&lt;&gt;"...", $P6416&lt;&gt;"입력오류", NOT(ISNUMBER(FIND($T$21:$T$34,$P6416)))),
            AND($P6416&lt;&gt;"", $P6416&lt;&gt;"...", $P6416&lt;&gt;"입력오류", $T$19=$P6416)
        )
    )
)</f>
        <v>0</v>
      </c>
    </row>
    <row r="6417" spans="9:17">
      <c r="I6417">
        <f t="shared" si="301"/>
        <v>6416</v>
      </c>
      <c r="J6417">
        <f t="shared" si="302"/>
        <v>1691</v>
      </c>
      <c r="K6417">
        <f t="shared" si="300"/>
        <v>3</v>
      </c>
      <c r="L6417" t="b">
        <f>COUNTIF($N$2:N6417, N6417)=1</f>
        <v>1</v>
      </c>
      <c r="M6417" s="37">
        <f>IF( $Q6417, MAX($M$1:M6416)+1, 0)</f>
        <v>0</v>
      </c>
      <c r="N6417" t="str" cm="1">
        <f t="array" ref="N6417">INDEX($A$9:$F$1048576, $J6417, $K6417 )</f>
        <v>KJ034</v>
      </c>
      <c r="O6417" t="str" cm="1">
        <f t="array" ref="O6417">INDEX($B$9:$F$1048576, $J6417, $K6417 )</f>
        <v>제이온글로리</v>
      </c>
      <c r="P6417" t="str" cm="1">
        <f t="array" ref="P6417">IF( $L6417, TRIM(_xll.IMDP("IR", $G$5&amp;$N6417, $G$6)), "" )</f>
        <v/>
      </c>
      <c r="Q6417" t="b" cm="1">
        <f t="array" ref="Q6417">IF(
    $U$1=1, AND($P6417&lt;&gt;"", $P6417&lt;&gt;"...", $P6417&lt;&gt;"입력오류"),
    IF(
        $U$18=1, AND($P6417&lt;&gt;"", $P6417&lt;&gt;"...", $P6417&lt;&gt;"입력오류", ISNUMBER(FIND(INDEX($T$2:$T$7,$U$1),$P6417))),
        IF(
            $U$17="기타", AND($P6417&lt;&gt;"", $P6417&lt;&gt;"...", $P6417&lt;&gt;"입력오류", NOT(ISNUMBER(FIND($T$21:$T$34,$P6417)))),
            AND($P6417&lt;&gt;"", $P6417&lt;&gt;"...", $P6417&lt;&gt;"입력오류", $T$19=$P6417)
        )
    )
)</f>
        <v>0</v>
      </c>
    </row>
    <row r="6418" spans="9:17">
      <c r="I6418">
        <f t="shared" si="301"/>
        <v>6417</v>
      </c>
      <c r="J6418">
        <f t="shared" si="302"/>
        <v>1692</v>
      </c>
      <c r="K6418">
        <f t="shared" si="300"/>
        <v>3</v>
      </c>
      <c r="L6418" t="b">
        <f>COUNTIF($N$2:N6418, N6418)=1</f>
        <v>1</v>
      </c>
      <c r="M6418" s="37">
        <f>IF( $Q6418, MAX($M$1:M6417)+1, 0)</f>
        <v>0</v>
      </c>
      <c r="N6418" t="str" cm="1">
        <f t="array" ref="N6418">INDEX($A$9:$F$1048576, $J6418, $K6418 )</f>
        <v>KJ035</v>
      </c>
      <c r="O6418" t="str" cm="1">
        <f t="array" ref="O6418">INDEX($B$9:$F$1048576, $J6418, $K6418 )</f>
        <v>다향오리제삼차</v>
      </c>
      <c r="P6418" t="str" cm="1">
        <f t="array" ref="P6418">IF( $L6418, TRIM(_xll.IMDP("IR", $G$5&amp;$N6418, $G$6)), "" )</f>
        <v/>
      </c>
      <c r="Q6418" t="b" cm="1">
        <f t="array" ref="Q6418">IF(
    $U$1=1, AND($P6418&lt;&gt;"", $P6418&lt;&gt;"...", $P6418&lt;&gt;"입력오류"),
    IF(
        $U$18=1, AND($P6418&lt;&gt;"", $P6418&lt;&gt;"...", $P6418&lt;&gt;"입력오류", ISNUMBER(FIND(INDEX($T$2:$T$7,$U$1),$P6418))),
        IF(
            $U$17="기타", AND($P6418&lt;&gt;"", $P6418&lt;&gt;"...", $P6418&lt;&gt;"입력오류", NOT(ISNUMBER(FIND($T$21:$T$34,$P6418)))),
            AND($P6418&lt;&gt;"", $P6418&lt;&gt;"...", $P6418&lt;&gt;"입력오류", $T$19=$P6418)
        )
    )
)</f>
        <v>0</v>
      </c>
    </row>
    <row r="6419" spans="9:17">
      <c r="I6419">
        <f t="shared" si="301"/>
        <v>6418</v>
      </c>
      <c r="J6419">
        <f t="shared" si="302"/>
        <v>1693</v>
      </c>
      <c r="K6419">
        <f t="shared" si="300"/>
        <v>3</v>
      </c>
      <c r="L6419" t="b">
        <f>COUNTIF($N$2:N6419, N6419)=1</f>
        <v>1</v>
      </c>
      <c r="M6419" s="37">
        <f>IF( $Q6419, MAX($M$1:M6418)+1, 0)</f>
        <v>0</v>
      </c>
      <c r="N6419" t="str" cm="1">
        <f t="array" ref="N6419">INDEX($A$9:$F$1048576, $J6419, $K6419 )</f>
        <v>KJ036</v>
      </c>
      <c r="O6419" t="str" cm="1">
        <f t="array" ref="O6419">INDEX($B$9:$F$1048576, $J6419, $K6419 )</f>
        <v>더하이스트제삼십육차</v>
      </c>
      <c r="P6419" t="str" cm="1">
        <f t="array" ref="P6419">IF( $L6419, TRIM(_xll.IMDP("IR", $G$5&amp;$N6419, $G$6)), "" )</f>
        <v/>
      </c>
      <c r="Q6419" t="b" cm="1">
        <f t="array" ref="Q6419">IF(
    $U$1=1, AND($P6419&lt;&gt;"", $P6419&lt;&gt;"...", $P6419&lt;&gt;"입력오류"),
    IF(
        $U$18=1, AND($P6419&lt;&gt;"", $P6419&lt;&gt;"...", $P6419&lt;&gt;"입력오류", ISNUMBER(FIND(INDEX($T$2:$T$7,$U$1),$P6419))),
        IF(
            $U$17="기타", AND($P6419&lt;&gt;"", $P6419&lt;&gt;"...", $P6419&lt;&gt;"입력오류", NOT(ISNUMBER(FIND($T$21:$T$34,$P6419)))),
            AND($P6419&lt;&gt;"", $P6419&lt;&gt;"...", $P6419&lt;&gt;"입력오류", $T$19=$P6419)
        )
    )
)</f>
        <v>0</v>
      </c>
    </row>
    <row r="6420" spans="9:17">
      <c r="I6420">
        <f t="shared" si="301"/>
        <v>6419</v>
      </c>
      <c r="J6420">
        <f t="shared" si="302"/>
        <v>1694</v>
      </c>
      <c r="K6420">
        <f t="shared" si="300"/>
        <v>3</v>
      </c>
      <c r="L6420" t="b">
        <f>COUNTIF($N$2:N6420, N6420)=1</f>
        <v>1</v>
      </c>
      <c r="M6420" s="37">
        <f>IF( $Q6420, MAX($M$1:M6419)+1, 0)</f>
        <v>0</v>
      </c>
      <c r="N6420" t="str" cm="1">
        <f t="array" ref="N6420">INDEX($A$9:$F$1048576, $J6420, $K6420 )</f>
        <v>KJ037</v>
      </c>
      <c r="O6420" t="str" cm="1">
        <f t="array" ref="O6420">INDEX($B$9:$F$1048576, $J6420, $K6420 )</f>
        <v>더웨일제팔차</v>
      </c>
      <c r="P6420" t="str" cm="1">
        <f t="array" ref="P6420">IF( $L6420, TRIM(_xll.IMDP("IR", $G$5&amp;$N6420, $G$6)), "" )</f>
        <v/>
      </c>
      <c r="Q6420" t="b" cm="1">
        <f t="array" ref="Q6420">IF(
    $U$1=1, AND($P6420&lt;&gt;"", $P6420&lt;&gt;"...", $P6420&lt;&gt;"입력오류"),
    IF(
        $U$18=1, AND($P6420&lt;&gt;"", $P6420&lt;&gt;"...", $P6420&lt;&gt;"입력오류", ISNUMBER(FIND(INDEX($T$2:$T$7,$U$1),$P6420))),
        IF(
            $U$17="기타", AND($P6420&lt;&gt;"", $P6420&lt;&gt;"...", $P6420&lt;&gt;"입력오류", NOT(ISNUMBER(FIND($T$21:$T$34,$P6420)))),
            AND($P6420&lt;&gt;"", $P6420&lt;&gt;"...", $P6420&lt;&gt;"입력오류", $T$19=$P6420)
        )
    )
)</f>
        <v>0</v>
      </c>
    </row>
    <row r="6421" spans="9:17">
      <c r="I6421">
        <f t="shared" si="301"/>
        <v>6420</v>
      </c>
      <c r="J6421">
        <f t="shared" si="302"/>
        <v>1695</v>
      </c>
      <c r="K6421">
        <f t="shared" si="300"/>
        <v>3</v>
      </c>
      <c r="L6421" t="b">
        <f>COUNTIF($N$2:N6421, N6421)=1</f>
        <v>1</v>
      </c>
      <c r="M6421" s="37">
        <f>IF( $Q6421, MAX($M$1:M6420)+1, 0)</f>
        <v>0</v>
      </c>
      <c r="N6421" t="str" cm="1">
        <f t="array" ref="N6421">INDEX($A$9:$F$1048576, $J6421, $K6421 )</f>
        <v>KJ038</v>
      </c>
      <c r="O6421" t="str" cm="1">
        <f t="array" ref="O6421">INDEX($B$9:$F$1048576, $J6421, $K6421 )</f>
        <v>신디제일차</v>
      </c>
      <c r="P6421" t="str" cm="1">
        <f t="array" ref="P6421">IF( $L6421, TRIM(_xll.IMDP("IR", $G$5&amp;$N6421, $G$6)), "" )</f>
        <v/>
      </c>
      <c r="Q6421" t="b" cm="1">
        <f t="array" ref="Q6421">IF(
    $U$1=1, AND($P6421&lt;&gt;"", $P6421&lt;&gt;"...", $P6421&lt;&gt;"입력오류"),
    IF(
        $U$18=1, AND($P6421&lt;&gt;"", $P6421&lt;&gt;"...", $P6421&lt;&gt;"입력오류", ISNUMBER(FIND(INDEX($T$2:$T$7,$U$1),$P6421))),
        IF(
            $U$17="기타", AND($P6421&lt;&gt;"", $P6421&lt;&gt;"...", $P6421&lt;&gt;"입력오류", NOT(ISNUMBER(FIND($T$21:$T$34,$P6421)))),
            AND($P6421&lt;&gt;"", $P6421&lt;&gt;"...", $P6421&lt;&gt;"입력오류", $T$19=$P6421)
        )
    )
)</f>
        <v>0</v>
      </c>
    </row>
    <row r="6422" spans="9:17">
      <c r="I6422">
        <f t="shared" si="301"/>
        <v>6421</v>
      </c>
      <c r="J6422">
        <f t="shared" si="302"/>
        <v>1696</v>
      </c>
      <c r="K6422">
        <f t="shared" si="300"/>
        <v>3</v>
      </c>
      <c r="L6422" t="b">
        <f>COUNTIF($N$2:N6422, N6422)=1</f>
        <v>1</v>
      </c>
      <c r="M6422" s="37">
        <f>IF( $Q6422, MAX($M$1:M6421)+1, 0)</f>
        <v>0</v>
      </c>
      <c r="N6422" t="str" cm="1">
        <f t="array" ref="N6422">INDEX($A$9:$F$1048576, $J6422, $K6422 )</f>
        <v>KJ039</v>
      </c>
      <c r="O6422" t="str" cm="1">
        <f t="array" ref="O6422">INDEX($B$9:$F$1048576, $J6422, $K6422 )</f>
        <v>컬티베이션십이차</v>
      </c>
      <c r="P6422" t="str" cm="1">
        <f t="array" ref="P6422">IF( $L6422, TRIM(_xll.IMDP("IR", $G$5&amp;$N6422, $G$6)), "" )</f>
        <v/>
      </c>
      <c r="Q6422" t="b" cm="1">
        <f t="array" ref="Q6422">IF(
    $U$1=1, AND($P6422&lt;&gt;"", $P6422&lt;&gt;"...", $P6422&lt;&gt;"입력오류"),
    IF(
        $U$18=1, AND($P6422&lt;&gt;"", $P6422&lt;&gt;"...", $P6422&lt;&gt;"입력오류", ISNUMBER(FIND(INDEX($T$2:$T$7,$U$1),$P6422))),
        IF(
            $U$17="기타", AND($P6422&lt;&gt;"", $P6422&lt;&gt;"...", $P6422&lt;&gt;"입력오류", NOT(ISNUMBER(FIND($T$21:$T$34,$P6422)))),
            AND($P6422&lt;&gt;"", $P6422&lt;&gt;"...", $P6422&lt;&gt;"입력오류", $T$19=$P6422)
        )
    )
)</f>
        <v>0</v>
      </c>
    </row>
    <row r="6423" spans="9:17">
      <c r="I6423">
        <f t="shared" si="301"/>
        <v>6422</v>
      </c>
      <c r="J6423">
        <f t="shared" si="302"/>
        <v>1697</v>
      </c>
      <c r="K6423">
        <f t="shared" si="300"/>
        <v>3</v>
      </c>
      <c r="L6423" t="b">
        <f>COUNTIF($N$2:N6423, N6423)=1</f>
        <v>1</v>
      </c>
      <c r="M6423" s="37">
        <f>IF( $Q6423, MAX($M$1:M6422)+1, 0)</f>
        <v>0</v>
      </c>
      <c r="N6423" t="str" cm="1">
        <f t="array" ref="N6423">INDEX($A$9:$F$1048576, $J6423, $K6423 )</f>
        <v>KJ040</v>
      </c>
      <c r="O6423" t="str" cm="1">
        <f t="array" ref="O6423">INDEX($B$9:$F$1048576, $J6423, $K6423 )</f>
        <v>블루베어제이차</v>
      </c>
      <c r="P6423" t="str" cm="1">
        <f t="array" ref="P6423">IF( $L6423, TRIM(_xll.IMDP("IR", $G$5&amp;$N6423, $G$6)), "" )</f>
        <v/>
      </c>
      <c r="Q6423" t="b" cm="1">
        <f t="array" ref="Q6423">IF(
    $U$1=1, AND($P6423&lt;&gt;"", $P6423&lt;&gt;"...", $P6423&lt;&gt;"입력오류"),
    IF(
        $U$18=1, AND($P6423&lt;&gt;"", $P6423&lt;&gt;"...", $P6423&lt;&gt;"입력오류", ISNUMBER(FIND(INDEX($T$2:$T$7,$U$1),$P6423))),
        IF(
            $U$17="기타", AND($P6423&lt;&gt;"", $P6423&lt;&gt;"...", $P6423&lt;&gt;"입력오류", NOT(ISNUMBER(FIND($T$21:$T$34,$P6423)))),
            AND($P6423&lt;&gt;"", $P6423&lt;&gt;"...", $P6423&lt;&gt;"입력오류", $T$19=$P6423)
        )
    )
)</f>
        <v>0</v>
      </c>
    </row>
    <row r="6424" spans="9:17">
      <c r="I6424">
        <f t="shared" si="301"/>
        <v>6423</v>
      </c>
      <c r="J6424">
        <f t="shared" si="302"/>
        <v>1698</v>
      </c>
      <c r="K6424">
        <f t="shared" si="300"/>
        <v>3</v>
      </c>
      <c r="L6424" t="b">
        <f>COUNTIF($N$2:N6424, N6424)=1</f>
        <v>1</v>
      </c>
      <c r="M6424" s="37">
        <f>IF( $Q6424, MAX($M$1:M6423)+1, 0)</f>
        <v>0</v>
      </c>
      <c r="N6424" t="str" cm="1">
        <f t="array" ref="N6424">INDEX($A$9:$F$1048576, $J6424, $K6424 )</f>
        <v>KJ041</v>
      </c>
      <c r="O6424" t="str" cm="1">
        <f t="array" ref="O6424">INDEX($B$9:$F$1048576, $J6424, $K6424 )</f>
        <v>디알제십차</v>
      </c>
      <c r="P6424" t="str" cm="1">
        <f t="array" ref="P6424">IF( $L6424, TRIM(_xll.IMDP("IR", $G$5&amp;$N6424, $G$6)), "" )</f>
        <v/>
      </c>
      <c r="Q6424" t="b" cm="1">
        <f t="array" ref="Q6424">IF(
    $U$1=1, AND($P6424&lt;&gt;"", $P6424&lt;&gt;"...", $P6424&lt;&gt;"입력오류"),
    IF(
        $U$18=1, AND($P6424&lt;&gt;"", $P6424&lt;&gt;"...", $P6424&lt;&gt;"입력오류", ISNUMBER(FIND(INDEX($T$2:$T$7,$U$1),$P6424))),
        IF(
            $U$17="기타", AND($P6424&lt;&gt;"", $P6424&lt;&gt;"...", $P6424&lt;&gt;"입력오류", NOT(ISNUMBER(FIND($T$21:$T$34,$P6424)))),
            AND($P6424&lt;&gt;"", $P6424&lt;&gt;"...", $P6424&lt;&gt;"입력오류", $T$19=$P6424)
        )
    )
)</f>
        <v>0</v>
      </c>
    </row>
    <row r="6425" spans="9:17">
      <c r="I6425">
        <f t="shared" si="301"/>
        <v>6424</v>
      </c>
      <c r="J6425">
        <f t="shared" si="302"/>
        <v>1699</v>
      </c>
      <c r="K6425">
        <f t="shared" si="300"/>
        <v>3</v>
      </c>
      <c r="L6425" t="b">
        <f>COUNTIF($N$2:N6425, N6425)=1</f>
        <v>1</v>
      </c>
      <c r="M6425" s="37">
        <f>IF( $Q6425, MAX($M$1:M6424)+1, 0)</f>
        <v>0</v>
      </c>
      <c r="N6425" t="str" cm="1">
        <f t="array" ref="N6425">INDEX($A$9:$F$1048576, $J6425, $K6425 )</f>
        <v>KJ042</v>
      </c>
      <c r="O6425" t="str" cm="1">
        <f t="array" ref="O6425">INDEX($B$9:$F$1048576, $J6425, $K6425 )</f>
        <v>신디제이차</v>
      </c>
      <c r="P6425" t="str" cm="1">
        <f t="array" ref="P6425">IF( $L6425, TRIM(_xll.IMDP("IR", $G$5&amp;$N6425, $G$6)), "" )</f>
        <v/>
      </c>
      <c r="Q6425" t="b" cm="1">
        <f t="array" ref="Q6425">IF(
    $U$1=1, AND($P6425&lt;&gt;"", $P6425&lt;&gt;"...", $P6425&lt;&gt;"입력오류"),
    IF(
        $U$18=1, AND($P6425&lt;&gt;"", $P6425&lt;&gt;"...", $P6425&lt;&gt;"입력오류", ISNUMBER(FIND(INDEX($T$2:$T$7,$U$1),$P6425))),
        IF(
            $U$17="기타", AND($P6425&lt;&gt;"", $P6425&lt;&gt;"...", $P6425&lt;&gt;"입력오류", NOT(ISNUMBER(FIND($T$21:$T$34,$P6425)))),
            AND($P6425&lt;&gt;"", $P6425&lt;&gt;"...", $P6425&lt;&gt;"입력오류", $T$19=$P6425)
        )
    )
)</f>
        <v>0</v>
      </c>
    </row>
    <row r="6426" spans="9:17">
      <c r="I6426">
        <f t="shared" si="301"/>
        <v>6425</v>
      </c>
      <c r="J6426">
        <f t="shared" si="302"/>
        <v>1700</v>
      </c>
      <c r="K6426">
        <f t="shared" si="300"/>
        <v>3</v>
      </c>
      <c r="L6426" t="b">
        <f>COUNTIF($N$2:N6426, N6426)=1</f>
        <v>1</v>
      </c>
      <c r="M6426" s="37">
        <f>IF( $Q6426, MAX($M$1:M6425)+1, 0)</f>
        <v>0</v>
      </c>
      <c r="N6426" t="str" cm="1">
        <f t="array" ref="N6426">INDEX($A$9:$F$1048576, $J6426, $K6426 )</f>
        <v>KJ043</v>
      </c>
      <c r="O6426" t="str" cm="1">
        <f t="array" ref="O6426">INDEX($B$9:$F$1048576, $J6426, $K6426 )</f>
        <v>뉴스타와이피제이차</v>
      </c>
      <c r="P6426" t="str" cm="1">
        <f t="array" ref="P6426">IF( $L6426, TRIM(_xll.IMDP("IR", $G$5&amp;$N6426, $G$6)), "" )</f>
        <v/>
      </c>
      <c r="Q6426" t="b" cm="1">
        <f t="array" ref="Q6426">IF(
    $U$1=1, AND($P6426&lt;&gt;"", $P6426&lt;&gt;"...", $P6426&lt;&gt;"입력오류"),
    IF(
        $U$18=1, AND($P6426&lt;&gt;"", $P6426&lt;&gt;"...", $P6426&lt;&gt;"입력오류", ISNUMBER(FIND(INDEX($T$2:$T$7,$U$1),$P6426))),
        IF(
            $U$17="기타", AND($P6426&lt;&gt;"", $P6426&lt;&gt;"...", $P6426&lt;&gt;"입력오류", NOT(ISNUMBER(FIND($T$21:$T$34,$P6426)))),
            AND($P6426&lt;&gt;"", $P6426&lt;&gt;"...", $P6426&lt;&gt;"입력오류", $T$19=$P6426)
        )
    )
)</f>
        <v>0</v>
      </c>
    </row>
    <row r="6427" spans="9:17">
      <c r="I6427">
        <f t="shared" si="301"/>
        <v>6426</v>
      </c>
      <c r="J6427">
        <f t="shared" si="302"/>
        <v>1701</v>
      </c>
      <c r="K6427">
        <f t="shared" si="300"/>
        <v>3</v>
      </c>
      <c r="L6427" t="b">
        <f>COUNTIF($N$2:N6427, N6427)=1</f>
        <v>1</v>
      </c>
      <c r="M6427" s="37">
        <f>IF( $Q6427, MAX($M$1:M6426)+1, 0)</f>
        <v>0</v>
      </c>
      <c r="N6427" t="str" cm="1">
        <f t="array" ref="N6427">INDEX($A$9:$F$1048576, $J6427, $K6427 )</f>
        <v>KJ044</v>
      </c>
      <c r="O6427" t="str" cm="1">
        <f t="array" ref="O6427">INDEX($B$9:$F$1048576, $J6427, $K6427 )</f>
        <v>증금스타제이차</v>
      </c>
      <c r="P6427" t="str" cm="1">
        <f t="array" ref="P6427">IF( $L6427, TRIM(_xll.IMDP("IR", $G$5&amp;$N6427, $G$6)), "" )</f>
        <v/>
      </c>
      <c r="Q6427" t="b" cm="1">
        <f t="array" ref="Q6427">IF(
    $U$1=1, AND($P6427&lt;&gt;"", $P6427&lt;&gt;"...", $P6427&lt;&gt;"입력오류"),
    IF(
        $U$18=1, AND($P6427&lt;&gt;"", $P6427&lt;&gt;"...", $P6427&lt;&gt;"입력오류", ISNUMBER(FIND(INDEX($T$2:$T$7,$U$1),$P6427))),
        IF(
            $U$17="기타", AND($P6427&lt;&gt;"", $P6427&lt;&gt;"...", $P6427&lt;&gt;"입력오류", NOT(ISNUMBER(FIND($T$21:$T$34,$P6427)))),
            AND($P6427&lt;&gt;"", $P6427&lt;&gt;"...", $P6427&lt;&gt;"입력오류", $T$19=$P6427)
        )
    )
)</f>
        <v>0</v>
      </c>
    </row>
    <row r="6428" spans="9:17">
      <c r="I6428">
        <f t="shared" si="301"/>
        <v>6427</v>
      </c>
      <c r="J6428">
        <f t="shared" si="302"/>
        <v>1702</v>
      </c>
      <c r="K6428">
        <f t="shared" si="300"/>
        <v>3</v>
      </c>
      <c r="L6428" t="b">
        <f>COUNTIF($N$2:N6428, N6428)=1</f>
        <v>1</v>
      </c>
      <c r="M6428" s="37">
        <f>IF( $Q6428, MAX($M$1:M6427)+1, 0)</f>
        <v>0</v>
      </c>
      <c r="N6428" t="str" cm="1">
        <f t="array" ref="N6428">INDEX($A$9:$F$1048576, $J6428, $K6428 )</f>
        <v>KJ045</v>
      </c>
      <c r="O6428" t="str" cm="1">
        <f t="array" ref="O6428">INDEX($B$9:$F$1048576, $J6428, $K6428 )</f>
        <v>신디제삼차</v>
      </c>
      <c r="P6428" t="str" cm="1">
        <f t="array" ref="P6428">IF( $L6428, TRIM(_xll.IMDP("IR", $G$5&amp;$N6428, $G$6)), "" )</f>
        <v/>
      </c>
      <c r="Q6428" t="b" cm="1">
        <f t="array" ref="Q6428">IF(
    $U$1=1, AND($P6428&lt;&gt;"", $P6428&lt;&gt;"...", $P6428&lt;&gt;"입력오류"),
    IF(
        $U$18=1, AND($P6428&lt;&gt;"", $P6428&lt;&gt;"...", $P6428&lt;&gt;"입력오류", ISNUMBER(FIND(INDEX($T$2:$T$7,$U$1),$P6428))),
        IF(
            $U$17="기타", AND($P6428&lt;&gt;"", $P6428&lt;&gt;"...", $P6428&lt;&gt;"입력오류", NOT(ISNUMBER(FIND($T$21:$T$34,$P6428)))),
            AND($P6428&lt;&gt;"", $P6428&lt;&gt;"...", $P6428&lt;&gt;"입력오류", $T$19=$P6428)
        )
    )
)</f>
        <v>0</v>
      </c>
    </row>
    <row r="6429" spans="9:17">
      <c r="I6429">
        <f t="shared" si="301"/>
        <v>6428</v>
      </c>
      <c r="J6429">
        <f t="shared" si="302"/>
        <v>1703</v>
      </c>
      <c r="K6429">
        <f t="shared" si="300"/>
        <v>3</v>
      </c>
      <c r="L6429" t="b">
        <f>COUNTIF($N$2:N6429, N6429)=1</f>
        <v>1</v>
      </c>
      <c r="M6429" s="37">
        <f>IF( $Q6429, MAX($M$1:M6428)+1, 0)</f>
        <v>0</v>
      </c>
      <c r="N6429" t="str" cm="1">
        <f t="array" ref="N6429">INDEX($A$9:$F$1048576, $J6429, $K6429 )</f>
        <v>KJ046</v>
      </c>
      <c r="O6429" t="str" cm="1">
        <f t="array" ref="O6429">INDEX($B$9:$F$1048576, $J6429, $K6429 )</f>
        <v>퍼펙트드림제구차</v>
      </c>
      <c r="P6429" t="str" cm="1">
        <f t="array" ref="P6429">IF( $L6429, TRIM(_xll.IMDP("IR", $G$5&amp;$N6429, $G$6)), "" )</f>
        <v/>
      </c>
      <c r="Q6429" t="b" cm="1">
        <f t="array" ref="Q6429">IF(
    $U$1=1, AND($P6429&lt;&gt;"", $P6429&lt;&gt;"...", $P6429&lt;&gt;"입력오류"),
    IF(
        $U$18=1, AND($P6429&lt;&gt;"", $P6429&lt;&gt;"...", $P6429&lt;&gt;"입력오류", ISNUMBER(FIND(INDEX($T$2:$T$7,$U$1),$P6429))),
        IF(
            $U$17="기타", AND($P6429&lt;&gt;"", $P6429&lt;&gt;"...", $P6429&lt;&gt;"입력오류", NOT(ISNUMBER(FIND($T$21:$T$34,$P6429)))),
            AND($P6429&lt;&gt;"", $P6429&lt;&gt;"...", $P6429&lt;&gt;"입력오류", $T$19=$P6429)
        )
    )
)</f>
        <v>0</v>
      </c>
    </row>
    <row r="6430" spans="9:17">
      <c r="I6430">
        <f t="shared" si="301"/>
        <v>6429</v>
      </c>
      <c r="J6430">
        <f t="shared" si="302"/>
        <v>1704</v>
      </c>
      <c r="K6430">
        <f t="shared" si="300"/>
        <v>3</v>
      </c>
      <c r="L6430" t="b">
        <f>COUNTIF($N$2:N6430, N6430)=1</f>
        <v>1</v>
      </c>
      <c r="M6430" s="37">
        <f>IF( $Q6430, MAX($M$1:M6429)+1, 0)</f>
        <v>0</v>
      </c>
      <c r="N6430" t="str" cm="1">
        <f t="array" ref="N6430">INDEX($A$9:$F$1048576, $J6430, $K6430 )</f>
        <v>KJ047</v>
      </c>
      <c r="O6430" t="str" cm="1">
        <f t="array" ref="O6430">INDEX($B$9:$F$1048576, $J6430, $K6430 )</f>
        <v>하이라이트풀제삼차</v>
      </c>
      <c r="P6430" t="str" cm="1">
        <f t="array" ref="P6430">IF( $L6430, TRIM(_xll.IMDP("IR", $G$5&amp;$N6430, $G$6)), "" )</f>
        <v/>
      </c>
      <c r="Q6430" t="b" cm="1">
        <f t="array" ref="Q6430">IF(
    $U$1=1, AND($P6430&lt;&gt;"", $P6430&lt;&gt;"...", $P6430&lt;&gt;"입력오류"),
    IF(
        $U$18=1, AND($P6430&lt;&gt;"", $P6430&lt;&gt;"...", $P6430&lt;&gt;"입력오류", ISNUMBER(FIND(INDEX($T$2:$T$7,$U$1),$P6430))),
        IF(
            $U$17="기타", AND($P6430&lt;&gt;"", $P6430&lt;&gt;"...", $P6430&lt;&gt;"입력오류", NOT(ISNUMBER(FIND($T$21:$T$34,$P6430)))),
            AND($P6430&lt;&gt;"", $P6430&lt;&gt;"...", $P6430&lt;&gt;"입력오류", $T$19=$P6430)
        )
    )
)</f>
        <v>0</v>
      </c>
    </row>
    <row r="6431" spans="9:17">
      <c r="I6431">
        <f t="shared" si="301"/>
        <v>6430</v>
      </c>
      <c r="J6431">
        <f t="shared" si="302"/>
        <v>1705</v>
      </c>
      <c r="K6431">
        <f t="shared" si="300"/>
        <v>3</v>
      </c>
      <c r="L6431" t="b">
        <f>COUNTIF($N$2:N6431, N6431)=1</f>
        <v>1</v>
      </c>
      <c r="M6431" s="37">
        <f>IF( $Q6431, MAX($M$1:M6430)+1, 0)</f>
        <v>0</v>
      </c>
      <c r="N6431" t="str" cm="1">
        <f t="array" ref="N6431">INDEX($A$9:$F$1048576, $J6431, $K6431 )</f>
        <v>KJ048</v>
      </c>
      <c r="O6431" t="str" cm="1">
        <f t="array" ref="O6431">INDEX($B$9:$F$1048576, $J6431, $K6431 )</f>
        <v>하이라이트풀제이차</v>
      </c>
      <c r="P6431" t="str" cm="1">
        <f t="array" ref="P6431">IF( $L6431, TRIM(_xll.IMDP("IR", $G$5&amp;$N6431, $G$6)), "" )</f>
        <v/>
      </c>
      <c r="Q6431" t="b" cm="1">
        <f t="array" ref="Q6431">IF(
    $U$1=1, AND($P6431&lt;&gt;"", $P6431&lt;&gt;"...", $P6431&lt;&gt;"입력오류"),
    IF(
        $U$18=1, AND($P6431&lt;&gt;"", $P6431&lt;&gt;"...", $P6431&lt;&gt;"입력오류", ISNUMBER(FIND(INDEX($T$2:$T$7,$U$1),$P6431))),
        IF(
            $U$17="기타", AND($P6431&lt;&gt;"", $P6431&lt;&gt;"...", $P6431&lt;&gt;"입력오류", NOT(ISNUMBER(FIND($T$21:$T$34,$P6431)))),
            AND($P6431&lt;&gt;"", $P6431&lt;&gt;"...", $P6431&lt;&gt;"입력오류", $T$19=$P6431)
        )
    )
)</f>
        <v>0</v>
      </c>
    </row>
    <row r="6432" spans="9:17">
      <c r="I6432">
        <f t="shared" si="301"/>
        <v>6431</v>
      </c>
      <c r="J6432">
        <f t="shared" si="302"/>
        <v>1706</v>
      </c>
      <c r="K6432">
        <f t="shared" si="300"/>
        <v>3</v>
      </c>
      <c r="L6432" t="b">
        <f>COUNTIF($N$2:N6432, N6432)=1</f>
        <v>1</v>
      </c>
      <c r="M6432" s="37">
        <f>IF( $Q6432, MAX($M$1:M6431)+1, 0)</f>
        <v>0</v>
      </c>
      <c r="N6432" t="str" cm="1">
        <f t="array" ref="N6432">INDEX($A$9:$F$1048576, $J6432, $K6432 )</f>
        <v>KJ049</v>
      </c>
      <c r="O6432" t="str" cm="1">
        <f t="array" ref="O6432">INDEX($B$9:$F$1048576, $J6432, $K6432 )</f>
        <v>블루드래곤제육차</v>
      </c>
      <c r="P6432" t="str" cm="1">
        <f t="array" ref="P6432">IF( $L6432, TRIM(_xll.IMDP("IR", $G$5&amp;$N6432, $G$6)), "" )</f>
        <v/>
      </c>
      <c r="Q6432" t="b" cm="1">
        <f t="array" ref="Q6432">IF(
    $U$1=1, AND($P6432&lt;&gt;"", $P6432&lt;&gt;"...", $P6432&lt;&gt;"입력오류"),
    IF(
        $U$18=1, AND($P6432&lt;&gt;"", $P6432&lt;&gt;"...", $P6432&lt;&gt;"입력오류", ISNUMBER(FIND(INDEX($T$2:$T$7,$U$1),$P6432))),
        IF(
            $U$17="기타", AND($P6432&lt;&gt;"", $P6432&lt;&gt;"...", $P6432&lt;&gt;"입력오류", NOT(ISNUMBER(FIND($T$21:$T$34,$P6432)))),
            AND($P6432&lt;&gt;"", $P6432&lt;&gt;"...", $P6432&lt;&gt;"입력오류", $T$19=$P6432)
        )
    )
)</f>
        <v>0</v>
      </c>
    </row>
    <row r="6433" spans="9:17">
      <c r="I6433">
        <f t="shared" si="301"/>
        <v>6432</v>
      </c>
      <c r="J6433">
        <f t="shared" si="302"/>
        <v>1707</v>
      </c>
      <c r="K6433">
        <f t="shared" si="300"/>
        <v>3</v>
      </c>
      <c r="L6433" t="b">
        <f>COUNTIF($N$2:N6433, N6433)=1</f>
        <v>1</v>
      </c>
      <c r="M6433" s="37">
        <f>IF( $Q6433, MAX($M$1:M6432)+1, 0)</f>
        <v>0</v>
      </c>
      <c r="N6433" t="str" cm="1">
        <f t="array" ref="N6433">INDEX($A$9:$F$1048576, $J6433, $K6433 )</f>
        <v>KJ050</v>
      </c>
      <c r="O6433" t="str" cm="1">
        <f t="array" ref="O6433">INDEX($B$9:$F$1048576, $J6433, $K6433 )</f>
        <v>트루프렌드노들제일차</v>
      </c>
      <c r="P6433" t="str" cm="1">
        <f t="array" ref="P6433">IF( $L6433, TRIM(_xll.IMDP("IR", $G$5&amp;$N6433, $G$6)), "" )</f>
        <v/>
      </c>
      <c r="Q6433" t="b" cm="1">
        <f t="array" ref="Q6433">IF(
    $U$1=1, AND($P6433&lt;&gt;"", $P6433&lt;&gt;"...", $P6433&lt;&gt;"입력오류"),
    IF(
        $U$18=1, AND($P6433&lt;&gt;"", $P6433&lt;&gt;"...", $P6433&lt;&gt;"입력오류", ISNUMBER(FIND(INDEX($T$2:$T$7,$U$1),$P6433))),
        IF(
            $U$17="기타", AND($P6433&lt;&gt;"", $P6433&lt;&gt;"...", $P6433&lt;&gt;"입력오류", NOT(ISNUMBER(FIND($T$21:$T$34,$P6433)))),
            AND($P6433&lt;&gt;"", $P6433&lt;&gt;"...", $P6433&lt;&gt;"입력오류", $T$19=$P6433)
        )
    )
)</f>
        <v>0</v>
      </c>
    </row>
    <row r="6434" spans="9:17">
      <c r="I6434">
        <f t="shared" si="301"/>
        <v>6433</v>
      </c>
      <c r="J6434">
        <f t="shared" si="302"/>
        <v>1708</v>
      </c>
      <c r="K6434">
        <f t="shared" si="300"/>
        <v>3</v>
      </c>
      <c r="L6434" t="b">
        <f>COUNTIF($N$2:N6434, N6434)=1</f>
        <v>1</v>
      </c>
      <c r="M6434" s="37">
        <f>IF( $Q6434, MAX($M$1:M6433)+1, 0)</f>
        <v>0</v>
      </c>
      <c r="N6434" t="str" cm="1">
        <f t="array" ref="N6434">INDEX($A$9:$F$1048576, $J6434, $K6434 )</f>
        <v>KJ051</v>
      </c>
      <c r="O6434" t="str" cm="1">
        <f t="array" ref="O6434">INDEX($B$9:$F$1048576, $J6434, $K6434 )</f>
        <v>케이아이에스대체제삼십차</v>
      </c>
      <c r="P6434" t="str" cm="1">
        <f t="array" ref="P6434">IF( $L6434, TRIM(_xll.IMDP("IR", $G$5&amp;$N6434, $G$6)), "" )</f>
        <v/>
      </c>
      <c r="Q6434" t="b" cm="1">
        <f t="array" ref="Q6434">IF(
    $U$1=1, AND($P6434&lt;&gt;"", $P6434&lt;&gt;"...", $P6434&lt;&gt;"입력오류"),
    IF(
        $U$18=1, AND($P6434&lt;&gt;"", $P6434&lt;&gt;"...", $P6434&lt;&gt;"입력오류", ISNUMBER(FIND(INDEX($T$2:$T$7,$U$1),$P6434))),
        IF(
            $U$17="기타", AND($P6434&lt;&gt;"", $P6434&lt;&gt;"...", $P6434&lt;&gt;"입력오류", NOT(ISNUMBER(FIND($T$21:$T$34,$P6434)))),
            AND($P6434&lt;&gt;"", $P6434&lt;&gt;"...", $P6434&lt;&gt;"입력오류", $T$19=$P6434)
        )
    )
)</f>
        <v>0</v>
      </c>
    </row>
    <row r="6435" spans="9:17">
      <c r="I6435">
        <f t="shared" si="301"/>
        <v>6434</v>
      </c>
      <c r="J6435">
        <f t="shared" si="302"/>
        <v>1709</v>
      </c>
      <c r="K6435">
        <f t="shared" si="300"/>
        <v>3</v>
      </c>
      <c r="L6435" t="b">
        <f>COUNTIF($N$2:N6435, N6435)=1</f>
        <v>1</v>
      </c>
      <c r="M6435" s="37">
        <f>IF( $Q6435, MAX($M$1:M6434)+1, 0)</f>
        <v>0</v>
      </c>
      <c r="N6435" t="str" cm="1">
        <f t="array" ref="N6435">INDEX($A$9:$F$1048576, $J6435, $K6435 )</f>
        <v>KJ052</v>
      </c>
      <c r="O6435" t="str" cm="1">
        <f t="array" ref="O6435">INDEX($B$9:$F$1048576, $J6435, $K6435 )</f>
        <v>비케이프로제십구차</v>
      </c>
      <c r="P6435" t="str" cm="1">
        <f t="array" ref="P6435">IF( $L6435, TRIM(_xll.IMDP("IR", $G$5&amp;$N6435, $G$6)), "" )</f>
        <v/>
      </c>
      <c r="Q6435" t="b" cm="1">
        <f t="array" ref="Q6435">IF(
    $U$1=1, AND($P6435&lt;&gt;"", $P6435&lt;&gt;"...", $P6435&lt;&gt;"입력오류"),
    IF(
        $U$18=1, AND($P6435&lt;&gt;"", $P6435&lt;&gt;"...", $P6435&lt;&gt;"입력오류", ISNUMBER(FIND(INDEX($T$2:$T$7,$U$1),$P6435))),
        IF(
            $U$17="기타", AND($P6435&lt;&gt;"", $P6435&lt;&gt;"...", $P6435&lt;&gt;"입력오류", NOT(ISNUMBER(FIND($T$21:$T$34,$P6435)))),
            AND($P6435&lt;&gt;"", $P6435&lt;&gt;"...", $P6435&lt;&gt;"입력오류", $T$19=$P6435)
        )
    )
)</f>
        <v>0</v>
      </c>
    </row>
    <row r="6436" spans="9:17">
      <c r="I6436">
        <f t="shared" si="301"/>
        <v>6435</v>
      </c>
      <c r="J6436">
        <f t="shared" si="302"/>
        <v>1710</v>
      </c>
      <c r="K6436">
        <f t="shared" si="300"/>
        <v>3</v>
      </c>
      <c r="L6436" t="b">
        <f>COUNTIF($N$2:N6436, N6436)=1</f>
        <v>1</v>
      </c>
      <c r="M6436" s="37">
        <f>IF( $Q6436, MAX($M$1:M6435)+1, 0)</f>
        <v>0</v>
      </c>
      <c r="N6436" t="str" cm="1">
        <f t="array" ref="N6436">INDEX($A$9:$F$1048576, $J6436, $K6436 )</f>
        <v>KJ053</v>
      </c>
      <c r="O6436" t="str" cm="1">
        <f t="array" ref="O6436">INDEX($B$9:$F$1048576, $J6436, $K6436 )</f>
        <v>국민행복제4차</v>
      </c>
      <c r="P6436" t="str" cm="1">
        <f t="array" ref="P6436">IF( $L6436, TRIM(_xll.IMDP("IR", $G$5&amp;$N6436, $G$6)), "" )</f>
        <v/>
      </c>
      <c r="Q6436" t="b" cm="1">
        <f t="array" ref="Q6436">IF(
    $U$1=1, AND($P6436&lt;&gt;"", $P6436&lt;&gt;"...", $P6436&lt;&gt;"입력오류"),
    IF(
        $U$18=1, AND($P6436&lt;&gt;"", $P6436&lt;&gt;"...", $P6436&lt;&gt;"입력오류", ISNUMBER(FIND(INDEX($T$2:$T$7,$U$1),$P6436))),
        IF(
            $U$17="기타", AND($P6436&lt;&gt;"", $P6436&lt;&gt;"...", $P6436&lt;&gt;"입력오류", NOT(ISNUMBER(FIND($T$21:$T$34,$P6436)))),
            AND($P6436&lt;&gt;"", $P6436&lt;&gt;"...", $P6436&lt;&gt;"입력오류", $T$19=$P6436)
        )
    )
)</f>
        <v>0</v>
      </c>
    </row>
    <row r="6437" spans="9:17">
      <c r="I6437">
        <f t="shared" si="301"/>
        <v>6436</v>
      </c>
      <c r="J6437">
        <f t="shared" si="302"/>
        <v>1711</v>
      </c>
      <c r="K6437">
        <f t="shared" si="300"/>
        <v>3</v>
      </c>
      <c r="L6437" t="b">
        <f>COUNTIF($N$2:N6437, N6437)=1</f>
        <v>1</v>
      </c>
      <c r="M6437" s="37">
        <f>IF( $Q6437, MAX($M$1:M6436)+1, 0)</f>
        <v>0</v>
      </c>
      <c r="N6437" t="str" cm="1">
        <f t="array" ref="N6437">INDEX($A$9:$F$1048576, $J6437, $K6437 )</f>
        <v>KJ054</v>
      </c>
      <c r="O6437" t="str" cm="1">
        <f t="array" ref="O6437">INDEX($B$9:$F$1048576, $J6437, $K6437 )</f>
        <v>성수동제일차</v>
      </c>
      <c r="P6437" t="str" cm="1">
        <f t="array" ref="P6437">IF( $L6437, TRIM(_xll.IMDP("IR", $G$5&amp;$N6437, $G$6)), "" )</f>
        <v/>
      </c>
      <c r="Q6437" t="b" cm="1">
        <f t="array" ref="Q6437">IF(
    $U$1=1, AND($P6437&lt;&gt;"", $P6437&lt;&gt;"...", $P6437&lt;&gt;"입력오류"),
    IF(
        $U$18=1, AND($P6437&lt;&gt;"", $P6437&lt;&gt;"...", $P6437&lt;&gt;"입력오류", ISNUMBER(FIND(INDEX($T$2:$T$7,$U$1),$P6437))),
        IF(
            $U$17="기타", AND($P6437&lt;&gt;"", $P6437&lt;&gt;"...", $P6437&lt;&gt;"입력오류", NOT(ISNUMBER(FIND($T$21:$T$34,$P6437)))),
            AND($P6437&lt;&gt;"", $P6437&lt;&gt;"...", $P6437&lt;&gt;"입력오류", $T$19=$P6437)
        )
    )
)</f>
        <v>0</v>
      </c>
    </row>
    <row r="6438" spans="9:17">
      <c r="I6438">
        <f t="shared" si="301"/>
        <v>6437</v>
      </c>
      <c r="J6438">
        <f t="shared" si="302"/>
        <v>1712</v>
      </c>
      <c r="K6438">
        <f t="shared" si="300"/>
        <v>3</v>
      </c>
      <c r="L6438" t="b">
        <f>COUNTIF($N$2:N6438, N6438)=1</f>
        <v>1</v>
      </c>
      <c r="M6438" s="37">
        <f>IF( $Q6438, MAX($M$1:M6437)+1, 0)</f>
        <v>0</v>
      </c>
      <c r="N6438" t="str" cm="1">
        <f t="array" ref="N6438">INDEX($A$9:$F$1048576, $J6438, $K6438 )</f>
        <v>KJ055</v>
      </c>
      <c r="O6438" t="str" cm="1">
        <f t="array" ref="O6438">INDEX($B$9:$F$1048576, $J6438, $K6438 )</f>
        <v>신디제사차</v>
      </c>
      <c r="P6438" t="str" cm="1">
        <f t="array" ref="P6438">IF( $L6438, TRIM(_xll.IMDP("IR", $G$5&amp;$N6438, $G$6)), "" )</f>
        <v/>
      </c>
      <c r="Q6438" t="b" cm="1">
        <f t="array" ref="Q6438">IF(
    $U$1=1, AND($P6438&lt;&gt;"", $P6438&lt;&gt;"...", $P6438&lt;&gt;"입력오류"),
    IF(
        $U$18=1, AND($P6438&lt;&gt;"", $P6438&lt;&gt;"...", $P6438&lt;&gt;"입력오류", ISNUMBER(FIND(INDEX($T$2:$T$7,$U$1),$P6438))),
        IF(
            $U$17="기타", AND($P6438&lt;&gt;"", $P6438&lt;&gt;"...", $P6438&lt;&gt;"입력오류", NOT(ISNUMBER(FIND($T$21:$T$34,$P6438)))),
            AND($P6438&lt;&gt;"", $P6438&lt;&gt;"...", $P6438&lt;&gt;"입력오류", $T$19=$P6438)
        )
    )
)</f>
        <v>0</v>
      </c>
    </row>
    <row r="6439" spans="9:17">
      <c r="I6439">
        <f t="shared" si="301"/>
        <v>6438</v>
      </c>
      <c r="J6439">
        <f t="shared" si="302"/>
        <v>1713</v>
      </c>
      <c r="K6439">
        <f t="shared" si="300"/>
        <v>3</v>
      </c>
      <c r="L6439" t="b">
        <f>COUNTIF($N$2:N6439, N6439)=1</f>
        <v>1</v>
      </c>
      <c r="M6439" s="37">
        <f>IF( $Q6439, MAX($M$1:M6438)+1, 0)</f>
        <v>0</v>
      </c>
      <c r="N6439" t="str" cm="1">
        <f t="array" ref="N6439">INDEX($A$9:$F$1048576, $J6439, $K6439 )</f>
        <v>KJ056</v>
      </c>
      <c r="O6439" t="str" cm="1">
        <f t="array" ref="O6439">INDEX($B$9:$F$1048576, $J6439, $K6439 )</f>
        <v>뉴한양제일차</v>
      </c>
      <c r="P6439" t="str" cm="1">
        <f t="array" ref="P6439">IF( $L6439, TRIM(_xll.IMDP("IR", $G$5&amp;$N6439, $G$6)), "" )</f>
        <v/>
      </c>
      <c r="Q6439" t="b" cm="1">
        <f t="array" ref="Q6439">IF(
    $U$1=1, AND($P6439&lt;&gt;"", $P6439&lt;&gt;"...", $P6439&lt;&gt;"입력오류"),
    IF(
        $U$18=1, AND($P6439&lt;&gt;"", $P6439&lt;&gt;"...", $P6439&lt;&gt;"입력오류", ISNUMBER(FIND(INDEX($T$2:$T$7,$U$1),$P6439))),
        IF(
            $U$17="기타", AND($P6439&lt;&gt;"", $P6439&lt;&gt;"...", $P6439&lt;&gt;"입력오류", NOT(ISNUMBER(FIND($T$21:$T$34,$P6439)))),
            AND($P6439&lt;&gt;"", $P6439&lt;&gt;"...", $P6439&lt;&gt;"입력오류", $T$19=$P6439)
        )
    )
)</f>
        <v>0</v>
      </c>
    </row>
    <row r="6440" spans="9:17">
      <c r="I6440">
        <f t="shared" si="301"/>
        <v>6439</v>
      </c>
      <c r="J6440">
        <f t="shared" si="302"/>
        <v>1714</v>
      </c>
      <c r="K6440">
        <f t="shared" si="300"/>
        <v>3</v>
      </c>
      <c r="L6440" t="b">
        <f>COUNTIF($N$2:N6440, N6440)=1</f>
        <v>1</v>
      </c>
      <c r="M6440" s="37">
        <f>IF( $Q6440, MAX($M$1:M6439)+1, 0)</f>
        <v>0</v>
      </c>
      <c r="N6440" t="str" cm="1">
        <f t="array" ref="N6440">INDEX($A$9:$F$1048576, $J6440, $K6440 )</f>
        <v>KJ057</v>
      </c>
      <c r="O6440" t="str" cm="1">
        <f t="array" ref="O6440">INDEX($B$9:$F$1048576, $J6440, $K6440 )</f>
        <v>케이아이에스카이트제일다시일차</v>
      </c>
      <c r="P6440" t="str" cm="1">
        <f t="array" ref="P6440">IF( $L6440, TRIM(_xll.IMDP("IR", $G$5&amp;$N6440, $G$6)), "" )</f>
        <v/>
      </c>
      <c r="Q6440" t="b" cm="1">
        <f t="array" ref="Q6440">IF(
    $U$1=1, AND($P6440&lt;&gt;"", $P6440&lt;&gt;"...", $P6440&lt;&gt;"입력오류"),
    IF(
        $U$18=1, AND($P6440&lt;&gt;"", $P6440&lt;&gt;"...", $P6440&lt;&gt;"입력오류", ISNUMBER(FIND(INDEX($T$2:$T$7,$U$1),$P6440))),
        IF(
            $U$17="기타", AND($P6440&lt;&gt;"", $P6440&lt;&gt;"...", $P6440&lt;&gt;"입력오류", NOT(ISNUMBER(FIND($T$21:$T$34,$P6440)))),
            AND($P6440&lt;&gt;"", $P6440&lt;&gt;"...", $P6440&lt;&gt;"입력오류", $T$19=$P6440)
        )
    )
)</f>
        <v>0</v>
      </c>
    </row>
    <row r="6441" spans="9:17">
      <c r="I6441">
        <f t="shared" si="301"/>
        <v>6440</v>
      </c>
      <c r="J6441">
        <f t="shared" si="302"/>
        <v>1715</v>
      </c>
      <c r="K6441">
        <f t="shared" si="300"/>
        <v>3</v>
      </c>
      <c r="L6441" t="b">
        <f>COUNTIF($N$2:N6441, N6441)=1</f>
        <v>1</v>
      </c>
      <c r="M6441" s="37">
        <f>IF( $Q6441, MAX($M$1:M6440)+1, 0)</f>
        <v>0</v>
      </c>
      <c r="N6441" t="str" cm="1">
        <f t="array" ref="N6441">INDEX($A$9:$F$1048576, $J6441, $K6441 )</f>
        <v>KJ058</v>
      </c>
      <c r="O6441" t="str" cm="1">
        <f t="array" ref="O6441">INDEX($B$9:$F$1048576, $J6441, $K6441 )</f>
        <v>신디제오차</v>
      </c>
      <c r="P6441" t="str" cm="1">
        <f t="array" ref="P6441">IF( $L6441, TRIM(_xll.IMDP("IR", $G$5&amp;$N6441, $G$6)), "" )</f>
        <v/>
      </c>
      <c r="Q6441" t="b" cm="1">
        <f t="array" ref="Q6441">IF(
    $U$1=1, AND($P6441&lt;&gt;"", $P6441&lt;&gt;"...", $P6441&lt;&gt;"입력오류"),
    IF(
        $U$18=1, AND($P6441&lt;&gt;"", $P6441&lt;&gt;"...", $P6441&lt;&gt;"입력오류", ISNUMBER(FIND(INDEX($T$2:$T$7,$U$1),$P6441))),
        IF(
            $U$17="기타", AND($P6441&lt;&gt;"", $P6441&lt;&gt;"...", $P6441&lt;&gt;"입력오류", NOT(ISNUMBER(FIND($T$21:$T$34,$P6441)))),
            AND($P6441&lt;&gt;"", $P6441&lt;&gt;"...", $P6441&lt;&gt;"입력오류", $T$19=$P6441)
        )
    )
)</f>
        <v>0</v>
      </c>
    </row>
    <row r="6442" spans="9:17">
      <c r="I6442">
        <f t="shared" si="301"/>
        <v>6441</v>
      </c>
      <c r="J6442">
        <f t="shared" si="302"/>
        <v>1716</v>
      </c>
      <c r="K6442">
        <f t="shared" si="300"/>
        <v>3</v>
      </c>
      <c r="L6442" t="b">
        <f>COUNTIF($N$2:N6442, N6442)=1</f>
        <v>1</v>
      </c>
      <c r="M6442" s="37">
        <f>IF( $Q6442, MAX($M$1:M6441)+1, 0)</f>
        <v>0</v>
      </c>
      <c r="N6442" t="str" cm="1">
        <f t="array" ref="N6442">INDEX($A$9:$F$1048576, $J6442, $K6442 )</f>
        <v>KJ059</v>
      </c>
      <c r="O6442" t="str" cm="1">
        <f t="array" ref="O6442">INDEX($B$9:$F$1048576, $J6442, $K6442 )</f>
        <v>아이시스제이차</v>
      </c>
      <c r="P6442" t="str" cm="1">
        <f t="array" ref="P6442">IF( $L6442, TRIM(_xll.IMDP("IR", $G$5&amp;$N6442, $G$6)), "" )</f>
        <v/>
      </c>
      <c r="Q6442" t="b" cm="1">
        <f t="array" ref="Q6442">IF(
    $U$1=1, AND($P6442&lt;&gt;"", $P6442&lt;&gt;"...", $P6442&lt;&gt;"입력오류"),
    IF(
        $U$18=1, AND($P6442&lt;&gt;"", $P6442&lt;&gt;"...", $P6442&lt;&gt;"입력오류", ISNUMBER(FIND(INDEX($T$2:$T$7,$U$1),$P6442))),
        IF(
            $U$17="기타", AND($P6442&lt;&gt;"", $P6442&lt;&gt;"...", $P6442&lt;&gt;"입력오류", NOT(ISNUMBER(FIND($T$21:$T$34,$P6442)))),
            AND($P6442&lt;&gt;"", $P6442&lt;&gt;"...", $P6442&lt;&gt;"입력오류", $T$19=$P6442)
        )
    )
)</f>
        <v>0</v>
      </c>
    </row>
    <row r="6443" spans="9:17">
      <c r="I6443">
        <f t="shared" si="301"/>
        <v>6442</v>
      </c>
      <c r="J6443">
        <f t="shared" si="302"/>
        <v>1717</v>
      </c>
      <c r="K6443">
        <f t="shared" si="300"/>
        <v>3</v>
      </c>
      <c r="L6443" t="b">
        <f>COUNTIF($N$2:N6443, N6443)=1</f>
        <v>1</v>
      </c>
      <c r="M6443" s="37">
        <f>IF( $Q6443, MAX($M$1:M6442)+1, 0)</f>
        <v>0</v>
      </c>
      <c r="N6443" t="str" cm="1">
        <f t="array" ref="N6443">INDEX($A$9:$F$1048576, $J6443, $K6443 )</f>
        <v>KJ060</v>
      </c>
      <c r="O6443" t="str" cm="1">
        <f t="array" ref="O6443">INDEX($B$9:$F$1048576, $J6443, $K6443 )</f>
        <v>라이즈그린</v>
      </c>
      <c r="P6443" t="str" cm="1">
        <f t="array" ref="P6443">IF( $L6443, TRIM(_xll.IMDP("IR", $G$5&amp;$N6443, $G$6)), "" )</f>
        <v/>
      </c>
      <c r="Q6443" t="b" cm="1">
        <f t="array" ref="Q6443">IF(
    $U$1=1, AND($P6443&lt;&gt;"", $P6443&lt;&gt;"...", $P6443&lt;&gt;"입력오류"),
    IF(
        $U$18=1, AND($P6443&lt;&gt;"", $P6443&lt;&gt;"...", $P6443&lt;&gt;"입력오류", ISNUMBER(FIND(INDEX($T$2:$T$7,$U$1),$P6443))),
        IF(
            $U$17="기타", AND($P6443&lt;&gt;"", $P6443&lt;&gt;"...", $P6443&lt;&gt;"입력오류", NOT(ISNUMBER(FIND($T$21:$T$34,$P6443)))),
            AND($P6443&lt;&gt;"", $P6443&lt;&gt;"...", $P6443&lt;&gt;"입력오류", $T$19=$P6443)
        )
    )
)</f>
        <v>0</v>
      </c>
    </row>
    <row r="6444" spans="9:17">
      <c r="I6444">
        <f t="shared" si="301"/>
        <v>6443</v>
      </c>
      <c r="J6444">
        <f t="shared" si="302"/>
        <v>1718</v>
      </c>
      <c r="K6444">
        <f t="shared" si="300"/>
        <v>3</v>
      </c>
      <c r="L6444" t="b">
        <f>COUNTIF($N$2:N6444, N6444)=1</f>
        <v>1</v>
      </c>
      <c r="M6444" s="37">
        <f>IF( $Q6444, MAX($M$1:M6443)+1, 0)</f>
        <v>0</v>
      </c>
      <c r="N6444" t="str" cm="1">
        <f t="array" ref="N6444">INDEX($A$9:$F$1048576, $J6444, $K6444 )</f>
        <v>KJ061</v>
      </c>
      <c r="O6444" t="str" cm="1">
        <f t="array" ref="O6444">INDEX($B$9:$F$1048576, $J6444, $K6444 )</f>
        <v>슈퍼문골드</v>
      </c>
      <c r="P6444" t="str" cm="1">
        <f t="array" ref="P6444">IF( $L6444, TRIM(_xll.IMDP("IR", $G$5&amp;$N6444, $G$6)), "" )</f>
        <v/>
      </c>
      <c r="Q6444" t="b" cm="1">
        <f t="array" ref="Q6444">IF(
    $U$1=1, AND($P6444&lt;&gt;"", $P6444&lt;&gt;"...", $P6444&lt;&gt;"입력오류"),
    IF(
        $U$18=1, AND($P6444&lt;&gt;"", $P6444&lt;&gt;"...", $P6444&lt;&gt;"입력오류", ISNUMBER(FIND(INDEX($T$2:$T$7,$U$1),$P6444))),
        IF(
            $U$17="기타", AND($P6444&lt;&gt;"", $P6444&lt;&gt;"...", $P6444&lt;&gt;"입력오류", NOT(ISNUMBER(FIND($T$21:$T$34,$P6444)))),
            AND($P6444&lt;&gt;"", $P6444&lt;&gt;"...", $P6444&lt;&gt;"입력오류", $T$19=$P6444)
        )
    )
)</f>
        <v>0</v>
      </c>
    </row>
    <row r="6445" spans="9:17">
      <c r="I6445">
        <f t="shared" si="301"/>
        <v>6444</v>
      </c>
      <c r="J6445">
        <f t="shared" si="302"/>
        <v>1719</v>
      </c>
      <c r="K6445">
        <f t="shared" si="300"/>
        <v>3</v>
      </c>
      <c r="L6445" t="b">
        <f>COUNTIF($N$2:N6445, N6445)=1</f>
        <v>1</v>
      </c>
      <c r="M6445" s="37">
        <f>IF( $Q6445, MAX($M$1:M6444)+1, 0)</f>
        <v>0</v>
      </c>
      <c r="N6445" t="str" cm="1">
        <f t="array" ref="N6445">INDEX($A$9:$F$1048576, $J6445, $K6445 )</f>
        <v>KJ062</v>
      </c>
      <c r="O6445" t="str" cm="1">
        <f t="array" ref="O6445">INDEX($B$9:$F$1048576, $J6445, $K6445 )</f>
        <v>자양파이브제삼차</v>
      </c>
      <c r="P6445" t="str" cm="1">
        <f t="array" ref="P6445">IF( $L6445, TRIM(_xll.IMDP("IR", $G$5&amp;$N6445, $G$6)), "" )</f>
        <v/>
      </c>
      <c r="Q6445" t="b" cm="1">
        <f t="array" ref="Q6445">IF(
    $U$1=1, AND($P6445&lt;&gt;"", $P6445&lt;&gt;"...", $P6445&lt;&gt;"입력오류"),
    IF(
        $U$18=1, AND($P6445&lt;&gt;"", $P6445&lt;&gt;"...", $P6445&lt;&gt;"입력오류", ISNUMBER(FIND(INDEX($T$2:$T$7,$U$1),$P6445))),
        IF(
            $U$17="기타", AND($P6445&lt;&gt;"", $P6445&lt;&gt;"...", $P6445&lt;&gt;"입력오류", NOT(ISNUMBER(FIND($T$21:$T$34,$P6445)))),
            AND($P6445&lt;&gt;"", $P6445&lt;&gt;"...", $P6445&lt;&gt;"입력오류", $T$19=$P6445)
        )
    )
)</f>
        <v>0</v>
      </c>
    </row>
    <row r="6446" spans="9:17">
      <c r="I6446">
        <f t="shared" si="301"/>
        <v>6445</v>
      </c>
      <c r="J6446">
        <f t="shared" si="302"/>
        <v>1720</v>
      </c>
      <c r="K6446">
        <f t="shared" si="300"/>
        <v>3</v>
      </c>
      <c r="L6446" t="b">
        <f>COUNTIF($N$2:N6446, N6446)=1</f>
        <v>1</v>
      </c>
      <c r="M6446" s="37">
        <f>IF( $Q6446, MAX($M$1:M6445)+1, 0)</f>
        <v>0</v>
      </c>
      <c r="N6446" t="str" cm="1">
        <f t="array" ref="N6446">INDEX($A$9:$F$1048576, $J6446, $K6446 )</f>
        <v>KJ063</v>
      </c>
      <c r="O6446" t="str" cm="1">
        <f t="array" ref="O6446">INDEX($B$9:$F$1048576, $J6446, $K6446 )</f>
        <v>에이치디벨류제이차</v>
      </c>
      <c r="P6446" t="str" cm="1">
        <f t="array" ref="P6446">IF( $L6446, TRIM(_xll.IMDP("IR", $G$5&amp;$N6446, $G$6)), "" )</f>
        <v/>
      </c>
      <c r="Q6446" t="b" cm="1">
        <f t="array" ref="Q6446">IF(
    $U$1=1, AND($P6446&lt;&gt;"", $P6446&lt;&gt;"...", $P6446&lt;&gt;"입력오류"),
    IF(
        $U$18=1, AND($P6446&lt;&gt;"", $P6446&lt;&gt;"...", $P6446&lt;&gt;"입력오류", ISNUMBER(FIND(INDEX($T$2:$T$7,$U$1),$P6446))),
        IF(
            $U$17="기타", AND($P6446&lt;&gt;"", $P6446&lt;&gt;"...", $P6446&lt;&gt;"입력오류", NOT(ISNUMBER(FIND($T$21:$T$34,$P6446)))),
            AND($P6446&lt;&gt;"", $P6446&lt;&gt;"...", $P6446&lt;&gt;"입력오류", $T$19=$P6446)
        )
    )
)</f>
        <v>0</v>
      </c>
    </row>
    <row r="6447" spans="9:17">
      <c r="I6447">
        <f t="shared" si="301"/>
        <v>6446</v>
      </c>
      <c r="J6447">
        <f t="shared" si="302"/>
        <v>1721</v>
      </c>
      <c r="K6447">
        <f t="shared" si="300"/>
        <v>3</v>
      </c>
      <c r="L6447" t="b">
        <f>COUNTIF($N$2:N6447, N6447)=1</f>
        <v>1</v>
      </c>
      <c r="M6447" s="37">
        <f>IF( $Q6447, MAX($M$1:M6446)+1, 0)</f>
        <v>0</v>
      </c>
      <c r="N6447" t="str" cm="1">
        <f t="array" ref="N6447">INDEX($A$9:$F$1048576, $J6447, $K6447 )</f>
        <v>KJ064</v>
      </c>
      <c r="O6447" t="str" cm="1">
        <f t="array" ref="O6447">INDEX($B$9:$F$1048576, $J6447, $K6447 )</f>
        <v>솔트시티제일차</v>
      </c>
      <c r="P6447" t="str" cm="1">
        <f t="array" ref="P6447">IF( $L6447, TRIM(_xll.IMDP("IR", $G$5&amp;$N6447, $G$6)), "" )</f>
        <v/>
      </c>
      <c r="Q6447" t="b" cm="1">
        <f t="array" ref="Q6447">IF(
    $U$1=1, AND($P6447&lt;&gt;"", $P6447&lt;&gt;"...", $P6447&lt;&gt;"입력오류"),
    IF(
        $U$18=1, AND($P6447&lt;&gt;"", $P6447&lt;&gt;"...", $P6447&lt;&gt;"입력오류", ISNUMBER(FIND(INDEX($T$2:$T$7,$U$1),$P6447))),
        IF(
            $U$17="기타", AND($P6447&lt;&gt;"", $P6447&lt;&gt;"...", $P6447&lt;&gt;"입력오류", NOT(ISNUMBER(FIND($T$21:$T$34,$P6447)))),
            AND($P6447&lt;&gt;"", $P6447&lt;&gt;"...", $P6447&lt;&gt;"입력오류", $T$19=$P6447)
        )
    )
)</f>
        <v>0</v>
      </c>
    </row>
    <row r="6448" spans="9:17">
      <c r="I6448">
        <f t="shared" si="301"/>
        <v>6447</v>
      </c>
      <c r="J6448">
        <f t="shared" si="302"/>
        <v>1722</v>
      </c>
      <c r="K6448">
        <f t="shared" si="300"/>
        <v>3</v>
      </c>
      <c r="L6448" t="b">
        <f>COUNTIF($N$2:N6448, N6448)=1</f>
        <v>1</v>
      </c>
      <c r="M6448" s="37">
        <f>IF( $Q6448, MAX($M$1:M6447)+1, 0)</f>
        <v>0</v>
      </c>
      <c r="N6448" t="str" cm="1">
        <f t="array" ref="N6448">INDEX($A$9:$F$1048576, $J6448, $K6448 )</f>
        <v>KJ065</v>
      </c>
      <c r="O6448" t="str" cm="1">
        <f t="array" ref="O6448">INDEX($B$9:$F$1048576, $J6448, $K6448 )</f>
        <v>에스타이거에이치제이차</v>
      </c>
      <c r="P6448" t="str" cm="1">
        <f t="array" ref="P6448">IF( $L6448, TRIM(_xll.IMDP("IR", $G$5&amp;$N6448, $G$6)), "" )</f>
        <v/>
      </c>
      <c r="Q6448" t="b" cm="1">
        <f t="array" ref="Q6448">IF(
    $U$1=1, AND($P6448&lt;&gt;"", $P6448&lt;&gt;"...", $P6448&lt;&gt;"입력오류"),
    IF(
        $U$18=1, AND($P6448&lt;&gt;"", $P6448&lt;&gt;"...", $P6448&lt;&gt;"입력오류", ISNUMBER(FIND(INDEX($T$2:$T$7,$U$1),$P6448))),
        IF(
            $U$17="기타", AND($P6448&lt;&gt;"", $P6448&lt;&gt;"...", $P6448&lt;&gt;"입력오류", NOT(ISNUMBER(FIND($T$21:$T$34,$P6448)))),
            AND($P6448&lt;&gt;"", $P6448&lt;&gt;"...", $P6448&lt;&gt;"입력오류", $T$19=$P6448)
        )
    )
)</f>
        <v>0</v>
      </c>
    </row>
    <row r="6449" spans="9:17">
      <c r="I6449">
        <f t="shared" si="301"/>
        <v>6448</v>
      </c>
      <c r="J6449">
        <f t="shared" si="302"/>
        <v>1723</v>
      </c>
      <c r="K6449">
        <f t="shared" si="300"/>
        <v>3</v>
      </c>
      <c r="L6449" t="b">
        <f>COUNTIF($N$2:N6449, N6449)=1</f>
        <v>1</v>
      </c>
      <c r="M6449" s="37">
        <f>IF( $Q6449, MAX($M$1:M6448)+1, 0)</f>
        <v>0</v>
      </c>
      <c r="N6449" t="str" cm="1">
        <f t="array" ref="N6449">INDEX($A$9:$F$1048576, $J6449, $K6449 )</f>
        <v>KJ066</v>
      </c>
      <c r="O6449" t="str" cm="1">
        <f t="array" ref="O6449">INDEX($B$9:$F$1048576, $J6449, $K6449 )</f>
        <v>디에스에어식스제일차</v>
      </c>
      <c r="P6449" t="str" cm="1">
        <f t="array" ref="P6449">IF( $L6449, TRIM(_xll.IMDP("IR", $G$5&amp;$N6449, $G$6)), "" )</f>
        <v/>
      </c>
      <c r="Q6449" t="b" cm="1">
        <f t="array" ref="Q6449">IF(
    $U$1=1, AND($P6449&lt;&gt;"", $P6449&lt;&gt;"...", $P6449&lt;&gt;"입력오류"),
    IF(
        $U$18=1, AND($P6449&lt;&gt;"", $P6449&lt;&gt;"...", $P6449&lt;&gt;"입력오류", ISNUMBER(FIND(INDEX($T$2:$T$7,$U$1),$P6449))),
        IF(
            $U$17="기타", AND($P6449&lt;&gt;"", $P6449&lt;&gt;"...", $P6449&lt;&gt;"입력오류", NOT(ISNUMBER(FIND($T$21:$T$34,$P6449)))),
            AND($P6449&lt;&gt;"", $P6449&lt;&gt;"...", $P6449&lt;&gt;"입력오류", $T$19=$P6449)
        )
    )
)</f>
        <v>0</v>
      </c>
    </row>
    <row r="6450" spans="9:17">
      <c r="I6450">
        <f t="shared" si="301"/>
        <v>6449</v>
      </c>
      <c r="J6450">
        <f t="shared" si="302"/>
        <v>1724</v>
      </c>
      <c r="K6450">
        <f t="shared" si="300"/>
        <v>3</v>
      </c>
      <c r="L6450" t="b">
        <f>COUNTIF($N$2:N6450, N6450)=1</f>
        <v>1</v>
      </c>
      <c r="M6450" s="37">
        <f>IF( $Q6450, MAX($M$1:M6449)+1, 0)</f>
        <v>0</v>
      </c>
      <c r="N6450" t="str" cm="1">
        <f t="array" ref="N6450">INDEX($A$9:$F$1048576, $J6450, $K6450 )</f>
        <v>KJ067</v>
      </c>
      <c r="O6450" t="str" cm="1">
        <f t="array" ref="O6450">INDEX($B$9:$F$1048576, $J6450, $K6450 )</f>
        <v>신디제십차</v>
      </c>
      <c r="P6450" t="str" cm="1">
        <f t="array" ref="P6450">IF( $L6450, TRIM(_xll.IMDP("IR", $G$5&amp;$N6450, $G$6)), "" )</f>
        <v/>
      </c>
      <c r="Q6450" t="b" cm="1">
        <f t="array" ref="Q6450">IF(
    $U$1=1, AND($P6450&lt;&gt;"", $P6450&lt;&gt;"...", $P6450&lt;&gt;"입력오류"),
    IF(
        $U$18=1, AND($P6450&lt;&gt;"", $P6450&lt;&gt;"...", $P6450&lt;&gt;"입력오류", ISNUMBER(FIND(INDEX($T$2:$T$7,$U$1),$P6450))),
        IF(
            $U$17="기타", AND($P6450&lt;&gt;"", $P6450&lt;&gt;"...", $P6450&lt;&gt;"입력오류", NOT(ISNUMBER(FIND($T$21:$T$34,$P6450)))),
            AND($P6450&lt;&gt;"", $P6450&lt;&gt;"...", $P6450&lt;&gt;"입력오류", $T$19=$P6450)
        )
    )
)</f>
        <v>0</v>
      </c>
    </row>
    <row r="6451" spans="9:17">
      <c r="I6451">
        <f t="shared" si="301"/>
        <v>6450</v>
      </c>
      <c r="J6451">
        <f t="shared" si="302"/>
        <v>1725</v>
      </c>
      <c r="K6451">
        <f t="shared" si="300"/>
        <v>3</v>
      </c>
      <c r="L6451" t="b">
        <f>COUNTIF($N$2:N6451, N6451)=1</f>
        <v>1</v>
      </c>
      <c r="M6451" s="37">
        <f>IF( $Q6451, MAX($M$1:M6450)+1, 0)</f>
        <v>0</v>
      </c>
      <c r="N6451" t="str" cm="1">
        <f t="array" ref="N6451">INDEX($A$9:$F$1048576, $J6451, $K6451 )</f>
        <v>KJ068</v>
      </c>
      <c r="O6451" t="str" cm="1">
        <f t="array" ref="O6451">INDEX($B$9:$F$1048576, $J6451, $K6451 )</f>
        <v>리치게이트앙사나</v>
      </c>
      <c r="P6451" t="str" cm="1">
        <f t="array" ref="P6451">IF( $L6451, TRIM(_xll.IMDP("IR", $G$5&amp;$N6451, $G$6)), "" )</f>
        <v/>
      </c>
      <c r="Q6451" t="b" cm="1">
        <f t="array" ref="Q6451">IF(
    $U$1=1, AND($P6451&lt;&gt;"", $P6451&lt;&gt;"...", $P6451&lt;&gt;"입력오류"),
    IF(
        $U$18=1, AND($P6451&lt;&gt;"", $P6451&lt;&gt;"...", $P6451&lt;&gt;"입력오류", ISNUMBER(FIND(INDEX($T$2:$T$7,$U$1),$P6451))),
        IF(
            $U$17="기타", AND($P6451&lt;&gt;"", $P6451&lt;&gt;"...", $P6451&lt;&gt;"입력오류", NOT(ISNUMBER(FIND($T$21:$T$34,$P6451)))),
            AND($P6451&lt;&gt;"", $P6451&lt;&gt;"...", $P6451&lt;&gt;"입력오류", $T$19=$P6451)
        )
    )
)</f>
        <v>0</v>
      </c>
    </row>
    <row r="6452" spans="9:17">
      <c r="I6452">
        <f t="shared" si="301"/>
        <v>6451</v>
      </c>
      <c r="J6452">
        <f t="shared" si="302"/>
        <v>1726</v>
      </c>
      <c r="K6452">
        <f t="shared" si="300"/>
        <v>3</v>
      </c>
      <c r="L6452" t="b">
        <f>COUNTIF($N$2:N6452, N6452)=1</f>
        <v>1</v>
      </c>
      <c r="M6452" s="37">
        <f>IF( $Q6452, MAX($M$1:M6451)+1, 0)</f>
        <v>0</v>
      </c>
      <c r="N6452" t="str" cm="1">
        <f t="array" ref="N6452">INDEX($A$9:$F$1048576, $J6452, $K6452 )</f>
        <v>KJ069</v>
      </c>
      <c r="O6452" t="str" cm="1">
        <f t="array" ref="O6452">INDEX($B$9:$F$1048576, $J6452, $K6452 )</f>
        <v>제이온센터</v>
      </c>
      <c r="P6452" t="str" cm="1">
        <f t="array" ref="P6452">IF( $L6452, TRIM(_xll.IMDP("IR", $G$5&amp;$N6452, $G$6)), "" )</f>
        <v/>
      </c>
      <c r="Q6452" t="b" cm="1">
        <f t="array" ref="Q6452">IF(
    $U$1=1, AND($P6452&lt;&gt;"", $P6452&lt;&gt;"...", $P6452&lt;&gt;"입력오류"),
    IF(
        $U$18=1, AND($P6452&lt;&gt;"", $P6452&lt;&gt;"...", $P6452&lt;&gt;"입력오류", ISNUMBER(FIND(INDEX($T$2:$T$7,$U$1),$P6452))),
        IF(
            $U$17="기타", AND($P6452&lt;&gt;"", $P6452&lt;&gt;"...", $P6452&lt;&gt;"입력오류", NOT(ISNUMBER(FIND($T$21:$T$34,$P6452)))),
            AND($P6452&lt;&gt;"", $P6452&lt;&gt;"...", $P6452&lt;&gt;"입력오류", $T$19=$P6452)
        )
    )
)</f>
        <v>0</v>
      </c>
    </row>
    <row r="6453" spans="9:17">
      <c r="I6453">
        <f t="shared" si="301"/>
        <v>6452</v>
      </c>
      <c r="J6453">
        <f t="shared" si="302"/>
        <v>1727</v>
      </c>
      <c r="K6453">
        <f t="shared" si="300"/>
        <v>3</v>
      </c>
      <c r="L6453" t="b">
        <f>COUNTIF($N$2:N6453, N6453)=1</f>
        <v>1</v>
      </c>
      <c r="M6453" s="37">
        <f>IF( $Q6453, MAX($M$1:M6452)+1, 0)</f>
        <v>0</v>
      </c>
      <c r="N6453" t="str" cm="1">
        <f t="array" ref="N6453">INDEX($A$9:$F$1048576, $J6453, $K6453 )</f>
        <v>KJ070</v>
      </c>
      <c r="O6453" t="str" cm="1">
        <f t="array" ref="O6453">INDEX($B$9:$F$1048576, $J6453, $K6453 )</f>
        <v>케이디비첨단전략이에스지제팔차</v>
      </c>
      <c r="P6453" t="str" cm="1">
        <f t="array" ref="P6453">IF( $L6453, TRIM(_xll.IMDP("IR", $G$5&amp;$N6453, $G$6)), "" )</f>
        <v/>
      </c>
      <c r="Q6453" t="b" cm="1">
        <f t="array" ref="Q6453">IF(
    $U$1=1, AND($P6453&lt;&gt;"", $P6453&lt;&gt;"...", $P6453&lt;&gt;"입력오류"),
    IF(
        $U$18=1, AND($P6453&lt;&gt;"", $P6453&lt;&gt;"...", $P6453&lt;&gt;"입력오류", ISNUMBER(FIND(INDEX($T$2:$T$7,$U$1),$P6453))),
        IF(
            $U$17="기타", AND($P6453&lt;&gt;"", $P6453&lt;&gt;"...", $P6453&lt;&gt;"입력오류", NOT(ISNUMBER(FIND($T$21:$T$34,$P6453)))),
            AND($P6453&lt;&gt;"", $P6453&lt;&gt;"...", $P6453&lt;&gt;"입력오류", $T$19=$P6453)
        )
    )
)</f>
        <v>0</v>
      </c>
    </row>
    <row r="6454" spans="9:17">
      <c r="I6454">
        <f t="shared" si="301"/>
        <v>6453</v>
      </c>
      <c r="J6454">
        <f t="shared" si="302"/>
        <v>1728</v>
      </c>
      <c r="K6454">
        <f t="shared" si="300"/>
        <v>3</v>
      </c>
      <c r="L6454" t="b">
        <f>COUNTIF($N$2:N6454, N6454)=1</f>
        <v>1</v>
      </c>
      <c r="M6454" s="37">
        <f>IF( $Q6454, MAX($M$1:M6453)+1, 0)</f>
        <v>0</v>
      </c>
      <c r="N6454" t="str" cm="1">
        <f t="array" ref="N6454">INDEX($A$9:$F$1048576, $J6454, $K6454 )</f>
        <v>KJ071</v>
      </c>
      <c r="O6454" t="str" cm="1">
        <f t="array" ref="O6454">INDEX($B$9:$F$1048576, $J6454, $K6454 )</f>
        <v>더블리치제오차</v>
      </c>
      <c r="P6454" t="str" cm="1">
        <f t="array" ref="P6454">IF( $L6454, TRIM(_xll.IMDP("IR", $G$5&amp;$N6454, $G$6)), "" )</f>
        <v/>
      </c>
      <c r="Q6454" t="b" cm="1">
        <f t="array" ref="Q6454">IF(
    $U$1=1, AND($P6454&lt;&gt;"", $P6454&lt;&gt;"...", $P6454&lt;&gt;"입력오류"),
    IF(
        $U$18=1, AND($P6454&lt;&gt;"", $P6454&lt;&gt;"...", $P6454&lt;&gt;"입력오류", ISNUMBER(FIND(INDEX($T$2:$T$7,$U$1),$P6454))),
        IF(
            $U$17="기타", AND($P6454&lt;&gt;"", $P6454&lt;&gt;"...", $P6454&lt;&gt;"입력오류", NOT(ISNUMBER(FIND($T$21:$T$34,$P6454)))),
            AND($P6454&lt;&gt;"", $P6454&lt;&gt;"...", $P6454&lt;&gt;"입력오류", $T$19=$P6454)
        )
    )
)</f>
        <v>0</v>
      </c>
    </row>
    <row r="6455" spans="9:17">
      <c r="I6455">
        <f t="shared" si="301"/>
        <v>6454</v>
      </c>
      <c r="J6455">
        <f t="shared" si="302"/>
        <v>1729</v>
      </c>
      <c r="K6455">
        <f t="shared" si="300"/>
        <v>3</v>
      </c>
      <c r="L6455" t="b">
        <f>COUNTIF($N$2:N6455, N6455)=1</f>
        <v>1</v>
      </c>
      <c r="M6455" s="37">
        <f>IF( $Q6455, MAX($M$1:M6454)+1, 0)</f>
        <v>0</v>
      </c>
      <c r="N6455" t="str" cm="1">
        <f t="array" ref="N6455">INDEX($A$9:$F$1048576, $J6455, $K6455 )</f>
        <v>KJ072</v>
      </c>
      <c r="O6455" t="str" cm="1">
        <f t="array" ref="O6455">INDEX($B$9:$F$1048576, $J6455, $K6455 )</f>
        <v>에이치씨디제칠차</v>
      </c>
      <c r="P6455" t="str" cm="1">
        <f t="array" ref="P6455">IF( $L6455, TRIM(_xll.IMDP("IR", $G$5&amp;$N6455, $G$6)), "" )</f>
        <v/>
      </c>
      <c r="Q6455" t="b" cm="1">
        <f t="array" ref="Q6455">IF(
    $U$1=1, AND($P6455&lt;&gt;"", $P6455&lt;&gt;"...", $P6455&lt;&gt;"입력오류"),
    IF(
        $U$18=1, AND($P6455&lt;&gt;"", $P6455&lt;&gt;"...", $P6455&lt;&gt;"입력오류", ISNUMBER(FIND(INDEX($T$2:$T$7,$U$1),$P6455))),
        IF(
            $U$17="기타", AND($P6455&lt;&gt;"", $P6455&lt;&gt;"...", $P6455&lt;&gt;"입력오류", NOT(ISNUMBER(FIND($T$21:$T$34,$P6455)))),
            AND($P6455&lt;&gt;"", $P6455&lt;&gt;"...", $P6455&lt;&gt;"입력오류", $T$19=$P6455)
        )
    )
)</f>
        <v>0</v>
      </c>
    </row>
    <row r="6456" spans="9:17">
      <c r="I6456">
        <f t="shared" si="301"/>
        <v>6455</v>
      </c>
      <c r="J6456">
        <f t="shared" si="302"/>
        <v>1730</v>
      </c>
      <c r="K6456">
        <f t="shared" si="300"/>
        <v>3</v>
      </c>
      <c r="L6456" t="b">
        <f>COUNTIF($N$2:N6456, N6456)=1</f>
        <v>1</v>
      </c>
      <c r="M6456" s="37">
        <f>IF( $Q6456, MAX($M$1:M6455)+1, 0)</f>
        <v>0</v>
      </c>
      <c r="N6456" t="str" cm="1">
        <f t="array" ref="N6456">INDEX($A$9:$F$1048576, $J6456, $K6456 )</f>
        <v>KJ073</v>
      </c>
      <c r="O6456" t="str" cm="1">
        <f t="array" ref="O6456">INDEX($B$9:$F$1048576, $J6456, $K6456 )</f>
        <v>우리원제일차</v>
      </c>
      <c r="P6456" t="str" cm="1">
        <f t="array" ref="P6456">IF( $L6456, TRIM(_xll.IMDP("IR", $G$5&amp;$N6456, $G$6)), "" )</f>
        <v/>
      </c>
      <c r="Q6456" t="b" cm="1">
        <f t="array" ref="Q6456">IF(
    $U$1=1, AND($P6456&lt;&gt;"", $P6456&lt;&gt;"...", $P6456&lt;&gt;"입력오류"),
    IF(
        $U$18=1, AND($P6456&lt;&gt;"", $P6456&lt;&gt;"...", $P6456&lt;&gt;"입력오류", ISNUMBER(FIND(INDEX($T$2:$T$7,$U$1),$P6456))),
        IF(
            $U$17="기타", AND($P6456&lt;&gt;"", $P6456&lt;&gt;"...", $P6456&lt;&gt;"입력오류", NOT(ISNUMBER(FIND($T$21:$T$34,$P6456)))),
            AND($P6456&lt;&gt;"", $P6456&lt;&gt;"...", $P6456&lt;&gt;"입력오류", $T$19=$P6456)
        )
    )
)</f>
        <v>0</v>
      </c>
    </row>
    <row r="6457" spans="9:17">
      <c r="I6457">
        <f t="shared" si="301"/>
        <v>6456</v>
      </c>
      <c r="J6457">
        <f t="shared" si="302"/>
        <v>1731</v>
      </c>
      <c r="K6457">
        <f t="shared" si="300"/>
        <v>3</v>
      </c>
      <c r="L6457" t="b">
        <f>COUNTIF($N$2:N6457, N6457)=1</f>
        <v>1</v>
      </c>
      <c r="M6457" s="37">
        <f>IF( $Q6457, MAX($M$1:M6456)+1, 0)</f>
        <v>0</v>
      </c>
      <c r="N6457" t="str" cm="1">
        <f t="array" ref="N6457">INDEX($A$9:$F$1048576, $J6457, $K6457 )</f>
        <v>KJ074</v>
      </c>
      <c r="O6457" t="str" cm="1">
        <f t="array" ref="O6457">INDEX($B$9:$F$1048576, $J6457, $K6457 )</f>
        <v>우리에너빌리티제일차</v>
      </c>
      <c r="P6457" t="str" cm="1">
        <f t="array" ref="P6457">IF( $L6457, TRIM(_xll.IMDP("IR", $G$5&amp;$N6457, $G$6)), "" )</f>
        <v/>
      </c>
      <c r="Q6457" t="b" cm="1">
        <f t="array" ref="Q6457">IF(
    $U$1=1, AND($P6457&lt;&gt;"", $P6457&lt;&gt;"...", $P6457&lt;&gt;"입력오류"),
    IF(
        $U$18=1, AND($P6457&lt;&gt;"", $P6457&lt;&gt;"...", $P6457&lt;&gt;"입력오류", ISNUMBER(FIND(INDEX($T$2:$T$7,$U$1),$P6457))),
        IF(
            $U$17="기타", AND($P6457&lt;&gt;"", $P6457&lt;&gt;"...", $P6457&lt;&gt;"입력오류", NOT(ISNUMBER(FIND($T$21:$T$34,$P6457)))),
            AND($P6457&lt;&gt;"", $P6457&lt;&gt;"...", $P6457&lt;&gt;"입력오류", $T$19=$P6457)
        )
    )
)</f>
        <v>0</v>
      </c>
    </row>
    <row r="6458" spans="9:17">
      <c r="I6458">
        <f t="shared" si="301"/>
        <v>6457</v>
      </c>
      <c r="J6458">
        <f t="shared" si="302"/>
        <v>1732</v>
      </c>
      <c r="K6458">
        <f t="shared" si="300"/>
        <v>3</v>
      </c>
      <c r="L6458" t="b">
        <f>COUNTIF($N$2:N6458, N6458)=1</f>
        <v>1</v>
      </c>
      <c r="M6458" s="37">
        <f>IF( $Q6458, MAX($M$1:M6457)+1, 0)</f>
        <v>0</v>
      </c>
      <c r="N6458" t="str" cm="1">
        <f t="array" ref="N6458">INDEX($A$9:$F$1048576, $J6458, $K6458 )</f>
        <v>KJ075</v>
      </c>
      <c r="O6458" t="str" cm="1">
        <f t="array" ref="O6458">INDEX($B$9:$F$1048576, $J6458, $K6458 )</f>
        <v>국민행복제5차</v>
      </c>
      <c r="P6458" t="str" cm="1">
        <f t="array" ref="P6458">IF( $L6458, TRIM(_xll.IMDP("IR", $G$5&amp;$N6458, $G$6)), "" )</f>
        <v/>
      </c>
      <c r="Q6458" t="b" cm="1">
        <f t="array" ref="Q6458">IF(
    $U$1=1, AND($P6458&lt;&gt;"", $P6458&lt;&gt;"...", $P6458&lt;&gt;"입력오류"),
    IF(
        $U$18=1, AND($P6458&lt;&gt;"", $P6458&lt;&gt;"...", $P6458&lt;&gt;"입력오류", ISNUMBER(FIND(INDEX($T$2:$T$7,$U$1),$P6458))),
        IF(
            $U$17="기타", AND($P6458&lt;&gt;"", $P6458&lt;&gt;"...", $P6458&lt;&gt;"입력오류", NOT(ISNUMBER(FIND($T$21:$T$34,$P6458)))),
            AND($P6458&lt;&gt;"", $P6458&lt;&gt;"...", $P6458&lt;&gt;"입력오류", $T$19=$P6458)
        )
    )
)</f>
        <v>0</v>
      </c>
    </row>
    <row r="6459" spans="9:17">
      <c r="I6459">
        <f t="shared" si="301"/>
        <v>6458</v>
      </c>
      <c r="J6459">
        <f t="shared" si="302"/>
        <v>1733</v>
      </c>
      <c r="K6459">
        <f t="shared" si="300"/>
        <v>3</v>
      </c>
      <c r="L6459" t="b">
        <f>COUNTIF($N$2:N6459, N6459)=1</f>
        <v>1</v>
      </c>
      <c r="M6459" s="37">
        <f>IF( $Q6459, MAX($M$1:M6458)+1, 0)</f>
        <v>0</v>
      </c>
      <c r="N6459" t="str" cm="1">
        <f t="array" ref="N6459">INDEX($A$9:$F$1048576, $J6459, $K6459 )</f>
        <v>KJ076</v>
      </c>
      <c r="O6459" t="str" cm="1">
        <f t="array" ref="O6459">INDEX($B$9:$F$1048576, $J6459, $K6459 )</f>
        <v>제일사랑제11차</v>
      </c>
      <c r="P6459" t="str" cm="1">
        <f t="array" ref="P6459">IF( $L6459, TRIM(_xll.IMDP("IR", $G$5&amp;$N6459, $G$6)), "" )</f>
        <v/>
      </c>
      <c r="Q6459" t="b" cm="1">
        <f t="array" ref="Q6459">IF(
    $U$1=1, AND($P6459&lt;&gt;"", $P6459&lt;&gt;"...", $P6459&lt;&gt;"입력오류"),
    IF(
        $U$18=1, AND($P6459&lt;&gt;"", $P6459&lt;&gt;"...", $P6459&lt;&gt;"입력오류", ISNUMBER(FIND(INDEX($T$2:$T$7,$U$1),$P6459))),
        IF(
            $U$17="기타", AND($P6459&lt;&gt;"", $P6459&lt;&gt;"...", $P6459&lt;&gt;"입력오류", NOT(ISNUMBER(FIND($T$21:$T$34,$P6459)))),
            AND($P6459&lt;&gt;"", $P6459&lt;&gt;"...", $P6459&lt;&gt;"입력오류", $T$19=$P6459)
        )
    )
)</f>
        <v>0</v>
      </c>
    </row>
    <row r="6460" spans="9:17">
      <c r="I6460">
        <f t="shared" si="301"/>
        <v>6459</v>
      </c>
      <c r="J6460">
        <f t="shared" si="302"/>
        <v>1734</v>
      </c>
      <c r="K6460">
        <f t="shared" si="300"/>
        <v>3</v>
      </c>
      <c r="L6460" t="b">
        <f>COUNTIF($N$2:N6460, N6460)=1</f>
        <v>1</v>
      </c>
      <c r="M6460" s="37">
        <f>IF( $Q6460, MAX($M$1:M6459)+1, 0)</f>
        <v>0</v>
      </c>
      <c r="N6460" t="str" cm="1">
        <f t="array" ref="N6460">INDEX($A$9:$F$1048576, $J6460, $K6460 )</f>
        <v>KJ077</v>
      </c>
      <c r="O6460" t="str" cm="1">
        <f t="array" ref="O6460">INDEX($B$9:$F$1048576, $J6460, $K6460 )</f>
        <v>한솔제삼십오차</v>
      </c>
      <c r="P6460" t="str" cm="1">
        <f t="array" ref="P6460">IF( $L6460, TRIM(_xll.IMDP("IR", $G$5&amp;$N6460, $G$6)), "" )</f>
        <v/>
      </c>
      <c r="Q6460" t="b" cm="1">
        <f t="array" ref="Q6460">IF(
    $U$1=1, AND($P6460&lt;&gt;"", $P6460&lt;&gt;"...", $P6460&lt;&gt;"입력오류"),
    IF(
        $U$18=1, AND($P6460&lt;&gt;"", $P6460&lt;&gt;"...", $P6460&lt;&gt;"입력오류", ISNUMBER(FIND(INDEX($T$2:$T$7,$U$1),$P6460))),
        IF(
            $U$17="기타", AND($P6460&lt;&gt;"", $P6460&lt;&gt;"...", $P6460&lt;&gt;"입력오류", NOT(ISNUMBER(FIND($T$21:$T$34,$P6460)))),
            AND($P6460&lt;&gt;"", $P6460&lt;&gt;"...", $P6460&lt;&gt;"입력오류", $T$19=$P6460)
        )
    )
)</f>
        <v>0</v>
      </c>
    </row>
    <row r="6461" spans="9:17">
      <c r="I6461">
        <f t="shared" si="301"/>
        <v>6460</v>
      </c>
      <c r="J6461">
        <f t="shared" si="302"/>
        <v>1735</v>
      </c>
      <c r="K6461">
        <f t="shared" si="300"/>
        <v>3</v>
      </c>
      <c r="L6461" t="b">
        <f>COUNTIF($N$2:N6461, N6461)=1</f>
        <v>1</v>
      </c>
      <c r="M6461" s="37">
        <f>IF( $Q6461, MAX($M$1:M6460)+1, 0)</f>
        <v>0</v>
      </c>
      <c r="N6461" t="str" cm="1">
        <f t="array" ref="N6461">INDEX($A$9:$F$1048576, $J6461, $K6461 )</f>
        <v>KJ078</v>
      </c>
      <c r="O6461" t="str" cm="1">
        <f t="array" ref="O6461">INDEX($B$9:$F$1048576, $J6461, $K6461 )</f>
        <v>에스와이파크제이차</v>
      </c>
      <c r="P6461" t="str" cm="1">
        <f t="array" ref="P6461">IF( $L6461, TRIM(_xll.IMDP("IR", $G$5&amp;$N6461, $G$6)), "" )</f>
        <v/>
      </c>
      <c r="Q6461" t="b" cm="1">
        <f t="array" ref="Q6461">IF(
    $U$1=1, AND($P6461&lt;&gt;"", $P6461&lt;&gt;"...", $P6461&lt;&gt;"입력오류"),
    IF(
        $U$18=1, AND($P6461&lt;&gt;"", $P6461&lt;&gt;"...", $P6461&lt;&gt;"입력오류", ISNUMBER(FIND(INDEX($T$2:$T$7,$U$1),$P6461))),
        IF(
            $U$17="기타", AND($P6461&lt;&gt;"", $P6461&lt;&gt;"...", $P6461&lt;&gt;"입력오류", NOT(ISNUMBER(FIND($T$21:$T$34,$P6461)))),
            AND($P6461&lt;&gt;"", $P6461&lt;&gt;"...", $P6461&lt;&gt;"입력오류", $T$19=$P6461)
        )
    )
)</f>
        <v>0</v>
      </c>
    </row>
    <row r="6462" spans="9:17">
      <c r="I6462">
        <f t="shared" si="301"/>
        <v>6461</v>
      </c>
      <c r="J6462">
        <f t="shared" si="302"/>
        <v>1736</v>
      </c>
      <c r="K6462">
        <f t="shared" si="300"/>
        <v>3</v>
      </c>
      <c r="L6462" t="b">
        <f>COUNTIF($N$2:N6462, N6462)=1</f>
        <v>1</v>
      </c>
      <c r="M6462" s="37">
        <f>IF( $Q6462, MAX($M$1:M6461)+1, 0)</f>
        <v>0</v>
      </c>
      <c r="N6462" t="str" cm="1">
        <f t="array" ref="N6462">INDEX($A$9:$F$1048576, $J6462, $K6462 )</f>
        <v>KJ079</v>
      </c>
      <c r="O6462" t="str" cm="1">
        <f t="array" ref="O6462">INDEX($B$9:$F$1048576, $J6462, $K6462 )</f>
        <v>한솔제삼십육차</v>
      </c>
      <c r="P6462" t="str" cm="1">
        <f t="array" ref="P6462">IF( $L6462, TRIM(_xll.IMDP("IR", $G$5&amp;$N6462, $G$6)), "" )</f>
        <v/>
      </c>
      <c r="Q6462" t="b" cm="1">
        <f t="array" ref="Q6462">IF(
    $U$1=1, AND($P6462&lt;&gt;"", $P6462&lt;&gt;"...", $P6462&lt;&gt;"입력오류"),
    IF(
        $U$18=1, AND($P6462&lt;&gt;"", $P6462&lt;&gt;"...", $P6462&lt;&gt;"입력오류", ISNUMBER(FIND(INDEX($T$2:$T$7,$U$1),$P6462))),
        IF(
            $U$17="기타", AND($P6462&lt;&gt;"", $P6462&lt;&gt;"...", $P6462&lt;&gt;"입력오류", NOT(ISNUMBER(FIND($T$21:$T$34,$P6462)))),
            AND($P6462&lt;&gt;"", $P6462&lt;&gt;"...", $P6462&lt;&gt;"입력오류", $T$19=$P6462)
        )
    )
)</f>
        <v>0</v>
      </c>
    </row>
    <row r="6463" spans="9:17">
      <c r="I6463">
        <f t="shared" si="301"/>
        <v>6462</v>
      </c>
      <c r="J6463">
        <f t="shared" si="302"/>
        <v>1737</v>
      </c>
      <c r="K6463">
        <f t="shared" si="300"/>
        <v>3</v>
      </c>
      <c r="L6463" t="b">
        <f>COUNTIF($N$2:N6463, N6463)=1</f>
        <v>1</v>
      </c>
      <c r="M6463" s="37">
        <f>IF( $Q6463, MAX($M$1:M6462)+1, 0)</f>
        <v>0</v>
      </c>
      <c r="N6463" t="str" cm="1">
        <f t="array" ref="N6463">INDEX($A$9:$F$1048576, $J6463, $K6463 )</f>
        <v>KJ080</v>
      </c>
      <c r="O6463" t="str" cm="1">
        <f t="array" ref="O6463">INDEX($B$9:$F$1048576, $J6463, $K6463 )</f>
        <v>비엔케이썸제십칠차</v>
      </c>
      <c r="P6463" t="str" cm="1">
        <f t="array" ref="P6463">IF( $L6463, TRIM(_xll.IMDP("IR", $G$5&amp;$N6463, $G$6)), "" )</f>
        <v/>
      </c>
      <c r="Q6463" t="b" cm="1">
        <f t="array" ref="Q6463">IF(
    $U$1=1, AND($P6463&lt;&gt;"", $P6463&lt;&gt;"...", $P6463&lt;&gt;"입력오류"),
    IF(
        $U$18=1, AND($P6463&lt;&gt;"", $P6463&lt;&gt;"...", $P6463&lt;&gt;"입력오류", ISNUMBER(FIND(INDEX($T$2:$T$7,$U$1),$P6463))),
        IF(
            $U$17="기타", AND($P6463&lt;&gt;"", $P6463&lt;&gt;"...", $P6463&lt;&gt;"입력오류", NOT(ISNUMBER(FIND($T$21:$T$34,$P6463)))),
            AND($P6463&lt;&gt;"", $P6463&lt;&gt;"...", $P6463&lt;&gt;"입력오류", $T$19=$P6463)
        )
    )
)</f>
        <v>0</v>
      </c>
    </row>
    <row r="6464" spans="9:17">
      <c r="I6464">
        <f t="shared" si="301"/>
        <v>6463</v>
      </c>
      <c r="J6464">
        <f t="shared" si="302"/>
        <v>1738</v>
      </c>
      <c r="K6464">
        <f t="shared" si="300"/>
        <v>3</v>
      </c>
      <c r="L6464" t="b">
        <f>COUNTIF($N$2:N6464, N6464)=1</f>
        <v>1</v>
      </c>
      <c r="M6464" s="37">
        <f>IF( $Q6464, MAX($M$1:M6463)+1, 0)</f>
        <v>0</v>
      </c>
      <c r="N6464" t="str" cm="1">
        <f t="array" ref="N6464">INDEX($A$9:$F$1048576, $J6464, $K6464 )</f>
        <v>KJ081</v>
      </c>
      <c r="O6464" t="str" cm="1">
        <f t="array" ref="O6464">INDEX($B$9:$F$1048576, $J6464, $K6464 )</f>
        <v>에스케이오피스원큐제이차</v>
      </c>
      <c r="P6464" t="str" cm="1">
        <f t="array" ref="P6464">IF( $L6464, TRIM(_xll.IMDP("IR", $G$5&amp;$N6464, $G$6)), "" )</f>
        <v/>
      </c>
      <c r="Q6464" t="b" cm="1">
        <f t="array" ref="Q6464">IF(
    $U$1=1, AND($P6464&lt;&gt;"", $P6464&lt;&gt;"...", $P6464&lt;&gt;"입력오류"),
    IF(
        $U$18=1, AND($P6464&lt;&gt;"", $P6464&lt;&gt;"...", $P6464&lt;&gt;"입력오류", ISNUMBER(FIND(INDEX($T$2:$T$7,$U$1),$P6464))),
        IF(
            $U$17="기타", AND($P6464&lt;&gt;"", $P6464&lt;&gt;"...", $P6464&lt;&gt;"입력오류", NOT(ISNUMBER(FIND($T$21:$T$34,$P6464)))),
            AND($P6464&lt;&gt;"", $P6464&lt;&gt;"...", $P6464&lt;&gt;"입력오류", $T$19=$P6464)
        )
    )
)</f>
        <v>0</v>
      </c>
    </row>
    <row r="6465" spans="9:17">
      <c r="I6465">
        <f t="shared" si="301"/>
        <v>6464</v>
      </c>
      <c r="J6465">
        <f t="shared" si="302"/>
        <v>1739</v>
      </c>
      <c r="K6465">
        <f t="shared" si="300"/>
        <v>3</v>
      </c>
      <c r="L6465" t="b">
        <f>COUNTIF($N$2:N6465, N6465)=1</f>
        <v>1</v>
      </c>
      <c r="M6465" s="37">
        <f>IF( $Q6465, MAX($M$1:M6464)+1, 0)</f>
        <v>0</v>
      </c>
      <c r="N6465" t="str" cm="1">
        <f t="array" ref="N6465">INDEX($A$9:$F$1048576, $J6465, $K6465 )</f>
        <v>KJ082</v>
      </c>
      <c r="O6465" t="str" cm="1">
        <f t="array" ref="O6465">INDEX($B$9:$F$1048576, $J6465, $K6465 )</f>
        <v>에스프로젝트모리츠</v>
      </c>
      <c r="P6465" t="str" cm="1">
        <f t="array" ref="P6465">IF( $L6465, TRIM(_xll.IMDP("IR", $G$5&amp;$N6465, $G$6)), "" )</f>
        <v/>
      </c>
      <c r="Q6465" t="b" cm="1">
        <f t="array" ref="Q6465">IF(
    $U$1=1, AND($P6465&lt;&gt;"", $P6465&lt;&gt;"...", $P6465&lt;&gt;"입력오류"),
    IF(
        $U$18=1, AND($P6465&lt;&gt;"", $P6465&lt;&gt;"...", $P6465&lt;&gt;"입력오류", ISNUMBER(FIND(INDEX($T$2:$T$7,$U$1),$P6465))),
        IF(
            $U$17="기타", AND($P6465&lt;&gt;"", $P6465&lt;&gt;"...", $P6465&lt;&gt;"입력오류", NOT(ISNUMBER(FIND($T$21:$T$34,$P6465)))),
            AND($P6465&lt;&gt;"", $P6465&lt;&gt;"...", $P6465&lt;&gt;"입력오류", $T$19=$P6465)
        )
    )
)</f>
        <v>0</v>
      </c>
    </row>
    <row r="6466" spans="9:17">
      <c r="I6466">
        <f t="shared" si="301"/>
        <v>6465</v>
      </c>
      <c r="J6466">
        <f t="shared" si="302"/>
        <v>1740</v>
      </c>
      <c r="K6466">
        <f t="shared" ref="K6466:K6529" si="303">IF( $I6466&gt;$G$4, NA(), IF($I6466&gt;$G$3, 5, IF($I6466&gt;$G$2, 3, 1 ) ) )</f>
        <v>3</v>
      </c>
      <c r="L6466" t="b">
        <f>COUNTIF($N$2:N6466, N6466)=1</f>
        <v>1</v>
      </c>
      <c r="M6466" s="37">
        <f>IF( $Q6466, MAX($M$1:M6465)+1, 0)</f>
        <v>0</v>
      </c>
      <c r="N6466" t="str" cm="1">
        <f t="array" ref="N6466">INDEX($A$9:$F$1048576, $J6466, $K6466 )</f>
        <v>KJ083</v>
      </c>
      <c r="O6466" t="str" cm="1">
        <f t="array" ref="O6466">INDEX($B$9:$F$1048576, $J6466, $K6466 )</f>
        <v>에스프로젝트자리츠</v>
      </c>
      <c r="P6466" t="str" cm="1">
        <f t="array" ref="P6466">IF( $L6466, TRIM(_xll.IMDP("IR", $G$5&amp;$N6466, $G$6)), "" )</f>
        <v/>
      </c>
      <c r="Q6466" t="b" cm="1">
        <f t="array" ref="Q6466">IF(
    $U$1=1, AND($P6466&lt;&gt;"", $P6466&lt;&gt;"...", $P6466&lt;&gt;"입력오류"),
    IF(
        $U$18=1, AND($P6466&lt;&gt;"", $P6466&lt;&gt;"...", $P6466&lt;&gt;"입력오류", ISNUMBER(FIND(INDEX($T$2:$T$7,$U$1),$P6466))),
        IF(
            $U$17="기타", AND($P6466&lt;&gt;"", $P6466&lt;&gt;"...", $P6466&lt;&gt;"입력오류", NOT(ISNUMBER(FIND($T$21:$T$34,$P6466)))),
            AND($P6466&lt;&gt;"", $P6466&lt;&gt;"...", $P6466&lt;&gt;"입력오류", $T$19=$P6466)
        )
    )
)</f>
        <v>0</v>
      </c>
    </row>
    <row r="6467" spans="9:17">
      <c r="I6467">
        <f t="shared" ref="I6467:I6530" si="304">ROW()-1</f>
        <v>6466</v>
      </c>
      <c r="J6467">
        <f t="shared" ref="J6467:J6530" si="305">IF( $I6467&gt;$G$4, NA(), IF($I6467&gt;$G$3, $I6467-$G$3, IF($I6467&gt;$G$2, $I6467-$G$2, $I6467 ) ) )</f>
        <v>1741</v>
      </c>
      <c r="K6467">
        <f t="shared" si="303"/>
        <v>3</v>
      </c>
      <c r="L6467" t="b">
        <f>COUNTIF($N$2:N6467, N6467)=1</f>
        <v>1</v>
      </c>
      <c r="M6467" s="37">
        <f>IF( $Q6467, MAX($M$1:M6466)+1, 0)</f>
        <v>0</v>
      </c>
      <c r="N6467" t="str" cm="1">
        <f t="array" ref="N6467">INDEX($A$9:$F$1048576, $J6467, $K6467 )</f>
        <v>KJ084</v>
      </c>
      <c r="O6467" t="str" cm="1">
        <f t="array" ref="O6467">INDEX($B$9:$F$1048576, $J6467, $K6467 )</f>
        <v>클린에너지원큐제이차</v>
      </c>
      <c r="P6467" t="str" cm="1">
        <f t="array" ref="P6467">IF( $L6467, TRIM(_xll.IMDP("IR", $G$5&amp;$N6467, $G$6)), "" )</f>
        <v/>
      </c>
      <c r="Q6467" t="b" cm="1">
        <f t="array" ref="Q6467">IF(
    $U$1=1, AND($P6467&lt;&gt;"", $P6467&lt;&gt;"...", $P6467&lt;&gt;"입력오류"),
    IF(
        $U$18=1, AND($P6467&lt;&gt;"", $P6467&lt;&gt;"...", $P6467&lt;&gt;"입력오류", ISNUMBER(FIND(INDEX($T$2:$T$7,$U$1),$P6467))),
        IF(
            $U$17="기타", AND($P6467&lt;&gt;"", $P6467&lt;&gt;"...", $P6467&lt;&gt;"입력오류", NOT(ISNUMBER(FIND($T$21:$T$34,$P6467)))),
            AND($P6467&lt;&gt;"", $P6467&lt;&gt;"...", $P6467&lt;&gt;"입력오류", $T$19=$P6467)
        )
    )
)</f>
        <v>0</v>
      </c>
    </row>
    <row r="6468" spans="9:17">
      <c r="I6468">
        <f t="shared" si="304"/>
        <v>6467</v>
      </c>
      <c r="J6468">
        <f t="shared" si="305"/>
        <v>1742</v>
      </c>
      <c r="K6468">
        <f t="shared" si="303"/>
        <v>3</v>
      </c>
      <c r="L6468" t="b">
        <f>COUNTIF($N$2:N6468, N6468)=1</f>
        <v>1</v>
      </c>
      <c r="M6468" s="37">
        <f>IF( $Q6468, MAX($M$1:M6467)+1, 0)</f>
        <v>0</v>
      </c>
      <c r="N6468" t="str" cm="1">
        <f t="array" ref="N6468">INDEX($A$9:$F$1048576, $J6468, $K6468 )</f>
        <v>KJ085</v>
      </c>
      <c r="O6468" t="str" cm="1">
        <f t="array" ref="O6468">INDEX($B$9:$F$1048576, $J6468, $K6468 )</f>
        <v>골드플라워제일차</v>
      </c>
      <c r="P6468" t="str" cm="1">
        <f t="array" ref="P6468">IF( $L6468, TRIM(_xll.IMDP("IR", $G$5&amp;$N6468, $G$6)), "" )</f>
        <v/>
      </c>
      <c r="Q6468" t="b" cm="1">
        <f t="array" ref="Q6468">IF(
    $U$1=1, AND($P6468&lt;&gt;"", $P6468&lt;&gt;"...", $P6468&lt;&gt;"입력오류"),
    IF(
        $U$18=1, AND($P6468&lt;&gt;"", $P6468&lt;&gt;"...", $P6468&lt;&gt;"입력오류", ISNUMBER(FIND(INDEX($T$2:$T$7,$U$1),$P6468))),
        IF(
            $U$17="기타", AND($P6468&lt;&gt;"", $P6468&lt;&gt;"...", $P6468&lt;&gt;"입력오류", NOT(ISNUMBER(FIND($T$21:$T$34,$P6468)))),
            AND($P6468&lt;&gt;"", $P6468&lt;&gt;"...", $P6468&lt;&gt;"입력오류", $T$19=$P6468)
        )
    )
)</f>
        <v>0</v>
      </c>
    </row>
    <row r="6469" spans="9:17">
      <c r="I6469">
        <f t="shared" si="304"/>
        <v>6468</v>
      </c>
      <c r="J6469">
        <f t="shared" si="305"/>
        <v>1743</v>
      </c>
      <c r="K6469">
        <f t="shared" si="303"/>
        <v>3</v>
      </c>
      <c r="L6469" t="b">
        <f>COUNTIF($N$2:N6469, N6469)=1</f>
        <v>1</v>
      </c>
      <c r="M6469" s="37">
        <f>IF( $Q6469, MAX($M$1:M6468)+1, 0)</f>
        <v>0</v>
      </c>
      <c r="N6469" t="str" cm="1">
        <f t="array" ref="N6469">INDEX($A$9:$F$1048576, $J6469, $K6469 )</f>
        <v>KJ086</v>
      </c>
      <c r="O6469" t="str" cm="1">
        <f t="array" ref="O6469">INDEX($B$9:$F$1048576, $J6469, $K6469 )</f>
        <v>포르투나제이차</v>
      </c>
      <c r="P6469" t="str" cm="1">
        <f t="array" ref="P6469">IF( $L6469, TRIM(_xll.IMDP("IR", $G$5&amp;$N6469, $G$6)), "" )</f>
        <v/>
      </c>
      <c r="Q6469" t="b" cm="1">
        <f t="array" ref="Q6469">IF(
    $U$1=1, AND($P6469&lt;&gt;"", $P6469&lt;&gt;"...", $P6469&lt;&gt;"입력오류"),
    IF(
        $U$18=1, AND($P6469&lt;&gt;"", $P6469&lt;&gt;"...", $P6469&lt;&gt;"입력오류", ISNUMBER(FIND(INDEX($T$2:$T$7,$U$1),$P6469))),
        IF(
            $U$17="기타", AND($P6469&lt;&gt;"", $P6469&lt;&gt;"...", $P6469&lt;&gt;"입력오류", NOT(ISNUMBER(FIND($T$21:$T$34,$P6469)))),
            AND($P6469&lt;&gt;"", $P6469&lt;&gt;"...", $P6469&lt;&gt;"입력오류", $T$19=$P6469)
        )
    )
)</f>
        <v>0</v>
      </c>
    </row>
    <row r="6470" spans="9:17">
      <c r="I6470">
        <f t="shared" si="304"/>
        <v>6469</v>
      </c>
      <c r="J6470">
        <f t="shared" si="305"/>
        <v>1744</v>
      </c>
      <c r="K6470">
        <f t="shared" si="303"/>
        <v>3</v>
      </c>
      <c r="L6470" t="b">
        <f>COUNTIF($N$2:N6470, N6470)=1</f>
        <v>1</v>
      </c>
      <c r="M6470" s="37">
        <f>IF( $Q6470, MAX($M$1:M6469)+1, 0)</f>
        <v>0</v>
      </c>
      <c r="N6470" t="str" cm="1">
        <f t="array" ref="N6470">INDEX($A$9:$F$1048576, $J6470, $K6470 )</f>
        <v>KJ087</v>
      </c>
      <c r="O6470" t="str" cm="1">
        <f t="array" ref="O6470">INDEX($B$9:$F$1048576, $J6470, $K6470 )</f>
        <v>에르메스만촌제일차</v>
      </c>
      <c r="P6470" t="str" cm="1">
        <f t="array" ref="P6470">IF( $L6470, TRIM(_xll.IMDP("IR", $G$5&amp;$N6470, $G$6)), "" )</f>
        <v/>
      </c>
      <c r="Q6470" t="b" cm="1">
        <f t="array" ref="Q6470">IF(
    $U$1=1, AND($P6470&lt;&gt;"", $P6470&lt;&gt;"...", $P6470&lt;&gt;"입력오류"),
    IF(
        $U$18=1, AND($P6470&lt;&gt;"", $P6470&lt;&gt;"...", $P6470&lt;&gt;"입력오류", ISNUMBER(FIND(INDEX($T$2:$T$7,$U$1),$P6470))),
        IF(
            $U$17="기타", AND($P6470&lt;&gt;"", $P6470&lt;&gt;"...", $P6470&lt;&gt;"입력오류", NOT(ISNUMBER(FIND($T$21:$T$34,$P6470)))),
            AND($P6470&lt;&gt;"", $P6470&lt;&gt;"...", $P6470&lt;&gt;"입력오류", $T$19=$P6470)
        )
    )
)</f>
        <v>0</v>
      </c>
    </row>
    <row r="6471" spans="9:17">
      <c r="I6471">
        <f t="shared" si="304"/>
        <v>6470</v>
      </c>
      <c r="J6471">
        <f t="shared" si="305"/>
        <v>1745</v>
      </c>
      <c r="K6471">
        <f t="shared" si="303"/>
        <v>3</v>
      </c>
      <c r="L6471" t="b">
        <f>COUNTIF($N$2:N6471, N6471)=1</f>
        <v>1</v>
      </c>
      <c r="M6471" s="37">
        <f>IF( $Q6471, MAX($M$1:M6470)+1, 0)</f>
        <v>0</v>
      </c>
      <c r="N6471" t="str" cm="1">
        <f t="array" ref="N6471">INDEX($A$9:$F$1048576, $J6471, $K6471 )</f>
        <v>KJ088</v>
      </c>
      <c r="O6471" t="str" cm="1">
        <f t="array" ref="O6471">INDEX($B$9:$F$1048576, $J6471, $K6471 )</f>
        <v>와이케이디엠</v>
      </c>
      <c r="P6471" t="str" cm="1">
        <f t="array" ref="P6471">IF( $L6471, TRIM(_xll.IMDP("IR", $G$5&amp;$N6471, $G$6)), "" )</f>
        <v/>
      </c>
      <c r="Q6471" t="b" cm="1">
        <f t="array" ref="Q6471">IF(
    $U$1=1, AND($P6471&lt;&gt;"", $P6471&lt;&gt;"...", $P6471&lt;&gt;"입력오류"),
    IF(
        $U$18=1, AND($P6471&lt;&gt;"", $P6471&lt;&gt;"...", $P6471&lt;&gt;"입력오류", ISNUMBER(FIND(INDEX($T$2:$T$7,$U$1),$P6471))),
        IF(
            $U$17="기타", AND($P6471&lt;&gt;"", $P6471&lt;&gt;"...", $P6471&lt;&gt;"입력오류", NOT(ISNUMBER(FIND($T$21:$T$34,$P6471)))),
            AND($P6471&lt;&gt;"", $P6471&lt;&gt;"...", $P6471&lt;&gt;"입력오류", $T$19=$P6471)
        )
    )
)</f>
        <v>0</v>
      </c>
    </row>
    <row r="6472" spans="9:17">
      <c r="I6472">
        <f t="shared" si="304"/>
        <v>6471</v>
      </c>
      <c r="J6472">
        <f t="shared" si="305"/>
        <v>1746</v>
      </c>
      <c r="K6472">
        <f t="shared" si="303"/>
        <v>3</v>
      </c>
      <c r="L6472" t="b">
        <f>COUNTIF($N$2:N6472, N6472)=1</f>
        <v>1</v>
      </c>
      <c r="M6472" s="37">
        <f>IF( $Q6472, MAX($M$1:M6471)+1, 0)</f>
        <v>0</v>
      </c>
      <c r="N6472" t="str" cm="1">
        <f t="array" ref="N6472">INDEX($A$9:$F$1048576, $J6472, $K6472 )</f>
        <v>KJ089</v>
      </c>
      <c r="O6472" t="str" cm="1">
        <f t="array" ref="O6472">INDEX($B$9:$F$1048576, $J6472, $K6472 )</f>
        <v>뉴인포제이차</v>
      </c>
      <c r="P6472" t="str" cm="1">
        <f t="array" ref="P6472">IF( $L6472, TRIM(_xll.IMDP("IR", $G$5&amp;$N6472, $G$6)), "" )</f>
        <v/>
      </c>
      <c r="Q6472" t="b" cm="1">
        <f t="array" ref="Q6472">IF(
    $U$1=1, AND($P6472&lt;&gt;"", $P6472&lt;&gt;"...", $P6472&lt;&gt;"입력오류"),
    IF(
        $U$18=1, AND($P6472&lt;&gt;"", $P6472&lt;&gt;"...", $P6472&lt;&gt;"입력오류", ISNUMBER(FIND(INDEX($T$2:$T$7,$U$1),$P6472))),
        IF(
            $U$17="기타", AND($P6472&lt;&gt;"", $P6472&lt;&gt;"...", $P6472&lt;&gt;"입력오류", NOT(ISNUMBER(FIND($T$21:$T$34,$P6472)))),
            AND($P6472&lt;&gt;"", $P6472&lt;&gt;"...", $P6472&lt;&gt;"입력오류", $T$19=$P6472)
        )
    )
)</f>
        <v>0</v>
      </c>
    </row>
    <row r="6473" spans="9:17">
      <c r="I6473">
        <f t="shared" si="304"/>
        <v>6472</v>
      </c>
      <c r="J6473">
        <f t="shared" si="305"/>
        <v>1747</v>
      </c>
      <c r="K6473">
        <f t="shared" si="303"/>
        <v>3</v>
      </c>
      <c r="L6473" t="b">
        <f>COUNTIF($N$2:N6473, N6473)=1</f>
        <v>1</v>
      </c>
      <c r="M6473" s="37">
        <f>IF( $Q6473, MAX($M$1:M6472)+1, 0)</f>
        <v>0</v>
      </c>
      <c r="N6473" t="str" cm="1">
        <f t="array" ref="N6473">INDEX($A$9:$F$1048576, $J6473, $K6473 )</f>
        <v>KJ090</v>
      </c>
      <c r="O6473" t="str" cm="1">
        <f t="array" ref="O6473">INDEX($B$9:$F$1048576, $J6473, $K6473 )</f>
        <v>지타플러스제일차</v>
      </c>
      <c r="P6473" t="str" cm="1">
        <f t="array" ref="P6473">IF( $L6473, TRIM(_xll.IMDP("IR", $G$5&amp;$N6473, $G$6)), "" )</f>
        <v/>
      </c>
      <c r="Q6473" t="b" cm="1">
        <f t="array" ref="Q6473">IF(
    $U$1=1, AND($P6473&lt;&gt;"", $P6473&lt;&gt;"...", $P6473&lt;&gt;"입력오류"),
    IF(
        $U$18=1, AND($P6473&lt;&gt;"", $P6473&lt;&gt;"...", $P6473&lt;&gt;"입력오류", ISNUMBER(FIND(INDEX($T$2:$T$7,$U$1),$P6473))),
        IF(
            $U$17="기타", AND($P6473&lt;&gt;"", $P6473&lt;&gt;"...", $P6473&lt;&gt;"입력오류", NOT(ISNUMBER(FIND($T$21:$T$34,$P6473)))),
            AND($P6473&lt;&gt;"", $P6473&lt;&gt;"...", $P6473&lt;&gt;"입력오류", $T$19=$P6473)
        )
    )
)</f>
        <v>0</v>
      </c>
    </row>
    <row r="6474" spans="9:17">
      <c r="I6474">
        <f t="shared" si="304"/>
        <v>6473</v>
      </c>
      <c r="J6474">
        <f t="shared" si="305"/>
        <v>1748</v>
      </c>
      <c r="K6474">
        <f t="shared" si="303"/>
        <v>3</v>
      </c>
      <c r="L6474" t="b">
        <f>COUNTIF($N$2:N6474, N6474)=1</f>
        <v>1</v>
      </c>
      <c r="M6474" s="37">
        <f>IF( $Q6474, MAX($M$1:M6473)+1, 0)</f>
        <v>0</v>
      </c>
      <c r="N6474" t="str" cm="1">
        <f t="array" ref="N6474">INDEX($A$9:$F$1048576, $J6474, $K6474 )</f>
        <v>KJ091</v>
      </c>
      <c r="O6474" t="str" cm="1">
        <f t="array" ref="O6474">INDEX($B$9:$F$1048576, $J6474, $K6474 )</f>
        <v>디엠폴리제일차</v>
      </c>
      <c r="P6474" t="str" cm="1">
        <f t="array" ref="P6474">IF( $L6474, TRIM(_xll.IMDP("IR", $G$5&amp;$N6474, $G$6)), "" )</f>
        <v/>
      </c>
      <c r="Q6474" t="b" cm="1">
        <f t="array" ref="Q6474">IF(
    $U$1=1, AND($P6474&lt;&gt;"", $P6474&lt;&gt;"...", $P6474&lt;&gt;"입력오류"),
    IF(
        $U$18=1, AND($P6474&lt;&gt;"", $P6474&lt;&gt;"...", $P6474&lt;&gt;"입력오류", ISNUMBER(FIND(INDEX($T$2:$T$7,$U$1),$P6474))),
        IF(
            $U$17="기타", AND($P6474&lt;&gt;"", $P6474&lt;&gt;"...", $P6474&lt;&gt;"입력오류", NOT(ISNUMBER(FIND($T$21:$T$34,$P6474)))),
            AND($P6474&lt;&gt;"", $P6474&lt;&gt;"...", $P6474&lt;&gt;"입력오류", $T$19=$P6474)
        )
    )
)</f>
        <v>0</v>
      </c>
    </row>
    <row r="6475" spans="9:17">
      <c r="I6475">
        <f t="shared" si="304"/>
        <v>6474</v>
      </c>
      <c r="J6475">
        <f t="shared" si="305"/>
        <v>1749</v>
      </c>
      <c r="K6475">
        <f t="shared" si="303"/>
        <v>3</v>
      </c>
      <c r="L6475" t="b">
        <f>COUNTIF($N$2:N6475, N6475)=1</f>
        <v>1</v>
      </c>
      <c r="M6475" s="37">
        <f>IF( $Q6475, MAX($M$1:M6474)+1, 0)</f>
        <v>0</v>
      </c>
      <c r="N6475" t="str" cm="1">
        <f t="array" ref="N6475">INDEX($A$9:$F$1048576, $J6475, $K6475 )</f>
        <v>KJ092</v>
      </c>
      <c r="O6475" t="str" cm="1">
        <f t="array" ref="O6475">INDEX($B$9:$F$1048576, $J6475, $K6475 )</f>
        <v>에스와이파크제삼차</v>
      </c>
      <c r="P6475" t="str" cm="1">
        <f t="array" ref="P6475">IF( $L6475, TRIM(_xll.IMDP("IR", $G$5&amp;$N6475, $G$6)), "" )</f>
        <v/>
      </c>
      <c r="Q6475" t="b" cm="1">
        <f t="array" ref="Q6475">IF(
    $U$1=1, AND($P6475&lt;&gt;"", $P6475&lt;&gt;"...", $P6475&lt;&gt;"입력오류"),
    IF(
        $U$18=1, AND($P6475&lt;&gt;"", $P6475&lt;&gt;"...", $P6475&lt;&gt;"입력오류", ISNUMBER(FIND(INDEX($T$2:$T$7,$U$1),$P6475))),
        IF(
            $U$17="기타", AND($P6475&lt;&gt;"", $P6475&lt;&gt;"...", $P6475&lt;&gt;"입력오류", NOT(ISNUMBER(FIND($T$21:$T$34,$P6475)))),
            AND($P6475&lt;&gt;"", $P6475&lt;&gt;"...", $P6475&lt;&gt;"입력오류", $T$19=$P6475)
        )
    )
)</f>
        <v>0</v>
      </c>
    </row>
    <row r="6476" spans="9:17">
      <c r="I6476">
        <f t="shared" si="304"/>
        <v>6475</v>
      </c>
      <c r="J6476">
        <f t="shared" si="305"/>
        <v>1750</v>
      </c>
      <c r="K6476">
        <f t="shared" si="303"/>
        <v>3</v>
      </c>
      <c r="L6476" t="b">
        <f>COUNTIF($N$2:N6476, N6476)=1</f>
        <v>1</v>
      </c>
      <c r="M6476" s="37">
        <f>IF( $Q6476, MAX($M$1:M6475)+1, 0)</f>
        <v>0</v>
      </c>
      <c r="N6476" t="str" cm="1">
        <f t="array" ref="N6476">INDEX($A$9:$F$1048576, $J6476, $K6476 )</f>
        <v>KJ093</v>
      </c>
      <c r="O6476" t="str" cm="1">
        <f t="array" ref="O6476">INDEX($B$9:$F$1048576, $J6476, $K6476 )</f>
        <v>카오에너지제이차</v>
      </c>
      <c r="P6476" t="str" cm="1">
        <f t="array" ref="P6476">IF( $L6476, TRIM(_xll.IMDP("IR", $G$5&amp;$N6476, $G$6)), "" )</f>
        <v/>
      </c>
      <c r="Q6476" t="b" cm="1">
        <f t="array" ref="Q6476">IF(
    $U$1=1, AND($P6476&lt;&gt;"", $P6476&lt;&gt;"...", $P6476&lt;&gt;"입력오류"),
    IF(
        $U$18=1, AND($P6476&lt;&gt;"", $P6476&lt;&gt;"...", $P6476&lt;&gt;"입력오류", ISNUMBER(FIND(INDEX($T$2:$T$7,$U$1),$P6476))),
        IF(
            $U$17="기타", AND($P6476&lt;&gt;"", $P6476&lt;&gt;"...", $P6476&lt;&gt;"입력오류", NOT(ISNUMBER(FIND($T$21:$T$34,$P6476)))),
            AND($P6476&lt;&gt;"", $P6476&lt;&gt;"...", $P6476&lt;&gt;"입력오류", $T$19=$P6476)
        )
    )
)</f>
        <v>0</v>
      </c>
    </row>
    <row r="6477" spans="9:17">
      <c r="I6477">
        <f t="shared" si="304"/>
        <v>6476</v>
      </c>
      <c r="J6477">
        <f t="shared" si="305"/>
        <v>1751</v>
      </c>
      <c r="K6477">
        <f t="shared" si="303"/>
        <v>3</v>
      </c>
      <c r="L6477" t="b">
        <f>COUNTIF($N$2:N6477, N6477)=1</f>
        <v>1</v>
      </c>
      <c r="M6477" s="37">
        <f>IF( $Q6477, MAX($M$1:M6476)+1, 0)</f>
        <v>0</v>
      </c>
      <c r="N6477" t="str" cm="1">
        <f t="array" ref="N6477">INDEX($A$9:$F$1048576, $J6477, $K6477 )</f>
        <v>KJ094</v>
      </c>
      <c r="O6477" t="str" cm="1">
        <f t="array" ref="O6477">INDEX($B$9:$F$1048576, $J6477, $K6477 )</f>
        <v>케이에스에이치씨제이차</v>
      </c>
      <c r="P6477" t="str" cm="1">
        <f t="array" ref="P6477">IF( $L6477, TRIM(_xll.IMDP("IR", $G$5&amp;$N6477, $G$6)), "" )</f>
        <v/>
      </c>
      <c r="Q6477" t="b" cm="1">
        <f t="array" ref="Q6477">IF(
    $U$1=1, AND($P6477&lt;&gt;"", $P6477&lt;&gt;"...", $P6477&lt;&gt;"입력오류"),
    IF(
        $U$18=1, AND($P6477&lt;&gt;"", $P6477&lt;&gt;"...", $P6477&lt;&gt;"입력오류", ISNUMBER(FIND(INDEX($T$2:$T$7,$U$1),$P6477))),
        IF(
            $U$17="기타", AND($P6477&lt;&gt;"", $P6477&lt;&gt;"...", $P6477&lt;&gt;"입력오류", NOT(ISNUMBER(FIND($T$21:$T$34,$P6477)))),
            AND($P6477&lt;&gt;"", $P6477&lt;&gt;"...", $P6477&lt;&gt;"입력오류", $T$19=$P6477)
        )
    )
)</f>
        <v>0</v>
      </c>
    </row>
    <row r="6478" spans="9:17">
      <c r="I6478">
        <f t="shared" si="304"/>
        <v>6477</v>
      </c>
      <c r="J6478">
        <f t="shared" si="305"/>
        <v>1752</v>
      </c>
      <c r="K6478">
        <f t="shared" si="303"/>
        <v>3</v>
      </c>
      <c r="L6478" t="b">
        <f>COUNTIF($N$2:N6478, N6478)=1</f>
        <v>1</v>
      </c>
      <c r="M6478" s="37">
        <f>IF( $Q6478, MAX($M$1:M6477)+1, 0)</f>
        <v>0</v>
      </c>
      <c r="N6478" t="str" cm="1">
        <f t="array" ref="N6478">INDEX($A$9:$F$1048576, $J6478, $K6478 )</f>
        <v>KJ095</v>
      </c>
      <c r="O6478" t="str" cm="1">
        <f t="array" ref="O6478">INDEX($B$9:$F$1048576, $J6478, $K6478 )</f>
        <v>신디제구차</v>
      </c>
      <c r="P6478" t="str" cm="1">
        <f t="array" ref="P6478">IF( $L6478, TRIM(_xll.IMDP("IR", $G$5&amp;$N6478, $G$6)), "" )</f>
        <v/>
      </c>
      <c r="Q6478" t="b" cm="1">
        <f t="array" ref="Q6478">IF(
    $U$1=1, AND($P6478&lt;&gt;"", $P6478&lt;&gt;"...", $P6478&lt;&gt;"입력오류"),
    IF(
        $U$18=1, AND($P6478&lt;&gt;"", $P6478&lt;&gt;"...", $P6478&lt;&gt;"입력오류", ISNUMBER(FIND(INDEX($T$2:$T$7,$U$1),$P6478))),
        IF(
            $U$17="기타", AND($P6478&lt;&gt;"", $P6478&lt;&gt;"...", $P6478&lt;&gt;"입력오류", NOT(ISNUMBER(FIND($T$21:$T$34,$P6478)))),
            AND($P6478&lt;&gt;"", $P6478&lt;&gt;"...", $P6478&lt;&gt;"입력오류", $T$19=$P6478)
        )
    )
)</f>
        <v>0</v>
      </c>
    </row>
    <row r="6479" spans="9:17">
      <c r="I6479">
        <f t="shared" si="304"/>
        <v>6478</v>
      </c>
      <c r="J6479">
        <f t="shared" si="305"/>
        <v>1753</v>
      </c>
      <c r="K6479">
        <f t="shared" si="303"/>
        <v>3</v>
      </c>
      <c r="L6479" t="b">
        <f>COUNTIF($N$2:N6479, N6479)=1</f>
        <v>1</v>
      </c>
      <c r="M6479" s="37">
        <f>IF( $Q6479, MAX($M$1:M6478)+1, 0)</f>
        <v>0</v>
      </c>
      <c r="N6479" t="str" cm="1">
        <f t="array" ref="N6479">INDEX($A$9:$F$1048576, $J6479, $K6479 )</f>
        <v>KJ096</v>
      </c>
      <c r="O6479" t="str" cm="1">
        <f t="array" ref="O6479">INDEX($B$9:$F$1048576, $J6479, $K6479 )</f>
        <v>뉴스타엔디제이차</v>
      </c>
      <c r="P6479" t="str" cm="1">
        <f t="array" ref="P6479">IF( $L6479, TRIM(_xll.IMDP("IR", $G$5&amp;$N6479, $G$6)), "" )</f>
        <v/>
      </c>
      <c r="Q6479" t="b" cm="1">
        <f t="array" ref="Q6479">IF(
    $U$1=1, AND($P6479&lt;&gt;"", $P6479&lt;&gt;"...", $P6479&lt;&gt;"입력오류"),
    IF(
        $U$18=1, AND($P6479&lt;&gt;"", $P6479&lt;&gt;"...", $P6479&lt;&gt;"입력오류", ISNUMBER(FIND(INDEX($T$2:$T$7,$U$1),$P6479))),
        IF(
            $U$17="기타", AND($P6479&lt;&gt;"", $P6479&lt;&gt;"...", $P6479&lt;&gt;"입력오류", NOT(ISNUMBER(FIND($T$21:$T$34,$P6479)))),
            AND($P6479&lt;&gt;"", $P6479&lt;&gt;"...", $P6479&lt;&gt;"입력오류", $T$19=$P6479)
        )
    )
)</f>
        <v>0</v>
      </c>
    </row>
    <row r="6480" spans="9:17">
      <c r="I6480">
        <f t="shared" si="304"/>
        <v>6479</v>
      </c>
      <c r="J6480">
        <f t="shared" si="305"/>
        <v>1754</v>
      </c>
      <c r="K6480">
        <f t="shared" si="303"/>
        <v>3</v>
      </c>
      <c r="L6480" t="b">
        <f>COUNTIF($N$2:N6480, N6480)=1</f>
        <v>1</v>
      </c>
      <c r="M6480" s="37">
        <f>IF( $Q6480, MAX($M$1:M6479)+1, 0)</f>
        <v>0</v>
      </c>
      <c r="N6480" t="str" cm="1">
        <f t="array" ref="N6480">INDEX($A$9:$F$1048576, $J6480, $K6480 )</f>
        <v>KJ097</v>
      </c>
      <c r="O6480" t="str" cm="1">
        <f t="array" ref="O6480">INDEX($B$9:$F$1048576, $J6480, $K6480 )</f>
        <v>피에프개발제사차</v>
      </c>
      <c r="P6480" t="str" cm="1">
        <f t="array" ref="P6480">IF( $L6480, TRIM(_xll.IMDP("IR", $G$5&amp;$N6480, $G$6)), "" )</f>
        <v/>
      </c>
      <c r="Q6480" t="b" cm="1">
        <f t="array" ref="Q6480">IF(
    $U$1=1, AND($P6480&lt;&gt;"", $P6480&lt;&gt;"...", $P6480&lt;&gt;"입력오류"),
    IF(
        $U$18=1, AND($P6480&lt;&gt;"", $P6480&lt;&gt;"...", $P6480&lt;&gt;"입력오류", ISNUMBER(FIND(INDEX($T$2:$T$7,$U$1),$P6480))),
        IF(
            $U$17="기타", AND($P6480&lt;&gt;"", $P6480&lt;&gt;"...", $P6480&lt;&gt;"입력오류", NOT(ISNUMBER(FIND($T$21:$T$34,$P6480)))),
            AND($P6480&lt;&gt;"", $P6480&lt;&gt;"...", $P6480&lt;&gt;"입력오류", $T$19=$P6480)
        )
    )
)</f>
        <v>0</v>
      </c>
    </row>
    <row r="6481" spans="9:17">
      <c r="I6481">
        <f t="shared" si="304"/>
        <v>6480</v>
      </c>
      <c r="J6481">
        <f t="shared" si="305"/>
        <v>1755</v>
      </c>
      <c r="K6481">
        <f t="shared" si="303"/>
        <v>3</v>
      </c>
      <c r="L6481" t="b">
        <f>COUNTIF($N$2:N6481, N6481)=1</f>
        <v>1</v>
      </c>
      <c r="M6481" s="37">
        <f>IF( $Q6481, MAX($M$1:M6480)+1, 0)</f>
        <v>0</v>
      </c>
      <c r="N6481" t="str" cm="1">
        <f t="array" ref="N6481">INDEX($A$9:$F$1048576, $J6481, $K6481 )</f>
        <v>KJ098</v>
      </c>
      <c r="O6481" t="str" cm="1">
        <f t="array" ref="O6481">INDEX($B$9:$F$1048576, $J6481, $K6481 )</f>
        <v>농협타임제육차</v>
      </c>
      <c r="P6481" t="str" cm="1">
        <f t="array" ref="P6481">IF( $L6481, TRIM(_xll.IMDP("IR", $G$5&amp;$N6481, $G$6)), "" )</f>
        <v/>
      </c>
      <c r="Q6481" t="b" cm="1">
        <f t="array" ref="Q6481">IF(
    $U$1=1, AND($P6481&lt;&gt;"", $P6481&lt;&gt;"...", $P6481&lt;&gt;"입력오류"),
    IF(
        $U$18=1, AND($P6481&lt;&gt;"", $P6481&lt;&gt;"...", $P6481&lt;&gt;"입력오류", ISNUMBER(FIND(INDEX($T$2:$T$7,$U$1),$P6481))),
        IF(
            $U$17="기타", AND($P6481&lt;&gt;"", $P6481&lt;&gt;"...", $P6481&lt;&gt;"입력오류", NOT(ISNUMBER(FIND($T$21:$T$34,$P6481)))),
            AND($P6481&lt;&gt;"", $P6481&lt;&gt;"...", $P6481&lt;&gt;"입력오류", $T$19=$P6481)
        )
    )
)</f>
        <v>0</v>
      </c>
    </row>
    <row r="6482" spans="9:17">
      <c r="I6482">
        <f t="shared" si="304"/>
        <v>6481</v>
      </c>
      <c r="J6482">
        <f t="shared" si="305"/>
        <v>1756</v>
      </c>
      <c r="K6482">
        <f t="shared" si="303"/>
        <v>3</v>
      </c>
      <c r="L6482" t="b">
        <f>COUNTIF($N$2:N6482, N6482)=1</f>
        <v>1</v>
      </c>
      <c r="M6482" s="37">
        <f>IF( $Q6482, MAX($M$1:M6481)+1, 0)</f>
        <v>0</v>
      </c>
      <c r="N6482" t="str" cm="1">
        <f t="array" ref="N6482">INDEX($A$9:$F$1048576, $J6482, $K6482 )</f>
        <v>KJ099</v>
      </c>
      <c r="O6482" t="str" cm="1">
        <f t="array" ref="O6482">INDEX($B$9:$F$1048576, $J6482, $K6482 )</f>
        <v>에스프로젝트엘이씨</v>
      </c>
      <c r="P6482" t="str" cm="1">
        <f t="array" ref="P6482">IF( $L6482, TRIM(_xll.IMDP("IR", $G$5&amp;$N6482, $G$6)), "" )</f>
        <v/>
      </c>
      <c r="Q6482" t="b" cm="1">
        <f t="array" ref="Q6482">IF(
    $U$1=1, AND($P6482&lt;&gt;"", $P6482&lt;&gt;"...", $P6482&lt;&gt;"입력오류"),
    IF(
        $U$18=1, AND($P6482&lt;&gt;"", $P6482&lt;&gt;"...", $P6482&lt;&gt;"입력오류", ISNUMBER(FIND(INDEX($T$2:$T$7,$U$1),$P6482))),
        IF(
            $U$17="기타", AND($P6482&lt;&gt;"", $P6482&lt;&gt;"...", $P6482&lt;&gt;"입력오류", NOT(ISNUMBER(FIND($T$21:$T$34,$P6482)))),
            AND($P6482&lt;&gt;"", $P6482&lt;&gt;"...", $P6482&lt;&gt;"입력오류", $T$19=$P6482)
        )
    )
)</f>
        <v>0</v>
      </c>
    </row>
    <row r="6483" spans="9:17">
      <c r="I6483">
        <f t="shared" si="304"/>
        <v>6482</v>
      </c>
      <c r="J6483">
        <f t="shared" si="305"/>
        <v>1757</v>
      </c>
      <c r="K6483">
        <f t="shared" si="303"/>
        <v>3</v>
      </c>
      <c r="L6483" t="b">
        <f>COUNTIF($N$2:N6483, N6483)=1</f>
        <v>1</v>
      </c>
      <c r="M6483" s="37">
        <f>IF( $Q6483, MAX($M$1:M6482)+1, 0)</f>
        <v>0</v>
      </c>
      <c r="N6483" t="str" cm="1">
        <f t="array" ref="N6483">INDEX($A$9:$F$1048576, $J6483, $K6483 )</f>
        <v>KJ100</v>
      </c>
      <c r="O6483" t="str" cm="1">
        <f t="array" ref="O6483">INDEX($B$9:$F$1048576, $J6483, $K6483 )</f>
        <v>신디제육차</v>
      </c>
      <c r="P6483" t="str" cm="1">
        <f t="array" ref="P6483">IF( $L6483, TRIM(_xll.IMDP("IR", $G$5&amp;$N6483, $G$6)), "" )</f>
        <v/>
      </c>
      <c r="Q6483" t="b" cm="1">
        <f t="array" ref="Q6483">IF(
    $U$1=1, AND($P6483&lt;&gt;"", $P6483&lt;&gt;"...", $P6483&lt;&gt;"입력오류"),
    IF(
        $U$18=1, AND($P6483&lt;&gt;"", $P6483&lt;&gt;"...", $P6483&lt;&gt;"입력오류", ISNUMBER(FIND(INDEX($T$2:$T$7,$U$1),$P6483))),
        IF(
            $U$17="기타", AND($P6483&lt;&gt;"", $P6483&lt;&gt;"...", $P6483&lt;&gt;"입력오류", NOT(ISNUMBER(FIND($T$21:$T$34,$P6483)))),
            AND($P6483&lt;&gt;"", $P6483&lt;&gt;"...", $P6483&lt;&gt;"입력오류", $T$19=$P6483)
        )
    )
)</f>
        <v>0</v>
      </c>
    </row>
    <row r="6484" spans="9:17">
      <c r="I6484">
        <f t="shared" si="304"/>
        <v>6483</v>
      </c>
      <c r="J6484">
        <f t="shared" si="305"/>
        <v>1758</v>
      </c>
      <c r="K6484">
        <f t="shared" si="303"/>
        <v>3</v>
      </c>
      <c r="L6484" t="b">
        <f>COUNTIF($N$2:N6484, N6484)=1</f>
        <v>1</v>
      </c>
      <c r="M6484" s="37">
        <f>IF( $Q6484, MAX($M$1:M6483)+1, 0)</f>
        <v>0</v>
      </c>
      <c r="N6484" t="str" cm="1">
        <f t="array" ref="N6484">INDEX($A$9:$F$1048576, $J6484, $K6484 )</f>
        <v>KJ101</v>
      </c>
      <c r="O6484" t="str" cm="1">
        <f t="array" ref="O6484">INDEX($B$9:$F$1048576, $J6484, $K6484 )</f>
        <v>포르투나제사차</v>
      </c>
      <c r="P6484" t="str" cm="1">
        <f t="array" ref="P6484">IF( $L6484, TRIM(_xll.IMDP("IR", $G$5&amp;$N6484, $G$6)), "" )</f>
        <v/>
      </c>
      <c r="Q6484" t="b" cm="1">
        <f t="array" ref="Q6484">IF(
    $U$1=1, AND($P6484&lt;&gt;"", $P6484&lt;&gt;"...", $P6484&lt;&gt;"입력오류"),
    IF(
        $U$18=1, AND($P6484&lt;&gt;"", $P6484&lt;&gt;"...", $P6484&lt;&gt;"입력오류", ISNUMBER(FIND(INDEX($T$2:$T$7,$U$1),$P6484))),
        IF(
            $U$17="기타", AND($P6484&lt;&gt;"", $P6484&lt;&gt;"...", $P6484&lt;&gt;"입력오류", NOT(ISNUMBER(FIND($T$21:$T$34,$P6484)))),
            AND($P6484&lt;&gt;"", $P6484&lt;&gt;"...", $P6484&lt;&gt;"입력오류", $T$19=$P6484)
        )
    )
)</f>
        <v>0</v>
      </c>
    </row>
    <row r="6485" spans="9:17">
      <c r="I6485">
        <f t="shared" si="304"/>
        <v>6484</v>
      </c>
      <c r="J6485">
        <f t="shared" si="305"/>
        <v>1759</v>
      </c>
      <c r="K6485">
        <f t="shared" si="303"/>
        <v>3</v>
      </c>
      <c r="L6485" t="b">
        <f>COUNTIF($N$2:N6485, N6485)=1</f>
        <v>1</v>
      </c>
      <c r="M6485" s="37">
        <f>IF( $Q6485, MAX($M$1:M6484)+1, 0)</f>
        <v>0</v>
      </c>
      <c r="N6485" t="str" cm="1">
        <f t="array" ref="N6485">INDEX($A$9:$F$1048576, $J6485, $K6485 )</f>
        <v>KJ102</v>
      </c>
      <c r="O6485" t="str" cm="1">
        <f t="array" ref="O6485">INDEX($B$9:$F$1048576, $J6485, $K6485 )</f>
        <v>원트러스트제이차</v>
      </c>
      <c r="P6485" t="str" cm="1">
        <f t="array" ref="P6485">IF( $L6485, TRIM(_xll.IMDP("IR", $G$5&amp;$N6485, $G$6)), "" )</f>
        <v/>
      </c>
      <c r="Q6485" t="b" cm="1">
        <f t="array" ref="Q6485">IF(
    $U$1=1, AND($P6485&lt;&gt;"", $P6485&lt;&gt;"...", $P6485&lt;&gt;"입력오류"),
    IF(
        $U$18=1, AND($P6485&lt;&gt;"", $P6485&lt;&gt;"...", $P6485&lt;&gt;"입력오류", ISNUMBER(FIND(INDEX($T$2:$T$7,$U$1),$P6485))),
        IF(
            $U$17="기타", AND($P6485&lt;&gt;"", $P6485&lt;&gt;"...", $P6485&lt;&gt;"입력오류", NOT(ISNUMBER(FIND($T$21:$T$34,$P6485)))),
            AND($P6485&lt;&gt;"", $P6485&lt;&gt;"...", $P6485&lt;&gt;"입력오류", $T$19=$P6485)
        )
    )
)</f>
        <v>0</v>
      </c>
    </row>
    <row r="6486" spans="9:17">
      <c r="I6486">
        <f t="shared" si="304"/>
        <v>6485</v>
      </c>
      <c r="J6486">
        <f t="shared" si="305"/>
        <v>1760</v>
      </c>
      <c r="K6486">
        <f t="shared" si="303"/>
        <v>3</v>
      </c>
      <c r="L6486" t="b">
        <f>COUNTIF($N$2:N6486, N6486)=1</f>
        <v>1</v>
      </c>
      <c r="M6486" s="37">
        <f>IF( $Q6486, MAX($M$1:M6485)+1, 0)</f>
        <v>0</v>
      </c>
      <c r="N6486" t="str" cm="1">
        <f t="array" ref="N6486">INDEX($A$9:$F$1048576, $J6486, $K6486 )</f>
        <v>KJ103</v>
      </c>
      <c r="O6486" t="str" cm="1">
        <f t="array" ref="O6486">INDEX($B$9:$F$1048576, $J6486, $K6486 )</f>
        <v>한솔제삼십칠차</v>
      </c>
      <c r="P6486" t="str" cm="1">
        <f t="array" ref="P6486">IF( $L6486, TRIM(_xll.IMDP("IR", $G$5&amp;$N6486, $G$6)), "" )</f>
        <v/>
      </c>
      <c r="Q6486" t="b" cm="1">
        <f t="array" ref="Q6486">IF(
    $U$1=1, AND($P6486&lt;&gt;"", $P6486&lt;&gt;"...", $P6486&lt;&gt;"입력오류"),
    IF(
        $U$18=1, AND($P6486&lt;&gt;"", $P6486&lt;&gt;"...", $P6486&lt;&gt;"입력오류", ISNUMBER(FIND(INDEX($T$2:$T$7,$U$1),$P6486))),
        IF(
            $U$17="기타", AND($P6486&lt;&gt;"", $P6486&lt;&gt;"...", $P6486&lt;&gt;"입력오류", NOT(ISNUMBER(FIND($T$21:$T$34,$P6486)))),
            AND($P6486&lt;&gt;"", $P6486&lt;&gt;"...", $P6486&lt;&gt;"입력오류", $T$19=$P6486)
        )
    )
)</f>
        <v>0</v>
      </c>
    </row>
    <row r="6487" spans="9:17">
      <c r="I6487">
        <f t="shared" si="304"/>
        <v>6486</v>
      </c>
      <c r="J6487">
        <f t="shared" si="305"/>
        <v>1761</v>
      </c>
      <c r="K6487">
        <f t="shared" si="303"/>
        <v>3</v>
      </c>
      <c r="L6487" t="b">
        <f>COUNTIF($N$2:N6487, N6487)=1</f>
        <v>1</v>
      </c>
      <c r="M6487" s="37">
        <f>IF( $Q6487, MAX($M$1:M6486)+1, 0)</f>
        <v>0</v>
      </c>
      <c r="N6487" t="str" cm="1">
        <f t="array" ref="N6487">INDEX($A$9:$F$1048576, $J6487, $K6487 )</f>
        <v>KJ104</v>
      </c>
      <c r="O6487" t="str" cm="1">
        <f t="array" ref="O6487">INDEX($B$9:$F$1048576, $J6487, $K6487 )</f>
        <v>그리니치제사차</v>
      </c>
      <c r="P6487" t="str" cm="1">
        <f t="array" ref="P6487">IF( $L6487, TRIM(_xll.IMDP("IR", $G$5&amp;$N6487, $G$6)), "" )</f>
        <v/>
      </c>
      <c r="Q6487" t="b" cm="1">
        <f t="array" ref="Q6487">IF(
    $U$1=1, AND($P6487&lt;&gt;"", $P6487&lt;&gt;"...", $P6487&lt;&gt;"입력오류"),
    IF(
        $U$18=1, AND($P6487&lt;&gt;"", $P6487&lt;&gt;"...", $P6487&lt;&gt;"입력오류", ISNUMBER(FIND(INDEX($T$2:$T$7,$U$1),$P6487))),
        IF(
            $U$17="기타", AND($P6487&lt;&gt;"", $P6487&lt;&gt;"...", $P6487&lt;&gt;"입력오류", NOT(ISNUMBER(FIND($T$21:$T$34,$P6487)))),
            AND($P6487&lt;&gt;"", $P6487&lt;&gt;"...", $P6487&lt;&gt;"입력오류", $T$19=$P6487)
        )
    )
)</f>
        <v>0</v>
      </c>
    </row>
    <row r="6488" spans="9:17">
      <c r="I6488">
        <f t="shared" si="304"/>
        <v>6487</v>
      </c>
      <c r="J6488">
        <f t="shared" si="305"/>
        <v>1762</v>
      </c>
      <c r="K6488">
        <f t="shared" si="303"/>
        <v>3</v>
      </c>
      <c r="L6488" t="b">
        <f>COUNTIF($N$2:N6488, N6488)=1</f>
        <v>1</v>
      </c>
      <c r="M6488" s="37">
        <f>IF( $Q6488, MAX($M$1:M6487)+1, 0)</f>
        <v>0</v>
      </c>
      <c r="N6488" t="str" cm="1">
        <f t="array" ref="N6488">INDEX($A$9:$F$1048576, $J6488, $K6488 )</f>
        <v>KJ105</v>
      </c>
      <c r="O6488" t="str" cm="1">
        <f t="array" ref="O6488">INDEX($B$9:$F$1048576, $J6488, $K6488 )</f>
        <v>엔에이치엘용산</v>
      </c>
      <c r="P6488" t="str" cm="1">
        <f t="array" ref="P6488">IF( $L6488, TRIM(_xll.IMDP("IR", $G$5&amp;$N6488, $G$6)), "" )</f>
        <v/>
      </c>
      <c r="Q6488" t="b" cm="1">
        <f t="array" ref="Q6488">IF(
    $U$1=1, AND($P6488&lt;&gt;"", $P6488&lt;&gt;"...", $P6488&lt;&gt;"입력오류"),
    IF(
        $U$18=1, AND($P6488&lt;&gt;"", $P6488&lt;&gt;"...", $P6488&lt;&gt;"입력오류", ISNUMBER(FIND(INDEX($T$2:$T$7,$U$1),$P6488))),
        IF(
            $U$17="기타", AND($P6488&lt;&gt;"", $P6488&lt;&gt;"...", $P6488&lt;&gt;"입력오류", NOT(ISNUMBER(FIND($T$21:$T$34,$P6488)))),
            AND($P6488&lt;&gt;"", $P6488&lt;&gt;"...", $P6488&lt;&gt;"입력오류", $T$19=$P6488)
        )
    )
)</f>
        <v>0</v>
      </c>
    </row>
    <row r="6489" spans="9:17">
      <c r="I6489">
        <f t="shared" si="304"/>
        <v>6488</v>
      </c>
      <c r="J6489">
        <f t="shared" si="305"/>
        <v>1763</v>
      </c>
      <c r="K6489">
        <f t="shared" si="303"/>
        <v>3</v>
      </c>
      <c r="L6489" t="b">
        <f>COUNTIF($N$2:N6489, N6489)=1</f>
        <v>1</v>
      </c>
      <c r="M6489" s="37">
        <f>IF( $Q6489, MAX($M$1:M6488)+1, 0)</f>
        <v>0</v>
      </c>
      <c r="N6489" t="str" cm="1">
        <f t="array" ref="N6489">INDEX($A$9:$F$1048576, $J6489, $K6489 )</f>
        <v>KJ106</v>
      </c>
      <c r="O6489" t="str" cm="1">
        <f t="array" ref="O6489">INDEX($B$9:$F$1048576, $J6489, $K6489 )</f>
        <v>큐브시애틀제일차</v>
      </c>
      <c r="P6489" t="str" cm="1">
        <f t="array" ref="P6489">IF( $L6489, TRIM(_xll.IMDP("IR", $G$5&amp;$N6489, $G$6)), "" )</f>
        <v/>
      </c>
      <c r="Q6489" t="b" cm="1">
        <f t="array" ref="Q6489">IF(
    $U$1=1, AND($P6489&lt;&gt;"", $P6489&lt;&gt;"...", $P6489&lt;&gt;"입력오류"),
    IF(
        $U$18=1, AND($P6489&lt;&gt;"", $P6489&lt;&gt;"...", $P6489&lt;&gt;"입력오류", ISNUMBER(FIND(INDEX($T$2:$T$7,$U$1),$P6489))),
        IF(
            $U$17="기타", AND($P6489&lt;&gt;"", $P6489&lt;&gt;"...", $P6489&lt;&gt;"입력오류", NOT(ISNUMBER(FIND($T$21:$T$34,$P6489)))),
            AND($P6489&lt;&gt;"", $P6489&lt;&gt;"...", $P6489&lt;&gt;"입력오류", $T$19=$P6489)
        )
    )
)</f>
        <v>0</v>
      </c>
    </row>
    <row r="6490" spans="9:17">
      <c r="I6490">
        <f t="shared" si="304"/>
        <v>6489</v>
      </c>
      <c r="J6490">
        <f t="shared" si="305"/>
        <v>1764</v>
      </c>
      <c r="K6490">
        <f t="shared" si="303"/>
        <v>3</v>
      </c>
      <c r="L6490" t="b">
        <f>COUNTIF($N$2:N6490, N6490)=1</f>
        <v>1</v>
      </c>
      <c r="M6490" s="37">
        <f>IF( $Q6490, MAX($M$1:M6489)+1, 0)</f>
        <v>0</v>
      </c>
      <c r="N6490" t="str" cm="1">
        <f t="array" ref="N6490">INDEX($A$9:$F$1048576, $J6490, $K6490 )</f>
        <v>KJ107</v>
      </c>
      <c r="O6490" t="str" cm="1">
        <f t="array" ref="O6490">INDEX($B$9:$F$1048576, $J6490, $K6490 )</f>
        <v>엘에스하나제일차</v>
      </c>
      <c r="P6490" t="str" cm="1">
        <f t="array" ref="P6490">IF( $L6490, TRIM(_xll.IMDP("IR", $G$5&amp;$N6490, $G$6)), "" )</f>
        <v/>
      </c>
      <c r="Q6490" t="b" cm="1">
        <f t="array" ref="Q6490">IF(
    $U$1=1, AND($P6490&lt;&gt;"", $P6490&lt;&gt;"...", $P6490&lt;&gt;"입력오류"),
    IF(
        $U$18=1, AND($P6490&lt;&gt;"", $P6490&lt;&gt;"...", $P6490&lt;&gt;"입력오류", ISNUMBER(FIND(INDEX($T$2:$T$7,$U$1),$P6490))),
        IF(
            $U$17="기타", AND($P6490&lt;&gt;"", $P6490&lt;&gt;"...", $P6490&lt;&gt;"입력오류", NOT(ISNUMBER(FIND($T$21:$T$34,$P6490)))),
            AND($P6490&lt;&gt;"", $P6490&lt;&gt;"...", $P6490&lt;&gt;"입력오류", $T$19=$P6490)
        )
    )
)</f>
        <v>0</v>
      </c>
    </row>
    <row r="6491" spans="9:17">
      <c r="I6491">
        <f t="shared" si="304"/>
        <v>6490</v>
      </c>
      <c r="J6491">
        <f t="shared" si="305"/>
        <v>1765</v>
      </c>
      <c r="K6491">
        <f t="shared" si="303"/>
        <v>3</v>
      </c>
      <c r="L6491" t="b">
        <f>COUNTIF($N$2:N6491, N6491)=1</f>
        <v>1</v>
      </c>
      <c r="M6491" s="37">
        <f>IF( $Q6491, MAX($M$1:M6490)+1, 0)</f>
        <v>0</v>
      </c>
      <c r="N6491" t="str" cm="1">
        <f t="array" ref="N6491">INDEX($A$9:$F$1048576, $J6491, $K6491 )</f>
        <v>KJ108</v>
      </c>
      <c r="O6491" t="str" cm="1">
        <f t="array" ref="O6491">INDEX($B$9:$F$1048576, $J6491, $K6491 )</f>
        <v>와이케이에스엠</v>
      </c>
      <c r="P6491" t="str" cm="1">
        <f t="array" ref="P6491">IF( $L6491, TRIM(_xll.IMDP("IR", $G$5&amp;$N6491, $G$6)), "" )</f>
        <v/>
      </c>
      <c r="Q6491" t="b" cm="1">
        <f t="array" ref="Q6491">IF(
    $U$1=1, AND($P6491&lt;&gt;"", $P6491&lt;&gt;"...", $P6491&lt;&gt;"입력오류"),
    IF(
        $U$18=1, AND($P6491&lt;&gt;"", $P6491&lt;&gt;"...", $P6491&lt;&gt;"입력오류", ISNUMBER(FIND(INDEX($T$2:$T$7,$U$1),$P6491))),
        IF(
            $U$17="기타", AND($P6491&lt;&gt;"", $P6491&lt;&gt;"...", $P6491&lt;&gt;"입력오류", NOT(ISNUMBER(FIND($T$21:$T$34,$P6491)))),
            AND($P6491&lt;&gt;"", $P6491&lt;&gt;"...", $P6491&lt;&gt;"입력오류", $T$19=$P6491)
        )
    )
)</f>
        <v>0</v>
      </c>
    </row>
    <row r="6492" spans="9:17">
      <c r="I6492">
        <f t="shared" si="304"/>
        <v>6491</v>
      </c>
      <c r="J6492">
        <f t="shared" si="305"/>
        <v>1766</v>
      </c>
      <c r="K6492">
        <f t="shared" si="303"/>
        <v>3</v>
      </c>
      <c r="L6492" t="b">
        <f>COUNTIF($N$2:N6492, N6492)=1</f>
        <v>1</v>
      </c>
      <c r="M6492" s="37">
        <f>IF( $Q6492, MAX($M$1:M6491)+1, 0)</f>
        <v>0</v>
      </c>
      <c r="N6492" t="str" cm="1">
        <f t="array" ref="N6492">INDEX($A$9:$F$1048576, $J6492, $K6492 )</f>
        <v>KJ109</v>
      </c>
      <c r="O6492" t="str" cm="1">
        <f t="array" ref="O6492">INDEX($B$9:$F$1048576, $J6492, $K6492 )</f>
        <v>제이케이비제이차</v>
      </c>
      <c r="P6492" t="str" cm="1">
        <f t="array" ref="P6492">IF( $L6492, TRIM(_xll.IMDP("IR", $G$5&amp;$N6492, $G$6)), "" )</f>
        <v/>
      </c>
      <c r="Q6492" t="b" cm="1">
        <f t="array" ref="Q6492">IF(
    $U$1=1, AND($P6492&lt;&gt;"", $P6492&lt;&gt;"...", $P6492&lt;&gt;"입력오류"),
    IF(
        $U$18=1, AND($P6492&lt;&gt;"", $P6492&lt;&gt;"...", $P6492&lt;&gt;"입력오류", ISNUMBER(FIND(INDEX($T$2:$T$7,$U$1),$P6492))),
        IF(
            $U$17="기타", AND($P6492&lt;&gt;"", $P6492&lt;&gt;"...", $P6492&lt;&gt;"입력오류", NOT(ISNUMBER(FIND($T$21:$T$34,$P6492)))),
            AND($P6492&lt;&gt;"", $P6492&lt;&gt;"...", $P6492&lt;&gt;"입력오류", $T$19=$P6492)
        )
    )
)</f>
        <v>0</v>
      </c>
    </row>
    <row r="6493" spans="9:17">
      <c r="I6493">
        <f t="shared" si="304"/>
        <v>6492</v>
      </c>
      <c r="J6493">
        <f t="shared" si="305"/>
        <v>1767</v>
      </c>
      <c r="K6493">
        <f t="shared" si="303"/>
        <v>3</v>
      </c>
      <c r="L6493" t="b">
        <f>COUNTIF($N$2:N6493, N6493)=1</f>
        <v>1</v>
      </c>
      <c r="M6493" s="37">
        <f>IF( $Q6493, MAX($M$1:M6492)+1, 0)</f>
        <v>0</v>
      </c>
      <c r="N6493" t="str" cm="1">
        <f t="array" ref="N6493">INDEX($A$9:$F$1048576, $J6493, $K6493 )</f>
        <v>KJ110</v>
      </c>
      <c r="O6493" t="str" cm="1">
        <f t="array" ref="O6493">INDEX($B$9:$F$1048576, $J6493, $K6493 )</f>
        <v>제이케이비제일차</v>
      </c>
      <c r="P6493" t="str" cm="1">
        <f t="array" ref="P6493">IF( $L6493, TRIM(_xll.IMDP("IR", $G$5&amp;$N6493, $G$6)), "" )</f>
        <v/>
      </c>
      <c r="Q6493" t="b" cm="1">
        <f t="array" ref="Q6493">IF(
    $U$1=1, AND($P6493&lt;&gt;"", $P6493&lt;&gt;"...", $P6493&lt;&gt;"입력오류"),
    IF(
        $U$18=1, AND($P6493&lt;&gt;"", $P6493&lt;&gt;"...", $P6493&lt;&gt;"입력오류", ISNUMBER(FIND(INDEX($T$2:$T$7,$U$1),$P6493))),
        IF(
            $U$17="기타", AND($P6493&lt;&gt;"", $P6493&lt;&gt;"...", $P6493&lt;&gt;"입력오류", NOT(ISNUMBER(FIND($T$21:$T$34,$P6493)))),
            AND($P6493&lt;&gt;"", $P6493&lt;&gt;"...", $P6493&lt;&gt;"입력오류", $T$19=$P6493)
        )
    )
)</f>
        <v>0</v>
      </c>
    </row>
    <row r="6494" spans="9:17">
      <c r="I6494">
        <f t="shared" si="304"/>
        <v>6493</v>
      </c>
      <c r="J6494">
        <f t="shared" si="305"/>
        <v>1768</v>
      </c>
      <c r="K6494">
        <f t="shared" si="303"/>
        <v>3</v>
      </c>
      <c r="L6494" t="b">
        <f>COUNTIF($N$2:N6494, N6494)=1</f>
        <v>1</v>
      </c>
      <c r="M6494" s="37">
        <f>IF( $Q6494, MAX($M$1:M6493)+1, 0)</f>
        <v>0</v>
      </c>
      <c r="N6494" t="str" cm="1">
        <f t="array" ref="N6494">INDEX($A$9:$F$1048576, $J6494, $K6494 )</f>
        <v>KJ111</v>
      </c>
      <c r="O6494" t="str" cm="1">
        <f t="array" ref="O6494">INDEX($B$9:$F$1048576, $J6494, $K6494 )</f>
        <v>비엔케이썸제십팔차</v>
      </c>
      <c r="P6494" t="str" cm="1">
        <f t="array" ref="P6494">IF( $L6494, TRIM(_xll.IMDP("IR", $G$5&amp;$N6494, $G$6)), "" )</f>
        <v/>
      </c>
      <c r="Q6494" t="b" cm="1">
        <f t="array" ref="Q6494">IF(
    $U$1=1, AND($P6494&lt;&gt;"", $P6494&lt;&gt;"...", $P6494&lt;&gt;"입력오류"),
    IF(
        $U$18=1, AND($P6494&lt;&gt;"", $P6494&lt;&gt;"...", $P6494&lt;&gt;"입력오류", ISNUMBER(FIND(INDEX($T$2:$T$7,$U$1),$P6494))),
        IF(
            $U$17="기타", AND($P6494&lt;&gt;"", $P6494&lt;&gt;"...", $P6494&lt;&gt;"입력오류", NOT(ISNUMBER(FIND($T$21:$T$34,$P6494)))),
            AND($P6494&lt;&gt;"", $P6494&lt;&gt;"...", $P6494&lt;&gt;"입력오류", $T$19=$P6494)
        )
    )
)</f>
        <v>0</v>
      </c>
    </row>
    <row r="6495" spans="9:17">
      <c r="I6495">
        <f t="shared" si="304"/>
        <v>6494</v>
      </c>
      <c r="J6495">
        <f t="shared" si="305"/>
        <v>1769</v>
      </c>
      <c r="K6495">
        <f t="shared" si="303"/>
        <v>3</v>
      </c>
      <c r="L6495" t="b">
        <f>COUNTIF($N$2:N6495, N6495)=1</f>
        <v>1</v>
      </c>
      <c r="M6495" s="37">
        <f>IF( $Q6495, MAX($M$1:M6494)+1, 0)</f>
        <v>0</v>
      </c>
      <c r="N6495" t="str" cm="1">
        <f t="array" ref="N6495">INDEX($A$9:$F$1048576, $J6495, $K6495 )</f>
        <v>KJ112</v>
      </c>
      <c r="O6495" t="str" cm="1">
        <f t="array" ref="O6495">INDEX($B$9:$F$1048576, $J6495, $K6495 )</f>
        <v>플랜업구조화제일차</v>
      </c>
      <c r="P6495" t="str" cm="1">
        <f t="array" ref="P6495">IF( $L6495, TRIM(_xll.IMDP("IR", $G$5&amp;$N6495, $G$6)), "" )</f>
        <v/>
      </c>
      <c r="Q6495" t="b" cm="1">
        <f t="array" ref="Q6495">IF(
    $U$1=1, AND($P6495&lt;&gt;"", $P6495&lt;&gt;"...", $P6495&lt;&gt;"입력오류"),
    IF(
        $U$18=1, AND($P6495&lt;&gt;"", $P6495&lt;&gt;"...", $P6495&lt;&gt;"입력오류", ISNUMBER(FIND(INDEX($T$2:$T$7,$U$1),$P6495))),
        IF(
            $U$17="기타", AND($P6495&lt;&gt;"", $P6495&lt;&gt;"...", $P6495&lt;&gt;"입력오류", NOT(ISNUMBER(FIND($T$21:$T$34,$P6495)))),
            AND($P6495&lt;&gt;"", $P6495&lt;&gt;"...", $P6495&lt;&gt;"입력오류", $T$19=$P6495)
        )
    )
)</f>
        <v>0</v>
      </c>
    </row>
    <row r="6496" spans="9:17">
      <c r="I6496">
        <f t="shared" si="304"/>
        <v>6495</v>
      </c>
      <c r="J6496">
        <f t="shared" si="305"/>
        <v>1770</v>
      </c>
      <c r="K6496">
        <f t="shared" si="303"/>
        <v>3</v>
      </c>
      <c r="L6496" t="b">
        <f>COUNTIF($N$2:N6496, N6496)=1</f>
        <v>1</v>
      </c>
      <c r="M6496" s="37">
        <f>IF( $Q6496, MAX($M$1:M6495)+1, 0)</f>
        <v>0</v>
      </c>
      <c r="N6496" t="str" cm="1">
        <f t="array" ref="N6496">INDEX($A$9:$F$1048576, $J6496, $K6496 )</f>
        <v>KJ113</v>
      </c>
      <c r="O6496" t="str" cm="1">
        <f t="array" ref="O6496">INDEX($B$9:$F$1048576, $J6496, $K6496 )</f>
        <v>신한사랑제20차</v>
      </c>
      <c r="P6496" t="str" cm="1">
        <f t="array" ref="P6496">IF( $L6496, TRIM(_xll.IMDP("IR", $G$5&amp;$N6496, $G$6)), "" )</f>
        <v/>
      </c>
      <c r="Q6496" t="b" cm="1">
        <f t="array" ref="Q6496">IF(
    $U$1=1, AND($P6496&lt;&gt;"", $P6496&lt;&gt;"...", $P6496&lt;&gt;"입력오류"),
    IF(
        $U$18=1, AND($P6496&lt;&gt;"", $P6496&lt;&gt;"...", $P6496&lt;&gt;"입력오류", ISNUMBER(FIND(INDEX($T$2:$T$7,$U$1),$P6496))),
        IF(
            $U$17="기타", AND($P6496&lt;&gt;"", $P6496&lt;&gt;"...", $P6496&lt;&gt;"입력오류", NOT(ISNUMBER(FIND($T$21:$T$34,$P6496)))),
            AND($P6496&lt;&gt;"", $P6496&lt;&gt;"...", $P6496&lt;&gt;"입력오류", $T$19=$P6496)
        )
    )
)</f>
        <v>0</v>
      </c>
    </row>
    <row r="6497" spans="9:17">
      <c r="I6497">
        <f t="shared" si="304"/>
        <v>6496</v>
      </c>
      <c r="J6497">
        <f t="shared" si="305"/>
        <v>1771</v>
      </c>
      <c r="K6497">
        <f t="shared" si="303"/>
        <v>3</v>
      </c>
      <c r="L6497" t="b">
        <f>COUNTIF($N$2:N6497, N6497)=1</f>
        <v>1</v>
      </c>
      <c r="M6497" s="37">
        <f>IF( $Q6497, MAX($M$1:M6496)+1, 0)</f>
        <v>0</v>
      </c>
      <c r="N6497" t="str" cm="1">
        <f t="array" ref="N6497">INDEX($A$9:$F$1048576, $J6497, $K6497 )</f>
        <v>KJ114</v>
      </c>
      <c r="O6497" t="str" cm="1">
        <f t="array" ref="O6497">INDEX($B$9:$F$1048576, $J6497, $K6497 )</f>
        <v>알바트로스제이십구차</v>
      </c>
      <c r="P6497" t="str" cm="1">
        <f t="array" ref="P6497">IF( $L6497, TRIM(_xll.IMDP("IR", $G$5&amp;$N6497, $G$6)), "" )</f>
        <v/>
      </c>
      <c r="Q6497" t="b" cm="1">
        <f t="array" ref="Q6497">IF(
    $U$1=1, AND($P6497&lt;&gt;"", $P6497&lt;&gt;"...", $P6497&lt;&gt;"입력오류"),
    IF(
        $U$18=1, AND($P6497&lt;&gt;"", $P6497&lt;&gt;"...", $P6497&lt;&gt;"입력오류", ISNUMBER(FIND(INDEX($T$2:$T$7,$U$1),$P6497))),
        IF(
            $U$17="기타", AND($P6497&lt;&gt;"", $P6497&lt;&gt;"...", $P6497&lt;&gt;"입력오류", NOT(ISNUMBER(FIND($T$21:$T$34,$P6497)))),
            AND($P6497&lt;&gt;"", $P6497&lt;&gt;"...", $P6497&lt;&gt;"입력오류", $T$19=$P6497)
        )
    )
)</f>
        <v>0</v>
      </c>
    </row>
    <row r="6498" spans="9:17">
      <c r="I6498">
        <f t="shared" si="304"/>
        <v>6497</v>
      </c>
      <c r="J6498">
        <f t="shared" si="305"/>
        <v>1772</v>
      </c>
      <c r="K6498">
        <f t="shared" si="303"/>
        <v>3</v>
      </c>
      <c r="L6498" t="b">
        <f>COUNTIF($N$2:N6498, N6498)=1</f>
        <v>1</v>
      </c>
      <c r="M6498" s="37">
        <f>IF( $Q6498, MAX($M$1:M6497)+1, 0)</f>
        <v>0</v>
      </c>
      <c r="N6498" t="str" cm="1">
        <f t="array" ref="N6498">INDEX($A$9:$F$1048576, $J6498, $K6498 )</f>
        <v>KJ115</v>
      </c>
      <c r="O6498" t="str" cm="1">
        <f t="array" ref="O6498">INDEX($B$9:$F$1048576, $J6498, $K6498 )</f>
        <v>파인셀리</v>
      </c>
      <c r="P6498" t="str" cm="1">
        <f t="array" ref="P6498">IF( $L6498, TRIM(_xll.IMDP("IR", $G$5&amp;$N6498, $G$6)), "" )</f>
        <v/>
      </c>
      <c r="Q6498" t="b" cm="1">
        <f t="array" ref="Q6498">IF(
    $U$1=1, AND($P6498&lt;&gt;"", $P6498&lt;&gt;"...", $P6498&lt;&gt;"입력오류"),
    IF(
        $U$18=1, AND($P6498&lt;&gt;"", $P6498&lt;&gt;"...", $P6498&lt;&gt;"입력오류", ISNUMBER(FIND(INDEX($T$2:$T$7,$U$1),$P6498))),
        IF(
            $U$17="기타", AND($P6498&lt;&gt;"", $P6498&lt;&gt;"...", $P6498&lt;&gt;"입력오류", NOT(ISNUMBER(FIND($T$21:$T$34,$P6498)))),
            AND($P6498&lt;&gt;"", $P6498&lt;&gt;"...", $P6498&lt;&gt;"입력오류", $T$19=$P6498)
        )
    )
)</f>
        <v>0</v>
      </c>
    </row>
    <row r="6499" spans="9:17">
      <c r="I6499">
        <f t="shared" si="304"/>
        <v>6498</v>
      </c>
      <c r="J6499">
        <f t="shared" si="305"/>
        <v>1773</v>
      </c>
      <c r="K6499">
        <f t="shared" si="303"/>
        <v>3</v>
      </c>
      <c r="L6499" t="b">
        <f>COUNTIF($N$2:N6499, N6499)=1</f>
        <v>1</v>
      </c>
      <c r="M6499" s="37">
        <f>IF( $Q6499, MAX($M$1:M6498)+1, 0)</f>
        <v>0</v>
      </c>
      <c r="N6499" t="str" cm="1">
        <f t="array" ref="N6499">INDEX($A$9:$F$1048576, $J6499, $K6499 )</f>
        <v>KJ116</v>
      </c>
      <c r="O6499" t="str" cm="1">
        <f t="array" ref="O6499">INDEX($B$9:$F$1048576, $J6499, $K6499 )</f>
        <v>뉴스타그린켐제일차</v>
      </c>
      <c r="P6499" t="str" cm="1">
        <f t="array" ref="P6499">IF( $L6499, TRIM(_xll.IMDP("IR", $G$5&amp;$N6499, $G$6)), "" )</f>
        <v/>
      </c>
      <c r="Q6499" t="b" cm="1">
        <f t="array" ref="Q6499">IF(
    $U$1=1, AND($P6499&lt;&gt;"", $P6499&lt;&gt;"...", $P6499&lt;&gt;"입력오류"),
    IF(
        $U$18=1, AND($P6499&lt;&gt;"", $P6499&lt;&gt;"...", $P6499&lt;&gt;"입력오류", ISNUMBER(FIND(INDEX($T$2:$T$7,$U$1),$P6499))),
        IF(
            $U$17="기타", AND($P6499&lt;&gt;"", $P6499&lt;&gt;"...", $P6499&lt;&gt;"입력오류", NOT(ISNUMBER(FIND($T$21:$T$34,$P6499)))),
            AND($P6499&lt;&gt;"", $P6499&lt;&gt;"...", $P6499&lt;&gt;"입력오류", $T$19=$P6499)
        )
    )
)</f>
        <v>0</v>
      </c>
    </row>
    <row r="6500" spans="9:17">
      <c r="I6500">
        <f t="shared" si="304"/>
        <v>6499</v>
      </c>
      <c r="J6500">
        <f t="shared" si="305"/>
        <v>1774</v>
      </c>
      <c r="K6500">
        <f t="shared" si="303"/>
        <v>3</v>
      </c>
      <c r="L6500" t="b">
        <f>COUNTIF($N$2:N6500, N6500)=1</f>
        <v>1</v>
      </c>
      <c r="M6500" s="37">
        <f>IF( $Q6500, MAX($M$1:M6499)+1, 0)</f>
        <v>0</v>
      </c>
      <c r="N6500" t="str" cm="1">
        <f t="array" ref="N6500">INDEX($A$9:$F$1048576, $J6500, $K6500 )</f>
        <v>KJ117</v>
      </c>
      <c r="O6500" t="str" cm="1">
        <f t="array" ref="O6500">INDEX($B$9:$F$1048576, $J6500, $K6500 )</f>
        <v>위드문드림</v>
      </c>
      <c r="P6500" t="str" cm="1">
        <f t="array" ref="P6500">IF( $L6500, TRIM(_xll.IMDP("IR", $G$5&amp;$N6500, $G$6)), "" )</f>
        <v/>
      </c>
      <c r="Q6500" t="b" cm="1">
        <f t="array" ref="Q6500">IF(
    $U$1=1, AND($P6500&lt;&gt;"", $P6500&lt;&gt;"...", $P6500&lt;&gt;"입력오류"),
    IF(
        $U$18=1, AND($P6500&lt;&gt;"", $P6500&lt;&gt;"...", $P6500&lt;&gt;"입력오류", ISNUMBER(FIND(INDEX($T$2:$T$7,$U$1),$P6500))),
        IF(
            $U$17="기타", AND($P6500&lt;&gt;"", $P6500&lt;&gt;"...", $P6500&lt;&gt;"입력오류", NOT(ISNUMBER(FIND($T$21:$T$34,$P6500)))),
            AND($P6500&lt;&gt;"", $P6500&lt;&gt;"...", $P6500&lt;&gt;"입력오류", $T$19=$P6500)
        )
    )
)</f>
        <v>0</v>
      </c>
    </row>
    <row r="6501" spans="9:17">
      <c r="I6501">
        <f t="shared" si="304"/>
        <v>6500</v>
      </c>
      <c r="J6501">
        <f t="shared" si="305"/>
        <v>1775</v>
      </c>
      <c r="K6501">
        <f t="shared" si="303"/>
        <v>3</v>
      </c>
      <c r="L6501" t="b">
        <f>COUNTIF($N$2:N6501, N6501)=1</f>
        <v>1</v>
      </c>
      <c r="M6501" s="37">
        <f>IF( $Q6501, MAX($M$1:M6500)+1, 0)</f>
        <v>0</v>
      </c>
      <c r="N6501" t="str" cm="1">
        <f t="array" ref="N6501">INDEX($A$9:$F$1048576, $J6501, $K6501 )</f>
        <v>KJ118</v>
      </c>
      <c r="O6501" t="str" cm="1">
        <f t="array" ref="O6501">INDEX($B$9:$F$1048576, $J6501, $K6501 )</f>
        <v>신디제칠차</v>
      </c>
      <c r="P6501" t="str" cm="1">
        <f t="array" ref="P6501">IF( $L6501, TRIM(_xll.IMDP("IR", $G$5&amp;$N6501, $G$6)), "" )</f>
        <v/>
      </c>
      <c r="Q6501" t="b" cm="1">
        <f t="array" ref="Q6501">IF(
    $U$1=1, AND($P6501&lt;&gt;"", $P6501&lt;&gt;"...", $P6501&lt;&gt;"입력오류"),
    IF(
        $U$18=1, AND($P6501&lt;&gt;"", $P6501&lt;&gt;"...", $P6501&lt;&gt;"입력오류", ISNUMBER(FIND(INDEX($T$2:$T$7,$U$1),$P6501))),
        IF(
            $U$17="기타", AND($P6501&lt;&gt;"", $P6501&lt;&gt;"...", $P6501&lt;&gt;"입력오류", NOT(ISNUMBER(FIND($T$21:$T$34,$P6501)))),
            AND($P6501&lt;&gt;"", $P6501&lt;&gt;"...", $P6501&lt;&gt;"입력오류", $T$19=$P6501)
        )
    )
)</f>
        <v>0</v>
      </c>
    </row>
    <row r="6502" spans="9:17">
      <c r="I6502">
        <f t="shared" si="304"/>
        <v>6501</v>
      </c>
      <c r="J6502">
        <f t="shared" si="305"/>
        <v>1776</v>
      </c>
      <c r="K6502">
        <f t="shared" si="303"/>
        <v>3</v>
      </c>
      <c r="L6502" t="b">
        <f>COUNTIF($N$2:N6502, N6502)=1</f>
        <v>1</v>
      </c>
      <c r="M6502" s="37">
        <f>IF( $Q6502, MAX($M$1:M6501)+1, 0)</f>
        <v>0</v>
      </c>
      <c r="N6502" t="str" cm="1">
        <f t="array" ref="N6502">INDEX($A$9:$F$1048576, $J6502, $K6502 )</f>
        <v>KJ119</v>
      </c>
      <c r="O6502" t="str" cm="1">
        <f t="array" ref="O6502">INDEX($B$9:$F$1048576, $J6502, $K6502 )</f>
        <v>한솔제삼십팔차</v>
      </c>
      <c r="P6502" t="str" cm="1">
        <f t="array" ref="P6502">IF( $L6502, TRIM(_xll.IMDP("IR", $G$5&amp;$N6502, $G$6)), "" )</f>
        <v/>
      </c>
      <c r="Q6502" t="b" cm="1">
        <f t="array" ref="Q6502">IF(
    $U$1=1, AND($P6502&lt;&gt;"", $P6502&lt;&gt;"...", $P6502&lt;&gt;"입력오류"),
    IF(
        $U$18=1, AND($P6502&lt;&gt;"", $P6502&lt;&gt;"...", $P6502&lt;&gt;"입력오류", ISNUMBER(FIND(INDEX($T$2:$T$7,$U$1),$P6502))),
        IF(
            $U$17="기타", AND($P6502&lt;&gt;"", $P6502&lt;&gt;"...", $P6502&lt;&gt;"입력오류", NOT(ISNUMBER(FIND($T$21:$T$34,$P6502)))),
            AND($P6502&lt;&gt;"", $P6502&lt;&gt;"...", $P6502&lt;&gt;"입력오류", $T$19=$P6502)
        )
    )
)</f>
        <v>0</v>
      </c>
    </row>
    <row r="6503" spans="9:17">
      <c r="I6503">
        <f t="shared" si="304"/>
        <v>6502</v>
      </c>
      <c r="J6503">
        <f t="shared" si="305"/>
        <v>1777</v>
      </c>
      <c r="K6503">
        <f t="shared" si="303"/>
        <v>3</v>
      </c>
      <c r="L6503" t="b">
        <f>COUNTIF($N$2:N6503, N6503)=1</f>
        <v>1</v>
      </c>
      <c r="M6503" s="37">
        <f>IF( $Q6503, MAX($M$1:M6502)+1, 0)</f>
        <v>0</v>
      </c>
      <c r="N6503" t="str" cm="1">
        <f t="array" ref="N6503">INDEX($A$9:$F$1048576, $J6503, $K6503 )</f>
        <v>KJ120</v>
      </c>
      <c r="O6503" t="str" cm="1">
        <f t="array" ref="O6503">INDEX($B$9:$F$1048576, $J6503, $K6503 )</f>
        <v>제이온가든</v>
      </c>
      <c r="P6503" t="str" cm="1">
        <f t="array" ref="P6503">IF( $L6503, TRIM(_xll.IMDP("IR", $G$5&amp;$N6503, $G$6)), "" )</f>
        <v/>
      </c>
      <c r="Q6503" t="b" cm="1">
        <f t="array" ref="Q6503">IF(
    $U$1=1, AND($P6503&lt;&gt;"", $P6503&lt;&gt;"...", $P6503&lt;&gt;"입력오류"),
    IF(
        $U$18=1, AND($P6503&lt;&gt;"", $P6503&lt;&gt;"...", $P6503&lt;&gt;"입력오류", ISNUMBER(FIND(INDEX($T$2:$T$7,$U$1),$P6503))),
        IF(
            $U$17="기타", AND($P6503&lt;&gt;"", $P6503&lt;&gt;"...", $P6503&lt;&gt;"입력오류", NOT(ISNUMBER(FIND($T$21:$T$34,$P6503)))),
            AND($P6503&lt;&gt;"", $P6503&lt;&gt;"...", $P6503&lt;&gt;"입력오류", $T$19=$P6503)
        )
    )
)</f>
        <v>0</v>
      </c>
    </row>
    <row r="6504" spans="9:17">
      <c r="I6504">
        <f t="shared" si="304"/>
        <v>6503</v>
      </c>
      <c r="J6504">
        <f t="shared" si="305"/>
        <v>1778</v>
      </c>
      <c r="K6504">
        <f t="shared" si="303"/>
        <v>3</v>
      </c>
      <c r="L6504" t="b">
        <f>COUNTIF($N$2:N6504, N6504)=1</f>
        <v>1</v>
      </c>
      <c r="M6504" s="37">
        <f>IF( $Q6504, MAX($M$1:M6503)+1, 0)</f>
        <v>0</v>
      </c>
      <c r="N6504" t="str" cm="1">
        <f t="array" ref="N6504">INDEX($A$9:$F$1048576, $J6504, $K6504 )</f>
        <v>KJ121</v>
      </c>
      <c r="O6504" t="str" cm="1">
        <f t="array" ref="O6504">INDEX($B$9:$F$1048576, $J6504, $K6504 )</f>
        <v>국민행복제6차</v>
      </c>
      <c r="P6504" t="str" cm="1">
        <f t="array" ref="P6504">IF( $L6504, TRIM(_xll.IMDP("IR", $G$5&amp;$N6504, $G$6)), "" )</f>
        <v/>
      </c>
      <c r="Q6504" t="b" cm="1">
        <f t="array" ref="Q6504">IF(
    $U$1=1, AND($P6504&lt;&gt;"", $P6504&lt;&gt;"...", $P6504&lt;&gt;"입력오류"),
    IF(
        $U$18=1, AND($P6504&lt;&gt;"", $P6504&lt;&gt;"...", $P6504&lt;&gt;"입력오류", ISNUMBER(FIND(INDEX($T$2:$T$7,$U$1),$P6504))),
        IF(
            $U$17="기타", AND($P6504&lt;&gt;"", $P6504&lt;&gt;"...", $P6504&lt;&gt;"입력오류", NOT(ISNUMBER(FIND($T$21:$T$34,$P6504)))),
            AND($P6504&lt;&gt;"", $P6504&lt;&gt;"...", $P6504&lt;&gt;"입력오류", $T$19=$P6504)
        )
    )
)</f>
        <v>0</v>
      </c>
    </row>
    <row r="6505" spans="9:17">
      <c r="I6505">
        <f t="shared" si="304"/>
        <v>6504</v>
      </c>
      <c r="J6505">
        <f t="shared" si="305"/>
        <v>1779</v>
      </c>
      <c r="K6505">
        <f t="shared" si="303"/>
        <v>3</v>
      </c>
      <c r="L6505" t="b">
        <f>COUNTIF($N$2:N6505, N6505)=1</f>
        <v>1</v>
      </c>
      <c r="M6505" s="37">
        <f>IF( $Q6505, MAX($M$1:M6504)+1, 0)</f>
        <v>0</v>
      </c>
      <c r="N6505" t="str" cm="1">
        <f t="array" ref="N6505">INDEX($A$9:$F$1048576, $J6505, $K6505 )</f>
        <v>KJ122</v>
      </c>
      <c r="O6505" t="str" cm="1">
        <f t="array" ref="O6505">INDEX($B$9:$F$1048576, $J6505, $K6505 )</f>
        <v>더블유엠우리마트제삼차</v>
      </c>
      <c r="P6505" t="str" cm="1">
        <f t="array" ref="P6505">IF( $L6505, TRIM(_xll.IMDP("IR", $G$5&amp;$N6505, $G$6)), "" )</f>
        <v/>
      </c>
      <c r="Q6505" t="b" cm="1">
        <f t="array" ref="Q6505">IF(
    $U$1=1, AND($P6505&lt;&gt;"", $P6505&lt;&gt;"...", $P6505&lt;&gt;"입력오류"),
    IF(
        $U$18=1, AND($P6505&lt;&gt;"", $P6505&lt;&gt;"...", $P6505&lt;&gt;"입력오류", ISNUMBER(FIND(INDEX($T$2:$T$7,$U$1),$P6505))),
        IF(
            $U$17="기타", AND($P6505&lt;&gt;"", $P6505&lt;&gt;"...", $P6505&lt;&gt;"입력오류", NOT(ISNUMBER(FIND($T$21:$T$34,$P6505)))),
            AND($P6505&lt;&gt;"", $P6505&lt;&gt;"...", $P6505&lt;&gt;"입력오류", $T$19=$P6505)
        )
    )
)</f>
        <v>0</v>
      </c>
    </row>
    <row r="6506" spans="9:17">
      <c r="I6506">
        <f t="shared" si="304"/>
        <v>6505</v>
      </c>
      <c r="J6506">
        <f t="shared" si="305"/>
        <v>1780</v>
      </c>
      <c r="K6506">
        <f t="shared" si="303"/>
        <v>3</v>
      </c>
      <c r="L6506" t="b">
        <f>COUNTIF($N$2:N6506, N6506)=1</f>
        <v>1</v>
      </c>
      <c r="M6506" s="37">
        <f>IF( $Q6506, MAX($M$1:M6505)+1, 0)</f>
        <v>0</v>
      </c>
      <c r="N6506" t="str" cm="1">
        <f t="array" ref="N6506">INDEX($A$9:$F$1048576, $J6506, $K6506 )</f>
        <v>KJ123</v>
      </c>
      <c r="O6506" t="str" cm="1">
        <f t="array" ref="O6506">INDEX($B$9:$F$1048576, $J6506, $K6506 )</f>
        <v>리스타트제일차</v>
      </c>
      <c r="P6506" t="str" cm="1">
        <f t="array" ref="P6506">IF( $L6506, TRIM(_xll.IMDP("IR", $G$5&amp;$N6506, $G$6)), "" )</f>
        <v/>
      </c>
      <c r="Q6506" t="b" cm="1">
        <f t="array" ref="Q6506">IF(
    $U$1=1, AND($P6506&lt;&gt;"", $P6506&lt;&gt;"...", $P6506&lt;&gt;"입력오류"),
    IF(
        $U$18=1, AND($P6506&lt;&gt;"", $P6506&lt;&gt;"...", $P6506&lt;&gt;"입력오류", ISNUMBER(FIND(INDEX($T$2:$T$7,$U$1),$P6506))),
        IF(
            $U$17="기타", AND($P6506&lt;&gt;"", $P6506&lt;&gt;"...", $P6506&lt;&gt;"입력오류", NOT(ISNUMBER(FIND($T$21:$T$34,$P6506)))),
            AND($P6506&lt;&gt;"", $P6506&lt;&gt;"...", $P6506&lt;&gt;"입력오류", $T$19=$P6506)
        )
    )
)</f>
        <v>0</v>
      </c>
    </row>
    <row r="6507" spans="9:17">
      <c r="I6507">
        <f t="shared" si="304"/>
        <v>6506</v>
      </c>
      <c r="J6507">
        <f t="shared" si="305"/>
        <v>1781</v>
      </c>
      <c r="K6507">
        <f t="shared" si="303"/>
        <v>3</v>
      </c>
      <c r="L6507" t="b">
        <f>COUNTIF($N$2:N6507, N6507)=1</f>
        <v>1</v>
      </c>
      <c r="M6507" s="37">
        <f>IF( $Q6507, MAX($M$1:M6506)+1, 0)</f>
        <v>0</v>
      </c>
      <c r="N6507" t="str" cm="1">
        <f t="array" ref="N6507">INDEX($A$9:$F$1048576, $J6507, $K6507 )</f>
        <v>KJ124</v>
      </c>
      <c r="O6507" t="str" cm="1">
        <f t="array" ref="O6507">INDEX($B$9:$F$1048576, $J6507, $K6507 )</f>
        <v>웨이브그린</v>
      </c>
      <c r="P6507" t="str" cm="1">
        <f t="array" ref="P6507">IF( $L6507, TRIM(_xll.IMDP("IR", $G$5&amp;$N6507, $G$6)), "" )</f>
        <v/>
      </c>
      <c r="Q6507" t="b" cm="1">
        <f t="array" ref="Q6507">IF(
    $U$1=1, AND($P6507&lt;&gt;"", $P6507&lt;&gt;"...", $P6507&lt;&gt;"입력오류"),
    IF(
        $U$18=1, AND($P6507&lt;&gt;"", $P6507&lt;&gt;"...", $P6507&lt;&gt;"입력오류", ISNUMBER(FIND(INDEX($T$2:$T$7,$U$1),$P6507))),
        IF(
            $U$17="기타", AND($P6507&lt;&gt;"", $P6507&lt;&gt;"...", $P6507&lt;&gt;"입력오류", NOT(ISNUMBER(FIND($T$21:$T$34,$P6507)))),
            AND($P6507&lt;&gt;"", $P6507&lt;&gt;"...", $P6507&lt;&gt;"입력오류", $T$19=$P6507)
        )
    )
)</f>
        <v>0</v>
      </c>
    </row>
    <row r="6508" spans="9:17">
      <c r="I6508">
        <f t="shared" si="304"/>
        <v>6507</v>
      </c>
      <c r="J6508">
        <f t="shared" si="305"/>
        <v>1782</v>
      </c>
      <c r="K6508">
        <f t="shared" si="303"/>
        <v>3</v>
      </c>
      <c r="L6508" t="b">
        <f>COUNTIF($N$2:N6508, N6508)=1</f>
        <v>1</v>
      </c>
      <c r="M6508" s="37">
        <f>IF( $Q6508, MAX($M$1:M6507)+1, 0)</f>
        <v>0</v>
      </c>
      <c r="N6508" t="str" cm="1">
        <f t="array" ref="N6508">INDEX($A$9:$F$1048576, $J6508, $K6508 )</f>
        <v>KJ125</v>
      </c>
      <c r="O6508" t="str" cm="1">
        <f t="array" ref="O6508">INDEX($B$9:$F$1048576, $J6508, $K6508 )</f>
        <v>신디제팔차</v>
      </c>
      <c r="P6508" t="str" cm="1">
        <f t="array" ref="P6508">IF( $L6508, TRIM(_xll.IMDP("IR", $G$5&amp;$N6508, $G$6)), "" )</f>
        <v/>
      </c>
      <c r="Q6508" t="b" cm="1">
        <f t="array" ref="Q6508">IF(
    $U$1=1, AND($P6508&lt;&gt;"", $P6508&lt;&gt;"...", $P6508&lt;&gt;"입력오류"),
    IF(
        $U$18=1, AND($P6508&lt;&gt;"", $P6508&lt;&gt;"...", $P6508&lt;&gt;"입력오류", ISNUMBER(FIND(INDEX($T$2:$T$7,$U$1),$P6508))),
        IF(
            $U$17="기타", AND($P6508&lt;&gt;"", $P6508&lt;&gt;"...", $P6508&lt;&gt;"입력오류", NOT(ISNUMBER(FIND($T$21:$T$34,$P6508)))),
            AND($P6508&lt;&gt;"", $P6508&lt;&gt;"...", $P6508&lt;&gt;"입력오류", $T$19=$P6508)
        )
    )
)</f>
        <v>0</v>
      </c>
    </row>
    <row r="6509" spans="9:17">
      <c r="I6509">
        <f t="shared" si="304"/>
        <v>6508</v>
      </c>
      <c r="J6509">
        <f t="shared" si="305"/>
        <v>1783</v>
      </c>
      <c r="K6509">
        <f t="shared" si="303"/>
        <v>3</v>
      </c>
      <c r="L6509" t="b">
        <f>COUNTIF($N$2:N6509, N6509)=1</f>
        <v>1</v>
      </c>
      <c r="M6509" s="37">
        <f>IF( $Q6509, MAX($M$1:M6508)+1, 0)</f>
        <v>0</v>
      </c>
      <c r="N6509" t="str" cm="1">
        <f t="array" ref="N6509">INDEX($A$9:$F$1048576, $J6509, $K6509 )</f>
        <v>KJ126</v>
      </c>
      <c r="O6509" t="str" cm="1">
        <f t="array" ref="O6509">INDEX($B$9:$F$1048576, $J6509, $K6509 )</f>
        <v>뉴스타에비뉴제이차</v>
      </c>
      <c r="P6509" t="str" cm="1">
        <f t="array" ref="P6509">IF( $L6509, TRIM(_xll.IMDP("IR", $G$5&amp;$N6509, $G$6)), "" )</f>
        <v/>
      </c>
      <c r="Q6509" t="b" cm="1">
        <f t="array" ref="Q6509">IF(
    $U$1=1, AND($P6509&lt;&gt;"", $P6509&lt;&gt;"...", $P6509&lt;&gt;"입력오류"),
    IF(
        $U$18=1, AND($P6509&lt;&gt;"", $P6509&lt;&gt;"...", $P6509&lt;&gt;"입력오류", ISNUMBER(FIND(INDEX($T$2:$T$7,$U$1),$P6509))),
        IF(
            $U$17="기타", AND($P6509&lt;&gt;"", $P6509&lt;&gt;"...", $P6509&lt;&gt;"입력오류", NOT(ISNUMBER(FIND($T$21:$T$34,$P6509)))),
            AND($P6509&lt;&gt;"", $P6509&lt;&gt;"...", $P6509&lt;&gt;"입력오류", $T$19=$P6509)
        )
    )
)</f>
        <v>0</v>
      </c>
    </row>
    <row r="6510" spans="9:17">
      <c r="I6510">
        <f t="shared" si="304"/>
        <v>6509</v>
      </c>
      <c r="J6510">
        <f t="shared" si="305"/>
        <v>1784</v>
      </c>
      <c r="K6510">
        <f t="shared" si="303"/>
        <v>3</v>
      </c>
      <c r="L6510" t="b">
        <f>COUNTIF($N$2:N6510, N6510)=1</f>
        <v>1</v>
      </c>
      <c r="M6510" s="37">
        <f>IF( $Q6510, MAX($M$1:M6509)+1, 0)</f>
        <v>0</v>
      </c>
      <c r="N6510" t="str" cm="1">
        <f t="array" ref="N6510">INDEX($A$9:$F$1048576, $J6510, $K6510 )</f>
        <v>KJ127</v>
      </c>
      <c r="O6510" t="str" cm="1">
        <f t="array" ref="O6510">INDEX($B$9:$F$1048576, $J6510, $K6510 )</f>
        <v>비욘드스카이제십사차</v>
      </c>
      <c r="P6510" t="str" cm="1">
        <f t="array" ref="P6510">IF( $L6510, TRIM(_xll.IMDP("IR", $G$5&amp;$N6510, $G$6)), "" )</f>
        <v/>
      </c>
      <c r="Q6510" t="b" cm="1">
        <f t="array" ref="Q6510">IF(
    $U$1=1, AND($P6510&lt;&gt;"", $P6510&lt;&gt;"...", $P6510&lt;&gt;"입력오류"),
    IF(
        $U$18=1, AND($P6510&lt;&gt;"", $P6510&lt;&gt;"...", $P6510&lt;&gt;"입력오류", ISNUMBER(FIND(INDEX($T$2:$T$7,$U$1),$P6510))),
        IF(
            $U$17="기타", AND($P6510&lt;&gt;"", $P6510&lt;&gt;"...", $P6510&lt;&gt;"입력오류", NOT(ISNUMBER(FIND($T$21:$T$34,$P6510)))),
            AND($P6510&lt;&gt;"", $P6510&lt;&gt;"...", $P6510&lt;&gt;"입력오류", $T$19=$P6510)
        )
    )
)</f>
        <v>0</v>
      </c>
    </row>
    <row r="6511" spans="9:17">
      <c r="I6511">
        <f t="shared" si="304"/>
        <v>6510</v>
      </c>
      <c r="J6511">
        <f t="shared" si="305"/>
        <v>1785</v>
      </c>
      <c r="K6511">
        <f t="shared" si="303"/>
        <v>3</v>
      </c>
      <c r="L6511" t="b">
        <f>COUNTIF($N$2:N6511, N6511)=1</f>
        <v>1</v>
      </c>
      <c r="M6511" s="37">
        <f>IF( $Q6511, MAX($M$1:M6510)+1, 0)</f>
        <v>0</v>
      </c>
      <c r="N6511" t="str" cm="1">
        <f t="array" ref="N6511">INDEX($A$9:$F$1048576, $J6511, $K6511 )</f>
        <v>KJ128</v>
      </c>
      <c r="O6511" t="str" cm="1">
        <f t="array" ref="O6511">INDEX($B$9:$F$1048576, $J6511, $K6511 )</f>
        <v>에스프로젝트에이치앤알</v>
      </c>
      <c r="P6511" t="str" cm="1">
        <f t="array" ref="P6511">IF( $L6511, TRIM(_xll.IMDP("IR", $G$5&amp;$N6511, $G$6)), "" )</f>
        <v/>
      </c>
      <c r="Q6511" t="b" cm="1">
        <f t="array" ref="Q6511">IF(
    $U$1=1, AND($P6511&lt;&gt;"", $P6511&lt;&gt;"...", $P6511&lt;&gt;"입력오류"),
    IF(
        $U$18=1, AND($P6511&lt;&gt;"", $P6511&lt;&gt;"...", $P6511&lt;&gt;"입력오류", ISNUMBER(FIND(INDEX($T$2:$T$7,$U$1),$P6511))),
        IF(
            $U$17="기타", AND($P6511&lt;&gt;"", $P6511&lt;&gt;"...", $P6511&lt;&gt;"입력오류", NOT(ISNUMBER(FIND($T$21:$T$34,$P6511)))),
            AND($P6511&lt;&gt;"", $P6511&lt;&gt;"...", $P6511&lt;&gt;"입력오류", $T$19=$P6511)
        )
    )
)</f>
        <v>0</v>
      </c>
    </row>
    <row r="6512" spans="9:17">
      <c r="I6512">
        <f t="shared" si="304"/>
        <v>6511</v>
      </c>
      <c r="J6512">
        <f t="shared" si="305"/>
        <v>1786</v>
      </c>
      <c r="K6512">
        <f t="shared" si="303"/>
        <v>3</v>
      </c>
      <c r="L6512" t="b">
        <f>COUNTIF($N$2:N6512, N6512)=1</f>
        <v>1</v>
      </c>
      <c r="M6512" s="37">
        <f>IF( $Q6512, MAX($M$1:M6511)+1, 0)</f>
        <v>0</v>
      </c>
      <c r="N6512" t="str" cm="1">
        <f t="array" ref="N6512">INDEX($A$9:$F$1048576, $J6512, $K6512 )</f>
        <v>KJ129</v>
      </c>
      <c r="O6512" t="str" cm="1">
        <f t="array" ref="O6512">INDEX($B$9:$F$1048576, $J6512, $K6512 )</f>
        <v>신한퍼스트제삼차</v>
      </c>
      <c r="P6512" t="str" cm="1">
        <f t="array" ref="P6512">IF( $L6512, TRIM(_xll.IMDP("IR", $G$5&amp;$N6512, $G$6)), "" )</f>
        <v/>
      </c>
      <c r="Q6512" t="b" cm="1">
        <f t="array" ref="Q6512">IF(
    $U$1=1, AND($P6512&lt;&gt;"", $P6512&lt;&gt;"...", $P6512&lt;&gt;"입력오류"),
    IF(
        $U$18=1, AND($P6512&lt;&gt;"", $P6512&lt;&gt;"...", $P6512&lt;&gt;"입력오류", ISNUMBER(FIND(INDEX($T$2:$T$7,$U$1),$P6512))),
        IF(
            $U$17="기타", AND($P6512&lt;&gt;"", $P6512&lt;&gt;"...", $P6512&lt;&gt;"입력오류", NOT(ISNUMBER(FIND($T$21:$T$34,$P6512)))),
            AND($P6512&lt;&gt;"", $P6512&lt;&gt;"...", $P6512&lt;&gt;"입력오류", $T$19=$P6512)
        )
    )
)</f>
        <v>0</v>
      </c>
    </row>
    <row r="6513" spans="9:17">
      <c r="I6513">
        <f t="shared" si="304"/>
        <v>6512</v>
      </c>
      <c r="J6513">
        <f t="shared" si="305"/>
        <v>1787</v>
      </c>
      <c r="K6513">
        <f t="shared" si="303"/>
        <v>3</v>
      </c>
      <c r="L6513" t="b">
        <f>COUNTIF($N$2:N6513, N6513)=1</f>
        <v>1</v>
      </c>
      <c r="M6513" s="37">
        <f>IF( $Q6513, MAX($M$1:M6512)+1, 0)</f>
        <v>0</v>
      </c>
      <c r="N6513" t="str" cm="1">
        <f t="array" ref="N6513">INDEX($A$9:$F$1048576, $J6513, $K6513 )</f>
        <v>KJ130</v>
      </c>
      <c r="O6513" t="str" cm="1">
        <f t="array" ref="O6513">INDEX($B$9:$F$1048576, $J6513, $K6513 )</f>
        <v>가드디엘제칠차</v>
      </c>
      <c r="P6513" t="str" cm="1">
        <f t="array" ref="P6513">IF( $L6513, TRIM(_xll.IMDP("IR", $G$5&amp;$N6513, $G$6)), "" )</f>
        <v/>
      </c>
      <c r="Q6513" t="b" cm="1">
        <f t="array" ref="Q6513">IF(
    $U$1=1, AND($P6513&lt;&gt;"", $P6513&lt;&gt;"...", $P6513&lt;&gt;"입력오류"),
    IF(
        $U$18=1, AND($P6513&lt;&gt;"", $P6513&lt;&gt;"...", $P6513&lt;&gt;"입력오류", ISNUMBER(FIND(INDEX($T$2:$T$7,$U$1),$P6513))),
        IF(
            $U$17="기타", AND($P6513&lt;&gt;"", $P6513&lt;&gt;"...", $P6513&lt;&gt;"입력오류", NOT(ISNUMBER(FIND($T$21:$T$34,$P6513)))),
            AND($P6513&lt;&gt;"", $P6513&lt;&gt;"...", $P6513&lt;&gt;"입력오류", $T$19=$P6513)
        )
    )
)</f>
        <v>0</v>
      </c>
    </row>
    <row r="6514" spans="9:17">
      <c r="I6514">
        <f t="shared" si="304"/>
        <v>6513</v>
      </c>
      <c r="J6514">
        <f t="shared" si="305"/>
        <v>1788</v>
      </c>
      <c r="K6514">
        <f t="shared" si="303"/>
        <v>3</v>
      </c>
      <c r="L6514" t="b">
        <f>COUNTIF($N$2:N6514, N6514)=1</f>
        <v>1</v>
      </c>
      <c r="M6514" s="37">
        <f>IF( $Q6514, MAX($M$1:M6513)+1, 0)</f>
        <v>0</v>
      </c>
      <c r="N6514" t="str" cm="1">
        <f t="array" ref="N6514">INDEX($A$9:$F$1048576, $J6514, $K6514 )</f>
        <v>KJ131</v>
      </c>
      <c r="O6514" t="str" cm="1">
        <f t="array" ref="O6514">INDEX($B$9:$F$1048576, $J6514, $K6514 )</f>
        <v>가온해제칠차</v>
      </c>
      <c r="P6514" t="str" cm="1">
        <f t="array" ref="P6514">IF( $L6514, TRIM(_xll.IMDP("IR", $G$5&amp;$N6514, $G$6)), "" )</f>
        <v/>
      </c>
      <c r="Q6514" t="b" cm="1">
        <f t="array" ref="Q6514">IF(
    $U$1=1, AND($P6514&lt;&gt;"", $P6514&lt;&gt;"...", $P6514&lt;&gt;"입력오류"),
    IF(
        $U$18=1, AND($P6514&lt;&gt;"", $P6514&lt;&gt;"...", $P6514&lt;&gt;"입력오류", ISNUMBER(FIND(INDEX($T$2:$T$7,$U$1),$P6514))),
        IF(
            $U$17="기타", AND($P6514&lt;&gt;"", $P6514&lt;&gt;"...", $P6514&lt;&gt;"입력오류", NOT(ISNUMBER(FIND($T$21:$T$34,$P6514)))),
            AND($P6514&lt;&gt;"", $P6514&lt;&gt;"...", $P6514&lt;&gt;"입력오류", $T$19=$P6514)
        )
    )
)</f>
        <v>0</v>
      </c>
    </row>
    <row r="6515" spans="9:17">
      <c r="I6515">
        <f t="shared" si="304"/>
        <v>6514</v>
      </c>
      <c r="J6515">
        <f t="shared" si="305"/>
        <v>1789</v>
      </c>
      <c r="K6515">
        <f t="shared" si="303"/>
        <v>3</v>
      </c>
      <c r="L6515" t="b">
        <f>COUNTIF($N$2:N6515, N6515)=1</f>
        <v>1</v>
      </c>
      <c r="M6515" s="37">
        <f>IF( $Q6515, MAX($M$1:M6514)+1, 0)</f>
        <v>0</v>
      </c>
      <c r="N6515" t="str" cm="1">
        <f t="array" ref="N6515">INDEX($A$9:$F$1048576, $J6515, $K6515 )</f>
        <v>KJ132</v>
      </c>
      <c r="O6515" t="str" cm="1">
        <f t="array" ref="O6515">INDEX($B$9:$F$1048576, $J6515, $K6515 )</f>
        <v>포어에이치피제일차</v>
      </c>
      <c r="P6515" t="str" cm="1">
        <f t="array" ref="P6515">IF( $L6515, TRIM(_xll.IMDP("IR", $G$5&amp;$N6515, $G$6)), "" )</f>
        <v/>
      </c>
      <c r="Q6515" t="b" cm="1">
        <f t="array" ref="Q6515">IF(
    $U$1=1, AND($P6515&lt;&gt;"", $P6515&lt;&gt;"...", $P6515&lt;&gt;"입력오류"),
    IF(
        $U$18=1, AND($P6515&lt;&gt;"", $P6515&lt;&gt;"...", $P6515&lt;&gt;"입력오류", ISNUMBER(FIND(INDEX($T$2:$T$7,$U$1),$P6515))),
        IF(
            $U$17="기타", AND($P6515&lt;&gt;"", $P6515&lt;&gt;"...", $P6515&lt;&gt;"입력오류", NOT(ISNUMBER(FIND($T$21:$T$34,$P6515)))),
            AND($P6515&lt;&gt;"", $P6515&lt;&gt;"...", $P6515&lt;&gt;"입력오류", $T$19=$P6515)
        )
    )
)</f>
        <v>0</v>
      </c>
    </row>
    <row r="6516" spans="9:17">
      <c r="I6516">
        <f t="shared" si="304"/>
        <v>6515</v>
      </c>
      <c r="J6516">
        <f t="shared" si="305"/>
        <v>1790</v>
      </c>
      <c r="K6516">
        <f t="shared" si="303"/>
        <v>3</v>
      </c>
      <c r="L6516" t="b">
        <f>COUNTIF($N$2:N6516, N6516)=1</f>
        <v>1</v>
      </c>
      <c r="M6516" s="37">
        <f>IF( $Q6516, MAX($M$1:M6515)+1, 0)</f>
        <v>0</v>
      </c>
      <c r="N6516" t="str" cm="1">
        <f t="array" ref="N6516">INDEX($A$9:$F$1048576, $J6516, $K6516 )</f>
        <v>KJ133</v>
      </c>
      <c r="O6516" t="str" cm="1">
        <f t="array" ref="O6516">INDEX($B$9:$F$1048576, $J6516, $K6516 )</f>
        <v>뉴스타엘씨제일차</v>
      </c>
      <c r="P6516" t="str" cm="1">
        <f t="array" ref="P6516">IF( $L6516, TRIM(_xll.IMDP("IR", $G$5&amp;$N6516, $G$6)), "" )</f>
        <v/>
      </c>
      <c r="Q6516" t="b" cm="1">
        <f t="array" ref="Q6516">IF(
    $U$1=1, AND($P6516&lt;&gt;"", $P6516&lt;&gt;"...", $P6516&lt;&gt;"입력오류"),
    IF(
        $U$18=1, AND($P6516&lt;&gt;"", $P6516&lt;&gt;"...", $P6516&lt;&gt;"입력오류", ISNUMBER(FIND(INDEX($T$2:$T$7,$U$1),$P6516))),
        IF(
            $U$17="기타", AND($P6516&lt;&gt;"", $P6516&lt;&gt;"...", $P6516&lt;&gt;"입력오류", NOT(ISNUMBER(FIND($T$21:$T$34,$P6516)))),
            AND($P6516&lt;&gt;"", $P6516&lt;&gt;"...", $P6516&lt;&gt;"입력오류", $T$19=$P6516)
        )
    )
)</f>
        <v>0</v>
      </c>
    </row>
    <row r="6517" spans="9:17">
      <c r="I6517">
        <f t="shared" si="304"/>
        <v>6516</v>
      </c>
      <c r="J6517">
        <f t="shared" si="305"/>
        <v>1791</v>
      </c>
      <c r="K6517">
        <f t="shared" si="303"/>
        <v>3</v>
      </c>
      <c r="L6517" t="b">
        <f>COUNTIF($N$2:N6517, N6517)=1</f>
        <v>1</v>
      </c>
      <c r="M6517" s="37">
        <f>IF( $Q6517, MAX($M$1:M6516)+1, 0)</f>
        <v>0</v>
      </c>
      <c r="N6517" t="str" cm="1">
        <f t="array" ref="N6517">INDEX($A$9:$F$1048576, $J6517, $K6517 )</f>
        <v>KJ134</v>
      </c>
      <c r="O6517" t="str" cm="1">
        <f t="array" ref="O6517">INDEX($B$9:$F$1048576, $J6517, $K6517 )</f>
        <v>키스이제이제팔차</v>
      </c>
      <c r="P6517" t="str" cm="1">
        <f t="array" ref="P6517">IF( $L6517, TRIM(_xll.IMDP("IR", $G$5&amp;$N6517, $G$6)), "" )</f>
        <v/>
      </c>
      <c r="Q6517" t="b" cm="1">
        <f t="array" ref="Q6517">IF(
    $U$1=1, AND($P6517&lt;&gt;"", $P6517&lt;&gt;"...", $P6517&lt;&gt;"입력오류"),
    IF(
        $U$18=1, AND($P6517&lt;&gt;"", $P6517&lt;&gt;"...", $P6517&lt;&gt;"입력오류", ISNUMBER(FIND(INDEX($T$2:$T$7,$U$1),$P6517))),
        IF(
            $U$17="기타", AND($P6517&lt;&gt;"", $P6517&lt;&gt;"...", $P6517&lt;&gt;"입력오류", NOT(ISNUMBER(FIND($T$21:$T$34,$P6517)))),
            AND($P6517&lt;&gt;"", $P6517&lt;&gt;"...", $P6517&lt;&gt;"입력오류", $T$19=$P6517)
        )
    )
)</f>
        <v>0</v>
      </c>
    </row>
    <row r="6518" spans="9:17">
      <c r="I6518">
        <f t="shared" si="304"/>
        <v>6517</v>
      </c>
      <c r="J6518">
        <f t="shared" si="305"/>
        <v>1792</v>
      </c>
      <c r="K6518">
        <f t="shared" si="303"/>
        <v>3</v>
      </c>
      <c r="L6518" t="b">
        <f>COUNTIF($N$2:N6518, N6518)=1</f>
        <v>1</v>
      </c>
      <c r="M6518" s="37">
        <f>IF( $Q6518, MAX($M$1:M6517)+1, 0)</f>
        <v>0</v>
      </c>
      <c r="N6518" t="str" cm="1">
        <f t="array" ref="N6518">INDEX($A$9:$F$1048576, $J6518, $K6518 )</f>
        <v>KJ135</v>
      </c>
      <c r="O6518" t="str" cm="1">
        <f t="array" ref="O6518">INDEX($B$9:$F$1048576, $J6518, $K6518 )</f>
        <v>우리사랑제20차</v>
      </c>
      <c r="P6518" t="str" cm="1">
        <f t="array" ref="P6518">IF( $L6518, TRIM(_xll.IMDP("IR", $G$5&amp;$N6518, $G$6)), "" )</f>
        <v/>
      </c>
      <c r="Q6518" t="b" cm="1">
        <f t="array" ref="Q6518">IF(
    $U$1=1, AND($P6518&lt;&gt;"", $P6518&lt;&gt;"...", $P6518&lt;&gt;"입력오류"),
    IF(
        $U$18=1, AND($P6518&lt;&gt;"", $P6518&lt;&gt;"...", $P6518&lt;&gt;"입력오류", ISNUMBER(FIND(INDEX($T$2:$T$7,$U$1),$P6518))),
        IF(
            $U$17="기타", AND($P6518&lt;&gt;"", $P6518&lt;&gt;"...", $P6518&lt;&gt;"입력오류", NOT(ISNUMBER(FIND($T$21:$T$34,$P6518)))),
            AND($P6518&lt;&gt;"", $P6518&lt;&gt;"...", $P6518&lt;&gt;"입력오류", $T$19=$P6518)
        )
    )
)</f>
        <v>0</v>
      </c>
    </row>
    <row r="6519" spans="9:17">
      <c r="I6519">
        <f t="shared" si="304"/>
        <v>6518</v>
      </c>
      <c r="J6519">
        <f t="shared" si="305"/>
        <v>1793</v>
      </c>
      <c r="K6519">
        <f t="shared" si="303"/>
        <v>3</v>
      </c>
      <c r="L6519" t="b">
        <f>COUNTIF($N$2:N6519, N6519)=1</f>
        <v>1</v>
      </c>
      <c r="M6519" s="37">
        <f>IF( $Q6519, MAX($M$1:M6518)+1, 0)</f>
        <v>0</v>
      </c>
      <c r="N6519" t="str" cm="1">
        <f t="array" ref="N6519">INDEX($A$9:$F$1048576, $J6519, $K6519 )</f>
        <v>KJ136</v>
      </c>
      <c r="O6519" t="str" cm="1">
        <f t="array" ref="O6519">INDEX($B$9:$F$1048576, $J6519, $K6519 )</f>
        <v>우리타임제삼차</v>
      </c>
      <c r="P6519" t="str" cm="1">
        <f t="array" ref="P6519">IF( $L6519, TRIM(_xll.IMDP("IR", $G$5&amp;$N6519, $G$6)), "" )</f>
        <v/>
      </c>
      <c r="Q6519" t="b" cm="1">
        <f t="array" ref="Q6519">IF(
    $U$1=1, AND($P6519&lt;&gt;"", $P6519&lt;&gt;"...", $P6519&lt;&gt;"입력오류"),
    IF(
        $U$18=1, AND($P6519&lt;&gt;"", $P6519&lt;&gt;"...", $P6519&lt;&gt;"입력오류", ISNUMBER(FIND(INDEX($T$2:$T$7,$U$1),$P6519))),
        IF(
            $U$17="기타", AND($P6519&lt;&gt;"", $P6519&lt;&gt;"...", $P6519&lt;&gt;"입력오류", NOT(ISNUMBER(FIND($T$21:$T$34,$P6519)))),
            AND($P6519&lt;&gt;"", $P6519&lt;&gt;"...", $P6519&lt;&gt;"입력오류", $T$19=$P6519)
        )
    )
)</f>
        <v>0</v>
      </c>
    </row>
    <row r="6520" spans="9:17">
      <c r="I6520">
        <f t="shared" si="304"/>
        <v>6519</v>
      </c>
      <c r="J6520">
        <f t="shared" si="305"/>
        <v>1794</v>
      </c>
      <c r="K6520">
        <f t="shared" si="303"/>
        <v>3</v>
      </c>
      <c r="L6520" t="b">
        <f>COUNTIF($N$2:N6520, N6520)=1</f>
        <v>1</v>
      </c>
      <c r="M6520" s="37">
        <f>IF( $Q6520, MAX($M$1:M6519)+1, 0)</f>
        <v>0</v>
      </c>
      <c r="N6520" t="str" cm="1">
        <f t="array" ref="N6520">INDEX($A$9:$F$1048576, $J6520, $K6520 )</f>
        <v>KJ137</v>
      </c>
      <c r="O6520" t="str" cm="1">
        <f t="array" ref="O6520">INDEX($B$9:$F$1048576, $J6520, $K6520 )</f>
        <v>하이드림제칠차</v>
      </c>
      <c r="P6520" t="str" cm="1">
        <f t="array" ref="P6520">IF( $L6520, TRIM(_xll.IMDP("IR", $G$5&amp;$N6520, $G$6)), "" )</f>
        <v/>
      </c>
      <c r="Q6520" t="b" cm="1">
        <f t="array" ref="Q6520">IF(
    $U$1=1, AND($P6520&lt;&gt;"", $P6520&lt;&gt;"...", $P6520&lt;&gt;"입력오류"),
    IF(
        $U$18=1, AND($P6520&lt;&gt;"", $P6520&lt;&gt;"...", $P6520&lt;&gt;"입력오류", ISNUMBER(FIND(INDEX($T$2:$T$7,$U$1),$P6520))),
        IF(
            $U$17="기타", AND($P6520&lt;&gt;"", $P6520&lt;&gt;"...", $P6520&lt;&gt;"입력오류", NOT(ISNUMBER(FIND($T$21:$T$34,$P6520)))),
            AND($P6520&lt;&gt;"", $P6520&lt;&gt;"...", $P6520&lt;&gt;"입력오류", $T$19=$P6520)
        )
    )
)</f>
        <v>0</v>
      </c>
    </row>
    <row r="6521" spans="9:17">
      <c r="I6521">
        <f t="shared" si="304"/>
        <v>6520</v>
      </c>
      <c r="J6521">
        <f t="shared" si="305"/>
        <v>1795</v>
      </c>
      <c r="K6521">
        <f t="shared" si="303"/>
        <v>3</v>
      </c>
      <c r="L6521" t="b">
        <f>COUNTIF($N$2:N6521, N6521)=1</f>
        <v>1</v>
      </c>
      <c r="M6521" s="37">
        <f>IF( $Q6521, MAX($M$1:M6520)+1, 0)</f>
        <v>0</v>
      </c>
      <c r="N6521" t="str" cm="1">
        <f t="array" ref="N6521">INDEX($A$9:$F$1048576, $J6521, $K6521 )</f>
        <v>KJ138</v>
      </c>
      <c r="O6521" t="str" cm="1">
        <f t="array" ref="O6521">INDEX($B$9:$F$1048576, $J6521, $K6521 )</f>
        <v>디에이치글로벌제일차</v>
      </c>
      <c r="P6521" t="str" cm="1">
        <f t="array" ref="P6521">IF( $L6521, TRIM(_xll.IMDP("IR", $G$5&amp;$N6521, $G$6)), "" )</f>
        <v/>
      </c>
      <c r="Q6521" t="b" cm="1">
        <f t="array" ref="Q6521">IF(
    $U$1=1, AND($P6521&lt;&gt;"", $P6521&lt;&gt;"...", $P6521&lt;&gt;"입력오류"),
    IF(
        $U$18=1, AND($P6521&lt;&gt;"", $P6521&lt;&gt;"...", $P6521&lt;&gt;"입력오류", ISNUMBER(FIND(INDEX($T$2:$T$7,$U$1),$P6521))),
        IF(
            $U$17="기타", AND($P6521&lt;&gt;"", $P6521&lt;&gt;"...", $P6521&lt;&gt;"입력오류", NOT(ISNUMBER(FIND($T$21:$T$34,$P6521)))),
            AND($P6521&lt;&gt;"", $P6521&lt;&gt;"...", $P6521&lt;&gt;"입력오류", $T$19=$P6521)
        )
    )
)</f>
        <v>0</v>
      </c>
    </row>
    <row r="6522" spans="9:17">
      <c r="I6522">
        <f t="shared" si="304"/>
        <v>6521</v>
      </c>
      <c r="J6522">
        <f t="shared" si="305"/>
        <v>1796</v>
      </c>
      <c r="K6522">
        <f t="shared" si="303"/>
        <v>3</v>
      </c>
      <c r="L6522" t="b">
        <f>COUNTIF($N$2:N6522, N6522)=1</f>
        <v>1</v>
      </c>
      <c r="M6522" s="37">
        <f>IF( $Q6522, MAX($M$1:M6521)+1, 0)</f>
        <v>0</v>
      </c>
      <c r="N6522" t="str" cm="1">
        <f t="array" ref="N6522">INDEX($A$9:$F$1048576, $J6522, $K6522 )</f>
        <v>KJ139</v>
      </c>
      <c r="O6522" t="str" cm="1">
        <f t="array" ref="O6522">INDEX($B$9:$F$1048576, $J6522, $K6522 )</f>
        <v>케이에인트제오차</v>
      </c>
      <c r="P6522" t="str" cm="1">
        <f t="array" ref="P6522">IF( $L6522, TRIM(_xll.IMDP("IR", $G$5&amp;$N6522, $G$6)), "" )</f>
        <v/>
      </c>
      <c r="Q6522" t="b" cm="1">
        <f t="array" ref="Q6522">IF(
    $U$1=1, AND($P6522&lt;&gt;"", $P6522&lt;&gt;"...", $P6522&lt;&gt;"입력오류"),
    IF(
        $U$18=1, AND($P6522&lt;&gt;"", $P6522&lt;&gt;"...", $P6522&lt;&gt;"입력오류", ISNUMBER(FIND(INDEX($T$2:$T$7,$U$1),$P6522))),
        IF(
            $U$17="기타", AND($P6522&lt;&gt;"", $P6522&lt;&gt;"...", $P6522&lt;&gt;"입력오류", NOT(ISNUMBER(FIND($T$21:$T$34,$P6522)))),
            AND($P6522&lt;&gt;"", $P6522&lt;&gt;"...", $P6522&lt;&gt;"입력오류", $T$19=$P6522)
        )
    )
)</f>
        <v>0</v>
      </c>
    </row>
    <row r="6523" spans="9:17">
      <c r="I6523">
        <f t="shared" si="304"/>
        <v>6522</v>
      </c>
      <c r="J6523">
        <f t="shared" si="305"/>
        <v>1797</v>
      </c>
      <c r="K6523">
        <f t="shared" si="303"/>
        <v>3</v>
      </c>
      <c r="L6523" t="b">
        <f>COUNTIF($N$2:N6523, N6523)=1</f>
        <v>1</v>
      </c>
      <c r="M6523" s="37">
        <f>IF( $Q6523, MAX($M$1:M6522)+1, 0)</f>
        <v>0</v>
      </c>
      <c r="N6523" t="str" cm="1">
        <f t="array" ref="N6523">INDEX($A$9:$F$1048576, $J6523, $K6523 )</f>
        <v>KJ140</v>
      </c>
      <c r="O6523" t="str" cm="1">
        <f t="array" ref="O6523">INDEX($B$9:$F$1048576, $J6523, $K6523 )</f>
        <v>비엔케이썸제십구차</v>
      </c>
      <c r="P6523" t="str" cm="1">
        <f t="array" ref="P6523">IF( $L6523, TRIM(_xll.IMDP("IR", $G$5&amp;$N6523, $G$6)), "" )</f>
        <v/>
      </c>
      <c r="Q6523" t="b" cm="1">
        <f t="array" ref="Q6523">IF(
    $U$1=1, AND($P6523&lt;&gt;"", $P6523&lt;&gt;"...", $P6523&lt;&gt;"입력오류"),
    IF(
        $U$18=1, AND($P6523&lt;&gt;"", $P6523&lt;&gt;"...", $P6523&lt;&gt;"입력오류", ISNUMBER(FIND(INDEX($T$2:$T$7,$U$1),$P6523))),
        IF(
            $U$17="기타", AND($P6523&lt;&gt;"", $P6523&lt;&gt;"...", $P6523&lt;&gt;"입력오류", NOT(ISNUMBER(FIND($T$21:$T$34,$P6523)))),
            AND($P6523&lt;&gt;"", $P6523&lt;&gt;"...", $P6523&lt;&gt;"입력오류", $T$19=$P6523)
        )
    )
)</f>
        <v>0</v>
      </c>
    </row>
    <row r="6524" spans="9:17">
      <c r="I6524">
        <f t="shared" si="304"/>
        <v>6523</v>
      </c>
      <c r="J6524">
        <f t="shared" si="305"/>
        <v>1798</v>
      </c>
      <c r="K6524">
        <f t="shared" si="303"/>
        <v>3</v>
      </c>
      <c r="L6524" t="b">
        <f>COUNTIF($N$2:N6524, N6524)=1</f>
        <v>1</v>
      </c>
      <c r="M6524" s="37">
        <f>IF( $Q6524, MAX($M$1:M6523)+1, 0)</f>
        <v>0</v>
      </c>
      <c r="N6524" t="str" cm="1">
        <f t="array" ref="N6524">INDEX($A$9:$F$1048576, $J6524, $K6524 )</f>
        <v>KJ141</v>
      </c>
      <c r="O6524" t="str" cm="1">
        <f t="array" ref="O6524">INDEX($B$9:$F$1048576, $J6524, $K6524 )</f>
        <v>포르투나제삼차</v>
      </c>
      <c r="P6524" t="str" cm="1">
        <f t="array" ref="P6524">IF( $L6524, TRIM(_xll.IMDP("IR", $G$5&amp;$N6524, $G$6)), "" )</f>
        <v/>
      </c>
      <c r="Q6524" t="b" cm="1">
        <f t="array" ref="Q6524">IF(
    $U$1=1, AND($P6524&lt;&gt;"", $P6524&lt;&gt;"...", $P6524&lt;&gt;"입력오류"),
    IF(
        $U$18=1, AND($P6524&lt;&gt;"", $P6524&lt;&gt;"...", $P6524&lt;&gt;"입력오류", ISNUMBER(FIND(INDEX($T$2:$T$7,$U$1),$P6524))),
        IF(
            $U$17="기타", AND($P6524&lt;&gt;"", $P6524&lt;&gt;"...", $P6524&lt;&gt;"입력오류", NOT(ISNUMBER(FIND($T$21:$T$34,$P6524)))),
            AND($P6524&lt;&gt;"", $P6524&lt;&gt;"...", $P6524&lt;&gt;"입력오류", $T$19=$P6524)
        )
    )
)</f>
        <v>0</v>
      </c>
    </row>
    <row r="6525" spans="9:17">
      <c r="I6525">
        <f t="shared" si="304"/>
        <v>6524</v>
      </c>
      <c r="J6525">
        <f t="shared" si="305"/>
        <v>1799</v>
      </c>
      <c r="K6525">
        <f t="shared" si="303"/>
        <v>3</v>
      </c>
      <c r="L6525" t="b">
        <f>COUNTIF($N$2:N6525, N6525)=1</f>
        <v>1</v>
      </c>
      <c r="M6525" s="37">
        <f>IF( $Q6525, MAX($M$1:M6524)+1, 0)</f>
        <v>0</v>
      </c>
      <c r="N6525" t="str" cm="1">
        <f t="array" ref="N6525">INDEX($A$9:$F$1048576, $J6525, $K6525 )</f>
        <v>KJ142</v>
      </c>
      <c r="O6525" t="str" cm="1">
        <f t="array" ref="O6525">INDEX($B$9:$F$1048576, $J6525, $K6525 )</f>
        <v>에쓰지씨멀티파워제이차</v>
      </c>
      <c r="P6525" t="str" cm="1">
        <f t="array" ref="P6525">IF( $L6525, TRIM(_xll.IMDP("IR", $G$5&amp;$N6525, $G$6)), "" )</f>
        <v/>
      </c>
      <c r="Q6525" t="b" cm="1">
        <f t="array" ref="Q6525">IF(
    $U$1=1, AND($P6525&lt;&gt;"", $P6525&lt;&gt;"...", $P6525&lt;&gt;"입력오류"),
    IF(
        $U$18=1, AND($P6525&lt;&gt;"", $P6525&lt;&gt;"...", $P6525&lt;&gt;"입력오류", ISNUMBER(FIND(INDEX($T$2:$T$7,$U$1),$P6525))),
        IF(
            $U$17="기타", AND($P6525&lt;&gt;"", $P6525&lt;&gt;"...", $P6525&lt;&gt;"입력오류", NOT(ISNUMBER(FIND($T$21:$T$34,$P6525)))),
            AND($P6525&lt;&gt;"", $P6525&lt;&gt;"...", $P6525&lt;&gt;"입력오류", $T$19=$P6525)
        )
    )
)</f>
        <v>0</v>
      </c>
    </row>
    <row r="6526" spans="9:17">
      <c r="I6526">
        <f t="shared" si="304"/>
        <v>6525</v>
      </c>
      <c r="J6526">
        <f t="shared" si="305"/>
        <v>1800</v>
      </c>
      <c r="K6526">
        <f t="shared" si="303"/>
        <v>3</v>
      </c>
      <c r="L6526" t="b">
        <f>COUNTIF($N$2:N6526, N6526)=1</f>
        <v>1</v>
      </c>
      <c r="M6526" s="37">
        <f>IF( $Q6526, MAX($M$1:M6525)+1, 0)</f>
        <v>0</v>
      </c>
      <c r="N6526" t="str" cm="1">
        <f t="array" ref="N6526">INDEX($A$9:$F$1048576, $J6526, $K6526 )</f>
        <v>KJ143</v>
      </c>
      <c r="O6526" t="str" cm="1">
        <f t="array" ref="O6526">INDEX($B$9:$F$1048576, $J6526, $K6526 )</f>
        <v>무비하나제일차</v>
      </c>
      <c r="P6526" t="str" cm="1">
        <f t="array" ref="P6526">IF( $L6526, TRIM(_xll.IMDP("IR", $G$5&amp;$N6526, $G$6)), "" )</f>
        <v/>
      </c>
      <c r="Q6526" t="b" cm="1">
        <f t="array" ref="Q6526">IF(
    $U$1=1, AND($P6526&lt;&gt;"", $P6526&lt;&gt;"...", $P6526&lt;&gt;"입력오류"),
    IF(
        $U$18=1, AND($P6526&lt;&gt;"", $P6526&lt;&gt;"...", $P6526&lt;&gt;"입력오류", ISNUMBER(FIND(INDEX($T$2:$T$7,$U$1),$P6526))),
        IF(
            $U$17="기타", AND($P6526&lt;&gt;"", $P6526&lt;&gt;"...", $P6526&lt;&gt;"입력오류", NOT(ISNUMBER(FIND($T$21:$T$34,$P6526)))),
            AND($P6526&lt;&gt;"", $P6526&lt;&gt;"...", $P6526&lt;&gt;"입력오류", $T$19=$P6526)
        )
    )
)</f>
        <v>0</v>
      </c>
    </row>
    <row r="6527" spans="9:17">
      <c r="I6527">
        <f t="shared" si="304"/>
        <v>6526</v>
      </c>
      <c r="J6527">
        <f t="shared" si="305"/>
        <v>1801</v>
      </c>
      <c r="K6527">
        <f t="shared" si="303"/>
        <v>3</v>
      </c>
      <c r="L6527" t="b">
        <f>COUNTIF($N$2:N6527, N6527)=1</f>
        <v>1</v>
      </c>
      <c r="M6527" s="37">
        <f>IF( $Q6527, MAX($M$1:M6526)+1, 0)</f>
        <v>0</v>
      </c>
      <c r="N6527" t="str" cm="1">
        <f t="array" ref="N6527">INDEX($A$9:$F$1048576, $J6527, $K6527 )</f>
        <v>KJ144</v>
      </c>
      <c r="O6527" t="str" cm="1">
        <f t="array" ref="O6527">INDEX($B$9:$F$1048576, $J6527, $K6527 )</f>
        <v>에이치앤비제일차</v>
      </c>
      <c r="P6527" t="str" cm="1">
        <f t="array" ref="P6527">IF( $L6527, TRIM(_xll.IMDP("IR", $G$5&amp;$N6527, $G$6)), "" )</f>
        <v/>
      </c>
      <c r="Q6527" t="b" cm="1">
        <f t="array" ref="Q6527">IF(
    $U$1=1, AND($P6527&lt;&gt;"", $P6527&lt;&gt;"...", $P6527&lt;&gt;"입력오류"),
    IF(
        $U$18=1, AND($P6527&lt;&gt;"", $P6527&lt;&gt;"...", $P6527&lt;&gt;"입력오류", ISNUMBER(FIND(INDEX($T$2:$T$7,$U$1),$P6527))),
        IF(
            $U$17="기타", AND($P6527&lt;&gt;"", $P6527&lt;&gt;"...", $P6527&lt;&gt;"입력오류", NOT(ISNUMBER(FIND($T$21:$T$34,$P6527)))),
            AND($P6527&lt;&gt;"", $P6527&lt;&gt;"...", $P6527&lt;&gt;"입력오류", $T$19=$P6527)
        )
    )
)</f>
        <v>0</v>
      </c>
    </row>
    <row r="6528" spans="9:17">
      <c r="I6528">
        <f t="shared" si="304"/>
        <v>6527</v>
      </c>
      <c r="J6528">
        <f t="shared" si="305"/>
        <v>1802</v>
      </c>
      <c r="K6528">
        <f t="shared" si="303"/>
        <v>3</v>
      </c>
      <c r="L6528" t="b">
        <f>COUNTIF($N$2:N6528, N6528)=1</f>
        <v>1</v>
      </c>
      <c r="M6528" s="37">
        <f>IF( $Q6528, MAX($M$1:M6527)+1, 0)</f>
        <v>0</v>
      </c>
      <c r="N6528" t="str" cm="1">
        <f t="array" ref="N6528">INDEX($A$9:$F$1048576, $J6528, $K6528 )</f>
        <v>KJ145</v>
      </c>
      <c r="O6528" t="str" cm="1">
        <f t="array" ref="O6528">INDEX($B$9:$F$1048576, $J6528, $K6528 )</f>
        <v>티아나제일차</v>
      </c>
      <c r="P6528" t="str" cm="1">
        <f t="array" ref="P6528">IF( $L6528, TRIM(_xll.IMDP("IR", $G$5&amp;$N6528, $G$6)), "" )</f>
        <v/>
      </c>
      <c r="Q6528" t="b" cm="1">
        <f t="array" ref="Q6528">IF(
    $U$1=1, AND($P6528&lt;&gt;"", $P6528&lt;&gt;"...", $P6528&lt;&gt;"입력오류"),
    IF(
        $U$18=1, AND($P6528&lt;&gt;"", $P6528&lt;&gt;"...", $P6528&lt;&gt;"입력오류", ISNUMBER(FIND(INDEX($T$2:$T$7,$U$1),$P6528))),
        IF(
            $U$17="기타", AND($P6528&lt;&gt;"", $P6528&lt;&gt;"...", $P6528&lt;&gt;"입력오류", NOT(ISNUMBER(FIND($T$21:$T$34,$P6528)))),
            AND($P6528&lt;&gt;"", $P6528&lt;&gt;"...", $P6528&lt;&gt;"입력오류", $T$19=$P6528)
        )
    )
)</f>
        <v>0</v>
      </c>
    </row>
    <row r="6529" spans="9:17">
      <c r="I6529">
        <f t="shared" si="304"/>
        <v>6528</v>
      </c>
      <c r="J6529">
        <f t="shared" si="305"/>
        <v>1803</v>
      </c>
      <c r="K6529">
        <f t="shared" si="303"/>
        <v>3</v>
      </c>
      <c r="L6529" t="b">
        <f>COUNTIF($N$2:N6529, N6529)=1</f>
        <v>1</v>
      </c>
      <c r="M6529" s="37">
        <f>IF( $Q6529, MAX($M$1:M6528)+1, 0)</f>
        <v>0</v>
      </c>
      <c r="N6529" t="str" cm="1">
        <f t="array" ref="N6529">INDEX($A$9:$F$1048576, $J6529, $K6529 )</f>
        <v>KJ146</v>
      </c>
      <c r="O6529" t="str" cm="1">
        <f t="array" ref="O6529">INDEX($B$9:$F$1048576, $J6529, $K6529 )</f>
        <v>리치게이트에이치제이차</v>
      </c>
      <c r="P6529" t="str" cm="1">
        <f t="array" ref="P6529">IF( $L6529, TRIM(_xll.IMDP("IR", $G$5&amp;$N6529, $G$6)), "" )</f>
        <v/>
      </c>
      <c r="Q6529" t="b" cm="1">
        <f t="array" ref="Q6529">IF(
    $U$1=1, AND($P6529&lt;&gt;"", $P6529&lt;&gt;"...", $P6529&lt;&gt;"입력오류"),
    IF(
        $U$18=1, AND($P6529&lt;&gt;"", $P6529&lt;&gt;"...", $P6529&lt;&gt;"입력오류", ISNUMBER(FIND(INDEX($T$2:$T$7,$U$1),$P6529))),
        IF(
            $U$17="기타", AND($P6529&lt;&gt;"", $P6529&lt;&gt;"...", $P6529&lt;&gt;"입력오류", NOT(ISNUMBER(FIND($T$21:$T$34,$P6529)))),
            AND($P6529&lt;&gt;"", $P6529&lt;&gt;"...", $P6529&lt;&gt;"입력오류", $T$19=$P6529)
        )
    )
)</f>
        <v>0</v>
      </c>
    </row>
    <row r="6530" spans="9:17">
      <c r="I6530">
        <f t="shared" si="304"/>
        <v>6529</v>
      </c>
      <c r="J6530">
        <f t="shared" si="305"/>
        <v>1804</v>
      </c>
      <c r="K6530">
        <f t="shared" ref="K6530:K6593" si="306">IF( $I6530&gt;$G$4, NA(), IF($I6530&gt;$G$3, 5, IF($I6530&gt;$G$2, 3, 1 ) ) )</f>
        <v>3</v>
      </c>
      <c r="L6530" t="b">
        <f>COUNTIF($N$2:N6530, N6530)=1</f>
        <v>1</v>
      </c>
      <c r="M6530" s="37">
        <f>IF( $Q6530, MAX($M$1:M6529)+1, 0)</f>
        <v>0</v>
      </c>
      <c r="N6530" t="str" cm="1">
        <f t="array" ref="N6530">INDEX($A$9:$F$1048576, $J6530, $K6530 )</f>
        <v>KJ147</v>
      </c>
      <c r="O6530" t="str" cm="1">
        <f t="array" ref="O6530">INDEX($B$9:$F$1048576, $J6530, $K6530 )</f>
        <v>티에스알와이일차</v>
      </c>
      <c r="P6530" t="str" cm="1">
        <f t="array" ref="P6530">IF( $L6530, TRIM(_xll.IMDP("IR", $G$5&amp;$N6530, $G$6)), "" )</f>
        <v/>
      </c>
      <c r="Q6530" t="b" cm="1">
        <f t="array" ref="Q6530">IF(
    $U$1=1, AND($P6530&lt;&gt;"", $P6530&lt;&gt;"...", $P6530&lt;&gt;"입력오류"),
    IF(
        $U$18=1, AND($P6530&lt;&gt;"", $P6530&lt;&gt;"...", $P6530&lt;&gt;"입력오류", ISNUMBER(FIND(INDEX($T$2:$T$7,$U$1),$P6530))),
        IF(
            $U$17="기타", AND($P6530&lt;&gt;"", $P6530&lt;&gt;"...", $P6530&lt;&gt;"입력오류", NOT(ISNUMBER(FIND($T$21:$T$34,$P6530)))),
            AND($P6530&lt;&gt;"", $P6530&lt;&gt;"...", $P6530&lt;&gt;"입력오류", $T$19=$P6530)
        )
    )
)</f>
        <v>0</v>
      </c>
    </row>
    <row r="6531" spans="9:17">
      <c r="I6531">
        <f t="shared" ref="I6531:I6594" si="307">ROW()-1</f>
        <v>6530</v>
      </c>
      <c r="J6531">
        <f t="shared" ref="J6531:J6594" si="308">IF( $I6531&gt;$G$4, NA(), IF($I6531&gt;$G$3, $I6531-$G$3, IF($I6531&gt;$G$2, $I6531-$G$2, $I6531 ) ) )</f>
        <v>1805</v>
      </c>
      <c r="K6531">
        <f t="shared" si="306"/>
        <v>3</v>
      </c>
      <c r="L6531" t="b">
        <f>COUNTIF($N$2:N6531, N6531)=1</f>
        <v>1</v>
      </c>
      <c r="M6531" s="37">
        <f>IF( $Q6531, MAX($M$1:M6530)+1, 0)</f>
        <v>0</v>
      </c>
      <c r="N6531" t="str" cm="1">
        <f t="array" ref="N6531">INDEX($A$9:$F$1048576, $J6531, $K6531 )</f>
        <v>KJ148</v>
      </c>
      <c r="O6531" t="str" cm="1">
        <f t="array" ref="O6531">INDEX($B$9:$F$1048576, $J6531, $K6531 )</f>
        <v>리브스타제십차</v>
      </c>
      <c r="P6531" t="str" cm="1">
        <f t="array" ref="P6531">IF( $L6531, TRIM(_xll.IMDP("IR", $G$5&amp;$N6531, $G$6)), "" )</f>
        <v/>
      </c>
      <c r="Q6531" t="b" cm="1">
        <f t="array" ref="Q6531">IF(
    $U$1=1, AND($P6531&lt;&gt;"", $P6531&lt;&gt;"...", $P6531&lt;&gt;"입력오류"),
    IF(
        $U$18=1, AND($P6531&lt;&gt;"", $P6531&lt;&gt;"...", $P6531&lt;&gt;"입력오류", ISNUMBER(FIND(INDEX($T$2:$T$7,$U$1),$P6531))),
        IF(
            $U$17="기타", AND($P6531&lt;&gt;"", $P6531&lt;&gt;"...", $P6531&lt;&gt;"입력오류", NOT(ISNUMBER(FIND($T$21:$T$34,$P6531)))),
            AND($P6531&lt;&gt;"", $P6531&lt;&gt;"...", $P6531&lt;&gt;"입력오류", $T$19=$P6531)
        )
    )
)</f>
        <v>0</v>
      </c>
    </row>
    <row r="6532" spans="9:17">
      <c r="I6532">
        <f t="shared" si="307"/>
        <v>6531</v>
      </c>
      <c r="J6532">
        <f t="shared" si="308"/>
        <v>1806</v>
      </c>
      <c r="K6532">
        <f t="shared" si="306"/>
        <v>3</v>
      </c>
      <c r="L6532" t="b">
        <f>COUNTIF($N$2:N6532, N6532)=1</f>
        <v>1</v>
      </c>
      <c r="M6532" s="37">
        <f>IF( $Q6532, MAX($M$1:M6531)+1, 0)</f>
        <v>0</v>
      </c>
      <c r="N6532" t="str" cm="1">
        <f t="array" ref="N6532">INDEX($A$9:$F$1048576, $J6532, $K6532 )</f>
        <v>KJ149</v>
      </c>
      <c r="O6532" t="str" cm="1">
        <f t="array" ref="O6532">INDEX($B$9:$F$1048576, $J6532, $K6532 )</f>
        <v>에코플로라</v>
      </c>
      <c r="P6532" t="str" cm="1">
        <f t="array" ref="P6532">IF( $L6532, TRIM(_xll.IMDP("IR", $G$5&amp;$N6532, $G$6)), "" )</f>
        <v/>
      </c>
      <c r="Q6532" t="b" cm="1">
        <f t="array" ref="Q6532">IF(
    $U$1=1, AND($P6532&lt;&gt;"", $P6532&lt;&gt;"...", $P6532&lt;&gt;"입력오류"),
    IF(
        $U$18=1, AND($P6532&lt;&gt;"", $P6532&lt;&gt;"...", $P6532&lt;&gt;"입력오류", ISNUMBER(FIND(INDEX($T$2:$T$7,$U$1),$P6532))),
        IF(
            $U$17="기타", AND($P6532&lt;&gt;"", $P6532&lt;&gt;"...", $P6532&lt;&gt;"입력오류", NOT(ISNUMBER(FIND($T$21:$T$34,$P6532)))),
            AND($P6532&lt;&gt;"", $P6532&lt;&gt;"...", $P6532&lt;&gt;"입력오류", $T$19=$P6532)
        )
    )
)</f>
        <v>0</v>
      </c>
    </row>
    <row r="6533" spans="9:17">
      <c r="I6533">
        <f t="shared" si="307"/>
        <v>6532</v>
      </c>
      <c r="J6533">
        <f t="shared" si="308"/>
        <v>1807</v>
      </c>
      <c r="K6533">
        <f t="shared" si="306"/>
        <v>3</v>
      </c>
      <c r="L6533" t="b">
        <f>COUNTIF($N$2:N6533, N6533)=1</f>
        <v>1</v>
      </c>
      <c r="M6533" s="37">
        <f>IF( $Q6533, MAX($M$1:M6532)+1, 0)</f>
        <v>0</v>
      </c>
      <c r="N6533" t="str" cm="1">
        <f t="array" ref="N6533">INDEX($A$9:$F$1048576, $J6533, $K6533 )</f>
        <v>KJ150</v>
      </c>
      <c r="O6533" t="str" cm="1">
        <f t="array" ref="O6533">INDEX($B$9:$F$1048576, $J6533, $K6533 )</f>
        <v>스페이스레드</v>
      </c>
      <c r="P6533" t="str" cm="1">
        <f t="array" ref="P6533">IF( $L6533, TRIM(_xll.IMDP("IR", $G$5&amp;$N6533, $G$6)), "" )</f>
        <v/>
      </c>
      <c r="Q6533" t="b" cm="1">
        <f t="array" ref="Q6533">IF(
    $U$1=1, AND($P6533&lt;&gt;"", $P6533&lt;&gt;"...", $P6533&lt;&gt;"입력오류"),
    IF(
        $U$18=1, AND($P6533&lt;&gt;"", $P6533&lt;&gt;"...", $P6533&lt;&gt;"입력오류", ISNUMBER(FIND(INDEX($T$2:$T$7,$U$1),$P6533))),
        IF(
            $U$17="기타", AND($P6533&lt;&gt;"", $P6533&lt;&gt;"...", $P6533&lt;&gt;"입력오류", NOT(ISNUMBER(FIND($T$21:$T$34,$P6533)))),
            AND($P6533&lt;&gt;"", $P6533&lt;&gt;"...", $P6533&lt;&gt;"입력오류", $T$19=$P6533)
        )
    )
)</f>
        <v>0</v>
      </c>
    </row>
    <row r="6534" spans="9:17">
      <c r="I6534">
        <f t="shared" si="307"/>
        <v>6533</v>
      </c>
      <c r="J6534">
        <f t="shared" si="308"/>
        <v>1808</v>
      </c>
      <c r="K6534">
        <f t="shared" si="306"/>
        <v>3</v>
      </c>
      <c r="L6534" t="b">
        <f>COUNTIF($N$2:N6534, N6534)=1</f>
        <v>1</v>
      </c>
      <c r="M6534" s="37">
        <f>IF( $Q6534, MAX($M$1:M6533)+1, 0)</f>
        <v>0</v>
      </c>
      <c r="N6534" t="str" cm="1">
        <f t="array" ref="N6534">INDEX($A$9:$F$1048576, $J6534, $K6534 )</f>
        <v>KJ151</v>
      </c>
      <c r="O6534" t="str" cm="1">
        <f t="array" ref="O6534">INDEX($B$9:$F$1048576, $J6534, $K6534 )</f>
        <v>아스테이온제일차</v>
      </c>
      <c r="P6534" t="str" cm="1">
        <f t="array" ref="P6534">IF( $L6534, TRIM(_xll.IMDP("IR", $G$5&amp;$N6534, $G$6)), "" )</f>
        <v/>
      </c>
      <c r="Q6534" t="b" cm="1">
        <f t="array" ref="Q6534">IF(
    $U$1=1, AND($P6534&lt;&gt;"", $P6534&lt;&gt;"...", $P6534&lt;&gt;"입력오류"),
    IF(
        $U$18=1, AND($P6534&lt;&gt;"", $P6534&lt;&gt;"...", $P6534&lt;&gt;"입력오류", ISNUMBER(FIND(INDEX($T$2:$T$7,$U$1),$P6534))),
        IF(
            $U$17="기타", AND($P6534&lt;&gt;"", $P6534&lt;&gt;"...", $P6534&lt;&gt;"입력오류", NOT(ISNUMBER(FIND($T$21:$T$34,$P6534)))),
            AND($P6534&lt;&gt;"", $P6534&lt;&gt;"...", $P6534&lt;&gt;"입력오류", $T$19=$P6534)
        )
    )
)</f>
        <v>0</v>
      </c>
    </row>
    <row r="6535" spans="9:17">
      <c r="I6535">
        <f t="shared" si="307"/>
        <v>6534</v>
      </c>
      <c r="J6535">
        <f t="shared" si="308"/>
        <v>1809</v>
      </c>
      <c r="K6535">
        <f t="shared" si="306"/>
        <v>3</v>
      </c>
      <c r="L6535" t="b">
        <f>COUNTIF($N$2:N6535, N6535)=1</f>
        <v>1</v>
      </c>
      <c r="M6535" s="37">
        <f>IF( $Q6535, MAX($M$1:M6534)+1, 0)</f>
        <v>0</v>
      </c>
      <c r="N6535" t="str" cm="1">
        <f t="array" ref="N6535">INDEX($A$9:$F$1048576, $J6535, $K6535 )</f>
        <v>KJ152</v>
      </c>
      <c r="O6535" t="str" cm="1">
        <f t="array" ref="O6535">INDEX($B$9:$F$1048576, $J6535, $K6535 )</f>
        <v>에스디비제일차</v>
      </c>
      <c r="P6535" t="str" cm="1">
        <f t="array" ref="P6535">IF( $L6535, TRIM(_xll.IMDP("IR", $G$5&amp;$N6535, $G$6)), "" )</f>
        <v/>
      </c>
      <c r="Q6535" t="b" cm="1">
        <f t="array" ref="Q6535">IF(
    $U$1=1, AND($P6535&lt;&gt;"", $P6535&lt;&gt;"...", $P6535&lt;&gt;"입력오류"),
    IF(
        $U$18=1, AND($P6535&lt;&gt;"", $P6535&lt;&gt;"...", $P6535&lt;&gt;"입력오류", ISNUMBER(FIND(INDEX($T$2:$T$7,$U$1),$P6535))),
        IF(
            $U$17="기타", AND($P6535&lt;&gt;"", $P6535&lt;&gt;"...", $P6535&lt;&gt;"입력오류", NOT(ISNUMBER(FIND($T$21:$T$34,$P6535)))),
            AND($P6535&lt;&gt;"", $P6535&lt;&gt;"...", $P6535&lt;&gt;"입력오류", $T$19=$P6535)
        )
    )
)</f>
        <v>0</v>
      </c>
    </row>
    <row r="6536" spans="9:17">
      <c r="I6536">
        <f t="shared" si="307"/>
        <v>6535</v>
      </c>
      <c r="J6536">
        <f t="shared" si="308"/>
        <v>1810</v>
      </c>
      <c r="K6536">
        <f t="shared" si="306"/>
        <v>3</v>
      </c>
      <c r="L6536" t="b">
        <f>COUNTIF($N$2:N6536, N6536)=1</f>
        <v>1</v>
      </c>
      <c r="M6536" s="37">
        <f>IF( $Q6536, MAX($M$1:M6535)+1, 0)</f>
        <v>0</v>
      </c>
      <c r="N6536" t="str" cm="1">
        <f t="array" ref="N6536">INDEX($A$9:$F$1048576, $J6536, $K6536 )</f>
        <v>KJ153</v>
      </c>
      <c r="O6536" t="str" cm="1">
        <f t="array" ref="O6536">INDEX($B$9:$F$1048576, $J6536, $K6536 )</f>
        <v>우리행복제1차</v>
      </c>
      <c r="P6536" t="str" cm="1">
        <f t="array" ref="P6536">IF( $L6536, TRIM(_xll.IMDP("IR", $G$5&amp;$N6536, $G$6)), "" )</f>
        <v/>
      </c>
      <c r="Q6536" t="b" cm="1">
        <f t="array" ref="Q6536">IF(
    $U$1=1, AND($P6536&lt;&gt;"", $P6536&lt;&gt;"...", $P6536&lt;&gt;"입력오류"),
    IF(
        $U$18=1, AND($P6536&lt;&gt;"", $P6536&lt;&gt;"...", $P6536&lt;&gt;"입력오류", ISNUMBER(FIND(INDEX($T$2:$T$7,$U$1),$P6536))),
        IF(
            $U$17="기타", AND($P6536&lt;&gt;"", $P6536&lt;&gt;"...", $P6536&lt;&gt;"입력오류", NOT(ISNUMBER(FIND($T$21:$T$34,$P6536)))),
            AND($P6536&lt;&gt;"", $P6536&lt;&gt;"...", $P6536&lt;&gt;"입력오류", $T$19=$P6536)
        )
    )
)</f>
        <v>0</v>
      </c>
    </row>
    <row r="6537" spans="9:17">
      <c r="I6537">
        <f t="shared" si="307"/>
        <v>6536</v>
      </c>
      <c r="J6537">
        <f t="shared" si="308"/>
        <v>1811</v>
      </c>
      <c r="K6537">
        <f t="shared" si="306"/>
        <v>3</v>
      </c>
      <c r="L6537" t="b">
        <f>COUNTIF($N$2:N6537, N6537)=1</f>
        <v>1</v>
      </c>
      <c r="M6537" s="37">
        <f>IF( $Q6537, MAX($M$1:M6536)+1, 0)</f>
        <v>0</v>
      </c>
      <c r="N6537" t="str" cm="1">
        <f t="array" ref="N6537">INDEX($A$9:$F$1048576, $J6537, $K6537 )</f>
        <v>KJ901</v>
      </c>
      <c r="O6537" t="str" cm="1">
        <f t="array" ref="O6537">INDEX($B$9:$F$1048576, $J6537, $K6537 )</f>
        <v>우리디엘제일차</v>
      </c>
      <c r="P6537" t="str" cm="1">
        <f t="array" ref="P6537">IF( $L6537, TRIM(_xll.IMDP("IR", $G$5&amp;$N6537, $G$6)), "" )</f>
        <v/>
      </c>
      <c r="Q6537" t="b" cm="1">
        <f t="array" ref="Q6537">IF(
    $U$1=1, AND($P6537&lt;&gt;"", $P6537&lt;&gt;"...", $P6537&lt;&gt;"입력오류"),
    IF(
        $U$18=1, AND($P6537&lt;&gt;"", $P6537&lt;&gt;"...", $P6537&lt;&gt;"입력오류", ISNUMBER(FIND(INDEX($T$2:$T$7,$U$1),$P6537))),
        IF(
            $U$17="기타", AND($P6537&lt;&gt;"", $P6537&lt;&gt;"...", $P6537&lt;&gt;"입력오류", NOT(ISNUMBER(FIND($T$21:$T$34,$P6537)))),
            AND($P6537&lt;&gt;"", $P6537&lt;&gt;"...", $P6537&lt;&gt;"입력오류", $T$19=$P6537)
        )
    )
)</f>
        <v>0</v>
      </c>
    </row>
    <row r="6538" spans="9:17">
      <c r="I6538">
        <f t="shared" si="307"/>
        <v>6537</v>
      </c>
      <c r="J6538">
        <f t="shared" si="308"/>
        <v>1812</v>
      </c>
      <c r="K6538">
        <f t="shared" si="306"/>
        <v>3</v>
      </c>
      <c r="L6538" t="b">
        <f>COUNTIF($N$2:N6538, N6538)=1</f>
        <v>1</v>
      </c>
      <c r="M6538" s="37">
        <f>IF( $Q6538, MAX($M$1:M6537)+1, 0)</f>
        <v>0</v>
      </c>
      <c r="N6538" t="str" cm="1">
        <f t="array" ref="N6538">INDEX($A$9:$F$1048576, $J6538, $K6538 )</f>
        <v>X0064</v>
      </c>
      <c r="O6538" t="str" cm="1">
        <f t="array" ref="O6538">INDEX($B$9:$F$1048576, $J6538, $K6538 )</f>
        <v>동아쏘시오홀딩스(권면보증)</v>
      </c>
      <c r="P6538" t="str" cm="1">
        <f t="array" ref="P6538">IF( $L6538, TRIM(_xll.IMDP("IR", $G$5&amp;$N6538, $G$6)), "" )</f>
        <v/>
      </c>
      <c r="Q6538" t="b" cm="1">
        <f t="array" ref="Q6538">IF(
    $U$1=1, AND($P6538&lt;&gt;"", $P6538&lt;&gt;"...", $P6538&lt;&gt;"입력오류"),
    IF(
        $U$18=1, AND($P6538&lt;&gt;"", $P6538&lt;&gt;"...", $P6538&lt;&gt;"입력오류", ISNUMBER(FIND(INDEX($T$2:$T$7,$U$1),$P6538))),
        IF(
            $U$17="기타", AND($P6538&lt;&gt;"", $P6538&lt;&gt;"...", $P6538&lt;&gt;"입력오류", NOT(ISNUMBER(FIND($T$21:$T$34,$P6538)))),
            AND($P6538&lt;&gt;"", $P6538&lt;&gt;"...", $P6538&lt;&gt;"입력오류", $T$19=$P6538)
        )
    )
)</f>
        <v>0</v>
      </c>
    </row>
    <row r="6539" spans="9:17">
      <c r="I6539">
        <f t="shared" si="307"/>
        <v>6538</v>
      </c>
      <c r="J6539">
        <f t="shared" si="308"/>
        <v>1813</v>
      </c>
      <c r="K6539">
        <f t="shared" si="306"/>
        <v>3</v>
      </c>
      <c r="L6539" t="b">
        <f>COUNTIF($N$2:N6539, N6539)=1</f>
        <v>1</v>
      </c>
      <c r="M6539" s="37">
        <f>IF( $Q6539, MAX($M$1:M6538)+1, 0)</f>
        <v>0</v>
      </c>
      <c r="N6539" t="str" cm="1">
        <f t="array" ref="N6539">INDEX($A$9:$F$1048576, $J6539, $K6539 )</f>
        <v>X0134</v>
      </c>
      <c r="O6539" t="str" cm="1">
        <f t="array" ref="O6539">INDEX($B$9:$F$1048576, $J6539, $K6539 )</f>
        <v>백광산업(신한은행 지급보증)</v>
      </c>
      <c r="P6539" t="str" cm="1">
        <f t="array" ref="P6539">IF( $L6539, TRIM(_xll.IMDP("IR", $G$5&amp;$N6539, $G$6)), "" )</f>
        <v/>
      </c>
      <c r="Q6539" t="b" cm="1">
        <f t="array" ref="Q6539">IF(
    $U$1=1, AND($P6539&lt;&gt;"", $P6539&lt;&gt;"...", $P6539&lt;&gt;"입력오류"),
    IF(
        $U$18=1, AND($P6539&lt;&gt;"", $P6539&lt;&gt;"...", $P6539&lt;&gt;"입력오류", ISNUMBER(FIND(INDEX($T$2:$T$7,$U$1),$P6539))),
        IF(
            $U$17="기타", AND($P6539&lt;&gt;"", $P6539&lt;&gt;"...", $P6539&lt;&gt;"입력오류", NOT(ISNUMBER(FIND($T$21:$T$34,$P6539)))),
            AND($P6539&lt;&gt;"", $P6539&lt;&gt;"...", $P6539&lt;&gt;"입력오류", $T$19=$P6539)
        )
    )
)</f>
        <v>0</v>
      </c>
    </row>
    <row r="6540" spans="9:17">
      <c r="I6540">
        <f t="shared" si="307"/>
        <v>6539</v>
      </c>
      <c r="J6540">
        <f t="shared" si="308"/>
        <v>1814</v>
      </c>
      <c r="K6540">
        <f t="shared" si="306"/>
        <v>3</v>
      </c>
      <c r="L6540" t="b">
        <f>COUNTIF($N$2:N6540, N6540)=1</f>
        <v>1</v>
      </c>
      <c r="M6540" s="37">
        <f>IF( $Q6540, MAX($M$1:M6539)+1, 0)</f>
        <v>0</v>
      </c>
      <c r="N6540" t="str" cm="1">
        <f t="array" ref="N6540">INDEX($A$9:$F$1048576, $J6540, $K6540 )</f>
        <v>X0210</v>
      </c>
      <c r="O6540" t="str" cm="1">
        <f t="array" ref="O6540">INDEX($B$9:$F$1048576, $J6540, $K6540 )</f>
        <v>경농(신한은행지급보증)</v>
      </c>
      <c r="P6540" t="str" cm="1">
        <f t="array" ref="P6540">IF( $L6540, TRIM(_xll.IMDP("IR", $G$5&amp;$N6540, $G$6)), "" )</f>
        <v/>
      </c>
      <c r="Q6540" t="b" cm="1">
        <f t="array" ref="Q6540">IF(
    $U$1=1, AND($P6540&lt;&gt;"", $P6540&lt;&gt;"...", $P6540&lt;&gt;"입력오류"),
    IF(
        $U$18=1, AND($P6540&lt;&gt;"", $P6540&lt;&gt;"...", $P6540&lt;&gt;"입력오류", ISNUMBER(FIND(INDEX($T$2:$T$7,$U$1),$P6540))),
        IF(
            $U$17="기타", AND($P6540&lt;&gt;"", $P6540&lt;&gt;"...", $P6540&lt;&gt;"입력오류", NOT(ISNUMBER(FIND($T$21:$T$34,$P6540)))),
            AND($P6540&lt;&gt;"", $P6540&lt;&gt;"...", $P6540&lt;&gt;"입력오류", $T$19=$P6540)
        )
    )
)</f>
        <v>0</v>
      </c>
    </row>
    <row r="6541" spans="9:17">
      <c r="I6541">
        <f t="shared" si="307"/>
        <v>6540</v>
      </c>
      <c r="J6541">
        <f t="shared" si="308"/>
        <v>1815</v>
      </c>
      <c r="K6541">
        <f t="shared" si="306"/>
        <v>3</v>
      </c>
      <c r="L6541" t="b">
        <f>COUNTIF($N$2:N6541, N6541)=1</f>
        <v>1</v>
      </c>
      <c r="M6541" s="37">
        <f>IF( $Q6541, MAX($M$1:M6540)+1, 0)</f>
        <v>0</v>
      </c>
      <c r="N6541" t="str" cm="1">
        <f t="array" ref="N6541">INDEX($A$9:$F$1048576, $J6541, $K6541 )</f>
        <v>X0238</v>
      </c>
      <c r="O6541" t="str" cm="1">
        <f t="array" ref="O6541">INDEX($B$9:$F$1048576, $J6541, $K6541 )</f>
        <v>케이씨씨(신한은행 권면보증)</v>
      </c>
      <c r="P6541" t="str" cm="1">
        <f t="array" ref="P6541">IF( $L6541, TRIM(_xll.IMDP("IR", $G$5&amp;$N6541, $G$6)), "" )</f>
        <v/>
      </c>
      <c r="Q6541" t="b" cm="1">
        <f t="array" ref="Q6541">IF(
    $U$1=1, AND($P6541&lt;&gt;"", $P6541&lt;&gt;"...", $P6541&lt;&gt;"입력오류"),
    IF(
        $U$18=1, AND($P6541&lt;&gt;"", $P6541&lt;&gt;"...", $P6541&lt;&gt;"입력오류", ISNUMBER(FIND(INDEX($T$2:$T$7,$U$1),$P6541))),
        IF(
            $U$17="기타", AND($P6541&lt;&gt;"", $P6541&lt;&gt;"...", $P6541&lt;&gt;"입력오류", NOT(ISNUMBER(FIND($T$21:$T$34,$P6541)))),
            AND($P6541&lt;&gt;"", $P6541&lt;&gt;"...", $P6541&lt;&gt;"입력오류", $T$19=$P6541)
        )
    )
)</f>
        <v>0</v>
      </c>
    </row>
    <row r="6542" spans="9:17">
      <c r="I6542">
        <f t="shared" si="307"/>
        <v>6541</v>
      </c>
      <c r="J6542">
        <f t="shared" si="308"/>
        <v>1816</v>
      </c>
      <c r="K6542">
        <f t="shared" si="306"/>
        <v>3</v>
      </c>
      <c r="L6542" t="b">
        <f>COUNTIF($N$2:N6542, N6542)=1</f>
        <v>1</v>
      </c>
      <c r="M6542" s="37">
        <f>IF( $Q6542, MAX($M$1:M6541)+1, 0)</f>
        <v>0</v>
      </c>
      <c r="N6542" t="str" cm="1">
        <f t="array" ref="N6542">INDEX($A$9:$F$1048576, $J6542, $K6542 )</f>
        <v>X0260</v>
      </c>
      <c r="O6542" t="str" cm="1">
        <f t="array" ref="O6542">INDEX($B$9:$F$1048576, $J6542, $K6542 )</f>
        <v>조흥(신한은행 보증)</v>
      </c>
      <c r="P6542" t="str" cm="1">
        <f t="array" ref="P6542">IF( $L6542, TRIM(_xll.IMDP("IR", $G$5&amp;$N6542, $G$6)), "" )</f>
        <v/>
      </c>
      <c r="Q6542" t="b" cm="1">
        <f t="array" ref="Q6542">IF(
    $U$1=1, AND($P6542&lt;&gt;"", $P6542&lt;&gt;"...", $P6542&lt;&gt;"입력오류"),
    IF(
        $U$18=1, AND($P6542&lt;&gt;"", $P6542&lt;&gt;"...", $P6542&lt;&gt;"입력오류", ISNUMBER(FIND(INDEX($T$2:$T$7,$U$1),$P6542))),
        IF(
            $U$17="기타", AND($P6542&lt;&gt;"", $P6542&lt;&gt;"...", $P6542&lt;&gt;"입력오류", NOT(ISNUMBER(FIND($T$21:$T$34,$P6542)))),
            AND($P6542&lt;&gt;"", $P6542&lt;&gt;"...", $P6542&lt;&gt;"입력오류", $T$19=$P6542)
        )
    )
)</f>
        <v>0</v>
      </c>
    </row>
    <row r="6543" spans="9:17">
      <c r="I6543">
        <f t="shared" si="307"/>
        <v>6542</v>
      </c>
      <c r="J6543">
        <f t="shared" si="308"/>
        <v>1817</v>
      </c>
      <c r="K6543">
        <f t="shared" si="306"/>
        <v>3</v>
      </c>
      <c r="L6543" t="b">
        <f>COUNTIF($N$2:N6543, N6543)=1</f>
        <v>1</v>
      </c>
      <c r="M6543" s="37">
        <f>IF( $Q6543, MAX($M$1:M6542)+1, 0)</f>
        <v>0</v>
      </c>
      <c r="N6543" t="str" cm="1">
        <f t="array" ref="N6543">INDEX($A$9:$F$1048576, $J6543, $K6543 )</f>
        <v>X0338</v>
      </c>
      <c r="O6543" t="str" cm="1">
        <f t="array" ref="O6543">INDEX($B$9:$F$1048576, $J6543, $K6543 )</f>
        <v>제일사료(신한은행 권면보증)</v>
      </c>
      <c r="P6543" t="str" cm="1">
        <f t="array" ref="P6543">IF( $L6543, TRIM(_xll.IMDP("IR", $G$5&amp;$N6543, $G$6)), "" )</f>
        <v/>
      </c>
      <c r="Q6543" t="b" cm="1">
        <f t="array" ref="Q6543">IF(
    $U$1=1, AND($P6543&lt;&gt;"", $P6543&lt;&gt;"...", $P6543&lt;&gt;"입력오류"),
    IF(
        $U$18=1, AND($P6543&lt;&gt;"", $P6543&lt;&gt;"...", $P6543&lt;&gt;"입력오류", ISNUMBER(FIND(INDEX($T$2:$T$7,$U$1),$P6543))),
        IF(
            $U$17="기타", AND($P6543&lt;&gt;"", $P6543&lt;&gt;"...", $P6543&lt;&gt;"입력오류", NOT(ISNUMBER(FIND($T$21:$T$34,$P6543)))),
            AND($P6543&lt;&gt;"", $P6543&lt;&gt;"...", $P6543&lt;&gt;"입력오류", $T$19=$P6543)
        )
    )
)</f>
        <v>0</v>
      </c>
    </row>
    <row r="6544" spans="9:17">
      <c r="I6544">
        <f t="shared" si="307"/>
        <v>6543</v>
      </c>
      <c r="J6544">
        <f t="shared" si="308"/>
        <v>1818</v>
      </c>
      <c r="K6544">
        <f t="shared" si="306"/>
        <v>3</v>
      </c>
      <c r="L6544" t="b">
        <f>COUNTIF($N$2:N6544, N6544)=1</f>
        <v>1</v>
      </c>
      <c r="M6544" s="37">
        <f>IF( $Q6544, MAX($M$1:M6543)+1, 0)</f>
        <v>0</v>
      </c>
      <c r="N6544" t="str" cm="1">
        <f t="array" ref="N6544">INDEX($A$9:$F$1048576, $J6544, $K6544 )</f>
        <v>X0365</v>
      </c>
      <c r="O6544" t="str" cm="1">
        <f t="array" ref="O6544">INDEX($B$9:$F$1048576, $J6544, $K6544 )</f>
        <v>미창석유공업(신한은행보증)</v>
      </c>
      <c r="P6544" t="str" cm="1">
        <f t="array" ref="P6544">IF( $L6544, TRIM(_xll.IMDP("IR", $G$5&amp;$N6544, $G$6)), "" )</f>
        <v/>
      </c>
      <c r="Q6544" t="b" cm="1">
        <f t="array" ref="Q6544">IF(
    $U$1=1, AND($P6544&lt;&gt;"", $P6544&lt;&gt;"...", $P6544&lt;&gt;"입력오류"),
    IF(
        $U$18=1, AND($P6544&lt;&gt;"", $P6544&lt;&gt;"...", $P6544&lt;&gt;"입력오류", ISNUMBER(FIND(INDEX($T$2:$T$7,$U$1),$P6544))),
        IF(
            $U$17="기타", AND($P6544&lt;&gt;"", $P6544&lt;&gt;"...", $P6544&lt;&gt;"입력오류", NOT(ISNUMBER(FIND($T$21:$T$34,$P6544)))),
            AND($P6544&lt;&gt;"", $P6544&lt;&gt;"...", $P6544&lt;&gt;"입력오류", $T$19=$P6544)
        )
    )
)</f>
        <v>0</v>
      </c>
    </row>
    <row r="6545" spans="9:17">
      <c r="I6545">
        <f t="shared" si="307"/>
        <v>6544</v>
      </c>
      <c r="J6545">
        <f t="shared" si="308"/>
        <v>1819</v>
      </c>
      <c r="K6545">
        <f t="shared" si="306"/>
        <v>3</v>
      </c>
      <c r="L6545" t="b">
        <f>COUNTIF($N$2:N6545, N6545)=1</f>
        <v>1</v>
      </c>
      <c r="M6545" s="37">
        <f>IF( $Q6545, MAX($M$1:M6544)+1, 0)</f>
        <v>0</v>
      </c>
      <c r="N6545" t="str" cm="1">
        <f t="array" ref="N6545">INDEX($A$9:$F$1048576, $J6545, $K6545 )</f>
        <v>X0436</v>
      </c>
      <c r="O6545" t="str" cm="1">
        <f t="array" ref="O6545">INDEX($B$9:$F$1048576, $J6545, $K6545 )</f>
        <v>세방(신한은행 보증)</v>
      </c>
      <c r="P6545" t="str" cm="1">
        <f t="array" ref="P6545">IF( $L6545, TRIM(_xll.IMDP("IR", $G$5&amp;$N6545, $G$6)), "" )</f>
        <v/>
      </c>
      <c r="Q6545" t="b" cm="1">
        <f t="array" ref="Q6545">IF(
    $U$1=1, AND($P6545&lt;&gt;"", $P6545&lt;&gt;"...", $P6545&lt;&gt;"입력오류"),
    IF(
        $U$18=1, AND($P6545&lt;&gt;"", $P6545&lt;&gt;"...", $P6545&lt;&gt;"입력오류", ISNUMBER(FIND(INDEX($T$2:$T$7,$U$1),$P6545))),
        IF(
            $U$17="기타", AND($P6545&lt;&gt;"", $P6545&lt;&gt;"...", $P6545&lt;&gt;"입력오류", NOT(ISNUMBER(FIND($T$21:$T$34,$P6545)))),
            AND($P6545&lt;&gt;"", $P6545&lt;&gt;"...", $P6545&lt;&gt;"입력오류", $T$19=$P6545)
        )
    )
)</f>
        <v>0</v>
      </c>
    </row>
    <row r="6546" spans="9:17">
      <c r="I6546">
        <f t="shared" si="307"/>
        <v>6545</v>
      </c>
      <c r="J6546">
        <f t="shared" si="308"/>
        <v>1820</v>
      </c>
      <c r="K6546">
        <f t="shared" si="306"/>
        <v>3</v>
      </c>
      <c r="L6546" t="b">
        <f>COUNTIF($N$2:N6546, N6546)=1</f>
        <v>1</v>
      </c>
      <c r="M6546" s="37">
        <f>IF( $Q6546, MAX($M$1:M6545)+1, 0)</f>
        <v>0</v>
      </c>
      <c r="N6546" t="str" cm="1">
        <f t="array" ref="N6546">INDEX($A$9:$F$1048576, $J6546, $K6546 )</f>
        <v>X0451</v>
      </c>
      <c r="O6546" t="str" cm="1">
        <f t="array" ref="O6546">INDEX($B$9:$F$1048576, $J6546, $K6546 )</f>
        <v>디와이홀딩스(신한은행보증)</v>
      </c>
      <c r="P6546" t="str" cm="1">
        <f t="array" ref="P6546">IF( $L6546, TRIM(_xll.IMDP("IR", $G$5&amp;$N6546, $G$6)), "" )</f>
        <v/>
      </c>
      <c r="Q6546" t="b" cm="1">
        <f t="array" ref="Q6546">IF(
    $U$1=1, AND($P6546&lt;&gt;"", $P6546&lt;&gt;"...", $P6546&lt;&gt;"입력오류"),
    IF(
        $U$18=1, AND($P6546&lt;&gt;"", $P6546&lt;&gt;"...", $P6546&lt;&gt;"입력오류", ISNUMBER(FIND(INDEX($T$2:$T$7,$U$1),$P6546))),
        IF(
            $U$17="기타", AND($P6546&lt;&gt;"", $P6546&lt;&gt;"...", $P6546&lt;&gt;"입력오류", NOT(ISNUMBER(FIND($T$21:$T$34,$P6546)))),
            AND($P6546&lt;&gt;"", $P6546&lt;&gt;"...", $P6546&lt;&gt;"입력오류", $T$19=$P6546)
        )
    )
)</f>
        <v>0</v>
      </c>
    </row>
    <row r="6547" spans="9:17">
      <c r="I6547">
        <f t="shared" si="307"/>
        <v>6546</v>
      </c>
      <c r="J6547">
        <f t="shared" si="308"/>
        <v>1821</v>
      </c>
      <c r="K6547">
        <f t="shared" si="306"/>
        <v>3</v>
      </c>
      <c r="L6547" t="b">
        <f>COUNTIF($N$2:N6547, N6547)=1</f>
        <v>1</v>
      </c>
      <c r="M6547" s="37">
        <f>IF( $Q6547, MAX($M$1:M6546)+1, 0)</f>
        <v>0</v>
      </c>
      <c r="N6547" t="str" cm="1">
        <f t="array" ref="N6547">INDEX($A$9:$F$1048576, $J6547, $K6547 )</f>
        <v>X0454</v>
      </c>
      <c r="O6547" t="str" cm="1">
        <f t="array" ref="O6547">INDEX($B$9:$F$1048576, $J6547, $K6547 )</f>
        <v>깨끗한나라(신한은행 보증)</v>
      </c>
      <c r="P6547" t="str" cm="1">
        <f t="array" ref="P6547">IF( $L6547, TRIM(_xll.IMDP("IR", $G$5&amp;$N6547, $G$6)), "" )</f>
        <v/>
      </c>
      <c r="Q6547" t="b" cm="1">
        <f t="array" ref="Q6547">IF(
    $U$1=1, AND($P6547&lt;&gt;"", $P6547&lt;&gt;"...", $P6547&lt;&gt;"입력오류"),
    IF(
        $U$18=1, AND($P6547&lt;&gt;"", $P6547&lt;&gt;"...", $P6547&lt;&gt;"입력오류", ISNUMBER(FIND(INDEX($T$2:$T$7,$U$1),$P6547))),
        IF(
            $U$17="기타", AND($P6547&lt;&gt;"", $P6547&lt;&gt;"...", $P6547&lt;&gt;"입력오류", NOT(ISNUMBER(FIND($T$21:$T$34,$P6547)))),
            AND($P6547&lt;&gt;"", $P6547&lt;&gt;"...", $P6547&lt;&gt;"입력오류", $T$19=$P6547)
        )
    )
)</f>
        <v>0</v>
      </c>
    </row>
    <row r="6548" spans="9:17">
      <c r="I6548">
        <f t="shared" si="307"/>
        <v>6547</v>
      </c>
      <c r="J6548">
        <f t="shared" si="308"/>
        <v>1822</v>
      </c>
      <c r="K6548">
        <f t="shared" si="306"/>
        <v>3</v>
      </c>
      <c r="L6548" t="b">
        <f>COUNTIF($N$2:N6548, N6548)=1</f>
        <v>1</v>
      </c>
      <c r="M6548" s="37">
        <f>IF( $Q6548, MAX($M$1:M6547)+1, 0)</f>
        <v>0</v>
      </c>
      <c r="N6548" t="str" cm="1">
        <f t="array" ref="N6548">INDEX($A$9:$F$1048576, $J6548, $K6548 )</f>
        <v>X0893</v>
      </c>
      <c r="O6548" t="str" cm="1">
        <f t="array" ref="O6548">INDEX($B$9:$F$1048576, $J6548, $K6548 )</f>
        <v>한미사이언스(권면보증)</v>
      </c>
      <c r="P6548" t="str" cm="1">
        <f t="array" ref="P6548">IF( $L6548, TRIM(_xll.IMDP("IR", $G$5&amp;$N6548, $G$6)), "" )</f>
        <v/>
      </c>
      <c r="Q6548" t="b" cm="1">
        <f t="array" ref="Q6548">IF(
    $U$1=1, AND($P6548&lt;&gt;"", $P6548&lt;&gt;"...", $P6548&lt;&gt;"입력오류"),
    IF(
        $U$18=1, AND($P6548&lt;&gt;"", $P6548&lt;&gt;"...", $P6548&lt;&gt;"입력오류", ISNUMBER(FIND(INDEX($T$2:$T$7,$U$1),$P6548))),
        IF(
            $U$17="기타", AND($P6548&lt;&gt;"", $P6548&lt;&gt;"...", $P6548&lt;&gt;"입력오류", NOT(ISNUMBER(FIND($T$21:$T$34,$P6548)))),
            AND($P6548&lt;&gt;"", $P6548&lt;&gt;"...", $P6548&lt;&gt;"입력오류", $T$19=$P6548)
        )
    )
)</f>
        <v>0</v>
      </c>
    </row>
    <row r="6549" spans="9:17">
      <c r="I6549">
        <f t="shared" si="307"/>
        <v>6548</v>
      </c>
      <c r="J6549">
        <f t="shared" si="308"/>
        <v>1823</v>
      </c>
      <c r="K6549">
        <f t="shared" si="306"/>
        <v>3</v>
      </c>
      <c r="L6549" t="b">
        <f>COUNTIF($N$2:N6549, N6549)=1</f>
        <v>1</v>
      </c>
      <c r="M6549" s="37">
        <f>IF( $Q6549, MAX($M$1:M6548)+1, 0)</f>
        <v>0</v>
      </c>
      <c r="N6549" t="str" cm="1">
        <f t="array" ref="N6549">INDEX($A$9:$F$1048576, $J6549, $K6549 )</f>
        <v>X1039</v>
      </c>
      <c r="O6549" t="str" cm="1">
        <f t="array" ref="O6549">INDEX($B$9:$F$1048576, $J6549, $K6549 )</f>
        <v>중앙일보에스(중앙일보 보증)</v>
      </c>
      <c r="P6549" t="str" cm="1">
        <f t="array" ref="P6549">IF( $L6549, TRIM(_xll.IMDP("IR", $G$5&amp;$N6549, $G$6)), "" )</f>
        <v/>
      </c>
      <c r="Q6549" t="b" cm="1">
        <f t="array" ref="Q6549">IF(
    $U$1=1, AND($P6549&lt;&gt;"", $P6549&lt;&gt;"...", $P6549&lt;&gt;"입력오류"),
    IF(
        $U$18=1, AND($P6549&lt;&gt;"", $P6549&lt;&gt;"...", $P6549&lt;&gt;"입력오류", ISNUMBER(FIND(INDEX($T$2:$T$7,$U$1),$P6549))),
        IF(
            $U$17="기타", AND($P6549&lt;&gt;"", $P6549&lt;&gt;"...", $P6549&lt;&gt;"입력오류", NOT(ISNUMBER(FIND($T$21:$T$34,$P6549)))),
            AND($P6549&lt;&gt;"", $P6549&lt;&gt;"...", $P6549&lt;&gt;"입력오류", $T$19=$P6549)
        )
    )
)</f>
        <v>0</v>
      </c>
    </row>
    <row r="6550" spans="9:17">
      <c r="I6550">
        <f t="shared" si="307"/>
        <v>6549</v>
      </c>
      <c r="J6550">
        <f t="shared" si="308"/>
        <v>1824</v>
      </c>
      <c r="K6550">
        <f t="shared" si="306"/>
        <v>3</v>
      </c>
      <c r="L6550" t="b">
        <f>COUNTIF($N$2:N6550, N6550)=1</f>
        <v>1</v>
      </c>
      <c r="M6550" s="37">
        <f>IF( $Q6550, MAX($M$1:M6549)+1, 0)</f>
        <v>0</v>
      </c>
      <c r="N6550" t="str" cm="1">
        <f t="array" ref="N6550">INDEX($A$9:$F$1048576, $J6550, $K6550 )</f>
        <v>X1128</v>
      </c>
      <c r="O6550" t="str" cm="1">
        <f t="array" ref="O6550">INDEX($B$9:$F$1048576, $J6550, $K6550 )</f>
        <v>태림포장(신한은행 보증)</v>
      </c>
      <c r="P6550" t="str" cm="1">
        <f t="array" ref="P6550">IF( $L6550, TRIM(_xll.IMDP("IR", $G$5&amp;$N6550, $G$6)), "" )</f>
        <v/>
      </c>
      <c r="Q6550" t="b" cm="1">
        <f t="array" ref="Q6550">IF(
    $U$1=1, AND($P6550&lt;&gt;"", $P6550&lt;&gt;"...", $P6550&lt;&gt;"입력오류"),
    IF(
        $U$18=1, AND($P6550&lt;&gt;"", $P6550&lt;&gt;"...", $P6550&lt;&gt;"입력오류", ISNUMBER(FIND(INDEX($T$2:$T$7,$U$1),$P6550))),
        IF(
            $U$17="기타", AND($P6550&lt;&gt;"", $P6550&lt;&gt;"...", $P6550&lt;&gt;"입력오류", NOT(ISNUMBER(FIND($T$21:$T$34,$P6550)))),
            AND($P6550&lt;&gt;"", $P6550&lt;&gt;"...", $P6550&lt;&gt;"입력오류", $T$19=$P6550)
        )
    )
)</f>
        <v>0</v>
      </c>
    </row>
    <row r="6551" spans="9:17">
      <c r="I6551">
        <f t="shared" si="307"/>
        <v>6550</v>
      </c>
      <c r="J6551">
        <f t="shared" si="308"/>
        <v>1825</v>
      </c>
      <c r="K6551">
        <f t="shared" si="306"/>
        <v>3</v>
      </c>
      <c r="L6551" t="b">
        <f>COUNTIF($N$2:N6551, N6551)=1</f>
        <v>1</v>
      </c>
      <c r="M6551" s="37">
        <f>IF( $Q6551, MAX($M$1:M6550)+1, 0)</f>
        <v>0</v>
      </c>
      <c r="N6551" t="str" cm="1">
        <f t="array" ref="N6551">INDEX($A$9:$F$1048576, $J6551, $K6551 )</f>
        <v>X1260</v>
      </c>
      <c r="O6551" t="str" cm="1">
        <f t="array" ref="O6551">INDEX($B$9:$F$1048576, $J6551, $K6551 )</f>
        <v>애경케미칼(신한은행보증)</v>
      </c>
      <c r="P6551" t="str" cm="1">
        <f t="array" ref="P6551">IF( $L6551, TRIM(_xll.IMDP("IR", $G$5&amp;$N6551, $G$6)), "" )</f>
        <v/>
      </c>
      <c r="Q6551" t="b" cm="1">
        <f t="array" ref="Q6551">IF(
    $U$1=1, AND($P6551&lt;&gt;"", $P6551&lt;&gt;"...", $P6551&lt;&gt;"입력오류"),
    IF(
        $U$18=1, AND($P6551&lt;&gt;"", $P6551&lt;&gt;"...", $P6551&lt;&gt;"입력오류", ISNUMBER(FIND(INDEX($T$2:$T$7,$U$1),$P6551))),
        IF(
            $U$17="기타", AND($P6551&lt;&gt;"", $P6551&lt;&gt;"...", $P6551&lt;&gt;"입력오류", NOT(ISNUMBER(FIND($T$21:$T$34,$P6551)))),
            AND($P6551&lt;&gt;"", $P6551&lt;&gt;"...", $P6551&lt;&gt;"입력오류", $T$19=$P6551)
        )
    )
)</f>
        <v>0</v>
      </c>
    </row>
    <row r="6552" spans="9:17">
      <c r="I6552">
        <f t="shared" si="307"/>
        <v>6551</v>
      </c>
      <c r="J6552">
        <f t="shared" si="308"/>
        <v>1826</v>
      </c>
      <c r="K6552">
        <f t="shared" si="306"/>
        <v>3</v>
      </c>
      <c r="L6552" t="b">
        <f>COUNTIF($N$2:N6552, N6552)=1</f>
        <v>1</v>
      </c>
      <c r="M6552" s="37">
        <f>IF( $Q6552, MAX($M$1:M6551)+1, 0)</f>
        <v>0</v>
      </c>
      <c r="N6552" t="str" cm="1">
        <f t="array" ref="N6552">INDEX($A$9:$F$1048576, $J6552, $K6552 )</f>
        <v>X1447</v>
      </c>
      <c r="O6552" t="str" cm="1">
        <f t="array" ref="O6552">INDEX($B$9:$F$1048576, $J6552, $K6552 )</f>
        <v>부방(신한은행 지급보증)</v>
      </c>
      <c r="P6552" t="str" cm="1">
        <f t="array" ref="P6552">IF( $L6552, TRIM(_xll.IMDP("IR", $G$5&amp;$N6552, $G$6)), "" )</f>
        <v/>
      </c>
      <c r="Q6552" t="b" cm="1">
        <f t="array" ref="Q6552">IF(
    $U$1=1, AND($P6552&lt;&gt;"", $P6552&lt;&gt;"...", $P6552&lt;&gt;"입력오류"),
    IF(
        $U$18=1, AND($P6552&lt;&gt;"", $P6552&lt;&gt;"...", $P6552&lt;&gt;"입력오류", ISNUMBER(FIND(INDEX($T$2:$T$7,$U$1),$P6552))),
        IF(
            $U$17="기타", AND($P6552&lt;&gt;"", $P6552&lt;&gt;"...", $P6552&lt;&gt;"입력오류", NOT(ISNUMBER(FIND($T$21:$T$34,$P6552)))),
            AND($P6552&lt;&gt;"", $P6552&lt;&gt;"...", $P6552&lt;&gt;"입력오류", $T$19=$P6552)
        )
    )
)</f>
        <v>0</v>
      </c>
    </row>
    <row r="6553" spans="9:17">
      <c r="I6553">
        <f t="shared" si="307"/>
        <v>6552</v>
      </c>
      <c r="J6553">
        <f t="shared" si="308"/>
        <v>1827</v>
      </c>
      <c r="K6553">
        <f t="shared" si="306"/>
        <v>3</v>
      </c>
      <c r="L6553" t="b">
        <f>COUNTIF($N$2:N6553, N6553)=1</f>
        <v>1</v>
      </c>
      <c r="M6553" s="37">
        <f>IF( $Q6553, MAX($M$1:M6552)+1, 0)</f>
        <v>0</v>
      </c>
      <c r="N6553" t="str" cm="1">
        <f t="array" ref="N6553">INDEX($A$9:$F$1048576, $J6553, $K6553 )</f>
        <v>X1487</v>
      </c>
      <c r="O6553" t="str" cm="1">
        <f t="array" ref="O6553">INDEX($B$9:$F$1048576, $J6553, $K6553 )</f>
        <v>벡스인터코퍼레이션(신한보증)</v>
      </c>
      <c r="P6553" t="str" cm="1">
        <f t="array" ref="P6553">IF( $L6553, TRIM(_xll.IMDP("IR", $G$5&amp;$N6553, $G$6)), "" )</f>
        <v/>
      </c>
      <c r="Q6553" t="b" cm="1">
        <f t="array" ref="Q6553">IF(
    $U$1=1, AND($P6553&lt;&gt;"", $P6553&lt;&gt;"...", $P6553&lt;&gt;"입력오류"),
    IF(
        $U$18=1, AND($P6553&lt;&gt;"", $P6553&lt;&gt;"...", $P6553&lt;&gt;"입력오류", ISNUMBER(FIND(INDEX($T$2:$T$7,$U$1),$P6553))),
        IF(
            $U$17="기타", AND($P6553&lt;&gt;"", $P6553&lt;&gt;"...", $P6553&lt;&gt;"입력오류", NOT(ISNUMBER(FIND($T$21:$T$34,$P6553)))),
            AND($P6553&lt;&gt;"", $P6553&lt;&gt;"...", $P6553&lt;&gt;"입력오류", $T$19=$P6553)
        )
    )
)</f>
        <v>0</v>
      </c>
    </row>
    <row r="6554" spans="9:17">
      <c r="I6554">
        <f t="shared" si="307"/>
        <v>6553</v>
      </c>
      <c r="J6554">
        <f t="shared" si="308"/>
        <v>1828</v>
      </c>
      <c r="K6554">
        <f t="shared" si="306"/>
        <v>3</v>
      </c>
      <c r="L6554" t="b">
        <f>COUNTIF($N$2:N6554, N6554)=1</f>
        <v>1</v>
      </c>
      <c r="M6554" s="37">
        <f>IF( $Q6554, MAX($M$1:M6553)+1, 0)</f>
        <v>0</v>
      </c>
      <c r="N6554" t="str" cm="1">
        <f t="array" ref="N6554">INDEX($A$9:$F$1048576, $J6554, $K6554 )</f>
        <v>X1534</v>
      </c>
      <c r="O6554" t="str" cm="1">
        <f t="array" ref="O6554">INDEX($B$9:$F$1048576, $J6554, $K6554 )</f>
        <v>메리츠캐피탈(권면보증)</v>
      </c>
      <c r="P6554" t="str" cm="1">
        <f t="array" ref="P6554">IF( $L6554, TRIM(_xll.IMDP("IR", $G$5&amp;$N6554, $G$6)), "" )</f>
        <v/>
      </c>
      <c r="Q6554" t="b" cm="1">
        <f t="array" ref="Q6554">IF(
    $U$1=1, AND($P6554&lt;&gt;"", $P6554&lt;&gt;"...", $P6554&lt;&gt;"입력오류"),
    IF(
        $U$18=1, AND($P6554&lt;&gt;"", $P6554&lt;&gt;"...", $P6554&lt;&gt;"입력오류", ISNUMBER(FIND(INDEX($T$2:$T$7,$U$1),$P6554))),
        IF(
            $U$17="기타", AND($P6554&lt;&gt;"", $P6554&lt;&gt;"...", $P6554&lt;&gt;"입력오류", NOT(ISNUMBER(FIND($T$21:$T$34,$P6554)))),
            AND($P6554&lt;&gt;"", $P6554&lt;&gt;"...", $P6554&lt;&gt;"입력오류", $T$19=$P6554)
        )
    )
)</f>
        <v>0</v>
      </c>
    </row>
    <row r="6555" spans="9:17">
      <c r="I6555">
        <f t="shared" si="307"/>
        <v>6554</v>
      </c>
      <c r="J6555">
        <f t="shared" si="308"/>
        <v>1829</v>
      </c>
      <c r="K6555">
        <f t="shared" si="306"/>
        <v>3</v>
      </c>
      <c r="L6555" t="b">
        <f>COUNTIF($N$2:N6555, N6555)=1</f>
        <v>1</v>
      </c>
      <c r="M6555" s="37">
        <f>IF( $Q6555, MAX($M$1:M6554)+1, 0)</f>
        <v>0</v>
      </c>
      <c r="N6555" t="str" cm="1">
        <f t="array" ref="N6555">INDEX($A$9:$F$1048576, $J6555, $K6555 )</f>
        <v>X1958</v>
      </c>
      <c r="O6555" t="str" cm="1">
        <f t="array" ref="O6555">INDEX($B$9:$F$1048576, $J6555, $K6555 )</f>
        <v>한주(신한은행보증)</v>
      </c>
      <c r="P6555" t="str" cm="1">
        <f t="array" ref="P6555">IF( $L6555, TRIM(_xll.IMDP("IR", $G$5&amp;$N6555, $G$6)), "" )</f>
        <v/>
      </c>
      <c r="Q6555" t="b" cm="1">
        <f t="array" ref="Q6555">IF(
    $U$1=1, AND($P6555&lt;&gt;"", $P6555&lt;&gt;"...", $P6555&lt;&gt;"입력오류"),
    IF(
        $U$18=1, AND($P6555&lt;&gt;"", $P6555&lt;&gt;"...", $P6555&lt;&gt;"입력오류", ISNUMBER(FIND(INDEX($T$2:$T$7,$U$1),$P6555))),
        IF(
            $U$17="기타", AND($P6555&lt;&gt;"", $P6555&lt;&gt;"...", $P6555&lt;&gt;"입력오류", NOT(ISNUMBER(FIND($T$21:$T$34,$P6555)))),
            AND($P6555&lt;&gt;"", $P6555&lt;&gt;"...", $P6555&lt;&gt;"입력오류", $T$19=$P6555)
        )
    )
)</f>
        <v>0</v>
      </c>
    </row>
    <row r="6556" spans="9:17">
      <c r="I6556">
        <f t="shared" si="307"/>
        <v>6555</v>
      </c>
      <c r="J6556">
        <f t="shared" si="308"/>
        <v>1830</v>
      </c>
      <c r="K6556">
        <f t="shared" si="306"/>
        <v>3</v>
      </c>
      <c r="L6556" t="b">
        <f>COUNTIF($N$2:N6556, N6556)=1</f>
        <v>1</v>
      </c>
      <c r="M6556" s="37">
        <f>IF( $Q6556, MAX($M$1:M6555)+1, 0)</f>
        <v>0</v>
      </c>
      <c r="N6556" t="str" cm="1">
        <f t="array" ref="N6556">INDEX($A$9:$F$1048576, $J6556, $K6556 )</f>
        <v>X2065</v>
      </c>
      <c r="O6556" t="str" cm="1">
        <f t="array" ref="O6556">INDEX($B$9:$F$1048576, $J6556, $K6556 )</f>
        <v>대창스틸(신한은행 보증)</v>
      </c>
      <c r="P6556" t="str" cm="1">
        <f t="array" ref="P6556">IF( $L6556, TRIM(_xll.IMDP("IR", $G$5&amp;$N6556, $G$6)), "" )</f>
        <v/>
      </c>
      <c r="Q6556" t="b" cm="1">
        <f t="array" ref="Q6556">IF(
    $U$1=1, AND($P6556&lt;&gt;"", $P6556&lt;&gt;"...", $P6556&lt;&gt;"입력오류"),
    IF(
        $U$18=1, AND($P6556&lt;&gt;"", $P6556&lt;&gt;"...", $P6556&lt;&gt;"입력오류", ISNUMBER(FIND(INDEX($T$2:$T$7,$U$1),$P6556))),
        IF(
            $U$17="기타", AND($P6556&lt;&gt;"", $P6556&lt;&gt;"...", $P6556&lt;&gt;"입력오류", NOT(ISNUMBER(FIND($T$21:$T$34,$P6556)))),
            AND($P6556&lt;&gt;"", $P6556&lt;&gt;"...", $P6556&lt;&gt;"입력오류", $T$19=$P6556)
        )
    )
)</f>
        <v>0</v>
      </c>
    </row>
    <row r="6557" spans="9:17">
      <c r="I6557">
        <f t="shared" si="307"/>
        <v>6556</v>
      </c>
      <c r="J6557">
        <f t="shared" si="308"/>
        <v>1831</v>
      </c>
      <c r="K6557">
        <f t="shared" si="306"/>
        <v>3</v>
      </c>
      <c r="L6557" t="b">
        <f>COUNTIF($N$2:N6557, N6557)=1</f>
        <v>1</v>
      </c>
      <c r="M6557" s="37">
        <f>IF( $Q6557, MAX($M$1:M6556)+1, 0)</f>
        <v>0</v>
      </c>
      <c r="N6557" t="str" cm="1">
        <f t="array" ref="N6557">INDEX($A$9:$F$1048576, $J6557, $K6557 )</f>
        <v>X2347</v>
      </c>
      <c r="O6557" t="str" cm="1">
        <f t="array" ref="O6557">INDEX($B$9:$F$1048576, $J6557, $K6557 )</f>
        <v>디케이씨(신한은행 보증)</v>
      </c>
      <c r="P6557" t="str" cm="1">
        <f t="array" ref="P6557">IF( $L6557, TRIM(_xll.IMDP("IR", $G$5&amp;$N6557, $G$6)), "" )</f>
        <v/>
      </c>
      <c r="Q6557" t="b" cm="1">
        <f t="array" ref="Q6557">IF(
    $U$1=1, AND($P6557&lt;&gt;"", $P6557&lt;&gt;"...", $P6557&lt;&gt;"입력오류"),
    IF(
        $U$18=1, AND($P6557&lt;&gt;"", $P6557&lt;&gt;"...", $P6557&lt;&gt;"입력오류", ISNUMBER(FIND(INDEX($T$2:$T$7,$U$1),$P6557))),
        IF(
            $U$17="기타", AND($P6557&lt;&gt;"", $P6557&lt;&gt;"...", $P6557&lt;&gt;"입력오류", NOT(ISNUMBER(FIND($T$21:$T$34,$P6557)))),
            AND($P6557&lt;&gt;"", $P6557&lt;&gt;"...", $P6557&lt;&gt;"입력오류", $T$19=$P6557)
        )
    )
)</f>
        <v>0</v>
      </c>
    </row>
    <row r="6558" spans="9:17">
      <c r="I6558">
        <f t="shared" si="307"/>
        <v>6557</v>
      </c>
      <c r="J6558">
        <f t="shared" si="308"/>
        <v>1832</v>
      </c>
      <c r="K6558">
        <f t="shared" si="306"/>
        <v>3</v>
      </c>
      <c r="L6558" t="b">
        <f>COUNTIF($N$2:N6558, N6558)=1</f>
        <v>1</v>
      </c>
      <c r="M6558" s="37">
        <f>IF( $Q6558, MAX($M$1:M6557)+1, 0)</f>
        <v>0</v>
      </c>
      <c r="N6558" t="str" cm="1">
        <f t="array" ref="N6558">INDEX($A$9:$F$1048576, $J6558, $K6558 )</f>
        <v>X2376</v>
      </c>
      <c r="O6558" t="str" cm="1">
        <f t="array" ref="O6558">INDEX($B$9:$F$1048576, $J6558, $K6558 )</f>
        <v>한국캐피탈(신한은행 보증)</v>
      </c>
      <c r="P6558" t="str" cm="1">
        <f t="array" ref="P6558">IF( $L6558, TRIM(_xll.IMDP("IR", $G$5&amp;$N6558, $G$6)), "" )</f>
        <v/>
      </c>
      <c r="Q6558" t="b" cm="1">
        <f t="array" ref="Q6558">IF(
    $U$1=1, AND($P6558&lt;&gt;"", $P6558&lt;&gt;"...", $P6558&lt;&gt;"입력오류"),
    IF(
        $U$18=1, AND($P6558&lt;&gt;"", $P6558&lt;&gt;"...", $P6558&lt;&gt;"입력오류", ISNUMBER(FIND(INDEX($T$2:$T$7,$U$1),$P6558))),
        IF(
            $U$17="기타", AND($P6558&lt;&gt;"", $P6558&lt;&gt;"...", $P6558&lt;&gt;"입력오류", NOT(ISNUMBER(FIND($T$21:$T$34,$P6558)))),
            AND($P6558&lt;&gt;"", $P6558&lt;&gt;"...", $P6558&lt;&gt;"입력오류", $T$19=$P6558)
        )
    )
)</f>
        <v>0</v>
      </c>
    </row>
    <row r="6559" spans="9:17">
      <c r="I6559">
        <f t="shared" si="307"/>
        <v>6558</v>
      </c>
      <c r="J6559">
        <f t="shared" si="308"/>
        <v>1833</v>
      </c>
      <c r="K6559">
        <f t="shared" si="306"/>
        <v>3</v>
      </c>
      <c r="L6559" t="b">
        <f>COUNTIF($N$2:N6559, N6559)=1</f>
        <v>1</v>
      </c>
      <c r="M6559" s="37">
        <f>IF( $Q6559, MAX($M$1:M6558)+1, 0)</f>
        <v>0</v>
      </c>
      <c r="N6559" t="str" cm="1">
        <f t="array" ref="N6559">INDEX($A$9:$F$1048576, $J6559, $K6559 )</f>
        <v>X2383</v>
      </c>
      <c r="O6559" t="str" cm="1">
        <f t="array" ref="O6559">INDEX($B$9:$F$1048576, $J6559, $K6559 )</f>
        <v>파리크라상(신한은행보증)</v>
      </c>
      <c r="P6559" t="str" cm="1">
        <f t="array" ref="P6559">IF( $L6559, TRIM(_xll.IMDP("IR", $G$5&amp;$N6559, $G$6)), "" )</f>
        <v/>
      </c>
      <c r="Q6559" t="b" cm="1">
        <f t="array" ref="Q6559">IF(
    $U$1=1, AND($P6559&lt;&gt;"", $P6559&lt;&gt;"...", $P6559&lt;&gt;"입력오류"),
    IF(
        $U$18=1, AND($P6559&lt;&gt;"", $P6559&lt;&gt;"...", $P6559&lt;&gt;"입력오류", ISNUMBER(FIND(INDEX($T$2:$T$7,$U$1),$P6559))),
        IF(
            $U$17="기타", AND($P6559&lt;&gt;"", $P6559&lt;&gt;"...", $P6559&lt;&gt;"입력오류", NOT(ISNUMBER(FIND($T$21:$T$34,$P6559)))),
            AND($P6559&lt;&gt;"", $P6559&lt;&gt;"...", $P6559&lt;&gt;"입력오류", $T$19=$P6559)
        )
    )
)</f>
        <v>0</v>
      </c>
    </row>
    <row r="6560" spans="9:17">
      <c r="I6560">
        <f t="shared" si="307"/>
        <v>6559</v>
      </c>
      <c r="J6560">
        <f t="shared" si="308"/>
        <v>1834</v>
      </c>
      <c r="K6560">
        <f t="shared" si="306"/>
        <v>3</v>
      </c>
      <c r="L6560" t="b">
        <f>COUNTIF($N$2:N6560, N6560)=1</f>
        <v>1</v>
      </c>
      <c r="M6560" s="37">
        <f>IF( $Q6560, MAX($M$1:M6559)+1, 0)</f>
        <v>0</v>
      </c>
      <c r="N6560" t="str" cm="1">
        <f t="array" ref="N6560">INDEX($A$9:$F$1048576, $J6560, $K6560 )</f>
        <v>X2676</v>
      </c>
      <c r="O6560" t="str" cm="1">
        <f t="array" ref="O6560">INDEX($B$9:$F$1048576, $J6560, $K6560 )</f>
        <v>케이이씨(신한은행 보증)</v>
      </c>
      <c r="P6560" t="str" cm="1">
        <f t="array" ref="P6560">IF( $L6560, TRIM(_xll.IMDP("IR", $G$5&amp;$N6560, $G$6)), "" )</f>
        <v/>
      </c>
      <c r="Q6560" t="b" cm="1">
        <f t="array" ref="Q6560">IF(
    $U$1=1, AND($P6560&lt;&gt;"", $P6560&lt;&gt;"...", $P6560&lt;&gt;"입력오류"),
    IF(
        $U$18=1, AND($P6560&lt;&gt;"", $P6560&lt;&gt;"...", $P6560&lt;&gt;"입력오류", ISNUMBER(FIND(INDEX($T$2:$T$7,$U$1),$P6560))),
        IF(
            $U$17="기타", AND($P6560&lt;&gt;"", $P6560&lt;&gt;"...", $P6560&lt;&gt;"입력오류", NOT(ISNUMBER(FIND($T$21:$T$34,$P6560)))),
            AND($P6560&lt;&gt;"", $P6560&lt;&gt;"...", $P6560&lt;&gt;"입력오류", $T$19=$P6560)
        )
    )
)</f>
        <v>0</v>
      </c>
    </row>
    <row r="6561" spans="9:17">
      <c r="I6561">
        <f t="shared" si="307"/>
        <v>6560</v>
      </c>
      <c r="J6561">
        <f t="shared" si="308"/>
        <v>1835</v>
      </c>
      <c r="K6561">
        <f t="shared" si="306"/>
        <v>3</v>
      </c>
      <c r="L6561" t="b">
        <f>COUNTIF($N$2:N6561, N6561)=1</f>
        <v>1</v>
      </c>
      <c r="M6561" s="37">
        <f>IF( $Q6561, MAX($M$1:M6560)+1, 0)</f>
        <v>0</v>
      </c>
      <c r="N6561" t="str" cm="1">
        <f t="array" ref="N6561">INDEX($A$9:$F$1048576, $J6561, $K6561 )</f>
        <v>X2810</v>
      </c>
      <c r="O6561" t="str" cm="1">
        <f t="array" ref="O6561">INDEX($B$9:$F$1048576, $J6561, $K6561 )</f>
        <v>동아지질</v>
      </c>
      <c r="P6561" t="str" cm="1">
        <f t="array" ref="P6561">IF( $L6561, TRIM(_xll.IMDP("IR", $G$5&amp;$N6561, $G$6)), "" )</f>
        <v/>
      </c>
      <c r="Q6561" t="b" cm="1">
        <f t="array" ref="Q6561">IF(
    $U$1=1, AND($P6561&lt;&gt;"", $P6561&lt;&gt;"...", $P6561&lt;&gt;"입력오류"),
    IF(
        $U$18=1, AND($P6561&lt;&gt;"", $P6561&lt;&gt;"...", $P6561&lt;&gt;"입력오류", ISNUMBER(FIND(INDEX($T$2:$T$7,$U$1),$P6561))),
        IF(
            $U$17="기타", AND($P6561&lt;&gt;"", $P6561&lt;&gt;"...", $P6561&lt;&gt;"입력오류", NOT(ISNUMBER(FIND($T$21:$T$34,$P6561)))),
            AND($P6561&lt;&gt;"", $P6561&lt;&gt;"...", $P6561&lt;&gt;"입력오류", $T$19=$P6561)
        )
    )
)</f>
        <v>0</v>
      </c>
    </row>
    <row r="6562" spans="9:17">
      <c r="I6562">
        <f t="shared" si="307"/>
        <v>6561</v>
      </c>
      <c r="J6562">
        <f t="shared" si="308"/>
        <v>1836</v>
      </c>
      <c r="K6562">
        <f t="shared" si="306"/>
        <v>3</v>
      </c>
      <c r="L6562" t="b">
        <f>COUNTIF($N$2:N6562, N6562)=1</f>
        <v>1</v>
      </c>
      <c r="M6562" s="37">
        <f>IF( $Q6562, MAX($M$1:M6561)+1, 0)</f>
        <v>0</v>
      </c>
      <c r="N6562" t="str" cm="1">
        <f t="array" ref="N6562">INDEX($A$9:$F$1048576, $J6562, $K6562 )</f>
        <v>X2890</v>
      </c>
      <c r="O6562" t="str" cm="1">
        <f t="array" ref="O6562">INDEX($B$9:$F$1048576, $J6562, $K6562 )</f>
        <v>에스에프에이(신한은행보증)</v>
      </c>
      <c r="P6562" t="str" cm="1">
        <f t="array" ref="P6562">IF( $L6562, TRIM(_xll.IMDP("IR", $G$5&amp;$N6562, $G$6)), "" )</f>
        <v/>
      </c>
      <c r="Q6562" t="b" cm="1">
        <f t="array" ref="Q6562">IF(
    $U$1=1, AND($P6562&lt;&gt;"", $P6562&lt;&gt;"...", $P6562&lt;&gt;"입력오류"),
    IF(
        $U$18=1, AND($P6562&lt;&gt;"", $P6562&lt;&gt;"...", $P6562&lt;&gt;"입력오류", ISNUMBER(FIND(INDEX($T$2:$T$7,$U$1),$P6562))),
        IF(
            $U$17="기타", AND($P6562&lt;&gt;"", $P6562&lt;&gt;"...", $P6562&lt;&gt;"입력오류", NOT(ISNUMBER(FIND($T$21:$T$34,$P6562)))),
            AND($P6562&lt;&gt;"", $P6562&lt;&gt;"...", $P6562&lt;&gt;"입력오류", $T$19=$P6562)
        )
    )
)</f>
        <v>0</v>
      </c>
    </row>
    <row r="6563" spans="9:17">
      <c r="I6563">
        <f t="shared" si="307"/>
        <v>6562</v>
      </c>
      <c r="J6563">
        <f t="shared" si="308"/>
        <v>1837</v>
      </c>
      <c r="K6563">
        <f t="shared" si="306"/>
        <v>3</v>
      </c>
      <c r="L6563" t="b">
        <f>COUNTIF($N$2:N6563, N6563)=1</f>
        <v>1</v>
      </c>
      <c r="M6563" s="37">
        <f>IF( $Q6563, MAX($M$1:M6562)+1, 0)</f>
        <v>0</v>
      </c>
      <c r="N6563" t="str" cm="1">
        <f t="array" ref="N6563">INDEX($A$9:$F$1048576, $J6563, $K6563 )</f>
        <v>X2896</v>
      </c>
      <c r="O6563" t="str" cm="1">
        <f t="array" ref="O6563">INDEX($B$9:$F$1048576, $J6563, $K6563 )</f>
        <v>에스케이엔펄스(신한은행보증)</v>
      </c>
      <c r="P6563" t="str" cm="1">
        <f t="array" ref="P6563">IF( $L6563, TRIM(_xll.IMDP("IR", $G$5&amp;$N6563, $G$6)), "" )</f>
        <v/>
      </c>
      <c r="Q6563" t="b" cm="1">
        <f t="array" ref="Q6563">IF(
    $U$1=1, AND($P6563&lt;&gt;"", $P6563&lt;&gt;"...", $P6563&lt;&gt;"입력오류"),
    IF(
        $U$18=1, AND($P6563&lt;&gt;"", $P6563&lt;&gt;"...", $P6563&lt;&gt;"입력오류", ISNUMBER(FIND(INDEX($T$2:$T$7,$U$1),$P6563))),
        IF(
            $U$17="기타", AND($P6563&lt;&gt;"", $P6563&lt;&gt;"...", $P6563&lt;&gt;"입력오류", NOT(ISNUMBER(FIND($T$21:$T$34,$P6563)))),
            AND($P6563&lt;&gt;"", $P6563&lt;&gt;"...", $P6563&lt;&gt;"입력오류", $T$19=$P6563)
        )
    )
)</f>
        <v>0</v>
      </c>
    </row>
    <row r="6564" spans="9:17">
      <c r="I6564">
        <f t="shared" si="307"/>
        <v>6563</v>
      </c>
      <c r="J6564">
        <f t="shared" si="308"/>
        <v>1838</v>
      </c>
      <c r="K6564">
        <f t="shared" si="306"/>
        <v>3</v>
      </c>
      <c r="L6564" t="b">
        <f>COUNTIF($N$2:N6564, N6564)=1</f>
        <v>1</v>
      </c>
      <c r="M6564" s="37">
        <f>IF( $Q6564, MAX($M$1:M6563)+1, 0)</f>
        <v>0</v>
      </c>
      <c r="N6564" t="str" cm="1">
        <f t="array" ref="N6564">INDEX($A$9:$F$1048576, $J6564, $K6564 )</f>
        <v>X2929</v>
      </c>
      <c r="O6564" t="str" cm="1">
        <f t="array" ref="O6564">INDEX($B$9:$F$1048576, $J6564, $K6564 )</f>
        <v>한국전자금융(지급보증)</v>
      </c>
      <c r="P6564" t="str" cm="1">
        <f t="array" ref="P6564">IF( $L6564, TRIM(_xll.IMDP("IR", $G$5&amp;$N6564, $G$6)), "" )</f>
        <v/>
      </c>
      <c r="Q6564" t="b" cm="1">
        <f t="array" ref="Q6564">IF(
    $U$1=1, AND($P6564&lt;&gt;"", $P6564&lt;&gt;"...", $P6564&lt;&gt;"입력오류"),
    IF(
        $U$18=1, AND($P6564&lt;&gt;"", $P6564&lt;&gt;"...", $P6564&lt;&gt;"입력오류", ISNUMBER(FIND(INDEX($T$2:$T$7,$U$1),$P6564))),
        IF(
            $U$17="기타", AND($P6564&lt;&gt;"", $P6564&lt;&gt;"...", $P6564&lt;&gt;"입력오류", NOT(ISNUMBER(FIND($T$21:$T$34,$P6564)))),
            AND($P6564&lt;&gt;"", $P6564&lt;&gt;"...", $P6564&lt;&gt;"입력오류", $T$19=$P6564)
        )
    )
)</f>
        <v>0</v>
      </c>
    </row>
    <row r="6565" spans="9:17">
      <c r="I6565">
        <f t="shared" si="307"/>
        <v>6564</v>
      </c>
      <c r="J6565">
        <f t="shared" si="308"/>
        <v>1839</v>
      </c>
      <c r="K6565">
        <f t="shared" si="306"/>
        <v>3</v>
      </c>
      <c r="L6565" t="b">
        <f>COUNTIF($N$2:N6565, N6565)=1</f>
        <v>1</v>
      </c>
      <c r="M6565" s="37">
        <f>IF( $Q6565, MAX($M$1:M6564)+1, 0)</f>
        <v>0</v>
      </c>
      <c r="N6565" t="str" cm="1">
        <f t="array" ref="N6565">INDEX($A$9:$F$1048576, $J6565, $K6565 )</f>
        <v>X3163</v>
      </c>
      <c r="O6565" t="str" cm="1">
        <f t="array" ref="O6565">INDEX($B$9:$F$1048576, $J6565, $K6565 )</f>
        <v>갈라인터내셔널(신한은행보증)</v>
      </c>
      <c r="P6565" t="str" cm="1">
        <f t="array" ref="P6565">IF( $L6565, TRIM(_xll.IMDP("IR", $G$5&amp;$N6565, $G$6)), "" )</f>
        <v/>
      </c>
      <c r="Q6565" t="b" cm="1">
        <f t="array" ref="Q6565">IF(
    $U$1=1, AND($P6565&lt;&gt;"", $P6565&lt;&gt;"...", $P6565&lt;&gt;"입력오류"),
    IF(
        $U$18=1, AND($P6565&lt;&gt;"", $P6565&lt;&gt;"...", $P6565&lt;&gt;"입력오류", ISNUMBER(FIND(INDEX($T$2:$T$7,$U$1),$P6565))),
        IF(
            $U$17="기타", AND($P6565&lt;&gt;"", $P6565&lt;&gt;"...", $P6565&lt;&gt;"입력오류", NOT(ISNUMBER(FIND($T$21:$T$34,$P6565)))),
            AND($P6565&lt;&gt;"", $P6565&lt;&gt;"...", $P6565&lt;&gt;"입력오류", $T$19=$P6565)
        )
    )
)</f>
        <v>0</v>
      </c>
    </row>
    <row r="6566" spans="9:17">
      <c r="I6566">
        <f t="shared" si="307"/>
        <v>6565</v>
      </c>
      <c r="J6566">
        <f t="shared" si="308"/>
        <v>1840</v>
      </c>
      <c r="K6566">
        <f t="shared" si="306"/>
        <v>3</v>
      </c>
      <c r="L6566" t="b">
        <f>COUNTIF($N$2:N6566, N6566)=1</f>
        <v>1</v>
      </c>
      <c r="M6566" s="37">
        <f>IF( $Q6566, MAX($M$1:M6565)+1, 0)</f>
        <v>0</v>
      </c>
      <c r="N6566" t="str" cm="1">
        <f t="array" ref="N6566">INDEX($A$9:$F$1048576, $J6566, $K6566 )</f>
        <v>X3421</v>
      </c>
      <c r="O6566" t="str" cm="1">
        <f t="array" ref="O6566">INDEX($B$9:$F$1048576, $J6566, $K6566 )</f>
        <v>제주대동(대동공업 보증)</v>
      </c>
      <c r="P6566" t="str" cm="1">
        <f t="array" ref="P6566">IF( $L6566, TRIM(_xll.IMDP("IR", $G$5&amp;$N6566, $G$6)), "" )</f>
        <v/>
      </c>
      <c r="Q6566" t="b" cm="1">
        <f t="array" ref="Q6566">IF(
    $U$1=1, AND($P6566&lt;&gt;"", $P6566&lt;&gt;"...", $P6566&lt;&gt;"입력오류"),
    IF(
        $U$18=1, AND($P6566&lt;&gt;"", $P6566&lt;&gt;"...", $P6566&lt;&gt;"입력오류", ISNUMBER(FIND(INDEX($T$2:$T$7,$U$1),$P6566))),
        IF(
            $U$17="기타", AND($P6566&lt;&gt;"", $P6566&lt;&gt;"...", $P6566&lt;&gt;"입력오류", NOT(ISNUMBER(FIND($T$21:$T$34,$P6566)))),
            AND($P6566&lt;&gt;"", $P6566&lt;&gt;"...", $P6566&lt;&gt;"입력오류", $T$19=$P6566)
        )
    )
)</f>
        <v>0</v>
      </c>
    </row>
    <row r="6567" spans="9:17">
      <c r="I6567">
        <f t="shared" si="307"/>
        <v>6566</v>
      </c>
      <c r="J6567">
        <f t="shared" si="308"/>
        <v>1841</v>
      </c>
      <c r="K6567">
        <f t="shared" si="306"/>
        <v>3</v>
      </c>
      <c r="L6567" t="b">
        <f>COUNTIF($N$2:N6567, N6567)=1</f>
        <v>1</v>
      </c>
      <c r="M6567" s="37">
        <f>IF( $Q6567, MAX($M$1:M6566)+1, 0)</f>
        <v>0</v>
      </c>
      <c r="N6567" t="str" cm="1">
        <f t="array" ref="N6567">INDEX($A$9:$F$1048576, $J6567, $K6567 )</f>
        <v>X3474</v>
      </c>
      <c r="O6567" t="str" cm="1">
        <f t="array" ref="O6567">INDEX($B$9:$F$1048576, $J6567, $K6567 )</f>
        <v>중앙일보엠앤피(중앙일보보증)</v>
      </c>
      <c r="P6567" t="str" cm="1">
        <f t="array" ref="P6567">IF( $L6567, TRIM(_xll.IMDP("IR", $G$5&amp;$N6567, $G$6)), "" )</f>
        <v/>
      </c>
      <c r="Q6567" t="b" cm="1">
        <f t="array" ref="Q6567">IF(
    $U$1=1, AND($P6567&lt;&gt;"", $P6567&lt;&gt;"...", $P6567&lt;&gt;"입력오류"),
    IF(
        $U$18=1, AND($P6567&lt;&gt;"", $P6567&lt;&gt;"...", $P6567&lt;&gt;"입력오류", ISNUMBER(FIND(INDEX($T$2:$T$7,$U$1),$P6567))),
        IF(
            $U$17="기타", AND($P6567&lt;&gt;"", $P6567&lt;&gt;"...", $P6567&lt;&gt;"입력오류", NOT(ISNUMBER(FIND($T$21:$T$34,$P6567)))),
            AND($P6567&lt;&gt;"", $P6567&lt;&gt;"...", $P6567&lt;&gt;"입력오류", $T$19=$P6567)
        )
    )
)</f>
        <v>0</v>
      </c>
    </row>
    <row r="6568" spans="9:17">
      <c r="I6568">
        <f t="shared" si="307"/>
        <v>6567</v>
      </c>
      <c r="J6568">
        <f t="shared" si="308"/>
        <v>1842</v>
      </c>
      <c r="K6568">
        <f t="shared" si="306"/>
        <v>3</v>
      </c>
      <c r="L6568" t="b">
        <f>COUNTIF($N$2:N6568, N6568)=1</f>
        <v>1</v>
      </c>
      <c r="M6568" s="37">
        <f>IF( $Q6568, MAX($M$1:M6567)+1, 0)</f>
        <v>0</v>
      </c>
      <c r="N6568" t="str" cm="1">
        <f t="array" ref="N6568">INDEX($A$9:$F$1048576, $J6568, $K6568 )</f>
        <v>X3515</v>
      </c>
      <c r="O6568" t="str" cm="1">
        <f t="array" ref="O6568">INDEX($B$9:$F$1048576, $J6568, $K6568 )</f>
        <v>현대종합특수강(신한은행 보증)</v>
      </c>
      <c r="P6568" t="str" cm="1">
        <f t="array" ref="P6568">IF( $L6568, TRIM(_xll.IMDP("IR", $G$5&amp;$N6568, $G$6)), "" )</f>
        <v/>
      </c>
      <c r="Q6568" t="b" cm="1">
        <f t="array" ref="Q6568">IF(
    $U$1=1, AND($P6568&lt;&gt;"", $P6568&lt;&gt;"...", $P6568&lt;&gt;"입력오류"),
    IF(
        $U$18=1, AND($P6568&lt;&gt;"", $P6568&lt;&gt;"...", $P6568&lt;&gt;"입력오류", ISNUMBER(FIND(INDEX($T$2:$T$7,$U$1),$P6568))),
        IF(
            $U$17="기타", AND($P6568&lt;&gt;"", $P6568&lt;&gt;"...", $P6568&lt;&gt;"입력오류", NOT(ISNUMBER(FIND($T$21:$T$34,$P6568)))),
            AND($P6568&lt;&gt;"", $P6568&lt;&gt;"...", $P6568&lt;&gt;"입력오류", $T$19=$P6568)
        )
    )
)</f>
        <v>0</v>
      </c>
    </row>
    <row r="6569" spans="9:17">
      <c r="I6569">
        <f t="shared" si="307"/>
        <v>6568</v>
      </c>
      <c r="J6569">
        <f t="shared" si="308"/>
        <v>1843</v>
      </c>
      <c r="K6569">
        <f t="shared" si="306"/>
        <v>3</v>
      </c>
      <c r="L6569" t="b">
        <f>COUNTIF($N$2:N6569, N6569)=1</f>
        <v>1</v>
      </c>
      <c r="M6569" s="37">
        <f>IF( $Q6569, MAX($M$1:M6568)+1, 0)</f>
        <v>0</v>
      </c>
      <c r="N6569" t="str" cm="1">
        <f t="array" ref="N6569">INDEX($A$9:$F$1048576, $J6569, $K6569 )</f>
        <v>X3525</v>
      </c>
      <c r="O6569" t="str" cm="1">
        <f t="array" ref="O6569">INDEX($B$9:$F$1048576, $J6569, $K6569 )</f>
        <v>오리온제주용암수(홀딩스보증)</v>
      </c>
      <c r="P6569" t="str" cm="1">
        <f t="array" ref="P6569">IF( $L6569, TRIM(_xll.IMDP("IR", $G$5&amp;$N6569, $G$6)), "" )</f>
        <v/>
      </c>
      <c r="Q6569" t="b" cm="1">
        <f t="array" ref="Q6569">IF(
    $U$1=1, AND($P6569&lt;&gt;"", $P6569&lt;&gt;"...", $P6569&lt;&gt;"입력오류"),
    IF(
        $U$18=1, AND($P6569&lt;&gt;"", $P6569&lt;&gt;"...", $P6569&lt;&gt;"입력오류", ISNUMBER(FIND(INDEX($T$2:$T$7,$U$1),$P6569))),
        IF(
            $U$17="기타", AND($P6569&lt;&gt;"", $P6569&lt;&gt;"...", $P6569&lt;&gt;"입력오류", NOT(ISNUMBER(FIND($T$21:$T$34,$P6569)))),
            AND($P6569&lt;&gt;"", $P6569&lt;&gt;"...", $P6569&lt;&gt;"입력오류", $T$19=$P6569)
        )
    )
)</f>
        <v>0</v>
      </c>
    </row>
    <row r="6570" spans="9:17">
      <c r="I6570">
        <f t="shared" si="307"/>
        <v>6569</v>
      </c>
      <c r="J6570">
        <f t="shared" si="308"/>
        <v>1844</v>
      </c>
      <c r="K6570">
        <f t="shared" si="306"/>
        <v>3</v>
      </c>
      <c r="L6570" t="b">
        <f>COUNTIF($N$2:N6570, N6570)=1</f>
        <v>1</v>
      </c>
      <c r="M6570" s="37">
        <f>IF( $Q6570, MAX($M$1:M6569)+1, 0)</f>
        <v>0</v>
      </c>
      <c r="N6570" t="str" cm="1">
        <f t="array" ref="N6570">INDEX($A$9:$F$1048576, $J6570, $K6570 )</f>
        <v>X3904</v>
      </c>
      <c r="O6570" t="str" cm="1">
        <f t="array" ref="O6570">INDEX($B$9:$F$1048576, $J6570, $K6570 )</f>
        <v>한화호텔앤드리조트(신한 보증)</v>
      </c>
      <c r="P6570" t="str" cm="1">
        <f t="array" ref="P6570">IF( $L6570, TRIM(_xll.IMDP("IR", $G$5&amp;$N6570, $G$6)), "" )</f>
        <v/>
      </c>
      <c r="Q6570" t="b" cm="1">
        <f t="array" ref="Q6570">IF(
    $U$1=1, AND($P6570&lt;&gt;"", $P6570&lt;&gt;"...", $P6570&lt;&gt;"입력오류"),
    IF(
        $U$18=1, AND($P6570&lt;&gt;"", $P6570&lt;&gt;"...", $P6570&lt;&gt;"입력오류", ISNUMBER(FIND(INDEX($T$2:$T$7,$U$1),$P6570))),
        IF(
            $U$17="기타", AND($P6570&lt;&gt;"", $P6570&lt;&gt;"...", $P6570&lt;&gt;"입력오류", NOT(ISNUMBER(FIND($T$21:$T$34,$P6570)))),
            AND($P6570&lt;&gt;"", $P6570&lt;&gt;"...", $P6570&lt;&gt;"입력오류", $T$19=$P6570)
        )
    )
)</f>
        <v>0</v>
      </c>
    </row>
    <row r="6571" spans="9:17">
      <c r="I6571">
        <f t="shared" si="307"/>
        <v>6570</v>
      </c>
      <c r="J6571">
        <f t="shared" si="308"/>
        <v>1845</v>
      </c>
      <c r="K6571">
        <f t="shared" si="306"/>
        <v>3</v>
      </c>
      <c r="L6571" t="b">
        <f>COUNTIF($N$2:N6571, N6571)=1</f>
        <v>1</v>
      </c>
      <c r="M6571" s="37">
        <f>IF( $Q6571, MAX($M$1:M6570)+1, 0)</f>
        <v>0</v>
      </c>
      <c r="N6571" t="str" cm="1">
        <f t="array" ref="N6571">INDEX($A$9:$F$1048576, $J6571, $K6571 )</f>
        <v>X4347</v>
      </c>
      <c r="O6571" t="str" cm="1">
        <f t="array" ref="O6571">INDEX($B$9:$F$1048576, $J6571, $K6571 )</f>
        <v>아워홈(신한은행보증)</v>
      </c>
      <c r="P6571" t="str" cm="1">
        <f t="array" ref="P6571">IF( $L6571, TRIM(_xll.IMDP("IR", $G$5&amp;$N6571, $G$6)), "" )</f>
        <v/>
      </c>
      <c r="Q6571" t="b" cm="1">
        <f t="array" ref="Q6571">IF(
    $U$1=1, AND($P6571&lt;&gt;"", $P6571&lt;&gt;"...", $P6571&lt;&gt;"입력오류"),
    IF(
        $U$18=1, AND($P6571&lt;&gt;"", $P6571&lt;&gt;"...", $P6571&lt;&gt;"입력오류", ISNUMBER(FIND(INDEX($T$2:$T$7,$U$1),$P6571))),
        IF(
            $U$17="기타", AND($P6571&lt;&gt;"", $P6571&lt;&gt;"...", $P6571&lt;&gt;"입력오류", NOT(ISNUMBER(FIND($T$21:$T$34,$P6571)))),
            AND($P6571&lt;&gt;"", $P6571&lt;&gt;"...", $P6571&lt;&gt;"입력오류", $T$19=$P6571)
        )
    )
)</f>
        <v>0</v>
      </c>
    </row>
    <row r="6572" spans="9:17">
      <c r="I6572">
        <f t="shared" si="307"/>
        <v>6571</v>
      </c>
      <c r="J6572">
        <f t="shared" si="308"/>
        <v>1846</v>
      </c>
      <c r="K6572">
        <f t="shared" si="306"/>
        <v>3</v>
      </c>
      <c r="L6572" t="b">
        <f>COUNTIF($N$2:N6572, N6572)=1</f>
        <v>1</v>
      </c>
      <c r="M6572" s="37">
        <f>IF( $Q6572, MAX($M$1:M6571)+1, 0)</f>
        <v>0</v>
      </c>
      <c r="N6572" t="str" cm="1">
        <f t="array" ref="N6572">INDEX($A$9:$F$1048576, $J6572, $K6572 )</f>
        <v>X4676</v>
      </c>
      <c r="O6572" t="str" cm="1">
        <f t="array" ref="O6572">INDEX($B$9:$F$1048576, $J6572, $K6572 )</f>
        <v>보령홀딩스(신한은행보증)</v>
      </c>
      <c r="P6572" t="str" cm="1">
        <f t="array" ref="P6572">IF( $L6572, TRIM(_xll.IMDP("IR", $G$5&amp;$N6572, $G$6)), "" )</f>
        <v/>
      </c>
      <c r="Q6572" t="b" cm="1">
        <f t="array" ref="Q6572">IF(
    $U$1=1, AND($P6572&lt;&gt;"", $P6572&lt;&gt;"...", $P6572&lt;&gt;"입력오류"),
    IF(
        $U$18=1, AND($P6572&lt;&gt;"", $P6572&lt;&gt;"...", $P6572&lt;&gt;"입력오류", ISNUMBER(FIND(INDEX($T$2:$T$7,$U$1),$P6572))),
        IF(
            $U$17="기타", AND($P6572&lt;&gt;"", $P6572&lt;&gt;"...", $P6572&lt;&gt;"입력오류", NOT(ISNUMBER(FIND($T$21:$T$34,$P6572)))),
            AND($P6572&lt;&gt;"", $P6572&lt;&gt;"...", $P6572&lt;&gt;"입력오류", $T$19=$P6572)
        )
    )
)</f>
        <v>0</v>
      </c>
    </row>
    <row r="6573" spans="9:17">
      <c r="I6573">
        <f t="shared" si="307"/>
        <v>6572</v>
      </c>
      <c r="J6573">
        <f t="shared" si="308"/>
        <v>1847</v>
      </c>
      <c r="K6573">
        <f t="shared" si="306"/>
        <v>3</v>
      </c>
      <c r="L6573" t="b">
        <f>COUNTIF($N$2:N6573, N6573)=1</f>
        <v>1</v>
      </c>
      <c r="M6573" s="37">
        <f>IF( $Q6573, MAX($M$1:M6572)+1, 0)</f>
        <v>0</v>
      </c>
      <c r="N6573" t="str" cm="1">
        <f t="array" ref="N6573">INDEX($A$9:$F$1048576, $J6573, $K6573 )</f>
        <v>X5589</v>
      </c>
      <c r="O6573" t="str" cm="1">
        <f t="array" ref="O6573">INDEX($B$9:$F$1048576, $J6573, $K6573 )</f>
        <v>씨제이라이브시티(CJENM보증)</v>
      </c>
      <c r="P6573" t="str" cm="1">
        <f t="array" ref="P6573">IF( $L6573, TRIM(_xll.IMDP("IR", $G$5&amp;$N6573, $G$6)), "" )</f>
        <v/>
      </c>
      <c r="Q6573" t="b" cm="1">
        <f t="array" ref="Q6573">IF(
    $U$1=1, AND($P6573&lt;&gt;"", $P6573&lt;&gt;"...", $P6573&lt;&gt;"입력오류"),
    IF(
        $U$18=1, AND($P6573&lt;&gt;"", $P6573&lt;&gt;"...", $P6573&lt;&gt;"입력오류", ISNUMBER(FIND(INDEX($T$2:$T$7,$U$1),$P6573))),
        IF(
            $U$17="기타", AND($P6573&lt;&gt;"", $P6573&lt;&gt;"...", $P6573&lt;&gt;"입력오류", NOT(ISNUMBER(FIND($T$21:$T$34,$P6573)))),
            AND($P6573&lt;&gt;"", $P6573&lt;&gt;"...", $P6573&lt;&gt;"입력오류", $T$19=$P6573)
        )
    )
)</f>
        <v>0</v>
      </c>
    </row>
    <row r="6574" spans="9:17">
      <c r="I6574">
        <f t="shared" si="307"/>
        <v>6573</v>
      </c>
      <c r="J6574">
        <f t="shared" si="308"/>
        <v>1848</v>
      </c>
      <c r="K6574">
        <f t="shared" si="306"/>
        <v>3</v>
      </c>
      <c r="L6574" t="b">
        <f>COUNTIF($N$2:N6574, N6574)=1</f>
        <v>1</v>
      </c>
      <c r="M6574" s="37">
        <f>IF( $Q6574, MAX($M$1:M6573)+1, 0)</f>
        <v>0</v>
      </c>
      <c r="N6574" t="str" cm="1">
        <f t="array" ref="N6574">INDEX($A$9:$F$1048576, $J6574, $K6574 )</f>
        <v>X5688</v>
      </c>
      <c r="O6574" t="str" cm="1">
        <f t="array" ref="O6574">INDEX($B$9:$F$1048576, $J6574, $K6574 )</f>
        <v>무림캐피탈(권면보증)</v>
      </c>
      <c r="P6574" t="str" cm="1">
        <f t="array" ref="P6574">IF( $L6574, TRIM(_xll.IMDP("IR", $G$5&amp;$N6574, $G$6)), "" )</f>
        <v/>
      </c>
      <c r="Q6574" t="b" cm="1">
        <f t="array" ref="Q6574">IF(
    $U$1=1, AND($P6574&lt;&gt;"", $P6574&lt;&gt;"...", $P6574&lt;&gt;"입력오류"),
    IF(
        $U$18=1, AND($P6574&lt;&gt;"", $P6574&lt;&gt;"...", $P6574&lt;&gt;"입력오류", ISNUMBER(FIND(INDEX($T$2:$T$7,$U$1),$P6574))),
        IF(
            $U$17="기타", AND($P6574&lt;&gt;"", $P6574&lt;&gt;"...", $P6574&lt;&gt;"입력오류", NOT(ISNUMBER(FIND($T$21:$T$34,$P6574)))),
            AND($P6574&lt;&gt;"", $P6574&lt;&gt;"...", $P6574&lt;&gt;"입력오류", $T$19=$P6574)
        )
    )
)</f>
        <v>0</v>
      </c>
    </row>
    <row r="6575" spans="9:17">
      <c r="I6575">
        <f t="shared" si="307"/>
        <v>6574</v>
      </c>
      <c r="J6575">
        <f t="shared" si="308"/>
        <v>1849</v>
      </c>
      <c r="K6575">
        <f t="shared" si="306"/>
        <v>3</v>
      </c>
      <c r="L6575" t="b">
        <f>COUNTIF($N$2:N6575, N6575)=1</f>
        <v>1</v>
      </c>
      <c r="M6575" s="37">
        <f>IF( $Q6575, MAX($M$1:M6574)+1, 0)</f>
        <v>0</v>
      </c>
      <c r="N6575" t="str" cm="1">
        <f t="array" ref="N6575">INDEX($A$9:$F$1048576, $J6575, $K6575 )</f>
        <v>X5789</v>
      </c>
      <c r="O6575" t="str" cm="1">
        <f t="array" ref="O6575">INDEX($B$9:$F$1048576, $J6575, $K6575 )</f>
        <v>소노인터내셔널(신한은행보증)</v>
      </c>
      <c r="P6575" t="str" cm="1">
        <f t="array" ref="P6575">IF( $L6575, TRIM(_xll.IMDP("IR", $G$5&amp;$N6575, $G$6)), "" )</f>
        <v/>
      </c>
      <c r="Q6575" t="b" cm="1">
        <f t="array" ref="Q6575">IF(
    $U$1=1, AND($P6575&lt;&gt;"", $P6575&lt;&gt;"...", $P6575&lt;&gt;"입력오류"),
    IF(
        $U$18=1, AND($P6575&lt;&gt;"", $P6575&lt;&gt;"...", $P6575&lt;&gt;"입력오류", ISNUMBER(FIND(INDEX($T$2:$T$7,$U$1),$P6575))),
        IF(
            $U$17="기타", AND($P6575&lt;&gt;"", $P6575&lt;&gt;"...", $P6575&lt;&gt;"입력오류", NOT(ISNUMBER(FIND($T$21:$T$34,$P6575)))),
            AND($P6575&lt;&gt;"", $P6575&lt;&gt;"...", $P6575&lt;&gt;"입력오류", $T$19=$P6575)
        )
    )
)</f>
        <v>0</v>
      </c>
    </row>
    <row r="6576" spans="9:17">
      <c r="I6576">
        <f t="shared" si="307"/>
        <v>6575</v>
      </c>
      <c r="J6576">
        <f t="shared" si="308"/>
        <v>1850</v>
      </c>
      <c r="K6576">
        <f t="shared" si="306"/>
        <v>3</v>
      </c>
      <c r="L6576" t="b">
        <f>COUNTIF($N$2:N6576, N6576)=1</f>
        <v>1</v>
      </c>
      <c r="M6576" s="37">
        <f>IF( $Q6576, MAX($M$1:M6575)+1, 0)</f>
        <v>0</v>
      </c>
      <c r="N6576" t="str" cm="1">
        <f t="array" ref="N6576">INDEX($A$9:$F$1048576, $J6576, $K6576 )</f>
        <v>X5883</v>
      </c>
      <c r="O6576" t="str" cm="1">
        <f t="array" ref="O6576">INDEX($B$9:$F$1048576, $J6576, $K6576 )</f>
        <v>유앤아이대부(연합자산관리보증)</v>
      </c>
      <c r="P6576" t="str" cm="1">
        <f t="array" ref="P6576">IF( $L6576, TRIM(_xll.IMDP("IR", $G$5&amp;$N6576, $G$6)), "" )</f>
        <v/>
      </c>
      <c r="Q6576" t="b" cm="1">
        <f t="array" ref="Q6576">IF(
    $U$1=1, AND($P6576&lt;&gt;"", $P6576&lt;&gt;"...", $P6576&lt;&gt;"입력오류"),
    IF(
        $U$18=1, AND($P6576&lt;&gt;"", $P6576&lt;&gt;"...", $P6576&lt;&gt;"입력오류", ISNUMBER(FIND(INDEX($T$2:$T$7,$U$1),$P6576))),
        IF(
            $U$17="기타", AND($P6576&lt;&gt;"", $P6576&lt;&gt;"...", $P6576&lt;&gt;"입력오류", NOT(ISNUMBER(FIND($T$21:$T$34,$P6576)))),
            AND($P6576&lt;&gt;"", $P6576&lt;&gt;"...", $P6576&lt;&gt;"입력오류", $T$19=$P6576)
        )
    )
)</f>
        <v>0</v>
      </c>
    </row>
    <row r="6577" spans="9:17">
      <c r="I6577">
        <f t="shared" si="307"/>
        <v>6576</v>
      </c>
      <c r="J6577">
        <f t="shared" si="308"/>
        <v>1851</v>
      </c>
      <c r="K6577">
        <f t="shared" si="306"/>
        <v>3</v>
      </c>
      <c r="L6577" t="b">
        <f>COUNTIF($N$2:N6577, N6577)=1</f>
        <v>1</v>
      </c>
      <c r="M6577" s="37">
        <f>IF( $Q6577, MAX($M$1:M6576)+1, 0)</f>
        <v>0</v>
      </c>
      <c r="N6577" t="str" cm="1">
        <f t="array" ref="N6577">INDEX($A$9:$F$1048576, $J6577, $K6577 )</f>
        <v>X6142</v>
      </c>
      <c r="O6577" t="str" cm="1">
        <f t="array" ref="O6577">INDEX($B$9:$F$1048576, $J6577, $K6577 )</f>
        <v>대상라이프사이언스(보증)</v>
      </c>
      <c r="P6577" t="str" cm="1">
        <f t="array" ref="P6577">IF( $L6577, TRIM(_xll.IMDP("IR", $G$5&amp;$N6577, $G$6)), "" )</f>
        <v/>
      </c>
      <c r="Q6577" t="b" cm="1">
        <f t="array" ref="Q6577">IF(
    $U$1=1, AND($P6577&lt;&gt;"", $P6577&lt;&gt;"...", $P6577&lt;&gt;"입력오류"),
    IF(
        $U$18=1, AND($P6577&lt;&gt;"", $P6577&lt;&gt;"...", $P6577&lt;&gt;"입력오류", ISNUMBER(FIND(INDEX($T$2:$T$7,$U$1),$P6577))),
        IF(
            $U$17="기타", AND($P6577&lt;&gt;"", $P6577&lt;&gt;"...", $P6577&lt;&gt;"입력오류", NOT(ISNUMBER(FIND($T$21:$T$34,$P6577)))),
            AND($P6577&lt;&gt;"", $P6577&lt;&gt;"...", $P6577&lt;&gt;"입력오류", $T$19=$P6577)
        )
    )
)</f>
        <v>0</v>
      </c>
    </row>
    <row r="6578" spans="9:17">
      <c r="I6578">
        <f t="shared" si="307"/>
        <v>6577</v>
      </c>
      <c r="J6578">
        <f t="shared" si="308"/>
        <v>1852</v>
      </c>
      <c r="K6578">
        <f t="shared" si="306"/>
        <v>3</v>
      </c>
      <c r="L6578" t="b">
        <f>COUNTIF($N$2:N6578, N6578)=1</f>
        <v>1</v>
      </c>
      <c r="M6578" s="37">
        <f>IF( $Q6578, MAX($M$1:M6577)+1, 0)</f>
        <v>0</v>
      </c>
      <c r="N6578" t="str" cm="1">
        <f t="array" ref="N6578">INDEX($A$9:$F$1048576, $J6578, $K6578 )</f>
        <v>X7662</v>
      </c>
      <c r="O6578" t="str" cm="1">
        <f t="array" ref="O6578">INDEX($B$9:$F$1048576, $J6578, $K6578 )</f>
        <v>한미약품(지급보증)</v>
      </c>
      <c r="P6578" t="str" cm="1">
        <f t="array" ref="P6578">IF( $L6578, TRIM(_xll.IMDP("IR", $G$5&amp;$N6578, $G$6)), "" )</f>
        <v/>
      </c>
      <c r="Q6578" t="b" cm="1">
        <f t="array" ref="Q6578">IF(
    $U$1=1, AND($P6578&lt;&gt;"", $P6578&lt;&gt;"...", $P6578&lt;&gt;"입력오류"),
    IF(
        $U$18=1, AND($P6578&lt;&gt;"", $P6578&lt;&gt;"...", $P6578&lt;&gt;"입력오류", ISNUMBER(FIND(INDEX($T$2:$T$7,$U$1),$P6578))),
        IF(
            $U$17="기타", AND($P6578&lt;&gt;"", $P6578&lt;&gt;"...", $P6578&lt;&gt;"입력오류", NOT(ISNUMBER(FIND($T$21:$T$34,$P6578)))),
            AND($P6578&lt;&gt;"", $P6578&lt;&gt;"...", $P6578&lt;&gt;"입력오류", $T$19=$P6578)
        )
    )
)</f>
        <v>0</v>
      </c>
    </row>
    <row r="6579" spans="9:17">
      <c r="I6579">
        <f t="shared" si="307"/>
        <v>6578</v>
      </c>
      <c r="J6579">
        <f t="shared" si="308"/>
        <v>1853</v>
      </c>
      <c r="K6579">
        <f t="shared" si="306"/>
        <v>3</v>
      </c>
      <c r="L6579" t="b">
        <f>COUNTIF($N$2:N6579, N6579)=1</f>
        <v>1</v>
      </c>
      <c r="M6579" s="37">
        <f>IF( $Q6579, MAX($M$1:M6578)+1, 0)</f>
        <v>0</v>
      </c>
      <c r="N6579" t="str" cm="1">
        <f t="array" ref="N6579">INDEX($A$9:$F$1048576, $J6579, $K6579 )</f>
        <v>X7854</v>
      </c>
      <c r="O6579" t="str" cm="1">
        <f t="array" ref="O6579">INDEX($B$9:$F$1048576, $J6579, $K6579 )</f>
        <v>에이치엘엘중앙(보증)</v>
      </c>
      <c r="P6579" t="str" cm="1">
        <f t="array" ref="P6579">IF( $L6579, TRIM(_xll.IMDP("IR", $G$5&amp;$N6579, $G$6)), "" )</f>
        <v/>
      </c>
      <c r="Q6579" t="b" cm="1">
        <f t="array" ref="Q6579">IF(
    $U$1=1, AND($P6579&lt;&gt;"", $P6579&lt;&gt;"...", $P6579&lt;&gt;"입력오류"),
    IF(
        $U$18=1, AND($P6579&lt;&gt;"", $P6579&lt;&gt;"...", $P6579&lt;&gt;"입력오류", ISNUMBER(FIND(INDEX($T$2:$T$7,$U$1),$P6579))),
        IF(
            $U$17="기타", AND($P6579&lt;&gt;"", $P6579&lt;&gt;"...", $P6579&lt;&gt;"입력오류", NOT(ISNUMBER(FIND($T$21:$T$34,$P6579)))),
            AND($P6579&lt;&gt;"", $P6579&lt;&gt;"...", $P6579&lt;&gt;"입력오류", $T$19=$P6579)
        )
    )
)</f>
        <v>0</v>
      </c>
    </row>
    <row r="6580" spans="9:17">
      <c r="I6580">
        <f t="shared" si="307"/>
        <v>6579</v>
      </c>
      <c r="J6580">
        <f t="shared" si="308"/>
        <v>1854</v>
      </c>
      <c r="K6580">
        <f t="shared" si="306"/>
        <v>3</v>
      </c>
      <c r="L6580" t="b">
        <f>COUNTIF($N$2:N6580, N6580)=1</f>
        <v>1</v>
      </c>
      <c r="M6580" s="37">
        <f>IF( $Q6580, MAX($M$1:M6579)+1, 0)</f>
        <v>0</v>
      </c>
      <c r="N6580" t="str" cm="1">
        <f t="array" ref="N6580">INDEX($A$9:$F$1048576, $J6580, $K6580 )</f>
        <v>X8031</v>
      </c>
      <c r="O6580" t="str" cm="1">
        <f t="array" ref="O6580">INDEX($B$9:$F$1048576, $J6580, $K6580 )</f>
        <v>동경(신한은행지급보증)</v>
      </c>
      <c r="P6580" t="str" cm="1">
        <f t="array" ref="P6580">IF( $L6580, TRIM(_xll.IMDP("IR", $G$5&amp;$N6580, $G$6)), "" )</f>
        <v/>
      </c>
      <c r="Q6580" t="b" cm="1">
        <f t="array" ref="Q6580">IF(
    $U$1=1, AND($P6580&lt;&gt;"", $P6580&lt;&gt;"...", $P6580&lt;&gt;"입력오류"),
    IF(
        $U$18=1, AND($P6580&lt;&gt;"", $P6580&lt;&gt;"...", $P6580&lt;&gt;"입력오류", ISNUMBER(FIND(INDEX($T$2:$T$7,$U$1),$P6580))),
        IF(
            $U$17="기타", AND($P6580&lt;&gt;"", $P6580&lt;&gt;"...", $P6580&lt;&gt;"입력오류", NOT(ISNUMBER(FIND($T$21:$T$34,$P6580)))),
            AND($P6580&lt;&gt;"", $P6580&lt;&gt;"...", $P6580&lt;&gt;"입력오류", $T$19=$P6580)
        )
    )
)</f>
        <v>0</v>
      </c>
    </row>
    <row r="6581" spans="9:17">
      <c r="I6581">
        <f t="shared" si="307"/>
        <v>6580</v>
      </c>
      <c r="J6581">
        <f t="shared" si="308"/>
        <v>1855</v>
      </c>
      <c r="K6581">
        <f t="shared" si="306"/>
        <v>3</v>
      </c>
      <c r="L6581" t="b">
        <f>COUNTIF($N$2:N6581, N6581)=1</f>
        <v>1</v>
      </c>
      <c r="M6581" s="37">
        <f>IF( $Q6581, MAX($M$1:M6580)+1, 0)</f>
        <v>0</v>
      </c>
      <c r="N6581" t="str" cm="1">
        <f t="array" ref="N6581">INDEX($A$9:$F$1048576, $J6581, $K6581 )</f>
        <v>X8140</v>
      </c>
      <c r="O6581" t="str" cm="1">
        <f t="array" ref="O6581">INDEX($B$9:$F$1048576, $J6581, $K6581 )</f>
        <v>의료법인상운의료재단(보증)</v>
      </c>
      <c r="P6581" t="str" cm="1">
        <f t="array" ref="P6581">IF( $L6581, TRIM(_xll.IMDP("IR", $G$5&amp;$N6581, $G$6)), "" )</f>
        <v/>
      </c>
      <c r="Q6581" t="b" cm="1">
        <f t="array" ref="Q6581">IF(
    $U$1=1, AND($P6581&lt;&gt;"", $P6581&lt;&gt;"...", $P6581&lt;&gt;"입력오류"),
    IF(
        $U$18=1, AND($P6581&lt;&gt;"", $P6581&lt;&gt;"...", $P6581&lt;&gt;"입력오류", ISNUMBER(FIND(INDEX($T$2:$T$7,$U$1),$P6581))),
        IF(
            $U$17="기타", AND($P6581&lt;&gt;"", $P6581&lt;&gt;"...", $P6581&lt;&gt;"입력오류", NOT(ISNUMBER(FIND($T$21:$T$34,$P6581)))),
            AND($P6581&lt;&gt;"", $P6581&lt;&gt;"...", $P6581&lt;&gt;"입력오류", $T$19=$P6581)
        )
    )
)</f>
        <v>0</v>
      </c>
    </row>
    <row r="6582" spans="9:17">
      <c r="I6582">
        <f t="shared" si="307"/>
        <v>6581</v>
      </c>
      <c r="J6582">
        <f t="shared" si="308"/>
        <v>1856</v>
      </c>
      <c r="K6582">
        <f t="shared" si="306"/>
        <v>3</v>
      </c>
      <c r="L6582" t="b">
        <f>COUNTIF($N$2:N6582, N6582)=1</f>
        <v>1</v>
      </c>
      <c r="M6582" s="37">
        <f>IF( $Q6582, MAX($M$1:M6581)+1, 0)</f>
        <v>0</v>
      </c>
      <c r="N6582" t="str" cm="1">
        <f t="array" ref="N6582">INDEX($A$9:$F$1048576, $J6582, $K6582 )</f>
        <v>X8154</v>
      </c>
      <c r="O6582" t="str" cm="1">
        <f t="array" ref="O6582">INDEX($B$9:$F$1048576, $J6582, $K6582 )</f>
        <v>의료법인혜명심의료재단(보증)</v>
      </c>
      <c r="P6582" t="str" cm="1">
        <f t="array" ref="P6582">IF( $L6582, TRIM(_xll.IMDP("IR", $G$5&amp;$N6582, $G$6)), "" )</f>
        <v/>
      </c>
      <c r="Q6582" t="b" cm="1">
        <f t="array" ref="Q6582">IF(
    $U$1=1, AND($P6582&lt;&gt;"", $P6582&lt;&gt;"...", $P6582&lt;&gt;"입력오류"),
    IF(
        $U$18=1, AND($P6582&lt;&gt;"", $P6582&lt;&gt;"...", $P6582&lt;&gt;"입력오류", ISNUMBER(FIND(INDEX($T$2:$T$7,$U$1),$P6582))),
        IF(
            $U$17="기타", AND($P6582&lt;&gt;"", $P6582&lt;&gt;"...", $P6582&lt;&gt;"입력오류", NOT(ISNUMBER(FIND($T$21:$T$34,$P6582)))),
            AND($P6582&lt;&gt;"", $P6582&lt;&gt;"...", $P6582&lt;&gt;"입력오류", $T$19=$P6582)
        )
    )
)</f>
        <v>0</v>
      </c>
    </row>
    <row r="6583" spans="9:17">
      <c r="I6583">
        <f t="shared" si="307"/>
        <v>6582</v>
      </c>
      <c r="J6583">
        <f t="shared" si="308"/>
        <v>1857</v>
      </c>
      <c r="K6583">
        <f t="shared" si="306"/>
        <v>3</v>
      </c>
      <c r="L6583" t="b">
        <f>COUNTIF($N$2:N6583, N6583)=1</f>
        <v>1</v>
      </c>
      <c r="M6583" s="37">
        <f>IF( $Q6583, MAX($M$1:M6582)+1, 0)</f>
        <v>0</v>
      </c>
      <c r="N6583" t="str" cm="1">
        <f t="array" ref="N6583">INDEX($A$9:$F$1048576, $J6583, $K6583 )</f>
        <v>X9023</v>
      </c>
      <c r="O6583" t="str" cm="1">
        <f t="array" ref="O6583">INDEX($B$9:$F$1048576, $J6583, $K6583 )</f>
        <v>삼천리모터스(삼천리보증)</v>
      </c>
      <c r="P6583" t="str" cm="1">
        <f t="array" ref="P6583">IF( $L6583, TRIM(_xll.IMDP("IR", $G$5&amp;$N6583, $G$6)), "" )</f>
        <v/>
      </c>
      <c r="Q6583" t="b" cm="1">
        <f t="array" ref="Q6583">IF(
    $U$1=1, AND($P6583&lt;&gt;"", $P6583&lt;&gt;"...", $P6583&lt;&gt;"입력오류"),
    IF(
        $U$18=1, AND($P6583&lt;&gt;"", $P6583&lt;&gt;"...", $P6583&lt;&gt;"입력오류", ISNUMBER(FIND(INDEX($T$2:$T$7,$U$1),$P6583))),
        IF(
            $U$17="기타", AND($P6583&lt;&gt;"", $P6583&lt;&gt;"...", $P6583&lt;&gt;"입력오류", NOT(ISNUMBER(FIND($T$21:$T$34,$P6583)))),
            AND($P6583&lt;&gt;"", $P6583&lt;&gt;"...", $P6583&lt;&gt;"입력오류", $T$19=$P6583)
        )
    )
)</f>
        <v>0</v>
      </c>
    </row>
    <row r="6584" spans="9:17">
      <c r="I6584">
        <f t="shared" si="307"/>
        <v>6583</v>
      </c>
      <c r="J6584">
        <f t="shared" si="308"/>
        <v>1858</v>
      </c>
      <c r="K6584">
        <f t="shared" si="306"/>
        <v>3</v>
      </c>
      <c r="L6584" t="b">
        <f>COUNTIF($N$2:N6584, N6584)=1</f>
        <v>1</v>
      </c>
      <c r="M6584" s="37">
        <f>IF( $Q6584, MAX($M$1:M6583)+1, 0)</f>
        <v>0</v>
      </c>
      <c r="N6584" t="str" cm="1">
        <f t="array" ref="N6584">INDEX($A$9:$F$1048576, $J6584, $K6584 )</f>
        <v>X9181</v>
      </c>
      <c r="O6584" t="str" cm="1">
        <f t="array" ref="O6584">INDEX($B$9:$F$1048576, $J6584, $K6584 )</f>
        <v>서연이화(신한은행 보증)</v>
      </c>
      <c r="P6584" t="str" cm="1">
        <f t="array" ref="P6584">IF( $L6584, TRIM(_xll.IMDP("IR", $G$5&amp;$N6584, $G$6)), "" )</f>
        <v/>
      </c>
      <c r="Q6584" t="b" cm="1">
        <f t="array" ref="Q6584">IF(
    $U$1=1, AND($P6584&lt;&gt;"", $P6584&lt;&gt;"...", $P6584&lt;&gt;"입력오류"),
    IF(
        $U$18=1, AND($P6584&lt;&gt;"", $P6584&lt;&gt;"...", $P6584&lt;&gt;"입력오류", ISNUMBER(FIND(INDEX($T$2:$T$7,$U$1),$P6584))),
        IF(
            $U$17="기타", AND($P6584&lt;&gt;"", $P6584&lt;&gt;"...", $P6584&lt;&gt;"입력오류", NOT(ISNUMBER(FIND($T$21:$T$34,$P6584)))),
            AND($P6584&lt;&gt;"", $P6584&lt;&gt;"...", $P6584&lt;&gt;"입력오류", $T$19=$P6584)
        )
    )
)</f>
        <v>0</v>
      </c>
    </row>
    <row r="6585" spans="9:17">
      <c r="I6585">
        <f t="shared" si="307"/>
        <v>6584</v>
      </c>
      <c r="J6585">
        <f t="shared" si="308"/>
        <v>1859</v>
      </c>
      <c r="K6585">
        <f t="shared" si="306"/>
        <v>3</v>
      </c>
      <c r="L6585" t="b">
        <f>COUNTIF($N$2:N6585, N6585)=1</f>
        <v>1</v>
      </c>
      <c r="M6585" s="37">
        <f>IF( $Q6585, MAX($M$1:M6584)+1, 0)</f>
        <v>0</v>
      </c>
      <c r="N6585" t="str" cm="1">
        <f t="array" ref="N6585">INDEX($A$9:$F$1048576, $J6585, $K6585 )</f>
        <v>XX860</v>
      </c>
      <c r="O6585" t="str" cm="1">
        <f t="array" ref="O6585">INDEX($B$9:$F$1048576, $J6585, $K6585 )</f>
        <v>한국투자캐피탈(권면보증)</v>
      </c>
      <c r="P6585" t="str" cm="1">
        <f t="array" ref="P6585">IF( $L6585, TRIM(_xll.IMDP("IR", $G$5&amp;$N6585, $G$6)), "" )</f>
        <v/>
      </c>
      <c r="Q6585" t="b" cm="1">
        <f t="array" ref="Q6585">IF(
    $U$1=1, AND($P6585&lt;&gt;"", $P6585&lt;&gt;"...", $P6585&lt;&gt;"입력오류"),
    IF(
        $U$18=1, AND($P6585&lt;&gt;"", $P6585&lt;&gt;"...", $P6585&lt;&gt;"입력오류", ISNUMBER(FIND(INDEX($T$2:$T$7,$U$1),$P6585))),
        IF(
            $U$17="기타", AND($P6585&lt;&gt;"", $P6585&lt;&gt;"...", $P6585&lt;&gt;"입력오류", NOT(ISNUMBER(FIND($T$21:$T$34,$P6585)))),
            AND($P6585&lt;&gt;"", $P6585&lt;&gt;"...", $P6585&lt;&gt;"입력오류", $T$19=$P6585)
        )
    )
)</f>
        <v>0</v>
      </c>
    </row>
    <row r="6586" spans="9:17">
      <c r="I6586">
        <f t="shared" si="307"/>
        <v>6585</v>
      </c>
      <c r="J6586">
        <f t="shared" si="308"/>
        <v>1</v>
      </c>
      <c r="K6586">
        <f t="shared" si="306"/>
        <v>5</v>
      </c>
      <c r="L6586" t="b">
        <f>COUNTIF($N$2:N6586, N6586)=1</f>
        <v>0</v>
      </c>
      <c r="M6586" s="37">
        <f>IF( $Q6586, MAX($M$1:M6585)+1, 0)</f>
        <v>0</v>
      </c>
      <c r="N6586" t="str" cm="1">
        <f t="array" ref="N6586">INDEX($A$9:$F$1048576, $J6586, $K6586 )</f>
        <v>00001</v>
      </c>
      <c r="O6586" t="str" cm="1">
        <f t="array" ref="O6586">INDEX($B$9:$F$1048576, $J6586, $K6586 )</f>
        <v>신한은행</v>
      </c>
      <c r="P6586" t="str" cm="1">
        <f t="array" ref="P6586">IF( $L6586, TRIM(_xll.IMDP("IR", $G$5&amp;$N6586, $G$6)), "" )</f>
        <v/>
      </c>
      <c r="Q6586" t="b" cm="1">
        <f t="array" ref="Q6586">IF(
    $U$1=1, AND($P6586&lt;&gt;"", $P6586&lt;&gt;"...", $P6586&lt;&gt;"입력오류"),
    IF(
        $U$18=1, AND($P6586&lt;&gt;"", $P6586&lt;&gt;"...", $P6586&lt;&gt;"입력오류", ISNUMBER(FIND(INDEX($T$2:$T$7,$U$1),$P6586))),
        IF(
            $U$17="기타", AND($P6586&lt;&gt;"", $P6586&lt;&gt;"...", $P6586&lt;&gt;"입력오류", NOT(ISNUMBER(FIND($T$21:$T$34,$P6586)))),
            AND($P6586&lt;&gt;"", $P6586&lt;&gt;"...", $P6586&lt;&gt;"입력오류", $T$19=$P6586)
        )
    )
)</f>
        <v>0</v>
      </c>
    </row>
    <row r="6587" spans="9:17">
      <c r="I6587">
        <f t="shared" si="307"/>
        <v>6586</v>
      </c>
      <c r="J6587">
        <f t="shared" si="308"/>
        <v>2</v>
      </c>
      <c r="K6587">
        <f t="shared" si="306"/>
        <v>5</v>
      </c>
      <c r="L6587" t="b">
        <f>COUNTIF($N$2:N6587, N6587)=1</f>
        <v>0</v>
      </c>
      <c r="M6587" s="37">
        <f>IF( $Q6587, MAX($M$1:M6586)+1, 0)</f>
        <v>0</v>
      </c>
      <c r="N6587" t="str" cm="1">
        <f t="array" ref="N6587">INDEX($A$9:$F$1048576, $J6587, $K6587 )</f>
        <v>00011</v>
      </c>
      <c r="O6587" t="str" cm="1">
        <f t="array" ref="O6587">INDEX($B$9:$F$1048576, $J6587, $K6587 )</f>
        <v>스탠다드차타드은행</v>
      </c>
      <c r="P6587" t="str" cm="1">
        <f t="array" ref="P6587">IF( $L6587, TRIM(_xll.IMDP("IR", $G$5&amp;$N6587, $G$6)), "" )</f>
        <v/>
      </c>
      <c r="Q6587" t="b" cm="1">
        <f t="array" ref="Q6587">IF(
    $U$1=1, AND($P6587&lt;&gt;"", $P6587&lt;&gt;"...", $P6587&lt;&gt;"입력오류"),
    IF(
        $U$18=1, AND($P6587&lt;&gt;"", $P6587&lt;&gt;"...", $P6587&lt;&gt;"입력오류", ISNUMBER(FIND(INDEX($T$2:$T$7,$U$1),$P6587))),
        IF(
            $U$17="기타", AND($P6587&lt;&gt;"", $P6587&lt;&gt;"...", $P6587&lt;&gt;"입력오류", NOT(ISNUMBER(FIND($T$21:$T$34,$P6587)))),
            AND($P6587&lt;&gt;"", $P6587&lt;&gt;"...", $P6587&lt;&gt;"입력오류", $T$19=$P6587)
        )
    )
)</f>
        <v>0</v>
      </c>
    </row>
    <row r="6588" spans="9:17">
      <c r="I6588">
        <f t="shared" si="307"/>
        <v>6587</v>
      </c>
      <c r="J6588">
        <f t="shared" si="308"/>
        <v>3</v>
      </c>
      <c r="K6588">
        <f t="shared" si="306"/>
        <v>5</v>
      </c>
      <c r="L6588" t="b">
        <f>COUNTIF($N$2:N6588, N6588)=1</f>
        <v>0</v>
      </c>
      <c r="M6588" s="37">
        <f>IF( $Q6588, MAX($M$1:M6587)+1, 0)</f>
        <v>0</v>
      </c>
      <c r="N6588" t="str" cm="1">
        <f t="array" ref="N6588">INDEX($A$9:$F$1048576, $J6588, $K6588 )</f>
        <v>00012</v>
      </c>
      <c r="O6588" t="str" cm="1">
        <f t="array" ref="O6588">INDEX($B$9:$F$1048576, $J6588, $K6588 )</f>
        <v>CJ대한통운</v>
      </c>
      <c r="P6588" t="str" cm="1">
        <f t="array" ref="P6588">IF( $L6588, TRIM(_xll.IMDP("IR", $G$5&amp;$N6588, $G$6)), "" )</f>
        <v/>
      </c>
      <c r="Q6588" t="b" cm="1">
        <f t="array" ref="Q6588">IF(
    $U$1=1, AND($P6588&lt;&gt;"", $P6588&lt;&gt;"...", $P6588&lt;&gt;"입력오류"),
    IF(
        $U$18=1, AND($P6588&lt;&gt;"", $P6588&lt;&gt;"...", $P6588&lt;&gt;"입력오류", ISNUMBER(FIND(INDEX($T$2:$T$7,$U$1),$P6588))),
        IF(
            $U$17="기타", AND($P6588&lt;&gt;"", $P6588&lt;&gt;"...", $P6588&lt;&gt;"입력오류", NOT(ISNUMBER(FIND($T$21:$T$34,$P6588)))),
            AND($P6588&lt;&gt;"", $P6588&lt;&gt;"...", $P6588&lt;&gt;"입력오류", $T$19=$P6588)
        )
    )
)</f>
        <v>0</v>
      </c>
    </row>
    <row r="6589" spans="9:17">
      <c r="I6589">
        <f t="shared" si="307"/>
        <v>6588</v>
      </c>
      <c r="J6589">
        <f t="shared" si="308"/>
        <v>4</v>
      </c>
      <c r="K6589">
        <f t="shared" si="306"/>
        <v>5</v>
      </c>
      <c r="L6589" t="b">
        <f>COUNTIF($N$2:N6589, N6589)=1</f>
        <v>0</v>
      </c>
      <c r="M6589" s="37">
        <f>IF( $Q6589, MAX($M$1:M6588)+1, 0)</f>
        <v>0</v>
      </c>
      <c r="N6589" t="str" cm="1">
        <f t="array" ref="N6589">INDEX($A$9:$F$1048576, $J6589, $K6589 )</f>
        <v>00027</v>
      </c>
      <c r="O6589" t="str" cm="1">
        <f t="array" ref="O6589">INDEX($B$9:$F$1048576, $J6589, $K6589 )</f>
        <v>기아</v>
      </c>
      <c r="P6589" t="str" cm="1">
        <f t="array" ref="P6589">IF( $L6589, TRIM(_xll.IMDP("IR", $G$5&amp;$N6589, $G$6)), "" )</f>
        <v/>
      </c>
      <c r="Q6589" t="b" cm="1">
        <f t="array" ref="Q6589">IF(
    $U$1=1, AND($P6589&lt;&gt;"", $P6589&lt;&gt;"...", $P6589&lt;&gt;"입력오류"),
    IF(
        $U$18=1, AND($P6589&lt;&gt;"", $P6589&lt;&gt;"...", $P6589&lt;&gt;"입력오류", ISNUMBER(FIND(INDEX($T$2:$T$7,$U$1),$P6589))),
        IF(
            $U$17="기타", AND($P6589&lt;&gt;"", $P6589&lt;&gt;"...", $P6589&lt;&gt;"입력오류", NOT(ISNUMBER(FIND($T$21:$T$34,$P6589)))),
            AND($P6589&lt;&gt;"", $P6589&lt;&gt;"...", $P6589&lt;&gt;"입력오류", $T$19=$P6589)
        )
    )
)</f>
        <v>0</v>
      </c>
    </row>
    <row r="6590" spans="9:17">
      <c r="I6590">
        <f t="shared" si="307"/>
        <v>6589</v>
      </c>
      <c r="J6590">
        <f t="shared" si="308"/>
        <v>5</v>
      </c>
      <c r="K6590">
        <f t="shared" si="306"/>
        <v>5</v>
      </c>
      <c r="L6590" t="b">
        <f>COUNTIF($N$2:N6590, N6590)=1</f>
        <v>0</v>
      </c>
      <c r="M6590" s="37">
        <f>IF( $Q6590, MAX($M$1:M6589)+1, 0)</f>
        <v>0</v>
      </c>
      <c r="N6590" t="str" cm="1">
        <f t="array" ref="N6590">INDEX($A$9:$F$1048576, $J6590, $K6590 )</f>
        <v>00049</v>
      </c>
      <c r="O6590" t="str" cm="1">
        <f t="array" ref="O6590">INDEX($B$9:$F$1048576, $J6590, $K6590 )</f>
        <v>대동</v>
      </c>
      <c r="P6590" t="str" cm="1">
        <f t="array" ref="P6590">IF( $L6590, TRIM(_xll.IMDP("IR", $G$5&amp;$N6590, $G$6)), "" )</f>
        <v/>
      </c>
      <c r="Q6590" t="b" cm="1">
        <f t="array" ref="Q6590">IF(
    $U$1=1, AND($P6590&lt;&gt;"", $P6590&lt;&gt;"...", $P6590&lt;&gt;"입력오류"),
    IF(
        $U$18=1, AND($P6590&lt;&gt;"", $P6590&lt;&gt;"...", $P6590&lt;&gt;"입력오류", ISNUMBER(FIND(INDEX($T$2:$T$7,$U$1),$P6590))),
        IF(
            $U$17="기타", AND($P6590&lt;&gt;"", $P6590&lt;&gt;"...", $P6590&lt;&gt;"입력오류", NOT(ISNUMBER(FIND($T$21:$T$34,$P6590)))),
            AND($P6590&lt;&gt;"", $P6590&lt;&gt;"...", $P6590&lt;&gt;"입력오류", $T$19=$P6590)
        )
    )
)</f>
        <v>0</v>
      </c>
    </row>
    <row r="6591" spans="9:17">
      <c r="I6591">
        <f t="shared" si="307"/>
        <v>6590</v>
      </c>
      <c r="J6591">
        <f t="shared" si="308"/>
        <v>6</v>
      </c>
      <c r="K6591">
        <f t="shared" si="306"/>
        <v>5</v>
      </c>
      <c r="L6591" t="b">
        <f>COUNTIF($N$2:N6591, N6591)=1</f>
        <v>1</v>
      </c>
      <c r="M6591" s="37">
        <f>IF( $Q6591, MAX($M$1:M6590)+1, 0)</f>
        <v>0</v>
      </c>
      <c r="N6591" t="str" cm="1">
        <f t="array" ref="N6591">INDEX($A$9:$F$1048576, $J6591, $K6591 )</f>
        <v>00068</v>
      </c>
      <c r="O6591" t="str" cm="1">
        <f t="array" ref="O6591">INDEX($B$9:$F$1048576, $J6591, $K6591 )</f>
        <v>LS네트웍스</v>
      </c>
      <c r="P6591" t="str" cm="1">
        <f t="array" ref="P6591">IF( $L6591, TRIM(_xll.IMDP("IR", $G$5&amp;$N6591, $G$6)), "" )</f>
        <v/>
      </c>
      <c r="Q6591" t="b" cm="1">
        <f t="array" ref="Q6591">IF(
    $U$1=1, AND($P6591&lt;&gt;"", $P6591&lt;&gt;"...", $P6591&lt;&gt;"입력오류"),
    IF(
        $U$18=1, AND($P6591&lt;&gt;"", $P6591&lt;&gt;"...", $P6591&lt;&gt;"입력오류", ISNUMBER(FIND(INDEX($T$2:$T$7,$U$1),$P6591))),
        IF(
            $U$17="기타", AND($P6591&lt;&gt;"", $P6591&lt;&gt;"...", $P6591&lt;&gt;"입력오류", NOT(ISNUMBER(FIND($T$21:$T$34,$P6591)))),
            AND($P6591&lt;&gt;"", $P6591&lt;&gt;"...", $P6591&lt;&gt;"입력오류", $T$19=$P6591)
        )
    )
)</f>
        <v>0</v>
      </c>
    </row>
    <row r="6592" spans="9:17">
      <c r="I6592">
        <f t="shared" si="307"/>
        <v>6591</v>
      </c>
      <c r="J6592">
        <f t="shared" si="308"/>
        <v>7</v>
      </c>
      <c r="K6592">
        <f t="shared" si="306"/>
        <v>5</v>
      </c>
      <c r="L6592" t="b">
        <f>COUNTIF($N$2:N6592, N6592)=1</f>
        <v>0</v>
      </c>
      <c r="M6592" s="37">
        <f>IF( $Q6592, MAX($M$1:M6591)+1, 0)</f>
        <v>0</v>
      </c>
      <c r="N6592" t="str" cm="1">
        <f t="array" ref="N6592">INDEX($A$9:$F$1048576, $J6592, $K6592 )</f>
        <v>00072</v>
      </c>
      <c r="O6592" t="str" cm="1">
        <f t="array" ref="O6592">INDEX($B$9:$F$1048576, $J6592, $K6592 )</f>
        <v>현대건설</v>
      </c>
      <c r="P6592" t="str" cm="1">
        <f t="array" ref="P6592">IF( $L6592, TRIM(_xll.IMDP("IR", $G$5&amp;$N6592, $G$6)), "" )</f>
        <v/>
      </c>
      <c r="Q6592" t="b" cm="1">
        <f t="array" ref="Q6592">IF(
    $U$1=1, AND($P6592&lt;&gt;"", $P6592&lt;&gt;"...", $P6592&lt;&gt;"입력오류"),
    IF(
        $U$18=1, AND($P6592&lt;&gt;"", $P6592&lt;&gt;"...", $P6592&lt;&gt;"입력오류", ISNUMBER(FIND(INDEX($T$2:$T$7,$U$1),$P6592))),
        IF(
            $U$17="기타", AND($P6592&lt;&gt;"", $P6592&lt;&gt;"...", $P6592&lt;&gt;"입력오류", NOT(ISNUMBER(FIND($T$21:$T$34,$P6592)))),
            AND($P6592&lt;&gt;"", $P6592&lt;&gt;"...", $P6592&lt;&gt;"입력오류", $T$19=$P6592)
        )
    )
)</f>
        <v>0</v>
      </c>
    </row>
    <row r="6593" spans="9:17">
      <c r="I6593">
        <f t="shared" si="307"/>
        <v>6592</v>
      </c>
      <c r="J6593">
        <f t="shared" si="308"/>
        <v>8</v>
      </c>
      <c r="K6593">
        <f t="shared" si="306"/>
        <v>5</v>
      </c>
      <c r="L6593" t="b">
        <f>COUNTIF($N$2:N6593, N6593)=1</f>
        <v>1</v>
      </c>
      <c r="M6593" s="37">
        <f>IF( $Q6593, MAX($M$1:M6592)+1, 0)</f>
        <v>0</v>
      </c>
      <c r="N6593" t="str" cm="1">
        <f t="array" ref="N6593">INDEX($A$9:$F$1048576, $J6593, $K6593 )</f>
        <v>00086</v>
      </c>
      <c r="O6593" t="str" cm="1">
        <f t="array" ref="O6593">INDEX($B$9:$F$1048576, $J6593, $K6593 )</f>
        <v>건설화학공업</v>
      </c>
      <c r="P6593" t="str" cm="1">
        <f t="array" ref="P6593">IF( $L6593, TRIM(_xll.IMDP("IR", $G$5&amp;$N6593, $G$6)), "" )</f>
        <v/>
      </c>
      <c r="Q6593" t="b" cm="1">
        <f t="array" ref="Q6593">IF(
    $U$1=1, AND($P6593&lt;&gt;"", $P6593&lt;&gt;"...", $P6593&lt;&gt;"입력오류"),
    IF(
        $U$18=1, AND($P6593&lt;&gt;"", $P6593&lt;&gt;"...", $P6593&lt;&gt;"입력오류", ISNUMBER(FIND(INDEX($T$2:$T$7,$U$1),$P6593))),
        IF(
            $U$17="기타", AND($P6593&lt;&gt;"", $P6593&lt;&gt;"...", $P6593&lt;&gt;"입력오류", NOT(ISNUMBER(FIND($T$21:$T$34,$P6593)))),
            AND($P6593&lt;&gt;"", $P6593&lt;&gt;"...", $P6593&lt;&gt;"입력오류", $T$19=$P6593)
        )
    )
)</f>
        <v>0</v>
      </c>
    </row>
    <row r="6594" spans="9:17">
      <c r="I6594">
        <f t="shared" si="307"/>
        <v>6593</v>
      </c>
      <c r="J6594">
        <f t="shared" si="308"/>
        <v>9</v>
      </c>
      <c r="K6594">
        <f t="shared" ref="K6594:K6657" si="309">IF( $I6594&gt;$G$4, NA(), IF($I6594&gt;$G$3, 5, IF($I6594&gt;$G$2, 3, 1 ) ) )</f>
        <v>5</v>
      </c>
      <c r="L6594" t="b">
        <f>COUNTIF($N$2:N6594, N6594)=1</f>
        <v>0</v>
      </c>
      <c r="M6594" s="37">
        <f>IF( $Q6594, MAX($M$1:M6593)+1, 0)</f>
        <v>0</v>
      </c>
      <c r="N6594" t="str" cm="1">
        <f t="array" ref="N6594">INDEX($A$9:$F$1048576, $J6594, $K6594 )</f>
        <v>00088</v>
      </c>
      <c r="O6594" t="str" cm="1">
        <f t="array" ref="O6594">INDEX($B$9:$F$1048576, $J6594, $K6594 )</f>
        <v>한화</v>
      </c>
      <c r="P6594" t="str" cm="1">
        <f t="array" ref="P6594">IF( $L6594, TRIM(_xll.IMDP("IR", $G$5&amp;$N6594, $G$6)), "" )</f>
        <v/>
      </c>
      <c r="Q6594" t="b" cm="1">
        <f t="array" ref="Q6594">IF(
    $U$1=1, AND($P6594&lt;&gt;"", $P6594&lt;&gt;"...", $P6594&lt;&gt;"입력오류"),
    IF(
        $U$18=1, AND($P6594&lt;&gt;"", $P6594&lt;&gt;"...", $P6594&lt;&gt;"입력오류", ISNUMBER(FIND(INDEX($T$2:$T$7,$U$1),$P6594))),
        IF(
            $U$17="기타", AND($P6594&lt;&gt;"", $P6594&lt;&gt;"...", $P6594&lt;&gt;"입력오류", NOT(ISNUMBER(FIND($T$21:$T$34,$P6594)))),
            AND($P6594&lt;&gt;"", $P6594&lt;&gt;"...", $P6594&lt;&gt;"입력오류", $T$19=$P6594)
        )
    )
)</f>
        <v>0</v>
      </c>
    </row>
    <row r="6595" spans="9:17">
      <c r="I6595">
        <f t="shared" ref="I6595:I6658" si="310">ROW()-1</f>
        <v>6594</v>
      </c>
      <c r="J6595">
        <f t="shared" ref="J6595:J6658" si="311">IF( $I6595&gt;$G$4, NA(), IF($I6595&gt;$G$3, $I6595-$G$3, IF($I6595&gt;$G$2, $I6595-$G$2, $I6595 ) ) )</f>
        <v>10</v>
      </c>
      <c r="K6595">
        <f t="shared" si="309"/>
        <v>5</v>
      </c>
      <c r="L6595" t="b">
        <f>COUNTIF($N$2:N6595, N6595)=1</f>
        <v>1</v>
      </c>
      <c r="M6595" s="37">
        <f>IF( $Q6595, MAX($M$1:M6594)+1, 0)</f>
        <v>0</v>
      </c>
      <c r="N6595" t="str" cm="1">
        <f t="array" ref="N6595">INDEX($A$9:$F$1048576, $J6595, $K6595 )</f>
        <v>00099</v>
      </c>
      <c r="O6595" t="str" cm="1">
        <f t="array" ref="O6595">INDEX($B$9:$F$1048576, $J6595, $K6595 )</f>
        <v>DB하이텍</v>
      </c>
      <c r="P6595" t="str" cm="1">
        <f t="array" ref="P6595">IF( $L6595, TRIM(_xll.IMDP("IR", $G$5&amp;$N6595, $G$6)), "" )</f>
        <v/>
      </c>
      <c r="Q6595" t="b" cm="1">
        <f t="array" ref="Q6595">IF(
    $U$1=1, AND($P6595&lt;&gt;"", $P6595&lt;&gt;"...", $P6595&lt;&gt;"입력오류"),
    IF(
        $U$18=1, AND($P6595&lt;&gt;"", $P6595&lt;&gt;"...", $P6595&lt;&gt;"입력오류", ISNUMBER(FIND(INDEX($T$2:$T$7,$U$1),$P6595))),
        IF(
            $U$17="기타", AND($P6595&lt;&gt;"", $P6595&lt;&gt;"...", $P6595&lt;&gt;"입력오류", NOT(ISNUMBER(FIND($T$21:$T$34,$P6595)))),
            AND($P6595&lt;&gt;"", $P6595&lt;&gt;"...", $P6595&lt;&gt;"입력오류", $T$19=$P6595)
        )
    )
)</f>
        <v>0</v>
      </c>
    </row>
    <row r="6596" spans="9:17">
      <c r="I6596">
        <f t="shared" si="310"/>
        <v>6595</v>
      </c>
      <c r="J6596">
        <f t="shared" si="311"/>
        <v>11</v>
      </c>
      <c r="K6596">
        <f t="shared" si="309"/>
        <v>5</v>
      </c>
      <c r="L6596" t="b">
        <f>COUNTIF($N$2:N6596, N6596)=1</f>
        <v>1</v>
      </c>
      <c r="M6596" s="37">
        <f>IF( $Q6596, MAX($M$1:M6595)+1, 0)</f>
        <v>0</v>
      </c>
      <c r="N6596" t="str" cm="1">
        <f t="array" ref="N6596">INDEX($A$9:$F$1048576, $J6596, $K6596 )</f>
        <v>00106</v>
      </c>
      <c r="O6596" t="str" cm="1">
        <f t="array" ref="O6596">INDEX($B$9:$F$1048576, $J6596, $K6596 )</f>
        <v>JW중외제약</v>
      </c>
      <c r="P6596" t="str" cm="1">
        <f t="array" ref="P6596">IF( $L6596, TRIM(_xll.IMDP("IR", $G$5&amp;$N6596, $G$6)), "" )</f>
        <v/>
      </c>
      <c r="Q6596" t="b" cm="1">
        <f t="array" ref="Q6596">IF(
    $U$1=1, AND($P6596&lt;&gt;"", $P6596&lt;&gt;"...", $P6596&lt;&gt;"입력오류"),
    IF(
        $U$18=1, AND($P6596&lt;&gt;"", $P6596&lt;&gt;"...", $P6596&lt;&gt;"입력오류", ISNUMBER(FIND(INDEX($T$2:$T$7,$U$1),$P6596))),
        IF(
            $U$17="기타", AND($P6596&lt;&gt;"", $P6596&lt;&gt;"...", $P6596&lt;&gt;"입력오류", NOT(ISNUMBER(FIND($T$21:$T$34,$P6596)))),
            AND($P6596&lt;&gt;"", $P6596&lt;&gt;"...", $P6596&lt;&gt;"입력오류", $T$19=$P6596)
        )
    )
)</f>
        <v>0</v>
      </c>
    </row>
    <row r="6597" spans="9:17">
      <c r="I6597">
        <f t="shared" si="310"/>
        <v>6596</v>
      </c>
      <c r="J6597">
        <f t="shared" si="311"/>
        <v>12</v>
      </c>
      <c r="K6597">
        <f t="shared" si="309"/>
        <v>5</v>
      </c>
      <c r="L6597" t="b">
        <f>COUNTIF($N$2:N6597, N6597)=1</f>
        <v>1</v>
      </c>
      <c r="M6597" s="37">
        <f>IF( $Q6597, MAX($M$1:M6596)+1, 0)</f>
        <v>0</v>
      </c>
      <c r="N6597" t="str" cm="1">
        <f t="array" ref="N6597">INDEX($A$9:$F$1048576, $J6597, $K6597 )</f>
        <v>00123</v>
      </c>
      <c r="O6597" t="str" cm="1">
        <f t="array" ref="O6597">INDEX($B$9:$F$1048576, $J6597, $K6597 )</f>
        <v>동국제강</v>
      </c>
      <c r="P6597" t="str" cm="1">
        <f t="array" ref="P6597">IF( $L6597, TRIM(_xll.IMDP("IR", $G$5&amp;$N6597, $G$6)), "" )</f>
        <v/>
      </c>
      <c r="Q6597" t="b" cm="1">
        <f t="array" ref="Q6597">IF(
    $U$1=1, AND($P6597&lt;&gt;"", $P6597&lt;&gt;"...", $P6597&lt;&gt;"입력오류"),
    IF(
        $U$18=1, AND($P6597&lt;&gt;"", $P6597&lt;&gt;"...", $P6597&lt;&gt;"입력오류", ISNUMBER(FIND(INDEX($T$2:$T$7,$U$1),$P6597))),
        IF(
            $U$17="기타", AND($P6597&lt;&gt;"", $P6597&lt;&gt;"...", $P6597&lt;&gt;"입력오류", NOT(ISNUMBER(FIND($T$21:$T$34,$P6597)))),
            AND($P6597&lt;&gt;"", $P6597&lt;&gt;"...", $P6597&lt;&gt;"입력오류", $T$19=$P6597)
        )
    )
)</f>
        <v>0</v>
      </c>
    </row>
    <row r="6598" spans="9:17">
      <c r="I6598">
        <f t="shared" si="310"/>
        <v>6597</v>
      </c>
      <c r="J6598">
        <f t="shared" si="311"/>
        <v>13</v>
      </c>
      <c r="K6598">
        <f t="shared" si="309"/>
        <v>5</v>
      </c>
      <c r="L6598" t="b">
        <f>COUNTIF($N$2:N6598, N6598)=1</f>
        <v>0</v>
      </c>
      <c r="M6598" s="37">
        <f>IF( $Q6598, MAX($M$1:M6597)+1, 0)</f>
        <v>0</v>
      </c>
      <c r="N6598" t="str" cm="1">
        <f t="array" ref="N6598">INDEX($A$9:$F$1048576, $J6598, $K6598 )</f>
        <v>00129</v>
      </c>
      <c r="O6598" t="str" cm="1">
        <f t="array" ref="O6598">INDEX($B$9:$F$1048576, $J6598, $K6598 )</f>
        <v>상상인증권</v>
      </c>
      <c r="P6598" t="str" cm="1">
        <f t="array" ref="P6598">IF( $L6598, TRIM(_xll.IMDP("IR", $G$5&amp;$N6598, $G$6)), "" )</f>
        <v/>
      </c>
      <c r="Q6598" t="b" cm="1">
        <f t="array" ref="Q6598">IF(
    $U$1=1, AND($P6598&lt;&gt;"", $P6598&lt;&gt;"...", $P6598&lt;&gt;"입력오류"),
    IF(
        $U$18=1, AND($P6598&lt;&gt;"", $P6598&lt;&gt;"...", $P6598&lt;&gt;"입력오류", ISNUMBER(FIND(INDEX($T$2:$T$7,$U$1),$P6598))),
        IF(
            $U$17="기타", AND($P6598&lt;&gt;"", $P6598&lt;&gt;"...", $P6598&lt;&gt;"입력오류", NOT(ISNUMBER(FIND($T$21:$T$34,$P6598)))),
            AND($P6598&lt;&gt;"", $P6598&lt;&gt;"...", $P6598&lt;&gt;"입력오류", $T$19=$P6598)
        )
    )
)</f>
        <v>0</v>
      </c>
    </row>
    <row r="6599" spans="9:17">
      <c r="I6599">
        <f t="shared" si="310"/>
        <v>6598</v>
      </c>
      <c r="J6599">
        <f t="shared" si="311"/>
        <v>14</v>
      </c>
      <c r="K6599">
        <f t="shared" si="309"/>
        <v>5</v>
      </c>
      <c r="L6599" t="b">
        <f>COUNTIF($N$2:N6599, N6599)=1</f>
        <v>1</v>
      </c>
      <c r="M6599" s="37">
        <f>IF( $Q6599, MAX($M$1:M6598)+1, 0)</f>
        <v>0</v>
      </c>
      <c r="N6599" t="str" cm="1">
        <f t="array" ref="N6599">INDEX($A$9:$F$1048576, $J6599, $K6599 )</f>
        <v>00144</v>
      </c>
      <c r="O6599" t="str" cm="1">
        <f t="array" ref="O6599">INDEX($B$9:$F$1048576, $J6599, $K6599 )</f>
        <v>대한전선</v>
      </c>
      <c r="P6599" t="str" cm="1">
        <f t="array" ref="P6599">IF( $L6599, TRIM(_xll.IMDP("IR", $G$5&amp;$N6599, $G$6)), "" )</f>
        <v/>
      </c>
      <c r="Q6599" t="b" cm="1">
        <f t="array" ref="Q6599">IF(
    $U$1=1, AND($P6599&lt;&gt;"", $P6599&lt;&gt;"...", $P6599&lt;&gt;"입력오류"),
    IF(
        $U$18=1, AND($P6599&lt;&gt;"", $P6599&lt;&gt;"...", $P6599&lt;&gt;"입력오류", ISNUMBER(FIND(INDEX($T$2:$T$7,$U$1),$P6599))),
        IF(
            $U$17="기타", AND($P6599&lt;&gt;"", $P6599&lt;&gt;"...", $P6599&lt;&gt;"입력오류", NOT(ISNUMBER(FIND($T$21:$T$34,$P6599)))),
            AND($P6599&lt;&gt;"", $P6599&lt;&gt;"...", $P6599&lt;&gt;"입력오류", $T$19=$P6599)
        )
    )
)</f>
        <v>0</v>
      </c>
    </row>
    <row r="6600" spans="9:17">
      <c r="I6600">
        <f t="shared" si="310"/>
        <v>6599</v>
      </c>
      <c r="J6600">
        <f t="shared" si="311"/>
        <v>15</v>
      </c>
      <c r="K6600">
        <f t="shared" si="309"/>
        <v>5</v>
      </c>
      <c r="L6600" t="b">
        <f>COUNTIF($N$2:N6600, N6600)=1</f>
        <v>0</v>
      </c>
      <c r="M6600" s="37">
        <f>IF( $Q6600, MAX($M$1:M6599)+1, 0)</f>
        <v>0</v>
      </c>
      <c r="N6600" t="str" cm="1">
        <f t="array" ref="N6600">INDEX($A$9:$F$1048576, $J6600, $K6600 )</f>
        <v>00150</v>
      </c>
      <c r="O6600" t="str" cm="1">
        <f t="array" ref="O6600">INDEX($B$9:$F$1048576, $J6600, $K6600 )</f>
        <v>현대차증권</v>
      </c>
      <c r="P6600" t="str" cm="1">
        <f t="array" ref="P6600">IF( $L6600, TRIM(_xll.IMDP("IR", $G$5&amp;$N6600, $G$6)), "" )</f>
        <v/>
      </c>
      <c r="Q6600" t="b" cm="1">
        <f t="array" ref="Q6600">IF(
    $U$1=1, AND($P6600&lt;&gt;"", $P6600&lt;&gt;"...", $P6600&lt;&gt;"입력오류"),
    IF(
        $U$18=1, AND($P6600&lt;&gt;"", $P6600&lt;&gt;"...", $P6600&lt;&gt;"입력오류", ISNUMBER(FIND(INDEX($T$2:$T$7,$U$1),$P6600))),
        IF(
            $U$17="기타", AND($P6600&lt;&gt;"", $P6600&lt;&gt;"...", $P6600&lt;&gt;"입력오류", NOT(ISNUMBER(FIND($T$21:$T$34,$P6600)))),
            AND($P6600&lt;&gt;"", $P6600&lt;&gt;"...", $P6600&lt;&gt;"입력오류", $T$19=$P6600)
        )
    )
)</f>
        <v>0</v>
      </c>
    </row>
    <row r="6601" spans="9:17">
      <c r="I6601">
        <f t="shared" si="310"/>
        <v>6600</v>
      </c>
      <c r="J6601">
        <f t="shared" si="311"/>
        <v>16</v>
      </c>
      <c r="K6601">
        <f t="shared" si="309"/>
        <v>5</v>
      </c>
      <c r="L6601" t="b">
        <f>COUNTIF($N$2:N6601, N6601)=1</f>
        <v>0</v>
      </c>
      <c r="M6601" s="37">
        <f>IF( $Q6601, MAX($M$1:M6600)+1, 0)</f>
        <v>0</v>
      </c>
      <c r="N6601" t="str" cm="1">
        <f t="array" ref="N6601">INDEX($A$9:$F$1048576, $J6601, $K6601 )</f>
        <v>00151</v>
      </c>
      <c r="O6601" t="str" cm="1">
        <f t="array" ref="O6601">INDEX($B$9:$F$1048576, $J6601, $K6601 )</f>
        <v>SK증권</v>
      </c>
      <c r="P6601" t="str" cm="1">
        <f t="array" ref="P6601">IF( $L6601, TRIM(_xll.IMDP("IR", $G$5&amp;$N6601, $G$6)), "" )</f>
        <v/>
      </c>
      <c r="Q6601" t="b" cm="1">
        <f t="array" ref="Q6601">IF(
    $U$1=1, AND($P6601&lt;&gt;"", $P6601&lt;&gt;"...", $P6601&lt;&gt;"입력오류"),
    IF(
        $U$18=1, AND($P6601&lt;&gt;"", $P6601&lt;&gt;"...", $P6601&lt;&gt;"입력오류", ISNUMBER(FIND(INDEX($T$2:$T$7,$U$1),$P6601))),
        IF(
            $U$17="기타", AND($P6601&lt;&gt;"", $P6601&lt;&gt;"...", $P6601&lt;&gt;"입력오류", NOT(ISNUMBER(FIND($T$21:$T$34,$P6601)))),
            AND($P6601&lt;&gt;"", $P6601&lt;&gt;"...", $P6601&lt;&gt;"입력오류", $T$19=$P6601)
        )
    )
)</f>
        <v>0</v>
      </c>
    </row>
    <row r="6602" spans="9:17">
      <c r="I6602">
        <f t="shared" si="310"/>
        <v>6601</v>
      </c>
      <c r="J6602">
        <f t="shared" si="311"/>
        <v>17</v>
      </c>
      <c r="K6602">
        <f t="shared" si="309"/>
        <v>5</v>
      </c>
      <c r="L6602" t="b">
        <f>COUNTIF($N$2:N6602, N6602)=1</f>
        <v>0</v>
      </c>
      <c r="M6602" s="37">
        <f>IF( $Q6602, MAX($M$1:M6601)+1, 0)</f>
        <v>0</v>
      </c>
      <c r="N6602" t="str" cm="1">
        <f t="array" ref="N6602">INDEX($A$9:$F$1048576, $J6602, $K6602 )</f>
        <v>00172</v>
      </c>
      <c r="O6602" t="str" cm="1">
        <f t="array" ref="O6602">INDEX($B$9:$F$1048576, $J6602, $K6602 )</f>
        <v>신영증권</v>
      </c>
      <c r="P6602" t="str" cm="1">
        <f t="array" ref="P6602">IF( $L6602, TRIM(_xll.IMDP("IR", $G$5&amp;$N6602, $G$6)), "" )</f>
        <v/>
      </c>
      <c r="Q6602" t="b" cm="1">
        <f t="array" ref="Q6602">IF(
    $U$1=1, AND($P6602&lt;&gt;"", $P6602&lt;&gt;"...", $P6602&lt;&gt;"입력오류"),
    IF(
        $U$18=1, AND($P6602&lt;&gt;"", $P6602&lt;&gt;"...", $P6602&lt;&gt;"입력오류", ISNUMBER(FIND(INDEX($T$2:$T$7,$U$1),$P6602))),
        IF(
            $U$17="기타", AND($P6602&lt;&gt;"", $P6602&lt;&gt;"...", $P6602&lt;&gt;"입력오류", NOT(ISNUMBER(FIND($T$21:$T$34,$P6602)))),
            AND($P6602&lt;&gt;"", $P6602&lt;&gt;"...", $P6602&lt;&gt;"입력오류", $T$19=$P6602)
        )
    )
)</f>
        <v>0</v>
      </c>
    </row>
    <row r="6603" spans="9:17">
      <c r="I6603">
        <f t="shared" si="310"/>
        <v>6602</v>
      </c>
      <c r="J6603">
        <f t="shared" si="311"/>
        <v>18</v>
      </c>
      <c r="K6603">
        <f t="shared" si="309"/>
        <v>5</v>
      </c>
      <c r="L6603" t="b">
        <f>COUNTIF($N$2:N6603, N6603)=1</f>
        <v>0</v>
      </c>
      <c r="M6603" s="37">
        <f>IF( $Q6603, MAX($M$1:M6602)+1, 0)</f>
        <v>0</v>
      </c>
      <c r="N6603" t="str" cm="1">
        <f t="array" ref="N6603">INDEX($A$9:$F$1048576, $J6603, $K6603 )</f>
        <v>00174</v>
      </c>
      <c r="O6603" t="str" cm="1">
        <f t="array" ref="O6603">INDEX($B$9:$F$1048576, $J6603, $K6603 )</f>
        <v>SK네트웍스</v>
      </c>
      <c r="P6603" t="str" cm="1">
        <f t="array" ref="P6603">IF( $L6603, TRIM(_xll.IMDP("IR", $G$5&amp;$N6603, $G$6)), "" )</f>
        <v/>
      </c>
      <c r="Q6603" t="b" cm="1">
        <f t="array" ref="Q6603">IF(
    $U$1=1, AND($P6603&lt;&gt;"", $P6603&lt;&gt;"...", $P6603&lt;&gt;"입력오류"),
    IF(
        $U$18=1, AND($P6603&lt;&gt;"", $P6603&lt;&gt;"...", $P6603&lt;&gt;"입력오류", ISNUMBER(FIND(INDEX($T$2:$T$7,$U$1),$P6603))),
        IF(
            $U$17="기타", AND($P6603&lt;&gt;"", $P6603&lt;&gt;"...", $P6603&lt;&gt;"입력오류", NOT(ISNUMBER(FIND($T$21:$T$34,$P6603)))),
            AND($P6603&lt;&gt;"", $P6603&lt;&gt;"...", $P6603&lt;&gt;"입력오류", $T$19=$P6603)
        )
    )
)</f>
        <v>0</v>
      </c>
    </row>
    <row r="6604" spans="9:17">
      <c r="I6604">
        <f t="shared" si="310"/>
        <v>6603</v>
      </c>
      <c r="J6604">
        <f t="shared" si="311"/>
        <v>19</v>
      </c>
      <c r="K6604">
        <f t="shared" si="309"/>
        <v>5</v>
      </c>
      <c r="L6604" t="b">
        <f>COUNTIF($N$2:N6604, N6604)=1</f>
        <v>0</v>
      </c>
      <c r="M6604" s="37">
        <f>IF( $Q6604, MAX($M$1:M6603)+1, 0)</f>
        <v>0</v>
      </c>
      <c r="N6604" t="str" cm="1">
        <f t="array" ref="N6604">INDEX($A$9:$F$1048576, $J6604, $K6604 )</f>
        <v>00175</v>
      </c>
      <c r="O6604" t="str" cm="1">
        <f t="array" ref="O6604">INDEX($B$9:$F$1048576, $J6604, $K6604 )</f>
        <v>한양증권</v>
      </c>
      <c r="P6604" t="str" cm="1">
        <f t="array" ref="P6604">IF( $L6604, TRIM(_xll.IMDP("IR", $G$5&amp;$N6604, $G$6)), "" )</f>
        <v/>
      </c>
      <c r="Q6604" t="b" cm="1">
        <f t="array" ref="Q6604">IF(
    $U$1=1, AND($P6604&lt;&gt;"", $P6604&lt;&gt;"...", $P6604&lt;&gt;"입력오류"),
    IF(
        $U$18=1, AND($P6604&lt;&gt;"", $P6604&lt;&gt;"...", $P6604&lt;&gt;"입력오류", ISNUMBER(FIND(INDEX($T$2:$T$7,$U$1),$P6604))),
        IF(
            $U$17="기타", AND($P6604&lt;&gt;"", $P6604&lt;&gt;"...", $P6604&lt;&gt;"입력오류", NOT(ISNUMBER(FIND($T$21:$T$34,$P6604)))),
            AND($P6604&lt;&gt;"", $P6604&lt;&gt;"...", $P6604&lt;&gt;"입력오류", $T$19=$P6604)
        )
    )
)</f>
        <v>0</v>
      </c>
    </row>
    <row r="6605" spans="9:17">
      <c r="I6605">
        <f t="shared" si="310"/>
        <v>6604</v>
      </c>
      <c r="J6605">
        <f t="shared" si="311"/>
        <v>20</v>
      </c>
      <c r="K6605">
        <f t="shared" si="309"/>
        <v>5</v>
      </c>
      <c r="L6605" t="b">
        <f>COUNTIF($N$2:N6605, N6605)=1</f>
        <v>0</v>
      </c>
      <c r="M6605" s="37">
        <f>IF( $Q6605, MAX($M$1:M6604)+1, 0)</f>
        <v>0</v>
      </c>
      <c r="N6605" t="str" cm="1">
        <f t="array" ref="N6605">INDEX($A$9:$F$1048576, $J6605, $K6605 )</f>
        <v>00178</v>
      </c>
      <c r="O6605" t="str" cm="1">
        <f t="array" ref="O6605">INDEX($B$9:$F$1048576, $J6605, $K6605 )</f>
        <v>알루코</v>
      </c>
      <c r="P6605" t="str" cm="1">
        <f t="array" ref="P6605">IF( $L6605, TRIM(_xll.IMDP("IR", $G$5&amp;$N6605, $G$6)), "" )</f>
        <v/>
      </c>
      <c r="Q6605" t="b" cm="1">
        <f t="array" ref="Q6605">IF(
    $U$1=1, AND($P6605&lt;&gt;"", $P6605&lt;&gt;"...", $P6605&lt;&gt;"입력오류"),
    IF(
        $U$18=1, AND($P6605&lt;&gt;"", $P6605&lt;&gt;"...", $P6605&lt;&gt;"입력오류", ISNUMBER(FIND(INDEX($T$2:$T$7,$U$1),$P6605))),
        IF(
            $U$17="기타", AND($P6605&lt;&gt;"", $P6605&lt;&gt;"...", $P6605&lt;&gt;"입력오류", NOT(ISNUMBER(FIND($T$21:$T$34,$P6605)))),
            AND($P6605&lt;&gt;"", $P6605&lt;&gt;"...", $P6605&lt;&gt;"입력오류", $T$19=$P6605)
        )
    )
)</f>
        <v>0</v>
      </c>
    </row>
    <row r="6606" spans="9:17">
      <c r="I6606">
        <f t="shared" si="310"/>
        <v>6605</v>
      </c>
      <c r="J6606">
        <f t="shared" si="311"/>
        <v>21</v>
      </c>
      <c r="K6606">
        <f t="shared" si="309"/>
        <v>5</v>
      </c>
      <c r="L6606" t="b">
        <f>COUNTIF($N$2:N6606, N6606)=1</f>
        <v>0</v>
      </c>
      <c r="M6606" s="37">
        <f>IF( $Q6606, MAX($M$1:M6605)+1, 0)</f>
        <v>0</v>
      </c>
      <c r="N6606" t="str" cm="1">
        <f t="array" ref="N6606">INDEX($A$9:$F$1048576, $J6606, $K6606 )</f>
        <v>00188</v>
      </c>
      <c r="O6606" t="str" cm="1">
        <f t="array" ref="O6606">INDEX($B$9:$F$1048576, $J6606, $K6606 )</f>
        <v>DL건설</v>
      </c>
      <c r="P6606" t="str" cm="1">
        <f t="array" ref="P6606">IF( $L6606, TRIM(_xll.IMDP("IR", $G$5&amp;$N6606, $G$6)), "" )</f>
        <v/>
      </c>
      <c r="Q6606" t="b" cm="1">
        <f t="array" ref="Q6606">IF(
    $U$1=1, AND($P6606&lt;&gt;"", $P6606&lt;&gt;"...", $P6606&lt;&gt;"입력오류"),
    IF(
        $U$18=1, AND($P6606&lt;&gt;"", $P6606&lt;&gt;"...", $P6606&lt;&gt;"입력오류", ISNUMBER(FIND(INDEX($T$2:$T$7,$U$1),$P6606))),
        IF(
            $U$17="기타", AND($P6606&lt;&gt;"", $P6606&lt;&gt;"...", $P6606&lt;&gt;"입력오류", NOT(ISNUMBER(FIND($T$21:$T$34,$P6606)))),
            AND($P6606&lt;&gt;"", $P6606&lt;&gt;"...", $P6606&lt;&gt;"입력오류", $T$19=$P6606)
        )
    )
)</f>
        <v>0</v>
      </c>
    </row>
    <row r="6607" spans="9:17">
      <c r="I6607">
        <f t="shared" si="310"/>
        <v>6606</v>
      </c>
      <c r="J6607">
        <f t="shared" si="311"/>
        <v>22</v>
      </c>
      <c r="K6607">
        <f t="shared" si="309"/>
        <v>5</v>
      </c>
      <c r="L6607" t="b">
        <f>COUNTIF($N$2:N6607, N6607)=1</f>
        <v>0</v>
      </c>
      <c r="M6607" s="37">
        <f>IF( $Q6607, MAX($M$1:M6606)+1, 0)</f>
        <v>0</v>
      </c>
      <c r="N6607" t="str" cm="1">
        <f t="array" ref="N6607">INDEX($A$9:$F$1048576, $J6607, $K6607 )</f>
        <v>00235</v>
      </c>
      <c r="O6607" t="str" cm="1">
        <f t="array" ref="O6607">INDEX($B$9:$F$1048576, $J6607, $K6607 )</f>
        <v>넥센타이어</v>
      </c>
      <c r="P6607" t="str" cm="1">
        <f t="array" ref="P6607">IF( $L6607, TRIM(_xll.IMDP("IR", $G$5&amp;$N6607, $G$6)), "" )</f>
        <v/>
      </c>
      <c r="Q6607" t="b" cm="1">
        <f t="array" ref="Q6607">IF(
    $U$1=1, AND($P6607&lt;&gt;"", $P6607&lt;&gt;"...", $P6607&lt;&gt;"입력오류"),
    IF(
        $U$18=1, AND($P6607&lt;&gt;"", $P6607&lt;&gt;"...", $P6607&lt;&gt;"입력오류", ISNUMBER(FIND(INDEX($T$2:$T$7,$U$1),$P6607))),
        IF(
            $U$17="기타", AND($P6607&lt;&gt;"", $P6607&lt;&gt;"...", $P6607&lt;&gt;"입력오류", NOT(ISNUMBER(FIND($T$21:$T$34,$P6607)))),
            AND($P6607&lt;&gt;"", $P6607&lt;&gt;"...", $P6607&lt;&gt;"입력오류", $T$19=$P6607)
        )
    )
)</f>
        <v>0</v>
      </c>
    </row>
    <row r="6608" spans="9:17">
      <c r="I6608">
        <f t="shared" si="310"/>
        <v>6607</v>
      </c>
      <c r="J6608">
        <f t="shared" si="311"/>
        <v>23</v>
      </c>
      <c r="K6608">
        <f t="shared" si="309"/>
        <v>5</v>
      </c>
      <c r="L6608" t="b">
        <f>COUNTIF($N$2:N6608, N6608)=1</f>
        <v>0</v>
      </c>
      <c r="M6608" s="37">
        <f>IF( $Q6608, MAX($M$1:M6607)+1, 0)</f>
        <v>0</v>
      </c>
      <c r="N6608" t="str" cm="1">
        <f t="array" ref="N6608">INDEX($A$9:$F$1048576, $J6608, $K6608 )</f>
        <v>00238</v>
      </c>
      <c r="O6608" t="str" cm="1">
        <f t="array" ref="O6608">INDEX($B$9:$F$1048576, $J6608, $K6608 )</f>
        <v>케이씨씨</v>
      </c>
      <c r="P6608" t="str" cm="1">
        <f t="array" ref="P6608">IF( $L6608, TRIM(_xll.IMDP("IR", $G$5&amp;$N6608, $G$6)), "" )</f>
        <v/>
      </c>
      <c r="Q6608" t="b" cm="1">
        <f t="array" ref="Q6608">IF(
    $U$1=1, AND($P6608&lt;&gt;"", $P6608&lt;&gt;"...", $P6608&lt;&gt;"입력오류"),
    IF(
        $U$18=1, AND($P6608&lt;&gt;"", $P6608&lt;&gt;"...", $P6608&lt;&gt;"입력오류", ISNUMBER(FIND(INDEX($T$2:$T$7,$U$1),$P6608))),
        IF(
            $U$17="기타", AND($P6608&lt;&gt;"", $P6608&lt;&gt;"...", $P6608&lt;&gt;"입력오류", NOT(ISNUMBER(FIND($T$21:$T$34,$P6608)))),
            AND($P6608&lt;&gt;"", $P6608&lt;&gt;"...", $P6608&lt;&gt;"입력오류", $T$19=$P6608)
        )
    )
)</f>
        <v>0</v>
      </c>
    </row>
    <row r="6609" spans="9:17">
      <c r="I6609">
        <f t="shared" si="310"/>
        <v>6608</v>
      </c>
      <c r="J6609">
        <f t="shared" si="311"/>
        <v>24</v>
      </c>
      <c r="K6609">
        <f t="shared" si="309"/>
        <v>5</v>
      </c>
      <c r="L6609" t="b">
        <f>COUNTIF($N$2:N6609, N6609)=1</f>
        <v>1</v>
      </c>
      <c r="M6609" s="37">
        <f>IF( $Q6609, MAX($M$1:M6608)+1, 0)</f>
        <v>0</v>
      </c>
      <c r="N6609" t="str" cm="1">
        <f t="array" ref="N6609">INDEX($A$9:$F$1048576, $J6609, $K6609 )</f>
        <v>00255</v>
      </c>
      <c r="O6609" t="str" cm="1">
        <f t="array" ref="O6609">INDEX($B$9:$F$1048576, $J6609, $K6609 )</f>
        <v>KB손해보험</v>
      </c>
      <c r="P6609" t="str" cm="1">
        <f t="array" ref="P6609">IF( $L6609, TRIM(_xll.IMDP("IR", $G$5&amp;$N6609, $G$6)), "" )</f>
        <v/>
      </c>
      <c r="Q6609" t="b" cm="1">
        <f t="array" ref="Q6609">IF(
    $U$1=1, AND($P6609&lt;&gt;"", $P6609&lt;&gt;"...", $P6609&lt;&gt;"입력오류"),
    IF(
        $U$18=1, AND($P6609&lt;&gt;"", $P6609&lt;&gt;"...", $P6609&lt;&gt;"입력오류", ISNUMBER(FIND(INDEX($T$2:$T$7,$U$1),$P6609))),
        IF(
            $U$17="기타", AND($P6609&lt;&gt;"", $P6609&lt;&gt;"...", $P6609&lt;&gt;"입력오류", NOT(ISNUMBER(FIND($T$21:$T$34,$P6609)))),
            AND($P6609&lt;&gt;"", $P6609&lt;&gt;"...", $P6609&lt;&gt;"입력오류", $T$19=$P6609)
        )
    )
)</f>
        <v>0</v>
      </c>
    </row>
    <row r="6610" spans="9:17">
      <c r="I6610">
        <f t="shared" si="310"/>
        <v>6609</v>
      </c>
      <c r="J6610">
        <f t="shared" si="311"/>
        <v>25</v>
      </c>
      <c r="K6610">
        <f t="shared" si="309"/>
        <v>5</v>
      </c>
      <c r="L6610" t="b">
        <f>COUNTIF($N$2:N6610, N6610)=1</f>
        <v>1</v>
      </c>
      <c r="M6610" s="37">
        <f>IF( $Q6610, MAX($M$1:M6609)+1, 0)</f>
        <v>0</v>
      </c>
      <c r="N6610" t="str" cm="1">
        <f t="array" ref="N6610">INDEX($A$9:$F$1048576, $J6610, $K6610 )</f>
        <v>00278</v>
      </c>
      <c r="O6610" t="str" cm="1">
        <f t="array" ref="O6610">INDEX($B$9:$F$1048576, $J6610, $K6610 )</f>
        <v>진흥기업</v>
      </c>
      <c r="P6610" t="str" cm="1">
        <f t="array" ref="P6610">IF( $L6610, TRIM(_xll.IMDP("IR", $G$5&amp;$N6610, $G$6)), "" )</f>
        <v/>
      </c>
      <c r="Q6610" t="b" cm="1">
        <f t="array" ref="Q6610">IF(
    $U$1=1, AND($P6610&lt;&gt;"", $P6610&lt;&gt;"...", $P6610&lt;&gt;"입력오류"),
    IF(
        $U$18=1, AND($P6610&lt;&gt;"", $P6610&lt;&gt;"...", $P6610&lt;&gt;"입력오류", ISNUMBER(FIND(INDEX($T$2:$T$7,$U$1),$P6610))),
        IF(
            $U$17="기타", AND($P6610&lt;&gt;"", $P6610&lt;&gt;"...", $P6610&lt;&gt;"입력오류", NOT(ISNUMBER(FIND($T$21:$T$34,$P6610)))),
            AND($P6610&lt;&gt;"", $P6610&lt;&gt;"...", $P6610&lt;&gt;"입력오류", $T$19=$P6610)
        )
    )
)</f>
        <v>0</v>
      </c>
    </row>
    <row r="6611" spans="9:17">
      <c r="I6611">
        <f t="shared" si="310"/>
        <v>6610</v>
      </c>
      <c r="J6611">
        <f t="shared" si="311"/>
        <v>26</v>
      </c>
      <c r="K6611">
        <f t="shared" si="309"/>
        <v>5</v>
      </c>
      <c r="L6611" t="b">
        <f>COUNTIF($N$2:N6611, N6611)=1</f>
        <v>0</v>
      </c>
      <c r="M6611" s="37">
        <f>IF( $Q6611, MAX($M$1:M6610)+1, 0)</f>
        <v>0</v>
      </c>
      <c r="N6611" t="str" cm="1">
        <f t="array" ref="N6611">INDEX($A$9:$F$1048576, $J6611, $K6611 )</f>
        <v>00290</v>
      </c>
      <c r="O6611" t="str" cm="1">
        <f t="array" ref="O6611">INDEX($B$9:$F$1048576, $J6611, $K6611 )</f>
        <v>TYM</v>
      </c>
      <c r="P6611" t="str" cm="1">
        <f t="array" ref="P6611">IF( $L6611, TRIM(_xll.IMDP("IR", $G$5&amp;$N6611, $G$6)), "" )</f>
        <v/>
      </c>
      <c r="Q6611" t="b" cm="1">
        <f t="array" ref="Q6611">IF(
    $U$1=1, AND($P6611&lt;&gt;"", $P6611&lt;&gt;"...", $P6611&lt;&gt;"입력오류"),
    IF(
        $U$18=1, AND($P6611&lt;&gt;"", $P6611&lt;&gt;"...", $P6611&lt;&gt;"입력오류", ISNUMBER(FIND(INDEX($T$2:$T$7,$U$1),$P6611))),
        IF(
            $U$17="기타", AND($P6611&lt;&gt;"", $P6611&lt;&gt;"...", $P6611&lt;&gt;"입력오류", NOT(ISNUMBER(FIND($T$21:$T$34,$P6611)))),
            AND($P6611&lt;&gt;"", $P6611&lt;&gt;"...", $P6611&lt;&gt;"입력오류", $T$19=$P6611)
        )
    )
)</f>
        <v>0</v>
      </c>
    </row>
    <row r="6612" spans="9:17">
      <c r="I6612">
        <f t="shared" si="310"/>
        <v>6611</v>
      </c>
      <c r="J6612">
        <f t="shared" si="311"/>
        <v>27</v>
      </c>
      <c r="K6612">
        <f t="shared" si="309"/>
        <v>5</v>
      </c>
      <c r="L6612" t="b">
        <f>COUNTIF($N$2:N6612, N6612)=1</f>
        <v>1</v>
      </c>
      <c r="M6612" s="37">
        <f>IF( $Q6612, MAX($M$1:M6611)+1, 0)</f>
        <v>0</v>
      </c>
      <c r="N6612" t="str" cm="1">
        <f t="array" ref="N6612">INDEX($A$9:$F$1048576, $J6612, $K6612 )</f>
        <v>00299</v>
      </c>
      <c r="O6612" t="str" cm="1">
        <f t="array" ref="O6612">INDEX($B$9:$F$1048576, $J6612, $K6612 )</f>
        <v>금호건설</v>
      </c>
      <c r="P6612" t="str" cm="1">
        <f t="array" ref="P6612">IF( $L6612, TRIM(_xll.IMDP("IR", $G$5&amp;$N6612, $G$6)), "" )</f>
        <v/>
      </c>
      <c r="Q6612" t="b" cm="1">
        <f t="array" ref="Q6612">IF(
    $U$1=1, AND($P6612&lt;&gt;"", $P6612&lt;&gt;"...", $P6612&lt;&gt;"입력오류"),
    IF(
        $U$18=1, AND($P6612&lt;&gt;"", $P6612&lt;&gt;"...", $P6612&lt;&gt;"입력오류", ISNUMBER(FIND(INDEX($T$2:$T$7,$U$1),$P6612))),
        IF(
            $U$17="기타", AND($P6612&lt;&gt;"", $P6612&lt;&gt;"...", $P6612&lt;&gt;"입력오류", NOT(ISNUMBER(FIND($T$21:$T$34,$P6612)))),
            AND($P6612&lt;&gt;"", $P6612&lt;&gt;"...", $P6612&lt;&gt;"입력오류", $T$19=$P6612)
        )
    )
)</f>
        <v>0</v>
      </c>
    </row>
    <row r="6613" spans="9:17">
      <c r="I6613">
        <f t="shared" si="310"/>
        <v>6612</v>
      </c>
      <c r="J6613">
        <f t="shared" si="311"/>
        <v>28</v>
      </c>
      <c r="K6613">
        <f t="shared" si="309"/>
        <v>5</v>
      </c>
      <c r="L6613" t="b">
        <f>COUNTIF($N$2:N6613, N6613)=1</f>
        <v>0</v>
      </c>
      <c r="M6613" s="37">
        <f>IF( $Q6613, MAX($M$1:M6612)+1, 0)</f>
        <v>0</v>
      </c>
      <c r="N6613" t="str" cm="1">
        <f t="array" ref="N6613">INDEX($A$9:$F$1048576, $J6613, $K6613 )</f>
        <v>00338</v>
      </c>
      <c r="O6613" t="str" cm="1">
        <f t="array" ref="O6613">INDEX($B$9:$F$1048576, $J6613, $K6613 )</f>
        <v>하림지주</v>
      </c>
      <c r="P6613" t="str" cm="1">
        <f t="array" ref="P6613">IF( $L6613, TRIM(_xll.IMDP("IR", $G$5&amp;$N6613, $G$6)), "" )</f>
        <v/>
      </c>
      <c r="Q6613" t="b" cm="1">
        <f t="array" ref="Q6613">IF(
    $U$1=1, AND($P6613&lt;&gt;"", $P6613&lt;&gt;"...", $P6613&lt;&gt;"입력오류"),
    IF(
        $U$18=1, AND($P6613&lt;&gt;"", $P6613&lt;&gt;"...", $P6613&lt;&gt;"입력오류", ISNUMBER(FIND(INDEX($T$2:$T$7,$U$1),$P6613))),
        IF(
            $U$17="기타", AND($P6613&lt;&gt;"", $P6613&lt;&gt;"...", $P6613&lt;&gt;"입력오류", NOT(ISNUMBER(FIND($T$21:$T$34,$P6613)))),
            AND($P6613&lt;&gt;"", $P6613&lt;&gt;"...", $P6613&lt;&gt;"입력오류", $T$19=$P6613)
        )
    )
)</f>
        <v>0</v>
      </c>
    </row>
    <row r="6614" spans="9:17">
      <c r="I6614">
        <f t="shared" si="310"/>
        <v>6613</v>
      </c>
      <c r="J6614">
        <f t="shared" si="311"/>
        <v>29</v>
      </c>
      <c r="K6614">
        <f t="shared" si="309"/>
        <v>5</v>
      </c>
      <c r="L6614" t="b">
        <f>COUNTIF($N$2:N6614, N6614)=1</f>
        <v>0</v>
      </c>
      <c r="M6614" s="37">
        <f>IF( $Q6614, MAX($M$1:M6613)+1, 0)</f>
        <v>0</v>
      </c>
      <c r="N6614" t="str" cm="1">
        <f t="array" ref="N6614">INDEX($A$9:$F$1048576, $J6614, $K6614 )</f>
        <v>00347</v>
      </c>
      <c r="O6614" t="str" cm="1">
        <f t="array" ref="O6614">INDEX($B$9:$F$1048576, $J6614, $K6614 )</f>
        <v>유안타증권</v>
      </c>
      <c r="P6614" t="str" cm="1">
        <f t="array" ref="P6614">IF( $L6614, TRIM(_xll.IMDP("IR", $G$5&amp;$N6614, $G$6)), "" )</f>
        <v/>
      </c>
      <c r="Q6614" t="b" cm="1">
        <f t="array" ref="Q6614">IF(
    $U$1=1, AND($P6614&lt;&gt;"", $P6614&lt;&gt;"...", $P6614&lt;&gt;"입력오류"),
    IF(
        $U$18=1, AND($P6614&lt;&gt;"", $P6614&lt;&gt;"...", $P6614&lt;&gt;"입력오류", ISNUMBER(FIND(INDEX($T$2:$T$7,$U$1),$P6614))),
        IF(
            $U$17="기타", AND($P6614&lt;&gt;"", $P6614&lt;&gt;"...", $P6614&lt;&gt;"입력오류", NOT(ISNUMBER(FIND($T$21:$T$34,$P6614)))),
            AND($P6614&lt;&gt;"", $P6614&lt;&gt;"...", $P6614&lt;&gt;"입력오류", $T$19=$P6614)
        )
    )
)</f>
        <v>0</v>
      </c>
    </row>
    <row r="6615" spans="9:17">
      <c r="I6615">
        <f t="shared" si="310"/>
        <v>6614</v>
      </c>
      <c r="J6615">
        <f t="shared" si="311"/>
        <v>30</v>
      </c>
      <c r="K6615">
        <f t="shared" si="309"/>
        <v>5</v>
      </c>
      <c r="L6615" t="b">
        <f>COUNTIF($N$2:N6615, N6615)=1</f>
        <v>0</v>
      </c>
      <c r="M6615" s="37">
        <f>IF( $Q6615, MAX($M$1:M6614)+1, 0)</f>
        <v>0</v>
      </c>
      <c r="N6615" t="str" cm="1">
        <f t="array" ref="N6615">INDEX($A$9:$F$1048576, $J6615, $K6615 )</f>
        <v>00353</v>
      </c>
      <c r="O6615" t="str" cm="1">
        <f t="array" ref="O6615">INDEX($B$9:$F$1048576, $J6615, $K6615 )</f>
        <v>한화투자증권</v>
      </c>
      <c r="P6615" t="str" cm="1">
        <f t="array" ref="P6615">IF( $L6615, TRIM(_xll.IMDP("IR", $G$5&amp;$N6615, $G$6)), "" )</f>
        <v/>
      </c>
      <c r="Q6615" t="b" cm="1">
        <f t="array" ref="Q6615">IF(
    $U$1=1, AND($P6615&lt;&gt;"", $P6615&lt;&gt;"...", $P6615&lt;&gt;"입력오류"),
    IF(
        $U$18=1, AND($P6615&lt;&gt;"", $P6615&lt;&gt;"...", $P6615&lt;&gt;"입력오류", ISNUMBER(FIND(INDEX($T$2:$T$7,$U$1),$P6615))),
        IF(
            $U$17="기타", AND($P6615&lt;&gt;"", $P6615&lt;&gt;"...", $P6615&lt;&gt;"입력오류", NOT(ISNUMBER(FIND($T$21:$T$34,$P6615)))),
            AND($P6615&lt;&gt;"", $P6615&lt;&gt;"...", $P6615&lt;&gt;"입력오류", $T$19=$P6615)
        )
    )
)</f>
        <v>0</v>
      </c>
    </row>
    <row r="6616" spans="9:17">
      <c r="I6616">
        <f t="shared" si="310"/>
        <v>6615</v>
      </c>
      <c r="J6616">
        <f t="shared" si="311"/>
        <v>31</v>
      </c>
      <c r="K6616">
        <f t="shared" si="309"/>
        <v>5</v>
      </c>
      <c r="L6616" t="b">
        <f>COUNTIF($N$2:N6616, N6616)=1</f>
        <v>1</v>
      </c>
      <c r="M6616" s="37">
        <f>IF( $Q6616, MAX($M$1:M6615)+1, 0)</f>
        <v>0</v>
      </c>
      <c r="N6616" t="str" cm="1">
        <f t="array" ref="N6616">INDEX($A$9:$F$1048576, $J6616, $K6616 )</f>
        <v>00385</v>
      </c>
      <c r="O6616" t="str" cm="1">
        <f t="array" ref="O6616">INDEX($B$9:$F$1048576, $J6616, $K6616 )</f>
        <v>보령</v>
      </c>
      <c r="P6616" t="str" cm="1">
        <f t="array" ref="P6616">IF( $L6616, TRIM(_xll.IMDP("IR", $G$5&amp;$N6616, $G$6)), "" )</f>
        <v/>
      </c>
      <c r="Q6616" t="b" cm="1">
        <f t="array" ref="Q6616">IF(
    $U$1=1, AND($P6616&lt;&gt;"", $P6616&lt;&gt;"...", $P6616&lt;&gt;"입력오류"),
    IF(
        $U$18=1, AND($P6616&lt;&gt;"", $P6616&lt;&gt;"...", $P6616&lt;&gt;"입력오류", ISNUMBER(FIND(INDEX($T$2:$T$7,$U$1),$P6616))),
        IF(
            $U$17="기타", AND($P6616&lt;&gt;"", $P6616&lt;&gt;"...", $P6616&lt;&gt;"입력오류", NOT(ISNUMBER(FIND($T$21:$T$34,$P6616)))),
            AND($P6616&lt;&gt;"", $P6616&lt;&gt;"...", $P6616&lt;&gt;"입력오류", $T$19=$P6616)
        )
    )
)</f>
        <v>0</v>
      </c>
    </row>
    <row r="6617" spans="9:17">
      <c r="I6617">
        <f t="shared" si="310"/>
        <v>6616</v>
      </c>
      <c r="J6617">
        <f t="shared" si="311"/>
        <v>32</v>
      </c>
      <c r="K6617">
        <f t="shared" si="309"/>
        <v>5</v>
      </c>
      <c r="L6617" t="b">
        <f>COUNTIF($N$2:N6617, N6617)=1</f>
        <v>0</v>
      </c>
      <c r="M6617" s="37">
        <f>IF( $Q6617, MAX($M$1:M6616)+1, 0)</f>
        <v>0</v>
      </c>
      <c r="N6617" t="str" cm="1">
        <f t="array" ref="N6617">INDEX($A$9:$F$1048576, $J6617, $K6617 )</f>
        <v>00402</v>
      </c>
      <c r="O6617" t="str" cm="1">
        <f t="array" ref="O6617">INDEX($B$9:$F$1048576, $J6617, $K6617 )</f>
        <v>현대제철</v>
      </c>
      <c r="P6617" t="str" cm="1">
        <f t="array" ref="P6617">IF( $L6617, TRIM(_xll.IMDP("IR", $G$5&amp;$N6617, $G$6)), "" )</f>
        <v/>
      </c>
      <c r="Q6617" t="b" cm="1">
        <f t="array" ref="Q6617">IF(
    $U$1=1, AND($P6617&lt;&gt;"", $P6617&lt;&gt;"...", $P6617&lt;&gt;"입력오류"),
    IF(
        $U$18=1, AND($P6617&lt;&gt;"", $P6617&lt;&gt;"...", $P6617&lt;&gt;"입력오류", ISNUMBER(FIND(INDEX($T$2:$T$7,$U$1),$P6617))),
        IF(
            $U$17="기타", AND($P6617&lt;&gt;"", $P6617&lt;&gt;"...", $P6617&lt;&gt;"입력오류", NOT(ISNUMBER(FIND($T$21:$T$34,$P6617)))),
            AND($P6617&lt;&gt;"", $P6617&lt;&gt;"...", $P6617&lt;&gt;"입력오류", $T$19=$P6617)
        )
    )
)</f>
        <v>0</v>
      </c>
    </row>
    <row r="6618" spans="9:17">
      <c r="I6618">
        <f t="shared" si="310"/>
        <v>6617</v>
      </c>
      <c r="J6618">
        <f t="shared" si="311"/>
        <v>33</v>
      </c>
      <c r="K6618">
        <f t="shared" si="309"/>
        <v>5</v>
      </c>
      <c r="L6618" t="b">
        <f>COUNTIF($N$2:N6618, N6618)=1</f>
        <v>0</v>
      </c>
      <c r="M6618" s="37">
        <f>IF( $Q6618, MAX($M$1:M6617)+1, 0)</f>
        <v>0</v>
      </c>
      <c r="N6618" t="str" cm="1">
        <f t="array" ref="N6618">INDEX($A$9:$F$1048576, $J6618, $K6618 )</f>
        <v>00405</v>
      </c>
      <c r="O6618" t="str" cm="1">
        <f t="array" ref="O6618">INDEX($B$9:$F$1048576, $J6618, $K6618 )</f>
        <v>에이치디현대오일뱅크</v>
      </c>
      <c r="P6618" t="str" cm="1">
        <f t="array" ref="P6618">IF( $L6618, TRIM(_xll.IMDP("IR", $G$5&amp;$N6618, $G$6)), "" )</f>
        <v/>
      </c>
      <c r="Q6618" t="b" cm="1">
        <f t="array" ref="Q6618">IF(
    $U$1=1, AND($P6618&lt;&gt;"", $P6618&lt;&gt;"...", $P6618&lt;&gt;"입력오류"),
    IF(
        $U$18=1, AND($P6618&lt;&gt;"", $P6618&lt;&gt;"...", $P6618&lt;&gt;"입력오류", ISNUMBER(FIND(INDEX($T$2:$T$7,$U$1),$P6618))),
        IF(
            $U$17="기타", AND($P6618&lt;&gt;"", $P6618&lt;&gt;"...", $P6618&lt;&gt;"입력오류", NOT(ISNUMBER(FIND($T$21:$T$34,$P6618)))),
            AND($P6618&lt;&gt;"", $P6618&lt;&gt;"...", $P6618&lt;&gt;"입력오류", $T$19=$P6618)
        )
    )
)</f>
        <v>0</v>
      </c>
    </row>
    <row r="6619" spans="9:17">
      <c r="I6619">
        <f t="shared" si="310"/>
        <v>6618</v>
      </c>
      <c r="J6619">
        <f t="shared" si="311"/>
        <v>34</v>
      </c>
      <c r="K6619">
        <f t="shared" si="309"/>
        <v>5</v>
      </c>
      <c r="L6619" t="b">
        <f>COUNTIF($N$2:N6619, N6619)=1</f>
        <v>1</v>
      </c>
      <c r="M6619" s="37">
        <f>IF( $Q6619, MAX($M$1:M6618)+1, 0)</f>
        <v>0</v>
      </c>
      <c r="N6619" t="str" cm="1">
        <f t="array" ref="N6619">INDEX($A$9:$F$1048576, $J6619, $K6619 )</f>
        <v>00443</v>
      </c>
      <c r="O6619" t="str" cm="1">
        <f t="array" ref="O6619">INDEX($B$9:$F$1048576, $J6619, $K6619 )</f>
        <v>송원산업</v>
      </c>
      <c r="P6619" t="str" cm="1">
        <f t="array" ref="P6619">IF( $L6619, TRIM(_xll.IMDP("IR", $G$5&amp;$N6619, $G$6)), "" )</f>
        <v/>
      </c>
      <c r="Q6619" t="b" cm="1">
        <f t="array" ref="Q6619">IF(
    $U$1=1, AND($P6619&lt;&gt;"", $P6619&lt;&gt;"...", $P6619&lt;&gt;"입력오류"),
    IF(
        $U$18=1, AND($P6619&lt;&gt;"", $P6619&lt;&gt;"...", $P6619&lt;&gt;"입력오류", ISNUMBER(FIND(INDEX($T$2:$T$7,$U$1),$P6619))),
        IF(
            $U$17="기타", AND($P6619&lt;&gt;"", $P6619&lt;&gt;"...", $P6619&lt;&gt;"입력오류", NOT(ISNUMBER(FIND($T$21:$T$34,$P6619)))),
            AND($P6619&lt;&gt;"", $P6619&lt;&gt;"...", $P6619&lt;&gt;"입력오류", $T$19=$P6619)
        )
    )
)</f>
        <v>0</v>
      </c>
    </row>
    <row r="6620" spans="9:17">
      <c r="I6620">
        <f t="shared" si="310"/>
        <v>6619</v>
      </c>
      <c r="J6620">
        <f t="shared" si="311"/>
        <v>35</v>
      </c>
      <c r="K6620">
        <f t="shared" si="309"/>
        <v>5</v>
      </c>
      <c r="L6620" t="b">
        <f>COUNTIF($N$2:N6620, N6620)=1</f>
        <v>0</v>
      </c>
      <c r="M6620" s="37">
        <f>IF( $Q6620, MAX($M$1:M6619)+1, 0)</f>
        <v>0</v>
      </c>
      <c r="N6620" t="str" cm="1">
        <f t="array" ref="N6620">INDEX($A$9:$F$1048576, $J6620, $K6620 )</f>
        <v>00494</v>
      </c>
      <c r="O6620" t="str" cm="1">
        <f t="array" ref="O6620">INDEX($B$9:$F$1048576, $J6620, $K6620 )</f>
        <v>하나은행</v>
      </c>
      <c r="P6620" t="str" cm="1">
        <f t="array" ref="P6620">IF( $L6620, TRIM(_xll.IMDP("IR", $G$5&amp;$N6620, $G$6)), "" )</f>
        <v/>
      </c>
      <c r="Q6620" t="b" cm="1">
        <f t="array" ref="Q6620">IF(
    $U$1=1, AND($P6620&lt;&gt;"", $P6620&lt;&gt;"...", $P6620&lt;&gt;"입력오류"),
    IF(
        $U$18=1, AND($P6620&lt;&gt;"", $P6620&lt;&gt;"...", $P6620&lt;&gt;"입력오류", ISNUMBER(FIND(INDEX($T$2:$T$7,$U$1),$P6620))),
        IF(
            $U$17="기타", AND($P6620&lt;&gt;"", $P6620&lt;&gt;"...", $P6620&lt;&gt;"입력오류", NOT(ISNUMBER(FIND($T$21:$T$34,$P6620)))),
            AND($P6620&lt;&gt;"", $P6620&lt;&gt;"...", $P6620&lt;&gt;"입력오류", $T$19=$P6620)
        )
    )
)</f>
        <v>0</v>
      </c>
    </row>
    <row r="6621" spans="9:17">
      <c r="I6621">
        <f t="shared" si="310"/>
        <v>6620</v>
      </c>
      <c r="J6621">
        <f t="shared" si="311"/>
        <v>36</v>
      </c>
      <c r="K6621">
        <f t="shared" si="309"/>
        <v>5</v>
      </c>
      <c r="L6621" t="b">
        <f>COUNTIF($N$2:N6621, N6621)=1</f>
        <v>0</v>
      </c>
      <c r="M6621" s="37">
        <f>IF( $Q6621, MAX($M$1:M6620)+1, 0)</f>
        <v>0</v>
      </c>
      <c r="N6621" t="str" cm="1">
        <f t="array" ref="N6621">INDEX($A$9:$F$1048576, $J6621, $K6621 )</f>
        <v>00508</v>
      </c>
      <c r="O6621" t="str" cm="1">
        <f t="array" ref="O6621">INDEX($B$9:$F$1048576, $J6621, $K6621 )</f>
        <v>GS칼텍스</v>
      </c>
      <c r="P6621" t="str" cm="1">
        <f t="array" ref="P6621">IF( $L6621, TRIM(_xll.IMDP("IR", $G$5&amp;$N6621, $G$6)), "" )</f>
        <v/>
      </c>
      <c r="Q6621" t="b" cm="1">
        <f t="array" ref="Q6621">IF(
    $U$1=1, AND($P6621&lt;&gt;"", $P6621&lt;&gt;"...", $P6621&lt;&gt;"입력오류"),
    IF(
        $U$18=1, AND($P6621&lt;&gt;"", $P6621&lt;&gt;"...", $P6621&lt;&gt;"입력오류", ISNUMBER(FIND(INDEX($T$2:$T$7,$U$1),$P6621))),
        IF(
            $U$17="기타", AND($P6621&lt;&gt;"", $P6621&lt;&gt;"...", $P6621&lt;&gt;"입력오류", NOT(ISNUMBER(FIND($T$21:$T$34,$P6621)))),
            AND($P6621&lt;&gt;"", $P6621&lt;&gt;"...", $P6621&lt;&gt;"입력오류", $T$19=$P6621)
        )
    )
)</f>
        <v>0</v>
      </c>
    </row>
    <row r="6622" spans="9:17">
      <c r="I6622">
        <f t="shared" si="310"/>
        <v>6621</v>
      </c>
      <c r="J6622">
        <f t="shared" si="311"/>
        <v>37</v>
      </c>
      <c r="K6622">
        <f t="shared" si="309"/>
        <v>5</v>
      </c>
      <c r="L6622" t="b">
        <f>COUNTIF($N$2:N6622, N6622)=1</f>
        <v>1</v>
      </c>
      <c r="M6622" s="37">
        <f>IF( $Q6622, MAX($M$1:M6621)+1, 0)</f>
        <v>0</v>
      </c>
      <c r="N6622" t="str" cm="1">
        <f t="array" ref="N6622">INDEX($A$9:$F$1048576, $J6622, $K6622 )</f>
        <v>00516</v>
      </c>
      <c r="O6622" t="str" cm="1">
        <f t="array" ref="O6622">INDEX($B$9:$F$1048576, $J6622, $K6622 )</f>
        <v>동국산업</v>
      </c>
      <c r="P6622" t="str" cm="1">
        <f t="array" ref="P6622">IF( $L6622, TRIM(_xll.IMDP("IR", $G$5&amp;$N6622, $G$6)), "" )</f>
        <v/>
      </c>
      <c r="Q6622" t="b" cm="1">
        <f t="array" ref="Q6622">IF(
    $U$1=1, AND($P6622&lt;&gt;"", $P6622&lt;&gt;"...", $P6622&lt;&gt;"입력오류"),
    IF(
        $U$18=1, AND($P6622&lt;&gt;"", $P6622&lt;&gt;"...", $P6622&lt;&gt;"입력오류", ISNUMBER(FIND(INDEX($T$2:$T$7,$U$1),$P6622))),
        IF(
            $U$17="기타", AND($P6622&lt;&gt;"", $P6622&lt;&gt;"...", $P6622&lt;&gt;"입력오류", NOT(ISNUMBER(FIND($T$21:$T$34,$P6622)))),
            AND($P6622&lt;&gt;"", $P6622&lt;&gt;"...", $P6622&lt;&gt;"입력오류", $T$19=$P6622)
        )
    )
)</f>
        <v>0</v>
      </c>
    </row>
    <row r="6623" spans="9:17">
      <c r="I6623">
        <f t="shared" si="310"/>
        <v>6622</v>
      </c>
      <c r="J6623">
        <f t="shared" si="311"/>
        <v>38</v>
      </c>
      <c r="K6623">
        <f t="shared" si="309"/>
        <v>5</v>
      </c>
      <c r="L6623" t="b">
        <f>COUNTIF($N$2:N6623, N6623)=1</f>
        <v>1</v>
      </c>
      <c r="M6623" s="37">
        <f>IF( $Q6623, MAX($M$1:M6622)+1, 0)</f>
        <v>0</v>
      </c>
      <c r="N6623" t="str" cm="1">
        <f t="array" ref="N6623">INDEX($A$9:$F$1048576, $J6623, $K6623 )</f>
        <v>00518</v>
      </c>
      <c r="O6623" t="str" cm="1">
        <f t="array" ref="O6623">INDEX($B$9:$F$1048576, $J6623, $K6623 )</f>
        <v>빙그레</v>
      </c>
      <c r="P6623" t="str" cm="1">
        <f t="array" ref="P6623">IF( $L6623, TRIM(_xll.IMDP("IR", $G$5&amp;$N6623, $G$6)), "" )</f>
        <v/>
      </c>
      <c r="Q6623" t="b" cm="1">
        <f t="array" ref="Q6623">IF(
    $U$1=1, AND($P6623&lt;&gt;"", $P6623&lt;&gt;"...", $P6623&lt;&gt;"입력오류"),
    IF(
        $U$18=1, AND($P6623&lt;&gt;"", $P6623&lt;&gt;"...", $P6623&lt;&gt;"입력오류", ISNUMBER(FIND(INDEX($T$2:$T$7,$U$1),$P6623))),
        IF(
            $U$17="기타", AND($P6623&lt;&gt;"", $P6623&lt;&gt;"...", $P6623&lt;&gt;"입력오류", NOT(ISNUMBER(FIND($T$21:$T$34,$P6623)))),
            AND($P6623&lt;&gt;"", $P6623&lt;&gt;"...", $P6623&lt;&gt;"입력오류", $T$19=$P6623)
        )
    )
)</f>
        <v>0</v>
      </c>
    </row>
    <row r="6624" spans="9:17">
      <c r="I6624">
        <f t="shared" si="310"/>
        <v>6623</v>
      </c>
      <c r="J6624">
        <f t="shared" si="311"/>
        <v>39</v>
      </c>
      <c r="K6624">
        <f t="shared" si="309"/>
        <v>5</v>
      </c>
      <c r="L6624" t="b">
        <f>COUNTIF($N$2:N6624, N6624)=1</f>
        <v>0</v>
      </c>
      <c r="M6624" s="37">
        <f>IF( $Q6624, MAX($M$1:M6623)+1, 0)</f>
        <v>0</v>
      </c>
      <c r="N6624" t="str" cm="1">
        <f t="array" ref="N6624">INDEX($A$9:$F$1048576, $J6624, $K6624 )</f>
        <v>00527</v>
      </c>
      <c r="O6624" t="str" cm="1">
        <f t="array" ref="O6624">INDEX($B$9:$F$1048576, $J6624, $K6624 )</f>
        <v>아이엠뱅크</v>
      </c>
      <c r="P6624" t="str" cm="1">
        <f t="array" ref="P6624">IF( $L6624, TRIM(_xll.IMDP("IR", $G$5&amp;$N6624, $G$6)), "" )</f>
        <v/>
      </c>
      <c r="Q6624" t="b" cm="1">
        <f t="array" ref="Q6624">IF(
    $U$1=1, AND($P6624&lt;&gt;"", $P6624&lt;&gt;"...", $P6624&lt;&gt;"입력오류"),
    IF(
        $U$18=1, AND($P6624&lt;&gt;"", $P6624&lt;&gt;"...", $P6624&lt;&gt;"입력오류", ISNUMBER(FIND(INDEX($T$2:$T$7,$U$1),$P6624))),
        IF(
            $U$17="기타", AND($P6624&lt;&gt;"", $P6624&lt;&gt;"...", $P6624&lt;&gt;"입력오류", NOT(ISNUMBER(FIND($T$21:$T$34,$P6624)))),
            AND($P6624&lt;&gt;"", $P6624&lt;&gt;"...", $P6624&lt;&gt;"입력오류", $T$19=$P6624)
        )
    )
)</f>
        <v>0</v>
      </c>
    </row>
    <row r="6625" spans="9:17">
      <c r="I6625">
        <f t="shared" si="310"/>
        <v>6624</v>
      </c>
      <c r="J6625">
        <f t="shared" si="311"/>
        <v>40</v>
      </c>
      <c r="K6625">
        <f t="shared" si="309"/>
        <v>5</v>
      </c>
      <c r="L6625" t="b">
        <f>COUNTIF($N$2:N6625, N6625)=1</f>
        <v>0</v>
      </c>
      <c r="M6625" s="37">
        <f>IF( $Q6625, MAX($M$1:M6624)+1, 0)</f>
        <v>0</v>
      </c>
      <c r="N6625" t="str" cm="1">
        <f t="array" ref="N6625">INDEX($A$9:$F$1048576, $J6625, $K6625 )</f>
        <v>00528</v>
      </c>
      <c r="O6625" t="str" cm="1">
        <f t="array" ref="O6625">INDEX($B$9:$F$1048576, $J6625, $K6625 )</f>
        <v>부산은행</v>
      </c>
      <c r="P6625" t="str" cm="1">
        <f t="array" ref="P6625">IF( $L6625, TRIM(_xll.IMDP("IR", $G$5&amp;$N6625, $G$6)), "" )</f>
        <v/>
      </c>
      <c r="Q6625" t="b" cm="1">
        <f t="array" ref="Q6625">IF(
    $U$1=1, AND($P6625&lt;&gt;"", $P6625&lt;&gt;"...", $P6625&lt;&gt;"입력오류"),
    IF(
        $U$18=1, AND($P6625&lt;&gt;"", $P6625&lt;&gt;"...", $P6625&lt;&gt;"입력오류", ISNUMBER(FIND(INDEX($T$2:$T$7,$U$1),$P6625))),
        IF(
            $U$17="기타", AND($P6625&lt;&gt;"", $P6625&lt;&gt;"...", $P6625&lt;&gt;"입력오류", NOT(ISNUMBER(FIND($T$21:$T$34,$P6625)))),
            AND($P6625&lt;&gt;"", $P6625&lt;&gt;"...", $P6625&lt;&gt;"입력오류", $T$19=$P6625)
        )
    )
)</f>
        <v>0</v>
      </c>
    </row>
    <row r="6626" spans="9:17">
      <c r="I6626">
        <f t="shared" si="310"/>
        <v>6625</v>
      </c>
      <c r="J6626">
        <f t="shared" si="311"/>
        <v>41</v>
      </c>
      <c r="K6626">
        <f t="shared" si="309"/>
        <v>5</v>
      </c>
      <c r="L6626" t="b">
        <f>COUNTIF($N$2:N6626, N6626)=1</f>
        <v>0</v>
      </c>
      <c r="M6626" s="37">
        <f>IF( $Q6626, MAX($M$1:M6625)+1, 0)</f>
        <v>0</v>
      </c>
      <c r="N6626" t="str" cm="1">
        <f t="array" ref="N6626">INDEX($A$9:$F$1048576, $J6626, $K6626 )</f>
        <v>00530</v>
      </c>
      <c r="O6626" t="str" cm="1">
        <f t="array" ref="O6626">INDEX($B$9:$F$1048576, $J6626, $K6626 )</f>
        <v>롯데칠성음료</v>
      </c>
      <c r="P6626" t="str" cm="1">
        <f t="array" ref="P6626">IF( $L6626, TRIM(_xll.IMDP("IR", $G$5&amp;$N6626, $G$6)), "" )</f>
        <v/>
      </c>
      <c r="Q6626" t="b" cm="1">
        <f t="array" ref="Q6626">IF(
    $U$1=1, AND($P6626&lt;&gt;"", $P6626&lt;&gt;"...", $P6626&lt;&gt;"입력오류"),
    IF(
        $U$18=1, AND($P6626&lt;&gt;"", $P6626&lt;&gt;"...", $P6626&lt;&gt;"입력오류", ISNUMBER(FIND(INDEX($T$2:$T$7,$U$1),$P6626))),
        IF(
            $U$17="기타", AND($P6626&lt;&gt;"", $P6626&lt;&gt;"...", $P6626&lt;&gt;"입력오류", NOT(ISNUMBER(FIND($T$21:$T$34,$P6626)))),
            AND($P6626&lt;&gt;"", $P6626&lt;&gt;"...", $P6626&lt;&gt;"입력오류", $T$19=$P6626)
        )
    )
)</f>
        <v>0</v>
      </c>
    </row>
    <row r="6627" spans="9:17">
      <c r="I6627">
        <f t="shared" si="310"/>
        <v>6626</v>
      </c>
      <c r="J6627">
        <f t="shared" si="311"/>
        <v>42</v>
      </c>
      <c r="K6627">
        <f t="shared" si="309"/>
        <v>5</v>
      </c>
      <c r="L6627" t="b">
        <f>COUNTIF($N$2:N6627, N6627)=1</f>
        <v>0</v>
      </c>
      <c r="M6627" s="37">
        <f>IF( $Q6627, MAX($M$1:M6626)+1, 0)</f>
        <v>0</v>
      </c>
      <c r="N6627" t="str" cm="1">
        <f t="array" ref="N6627">INDEX($A$9:$F$1048576, $J6627, $K6627 )</f>
        <v>00588</v>
      </c>
      <c r="O6627" t="str" cm="1">
        <f t="array" ref="O6627">INDEX($B$9:$F$1048576, $J6627, $K6627 )</f>
        <v>대한해운</v>
      </c>
      <c r="P6627" t="str" cm="1">
        <f t="array" ref="P6627">IF( $L6627, TRIM(_xll.IMDP("IR", $G$5&amp;$N6627, $G$6)), "" )</f>
        <v/>
      </c>
      <c r="Q6627" t="b" cm="1">
        <f t="array" ref="Q6627">IF(
    $U$1=1, AND($P6627&lt;&gt;"", $P6627&lt;&gt;"...", $P6627&lt;&gt;"입력오류"),
    IF(
        $U$18=1, AND($P6627&lt;&gt;"", $P6627&lt;&gt;"...", $P6627&lt;&gt;"입력오류", ISNUMBER(FIND(INDEX($T$2:$T$7,$U$1),$P6627))),
        IF(
            $U$17="기타", AND($P6627&lt;&gt;"", $P6627&lt;&gt;"...", $P6627&lt;&gt;"입력오류", NOT(ISNUMBER(FIND($T$21:$T$34,$P6627)))),
            AND($P6627&lt;&gt;"", $P6627&lt;&gt;"...", $P6627&lt;&gt;"입력오류", $T$19=$P6627)
        )
    )
)</f>
        <v>0</v>
      </c>
    </row>
    <row r="6628" spans="9:17">
      <c r="I6628">
        <f t="shared" si="310"/>
        <v>6627</v>
      </c>
      <c r="J6628">
        <f t="shared" si="311"/>
        <v>43</v>
      </c>
      <c r="K6628">
        <f t="shared" si="309"/>
        <v>5</v>
      </c>
      <c r="L6628" t="b">
        <f>COUNTIF($N$2:N6628, N6628)=1</f>
        <v>1</v>
      </c>
      <c r="M6628" s="37">
        <f>IF( $Q6628, MAX($M$1:M6627)+1, 0)</f>
        <v>0</v>
      </c>
      <c r="N6628" t="str" cm="1">
        <f t="array" ref="N6628">INDEX($A$9:$F$1048576, $J6628, $K6628 )</f>
        <v>00595</v>
      </c>
      <c r="O6628" t="str" cm="1">
        <f t="array" ref="O6628">INDEX($B$9:$F$1048576, $J6628, $K6628 )</f>
        <v>이수화학</v>
      </c>
      <c r="P6628" t="str" cm="1">
        <f t="array" ref="P6628">IF( $L6628, TRIM(_xll.IMDP("IR", $G$5&amp;$N6628, $G$6)), "" )</f>
        <v/>
      </c>
      <c r="Q6628" t="b" cm="1">
        <f t="array" ref="Q6628">IF(
    $U$1=1, AND($P6628&lt;&gt;"", $P6628&lt;&gt;"...", $P6628&lt;&gt;"입력오류"),
    IF(
        $U$18=1, AND($P6628&lt;&gt;"", $P6628&lt;&gt;"...", $P6628&lt;&gt;"입력오류", ISNUMBER(FIND(INDEX($T$2:$T$7,$U$1),$P6628))),
        IF(
            $U$17="기타", AND($P6628&lt;&gt;"", $P6628&lt;&gt;"...", $P6628&lt;&gt;"입력오류", NOT(ISNUMBER(FIND($T$21:$T$34,$P6628)))),
            AND($P6628&lt;&gt;"", $P6628&lt;&gt;"...", $P6628&lt;&gt;"입력오류", $T$19=$P6628)
        )
    )
)</f>
        <v>0</v>
      </c>
    </row>
    <row r="6629" spans="9:17">
      <c r="I6629">
        <f t="shared" si="310"/>
        <v>6628</v>
      </c>
      <c r="J6629">
        <f t="shared" si="311"/>
        <v>44</v>
      </c>
      <c r="K6629">
        <f t="shared" si="309"/>
        <v>5</v>
      </c>
      <c r="L6629" t="b">
        <f>COUNTIF($N$2:N6629, N6629)=1</f>
        <v>0</v>
      </c>
      <c r="M6629" s="37">
        <f>IF( $Q6629, MAX($M$1:M6628)+1, 0)</f>
        <v>0</v>
      </c>
      <c r="N6629" t="str" cm="1">
        <f t="array" ref="N6629">INDEX($A$9:$F$1048576, $J6629, $K6629 )</f>
        <v>00622</v>
      </c>
      <c r="O6629" t="str" cm="1">
        <f t="array" ref="O6629">INDEX($B$9:$F$1048576, $J6629, $K6629 )</f>
        <v>제주은행</v>
      </c>
      <c r="P6629" t="str" cm="1">
        <f t="array" ref="P6629">IF( $L6629, TRIM(_xll.IMDP("IR", $G$5&amp;$N6629, $G$6)), "" )</f>
        <v/>
      </c>
      <c r="Q6629" t="b" cm="1">
        <f t="array" ref="Q6629">IF(
    $U$1=1, AND($P6629&lt;&gt;"", $P6629&lt;&gt;"...", $P6629&lt;&gt;"입력오류"),
    IF(
        $U$18=1, AND($P6629&lt;&gt;"", $P6629&lt;&gt;"...", $P6629&lt;&gt;"입력오류", ISNUMBER(FIND(INDEX($T$2:$T$7,$U$1),$P6629))),
        IF(
            $U$17="기타", AND($P6629&lt;&gt;"", $P6629&lt;&gt;"...", $P6629&lt;&gt;"입력오류", NOT(ISNUMBER(FIND($T$21:$T$34,$P6629)))),
            AND($P6629&lt;&gt;"", $P6629&lt;&gt;"...", $P6629&lt;&gt;"입력오류", $T$19=$P6629)
        )
    )
)</f>
        <v>0</v>
      </c>
    </row>
    <row r="6630" spans="9:17">
      <c r="I6630">
        <f t="shared" si="310"/>
        <v>6629</v>
      </c>
      <c r="J6630">
        <f t="shared" si="311"/>
        <v>45</v>
      </c>
      <c r="K6630">
        <f t="shared" si="309"/>
        <v>5</v>
      </c>
      <c r="L6630" t="b">
        <f>COUNTIF($N$2:N6630, N6630)=1</f>
        <v>0</v>
      </c>
      <c r="M6630" s="37">
        <f>IF( $Q6630, MAX($M$1:M6629)+1, 0)</f>
        <v>0</v>
      </c>
      <c r="N6630" t="str" cm="1">
        <f t="array" ref="N6630">INDEX($A$9:$F$1048576, $J6630, $K6630 )</f>
        <v>00635</v>
      </c>
      <c r="O6630" t="str" cm="1">
        <f t="array" ref="O6630">INDEX($B$9:$F$1048576, $J6630, $K6630 )</f>
        <v>전북은행</v>
      </c>
      <c r="P6630" t="str" cm="1">
        <f t="array" ref="P6630">IF( $L6630, TRIM(_xll.IMDP("IR", $G$5&amp;$N6630, $G$6)), "" )</f>
        <v/>
      </c>
      <c r="Q6630" t="b" cm="1">
        <f t="array" ref="Q6630">IF(
    $U$1=1, AND($P6630&lt;&gt;"", $P6630&lt;&gt;"...", $P6630&lt;&gt;"입력오류"),
    IF(
        $U$18=1, AND($P6630&lt;&gt;"", $P6630&lt;&gt;"...", $P6630&lt;&gt;"입력오류", ISNUMBER(FIND(INDEX($T$2:$T$7,$U$1),$P6630))),
        IF(
            $U$17="기타", AND($P6630&lt;&gt;"", $P6630&lt;&gt;"...", $P6630&lt;&gt;"입력오류", NOT(ISNUMBER(FIND($T$21:$T$34,$P6630)))),
            AND($P6630&lt;&gt;"", $P6630&lt;&gt;"...", $P6630&lt;&gt;"입력오류", $T$19=$P6630)
        )
    )
)</f>
        <v>0</v>
      </c>
    </row>
    <row r="6631" spans="9:17">
      <c r="I6631">
        <f t="shared" si="310"/>
        <v>6630</v>
      </c>
      <c r="J6631">
        <f t="shared" si="311"/>
        <v>46</v>
      </c>
      <c r="K6631">
        <f t="shared" si="309"/>
        <v>5</v>
      </c>
      <c r="L6631" t="b">
        <f>COUNTIF($N$2:N6631, N6631)=1</f>
        <v>1</v>
      </c>
      <c r="M6631" s="37">
        <f>IF( $Q6631, MAX($M$1:M6630)+1, 0)</f>
        <v>0</v>
      </c>
      <c r="N6631" t="str" cm="1">
        <f t="array" ref="N6631">INDEX($A$9:$F$1048576, $J6631, $K6631 )</f>
        <v>00640</v>
      </c>
      <c r="O6631" t="str" cm="1">
        <f t="array" ref="O6631">INDEX($B$9:$F$1048576, $J6631, $K6631 )</f>
        <v>삼성SDI</v>
      </c>
      <c r="P6631" t="str" cm="1">
        <f t="array" ref="P6631">IF( $L6631, TRIM(_xll.IMDP("IR", $G$5&amp;$N6631, $G$6)), "" )</f>
        <v/>
      </c>
      <c r="Q6631" t="b" cm="1">
        <f t="array" ref="Q6631">IF(
    $U$1=1, AND($P6631&lt;&gt;"", $P6631&lt;&gt;"...", $P6631&lt;&gt;"입력오류"),
    IF(
        $U$18=1, AND($P6631&lt;&gt;"", $P6631&lt;&gt;"...", $P6631&lt;&gt;"입력오류", ISNUMBER(FIND(INDEX($T$2:$T$7,$U$1),$P6631))),
        IF(
            $U$17="기타", AND($P6631&lt;&gt;"", $P6631&lt;&gt;"...", $P6631&lt;&gt;"입력오류", NOT(ISNUMBER(FIND($T$21:$T$34,$P6631)))),
            AND($P6631&lt;&gt;"", $P6631&lt;&gt;"...", $P6631&lt;&gt;"입력오류", $T$19=$P6631)
        )
    )
)</f>
        <v>0</v>
      </c>
    </row>
    <row r="6632" spans="9:17">
      <c r="I6632">
        <f t="shared" si="310"/>
        <v>6631</v>
      </c>
      <c r="J6632">
        <f t="shared" si="311"/>
        <v>47</v>
      </c>
      <c r="K6632">
        <f t="shared" si="309"/>
        <v>5</v>
      </c>
      <c r="L6632" t="b">
        <f>COUNTIF($N$2:N6632, N6632)=1</f>
        <v>0</v>
      </c>
      <c r="M6632" s="37">
        <f>IF( $Q6632, MAX($M$1:M6631)+1, 0)</f>
        <v>0</v>
      </c>
      <c r="N6632" t="str" cm="1">
        <f t="array" ref="N6632">INDEX($A$9:$F$1048576, $J6632, $K6632 )</f>
        <v>00694</v>
      </c>
      <c r="O6632" t="str" cm="1">
        <f t="array" ref="O6632">INDEX($B$9:$F$1048576, $J6632, $K6632 )</f>
        <v>흥화</v>
      </c>
      <c r="P6632" t="str" cm="1">
        <f t="array" ref="P6632">IF( $L6632, TRIM(_xll.IMDP("IR", $G$5&amp;$N6632, $G$6)), "" )</f>
        <v/>
      </c>
      <c r="Q6632" t="b" cm="1">
        <f t="array" ref="Q6632">IF(
    $U$1=1, AND($P6632&lt;&gt;"", $P6632&lt;&gt;"...", $P6632&lt;&gt;"입력오류"),
    IF(
        $U$18=1, AND($P6632&lt;&gt;"", $P6632&lt;&gt;"...", $P6632&lt;&gt;"입력오류", ISNUMBER(FIND(INDEX($T$2:$T$7,$U$1),$P6632))),
        IF(
            $U$17="기타", AND($P6632&lt;&gt;"", $P6632&lt;&gt;"...", $P6632&lt;&gt;"입력오류", NOT(ISNUMBER(FIND($T$21:$T$34,$P6632)))),
            AND($P6632&lt;&gt;"", $P6632&lt;&gt;"...", $P6632&lt;&gt;"입력오류", $T$19=$P6632)
        )
    )
)</f>
        <v>0</v>
      </c>
    </row>
    <row r="6633" spans="9:17">
      <c r="I6633">
        <f t="shared" si="310"/>
        <v>6632</v>
      </c>
      <c r="J6633">
        <f t="shared" si="311"/>
        <v>48</v>
      </c>
      <c r="K6633">
        <f t="shared" si="309"/>
        <v>5</v>
      </c>
      <c r="L6633" t="b">
        <f>COUNTIF($N$2:N6633, N6633)=1</f>
        <v>1</v>
      </c>
      <c r="M6633" s="37">
        <f>IF( $Q6633, MAX($M$1:M6632)+1, 0)</f>
        <v>0</v>
      </c>
      <c r="N6633" t="str" cm="1">
        <f t="array" ref="N6633">INDEX($A$9:$F$1048576, $J6633, $K6633 )</f>
        <v>00733</v>
      </c>
      <c r="O6633" t="str" cm="1">
        <f t="array" ref="O6633">INDEX($B$9:$F$1048576, $J6633, $K6633 )</f>
        <v>푸른상호저축은행</v>
      </c>
      <c r="P6633" t="str" cm="1">
        <f t="array" ref="P6633">IF( $L6633, TRIM(_xll.IMDP("IR", $G$5&amp;$N6633, $G$6)), "" )</f>
        <v/>
      </c>
      <c r="Q6633" t="b" cm="1">
        <f t="array" ref="Q6633">IF(
    $U$1=1, AND($P6633&lt;&gt;"", $P6633&lt;&gt;"...", $P6633&lt;&gt;"입력오류"),
    IF(
        $U$18=1, AND($P6633&lt;&gt;"", $P6633&lt;&gt;"...", $P6633&lt;&gt;"입력오류", ISNUMBER(FIND(INDEX($T$2:$T$7,$U$1),$P6633))),
        IF(
            $U$17="기타", AND($P6633&lt;&gt;"", $P6633&lt;&gt;"...", $P6633&lt;&gt;"입력오류", NOT(ISNUMBER(FIND($T$21:$T$34,$P6633)))),
            AND($P6633&lt;&gt;"", $P6633&lt;&gt;"...", $P6633&lt;&gt;"입력오류", $T$19=$P6633)
        )
    )
)</f>
        <v>0</v>
      </c>
    </row>
    <row r="6634" spans="9:17">
      <c r="I6634">
        <f t="shared" si="310"/>
        <v>6633</v>
      </c>
      <c r="J6634">
        <f t="shared" si="311"/>
        <v>49</v>
      </c>
      <c r="K6634">
        <f t="shared" si="309"/>
        <v>5</v>
      </c>
      <c r="L6634" t="b">
        <f>COUNTIF($N$2:N6634, N6634)=1</f>
        <v>0</v>
      </c>
      <c r="M6634" s="37">
        <f>IF( $Q6634, MAX($M$1:M6633)+1, 0)</f>
        <v>0</v>
      </c>
      <c r="N6634" t="str" cm="1">
        <f t="array" ref="N6634">INDEX($A$9:$F$1048576, $J6634, $K6634 )</f>
        <v>00834</v>
      </c>
      <c r="O6634" t="str" cm="1">
        <f t="array" ref="O6634">INDEX($B$9:$F$1048576, $J6634, $K6634 )</f>
        <v>CJ ENM</v>
      </c>
      <c r="P6634" t="str" cm="1">
        <f t="array" ref="P6634">IF( $L6634, TRIM(_xll.IMDP("IR", $G$5&amp;$N6634, $G$6)), "" )</f>
        <v/>
      </c>
      <c r="Q6634" t="b" cm="1">
        <f t="array" ref="Q6634">IF(
    $U$1=1, AND($P6634&lt;&gt;"", $P6634&lt;&gt;"...", $P6634&lt;&gt;"입력오류"),
    IF(
        $U$18=1, AND($P6634&lt;&gt;"", $P6634&lt;&gt;"...", $P6634&lt;&gt;"입력오류", ISNUMBER(FIND(INDEX($T$2:$T$7,$U$1),$P6634))),
        IF(
            $U$17="기타", AND($P6634&lt;&gt;"", $P6634&lt;&gt;"...", $P6634&lt;&gt;"입력오류", NOT(ISNUMBER(FIND($T$21:$T$34,$P6634)))),
            AND($P6634&lt;&gt;"", $P6634&lt;&gt;"...", $P6634&lt;&gt;"입력오류", $T$19=$P6634)
        )
    )
)</f>
        <v>0</v>
      </c>
    </row>
    <row r="6635" spans="9:17">
      <c r="I6635">
        <f t="shared" si="310"/>
        <v>6634</v>
      </c>
      <c r="J6635">
        <f t="shared" si="311"/>
        <v>50</v>
      </c>
      <c r="K6635">
        <f t="shared" si="309"/>
        <v>5</v>
      </c>
      <c r="L6635" t="b">
        <f>COUNTIF($N$2:N6635, N6635)=1</f>
        <v>0</v>
      </c>
      <c r="M6635" s="37">
        <f>IF( $Q6635, MAX($M$1:M6634)+1, 0)</f>
        <v>0</v>
      </c>
      <c r="N6635" t="str" cm="1">
        <f t="array" ref="N6635">INDEX($A$9:$F$1048576, $J6635, $K6635 )</f>
        <v>00877</v>
      </c>
      <c r="O6635" t="str" cm="1">
        <f t="array" ref="O6635">INDEX($B$9:$F$1048576, $J6635, $K6635 )</f>
        <v>호텔신라</v>
      </c>
      <c r="P6635" t="str" cm="1">
        <f t="array" ref="P6635">IF( $L6635, TRIM(_xll.IMDP("IR", $G$5&amp;$N6635, $G$6)), "" )</f>
        <v/>
      </c>
      <c r="Q6635" t="b" cm="1">
        <f t="array" ref="Q6635">IF(
    $U$1=1, AND($P6635&lt;&gt;"", $P6635&lt;&gt;"...", $P6635&lt;&gt;"입력오류"),
    IF(
        $U$18=1, AND($P6635&lt;&gt;"", $P6635&lt;&gt;"...", $P6635&lt;&gt;"입력오류", ISNUMBER(FIND(INDEX($T$2:$T$7,$U$1),$P6635))),
        IF(
            $U$17="기타", AND($P6635&lt;&gt;"", $P6635&lt;&gt;"...", $P6635&lt;&gt;"입력오류", NOT(ISNUMBER(FIND($T$21:$T$34,$P6635)))),
            AND($P6635&lt;&gt;"", $P6635&lt;&gt;"...", $P6635&lt;&gt;"입력오류", $T$19=$P6635)
        )
    )
)</f>
        <v>0</v>
      </c>
    </row>
    <row r="6636" spans="9:17">
      <c r="I6636">
        <f t="shared" si="310"/>
        <v>6635</v>
      </c>
      <c r="J6636">
        <f t="shared" si="311"/>
        <v>51</v>
      </c>
      <c r="K6636">
        <f t="shared" si="309"/>
        <v>5</v>
      </c>
      <c r="L6636" t="b">
        <f>COUNTIF($N$2:N6636, N6636)=1</f>
        <v>1</v>
      </c>
      <c r="M6636" s="37">
        <f>IF( $Q6636, MAX($M$1:M6635)+1, 0)</f>
        <v>0</v>
      </c>
      <c r="N6636" t="str" cm="1">
        <f t="array" ref="N6636">INDEX($A$9:$F$1048576, $J6636, $K6636 )</f>
        <v>00954</v>
      </c>
      <c r="O6636" t="str" cm="1">
        <f t="array" ref="O6636">INDEX($B$9:$F$1048576, $J6636, $K6636 )</f>
        <v>한국조선해양</v>
      </c>
      <c r="P6636" t="str" cm="1">
        <f t="array" ref="P6636">IF( $L6636, TRIM(_xll.IMDP("IR", $G$5&amp;$N6636, $G$6)), "" )</f>
        <v/>
      </c>
      <c r="Q6636" t="b" cm="1">
        <f t="array" ref="Q6636">IF(
    $U$1=1, AND($P6636&lt;&gt;"", $P6636&lt;&gt;"...", $P6636&lt;&gt;"입력오류"),
    IF(
        $U$18=1, AND($P6636&lt;&gt;"", $P6636&lt;&gt;"...", $P6636&lt;&gt;"입력오류", ISNUMBER(FIND(INDEX($T$2:$T$7,$U$1),$P6636))),
        IF(
            $U$17="기타", AND($P6636&lt;&gt;"", $P6636&lt;&gt;"...", $P6636&lt;&gt;"입력오류", NOT(ISNUMBER(FIND($T$21:$T$34,$P6636)))),
            AND($P6636&lt;&gt;"", $P6636&lt;&gt;"...", $P6636&lt;&gt;"입력오류", $T$19=$P6636)
        )
    )
)</f>
        <v>0</v>
      </c>
    </row>
    <row r="6637" spans="9:17">
      <c r="I6637">
        <f t="shared" si="310"/>
        <v>6636</v>
      </c>
      <c r="J6637">
        <f t="shared" si="311"/>
        <v>52</v>
      </c>
      <c r="K6637">
        <f t="shared" si="309"/>
        <v>5</v>
      </c>
      <c r="L6637" t="b">
        <f>COUNTIF($N$2:N6637, N6637)=1</f>
        <v>0</v>
      </c>
      <c r="M6637" s="37">
        <f>IF( $Q6637, MAX($M$1:M6636)+1, 0)</f>
        <v>0</v>
      </c>
      <c r="N6637" t="str" cm="1">
        <f t="array" ref="N6637">INDEX($A$9:$F$1048576, $J6637, $K6637 )</f>
        <v>00958</v>
      </c>
      <c r="O6637" t="str" cm="1">
        <f t="array" ref="O6637">INDEX($B$9:$F$1048576, $J6637, $K6637 )</f>
        <v>무림P&amp;P</v>
      </c>
      <c r="P6637" t="str" cm="1">
        <f t="array" ref="P6637">IF( $L6637, TRIM(_xll.IMDP("IR", $G$5&amp;$N6637, $G$6)), "" )</f>
        <v/>
      </c>
      <c r="Q6637" t="b" cm="1">
        <f t="array" ref="Q6637">IF(
    $U$1=1, AND($P6637&lt;&gt;"", $P6637&lt;&gt;"...", $P6637&lt;&gt;"입력오류"),
    IF(
        $U$18=1, AND($P6637&lt;&gt;"", $P6637&lt;&gt;"...", $P6637&lt;&gt;"입력오류", ISNUMBER(FIND(INDEX($T$2:$T$7,$U$1),$P6637))),
        IF(
            $U$17="기타", AND($P6637&lt;&gt;"", $P6637&lt;&gt;"...", $P6637&lt;&gt;"입력오류", NOT(ISNUMBER(FIND($T$21:$T$34,$P6637)))),
            AND($P6637&lt;&gt;"", $P6637&lt;&gt;"...", $P6637&lt;&gt;"입력오류", $T$19=$P6637)
        )
    )
)</f>
        <v>0</v>
      </c>
    </row>
    <row r="6638" spans="9:17">
      <c r="I6638">
        <f t="shared" si="310"/>
        <v>6637</v>
      </c>
      <c r="J6638">
        <f t="shared" si="311"/>
        <v>53</v>
      </c>
      <c r="K6638">
        <f t="shared" si="309"/>
        <v>5</v>
      </c>
      <c r="L6638" t="b">
        <f>COUNTIF($N$2:N6638, N6638)=1</f>
        <v>1</v>
      </c>
      <c r="M6638" s="37">
        <f>IF( $Q6638, MAX($M$1:M6637)+1, 0)</f>
        <v>0</v>
      </c>
      <c r="N6638" t="str" cm="1">
        <f t="array" ref="N6638">INDEX($A$9:$F$1048576, $J6638, $K6638 )</f>
        <v>01006</v>
      </c>
      <c r="O6638" t="str" cm="1">
        <f t="array" ref="O6638">INDEX($B$9:$F$1048576, $J6638, $K6638 )</f>
        <v>OCI홀딩스</v>
      </c>
      <c r="P6638" t="str" cm="1">
        <f t="array" ref="P6638">IF( $L6638, TRIM(_xll.IMDP("IR", $G$5&amp;$N6638, $G$6)), "" )</f>
        <v/>
      </c>
      <c r="Q6638" t="b" cm="1">
        <f t="array" ref="Q6638">IF(
    $U$1=1, AND($P6638&lt;&gt;"", $P6638&lt;&gt;"...", $P6638&lt;&gt;"입력오류"),
    IF(
        $U$18=1, AND($P6638&lt;&gt;"", $P6638&lt;&gt;"...", $P6638&lt;&gt;"입력오류", ISNUMBER(FIND(INDEX($T$2:$T$7,$U$1),$P6638))),
        IF(
            $U$17="기타", AND($P6638&lt;&gt;"", $P6638&lt;&gt;"...", $P6638&lt;&gt;"입력오류", NOT(ISNUMBER(FIND($T$21:$T$34,$P6638)))),
            AND($P6638&lt;&gt;"", $P6638&lt;&gt;"...", $P6638&lt;&gt;"입력오류", $T$19=$P6638)
        )
    )
)</f>
        <v>0</v>
      </c>
    </row>
    <row r="6639" spans="9:17">
      <c r="I6639">
        <f t="shared" si="310"/>
        <v>6638</v>
      </c>
      <c r="J6639">
        <f t="shared" si="311"/>
        <v>54</v>
      </c>
      <c r="K6639">
        <f t="shared" si="309"/>
        <v>5</v>
      </c>
      <c r="L6639" t="b">
        <f>COUNTIF($N$2:N6639, N6639)=1</f>
        <v>0</v>
      </c>
      <c r="M6639" s="37">
        <f>IF( $Q6639, MAX($M$1:M6638)+1, 0)</f>
        <v>0</v>
      </c>
      <c r="N6639" t="str" cm="1">
        <f t="array" ref="N6639">INDEX($A$9:$F$1048576, $J6639, $K6639 )</f>
        <v>01014</v>
      </c>
      <c r="O6639" t="str" cm="1">
        <f t="array" ref="O6639">INDEX($B$9:$F$1048576, $J6639, $K6639 )</f>
        <v>삼성중공업</v>
      </c>
      <c r="P6639" t="str" cm="1">
        <f t="array" ref="P6639">IF( $L6639, TRIM(_xll.IMDP("IR", $G$5&amp;$N6639, $G$6)), "" )</f>
        <v/>
      </c>
      <c r="Q6639" t="b" cm="1">
        <f t="array" ref="Q6639">IF(
    $U$1=1, AND($P6639&lt;&gt;"", $P6639&lt;&gt;"...", $P6639&lt;&gt;"입력오류"),
    IF(
        $U$18=1, AND($P6639&lt;&gt;"", $P6639&lt;&gt;"...", $P6639&lt;&gt;"입력오류", ISNUMBER(FIND(INDEX($T$2:$T$7,$U$1),$P6639))),
        IF(
            $U$17="기타", AND($P6639&lt;&gt;"", $P6639&lt;&gt;"...", $P6639&lt;&gt;"입력오류", NOT(ISNUMBER(FIND($T$21:$T$34,$P6639)))),
            AND($P6639&lt;&gt;"", $P6639&lt;&gt;"...", $P6639&lt;&gt;"입력오류", $T$19=$P6639)
        )
    )
)</f>
        <v>0</v>
      </c>
    </row>
    <row r="6640" spans="9:17">
      <c r="I6640">
        <f t="shared" si="310"/>
        <v>6639</v>
      </c>
      <c r="J6640">
        <f t="shared" si="311"/>
        <v>55</v>
      </c>
      <c r="K6640">
        <f t="shared" si="309"/>
        <v>5</v>
      </c>
      <c r="L6640" t="b">
        <f>COUNTIF($N$2:N6640, N6640)=1</f>
        <v>0</v>
      </c>
      <c r="M6640" s="37">
        <f>IF( $Q6640, MAX($M$1:M6639)+1, 0)</f>
        <v>0</v>
      </c>
      <c r="N6640" t="str" cm="1">
        <f t="array" ref="N6640">INDEX($A$9:$F$1048576, $J6640, $K6640 )</f>
        <v>01095</v>
      </c>
      <c r="O6640" t="str" cm="1">
        <f t="array" ref="O6640">INDEX($B$9:$F$1048576, $J6640, $K6640 )</f>
        <v>S-Oil</v>
      </c>
      <c r="P6640" t="str" cm="1">
        <f t="array" ref="P6640">IF( $L6640, TRIM(_xll.IMDP("IR", $G$5&amp;$N6640, $G$6)), "" )</f>
        <v/>
      </c>
      <c r="Q6640" t="b" cm="1">
        <f t="array" ref="Q6640">IF(
    $U$1=1, AND($P6640&lt;&gt;"", $P6640&lt;&gt;"...", $P6640&lt;&gt;"입력오류"),
    IF(
        $U$18=1, AND($P6640&lt;&gt;"", $P6640&lt;&gt;"...", $P6640&lt;&gt;"입력오류", ISNUMBER(FIND(INDEX($T$2:$T$7,$U$1),$P6640))),
        IF(
            $U$17="기타", AND($P6640&lt;&gt;"", $P6640&lt;&gt;"...", $P6640&lt;&gt;"입력오류", NOT(ISNUMBER(FIND($T$21:$T$34,$P6640)))),
            AND($P6640&lt;&gt;"", $P6640&lt;&gt;"...", $P6640&lt;&gt;"입력오류", $T$19=$P6640)
        )
    )
)</f>
        <v>0</v>
      </c>
    </row>
    <row r="6641" spans="9:17">
      <c r="I6641">
        <f t="shared" si="310"/>
        <v>6640</v>
      </c>
      <c r="J6641">
        <f t="shared" si="311"/>
        <v>56</v>
      </c>
      <c r="K6641">
        <f t="shared" si="309"/>
        <v>5</v>
      </c>
      <c r="L6641" t="b">
        <f>COUNTIF($N$2:N6641, N6641)=1</f>
        <v>0</v>
      </c>
      <c r="M6641" s="37">
        <f>IF( $Q6641, MAX($M$1:M6640)+1, 0)</f>
        <v>0</v>
      </c>
      <c r="N6641" t="str" cm="1">
        <f t="array" ref="N6641">INDEX($A$9:$F$1048576, $J6641, $K6641 )</f>
        <v>01107</v>
      </c>
      <c r="O6641" t="str" cm="1">
        <f t="array" ref="O6641">INDEX($B$9:$F$1048576, $J6641, $K6641 )</f>
        <v>LG이노텍</v>
      </c>
      <c r="P6641" t="str" cm="1">
        <f t="array" ref="P6641">IF( $L6641, TRIM(_xll.IMDP("IR", $G$5&amp;$N6641, $G$6)), "" )</f>
        <v/>
      </c>
      <c r="Q6641" t="b" cm="1">
        <f t="array" ref="Q6641">IF(
    $U$1=1, AND($P6641&lt;&gt;"", $P6641&lt;&gt;"...", $P6641&lt;&gt;"입력오류"),
    IF(
        $U$18=1, AND($P6641&lt;&gt;"", $P6641&lt;&gt;"...", $P6641&lt;&gt;"입력오류", ISNUMBER(FIND(INDEX($T$2:$T$7,$U$1),$P6641))),
        IF(
            $U$17="기타", AND($P6641&lt;&gt;"", $P6641&lt;&gt;"...", $P6641&lt;&gt;"입력오류", NOT(ISNUMBER(FIND($T$21:$T$34,$P6641)))),
            AND($P6641&lt;&gt;"", $P6641&lt;&gt;"...", $P6641&lt;&gt;"입력오류", $T$19=$P6641)
        )
    )
)</f>
        <v>0</v>
      </c>
    </row>
    <row r="6642" spans="9:17">
      <c r="I6642">
        <f t="shared" si="310"/>
        <v>6641</v>
      </c>
      <c r="J6642">
        <f t="shared" si="311"/>
        <v>57</v>
      </c>
      <c r="K6642">
        <f t="shared" si="309"/>
        <v>5</v>
      </c>
      <c r="L6642" t="b">
        <f>COUNTIF($N$2:N6642, N6642)=1</f>
        <v>0</v>
      </c>
      <c r="M6642" s="37">
        <f>IF( $Q6642, MAX($M$1:M6641)+1, 0)</f>
        <v>0</v>
      </c>
      <c r="N6642" t="str" cm="1">
        <f t="array" ref="N6642">INDEX($A$9:$F$1048576, $J6642, $K6642 )</f>
        <v>01117</v>
      </c>
      <c r="O6642" t="str" cm="1">
        <f t="array" ref="O6642">INDEX($B$9:$F$1048576, $J6642, $K6642 )</f>
        <v>롯데케미칼</v>
      </c>
      <c r="P6642" t="str" cm="1">
        <f t="array" ref="P6642">IF( $L6642, TRIM(_xll.IMDP("IR", $G$5&amp;$N6642, $G$6)), "" )</f>
        <v/>
      </c>
      <c r="Q6642" t="b" cm="1">
        <f t="array" ref="Q6642">IF(
    $U$1=1, AND($P6642&lt;&gt;"", $P6642&lt;&gt;"...", $P6642&lt;&gt;"입력오류"),
    IF(
        $U$18=1, AND($P6642&lt;&gt;"", $P6642&lt;&gt;"...", $P6642&lt;&gt;"입력오류", ISNUMBER(FIND(INDEX($T$2:$T$7,$U$1),$P6642))),
        IF(
            $U$17="기타", AND($P6642&lt;&gt;"", $P6642&lt;&gt;"...", $P6642&lt;&gt;"입력오류", NOT(ISNUMBER(FIND($T$21:$T$34,$P6642)))),
            AND($P6642&lt;&gt;"", $P6642&lt;&gt;"...", $P6642&lt;&gt;"입력오류", $T$19=$P6642)
        )
    )
)</f>
        <v>0</v>
      </c>
    </row>
    <row r="6643" spans="9:17">
      <c r="I6643">
        <f t="shared" si="310"/>
        <v>6642</v>
      </c>
      <c r="J6643">
        <f t="shared" si="311"/>
        <v>58</v>
      </c>
      <c r="K6643">
        <f t="shared" si="309"/>
        <v>5</v>
      </c>
      <c r="L6643" t="b">
        <f>COUNTIF($N$2:N6643, N6643)=1</f>
        <v>1</v>
      </c>
      <c r="M6643" s="37">
        <f>IF( $Q6643, MAX($M$1:M6642)+1, 0)</f>
        <v>0</v>
      </c>
      <c r="N6643" t="str" cm="1">
        <f t="array" ref="N6643">INDEX($A$9:$F$1048576, $J6643, $K6643 )</f>
        <v>01120</v>
      </c>
      <c r="O6643" t="str" cm="1">
        <f t="array" ref="O6643">INDEX($B$9:$F$1048576, $J6643, $K6643 )</f>
        <v>HMM</v>
      </c>
      <c r="P6643" t="str" cm="1">
        <f t="array" ref="P6643">IF( $L6643, TRIM(_xll.IMDP("IR", $G$5&amp;$N6643, $G$6)), "" )</f>
        <v/>
      </c>
      <c r="Q6643" t="b" cm="1">
        <f t="array" ref="Q6643">IF(
    $U$1=1, AND($P6643&lt;&gt;"", $P6643&lt;&gt;"...", $P6643&lt;&gt;"입력오류"),
    IF(
        $U$18=1, AND($P6643&lt;&gt;"", $P6643&lt;&gt;"...", $P6643&lt;&gt;"입력오류", ISNUMBER(FIND(INDEX($T$2:$T$7,$U$1),$P6643))),
        IF(
            $U$17="기타", AND($P6643&lt;&gt;"", $P6643&lt;&gt;"...", $P6643&lt;&gt;"입력오류", NOT(ISNUMBER(FIND($T$21:$T$34,$P6643)))),
            AND($P6643&lt;&gt;"", $P6643&lt;&gt;"...", $P6643&lt;&gt;"입력오류", $T$19=$P6643)
        )
    )
)</f>
        <v>0</v>
      </c>
    </row>
    <row r="6644" spans="9:17">
      <c r="I6644">
        <f t="shared" si="310"/>
        <v>6643</v>
      </c>
      <c r="J6644">
        <f t="shared" si="311"/>
        <v>59</v>
      </c>
      <c r="K6644">
        <f t="shared" si="309"/>
        <v>5</v>
      </c>
      <c r="L6644" t="b">
        <f>COUNTIF($N$2:N6644, N6644)=1</f>
        <v>0</v>
      </c>
      <c r="M6644" s="37">
        <f>IF( $Q6644, MAX($M$1:M6643)+1, 0)</f>
        <v>0</v>
      </c>
      <c r="N6644" t="str" cm="1">
        <f t="array" ref="N6644">INDEX($A$9:$F$1048576, $J6644, $K6644 )</f>
        <v>01176</v>
      </c>
      <c r="O6644" t="str" cm="1">
        <f t="array" ref="O6644">INDEX($B$9:$F$1048576, $J6644, $K6644 )</f>
        <v>현대코퍼레이션</v>
      </c>
      <c r="P6644" t="str" cm="1">
        <f t="array" ref="P6644">IF( $L6644, TRIM(_xll.IMDP("IR", $G$5&amp;$N6644, $G$6)), "" )</f>
        <v/>
      </c>
      <c r="Q6644" t="b" cm="1">
        <f t="array" ref="Q6644">IF(
    $U$1=1, AND($P6644&lt;&gt;"", $P6644&lt;&gt;"...", $P6644&lt;&gt;"입력오류"),
    IF(
        $U$18=1, AND($P6644&lt;&gt;"", $P6644&lt;&gt;"...", $P6644&lt;&gt;"입력오류", ISNUMBER(FIND(INDEX($T$2:$T$7,$U$1),$P6644))),
        IF(
            $U$17="기타", AND($P6644&lt;&gt;"", $P6644&lt;&gt;"...", $P6644&lt;&gt;"입력오류", NOT(ISNUMBER(FIND($T$21:$T$34,$P6644)))),
            AND($P6644&lt;&gt;"", $P6644&lt;&gt;"...", $P6644&lt;&gt;"입력오류", $T$19=$P6644)
        )
    )
)</f>
        <v>0</v>
      </c>
    </row>
    <row r="6645" spans="9:17">
      <c r="I6645">
        <f t="shared" si="310"/>
        <v>6644</v>
      </c>
      <c r="J6645">
        <f t="shared" si="311"/>
        <v>60</v>
      </c>
      <c r="K6645">
        <f t="shared" si="309"/>
        <v>5</v>
      </c>
      <c r="L6645" t="b">
        <f>COUNTIF($N$2:N6645, N6645)=1</f>
        <v>1</v>
      </c>
      <c r="M6645" s="37">
        <f>IF( $Q6645, MAX($M$1:M6644)+1, 0)</f>
        <v>0</v>
      </c>
      <c r="N6645" t="str" cm="1">
        <f t="array" ref="N6645">INDEX($A$9:$F$1048576, $J6645, $K6645 )</f>
        <v>01193</v>
      </c>
      <c r="O6645" t="str" cm="1">
        <f t="array" ref="O6645">INDEX($B$9:$F$1048576, $J6645, $K6645 )</f>
        <v>신성이엔지</v>
      </c>
      <c r="P6645" t="str" cm="1">
        <f t="array" ref="P6645">IF( $L6645, TRIM(_xll.IMDP("IR", $G$5&amp;$N6645, $G$6)), "" )</f>
        <v/>
      </c>
      <c r="Q6645" t="b" cm="1">
        <f t="array" ref="Q6645">IF(
    $U$1=1, AND($P6645&lt;&gt;"", $P6645&lt;&gt;"...", $P6645&lt;&gt;"입력오류"),
    IF(
        $U$18=1, AND($P6645&lt;&gt;"", $P6645&lt;&gt;"...", $P6645&lt;&gt;"입력오류", ISNUMBER(FIND(INDEX($T$2:$T$7,$U$1),$P6645))),
        IF(
            $U$17="기타", AND($P6645&lt;&gt;"", $P6645&lt;&gt;"...", $P6645&lt;&gt;"입력오류", NOT(ISNUMBER(FIND($T$21:$T$34,$P6645)))),
            AND($P6645&lt;&gt;"", $P6645&lt;&gt;"...", $P6645&lt;&gt;"입력오류", $T$19=$P6645)
        )
    )
)</f>
        <v>0</v>
      </c>
    </row>
    <row r="6646" spans="9:17">
      <c r="I6646">
        <f t="shared" si="310"/>
        <v>6645</v>
      </c>
      <c r="J6646">
        <f t="shared" si="311"/>
        <v>61</v>
      </c>
      <c r="K6646">
        <f t="shared" si="309"/>
        <v>5</v>
      </c>
      <c r="L6646" t="b">
        <f>COUNTIF($N$2:N6646, N6646)=1</f>
        <v>0</v>
      </c>
      <c r="M6646" s="37">
        <f>IF( $Q6646, MAX($M$1:M6645)+1, 0)</f>
        <v>0</v>
      </c>
      <c r="N6646" t="str" cm="1">
        <f t="array" ref="N6646">INDEX($A$9:$F$1048576, $J6646, $K6646 )</f>
        <v>01576</v>
      </c>
      <c r="O6646" t="str" cm="1">
        <f t="array" ref="O6646">INDEX($B$9:$F$1048576, $J6646, $K6646 )</f>
        <v>한국전력공사</v>
      </c>
      <c r="P6646" t="str" cm="1">
        <f t="array" ref="P6646">IF( $L6646, TRIM(_xll.IMDP("IR", $G$5&amp;$N6646, $G$6)), "" )</f>
        <v/>
      </c>
      <c r="Q6646" t="b" cm="1">
        <f t="array" ref="Q6646">IF(
    $U$1=1, AND($P6646&lt;&gt;"", $P6646&lt;&gt;"...", $P6646&lt;&gt;"입력오류"),
    IF(
        $U$18=1, AND($P6646&lt;&gt;"", $P6646&lt;&gt;"...", $P6646&lt;&gt;"입력오류", ISNUMBER(FIND(INDEX($T$2:$T$7,$U$1),$P6646))),
        IF(
            $U$17="기타", AND($P6646&lt;&gt;"", $P6646&lt;&gt;"...", $P6646&lt;&gt;"입력오류", NOT(ISNUMBER(FIND($T$21:$T$34,$P6646)))),
            AND($P6646&lt;&gt;"", $P6646&lt;&gt;"...", $P6646&lt;&gt;"입력오류", $T$19=$P6646)
        )
    )
)</f>
        <v>0</v>
      </c>
    </row>
    <row r="6647" spans="9:17">
      <c r="I6647">
        <f t="shared" si="310"/>
        <v>6646</v>
      </c>
      <c r="J6647">
        <f t="shared" si="311"/>
        <v>62</v>
      </c>
      <c r="K6647">
        <f t="shared" si="309"/>
        <v>5</v>
      </c>
      <c r="L6647" t="b">
        <f>COUNTIF($N$2:N6647, N6647)=1</f>
        <v>0</v>
      </c>
      <c r="M6647" s="37">
        <f>IF( $Q6647, MAX($M$1:M6646)+1, 0)</f>
        <v>0</v>
      </c>
      <c r="N6647" t="str" cm="1">
        <f t="array" ref="N6647">INDEX($A$9:$F$1048576, $J6647, $K6647 )</f>
        <v>01636</v>
      </c>
      <c r="O6647" t="str" cm="1">
        <f t="array" ref="O6647">INDEX($B$9:$F$1048576, $J6647, $K6647 )</f>
        <v>삼성증권</v>
      </c>
      <c r="P6647" t="str" cm="1">
        <f t="array" ref="P6647">IF( $L6647, TRIM(_xll.IMDP("IR", $G$5&amp;$N6647, $G$6)), "" )</f>
        <v/>
      </c>
      <c r="Q6647" t="b" cm="1">
        <f t="array" ref="Q6647">IF(
    $U$1=1, AND($P6647&lt;&gt;"", $P6647&lt;&gt;"...", $P6647&lt;&gt;"입력오류"),
    IF(
        $U$18=1, AND($P6647&lt;&gt;"", $P6647&lt;&gt;"...", $P6647&lt;&gt;"입력오류", ISNUMBER(FIND(INDEX($T$2:$T$7,$U$1),$P6647))),
        IF(
            $U$17="기타", AND($P6647&lt;&gt;"", $P6647&lt;&gt;"...", $P6647&lt;&gt;"입력오류", NOT(ISNUMBER(FIND($T$21:$T$34,$P6647)))),
            AND($P6647&lt;&gt;"", $P6647&lt;&gt;"...", $P6647&lt;&gt;"입력오류", $T$19=$P6647)
        )
    )
)</f>
        <v>0</v>
      </c>
    </row>
    <row r="6648" spans="9:17">
      <c r="I6648">
        <f t="shared" si="310"/>
        <v>6647</v>
      </c>
      <c r="J6648">
        <f t="shared" si="311"/>
        <v>63</v>
      </c>
      <c r="K6648">
        <f t="shared" si="309"/>
        <v>5</v>
      </c>
      <c r="L6648" t="b">
        <f>COUNTIF($N$2:N6648, N6648)=1</f>
        <v>0</v>
      </c>
      <c r="M6648" s="37">
        <f>IF( $Q6648, MAX($M$1:M6647)+1, 0)</f>
        <v>0</v>
      </c>
      <c r="N6648" t="str" cm="1">
        <f t="array" ref="N6648">INDEX($A$9:$F$1048576, $J6648, $K6648 )</f>
        <v>01661</v>
      </c>
      <c r="O6648" t="str" cm="1">
        <f t="array" ref="O6648">INDEX($B$9:$F$1048576, $J6648, $K6648 )</f>
        <v>DB금융투자</v>
      </c>
      <c r="P6648" t="str" cm="1">
        <f t="array" ref="P6648">IF( $L6648, TRIM(_xll.IMDP("IR", $G$5&amp;$N6648, $G$6)), "" )</f>
        <v/>
      </c>
      <c r="Q6648" t="b" cm="1">
        <f t="array" ref="Q6648">IF(
    $U$1=1, AND($P6648&lt;&gt;"", $P6648&lt;&gt;"...", $P6648&lt;&gt;"입력오류"),
    IF(
        $U$18=1, AND($P6648&lt;&gt;"", $P6648&lt;&gt;"...", $P6648&lt;&gt;"입력오류", ISNUMBER(FIND(INDEX($T$2:$T$7,$U$1),$P6648))),
        IF(
            $U$17="기타", AND($P6648&lt;&gt;"", $P6648&lt;&gt;"...", $P6648&lt;&gt;"입력오류", NOT(ISNUMBER(FIND($T$21:$T$34,$P6648)))),
            AND($P6648&lt;&gt;"", $P6648&lt;&gt;"...", $P6648&lt;&gt;"입력오류", $T$19=$P6648)
        )
    )
)</f>
        <v>0</v>
      </c>
    </row>
    <row r="6649" spans="9:17">
      <c r="I6649">
        <f t="shared" si="310"/>
        <v>6648</v>
      </c>
      <c r="J6649">
        <f t="shared" si="311"/>
        <v>64</v>
      </c>
      <c r="K6649">
        <f t="shared" si="309"/>
        <v>5</v>
      </c>
      <c r="L6649" t="b">
        <f>COUNTIF($N$2:N6649, N6649)=1</f>
        <v>0</v>
      </c>
      <c r="M6649" s="37">
        <f>IF( $Q6649, MAX($M$1:M6648)+1, 0)</f>
        <v>0</v>
      </c>
      <c r="N6649" t="str" cm="1">
        <f t="array" ref="N6649">INDEX($A$9:$F$1048576, $J6649, $K6649 )</f>
        <v>01683</v>
      </c>
      <c r="O6649" t="str" cm="1">
        <f t="array" ref="O6649">INDEX($B$9:$F$1048576, $J6649, $K6649 )</f>
        <v>한국씨티은행</v>
      </c>
      <c r="P6649" t="str" cm="1">
        <f t="array" ref="P6649">IF( $L6649, TRIM(_xll.IMDP("IR", $G$5&amp;$N6649, $G$6)), "" )</f>
        <v/>
      </c>
      <c r="Q6649" t="b" cm="1">
        <f t="array" ref="Q6649">IF(
    $U$1=1, AND($P6649&lt;&gt;"", $P6649&lt;&gt;"...", $P6649&lt;&gt;"입력오류"),
    IF(
        $U$18=1, AND($P6649&lt;&gt;"", $P6649&lt;&gt;"...", $P6649&lt;&gt;"입력오류", ISNUMBER(FIND(INDEX($T$2:$T$7,$U$1),$P6649))),
        IF(
            $U$17="기타", AND($P6649&lt;&gt;"", $P6649&lt;&gt;"...", $P6649&lt;&gt;"입력오류", NOT(ISNUMBER(FIND($T$21:$T$34,$P6649)))),
            AND($P6649&lt;&gt;"", $P6649&lt;&gt;"...", $P6649&lt;&gt;"입력오류", $T$19=$P6649)
        )
    )
)</f>
        <v>0</v>
      </c>
    </row>
    <row r="6650" spans="9:17">
      <c r="I6650">
        <f t="shared" si="310"/>
        <v>6649</v>
      </c>
      <c r="J6650">
        <f t="shared" si="311"/>
        <v>65</v>
      </c>
      <c r="K6650">
        <f t="shared" si="309"/>
        <v>5</v>
      </c>
      <c r="L6650" t="b">
        <f>COUNTIF($N$2:N6650, N6650)=1</f>
        <v>1</v>
      </c>
      <c r="M6650" s="37">
        <f>IF( $Q6650, MAX($M$1:M6649)+1, 0)</f>
        <v>0</v>
      </c>
      <c r="N6650" t="str" cm="1">
        <f t="array" ref="N6650">INDEX($A$9:$F$1048576, $J6650, $K6650 )</f>
        <v>01745</v>
      </c>
      <c r="O6650" t="str" cm="1">
        <f t="array" ref="O6650">INDEX($B$9:$F$1048576, $J6650, $K6650 )</f>
        <v>한국투자저축은행</v>
      </c>
      <c r="P6650" t="str" cm="1">
        <f t="array" ref="P6650">IF( $L6650, TRIM(_xll.IMDP("IR", $G$5&amp;$N6650, $G$6)), "" )</f>
        <v/>
      </c>
      <c r="Q6650" t="b" cm="1">
        <f t="array" ref="Q6650">IF(
    $U$1=1, AND($P6650&lt;&gt;"", $P6650&lt;&gt;"...", $P6650&lt;&gt;"입력오류"),
    IF(
        $U$18=1, AND($P6650&lt;&gt;"", $P6650&lt;&gt;"...", $P6650&lt;&gt;"입력오류", ISNUMBER(FIND(INDEX($T$2:$T$7,$U$1),$P6650))),
        IF(
            $U$17="기타", AND($P6650&lt;&gt;"", $P6650&lt;&gt;"...", $P6650&lt;&gt;"입력오류", NOT(ISNUMBER(FIND($T$21:$T$34,$P6650)))),
            AND($P6650&lt;&gt;"", $P6650&lt;&gt;"...", $P6650&lt;&gt;"입력오류", $T$19=$P6650)
        )
    )
)</f>
        <v>0</v>
      </c>
    </row>
    <row r="6651" spans="9:17">
      <c r="I6651">
        <f t="shared" si="310"/>
        <v>6650</v>
      </c>
      <c r="J6651">
        <f t="shared" si="311"/>
        <v>66</v>
      </c>
      <c r="K6651">
        <f t="shared" si="309"/>
        <v>5</v>
      </c>
      <c r="L6651" t="b">
        <f>COUNTIF($N$2:N6651, N6651)=1</f>
        <v>0</v>
      </c>
      <c r="M6651" s="37">
        <f>IF( $Q6651, MAX($M$1:M6650)+1, 0)</f>
        <v>0</v>
      </c>
      <c r="N6651" t="str" cm="1">
        <f t="array" ref="N6651">INDEX($A$9:$F$1048576, $J6651, $K6651 )</f>
        <v>01767</v>
      </c>
      <c r="O6651" t="str" cm="1">
        <f t="array" ref="O6651">INDEX($B$9:$F$1048576, $J6651, $K6651 )</f>
        <v>SK텔레콤</v>
      </c>
      <c r="P6651" t="str" cm="1">
        <f t="array" ref="P6651">IF( $L6651, TRIM(_xll.IMDP("IR", $G$5&amp;$N6651, $G$6)), "" )</f>
        <v/>
      </c>
      <c r="Q6651" t="b" cm="1">
        <f t="array" ref="Q6651">IF(
    $U$1=1, AND($P6651&lt;&gt;"", $P6651&lt;&gt;"...", $P6651&lt;&gt;"입력오류"),
    IF(
        $U$18=1, AND($P6651&lt;&gt;"", $P6651&lt;&gt;"...", $P6651&lt;&gt;"입력오류", ISNUMBER(FIND(INDEX($T$2:$T$7,$U$1),$P6651))),
        IF(
            $U$17="기타", AND($P6651&lt;&gt;"", $P6651&lt;&gt;"...", $P6651&lt;&gt;"입력오류", NOT(ISNUMBER(FIND($T$21:$T$34,$P6651)))),
            AND($P6651&lt;&gt;"", $P6651&lt;&gt;"...", $P6651&lt;&gt;"입력오류", $T$19=$P6651)
        )
    )
)</f>
        <v>0</v>
      </c>
    </row>
    <row r="6652" spans="9:17">
      <c r="I6652">
        <f t="shared" si="310"/>
        <v>6651</v>
      </c>
      <c r="J6652">
        <f t="shared" si="311"/>
        <v>67</v>
      </c>
      <c r="K6652">
        <f t="shared" si="309"/>
        <v>5</v>
      </c>
      <c r="L6652" t="b">
        <f>COUNTIF($N$2:N6652, N6652)=1</f>
        <v>0</v>
      </c>
      <c r="M6652" s="37">
        <f>IF( $Q6652, MAX($M$1:M6651)+1, 0)</f>
        <v>0</v>
      </c>
      <c r="N6652" t="str" cm="1">
        <f t="array" ref="N6652">INDEX($A$9:$F$1048576, $J6652, $K6652 )</f>
        <v>01794</v>
      </c>
      <c r="O6652" t="str" cm="1">
        <f t="array" ref="O6652">INDEX($B$9:$F$1048576, $J6652, $K6652 )</f>
        <v>E1</v>
      </c>
      <c r="P6652" t="str" cm="1">
        <f t="array" ref="P6652">IF( $L6652, TRIM(_xll.IMDP("IR", $G$5&amp;$N6652, $G$6)), "" )</f>
        <v/>
      </c>
      <c r="Q6652" t="b" cm="1">
        <f t="array" ref="Q6652">IF(
    $U$1=1, AND($P6652&lt;&gt;"", $P6652&lt;&gt;"...", $P6652&lt;&gt;"입력오류"),
    IF(
        $U$18=1, AND($P6652&lt;&gt;"", $P6652&lt;&gt;"...", $P6652&lt;&gt;"입력오류", ISNUMBER(FIND(INDEX($T$2:$T$7,$U$1),$P6652))),
        IF(
            $U$17="기타", AND($P6652&lt;&gt;"", $P6652&lt;&gt;"...", $P6652&lt;&gt;"입력오류", NOT(ISNUMBER(FIND($T$21:$T$34,$P6652)))),
            AND($P6652&lt;&gt;"", $P6652&lt;&gt;"...", $P6652&lt;&gt;"입력오류", $T$19=$P6652)
        )
    )
)</f>
        <v>0</v>
      </c>
    </row>
    <row r="6653" spans="9:17">
      <c r="I6653">
        <f t="shared" si="310"/>
        <v>6652</v>
      </c>
      <c r="J6653">
        <f t="shared" si="311"/>
        <v>68</v>
      </c>
      <c r="K6653">
        <f t="shared" si="309"/>
        <v>5</v>
      </c>
      <c r="L6653" t="b">
        <f>COUNTIF($N$2:N6653, N6653)=1</f>
        <v>0</v>
      </c>
      <c r="M6653" s="37">
        <f>IF( $Q6653, MAX($M$1:M6652)+1, 0)</f>
        <v>0</v>
      </c>
      <c r="N6653" t="str" cm="1">
        <f t="array" ref="N6653">INDEX($A$9:$F$1048576, $J6653, $K6653 )</f>
        <v>01800</v>
      </c>
      <c r="O6653" t="str" cm="1">
        <f t="array" ref="O6653">INDEX($B$9:$F$1048576, $J6653, $K6653 )</f>
        <v>유니슨</v>
      </c>
      <c r="P6653" t="str" cm="1">
        <f t="array" ref="P6653">IF( $L6653, TRIM(_xll.IMDP("IR", $G$5&amp;$N6653, $G$6)), "" )</f>
        <v/>
      </c>
      <c r="Q6653" t="b" cm="1">
        <f t="array" ref="Q6653">IF(
    $U$1=1, AND($P6653&lt;&gt;"", $P6653&lt;&gt;"...", $P6653&lt;&gt;"입력오류"),
    IF(
        $U$18=1, AND($P6653&lt;&gt;"", $P6653&lt;&gt;"...", $P6653&lt;&gt;"입력오류", ISNUMBER(FIND(INDEX($T$2:$T$7,$U$1),$P6653))),
        IF(
            $U$17="기타", AND($P6653&lt;&gt;"", $P6653&lt;&gt;"...", $P6653&lt;&gt;"입력오류", NOT(ISNUMBER(FIND($T$21:$T$34,$P6653)))),
            AND($P6653&lt;&gt;"", $P6653&lt;&gt;"...", $P6653&lt;&gt;"입력오류", $T$19=$P6653)
        )
    )
)</f>
        <v>0</v>
      </c>
    </row>
    <row r="6654" spans="9:17">
      <c r="I6654">
        <f t="shared" si="310"/>
        <v>6653</v>
      </c>
      <c r="J6654">
        <f t="shared" si="311"/>
        <v>69</v>
      </c>
      <c r="K6654">
        <f t="shared" si="309"/>
        <v>5</v>
      </c>
      <c r="L6654" t="b">
        <f>COUNTIF($N$2:N6654, N6654)=1</f>
        <v>1</v>
      </c>
      <c r="M6654" s="37">
        <f>IF( $Q6654, MAX($M$1:M6653)+1, 0)</f>
        <v>0</v>
      </c>
      <c r="N6654" t="str" cm="1">
        <f t="array" ref="N6654">INDEX($A$9:$F$1048576, $J6654, $K6654 )</f>
        <v>01829</v>
      </c>
      <c r="O6654" t="str" cm="1">
        <f t="array" ref="O6654">INDEX($B$9:$F$1048576, $J6654, $K6654 )</f>
        <v>브이티</v>
      </c>
      <c r="P6654" t="str" cm="1">
        <f t="array" ref="P6654">IF( $L6654, TRIM(_xll.IMDP("IR", $G$5&amp;$N6654, $G$6)), "" )</f>
        <v/>
      </c>
      <c r="Q6654" t="b" cm="1">
        <f t="array" ref="Q6654">IF(
    $U$1=1, AND($P6654&lt;&gt;"", $P6654&lt;&gt;"...", $P6654&lt;&gt;"입력오류"),
    IF(
        $U$18=1, AND($P6654&lt;&gt;"", $P6654&lt;&gt;"...", $P6654&lt;&gt;"입력오류", ISNUMBER(FIND(INDEX($T$2:$T$7,$U$1),$P6654))),
        IF(
            $U$17="기타", AND($P6654&lt;&gt;"", $P6654&lt;&gt;"...", $P6654&lt;&gt;"입력오류", NOT(ISNUMBER(FIND($T$21:$T$34,$P6654)))),
            AND($P6654&lt;&gt;"", $P6654&lt;&gt;"...", $P6654&lt;&gt;"입력오류", $T$19=$P6654)
        )
    )
)</f>
        <v>0</v>
      </c>
    </row>
    <row r="6655" spans="9:17">
      <c r="I6655">
        <f t="shared" si="310"/>
        <v>6654</v>
      </c>
      <c r="J6655">
        <f t="shared" si="311"/>
        <v>70</v>
      </c>
      <c r="K6655">
        <f t="shared" si="309"/>
        <v>5</v>
      </c>
      <c r="L6655" t="b">
        <f>COUNTIF($N$2:N6655, N6655)=1</f>
        <v>0</v>
      </c>
      <c r="M6655" s="37">
        <f>IF( $Q6655, MAX($M$1:M6654)+1, 0)</f>
        <v>0</v>
      </c>
      <c r="N6655" t="str" cm="1">
        <f t="array" ref="N6655">INDEX($A$9:$F$1048576, $J6655, $K6655 )</f>
        <v>01850</v>
      </c>
      <c r="O6655" t="str" cm="1">
        <f t="array" ref="O6655">INDEX($B$9:$F$1048576, $J6655, $K6655 )</f>
        <v>동원금속</v>
      </c>
      <c r="P6655" t="str" cm="1">
        <f t="array" ref="P6655">IF( $L6655, TRIM(_xll.IMDP("IR", $G$5&amp;$N6655, $G$6)), "" )</f>
        <v/>
      </c>
      <c r="Q6655" t="b" cm="1">
        <f t="array" ref="Q6655">IF(
    $U$1=1, AND($P6655&lt;&gt;"", $P6655&lt;&gt;"...", $P6655&lt;&gt;"입력오류"),
    IF(
        $U$18=1, AND($P6655&lt;&gt;"", $P6655&lt;&gt;"...", $P6655&lt;&gt;"입력오류", ISNUMBER(FIND(INDEX($T$2:$T$7,$U$1),$P6655))),
        IF(
            $U$17="기타", AND($P6655&lt;&gt;"", $P6655&lt;&gt;"...", $P6655&lt;&gt;"입력오류", NOT(ISNUMBER(FIND($T$21:$T$34,$P6655)))),
            AND($P6655&lt;&gt;"", $P6655&lt;&gt;"...", $P6655&lt;&gt;"입력오류", $T$19=$P6655)
        )
    )
)</f>
        <v>0</v>
      </c>
    </row>
    <row r="6656" spans="9:17">
      <c r="I6656">
        <f t="shared" si="310"/>
        <v>6655</v>
      </c>
      <c r="J6656">
        <f t="shared" si="311"/>
        <v>71</v>
      </c>
      <c r="K6656">
        <f t="shared" si="309"/>
        <v>5</v>
      </c>
      <c r="L6656" t="b">
        <f>COUNTIF($N$2:N6656, N6656)=1</f>
        <v>0</v>
      </c>
      <c r="M6656" s="37">
        <f>IF( $Q6656, MAX($M$1:M6655)+1, 0)</f>
        <v>0</v>
      </c>
      <c r="N6656" t="str" cm="1">
        <f t="array" ref="N6656">INDEX($A$9:$F$1048576, $J6656, $K6656 )</f>
        <v>01980</v>
      </c>
      <c r="O6656" t="str" cm="1">
        <f t="array" ref="O6656">INDEX($B$9:$F$1048576, $J6656, $K6656 )</f>
        <v>하나캐피탈</v>
      </c>
      <c r="P6656" t="str" cm="1">
        <f t="array" ref="P6656">IF( $L6656, TRIM(_xll.IMDP("IR", $G$5&amp;$N6656, $G$6)), "" )</f>
        <v/>
      </c>
      <c r="Q6656" t="b" cm="1">
        <f t="array" ref="Q6656">IF(
    $U$1=1, AND($P6656&lt;&gt;"", $P6656&lt;&gt;"...", $P6656&lt;&gt;"입력오류"),
    IF(
        $U$18=1, AND($P6656&lt;&gt;"", $P6656&lt;&gt;"...", $P6656&lt;&gt;"입력오류", ISNUMBER(FIND(INDEX($T$2:$T$7,$U$1),$P6656))),
        IF(
            $U$17="기타", AND($P6656&lt;&gt;"", $P6656&lt;&gt;"...", $P6656&lt;&gt;"입력오류", NOT(ISNUMBER(FIND($T$21:$T$34,$P6656)))),
            AND($P6656&lt;&gt;"", $P6656&lt;&gt;"...", $P6656&lt;&gt;"입력오류", $T$19=$P6656)
        )
    )
)</f>
        <v>0</v>
      </c>
    </row>
    <row r="6657" spans="9:17">
      <c r="I6657">
        <f t="shared" si="310"/>
        <v>6656</v>
      </c>
      <c r="J6657">
        <f t="shared" si="311"/>
        <v>72</v>
      </c>
      <c r="K6657">
        <f t="shared" si="309"/>
        <v>5</v>
      </c>
      <c r="L6657" t="b">
        <f>COUNTIF($N$2:N6657, N6657)=1</f>
        <v>1</v>
      </c>
      <c r="M6657" s="37">
        <f>IF( $Q6657, MAX($M$1:M6656)+1, 0)</f>
        <v>0</v>
      </c>
      <c r="N6657" t="str" cm="1">
        <f t="array" ref="N6657">INDEX($A$9:$F$1048576, $J6657, $K6657 )</f>
        <v>02144</v>
      </c>
      <c r="O6657" t="str" cm="1">
        <f t="array" ref="O6657">INDEX($B$9:$F$1048576, $J6657, $K6657 )</f>
        <v>중흥건설</v>
      </c>
      <c r="P6657" t="str" cm="1">
        <f t="array" ref="P6657">IF( $L6657, TRIM(_xll.IMDP("IR", $G$5&amp;$N6657, $G$6)), "" )</f>
        <v/>
      </c>
      <c r="Q6657" t="b" cm="1">
        <f t="array" ref="Q6657">IF(
    $U$1=1, AND($P6657&lt;&gt;"", $P6657&lt;&gt;"...", $P6657&lt;&gt;"입력오류"),
    IF(
        $U$18=1, AND($P6657&lt;&gt;"", $P6657&lt;&gt;"...", $P6657&lt;&gt;"입력오류", ISNUMBER(FIND(INDEX($T$2:$T$7,$U$1),$P6657))),
        IF(
            $U$17="기타", AND($P6657&lt;&gt;"", $P6657&lt;&gt;"...", $P6657&lt;&gt;"입력오류", NOT(ISNUMBER(FIND($T$21:$T$34,$P6657)))),
            AND($P6657&lt;&gt;"", $P6657&lt;&gt;"...", $P6657&lt;&gt;"입력오류", $T$19=$P6657)
        )
    )
)</f>
        <v>0</v>
      </c>
    </row>
    <row r="6658" spans="9:17">
      <c r="I6658">
        <f t="shared" si="310"/>
        <v>6657</v>
      </c>
      <c r="J6658">
        <f t="shared" si="311"/>
        <v>73</v>
      </c>
      <c r="K6658">
        <f t="shared" ref="K6658:K6721" si="312">IF( $I6658&gt;$G$4, NA(), IF($I6658&gt;$G$3, 5, IF($I6658&gt;$G$2, 3, 1 ) ) )</f>
        <v>5</v>
      </c>
      <c r="L6658" t="b">
        <f>COUNTIF($N$2:N6658, N6658)=1</f>
        <v>0</v>
      </c>
      <c r="M6658" s="37">
        <f>IF( $Q6658, MAX($M$1:M6657)+1, 0)</f>
        <v>0</v>
      </c>
      <c r="N6658" t="str" cm="1">
        <f t="array" ref="N6658">INDEX($A$9:$F$1048576, $J6658, $K6658 )</f>
        <v>02183</v>
      </c>
      <c r="O6658" t="str" cm="1">
        <f t="array" ref="O6658">INDEX($B$9:$F$1048576, $J6658, $K6658 )</f>
        <v>한국렌탈　　　　　</v>
      </c>
      <c r="P6658" t="str" cm="1">
        <f t="array" ref="P6658">IF( $L6658, TRIM(_xll.IMDP("IR", $G$5&amp;$N6658, $G$6)), "" )</f>
        <v/>
      </c>
      <c r="Q6658" t="b" cm="1">
        <f t="array" ref="Q6658">IF(
    $U$1=1, AND($P6658&lt;&gt;"", $P6658&lt;&gt;"...", $P6658&lt;&gt;"입력오류"),
    IF(
        $U$18=1, AND($P6658&lt;&gt;"", $P6658&lt;&gt;"...", $P6658&lt;&gt;"입력오류", ISNUMBER(FIND(INDEX($T$2:$T$7,$U$1),$P6658))),
        IF(
            $U$17="기타", AND($P6658&lt;&gt;"", $P6658&lt;&gt;"...", $P6658&lt;&gt;"입력오류", NOT(ISNUMBER(FIND($T$21:$T$34,$P6658)))),
            AND($P6658&lt;&gt;"", $P6658&lt;&gt;"...", $P6658&lt;&gt;"입력오류", $T$19=$P6658)
        )
    )
)</f>
        <v>0</v>
      </c>
    </row>
    <row r="6659" spans="9:17">
      <c r="I6659">
        <f t="shared" ref="I6659:I6722" si="313">ROW()-1</f>
        <v>6658</v>
      </c>
      <c r="J6659">
        <f t="shared" ref="J6659:J6722" si="314">IF( $I6659&gt;$G$4, NA(), IF($I6659&gt;$G$3, $I6659-$G$3, IF($I6659&gt;$G$2, $I6659-$G$2, $I6659 ) ) )</f>
        <v>74</v>
      </c>
      <c r="K6659">
        <f t="shared" si="312"/>
        <v>5</v>
      </c>
      <c r="L6659" t="b">
        <f>COUNTIF($N$2:N6659, N6659)=1</f>
        <v>0</v>
      </c>
      <c r="M6659" s="37">
        <f>IF( $Q6659, MAX($M$1:M6658)+1, 0)</f>
        <v>0</v>
      </c>
      <c r="N6659" t="str" cm="1">
        <f t="array" ref="N6659">INDEX($A$9:$F$1048576, $J6659, $K6659 )</f>
        <v>02196</v>
      </c>
      <c r="O6659" t="str" cm="1">
        <f t="array" ref="O6659">INDEX($B$9:$F$1048576, $J6659, $K6659 )</f>
        <v>KB캐피탈</v>
      </c>
      <c r="P6659" t="str" cm="1">
        <f t="array" ref="P6659">IF( $L6659, TRIM(_xll.IMDP("IR", $G$5&amp;$N6659, $G$6)), "" )</f>
        <v/>
      </c>
      <c r="Q6659" t="b" cm="1">
        <f t="array" ref="Q6659">IF(
    $U$1=1, AND($P6659&lt;&gt;"", $P6659&lt;&gt;"...", $P6659&lt;&gt;"입력오류"),
    IF(
        $U$18=1, AND($P6659&lt;&gt;"", $P6659&lt;&gt;"...", $P6659&lt;&gt;"입력오류", ISNUMBER(FIND(INDEX($T$2:$T$7,$U$1),$P6659))),
        IF(
            $U$17="기타", AND($P6659&lt;&gt;"", $P6659&lt;&gt;"...", $P6659&lt;&gt;"입력오류", NOT(ISNUMBER(FIND($T$21:$T$34,$P6659)))),
            AND($P6659&lt;&gt;"", $P6659&lt;&gt;"...", $P6659&lt;&gt;"입력오류", $T$19=$P6659)
        )
    )
)</f>
        <v>0</v>
      </c>
    </row>
    <row r="6660" spans="9:17">
      <c r="I6660">
        <f t="shared" si="313"/>
        <v>6659</v>
      </c>
      <c r="J6660">
        <f t="shared" si="314"/>
        <v>75</v>
      </c>
      <c r="K6660">
        <f t="shared" si="312"/>
        <v>5</v>
      </c>
      <c r="L6660" t="b">
        <f>COUNTIF($N$2:N6660, N6660)=1</f>
        <v>0</v>
      </c>
      <c r="M6660" s="37">
        <f>IF( $Q6660, MAX($M$1:M6659)+1, 0)</f>
        <v>0</v>
      </c>
      <c r="N6660" t="str" cm="1">
        <f t="array" ref="N6660">INDEX($A$9:$F$1048576, $J6660, $K6660 )</f>
        <v>02313</v>
      </c>
      <c r="O6660" t="str" cm="1">
        <f t="array" ref="O6660">INDEX($B$9:$F$1048576, $J6660, $K6660 )</f>
        <v>국민은행</v>
      </c>
      <c r="P6660" t="str" cm="1">
        <f t="array" ref="P6660">IF( $L6660, TRIM(_xll.IMDP("IR", $G$5&amp;$N6660, $G$6)), "" )</f>
        <v/>
      </c>
      <c r="Q6660" t="b" cm="1">
        <f t="array" ref="Q6660">IF(
    $U$1=1, AND($P6660&lt;&gt;"", $P6660&lt;&gt;"...", $P6660&lt;&gt;"입력오류"),
    IF(
        $U$18=1, AND($P6660&lt;&gt;"", $P6660&lt;&gt;"...", $P6660&lt;&gt;"입력오류", ISNUMBER(FIND(INDEX($T$2:$T$7,$U$1),$P6660))),
        IF(
            $U$17="기타", AND($P6660&lt;&gt;"", $P6660&lt;&gt;"...", $P6660&lt;&gt;"입력오류", NOT(ISNUMBER(FIND($T$21:$T$34,$P6660)))),
            AND($P6660&lt;&gt;"", $P6660&lt;&gt;"...", $P6660&lt;&gt;"입력오류", $T$19=$P6660)
        )
    )
)</f>
        <v>0</v>
      </c>
    </row>
    <row r="6661" spans="9:17">
      <c r="I6661">
        <f t="shared" si="313"/>
        <v>6660</v>
      </c>
      <c r="J6661">
        <f t="shared" si="314"/>
        <v>76</v>
      </c>
      <c r="K6661">
        <f t="shared" si="312"/>
        <v>5</v>
      </c>
      <c r="L6661" t="b">
        <f>COUNTIF($N$2:N6661, N6661)=1</f>
        <v>1</v>
      </c>
      <c r="M6661" s="37">
        <f>IF( $Q6661, MAX($M$1:M6660)+1, 0)</f>
        <v>0</v>
      </c>
      <c r="N6661" t="str" cm="1">
        <f t="array" ref="N6661">INDEX($A$9:$F$1048576, $J6661, $K6661 )</f>
        <v>02335</v>
      </c>
      <c r="O6661" t="str" cm="1">
        <f t="array" ref="O6661">INDEX($B$9:$F$1048576, $J6661, $K6661 )</f>
        <v>한국종합기술</v>
      </c>
      <c r="P6661" t="str" cm="1">
        <f t="array" ref="P6661">IF( $L6661, TRIM(_xll.IMDP("IR", $G$5&amp;$N6661, $G$6)), "" )</f>
        <v/>
      </c>
      <c r="Q6661" t="b" cm="1">
        <f t="array" ref="Q6661">IF(
    $U$1=1, AND($P6661&lt;&gt;"", $P6661&lt;&gt;"...", $P6661&lt;&gt;"입력오류"),
    IF(
        $U$18=1, AND($P6661&lt;&gt;"", $P6661&lt;&gt;"...", $P6661&lt;&gt;"입력오류", ISNUMBER(FIND(INDEX($T$2:$T$7,$U$1),$P6661))),
        IF(
            $U$17="기타", AND($P6661&lt;&gt;"", $P6661&lt;&gt;"...", $P6661&lt;&gt;"입력오류", NOT(ISNUMBER(FIND($T$21:$T$34,$P6661)))),
            AND($P6661&lt;&gt;"", $P6661&lt;&gt;"...", $P6661&lt;&gt;"입력오류", $T$19=$P6661)
        )
    )
)</f>
        <v>0</v>
      </c>
    </row>
    <row r="6662" spans="9:17">
      <c r="I6662">
        <f t="shared" si="313"/>
        <v>6661</v>
      </c>
      <c r="J6662">
        <f t="shared" si="314"/>
        <v>77</v>
      </c>
      <c r="K6662">
        <f t="shared" si="312"/>
        <v>5</v>
      </c>
      <c r="L6662" t="b">
        <f>COUNTIF($N$2:N6662, N6662)=1</f>
        <v>0</v>
      </c>
      <c r="M6662" s="37">
        <f>IF( $Q6662, MAX($M$1:M6661)+1, 0)</f>
        <v>0</v>
      </c>
      <c r="N6662" t="str" cm="1">
        <f t="array" ref="N6662">INDEX($A$9:$F$1048576, $J6662, $K6662 )</f>
        <v>02353</v>
      </c>
      <c r="O6662" t="str" cm="1">
        <f t="array" ref="O6662">INDEX($B$9:$F$1048576, $J6662, $K6662 )</f>
        <v>롯데쇼핑</v>
      </c>
      <c r="P6662" t="str" cm="1">
        <f t="array" ref="P6662">IF( $L6662, TRIM(_xll.IMDP("IR", $G$5&amp;$N6662, $G$6)), "" )</f>
        <v/>
      </c>
      <c r="Q6662" t="b" cm="1">
        <f t="array" ref="Q6662">IF(
    $U$1=1, AND($P6662&lt;&gt;"", $P6662&lt;&gt;"...", $P6662&lt;&gt;"입력오류"),
    IF(
        $U$18=1, AND($P6662&lt;&gt;"", $P6662&lt;&gt;"...", $P6662&lt;&gt;"입력오류", ISNUMBER(FIND(INDEX($T$2:$T$7,$U$1),$P6662))),
        IF(
            $U$17="기타", AND($P6662&lt;&gt;"", $P6662&lt;&gt;"...", $P6662&lt;&gt;"입력오류", NOT(ISNUMBER(FIND($T$21:$T$34,$P6662)))),
            AND($P6662&lt;&gt;"", $P6662&lt;&gt;"...", $P6662&lt;&gt;"입력오류", $T$19=$P6662)
        )
    )
)</f>
        <v>0</v>
      </c>
    </row>
    <row r="6663" spans="9:17">
      <c r="I6663">
        <f t="shared" si="313"/>
        <v>6662</v>
      </c>
      <c r="J6663">
        <f t="shared" si="314"/>
        <v>78</v>
      </c>
      <c r="K6663">
        <f t="shared" si="312"/>
        <v>5</v>
      </c>
      <c r="L6663" t="b">
        <f>COUNTIF($N$2:N6663, N6663)=1</f>
        <v>1</v>
      </c>
      <c r="M6663" s="37">
        <f>IF( $Q6663, MAX($M$1:M6662)+1, 0)</f>
        <v>0</v>
      </c>
      <c r="N6663" t="str" cm="1">
        <f t="array" ref="N6663">INDEX($A$9:$F$1048576, $J6663, $K6663 )</f>
        <v>02358</v>
      </c>
      <c r="O6663" t="str" cm="1">
        <f t="array" ref="O6663">INDEX($B$9:$F$1048576, $J6663, $K6663 )</f>
        <v>모아저축은행</v>
      </c>
      <c r="P6663" t="str" cm="1">
        <f t="array" ref="P6663">IF( $L6663, TRIM(_xll.IMDP("IR", $G$5&amp;$N6663, $G$6)), "" )</f>
        <v/>
      </c>
      <c r="Q6663" t="b" cm="1">
        <f t="array" ref="Q6663">IF(
    $U$1=1, AND($P6663&lt;&gt;"", $P6663&lt;&gt;"...", $P6663&lt;&gt;"입력오류"),
    IF(
        $U$18=1, AND($P6663&lt;&gt;"", $P6663&lt;&gt;"...", $P6663&lt;&gt;"입력오류", ISNUMBER(FIND(INDEX($T$2:$T$7,$U$1),$P6663))),
        IF(
            $U$17="기타", AND($P6663&lt;&gt;"", $P6663&lt;&gt;"...", $P6663&lt;&gt;"입력오류", NOT(ISNUMBER(FIND($T$21:$T$34,$P6663)))),
            AND($P6663&lt;&gt;"", $P6663&lt;&gt;"...", $P6663&lt;&gt;"입력오류", $T$19=$P6663)
        )
    )
)</f>
        <v>0</v>
      </c>
    </row>
    <row r="6664" spans="9:17">
      <c r="I6664">
        <f t="shared" si="313"/>
        <v>6663</v>
      </c>
      <c r="J6664">
        <f t="shared" si="314"/>
        <v>79</v>
      </c>
      <c r="K6664">
        <f t="shared" si="312"/>
        <v>5</v>
      </c>
      <c r="L6664" t="b">
        <f>COUNTIF($N$2:N6664, N6664)=1</f>
        <v>0</v>
      </c>
      <c r="M6664" s="37">
        <f>IF( $Q6664, MAX($M$1:M6663)+1, 0)</f>
        <v>0</v>
      </c>
      <c r="N6664" t="str" cm="1">
        <f t="array" ref="N6664">INDEX($A$9:$F$1048576, $J6664, $K6664 )</f>
        <v>02378</v>
      </c>
      <c r="O6664" t="str" cm="1">
        <f t="array" ref="O6664">INDEX($B$9:$F$1048576, $J6664, $K6664 )</f>
        <v>신한캐피탈</v>
      </c>
      <c r="P6664" t="str" cm="1">
        <f t="array" ref="P6664">IF( $L6664, TRIM(_xll.IMDP("IR", $G$5&amp;$N6664, $G$6)), "" )</f>
        <v/>
      </c>
      <c r="Q6664" t="b" cm="1">
        <f t="array" ref="Q6664">IF(
    $U$1=1, AND($P6664&lt;&gt;"", $P6664&lt;&gt;"...", $P6664&lt;&gt;"입력오류"),
    IF(
        $U$18=1, AND($P6664&lt;&gt;"", $P6664&lt;&gt;"...", $P6664&lt;&gt;"입력오류", ISNUMBER(FIND(INDEX($T$2:$T$7,$U$1),$P6664))),
        IF(
            $U$17="기타", AND($P6664&lt;&gt;"", $P6664&lt;&gt;"...", $P6664&lt;&gt;"입력오류", NOT(ISNUMBER(FIND($T$21:$T$34,$P6664)))),
            AND($P6664&lt;&gt;"", $P6664&lt;&gt;"...", $P6664&lt;&gt;"입력오류", $T$19=$P6664)
        )
    )
)</f>
        <v>0</v>
      </c>
    </row>
    <row r="6665" spans="9:17">
      <c r="I6665">
        <f t="shared" si="313"/>
        <v>6664</v>
      </c>
      <c r="J6665">
        <f t="shared" si="314"/>
        <v>80</v>
      </c>
      <c r="K6665">
        <f t="shared" si="312"/>
        <v>5</v>
      </c>
      <c r="L6665" t="b">
        <f>COUNTIF($N$2:N6665, N6665)=1</f>
        <v>0</v>
      </c>
      <c r="M6665" s="37">
        <f>IF( $Q6665, MAX($M$1:M6664)+1, 0)</f>
        <v>0</v>
      </c>
      <c r="N6665" t="str" cm="1">
        <f t="array" ref="N6665">INDEX($A$9:$F$1048576, $J6665, $K6665 )</f>
        <v>02411</v>
      </c>
      <c r="O6665" t="str" cm="1">
        <f t="array" ref="O6665">INDEX($B$9:$F$1048576, $J6665, $K6665 )</f>
        <v>기업은행</v>
      </c>
      <c r="P6665" t="str" cm="1">
        <f t="array" ref="P6665">IF( $L6665, TRIM(_xll.IMDP("IR", $G$5&amp;$N6665, $G$6)), "" )</f>
        <v/>
      </c>
      <c r="Q6665" t="b" cm="1">
        <f t="array" ref="Q6665">IF(
    $U$1=1, AND($P6665&lt;&gt;"", $P6665&lt;&gt;"...", $P6665&lt;&gt;"입력오류"),
    IF(
        $U$18=1, AND($P6665&lt;&gt;"", $P6665&lt;&gt;"...", $P6665&lt;&gt;"입력오류", ISNUMBER(FIND(INDEX($T$2:$T$7,$U$1),$P6665))),
        IF(
            $U$17="기타", AND($P6665&lt;&gt;"", $P6665&lt;&gt;"...", $P6665&lt;&gt;"입력오류", NOT(ISNUMBER(FIND($T$21:$T$34,$P6665)))),
            AND($P6665&lt;&gt;"", $P6665&lt;&gt;"...", $P6665&lt;&gt;"입력오류", $T$19=$P6665)
        )
    )
)</f>
        <v>0</v>
      </c>
    </row>
    <row r="6666" spans="9:17">
      <c r="I6666">
        <f t="shared" si="313"/>
        <v>6665</v>
      </c>
      <c r="J6666">
        <f t="shared" si="314"/>
        <v>81</v>
      </c>
      <c r="K6666">
        <f t="shared" si="312"/>
        <v>5</v>
      </c>
      <c r="L6666" t="b">
        <f>COUNTIF($N$2:N6666, N6666)=1</f>
        <v>0</v>
      </c>
      <c r="M6666" s="37">
        <f>IF( $Q6666, MAX($M$1:M6665)+1, 0)</f>
        <v>0</v>
      </c>
      <c r="N6666" t="str" cm="1">
        <f t="array" ref="N6666">INDEX($A$9:$F$1048576, $J6666, $K6666 )</f>
        <v>02478</v>
      </c>
      <c r="O6666" t="str" cm="1">
        <f t="array" ref="O6666">INDEX($B$9:$F$1048576, $J6666, $K6666 )</f>
        <v>호반건설</v>
      </c>
      <c r="P6666" t="str" cm="1">
        <f t="array" ref="P6666">IF( $L6666, TRIM(_xll.IMDP("IR", $G$5&amp;$N6666, $G$6)), "" )</f>
        <v/>
      </c>
      <c r="Q6666" t="b" cm="1">
        <f t="array" ref="Q6666">IF(
    $U$1=1, AND($P6666&lt;&gt;"", $P6666&lt;&gt;"...", $P6666&lt;&gt;"입력오류"),
    IF(
        $U$18=1, AND($P6666&lt;&gt;"", $P6666&lt;&gt;"...", $P6666&lt;&gt;"입력오류", ISNUMBER(FIND(INDEX($T$2:$T$7,$U$1),$P6666))),
        IF(
            $U$17="기타", AND($P6666&lt;&gt;"", $P6666&lt;&gt;"...", $P6666&lt;&gt;"입력오류", NOT(ISNUMBER(FIND($T$21:$T$34,$P6666)))),
            AND($P6666&lt;&gt;"", $P6666&lt;&gt;"...", $P6666&lt;&gt;"입력오류", $T$19=$P6666)
        )
    )
)</f>
        <v>0</v>
      </c>
    </row>
    <row r="6667" spans="9:17">
      <c r="I6667">
        <f t="shared" si="313"/>
        <v>6666</v>
      </c>
      <c r="J6667">
        <f t="shared" si="314"/>
        <v>82</v>
      </c>
      <c r="K6667">
        <f t="shared" si="312"/>
        <v>5</v>
      </c>
      <c r="L6667" t="b">
        <f>COUNTIF($N$2:N6667, N6667)=1</f>
        <v>1</v>
      </c>
      <c r="M6667" s="37">
        <f>IF( $Q6667, MAX($M$1:M6666)+1, 0)</f>
        <v>0</v>
      </c>
      <c r="N6667" t="str" cm="1">
        <f t="array" ref="N6667">INDEX($A$9:$F$1048576, $J6667, $K6667 )</f>
        <v>02482</v>
      </c>
      <c r="O6667" t="str" cm="1">
        <f t="array" ref="O6667">INDEX($B$9:$F$1048576, $J6667, $K6667 )</f>
        <v>동부저축은행</v>
      </c>
      <c r="P6667" t="str" cm="1">
        <f t="array" ref="P6667">IF( $L6667, TRIM(_xll.IMDP("IR", $G$5&amp;$N6667, $G$6)), "" )</f>
        <v/>
      </c>
      <c r="Q6667" t="b" cm="1">
        <f t="array" ref="Q6667">IF(
    $U$1=1, AND($P6667&lt;&gt;"", $P6667&lt;&gt;"...", $P6667&lt;&gt;"입력오류"),
    IF(
        $U$18=1, AND($P6667&lt;&gt;"", $P6667&lt;&gt;"...", $P6667&lt;&gt;"입력오류", ISNUMBER(FIND(INDEX($T$2:$T$7,$U$1),$P6667))),
        IF(
            $U$17="기타", AND($P6667&lt;&gt;"", $P6667&lt;&gt;"...", $P6667&lt;&gt;"입력오류", NOT(ISNUMBER(FIND($T$21:$T$34,$P6667)))),
            AND($P6667&lt;&gt;"", $P6667&lt;&gt;"...", $P6667&lt;&gt;"입력오류", $T$19=$P6667)
        )
    )
)</f>
        <v>0</v>
      </c>
    </row>
    <row r="6668" spans="9:17">
      <c r="I6668">
        <f t="shared" si="313"/>
        <v>6667</v>
      </c>
      <c r="J6668">
        <f t="shared" si="314"/>
        <v>83</v>
      </c>
      <c r="K6668">
        <f t="shared" si="312"/>
        <v>5</v>
      </c>
      <c r="L6668" t="b">
        <f>COUNTIF($N$2:N6668, N6668)=1</f>
        <v>0</v>
      </c>
      <c r="M6668" s="37">
        <f>IF( $Q6668, MAX($M$1:M6667)+1, 0)</f>
        <v>0</v>
      </c>
      <c r="N6668" t="str" cm="1">
        <f t="array" ref="N6668">INDEX($A$9:$F$1048576, $J6668, $K6668 )</f>
        <v>02590</v>
      </c>
      <c r="O6668" t="str" cm="1">
        <f t="array" ref="O6668">INDEX($B$9:$F$1048576, $J6668, $K6668 )</f>
        <v>동화기업</v>
      </c>
      <c r="P6668" t="str" cm="1">
        <f t="array" ref="P6668">IF( $L6668, TRIM(_xll.IMDP("IR", $G$5&amp;$N6668, $G$6)), "" )</f>
        <v/>
      </c>
      <c r="Q6668" t="b" cm="1">
        <f t="array" ref="Q6668">IF(
    $U$1=1, AND($P6668&lt;&gt;"", $P6668&lt;&gt;"...", $P6668&lt;&gt;"입력오류"),
    IF(
        $U$18=1, AND($P6668&lt;&gt;"", $P6668&lt;&gt;"...", $P6668&lt;&gt;"입력오류", ISNUMBER(FIND(INDEX($T$2:$T$7,$U$1),$P6668))),
        IF(
            $U$17="기타", AND($P6668&lt;&gt;"", $P6668&lt;&gt;"...", $P6668&lt;&gt;"입력오류", NOT(ISNUMBER(FIND($T$21:$T$34,$P6668)))),
            AND($P6668&lt;&gt;"", $P6668&lt;&gt;"...", $P6668&lt;&gt;"입력오류", $T$19=$P6668)
        )
    )
)</f>
        <v>0</v>
      </c>
    </row>
    <row r="6669" spans="9:17">
      <c r="I6669">
        <f t="shared" si="313"/>
        <v>6668</v>
      </c>
      <c r="J6669">
        <f t="shared" si="314"/>
        <v>84</v>
      </c>
      <c r="K6669">
        <f t="shared" si="312"/>
        <v>5</v>
      </c>
      <c r="L6669" t="b">
        <f>COUNTIF($N$2:N6669, N6669)=1</f>
        <v>0</v>
      </c>
      <c r="M6669" s="37">
        <f>IF( $Q6669, MAX($M$1:M6668)+1, 0)</f>
        <v>0</v>
      </c>
      <c r="N6669" t="str" cm="1">
        <f t="array" ref="N6669">INDEX($A$9:$F$1048576, $J6669, $K6669 )</f>
        <v>02867</v>
      </c>
      <c r="O6669" t="str" cm="1">
        <f t="array" ref="O6669">INDEX($B$9:$F$1048576, $J6669, $K6669 )</f>
        <v>팬오션</v>
      </c>
      <c r="P6669" t="str" cm="1">
        <f t="array" ref="P6669">IF( $L6669, TRIM(_xll.IMDP("IR", $G$5&amp;$N6669, $G$6)), "" )</f>
        <v/>
      </c>
      <c r="Q6669" t="b" cm="1">
        <f t="array" ref="Q6669">IF(
    $U$1=1, AND($P6669&lt;&gt;"", $P6669&lt;&gt;"...", $P6669&lt;&gt;"입력오류"),
    IF(
        $U$18=1, AND($P6669&lt;&gt;"", $P6669&lt;&gt;"...", $P6669&lt;&gt;"입력오류", ISNUMBER(FIND(INDEX($T$2:$T$7,$U$1),$P6669))),
        IF(
            $U$17="기타", AND($P6669&lt;&gt;"", $P6669&lt;&gt;"...", $P6669&lt;&gt;"입력오류", NOT(ISNUMBER(FIND($T$21:$T$34,$P6669)))),
            AND($P6669&lt;&gt;"", $P6669&lt;&gt;"...", $P6669&lt;&gt;"입력오류", $T$19=$P6669)
        )
    )
)</f>
        <v>0</v>
      </c>
    </row>
    <row r="6670" spans="9:17">
      <c r="I6670">
        <f t="shared" si="313"/>
        <v>6669</v>
      </c>
      <c r="J6670">
        <f t="shared" si="314"/>
        <v>85</v>
      </c>
      <c r="K6670">
        <f t="shared" si="312"/>
        <v>5</v>
      </c>
      <c r="L6670" t="b">
        <f>COUNTIF($N$2:N6670, N6670)=1</f>
        <v>0</v>
      </c>
      <c r="M6670" s="37">
        <f>IF( $Q6670, MAX($M$1:M6669)+1, 0)</f>
        <v>0</v>
      </c>
      <c r="N6670" t="str" cm="1">
        <f t="array" ref="N6670">INDEX($A$9:$F$1048576, $J6670, $K6670 )</f>
        <v>02882</v>
      </c>
      <c r="O6670" t="str" cm="1">
        <f t="array" ref="O6670">INDEX($B$9:$F$1048576, $J6670, $K6670 )</f>
        <v>한국증권금융</v>
      </c>
      <c r="P6670" t="str" cm="1">
        <f t="array" ref="P6670">IF( $L6670, TRIM(_xll.IMDP("IR", $G$5&amp;$N6670, $G$6)), "" )</f>
        <v/>
      </c>
      <c r="Q6670" t="b" cm="1">
        <f t="array" ref="Q6670">IF(
    $U$1=1, AND($P6670&lt;&gt;"", $P6670&lt;&gt;"...", $P6670&lt;&gt;"입력오류"),
    IF(
        $U$18=1, AND($P6670&lt;&gt;"", $P6670&lt;&gt;"...", $P6670&lt;&gt;"입력오류", ISNUMBER(FIND(INDEX($T$2:$T$7,$U$1),$P6670))),
        IF(
            $U$17="기타", AND($P6670&lt;&gt;"", $P6670&lt;&gt;"...", $P6670&lt;&gt;"입력오류", NOT(ISNUMBER(FIND($T$21:$T$34,$P6670)))),
            AND($P6670&lt;&gt;"", $P6670&lt;&gt;"...", $P6670&lt;&gt;"입력오류", $T$19=$P6670)
        )
    )
)</f>
        <v>0</v>
      </c>
    </row>
    <row r="6671" spans="9:17">
      <c r="I6671">
        <f t="shared" si="313"/>
        <v>6670</v>
      </c>
      <c r="J6671">
        <f t="shared" si="314"/>
        <v>86</v>
      </c>
      <c r="K6671">
        <f t="shared" si="312"/>
        <v>5</v>
      </c>
      <c r="L6671" t="b">
        <f>COUNTIF($N$2:N6671, N6671)=1</f>
        <v>1</v>
      </c>
      <c r="M6671" s="37">
        <f>IF( $Q6671, MAX($M$1:M6670)+1, 0)</f>
        <v>0</v>
      </c>
      <c r="N6671" t="str" cm="1">
        <f t="array" ref="N6671">INDEX($A$9:$F$1048576, $J6671, $K6671 )</f>
        <v>02976</v>
      </c>
      <c r="O6671" t="str" cm="1">
        <f t="array" ref="O6671">INDEX($B$9:$F$1048576, $J6671, $K6671 )</f>
        <v>키움예스저축은행</v>
      </c>
      <c r="P6671" t="str" cm="1">
        <f t="array" ref="P6671">IF( $L6671, TRIM(_xll.IMDP("IR", $G$5&amp;$N6671, $G$6)), "" )</f>
        <v/>
      </c>
      <c r="Q6671" t="b" cm="1">
        <f t="array" ref="Q6671">IF(
    $U$1=1, AND($P6671&lt;&gt;"", $P6671&lt;&gt;"...", $P6671&lt;&gt;"입력오류"),
    IF(
        $U$18=1, AND($P6671&lt;&gt;"", $P6671&lt;&gt;"...", $P6671&lt;&gt;"입력오류", ISNUMBER(FIND(INDEX($T$2:$T$7,$U$1),$P6671))),
        IF(
            $U$17="기타", AND($P6671&lt;&gt;"", $P6671&lt;&gt;"...", $P6671&lt;&gt;"입력오류", NOT(ISNUMBER(FIND($T$21:$T$34,$P6671)))),
            AND($P6671&lt;&gt;"", $P6671&lt;&gt;"...", $P6671&lt;&gt;"입력오류", $T$19=$P6671)
        )
    )
)</f>
        <v>0</v>
      </c>
    </row>
    <row r="6672" spans="9:17">
      <c r="I6672">
        <f t="shared" si="313"/>
        <v>6671</v>
      </c>
      <c r="J6672">
        <f t="shared" si="314"/>
        <v>87</v>
      </c>
      <c r="K6672">
        <f t="shared" si="312"/>
        <v>5</v>
      </c>
      <c r="L6672" t="b">
        <f>COUNTIF($N$2:N6672, N6672)=1</f>
        <v>0</v>
      </c>
      <c r="M6672" s="37">
        <f>IF( $Q6672, MAX($M$1:M6671)+1, 0)</f>
        <v>0</v>
      </c>
      <c r="N6672" t="str" cm="1">
        <f t="array" ref="N6672">INDEX($A$9:$F$1048576, $J6672, $K6672 )</f>
        <v>02978</v>
      </c>
      <c r="O6672" t="str" cm="1">
        <f t="array" ref="O6672">INDEX($B$9:$F$1048576, $J6672, $K6672 )</f>
        <v>삼성카드</v>
      </c>
      <c r="P6672" t="str" cm="1">
        <f t="array" ref="P6672">IF( $L6672, TRIM(_xll.IMDP("IR", $G$5&amp;$N6672, $G$6)), "" )</f>
        <v/>
      </c>
      <c r="Q6672" t="b" cm="1">
        <f t="array" ref="Q6672">IF(
    $U$1=1, AND($P6672&lt;&gt;"", $P6672&lt;&gt;"...", $P6672&lt;&gt;"입력오류"),
    IF(
        $U$18=1, AND($P6672&lt;&gt;"", $P6672&lt;&gt;"...", $P6672&lt;&gt;"입력오류", ISNUMBER(FIND(INDEX($T$2:$T$7,$U$1),$P6672))),
        IF(
            $U$17="기타", AND($P6672&lt;&gt;"", $P6672&lt;&gt;"...", $P6672&lt;&gt;"입력오류", NOT(ISNUMBER(FIND($T$21:$T$34,$P6672)))),
            AND($P6672&lt;&gt;"", $P6672&lt;&gt;"...", $P6672&lt;&gt;"입력오류", $T$19=$P6672)
        )
    )
)</f>
        <v>0</v>
      </c>
    </row>
    <row r="6673" spans="9:17">
      <c r="I6673">
        <f t="shared" si="313"/>
        <v>6672</v>
      </c>
      <c r="J6673">
        <f t="shared" si="314"/>
        <v>88</v>
      </c>
      <c r="K6673">
        <f t="shared" si="312"/>
        <v>5</v>
      </c>
      <c r="L6673" t="b">
        <f>COUNTIF($N$2:N6673, N6673)=1</f>
        <v>0</v>
      </c>
      <c r="M6673" s="37">
        <f>IF( $Q6673, MAX($M$1:M6672)+1, 0)</f>
        <v>0</v>
      </c>
      <c r="N6673" t="str" cm="1">
        <f t="array" ref="N6673">INDEX($A$9:$F$1048576, $J6673, $K6673 )</f>
        <v>03020</v>
      </c>
      <c r="O6673" t="str" cm="1">
        <f t="array" ref="O6673">INDEX($B$9:$F$1048576, $J6673, $K6673 )</f>
        <v>케이티</v>
      </c>
      <c r="P6673" t="str" cm="1">
        <f t="array" ref="P6673">IF( $L6673, TRIM(_xll.IMDP("IR", $G$5&amp;$N6673, $G$6)), "" )</f>
        <v/>
      </c>
      <c r="Q6673" t="b" cm="1">
        <f t="array" ref="Q6673">IF(
    $U$1=1, AND($P6673&lt;&gt;"", $P6673&lt;&gt;"...", $P6673&lt;&gt;"입력오류"),
    IF(
        $U$18=1, AND($P6673&lt;&gt;"", $P6673&lt;&gt;"...", $P6673&lt;&gt;"입력오류", ISNUMBER(FIND(INDEX($T$2:$T$7,$U$1),$P6673))),
        IF(
            $U$17="기타", AND($P6673&lt;&gt;"", $P6673&lt;&gt;"...", $P6673&lt;&gt;"입력오류", NOT(ISNUMBER(FIND($T$21:$T$34,$P6673)))),
            AND($P6673&lt;&gt;"", $P6673&lt;&gt;"...", $P6673&lt;&gt;"입력오류", $T$19=$P6673)
        )
    )
)</f>
        <v>0</v>
      </c>
    </row>
    <row r="6674" spans="9:17">
      <c r="I6674">
        <f t="shared" si="313"/>
        <v>6673</v>
      </c>
      <c r="J6674">
        <f t="shared" si="314"/>
        <v>89</v>
      </c>
      <c r="K6674">
        <f t="shared" si="312"/>
        <v>5</v>
      </c>
      <c r="L6674" t="b">
        <f>COUNTIF($N$2:N6674, N6674)=1</f>
        <v>0</v>
      </c>
      <c r="M6674" s="37">
        <f>IF( $Q6674, MAX($M$1:M6673)+1, 0)</f>
        <v>0</v>
      </c>
      <c r="N6674" t="str" cm="1">
        <f t="array" ref="N6674">INDEX($A$9:$F$1048576, $J6674, $K6674 )</f>
        <v>03021</v>
      </c>
      <c r="O6674" t="str" cm="1">
        <f t="array" ref="O6674">INDEX($B$9:$F$1048576, $J6674, $K6674 )</f>
        <v>다올투자증권</v>
      </c>
      <c r="P6674" t="str" cm="1">
        <f t="array" ref="P6674">IF( $L6674, TRIM(_xll.IMDP("IR", $G$5&amp;$N6674, $G$6)), "" )</f>
        <v/>
      </c>
      <c r="Q6674" t="b" cm="1">
        <f t="array" ref="Q6674">IF(
    $U$1=1, AND($P6674&lt;&gt;"", $P6674&lt;&gt;"...", $P6674&lt;&gt;"입력오류"),
    IF(
        $U$18=1, AND($P6674&lt;&gt;"", $P6674&lt;&gt;"...", $P6674&lt;&gt;"입력오류", ISNUMBER(FIND(INDEX($T$2:$T$7,$U$1),$P6674))),
        IF(
            $U$17="기타", AND($P6674&lt;&gt;"", $P6674&lt;&gt;"...", $P6674&lt;&gt;"입력오류", NOT(ISNUMBER(FIND($T$21:$T$34,$P6674)))),
            AND($P6674&lt;&gt;"", $P6674&lt;&gt;"...", $P6674&lt;&gt;"입력오류", $T$19=$P6674)
        )
    )
)</f>
        <v>0</v>
      </c>
    </row>
    <row r="6675" spans="9:17">
      <c r="I6675">
        <f t="shared" si="313"/>
        <v>6674</v>
      </c>
      <c r="J6675">
        <f t="shared" si="314"/>
        <v>90</v>
      </c>
      <c r="K6675">
        <f t="shared" si="312"/>
        <v>5</v>
      </c>
      <c r="L6675" t="b">
        <f>COUNTIF($N$2:N6675, N6675)=1</f>
        <v>0</v>
      </c>
      <c r="M6675" s="37">
        <f>IF( $Q6675, MAX($M$1:M6674)+1, 0)</f>
        <v>0</v>
      </c>
      <c r="N6675" t="str" cm="1">
        <f t="array" ref="N6675">INDEX($A$9:$F$1048576, $J6675, $K6675 )</f>
        <v>03061</v>
      </c>
      <c r="O6675" t="str" cm="1">
        <f t="array" ref="O6675">INDEX($B$9:$F$1048576, $J6675, $K6675 )</f>
        <v>교보증권</v>
      </c>
      <c r="P6675" t="str" cm="1">
        <f t="array" ref="P6675">IF( $L6675, TRIM(_xll.IMDP("IR", $G$5&amp;$N6675, $G$6)), "" )</f>
        <v/>
      </c>
      <c r="Q6675" t="b" cm="1">
        <f t="array" ref="Q6675">IF(
    $U$1=1, AND($P6675&lt;&gt;"", $P6675&lt;&gt;"...", $P6675&lt;&gt;"입력오류"),
    IF(
        $U$18=1, AND($P6675&lt;&gt;"", $P6675&lt;&gt;"...", $P6675&lt;&gt;"입력오류", ISNUMBER(FIND(INDEX($T$2:$T$7,$U$1),$P6675))),
        IF(
            $U$17="기타", AND($P6675&lt;&gt;"", $P6675&lt;&gt;"...", $P6675&lt;&gt;"입력오류", NOT(ISNUMBER(FIND($T$21:$T$34,$P6675)))),
            AND($P6675&lt;&gt;"", $P6675&lt;&gt;"...", $P6675&lt;&gt;"입력오류", $T$19=$P6675)
        )
    )
)</f>
        <v>0</v>
      </c>
    </row>
    <row r="6676" spans="9:17">
      <c r="I6676">
        <f t="shared" si="313"/>
        <v>6675</v>
      </c>
      <c r="J6676">
        <f t="shared" si="314"/>
        <v>91</v>
      </c>
      <c r="K6676">
        <f t="shared" si="312"/>
        <v>5</v>
      </c>
      <c r="L6676" t="b">
        <f>COUNTIF($N$2:N6676, N6676)=1</f>
        <v>0</v>
      </c>
      <c r="M6676" s="37">
        <f>IF( $Q6676, MAX($M$1:M6675)+1, 0)</f>
        <v>0</v>
      </c>
      <c r="N6676" t="str" cm="1">
        <f t="array" ref="N6676">INDEX($A$9:$F$1048576, $J6676, $K6676 )</f>
        <v>03101</v>
      </c>
      <c r="O6676" t="str" cm="1">
        <f t="array" ref="O6676">INDEX($B$9:$F$1048576, $J6676, $K6676 )</f>
        <v>롯데물산</v>
      </c>
      <c r="P6676" t="str" cm="1">
        <f t="array" ref="P6676">IF( $L6676, TRIM(_xll.IMDP("IR", $G$5&amp;$N6676, $G$6)), "" )</f>
        <v/>
      </c>
      <c r="Q6676" t="b" cm="1">
        <f t="array" ref="Q6676">IF(
    $U$1=1, AND($P6676&lt;&gt;"", $P6676&lt;&gt;"...", $P6676&lt;&gt;"입력오류"),
    IF(
        $U$18=1, AND($P6676&lt;&gt;"", $P6676&lt;&gt;"...", $P6676&lt;&gt;"입력오류", ISNUMBER(FIND(INDEX($T$2:$T$7,$U$1),$P6676))),
        IF(
            $U$17="기타", AND($P6676&lt;&gt;"", $P6676&lt;&gt;"...", $P6676&lt;&gt;"입력오류", NOT(ISNUMBER(FIND($T$21:$T$34,$P6676)))),
            AND($P6676&lt;&gt;"", $P6676&lt;&gt;"...", $P6676&lt;&gt;"입력오류", $T$19=$P6676)
        )
    )
)</f>
        <v>0</v>
      </c>
    </row>
    <row r="6677" spans="9:17">
      <c r="I6677">
        <f t="shared" si="313"/>
        <v>6676</v>
      </c>
      <c r="J6677">
        <f t="shared" si="314"/>
        <v>92</v>
      </c>
      <c r="K6677">
        <f t="shared" si="312"/>
        <v>5</v>
      </c>
      <c r="L6677" t="b">
        <f>COUNTIF($N$2:N6677, N6677)=1</f>
        <v>0</v>
      </c>
      <c r="M6677" s="37">
        <f>IF( $Q6677, MAX($M$1:M6676)+1, 0)</f>
        <v>0</v>
      </c>
      <c r="N6677" t="str" cm="1">
        <f t="array" ref="N6677">INDEX($A$9:$F$1048576, $J6677, $K6677 )</f>
        <v>03132</v>
      </c>
      <c r="O6677" t="str" cm="1">
        <f t="array" ref="O6677">INDEX($B$9:$F$1048576, $J6677, $K6677 )</f>
        <v>비씨카드</v>
      </c>
      <c r="P6677" t="str" cm="1">
        <f t="array" ref="P6677">IF( $L6677, TRIM(_xll.IMDP("IR", $G$5&amp;$N6677, $G$6)), "" )</f>
        <v/>
      </c>
      <c r="Q6677" t="b" cm="1">
        <f t="array" ref="Q6677">IF(
    $U$1=1, AND($P6677&lt;&gt;"", $P6677&lt;&gt;"...", $P6677&lt;&gt;"입력오류"),
    IF(
        $U$18=1, AND($P6677&lt;&gt;"", $P6677&lt;&gt;"...", $P6677&lt;&gt;"입력오류", ISNUMBER(FIND(INDEX($T$2:$T$7,$U$1),$P6677))),
        IF(
            $U$17="기타", AND($P6677&lt;&gt;"", $P6677&lt;&gt;"...", $P6677&lt;&gt;"입력오류", NOT(ISNUMBER(FIND($T$21:$T$34,$P6677)))),
            AND($P6677&lt;&gt;"", $P6677&lt;&gt;"...", $P6677&lt;&gt;"입력오류", $T$19=$P6677)
        )
    )
)</f>
        <v>0</v>
      </c>
    </row>
    <row r="6678" spans="9:17">
      <c r="I6678">
        <f t="shared" si="313"/>
        <v>6677</v>
      </c>
      <c r="J6678">
        <f t="shared" si="314"/>
        <v>93</v>
      </c>
      <c r="K6678">
        <f t="shared" si="312"/>
        <v>5</v>
      </c>
      <c r="L6678" t="b">
        <f>COUNTIF($N$2:N6678, N6678)=1</f>
        <v>0</v>
      </c>
      <c r="M6678" s="37">
        <f>IF( $Q6678, MAX($M$1:M6677)+1, 0)</f>
        <v>0</v>
      </c>
      <c r="N6678" t="str" cm="1">
        <f t="array" ref="N6678">INDEX($A$9:$F$1048576, $J6678, $K6678 )</f>
        <v>03264</v>
      </c>
      <c r="O6678" t="str" cm="1">
        <f t="array" ref="O6678">INDEX($B$9:$F$1048576, $J6678, $K6678 )</f>
        <v>LG유플러스</v>
      </c>
      <c r="P6678" t="str" cm="1">
        <f t="array" ref="P6678">IF( $L6678, TRIM(_xll.IMDP("IR", $G$5&amp;$N6678, $G$6)), "" )</f>
        <v/>
      </c>
      <c r="Q6678" t="b" cm="1">
        <f t="array" ref="Q6678">IF(
    $U$1=1, AND($P6678&lt;&gt;"", $P6678&lt;&gt;"...", $P6678&lt;&gt;"입력오류"),
    IF(
        $U$18=1, AND($P6678&lt;&gt;"", $P6678&lt;&gt;"...", $P6678&lt;&gt;"입력오류", ISNUMBER(FIND(INDEX($T$2:$T$7,$U$1),$P6678))),
        IF(
            $U$17="기타", AND($P6678&lt;&gt;"", $P6678&lt;&gt;"...", $P6678&lt;&gt;"입력오류", NOT(ISNUMBER(FIND($T$21:$T$34,$P6678)))),
            AND($P6678&lt;&gt;"", $P6678&lt;&gt;"...", $P6678&lt;&gt;"입력오류", $T$19=$P6678)
        )
    )
)</f>
        <v>0</v>
      </c>
    </row>
    <row r="6679" spans="9:17">
      <c r="I6679">
        <f t="shared" si="313"/>
        <v>6678</v>
      </c>
      <c r="J6679">
        <f t="shared" si="314"/>
        <v>94</v>
      </c>
      <c r="K6679">
        <f t="shared" si="312"/>
        <v>5</v>
      </c>
      <c r="L6679" t="b">
        <f>COUNTIF($N$2:N6679, N6679)=1</f>
        <v>0</v>
      </c>
      <c r="M6679" s="37">
        <f>IF( $Q6679, MAX($M$1:M6678)+1, 0)</f>
        <v>0</v>
      </c>
      <c r="N6679" t="str" cm="1">
        <f t="array" ref="N6679">INDEX($A$9:$F$1048576, $J6679, $K6679 )</f>
        <v>03271</v>
      </c>
      <c r="O6679" t="str" cm="1">
        <f t="array" ref="O6679">INDEX($B$9:$F$1048576, $J6679, $K6679 )</f>
        <v>신한카드</v>
      </c>
      <c r="P6679" t="str" cm="1">
        <f t="array" ref="P6679">IF( $L6679, TRIM(_xll.IMDP("IR", $G$5&amp;$N6679, $G$6)), "" )</f>
        <v/>
      </c>
      <c r="Q6679" t="b" cm="1">
        <f t="array" ref="Q6679">IF(
    $U$1=1, AND($P6679&lt;&gt;"", $P6679&lt;&gt;"...", $P6679&lt;&gt;"입력오류"),
    IF(
        $U$18=1, AND($P6679&lt;&gt;"", $P6679&lt;&gt;"...", $P6679&lt;&gt;"입력오류", ISNUMBER(FIND(INDEX($T$2:$T$7,$U$1),$P6679))),
        IF(
            $U$17="기타", AND($P6679&lt;&gt;"", $P6679&lt;&gt;"...", $P6679&lt;&gt;"입력오류", NOT(ISNUMBER(FIND($T$21:$T$34,$P6679)))),
            AND($P6679&lt;&gt;"", $P6679&lt;&gt;"...", $P6679&lt;&gt;"입력오류", $T$19=$P6679)
        )
    )
)</f>
        <v>0</v>
      </c>
    </row>
    <row r="6680" spans="9:17">
      <c r="I6680">
        <f t="shared" si="313"/>
        <v>6679</v>
      </c>
      <c r="J6680">
        <f t="shared" si="314"/>
        <v>95</v>
      </c>
      <c r="K6680">
        <f t="shared" si="312"/>
        <v>5</v>
      </c>
      <c r="L6680" t="b">
        <f>COUNTIF($N$2:N6680, N6680)=1</f>
        <v>0</v>
      </c>
      <c r="M6680" s="37">
        <f>IF( $Q6680, MAX($M$1:M6679)+1, 0)</f>
        <v>0</v>
      </c>
      <c r="N6680" t="str" cm="1">
        <f t="array" ref="N6680">INDEX($A$9:$F$1048576, $J6680, $K6680 )</f>
        <v>03401</v>
      </c>
      <c r="O6680" t="str" cm="1">
        <f t="array" ref="O6680">INDEX($B$9:$F$1048576, $J6680, $K6680 )</f>
        <v>산업은행</v>
      </c>
      <c r="P6680" t="str" cm="1">
        <f t="array" ref="P6680">IF( $L6680, TRIM(_xll.IMDP("IR", $G$5&amp;$N6680, $G$6)), "" )</f>
        <v/>
      </c>
      <c r="Q6680" t="b" cm="1">
        <f t="array" ref="Q6680">IF(
    $U$1=1, AND($P6680&lt;&gt;"", $P6680&lt;&gt;"...", $P6680&lt;&gt;"입력오류"),
    IF(
        $U$18=1, AND($P6680&lt;&gt;"", $P6680&lt;&gt;"...", $P6680&lt;&gt;"입력오류", ISNUMBER(FIND(INDEX($T$2:$T$7,$U$1),$P6680))),
        IF(
            $U$17="기타", AND($P6680&lt;&gt;"", $P6680&lt;&gt;"...", $P6680&lt;&gt;"입력오류", NOT(ISNUMBER(FIND($T$21:$T$34,$P6680)))),
            AND($P6680&lt;&gt;"", $P6680&lt;&gt;"...", $P6680&lt;&gt;"입력오류", $T$19=$P6680)
        )
    )
)</f>
        <v>0</v>
      </c>
    </row>
    <row r="6681" spans="9:17">
      <c r="I6681">
        <f t="shared" si="313"/>
        <v>6680</v>
      </c>
      <c r="J6681">
        <f t="shared" si="314"/>
        <v>96</v>
      </c>
      <c r="K6681">
        <f t="shared" si="312"/>
        <v>5</v>
      </c>
      <c r="L6681" t="b">
        <f>COUNTIF($N$2:N6681, N6681)=1</f>
        <v>0</v>
      </c>
      <c r="M6681" s="37">
        <f>IF( $Q6681, MAX($M$1:M6680)+1, 0)</f>
        <v>0</v>
      </c>
      <c r="N6681" t="str" cm="1">
        <f t="array" ref="N6681">INDEX($A$9:$F$1048576, $J6681, $K6681 )</f>
        <v>03404</v>
      </c>
      <c r="O6681" t="str" cm="1">
        <f t="array" ref="O6681">INDEX($B$9:$F$1048576, $J6681, $K6681 )</f>
        <v>현대카드</v>
      </c>
      <c r="P6681" t="str" cm="1">
        <f t="array" ref="P6681">IF( $L6681, TRIM(_xll.IMDP("IR", $G$5&amp;$N6681, $G$6)), "" )</f>
        <v/>
      </c>
      <c r="Q6681" t="b" cm="1">
        <f t="array" ref="Q6681">IF(
    $U$1=1, AND($P6681&lt;&gt;"", $P6681&lt;&gt;"...", $P6681&lt;&gt;"입력오류"),
    IF(
        $U$18=1, AND($P6681&lt;&gt;"", $P6681&lt;&gt;"...", $P6681&lt;&gt;"입력오류", ISNUMBER(FIND(INDEX($T$2:$T$7,$U$1),$P6681))),
        IF(
            $U$17="기타", AND($P6681&lt;&gt;"", $P6681&lt;&gt;"...", $P6681&lt;&gt;"입력오류", NOT(ISNUMBER(FIND($T$21:$T$34,$P6681)))),
            AND($P6681&lt;&gt;"", $P6681&lt;&gt;"...", $P6681&lt;&gt;"입력오류", $T$19=$P6681)
        )
    )
)</f>
        <v>0</v>
      </c>
    </row>
    <row r="6682" spans="9:17">
      <c r="I6682">
        <f t="shared" si="313"/>
        <v>6681</v>
      </c>
      <c r="J6682">
        <f t="shared" si="314"/>
        <v>97</v>
      </c>
      <c r="K6682">
        <f t="shared" si="312"/>
        <v>5</v>
      </c>
      <c r="L6682" t="b">
        <f>COUNTIF($N$2:N6682, N6682)=1</f>
        <v>0</v>
      </c>
      <c r="M6682" s="37">
        <f>IF( $Q6682, MAX($M$1:M6681)+1, 0)</f>
        <v>0</v>
      </c>
      <c r="N6682" t="str" cm="1">
        <f t="array" ref="N6682">INDEX($A$9:$F$1048576, $J6682, $K6682 )</f>
        <v>03430</v>
      </c>
      <c r="O6682" t="str" cm="1">
        <f t="array" ref="O6682">INDEX($B$9:$F$1048576, $J6682, $K6682 )</f>
        <v>한국수출입은행</v>
      </c>
      <c r="P6682" t="str" cm="1">
        <f t="array" ref="P6682">IF( $L6682, TRIM(_xll.IMDP("IR", $G$5&amp;$N6682, $G$6)), "" )</f>
        <v/>
      </c>
      <c r="Q6682" t="b" cm="1">
        <f t="array" ref="Q6682">IF(
    $U$1=1, AND($P6682&lt;&gt;"", $P6682&lt;&gt;"...", $P6682&lt;&gt;"입력오류"),
    IF(
        $U$18=1, AND($P6682&lt;&gt;"", $P6682&lt;&gt;"...", $P6682&lt;&gt;"입력오류", ISNUMBER(FIND(INDEX($T$2:$T$7,$U$1),$P6682))),
        IF(
            $U$17="기타", AND($P6682&lt;&gt;"", $P6682&lt;&gt;"...", $P6682&lt;&gt;"입력오류", NOT(ISNUMBER(FIND($T$21:$T$34,$P6682)))),
            AND($P6682&lt;&gt;"", $P6682&lt;&gt;"...", $P6682&lt;&gt;"입력오류", $T$19=$P6682)
        )
    )
)</f>
        <v>0</v>
      </c>
    </row>
    <row r="6683" spans="9:17">
      <c r="I6683">
        <f t="shared" si="313"/>
        <v>6682</v>
      </c>
      <c r="J6683">
        <f t="shared" si="314"/>
        <v>98</v>
      </c>
      <c r="K6683">
        <f t="shared" si="312"/>
        <v>5</v>
      </c>
      <c r="L6683" t="b">
        <f>COUNTIF($N$2:N6683, N6683)=1</f>
        <v>0</v>
      </c>
      <c r="M6683" s="37">
        <f>IF( $Q6683, MAX($M$1:M6682)+1, 0)</f>
        <v>0</v>
      </c>
      <c r="N6683" t="str" cm="1">
        <f t="array" ref="N6683">INDEX($A$9:$F$1048576, $J6683, $K6683 )</f>
        <v>03432</v>
      </c>
      <c r="O6683" t="str" cm="1">
        <f t="array" ref="O6683">INDEX($B$9:$F$1048576, $J6683, $K6683 )</f>
        <v>농협중앙회</v>
      </c>
      <c r="P6683" t="str" cm="1">
        <f t="array" ref="P6683">IF( $L6683, TRIM(_xll.IMDP("IR", $G$5&amp;$N6683, $G$6)), "" )</f>
        <v/>
      </c>
      <c r="Q6683" t="b" cm="1">
        <f t="array" ref="Q6683">IF(
    $U$1=1, AND($P6683&lt;&gt;"", $P6683&lt;&gt;"...", $P6683&lt;&gt;"입력오류"),
    IF(
        $U$18=1, AND($P6683&lt;&gt;"", $P6683&lt;&gt;"...", $P6683&lt;&gt;"입력오류", ISNUMBER(FIND(INDEX($T$2:$T$7,$U$1),$P6683))),
        IF(
            $U$17="기타", AND($P6683&lt;&gt;"", $P6683&lt;&gt;"...", $P6683&lt;&gt;"입력오류", NOT(ISNUMBER(FIND($T$21:$T$34,$P6683)))),
            AND($P6683&lt;&gt;"", $P6683&lt;&gt;"...", $P6683&lt;&gt;"입력오류", $T$19=$P6683)
        )
    )
)</f>
        <v>0</v>
      </c>
    </row>
    <row r="6684" spans="9:17">
      <c r="I6684">
        <f t="shared" si="313"/>
        <v>6683</v>
      </c>
      <c r="J6684">
        <f t="shared" si="314"/>
        <v>99</v>
      </c>
      <c r="K6684">
        <f t="shared" si="312"/>
        <v>5</v>
      </c>
      <c r="L6684" t="b">
        <f>COUNTIF($N$2:N6684, N6684)=1</f>
        <v>0</v>
      </c>
      <c r="M6684" s="37">
        <f>IF( $Q6684, MAX($M$1:M6683)+1, 0)</f>
        <v>0</v>
      </c>
      <c r="N6684" t="str" cm="1">
        <f t="array" ref="N6684">INDEX($A$9:$F$1048576, $J6684, $K6684 )</f>
        <v>03523</v>
      </c>
      <c r="O6684" t="str" cm="1">
        <f t="array" ref="O6684">INDEX($B$9:$F$1048576, $J6684, $K6684 )</f>
        <v>수협중앙회</v>
      </c>
      <c r="P6684" t="str" cm="1">
        <f t="array" ref="P6684">IF( $L6684, TRIM(_xll.IMDP("IR", $G$5&amp;$N6684, $G$6)), "" )</f>
        <v/>
      </c>
      <c r="Q6684" t="b" cm="1">
        <f t="array" ref="Q6684">IF(
    $U$1=1, AND($P6684&lt;&gt;"", $P6684&lt;&gt;"...", $P6684&lt;&gt;"입력오류"),
    IF(
        $U$18=1, AND($P6684&lt;&gt;"", $P6684&lt;&gt;"...", $P6684&lt;&gt;"입력오류", ISNUMBER(FIND(INDEX($T$2:$T$7,$U$1),$P6684))),
        IF(
            $U$17="기타", AND($P6684&lt;&gt;"", $P6684&lt;&gt;"...", $P6684&lt;&gt;"입력오류", NOT(ISNUMBER(FIND($T$21:$T$34,$P6684)))),
            AND($P6684&lt;&gt;"", $P6684&lt;&gt;"...", $P6684&lt;&gt;"입력오류", $T$19=$P6684)
        )
    )
)</f>
        <v>0</v>
      </c>
    </row>
    <row r="6685" spans="9:17">
      <c r="I6685">
        <f t="shared" si="313"/>
        <v>6684</v>
      </c>
      <c r="J6685">
        <f t="shared" si="314"/>
        <v>100</v>
      </c>
      <c r="K6685">
        <f t="shared" si="312"/>
        <v>5</v>
      </c>
      <c r="L6685" t="b">
        <f>COUNTIF($N$2:N6685, N6685)=1</f>
        <v>1</v>
      </c>
      <c r="M6685" s="37">
        <f>IF( $Q6685, MAX($M$1:M6684)+1, 0)</f>
        <v>0</v>
      </c>
      <c r="N6685" t="str" cm="1">
        <f t="array" ref="N6685">INDEX($A$9:$F$1048576, $J6685, $K6685 )</f>
        <v>03547</v>
      </c>
      <c r="O6685" t="str" cm="1">
        <f t="array" ref="O6685">INDEX($B$9:$F$1048576, $J6685, $K6685 )</f>
        <v>디비에스은행서울지점</v>
      </c>
      <c r="P6685" t="str" cm="1">
        <f t="array" ref="P6685">IF( $L6685, TRIM(_xll.IMDP("IR", $G$5&amp;$N6685, $G$6)), "" )</f>
        <v/>
      </c>
      <c r="Q6685" t="b" cm="1">
        <f t="array" ref="Q6685">IF(
    $U$1=1, AND($P6685&lt;&gt;"", $P6685&lt;&gt;"...", $P6685&lt;&gt;"입력오류"),
    IF(
        $U$18=1, AND($P6685&lt;&gt;"", $P6685&lt;&gt;"...", $P6685&lt;&gt;"입력오류", ISNUMBER(FIND(INDEX($T$2:$T$7,$U$1),$P6685))),
        IF(
            $U$17="기타", AND($P6685&lt;&gt;"", $P6685&lt;&gt;"...", $P6685&lt;&gt;"입력오류", NOT(ISNUMBER(FIND($T$21:$T$34,$P6685)))),
            AND($P6685&lt;&gt;"", $P6685&lt;&gt;"...", $P6685&lt;&gt;"입력오류", $T$19=$P6685)
        )
    )
)</f>
        <v>0</v>
      </c>
    </row>
    <row r="6686" spans="9:17">
      <c r="I6686">
        <f t="shared" si="313"/>
        <v>6685</v>
      </c>
      <c r="J6686">
        <f t="shared" si="314"/>
        <v>101</v>
      </c>
      <c r="K6686">
        <f t="shared" si="312"/>
        <v>5</v>
      </c>
      <c r="L6686" t="b">
        <f>COUNTIF($N$2:N6686, N6686)=1</f>
        <v>0</v>
      </c>
      <c r="M6686" s="37">
        <f>IF( $Q6686, MAX($M$1:M6685)+1, 0)</f>
        <v>0</v>
      </c>
      <c r="N6686" t="str" cm="1">
        <f t="array" ref="N6686">INDEX($A$9:$F$1048576, $J6686, $K6686 )</f>
        <v>03776</v>
      </c>
      <c r="O6686" t="str" cm="1">
        <f t="array" ref="O6686">INDEX($B$9:$F$1048576, $J6686, $K6686 )</f>
        <v>한국가스공사</v>
      </c>
      <c r="P6686" t="str" cm="1">
        <f t="array" ref="P6686">IF( $L6686, TRIM(_xll.IMDP("IR", $G$5&amp;$N6686, $G$6)), "" )</f>
        <v/>
      </c>
      <c r="Q6686" t="b" cm="1">
        <f t="array" ref="Q6686">IF(
    $U$1=1, AND($P6686&lt;&gt;"", $P6686&lt;&gt;"...", $P6686&lt;&gt;"입력오류"),
    IF(
        $U$18=1, AND($P6686&lt;&gt;"", $P6686&lt;&gt;"...", $P6686&lt;&gt;"입력오류", ISNUMBER(FIND(INDEX($T$2:$T$7,$U$1),$P6686))),
        IF(
            $U$17="기타", AND($P6686&lt;&gt;"", $P6686&lt;&gt;"...", $P6686&lt;&gt;"입력오류", NOT(ISNUMBER(FIND($T$21:$T$34,$P6686)))),
            AND($P6686&lt;&gt;"", $P6686&lt;&gt;"...", $P6686&lt;&gt;"입력오류", $T$19=$P6686)
        )
    )
)</f>
        <v>0</v>
      </c>
    </row>
    <row r="6687" spans="9:17">
      <c r="I6687">
        <f t="shared" si="313"/>
        <v>6686</v>
      </c>
      <c r="J6687">
        <f t="shared" si="314"/>
        <v>102</v>
      </c>
      <c r="K6687">
        <f t="shared" si="312"/>
        <v>5</v>
      </c>
      <c r="L6687" t="b">
        <f>COUNTIF($N$2:N6687, N6687)=1</f>
        <v>0</v>
      </c>
      <c r="M6687" s="37">
        <f>IF( $Q6687, MAX($M$1:M6686)+1, 0)</f>
        <v>0</v>
      </c>
      <c r="N6687" t="str" cm="1">
        <f t="array" ref="N6687">INDEX($A$9:$F$1048576, $J6687, $K6687 )</f>
        <v>03904</v>
      </c>
      <c r="O6687" t="str" cm="1">
        <f t="array" ref="O6687">INDEX($B$9:$F$1048576, $J6687, $K6687 )</f>
        <v>한화호텔앤드리조트</v>
      </c>
      <c r="P6687" t="str" cm="1">
        <f t="array" ref="P6687">IF( $L6687, TRIM(_xll.IMDP("IR", $G$5&amp;$N6687, $G$6)), "" )</f>
        <v/>
      </c>
      <c r="Q6687" t="b" cm="1">
        <f t="array" ref="Q6687">IF(
    $U$1=1, AND($P6687&lt;&gt;"", $P6687&lt;&gt;"...", $P6687&lt;&gt;"입력오류"),
    IF(
        $U$18=1, AND($P6687&lt;&gt;"", $P6687&lt;&gt;"...", $P6687&lt;&gt;"입력오류", ISNUMBER(FIND(INDEX($T$2:$T$7,$U$1),$P6687))),
        IF(
            $U$17="기타", AND($P6687&lt;&gt;"", $P6687&lt;&gt;"...", $P6687&lt;&gt;"입력오류", NOT(ISNUMBER(FIND($T$21:$T$34,$P6687)))),
            AND($P6687&lt;&gt;"", $P6687&lt;&gt;"...", $P6687&lt;&gt;"입력오류", $T$19=$P6687)
        )
    )
)</f>
        <v>0</v>
      </c>
    </row>
    <row r="6688" spans="9:17">
      <c r="I6688">
        <f t="shared" si="313"/>
        <v>6687</v>
      </c>
      <c r="J6688">
        <f t="shared" si="314"/>
        <v>103</v>
      </c>
      <c r="K6688">
        <f t="shared" si="312"/>
        <v>5</v>
      </c>
      <c r="L6688" t="b">
        <f>COUNTIF($N$2:N6688, N6688)=1</f>
        <v>0</v>
      </c>
      <c r="M6688" s="37">
        <f>IF( $Q6688, MAX($M$1:M6687)+1, 0)</f>
        <v>0</v>
      </c>
      <c r="N6688" t="str" cm="1">
        <f t="array" ref="N6688">INDEX($A$9:$F$1048576, $J6688, $K6688 )</f>
        <v>03914</v>
      </c>
      <c r="O6688" t="str" cm="1">
        <f t="array" ref="O6688">INDEX($B$9:$F$1048576, $J6688, $K6688 )</f>
        <v>SK</v>
      </c>
      <c r="P6688" t="str" cm="1">
        <f t="array" ref="P6688">IF( $L6688, TRIM(_xll.IMDP("IR", $G$5&amp;$N6688, $G$6)), "" )</f>
        <v/>
      </c>
      <c r="Q6688" t="b" cm="1">
        <f t="array" ref="Q6688">IF(
    $U$1=1, AND($P6688&lt;&gt;"", $P6688&lt;&gt;"...", $P6688&lt;&gt;"입력오류"),
    IF(
        $U$18=1, AND($P6688&lt;&gt;"", $P6688&lt;&gt;"...", $P6688&lt;&gt;"입력오류", ISNUMBER(FIND(INDEX($T$2:$T$7,$U$1),$P6688))),
        IF(
            $U$17="기타", AND($P6688&lt;&gt;"", $P6688&lt;&gt;"...", $P6688&lt;&gt;"입력오류", NOT(ISNUMBER(FIND($T$21:$T$34,$P6688)))),
            AND($P6688&lt;&gt;"", $P6688&lt;&gt;"...", $P6688&lt;&gt;"입력오류", $T$19=$P6688)
        )
    )
)</f>
        <v>0</v>
      </c>
    </row>
    <row r="6689" spans="9:17">
      <c r="I6689">
        <f t="shared" si="313"/>
        <v>6688</v>
      </c>
      <c r="J6689">
        <f t="shared" si="314"/>
        <v>104</v>
      </c>
      <c r="K6689">
        <f t="shared" si="312"/>
        <v>5</v>
      </c>
      <c r="L6689" t="b">
        <f>COUNTIF($N$2:N6689, N6689)=1</f>
        <v>1</v>
      </c>
      <c r="M6689" s="37">
        <f>IF( $Q6689, MAX($M$1:M6688)+1, 0)</f>
        <v>0</v>
      </c>
      <c r="N6689" t="str" cm="1">
        <f t="array" ref="N6689">INDEX($A$9:$F$1048576, $J6689, $K6689 )</f>
        <v>03916</v>
      </c>
      <c r="O6689" t="str" cm="1">
        <f t="array" ref="O6689">INDEX($B$9:$F$1048576, $J6689, $K6689 )</f>
        <v>파라다이스</v>
      </c>
      <c r="P6689" t="str" cm="1">
        <f t="array" ref="P6689">IF( $L6689, TRIM(_xll.IMDP("IR", $G$5&amp;$N6689, $G$6)), "" )</f>
        <v/>
      </c>
      <c r="Q6689" t="b" cm="1">
        <f t="array" ref="Q6689">IF(
    $U$1=1, AND($P6689&lt;&gt;"", $P6689&lt;&gt;"...", $P6689&lt;&gt;"입력오류"),
    IF(
        $U$18=1, AND($P6689&lt;&gt;"", $P6689&lt;&gt;"...", $P6689&lt;&gt;"입력오류", ISNUMBER(FIND(INDEX($T$2:$T$7,$U$1),$P6689))),
        IF(
            $U$17="기타", AND($P6689&lt;&gt;"", $P6689&lt;&gt;"...", $P6689&lt;&gt;"입력오류", NOT(ISNUMBER(FIND($T$21:$T$34,$P6689)))),
            AND($P6689&lt;&gt;"", $P6689&lt;&gt;"...", $P6689&lt;&gt;"입력오류", $T$19=$P6689)
        )
    )
)</f>
        <v>0</v>
      </c>
    </row>
    <row r="6690" spans="9:17">
      <c r="I6690">
        <f t="shared" si="313"/>
        <v>6689</v>
      </c>
      <c r="J6690">
        <f t="shared" si="314"/>
        <v>105</v>
      </c>
      <c r="K6690">
        <f t="shared" si="312"/>
        <v>5</v>
      </c>
      <c r="L6690" t="b">
        <f>COUNTIF($N$2:N6690, N6690)=1</f>
        <v>1</v>
      </c>
      <c r="M6690" s="37">
        <f>IF( $Q6690, MAX($M$1:M6689)+1, 0)</f>
        <v>0</v>
      </c>
      <c r="N6690" t="str" cm="1">
        <f t="array" ref="N6690">INDEX($A$9:$F$1048576, $J6690, $K6690 )</f>
        <v>03917</v>
      </c>
      <c r="O6690" t="str" cm="1">
        <f t="array" ref="O6690">INDEX($B$9:$F$1048576, $J6690, $K6690 )</f>
        <v>서울보증보험</v>
      </c>
      <c r="P6690" t="str" cm="1">
        <f t="array" ref="P6690">IF( $L6690, TRIM(_xll.IMDP("IR", $G$5&amp;$N6690, $G$6)), "" )</f>
        <v/>
      </c>
      <c r="Q6690" t="b" cm="1">
        <f t="array" ref="Q6690">IF(
    $U$1=1, AND($P6690&lt;&gt;"", $P6690&lt;&gt;"...", $P6690&lt;&gt;"입력오류"),
    IF(
        $U$18=1, AND($P6690&lt;&gt;"", $P6690&lt;&gt;"...", $P6690&lt;&gt;"입력오류", ISNUMBER(FIND(INDEX($T$2:$T$7,$U$1),$P6690))),
        IF(
            $U$17="기타", AND($P6690&lt;&gt;"", $P6690&lt;&gt;"...", $P6690&lt;&gt;"입력오류", NOT(ISNUMBER(FIND($T$21:$T$34,$P6690)))),
            AND($P6690&lt;&gt;"", $P6690&lt;&gt;"...", $P6690&lt;&gt;"입력오류", $T$19=$P6690)
        )
    )
)</f>
        <v>0</v>
      </c>
    </row>
    <row r="6691" spans="9:17">
      <c r="I6691">
        <f t="shared" si="313"/>
        <v>6690</v>
      </c>
      <c r="J6691">
        <f t="shared" si="314"/>
        <v>106</v>
      </c>
      <c r="K6691">
        <f t="shared" si="312"/>
        <v>5</v>
      </c>
      <c r="L6691" t="b">
        <f>COUNTIF($N$2:N6691, N6691)=1</f>
        <v>0</v>
      </c>
      <c r="M6691" s="37">
        <f>IF( $Q6691, MAX($M$1:M6690)+1, 0)</f>
        <v>0</v>
      </c>
      <c r="N6691" t="str" cm="1">
        <f t="array" ref="N6691">INDEX($A$9:$F$1048576, $J6691, $K6691 )</f>
        <v>03934</v>
      </c>
      <c r="O6691" t="str" cm="1">
        <f t="array" ref="O6691">INDEX($B$9:$F$1048576, $J6691, $K6691 )</f>
        <v>중소벤처기업진흥공단</v>
      </c>
      <c r="P6691" t="str" cm="1">
        <f t="array" ref="P6691">IF( $L6691, TRIM(_xll.IMDP("IR", $G$5&amp;$N6691, $G$6)), "" )</f>
        <v/>
      </c>
      <c r="Q6691" t="b" cm="1">
        <f t="array" ref="Q6691">IF(
    $U$1=1, AND($P6691&lt;&gt;"", $P6691&lt;&gt;"...", $P6691&lt;&gt;"입력오류"),
    IF(
        $U$18=1, AND($P6691&lt;&gt;"", $P6691&lt;&gt;"...", $P6691&lt;&gt;"입력오류", ISNUMBER(FIND(INDEX($T$2:$T$7,$U$1),$P6691))),
        IF(
            $U$17="기타", AND($P6691&lt;&gt;"", $P6691&lt;&gt;"...", $P6691&lt;&gt;"입력오류", NOT(ISNUMBER(FIND($T$21:$T$34,$P6691)))),
            AND($P6691&lt;&gt;"", $P6691&lt;&gt;"...", $P6691&lt;&gt;"입력오류", $T$19=$P6691)
        )
    )
)</f>
        <v>0</v>
      </c>
    </row>
    <row r="6692" spans="9:17">
      <c r="I6692">
        <f t="shared" si="313"/>
        <v>6691</v>
      </c>
      <c r="J6692">
        <f t="shared" si="314"/>
        <v>107</v>
      </c>
      <c r="K6692">
        <f t="shared" si="312"/>
        <v>5</v>
      </c>
      <c r="L6692" t="b">
        <f>COUNTIF($N$2:N6692, N6692)=1</f>
        <v>0</v>
      </c>
      <c r="M6692" s="37">
        <f>IF( $Q6692, MAX($M$1:M6691)+1, 0)</f>
        <v>0</v>
      </c>
      <c r="N6692" t="str" cm="1">
        <f t="array" ref="N6692">INDEX($A$9:$F$1048576, $J6692, $K6692 )</f>
        <v>03936</v>
      </c>
      <c r="O6692" t="str" cm="1">
        <f t="array" ref="O6692">INDEX($B$9:$F$1048576, $J6692, $K6692 )</f>
        <v>여수광양항만공사</v>
      </c>
      <c r="P6692" t="str" cm="1">
        <f t="array" ref="P6692">IF( $L6692, TRIM(_xll.IMDP("IR", $G$5&amp;$N6692, $G$6)), "" )</f>
        <v/>
      </c>
      <c r="Q6692" t="b" cm="1">
        <f t="array" ref="Q6692">IF(
    $U$1=1, AND($P6692&lt;&gt;"", $P6692&lt;&gt;"...", $P6692&lt;&gt;"입력오류"),
    IF(
        $U$18=1, AND($P6692&lt;&gt;"", $P6692&lt;&gt;"...", $P6692&lt;&gt;"입력오류", ISNUMBER(FIND(INDEX($T$2:$T$7,$U$1),$P6692))),
        IF(
            $U$17="기타", AND($P6692&lt;&gt;"", $P6692&lt;&gt;"...", $P6692&lt;&gt;"입력오류", NOT(ISNUMBER(FIND($T$21:$T$34,$P6692)))),
            AND($P6692&lt;&gt;"", $P6692&lt;&gt;"...", $P6692&lt;&gt;"입력오류", $T$19=$P6692)
        )
    )
)</f>
        <v>0</v>
      </c>
    </row>
    <row r="6693" spans="9:17">
      <c r="I6693">
        <f t="shared" si="313"/>
        <v>6692</v>
      </c>
      <c r="J6693">
        <f t="shared" si="314"/>
        <v>108</v>
      </c>
      <c r="K6693">
        <f t="shared" si="312"/>
        <v>5</v>
      </c>
      <c r="L6693" t="b">
        <f>COUNTIF($N$2:N6693, N6693)=1</f>
        <v>1</v>
      </c>
      <c r="M6693" s="37">
        <f>IF( $Q6693, MAX($M$1:M6692)+1, 0)</f>
        <v>360</v>
      </c>
      <c r="N6693" t="str" cm="1">
        <f t="array" ref="N6693">INDEX($A$9:$F$1048576, $J6693, $K6693 )</f>
        <v>03938</v>
      </c>
      <c r="O6693" t="str" cm="1">
        <f t="array" ref="O6693">INDEX($B$9:$F$1048576, $J6693, $K6693 )</f>
        <v>예금보험공사</v>
      </c>
      <c r="P6693" t="str" cm="1">
        <f t="array" ref="P6693">IF( $L6693, TRIM(_xll.IMDP("IR", $G$5&amp;$N6693, $G$6)), "" )</f>
        <v>공사/공단채정부보증</v>
      </c>
      <c r="Q6693" t="b" cm="1">
        <f t="array" ref="Q6693">IF(
    $U$1=1, AND($P6693&lt;&gt;"", $P6693&lt;&gt;"...", $P6693&lt;&gt;"입력오류"),
    IF(
        $U$18=1, AND($P6693&lt;&gt;"", $P6693&lt;&gt;"...", $P6693&lt;&gt;"입력오류", ISNUMBER(FIND(INDEX($T$2:$T$7,$U$1),$P6693))),
        IF(
            $U$17="기타", AND($P6693&lt;&gt;"", $P6693&lt;&gt;"...", $P6693&lt;&gt;"입력오류", NOT(ISNUMBER(FIND($T$21:$T$34,$P6693)))),
            AND($P6693&lt;&gt;"", $P6693&lt;&gt;"...", $P6693&lt;&gt;"입력오류", $T$19=$P6693)
        )
    )
)</f>
        <v>1</v>
      </c>
    </row>
    <row r="6694" spans="9:17">
      <c r="I6694">
        <f t="shared" si="313"/>
        <v>6693</v>
      </c>
      <c r="J6694">
        <f t="shared" si="314"/>
        <v>109</v>
      </c>
      <c r="K6694">
        <f t="shared" si="312"/>
        <v>5</v>
      </c>
      <c r="L6694" t="b">
        <f>COUNTIF($N$2:N6694, N6694)=1</f>
        <v>0</v>
      </c>
      <c r="M6694" s="37">
        <f>IF( $Q6694, MAX($M$1:M6693)+1, 0)</f>
        <v>0</v>
      </c>
      <c r="N6694" t="str" cm="1">
        <f t="array" ref="N6694">INDEX($A$9:$F$1048576, $J6694, $K6694 )</f>
        <v>03946</v>
      </c>
      <c r="O6694" t="str" cm="1">
        <f t="array" ref="O6694">INDEX($B$9:$F$1048576, $J6694, $K6694 )</f>
        <v>우리은행</v>
      </c>
      <c r="P6694" t="str" cm="1">
        <f t="array" ref="P6694">IF( $L6694, TRIM(_xll.IMDP("IR", $G$5&amp;$N6694, $G$6)), "" )</f>
        <v/>
      </c>
      <c r="Q6694" t="b" cm="1">
        <f t="array" ref="Q6694">IF(
    $U$1=1, AND($P6694&lt;&gt;"", $P6694&lt;&gt;"...", $P6694&lt;&gt;"입력오류"),
    IF(
        $U$18=1, AND($P6694&lt;&gt;"", $P6694&lt;&gt;"...", $P6694&lt;&gt;"입력오류", ISNUMBER(FIND(INDEX($T$2:$T$7,$U$1),$P6694))),
        IF(
            $U$17="기타", AND($P6694&lt;&gt;"", $P6694&lt;&gt;"...", $P6694&lt;&gt;"입력오류", NOT(ISNUMBER(FIND($T$21:$T$34,$P6694)))),
            AND($P6694&lt;&gt;"", $P6694&lt;&gt;"...", $P6694&lt;&gt;"입력오류", $T$19=$P6694)
        )
    )
)</f>
        <v>0</v>
      </c>
    </row>
    <row r="6695" spans="9:17">
      <c r="I6695">
        <f t="shared" si="313"/>
        <v>6694</v>
      </c>
      <c r="J6695">
        <f t="shared" si="314"/>
        <v>110</v>
      </c>
      <c r="K6695">
        <f t="shared" si="312"/>
        <v>5</v>
      </c>
      <c r="L6695" t="b">
        <f>COUNTIF($N$2:N6695, N6695)=1</f>
        <v>1</v>
      </c>
      <c r="M6695" s="37">
        <f>IF( $Q6695, MAX($M$1:M6694)+1, 0)</f>
        <v>0</v>
      </c>
      <c r="N6695" t="str" cm="1">
        <f t="array" ref="N6695">INDEX($A$9:$F$1048576, $J6695, $K6695 )</f>
        <v>03968</v>
      </c>
      <c r="O6695" t="str" cm="1">
        <f t="array" ref="O6695">INDEX($B$9:$F$1048576, $J6695, $K6695 )</f>
        <v>교보자산신탁</v>
      </c>
      <c r="P6695" t="str" cm="1">
        <f t="array" ref="P6695">IF( $L6695, TRIM(_xll.IMDP("IR", $G$5&amp;$N6695, $G$6)), "" )</f>
        <v/>
      </c>
      <c r="Q6695" t="b" cm="1">
        <f t="array" ref="Q6695">IF(
    $U$1=1, AND($P6695&lt;&gt;"", $P6695&lt;&gt;"...", $P6695&lt;&gt;"입력오류"),
    IF(
        $U$18=1, AND($P6695&lt;&gt;"", $P6695&lt;&gt;"...", $P6695&lt;&gt;"입력오류", ISNUMBER(FIND(INDEX($T$2:$T$7,$U$1),$P6695))),
        IF(
            $U$17="기타", AND($P6695&lt;&gt;"", $P6695&lt;&gt;"...", $P6695&lt;&gt;"입력오류", NOT(ISNUMBER(FIND($T$21:$T$34,$P6695)))),
            AND($P6695&lt;&gt;"", $P6695&lt;&gt;"...", $P6695&lt;&gt;"입력오류", $T$19=$P6695)
        )
    )
)</f>
        <v>0</v>
      </c>
    </row>
    <row r="6696" spans="9:17">
      <c r="I6696">
        <f t="shared" si="313"/>
        <v>6695</v>
      </c>
      <c r="J6696">
        <f t="shared" si="314"/>
        <v>111</v>
      </c>
      <c r="K6696">
        <f t="shared" si="312"/>
        <v>5</v>
      </c>
      <c r="L6696" t="b">
        <f>COUNTIF($N$2:N6696, N6696)=1</f>
        <v>0</v>
      </c>
      <c r="M6696" s="37">
        <f>IF( $Q6696, MAX($M$1:M6695)+1, 0)</f>
        <v>0</v>
      </c>
      <c r="N6696" t="str" cm="1">
        <f t="array" ref="N6696">INDEX($A$9:$F$1048576, $J6696, $K6696 )</f>
        <v>04016</v>
      </c>
      <c r="O6696" t="str" cm="1">
        <f t="array" ref="O6696">INDEX($B$9:$F$1048576, $J6696, $K6696 )</f>
        <v>아이비케이캐피탈</v>
      </c>
      <c r="P6696" t="str" cm="1">
        <f t="array" ref="P6696">IF( $L6696, TRIM(_xll.IMDP("IR", $G$5&amp;$N6696, $G$6)), "" )</f>
        <v/>
      </c>
      <c r="Q6696" t="b" cm="1">
        <f t="array" ref="Q6696">IF(
    $U$1=1, AND($P6696&lt;&gt;"", $P6696&lt;&gt;"...", $P6696&lt;&gt;"입력오류"),
    IF(
        $U$18=1, AND($P6696&lt;&gt;"", $P6696&lt;&gt;"...", $P6696&lt;&gt;"입력오류", ISNUMBER(FIND(INDEX($T$2:$T$7,$U$1),$P6696))),
        IF(
            $U$17="기타", AND($P6696&lt;&gt;"", $P6696&lt;&gt;"...", $P6696&lt;&gt;"입력오류", NOT(ISNUMBER(FIND($T$21:$T$34,$P6696)))),
            AND($P6696&lt;&gt;"", $P6696&lt;&gt;"...", $P6696&lt;&gt;"입력오류", $T$19=$P6696)
        )
    )
)</f>
        <v>0</v>
      </c>
    </row>
    <row r="6697" spans="9:17">
      <c r="I6697">
        <f t="shared" si="313"/>
        <v>6696</v>
      </c>
      <c r="J6697">
        <f t="shared" si="314"/>
        <v>112</v>
      </c>
      <c r="K6697">
        <f t="shared" si="312"/>
        <v>5</v>
      </c>
      <c r="L6697" t="b">
        <f>COUNTIF($N$2:N6697, N6697)=1</f>
        <v>0</v>
      </c>
      <c r="M6697" s="37">
        <f>IF( $Q6697, MAX($M$1:M6696)+1, 0)</f>
        <v>0</v>
      </c>
      <c r="N6697" t="str" cm="1">
        <f t="array" ref="N6697">INDEX($A$9:$F$1048576, $J6697, $K6697 )</f>
        <v>04364</v>
      </c>
      <c r="O6697" t="str" cm="1">
        <f t="array" ref="O6697">INDEX($B$9:$F$1048576, $J6697, $K6697 )</f>
        <v>키움증권</v>
      </c>
      <c r="P6697" t="str" cm="1">
        <f t="array" ref="P6697">IF( $L6697, TRIM(_xll.IMDP("IR", $G$5&amp;$N6697, $G$6)), "" )</f>
        <v/>
      </c>
      <c r="Q6697" t="b" cm="1">
        <f t="array" ref="Q6697">IF(
    $U$1=1, AND($P6697&lt;&gt;"", $P6697&lt;&gt;"...", $P6697&lt;&gt;"입력오류"),
    IF(
        $U$18=1, AND($P6697&lt;&gt;"", $P6697&lt;&gt;"...", $P6697&lt;&gt;"입력오류", ISNUMBER(FIND(INDEX($T$2:$T$7,$U$1),$P6697))),
        IF(
            $U$17="기타", AND($P6697&lt;&gt;"", $P6697&lt;&gt;"...", $P6697&lt;&gt;"입력오류", NOT(ISNUMBER(FIND($T$21:$T$34,$P6697)))),
            AND($P6697&lt;&gt;"", $P6697&lt;&gt;"...", $P6697&lt;&gt;"입력오류", $T$19=$P6697)
        )
    )
)</f>
        <v>0</v>
      </c>
    </row>
    <row r="6698" spans="9:17">
      <c r="I6698">
        <f t="shared" si="313"/>
        <v>6697</v>
      </c>
      <c r="J6698">
        <f t="shared" si="314"/>
        <v>113</v>
      </c>
      <c r="K6698">
        <f t="shared" si="312"/>
        <v>5</v>
      </c>
      <c r="L6698" t="b">
        <f>COUNTIF($N$2:N6698, N6698)=1</f>
        <v>0</v>
      </c>
      <c r="M6698" s="37">
        <f>IF( $Q6698, MAX($M$1:M6697)+1, 0)</f>
        <v>0</v>
      </c>
      <c r="N6698" t="str" cm="1">
        <f t="array" ref="N6698">INDEX($A$9:$F$1048576, $J6698, $K6698 )</f>
        <v>04484</v>
      </c>
      <c r="O6698" t="str" cm="1">
        <f t="array" ref="O6698">INDEX($B$9:$F$1048576, $J6698, $K6698 )</f>
        <v>GS파워</v>
      </c>
      <c r="P6698" t="str" cm="1">
        <f t="array" ref="P6698">IF( $L6698, TRIM(_xll.IMDP("IR", $G$5&amp;$N6698, $G$6)), "" )</f>
        <v/>
      </c>
      <c r="Q6698" t="b" cm="1">
        <f t="array" ref="Q6698">IF(
    $U$1=1, AND($P6698&lt;&gt;"", $P6698&lt;&gt;"...", $P6698&lt;&gt;"입력오류"),
    IF(
        $U$18=1, AND($P6698&lt;&gt;"", $P6698&lt;&gt;"...", $P6698&lt;&gt;"입력오류", ISNUMBER(FIND(INDEX($T$2:$T$7,$U$1),$P6698))),
        IF(
            $U$17="기타", AND($P6698&lt;&gt;"", $P6698&lt;&gt;"...", $P6698&lt;&gt;"입력오류", NOT(ISNUMBER(FIND($T$21:$T$34,$P6698)))),
            AND($P6698&lt;&gt;"", $P6698&lt;&gt;"...", $P6698&lt;&gt;"입력오류", $T$19=$P6698)
        )
    )
)</f>
        <v>0</v>
      </c>
    </row>
    <row r="6699" spans="9:17">
      <c r="I6699">
        <f t="shared" si="313"/>
        <v>6698</v>
      </c>
      <c r="J6699">
        <f t="shared" si="314"/>
        <v>114</v>
      </c>
      <c r="K6699">
        <f t="shared" si="312"/>
        <v>5</v>
      </c>
      <c r="L6699" t="b">
        <f>COUNTIF($N$2:N6699, N6699)=1</f>
        <v>0</v>
      </c>
      <c r="M6699" s="37">
        <f>IF( $Q6699, MAX($M$1:M6698)+1, 0)</f>
        <v>0</v>
      </c>
      <c r="N6699" t="str" cm="1">
        <f t="array" ref="N6699">INDEX($A$9:$F$1048576, $J6699, $K6699 )</f>
        <v>04826</v>
      </c>
      <c r="O6699" t="str" cm="1">
        <f t="array" ref="O6699">INDEX($B$9:$F$1048576, $J6699, $K6699 )</f>
        <v>리딩투자증권</v>
      </c>
      <c r="P6699" t="str" cm="1">
        <f t="array" ref="P6699">IF( $L6699, TRIM(_xll.IMDP("IR", $G$5&amp;$N6699, $G$6)), "" )</f>
        <v/>
      </c>
      <c r="Q6699" t="b" cm="1">
        <f t="array" ref="Q6699">IF(
    $U$1=1, AND($P6699&lt;&gt;"", $P6699&lt;&gt;"...", $P6699&lt;&gt;"입력오류"),
    IF(
        $U$18=1, AND($P6699&lt;&gt;"", $P6699&lt;&gt;"...", $P6699&lt;&gt;"입력오류", ISNUMBER(FIND(INDEX($T$2:$T$7,$U$1),$P6699))),
        IF(
            $U$17="기타", AND($P6699&lt;&gt;"", $P6699&lt;&gt;"...", $P6699&lt;&gt;"입력오류", NOT(ISNUMBER(FIND($T$21:$T$34,$P6699)))),
            AND($P6699&lt;&gt;"", $P6699&lt;&gt;"...", $P6699&lt;&gt;"입력오류", $T$19=$P6699)
        )
    )
)</f>
        <v>0</v>
      </c>
    </row>
    <row r="6700" spans="9:17">
      <c r="I6700">
        <f t="shared" si="313"/>
        <v>6699</v>
      </c>
      <c r="J6700">
        <f t="shared" si="314"/>
        <v>115</v>
      </c>
      <c r="K6700">
        <f t="shared" si="312"/>
        <v>5</v>
      </c>
      <c r="L6700" t="b">
        <f>COUNTIF($N$2:N6700, N6700)=1</f>
        <v>0</v>
      </c>
      <c r="M6700" s="37">
        <f>IF( $Q6700, MAX($M$1:M6699)+1, 0)</f>
        <v>0</v>
      </c>
      <c r="N6700" t="str" cm="1">
        <f t="array" ref="N6700">INDEX($A$9:$F$1048576, $J6700, $K6700 )</f>
        <v>04830</v>
      </c>
      <c r="O6700" t="str" cm="1">
        <f t="array" ref="O6700">INDEX($B$9:$F$1048576, $J6700, $K6700 )</f>
        <v>대한토지신탁</v>
      </c>
      <c r="P6700" t="str" cm="1">
        <f t="array" ref="P6700">IF( $L6700, TRIM(_xll.IMDP("IR", $G$5&amp;$N6700, $G$6)), "" )</f>
        <v/>
      </c>
      <c r="Q6700" t="b" cm="1">
        <f t="array" ref="Q6700">IF(
    $U$1=1, AND($P6700&lt;&gt;"", $P6700&lt;&gt;"...", $P6700&lt;&gt;"입력오류"),
    IF(
        $U$18=1, AND($P6700&lt;&gt;"", $P6700&lt;&gt;"...", $P6700&lt;&gt;"입력오류", ISNUMBER(FIND(INDEX($T$2:$T$7,$U$1),$P6700))),
        IF(
            $U$17="기타", AND($P6700&lt;&gt;"", $P6700&lt;&gt;"...", $P6700&lt;&gt;"입력오류", NOT(ISNUMBER(FIND($T$21:$T$34,$P6700)))),
            AND($P6700&lt;&gt;"", $P6700&lt;&gt;"...", $P6700&lt;&gt;"입력오류", $T$19=$P6700)
        )
    )
)</f>
        <v>0</v>
      </c>
    </row>
    <row r="6701" spans="9:17">
      <c r="I6701">
        <f t="shared" si="313"/>
        <v>6700</v>
      </c>
      <c r="J6701">
        <f t="shared" si="314"/>
        <v>116</v>
      </c>
      <c r="K6701">
        <f t="shared" si="312"/>
        <v>5</v>
      </c>
      <c r="L6701" t="b">
        <f>COUNTIF($N$2:N6701, N6701)=1</f>
        <v>0</v>
      </c>
      <c r="M6701" s="37">
        <f>IF( $Q6701, MAX($M$1:M6700)+1, 0)</f>
        <v>0</v>
      </c>
      <c r="N6701" t="str" cm="1">
        <f t="array" ref="N6701">INDEX($A$9:$F$1048576, $J6701, $K6701 )</f>
        <v>04934</v>
      </c>
      <c r="O6701" t="str" cm="1">
        <f t="array" ref="O6701">INDEX($B$9:$F$1048576, $J6701, $K6701 )</f>
        <v>에스케이이엔에스</v>
      </c>
      <c r="P6701" t="str" cm="1">
        <f t="array" ref="P6701">IF( $L6701, TRIM(_xll.IMDP("IR", $G$5&amp;$N6701, $G$6)), "" )</f>
        <v/>
      </c>
      <c r="Q6701" t="b" cm="1">
        <f t="array" ref="Q6701">IF(
    $U$1=1, AND($P6701&lt;&gt;"", $P6701&lt;&gt;"...", $P6701&lt;&gt;"입력오류"),
    IF(
        $U$18=1, AND($P6701&lt;&gt;"", $P6701&lt;&gt;"...", $P6701&lt;&gt;"입력오류", ISNUMBER(FIND(INDEX($T$2:$T$7,$U$1),$P6701))),
        IF(
            $U$17="기타", AND($P6701&lt;&gt;"", $P6701&lt;&gt;"...", $P6701&lt;&gt;"입력오류", NOT(ISNUMBER(FIND($T$21:$T$34,$P6701)))),
            AND($P6701&lt;&gt;"", $P6701&lt;&gt;"...", $P6701&lt;&gt;"입력오류", $T$19=$P6701)
        )
    )
)</f>
        <v>0</v>
      </c>
    </row>
    <row r="6702" spans="9:17">
      <c r="I6702">
        <f t="shared" si="313"/>
        <v>6701</v>
      </c>
      <c r="J6702">
        <f t="shared" si="314"/>
        <v>117</v>
      </c>
      <c r="K6702">
        <f t="shared" si="312"/>
        <v>5</v>
      </c>
      <c r="L6702" t="b">
        <f>COUNTIF($N$2:N6702, N6702)=1</f>
        <v>0</v>
      </c>
      <c r="M6702" s="37">
        <f>IF( $Q6702, MAX($M$1:M6701)+1, 0)</f>
        <v>0</v>
      </c>
      <c r="N6702" t="str" cm="1">
        <f t="array" ref="N6702">INDEX($A$9:$F$1048576, $J6702, $K6702 )</f>
        <v>05533</v>
      </c>
      <c r="O6702" t="str" cm="1">
        <f t="array" ref="O6702">INDEX($B$9:$F$1048576, $J6702, $K6702 )</f>
        <v>한화오션</v>
      </c>
      <c r="P6702" t="str" cm="1">
        <f t="array" ref="P6702">IF( $L6702, TRIM(_xll.IMDP("IR", $G$5&amp;$N6702, $G$6)), "" )</f>
        <v/>
      </c>
      <c r="Q6702" t="b" cm="1">
        <f t="array" ref="Q6702">IF(
    $U$1=1, AND($P6702&lt;&gt;"", $P6702&lt;&gt;"...", $P6702&lt;&gt;"입력오류"),
    IF(
        $U$18=1, AND($P6702&lt;&gt;"", $P6702&lt;&gt;"...", $P6702&lt;&gt;"입력오류", ISNUMBER(FIND(INDEX($T$2:$T$7,$U$1),$P6702))),
        IF(
            $U$17="기타", AND($P6702&lt;&gt;"", $P6702&lt;&gt;"...", $P6702&lt;&gt;"입력오류", NOT(ISNUMBER(FIND($T$21:$T$34,$P6702)))),
            AND($P6702&lt;&gt;"", $P6702&lt;&gt;"...", $P6702&lt;&gt;"입력오류", $T$19=$P6702)
        )
    )
)</f>
        <v>0</v>
      </c>
    </row>
    <row r="6703" spans="9:17">
      <c r="I6703">
        <f t="shared" si="313"/>
        <v>6702</v>
      </c>
      <c r="J6703">
        <f t="shared" si="314"/>
        <v>118</v>
      </c>
      <c r="K6703">
        <f t="shared" si="312"/>
        <v>5</v>
      </c>
      <c r="L6703" t="b">
        <f>COUNTIF($N$2:N6703, N6703)=1</f>
        <v>0</v>
      </c>
      <c r="M6703" s="37">
        <f>IF( $Q6703, MAX($M$1:M6702)+1, 0)</f>
        <v>0</v>
      </c>
      <c r="N6703" t="str" cm="1">
        <f t="array" ref="N6703">INDEX($A$9:$F$1048576, $J6703, $K6703 )</f>
        <v>05536</v>
      </c>
      <c r="O6703" t="str" cm="1">
        <f t="array" ref="O6703">INDEX($B$9:$F$1048576, $J6703, $K6703 )</f>
        <v>한국서부발전</v>
      </c>
      <c r="P6703" t="str" cm="1">
        <f t="array" ref="P6703">IF( $L6703, TRIM(_xll.IMDP("IR", $G$5&amp;$N6703, $G$6)), "" )</f>
        <v/>
      </c>
      <c r="Q6703" t="b" cm="1">
        <f t="array" ref="Q6703">IF(
    $U$1=1, AND($P6703&lt;&gt;"", $P6703&lt;&gt;"...", $P6703&lt;&gt;"입력오류"),
    IF(
        $U$18=1, AND($P6703&lt;&gt;"", $P6703&lt;&gt;"...", $P6703&lt;&gt;"입력오류", ISNUMBER(FIND(INDEX($T$2:$T$7,$U$1),$P6703))),
        IF(
            $U$17="기타", AND($P6703&lt;&gt;"", $P6703&lt;&gt;"...", $P6703&lt;&gt;"입력오류", NOT(ISNUMBER(FIND($T$21:$T$34,$P6703)))),
            AND($P6703&lt;&gt;"", $P6703&lt;&gt;"...", $P6703&lt;&gt;"입력오류", $T$19=$P6703)
        )
    )
)</f>
        <v>0</v>
      </c>
    </row>
    <row r="6704" spans="9:17">
      <c r="I6704">
        <f t="shared" si="313"/>
        <v>6703</v>
      </c>
      <c r="J6704">
        <f t="shared" si="314"/>
        <v>119</v>
      </c>
      <c r="K6704">
        <f t="shared" si="312"/>
        <v>5</v>
      </c>
      <c r="L6704" t="b">
        <f>COUNTIF($N$2:N6704, N6704)=1</f>
        <v>0</v>
      </c>
      <c r="M6704" s="37">
        <f>IF( $Q6704, MAX($M$1:M6703)+1, 0)</f>
        <v>0</v>
      </c>
      <c r="N6704" t="str" cm="1">
        <f t="array" ref="N6704">INDEX($A$9:$F$1048576, $J6704, $K6704 )</f>
        <v>05537</v>
      </c>
      <c r="O6704" t="str" cm="1">
        <f t="array" ref="O6704">INDEX($B$9:$F$1048576, $J6704, $K6704 )</f>
        <v>한국수력원자력</v>
      </c>
      <c r="P6704" t="str" cm="1">
        <f t="array" ref="P6704">IF( $L6704, TRIM(_xll.IMDP("IR", $G$5&amp;$N6704, $G$6)), "" )</f>
        <v/>
      </c>
      <c r="Q6704" t="b" cm="1">
        <f t="array" ref="Q6704">IF(
    $U$1=1, AND($P6704&lt;&gt;"", $P6704&lt;&gt;"...", $P6704&lt;&gt;"입력오류"),
    IF(
        $U$18=1, AND($P6704&lt;&gt;"", $P6704&lt;&gt;"...", $P6704&lt;&gt;"입력오류", ISNUMBER(FIND(INDEX($T$2:$T$7,$U$1),$P6704))),
        IF(
            $U$17="기타", AND($P6704&lt;&gt;"", $P6704&lt;&gt;"...", $P6704&lt;&gt;"입력오류", NOT(ISNUMBER(FIND($T$21:$T$34,$P6704)))),
            AND($P6704&lt;&gt;"", $P6704&lt;&gt;"...", $P6704&lt;&gt;"입력오류", $T$19=$P6704)
        )
    )
)</f>
        <v>0</v>
      </c>
    </row>
    <row r="6705" spans="9:17">
      <c r="I6705">
        <f t="shared" si="313"/>
        <v>6704</v>
      </c>
      <c r="J6705">
        <f t="shared" si="314"/>
        <v>120</v>
      </c>
      <c r="K6705">
        <f t="shared" si="312"/>
        <v>5</v>
      </c>
      <c r="L6705" t="b">
        <f>COUNTIF($N$2:N6705, N6705)=1</f>
        <v>1</v>
      </c>
      <c r="M6705" s="37">
        <f>IF( $Q6705, MAX($M$1:M6704)+1, 0)</f>
        <v>0</v>
      </c>
      <c r="N6705" t="str" cm="1">
        <f t="array" ref="N6705">INDEX($A$9:$F$1048576, $J6705, $K6705 )</f>
        <v>05751</v>
      </c>
      <c r="O6705" t="str" cm="1">
        <f t="array" ref="O6705">INDEX($B$9:$F$1048576, $J6705, $K6705 )</f>
        <v>금호피앤비화학</v>
      </c>
      <c r="P6705" t="str" cm="1">
        <f t="array" ref="P6705">IF( $L6705, TRIM(_xll.IMDP("IR", $G$5&amp;$N6705, $G$6)), "" )</f>
        <v/>
      </c>
      <c r="Q6705" t="b" cm="1">
        <f t="array" ref="Q6705">IF(
    $U$1=1, AND($P6705&lt;&gt;"", $P6705&lt;&gt;"...", $P6705&lt;&gt;"입력오류"),
    IF(
        $U$18=1, AND($P6705&lt;&gt;"", $P6705&lt;&gt;"...", $P6705&lt;&gt;"입력오류", ISNUMBER(FIND(INDEX($T$2:$T$7,$U$1),$P6705))),
        IF(
            $U$17="기타", AND($P6705&lt;&gt;"", $P6705&lt;&gt;"...", $P6705&lt;&gt;"입력오류", NOT(ISNUMBER(FIND($T$21:$T$34,$P6705)))),
            AND($P6705&lt;&gt;"", $P6705&lt;&gt;"...", $P6705&lt;&gt;"입력오류", $T$19=$P6705)
        )
    )
)</f>
        <v>0</v>
      </c>
    </row>
    <row r="6706" spans="9:17">
      <c r="I6706">
        <f t="shared" si="313"/>
        <v>6705</v>
      </c>
      <c r="J6706">
        <f t="shared" si="314"/>
        <v>121</v>
      </c>
      <c r="K6706">
        <f t="shared" si="312"/>
        <v>5</v>
      </c>
      <c r="L6706" t="b">
        <f>COUNTIF($N$2:N6706, N6706)=1</f>
        <v>0</v>
      </c>
      <c r="M6706" s="37">
        <f>IF( $Q6706, MAX($M$1:M6705)+1, 0)</f>
        <v>0</v>
      </c>
      <c r="N6706" t="str" cm="1">
        <f t="array" ref="N6706">INDEX($A$9:$F$1048576, $J6706, $K6706 )</f>
        <v>05773</v>
      </c>
      <c r="O6706" t="str" cm="1">
        <f t="array" ref="O6706">INDEX($B$9:$F$1048576, $J6706, $K6706 )</f>
        <v>신한지주</v>
      </c>
      <c r="P6706" t="str" cm="1">
        <f t="array" ref="P6706">IF( $L6706, TRIM(_xll.IMDP("IR", $G$5&amp;$N6706, $G$6)), "" )</f>
        <v/>
      </c>
      <c r="Q6706" t="b" cm="1">
        <f t="array" ref="Q6706">IF(
    $U$1=1, AND($P6706&lt;&gt;"", $P6706&lt;&gt;"...", $P6706&lt;&gt;"입력오류"),
    IF(
        $U$18=1, AND($P6706&lt;&gt;"", $P6706&lt;&gt;"...", $P6706&lt;&gt;"입력오류", ISNUMBER(FIND(INDEX($T$2:$T$7,$U$1),$P6706))),
        IF(
            $U$17="기타", AND($P6706&lt;&gt;"", $P6706&lt;&gt;"...", $P6706&lt;&gt;"입력오류", NOT(ISNUMBER(FIND($T$21:$T$34,$P6706)))),
            AND($P6706&lt;&gt;"", $P6706&lt;&gt;"...", $P6706&lt;&gt;"입력오류", $T$19=$P6706)
        )
    )
)</f>
        <v>0</v>
      </c>
    </row>
    <row r="6707" spans="9:17">
      <c r="I6707">
        <f t="shared" si="313"/>
        <v>6706</v>
      </c>
      <c r="J6707">
        <f t="shared" si="314"/>
        <v>122</v>
      </c>
      <c r="K6707">
        <f t="shared" si="312"/>
        <v>5</v>
      </c>
      <c r="L6707" t="b">
        <f>COUNTIF($N$2:N6707, N6707)=1</f>
        <v>0</v>
      </c>
      <c r="M6707" s="37">
        <f>IF( $Q6707, MAX($M$1:M6706)+1, 0)</f>
        <v>0</v>
      </c>
      <c r="N6707" t="str" cm="1">
        <f t="array" ref="N6707">INDEX($A$9:$F$1048576, $J6707, $K6707 )</f>
        <v>06181</v>
      </c>
      <c r="O6707" t="str" cm="1">
        <f t="array" ref="O6707">INDEX($B$9:$F$1048576, $J6707, $K6707 )</f>
        <v>한국남부발전</v>
      </c>
      <c r="P6707" t="str" cm="1">
        <f t="array" ref="P6707">IF( $L6707, TRIM(_xll.IMDP("IR", $G$5&amp;$N6707, $G$6)), "" )</f>
        <v/>
      </c>
      <c r="Q6707" t="b" cm="1">
        <f t="array" ref="Q6707">IF(
    $U$1=1, AND($P6707&lt;&gt;"", $P6707&lt;&gt;"...", $P6707&lt;&gt;"입력오류"),
    IF(
        $U$18=1, AND($P6707&lt;&gt;"", $P6707&lt;&gt;"...", $P6707&lt;&gt;"입력오류", ISNUMBER(FIND(INDEX($T$2:$T$7,$U$1),$P6707))),
        IF(
            $U$17="기타", AND($P6707&lt;&gt;"", $P6707&lt;&gt;"...", $P6707&lt;&gt;"입력오류", NOT(ISNUMBER(FIND($T$21:$T$34,$P6707)))),
            AND($P6707&lt;&gt;"", $P6707&lt;&gt;"...", $P6707&lt;&gt;"입력오류", $T$19=$P6707)
        )
    )
)</f>
        <v>0</v>
      </c>
    </row>
    <row r="6708" spans="9:17">
      <c r="I6708">
        <f t="shared" si="313"/>
        <v>6707</v>
      </c>
      <c r="J6708">
        <f t="shared" si="314"/>
        <v>123</v>
      </c>
      <c r="K6708">
        <f t="shared" si="312"/>
        <v>5</v>
      </c>
      <c r="L6708" t="b">
        <f>COUNTIF($N$2:N6708, N6708)=1</f>
        <v>0</v>
      </c>
      <c r="M6708" s="37">
        <f>IF( $Q6708, MAX($M$1:M6707)+1, 0)</f>
        <v>0</v>
      </c>
      <c r="N6708" t="str" cm="1">
        <f t="array" ref="N6708">INDEX($A$9:$F$1048576, $J6708, $K6708 )</f>
        <v>06432</v>
      </c>
      <c r="O6708" t="str" cm="1">
        <f t="array" ref="O6708">INDEX($B$9:$F$1048576, $J6708, $K6708 )</f>
        <v>한국남동발전</v>
      </c>
      <c r="P6708" t="str" cm="1">
        <f t="array" ref="P6708">IF( $L6708, TRIM(_xll.IMDP("IR", $G$5&amp;$N6708, $G$6)), "" )</f>
        <v/>
      </c>
      <c r="Q6708" t="b" cm="1">
        <f t="array" ref="Q6708">IF(
    $U$1=1, AND($P6708&lt;&gt;"", $P6708&lt;&gt;"...", $P6708&lt;&gt;"입력오류"),
    IF(
        $U$18=1, AND($P6708&lt;&gt;"", $P6708&lt;&gt;"...", $P6708&lt;&gt;"입력오류", ISNUMBER(FIND(INDEX($T$2:$T$7,$U$1),$P6708))),
        IF(
            $U$17="기타", AND($P6708&lt;&gt;"", $P6708&lt;&gt;"...", $P6708&lt;&gt;"입력오류", NOT(ISNUMBER(FIND($T$21:$T$34,$P6708)))),
            AND($P6708&lt;&gt;"", $P6708&lt;&gt;"...", $P6708&lt;&gt;"입력오류", $T$19=$P6708)
        )
    )
)</f>
        <v>0</v>
      </c>
    </row>
    <row r="6709" spans="9:17">
      <c r="I6709">
        <f t="shared" si="313"/>
        <v>6708</v>
      </c>
      <c r="J6709">
        <f t="shared" si="314"/>
        <v>124</v>
      </c>
      <c r="K6709">
        <f t="shared" si="312"/>
        <v>5</v>
      </c>
      <c r="L6709" t="b">
        <f>COUNTIF($N$2:N6709, N6709)=1</f>
        <v>0</v>
      </c>
      <c r="M6709" s="37">
        <f>IF( $Q6709, MAX($M$1:M6708)+1, 0)</f>
        <v>0</v>
      </c>
      <c r="N6709" t="str" cm="1">
        <f t="array" ref="N6709">INDEX($A$9:$F$1048576, $J6709, $K6709 )</f>
        <v>06508</v>
      </c>
      <c r="O6709" t="str" cm="1">
        <f t="array" ref="O6709">INDEX($B$9:$F$1048576, $J6709, $K6709 )</f>
        <v>한국동서발전</v>
      </c>
      <c r="P6709" t="str" cm="1">
        <f t="array" ref="P6709">IF( $L6709, TRIM(_xll.IMDP("IR", $G$5&amp;$N6709, $G$6)), "" )</f>
        <v/>
      </c>
      <c r="Q6709" t="b" cm="1">
        <f t="array" ref="Q6709">IF(
    $U$1=1, AND($P6709&lt;&gt;"", $P6709&lt;&gt;"...", $P6709&lt;&gt;"입력오류"),
    IF(
        $U$18=1, AND($P6709&lt;&gt;"", $P6709&lt;&gt;"...", $P6709&lt;&gt;"입력오류", ISNUMBER(FIND(INDEX($T$2:$T$7,$U$1),$P6709))),
        IF(
            $U$17="기타", AND($P6709&lt;&gt;"", $P6709&lt;&gt;"...", $P6709&lt;&gt;"입력오류", NOT(ISNUMBER(FIND($T$21:$T$34,$P6709)))),
            AND($P6709&lt;&gt;"", $P6709&lt;&gt;"...", $P6709&lt;&gt;"입력오류", $T$19=$P6709)
        )
    )
)</f>
        <v>0</v>
      </c>
    </row>
    <row r="6710" spans="9:17">
      <c r="I6710">
        <f t="shared" si="313"/>
        <v>6709</v>
      </c>
      <c r="J6710">
        <f t="shared" si="314"/>
        <v>125</v>
      </c>
      <c r="K6710">
        <f t="shared" si="312"/>
        <v>5</v>
      </c>
      <c r="L6710" t="b">
        <f>COUNTIF($N$2:N6710, N6710)=1</f>
        <v>0</v>
      </c>
      <c r="M6710" s="37">
        <f>IF( $Q6710, MAX($M$1:M6709)+1, 0)</f>
        <v>0</v>
      </c>
      <c r="N6710" t="str" cm="1">
        <f t="array" ref="N6710">INDEX($A$9:$F$1048576, $J6710, $K6710 )</f>
        <v>06531</v>
      </c>
      <c r="O6710" t="str" cm="1">
        <f t="array" ref="O6710">INDEX($B$9:$F$1048576, $J6710, $K6710 )</f>
        <v>한국중부발전</v>
      </c>
      <c r="P6710" t="str" cm="1">
        <f t="array" ref="P6710">IF( $L6710, TRIM(_xll.IMDP("IR", $G$5&amp;$N6710, $G$6)), "" )</f>
        <v/>
      </c>
      <c r="Q6710" t="b" cm="1">
        <f t="array" ref="Q6710">IF(
    $U$1=1, AND($P6710&lt;&gt;"", $P6710&lt;&gt;"...", $P6710&lt;&gt;"입력오류"),
    IF(
        $U$18=1, AND($P6710&lt;&gt;"", $P6710&lt;&gt;"...", $P6710&lt;&gt;"입력오류", ISNUMBER(FIND(INDEX($T$2:$T$7,$U$1),$P6710))),
        IF(
            $U$17="기타", AND($P6710&lt;&gt;"", $P6710&lt;&gt;"...", $P6710&lt;&gt;"입력오류", NOT(ISNUMBER(FIND($T$21:$T$34,$P6710)))),
            AND($P6710&lt;&gt;"", $P6710&lt;&gt;"...", $P6710&lt;&gt;"입력오류", $T$19=$P6710)
        )
    )
)</f>
        <v>0</v>
      </c>
    </row>
    <row r="6711" spans="9:17">
      <c r="I6711">
        <f t="shared" si="313"/>
        <v>6710</v>
      </c>
      <c r="J6711">
        <f t="shared" si="314"/>
        <v>126</v>
      </c>
      <c r="K6711">
        <f t="shared" si="312"/>
        <v>5</v>
      </c>
      <c r="L6711" t="b">
        <f>COUNTIF($N$2:N6711, N6711)=1</f>
        <v>1</v>
      </c>
      <c r="M6711" s="37">
        <f>IF( $Q6711, MAX($M$1:M6710)+1, 0)</f>
        <v>0</v>
      </c>
      <c r="N6711" t="str" cm="1">
        <f t="array" ref="N6711">INDEX($A$9:$F$1048576, $J6711, $K6711 )</f>
        <v>06556</v>
      </c>
      <c r="O6711" t="str" cm="1">
        <f t="array" ref="O6711">INDEX($B$9:$F$1048576, $J6711, $K6711 )</f>
        <v>디앤오</v>
      </c>
      <c r="P6711" t="str" cm="1">
        <f t="array" ref="P6711">IF( $L6711, TRIM(_xll.IMDP("IR", $G$5&amp;$N6711, $G$6)), "" )</f>
        <v/>
      </c>
      <c r="Q6711" t="b" cm="1">
        <f t="array" ref="Q6711">IF(
    $U$1=1, AND($P6711&lt;&gt;"", $P6711&lt;&gt;"...", $P6711&lt;&gt;"입력오류"),
    IF(
        $U$18=1, AND($P6711&lt;&gt;"", $P6711&lt;&gt;"...", $P6711&lt;&gt;"입력오류", ISNUMBER(FIND(INDEX($T$2:$T$7,$U$1),$P6711))),
        IF(
            $U$17="기타", AND($P6711&lt;&gt;"", $P6711&lt;&gt;"...", $P6711&lt;&gt;"입력오류", NOT(ISNUMBER(FIND($T$21:$T$34,$P6711)))),
            AND($P6711&lt;&gt;"", $P6711&lt;&gt;"...", $P6711&lt;&gt;"입력오류", $T$19=$P6711)
        )
    )
)</f>
        <v>0</v>
      </c>
    </row>
    <row r="6712" spans="9:17">
      <c r="I6712">
        <f t="shared" si="313"/>
        <v>6711</v>
      </c>
      <c r="J6712">
        <f t="shared" si="314"/>
        <v>127</v>
      </c>
      <c r="K6712">
        <f t="shared" si="312"/>
        <v>5</v>
      </c>
      <c r="L6712" t="b">
        <f>COUNTIF($N$2:N6712, N6712)=1</f>
        <v>0</v>
      </c>
      <c r="M6712" s="37">
        <f>IF( $Q6712, MAX($M$1:M6711)+1, 0)</f>
        <v>0</v>
      </c>
      <c r="N6712" t="str" cm="1">
        <f t="array" ref="N6712">INDEX($A$9:$F$1048576, $J6712, $K6712 )</f>
        <v>06572</v>
      </c>
      <c r="O6712" t="str" cm="1">
        <f t="array" ref="O6712">INDEX($B$9:$F$1048576, $J6712, $K6712 )</f>
        <v>LG전자</v>
      </c>
      <c r="P6712" t="str" cm="1">
        <f t="array" ref="P6712">IF( $L6712, TRIM(_xll.IMDP("IR", $G$5&amp;$N6712, $G$6)), "" )</f>
        <v/>
      </c>
      <c r="Q6712" t="b" cm="1">
        <f t="array" ref="Q6712">IF(
    $U$1=1, AND($P6712&lt;&gt;"", $P6712&lt;&gt;"...", $P6712&lt;&gt;"입력오류"),
    IF(
        $U$18=1, AND($P6712&lt;&gt;"", $P6712&lt;&gt;"...", $P6712&lt;&gt;"입력오류", ISNUMBER(FIND(INDEX($T$2:$T$7,$U$1),$P6712))),
        IF(
            $U$17="기타", AND($P6712&lt;&gt;"", $P6712&lt;&gt;"...", $P6712&lt;&gt;"입력오류", NOT(ISNUMBER(FIND($T$21:$T$34,$P6712)))),
            AND($P6712&lt;&gt;"", $P6712&lt;&gt;"...", $P6712&lt;&gt;"입력오류", $T$19=$P6712)
        )
    )
)</f>
        <v>0</v>
      </c>
    </row>
    <row r="6713" spans="9:17">
      <c r="I6713">
        <f t="shared" si="313"/>
        <v>6712</v>
      </c>
      <c r="J6713">
        <f t="shared" si="314"/>
        <v>128</v>
      </c>
      <c r="K6713">
        <f t="shared" si="312"/>
        <v>5</v>
      </c>
      <c r="L6713" t="b">
        <f>COUNTIF($N$2:N6713, N6713)=1</f>
        <v>1</v>
      </c>
      <c r="M6713" s="37">
        <f>IF( $Q6713, MAX($M$1:M6712)+1, 0)</f>
        <v>0</v>
      </c>
      <c r="N6713" t="str" cm="1">
        <f t="array" ref="N6713">INDEX($A$9:$F$1048576, $J6713, $K6713 )</f>
        <v>07726</v>
      </c>
      <c r="O6713" t="str" cm="1">
        <f t="array" ref="O6713">INDEX($B$9:$F$1048576, $J6713, $K6713 )</f>
        <v>금호타이어</v>
      </c>
      <c r="P6713" t="str" cm="1">
        <f t="array" ref="P6713">IF( $L6713, TRIM(_xll.IMDP("IR", $G$5&amp;$N6713, $G$6)), "" )</f>
        <v/>
      </c>
      <c r="Q6713" t="b" cm="1">
        <f t="array" ref="Q6713">IF(
    $U$1=1, AND($P6713&lt;&gt;"", $P6713&lt;&gt;"...", $P6713&lt;&gt;"입력오류"),
    IF(
        $U$18=1, AND($P6713&lt;&gt;"", $P6713&lt;&gt;"...", $P6713&lt;&gt;"입력오류", ISNUMBER(FIND(INDEX($T$2:$T$7,$U$1),$P6713))),
        IF(
            $U$17="기타", AND($P6713&lt;&gt;"", $P6713&lt;&gt;"...", $P6713&lt;&gt;"입력오류", NOT(ISNUMBER(FIND($T$21:$T$34,$P6713)))),
            AND($P6713&lt;&gt;"", $P6713&lt;&gt;"...", $P6713&lt;&gt;"입력오류", $T$19=$P6713)
        )
    )
)</f>
        <v>0</v>
      </c>
    </row>
    <row r="6714" spans="9:17">
      <c r="I6714">
        <f t="shared" si="313"/>
        <v>6713</v>
      </c>
      <c r="J6714">
        <f t="shared" si="314"/>
        <v>129</v>
      </c>
      <c r="K6714">
        <f t="shared" si="312"/>
        <v>5</v>
      </c>
      <c r="L6714" t="b">
        <f>COUNTIF($N$2:N6714, N6714)=1</f>
        <v>0</v>
      </c>
      <c r="M6714" s="37">
        <f>IF( $Q6714, MAX($M$1:M6713)+1, 0)</f>
        <v>0</v>
      </c>
      <c r="N6714" t="str" cm="1">
        <f t="array" ref="N6714">INDEX($A$9:$F$1048576, $J6714, $K6714 )</f>
        <v>07753</v>
      </c>
      <c r="O6714" t="str" cm="1">
        <f t="array" ref="O6714">INDEX($B$9:$F$1048576, $J6714, $K6714 )</f>
        <v>벽산엔지니어링</v>
      </c>
      <c r="P6714" t="str" cm="1">
        <f t="array" ref="P6714">IF( $L6714, TRIM(_xll.IMDP("IR", $G$5&amp;$N6714, $G$6)), "" )</f>
        <v/>
      </c>
      <c r="Q6714" t="b" cm="1">
        <f t="array" ref="Q6714">IF(
    $U$1=1, AND($P6714&lt;&gt;"", $P6714&lt;&gt;"...", $P6714&lt;&gt;"입력오류"),
    IF(
        $U$18=1, AND($P6714&lt;&gt;"", $P6714&lt;&gt;"...", $P6714&lt;&gt;"입력오류", ISNUMBER(FIND(INDEX($T$2:$T$7,$U$1),$P6714))),
        IF(
            $U$17="기타", AND($P6714&lt;&gt;"", $P6714&lt;&gt;"...", $P6714&lt;&gt;"입력오류", NOT(ISNUMBER(FIND($T$21:$T$34,$P6714)))),
            AND($P6714&lt;&gt;"", $P6714&lt;&gt;"...", $P6714&lt;&gt;"입력오류", $T$19=$P6714)
        )
    )
)</f>
        <v>0</v>
      </c>
    </row>
    <row r="6715" spans="9:17">
      <c r="I6715">
        <f t="shared" si="313"/>
        <v>6714</v>
      </c>
      <c r="J6715">
        <f t="shared" si="314"/>
        <v>130</v>
      </c>
      <c r="K6715">
        <f t="shared" si="312"/>
        <v>5</v>
      </c>
      <c r="L6715" t="b">
        <f>COUNTIF($N$2:N6715, N6715)=1</f>
        <v>1</v>
      </c>
      <c r="M6715" s="37">
        <f>IF( $Q6715, MAX($M$1:M6714)+1, 0)</f>
        <v>0</v>
      </c>
      <c r="N6715" t="str" cm="1">
        <f t="array" ref="N6715">INDEX($A$9:$F$1048576, $J6715, $K6715 )</f>
        <v>07926</v>
      </c>
      <c r="O6715" t="str" cm="1">
        <f t="array" ref="O6715">INDEX($B$9:$F$1048576, $J6715, $K6715 )</f>
        <v>이지홀딩스</v>
      </c>
      <c r="P6715" t="str" cm="1">
        <f t="array" ref="P6715">IF( $L6715, TRIM(_xll.IMDP("IR", $G$5&amp;$N6715, $G$6)), "" )</f>
        <v/>
      </c>
      <c r="Q6715" t="b" cm="1">
        <f t="array" ref="Q6715">IF(
    $U$1=1, AND($P6715&lt;&gt;"", $P6715&lt;&gt;"...", $P6715&lt;&gt;"입력오류"),
    IF(
        $U$18=1, AND($P6715&lt;&gt;"", $P6715&lt;&gt;"...", $P6715&lt;&gt;"입력오류", ISNUMBER(FIND(INDEX($T$2:$T$7,$U$1),$P6715))),
        IF(
            $U$17="기타", AND($P6715&lt;&gt;"", $P6715&lt;&gt;"...", $P6715&lt;&gt;"입력오류", NOT(ISNUMBER(FIND($T$21:$T$34,$P6715)))),
            AND($P6715&lt;&gt;"", $P6715&lt;&gt;"...", $P6715&lt;&gt;"입력오류", $T$19=$P6715)
        )
    )
)</f>
        <v>0</v>
      </c>
    </row>
    <row r="6716" spans="9:17">
      <c r="I6716">
        <f t="shared" si="313"/>
        <v>6715</v>
      </c>
      <c r="J6716">
        <f t="shared" si="314"/>
        <v>131</v>
      </c>
      <c r="K6716">
        <f t="shared" si="312"/>
        <v>5</v>
      </c>
      <c r="L6716" t="b">
        <f>COUNTIF($N$2:N6716, N6716)=1</f>
        <v>0</v>
      </c>
      <c r="M6716" s="37">
        <f>IF( $Q6716, MAX($M$1:M6715)+1, 0)</f>
        <v>0</v>
      </c>
      <c r="N6716" t="str" cm="1">
        <f t="array" ref="N6716">INDEX($A$9:$F$1048576, $J6716, $K6716 )</f>
        <v>07972</v>
      </c>
      <c r="O6716" t="str" cm="1">
        <f t="array" ref="O6716">INDEX($B$9:$F$1048576, $J6716, $K6716 )</f>
        <v>서희건설</v>
      </c>
      <c r="P6716" t="str" cm="1">
        <f t="array" ref="P6716">IF( $L6716, TRIM(_xll.IMDP("IR", $G$5&amp;$N6716, $G$6)), "" )</f>
        <v/>
      </c>
      <c r="Q6716" t="b" cm="1">
        <f t="array" ref="Q6716">IF(
    $U$1=1, AND($P6716&lt;&gt;"", $P6716&lt;&gt;"...", $P6716&lt;&gt;"입력오류"),
    IF(
        $U$18=1, AND($P6716&lt;&gt;"", $P6716&lt;&gt;"...", $P6716&lt;&gt;"입력오류", ISNUMBER(FIND(INDEX($T$2:$T$7,$U$1),$P6716))),
        IF(
            $U$17="기타", AND($P6716&lt;&gt;"", $P6716&lt;&gt;"...", $P6716&lt;&gt;"입력오류", NOT(ISNUMBER(FIND($T$21:$T$34,$P6716)))),
            AND($P6716&lt;&gt;"", $P6716&lt;&gt;"...", $P6716&lt;&gt;"입력오류", $T$19=$P6716)
        )
    )
)</f>
        <v>0</v>
      </c>
    </row>
    <row r="6717" spans="9:17">
      <c r="I6717">
        <f t="shared" si="313"/>
        <v>6716</v>
      </c>
      <c r="J6717">
        <f t="shared" si="314"/>
        <v>132</v>
      </c>
      <c r="K6717">
        <f t="shared" si="312"/>
        <v>5</v>
      </c>
      <c r="L6717" t="b">
        <f>COUNTIF($N$2:N6717, N6717)=1</f>
        <v>0</v>
      </c>
      <c r="M6717" s="37">
        <f>IF( $Q6717, MAX($M$1:M6716)+1, 0)</f>
        <v>0</v>
      </c>
      <c r="N6717" t="str" cm="1">
        <f t="array" ref="N6717">INDEX($A$9:$F$1048576, $J6717, $K6717 )</f>
        <v>08572</v>
      </c>
      <c r="O6717" t="str" cm="1">
        <f t="array" ref="O6717">INDEX($B$9:$F$1048576, $J6717, $K6717 )</f>
        <v>국가철도공단</v>
      </c>
      <c r="P6717" t="str" cm="1">
        <f t="array" ref="P6717">IF( $L6717, TRIM(_xll.IMDP("IR", $G$5&amp;$N6717, $G$6)), "" )</f>
        <v/>
      </c>
      <c r="Q6717" t="b" cm="1">
        <f t="array" ref="Q6717">IF(
    $U$1=1, AND($P6717&lt;&gt;"", $P6717&lt;&gt;"...", $P6717&lt;&gt;"입력오류"),
    IF(
        $U$18=1, AND($P6717&lt;&gt;"", $P6717&lt;&gt;"...", $P6717&lt;&gt;"입력오류", ISNUMBER(FIND(INDEX($T$2:$T$7,$U$1),$P6717))),
        IF(
            $U$17="기타", AND($P6717&lt;&gt;"", $P6717&lt;&gt;"...", $P6717&lt;&gt;"입력오류", NOT(ISNUMBER(FIND($T$21:$T$34,$P6717)))),
            AND($P6717&lt;&gt;"", $P6717&lt;&gt;"...", $P6717&lt;&gt;"입력오류", $T$19=$P6717)
        )
    )
)</f>
        <v>0</v>
      </c>
    </row>
    <row r="6718" spans="9:17">
      <c r="I6718">
        <f t="shared" si="313"/>
        <v>6717</v>
      </c>
      <c r="J6718">
        <f t="shared" si="314"/>
        <v>133</v>
      </c>
      <c r="K6718">
        <f t="shared" si="312"/>
        <v>5</v>
      </c>
      <c r="L6718" t="b">
        <f>COUNTIF($N$2:N6718, N6718)=1</f>
        <v>0</v>
      </c>
      <c r="M6718" s="37">
        <f>IF( $Q6718, MAX($M$1:M6717)+1, 0)</f>
        <v>0</v>
      </c>
      <c r="N6718" t="str" cm="1">
        <f t="array" ref="N6718">INDEX($A$9:$F$1048576, $J6718, $K6718 )</f>
        <v>08683</v>
      </c>
      <c r="O6718" t="str" cm="1">
        <f t="array" ref="O6718">INDEX($B$9:$F$1048576, $J6718, $K6718 )</f>
        <v>지역난방공사</v>
      </c>
      <c r="P6718" t="str" cm="1">
        <f t="array" ref="P6718">IF( $L6718, TRIM(_xll.IMDP("IR", $G$5&amp;$N6718, $G$6)), "" )</f>
        <v/>
      </c>
      <c r="Q6718" t="b" cm="1">
        <f t="array" ref="Q6718">IF(
    $U$1=1, AND($P6718&lt;&gt;"", $P6718&lt;&gt;"...", $P6718&lt;&gt;"입력오류"),
    IF(
        $U$18=1, AND($P6718&lt;&gt;"", $P6718&lt;&gt;"...", $P6718&lt;&gt;"입력오류", ISNUMBER(FIND(INDEX($T$2:$T$7,$U$1),$P6718))),
        IF(
            $U$17="기타", AND($P6718&lt;&gt;"", $P6718&lt;&gt;"...", $P6718&lt;&gt;"입력오류", NOT(ISNUMBER(FIND($T$21:$T$34,$P6718)))),
            AND($P6718&lt;&gt;"", $P6718&lt;&gt;"...", $P6718&lt;&gt;"입력오류", $T$19=$P6718)
        )
    )
)</f>
        <v>0</v>
      </c>
    </row>
    <row r="6719" spans="9:17">
      <c r="I6719">
        <f t="shared" si="313"/>
        <v>6718</v>
      </c>
      <c r="J6719">
        <f t="shared" si="314"/>
        <v>134</v>
      </c>
      <c r="K6719">
        <f t="shared" si="312"/>
        <v>5</v>
      </c>
      <c r="L6719" t="b">
        <f>COUNTIF($N$2:N6719, N6719)=1</f>
        <v>1</v>
      </c>
      <c r="M6719" s="37">
        <f>IF( $Q6719, MAX($M$1:M6718)+1, 0)</f>
        <v>0</v>
      </c>
      <c r="N6719" t="str" cm="1">
        <f t="array" ref="N6719">INDEX($A$9:$F$1048576, $J6719, $K6719 )</f>
        <v>08684</v>
      </c>
      <c r="O6719" t="str" cm="1">
        <f t="array" ref="O6719">INDEX($B$9:$F$1048576, $J6719, $K6719 )</f>
        <v>한전KPS</v>
      </c>
      <c r="P6719" t="str" cm="1">
        <f t="array" ref="P6719">IF( $L6719, TRIM(_xll.IMDP("IR", $G$5&amp;$N6719, $G$6)), "" )</f>
        <v/>
      </c>
      <c r="Q6719" t="b" cm="1">
        <f t="array" ref="Q6719">IF(
    $U$1=1, AND($P6719&lt;&gt;"", $P6719&lt;&gt;"...", $P6719&lt;&gt;"입력오류"),
    IF(
        $U$18=1, AND($P6719&lt;&gt;"", $P6719&lt;&gt;"...", $P6719&lt;&gt;"입력오류", ISNUMBER(FIND(INDEX($T$2:$T$7,$U$1),$P6719))),
        IF(
            $U$17="기타", AND($P6719&lt;&gt;"", $P6719&lt;&gt;"...", $P6719&lt;&gt;"입력오류", NOT(ISNUMBER(FIND($T$21:$T$34,$P6719)))),
            AND($P6719&lt;&gt;"", $P6719&lt;&gt;"...", $P6719&lt;&gt;"입력오류", $T$19=$P6719)
        )
    )
)</f>
        <v>0</v>
      </c>
    </row>
    <row r="6720" spans="9:17">
      <c r="I6720">
        <f t="shared" si="313"/>
        <v>6719</v>
      </c>
      <c r="J6720">
        <f t="shared" si="314"/>
        <v>135</v>
      </c>
      <c r="K6720">
        <f t="shared" si="312"/>
        <v>5</v>
      </c>
      <c r="L6720" t="b">
        <f>COUNTIF($N$2:N6720, N6720)=1</f>
        <v>0</v>
      </c>
      <c r="M6720" s="37">
        <f>IF( $Q6720, MAX($M$1:M6719)+1, 0)</f>
        <v>0</v>
      </c>
      <c r="N6720" t="str" cm="1">
        <f t="array" ref="N6720">INDEX($A$9:$F$1048576, $J6720, $K6720 )</f>
        <v>08918</v>
      </c>
      <c r="O6720" t="str" cm="1">
        <f t="array" ref="O6720">INDEX($B$9:$F$1048576, $J6720, $K6720 )</f>
        <v>한국주택금융공사</v>
      </c>
      <c r="P6720" t="str" cm="1">
        <f t="array" ref="P6720">IF( $L6720, TRIM(_xll.IMDP("IR", $G$5&amp;$N6720, $G$6)), "" )</f>
        <v/>
      </c>
      <c r="Q6720" t="b" cm="1">
        <f t="array" ref="Q6720">IF(
    $U$1=1, AND($P6720&lt;&gt;"", $P6720&lt;&gt;"...", $P6720&lt;&gt;"입력오류"),
    IF(
        $U$18=1, AND($P6720&lt;&gt;"", $P6720&lt;&gt;"...", $P6720&lt;&gt;"입력오류", ISNUMBER(FIND(INDEX($T$2:$T$7,$U$1),$P6720))),
        IF(
            $U$17="기타", AND($P6720&lt;&gt;"", $P6720&lt;&gt;"...", $P6720&lt;&gt;"입력오류", NOT(ISNUMBER(FIND($T$21:$T$34,$P6720)))),
            AND($P6720&lt;&gt;"", $P6720&lt;&gt;"...", $P6720&lt;&gt;"입력오류", $T$19=$P6720)
        )
    )
)</f>
        <v>0</v>
      </c>
    </row>
    <row r="6721" spans="9:17">
      <c r="I6721">
        <f t="shared" si="313"/>
        <v>6720</v>
      </c>
      <c r="J6721">
        <f t="shared" si="314"/>
        <v>136</v>
      </c>
      <c r="K6721">
        <f t="shared" si="312"/>
        <v>5</v>
      </c>
      <c r="L6721" t="b">
        <f>COUNTIF($N$2:N6721, N6721)=1</f>
        <v>0</v>
      </c>
      <c r="M6721" s="37">
        <f>IF( $Q6721, MAX($M$1:M6720)+1, 0)</f>
        <v>0</v>
      </c>
      <c r="N6721" t="str" cm="1">
        <f t="array" ref="N6721">INDEX($A$9:$F$1048576, $J6721, $K6721 )</f>
        <v>09003</v>
      </c>
      <c r="O6721" t="str" cm="1">
        <f t="array" ref="O6721">INDEX($B$9:$F$1048576, $J6721, $K6721 )</f>
        <v>LIG넥스원</v>
      </c>
      <c r="P6721" t="str" cm="1">
        <f t="array" ref="P6721">IF( $L6721, TRIM(_xll.IMDP("IR", $G$5&amp;$N6721, $G$6)), "" )</f>
        <v/>
      </c>
      <c r="Q6721" t="b" cm="1">
        <f t="array" ref="Q6721">IF(
    $U$1=1, AND($P6721&lt;&gt;"", $P6721&lt;&gt;"...", $P6721&lt;&gt;"입력오류"),
    IF(
        $U$18=1, AND($P6721&lt;&gt;"", $P6721&lt;&gt;"...", $P6721&lt;&gt;"입력오류", ISNUMBER(FIND(INDEX($T$2:$T$7,$U$1),$P6721))),
        IF(
            $U$17="기타", AND($P6721&lt;&gt;"", $P6721&lt;&gt;"...", $P6721&lt;&gt;"입력오류", NOT(ISNUMBER(FIND($T$21:$T$34,$P6721)))),
            AND($P6721&lt;&gt;"", $P6721&lt;&gt;"...", $P6721&lt;&gt;"입력오류", $T$19=$P6721)
        )
    )
)</f>
        <v>0</v>
      </c>
    </row>
    <row r="6722" spans="9:17">
      <c r="I6722">
        <f t="shared" si="313"/>
        <v>6721</v>
      </c>
      <c r="J6722">
        <f t="shared" si="314"/>
        <v>137</v>
      </c>
      <c r="K6722">
        <f t="shared" ref="K6722:K6785" si="315">IF( $I6722&gt;$G$4, NA(), IF($I6722&gt;$G$3, 5, IF($I6722&gt;$G$2, 3, 1 ) ) )</f>
        <v>5</v>
      </c>
      <c r="L6722" t="b">
        <f>COUNTIF($N$2:N6722, N6722)=1</f>
        <v>0</v>
      </c>
      <c r="M6722" s="37">
        <f>IF( $Q6722, MAX($M$1:M6721)+1, 0)</f>
        <v>0</v>
      </c>
      <c r="N6722" t="str" cm="1">
        <f t="array" ref="N6722">INDEX($A$9:$F$1048576, $J6722, $K6722 )</f>
        <v>09542</v>
      </c>
      <c r="O6722" t="str" cm="1">
        <f t="array" ref="O6722">INDEX($B$9:$F$1048576, $J6722, $K6722 )</f>
        <v>LS증권</v>
      </c>
      <c r="P6722" t="str" cm="1">
        <f t="array" ref="P6722">IF( $L6722, TRIM(_xll.IMDP("IR", $G$5&amp;$N6722, $G$6)), "" )</f>
        <v/>
      </c>
      <c r="Q6722" t="b" cm="1">
        <f t="array" ref="Q6722">IF(
    $U$1=1, AND($P6722&lt;&gt;"", $P6722&lt;&gt;"...", $P6722&lt;&gt;"입력오류"),
    IF(
        $U$18=1, AND($P6722&lt;&gt;"", $P6722&lt;&gt;"...", $P6722&lt;&gt;"입력오류", ISNUMBER(FIND(INDEX($T$2:$T$7,$U$1),$P6722))),
        IF(
            $U$17="기타", AND($P6722&lt;&gt;"", $P6722&lt;&gt;"...", $P6722&lt;&gt;"입력오류", NOT(ISNUMBER(FIND($T$21:$T$34,$P6722)))),
            AND($P6722&lt;&gt;"", $P6722&lt;&gt;"...", $P6722&lt;&gt;"입력오류", $T$19=$P6722)
        )
    )
)</f>
        <v>0</v>
      </c>
    </row>
    <row r="6723" spans="9:17">
      <c r="I6723">
        <f t="shared" ref="I6723:I6786" si="316">ROW()-1</f>
        <v>6722</v>
      </c>
      <c r="J6723">
        <f t="shared" ref="J6723:J6786" si="317">IF( $I6723&gt;$G$4, NA(), IF($I6723&gt;$G$3, $I6723-$G$3, IF($I6723&gt;$G$2, $I6723-$G$2, $I6723 ) ) )</f>
        <v>138</v>
      </c>
      <c r="K6723">
        <f t="shared" si="315"/>
        <v>5</v>
      </c>
      <c r="L6723" t="b">
        <f>COUNTIF($N$2:N6723, N6723)=1</f>
        <v>0</v>
      </c>
      <c r="M6723" s="37">
        <f>IF( $Q6723, MAX($M$1:M6722)+1, 0)</f>
        <v>0</v>
      </c>
      <c r="N6723" t="str" cm="1">
        <f t="array" ref="N6723">INDEX($A$9:$F$1048576, $J6723, $K6723 )</f>
        <v>09868</v>
      </c>
      <c r="O6723" t="str" cm="1">
        <f t="array" ref="O6723">INDEX($B$9:$F$1048576, $J6723, $K6723 )</f>
        <v>한전KDN</v>
      </c>
      <c r="P6723" t="str" cm="1">
        <f t="array" ref="P6723">IF( $L6723, TRIM(_xll.IMDP("IR", $G$5&amp;$N6723, $G$6)), "" )</f>
        <v/>
      </c>
      <c r="Q6723" t="b" cm="1">
        <f t="array" ref="Q6723">IF(
    $U$1=1, AND($P6723&lt;&gt;"", $P6723&lt;&gt;"...", $P6723&lt;&gt;"입력오류"),
    IF(
        $U$18=1, AND($P6723&lt;&gt;"", $P6723&lt;&gt;"...", $P6723&lt;&gt;"입력오류", ISNUMBER(FIND(INDEX($T$2:$T$7,$U$1),$P6723))),
        IF(
            $U$17="기타", AND($P6723&lt;&gt;"", $P6723&lt;&gt;"...", $P6723&lt;&gt;"입력오류", NOT(ISNUMBER(FIND($T$21:$T$34,$P6723)))),
            AND($P6723&lt;&gt;"", $P6723&lt;&gt;"...", $P6723&lt;&gt;"입력오류", $T$19=$P6723)
        )
    )
)</f>
        <v>0</v>
      </c>
    </row>
    <row r="6724" spans="9:17">
      <c r="I6724">
        <f t="shared" si="316"/>
        <v>6723</v>
      </c>
      <c r="J6724">
        <f t="shared" si="317"/>
        <v>139</v>
      </c>
      <c r="K6724">
        <f t="shared" si="315"/>
        <v>5</v>
      </c>
      <c r="L6724" t="b">
        <f>COUNTIF($N$2:N6724, N6724)=1</f>
        <v>0</v>
      </c>
      <c r="M6724" s="37">
        <f>IF( $Q6724, MAX($M$1:M6723)+1, 0)</f>
        <v>0</v>
      </c>
      <c r="N6724" t="str" cm="1">
        <f t="array" ref="N6724">INDEX($A$9:$F$1048576, $J6724, $K6724 )</f>
        <v>10095</v>
      </c>
      <c r="O6724" t="str" cm="1">
        <f t="array" ref="O6724">INDEX($B$9:$F$1048576, $J6724, $K6724 )</f>
        <v>한국철도공사</v>
      </c>
      <c r="P6724" t="str" cm="1">
        <f t="array" ref="P6724">IF( $L6724, TRIM(_xll.IMDP("IR", $G$5&amp;$N6724, $G$6)), "" )</f>
        <v/>
      </c>
      <c r="Q6724" t="b" cm="1">
        <f t="array" ref="Q6724">IF(
    $U$1=1, AND($P6724&lt;&gt;"", $P6724&lt;&gt;"...", $P6724&lt;&gt;"입력오류"),
    IF(
        $U$18=1, AND($P6724&lt;&gt;"", $P6724&lt;&gt;"...", $P6724&lt;&gt;"입력오류", ISNUMBER(FIND(INDEX($T$2:$T$7,$U$1),$P6724))),
        IF(
            $U$17="기타", AND($P6724&lt;&gt;"", $P6724&lt;&gt;"...", $P6724&lt;&gt;"입력오류", NOT(ISNUMBER(FIND($T$21:$T$34,$P6724)))),
            AND($P6724&lt;&gt;"", $P6724&lt;&gt;"...", $P6724&lt;&gt;"입력오류", $T$19=$P6724)
        )
    )
)</f>
        <v>0</v>
      </c>
    </row>
    <row r="6725" spans="9:17">
      <c r="I6725">
        <f t="shared" si="316"/>
        <v>6724</v>
      </c>
      <c r="J6725">
        <f t="shared" si="317"/>
        <v>140</v>
      </c>
      <c r="K6725">
        <f t="shared" si="315"/>
        <v>5</v>
      </c>
      <c r="L6725" t="b">
        <f>COUNTIF($N$2:N6725, N6725)=1</f>
        <v>1</v>
      </c>
      <c r="M6725" s="37">
        <f>IF( $Q6725, MAX($M$1:M6724)+1, 0)</f>
        <v>0</v>
      </c>
      <c r="N6725" t="str" cm="1">
        <f t="array" ref="N6725">INDEX($A$9:$F$1048576, $J6725, $K6725 )</f>
        <v>10252</v>
      </c>
      <c r="O6725" t="str" cm="1">
        <f t="array" ref="O6725">INDEX($B$9:$F$1048576, $J6725, $K6725 )</f>
        <v>태광관광개발</v>
      </c>
      <c r="P6725" t="str" cm="1">
        <f t="array" ref="P6725">IF( $L6725, TRIM(_xll.IMDP("IR", $G$5&amp;$N6725, $G$6)), "" )</f>
        <v/>
      </c>
      <c r="Q6725" t="b" cm="1">
        <f t="array" ref="Q6725">IF(
    $U$1=1, AND($P6725&lt;&gt;"", $P6725&lt;&gt;"...", $P6725&lt;&gt;"입력오류"),
    IF(
        $U$18=1, AND($P6725&lt;&gt;"", $P6725&lt;&gt;"...", $P6725&lt;&gt;"입력오류", ISNUMBER(FIND(INDEX($T$2:$T$7,$U$1),$P6725))),
        IF(
            $U$17="기타", AND($P6725&lt;&gt;"", $P6725&lt;&gt;"...", $P6725&lt;&gt;"입력오류", NOT(ISNUMBER(FIND($T$21:$T$34,$P6725)))),
            AND($P6725&lt;&gt;"", $P6725&lt;&gt;"...", $P6725&lt;&gt;"입력오류", $T$19=$P6725)
        )
    )
)</f>
        <v>0</v>
      </c>
    </row>
    <row r="6726" spans="9:17">
      <c r="I6726">
        <f t="shared" si="316"/>
        <v>6725</v>
      </c>
      <c r="J6726">
        <f t="shared" si="317"/>
        <v>141</v>
      </c>
      <c r="K6726">
        <f t="shared" si="315"/>
        <v>5</v>
      </c>
      <c r="L6726" t="b">
        <f>COUNTIF($N$2:N6726, N6726)=1</f>
        <v>0</v>
      </c>
      <c r="M6726" s="37">
        <f>IF( $Q6726, MAX($M$1:M6725)+1, 0)</f>
        <v>0</v>
      </c>
      <c r="N6726" t="str" cm="1">
        <f t="array" ref="N6726">INDEX($A$9:$F$1048576, $J6726, $K6726 )</f>
        <v>10766</v>
      </c>
      <c r="O6726" t="str" cm="1">
        <f t="array" ref="O6726">INDEX($B$9:$F$1048576, $J6726, $K6726 )</f>
        <v>에코프로</v>
      </c>
      <c r="P6726" t="str" cm="1">
        <f t="array" ref="P6726">IF( $L6726, TRIM(_xll.IMDP("IR", $G$5&amp;$N6726, $G$6)), "" )</f>
        <v/>
      </c>
      <c r="Q6726" t="b" cm="1">
        <f t="array" ref="Q6726">IF(
    $U$1=1, AND($P6726&lt;&gt;"", $P6726&lt;&gt;"...", $P6726&lt;&gt;"입력오류"),
    IF(
        $U$18=1, AND($P6726&lt;&gt;"", $P6726&lt;&gt;"...", $P6726&lt;&gt;"입력오류", ISNUMBER(FIND(INDEX($T$2:$T$7,$U$1),$P6726))),
        IF(
            $U$17="기타", AND($P6726&lt;&gt;"", $P6726&lt;&gt;"...", $P6726&lt;&gt;"입력오류", NOT(ISNUMBER(FIND($T$21:$T$34,$P6726)))),
            AND($P6726&lt;&gt;"", $P6726&lt;&gt;"...", $P6726&lt;&gt;"입력오류", $T$19=$P6726)
        )
    )
)</f>
        <v>0</v>
      </c>
    </row>
    <row r="6727" spans="9:17">
      <c r="I6727">
        <f t="shared" si="316"/>
        <v>6726</v>
      </c>
      <c r="J6727">
        <f t="shared" si="317"/>
        <v>142</v>
      </c>
      <c r="K6727">
        <f t="shared" si="315"/>
        <v>5</v>
      </c>
      <c r="L6727" t="b">
        <f>COUNTIF($N$2:N6727, N6727)=1</f>
        <v>1</v>
      </c>
      <c r="M6727" s="37">
        <f>IF( $Q6727, MAX($M$1:M6726)+1, 0)</f>
        <v>0</v>
      </c>
      <c r="N6727" t="str" cm="1">
        <f t="array" ref="N6727">INDEX($A$9:$F$1048576, $J6727, $K6727 )</f>
        <v>11458</v>
      </c>
      <c r="O6727" t="str" cm="1">
        <f t="array" ref="O6727">INDEX($B$9:$F$1048576, $J6727, $K6727 )</f>
        <v>한국관광공사</v>
      </c>
      <c r="P6727" t="str" cm="1">
        <f t="array" ref="P6727">IF( $L6727, TRIM(_xll.IMDP("IR", $G$5&amp;$N6727, $G$6)), "" )</f>
        <v/>
      </c>
      <c r="Q6727" t="b" cm="1">
        <f t="array" ref="Q6727">IF(
    $U$1=1, AND($P6727&lt;&gt;"", $P6727&lt;&gt;"...", $P6727&lt;&gt;"입력오류"),
    IF(
        $U$18=1, AND($P6727&lt;&gt;"", $P6727&lt;&gt;"...", $P6727&lt;&gt;"입력오류", ISNUMBER(FIND(INDEX($T$2:$T$7,$U$1),$P6727))),
        IF(
            $U$17="기타", AND($P6727&lt;&gt;"", $P6727&lt;&gt;"...", $P6727&lt;&gt;"입력오류", NOT(ISNUMBER(FIND($T$21:$T$34,$P6727)))),
            AND($P6727&lt;&gt;"", $P6727&lt;&gt;"...", $P6727&lt;&gt;"입력오류", $T$19=$P6727)
        )
    )
)</f>
        <v>0</v>
      </c>
    </row>
    <row r="6728" spans="9:17">
      <c r="I6728">
        <f t="shared" si="316"/>
        <v>6727</v>
      </c>
      <c r="J6728">
        <f t="shared" si="317"/>
        <v>143</v>
      </c>
      <c r="K6728">
        <f t="shared" si="315"/>
        <v>5</v>
      </c>
      <c r="L6728" t="b">
        <f>COUNTIF($N$2:N6728, N6728)=1</f>
        <v>1</v>
      </c>
      <c r="M6728" s="37">
        <f>IF( $Q6728, MAX($M$1:M6727)+1, 0)</f>
        <v>0</v>
      </c>
      <c r="N6728" t="str" cm="1">
        <f t="array" ref="N6728">INDEX($A$9:$F$1048576, $J6728, $K6728 )</f>
        <v>11928</v>
      </c>
      <c r="O6728" t="str" cm="1">
        <f t="array" ref="O6728">INDEX($B$9:$F$1048576, $J6728, $K6728 )</f>
        <v>씨지앤코리아홀딩스</v>
      </c>
      <c r="P6728" t="str" cm="1">
        <f t="array" ref="P6728">IF( $L6728, TRIM(_xll.IMDP("IR", $G$5&amp;$N6728, $G$6)), "" )</f>
        <v/>
      </c>
      <c r="Q6728" t="b" cm="1">
        <f t="array" ref="Q6728">IF(
    $U$1=1, AND($P6728&lt;&gt;"", $P6728&lt;&gt;"...", $P6728&lt;&gt;"입력오류"),
    IF(
        $U$18=1, AND($P6728&lt;&gt;"", $P6728&lt;&gt;"...", $P6728&lt;&gt;"입력오류", ISNUMBER(FIND(INDEX($T$2:$T$7,$U$1),$P6728))),
        IF(
            $U$17="기타", AND($P6728&lt;&gt;"", $P6728&lt;&gt;"...", $P6728&lt;&gt;"입력오류", NOT(ISNUMBER(FIND($T$21:$T$34,$P6728)))),
            AND($P6728&lt;&gt;"", $P6728&lt;&gt;"...", $P6728&lt;&gt;"입력오류", $T$19=$P6728)
        )
    )
)</f>
        <v>0</v>
      </c>
    </row>
    <row r="6729" spans="9:17">
      <c r="I6729">
        <f t="shared" si="316"/>
        <v>6728</v>
      </c>
      <c r="J6729">
        <f t="shared" si="317"/>
        <v>144</v>
      </c>
      <c r="K6729">
        <f t="shared" si="315"/>
        <v>5</v>
      </c>
      <c r="L6729" t="b">
        <f>COUNTIF($N$2:N6729, N6729)=1</f>
        <v>0</v>
      </c>
      <c r="M6729" s="37">
        <f>IF( $Q6729, MAX($M$1:M6728)+1, 0)</f>
        <v>0</v>
      </c>
      <c r="N6729" t="str" cm="1">
        <f t="array" ref="N6729">INDEX($A$9:$F$1048576, $J6729, $K6729 )</f>
        <v>11959</v>
      </c>
      <c r="O6729" t="str" cm="1">
        <f t="array" ref="O6729">INDEX($B$9:$F$1048576, $J6729, $K6729 )</f>
        <v>맥쿼리인프라</v>
      </c>
      <c r="P6729" t="str" cm="1">
        <f t="array" ref="P6729">IF( $L6729, TRIM(_xll.IMDP("IR", $G$5&amp;$N6729, $G$6)), "" )</f>
        <v/>
      </c>
      <c r="Q6729" t="b" cm="1">
        <f t="array" ref="Q6729">IF(
    $U$1=1, AND($P6729&lt;&gt;"", $P6729&lt;&gt;"...", $P6729&lt;&gt;"입력오류"),
    IF(
        $U$18=1, AND($P6729&lt;&gt;"", $P6729&lt;&gt;"...", $P6729&lt;&gt;"입력오류", ISNUMBER(FIND(INDEX($T$2:$T$7,$U$1),$P6729))),
        IF(
            $U$17="기타", AND($P6729&lt;&gt;"", $P6729&lt;&gt;"...", $P6729&lt;&gt;"입력오류", NOT(ISNUMBER(FIND($T$21:$T$34,$P6729)))),
            AND($P6729&lt;&gt;"", $P6729&lt;&gt;"...", $P6729&lt;&gt;"입력오류", $T$19=$P6729)
        )
    )
)</f>
        <v>0</v>
      </c>
    </row>
    <row r="6730" spans="9:17">
      <c r="I6730">
        <f t="shared" si="316"/>
        <v>6729</v>
      </c>
      <c r="J6730">
        <f t="shared" si="317"/>
        <v>145</v>
      </c>
      <c r="K6730">
        <f t="shared" si="315"/>
        <v>5</v>
      </c>
      <c r="L6730" t="b">
        <f>COUNTIF($N$2:N6730, N6730)=1</f>
        <v>0</v>
      </c>
      <c r="M6730" s="37">
        <f>IF( $Q6730, MAX($M$1:M6729)+1, 0)</f>
        <v>0</v>
      </c>
      <c r="N6730" t="str" cm="1">
        <f t="array" ref="N6730">INDEX($A$9:$F$1048576, $J6730, $K6730 )</f>
        <v>11987</v>
      </c>
      <c r="O6730" t="str" cm="1">
        <f t="array" ref="O6730">INDEX($B$9:$F$1048576, $J6730, $K6730 )</f>
        <v>현대커머셜</v>
      </c>
      <c r="P6730" t="str" cm="1">
        <f t="array" ref="P6730">IF( $L6730, TRIM(_xll.IMDP("IR", $G$5&amp;$N6730, $G$6)), "" )</f>
        <v/>
      </c>
      <c r="Q6730" t="b" cm="1">
        <f t="array" ref="Q6730">IF(
    $U$1=1, AND($P6730&lt;&gt;"", $P6730&lt;&gt;"...", $P6730&lt;&gt;"입력오류"),
    IF(
        $U$18=1, AND($P6730&lt;&gt;"", $P6730&lt;&gt;"...", $P6730&lt;&gt;"입력오류", ISNUMBER(FIND(INDEX($T$2:$T$7,$U$1),$P6730))),
        IF(
            $U$17="기타", AND($P6730&lt;&gt;"", $P6730&lt;&gt;"...", $P6730&lt;&gt;"입력오류", NOT(ISNUMBER(FIND($T$21:$T$34,$P6730)))),
            AND($P6730&lt;&gt;"", $P6730&lt;&gt;"...", $P6730&lt;&gt;"입력오류", $T$19=$P6730)
        )
    )
)</f>
        <v>0</v>
      </c>
    </row>
    <row r="6731" spans="9:17">
      <c r="I6731">
        <f t="shared" si="316"/>
        <v>6730</v>
      </c>
      <c r="J6731">
        <f t="shared" si="317"/>
        <v>146</v>
      </c>
      <c r="K6731">
        <f t="shared" si="315"/>
        <v>5</v>
      </c>
      <c r="L6731" t="b">
        <f>COUNTIF($N$2:N6731, N6731)=1</f>
        <v>0</v>
      </c>
      <c r="M6731" s="37">
        <f>IF( $Q6731, MAX($M$1:M6730)+1, 0)</f>
        <v>0</v>
      </c>
      <c r="N6731" t="str" cm="1">
        <f t="array" ref="N6731">INDEX($A$9:$F$1048576, $J6731, $K6731 )</f>
        <v>12242</v>
      </c>
      <c r="O6731" t="str" cm="1">
        <f t="array" ref="O6731">INDEX($B$9:$F$1048576, $J6731, $K6731 )</f>
        <v>SK이노베이션</v>
      </c>
      <c r="P6731" t="str" cm="1">
        <f t="array" ref="P6731">IF( $L6731, TRIM(_xll.IMDP("IR", $G$5&amp;$N6731, $G$6)), "" )</f>
        <v/>
      </c>
      <c r="Q6731" t="b" cm="1">
        <f t="array" ref="Q6731">IF(
    $U$1=1, AND($P6731&lt;&gt;"", $P6731&lt;&gt;"...", $P6731&lt;&gt;"입력오류"),
    IF(
        $U$18=1, AND($P6731&lt;&gt;"", $P6731&lt;&gt;"...", $P6731&lt;&gt;"입력오류", ISNUMBER(FIND(INDEX($T$2:$T$7,$U$1),$P6731))),
        IF(
            $U$17="기타", AND($P6731&lt;&gt;"", $P6731&lt;&gt;"...", $P6731&lt;&gt;"입력오류", NOT(ISNUMBER(FIND($T$21:$T$34,$P6731)))),
            AND($P6731&lt;&gt;"", $P6731&lt;&gt;"...", $P6731&lt;&gt;"입력오류", $T$19=$P6731)
        )
    )
)</f>
        <v>0</v>
      </c>
    </row>
    <row r="6732" spans="9:17">
      <c r="I6732">
        <f t="shared" si="316"/>
        <v>6731</v>
      </c>
      <c r="J6732">
        <f t="shared" si="317"/>
        <v>147</v>
      </c>
      <c r="K6732">
        <f t="shared" si="315"/>
        <v>5</v>
      </c>
      <c r="L6732" t="b">
        <f>COUNTIF($N$2:N6732, N6732)=1</f>
        <v>1</v>
      </c>
      <c r="M6732" s="37">
        <f>IF( $Q6732, MAX($M$1:M6731)+1, 0)</f>
        <v>0</v>
      </c>
      <c r="N6732" t="str" cm="1">
        <f t="array" ref="N6732">INDEX($A$9:$F$1048576, $J6732, $K6732 )</f>
        <v>12252</v>
      </c>
      <c r="O6732" t="str" cm="1">
        <f t="array" ref="O6732">INDEX($B$9:$F$1048576, $J6732, $K6732 )</f>
        <v>현대엔지니어링</v>
      </c>
      <c r="P6732" t="str" cm="1">
        <f t="array" ref="P6732">IF( $L6732, TRIM(_xll.IMDP("IR", $G$5&amp;$N6732, $G$6)), "" )</f>
        <v/>
      </c>
      <c r="Q6732" t="b" cm="1">
        <f t="array" ref="Q6732">IF(
    $U$1=1, AND($P6732&lt;&gt;"", $P6732&lt;&gt;"...", $P6732&lt;&gt;"입력오류"),
    IF(
        $U$18=1, AND($P6732&lt;&gt;"", $P6732&lt;&gt;"...", $P6732&lt;&gt;"입력오류", ISNUMBER(FIND(INDEX($T$2:$T$7,$U$1),$P6732))),
        IF(
            $U$17="기타", AND($P6732&lt;&gt;"", $P6732&lt;&gt;"...", $P6732&lt;&gt;"입력오류", NOT(ISNUMBER(FIND($T$21:$T$34,$P6732)))),
            AND($P6732&lt;&gt;"", $P6732&lt;&gt;"...", $P6732&lt;&gt;"입력오류", $T$19=$P6732)
        )
    )
)</f>
        <v>0</v>
      </c>
    </row>
    <row r="6733" spans="9:17">
      <c r="I6733">
        <f t="shared" si="316"/>
        <v>6732</v>
      </c>
      <c r="J6733">
        <f t="shared" si="317"/>
        <v>148</v>
      </c>
      <c r="K6733">
        <f t="shared" si="315"/>
        <v>5</v>
      </c>
      <c r="L6733" t="b">
        <f>COUNTIF($N$2:N6733, N6733)=1</f>
        <v>1</v>
      </c>
      <c r="M6733" s="37">
        <f>IF( $Q6733, MAX($M$1:M6732)+1, 0)</f>
        <v>0</v>
      </c>
      <c r="N6733" t="str" cm="1">
        <f t="array" ref="N6733">INDEX($A$9:$F$1048576, $J6733, $K6733 )</f>
        <v>12361</v>
      </c>
      <c r="O6733" t="str" cm="1">
        <f t="array" ref="O6733">INDEX($B$9:$F$1048576, $J6733, $K6733 )</f>
        <v>예가람저축은행</v>
      </c>
      <c r="P6733" t="str" cm="1">
        <f t="array" ref="P6733">IF( $L6733, TRIM(_xll.IMDP("IR", $G$5&amp;$N6733, $G$6)), "" )</f>
        <v/>
      </c>
      <c r="Q6733" t="b" cm="1">
        <f t="array" ref="Q6733">IF(
    $U$1=1, AND($P6733&lt;&gt;"", $P6733&lt;&gt;"...", $P6733&lt;&gt;"입력오류"),
    IF(
        $U$18=1, AND($P6733&lt;&gt;"", $P6733&lt;&gt;"...", $P6733&lt;&gt;"입력오류", ISNUMBER(FIND(INDEX($T$2:$T$7,$U$1),$P6733))),
        IF(
            $U$17="기타", AND($P6733&lt;&gt;"", $P6733&lt;&gt;"...", $P6733&lt;&gt;"입력오류", NOT(ISNUMBER(FIND($T$21:$T$34,$P6733)))),
            AND($P6733&lt;&gt;"", $P6733&lt;&gt;"...", $P6733&lt;&gt;"입력오류", $T$19=$P6733)
        )
    )
)</f>
        <v>0</v>
      </c>
    </row>
    <row r="6734" spans="9:17">
      <c r="I6734">
        <f t="shared" si="316"/>
        <v>6733</v>
      </c>
      <c r="J6734">
        <f t="shared" si="317"/>
        <v>149</v>
      </c>
      <c r="K6734">
        <f t="shared" si="315"/>
        <v>5</v>
      </c>
      <c r="L6734" t="b">
        <f>COUNTIF($N$2:N6734, N6734)=1</f>
        <v>0</v>
      </c>
      <c r="M6734" s="37">
        <f>IF( $Q6734, MAX($M$1:M6733)+1, 0)</f>
        <v>0</v>
      </c>
      <c r="N6734" t="str" cm="1">
        <f t="array" ref="N6734">INDEX($A$9:$F$1048576, $J6734, $K6734 )</f>
        <v>12600</v>
      </c>
      <c r="O6734" t="str" cm="1">
        <f t="array" ref="O6734">INDEX($B$9:$F$1048576, $J6734, $K6734 )</f>
        <v>부산항만공사</v>
      </c>
      <c r="P6734" t="str" cm="1">
        <f t="array" ref="P6734">IF( $L6734, TRIM(_xll.IMDP("IR", $G$5&amp;$N6734, $G$6)), "" )</f>
        <v/>
      </c>
      <c r="Q6734" t="b" cm="1">
        <f t="array" ref="Q6734">IF(
    $U$1=1, AND($P6734&lt;&gt;"", $P6734&lt;&gt;"...", $P6734&lt;&gt;"입력오류"),
    IF(
        $U$18=1, AND($P6734&lt;&gt;"", $P6734&lt;&gt;"...", $P6734&lt;&gt;"입력오류", ISNUMBER(FIND(INDEX($T$2:$T$7,$U$1),$P6734))),
        IF(
            $U$17="기타", AND($P6734&lt;&gt;"", $P6734&lt;&gt;"...", $P6734&lt;&gt;"입력오류", NOT(ISNUMBER(FIND($T$21:$T$34,$P6734)))),
            AND($P6734&lt;&gt;"", $P6734&lt;&gt;"...", $P6734&lt;&gt;"입력오류", $T$19=$P6734)
        )
    )
)</f>
        <v>0</v>
      </c>
    </row>
    <row r="6735" spans="9:17">
      <c r="I6735">
        <f t="shared" si="316"/>
        <v>6734</v>
      </c>
      <c r="J6735">
        <f t="shared" si="317"/>
        <v>150</v>
      </c>
      <c r="K6735">
        <f t="shared" si="315"/>
        <v>5</v>
      </c>
      <c r="L6735" t="b">
        <f>COUNTIF($N$2:N6735, N6735)=1</f>
        <v>1</v>
      </c>
      <c r="M6735" s="37">
        <f>IF( $Q6735, MAX($M$1:M6734)+1, 0)</f>
        <v>0</v>
      </c>
      <c r="N6735" t="str" cm="1">
        <f t="array" ref="N6735">INDEX($A$9:$F$1048576, $J6735, $K6735 )</f>
        <v>12651</v>
      </c>
      <c r="O6735" t="str" cm="1">
        <f t="array" ref="O6735">INDEX($B$9:$F$1048576, $J6735, $K6735 )</f>
        <v>고려저축은행</v>
      </c>
      <c r="P6735" t="str" cm="1">
        <f t="array" ref="P6735">IF( $L6735, TRIM(_xll.IMDP("IR", $G$5&amp;$N6735, $G$6)), "" )</f>
        <v/>
      </c>
      <c r="Q6735" t="b" cm="1">
        <f t="array" ref="Q6735">IF(
    $U$1=1, AND($P6735&lt;&gt;"", $P6735&lt;&gt;"...", $P6735&lt;&gt;"입력오류"),
    IF(
        $U$18=1, AND($P6735&lt;&gt;"", $P6735&lt;&gt;"...", $P6735&lt;&gt;"입력오류", ISNUMBER(FIND(INDEX($T$2:$T$7,$U$1),$P6735))),
        IF(
            $U$17="기타", AND($P6735&lt;&gt;"", $P6735&lt;&gt;"...", $P6735&lt;&gt;"입력오류", NOT(ISNUMBER(FIND($T$21:$T$34,$P6735)))),
            AND($P6735&lt;&gt;"", $P6735&lt;&gt;"...", $P6735&lt;&gt;"입력오류", $T$19=$P6735)
        )
    )
)</f>
        <v>0</v>
      </c>
    </row>
    <row r="6736" spans="9:17">
      <c r="I6736">
        <f t="shared" si="316"/>
        <v>6735</v>
      </c>
      <c r="J6736">
        <f t="shared" si="317"/>
        <v>151</v>
      </c>
      <c r="K6736">
        <f t="shared" si="315"/>
        <v>5</v>
      </c>
      <c r="L6736" t="b">
        <f>COUNTIF($N$2:N6736, N6736)=1</f>
        <v>0</v>
      </c>
      <c r="M6736" s="37">
        <f>IF( $Q6736, MAX($M$1:M6735)+1, 0)</f>
        <v>0</v>
      </c>
      <c r="N6736" t="str" cm="1">
        <f t="array" ref="N6736">INDEX($A$9:$F$1048576, $J6736, $K6736 )</f>
        <v>12715</v>
      </c>
      <c r="O6736" t="str" cm="1">
        <f t="array" ref="O6736">INDEX($B$9:$F$1048576, $J6736, $K6736 )</f>
        <v>광주신세계</v>
      </c>
      <c r="P6736" t="str" cm="1">
        <f t="array" ref="P6736">IF( $L6736, TRIM(_xll.IMDP("IR", $G$5&amp;$N6736, $G$6)), "" )</f>
        <v/>
      </c>
      <c r="Q6736" t="b" cm="1">
        <f t="array" ref="Q6736">IF(
    $U$1=1, AND($P6736&lt;&gt;"", $P6736&lt;&gt;"...", $P6736&lt;&gt;"입력오류"),
    IF(
        $U$18=1, AND($P6736&lt;&gt;"", $P6736&lt;&gt;"...", $P6736&lt;&gt;"입력오류", ISNUMBER(FIND(INDEX($T$2:$T$7,$U$1),$P6736))),
        IF(
            $U$17="기타", AND($P6736&lt;&gt;"", $P6736&lt;&gt;"...", $P6736&lt;&gt;"입력오류", NOT(ISNUMBER(FIND($T$21:$T$34,$P6736)))),
            AND($P6736&lt;&gt;"", $P6736&lt;&gt;"...", $P6736&lt;&gt;"입력오류", $T$19=$P6736)
        )
    )
)</f>
        <v>0</v>
      </c>
    </row>
    <row r="6737" spans="9:17">
      <c r="I6737">
        <f t="shared" si="316"/>
        <v>6736</v>
      </c>
      <c r="J6737">
        <f t="shared" si="317"/>
        <v>152</v>
      </c>
      <c r="K6737">
        <f t="shared" si="315"/>
        <v>5</v>
      </c>
      <c r="L6737" t="b">
        <f>COUNTIF($N$2:N6737, N6737)=1</f>
        <v>1</v>
      </c>
      <c r="M6737" s="37">
        <f>IF( $Q6737, MAX($M$1:M6736)+1, 0)</f>
        <v>0</v>
      </c>
      <c r="N6737" t="str" cm="1">
        <f t="array" ref="N6737">INDEX($A$9:$F$1048576, $J6737, $K6737 )</f>
        <v>12887</v>
      </c>
      <c r="O6737" t="str" cm="1">
        <f t="array" ref="O6737">INDEX($B$9:$F$1048576, $J6737, $K6737 )</f>
        <v>유신</v>
      </c>
      <c r="P6737" t="str" cm="1">
        <f t="array" ref="P6737">IF( $L6737, TRIM(_xll.IMDP("IR", $G$5&amp;$N6737, $G$6)), "" )</f>
        <v/>
      </c>
      <c r="Q6737" t="b" cm="1">
        <f t="array" ref="Q6737">IF(
    $U$1=1, AND($P6737&lt;&gt;"", $P6737&lt;&gt;"...", $P6737&lt;&gt;"입력오류"),
    IF(
        $U$18=1, AND($P6737&lt;&gt;"", $P6737&lt;&gt;"...", $P6737&lt;&gt;"입력오류", ISNUMBER(FIND(INDEX($T$2:$T$7,$U$1),$P6737))),
        IF(
            $U$17="기타", AND($P6737&lt;&gt;"", $P6737&lt;&gt;"...", $P6737&lt;&gt;"입력오류", NOT(ISNUMBER(FIND($T$21:$T$34,$P6737)))),
            AND($P6737&lt;&gt;"", $P6737&lt;&gt;"...", $P6737&lt;&gt;"입력오류", $T$19=$P6737)
        )
    )
)</f>
        <v>0</v>
      </c>
    </row>
    <row r="6738" spans="9:17">
      <c r="I6738">
        <f t="shared" si="316"/>
        <v>6737</v>
      </c>
      <c r="J6738">
        <f t="shared" si="317"/>
        <v>153</v>
      </c>
      <c r="K6738">
        <f t="shared" si="315"/>
        <v>5</v>
      </c>
      <c r="L6738" t="b">
        <f>COUNTIF($N$2:N6738, N6738)=1</f>
        <v>1</v>
      </c>
      <c r="M6738" s="37">
        <f>IF( $Q6738, MAX($M$1:M6737)+1, 0)</f>
        <v>0</v>
      </c>
      <c r="N6738" t="str" cm="1">
        <f t="array" ref="N6738">INDEX($A$9:$F$1048576, $J6738, $K6738 )</f>
        <v>12899</v>
      </c>
      <c r="O6738" t="str" cm="1">
        <f t="array" ref="O6738">INDEX($B$9:$F$1048576, $J6738, $K6738 )</f>
        <v>포스코강판</v>
      </c>
      <c r="P6738" t="str" cm="1">
        <f t="array" ref="P6738">IF( $L6738, TRIM(_xll.IMDP("IR", $G$5&amp;$N6738, $G$6)), "" )</f>
        <v/>
      </c>
      <c r="Q6738" t="b" cm="1">
        <f t="array" ref="Q6738">IF(
    $U$1=1, AND($P6738&lt;&gt;"", $P6738&lt;&gt;"...", $P6738&lt;&gt;"입력오류"),
    IF(
        $U$18=1, AND($P6738&lt;&gt;"", $P6738&lt;&gt;"...", $P6738&lt;&gt;"입력오류", ISNUMBER(FIND(INDEX($T$2:$T$7,$U$1),$P6738))),
        IF(
            $U$17="기타", AND($P6738&lt;&gt;"", $P6738&lt;&gt;"...", $P6738&lt;&gt;"입력오류", NOT(ISNUMBER(FIND($T$21:$T$34,$P6738)))),
            AND($P6738&lt;&gt;"", $P6738&lt;&gt;"...", $P6738&lt;&gt;"입력오류", $T$19=$P6738)
        )
    )
)</f>
        <v>0</v>
      </c>
    </row>
    <row r="6739" spans="9:17">
      <c r="I6739">
        <f t="shared" si="316"/>
        <v>6738</v>
      </c>
      <c r="J6739">
        <f t="shared" si="317"/>
        <v>154</v>
      </c>
      <c r="K6739">
        <f t="shared" si="315"/>
        <v>5</v>
      </c>
      <c r="L6739" t="b">
        <f>COUNTIF($N$2:N6739, N6739)=1</f>
        <v>1</v>
      </c>
      <c r="M6739" s="37">
        <f>IF( $Q6739, MAX($M$1:M6738)+1, 0)</f>
        <v>0</v>
      </c>
      <c r="N6739" t="str" cm="1">
        <f t="array" ref="N6739">INDEX($A$9:$F$1048576, $J6739, $K6739 )</f>
        <v>12982</v>
      </c>
      <c r="O6739" t="str" cm="1">
        <f t="array" ref="O6739">INDEX($B$9:$F$1048576, $J6739, $K6739 )</f>
        <v>티케이지휴켐스</v>
      </c>
      <c r="P6739" t="str" cm="1">
        <f t="array" ref="P6739">IF( $L6739, TRIM(_xll.IMDP("IR", $G$5&amp;$N6739, $G$6)), "" )</f>
        <v/>
      </c>
      <c r="Q6739" t="b" cm="1">
        <f t="array" ref="Q6739">IF(
    $U$1=1, AND($P6739&lt;&gt;"", $P6739&lt;&gt;"...", $P6739&lt;&gt;"입력오류"),
    IF(
        $U$18=1, AND($P6739&lt;&gt;"", $P6739&lt;&gt;"...", $P6739&lt;&gt;"입력오류", ISNUMBER(FIND(INDEX($T$2:$T$7,$U$1),$P6739))),
        IF(
            $U$17="기타", AND($P6739&lt;&gt;"", $P6739&lt;&gt;"...", $P6739&lt;&gt;"입력오류", NOT(ISNUMBER(FIND($T$21:$T$34,$P6739)))),
            AND($P6739&lt;&gt;"", $P6739&lt;&gt;"...", $P6739&lt;&gt;"입력오류", $T$19=$P6739)
        )
    )
)</f>
        <v>0</v>
      </c>
    </row>
    <row r="6740" spans="9:17">
      <c r="I6740">
        <f t="shared" si="316"/>
        <v>6739</v>
      </c>
      <c r="J6740">
        <f t="shared" si="317"/>
        <v>155</v>
      </c>
      <c r="K6740">
        <f t="shared" si="315"/>
        <v>5</v>
      </c>
      <c r="L6740" t="b">
        <f>COUNTIF($N$2:N6740, N6740)=1</f>
        <v>1</v>
      </c>
      <c r="M6740" s="37">
        <f>IF( $Q6740, MAX($M$1:M6739)+1, 0)</f>
        <v>0</v>
      </c>
      <c r="N6740" t="str" cm="1">
        <f t="array" ref="N6740">INDEX($A$9:$F$1048576, $J6740, $K6740 )</f>
        <v>13177</v>
      </c>
      <c r="O6740" t="str" cm="1">
        <f t="array" ref="O6740">INDEX($B$9:$F$1048576, $J6740, $K6740 )</f>
        <v>일진파워(구 일진에너지)</v>
      </c>
      <c r="P6740" t="str" cm="1">
        <f t="array" ref="P6740">IF( $L6740, TRIM(_xll.IMDP("IR", $G$5&amp;$N6740, $G$6)), "" )</f>
        <v/>
      </c>
      <c r="Q6740" t="b" cm="1">
        <f t="array" ref="Q6740">IF(
    $U$1=1, AND($P6740&lt;&gt;"", $P6740&lt;&gt;"...", $P6740&lt;&gt;"입력오류"),
    IF(
        $U$18=1, AND($P6740&lt;&gt;"", $P6740&lt;&gt;"...", $P6740&lt;&gt;"입력오류", ISNUMBER(FIND(INDEX($T$2:$T$7,$U$1),$P6740))),
        IF(
            $U$17="기타", AND($P6740&lt;&gt;"", $P6740&lt;&gt;"...", $P6740&lt;&gt;"입력오류", NOT(ISNUMBER(FIND($T$21:$T$34,$P6740)))),
            AND($P6740&lt;&gt;"", $P6740&lt;&gt;"...", $P6740&lt;&gt;"입력오류", $T$19=$P6740)
        )
    )
)</f>
        <v>0</v>
      </c>
    </row>
    <row r="6741" spans="9:17">
      <c r="I6741">
        <f t="shared" si="316"/>
        <v>6740</v>
      </c>
      <c r="J6741">
        <f t="shared" si="317"/>
        <v>156</v>
      </c>
      <c r="K6741">
        <f t="shared" si="315"/>
        <v>5</v>
      </c>
      <c r="L6741" t="b">
        <f>COUNTIF($N$2:N6741, N6741)=1</f>
        <v>0</v>
      </c>
      <c r="M6741" s="37">
        <f>IF( $Q6741, MAX($M$1:M6740)+1, 0)</f>
        <v>0</v>
      </c>
      <c r="N6741" t="str" cm="1">
        <f t="array" ref="N6741">INDEX($A$9:$F$1048576, $J6741, $K6741 )</f>
        <v>13419</v>
      </c>
      <c r="O6741" t="str" cm="1">
        <f t="array" ref="O6741">INDEX($B$9:$F$1048576, $J6741, $K6741 )</f>
        <v>반도건설</v>
      </c>
      <c r="P6741" t="str" cm="1">
        <f t="array" ref="P6741">IF( $L6741, TRIM(_xll.IMDP("IR", $G$5&amp;$N6741, $G$6)), "" )</f>
        <v/>
      </c>
      <c r="Q6741" t="b" cm="1">
        <f t="array" ref="Q6741">IF(
    $U$1=1, AND($P6741&lt;&gt;"", $P6741&lt;&gt;"...", $P6741&lt;&gt;"입력오류"),
    IF(
        $U$18=1, AND($P6741&lt;&gt;"", $P6741&lt;&gt;"...", $P6741&lt;&gt;"입력오류", ISNUMBER(FIND(INDEX($T$2:$T$7,$U$1),$P6741))),
        IF(
            $U$17="기타", AND($P6741&lt;&gt;"", $P6741&lt;&gt;"...", $P6741&lt;&gt;"입력오류", NOT(ISNUMBER(FIND($T$21:$T$34,$P6741)))),
            AND($P6741&lt;&gt;"", $P6741&lt;&gt;"...", $P6741&lt;&gt;"입력오류", $T$19=$P6741)
        )
    )
)</f>
        <v>0</v>
      </c>
    </row>
    <row r="6742" spans="9:17">
      <c r="I6742">
        <f t="shared" si="316"/>
        <v>6741</v>
      </c>
      <c r="J6742">
        <f t="shared" si="317"/>
        <v>157</v>
      </c>
      <c r="K6742">
        <f t="shared" si="315"/>
        <v>5</v>
      </c>
      <c r="L6742" t="b">
        <f>COUNTIF($N$2:N6742, N6742)=1</f>
        <v>1</v>
      </c>
      <c r="M6742" s="37">
        <f>IF( $Q6742, MAX($M$1:M6741)+1, 0)</f>
        <v>0</v>
      </c>
      <c r="N6742" t="str" cm="1">
        <f t="array" ref="N6742">INDEX($A$9:$F$1048576, $J6742, $K6742 )</f>
        <v>13423</v>
      </c>
      <c r="O6742" t="str" cm="1">
        <f t="array" ref="O6742">INDEX($B$9:$F$1048576, $J6742, $K6742 )</f>
        <v>중국은행</v>
      </c>
      <c r="P6742" t="str" cm="1">
        <f t="array" ref="P6742">IF( $L6742, TRIM(_xll.IMDP("IR", $G$5&amp;$N6742, $G$6)), "" )</f>
        <v/>
      </c>
      <c r="Q6742" t="b" cm="1">
        <f t="array" ref="Q6742">IF(
    $U$1=1, AND($P6742&lt;&gt;"", $P6742&lt;&gt;"...", $P6742&lt;&gt;"입력오류"),
    IF(
        $U$18=1, AND($P6742&lt;&gt;"", $P6742&lt;&gt;"...", $P6742&lt;&gt;"입력오류", ISNUMBER(FIND(INDEX($T$2:$T$7,$U$1),$P6742))),
        IF(
            $U$17="기타", AND($P6742&lt;&gt;"", $P6742&lt;&gt;"...", $P6742&lt;&gt;"입력오류", NOT(ISNUMBER(FIND($T$21:$T$34,$P6742)))),
            AND($P6742&lt;&gt;"", $P6742&lt;&gt;"...", $P6742&lt;&gt;"입력오류", $T$19=$P6742)
        )
    )
)</f>
        <v>0</v>
      </c>
    </row>
    <row r="6743" spans="9:17">
      <c r="I6743">
        <f t="shared" si="316"/>
        <v>6742</v>
      </c>
      <c r="J6743">
        <f t="shared" si="317"/>
        <v>158</v>
      </c>
      <c r="K6743">
        <f t="shared" si="315"/>
        <v>5</v>
      </c>
      <c r="L6743" t="b">
        <f>COUNTIF($N$2:N6743, N6743)=1</f>
        <v>1</v>
      </c>
      <c r="M6743" s="37">
        <f>IF( $Q6743, MAX($M$1:M6742)+1, 0)</f>
        <v>0</v>
      </c>
      <c r="N6743" t="str" cm="1">
        <f t="array" ref="N6743">INDEX($A$9:$F$1048576, $J6743, $K6743 )</f>
        <v>13424</v>
      </c>
      <c r="O6743" t="str" cm="1">
        <f t="array" ref="O6743">INDEX($B$9:$F$1048576, $J6743, $K6743 )</f>
        <v>중국건설은행</v>
      </c>
      <c r="P6743" t="str" cm="1">
        <f t="array" ref="P6743">IF( $L6743, TRIM(_xll.IMDP("IR", $G$5&amp;$N6743, $G$6)), "" )</f>
        <v/>
      </c>
      <c r="Q6743" t="b" cm="1">
        <f t="array" ref="Q6743">IF(
    $U$1=1, AND($P6743&lt;&gt;"", $P6743&lt;&gt;"...", $P6743&lt;&gt;"입력오류"),
    IF(
        $U$18=1, AND($P6743&lt;&gt;"", $P6743&lt;&gt;"...", $P6743&lt;&gt;"입력오류", ISNUMBER(FIND(INDEX($T$2:$T$7,$U$1),$P6743))),
        IF(
            $U$17="기타", AND($P6743&lt;&gt;"", $P6743&lt;&gt;"...", $P6743&lt;&gt;"입력오류", NOT(ISNUMBER(FIND($T$21:$T$34,$P6743)))),
            AND($P6743&lt;&gt;"", $P6743&lt;&gt;"...", $P6743&lt;&gt;"입력오류", $T$19=$P6743)
        )
    )
)</f>
        <v>0</v>
      </c>
    </row>
    <row r="6744" spans="9:17">
      <c r="I6744">
        <f t="shared" si="316"/>
        <v>6743</v>
      </c>
      <c r="J6744">
        <f t="shared" si="317"/>
        <v>159</v>
      </c>
      <c r="K6744">
        <f t="shared" si="315"/>
        <v>5</v>
      </c>
      <c r="L6744" t="b">
        <f>COUNTIF($N$2:N6744, N6744)=1</f>
        <v>1</v>
      </c>
      <c r="M6744" s="37">
        <f>IF( $Q6744, MAX($M$1:M6743)+1, 0)</f>
        <v>0</v>
      </c>
      <c r="N6744" t="str" cm="1">
        <f t="array" ref="N6744">INDEX($A$9:$F$1048576, $J6744, $K6744 )</f>
        <v>13425</v>
      </c>
      <c r="O6744" t="str" cm="1">
        <f t="array" ref="O6744">INDEX($B$9:$F$1048576, $J6744, $K6744 )</f>
        <v>중국공상은행</v>
      </c>
      <c r="P6744" t="str" cm="1">
        <f t="array" ref="P6744">IF( $L6744, TRIM(_xll.IMDP("IR", $G$5&amp;$N6744, $G$6)), "" )</f>
        <v/>
      </c>
      <c r="Q6744" t="b" cm="1">
        <f t="array" ref="Q6744">IF(
    $U$1=1, AND($P6744&lt;&gt;"", $P6744&lt;&gt;"...", $P6744&lt;&gt;"입력오류"),
    IF(
        $U$18=1, AND($P6744&lt;&gt;"", $P6744&lt;&gt;"...", $P6744&lt;&gt;"입력오류", ISNUMBER(FIND(INDEX($T$2:$T$7,$U$1),$P6744))),
        IF(
            $U$17="기타", AND($P6744&lt;&gt;"", $P6744&lt;&gt;"...", $P6744&lt;&gt;"입력오류", NOT(ISNUMBER(FIND($T$21:$T$34,$P6744)))),
            AND($P6744&lt;&gt;"", $P6744&lt;&gt;"...", $P6744&lt;&gt;"입력오류", $T$19=$P6744)
        )
    )
)</f>
        <v>0</v>
      </c>
    </row>
    <row r="6745" spans="9:17">
      <c r="I6745">
        <f t="shared" si="316"/>
        <v>6744</v>
      </c>
      <c r="J6745">
        <f t="shared" si="317"/>
        <v>160</v>
      </c>
      <c r="K6745">
        <f t="shared" si="315"/>
        <v>5</v>
      </c>
      <c r="L6745" t="b">
        <f>COUNTIF($N$2:N6745, N6745)=1</f>
        <v>1</v>
      </c>
      <c r="M6745" s="37">
        <f>IF( $Q6745, MAX($M$1:M6744)+1, 0)</f>
        <v>0</v>
      </c>
      <c r="N6745" t="str" cm="1">
        <f t="array" ref="N6745">INDEX($A$9:$F$1048576, $J6745, $K6745 )</f>
        <v>13450</v>
      </c>
      <c r="O6745" t="str" cm="1">
        <f t="array" ref="O6745">INDEX($B$9:$F$1048576, $J6745, $K6745 )</f>
        <v>크레디트스위스은행서울지점</v>
      </c>
      <c r="P6745" t="str" cm="1">
        <f t="array" ref="P6745">IF( $L6745, TRIM(_xll.IMDP("IR", $G$5&amp;$N6745, $G$6)), "" )</f>
        <v/>
      </c>
      <c r="Q6745" t="b" cm="1">
        <f t="array" ref="Q6745">IF(
    $U$1=1, AND($P6745&lt;&gt;"", $P6745&lt;&gt;"...", $P6745&lt;&gt;"입력오류"),
    IF(
        $U$18=1, AND($P6745&lt;&gt;"", $P6745&lt;&gt;"...", $P6745&lt;&gt;"입력오류", ISNUMBER(FIND(INDEX($T$2:$T$7,$U$1),$P6745))),
        IF(
            $U$17="기타", AND($P6745&lt;&gt;"", $P6745&lt;&gt;"...", $P6745&lt;&gt;"입력오류", NOT(ISNUMBER(FIND($T$21:$T$34,$P6745)))),
            AND($P6745&lt;&gt;"", $P6745&lt;&gt;"...", $P6745&lt;&gt;"입력오류", $T$19=$P6745)
        )
    )
)</f>
        <v>0</v>
      </c>
    </row>
    <row r="6746" spans="9:17">
      <c r="I6746">
        <f t="shared" si="316"/>
        <v>6745</v>
      </c>
      <c r="J6746">
        <f t="shared" si="317"/>
        <v>161</v>
      </c>
      <c r="K6746">
        <f t="shared" si="315"/>
        <v>5</v>
      </c>
      <c r="L6746" t="b">
        <f>COUNTIF($N$2:N6746, N6746)=1</f>
        <v>1</v>
      </c>
      <c r="M6746" s="37">
        <f>IF( $Q6746, MAX($M$1:M6745)+1, 0)</f>
        <v>0</v>
      </c>
      <c r="N6746" t="str" cm="1">
        <f t="array" ref="N6746">INDEX($A$9:$F$1048576, $J6746, $K6746 )</f>
        <v>13517</v>
      </c>
      <c r="O6746" t="str" cm="1">
        <f t="array" ref="O6746">INDEX($B$9:$F$1048576, $J6746, $K6746 )</f>
        <v>한국비티엘인프라투용자회사</v>
      </c>
      <c r="P6746" t="str" cm="1">
        <f t="array" ref="P6746">IF( $L6746, TRIM(_xll.IMDP("IR", $G$5&amp;$N6746, $G$6)), "" )</f>
        <v/>
      </c>
      <c r="Q6746" t="b" cm="1">
        <f t="array" ref="Q6746">IF(
    $U$1=1, AND($P6746&lt;&gt;"", $P6746&lt;&gt;"...", $P6746&lt;&gt;"입력오류"),
    IF(
        $U$18=1, AND($P6746&lt;&gt;"", $P6746&lt;&gt;"...", $P6746&lt;&gt;"입력오류", ISNUMBER(FIND(INDEX($T$2:$T$7,$U$1),$P6746))),
        IF(
            $U$17="기타", AND($P6746&lt;&gt;"", $P6746&lt;&gt;"...", $P6746&lt;&gt;"입력오류", NOT(ISNUMBER(FIND($T$21:$T$34,$P6746)))),
            AND($P6746&lt;&gt;"", $P6746&lt;&gt;"...", $P6746&lt;&gt;"입력오류", $T$19=$P6746)
        )
    )
)</f>
        <v>0</v>
      </c>
    </row>
    <row r="6747" spans="9:17">
      <c r="I6747">
        <f t="shared" si="316"/>
        <v>6746</v>
      </c>
      <c r="J6747">
        <f t="shared" si="317"/>
        <v>162</v>
      </c>
      <c r="K6747">
        <f t="shared" si="315"/>
        <v>5</v>
      </c>
      <c r="L6747" t="b">
        <f>COUNTIF($N$2:N6747, N6747)=1</f>
        <v>0</v>
      </c>
      <c r="M6747" s="37">
        <f>IF( $Q6747, MAX($M$1:M6746)+1, 0)</f>
        <v>0</v>
      </c>
      <c r="N6747" t="str" cm="1">
        <f t="array" ref="N6747">INDEX($A$9:$F$1048576, $J6747, $K6747 )</f>
        <v>13539</v>
      </c>
      <c r="O6747" t="str" cm="1">
        <f t="array" ref="O6747">INDEX($B$9:$F$1048576, $J6747, $K6747 )</f>
        <v>씨제이푸드빌</v>
      </c>
      <c r="P6747" t="str" cm="1">
        <f t="array" ref="P6747">IF( $L6747, TRIM(_xll.IMDP("IR", $G$5&amp;$N6747, $G$6)), "" )</f>
        <v/>
      </c>
      <c r="Q6747" t="b" cm="1">
        <f t="array" ref="Q6747">IF(
    $U$1=1, AND($P6747&lt;&gt;"", $P6747&lt;&gt;"...", $P6747&lt;&gt;"입력오류"),
    IF(
        $U$18=1, AND($P6747&lt;&gt;"", $P6747&lt;&gt;"...", $P6747&lt;&gt;"입력오류", ISNUMBER(FIND(INDEX($T$2:$T$7,$U$1),$P6747))),
        IF(
            $U$17="기타", AND($P6747&lt;&gt;"", $P6747&lt;&gt;"...", $P6747&lt;&gt;"입력오류", NOT(ISNUMBER(FIND($T$21:$T$34,$P6747)))),
            AND($P6747&lt;&gt;"", $P6747&lt;&gt;"...", $P6747&lt;&gt;"입력오류", $T$19=$P6747)
        )
    )
)</f>
        <v>0</v>
      </c>
    </row>
    <row r="6748" spans="9:17">
      <c r="I6748">
        <f t="shared" si="316"/>
        <v>6747</v>
      </c>
      <c r="J6748">
        <f t="shared" si="317"/>
        <v>163</v>
      </c>
      <c r="K6748">
        <f t="shared" si="315"/>
        <v>5</v>
      </c>
      <c r="L6748" t="b">
        <f>COUNTIF($N$2:N6748, N6748)=1</f>
        <v>1</v>
      </c>
      <c r="M6748" s="37">
        <f>IF( $Q6748, MAX($M$1:M6747)+1, 0)</f>
        <v>0</v>
      </c>
      <c r="N6748" t="str" cm="1">
        <f t="array" ref="N6748">INDEX($A$9:$F$1048576, $J6748, $K6748 )</f>
        <v>13639</v>
      </c>
      <c r="O6748" t="str" cm="1">
        <f t="array" ref="O6748">INDEX($B$9:$F$1048576, $J6748, $K6748 )</f>
        <v>BMW파이낸셜서비스</v>
      </c>
      <c r="P6748" t="str" cm="1">
        <f t="array" ref="P6748">IF( $L6748, TRIM(_xll.IMDP("IR", $G$5&amp;$N6748, $G$6)), "" )</f>
        <v/>
      </c>
      <c r="Q6748" t="b" cm="1">
        <f t="array" ref="Q6748">IF(
    $U$1=1, AND($P6748&lt;&gt;"", $P6748&lt;&gt;"...", $P6748&lt;&gt;"입력오류"),
    IF(
        $U$18=1, AND($P6748&lt;&gt;"", $P6748&lt;&gt;"...", $P6748&lt;&gt;"입력오류", ISNUMBER(FIND(INDEX($T$2:$T$7,$U$1),$P6748))),
        IF(
            $U$17="기타", AND($P6748&lt;&gt;"", $P6748&lt;&gt;"...", $P6748&lt;&gt;"입력오류", NOT(ISNUMBER(FIND($T$21:$T$34,$P6748)))),
            AND($P6748&lt;&gt;"", $P6748&lt;&gt;"...", $P6748&lt;&gt;"입력오류", $T$19=$P6748)
        )
    )
)</f>
        <v>0</v>
      </c>
    </row>
    <row r="6749" spans="9:17">
      <c r="I6749">
        <f t="shared" si="316"/>
        <v>6748</v>
      </c>
      <c r="J6749">
        <f t="shared" si="317"/>
        <v>164</v>
      </c>
      <c r="K6749">
        <f t="shared" si="315"/>
        <v>5</v>
      </c>
      <c r="L6749" t="b">
        <f>COUNTIF($N$2:N6749, N6749)=1</f>
        <v>0</v>
      </c>
      <c r="M6749" s="37">
        <f>IF( $Q6749, MAX($M$1:M6748)+1, 0)</f>
        <v>0</v>
      </c>
      <c r="N6749" t="str" cm="1">
        <f t="array" ref="N6749">INDEX($A$9:$F$1048576, $J6749, $K6749 )</f>
        <v>13785</v>
      </c>
      <c r="O6749" t="str" cm="1">
        <f t="array" ref="O6749">INDEX($B$9:$F$1048576, $J6749, $K6749 )</f>
        <v>엘에스엠트론</v>
      </c>
      <c r="P6749" t="str" cm="1">
        <f t="array" ref="P6749">IF( $L6749, TRIM(_xll.IMDP("IR", $G$5&amp;$N6749, $G$6)), "" )</f>
        <v/>
      </c>
      <c r="Q6749" t="b" cm="1">
        <f t="array" ref="Q6749">IF(
    $U$1=1, AND($P6749&lt;&gt;"", $P6749&lt;&gt;"...", $P6749&lt;&gt;"입력오류"),
    IF(
        $U$18=1, AND($P6749&lt;&gt;"", $P6749&lt;&gt;"...", $P6749&lt;&gt;"입력오류", ISNUMBER(FIND(INDEX($T$2:$T$7,$U$1),$P6749))),
        IF(
            $U$17="기타", AND($P6749&lt;&gt;"", $P6749&lt;&gt;"...", $P6749&lt;&gt;"입력오류", NOT(ISNUMBER(FIND($T$21:$T$34,$P6749)))),
            AND($P6749&lt;&gt;"", $P6749&lt;&gt;"...", $P6749&lt;&gt;"입력오류", $T$19=$P6749)
        )
    )
)</f>
        <v>0</v>
      </c>
    </row>
    <row r="6750" spans="9:17">
      <c r="I6750">
        <f t="shared" si="316"/>
        <v>6749</v>
      </c>
      <c r="J6750">
        <f t="shared" si="317"/>
        <v>165</v>
      </c>
      <c r="K6750">
        <f t="shared" si="315"/>
        <v>5</v>
      </c>
      <c r="L6750" t="b">
        <f>COUNTIF($N$2:N6750, N6750)=1</f>
        <v>1</v>
      </c>
      <c r="M6750" s="37">
        <f>IF( $Q6750, MAX($M$1:M6749)+1, 0)</f>
        <v>0</v>
      </c>
      <c r="N6750" t="str" cm="1">
        <f t="array" ref="N6750">INDEX($A$9:$F$1048576, $J6750, $K6750 )</f>
        <v>13843</v>
      </c>
      <c r="O6750" t="str" cm="1">
        <f t="array" ref="O6750">INDEX($B$9:$F$1048576, $J6750, $K6750 )</f>
        <v>SK오션플랜트</v>
      </c>
      <c r="P6750" t="str" cm="1">
        <f t="array" ref="P6750">IF( $L6750, TRIM(_xll.IMDP("IR", $G$5&amp;$N6750, $G$6)), "" )</f>
        <v/>
      </c>
      <c r="Q6750" t="b" cm="1">
        <f t="array" ref="Q6750">IF(
    $U$1=1, AND($P6750&lt;&gt;"", $P6750&lt;&gt;"...", $P6750&lt;&gt;"입력오류"),
    IF(
        $U$18=1, AND($P6750&lt;&gt;"", $P6750&lt;&gt;"...", $P6750&lt;&gt;"입력오류", ISNUMBER(FIND(INDEX($T$2:$T$7,$U$1),$P6750))),
        IF(
            $U$17="기타", AND($P6750&lt;&gt;"", $P6750&lt;&gt;"...", $P6750&lt;&gt;"입력오류", NOT(ISNUMBER(FIND($T$21:$T$34,$P6750)))),
            AND($P6750&lt;&gt;"", $P6750&lt;&gt;"...", $P6750&lt;&gt;"입력오류", $T$19=$P6750)
        )
    )
)</f>
        <v>0</v>
      </c>
    </row>
    <row r="6751" spans="9:17">
      <c r="I6751">
        <f t="shared" si="316"/>
        <v>6750</v>
      </c>
      <c r="J6751">
        <f t="shared" si="317"/>
        <v>166</v>
      </c>
      <c r="K6751">
        <f t="shared" si="315"/>
        <v>5</v>
      </c>
      <c r="L6751" t="b">
        <f>COUNTIF($N$2:N6751, N6751)=1</f>
        <v>0</v>
      </c>
      <c r="M6751" s="37">
        <f>IF( $Q6751, MAX($M$1:M6750)+1, 0)</f>
        <v>0</v>
      </c>
      <c r="N6751" t="str" cm="1">
        <f t="array" ref="N6751">INDEX($A$9:$F$1048576, $J6751, $K6751 )</f>
        <v>13908</v>
      </c>
      <c r="O6751" t="str" cm="1">
        <f t="array" ref="O6751">INDEX($B$9:$F$1048576, $J6751, $K6751 )</f>
        <v>IBK투자증권</v>
      </c>
      <c r="P6751" t="str" cm="1">
        <f t="array" ref="P6751">IF( $L6751, TRIM(_xll.IMDP("IR", $G$5&amp;$N6751, $G$6)), "" )</f>
        <v/>
      </c>
      <c r="Q6751" t="b" cm="1">
        <f t="array" ref="Q6751">IF(
    $U$1=1, AND($P6751&lt;&gt;"", $P6751&lt;&gt;"...", $P6751&lt;&gt;"입력오류"),
    IF(
        $U$18=1, AND($P6751&lt;&gt;"", $P6751&lt;&gt;"...", $P6751&lt;&gt;"입력오류", ISNUMBER(FIND(INDEX($T$2:$T$7,$U$1),$P6751))),
        IF(
            $U$17="기타", AND($P6751&lt;&gt;"", $P6751&lt;&gt;"...", $P6751&lt;&gt;"입력오류", NOT(ISNUMBER(FIND($T$21:$T$34,$P6751)))),
            AND($P6751&lt;&gt;"", $P6751&lt;&gt;"...", $P6751&lt;&gt;"입력오류", $T$19=$P6751)
        )
    )
)</f>
        <v>0</v>
      </c>
    </row>
    <row r="6752" spans="9:17">
      <c r="I6752">
        <f t="shared" si="316"/>
        <v>6751</v>
      </c>
      <c r="J6752">
        <f t="shared" si="317"/>
        <v>167</v>
      </c>
      <c r="K6752">
        <f t="shared" si="315"/>
        <v>5</v>
      </c>
      <c r="L6752" t="b">
        <f>COUNTIF($N$2:N6752, N6752)=1</f>
        <v>0</v>
      </c>
      <c r="M6752" s="37">
        <f>IF( $Q6752, MAX($M$1:M6751)+1, 0)</f>
        <v>0</v>
      </c>
      <c r="N6752" t="str" cm="1">
        <f t="array" ref="N6752">INDEX($A$9:$F$1048576, $J6752, $K6752 )</f>
        <v>13979</v>
      </c>
      <c r="O6752" t="str" cm="1">
        <f t="array" ref="O6752">INDEX($B$9:$F$1048576, $J6752, $K6752 )</f>
        <v>케이프투자증권</v>
      </c>
      <c r="P6752" t="str" cm="1">
        <f t="array" ref="P6752">IF( $L6752, TRIM(_xll.IMDP("IR", $G$5&amp;$N6752, $G$6)), "" )</f>
        <v/>
      </c>
      <c r="Q6752" t="b" cm="1">
        <f t="array" ref="Q6752">IF(
    $U$1=1, AND($P6752&lt;&gt;"", $P6752&lt;&gt;"...", $P6752&lt;&gt;"입력오류"),
    IF(
        $U$18=1, AND($P6752&lt;&gt;"", $P6752&lt;&gt;"...", $P6752&lt;&gt;"입력오류", ISNUMBER(FIND(INDEX($T$2:$T$7,$U$1),$P6752))),
        IF(
            $U$17="기타", AND($P6752&lt;&gt;"", $P6752&lt;&gt;"...", $P6752&lt;&gt;"입력오류", NOT(ISNUMBER(FIND($T$21:$T$34,$P6752)))),
            AND($P6752&lt;&gt;"", $P6752&lt;&gt;"...", $P6752&lt;&gt;"입력오류", $T$19=$P6752)
        )
    )
)</f>
        <v>0</v>
      </c>
    </row>
    <row r="6753" spans="9:17">
      <c r="I6753">
        <f t="shared" si="316"/>
        <v>6752</v>
      </c>
      <c r="J6753">
        <f t="shared" si="317"/>
        <v>168</v>
      </c>
      <c r="K6753">
        <f t="shared" si="315"/>
        <v>5</v>
      </c>
      <c r="L6753" t="b">
        <f>COUNTIF($N$2:N6753, N6753)=1</f>
        <v>0</v>
      </c>
      <c r="M6753" s="37">
        <f>IF( $Q6753, MAX($M$1:M6752)+1, 0)</f>
        <v>0</v>
      </c>
      <c r="N6753" t="str" cm="1">
        <f t="array" ref="N6753">INDEX($A$9:$F$1048576, $J6753, $K6753 )</f>
        <v>13986</v>
      </c>
      <c r="O6753" t="str" cm="1">
        <f t="array" ref="O6753">INDEX($B$9:$F$1048576, $J6753, $K6753 )</f>
        <v>KB금융</v>
      </c>
      <c r="P6753" t="str" cm="1">
        <f t="array" ref="P6753">IF( $L6753, TRIM(_xll.IMDP("IR", $G$5&amp;$N6753, $G$6)), "" )</f>
        <v/>
      </c>
      <c r="Q6753" t="b" cm="1">
        <f t="array" ref="Q6753">IF(
    $U$1=1, AND($P6753&lt;&gt;"", $P6753&lt;&gt;"...", $P6753&lt;&gt;"입력오류"),
    IF(
        $U$18=1, AND($P6753&lt;&gt;"", $P6753&lt;&gt;"...", $P6753&lt;&gt;"입력오류", ISNUMBER(FIND(INDEX($T$2:$T$7,$U$1),$P6753))),
        IF(
            $U$17="기타", AND($P6753&lt;&gt;"", $P6753&lt;&gt;"...", $P6753&lt;&gt;"입력오류", NOT(ISNUMBER(FIND($T$21:$T$34,$P6753)))),
            AND($P6753&lt;&gt;"", $P6753&lt;&gt;"...", $P6753&lt;&gt;"입력오류", $T$19=$P6753)
        )
    )
)</f>
        <v>0</v>
      </c>
    </row>
    <row r="6754" spans="9:17">
      <c r="I6754">
        <f t="shared" si="316"/>
        <v>6753</v>
      </c>
      <c r="J6754">
        <f t="shared" si="317"/>
        <v>169</v>
      </c>
      <c r="K6754">
        <f t="shared" si="315"/>
        <v>5</v>
      </c>
      <c r="L6754" t="b">
        <f>COUNTIF($N$2:N6754, N6754)=1</f>
        <v>1</v>
      </c>
      <c r="M6754" s="37">
        <f>IF( $Q6754, MAX($M$1:M6753)+1, 0)</f>
        <v>0</v>
      </c>
      <c r="N6754" t="str" cm="1">
        <f t="array" ref="N6754">INDEX($A$9:$F$1048576, $J6754, $K6754 )</f>
        <v>14017</v>
      </c>
      <c r="O6754" t="str" cm="1">
        <f t="array" ref="O6754">INDEX($B$9:$F$1048576, $J6754, $K6754 )</f>
        <v>디비메탈</v>
      </c>
      <c r="P6754" t="str" cm="1">
        <f t="array" ref="P6754">IF( $L6754, TRIM(_xll.IMDP("IR", $G$5&amp;$N6754, $G$6)), "" )</f>
        <v/>
      </c>
      <c r="Q6754" t="b" cm="1">
        <f t="array" ref="Q6754">IF(
    $U$1=1, AND($P6754&lt;&gt;"", $P6754&lt;&gt;"...", $P6754&lt;&gt;"입력오류"),
    IF(
        $U$18=1, AND($P6754&lt;&gt;"", $P6754&lt;&gt;"...", $P6754&lt;&gt;"입력오류", ISNUMBER(FIND(INDEX($T$2:$T$7,$U$1),$P6754))),
        IF(
            $U$17="기타", AND($P6754&lt;&gt;"", $P6754&lt;&gt;"...", $P6754&lt;&gt;"입력오류", NOT(ISNUMBER(FIND($T$21:$T$34,$P6754)))),
            AND($P6754&lt;&gt;"", $P6754&lt;&gt;"...", $P6754&lt;&gt;"입력오류", $T$19=$P6754)
        )
    )
)</f>
        <v>0</v>
      </c>
    </row>
    <row r="6755" spans="9:17">
      <c r="I6755">
        <f t="shared" si="316"/>
        <v>6754</v>
      </c>
      <c r="J6755">
        <f t="shared" si="317"/>
        <v>170</v>
      </c>
      <c r="K6755">
        <f t="shared" si="315"/>
        <v>5</v>
      </c>
      <c r="L6755" t="b">
        <f>COUNTIF($N$2:N6755, N6755)=1</f>
        <v>0</v>
      </c>
      <c r="M6755" s="37">
        <f>IF( $Q6755, MAX($M$1:M6754)+1, 0)</f>
        <v>0</v>
      </c>
      <c r="N6755" t="str" cm="1">
        <f t="array" ref="N6755">INDEX($A$9:$F$1048576, $J6755, $K6755 )</f>
        <v>14727</v>
      </c>
      <c r="O6755" t="str" cm="1">
        <f t="array" ref="O6755">INDEX($B$9:$F$1048576, $J6755, $K6755 )</f>
        <v>인천항만공사</v>
      </c>
      <c r="P6755" t="str" cm="1">
        <f t="array" ref="P6755">IF( $L6755, TRIM(_xll.IMDP("IR", $G$5&amp;$N6755, $G$6)), "" )</f>
        <v/>
      </c>
      <c r="Q6755" t="b" cm="1">
        <f t="array" ref="Q6755">IF(
    $U$1=1, AND($P6755&lt;&gt;"", $P6755&lt;&gt;"...", $P6755&lt;&gt;"입력오류"),
    IF(
        $U$18=1, AND($P6755&lt;&gt;"", $P6755&lt;&gt;"...", $P6755&lt;&gt;"입력오류", ISNUMBER(FIND(INDEX($T$2:$T$7,$U$1),$P6755))),
        IF(
            $U$17="기타", AND($P6755&lt;&gt;"", $P6755&lt;&gt;"...", $P6755&lt;&gt;"입력오류", NOT(ISNUMBER(FIND($T$21:$T$34,$P6755)))),
            AND($P6755&lt;&gt;"", $P6755&lt;&gt;"...", $P6755&lt;&gt;"입력오류", $T$19=$P6755)
        )
    )
)</f>
        <v>0</v>
      </c>
    </row>
    <row r="6756" spans="9:17">
      <c r="I6756">
        <f t="shared" si="316"/>
        <v>6755</v>
      </c>
      <c r="J6756">
        <f t="shared" si="317"/>
        <v>171</v>
      </c>
      <c r="K6756">
        <f t="shared" si="315"/>
        <v>5</v>
      </c>
      <c r="L6756" t="b">
        <f>COUNTIF($N$2:N6756, N6756)=1</f>
        <v>0</v>
      </c>
      <c r="M6756" s="37">
        <f>IF( $Q6756, MAX($M$1:M6755)+1, 0)</f>
        <v>0</v>
      </c>
      <c r="N6756" t="str" cm="1">
        <f t="array" ref="N6756">INDEX($A$9:$F$1048576, $J6756, $K6756 )</f>
        <v>15230</v>
      </c>
      <c r="O6756" t="str" cm="1">
        <f t="array" ref="O6756">INDEX($B$9:$F$1048576, $J6756, $K6756 )</f>
        <v>웰컴크레디라인</v>
      </c>
      <c r="P6756" t="str" cm="1">
        <f t="array" ref="P6756">IF( $L6756, TRIM(_xll.IMDP("IR", $G$5&amp;$N6756, $G$6)), "" )</f>
        <v/>
      </c>
      <c r="Q6756" t="b" cm="1">
        <f t="array" ref="Q6756">IF(
    $U$1=1, AND($P6756&lt;&gt;"", $P6756&lt;&gt;"...", $P6756&lt;&gt;"입력오류"),
    IF(
        $U$18=1, AND($P6756&lt;&gt;"", $P6756&lt;&gt;"...", $P6756&lt;&gt;"입력오류", ISNUMBER(FIND(INDEX($T$2:$T$7,$U$1),$P6756))),
        IF(
            $U$17="기타", AND($P6756&lt;&gt;"", $P6756&lt;&gt;"...", $P6756&lt;&gt;"입력오류", NOT(ISNUMBER(FIND($T$21:$T$34,$P6756)))),
            AND($P6756&lt;&gt;"", $P6756&lt;&gt;"...", $P6756&lt;&gt;"입력오류", $T$19=$P6756)
        )
    )
)</f>
        <v>0</v>
      </c>
    </row>
    <row r="6757" spans="9:17">
      <c r="I6757">
        <f t="shared" si="316"/>
        <v>6756</v>
      </c>
      <c r="J6757">
        <f t="shared" si="317"/>
        <v>172</v>
      </c>
      <c r="K6757">
        <f t="shared" si="315"/>
        <v>5</v>
      </c>
      <c r="L6757" t="b">
        <f>COUNTIF($N$2:N6757, N6757)=1</f>
        <v>0</v>
      </c>
      <c r="M6757" s="37">
        <f>IF( $Q6757, MAX($M$1:M6756)+1, 0)</f>
        <v>0</v>
      </c>
      <c r="N6757" t="str" cm="1">
        <f t="array" ref="N6757">INDEX($A$9:$F$1048576, $J6757, $K6757 )</f>
        <v>15335</v>
      </c>
      <c r="O6757" t="str" cm="1">
        <f t="array" ref="O6757">INDEX($B$9:$F$1048576, $J6757, $K6757 )</f>
        <v>기보스틸</v>
      </c>
      <c r="P6757" t="str" cm="1">
        <f t="array" ref="P6757">IF( $L6757, TRIM(_xll.IMDP("IR", $G$5&amp;$N6757, $G$6)), "" )</f>
        <v/>
      </c>
      <c r="Q6757" t="b" cm="1">
        <f t="array" ref="Q6757">IF(
    $U$1=1, AND($P6757&lt;&gt;"", $P6757&lt;&gt;"...", $P6757&lt;&gt;"입력오류"),
    IF(
        $U$18=1, AND($P6757&lt;&gt;"", $P6757&lt;&gt;"...", $P6757&lt;&gt;"입력오류", ISNUMBER(FIND(INDEX($T$2:$T$7,$U$1),$P6757))),
        IF(
            $U$17="기타", AND($P6757&lt;&gt;"", $P6757&lt;&gt;"...", $P6757&lt;&gt;"입력오류", NOT(ISNUMBER(FIND($T$21:$T$34,$P6757)))),
            AND($P6757&lt;&gt;"", $P6757&lt;&gt;"...", $P6757&lt;&gt;"입력오류", $T$19=$P6757)
        )
    )
)</f>
        <v>0</v>
      </c>
    </row>
    <row r="6758" spans="9:17">
      <c r="I6758">
        <f t="shared" si="316"/>
        <v>6757</v>
      </c>
      <c r="J6758">
        <f t="shared" si="317"/>
        <v>173</v>
      </c>
      <c r="K6758">
        <f t="shared" si="315"/>
        <v>5</v>
      </c>
      <c r="L6758" t="b">
        <f>COUNTIF($N$2:N6758, N6758)=1</f>
        <v>0</v>
      </c>
      <c r="M6758" s="37">
        <f>IF( $Q6758, MAX($M$1:M6757)+1, 0)</f>
        <v>0</v>
      </c>
      <c r="N6758" t="str" cm="1">
        <f t="array" ref="N6758">INDEX($A$9:$F$1048576, $J6758, $K6758 )</f>
        <v>15678</v>
      </c>
      <c r="O6758" t="str" cm="1">
        <f t="array" ref="O6758">INDEX($B$9:$F$1048576, $J6758, $K6758 )</f>
        <v>한국토지주택공사</v>
      </c>
      <c r="P6758" t="str" cm="1">
        <f t="array" ref="P6758">IF( $L6758, TRIM(_xll.IMDP("IR", $G$5&amp;$N6758, $G$6)), "" )</f>
        <v/>
      </c>
      <c r="Q6758" t="b" cm="1">
        <f t="array" ref="Q6758">IF(
    $U$1=1, AND($P6758&lt;&gt;"", $P6758&lt;&gt;"...", $P6758&lt;&gt;"입력오류"),
    IF(
        $U$18=1, AND($P6758&lt;&gt;"", $P6758&lt;&gt;"...", $P6758&lt;&gt;"입력오류", ISNUMBER(FIND(INDEX($T$2:$T$7,$U$1),$P6758))),
        IF(
            $U$17="기타", AND($P6758&lt;&gt;"", $P6758&lt;&gt;"...", $P6758&lt;&gt;"입력오류", NOT(ISNUMBER(FIND($T$21:$T$34,$P6758)))),
            AND($P6758&lt;&gt;"", $P6758&lt;&gt;"...", $P6758&lt;&gt;"입력오류", $T$19=$P6758)
        )
    )
)</f>
        <v>0</v>
      </c>
    </row>
    <row r="6759" spans="9:17">
      <c r="I6759">
        <f t="shared" si="316"/>
        <v>6758</v>
      </c>
      <c r="J6759">
        <f t="shared" si="317"/>
        <v>174</v>
      </c>
      <c r="K6759">
        <f t="shared" si="315"/>
        <v>5</v>
      </c>
      <c r="L6759" t="b">
        <f>COUNTIF($N$2:N6759, N6759)=1</f>
        <v>0</v>
      </c>
      <c r="M6759" s="37">
        <f>IF( $Q6759, MAX($M$1:M6758)+1, 0)</f>
        <v>0</v>
      </c>
      <c r="N6759" t="str" cm="1">
        <f t="array" ref="N6759">INDEX($A$9:$F$1048576, $J6759, $K6759 )</f>
        <v>15766</v>
      </c>
      <c r="O6759" t="str" cm="1">
        <f t="array" ref="O6759">INDEX($B$9:$F$1048576, $J6759, $K6759 )</f>
        <v>모트렉스</v>
      </c>
      <c r="P6759" t="str" cm="1">
        <f t="array" ref="P6759">IF( $L6759, TRIM(_xll.IMDP("IR", $G$5&amp;$N6759, $G$6)), "" )</f>
        <v/>
      </c>
      <c r="Q6759" t="b" cm="1">
        <f t="array" ref="Q6759">IF(
    $U$1=1, AND($P6759&lt;&gt;"", $P6759&lt;&gt;"...", $P6759&lt;&gt;"입력오류"),
    IF(
        $U$18=1, AND($P6759&lt;&gt;"", $P6759&lt;&gt;"...", $P6759&lt;&gt;"입력오류", ISNUMBER(FIND(INDEX($T$2:$T$7,$U$1),$P6759))),
        IF(
            $U$17="기타", AND($P6759&lt;&gt;"", $P6759&lt;&gt;"...", $P6759&lt;&gt;"입력오류", NOT(ISNUMBER(FIND($T$21:$T$34,$P6759)))),
            AND($P6759&lt;&gt;"", $P6759&lt;&gt;"...", $P6759&lt;&gt;"입력오류", $T$19=$P6759)
        )
    )
)</f>
        <v>0</v>
      </c>
    </row>
    <row r="6760" spans="9:17">
      <c r="I6760">
        <f t="shared" si="316"/>
        <v>6759</v>
      </c>
      <c r="J6760">
        <f t="shared" si="317"/>
        <v>175</v>
      </c>
      <c r="K6760">
        <f t="shared" si="315"/>
        <v>5</v>
      </c>
      <c r="L6760" t="b">
        <f>COUNTIF($N$2:N6760, N6760)=1</f>
        <v>1</v>
      </c>
      <c r="M6760" s="37">
        <f>IF( $Q6760, MAX($M$1:M6759)+1, 0)</f>
        <v>0</v>
      </c>
      <c r="N6760" t="str" cm="1">
        <f t="array" ref="N6760">INDEX($A$9:$F$1048576, $J6760, $K6760 )</f>
        <v>16430</v>
      </c>
      <c r="O6760" t="str" cm="1">
        <f t="array" ref="O6760">INDEX($B$9:$F$1048576, $J6760, $K6760 )</f>
        <v>한국부동산원(구 한국감정원)</v>
      </c>
      <c r="P6760" t="str" cm="1">
        <f t="array" ref="P6760">IF( $L6760, TRIM(_xll.IMDP("IR", $G$5&amp;$N6760, $G$6)), "" )</f>
        <v/>
      </c>
      <c r="Q6760" t="b" cm="1">
        <f t="array" ref="Q6760">IF(
    $U$1=1, AND($P6760&lt;&gt;"", $P6760&lt;&gt;"...", $P6760&lt;&gt;"입력오류"),
    IF(
        $U$18=1, AND($P6760&lt;&gt;"", $P6760&lt;&gt;"...", $P6760&lt;&gt;"입력오류", ISNUMBER(FIND(INDEX($T$2:$T$7,$U$1),$P6760))),
        IF(
            $U$17="기타", AND($P6760&lt;&gt;"", $P6760&lt;&gt;"...", $P6760&lt;&gt;"입력오류", NOT(ISNUMBER(FIND($T$21:$T$34,$P6760)))),
            AND($P6760&lt;&gt;"", $P6760&lt;&gt;"...", $P6760&lt;&gt;"입력오류", $T$19=$P6760)
        )
    )
)</f>
        <v>0</v>
      </c>
    </row>
    <row r="6761" spans="9:17">
      <c r="I6761">
        <f t="shared" si="316"/>
        <v>6760</v>
      </c>
      <c r="J6761">
        <f t="shared" si="317"/>
        <v>176</v>
      </c>
      <c r="K6761">
        <f t="shared" si="315"/>
        <v>5</v>
      </c>
      <c r="L6761" t="b">
        <f>COUNTIF($N$2:N6761, N6761)=1</f>
        <v>0</v>
      </c>
      <c r="M6761" s="37">
        <f>IF( $Q6761, MAX($M$1:M6760)+1, 0)</f>
        <v>0</v>
      </c>
      <c r="N6761" t="str" cm="1">
        <f t="array" ref="N6761">INDEX($A$9:$F$1048576, $J6761, $K6761 )</f>
        <v>16550</v>
      </c>
      <c r="O6761" t="str" cm="1">
        <f t="array" ref="O6761">INDEX($B$9:$F$1048576, $J6761, $K6761 )</f>
        <v>다원시스</v>
      </c>
      <c r="P6761" t="str" cm="1">
        <f t="array" ref="P6761">IF( $L6761, TRIM(_xll.IMDP("IR", $G$5&amp;$N6761, $G$6)), "" )</f>
        <v/>
      </c>
      <c r="Q6761" t="b" cm="1">
        <f t="array" ref="Q6761">IF(
    $U$1=1, AND($P6761&lt;&gt;"", $P6761&lt;&gt;"...", $P6761&lt;&gt;"입력오류"),
    IF(
        $U$18=1, AND($P6761&lt;&gt;"", $P6761&lt;&gt;"...", $P6761&lt;&gt;"입력오류", ISNUMBER(FIND(INDEX($T$2:$T$7,$U$1),$P6761))),
        IF(
            $U$17="기타", AND($P6761&lt;&gt;"", $P6761&lt;&gt;"...", $P6761&lt;&gt;"입력오류", NOT(ISNUMBER(FIND($T$21:$T$34,$P6761)))),
            AND($P6761&lt;&gt;"", $P6761&lt;&gt;"...", $P6761&lt;&gt;"입력오류", $T$19=$P6761)
        )
    )
)</f>
        <v>0</v>
      </c>
    </row>
    <row r="6762" spans="9:17">
      <c r="I6762">
        <f t="shared" si="316"/>
        <v>6761</v>
      </c>
      <c r="J6762">
        <f t="shared" si="317"/>
        <v>177</v>
      </c>
      <c r="K6762">
        <f t="shared" si="315"/>
        <v>5</v>
      </c>
      <c r="L6762" t="b">
        <f>COUNTIF($N$2:N6762, N6762)=1</f>
        <v>1</v>
      </c>
      <c r="M6762" s="37">
        <f>IF( $Q6762, MAX($M$1:M6761)+1, 0)</f>
        <v>0</v>
      </c>
      <c r="N6762" t="str" cm="1">
        <f t="array" ref="N6762">INDEX($A$9:$F$1048576, $J6762, $K6762 )</f>
        <v>17479</v>
      </c>
      <c r="O6762" t="str" cm="1">
        <f t="array" ref="O6762">INDEX($B$9:$F$1048576, $J6762, $K6762 )</f>
        <v>다올저축은행</v>
      </c>
      <c r="P6762" t="str" cm="1">
        <f t="array" ref="P6762">IF( $L6762, TRIM(_xll.IMDP("IR", $G$5&amp;$N6762, $G$6)), "" )</f>
        <v/>
      </c>
      <c r="Q6762" t="b" cm="1">
        <f t="array" ref="Q6762">IF(
    $U$1=1, AND($P6762&lt;&gt;"", $P6762&lt;&gt;"...", $P6762&lt;&gt;"입력오류"),
    IF(
        $U$18=1, AND($P6762&lt;&gt;"", $P6762&lt;&gt;"...", $P6762&lt;&gt;"입력오류", ISNUMBER(FIND(INDEX($T$2:$T$7,$U$1),$P6762))),
        IF(
            $U$17="기타", AND($P6762&lt;&gt;"", $P6762&lt;&gt;"...", $P6762&lt;&gt;"입력오류", NOT(ISNUMBER(FIND($T$21:$T$34,$P6762)))),
            AND($P6762&lt;&gt;"", $P6762&lt;&gt;"...", $P6762&lt;&gt;"입력오류", $T$19=$P6762)
        )
    )
)</f>
        <v>0</v>
      </c>
    </row>
    <row r="6763" spans="9:17">
      <c r="I6763">
        <f t="shared" si="316"/>
        <v>6762</v>
      </c>
      <c r="J6763">
        <f t="shared" si="317"/>
        <v>178</v>
      </c>
      <c r="K6763">
        <f t="shared" si="315"/>
        <v>5</v>
      </c>
      <c r="L6763" t="b">
        <f>COUNTIF($N$2:N6763, N6763)=1</f>
        <v>1</v>
      </c>
      <c r="M6763" s="37">
        <f>IF( $Q6763, MAX($M$1:M6762)+1, 0)</f>
        <v>0</v>
      </c>
      <c r="N6763" t="str" cm="1">
        <f t="array" ref="N6763">INDEX($A$9:$F$1048576, $J6763, $K6763 )</f>
        <v>17649</v>
      </c>
      <c r="O6763" t="str" cm="1">
        <f t="array" ref="O6763">INDEX($B$9:$F$1048576, $J6763, $K6763 )</f>
        <v>씨지앤율촌전력</v>
      </c>
      <c r="P6763" t="str" cm="1">
        <f t="array" ref="P6763">IF( $L6763, TRIM(_xll.IMDP("IR", $G$5&amp;$N6763, $G$6)), "" )</f>
        <v/>
      </c>
      <c r="Q6763" t="b" cm="1">
        <f t="array" ref="Q6763">IF(
    $U$1=1, AND($P6763&lt;&gt;"", $P6763&lt;&gt;"...", $P6763&lt;&gt;"입력오류"),
    IF(
        $U$18=1, AND($P6763&lt;&gt;"", $P6763&lt;&gt;"...", $P6763&lt;&gt;"입력오류", ISNUMBER(FIND(INDEX($T$2:$T$7,$U$1),$P6763))),
        IF(
            $U$17="기타", AND($P6763&lt;&gt;"", $P6763&lt;&gt;"...", $P6763&lt;&gt;"입력오류", NOT(ISNUMBER(FIND($T$21:$T$34,$P6763)))),
            AND($P6763&lt;&gt;"", $P6763&lt;&gt;"...", $P6763&lt;&gt;"입력오류", $T$19=$P6763)
        )
    )
)</f>
        <v>0</v>
      </c>
    </row>
    <row r="6764" spans="9:17">
      <c r="I6764">
        <f t="shared" si="316"/>
        <v>6763</v>
      </c>
      <c r="J6764">
        <f t="shared" si="317"/>
        <v>179</v>
      </c>
      <c r="K6764">
        <f t="shared" si="315"/>
        <v>5</v>
      </c>
      <c r="L6764" t="b">
        <f>COUNTIF($N$2:N6764, N6764)=1</f>
        <v>1</v>
      </c>
      <c r="M6764" s="37">
        <f>IF( $Q6764, MAX($M$1:M6763)+1, 0)</f>
        <v>0</v>
      </c>
      <c r="N6764" t="str" cm="1">
        <f t="array" ref="N6764">INDEX($A$9:$F$1048576, $J6764, $K6764 )</f>
        <v>17650</v>
      </c>
      <c r="O6764" t="str" cm="1">
        <f t="array" ref="O6764">INDEX($B$9:$F$1048576, $J6764, $K6764 )</f>
        <v>엠피씨대산전력</v>
      </c>
      <c r="P6764" t="str" cm="1">
        <f t="array" ref="P6764">IF( $L6764, TRIM(_xll.IMDP("IR", $G$5&amp;$N6764, $G$6)), "" )</f>
        <v/>
      </c>
      <c r="Q6764" t="b" cm="1">
        <f t="array" ref="Q6764">IF(
    $U$1=1, AND($P6764&lt;&gt;"", $P6764&lt;&gt;"...", $P6764&lt;&gt;"입력오류"),
    IF(
        $U$18=1, AND($P6764&lt;&gt;"", $P6764&lt;&gt;"...", $P6764&lt;&gt;"입력오류", ISNUMBER(FIND(INDEX($T$2:$T$7,$U$1),$P6764))),
        IF(
            $U$17="기타", AND($P6764&lt;&gt;"", $P6764&lt;&gt;"...", $P6764&lt;&gt;"입력오류", NOT(ISNUMBER(FIND($T$21:$T$34,$P6764)))),
            AND($P6764&lt;&gt;"", $P6764&lt;&gt;"...", $P6764&lt;&gt;"입력오류", $T$19=$P6764)
        )
    )
)</f>
        <v>0</v>
      </c>
    </row>
    <row r="6765" spans="9:17">
      <c r="I6765">
        <f t="shared" si="316"/>
        <v>6764</v>
      </c>
      <c r="J6765">
        <f t="shared" si="317"/>
        <v>180</v>
      </c>
      <c r="K6765">
        <f t="shared" si="315"/>
        <v>5</v>
      </c>
      <c r="L6765" t="b">
        <f>COUNTIF($N$2:N6765, N6765)=1</f>
        <v>1</v>
      </c>
      <c r="M6765" s="37">
        <f>IF( $Q6765, MAX($M$1:M6764)+1, 0)</f>
        <v>0</v>
      </c>
      <c r="N6765" t="str" cm="1">
        <f t="array" ref="N6765">INDEX($A$9:$F$1048576, $J6765, $K6765 )</f>
        <v>17661</v>
      </c>
      <c r="O6765" t="str" cm="1">
        <f t="array" ref="O6765">INDEX($B$9:$F$1048576, $J6765, $K6765 )</f>
        <v>대성산업</v>
      </c>
      <c r="P6765" t="str" cm="1">
        <f t="array" ref="P6765">IF( $L6765, TRIM(_xll.IMDP("IR", $G$5&amp;$N6765, $G$6)), "" )</f>
        <v/>
      </c>
      <c r="Q6765" t="b" cm="1">
        <f t="array" ref="Q6765">IF(
    $U$1=1, AND($P6765&lt;&gt;"", $P6765&lt;&gt;"...", $P6765&lt;&gt;"입력오류"),
    IF(
        $U$18=1, AND($P6765&lt;&gt;"", $P6765&lt;&gt;"...", $P6765&lt;&gt;"입력오류", ISNUMBER(FIND(INDEX($T$2:$T$7,$U$1),$P6765))),
        IF(
            $U$17="기타", AND($P6765&lt;&gt;"", $P6765&lt;&gt;"...", $P6765&lt;&gt;"입력오류", NOT(ISNUMBER(FIND($T$21:$T$34,$P6765)))),
            AND($P6765&lt;&gt;"", $P6765&lt;&gt;"...", $P6765&lt;&gt;"입력오류", $T$19=$P6765)
        )
    )
)</f>
        <v>0</v>
      </c>
    </row>
    <row r="6766" spans="9:17">
      <c r="I6766">
        <f t="shared" si="316"/>
        <v>6765</v>
      </c>
      <c r="J6766">
        <f t="shared" si="317"/>
        <v>181</v>
      </c>
      <c r="K6766">
        <f t="shared" si="315"/>
        <v>5</v>
      </c>
      <c r="L6766" t="b">
        <f>COUNTIF($N$2:N6766, N6766)=1</f>
        <v>1</v>
      </c>
      <c r="M6766" s="37">
        <f>IF( $Q6766, MAX($M$1:M6765)+1, 0)</f>
        <v>0</v>
      </c>
      <c r="N6766" t="str" cm="1">
        <f t="array" ref="N6766">INDEX($A$9:$F$1048576, $J6766, $K6766 )</f>
        <v>17773</v>
      </c>
      <c r="O6766" t="str" cm="1">
        <f t="array" ref="O6766">INDEX($B$9:$F$1048576, $J6766, $K6766 )</f>
        <v>노무라금융투자</v>
      </c>
      <c r="P6766" t="str" cm="1">
        <f t="array" ref="P6766">IF( $L6766, TRIM(_xll.IMDP("IR", $G$5&amp;$N6766, $G$6)), "" )</f>
        <v/>
      </c>
      <c r="Q6766" t="b" cm="1">
        <f t="array" ref="Q6766">IF(
    $U$1=1, AND($P6766&lt;&gt;"", $P6766&lt;&gt;"...", $P6766&lt;&gt;"입력오류"),
    IF(
        $U$18=1, AND($P6766&lt;&gt;"", $P6766&lt;&gt;"...", $P6766&lt;&gt;"입력오류", ISNUMBER(FIND(INDEX($T$2:$T$7,$U$1),$P6766))),
        IF(
            $U$17="기타", AND($P6766&lt;&gt;"", $P6766&lt;&gt;"...", $P6766&lt;&gt;"입력오류", NOT(ISNUMBER(FIND($T$21:$T$34,$P6766)))),
            AND($P6766&lt;&gt;"", $P6766&lt;&gt;"...", $P6766&lt;&gt;"입력오류", $T$19=$P6766)
        )
    )
)</f>
        <v>0</v>
      </c>
    </row>
    <row r="6767" spans="9:17">
      <c r="I6767">
        <f t="shared" si="316"/>
        <v>6766</v>
      </c>
      <c r="J6767">
        <f t="shared" si="317"/>
        <v>182</v>
      </c>
      <c r="K6767">
        <f t="shared" si="315"/>
        <v>5</v>
      </c>
      <c r="L6767" t="b">
        <f>COUNTIF($N$2:N6767, N6767)=1</f>
        <v>1</v>
      </c>
      <c r="M6767" s="37">
        <f>IF( $Q6767, MAX($M$1:M6766)+1, 0)</f>
        <v>0</v>
      </c>
      <c r="N6767" t="str" cm="1">
        <f t="array" ref="N6767">INDEX($A$9:$F$1048576, $J6767, $K6767 )</f>
        <v>17959</v>
      </c>
      <c r="O6767" t="str" cm="1">
        <f t="array" ref="O6767">INDEX($B$9:$F$1048576, $J6767, $K6767 )</f>
        <v>한화저축은행</v>
      </c>
      <c r="P6767" t="str" cm="1">
        <f t="array" ref="P6767">IF( $L6767, TRIM(_xll.IMDP("IR", $G$5&amp;$N6767, $G$6)), "" )</f>
        <v/>
      </c>
      <c r="Q6767" t="b" cm="1">
        <f t="array" ref="Q6767">IF(
    $U$1=1, AND($P6767&lt;&gt;"", $P6767&lt;&gt;"...", $P6767&lt;&gt;"입력오류"),
    IF(
        $U$18=1, AND($P6767&lt;&gt;"", $P6767&lt;&gt;"...", $P6767&lt;&gt;"입력오류", ISNUMBER(FIND(INDEX($T$2:$T$7,$U$1),$P6767))),
        IF(
            $U$17="기타", AND($P6767&lt;&gt;"", $P6767&lt;&gt;"...", $P6767&lt;&gt;"입력오류", NOT(ISNUMBER(FIND($T$21:$T$34,$P6767)))),
            AND($P6767&lt;&gt;"", $P6767&lt;&gt;"...", $P6767&lt;&gt;"입력오류", $T$19=$P6767)
        )
    )
)</f>
        <v>0</v>
      </c>
    </row>
    <row r="6768" spans="9:17">
      <c r="I6768">
        <f t="shared" si="316"/>
        <v>6767</v>
      </c>
      <c r="J6768">
        <f t="shared" si="317"/>
        <v>183</v>
      </c>
      <c r="K6768">
        <f t="shared" si="315"/>
        <v>5</v>
      </c>
      <c r="L6768" t="b">
        <f>COUNTIF($N$2:N6768, N6768)=1</f>
        <v>1</v>
      </c>
      <c r="M6768" s="37">
        <f>IF( $Q6768, MAX($M$1:M6767)+1, 0)</f>
        <v>0</v>
      </c>
      <c r="N6768" t="str" cm="1">
        <f t="array" ref="N6768">INDEX($A$9:$F$1048576, $J6768, $K6768 )</f>
        <v>18275</v>
      </c>
      <c r="O6768" t="str" cm="1">
        <f t="array" ref="O6768">INDEX($B$9:$F$1048576, $J6768, $K6768 )</f>
        <v>스마트저축은행</v>
      </c>
      <c r="P6768" t="str" cm="1">
        <f t="array" ref="P6768">IF( $L6768, TRIM(_xll.IMDP("IR", $G$5&amp;$N6768, $G$6)), "" )</f>
        <v/>
      </c>
      <c r="Q6768" t="b" cm="1">
        <f t="array" ref="Q6768">IF(
    $U$1=1, AND($P6768&lt;&gt;"", $P6768&lt;&gt;"...", $P6768&lt;&gt;"입력오류"),
    IF(
        $U$18=1, AND($P6768&lt;&gt;"", $P6768&lt;&gt;"...", $P6768&lt;&gt;"입력오류", ISNUMBER(FIND(INDEX($T$2:$T$7,$U$1),$P6768))),
        IF(
            $U$17="기타", AND($P6768&lt;&gt;"", $P6768&lt;&gt;"...", $P6768&lt;&gt;"입력오류", NOT(ISNUMBER(FIND($T$21:$T$34,$P6768)))),
            AND($P6768&lt;&gt;"", $P6768&lt;&gt;"...", $P6768&lt;&gt;"입력오류", $T$19=$P6768)
        )
    )
)</f>
        <v>0</v>
      </c>
    </row>
    <row r="6769" spans="9:17">
      <c r="I6769">
        <f t="shared" si="316"/>
        <v>6768</v>
      </c>
      <c r="J6769">
        <f t="shared" si="317"/>
        <v>184</v>
      </c>
      <c r="K6769">
        <f t="shared" si="315"/>
        <v>5</v>
      </c>
      <c r="L6769" t="b">
        <f>COUNTIF($N$2:N6769, N6769)=1</f>
        <v>0</v>
      </c>
      <c r="M6769" s="37">
        <f>IF( $Q6769, MAX($M$1:M6768)+1, 0)</f>
        <v>0</v>
      </c>
      <c r="N6769" t="str" cm="1">
        <f t="array" ref="N6769">INDEX($A$9:$F$1048576, $J6769, $K6769 )</f>
        <v>18403</v>
      </c>
      <c r="O6769" t="str" cm="1">
        <f t="array" ref="O6769">INDEX($B$9:$F$1048576, $J6769, $K6769 )</f>
        <v>SK에너지</v>
      </c>
      <c r="P6769" t="str" cm="1">
        <f t="array" ref="P6769">IF( $L6769, TRIM(_xll.IMDP("IR", $G$5&amp;$N6769, $G$6)), "" )</f>
        <v/>
      </c>
      <c r="Q6769" t="b" cm="1">
        <f t="array" ref="Q6769">IF(
    $U$1=1, AND($P6769&lt;&gt;"", $P6769&lt;&gt;"...", $P6769&lt;&gt;"입력오류"),
    IF(
        $U$18=1, AND($P6769&lt;&gt;"", $P6769&lt;&gt;"...", $P6769&lt;&gt;"입력오류", ISNUMBER(FIND(INDEX($T$2:$T$7,$U$1),$P6769))),
        IF(
            $U$17="기타", AND($P6769&lt;&gt;"", $P6769&lt;&gt;"...", $P6769&lt;&gt;"입력오류", NOT(ISNUMBER(FIND($T$21:$T$34,$P6769)))),
            AND($P6769&lt;&gt;"", $P6769&lt;&gt;"...", $P6769&lt;&gt;"입력오류", $T$19=$P6769)
        )
    )
)</f>
        <v>0</v>
      </c>
    </row>
    <row r="6770" spans="9:17">
      <c r="I6770">
        <f t="shared" si="316"/>
        <v>6769</v>
      </c>
      <c r="J6770">
        <f t="shared" si="317"/>
        <v>185</v>
      </c>
      <c r="K6770">
        <f t="shared" si="315"/>
        <v>5</v>
      </c>
      <c r="L6770" t="b">
        <f>COUNTIF($N$2:N6770, N6770)=1</f>
        <v>0</v>
      </c>
      <c r="M6770" s="37">
        <f>IF( $Q6770, MAX($M$1:M6769)+1, 0)</f>
        <v>0</v>
      </c>
      <c r="N6770" t="str" cm="1">
        <f t="array" ref="N6770">INDEX($A$9:$F$1048576, $J6770, $K6770 )</f>
        <v>18497</v>
      </c>
      <c r="O6770" t="str" cm="1">
        <f t="array" ref="O6770">INDEX($B$9:$F$1048576, $J6770, $K6770 )</f>
        <v>케이비카드</v>
      </c>
      <c r="P6770" t="str" cm="1">
        <f t="array" ref="P6770">IF( $L6770, TRIM(_xll.IMDP("IR", $G$5&amp;$N6770, $G$6)), "" )</f>
        <v/>
      </c>
      <c r="Q6770" t="b" cm="1">
        <f t="array" ref="Q6770">IF(
    $U$1=1, AND($P6770&lt;&gt;"", $P6770&lt;&gt;"...", $P6770&lt;&gt;"입력오류"),
    IF(
        $U$18=1, AND($P6770&lt;&gt;"", $P6770&lt;&gt;"...", $P6770&lt;&gt;"입력오류", ISNUMBER(FIND(INDEX($T$2:$T$7,$U$1),$P6770))),
        IF(
            $U$17="기타", AND($P6770&lt;&gt;"", $P6770&lt;&gt;"...", $P6770&lt;&gt;"입력오류", NOT(ISNUMBER(FIND($T$21:$T$34,$P6770)))),
            AND($P6770&lt;&gt;"", $P6770&lt;&gt;"...", $P6770&lt;&gt;"입력오류", $T$19=$P6770)
        )
    )
)</f>
        <v>0</v>
      </c>
    </row>
    <row r="6771" spans="9:17">
      <c r="I6771">
        <f t="shared" si="316"/>
        <v>6770</v>
      </c>
      <c r="J6771">
        <f t="shared" si="317"/>
        <v>186</v>
      </c>
      <c r="K6771">
        <f t="shared" si="315"/>
        <v>5</v>
      </c>
      <c r="L6771" t="b">
        <f>COUNTIF($N$2:N6771, N6771)=1</f>
        <v>0</v>
      </c>
      <c r="M6771" s="37">
        <f>IF( $Q6771, MAX($M$1:M6770)+1, 0)</f>
        <v>0</v>
      </c>
      <c r="N6771" t="str" cm="1">
        <f t="array" ref="N6771">INDEX($A$9:$F$1048576, $J6771, $K6771 )</f>
        <v>18519</v>
      </c>
      <c r="O6771" t="str" cm="1">
        <f t="array" ref="O6771">INDEX($B$9:$F$1048576, $J6771, $K6771 )</f>
        <v>BNK금융지주</v>
      </c>
      <c r="P6771" t="str" cm="1">
        <f t="array" ref="P6771">IF( $L6771, TRIM(_xll.IMDP("IR", $G$5&amp;$N6771, $G$6)), "" )</f>
        <v/>
      </c>
      <c r="Q6771" t="b" cm="1">
        <f t="array" ref="Q6771">IF(
    $U$1=1, AND($P6771&lt;&gt;"", $P6771&lt;&gt;"...", $P6771&lt;&gt;"입력오류"),
    IF(
        $U$18=1, AND($P6771&lt;&gt;"", $P6771&lt;&gt;"...", $P6771&lt;&gt;"입력오류", ISNUMBER(FIND(INDEX($T$2:$T$7,$U$1),$P6771))),
        IF(
            $U$17="기타", AND($P6771&lt;&gt;"", $P6771&lt;&gt;"...", $P6771&lt;&gt;"입력오류", NOT(ISNUMBER(FIND($T$21:$T$34,$P6771)))),
            AND($P6771&lt;&gt;"", $P6771&lt;&gt;"...", $P6771&lt;&gt;"입력오류", $T$19=$P6771)
        )
    )
)</f>
        <v>0</v>
      </c>
    </row>
    <row r="6772" spans="9:17">
      <c r="I6772">
        <f t="shared" si="316"/>
        <v>6771</v>
      </c>
      <c r="J6772">
        <f t="shared" si="317"/>
        <v>187</v>
      </c>
      <c r="K6772">
        <f t="shared" si="315"/>
        <v>5</v>
      </c>
      <c r="L6772" t="b">
        <f>COUNTIF($N$2:N6772, N6772)=1</f>
        <v>0</v>
      </c>
      <c r="M6772" s="37">
        <f>IF( $Q6772, MAX($M$1:M6771)+1, 0)</f>
        <v>0</v>
      </c>
      <c r="N6772" t="str" cm="1">
        <f t="array" ref="N6772">INDEX($A$9:$F$1048576, $J6772, $K6772 )</f>
        <v>18540</v>
      </c>
      <c r="O6772" t="str" cm="1">
        <f t="array" ref="O6772">INDEX($B$9:$F$1048576, $J6772, $K6772 )</f>
        <v>한국자산신탁</v>
      </c>
      <c r="P6772" t="str" cm="1">
        <f t="array" ref="P6772">IF( $L6772, TRIM(_xll.IMDP("IR", $G$5&amp;$N6772, $G$6)), "" )</f>
        <v/>
      </c>
      <c r="Q6772" t="b" cm="1">
        <f t="array" ref="Q6772">IF(
    $U$1=1, AND($P6772&lt;&gt;"", $P6772&lt;&gt;"...", $P6772&lt;&gt;"입력오류"),
    IF(
        $U$18=1, AND($P6772&lt;&gt;"", $P6772&lt;&gt;"...", $P6772&lt;&gt;"입력오류", ISNUMBER(FIND(INDEX($T$2:$T$7,$U$1),$P6772))),
        IF(
            $U$17="기타", AND($P6772&lt;&gt;"", $P6772&lt;&gt;"...", $P6772&lt;&gt;"입력오류", NOT(ISNUMBER(FIND($T$21:$T$34,$P6772)))),
            AND($P6772&lt;&gt;"", $P6772&lt;&gt;"...", $P6772&lt;&gt;"입력오류", $T$19=$P6772)
        )
    )
)</f>
        <v>0</v>
      </c>
    </row>
    <row r="6773" spans="9:17">
      <c r="I6773">
        <f t="shared" si="316"/>
        <v>6772</v>
      </c>
      <c r="J6773">
        <f t="shared" si="317"/>
        <v>188</v>
      </c>
      <c r="K6773">
        <f t="shared" si="315"/>
        <v>5</v>
      </c>
      <c r="L6773" t="b">
        <f>COUNTIF($N$2:N6773, N6773)=1</f>
        <v>0</v>
      </c>
      <c r="M6773" s="37">
        <f>IF( $Q6773, MAX($M$1:M6772)+1, 0)</f>
        <v>0</v>
      </c>
      <c r="N6773" t="str" cm="1">
        <f t="array" ref="N6773">INDEX($A$9:$F$1048576, $J6773, $K6773 )</f>
        <v>18796</v>
      </c>
      <c r="O6773" t="str" cm="1">
        <f t="array" ref="O6773">INDEX($B$9:$F$1048576, $J6773, $K6773 )</f>
        <v>DGB금융지주</v>
      </c>
      <c r="P6773" t="str" cm="1">
        <f t="array" ref="P6773">IF( $L6773, TRIM(_xll.IMDP("IR", $G$5&amp;$N6773, $G$6)), "" )</f>
        <v/>
      </c>
      <c r="Q6773" t="b" cm="1">
        <f t="array" ref="Q6773">IF(
    $U$1=1, AND($P6773&lt;&gt;"", $P6773&lt;&gt;"...", $P6773&lt;&gt;"입력오류"),
    IF(
        $U$18=1, AND($P6773&lt;&gt;"", $P6773&lt;&gt;"...", $P6773&lt;&gt;"입력오류", ISNUMBER(FIND(INDEX($T$2:$T$7,$U$1),$P6773))),
        IF(
            $U$17="기타", AND($P6773&lt;&gt;"", $P6773&lt;&gt;"...", $P6773&lt;&gt;"입력오류", NOT(ISNUMBER(FIND($T$21:$T$34,$P6773)))),
            AND($P6773&lt;&gt;"", $P6773&lt;&gt;"...", $P6773&lt;&gt;"입력오류", $T$19=$P6773)
        )
    )
)</f>
        <v>0</v>
      </c>
    </row>
    <row r="6774" spans="9:17">
      <c r="I6774">
        <f t="shared" si="316"/>
        <v>6773</v>
      </c>
      <c r="J6774">
        <f t="shared" si="317"/>
        <v>189</v>
      </c>
      <c r="K6774">
        <f t="shared" si="315"/>
        <v>5</v>
      </c>
      <c r="L6774" t="b">
        <f>COUNTIF($N$2:N6774, N6774)=1</f>
        <v>0</v>
      </c>
      <c r="M6774" s="37">
        <f>IF( $Q6774, MAX($M$1:M6773)+1, 0)</f>
        <v>0</v>
      </c>
      <c r="N6774" t="str" cm="1">
        <f t="array" ref="N6774">INDEX($A$9:$F$1048576, $J6774, $K6774 )</f>
        <v>18984</v>
      </c>
      <c r="O6774" t="str" cm="1">
        <f t="array" ref="O6774">INDEX($B$9:$F$1048576, $J6774, $K6774 )</f>
        <v>코람코자산신탁</v>
      </c>
      <c r="P6774" t="str" cm="1">
        <f t="array" ref="P6774">IF( $L6774, TRIM(_xll.IMDP("IR", $G$5&amp;$N6774, $G$6)), "" )</f>
        <v/>
      </c>
      <c r="Q6774" t="b" cm="1">
        <f t="array" ref="Q6774">IF(
    $U$1=1, AND($P6774&lt;&gt;"", $P6774&lt;&gt;"...", $P6774&lt;&gt;"입력오류"),
    IF(
        $U$18=1, AND($P6774&lt;&gt;"", $P6774&lt;&gt;"...", $P6774&lt;&gt;"입력오류", ISNUMBER(FIND(INDEX($T$2:$T$7,$U$1),$P6774))),
        IF(
            $U$17="기타", AND($P6774&lt;&gt;"", $P6774&lt;&gt;"...", $P6774&lt;&gt;"입력오류", NOT(ISNUMBER(FIND($T$21:$T$34,$P6774)))),
            AND($P6774&lt;&gt;"", $P6774&lt;&gt;"...", $P6774&lt;&gt;"입력오류", $T$19=$P6774)
        )
    )
)</f>
        <v>0</v>
      </c>
    </row>
    <row r="6775" spans="9:17">
      <c r="I6775">
        <f t="shared" si="316"/>
        <v>6774</v>
      </c>
      <c r="J6775">
        <f t="shared" si="317"/>
        <v>190</v>
      </c>
      <c r="K6775">
        <f t="shared" si="315"/>
        <v>5</v>
      </c>
      <c r="L6775" t="b">
        <f>COUNTIF($N$2:N6775, N6775)=1</f>
        <v>0</v>
      </c>
      <c r="M6775" s="37">
        <f>IF( $Q6775, MAX($M$1:M6774)+1, 0)</f>
        <v>0</v>
      </c>
      <c r="N6775" t="str" cm="1">
        <f t="array" ref="N6775">INDEX($A$9:$F$1048576, $J6775, $K6775 )</f>
        <v>19070</v>
      </c>
      <c r="O6775" t="str" cm="1">
        <f t="array" ref="O6775">INDEX($B$9:$F$1048576, $J6775, $K6775 )</f>
        <v>비엔케이캐피탈</v>
      </c>
      <c r="P6775" t="str" cm="1">
        <f t="array" ref="P6775">IF( $L6775, TRIM(_xll.IMDP("IR", $G$5&amp;$N6775, $G$6)), "" )</f>
        <v/>
      </c>
      <c r="Q6775" t="b" cm="1">
        <f t="array" ref="Q6775">IF(
    $U$1=1, AND($P6775&lt;&gt;"", $P6775&lt;&gt;"...", $P6775&lt;&gt;"입력오류"),
    IF(
        $U$18=1, AND($P6775&lt;&gt;"", $P6775&lt;&gt;"...", $P6775&lt;&gt;"입력오류", ISNUMBER(FIND(INDEX($T$2:$T$7,$U$1),$P6775))),
        IF(
            $U$17="기타", AND($P6775&lt;&gt;"", $P6775&lt;&gt;"...", $P6775&lt;&gt;"입력오류", NOT(ISNUMBER(FIND($T$21:$T$34,$P6775)))),
            AND($P6775&lt;&gt;"", $P6775&lt;&gt;"...", $P6775&lt;&gt;"입력오류", $T$19=$P6775)
        )
    )
)</f>
        <v>0</v>
      </c>
    </row>
    <row r="6776" spans="9:17">
      <c r="I6776">
        <f t="shared" si="316"/>
        <v>6775</v>
      </c>
      <c r="J6776">
        <f t="shared" si="317"/>
        <v>191</v>
      </c>
      <c r="K6776">
        <f t="shared" si="315"/>
        <v>5</v>
      </c>
      <c r="L6776" t="b">
        <f>COUNTIF($N$2:N6776, N6776)=1</f>
        <v>0</v>
      </c>
      <c r="M6776" s="37">
        <f>IF( $Q6776, MAX($M$1:M6775)+1, 0)</f>
        <v>0</v>
      </c>
      <c r="N6776" t="str" cm="1">
        <f t="array" ref="N6776">INDEX($A$9:$F$1048576, $J6776, $K6776 )</f>
        <v>19327</v>
      </c>
      <c r="O6776" t="str" cm="1">
        <f t="array" ref="O6776">INDEX($B$9:$F$1048576, $J6776, $K6776 )</f>
        <v>수협은행</v>
      </c>
      <c r="P6776" t="str" cm="1">
        <f t="array" ref="P6776">IF( $L6776, TRIM(_xll.IMDP("IR", $G$5&amp;$N6776, $G$6)), "" )</f>
        <v/>
      </c>
      <c r="Q6776" t="b" cm="1">
        <f t="array" ref="Q6776">IF(
    $U$1=1, AND($P6776&lt;&gt;"", $P6776&lt;&gt;"...", $P6776&lt;&gt;"입력오류"),
    IF(
        $U$18=1, AND($P6776&lt;&gt;"", $P6776&lt;&gt;"...", $P6776&lt;&gt;"입력오류", ISNUMBER(FIND(INDEX($T$2:$T$7,$U$1),$P6776))),
        IF(
            $U$17="기타", AND($P6776&lt;&gt;"", $P6776&lt;&gt;"...", $P6776&lt;&gt;"입력오류", NOT(ISNUMBER(FIND($T$21:$T$34,$P6776)))),
            AND($P6776&lt;&gt;"", $P6776&lt;&gt;"...", $P6776&lt;&gt;"입력오류", $T$19=$P6776)
        )
    )
)</f>
        <v>0</v>
      </c>
    </row>
    <row r="6777" spans="9:17">
      <c r="I6777">
        <f t="shared" si="316"/>
        <v>6776</v>
      </c>
      <c r="J6777">
        <f t="shared" si="317"/>
        <v>192</v>
      </c>
      <c r="K6777">
        <f t="shared" si="315"/>
        <v>5</v>
      </c>
      <c r="L6777" t="b">
        <f>COUNTIF($N$2:N6777, N6777)=1</f>
        <v>0</v>
      </c>
      <c r="M6777" s="37">
        <f>IF( $Q6777, MAX($M$1:M6776)+1, 0)</f>
        <v>0</v>
      </c>
      <c r="N6777" t="str" cm="1">
        <f t="array" ref="N6777">INDEX($A$9:$F$1048576, $J6777, $K6777 )</f>
        <v>19765</v>
      </c>
      <c r="O6777" t="str" cm="1">
        <f t="array" ref="O6777">INDEX($B$9:$F$1048576, $J6777, $K6777 )</f>
        <v>지에스에너지</v>
      </c>
      <c r="P6777" t="str" cm="1">
        <f t="array" ref="P6777">IF( $L6777, TRIM(_xll.IMDP("IR", $G$5&amp;$N6777, $G$6)), "" )</f>
        <v/>
      </c>
      <c r="Q6777" t="b" cm="1">
        <f t="array" ref="Q6777">IF(
    $U$1=1, AND($P6777&lt;&gt;"", $P6777&lt;&gt;"...", $P6777&lt;&gt;"입력오류"),
    IF(
        $U$18=1, AND($P6777&lt;&gt;"", $P6777&lt;&gt;"...", $P6777&lt;&gt;"입력오류", ISNUMBER(FIND(INDEX($T$2:$T$7,$U$1),$P6777))),
        IF(
            $U$17="기타", AND($P6777&lt;&gt;"", $P6777&lt;&gt;"...", $P6777&lt;&gt;"입력오류", NOT(ISNUMBER(FIND($T$21:$T$34,$P6777)))),
            AND($P6777&lt;&gt;"", $P6777&lt;&gt;"...", $P6777&lt;&gt;"입력오류", $T$19=$P6777)
        )
    )
)</f>
        <v>0</v>
      </c>
    </row>
    <row r="6778" spans="9:17">
      <c r="I6778">
        <f t="shared" si="316"/>
        <v>6777</v>
      </c>
      <c r="J6778">
        <f t="shared" si="317"/>
        <v>193</v>
      </c>
      <c r="K6778">
        <f t="shared" si="315"/>
        <v>5</v>
      </c>
      <c r="L6778" t="b">
        <f>COUNTIF($N$2:N6778, N6778)=1</f>
        <v>0</v>
      </c>
      <c r="M6778" s="37">
        <f>IF( $Q6778, MAX($M$1:M6777)+1, 0)</f>
        <v>0</v>
      </c>
      <c r="N6778" t="str" cm="1">
        <f t="array" ref="N6778">INDEX($A$9:$F$1048576, $J6778, $K6778 )</f>
        <v>19845</v>
      </c>
      <c r="O6778" t="str" cm="1">
        <f t="array" ref="O6778">INDEX($B$9:$F$1048576, $J6778, $K6778 )</f>
        <v>농협은행</v>
      </c>
      <c r="P6778" t="str" cm="1">
        <f t="array" ref="P6778">IF( $L6778, TRIM(_xll.IMDP("IR", $G$5&amp;$N6778, $G$6)), "" )</f>
        <v/>
      </c>
      <c r="Q6778" t="b" cm="1">
        <f t="array" ref="Q6778">IF(
    $U$1=1, AND($P6778&lt;&gt;"", $P6778&lt;&gt;"...", $P6778&lt;&gt;"입력오류"),
    IF(
        $U$18=1, AND($P6778&lt;&gt;"", $P6778&lt;&gt;"...", $P6778&lt;&gt;"입력오류", ISNUMBER(FIND(INDEX($T$2:$T$7,$U$1),$P6778))),
        IF(
            $U$17="기타", AND($P6778&lt;&gt;"", $P6778&lt;&gt;"...", $P6778&lt;&gt;"입력오류", NOT(ISNUMBER(FIND($T$21:$T$34,$P6778)))),
            AND($P6778&lt;&gt;"", $P6778&lt;&gt;"...", $P6778&lt;&gt;"입력오류", $T$19=$P6778)
        )
    )
)</f>
        <v>0</v>
      </c>
    </row>
    <row r="6779" spans="9:17">
      <c r="I6779">
        <f t="shared" si="316"/>
        <v>6778</v>
      </c>
      <c r="J6779">
        <f t="shared" si="317"/>
        <v>194</v>
      </c>
      <c r="K6779">
        <f t="shared" si="315"/>
        <v>5</v>
      </c>
      <c r="L6779" t="b">
        <f>COUNTIF($N$2:N6779, N6779)=1</f>
        <v>0</v>
      </c>
      <c r="M6779" s="37">
        <f>IF( $Q6779, MAX($M$1:M6778)+1, 0)</f>
        <v>0</v>
      </c>
      <c r="N6779" t="str" cm="1">
        <f t="array" ref="N6779">INDEX($A$9:$F$1048576, $J6779, $K6779 )</f>
        <v>40015</v>
      </c>
      <c r="O6779" t="str" cm="1">
        <f t="array" ref="O6779">INDEX($B$9:$F$1048576, $J6779, $K6779 )</f>
        <v>한화에너지</v>
      </c>
      <c r="P6779" t="str" cm="1">
        <f t="array" ref="P6779">IF( $L6779, TRIM(_xll.IMDP("IR", $G$5&amp;$N6779, $G$6)), "" )</f>
        <v/>
      </c>
      <c r="Q6779" t="b" cm="1">
        <f t="array" ref="Q6779">IF(
    $U$1=1, AND($P6779&lt;&gt;"", $P6779&lt;&gt;"...", $P6779&lt;&gt;"입력오류"),
    IF(
        $U$18=1, AND($P6779&lt;&gt;"", $P6779&lt;&gt;"...", $P6779&lt;&gt;"입력오류", ISNUMBER(FIND(INDEX($T$2:$T$7,$U$1),$P6779))),
        IF(
            $U$17="기타", AND($P6779&lt;&gt;"", $P6779&lt;&gt;"...", $P6779&lt;&gt;"입력오류", NOT(ISNUMBER(FIND($T$21:$T$34,$P6779)))),
            AND($P6779&lt;&gt;"", $P6779&lt;&gt;"...", $P6779&lt;&gt;"입력오류", $T$19=$P6779)
        )
    )
)</f>
        <v>0</v>
      </c>
    </row>
    <row r="6780" spans="9:17">
      <c r="I6780">
        <f t="shared" si="316"/>
        <v>6779</v>
      </c>
      <c r="J6780">
        <f t="shared" si="317"/>
        <v>195</v>
      </c>
      <c r="K6780">
        <f t="shared" si="315"/>
        <v>5</v>
      </c>
      <c r="L6780" t="b">
        <f>COUNTIF($N$2:N6780, N6780)=1</f>
        <v>1</v>
      </c>
      <c r="M6780" s="37">
        <f>IF( $Q6780, MAX($M$1:M6779)+1, 0)</f>
        <v>0</v>
      </c>
      <c r="N6780" t="str" cm="1">
        <f t="array" ref="N6780">INDEX($A$9:$F$1048576, $J6780, $K6780 )</f>
        <v>40018</v>
      </c>
      <c r="O6780" t="str" cm="1">
        <f t="array" ref="O6780">INDEX($B$9:$F$1048576, $J6780, $K6780 )</f>
        <v>건설공제조합</v>
      </c>
      <c r="P6780" t="str" cm="1">
        <f t="array" ref="P6780">IF( $L6780, TRIM(_xll.IMDP("IR", $G$5&amp;$N6780, $G$6)), "" )</f>
        <v/>
      </c>
      <c r="Q6780" t="b" cm="1">
        <f t="array" ref="Q6780">IF(
    $U$1=1, AND($P6780&lt;&gt;"", $P6780&lt;&gt;"...", $P6780&lt;&gt;"입력오류"),
    IF(
        $U$18=1, AND($P6780&lt;&gt;"", $P6780&lt;&gt;"...", $P6780&lt;&gt;"입력오류", ISNUMBER(FIND(INDEX($T$2:$T$7,$U$1),$P6780))),
        IF(
            $U$17="기타", AND($P6780&lt;&gt;"", $P6780&lt;&gt;"...", $P6780&lt;&gt;"입력오류", NOT(ISNUMBER(FIND($T$21:$T$34,$P6780)))),
            AND($P6780&lt;&gt;"", $P6780&lt;&gt;"...", $P6780&lt;&gt;"입력오류", $T$19=$P6780)
        )
    )
)</f>
        <v>0</v>
      </c>
    </row>
    <row r="6781" spans="9:17">
      <c r="I6781">
        <f t="shared" si="316"/>
        <v>6780</v>
      </c>
      <c r="J6781">
        <f t="shared" si="317"/>
        <v>196</v>
      </c>
      <c r="K6781">
        <f t="shared" si="315"/>
        <v>5</v>
      </c>
      <c r="L6781" t="b">
        <f>COUNTIF($N$2:N6781, N6781)=1</f>
        <v>0</v>
      </c>
      <c r="M6781" s="37">
        <f>IF( $Q6781, MAX($M$1:M6780)+1, 0)</f>
        <v>0</v>
      </c>
      <c r="N6781" t="str" cm="1">
        <f t="array" ref="N6781">INDEX($A$9:$F$1048576, $J6781, $K6781 )</f>
        <v>40019</v>
      </c>
      <c r="O6781" t="str" cm="1">
        <f t="array" ref="O6781">INDEX($B$9:$F$1048576, $J6781, $K6781 )</f>
        <v>BNK투자증권</v>
      </c>
      <c r="P6781" t="str" cm="1">
        <f t="array" ref="P6781">IF( $L6781, TRIM(_xll.IMDP("IR", $G$5&amp;$N6781, $G$6)), "" )</f>
        <v/>
      </c>
      <c r="Q6781" t="b" cm="1">
        <f t="array" ref="Q6781">IF(
    $U$1=1, AND($P6781&lt;&gt;"", $P6781&lt;&gt;"...", $P6781&lt;&gt;"입력오류"),
    IF(
        $U$18=1, AND($P6781&lt;&gt;"", $P6781&lt;&gt;"...", $P6781&lt;&gt;"입력오류", ISNUMBER(FIND(INDEX($T$2:$T$7,$U$1),$P6781))),
        IF(
            $U$17="기타", AND($P6781&lt;&gt;"", $P6781&lt;&gt;"...", $P6781&lt;&gt;"입력오류", NOT(ISNUMBER(FIND($T$21:$T$34,$P6781)))),
            AND($P6781&lt;&gt;"", $P6781&lt;&gt;"...", $P6781&lt;&gt;"입력오류", $T$19=$P6781)
        )
    )
)</f>
        <v>0</v>
      </c>
    </row>
    <row r="6782" spans="9:17">
      <c r="I6782">
        <f t="shared" si="316"/>
        <v>6781</v>
      </c>
      <c r="J6782">
        <f t="shared" si="317"/>
        <v>197</v>
      </c>
      <c r="K6782">
        <f t="shared" si="315"/>
        <v>5</v>
      </c>
      <c r="L6782" t="b">
        <f>COUNTIF($N$2:N6782, N6782)=1</f>
        <v>1</v>
      </c>
      <c r="M6782" s="37">
        <f>IF( $Q6782, MAX($M$1:M6781)+1, 0)</f>
        <v>0</v>
      </c>
      <c r="N6782" t="str" cm="1">
        <f t="array" ref="N6782">INDEX($A$9:$F$1048576, $J6782, $K6782 )</f>
        <v>40390</v>
      </c>
      <c r="O6782" t="str" cm="1">
        <f t="array" ref="O6782">INDEX($B$9:$F$1048576, $J6782, $K6782 )</f>
        <v>동두천드림파워</v>
      </c>
      <c r="P6782" t="str" cm="1">
        <f t="array" ref="P6782">IF( $L6782, TRIM(_xll.IMDP("IR", $G$5&amp;$N6782, $G$6)), "" )</f>
        <v/>
      </c>
      <c r="Q6782" t="b" cm="1">
        <f t="array" ref="Q6782">IF(
    $U$1=1, AND($P6782&lt;&gt;"", $P6782&lt;&gt;"...", $P6782&lt;&gt;"입력오류"),
    IF(
        $U$18=1, AND($P6782&lt;&gt;"", $P6782&lt;&gt;"...", $P6782&lt;&gt;"입력오류", ISNUMBER(FIND(INDEX($T$2:$T$7,$U$1),$P6782))),
        IF(
            $U$17="기타", AND($P6782&lt;&gt;"", $P6782&lt;&gt;"...", $P6782&lt;&gt;"입력오류", NOT(ISNUMBER(FIND($T$21:$T$34,$P6782)))),
            AND($P6782&lt;&gt;"", $P6782&lt;&gt;"...", $P6782&lt;&gt;"입력오류", $T$19=$P6782)
        )
    )
)</f>
        <v>0</v>
      </c>
    </row>
    <row r="6783" spans="9:17">
      <c r="I6783">
        <f t="shared" si="316"/>
        <v>6782</v>
      </c>
      <c r="J6783">
        <f t="shared" si="317"/>
        <v>198</v>
      </c>
      <c r="K6783">
        <f t="shared" si="315"/>
        <v>5</v>
      </c>
      <c r="L6783" t="b">
        <f>COUNTIF($N$2:N6783, N6783)=1</f>
        <v>0</v>
      </c>
      <c r="M6783" s="37">
        <f>IF( $Q6783, MAX($M$1:M6782)+1, 0)</f>
        <v>0</v>
      </c>
      <c r="N6783" t="str" cm="1">
        <f t="array" ref="N6783">INDEX($A$9:$F$1048576, $J6783, $K6783 )</f>
        <v>40495</v>
      </c>
      <c r="O6783" t="str" cm="1">
        <f t="array" ref="O6783">INDEX($B$9:$F$1048576, $J6783, $K6783 )</f>
        <v>농협금융지주</v>
      </c>
      <c r="P6783" t="str" cm="1">
        <f t="array" ref="P6783">IF( $L6783, TRIM(_xll.IMDP("IR", $G$5&amp;$N6783, $G$6)), "" )</f>
        <v/>
      </c>
      <c r="Q6783" t="b" cm="1">
        <f t="array" ref="Q6783">IF(
    $U$1=1, AND($P6783&lt;&gt;"", $P6783&lt;&gt;"...", $P6783&lt;&gt;"입력오류"),
    IF(
        $U$18=1, AND($P6783&lt;&gt;"", $P6783&lt;&gt;"...", $P6783&lt;&gt;"입력오류", ISNUMBER(FIND(INDEX($T$2:$T$7,$U$1),$P6783))),
        IF(
            $U$17="기타", AND($P6783&lt;&gt;"", $P6783&lt;&gt;"...", $P6783&lt;&gt;"입력오류", NOT(ISNUMBER(FIND($T$21:$T$34,$P6783)))),
            AND($P6783&lt;&gt;"", $P6783&lt;&gt;"...", $P6783&lt;&gt;"입력오류", $T$19=$P6783)
        )
    )
)</f>
        <v>0</v>
      </c>
    </row>
    <row r="6784" spans="9:17">
      <c r="I6784">
        <f t="shared" si="316"/>
        <v>6783</v>
      </c>
      <c r="J6784">
        <f t="shared" si="317"/>
        <v>199</v>
      </c>
      <c r="K6784">
        <f t="shared" si="315"/>
        <v>5</v>
      </c>
      <c r="L6784" t="b">
        <f>COUNTIF($N$2:N6784, N6784)=1</f>
        <v>0</v>
      </c>
      <c r="M6784" s="37">
        <f>IF( $Q6784, MAX($M$1:M6783)+1, 0)</f>
        <v>0</v>
      </c>
      <c r="N6784" t="str" cm="1">
        <f t="array" ref="N6784">INDEX($A$9:$F$1048576, $J6784, $K6784 )</f>
        <v>41534</v>
      </c>
      <c r="O6784" t="str" cm="1">
        <f t="array" ref="O6784">INDEX($B$9:$F$1048576, $J6784, $K6784 )</f>
        <v>메리츠캐피탈</v>
      </c>
      <c r="P6784" t="str" cm="1">
        <f t="array" ref="P6784">IF( $L6784, TRIM(_xll.IMDP("IR", $G$5&amp;$N6784, $G$6)), "" )</f>
        <v/>
      </c>
      <c r="Q6784" t="b" cm="1">
        <f t="array" ref="Q6784">IF(
    $U$1=1, AND($P6784&lt;&gt;"", $P6784&lt;&gt;"...", $P6784&lt;&gt;"입력오류"),
    IF(
        $U$18=1, AND($P6784&lt;&gt;"", $P6784&lt;&gt;"...", $P6784&lt;&gt;"입력오류", ISNUMBER(FIND(INDEX($T$2:$T$7,$U$1),$P6784))),
        IF(
            $U$17="기타", AND($P6784&lt;&gt;"", $P6784&lt;&gt;"...", $P6784&lt;&gt;"입력오류", NOT(ISNUMBER(FIND($T$21:$T$34,$P6784)))),
            AND($P6784&lt;&gt;"", $P6784&lt;&gt;"...", $P6784&lt;&gt;"입력오류", $T$19=$P6784)
        )
    )
)</f>
        <v>0</v>
      </c>
    </row>
    <row r="6785" spans="9:17">
      <c r="I6785">
        <f t="shared" si="316"/>
        <v>6784</v>
      </c>
      <c r="J6785">
        <f t="shared" si="317"/>
        <v>200</v>
      </c>
      <c r="K6785">
        <f t="shared" si="315"/>
        <v>5</v>
      </c>
      <c r="L6785" t="b">
        <f>COUNTIF($N$2:N6785, N6785)=1</f>
        <v>0</v>
      </c>
      <c r="M6785" s="37">
        <f>IF( $Q6785, MAX($M$1:M6784)+1, 0)</f>
        <v>0</v>
      </c>
      <c r="N6785" t="str" cm="1">
        <f t="array" ref="N6785">INDEX($A$9:$F$1048576, $J6785, $K6785 )</f>
        <v>41543</v>
      </c>
      <c r="O6785" t="str" cm="1">
        <f t="array" ref="O6785">INDEX($B$9:$F$1048576, $J6785, $K6785 )</f>
        <v>울산항만공사</v>
      </c>
      <c r="P6785" t="str" cm="1">
        <f t="array" ref="P6785">IF( $L6785, TRIM(_xll.IMDP("IR", $G$5&amp;$N6785, $G$6)), "" )</f>
        <v/>
      </c>
      <c r="Q6785" t="b" cm="1">
        <f t="array" ref="Q6785">IF(
    $U$1=1, AND($P6785&lt;&gt;"", $P6785&lt;&gt;"...", $P6785&lt;&gt;"입력오류"),
    IF(
        $U$18=1, AND($P6785&lt;&gt;"", $P6785&lt;&gt;"...", $P6785&lt;&gt;"입력오류", ISNUMBER(FIND(INDEX($T$2:$T$7,$U$1),$P6785))),
        IF(
            $U$17="기타", AND($P6785&lt;&gt;"", $P6785&lt;&gt;"...", $P6785&lt;&gt;"입력오류", NOT(ISNUMBER(FIND($T$21:$T$34,$P6785)))),
            AND($P6785&lt;&gt;"", $P6785&lt;&gt;"...", $P6785&lt;&gt;"입력오류", $T$19=$P6785)
        )
    )
)</f>
        <v>0</v>
      </c>
    </row>
    <row r="6786" spans="9:17">
      <c r="I6786">
        <f t="shared" si="316"/>
        <v>6785</v>
      </c>
      <c r="J6786">
        <f t="shared" si="317"/>
        <v>201</v>
      </c>
      <c r="K6786">
        <f t="shared" ref="K6786:K6849" si="318">IF( $I6786&gt;$G$4, NA(), IF($I6786&gt;$G$3, 5, IF($I6786&gt;$G$2, 3, 1 ) ) )</f>
        <v>5</v>
      </c>
      <c r="L6786" t="b">
        <f>COUNTIF($N$2:N6786, N6786)=1</f>
        <v>0</v>
      </c>
      <c r="M6786" s="37">
        <f>IF( $Q6786, MAX($M$1:M6785)+1, 0)</f>
        <v>0</v>
      </c>
      <c r="N6786" t="str" cm="1">
        <f t="array" ref="N6786">INDEX($A$9:$F$1048576, $J6786, $K6786 )</f>
        <v>42147</v>
      </c>
      <c r="O6786" t="str" cm="1">
        <f t="array" ref="O6786">INDEX($B$9:$F$1048576, $J6786, $K6786 )</f>
        <v>우리카드</v>
      </c>
      <c r="P6786" t="str" cm="1">
        <f t="array" ref="P6786">IF( $L6786, TRIM(_xll.IMDP("IR", $G$5&amp;$N6786, $G$6)), "" )</f>
        <v/>
      </c>
      <c r="Q6786" t="b" cm="1">
        <f t="array" ref="Q6786">IF(
    $U$1=1, AND($P6786&lt;&gt;"", $P6786&lt;&gt;"...", $P6786&lt;&gt;"입력오류"),
    IF(
        $U$18=1, AND($P6786&lt;&gt;"", $P6786&lt;&gt;"...", $P6786&lt;&gt;"입력오류", ISNUMBER(FIND(INDEX($T$2:$T$7,$U$1),$P6786))),
        IF(
            $U$17="기타", AND($P6786&lt;&gt;"", $P6786&lt;&gt;"...", $P6786&lt;&gt;"입력오류", NOT(ISNUMBER(FIND($T$21:$T$34,$P6786)))),
            AND($P6786&lt;&gt;"", $P6786&lt;&gt;"...", $P6786&lt;&gt;"입력오류", $T$19=$P6786)
        )
    )
)</f>
        <v>0</v>
      </c>
    </row>
    <row r="6787" spans="9:17">
      <c r="I6787">
        <f t="shared" ref="I6787:I6850" si="319">ROW()-1</f>
        <v>6786</v>
      </c>
      <c r="J6787">
        <f t="shared" ref="J6787:J6850" si="320">IF( $I6787&gt;$G$4, NA(), IF($I6787&gt;$G$3, $I6787-$G$3, IF($I6787&gt;$G$2, $I6787-$G$2, $I6787 ) ) )</f>
        <v>202</v>
      </c>
      <c r="K6787">
        <f t="shared" si="318"/>
        <v>5</v>
      </c>
      <c r="L6787" t="b">
        <f>COUNTIF($N$2:N6787, N6787)=1</f>
        <v>1</v>
      </c>
      <c r="M6787" s="37">
        <f>IF( $Q6787, MAX($M$1:M6786)+1, 0)</f>
        <v>0</v>
      </c>
      <c r="N6787" t="str" cm="1">
        <f t="array" ref="N6787">INDEX($A$9:$F$1048576, $J6787, $K6787 )</f>
        <v>42409</v>
      </c>
      <c r="O6787" t="str" cm="1">
        <f t="array" ref="O6787">INDEX($B$9:$F$1048576, $J6787, $K6787 )</f>
        <v>현대스틸산업</v>
      </c>
      <c r="P6787" t="str" cm="1">
        <f t="array" ref="P6787">IF( $L6787, TRIM(_xll.IMDP("IR", $G$5&amp;$N6787, $G$6)), "" )</f>
        <v/>
      </c>
      <c r="Q6787" t="b" cm="1">
        <f t="array" ref="Q6787">IF(
    $U$1=1, AND($P6787&lt;&gt;"", $P6787&lt;&gt;"...", $P6787&lt;&gt;"입력오류"),
    IF(
        $U$18=1, AND($P6787&lt;&gt;"", $P6787&lt;&gt;"...", $P6787&lt;&gt;"입력오류", ISNUMBER(FIND(INDEX($T$2:$T$7,$U$1),$P6787))),
        IF(
            $U$17="기타", AND($P6787&lt;&gt;"", $P6787&lt;&gt;"...", $P6787&lt;&gt;"입력오류", NOT(ISNUMBER(FIND($T$21:$T$34,$P6787)))),
            AND($P6787&lt;&gt;"", $P6787&lt;&gt;"...", $P6787&lt;&gt;"입력오류", $T$19=$P6787)
        )
    )
)</f>
        <v>0</v>
      </c>
    </row>
    <row r="6788" spans="9:17">
      <c r="I6788">
        <f t="shared" si="319"/>
        <v>6787</v>
      </c>
      <c r="J6788">
        <f t="shared" si="320"/>
        <v>203</v>
      </c>
      <c r="K6788">
        <f t="shared" si="318"/>
        <v>5</v>
      </c>
      <c r="L6788" t="b">
        <f>COUNTIF($N$2:N6788, N6788)=1</f>
        <v>1</v>
      </c>
      <c r="M6788" s="37">
        <f>IF( $Q6788, MAX($M$1:M6787)+1, 0)</f>
        <v>0</v>
      </c>
      <c r="N6788" t="str" cm="1">
        <f t="array" ref="N6788">INDEX($A$9:$F$1048576, $J6788, $K6788 )</f>
        <v>42747</v>
      </c>
      <c r="O6788" t="str" cm="1">
        <f t="array" ref="O6788">INDEX($B$9:$F$1048576, $J6788, $K6788 )</f>
        <v>아시아종묘</v>
      </c>
      <c r="P6788" t="str" cm="1">
        <f t="array" ref="P6788">IF( $L6788, TRIM(_xll.IMDP("IR", $G$5&amp;$N6788, $G$6)), "" )</f>
        <v/>
      </c>
      <c r="Q6788" t="b" cm="1">
        <f t="array" ref="Q6788">IF(
    $U$1=1, AND($P6788&lt;&gt;"", $P6788&lt;&gt;"...", $P6788&lt;&gt;"입력오류"),
    IF(
        $U$18=1, AND($P6788&lt;&gt;"", $P6788&lt;&gt;"...", $P6788&lt;&gt;"입력오류", ISNUMBER(FIND(INDEX($T$2:$T$7,$U$1),$P6788))),
        IF(
            $U$17="기타", AND($P6788&lt;&gt;"", $P6788&lt;&gt;"...", $P6788&lt;&gt;"입력오류", NOT(ISNUMBER(FIND($T$21:$T$34,$P6788)))),
            AND($P6788&lt;&gt;"", $P6788&lt;&gt;"...", $P6788&lt;&gt;"입력오류", $T$19=$P6788)
        )
    )
)</f>
        <v>0</v>
      </c>
    </row>
    <row r="6789" spans="9:17">
      <c r="I6789">
        <f t="shared" si="319"/>
        <v>6788</v>
      </c>
      <c r="J6789">
        <f t="shared" si="320"/>
        <v>204</v>
      </c>
      <c r="K6789">
        <f t="shared" si="318"/>
        <v>5</v>
      </c>
      <c r="L6789" t="b">
        <f>COUNTIF($N$2:N6789, N6789)=1</f>
        <v>0</v>
      </c>
      <c r="M6789" s="37">
        <f>IF( $Q6789, MAX($M$1:M6788)+1, 0)</f>
        <v>0</v>
      </c>
      <c r="N6789" t="str" cm="1">
        <f t="array" ref="N6789">INDEX($A$9:$F$1048576, $J6789, $K6789 )</f>
        <v>42953</v>
      </c>
      <c r="O6789" t="str" cm="1">
        <f t="array" ref="O6789">INDEX($B$9:$F$1048576, $J6789, $K6789 )</f>
        <v>JB금융지주</v>
      </c>
      <c r="P6789" t="str" cm="1">
        <f t="array" ref="P6789">IF( $L6789, TRIM(_xll.IMDP("IR", $G$5&amp;$N6789, $G$6)), "" )</f>
        <v/>
      </c>
      <c r="Q6789" t="b" cm="1">
        <f t="array" ref="Q6789">IF(
    $U$1=1, AND($P6789&lt;&gt;"", $P6789&lt;&gt;"...", $P6789&lt;&gt;"입력오류"),
    IF(
        $U$18=1, AND($P6789&lt;&gt;"", $P6789&lt;&gt;"...", $P6789&lt;&gt;"입력오류", ISNUMBER(FIND(INDEX($T$2:$T$7,$U$1),$P6789))),
        IF(
            $U$17="기타", AND($P6789&lt;&gt;"", $P6789&lt;&gt;"...", $P6789&lt;&gt;"입력오류", NOT(ISNUMBER(FIND($T$21:$T$34,$P6789)))),
            AND($P6789&lt;&gt;"", $P6789&lt;&gt;"...", $P6789&lt;&gt;"입력오류", $T$19=$P6789)
        )
    )
)</f>
        <v>0</v>
      </c>
    </row>
    <row r="6790" spans="9:17">
      <c r="I6790">
        <f t="shared" si="319"/>
        <v>6789</v>
      </c>
      <c r="J6790">
        <f t="shared" si="320"/>
        <v>205</v>
      </c>
      <c r="K6790">
        <f t="shared" si="318"/>
        <v>5</v>
      </c>
      <c r="L6790" t="b">
        <f>COUNTIF($N$2:N6790, N6790)=1</f>
        <v>0</v>
      </c>
      <c r="M6790" s="37">
        <f>IF( $Q6790, MAX($M$1:M6789)+1, 0)</f>
        <v>0</v>
      </c>
      <c r="N6790" t="str" cm="1">
        <f t="array" ref="N6790">INDEX($A$9:$F$1048576, $J6790, $K6790 )</f>
        <v>43076</v>
      </c>
      <c r="O6790" t="str" cm="1">
        <f t="array" ref="O6790">INDEX($B$9:$F$1048576, $J6790, $K6790 )</f>
        <v>에스케이인천석유화학</v>
      </c>
      <c r="P6790" t="str" cm="1">
        <f t="array" ref="P6790">IF( $L6790, TRIM(_xll.IMDP("IR", $G$5&amp;$N6790, $G$6)), "" )</f>
        <v/>
      </c>
      <c r="Q6790" t="b" cm="1">
        <f t="array" ref="Q6790">IF(
    $U$1=1, AND($P6790&lt;&gt;"", $P6790&lt;&gt;"...", $P6790&lt;&gt;"입력오류"),
    IF(
        $U$18=1, AND($P6790&lt;&gt;"", $P6790&lt;&gt;"...", $P6790&lt;&gt;"입력오류", ISNUMBER(FIND(INDEX($T$2:$T$7,$U$1),$P6790))),
        IF(
            $U$17="기타", AND($P6790&lt;&gt;"", $P6790&lt;&gt;"...", $P6790&lt;&gt;"입력오류", NOT(ISNUMBER(FIND($T$21:$T$34,$P6790)))),
            AND($P6790&lt;&gt;"", $P6790&lt;&gt;"...", $P6790&lt;&gt;"입력오류", $T$19=$P6790)
        )
    )
)</f>
        <v>0</v>
      </c>
    </row>
    <row r="6791" spans="9:17">
      <c r="I6791">
        <f t="shared" si="319"/>
        <v>6790</v>
      </c>
      <c r="J6791">
        <f t="shared" si="320"/>
        <v>206</v>
      </c>
      <c r="K6791">
        <f t="shared" si="318"/>
        <v>5</v>
      </c>
      <c r="L6791" t="b">
        <f>COUNTIF($N$2:N6791, N6791)=1</f>
        <v>1</v>
      </c>
      <c r="M6791" s="37">
        <f>IF( $Q6791, MAX($M$1:M6790)+1, 0)</f>
        <v>0</v>
      </c>
      <c r="N6791" t="str" cm="1">
        <f t="array" ref="N6791">INDEX($A$9:$F$1048576, $J6791, $K6791 )</f>
        <v>44568</v>
      </c>
      <c r="O6791" t="str" cm="1">
        <f t="array" ref="O6791">INDEX($B$9:$F$1048576, $J6791, $K6791 )</f>
        <v>도이치파이낸셜</v>
      </c>
      <c r="P6791" t="str" cm="1">
        <f t="array" ref="P6791">IF( $L6791, TRIM(_xll.IMDP("IR", $G$5&amp;$N6791, $G$6)), "" )</f>
        <v/>
      </c>
      <c r="Q6791" t="b" cm="1">
        <f t="array" ref="Q6791">IF(
    $U$1=1, AND($P6791&lt;&gt;"", $P6791&lt;&gt;"...", $P6791&lt;&gt;"입력오류"),
    IF(
        $U$18=1, AND($P6791&lt;&gt;"", $P6791&lt;&gt;"...", $P6791&lt;&gt;"입력오류", ISNUMBER(FIND(INDEX($T$2:$T$7,$U$1),$P6791))),
        IF(
            $U$17="기타", AND($P6791&lt;&gt;"", $P6791&lt;&gt;"...", $P6791&lt;&gt;"입력오류", NOT(ISNUMBER(FIND($T$21:$T$34,$P6791)))),
            AND($P6791&lt;&gt;"", $P6791&lt;&gt;"...", $P6791&lt;&gt;"입력오류", $T$19=$P6791)
        )
    )
)</f>
        <v>0</v>
      </c>
    </row>
    <row r="6792" spans="9:17">
      <c r="I6792">
        <f t="shared" si="319"/>
        <v>6791</v>
      </c>
      <c r="J6792">
        <f t="shared" si="320"/>
        <v>207</v>
      </c>
      <c r="K6792">
        <f t="shared" si="318"/>
        <v>5</v>
      </c>
      <c r="L6792" t="b">
        <f>COUNTIF($N$2:N6792, N6792)=1</f>
        <v>0</v>
      </c>
      <c r="M6792" s="37">
        <f>IF( $Q6792, MAX($M$1:M6791)+1, 0)</f>
        <v>0</v>
      </c>
      <c r="N6792" t="str" cm="1">
        <f t="array" ref="N6792">INDEX($A$9:$F$1048576, $J6792, $K6792 )</f>
        <v>44569</v>
      </c>
      <c r="O6792" t="str" cm="1">
        <f t="array" ref="O6792">INDEX($B$9:$F$1048576, $J6792, $K6792 )</f>
        <v>신한자산신탁</v>
      </c>
      <c r="P6792" t="str" cm="1">
        <f t="array" ref="P6792">IF( $L6792, TRIM(_xll.IMDP("IR", $G$5&amp;$N6792, $G$6)), "" )</f>
        <v/>
      </c>
      <c r="Q6792" t="b" cm="1">
        <f t="array" ref="Q6792">IF(
    $U$1=1, AND($P6792&lt;&gt;"", $P6792&lt;&gt;"...", $P6792&lt;&gt;"입력오류"),
    IF(
        $U$18=1, AND($P6792&lt;&gt;"", $P6792&lt;&gt;"...", $P6792&lt;&gt;"입력오류", ISNUMBER(FIND(INDEX($T$2:$T$7,$U$1),$P6792))),
        IF(
            $U$17="기타", AND($P6792&lt;&gt;"", $P6792&lt;&gt;"...", $P6792&lt;&gt;"입력오류", NOT(ISNUMBER(FIND($T$21:$T$34,$P6792)))),
            AND($P6792&lt;&gt;"", $P6792&lt;&gt;"...", $P6792&lt;&gt;"입력오류", $T$19=$P6792)
        )
    )
)</f>
        <v>0</v>
      </c>
    </row>
    <row r="6793" spans="9:17">
      <c r="I6793">
        <f t="shared" si="319"/>
        <v>6792</v>
      </c>
      <c r="J6793">
        <f t="shared" si="320"/>
        <v>208</v>
      </c>
      <c r="K6793">
        <f t="shared" si="318"/>
        <v>5</v>
      </c>
      <c r="L6793" t="b">
        <f>COUNTIF($N$2:N6793, N6793)=1</f>
        <v>0</v>
      </c>
      <c r="M6793" s="37">
        <f>IF( $Q6793, MAX($M$1:M6792)+1, 0)</f>
        <v>0</v>
      </c>
      <c r="N6793" t="str" cm="1">
        <f t="array" ref="N6793">INDEX($A$9:$F$1048576, $J6793, $K6793 )</f>
        <v>44660</v>
      </c>
      <c r="O6793" t="str" cm="1">
        <f t="array" ref="O6793">INDEX($B$9:$F$1048576, $J6793, $K6793 )</f>
        <v>코리아신탁</v>
      </c>
      <c r="P6793" t="str" cm="1">
        <f t="array" ref="P6793">IF( $L6793, TRIM(_xll.IMDP("IR", $G$5&amp;$N6793, $G$6)), "" )</f>
        <v/>
      </c>
      <c r="Q6793" t="b" cm="1">
        <f t="array" ref="Q6793">IF(
    $U$1=1, AND($P6793&lt;&gt;"", $P6793&lt;&gt;"...", $P6793&lt;&gt;"입력오류"),
    IF(
        $U$18=1, AND($P6793&lt;&gt;"", $P6793&lt;&gt;"...", $P6793&lt;&gt;"입력오류", ISNUMBER(FIND(INDEX($T$2:$T$7,$U$1),$P6793))),
        IF(
            $U$17="기타", AND($P6793&lt;&gt;"", $P6793&lt;&gt;"...", $P6793&lt;&gt;"입력오류", NOT(ISNUMBER(FIND($T$21:$T$34,$P6793)))),
            AND($P6793&lt;&gt;"", $P6793&lt;&gt;"...", $P6793&lt;&gt;"입력오류", $T$19=$P6793)
        )
    )
)</f>
        <v>0</v>
      </c>
    </row>
    <row r="6794" spans="9:17">
      <c r="I6794">
        <f t="shared" si="319"/>
        <v>6793</v>
      </c>
      <c r="J6794">
        <f t="shared" si="320"/>
        <v>209</v>
      </c>
      <c r="K6794">
        <f t="shared" si="318"/>
        <v>5</v>
      </c>
      <c r="L6794" t="b">
        <f>COUNTIF($N$2:N6794, N6794)=1</f>
        <v>1</v>
      </c>
      <c r="M6794" s="37">
        <f>IF( $Q6794, MAX($M$1:M6793)+1, 0)</f>
        <v>0</v>
      </c>
      <c r="N6794" t="str" cm="1">
        <f t="array" ref="N6794">INDEX($A$9:$F$1048576, $J6794, $K6794 )</f>
        <v>44921</v>
      </c>
      <c r="O6794" t="str" cm="1">
        <f t="array" ref="O6794">INDEX($B$9:$F$1048576, $J6794, $K6794 )</f>
        <v>(주)신세계사이먼</v>
      </c>
      <c r="P6794" t="str" cm="1">
        <f t="array" ref="P6794">IF( $L6794, TRIM(_xll.IMDP("IR", $G$5&amp;$N6794, $G$6)), "" )</f>
        <v/>
      </c>
      <c r="Q6794" t="b" cm="1">
        <f t="array" ref="Q6794">IF(
    $U$1=1, AND($P6794&lt;&gt;"", $P6794&lt;&gt;"...", $P6794&lt;&gt;"입력오류"),
    IF(
        $U$18=1, AND($P6794&lt;&gt;"", $P6794&lt;&gt;"...", $P6794&lt;&gt;"입력오류", ISNUMBER(FIND(INDEX($T$2:$T$7,$U$1),$P6794))),
        IF(
            $U$17="기타", AND($P6794&lt;&gt;"", $P6794&lt;&gt;"...", $P6794&lt;&gt;"입력오류", NOT(ISNUMBER(FIND($T$21:$T$34,$P6794)))),
            AND($P6794&lt;&gt;"", $P6794&lt;&gt;"...", $P6794&lt;&gt;"입력오류", $T$19=$P6794)
        )
    )
)</f>
        <v>0</v>
      </c>
    </row>
    <row r="6795" spans="9:17">
      <c r="I6795">
        <f t="shared" si="319"/>
        <v>6794</v>
      </c>
      <c r="J6795">
        <f t="shared" si="320"/>
        <v>210</v>
      </c>
      <c r="K6795">
        <f t="shared" si="318"/>
        <v>5</v>
      </c>
      <c r="L6795" t="b">
        <f>COUNTIF($N$2:N6795, N6795)=1</f>
        <v>1</v>
      </c>
      <c r="M6795" s="37">
        <f>IF( $Q6795, MAX($M$1:M6794)+1, 0)</f>
        <v>0</v>
      </c>
      <c r="N6795" t="str" cm="1">
        <f t="array" ref="N6795">INDEX($A$9:$F$1048576, $J6795, $K6795 )</f>
        <v>45255</v>
      </c>
      <c r="O6795" t="str" cm="1">
        <f t="array" ref="O6795">INDEX($B$9:$F$1048576, $J6795, $K6795 )</f>
        <v>피에스앤마케팅</v>
      </c>
      <c r="P6795" t="str" cm="1">
        <f t="array" ref="P6795">IF( $L6795, TRIM(_xll.IMDP("IR", $G$5&amp;$N6795, $G$6)), "" )</f>
        <v/>
      </c>
      <c r="Q6795" t="b" cm="1">
        <f t="array" ref="Q6795">IF(
    $U$1=1, AND($P6795&lt;&gt;"", $P6795&lt;&gt;"...", $P6795&lt;&gt;"입력오류"),
    IF(
        $U$18=1, AND($P6795&lt;&gt;"", $P6795&lt;&gt;"...", $P6795&lt;&gt;"입력오류", ISNUMBER(FIND(INDEX($T$2:$T$7,$U$1),$P6795))),
        IF(
            $U$17="기타", AND($P6795&lt;&gt;"", $P6795&lt;&gt;"...", $P6795&lt;&gt;"입력오류", NOT(ISNUMBER(FIND($T$21:$T$34,$P6795)))),
            AND($P6795&lt;&gt;"", $P6795&lt;&gt;"...", $P6795&lt;&gt;"입력오류", $T$19=$P6795)
        )
    )
)</f>
        <v>0</v>
      </c>
    </row>
    <row r="6796" spans="9:17">
      <c r="I6796">
        <f t="shared" si="319"/>
        <v>6795</v>
      </c>
      <c r="J6796">
        <f t="shared" si="320"/>
        <v>211</v>
      </c>
      <c r="K6796">
        <f t="shared" si="318"/>
        <v>5</v>
      </c>
      <c r="L6796" t="b">
        <f>COUNTIF($N$2:N6796, N6796)=1</f>
        <v>0</v>
      </c>
      <c r="M6796" s="37">
        <f>IF( $Q6796, MAX($M$1:M6795)+1, 0)</f>
        <v>0</v>
      </c>
      <c r="N6796" t="str" cm="1">
        <f t="array" ref="N6796">INDEX($A$9:$F$1048576, $J6796, $K6796 )</f>
        <v>45405</v>
      </c>
      <c r="O6796" t="str" cm="1">
        <f t="array" ref="O6796">INDEX($B$9:$F$1048576, $J6796, $K6796 )</f>
        <v>경남은행</v>
      </c>
      <c r="P6796" t="str" cm="1">
        <f t="array" ref="P6796">IF( $L6796, TRIM(_xll.IMDP("IR", $G$5&amp;$N6796, $G$6)), "" )</f>
        <v/>
      </c>
      <c r="Q6796" t="b" cm="1">
        <f t="array" ref="Q6796">IF(
    $U$1=1, AND($P6796&lt;&gt;"", $P6796&lt;&gt;"...", $P6796&lt;&gt;"입력오류"),
    IF(
        $U$18=1, AND($P6796&lt;&gt;"", $P6796&lt;&gt;"...", $P6796&lt;&gt;"입력오류", ISNUMBER(FIND(INDEX($T$2:$T$7,$U$1),$P6796))),
        IF(
            $U$17="기타", AND($P6796&lt;&gt;"", $P6796&lt;&gt;"...", $P6796&lt;&gt;"입력오류", NOT(ISNUMBER(FIND($T$21:$T$34,$P6796)))),
            AND($P6796&lt;&gt;"", $P6796&lt;&gt;"...", $P6796&lt;&gt;"입력오류", $T$19=$P6796)
        )
    )
)</f>
        <v>0</v>
      </c>
    </row>
    <row r="6797" spans="9:17">
      <c r="I6797">
        <f t="shared" si="319"/>
        <v>6796</v>
      </c>
      <c r="J6797">
        <f t="shared" si="320"/>
        <v>212</v>
      </c>
      <c r="K6797">
        <f t="shared" si="318"/>
        <v>5</v>
      </c>
      <c r="L6797" t="b">
        <f>COUNTIF($N$2:N6797, N6797)=1</f>
        <v>0</v>
      </c>
      <c r="M6797" s="37">
        <f>IF( $Q6797, MAX($M$1:M6796)+1, 0)</f>
        <v>0</v>
      </c>
      <c r="N6797" t="str" cm="1">
        <f t="array" ref="N6797">INDEX($A$9:$F$1048576, $J6797, $K6797 )</f>
        <v>45406</v>
      </c>
      <c r="O6797" t="str" cm="1">
        <f t="array" ref="O6797">INDEX($B$9:$F$1048576, $J6797, $K6797 )</f>
        <v>광주은행</v>
      </c>
      <c r="P6797" t="str" cm="1">
        <f t="array" ref="P6797">IF( $L6797, TRIM(_xll.IMDP("IR", $G$5&amp;$N6797, $G$6)), "" )</f>
        <v/>
      </c>
      <c r="Q6797" t="b" cm="1">
        <f t="array" ref="Q6797">IF(
    $U$1=1, AND($P6797&lt;&gt;"", $P6797&lt;&gt;"...", $P6797&lt;&gt;"입력오류"),
    IF(
        $U$18=1, AND($P6797&lt;&gt;"", $P6797&lt;&gt;"...", $P6797&lt;&gt;"입력오류", ISNUMBER(FIND(INDEX($T$2:$T$7,$U$1),$P6797))),
        IF(
            $U$17="기타", AND($P6797&lt;&gt;"", $P6797&lt;&gt;"...", $P6797&lt;&gt;"입력오류", NOT(ISNUMBER(FIND($T$21:$T$34,$P6797)))),
            AND($P6797&lt;&gt;"", $P6797&lt;&gt;"...", $P6797&lt;&gt;"입력오류", $T$19=$P6797)
        )
    )
)</f>
        <v>0</v>
      </c>
    </row>
    <row r="6798" spans="9:17">
      <c r="I6798">
        <f t="shared" si="319"/>
        <v>6797</v>
      </c>
      <c r="J6798">
        <f t="shared" si="320"/>
        <v>213</v>
      </c>
      <c r="K6798">
        <f t="shared" si="318"/>
        <v>5</v>
      </c>
      <c r="L6798" t="b">
        <f>COUNTIF($N$2:N6798, N6798)=1</f>
        <v>1</v>
      </c>
      <c r="M6798" s="37">
        <f>IF( $Q6798, MAX($M$1:M6797)+1, 0)</f>
        <v>0</v>
      </c>
      <c r="N6798" t="str" cm="1">
        <f t="array" ref="N6798">INDEX($A$9:$F$1048576, $J6798, $K6798 )</f>
        <v>45548</v>
      </c>
      <c r="O6798" t="str" cm="1">
        <f t="array" ref="O6798">INDEX($B$9:$F$1048576, $J6798, $K6798 )</f>
        <v>(주)삼천리이에스</v>
      </c>
      <c r="P6798" t="str" cm="1">
        <f t="array" ref="P6798">IF( $L6798, TRIM(_xll.IMDP("IR", $G$5&amp;$N6798, $G$6)), "" )</f>
        <v/>
      </c>
      <c r="Q6798" t="b" cm="1">
        <f t="array" ref="Q6798">IF(
    $U$1=1, AND($P6798&lt;&gt;"", $P6798&lt;&gt;"...", $P6798&lt;&gt;"입력오류"),
    IF(
        $U$18=1, AND($P6798&lt;&gt;"", $P6798&lt;&gt;"...", $P6798&lt;&gt;"입력오류", ISNUMBER(FIND(INDEX($T$2:$T$7,$U$1),$P6798))),
        IF(
            $U$17="기타", AND($P6798&lt;&gt;"", $P6798&lt;&gt;"...", $P6798&lt;&gt;"입력오류", NOT(ISNUMBER(FIND($T$21:$T$34,$P6798)))),
            AND($P6798&lt;&gt;"", $P6798&lt;&gt;"...", $P6798&lt;&gt;"입력오류", $T$19=$P6798)
        )
    )
)</f>
        <v>0</v>
      </c>
    </row>
    <row r="6799" spans="9:17">
      <c r="I6799">
        <f t="shared" si="319"/>
        <v>6798</v>
      </c>
      <c r="J6799">
        <f t="shared" si="320"/>
        <v>214</v>
      </c>
      <c r="K6799">
        <f t="shared" si="318"/>
        <v>5</v>
      </c>
      <c r="L6799" t="b">
        <f>COUNTIF($N$2:N6799, N6799)=1</f>
        <v>0</v>
      </c>
      <c r="M6799" s="37">
        <f>IF( $Q6799, MAX($M$1:M6798)+1, 0)</f>
        <v>0</v>
      </c>
      <c r="N6799" t="str" cm="1">
        <f t="array" ref="N6799">INDEX($A$9:$F$1048576, $J6799, $K6799 )</f>
        <v>46017</v>
      </c>
      <c r="O6799" t="str" cm="1">
        <f t="array" ref="O6799">INDEX($B$9:$F$1048576, $J6799, $K6799 )</f>
        <v>에이치라인해운</v>
      </c>
      <c r="P6799" t="str" cm="1">
        <f t="array" ref="P6799">IF( $L6799, TRIM(_xll.IMDP("IR", $G$5&amp;$N6799, $G$6)), "" )</f>
        <v/>
      </c>
      <c r="Q6799" t="b" cm="1">
        <f t="array" ref="Q6799">IF(
    $U$1=1, AND($P6799&lt;&gt;"", $P6799&lt;&gt;"...", $P6799&lt;&gt;"입력오류"),
    IF(
        $U$18=1, AND($P6799&lt;&gt;"", $P6799&lt;&gt;"...", $P6799&lt;&gt;"입력오류", ISNUMBER(FIND(INDEX($T$2:$T$7,$U$1),$P6799))),
        IF(
            $U$17="기타", AND($P6799&lt;&gt;"", $P6799&lt;&gt;"...", $P6799&lt;&gt;"입력오류", NOT(ISNUMBER(FIND($T$21:$T$34,$P6799)))),
            AND($P6799&lt;&gt;"", $P6799&lt;&gt;"...", $P6799&lt;&gt;"입력오류", $T$19=$P6799)
        )
    )
)</f>
        <v>0</v>
      </c>
    </row>
    <row r="6800" spans="9:17">
      <c r="I6800">
        <f t="shared" si="319"/>
        <v>6799</v>
      </c>
      <c r="J6800">
        <f t="shared" si="320"/>
        <v>215</v>
      </c>
      <c r="K6800">
        <f t="shared" si="318"/>
        <v>5</v>
      </c>
      <c r="L6800" t="b">
        <f>COUNTIF($N$2:N6800, N6800)=1</f>
        <v>1</v>
      </c>
      <c r="M6800" s="37">
        <f>IF( $Q6800, MAX($M$1:M6799)+1, 0)</f>
        <v>0</v>
      </c>
      <c r="N6800" t="str" cm="1">
        <f t="array" ref="N6800">INDEX($A$9:$F$1048576, $J6800, $K6800 )</f>
        <v>46710</v>
      </c>
      <c r="O6800" t="str" cm="1">
        <f t="array" ref="O6800">INDEX($B$9:$F$1048576, $J6800, $K6800 )</f>
        <v>나래에너지서비스</v>
      </c>
      <c r="P6800" t="str" cm="1">
        <f t="array" ref="P6800">IF( $L6800, TRIM(_xll.IMDP("IR", $G$5&amp;$N6800, $G$6)), "" )</f>
        <v/>
      </c>
      <c r="Q6800" t="b" cm="1">
        <f t="array" ref="Q6800">IF(
    $U$1=1, AND($P6800&lt;&gt;"", $P6800&lt;&gt;"...", $P6800&lt;&gt;"입력오류"),
    IF(
        $U$18=1, AND($P6800&lt;&gt;"", $P6800&lt;&gt;"...", $P6800&lt;&gt;"입력오류", ISNUMBER(FIND(INDEX($T$2:$T$7,$U$1),$P6800))),
        IF(
            $U$17="기타", AND($P6800&lt;&gt;"", $P6800&lt;&gt;"...", $P6800&lt;&gt;"입력오류", NOT(ISNUMBER(FIND($T$21:$T$34,$P6800)))),
            AND($P6800&lt;&gt;"", $P6800&lt;&gt;"...", $P6800&lt;&gt;"입력오류", $T$19=$P6800)
        )
    )
)</f>
        <v>0</v>
      </c>
    </row>
    <row r="6801" spans="9:17">
      <c r="I6801">
        <f t="shared" si="319"/>
        <v>6800</v>
      </c>
      <c r="J6801">
        <f t="shared" si="320"/>
        <v>216</v>
      </c>
      <c r="K6801">
        <f t="shared" si="318"/>
        <v>5</v>
      </c>
      <c r="L6801" t="b">
        <f>COUNTIF($N$2:N6801, N6801)=1</f>
        <v>1</v>
      </c>
      <c r="M6801" s="37">
        <f>IF( $Q6801, MAX($M$1:M6800)+1, 0)</f>
        <v>0</v>
      </c>
      <c r="N6801" t="str" cm="1">
        <f t="array" ref="N6801">INDEX($A$9:$F$1048576, $J6801, $K6801 )</f>
        <v>47107</v>
      </c>
      <c r="O6801" t="str" cm="1">
        <f t="array" ref="O6801">INDEX($B$9:$F$1048576, $J6801, $K6801 )</f>
        <v>농협경제지주</v>
      </c>
      <c r="P6801" t="str" cm="1">
        <f t="array" ref="P6801">IF( $L6801, TRIM(_xll.IMDP("IR", $G$5&amp;$N6801, $G$6)), "" )</f>
        <v/>
      </c>
      <c r="Q6801" t="b" cm="1">
        <f t="array" ref="Q6801">IF(
    $U$1=1, AND($P6801&lt;&gt;"", $P6801&lt;&gt;"...", $P6801&lt;&gt;"입력오류"),
    IF(
        $U$18=1, AND($P6801&lt;&gt;"", $P6801&lt;&gt;"...", $P6801&lt;&gt;"입력오류", ISNUMBER(FIND(INDEX($T$2:$T$7,$U$1),$P6801))),
        IF(
            $U$17="기타", AND($P6801&lt;&gt;"", $P6801&lt;&gt;"...", $P6801&lt;&gt;"입력오류", NOT(ISNUMBER(FIND($T$21:$T$34,$P6801)))),
            AND($P6801&lt;&gt;"", $P6801&lt;&gt;"...", $P6801&lt;&gt;"입력오류", $T$19=$P6801)
        )
    )
)</f>
        <v>0</v>
      </c>
    </row>
    <row r="6802" spans="9:17">
      <c r="I6802">
        <f t="shared" si="319"/>
        <v>6801</v>
      </c>
      <c r="J6802">
        <f t="shared" si="320"/>
        <v>217</v>
      </c>
      <c r="K6802">
        <f t="shared" si="318"/>
        <v>5</v>
      </c>
      <c r="L6802" t="b">
        <f>COUNTIF($N$2:N6802, N6802)=1</f>
        <v>1</v>
      </c>
      <c r="M6802" s="37">
        <f>IF( $Q6802, MAX($M$1:M6801)+1, 0)</f>
        <v>0</v>
      </c>
      <c r="N6802" t="str" cm="1">
        <f t="array" ref="N6802">INDEX($A$9:$F$1048576, $J6802, $K6802 )</f>
        <v>47361</v>
      </c>
      <c r="O6802" t="str" cm="1">
        <f t="array" ref="O6802">INDEX($B$9:$F$1048576, $J6802, $K6802 )</f>
        <v>교통은행</v>
      </c>
      <c r="P6802" t="str" cm="1">
        <f t="array" ref="P6802">IF( $L6802, TRIM(_xll.IMDP("IR", $G$5&amp;$N6802, $G$6)), "" )</f>
        <v/>
      </c>
      <c r="Q6802" t="b" cm="1">
        <f t="array" ref="Q6802">IF(
    $U$1=1, AND($P6802&lt;&gt;"", $P6802&lt;&gt;"...", $P6802&lt;&gt;"입력오류"),
    IF(
        $U$18=1, AND($P6802&lt;&gt;"", $P6802&lt;&gt;"...", $P6802&lt;&gt;"입력오류", ISNUMBER(FIND(INDEX($T$2:$T$7,$U$1),$P6802))),
        IF(
            $U$17="기타", AND($P6802&lt;&gt;"", $P6802&lt;&gt;"...", $P6802&lt;&gt;"입력오류", NOT(ISNUMBER(FIND($T$21:$T$34,$P6802)))),
            AND($P6802&lt;&gt;"", $P6802&lt;&gt;"...", $P6802&lt;&gt;"입력오류", $T$19=$P6802)
        )
    )
)</f>
        <v>0</v>
      </c>
    </row>
    <row r="6803" spans="9:17">
      <c r="I6803">
        <f t="shared" si="319"/>
        <v>6802</v>
      </c>
      <c r="J6803">
        <f t="shared" si="320"/>
        <v>218</v>
      </c>
      <c r="K6803">
        <f t="shared" si="318"/>
        <v>5</v>
      </c>
      <c r="L6803" t="b">
        <f>COUNTIF($N$2:N6803, N6803)=1</f>
        <v>0</v>
      </c>
      <c r="M6803" s="37">
        <f>IF( $Q6803, MAX($M$1:M6802)+1, 0)</f>
        <v>0</v>
      </c>
      <c r="N6803" t="str" cm="1">
        <f t="array" ref="N6803">INDEX($A$9:$F$1048576, $J6803, $K6803 )</f>
        <v>48631</v>
      </c>
      <c r="O6803" t="str" cm="1">
        <f t="array" ref="O6803">INDEX($B$9:$F$1048576, $J6803, $K6803 )</f>
        <v>주택도시보증공사</v>
      </c>
      <c r="P6803" t="str" cm="1">
        <f t="array" ref="P6803">IF( $L6803, TRIM(_xll.IMDP("IR", $G$5&amp;$N6803, $G$6)), "" )</f>
        <v/>
      </c>
      <c r="Q6803" t="b" cm="1">
        <f t="array" ref="Q6803">IF(
    $U$1=1, AND($P6803&lt;&gt;"", $P6803&lt;&gt;"...", $P6803&lt;&gt;"입력오류"),
    IF(
        $U$18=1, AND($P6803&lt;&gt;"", $P6803&lt;&gt;"...", $P6803&lt;&gt;"입력오류", ISNUMBER(FIND(INDEX($T$2:$T$7,$U$1),$P6803))),
        IF(
            $U$17="기타", AND($P6803&lt;&gt;"", $P6803&lt;&gt;"...", $P6803&lt;&gt;"입력오류", NOT(ISNUMBER(FIND($T$21:$T$34,$P6803)))),
            AND($P6803&lt;&gt;"", $P6803&lt;&gt;"...", $P6803&lt;&gt;"입력오류", $T$19=$P6803)
        )
    )
)</f>
        <v>0</v>
      </c>
    </row>
    <row r="6804" spans="9:17">
      <c r="I6804">
        <f t="shared" si="319"/>
        <v>6803</v>
      </c>
      <c r="J6804">
        <f t="shared" si="320"/>
        <v>219</v>
      </c>
      <c r="K6804">
        <f t="shared" si="318"/>
        <v>5</v>
      </c>
      <c r="L6804" t="b">
        <f>COUNTIF($N$2:N6804, N6804)=1</f>
        <v>0</v>
      </c>
      <c r="M6804" s="37">
        <f>IF( $Q6804, MAX($M$1:M6803)+1, 0)</f>
        <v>0</v>
      </c>
      <c r="N6804" t="str" cm="1">
        <f t="array" ref="N6804">INDEX($A$9:$F$1048576, $J6804, $K6804 )</f>
        <v>48968</v>
      </c>
      <c r="O6804" t="str" cm="1">
        <f t="array" ref="O6804">INDEX($B$9:$F$1048576, $J6804, $K6804 )</f>
        <v>엘아이지</v>
      </c>
      <c r="P6804" t="str" cm="1">
        <f t="array" ref="P6804">IF( $L6804, TRIM(_xll.IMDP("IR", $G$5&amp;$N6804, $G$6)), "" )</f>
        <v/>
      </c>
      <c r="Q6804" t="b" cm="1">
        <f t="array" ref="Q6804">IF(
    $U$1=1, AND($P6804&lt;&gt;"", $P6804&lt;&gt;"...", $P6804&lt;&gt;"입력오류"),
    IF(
        $U$18=1, AND($P6804&lt;&gt;"", $P6804&lt;&gt;"...", $P6804&lt;&gt;"입력오류", ISNUMBER(FIND(INDEX($T$2:$T$7,$U$1),$P6804))),
        IF(
            $U$17="기타", AND($P6804&lt;&gt;"", $P6804&lt;&gt;"...", $P6804&lt;&gt;"입력오류", NOT(ISNUMBER(FIND($T$21:$T$34,$P6804)))),
            AND($P6804&lt;&gt;"", $P6804&lt;&gt;"...", $P6804&lt;&gt;"입력오류", $T$19=$P6804)
        )
    )
)</f>
        <v>0</v>
      </c>
    </row>
    <row r="6805" spans="9:17">
      <c r="I6805">
        <f t="shared" si="319"/>
        <v>6804</v>
      </c>
      <c r="J6805">
        <f t="shared" si="320"/>
        <v>220</v>
      </c>
      <c r="K6805">
        <f t="shared" si="318"/>
        <v>5</v>
      </c>
      <c r="L6805" t="b">
        <f>COUNTIF($N$2:N6805, N6805)=1</f>
        <v>1</v>
      </c>
      <c r="M6805" s="37">
        <f>IF( $Q6805, MAX($M$1:M6804)+1, 0)</f>
        <v>0</v>
      </c>
      <c r="N6805" t="str" cm="1">
        <f t="array" ref="N6805">INDEX($A$9:$F$1048576, $J6805, $K6805 )</f>
        <v>50598</v>
      </c>
      <c r="O6805" t="str" cm="1">
        <f t="array" ref="O6805">INDEX($B$9:$F$1048576, $J6805, $K6805 )</f>
        <v>오에스비저축은행</v>
      </c>
      <c r="P6805" t="str" cm="1">
        <f t="array" ref="P6805">IF( $L6805, TRIM(_xll.IMDP("IR", $G$5&amp;$N6805, $G$6)), "" )</f>
        <v/>
      </c>
      <c r="Q6805" t="b" cm="1">
        <f t="array" ref="Q6805">IF(
    $U$1=1, AND($P6805&lt;&gt;"", $P6805&lt;&gt;"...", $P6805&lt;&gt;"입력오류"),
    IF(
        $U$18=1, AND($P6805&lt;&gt;"", $P6805&lt;&gt;"...", $P6805&lt;&gt;"입력오류", ISNUMBER(FIND(INDEX($T$2:$T$7,$U$1),$P6805))),
        IF(
            $U$17="기타", AND($P6805&lt;&gt;"", $P6805&lt;&gt;"...", $P6805&lt;&gt;"입력오류", NOT(ISNUMBER(FIND($T$21:$T$34,$P6805)))),
            AND($P6805&lt;&gt;"", $P6805&lt;&gt;"...", $P6805&lt;&gt;"입력오류", $T$19=$P6805)
        )
    )
)</f>
        <v>0</v>
      </c>
    </row>
    <row r="6806" spans="9:17">
      <c r="I6806">
        <f t="shared" si="319"/>
        <v>6805</v>
      </c>
      <c r="J6806">
        <f t="shared" si="320"/>
        <v>221</v>
      </c>
      <c r="K6806">
        <f t="shared" si="318"/>
        <v>5</v>
      </c>
      <c r="L6806" t="b">
        <f>COUNTIF($N$2:N6806, N6806)=1</f>
        <v>0</v>
      </c>
      <c r="M6806" s="37">
        <f>IF( $Q6806, MAX($M$1:M6805)+1, 0)</f>
        <v>0</v>
      </c>
      <c r="N6806" t="str" cm="1">
        <f t="array" ref="N6806">INDEX($A$9:$F$1048576, $J6806, $K6806 )</f>
        <v>50838</v>
      </c>
      <c r="O6806" t="str" cm="1">
        <f t="array" ref="O6806">INDEX($B$9:$F$1048576, $J6806, $K6806 )</f>
        <v>에스알</v>
      </c>
      <c r="P6806" t="str" cm="1">
        <f t="array" ref="P6806">IF( $L6806, TRIM(_xll.IMDP("IR", $G$5&amp;$N6806, $G$6)), "" )</f>
        <v/>
      </c>
      <c r="Q6806" t="b" cm="1">
        <f t="array" ref="Q6806">IF(
    $U$1=1, AND($P6806&lt;&gt;"", $P6806&lt;&gt;"...", $P6806&lt;&gt;"입력오류"),
    IF(
        $U$18=1, AND($P6806&lt;&gt;"", $P6806&lt;&gt;"...", $P6806&lt;&gt;"입력오류", ISNUMBER(FIND(INDEX($T$2:$T$7,$U$1),$P6806))),
        IF(
            $U$17="기타", AND($P6806&lt;&gt;"", $P6806&lt;&gt;"...", $P6806&lt;&gt;"입력오류", NOT(ISNUMBER(FIND($T$21:$T$34,$P6806)))),
            AND($P6806&lt;&gt;"", $P6806&lt;&gt;"...", $P6806&lt;&gt;"입력오류", $T$19=$P6806)
        )
    )
)</f>
        <v>0</v>
      </c>
    </row>
    <row r="6807" spans="9:17">
      <c r="I6807">
        <f t="shared" si="319"/>
        <v>6806</v>
      </c>
      <c r="J6807">
        <f t="shared" si="320"/>
        <v>222</v>
      </c>
      <c r="K6807">
        <f t="shared" si="318"/>
        <v>5</v>
      </c>
      <c r="L6807" t="b">
        <f>COUNTIF($N$2:N6807, N6807)=1</f>
        <v>0</v>
      </c>
      <c r="M6807" s="37">
        <f>IF( $Q6807, MAX($M$1:M6806)+1, 0)</f>
        <v>0</v>
      </c>
      <c r="N6807" t="str" cm="1">
        <f t="array" ref="N6807">INDEX($A$9:$F$1048576, $J6807, $K6807 )</f>
        <v>51467</v>
      </c>
      <c r="O6807" t="str" cm="1">
        <f t="array" ref="O6807">INDEX($B$9:$F$1048576, $J6807, $K6807 )</f>
        <v>스튜디오드래곤</v>
      </c>
      <c r="P6807" t="str" cm="1">
        <f t="array" ref="P6807">IF( $L6807, TRIM(_xll.IMDP("IR", $G$5&amp;$N6807, $G$6)), "" )</f>
        <v/>
      </c>
      <c r="Q6807" t="b" cm="1">
        <f t="array" ref="Q6807">IF(
    $U$1=1, AND($P6807&lt;&gt;"", $P6807&lt;&gt;"...", $P6807&lt;&gt;"입력오류"),
    IF(
        $U$18=1, AND($P6807&lt;&gt;"", $P6807&lt;&gt;"...", $P6807&lt;&gt;"입력오류", ISNUMBER(FIND(INDEX($T$2:$T$7,$U$1),$P6807))),
        IF(
            $U$17="기타", AND($P6807&lt;&gt;"", $P6807&lt;&gt;"...", $P6807&lt;&gt;"입력오류", NOT(ISNUMBER(FIND($T$21:$T$34,$P6807)))),
            AND($P6807&lt;&gt;"", $P6807&lt;&gt;"...", $P6807&lt;&gt;"입력오류", $T$19=$P6807)
        )
    )
)</f>
        <v>0</v>
      </c>
    </row>
    <row r="6808" spans="9:17">
      <c r="I6808">
        <f t="shared" si="319"/>
        <v>6807</v>
      </c>
      <c r="J6808">
        <f t="shared" si="320"/>
        <v>223</v>
      </c>
      <c r="K6808">
        <f t="shared" si="318"/>
        <v>5</v>
      </c>
      <c r="L6808" t="b">
        <f>COUNTIF($N$2:N6808, N6808)=1</f>
        <v>0</v>
      </c>
      <c r="M6808" s="37">
        <f>IF( $Q6808, MAX($M$1:M6807)+1, 0)</f>
        <v>0</v>
      </c>
      <c r="N6808" t="str" cm="1">
        <f t="array" ref="N6808">INDEX($A$9:$F$1048576, $J6808, $K6808 )</f>
        <v>52517</v>
      </c>
      <c r="O6808" t="str" cm="1">
        <f t="array" ref="O6808">INDEX($B$9:$F$1048576, $J6808, $K6808 )</f>
        <v>한국수자원공사</v>
      </c>
      <c r="P6808" t="str" cm="1">
        <f t="array" ref="P6808">IF( $L6808, TRIM(_xll.IMDP("IR", $G$5&amp;$N6808, $G$6)), "" )</f>
        <v/>
      </c>
      <c r="Q6808" t="b" cm="1">
        <f t="array" ref="Q6808">IF(
    $U$1=1, AND($P6808&lt;&gt;"", $P6808&lt;&gt;"...", $P6808&lt;&gt;"입력오류"),
    IF(
        $U$18=1, AND($P6808&lt;&gt;"", $P6808&lt;&gt;"...", $P6808&lt;&gt;"입력오류", ISNUMBER(FIND(INDEX($T$2:$T$7,$U$1),$P6808))),
        IF(
            $U$17="기타", AND($P6808&lt;&gt;"", $P6808&lt;&gt;"...", $P6808&lt;&gt;"입력오류", NOT(ISNUMBER(FIND($T$21:$T$34,$P6808)))),
            AND($P6808&lt;&gt;"", $P6808&lt;&gt;"...", $P6808&lt;&gt;"입력오류", $T$19=$P6808)
        )
    )
)</f>
        <v>0</v>
      </c>
    </row>
    <row r="6809" spans="9:17">
      <c r="I6809">
        <f t="shared" si="319"/>
        <v>6808</v>
      </c>
      <c r="J6809">
        <f t="shared" si="320"/>
        <v>224</v>
      </c>
      <c r="K6809">
        <f t="shared" si="318"/>
        <v>5</v>
      </c>
      <c r="L6809" t="b">
        <f>COUNTIF($N$2:N6809, N6809)=1</f>
        <v>1</v>
      </c>
      <c r="M6809" s="37">
        <f>IF( $Q6809, MAX($M$1:M6808)+1, 0)</f>
        <v>0</v>
      </c>
      <c r="N6809" t="str" cm="1">
        <f t="array" ref="N6809">INDEX($A$9:$F$1048576, $J6809, $K6809 )</f>
        <v>52716</v>
      </c>
      <c r="O6809" t="str" cm="1">
        <f t="array" ref="O6809">INDEX($B$9:$F$1048576, $J6809, $K6809 )</f>
        <v>하나자산신탁</v>
      </c>
      <c r="P6809" t="str" cm="1">
        <f t="array" ref="P6809">IF( $L6809, TRIM(_xll.IMDP("IR", $G$5&amp;$N6809, $G$6)), "" )</f>
        <v/>
      </c>
      <c r="Q6809" t="b" cm="1">
        <f t="array" ref="Q6809">IF(
    $U$1=1, AND($P6809&lt;&gt;"", $P6809&lt;&gt;"...", $P6809&lt;&gt;"입력오류"),
    IF(
        $U$18=1, AND($P6809&lt;&gt;"", $P6809&lt;&gt;"...", $P6809&lt;&gt;"입력오류", ISNUMBER(FIND(INDEX($T$2:$T$7,$U$1),$P6809))),
        IF(
            $U$17="기타", AND($P6809&lt;&gt;"", $P6809&lt;&gt;"...", $P6809&lt;&gt;"입력오류", NOT(ISNUMBER(FIND($T$21:$T$34,$P6809)))),
            AND($P6809&lt;&gt;"", $P6809&lt;&gt;"...", $P6809&lt;&gt;"입력오류", $T$19=$P6809)
        )
    )
)</f>
        <v>0</v>
      </c>
    </row>
    <row r="6810" spans="9:17">
      <c r="I6810">
        <f t="shared" si="319"/>
        <v>6809</v>
      </c>
      <c r="J6810">
        <f t="shared" si="320"/>
        <v>225</v>
      </c>
      <c r="K6810">
        <f t="shared" si="318"/>
        <v>5</v>
      </c>
      <c r="L6810" t="b">
        <f>COUNTIF($N$2:N6810, N6810)=1</f>
        <v>0</v>
      </c>
      <c r="M6810" s="37">
        <f>IF( $Q6810, MAX($M$1:M6809)+1, 0)</f>
        <v>0</v>
      </c>
      <c r="N6810" t="str" cm="1">
        <f t="array" ref="N6810">INDEX($A$9:$F$1048576, $J6810, $K6810 )</f>
        <v>52887</v>
      </c>
      <c r="O6810" t="str" cm="1">
        <f t="array" ref="O6810">INDEX($B$9:$F$1048576, $J6810, $K6810 )</f>
        <v>SK해운</v>
      </c>
      <c r="P6810" t="str" cm="1">
        <f t="array" ref="P6810">IF( $L6810, TRIM(_xll.IMDP("IR", $G$5&amp;$N6810, $G$6)), "" )</f>
        <v/>
      </c>
      <c r="Q6810" t="b" cm="1">
        <f t="array" ref="Q6810">IF(
    $U$1=1, AND($P6810&lt;&gt;"", $P6810&lt;&gt;"...", $P6810&lt;&gt;"입력오류"),
    IF(
        $U$18=1, AND($P6810&lt;&gt;"", $P6810&lt;&gt;"...", $P6810&lt;&gt;"입력오류", ISNUMBER(FIND(INDEX($T$2:$T$7,$U$1),$P6810))),
        IF(
            $U$17="기타", AND($P6810&lt;&gt;"", $P6810&lt;&gt;"...", $P6810&lt;&gt;"입력오류", NOT(ISNUMBER(FIND($T$21:$T$34,$P6810)))),
            AND($P6810&lt;&gt;"", $P6810&lt;&gt;"...", $P6810&lt;&gt;"입력오류", $T$19=$P6810)
        )
    )
)</f>
        <v>0</v>
      </c>
    </row>
    <row r="6811" spans="9:17">
      <c r="I6811">
        <f t="shared" si="319"/>
        <v>6810</v>
      </c>
      <c r="J6811">
        <f t="shared" si="320"/>
        <v>226</v>
      </c>
      <c r="K6811">
        <f t="shared" si="318"/>
        <v>5</v>
      </c>
      <c r="L6811" t="b">
        <f>COUNTIF($N$2:N6811, N6811)=1</f>
        <v>0</v>
      </c>
      <c r="M6811" s="37">
        <f>IF( $Q6811, MAX($M$1:M6810)+1, 0)</f>
        <v>0</v>
      </c>
      <c r="N6811" t="str" cm="1">
        <f t="array" ref="N6811">INDEX($A$9:$F$1048576, $J6811, $K6811 )</f>
        <v>53563</v>
      </c>
      <c r="O6811" t="str" cm="1">
        <f t="array" ref="O6811">INDEX($B$9:$F$1048576, $J6811, $K6811 )</f>
        <v>에코프로비엠</v>
      </c>
      <c r="P6811" t="str" cm="1">
        <f t="array" ref="P6811">IF( $L6811, TRIM(_xll.IMDP("IR", $G$5&amp;$N6811, $G$6)), "" )</f>
        <v/>
      </c>
      <c r="Q6811" t="b" cm="1">
        <f t="array" ref="Q6811">IF(
    $U$1=1, AND($P6811&lt;&gt;"", $P6811&lt;&gt;"...", $P6811&lt;&gt;"입력오류"),
    IF(
        $U$18=1, AND($P6811&lt;&gt;"", $P6811&lt;&gt;"...", $P6811&lt;&gt;"입력오류", ISNUMBER(FIND(INDEX($T$2:$T$7,$U$1),$P6811))),
        IF(
            $U$17="기타", AND($P6811&lt;&gt;"", $P6811&lt;&gt;"...", $P6811&lt;&gt;"입력오류", NOT(ISNUMBER(FIND($T$21:$T$34,$P6811)))),
            AND($P6811&lt;&gt;"", $P6811&lt;&gt;"...", $P6811&lt;&gt;"입력오류", $T$19=$P6811)
        )
    )
)</f>
        <v>0</v>
      </c>
    </row>
    <row r="6812" spans="9:17">
      <c r="I6812">
        <f t="shared" si="319"/>
        <v>6811</v>
      </c>
      <c r="J6812">
        <f t="shared" si="320"/>
        <v>227</v>
      </c>
      <c r="K6812">
        <f t="shared" si="318"/>
        <v>5</v>
      </c>
      <c r="L6812" t="b">
        <f>COUNTIF($N$2:N6812, N6812)=1</f>
        <v>1</v>
      </c>
      <c r="M6812" s="37">
        <f>IF( $Q6812, MAX($M$1:M6811)+1, 0)</f>
        <v>0</v>
      </c>
      <c r="N6812" t="str" cm="1">
        <f t="array" ref="N6812">INDEX($A$9:$F$1048576, $J6812, $K6812 )</f>
        <v>54126</v>
      </c>
      <c r="O6812" t="str" cm="1">
        <f t="array" ref="O6812">INDEX($B$9:$F$1048576, $J6812, $K6812 )</f>
        <v>중흥토건</v>
      </c>
      <c r="P6812" t="str" cm="1">
        <f t="array" ref="P6812">IF( $L6812, TRIM(_xll.IMDP("IR", $G$5&amp;$N6812, $G$6)), "" )</f>
        <v/>
      </c>
      <c r="Q6812" t="b" cm="1">
        <f t="array" ref="Q6812">IF(
    $U$1=1, AND($P6812&lt;&gt;"", $P6812&lt;&gt;"...", $P6812&lt;&gt;"입력오류"),
    IF(
        $U$18=1, AND($P6812&lt;&gt;"", $P6812&lt;&gt;"...", $P6812&lt;&gt;"입력오류", ISNUMBER(FIND(INDEX($T$2:$T$7,$U$1),$P6812))),
        IF(
            $U$17="기타", AND($P6812&lt;&gt;"", $P6812&lt;&gt;"...", $P6812&lt;&gt;"입력오류", NOT(ISNUMBER(FIND($T$21:$T$34,$P6812)))),
            AND($P6812&lt;&gt;"", $P6812&lt;&gt;"...", $P6812&lt;&gt;"입력오류", $T$19=$P6812)
        )
    )
)</f>
        <v>0</v>
      </c>
    </row>
    <row r="6813" spans="9:17">
      <c r="I6813">
        <f t="shared" si="319"/>
        <v>6812</v>
      </c>
      <c r="J6813">
        <f t="shared" si="320"/>
        <v>228</v>
      </c>
      <c r="K6813">
        <f t="shared" si="318"/>
        <v>5</v>
      </c>
      <c r="L6813" t="b">
        <f>COUNTIF($N$2:N6813, N6813)=1</f>
        <v>1</v>
      </c>
      <c r="M6813" s="37">
        <f>IF( $Q6813, MAX($M$1:M6812)+1, 0)</f>
        <v>0</v>
      </c>
      <c r="N6813" t="str" cm="1">
        <f t="array" ref="N6813">INDEX($A$9:$F$1048576, $J6813, $K6813 )</f>
        <v>54274</v>
      </c>
      <c r="O6813" t="str" cm="1">
        <f t="array" ref="O6813">INDEX($B$9:$F$1048576, $J6813, $K6813 )</f>
        <v>화이트코리아</v>
      </c>
      <c r="P6813" t="str" cm="1">
        <f t="array" ref="P6813">IF( $L6813, TRIM(_xll.IMDP("IR", $G$5&amp;$N6813, $G$6)), "" )</f>
        <v/>
      </c>
      <c r="Q6813" t="b" cm="1">
        <f t="array" ref="Q6813">IF(
    $U$1=1, AND($P6813&lt;&gt;"", $P6813&lt;&gt;"...", $P6813&lt;&gt;"입력오류"),
    IF(
        $U$18=1, AND($P6813&lt;&gt;"", $P6813&lt;&gt;"...", $P6813&lt;&gt;"입력오류", ISNUMBER(FIND(INDEX($T$2:$T$7,$U$1),$P6813))),
        IF(
            $U$17="기타", AND($P6813&lt;&gt;"", $P6813&lt;&gt;"...", $P6813&lt;&gt;"입력오류", NOT(ISNUMBER(FIND($T$21:$T$34,$P6813)))),
            AND($P6813&lt;&gt;"", $P6813&lt;&gt;"...", $P6813&lt;&gt;"입력오류", $T$19=$P6813)
        )
    )
)</f>
        <v>0</v>
      </c>
    </row>
    <row r="6814" spans="9:17">
      <c r="I6814">
        <f t="shared" si="319"/>
        <v>6813</v>
      </c>
      <c r="J6814">
        <f t="shared" si="320"/>
        <v>229</v>
      </c>
      <c r="K6814">
        <f t="shared" si="318"/>
        <v>5</v>
      </c>
      <c r="L6814" t="b">
        <f>COUNTIF($N$2:N6814, N6814)=1</f>
        <v>1</v>
      </c>
      <c r="M6814" s="37">
        <f>IF( $Q6814, MAX($M$1:M6813)+1, 0)</f>
        <v>0</v>
      </c>
      <c r="N6814" t="str" cm="1">
        <f t="array" ref="N6814">INDEX($A$9:$F$1048576, $J6814, $K6814 )</f>
        <v>55016</v>
      </c>
      <c r="O6814" t="str" cm="1">
        <f t="array" ref="O6814">INDEX($B$9:$F$1048576, $J6814, $K6814 )</f>
        <v>상호저축은행중앙회</v>
      </c>
      <c r="P6814" t="str" cm="1">
        <f t="array" ref="P6814">IF( $L6814, TRIM(_xll.IMDP("IR", $G$5&amp;$N6814, $G$6)), "" )</f>
        <v/>
      </c>
      <c r="Q6814" t="b" cm="1">
        <f t="array" ref="Q6814">IF(
    $U$1=1, AND($P6814&lt;&gt;"", $P6814&lt;&gt;"...", $P6814&lt;&gt;"입력오류"),
    IF(
        $U$18=1, AND($P6814&lt;&gt;"", $P6814&lt;&gt;"...", $P6814&lt;&gt;"입력오류", ISNUMBER(FIND(INDEX($T$2:$T$7,$U$1),$P6814))),
        IF(
            $U$17="기타", AND($P6814&lt;&gt;"", $P6814&lt;&gt;"...", $P6814&lt;&gt;"입력오류", NOT(ISNUMBER(FIND($T$21:$T$34,$P6814)))),
            AND($P6814&lt;&gt;"", $P6814&lt;&gt;"...", $P6814&lt;&gt;"입력오류", $T$19=$P6814)
        )
    )
)</f>
        <v>0</v>
      </c>
    </row>
    <row r="6815" spans="9:17">
      <c r="I6815">
        <f t="shared" si="319"/>
        <v>6814</v>
      </c>
      <c r="J6815">
        <f t="shared" si="320"/>
        <v>230</v>
      </c>
      <c r="K6815">
        <f t="shared" si="318"/>
        <v>5</v>
      </c>
      <c r="L6815" t="b">
        <f>COUNTIF($N$2:N6815, N6815)=1</f>
        <v>0</v>
      </c>
      <c r="M6815" s="37">
        <f>IF( $Q6815, MAX($M$1:M6814)+1, 0)</f>
        <v>0</v>
      </c>
      <c r="N6815" t="str" cm="1">
        <f t="array" ref="N6815">INDEX($A$9:$F$1048576, $J6815, $K6815 )</f>
        <v>55300</v>
      </c>
      <c r="O6815" t="str" cm="1">
        <f t="array" ref="O6815">INDEX($B$9:$F$1048576, $J6815, $K6815 )</f>
        <v>씨제이포디플렉스</v>
      </c>
      <c r="P6815" t="str" cm="1">
        <f t="array" ref="P6815">IF( $L6815, TRIM(_xll.IMDP("IR", $G$5&amp;$N6815, $G$6)), "" )</f>
        <v/>
      </c>
      <c r="Q6815" t="b" cm="1">
        <f t="array" ref="Q6815">IF(
    $U$1=1, AND($P6815&lt;&gt;"", $P6815&lt;&gt;"...", $P6815&lt;&gt;"입력오류"),
    IF(
        $U$18=1, AND($P6815&lt;&gt;"", $P6815&lt;&gt;"...", $P6815&lt;&gt;"입력오류", ISNUMBER(FIND(INDEX($T$2:$T$7,$U$1),$P6815))),
        IF(
            $U$17="기타", AND($P6815&lt;&gt;"", $P6815&lt;&gt;"...", $P6815&lt;&gt;"입력오류", NOT(ISNUMBER(FIND($T$21:$T$34,$P6815)))),
            AND($P6815&lt;&gt;"", $P6815&lt;&gt;"...", $P6815&lt;&gt;"입력오류", $T$19=$P6815)
        )
    )
)</f>
        <v>0</v>
      </c>
    </row>
    <row r="6816" spans="9:17">
      <c r="I6816">
        <f t="shared" si="319"/>
        <v>6815</v>
      </c>
      <c r="J6816">
        <f t="shared" si="320"/>
        <v>231</v>
      </c>
      <c r="K6816">
        <f t="shared" si="318"/>
        <v>5</v>
      </c>
      <c r="L6816" t="b">
        <f>COUNTIF($N$2:N6816, N6816)=1</f>
        <v>0</v>
      </c>
      <c r="M6816" s="37">
        <f>IF( $Q6816, MAX($M$1:M6815)+1, 0)</f>
        <v>0</v>
      </c>
      <c r="N6816" t="str" cm="1">
        <f t="array" ref="N6816">INDEX($A$9:$F$1048576, $J6816, $K6816 )</f>
        <v>55395</v>
      </c>
      <c r="O6816" t="str" cm="1">
        <f t="array" ref="O6816">INDEX($B$9:$F$1048576, $J6816, $K6816 )</f>
        <v>이지스자산운용</v>
      </c>
      <c r="P6816" t="str" cm="1">
        <f t="array" ref="P6816">IF( $L6816, TRIM(_xll.IMDP("IR", $G$5&amp;$N6816, $G$6)), "" )</f>
        <v/>
      </c>
      <c r="Q6816" t="b" cm="1">
        <f t="array" ref="Q6816">IF(
    $U$1=1, AND($P6816&lt;&gt;"", $P6816&lt;&gt;"...", $P6816&lt;&gt;"입력오류"),
    IF(
        $U$18=1, AND($P6816&lt;&gt;"", $P6816&lt;&gt;"...", $P6816&lt;&gt;"입력오류", ISNUMBER(FIND(INDEX($T$2:$T$7,$U$1),$P6816))),
        IF(
            $U$17="기타", AND($P6816&lt;&gt;"", $P6816&lt;&gt;"...", $P6816&lt;&gt;"입력오류", NOT(ISNUMBER(FIND($T$21:$T$34,$P6816)))),
            AND($P6816&lt;&gt;"", $P6816&lt;&gt;"...", $P6816&lt;&gt;"입력오류", $T$19=$P6816)
        )
    )
)</f>
        <v>0</v>
      </c>
    </row>
    <row r="6817" spans="9:17">
      <c r="I6817">
        <f t="shared" si="319"/>
        <v>6816</v>
      </c>
      <c r="J6817">
        <f t="shared" si="320"/>
        <v>232</v>
      </c>
      <c r="K6817">
        <f t="shared" si="318"/>
        <v>5</v>
      </c>
      <c r="L6817" t="b">
        <f>COUNTIF($N$2:N6817, N6817)=1</f>
        <v>1</v>
      </c>
      <c r="M6817" s="37">
        <f>IF( $Q6817, MAX($M$1:M6816)+1, 0)</f>
        <v>0</v>
      </c>
      <c r="N6817" t="str" cm="1">
        <f t="array" ref="N6817">INDEX($A$9:$F$1048576, $J6817, $K6817 )</f>
        <v>56435</v>
      </c>
      <c r="O6817" t="str" cm="1">
        <f t="array" ref="O6817">INDEX($B$9:$F$1048576, $J6817, $K6817 )</f>
        <v>페퍼저축은행</v>
      </c>
      <c r="P6817" t="str" cm="1">
        <f t="array" ref="P6817">IF( $L6817, TRIM(_xll.IMDP("IR", $G$5&amp;$N6817, $G$6)), "" )</f>
        <v/>
      </c>
      <c r="Q6817" t="b" cm="1">
        <f t="array" ref="Q6817">IF(
    $U$1=1, AND($P6817&lt;&gt;"", $P6817&lt;&gt;"...", $P6817&lt;&gt;"입력오류"),
    IF(
        $U$18=1, AND($P6817&lt;&gt;"", $P6817&lt;&gt;"...", $P6817&lt;&gt;"입력오류", ISNUMBER(FIND(INDEX($T$2:$T$7,$U$1),$P6817))),
        IF(
            $U$17="기타", AND($P6817&lt;&gt;"", $P6817&lt;&gt;"...", $P6817&lt;&gt;"입력오류", NOT(ISNUMBER(FIND($T$21:$T$34,$P6817)))),
            AND($P6817&lt;&gt;"", $P6817&lt;&gt;"...", $P6817&lt;&gt;"입력오류", $T$19=$P6817)
        )
    )
)</f>
        <v>0</v>
      </c>
    </row>
    <row r="6818" spans="9:17">
      <c r="I6818">
        <f t="shared" si="319"/>
        <v>6817</v>
      </c>
      <c r="J6818">
        <f t="shared" si="320"/>
        <v>233</v>
      </c>
      <c r="K6818">
        <f t="shared" si="318"/>
        <v>5</v>
      </c>
      <c r="L6818" t="b">
        <f>COUNTIF($N$2:N6818, N6818)=1</f>
        <v>0</v>
      </c>
      <c r="M6818" s="37">
        <f>IF( $Q6818, MAX($M$1:M6817)+1, 0)</f>
        <v>0</v>
      </c>
      <c r="N6818" t="str" cm="1">
        <f t="array" ref="N6818">INDEX($A$9:$F$1048576, $J6818, $K6818 )</f>
        <v>56490</v>
      </c>
      <c r="O6818" t="str" cm="1">
        <f t="array" ref="O6818">INDEX($B$9:$F$1048576, $J6818, $K6818 )</f>
        <v>한국해양진흥공사</v>
      </c>
      <c r="P6818" t="str" cm="1">
        <f t="array" ref="P6818">IF( $L6818, TRIM(_xll.IMDP("IR", $G$5&amp;$N6818, $G$6)), "" )</f>
        <v/>
      </c>
      <c r="Q6818" t="b" cm="1">
        <f t="array" ref="Q6818">IF(
    $U$1=1, AND($P6818&lt;&gt;"", $P6818&lt;&gt;"...", $P6818&lt;&gt;"입력오류"),
    IF(
        $U$18=1, AND($P6818&lt;&gt;"", $P6818&lt;&gt;"...", $P6818&lt;&gt;"입력오류", ISNUMBER(FIND(INDEX($T$2:$T$7,$U$1),$P6818))),
        IF(
            $U$17="기타", AND($P6818&lt;&gt;"", $P6818&lt;&gt;"...", $P6818&lt;&gt;"입력오류", NOT(ISNUMBER(FIND($T$21:$T$34,$P6818)))),
            AND($P6818&lt;&gt;"", $P6818&lt;&gt;"...", $P6818&lt;&gt;"입력오류", $T$19=$P6818)
        )
    )
)</f>
        <v>0</v>
      </c>
    </row>
    <row r="6819" spans="9:17">
      <c r="I6819">
        <f t="shared" si="319"/>
        <v>6818</v>
      </c>
      <c r="J6819">
        <f t="shared" si="320"/>
        <v>234</v>
      </c>
      <c r="K6819">
        <f t="shared" si="318"/>
        <v>5</v>
      </c>
      <c r="L6819" t="b">
        <f>COUNTIF($N$2:N6819, N6819)=1</f>
        <v>1</v>
      </c>
      <c r="M6819" s="37">
        <f>IF( $Q6819, MAX($M$1:M6818)+1, 0)</f>
        <v>0</v>
      </c>
      <c r="N6819" t="str" cm="1">
        <f t="array" ref="N6819">INDEX($A$9:$F$1048576, $J6819, $K6819 )</f>
        <v>56592</v>
      </c>
      <c r="O6819" t="str" cm="1">
        <f t="array" ref="O6819">INDEX($B$9:$F$1048576, $J6819, $K6819 )</f>
        <v>키움저축은행</v>
      </c>
      <c r="P6819" t="str" cm="1">
        <f t="array" ref="P6819">IF( $L6819, TRIM(_xll.IMDP("IR", $G$5&amp;$N6819, $G$6)), "" )</f>
        <v/>
      </c>
      <c r="Q6819" t="b" cm="1">
        <f t="array" ref="Q6819">IF(
    $U$1=1, AND($P6819&lt;&gt;"", $P6819&lt;&gt;"...", $P6819&lt;&gt;"입력오류"),
    IF(
        $U$18=1, AND($P6819&lt;&gt;"", $P6819&lt;&gt;"...", $P6819&lt;&gt;"입력오류", ISNUMBER(FIND(INDEX($T$2:$T$7,$U$1),$P6819))),
        IF(
            $U$17="기타", AND($P6819&lt;&gt;"", $P6819&lt;&gt;"...", $P6819&lt;&gt;"입력오류", NOT(ISNUMBER(FIND($T$21:$T$34,$P6819)))),
            AND($P6819&lt;&gt;"", $P6819&lt;&gt;"...", $P6819&lt;&gt;"입력오류", $T$19=$P6819)
        )
    )
)</f>
        <v>0</v>
      </c>
    </row>
    <row r="6820" spans="9:17">
      <c r="I6820">
        <f t="shared" si="319"/>
        <v>6819</v>
      </c>
      <c r="J6820">
        <f t="shared" si="320"/>
        <v>235</v>
      </c>
      <c r="K6820">
        <f t="shared" si="318"/>
        <v>5</v>
      </c>
      <c r="L6820" t="b">
        <f>COUNTIF($N$2:N6820, N6820)=1</f>
        <v>1</v>
      </c>
      <c r="M6820" s="37">
        <f>IF( $Q6820, MAX($M$1:M6819)+1, 0)</f>
        <v>0</v>
      </c>
      <c r="N6820" t="str" cm="1">
        <f t="array" ref="N6820">INDEX($A$9:$F$1048576, $J6820, $K6820 )</f>
        <v>56630</v>
      </c>
      <c r="O6820" t="str" cm="1">
        <f t="array" ref="O6820">INDEX($B$9:$F$1048576, $J6820, $K6820 )</f>
        <v>유안타저축은행</v>
      </c>
      <c r="P6820" t="str" cm="1">
        <f t="array" ref="P6820">IF( $L6820, TRIM(_xll.IMDP("IR", $G$5&amp;$N6820, $G$6)), "" )</f>
        <v/>
      </c>
      <c r="Q6820" t="b" cm="1">
        <f t="array" ref="Q6820">IF(
    $U$1=1, AND($P6820&lt;&gt;"", $P6820&lt;&gt;"...", $P6820&lt;&gt;"입력오류"),
    IF(
        $U$18=1, AND($P6820&lt;&gt;"", $P6820&lt;&gt;"...", $P6820&lt;&gt;"입력오류", ISNUMBER(FIND(INDEX($T$2:$T$7,$U$1),$P6820))),
        IF(
            $U$17="기타", AND($P6820&lt;&gt;"", $P6820&lt;&gt;"...", $P6820&lt;&gt;"입력오류", NOT(ISNUMBER(FIND($T$21:$T$34,$P6820)))),
            AND($P6820&lt;&gt;"", $P6820&lt;&gt;"...", $P6820&lt;&gt;"입력오류", $T$19=$P6820)
        )
    )
)</f>
        <v>0</v>
      </c>
    </row>
    <row r="6821" spans="9:17">
      <c r="I6821">
        <f t="shared" si="319"/>
        <v>6820</v>
      </c>
      <c r="J6821">
        <f t="shared" si="320"/>
        <v>236</v>
      </c>
      <c r="K6821">
        <f t="shared" si="318"/>
        <v>5</v>
      </c>
      <c r="L6821" t="b">
        <f>COUNTIF($N$2:N6821, N6821)=1</f>
        <v>1</v>
      </c>
      <c r="M6821" s="37">
        <f>IF( $Q6821, MAX($M$1:M6820)+1, 0)</f>
        <v>0</v>
      </c>
      <c r="N6821" t="str" cm="1">
        <f t="array" ref="N6821">INDEX($A$9:$F$1048576, $J6821, $K6821 )</f>
        <v>56647</v>
      </c>
      <c r="O6821" t="str" cm="1">
        <f t="array" ref="O6821">INDEX($B$9:$F$1048576, $J6821, $K6821 )</f>
        <v>케이비저축은행</v>
      </c>
      <c r="P6821" t="str" cm="1">
        <f t="array" ref="P6821">IF( $L6821, TRIM(_xll.IMDP("IR", $G$5&amp;$N6821, $G$6)), "" )</f>
        <v/>
      </c>
      <c r="Q6821" t="b" cm="1">
        <f t="array" ref="Q6821">IF(
    $U$1=1, AND($P6821&lt;&gt;"", $P6821&lt;&gt;"...", $P6821&lt;&gt;"입력오류"),
    IF(
        $U$18=1, AND($P6821&lt;&gt;"", $P6821&lt;&gt;"...", $P6821&lt;&gt;"입력오류", ISNUMBER(FIND(INDEX($T$2:$T$7,$U$1),$P6821))),
        IF(
            $U$17="기타", AND($P6821&lt;&gt;"", $P6821&lt;&gt;"...", $P6821&lt;&gt;"입력오류", NOT(ISNUMBER(FIND($T$21:$T$34,$P6821)))),
            AND($P6821&lt;&gt;"", $P6821&lt;&gt;"...", $P6821&lt;&gt;"입력오류", $T$19=$P6821)
        )
    )
)</f>
        <v>0</v>
      </c>
    </row>
    <row r="6822" spans="9:17">
      <c r="I6822">
        <f t="shared" si="319"/>
        <v>6821</v>
      </c>
      <c r="J6822">
        <f t="shared" si="320"/>
        <v>237</v>
      </c>
      <c r="K6822">
        <f t="shared" si="318"/>
        <v>5</v>
      </c>
      <c r="L6822" t="b">
        <f>COUNTIF($N$2:N6822, N6822)=1</f>
        <v>1</v>
      </c>
      <c r="M6822" s="37">
        <f>IF( $Q6822, MAX($M$1:M6821)+1, 0)</f>
        <v>0</v>
      </c>
      <c r="N6822" t="str" cm="1">
        <f t="array" ref="N6822">INDEX($A$9:$F$1048576, $J6822, $K6822 )</f>
        <v>56648</v>
      </c>
      <c r="O6822" t="str" cm="1">
        <f t="array" ref="O6822">INDEX($B$9:$F$1048576, $J6822, $K6822 )</f>
        <v>신한저축은행</v>
      </c>
      <c r="P6822" t="str" cm="1">
        <f t="array" ref="P6822">IF( $L6822, TRIM(_xll.IMDP("IR", $G$5&amp;$N6822, $G$6)), "" )</f>
        <v/>
      </c>
      <c r="Q6822" t="b" cm="1">
        <f t="array" ref="Q6822">IF(
    $U$1=1, AND($P6822&lt;&gt;"", $P6822&lt;&gt;"...", $P6822&lt;&gt;"입력오류"),
    IF(
        $U$18=1, AND($P6822&lt;&gt;"", $P6822&lt;&gt;"...", $P6822&lt;&gt;"입력오류", ISNUMBER(FIND(INDEX($T$2:$T$7,$U$1),$P6822))),
        IF(
            $U$17="기타", AND($P6822&lt;&gt;"", $P6822&lt;&gt;"...", $P6822&lt;&gt;"입력오류", NOT(ISNUMBER(FIND($T$21:$T$34,$P6822)))),
            AND($P6822&lt;&gt;"", $P6822&lt;&gt;"...", $P6822&lt;&gt;"입력오류", $T$19=$P6822)
        )
    )
)</f>
        <v>0</v>
      </c>
    </row>
    <row r="6823" spans="9:17">
      <c r="I6823">
        <f t="shared" si="319"/>
        <v>6822</v>
      </c>
      <c r="J6823">
        <f t="shared" si="320"/>
        <v>238</v>
      </c>
      <c r="K6823">
        <f t="shared" si="318"/>
        <v>5</v>
      </c>
      <c r="L6823" t="b">
        <f>COUNTIF($N$2:N6823, N6823)=1</f>
        <v>1</v>
      </c>
      <c r="M6823" s="37">
        <f>IF( $Q6823, MAX($M$1:M6822)+1, 0)</f>
        <v>0</v>
      </c>
      <c r="N6823" t="str" cm="1">
        <f t="array" ref="N6823">INDEX($A$9:$F$1048576, $J6823, $K6823 )</f>
        <v>56671</v>
      </c>
      <c r="O6823" t="str" cm="1">
        <f t="array" ref="O6823">INDEX($B$9:$F$1048576, $J6823, $K6823 )</f>
        <v>대신저축은행</v>
      </c>
      <c r="P6823" t="str" cm="1">
        <f t="array" ref="P6823">IF( $L6823, TRIM(_xll.IMDP("IR", $G$5&amp;$N6823, $G$6)), "" )</f>
        <v/>
      </c>
      <c r="Q6823" t="b" cm="1">
        <f t="array" ref="Q6823">IF(
    $U$1=1, AND($P6823&lt;&gt;"", $P6823&lt;&gt;"...", $P6823&lt;&gt;"입력오류"),
    IF(
        $U$18=1, AND($P6823&lt;&gt;"", $P6823&lt;&gt;"...", $P6823&lt;&gt;"입력오류", ISNUMBER(FIND(INDEX($T$2:$T$7,$U$1),$P6823))),
        IF(
            $U$17="기타", AND($P6823&lt;&gt;"", $P6823&lt;&gt;"...", $P6823&lt;&gt;"입력오류", NOT(ISNUMBER(FIND($T$21:$T$34,$P6823)))),
            AND($P6823&lt;&gt;"", $P6823&lt;&gt;"...", $P6823&lt;&gt;"입력오류", $T$19=$P6823)
        )
    )
)</f>
        <v>0</v>
      </c>
    </row>
    <row r="6824" spans="9:17">
      <c r="I6824">
        <f t="shared" si="319"/>
        <v>6823</v>
      </c>
      <c r="J6824">
        <f t="shared" si="320"/>
        <v>239</v>
      </c>
      <c r="K6824">
        <f t="shared" si="318"/>
        <v>5</v>
      </c>
      <c r="L6824" t="b">
        <f>COUNTIF($N$2:N6824, N6824)=1</f>
        <v>1</v>
      </c>
      <c r="M6824" s="37">
        <f>IF( $Q6824, MAX($M$1:M6823)+1, 0)</f>
        <v>0</v>
      </c>
      <c r="N6824" t="str" cm="1">
        <f t="array" ref="N6824">INDEX($A$9:$F$1048576, $J6824, $K6824 )</f>
        <v>56732</v>
      </c>
      <c r="O6824" t="str" cm="1">
        <f t="array" ref="O6824">INDEX($B$9:$F$1048576, $J6824, $K6824 )</f>
        <v>오버시차이니스뱅킹코퍼레이션</v>
      </c>
      <c r="P6824" t="str" cm="1">
        <f t="array" ref="P6824">IF( $L6824, TRIM(_xll.IMDP("IR", $G$5&amp;$N6824, $G$6)), "" )</f>
        <v/>
      </c>
      <c r="Q6824" t="b" cm="1">
        <f t="array" ref="Q6824">IF(
    $U$1=1, AND($P6824&lt;&gt;"", $P6824&lt;&gt;"...", $P6824&lt;&gt;"입력오류"),
    IF(
        $U$18=1, AND($P6824&lt;&gt;"", $P6824&lt;&gt;"...", $P6824&lt;&gt;"입력오류", ISNUMBER(FIND(INDEX($T$2:$T$7,$U$1),$P6824))),
        IF(
            $U$17="기타", AND($P6824&lt;&gt;"", $P6824&lt;&gt;"...", $P6824&lt;&gt;"입력오류", NOT(ISNUMBER(FIND($T$21:$T$34,$P6824)))),
            AND($P6824&lt;&gt;"", $P6824&lt;&gt;"...", $P6824&lt;&gt;"입력오류", $T$19=$P6824)
        )
    )
)</f>
        <v>0</v>
      </c>
    </row>
    <row r="6825" spans="9:17">
      <c r="I6825">
        <f t="shared" si="319"/>
        <v>6824</v>
      </c>
      <c r="J6825">
        <f t="shared" si="320"/>
        <v>240</v>
      </c>
      <c r="K6825">
        <f t="shared" si="318"/>
        <v>5</v>
      </c>
      <c r="L6825" t="b">
        <f>COUNTIF($N$2:N6825, N6825)=1</f>
        <v>1</v>
      </c>
      <c r="M6825" s="37">
        <f>IF( $Q6825, MAX($M$1:M6824)+1, 0)</f>
        <v>0</v>
      </c>
      <c r="N6825" t="str" cm="1">
        <f t="array" ref="N6825">INDEX($A$9:$F$1048576, $J6825, $K6825 )</f>
        <v>56733</v>
      </c>
      <c r="O6825" t="str" cm="1">
        <f t="array" ref="O6825">INDEX($B$9:$F$1048576, $J6825, $K6825 )</f>
        <v>엔에이치저축은행</v>
      </c>
      <c r="P6825" t="str" cm="1">
        <f t="array" ref="P6825">IF( $L6825, TRIM(_xll.IMDP("IR", $G$5&amp;$N6825, $G$6)), "" )</f>
        <v/>
      </c>
      <c r="Q6825" t="b" cm="1">
        <f t="array" ref="Q6825">IF(
    $U$1=1, AND($P6825&lt;&gt;"", $P6825&lt;&gt;"...", $P6825&lt;&gt;"입력오류"),
    IF(
        $U$18=1, AND($P6825&lt;&gt;"", $P6825&lt;&gt;"...", $P6825&lt;&gt;"입력오류", ISNUMBER(FIND(INDEX($T$2:$T$7,$U$1),$P6825))),
        IF(
            $U$17="기타", AND($P6825&lt;&gt;"", $P6825&lt;&gt;"...", $P6825&lt;&gt;"입력오류", NOT(ISNUMBER(FIND($T$21:$T$34,$P6825)))),
            AND($P6825&lt;&gt;"", $P6825&lt;&gt;"...", $P6825&lt;&gt;"입력오류", $T$19=$P6825)
        )
    )
)</f>
        <v>0</v>
      </c>
    </row>
    <row r="6826" spans="9:17">
      <c r="I6826">
        <f t="shared" si="319"/>
        <v>6825</v>
      </c>
      <c r="J6826">
        <f t="shared" si="320"/>
        <v>241</v>
      </c>
      <c r="K6826">
        <f t="shared" si="318"/>
        <v>5</v>
      </c>
      <c r="L6826" t="b">
        <f>COUNTIF($N$2:N6826, N6826)=1</f>
        <v>1</v>
      </c>
      <c r="M6826" s="37">
        <f>IF( $Q6826, MAX($M$1:M6825)+1, 0)</f>
        <v>0</v>
      </c>
      <c r="N6826" t="str" cm="1">
        <f t="array" ref="N6826">INDEX($A$9:$F$1048576, $J6826, $K6826 )</f>
        <v>56734</v>
      </c>
      <c r="O6826" t="str" cm="1">
        <f t="array" ref="O6826">INDEX($B$9:$F$1048576, $J6826, $K6826 )</f>
        <v>비엔케이저축은행</v>
      </c>
      <c r="P6826" t="str" cm="1">
        <f t="array" ref="P6826">IF( $L6826, TRIM(_xll.IMDP("IR", $G$5&amp;$N6826, $G$6)), "" )</f>
        <v/>
      </c>
      <c r="Q6826" t="b" cm="1">
        <f t="array" ref="Q6826">IF(
    $U$1=1, AND($P6826&lt;&gt;"", $P6826&lt;&gt;"...", $P6826&lt;&gt;"입력오류"),
    IF(
        $U$18=1, AND($P6826&lt;&gt;"", $P6826&lt;&gt;"...", $P6826&lt;&gt;"입력오류", ISNUMBER(FIND(INDEX($T$2:$T$7,$U$1),$P6826))),
        IF(
            $U$17="기타", AND($P6826&lt;&gt;"", $P6826&lt;&gt;"...", $P6826&lt;&gt;"입력오류", NOT(ISNUMBER(FIND($T$21:$T$34,$P6826)))),
            AND($P6826&lt;&gt;"", $P6826&lt;&gt;"...", $P6826&lt;&gt;"입력오류", $T$19=$P6826)
        )
    )
)</f>
        <v>0</v>
      </c>
    </row>
    <row r="6827" spans="9:17">
      <c r="I6827">
        <f t="shared" si="319"/>
        <v>6826</v>
      </c>
      <c r="J6827">
        <f t="shared" si="320"/>
        <v>242</v>
      </c>
      <c r="K6827">
        <f t="shared" si="318"/>
        <v>5</v>
      </c>
      <c r="L6827" t="b">
        <f>COUNTIF($N$2:N6827, N6827)=1</f>
        <v>1</v>
      </c>
      <c r="M6827" s="37">
        <f>IF( $Q6827, MAX($M$1:M6826)+1, 0)</f>
        <v>0</v>
      </c>
      <c r="N6827" t="str" cm="1">
        <f t="array" ref="N6827">INDEX($A$9:$F$1048576, $J6827, $K6827 )</f>
        <v>56816</v>
      </c>
      <c r="O6827" t="str" cm="1">
        <f t="array" ref="O6827">INDEX($B$9:$F$1048576, $J6827, $K6827 )</f>
        <v>더케이저축은행</v>
      </c>
      <c r="P6827" t="str" cm="1">
        <f t="array" ref="P6827">IF( $L6827, TRIM(_xll.IMDP("IR", $G$5&amp;$N6827, $G$6)), "" )</f>
        <v/>
      </c>
      <c r="Q6827" t="b" cm="1">
        <f t="array" ref="Q6827">IF(
    $U$1=1, AND($P6827&lt;&gt;"", $P6827&lt;&gt;"...", $P6827&lt;&gt;"입력오류"),
    IF(
        $U$18=1, AND($P6827&lt;&gt;"", $P6827&lt;&gt;"...", $P6827&lt;&gt;"입력오류", ISNUMBER(FIND(INDEX($T$2:$T$7,$U$1),$P6827))),
        IF(
            $U$17="기타", AND($P6827&lt;&gt;"", $P6827&lt;&gt;"...", $P6827&lt;&gt;"입력오류", NOT(ISNUMBER(FIND($T$21:$T$34,$P6827)))),
            AND($P6827&lt;&gt;"", $P6827&lt;&gt;"...", $P6827&lt;&gt;"입력오류", $T$19=$P6827)
        )
    )
)</f>
        <v>0</v>
      </c>
    </row>
    <row r="6828" spans="9:17">
      <c r="I6828">
        <f t="shared" si="319"/>
        <v>6827</v>
      </c>
      <c r="J6828">
        <f t="shared" si="320"/>
        <v>243</v>
      </c>
      <c r="K6828">
        <f t="shared" si="318"/>
        <v>5</v>
      </c>
      <c r="L6828" t="b">
        <f>COUNTIF($N$2:N6828, N6828)=1</f>
        <v>1</v>
      </c>
      <c r="M6828" s="37">
        <f>IF( $Q6828, MAX($M$1:M6827)+1, 0)</f>
        <v>0</v>
      </c>
      <c r="N6828" t="str" cm="1">
        <f t="array" ref="N6828">INDEX($A$9:$F$1048576, $J6828, $K6828 )</f>
        <v>56840</v>
      </c>
      <c r="O6828" t="str" cm="1">
        <f t="array" ref="O6828">INDEX($B$9:$F$1048576, $J6828, $K6828 )</f>
        <v>제이티저축은행</v>
      </c>
      <c r="P6828" t="str" cm="1">
        <f t="array" ref="P6828">IF( $L6828, TRIM(_xll.IMDP("IR", $G$5&amp;$N6828, $G$6)), "" )</f>
        <v/>
      </c>
      <c r="Q6828" t="b" cm="1">
        <f t="array" ref="Q6828">IF(
    $U$1=1, AND($P6828&lt;&gt;"", $P6828&lt;&gt;"...", $P6828&lt;&gt;"입력오류"),
    IF(
        $U$18=1, AND($P6828&lt;&gt;"", $P6828&lt;&gt;"...", $P6828&lt;&gt;"입력오류", ISNUMBER(FIND(INDEX($T$2:$T$7,$U$1),$P6828))),
        IF(
            $U$17="기타", AND($P6828&lt;&gt;"", $P6828&lt;&gt;"...", $P6828&lt;&gt;"입력오류", NOT(ISNUMBER(FIND($T$21:$T$34,$P6828)))),
            AND($P6828&lt;&gt;"", $P6828&lt;&gt;"...", $P6828&lt;&gt;"입력오류", $T$19=$P6828)
        )
    )
)</f>
        <v>0</v>
      </c>
    </row>
    <row r="6829" spans="9:17">
      <c r="I6829">
        <f t="shared" si="319"/>
        <v>6828</v>
      </c>
      <c r="J6829">
        <f t="shared" si="320"/>
        <v>244</v>
      </c>
      <c r="K6829">
        <f t="shared" si="318"/>
        <v>5</v>
      </c>
      <c r="L6829" t="b">
        <f>COUNTIF($N$2:N6829, N6829)=1</f>
        <v>1</v>
      </c>
      <c r="M6829" s="37">
        <f>IF( $Q6829, MAX($M$1:M6828)+1, 0)</f>
        <v>0</v>
      </c>
      <c r="N6829" t="str" cm="1">
        <f t="array" ref="N6829">INDEX($A$9:$F$1048576, $J6829, $K6829 )</f>
        <v>56922</v>
      </c>
      <c r="O6829" t="str" cm="1">
        <f t="array" ref="O6829">INDEX($B$9:$F$1048576, $J6829, $K6829 )</f>
        <v>아이비케이저축은행</v>
      </c>
      <c r="P6829" t="str" cm="1">
        <f t="array" ref="P6829">IF( $L6829, TRIM(_xll.IMDP("IR", $G$5&amp;$N6829, $G$6)), "" )</f>
        <v/>
      </c>
      <c r="Q6829" t="b" cm="1">
        <f t="array" ref="Q6829">IF(
    $U$1=1, AND($P6829&lt;&gt;"", $P6829&lt;&gt;"...", $P6829&lt;&gt;"입력오류"),
    IF(
        $U$18=1, AND($P6829&lt;&gt;"", $P6829&lt;&gt;"...", $P6829&lt;&gt;"입력오류", ISNUMBER(FIND(INDEX($T$2:$T$7,$U$1),$P6829))),
        IF(
            $U$17="기타", AND($P6829&lt;&gt;"", $P6829&lt;&gt;"...", $P6829&lt;&gt;"입력오류", NOT(ISNUMBER(FIND($T$21:$T$34,$P6829)))),
            AND($P6829&lt;&gt;"", $P6829&lt;&gt;"...", $P6829&lt;&gt;"입력오류", $T$19=$P6829)
        )
    )
)</f>
        <v>0</v>
      </c>
    </row>
    <row r="6830" spans="9:17">
      <c r="I6830">
        <f t="shared" si="319"/>
        <v>6829</v>
      </c>
      <c r="J6830">
        <f t="shared" si="320"/>
        <v>245</v>
      </c>
      <c r="K6830">
        <f t="shared" si="318"/>
        <v>5</v>
      </c>
      <c r="L6830" t="b">
        <f>COUNTIF($N$2:N6830, N6830)=1</f>
        <v>1</v>
      </c>
      <c r="M6830" s="37">
        <f>IF( $Q6830, MAX($M$1:M6829)+1, 0)</f>
        <v>0</v>
      </c>
      <c r="N6830" t="str" cm="1">
        <f t="array" ref="N6830">INDEX($A$9:$F$1048576, $J6830, $K6830 )</f>
        <v>57022</v>
      </c>
      <c r="O6830" t="str" cm="1">
        <f t="array" ref="O6830">INDEX($B$9:$F$1048576, $J6830, $K6830 )</f>
        <v>하나저축은행</v>
      </c>
      <c r="P6830" t="str" cm="1">
        <f t="array" ref="P6830">IF( $L6830, TRIM(_xll.IMDP("IR", $G$5&amp;$N6830, $G$6)), "" )</f>
        <v/>
      </c>
      <c r="Q6830" t="b" cm="1">
        <f t="array" ref="Q6830">IF(
    $U$1=1, AND($P6830&lt;&gt;"", $P6830&lt;&gt;"...", $P6830&lt;&gt;"입력오류"),
    IF(
        $U$18=1, AND($P6830&lt;&gt;"", $P6830&lt;&gt;"...", $P6830&lt;&gt;"입력오류", ISNUMBER(FIND(INDEX($T$2:$T$7,$U$1),$P6830))),
        IF(
            $U$17="기타", AND($P6830&lt;&gt;"", $P6830&lt;&gt;"...", $P6830&lt;&gt;"입력오류", NOT(ISNUMBER(FIND($T$21:$T$34,$P6830)))),
            AND($P6830&lt;&gt;"", $P6830&lt;&gt;"...", $P6830&lt;&gt;"입력오류", $T$19=$P6830)
        )
    )
)</f>
        <v>0</v>
      </c>
    </row>
    <row r="6831" spans="9:17">
      <c r="I6831">
        <f t="shared" si="319"/>
        <v>6830</v>
      </c>
      <c r="J6831">
        <f t="shared" si="320"/>
        <v>246</v>
      </c>
      <c r="K6831">
        <f t="shared" si="318"/>
        <v>5</v>
      </c>
      <c r="L6831" t="b">
        <f>COUNTIF($N$2:N6831, N6831)=1</f>
        <v>1</v>
      </c>
      <c r="M6831" s="37">
        <f>IF( $Q6831, MAX($M$1:M6830)+1, 0)</f>
        <v>0</v>
      </c>
      <c r="N6831" t="str" cm="1">
        <f t="array" ref="N6831">INDEX($A$9:$F$1048576, $J6831, $K6831 )</f>
        <v>57122</v>
      </c>
      <c r="O6831" t="str" cm="1">
        <f t="array" ref="O6831">INDEX($B$9:$F$1048576, $J6831, $K6831 )</f>
        <v>(주)오케이저축은행</v>
      </c>
      <c r="P6831" t="str" cm="1">
        <f t="array" ref="P6831">IF( $L6831, TRIM(_xll.IMDP("IR", $G$5&amp;$N6831, $G$6)), "" )</f>
        <v/>
      </c>
      <c r="Q6831" t="b" cm="1">
        <f t="array" ref="Q6831">IF(
    $U$1=1, AND($P6831&lt;&gt;"", $P6831&lt;&gt;"...", $P6831&lt;&gt;"입력오류"),
    IF(
        $U$18=1, AND($P6831&lt;&gt;"", $P6831&lt;&gt;"...", $P6831&lt;&gt;"입력오류", ISNUMBER(FIND(INDEX($T$2:$T$7,$U$1),$P6831))),
        IF(
            $U$17="기타", AND($P6831&lt;&gt;"", $P6831&lt;&gt;"...", $P6831&lt;&gt;"입력오류", NOT(ISNUMBER(FIND($T$21:$T$34,$P6831)))),
            AND($P6831&lt;&gt;"", $P6831&lt;&gt;"...", $P6831&lt;&gt;"입력오류", $T$19=$P6831)
        )
    )
)</f>
        <v>0</v>
      </c>
    </row>
    <row r="6832" spans="9:17">
      <c r="I6832">
        <f t="shared" si="319"/>
        <v>6831</v>
      </c>
      <c r="J6832">
        <f t="shared" si="320"/>
        <v>247</v>
      </c>
      <c r="K6832">
        <f t="shared" si="318"/>
        <v>5</v>
      </c>
      <c r="L6832" t="b">
        <f>COUNTIF($N$2:N6832, N6832)=1</f>
        <v>1</v>
      </c>
      <c r="M6832" s="37">
        <f>IF( $Q6832, MAX($M$1:M6831)+1, 0)</f>
        <v>0</v>
      </c>
      <c r="N6832" t="str" cm="1">
        <f t="array" ref="N6832">INDEX($A$9:$F$1048576, $J6832, $K6832 )</f>
        <v>58069</v>
      </c>
      <c r="O6832" t="str" cm="1">
        <f t="array" ref="O6832">INDEX($B$9:$F$1048576, $J6832, $K6832 )</f>
        <v>바로저축은행</v>
      </c>
      <c r="P6832" t="str" cm="1">
        <f t="array" ref="P6832">IF( $L6832, TRIM(_xll.IMDP("IR", $G$5&amp;$N6832, $G$6)), "" )</f>
        <v/>
      </c>
      <c r="Q6832" t="b" cm="1">
        <f t="array" ref="Q6832">IF(
    $U$1=1, AND($P6832&lt;&gt;"", $P6832&lt;&gt;"...", $P6832&lt;&gt;"입력오류"),
    IF(
        $U$18=1, AND($P6832&lt;&gt;"", $P6832&lt;&gt;"...", $P6832&lt;&gt;"입력오류", ISNUMBER(FIND(INDEX($T$2:$T$7,$U$1),$P6832))),
        IF(
            $U$17="기타", AND($P6832&lt;&gt;"", $P6832&lt;&gt;"...", $P6832&lt;&gt;"입력오류", NOT(ISNUMBER(FIND($T$21:$T$34,$P6832)))),
            AND($P6832&lt;&gt;"", $P6832&lt;&gt;"...", $P6832&lt;&gt;"입력오류", $T$19=$P6832)
        )
    )
)</f>
        <v>0</v>
      </c>
    </row>
    <row r="6833" spans="9:17">
      <c r="I6833">
        <f t="shared" si="319"/>
        <v>6832</v>
      </c>
      <c r="J6833">
        <f t="shared" si="320"/>
        <v>248</v>
      </c>
      <c r="K6833">
        <f t="shared" si="318"/>
        <v>5</v>
      </c>
      <c r="L6833" t="b">
        <f>COUNTIF($N$2:N6833, N6833)=1</f>
        <v>0</v>
      </c>
      <c r="M6833" s="37">
        <f>IF( $Q6833, MAX($M$1:M6832)+1, 0)</f>
        <v>0</v>
      </c>
      <c r="N6833" t="str" cm="1">
        <f t="array" ref="N6833">INDEX($A$9:$F$1048576, $J6833, $K6833 )</f>
        <v>58210</v>
      </c>
      <c r="O6833" t="str" cm="1">
        <f t="array" ref="O6833">INDEX($B$9:$F$1048576, $J6833, $K6833 )</f>
        <v>우리금융지주</v>
      </c>
      <c r="P6833" t="str" cm="1">
        <f t="array" ref="P6833">IF( $L6833, TRIM(_xll.IMDP("IR", $G$5&amp;$N6833, $G$6)), "" )</f>
        <v/>
      </c>
      <c r="Q6833" t="b" cm="1">
        <f t="array" ref="Q6833">IF(
    $U$1=1, AND($P6833&lt;&gt;"", $P6833&lt;&gt;"...", $P6833&lt;&gt;"입력오류"),
    IF(
        $U$18=1, AND($P6833&lt;&gt;"", $P6833&lt;&gt;"...", $P6833&lt;&gt;"입력오류", ISNUMBER(FIND(INDEX($T$2:$T$7,$U$1),$P6833))),
        IF(
            $U$17="기타", AND($P6833&lt;&gt;"", $P6833&lt;&gt;"...", $P6833&lt;&gt;"입력오류", NOT(ISNUMBER(FIND($T$21:$T$34,$P6833)))),
            AND($P6833&lt;&gt;"", $P6833&lt;&gt;"...", $P6833&lt;&gt;"입력오류", $T$19=$P6833)
        )
    )
)</f>
        <v>0</v>
      </c>
    </row>
    <row r="6834" spans="9:17">
      <c r="I6834">
        <f t="shared" si="319"/>
        <v>6833</v>
      </c>
      <c r="J6834">
        <f t="shared" si="320"/>
        <v>249</v>
      </c>
      <c r="K6834">
        <f t="shared" si="318"/>
        <v>5</v>
      </c>
      <c r="L6834" t="b">
        <f>COUNTIF($N$2:N6834, N6834)=1</f>
        <v>0</v>
      </c>
      <c r="M6834" s="37">
        <f>IF( $Q6834, MAX($M$1:M6833)+1, 0)</f>
        <v>0</v>
      </c>
      <c r="N6834" t="str" cm="1">
        <f t="array" ref="N6834">INDEX($A$9:$F$1048576, $J6834, $K6834 )</f>
        <v>58275</v>
      </c>
      <c r="O6834" t="str" cm="1">
        <f t="array" ref="O6834">INDEX($B$9:$F$1048576, $J6834, $K6834 )</f>
        <v>환경시설관리</v>
      </c>
      <c r="P6834" t="str" cm="1">
        <f t="array" ref="P6834">IF( $L6834, TRIM(_xll.IMDP("IR", $G$5&amp;$N6834, $G$6)), "" )</f>
        <v/>
      </c>
      <c r="Q6834" t="b" cm="1">
        <f t="array" ref="Q6834">IF(
    $U$1=1, AND($P6834&lt;&gt;"", $P6834&lt;&gt;"...", $P6834&lt;&gt;"입력오류"),
    IF(
        $U$18=1, AND($P6834&lt;&gt;"", $P6834&lt;&gt;"...", $P6834&lt;&gt;"입력오류", ISNUMBER(FIND(INDEX($T$2:$T$7,$U$1),$P6834))),
        IF(
            $U$17="기타", AND($P6834&lt;&gt;"", $P6834&lt;&gt;"...", $P6834&lt;&gt;"입력오류", NOT(ISNUMBER(FIND($T$21:$T$34,$P6834)))),
            AND($P6834&lt;&gt;"", $P6834&lt;&gt;"...", $P6834&lt;&gt;"입력오류", $T$19=$P6834)
        )
    )
)</f>
        <v>0</v>
      </c>
    </row>
    <row r="6835" spans="9:17">
      <c r="I6835">
        <f t="shared" si="319"/>
        <v>6834</v>
      </c>
      <c r="J6835">
        <f t="shared" si="320"/>
        <v>250</v>
      </c>
      <c r="K6835">
        <f t="shared" si="318"/>
        <v>5</v>
      </c>
      <c r="L6835" t="b">
        <f>COUNTIF($N$2:N6835, N6835)=1</f>
        <v>1</v>
      </c>
      <c r="M6835" s="37">
        <f>IF( $Q6835, MAX($M$1:M6834)+1, 0)</f>
        <v>0</v>
      </c>
      <c r="N6835" t="str" cm="1">
        <f t="array" ref="N6835">INDEX($A$9:$F$1048576, $J6835, $K6835 )</f>
        <v>58313</v>
      </c>
      <c r="O6835" t="str" cm="1">
        <f t="array" ref="O6835">INDEX($B$9:$F$1048576, $J6835, $K6835 )</f>
        <v>우리금융저축은행</v>
      </c>
      <c r="P6835" t="str" cm="1">
        <f t="array" ref="P6835">IF( $L6835, TRIM(_xll.IMDP("IR", $G$5&amp;$N6835, $G$6)), "" )</f>
        <v/>
      </c>
      <c r="Q6835" t="b" cm="1">
        <f t="array" ref="Q6835">IF(
    $U$1=1, AND($P6835&lt;&gt;"", $P6835&lt;&gt;"...", $P6835&lt;&gt;"입력오류"),
    IF(
        $U$18=1, AND($P6835&lt;&gt;"", $P6835&lt;&gt;"...", $P6835&lt;&gt;"입력오류", ISNUMBER(FIND(INDEX($T$2:$T$7,$U$1),$P6835))),
        IF(
            $U$17="기타", AND($P6835&lt;&gt;"", $P6835&lt;&gt;"...", $P6835&lt;&gt;"입력오류", NOT(ISNUMBER(FIND($T$21:$T$34,$P6835)))),
            AND($P6835&lt;&gt;"", $P6835&lt;&gt;"...", $P6835&lt;&gt;"입력오류", $T$19=$P6835)
        )
    )
)</f>
        <v>0</v>
      </c>
    </row>
    <row r="6836" spans="9:17">
      <c r="I6836">
        <f t="shared" si="319"/>
        <v>6835</v>
      </c>
      <c r="J6836">
        <f t="shared" si="320"/>
        <v>251</v>
      </c>
      <c r="K6836">
        <f t="shared" si="318"/>
        <v>5</v>
      </c>
      <c r="L6836" t="b">
        <f>COUNTIF($N$2:N6836, N6836)=1</f>
        <v>1</v>
      </c>
      <c r="M6836" s="37">
        <f>IF( $Q6836, MAX($M$1:M6835)+1, 0)</f>
        <v>0</v>
      </c>
      <c r="N6836" t="str" cm="1">
        <f t="array" ref="N6836">INDEX($A$9:$F$1048576, $J6836, $K6836 )</f>
        <v>58936</v>
      </c>
      <c r="O6836" t="str" cm="1">
        <f t="array" ref="O6836">INDEX($B$9:$F$1048576, $J6836, $K6836 )</f>
        <v>롯데리츠</v>
      </c>
      <c r="P6836" t="str" cm="1">
        <f t="array" ref="P6836">IF( $L6836, TRIM(_xll.IMDP("IR", $G$5&amp;$N6836, $G$6)), "" )</f>
        <v/>
      </c>
      <c r="Q6836" t="b" cm="1">
        <f t="array" ref="Q6836">IF(
    $U$1=1, AND($P6836&lt;&gt;"", $P6836&lt;&gt;"...", $P6836&lt;&gt;"입력오류"),
    IF(
        $U$18=1, AND($P6836&lt;&gt;"", $P6836&lt;&gt;"...", $P6836&lt;&gt;"입력오류", ISNUMBER(FIND(INDEX($T$2:$T$7,$U$1),$P6836))),
        IF(
            $U$17="기타", AND($P6836&lt;&gt;"", $P6836&lt;&gt;"...", $P6836&lt;&gt;"입력오류", NOT(ISNUMBER(FIND($T$21:$T$34,$P6836)))),
            AND($P6836&lt;&gt;"", $P6836&lt;&gt;"...", $P6836&lt;&gt;"입력오류", $T$19=$P6836)
        )
    )
)</f>
        <v>0</v>
      </c>
    </row>
    <row r="6837" spans="9:17">
      <c r="I6837">
        <f t="shared" si="319"/>
        <v>6836</v>
      </c>
      <c r="J6837">
        <f t="shared" si="320"/>
        <v>252</v>
      </c>
      <c r="K6837">
        <f t="shared" si="318"/>
        <v>5</v>
      </c>
      <c r="L6837" t="b">
        <f>COUNTIF($N$2:N6837, N6837)=1</f>
        <v>0</v>
      </c>
      <c r="M6837" s="37">
        <f>IF( $Q6837, MAX($M$1:M6836)+1, 0)</f>
        <v>0</v>
      </c>
      <c r="N6837" t="str" cm="1">
        <f t="array" ref="N6837">INDEX($A$9:$F$1048576, $J6837, $K6837 )</f>
        <v>59081</v>
      </c>
      <c r="O6837" t="str" cm="1">
        <f t="array" ref="O6837">INDEX($B$9:$F$1048576, $J6837, $K6837 )</f>
        <v>호반산업</v>
      </c>
      <c r="P6837" t="str" cm="1">
        <f t="array" ref="P6837">IF( $L6837, TRIM(_xll.IMDP("IR", $G$5&amp;$N6837, $G$6)), "" )</f>
        <v/>
      </c>
      <c r="Q6837" t="b" cm="1">
        <f t="array" ref="Q6837">IF(
    $U$1=1, AND($P6837&lt;&gt;"", $P6837&lt;&gt;"...", $P6837&lt;&gt;"입력오류"),
    IF(
        $U$18=1, AND($P6837&lt;&gt;"", $P6837&lt;&gt;"...", $P6837&lt;&gt;"입력오류", ISNUMBER(FIND(INDEX($T$2:$T$7,$U$1),$P6837))),
        IF(
            $U$17="기타", AND($P6837&lt;&gt;"", $P6837&lt;&gt;"...", $P6837&lt;&gt;"입력오류", NOT(ISNUMBER(FIND($T$21:$T$34,$P6837)))),
            AND($P6837&lt;&gt;"", $P6837&lt;&gt;"...", $P6837&lt;&gt;"입력오류", $T$19=$P6837)
        )
    )
)</f>
        <v>0</v>
      </c>
    </row>
    <row r="6838" spans="9:17">
      <c r="I6838">
        <f t="shared" si="319"/>
        <v>6837</v>
      </c>
      <c r="J6838">
        <f t="shared" si="320"/>
        <v>253</v>
      </c>
      <c r="K6838">
        <f t="shared" si="318"/>
        <v>5</v>
      </c>
      <c r="L6838" t="b">
        <f>COUNTIF($N$2:N6838, N6838)=1</f>
        <v>1</v>
      </c>
      <c r="M6838" s="37">
        <f>IF( $Q6838, MAX($M$1:M6837)+1, 0)</f>
        <v>0</v>
      </c>
      <c r="N6838" t="str" cm="1">
        <f t="array" ref="N6838">INDEX($A$9:$F$1048576, $J6838, $K6838 )</f>
        <v>59182</v>
      </c>
      <c r="O6838" t="str" cm="1">
        <f t="array" ref="O6838">INDEX($B$9:$F$1048576, $J6838, $K6838 )</f>
        <v>경기평택항만공사</v>
      </c>
      <c r="P6838" t="str" cm="1">
        <f t="array" ref="P6838">IF( $L6838, TRIM(_xll.IMDP("IR", $G$5&amp;$N6838, $G$6)), "" )</f>
        <v/>
      </c>
      <c r="Q6838" t="b" cm="1">
        <f t="array" ref="Q6838">IF(
    $U$1=1, AND($P6838&lt;&gt;"", $P6838&lt;&gt;"...", $P6838&lt;&gt;"입력오류"),
    IF(
        $U$18=1, AND($P6838&lt;&gt;"", $P6838&lt;&gt;"...", $P6838&lt;&gt;"입력오류", ISNUMBER(FIND(INDEX($T$2:$T$7,$U$1),$P6838))),
        IF(
            $U$17="기타", AND($P6838&lt;&gt;"", $P6838&lt;&gt;"...", $P6838&lt;&gt;"입력오류", NOT(ISNUMBER(FIND($T$21:$T$34,$P6838)))),
            AND($P6838&lt;&gt;"", $P6838&lt;&gt;"...", $P6838&lt;&gt;"입력오류", $T$19=$P6838)
        )
    )
)</f>
        <v>0</v>
      </c>
    </row>
    <row r="6839" spans="9:17">
      <c r="I6839">
        <f t="shared" si="319"/>
        <v>6838</v>
      </c>
      <c r="J6839">
        <f t="shared" si="320"/>
        <v>254</v>
      </c>
      <c r="K6839">
        <f t="shared" si="318"/>
        <v>5</v>
      </c>
      <c r="L6839" t="b">
        <f>COUNTIF($N$2:N6839, N6839)=1</f>
        <v>1</v>
      </c>
      <c r="M6839" s="37">
        <f>IF( $Q6839, MAX($M$1:M6838)+1, 0)</f>
        <v>0</v>
      </c>
      <c r="N6839" t="str" cm="1">
        <f t="array" ref="N6839">INDEX($A$9:$F$1048576, $J6839, $K6839 )</f>
        <v>59183</v>
      </c>
      <c r="O6839" t="str" cm="1">
        <f t="array" ref="O6839">INDEX($B$9:$F$1048576, $J6839, $K6839 )</f>
        <v>대신자산신탁</v>
      </c>
      <c r="P6839" t="str" cm="1">
        <f t="array" ref="P6839">IF( $L6839, TRIM(_xll.IMDP("IR", $G$5&amp;$N6839, $G$6)), "" )</f>
        <v/>
      </c>
      <c r="Q6839" t="b" cm="1">
        <f t="array" ref="Q6839">IF(
    $U$1=1, AND($P6839&lt;&gt;"", $P6839&lt;&gt;"...", $P6839&lt;&gt;"입력오류"),
    IF(
        $U$18=1, AND($P6839&lt;&gt;"", $P6839&lt;&gt;"...", $P6839&lt;&gt;"입력오류", ISNUMBER(FIND(INDEX($T$2:$T$7,$U$1),$P6839))),
        IF(
            $U$17="기타", AND($P6839&lt;&gt;"", $P6839&lt;&gt;"...", $P6839&lt;&gt;"입력오류", NOT(ISNUMBER(FIND($T$21:$T$34,$P6839)))),
            AND($P6839&lt;&gt;"", $P6839&lt;&gt;"...", $P6839&lt;&gt;"입력오류", $T$19=$P6839)
        )
    )
)</f>
        <v>0</v>
      </c>
    </row>
    <row r="6840" spans="9:17">
      <c r="I6840">
        <f t="shared" si="319"/>
        <v>6839</v>
      </c>
      <c r="J6840">
        <f t="shared" si="320"/>
        <v>255</v>
      </c>
      <c r="K6840">
        <f t="shared" si="318"/>
        <v>5</v>
      </c>
      <c r="L6840" t="b">
        <f>COUNTIF($N$2:N6840, N6840)=1</f>
        <v>1</v>
      </c>
      <c r="M6840" s="37">
        <f>IF( $Q6840, MAX($M$1:M6839)+1, 0)</f>
        <v>0</v>
      </c>
      <c r="N6840" t="str" cm="1">
        <f t="array" ref="N6840">INDEX($A$9:$F$1048576, $J6840, $K6840 )</f>
        <v>59361</v>
      </c>
      <c r="O6840" t="str" cm="1">
        <f t="array" ref="O6840">INDEX($B$9:$F$1048576, $J6840, $K6840 )</f>
        <v>에스비아이저축은행</v>
      </c>
      <c r="P6840" t="str" cm="1">
        <f t="array" ref="P6840">IF( $L6840, TRIM(_xll.IMDP("IR", $G$5&amp;$N6840, $G$6)), "" )</f>
        <v/>
      </c>
      <c r="Q6840" t="b" cm="1">
        <f t="array" ref="Q6840">IF(
    $U$1=1, AND($P6840&lt;&gt;"", $P6840&lt;&gt;"...", $P6840&lt;&gt;"입력오류"),
    IF(
        $U$18=1, AND($P6840&lt;&gt;"", $P6840&lt;&gt;"...", $P6840&lt;&gt;"입력오류", ISNUMBER(FIND(INDEX($T$2:$T$7,$U$1),$P6840))),
        IF(
            $U$17="기타", AND($P6840&lt;&gt;"", $P6840&lt;&gt;"...", $P6840&lt;&gt;"입력오류", NOT(ISNUMBER(FIND($T$21:$T$34,$P6840)))),
            AND($P6840&lt;&gt;"", $P6840&lt;&gt;"...", $P6840&lt;&gt;"입력오류", $T$19=$P6840)
        )
    )
)</f>
        <v>0</v>
      </c>
    </row>
    <row r="6841" spans="9:17">
      <c r="I6841">
        <f t="shared" si="319"/>
        <v>6840</v>
      </c>
      <c r="J6841">
        <f t="shared" si="320"/>
        <v>256</v>
      </c>
      <c r="K6841">
        <f t="shared" si="318"/>
        <v>5</v>
      </c>
      <c r="L6841" t="b">
        <f>COUNTIF($N$2:N6841, N6841)=1</f>
        <v>0</v>
      </c>
      <c r="M6841" s="37">
        <f>IF( $Q6841, MAX($M$1:M6840)+1, 0)</f>
        <v>0</v>
      </c>
      <c r="N6841" t="str" cm="1">
        <f t="array" ref="N6841">INDEX($A$9:$F$1048576, $J6841, $K6841 )</f>
        <v>60658</v>
      </c>
      <c r="O6841" t="str" cm="1">
        <f t="array" ref="O6841">INDEX($B$9:$F$1048576, $J6841, $K6841 )</f>
        <v>케이카캐피탈</v>
      </c>
      <c r="P6841" t="str" cm="1">
        <f t="array" ref="P6841">IF( $L6841, TRIM(_xll.IMDP("IR", $G$5&amp;$N6841, $G$6)), "" )</f>
        <v/>
      </c>
      <c r="Q6841" t="b" cm="1">
        <f t="array" ref="Q6841">IF(
    $U$1=1, AND($P6841&lt;&gt;"", $P6841&lt;&gt;"...", $P6841&lt;&gt;"입력오류"),
    IF(
        $U$18=1, AND($P6841&lt;&gt;"", $P6841&lt;&gt;"...", $P6841&lt;&gt;"입력오류", ISNUMBER(FIND(INDEX($T$2:$T$7,$U$1),$P6841))),
        IF(
            $U$17="기타", AND($P6841&lt;&gt;"", $P6841&lt;&gt;"...", $P6841&lt;&gt;"입력오류", NOT(ISNUMBER(FIND($T$21:$T$34,$P6841)))),
            AND($P6841&lt;&gt;"", $P6841&lt;&gt;"...", $P6841&lt;&gt;"입력오류", $T$19=$P6841)
        )
    )
)</f>
        <v>0</v>
      </c>
    </row>
    <row r="6842" spans="9:17">
      <c r="I6842">
        <f t="shared" si="319"/>
        <v>6841</v>
      </c>
      <c r="J6842">
        <f t="shared" si="320"/>
        <v>257</v>
      </c>
      <c r="K6842">
        <f t="shared" si="318"/>
        <v>5</v>
      </c>
      <c r="L6842" t="b">
        <f>COUNTIF($N$2:N6842, N6842)=1</f>
        <v>1</v>
      </c>
      <c r="M6842" s="37">
        <f>IF( $Q6842, MAX($M$1:M6841)+1, 0)</f>
        <v>0</v>
      </c>
      <c r="N6842" t="str" cm="1">
        <f t="array" ref="N6842">INDEX($A$9:$F$1048576, $J6842, $K6842 )</f>
        <v>61676</v>
      </c>
      <c r="O6842" t="str" cm="1">
        <f t="array" ref="O6842">INDEX($B$9:$F$1048576, $J6842, $K6842 )</f>
        <v>우리자산신탁</v>
      </c>
      <c r="P6842" t="str" cm="1">
        <f t="array" ref="P6842">IF( $L6842, TRIM(_xll.IMDP("IR", $G$5&amp;$N6842, $G$6)), "" )</f>
        <v/>
      </c>
      <c r="Q6842" t="b" cm="1">
        <f t="array" ref="Q6842">IF(
    $U$1=1, AND($P6842&lt;&gt;"", $P6842&lt;&gt;"...", $P6842&lt;&gt;"입력오류"),
    IF(
        $U$18=1, AND($P6842&lt;&gt;"", $P6842&lt;&gt;"...", $P6842&lt;&gt;"입력오류", ISNUMBER(FIND(INDEX($T$2:$T$7,$U$1),$P6842))),
        IF(
            $U$17="기타", AND($P6842&lt;&gt;"", $P6842&lt;&gt;"...", $P6842&lt;&gt;"입력오류", NOT(ISNUMBER(FIND($T$21:$T$34,$P6842)))),
            AND($P6842&lt;&gt;"", $P6842&lt;&gt;"...", $P6842&lt;&gt;"입력오류", $T$19=$P6842)
        )
    )
)</f>
        <v>0</v>
      </c>
    </row>
    <row r="6843" spans="9:17">
      <c r="I6843">
        <f t="shared" si="319"/>
        <v>6842</v>
      </c>
      <c r="J6843">
        <f t="shared" si="320"/>
        <v>258</v>
      </c>
      <c r="K6843">
        <f t="shared" si="318"/>
        <v>5</v>
      </c>
      <c r="L6843" t="b">
        <f>COUNTIF($N$2:N6843, N6843)=1</f>
        <v>1</v>
      </c>
      <c r="M6843" s="37">
        <f>IF( $Q6843, MAX($M$1:M6842)+1, 0)</f>
        <v>0</v>
      </c>
      <c r="N6843" t="str" cm="1">
        <f t="array" ref="N6843">INDEX($A$9:$F$1048576, $J6843, $K6843 )</f>
        <v>61760</v>
      </c>
      <c r="O6843" t="str" cm="1">
        <f t="array" ref="O6843">INDEX($B$9:$F$1048576, $J6843, $K6843 )</f>
        <v>애큐온저축은행</v>
      </c>
      <c r="P6843" t="str" cm="1">
        <f t="array" ref="P6843">IF( $L6843, TRIM(_xll.IMDP("IR", $G$5&amp;$N6843, $G$6)), "" )</f>
        <v/>
      </c>
      <c r="Q6843" t="b" cm="1">
        <f t="array" ref="Q6843">IF(
    $U$1=1, AND($P6843&lt;&gt;"", $P6843&lt;&gt;"...", $P6843&lt;&gt;"입력오류"),
    IF(
        $U$18=1, AND($P6843&lt;&gt;"", $P6843&lt;&gt;"...", $P6843&lt;&gt;"입력오류", ISNUMBER(FIND(INDEX($T$2:$T$7,$U$1),$P6843))),
        IF(
            $U$17="기타", AND($P6843&lt;&gt;"", $P6843&lt;&gt;"...", $P6843&lt;&gt;"입력오류", NOT(ISNUMBER(FIND($T$21:$T$34,$P6843)))),
            AND($P6843&lt;&gt;"", $P6843&lt;&gt;"...", $P6843&lt;&gt;"입력오류", $T$19=$P6843)
        )
    )
)</f>
        <v>0</v>
      </c>
    </row>
    <row r="6844" spans="9:17">
      <c r="I6844">
        <f t="shared" si="319"/>
        <v>6843</v>
      </c>
      <c r="J6844">
        <f t="shared" si="320"/>
        <v>259</v>
      </c>
      <c r="K6844">
        <f t="shared" si="318"/>
        <v>5</v>
      </c>
      <c r="L6844" t="b">
        <f>COUNTIF($N$2:N6844, N6844)=1</f>
        <v>1</v>
      </c>
      <c r="M6844" s="37">
        <f>IF( $Q6844, MAX($M$1:M6843)+1, 0)</f>
        <v>0</v>
      </c>
      <c r="N6844" t="str" cm="1">
        <f t="array" ref="N6844">INDEX($A$9:$F$1048576, $J6844, $K6844 )</f>
        <v>61924</v>
      </c>
      <c r="O6844" t="str" cm="1">
        <f t="array" ref="O6844">INDEX($B$9:$F$1048576, $J6844, $K6844 )</f>
        <v>웰컴캐피탈</v>
      </c>
      <c r="P6844" t="str" cm="1">
        <f t="array" ref="P6844">IF( $L6844, TRIM(_xll.IMDP("IR", $G$5&amp;$N6844, $G$6)), "" )</f>
        <v/>
      </c>
      <c r="Q6844" t="b" cm="1">
        <f t="array" ref="Q6844">IF(
    $U$1=1, AND($P6844&lt;&gt;"", $P6844&lt;&gt;"...", $P6844&lt;&gt;"입력오류"),
    IF(
        $U$18=1, AND($P6844&lt;&gt;"", $P6844&lt;&gt;"...", $P6844&lt;&gt;"입력오류", ISNUMBER(FIND(INDEX($T$2:$T$7,$U$1),$P6844))),
        IF(
            $U$17="기타", AND($P6844&lt;&gt;"", $P6844&lt;&gt;"...", $P6844&lt;&gt;"입력오류", NOT(ISNUMBER(FIND($T$21:$T$34,$P6844)))),
            AND($P6844&lt;&gt;"", $P6844&lt;&gt;"...", $P6844&lt;&gt;"입력오류", $T$19=$P6844)
        )
    )
)</f>
        <v>0</v>
      </c>
    </row>
    <row r="6845" spans="9:17">
      <c r="I6845">
        <f t="shared" si="319"/>
        <v>6844</v>
      </c>
      <c r="J6845">
        <f t="shared" si="320"/>
        <v>260</v>
      </c>
      <c r="K6845">
        <f t="shared" si="318"/>
        <v>5</v>
      </c>
      <c r="L6845" t="b">
        <f>COUNTIF($N$2:N6845, N6845)=1</f>
        <v>1</v>
      </c>
      <c r="M6845" s="37">
        <f>IF( $Q6845, MAX($M$1:M6844)+1, 0)</f>
        <v>0</v>
      </c>
      <c r="N6845" t="str" cm="1">
        <f t="array" ref="N6845">INDEX($A$9:$F$1048576, $J6845, $K6845 )</f>
        <v>62703</v>
      </c>
      <c r="O6845" t="str" cm="1">
        <f t="array" ref="O6845">INDEX($B$9:$F$1048576, $J6845, $K6845 )</f>
        <v>ESR켄달스퀘어리츠</v>
      </c>
      <c r="P6845" t="str" cm="1">
        <f t="array" ref="P6845">IF( $L6845, TRIM(_xll.IMDP("IR", $G$5&amp;$N6845, $G$6)), "" )</f>
        <v/>
      </c>
      <c r="Q6845" t="b" cm="1">
        <f t="array" ref="Q6845">IF(
    $U$1=1, AND($P6845&lt;&gt;"", $P6845&lt;&gt;"...", $P6845&lt;&gt;"입력오류"),
    IF(
        $U$18=1, AND($P6845&lt;&gt;"", $P6845&lt;&gt;"...", $P6845&lt;&gt;"입력오류", ISNUMBER(FIND(INDEX($T$2:$T$7,$U$1),$P6845))),
        IF(
            $U$17="기타", AND($P6845&lt;&gt;"", $P6845&lt;&gt;"...", $P6845&lt;&gt;"입력오류", NOT(ISNUMBER(FIND($T$21:$T$34,$P6845)))),
            AND($P6845&lt;&gt;"", $P6845&lt;&gt;"...", $P6845&lt;&gt;"입력오류", $T$19=$P6845)
        )
    )
)</f>
        <v>0</v>
      </c>
    </row>
    <row r="6846" spans="9:17">
      <c r="I6846">
        <f t="shared" si="319"/>
        <v>6845</v>
      </c>
      <c r="J6846">
        <f t="shared" si="320"/>
        <v>261</v>
      </c>
      <c r="K6846">
        <f t="shared" si="318"/>
        <v>5</v>
      </c>
      <c r="L6846" t="b">
        <f>COUNTIF($N$2:N6846, N6846)=1</f>
        <v>1</v>
      </c>
      <c r="M6846" s="37">
        <f>IF( $Q6846, MAX($M$1:M6845)+1, 0)</f>
        <v>0</v>
      </c>
      <c r="N6846" t="str" cm="1">
        <f t="array" ref="N6846">INDEX($A$9:$F$1048576, $J6846, $K6846 )</f>
        <v>63082</v>
      </c>
      <c r="O6846" t="str" cm="1">
        <f t="array" ref="O6846">INDEX($B$9:$F$1048576, $J6846, $K6846 )</f>
        <v>신영부동산신탁</v>
      </c>
      <c r="P6846" t="str" cm="1">
        <f t="array" ref="P6846">IF( $L6846, TRIM(_xll.IMDP("IR", $G$5&amp;$N6846, $G$6)), "" )</f>
        <v/>
      </c>
      <c r="Q6846" t="b" cm="1">
        <f t="array" ref="Q6846">IF(
    $U$1=1, AND($P6846&lt;&gt;"", $P6846&lt;&gt;"...", $P6846&lt;&gt;"입력오류"),
    IF(
        $U$18=1, AND($P6846&lt;&gt;"", $P6846&lt;&gt;"...", $P6846&lt;&gt;"입력오류", ISNUMBER(FIND(INDEX($T$2:$T$7,$U$1),$P6846))),
        IF(
            $U$17="기타", AND($P6846&lt;&gt;"", $P6846&lt;&gt;"...", $P6846&lt;&gt;"입력오류", NOT(ISNUMBER(FIND($T$21:$T$34,$P6846)))),
            AND($P6846&lt;&gt;"", $P6846&lt;&gt;"...", $P6846&lt;&gt;"입력오류", $T$19=$P6846)
        )
    )
)</f>
        <v>0</v>
      </c>
    </row>
    <row r="6847" spans="9:17">
      <c r="I6847">
        <f t="shared" si="319"/>
        <v>6846</v>
      </c>
      <c r="J6847">
        <f t="shared" si="320"/>
        <v>262</v>
      </c>
      <c r="K6847">
        <f t="shared" si="318"/>
        <v>5</v>
      </c>
      <c r="L6847" t="b">
        <f>COUNTIF($N$2:N6847, N6847)=1</f>
        <v>0</v>
      </c>
      <c r="M6847" s="37">
        <f>IF( $Q6847, MAX($M$1:M6846)+1, 0)</f>
        <v>0</v>
      </c>
      <c r="N6847" t="str" cm="1">
        <f t="array" ref="N6847">INDEX($A$9:$F$1048576, $J6847, $K6847 )</f>
        <v>63087</v>
      </c>
      <c r="O6847" t="str" cm="1">
        <f t="array" ref="O6847">INDEX($B$9:$F$1048576, $J6847, $K6847 )</f>
        <v>LG에너지솔루션</v>
      </c>
      <c r="P6847" t="str" cm="1">
        <f t="array" ref="P6847">IF( $L6847, TRIM(_xll.IMDP("IR", $G$5&amp;$N6847, $G$6)), "" )</f>
        <v/>
      </c>
      <c r="Q6847" t="b" cm="1">
        <f t="array" ref="Q6847">IF(
    $U$1=1, AND($P6847&lt;&gt;"", $P6847&lt;&gt;"...", $P6847&lt;&gt;"입력오류"),
    IF(
        $U$18=1, AND($P6847&lt;&gt;"", $P6847&lt;&gt;"...", $P6847&lt;&gt;"입력오류", ISNUMBER(FIND(INDEX($T$2:$T$7,$U$1),$P6847))),
        IF(
            $U$17="기타", AND($P6847&lt;&gt;"", $P6847&lt;&gt;"...", $P6847&lt;&gt;"입력오류", NOT(ISNUMBER(FIND($T$21:$T$34,$P6847)))),
            AND($P6847&lt;&gt;"", $P6847&lt;&gt;"...", $P6847&lt;&gt;"입력오류", $T$19=$P6847)
        )
    )
)</f>
        <v>0</v>
      </c>
    </row>
    <row r="6848" spans="9:17">
      <c r="I6848">
        <f t="shared" si="319"/>
        <v>6847</v>
      </c>
      <c r="J6848">
        <f t="shared" si="320"/>
        <v>263</v>
      </c>
      <c r="K6848">
        <f t="shared" si="318"/>
        <v>5</v>
      </c>
      <c r="L6848" t="b">
        <f>COUNTIF($N$2:N6848, N6848)=1</f>
        <v>1</v>
      </c>
      <c r="M6848" s="37">
        <f>IF( $Q6848, MAX($M$1:M6847)+1, 0)</f>
        <v>0</v>
      </c>
      <c r="N6848" t="str" cm="1">
        <f t="array" ref="N6848">INDEX($A$9:$F$1048576, $J6848, $K6848 )</f>
        <v>63114</v>
      </c>
      <c r="O6848" t="str" cm="1">
        <f t="array" ref="O6848">INDEX($B$9:$F$1048576, $J6848, $K6848 )</f>
        <v>한국투자부동산신탁</v>
      </c>
      <c r="P6848" t="str" cm="1">
        <f t="array" ref="P6848">IF( $L6848, TRIM(_xll.IMDP("IR", $G$5&amp;$N6848, $G$6)), "" )</f>
        <v/>
      </c>
      <c r="Q6848" t="b" cm="1">
        <f t="array" ref="Q6848">IF(
    $U$1=1, AND($P6848&lt;&gt;"", $P6848&lt;&gt;"...", $P6848&lt;&gt;"입력오류"),
    IF(
        $U$18=1, AND($P6848&lt;&gt;"", $P6848&lt;&gt;"...", $P6848&lt;&gt;"입력오류", ISNUMBER(FIND(INDEX($T$2:$T$7,$U$1),$P6848))),
        IF(
            $U$17="기타", AND($P6848&lt;&gt;"", $P6848&lt;&gt;"...", $P6848&lt;&gt;"입력오류", NOT(ISNUMBER(FIND($T$21:$T$34,$P6848)))),
            AND($P6848&lt;&gt;"", $P6848&lt;&gt;"...", $P6848&lt;&gt;"입력오류", $T$19=$P6848)
        )
    )
)</f>
        <v>0</v>
      </c>
    </row>
    <row r="6849" spans="9:17">
      <c r="I6849">
        <f t="shared" si="319"/>
        <v>6848</v>
      </c>
      <c r="J6849">
        <f t="shared" si="320"/>
        <v>264</v>
      </c>
      <c r="K6849">
        <f t="shared" si="318"/>
        <v>5</v>
      </c>
      <c r="L6849" t="b">
        <f>COUNTIF($N$2:N6849, N6849)=1</f>
        <v>1</v>
      </c>
      <c r="M6849" s="37">
        <f>IF( $Q6849, MAX($M$1:M6848)+1, 0)</f>
        <v>0</v>
      </c>
      <c r="N6849" t="str" cm="1">
        <f t="array" ref="N6849">INDEX($A$9:$F$1048576, $J6849, $K6849 )</f>
        <v>63988</v>
      </c>
      <c r="O6849" t="str" cm="1">
        <f t="array" ref="O6849">INDEX($B$9:$F$1048576, $J6849, $K6849 )</f>
        <v>한국에스지증권</v>
      </c>
      <c r="P6849" t="str" cm="1">
        <f t="array" ref="P6849">IF( $L6849, TRIM(_xll.IMDP("IR", $G$5&amp;$N6849, $G$6)), "" )</f>
        <v/>
      </c>
      <c r="Q6849" t="b" cm="1">
        <f t="array" ref="Q6849">IF(
    $U$1=1, AND($P6849&lt;&gt;"", $P6849&lt;&gt;"...", $P6849&lt;&gt;"입력오류"),
    IF(
        $U$18=1, AND($P6849&lt;&gt;"", $P6849&lt;&gt;"...", $P6849&lt;&gt;"입력오류", ISNUMBER(FIND(INDEX($T$2:$T$7,$U$1),$P6849))),
        IF(
            $U$17="기타", AND($P6849&lt;&gt;"", $P6849&lt;&gt;"...", $P6849&lt;&gt;"입력오류", NOT(ISNUMBER(FIND($T$21:$T$34,$P6849)))),
            AND($P6849&lt;&gt;"", $P6849&lt;&gt;"...", $P6849&lt;&gt;"입력오류", $T$19=$P6849)
        )
    )
)</f>
        <v>0</v>
      </c>
    </row>
    <row r="6850" spans="9:17">
      <c r="I6850">
        <f t="shared" si="319"/>
        <v>6849</v>
      </c>
      <c r="J6850">
        <f t="shared" si="320"/>
        <v>265</v>
      </c>
      <c r="K6850">
        <f t="shared" ref="K6850:K6913" si="321">IF( $I6850&gt;$G$4, NA(), IF($I6850&gt;$G$3, 5, IF($I6850&gt;$G$2, 3, 1 ) ) )</f>
        <v>5</v>
      </c>
      <c r="L6850" t="b">
        <f>COUNTIF($N$2:N6850, N6850)=1</f>
        <v>0</v>
      </c>
      <c r="M6850" s="37">
        <f>IF( $Q6850, MAX($M$1:M6849)+1, 0)</f>
        <v>0</v>
      </c>
      <c r="N6850" t="str" cm="1">
        <f t="array" ref="N6850">INDEX($A$9:$F$1048576, $J6850, $K6850 )</f>
        <v>64041</v>
      </c>
      <c r="O6850" t="str" cm="1">
        <f t="array" ref="O6850">INDEX($B$9:$F$1048576, $J6850, $K6850 )</f>
        <v>에스케이피아이씨글로벌</v>
      </c>
      <c r="P6850" t="str" cm="1">
        <f t="array" ref="P6850">IF( $L6850, TRIM(_xll.IMDP("IR", $G$5&amp;$N6850, $G$6)), "" )</f>
        <v/>
      </c>
      <c r="Q6850" t="b" cm="1">
        <f t="array" ref="Q6850">IF(
    $U$1=1, AND($P6850&lt;&gt;"", $P6850&lt;&gt;"...", $P6850&lt;&gt;"입력오류"),
    IF(
        $U$18=1, AND($P6850&lt;&gt;"", $P6850&lt;&gt;"...", $P6850&lt;&gt;"입력오류", ISNUMBER(FIND(INDEX($T$2:$T$7,$U$1),$P6850))),
        IF(
            $U$17="기타", AND($P6850&lt;&gt;"", $P6850&lt;&gt;"...", $P6850&lt;&gt;"입력오류", NOT(ISNUMBER(FIND($T$21:$T$34,$P6850)))),
            AND($P6850&lt;&gt;"", $P6850&lt;&gt;"...", $P6850&lt;&gt;"입력오류", $T$19=$P6850)
        )
    )
)</f>
        <v>0</v>
      </c>
    </row>
    <row r="6851" spans="9:17">
      <c r="I6851">
        <f t="shared" ref="I6851:I6914" si="322">ROW()-1</f>
        <v>6850</v>
      </c>
      <c r="J6851">
        <f t="shared" ref="J6851:J6914" si="323">IF( $I6851&gt;$G$4, NA(), IF($I6851&gt;$G$3, $I6851-$G$3, IF($I6851&gt;$G$2, $I6851-$G$2, $I6851 ) ) )</f>
        <v>266</v>
      </c>
      <c r="K6851">
        <f t="shared" si="321"/>
        <v>5</v>
      </c>
      <c r="L6851" t="b">
        <f>COUNTIF($N$2:N6851, N6851)=1</f>
        <v>0</v>
      </c>
      <c r="M6851" s="37">
        <f>IF( $Q6851, MAX($M$1:M6850)+1, 0)</f>
        <v>0</v>
      </c>
      <c r="N6851" t="str" cm="1">
        <f t="array" ref="N6851">INDEX($A$9:$F$1048576, $J6851, $K6851 )</f>
        <v>64309</v>
      </c>
      <c r="O6851" t="str" cm="1">
        <f t="array" ref="O6851">INDEX($B$9:$F$1048576, $J6851, $K6851 )</f>
        <v>한국자산캐피탈</v>
      </c>
      <c r="P6851" t="str" cm="1">
        <f t="array" ref="P6851">IF( $L6851, TRIM(_xll.IMDP("IR", $G$5&amp;$N6851, $G$6)), "" )</f>
        <v/>
      </c>
      <c r="Q6851" t="b" cm="1">
        <f t="array" ref="Q6851">IF(
    $U$1=1, AND($P6851&lt;&gt;"", $P6851&lt;&gt;"...", $P6851&lt;&gt;"입력오류"),
    IF(
        $U$18=1, AND($P6851&lt;&gt;"", $P6851&lt;&gt;"...", $P6851&lt;&gt;"입력오류", ISNUMBER(FIND(INDEX($T$2:$T$7,$U$1),$P6851))),
        IF(
            $U$17="기타", AND($P6851&lt;&gt;"", $P6851&lt;&gt;"...", $P6851&lt;&gt;"입력오류", NOT(ISNUMBER(FIND($T$21:$T$34,$P6851)))),
            AND($P6851&lt;&gt;"", $P6851&lt;&gt;"...", $P6851&lt;&gt;"입력오류", $T$19=$P6851)
        )
    )
)</f>
        <v>0</v>
      </c>
    </row>
    <row r="6852" spans="9:17">
      <c r="I6852">
        <f t="shared" si="322"/>
        <v>6851</v>
      </c>
      <c r="J6852">
        <f t="shared" si="323"/>
        <v>267</v>
      </c>
      <c r="K6852">
        <f t="shared" si="321"/>
        <v>5</v>
      </c>
      <c r="L6852" t="b">
        <f>COUNTIF($N$2:N6852, N6852)=1</f>
        <v>1</v>
      </c>
      <c r="M6852" s="37">
        <f>IF( $Q6852, MAX($M$1:M6851)+1, 0)</f>
        <v>0</v>
      </c>
      <c r="N6852" t="str" cm="1">
        <f t="array" ref="N6852">INDEX($A$9:$F$1048576, $J6852, $K6852 )</f>
        <v>64671</v>
      </c>
      <c r="O6852" t="str" cm="1">
        <f t="array" ref="O6852">INDEX($B$9:$F$1048576, $J6852, $K6852 )</f>
        <v>웰컴저축은행</v>
      </c>
      <c r="P6852" t="str" cm="1">
        <f t="array" ref="P6852">IF( $L6852, TRIM(_xll.IMDP("IR", $G$5&amp;$N6852, $G$6)), "" )</f>
        <v/>
      </c>
      <c r="Q6852" t="b" cm="1">
        <f t="array" ref="Q6852">IF(
    $U$1=1, AND($P6852&lt;&gt;"", $P6852&lt;&gt;"...", $P6852&lt;&gt;"입력오류"),
    IF(
        $U$18=1, AND($P6852&lt;&gt;"", $P6852&lt;&gt;"...", $P6852&lt;&gt;"입력오류", ISNUMBER(FIND(INDEX($T$2:$T$7,$U$1),$P6852))),
        IF(
            $U$17="기타", AND($P6852&lt;&gt;"", $P6852&lt;&gt;"...", $P6852&lt;&gt;"입력오류", NOT(ISNUMBER(FIND($T$21:$T$34,$P6852)))),
            AND($P6852&lt;&gt;"", $P6852&lt;&gt;"...", $P6852&lt;&gt;"입력오류", $T$19=$P6852)
        )
    )
)</f>
        <v>0</v>
      </c>
    </row>
    <row r="6853" spans="9:17">
      <c r="I6853">
        <f t="shared" si="322"/>
        <v>6852</v>
      </c>
      <c r="J6853">
        <f t="shared" si="323"/>
        <v>268</v>
      </c>
      <c r="K6853">
        <f t="shared" si="321"/>
        <v>5</v>
      </c>
      <c r="L6853" t="b">
        <f>COUNTIF($N$2:N6853, N6853)=1</f>
        <v>1</v>
      </c>
      <c r="M6853" s="37">
        <f>IF( $Q6853, MAX($M$1:M6852)+1, 0)</f>
        <v>0</v>
      </c>
      <c r="N6853" t="str" cm="1">
        <f t="array" ref="N6853">INDEX($A$9:$F$1048576, $J6853, $K6853 )</f>
        <v>64756</v>
      </c>
      <c r="O6853" t="str" cm="1">
        <f t="array" ref="O6853">INDEX($B$9:$F$1048576, $J6853, $K6853 )</f>
        <v>국민행복기금</v>
      </c>
      <c r="P6853" t="str" cm="1">
        <f t="array" ref="P6853">IF( $L6853, TRIM(_xll.IMDP("IR", $G$5&amp;$N6853, $G$6)), "" )</f>
        <v/>
      </c>
      <c r="Q6853" t="b" cm="1">
        <f t="array" ref="Q6853">IF(
    $U$1=1, AND($P6853&lt;&gt;"", $P6853&lt;&gt;"...", $P6853&lt;&gt;"입력오류"),
    IF(
        $U$18=1, AND($P6853&lt;&gt;"", $P6853&lt;&gt;"...", $P6853&lt;&gt;"입력오류", ISNUMBER(FIND(INDEX($T$2:$T$7,$U$1),$P6853))),
        IF(
            $U$17="기타", AND($P6853&lt;&gt;"", $P6853&lt;&gt;"...", $P6853&lt;&gt;"입력오류", NOT(ISNUMBER(FIND($T$21:$T$34,$P6853)))),
            AND($P6853&lt;&gt;"", $P6853&lt;&gt;"...", $P6853&lt;&gt;"입력오류", $T$19=$P6853)
        )
    )
)</f>
        <v>0</v>
      </c>
    </row>
    <row r="6854" spans="9:17">
      <c r="I6854">
        <f t="shared" si="322"/>
        <v>6853</v>
      </c>
      <c r="J6854">
        <f t="shared" si="323"/>
        <v>269</v>
      </c>
      <c r="K6854">
        <f t="shared" si="321"/>
        <v>5</v>
      </c>
      <c r="L6854" t="b">
        <f>COUNTIF($N$2:N6854, N6854)=1</f>
        <v>0</v>
      </c>
      <c r="M6854" s="37">
        <f>IF( $Q6854, MAX($M$1:M6853)+1, 0)</f>
        <v>0</v>
      </c>
      <c r="N6854" t="str" cm="1">
        <f t="array" ref="N6854">INDEX($A$9:$F$1048576, $J6854, $K6854 )</f>
        <v>65003</v>
      </c>
      <c r="O6854" t="str" cm="1">
        <f t="array" ref="O6854">INDEX($B$9:$F$1048576, $J6854, $K6854 )</f>
        <v>칼링크</v>
      </c>
      <c r="P6854" t="str" cm="1">
        <f t="array" ref="P6854">IF( $L6854, TRIM(_xll.IMDP("IR", $G$5&amp;$N6854, $G$6)), "" )</f>
        <v/>
      </c>
      <c r="Q6854" t="b" cm="1">
        <f t="array" ref="Q6854">IF(
    $U$1=1, AND($P6854&lt;&gt;"", $P6854&lt;&gt;"...", $P6854&lt;&gt;"입력오류"),
    IF(
        $U$18=1, AND($P6854&lt;&gt;"", $P6854&lt;&gt;"...", $P6854&lt;&gt;"입력오류", ISNUMBER(FIND(INDEX($T$2:$T$7,$U$1),$P6854))),
        IF(
            $U$17="기타", AND($P6854&lt;&gt;"", $P6854&lt;&gt;"...", $P6854&lt;&gt;"입력오류", NOT(ISNUMBER(FIND($T$21:$T$34,$P6854)))),
            AND($P6854&lt;&gt;"", $P6854&lt;&gt;"...", $P6854&lt;&gt;"입력오류", $T$19=$P6854)
        )
    )
)</f>
        <v>0</v>
      </c>
    </row>
    <row r="6855" spans="9:17">
      <c r="I6855">
        <f t="shared" si="322"/>
        <v>6854</v>
      </c>
      <c r="J6855">
        <f t="shared" si="323"/>
        <v>270</v>
      </c>
      <c r="K6855">
        <f t="shared" si="321"/>
        <v>5</v>
      </c>
      <c r="L6855" t="b">
        <f>COUNTIF($N$2:N6855, N6855)=1</f>
        <v>0</v>
      </c>
      <c r="M6855" s="37">
        <f>IF( $Q6855, MAX($M$1:M6854)+1, 0)</f>
        <v>0</v>
      </c>
      <c r="N6855" t="str" cm="1">
        <f t="array" ref="N6855">INDEX($A$9:$F$1048576, $J6855, $K6855 )</f>
        <v>65154</v>
      </c>
      <c r="O6855" t="str" cm="1">
        <f t="array" ref="O6855">INDEX($B$9:$F$1048576, $J6855, $K6855 )</f>
        <v>제이알글로벌리츠</v>
      </c>
      <c r="P6855" t="str" cm="1">
        <f t="array" ref="P6855">IF( $L6855, TRIM(_xll.IMDP("IR", $G$5&amp;$N6855, $G$6)), "" )</f>
        <v/>
      </c>
      <c r="Q6855" t="b" cm="1">
        <f t="array" ref="Q6855">IF(
    $U$1=1, AND($P6855&lt;&gt;"", $P6855&lt;&gt;"...", $P6855&lt;&gt;"입력오류"),
    IF(
        $U$18=1, AND($P6855&lt;&gt;"", $P6855&lt;&gt;"...", $P6855&lt;&gt;"입력오류", ISNUMBER(FIND(INDEX($T$2:$T$7,$U$1),$P6855))),
        IF(
            $U$17="기타", AND($P6855&lt;&gt;"", $P6855&lt;&gt;"...", $P6855&lt;&gt;"입력오류", NOT(ISNUMBER(FIND($T$21:$T$34,$P6855)))),
            AND($P6855&lt;&gt;"", $P6855&lt;&gt;"...", $P6855&lt;&gt;"입력오류", $T$19=$P6855)
        )
    )
)</f>
        <v>0</v>
      </c>
    </row>
    <row r="6856" spans="9:17">
      <c r="I6856">
        <f t="shared" si="322"/>
        <v>6855</v>
      </c>
      <c r="J6856">
        <f t="shared" si="323"/>
        <v>271</v>
      </c>
      <c r="K6856">
        <f t="shared" si="321"/>
        <v>5</v>
      </c>
      <c r="L6856" t="b">
        <f>COUNTIF($N$2:N6856, N6856)=1</f>
        <v>0</v>
      </c>
      <c r="M6856" s="37">
        <f>IF( $Q6856, MAX($M$1:M6855)+1, 0)</f>
        <v>0</v>
      </c>
      <c r="N6856" t="str" cm="1">
        <f t="array" ref="N6856">INDEX($A$9:$F$1048576, $J6856, $K6856 )</f>
        <v>65214</v>
      </c>
      <c r="O6856" t="str" cm="1">
        <f t="array" ref="O6856">INDEX($B$9:$F$1048576, $J6856, $K6856 )</f>
        <v>광해광업공단</v>
      </c>
      <c r="P6856" t="str" cm="1">
        <f t="array" ref="P6856">IF( $L6856, TRIM(_xll.IMDP("IR", $G$5&amp;$N6856, $G$6)), "" )</f>
        <v/>
      </c>
      <c r="Q6856" t="b" cm="1">
        <f t="array" ref="Q6856">IF(
    $U$1=1, AND($P6856&lt;&gt;"", $P6856&lt;&gt;"...", $P6856&lt;&gt;"입력오류"),
    IF(
        $U$18=1, AND($P6856&lt;&gt;"", $P6856&lt;&gt;"...", $P6856&lt;&gt;"입력오류", ISNUMBER(FIND(INDEX($T$2:$T$7,$U$1),$P6856))),
        IF(
            $U$17="기타", AND($P6856&lt;&gt;"", $P6856&lt;&gt;"...", $P6856&lt;&gt;"입력오류", NOT(ISNUMBER(FIND($T$21:$T$34,$P6856)))),
            AND($P6856&lt;&gt;"", $P6856&lt;&gt;"...", $P6856&lt;&gt;"입력오류", $T$19=$P6856)
        )
    )
)</f>
        <v>0</v>
      </c>
    </row>
    <row r="6857" spans="9:17">
      <c r="I6857">
        <f t="shared" si="322"/>
        <v>6856</v>
      </c>
      <c r="J6857">
        <f t="shared" si="323"/>
        <v>272</v>
      </c>
      <c r="K6857">
        <f t="shared" si="321"/>
        <v>5</v>
      </c>
      <c r="L6857" t="b">
        <f>COUNTIF($N$2:N6857, N6857)=1</f>
        <v>0</v>
      </c>
      <c r="M6857" s="37">
        <f>IF( $Q6857, MAX($M$1:M6856)+1, 0)</f>
        <v>0</v>
      </c>
      <c r="N6857" t="str" cm="1">
        <f t="array" ref="N6857">INDEX($A$9:$F$1048576, $J6857, $K6857 )</f>
        <v>65484</v>
      </c>
      <c r="O6857" t="str" cm="1">
        <f t="array" ref="O6857">INDEX($B$9:$F$1048576, $J6857, $K6857 )</f>
        <v>에스케이온</v>
      </c>
      <c r="P6857" t="str" cm="1">
        <f t="array" ref="P6857">IF( $L6857, TRIM(_xll.IMDP("IR", $G$5&amp;$N6857, $G$6)), "" )</f>
        <v/>
      </c>
      <c r="Q6857" t="b" cm="1">
        <f t="array" ref="Q6857">IF(
    $U$1=1, AND($P6857&lt;&gt;"", $P6857&lt;&gt;"...", $P6857&lt;&gt;"입력오류"),
    IF(
        $U$18=1, AND($P6857&lt;&gt;"", $P6857&lt;&gt;"...", $P6857&lt;&gt;"입력오류", ISNUMBER(FIND(INDEX($T$2:$T$7,$U$1),$P6857))),
        IF(
            $U$17="기타", AND($P6857&lt;&gt;"", $P6857&lt;&gt;"...", $P6857&lt;&gt;"입력오류", NOT(ISNUMBER(FIND($T$21:$T$34,$P6857)))),
            AND($P6857&lt;&gt;"", $P6857&lt;&gt;"...", $P6857&lt;&gt;"입력오류", $T$19=$P6857)
        )
    )
)</f>
        <v>0</v>
      </c>
    </row>
    <row r="6858" spans="9:17">
      <c r="I6858">
        <f t="shared" si="322"/>
        <v>6857</v>
      </c>
      <c r="J6858">
        <f t="shared" si="323"/>
        <v>273</v>
      </c>
      <c r="K6858">
        <f t="shared" si="321"/>
        <v>5</v>
      </c>
      <c r="L6858" t="b">
        <f>COUNTIF($N$2:N6858, N6858)=1</f>
        <v>1</v>
      </c>
      <c r="M6858" s="37">
        <f>IF( $Q6858, MAX($M$1:M6857)+1, 0)</f>
        <v>0</v>
      </c>
      <c r="N6858" t="str" cm="1">
        <f t="array" ref="N6858">INDEX($A$9:$F$1048576, $J6858, $K6858 )</f>
        <v>65590</v>
      </c>
      <c r="O6858" t="str" cm="1">
        <f t="array" ref="O6858">INDEX($B$9:$F$1048576, $J6858, $K6858 )</f>
        <v>카카오뱅크</v>
      </c>
      <c r="P6858" t="str" cm="1">
        <f t="array" ref="P6858">IF( $L6858, TRIM(_xll.IMDP("IR", $G$5&amp;$N6858, $G$6)), "" )</f>
        <v/>
      </c>
      <c r="Q6858" t="b" cm="1">
        <f t="array" ref="Q6858">IF(
    $U$1=1, AND($P6858&lt;&gt;"", $P6858&lt;&gt;"...", $P6858&lt;&gt;"입력오류"),
    IF(
        $U$18=1, AND($P6858&lt;&gt;"", $P6858&lt;&gt;"...", $P6858&lt;&gt;"입력오류", ISNUMBER(FIND(INDEX($T$2:$T$7,$U$1),$P6858))),
        IF(
            $U$17="기타", AND($P6858&lt;&gt;"", $P6858&lt;&gt;"...", $P6858&lt;&gt;"입력오류", NOT(ISNUMBER(FIND($T$21:$T$34,$P6858)))),
            AND($P6858&lt;&gt;"", $P6858&lt;&gt;"...", $P6858&lt;&gt;"입력오류", $T$19=$P6858)
        )
    )
)</f>
        <v>0</v>
      </c>
    </row>
    <row r="6859" spans="9:17">
      <c r="I6859">
        <f t="shared" si="322"/>
        <v>6858</v>
      </c>
      <c r="J6859">
        <f t="shared" si="323"/>
        <v>274</v>
      </c>
      <c r="K6859">
        <f t="shared" si="321"/>
        <v>5</v>
      </c>
      <c r="L6859" t="b">
        <f>COUNTIF($N$2:N6859, N6859)=1</f>
        <v>1</v>
      </c>
      <c r="M6859" s="37">
        <f>IF( $Q6859, MAX($M$1:M6858)+1, 0)</f>
        <v>0</v>
      </c>
      <c r="N6859" t="str" cm="1">
        <f t="array" ref="N6859">INDEX($A$9:$F$1048576, $J6859, $K6859 )</f>
        <v>65892</v>
      </c>
      <c r="O6859" t="str" cm="1">
        <f t="array" ref="O6859">INDEX($B$9:$F$1048576, $J6859, $K6859 )</f>
        <v>자이에스앤디</v>
      </c>
      <c r="P6859" t="str" cm="1">
        <f t="array" ref="P6859">IF( $L6859, TRIM(_xll.IMDP("IR", $G$5&amp;$N6859, $G$6)), "" )</f>
        <v/>
      </c>
      <c r="Q6859" t="b" cm="1">
        <f t="array" ref="Q6859">IF(
    $U$1=1, AND($P6859&lt;&gt;"", $P6859&lt;&gt;"...", $P6859&lt;&gt;"입력오류"),
    IF(
        $U$18=1, AND($P6859&lt;&gt;"", $P6859&lt;&gt;"...", $P6859&lt;&gt;"입력오류", ISNUMBER(FIND(INDEX($T$2:$T$7,$U$1),$P6859))),
        IF(
            $U$17="기타", AND($P6859&lt;&gt;"", $P6859&lt;&gt;"...", $P6859&lt;&gt;"입력오류", NOT(ISNUMBER(FIND($T$21:$T$34,$P6859)))),
            AND($P6859&lt;&gt;"", $P6859&lt;&gt;"...", $P6859&lt;&gt;"입력오류", $T$19=$P6859)
        )
    )
)</f>
        <v>0</v>
      </c>
    </row>
    <row r="6860" spans="9:17">
      <c r="I6860">
        <f t="shared" si="322"/>
        <v>6859</v>
      </c>
      <c r="J6860">
        <f t="shared" si="323"/>
        <v>275</v>
      </c>
      <c r="K6860">
        <f t="shared" si="321"/>
        <v>5</v>
      </c>
      <c r="L6860" t="b">
        <f>COUNTIF($N$2:N6860, N6860)=1</f>
        <v>1</v>
      </c>
      <c r="M6860" s="37">
        <f>IF( $Q6860, MAX($M$1:M6859)+1, 0)</f>
        <v>0</v>
      </c>
      <c r="N6860" t="str" cm="1">
        <f t="array" ref="N6860">INDEX($A$9:$F$1048576, $J6860, $K6860 )</f>
        <v>66326</v>
      </c>
      <c r="O6860" t="str" cm="1">
        <f t="array" ref="O6860">INDEX($B$9:$F$1048576, $J6860, $K6860 )</f>
        <v>내포그린에너지</v>
      </c>
      <c r="P6860" t="str" cm="1">
        <f t="array" ref="P6860">IF( $L6860, TRIM(_xll.IMDP("IR", $G$5&amp;$N6860, $G$6)), "" )</f>
        <v/>
      </c>
      <c r="Q6860" t="b" cm="1">
        <f t="array" ref="Q6860">IF(
    $U$1=1, AND($P6860&lt;&gt;"", $P6860&lt;&gt;"...", $P6860&lt;&gt;"입력오류"),
    IF(
        $U$18=1, AND($P6860&lt;&gt;"", $P6860&lt;&gt;"...", $P6860&lt;&gt;"입력오류", ISNUMBER(FIND(INDEX($T$2:$T$7,$U$1),$P6860))),
        IF(
            $U$17="기타", AND($P6860&lt;&gt;"", $P6860&lt;&gt;"...", $P6860&lt;&gt;"입력오류", NOT(ISNUMBER(FIND($T$21:$T$34,$P6860)))),
            AND($P6860&lt;&gt;"", $P6860&lt;&gt;"...", $P6860&lt;&gt;"입력오류", $T$19=$P6860)
        )
    )
)</f>
        <v>0</v>
      </c>
    </row>
    <row r="6861" spans="9:17">
      <c r="I6861">
        <f t="shared" si="322"/>
        <v>6860</v>
      </c>
      <c r="J6861">
        <f t="shared" si="323"/>
        <v>276</v>
      </c>
      <c r="K6861">
        <f t="shared" si="321"/>
        <v>5</v>
      </c>
      <c r="L6861" t="b">
        <f>COUNTIF($N$2:N6861, N6861)=1</f>
        <v>0</v>
      </c>
      <c r="M6861" s="37">
        <f>IF( $Q6861, MAX($M$1:M6860)+1, 0)</f>
        <v>0</v>
      </c>
      <c r="N6861" t="str" cm="1">
        <f t="array" ref="N6861">INDEX($A$9:$F$1048576, $J6861, $K6861 )</f>
        <v>66340</v>
      </c>
      <c r="O6861" t="str" cm="1">
        <f t="array" ref="O6861">INDEX($B$9:$F$1048576, $J6861, $K6861 )</f>
        <v>발해인프라투융자회사</v>
      </c>
      <c r="P6861" t="str" cm="1">
        <f t="array" ref="P6861">IF( $L6861, TRIM(_xll.IMDP("IR", $G$5&amp;$N6861, $G$6)), "" )</f>
        <v/>
      </c>
      <c r="Q6861" t="b" cm="1">
        <f t="array" ref="Q6861">IF(
    $U$1=1, AND($P6861&lt;&gt;"", $P6861&lt;&gt;"...", $P6861&lt;&gt;"입력오류"),
    IF(
        $U$18=1, AND($P6861&lt;&gt;"", $P6861&lt;&gt;"...", $P6861&lt;&gt;"입력오류", ISNUMBER(FIND(INDEX($T$2:$T$7,$U$1),$P6861))),
        IF(
            $U$17="기타", AND($P6861&lt;&gt;"", $P6861&lt;&gt;"...", $P6861&lt;&gt;"입력오류", NOT(ISNUMBER(FIND($T$21:$T$34,$P6861)))),
            AND($P6861&lt;&gt;"", $P6861&lt;&gt;"...", $P6861&lt;&gt;"입력오류", $T$19=$P6861)
        )
    )
)</f>
        <v>0</v>
      </c>
    </row>
    <row r="6862" spans="9:17">
      <c r="I6862">
        <f t="shared" si="322"/>
        <v>6861</v>
      </c>
      <c r="J6862">
        <f t="shared" si="323"/>
        <v>277</v>
      </c>
      <c r="K6862">
        <f t="shared" si="321"/>
        <v>5</v>
      </c>
      <c r="L6862" t="b">
        <f>COUNTIF($N$2:N6862, N6862)=1</f>
        <v>1</v>
      </c>
      <c r="M6862" s="37">
        <f>IF( $Q6862, MAX($M$1:M6861)+1, 0)</f>
        <v>0</v>
      </c>
      <c r="N6862" t="str" cm="1">
        <f t="array" ref="N6862">INDEX($A$9:$F$1048576, $J6862, $K6862 )</f>
        <v>66522</v>
      </c>
      <c r="O6862" t="str" cm="1">
        <f t="array" ref="O6862">INDEX($B$9:$F$1048576, $J6862, $K6862 )</f>
        <v>JW생명과학</v>
      </c>
      <c r="P6862" t="str" cm="1">
        <f t="array" ref="P6862">IF( $L6862, TRIM(_xll.IMDP("IR", $G$5&amp;$N6862, $G$6)), "" )</f>
        <v/>
      </c>
      <c r="Q6862" t="b" cm="1">
        <f t="array" ref="Q6862">IF(
    $U$1=1, AND($P6862&lt;&gt;"", $P6862&lt;&gt;"...", $P6862&lt;&gt;"입력오류"),
    IF(
        $U$18=1, AND($P6862&lt;&gt;"", $P6862&lt;&gt;"...", $P6862&lt;&gt;"입력오류", ISNUMBER(FIND(INDEX($T$2:$T$7,$U$1),$P6862))),
        IF(
            $U$17="기타", AND($P6862&lt;&gt;"", $P6862&lt;&gt;"...", $P6862&lt;&gt;"입력오류", NOT(ISNUMBER(FIND($T$21:$T$34,$P6862)))),
            AND($P6862&lt;&gt;"", $P6862&lt;&gt;"...", $P6862&lt;&gt;"입력오류", $T$19=$P6862)
        )
    )
)</f>
        <v>0</v>
      </c>
    </row>
    <row r="6863" spans="9:17">
      <c r="I6863">
        <f t="shared" si="322"/>
        <v>6862</v>
      </c>
      <c r="J6863">
        <f t="shared" si="323"/>
        <v>278</v>
      </c>
      <c r="K6863">
        <f t="shared" si="321"/>
        <v>5</v>
      </c>
      <c r="L6863" t="b">
        <f>COUNTIF($N$2:N6863, N6863)=1</f>
        <v>0</v>
      </c>
      <c r="M6863" s="37">
        <f>IF( $Q6863, MAX($M$1:M6862)+1, 0)</f>
        <v>0</v>
      </c>
      <c r="N6863" t="str" cm="1">
        <f t="array" ref="N6863">INDEX($A$9:$F$1048576, $J6863, $K6863 )</f>
        <v>66688</v>
      </c>
      <c r="O6863" t="str" cm="1">
        <f t="array" ref="O6863">INDEX($B$9:$F$1048576, $J6863, $K6863 )</f>
        <v>키움에프앤아이</v>
      </c>
      <c r="P6863" t="str" cm="1">
        <f t="array" ref="P6863">IF( $L6863, TRIM(_xll.IMDP("IR", $G$5&amp;$N6863, $G$6)), "" )</f>
        <v/>
      </c>
      <c r="Q6863" t="b" cm="1">
        <f t="array" ref="Q6863">IF(
    $U$1=1, AND($P6863&lt;&gt;"", $P6863&lt;&gt;"...", $P6863&lt;&gt;"입력오류"),
    IF(
        $U$18=1, AND($P6863&lt;&gt;"", $P6863&lt;&gt;"...", $P6863&lt;&gt;"입력오류", ISNUMBER(FIND(INDEX($T$2:$T$7,$U$1),$P6863))),
        IF(
            $U$17="기타", AND($P6863&lt;&gt;"", $P6863&lt;&gt;"...", $P6863&lt;&gt;"입력오류", NOT(ISNUMBER(FIND($T$21:$T$34,$P6863)))),
            AND($P6863&lt;&gt;"", $P6863&lt;&gt;"...", $P6863&lt;&gt;"입력오류", $T$19=$P6863)
        )
    )
)</f>
        <v>0</v>
      </c>
    </row>
    <row r="6864" spans="9:17">
      <c r="I6864">
        <f t="shared" si="322"/>
        <v>6863</v>
      </c>
      <c r="J6864">
        <f t="shared" si="323"/>
        <v>279</v>
      </c>
      <c r="K6864">
        <f t="shared" si="321"/>
        <v>5</v>
      </c>
      <c r="L6864" t="b">
        <f>COUNTIF($N$2:N6864, N6864)=1</f>
        <v>1</v>
      </c>
      <c r="M6864" s="37">
        <f>IF( $Q6864, MAX($M$1:M6863)+1, 0)</f>
        <v>0</v>
      </c>
      <c r="N6864" t="str" cm="1">
        <f t="array" ref="N6864">INDEX($A$9:$F$1048576, $J6864, $K6864 )</f>
        <v>67310</v>
      </c>
      <c r="O6864" t="str" cm="1">
        <f t="array" ref="O6864">INDEX($B$9:$F$1048576, $J6864, $K6864 )</f>
        <v>코람코라이프인프라리츠</v>
      </c>
      <c r="P6864" t="str" cm="1">
        <f t="array" ref="P6864">IF( $L6864, TRIM(_xll.IMDP("IR", $G$5&amp;$N6864, $G$6)), "" )</f>
        <v/>
      </c>
      <c r="Q6864" t="b" cm="1">
        <f t="array" ref="Q6864">IF(
    $U$1=1, AND($P6864&lt;&gt;"", $P6864&lt;&gt;"...", $P6864&lt;&gt;"입력오류"),
    IF(
        $U$18=1, AND($P6864&lt;&gt;"", $P6864&lt;&gt;"...", $P6864&lt;&gt;"입력오류", ISNUMBER(FIND(INDEX($T$2:$T$7,$U$1),$P6864))),
        IF(
            $U$17="기타", AND($P6864&lt;&gt;"", $P6864&lt;&gt;"...", $P6864&lt;&gt;"입력오류", NOT(ISNUMBER(FIND($T$21:$T$34,$P6864)))),
            AND($P6864&lt;&gt;"", $P6864&lt;&gt;"...", $P6864&lt;&gt;"입력오류", $T$19=$P6864)
        )
    )
)</f>
        <v>0</v>
      </c>
    </row>
    <row r="6865" spans="9:17">
      <c r="I6865">
        <f t="shared" si="322"/>
        <v>6864</v>
      </c>
      <c r="J6865">
        <f t="shared" si="323"/>
        <v>280</v>
      </c>
      <c r="K6865">
        <f t="shared" si="321"/>
        <v>5</v>
      </c>
      <c r="L6865" t="b">
        <f>COUNTIF($N$2:N6865, N6865)=1</f>
        <v>1</v>
      </c>
      <c r="M6865" s="37">
        <f>IF( $Q6865, MAX($M$1:M6864)+1, 0)</f>
        <v>0</v>
      </c>
      <c r="N6865" t="str" cm="1">
        <f t="array" ref="N6865">INDEX($A$9:$F$1048576, $J6865, $K6865 )</f>
        <v>67345</v>
      </c>
      <c r="O6865" t="str" cm="1">
        <f t="array" ref="O6865">INDEX($B$9:$F$1048576, $J6865, $K6865 )</f>
        <v>엠앤씨솔루션</v>
      </c>
      <c r="P6865" t="str" cm="1">
        <f t="array" ref="P6865">IF( $L6865, TRIM(_xll.IMDP("IR", $G$5&amp;$N6865, $G$6)), "" )</f>
        <v/>
      </c>
      <c r="Q6865" t="b" cm="1">
        <f t="array" ref="Q6865">IF(
    $U$1=1, AND($P6865&lt;&gt;"", $P6865&lt;&gt;"...", $P6865&lt;&gt;"입력오류"),
    IF(
        $U$18=1, AND($P6865&lt;&gt;"", $P6865&lt;&gt;"...", $P6865&lt;&gt;"입력오류", ISNUMBER(FIND(INDEX($T$2:$T$7,$U$1),$P6865))),
        IF(
            $U$17="기타", AND($P6865&lt;&gt;"", $P6865&lt;&gt;"...", $P6865&lt;&gt;"입력오류", NOT(ISNUMBER(FIND($T$21:$T$34,$P6865)))),
            AND($P6865&lt;&gt;"", $P6865&lt;&gt;"...", $P6865&lt;&gt;"입력오류", $T$19=$P6865)
        )
    )
)</f>
        <v>0</v>
      </c>
    </row>
    <row r="6866" spans="9:17">
      <c r="I6866">
        <f t="shared" si="322"/>
        <v>6865</v>
      </c>
      <c r="J6866">
        <f t="shared" si="323"/>
        <v>281</v>
      </c>
      <c r="K6866">
        <f t="shared" si="321"/>
        <v>5</v>
      </c>
      <c r="L6866" t="b">
        <f>COUNTIF($N$2:N6866, N6866)=1</f>
        <v>0</v>
      </c>
      <c r="M6866" s="37">
        <f>IF( $Q6866, MAX($M$1:M6865)+1, 0)</f>
        <v>0</v>
      </c>
      <c r="N6866" t="str" cm="1">
        <f t="array" ref="N6866">INDEX($A$9:$F$1048576, $J6866, $K6866 )</f>
        <v>67631</v>
      </c>
      <c r="O6866" t="str" cm="1">
        <f t="array" ref="O6866">INDEX($B$9:$F$1048576, $J6866, $K6866 )</f>
        <v>우리금융에프앤아이</v>
      </c>
      <c r="P6866" t="str" cm="1">
        <f t="array" ref="P6866">IF( $L6866, TRIM(_xll.IMDP("IR", $G$5&amp;$N6866, $G$6)), "" )</f>
        <v/>
      </c>
      <c r="Q6866" t="b" cm="1">
        <f t="array" ref="Q6866">IF(
    $U$1=1, AND($P6866&lt;&gt;"", $P6866&lt;&gt;"...", $P6866&lt;&gt;"입력오류"),
    IF(
        $U$18=1, AND($P6866&lt;&gt;"", $P6866&lt;&gt;"...", $P6866&lt;&gt;"입력오류", ISNUMBER(FIND(INDEX($T$2:$T$7,$U$1),$P6866))),
        IF(
            $U$17="기타", AND($P6866&lt;&gt;"", $P6866&lt;&gt;"...", $P6866&lt;&gt;"입력오류", NOT(ISNUMBER(FIND($T$21:$T$34,$P6866)))),
            AND($P6866&lt;&gt;"", $P6866&lt;&gt;"...", $P6866&lt;&gt;"입력오류", $T$19=$P6866)
        )
    )
)</f>
        <v>0</v>
      </c>
    </row>
    <row r="6867" spans="9:17">
      <c r="I6867">
        <f t="shared" si="322"/>
        <v>6866</v>
      </c>
      <c r="J6867">
        <f t="shared" si="323"/>
        <v>282</v>
      </c>
      <c r="K6867">
        <f t="shared" si="321"/>
        <v>5</v>
      </c>
      <c r="L6867" t="b">
        <f>COUNTIF($N$2:N6867, N6867)=1</f>
        <v>1</v>
      </c>
      <c r="M6867" s="37">
        <f>IF( $Q6867, MAX($M$1:M6866)+1, 0)</f>
        <v>0</v>
      </c>
      <c r="N6867" t="str" cm="1">
        <f t="array" ref="N6867">INDEX($A$9:$F$1048576, $J6867, $K6867 )</f>
        <v>67634</v>
      </c>
      <c r="O6867" t="str" cm="1">
        <f t="array" ref="O6867">INDEX($B$9:$F$1048576, $J6867, $K6867 )</f>
        <v>에이치씨엔</v>
      </c>
      <c r="P6867" t="str" cm="1">
        <f t="array" ref="P6867">IF( $L6867, TRIM(_xll.IMDP("IR", $G$5&amp;$N6867, $G$6)), "" )</f>
        <v/>
      </c>
      <c r="Q6867" t="b" cm="1">
        <f t="array" ref="Q6867">IF(
    $U$1=1, AND($P6867&lt;&gt;"", $P6867&lt;&gt;"...", $P6867&lt;&gt;"입력오류"),
    IF(
        $U$18=1, AND($P6867&lt;&gt;"", $P6867&lt;&gt;"...", $P6867&lt;&gt;"입력오류", ISNUMBER(FIND(INDEX($T$2:$T$7,$U$1),$P6867))),
        IF(
            $U$17="기타", AND($P6867&lt;&gt;"", $P6867&lt;&gt;"...", $P6867&lt;&gt;"입력오류", NOT(ISNUMBER(FIND($T$21:$T$34,$P6867)))),
            AND($P6867&lt;&gt;"", $P6867&lt;&gt;"...", $P6867&lt;&gt;"입력오류", $T$19=$P6867)
        )
    )
)</f>
        <v>0</v>
      </c>
    </row>
    <row r="6868" spans="9:17">
      <c r="I6868">
        <f t="shared" si="322"/>
        <v>6867</v>
      </c>
      <c r="J6868">
        <f t="shared" si="323"/>
        <v>283</v>
      </c>
      <c r="K6868">
        <f t="shared" si="321"/>
        <v>5</v>
      </c>
      <c r="L6868" t="b">
        <f>COUNTIF($N$2:N6868, N6868)=1</f>
        <v>0</v>
      </c>
      <c r="M6868" s="37">
        <f>IF( $Q6868, MAX($M$1:M6867)+1, 0)</f>
        <v>0</v>
      </c>
      <c r="N6868" t="str" cm="1">
        <f t="array" ref="N6868">INDEX($A$9:$F$1048576, $J6868, $K6868 )</f>
        <v>67813</v>
      </c>
      <c r="O6868" t="str" cm="1">
        <f t="array" ref="O6868">INDEX($B$9:$F$1048576, $J6868, $K6868 )</f>
        <v>이지스밸류플러스리츠</v>
      </c>
      <c r="P6868" t="str" cm="1">
        <f t="array" ref="P6868">IF( $L6868, TRIM(_xll.IMDP("IR", $G$5&amp;$N6868, $G$6)), "" )</f>
        <v/>
      </c>
      <c r="Q6868" t="b" cm="1">
        <f t="array" ref="Q6868">IF(
    $U$1=1, AND($P6868&lt;&gt;"", $P6868&lt;&gt;"...", $P6868&lt;&gt;"입력오류"),
    IF(
        $U$18=1, AND($P6868&lt;&gt;"", $P6868&lt;&gt;"...", $P6868&lt;&gt;"입력오류", ISNUMBER(FIND(INDEX($T$2:$T$7,$U$1),$P6868))),
        IF(
            $U$17="기타", AND($P6868&lt;&gt;"", $P6868&lt;&gt;"...", $P6868&lt;&gt;"입력오류", NOT(ISNUMBER(FIND($T$21:$T$34,$P6868)))),
            AND($P6868&lt;&gt;"", $P6868&lt;&gt;"...", $P6868&lt;&gt;"입력오류", $T$19=$P6868)
        )
    )
)</f>
        <v>0</v>
      </c>
    </row>
    <row r="6869" spans="9:17">
      <c r="I6869">
        <f t="shared" si="322"/>
        <v>6868</v>
      </c>
      <c r="J6869">
        <f t="shared" si="323"/>
        <v>284</v>
      </c>
      <c r="K6869">
        <f t="shared" si="321"/>
        <v>5</v>
      </c>
      <c r="L6869" t="b">
        <f>COUNTIF($N$2:N6869, N6869)=1</f>
        <v>1</v>
      </c>
      <c r="M6869" s="37">
        <f>IF( $Q6869, MAX($M$1:M6868)+1, 0)</f>
        <v>0</v>
      </c>
      <c r="N6869" t="str" cm="1">
        <f t="array" ref="N6869">INDEX($A$9:$F$1048576, $J6869, $K6869 )</f>
        <v>67854</v>
      </c>
      <c r="O6869" t="str" cm="1">
        <f t="array" ref="O6869">INDEX($B$9:$F$1048576, $J6869, $K6869 )</f>
        <v>에이치엘엘중앙</v>
      </c>
      <c r="P6869" t="str" cm="1">
        <f t="array" ref="P6869">IF( $L6869, TRIM(_xll.IMDP("IR", $G$5&amp;$N6869, $G$6)), "" )</f>
        <v/>
      </c>
      <c r="Q6869" t="b" cm="1">
        <f t="array" ref="Q6869">IF(
    $U$1=1, AND($P6869&lt;&gt;"", $P6869&lt;&gt;"...", $P6869&lt;&gt;"입력오류"),
    IF(
        $U$18=1, AND($P6869&lt;&gt;"", $P6869&lt;&gt;"...", $P6869&lt;&gt;"입력오류", ISNUMBER(FIND(INDEX($T$2:$T$7,$U$1),$P6869))),
        IF(
            $U$17="기타", AND($P6869&lt;&gt;"", $P6869&lt;&gt;"...", $P6869&lt;&gt;"입력오류", NOT(ISNUMBER(FIND($T$21:$T$34,$P6869)))),
            AND($P6869&lt;&gt;"", $P6869&lt;&gt;"...", $P6869&lt;&gt;"입력오류", $T$19=$P6869)
        )
    )
)</f>
        <v>0</v>
      </c>
    </row>
    <row r="6870" spans="9:17">
      <c r="I6870">
        <f t="shared" si="322"/>
        <v>6869</v>
      </c>
      <c r="J6870">
        <f t="shared" si="323"/>
        <v>285</v>
      </c>
      <c r="K6870">
        <f t="shared" si="321"/>
        <v>5</v>
      </c>
      <c r="L6870" t="b">
        <f>COUNTIF($N$2:N6870, N6870)=1</f>
        <v>0</v>
      </c>
      <c r="M6870" s="37">
        <f>IF( $Q6870, MAX($M$1:M6869)+1, 0)</f>
        <v>0</v>
      </c>
      <c r="N6870" t="str" cm="1">
        <f t="array" ref="N6870">INDEX($A$9:$F$1048576, $J6870, $K6870 )</f>
        <v>68134</v>
      </c>
      <c r="O6870" t="str" cm="1">
        <f t="array" ref="O6870">INDEX($B$9:$F$1048576, $J6870, $K6870 )</f>
        <v>포스코플로우</v>
      </c>
      <c r="P6870" t="str" cm="1">
        <f t="array" ref="P6870">IF( $L6870, TRIM(_xll.IMDP("IR", $G$5&amp;$N6870, $G$6)), "" )</f>
        <v/>
      </c>
      <c r="Q6870" t="b" cm="1">
        <f t="array" ref="Q6870">IF(
    $U$1=1, AND($P6870&lt;&gt;"", $P6870&lt;&gt;"...", $P6870&lt;&gt;"입력오류"),
    IF(
        $U$18=1, AND($P6870&lt;&gt;"", $P6870&lt;&gt;"...", $P6870&lt;&gt;"입력오류", ISNUMBER(FIND(INDEX($T$2:$T$7,$U$1),$P6870))),
        IF(
            $U$17="기타", AND($P6870&lt;&gt;"", $P6870&lt;&gt;"...", $P6870&lt;&gt;"입력오류", NOT(ISNUMBER(FIND($T$21:$T$34,$P6870)))),
            AND($P6870&lt;&gt;"", $P6870&lt;&gt;"...", $P6870&lt;&gt;"입력오류", $T$19=$P6870)
        )
    )
)</f>
        <v>0</v>
      </c>
    </row>
    <row r="6871" spans="9:17">
      <c r="I6871">
        <f t="shared" si="322"/>
        <v>6870</v>
      </c>
      <c r="J6871">
        <f t="shared" si="323"/>
        <v>286</v>
      </c>
      <c r="K6871">
        <f t="shared" si="321"/>
        <v>5</v>
      </c>
      <c r="L6871" t="b">
        <f>COUNTIF($N$2:N6871, N6871)=1</f>
        <v>1</v>
      </c>
      <c r="M6871" s="37">
        <f>IF( $Q6871, MAX($M$1:M6870)+1, 0)</f>
        <v>0</v>
      </c>
      <c r="N6871" t="str" cm="1">
        <f t="array" ref="N6871">INDEX($A$9:$F$1048576, $J6871, $K6871 )</f>
        <v>68140</v>
      </c>
      <c r="O6871" t="str" cm="1">
        <f t="array" ref="O6871">INDEX($B$9:$F$1048576, $J6871, $K6871 )</f>
        <v>오케이에프앤아이대부</v>
      </c>
      <c r="P6871" t="str" cm="1">
        <f t="array" ref="P6871">IF( $L6871, TRIM(_xll.IMDP("IR", $G$5&amp;$N6871, $G$6)), "" )</f>
        <v/>
      </c>
      <c r="Q6871" t="b" cm="1">
        <f t="array" ref="Q6871">IF(
    $U$1=1, AND($P6871&lt;&gt;"", $P6871&lt;&gt;"...", $P6871&lt;&gt;"입력오류"),
    IF(
        $U$18=1, AND($P6871&lt;&gt;"", $P6871&lt;&gt;"...", $P6871&lt;&gt;"입력오류", ISNUMBER(FIND(INDEX($T$2:$T$7,$U$1),$P6871))),
        IF(
            $U$17="기타", AND($P6871&lt;&gt;"", $P6871&lt;&gt;"...", $P6871&lt;&gt;"입력오류", NOT(ISNUMBER(FIND($T$21:$T$34,$P6871)))),
            AND($P6871&lt;&gt;"", $P6871&lt;&gt;"...", $P6871&lt;&gt;"입력오류", $T$19=$P6871)
        )
    )
)</f>
        <v>0</v>
      </c>
    </row>
    <row r="6872" spans="9:17">
      <c r="I6872">
        <f t="shared" si="322"/>
        <v>6871</v>
      </c>
      <c r="J6872">
        <f t="shared" si="323"/>
        <v>287</v>
      </c>
      <c r="K6872">
        <f t="shared" si="321"/>
        <v>5</v>
      </c>
      <c r="L6872" t="b">
        <f>COUNTIF($N$2:N6872, N6872)=1</f>
        <v>1</v>
      </c>
      <c r="M6872" s="37">
        <f>IF( $Q6872, MAX($M$1:M6871)+1, 0)</f>
        <v>0</v>
      </c>
      <c r="N6872" t="str" cm="1">
        <f t="array" ref="N6872">INDEX($A$9:$F$1048576, $J6872, $K6872 )</f>
        <v>69089</v>
      </c>
      <c r="O6872" t="str" cm="1">
        <f t="array" ref="O6872">INDEX($B$9:$F$1048576, $J6872, $K6872 )</f>
        <v>새만금개발공사</v>
      </c>
      <c r="P6872" t="str" cm="1">
        <f t="array" ref="P6872">IF( $L6872, TRIM(_xll.IMDP("IR", $G$5&amp;$N6872, $G$6)), "" )</f>
        <v/>
      </c>
      <c r="Q6872" t="b" cm="1">
        <f t="array" ref="Q6872">IF(
    $U$1=1, AND($P6872&lt;&gt;"", $P6872&lt;&gt;"...", $P6872&lt;&gt;"입력오류"),
    IF(
        $U$18=1, AND($P6872&lt;&gt;"", $P6872&lt;&gt;"...", $P6872&lt;&gt;"입력오류", ISNUMBER(FIND(INDEX($T$2:$T$7,$U$1),$P6872))),
        IF(
            $U$17="기타", AND($P6872&lt;&gt;"", $P6872&lt;&gt;"...", $P6872&lt;&gt;"입력오류", NOT(ISNUMBER(FIND($T$21:$T$34,$P6872)))),
            AND($P6872&lt;&gt;"", $P6872&lt;&gt;"...", $P6872&lt;&gt;"입력오류", $T$19=$P6872)
        )
    )
)</f>
        <v>0</v>
      </c>
    </row>
    <row r="6873" spans="9:17">
      <c r="I6873">
        <f t="shared" si="322"/>
        <v>6872</v>
      </c>
      <c r="J6873">
        <f t="shared" si="323"/>
        <v>288</v>
      </c>
      <c r="K6873">
        <f t="shared" si="321"/>
        <v>5</v>
      </c>
      <c r="L6873" t="b">
        <f>COUNTIF($N$2:N6873, N6873)=1</f>
        <v>1</v>
      </c>
      <c r="M6873" s="37">
        <f>IF( $Q6873, MAX($M$1:M6872)+1, 0)</f>
        <v>0</v>
      </c>
      <c r="N6873" t="str" cm="1">
        <f t="array" ref="N6873">INDEX($A$9:$F$1048576, $J6873, $K6873 )</f>
        <v>69090</v>
      </c>
      <c r="O6873" t="str" cm="1">
        <f t="array" ref="O6873">INDEX($B$9:$F$1048576, $J6873, $K6873 )</f>
        <v>대화은행(서울지점)</v>
      </c>
      <c r="P6873" t="str" cm="1">
        <f t="array" ref="P6873">IF( $L6873, TRIM(_xll.IMDP("IR", $G$5&amp;$N6873, $G$6)), "" )</f>
        <v/>
      </c>
      <c r="Q6873" t="b" cm="1">
        <f t="array" ref="Q6873">IF(
    $U$1=1, AND($P6873&lt;&gt;"", $P6873&lt;&gt;"...", $P6873&lt;&gt;"입력오류"),
    IF(
        $U$18=1, AND($P6873&lt;&gt;"", $P6873&lt;&gt;"...", $P6873&lt;&gt;"입력오류", ISNUMBER(FIND(INDEX($T$2:$T$7,$U$1),$P6873))),
        IF(
            $U$17="기타", AND($P6873&lt;&gt;"", $P6873&lt;&gt;"...", $P6873&lt;&gt;"입력오류", NOT(ISNUMBER(FIND($T$21:$T$34,$P6873)))),
            AND($P6873&lt;&gt;"", $P6873&lt;&gt;"...", $P6873&lt;&gt;"입력오류", $T$19=$P6873)
        )
    )
)</f>
        <v>0</v>
      </c>
    </row>
    <row r="6874" spans="9:17">
      <c r="I6874">
        <f t="shared" si="322"/>
        <v>6873</v>
      </c>
      <c r="J6874">
        <f t="shared" si="323"/>
        <v>289</v>
      </c>
      <c r="K6874">
        <f t="shared" si="321"/>
        <v>5</v>
      </c>
      <c r="L6874" t="b">
        <f>COUNTIF($N$2:N6874, N6874)=1</f>
        <v>0</v>
      </c>
      <c r="M6874" s="37">
        <f>IF( $Q6874, MAX($M$1:M6873)+1, 0)</f>
        <v>0</v>
      </c>
      <c r="N6874" t="str" cm="1">
        <f t="array" ref="N6874">INDEX($A$9:$F$1048576, $J6874, $K6874 )</f>
        <v>69833</v>
      </c>
      <c r="O6874" t="str" cm="1">
        <f t="array" ref="O6874">INDEX($B$9:$F$1048576, $J6874, $K6874 )</f>
        <v>한화컨버전스</v>
      </c>
      <c r="P6874" t="str" cm="1">
        <f t="array" ref="P6874">IF( $L6874, TRIM(_xll.IMDP("IR", $G$5&amp;$N6874, $G$6)), "" )</f>
        <v/>
      </c>
      <c r="Q6874" t="b" cm="1">
        <f t="array" ref="Q6874">IF(
    $U$1=1, AND($P6874&lt;&gt;"", $P6874&lt;&gt;"...", $P6874&lt;&gt;"입력오류"),
    IF(
        $U$18=1, AND($P6874&lt;&gt;"", $P6874&lt;&gt;"...", $P6874&lt;&gt;"입력오류", ISNUMBER(FIND(INDEX($T$2:$T$7,$U$1),$P6874))),
        IF(
            $U$17="기타", AND($P6874&lt;&gt;"", $P6874&lt;&gt;"...", $P6874&lt;&gt;"입력오류", NOT(ISNUMBER(FIND($T$21:$T$34,$P6874)))),
            AND($P6874&lt;&gt;"", $P6874&lt;&gt;"...", $P6874&lt;&gt;"입력오류", $T$19=$P6874)
        )
    )
)</f>
        <v>0</v>
      </c>
    </row>
    <row r="6875" spans="9:17">
      <c r="I6875">
        <f t="shared" si="322"/>
        <v>6874</v>
      </c>
      <c r="J6875">
        <f t="shared" si="323"/>
        <v>290</v>
      </c>
      <c r="K6875">
        <f t="shared" si="321"/>
        <v>5</v>
      </c>
      <c r="L6875" t="b">
        <f>COUNTIF($N$2:N6875, N6875)=1</f>
        <v>0</v>
      </c>
      <c r="M6875" s="37">
        <f>IF( $Q6875, MAX($M$1:M6874)+1, 0)</f>
        <v>0</v>
      </c>
      <c r="N6875" t="str" cm="1">
        <f t="array" ref="N6875">INDEX($A$9:$F$1048576, $J6875, $K6875 )</f>
        <v>70126</v>
      </c>
      <c r="O6875" t="str" cm="1">
        <f t="array" ref="O6875">INDEX($B$9:$F$1048576, $J6875, $K6875 )</f>
        <v>이지스레지던스리츠</v>
      </c>
      <c r="P6875" t="str" cm="1">
        <f t="array" ref="P6875">IF( $L6875, TRIM(_xll.IMDP("IR", $G$5&amp;$N6875, $G$6)), "" )</f>
        <v/>
      </c>
      <c r="Q6875" t="b" cm="1">
        <f t="array" ref="Q6875">IF(
    $U$1=1, AND($P6875&lt;&gt;"", $P6875&lt;&gt;"...", $P6875&lt;&gt;"입력오류"),
    IF(
        $U$18=1, AND($P6875&lt;&gt;"", $P6875&lt;&gt;"...", $P6875&lt;&gt;"입력오류", ISNUMBER(FIND(INDEX($T$2:$T$7,$U$1),$P6875))),
        IF(
            $U$17="기타", AND($P6875&lt;&gt;"", $P6875&lt;&gt;"...", $P6875&lt;&gt;"입력오류", NOT(ISNUMBER(FIND($T$21:$T$34,$P6875)))),
            AND($P6875&lt;&gt;"", $P6875&lt;&gt;"...", $P6875&lt;&gt;"입력오류", $T$19=$P6875)
        )
    )
)</f>
        <v>0</v>
      </c>
    </row>
    <row r="6876" spans="9:17">
      <c r="I6876">
        <f t="shared" si="322"/>
        <v>6875</v>
      </c>
      <c r="J6876">
        <f t="shared" si="323"/>
        <v>291</v>
      </c>
      <c r="K6876">
        <f t="shared" si="321"/>
        <v>5</v>
      </c>
      <c r="L6876" t="b">
        <f>COUNTIF($N$2:N6876, N6876)=1</f>
        <v>1</v>
      </c>
      <c r="M6876" s="37">
        <f>IF( $Q6876, MAX($M$1:M6875)+1, 0)</f>
        <v>0</v>
      </c>
      <c r="N6876" t="str" cm="1">
        <f t="array" ref="N6876">INDEX($A$9:$F$1048576, $J6876, $K6876 )</f>
        <v>70213</v>
      </c>
      <c r="O6876" t="str" cm="1">
        <f t="array" ref="O6876">INDEX($B$9:$F$1048576, $J6876, $K6876 )</f>
        <v>신한서부티엔디리츠</v>
      </c>
      <c r="P6876" t="str" cm="1">
        <f t="array" ref="P6876">IF( $L6876, TRIM(_xll.IMDP("IR", $G$5&amp;$N6876, $G$6)), "" )</f>
        <v/>
      </c>
      <c r="Q6876" t="b" cm="1">
        <f t="array" ref="Q6876">IF(
    $U$1=1, AND($P6876&lt;&gt;"", $P6876&lt;&gt;"...", $P6876&lt;&gt;"입력오류"),
    IF(
        $U$18=1, AND($P6876&lt;&gt;"", $P6876&lt;&gt;"...", $P6876&lt;&gt;"입력오류", ISNUMBER(FIND(INDEX($T$2:$T$7,$U$1),$P6876))),
        IF(
            $U$17="기타", AND($P6876&lt;&gt;"", $P6876&lt;&gt;"...", $P6876&lt;&gt;"입력오류", NOT(ISNUMBER(FIND($T$21:$T$34,$P6876)))),
            AND($P6876&lt;&gt;"", $P6876&lt;&gt;"...", $P6876&lt;&gt;"입력오류", $T$19=$P6876)
        )
    )
)</f>
        <v>0</v>
      </c>
    </row>
    <row r="6877" spans="9:17">
      <c r="I6877">
        <f t="shared" si="322"/>
        <v>6876</v>
      </c>
      <c r="J6877">
        <f t="shared" si="323"/>
        <v>292</v>
      </c>
      <c r="K6877">
        <f t="shared" si="321"/>
        <v>5</v>
      </c>
      <c r="L6877" t="b">
        <f>COUNTIF($N$2:N6877, N6877)=1</f>
        <v>1</v>
      </c>
      <c r="M6877" s="37">
        <f>IF( $Q6877, MAX($M$1:M6876)+1, 0)</f>
        <v>0</v>
      </c>
      <c r="N6877" t="str" cm="1">
        <f t="array" ref="N6877">INDEX($A$9:$F$1048576, $J6877, $K6877 )</f>
        <v>70364</v>
      </c>
      <c r="O6877" t="str" cm="1">
        <f t="array" ref="O6877">INDEX($B$9:$F$1048576, $J6877, $K6877 )</f>
        <v>에스케이에코엔지니어링</v>
      </c>
      <c r="P6877" t="str" cm="1">
        <f t="array" ref="P6877">IF( $L6877, TRIM(_xll.IMDP("IR", $G$5&amp;$N6877, $G$6)), "" )</f>
        <v/>
      </c>
      <c r="Q6877" t="b" cm="1">
        <f t="array" ref="Q6877">IF(
    $U$1=1, AND($P6877&lt;&gt;"", $P6877&lt;&gt;"...", $P6877&lt;&gt;"입력오류"),
    IF(
        $U$18=1, AND($P6877&lt;&gt;"", $P6877&lt;&gt;"...", $P6877&lt;&gt;"입력오류", ISNUMBER(FIND(INDEX($T$2:$T$7,$U$1),$P6877))),
        IF(
            $U$17="기타", AND($P6877&lt;&gt;"", $P6877&lt;&gt;"...", $P6877&lt;&gt;"입력오류", NOT(ISNUMBER(FIND($T$21:$T$34,$P6877)))),
            AND($P6877&lt;&gt;"", $P6877&lt;&gt;"...", $P6877&lt;&gt;"입력오류", $T$19=$P6877)
        )
    )
)</f>
        <v>0</v>
      </c>
    </row>
    <row r="6878" spans="9:17">
      <c r="I6878">
        <f t="shared" si="322"/>
        <v>6877</v>
      </c>
      <c r="J6878">
        <f t="shared" si="323"/>
        <v>293</v>
      </c>
      <c r="K6878">
        <f t="shared" si="321"/>
        <v>5</v>
      </c>
      <c r="L6878" t="b">
        <f>COUNTIF($N$2:N6878, N6878)=1</f>
        <v>1</v>
      </c>
      <c r="M6878" s="37">
        <f>IF( $Q6878, MAX($M$1:M6877)+1, 0)</f>
        <v>0</v>
      </c>
      <c r="N6878" t="str" cm="1">
        <f t="array" ref="N6878">INDEX($A$9:$F$1048576, $J6878, $K6878 )</f>
        <v>70517</v>
      </c>
      <c r="O6878" t="str" cm="1">
        <f t="array" ref="O6878">INDEX($B$9:$F$1048576, $J6878, $K6878 )</f>
        <v>한화위탁관리부동산투자회사</v>
      </c>
      <c r="P6878" t="str" cm="1">
        <f t="array" ref="P6878">IF( $L6878, TRIM(_xll.IMDP("IR", $G$5&amp;$N6878, $G$6)), "" )</f>
        <v/>
      </c>
      <c r="Q6878" t="b" cm="1">
        <f t="array" ref="Q6878">IF(
    $U$1=1, AND($P6878&lt;&gt;"", $P6878&lt;&gt;"...", $P6878&lt;&gt;"입력오류"),
    IF(
        $U$18=1, AND($P6878&lt;&gt;"", $P6878&lt;&gt;"...", $P6878&lt;&gt;"입력오류", ISNUMBER(FIND(INDEX($T$2:$T$7,$U$1),$P6878))),
        IF(
            $U$17="기타", AND($P6878&lt;&gt;"", $P6878&lt;&gt;"...", $P6878&lt;&gt;"입력오류", NOT(ISNUMBER(FIND($T$21:$T$34,$P6878)))),
            AND($P6878&lt;&gt;"", $P6878&lt;&gt;"...", $P6878&lt;&gt;"입력오류", $T$19=$P6878)
        )
    )
)</f>
        <v>0</v>
      </c>
    </row>
    <row r="6879" spans="9:17">
      <c r="I6879">
        <f t="shared" si="322"/>
        <v>6878</v>
      </c>
      <c r="J6879">
        <f t="shared" si="323"/>
        <v>294</v>
      </c>
      <c r="K6879">
        <f t="shared" si="321"/>
        <v>5</v>
      </c>
      <c r="L6879" t="b">
        <f>COUNTIF($N$2:N6879, N6879)=1</f>
        <v>1</v>
      </c>
      <c r="M6879" s="37">
        <f>IF( $Q6879, MAX($M$1:M6878)+1, 0)</f>
        <v>0</v>
      </c>
      <c r="N6879" t="str" cm="1">
        <f t="array" ref="N6879">INDEX($A$9:$F$1048576, $J6879, $K6879 )</f>
        <v>71132</v>
      </c>
      <c r="O6879" t="str" cm="1">
        <f t="array" ref="O6879">INDEX($B$9:$F$1048576, $J6879, $K6879 )</f>
        <v>위드인천에너지</v>
      </c>
      <c r="P6879" t="str" cm="1">
        <f t="array" ref="P6879">IF( $L6879, TRIM(_xll.IMDP("IR", $G$5&amp;$N6879, $G$6)), "" )</f>
        <v/>
      </c>
      <c r="Q6879" t="b" cm="1">
        <f t="array" ref="Q6879">IF(
    $U$1=1, AND($P6879&lt;&gt;"", $P6879&lt;&gt;"...", $P6879&lt;&gt;"입력오류"),
    IF(
        $U$18=1, AND($P6879&lt;&gt;"", $P6879&lt;&gt;"...", $P6879&lt;&gt;"입력오류", ISNUMBER(FIND(INDEX($T$2:$T$7,$U$1),$P6879))),
        IF(
            $U$17="기타", AND($P6879&lt;&gt;"", $P6879&lt;&gt;"...", $P6879&lt;&gt;"입력오류", NOT(ISNUMBER(FIND($T$21:$T$34,$P6879)))),
            AND($P6879&lt;&gt;"", $P6879&lt;&gt;"...", $P6879&lt;&gt;"입력오류", $T$19=$P6879)
        )
    )
)</f>
        <v>0</v>
      </c>
    </row>
    <row r="6880" spans="9:17">
      <c r="I6880">
        <f t="shared" si="322"/>
        <v>6879</v>
      </c>
      <c r="J6880">
        <f t="shared" si="323"/>
        <v>295</v>
      </c>
      <c r="K6880">
        <f t="shared" si="321"/>
        <v>5</v>
      </c>
      <c r="L6880" t="b">
        <f>COUNTIF($N$2:N6880, N6880)=1</f>
        <v>1</v>
      </c>
      <c r="M6880" s="37">
        <f>IF( $Q6880, MAX($M$1:M6879)+1, 0)</f>
        <v>0</v>
      </c>
      <c r="N6880" t="str" cm="1">
        <f t="array" ref="N6880">INDEX($A$9:$F$1048576, $J6880, $K6880 )</f>
        <v>73135</v>
      </c>
      <c r="O6880" t="str" cm="1">
        <f t="array" ref="O6880">INDEX($B$9:$F$1048576, $J6880, $K6880 )</f>
        <v>한화생명금융서비스</v>
      </c>
      <c r="P6880" t="str" cm="1">
        <f t="array" ref="P6880">IF( $L6880, TRIM(_xll.IMDP("IR", $G$5&amp;$N6880, $G$6)), "" )</f>
        <v/>
      </c>
      <c r="Q6880" t="b" cm="1">
        <f t="array" ref="Q6880">IF(
    $U$1=1, AND($P6880&lt;&gt;"", $P6880&lt;&gt;"...", $P6880&lt;&gt;"입력오류"),
    IF(
        $U$18=1, AND($P6880&lt;&gt;"", $P6880&lt;&gt;"...", $P6880&lt;&gt;"입력오류", ISNUMBER(FIND(INDEX($T$2:$T$7,$U$1),$P6880))),
        IF(
            $U$17="기타", AND($P6880&lt;&gt;"", $P6880&lt;&gt;"...", $P6880&lt;&gt;"입력오류", NOT(ISNUMBER(FIND($T$21:$T$34,$P6880)))),
            AND($P6880&lt;&gt;"", $P6880&lt;&gt;"...", $P6880&lt;&gt;"입력오류", $T$19=$P6880)
        )
    )
)</f>
        <v>0</v>
      </c>
    </row>
    <row r="6881" spans="9:17">
      <c r="I6881">
        <f t="shared" si="322"/>
        <v>6880</v>
      </c>
      <c r="J6881">
        <f t="shared" si="323"/>
        <v>296</v>
      </c>
      <c r="K6881">
        <f t="shared" si="321"/>
        <v>5</v>
      </c>
      <c r="L6881" t="b">
        <f>COUNTIF($N$2:N6881, N6881)=1</f>
        <v>1</v>
      </c>
      <c r="M6881" s="37">
        <f>IF( $Q6881, MAX($M$1:M6880)+1, 0)</f>
        <v>0</v>
      </c>
      <c r="N6881" t="str" cm="1">
        <f t="array" ref="N6881">INDEX($A$9:$F$1048576, $J6881, $K6881 )</f>
        <v>73191</v>
      </c>
      <c r="O6881" t="str" cm="1">
        <f t="array" ref="O6881">INDEX($B$9:$F$1048576, $J6881, $K6881 )</f>
        <v>삼주마리타임</v>
      </c>
      <c r="P6881" t="str" cm="1">
        <f t="array" ref="P6881">IF( $L6881, TRIM(_xll.IMDP("IR", $G$5&amp;$N6881, $G$6)), "" )</f>
        <v/>
      </c>
      <c r="Q6881" t="b" cm="1">
        <f t="array" ref="Q6881">IF(
    $U$1=1, AND($P6881&lt;&gt;"", $P6881&lt;&gt;"...", $P6881&lt;&gt;"입력오류"),
    IF(
        $U$18=1, AND($P6881&lt;&gt;"", $P6881&lt;&gt;"...", $P6881&lt;&gt;"입력오류", ISNUMBER(FIND(INDEX($T$2:$T$7,$U$1),$P6881))),
        IF(
            $U$17="기타", AND($P6881&lt;&gt;"", $P6881&lt;&gt;"...", $P6881&lt;&gt;"입력오류", NOT(ISNUMBER(FIND($T$21:$T$34,$P6881)))),
            AND($P6881&lt;&gt;"", $P6881&lt;&gt;"...", $P6881&lt;&gt;"입력오류", $T$19=$P6881)
        )
    )
)</f>
        <v>0</v>
      </c>
    </row>
    <row r="6882" spans="9:17">
      <c r="I6882">
        <f t="shared" si="322"/>
        <v>6881</v>
      </c>
      <c r="J6882" t="e">
        <f t="shared" si="323"/>
        <v>#N/A</v>
      </c>
      <c r="K6882" t="e">
        <f t="shared" si="321"/>
        <v>#N/A</v>
      </c>
      <c r="L6882" t="b">
        <f>COUNTIF($N$2:N6882, N6882)=1</f>
        <v>1</v>
      </c>
      <c r="M6882" s="37">
        <f>IF( $Q6882, MAX($M$1:M6881)+1, 0)</f>
        <v>0</v>
      </c>
      <c r="N6882" t="e" cm="1">
        <f t="array" ref="N6882">INDEX($A$9:$F$1048576, $J6882, $K6882 )</f>
        <v>#N/A</v>
      </c>
      <c r="O6882" t="e" cm="1">
        <f t="array" ref="O6882">INDEX($B$9:$F$1048576, $J6882, $K6882 )</f>
        <v>#N/A</v>
      </c>
      <c r="P6882" t="str" cm="1">
        <f t="array" ref="P6882">IF( $L6882, TRIM(_xll.IMDP("IR", $G$5&amp;$N6882, $G$6)), "" )</f>
        <v>입력오류</v>
      </c>
      <c r="Q6882" t="b" cm="1">
        <f t="array" ref="Q6882">IF(
    $U$1=1, AND($P6882&lt;&gt;"", $P6882&lt;&gt;"...", $P6882&lt;&gt;"입력오류"),
    IF(
        $U$18=1, AND($P6882&lt;&gt;"", $P6882&lt;&gt;"...", $P6882&lt;&gt;"입력오류", ISNUMBER(FIND(INDEX($T$2:$T$7,$U$1),$P6882))),
        IF(
            $U$17="기타", AND($P6882&lt;&gt;"", $P6882&lt;&gt;"...", $P6882&lt;&gt;"입력오류", NOT(ISNUMBER(FIND($T$21:$T$34,$P6882)))),
            AND($P6882&lt;&gt;"", $P6882&lt;&gt;"...", $P6882&lt;&gt;"입력오류", $T$19=$P6882)
        )
    )
)</f>
        <v>0</v>
      </c>
    </row>
    <row r="6883" spans="9:17">
      <c r="I6883">
        <f t="shared" si="322"/>
        <v>6882</v>
      </c>
      <c r="J6883" t="e">
        <f t="shared" si="323"/>
        <v>#N/A</v>
      </c>
      <c r="K6883" t="e">
        <f t="shared" si="321"/>
        <v>#N/A</v>
      </c>
      <c r="L6883" t="b">
        <f>COUNTIF($N$2:N6883, N6883)=1</f>
        <v>0</v>
      </c>
      <c r="M6883" s="37">
        <f>IF( $Q6883, MAX($M$1:M6882)+1, 0)</f>
        <v>0</v>
      </c>
      <c r="N6883" t="e" cm="1">
        <f t="array" ref="N6883">INDEX($A$9:$F$1048576, $J6883, $K6883 )</f>
        <v>#N/A</v>
      </c>
      <c r="O6883" t="e" cm="1">
        <f t="array" ref="O6883">INDEX($B$9:$F$1048576, $J6883, $K6883 )</f>
        <v>#N/A</v>
      </c>
      <c r="P6883" t="str" cm="1">
        <f t="array" ref="P6883">IF( $L6883, TRIM(_xll.IMDP("IR", $G$5&amp;$N6883, $G$6)), "" )</f>
        <v/>
      </c>
      <c r="Q6883" t="b" cm="1">
        <f t="array" ref="Q6883">IF(
    $U$1=1, AND($P6883&lt;&gt;"", $P6883&lt;&gt;"...", $P6883&lt;&gt;"입력오류"),
    IF(
        $U$18=1, AND($P6883&lt;&gt;"", $P6883&lt;&gt;"...", $P6883&lt;&gt;"입력오류", ISNUMBER(FIND(INDEX($T$2:$T$7,$U$1),$P6883))),
        IF(
            $U$17="기타", AND($P6883&lt;&gt;"", $P6883&lt;&gt;"...", $P6883&lt;&gt;"입력오류", NOT(ISNUMBER(FIND($T$21:$T$34,$P6883)))),
            AND($P6883&lt;&gt;"", $P6883&lt;&gt;"...", $P6883&lt;&gt;"입력오류", $T$19=$P6883)
        )
    )
)</f>
        <v>0</v>
      </c>
    </row>
    <row r="6884" spans="9:17">
      <c r="I6884">
        <f t="shared" si="322"/>
        <v>6883</v>
      </c>
      <c r="J6884" t="e">
        <f t="shared" si="323"/>
        <v>#N/A</v>
      </c>
      <c r="K6884" t="e">
        <f t="shared" si="321"/>
        <v>#N/A</v>
      </c>
      <c r="L6884" t="b">
        <f>COUNTIF($N$2:N6884, N6884)=1</f>
        <v>0</v>
      </c>
      <c r="M6884" s="37">
        <f>IF( $Q6884, MAX($M$1:M6883)+1, 0)</f>
        <v>0</v>
      </c>
      <c r="N6884" t="e" cm="1">
        <f t="array" ref="N6884">INDEX($A$9:$F$1048576, $J6884, $K6884 )</f>
        <v>#N/A</v>
      </c>
      <c r="O6884" t="e" cm="1">
        <f t="array" ref="O6884">INDEX($B$9:$F$1048576, $J6884, $K6884 )</f>
        <v>#N/A</v>
      </c>
      <c r="P6884" t="str" cm="1">
        <f t="array" ref="P6884">IF( $L6884, TRIM(_xll.IMDP("IR", $G$5&amp;$N6884, $G$6)), "" )</f>
        <v/>
      </c>
      <c r="Q6884" t="b" cm="1">
        <f t="array" ref="Q6884">IF(
    $U$1=1, AND($P6884&lt;&gt;"", $P6884&lt;&gt;"...", $P6884&lt;&gt;"입력오류"),
    IF(
        $U$18=1, AND($P6884&lt;&gt;"", $P6884&lt;&gt;"...", $P6884&lt;&gt;"입력오류", ISNUMBER(FIND(INDEX($T$2:$T$7,$U$1),$P6884))),
        IF(
            $U$17="기타", AND($P6884&lt;&gt;"", $P6884&lt;&gt;"...", $P6884&lt;&gt;"입력오류", NOT(ISNUMBER(FIND($T$21:$T$34,$P6884)))),
            AND($P6884&lt;&gt;"", $P6884&lt;&gt;"...", $P6884&lt;&gt;"입력오류", $T$19=$P6884)
        )
    )
)</f>
        <v>0</v>
      </c>
    </row>
    <row r="6885" spans="9:17">
      <c r="I6885">
        <f t="shared" si="322"/>
        <v>6884</v>
      </c>
      <c r="J6885" t="e">
        <f t="shared" si="323"/>
        <v>#N/A</v>
      </c>
      <c r="K6885" t="e">
        <f t="shared" si="321"/>
        <v>#N/A</v>
      </c>
      <c r="L6885" t="b">
        <f>COUNTIF($N$2:N6885, N6885)=1</f>
        <v>0</v>
      </c>
      <c r="M6885" s="37">
        <f>IF( $Q6885, MAX($M$1:M6884)+1, 0)</f>
        <v>0</v>
      </c>
      <c r="N6885" t="e" cm="1">
        <f t="array" ref="N6885">INDEX($A$9:$F$1048576, $J6885, $K6885 )</f>
        <v>#N/A</v>
      </c>
      <c r="O6885" t="e" cm="1">
        <f t="array" ref="O6885">INDEX($B$9:$F$1048576, $J6885, $K6885 )</f>
        <v>#N/A</v>
      </c>
      <c r="P6885" t="str" cm="1">
        <f t="array" ref="P6885">IF( $L6885, TRIM(_xll.IMDP("IR", $G$5&amp;$N6885, $G$6)), "" )</f>
        <v/>
      </c>
      <c r="Q6885" t="b" cm="1">
        <f t="array" ref="Q6885">IF(
    $U$1=1, AND($P6885&lt;&gt;"", $P6885&lt;&gt;"...", $P6885&lt;&gt;"입력오류"),
    IF(
        $U$18=1, AND($P6885&lt;&gt;"", $P6885&lt;&gt;"...", $P6885&lt;&gt;"입력오류", ISNUMBER(FIND(INDEX($T$2:$T$7,$U$1),$P6885))),
        IF(
            $U$17="기타", AND($P6885&lt;&gt;"", $P6885&lt;&gt;"...", $P6885&lt;&gt;"입력오류", NOT(ISNUMBER(FIND($T$21:$T$34,$P6885)))),
            AND($P6885&lt;&gt;"", $P6885&lt;&gt;"...", $P6885&lt;&gt;"입력오류", $T$19=$P6885)
        )
    )
)</f>
        <v>0</v>
      </c>
    </row>
    <row r="6886" spans="9:17">
      <c r="I6886">
        <f t="shared" si="322"/>
        <v>6885</v>
      </c>
      <c r="J6886" t="e">
        <f t="shared" si="323"/>
        <v>#N/A</v>
      </c>
      <c r="K6886" t="e">
        <f t="shared" si="321"/>
        <v>#N/A</v>
      </c>
      <c r="L6886" t="b">
        <f>COUNTIF($N$2:N6886, N6886)=1</f>
        <v>0</v>
      </c>
      <c r="M6886" s="37">
        <f>IF( $Q6886, MAX($M$1:M6885)+1, 0)</f>
        <v>0</v>
      </c>
      <c r="N6886" t="e" cm="1">
        <f t="array" ref="N6886">INDEX($A$9:$F$1048576, $J6886, $K6886 )</f>
        <v>#N/A</v>
      </c>
      <c r="O6886" t="e" cm="1">
        <f t="array" ref="O6886">INDEX($B$9:$F$1048576, $J6886, $K6886 )</f>
        <v>#N/A</v>
      </c>
      <c r="P6886" t="str" cm="1">
        <f t="array" ref="P6886">IF( $L6886, TRIM(_xll.IMDP("IR", $G$5&amp;$N6886, $G$6)), "" )</f>
        <v/>
      </c>
      <c r="Q6886" t="b" cm="1">
        <f t="array" ref="Q6886">IF(
    $U$1=1, AND($P6886&lt;&gt;"", $P6886&lt;&gt;"...", $P6886&lt;&gt;"입력오류"),
    IF(
        $U$18=1, AND($P6886&lt;&gt;"", $P6886&lt;&gt;"...", $P6886&lt;&gt;"입력오류", ISNUMBER(FIND(INDEX($T$2:$T$7,$U$1),$P6886))),
        IF(
            $U$17="기타", AND($P6886&lt;&gt;"", $P6886&lt;&gt;"...", $P6886&lt;&gt;"입력오류", NOT(ISNUMBER(FIND($T$21:$T$34,$P6886)))),
            AND($P6886&lt;&gt;"", $P6886&lt;&gt;"...", $P6886&lt;&gt;"입력오류", $T$19=$P6886)
        )
    )
)</f>
        <v>0</v>
      </c>
    </row>
    <row r="6887" spans="9:17">
      <c r="I6887">
        <f t="shared" si="322"/>
        <v>6886</v>
      </c>
      <c r="J6887" t="e">
        <f t="shared" si="323"/>
        <v>#N/A</v>
      </c>
      <c r="K6887" t="e">
        <f t="shared" si="321"/>
        <v>#N/A</v>
      </c>
      <c r="L6887" t="b">
        <f>COUNTIF($N$2:N6887, N6887)=1</f>
        <v>0</v>
      </c>
      <c r="M6887" s="37">
        <f>IF( $Q6887, MAX($M$1:M6886)+1, 0)</f>
        <v>0</v>
      </c>
      <c r="N6887" t="e" cm="1">
        <f t="array" ref="N6887">INDEX($A$9:$F$1048576, $J6887, $K6887 )</f>
        <v>#N/A</v>
      </c>
      <c r="O6887" t="e" cm="1">
        <f t="array" ref="O6887">INDEX($B$9:$F$1048576, $J6887, $K6887 )</f>
        <v>#N/A</v>
      </c>
      <c r="P6887" t="str" cm="1">
        <f t="array" ref="P6887">IF( $L6887, TRIM(_xll.IMDP("IR", $G$5&amp;$N6887, $G$6)), "" )</f>
        <v/>
      </c>
      <c r="Q6887" t="b" cm="1">
        <f t="array" ref="Q6887">IF(
    $U$1=1, AND($P6887&lt;&gt;"", $P6887&lt;&gt;"...", $P6887&lt;&gt;"입력오류"),
    IF(
        $U$18=1, AND($P6887&lt;&gt;"", $P6887&lt;&gt;"...", $P6887&lt;&gt;"입력오류", ISNUMBER(FIND(INDEX($T$2:$T$7,$U$1),$P6887))),
        IF(
            $U$17="기타", AND($P6887&lt;&gt;"", $P6887&lt;&gt;"...", $P6887&lt;&gt;"입력오류", NOT(ISNUMBER(FIND($T$21:$T$34,$P6887)))),
            AND($P6887&lt;&gt;"", $P6887&lt;&gt;"...", $P6887&lt;&gt;"입력오류", $T$19=$P6887)
        )
    )
)</f>
        <v>0</v>
      </c>
    </row>
    <row r="6888" spans="9:17">
      <c r="I6888">
        <f t="shared" si="322"/>
        <v>6887</v>
      </c>
      <c r="J6888" t="e">
        <f t="shared" si="323"/>
        <v>#N/A</v>
      </c>
      <c r="K6888" t="e">
        <f t="shared" si="321"/>
        <v>#N/A</v>
      </c>
      <c r="L6888" t="b">
        <f>COUNTIF($N$2:N6888, N6888)=1</f>
        <v>0</v>
      </c>
      <c r="M6888" s="37">
        <f>IF( $Q6888, MAX($M$1:M6887)+1, 0)</f>
        <v>0</v>
      </c>
      <c r="N6888" t="e" cm="1">
        <f t="array" ref="N6888">INDEX($A$9:$F$1048576, $J6888, $K6888 )</f>
        <v>#N/A</v>
      </c>
      <c r="O6888" t="e" cm="1">
        <f t="array" ref="O6888">INDEX($B$9:$F$1048576, $J6888, $K6888 )</f>
        <v>#N/A</v>
      </c>
      <c r="P6888" t="str" cm="1">
        <f t="array" ref="P6888">IF( $L6888, TRIM(_xll.IMDP("IR", $G$5&amp;$N6888, $G$6)), "" )</f>
        <v/>
      </c>
      <c r="Q6888" t="b" cm="1">
        <f t="array" ref="Q6888">IF(
    $U$1=1, AND($P6888&lt;&gt;"", $P6888&lt;&gt;"...", $P6888&lt;&gt;"입력오류"),
    IF(
        $U$18=1, AND($P6888&lt;&gt;"", $P6888&lt;&gt;"...", $P6888&lt;&gt;"입력오류", ISNUMBER(FIND(INDEX($T$2:$T$7,$U$1),$P6888))),
        IF(
            $U$17="기타", AND($P6888&lt;&gt;"", $P6888&lt;&gt;"...", $P6888&lt;&gt;"입력오류", NOT(ISNUMBER(FIND($T$21:$T$34,$P6888)))),
            AND($P6888&lt;&gt;"", $P6888&lt;&gt;"...", $P6888&lt;&gt;"입력오류", $T$19=$P6888)
        )
    )
)</f>
        <v>0</v>
      </c>
    </row>
    <row r="6889" spans="9:17">
      <c r="I6889">
        <f t="shared" si="322"/>
        <v>6888</v>
      </c>
      <c r="J6889" t="e">
        <f t="shared" si="323"/>
        <v>#N/A</v>
      </c>
      <c r="K6889" t="e">
        <f t="shared" si="321"/>
        <v>#N/A</v>
      </c>
      <c r="L6889" t="b">
        <f>COUNTIF($N$2:N6889, N6889)=1</f>
        <v>0</v>
      </c>
      <c r="M6889" s="37">
        <f>IF( $Q6889, MAX($M$1:M6888)+1, 0)</f>
        <v>0</v>
      </c>
      <c r="N6889" t="e" cm="1">
        <f t="array" ref="N6889">INDEX($A$9:$F$1048576, $J6889, $K6889 )</f>
        <v>#N/A</v>
      </c>
      <c r="O6889" t="e" cm="1">
        <f t="array" ref="O6889">INDEX($B$9:$F$1048576, $J6889, $K6889 )</f>
        <v>#N/A</v>
      </c>
      <c r="P6889" t="str" cm="1">
        <f t="array" ref="P6889">IF( $L6889, TRIM(_xll.IMDP("IR", $G$5&amp;$N6889, $G$6)), "" )</f>
        <v/>
      </c>
      <c r="Q6889" t="b" cm="1">
        <f t="array" ref="Q6889">IF(
    $U$1=1, AND($P6889&lt;&gt;"", $P6889&lt;&gt;"...", $P6889&lt;&gt;"입력오류"),
    IF(
        $U$18=1, AND($P6889&lt;&gt;"", $P6889&lt;&gt;"...", $P6889&lt;&gt;"입력오류", ISNUMBER(FIND(INDEX($T$2:$T$7,$U$1),$P6889))),
        IF(
            $U$17="기타", AND($P6889&lt;&gt;"", $P6889&lt;&gt;"...", $P6889&lt;&gt;"입력오류", NOT(ISNUMBER(FIND($T$21:$T$34,$P6889)))),
            AND($P6889&lt;&gt;"", $P6889&lt;&gt;"...", $P6889&lt;&gt;"입력오류", $T$19=$P6889)
        )
    )
)</f>
        <v>0</v>
      </c>
    </row>
    <row r="6890" spans="9:17">
      <c r="I6890">
        <f t="shared" si="322"/>
        <v>6889</v>
      </c>
      <c r="J6890" t="e">
        <f t="shared" si="323"/>
        <v>#N/A</v>
      </c>
      <c r="K6890" t="e">
        <f t="shared" si="321"/>
        <v>#N/A</v>
      </c>
      <c r="L6890" t="b">
        <f>COUNTIF($N$2:N6890, N6890)=1</f>
        <v>0</v>
      </c>
      <c r="M6890" s="37">
        <f>IF( $Q6890, MAX($M$1:M6889)+1, 0)</f>
        <v>0</v>
      </c>
      <c r="N6890" t="e" cm="1">
        <f t="array" ref="N6890">INDEX($A$9:$F$1048576, $J6890, $K6890 )</f>
        <v>#N/A</v>
      </c>
      <c r="O6890" t="e" cm="1">
        <f t="array" ref="O6890">INDEX($B$9:$F$1048576, $J6890, $K6890 )</f>
        <v>#N/A</v>
      </c>
      <c r="P6890" t="str" cm="1">
        <f t="array" ref="P6890">IF( $L6890, TRIM(_xll.IMDP("IR", $G$5&amp;$N6890, $G$6)), "" )</f>
        <v/>
      </c>
      <c r="Q6890" t="b" cm="1">
        <f t="array" ref="Q6890">IF(
    $U$1=1, AND($P6890&lt;&gt;"", $P6890&lt;&gt;"...", $P6890&lt;&gt;"입력오류"),
    IF(
        $U$18=1, AND($P6890&lt;&gt;"", $P6890&lt;&gt;"...", $P6890&lt;&gt;"입력오류", ISNUMBER(FIND(INDEX($T$2:$T$7,$U$1),$P6890))),
        IF(
            $U$17="기타", AND($P6890&lt;&gt;"", $P6890&lt;&gt;"...", $P6890&lt;&gt;"입력오류", NOT(ISNUMBER(FIND($T$21:$T$34,$P6890)))),
            AND($P6890&lt;&gt;"", $P6890&lt;&gt;"...", $P6890&lt;&gt;"입력오류", $T$19=$P6890)
        )
    )
)</f>
        <v>0</v>
      </c>
    </row>
    <row r="6891" spans="9:17">
      <c r="I6891">
        <f t="shared" si="322"/>
        <v>6890</v>
      </c>
      <c r="J6891" t="e">
        <f t="shared" si="323"/>
        <v>#N/A</v>
      </c>
      <c r="K6891" t="e">
        <f t="shared" si="321"/>
        <v>#N/A</v>
      </c>
      <c r="L6891" t="b">
        <f>COUNTIF($N$2:N6891, N6891)=1</f>
        <v>0</v>
      </c>
      <c r="M6891" s="37">
        <f>IF( $Q6891, MAX($M$1:M6890)+1, 0)</f>
        <v>0</v>
      </c>
      <c r="N6891" t="e" cm="1">
        <f t="array" ref="N6891">INDEX($A$9:$F$1048576, $J6891, $K6891 )</f>
        <v>#N/A</v>
      </c>
      <c r="O6891" t="e" cm="1">
        <f t="array" ref="O6891">INDEX($B$9:$F$1048576, $J6891, $K6891 )</f>
        <v>#N/A</v>
      </c>
      <c r="P6891" t="str" cm="1">
        <f t="array" ref="P6891">IF( $L6891, TRIM(_xll.IMDP("IR", $G$5&amp;$N6891, $G$6)), "" )</f>
        <v/>
      </c>
      <c r="Q6891" t="b" cm="1">
        <f t="array" ref="Q6891">IF(
    $U$1=1, AND($P6891&lt;&gt;"", $P6891&lt;&gt;"...", $P6891&lt;&gt;"입력오류"),
    IF(
        $U$18=1, AND($P6891&lt;&gt;"", $P6891&lt;&gt;"...", $P6891&lt;&gt;"입력오류", ISNUMBER(FIND(INDEX($T$2:$T$7,$U$1),$P6891))),
        IF(
            $U$17="기타", AND($P6891&lt;&gt;"", $P6891&lt;&gt;"...", $P6891&lt;&gt;"입력오류", NOT(ISNUMBER(FIND($T$21:$T$34,$P6891)))),
            AND($P6891&lt;&gt;"", $P6891&lt;&gt;"...", $P6891&lt;&gt;"입력오류", $T$19=$P6891)
        )
    )
)</f>
        <v>0</v>
      </c>
    </row>
    <row r="6892" spans="9:17">
      <c r="I6892">
        <f t="shared" si="322"/>
        <v>6891</v>
      </c>
      <c r="J6892" t="e">
        <f t="shared" si="323"/>
        <v>#N/A</v>
      </c>
      <c r="K6892" t="e">
        <f t="shared" si="321"/>
        <v>#N/A</v>
      </c>
      <c r="L6892" t="b">
        <f>COUNTIF($N$2:N6892, N6892)=1</f>
        <v>0</v>
      </c>
      <c r="M6892" s="37">
        <f>IF( $Q6892, MAX($M$1:M6891)+1, 0)</f>
        <v>0</v>
      </c>
      <c r="N6892" t="e" cm="1">
        <f t="array" ref="N6892">INDEX($A$9:$F$1048576, $J6892, $K6892 )</f>
        <v>#N/A</v>
      </c>
      <c r="O6892" t="e" cm="1">
        <f t="array" ref="O6892">INDEX($B$9:$F$1048576, $J6892, $K6892 )</f>
        <v>#N/A</v>
      </c>
      <c r="P6892" t="str" cm="1">
        <f t="array" ref="P6892">IF( $L6892, TRIM(_xll.IMDP("IR", $G$5&amp;$N6892, $G$6)), "" )</f>
        <v/>
      </c>
      <c r="Q6892" t="b" cm="1">
        <f t="array" ref="Q6892">IF(
    $U$1=1, AND($P6892&lt;&gt;"", $P6892&lt;&gt;"...", $P6892&lt;&gt;"입력오류"),
    IF(
        $U$18=1, AND($P6892&lt;&gt;"", $P6892&lt;&gt;"...", $P6892&lt;&gt;"입력오류", ISNUMBER(FIND(INDEX($T$2:$T$7,$U$1),$P6892))),
        IF(
            $U$17="기타", AND($P6892&lt;&gt;"", $P6892&lt;&gt;"...", $P6892&lt;&gt;"입력오류", NOT(ISNUMBER(FIND($T$21:$T$34,$P6892)))),
            AND($P6892&lt;&gt;"", $P6892&lt;&gt;"...", $P6892&lt;&gt;"입력오류", $T$19=$P6892)
        )
    )
)</f>
        <v>0</v>
      </c>
    </row>
    <row r="6893" spans="9:17">
      <c r="I6893">
        <f t="shared" si="322"/>
        <v>6892</v>
      </c>
      <c r="J6893" t="e">
        <f t="shared" si="323"/>
        <v>#N/A</v>
      </c>
      <c r="K6893" t="e">
        <f t="shared" si="321"/>
        <v>#N/A</v>
      </c>
      <c r="L6893" t="b">
        <f>COUNTIF($N$2:N6893, N6893)=1</f>
        <v>0</v>
      </c>
      <c r="M6893" s="37">
        <f>IF( $Q6893, MAX($M$1:M6892)+1, 0)</f>
        <v>0</v>
      </c>
      <c r="N6893" t="e" cm="1">
        <f t="array" ref="N6893">INDEX($A$9:$F$1048576, $J6893, $K6893 )</f>
        <v>#N/A</v>
      </c>
      <c r="O6893" t="e" cm="1">
        <f t="array" ref="O6893">INDEX($B$9:$F$1048576, $J6893, $K6893 )</f>
        <v>#N/A</v>
      </c>
      <c r="P6893" t="str" cm="1">
        <f t="array" ref="P6893">IF( $L6893, TRIM(_xll.IMDP("IR", $G$5&amp;$N6893, $G$6)), "" )</f>
        <v/>
      </c>
      <c r="Q6893" t="b" cm="1">
        <f t="array" ref="Q6893">IF(
    $U$1=1, AND($P6893&lt;&gt;"", $P6893&lt;&gt;"...", $P6893&lt;&gt;"입력오류"),
    IF(
        $U$18=1, AND($P6893&lt;&gt;"", $P6893&lt;&gt;"...", $P6893&lt;&gt;"입력오류", ISNUMBER(FIND(INDEX($T$2:$T$7,$U$1),$P6893))),
        IF(
            $U$17="기타", AND($P6893&lt;&gt;"", $P6893&lt;&gt;"...", $P6893&lt;&gt;"입력오류", NOT(ISNUMBER(FIND($T$21:$T$34,$P6893)))),
            AND($P6893&lt;&gt;"", $P6893&lt;&gt;"...", $P6893&lt;&gt;"입력오류", $T$19=$P6893)
        )
    )
)</f>
        <v>0</v>
      </c>
    </row>
    <row r="6894" spans="9:17">
      <c r="I6894">
        <f t="shared" si="322"/>
        <v>6893</v>
      </c>
      <c r="J6894" t="e">
        <f t="shared" si="323"/>
        <v>#N/A</v>
      </c>
      <c r="K6894" t="e">
        <f t="shared" si="321"/>
        <v>#N/A</v>
      </c>
      <c r="L6894" t="b">
        <f>COUNTIF($N$2:N6894, N6894)=1</f>
        <v>0</v>
      </c>
      <c r="M6894" s="37">
        <f>IF( $Q6894, MAX($M$1:M6893)+1, 0)</f>
        <v>0</v>
      </c>
      <c r="N6894" t="e" cm="1">
        <f t="array" ref="N6894">INDEX($A$9:$F$1048576, $J6894, $K6894 )</f>
        <v>#N/A</v>
      </c>
      <c r="O6894" t="e" cm="1">
        <f t="array" ref="O6894">INDEX($B$9:$F$1048576, $J6894, $K6894 )</f>
        <v>#N/A</v>
      </c>
      <c r="P6894" t="str" cm="1">
        <f t="array" ref="P6894">IF( $L6894, TRIM(_xll.IMDP("IR", $G$5&amp;$N6894, $G$6)), "" )</f>
        <v/>
      </c>
      <c r="Q6894" t="b" cm="1">
        <f t="array" ref="Q6894">IF(
    $U$1=1, AND($P6894&lt;&gt;"", $P6894&lt;&gt;"...", $P6894&lt;&gt;"입력오류"),
    IF(
        $U$18=1, AND($P6894&lt;&gt;"", $P6894&lt;&gt;"...", $P6894&lt;&gt;"입력오류", ISNUMBER(FIND(INDEX($T$2:$T$7,$U$1),$P6894))),
        IF(
            $U$17="기타", AND($P6894&lt;&gt;"", $P6894&lt;&gt;"...", $P6894&lt;&gt;"입력오류", NOT(ISNUMBER(FIND($T$21:$T$34,$P6894)))),
            AND($P6894&lt;&gt;"", $P6894&lt;&gt;"...", $P6894&lt;&gt;"입력오류", $T$19=$P6894)
        )
    )
)</f>
        <v>0</v>
      </c>
    </row>
    <row r="6895" spans="9:17">
      <c r="I6895">
        <f t="shared" si="322"/>
        <v>6894</v>
      </c>
      <c r="J6895" t="e">
        <f t="shared" si="323"/>
        <v>#N/A</v>
      </c>
      <c r="K6895" t="e">
        <f t="shared" si="321"/>
        <v>#N/A</v>
      </c>
      <c r="L6895" t="b">
        <f>COUNTIF($N$2:N6895, N6895)=1</f>
        <v>0</v>
      </c>
      <c r="M6895" s="37">
        <f>IF( $Q6895, MAX($M$1:M6894)+1, 0)</f>
        <v>0</v>
      </c>
      <c r="N6895" t="e" cm="1">
        <f t="array" ref="N6895">INDEX($A$9:$F$1048576, $J6895, $K6895 )</f>
        <v>#N/A</v>
      </c>
      <c r="O6895" t="e" cm="1">
        <f t="array" ref="O6895">INDEX($B$9:$F$1048576, $J6895, $K6895 )</f>
        <v>#N/A</v>
      </c>
      <c r="P6895" t="str" cm="1">
        <f t="array" ref="P6895">IF( $L6895, TRIM(_xll.IMDP("IR", $G$5&amp;$N6895, $G$6)), "" )</f>
        <v/>
      </c>
      <c r="Q6895" t="b" cm="1">
        <f t="array" ref="Q6895">IF(
    $U$1=1, AND($P6895&lt;&gt;"", $P6895&lt;&gt;"...", $P6895&lt;&gt;"입력오류"),
    IF(
        $U$18=1, AND($P6895&lt;&gt;"", $P6895&lt;&gt;"...", $P6895&lt;&gt;"입력오류", ISNUMBER(FIND(INDEX($T$2:$T$7,$U$1),$P6895))),
        IF(
            $U$17="기타", AND($P6895&lt;&gt;"", $P6895&lt;&gt;"...", $P6895&lt;&gt;"입력오류", NOT(ISNUMBER(FIND($T$21:$T$34,$P6895)))),
            AND($P6895&lt;&gt;"", $P6895&lt;&gt;"...", $P6895&lt;&gt;"입력오류", $T$19=$P6895)
        )
    )
)</f>
        <v>0</v>
      </c>
    </row>
    <row r="6896" spans="9:17">
      <c r="I6896">
        <f t="shared" si="322"/>
        <v>6895</v>
      </c>
      <c r="J6896" t="e">
        <f t="shared" si="323"/>
        <v>#N/A</v>
      </c>
      <c r="K6896" t="e">
        <f t="shared" si="321"/>
        <v>#N/A</v>
      </c>
      <c r="L6896" t="b">
        <f>COUNTIF($N$2:N6896, N6896)=1</f>
        <v>0</v>
      </c>
      <c r="M6896" s="37">
        <f>IF( $Q6896, MAX($M$1:M6895)+1, 0)</f>
        <v>0</v>
      </c>
      <c r="N6896" t="e" cm="1">
        <f t="array" ref="N6896">INDEX($A$9:$F$1048576, $J6896, $K6896 )</f>
        <v>#N/A</v>
      </c>
      <c r="O6896" t="e" cm="1">
        <f t="array" ref="O6896">INDEX($B$9:$F$1048576, $J6896, $K6896 )</f>
        <v>#N/A</v>
      </c>
      <c r="P6896" t="str" cm="1">
        <f t="array" ref="P6896">IF( $L6896, TRIM(_xll.IMDP("IR", $G$5&amp;$N6896, $G$6)), "" )</f>
        <v/>
      </c>
      <c r="Q6896" t="b" cm="1">
        <f t="array" ref="Q6896">IF(
    $U$1=1, AND($P6896&lt;&gt;"", $P6896&lt;&gt;"...", $P6896&lt;&gt;"입력오류"),
    IF(
        $U$18=1, AND($P6896&lt;&gt;"", $P6896&lt;&gt;"...", $P6896&lt;&gt;"입력오류", ISNUMBER(FIND(INDEX($T$2:$T$7,$U$1),$P6896))),
        IF(
            $U$17="기타", AND($P6896&lt;&gt;"", $P6896&lt;&gt;"...", $P6896&lt;&gt;"입력오류", NOT(ISNUMBER(FIND($T$21:$T$34,$P6896)))),
            AND($P6896&lt;&gt;"", $P6896&lt;&gt;"...", $P6896&lt;&gt;"입력오류", $T$19=$P6896)
        )
    )
)</f>
        <v>0</v>
      </c>
    </row>
    <row r="6897" spans="9:17">
      <c r="I6897">
        <f t="shared" si="322"/>
        <v>6896</v>
      </c>
      <c r="J6897" t="e">
        <f t="shared" si="323"/>
        <v>#N/A</v>
      </c>
      <c r="K6897" t="e">
        <f t="shared" si="321"/>
        <v>#N/A</v>
      </c>
      <c r="L6897" t="b">
        <f>COUNTIF($N$2:N6897, N6897)=1</f>
        <v>0</v>
      </c>
      <c r="M6897" s="37">
        <f>IF( $Q6897, MAX($M$1:M6896)+1, 0)</f>
        <v>0</v>
      </c>
      <c r="N6897" t="e" cm="1">
        <f t="array" ref="N6897">INDEX($A$9:$F$1048576, $J6897, $K6897 )</f>
        <v>#N/A</v>
      </c>
      <c r="O6897" t="e" cm="1">
        <f t="array" ref="O6897">INDEX($B$9:$F$1048576, $J6897, $K6897 )</f>
        <v>#N/A</v>
      </c>
      <c r="P6897" t="str" cm="1">
        <f t="array" ref="P6897">IF( $L6897, TRIM(_xll.IMDP("IR", $G$5&amp;$N6897, $G$6)), "" )</f>
        <v/>
      </c>
      <c r="Q6897" t="b" cm="1">
        <f t="array" ref="Q6897">IF(
    $U$1=1, AND($P6897&lt;&gt;"", $P6897&lt;&gt;"...", $P6897&lt;&gt;"입력오류"),
    IF(
        $U$18=1, AND($P6897&lt;&gt;"", $P6897&lt;&gt;"...", $P6897&lt;&gt;"입력오류", ISNUMBER(FIND(INDEX($T$2:$T$7,$U$1),$P6897))),
        IF(
            $U$17="기타", AND($P6897&lt;&gt;"", $P6897&lt;&gt;"...", $P6897&lt;&gt;"입력오류", NOT(ISNUMBER(FIND($T$21:$T$34,$P6897)))),
            AND($P6897&lt;&gt;"", $P6897&lt;&gt;"...", $P6897&lt;&gt;"입력오류", $T$19=$P6897)
        )
    )
)</f>
        <v>0</v>
      </c>
    </row>
    <row r="6898" spans="9:17">
      <c r="I6898">
        <f t="shared" si="322"/>
        <v>6897</v>
      </c>
      <c r="J6898" t="e">
        <f t="shared" si="323"/>
        <v>#N/A</v>
      </c>
      <c r="K6898" t="e">
        <f t="shared" si="321"/>
        <v>#N/A</v>
      </c>
      <c r="L6898" t="b">
        <f>COUNTIF($N$2:N6898, N6898)=1</f>
        <v>0</v>
      </c>
      <c r="M6898" s="37">
        <f>IF( $Q6898, MAX($M$1:M6897)+1, 0)</f>
        <v>0</v>
      </c>
      <c r="N6898" t="e" cm="1">
        <f t="array" ref="N6898">INDEX($A$9:$F$1048576, $J6898, $K6898 )</f>
        <v>#N/A</v>
      </c>
      <c r="O6898" t="e" cm="1">
        <f t="array" ref="O6898">INDEX($B$9:$F$1048576, $J6898, $K6898 )</f>
        <v>#N/A</v>
      </c>
      <c r="P6898" t="str" cm="1">
        <f t="array" ref="P6898">IF( $L6898, TRIM(_xll.IMDP("IR", $G$5&amp;$N6898, $G$6)), "" )</f>
        <v/>
      </c>
      <c r="Q6898" t="b" cm="1">
        <f t="array" ref="Q6898">IF(
    $U$1=1, AND($P6898&lt;&gt;"", $P6898&lt;&gt;"...", $P6898&lt;&gt;"입력오류"),
    IF(
        $U$18=1, AND($P6898&lt;&gt;"", $P6898&lt;&gt;"...", $P6898&lt;&gt;"입력오류", ISNUMBER(FIND(INDEX($T$2:$T$7,$U$1),$P6898))),
        IF(
            $U$17="기타", AND($P6898&lt;&gt;"", $P6898&lt;&gt;"...", $P6898&lt;&gt;"입력오류", NOT(ISNUMBER(FIND($T$21:$T$34,$P6898)))),
            AND($P6898&lt;&gt;"", $P6898&lt;&gt;"...", $P6898&lt;&gt;"입력오류", $T$19=$P6898)
        )
    )
)</f>
        <v>0</v>
      </c>
    </row>
    <row r="6899" spans="9:17">
      <c r="I6899">
        <f t="shared" si="322"/>
        <v>6898</v>
      </c>
      <c r="J6899" t="e">
        <f t="shared" si="323"/>
        <v>#N/A</v>
      </c>
      <c r="K6899" t="e">
        <f t="shared" si="321"/>
        <v>#N/A</v>
      </c>
      <c r="L6899" t="b">
        <f>COUNTIF($N$2:N6899, N6899)=1</f>
        <v>0</v>
      </c>
      <c r="M6899" s="37">
        <f>IF( $Q6899, MAX($M$1:M6898)+1, 0)</f>
        <v>0</v>
      </c>
      <c r="N6899" t="e" cm="1">
        <f t="array" ref="N6899">INDEX($A$9:$F$1048576, $J6899, $K6899 )</f>
        <v>#N/A</v>
      </c>
      <c r="O6899" t="e" cm="1">
        <f t="array" ref="O6899">INDEX($B$9:$F$1048576, $J6899, $K6899 )</f>
        <v>#N/A</v>
      </c>
      <c r="P6899" t="str" cm="1">
        <f t="array" ref="P6899">IF( $L6899, TRIM(_xll.IMDP("IR", $G$5&amp;$N6899, $G$6)), "" )</f>
        <v/>
      </c>
      <c r="Q6899" t="b" cm="1">
        <f t="array" ref="Q6899">IF(
    $U$1=1, AND($P6899&lt;&gt;"", $P6899&lt;&gt;"...", $P6899&lt;&gt;"입력오류"),
    IF(
        $U$18=1, AND($P6899&lt;&gt;"", $P6899&lt;&gt;"...", $P6899&lt;&gt;"입력오류", ISNUMBER(FIND(INDEX($T$2:$T$7,$U$1),$P6899))),
        IF(
            $U$17="기타", AND($P6899&lt;&gt;"", $P6899&lt;&gt;"...", $P6899&lt;&gt;"입력오류", NOT(ISNUMBER(FIND($T$21:$T$34,$P6899)))),
            AND($P6899&lt;&gt;"", $P6899&lt;&gt;"...", $P6899&lt;&gt;"입력오류", $T$19=$P6899)
        )
    )
)</f>
        <v>0</v>
      </c>
    </row>
    <row r="6900" spans="9:17">
      <c r="I6900">
        <f t="shared" si="322"/>
        <v>6899</v>
      </c>
      <c r="J6900" t="e">
        <f t="shared" si="323"/>
        <v>#N/A</v>
      </c>
      <c r="K6900" t="e">
        <f t="shared" si="321"/>
        <v>#N/A</v>
      </c>
      <c r="L6900" t="b">
        <f>COUNTIF($N$2:N6900, N6900)=1</f>
        <v>0</v>
      </c>
      <c r="M6900" s="37">
        <f>IF( $Q6900, MAX($M$1:M6899)+1, 0)</f>
        <v>0</v>
      </c>
      <c r="N6900" t="e" cm="1">
        <f t="array" ref="N6900">INDEX($A$9:$F$1048576, $J6900, $K6900 )</f>
        <v>#N/A</v>
      </c>
      <c r="O6900" t="e" cm="1">
        <f t="array" ref="O6900">INDEX($B$9:$F$1048576, $J6900, $K6900 )</f>
        <v>#N/A</v>
      </c>
      <c r="P6900" t="str" cm="1">
        <f t="array" ref="P6900">IF( $L6900, TRIM(_xll.IMDP("IR", $G$5&amp;$N6900, $G$6)), "" )</f>
        <v/>
      </c>
      <c r="Q6900" t="b" cm="1">
        <f t="array" ref="Q6900">IF(
    $U$1=1, AND($P6900&lt;&gt;"", $P6900&lt;&gt;"...", $P6900&lt;&gt;"입력오류"),
    IF(
        $U$18=1, AND($P6900&lt;&gt;"", $P6900&lt;&gt;"...", $P6900&lt;&gt;"입력오류", ISNUMBER(FIND(INDEX($T$2:$T$7,$U$1),$P6900))),
        IF(
            $U$17="기타", AND($P6900&lt;&gt;"", $P6900&lt;&gt;"...", $P6900&lt;&gt;"입력오류", NOT(ISNUMBER(FIND($T$21:$T$34,$P6900)))),
            AND($P6900&lt;&gt;"", $P6900&lt;&gt;"...", $P6900&lt;&gt;"입력오류", $T$19=$P6900)
        )
    )
)</f>
        <v>0</v>
      </c>
    </row>
    <row r="6901" spans="9:17">
      <c r="I6901">
        <f t="shared" si="322"/>
        <v>6900</v>
      </c>
      <c r="J6901" t="e">
        <f t="shared" si="323"/>
        <v>#N/A</v>
      </c>
      <c r="K6901" t="e">
        <f t="shared" si="321"/>
        <v>#N/A</v>
      </c>
      <c r="L6901" t="b">
        <f>COUNTIF($N$2:N6901, N6901)=1</f>
        <v>0</v>
      </c>
      <c r="M6901" s="37">
        <f>IF( $Q6901, MAX($M$1:M6900)+1, 0)</f>
        <v>0</v>
      </c>
      <c r="N6901" t="e" cm="1">
        <f t="array" ref="N6901">INDEX($A$9:$F$1048576, $J6901, $K6901 )</f>
        <v>#N/A</v>
      </c>
      <c r="O6901" t="e" cm="1">
        <f t="array" ref="O6901">INDEX($B$9:$F$1048576, $J6901, $K6901 )</f>
        <v>#N/A</v>
      </c>
      <c r="P6901" t="str" cm="1">
        <f t="array" ref="P6901">IF( $L6901, TRIM(_xll.IMDP("IR", $G$5&amp;$N6901, $G$6)), "" )</f>
        <v/>
      </c>
      <c r="Q6901" t="b" cm="1">
        <f t="array" ref="Q6901">IF(
    $U$1=1, AND($P6901&lt;&gt;"", $P6901&lt;&gt;"...", $P6901&lt;&gt;"입력오류"),
    IF(
        $U$18=1, AND($P6901&lt;&gt;"", $P6901&lt;&gt;"...", $P6901&lt;&gt;"입력오류", ISNUMBER(FIND(INDEX($T$2:$T$7,$U$1),$P6901))),
        IF(
            $U$17="기타", AND($P6901&lt;&gt;"", $P6901&lt;&gt;"...", $P6901&lt;&gt;"입력오류", NOT(ISNUMBER(FIND($T$21:$T$34,$P6901)))),
            AND($P6901&lt;&gt;"", $P6901&lt;&gt;"...", $P6901&lt;&gt;"입력오류", $T$19=$P6901)
        )
    )
)</f>
        <v>0</v>
      </c>
    </row>
    <row r="6902" spans="9:17">
      <c r="I6902">
        <f t="shared" si="322"/>
        <v>6901</v>
      </c>
      <c r="J6902" t="e">
        <f t="shared" si="323"/>
        <v>#N/A</v>
      </c>
      <c r="K6902" t="e">
        <f t="shared" si="321"/>
        <v>#N/A</v>
      </c>
      <c r="L6902" t="b">
        <f>COUNTIF($N$2:N6902, N6902)=1</f>
        <v>0</v>
      </c>
      <c r="M6902" s="37">
        <f>IF( $Q6902, MAX($M$1:M6901)+1, 0)</f>
        <v>0</v>
      </c>
      <c r="N6902" t="e" cm="1">
        <f t="array" ref="N6902">INDEX($A$9:$F$1048576, $J6902, $K6902 )</f>
        <v>#N/A</v>
      </c>
      <c r="O6902" t="e" cm="1">
        <f t="array" ref="O6902">INDEX($B$9:$F$1048576, $J6902, $K6902 )</f>
        <v>#N/A</v>
      </c>
      <c r="P6902" t="str" cm="1">
        <f t="array" ref="P6902">IF( $L6902, TRIM(_xll.IMDP("IR", $G$5&amp;$N6902, $G$6)), "" )</f>
        <v/>
      </c>
      <c r="Q6902" t="b" cm="1">
        <f t="array" ref="Q6902">IF(
    $U$1=1, AND($P6902&lt;&gt;"", $P6902&lt;&gt;"...", $P6902&lt;&gt;"입력오류"),
    IF(
        $U$18=1, AND($P6902&lt;&gt;"", $P6902&lt;&gt;"...", $P6902&lt;&gt;"입력오류", ISNUMBER(FIND(INDEX($T$2:$T$7,$U$1),$P6902))),
        IF(
            $U$17="기타", AND($P6902&lt;&gt;"", $P6902&lt;&gt;"...", $P6902&lt;&gt;"입력오류", NOT(ISNUMBER(FIND($T$21:$T$34,$P6902)))),
            AND($P6902&lt;&gt;"", $P6902&lt;&gt;"...", $P6902&lt;&gt;"입력오류", $T$19=$P6902)
        )
    )
)</f>
        <v>0</v>
      </c>
    </row>
    <row r="6903" spans="9:17">
      <c r="I6903">
        <f t="shared" si="322"/>
        <v>6902</v>
      </c>
      <c r="J6903" t="e">
        <f t="shared" si="323"/>
        <v>#N/A</v>
      </c>
      <c r="K6903" t="e">
        <f t="shared" si="321"/>
        <v>#N/A</v>
      </c>
      <c r="L6903" t="b">
        <f>COUNTIF($N$2:N6903, N6903)=1</f>
        <v>0</v>
      </c>
      <c r="M6903" s="37">
        <f>IF( $Q6903, MAX($M$1:M6902)+1, 0)</f>
        <v>0</v>
      </c>
      <c r="N6903" t="e" cm="1">
        <f t="array" ref="N6903">INDEX($A$9:$F$1048576, $J6903, $K6903 )</f>
        <v>#N/A</v>
      </c>
      <c r="O6903" t="e" cm="1">
        <f t="array" ref="O6903">INDEX($B$9:$F$1048576, $J6903, $K6903 )</f>
        <v>#N/A</v>
      </c>
      <c r="P6903" t="str" cm="1">
        <f t="array" ref="P6903">IF( $L6903, TRIM(_xll.IMDP("IR", $G$5&amp;$N6903, $G$6)), "" )</f>
        <v/>
      </c>
      <c r="Q6903" t="b" cm="1">
        <f t="array" ref="Q6903">IF(
    $U$1=1, AND($P6903&lt;&gt;"", $P6903&lt;&gt;"...", $P6903&lt;&gt;"입력오류"),
    IF(
        $U$18=1, AND($P6903&lt;&gt;"", $P6903&lt;&gt;"...", $P6903&lt;&gt;"입력오류", ISNUMBER(FIND(INDEX($T$2:$T$7,$U$1),$P6903))),
        IF(
            $U$17="기타", AND($P6903&lt;&gt;"", $P6903&lt;&gt;"...", $P6903&lt;&gt;"입력오류", NOT(ISNUMBER(FIND($T$21:$T$34,$P6903)))),
            AND($P6903&lt;&gt;"", $P6903&lt;&gt;"...", $P6903&lt;&gt;"입력오류", $T$19=$P6903)
        )
    )
)</f>
        <v>0</v>
      </c>
    </row>
    <row r="6904" spans="9:17">
      <c r="I6904">
        <f t="shared" si="322"/>
        <v>6903</v>
      </c>
      <c r="J6904" t="e">
        <f t="shared" si="323"/>
        <v>#N/A</v>
      </c>
      <c r="K6904" t="e">
        <f t="shared" si="321"/>
        <v>#N/A</v>
      </c>
      <c r="L6904" t="b">
        <f>COUNTIF($N$2:N6904, N6904)=1</f>
        <v>0</v>
      </c>
      <c r="M6904" s="37">
        <f>IF( $Q6904, MAX($M$1:M6903)+1, 0)</f>
        <v>0</v>
      </c>
      <c r="N6904" t="e" cm="1">
        <f t="array" ref="N6904">INDEX($A$9:$F$1048576, $J6904, $K6904 )</f>
        <v>#N/A</v>
      </c>
      <c r="O6904" t="e" cm="1">
        <f t="array" ref="O6904">INDEX($B$9:$F$1048576, $J6904, $K6904 )</f>
        <v>#N/A</v>
      </c>
      <c r="P6904" t="str" cm="1">
        <f t="array" ref="P6904">IF( $L6904, TRIM(_xll.IMDP("IR", $G$5&amp;$N6904, $G$6)), "" )</f>
        <v/>
      </c>
      <c r="Q6904" t="b" cm="1">
        <f t="array" ref="Q6904">IF(
    $U$1=1, AND($P6904&lt;&gt;"", $P6904&lt;&gt;"...", $P6904&lt;&gt;"입력오류"),
    IF(
        $U$18=1, AND($P6904&lt;&gt;"", $P6904&lt;&gt;"...", $P6904&lt;&gt;"입력오류", ISNUMBER(FIND(INDEX($T$2:$T$7,$U$1),$P6904))),
        IF(
            $U$17="기타", AND($P6904&lt;&gt;"", $P6904&lt;&gt;"...", $P6904&lt;&gt;"입력오류", NOT(ISNUMBER(FIND($T$21:$T$34,$P6904)))),
            AND($P6904&lt;&gt;"", $P6904&lt;&gt;"...", $P6904&lt;&gt;"입력오류", $T$19=$P6904)
        )
    )
)</f>
        <v>0</v>
      </c>
    </row>
    <row r="6905" spans="9:17">
      <c r="I6905">
        <f t="shared" si="322"/>
        <v>6904</v>
      </c>
      <c r="J6905" t="e">
        <f t="shared" si="323"/>
        <v>#N/A</v>
      </c>
      <c r="K6905" t="e">
        <f t="shared" si="321"/>
        <v>#N/A</v>
      </c>
      <c r="L6905" t="b">
        <f>COUNTIF($N$2:N6905, N6905)=1</f>
        <v>0</v>
      </c>
      <c r="M6905" s="37">
        <f>IF( $Q6905, MAX($M$1:M6904)+1, 0)</f>
        <v>0</v>
      </c>
      <c r="N6905" t="e" cm="1">
        <f t="array" ref="N6905">INDEX($A$9:$F$1048576, $J6905, $K6905 )</f>
        <v>#N/A</v>
      </c>
      <c r="O6905" t="e" cm="1">
        <f t="array" ref="O6905">INDEX($B$9:$F$1048576, $J6905, $K6905 )</f>
        <v>#N/A</v>
      </c>
      <c r="P6905" t="str" cm="1">
        <f t="array" ref="P6905">IF( $L6905, TRIM(_xll.IMDP("IR", $G$5&amp;$N6905, $G$6)), "" )</f>
        <v/>
      </c>
      <c r="Q6905" t="b" cm="1">
        <f t="array" ref="Q6905">IF(
    $U$1=1, AND($P6905&lt;&gt;"", $P6905&lt;&gt;"...", $P6905&lt;&gt;"입력오류"),
    IF(
        $U$18=1, AND($P6905&lt;&gt;"", $P6905&lt;&gt;"...", $P6905&lt;&gt;"입력오류", ISNUMBER(FIND(INDEX($T$2:$T$7,$U$1),$P6905))),
        IF(
            $U$17="기타", AND($P6905&lt;&gt;"", $P6905&lt;&gt;"...", $P6905&lt;&gt;"입력오류", NOT(ISNUMBER(FIND($T$21:$T$34,$P6905)))),
            AND($P6905&lt;&gt;"", $P6905&lt;&gt;"...", $P6905&lt;&gt;"입력오류", $T$19=$P6905)
        )
    )
)</f>
        <v>0</v>
      </c>
    </row>
    <row r="6906" spans="9:17">
      <c r="I6906">
        <f t="shared" si="322"/>
        <v>6905</v>
      </c>
      <c r="J6906" t="e">
        <f t="shared" si="323"/>
        <v>#N/A</v>
      </c>
      <c r="K6906" t="e">
        <f t="shared" si="321"/>
        <v>#N/A</v>
      </c>
      <c r="L6906" t="b">
        <f>COUNTIF($N$2:N6906, N6906)=1</f>
        <v>0</v>
      </c>
      <c r="M6906" s="37">
        <f>IF( $Q6906, MAX($M$1:M6905)+1, 0)</f>
        <v>0</v>
      </c>
      <c r="N6906" t="e" cm="1">
        <f t="array" ref="N6906">INDEX($A$9:$F$1048576, $J6906, $K6906 )</f>
        <v>#N/A</v>
      </c>
      <c r="O6906" t="e" cm="1">
        <f t="array" ref="O6906">INDEX($B$9:$F$1048576, $J6906, $K6906 )</f>
        <v>#N/A</v>
      </c>
      <c r="P6906" t="str" cm="1">
        <f t="array" ref="P6906">IF( $L6906, TRIM(_xll.IMDP("IR", $G$5&amp;$N6906, $G$6)), "" )</f>
        <v/>
      </c>
      <c r="Q6906" t="b" cm="1">
        <f t="array" ref="Q6906">IF(
    $U$1=1, AND($P6906&lt;&gt;"", $P6906&lt;&gt;"...", $P6906&lt;&gt;"입력오류"),
    IF(
        $U$18=1, AND($P6906&lt;&gt;"", $P6906&lt;&gt;"...", $P6906&lt;&gt;"입력오류", ISNUMBER(FIND(INDEX($T$2:$T$7,$U$1),$P6906))),
        IF(
            $U$17="기타", AND($P6906&lt;&gt;"", $P6906&lt;&gt;"...", $P6906&lt;&gt;"입력오류", NOT(ISNUMBER(FIND($T$21:$T$34,$P6906)))),
            AND($P6906&lt;&gt;"", $P6906&lt;&gt;"...", $P6906&lt;&gt;"입력오류", $T$19=$P6906)
        )
    )
)</f>
        <v>0</v>
      </c>
    </row>
    <row r="6907" spans="9:17">
      <c r="I6907">
        <f t="shared" si="322"/>
        <v>6906</v>
      </c>
      <c r="J6907" t="e">
        <f t="shared" si="323"/>
        <v>#N/A</v>
      </c>
      <c r="K6907" t="e">
        <f t="shared" si="321"/>
        <v>#N/A</v>
      </c>
      <c r="L6907" t="b">
        <f>COUNTIF($N$2:N6907, N6907)=1</f>
        <v>0</v>
      </c>
      <c r="M6907" s="37">
        <f>IF( $Q6907, MAX($M$1:M6906)+1, 0)</f>
        <v>0</v>
      </c>
      <c r="N6907" t="e" cm="1">
        <f t="array" ref="N6907">INDEX($A$9:$F$1048576, $J6907, $K6907 )</f>
        <v>#N/A</v>
      </c>
      <c r="O6907" t="e" cm="1">
        <f t="array" ref="O6907">INDEX($B$9:$F$1048576, $J6907, $K6907 )</f>
        <v>#N/A</v>
      </c>
      <c r="P6907" t="str" cm="1">
        <f t="array" ref="P6907">IF( $L6907, TRIM(_xll.IMDP("IR", $G$5&amp;$N6907, $G$6)), "" )</f>
        <v/>
      </c>
      <c r="Q6907" t="b" cm="1">
        <f t="array" ref="Q6907">IF(
    $U$1=1, AND($P6907&lt;&gt;"", $P6907&lt;&gt;"...", $P6907&lt;&gt;"입력오류"),
    IF(
        $U$18=1, AND($P6907&lt;&gt;"", $P6907&lt;&gt;"...", $P6907&lt;&gt;"입력오류", ISNUMBER(FIND(INDEX($T$2:$T$7,$U$1),$P6907))),
        IF(
            $U$17="기타", AND($P6907&lt;&gt;"", $P6907&lt;&gt;"...", $P6907&lt;&gt;"입력오류", NOT(ISNUMBER(FIND($T$21:$T$34,$P6907)))),
            AND($P6907&lt;&gt;"", $P6907&lt;&gt;"...", $P6907&lt;&gt;"입력오류", $T$19=$P6907)
        )
    )
)</f>
        <v>0</v>
      </c>
    </row>
    <row r="6908" spans="9:17">
      <c r="I6908">
        <f t="shared" si="322"/>
        <v>6907</v>
      </c>
      <c r="J6908" t="e">
        <f t="shared" si="323"/>
        <v>#N/A</v>
      </c>
      <c r="K6908" t="e">
        <f t="shared" si="321"/>
        <v>#N/A</v>
      </c>
      <c r="L6908" t="b">
        <f>COUNTIF($N$2:N6908, N6908)=1</f>
        <v>0</v>
      </c>
      <c r="M6908" s="37">
        <f>IF( $Q6908, MAX($M$1:M6907)+1, 0)</f>
        <v>0</v>
      </c>
      <c r="N6908" t="e" cm="1">
        <f t="array" ref="N6908">INDEX($A$9:$F$1048576, $J6908, $K6908 )</f>
        <v>#N/A</v>
      </c>
      <c r="O6908" t="e" cm="1">
        <f t="array" ref="O6908">INDEX($B$9:$F$1048576, $J6908, $K6908 )</f>
        <v>#N/A</v>
      </c>
      <c r="P6908" t="str" cm="1">
        <f t="array" ref="P6908">IF( $L6908, TRIM(_xll.IMDP("IR", $G$5&amp;$N6908, $G$6)), "" )</f>
        <v/>
      </c>
      <c r="Q6908" t="b" cm="1">
        <f t="array" ref="Q6908">IF(
    $U$1=1, AND($P6908&lt;&gt;"", $P6908&lt;&gt;"...", $P6908&lt;&gt;"입력오류"),
    IF(
        $U$18=1, AND($P6908&lt;&gt;"", $P6908&lt;&gt;"...", $P6908&lt;&gt;"입력오류", ISNUMBER(FIND(INDEX($T$2:$T$7,$U$1),$P6908))),
        IF(
            $U$17="기타", AND($P6908&lt;&gt;"", $P6908&lt;&gt;"...", $P6908&lt;&gt;"입력오류", NOT(ISNUMBER(FIND($T$21:$T$34,$P6908)))),
            AND($P6908&lt;&gt;"", $P6908&lt;&gt;"...", $P6908&lt;&gt;"입력오류", $T$19=$P6908)
        )
    )
)</f>
        <v>0</v>
      </c>
    </row>
    <row r="6909" spans="9:17">
      <c r="I6909">
        <f t="shared" si="322"/>
        <v>6908</v>
      </c>
      <c r="J6909" t="e">
        <f t="shared" si="323"/>
        <v>#N/A</v>
      </c>
      <c r="K6909" t="e">
        <f t="shared" si="321"/>
        <v>#N/A</v>
      </c>
      <c r="L6909" t="b">
        <f>COUNTIF($N$2:N6909, N6909)=1</f>
        <v>0</v>
      </c>
      <c r="M6909" s="37">
        <f>IF( $Q6909, MAX($M$1:M6908)+1, 0)</f>
        <v>0</v>
      </c>
      <c r="N6909" t="e" cm="1">
        <f t="array" ref="N6909">INDEX($A$9:$F$1048576, $J6909, $K6909 )</f>
        <v>#N/A</v>
      </c>
      <c r="O6909" t="e" cm="1">
        <f t="array" ref="O6909">INDEX($B$9:$F$1048576, $J6909, $K6909 )</f>
        <v>#N/A</v>
      </c>
      <c r="P6909" t="str" cm="1">
        <f t="array" ref="P6909">IF( $L6909, TRIM(_xll.IMDP("IR", $G$5&amp;$N6909, $G$6)), "" )</f>
        <v/>
      </c>
      <c r="Q6909" t="b" cm="1">
        <f t="array" ref="Q6909">IF(
    $U$1=1, AND($P6909&lt;&gt;"", $P6909&lt;&gt;"...", $P6909&lt;&gt;"입력오류"),
    IF(
        $U$18=1, AND($P6909&lt;&gt;"", $P6909&lt;&gt;"...", $P6909&lt;&gt;"입력오류", ISNUMBER(FIND(INDEX($T$2:$T$7,$U$1),$P6909))),
        IF(
            $U$17="기타", AND($P6909&lt;&gt;"", $P6909&lt;&gt;"...", $P6909&lt;&gt;"입력오류", NOT(ISNUMBER(FIND($T$21:$T$34,$P6909)))),
            AND($P6909&lt;&gt;"", $P6909&lt;&gt;"...", $P6909&lt;&gt;"입력오류", $T$19=$P6909)
        )
    )
)</f>
        <v>0</v>
      </c>
    </row>
    <row r="6910" spans="9:17">
      <c r="I6910">
        <f t="shared" si="322"/>
        <v>6909</v>
      </c>
      <c r="J6910" t="e">
        <f t="shared" si="323"/>
        <v>#N/A</v>
      </c>
      <c r="K6910" t="e">
        <f t="shared" si="321"/>
        <v>#N/A</v>
      </c>
      <c r="L6910" t="b">
        <f>COUNTIF($N$2:N6910, N6910)=1</f>
        <v>0</v>
      </c>
      <c r="M6910" s="37">
        <f>IF( $Q6910, MAX($M$1:M6909)+1, 0)</f>
        <v>0</v>
      </c>
      <c r="N6910" t="e" cm="1">
        <f t="array" ref="N6910">INDEX($A$9:$F$1048576, $J6910, $K6910 )</f>
        <v>#N/A</v>
      </c>
      <c r="O6910" t="e" cm="1">
        <f t="array" ref="O6910">INDEX($B$9:$F$1048576, $J6910, $K6910 )</f>
        <v>#N/A</v>
      </c>
      <c r="P6910" t="str" cm="1">
        <f t="array" ref="P6910">IF( $L6910, TRIM(_xll.IMDP("IR", $G$5&amp;$N6910, $G$6)), "" )</f>
        <v/>
      </c>
      <c r="Q6910" t="b" cm="1">
        <f t="array" ref="Q6910">IF(
    $U$1=1, AND($P6910&lt;&gt;"", $P6910&lt;&gt;"...", $P6910&lt;&gt;"입력오류"),
    IF(
        $U$18=1, AND($P6910&lt;&gt;"", $P6910&lt;&gt;"...", $P6910&lt;&gt;"입력오류", ISNUMBER(FIND(INDEX($T$2:$T$7,$U$1),$P6910))),
        IF(
            $U$17="기타", AND($P6910&lt;&gt;"", $P6910&lt;&gt;"...", $P6910&lt;&gt;"입력오류", NOT(ISNUMBER(FIND($T$21:$T$34,$P6910)))),
            AND($P6910&lt;&gt;"", $P6910&lt;&gt;"...", $P6910&lt;&gt;"입력오류", $T$19=$P6910)
        )
    )
)</f>
        <v>0</v>
      </c>
    </row>
    <row r="6911" spans="9:17">
      <c r="I6911">
        <f t="shared" si="322"/>
        <v>6910</v>
      </c>
      <c r="J6911" t="e">
        <f t="shared" si="323"/>
        <v>#N/A</v>
      </c>
      <c r="K6911" t="e">
        <f t="shared" si="321"/>
        <v>#N/A</v>
      </c>
      <c r="L6911" t="b">
        <f>COUNTIF($N$2:N6911, N6911)=1</f>
        <v>0</v>
      </c>
      <c r="M6911" s="37">
        <f>IF( $Q6911, MAX($M$1:M6910)+1, 0)</f>
        <v>0</v>
      </c>
      <c r="N6911" t="e" cm="1">
        <f t="array" ref="N6911">INDEX($A$9:$F$1048576, $J6911, $K6911 )</f>
        <v>#N/A</v>
      </c>
      <c r="O6911" t="e" cm="1">
        <f t="array" ref="O6911">INDEX($B$9:$F$1048576, $J6911, $K6911 )</f>
        <v>#N/A</v>
      </c>
      <c r="P6911" t="str" cm="1">
        <f t="array" ref="P6911">IF( $L6911, TRIM(_xll.IMDP("IR", $G$5&amp;$N6911, $G$6)), "" )</f>
        <v/>
      </c>
      <c r="Q6911" t="b" cm="1">
        <f t="array" ref="Q6911">IF(
    $U$1=1, AND($P6911&lt;&gt;"", $P6911&lt;&gt;"...", $P6911&lt;&gt;"입력오류"),
    IF(
        $U$18=1, AND($P6911&lt;&gt;"", $P6911&lt;&gt;"...", $P6911&lt;&gt;"입력오류", ISNUMBER(FIND(INDEX($T$2:$T$7,$U$1),$P6911))),
        IF(
            $U$17="기타", AND($P6911&lt;&gt;"", $P6911&lt;&gt;"...", $P6911&lt;&gt;"입력오류", NOT(ISNUMBER(FIND($T$21:$T$34,$P6911)))),
            AND($P6911&lt;&gt;"", $P6911&lt;&gt;"...", $P6911&lt;&gt;"입력오류", $T$19=$P6911)
        )
    )
)</f>
        <v>0</v>
      </c>
    </row>
    <row r="6912" spans="9:17">
      <c r="I6912">
        <f t="shared" si="322"/>
        <v>6911</v>
      </c>
      <c r="J6912" t="e">
        <f t="shared" si="323"/>
        <v>#N/A</v>
      </c>
      <c r="K6912" t="e">
        <f t="shared" si="321"/>
        <v>#N/A</v>
      </c>
      <c r="L6912" t="b">
        <f>COUNTIF($N$2:N6912, N6912)=1</f>
        <v>0</v>
      </c>
      <c r="M6912" s="37">
        <f>IF( $Q6912, MAX($M$1:M6911)+1, 0)</f>
        <v>0</v>
      </c>
      <c r="N6912" t="e" cm="1">
        <f t="array" ref="N6912">INDEX($A$9:$F$1048576, $J6912, $K6912 )</f>
        <v>#N/A</v>
      </c>
      <c r="O6912" t="e" cm="1">
        <f t="array" ref="O6912">INDEX($B$9:$F$1048576, $J6912, $K6912 )</f>
        <v>#N/A</v>
      </c>
      <c r="P6912" t="str" cm="1">
        <f t="array" ref="P6912">IF( $L6912, TRIM(_xll.IMDP("IR", $G$5&amp;$N6912, $G$6)), "" )</f>
        <v/>
      </c>
      <c r="Q6912" t="b" cm="1">
        <f t="array" ref="Q6912">IF(
    $U$1=1, AND($P6912&lt;&gt;"", $P6912&lt;&gt;"...", $P6912&lt;&gt;"입력오류"),
    IF(
        $U$18=1, AND($P6912&lt;&gt;"", $P6912&lt;&gt;"...", $P6912&lt;&gt;"입력오류", ISNUMBER(FIND(INDEX($T$2:$T$7,$U$1),$P6912))),
        IF(
            $U$17="기타", AND($P6912&lt;&gt;"", $P6912&lt;&gt;"...", $P6912&lt;&gt;"입력오류", NOT(ISNUMBER(FIND($T$21:$T$34,$P6912)))),
            AND($P6912&lt;&gt;"", $P6912&lt;&gt;"...", $P6912&lt;&gt;"입력오류", $T$19=$P6912)
        )
    )
)</f>
        <v>0</v>
      </c>
    </row>
    <row r="6913" spans="9:17">
      <c r="I6913">
        <f t="shared" si="322"/>
        <v>6912</v>
      </c>
      <c r="J6913" t="e">
        <f t="shared" si="323"/>
        <v>#N/A</v>
      </c>
      <c r="K6913" t="e">
        <f t="shared" si="321"/>
        <v>#N/A</v>
      </c>
      <c r="L6913" t="b">
        <f>COUNTIF($N$2:N6913, N6913)=1</f>
        <v>0</v>
      </c>
      <c r="M6913" s="37">
        <f>IF( $Q6913, MAX($M$1:M6912)+1, 0)</f>
        <v>0</v>
      </c>
      <c r="N6913" t="e" cm="1">
        <f t="array" ref="N6913">INDEX($A$9:$F$1048576, $J6913, $K6913 )</f>
        <v>#N/A</v>
      </c>
      <c r="O6913" t="e" cm="1">
        <f t="array" ref="O6913">INDEX($B$9:$F$1048576, $J6913, $K6913 )</f>
        <v>#N/A</v>
      </c>
      <c r="P6913" t="str" cm="1">
        <f t="array" ref="P6913">IF( $L6913, TRIM(_xll.IMDP("IR", $G$5&amp;$N6913, $G$6)), "" )</f>
        <v/>
      </c>
      <c r="Q6913" t="b" cm="1">
        <f t="array" ref="Q6913">IF(
    $U$1=1, AND($P6913&lt;&gt;"", $P6913&lt;&gt;"...", $P6913&lt;&gt;"입력오류"),
    IF(
        $U$18=1, AND($P6913&lt;&gt;"", $P6913&lt;&gt;"...", $P6913&lt;&gt;"입력오류", ISNUMBER(FIND(INDEX($T$2:$T$7,$U$1),$P6913))),
        IF(
            $U$17="기타", AND($P6913&lt;&gt;"", $P6913&lt;&gt;"...", $P6913&lt;&gt;"입력오류", NOT(ISNUMBER(FIND($T$21:$T$34,$P6913)))),
            AND($P6913&lt;&gt;"", $P6913&lt;&gt;"...", $P6913&lt;&gt;"입력오류", $T$19=$P6913)
        )
    )
)</f>
        <v>0</v>
      </c>
    </row>
    <row r="6914" spans="9:17">
      <c r="I6914">
        <f t="shared" si="322"/>
        <v>6913</v>
      </c>
      <c r="J6914" t="e">
        <f t="shared" si="323"/>
        <v>#N/A</v>
      </c>
      <c r="K6914" t="e">
        <f t="shared" ref="K6914:K6977" si="324">IF( $I6914&gt;$G$4, NA(), IF($I6914&gt;$G$3, 5, IF($I6914&gt;$G$2, 3, 1 ) ) )</f>
        <v>#N/A</v>
      </c>
      <c r="L6914" t="b">
        <f>COUNTIF($N$2:N6914, N6914)=1</f>
        <v>0</v>
      </c>
      <c r="M6914" s="37">
        <f>IF( $Q6914, MAX($M$1:M6913)+1, 0)</f>
        <v>0</v>
      </c>
      <c r="N6914" t="e" cm="1">
        <f t="array" ref="N6914">INDEX($A$9:$F$1048576, $J6914, $K6914 )</f>
        <v>#N/A</v>
      </c>
      <c r="O6914" t="e" cm="1">
        <f t="array" ref="O6914">INDEX($B$9:$F$1048576, $J6914, $K6914 )</f>
        <v>#N/A</v>
      </c>
      <c r="P6914" t="str" cm="1">
        <f t="array" ref="P6914">IF( $L6914, TRIM(_xll.IMDP("IR", $G$5&amp;$N6914, $G$6)), "" )</f>
        <v/>
      </c>
      <c r="Q6914" t="b" cm="1">
        <f t="array" ref="Q6914">IF(
    $U$1=1, AND($P6914&lt;&gt;"", $P6914&lt;&gt;"...", $P6914&lt;&gt;"입력오류"),
    IF(
        $U$18=1, AND($P6914&lt;&gt;"", $P6914&lt;&gt;"...", $P6914&lt;&gt;"입력오류", ISNUMBER(FIND(INDEX($T$2:$T$7,$U$1),$P6914))),
        IF(
            $U$17="기타", AND($P6914&lt;&gt;"", $P6914&lt;&gt;"...", $P6914&lt;&gt;"입력오류", NOT(ISNUMBER(FIND($T$21:$T$34,$P6914)))),
            AND($P6914&lt;&gt;"", $P6914&lt;&gt;"...", $P6914&lt;&gt;"입력오류", $T$19=$P6914)
        )
    )
)</f>
        <v>0</v>
      </c>
    </row>
    <row r="6915" spans="9:17">
      <c r="I6915">
        <f t="shared" ref="I6915:I6978" si="325">ROW()-1</f>
        <v>6914</v>
      </c>
      <c r="J6915" t="e">
        <f t="shared" ref="J6915:J6978" si="326">IF( $I6915&gt;$G$4, NA(), IF($I6915&gt;$G$3, $I6915-$G$3, IF($I6915&gt;$G$2, $I6915-$G$2, $I6915 ) ) )</f>
        <v>#N/A</v>
      </c>
      <c r="K6915" t="e">
        <f t="shared" si="324"/>
        <v>#N/A</v>
      </c>
      <c r="L6915" t="b">
        <f>COUNTIF($N$2:N6915, N6915)=1</f>
        <v>0</v>
      </c>
      <c r="M6915" s="37">
        <f>IF( $Q6915, MAX($M$1:M6914)+1, 0)</f>
        <v>0</v>
      </c>
      <c r="N6915" t="e" cm="1">
        <f t="array" ref="N6915">INDEX($A$9:$F$1048576, $J6915, $K6915 )</f>
        <v>#N/A</v>
      </c>
      <c r="O6915" t="e" cm="1">
        <f t="array" ref="O6915">INDEX($B$9:$F$1048576, $J6915, $K6915 )</f>
        <v>#N/A</v>
      </c>
      <c r="P6915" t="str" cm="1">
        <f t="array" ref="P6915">IF( $L6915, TRIM(_xll.IMDP("IR", $G$5&amp;$N6915, $G$6)), "" )</f>
        <v/>
      </c>
      <c r="Q6915" t="b" cm="1">
        <f t="array" ref="Q6915">IF(
    $U$1=1, AND($P6915&lt;&gt;"", $P6915&lt;&gt;"...", $P6915&lt;&gt;"입력오류"),
    IF(
        $U$18=1, AND($P6915&lt;&gt;"", $P6915&lt;&gt;"...", $P6915&lt;&gt;"입력오류", ISNUMBER(FIND(INDEX($T$2:$T$7,$U$1),$P6915))),
        IF(
            $U$17="기타", AND($P6915&lt;&gt;"", $P6915&lt;&gt;"...", $P6915&lt;&gt;"입력오류", NOT(ISNUMBER(FIND($T$21:$T$34,$P6915)))),
            AND($P6915&lt;&gt;"", $P6915&lt;&gt;"...", $P6915&lt;&gt;"입력오류", $T$19=$P6915)
        )
    )
)</f>
        <v>0</v>
      </c>
    </row>
    <row r="6916" spans="9:17">
      <c r="I6916">
        <f t="shared" si="325"/>
        <v>6915</v>
      </c>
      <c r="J6916" t="e">
        <f t="shared" si="326"/>
        <v>#N/A</v>
      </c>
      <c r="K6916" t="e">
        <f t="shared" si="324"/>
        <v>#N/A</v>
      </c>
      <c r="L6916" t="b">
        <f>COUNTIF($N$2:N6916, N6916)=1</f>
        <v>0</v>
      </c>
      <c r="M6916" s="37">
        <f>IF( $Q6916, MAX($M$1:M6915)+1, 0)</f>
        <v>0</v>
      </c>
      <c r="N6916" t="e" cm="1">
        <f t="array" ref="N6916">INDEX($A$9:$F$1048576, $J6916, $K6916 )</f>
        <v>#N/A</v>
      </c>
      <c r="O6916" t="e" cm="1">
        <f t="array" ref="O6916">INDEX($B$9:$F$1048576, $J6916, $K6916 )</f>
        <v>#N/A</v>
      </c>
      <c r="P6916" t="str" cm="1">
        <f t="array" ref="P6916">IF( $L6916, TRIM(_xll.IMDP("IR", $G$5&amp;$N6916, $G$6)), "" )</f>
        <v/>
      </c>
      <c r="Q6916" t="b" cm="1">
        <f t="array" ref="Q6916">IF(
    $U$1=1, AND($P6916&lt;&gt;"", $P6916&lt;&gt;"...", $P6916&lt;&gt;"입력오류"),
    IF(
        $U$18=1, AND($P6916&lt;&gt;"", $P6916&lt;&gt;"...", $P6916&lt;&gt;"입력오류", ISNUMBER(FIND(INDEX($T$2:$T$7,$U$1),$P6916))),
        IF(
            $U$17="기타", AND($P6916&lt;&gt;"", $P6916&lt;&gt;"...", $P6916&lt;&gt;"입력오류", NOT(ISNUMBER(FIND($T$21:$T$34,$P6916)))),
            AND($P6916&lt;&gt;"", $P6916&lt;&gt;"...", $P6916&lt;&gt;"입력오류", $T$19=$P6916)
        )
    )
)</f>
        <v>0</v>
      </c>
    </row>
    <row r="6917" spans="9:17">
      <c r="I6917">
        <f t="shared" si="325"/>
        <v>6916</v>
      </c>
      <c r="J6917" t="e">
        <f t="shared" si="326"/>
        <v>#N/A</v>
      </c>
      <c r="K6917" t="e">
        <f t="shared" si="324"/>
        <v>#N/A</v>
      </c>
      <c r="L6917" t="b">
        <f>COUNTIF($N$2:N6917, N6917)=1</f>
        <v>0</v>
      </c>
      <c r="M6917" s="37">
        <f>IF( $Q6917, MAX($M$1:M6916)+1, 0)</f>
        <v>0</v>
      </c>
      <c r="N6917" t="e" cm="1">
        <f t="array" ref="N6917">INDEX($A$9:$F$1048576, $J6917, $K6917 )</f>
        <v>#N/A</v>
      </c>
      <c r="O6917" t="e" cm="1">
        <f t="array" ref="O6917">INDEX($B$9:$F$1048576, $J6917, $K6917 )</f>
        <v>#N/A</v>
      </c>
      <c r="P6917" t="str" cm="1">
        <f t="array" ref="P6917">IF( $L6917, TRIM(_xll.IMDP("IR", $G$5&amp;$N6917, $G$6)), "" )</f>
        <v/>
      </c>
      <c r="Q6917" t="b" cm="1">
        <f t="array" ref="Q6917">IF(
    $U$1=1, AND($P6917&lt;&gt;"", $P6917&lt;&gt;"...", $P6917&lt;&gt;"입력오류"),
    IF(
        $U$18=1, AND($P6917&lt;&gt;"", $P6917&lt;&gt;"...", $P6917&lt;&gt;"입력오류", ISNUMBER(FIND(INDEX($T$2:$T$7,$U$1),$P6917))),
        IF(
            $U$17="기타", AND($P6917&lt;&gt;"", $P6917&lt;&gt;"...", $P6917&lt;&gt;"입력오류", NOT(ISNUMBER(FIND($T$21:$T$34,$P6917)))),
            AND($P6917&lt;&gt;"", $P6917&lt;&gt;"...", $P6917&lt;&gt;"입력오류", $T$19=$P6917)
        )
    )
)</f>
        <v>0</v>
      </c>
    </row>
    <row r="6918" spans="9:17">
      <c r="I6918">
        <f t="shared" si="325"/>
        <v>6917</v>
      </c>
      <c r="J6918" t="e">
        <f t="shared" si="326"/>
        <v>#N/A</v>
      </c>
      <c r="K6918" t="e">
        <f t="shared" si="324"/>
        <v>#N/A</v>
      </c>
      <c r="L6918" t="b">
        <f>COUNTIF($N$2:N6918, N6918)=1</f>
        <v>0</v>
      </c>
      <c r="M6918" s="37">
        <f>IF( $Q6918, MAX($M$1:M6917)+1, 0)</f>
        <v>0</v>
      </c>
      <c r="N6918" t="e" cm="1">
        <f t="array" ref="N6918">INDEX($A$9:$F$1048576, $J6918, $K6918 )</f>
        <v>#N/A</v>
      </c>
      <c r="O6918" t="e" cm="1">
        <f t="array" ref="O6918">INDEX($B$9:$F$1048576, $J6918, $K6918 )</f>
        <v>#N/A</v>
      </c>
      <c r="P6918" t="str" cm="1">
        <f t="array" ref="P6918">IF( $L6918, TRIM(_xll.IMDP("IR", $G$5&amp;$N6918, $G$6)), "" )</f>
        <v/>
      </c>
      <c r="Q6918" t="b" cm="1">
        <f t="array" ref="Q6918">IF(
    $U$1=1, AND($P6918&lt;&gt;"", $P6918&lt;&gt;"...", $P6918&lt;&gt;"입력오류"),
    IF(
        $U$18=1, AND($P6918&lt;&gt;"", $P6918&lt;&gt;"...", $P6918&lt;&gt;"입력오류", ISNUMBER(FIND(INDEX($T$2:$T$7,$U$1),$P6918))),
        IF(
            $U$17="기타", AND($P6918&lt;&gt;"", $P6918&lt;&gt;"...", $P6918&lt;&gt;"입력오류", NOT(ISNUMBER(FIND($T$21:$T$34,$P6918)))),
            AND($P6918&lt;&gt;"", $P6918&lt;&gt;"...", $P6918&lt;&gt;"입력오류", $T$19=$P6918)
        )
    )
)</f>
        <v>0</v>
      </c>
    </row>
    <row r="6919" spans="9:17">
      <c r="I6919">
        <f t="shared" si="325"/>
        <v>6918</v>
      </c>
      <c r="J6919" t="e">
        <f t="shared" si="326"/>
        <v>#N/A</v>
      </c>
      <c r="K6919" t="e">
        <f t="shared" si="324"/>
        <v>#N/A</v>
      </c>
      <c r="L6919" t="b">
        <f>COUNTIF($N$2:N6919, N6919)=1</f>
        <v>0</v>
      </c>
      <c r="M6919" s="37">
        <f>IF( $Q6919, MAX($M$1:M6918)+1, 0)</f>
        <v>0</v>
      </c>
      <c r="N6919" t="e" cm="1">
        <f t="array" ref="N6919">INDEX($A$9:$F$1048576, $J6919, $K6919 )</f>
        <v>#N/A</v>
      </c>
      <c r="O6919" t="e" cm="1">
        <f t="array" ref="O6919">INDEX($B$9:$F$1048576, $J6919, $K6919 )</f>
        <v>#N/A</v>
      </c>
      <c r="P6919" t="str" cm="1">
        <f t="array" ref="P6919">IF( $L6919, TRIM(_xll.IMDP("IR", $G$5&amp;$N6919, $G$6)), "" )</f>
        <v/>
      </c>
      <c r="Q6919" t="b" cm="1">
        <f t="array" ref="Q6919">IF(
    $U$1=1, AND($P6919&lt;&gt;"", $P6919&lt;&gt;"...", $P6919&lt;&gt;"입력오류"),
    IF(
        $U$18=1, AND($P6919&lt;&gt;"", $P6919&lt;&gt;"...", $P6919&lt;&gt;"입력오류", ISNUMBER(FIND(INDEX($T$2:$T$7,$U$1),$P6919))),
        IF(
            $U$17="기타", AND($P6919&lt;&gt;"", $P6919&lt;&gt;"...", $P6919&lt;&gt;"입력오류", NOT(ISNUMBER(FIND($T$21:$T$34,$P6919)))),
            AND($P6919&lt;&gt;"", $P6919&lt;&gt;"...", $P6919&lt;&gt;"입력오류", $T$19=$P6919)
        )
    )
)</f>
        <v>0</v>
      </c>
    </row>
    <row r="6920" spans="9:17">
      <c r="I6920">
        <f t="shared" si="325"/>
        <v>6919</v>
      </c>
      <c r="J6920" t="e">
        <f t="shared" si="326"/>
        <v>#N/A</v>
      </c>
      <c r="K6920" t="e">
        <f t="shared" si="324"/>
        <v>#N/A</v>
      </c>
      <c r="L6920" t="b">
        <f>COUNTIF($N$2:N6920, N6920)=1</f>
        <v>0</v>
      </c>
      <c r="M6920" s="37">
        <f>IF( $Q6920, MAX($M$1:M6919)+1, 0)</f>
        <v>0</v>
      </c>
      <c r="N6920" t="e" cm="1">
        <f t="array" ref="N6920">INDEX($A$9:$F$1048576, $J6920, $K6920 )</f>
        <v>#N/A</v>
      </c>
      <c r="O6920" t="e" cm="1">
        <f t="array" ref="O6920">INDEX($B$9:$F$1048576, $J6920, $K6920 )</f>
        <v>#N/A</v>
      </c>
      <c r="P6920" t="str" cm="1">
        <f t="array" ref="P6920">IF( $L6920, TRIM(_xll.IMDP("IR", $G$5&amp;$N6920, $G$6)), "" )</f>
        <v/>
      </c>
      <c r="Q6920" t="b" cm="1">
        <f t="array" ref="Q6920">IF(
    $U$1=1, AND($P6920&lt;&gt;"", $P6920&lt;&gt;"...", $P6920&lt;&gt;"입력오류"),
    IF(
        $U$18=1, AND($P6920&lt;&gt;"", $P6920&lt;&gt;"...", $P6920&lt;&gt;"입력오류", ISNUMBER(FIND(INDEX($T$2:$T$7,$U$1),$P6920))),
        IF(
            $U$17="기타", AND($P6920&lt;&gt;"", $P6920&lt;&gt;"...", $P6920&lt;&gt;"입력오류", NOT(ISNUMBER(FIND($T$21:$T$34,$P6920)))),
            AND($P6920&lt;&gt;"", $P6920&lt;&gt;"...", $P6920&lt;&gt;"입력오류", $T$19=$P6920)
        )
    )
)</f>
        <v>0</v>
      </c>
    </row>
    <row r="6921" spans="9:17">
      <c r="I6921">
        <f t="shared" si="325"/>
        <v>6920</v>
      </c>
      <c r="J6921" t="e">
        <f t="shared" si="326"/>
        <v>#N/A</v>
      </c>
      <c r="K6921" t="e">
        <f t="shared" si="324"/>
        <v>#N/A</v>
      </c>
      <c r="L6921" t="b">
        <f>COUNTIF($N$2:N6921, N6921)=1</f>
        <v>0</v>
      </c>
      <c r="M6921" s="37">
        <f>IF( $Q6921, MAX($M$1:M6920)+1, 0)</f>
        <v>0</v>
      </c>
      <c r="N6921" t="e" cm="1">
        <f t="array" ref="N6921">INDEX($A$9:$F$1048576, $J6921, $K6921 )</f>
        <v>#N/A</v>
      </c>
      <c r="O6921" t="e" cm="1">
        <f t="array" ref="O6921">INDEX($B$9:$F$1048576, $J6921, $K6921 )</f>
        <v>#N/A</v>
      </c>
      <c r="P6921" t="str" cm="1">
        <f t="array" ref="P6921">IF( $L6921, TRIM(_xll.IMDP("IR", $G$5&amp;$N6921, $G$6)), "" )</f>
        <v/>
      </c>
      <c r="Q6921" t="b" cm="1">
        <f t="array" ref="Q6921">IF(
    $U$1=1, AND($P6921&lt;&gt;"", $P6921&lt;&gt;"...", $P6921&lt;&gt;"입력오류"),
    IF(
        $U$18=1, AND($P6921&lt;&gt;"", $P6921&lt;&gt;"...", $P6921&lt;&gt;"입력오류", ISNUMBER(FIND(INDEX($T$2:$T$7,$U$1),$P6921))),
        IF(
            $U$17="기타", AND($P6921&lt;&gt;"", $P6921&lt;&gt;"...", $P6921&lt;&gt;"입력오류", NOT(ISNUMBER(FIND($T$21:$T$34,$P6921)))),
            AND($P6921&lt;&gt;"", $P6921&lt;&gt;"...", $P6921&lt;&gt;"입력오류", $T$19=$P6921)
        )
    )
)</f>
        <v>0</v>
      </c>
    </row>
    <row r="6922" spans="9:17">
      <c r="I6922">
        <f t="shared" si="325"/>
        <v>6921</v>
      </c>
      <c r="J6922" t="e">
        <f t="shared" si="326"/>
        <v>#N/A</v>
      </c>
      <c r="K6922" t="e">
        <f t="shared" si="324"/>
        <v>#N/A</v>
      </c>
      <c r="L6922" t="b">
        <f>COUNTIF($N$2:N6922, N6922)=1</f>
        <v>0</v>
      </c>
      <c r="M6922" s="37">
        <f>IF( $Q6922, MAX($M$1:M6921)+1, 0)</f>
        <v>0</v>
      </c>
      <c r="N6922" t="e" cm="1">
        <f t="array" ref="N6922">INDEX($A$9:$F$1048576, $J6922, $K6922 )</f>
        <v>#N/A</v>
      </c>
      <c r="O6922" t="e" cm="1">
        <f t="array" ref="O6922">INDEX($B$9:$F$1048576, $J6922, $K6922 )</f>
        <v>#N/A</v>
      </c>
      <c r="P6922" t="str" cm="1">
        <f t="array" ref="P6922">IF( $L6922, TRIM(_xll.IMDP("IR", $G$5&amp;$N6922, $G$6)), "" )</f>
        <v/>
      </c>
      <c r="Q6922" t="b" cm="1">
        <f t="array" ref="Q6922">IF(
    $U$1=1, AND($P6922&lt;&gt;"", $P6922&lt;&gt;"...", $P6922&lt;&gt;"입력오류"),
    IF(
        $U$18=1, AND($P6922&lt;&gt;"", $P6922&lt;&gt;"...", $P6922&lt;&gt;"입력오류", ISNUMBER(FIND(INDEX($T$2:$T$7,$U$1),$P6922))),
        IF(
            $U$17="기타", AND($P6922&lt;&gt;"", $P6922&lt;&gt;"...", $P6922&lt;&gt;"입력오류", NOT(ISNUMBER(FIND($T$21:$T$34,$P6922)))),
            AND($P6922&lt;&gt;"", $P6922&lt;&gt;"...", $P6922&lt;&gt;"입력오류", $T$19=$P6922)
        )
    )
)</f>
        <v>0</v>
      </c>
    </row>
    <row r="6923" spans="9:17">
      <c r="I6923">
        <f t="shared" si="325"/>
        <v>6922</v>
      </c>
      <c r="J6923" t="e">
        <f t="shared" si="326"/>
        <v>#N/A</v>
      </c>
      <c r="K6923" t="e">
        <f t="shared" si="324"/>
        <v>#N/A</v>
      </c>
      <c r="L6923" t="b">
        <f>COUNTIF($N$2:N6923, N6923)=1</f>
        <v>0</v>
      </c>
      <c r="M6923" s="37">
        <f>IF( $Q6923, MAX($M$1:M6922)+1, 0)</f>
        <v>0</v>
      </c>
      <c r="N6923" t="e" cm="1">
        <f t="array" ref="N6923">INDEX($A$9:$F$1048576, $J6923, $K6923 )</f>
        <v>#N/A</v>
      </c>
      <c r="O6923" t="e" cm="1">
        <f t="array" ref="O6923">INDEX($B$9:$F$1048576, $J6923, $K6923 )</f>
        <v>#N/A</v>
      </c>
      <c r="P6923" t="str" cm="1">
        <f t="array" ref="P6923">IF( $L6923, TRIM(_xll.IMDP("IR", $G$5&amp;$N6923, $G$6)), "" )</f>
        <v/>
      </c>
      <c r="Q6923" t="b" cm="1">
        <f t="array" ref="Q6923">IF(
    $U$1=1, AND($P6923&lt;&gt;"", $P6923&lt;&gt;"...", $P6923&lt;&gt;"입력오류"),
    IF(
        $U$18=1, AND($P6923&lt;&gt;"", $P6923&lt;&gt;"...", $P6923&lt;&gt;"입력오류", ISNUMBER(FIND(INDEX($T$2:$T$7,$U$1),$P6923))),
        IF(
            $U$17="기타", AND($P6923&lt;&gt;"", $P6923&lt;&gt;"...", $P6923&lt;&gt;"입력오류", NOT(ISNUMBER(FIND($T$21:$T$34,$P6923)))),
            AND($P6923&lt;&gt;"", $P6923&lt;&gt;"...", $P6923&lt;&gt;"입력오류", $T$19=$P6923)
        )
    )
)</f>
        <v>0</v>
      </c>
    </row>
    <row r="6924" spans="9:17">
      <c r="I6924">
        <f t="shared" si="325"/>
        <v>6923</v>
      </c>
      <c r="J6924" t="e">
        <f t="shared" si="326"/>
        <v>#N/A</v>
      </c>
      <c r="K6924" t="e">
        <f t="shared" si="324"/>
        <v>#N/A</v>
      </c>
      <c r="L6924" t="b">
        <f>COUNTIF($N$2:N6924, N6924)=1</f>
        <v>0</v>
      </c>
      <c r="M6924" s="37">
        <f>IF( $Q6924, MAX($M$1:M6923)+1, 0)</f>
        <v>0</v>
      </c>
      <c r="N6924" t="e" cm="1">
        <f t="array" ref="N6924">INDEX($A$9:$F$1048576, $J6924, $K6924 )</f>
        <v>#N/A</v>
      </c>
      <c r="O6924" t="e" cm="1">
        <f t="array" ref="O6924">INDEX($B$9:$F$1048576, $J6924, $K6924 )</f>
        <v>#N/A</v>
      </c>
      <c r="P6924" t="str" cm="1">
        <f t="array" ref="P6924">IF( $L6924, TRIM(_xll.IMDP("IR", $G$5&amp;$N6924, $G$6)), "" )</f>
        <v/>
      </c>
      <c r="Q6924" t="b" cm="1">
        <f t="array" ref="Q6924">IF(
    $U$1=1, AND($P6924&lt;&gt;"", $P6924&lt;&gt;"...", $P6924&lt;&gt;"입력오류"),
    IF(
        $U$18=1, AND($P6924&lt;&gt;"", $P6924&lt;&gt;"...", $P6924&lt;&gt;"입력오류", ISNUMBER(FIND(INDEX($T$2:$T$7,$U$1),$P6924))),
        IF(
            $U$17="기타", AND($P6924&lt;&gt;"", $P6924&lt;&gt;"...", $P6924&lt;&gt;"입력오류", NOT(ISNUMBER(FIND($T$21:$T$34,$P6924)))),
            AND($P6924&lt;&gt;"", $P6924&lt;&gt;"...", $P6924&lt;&gt;"입력오류", $T$19=$P6924)
        )
    )
)</f>
        <v>0</v>
      </c>
    </row>
    <row r="6925" spans="9:17">
      <c r="I6925">
        <f t="shared" si="325"/>
        <v>6924</v>
      </c>
      <c r="J6925" t="e">
        <f t="shared" si="326"/>
        <v>#N/A</v>
      </c>
      <c r="K6925" t="e">
        <f t="shared" si="324"/>
        <v>#N/A</v>
      </c>
      <c r="L6925" t="b">
        <f>COUNTIF($N$2:N6925, N6925)=1</f>
        <v>0</v>
      </c>
      <c r="M6925" s="37">
        <f>IF( $Q6925, MAX($M$1:M6924)+1, 0)</f>
        <v>0</v>
      </c>
      <c r="N6925" t="e" cm="1">
        <f t="array" ref="N6925">INDEX($A$9:$F$1048576, $J6925, $K6925 )</f>
        <v>#N/A</v>
      </c>
      <c r="O6925" t="e" cm="1">
        <f t="array" ref="O6925">INDEX($B$9:$F$1048576, $J6925, $K6925 )</f>
        <v>#N/A</v>
      </c>
      <c r="P6925" t="str" cm="1">
        <f t="array" ref="P6925">IF( $L6925, TRIM(_xll.IMDP("IR", $G$5&amp;$N6925, $G$6)), "" )</f>
        <v/>
      </c>
      <c r="Q6925" t="b" cm="1">
        <f t="array" ref="Q6925">IF(
    $U$1=1, AND($P6925&lt;&gt;"", $P6925&lt;&gt;"...", $P6925&lt;&gt;"입력오류"),
    IF(
        $U$18=1, AND($P6925&lt;&gt;"", $P6925&lt;&gt;"...", $P6925&lt;&gt;"입력오류", ISNUMBER(FIND(INDEX($T$2:$T$7,$U$1),$P6925))),
        IF(
            $U$17="기타", AND($P6925&lt;&gt;"", $P6925&lt;&gt;"...", $P6925&lt;&gt;"입력오류", NOT(ISNUMBER(FIND($T$21:$T$34,$P6925)))),
            AND($P6925&lt;&gt;"", $P6925&lt;&gt;"...", $P6925&lt;&gt;"입력오류", $T$19=$P6925)
        )
    )
)</f>
        <v>0</v>
      </c>
    </row>
    <row r="6926" spans="9:17">
      <c r="I6926">
        <f t="shared" si="325"/>
        <v>6925</v>
      </c>
      <c r="J6926" t="e">
        <f t="shared" si="326"/>
        <v>#N/A</v>
      </c>
      <c r="K6926" t="e">
        <f t="shared" si="324"/>
        <v>#N/A</v>
      </c>
      <c r="L6926" t="b">
        <f>COUNTIF($N$2:N6926, N6926)=1</f>
        <v>0</v>
      </c>
      <c r="M6926" s="37">
        <f>IF( $Q6926, MAX($M$1:M6925)+1, 0)</f>
        <v>0</v>
      </c>
      <c r="N6926" t="e" cm="1">
        <f t="array" ref="N6926">INDEX($A$9:$F$1048576, $J6926, $K6926 )</f>
        <v>#N/A</v>
      </c>
      <c r="O6926" t="e" cm="1">
        <f t="array" ref="O6926">INDEX($B$9:$F$1048576, $J6926, $K6926 )</f>
        <v>#N/A</v>
      </c>
      <c r="P6926" t="str" cm="1">
        <f t="array" ref="P6926">IF( $L6926, TRIM(_xll.IMDP("IR", $G$5&amp;$N6926, $G$6)), "" )</f>
        <v/>
      </c>
      <c r="Q6926" t="b" cm="1">
        <f t="array" ref="Q6926">IF(
    $U$1=1, AND($P6926&lt;&gt;"", $P6926&lt;&gt;"...", $P6926&lt;&gt;"입력오류"),
    IF(
        $U$18=1, AND($P6926&lt;&gt;"", $P6926&lt;&gt;"...", $P6926&lt;&gt;"입력오류", ISNUMBER(FIND(INDEX($T$2:$T$7,$U$1),$P6926))),
        IF(
            $U$17="기타", AND($P6926&lt;&gt;"", $P6926&lt;&gt;"...", $P6926&lt;&gt;"입력오류", NOT(ISNUMBER(FIND($T$21:$T$34,$P6926)))),
            AND($P6926&lt;&gt;"", $P6926&lt;&gt;"...", $P6926&lt;&gt;"입력오류", $T$19=$P6926)
        )
    )
)</f>
        <v>0</v>
      </c>
    </row>
    <row r="6927" spans="9:17">
      <c r="I6927">
        <f t="shared" si="325"/>
        <v>6926</v>
      </c>
      <c r="J6927" t="e">
        <f t="shared" si="326"/>
        <v>#N/A</v>
      </c>
      <c r="K6927" t="e">
        <f t="shared" si="324"/>
        <v>#N/A</v>
      </c>
      <c r="L6927" t="b">
        <f>COUNTIF($N$2:N6927, N6927)=1</f>
        <v>0</v>
      </c>
      <c r="M6927" s="37">
        <f>IF( $Q6927, MAX($M$1:M6926)+1, 0)</f>
        <v>0</v>
      </c>
      <c r="N6927" t="e" cm="1">
        <f t="array" ref="N6927">INDEX($A$9:$F$1048576, $J6927, $K6927 )</f>
        <v>#N/A</v>
      </c>
      <c r="O6927" t="e" cm="1">
        <f t="array" ref="O6927">INDEX($B$9:$F$1048576, $J6927, $K6927 )</f>
        <v>#N/A</v>
      </c>
      <c r="P6927" t="str" cm="1">
        <f t="array" ref="P6927">IF( $L6927, TRIM(_xll.IMDP("IR", $G$5&amp;$N6927, $G$6)), "" )</f>
        <v/>
      </c>
      <c r="Q6927" t="b" cm="1">
        <f t="array" ref="Q6927">IF(
    $U$1=1, AND($P6927&lt;&gt;"", $P6927&lt;&gt;"...", $P6927&lt;&gt;"입력오류"),
    IF(
        $U$18=1, AND($P6927&lt;&gt;"", $P6927&lt;&gt;"...", $P6927&lt;&gt;"입력오류", ISNUMBER(FIND(INDEX($T$2:$T$7,$U$1),$P6927))),
        IF(
            $U$17="기타", AND($P6927&lt;&gt;"", $P6927&lt;&gt;"...", $P6927&lt;&gt;"입력오류", NOT(ISNUMBER(FIND($T$21:$T$34,$P6927)))),
            AND($P6927&lt;&gt;"", $P6927&lt;&gt;"...", $P6927&lt;&gt;"입력오류", $T$19=$P6927)
        )
    )
)</f>
        <v>0</v>
      </c>
    </row>
    <row r="6928" spans="9:17">
      <c r="I6928">
        <f t="shared" si="325"/>
        <v>6927</v>
      </c>
      <c r="J6928" t="e">
        <f t="shared" si="326"/>
        <v>#N/A</v>
      </c>
      <c r="K6928" t="e">
        <f t="shared" si="324"/>
        <v>#N/A</v>
      </c>
      <c r="L6928" t="b">
        <f>COUNTIF($N$2:N6928, N6928)=1</f>
        <v>0</v>
      </c>
      <c r="M6928" s="37">
        <f>IF( $Q6928, MAX($M$1:M6927)+1, 0)</f>
        <v>0</v>
      </c>
      <c r="N6928" t="e" cm="1">
        <f t="array" ref="N6928">INDEX($A$9:$F$1048576, $J6928, $K6928 )</f>
        <v>#N/A</v>
      </c>
      <c r="O6928" t="e" cm="1">
        <f t="array" ref="O6928">INDEX($B$9:$F$1048576, $J6928, $K6928 )</f>
        <v>#N/A</v>
      </c>
      <c r="P6928" t="str" cm="1">
        <f t="array" ref="P6928">IF( $L6928, TRIM(_xll.IMDP("IR", $G$5&amp;$N6928, $G$6)), "" )</f>
        <v/>
      </c>
      <c r="Q6928" t="b" cm="1">
        <f t="array" ref="Q6928">IF(
    $U$1=1, AND($P6928&lt;&gt;"", $P6928&lt;&gt;"...", $P6928&lt;&gt;"입력오류"),
    IF(
        $U$18=1, AND($P6928&lt;&gt;"", $P6928&lt;&gt;"...", $P6928&lt;&gt;"입력오류", ISNUMBER(FIND(INDEX($T$2:$T$7,$U$1),$P6928))),
        IF(
            $U$17="기타", AND($P6928&lt;&gt;"", $P6928&lt;&gt;"...", $P6928&lt;&gt;"입력오류", NOT(ISNUMBER(FIND($T$21:$T$34,$P6928)))),
            AND($P6928&lt;&gt;"", $P6928&lt;&gt;"...", $P6928&lt;&gt;"입력오류", $T$19=$P6928)
        )
    )
)</f>
        <v>0</v>
      </c>
    </row>
    <row r="6929" spans="9:17">
      <c r="I6929">
        <f t="shared" si="325"/>
        <v>6928</v>
      </c>
      <c r="J6929" t="e">
        <f t="shared" si="326"/>
        <v>#N/A</v>
      </c>
      <c r="K6929" t="e">
        <f t="shared" si="324"/>
        <v>#N/A</v>
      </c>
      <c r="L6929" t="b">
        <f>COUNTIF($N$2:N6929, N6929)=1</f>
        <v>0</v>
      </c>
      <c r="M6929" s="37">
        <f>IF( $Q6929, MAX($M$1:M6928)+1, 0)</f>
        <v>0</v>
      </c>
      <c r="N6929" t="e" cm="1">
        <f t="array" ref="N6929">INDEX($A$9:$F$1048576, $J6929, $K6929 )</f>
        <v>#N/A</v>
      </c>
      <c r="O6929" t="e" cm="1">
        <f t="array" ref="O6929">INDEX($B$9:$F$1048576, $J6929, $K6929 )</f>
        <v>#N/A</v>
      </c>
      <c r="P6929" t="str" cm="1">
        <f t="array" ref="P6929">IF( $L6929, TRIM(_xll.IMDP("IR", $G$5&amp;$N6929, $G$6)), "" )</f>
        <v/>
      </c>
      <c r="Q6929" t="b" cm="1">
        <f t="array" ref="Q6929">IF(
    $U$1=1, AND($P6929&lt;&gt;"", $P6929&lt;&gt;"...", $P6929&lt;&gt;"입력오류"),
    IF(
        $U$18=1, AND($P6929&lt;&gt;"", $P6929&lt;&gt;"...", $P6929&lt;&gt;"입력오류", ISNUMBER(FIND(INDEX($T$2:$T$7,$U$1),$P6929))),
        IF(
            $U$17="기타", AND($P6929&lt;&gt;"", $P6929&lt;&gt;"...", $P6929&lt;&gt;"입력오류", NOT(ISNUMBER(FIND($T$21:$T$34,$P6929)))),
            AND($P6929&lt;&gt;"", $P6929&lt;&gt;"...", $P6929&lt;&gt;"입력오류", $T$19=$P6929)
        )
    )
)</f>
        <v>0</v>
      </c>
    </row>
    <row r="6930" spans="9:17">
      <c r="I6930">
        <f t="shared" si="325"/>
        <v>6929</v>
      </c>
      <c r="J6930" t="e">
        <f t="shared" si="326"/>
        <v>#N/A</v>
      </c>
      <c r="K6930" t="e">
        <f t="shared" si="324"/>
        <v>#N/A</v>
      </c>
      <c r="L6930" t="b">
        <f>COUNTIF($N$2:N6930, N6930)=1</f>
        <v>0</v>
      </c>
      <c r="M6930" s="37">
        <f>IF( $Q6930, MAX($M$1:M6929)+1, 0)</f>
        <v>0</v>
      </c>
      <c r="N6930" t="e" cm="1">
        <f t="array" ref="N6930">INDEX($A$9:$F$1048576, $J6930, $K6930 )</f>
        <v>#N/A</v>
      </c>
      <c r="O6930" t="e" cm="1">
        <f t="array" ref="O6930">INDEX($B$9:$F$1048576, $J6930, $K6930 )</f>
        <v>#N/A</v>
      </c>
      <c r="P6930" t="str" cm="1">
        <f t="array" ref="P6930">IF( $L6930, TRIM(_xll.IMDP("IR", $G$5&amp;$N6930, $G$6)), "" )</f>
        <v/>
      </c>
      <c r="Q6930" t="b" cm="1">
        <f t="array" ref="Q6930">IF(
    $U$1=1, AND($P6930&lt;&gt;"", $P6930&lt;&gt;"...", $P6930&lt;&gt;"입력오류"),
    IF(
        $U$18=1, AND($P6930&lt;&gt;"", $P6930&lt;&gt;"...", $P6930&lt;&gt;"입력오류", ISNUMBER(FIND(INDEX($T$2:$T$7,$U$1),$P6930))),
        IF(
            $U$17="기타", AND($P6930&lt;&gt;"", $P6930&lt;&gt;"...", $P6930&lt;&gt;"입력오류", NOT(ISNUMBER(FIND($T$21:$T$34,$P6930)))),
            AND($P6930&lt;&gt;"", $P6930&lt;&gt;"...", $P6930&lt;&gt;"입력오류", $T$19=$P6930)
        )
    )
)</f>
        <v>0</v>
      </c>
    </row>
    <row r="6931" spans="9:17">
      <c r="I6931">
        <f t="shared" si="325"/>
        <v>6930</v>
      </c>
      <c r="J6931" t="e">
        <f t="shared" si="326"/>
        <v>#N/A</v>
      </c>
      <c r="K6931" t="e">
        <f t="shared" si="324"/>
        <v>#N/A</v>
      </c>
      <c r="L6931" t="b">
        <f>COUNTIF($N$2:N6931, N6931)=1</f>
        <v>0</v>
      </c>
      <c r="M6931" s="37">
        <f>IF( $Q6931, MAX($M$1:M6930)+1, 0)</f>
        <v>0</v>
      </c>
      <c r="N6931" t="e" cm="1">
        <f t="array" ref="N6931">INDEX($A$9:$F$1048576, $J6931, $K6931 )</f>
        <v>#N/A</v>
      </c>
      <c r="O6931" t="e" cm="1">
        <f t="array" ref="O6931">INDEX($B$9:$F$1048576, $J6931, $K6931 )</f>
        <v>#N/A</v>
      </c>
      <c r="P6931" t="str" cm="1">
        <f t="array" ref="P6931">IF( $L6931, TRIM(_xll.IMDP("IR", $G$5&amp;$N6931, $G$6)), "" )</f>
        <v/>
      </c>
      <c r="Q6931" t="b" cm="1">
        <f t="array" ref="Q6931">IF(
    $U$1=1, AND($P6931&lt;&gt;"", $P6931&lt;&gt;"...", $P6931&lt;&gt;"입력오류"),
    IF(
        $U$18=1, AND($P6931&lt;&gt;"", $P6931&lt;&gt;"...", $P6931&lt;&gt;"입력오류", ISNUMBER(FIND(INDEX($T$2:$T$7,$U$1),$P6931))),
        IF(
            $U$17="기타", AND($P6931&lt;&gt;"", $P6931&lt;&gt;"...", $P6931&lt;&gt;"입력오류", NOT(ISNUMBER(FIND($T$21:$T$34,$P6931)))),
            AND($P6931&lt;&gt;"", $P6931&lt;&gt;"...", $P6931&lt;&gt;"입력오류", $T$19=$P6931)
        )
    )
)</f>
        <v>0</v>
      </c>
    </row>
    <row r="6932" spans="9:17">
      <c r="I6932">
        <f t="shared" si="325"/>
        <v>6931</v>
      </c>
      <c r="J6932" t="e">
        <f t="shared" si="326"/>
        <v>#N/A</v>
      </c>
      <c r="K6932" t="e">
        <f t="shared" si="324"/>
        <v>#N/A</v>
      </c>
      <c r="L6932" t="b">
        <f>COUNTIF($N$2:N6932, N6932)=1</f>
        <v>0</v>
      </c>
      <c r="M6932" s="37">
        <f>IF( $Q6932, MAX($M$1:M6931)+1, 0)</f>
        <v>0</v>
      </c>
      <c r="N6932" t="e" cm="1">
        <f t="array" ref="N6932">INDEX($A$9:$F$1048576, $J6932, $K6932 )</f>
        <v>#N/A</v>
      </c>
      <c r="O6932" t="e" cm="1">
        <f t="array" ref="O6932">INDEX($B$9:$F$1048576, $J6932, $K6932 )</f>
        <v>#N/A</v>
      </c>
      <c r="P6932" t="str" cm="1">
        <f t="array" ref="P6932">IF( $L6932, TRIM(_xll.IMDP("IR", $G$5&amp;$N6932, $G$6)), "" )</f>
        <v/>
      </c>
      <c r="Q6932" t="b" cm="1">
        <f t="array" ref="Q6932">IF(
    $U$1=1, AND($P6932&lt;&gt;"", $P6932&lt;&gt;"...", $P6932&lt;&gt;"입력오류"),
    IF(
        $U$18=1, AND($P6932&lt;&gt;"", $P6932&lt;&gt;"...", $P6932&lt;&gt;"입력오류", ISNUMBER(FIND(INDEX($T$2:$T$7,$U$1),$P6932))),
        IF(
            $U$17="기타", AND($P6932&lt;&gt;"", $P6932&lt;&gt;"...", $P6932&lt;&gt;"입력오류", NOT(ISNUMBER(FIND($T$21:$T$34,$P6932)))),
            AND($P6932&lt;&gt;"", $P6932&lt;&gt;"...", $P6932&lt;&gt;"입력오류", $T$19=$P6932)
        )
    )
)</f>
        <v>0</v>
      </c>
    </row>
    <row r="6933" spans="9:17">
      <c r="I6933">
        <f t="shared" si="325"/>
        <v>6932</v>
      </c>
      <c r="J6933" t="e">
        <f t="shared" si="326"/>
        <v>#N/A</v>
      </c>
      <c r="K6933" t="e">
        <f t="shared" si="324"/>
        <v>#N/A</v>
      </c>
      <c r="L6933" t="b">
        <f>COUNTIF($N$2:N6933, N6933)=1</f>
        <v>0</v>
      </c>
      <c r="M6933" s="37">
        <f>IF( $Q6933, MAX($M$1:M6932)+1, 0)</f>
        <v>0</v>
      </c>
      <c r="N6933" t="e" cm="1">
        <f t="array" ref="N6933">INDEX($A$9:$F$1048576, $J6933, $K6933 )</f>
        <v>#N/A</v>
      </c>
      <c r="O6933" t="e" cm="1">
        <f t="array" ref="O6933">INDEX($B$9:$F$1048576, $J6933, $K6933 )</f>
        <v>#N/A</v>
      </c>
      <c r="P6933" t="str" cm="1">
        <f t="array" ref="P6933">IF( $L6933, TRIM(_xll.IMDP("IR", $G$5&amp;$N6933, $G$6)), "" )</f>
        <v/>
      </c>
      <c r="Q6933" t="b" cm="1">
        <f t="array" ref="Q6933">IF(
    $U$1=1, AND($P6933&lt;&gt;"", $P6933&lt;&gt;"...", $P6933&lt;&gt;"입력오류"),
    IF(
        $U$18=1, AND($P6933&lt;&gt;"", $P6933&lt;&gt;"...", $P6933&lt;&gt;"입력오류", ISNUMBER(FIND(INDEX($T$2:$T$7,$U$1),$P6933))),
        IF(
            $U$17="기타", AND($P6933&lt;&gt;"", $P6933&lt;&gt;"...", $P6933&lt;&gt;"입력오류", NOT(ISNUMBER(FIND($T$21:$T$34,$P6933)))),
            AND($P6933&lt;&gt;"", $P6933&lt;&gt;"...", $P6933&lt;&gt;"입력오류", $T$19=$P6933)
        )
    )
)</f>
        <v>0</v>
      </c>
    </row>
    <row r="6934" spans="9:17">
      <c r="I6934">
        <f t="shared" si="325"/>
        <v>6933</v>
      </c>
      <c r="J6934" t="e">
        <f t="shared" si="326"/>
        <v>#N/A</v>
      </c>
      <c r="K6934" t="e">
        <f t="shared" si="324"/>
        <v>#N/A</v>
      </c>
      <c r="L6934" t="b">
        <f>COUNTIF($N$2:N6934, N6934)=1</f>
        <v>0</v>
      </c>
      <c r="M6934" s="37">
        <f>IF( $Q6934, MAX($M$1:M6933)+1, 0)</f>
        <v>0</v>
      </c>
      <c r="N6934" t="e" cm="1">
        <f t="array" ref="N6934">INDEX($A$9:$F$1048576, $J6934, $K6934 )</f>
        <v>#N/A</v>
      </c>
      <c r="O6934" t="e" cm="1">
        <f t="array" ref="O6934">INDEX($B$9:$F$1048576, $J6934, $K6934 )</f>
        <v>#N/A</v>
      </c>
      <c r="P6934" t="str" cm="1">
        <f t="array" ref="P6934">IF( $L6934, TRIM(_xll.IMDP("IR", $G$5&amp;$N6934, $G$6)), "" )</f>
        <v/>
      </c>
      <c r="Q6934" t="b" cm="1">
        <f t="array" ref="Q6934">IF(
    $U$1=1, AND($P6934&lt;&gt;"", $P6934&lt;&gt;"...", $P6934&lt;&gt;"입력오류"),
    IF(
        $U$18=1, AND($P6934&lt;&gt;"", $P6934&lt;&gt;"...", $P6934&lt;&gt;"입력오류", ISNUMBER(FIND(INDEX($T$2:$T$7,$U$1),$P6934))),
        IF(
            $U$17="기타", AND($P6934&lt;&gt;"", $P6934&lt;&gt;"...", $P6934&lt;&gt;"입력오류", NOT(ISNUMBER(FIND($T$21:$T$34,$P6934)))),
            AND($P6934&lt;&gt;"", $P6934&lt;&gt;"...", $P6934&lt;&gt;"입력오류", $T$19=$P6934)
        )
    )
)</f>
        <v>0</v>
      </c>
    </row>
    <row r="6935" spans="9:17">
      <c r="I6935">
        <f t="shared" si="325"/>
        <v>6934</v>
      </c>
      <c r="J6935" t="e">
        <f t="shared" si="326"/>
        <v>#N/A</v>
      </c>
      <c r="K6935" t="e">
        <f t="shared" si="324"/>
        <v>#N/A</v>
      </c>
      <c r="L6935" t="b">
        <f>COUNTIF($N$2:N6935, N6935)=1</f>
        <v>0</v>
      </c>
      <c r="M6935" s="37">
        <f>IF( $Q6935, MAX($M$1:M6934)+1, 0)</f>
        <v>0</v>
      </c>
      <c r="N6935" t="e" cm="1">
        <f t="array" ref="N6935">INDEX($A$9:$F$1048576, $J6935, $K6935 )</f>
        <v>#N/A</v>
      </c>
      <c r="O6935" t="e" cm="1">
        <f t="array" ref="O6935">INDEX($B$9:$F$1048576, $J6935, $K6935 )</f>
        <v>#N/A</v>
      </c>
      <c r="P6935" t="str" cm="1">
        <f t="array" ref="P6935">IF( $L6935, TRIM(_xll.IMDP("IR", $G$5&amp;$N6935, $G$6)), "" )</f>
        <v/>
      </c>
      <c r="Q6935" t="b" cm="1">
        <f t="array" ref="Q6935">IF(
    $U$1=1, AND($P6935&lt;&gt;"", $P6935&lt;&gt;"...", $P6935&lt;&gt;"입력오류"),
    IF(
        $U$18=1, AND($P6935&lt;&gt;"", $P6935&lt;&gt;"...", $P6935&lt;&gt;"입력오류", ISNUMBER(FIND(INDEX($T$2:$T$7,$U$1),$P6935))),
        IF(
            $U$17="기타", AND($P6935&lt;&gt;"", $P6935&lt;&gt;"...", $P6935&lt;&gt;"입력오류", NOT(ISNUMBER(FIND($T$21:$T$34,$P6935)))),
            AND($P6935&lt;&gt;"", $P6935&lt;&gt;"...", $P6935&lt;&gt;"입력오류", $T$19=$P6935)
        )
    )
)</f>
        <v>0</v>
      </c>
    </row>
    <row r="6936" spans="9:17">
      <c r="I6936">
        <f t="shared" si="325"/>
        <v>6935</v>
      </c>
      <c r="J6936" t="e">
        <f t="shared" si="326"/>
        <v>#N/A</v>
      </c>
      <c r="K6936" t="e">
        <f t="shared" si="324"/>
        <v>#N/A</v>
      </c>
      <c r="L6936" t="b">
        <f>COUNTIF($N$2:N6936, N6936)=1</f>
        <v>0</v>
      </c>
      <c r="M6936" s="37">
        <f>IF( $Q6936, MAX($M$1:M6935)+1, 0)</f>
        <v>0</v>
      </c>
      <c r="N6936" t="e" cm="1">
        <f t="array" ref="N6936">INDEX($A$9:$F$1048576, $J6936, $K6936 )</f>
        <v>#N/A</v>
      </c>
      <c r="O6936" t="e" cm="1">
        <f t="array" ref="O6936">INDEX($B$9:$F$1048576, $J6936, $K6936 )</f>
        <v>#N/A</v>
      </c>
      <c r="P6936" t="str" cm="1">
        <f t="array" ref="P6936">IF( $L6936, TRIM(_xll.IMDP("IR", $G$5&amp;$N6936, $G$6)), "" )</f>
        <v/>
      </c>
      <c r="Q6936" t="b" cm="1">
        <f t="array" ref="Q6936">IF(
    $U$1=1, AND($P6936&lt;&gt;"", $P6936&lt;&gt;"...", $P6936&lt;&gt;"입력오류"),
    IF(
        $U$18=1, AND($P6936&lt;&gt;"", $P6936&lt;&gt;"...", $P6936&lt;&gt;"입력오류", ISNUMBER(FIND(INDEX($T$2:$T$7,$U$1),$P6936))),
        IF(
            $U$17="기타", AND($P6936&lt;&gt;"", $P6936&lt;&gt;"...", $P6936&lt;&gt;"입력오류", NOT(ISNUMBER(FIND($T$21:$T$34,$P6936)))),
            AND($P6936&lt;&gt;"", $P6936&lt;&gt;"...", $P6936&lt;&gt;"입력오류", $T$19=$P6936)
        )
    )
)</f>
        <v>0</v>
      </c>
    </row>
    <row r="6937" spans="9:17">
      <c r="I6937">
        <f t="shared" si="325"/>
        <v>6936</v>
      </c>
      <c r="J6937" t="e">
        <f t="shared" si="326"/>
        <v>#N/A</v>
      </c>
      <c r="K6937" t="e">
        <f t="shared" si="324"/>
        <v>#N/A</v>
      </c>
      <c r="L6937" t="b">
        <f>COUNTIF($N$2:N6937, N6937)=1</f>
        <v>0</v>
      </c>
      <c r="M6937" s="37">
        <f>IF( $Q6937, MAX($M$1:M6936)+1, 0)</f>
        <v>0</v>
      </c>
      <c r="N6937" t="e" cm="1">
        <f t="array" ref="N6937">INDEX($A$9:$F$1048576, $J6937, $K6937 )</f>
        <v>#N/A</v>
      </c>
      <c r="O6937" t="e" cm="1">
        <f t="array" ref="O6937">INDEX($B$9:$F$1048576, $J6937, $K6937 )</f>
        <v>#N/A</v>
      </c>
      <c r="P6937" t="str" cm="1">
        <f t="array" ref="P6937">IF( $L6937, TRIM(_xll.IMDP("IR", $G$5&amp;$N6937, $G$6)), "" )</f>
        <v/>
      </c>
      <c r="Q6937" t="b" cm="1">
        <f t="array" ref="Q6937">IF(
    $U$1=1, AND($P6937&lt;&gt;"", $P6937&lt;&gt;"...", $P6937&lt;&gt;"입력오류"),
    IF(
        $U$18=1, AND($P6937&lt;&gt;"", $P6937&lt;&gt;"...", $P6937&lt;&gt;"입력오류", ISNUMBER(FIND(INDEX($T$2:$T$7,$U$1),$P6937))),
        IF(
            $U$17="기타", AND($P6937&lt;&gt;"", $P6937&lt;&gt;"...", $P6937&lt;&gt;"입력오류", NOT(ISNUMBER(FIND($T$21:$T$34,$P6937)))),
            AND($P6937&lt;&gt;"", $P6937&lt;&gt;"...", $P6937&lt;&gt;"입력오류", $T$19=$P6937)
        )
    )
)</f>
        <v>0</v>
      </c>
    </row>
    <row r="6938" spans="9:17">
      <c r="I6938">
        <f t="shared" si="325"/>
        <v>6937</v>
      </c>
      <c r="J6938" t="e">
        <f t="shared" si="326"/>
        <v>#N/A</v>
      </c>
      <c r="K6938" t="e">
        <f t="shared" si="324"/>
        <v>#N/A</v>
      </c>
      <c r="L6938" t="b">
        <f>COUNTIF($N$2:N6938, N6938)=1</f>
        <v>0</v>
      </c>
      <c r="M6938" s="37">
        <f>IF( $Q6938, MAX($M$1:M6937)+1, 0)</f>
        <v>0</v>
      </c>
      <c r="N6938" t="e" cm="1">
        <f t="array" ref="N6938">INDEX($A$9:$F$1048576, $J6938, $K6938 )</f>
        <v>#N/A</v>
      </c>
      <c r="O6938" t="e" cm="1">
        <f t="array" ref="O6938">INDEX($B$9:$F$1048576, $J6938, $K6938 )</f>
        <v>#N/A</v>
      </c>
      <c r="P6938" t="str" cm="1">
        <f t="array" ref="P6938">IF( $L6938, TRIM(_xll.IMDP("IR", $G$5&amp;$N6938, $G$6)), "" )</f>
        <v/>
      </c>
      <c r="Q6938" t="b" cm="1">
        <f t="array" ref="Q6938">IF(
    $U$1=1, AND($P6938&lt;&gt;"", $P6938&lt;&gt;"...", $P6938&lt;&gt;"입력오류"),
    IF(
        $U$18=1, AND($P6938&lt;&gt;"", $P6938&lt;&gt;"...", $P6938&lt;&gt;"입력오류", ISNUMBER(FIND(INDEX($T$2:$T$7,$U$1),$P6938))),
        IF(
            $U$17="기타", AND($P6938&lt;&gt;"", $P6938&lt;&gt;"...", $P6938&lt;&gt;"입력오류", NOT(ISNUMBER(FIND($T$21:$T$34,$P6938)))),
            AND($P6938&lt;&gt;"", $P6938&lt;&gt;"...", $P6938&lt;&gt;"입력오류", $T$19=$P6938)
        )
    )
)</f>
        <v>0</v>
      </c>
    </row>
    <row r="6939" spans="9:17">
      <c r="I6939">
        <f t="shared" si="325"/>
        <v>6938</v>
      </c>
      <c r="J6939" t="e">
        <f t="shared" si="326"/>
        <v>#N/A</v>
      </c>
      <c r="K6939" t="e">
        <f t="shared" si="324"/>
        <v>#N/A</v>
      </c>
      <c r="L6939" t="b">
        <f>COUNTIF($N$2:N6939, N6939)=1</f>
        <v>0</v>
      </c>
      <c r="M6939" s="37">
        <f>IF( $Q6939, MAX($M$1:M6938)+1, 0)</f>
        <v>0</v>
      </c>
      <c r="N6939" t="e" cm="1">
        <f t="array" ref="N6939">INDEX($A$9:$F$1048576, $J6939, $K6939 )</f>
        <v>#N/A</v>
      </c>
      <c r="O6939" t="e" cm="1">
        <f t="array" ref="O6939">INDEX($B$9:$F$1048576, $J6939, $K6939 )</f>
        <v>#N/A</v>
      </c>
      <c r="P6939" t="str" cm="1">
        <f t="array" ref="P6939">IF( $L6939, TRIM(_xll.IMDP("IR", $G$5&amp;$N6939, $G$6)), "" )</f>
        <v/>
      </c>
      <c r="Q6939" t="b" cm="1">
        <f t="array" ref="Q6939">IF(
    $U$1=1, AND($P6939&lt;&gt;"", $P6939&lt;&gt;"...", $P6939&lt;&gt;"입력오류"),
    IF(
        $U$18=1, AND($P6939&lt;&gt;"", $P6939&lt;&gt;"...", $P6939&lt;&gt;"입력오류", ISNUMBER(FIND(INDEX($T$2:$T$7,$U$1),$P6939))),
        IF(
            $U$17="기타", AND($P6939&lt;&gt;"", $P6939&lt;&gt;"...", $P6939&lt;&gt;"입력오류", NOT(ISNUMBER(FIND($T$21:$T$34,$P6939)))),
            AND($P6939&lt;&gt;"", $P6939&lt;&gt;"...", $P6939&lt;&gt;"입력오류", $T$19=$P6939)
        )
    )
)</f>
        <v>0</v>
      </c>
    </row>
    <row r="6940" spans="9:17">
      <c r="I6940">
        <f t="shared" si="325"/>
        <v>6939</v>
      </c>
      <c r="J6940" t="e">
        <f t="shared" si="326"/>
        <v>#N/A</v>
      </c>
      <c r="K6940" t="e">
        <f t="shared" si="324"/>
        <v>#N/A</v>
      </c>
      <c r="L6940" t="b">
        <f>COUNTIF($N$2:N6940, N6940)=1</f>
        <v>0</v>
      </c>
      <c r="M6940" s="37">
        <f>IF( $Q6940, MAX($M$1:M6939)+1, 0)</f>
        <v>0</v>
      </c>
      <c r="N6940" t="e" cm="1">
        <f t="array" ref="N6940">INDEX($A$9:$F$1048576, $J6940, $K6940 )</f>
        <v>#N/A</v>
      </c>
      <c r="O6940" t="e" cm="1">
        <f t="array" ref="O6940">INDEX($B$9:$F$1048576, $J6940, $K6940 )</f>
        <v>#N/A</v>
      </c>
      <c r="P6940" t="str" cm="1">
        <f t="array" ref="P6940">IF( $L6940, TRIM(_xll.IMDP("IR", $G$5&amp;$N6940, $G$6)), "" )</f>
        <v/>
      </c>
      <c r="Q6940" t="b" cm="1">
        <f t="array" ref="Q6940">IF(
    $U$1=1, AND($P6940&lt;&gt;"", $P6940&lt;&gt;"...", $P6940&lt;&gt;"입력오류"),
    IF(
        $U$18=1, AND($P6940&lt;&gt;"", $P6940&lt;&gt;"...", $P6940&lt;&gt;"입력오류", ISNUMBER(FIND(INDEX($T$2:$T$7,$U$1),$P6940))),
        IF(
            $U$17="기타", AND($P6940&lt;&gt;"", $P6940&lt;&gt;"...", $P6940&lt;&gt;"입력오류", NOT(ISNUMBER(FIND($T$21:$T$34,$P6940)))),
            AND($P6940&lt;&gt;"", $P6940&lt;&gt;"...", $P6940&lt;&gt;"입력오류", $T$19=$P6940)
        )
    )
)</f>
        <v>0</v>
      </c>
    </row>
    <row r="6941" spans="9:17">
      <c r="I6941">
        <f t="shared" si="325"/>
        <v>6940</v>
      </c>
      <c r="J6941" t="e">
        <f t="shared" si="326"/>
        <v>#N/A</v>
      </c>
      <c r="K6941" t="e">
        <f t="shared" si="324"/>
        <v>#N/A</v>
      </c>
      <c r="L6941" t="b">
        <f>COUNTIF($N$2:N6941, N6941)=1</f>
        <v>0</v>
      </c>
      <c r="M6941" s="37">
        <f>IF( $Q6941, MAX($M$1:M6940)+1, 0)</f>
        <v>0</v>
      </c>
      <c r="N6941" t="e" cm="1">
        <f t="array" ref="N6941">INDEX($A$9:$F$1048576, $J6941, $K6941 )</f>
        <v>#N/A</v>
      </c>
      <c r="O6941" t="e" cm="1">
        <f t="array" ref="O6941">INDEX($B$9:$F$1048576, $J6941, $K6941 )</f>
        <v>#N/A</v>
      </c>
      <c r="P6941" t="str" cm="1">
        <f t="array" ref="P6941">IF( $L6941, TRIM(_xll.IMDP("IR", $G$5&amp;$N6941, $G$6)), "" )</f>
        <v/>
      </c>
      <c r="Q6941" t="b" cm="1">
        <f t="array" ref="Q6941">IF(
    $U$1=1, AND($P6941&lt;&gt;"", $P6941&lt;&gt;"...", $P6941&lt;&gt;"입력오류"),
    IF(
        $U$18=1, AND($P6941&lt;&gt;"", $P6941&lt;&gt;"...", $P6941&lt;&gt;"입력오류", ISNUMBER(FIND(INDEX($T$2:$T$7,$U$1),$P6941))),
        IF(
            $U$17="기타", AND($P6941&lt;&gt;"", $P6941&lt;&gt;"...", $P6941&lt;&gt;"입력오류", NOT(ISNUMBER(FIND($T$21:$T$34,$P6941)))),
            AND($P6941&lt;&gt;"", $P6941&lt;&gt;"...", $P6941&lt;&gt;"입력오류", $T$19=$P6941)
        )
    )
)</f>
        <v>0</v>
      </c>
    </row>
    <row r="6942" spans="9:17">
      <c r="I6942">
        <f t="shared" si="325"/>
        <v>6941</v>
      </c>
      <c r="J6942" t="e">
        <f t="shared" si="326"/>
        <v>#N/A</v>
      </c>
      <c r="K6942" t="e">
        <f t="shared" si="324"/>
        <v>#N/A</v>
      </c>
      <c r="L6942" t="b">
        <f>COUNTIF($N$2:N6942, N6942)=1</f>
        <v>0</v>
      </c>
      <c r="M6942" s="37">
        <f>IF( $Q6942, MAX($M$1:M6941)+1, 0)</f>
        <v>0</v>
      </c>
      <c r="N6942" t="e" cm="1">
        <f t="array" ref="N6942">INDEX($A$9:$F$1048576, $J6942, $K6942 )</f>
        <v>#N/A</v>
      </c>
      <c r="O6942" t="e" cm="1">
        <f t="array" ref="O6942">INDEX($B$9:$F$1048576, $J6942, $K6942 )</f>
        <v>#N/A</v>
      </c>
      <c r="P6942" t="str" cm="1">
        <f t="array" ref="P6942">IF( $L6942, TRIM(_xll.IMDP("IR", $G$5&amp;$N6942, $G$6)), "" )</f>
        <v/>
      </c>
      <c r="Q6942" t="b" cm="1">
        <f t="array" ref="Q6942">IF(
    $U$1=1, AND($P6942&lt;&gt;"", $P6942&lt;&gt;"...", $P6942&lt;&gt;"입력오류"),
    IF(
        $U$18=1, AND($P6942&lt;&gt;"", $P6942&lt;&gt;"...", $P6942&lt;&gt;"입력오류", ISNUMBER(FIND(INDEX($T$2:$T$7,$U$1),$P6942))),
        IF(
            $U$17="기타", AND($P6942&lt;&gt;"", $P6942&lt;&gt;"...", $P6942&lt;&gt;"입력오류", NOT(ISNUMBER(FIND($T$21:$T$34,$P6942)))),
            AND($P6942&lt;&gt;"", $P6942&lt;&gt;"...", $P6942&lt;&gt;"입력오류", $T$19=$P6942)
        )
    )
)</f>
        <v>0</v>
      </c>
    </row>
    <row r="6943" spans="9:17">
      <c r="I6943">
        <f t="shared" si="325"/>
        <v>6942</v>
      </c>
      <c r="J6943" t="e">
        <f t="shared" si="326"/>
        <v>#N/A</v>
      </c>
      <c r="K6943" t="e">
        <f t="shared" si="324"/>
        <v>#N/A</v>
      </c>
      <c r="L6943" t="b">
        <f>COUNTIF($N$2:N6943, N6943)=1</f>
        <v>0</v>
      </c>
      <c r="M6943" s="37">
        <f>IF( $Q6943, MAX($M$1:M6942)+1, 0)</f>
        <v>0</v>
      </c>
      <c r="N6943" t="e" cm="1">
        <f t="array" ref="N6943">INDEX($A$9:$F$1048576, $J6943, $K6943 )</f>
        <v>#N/A</v>
      </c>
      <c r="O6943" t="e" cm="1">
        <f t="array" ref="O6943">INDEX($B$9:$F$1048576, $J6943, $K6943 )</f>
        <v>#N/A</v>
      </c>
      <c r="P6943" t="str" cm="1">
        <f t="array" ref="P6943">IF( $L6943, TRIM(_xll.IMDP("IR", $G$5&amp;$N6943, $G$6)), "" )</f>
        <v/>
      </c>
      <c r="Q6943" t="b" cm="1">
        <f t="array" ref="Q6943">IF(
    $U$1=1, AND($P6943&lt;&gt;"", $P6943&lt;&gt;"...", $P6943&lt;&gt;"입력오류"),
    IF(
        $U$18=1, AND($P6943&lt;&gt;"", $P6943&lt;&gt;"...", $P6943&lt;&gt;"입력오류", ISNUMBER(FIND(INDEX($T$2:$T$7,$U$1),$P6943))),
        IF(
            $U$17="기타", AND($P6943&lt;&gt;"", $P6943&lt;&gt;"...", $P6943&lt;&gt;"입력오류", NOT(ISNUMBER(FIND($T$21:$T$34,$P6943)))),
            AND($P6943&lt;&gt;"", $P6943&lt;&gt;"...", $P6943&lt;&gt;"입력오류", $T$19=$P6943)
        )
    )
)</f>
        <v>0</v>
      </c>
    </row>
    <row r="6944" spans="9:17">
      <c r="I6944">
        <f t="shared" si="325"/>
        <v>6943</v>
      </c>
      <c r="J6944" t="e">
        <f t="shared" si="326"/>
        <v>#N/A</v>
      </c>
      <c r="K6944" t="e">
        <f t="shared" si="324"/>
        <v>#N/A</v>
      </c>
      <c r="L6944" t="b">
        <f>COUNTIF($N$2:N6944, N6944)=1</f>
        <v>0</v>
      </c>
      <c r="M6944" s="37">
        <f>IF( $Q6944, MAX($M$1:M6943)+1, 0)</f>
        <v>0</v>
      </c>
      <c r="N6944" t="e" cm="1">
        <f t="array" ref="N6944">INDEX($A$9:$F$1048576, $J6944, $K6944 )</f>
        <v>#N/A</v>
      </c>
      <c r="O6944" t="e" cm="1">
        <f t="array" ref="O6944">INDEX($B$9:$F$1048576, $J6944, $K6944 )</f>
        <v>#N/A</v>
      </c>
      <c r="P6944" t="str" cm="1">
        <f t="array" ref="P6944">IF( $L6944, TRIM(_xll.IMDP("IR", $G$5&amp;$N6944, $G$6)), "" )</f>
        <v/>
      </c>
      <c r="Q6944" t="b" cm="1">
        <f t="array" ref="Q6944">IF(
    $U$1=1, AND($P6944&lt;&gt;"", $P6944&lt;&gt;"...", $P6944&lt;&gt;"입력오류"),
    IF(
        $U$18=1, AND($P6944&lt;&gt;"", $P6944&lt;&gt;"...", $P6944&lt;&gt;"입력오류", ISNUMBER(FIND(INDEX($T$2:$T$7,$U$1),$P6944))),
        IF(
            $U$17="기타", AND($P6944&lt;&gt;"", $P6944&lt;&gt;"...", $P6944&lt;&gt;"입력오류", NOT(ISNUMBER(FIND($T$21:$T$34,$P6944)))),
            AND($P6944&lt;&gt;"", $P6944&lt;&gt;"...", $P6944&lt;&gt;"입력오류", $T$19=$P6944)
        )
    )
)</f>
        <v>0</v>
      </c>
    </row>
    <row r="6945" spans="9:17">
      <c r="I6945">
        <f t="shared" si="325"/>
        <v>6944</v>
      </c>
      <c r="J6945" t="e">
        <f t="shared" si="326"/>
        <v>#N/A</v>
      </c>
      <c r="K6945" t="e">
        <f t="shared" si="324"/>
        <v>#N/A</v>
      </c>
      <c r="L6945" t="b">
        <f>COUNTIF($N$2:N6945, N6945)=1</f>
        <v>0</v>
      </c>
      <c r="M6945" s="37">
        <f>IF( $Q6945, MAX($M$1:M6944)+1, 0)</f>
        <v>0</v>
      </c>
      <c r="N6945" t="e" cm="1">
        <f t="array" ref="N6945">INDEX($A$9:$F$1048576, $J6945, $K6945 )</f>
        <v>#N/A</v>
      </c>
      <c r="O6945" t="e" cm="1">
        <f t="array" ref="O6945">INDEX($B$9:$F$1048576, $J6945, $K6945 )</f>
        <v>#N/A</v>
      </c>
      <c r="P6945" t="str" cm="1">
        <f t="array" ref="P6945">IF( $L6945, TRIM(_xll.IMDP("IR", $G$5&amp;$N6945, $G$6)), "" )</f>
        <v/>
      </c>
      <c r="Q6945" t="b" cm="1">
        <f t="array" ref="Q6945">IF(
    $U$1=1, AND($P6945&lt;&gt;"", $P6945&lt;&gt;"...", $P6945&lt;&gt;"입력오류"),
    IF(
        $U$18=1, AND($P6945&lt;&gt;"", $P6945&lt;&gt;"...", $P6945&lt;&gt;"입력오류", ISNUMBER(FIND(INDEX($T$2:$T$7,$U$1),$P6945))),
        IF(
            $U$17="기타", AND($P6945&lt;&gt;"", $P6945&lt;&gt;"...", $P6945&lt;&gt;"입력오류", NOT(ISNUMBER(FIND($T$21:$T$34,$P6945)))),
            AND($P6945&lt;&gt;"", $P6945&lt;&gt;"...", $P6945&lt;&gt;"입력오류", $T$19=$P6945)
        )
    )
)</f>
        <v>0</v>
      </c>
    </row>
    <row r="6946" spans="9:17">
      <c r="I6946">
        <f t="shared" si="325"/>
        <v>6945</v>
      </c>
      <c r="J6946" t="e">
        <f t="shared" si="326"/>
        <v>#N/A</v>
      </c>
      <c r="K6946" t="e">
        <f t="shared" si="324"/>
        <v>#N/A</v>
      </c>
      <c r="L6946" t="b">
        <f>COUNTIF($N$2:N6946, N6946)=1</f>
        <v>0</v>
      </c>
      <c r="M6946" s="37">
        <f>IF( $Q6946, MAX($M$1:M6945)+1, 0)</f>
        <v>0</v>
      </c>
      <c r="N6946" t="e" cm="1">
        <f t="array" ref="N6946">INDEX($A$9:$F$1048576, $J6946, $K6946 )</f>
        <v>#N/A</v>
      </c>
      <c r="O6946" t="e" cm="1">
        <f t="array" ref="O6946">INDEX($B$9:$F$1048576, $J6946, $K6946 )</f>
        <v>#N/A</v>
      </c>
      <c r="P6946" t="str" cm="1">
        <f t="array" ref="P6946">IF( $L6946, TRIM(_xll.IMDP("IR", $G$5&amp;$N6946, $G$6)), "" )</f>
        <v/>
      </c>
      <c r="Q6946" t="b" cm="1">
        <f t="array" ref="Q6946">IF(
    $U$1=1, AND($P6946&lt;&gt;"", $P6946&lt;&gt;"...", $P6946&lt;&gt;"입력오류"),
    IF(
        $U$18=1, AND($P6946&lt;&gt;"", $P6946&lt;&gt;"...", $P6946&lt;&gt;"입력오류", ISNUMBER(FIND(INDEX($T$2:$T$7,$U$1),$P6946))),
        IF(
            $U$17="기타", AND($P6946&lt;&gt;"", $P6946&lt;&gt;"...", $P6946&lt;&gt;"입력오류", NOT(ISNUMBER(FIND($T$21:$T$34,$P6946)))),
            AND($P6946&lt;&gt;"", $P6946&lt;&gt;"...", $P6946&lt;&gt;"입력오류", $T$19=$P6946)
        )
    )
)</f>
        <v>0</v>
      </c>
    </row>
    <row r="6947" spans="9:17">
      <c r="I6947">
        <f t="shared" si="325"/>
        <v>6946</v>
      </c>
      <c r="J6947" t="e">
        <f t="shared" si="326"/>
        <v>#N/A</v>
      </c>
      <c r="K6947" t="e">
        <f t="shared" si="324"/>
        <v>#N/A</v>
      </c>
      <c r="L6947" t="b">
        <f>COUNTIF($N$2:N6947, N6947)=1</f>
        <v>0</v>
      </c>
      <c r="M6947" s="37">
        <f>IF( $Q6947, MAX($M$1:M6946)+1, 0)</f>
        <v>0</v>
      </c>
      <c r="N6947" t="e" cm="1">
        <f t="array" ref="N6947">INDEX($A$9:$F$1048576, $J6947, $K6947 )</f>
        <v>#N/A</v>
      </c>
      <c r="O6947" t="e" cm="1">
        <f t="array" ref="O6947">INDEX($B$9:$F$1048576, $J6947, $K6947 )</f>
        <v>#N/A</v>
      </c>
      <c r="P6947" t="str" cm="1">
        <f t="array" ref="P6947">IF( $L6947, TRIM(_xll.IMDP("IR", $G$5&amp;$N6947, $G$6)), "" )</f>
        <v/>
      </c>
      <c r="Q6947" t="b" cm="1">
        <f t="array" ref="Q6947">IF(
    $U$1=1, AND($P6947&lt;&gt;"", $P6947&lt;&gt;"...", $P6947&lt;&gt;"입력오류"),
    IF(
        $U$18=1, AND($P6947&lt;&gt;"", $P6947&lt;&gt;"...", $P6947&lt;&gt;"입력오류", ISNUMBER(FIND(INDEX($T$2:$T$7,$U$1),$P6947))),
        IF(
            $U$17="기타", AND($P6947&lt;&gt;"", $P6947&lt;&gt;"...", $P6947&lt;&gt;"입력오류", NOT(ISNUMBER(FIND($T$21:$T$34,$P6947)))),
            AND($P6947&lt;&gt;"", $P6947&lt;&gt;"...", $P6947&lt;&gt;"입력오류", $T$19=$P6947)
        )
    )
)</f>
        <v>0</v>
      </c>
    </row>
    <row r="6948" spans="9:17">
      <c r="I6948">
        <f t="shared" si="325"/>
        <v>6947</v>
      </c>
      <c r="J6948" t="e">
        <f t="shared" si="326"/>
        <v>#N/A</v>
      </c>
      <c r="K6948" t="e">
        <f t="shared" si="324"/>
        <v>#N/A</v>
      </c>
      <c r="L6948" t="b">
        <f>COUNTIF($N$2:N6948, N6948)=1</f>
        <v>0</v>
      </c>
      <c r="M6948" s="37">
        <f>IF( $Q6948, MAX($M$1:M6947)+1, 0)</f>
        <v>0</v>
      </c>
      <c r="N6948" t="e" cm="1">
        <f t="array" ref="N6948">INDEX($A$9:$F$1048576, $J6948, $K6948 )</f>
        <v>#N/A</v>
      </c>
      <c r="O6948" t="e" cm="1">
        <f t="array" ref="O6948">INDEX($B$9:$F$1048576, $J6948, $K6948 )</f>
        <v>#N/A</v>
      </c>
      <c r="P6948" t="str" cm="1">
        <f t="array" ref="P6948">IF( $L6948, TRIM(_xll.IMDP("IR", $G$5&amp;$N6948, $G$6)), "" )</f>
        <v/>
      </c>
      <c r="Q6948" t="b" cm="1">
        <f t="array" ref="Q6948">IF(
    $U$1=1, AND($P6948&lt;&gt;"", $P6948&lt;&gt;"...", $P6948&lt;&gt;"입력오류"),
    IF(
        $U$18=1, AND($P6948&lt;&gt;"", $P6948&lt;&gt;"...", $P6948&lt;&gt;"입력오류", ISNUMBER(FIND(INDEX($T$2:$T$7,$U$1),$P6948))),
        IF(
            $U$17="기타", AND($P6948&lt;&gt;"", $P6948&lt;&gt;"...", $P6948&lt;&gt;"입력오류", NOT(ISNUMBER(FIND($T$21:$T$34,$P6948)))),
            AND($P6948&lt;&gt;"", $P6948&lt;&gt;"...", $P6948&lt;&gt;"입력오류", $T$19=$P6948)
        )
    )
)</f>
        <v>0</v>
      </c>
    </row>
    <row r="6949" spans="9:17">
      <c r="I6949">
        <f t="shared" si="325"/>
        <v>6948</v>
      </c>
      <c r="J6949" t="e">
        <f t="shared" si="326"/>
        <v>#N/A</v>
      </c>
      <c r="K6949" t="e">
        <f t="shared" si="324"/>
        <v>#N/A</v>
      </c>
      <c r="L6949" t="b">
        <f>COUNTIF($N$2:N6949, N6949)=1</f>
        <v>0</v>
      </c>
      <c r="M6949" s="37">
        <f>IF( $Q6949, MAX($M$1:M6948)+1, 0)</f>
        <v>0</v>
      </c>
      <c r="N6949" t="e" cm="1">
        <f t="array" ref="N6949">INDEX($A$9:$F$1048576, $J6949, $K6949 )</f>
        <v>#N/A</v>
      </c>
      <c r="O6949" t="e" cm="1">
        <f t="array" ref="O6949">INDEX($B$9:$F$1048576, $J6949, $K6949 )</f>
        <v>#N/A</v>
      </c>
      <c r="P6949" t="str" cm="1">
        <f t="array" ref="P6949">IF( $L6949, TRIM(_xll.IMDP("IR", $G$5&amp;$N6949, $G$6)), "" )</f>
        <v/>
      </c>
      <c r="Q6949" t="b" cm="1">
        <f t="array" ref="Q6949">IF(
    $U$1=1, AND($P6949&lt;&gt;"", $P6949&lt;&gt;"...", $P6949&lt;&gt;"입력오류"),
    IF(
        $U$18=1, AND($P6949&lt;&gt;"", $P6949&lt;&gt;"...", $P6949&lt;&gt;"입력오류", ISNUMBER(FIND(INDEX($T$2:$T$7,$U$1),$P6949))),
        IF(
            $U$17="기타", AND($P6949&lt;&gt;"", $P6949&lt;&gt;"...", $P6949&lt;&gt;"입력오류", NOT(ISNUMBER(FIND($T$21:$T$34,$P6949)))),
            AND($P6949&lt;&gt;"", $P6949&lt;&gt;"...", $P6949&lt;&gt;"입력오류", $T$19=$P6949)
        )
    )
)</f>
        <v>0</v>
      </c>
    </row>
    <row r="6950" spans="9:17">
      <c r="I6950">
        <f t="shared" si="325"/>
        <v>6949</v>
      </c>
      <c r="J6950" t="e">
        <f t="shared" si="326"/>
        <v>#N/A</v>
      </c>
      <c r="K6950" t="e">
        <f t="shared" si="324"/>
        <v>#N/A</v>
      </c>
      <c r="L6950" t="b">
        <f>COUNTIF($N$2:N6950, N6950)=1</f>
        <v>0</v>
      </c>
      <c r="M6950" s="37">
        <f>IF( $Q6950, MAX($M$1:M6949)+1, 0)</f>
        <v>0</v>
      </c>
      <c r="N6950" t="e" cm="1">
        <f t="array" ref="N6950">INDEX($A$9:$F$1048576, $J6950, $K6950 )</f>
        <v>#N/A</v>
      </c>
      <c r="O6950" t="e" cm="1">
        <f t="array" ref="O6950">INDEX($B$9:$F$1048576, $J6950, $K6950 )</f>
        <v>#N/A</v>
      </c>
      <c r="P6950" t="str" cm="1">
        <f t="array" ref="P6950">IF( $L6950, TRIM(_xll.IMDP("IR", $G$5&amp;$N6950, $G$6)), "" )</f>
        <v/>
      </c>
      <c r="Q6950" t="b" cm="1">
        <f t="array" ref="Q6950">IF(
    $U$1=1, AND($P6950&lt;&gt;"", $P6950&lt;&gt;"...", $P6950&lt;&gt;"입력오류"),
    IF(
        $U$18=1, AND($P6950&lt;&gt;"", $P6950&lt;&gt;"...", $P6950&lt;&gt;"입력오류", ISNUMBER(FIND(INDEX($T$2:$T$7,$U$1),$P6950))),
        IF(
            $U$17="기타", AND($P6950&lt;&gt;"", $P6950&lt;&gt;"...", $P6950&lt;&gt;"입력오류", NOT(ISNUMBER(FIND($T$21:$T$34,$P6950)))),
            AND($P6950&lt;&gt;"", $P6950&lt;&gt;"...", $P6950&lt;&gt;"입력오류", $T$19=$P6950)
        )
    )
)</f>
        <v>0</v>
      </c>
    </row>
    <row r="6951" spans="9:17">
      <c r="I6951">
        <f t="shared" si="325"/>
        <v>6950</v>
      </c>
      <c r="J6951" t="e">
        <f t="shared" si="326"/>
        <v>#N/A</v>
      </c>
      <c r="K6951" t="e">
        <f t="shared" si="324"/>
        <v>#N/A</v>
      </c>
      <c r="L6951" t="b">
        <f>COUNTIF($N$2:N6951, N6951)=1</f>
        <v>0</v>
      </c>
      <c r="M6951" s="37">
        <f>IF( $Q6951, MAX($M$1:M6950)+1, 0)</f>
        <v>0</v>
      </c>
      <c r="N6951" t="e" cm="1">
        <f t="array" ref="N6951">INDEX($A$9:$F$1048576, $J6951, $K6951 )</f>
        <v>#N/A</v>
      </c>
      <c r="O6951" t="e" cm="1">
        <f t="array" ref="O6951">INDEX($B$9:$F$1048576, $J6951, $K6951 )</f>
        <v>#N/A</v>
      </c>
      <c r="P6951" t="str" cm="1">
        <f t="array" ref="P6951">IF( $L6951, TRIM(_xll.IMDP("IR", $G$5&amp;$N6951, $G$6)), "" )</f>
        <v/>
      </c>
      <c r="Q6951" t="b" cm="1">
        <f t="array" ref="Q6951">IF(
    $U$1=1, AND($P6951&lt;&gt;"", $P6951&lt;&gt;"...", $P6951&lt;&gt;"입력오류"),
    IF(
        $U$18=1, AND($P6951&lt;&gt;"", $P6951&lt;&gt;"...", $P6951&lt;&gt;"입력오류", ISNUMBER(FIND(INDEX($T$2:$T$7,$U$1),$P6951))),
        IF(
            $U$17="기타", AND($P6951&lt;&gt;"", $P6951&lt;&gt;"...", $P6951&lt;&gt;"입력오류", NOT(ISNUMBER(FIND($T$21:$T$34,$P6951)))),
            AND($P6951&lt;&gt;"", $P6951&lt;&gt;"...", $P6951&lt;&gt;"입력오류", $T$19=$P6951)
        )
    )
)</f>
        <v>0</v>
      </c>
    </row>
    <row r="6952" spans="9:17">
      <c r="I6952">
        <f t="shared" si="325"/>
        <v>6951</v>
      </c>
      <c r="J6952" t="e">
        <f t="shared" si="326"/>
        <v>#N/A</v>
      </c>
      <c r="K6952" t="e">
        <f t="shared" si="324"/>
        <v>#N/A</v>
      </c>
      <c r="L6952" t="b">
        <f>COUNTIF($N$2:N6952, N6952)=1</f>
        <v>0</v>
      </c>
      <c r="M6952" s="37">
        <f>IF( $Q6952, MAX($M$1:M6951)+1, 0)</f>
        <v>0</v>
      </c>
      <c r="N6952" t="e" cm="1">
        <f t="array" ref="N6952">INDEX($A$9:$F$1048576, $J6952, $K6952 )</f>
        <v>#N/A</v>
      </c>
      <c r="O6952" t="e" cm="1">
        <f t="array" ref="O6952">INDEX($B$9:$F$1048576, $J6952, $K6952 )</f>
        <v>#N/A</v>
      </c>
      <c r="P6952" t="str" cm="1">
        <f t="array" ref="P6952">IF( $L6952, TRIM(_xll.IMDP("IR", $G$5&amp;$N6952, $G$6)), "" )</f>
        <v/>
      </c>
      <c r="Q6952" t="b" cm="1">
        <f t="array" ref="Q6952">IF(
    $U$1=1, AND($P6952&lt;&gt;"", $P6952&lt;&gt;"...", $P6952&lt;&gt;"입력오류"),
    IF(
        $U$18=1, AND($P6952&lt;&gt;"", $P6952&lt;&gt;"...", $P6952&lt;&gt;"입력오류", ISNUMBER(FIND(INDEX($T$2:$T$7,$U$1),$P6952))),
        IF(
            $U$17="기타", AND($P6952&lt;&gt;"", $P6952&lt;&gt;"...", $P6952&lt;&gt;"입력오류", NOT(ISNUMBER(FIND($T$21:$T$34,$P6952)))),
            AND($P6952&lt;&gt;"", $P6952&lt;&gt;"...", $P6952&lt;&gt;"입력오류", $T$19=$P6952)
        )
    )
)</f>
        <v>0</v>
      </c>
    </row>
    <row r="6953" spans="9:17">
      <c r="I6953">
        <f t="shared" si="325"/>
        <v>6952</v>
      </c>
      <c r="J6953" t="e">
        <f t="shared" si="326"/>
        <v>#N/A</v>
      </c>
      <c r="K6953" t="e">
        <f t="shared" si="324"/>
        <v>#N/A</v>
      </c>
      <c r="L6953" t="b">
        <f>COUNTIF($N$2:N6953, N6953)=1</f>
        <v>0</v>
      </c>
      <c r="M6953" s="37">
        <f>IF( $Q6953, MAX($M$1:M6952)+1, 0)</f>
        <v>0</v>
      </c>
      <c r="N6953" t="e" cm="1">
        <f t="array" ref="N6953">INDEX($A$9:$F$1048576, $J6953, $K6953 )</f>
        <v>#N/A</v>
      </c>
      <c r="O6953" t="e" cm="1">
        <f t="array" ref="O6953">INDEX($B$9:$F$1048576, $J6953, $K6953 )</f>
        <v>#N/A</v>
      </c>
      <c r="P6953" t="str" cm="1">
        <f t="array" ref="P6953">IF( $L6953, TRIM(_xll.IMDP("IR", $G$5&amp;$N6953, $G$6)), "" )</f>
        <v/>
      </c>
      <c r="Q6953" t="b" cm="1">
        <f t="array" ref="Q6953">IF(
    $U$1=1, AND($P6953&lt;&gt;"", $P6953&lt;&gt;"...", $P6953&lt;&gt;"입력오류"),
    IF(
        $U$18=1, AND($P6953&lt;&gt;"", $P6953&lt;&gt;"...", $P6953&lt;&gt;"입력오류", ISNUMBER(FIND(INDEX($T$2:$T$7,$U$1),$P6953))),
        IF(
            $U$17="기타", AND($P6953&lt;&gt;"", $P6953&lt;&gt;"...", $P6953&lt;&gt;"입력오류", NOT(ISNUMBER(FIND($T$21:$T$34,$P6953)))),
            AND($P6953&lt;&gt;"", $P6953&lt;&gt;"...", $P6953&lt;&gt;"입력오류", $T$19=$P6953)
        )
    )
)</f>
        <v>0</v>
      </c>
    </row>
    <row r="6954" spans="9:17">
      <c r="I6954">
        <f t="shared" si="325"/>
        <v>6953</v>
      </c>
      <c r="J6954" t="e">
        <f t="shared" si="326"/>
        <v>#N/A</v>
      </c>
      <c r="K6954" t="e">
        <f t="shared" si="324"/>
        <v>#N/A</v>
      </c>
      <c r="L6954" t="b">
        <f>COUNTIF($N$2:N6954, N6954)=1</f>
        <v>0</v>
      </c>
      <c r="M6954" s="37">
        <f>IF( $Q6954, MAX($M$1:M6953)+1, 0)</f>
        <v>0</v>
      </c>
      <c r="N6954" t="e" cm="1">
        <f t="array" ref="N6954">INDEX($A$9:$F$1048576, $J6954, $K6954 )</f>
        <v>#N/A</v>
      </c>
      <c r="O6954" t="e" cm="1">
        <f t="array" ref="O6954">INDEX($B$9:$F$1048576, $J6954, $K6954 )</f>
        <v>#N/A</v>
      </c>
      <c r="P6954" t="str" cm="1">
        <f t="array" ref="P6954">IF( $L6954, TRIM(_xll.IMDP("IR", $G$5&amp;$N6954, $G$6)), "" )</f>
        <v/>
      </c>
      <c r="Q6954" t="b" cm="1">
        <f t="array" ref="Q6954">IF(
    $U$1=1, AND($P6954&lt;&gt;"", $P6954&lt;&gt;"...", $P6954&lt;&gt;"입력오류"),
    IF(
        $U$18=1, AND($P6954&lt;&gt;"", $P6954&lt;&gt;"...", $P6954&lt;&gt;"입력오류", ISNUMBER(FIND(INDEX($T$2:$T$7,$U$1),$P6954))),
        IF(
            $U$17="기타", AND($P6954&lt;&gt;"", $P6954&lt;&gt;"...", $P6954&lt;&gt;"입력오류", NOT(ISNUMBER(FIND($T$21:$T$34,$P6954)))),
            AND($P6954&lt;&gt;"", $P6954&lt;&gt;"...", $P6954&lt;&gt;"입력오류", $T$19=$P6954)
        )
    )
)</f>
        <v>0</v>
      </c>
    </row>
    <row r="6955" spans="9:17">
      <c r="I6955">
        <f t="shared" si="325"/>
        <v>6954</v>
      </c>
      <c r="J6955" t="e">
        <f t="shared" si="326"/>
        <v>#N/A</v>
      </c>
      <c r="K6955" t="e">
        <f t="shared" si="324"/>
        <v>#N/A</v>
      </c>
      <c r="L6955" t="b">
        <f>COUNTIF($N$2:N6955, N6955)=1</f>
        <v>0</v>
      </c>
      <c r="M6955" s="37">
        <f>IF( $Q6955, MAX($M$1:M6954)+1, 0)</f>
        <v>0</v>
      </c>
      <c r="N6955" t="e" cm="1">
        <f t="array" ref="N6955">INDEX($A$9:$F$1048576, $J6955, $K6955 )</f>
        <v>#N/A</v>
      </c>
      <c r="O6955" t="e" cm="1">
        <f t="array" ref="O6955">INDEX($B$9:$F$1048576, $J6955, $K6955 )</f>
        <v>#N/A</v>
      </c>
      <c r="P6955" t="str" cm="1">
        <f t="array" ref="P6955">IF( $L6955, TRIM(_xll.IMDP("IR", $G$5&amp;$N6955, $G$6)), "" )</f>
        <v/>
      </c>
      <c r="Q6955" t="b" cm="1">
        <f t="array" ref="Q6955">IF(
    $U$1=1, AND($P6955&lt;&gt;"", $P6955&lt;&gt;"...", $P6955&lt;&gt;"입력오류"),
    IF(
        $U$18=1, AND($P6955&lt;&gt;"", $P6955&lt;&gt;"...", $P6955&lt;&gt;"입력오류", ISNUMBER(FIND(INDEX($T$2:$T$7,$U$1),$P6955))),
        IF(
            $U$17="기타", AND($P6955&lt;&gt;"", $P6955&lt;&gt;"...", $P6955&lt;&gt;"입력오류", NOT(ISNUMBER(FIND($T$21:$T$34,$P6955)))),
            AND($P6955&lt;&gt;"", $P6955&lt;&gt;"...", $P6955&lt;&gt;"입력오류", $T$19=$P6955)
        )
    )
)</f>
        <v>0</v>
      </c>
    </row>
    <row r="6956" spans="9:17">
      <c r="I6956">
        <f t="shared" si="325"/>
        <v>6955</v>
      </c>
      <c r="J6956" t="e">
        <f t="shared" si="326"/>
        <v>#N/A</v>
      </c>
      <c r="K6956" t="e">
        <f t="shared" si="324"/>
        <v>#N/A</v>
      </c>
      <c r="L6956" t="b">
        <f>COUNTIF($N$2:N6956, N6956)=1</f>
        <v>0</v>
      </c>
      <c r="M6956" s="37">
        <f>IF( $Q6956, MAX($M$1:M6955)+1, 0)</f>
        <v>0</v>
      </c>
      <c r="N6956" t="e" cm="1">
        <f t="array" ref="N6956">INDEX($A$9:$F$1048576, $J6956, $K6956 )</f>
        <v>#N/A</v>
      </c>
      <c r="O6956" t="e" cm="1">
        <f t="array" ref="O6956">INDEX($B$9:$F$1048576, $J6956, $K6956 )</f>
        <v>#N/A</v>
      </c>
      <c r="P6956" t="str" cm="1">
        <f t="array" ref="P6956">IF( $L6956, TRIM(_xll.IMDP("IR", $G$5&amp;$N6956, $G$6)), "" )</f>
        <v/>
      </c>
      <c r="Q6956" t="b" cm="1">
        <f t="array" ref="Q6956">IF(
    $U$1=1, AND($P6956&lt;&gt;"", $P6956&lt;&gt;"...", $P6956&lt;&gt;"입력오류"),
    IF(
        $U$18=1, AND($P6956&lt;&gt;"", $P6956&lt;&gt;"...", $P6956&lt;&gt;"입력오류", ISNUMBER(FIND(INDEX($T$2:$T$7,$U$1),$P6956))),
        IF(
            $U$17="기타", AND($P6956&lt;&gt;"", $P6956&lt;&gt;"...", $P6956&lt;&gt;"입력오류", NOT(ISNUMBER(FIND($T$21:$T$34,$P6956)))),
            AND($P6956&lt;&gt;"", $P6956&lt;&gt;"...", $P6956&lt;&gt;"입력오류", $T$19=$P6956)
        )
    )
)</f>
        <v>0</v>
      </c>
    </row>
    <row r="6957" spans="9:17">
      <c r="I6957">
        <f t="shared" si="325"/>
        <v>6956</v>
      </c>
      <c r="J6957" t="e">
        <f t="shared" si="326"/>
        <v>#N/A</v>
      </c>
      <c r="K6957" t="e">
        <f t="shared" si="324"/>
        <v>#N/A</v>
      </c>
      <c r="L6957" t="b">
        <f>COUNTIF($N$2:N6957, N6957)=1</f>
        <v>0</v>
      </c>
      <c r="M6957" s="37">
        <f>IF( $Q6957, MAX($M$1:M6956)+1, 0)</f>
        <v>0</v>
      </c>
      <c r="N6957" t="e" cm="1">
        <f t="array" ref="N6957">INDEX($A$9:$F$1048576, $J6957, $K6957 )</f>
        <v>#N/A</v>
      </c>
      <c r="O6957" t="e" cm="1">
        <f t="array" ref="O6957">INDEX($B$9:$F$1048576, $J6957, $K6957 )</f>
        <v>#N/A</v>
      </c>
      <c r="P6957" t="str" cm="1">
        <f t="array" ref="P6957">IF( $L6957, TRIM(_xll.IMDP("IR", $G$5&amp;$N6957, $G$6)), "" )</f>
        <v/>
      </c>
      <c r="Q6957" t="b" cm="1">
        <f t="array" ref="Q6957">IF(
    $U$1=1, AND($P6957&lt;&gt;"", $P6957&lt;&gt;"...", $P6957&lt;&gt;"입력오류"),
    IF(
        $U$18=1, AND($P6957&lt;&gt;"", $P6957&lt;&gt;"...", $P6957&lt;&gt;"입력오류", ISNUMBER(FIND(INDEX($T$2:$T$7,$U$1),$P6957))),
        IF(
            $U$17="기타", AND($P6957&lt;&gt;"", $P6957&lt;&gt;"...", $P6957&lt;&gt;"입력오류", NOT(ISNUMBER(FIND($T$21:$T$34,$P6957)))),
            AND($P6957&lt;&gt;"", $P6957&lt;&gt;"...", $P6957&lt;&gt;"입력오류", $T$19=$P6957)
        )
    )
)</f>
        <v>0</v>
      </c>
    </row>
    <row r="6958" spans="9:17">
      <c r="I6958">
        <f t="shared" si="325"/>
        <v>6957</v>
      </c>
      <c r="J6958" t="e">
        <f t="shared" si="326"/>
        <v>#N/A</v>
      </c>
      <c r="K6958" t="e">
        <f t="shared" si="324"/>
        <v>#N/A</v>
      </c>
      <c r="L6958" t="b">
        <f>COUNTIF($N$2:N6958, N6958)=1</f>
        <v>0</v>
      </c>
      <c r="M6958" s="37">
        <f>IF( $Q6958, MAX($M$1:M6957)+1, 0)</f>
        <v>0</v>
      </c>
      <c r="N6958" t="e" cm="1">
        <f t="array" ref="N6958">INDEX($A$9:$F$1048576, $J6958, $K6958 )</f>
        <v>#N/A</v>
      </c>
      <c r="O6958" t="e" cm="1">
        <f t="array" ref="O6958">INDEX($B$9:$F$1048576, $J6958, $K6958 )</f>
        <v>#N/A</v>
      </c>
      <c r="P6958" t="str" cm="1">
        <f t="array" ref="P6958">IF( $L6958, TRIM(_xll.IMDP("IR", $G$5&amp;$N6958, $G$6)), "" )</f>
        <v/>
      </c>
      <c r="Q6958" t="b" cm="1">
        <f t="array" ref="Q6958">IF(
    $U$1=1, AND($P6958&lt;&gt;"", $P6958&lt;&gt;"...", $P6958&lt;&gt;"입력오류"),
    IF(
        $U$18=1, AND($P6958&lt;&gt;"", $P6958&lt;&gt;"...", $P6958&lt;&gt;"입력오류", ISNUMBER(FIND(INDEX($T$2:$T$7,$U$1),$P6958))),
        IF(
            $U$17="기타", AND($P6958&lt;&gt;"", $P6958&lt;&gt;"...", $P6958&lt;&gt;"입력오류", NOT(ISNUMBER(FIND($T$21:$T$34,$P6958)))),
            AND($P6958&lt;&gt;"", $P6958&lt;&gt;"...", $P6958&lt;&gt;"입력오류", $T$19=$P6958)
        )
    )
)</f>
        <v>0</v>
      </c>
    </row>
    <row r="6959" spans="9:17">
      <c r="I6959">
        <f t="shared" si="325"/>
        <v>6958</v>
      </c>
      <c r="J6959" t="e">
        <f t="shared" si="326"/>
        <v>#N/A</v>
      </c>
      <c r="K6959" t="e">
        <f t="shared" si="324"/>
        <v>#N/A</v>
      </c>
      <c r="L6959" t="b">
        <f>COUNTIF($N$2:N6959, N6959)=1</f>
        <v>0</v>
      </c>
      <c r="M6959" s="37">
        <f>IF( $Q6959, MAX($M$1:M6958)+1, 0)</f>
        <v>0</v>
      </c>
      <c r="N6959" t="e" cm="1">
        <f t="array" ref="N6959">INDEX($A$9:$F$1048576, $J6959, $K6959 )</f>
        <v>#N/A</v>
      </c>
      <c r="O6959" t="e" cm="1">
        <f t="array" ref="O6959">INDEX($B$9:$F$1048576, $J6959, $K6959 )</f>
        <v>#N/A</v>
      </c>
      <c r="P6959" t="str" cm="1">
        <f t="array" ref="P6959">IF( $L6959, TRIM(_xll.IMDP("IR", $G$5&amp;$N6959, $G$6)), "" )</f>
        <v/>
      </c>
      <c r="Q6959" t="b" cm="1">
        <f t="array" ref="Q6959">IF(
    $U$1=1, AND($P6959&lt;&gt;"", $P6959&lt;&gt;"...", $P6959&lt;&gt;"입력오류"),
    IF(
        $U$18=1, AND($P6959&lt;&gt;"", $P6959&lt;&gt;"...", $P6959&lt;&gt;"입력오류", ISNUMBER(FIND(INDEX($T$2:$T$7,$U$1),$P6959))),
        IF(
            $U$17="기타", AND($P6959&lt;&gt;"", $P6959&lt;&gt;"...", $P6959&lt;&gt;"입력오류", NOT(ISNUMBER(FIND($T$21:$T$34,$P6959)))),
            AND($P6959&lt;&gt;"", $P6959&lt;&gt;"...", $P6959&lt;&gt;"입력오류", $T$19=$P6959)
        )
    )
)</f>
        <v>0</v>
      </c>
    </row>
    <row r="6960" spans="9:17">
      <c r="I6960">
        <f t="shared" si="325"/>
        <v>6959</v>
      </c>
      <c r="J6960" t="e">
        <f t="shared" si="326"/>
        <v>#N/A</v>
      </c>
      <c r="K6960" t="e">
        <f t="shared" si="324"/>
        <v>#N/A</v>
      </c>
      <c r="L6960" t="b">
        <f>COUNTIF($N$2:N6960, N6960)=1</f>
        <v>0</v>
      </c>
      <c r="M6960" s="37">
        <f>IF( $Q6960, MAX($M$1:M6959)+1, 0)</f>
        <v>0</v>
      </c>
      <c r="N6960" t="e" cm="1">
        <f t="array" ref="N6960">INDEX($A$9:$F$1048576, $J6960, $K6960 )</f>
        <v>#N/A</v>
      </c>
      <c r="O6960" t="e" cm="1">
        <f t="array" ref="O6960">INDEX($B$9:$F$1048576, $J6960, $K6960 )</f>
        <v>#N/A</v>
      </c>
      <c r="P6960" t="str" cm="1">
        <f t="array" ref="P6960">IF( $L6960, TRIM(_xll.IMDP("IR", $G$5&amp;$N6960, $G$6)), "" )</f>
        <v/>
      </c>
      <c r="Q6960" t="b" cm="1">
        <f t="array" ref="Q6960">IF(
    $U$1=1, AND($P6960&lt;&gt;"", $P6960&lt;&gt;"...", $P6960&lt;&gt;"입력오류"),
    IF(
        $U$18=1, AND($P6960&lt;&gt;"", $P6960&lt;&gt;"...", $P6960&lt;&gt;"입력오류", ISNUMBER(FIND(INDEX($T$2:$T$7,$U$1),$P6960))),
        IF(
            $U$17="기타", AND($P6960&lt;&gt;"", $P6960&lt;&gt;"...", $P6960&lt;&gt;"입력오류", NOT(ISNUMBER(FIND($T$21:$T$34,$P6960)))),
            AND($P6960&lt;&gt;"", $P6960&lt;&gt;"...", $P6960&lt;&gt;"입력오류", $T$19=$P6960)
        )
    )
)</f>
        <v>0</v>
      </c>
    </row>
    <row r="6961" spans="9:17">
      <c r="I6961">
        <f t="shared" si="325"/>
        <v>6960</v>
      </c>
      <c r="J6961" t="e">
        <f t="shared" si="326"/>
        <v>#N/A</v>
      </c>
      <c r="K6961" t="e">
        <f t="shared" si="324"/>
        <v>#N/A</v>
      </c>
      <c r="L6961" t="b">
        <f>COUNTIF($N$2:N6961, N6961)=1</f>
        <v>0</v>
      </c>
      <c r="M6961" s="37">
        <f>IF( $Q6961, MAX($M$1:M6960)+1, 0)</f>
        <v>0</v>
      </c>
      <c r="N6961" t="e" cm="1">
        <f t="array" ref="N6961">INDEX($A$9:$F$1048576, $J6961, $K6961 )</f>
        <v>#N/A</v>
      </c>
      <c r="O6961" t="e" cm="1">
        <f t="array" ref="O6961">INDEX($B$9:$F$1048576, $J6961, $K6961 )</f>
        <v>#N/A</v>
      </c>
      <c r="P6961" t="str" cm="1">
        <f t="array" ref="P6961">IF( $L6961, TRIM(_xll.IMDP("IR", $G$5&amp;$N6961, $G$6)), "" )</f>
        <v/>
      </c>
      <c r="Q6961" t="b" cm="1">
        <f t="array" ref="Q6961">IF(
    $U$1=1, AND($P6961&lt;&gt;"", $P6961&lt;&gt;"...", $P6961&lt;&gt;"입력오류"),
    IF(
        $U$18=1, AND($P6961&lt;&gt;"", $P6961&lt;&gt;"...", $P6961&lt;&gt;"입력오류", ISNUMBER(FIND(INDEX($T$2:$T$7,$U$1),$P6961))),
        IF(
            $U$17="기타", AND($P6961&lt;&gt;"", $P6961&lt;&gt;"...", $P6961&lt;&gt;"입력오류", NOT(ISNUMBER(FIND($T$21:$T$34,$P6961)))),
            AND($P6961&lt;&gt;"", $P6961&lt;&gt;"...", $P6961&lt;&gt;"입력오류", $T$19=$P6961)
        )
    )
)</f>
        <v>0</v>
      </c>
    </row>
    <row r="6962" spans="9:17">
      <c r="I6962">
        <f t="shared" si="325"/>
        <v>6961</v>
      </c>
      <c r="J6962" t="e">
        <f t="shared" si="326"/>
        <v>#N/A</v>
      </c>
      <c r="K6962" t="e">
        <f t="shared" si="324"/>
        <v>#N/A</v>
      </c>
      <c r="L6962" t="b">
        <f>COUNTIF($N$2:N6962, N6962)=1</f>
        <v>0</v>
      </c>
      <c r="M6962" s="37">
        <f>IF( $Q6962, MAX($M$1:M6961)+1, 0)</f>
        <v>0</v>
      </c>
      <c r="N6962" t="e" cm="1">
        <f t="array" ref="N6962">INDEX($A$9:$F$1048576, $J6962, $K6962 )</f>
        <v>#N/A</v>
      </c>
      <c r="O6962" t="e" cm="1">
        <f t="array" ref="O6962">INDEX($B$9:$F$1048576, $J6962, $K6962 )</f>
        <v>#N/A</v>
      </c>
      <c r="P6962" t="str" cm="1">
        <f t="array" ref="P6962">IF( $L6962, TRIM(_xll.IMDP("IR", $G$5&amp;$N6962, $G$6)), "" )</f>
        <v/>
      </c>
      <c r="Q6962" t="b" cm="1">
        <f t="array" ref="Q6962">IF(
    $U$1=1, AND($P6962&lt;&gt;"", $P6962&lt;&gt;"...", $P6962&lt;&gt;"입력오류"),
    IF(
        $U$18=1, AND($P6962&lt;&gt;"", $P6962&lt;&gt;"...", $P6962&lt;&gt;"입력오류", ISNUMBER(FIND(INDEX($T$2:$T$7,$U$1),$P6962))),
        IF(
            $U$17="기타", AND($P6962&lt;&gt;"", $P6962&lt;&gt;"...", $P6962&lt;&gt;"입력오류", NOT(ISNUMBER(FIND($T$21:$T$34,$P6962)))),
            AND($P6962&lt;&gt;"", $P6962&lt;&gt;"...", $P6962&lt;&gt;"입력오류", $T$19=$P6962)
        )
    )
)</f>
        <v>0</v>
      </c>
    </row>
    <row r="6963" spans="9:17">
      <c r="I6963">
        <f t="shared" si="325"/>
        <v>6962</v>
      </c>
      <c r="J6963" t="e">
        <f t="shared" si="326"/>
        <v>#N/A</v>
      </c>
      <c r="K6963" t="e">
        <f t="shared" si="324"/>
        <v>#N/A</v>
      </c>
      <c r="L6963" t="b">
        <f>COUNTIF($N$2:N6963, N6963)=1</f>
        <v>0</v>
      </c>
      <c r="M6963" s="37">
        <f>IF( $Q6963, MAX($M$1:M6962)+1, 0)</f>
        <v>0</v>
      </c>
      <c r="N6963" t="e" cm="1">
        <f t="array" ref="N6963">INDEX($A$9:$F$1048576, $J6963, $K6963 )</f>
        <v>#N/A</v>
      </c>
      <c r="O6963" t="e" cm="1">
        <f t="array" ref="O6963">INDEX($B$9:$F$1048576, $J6963, $K6963 )</f>
        <v>#N/A</v>
      </c>
      <c r="P6963" t="str" cm="1">
        <f t="array" ref="P6963">IF( $L6963, TRIM(_xll.IMDP("IR", $G$5&amp;$N6963, $G$6)), "" )</f>
        <v/>
      </c>
      <c r="Q6963" t="b" cm="1">
        <f t="array" ref="Q6963">IF(
    $U$1=1, AND($P6963&lt;&gt;"", $P6963&lt;&gt;"...", $P6963&lt;&gt;"입력오류"),
    IF(
        $U$18=1, AND($P6963&lt;&gt;"", $P6963&lt;&gt;"...", $P6963&lt;&gt;"입력오류", ISNUMBER(FIND(INDEX($T$2:$T$7,$U$1),$P6963))),
        IF(
            $U$17="기타", AND($P6963&lt;&gt;"", $P6963&lt;&gt;"...", $P6963&lt;&gt;"입력오류", NOT(ISNUMBER(FIND($T$21:$T$34,$P6963)))),
            AND($P6963&lt;&gt;"", $P6963&lt;&gt;"...", $P6963&lt;&gt;"입력오류", $T$19=$P6963)
        )
    )
)</f>
        <v>0</v>
      </c>
    </row>
    <row r="6964" spans="9:17">
      <c r="I6964">
        <f t="shared" si="325"/>
        <v>6963</v>
      </c>
      <c r="J6964" t="e">
        <f t="shared" si="326"/>
        <v>#N/A</v>
      </c>
      <c r="K6964" t="e">
        <f t="shared" si="324"/>
        <v>#N/A</v>
      </c>
      <c r="L6964" t="b">
        <f>COUNTIF($N$2:N6964, N6964)=1</f>
        <v>0</v>
      </c>
      <c r="M6964" s="37">
        <f>IF( $Q6964, MAX($M$1:M6963)+1, 0)</f>
        <v>0</v>
      </c>
      <c r="N6964" t="e" cm="1">
        <f t="array" ref="N6964">INDEX($A$9:$F$1048576, $J6964, $K6964 )</f>
        <v>#N/A</v>
      </c>
      <c r="O6964" t="e" cm="1">
        <f t="array" ref="O6964">INDEX($B$9:$F$1048576, $J6964, $K6964 )</f>
        <v>#N/A</v>
      </c>
      <c r="P6964" t="str" cm="1">
        <f t="array" ref="P6964">IF( $L6964, TRIM(_xll.IMDP("IR", $G$5&amp;$N6964, $G$6)), "" )</f>
        <v/>
      </c>
      <c r="Q6964" t="b" cm="1">
        <f t="array" ref="Q6964">IF(
    $U$1=1, AND($P6964&lt;&gt;"", $P6964&lt;&gt;"...", $P6964&lt;&gt;"입력오류"),
    IF(
        $U$18=1, AND($P6964&lt;&gt;"", $P6964&lt;&gt;"...", $P6964&lt;&gt;"입력오류", ISNUMBER(FIND(INDEX($T$2:$T$7,$U$1),$P6964))),
        IF(
            $U$17="기타", AND($P6964&lt;&gt;"", $P6964&lt;&gt;"...", $P6964&lt;&gt;"입력오류", NOT(ISNUMBER(FIND($T$21:$T$34,$P6964)))),
            AND($P6964&lt;&gt;"", $P6964&lt;&gt;"...", $P6964&lt;&gt;"입력오류", $T$19=$P6964)
        )
    )
)</f>
        <v>0</v>
      </c>
    </row>
    <row r="6965" spans="9:17">
      <c r="I6965">
        <f t="shared" si="325"/>
        <v>6964</v>
      </c>
      <c r="J6965" t="e">
        <f t="shared" si="326"/>
        <v>#N/A</v>
      </c>
      <c r="K6965" t="e">
        <f t="shared" si="324"/>
        <v>#N/A</v>
      </c>
      <c r="L6965" t="b">
        <f>COUNTIF($N$2:N6965, N6965)=1</f>
        <v>0</v>
      </c>
      <c r="M6965" s="37">
        <f>IF( $Q6965, MAX($M$1:M6964)+1, 0)</f>
        <v>0</v>
      </c>
      <c r="N6965" t="e" cm="1">
        <f t="array" ref="N6965">INDEX($A$9:$F$1048576, $J6965, $K6965 )</f>
        <v>#N/A</v>
      </c>
      <c r="O6965" t="e" cm="1">
        <f t="array" ref="O6965">INDEX($B$9:$F$1048576, $J6965, $K6965 )</f>
        <v>#N/A</v>
      </c>
      <c r="P6965" t="str" cm="1">
        <f t="array" ref="P6965">IF( $L6965, TRIM(_xll.IMDP("IR", $G$5&amp;$N6965, $G$6)), "" )</f>
        <v/>
      </c>
      <c r="Q6965" t="b" cm="1">
        <f t="array" ref="Q6965">IF(
    $U$1=1, AND($P6965&lt;&gt;"", $P6965&lt;&gt;"...", $P6965&lt;&gt;"입력오류"),
    IF(
        $U$18=1, AND($P6965&lt;&gt;"", $P6965&lt;&gt;"...", $P6965&lt;&gt;"입력오류", ISNUMBER(FIND(INDEX($T$2:$T$7,$U$1),$P6965))),
        IF(
            $U$17="기타", AND($P6965&lt;&gt;"", $P6965&lt;&gt;"...", $P6965&lt;&gt;"입력오류", NOT(ISNUMBER(FIND($T$21:$T$34,$P6965)))),
            AND($P6965&lt;&gt;"", $P6965&lt;&gt;"...", $P6965&lt;&gt;"입력오류", $T$19=$P6965)
        )
    )
)</f>
        <v>0</v>
      </c>
    </row>
    <row r="6966" spans="9:17">
      <c r="I6966">
        <f t="shared" si="325"/>
        <v>6965</v>
      </c>
      <c r="J6966" t="e">
        <f t="shared" si="326"/>
        <v>#N/A</v>
      </c>
      <c r="K6966" t="e">
        <f t="shared" si="324"/>
        <v>#N/A</v>
      </c>
      <c r="L6966" t="b">
        <f>COUNTIF($N$2:N6966, N6966)=1</f>
        <v>0</v>
      </c>
      <c r="M6966" s="37">
        <f>IF( $Q6966, MAX($M$1:M6965)+1, 0)</f>
        <v>0</v>
      </c>
      <c r="N6966" t="e" cm="1">
        <f t="array" ref="N6966">INDEX($A$9:$F$1048576, $J6966, $K6966 )</f>
        <v>#N/A</v>
      </c>
      <c r="O6966" t="e" cm="1">
        <f t="array" ref="O6966">INDEX($B$9:$F$1048576, $J6966, $K6966 )</f>
        <v>#N/A</v>
      </c>
      <c r="P6966" t="str" cm="1">
        <f t="array" ref="P6966">IF( $L6966, TRIM(_xll.IMDP("IR", $G$5&amp;$N6966, $G$6)), "" )</f>
        <v/>
      </c>
      <c r="Q6966" t="b" cm="1">
        <f t="array" ref="Q6966">IF(
    $U$1=1, AND($P6966&lt;&gt;"", $P6966&lt;&gt;"...", $P6966&lt;&gt;"입력오류"),
    IF(
        $U$18=1, AND($P6966&lt;&gt;"", $P6966&lt;&gt;"...", $P6966&lt;&gt;"입력오류", ISNUMBER(FIND(INDEX($T$2:$T$7,$U$1),$P6966))),
        IF(
            $U$17="기타", AND($P6966&lt;&gt;"", $P6966&lt;&gt;"...", $P6966&lt;&gt;"입력오류", NOT(ISNUMBER(FIND($T$21:$T$34,$P6966)))),
            AND($P6966&lt;&gt;"", $P6966&lt;&gt;"...", $P6966&lt;&gt;"입력오류", $T$19=$P6966)
        )
    )
)</f>
        <v>0</v>
      </c>
    </row>
    <row r="6967" spans="9:17">
      <c r="I6967">
        <f t="shared" si="325"/>
        <v>6966</v>
      </c>
      <c r="J6967" t="e">
        <f t="shared" si="326"/>
        <v>#N/A</v>
      </c>
      <c r="K6967" t="e">
        <f t="shared" si="324"/>
        <v>#N/A</v>
      </c>
      <c r="L6967" t="b">
        <f>COUNTIF($N$2:N6967, N6967)=1</f>
        <v>0</v>
      </c>
      <c r="M6967" s="37">
        <f>IF( $Q6967, MAX($M$1:M6966)+1, 0)</f>
        <v>0</v>
      </c>
      <c r="N6967" t="e" cm="1">
        <f t="array" ref="N6967">INDEX($A$9:$F$1048576, $J6967, $K6967 )</f>
        <v>#N/A</v>
      </c>
      <c r="O6967" t="e" cm="1">
        <f t="array" ref="O6967">INDEX($B$9:$F$1048576, $J6967, $K6967 )</f>
        <v>#N/A</v>
      </c>
      <c r="P6967" t="str" cm="1">
        <f t="array" ref="P6967">IF( $L6967, TRIM(_xll.IMDP("IR", $G$5&amp;$N6967, $G$6)), "" )</f>
        <v/>
      </c>
      <c r="Q6967" t="b" cm="1">
        <f t="array" ref="Q6967">IF(
    $U$1=1, AND($P6967&lt;&gt;"", $P6967&lt;&gt;"...", $P6967&lt;&gt;"입력오류"),
    IF(
        $U$18=1, AND($P6967&lt;&gt;"", $P6967&lt;&gt;"...", $P6967&lt;&gt;"입력오류", ISNUMBER(FIND(INDEX($T$2:$T$7,$U$1),$P6967))),
        IF(
            $U$17="기타", AND($P6967&lt;&gt;"", $P6967&lt;&gt;"...", $P6967&lt;&gt;"입력오류", NOT(ISNUMBER(FIND($T$21:$T$34,$P6967)))),
            AND($P6967&lt;&gt;"", $P6967&lt;&gt;"...", $P6967&lt;&gt;"입력오류", $T$19=$P6967)
        )
    )
)</f>
        <v>0</v>
      </c>
    </row>
    <row r="6968" spans="9:17">
      <c r="I6968">
        <f t="shared" si="325"/>
        <v>6967</v>
      </c>
      <c r="J6968" t="e">
        <f t="shared" si="326"/>
        <v>#N/A</v>
      </c>
      <c r="K6968" t="e">
        <f t="shared" si="324"/>
        <v>#N/A</v>
      </c>
      <c r="L6968" t="b">
        <f>COUNTIF($N$2:N6968, N6968)=1</f>
        <v>0</v>
      </c>
      <c r="M6968" s="37">
        <f>IF( $Q6968, MAX($M$1:M6967)+1, 0)</f>
        <v>0</v>
      </c>
      <c r="N6968" t="e" cm="1">
        <f t="array" ref="N6968">INDEX($A$9:$F$1048576, $J6968, $K6968 )</f>
        <v>#N/A</v>
      </c>
      <c r="O6968" t="e" cm="1">
        <f t="array" ref="O6968">INDEX($B$9:$F$1048576, $J6968, $K6968 )</f>
        <v>#N/A</v>
      </c>
      <c r="P6968" t="str" cm="1">
        <f t="array" ref="P6968">IF( $L6968, TRIM(_xll.IMDP("IR", $G$5&amp;$N6968, $G$6)), "" )</f>
        <v/>
      </c>
      <c r="Q6968" t="b" cm="1">
        <f t="array" ref="Q6968">IF(
    $U$1=1, AND($P6968&lt;&gt;"", $P6968&lt;&gt;"...", $P6968&lt;&gt;"입력오류"),
    IF(
        $U$18=1, AND($P6968&lt;&gt;"", $P6968&lt;&gt;"...", $P6968&lt;&gt;"입력오류", ISNUMBER(FIND(INDEX($T$2:$T$7,$U$1),$P6968))),
        IF(
            $U$17="기타", AND($P6968&lt;&gt;"", $P6968&lt;&gt;"...", $P6968&lt;&gt;"입력오류", NOT(ISNUMBER(FIND($T$21:$T$34,$P6968)))),
            AND($P6968&lt;&gt;"", $P6968&lt;&gt;"...", $P6968&lt;&gt;"입력오류", $T$19=$P6968)
        )
    )
)</f>
        <v>0</v>
      </c>
    </row>
    <row r="6969" spans="9:17">
      <c r="I6969">
        <f t="shared" si="325"/>
        <v>6968</v>
      </c>
      <c r="J6969" t="e">
        <f t="shared" si="326"/>
        <v>#N/A</v>
      </c>
      <c r="K6969" t="e">
        <f t="shared" si="324"/>
        <v>#N/A</v>
      </c>
      <c r="L6969" t="b">
        <f>COUNTIF($N$2:N6969, N6969)=1</f>
        <v>0</v>
      </c>
      <c r="M6969" s="37">
        <f>IF( $Q6969, MAX($M$1:M6968)+1, 0)</f>
        <v>0</v>
      </c>
      <c r="N6969" t="e" cm="1">
        <f t="array" ref="N6969">INDEX($A$9:$F$1048576, $J6969, $K6969 )</f>
        <v>#N/A</v>
      </c>
      <c r="O6969" t="e" cm="1">
        <f t="array" ref="O6969">INDEX($B$9:$F$1048576, $J6969, $K6969 )</f>
        <v>#N/A</v>
      </c>
      <c r="P6969" t="str" cm="1">
        <f t="array" ref="P6969">IF( $L6969, TRIM(_xll.IMDP("IR", $G$5&amp;$N6969, $G$6)), "" )</f>
        <v/>
      </c>
      <c r="Q6969" t="b" cm="1">
        <f t="array" ref="Q6969">IF(
    $U$1=1, AND($P6969&lt;&gt;"", $P6969&lt;&gt;"...", $P6969&lt;&gt;"입력오류"),
    IF(
        $U$18=1, AND($P6969&lt;&gt;"", $P6969&lt;&gt;"...", $P6969&lt;&gt;"입력오류", ISNUMBER(FIND(INDEX($T$2:$T$7,$U$1),$P6969))),
        IF(
            $U$17="기타", AND($P6969&lt;&gt;"", $P6969&lt;&gt;"...", $P6969&lt;&gt;"입력오류", NOT(ISNUMBER(FIND($T$21:$T$34,$P6969)))),
            AND($P6969&lt;&gt;"", $P6969&lt;&gt;"...", $P6969&lt;&gt;"입력오류", $T$19=$P6969)
        )
    )
)</f>
        <v>0</v>
      </c>
    </row>
    <row r="6970" spans="9:17">
      <c r="I6970">
        <f t="shared" si="325"/>
        <v>6969</v>
      </c>
      <c r="J6970" t="e">
        <f t="shared" si="326"/>
        <v>#N/A</v>
      </c>
      <c r="K6970" t="e">
        <f t="shared" si="324"/>
        <v>#N/A</v>
      </c>
      <c r="L6970" t="b">
        <f>COUNTIF($N$2:N6970, N6970)=1</f>
        <v>0</v>
      </c>
      <c r="M6970" s="37">
        <f>IF( $Q6970, MAX($M$1:M6969)+1, 0)</f>
        <v>0</v>
      </c>
      <c r="N6970" t="e" cm="1">
        <f t="array" ref="N6970">INDEX($A$9:$F$1048576, $J6970, $K6970 )</f>
        <v>#N/A</v>
      </c>
      <c r="O6970" t="e" cm="1">
        <f t="array" ref="O6970">INDEX($B$9:$F$1048576, $J6970, $K6970 )</f>
        <v>#N/A</v>
      </c>
      <c r="P6970" t="str" cm="1">
        <f t="array" ref="P6970">IF( $L6970, TRIM(_xll.IMDP("IR", $G$5&amp;$N6970, $G$6)), "" )</f>
        <v/>
      </c>
      <c r="Q6970" t="b" cm="1">
        <f t="array" ref="Q6970">IF(
    $U$1=1, AND($P6970&lt;&gt;"", $P6970&lt;&gt;"...", $P6970&lt;&gt;"입력오류"),
    IF(
        $U$18=1, AND($P6970&lt;&gt;"", $P6970&lt;&gt;"...", $P6970&lt;&gt;"입력오류", ISNUMBER(FIND(INDEX($T$2:$T$7,$U$1),$P6970))),
        IF(
            $U$17="기타", AND($P6970&lt;&gt;"", $P6970&lt;&gt;"...", $P6970&lt;&gt;"입력오류", NOT(ISNUMBER(FIND($T$21:$T$34,$P6970)))),
            AND($P6970&lt;&gt;"", $P6970&lt;&gt;"...", $P6970&lt;&gt;"입력오류", $T$19=$P6970)
        )
    )
)</f>
        <v>0</v>
      </c>
    </row>
    <row r="6971" spans="9:17">
      <c r="I6971">
        <f t="shared" si="325"/>
        <v>6970</v>
      </c>
      <c r="J6971" t="e">
        <f t="shared" si="326"/>
        <v>#N/A</v>
      </c>
      <c r="K6971" t="e">
        <f t="shared" si="324"/>
        <v>#N/A</v>
      </c>
      <c r="L6971" t="b">
        <f>COUNTIF($N$2:N6971, N6971)=1</f>
        <v>0</v>
      </c>
      <c r="M6971" s="37">
        <f>IF( $Q6971, MAX($M$1:M6970)+1, 0)</f>
        <v>0</v>
      </c>
      <c r="N6971" t="e" cm="1">
        <f t="array" ref="N6971">INDEX($A$9:$F$1048576, $J6971, $K6971 )</f>
        <v>#N/A</v>
      </c>
      <c r="O6971" t="e" cm="1">
        <f t="array" ref="O6971">INDEX($B$9:$F$1048576, $J6971, $K6971 )</f>
        <v>#N/A</v>
      </c>
      <c r="P6971" t="str" cm="1">
        <f t="array" ref="P6971">IF( $L6971, TRIM(_xll.IMDP("IR", $G$5&amp;$N6971, $G$6)), "" )</f>
        <v/>
      </c>
      <c r="Q6971" t="b" cm="1">
        <f t="array" ref="Q6971">IF(
    $U$1=1, AND($P6971&lt;&gt;"", $P6971&lt;&gt;"...", $P6971&lt;&gt;"입력오류"),
    IF(
        $U$18=1, AND($P6971&lt;&gt;"", $P6971&lt;&gt;"...", $P6971&lt;&gt;"입력오류", ISNUMBER(FIND(INDEX($T$2:$T$7,$U$1),$P6971))),
        IF(
            $U$17="기타", AND($P6971&lt;&gt;"", $P6971&lt;&gt;"...", $P6971&lt;&gt;"입력오류", NOT(ISNUMBER(FIND($T$21:$T$34,$P6971)))),
            AND($P6971&lt;&gt;"", $P6971&lt;&gt;"...", $P6971&lt;&gt;"입력오류", $T$19=$P6971)
        )
    )
)</f>
        <v>0</v>
      </c>
    </row>
    <row r="6972" spans="9:17">
      <c r="I6972">
        <f t="shared" si="325"/>
        <v>6971</v>
      </c>
      <c r="J6972" t="e">
        <f t="shared" si="326"/>
        <v>#N/A</v>
      </c>
      <c r="K6972" t="e">
        <f t="shared" si="324"/>
        <v>#N/A</v>
      </c>
      <c r="L6972" t="b">
        <f>COUNTIF($N$2:N6972, N6972)=1</f>
        <v>0</v>
      </c>
      <c r="M6972" s="37">
        <f>IF( $Q6972, MAX($M$1:M6971)+1, 0)</f>
        <v>0</v>
      </c>
      <c r="N6972" t="e" cm="1">
        <f t="array" ref="N6972">INDEX($A$9:$F$1048576, $J6972, $K6972 )</f>
        <v>#N/A</v>
      </c>
      <c r="O6972" t="e" cm="1">
        <f t="array" ref="O6972">INDEX($B$9:$F$1048576, $J6972, $K6972 )</f>
        <v>#N/A</v>
      </c>
      <c r="P6972" t="str" cm="1">
        <f t="array" ref="P6972">IF( $L6972, TRIM(_xll.IMDP("IR", $G$5&amp;$N6972, $G$6)), "" )</f>
        <v/>
      </c>
      <c r="Q6972" t="b" cm="1">
        <f t="array" ref="Q6972">IF(
    $U$1=1, AND($P6972&lt;&gt;"", $P6972&lt;&gt;"...", $P6972&lt;&gt;"입력오류"),
    IF(
        $U$18=1, AND($P6972&lt;&gt;"", $P6972&lt;&gt;"...", $P6972&lt;&gt;"입력오류", ISNUMBER(FIND(INDEX($T$2:$T$7,$U$1),$P6972))),
        IF(
            $U$17="기타", AND($P6972&lt;&gt;"", $P6972&lt;&gt;"...", $P6972&lt;&gt;"입력오류", NOT(ISNUMBER(FIND($T$21:$T$34,$P6972)))),
            AND($P6972&lt;&gt;"", $P6972&lt;&gt;"...", $P6972&lt;&gt;"입력오류", $T$19=$P6972)
        )
    )
)</f>
        <v>0</v>
      </c>
    </row>
    <row r="6973" spans="9:17">
      <c r="I6973">
        <f t="shared" si="325"/>
        <v>6972</v>
      </c>
      <c r="J6973" t="e">
        <f t="shared" si="326"/>
        <v>#N/A</v>
      </c>
      <c r="K6973" t="e">
        <f t="shared" si="324"/>
        <v>#N/A</v>
      </c>
      <c r="L6973" t="b">
        <f>COUNTIF($N$2:N6973, N6973)=1</f>
        <v>0</v>
      </c>
      <c r="M6973" s="37">
        <f>IF( $Q6973, MAX($M$1:M6972)+1, 0)</f>
        <v>0</v>
      </c>
      <c r="N6973" t="e" cm="1">
        <f t="array" ref="N6973">INDEX($A$9:$F$1048576, $J6973, $K6973 )</f>
        <v>#N/A</v>
      </c>
      <c r="O6973" t="e" cm="1">
        <f t="array" ref="O6973">INDEX($B$9:$F$1048576, $J6973, $K6973 )</f>
        <v>#N/A</v>
      </c>
      <c r="P6973" t="str" cm="1">
        <f t="array" ref="P6973">IF( $L6973, TRIM(_xll.IMDP("IR", $G$5&amp;$N6973, $G$6)), "" )</f>
        <v/>
      </c>
      <c r="Q6973" t="b" cm="1">
        <f t="array" ref="Q6973">IF(
    $U$1=1, AND($P6973&lt;&gt;"", $P6973&lt;&gt;"...", $P6973&lt;&gt;"입력오류"),
    IF(
        $U$18=1, AND($P6973&lt;&gt;"", $P6973&lt;&gt;"...", $P6973&lt;&gt;"입력오류", ISNUMBER(FIND(INDEX($T$2:$T$7,$U$1),$P6973))),
        IF(
            $U$17="기타", AND($P6973&lt;&gt;"", $P6973&lt;&gt;"...", $P6973&lt;&gt;"입력오류", NOT(ISNUMBER(FIND($T$21:$T$34,$P6973)))),
            AND($P6973&lt;&gt;"", $P6973&lt;&gt;"...", $P6973&lt;&gt;"입력오류", $T$19=$P6973)
        )
    )
)</f>
        <v>0</v>
      </c>
    </row>
    <row r="6974" spans="9:17">
      <c r="I6974">
        <f t="shared" si="325"/>
        <v>6973</v>
      </c>
      <c r="J6974" t="e">
        <f t="shared" si="326"/>
        <v>#N/A</v>
      </c>
      <c r="K6974" t="e">
        <f t="shared" si="324"/>
        <v>#N/A</v>
      </c>
      <c r="L6974" t="b">
        <f>COUNTIF($N$2:N6974, N6974)=1</f>
        <v>0</v>
      </c>
      <c r="M6974" s="37">
        <f>IF( $Q6974, MAX($M$1:M6973)+1, 0)</f>
        <v>0</v>
      </c>
      <c r="N6974" t="e" cm="1">
        <f t="array" ref="N6974">INDEX($A$9:$F$1048576, $J6974, $K6974 )</f>
        <v>#N/A</v>
      </c>
      <c r="O6974" t="e" cm="1">
        <f t="array" ref="O6974">INDEX($B$9:$F$1048576, $J6974, $K6974 )</f>
        <v>#N/A</v>
      </c>
      <c r="P6974" t="str" cm="1">
        <f t="array" ref="P6974">IF( $L6974, TRIM(_xll.IMDP("IR", $G$5&amp;$N6974, $G$6)), "" )</f>
        <v/>
      </c>
      <c r="Q6974" t="b" cm="1">
        <f t="array" ref="Q6974">IF(
    $U$1=1, AND($P6974&lt;&gt;"", $P6974&lt;&gt;"...", $P6974&lt;&gt;"입력오류"),
    IF(
        $U$18=1, AND($P6974&lt;&gt;"", $P6974&lt;&gt;"...", $P6974&lt;&gt;"입력오류", ISNUMBER(FIND(INDEX($T$2:$T$7,$U$1),$P6974))),
        IF(
            $U$17="기타", AND($P6974&lt;&gt;"", $P6974&lt;&gt;"...", $P6974&lt;&gt;"입력오류", NOT(ISNUMBER(FIND($T$21:$T$34,$P6974)))),
            AND($P6974&lt;&gt;"", $P6974&lt;&gt;"...", $P6974&lt;&gt;"입력오류", $T$19=$P6974)
        )
    )
)</f>
        <v>0</v>
      </c>
    </row>
    <row r="6975" spans="9:17">
      <c r="I6975">
        <f t="shared" si="325"/>
        <v>6974</v>
      </c>
      <c r="J6975" t="e">
        <f t="shared" si="326"/>
        <v>#N/A</v>
      </c>
      <c r="K6975" t="e">
        <f t="shared" si="324"/>
        <v>#N/A</v>
      </c>
      <c r="L6975" t="b">
        <f>COUNTIF($N$2:N6975, N6975)=1</f>
        <v>0</v>
      </c>
      <c r="M6975" s="37">
        <f>IF( $Q6975, MAX($M$1:M6974)+1, 0)</f>
        <v>0</v>
      </c>
      <c r="N6975" t="e" cm="1">
        <f t="array" ref="N6975">INDEX($A$9:$F$1048576, $J6975, $K6975 )</f>
        <v>#N/A</v>
      </c>
      <c r="O6975" t="e" cm="1">
        <f t="array" ref="O6975">INDEX($B$9:$F$1048576, $J6975, $K6975 )</f>
        <v>#N/A</v>
      </c>
      <c r="P6975" t="str" cm="1">
        <f t="array" ref="P6975">IF( $L6975, TRIM(_xll.IMDP("IR", $G$5&amp;$N6975, $G$6)), "" )</f>
        <v/>
      </c>
      <c r="Q6975" t="b" cm="1">
        <f t="array" ref="Q6975">IF(
    $U$1=1, AND($P6975&lt;&gt;"", $P6975&lt;&gt;"...", $P6975&lt;&gt;"입력오류"),
    IF(
        $U$18=1, AND($P6975&lt;&gt;"", $P6975&lt;&gt;"...", $P6975&lt;&gt;"입력오류", ISNUMBER(FIND(INDEX($T$2:$T$7,$U$1),$P6975))),
        IF(
            $U$17="기타", AND($P6975&lt;&gt;"", $P6975&lt;&gt;"...", $P6975&lt;&gt;"입력오류", NOT(ISNUMBER(FIND($T$21:$T$34,$P6975)))),
            AND($P6975&lt;&gt;"", $P6975&lt;&gt;"...", $P6975&lt;&gt;"입력오류", $T$19=$P6975)
        )
    )
)</f>
        <v>0</v>
      </c>
    </row>
    <row r="6976" spans="9:17">
      <c r="I6976">
        <f t="shared" si="325"/>
        <v>6975</v>
      </c>
      <c r="J6976" t="e">
        <f t="shared" si="326"/>
        <v>#N/A</v>
      </c>
      <c r="K6976" t="e">
        <f t="shared" si="324"/>
        <v>#N/A</v>
      </c>
      <c r="L6976" t="b">
        <f>COUNTIF($N$2:N6976, N6976)=1</f>
        <v>0</v>
      </c>
      <c r="M6976" s="37">
        <f>IF( $Q6976, MAX($M$1:M6975)+1, 0)</f>
        <v>0</v>
      </c>
      <c r="N6976" t="e" cm="1">
        <f t="array" ref="N6976">INDEX($A$9:$F$1048576, $J6976, $K6976 )</f>
        <v>#N/A</v>
      </c>
      <c r="O6976" t="e" cm="1">
        <f t="array" ref="O6976">INDEX($B$9:$F$1048576, $J6976, $K6976 )</f>
        <v>#N/A</v>
      </c>
      <c r="P6976" t="str" cm="1">
        <f t="array" ref="P6976">IF( $L6976, TRIM(_xll.IMDP("IR", $G$5&amp;$N6976, $G$6)), "" )</f>
        <v/>
      </c>
      <c r="Q6976" t="b" cm="1">
        <f t="array" ref="Q6976">IF(
    $U$1=1, AND($P6976&lt;&gt;"", $P6976&lt;&gt;"...", $P6976&lt;&gt;"입력오류"),
    IF(
        $U$18=1, AND($P6976&lt;&gt;"", $P6976&lt;&gt;"...", $P6976&lt;&gt;"입력오류", ISNUMBER(FIND(INDEX($T$2:$T$7,$U$1),$P6976))),
        IF(
            $U$17="기타", AND($P6976&lt;&gt;"", $P6976&lt;&gt;"...", $P6976&lt;&gt;"입력오류", NOT(ISNUMBER(FIND($T$21:$T$34,$P6976)))),
            AND($P6976&lt;&gt;"", $P6976&lt;&gt;"...", $P6976&lt;&gt;"입력오류", $T$19=$P6976)
        )
    )
)</f>
        <v>0</v>
      </c>
    </row>
    <row r="6977" spans="9:17">
      <c r="I6977">
        <f t="shared" si="325"/>
        <v>6976</v>
      </c>
      <c r="J6977" t="e">
        <f t="shared" si="326"/>
        <v>#N/A</v>
      </c>
      <c r="K6977" t="e">
        <f t="shared" si="324"/>
        <v>#N/A</v>
      </c>
      <c r="L6977" t="b">
        <f>COUNTIF($N$2:N6977, N6977)=1</f>
        <v>0</v>
      </c>
      <c r="M6977" s="37">
        <f>IF( $Q6977, MAX($M$1:M6976)+1, 0)</f>
        <v>0</v>
      </c>
      <c r="N6977" t="e" cm="1">
        <f t="array" ref="N6977">INDEX($A$9:$F$1048576, $J6977, $K6977 )</f>
        <v>#N/A</v>
      </c>
      <c r="O6977" t="e" cm="1">
        <f t="array" ref="O6977">INDEX($B$9:$F$1048576, $J6977, $K6977 )</f>
        <v>#N/A</v>
      </c>
      <c r="P6977" t="str" cm="1">
        <f t="array" ref="P6977">IF( $L6977, TRIM(_xll.IMDP("IR", $G$5&amp;$N6977, $G$6)), "" )</f>
        <v/>
      </c>
      <c r="Q6977" t="b" cm="1">
        <f t="array" ref="Q6977">IF(
    $U$1=1, AND($P6977&lt;&gt;"", $P6977&lt;&gt;"...", $P6977&lt;&gt;"입력오류"),
    IF(
        $U$18=1, AND($P6977&lt;&gt;"", $P6977&lt;&gt;"...", $P6977&lt;&gt;"입력오류", ISNUMBER(FIND(INDEX($T$2:$T$7,$U$1),$P6977))),
        IF(
            $U$17="기타", AND($P6977&lt;&gt;"", $P6977&lt;&gt;"...", $P6977&lt;&gt;"입력오류", NOT(ISNUMBER(FIND($T$21:$T$34,$P6977)))),
            AND($P6977&lt;&gt;"", $P6977&lt;&gt;"...", $P6977&lt;&gt;"입력오류", $T$19=$P6977)
        )
    )
)</f>
        <v>0</v>
      </c>
    </row>
    <row r="6978" spans="9:17">
      <c r="I6978">
        <f t="shared" si="325"/>
        <v>6977</v>
      </c>
      <c r="J6978" t="e">
        <f t="shared" si="326"/>
        <v>#N/A</v>
      </c>
      <c r="K6978" t="e">
        <f t="shared" ref="K6978:K7041" si="327">IF( $I6978&gt;$G$4, NA(), IF($I6978&gt;$G$3, 5, IF($I6978&gt;$G$2, 3, 1 ) ) )</f>
        <v>#N/A</v>
      </c>
      <c r="L6978" t="b">
        <f>COUNTIF($N$2:N6978, N6978)=1</f>
        <v>0</v>
      </c>
      <c r="M6978" s="37">
        <f>IF( $Q6978, MAX($M$1:M6977)+1, 0)</f>
        <v>0</v>
      </c>
      <c r="N6978" t="e" cm="1">
        <f t="array" ref="N6978">INDEX($A$9:$F$1048576, $J6978, $K6978 )</f>
        <v>#N/A</v>
      </c>
      <c r="O6978" t="e" cm="1">
        <f t="array" ref="O6978">INDEX($B$9:$F$1048576, $J6978, $K6978 )</f>
        <v>#N/A</v>
      </c>
      <c r="P6978" t="str" cm="1">
        <f t="array" ref="P6978">IF( $L6978, TRIM(_xll.IMDP("IR", $G$5&amp;$N6978, $G$6)), "" )</f>
        <v/>
      </c>
      <c r="Q6978" t="b" cm="1">
        <f t="array" ref="Q6978">IF(
    $U$1=1, AND($P6978&lt;&gt;"", $P6978&lt;&gt;"...", $P6978&lt;&gt;"입력오류"),
    IF(
        $U$18=1, AND($P6978&lt;&gt;"", $P6978&lt;&gt;"...", $P6978&lt;&gt;"입력오류", ISNUMBER(FIND(INDEX($T$2:$T$7,$U$1),$P6978))),
        IF(
            $U$17="기타", AND($P6978&lt;&gt;"", $P6978&lt;&gt;"...", $P6978&lt;&gt;"입력오류", NOT(ISNUMBER(FIND($T$21:$T$34,$P6978)))),
            AND($P6978&lt;&gt;"", $P6978&lt;&gt;"...", $P6978&lt;&gt;"입력오류", $T$19=$P6978)
        )
    )
)</f>
        <v>0</v>
      </c>
    </row>
    <row r="6979" spans="9:17">
      <c r="I6979">
        <f t="shared" ref="I6979:I7042" si="328">ROW()-1</f>
        <v>6978</v>
      </c>
      <c r="J6979" t="e">
        <f t="shared" ref="J6979:J7042" si="329">IF( $I6979&gt;$G$4, NA(), IF($I6979&gt;$G$3, $I6979-$G$3, IF($I6979&gt;$G$2, $I6979-$G$2, $I6979 ) ) )</f>
        <v>#N/A</v>
      </c>
      <c r="K6979" t="e">
        <f t="shared" si="327"/>
        <v>#N/A</v>
      </c>
      <c r="L6979" t="b">
        <f>COUNTIF($N$2:N6979, N6979)=1</f>
        <v>0</v>
      </c>
      <c r="M6979" s="37">
        <f>IF( $Q6979, MAX($M$1:M6978)+1, 0)</f>
        <v>0</v>
      </c>
      <c r="N6979" t="e" cm="1">
        <f t="array" ref="N6979">INDEX($A$9:$F$1048576, $J6979, $K6979 )</f>
        <v>#N/A</v>
      </c>
      <c r="O6979" t="e" cm="1">
        <f t="array" ref="O6979">INDEX($B$9:$F$1048576, $J6979, $K6979 )</f>
        <v>#N/A</v>
      </c>
      <c r="P6979" t="str" cm="1">
        <f t="array" ref="P6979">IF( $L6979, TRIM(_xll.IMDP("IR", $G$5&amp;$N6979, $G$6)), "" )</f>
        <v/>
      </c>
      <c r="Q6979" t="b" cm="1">
        <f t="array" ref="Q6979">IF(
    $U$1=1, AND($P6979&lt;&gt;"", $P6979&lt;&gt;"...", $P6979&lt;&gt;"입력오류"),
    IF(
        $U$18=1, AND($P6979&lt;&gt;"", $P6979&lt;&gt;"...", $P6979&lt;&gt;"입력오류", ISNUMBER(FIND(INDEX($T$2:$T$7,$U$1),$P6979))),
        IF(
            $U$17="기타", AND($P6979&lt;&gt;"", $P6979&lt;&gt;"...", $P6979&lt;&gt;"입력오류", NOT(ISNUMBER(FIND($T$21:$T$34,$P6979)))),
            AND($P6979&lt;&gt;"", $P6979&lt;&gt;"...", $P6979&lt;&gt;"입력오류", $T$19=$P6979)
        )
    )
)</f>
        <v>0</v>
      </c>
    </row>
    <row r="6980" spans="9:17">
      <c r="I6980">
        <f t="shared" si="328"/>
        <v>6979</v>
      </c>
      <c r="J6980" t="e">
        <f t="shared" si="329"/>
        <v>#N/A</v>
      </c>
      <c r="K6980" t="e">
        <f t="shared" si="327"/>
        <v>#N/A</v>
      </c>
      <c r="L6980" t="b">
        <f>COUNTIF($N$2:N6980, N6980)=1</f>
        <v>0</v>
      </c>
      <c r="M6980" s="37">
        <f>IF( $Q6980, MAX($M$1:M6979)+1, 0)</f>
        <v>0</v>
      </c>
      <c r="N6980" t="e" cm="1">
        <f t="array" ref="N6980">INDEX($A$9:$F$1048576, $J6980, $K6980 )</f>
        <v>#N/A</v>
      </c>
      <c r="O6980" t="e" cm="1">
        <f t="array" ref="O6980">INDEX($B$9:$F$1048576, $J6980, $K6980 )</f>
        <v>#N/A</v>
      </c>
      <c r="P6980" t="str" cm="1">
        <f t="array" ref="P6980">IF( $L6980, TRIM(_xll.IMDP("IR", $G$5&amp;$N6980, $G$6)), "" )</f>
        <v/>
      </c>
      <c r="Q6980" t="b" cm="1">
        <f t="array" ref="Q6980">IF(
    $U$1=1, AND($P6980&lt;&gt;"", $P6980&lt;&gt;"...", $P6980&lt;&gt;"입력오류"),
    IF(
        $U$18=1, AND($P6980&lt;&gt;"", $P6980&lt;&gt;"...", $P6980&lt;&gt;"입력오류", ISNUMBER(FIND(INDEX($T$2:$T$7,$U$1),$P6980))),
        IF(
            $U$17="기타", AND($P6980&lt;&gt;"", $P6980&lt;&gt;"...", $P6980&lt;&gt;"입력오류", NOT(ISNUMBER(FIND($T$21:$T$34,$P6980)))),
            AND($P6980&lt;&gt;"", $P6980&lt;&gt;"...", $P6980&lt;&gt;"입력오류", $T$19=$P6980)
        )
    )
)</f>
        <v>0</v>
      </c>
    </row>
    <row r="6981" spans="9:17">
      <c r="I6981">
        <f t="shared" si="328"/>
        <v>6980</v>
      </c>
      <c r="J6981" t="e">
        <f t="shared" si="329"/>
        <v>#N/A</v>
      </c>
      <c r="K6981" t="e">
        <f t="shared" si="327"/>
        <v>#N/A</v>
      </c>
      <c r="L6981" t="b">
        <f>COUNTIF($N$2:N6981, N6981)=1</f>
        <v>0</v>
      </c>
      <c r="M6981" s="37">
        <f>IF( $Q6981, MAX($M$1:M6980)+1, 0)</f>
        <v>0</v>
      </c>
      <c r="N6981" t="e" cm="1">
        <f t="array" ref="N6981">INDEX($A$9:$F$1048576, $J6981, $K6981 )</f>
        <v>#N/A</v>
      </c>
      <c r="O6981" t="e" cm="1">
        <f t="array" ref="O6981">INDEX($B$9:$F$1048576, $J6981, $K6981 )</f>
        <v>#N/A</v>
      </c>
      <c r="P6981" t="str" cm="1">
        <f t="array" ref="P6981">IF( $L6981, TRIM(_xll.IMDP("IR", $G$5&amp;$N6981, $G$6)), "" )</f>
        <v/>
      </c>
      <c r="Q6981" t="b" cm="1">
        <f t="array" ref="Q6981">IF(
    $U$1=1, AND($P6981&lt;&gt;"", $P6981&lt;&gt;"...", $P6981&lt;&gt;"입력오류"),
    IF(
        $U$18=1, AND($P6981&lt;&gt;"", $P6981&lt;&gt;"...", $P6981&lt;&gt;"입력오류", ISNUMBER(FIND(INDEX($T$2:$T$7,$U$1),$P6981))),
        IF(
            $U$17="기타", AND($P6981&lt;&gt;"", $P6981&lt;&gt;"...", $P6981&lt;&gt;"입력오류", NOT(ISNUMBER(FIND($T$21:$T$34,$P6981)))),
            AND($P6981&lt;&gt;"", $P6981&lt;&gt;"...", $P6981&lt;&gt;"입력오류", $T$19=$P6981)
        )
    )
)</f>
        <v>0</v>
      </c>
    </row>
    <row r="6982" spans="9:17">
      <c r="I6982">
        <f t="shared" si="328"/>
        <v>6981</v>
      </c>
      <c r="J6982" t="e">
        <f t="shared" si="329"/>
        <v>#N/A</v>
      </c>
      <c r="K6982" t="e">
        <f t="shared" si="327"/>
        <v>#N/A</v>
      </c>
      <c r="L6982" t="b">
        <f>COUNTIF($N$2:N6982, N6982)=1</f>
        <v>0</v>
      </c>
      <c r="M6982" s="37">
        <f>IF( $Q6982, MAX($M$1:M6981)+1, 0)</f>
        <v>0</v>
      </c>
      <c r="N6982" t="e" cm="1">
        <f t="array" ref="N6982">INDEX($A$9:$F$1048576, $J6982, $K6982 )</f>
        <v>#N/A</v>
      </c>
      <c r="O6982" t="e" cm="1">
        <f t="array" ref="O6982">INDEX($B$9:$F$1048576, $J6982, $K6982 )</f>
        <v>#N/A</v>
      </c>
      <c r="P6982" t="str" cm="1">
        <f t="array" ref="P6982">IF( $L6982, TRIM(_xll.IMDP("IR", $G$5&amp;$N6982, $G$6)), "" )</f>
        <v/>
      </c>
      <c r="Q6982" t="b" cm="1">
        <f t="array" ref="Q6982">IF(
    $U$1=1, AND($P6982&lt;&gt;"", $P6982&lt;&gt;"...", $P6982&lt;&gt;"입력오류"),
    IF(
        $U$18=1, AND($P6982&lt;&gt;"", $P6982&lt;&gt;"...", $P6982&lt;&gt;"입력오류", ISNUMBER(FIND(INDEX($T$2:$T$7,$U$1),$P6982))),
        IF(
            $U$17="기타", AND($P6982&lt;&gt;"", $P6982&lt;&gt;"...", $P6982&lt;&gt;"입력오류", NOT(ISNUMBER(FIND($T$21:$T$34,$P6982)))),
            AND($P6982&lt;&gt;"", $P6982&lt;&gt;"...", $P6982&lt;&gt;"입력오류", $T$19=$P6982)
        )
    )
)</f>
        <v>0</v>
      </c>
    </row>
    <row r="6983" spans="9:17">
      <c r="I6983">
        <f t="shared" si="328"/>
        <v>6982</v>
      </c>
      <c r="J6983" t="e">
        <f t="shared" si="329"/>
        <v>#N/A</v>
      </c>
      <c r="K6983" t="e">
        <f t="shared" si="327"/>
        <v>#N/A</v>
      </c>
      <c r="L6983" t="b">
        <f>COUNTIF($N$2:N6983, N6983)=1</f>
        <v>0</v>
      </c>
      <c r="M6983" s="37">
        <f>IF( $Q6983, MAX($M$1:M6982)+1, 0)</f>
        <v>0</v>
      </c>
      <c r="N6983" t="e" cm="1">
        <f t="array" ref="N6983">INDEX($A$9:$F$1048576, $J6983, $K6983 )</f>
        <v>#N/A</v>
      </c>
      <c r="O6983" t="e" cm="1">
        <f t="array" ref="O6983">INDEX($B$9:$F$1048576, $J6983, $K6983 )</f>
        <v>#N/A</v>
      </c>
      <c r="P6983" t="str" cm="1">
        <f t="array" ref="P6983">IF( $L6983, TRIM(_xll.IMDP("IR", $G$5&amp;$N6983, $G$6)), "" )</f>
        <v/>
      </c>
      <c r="Q6983" t="b" cm="1">
        <f t="array" ref="Q6983">IF(
    $U$1=1, AND($P6983&lt;&gt;"", $P6983&lt;&gt;"...", $P6983&lt;&gt;"입력오류"),
    IF(
        $U$18=1, AND($P6983&lt;&gt;"", $P6983&lt;&gt;"...", $P6983&lt;&gt;"입력오류", ISNUMBER(FIND(INDEX($T$2:$T$7,$U$1),$P6983))),
        IF(
            $U$17="기타", AND($P6983&lt;&gt;"", $P6983&lt;&gt;"...", $P6983&lt;&gt;"입력오류", NOT(ISNUMBER(FIND($T$21:$T$34,$P6983)))),
            AND($P6983&lt;&gt;"", $P6983&lt;&gt;"...", $P6983&lt;&gt;"입력오류", $T$19=$P6983)
        )
    )
)</f>
        <v>0</v>
      </c>
    </row>
    <row r="6984" spans="9:17">
      <c r="I6984">
        <f t="shared" si="328"/>
        <v>6983</v>
      </c>
      <c r="J6984" t="e">
        <f t="shared" si="329"/>
        <v>#N/A</v>
      </c>
      <c r="K6984" t="e">
        <f t="shared" si="327"/>
        <v>#N/A</v>
      </c>
      <c r="L6984" t="b">
        <f>COUNTIF($N$2:N6984, N6984)=1</f>
        <v>0</v>
      </c>
      <c r="M6984" s="37">
        <f>IF( $Q6984, MAX($M$1:M6983)+1, 0)</f>
        <v>0</v>
      </c>
      <c r="N6984" t="e" cm="1">
        <f t="array" ref="N6984">INDEX($A$9:$F$1048576, $J6984, $K6984 )</f>
        <v>#N/A</v>
      </c>
      <c r="O6984" t="e" cm="1">
        <f t="array" ref="O6984">INDEX($B$9:$F$1048576, $J6984, $K6984 )</f>
        <v>#N/A</v>
      </c>
      <c r="P6984" t="str" cm="1">
        <f t="array" ref="P6984">IF( $L6984, TRIM(_xll.IMDP("IR", $G$5&amp;$N6984, $G$6)), "" )</f>
        <v/>
      </c>
      <c r="Q6984" t="b" cm="1">
        <f t="array" ref="Q6984">IF(
    $U$1=1, AND($P6984&lt;&gt;"", $P6984&lt;&gt;"...", $P6984&lt;&gt;"입력오류"),
    IF(
        $U$18=1, AND($P6984&lt;&gt;"", $P6984&lt;&gt;"...", $P6984&lt;&gt;"입력오류", ISNUMBER(FIND(INDEX($T$2:$T$7,$U$1),$P6984))),
        IF(
            $U$17="기타", AND($P6984&lt;&gt;"", $P6984&lt;&gt;"...", $P6984&lt;&gt;"입력오류", NOT(ISNUMBER(FIND($T$21:$T$34,$P6984)))),
            AND($P6984&lt;&gt;"", $P6984&lt;&gt;"...", $P6984&lt;&gt;"입력오류", $T$19=$P6984)
        )
    )
)</f>
        <v>0</v>
      </c>
    </row>
    <row r="6985" spans="9:17">
      <c r="I6985">
        <f t="shared" si="328"/>
        <v>6984</v>
      </c>
      <c r="J6985" t="e">
        <f t="shared" si="329"/>
        <v>#N/A</v>
      </c>
      <c r="K6985" t="e">
        <f t="shared" si="327"/>
        <v>#N/A</v>
      </c>
      <c r="L6985" t="b">
        <f>COUNTIF($N$2:N6985, N6985)=1</f>
        <v>0</v>
      </c>
      <c r="M6985" s="37">
        <f>IF( $Q6985, MAX($M$1:M6984)+1, 0)</f>
        <v>0</v>
      </c>
      <c r="N6985" t="e" cm="1">
        <f t="array" ref="N6985">INDEX($A$9:$F$1048576, $J6985, $K6985 )</f>
        <v>#N/A</v>
      </c>
      <c r="O6985" t="e" cm="1">
        <f t="array" ref="O6985">INDEX($B$9:$F$1048576, $J6985, $K6985 )</f>
        <v>#N/A</v>
      </c>
      <c r="P6985" t="str" cm="1">
        <f t="array" ref="P6985">IF( $L6985, TRIM(_xll.IMDP("IR", $G$5&amp;$N6985, $G$6)), "" )</f>
        <v/>
      </c>
      <c r="Q6985" t="b" cm="1">
        <f t="array" ref="Q6985">IF(
    $U$1=1, AND($P6985&lt;&gt;"", $P6985&lt;&gt;"...", $P6985&lt;&gt;"입력오류"),
    IF(
        $U$18=1, AND($P6985&lt;&gt;"", $P6985&lt;&gt;"...", $P6985&lt;&gt;"입력오류", ISNUMBER(FIND(INDEX($T$2:$T$7,$U$1),$P6985))),
        IF(
            $U$17="기타", AND($P6985&lt;&gt;"", $P6985&lt;&gt;"...", $P6985&lt;&gt;"입력오류", NOT(ISNUMBER(FIND($T$21:$T$34,$P6985)))),
            AND($P6985&lt;&gt;"", $P6985&lt;&gt;"...", $P6985&lt;&gt;"입력오류", $T$19=$P6985)
        )
    )
)</f>
        <v>0</v>
      </c>
    </row>
    <row r="6986" spans="9:17">
      <c r="I6986">
        <f t="shared" si="328"/>
        <v>6985</v>
      </c>
      <c r="J6986" t="e">
        <f t="shared" si="329"/>
        <v>#N/A</v>
      </c>
      <c r="K6986" t="e">
        <f t="shared" si="327"/>
        <v>#N/A</v>
      </c>
      <c r="L6986" t="b">
        <f>COUNTIF($N$2:N6986, N6986)=1</f>
        <v>0</v>
      </c>
      <c r="M6986" s="37">
        <f>IF( $Q6986, MAX($M$1:M6985)+1, 0)</f>
        <v>0</v>
      </c>
      <c r="N6986" t="e" cm="1">
        <f t="array" ref="N6986">INDEX($A$9:$F$1048576, $J6986, $K6986 )</f>
        <v>#N/A</v>
      </c>
      <c r="O6986" t="e" cm="1">
        <f t="array" ref="O6986">INDEX($B$9:$F$1048576, $J6986, $K6986 )</f>
        <v>#N/A</v>
      </c>
      <c r="P6986" t="str" cm="1">
        <f t="array" ref="P6986">IF( $L6986, TRIM(_xll.IMDP("IR", $G$5&amp;$N6986, $G$6)), "" )</f>
        <v/>
      </c>
      <c r="Q6986" t="b" cm="1">
        <f t="array" ref="Q6986">IF(
    $U$1=1, AND($P6986&lt;&gt;"", $P6986&lt;&gt;"...", $P6986&lt;&gt;"입력오류"),
    IF(
        $U$18=1, AND($P6986&lt;&gt;"", $P6986&lt;&gt;"...", $P6986&lt;&gt;"입력오류", ISNUMBER(FIND(INDEX($T$2:$T$7,$U$1),$P6986))),
        IF(
            $U$17="기타", AND($P6986&lt;&gt;"", $P6986&lt;&gt;"...", $P6986&lt;&gt;"입력오류", NOT(ISNUMBER(FIND($T$21:$T$34,$P6986)))),
            AND($P6986&lt;&gt;"", $P6986&lt;&gt;"...", $P6986&lt;&gt;"입력오류", $T$19=$P6986)
        )
    )
)</f>
        <v>0</v>
      </c>
    </row>
    <row r="6987" spans="9:17">
      <c r="I6987">
        <f t="shared" si="328"/>
        <v>6986</v>
      </c>
      <c r="J6987" t="e">
        <f t="shared" si="329"/>
        <v>#N/A</v>
      </c>
      <c r="K6987" t="e">
        <f t="shared" si="327"/>
        <v>#N/A</v>
      </c>
      <c r="L6987" t="b">
        <f>COUNTIF($N$2:N6987, N6987)=1</f>
        <v>0</v>
      </c>
      <c r="M6987" s="37">
        <f>IF( $Q6987, MAX($M$1:M6986)+1, 0)</f>
        <v>0</v>
      </c>
      <c r="N6987" t="e" cm="1">
        <f t="array" ref="N6987">INDEX($A$9:$F$1048576, $J6987, $K6987 )</f>
        <v>#N/A</v>
      </c>
      <c r="O6987" t="e" cm="1">
        <f t="array" ref="O6987">INDEX($B$9:$F$1048576, $J6987, $K6987 )</f>
        <v>#N/A</v>
      </c>
      <c r="P6987" t="str" cm="1">
        <f t="array" ref="P6987">IF( $L6987, TRIM(_xll.IMDP("IR", $G$5&amp;$N6987, $G$6)), "" )</f>
        <v/>
      </c>
      <c r="Q6987" t="b" cm="1">
        <f t="array" ref="Q6987">IF(
    $U$1=1, AND($P6987&lt;&gt;"", $P6987&lt;&gt;"...", $P6987&lt;&gt;"입력오류"),
    IF(
        $U$18=1, AND($P6987&lt;&gt;"", $P6987&lt;&gt;"...", $P6987&lt;&gt;"입력오류", ISNUMBER(FIND(INDEX($T$2:$T$7,$U$1),$P6987))),
        IF(
            $U$17="기타", AND($P6987&lt;&gt;"", $P6987&lt;&gt;"...", $P6987&lt;&gt;"입력오류", NOT(ISNUMBER(FIND($T$21:$T$34,$P6987)))),
            AND($P6987&lt;&gt;"", $P6987&lt;&gt;"...", $P6987&lt;&gt;"입력오류", $T$19=$P6987)
        )
    )
)</f>
        <v>0</v>
      </c>
    </row>
    <row r="6988" spans="9:17">
      <c r="I6988">
        <f t="shared" si="328"/>
        <v>6987</v>
      </c>
      <c r="J6988" t="e">
        <f t="shared" si="329"/>
        <v>#N/A</v>
      </c>
      <c r="K6988" t="e">
        <f t="shared" si="327"/>
        <v>#N/A</v>
      </c>
      <c r="L6988" t="b">
        <f>COUNTIF($N$2:N6988, N6988)=1</f>
        <v>0</v>
      </c>
      <c r="M6988" s="37">
        <f>IF( $Q6988, MAX($M$1:M6987)+1, 0)</f>
        <v>0</v>
      </c>
      <c r="N6988" t="e" cm="1">
        <f t="array" ref="N6988">INDEX($A$9:$F$1048576, $J6988, $K6988 )</f>
        <v>#N/A</v>
      </c>
      <c r="O6988" t="e" cm="1">
        <f t="array" ref="O6988">INDEX($B$9:$F$1048576, $J6988, $K6988 )</f>
        <v>#N/A</v>
      </c>
      <c r="P6988" t="str" cm="1">
        <f t="array" ref="P6988">IF( $L6988, TRIM(_xll.IMDP("IR", $G$5&amp;$N6988, $G$6)), "" )</f>
        <v/>
      </c>
      <c r="Q6988" t="b" cm="1">
        <f t="array" ref="Q6988">IF(
    $U$1=1, AND($P6988&lt;&gt;"", $P6988&lt;&gt;"...", $P6988&lt;&gt;"입력오류"),
    IF(
        $U$18=1, AND($P6988&lt;&gt;"", $P6988&lt;&gt;"...", $P6988&lt;&gt;"입력오류", ISNUMBER(FIND(INDEX($T$2:$T$7,$U$1),$P6988))),
        IF(
            $U$17="기타", AND($P6988&lt;&gt;"", $P6988&lt;&gt;"...", $P6988&lt;&gt;"입력오류", NOT(ISNUMBER(FIND($T$21:$T$34,$P6988)))),
            AND($P6988&lt;&gt;"", $P6988&lt;&gt;"...", $P6988&lt;&gt;"입력오류", $T$19=$P6988)
        )
    )
)</f>
        <v>0</v>
      </c>
    </row>
    <row r="6989" spans="9:17">
      <c r="I6989">
        <f t="shared" si="328"/>
        <v>6988</v>
      </c>
      <c r="J6989" t="e">
        <f t="shared" si="329"/>
        <v>#N/A</v>
      </c>
      <c r="K6989" t="e">
        <f t="shared" si="327"/>
        <v>#N/A</v>
      </c>
      <c r="L6989" t="b">
        <f>COUNTIF($N$2:N6989, N6989)=1</f>
        <v>0</v>
      </c>
      <c r="M6989" s="37">
        <f>IF( $Q6989, MAX($M$1:M6988)+1, 0)</f>
        <v>0</v>
      </c>
      <c r="N6989" t="e" cm="1">
        <f t="array" ref="N6989">INDEX($A$9:$F$1048576, $J6989, $K6989 )</f>
        <v>#N/A</v>
      </c>
      <c r="O6989" t="e" cm="1">
        <f t="array" ref="O6989">INDEX($B$9:$F$1048576, $J6989, $K6989 )</f>
        <v>#N/A</v>
      </c>
      <c r="P6989" t="str" cm="1">
        <f t="array" ref="P6989">IF( $L6989, TRIM(_xll.IMDP("IR", $G$5&amp;$N6989, $G$6)), "" )</f>
        <v/>
      </c>
      <c r="Q6989" t="b" cm="1">
        <f t="array" ref="Q6989">IF(
    $U$1=1, AND($P6989&lt;&gt;"", $P6989&lt;&gt;"...", $P6989&lt;&gt;"입력오류"),
    IF(
        $U$18=1, AND($P6989&lt;&gt;"", $P6989&lt;&gt;"...", $P6989&lt;&gt;"입력오류", ISNUMBER(FIND(INDEX($T$2:$T$7,$U$1),$P6989))),
        IF(
            $U$17="기타", AND($P6989&lt;&gt;"", $P6989&lt;&gt;"...", $P6989&lt;&gt;"입력오류", NOT(ISNUMBER(FIND($T$21:$T$34,$P6989)))),
            AND($P6989&lt;&gt;"", $P6989&lt;&gt;"...", $P6989&lt;&gt;"입력오류", $T$19=$P6989)
        )
    )
)</f>
        <v>0</v>
      </c>
    </row>
    <row r="6990" spans="9:17">
      <c r="I6990">
        <f t="shared" si="328"/>
        <v>6989</v>
      </c>
      <c r="J6990" t="e">
        <f t="shared" si="329"/>
        <v>#N/A</v>
      </c>
      <c r="K6990" t="e">
        <f t="shared" si="327"/>
        <v>#N/A</v>
      </c>
      <c r="L6990" t="b">
        <f>COUNTIF($N$2:N6990, N6990)=1</f>
        <v>0</v>
      </c>
      <c r="M6990" s="37">
        <f>IF( $Q6990, MAX($M$1:M6989)+1, 0)</f>
        <v>0</v>
      </c>
      <c r="N6990" t="e" cm="1">
        <f t="array" ref="N6990">INDEX($A$9:$F$1048576, $J6990, $K6990 )</f>
        <v>#N/A</v>
      </c>
      <c r="O6990" t="e" cm="1">
        <f t="array" ref="O6990">INDEX($B$9:$F$1048576, $J6990, $K6990 )</f>
        <v>#N/A</v>
      </c>
      <c r="P6990" t="str" cm="1">
        <f t="array" ref="P6990">IF( $L6990, TRIM(_xll.IMDP("IR", $G$5&amp;$N6990, $G$6)), "" )</f>
        <v/>
      </c>
      <c r="Q6990" t="b" cm="1">
        <f t="array" ref="Q6990">IF(
    $U$1=1, AND($P6990&lt;&gt;"", $P6990&lt;&gt;"...", $P6990&lt;&gt;"입력오류"),
    IF(
        $U$18=1, AND($P6990&lt;&gt;"", $P6990&lt;&gt;"...", $P6990&lt;&gt;"입력오류", ISNUMBER(FIND(INDEX($T$2:$T$7,$U$1),$P6990))),
        IF(
            $U$17="기타", AND($P6990&lt;&gt;"", $P6990&lt;&gt;"...", $P6990&lt;&gt;"입력오류", NOT(ISNUMBER(FIND($T$21:$T$34,$P6990)))),
            AND($P6990&lt;&gt;"", $P6990&lt;&gt;"...", $P6990&lt;&gt;"입력오류", $T$19=$P6990)
        )
    )
)</f>
        <v>0</v>
      </c>
    </row>
    <row r="6991" spans="9:17">
      <c r="I6991">
        <f t="shared" si="328"/>
        <v>6990</v>
      </c>
      <c r="J6991" t="e">
        <f t="shared" si="329"/>
        <v>#N/A</v>
      </c>
      <c r="K6991" t="e">
        <f t="shared" si="327"/>
        <v>#N/A</v>
      </c>
      <c r="L6991" t="b">
        <f>COUNTIF($N$2:N6991, N6991)=1</f>
        <v>0</v>
      </c>
      <c r="M6991" s="37">
        <f>IF( $Q6991, MAX($M$1:M6990)+1, 0)</f>
        <v>0</v>
      </c>
      <c r="N6991" t="e" cm="1">
        <f t="array" ref="N6991">INDEX($A$9:$F$1048576, $J6991, $K6991 )</f>
        <v>#N/A</v>
      </c>
      <c r="O6991" t="e" cm="1">
        <f t="array" ref="O6991">INDEX($B$9:$F$1048576, $J6991, $K6991 )</f>
        <v>#N/A</v>
      </c>
      <c r="P6991" t="str" cm="1">
        <f t="array" ref="P6991">IF( $L6991, TRIM(_xll.IMDP("IR", $G$5&amp;$N6991, $G$6)), "" )</f>
        <v/>
      </c>
      <c r="Q6991" t="b" cm="1">
        <f t="array" ref="Q6991">IF(
    $U$1=1, AND($P6991&lt;&gt;"", $P6991&lt;&gt;"...", $P6991&lt;&gt;"입력오류"),
    IF(
        $U$18=1, AND($P6991&lt;&gt;"", $P6991&lt;&gt;"...", $P6991&lt;&gt;"입력오류", ISNUMBER(FIND(INDEX($T$2:$T$7,$U$1),$P6991))),
        IF(
            $U$17="기타", AND($P6991&lt;&gt;"", $P6991&lt;&gt;"...", $P6991&lt;&gt;"입력오류", NOT(ISNUMBER(FIND($T$21:$T$34,$P6991)))),
            AND($P6991&lt;&gt;"", $P6991&lt;&gt;"...", $P6991&lt;&gt;"입력오류", $T$19=$P6991)
        )
    )
)</f>
        <v>0</v>
      </c>
    </row>
    <row r="6992" spans="9:17">
      <c r="I6992">
        <f t="shared" si="328"/>
        <v>6991</v>
      </c>
      <c r="J6992" t="e">
        <f t="shared" si="329"/>
        <v>#N/A</v>
      </c>
      <c r="K6992" t="e">
        <f t="shared" si="327"/>
        <v>#N/A</v>
      </c>
      <c r="L6992" t="b">
        <f>COUNTIF($N$2:N6992, N6992)=1</f>
        <v>0</v>
      </c>
      <c r="M6992" s="37">
        <f>IF( $Q6992, MAX($M$1:M6991)+1, 0)</f>
        <v>0</v>
      </c>
      <c r="N6992" t="e" cm="1">
        <f t="array" ref="N6992">INDEX($A$9:$F$1048576, $J6992, $K6992 )</f>
        <v>#N/A</v>
      </c>
      <c r="O6992" t="e" cm="1">
        <f t="array" ref="O6992">INDEX($B$9:$F$1048576, $J6992, $K6992 )</f>
        <v>#N/A</v>
      </c>
      <c r="P6992" t="str" cm="1">
        <f t="array" ref="P6992">IF( $L6992, TRIM(_xll.IMDP("IR", $G$5&amp;$N6992, $G$6)), "" )</f>
        <v/>
      </c>
      <c r="Q6992" t="b" cm="1">
        <f t="array" ref="Q6992">IF(
    $U$1=1, AND($P6992&lt;&gt;"", $P6992&lt;&gt;"...", $P6992&lt;&gt;"입력오류"),
    IF(
        $U$18=1, AND($P6992&lt;&gt;"", $P6992&lt;&gt;"...", $P6992&lt;&gt;"입력오류", ISNUMBER(FIND(INDEX($T$2:$T$7,$U$1),$P6992))),
        IF(
            $U$17="기타", AND($P6992&lt;&gt;"", $P6992&lt;&gt;"...", $P6992&lt;&gt;"입력오류", NOT(ISNUMBER(FIND($T$21:$T$34,$P6992)))),
            AND($P6992&lt;&gt;"", $P6992&lt;&gt;"...", $P6992&lt;&gt;"입력오류", $T$19=$P6992)
        )
    )
)</f>
        <v>0</v>
      </c>
    </row>
    <row r="6993" spans="9:17">
      <c r="I6993">
        <f t="shared" si="328"/>
        <v>6992</v>
      </c>
      <c r="J6993" t="e">
        <f t="shared" si="329"/>
        <v>#N/A</v>
      </c>
      <c r="K6993" t="e">
        <f t="shared" si="327"/>
        <v>#N/A</v>
      </c>
      <c r="L6993" t="b">
        <f>COUNTIF($N$2:N6993, N6993)=1</f>
        <v>0</v>
      </c>
      <c r="M6993" s="37">
        <f>IF( $Q6993, MAX($M$1:M6992)+1, 0)</f>
        <v>0</v>
      </c>
      <c r="N6993" t="e" cm="1">
        <f t="array" ref="N6993">INDEX($A$9:$F$1048576, $J6993, $K6993 )</f>
        <v>#N/A</v>
      </c>
      <c r="O6993" t="e" cm="1">
        <f t="array" ref="O6993">INDEX($B$9:$F$1048576, $J6993, $K6993 )</f>
        <v>#N/A</v>
      </c>
      <c r="P6993" t="str" cm="1">
        <f t="array" ref="P6993">IF( $L6993, TRIM(_xll.IMDP("IR", $G$5&amp;$N6993, $G$6)), "" )</f>
        <v/>
      </c>
      <c r="Q6993" t="b" cm="1">
        <f t="array" ref="Q6993">IF(
    $U$1=1, AND($P6993&lt;&gt;"", $P6993&lt;&gt;"...", $P6993&lt;&gt;"입력오류"),
    IF(
        $U$18=1, AND($P6993&lt;&gt;"", $P6993&lt;&gt;"...", $P6993&lt;&gt;"입력오류", ISNUMBER(FIND(INDEX($T$2:$T$7,$U$1),$P6993))),
        IF(
            $U$17="기타", AND($P6993&lt;&gt;"", $P6993&lt;&gt;"...", $P6993&lt;&gt;"입력오류", NOT(ISNUMBER(FIND($T$21:$T$34,$P6993)))),
            AND($P6993&lt;&gt;"", $P6993&lt;&gt;"...", $P6993&lt;&gt;"입력오류", $T$19=$P6993)
        )
    )
)</f>
        <v>0</v>
      </c>
    </row>
    <row r="6994" spans="9:17">
      <c r="I6994">
        <f t="shared" si="328"/>
        <v>6993</v>
      </c>
      <c r="J6994" t="e">
        <f t="shared" si="329"/>
        <v>#N/A</v>
      </c>
      <c r="K6994" t="e">
        <f t="shared" si="327"/>
        <v>#N/A</v>
      </c>
      <c r="L6994" t="b">
        <f>COUNTIF($N$2:N6994, N6994)=1</f>
        <v>0</v>
      </c>
      <c r="M6994" s="37">
        <f>IF( $Q6994, MAX($M$1:M6993)+1, 0)</f>
        <v>0</v>
      </c>
      <c r="N6994" t="e" cm="1">
        <f t="array" ref="N6994">INDEX($A$9:$F$1048576, $J6994, $K6994 )</f>
        <v>#N/A</v>
      </c>
      <c r="O6994" t="e" cm="1">
        <f t="array" ref="O6994">INDEX($B$9:$F$1048576, $J6994, $K6994 )</f>
        <v>#N/A</v>
      </c>
      <c r="P6994" t="str" cm="1">
        <f t="array" ref="P6994">IF( $L6994, TRIM(_xll.IMDP("IR", $G$5&amp;$N6994, $G$6)), "" )</f>
        <v/>
      </c>
      <c r="Q6994" t="b" cm="1">
        <f t="array" ref="Q6994">IF(
    $U$1=1, AND($P6994&lt;&gt;"", $P6994&lt;&gt;"...", $P6994&lt;&gt;"입력오류"),
    IF(
        $U$18=1, AND($P6994&lt;&gt;"", $P6994&lt;&gt;"...", $P6994&lt;&gt;"입력오류", ISNUMBER(FIND(INDEX($T$2:$T$7,$U$1),$P6994))),
        IF(
            $U$17="기타", AND($P6994&lt;&gt;"", $P6994&lt;&gt;"...", $P6994&lt;&gt;"입력오류", NOT(ISNUMBER(FIND($T$21:$T$34,$P6994)))),
            AND($P6994&lt;&gt;"", $P6994&lt;&gt;"...", $P6994&lt;&gt;"입력오류", $T$19=$P6994)
        )
    )
)</f>
        <v>0</v>
      </c>
    </row>
    <row r="6995" spans="9:17">
      <c r="I6995">
        <f t="shared" si="328"/>
        <v>6994</v>
      </c>
      <c r="J6995" t="e">
        <f t="shared" si="329"/>
        <v>#N/A</v>
      </c>
      <c r="K6995" t="e">
        <f t="shared" si="327"/>
        <v>#N/A</v>
      </c>
      <c r="L6995" t="b">
        <f>COUNTIF($N$2:N6995, N6995)=1</f>
        <v>0</v>
      </c>
      <c r="M6995" s="37">
        <f>IF( $Q6995, MAX($M$1:M6994)+1, 0)</f>
        <v>0</v>
      </c>
      <c r="N6995" t="e" cm="1">
        <f t="array" ref="N6995">INDEX($A$9:$F$1048576, $J6995, $K6995 )</f>
        <v>#N/A</v>
      </c>
      <c r="O6995" t="e" cm="1">
        <f t="array" ref="O6995">INDEX($B$9:$F$1048576, $J6995, $K6995 )</f>
        <v>#N/A</v>
      </c>
      <c r="P6995" t="str" cm="1">
        <f t="array" ref="P6995">IF( $L6995, TRIM(_xll.IMDP("IR", $G$5&amp;$N6995, $G$6)), "" )</f>
        <v/>
      </c>
      <c r="Q6995" t="b" cm="1">
        <f t="array" ref="Q6995">IF(
    $U$1=1, AND($P6995&lt;&gt;"", $P6995&lt;&gt;"...", $P6995&lt;&gt;"입력오류"),
    IF(
        $U$18=1, AND($P6995&lt;&gt;"", $P6995&lt;&gt;"...", $P6995&lt;&gt;"입력오류", ISNUMBER(FIND(INDEX($T$2:$T$7,$U$1),$P6995))),
        IF(
            $U$17="기타", AND($P6995&lt;&gt;"", $P6995&lt;&gt;"...", $P6995&lt;&gt;"입력오류", NOT(ISNUMBER(FIND($T$21:$T$34,$P6995)))),
            AND($P6995&lt;&gt;"", $P6995&lt;&gt;"...", $P6995&lt;&gt;"입력오류", $T$19=$P6995)
        )
    )
)</f>
        <v>0</v>
      </c>
    </row>
    <row r="6996" spans="9:17">
      <c r="I6996">
        <f t="shared" si="328"/>
        <v>6995</v>
      </c>
      <c r="J6996" t="e">
        <f t="shared" si="329"/>
        <v>#N/A</v>
      </c>
      <c r="K6996" t="e">
        <f t="shared" si="327"/>
        <v>#N/A</v>
      </c>
      <c r="L6996" t="b">
        <f>COUNTIF($N$2:N6996, N6996)=1</f>
        <v>0</v>
      </c>
      <c r="M6996" s="37">
        <f>IF( $Q6996, MAX($M$1:M6995)+1, 0)</f>
        <v>0</v>
      </c>
      <c r="N6996" t="e" cm="1">
        <f t="array" ref="N6996">INDEX($A$9:$F$1048576, $J6996, $K6996 )</f>
        <v>#N/A</v>
      </c>
      <c r="O6996" t="e" cm="1">
        <f t="array" ref="O6996">INDEX($B$9:$F$1048576, $J6996, $K6996 )</f>
        <v>#N/A</v>
      </c>
      <c r="P6996" t="str" cm="1">
        <f t="array" ref="P6996">IF( $L6996, TRIM(_xll.IMDP("IR", $G$5&amp;$N6996, $G$6)), "" )</f>
        <v/>
      </c>
      <c r="Q6996" t="b" cm="1">
        <f t="array" ref="Q6996">IF(
    $U$1=1, AND($P6996&lt;&gt;"", $P6996&lt;&gt;"...", $P6996&lt;&gt;"입력오류"),
    IF(
        $U$18=1, AND($P6996&lt;&gt;"", $P6996&lt;&gt;"...", $P6996&lt;&gt;"입력오류", ISNUMBER(FIND(INDEX($T$2:$T$7,$U$1),$P6996))),
        IF(
            $U$17="기타", AND($P6996&lt;&gt;"", $P6996&lt;&gt;"...", $P6996&lt;&gt;"입력오류", NOT(ISNUMBER(FIND($T$21:$T$34,$P6996)))),
            AND($P6996&lt;&gt;"", $P6996&lt;&gt;"...", $P6996&lt;&gt;"입력오류", $T$19=$P6996)
        )
    )
)</f>
        <v>0</v>
      </c>
    </row>
    <row r="6997" spans="9:17">
      <c r="I6997">
        <f t="shared" si="328"/>
        <v>6996</v>
      </c>
      <c r="J6997" t="e">
        <f t="shared" si="329"/>
        <v>#N/A</v>
      </c>
      <c r="K6997" t="e">
        <f t="shared" si="327"/>
        <v>#N/A</v>
      </c>
      <c r="L6997" t="b">
        <f>COUNTIF($N$2:N6997, N6997)=1</f>
        <v>0</v>
      </c>
      <c r="M6997" s="37">
        <f>IF( $Q6997, MAX($M$1:M6996)+1, 0)</f>
        <v>0</v>
      </c>
      <c r="N6997" t="e" cm="1">
        <f t="array" ref="N6997">INDEX($A$9:$F$1048576, $J6997, $K6997 )</f>
        <v>#N/A</v>
      </c>
      <c r="O6997" t="e" cm="1">
        <f t="array" ref="O6997">INDEX($B$9:$F$1048576, $J6997, $K6997 )</f>
        <v>#N/A</v>
      </c>
      <c r="P6997" t="str" cm="1">
        <f t="array" ref="P6997">IF( $L6997, TRIM(_xll.IMDP("IR", $G$5&amp;$N6997, $G$6)), "" )</f>
        <v/>
      </c>
      <c r="Q6997" t="b" cm="1">
        <f t="array" ref="Q6997">IF(
    $U$1=1, AND($P6997&lt;&gt;"", $P6997&lt;&gt;"...", $P6997&lt;&gt;"입력오류"),
    IF(
        $U$18=1, AND($P6997&lt;&gt;"", $P6997&lt;&gt;"...", $P6997&lt;&gt;"입력오류", ISNUMBER(FIND(INDEX($T$2:$T$7,$U$1),$P6997))),
        IF(
            $U$17="기타", AND($P6997&lt;&gt;"", $P6997&lt;&gt;"...", $P6997&lt;&gt;"입력오류", NOT(ISNUMBER(FIND($T$21:$T$34,$P6997)))),
            AND($P6997&lt;&gt;"", $P6997&lt;&gt;"...", $P6997&lt;&gt;"입력오류", $T$19=$P6997)
        )
    )
)</f>
        <v>0</v>
      </c>
    </row>
    <row r="6998" spans="9:17">
      <c r="I6998">
        <f t="shared" si="328"/>
        <v>6997</v>
      </c>
      <c r="J6998" t="e">
        <f t="shared" si="329"/>
        <v>#N/A</v>
      </c>
      <c r="K6998" t="e">
        <f t="shared" si="327"/>
        <v>#N/A</v>
      </c>
      <c r="L6998" t="b">
        <f>COUNTIF($N$2:N6998, N6998)=1</f>
        <v>0</v>
      </c>
      <c r="M6998" s="37">
        <f>IF( $Q6998, MAX($M$1:M6997)+1, 0)</f>
        <v>0</v>
      </c>
      <c r="N6998" t="e" cm="1">
        <f t="array" ref="N6998">INDEX($A$9:$F$1048576, $J6998, $K6998 )</f>
        <v>#N/A</v>
      </c>
      <c r="O6998" t="e" cm="1">
        <f t="array" ref="O6998">INDEX($B$9:$F$1048576, $J6998, $K6998 )</f>
        <v>#N/A</v>
      </c>
      <c r="P6998" t="str" cm="1">
        <f t="array" ref="P6998">IF( $L6998, TRIM(_xll.IMDP("IR", $G$5&amp;$N6998, $G$6)), "" )</f>
        <v/>
      </c>
      <c r="Q6998" t="b" cm="1">
        <f t="array" ref="Q6998">IF(
    $U$1=1, AND($P6998&lt;&gt;"", $P6998&lt;&gt;"...", $P6998&lt;&gt;"입력오류"),
    IF(
        $U$18=1, AND($P6998&lt;&gt;"", $P6998&lt;&gt;"...", $P6998&lt;&gt;"입력오류", ISNUMBER(FIND(INDEX($T$2:$T$7,$U$1),$P6998))),
        IF(
            $U$17="기타", AND($P6998&lt;&gt;"", $P6998&lt;&gt;"...", $P6998&lt;&gt;"입력오류", NOT(ISNUMBER(FIND($T$21:$T$34,$P6998)))),
            AND($P6998&lt;&gt;"", $P6998&lt;&gt;"...", $P6998&lt;&gt;"입력오류", $T$19=$P6998)
        )
    )
)</f>
        <v>0</v>
      </c>
    </row>
    <row r="6999" spans="9:17">
      <c r="I6999">
        <f t="shared" si="328"/>
        <v>6998</v>
      </c>
      <c r="J6999" t="e">
        <f t="shared" si="329"/>
        <v>#N/A</v>
      </c>
      <c r="K6999" t="e">
        <f t="shared" si="327"/>
        <v>#N/A</v>
      </c>
      <c r="L6999" t="b">
        <f>COUNTIF($N$2:N6999, N6999)=1</f>
        <v>0</v>
      </c>
      <c r="M6999" s="37">
        <f>IF( $Q6999, MAX($M$1:M6998)+1, 0)</f>
        <v>0</v>
      </c>
      <c r="N6999" t="e" cm="1">
        <f t="array" ref="N6999">INDEX($A$9:$F$1048576, $J6999, $K6999 )</f>
        <v>#N/A</v>
      </c>
      <c r="O6999" t="e" cm="1">
        <f t="array" ref="O6999">INDEX($B$9:$F$1048576, $J6999, $K6999 )</f>
        <v>#N/A</v>
      </c>
      <c r="P6999" t="str" cm="1">
        <f t="array" ref="P6999">IF( $L6999, TRIM(_xll.IMDP("IR", $G$5&amp;$N6999, $G$6)), "" )</f>
        <v/>
      </c>
      <c r="Q6999" t="b" cm="1">
        <f t="array" ref="Q6999">IF(
    $U$1=1, AND($P6999&lt;&gt;"", $P6999&lt;&gt;"...", $P6999&lt;&gt;"입력오류"),
    IF(
        $U$18=1, AND($P6999&lt;&gt;"", $P6999&lt;&gt;"...", $P6999&lt;&gt;"입력오류", ISNUMBER(FIND(INDEX($T$2:$T$7,$U$1),$P6999))),
        IF(
            $U$17="기타", AND($P6999&lt;&gt;"", $P6999&lt;&gt;"...", $P6999&lt;&gt;"입력오류", NOT(ISNUMBER(FIND($T$21:$T$34,$P6999)))),
            AND($P6999&lt;&gt;"", $P6999&lt;&gt;"...", $P6999&lt;&gt;"입력오류", $T$19=$P6999)
        )
    )
)</f>
        <v>0</v>
      </c>
    </row>
    <row r="7000" spans="9:17">
      <c r="I7000">
        <f t="shared" si="328"/>
        <v>6999</v>
      </c>
      <c r="J7000" t="e">
        <f t="shared" si="329"/>
        <v>#N/A</v>
      </c>
      <c r="K7000" t="e">
        <f t="shared" si="327"/>
        <v>#N/A</v>
      </c>
      <c r="L7000" t="b">
        <f>COUNTIF($N$2:N7000, N7000)=1</f>
        <v>0</v>
      </c>
      <c r="M7000" s="37">
        <f>IF( $Q7000, MAX($M$1:M6999)+1, 0)</f>
        <v>0</v>
      </c>
      <c r="N7000" t="e" cm="1">
        <f t="array" ref="N7000">INDEX($A$9:$F$1048576, $J7000, $K7000 )</f>
        <v>#N/A</v>
      </c>
      <c r="O7000" t="e" cm="1">
        <f t="array" ref="O7000">INDEX($B$9:$F$1048576, $J7000, $K7000 )</f>
        <v>#N/A</v>
      </c>
      <c r="P7000" t="str" cm="1">
        <f t="array" ref="P7000">IF( $L7000, TRIM(_xll.IMDP("IR", $G$5&amp;$N7000, $G$6)), "" )</f>
        <v/>
      </c>
      <c r="Q7000" t="b" cm="1">
        <f t="array" ref="Q7000">IF(
    $U$1=1, AND($P7000&lt;&gt;"", $P7000&lt;&gt;"...", $P7000&lt;&gt;"입력오류"),
    IF(
        $U$18=1, AND($P7000&lt;&gt;"", $P7000&lt;&gt;"...", $P7000&lt;&gt;"입력오류", ISNUMBER(FIND(INDEX($T$2:$T$7,$U$1),$P7000))),
        IF(
            $U$17="기타", AND($P7000&lt;&gt;"", $P7000&lt;&gt;"...", $P7000&lt;&gt;"입력오류", NOT(ISNUMBER(FIND($T$21:$T$34,$P7000)))),
            AND($P7000&lt;&gt;"", $P7000&lt;&gt;"...", $P7000&lt;&gt;"입력오류", $T$19=$P7000)
        )
    )
)</f>
        <v>0</v>
      </c>
    </row>
    <row r="7001" spans="9:17">
      <c r="I7001">
        <f t="shared" si="328"/>
        <v>7000</v>
      </c>
      <c r="J7001" t="e">
        <f t="shared" si="329"/>
        <v>#N/A</v>
      </c>
      <c r="K7001" t="e">
        <f t="shared" si="327"/>
        <v>#N/A</v>
      </c>
      <c r="L7001" t="b">
        <f>COUNTIF($N$2:N7001, N7001)=1</f>
        <v>0</v>
      </c>
      <c r="M7001" s="37">
        <f>IF( $Q7001, MAX($M$1:M7000)+1, 0)</f>
        <v>0</v>
      </c>
      <c r="N7001" t="e" cm="1">
        <f t="array" ref="N7001">INDEX($A$9:$F$1048576, $J7001, $K7001 )</f>
        <v>#N/A</v>
      </c>
      <c r="O7001" t="e" cm="1">
        <f t="array" ref="O7001">INDEX($B$9:$F$1048576, $J7001, $K7001 )</f>
        <v>#N/A</v>
      </c>
      <c r="P7001" t="str" cm="1">
        <f t="array" ref="P7001">IF( $L7001, TRIM(_xll.IMDP("IR", $G$5&amp;$N7001, $G$6)), "" )</f>
        <v/>
      </c>
      <c r="Q7001" t="b" cm="1">
        <f t="array" ref="Q7001">IF(
    $U$1=1, AND($P7001&lt;&gt;"", $P7001&lt;&gt;"...", $P7001&lt;&gt;"입력오류"),
    IF(
        $U$18=1, AND($P7001&lt;&gt;"", $P7001&lt;&gt;"...", $P7001&lt;&gt;"입력오류", ISNUMBER(FIND(INDEX($T$2:$T$7,$U$1),$P7001))),
        IF(
            $U$17="기타", AND($P7001&lt;&gt;"", $P7001&lt;&gt;"...", $P7001&lt;&gt;"입력오류", NOT(ISNUMBER(FIND($T$21:$T$34,$P7001)))),
            AND($P7001&lt;&gt;"", $P7001&lt;&gt;"...", $P7001&lt;&gt;"입력오류", $T$19=$P7001)
        )
    )
)</f>
        <v>0</v>
      </c>
    </row>
    <row r="7002" spans="9:17">
      <c r="I7002">
        <f t="shared" si="328"/>
        <v>7001</v>
      </c>
      <c r="J7002" t="e">
        <f t="shared" si="329"/>
        <v>#N/A</v>
      </c>
      <c r="K7002" t="e">
        <f t="shared" si="327"/>
        <v>#N/A</v>
      </c>
      <c r="L7002" t="b">
        <f>COUNTIF($N$2:N7002, N7002)=1</f>
        <v>0</v>
      </c>
      <c r="M7002" s="37">
        <f>IF( $Q7002, MAX($M$1:M7001)+1, 0)</f>
        <v>0</v>
      </c>
      <c r="N7002" t="e" cm="1">
        <f t="array" ref="N7002">INDEX($A$9:$F$1048576, $J7002, $K7002 )</f>
        <v>#N/A</v>
      </c>
      <c r="O7002" t="e" cm="1">
        <f t="array" ref="O7002">INDEX($B$9:$F$1048576, $J7002, $K7002 )</f>
        <v>#N/A</v>
      </c>
      <c r="P7002" t="str" cm="1">
        <f t="array" ref="P7002">IF( $L7002, TRIM(_xll.IMDP("IR", $G$5&amp;$N7002, $G$6)), "" )</f>
        <v/>
      </c>
      <c r="Q7002" t="b" cm="1">
        <f t="array" ref="Q7002">IF(
    $U$1=1, AND($P7002&lt;&gt;"", $P7002&lt;&gt;"...", $P7002&lt;&gt;"입력오류"),
    IF(
        $U$18=1, AND($P7002&lt;&gt;"", $P7002&lt;&gt;"...", $P7002&lt;&gt;"입력오류", ISNUMBER(FIND(INDEX($T$2:$T$7,$U$1),$P7002))),
        IF(
            $U$17="기타", AND($P7002&lt;&gt;"", $P7002&lt;&gt;"...", $P7002&lt;&gt;"입력오류", NOT(ISNUMBER(FIND($T$21:$T$34,$P7002)))),
            AND($P7002&lt;&gt;"", $P7002&lt;&gt;"...", $P7002&lt;&gt;"입력오류", $T$19=$P7002)
        )
    )
)</f>
        <v>0</v>
      </c>
    </row>
    <row r="7003" spans="9:17">
      <c r="I7003">
        <f t="shared" si="328"/>
        <v>7002</v>
      </c>
      <c r="J7003" t="e">
        <f t="shared" si="329"/>
        <v>#N/A</v>
      </c>
      <c r="K7003" t="e">
        <f t="shared" si="327"/>
        <v>#N/A</v>
      </c>
      <c r="L7003" t="b">
        <f>COUNTIF($N$2:N7003, N7003)=1</f>
        <v>0</v>
      </c>
      <c r="M7003" s="37">
        <f>IF( $Q7003, MAX($M$1:M7002)+1, 0)</f>
        <v>0</v>
      </c>
      <c r="N7003" t="e" cm="1">
        <f t="array" ref="N7003">INDEX($A$9:$F$1048576, $J7003, $K7003 )</f>
        <v>#N/A</v>
      </c>
      <c r="O7003" t="e" cm="1">
        <f t="array" ref="O7003">INDEX($B$9:$F$1048576, $J7003, $K7003 )</f>
        <v>#N/A</v>
      </c>
      <c r="P7003" t="str" cm="1">
        <f t="array" ref="P7003">IF( $L7003, TRIM(_xll.IMDP("IR", $G$5&amp;$N7003, $G$6)), "" )</f>
        <v/>
      </c>
      <c r="Q7003" t="b" cm="1">
        <f t="array" ref="Q7003">IF(
    $U$1=1, AND($P7003&lt;&gt;"", $P7003&lt;&gt;"...", $P7003&lt;&gt;"입력오류"),
    IF(
        $U$18=1, AND($P7003&lt;&gt;"", $P7003&lt;&gt;"...", $P7003&lt;&gt;"입력오류", ISNUMBER(FIND(INDEX($T$2:$T$7,$U$1),$P7003))),
        IF(
            $U$17="기타", AND($P7003&lt;&gt;"", $P7003&lt;&gt;"...", $P7003&lt;&gt;"입력오류", NOT(ISNUMBER(FIND($T$21:$T$34,$P7003)))),
            AND($P7003&lt;&gt;"", $P7003&lt;&gt;"...", $P7003&lt;&gt;"입력오류", $T$19=$P7003)
        )
    )
)</f>
        <v>0</v>
      </c>
    </row>
    <row r="7004" spans="9:17">
      <c r="I7004">
        <f t="shared" si="328"/>
        <v>7003</v>
      </c>
      <c r="J7004" t="e">
        <f t="shared" si="329"/>
        <v>#N/A</v>
      </c>
      <c r="K7004" t="e">
        <f t="shared" si="327"/>
        <v>#N/A</v>
      </c>
      <c r="L7004" t="b">
        <f>COUNTIF($N$2:N7004, N7004)=1</f>
        <v>0</v>
      </c>
      <c r="M7004" s="37">
        <f>IF( $Q7004, MAX($M$1:M7003)+1, 0)</f>
        <v>0</v>
      </c>
      <c r="N7004" t="e" cm="1">
        <f t="array" ref="N7004">INDEX($A$9:$F$1048576, $J7004, $K7004 )</f>
        <v>#N/A</v>
      </c>
      <c r="O7004" t="e" cm="1">
        <f t="array" ref="O7004">INDEX($B$9:$F$1048576, $J7004, $K7004 )</f>
        <v>#N/A</v>
      </c>
      <c r="P7004" t="str" cm="1">
        <f t="array" ref="P7004">IF( $L7004, TRIM(_xll.IMDP("IR", $G$5&amp;$N7004, $G$6)), "" )</f>
        <v/>
      </c>
      <c r="Q7004" t="b" cm="1">
        <f t="array" ref="Q7004">IF(
    $U$1=1, AND($P7004&lt;&gt;"", $P7004&lt;&gt;"...", $P7004&lt;&gt;"입력오류"),
    IF(
        $U$18=1, AND($P7004&lt;&gt;"", $P7004&lt;&gt;"...", $P7004&lt;&gt;"입력오류", ISNUMBER(FIND(INDEX($T$2:$T$7,$U$1),$P7004))),
        IF(
            $U$17="기타", AND($P7004&lt;&gt;"", $P7004&lt;&gt;"...", $P7004&lt;&gt;"입력오류", NOT(ISNUMBER(FIND($T$21:$T$34,$P7004)))),
            AND($P7004&lt;&gt;"", $P7004&lt;&gt;"...", $P7004&lt;&gt;"입력오류", $T$19=$P7004)
        )
    )
)</f>
        <v>0</v>
      </c>
    </row>
    <row r="7005" spans="9:17">
      <c r="I7005">
        <f t="shared" si="328"/>
        <v>7004</v>
      </c>
      <c r="J7005" t="e">
        <f t="shared" si="329"/>
        <v>#N/A</v>
      </c>
      <c r="K7005" t="e">
        <f t="shared" si="327"/>
        <v>#N/A</v>
      </c>
      <c r="L7005" t="b">
        <f>COUNTIF($N$2:N7005, N7005)=1</f>
        <v>0</v>
      </c>
      <c r="M7005" s="37">
        <f>IF( $Q7005, MAX($M$1:M7004)+1, 0)</f>
        <v>0</v>
      </c>
      <c r="N7005" t="e" cm="1">
        <f t="array" ref="N7005">INDEX($A$9:$F$1048576, $J7005, $K7005 )</f>
        <v>#N/A</v>
      </c>
      <c r="O7005" t="e" cm="1">
        <f t="array" ref="O7005">INDEX($B$9:$F$1048576, $J7005, $K7005 )</f>
        <v>#N/A</v>
      </c>
      <c r="P7005" t="str" cm="1">
        <f t="array" ref="P7005">IF( $L7005, TRIM(_xll.IMDP("IR", $G$5&amp;$N7005, $G$6)), "" )</f>
        <v/>
      </c>
      <c r="Q7005" t="b" cm="1">
        <f t="array" ref="Q7005">IF(
    $U$1=1, AND($P7005&lt;&gt;"", $P7005&lt;&gt;"...", $P7005&lt;&gt;"입력오류"),
    IF(
        $U$18=1, AND($P7005&lt;&gt;"", $P7005&lt;&gt;"...", $P7005&lt;&gt;"입력오류", ISNUMBER(FIND(INDEX($T$2:$T$7,$U$1),$P7005))),
        IF(
            $U$17="기타", AND($P7005&lt;&gt;"", $P7005&lt;&gt;"...", $P7005&lt;&gt;"입력오류", NOT(ISNUMBER(FIND($T$21:$T$34,$P7005)))),
            AND($P7005&lt;&gt;"", $P7005&lt;&gt;"...", $P7005&lt;&gt;"입력오류", $T$19=$P7005)
        )
    )
)</f>
        <v>0</v>
      </c>
    </row>
    <row r="7006" spans="9:17">
      <c r="I7006">
        <f t="shared" si="328"/>
        <v>7005</v>
      </c>
      <c r="J7006" t="e">
        <f t="shared" si="329"/>
        <v>#N/A</v>
      </c>
      <c r="K7006" t="e">
        <f t="shared" si="327"/>
        <v>#N/A</v>
      </c>
      <c r="L7006" t="b">
        <f>COUNTIF($N$2:N7006, N7006)=1</f>
        <v>0</v>
      </c>
      <c r="M7006" s="37">
        <f>IF( $Q7006, MAX($M$1:M7005)+1, 0)</f>
        <v>0</v>
      </c>
      <c r="N7006" t="e" cm="1">
        <f t="array" ref="N7006">INDEX($A$9:$F$1048576, $J7006, $K7006 )</f>
        <v>#N/A</v>
      </c>
      <c r="O7006" t="e" cm="1">
        <f t="array" ref="O7006">INDEX($B$9:$F$1048576, $J7006, $K7006 )</f>
        <v>#N/A</v>
      </c>
      <c r="P7006" t="str" cm="1">
        <f t="array" ref="P7006">IF( $L7006, TRIM(_xll.IMDP("IR", $G$5&amp;$N7006, $G$6)), "" )</f>
        <v/>
      </c>
      <c r="Q7006" t="b" cm="1">
        <f t="array" ref="Q7006">IF(
    $U$1=1, AND($P7006&lt;&gt;"", $P7006&lt;&gt;"...", $P7006&lt;&gt;"입력오류"),
    IF(
        $U$18=1, AND($P7006&lt;&gt;"", $P7006&lt;&gt;"...", $P7006&lt;&gt;"입력오류", ISNUMBER(FIND(INDEX($T$2:$T$7,$U$1),$P7006))),
        IF(
            $U$17="기타", AND($P7006&lt;&gt;"", $P7006&lt;&gt;"...", $P7006&lt;&gt;"입력오류", NOT(ISNUMBER(FIND($T$21:$T$34,$P7006)))),
            AND($P7006&lt;&gt;"", $P7006&lt;&gt;"...", $P7006&lt;&gt;"입력오류", $T$19=$P7006)
        )
    )
)</f>
        <v>0</v>
      </c>
    </row>
    <row r="7007" spans="9:17">
      <c r="I7007">
        <f t="shared" si="328"/>
        <v>7006</v>
      </c>
      <c r="J7007" t="e">
        <f t="shared" si="329"/>
        <v>#N/A</v>
      </c>
      <c r="K7007" t="e">
        <f t="shared" si="327"/>
        <v>#N/A</v>
      </c>
      <c r="L7007" t="b">
        <f>COUNTIF($N$2:N7007, N7007)=1</f>
        <v>0</v>
      </c>
      <c r="M7007" s="37">
        <f>IF( $Q7007, MAX($M$1:M7006)+1, 0)</f>
        <v>0</v>
      </c>
      <c r="N7007" t="e" cm="1">
        <f t="array" ref="N7007">INDEX($A$9:$F$1048576, $J7007, $K7007 )</f>
        <v>#N/A</v>
      </c>
      <c r="O7007" t="e" cm="1">
        <f t="array" ref="O7007">INDEX($B$9:$F$1048576, $J7007, $K7007 )</f>
        <v>#N/A</v>
      </c>
      <c r="P7007" t="str" cm="1">
        <f t="array" ref="P7007">IF( $L7007, TRIM(_xll.IMDP("IR", $G$5&amp;$N7007, $G$6)), "" )</f>
        <v/>
      </c>
      <c r="Q7007" t="b" cm="1">
        <f t="array" ref="Q7007">IF(
    $U$1=1, AND($P7007&lt;&gt;"", $P7007&lt;&gt;"...", $P7007&lt;&gt;"입력오류"),
    IF(
        $U$18=1, AND($P7007&lt;&gt;"", $P7007&lt;&gt;"...", $P7007&lt;&gt;"입력오류", ISNUMBER(FIND(INDEX($T$2:$T$7,$U$1),$P7007))),
        IF(
            $U$17="기타", AND($P7007&lt;&gt;"", $P7007&lt;&gt;"...", $P7007&lt;&gt;"입력오류", NOT(ISNUMBER(FIND($T$21:$T$34,$P7007)))),
            AND($P7007&lt;&gt;"", $P7007&lt;&gt;"...", $P7007&lt;&gt;"입력오류", $T$19=$P7007)
        )
    )
)</f>
        <v>0</v>
      </c>
    </row>
    <row r="7008" spans="9:17">
      <c r="I7008">
        <f t="shared" si="328"/>
        <v>7007</v>
      </c>
      <c r="J7008" t="e">
        <f t="shared" si="329"/>
        <v>#N/A</v>
      </c>
      <c r="K7008" t="e">
        <f t="shared" si="327"/>
        <v>#N/A</v>
      </c>
      <c r="L7008" t="b">
        <f>COUNTIF($N$2:N7008, N7008)=1</f>
        <v>0</v>
      </c>
      <c r="M7008" s="37">
        <f>IF( $Q7008, MAX($M$1:M7007)+1, 0)</f>
        <v>0</v>
      </c>
      <c r="N7008" t="e" cm="1">
        <f t="array" ref="N7008">INDEX($A$9:$F$1048576, $J7008, $K7008 )</f>
        <v>#N/A</v>
      </c>
      <c r="O7008" t="e" cm="1">
        <f t="array" ref="O7008">INDEX($B$9:$F$1048576, $J7008, $K7008 )</f>
        <v>#N/A</v>
      </c>
      <c r="P7008" t="str" cm="1">
        <f t="array" ref="P7008">IF( $L7008, TRIM(_xll.IMDP("IR", $G$5&amp;$N7008, $G$6)), "" )</f>
        <v/>
      </c>
      <c r="Q7008" t="b" cm="1">
        <f t="array" ref="Q7008">IF(
    $U$1=1, AND($P7008&lt;&gt;"", $P7008&lt;&gt;"...", $P7008&lt;&gt;"입력오류"),
    IF(
        $U$18=1, AND($P7008&lt;&gt;"", $P7008&lt;&gt;"...", $P7008&lt;&gt;"입력오류", ISNUMBER(FIND(INDEX($T$2:$T$7,$U$1),$P7008))),
        IF(
            $U$17="기타", AND($P7008&lt;&gt;"", $P7008&lt;&gt;"...", $P7008&lt;&gt;"입력오류", NOT(ISNUMBER(FIND($T$21:$T$34,$P7008)))),
            AND($P7008&lt;&gt;"", $P7008&lt;&gt;"...", $P7008&lt;&gt;"입력오류", $T$19=$P7008)
        )
    )
)</f>
        <v>0</v>
      </c>
    </row>
    <row r="7009" spans="9:17">
      <c r="I7009">
        <f t="shared" si="328"/>
        <v>7008</v>
      </c>
      <c r="J7009" t="e">
        <f t="shared" si="329"/>
        <v>#N/A</v>
      </c>
      <c r="K7009" t="e">
        <f t="shared" si="327"/>
        <v>#N/A</v>
      </c>
      <c r="L7009" t="b">
        <f>COUNTIF($N$2:N7009, N7009)=1</f>
        <v>0</v>
      </c>
      <c r="M7009" s="37">
        <f>IF( $Q7009, MAX($M$1:M7008)+1, 0)</f>
        <v>0</v>
      </c>
      <c r="N7009" t="e" cm="1">
        <f t="array" ref="N7009">INDEX($A$9:$F$1048576, $J7009, $K7009 )</f>
        <v>#N/A</v>
      </c>
      <c r="O7009" t="e" cm="1">
        <f t="array" ref="O7009">INDEX($B$9:$F$1048576, $J7009, $K7009 )</f>
        <v>#N/A</v>
      </c>
      <c r="P7009" t="str" cm="1">
        <f t="array" ref="P7009">IF( $L7009, TRIM(_xll.IMDP("IR", $G$5&amp;$N7009, $G$6)), "" )</f>
        <v/>
      </c>
      <c r="Q7009" t="b" cm="1">
        <f t="array" ref="Q7009">IF(
    $U$1=1, AND($P7009&lt;&gt;"", $P7009&lt;&gt;"...", $P7009&lt;&gt;"입력오류"),
    IF(
        $U$18=1, AND($P7009&lt;&gt;"", $P7009&lt;&gt;"...", $P7009&lt;&gt;"입력오류", ISNUMBER(FIND(INDEX($T$2:$T$7,$U$1),$P7009))),
        IF(
            $U$17="기타", AND($P7009&lt;&gt;"", $P7009&lt;&gt;"...", $P7009&lt;&gt;"입력오류", NOT(ISNUMBER(FIND($T$21:$T$34,$P7009)))),
            AND($P7009&lt;&gt;"", $P7009&lt;&gt;"...", $P7009&lt;&gt;"입력오류", $T$19=$P7009)
        )
    )
)</f>
        <v>0</v>
      </c>
    </row>
    <row r="7010" spans="9:17">
      <c r="I7010">
        <f t="shared" si="328"/>
        <v>7009</v>
      </c>
      <c r="J7010" t="e">
        <f t="shared" si="329"/>
        <v>#N/A</v>
      </c>
      <c r="K7010" t="e">
        <f t="shared" si="327"/>
        <v>#N/A</v>
      </c>
      <c r="L7010" t="b">
        <f>COUNTIF($N$2:N7010, N7010)=1</f>
        <v>0</v>
      </c>
      <c r="M7010" s="37">
        <f>IF( $Q7010, MAX($M$1:M7009)+1, 0)</f>
        <v>0</v>
      </c>
      <c r="N7010" t="e" cm="1">
        <f t="array" ref="N7010">INDEX($A$9:$F$1048576, $J7010, $K7010 )</f>
        <v>#N/A</v>
      </c>
      <c r="O7010" t="e" cm="1">
        <f t="array" ref="O7010">INDEX($B$9:$F$1048576, $J7010, $K7010 )</f>
        <v>#N/A</v>
      </c>
      <c r="P7010" t="str" cm="1">
        <f t="array" ref="P7010">IF( $L7010, TRIM(_xll.IMDP("IR", $G$5&amp;$N7010, $G$6)), "" )</f>
        <v/>
      </c>
      <c r="Q7010" t="b" cm="1">
        <f t="array" ref="Q7010">IF(
    $U$1=1, AND($P7010&lt;&gt;"", $P7010&lt;&gt;"...", $P7010&lt;&gt;"입력오류"),
    IF(
        $U$18=1, AND($P7010&lt;&gt;"", $P7010&lt;&gt;"...", $P7010&lt;&gt;"입력오류", ISNUMBER(FIND(INDEX($T$2:$T$7,$U$1),$P7010))),
        IF(
            $U$17="기타", AND($P7010&lt;&gt;"", $P7010&lt;&gt;"...", $P7010&lt;&gt;"입력오류", NOT(ISNUMBER(FIND($T$21:$T$34,$P7010)))),
            AND($P7010&lt;&gt;"", $P7010&lt;&gt;"...", $P7010&lt;&gt;"입력오류", $T$19=$P7010)
        )
    )
)</f>
        <v>0</v>
      </c>
    </row>
    <row r="7011" spans="9:17">
      <c r="I7011">
        <f t="shared" si="328"/>
        <v>7010</v>
      </c>
      <c r="J7011" t="e">
        <f t="shared" si="329"/>
        <v>#N/A</v>
      </c>
      <c r="K7011" t="e">
        <f t="shared" si="327"/>
        <v>#N/A</v>
      </c>
      <c r="L7011" t="b">
        <f>COUNTIF($N$2:N7011, N7011)=1</f>
        <v>0</v>
      </c>
      <c r="M7011" s="37">
        <f>IF( $Q7011, MAX($M$1:M7010)+1, 0)</f>
        <v>0</v>
      </c>
      <c r="N7011" t="e" cm="1">
        <f t="array" ref="N7011">INDEX($A$9:$F$1048576, $J7011, $K7011 )</f>
        <v>#N/A</v>
      </c>
      <c r="O7011" t="e" cm="1">
        <f t="array" ref="O7011">INDEX($B$9:$F$1048576, $J7011, $K7011 )</f>
        <v>#N/A</v>
      </c>
      <c r="P7011" t="str" cm="1">
        <f t="array" ref="P7011">IF( $L7011, TRIM(_xll.IMDP("IR", $G$5&amp;$N7011, $G$6)), "" )</f>
        <v/>
      </c>
      <c r="Q7011" t="b" cm="1">
        <f t="array" ref="Q7011">IF(
    $U$1=1, AND($P7011&lt;&gt;"", $P7011&lt;&gt;"...", $P7011&lt;&gt;"입력오류"),
    IF(
        $U$18=1, AND($P7011&lt;&gt;"", $P7011&lt;&gt;"...", $P7011&lt;&gt;"입력오류", ISNUMBER(FIND(INDEX($T$2:$T$7,$U$1),$P7011))),
        IF(
            $U$17="기타", AND($P7011&lt;&gt;"", $P7011&lt;&gt;"...", $P7011&lt;&gt;"입력오류", NOT(ISNUMBER(FIND($T$21:$T$34,$P7011)))),
            AND($P7011&lt;&gt;"", $P7011&lt;&gt;"...", $P7011&lt;&gt;"입력오류", $T$19=$P7011)
        )
    )
)</f>
        <v>0</v>
      </c>
    </row>
    <row r="7012" spans="9:17">
      <c r="I7012">
        <f t="shared" si="328"/>
        <v>7011</v>
      </c>
      <c r="J7012" t="e">
        <f t="shared" si="329"/>
        <v>#N/A</v>
      </c>
      <c r="K7012" t="e">
        <f t="shared" si="327"/>
        <v>#N/A</v>
      </c>
      <c r="L7012" t="b">
        <f>COUNTIF($N$2:N7012, N7012)=1</f>
        <v>0</v>
      </c>
      <c r="M7012" s="37">
        <f>IF( $Q7012, MAX($M$1:M7011)+1, 0)</f>
        <v>0</v>
      </c>
      <c r="N7012" t="e" cm="1">
        <f t="array" ref="N7012">INDEX($A$9:$F$1048576, $J7012, $K7012 )</f>
        <v>#N/A</v>
      </c>
      <c r="O7012" t="e" cm="1">
        <f t="array" ref="O7012">INDEX($B$9:$F$1048576, $J7012, $K7012 )</f>
        <v>#N/A</v>
      </c>
      <c r="P7012" t="str" cm="1">
        <f t="array" ref="P7012">IF( $L7012, TRIM(_xll.IMDP("IR", $G$5&amp;$N7012, $G$6)), "" )</f>
        <v/>
      </c>
      <c r="Q7012" t="b" cm="1">
        <f t="array" ref="Q7012">IF(
    $U$1=1, AND($P7012&lt;&gt;"", $P7012&lt;&gt;"...", $P7012&lt;&gt;"입력오류"),
    IF(
        $U$18=1, AND($P7012&lt;&gt;"", $P7012&lt;&gt;"...", $P7012&lt;&gt;"입력오류", ISNUMBER(FIND(INDEX($T$2:$T$7,$U$1),$P7012))),
        IF(
            $U$17="기타", AND($P7012&lt;&gt;"", $P7012&lt;&gt;"...", $P7012&lt;&gt;"입력오류", NOT(ISNUMBER(FIND($T$21:$T$34,$P7012)))),
            AND($P7012&lt;&gt;"", $P7012&lt;&gt;"...", $P7012&lt;&gt;"입력오류", $T$19=$P7012)
        )
    )
)</f>
        <v>0</v>
      </c>
    </row>
    <row r="7013" spans="9:17">
      <c r="I7013">
        <f t="shared" si="328"/>
        <v>7012</v>
      </c>
      <c r="J7013" t="e">
        <f t="shared" si="329"/>
        <v>#N/A</v>
      </c>
      <c r="K7013" t="e">
        <f t="shared" si="327"/>
        <v>#N/A</v>
      </c>
      <c r="L7013" t="b">
        <f>COUNTIF($N$2:N7013, N7013)=1</f>
        <v>0</v>
      </c>
      <c r="M7013" s="37">
        <f>IF( $Q7013, MAX($M$1:M7012)+1, 0)</f>
        <v>0</v>
      </c>
      <c r="N7013" t="e" cm="1">
        <f t="array" ref="N7013">INDEX($A$9:$F$1048576, $J7013, $K7013 )</f>
        <v>#N/A</v>
      </c>
      <c r="O7013" t="e" cm="1">
        <f t="array" ref="O7013">INDEX($B$9:$F$1048576, $J7013, $K7013 )</f>
        <v>#N/A</v>
      </c>
      <c r="P7013" t="str" cm="1">
        <f t="array" ref="P7013">IF( $L7013, TRIM(_xll.IMDP("IR", $G$5&amp;$N7013, $G$6)), "" )</f>
        <v/>
      </c>
      <c r="Q7013" t="b" cm="1">
        <f t="array" ref="Q7013">IF(
    $U$1=1, AND($P7013&lt;&gt;"", $P7013&lt;&gt;"...", $P7013&lt;&gt;"입력오류"),
    IF(
        $U$18=1, AND($P7013&lt;&gt;"", $P7013&lt;&gt;"...", $P7013&lt;&gt;"입력오류", ISNUMBER(FIND(INDEX($T$2:$T$7,$U$1),$P7013))),
        IF(
            $U$17="기타", AND($P7013&lt;&gt;"", $P7013&lt;&gt;"...", $P7013&lt;&gt;"입력오류", NOT(ISNUMBER(FIND($T$21:$T$34,$P7013)))),
            AND($P7013&lt;&gt;"", $P7013&lt;&gt;"...", $P7013&lt;&gt;"입력오류", $T$19=$P7013)
        )
    )
)</f>
        <v>0</v>
      </c>
    </row>
    <row r="7014" spans="9:17">
      <c r="I7014">
        <f t="shared" si="328"/>
        <v>7013</v>
      </c>
      <c r="J7014" t="e">
        <f t="shared" si="329"/>
        <v>#N/A</v>
      </c>
      <c r="K7014" t="e">
        <f t="shared" si="327"/>
        <v>#N/A</v>
      </c>
      <c r="L7014" t="b">
        <f>COUNTIF($N$2:N7014, N7014)=1</f>
        <v>0</v>
      </c>
      <c r="M7014" s="37">
        <f>IF( $Q7014, MAX($M$1:M7013)+1, 0)</f>
        <v>0</v>
      </c>
      <c r="N7014" t="e" cm="1">
        <f t="array" ref="N7014">INDEX($A$9:$F$1048576, $J7014, $K7014 )</f>
        <v>#N/A</v>
      </c>
      <c r="O7014" t="e" cm="1">
        <f t="array" ref="O7014">INDEX($B$9:$F$1048576, $J7014, $K7014 )</f>
        <v>#N/A</v>
      </c>
      <c r="P7014" t="str" cm="1">
        <f t="array" ref="P7014">IF( $L7014, TRIM(_xll.IMDP("IR", $G$5&amp;$N7014, $G$6)), "" )</f>
        <v/>
      </c>
      <c r="Q7014" t="b" cm="1">
        <f t="array" ref="Q7014">IF(
    $U$1=1, AND($P7014&lt;&gt;"", $P7014&lt;&gt;"...", $P7014&lt;&gt;"입력오류"),
    IF(
        $U$18=1, AND($P7014&lt;&gt;"", $P7014&lt;&gt;"...", $P7014&lt;&gt;"입력오류", ISNUMBER(FIND(INDEX($T$2:$T$7,$U$1),$P7014))),
        IF(
            $U$17="기타", AND($P7014&lt;&gt;"", $P7014&lt;&gt;"...", $P7014&lt;&gt;"입력오류", NOT(ISNUMBER(FIND($T$21:$T$34,$P7014)))),
            AND($P7014&lt;&gt;"", $P7014&lt;&gt;"...", $P7014&lt;&gt;"입력오류", $T$19=$P7014)
        )
    )
)</f>
        <v>0</v>
      </c>
    </row>
    <row r="7015" spans="9:17">
      <c r="I7015">
        <f t="shared" si="328"/>
        <v>7014</v>
      </c>
      <c r="J7015" t="e">
        <f t="shared" si="329"/>
        <v>#N/A</v>
      </c>
      <c r="K7015" t="e">
        <f t="shared" si="327"/>
        <v>#N/A</v>
      </c>
      <c r="L7015" t="b">
        <f>COUNTIF($N$2:N7015, N7015)=1</f>
        <v>0</v>
      </c>
      <c r="M7015" s="37">
        <f>IF( $Q7015, MAX($M$1:M7014)+1, 0)</f>
        <v>0</v>
      </c>
      <c r="N7015" t="e" cm="1">
        <f t="array" ref="N7015">INDEX($A$9:$F$1048576, $J7015, $K7015 )</f>
        <v>#N/A</v>
      </c>
      <c r="O7015" t="e" cm="1">
        <f t="array" ref="O7015">INDEX($B$9:$F$1048576, $J7015, $K7015 )</f>
        <v>#N/A</v>
      </c>
      <c r="P7015" t="str" cm="1">
        <f t="array" ref="P7015">IF( $L7015, TRIM(_xll.IMDP("IR", $G$5&amp;$N7015, $G$6)), "" )</f>
        <v/>
      </c>
      <c r="Q7015" t="b" cm="1">
        <f t="array" ref="Q7015">IF(
    $U$1=1, AND($P7015&lt;&gt;"", $P7015&lt;&gt;"...", $P7015&lt;&gt;"입력오류"),
    IF(
        $U$18=1, AND($P7015&lt;&gt;"", $P7015&lt;&gt;"...", $P7015&lt;&gt;"입력오류", ISNUMBER(FIND(INDEX($T$2:$T$7,$U$1),$P7015))),
        IF(
            $U$17="기타", AND($P7015&lt;&gt;"", $P7015&lt;&gt;"...", $P7015&lt;&gt;"입력오류", NOT(ISNUMBER(FIND($T$21:$T$34,$P7015)))),
            AND($P7015&lt;&gt;"", $P7015&lt;&gt;"...", $P7015&lt;&gt;"입력오류", $T$19=$P7015)
        )
    )
)</f>
        <v>0</v>
      </c>
    </row>
    <row r="7016" spans="9:17">
      <c r="I7016">
        <f t="shared" si="328"/>
        <v>7015</v>
      </c>
      <c r="J7016" t="e">
        <f t="shared" si="329"/>
        <v>#N/A</v>
      </c>
      <c r="K7016" t="e">
        <f t="shared" si="327"/>
        <v>#N/A</v>
      </c>
      <c r="L7016" t="b">
        <f>COUNTIF($N$2:N7016, N7016)=1</f>
        <v>0</v>
      </c>
      <c r="M7016" s="37">
        <f>IF( $Q7016, MAX($M$1:M7015)+1, 0)</f>
        <v>0</v>
      </c>
      <c r="N7016" t="e" cm="1">
        <f t="array" ref="N7016">INDEX($A$9:$F$1048576, $J7016, $K7016 )</f>
        <v>#N/A</v>
      </c>
      <c r="O7016" t="e" cm="1">
        <f t="array" ref="O7016">INDEX($B$9:$F$1048576, $J7016, $K7016 )</f>
        <v>#N/A</v>
      </c>
      <c r="P7016" t="str" cm="1">
        <f t="array" ref="P7016">IF( $L7016, TRIM(_xll.IMDP("IR", $G$5&amp;$N7016, $G$6)), "" )</f>
        <v/>
      </c>
      <c r="Q7016" t="b" cm="1">
        <f t="array" ref="Q7016">IF(
    $U$1=1, AND($P7016&lt;&gt;"", $P7016&lt;&gt;"...", $P7016&lt;&gt;"입력오류"),
    IF(
        $U$18=1, AND($P7016&lt;&gt;"", $P7016&lt;&gt;"...", $P7016&lt;&gt;"입력오류", ISNUMBER(FIND(INDEX($T$2:$T$7,$U$1),$P7016))),
        IF(
            $U$17="기타", AND($P7016&lt;&gt;"", $P7016&lt;&gt;"...", $P7016&lt;&gt;"입력오류", NOT(ISNUMBER(FIND($T$21:$T$34,$P7016)))),
            AND($P7016&lt;&gt;"", $P7016&lt;&gt;"...", $P7016&lt;&gt;"입력오류", $T$19=$P7016)
        )
    )
)</f>
        <v>0</v>
      </c>
    </row>
    <row r="7017" spans="9:17">
      <c r="I7017">
        <f t="shared" si="328"/>
        <v>7016</v>
      </c>
      <c r="J7017" t="e">
        <f t="shared" si="329"/>
        <v>#N/A</v>
      </c>
      <c r="K7017" t="e">
        <f t="shared" si="327"/>
        <v>#N/A</v>
      </c>
      <c r="L7017" t="b">
        <f>COUNTIF($N$2:N7017, N7017)=1</f>
        <v>0</v>
      </c>
      <c r="M7017" s="37">
        <f>IF( $Q7017, MAX($M$1:M7016)+1, 0)</f>
        <v>0</v>
      </c>
      <c r="N7017" t="e" cm="1">
        <f t="array" ref="N7017">INDEX($A$9:$F$1048576, $J7017, $K7017 )</f>
        <v>#N/A</v>
      </c>
      <c r="O7017" t="e" cm="1">
        <f t="array" ref="O7017">INDEX($B$9:$F$1048576, $J7017, $K7017 )</f>
        <v>#N/A</v>
      </c>
      <c r="P7017" t="str" cm="1">
        <f t="array" ref="P7017">IF( $L7017, TRIM(_xll.IMDP("IR", $G$5&amp;$N7017, $G$6)), "" )</f>
        <v/>
      </c>
      <c r="Q7017" t="b" cm="1">
        <f t="array" ref="Q7017">IF(
    $U$1=1, AND($P7017&lt;&gt;"", $P7017&lt;&gt;"...", $P7017&lt;&gt;"입력오류"),
    IF(
        $U$18=1, AND($P7017&lt;&gt;"", $P7017&lt;&gt;"...", $P7017&lt;&gt;"입력오류", ISNUMBER(FIND(INDEX($T$2:$T$7,$U$1),$P7017))),
        IF(
            $U$17="기타", AND($P7017&lt;&gt;"", $P7017&lt;&gt;"...", $P7017&lt;&gt;"입력오류", NOT(ISNUMBER(FIND($T$21:$T$34,$P7017)))),
            AND($P7017&lt;&gt;"", $P7017&lt;&gt;"...", $P7017&lt;&gt;"입력오류", $T$19=$P7017)
        )
    )
)</f>
        <v>0</v>
      </c>
    </row>
    <row r="7018" spans="9:17">
      <c r="I7018">
        <f t="shared" si="328"/>
        <v>7017</v>
      </c>
      <c r="J7018" t="e">
        <f t="shared" si="329"/>
        <v>#N/A</v>
      </c>
      <c r="K7018" t="e">
        <f t="shared" si="327"/>
        <v>#N/A</v>
      </c>
      <c r="L7018" t="b">
        <f>COUNTIF($N$2:N7018, N7018)=1</f>
        <v>0</v>
      </c>
      <c r="M7018" s="37">
        <f>IF( $Q7018, MAX($M$1:M7017)+1, 0)</f>
        <v>0</v>
      </c>
      <c r="N7018" t="e" cm="1">
        <f t="array" ref="N7018">INDEX($A$9:$F$1048576, $J7018, $K7018 )</f>
        <v>#N/A</v>
      </c>
      <c r="O7018" t="e" cm="1">
        <f t="array" ref="O7018">INDEX($B$9:$F$1048576, $J7018, $K7018 )</f>
        <v>#N/A</v>
      </c>
      <c r="P7018" t="str" cm="1">
        <f t="array" ref="P7018">IF( $L7018, TRIM(_xll.IMDP("IR", $G$5&amp;$N7018, $G$6)), "" )</f>
        <v/>
      </c>
      <c r="Q7018" t="b" cm="1">
        <f t="array" ref="Q7018">IF(
    $U$1=1, AND($P7018&lt;&gt;"", $P7018&lt;&gt;"...", $P7018&lt;&gt;"입력오류"),
    IF(
        $U$18=1, AND($P7018&lt;&gt;"", $P7018&lt;&gt;"...", $P7018&lt;&gt;"입력오류", ISNUMBER(FIND(INDEX($T$2:$T$7,$U$1),$P7018))),
        IF(
            $U$17="기타", AND($P7018&lt;&gt;"", $P7018&lt;&gt;"...", $P7018&lt;&gt;"입력오류", NOT(ISNUMBER(FIND($T$21:$T$34,$P7018)))),
            AND($P7018&lt;&gt;"", $P7018&lt;&gt;"...", $P7018&lt;&gt;"입력오류", $T$19=$P7018)
        )
    )
)</f>
        <v>0</v>
      </c>
    </row>
    <row r="7019" spans="9:17">
      <c r="I7019">
        <f t="shared" si="328"/>
        <v>7018</v>
      </c>
      <c r="J7019" t="e">
        <f t="shared" si="329"/>
        <v>#N/A</v>
      </c>
      <c r="K7019" t="e">
        <f t="shared" si="327"/>
        <v>#N/A</v>
      </c>
      <c r="L7019" t="b">
        <f>COUNTIF($N$2:N7019, N7019)=1</f>
        <v>0</v>
      </c>
      <c r="M7019" s="37">
        <f>IF( $Q7019, MAX($M$1:M7018)+1, 0)</f>
        <v>0</v>
      </c>
      <c r="N7019" t="e" cm="1">
        <f t="array" ref="N7019">INDEX($A$9:$F$1048576, $J7019, $K7019 )</f>
        <v>#N/A</v>
      </c>
      <c r="O7019" t="e" cm="1">
        <f t="array" ref="O7019">INDEX($B$9:$F$1048576, $J7019, $K7019 )</f>
        <v>#N/A</v>
      </c>
      <c r="P7019" t="str" cm="1">
        <f t="array" ref="P7019">IF( $L7019, TRIM(_xll.IMDP("IR", $G$5&amp;$N7019, $G$6)), "" )</f>
        <v/>
      </c>
      <c r="Q7019" t="b" cm="1">
        <f t="array" ref="Q7019">IF(
    $U$1=1, AND($P7019&lt;&gt;"", $P7019&lt;&gt;"...", $P7019&lt;&gt;"입력오류"),
    IF(
        $U$18=1, AND($P7019&lt;&gt;"", $P7019&lt;&gt;"...", $P7019&lt;&gt;"입력오류", ISNUMBER(FIND(INDEX($T$2:$T$7,$U$1),$P7019))),
        IF(
            $U$17="기타", AND($P7019&lt;&gt;"", $P7019&lt;&gt;"...", $P7019&lt;&gt;"입력오류", NOT(ISNUMBER(FIND($T$21:$T$34,$P7019)))),
            AND($P7019&lt;&gt;"", $P7019&lt;&gt;"...", $P7019&lt;&gt;"입력오류", $T$19=$P7019)
        )
    )
)</f>
        <v>0</v>
      </c>
    </row>
    <row r="7020" spans="9:17">
      <c r="I7020">
        <f t="shared" si="328"/>
        <v>7019</v>
      </c>
      <c r="J7020" t="e">
        <f t="shared" si="329"/>
        <v>#N/A</v>
      </c>
      <c r="K7020" t="e">
        <f t="shared" si="327"/>
        <v>#N/A</v>
      </c>
      <c r="L7020" t="b">
        <f>COUNTIF($N$2:N7020, N7020)=1</f>
        <v>0</v>
      </c>
      <c r="M7020" s="37">
        <f>IF( $Q7020, MAX($M$1:M7019)+1, 0)</f>
        <v>0</v>
      </c>
      <c r="N7020" t="e" cm="1">
        <f t="array" ref="N7020">INDEX($A$9:$F$1048576, $J7020, $K7020 )</f>
        <v>#N/A</v>
      </c>
      <c r="O7020" t="e" cm="1">
        <f t="array" ref="O7020">INDEX($B$9:$F$1048576, $J7020, $K7020 )</f>
        <v>#N/A</v>
      </c>
      <c r="P7020" t="str" cm="1">
        <f t="array" ref="P7020">IF( $L7020, TRIM(_xll.IMDP("IR", $G$5&amp;$N7020, $G$6)), "" )</f>
        <v/>
      </c>
      <c r="Q7020" t="b" cm="1">
        <f t="array" ref="Q7020">IF(
    $U$1=1, AND($P7020&lt;&gt;"", $P7020&lt;&gt;"...", $P7020&lt;&gt;"입력오류"),
    IF(
        $U$18=1, AND($P7020&lt;&gt;"", $P7020&lt;&gt;"...", $P7020&lt;&gt;"입력오류", ISNUMBER(FIND(INDEX($T$2:$T$7,$U$1),$P7020))),
        IF(
            $U$17="기타", AND($P7020&lt;&gt;"", $P7020&lt;&gt;"...", $P7020&lt;&gt;"입력오류", NOT(ISNUMBER(FIND($T$21:$T$34,$P7020)))),
            AND($P7020&lt;&gt;"", $P7020&lt;&gt;"...", $P7020&lt;&gt;"입력오류", $T$19=$P7020)
        )
    )
)</f>
        <v>0</v>
      </c>
    </row>
    <row r="7021" spans="9:17">
      <c r="I7021">
        <f t="shared" si="328"/>
        <v>7020</v>
      </c>
      <c r="J7021" t="e">
        <f t="shared" si="329"/>
        <v>#N/A</v>
      </c>
      <c r="K7021" t="e">
        <f t="shared" si="327"/>
        <v>#N/A</v>
      </c>
      <c r="L7021" t="b">
        <f>COUNTIF($N$2:N7021, N7021)=1</f>
        <v>0</v>
      </c>
      <c r="M7021" s="37">
        <f>IF( $Q7021, MAX($M$1:M7020)+1, 0)</f>
        <v>0</v>
      </c>
      <c r="N7021" t="e" cm="1">
        <f t="array" ref="N7021">INDEX($A$9:$F$1048576, $J7021, $K7021 )</f>
        <v>#N/A</v>
      </c>
      <c r="O7021" t="e" cm="1">
        <f t="array" ref="O7021">INDEX($B$9:$F$1048576, $J7021, $K7021 )</f>
        <v>#N/A</v>
      </c>
      <c r="P7021" t="str" cm="1">
        <f t="array" ref="P7021">IF( $L7021, TRIM(_xll.IMDP("IR", $G$5&amp;$N7021, $G$6)), "" )</f>
        <v/>
      </c>
      <c r="Q7021" t="b" cm="1">
        <f t="array" ref="Q7021">IF(
    $U$1=1, AND($P7021&lt;&gt;"", $P7021&lt;&gt;"...", $P7021&lt;&gt;"입력오류"),
    IF(
        $U$18=1, AND($P7021&lt;&gt;"", $P7021&lt;&gt;"...", $P7021&lt;&gt;"입력오류", ISNUMBER(FIND(INDEX($T$2:$T$7,$U$1),$P7021))),
        IF(
            $U$17="기타", AND($P7021&lt;&gt;"", $P7021&lt;&gt;"...", $P7021&lt;&gt;"입력오류", NOT(ISNUMBER(FIND($T$21:$T$34,$P7021)))),
            AND($P7021&lt;&gt;"", $P7021&lt;&gt;"...", $P7021&lt;&gt;"입력오류", $T$19=$P7021)
        )
    )
)</f>
        <v>0</v>
      </c>
    </row>
    <row r="7022" spans="9:17">
      <c r="I7022">
        <f t="shared" si="328"/>
        <v>7021</v>
      </c>
      <c r="J7022" t="e">
        <f t="shared" si="329"/>
        <v>#N/A</v>
      </c>
      <c r="K7022" t="e">
        <f t="shared" si="327"/>
        <v>#N/A</v>
      </c>
      <c r="L7022" t="b">
        <f>COUNTIF($N$2:N7022, N7022)=1</f>
        <v>0</v>
      </c>
      <c r="M7022" s="37">
        <f>IF( $Q7022, MAX($M$1:M7021)+1, 0)</f>
        <v>0</v>
      </c>
      <c r="N7022" t="e" cm="1">
        <f t="array" ref="N7022">INDEX($A$9:$F$1048576, $J7022, $K7022 )</f>
        <v>#N/A</v>
      </c>
      <c r="O7022" t="e" cm="1">
        <f t="array" ref="O7022">INDEX($B$9:$F$1048576, $J7022, $K7022 )</f>
        <v>#N/A</v>
      </c>
      <c r="P7022" t="str" cm="1">
        <f t="array" ref="P7022">IF( $L7022, TRIM(_xll.IMDP("IR", $G$5&amp;$N7022, $G$6)), "" )</f>
        <v/>
      </c>
      <c r="Q7022" t="b" cm="1">
        <f t="array" ref="Q7022">IF(
    $U$1=1, AND($P7022&lt;&gt;"", $P7022&lt;&gt;"...", $P7022&lt;&gt;"입력오류"),
    IF(
        $U$18=1, AND($P7022&lt;&gt;"", $P7022&lt;&gt;"...", $P7022&lt;&gt;"입력오류", ISNUMBER(FIND(INDEX($T$2:$T$7,$U$1),$P7022))),
        IF(
            $U$17="기타", AND($P7022&lt;&gt;"", $P7022&lt;&gt;"...", $P7022&lt;&gt;"입력오류", NOT(ISNUMBER(FIND($T$21:$T$34,$P7022)))),
            AND($P7022&lt;&gt;"", $P7022&lt;&gt;"...", $P7022&lt;&gt;"입력오류", $T$19=$P7022)
        )
    )
)</f>
        <v>0</v>
      </c>
    </row>
    <row r="7023" spans="9:17">
      <c r="I7023">
        <f t="shared" si="328"/>
        <v>7022</v>
      </c>
      <c r="J7023" t="e">
        <f t="shared" si="329"/>
        <v>#N/A</v>
      </c>
      <c r="K7023" t="e">
        <f t="shared" si="327"/>
        <v>#N/A</v>
      </c>
      <c r="L7023" t="b">
        <f>COUNTIF($N$2:N7023, N7023)=1</f>
        <v>0</v>
      </c>
      <c r="M7023" s="37">
        <f>IF( $Q7023, MAX($M$1:M7022)+1, 0)</f>
        <v>0</v>
      </c>
      <c r="N7023" t="e" cm="1">
        <f t="array" ref="N7023">INDEX($A$9:$F$1048576, $J7023, $K7023 )</f>
        <v>#N/A</v>
      </c>
      <c r="O7023" t="e" cm="1">
        <f t="array" ref="O7023">INDEX($B$9:$F$1048576, $J7023, $K7023 )</f>
        <v>#N/A</v>
      </c>
      <c r="P7023" t="str" cm="1">
        <f t="array" ref="P7023">IF( $L7023, TRIM(_xll.IMDP("IR", $G$5&amp;$N7023, $G$6)), "" )</f>
        <v/>
      </c>
      <c r="Q7023" t="b" cm="1">
        <f t="array" ref="Q7023">IF(
    $U$1=1, AND($P7023&lt;&gt;"", $P7023&lt;&gt;"...", $P7023&lt;&gt;"입력오류"),
    IF(
        $U$18=1, AND($P7023&lt;&gt;"", $P7023&lt;&gt;"...", $P7023&lt;&gt;"입력오류", ISNUMBER(FIND(INDEX($T$2:$T$7,$U$1),$P7023))),
        IF(
            $U$17="기타", AND($P7023&lt;&gt;"", $P7023&lt;&gt;"...", $P7023&lt;&gt;"입력오류", NOT(ISNUMBER(FIND($T$21:$T$34,$P7023)))),
            AND($P7023&lt;&gt;"", $P7023&lt;&gt;"...", $P7023&lt;&gt;"입력오류", $T$19=$P7023)
        )
    )
)</f>
        <v>0</v>
      </c>
    </row>
    <row r="7024" spans="9:17">
      <c r="I7024">
        <f t="shared" si="328"/>
        <v>7023</v>
      </c>
      <c r="J7024" t="e">
        <f t="shared" si="329"/>
        <v>#N/A</v>
      </c>
      <c r="K7024" t="e">
        <f t="shared" si="327"/>
        <v>#N/A</v>
      </c>
      <c r="L7024" t="b">
        <f>COUNTIF($N$2:N7024, N7024)=1</f>
        <v>0</v>
      </c>
      <c r="M7024" s="37">
        <f>IF( $Q7024, MAX($M$1:M7023)+1, 0)</f>
        <v>0</v>
      </c>
      <c r="N7024" t="e" cm="1">
        <f t="array" ref="N7024">INDEX($A$9:$F$1048576, $J7024, $K7024 )</f>
        <v>#N/A</v>
      </c>
      <c r="O7024" t="e" cm="1">
        <f t="array" ref="O7024">INDEX($B$9:$F$1048576, $J7024, $K7024 )</f>
        <v>#N/A</v>
      </c>
      <c r="P7024" t="str" cm="1">
        <f t="array" ref="P7024">IF( $L7024, TRIM(_xll.IMDP("IR", $G$5&amp;$N7024, $G$6)), "" )</f>
        <v/>
      </c>
      <c r="Q7024" t="b" cm="1">
        <f t="array" ref="Q7024">IF(
    $U$1=1, AND($P7024&lt;&gt;"", $P7024&lt;&gt;"...", $P7024&lt;&gt;"입력오류"),
    IF(
        $U$18=1, AND($P7024&lt;&gt;"", $P7024&lt;&gt;"...", $P7024&lt;&gt;"입력오류", ISNUMBER(FIND(INDEX($T$2:$T$7,$U$1),$P7024))),
        IF(
            $U$17="기타", AND($P7024&lt;&gt;"", $P7024&lt;&gt;"...", $P7024&lt;&gt;"입력오류", NOT(ISNUMBER(FIND($T$21:$T$34,$P7024)))),
            AND($P7024&lt;&gt;"", $P7024&lt;&gt;"...", $P7024&lt;&gt;"입력오류", $T$19=$P7024)
        )
    )
)</f>
        <v>0</v>
      </c>
    </row>
    <row r="7025" spans="9:17">
      <c r="I7025">
        <f t="shared" si="328"/>
        <v>7024</v>
      </c>
      <c r="J7025" t="e">
        <f t="shared" si="329"/>
        <v>#N/A</v>
      </c>
      <c r="K7025" t="e">
        <f t="shared" si="327"/>
        <v>#N/A</v>
      </c>
      <c r="L7025" t="b">
        <f>COUNTIF($N$2:N7025, N7025)=1</f>
        <v>0</v>
      </c>
      <c r="M7025" s="37">
        <f>IF( $Q7025, MAX($M$1:M7024)+1, 0)</f>
        <v>0</v>
      </c>
      <c r="N7025" t="e" cm="1">
        <f t="array" ref="N7025">INDEX($A$9:$F$1048576, $J7025, $K7025 )</f>
        <v>#N/A</v>
      </c>
      <c r="O7025" t="e" cm="1">
        <f t="array" ref="O7025">INDEX($B$9:$F$1048576, $J7025, $K7025 )</f>
        <v>#N/A</v>
      </c>
      <c r="P7025" t="str" cm="1">
        <f t="array" ref="P7025">IF( $L7025, TRIM(_xll.IMDP("IR", $G$5&amp;$N7025, $G$6)), "" )</f>
        <v/>
      </c>
      <c r="Q7025" t="b" cm="1">
        <f t="array" ref="Q7025">IF(
    $U$1=1, AND($P7025&lt;&gt;"", $P7025&lt;&gt;"...", $P7025&lt;&gt;"입력오류"),
    IF(
        $U$18=1, AND($P7025&lt;&gt;"", $P7025&lt;&gt;"...", $P7025&lt;&gt;"입력오류", ISNUMBER(FIND(INDEX($T$2:$T$7,$U$1),$P7025))),
        IF(
            $U$17="기타", AND($P7025&lt;&gt;"", $P7025&lt;&gt;"...", $P7025&lt;&gt;"입력오류", NOT(ISNUMBER(FIND($T$21:$T$34,$P7025)))),
            AND($P7025&lt;&gt;"", $P7025&lt;&gt;"...", $P7025&lt;&gt;"입력오류", $T$19=$P7025)
        )
    )
)</f>
        <v>0</v>
      </c>
    </row>
    <row r="7026" spans="9:17">
      <c r="I7026">
        <f t="shared" si="328"/>
        <v>7025</v>
      </c>
      <c r="J7026" t="e">
        <f t="shared" si="329"/>
        <v>#N/A</v>
      </c>
      <c r="K7026" t="e">
        <f t="shared" si="327"/>
        <v>#N/A</v>
      </c>
      <c r="L7026" t="b">
        <f>COUNTIF($N$2:N7026, N7026)=1</f>
        <v>0</v>
      </c>
      <c r="M7026" s="37">
        <f>IF( $Q7026, MAX($M$1:M7025)+1, 0)</f>
        <v>0</v>
      </c>
      <c r="N7026" t="e" cm="1">
        <f t="array" ref="N7026">INDEX($A$9:$F$1048576, $J7026, $K7026 )</f>
        <v>#N/A</v>
      </c>
      <c r="O7026" t="e" cm="1">
        <f t="array" ref="O7026">INDEX($B$9:$F$1048576, $J7026, $K7026 )</f>
        <v>#N/A</v>
      </c>
      <c r="P7026" t="str" cm="1">
        <f t="array" ref="P7026">IF( $L7026, TRIM(_xll.IMDP("IR", $G$5&amp;$N7026, $G$6)), "" )</f>
        <v/>
      </c>
      <c r="Q7026" t="b" cm="1">
        <f t="array" ref="Q7026">IF(
    $U$1=1, AND($P7026&lt;&gt;"", $P7026&lt;&gt;"...", $P7026&lt;&gt;"입력오류"),
    IF(
        $U$18=1, AND($P7026&lt;&gt;"", $P7026&lt;&gt;"...", $P7026&lt;&gt;"입력오류", ISNUMBER(FIND(INDEX($T$2:$T$7,$U$1),$P7026))),
        IF(
            $U$17="기타", AND($P7026&lt;&gt;"", $P7026&lt;&gt;"...", $P7026&lt;&gt;"입력오류", NOT(ISNUMBER(FIND($T$21:$T$34,$P7026)))),
            AND($P7026&lt;&gt;"", $P7026&lt;&gt;"...", $P7026&lt;&gt;"입력오류", $T$19=$P7026)
        )
    )
)</f>
        <v>0</v>
      </c>
    </row>
    <row r="7027" spans="9:17">
      <c r="I7027">
        <f t="shared" si="328"/>
        <v>7026</v>
      </c>
      <c r="J7027" t="e">
        <f t="shared" si="329"/>
        <v>#N/A</v>
      </c>
      <c r="K7027" t="e">
        <f t="shared" si="327"/>
        <v>#N/A</v>
      </c>
      <c r="L7027" t="b">
        <f>COUNTIF($N$2:N7027, N7027)=1</f>
        <v>0</v>
      </c>
      <c r="M7027" s="37">
        <f>IF( $Q7027, MAX($M$1:M7026)+1, 0)</f>
        <v>0</v>
      </c>
      <c r="N7027" t="e" cm="1">
        <f t="array" ref="N7027">INDEX($A$9:$F$1048576, $J7027, $K7027 )</f>
        <v>#N/A</v>
      </c>
      <c r="O7027" t="e" cm="1">
        <f t="array" ref="O7027">INDEX($B$9:$F$1048576, $J7027, $K7027 )</f>
        <v>#N/A</v>
      </c>
      <c r="P7027" t="str" cm="1">
        <f t="array" ref="P7027">IF( $L7027, TRIM(_xll.IMDP("IR", $G$5&amp;$N7027, $G$6)), "" )</f>
        <v/>
      </c>
      <c r="Q7027" t="b" cm="1">
        <f t="array" ref="Q7027">IF(
    $U$1=1, AND($P7027&lt;&gt;"", $P7027&lt;&gt;"...", $P7027&lt;&gt;"입력오류"),
    IF(
        $U$18=1, AND($P7027&lt;&gt;"", $P7027&lt;&gt;"...", $P7027&lt;&gt;"입력오류", ISNUMBER(FIND(INDEX($T$2:$T$7,$U$1),$P7027))),
        IF(
            $U$17="기타", AND($P7027&lt;&gt;"", $P7027&lt;&gt;"...", $P7027&lt;&gt;"입력오류", NOT(ISNUMBER(FIND($T$21:$T$34,$P7027)))),
            AND($P7027&lt;&gt;"", $P7027&lt;&gt;"...", $P7027&lt;&gt;"입력오류", $T$19=$P7027)
        )
    )
)</f>
        <v>0</v>
      </c>
    </row>
    <row r="7028" spans="9:17">
      <c r="I7028">
        <f t="shared" si="328"/>
        <v>7027</v>
      </c>
      <c r="J7028" t="e">
        <f t="shared" si="329"/>
        <v>#N/A</v>
      </c>
      <c r="K7028" t="e">
        <f t="shared" si="327"/>
        <v>#N/A</v>
      </c>
      <c r="L7028" t="b">
        <f>COUNTIF($N$2:N7028, N7028)=1</f>
        <v>0</v>
      </c>
      <c r="M7028" s="37">
        <f>IF( $Q7028, MAX($M$1:M7027)+1, 0)</f>
        <v>0</v>
      </c>
      <c r="N7028" t="e" cm="1">
        <f t="array" ref="N7028">INDEX($A$9:$F$1048576, $J7028, $K7028 )</f>
        <v>#N/A</v>
      </c>
      <c r="O7028" t="e" cm="1">
        <f t="array" ref="O7028">INDEX($B$9:$F$1048576, $J7028, $K7028 )</f>
        <v>#N/A</v>
      </c>
      <c r="P7028" t="str" cm="1">
        <f t="array" ref="P7028">IF( $L7028, TRIM(_xll.IMDP("IR", $G$5&amp;$N7028, $G$6)), "" )</f>
        <v/>
      </c>
      <c r="Q7028" t="b" cm="1">
        <f t="array" ref="Q7028">IF(
    $U$1=1, AND($P7028&lt;&gt;"", $P7028&lt;&gt;"...", $P7028&lt;&gt;"입력오류"),
    IF(
        $U$18=1, AND($P7028&lt;&gt;"", $P7028&lt;&gt;"...", $P7028&lt;&gt;"입력오류", ISNUMBER(FIND(INDEX($T$2:$T$7,$U$1),$P7028))),
        IF(
            $U$17="기타", AND($P7028&lt;&gt;"", $P7028&lt;&gt;"...", $P7028&lt;&gt;"입력오류", NOT(ISNUMBER(FIND($T$21:$T$34,$P7028)))),
            AND($P7028&lt;&gt;"", $P7028&lt;&gt;"...", $P7028&lt;&gt;"입력오류", $T$19=$P7028)
        )
    )
)</f>
        <v>0</v>
      </c>
    </row>
    <row r="7029" spans="9:17">
      <c r="I7029">
        <f t="shared" si="328"/>
        <v>7028</v>
      </c>
      <c r="J7029" t="e">
        <f t="shared" si="329"/>
        <v>#N/A</v>
      </c>
      <c r="K7029" t="e">
        <f t="shared" si="327"/>
        <v>#N/A</v>
      </c>
      <c r="L7029" t="b">
        <f>COUNTIF($N$2:N7029, N7029)=1</f>
        <v>0</v>
      </c>
      <c r="M7029" s="37">
        <f>IF( $Q7029, MAX($M$1:M7028)+1, 0)</f>
        <v>0</v>
      </c>
      <c r="N7029" t="e" cm="1">
        <f t="array" ref="N7029">INDEX($A$9:$F$1048576, $J7029, $K7029 )</f>
        <v>#N/A</v>
      </c>
      <c r="O7029" t="e" cm="1">
        <f t="array" ref="O7029">INDEX($B$9:$F$1048576, $J7029, $K7029 )</f>
        <v>#N/A</v>
      </c>
      <c r="P7029" t="str" cm="1">
        <f t="array" ref="P7029">IF( $L7029, TRIM(_xll.IMDP("IR", $G$5&amp;$N7029, $G$6)), "" )</f>
        <v/>
      </c>
      <c r="Q7029" t="b" cm="1">
        <f t="array" ref="Q7029">IF(
    $U$1=1, AND($P7029&lt;&gt;"", $P7029&lt;&gt;"...", $P7029&lt;&gt;"입력오류"),
    IF(
        $U$18=1, AND($P7029&lt;&gt;"", $P7029&lt;&gt;"...", $P7029&lt;&gt;"입력오류", ISNUMBER(FIND(INDEX($T$2:$T$7,$U$1),$P7029))),
        IF(
            $U$17="기타", AND($P7029&lt;&gt;"", $P7029&lt;&gt;"...", $P7029&lt;&gt;"입력오류", NOT(ISNUMBER(FIND($T$21:$T$34,$P7029)))),
            AND($P7029&lt;&gt;"", $P7029&lt;&gt;"...", $P7029&lt;&gt;"입력오류", $T$19=$P7029)
        )
    )
)</f>
        <v>0</v>
      </c>
    </row>
    <row r="7030" spans="9:17">
      <c r="I7030">
        <f t="shared" si="328"/>
        <v>7029</v>
      </c>
      <c r="J7030" t="e">
        <f t="shared" si="329"/>
        <v>#N/A</v>
      </c>
      <c r="K7030" t="e">
        <f t="shared" si="327"/>
        <v>#N/A</v>
      </c>
      <c r="L7030" t="b">
        <f>COUNTIF($N$2:N7030, N7030)=1</f>
        <v>0</v>
      </c>
      <c r="M7030" s="37">
        <f>IF( $Q7030, MAX($M$1:M7029)+1, 0)</f>
        <v>0</v>
      </c>
      <c r="N7030" t="e" cm="1">
        <f t="array" ref="N7030">INDEX($A$9:$F$1048576, $J7030, $K7030 )</f>
        <v>#N/A</v>
      </c>
      <c r="O7030" t="e" cm="1">
        <f t="array" ref="O7030">INDEX($B$9:$F$1048576, $J7030, $K7030 )</f>
        <v>#N/A</v>
      </c>
      <c r="P7030" t="str" cm="1">
        <f t="array" ref="P7030">IF( $L7030, TRIM(_xll.IMDP("IR", $G$5&amp;$N7030, $G$6)), "" )</f>
        <v/>
      </c>
      <c r="Q7030" t="b" cm="1">
        <f t="array" ref="Q7030">IF(
    $U$1=1, AND($P7030&lt;&gt;"", $P7030&lt;&gt;"...", $P7030&lt;&gt;"입력오류"),
    IF(
        $U$18=1, AND($P7030&lt;&gt;"", $P7030&lt;&gt;"...", $P7030&lt;&gt;"입력오류", ISNUMBER(FIND(INDEX($T$2:$T$7,$U$1),$P7030))),
        IF(
            $U$17="기타", AND($P7030&lt;&gt;"", $P7030&lt;&gt;"...", $P7030&lt;&gt;"입력오류", NOT(ISNUMBER(FIND($T$21:$T$34,$P7030)))),
            AND($P7030&lt;&gt;"", $P7030&lt;&gt;"...", $P7030&lt;&gt;"입력오류", $T$19=$P7030)
        )
    )
)</f>
        <v>0</v>
      </c>
    </row>
    <row r="7031" spans="9:17">
      <c r="I7031">
        <f t="shared" si="328"/>
        <v>7030</v>
      </c>
      <c r="J7031" t="e">
        <f t="shared" si="329"/>
        <v>#N/A</v>
      </c>
      <c r="K7031" t="e">
        <f t="shared" si="327"/>
        <v>#N/A</v>
      </c>
      <c r="L7031" t="b">
        <f>COUNTIF($N$2:N7031, N7031)=1</f>
        <v>0</v>
      </c>
      <c r="M7031" s="37">
        <f>IF( $Q7031, MAX($M$1:M7030)+1, 0)</f>
        <v>0</v>
      </c>
      <c r="N7031" t="e" cm="1">
        <f t="array" ref="N7031">INDEX($A$9:$F$1048576, $J7031, $K7031 )</f>
        <v>#N/A</v>
      </c>
      <c r="O7031" t="e" cm="1">
        <f t="array" ref="O7031">INDEX($B$9:$F$1048576, $J7031, $K7031 )</f>
        <v>#N/A</v>
      </c>
      <c r="P7031" t="str" cm="1">
        <f t="array" ref="P7031">IF( $L7031, TRIM(_xll.IMDP("IR", $G$5&amp;$N7031, $G$6)), "" )</f>
        <v/>
      </c>
      <c r="Q7031" t="b" cm="1">
        <f t="array" ref="Q7031">IF(
    $U$1=1, AND($P7031&lt;&gt;"", $P7031&lt;&gt;"...", $P7031&lt;&gt;"입력오류"),
    IF(
        $U$18=1, AND($P7031&lt;&gt;"", $P7031&lt;&gt;"...", $P7031&lt;&gt;"입력오류", ISNUMBER(FIND(INDEX($T$2:$T$7,$U$1),$P7031))),
        IF(
            $U$17="기타", AND($P7031&lt;&gt;"", $P7031&lt;&gt;"...", $P7031&lt;&gt;"입력오류", NOT(ISNUMBER(FIND($T$21:$T$34,$P7031)))),
            AND($P7031&lt;&gt;"", $P7031&lt;&gt;"...", $P7031&lt;&gt;"입력오류", $T$19=$P7031)
        )
    )
)</f>
        <v>0</v>
      </c>
    </row>
    <row r="7032" spans="9:17">
      <c r="I7032">
        <f t="shared" si="328"/>
        <v>7031</v>
      </c>
      <c r="J7032" t="e">
        <f t="shared" si="329"/>
        <v>#N/A</v>
      </c>
      <c r="K7032" t="e">
        <f t="shared" si="327"/>
        <v>#N/A</v>
      </c>
      <c r="L7032" t="b">
        <f>COUNTIF($N$2:N7032, N7032)=1</f>
        <v>0</v>
      </c>
      <c r="M7032" s="37">
        <f>IF( $Q7032, MAX($M$1:M7031)+1, 0)</f>
        <v>0</v>
      </c>
      <c r="N7032" t="e" cm="1">
        <f t="array" ref="N7032">INDEX($A$9:$F$1048576, $J7032, $K7032 )</f>
        <v>#N/A</v>
      </c>
      <c r="O7032" t="e" cm="1">
        <f t="array" ref="O7032">INDEX($B$9:$F$1048576, $J7032, $K7032 )</f>
        <v>#N/A</v>
      </c>
      <c r="P7032" t="str" cm="1">
        <f t="array" ref="P7032">IF( $L7032, TRIM(_xll.IMDP("IR", $G$5&amp;$N7032, $G$6)), "" )</f>
        <v/>
      </c>
      <c r="Q7032" t="b" cm="1">
        <f t="array" ref="Q7032">IF(
    $U$1=1, AND($P7032&lt;&gt;"", $P7032&lt;&gt;"...", $P7032&lt;&gt;"입력오류"),
    IF(
        $U$18=1, AND($P7032&lt;&gt;"", $P7032&lt;&gt;"...", $P7032&lt;&gt;"입력오류", ISNUMBER(FIND(INDEX($T$2:$T$7,$U$1),$P7032))),
        IF(
            $U$17="기타", AND($P7032&lt;&gt;"", $P7032&lt;&gt;"...", $P7032&lt;&gt;"입력오류", NOT(ISNUMBER(FIND($T$21:$T$34,$P7032)))),
            AND($P7032&lt;&gt;"", $P7032&lt;&gt;"...", $P7032&lt;&gt;"입력오류", $T$19=$P7032)
        )
    )
)</f>
        <v>0</v>
      </c>
    </row>
    <row r="7033" spans="9:17">
      <c r="I7033">
        <f t="shared" si="328"/>
        <v>7032</v>
      </c>
      <c r="J7033" t="e">
        <f t="shared" si="329"/>
        <v>#N/A</v>
      </c>
      <c r="K7033" t="e">
        <f t="shared" si="327"/>
        <v>#N/A</v>
      </c>
      <c r="L7033" t="b">
        <f>COUNTIF($N$2:N7033, N7033)=1</f>
        <v>0</v>
      </c>
      <c r="M7033" s="37">
        <f>IF( $Q7033, MAX($M$1:M7032)+1, 0)</f>
        <v>0</v>
      </c>
      <c r="N7033" t="e" cm="1">
        <f t="array" ref="N7033">INDEX($A$9:$F$1048576, $J7033, $K7033 )</f>
        <v>#N/A</v>
      </c>
      <c r="O7033" t="e" cm="1">
        <f t="array" ref="O7033">INDEX($B$9:$F$1048576, $J7033, $K7033 )</f>
        <v>#N/A</v>
      </c>
      <c r="P7033" t="str" cm="1">
        <f t="array" ref="P7033">IF( $L7033, TRIM(_xll.IMDP("IR", $G$5&amp;$N7033, $G$6)), "" )</f>
        <v/>
      </c>
      <c r="Q7033" t="b" cm="1">
        <f t="array" ref="Q7033">IF(
    $U$1=1, AND($P7033&lt;&gt;"", $P7033&lt;&gt;"...", $P7033&lt;&gt;"입력오류"),
    IF(
        $U$18=1, AND($P7033&lt;&gt;"", $P7033&lt;&gt;"...", $P7033&lt;&gt;"입력오류", ISNUMBER(FIND(INDEX($T$2:$T$7,$U$1),$P7033))),
        IF(
            $U$17="기타", AND($P7033&lt;&gt;"", $P7033&lt;&gt;"...", $P7033&lt;&gt;"입력오류", NOT(ISNUMBER(FIND($T$21:$T$34,$P7033)))),
            AND($P7033&lt;&gt;"", $P7033&lt;&gt;"...", $P7033&lt;&gt;"입력오류", $T$19=$P7033)
        )
    )
)</f>
        <v>0</v>
      </c>
    </row>
    <row r="7034" spans="9:17">
      <c r="I7034">
        <f t="shared" si="328"/>
        <v>7033</v>
      </c>
      <c r="J7034" t="e">
        <f t="shared" si="329"/>
        <v>#N/A</v>
      </c>
      <c r="K7034" t="e">
        <f t="shared" si="327"/>
        <v>#N/A</v>
      </c>
      <c r="L7034" t="b">
        <f>COUNTIF($N$2:N7034, N7034)=1</f>
        <v>0</v>
      </c>
      <c r="M7034" s="37">
        <f>IF( $Q7034, MAX($M$1:M7033)+1, 0)</f>
        <v>0</v>
      </c>
      <c r="N7034" t="e" cm="1">
        <f t="array" ref="N7034">INDEX($A$9:$F$1048576, $J7034, $K7034 )</f>
        <v>#N/A</v>
      </c>
      <c r="O7034" t="e" cm="1">
        <f t="array" ref="O7034">INDEX($B$9:$F$1048576, $J7034, $K7034 )</f>
        <v>#N/A</v>
      </c>
      <c r="P7034" t="str" cm="1">
        <f t="array" ref="P7034">IF( $L7034, TRIM(_xll.IMDP("IR", $G$5&amp;$N7034, $G$6)), "" )</f>
        <v/>
      </c>
      <c r="Q7034" t="b" cm="1">
        <f t="array" ref="Q7034">IF(
    $U$1=1, AND($P7034&lt;&gt;"", $P7034&lt;&gt;"...", $P7034&lt;&gt;"입력오류"),
    IF(
        $U$18=1, AND($P7034&lt;&gt;"", $P7034&lt;&gt;"...", $P7034&lt;&gt;"입력오류", ISNUMBER(FIND(INDEX($T$2:$T$7,$U$1),$P7034))),
        IF(
            $U$17="기타", AND($P7034&lt;&gt;"", $P7034&lt;&gt;"...", $P7034&lt;&gt;"입력오류", NOT(ISNUMBER(FIND($T$21:$T$34,$P7034)))),
            AND($P7034&lt;&gt;"", $P7034&lt;&gt;"...", $P7034&lt;&gt;"입력오류", $T$19=$P7034)
        )
    )
)</f>
        <v>0</v>
      </c>
    </row>
    <row r="7035" spans="9:17">
      <c r="I7035">
        <f t="shared" si="328"/>
        <v>7034</v>
      </c>
      <c r="J7035" t="e">
        <f t="shared" si="329"/>
        <v>#N/A</v>
      </c>
      <c r="K7035" t="e">
        <f t="shared" si="327"/>
        <v>#N/A</v>
      </c>
      <c r="L7035" t="b">
        <f>COUNTIF($N$2:N7035, N7035)=1</f>
        <v>0</v>
      </c>
      <c r="M7035" s="37">
        <f>IF( $Q7035, MAX($M$1:M7034)+1, 0)</f>
        <v>0</v>
      </c>
      <c r="N7035" t="e" cm="1">
        <f t="array" ref="N7035">INDEX($A$9:$F$1048576, $J7035, $K7035 )</f>
        <v>#N/A</v>
      </c>
      <c r="O7035" t="e" cm="1">
        <f t="array" ref="O7035">INDEX($B$9:$F$1048576, $J7035, $K7035 )</f>
        <v>#N/A</v>
      </c>
      <c r="P7035" t="str" cm="1">
        <f t="array" ref="P7035">IF( $L7035, TRIM(_xll.IMDP("IR", $G$5&amp;$N7035, $G$6)), "" )</f>
        <v/>
      </c>
      <c r="Q7035" t="b" cm="1">
        <f t="array" ref="Q7035">IF(
    $U$1=1, AND($P7035&lt;&gt;"", $P7035&lt;&gt;"...", $P7035&lt;&gt;"입력오류"),
    IF(
        $U$18=1, AND($P7035&lt;&gt;"", $P7035&lt;&gt;"...", $P7035&lt;&gt;"입력오류", ISNUMBER(FIND(INDEX($T$2:$T$7,$U$1),$P7035))),
        IF(
            $U$17="기타", AND($P7035&lt;&gt;"", $P7035&lt;&gt;"...", $P7035&lt;&gt;"입력오류", NOT(ISNUMBER(FIND($T$21:$T$34,$P7035)))),
            AND($P7035&lt;&gt;"", $P7035&lt;&gt;"...", $P7035&lt;&gt;"입력오류", $T$19=$P7035)
        )
    )
)</f>
        <v>0</v>
      </c>
    </row>
    <row r="7036" spans="9:17">
      <c r="I7036">
        <f t="shared" si="328"/>
        <v>7035</v>
      </c>
      <c r="J7036" t="e">
        <f t="shared" si="329"/>
        <v>#N/A</v>
      </c>
      <c r="K7036" t="e">
        <f t="shared" si="327"/>
        <v>#N/A</v>
      </c>
      <c r="L7036" t="b">
        <f>COUNTIF($N$2:N7036, N7036)=1</f>
        <v>0</v>
      </c>
      <c r="M7036" s="37">
        <f>IF( $Q7036, MAX($M$1:M7035)+1, 0)</f>
        <v>0</v>
      </c>
      <c r="N7036" t="e" cm="1">
        <f t="array" ref="N7036">INDEX($A$9:$F$1048576, $J7036, $K7036 )</f>
        <v>#N/A</v>
      </c>
      <c r="O7036" t="e" cm="1">
        <f t="array" ref="O7036">INDEX($B$9:$F$1048576, $J7036, $K7036 )</f>
        <v>#N/A</v>
      </c>
      <c r="P7036" t="str" cm="1">
        <f t="array" ref="P7036">IF( $L7036, TRIM(_xll.IMDP("IR", $G$5&amp;$N7036, $G$6)), "" )</f>
        <v/>
      </c>
      <c r="Q7036" t="b" cm="1">
        <f t="array" ref="Q7036">IF(
    $U$1=1, AND($P7036&lt;&gt;"", $P7036&lt;&gt;"...", $P7036&lt;&gt;"입력오류"),
    IF(
        $U$18=1, AND($P7036&lt;&gt;"", $P7036&lt;&gt;"...", $P7036&lt;&gt;"입력오류", ISNUMBER(FIND(INDEX($T$2:$T$7,$U$1),$P7036))),
        IF(
            $U$17="기타", AND($P7036&lt;&gt;"", $P7036&lt;&gt;"...", $P7036&lt;&gt;"입력오류", NOT(ISNUMBER(FIND($T$21:$T$34,$P7036)))),
            AND($P7036&lt;&gt;"", $P7036&lt;&gt;"...", $P7036&lt;&gt;"입력오류", $T$19=$P7036)
        )
    )
)</f>
        <v>0</v>
      </c>
    </row>
    <row r="7037" spans="9:17">
      <c r="I7037">
        <f t="shared" si="328"/>
        <v>7036</v>
      </c>
      <c r="J7037" t="e">
        <f t="shared" si="329"/>
        <v>#N/A</v>
      </c>
      <c r="K7037" t="e">
        <f t="shared" si="327"/>
        <v>#N/A</v>
      </c>
      <c r="L7037" t="b">
        <f>COUNTIF($N$2:N7037, N7037)=1</f>
        <v>0</v>
      </c>
      <c r="M7037" s="37">
        <f>IF( $Q7037, MAX($M$1:M7036)+1, 0)</f>
        <v>0</v>
      </c>
      <c r="N7037" t="e" cm="1">
        <f t="array" ref="N7037">INDEX($A$9:$F$1048576, $J7037, $K7037 )</f>
        <v>#N/A</v>
      </c>
      <c r="O7037" t="e" cm="1">
        <f t="array" ref="O7037">INDEX($B$9:$F$1048576, $J7037, $K7037 )</f>
        <v>#N/A</v>
      </c>
      <c r="P7037" t="str" cm="1">
        <f t="array" ref="P7037">IF( $L7037, TRIM(_xll.IMDP("IR", $G$5&amp;$N7037, $G$6)), "" )</f>
        <v/>
      </c>
      <c r="Q7037" t="b" cm="1">
        <f t="array" ref="Q7037">IF(
    $U$1=1, AND($P7037&lt;&gt;"", $P7037&lt;&gt;"...", $P7037&lt;&gt;"입력오류"),
    IF(
        $U$18=1, AND($P7037&lt;&gt;"", $P7037&lt;&gt;"...", $P7037&lt;&gt;"입력오류", ISNUMBER(FIND(INDEX($T$2:$T$7,$U$1),$P7037))),
        IF(
            $U$17="기타", AND($P7037&lt;&gt;"", $P7037&lt;&gt;"...", $P7037&lt;&gt;"입력오류", NOT(ISNUMBER(FIND($T$21:$T$34,$P7037)))),
            AND($P7037&lt;&gt;"", $P7037&lt;&gt;"...", $P7037&lt;&gt;"입력오류", $T$19=$P7037)
        )
    )
)</f>
        <v>0</v>
      </c>
    </row>
    <row r="7038" spans="9:17">
      <c r="I7038">
        <f t="shared" si="328"/>
        <v>7037</v>
      </c>
      <c r="J7038" t="e">
        <f t="shared" si="329"/>
        <v>#N/A</v>
      </c>
      <c r="K7038" t="e">
        <f t="shared" si="327"/>
        <v>#N/A</v>
      </c>
      <c r="L7038" t="b">
        <f>COUNTIF($N$2:N7038, N7038)=1</f>
        <v>0</v>
      </c>
      <c r="M7038" s="37">
        <f>IF( $Q7038, MAX($M$1:M7037)+1, 0)</f>
        <v>0</v>
      </c>
      <c r="N7038" t="e" cm="1">
        <f t="array" ref="N7038">INDEX($A$9:$F$1048576, $J7038, $K7038 )</f>
        <v>#N/A</v>
      </c>
      <c r="O7038" t="e" cm="1">
        <f t="array" ref="O7038">INDEX($B$9:$F$1048576, $J7038, $K7038 )</f>
        <v>#N/A</v>
      </c>
      <c r="P7038" t="str" cm="1">
        <f t="array" ref="P7038">IF( $L7038, TRIM(_xll.IMDP("IR", $G$5&amp;$N7038, $G$6)), "" )</f>
        <v/>
      </c>
      <c r="Q7038" t="b" cm="1">
        <f t="array" ref="Q7038">IF(
    $U$1=1, AND($P7038&lt;&gt;"", $P7038&lt;&gt;"...", $P7038&lt;&gt;"입력오류"),
    IF(
        $U$18=1, AND($P7038&lt;&gt;"", $P7038&lt;&gt;"...", $P7038&lt;&gt;"입력오류", ISNUMBER(FIND(INDEX($T$2:$T$7,$U$1),$P7038))),
        IF(
            $U$17="기타", AND($P7038&lt;&gt;"", $P7038&lt;&gt;"...", $P7038&lt;&gt;"입력오류", NOT(ISNUMBER(FIND($T$21:$T$34,$P7038)))),
            AND($P7038&lt;&gt;"", $P7038&lt;&gt;"...", $P7038&lt;&gt;"입력오류", $T$19=$P7038)
        )
    )
)</f>
        <v>0</v>
      </c>
    </row>
    <row r="7039" spans="9:17">
      <c r="I7039">
        <f t="shared" si="328"/>
        <v>7038</v>
      </c>
      <c r="J7039" t="e">
        <f t="shared" si="329"/>
        <v>#N/A</v>
      </c>
      <c r="K7039" t="e">
        <f t="shared" si="327"/>
        <v>#N/A</v>
      </c>
      <c r="L7039" t="b">
        <f>COUNTIF($N$2:N7039, N7039)=1</f>
        <v>0</v>
      </c>
      <c r="M7039" s="37">
        <f>IF( $Q7039, MAX($M$1:M7038)+1, 0)</f>
        <v>0</v>
      </c>
      <c r="N7039" t="e" cm="1">
        <f t="array" ref="N7039">INDEX($A$9:$F$1048576, $J7039, $K7039 )</f>
        <v>#N/A</v>
      </c>
      <c r="O7039" t="e" cm="1">
        <f t="array" ref="O7039">INDEX($B$9:$F$1048576, $J7039, $K7039 )</f>
        <v>#N/A</v>
      </c>
      <c r="P7039" t="str" cm="1">
        <f t="array" ref="P7039">IF( $L7039, TRIM(_xll.IMDP("IR", $G$5&amp;$N7039, $G$6)), "" )</f>
        <v/>
      </c>
      <c r="Q7039" t="b" cm="1">
        <f t="array" ref="Q7039">IF(
    $U$1=1, AND($P7039&lt;&gt;"", $P7039&lt;&gt;"...", $P7039&lt;&gt;"입력오류"),
    IF(
        $U$18=1, AND($P7039&lt;&gt;"", $P7039&lt;&gt;"...", $P7039&lt;&gt;"입력오류", ISNUMBER(FIND(INDEX($T$2:$T$7,$U$1),$P7039))),
        IF(
            $U$17="기타", AND($P7039&lt;&gt;"", $P7039&lt;&gt;"...", $P7039&lt;&gt;"입력오류", NOT(ISNUMBER(FIND($T$21:$T$34,$P7039)))),
            AND($P7039&lt;&gt;"", $P7039&lt;&gt;"...", $P7039&lt;&gt;"입력오류", $T$19=$P7039)
        )
    )
)</f>
        <v>0</v>
      </c>
    </row>
    <row r="7040" spans="9:17">
      <c r="I7040">
        <f t="shared" si="328"/>
        <v>7039</v>
      </c>
      <c r="J7040" t="e">
        <f t="shared" si="329"/>
        <v>#N/A</v>
      </c>
      <c r="K7040" t="e">
        <f t="shared" si="327"/>
        <v>#N/A</v>
      </c>
      <c r="L7040" t="b">
        <f>COUNTIF($N$2:N7040, N7040)=1</f>
        <v>0</v>
      </c>
      <c r="M7040" s="37">
        <f>IF( $Q7040, MAX($M$1:M7039)+1, 0)</f>
        <v>0</v>
      </c>
      <c r="N7040" t="e" cm="1">
        <f t="array" ref="N7040">INDEX($A$9:$F$1048576, $J7040, $K7040 )</f>
        <v>#N/A</v>
      </c>
      <c r="O7040" t="e" cm="1">
        <f t="array" ref="O7040">INDEX($B$9:$F$1048576, $J7040, $K7040 )</f>
        <v>#N/A</v>
      </c>
      <c r="P7040" t="str" cm="1">
        <f t="array" ref="P7040">IF( $L7040, TRIM(_xll.IMDP("IR", $G$5&amp;$N7040, $G$6)), "" )</f>
        <v/>
      </c>
      <c r="Q7040" t="b" cm="1">
        <f t="array" ref="Q7040">IF(
    $U$1=1, AND($P7040&lt;&gt;"", $P7040&lt;&gt;"...", $P7040&lt;&gt;"입력오류"),
    IF(
        $U$18=1, AND($P7040&lt;&gt;"", $P7040&lt;&gt;"...", $P7040&lt;&gt;"입력오류", ISNUMBER(FIND(INDEX($T$2:$T$7,$U$1),$P7040))),
        IF(
            $U$17="기타", AND($P7040&lt;&gt;"", $P7040&lt;&gt;"...", $P7040&lt;&gt;"입력오류", NOT(ISNUMBER(FIND($T$21:$T$34,$P7040)))),
            AND($P7040&lt;&gt;"", $P7040&lt;&gt;"...", $P7040&lt;&gt;"입력오류", $T$19=$P7040)
        )
    )
)</f>
        <v>0</v>
      </c>
    </row>
    <row r="7041" spans="9:17">
      <c r="I7041">
        <f t="shared" si="328"/>
        <v>7040</v>
      </c>
      <c r="J7041" t="e">
        <f t="shared" si="329"/>
        <v>#N/A</v>
      </c>
      <c r="K7041" t="e">
        <f t="shared" si="327"/>
        <v>#N/A</v>
      </c>
      <c r="L7041" t="b">
        <f>COUNTIF($N$2:N7041, N7041)=1</f>
        <v>0</v>
      </c>
      <c r="M7041" s="37">
        <f>IF( $Q7041, MAX($M$1:M7040)+1, 0)</f>
        <v>0</v>
      </c>
      <c r="N7041" t="e" cm="1">
        <f t="array" ref="N7041">INDEX($A$9:$F$1048576, $J7041, $K7041 )</f>
        <v>#N/A</v>
      </c>
      <c r="O7041" t="e" cm="1">
        <f t="array" ref="O7041">INDEX($B$9:$F$1048576, $J7041, $K7041 )</f>
        <v>#N/A</v>
      </c>
      <c r="P7041" t="str" cm="1">
        <f t="array" ref="P7041">IF( $L7041, TRIM(_xll.IMDP("IR", $G$5&amp;$N7041, $G$6)), "" )</f>
        <v/>
      </c>
      <c r="Q7041" t="b" cm="1">
        <f t="array" ref="Q7041">IF(
    $U$1=1, AND($P7041&lt;&gt;"", $P7041&lt;&gt;"...", $P7041&lt;&gt;"입력오류"),
    IF(
        $U$18=1, AND($P7041&lt;&gt;"", $P7041&lt;&gt;"...", $P7041&lt;&gt;"입력오류", ISNUMBER(FIND(INDEX($T$2:$T$7,$U$1),$P7041))),
        IF(
            $U$17="기타", AND($P7041&lt;&gt;"", $P7041&lt;&gt;"...", $P7041&lt;&gt;"입력오류", NOT(ISNUMBER(FIND($T$21:$T$34,$P7041)))),
            AND($P7041&lt;&gt;"", $P7041&lt;&gt;"...", $P7041&lt;&gt;"입력오류", $T$19=$P7041)
        )
    )
)</f>
        <v>0</v>
      </c>
    </row>
    <row r="7042" spans="9:17">
      <c r="I7042">
        <f t="shared" si="328"/>
        <v>7041</v>
      </c>
      <c r="J7042" t="e">
        <f t="shared" si="329"/>
        <v>#N/A</v>
      </c>
      <c r="K7042" t="e">
        <f t="shared" ref="K7042:K7105" si="330">IF( $I7042&gt;$G$4, NA(), IF($I7042&gt;$G$3, 5, IF($I7042&gt;$G$2, 3, 1 ) ) )</f>
        <v>#N/A</v>
      </c>
      <c r="L7042" t="b">
        <f>COUNTIF($N$2:N7042, N7042)=1</f>
        <v>0</v>
      </c>
      <c r="M7042" s="37">
        <f>IF( $Q7042, MAX($M$1:M7041)+1, 0)</f>
        <v>0</v>
      </c>
      <c r="N7042" t="e" cm="1">
        <f t="array" ref="N7042">INDEX($A$9:$F$1048576, $J7042, $K7042 )</f>
        <v>#N/A</v>
      </c>
      <c r="O7042" t="e" cm="1">
        <f t="array" ref="O7042">INDEX($B$9:$F$1048576, $J7042, $K7042 )</f>
        <v>#N/A</v>
      </c>
      <c r="P7042" t="str" cm="1">
        <f t="array" ref="P7042">IF( $L7042, TRIM(_xll.IMDP("IR", $G$5&amp;$N7042, $G$6)), "" )</f>
        <v/>
      </c>
      <c r="Q7042" t="b" cm="1">
        <f t="array" ref="Q7042">IF(
    $U$1=1, AND($P7042&lt;&gt;"", $P7042&lt;&gt;"...", $P7042&lt;&gt;"입력오류"),
    IF(
        $U$18=1, AND($P7042&lt;&gt;"", $P7042&lt;&gt;"...", $P7042&lt;&gt;"입력오류", ISNUMBER(FIND(INDEX($T$2:$T$7,$U$1),$P7042))),
        IF(
            $U$17="기타", AND($P7042&lt;&gt;"", $P7042&lt;&gt;"...", $P7042&lt;&gt;"입력오류", NOT(ISNUMBER(FIND($T$21:$T$34,$P7042)))),
            AND($P7042&lt;&gt;"", $P7042&lt;&gt;"...", $P7042&lt;&gt;"입력오류", $T$19=$P7042)
        )
    )
)</f>
        <v>0</v>
      </c>
    </row>
    <row r="7043" spans="9:17">
      <c r="I7043">
        <f t="shared" ref="I7043:I7106" si="331">ROW()-1</f>
        <v>7042</v>
      </c>
      <c r="J7043" t="e">
        <f t="shared" ref="J7043:J7106" si="332">IF( $I7043&gt;$G$4, NA(), IF($I7043&gt;$G$3, $I7043-$G$3, IF($I7043&gt;$G$2, $I7043-$G$2, $I7043 ) ) )</f>
        <v>#N/A</v>
      </c>
      <c r="K7043" t="e">
        <f t="shared" si="330"/>
        <v>#N/A</v>
      </c>
      <c r="L7043" t="b">
        <f>COUNTIF($N$2:N7043, N7043)=1</f>
        <v>0</v>
      </c>
      <c r="M7043" s="37">
        <f>IF( $Q7043, MAX($M$1:M7042)+1, 0)</f>
        <v>0</v>
      </c>
      <c r="N7043" t="e" cm="1">
        <f t="array" ref="N7043">INDEX($A$9:$F$1048576, $J7043, $K7043 )</f>
        <v>#N/A</v>
      </c>
      <c r="O7043" t="e" cm="1">
        <f t="array" ref="O7043">INDEX($B$9:$F$1048576, $J7043, $K7043 )</f>
        <v>#N/A</v>
      </c>
      <c r="P7043" t="str" cm="1">
        <f t="array" ref="P7043">IF( $L7043, TRIM(_xll.IMDP("IR", $G$5&amp;$N7043, $G$6)), "" )</f>
        <v/>
      </c>
      <c r="Q7043" t="b" cm="1">
        <f t="array" ref="Q7043">IF(
    $U$1=1, AND($P7043&lt;&gt;"", $P7043&lt;&gt;"...", $P7043&lt;&gt;"입력오류"),
    IF(
        $U$18=1, AND($P7043&lt;&gt;"", $P7043&lt;&gt;"...", $P7043&lt;&gt;"입력오류", ISNUMBER(FIND(INDEX($T$2:$T$7,$U$1),$P7043))),
        IF(
            $U$17="기타", AND($P7043&lt;&gt;"", $P7043&lt;&gt;"...", $P7043&lt;&gt;"입력오류", NOT(ISNUMBER(FIND($T$21:$T$34,$P7043)))),
            AND($P7043&lt;&gt;"", $P7043&lt;&gt;"...", $P7043&lt;&gt;"입력오류", $T$19=$P7043)
        )
    )
)</f>
        <v>0</v>
      </c>
    </row>
    <row r="7044" spans="9:17">
      <c r="I7044">
        <f t="shared" si="331"/>
        <v>7043</v>
      </c>
      <c r="J7044" t="e">
        <f t="shared" si="332"/>
        <v>#N/A</v>
      </c>
      <c r="K7044" t="e">
        <f t="shared" si="330"/>
        <v>#N/A</v>
      </c>
      <c r="L7044" t="b">
        <f>COUNTIF($N$2:N7044, N7044)=1</f>
        <v>0</v>
      </c>
      <c r="M7044" s="37">
        <f>IF( $Q7044, MAX($M$1:M7043)+1, 0)</f>
        <v>0</v>
      </c>
      <c r="N7044" t="e" cm="1">
        <f t="array" ref="N7044">INDEX($A$9:$F$1048576, $J7044, $K7044 )</f>
        <v>#N/A</v>
      </c>
      <c r="O7044" t="e" cm="1">
        <f t="array" ref="O7044">INDEX($B$9:$F$1048576, $J7044, $K7044 )</f>
        <v>#N/A</v>
      </c>
      <c r="P7044" t="str" cm="1">
        <f t="array" ref="P7044">IF( $L7044, TRIM(_xll.IMDP("IR", $G$5&amp;$N7044, $G$6)), "" )</f>
        <v/>
      </c>
      <c r="Q7044" t="b" cm="1">
        <f t="array" ref="Q7044">IF(
    $U$1=1, AND($P7044&lt;&gt;"", $P7044&lt;&gt;"...", $P7044&lt;&gt;"입력오류"),
    IF(
        $U$18=1, AND($P7044&lt;&gt;"", $P7044&lt;&gt;"...", $P7044&lt;&gt;"입력오류", ISNUMBER(FIND(INDEX($T$2:$T$7,$U$1),$P7044))),
        IF(
            $U$17="기타", AND($P7044&lt;&gt;"", $P7044&lt;&gt;"...", $P7044&lt;&gt;"입력오류", NOT(ISNUMBER(FIND($T$21:$T$34,$P7044)))),
            AND($P7044&lt;&gt;"", $P7044&lt;&gt;"...", $P7044&lt;&gt;"입력오류", $T$19=$P7044)
        )
    )
)</f>
        <v>0</v>
      </c>
    </row>
    <row r="7045" spans="9:17">
      <c r="I7045">
        <f t="shared" si="331"/>
        <v>7044</v>
      </c>
      <c r="J7045" t="e">
        <f t="shared" si="332"/>
        <v>#N/A</v>
      </c>
      <c r="K7045" t="e">
        <f t="shared" si="330"/>
        <v>#N/A</v>
      </c>
      <c r="L7045" t="b">
        <f>COUNTIF($N$2:N7045, N7045)=1</f>
        <v>0</v>
      </c>
      <c r="M7045" s="37">
        <f>IF( $Q7045, MAX($M$1:M7044)+1, 0)</f>
        <v>0</v>
      </c>
      <c r="N7045" t="e" cm="1">
        <f t="array" ref="N7045">INDEX($A$9:$F$1048576, $J7045, $K7045 )</f>
        <v>#N/A</v>
      </c>
      <c r="O7045" t="e" cm="1">
        <f t="array" ref="O7045">INDEX($B$9:$F$1048576, $J7045, $K7045 )</f>
        <v>#N/A</v>
      </c>
      <c r="P7045" t="str" cm="1">
        <f t="array" ref="P7045">IF( $L7045, TRIM(_xll.IMDP("IR", $G$5&amp;$N7045, $G$6)), "" )</f>
        <v/>
      </c>
      <c r="Q7045" t="b" cm="1">
        <f t="array" ref="Q7045">IF(
    $U$1=1, AND($P7045&lt;&gt;"", $P7045&lt;&gt;"...", $P7045&lt;&gt;"입력오류"),
    IF(
        $U$18=1, AND($P7045&lt;&gt;"", $P7045&lt;&gt;"...", $P7045&lt;&gt;"입력오류", ISNUMBER(FIND(INDEX($T$2:$T$7,$U$1),$P7045))),
        IF(
            $U$17="기타", AND($P7045&lt;&gt;"", $P7045&lt;&gt;"...", $P7045&lt;&gt;"입력오류", NOT(ISNUMBER(FIND($T$21:$T$34,$P7045)))),
            AND($P7045&lt;&gt;"", $P7045&lt;&gt;"...", $P7045&lt;&gt;"입력오류", $T$19=$P7045)
        )
    )
)</f>
        <v>0</v>
      </c>
    </row>
    <row r="7046" spans="9:17">
      <c r="I7046">
        <f t="shared" si="331"/>
        <v>7045</v>
      </c>
      <c r="J7046" t="e">
        <f t="shared" si="332"/>
        <v>#N/A</v>
      </c>
      <c r="K7046" t="e">
        <f t="shared" si="330"/>
        <v>#N/A</v>
      </c>
      <c r="L7046" t="b">
        <f>COUNTIF($N$2:N7046, N7046)=1</f>
        <v>0</v>
      </c>
      <c r="M7046" s="37">
        <f>IF( $Q7046, MAX($M$1:M7045)+1, 0)</f>
        <v>0</v>
      </c>
      <c r="N7046" t="e" cm="1">
        <f t="array" ref="N7046">INDEX($A$9:$F$1048576, $J7046, $K7046 )</f>
        <v>#N/A</v>
      </c>
      <c r="O7046" t="e" cm="1">
        <f t="array" ref="O7046">INDEX($B$9:$F$1048576, $J7046, $K7046 )</f>
        <v>#N/A</v>
      </c>
      <c r="P7046" t="str" cm="1">
        <f t="array" ref="P7046">IF( $L7046, TRIM(_xll.IMDP("IR", $G$5&amp;$N7046, $G$6)), "" )</f>
        <v/>
      </c>
      <c r="Q7046" t="b" cm="1">
        <f t="array" ref="Q7046">IF(
    $U$1=1, AND($P7046&lt;&gt;"", $P7046&lt;&gt;"...", $P7046&lt;&gt;"입력오류"),
    IF(
        $U$18=1, AND($P7046&lt;&gt;"", $P7046&lt;&gt;"...", $P7046&lt;&gt;"입력오류", ISNUMBER(FIND(INDEX($T$2:$T$7,$U$1),$P7046))),
        IF(
            $U$17="기타", AND($P7046&lt;&gt;"", $P7046&lt;&gt;"...", $P7046&lt;&gt;"입력오류", NOT(ISNUMBER(FIND($T$21:$T$34,$P7046)))),
            AND($P7046&lt;&gt;"", $P7046&lt;&gt;"...", $P7046&lt;&gt;"입력오류", $T$19=$P7046)
        )
    )
)</f>
        <v>0</v>
      </c>
    </row>
    <row r="7047" spans="9:17">
      <c r="I7047">
        <f t="shared" si="331"/>
        <v>7046</v>
      </c>
      <c r="J7047" t="e">
        <f t="shared" si="332"/>
        <v>#N/A</v>
      </c>
      <c r="K7047" t="e">
        <f t="shared" si="330"/>
        <v>#N/A</v>
      </c>
      <c r="L7047" t="b">
        <f>COUNTIF($N$2:N7047, N7047)=1</f>
        <v>0</v>
      </c>
      <c r="M7047" s="37">
        <f>IF( $Q7047, MAX($M$1:M7046)+1, 0)</f>
        <v>0</v>
      </c>
      <c r="N7047" t="e" cm="1">
        <f t="array" ref="N7047">INDEX($A$9:$F$1048576, $J7047, $K7047 )</f>
        <v>#N/A</v>
      </c>
      <c r="O7047" t="e" cm="1">
        <f t="array" ref="O7047">INDEX($B$9:$F$1048576, $J7047, $K7047 )</f>
        <v>#N/A</v>
      </c>
      <c r="P7047" t="str" cm="1">
        <f t="array" ref="P7047">IF( $L7047, TRIM(_xll.IMDP("IR", $G$5&amp;$N7047, $G$6)), "" )</f>
        <v/>
      </c>
      <c r="Q7047" t="b" cm="1">
        <f t="array" ref="Q7047">IF(
    $U$1=1, AND($P7047&lt;&gt;"", $P7047&lt;&gt;"...", $P7047&lt;&gt;"입력오류"),
    IF(
        $U$18=1, AND($P7047&lt;&gt;"", $P7047&lt;&gt;"...", $P7047&lt;&gt;"입력오류", ISNUMBER(FIND(INDEX($T$2:$T$7,$U$1),$P7047))),
        IF(
            $U$17="기타", AND($P7047&lt;&gt;"", $P7047&lt;&gt;"...", $P7047&lt;&gt;"입력오류", NOT(ISNUMBER(FIND($T$21:$T$34,$P7047)))),
            AND($P7047&lt;&gt;"", $P7047&lt;&gt;"...", $P7047&lt;&gt;"입력오류", $T$19=$P7047)
        )
    )
)</f>
        <v>0</v>
      </c>
    </row>
    <row r="7048" spans="9:17">
      <c r="I7048">
        <f t="shared" si="331"/>
        <v>7047</v>
      </c>
      <c r="J7048" t="e">
        <f t="shared" si="332"/>
        <v>#N/A</v>
      </c>
      <c r="K7048" t="e">
        <f t="shared" si="330"/>
        <v>#N/A</v>
      </c>
      <c r="L7048" t="b">
        <f>COUNTIF($N$2:N7048, N7048)=1</f>
        <v>0</v>
      </c>
      <c r="M7048" s="37">
        <f>IF( $Q7048, MAX($M$1:M7047)+1, 0)</f>
        <v>0</v>
      </c>
      <c r="N7048" t="e" cm="1">
        <f t="array" ref="N7048">INDEX($A$9:$F$1048576, $J7048, $K7048 )</f>
        <v>#N/A</v>
      </c>
      <c r="O7048" t="e" cm="1">
        <f t="array" ref="O7048">INDEX($B$9:$F$1048576, $J7048, $K7048 )</f>
        <v>#N/A</v>
      </c>
      <c r="P7048" t="str" cm="1">
        <f t="array" ref="P7048">IF( $L7048, TRIM(_xll.IMDP("IR", $G$5&amp;$N7048, $G$6)), "" )</f>
        <v/>
      </c>
      <c r="Q7048" t="b" cm="1">
        <f t="array" ref="Q7048">IF(
    $U$1=1, AND($P7048&lt;&gt;"", $P7048&lt;&gt;"...", $P7048&lt;&gt;"입력오류"),
    IF(
        $U$18=1, AND($P7048&lt;&gt;"", $P7048&lt;&gt;"...", $P7048&lt;&gt;"입력오류", ISNUMBER(FIND(INDEX($T$2:$T$7,$U$1),$P7048))),
        IF(
            $U$17="기타", AND($P7048&lt;&gt;"", $P7048&lt;&gt;"...", $P7048&lt;&gt;"입력오류", NOT(ISNUMBER(FIND($T$21:$T$34,$P7048)))),
            AND($P7048&lt;&gt;"", $P7048&lt;&gt;"...", $P7048&lt;&gt;"입력오류", $T$19=$P7048)
        )
    )
)</f>
        <v>0</v>
      </c>
    </row>
    <row r="7049" spans="9:17">
      <c r="I7049">
        <f t="shared" si="331"/>
        <v>7048</v>
      </c>
      <c r="J7049" t="e">
        <f t="shared" si="332"/>
        <v>#N/A</v>
      </c>
      <c r="K7049" t="e">
        <f t="shared" si="330"/>
        <v>#N/A</v>
      </c>
      <c r="L7049" t="b">
        <f>COUNTIF($N$2:N7049, N7049)=1</f>
        <v>0</v>
      </c>
      <c r="M7049" s="37">
        <f>IF( $Q7049, MAX($M$1:M7048)+1, 0)</f>
        <v>0</v>
      </c>
      <c r="N7049" t="e" cm="1">
        <f t="array" ref="N7049">INDEX($A$9:$F$1048576, $J7049, $K7049 )</f>
        <v>#N/A</v>
      </c>
      <c r="O7049" t="e" cm="1">
        <f t="array" ref="O7049">INDEX($B$9:$F$1048576, $J7049, $K7049 )</f>
        <v>#N/A</v>
      </c>
      <c r="P7049" t="str" cm="1">
        <f t="array" ref="P7049">IF( $L7049, TRIM(_xll.IMDP("IR", $G$5&amp;$N7049, $G$6)), "" )</f>
        <v/>
      </c>
      <c r="Q7049" t="b" cm="1">
        <f t="array" ref="Q7049">IF(
    $U$1=1, AND($P7049&lt;&gt;"", $P7049&lt;&gt;"...", $P7049&lt;&gt;"입력오류"),
    IF(
        $U$18=1, AND($P7049&lt;&gt;"", $P7049&lt;&gt;"...", $P7049&lt;&gt;"입력오류", ISNUMBER(FIND(INDEX($T$2:$T$7,$U$1),$P7049))),
        IF(
            $U$17="기타", AND($P7049&lt;&gt;"", $P7049&lt;&gt;"...", $P7049&lt;&gt;"입력오류", NOT(ISNUMBER(FIND($T$21:$T$34,$P7049)))),
            AND($P7049&lt;&gt;"", $P7049&lt;&gt;"...", $P7049&lt;&gt;"입력오류", $T$19=$P7049)
        )
    )
)</f>
        <v>0</v>
      </c>
    </row>
    <row r="7050" spans="9:17">
      <c r="I7050">
        <f t="shared" si="331"/>
        <v>7049</v>
      </c>
      <c r="J7050" t="e">
        <f t="shared" si="332"/>
        <v>#N/A</v>
      </c>
      <c r="K7050" t="e">
        <f t="shared" si="330"/>
        <v>#N/A</v>
      </c>
      <c r="L7050" t="b">
        <f>COUNTIF($N$2:N7050, N7050)=1</f>
        <v>0</v>
      </c>
      <c r="M7050" s="37">
        <f>IF( $Q7050, MAX($M$1:M7049)+1, 0)</f>
        <v>0</v>
      </c>
      <c r="N7050" t="e" cm="1">
        <f t="array" ref="N7050">INDEX($A$9:$F$1048576, $J7050, $K7050 )</f>
        <v>#N/A</v>
      </c>
      <c r="O7050" t="e" cm="1">
        <f t="array" ref="O7050">INDEX($B$9:$F$1048576, $J7050, $K7050 )</f>
        <v>#N/A</v>
      </c>
      <c r="P7050" t="str" cm="1">
        <f t="array" ref="P7050">IF( $L7050, TRIM(_xll.IMDP("IR", $G$5&amp;$N7050, $G$6)), "" )</f>
        <v/>
      </c>
      <c r="Q7050" t="b" cm="1">
        <f t="array" ref="Q7050">IF(
    $U$1=1, AND($P7050&lt;&gt;"", $P7050&lt;&gt;"...", $P7050&lt;&gt;"입력오류"),
    IF(
        $U$18=1, AND($P7050&lt;&gt;"", $P7050&lt;&gt;"...", $P7050&lt;&gt;"입력오류", ISNUMBER(FIND(INDEX($T$2:$T$7,$U$1),$P7050))),
        IF(
            $U$17="기타", AND($P7050&lt;&gt;"", $P7050&lt;&gt;"...", $P7050&lt;&gt;"입력오류", NOT(ISNUMBER(FIND($T$21:$T$34,$P7050)))),
            AND($P7050&lt;&gt;"", $P7050&lt;&gt;"...", $P7050&lt;&gt;"입력오류", $T$19=$P7050)
        )
    )
)</f>
        <v>0</v>
      </c>
    </row>
    <row r="7051" spans="9:17">
      <c r="I7051">
        <f t="shared" si="331"/>
        <v>7050</v>
      </c>
      <c r="J7051" t="e">
        <f t="shared" si="332"/>
        <v>#N/A</v>
      </c>
      <c r="K7051" t="e">
        <f t="shared" si="330"/>
        <v>#N/A</v>
      </c>
      <c r="L7051" t="b">
        <f>COUNTIF($N$2:N7051, N7051)=1</f>
        <v>0</v>
      </c>
      <c r="M7051" s="37">
        <f>IF( $Q7051, MAX($M$1:M7050)+1, 0)</f>
        <v>0</v>
      </c>
      <c r="N7051" t="e" cm="1">
        <f t="array" ref="N7051">INDEX($A$9:$F$1048576, $J7051, $K7051 )</f>
        <v>#N/A</v>
      </c>
      <c r="O7051" t="e" cm="1">
        <f t="array" ref="O7051">INDEX($B$9:$F$1048576, $J7051, $K7051 )</f>
        <v>#N/A</v>
      </c>
      <c r="P7051" t="str" cm="1">
        <f t="array" ref="P7051">IF( $L7051, TRIM(_xll.IMDP("IR", $G$5&amp;$N7051, $G$6)), "" )</f>
        <v/>
      </c>
      <c r="Q7051" t="b" cm="1">
        <f t="array" ref="Q7051">IF(
    $U$1=1, AND($P7051&lt;&gt;"", $P7051&lt;&gt;"...", $P7051&lt;&gt;"입력오류"),
    IF(
        $U$18=1, AND($P7051&lt;&gt;"", $P7051&lt;&gt;"...", $P7051&lt;&gt;"입력오류", ISNUMBER(FIND(INDEX($T$2:$T$7,$U$1),$P7051))),
        IF(
            $U$17="기타", AND($P7051&lt;&gt;"", $P7051&lt;&gt;"...", $P7051&lt;&gt;"입력오류", NOT(ISNUMBER(FIND($T$21:$T$34,$P7051)))),
            AND($P7051&lt;&gt;"", $P7051&lt;&gt;"...", $P7051&lt;&gt;"입력오류", $T$19=$P7051)
        )
    )
)</f>
        <v>0</v>
      </c>
    </row>
    <row r="7052" spans="9:17">
      <c r="I7052">
        <f t="shared" si="331"/>
        <v>7051</v>
      </c>
      <c r="J7052" t="e">
        <f t="shared" si="332"/>
        <v>#N/A</v>
      </c>
      <c r="K7052" t="e">
        <f t="shared" si="330"/>
        <v>#N/A</v>
      </c>
      <c r="L7052" t="b">
        <f>COUNTIF($N$2:N7052, N7052)=1</f>
        <v>0</v>
      </c>
      <c r="M7052" s="37">
        <f>IF( $Q7052, MAX($M$1:M7051)+1, 0)</f>
        <v>0</v>
      </c>
      <c r="N7052" t="e" cm="1">
        <f t="array" ref="N7052">INDEX($A$9:$F$1048576, $J7052, $K7052 )</f>
        <v>#N/A</v>
      </c>
      <c r="O7052" t="e" cm="1">
        <f t="array" ref="O7052">INDEX($B$9:$F$1048576, $J7052, $K7052 )</f>
        <v>#N/A</v>
      </c>
      <c r="P7052" t="str" cm="1">
        <f t="array" ref="P7052">IF( $L7052, TRIM(_xll.IMDP("IR", $G$5&amp;$N7052, $G$6)), "" )</f>
        <v/>
      </c>
      <c r="Q7052" t="b" cm="1">
        <f t="array" ref="Q7052">IF(
    $U$1=1, AND($P7052&lt;&gt;"", $P7052&lt;&gt;"...", $P7052&lt;&gt;"입력오류"),
    IF(
        $U$18=1, AND($P7052&lt;&gt;"", $P7052&lt;&gt;"...", $P7052&lt;&gt;"입력오류", ISNUMBER(FIND(INDEX($T$2:$T$7,$U$1),$P7052))),
        IF(
            $U$17="기타", AND($P7052&lt;&gt;"", $P7052&lt;&gt;"...", $P7052&lt;&gt;"입력오류", NOT(ISNUMBER(FIND($T$21:$T$34,$P7052)))),
            AND($P7052&lt;&gt;"", $P7052&lt;&gt;"...", $P7052&lt;&gt;"입력오류", $T$19=$P7052)
        )
    )
)</f>
        <v>0</v>
      </c>
    </row>
    <row r="7053" spans="9:17">
      <c r="I7053">
        <f t="shared" si="331"/>
        <v>7052</v>
      </c>
      <c r="J7053" t="e">
        <f t="shared" si="332"/>
        <v>#N/A</v>
      </c>
      <c r="K7053" t="e">
        <f t="shared" si="330"/>
        <v>#N/A</v>
      </c>
      <c r="L7053" t="b">
        <f>COUNTIF($N$2:N7053, N7053)=1</f>
        <v>0</v>
      </c>
      <c r="M7053" s="37">
        <f>IF( $Q7053, MAX($M$1:M7052)+1, 0)</f>
        <v>0</v>
      </c>
      <c r="N7053" t="e" cm="1">
        <f t="array" ref="N7053">INDEX($A$9:$F$1048576, $J7053, $K7053 )</f>
        <v>#N/A</v>
      </c>
      <c r="O7053" t="e" cm="1">
        <f t="array" ref="O7053">INDEX($B$9:$F$1048576, $J7053, $K7053 )</f>
        <v>#N/A</v>
      </c>
      <c r="P7053" t="str" cm="1">
        <f t="array" ref="P7053">IF( $L7053, TRIM(_xll.IMDP("IR", $G$5&amp;$N7053, $G$6)), "" )</f>
        <v/>
      </c>
      <c r="Q7053" t="b" cm="1">
        <f t="array" ref="Q7053">IF(
    $U$1=1, AND($P7053&lt;&gt;"", $P7053&lt;&gt;"...", $P7053&lt;&gt;"입력오류"),
    IF(
        $U$18=1, AND($P7053&lt;&gt;"", $P7053&lt;&gt;"...", $P7053&lt;&gt;"입력오류", ISNUMBER(FIND(INDEX($T$2:$T$7,$U$1),$P7053))),
        IF(
            $U$17="기타", AND($P7053&lt;&gt;"", $P7053&lt;&gt;"...", $P7053&lt;&gt;"입력오류", NOT(ISNUMBER(FIND($T$21:$T$34,$P7053)))),
            AND($P7053&lt;&gt;"", $P7053&lt;&gt;"...", $P7053&lt;&gt;"입력오류", $T$19=$P7053)
        )
    )
)</f>
        <v>0</v>
      </c>
    </row>
    <row r="7054" spans="9:17">
      <c r="I7054">
        <f t="shared" si="331"/>
        <v>7053</v>
      </c>
      <c r="J7054" t="e">
        <f t="shared" si="332"/>
        <v>#N/A</v>
      </c>
      <c r="K7054" t="e">
        <f t="shared" si="330"/>
        <v>#N/A</v>
      </c>
      <c r="L7054" t="b">
        <f>COUNTIF($N$2:N7054, N7054)=1</f>
        <v>0</v>
      </c>
      <c r="M7054" s="37">
        <f>IF( $Q7054, MAX($M$1:M7053)+1, 0)</f>
        <v>0</v>
      </c>
      <c r="N7054" t="e" cm="1">
        <f t="array" ref="N7054">INDEX($A$9:$F$1048576, $J7054, $K7054 )</f>
        <v>#N/A</v>
      </c>
      <c r="O7054" t="e" cm="1">
        <f t="array" ref="O7054">INDEX($B$9:$F$1048576, $J7054, $K7054 )</f>
        <v>#N/A</v>
      </c>
      <c r="P7054" t="str" cm="1">
        <f t="array" ref="P7054">IF( $L7054, TRIM(_xll.IMDP("IR", $G$5&amp;$N7054, $G$6)), "" )</f>
        <v/>
      </c>
      <c r="Q7054" t="b" cm="1">
        <f t="array" ref="Q7054">IF(
    $U$1=1, AND($P7054&lt;&gt;"", $P7054&lt;&gt;"...", $P7054&lt;&gt;"입력오류"),
    IF(
        $U$18=1, AND($P7054&lt;&gt;"", $P7054&lt;&gt;"...", $P7054&lt;&gt;"입력오류", ISNUMBER(FIND(INDEX($T$2:$T$7,$U$1),$P7054))),
        IF(
            $U$17="기타", AND($P7054&lt;&gt;"", $P7054&lt;&gt;"...", $P7054&lt;&gt;"입력오류", NOT(ISNUMBER(FIND($T$21:$T$34,$P7054)))),
            AND($P7054&lt;&gt;"", $P7054&lt;&gt;"...", $P7054&lt;&gt;"입력오류", $T$19=$P7054)
        )
    )
)</f>
        <v>0</v>
      </c>
    </row>
    <row r="7055" spans="9:17">
      <c r="I7055">
        <f t="shared" si="331"/>
        <v>7054</v>
      </c>
      <c r="J7055" t="e">
        <f t="shared" si="332"/>
        <v>#N/A</v>
      </c>
      <c r="K7055" t="e">
        <f t="shared" si="330"/>
        <v>#N/A</v>
      </c>
      <c r="L7055" t="b">
        <f>COUNTIF($N$2:N7055, N7055)=1</f>
        <v>0</v>
      </c>
      <c r="M7055" s="37">
        <f>IF( $Q7055, MAX($M$1:M7054)+1, 0)</f>
        <v>0</v>
      </c>
      <c r="N7055" t="e" cm="1">
        <f t="array" ref="N7055">INDEX($A$9:$F$1048576, $J7055, $K7055 )</f>
        <v>#N/A</v>
      </c>
      <c r="O7055" t="e" cm="1">
        <f t="array" ref="O7055">INDEX($B$9:$F$1048576, $J7055, $K7055 )</f>
        <v>#N/A</v>
      </c>
      <c r="P7055" t="str" cm="1">
        <f t="array" ref="P7055">IF( $L7055, TRIM(_xll.IMDP("IR", $G$5&amp;$N7055, $G$6)), "" )</f>
        <v/>
      </c>
      <c r="Q7055" t="b" cm="1">
        <f t="array" ref="Q7055">IF(
    $U$1=1, AND($P7055&lt;&gt;"", $P7055&lt;&gt;"...", $P7055&lt;&gt;"입력오류"),
    IF(
        $U$18=1, AND($P7055&lt;&gt;"", $P7055&lt;&gt;"...", $P7055&lt;&gt;"입력오류", ISNUMBER(FIND(INDEX($T$2:$T$7,$U$1),$P7055))),
        IF(
            $U$17="기타", AND($P7055&lt;&gt;"", $P7055&lt;&gt;"...", $P7055&lt;&gt;"입력오류", NOT(ISNUMBER(FIND($T$21:$T$34,$P7055)))),
            AND($P7055&lt;&gt;"", $P7055&lt;&gt;"...", $P7055&lt;&gt;"입력오류", $T$19=$P7055)
        )
    )
)</f>
        <v>0</v>
      </c>
    </row>
    <row r="7056" spans="9:17">
      <c r="I7056">
        <f t="shared" si="331"/>
        <v>7055</v>
      </c>
      <c r="J7056" t="e">
        <f t="shared" si="332"/>
        <v>#N/A</v>
      </c>
      <c r="K7056" t="e">
        <f t="shared" si="330"/>
        <v>#N/A</v>
      </c>
      <c r="L7056" t="b">
        <f>COUNTIF($N$2:N7056, N7056)=1</f>
        <v>0</v>
      </c>
      <c r="M7056" s="37">
        <f>IF( $Q7056, MAX($M$1:M7055)+1, 0)</f>
        <v>0</v>
      </c>
      <c r="N7056" t="e" cm="1">
        <f t="array" ref="N7056">INDEX($A$9:$F$1048576, $J7056, $K7056 )</f>
        <v>#N/A</v>
      </c>
      <c r="O7056" t="e" cm="1">
        <f t="array" ref="O7056">INDEX($B$9:$F$1048576, $J7056, $K7056 )</f>
        <v>#N/A</v>
      </c>
      <c r="P7056" t="str" cm="1">
        <f t="array" ref="P7056">IF( $L7056, TRIM(_xll.IMDP("IR", $G$5&amp;$N7056, $G$6)), "" )</f>
        <v/>
      </c>
      <c r="Q7056" t="b" cm="1">
        <f t="array" ref="Q7056">IF(
    $U$1=1, AND($P7056&lt;&gt;"", $P7056&lt;&gt;"...", $P7056&lt;&gt;"입력오류"),
    IF(
        $U$18=1, AND($P7056&lt;&gt;"", $P7056&lt;&gt;"...", $P7056&lt;&gt;"입력오류", ISNUMBER(FIND(INDEX($T$2:$T$7,$U$1),$P7056))),
        IF(
            $U$17="기타", AND($P7056&lt;&gt;"", $P7056&lt;&gt;"...", $P7056&lt;&gt;"입력오류", NOT(ISNUMBER(FIND($T$21:$T$34,$P7056)))),
            AND($P7056&lt;&gt;"", $P7056&lt;&gt;"...", $P7056&lt;&gt;"입력오류", $T$19=$P7056)
        )
    )
)</f>
        <v>0</v>
      </c>
    </row>
    <row r="7057" spans="9:17">
      <c r="I7057">
        <f t="shared" si="331"/>
        <v>7056</v>
      </c>
      <c r="J7057" t="e">
        <f t="shared" si="332"/>
        <v>#N/A</v>
      </c>
      <c r="K7057" t="e">
        <f t="shared" si="330"/>
        <v>#N/A</v>
      </c>
      <c r="L7057" t="b">
        <f>COUNTIF($N$2:N7057, N7057)=1</f>
        <v>0</v>
      </c>
      <c r="M7057" s="37">
        <f>IF( $Q7057, MAX($M$1:M7056)+1, 0)</f>
        <v>0</v>
      </c>
      <c r="N7057" t="e" cm="1">
        <f t="array" ref="N7057">INDEX($A$9:$F$1048576, $J7057, $K7057 )</f>
        <v>#N/A</v>
      </c>
      <c r="O7057" t="e" cm="1">
        <f t="array" ref="O7057">INDEX($B$9:$F$1048576, $J7057, $K7057 )</f>
        <v>#N/A</v>
      </c>
      <c r="P7057" t="str" cm="1">
        <f t="array" ref="P7057">IF( $L7057, TRIM(_xll.IMDP("IR", $G$5&amp;$N7057, $G$6)), "" )</f>
        <v/>
      </c>
      <c r="Q7057" t="b" cm="1">
        <f t="array" ref="Q7057">IF(
    $U$1=1, AND($P7057&lt;&gt;"", $P7057&lt;&gt;"...", $P7057&lt;&gt;"입력오류"),
    IF(
        $U$18=1, AND($P7057&lt;&gt;"", $P7057&lt;&gt;"...", $P7057&lt;&gt;"입력오류", ISNUMBER(FIND(INDEX($T$2:$T$7,$U$1),$P7057))),
        IF(
            $U$17="기타", AND($P7057&lt;&gt;"", $P7057&lt;&gt;"...", $P7057&lt;&gt;"입력오류", NOT(ISNUMBER(FIND($T$21:$T$34,$P7057)))),
            AND($P7057&lt;&gt;"", $P7057&lt;&gt;"...", $P7057&lt;&gt;"입력오류", $T$19=$P7057)
        )
    )
)</f>
        <v>0</v>
      </c>
    </row>
    <row r="7058" spans="9:17">
      <c r="I7058">
        <f t="shared" si="331"/>
        <v>7057</v>
      </c>
      <c r="J7058" t="e">
        <f t="shared" si="332"/>
        <v>#N/A</v>
      </c>
      <c r="K7058" t="e">
        <f t="shared" si="330"/>
        <v>#N/A</v>
      </c>
      <c r="L7058" t="b">
        <f>COUNTIF($N$2:N7058, N7058)=1</f>
        <v>0</v>
      </c>
      <c r="M7058" s="37">
        <f>IF( $Q7058, MAX($M$1:M7057)+1, 0)</f>
        <v>0</v>
      </c>
      <c r="N7058" t="e" cm="1">
        <f t="array" ref="N7058">INDEX($A$9:$F$1048576, $J7058, $K7058 )</f>
        <v>#N/A</v>
      </c>
      <c r="O7058" t="e" cm="1">
        <f t="array" ref="O7058">INDEX($B$9:$F$1048576, $J7058, $K7058 )</f>
        <v>#N/A</v>
      </c>
      <c r="P7058" t="str" cm="1">
        <f t="array" ref="P7058">IF( $L7058, TRIM(_xll.IMDP("IR", $G$5&amp;$N7058, $G$6)), "" )</f>
        <v/>
      </c>
      <c r="Q7058" t="b" cm="1">
        <f t="array" ref="Q7058">IF(
    $U$1=1, AND($P7058&lt;&gt;"", $P7058&lt;&gt;"...", $P7058&lt;&gt;"입력오류"),
    IF(
        $U$18=1, AND($P7058&lt;&gt;"", $P7058&lt;&gt;"...", $P7058&lt;&gt;"입력오류", ISNUMBER(FIND(INDEX($T$2:$T$7,$U$1),$P7058))),
        IF(
            $U$17="기타", AND($P7058&lt;&gt;"", $P7058&lt;&gt;"...", $P7058&lt;&gt;"입력오류", NOT(ISNUMBER(FIND($T$21:$T$34,$P7058)))),
            AND($P7058&lt;&gt;"", $P7058&lt;&gt;"...", $P7058&lt;&gt;"입력오류", $T$19=$P7058)
        )
    )
)</f>
        <v>0</v>
      </c>
    </row>
    <row r="7059" spans="9:17">
      <c r="I7059">
        <f t="shared" si="331"/>
        <v>7058</v>
      </c>
      <c r="J7059" t="e">
        <f t="shared" si="332"/>
        <v>#N/A</v>
      </c>
      <c r="K7059" t="e">
        <f t="shared" si="330"/>
        <v>#N/A</v>
      </c>
      <c r="L7059" t="b">
        <f>COUNTIF($N$2:N7059, N7059)=1</f>
        <v>0</v>
      </c>
      <c r="M7059" s="37">
        <f>IF( $Q7059, MAX($M$1:M7058)+1, 0)</f>
        <v>0</v>
      </c>
      <c r="N7059" t="e" cm="1">
        <f t="array" ref="N7059">INDEX($A$9:$F$1048576, $J7059, $K7059 )</f>
        <v>#N/A</v>
      </c>
      <c r="O7059" t="e" cm="1">
        <f t="array" ref="O7059">INDEX($B$9:$F$1048576, $J7059, $K7059 )</f>
        <v>#N/A</v>
      </c>
      <c r="P7059" t="str" cm="1">
        <f t="array" ref="P7059">IF( $L7059, TRIM(_xll.IMDP("IR", $G$5&amp;$N7059, $G$6)), "" )</f>
        <v/>
      </c>
      <c r="Q7059" t="b" cm="1">
        <f t="array" ref="Q7059">IF(
    $U$1=1, AND($P7059&lt;&gt;"", $P7059&lt;&gt;"...", $P7059&lt;&gt;"입력오류"),
    IF(
        $U$18=1, AND($P7059&lt;&gt;"", $P7059&lt;&gt;"...", $P7059&lt;&gt;"입력오류", ISNUMBER(FIND(INDEX($T$2:$T$7,$U$1),$P7059))),
        IF(
            $U$17="기타", AND($P7059&lt;&gt;"", $P7059&lt;&gt;"...", $P7059&lt;&gt;"입력오류", NOT(ISNUMBER(FIND($T$21:$T$34,$P7059)))),
            AND($P7059&lt;&gt;"", $P7059&lt;&gt;"...", $P7059&lt;&gt;"입력오류", $T$19=$P7059)
        )
    )
)</f>
        <v>0</v>
      </c>
    </row>
    <row r="7060" spans="9:17">
      <c r="I7060">
        <f t="shared" si="331"/>
        <v>7059</v>
      </c>
      <c r="J7060" t="e">
        <f t="shared" si="332"/>
        <v>#N/A</v>
      </c>
      <c r="K7060" t="e">
        <f t="shared" si="330"/>
        <v>#N/A</v>
      </c>
      <c r="L7060" t="b">
        <f>COUNTIF($N$2:N7060, N7060)=1</f>
        <v>0</v>
      </c>
      <c r="M7060" s="37">
        <f>IF( $Q7060, MAX($M$1:M7059)+1, 0)</f>
        <v>0</v>
      </c>
      <c r="N7060" t="e" cm="1">
        <f t="array" ref="N7060">INDEX($A$9:$F$1048576, $J7060, $K7060 )</f>
        <v>#N/A</v>
      </c>
      <c r="O7060" t="e" cm="1">
        <f t="array" ref="O7060">INDEX($B$9:$F$1048576, $J7060, $K7060 )</f>
        <v>#N/A</v>
      </c>
      <c r="P7060" t="str" cm="1">
        <f t="array" ref="P7060">IF( $L7060, TRIM(_xll.IMDP("IR", $G$5&amp;$N7060, $G$6)), "" )</f>
        <v/>
      </c>
      <c r="Q7060" t="b" cm="1">
        <f t="array" ref="Q7060">IF(
    $U$1=1, AND($P7060&lt;&gt;"", $P7060&lt;&gt;"...", $P7060&lt;&gt;"입력오류"),
    IF(
        $U$18=1, AND($P7060&lt;&gt;"", $P7060&lt;&gt;"...", $P7060&lt;&gt;"입력오류", ISNUMBER(FIND(INDEX($T$2:$T$7,$U$1),$P7060))),
        IF(
            $U$17="기타", AND($P7060&lt;&gt;"", $P7060&lt;&gt;"...", $P7060&lt;&gt;"입력오류", NOT(ISNUMBER(FIND($T$21:$T$34,$P7060)))),
            AND($P7060&lt;&gt;"", $P7060&lt;&gt;"...", $P7060&lt;&gt;"입력오류", $T$19=$P7060)
        )
    )
)</f>
        <v>0</v>
      </c>
    </row>
    <row r="7061" spans="9:17">
      <c r="I7061">
        <f t="shared" si="331"/>
        <v>7060</v>
      </c>
      <c r="J7061" t="e">
        <f t="shared" si="332"/>
        <v>#N/A</v>
      </c>
      <c r="K7061" t="e">
        <f t="shared" si="330"/>
        <v>#N/A</v>
      </c>
      <c r="L7061" t="b">
        <f>COUNTIF($N$2:N7061, N7061)=1</f>
        <v>0</v>
      </c>
      <c r="M7061" s="37">
        <f>IF( $Q7061, MAX($M$1:M7060)+1, 0)</f>
        <v>0</v>
      </c>
      <c r="N7061" t="e" cm="1">
        <f t="array" ref="N7061">INDEX($A$9:$F$1048576, $J7061, $K7061 )</f>
        <v>#N/A</v>
      </c>
      <c r="O7061" t="e" cm="1">
        <f t="array" ref="O7061">INDEX($B$9:$F$1048576, $J7061, $K7061 )</f>
        <v>#N/A</v>
      </c>
      <c r="P7061" t="str" cm="1">
        <f t="array" ref="P7061">IF( $L7061, TRIM(_xll.IMDP("IR", $G$5&amp;$N7061, $G$6)), "" )</f>
        <v/>
      </c>
      <c r="Q7061" t="b" cm="1">
        <f t="array" ref="Q7061">IF(
    $U$1=1, AND($P7061&lt;&gt;"", $P7061&lt;&gt;"...", $P7061&lt;&gt;"입력오류"),
    IF(
        $U$18=1, AND($P7061&lt;&gt;"", $P7061&lt;&gt;"...", $P7061&lt;&gt;"입력오류", ISNUMBER(FIND(INDEX($T$2:$T$7,$U$1),$P7061))),
        IF(
            $U$17="기타", AND($P7061&lt;&gt;"", $P7061&lt;&gt;"...", $P7061&lt;&gt;"입력오류", NOT(ISNUMBER(FIND($T$21:$T$34,$P7061)))),
            AND($P7061&lt;&gt;"", $P7061&lt;&gt;"...", $P7061&lt;&gt;"입력오류", $T$19=$P7061)
        )
    )
)</f>
        <v>0</v>
      </c>
    </row>
    <row r="7062" spans="9:17">
      <c r="I7062">
        <f t="shared" si="331"/>
        <v>7061</v>
      </c>
      <c r="J7062" t="e">
        <f t="shared" si="332"/>
        <v>#N/A</v>
      </c>
      <c r="K7062" t="e">
        <f t="shared" si="330"/>
        <v>#N/A</v>
      </c>
      <c r="L7062" t="b">
        <f>COUNTIF($N$2:N7062, N7062)=1</f>
        <v>0</v>
      </c>
      <c r="M7062" s="37">
        <f>IF( $Q7062, MAX($M$1:M7061)+1, 0)</f>
        <v>0</v>
      </c>
      <c r="N7062" t="e" cm="1">
        <f t="array" ref="N7062">INDEX($A$9:$F$1048576, $J7062, $K7062 )</f>
        <v>#N/A</v>
      </c>
      <c r="O7062" t="e" cm="1">
        <f t="array" ref="O7062">INDEX($B$9:$F$1048576, $J7062, $K7062 )</f>
        <v>#N/A</v>
      </c>
      <c r="P7062" t="str" cm="1">
        <f t="array" ref="P7062">IF( $L7062, TRIM(_xll.IMDP("IR", $G$5&amp;$N7062, $G$6)), "" )</f>
        <v/>
      </c>
      <c r="Q7062" t="b" cm="1">
        <f t="array" ref="Q7062">IF(
    $U$1=1, AND($P7062&lt;&gt;"", $P7062&lt;&gt;"...", $P7062&lt;&gt;"입력오류"),
    IF(
        $U$18=1, AND($P7062&lt;&gt;"", $P7062&lt;&gt;"...", $P7062&lt;&gt;"입력오류", ISNUMBER(FIND(INDEX($T$2:$T$7,$U$1),$P7062))),
        IF(
            $U$17="기타", AND($P7062&lt;&gt;"", $P7062&lt;&gt;"...", $P7062&lt;&gt;"입력오류", NOT(ISNUMBER(FIND($T$21:$T$34,$P7062)))),
            AND($P7062&lt;&gt;"", $P7062&lt;&gt;"...", $P7062&lt;&gt;"입력오류", $T$19=$P7062)
        )
    )
)</f>
        <v>0</v>
      </c>
    </row>
    <row r="7063" spans="9:17">
      <c r="I7063">
        <f t="shared" si="331"/>
        <v>7062</v>
      </c>
      <c r="J7063" t="e">
        <f t="shared" si="332"/>
        <v>#N/A</v>
      </c>
      <c r="K7063" t="e">
        <f t="shared" si="330"/>
        <v>#N/A</v>
      </c>
      <c r="L7063" t="b">
        <f>COUNTIF($N$2:N7063, N7063)=1</f>
        <v>0</v>
      </c>
      <c r="M7063" s="37">
        <f>IF( $Q7063, MAX($M$1:M7062)+1, 0)</f>
        <v>0</v>
      </c>
      <c r="N7063" t="e" cm="1">
        <f t="array" ref="N7063">INDEX($A$9:$F$1048576, $J7063, $K7063 )</f>
        <v>#N/A</v>
      </c>
      <c r="O7063" t="e" cm="1">
        <f t="array" ref="O7063">INDEX($B$9:$F$1048576, $J7063, $K7063 )</f>
        <v>#N/A</v>
      </c>
      <c r="P7063" t="str" cm="1">
        <f t="array" ref="P7063">IF( $L7063, TRIM(_xll.IMDP("IR", $G$5&amp;$N7063, $G$6)), "" )</f>
        <v/>
      </c>
      <c r="Q7063" t="b" cm="1">
        <f t="array" ref="Q7063">IF(
    $U$1=1, AND($P7063&lt;&gt;"", $P7063&lt;&gt;"...", $P7063&lt;&gt;"입력오류"),
    IF(
        $U$18=1, AND($P7063&lt;&gt;"", $P7063&lt;&gt;"...", $P7063&lt;&gt;"입력오류", ISNUMBER(FIND(INDEX($T$2:$T$7,$U$1),$P7063))),
        IF(
            $U$17="기타", AND($P7063&lt;&gt;"", $P7063&lt;&gt;"...", $P7063&lt;&gt;"입력오류", NOT(ISNUMBER(FIND($T$21:$T$34,$P7063)))),
            AND($P7063&lt;&gt;"", $P7063&lt;&gt;"...", $P7063&lt;&gt;"입력오류", $T$19=$P7063)
        )
    )
)</f>
        <v>0</v>
      </c>
    </row>
    <row r="7064" spans="9:17">
      <c r="I7064">
        <f t="shared" si="331"/>
        <v>7063</v>
      </c>
      <c r="J7064" t="e">
        <f t="shared" si="332"/>
        <v>#N/A</v>
      </c>
      <c r="K7064" t="e">
        <f t="shared" si="330"/>
        <v>#N/A</v>
      </c>
      <c r="L7064" t="b">
        <f>COUNTIF($N$2:N7064, N7064)=1</f>
        <v>0</v>
      </c>
      <c r="M7064" s="37">
        <f>IF( $Q7064, MAX($M$1:M7063)+1, 0)</f>
        <v>0</v>
      </c>
      <c r="N7064" t="e" cm="1">
        <f t="array" ref="N7064">INDEX($A$9:$F$1048576, $J7064, $K7064 )</f>
        <v>#N/A</v>
      </c>
      <c r="O7064" t="e" cm="1">
        <f t="array" ref="O7064">INDEX($B$9:$F$1048576, $J7064, $K7064 )</f>
        <v>#N/A</v>
      </c>
      <c r="P7064" t="str" cm="1">
        <f t="array" ref="P7064">IF( $L7064, TRIM(_xll.IMDP("IR", $G$5&amp;$N7064, $G$6)), "" )</f>
        <v/>
      </c>
      <c r="Q7064" t="b" cm="1">
        <f t="array" ref="Q7064">IF(
    $U$1=1, AND($P7064&lt;&gt;"", $P7064&lt;&gt;"...", $P7064&lt;&gt;"입력오류"),
    IF(
        $U$18=1, AND($P7064&lt;&gt;"", $P7064&lt;&gt;"...", $P7064&lt;&gt;"입력오류", ISNUMBER(FIND(INDEX($T$2:$T$7,$U$1),$P7064))),
        IF(
            $U$17="기타", AND($P7064&lt;&gt;"", $P7064&lt;&gt;"...", $P7064&lt;&gt;"입력오류", NOT(ISNUMBER(FIND($T$21:$T$34,$P7064)))),
            AND($P7064&lt;&gt;"", $P7064&lt;&gt;"...", $P7064&lt;&gt;"입력오류", $T$19=$P7064)
        )
    )
)</f>
        <v>0</v>
      </c>
    </row>
    <row r="7065" spans="9:17">
      <c r="I7065">
        <f t="shared" si="331"/>
        <v>7064</v>
      </c>
      <c r="J7065" t="e">
        <f t="shared" si="332"/>
        <v>#N/A</v>
      </c>
      <c r="K7065" t="e">
        <f t="shared" si="330"/>
        <v>#N/A</v>
      </c>
      <c r="L7065" t="b">
        <f>COUNTIF($N$2:N7065, N7065)=1</f>
        <v>0</v>
      </c>
      <c r="M7065" s="37">
        <f>IF( $Q7065, MAX($M$1:M7064)+1, 0)</f>
        <v>0</v>
      </c>
      <c r="N7065" t="e" cm="1">
        <f t="array" ref="N7065">INDEX($A$9:$F$1048576, $J7065, $K7065 )</f>
        <v>#N/A</v>
      </c>
      <c r="O7065" t="e" cm="1">
        <f t="array" ref="O7065">INDEX($B$9:$F$1048576, $J7065, $K7065 )</f>
        <v>#N/A</v>
      </c>
      <c r="P7065" t="str" cm="1">
        <f t="array" ref="P7065">IF( $L7065, TRIM(_xll.IMDP("IR", $G$5&amp;$N7065, $G$6)), "" )</f>
        <v/>
      </c>
      <c r="Q7065" t="b" cm="1">
        <f t="array" ref="Q7065">IF(
    $U$1=1, AND($P7065&lt;&gt;"", $P7065&lt;&gt;"...", $P7065&lt;&gt;"입력오류"),
    IF(
        $U$18=1, AND($P7065&lt;&gt;"", $P7065&lt;&gt;"...", $P7065&lt;&gt;"입력오류", ISNUMBER(FIND(INDEX($T$2:$T$7,$U$1),$P7065))),
        IF(
            $U$17="기타", AND($P7065&lt;&gt;"", $P7065&lt;&gt;"...", $P7065&lt;&gt;"입력오류", NOT(ISNUMBER(FIND($T$21:$T$34,$P7065)))),
            AND($P7065&lt;&gt;"", $P7065&lt;&gt;"...", $P7065&lt;&gt;"입력오류", $T$19=$P7065)
        )
    )
)</f>
        <v>0</v>
      </c>
    </row>
    <row r="7066" spans="9:17">
      <c r="I7066">
        <f t="shared" si="331"/>
        <v>7065</v>
      </c>
      <c r="J7066" t="e">
        <f t="shared" si="332"/>
        <v>#N/A</v>
      </c>
      <c r="K7066" t="e">
        <f t="shared" si="330"/>
        <v>#N/A</v>
      </c>
      <c r="L7066" t="b">
        <f>COUNTIF($N$2:N7066, N7066)=1</f>
        <v>0</v>
      </c>
      <c r="M7066" s="37">
        <f>IF( $Q7066, MAX($M$1:M7065)+1, 0)</f>
        <v>0</v>
      </c>
      <c r="N7066" t="e" cm="1">
        <f t="array" ref="N7066">INDEX($A$9:$F$1048576, $J7066, $K7066 )</f>
        <v>#N/A</v>
      </c>
      <c r="O7066" t="e" cm="1">
        <f t="array" ref="O7066">INDEX($B$9:$F$1048576, $J7066, $K7066 )</f>
        <v>#N/A</v>
      </c>
      <c r="P7066" t="str" cm="1">
        <f t="array" ref="P7066">IF( $L7066, TRIM(_xll.IMDP("IR", $G$5&amp;$N7066, $G$6)), "" )</f>
        <v/>
      </c>
      <c r="Q7066" t="b" cm="1">
        <f t="array" ref="Q7066">IF(
    $U$1=1, AND($P7066&lt;&gt;"", $P7066&lt;&gt;"...", $P7066&lt;&gt;"입력오류"),
    IF(
        $U$18=1, AND($P7066&lt;&gt;"", $P7066&lt;&gt;"...", $P7066&lt;&gt;"입력오류", ISNUMBER(FIND(INDEX($T$2:$T$7,$U$1),$P7066))),
        IF(
            $U$17="기타", AND($P7066&lt;&gt;"", $P7066&lt;&gt;"...", $P7066&lt;&gt;"입력오류", NOT(ISNUMBER(FIND($T$21:$T$34,$P7066)))),
            AND($P7066&lt;&gt;"", $P7066&lt;&gt;"...", $P7066&lt;&gt;"입력오류", $T$19=$P7066)
        )
    )
)</f>
        <v>0</v>
      </c>
    </row>
    <row r="7067" spans="9:17">
      <c r="I7067">
        <f t="shared" si="331"/>
        <v>7066</v>
      </c>
      <c r="J7067" t="e">
        <f t="shared" si="332"/>
        <v>#N/A</v>
      </c>
      <c r="K7067" t="e">
        <f t="shared" si="330"/>
        <v>#N/A</v>
      </c>
      <c r="L7067" t="b">
        <f>COUNTIF($N$2:N7067, N7067)=1</f>
        <v>0</v>
      </c>
      <c r="M7067" s="37">
        <f>IF( $Q7067, MAX($M$1:M7066)+1, 0)</f>
        <v>0</v>
      </c>
      <c r="N7067" t="e" cm="1">
        <f t="array" ref="N7067">INDEX($A$9:$F$1048576, $J7067, $K7067 )</f>
        <v>#N/A</v>
      </c>
      <c r="O7067" t="e" cm="1">
        <f t="array" ref="O7067">INDEX($B$9:$F$1048576, $J7067, $K7067 )</f>
        <v>#N/A</v>
      </c>
      <c r="P7067" t="str" cm="1">
        <f t="array" ref="P7067">IF( $L7067, TRIM(_xll.IMDP("IR", $G$5&amp;$N7067, $G$6)), "" )</f>
        <v/>
      </c>
      <c r="Q7067" t="b" cm="1">
        <f t="array" ref="Q7067">IF(
    $U$1=1, AND($P7067&lt;&gt;"", $P7067&lt;&gt;"...", $P7067&lt;&gt;"입력오류"),
    IF(
        $U$18=1, AND($P7067&lt;&gt;"", $P7067&lt;&gt;"...", $P7067&lt;&gt;"입력오류", ISNUMBER(FIND(INDEX($T$2:$T$7,$U$1),$P7067))),
        IF(
            $U$17="기타", AND($P7067&lt;&gt;"", $P7067&lt;&gt;"...", $P7067&lt;&gt;"입력오류", NOT(ISNUMBER(FIND($T$21:$T$34,$P7067)))),
            AND($P7067&lt;&gt;"", $P7067&lt;&gt;"...", $P7067&lt;&gt;"입력오류", $T$19=$P7067)
        )
    )
)</f>
        <v>0</v>
      </c>
    </row>
    <row r="7068" spans="9:17">
      <c r="I7068">
        <f t="shared" si="331"/>
        <v>7067</v>
      </c>
      <c r="J7068" t="e">
        <f t="shared" si="332"/>
        <v>#N/A</v>
      </c>
      <c r="K7068" t="e">
        <f t="shared" si="330"/>
        <v>#N/A</v>
      </c>
      <c r="L7068" t="b">
        <f>COUNTIF($N$2:N7068, N7068)=1</f>
        <v>0</v>
      </c>
      <c r="M7068" s="37">
        <f>IF( $Q7068, MAX($M$1:M7067)+1, 0)</f>
        <v>0</v>
      </c>
      <c r="N7068" t="e" cm="1">
        <f t="array" ref="N7068">INDEX($A$9:$F$1048576, $J7068, $K7068 )</f>
        <v>#N/A</v>
      </c>
      <c r="O7068" t="e" cm="1">
        <f t="array" ref="O7068">INDEX($B$9:$F$1048576, $J7068, $K7068 )</f>
        <v>#N/A</v>
      </c>
      <c r="P7068" t="str" cm="1">
        <f t="array" ref="P7068">IF( $L7068, TRIM(_xll.IMDP("IR", $G$5&amp;$N7068, $G$6)), "" )</f>
        <v/>
      </c>
      <c r="Q7068" t="b" cm="1">
        <f t="array" ref="Q7068">IF(
    $U$1=1, AND($P7068&lt;&gt;"", $P7068&lt;&gt;"...", $P7068&lt;&gt;"입력오류"),
    IF(
        $U$18=1, AND($P7068&lt;&gt;"", $P7068&lt;&gt;"...", $P7068&lt;&gt;"입력오류", ISNUMBER(FIND(INDEX($T$2:$T$7,$U$1),$P7068))),
        IF(
            $U$17="기타", AND($P7068&lt;&gt;"", $P7068&lt;&gt;"...", $P7068&lt;&gt;"입력오류", NOT(ISNUMBER(FIND($T$21:$T$34,$P7068)))),
            AND($P7068&lt;&gt;"", $P7068&lt;&gt;"...", $P7068&lt;&gt;"입력오류", $T$19=$P7068)
        )
    )
)</f>
        <v>0</v>
      </c>
    </row>
    <row r="7069" spans="9:17">
      <c r="I7069">
        <f t="shared" si="331"/>
        <v>7068</v>
      </c>
      <c r="J7069" t="e">
        <f t="shared" si="332"/>
        <v>#N/A</v>
      </c>
      <c r="K7069" t="e">
        <f t="shared" si="330"/>
        <v>#N/A</v>
      </c>
      <c r="L7069" t="b">
        <f>COUNTIF($N$2:N7069, N7069)=1</f>
        <v>0</v>
      </c>
      <c r="M7069" s="37">
        <f>IF( $Q7069, MAX($M$1:M7068)+1, 0)</f>
        <v>0</v>
      </c>
      <c r="N7069" t="e" cm="1">
        <f t="array" ref="N7069">INDEX($A$9:$F$1048576, $J7069, $K7069 )</f>
        <v>#N/A</v>
      </c>
      <c r="O7069" t="e" cm="1">
        <f t="array" ref="O7069">INDEX($B$9:$F$1048576, $J7069, $K7069 )</f>
        <v>#N/A</v>
      </c>
      <c r="P7069" t="str" cm="1">
        <f t="array" ref="P7069">IF( $L7069, TRIM(_xll.IMDP("IR", $G$5&amp;$N7069, $G$6)), "" )</f>
        <v/>
      </c>
      <c r="Q7069" t="b" cm="1">
        <f t="array" ref="Q7069">IF(
    $U$1=1, AND($P7069&lt;&gt;"", $P7069&lt;&gt;"...", $P7069&lt;&gt;"입력오류"),
    IF(
        $U$18=1, AND($P7069&lt;&gt;"", $P7069&lt;&gt;"...", $P7069&lt;&gt;"입력오류", ISNUMBER(FIND(INDEX($T$2:$T$7,$U$1),$P7069))),
        IF(
            $U$17="기타", AND($P7069&lt;&gt;"", $P7069&lt;&gt;"...", $P7069&lt;&gt;"입력오류", NOT(ISNUMBER(FIND($T$21:$T$34,$P7069)))),
            AND($P7069&lt;&gt;"", $P7069&lt;&gt;"...", $P7069&lt;&gt;"입력오류", $T$19=$P7069)
        )
    )
)</f>
        <v>0</v>
      </c>
    </row>
    <row r="7070" spans="9:17">
      <c r="I7070">
        <f t="shared" si="331"/>
        <v>7069</v>
      </c>
      <c r="J7070" t="e">
        <f t="shared" si="332"/>
        <v>#N/A</v>
      </c>
      <c r="K7070" t="e">
        <f t="shared" si="330"/>
        <v>#N/A</v>
      </c>
      <c r="L7070" t="b">
        <f>COUNTIF($N$2:N7070, N7070)=1</f>
        <v>0</v>
      </c>
      <c r="M7070" s="37">
        <f>IF( $Q7070, MAX($M$1:M7069)+1, 0)</f>
        <v>0</v>
      </c>
      <c r="N7070" t="e" cm="1">
        <f t="array" ref="N7070">INDEX($A$9:$F$1048576, $J7070, $K7070 )</f>
        <v>#N/A</v>
      </c>
      <c r="O7070" t="e" cm="1">
        <f t="array" ref="O7070">INDEX($B$9:$F$1048576, $J7070, $K7070 )</f>
        <v>#N/A</v>
      </c>
      <c r="P7070" t="str" cm="1">
        <f t="array" ref="P7070">IF( $L7070, TRIM(_xll.IMDP("IR", $G$5&amp;$N7070, $G$6)), "" )</f>
        <v/>
      </c>
      <c r="Q7070" t="b" cm="1">
        <f t="array" ref="Q7070">IF(
    $U$1=1, AND($P7070&lt;&gt;"", $P7070&lt;&gt;"...", $P7070&lt;&gt;"입력오류"),
    IF(
        $U$18=1, AND($P7070&lt;&gt;"", $P7070&lt;&gt;"...", $P7070&lt;&gt;"입력오류", ISNUMBER(FIND(INDEX($T$2:$T$7,$U$1),$P7070))),
        IF(
            $U$17="기타", AND($P7070&lt;&gt;"", $P7070&lt;&gt;"...", $P7070&lt;&gt;"입력오류", NOT(ISNUMBER(FIND($T$21:$T$34,$P7070)))),
            AND($P7070&lt;&gt;"", $P7070&lt;&gt;"...", $P7070&lt;&gt;"입력오류", $T$19=$P7070)
        )
    )
)</f>
        <v>0</v>
      </c>
    </row>
    <row r="7071" spans="9:17">
      <c r="I7071">
        <f t="shared" si="331"/>
        <v>7070</v>
      </c>
      <c r="J7071" t="e">
        <f t="shared" si="332"/>
        <v>#N/A</v>
      </c>
      <c r="K7071" t="e">
        <f t="shared" si="330"/>
        <v>#N/A</v>
      </c>
      <c r="L7071" t="b">
        <f>COUNTIF($N$2:N7071, N7071)=1</f>
        <v>0</v>
      </c>
      <c r="M7071" s="37">
        <f>IF( $Q7071, MAX($M$1:M7070)+1, 0)</f>
        <v>0</v>
      </c>
      <c r="N7071" t="e" cm="1">
        <f t="array" ref="N7071">INDEX($A$9:$F$1048576, $J7071, $K7071 )</f>
        <v>#N/A</v>
      </c>
      <c r="O7071" t="e" cm="1">
        <f t="array" ref="O7071">INDEX($B$9:$F$1048576, $J7071, $K7071 )</f>
        <v>#N/A</v>
      </c>
      <c r="P7071" t="str" cm="1">
        <f t="array" ref="P7071">IF( $L7071, TRIM(_xll.IMDP("IR", $G$5&amp;$N7071, $G$6)), "" )</f>
        <v/>
      </c>
      <c r="Q7071" t="b" cm="1">
        <f t="array" ref="Q7071">IF(
    $U$1=1, AND($P7071&lt;&gt;"", $P7071&lt;&gt;"...", $P7071&lt;&gt;"입력오류"),
    IF(
        $U$18=1, AND($P7071&lt;&gt;"", $P7071&lt;&gt;"...", $P7071&lt;&gt;"입력오류", ISNUMBER(FIND(INDEX($T$2:$T$7,$U$1),$P7071))),
        IF(
            $U$17="기타", AND($P7071&lt;&gt;"", $P7071&lt;&gt;"...", $P7071&lt;&gt;"입력오류", NOT(ISNUMBER(FIND($T$21:$T$34,$P7071)))),
            AND($P7071&lt;&gt;"", $P7071&lt;&gt;"...", $P7071&lt;&gt;"입력오류", $T$19=$P7071)
        )
    )
)</f>
        <v>0</v>
      </c>
    </row>
    <row r="7072" spans="9:17">
      <c r="I7072">
        <f t="shared" si="331"/>
        <v>7071</v>
      </c>
      <c r="J7072" t="e">
        <f t="shared" si="332"/>
        <v>#N/A</v>
      </c>
      <c r="K7072" t="e">
        <f t="shared" si="330"/>
        <v>#N/A</v>
      </c>
      <c r="L7072" t="b">
        <f>COUNTIF($N$2:N7072, N7072)=1</f>
        <v>0</v>
      </c>
      <c r="M7072" s="37">
        <f>IF( $Q7072, MAX($M$1:M7071)+1, 0)</f>
        <v>0</v>
      </c>
      <c r="N7072" t="e" cm="1">
        <f t="array" ref="N7072">INDEX($A$9:$F$1048576, $J7072, $K7072 )</f>
        <v>#N/A</v>
      </c>
      <c r="O7072" t="e" cm="1">
        <f t="array" ref="O7072">INDEX($B$9:$F$1048576, $J7072, $K7072 )</f>
        <v>#N/A</v>
      </c>
      <c r="P7072" t="str" cm="1">
        <f t="array" ref="P7072">IF( $L7072, TRIM(_xll.IMDP("IR", $G$5&amp;$N7072, $G$6)), "" )</f>
        <v/>
      </c>
      <c r="Q7072" t="b" cm="1">
        <f t="array" ref="Q7072">IF(
    $U$1=1, AND($P7072&lt;&gt;"", $P7072&lt;&gt;"...", $P7072&lt;&gt;"입력오류"),
    IF(
        $U$18=1, AND($P7072&lt;&gt;"", $P7072&lt;&gt;"...", $P7072&lt;&gt;"입력오류", ISNUMBER(FIND(INDEX($T$2:$T$7,$U$1),$P7072))),
        IF(
            $U$17="기타", AND($P7072&lt;&gt;"", $P7072&lt;&gt;"...", $P7072&lt;&gt;"입력오류", NOT(ISNUMBER(FIND($T$21:$T$34,$P7072)))),
            AND($P7072&lt;&gt;"", $P7072&lt;&gt;"...", $P7072&lt;&gt;"입력오류", $T$19=$P7072)
        )
    )
)</f>
        <v>0</v>
      </c>
    </row>
    <row r="7073" spans="9:17">
      <c r="I7073">
        <f t="shared" si="331"/>
        <v>7072</v>
      </c>
      <c r="J7073" t="e">
        <f t="shared" si="332"/>
        <v>#N/A</v>
      </c>
      <c r="K7073" t="e">
        <f t="shared" si="330"/>
        <v>#N/A</v>
      </c>
      <c r="L7073" t="b">
        <f>COUNTIF($N$2:N7073, N7073)=1</f>
        <v>0</v>
      </c>
      <c r="M7073" s="37">
        <f>IF( $Q7073, MAX($M$1:M7072)+1, 0)</f>
        <v>0</v>
      </c>
      <c r="N7073" t="e" cm="1">
        <f t="array" ref="N7073">INDEX($A$9:$F$1048576, $J7073, $K7073 )</f>
        <v>#N/A</v>
      </c>
      <c r="O7073" t="e" cm="1">
        <f t="array" ref="O7073">INDEX($B$9:$F$1048576, $J7073, $K7073 )</f>
        <v>#N/A</v>
      </c>
      <c r="P7073" t="str" cm="1">
        <f t="array" ref="P7073">IF( $L7073, TRIM(_xll.IMDP("IR", $G$5&amp;$N7073, $G$6)), "" )</f>
        <v/>
      </c>
      <c r="Q7073" t="b" cm="1">
        <f t="array" ref="Q7073">IF(
    $U$1=1, AND($P7073&lt;&gt;"", $P7073&lt;&gt;"...", $P7073&lt;&gt;"입력오류"),
    IF(
        $U$18=1, AND($P7073&lt;&gt;"", $P7073&lt;&gt;"...", $P7073&lt;&gt;"입력오류", ISNUMBER(FIND(INDEX($T$2:$T$7,$U$1),$P7073))),
        IF(
            $U$17="기타", AND($P7073&lt;&gt;"", $P7073&lt;&gt;"...", $P7073&lt;&gt;"입력오류", NOT(ISNUMBER(FIND($T$21:$T$34,$P7073)))),
            AND($P7073&lt;&gt;"", $P7073&lt;&gt;"...", $P7073&lt;&gt;"입력오류", $T$19=$P7073)
        )
    )
)</f>
        <v>0</v>
      </c>
    </row>
    <row r="7074" spans="9:17">
      <c r="I7074">
        <f t="shared" si="331"/>
        <v>7073</v>
      </c>
      <c r="J7074" t="e">
        <f t="shared" si="332"/>
        <v>#N/A</v>
      </c>
      <c r="K7074" t="e">
        <f t="shared" si="330"/>
        <v>#N/A</v>
      </c>
      <c r="L7074" t="b">
        <f>COUNTIF($N$2:N7074, N7074)=1</f>
        <v>0</v>
      </c>
      <c r="M7074" s="37">
        <f>IF( $Q7074, MAX($M$1:M7073)+1, 0)</f>
        <v>0</v>
      </c>
      <c r="N7074" t="e" cm="1">
        <f t="array" ref="N7074">INDEX($A$9:$F$1048576, $J7074, $K7074 )</f>
        <v>#N/A</v>
      </c>
      <c r="O7074" t="e" cm="1">
        <f t="array" ref="O7074">INDEX($B$9:$F$1048576, $J7074, $K7074 )</f>
        <v>#N/A</v>
      </c>
      <c r="P7074" t="str" cm="1">
        <f t="array" ref="P7074">IF( $L7074, TRIM(_xll.IMDP("IR", $G$5&amp;$N7074, $G$6)), "" )</f>
        <v/>
      </c>
      <c r="Q7074" t="b" cm="1">
        <f t="array" ref="Q7074">IF(
    $U$1=1, AND($P7074&lt;&gt;"", $P7074&lt;&gt;"...", $P7074&lt;&gt;"입력오류"),
    IF(
        $U$18=1, AND($P7074&lt;&gt;"", $P7074&lt;&gt;"...", $P7074&lt;&gt;"입력오류", ISNUMBER(FIND(INDEX($T$2:$T$7,$U$1),$P7074))),
        IF(
            $U$17="기타", AND($P7074&lt;&gt;"", $P7074&lt;&gt;"...", $P7074&lt;&gt;"입력오류", NOT(ISNUMBER(FIND($T$21:$T$34,$P7074)))),
            AND($P7074&lt;&gt;"", $P7074&lt;&gt;"...", $P7074&lt;&gt;"입력오류", $T$19=$P7074)
        )
    )
)</f>
        <v>0</v>
      </c>
    </row>
    <row r="7075" spans="9:17">
      <c r="I7075">
        <f t="shared" si="331"/>
        <v>7074</v>
      </c>
      <c r="J7075" t="e">
        <f t="shared" si="332"/>
        <v>#N/A</v>
      </c>
      <c r="K7075" t="e">
        <f t="shared" si="330"/>
        <v>#N/A</v>
      </c>
      <c r="L7075" t="b">
        <f>COUNTIF($N$2:N7075, N7075)=1</f>
        <v>0</v>
      </c>
      <c r="M7075" s="37">
        <f>IF( $Q7075, MAX($M$1:M7074)+1, 0)</f>
        <v>0</v>
      </c>
      <c r="N7075" t="e" cm="1">
        <f t="array" ref="N7075">INDEX($A$9:$F$1048576, $J7075, $K7075 )</f>
        <v>#N/A</v>
      </c>
      <c r="O7075" t="e" cm="1">
        <f t="array" ref="O7075">INDEX($B$9:$F$1048576, $J7075, $K7075 )</f>
        <v>#N/A</v>
      </c>
      <c r="P7075" t="str" cm="1">
        <f t="array" ref="P7075">IF( $L7075, TRIM(_xll.IMDP("IR", $G$5&amp;$N7075, $G$6)), "" )</f>
        <v/>
      </c>
      <c r="Q7075" t="b" cm="1">
        <f t="array" ref="Q7075">IF(
    $U$1=1, AND($P7075&lt;&gt;"", $P7075&lt;&gt;"...", $P7075&lt;&gt;"입력오류"),
    IF(
        $U$18=1, AND($P7075&lt;&gt;"", $P7075&lt;&gt;"...", $P7075&lt;&gt;"입력오류", ISNUMBER(FIND(INDEX($T$2:$T$7,$U$1),$P7075))),
        IF(
            $U$17="기타", AND($P7075&lt;&gt;"", $P7075&lt;&gt;"...", $P7075&lt;&gt;"입력오류", NOT(ISNUMBER(FIND($T$21:$T$34,$P7075)))),
            AND($P7075&lt;&gt;"", $P7075&lt;&gt;"...", $P7075&lt;&gt;"입력오류", $T$19=$P7075)
        )
    )
)</f>
        <v>0</v>
      </c>
    </row>
    <row r="7076" spans="9:17">
      <c r="I7076">
        <f t="shared" si="331"/>
        <v>7075</v>
      </c>
      <c r="J7076" t="e">
        <f t="shared" si="332"/>
        <v>#N/A</v>
      </c>
      <c r="K7076" t="e">
        <f t="shared" si="330"/>
        <v>#N/A</v>
      </c>
      <c r="L7076" t="b">
        <f>COUNTIF($N$2:N7076, N7076)=1</f>
        <v>0</v>
      </c>
      <c r="M7076" s="37">
        <f>IF( $Q7076, MAX($M$1:M7075)+1, 0)</f>
        <v>0</v>
      </c>
      <c r="N7076" t="e" cm="1">
        <f t="array" ref="N7076">INDEX($A$9:$F$1048576, $J7076, $K7076 )</f>
        <v>#N/A</v>
      </c>
      <c r="O7076" t="e" cm="1">
        <f t="array" ref="O7076">INDEX($B$9:$F$1048576, $J7076, $K7076 )</f>
        <v>#N/A</v>
      </c>
      <c r="P7076" t="str" cm="1">
        <f t="array" ref="P7076">IF( $L7076, TRIM(_xll.IMDP("IR", $G$5&amp;$N7076, $G$6)), "" )</f>
        <v/>
      </c>
      <c r="Q7076" t="b" cm="1">
        <f t="array" ref="Q7076">IF(
    $U$1=1, AND($P7076&lt;&gt;"", $P7076&lt;&gt;"...", $P7076&lt;&gt;"입력오류"),
    IF(
        $U$18=1, AND($P7076&lt;&gt;"", $P7076&lt;&gt;"...", $P7076&lt;&gt;"입력오류", ISNUMBER(FIND(INDEX($T$2:$T$7,$U$1),$P7076))),
        IF(
            $U$17="기타", AND($P7076&lt;&gt;"", $P7076&lt;&gt;"...", $P7076&lt;&gt;"입력오류", NOT(ISNUMBER(FIND($T$21:$T$34,$P7076)))),
            AND($P7076&lt;&gt;"", $P7076&lt;&gt;"...", $P7076&lt;&gt;"입력오류", $T$19=$P7076)
        )
    )
)</f>
        <v>0</v>
      </c>
    </row>
    <row r="7077" spans="9:17">
      <c r="I7077">
        <f t="shared" si="331"/>
        <v>7076</v>
      </c>
      <c r="J7077" t="e">
        <f t="shared" si="332"/>
        <v>#N/A</v>
      </c>
      <c r="K7077" t="e">
        <f t="shared" si="330"/>
        <v>#N/A</v>
      </c>
      <c r="L7077" t="b">
        <f>COUNTIF($N$2:N7077, N7077)=1</f>
        <v>0</v>
      </c>
      <c r="M7077" s="37">
        <f>IF( $Q7077, MAX($M$1:M7076)+1, 0)</f>
        <v>0</v>
      </c>
      <c r="N7077" t="e" cm="1">
        <f t="array" ref="N7077">INDEX($A$9:$F$1048576, $J7077, $K7077 )</f>
        <v>#N/A</v>
      </c>
      <c r="O7077" t="e" cm="1">
        <f t="array" ref="O7077">INDEX($B$9:$F$1048576, $J7077, $K7077 )</f>
        <v>#N/A</v>
      </c>
      <c r="P7077" t="str" cm="1">
        <f t="array" ref="P7077">IF( $L7077, TRIM(_xll.IMDP("IR", $G$5&amp;$N7077, $G$6)), "" )</f>
        <v/>
      </c>
      <c r="Q7077" t="b" cm="1">
        <f t="array" ref="Q7077">IF(
    $U$1=1, AND($P7077&lt;&gt;"", $P7077&lt;&gt;"...", $P7077&lt;&gt;"입력오류"),
    IF(
        $U$18=1, AND($P7077&lt;&gt;"", $P7077&lt;&gt;"...", $P7077&lt;&gt;"입력오류", ISNUMBER(FIND(INDEX($T$2:$T$7,$U$1),$P7077))),
        IF(
            $U$17="기타", AND($P7077&lt;&gt;"", $P7077&lt;&gt;"...", $P7077&lt;&gt;"입력오류", NOT(ISNUMBER(FIND($T$21:$T$34,$P7077)))),
            AND($P7077&lt;&gt;"", $P7077&lt;&gt;"...", $P7077&lt;&gt;"입력오류", $T$19=$P7077)
        )
    )
)</f>
        <v>0</v>
      </c>
    </row>
    <row r="7078" spans="9:17">
      <c r="I7078">
        <f t="shared" si="331"/>
        <v>7077</v>
      </c>
      <c r="J7078" t="e">
        <f t="shared" si="332"/>
        <v>#N/A</v>
      </c>
      <c r="K7078" t="e">
        <f t="shared" si="330"/>
        <v>#N/A</v>
      </c>
      <c r="L7078" t="b">
        <f>COUNTIF($N$2:N7078, N7078)=1</f>
        <v>0</v>
      </c>
      <c r="M7078" s="37">
        <f>IF( $Q7078, MAX($M$1:M7077)+1, 0)</f>
        <v>0</v>
      </c>
      <c r="N7078" t="e" cm="1">
        <f t="array" ref="N7078">INDEX($A$9:$F$1048576, $J7078, $K7078 )</f>
        <v>#N/A</v>
      </c>
      <c r="O7078" t="e" cm="1">
        <f t="array" ref="O7078">INDEX($B$9:$F$1048576, $J7078, $K7078 )</f>
        <v>#N/A</v>
      </c>
      <c r="P7078" t="str" cm="1">
        <f t="array" ref="P7078">IF( $L7078, TRIM(_xll.IMDP("IR", $G$5&amp;$N7078, $G$6)), "" )</f>
        <v/>
      </c>
      <c r="Q7078" t="b" cm="1">
        <f t="array" ref="Q7078">IF(
    $U$1=1, AND($P7078&lt;&gt;"", $P7078&lt;&gt;"...", $P7078&lt;&gt;"입력오류"),
    IF(
        $U$18=1, AND($P7078&lt;&gt;"", $P7078&lt;&gt;"...", $P7078&lt;&gt;"입력오류", ISNUMBER(FIND(INDEX($T$2:$T$7,$U$1),$P7078))),
        IF(
            $U$17="기타", AND($P7078&lt;&gt;"", $P7078&lt;&gt;"...", $P7078&lt;&gt;"입력오류", NOT(ISNUMBER(FIND($T$21:$T$34,$P7078)))),
            AND($P7078&lt;&gt;"", $P7078&lt;&gt;"...", $P7078&lt;&gt;"입력오류", $T$19=$P7078)
        )
    )
)</f>
        <v>0</v>
      </c>
    </row>
    <row r="7079" spans="9:17">
      <c r="I7079">
        <f t="shared" si="331"/>
        <v>7078</v>
      </c>
      <c r="J7079" t="e">
        <f t="shared" si="332"/>
        <v>#N/A</v>
      </c>
      <c r="K7079" t="e">
        <f t="shared" si="330"/>
        <v>#N/A</v>
      </c>
      <c r="L7079" t="b">
        <f>COUNTIF($N$2:N7079, N7079)=1</f>
        <v>0</v>
      </c>
      <c r="M7079" s="37">
        <f>IF( $Q7079, MAX($M$1:M7078)+1, 0)</f>
        <v>0</v>
      </c>
      <c r="N7079" t="e" cm="1">
        <f t="array" ref="N7079">INDEX($A$9:$F$1048576, $J7079, $K7079 )</f>
        <v>#N/A</v>
      </c>
      <c r="O7079" t="e" cm="1">
        <f t="array" ref="O7079">INDEX($B$9:$F$1048576, $J7079, $K7079 )</f>
        <v>#N/A</v>
      </c>
      <c r="P7079" t="str" cm="1">
        <f t="array" ref="P7079">IF( $L7079, TRIM(_xll.IMDP("IR", $G$5&amp;$N7079, $G$6)), "" )</f>
        <v/>
      </c>
      <c r="Q7079" t="b" cm="1">
        <f t="array" ref="Q7079">IF(
    $U$1=1, AND($P7079&lt;&gt;"", $P7079&lt;&gt;"...", $P7079&lt;&gt;"입력오류"),
    IF(
        $U$18=1, AND($P7079&lt;&gt;"", $P7079&lt;&gt;"...", $P7079&lt;&gt;"입력오류", ISNUMBER(FIND(INDEX($T$2:$T$7,$U$1),$P7079))),
        IF(
            $U$17="기타", AND($P7079&lt;&gt;"", $P7079&lt;&gt;"...", $P7079&lt;&gt;"입력오류", NOT(ISNUMBER(FIND($T$21:$T$34,$P7079)))),
            AND($P7079&lt;&gt;"", $P7079&lt;&gt;"...", $P7079&lt;&gt;"입력오류", $T$19=$P7079)
        )
    )
)</f>
        <v>0</v>
      </c>
    </row>
    <row r="7080" spans="9:17">
      <c r="I7080">
        <f t="shared" si="331"/>
        <v>7079</v>
      </c>
      <c r="J7080" t="e">
        <f t="shared" si="332"/>
        <v>#N/A</v>
      </c>
      <c r="K7080" t="e">
        <f t="shared" si="330"/>
        <v>#N/A</v>
      </c>
      <c r="L7080" t="b">
        <f>COUNTIF($N$2:N7080, N7080)=1</f>
        <v>0</v>
      </c>
      <c r="M7080" s="37">
        <f>IF( $Q7080, MAX($M$1:M7079)+1, 0)</f>
        <v>0</v>
      </c>
      <c r="N7080" t="e" cm="1">
        <f t="array" ref="N7080">INDEX($A$9:$F$1048576, $J7080, $K7080 )</f>
        <v>#N/A</v>
      </c>
      <c r="O7080" t="e" cm="1">
        <f t="array" ref="O7080">INDEX($B$9:$F$1048576, $J7080, $K7080 )</f>
        <v>#N/A</v>
      </c>
      <c r="P7080" t="str" cm="1">
        <f t="array" ref="P7080">IF( $L7080, TRIM(_xll.IMDP("IR", $G$5&amp;$N7080, $G$6)), "" )</f>
        <v/>
      </c>
      <c r="Q7080" t="b" cm="1">
        <f t="array" ref="Q7080">IF(
    $U$1=1, AND($P7080&lt;&gt;"", $P7080&lt;&gt;"...", $P7080&lt;&gt;"입력오류"),
    IF(
        $U$18=1, AND($P7080&lt;&gt;"", $P7080&lt;&gt;"...", $P7080&lt;&gt;"입력오류", ISNUMBER(FIND(INDEX($T$2:$T$7,$U$1),$P7080))),
        IF(
            $U$17="기타", AND($P7080&lt;&gt;"", $P7080&lt;&gt;"...", $P7080&lt;&gt;"입력오류", NOT(ISNUMBER(FIND($T$21:$T$34,$P7080)))),
            AND($P7080&lt;&gt;"", $P7080&lt;&gt;"...", $P7080&lt;&gt;"입력오류", $T$19=$P7080)
        )
    )
)</f>
        <v>0</v>
      </c>
    </row>
    <row r="7081" spans="9:17">
      <c r="I7081">
        <f t="shared" si="331"/>
        <v>7080</v>
      </c>
      <c r="J7081" t="e">
        <f t="shared" si="332"/>
        <v>#N/A</v>
      </c>
      <c r="K7081" t="e">
        <f t="shared" si="330"/>
        <v>#N/A</v>
      </c>
      <c r="L7081" t="b">
        <f>COUNTIF($N$2:N7081, N7081)=1</f>
        <v>0</v>
      </c>
      <c r="M7081" s="37">
        <f>IF( $Q7081, MAX($M$1:M7080)+1, 0)</f>
        <v>0</v>
      </c>
      <c r="N7081" t="e" cm="1">
        <f t="array" ref="N7081">INDEX($A$9:$F$1048576, $J7081, $K7081 )</f>
        <v>#N/A</v>
      </c>
      <c r="O7081" t="e" cm="1">
        <f t="array" ref="O7081">INDEX($B$9:$F$1048576, $J7081, $K7081 )</f>
        <v>#N/A</v>
      </c>
      <c r="P7081" t="str" cm="1">
        <f t="array" ref="P7081">IF( $L7081, TRIM(_xll.IMDP("IR", $G$5&amp;$N7081, $G$6)), "" )</f>
        <v/>
      </c>
      <c r="Q7081" t="b" cm="1">
        <f t="array" ref="Q7081">IF(
    $U$1=1, AND($P7081&lt;&gt;"", $P7081&lt;&gt;"...", $P7081&lt;&gt;"입력오류"),
    IF(
        $U$18=1, AND($P7081&lt;&gt;"", $P7081&lt;&gt;"...", $P7081&lt;&gt;"입력오류", ISNUMBER(FIND(INDEX($T$2:$T$7,$U$1),$P7081))),
        IF(
            $U$17="기타", AND($P7081&lt;&gt;"", $P7081&lt;&gt;"...", $P7081&lt;&gt;"입력오류", NOT(ISNUMBER(FIND($T$21:$T$34,$P7081)))),
            AND($P7081&lt;&gt;"", $P7081&lt;&gt;"...", $P7081&lt;&gt;"입력오류", $T$19=$P7081)
        )
    )
)</f>
        <v>0</v>
      </c>
    </row>
    <row r="7082" spans="9:17">
      <c r="I7082">
        <f t="shared" si="331"/>
        <v>7081</v>
      </c>
      <c r="J7082" t="e">
        <f t="shared" si="332"/>
        <v>#N/A</v>
      </c>
      <c r="K7082" t="e">
        <f t="shared" si="330"/>
        <v>#N/A</v>
      </c>
      <c r="L7082" t="b">
        <f>COUNTIF($N$2:N7082, N7082)=1</f>
        <v>0</v>
      </c>
      <c r="M7082" s="37">
        <f>IF( $Q7082, MAX($M$1:M7081)+1, 0)</f>
        <v>0</v>
      </c>
      <c r="N7082" t="e" cm="1">
        <f t="array" ref="N7082">INDEX($A$9:$F$1048576, $J7082, $K7082 )</f>
        <v>#N/A</v>
      </c>
      <c r="O7082" t="e" cm="1">
        <f t="array" ref="O7082">INDEX($B$9:$F$1048576, $J7082, $K7082 )</f>
        <v>#N/A</v>
      </c>
      <c r="P7082" t="str" cm="1">
        <f t="array" ref="P7082">IF( $L7082, TRIM(_xll.IMDP("IR", $G$5&amp;$N7082, $G$6)), "" )</f>
        <v/>
      </c>
      <c r="Q7082" t="b" cm="1">
        <f t="array" ref="Q7082">IF(
    $U$1=1, AND($P7082&lt;&gt;"", $P7082&lt;&gt;"...", $P7082&lt;&gt;"입력오류"),
    IF(
        $U$18=1, AND($P7082&lt;&gt;"", $P7082&lt;&gt;"...", $P7082&lt;&gt;"입력오류", ISNUMBER(FIND(INDEX($T$2:$T$7,$U$1),$P7082))),
        IF(
            $U$17="기타", AND($P7082&lt;&gt;"", $P7082&lt;&gt;"...", $P7082&lt;&gt;"입력오류", NOT(ISNUMBER(FIND($T$21:$T$34,$P7082)))),
            AND($P7082&lt;&gt;"", $P7082&lt;&gt;"...", $P7082&lt;&gt;"입력오류", $T$19=$P7082)
        )
    )
)</f>
        <v>0</v>
      </c>
    </row>
    <row r="7083" spans="9:17">
      <c r="I7083">
        <f t="shared" si="331"/>
        <v>7082</v>
      </c>
      <c r="J7083" t="e">
        <f t="shared" si="332"/>
        <v>#N/A</v>
      </c>
      <c r="K7083" t="e">
        <f t="shared" si="330"/>
        <v>#N/A</v>
      </c>
      <c r="L7083" t="b">
        <f>COUNTIF($N$2:N7083, N7083)=1</f>
        <v>0</v>
      </c>
      <c r="M7083" s="37">
        <f>IF( $Q7083, MAX($M$1:M7082)+1, 0)</f>
        <v>0</v>
      </c>
      <c r="N7083" t="e" cm="1">
        <f t="array" ref="N7083">INDEX($A$9:$F$1048576, $J7083, $K7083 )</f>
        <v>#N/A</v>
      </c>
      <c r="O7083" t="e" cm="1">
        <f t="array" ref="O7083">INDEX($B$9:$F$1048576, $J7083, $K7083 )</f>
        <v>#N/A</v>
      </c>
      <c r="P7083" t="str" cm="1">
        <f t="array" ref="P7083">IF( $L7083, TRIM(_xll.IMDP("IR", $G$5&amp;$N7083, $G$6)), "" )</f>
        <v/>
      </c>
      <c r="Q7083" t="b" cm="1">
        <f t="array" ref="Q7083">IF(
    $U$1=1, AND($P7083&lt;&gt;"", $P7083&lt;&gt;"...", $P7083&lt;&gt;"입력오류"),
    IF(
        $U$18=1, AND($P7083&lt;&gt;"", $P7083&lt;&gt;"...", $P7083&lt;&gt;"입력오류", ISNUMBER(FIND(INDEX($T$2:$T$7,$U$1),$P7083))),
        IF(
            $U$17="기타", AND($P7083&lt;&gt;"", $P7083&lt;&gt;"...", $P7083&lt;&gt;"입력오류", NOT(ISNUMBER(FIND($T$21:$T$34,$P7083)))),
            AND($P7083&lt;&gt;"", $P7083&lt;&gt;"...", $P7083&lt;&gt;"입력오류", $T$19=$P7083)
        )
    )
)</f>
        <v>0</v>
      </c>
    </row>
    <row r="7084" spans="9:17">
      <c r="I7084">
        <f t="shared" si="331"/>
        <v>7083</v>
      </c>
      <c r="J7084" t="e">
        <f t="shared" si="332"/>
        <v>#N/A</v>
      </c>
      <c r="K7084" t="e">
        <f t="shared" si="330"/>
        <v>#N/A</v>
      </c>
      <c r="L7084" t="b">
        <f>COUNTIF($N$2:N7084, N7084)=1</f>
        <v>0</v>
      </c>
      <c r="M7084" s="37">
        <f>IF( $Q7084, MAX($M$1:M7083)+1, 0)</f>
        <v>0</v>
      </c>
      <c r="N7084" t="e" cm="1">
        <f t="array" ref="N7084">INDEX($A$9:$F$1048576, $J7084, $K7084 )</f>
        <v>#N/A</v>
      </c>
      <c r="O7084" t="e" cm="1">
        <f t="array" ref="O7084">INDEX($B$9:$F$1048576, $J7084, $K7084 )</f>
        <v>#N/A</v>
      </c>
      <c r="P7084" t="str" cm="1">
        <f t="array" ref="P7084">IF( $L7084, TRIM(_xll.IMDP("IR", $G$5&amp;$N7084, $G$6)), "" )</f>
        <v/>
      </c>
      <c r="Q7084" t="b" cm="1">
        <f t="array" ref="Q7084">IF(
    $U$1=1, AND($P7084&lt;&gt;"", $P7084&lt;&gt;"...", $P7084&lt;&gt;"입력오류"),
    IF(
        $U$18=1, AND($P7084&lt;&gt;"", $P7084&lt;&gt;"...", $P7084&lt;&gt;"입력오류", ISNUMBER(FIND(INDEX($T$2:$T$7,$U$1),$P7084))),
        IF(
            $U$17="기타", AND($P7084&lt;&gt;"", $P7084&lt;&gt;"...", $P7084&lt;&gt;"입력오류", NOT(ISNUMBER(FIND($T$21:$T$34,$P7084)))),
            AND($P7084&lt;&gt;"", $P7084&lt;&gt;"...", $P7084&lt;&gt;"입력오류", $T$19=$P7084)
        )
    )
)</f>
        <v>0</v>
      </c>
    </row>
    <row r="7085" spans="9:17">
      <c r="I7085">
        <f t="shared" si="331"/>
        <v>7084</v>
      </c>
      <c r="J7085" t="e">
        <f t="shared" si="332"/>
        <v>#N/A</v>
      </c>
      <c r="K7085" t="e">
        <f t="shared" si="330"/>
        <v>#N/A</v>
      </c>
      <c r="L7085" t="b">
        <f>COUNTIF($N$2:N7085, N7085)=1</f>
        <v>0</v>
      </c>
      <c r="M7085" s="37">
        <f>IF( $Q7085, MAX($M$1:M7084)+1, 0)</f>
        <v>0</v>
      </c>
      <c r="N7085" t="e" cm="1">
        <f t="array" ref="N7085">INDEX($A$9:$F$1048576, $J7085, $K7085 )</f>
        <v>#N/A</v>
      </c>
      <c r="O7085" t="e" cm="1">
        <f t="array" ref="O7085">INDEX($B$9:$F$1048576, $J7085, $K7085 )</f>
        <v>#N/A</v>
      </c>
      <c r="P7085" t="str" cm="1">
        <f t="array" ref="P7085">IF( $L7085, TRIM(_xll.IMDP("IR", $G$5&amp;$N7085, $G$6)), "" )</f>
        <v/>
      </c>
      <c r="Q7085" t="b" cm="1">
        <f t="array" ref="Q7085">IF(
    $U$1=1, AND($P7085&lt;&gt;"", $P7085&lt;&gt;"...", $P7085&lt;&gt;"입력오류"),
    IF(
        $U$18=1, AND($P7085&lt;&gt;"", $P7085&lt;&gt;"...", $P7085&lt;&gt;"입력오류", ISNUMBER(FIND(INDEX($T$2:$T$7,$U$1),$P7085))),
        IF(
            $U$17="기타", AND($P7085&lt;&gt;"", $P7085&lt;&gt;"...", $P7085&lt;&gt;"입력오류", NOT(ISNUMBER(FIND($T$21:$T$34,$P7085)))),
            AND($P7085&lt;&gt;"", $P7085&lt;&gt;"...", $P7085&lt;&gt;"입력오류", $T$19=$P7085)
        )
    )
)</f>
        <v>0</v>
      </c>
    </row>
    <row r="7086" spans="9:17">
      <c r="I7086">
        <f t="shared" si="331"/>
        <v>7085</v>
      </c>
      <c r="J7086" t="e">
        <f t="shared" si="332"/>
        <v>#N/A</v>
      </c>
      <c r="K7086" t="e">
        <f t="shared" si="330"/>
        <v>#N/A</v>
      </c>
      <c r="L7086" t="b">
        <f>COUNTIF($N$2:N7086, N7086)=1</f>
        <v>0</v>
      </c>
      <c r="M7086" s="37">
        <f>IF( $Q7086, MAX($M$1:M7085)+1, 0)</f>
        <v>0</v>
      </c>
      <c r="N7086" t="e" cm="1">
        <f t="array" ref="N7086">INDEX($A$9:$F$1048576, $J7086, $K7086 )</f>
        <v>#N/A</v>
      </c>
      <c r="O7086" t="e" cm="1">
        <f t="array" ref="O7086">INDEX($B$9:$F$1048576, $J7086, $K7086 )</f>
        <v>#N/A</v>
      </c>
      <c r="P7086" t="str" cm="1">
        <f t="array" ref="P7086">IF( $L7086, TRIM(_xll.IMDP("IR", $G$5&amp;$N7086, $G$6)), "" )</f>
        <v/>
      </c>
      <c r="Q7086" t="b" cm="1">
        <f t="array" ref="Q7086">IF(
    $U$1=1, AND($P7086&lt;&gt;"", $P7086&lt;&gt;"...", $P7086&lt;&gt;"입력오류"),
    IF(
        $U$18=1, AND($P7086&lt;&gt;"", $P7086&lt;&gt;"...", $P7086&lt;&gt;"입력오류", ISNUMBER(FIND(INDEX($T$2:$T$7,$U$1),$P7086))),
        IF(
            $U$17="기타", AND($P7086&lt;&gt;"", $P7086&lt;&gt;"...", $P7086&lt;&gt;"입력오류", NOT(ISNUMBER(FIND($T$21:$T$34,$P7086)))),
            AND($P7086&lt;&gt;"", $P7086&lt;&gt;"...", $P7086&lt;&gt;"입력오류", $T$19=$P7086)
        )
    )
)</f>
        <v>0</v>
      </c>
    </row>
    <row r="7087" spans="9:17">
      <c r="I7087">
        <f t="shared" si="331"/>
        <v>7086</v>
      </c>
      <c r="J7087" t="e">
        <f t="shared" si="332"/>
        <v>#N/A</v>
      </c>
      <c r="K7087" t="e">
        <f t="shared" si="330"/>
        <v>#N/A</v>
      </c>
      <c r="L7087" t="b">
        <f>COUNTIF($N$2:N7087, N7087)=1</f>
        <v>0</v>
      </c>
      <c r="M7087" s="37">
        <f>IF( $Q7087, MAX($M$1:M7086)+1, 0)</f>
        <v>0</v>
      </c>
      <c r="N7087" t="e" cm="1">
        <f t="array" ref="N7087">INDEX($A$9:$F$1048576, $J7087, $K7087 )</f>
        <v>#N/A</v>
      </c>
      <c r="O7087" t="e" cm="1">
        <f t="array" ref="O7087">INDEX($B$9:$F$1048576, $J7087, $K7087 )</f>
        <v>#N/A</v>
      </c>
      <c r="P7087" t="str" cm="1">
        <f t="array" ref="P7087">IF( $L7087, TRIM(_xll.IMDP("IR", $G$5&amp;$N7087, $G$6)), "" )</f>
        <v/>
      </c>
      <c r="Q7087" t="b" cm="1">
        <f t="array" ref="Q7087">IF(
    $U$1=1, AND($P7087&lt;&gt;"", $P7087&lt;&gt;"...", $P7087&lt;&gt;"입력오류"),
    IF(
        $U$18=1, AND($P7087&lt;&gt;"", $P7087&lt;&gt;"...", $P7087&lt;&gt;"입력오류", ISNUMBER(FIND(INDEX($T$2:$T$7,$U$1),$P7087))),
        IF(
            $U$17="기타", AND($P7087&lt;&gt;"", $P7087&lt;&gt;"...", $P7087&lt;&gt;"입력오류", NOT(ISNUMBER(FIND($T$21:$T$34,$P7087)))),
            AND($P7087&lt;&gt;"", $P7087&lt;&gt;"...", $P7087&lt;&gt;"입력오류", $T$19=$P7087)
        )
    )
)</f>
        <v>0</v>
      </c>
    </row>
    <row r="7088" spans="9:17">
      <c r="I7088">
        <f t="shared" si="331"/>
        <v>7087</v>
      </c>
      <c r="J7088" t="e">
        <f t="shared" si="332"/>
        <v>#N/A</v>
      </c>
      <c r="K7088" t="e">
        <f t="shared" si="330"/>
        <v>#N/A</v>
      </c>
      <c r="L7088" t="b">
        <f>COUNTIF($N$2:N7088, N7088)=1</f>
        <v>0</v>
      </c>
      <c r="M7088" s="37">
        <f>IF( $Q7088, MAX($M$1:M7087)+1, 0)</f>
        <v>0</v>
      </c>
      <c r="N7088" t="e" cm="1">
        <f t="array" ref="N7088">INDEX($A$9:$F$1048576, $J7088, $K7088 )</f>
        <v>#N/A</v>
      </c>
      <c r="O7088" t="e" cm="1">
        <f t="array" ref="O7088">INDEX($B$9:$F$1048576, $J7088, $K7088 )</f>
        <v>#N/A</v>
      </c>
      <c r="P7088" t="str" cm="1">
        <f t="array" ref="P7088">IF( $L7088, TRIM(_xll.IMDP("IR", $G$5&amp;$N7088, $G$6)), "" )</f>
        <v/>
      </c>
      <c r="Q7088" t="b" cm="1">
        <f t="array" ref="Q7088">IF(
    $U$1=1, AND($P7088&lt;&gt;"", $P7088&lt;&gt;"...", $P7088&lt;&gt;"입력오류"),
    IF(
        $U$18=1, AND($P7088&lt;&gt;"", $P7088&lt;&gt;"...", $P7088&lt;&gt;"입력오류", ISNUMBER(FIND(INDEX($T$2:$T$7,$U$1),$P7088))),
        IF(
            $U$17="기타", AND($P7088&lt;&gt;"", $P7088&lt;&gt;"...", $P7088&lt;&gt;"입력오류", NOT(ISNUMBER(FIND($T$21:$T$34,$P7088)))),
            AND($P7088&lt;&gt;"", $P7088&lt;&gt;"...", $P7088&lt;&gt;"입력오류", $T$19=$P7088)
        )
    )
)</f>
        <v>0</v>
      </c>
    </row>
    <row r="7089" spans="9:17">
      <c r="I7089">
        <f t="shared" si="331"/>
        <v>7088</v>
      </c>
      <c r="J7089" t="e">
        <f t="shared" si="332"/>
        <v>#N/A</v>
      </c>
      <c r="K7089" t="e">
        <f t="shared" si="330"/>
        <v>#N/A</v>
      </c>
      <c r="L7089" t="b">
        <f>COUNTIF($N$2:N7089, N7089)=1</f>
        <v>0</v>
      </c>
      <c r="M7089" s="37">
        <f>IF( $Q7089, MAX($M$1:M7088)+1, 0)</f>
        <v>0</v>
      </c>
      <c r="N7089" t="e" cm="1">
        <f t="array" ref="N7089">INDEX($A$9:$F$1048576, $J7089, $K7089 )</f>
        <v>#N/A</v>
      </c>
      <c r="O7089" t="e" cm="1">
        <f t="array" ref="O7089">INDEX($B$9:$F$1048576, $J7089, $K7089 )</f>
        <v>#N/A</v>
      </c>
      <c r="P7089" t="str" cm="1">
        <f t="array" ref="P7089">IF( $L7089, TRIM(_xll.IMDP("IR", $G$5&amp;$N7089, $G$6)), "" )</f>
        <v/>
      </c>
      <c r="Q7089" t="b" cm="1">
        <f t="array" ref="Q7089">IF(
    $U$1=1, AND($P7089&lt;&gt;"", $P7089&lt;&gt;"...", $P7089&lt;&gt;"입력오류"),
    IF(
        $U$18=1, AND($P7089&lt;&gt;"", $P7089&lt;&gt;"...", $P7089&lt;&gt;"입력오류", ISNUMBER(FIND(INDEX($T$2:$T$7,$U$1),$P7089))),
        IF(
            $U$17="기타", AND($P7089&lt;&gt;"", $P7089&lt;&gt;"...", $P7089&lt;&gt;"입력오류", NOT(ISNUMBER(FIND($T$21:$T$34,$P7089)))),
            AND($P7089&lt;&gt;"", $P7089&lt;&gt;"...", $P7089&lt;&gt;"입력오류", $T$19=$P7089)
        )
    )
)</f>
        <v>0</v>
      </c>
    </row>
    <row r="7090" spans="9:17">
      <c r="I7090">
        <f t="shared" si="331"/>
        <v>7089</v>
      </c>
      <c r="J7090" t="e">
        <f t="shared" si="332"/>
        <v>#N/A</v>
      </c>
      <c r="K7090" t="e">
        <f t="shared" si="330"/>
        <v>#N/A</v>
      </c>
      <c r="L7090" t="b">
        <f>COUNTIF($N$2:N7090, N7090)=1</f>
        <v>0</v>
      </c>
      <c r="M7090" s="37">
        <f>IF( $Q7090, MAX($M$1:M7089)+1, 0)</f>
        <v>0</v>
      </c>
      <c r="N7090" t="e" cm="1">
        <f t="array" ref="N7090">INDEX($A$9:$F$1048576, $J7090, $K7090 )</f>
        <v>#N/A</v>
      </c>
      <c r="O7090" t="e" cm="1">
        <f t="array" ref="O7090">INDEX($B$9:$F$1048576, $J7090, $K7090 )</f>
        <v>#N/A</v>
      </c>
      <c r="P7090" t="str" cm="1">
        <f t="array" ref="P7090">IF( $L7090, TRIM(_xll.IMDP("IR", $G$5&amp;$N7090, $G$6)), "" )</f>
        <v/>
      </c>
      <c r="Q7090" t="b" cm="1">
        <f t="array" ref="Q7090">IF(
    $U$1=1, AND($P7090&lt;&gt;"", $P7090&lt;&gt;"...", $P7090&lt;&gt;"입력오류"),
    IF(
        $U$18=1, AND($P7090&lt;&gt;"", $P7090&lt;&gt;"...", $P7090&lt;&gt;"입력오류", ISNUMBER(FIND(INDEX($T$2:$T$7,$U$1),$P7090))),
        IF(
            $U$17="기타", AND($P7090&lt;&gt;"", $P7090&lt;&gt;"...", $P7090&lt;&gt;"입력오류", NOT(ISNUMBER(FIND($T$21:$T$34,$P7090)))),
            AND($P7090&lt;&gt;"", $P7090&lt;&gt;"...", $P7090&lt;&gt;"입력오류", $T$19=$P7090)
        )
    )
)</f>
        <v>0</v>
      </c>
    </row>
    <row r="7091" spans="9:17">
      <c r="I7091">
        <f t="shared" si="331"/>
        <v>7090</v>
      </c>
      <c r="J7091" t="e">
        <f t="shared" si="332"/>
        <v>#N/A</v>
      </c>
      <c r="K7091" t="e">
        <f t="shared" si="330"/>
        <v>#N/A</v>
      </c>
      <c r="L7091" t="b">
        <f>COUNTIF($N$2:N7091, N7091)=1</f>
        <v>0</v>
      </c>
      <c r="M7091" s="37">
        <f>IF( $Q7091, MAX($M$1:M7090)+1, 0)</f>
        <v>0</v>
      </c>
      <c r="N7091" t="e" cm="1">
        <f t="array" ref="N7091">INDEX($A$9:$F$1048576, $J7091, $K7091 )</f>
        <v>#N/A</v>
      </c>
      <c r="O7091" t="e" cm="1">
        <f t="array" ref="O7091">INDEX($B$9:$F$1048576, $J7091, $K7091 )</f>
        <v>#N/A</v>
      </c>
      <c r="P7091" t="str" cm="1">
        <f t="array" ref="P7091">IF( $L7091, TRIM(_xll.IMDP("IR", $G$5&amp;$N7091, $G$6)), "" )</f>
        <v/>
      </c>
      <c r="Q7091" t="b" cm="1">
        <f t="array" ref="Q7091">IF(
    $U$1=1, AND($P7091&lt;&gt;"", $P7091&lt;&gt;"...", $P7091&lt;&gt;"입력오류"),
    IF(
        $U$18=1, AND($P7091&lt;&gt;"", $P7091&lt;&gt;"...", $P7091&lt;&gt;"입력오류", ISNUMBER(FIND(INDEX($T$2:$T$7,$U$1),$P7091))),
        IF(
            $U$17="기타", AND($P7091&lt;&gt;"", $P7091&lt;&gt;"...", $P7091&lt;&gt;"입력오류", NOT(ISNUMBER(FIND($T$21:$T$34,$P7091)))),
            AND($P7091&lt;&gt;"", $P7091&lt;&gt;"...", $P7091&lt;&gt;"입력오류", $T$19=$P7091)
        )
    )
)</f>
        <v>0</v>
      </c>
    </row>
    <row r="7092" spans="9:17">
      <c r="I7092">
        <f t="shared" si="331"/>
        <v>7091</v>
      </c>
      <c r="J7092" t="e">
        <f t="shared" si="332"/>
        <v>#N/A</v>
      </c>
      <c r="K7092" t="e">
        <f t="shared" si="330"/>
        <v>#N/A</v>
      </c>
      <c r="L7092" t="b">
        <f>COUNTIF($N$2:N7092, N7092)=1</f>
        <v>0</v>
      </c>
      <c r="M7092" s="37">
        <f>IF( $Q7092, MAX($M$1:M7091)+1, 0)</f>
        <v>0</v>
      </c>
      <c r="N7092" t="e" cm="1">
        <f t="array" ref="N7092">INDEX($A$9:$F$1048576, $J7092, $K7092 )</f>
        <v>#N/A</v>
      </c>
      <c r="O7092" t="e" cm="1">
        <f t="array" ref="O7092">INDEX($B$9:$F$1048576, $J7092, $K7092 )</f>
        <v>#N/A</v>
      </c>
      <c r="P7092" t="str" cm="1">
        <f t="array" ref="P7092">IF( $L7092, TRIM(_xll.IMDP("IR", $G$5&amp;$N7092, $G$6)), "" )</f>
        <v/>
      </c>
      <c r="Q7092" t="b" cm="1">
        <f t="array" ref="Q7092">IF(
    $U$1=1, AND($P7092&lt;&gt;"", $P7092&lt;&gt;"...", $P7092&lt;&gt;"입력오류"),
    IF(
        $U$18=1, AND($P7092&lt;&gt;"", $P7092&lt;&gt;"...", $P7092&lt;&gt;"입력오류", ISNUMBER(FIND(INDEX($T$2:$T$7,$U$1),$P7092))),
        IF(
            $U$17="기타", AND($P7092&lt;&gt;"", $P7092&lt;&gt;"...", $P7092&lt;&gt;"입력오류", NOT(ISNUMBER(FIND($T$21:$T$34,$P7092)))),
            AND($P7092&lt;&gt;"", $P7092&lt;&gt;"...", $P7092&lt;&gt;"입력오류", $T$19=$P7092)
        )
    )
)</f>
        <v>0</v>
      </c>
    </row>
    <row r="7093" spans="9:17">
      <c r="I7093">
        <f t="shared" si="331"/>
        <v>7092</v>
      </c>
      <c r="J7093" t="e">
        <f t="shared" si="332"/>
        <v>#N/A</v>
      </c>
      <c r="K7093" t="e">
        <f t="shared" si="330"/>
        <v>#N/A</v>
      </c>
      <c r="L7093" t="b">
        <f>COUNTIF($N$2:N7093, N7093)=1</f>
        <v>0</v>
      </c>
      <c r="M7093" s="37">
        <f>IF( $Q7093, MAX($M$1:M7092)+1, 0)</f>
        <v>0</v>
      </c>
      <c r="N7093" t="e" cm="1">
        <f t="array" ref="N7093">INDEX($A$9:$F$1048576, $J7093, $K7093 )</f>
        <v>#N/A</v>
      </c>
      <c r="O7093" t="e" cm="1">
        <f t="array" ref="O7093">INDEX($B$9:$F$1048576, $J7093, $K7093 )</f>
        <v>#N/A</v>
      </c>
      <c r="P7093" t="str" cm="1">
        <f t="array" ref="P7093">IF( $L7093, TRIM(_xll.IMDP("IR", $G$5&amp;$N7093, $G$6)), "" )</f>
        <v/>
      </c>
      <c r="Q7093" t="b" cm="1">
        <f t="array" ref="Q7093">IF(
    $U$1=1, AND($P7093&lt;&gt;"", $P7093&lt;&gt;"...", $P7093&lt;&gt;"입력오류"),
    IF(
        $U$18=1, AND($P7093&lt;&gt;"", $P7093&lt;&gt;"...", $P7093&lt;&gt;"입력오류", ISNUMBER(FIND(INDEX($T$2:$T$7,$U$1),$P7093))),
        IF(
            $U$17="기타", AND($P7093&lt;&gt;"", $P7093&lt;&gt;"...", $P7093&lt;&gt;"입력오류", NOT(ISNUMBER(FIND($T$21:$T$34,$P7093)))),
            AND($P7093&lt;&gt;"", $P7093&lt;&gt;"...", $P7093&lt;&gt;"입력오류", $T$19=$P7093)
        )
    )
)</f>
        <v>0</v>
      </c>
    </row>
    <row r="7094" spans="9:17">
      <c r="I7094">
        <f t="shared" si="331"/>
        <v>7093</v>
      </c>
      <c r="J7094" t="e">
        <f t="shared" si="332"/>
        <v>#N/A</v>
      </c>
      <c r="K7094" t="e">
        <f t="shared" si="330"/>
        <v>#N/A</v>
      </c>
      <c r="L7094" t="b">
        <f>COUNTIF($N$2:N7094, N7094)=1</f>
        <v>0</v>
      </c>
      <c r="M7094" s="37">
        <f>IF( $Q7094, MAX($M$1:M7093)+1, 0)</f>
        <v>0</v>
      </c>
      <c r="N7094" t="e" cm="1">
        <f t="array" ref="N7094">INDEX($A$9:$F$1048576, $J7094, $K7094 )</f>
        <v>#N/A</v>
      </c>
      <c r="O7094" t="e" cm="1">
        <f t="array" ref="O7094">INDEX($B$9:$F$1048576, $J7094, $K7094 )</f>
        <v>#N/A</v>
      </c>
      <c r="P7094" t="str" cm="1">
        <f t="array" ref="P7094">IF( $L7094, TRIM(_xll.IMDP("IR", $G$5&amp;$N7094, $G$6)), "" )</f>
        <v/>
      </c>
      <c r="Q7094" t="b" cm="1">
        <f t="array" ref="Q7094">IF(
    $U$1=1, AND($P7094&lt;&gt;"", $P7094&lt;&gt;"...", $P7094&lt;&gt;"입력오류"),
    IF(
        $U$18=1, AND($P7094&lt;&gt;"", $P7094&lt;&gt;"...", $P7094&lt;&gt;"입력오류", ISNUMBER(FIND(INDEX($T$2:$T$7,$U$1),$P7094))),
        IF(
            $U$17="기타", AND($P7094&lt;&gt;"", $P7094&lt;&gt;"...", $P7094&lt;&gt;"입력오류", NOT(ISNUMBER(FIND($T$21:$T$34,$P7094)))),
            AND($P7094&lt;&gt;"", $P7094&lt;&gt;"...", $P7094&lt;&gt;"입력오류", $T$19=$P7094)
        )
    )
)</f>
        <v>0</v>
      </c>
    </row>
    <row r="7095" spans="9:17">
      <c r="I7095">
        <f t="shared" si="331"/>
        <v>7094</v>
      </c>
      <c r="J7095" t="e">
        <f t="shared" si="332"/>
        <v>#N/A</v>
      </c>
      <c r="K7095" t="e">
        <f t="shared" si="330"/>
        <v>#N/A</v>
      </c>
      <c r="L7095" t="b">
        <f>COUNTIF($N$2:N7095, N7095)=1</f>
        <v>0</v>
      </c>
      <c r="M7095" s="37">
        <f>IF( $Q7095, MAX($M$1:M7094)+1, 0)</f>
        <v>0</v>
      </c>
      <c r="N7095" t="e" cm="1">
        <f t="array" ref="N7095">INDEX($A$9:$F$1048576, $J7095, $K7095 )</f>
        <v>#N/A</v>
      </c>
      <c r="O7095" t="e" cm="1">
        <f t="array" ref="O7095">INDEX($B$9:$F$1048576, $J7095, $K7095 )</f>
        <v>#N/A</v>
      </c>
      <c r="P7095" t="str" cm="1">
        <f t="array" ref="P7095">IF( $L7095, TRIM(_xll.IMDP("IR", $G$5&amp;$N7095, $G$6)), "" )</f>
        <v/>
      </c>
      <c r="Q7095" t="b" cm="1">
        <f t="array" ref="Q7095">IF(
    $U$1=1, AND($P7095&lt;&gt;"", $P7095&lt;&gt;"...", $P7095&lt;&gt;"입력오류"),
    IF(
        $U$18=1, AND($P7095&lt;&gt;"", $P7095&lt;&gt;"...", $P7095&lt;&gt;"입력오류", ISNUMBER(FIND(INDEX($T$2:$T$7,$U$1),$P7095))),
        IF(
            $U$17="기타", AND($P7095&lt;&gt;"", $P7095&lt;&gt;"...", $P7095&lt;&gt;"입력오류", NOT(ISNUMBER(FIND($T$21:$T$34,$P7095)))),
            AND($P7095&lt;&gt;"", $P7095&lt;&gt;"...", $P7095&lt;&gt;"입력오류", $T$19=$P7095)
        )
    )
)</f>
        <v>0</v>
      </c>
    </row>
    <row r="7096" spans="9:17">
      <c r="I7096">
        <f t="shared" si="331"/>
        <v>7095</v>
      </c>
      <c r="J7096" t="e">
        <f t="shared" si="332"/>
        <v>#N/A</v>
      </c>
      <c r="K7096" t="e">
        <f t="shared" si="330"/>
        <v>#N/A</v>
      </c>
      <c r="L7096" t="b">
        <f>COUNTIF($N$2:N7096, N7096)=1</f>
        <v>0</v>
      </c>
      <c r="M7096" s="37">
        <f>IF( $Q7096, MAX($M$1:M7095)+1, 0)</f>
        <v>0</v>
      </c>
      <c r="N7096" t="e" cm="1">
        <f t="array" ref="N7096">INDEX($A$9:$F$1048576, $J7096, $K7096 )</f>
        <v>#N/A</v>
      </c>
      <c r="O7096" t="e" cm="1">
        <f t="array" ref="O7096">INDEX($B$9:$F$1048576, $J7096, $K7096 )</f>
        <v>#N/A</v>
      </c>
      <c r="P7096" t="str" cm="1">
        <f t="array" ref="P7096">IF( $L7096, TRIM(_xll.IMDP("IR", $G$5&amp;$N7096, $G$6)), "" )</f>
        <v/>
      </c>
      <c r="Q7096" t="b" cm="1">
        <f t="array" ref="Q7096">IF(
    $U$1=1, AND($P7096&lt;&gt;"", $P7096&lt;&gt;"...", $P7096&lt;&gt;"입력오류"),
    IF(
        $U$18=1, AND($P7096&lt;&gt;"", $P7096&lt;&gt;"...", $P7096&lt;&gt;"입력오류", ISNUMBER(FIND(INDEX($T$2:$T$7,$U$1),$P7096))),
        IF(
            $U$17="기타", AND($P7096&lt;&gt;"", $P7096&lt;&gt;"...", $P7096&lt;&gt;"입력오류", NOT(ISNUMBER(FIND($T$21:$T$34,$P7096)))),
            AND($P7096&lt;&gt;"", $P7096&lt;&gt;"...", $P7096&lt;&gt;"입력오류", $T$19=$P7096)
        )
    )
)</f>
        <v>0</v>
      </c>
    </row>
    <row r="7097" spans="9:17">
      <c r="I7097">
        <f t="shared" si="331"/>
        <v>7096</v>
      </c>
      <c r="J7097" t="e">
        <f t="shared" si="332"/>
        <v>#N/A</v>
      </c>
      <c r="K7097" t="e">
        <f t="shared" si="330"/>
        <v>#N/A</v>
      </c>
      <c r="L7097" t="b">
        <f>COUNTIF($N$2:N7097, N7097)=1</f>
        <v>0</v>
      </c>
      <c r="M7097" s="37">
        <f>IF( $Q7097, MAX($M$1:M7096)+1, 0)</f>
        <v>0</v>
      </c>
      <c r="N7097" t="e" cm="1">
        <f t="array" ref="N7097">INDEX($A$9:$F$1048576, $J7097, $K7097 )</f>
        <v>#N/A</v>
      </c>
      <c r="O7097" t="e" cm="1">
        <f t="array" ref="O7097">INDEX($B$9:$F$1048576, $J7097, $K7097 )</f>
        <v>#N/A</v>
      </c>
      <c r="P7097" t="str" cm="1">
        <f t="array" ref="P7097">IF( $L7097, TRIM(_xll.IMDP("IR", $G$5&amp;$N7097, $G$6)), "" )</f>
        <v/>
      </c>
      <c r="Q7097" t="b" cm="1">
        <f t="array" ref="Q7097">IF(
    $U$1=1, AND($P7097&lt;&gt;"", $P7097&lt;&gt;"...", $P7097&lt;&gt;"입력오류"),
    IF(
        $U$18=1, AND($P7097&lt;&gt;"", $P7097&lt;&gt;"...", $P7097&lt;&gt;"입력오류", ISNUMBER(FIND(INDEX($T$2:$T$7,$U$1),$P7097))),
        IF(
            $U$17="기타", AND($P7097&lt;&gt;"", $P7097&lt;&gt;"...", $P7097&lt;&gt;"입력오류", NOT(ISNUMBER(FIND($T$21:$T$34,$P7097)))),
            AND($P7097&lt;&gt;"", $P7097&lt;&gt;"...", $P7097&lt;&gt;"입력오류", $T$19=$P7097)
        )
    )
)</f>
        <v>0</v>
      </c>
    </row>
    <row r="7098" spans="9:17">
      <c r="I7098">
        <f t="shared" si="331"/>
        <v>7097</v>
      </c>
      <c r="J7098" t="e">
        <f t="shared" si="332"/>
        <v>#N/A</v>
      </c>
      <c r="K7098" t="e">
        <f t="shared" si="330"/>
        <v>#N/A</v>
      </c>
      <c r="L7098" t="b">
        <f>COUNTIF($N$2:N7098, N7098)=1</f>
        <v>0</v>
      </c>
      <c r="M7098" s="37">
        <f>IF( $Q7098, MAX($M$1:M7097)+1, 0)</f>
        <v>0</v>
      </c>
      <c r="N7098" t="e" cm="1">
        <f t="array" ref="N7098">INDEX($A$9:$F$1048576, $J7098, $K7098 )</f>
        <v>#N/A</v>
      </c>
      <c r="O7098" t="e" cm="1">
        <f t="array" ref="O7098">INDEX($B$9:$F$1048576, $J7098, $K7098 )</f>
        <v>#N/A</v>
      </c>
      <c r="P7098" t="str" cm="1">
        <f t="array" ref="P7098">IF( $L7098, TRIM(_xll.IMDP("IR", $G$5&amp;$N7098, $G$6)), "" )</f>
        <v/>
      </c>
      <c r="Q7098" t="b" cm="1">
        <f t="array" ref="Q7098">IF(
    $U$1=1, AND($P7098&lt;&gt;"", $P7098&lt;&gt;"...", $P7098&lt;&gt;"입력오류"),
    IF(
        $U$18=1, AND($P7098&lt;&gt;"", $P7098&lt;&gt;"...", $P7098&lt;&gt;"입력오류", ISNUMBER(FIND(INDEX($T$2:$T$7,$U$1),$P7098))),
        IF(
            $U$17="기타", AND($P7098&lt;&gt;"", $P7098&lt;&gt;"...", $P7098&lt;&gt;"입력오류", NOT(ISNUMBER(FIND($T$21:$T$34,$P7098)))),
            AND($P7098&lt;&gt;"", $P7098&lt;&gt;"...", $P7098&lt;&gt;"입력오류", $T$19=$P7098)
        )
    )
)</f>
        <v>0</v>
      </c>
    </row>
    <row r="7099" spans="9:17">
      <c r="I7099">
        <f t="shared" si="331"/>
        <v>7098</v>
      </c>
      <c r="J7099" t="e">
        <f t="shared" si="332"/>
        <v>#N/A</v>
      </c>
      <c r="K7099" t="e">
        <f t="shared" si="330"/>
        <v>#N/A</v>
      </c>
      <c r="L7099" t="b">
        <f>COUNTIF($N$2:N7099, N7099)=1</f>
        <v>0</v>
      </c>
      <c r="M7099" s="37">
        <f>IF( $Q7099, MAX($M$1:M7098)+1, 0)</f>
        <v>0</v>
      </c>
      <c r="N7099" t="e" cm="1">
        <f t="array" ref="N7099">INDEX($A$9:$F$1048576, $J7099, $K7099 )</f>
        <v>#N/A</v>
      </c>
      <c r="O7099" t="e" cm="1">
        <f t="array" ref="O7099">INDEX($B$9:$F$1048576, $J7099, $K7099 )</f>
        <v>#N/A</v>
      </c>
      <c r="P7099" t="str" cm="1">
        <f t="array" ref="P7099">IF( $L7099, TRIM(_xll.IMDP("IR", $G$5&amp;$N7099, $G$6)), "" )</f>
        <v/>
      </c>
      <c r="Q7099" t="b" cm="1">
        <f t="array" ref="Q7099">IF(
    $U$1=1, AND($P7099&lt;&gt;"", $P7099&lt;&gt;"...", $P7099&lt;&gt;"입력오류"),
    IF(
        $U$18=1, AND($P7099&lt;&gt;"", $P7099&lt;&gt;"...", $P7099&lt;&gt;"입력오류", ISNUMBER(FIND(INDEX($T$2:$T$7,$U$1),$P7099))),
        IF(
            $U$17="기타", AND($P7099&lt;&gt;"", $P7099&lt;&gt;"...", $P7099&lt;&gt;"입력오류", NOT(ISNUMBER(FIND($T$21:$T$34,$P7099)))),
            AND($P7099&lt;&gt;"", $P7099&lt;&gt;"...", $P7099&lt;&gt;"입력오류", $T$19=$P7099)
        )
    )
)</f>
        <v>0</v>
      </c>
    </row>
    <row r="7100" spans="9:17">
      <c r="I7100">
        <f t="shared" si="331"/>
        <v>7099</v>
      </c>
      <c r="J7100" t="e">
        <f t="shared" si="332"/>
        <v>#N/A</v>
      </c>
      <c r="K7100" t="e">
        <f t="shared" si="330"/>
        <v>#N/A</v>
      </c>
      <c r="L7100" t="b">
        <f>COUNTIF($N$2:N7100, N7100)=1</f>
        <v>0</v>
      </c>
      <c r="M7100" s="37">
        <f>IF( $Q7100, MAX($M$1:M7099)+1, 0)</f>
        <v>0</v>
      </c>
      <c r="N7100" t="e" cm="1">
        <f t="array" ref="N7100">INDEX($A$9:$F$1048576, $J7100, $K7100 )</f>
        <v>#N/A</v>
      </c>
      <c r="O7100" t="e" cm="1">
        <f t="array" ref="O7100">INDEX($B$9:$F$1048576, $J7100, $K7100 )</f>
        <v>#N/A</v>
      </c>
      <c r="P7100" t="str" cm="1">
        <f t="array" ref="P7100">IF( $L7100, TRIM(_xll.IMDP("IR", $G$5&amp;$N7100, $G$6)), "" )</f>
        <v/>
      </c>
      <c r="Q7100" t="b" cm="1">
        <f t="array" ref="Q7100">IF(
    $U$1=1, AND($P7100&lt;&gt;"", $P7100&lt;&gt;"...", $P7100&lt;&gt;"입력오류"),
    IF(
        $U$18=1, AND($P7100&lt;&gt;"", $P7100&lt;&gt;"...", $P7100&lt;&gt;"입력오류", ISNUMBER(FIND(INDEX($T$2:$T$7,$U$1),$P7100))),
        IF(
            $U$17="기타", AND($P7100&lt;&gt;"", $P7100&lt;&gt;"...", $P7100&lt;&gt;"입력오류", NOT(ISNUMBER(FIND($T$21:$T$34,$P7100)))),
            AND($P7100&lt;&gt;"", $P7100&lt;&gt;"...", $P7100&lt;&gt;"입력오류", $T$19=$P7100)
        )
    )
)</f>
        <v>0</v>
      </c>
    </row>
    <row r="7101" spans="9:17">
      <c r="I7101">
        <f t="shared" si="331"/>
        <v>7100</v>
      </c>
      <c r="J7101" t="e">
        <f t="shared" si="332"/>
        <v>#N/A</v>
      </c>
      <c r="K7101" t="e">
        <f t="shared" si="330"/>
        <v>#N/A</v>
      </c>
      <c r="L7101" t="b">
        <f>COUNTIF($N$2:N7101, N7101)=1</f>
        <v>0</v>
      </c>
      <c r="M7101" s="37">
        <f>IF( $Q7101, MAX($M$1:M7100)+1, 0)</f>
        <v>0</v>
      </c>
      <c r="N7101" t="e" cm="1">
        <f t="array" ref="N7101">INDEX($A$9:$F$1048576, $J7101, $K7101 )</f>
        <v>#N/A</v>
      </c>
      <c r="O7101" t="e" cm="1">
        <f t="array" ref="O7101">INDEX($B$9:$F$1048576, $J7101, $K7101 )</f>
        <v>#N/A</v>
      </c>
      <c r="P7101" t="str" cm="1">
        <f t="array" ref="P7101">IF( $L7101, TRIM(_xll.IMDP("IR", $G$5&amp;$N7101, $G$6)), "" )</f>
        <v/>
      </c>
      <c r="Q7101" t="b" cm="1">
        <f t="array" ref="Q7101">IF(
    $U$1=1, AND($P7101&lt;&gt;"", $P7101&lt;&gt;"...", $P7101&lt;&gt;"입력오류"),
    IF(
        $U$18=1, AND($P7101&lt;&gt;"", $P7101&lt;&gt;"...", $P7101&lt;&gt;"입력오류", ISNUMBER(FIND(INDEX($T$2:$T$7,$U$1),$P7101))),
        IF(
            $U$17="기타", AND($P7101&lt;&gt;"", $P7101&lt;&gt;"...", $P7101&lt;&gt;"입력오류", NOT(ISNUMBER(FIND($T$21:$T$34,$P7101)))),
            AND($P7101&lt;&gt;"", $P7101&lt;&gt;"...", $P7101&lt;&gt;"입력오류", $T$19=$P7101)
        )
    )
)</f>
        <v>0</v>
      </c>
    </row>
    <row r="7102" spans="9:17">
      <c r="I7102">
        <f t="shared" si="331"/>
        <v>7101</v>
      </c>
      <c r="J7102" t="e">
        <f t="shared" si="332"/>
        <v>#N/A</v>
      </c>
      <c r="K7102" t="e">
        <f t="shared" si="330"/>
        <v>#N/A</v>
      </c>
      <c r="L7102" t="b">
        <f>COUNTIF($N$2:N7102, N7102)=1</f>
        <v>0</v>
      </c>
      <c r="M7102" s="37">
        <f>IF( $Q7102, MAX($M$1:M7101)+1, 0)</f>
        <v>0</v>
      </c>
      <c r="N7102" t="e" cm="1">
        <f t="array" ref="N7102">INDEX($A$9:$F$1048576, $J7102, $K7102 )</f>
        <v>#N/A</v>
      </c>
      <c r="O7102" t="e" cm="1">
        <f t="array" ref="O7102">INDEX($B$9:$F$1048576, $J7102, $K7102 )</f>
        <v>#N/A</v>
      </c>
      <c r="P7102" t="str" cm="1">
        <f t="array" ref="P7102">IF( $L7102, TRIM(_xll.IMDP("IR", $G$5&amp;$N7102, $G$6)), "" )</f>
        <v/>
      </c>
      <c r="Q7102" t="b" cm="1">
        <f t="array" ref="Q7102">IF(
    $U$1=1, AND($P7102&lt;&gt;"", $P7102&lt;&gt;"...", $P7102&lt;&gt;"입력오류"),
    IF(
        $U$18=1, AND($P7102&lt;&gt;"", $P7102&lt;&gt;"...", $P7102&lt;&gt;"입력오류", ISNUMBER(FIND(INDEX($T$2:$T$7,$U$1),$P7102))),
        IF(
            $U$17="기타", AND($P7102&lt;&gt;"", $P7102&lt;&gt;"...", $P7102&lt;&gt;"입력오류", NOT(ISNUMBER(FIND($T$21:$T$34,$P7102)))),
            AND($P7102&lt;&gt;"", $P7102&lt;&gt;"...", $P7102&lt;&gt;"입력오류", $T$19=$P7102)
        )
    )
)</f>
        <v>0</v>
      </c>
    </row>
    <row r="7103" spans="9:17">
      <c r="I7103">
        <f t="shared" si="331"/>
        <v>7102</v>
      </c>
      <c r="J7103" t="e">
        <f t="shared" si="332"/>
        <v>#N/A</v>
      </c>
      <c r="K7103" t="e">
        <f t="shared" si="330"/>
        <v>#N/A</v>
      </c>
      <c r="L7103" t="b">
        <f>COUNTIF($N$2:N7103, N7103)=1</f>
        <v>0</v>
      </c>
      <c r="M7103" s="37">
        <f>IF( $Q7103, MAX($M$1:M7102)+1, 0)</f>
        <v>0</v>
      </c>
      <c r="N7103" t="e" cm="1">
        <f t="array" ref="N7103">INDEX($A$9:$F$1048576, $J7103, $K7103 )</f>
        <v>#N/A</v>
      </c>
      <c r="O7103" t="e" cm="1">
        <f t="array" ref="O7103">INDEX($B$9:$F$1048576, $J7103, $K7103 )</f>
        <v>#N/A</v>
      </c>
      <c r="P7103" t="str" cm="1">
        <f t="array" ref="P7103">IF( $L7103, TRIM(_xll.IMDP("IR", $G$5&amp;$N7103, $G$6)), "" )</f>
        <v/>
      </c>
      <c r="Q7103" t="b" cm="1">
        <f t="array" ref="Q7103">IF(
    $U$1=1, AND($P7103&lt;&gt;"", $P7103&lt;&gt;"...", $P7103&lt;&gt;"입력오류"),
    IF(
        $U$18=1, AND($P7103&lt;&gt;"", $P7103&lt;&gt;"...", $P7103&lt;&gt;"입력오류", ISNUMBER(FIND(INDEX($T$2:$T$7,$U$1),$P7103))),
        IF(
            $U$17="기타", AND($P7103&lt;&gt;"", $P7103&lt;&gt;"...", $P7103&lt;&gt;"입력오류", NOT(ISNUMBER(FIND($T$21:$T$34,$P7103)))),
            AND($P7103&lt;&gt;"", $P7103&lt;&gt;"...", $P7103&lt;&gt;"입력오류", $T$19=$P7103)
        )
    )
)</f>
        <v>0</v>
      </c>
    </row>
    <row r="7104" spans="9:17">
      <c r="I7104">
        <f t="shared" si="331"/>
        <v>7103</v>
      </c>
      <c r="J7104" t="e">
        <f t="shared" si="332"/>
        <v>#N/A</v>
      </c>
      <c r="K7104" t="e">
        <f t="shared" si="330"/>
        <v>#N/A</v>
      </c>
      <c r="L7104" t="b">
        <f>COUNTIF($N$2:N7104, N7104)=1</f>
        <v>0</v>
      </c>
      <c r="M7104" s="37">
        <f>IF( $Q7104, MAX($M$1:M7103)+1, 0)</f>
        <v>0</v>
      </c>
      <c r="N7104" t="e" cm="1">
        <f t="array" ref="N7104">INDEX($A$9:$F$1048576, $J7104, $K7104 )</f>
        <v>#N/A</v>
      </c>
      <c r="O7104" t="e" cm="1">
        <f t="array" ref="O7104">INDEX($B$9:$F$1048576, $J7104, $K7104 )</f>
        <v>#N/A</v>
      </c>
      <c r="P7104" t="str" cm="1">
        <f t="array" ref="P7104">IF( $L7104, TRIM(_xll.IMDP("IR", $G$5&amp;$N7104, $G$6)), "" )</f>
        <v/>
      </c>
      <c r="Q7104" t="b" cm="1">
        <f t="array" ref="Q7104">IF(
    $U$1=1, AND($P7104&lt;&gt;"", $P7104&lt;&gt;"...", $P7104&lt;&gt;"입력오류"),
    IF(
        $U$18=1, AND($P7104&lt;&gt;"", $P7104&lt;&gt;"...", $P7104&lt;&gt;"입력오류", ISNUMBER(FIND(INDEX($T$2:$T$7,$U$1),$P7104))),
        IF(
            $U$17="기타", AND($P7104&lt;&gt;"", $P7104&lt;&gt;"...", $P7104&lt;&gt;"입력오류", NOT(ISNUMBER(FIND($T$21:$T$34,$P7104)))),
            AND($P7104&lt;&gt;"", $P7104&lt;&gt;"...", $P7104&lt;&gt;"입력오류", $T$19=$P7104)
        )
    )
)</f>
        <v>0</v>
      </c>
    </row>
    <row r="7105" spans="9:17">
      <c r="I7105">
        <f t="shared" si="331"/>
        <v>7104</v>
      </c>
      <c r="J7105" t="e">
        <f t="shared" si="332"/>
        <v>#N/A</v>
      </c>
      <c r="K7105" t="e">
        <f t="shared" si="330"/>
        <v>#N/A</v>
      </c>
      <c r="L7105" t="b">
        <f>COUNTIF($N$2:N7105, N7105)=1</f>
        <v>0</v>
      </c>
      <c r="M7105" s="37">
        <f>IF( $Q7105, MAX($M$1:M7104)+1, 0)</f>
        <v>0</v>
      </c>
      <c r="N7105" t="e" cm="1">
        <f t="array" ref="N7105">INDEX($A$9:$F$1048576, $J7105, $K7105 )</f>
        <v>#N/A</v>
      </c>
      <c r="O7105" t="e" cm="1">
        <f t="array" ref="O7105">INDEX($B$9:$F$1048576, $J7105, $K7105 )</f>
        <v>#N/A</v>
      </c>
      <c r="P7105" t="str" cm="1">
        <f t="array" ref="P7105">IF( $L7105, TRIM(_xll.IMDP("IR", $G$5&amp;$N7105, $G$6)), "" )</f>
        <v/>
      </c>
      <c r="Q7105" t="b" cm="1">
        <f t="array" ref="Q7105">IF(
    $U$1=1, AND($P7105&lt;&gt;"", $P7105&lt;&gt;"...", $P7105&lt;&gt;"입력오류"),
    IF(
        $U$18=1, AND($P7105&lt;&gt;"", $P7105&lt;&gt;"...", $P7105&lt;&gt;"입력오류", ISNUMBER(FIND(INDEX($T$2:$T$7,$U$1),$P7105))),
        IF(
            $U$17="기타", AND($P7105&lt;&gt;"", $P7105&lt;&gt;"...", $P7105&lt;&gt;"입력오류", NOT(ISNUMBER(FIND($T$21:$T$34,$P7105)))),
            AND($P7105&lt;&gt;"", $P7105&lt;&gt;"...", $P7105&lt;&gt;"입력오류", $T$19=$P7105)
        )
    )
)</f>
        <v>0</v>
      </c>
    </row>
    <row r="7106" spans="9:17">
      <c r="I7106">
        <f t="shared" si="331"/>
        <v>7105</v>
      </c>
      <c r="J7106" t="e">
        <f t="shared" si="332"/>
        <v>#N/A</v>
      </c>
      <c r="K7106" t="e">
        <f t="shared" ref="K7106:K7169" si="333">IF( $I7106&gt;$G$4, NA(), IF($I7106&gt;$G$3, 5, IF($I7106&gt;$G$2, 3, 1 ) ) )</f>
        <v>#N/A</v>
      </c>
      <c r="L7106" t="b">
        <f>COUNTIF($N$2:N7106, N7106)=1</f>
        <v>0</v>
      </c>
      <c r="M7106" s="37">
        <f>IF( $Q7106, MAX($M$1:M7105)+1, 0)</f>
        <v>0</v>
      </c>
      <c r="N7106" t="e" cm="1">
        <f t="array" ref="N7106">INDEX($A$9:$F$1048576, $J7106, $K7106 )</f>
        <v>#N/A</v>
      </c>
      <c r="O7106" t="e" cm="1">
        <f t="array" ref="O7106">INDEX($B$9:$F$1048576, $J7106, $K7106 )</f>
        <v>#N/A</v>
      </c>
      <c r="P7106" t="str" cm="1">
        <f t="array" ref="P7106">IF( $L7106, TRIM(_xll.IMDP("IR", $G$5&amp;$N7106, $G$6)), "" )</f>
        <v/>
      </c>
      <c r="Q7106" t="b" cm="1">
        <f t="array" ref="Q7106">IF(
    $U$1=1, AND($P7106&lt;&gt;"", $P7106&lt;&gt;"...", $P7106&lt;&gt;"입력오류"),
    IF(
        $U$18=1, AND($P7106&lt;&gt;"", $P7106&lt;&gt;"...", $P7106&lt;&gt;"입력오류", ISNUMBER(FIND(INDEX($T$2:$T$7,$U$1),$P7106))),
        IF(
            $U$17="기타", AND($P7106&lt;&gt;"", $P7106&lt;&gt;"...", $P7106&lt;&gt;"입력오류", NOT(ISNUMBER(FIND($T$21:$T$34,$P7106)))),
            AND($P7106&lt;&gt;"", $P7106&lt;&gt;"...", $P7106&lt;&gt;"입력오류", $T$19=$P7106)
        )
    )
)</f>
        <v>0</v>
      </c>
    </row>
    <row r="7107" spans="9:17">
      <c r="I7107">
        <f t="shared" ref="I7107:I7170" si="334">ROW()-1</f>
        <v>7106</v>
      </c>
      <c r="J7107" t="e">
        <f t="shared" ref="J7107:J7170" si="335">IF( $I7107&gt;$G$4, NA(), IF($I7107&gt;$G$3, $I7107-$G$3, IF($I7107&gt;$G$2, $I7107-$G$2, $I7107 ) ) )</f>
        <v>#N/A</v>
      </c>
      <c r="K7107" t="e">
        <f t="shared" si="333"/>
        <v>#N/A</v>
      </c>
      <c r="L7107" t="b">
        <f>COUNTIF($N$2:N7107, N7107)=1</f>
        <v>0</v>
      </c>
      <c r="M7107" s="37">
        <f>IF( $Q7107, MAX($M$1:M7106)+1, 0)</f>
        <v>0</v>
      </c>
      <c r="N7107" t="e" cm="1">
        <f t="array" ref="N7107">INDEX($A$9:$F$1048576, $J7107, $K7107 )</f>
        <v>#N/A</v>
      </c>
      <c r="O7107" t="e" cm="1">
        <f t="array" ref="O7107">INDEX($B$9:$F$1048576, $J7107, $K7107 )</f>
        <v>#N/A</v>
      </c>
      <c r="P7107" t="str" cm="1">
        <f t="array" ref="P7107">IF( $L7107, TRIM(_xll.IMDP("IR", $G$5&amp;$N7107, $G$6)), "" )</f>
        <v/>
      </c>
      <c r="Q7107" t="b" cm="1">
        <f t="array" ref="Q7107">IF(
    $U$1=1, AND($P7107&lt;&gt;"", $P7107&lt;&gt;"...", $P7107&lt;&gt;"입력오류"),
    IF(
        $U$18=1, AND($P7107&lt;&gt;"", $P7107&lt;&gt;"...", $P7107&lt;&gt;"입력오류", ISNUMBER(FIND(INDEX($T$2:$T$7,$U$1),$P7107))),
        IF(
            $U$17="기타", AND($P7107&lt;&gt;"", $P7107&lt;&gt;"...", $P7107&lt;&gt;"입력오류", NOT(ISNUMBER(FIND($T$21:$T$34,$P7107)))),
            AND($P7107&lt;&gt;"", $P7107&lt;&gt;"...", $P7107&lt;&gt;"입력오류", $T$19=$P7107)
        )
    )
)</f>
        <v>0</v>
      </c>
    </row>
    <row r="7108" spans="9:17">
      <c r="I7108">
        <f t="shared" si="334"/>
        <v>7107</v>
      </c>
      <c r="J7108" t="e">
        <f t="shared" si="335"/>
        <v>#N/A</v>
      </c>
      <c r="K7108" t="e">
        <f t="shared" si="333"/>
        <v>#N/A</v>
      </c>
      <c r="L7108" t="b">
        <f>COUNTIF($N$2:N7108, N7108)=1</f>
        <v>0</v>
      </c>
      <c r="M7108" s="37">
        <f>IF( $Q7108, MAX($M$1:M7107)+1, 0)</f>
        <v>0</v>
      </c>
      <c r="N7108" t="e" cm="1">
        <f t="array" ref="N7108">INDEX($A$9:$F$1048576, $J7108, $K7108 )</f>
        <v>#N/A</v>
      </c>
      <c r="O7108" t="e" cm="1">
        <f t="array" ref="O7108">INDEX($B$9:$F$1048576, $J7108, $K7108 )</f>
        <v>#N/A</v>
      </c>
      <c r="P7108" t="str" cm="1">
        <f t="array" ref="P7108">IF( $L7108, TRIM(_xll.IMDP("IR", $G$5&amp;$N7108, $G$6)), "" )</f>
        <v/>
      </c>
      <c r="Q7108" t="b" cm="1">
        <f t="array" ref="Q7108">IF(
    $U$1=1, AND($P7108&lt;&gt;"", $P7108&lt;&gt;"...", $P7108&lt;&gt;"입력오류"),
    IF(
        $U$18=1, AND($P7108&lt;&gt;"", $P7108&lt;&gt;"...", $P7108&lt;&gt;"입력오류", ISNUMBER(FIND(INDEX($T$2:$T$7,$U$1),$P7108))),
        IF(
            $U$17="기타", AND($P7108&lt;&gt;"", $P7108&lt;&gt;"...", $P7108&lt;&gt;"입력오류", NOT(ISNUMBER(FIND($T$21:$T$34,$P7108)))),
            AND($P7108&lt;&gt;"", $P7108&lt;&gt;"...", $P7108&lt;&gt;"입력오류", $T$19=$P7108)
        )
    )
)</f>
        <v>0</v>
      </c>
    </row>
    <row r="7109" spans="9:17">
      <c r="I7109">
        <f t="shared" si="334"/>
        <v>7108</v>
      </c>
      <c r="J7109" t="e">
        <f t="shared" si="335"/>
        <v>#N/A</v>
      </c>
      <c r="K7109" t="e">
        <f t="shared" si="333"/>
        <v>#N/A</v>
      </c>
      <c r="L7109" t="b">
        <f>COUNTIF($N$2:N7109, N7109)=1</f>
        <v>0</v>
      </c>
      <c r="M7109" s="37">
        <f>IF( $Q7109, MAX($M$1:M7108)+1, 0)</f>
        <v>0</v>
      </c>
      <c r="N7109" t="e" cm="1">
        <f t="array" ref="N7109">INDEX($A$9:$F$1048576, $J7109, $K7109 )</f>
        <v>#N/A</v>
      </c>
      <c r="O7109" t="e" cm="1">
        <f t="array" ref="O7109">INDEX($B$9:$F$1048576, $J7109, $K7109 )</f>
        <v>#N/A</v>
      </c>
      <c r="P7109" t="str" cm="1">
        <f t="array" ref="P7109">IF( $L7109, TRIM(_xll.IMDP("IR", $G$5&amp;$N7109, $G$6)), "" )</f>
        <v/>
      </c>
      <c r="Q7109" t="b" cm="1">
        <f t="array" ref="Q7109">IF(
    $U$1=1, AND($P7109&lt;&gt;"", $P7109&lt;&gt;"...", $P7109&lt;&gt;"입력오류"),
    IF(
        $U$18=1, AND($P7109&lt;&gt;"", $P7109&lt;&gt;"...", $P7109&lt;&gt;"입력오류", ISNUMBER(FIND(INDEX($T$2:$T$7,$U$1),$P7109))),
        IF(
            $U$17="기타", AND($P7109&lt;&gt;"", $P7109&lt;&gt;"...", $P7109&lt;&gt;"입력오류", NOT(ISNUMBER(FIND($T$21:$T$34,$P7109)))),
            AND($P7109&lt;&gt;"", $P7109&lt;&gt;"...", $P7109&lt;&gt;"입력오류", $T$19=$P7109)
        )
    )
)</f>
        <v>0</v>
      </c>
    </row>
    <row r="7110" spans="9:17">
      <c r="I7110">
        <f t="shared" si="334"/>
        <v>7109</v>
      </c>
      <c r="J7110" t="e">
        <f t="shared" si="335"/>
        <v>#N/A</v>
      </c>
      <c r="K7110" t="e">
        <f t="shared" si="333"/>
        <v>#N/A</v>
      </c>
      <c r="L7110" t="b">
        <f>COUNTIF($N$2:N7110, N7110)=1</f>
        <v>0</v>
      </c>
      <c r="M7110" s="37">
        <f>IF( $Q7110, MAX($M$1:M7109)+1, 0)</f>
        <v>0</v>
      </c>
      <c r="N7110" t="e" cm="1">
        <f t="array" ref="N7110">INDEX($A$9:$F$1048576, $J7110, $K7110 )</f>
        <v>#N/A</v>
      </c>
      <c r="O7110" t="e" cm="1">
        <f t="array" ref="O7110">INDEX($B$9:$F$1048576, $J7110, $K7110 )</f>
        <v>#N/A</v>
      </c>
      <c r="P7110" t="str" cm="1">
        <f t="array" ref="P7110">IF( $L7110, TRIM(_xll.IMDP("IR", $G$5&amp;$N7110, $G$6)), "" )</f>
        <v/>
      </c>
      <c r="Q7110" t="b" cm="1">
        <f t="array" ref="Q7110">IF(
    $U$1=1, AND($P7110&lt;&gt;"", $P7110&lt;&gt;"...", $P7110&lt;&gt;"입력오류"),
    IF(
        $U$18=1, AND($P7110&lt;&gt;"", $P7110&lt;&gt;"...", $P7110&lt;&gt;"입력오류", ISNUMBER(FIND(INDEX($T$2:$T$7,$U$1),$P7110))),
        IF(
            $U$17="기타", AND($P7110&lt;&gt;"", $P7110&lt;&gt;"...", $P7110&lt;&gt;"입력오류", NOT(ISNUMBER(FIND($T$21:$T$34,$P7110)))),
            AND($P7110&lt;&gt;"", $P7110&lt;&gt;"...", $P7110&lt;&gt;"입력오류", $T$19=$P7110)
        )
    )
)</f>
        <v>0</v>
      </c>
    </row>
    <row r="7111" spans="9:17">
      <c r="I7111">
        <f t="shared" si="334"/>
        <v>7110</v>
      </c>
      <c r="J7111" t="e">
        <f t="shared" si="335"/>
        <v>#N/A</v>
      </c>
      <c r="K7111" t="e">
        <f t="shared" si="333"/>
        <v>#N/A</v>
      </c>
      <c r="L7111" t="b">
        <f>COUNTIF($N$2:N7111, N7111)=1</f>
        <v>0</v>
      </c>
      <c r="M7111" s="37">
        <f>IF( $Q7111, MAX($M$1:M7110)+1, 0)</f>
        <v>0</v>
      </c>
      <c r="N7111" t="e" cm="1">
        <f t="array" ref="N7111">INDEX($A$9:$F$1048576, $J7111, $K7111 )</f>
        <v>#N/A</v>
      </c>
      <c r="O7111" t="e" cm="1">
        <f t="array" ref="O7111">INDEX($B$9:$F$1048576, $J7111, $K7111 )</f>
        <v>#N/A</v>
      </c>
      <c r="P7111" t="str" cm="1">
        <f t="array" ref="P7111">IF( $L7111, TRIM(_xll.IMDP("IR", $G$5&amp;$N7111, $G$6)), "" )</f>
        <v/>
      </c>
      <c r="Q7111" t="b" cm="1">
        <f t="array" ref="Q7111">IF(
    $U$1=1, AND($P7111&lt;&gt;"", $P7111&lt;&gt;"...", $P7111&lt;&gt;"입력오류"),
    IF(
        $U$18=1, AND($P7111&lt;&gt;"", $P7111&lt;&gt;"...", $P7111&lt;&gt;"입력오류", ISNUMBER(FIND(INDEX($T$2:$T$7,$U$1),$P7111))),
        IF(
            $U$17="기타", AND($P7111&lt;&gt;"", $P7111&lt;&gt;"...", $P7111&lt;&gt;"입력오류", NOT(ISNUMBER(FIND($T$21:$T$34,$P7111)))),
            AND($P7111&lt;&gt;"", $P7111&lt;&gt;"...", $P7111&lt;&gt;"입력오류", $T$19=$P7111)
        )
    )
)</f>
        <v>0</v>
      </c>
    </row>
    <row r="7112" spans="9:17">
      <c r="I7112">
        <f t="shared" si="334"/>
        <v>7111</v>
      </c>
      <c r="J7112" t="e">
        <f t="shared" si="335"/>
        <v>#N/A</v>
      </c>
      <c r="K7112" t="e">
        <f t="shared" si="333"/>
        <v>#N/A</v>
      </c>
      <c r="L7112" t="b">
        <f>COUNTIF($N$2:N7112, N7112)=1</f>
        <v>0</v>
      </c>
      <c r="M7112" s="37">
        <f>IF( $Q7112, MAX($M$1:M7111)+1, 0)</f>
        <v>0</v>
      </c>
      <c r="N7112" t="e" cm="1">
        <f t="array" ref="N7112">INDEX($A$9:$F$1048576, $J7112, $K7112 )</f>
        <v>#N/A</v>
      </c>
      <c r="O7112" t="e" cm="1">
        <f t="array" ref="O7112">INDEX($B$9:$F$1048576, $J7112, $K7112 )</f>
        <v>#N/A</v>
      </c>
      <c r="P7112" t="str" cm="1">
        <f t="array" ref="P7112">IF( $L7112, TRIM(_xll.IMDP("IR", $G$5&amp;$N7112, $G$6)), "" )</f>
        <v/>
      </c>
      <c r="Q7112" t="b" cm="1">
        <f t="array" ref="Q7112">IF(
    $U$1=1, AND($P7112&lt;&gt;"", $P7112&lt;&gt;"...", $P7112&lt;&gt;"입력오류"),
    IF(
        $U$18=1, AND($P7112&lt;&gt;"", $P7112&lt;&gt;"...", $P7112&lt;&gt;"입력오류", ISNUMBER(FIND(INDEX($T$2:$T$7,$U$1),$P7112))),
        IF(
            $U$17="기타", AND($P7112&lt;&gt;"", $P7112&lt;&gt;"...", $P7112&lt;&gt;"입력오류", NOT(ISNUMBER(FIND($T$21:$T$34,$P7112)))),
            AND($P7112&lt;&gt;"", $P7112&lt;&gt;"...", $P7112&lt;&gt;"입력오류", $T$19=$P7112)
        )
    )
)</f>
        <v>0</v>
      </c>
    </row>
    <row r="7113" spans="9:17">
      <c r="I7113">
        <f t="shared" si="334"/>
        <v>7112</v>
      </c>
      <c r="J7113" t="e">
        <f t="shared" si="335"/>
        <v>#N/A</v>
      </c>
      <c r="K7113" t="e">
        <f t="shared" si="333"/>
        <v>#N/A</v>
      </c>
      <c r="L7113" t="b">
        <f>COUNTIF($N$2:N7113, N7113)=1</f>
        <v>0</v>
      </c>
      <c r="M7113" s="37">
        <f>IF( $Q7113, MAX($M$1:M7112)+1, 0)</f>
        <v>0</v>
      </c>
      <c r="N7113" t="e" cm="1">
        <f t="array" ref="N7113">INDEX($A$9:$F$1048576, $J7113, $K7113 )</f>
        <v>#N/A</v>
      </c>
      <c r="O7113" t="e" cm="1">
        <f t="array" ref="O7113">INDEX($B$9:$F$1048576, $J7113, $K7113 )</f>
        <v>#N/A</v>
      </c>
      <c r="P7113" t="str" cm="1">
        <f t="array" ref="P7113">IF( $L7113, TRIM(_xll.IMDP("IR", $G$5&amp;$N7113, $G$6)), "" )</f>
        <v/>
      </c>
      <c r="Q7113" t="b" cm="1">
        <f t="array" ref="Q7113">IF(
    $U$1=1, AND($P7113&lt;&gt;"", $P7113&lt;&gt;"...", $P7113&lt;&gt;"입력오류"),
    IF(
        $U$18=1, AND($P7113&lt;&gt;"", $P7113&lt;&gt;"...", $P7113&lt;&gt;"입력오류", ISNUMBER(FIND(INDEX($T$2:$T$7,$U$1),$P7113))),
        IF(
            $U$17="기타", AND($P7113&lt;&gt;"", $P7113&lt;&gt;"...", $P7113&lt;&gt;"입력오류", NOT(ISNUMBER(FIND($T$21:$T$34,$P7113)))),
            AND($P7113&lt;&gt;"", $P7113&lt;&gt;"...", $P7113&lt;&gt;"입력오류", $T$19=$P7113)
        )
    )
)</f>
        <v>0</v>
      </c>
    </row>
    <row r="7114" spans="9:17">
      <c r="I7114">
        <f t="shared" si="334"/>
        <v>7113</v>
      </c>
      <c r="J7114" t="e">
        <f t="shared" si="335"/>
        <v>#N/A</v>
      </c>
      <c r="K7114" t="e">
        <f t="shared" si="333"/>
        <v>#N/A</v>
      </c>
      <c r="L7114" t="b">
        <f>COUNTIF($N$2:N7114, N7114)=1</f>
        <v>0</v>
      </c>
      <c r="M7114" s="37">
        <f>IF( $Q7114, MAX($M$1:M7113)+1, 0)</f>
        <v>0</v>
      </c>
      <c r="N7114" t="e" cm="1">
        <f t="array" ref="N7114">INDEX($A$9:$F$1048576, $J7114, $K7114 )</f>
        <v>#N/A</v>
      </c>
      <c r="O7114" t="e" cm="1">
        <f t="array" ref="O7114">INDEX($B$9:$F$1048576, $J7114, $K7114 )</f>
        <v>#N/A</v>
      </c>
      <c r="P7114" t="str" cm="1">
        <f t="array" ref="P7114">IF( $L7114, TRIM(_xll.IMDP("IR", $G$5&amp;$N7114, $G$6)), "" )</f>
        <v/>
      </c>
      <c r="Q7114" t="b" cm="1">
        <f t="array" ref="Q7114">IF(
    $U$1=1, AND($P7114&lt;&gt;"", $P7114&lt;&gt;"...", $P7114&lt;&gt;"입력오류"),
    IF(
        $U$18=1, AND($P7114&lt;&gt;"", $P7114&lt;&gt;"...", $P7114&lt;&gt;"입력오류", ISNUMBER(FIND(INDEX($T$2:$T$7,$U$1),$P7114))),
        IF(
            $U$17="기타", AND($P7114&lt;&gt;"", $P7114&lt;&gt;"...", $P7114&lt;&gt;"입력오류", NOT(ISNUMBER(FIND($T$21:$T$34,$P7114)))),
            AND($P7114&lt;&gt;"", $P7114&lt;&gt;"...", $P7114&lt;&gt;"입력오류", $T$19=$P7114)
        )
    )
)</f>
        <v>0</v>
      </c>
    </row>
    <row r="7115" spans="9:17">
      <c r="I7115">
        <f t="shared" si="334"/>
        <v>7114</v>
      </c>
      <c r="J7115" t="e">
        <f t="shared" si="335"/>
        <v>#N/A</v>
      </c>
      <c r="K7115" t="e">
        <f t="shared" si="333"/>
        <v>#N/A</v>
      </c>
      <c r="L7115" t="b">
        <f>COUNTIF($N$2:N7115, N7115)=1</f>
        <v>0</v>
      </c>
      <c r="M7115" s="37">
        <f>IF( $Q7115, MAX($M$1:M7114)+1, 0)</f>
        <v>0</v>
      </c>
      <c r="N7115" t="e" cm="1">
        <f t="array" ref="N7115">INDEX($A$9:$F$1048576, $J7115, $K7115 )</f>
        <v>#N/A</v>
      </c>
      <c r="O7115" t="e" cm="1">
        <f t="array" ref="O7115">INDEX($B$9:$F$1048576, $J7115, $K7115 )</f>
        <v>#N/A</v>
      </c>
      <c r="P7115" t="str" cm="1">
        <f t="array" ref="P7115">IF( $L7115, TRIM(_xll.IMDP("IR", $G$5&amp;$N7115, $G$6)), "" )</f>
        <v/>
      </c>
      <c r="Q7115" t="b" cm="1">
        <f t="array" ref="Q7115">IF(
    $U$1=1, AND($P7115&lt;&gt;"", $P7115&lt;&gt;"...", $P7115&lt;&gt;"입력오류"),
    IF(
        $U$18=1, AND($P7115&lt;&gt;"", $P7115&lt;&gt;"...", $P7115&lt;&gt;"입력오류", ISNUMBER(FIND(INDEX($T$2:$T$7,$U$1),$P7115))),
        IF(
            $U$17="기타", AND($P7115&lt;&gt;"", $P7115&lt;&gt;"...", $P7115&lt;&gt;"입력오류", NOT(ISNUMBER(FIND($T$21:$T$34,$P7115)))),
            AND($P7115&lt;&gt;"", $P7115&lt;&gt;"...", $P7115&lt;&gt;"입력오류", $T$19=$P7115)
        )
    )
)</f>
        <v>0</v>
      </c>
    </row>
    <row r="7116" spans="9:17">
      <c r="I7116">
        <f t="shared" si="334"/>
        <v>7115</v>
      </c>
      <c r="J7116" t="e">
        <f t="shared" si="335"/>
        <v>#N/A</v>
      </c>
      <c r="K7116" t="e">
        <f t="shared" si="333"/>
        <v>#N/A</v>
      </c>
      <c r="L7116" t="b">
        <f>COUNTIF($N$2:N7116, N7116)=1</f>
        <v>0</v>
      </c>
      <c r="M7116" s="37">
        <f>IF( $Q7116, MAX($M$1:M7115)+1, 0)</f>
        <v>0</v>
      </c>
      <c r="N7116" t="e" cm="1">
        <f t="array" ref="N7116">INDEX($A$9:$F$1048576, $J7116, $K7116 )</f>
        <v>#N/A</v>
      </c>
      <c r="O7116" t="e" cm="1">
        <f t="array" ref="O7116">INDEX($B$9:$F$1048576, $J7116, $K7116 )</f>
        <v>#N/A</v>
      </c>
      <c r="P7116" t="str" cm="1">
        <f t="array" ref="P7116">IF( $L7116, TRIM(_xll.IMDP("IR", $G$5&amp;$N7116, $G$6)), "" )</f>
        <v/>
      </c>
      <c r="Q7116" t="b" cm="1">
        <f t="array" ref="Q7116">IF(
    $U$1=1, AND($P7116&lt;&gt;"", $P7116&lt;&gt;"...", $P7116&lt;&gt;"입력오류"),
    IF(
        $U$18=1, AND($P7116&lt;&gt;"", $P7116&lt;&gt;"...", $P7116&lt;&gt;"입력오류", ISNUMBER(FIND(INDEX($T$2:$T$7,$U$1),$P7116))),
        IF(
            $U$17="기타", AND($P7116&lt;&gt;"", $P7116&lt;&gt;"...", $P7116&lt;&gt;"입력오류", NOT(ISNUMBER(FIND($T$21:$T$34,$P7116)))),
            AND($P7116&lt;&gt;"", $P7116&lt;&gt;"...", $P7116&lt;&gt;"입력오류", $T$19=$P7116)
        )
    )
)</f>
        <v>0</v>
      </c>
    </row>
    <row r="7117" spans="9:17">
      <c r="I7117">
        <f t="shared" si="334"/>
        <v>7116</v>
      </c>
      <c r="J7117" t="e">
        <f t="shared" si="335"/>
        <v>#N/A</v>
      </c>
      <c r="K7117" t="e">
        <f t="shared" si="333"/>
        <v>#N/A</v>
      </c>
      <c r="L7117" t="b">
        <f>COUNTIF($N$2:N7117, N7117)=1</f>
        <v>0</v>
      </c>
      <c r="M7117" s="37">
        <f>IF( $Q7117, MAX($M$1:M7116)+1, 0)</f>
        <v>0</v>
      </c>
      <c r="N7117" t="e" cm="1">
        <f t="array" ref="N7117">INDEX($A$9:$F$1048576, $J7117, $K7117 )</f>
        <v>#N/A</v>
      </c>
      <c r="O7117" t="e" cm="1">
        <f t="array" ref="O7117">INDEX($B$9:$F$1048576, $J7117, $K7117 )</f>
        <v>#N/A</v>
      </c>
      <c r="P7117" t="str" cm="1">
        <f t="array" ref="P7117">IF( $L7117, TRIM(_xll.IMDP("IR", $G$5&amp;$N7117, $G$6)), "" )</f>
        <v/>
      </c>
      <c r="Q7117" t="b" cm="1">
        <f t="array" ref="Q7117">IF(
    $U$1=1, AND($P7117&lt;&gt;"", $P7117&lt;&gt;"...", $P7117&lt;&gt;"입력오류"),
    IF(
        $U$18=1, AND($P7117&lt;&gt;"", $P7117&lt;&gt;"...", $P7117&lt;&gt;"입력오류", ISNUMBER(FIND(INDEX($T$2:$T$7,$U$1),$P7117))),
        IF(
            $U$17="기타", AND($P7117&lt;&gt;"", $P7117&lt;&gt;"...", $P7117&lt;&gt;"입력오류", NOT(ISNUMBER(FIND($T$21:$T$34,$P7117)))),
            AND($P7117&lt;&gt;"", $P7117&lt;&gt;"...", $P7117&lt;&gt;"입력오류", $T$19=$P7117)
        )
    )
)</f>
        <v>0</v>
      </c>
    </row>
    <row r="7118" spans="9:17">
      <c r="I7118">
        <f t="shared" si="334"/>
        <v>7117</v>
      </c>
      <c r="J7118" t="e">
        <f t="shared" si="335"/>
        <v>#N/A</v>
      </c>
      <c r="K7118" t="e">
        <f t="shared" si="333"/>
        <v>#N/A</v>
      </c>
      <c r="L7118" t="b">
        <f>COUNTIF($N$2:N7118, N7118)=1</f>
        <v>0</v>
      </c>
      <c r="M7118" s="37">
        <f>IF( $Q7118, MAX($M$1:M7117)+1, 0)</f>
        <v>0</v>
      </c>
      <c r="N7118" t="e" cm="1">
        <f t="array" ref="N7118">INDEX($A$9:$F$1048576, $J7118, $K7118 )</f>
        <v>#N/A</v>
      </c>
      <c r="O7118" t="e" cm="1">
        <f t="array" ref="O7118">INDEX($B$9:$F$1048576, $J7118, $K7118 )</f>
        <v>#N/A</v>
      </c>
      <c r="P7118" t="str" cm="1">
        <f t="array" ref="P7118">IF( $L7118, TRIM(_xll.IMDP("IR", $G$5&amp;$N7118, $G$6)), "" )</f>
        <v/>
      </c>
      <c r="Q7118" t="b" cm="1">
        <f t="array" ref="Q7118">IF(
    $U$1=1, AND($P7118&lt;&gt;"", $P7118&lt;&gt;"...", $P7118&lt;&gt;"입력오류"),
    IF(
        $U$18=1, AND($P7118&lt;&gt;"", $P7118&lt;&gt;"...", $P7118&lt;&gt;"입력오류", ISNUMBER(FIND(INDEX($T$2:$T$7,$U$1),$P7118))),
        IF(
            $U$17="기타", AND($P7118&lt;&gt;"", $P7118&lt;&gt;"...", $P7118&lt;&gt;"입력오류", NOT(ISNUMBER(FIND($T$21:$T$34,$P7118)))),
            AND($P7118&lt;&gt;"", $P7118&lt;&gt;"...", $P7118&lt;&gt;"입력오류", $T$19=$P7118)
        )
    )
)</f>
        <v>0</v>
      </c>
    </row>
    <row r="7119" spans="9:17">
      <c r="I7119">
        <f t="shared" si="334"/>
        <v>7118</v>
      </c>
      <c r="J7119" t="e">
        <f t="shared" si="335"/>
        <v>#N/A</v>
      </c>
      <c r="K7119" t="e">
        <f t="shared" si="333"/>
        <v>#N/A</v>
      </c>
      <c r="L7119" t="b">
        <f>COUNTIF($N$2:N7119, N7119)=1</f>
        <v>0</v>
      </c>
      <c r="M7119" s="37">
        <f>IF( $Q7119, MAX($M$1:M7118)+1, 0)</f>
        <v>0</v>
      </c>
      <c r="N7119" t="e" cm="1">
        <f t="array" ref="N7119">INDEX($A$9:$F$1048576, $J7119, $K7119 )</f>
        <v>#N/A</v>
      </c>
      <c r="O7119" t="e" cm="1">
        <f t="array" ref="O7119">INDEX($B$9:$F$1048576, $J7119, $K7119 )</f>
        <v>#N/A</v>
      </c>
      <c r="P7119" t="str" cm="1">
        <f t="array" ref="P7119">IF( $L7119, TRIM(_xll.IMDP("IR", $G$5&amp;$N7119, $G$6)), "" )</f>
        <v/>
      </c>
      <c r="Q7119" t="b" cm="1">
        <f t="array" ref="Q7119">IF(
    $U$1=1, AND($P7119&lt;&gt;"", $P7119&lt;&gt;"...", $P7119&lt;&gt;"입력오류"),
    IF(
        $U$18=1, AND($P7119&lt;&gt;"", $P7119&lt;&gt;"...", $P7119&lt;&gt;"입력오류", ISNUMBER(FIND(INDEX($T$2:$T$7,$U$1),$P7119))),
        IF(
            $U$17="기타", AND($P7119&lt;&gt;"", $P7119&lt;&gt;"...", $P7119&lt;&gt;"입력오류", NOT(ISNUMBER(FIND($T$21:$T$34,$P7119)))),
            AND($P7119&lt;&gt;"", $P7119&lt;&gt;"...", $P7119&lt;&gt;"입력오류", $T$19=$P7119)
        )
    )
)</f>
        <v>0</v>
      </c>
    </row>
    <row r="7120" spans="9:17">
      <c r="I7120">
        <f t="shared" si="334"/>
        <v>7119</v>
      </c>
      <c r="J7120" t="e">
        <f t="shared" si="335"/>
        <v>#N/A</v>
      </c>
      <c r="K7120" t="e">
        <f t="shared" si="333"/>
        <v>#N/A</v>
      </c>
      <c r="L7120" t="b">
        <f>COUNTIF($N$2:N7120, N7120)=1</f>
        <v>0</v>
      </c>
      <c r="M7120" s="37">
        <f>IF( $Q7120, MAX($M$1:M7119)+1, 0)</f>
        <v>0</v>
      </c>
      <c r="N7120" t="e" cm="1">
        <f t="array" ref="N7120">INDEX($A$9:$F$1048576, $J7120, $K7120 )</f>
        <v>#N/A</v>
      </c>
      <c r="O7120" t="e" cm="1">
        <f t="array" ref="O7120">INDEX($B$9:$F$1048576, $J7120, $K7120 )</f>
        <v>#N/A</v>
      </c>
      <c r="P7120" t="str" cm="1">
        <f t="array" ref="P7120">IF( $L7120, TRIM(_xll.IMDP("IR", $G$5&amp;$N7120, $G$6)), "" )</f>
        <v/>
      </c>
      <c r="Q7120" t="b" cm="1">
        <f t="array" ref="Q7120">IF(
    $U$1=1, AND($P7120&lt;&gt;"", $P7120&lt;&gt;"...", $P7120&lt;&gt;"입력오류"),
    IF(
        $U$18=1, AND($P7120&lt;&gt;"", $P7120&lt;&gt;"...", $P7120&lt;&gt;"입력오류", ISNUMBER(FIND(INDEX($T$2:$T$7,$U$1),$P7120))),
        IF(
            $U$17="기타", AND($P7120&lt;&gt;"", $P7120&lt;&gt;"...", $P7120&lt;&gt;"입력오류", NOT(ISNUMBER(FIND($T$21:$T$34,$P7120)))),
            AND($P7120&lt;&gt;"", $P7120&lt;&gt;"...", $P7120&lt;&gt;"입력오류", $T$19=$P7120)
        )
    )
)</f>
        <v>0</v>
      </c>
    </row>
    <row r="7121" spans="9:17">
      <c r="I7121">
        <f t="shared" si="334"/>
        <v>7120</v>
      </c>
      <c r="J7121" t="e">
        <f t="shared" si="335"/>
        <v>#N/A</v>
      </c>
      <c r="K7121" t="e">
        <f t="shared" si="333"/>
        <v>#N/A</v>
      </c>
      <c r="L7121" t="b">
        <f>COUNTIF($N$2:N7121, N7121)=1</f>
        <v>0</v>
      </c>
      <c r="M7121" s="37">
        <f>IF( $Q7121, MAX($M$1:M7120)+1, 0)</f>
        <v>0</v>
      </c>
      <c r="N7121" t="e" cm="1">
        <f t="array" ref="N7121">INDEX($A$9:$F$1048576, $J7121, $K7121 )</f>
        <v>#N/A</v>
      </c>
      <c r="O7121" t="e" cm="1">
        <f t="array" ref="O7121">INDEX($B$9:$F$1048576, $J7121, $K7121 )</f>
        <v>#N/A</v>
      </c>
      <c r="P7121" t="str" cm="1">
        <f t="array" ref="P7121">IF( $L7121, TRIM(_xll.IMDP("IR", $G$5&amp;$N7121, $G$6)), "" )</f>
        <v/>
      </c>
      <c r="Q7121" t="b" cm="1">
        <f t="array" ref="Q7121">IF(
    $U$1=1, AND($P7121&lt;&gt;"", $P7121&lt;&gt;"...", $P7121&lt;&gt;"입력오류"),
    IF(
        $U$18=1, AND($P7121&lt;&gt;"", $P7121&lt;&gt;"...", $P7121&lt;&gt;"입력오류", ISNUMBER(FIND(INDEX($T$2:$T$7,$U$1),$P7121))),
        IF(
            $U$17="기타", AND($P7121&lt;&gt;"", $P7121&lt;&gt;"...", $P7121&lt;&gt;"입력오류", NOT(ISNUMBER(FIND($T$21:$T$34,$P7121)))),
            AND($P7121&lt;&gt;"", $P7121&lt;&gt;"...", $P7121&lt;&gt;"입력오류", $T$19=$P7121)
        )
    )
)</f>
        <v>0</v>
      </c>
    </row>
    <row r="7122" spans="9:17">
      <c r="I7122">
        <f t="shared" si="334"/>
        <v>7121</v>
      </c>
      <c r="J7122" t="e">
        <f t="shared" si="335"/>
        <v>#N/A</v>
      </c>
      <c r="K7122" t="e">
        <f t="shared" si="333"/>
        <v>#N/A</v>
      </c>
      <c r="L7122" t="b">
        <f>COUNTIF($N$2:N7122, N7122)=1</f>
        <v>0</v>
      </c>
      <c r="M7122" s="37">
        <f>IF( $Q7122, MAX($M$1:M7121)+1, 0)</f>
        <v>0</v>
      </c>
      <c r="N7122" t="e" cm="1">
        <f t="array" ref="N7122">INDEX($A$9:$F$1048576, $J7122, $K7122 )</f>
        <v>#N/A</v>
      </c>
      <c r="O7122" t="e" cm="1">
        <f t="array" ref="O7122">INDEX($B$9:$F$1048576, $J7122, $K7122 )</f>
        <v>#N/A</v>
      </c>
      <c r="P7122" t="str" cm="1">
        <f t="array" ref="P7122">IF( $L7122, TRIM(_xll.IMDP("IR", $G$5&amp;$N7122, $G$6)), "" )</f>
        <v/>
      </c>
      <c r="Q7122" t="b" cm="1">
        <f t="array" ref="Q7122">IF(
    $U$1=1, AND($P7122&lt;&gt;"", $P7122&lt;&gt;"...", $P7122&lt;&gt;"입력오류"),
    IF(
        $U$18=1, AND($P7122&lt;&gt;"", $P7122&lt;&gt;"...", $P7122&lt;&gt;"입력오류", ISNUMBER(FIND(INDEX($T$2:$T$7,$U$1),$P7122))),
        IF(
            $U$17="기타", AND($P7122&lt;&gt;"", $P7122&lt;&gt;"...", $P7122&lt;&gt;"입력오류", NOT(ISNUMBER(FIND($T$21:$T$34,$P7122)))),
            AND($P7122&lt;&gt;"", $P7122&lt;&gt;"...", $P7122&lt;&gt;"입력오류", $T$19=$P7122)
        )
    )
)</f>
        <v>0</v>
      </c>
    </row>
    <row r="7123" spans="9:17">
      <c r="I7123">
        <f t="shared" si="334"/>
        <v>7122</v>
      </c>
      <c r="J7123" t="e">
        <f t="shared" si="335"/>
        <v>#N/A</v>
      </c>
      <c r="K7123" t="e">
        <f t="shared" si="333"/>
        <v>#N/A</v>
      </c>
      <c r="L7123" t="b">
        <f>COUNTIF($N$2:N7123, N7123)=1</f>
        <v>0</v>
      </c>
      <c r="M7123" s="37">
        <f>IF( $Q7123, MAX($M$1:M7122)+1, 0)</f>
        <v>0</v>
      </c>
      <c r="N7123" t="e" cm="1">
        <f t="array" ref="N7123">INDEX($A$9:$F$1048576, $J7123, $K7123 )</f>
        <v>#N/A</v>
      </c>
      <c r="O7123" t="e" cm="1">
        <f t="array" ref="O7123">INDEX($B$9:$F$1048576, $J7123, $K7123 )</f>
        <v>#N/A</v>
      </c>
      <c r="P7123" t="str" cm="1">
        <f t="array" ref="P7123">IF( $L7123, TRIM(_xll.IMDP("IR", $G$5&amp;$N7123, $G$6)), "" )</f>
        <v/>
      </c>
      <c r="Q7123" t="b" cm="1">
        <f t="array" ref="Q7123">IF(
    $U$1=1, AND($P7123&lt;&gt;"", $P7123&lt;&gt;"...", $P7123&lt;&gt;"입력오류"),
    IF(
        $U$18=1, AND($P7123&lt;&gt;"", $P7123&lt;&gt;"...", $P7123&lt;&gt;"입력오류", ISNUMBER(FIND(INDEX($T$2:$T$7,$U$1),$P7123))),
        IF(
            $U$17="기타", AND($P7123&lt;&gt;"", $P7123&lt;&gt;"...", $P7123&lt;&gt;"입력오류", NOT(ISNUMBER(FIND($T$21:$T$34,$P7123)))),
            AND($P7123&lt;&gt;"", $P7123&lt;&gt;"...", $P7123&lt;&gt;"입력오류", $T$19=$P7123)
        )
    )
)</f>
        <v>0</v>
      </c>
    </row>
    <row r="7124" spans="9:17">
      <c r="I7124">
        <f t="shared" si="334"/>
        <v>7123</v>
      </c>
      <c r="J7124" t="e">
        <f t="shared" si="335"/>
        <v>#N/A</v>
      </c>
      <c r="K7124" t="e">
        <f t="shared" si="333"/>
        <v>#N/A</v>
      </c>
      <c r="L7124" t="b">
        <f>COUNTIF($N$2:N7124, N7124)=1</f>
        <v>0</v>
      </c>
      <c r="M7124" s="37">
        <f>IF( $Q7124, MAX($M$1:M7123)+1, 0)</f>
        <v>0</v>
      </c>
      <c r="N7124" t="e" cm="1">
        <f t="array" ref="N7124">INDEX($A$9:$F$1048576, $J7124, $K7124 )</f>
        <v>#N/A</v>
      </c>
      <c r="O7124" t="e" cm="1">
        <f t="array" ref="O7124">INDEX($B$9:$F$1048576, $J7124, $K7124 )</f>
        <v>#N/A</v>
      </c>
      <c r="P7124" t="str" cm="1">
        <f t="array" ref="P7124">IF( $L7124, TRIM(_xll.IMDP("IR", $G$5&amp;$N7124, $G$6)), "" )</f>
        <v/>
      </c>
      <c r="Q7124" t="b" cm="1">
        <f t="array" ref="Q7124">IF(
    $U$1=1, AND($P7124&lt;&gt;"", $P7124&lt;&gt;"...", $P7124&lt;&gt;"입력오류"),
    IF(
        $U$18=1, AND($P7124&lt;&gt;"", $P7124&lt;&gt;"...", $P7124&lt;&gt;"입력오류", ISNUMBER(FIND(INDEX($T$2:$T$7,$U$1),$P7124))),
        IF(
            $U$17="기타", AND($P7124&lt;&gt;"", $P7124&lt;&gt;"...", $P7124&lt;&gt;"입력오류", NOT(ISNUMBER(FIND($T$21:$T$34,$P7124)))),
            AND($P7124&lt;&gt;"", $P7124&lt;&gt;"...", $P7124&lt;&gt;"입력오류", $T$19=$P7124)
        )
    )
)</f>
        <v>0</v>
      </c>
    </row>
    <row r="7125" spans="9:17">
      <c r="I7125">
        <f t="shared" si="334"/>
        <v>7124</v>
      </c>
      <c r="J7125" t="e">
        <f t="shared" si="335"/>
        <v>#N/A</v>
      </c>
      <c r="K7125" t="e">
        <f t="shared" si="333"/>
        <v>#N/A</v>
      </c>
      <c r="L7125" t="b">
        <f>COUNTIF($N$2:N7125, N7125)=1</f>
        <v>0</v>
      </c>
      <c r="M7125" s="37">
        <f>IF( $Q7125, MAX($M$1:M7124)+1, 0)</f>
        <v>0</v>
      </c>
      <c r="N7125" t="e" cm="1">
        <f t="array" ref="N7125">INDEX($A$9:$F$1048576, $J7125, $K7125 )</f>
        <v>#N/A</v>
      </c>
      <c r="O7125" t="e" cm="1">
        <f t="array" ref="O7125">INDEX($B$9:$F$1048576, $J7125, $K7125 )</f>
        <v>#N/A</v>
      </c>
      <c r="P7125" t="str" cm="1">
        <f t="array" ref="P7125">IF( $L7125, TRIM(_xll.IMDP("IR", $G$5&amp;$N7125, $G$6)), "" )</f>
        <v/>
      </c>
      <c r="Q7125" t="b" cm="1">
        <f t="array" ref="Q7125">IF(
    $U$1=1, AND($P7125&lt;&gt;"", $P7125&lt;&gt;"...", $P7125&lt;&gt;"입력오류"),
    IF(
        $U$18=1, AND($P7125&lt;&gt;"", $P7125&lt;&gt;"...", $P7125&lt;&gt;"입력오류", ISNUMBER(FIND(INDEX($T$2:$T$7,$U$1),$P7125))),
        IF(
            $U$17="기타", AND($P7125&lt;&gt;"", $P7125&lt;&gt;"...", $P7125&lt;&gt;"입력오류", NOT(ISNUMBER(FIND($T$21:$T$34,$P7125)))),
            AND($P7125&lt;&gt;"", $P7125&lt;&gt;"...", $P7125&lt;&gt;"입력오류", $T$19=$P7125)
        )
    )
)</f>
        <v>0</v>
      </c>
    </row>
    <row r="7126" spans="9:17">
      <c r="I7126">
        <f t="shared" si="334"/>
        <v>7125</v>
      </c>
      <c r="J7126" t="e">
        <f t="shared" si="335"/>
        <v>#N/A</v>
      </c>
      <c r="K7126" t="e">
        <f t="shared" si="333"/>
        <v>#N/A</v>
      </c>
      <c r="L7126" t="b">
        <f>COUNTIF($N$2:N7126, N7126)=1</f>
        <v>0</v>
      </c>
      <c r="M7126" s="37">
        <f>IF( $Q7126, MAX($M$1:M7125)+1, 0)</f>
        <v>0</v>
      </c>
      <c r="N7126" t="e" cm="1">
        <f t="array" ref="N7126">INDEX($A$9:$F$1048576, $J7126, $K7126 )</f>
        <v>#N/A</v>
      </c>
      <c r="O7126" t="e" cm="1">
        <f t="array" ref="O7126">INDEX($B$9:$F$1048576, $J7126, $K7126 )</f>
        <v>#N/A</v>
      </c>
      <c r="P7126" t="str" cm="1">
        <f t="array" ref="P7126">IF( $L7126, TRIM(_xll.IMDP("IR", $G$5&amp;$N7126, $G$6)), "" )</f>
        <v/>
      </c>
      <c r="Q7126" t="b" cm="1">
        <f t="array" ref="Q7126">IF(
    $U$1=1, AND($P7126&lt;&gt;"", $P7126&lt;&gt;"...", $P7126&lt;&gt;"입력오류"),
    IF(
        $U$18=1, AND($P7126&lt;&gt;"", $P7126&lt;&gt;"...", $P7126&lt;&gt;"입력오류", ISNUMBER(FIND(INDEX($T$2:$T$7,$U$1),$P7126))),
        IF(
            $U$17="기타", AND($P7126&lt;&gt;"", $P7126&lt;&gt;"...", $P7126&lt;&gt;"입력오류", NOT(ISNUMBER(FIND($T$21:$T$34,$P7126)))),
            AND($P7126&lt;&gt;"", $P7126&lt;&gt;"...", $P7126&lt;&gt;"입력오류", $T$19=$P7126)
        )
    )
)</f>
        <v>0</v>
      </c>
    </row>
    <row r="7127" spans="9:17">
      <c r="I7127">
        <f t="shared" si="334"/>
        <v>7126</v>
      </c>
      <c r="J7127" t="e">
        <f t="shared" si="335"/>
        <v>#N/A</v>
      </c>
      <c r="K7127" t="e">
        <f t="shared" si="333"/>
        <v>#N/A</v>
      </c>
      <c r="L7127" t="b">
        <f>COUNTIF($N$2:N7127, N7127)=1</f>
        <v>0</v>
      </c>
      <c r="M7127" s="37">
        <f>IF( $Q7127, MAX($M$1:M7126)+1, 0)</f>
        <v>0</v>
      </c>
      <c r="N7127" t="e" cm="1">
        <f t="array" ref="N7127">INDEX($A$9:$F$1048576, $J7127, $K7127 )</f>
        <v>#N/A</v>
      </c>
      <c r="O7127" t="e" cm="1">
        <f t="array" ref="O7127">INDEX($B$9:$F$1048576, $J7127, $K7127 )</f>
        <v>#N/A</v>
      </c>
      <c r="P7127" t="str" cm="1">
        <f t="array" ref="P7127">IF( $L7127, TRIM(_xll.IMDP("IR", $G$5&amp;$N7127, $G$6)), "" )</f>
        <v/>
      </c>
      <c r="Q7127" t="b" cm="1">
        <f t="array" ref="Q7127">IF(
    $U$1=1, AND($P7127&lt;&gt;"", $P7127&lt;&gt;"...", $P7127&lt;&gt;"입력오류"),
    IF(
        $U$18=1, AND($P7127&lt;&gt;"", $P7127&lt;&gt;"...", $P7127&lt;&gt;"입력오류", ISNUMBER(FIND(INDEX($T$2:$T$7,$U$1),$P7127))),
        IF(
            $U$17="기타", AND($P7127&lt;&gt;"", $P7127&lt;&gt;"...", $P7127&lt;&gt;"입력오류", NOT(ISNUMBER(FIND($T$21:$T$34,$P7127)))),
            AND($P7127&lt;&gt;"", $P7127&lt;&gt;"...", $P7127&lt;&gt;"입력오류", $T$19=$P7127)
        )
    )
)</f>
        <v>0</v>
      </c>
    </row>
    <row r="7128" spans="9:17">
      <c r="I7128">
        <f t="shared" si="334"/>
        <v>7127</v>
      </c>
      <c r="J7128" t="e">
        <f t="shared" si="335"/>
        <v>#N/A</v>
      </c>
      <c r="K7128" t="e">
        <f t="shared" si="333"/>
        <v>#N/A</v>
      </c>
      <c r="L7128" t="b">
        <f>COUNTIF($N$2:N7128, N7128)=1</f>
        <v>0</v>
      </c>
      <c r="M7128" s="37">
        <f>IF( $Q7128, MAX($M$1:M7127)+1, 0)</f>
        <v>0</v>
      </c>
      <c r="N7128" t="e" cm="1">
        <f t="array" ref="N7128">INDEX($A$9:$F$1048576, $J7128, $K7128 )</f>
        <v>#N/A</v>
      </c>
      <c r="O7128" t="e" cm="1">
        <f t="array" ref="O7128">INDEX($B$9:$F$1048576, $J7128, $K7128 )</f>
        <v>#N/A</v>
      </c>
      <c r="P7128" t="str" cm="1">
        <f t="array" ref="P7128">IF( $L7128, TRIM(_xll.IMDP("IR", $G$5&amp;$N7128, $G$6)), "" )</f>
        <v/>
      </c>
      <c r="Q7128" t="b" cm="1">
        <f t="array" ref="Q7128">IF(
    $U$1=1, AND($P7128&lt;&gt;"", $P7128&lt;&gt;"...", $P7128&lt;&gt;"입력오류"),
    IF(
        $U$18=1, AND($P7128&lt;&gt;"", $P7128&lt;&gt;"...", $P7128&lt;&gt;"입력오류", ISNUMBER(FIND(INDEX($T$2:$T$7,$U$1),$P7128))),
        IF(
            $U$17="기타", AND($P7128&lt;&gt;"", $P7128&lt;&gt;"...", $P7128&lt;&gt;"입력오류", NOT(ISNUMBER(FIND($T$21:$T$34,$P7128)))),
            AND($P7128&lt;&gt;"", $P7128&lt;&gt;"...", $P7128&lt;&gt;"입력오류", $T$19=$P7128)
        )
    )
)</f>
        <v>0</v>
      </c>
    </row>
    <row r="7129" spans="9:17">
      <c r="I7129">
        <f t="shared" si="334"/>
        <v>7128</v>
      </c>
      <c r="J7129" t="e">
        <f t="shared" si="335"/>
        <v>#N/A</v>
      </c>
      <c r="K7129" t="e">
        <f t="shared" si="333"/>
        <v>#N/A</v>
      </c>
      <c r="L7129" t="b">
        <f>COUNTIF($N$2:N7129, N7129)=1</f>
        <v>0</v>
      </c>
      <c r="M7129" s="37">
        <f>IF( $Q7129, MAX($M$1:M7128)+1, 0)</f>
        <v>0</v>
      </c>
      <c r="N7129" t="e" cm="1">
        <f t="array" ref="N7129">INDEX($A$9:$F$1048576, $J7129, $K7129 )</f>
        <v>#N/A</v>
      </c>
      <c r="O7129" t="e" cm="1">
        <f t="array" ref="O7129">INDEX($B$9:$F$1048576, $J7129, $K7129 )</f>
        <v>#N/A</v>
      </c>
      <c r="P7129" t="str" cm="1">
        <f t="array" ref="P7129">IF( $L7129, TRIM(_xll.IMDP("IR", $G$5&amp;$N7129, $G$6)), "" )</f>
        <v/>
      </c>
      <c r="Q7129" t="b" cm="1">
        <f t="array" ref="Q7129">IF(
    $U$1=1, AND($P7129&lt;&gt;"", $P7129&lt;&gt;"...", $P7129&lt;&gt;"입력오류"),
    IF(
        $U$18=1, AND($P7129&lt;&gt;"", $P7129&lt;&gt;"...", $P7129&lt;&gt;"입력오류", ISNUMBER(FIND(INDEX($T$2:$T$7,$U$1),$P7129))),
        IF(
            $U$17="기타", AND($P7129&lt;&gt;"", $P7129&lt;&gt;"...", $P7129&lt;&gt;"입력오류", NOT(ISNUMBER(FIND($T$21:$T$34,$P7129)))),
            AND($P7129&lt;&gt;"", $P7129&lt;&gt;"...", $P7129&lt;&gt;"입력오류", $T$19=$P7129)
        )
    )
)</f>
        <v>0</v>
      </c>
    </row>
    <row r="7130" spans="9:17">
      <c r="I7130">
        <f t="shared" si="334"/>
        <v>7129</v>
      </c>
      <c r="J7130" t="e">
        <f t="shared" si="335"/>
        <v>#N/A</v>
      </c>
      <c r="K7130" t="e">
        <f t="shared" si="333"/>
        <v>#N/A</v>
      </c>
      <c r="L7130" t="b">
        <f>COUNTIF($N$2:N7130, N7130)=1</f>
        <v>0</v>
      </c>
      <c r="M7130" s="37">
        <f>IF( $Q7130, MAX($M$1:M7129)+1, 0)</f>
        <v>0</v>
      </c>
      <c r="N7130" t="e" cm="1">
        <f t="array" ref="N7130">INDEX($A$9:$F$1048576, $J7130, $K7130 )</f>
        <v>#N/A</v>
      </c>
      <c r="O7130" t="e" cm="1">
        <f t="array" ref="O7130">INDEX($B$9:$F$1048576, $J7130, $K7130 )</f>
        <v>#N/A</v>
      </c>
      <c r="P7130" t="str" cm="1">
        <f t="array" ref="P7130">IF( $L7130, TRIM(_xll.IMDP("IR", $G$5&amp;$N7130, $G$6)), "" )</f>
        <v/>
      </c>
      <c r="Q7130" t="b" cm="1">
        <f t="array" ref="Q7130">IF(
    $U$1=1, AND($P7130&lt;&gt;"", $P7130&lt;&gt;"...", $P7130&lt;&gt;"입력오류"),
    IF(
        $U$18=1, AND($P7130&lt;&gt;"", $P7130&lt;&gt;"...", $P7130&lt;&gt;"입력오류", ISNUMBER(FIND(INDEX($T$2:$T$7,$U$1),$P7130))),
        IF(
            $U$17="기타", AND($P7130&lt;&gt;"", $P7130&lt;&gt;"...", $P7130&lt;&gt;"입력오류", NOT(ISNUMBER(FIND($T$21:$T$34,$P7130)))),
            AND($P7130&lt;&gt;"", $P7130&lt;&gt;"...", $P7130&lt;&gt;"입력오류", $T$19=$P7130)
        )
    )
)</f>
        <v>0</v>
      </c>
    </row>
    <row r="7131" spans="9:17">
      <c r="I7131">
        <f t="shared" si="334"/>
        <v>7130</v>
      </c>
      <c r="J7131" t="e">
        <f t="shared" si="335"/>
        <v>#N/A</v>
      </c>
      <c r="K7131" t="e">
        <f t="shared" si="333"/>
        <v>#N/A</v>
      </c>
      <c r="L7131" t="b">
        <f>COUNTIF($N$2:N7131, N7131)=1</f>
        <v>0</v>
      </c>
      <c r="M7131" s="37">
        <f>IF( $Q7131, MAX($M$1:M7130)+1, 0)</f>
        <v>0</v>
      </c>
      <c r="N7131" t="e" cm="1">
        <f t="array" ref="N7131">INDEX($A$9:$F$1048576, $J7131, $K7131 )</f>
        <v>#N/A</v>
      </c>
      <c r="O7131" t="e" cm="1">
        <f t="array" ref="O7131">INDEX($B$9:$F$1048576, $J7131, $K7131 )</f>
        <v>#N/A</v>
      </c>
      <c r="P7131" t="str" cm="1">
        <f t="array" ref="P7131">IF( $L7131, TRIM(_xll.IMDP("IR", $G$5&amp;$N7131, $G$6)), "" )</f>
        <v/>
      </c>
      <c r="Q7131" t="b" cm="1">
        <f t="array" ref="Q7131">IF(
    $U$1=1, AND($P7131&lt;&gt;"", $P7131&lt;&gt;"...", $P7131&lt;&gt;"입력오류"),
    IF(
        $U$18=1, AND($P7131&lt;&gt;"", $P7131&lt;&gt;"...", $P7131&lt;&gt;"입력오류", ISNUMBER(FIND(INDEX($T$2:$T$7,$U$1),$P7131))),
        IF(
            $U$17="기타", AND($P7131&lt;&gt;"", $P7131&lt;&gt;"...", $P7131&lt;&gt;"입력오류", NOT(ISNUMBER(FIND($T$21:$T$34,$P7131)))),
            AND($P7131&lt;&gt;"", $P7131&lt;&gt;"...", $P7131&lt;&gt;"입력오류", $T$19=$P7131)
        )
    )
)</f>
        <v>0</v>
      </c>
    </row>
    <row r="7132" spans="9:17">
      <c r="I7132">
        <f t="shared" si="334"/>
        <v>7131</v>
      </c>
      <c r="J7132" t="e">
        <f t="shared" si="335"/>
        <v>#N/A</v>
      </c>
      <c r="K7132" t="e">
        <f t="shared" si="333"/>
        <v>#N/A</v>
      </c>
      <c r="L7132" t="b">
        <f>COUNTIF($N$2:N7132, N7132)=1</f>
        <v>0</v>
      </c>
      <c r="M7132" s="37">
        <f>IF( $Q7132, MAX($M$1:M7131)+1, 0)</f>
        <v>0</v>
      </c>
      <c r="N7132" t="e" cm="1">
        <f t="array" ref="N7132">INDEX($A$9:$F$1048576, $J7132, $K7132 )</f>
        <v>#N/A</v>
      </c>
      <c r="O7132" t="e" cm="1">
        <f t="array" ref="O7132">INDEX($B$9:$F$1048576, $J7132, $K7132 )</f>
        <v>#N/A</v>
      </c>
      <c r="P7132" t="str" cm="1">
        <f t="array" ref="P7132">IF( $L7132, TRIM(_xll.IMDP("IR", $G$5&amp;$N7132, $G$6)), "" )</f>
        <v/>
      </c>
      <c r="Q7132" t="b" cm="1">
        <f t="array" ref="Q7132">IF(
    $U$1=1, AND($P7132&lt;&gt;"", $P7132&lt;&gt;"...", $P7132&lt;&gt;"입력오류"),
    IF(
        $U$18=1, AND($P7132&lt;&gt;"", $P7132&lt;&gt;"...", $P7132&lt;&gt;"입력오류", ISNUMBER(FIND(INDEX($T$2:$T$7,$U$1),$P7132))),
        IF(
            $U$17="기타", AND($P7132&lt;&gt;"", $P7132&lt;&gt;"...", $P7132&lt;&gt;"입력오류", NOT(ISNUMBER(FIND($T$21:$T$34,$P7132)))),
            AND($P7132&lt;&gt;"", $P7132&lt;&gt;"...", $P7132&lt;&gt;"입력오류", $T$19=$P7132)
        )
    )
)</f>
        <v>0</v>
      </c>
    </row>
    <row r="7133" spans="9:17">
      <c r="I7133">
        <f t="shared" si="334"/>
        <v>7132</v>
      </c>
      <c r="J7133" t="e">
        <f t="shared" si="335"/>
        <v>#N/A</v>
      </c>
      <c r="K7133" t="e">
        <f t="shared" si="333"/>
        <v>#N/A</v>
      </c>
      <c r="L7133" t="b">
        <f>COUNTIF($N$2:N7133, N7133)=1</f>
        <v>0</v>
      </c>
      <c r="M7133" s="37">
        <f>IF( $Q7133, MAX($M$1:M7132)+1, 0)</f>
        <v>0</v>
      </c>
      <c r="N7133" t="e" cm="1">
        <f t="array" ref="N7133">INDEX($A$9:$F$1048576, $J7133, $K7133 )</f>
        <v>#N/A</v>
      </c>
      <c r="O7133" t="e" cm="1">
        <f t="array" ref="O7133">INDEX($B$9:$F$1048576, $J7133, $K7133 )</f>
        <v>#N/A</v>
      </c>
      <c r="P7133" t="str" cm="1">
        <f t="array" ref="P7133">IF( $L7133, TRIM(_xll.IMDP("IR", $G$5&amp;$N7133, $G$6)), "" )</f>
        <v/>
      </c>
      <c r="Q7133" t="b" cm="1">
        <f t="array" ref="Q7133">IF(
    $U$1=1, AND($P7133&lt;&gt;"", $P7133&lt;&gt;"...", $P7133&lt;&gt;"입력오류"),
    IF(
        $U$18=1, AND($P7133&lt;&gt;"", $P7133&lt;&gt;"...", $P7133&lt;&gt;"입력오류", ISNUMBER(FIND(INDEX($T$2:$T$7,$U$1),$P7133))),
        IF(
            $U$17="기타", AND($P7133&lt;&gt;"", $P7133&lt;&gt;"...", $P7133&lt;&gt;"입력오류", NOT(ISNUMBER(FIND($T$21:$T$34,$P7133)))),
            AND($P7133&lt;&gt;"", $P7133&lt;&gt;"...", $P7133&lt;&gt;"입력오류", $T$19=$P7133)
        )
    )
)</f>
        <v>0</v>
      </c>
    </row>
    <row r="7134" spans="9:17">
      <c r="I7134">
        <f t="shared" si="334"/>
        <v>7133</v>
      </c>
      <c r="J7134" t="e">
        <f t="shared" si="335"/>
        <v>#N/A</v>
      </c>
      <c r="K7134" t="e">
        <f t="shared" si="333"/>
        <v>#N/A</v>
      </c>
      <c r="L7134" t="b">
        <f>COUNTIF($N$2:N7134, N7134)=1</f>
        <v>0</v>
      </c>
      <c r="M7134" s="37">
        <f>IF( $Q7134, MAX($M$1:M7133)+1, 0)</f>
        <v>0</v>
      </c>
      <c r="N7134" t="e" cm="1">
        <f t="array" ref="N7134">INDEX($A$9:$F$1048576, $J7134, $K7134 )</f>
        <v>#N/A</v>
      </c>
      <c r="O7134" t="e" cm="1">
        <f t="array" ref="O7134">INDEX($B$9:$F$1048576, $J7134, $K7134 )</f>
        <v>#N/A</v>
      </c>
      <c r="P7134" t="str" cm="1">
        <f t="array" ref="P7134">IF( $L7134, TRIM(_xll.IMDP("IR", $G$5&amp;$N7134, $G$6)), "" )</f>
        <v/>
      </c>
      <c r="Q7134" t="b" cm="1">
        <f t="array" ref="Q7134">IF(
    $U$1=1, AND($P7134&lt;&gt;"", $P7134&lt;&gt;"...", $P7134&lt;&gt;"입력오류"),
    IF(
        $U$18=1, AND($P7134&lt;&gt;"", $P7134&lt;&gt;"...", $P7134&lt;&gt;"입력오류", ISNUMBER(FIND(INDEX($T$2:$T$7,$U$1),$P7134))),
        IF(
            $U$17="기타", AND($P7134&lt;&gt;"", $P7134&lt;&gt;"...", $P7134&lt;&gt;"입력오류", NOT(ISNUMBER(FIND($T$21:$T$34,$P7134)))),
            AND($P7134&lt;&gt;"", $P7134&lt;&gt;"...", $P7134&lt;&gt;"입력오류", $T$19=$P7134)
        )
    )
)</f>
        <v>0</v>
      </c>
    </row>
    <row r="7135" spans="9:17">
      <c r="I7135">
        <f t="shared" si="334"/>
        <v>7134</v>
      </c>
      <c r="J7135" t="e">
        <f t="shared" si="335"/>
        <v>#N/A</v>
      </c>
      <c r="K7135" t="e">
        <f t="shared" si="333"/>
        <v>#N/A</v>
      </c>
      <c r="L7135" t="b">
        <f>COUNTIF($N$2:N7135, N7135)=1</f>
        <v>0</v>
      </c>
      <c r="M7135" s="37">
        <f>IF( $Q7135, MAX($M$1:M7134)+1, 0)</f>
        <v>0</v>
      </c>
      <c r="N7135" t="e" cm="1">
        <f t="array" ref="N7135">INDEX($A$9:$F$1048576, $J7135, $K7135 )</f>
        <v>#N/A</v>
      </c>
      <c r="O7135" t="e" cm="1">
        <f t="array" ref="O7135">INDEX($B$9:$F$1048576, $J7135, $K7135 )</f>
        <v>#N/A</v>
      </c>
      <c r="P7135" t="str" cm="1">
        <f t="array" ref="P7135">IF( $L7135, TRIM(_xll.IMDP("IR", $G$5&amp;$N7135, $G$6)), "" )</f>
        <v/>
      </c>
      <c r="Q7135" t="b" cm="1">
        <f t="array" ref="Q7135">IF(
    $U$1=1, AND($P7135&lt;&gt;"", $P7135&lt;&gt;"...", $P7135&lt;&gt;"입력오류"),
    IF(
        $U$18=1, AND($P7135&lt;&gt;"", $P7135&lt;&gt;"...", $P7135&lt;&gt;"입력오류", ISNUMBER(FIND(INDEX($T$2:$T$7,$U$1),$P7135))),
        IF(
            $U$17="기타", AND($P7135&lt;&gt;"", $P7135&lt;&gt;"...", $P7135&lt;&gt;"입력오류", NOT(ISNUMBER(FIND($T$21:$T$34,$P7135)))),
            AND($P7135&lt;&gt;"", $P7135&lt;&gt;"...", $P7135&lt;&gt;"입력오류", $T$19=$P7135)
        )
    )
)</f>
        <v>0</v>
      </c>
    </row>
    <row r="7136" spans="9:17">
      <c r="I7136">
        <f t="shared" si="334"/>
        <v>7135</v>
      </c>
      <c r="J7136" t="e">
        <f t="shared" si="335"/>
        <v>#N/A</v>
      </c>
      <c r="K7136" t="e">
        <f t="shared" si="333"/>
        <v>#N/A</v>
      </c>
      <c r="L7136" t="b">
        <f>COUNTIF($N$2:N7136, N7136)=1</f>
        <v>0</v>
      </c>
      <c r="M7136" s="37">
        <f>IF( $Q7136, MAX($M$1:M7135)+1, 0)</f>
        <v>0</v>
      </c>
      <c r="N7136" t="e" cm="1">
        <f t="array" ref="N7136">INDEX($A$9:$F$1048576, $J7136, $K7136 )</f>
        <v>#N/A</v>
      </c>
      <c r="O7136" t="e" cm="1">
        <f t="array" ref="O7136">INDEX($B$9:$F$1048576, $J7136, $K7136 )</f>
        <v>#N/A</v>
      </c>
      <c r="P7136" t="str" cm="1">
        <f t="array" ref="P7136">IF( $L7136, TRIM(_xll.IMDP("IR", $G$5&amp;$N7136, $G$6)), "" )</f>
        <v/>
      </c>
      <c r="Q7136" t="b" cm="1">
        <f t="array" ref="Q7136">IF(
    $U$1=1, AND($P7136&lt;&gt;"", $P7136&lt;&gt;"...", $P7136&lt;&gt;"입력오류"),
    IF(
        $U$18=1, AND($P7136&lt;&gt;"", $P7136&lt;&gt;"...", $P7136&lt;&gt;"입력오류", ISNUMBER(FIND(INDEX($T$2:$T$7,$U$1),$P7136))),
        IF(
            $U$17="기타", AND($P7136&lt;&gt;"", $P7136&lt;&gt;"...", $P7136&lt;&gt;"입력오류", NOT(ISNUMBER(FIND($T$21:$T$34,$P7136)))),
            AND($P7136&lt;&gt;"", $P7136&lt;&gt;"...", $P7136&lt;&gt;"입력오류", $T$19=$P7136)
        )
    )
)</f>
        <v>0</v>
      </c>
    </row>
    <row r="7137" spans="9:17">
      <c r="I7137">
        <f t="shared" si="334"/>
        <v>7136</v>
      </c>
      <c r="J7137" t="e">
        <f t="shared" si="335"/>
        <v>#N/A</v>
      </c>
      <c r="K7137" t="e">
        <f t="shared" si="333"/>
        <v>#N/A</v>
      </c>
      <c r="L7137" t="b">
        <f>COUNTIF($N$2:N7137, N7137)=1</f>
        <v>0</v>
      </c>
      <c r="M7137" s="37">
        <f>IF( $Q7137, MAX($M$1:M7136)+1, 0)</f>
        <v>0</v>
      </c>
      <c r="N7137" t="e" cm="1">
        <f t="array" ref="N7137">INDEX($A$9:$F$1048576, $J7137, $K7137 )</f>
        <v>#N/A</v>
      </c>
      <c r="O7137" t="e" cm="1">
        <f t="array" ref="O7137">INDEX($B$9:$F$1048576, $J7137, $K7137 )</f>
        <v>#N/A</v>
      </c>
      <c r="P7137" t="str" cm="1">
        <f t="array" ref="P7137">IF( $L7137, TRIM(_xll.IMDP("IR", $G$5&amp;$N7137, $G$6)), "" )</f>
        <v/>
      </c>
      <c r="Q7137" t="b" cm="1">
        <f t="array" ref="Q7137">IF(
    $U$1=1, AND($P7137&lt;&gt;"", $P7137&lt;&gt;"...", $P7137&lt;&gt;"입력오류"),
    IF(
        $U$18=1, AND($P7137&lt;&gt;"", $P7137&lt;&gt;"...", $P7137&lt;&gt;"입력오류", ISNUMBER(FIND(INDEX($T$2:$T$7,$U$1),$P7137))),
        IF(
            $U$17="기타", AND($P7137&lt;&gt;"", $P7137&lt;&gt;"...", $P7137&lt;&gt;"입력오류", NOT(ISNUMBER(FIND($T$21:$T$34,$P7137)))),
            AND($P7137&lt;&gt;"", $P7137&lt;&gt;"...", $P7137&lt;&gt;"입력오류", $T$19=$P7137)
        )
    )
)</f>
        <v>0</v>
      </c>
    </row>
    <row r="7138" spans="9:17">
      <c r="I7138">
        <f t="shared" si="334"/>
        <v>7137</v>
      </c>
      <c r="J7138" t="e">
        <f t="shared" si="335"/>
        <v>#N/A</v>
      </c>
      <c r="K7138" t="e">
        <f t="shared" si="333"/>
        <v>#N/A</v>
      </c>
      <c r="L7138" t="b">
        <f>COUNTIF($N$2:N7138, N7138)=1</f>
        <v>0</v>
      </c>
      <c r="M7138" s="37">
        <f>IF( $Q7138, MAX($M$1:M7137)+1, 0)</f>
        <v>0</v>
      </c>
      <c r="N7138" t="e" cm="1">
        <f t="array" ref="N7138">INDEX($A$9:$F$1048576, $J7138, $K7138 )</f>
        <v>#N/A</v>
      </c>
      <c r="O7138" t="e" cm="1">
        <f t="array" ref="O7138">INDEX($B$9:$F$1048576, $J7138, $K7138 )</f>
        <v>#N/A</v>
      </c>
      <c r="P7138" t="str" cm="1">
        <f t="array" ref="P7138">IF( $L7138, TRIM(_xll.IMDP("IR", $G$5&amp;$N7138, $G$6)), "" )</f>
        <v/>
      </c>
      <c r="Q7138" t="b" cm="1">
        <f t="array" ref="Q7138">IF(
    $U$1=1, AND($P7138&lt;&gt;"", $P7138&lt;&gt;"...", $P7138&lt;&gt;"입력오류"),
    IF(
        $U$18=1, AND($P7138&lt;&gt;"", $P7138&lt;&gt;"...", $P7138&lt;&gt;"입력오류", ISNUMBER(FIND(INDEX($T$2:$T$7,$U$1),$P7138))),
        IF(
            $U$17="기타", AND($P7138&lt;&gt;"", $P7138&lt;&gt;"...", $P7138&lt;&gt;"입력오류", NOT(ISNUMBER(FIND($T$21:$T$34,$P7138)))),
            AND($P7138&lt;&gt;"", $P7138&lt;&gt;"...", $P7138&lt;&gt;"입력오류", $T$19=$P7138)
        )
    )
)</f>
        <v>0</v>
      </c>
    </row>
    <row r="7139" spans="9:17">
      <c r="I7139">
        <f t="shared" si="334"/>
        <v>7138</v>
      </c>
      <c r="J7139" t="e">
        <f t="shared" si="335"/>
        <v>#N/A</v>
      </c>
      <c r="K7139" t="e">
        <f t="shared" si="333"/>
        <v>#N/A</v>
      </c>
      <c r="L7139" t="b">
        <f>COUNTIF($N$2:N7139, N7139)=1</f>
        <v>0</v>
      </c>
      <c r="M7139" s="37">
        <f>IF( $Q7139, MAX($M$1:M7138)+1, 0)</f>
        <v>0</v>
      </c>
      <c r="N7139" t="e" cm="1">
        <f t="array" ref="N7139">INDEX($A$9:$F$1048576, $J7139, $K7139 )</f>
        <v>#N/A</v>
      </c>
      <c r="O7139" t="e" cm="1">
        <f t="array" ref="O7139">INDEX($B$9:$F$1048576, $J7139, $K7139 )</f>
        <v>#N/A</v>
      </c>
      <c r="P7139" t="str" cm="1">
        <f t="array" ref="P7139">IF( $L7139, TRIM(_xll.IMDP("IR", $G$5&amp;$N7139, $G$6)), "" )</f>
        <v/>
      </c>
      <c r="Q7139" t="b" cm="1">
        <f t="array" ref="Q7139">IF(
    $U$1=1, AND($P7139&lt;&gt;"", $P7139&lt;&gt;"...", $P7139&lt;&gt;"입력오류"),
    IF(
        $U$18=1, AND($P7139&lt;&gt;"", $P7139&lt;&gt;"...", $P7139&lt;&gt;"입력오류", ISNUMBER(FIND(INDEX($T$2:$T$7,$U$1),$P7139))),
        IF(
            $U$17="기타", AND($P7139&lt;&gt;"", $P7139&lt;&gt;"...", $P7139&lt;&gt;"입력오류", NOT(ISNUMBER(FIND($T$21:$T$34,$P7139)))),
            AND($P7139&lt;&gt;"", $P7139&lt;&gt;"...", $P7139&lt;&gt;"입력오류", $T$19=$P7139)
        )
    )
)</f>
        <v>0</v>
      </c>
    </row>
    <row r="7140" spans="9:17">
      <c r="I7140">
        <f t="shared" si="334"/>
        <v>7139</v>
      </c>
      <c r="J7140" t="e">
        <f t="shared" si="335"/>
        <v>#N/A</v>
      </c>
      <c r="K7140" t="e">
        <f t="shared" si="333"/>
        <v>#N/A</v>
      </c>
      <c r="L7140" t="b">
        <f>COUNTIF($N$2:N7140, N7140)=1</f>
        <v>0</v>
      </c>
      <c r="M7140" s="37">
        <f>IF( $Q7140, MAX($M$1:M7139)+1, 0)</f>
        <v>0</v>
      </c>
      <c r="N7140" t="e" cm="1">
        <f t="array" ref="N7140">INDEX($A$9:$F$1048576, $J7140, $K7140 )</f>
        <v>#N/A</v>
      </c>
      <c r="O7140" t="e" cm="1">
        <f t="array" ref="O7140">INDEX($B$9:$F$1048576, $J7140, $K7140 )</f>
        <v>#N/A</v>
      </c>
      <c r="P7140" t="str" cm="1">
        <f t="array" ref="P7140">IF( $L7140, TRIM(_xll.IMDP("IR", $G$5&amp;$N7140, $G$6)), "" )</f>
        <v/>
      </c>
      <c r="Q7140" t="b" cm="1">
        <f t="array" ref="Q7140">IF(
    $U$1=1, AND($P7140&lt;&gt;"", $P7140&lt;&gt;"...", $P7140&lt;&gt;"입력오류"),
    IF(
        $U$18=1, AND($P7140&lt;&gt;"", $P7140&lt;&gt;"...", $P7140&lt;&gt;"입력오류", ISNUMBER(FIND(INDEX($T$2:$T$7,$U$1),$P7140))),
        IF(
            $U$17="기타", AND($P7140&lt;&gt;"", $P7140&lt;&gt;"...", $P7140&lt;&gt;"입력오류", NOT(ISNUMBER(FIND($T$21:$T$34,$P7140)))),
            AND($P7140&lt;&gt;"", $P7140&lt;&gt;"...", $P7140&lt;&gt;"입력오류", $T$19=$P7140)
        )
    )
)</f>
        <v>0</v>
      </c>
    </row>
    <row r="7141" spans="9:17">
      <c r="I7141">
        <f t="shared" si="334"/>
        <v>7140</v>
      </c>
      <c r="J7141" t="e">
        <f t="shared" si="335"/>
        <v>#N/A</v>
      </c>
      <c r="K7141" t="e">
        <f t="shared" si="333"/>
        <v>#N/A</v>
      </c>
      <c r="L7141" t="b">
        <f>COUNTIF($N$2:N7141, N7141)=1</f>
        <v>0</v>
      </c>
      <c r="M7141" s="37">
        <f>IF( $Q7141, MAX($M$1:M7140)+1, 0)</f>
        <v>0</v>
      </c>
      <c r="N7141" t="e" cm="1">
        <f t="array" ref="N7141">INDEX($A$9:$F$1048576, $J7141, $K7141 )</f>
        <v>#N/A</v>
      </c>
      <c r="O7141" t="e" cm="1">
        <f t="array" ref="O7141">INDEX($B$9:$F$1048576, $J7141, $K7141 )</f>
        <v>#N/A</v>
      </c>
      <c r="P7141" t="str" cm="1">
        <f t="array" ref="P7141">IF( $L7141, TRIM(_xll.IMDP("IR", $G$5&amp;$N7141, $G$6)), "" )</f>
        <v/>
      </c>
      <c r="Q7141" t="b" cm="1">
        <f t="array" ref="Q7141">IF(
    $U$1=1, AND($P7141&lt;&gt;"", $P7141&lt;&gt;"...", $P7141&lt;&gt;"입력오류"),
    IF(
        $U$18=1, AND($P7141&lt;&gt;"", $P7141&lt;&gt;"...", $P7141&lt;&gt;"입력오류", ISNUMBER(FIND(INDEX($T$2:$T$7,$U$1),$P7141))),
        IF(
            $U$17="기타", AND($P7141&lt;&gt;"", $P7141&lt;&gt;"...", $P7141&lt;&gt;"입력오류", NOT(ISNUMBER(FIND($T$21:$T$34,$P7141)))),
            AND($P7141&lt;&gt;"", $P7141&lt;&gt;"...", $P7141&lt;&gt;"입력오류", $T$19=$P7141)
        )
    )
)</f>
        <v>0</v>
      </c>
    </row>
    <row r="7142" spans="9:17">
      <c r="I7142">
        <f t="shared" si="334"/>
        <v>7141</v>
      </c>
      <c r="J7142" t="e">
        <f t="shared" si="335"/>
        <v>#N/A</v>
      </c>
      <c r="K7142" t="e">
        <f t="shared" si="333"/>
        <v>#N/A</v>
      </c>
      <c r="L7142" t="b">
        <f>COUNTIF($N$2:N7142, N7142)=1</f>
        <v>0</v>
      </c>
      <c r="M7142" s="37">
        <f>IF( $Q7142, MAX($M$1:M7141)+1, 0)</f>
        <v>0</v>
      </c>
      <c r="N7142" t="e" cm="1">
        <f t="array" ref="N7142">INDEX($A$9:$F$1048576, $J7142, $K7142 )</f>
        <v>#N/A</v>
      </c>
      <c r="O7142" t="e" cm="1">
        <f t="array" ref="O7142">INDEX($B$9:$F$1048576, $J7142, $K7142 )</f>
        <v>#N/A</v>
      </c>
      <c r="P7142" t="str" cm="1">
        <f t="array" ref="P7142">IF( $L7142, TRIM(_xll.IMDP("IR", $G$5&amp;$N7142, $G$6)), "" )</f>
        <v/>
      </c>
      <c r="Q7142" t="b" cm="1">
        <f t="array" ref="Q7142">IF(
    $U$1=1, AND($P7142&lt;&gt;"", $P7142&lt;&gt;"...", $P7142&lt;&gt;"입력오류"),
    IF(
        $U$18=1, AND($P7142&lt;&gt;"", $P7142&lt;&gt;"...", $P7142&lt;&gt;"입력오류", ISNUMBER(FIND(INDEX($T$2:$T$7,$U$1),$P7142))),
        IF(
            $U$17="기타", AND($P7142&lt;&gt;"", $P7142&lt;&gt;"...", $P7142&lt;&gt;"입력오류", NOT(ISNUMBER(FIND($T$21:$T$34,$P7142)))),
            AND($P7142&lt;&gt;"", $P7142&lt;&gt;"...", $P7142&lt;&gt;"입력오류", $T$19=$P7142)
        )
    )
)</f>
        <v>0</v>
      </c>
    </row>
    <row r="7143" spans="9:17">
      <c r="I7143">
        <f t="shared" si="334"/>
        <v>7142</v>
      </c>
      <c r="J7143" t="e">
        <f t="shared" si="335"/>
        <v>#N/A</v>
      </c>
      <c r="K7143" t="e">
        <f t="shared" si="333"/>
        <v>#N/A</v>
      </c>
      <c r="L7143" t="b">
        <f>COUNTIF($N$2:N7143, N7143)=1</f>
        <v>0</v>
      </c>
      <c r="M7143" s="37">
        <f>IF( $Q7143, MAX($M$1:M7142)+1, 0)</f>
        <v>0</v>
      </c>
      <c r="N7143" t="e" cm="1">
        <f t="array" ref="N7143">INDEX($A$9:$F$1048576, $J7143, $K7143 )</f>
        <v>#N/A</v>
      </c>
      <c r="O7143" t="e" cm="1">
        <f t="array" ref="O7143">INDEX($B$9:$F$1048576, $J7143, $K7143 )</f>
        <v>#N/A</v>
      </c>
      <c r="P7143" t="str" cm="1">
        <f t="array" ref="P7143">IF( $L7143, TRIM(_xll.IMDP("IR", $G$5&amp;$N7143, $G$6)), "" )</f>
        <v/>
      </c>
      <c r="Q7143" t="b" cm="1">
        <f t="array" ref="Q7143">IF(
    $U$1=1, AND($P7143&lt;&gt;"", $P7143&lt;&gt;"...", $P7143&lt;&gt;"입력오류"),
    IF(
        $U$18=1, AND($P7143&lt;&gt;"", $P7143&lt;&gt;"...", $P7143&lt;&gt;"입력오류", ISNUMBER(FIND(INDEX($T$2:$T$7,$U$1),$P7143))),
        IF(
            $U$17="기타", AND($P7143&lt;&gt;"", $P7143&lt;&gt;"...", $P7143&lt;&gt;"입력오류", NOT(ISNUMBER(FIND($T$21:$T$34,$P7143)))),
            AND($P7143&lt;&gt;"", $P7143&lt;&gt;"...", $P7143&lt;&gt;"입력오류", $T$19=$P7143)
        )
    )
)</f>
        <v>0</v>
      </c>
    </row>
    <row r="7144" spans="9:17">
      <c r="I7144">
        <f t="shared" si="334"/>
        <v>7143</v>
      </c>
      <c r="J7144" t="e">
        <f t="shared" si="335"/>
        <v>#N/A</v>
      </c>
      <c r="K7144" t="e">
        <f t="shared" si="333"/>
        <v>#N/A</v>
      </c>
      <c r="L7144" t="b">
        <f>COUNTIF($N$2:N7144, N7144)=1</f>
        <v>0</v>
      </c>
      <c r="M7144" s="37">
        <f>IF( $Q7144, MAX($M$1:M7143)+1, 0)</f>
        <v>0</v>
      </c>
      <c r="N7144" t="e" cm="1">
        <f t="array" ref="N7144">INDEX($A$9:$F$1048576, $J7144, $K7144 )</f>
        <v>#N/A</v>
      </c>
      <c r="O7144" t="e" cm="1">
        <f t="array" ref="O7144">INDEX($B$9:$F$1048576, $J7144, $K7144 )</f>
        <v>#N/A</v>
      </c>
      <c r="P7144" t="str" cm="1">
        <f t="array" ref="P7144">IF( $L7144, TRIM(_xll.IMDP("IR", $G$5&amp;$N7144, $G$6)), "" )</f>
        <v/>
      </c>
      <c r="Q7144" t="b" cm="1">
        <f t="array" ref="Q7144">IF(
    $U$1=1, AND($P7144&lt;&gt;"", $P7144&lt;&gt;"...", $P7144&lt;&gt;"입력오류"),
    IF(
        $U$18=1, AND($P7144&lt;&gt;"", $P7144&lt;&gt;"...", $P7144&lt;&gt;"입력오류", ISNUMBER(FIND(INDEX($T$2:$T$7,$U$1),$P7144))),
        IF(
            $U$17="기타", AND($P7144&lt;&gt;"", $P7144&lt;&gt;"...", $P7144&lt;&gt;"입력오류", NOT(ISNUMBER(FIND($T$21:$T$34,$P7144)))),
            AND($P7144&lt;&gt;"", $P7144&lt;&gt;"...", $P7144&lt;&gt;"입력오류", $T$19=$P7144)
        )
    )
)</f>
        <v>0</v>
      </c>
    </row>
    <row r="7145" spans="9:17">
      <c r="I7145">
        <f t="shared" si="334"/>
        <v>7144</v>
      </c>
      <c r="J7145" t="e">
        <f t="shared" si="335"/>
        <v>#N/A</v>
      </c>
      <c r="K7145" t="e">
        <f t="shared" si="333"/>
        <v>#N/A</v>
      </c>
      <c r="L7145" t="b">
        <f>COUNTIF($N$2:N7145, N7145)=1</f>
        <v>0</v>
      </c>
      <c r="M7145" s="37">
        <f>IF( $Q7145, MAX($M$1:M7144)+1, 0)</f>
        <v>0</v>
      </c>
      <c r="N7145" t="e" cm="1">
        <f t="array" ref="N7145">INDEX($A$9:$F$1048576, $J7145, $K7145 )</f>
        <v>#N/A</v>
      </c>
      <c r="O7145" t="e" cm="1">
        <f t="array" ref="O7145">INDEX($B$9:$F$1048576, $J7145, $K7145 )</f>
        <v>#N/A</v>
      </c>
      <c r="P7145" t="str" cm="1">
        <f t="array" ref="P7145">IF( $L7145, TRIM(_xll.IMDP("IR", $G$5&amp;$N7145, $G$6)), "" )</f>
        <v/>
      </c>
      <c r="Q7145" t="b" cm="1">
        <f t="array" ref="Q7145">IF(
    $U$1=1, AND($P7145&lt;&gt;"", $P7145&lt;&gt;"...", $P7145&lt;&gt;"입력오류"),
    IF(
        $U$18=1, AND($P7145&lt;&gt;"", $P7145&lt;&gt;"...", $P7145&lt;&gt;"입력오류", ISNUMBER(FIND(INDEX($T$2:$T$7,$U$1),$P7145))),
        IF(
            $U$17="기타", AND($P7145&lt;&gt;"", $P7145&lt;&gt;"...", $P7145&lt;&gt;"입력오류", NOT(ISNUMBER(FIND($T$21:$T$34,$P7145)))),
            AND($P7145&lt;&gt;"", $P7145&lt;&gt;"...", $P7145&lt;&gt;"입력오류", $T$19=$P7145)
        )
    )
)</f>
        <v>0</v>
      </c>
    </row>
    <row r="7146" spans="9:17">
      <c r="I7146">
        <f t="shared" si="334"/>
        <v>7145</v>
      </c>
      <c r="J7146" t="e">
        <f t="shared" si="335"/>
        <v>#N/A</v>
      </c>
      <c r="K7146" t="e">
        <f t="shared" si="333"/>
        <v>#N/A</v>
      </c>
      <c r="L7146" t="b">
        <f>COUNTIF($N$2:N7146, N7146)=1</f>
        <v>0</v>
      </c>
      <c r="M7146" s="37">
        <f>IF( $Q7146, MAX($M$1:M7145)+1, 0)</f>
        <v>0</v>
      </c>
      <c r="N7146" t="e" cm="1">
        <f t="array" ref="N7146">INDEX($A$9:$F$1048576, $J7146, $K7146 )</f>
        <v>#N/A</v>
      </c>
      <c r="O7146" t="e" cm="1">
        <f t="array" ref="O7146">INDEX($B$9:$F$1048576, $J7146, $K7146 )</f>
        <v>#N/A</v>
      </c>
      <c r="P7146" t="str" cm="1">
        <f t="array" ref="P7146">IF( $L7146, TRIM(_xll.IMDP("IR", $G$5&amp;$N7146, $G$6)), "" )</f>
        <v/>
      </c>
      <c r="Q7146" t="b" cm="1">
        <f t="array" ref="Q7146">IF(
    $U$1=1, AND($P7146&lt;&gt;"", $P7146&lt;&gt;"...", $P7146&lt;&gt;"입력오류"),
    IF(
        $U$18=1, AND($P7146&lt;&gt;"", $P7146&lt;&gt;"...", $P7146&lt;&gt;"입력오류", ISNUMBER(FIND(INDEX($T$2:$T$7,$U$1),$P7146))),
        IF(
            $U$17="기타", AND($P7146&lt;&gt;"", $P7146&lt;&gt;"...", $P7146&lt;&gt;"입력오류", NOT(ISNUMBER(FIND($T$21:$T$34,$P7146)))),
            AND($P7146&lt;&gt;"", $P7146&lt;&gt;"...", $P7146&lt;&gt;"입력오류", $T$19=$P7146)
        )
    )
)</f>
        <v>0</v>
      </c>
    </row>
    <row r="7147" spans="9:17">
      <c r="I7147">
        <f t="shared" si="334"/>
        <v>7146</v>
      </c>
      <c r="J7147" t="e">
        <f t="shared" si="335"/>
        <v>#N/A</v>
      </c>
      <c r="K7147" t="e">
        <f t="shared" si="333"/>
        <v>#N/A</v>
      </c>
      <c r="L7147" t="b">
        <f>COUNTIF($N$2:N7147, N7147)=1</f>
        <v>0</v>
      </c>
      <c r="M7147" s="37">
        <f>IF( $Q7147, MAX($M$1:M7146)+1, 0)</f>
        <v>0</v>
      </c>
      <c r="N7147" t="e" cm="1">
        <f t="array" ref="N7147">INDEX($A$9:$F$1048576, $J7147, $K7147 )</f>
        <v>#N/A</v>
      </c>
      <c r="O7147" t="e" cm="1">
        <f t="array" ref="O7147">INDEX($B$9:$F$1048576, $J7147, $K7147 )</f>
        <v>#N/A</v>
      </c>
      <c r="P7147" t="str" cm="1">
        <f t="array" ref="P7147">IF( $L7147, TRIM(_xll.IMDP("IR", $G$5&amp;$N7147, $G$6)), "" )</f>
        <v/>
      </c>
      <c r="Q7147" t="b" cm="1">
        <f t="array" ref="Q7147">IF(
    $U$1=1, AND($P7147&lt;&gt;"", $P7147&lt;&gt;"...", $P7147&lt;&gt;"입력오류"),
    IF(
        $U$18=1, AND($P7147&lt;&gt;"", $P7147&lt;&gt;"...", $P7147&lt;&gt;"입력오류", ISNUMBER(FIND(INDEX($T$2:$T$7,$U$1),$P7147))),
        IF(
            $U$17="기타", AND($P7147&lt;&gt;"", $P7147&lt;&gt;"...", $P7147&lt;&gt;"입력오류", NOT(ISNUMBER(FIND($T$21:$T$34,$P7147)))),
            AND($P7147&lt;&gt;"", $P7147&lt;&gt;"...", $P7147&lt;&gt;"입력오류", $T$19=$P7147)
        )
    )
)</f>
        <v>0</v>
      </c>
    </row>
    <row r="7148" spans="9:17">
      <c r="I7148">
        <f t="shared" si="334"/>
        <v>7147</v>
      </c>
      <c r="J7148" t="e">
        <f t="shared" si="335"/>
        <v>#N/A</v>
      </c>
      <c r="K7148" t="e">
        <f t="shared" si="333"/>
        <v>#N/A</v>
      </c>
      <c r="L7148" t="b">
        <f>COUNTIF($N$2:N7148, N7148)=1</f>
        <v>0</v>
      </c>
      <c r="M7148" s="37">
        <f>IF( $Q7148, MAX($M$1:M7147)+1, 0)</f>
        <v>0</v>
      </c>
      <c r="N7148" t="e" cm="1">
        <f t="array" ref="N7148">INDEX($A$9:$F$1048576, $J7148, $K7148 )</f>
        <v>#N/A</v>
      </c>
      <c r="O7148" t="e" cm="1">
        <f t="array" ref="O7148">INDEX($B$9:$F$1048576, $J7148, $K7148 )</f>
        <v>#N/A</v>
      </c>
      <c r="P7148" t="str" cm="1">
        <f t="array" ref="P7148">IF( $L7148, TRIM(_xll.IMDP("IR", $G$5&amp;$N7148, $G$6)), "" )</f>
        <v/>
      </c>
      <c r="Q7148" t="b" cm="1">
        <f t="array" ref="Q7148">IF(
    $U$1=1, AND($P7148&lt;&gt;"", $P7148&lt;&gt;"...", $P7148&lt;&gt;"입력오류"),
    IF(
        $U$18=1, AND($P7148&lt;&gt;"", $P7148&lt;&gt;"...", $P7148&lt;&gt;"입력오류", ISNUMBER(FIND(INDEX($T$2:$T$7,$U$1),$P7148))),
        IF(
            $U$17="기타", AND($P7148&lt;&gt;"", $P7148&lt;&gt;"...", $P7148&lt;&gt;"입력오류", NOT(ISNUMBER(FIND($T$21:$T$34,$P7148)))),
            AND($P7148&lt;&gt;"", $P7148&lt;&gt;"...", $P7148&lt;&gt;"입력오류", $T$19=$P7148)
        )
    )
)</f>
        <v>0</v>
      </c>
    </row>
    <row r="7149" spans="9:17">
      <c r="I7149">
        <f t="shared" si="334"/>
        <v>7148</v>
      </c>
      <c r="J7149" t="e">
        <f t="shared" si="335"/>
        <v>#N/A</v>
      </c>
      <c r="K7149" t="e">
        <f t="shared" si="333"/>
        <v>#N/A</v>
      </c>
      <c r="L7149" t="b">
        <f>COUNTIF($N$2:N7149, N7149)=1</f>
        <v>0</v>
      </c>
      <c r="M7149" s="37">
        <f>IF( $Q7149, MAX($M$1:M7148)+1, 0)</f>
        <v>0</v>
      </c>
      <c r="N7149" t="e" cm="1">
        <f t="array" ref="N7149">INDEX($A$9:$F$1048576, $J7149, $K7149 )</f>
        <v>#N/A</v>
      </c>
      <c r="O7149" t="e" cm="1">
        <f t="array" ref="O7149">INDEX($B$9:$F$1048576, $J7149, $K7149 )</f>
        <v>#N/A</v>
      </c>
      <c r="P7149" t="str" cm="1">
        <f t="array" ref="P7149">IF( $L7149, TRIM(_xll.IMDP("IR", $G$5&amp;$N7149, $G$6)), "" )</f>
        <v/>
      </c>
      <c r="Q7149" t="b" cm="1">
        <f t="array" ref="Q7149">IF(
    $U$1=1, AND($P7149&lt;&gt;"", $P7149&lt;&gt;"...", $P7149&lt;&gt;"입력오류"),
    IF(
        $U$18=1, AND($P7149&lt;&gt;"", $P7149&lt;&gt;"...", $P7149&lt;&gt;"입력오류", ISNUMBER(FIND(INDEX($T$2:$T$7,$U$1),$P7149))),
        IF(
            $U$17="기타", AND($P7149&lt;&gt;"", $P7149&lt;&gt;"...", $P7149&lt;&gt;"입력오류", NOT(ISNUMBER(FIND($T$21:$T$34,$P7149)))),
            AND($P7149&lt;&gt;"", $P7149&lt;&gt;"...", $P7149&lt;&gt;"입력오류", $T$19=$P7149)
        )
    )
)</f>
        <v>0</v>
      </c>
    </row>
    <row r="7150" spans="9:17">
      <c r="I7150">
        <f t="shared" si="334"/>
        <v>7149</v>
      </c>
      <c r="J7150" t="e">
        <f t="shared" si="335"/>
        <v>#N/A</v>
      </c>
      <c r="K7150" t="e">
        <f t="shared" si="333"/>
        <v>#N/A</v>
      </c>
      <c r="L7150" t="b">
        <f>COUNTIF($N$2:N7150, N7150)=1</f>
        <v>0</v>
      </c>
      <c r="M7150" s="37">
        <f>IF( $Q7150, MAX($M$1:M7149)+1, 0)</f>
        <v>0</v>
      </c>
      <c r="N7150" t="e" cm="1">
        <f t="array" ref="N7150">INDEX($A$9:$F$1048576, $J7150, $K7150 )</f>
        <v>#N/A</v>
      </c>
      <c r="O7150" t="e" cm="1">
        <f t="array" ref="O7150">INDEX($B$9:$F$1048576, $J7150, $K7150 )</f>
        <v>#N/A</v>
      </c>
      <c r="P7150" t="str" cm="1">
        <f t="array" ref="P7150">IF( $L7150, TRIM(_xll.IMDP("IR", $G$5&amp;$N7150, $G$6)), "" )</f>
        <v/>
      </c>
      <c r="Q7150" t="b" cm="1">
        <f t="array" ref="Q7150">IF(
    $U$1=1, AND($P7150&lt;&gt;"", $P7150&lt;&gt;"...", $P7150&lt;&gt;"입력오류"),
    IF(
        $U$18=1, AND($P7150&lt;&gt;"", $P7150&lt;&gt;"...", $P7150&lt;&gt;"입력오류", ISNUMBER(FIND(INDEX($T$2:$T$7,$U$1),$P7150))),
        IF(
            $U$17="기타", AND($P7150&lt;&gt;"", $P7150&lt;&gt;"...", $P7150&lt;&gt;"입력오류", NOT(ISNUMBER(FIND($T$21:$T$34,$P7150)))),
            AND($P7150&lt;&gt;"", $P7150&lt;&gt;"...", $P7150&lt;&gt;"입력오류", $T$19=$P7150)
        )
    )
)</f>
        <v>0</v>
      </c>
    </row>
    <row r="7151" spans="9:17">
      <c r="I7151">
        <f t="shared" si="334"/>
        <v>7150</v>
      </c>
      <c r="J7151" t="e">
        <f t="shared" si="335"/>
        <v>#N/A</v>
      </c>
      <c r="K7151" t="e">
        <f t="shared" si="333"/>
        <v>#N/A</v>
      </c>
      <c r="L7151" t="b">
        <f>COUNTIF($N$2:N7151, N7151)=1</f>
        <v>0</v>
      </c>
      <c r="M7151" s="37">
        <f>IF( $Q7151, MAX($M$1:M7150)+1, 0)</f>
        <v>0</v>
      </c>
      <c r="N7151" t="e" cm="1">
        <f t="array" ref="N7151">INDEX($A$9:$F$1048576, $J7151, $K7151 )</f>
        <v>#N/A</v>
      </c>
      <c r="O7151" t="e" cm="1">
        <f t="array" ref="O7151">INDEX($B$9:$F$1048576, $J7151, $K7151 )</f>
        <v>#N/A</v>
      </c>
      <c r="P7151" t="str" cm="1">
        <f t="array" ref="P7151">IF( $L7151, TRIM(_xll.IMDP("IR", $G$5&amp;$N7151, $G$6)), "" )</f>
        <v/>
      </c>
      <c r="Q7151" t="b" cm="1">
        <f t="array" ref="Q7151">IF(
    $U$1=1, AND($P7151&lt;&gt;"", $P7151&lt;&gt;"...", $P7151&lt;&gt;"입력오류"),
    IF(
        $U$18=1, AND($P7151&lt;&gt;"", $P7151&lt;&gt;"...", $P7151&lt;&gt;"입력오류", ISNUMBER(FIND(INDEX($T$2:$T$7,$U$1),$P7151))),
        IF(
            $U$17="기타", AND($P7151&lt;&gt;"", $P7151&lt;&gt;"...", $P7151&lt;&gt;"입력오류", NOT(ISNUMBER(FIND($T$21:$T$34,$P7151)))),
            AND($P7151&lt;&gt;"", $P7151&lt;&gt;"...", $P7151&lt;&gt;"입력오류", $T$19=$P7151)
        )
    )
)</f>
        <v>0</v>
      </c>
    </row>
    <row r="7152" spans="9:17">
      <c r="I7152">
        <f t="shared" si="334"/>
        <v>7151</v>
      </c>
      <c r="J7152" t="e">
        <f t="shared" si="335"/>
        <v>#N/A</v>
      </c>
      <c r="K7152" t="e">
        <f t="shared" si="333"/>
        <v>#N/A</v>
      </c>
      <c r="L7152" t="b">
        <f>COUNTIF($N$2:N7152, N7152)=1</f>
        <v>0</v>
      </c>
      <c r="M7152" s="37">
        <f>IF( $Q7152, MAX($M$1:M7151)+1, 0)</f>
        <v>0</v>
      </c>
      <c r="N7152" t="e" cm="1">
        <f t="array" ref="N7152">INDEX($A$9:$F$1048576, $J7152, $K7152 )</f>
        <v>#N/A</v>
      </c>
      <c r="O7152" t="e" cm="1">
        <f t="array" ref="O7152">INDEX($B$9:$F$1048576, $J7152, $K7152 )</f>
        <v>#N/A</v>
      </c>
      <c r="P7152" t="str" cm="1">
        <f t="array" ref="P7152">IF( $L7152, TRIM(_xll.IMDP("IR", $G$5&amp;$N7152, $G$6)), "" )</f>
        <v/>
      </c>
      <c r="Q7152" t="b" cm="1">
        <f t="array" ref="Q7152">IF(
    $U$1=1, AND($P7152&lt;&gt;"", $P7152&lt;&gt;"...", $P7152&lt;&gt;"입력오류"),
    IF(
        $U$18=1, AND($P7152&lt;&gt;"", $P7152&lt;&gt;"...", $P7152&lt;&gt;"입력오류", ISNUMBER(FIND(INDEX($T$2:$T$7,$U$1),$P7152))),
        IF(
            $U$17="기타", AND($P7152&lt;&gt;"", $P7152&lt;&gt;"...", $P7152&lt;&gt;"입력오류", NOT(ISNUMBER(FIND($T$21:$T$34,$P7152)))),
            AND($P7152&lt;&gt;"", $P7152&lt;&gt;"...", $P7152&lt;&gt;"입력오류", $T$19=$P7152)
        )
    )
)</f>
        <v>0</v>
      </c>
    </row>
    <row r="7153" spans="9:17">
      <c r="I7153">
        <f t="shared" si="334"/>
        <v>7152</v>
      </c>
      <c r="J7153" t="e">
        <f t="shared" si="335"/>
        <v>#N/A</v>
      </c>
      <c r="K7153" t="e">
        <f t="shared" si="333"/>
        <v>#N/A</v>
      </c>
      <c r="L7153" t="b">
        <f>COUNTIF($N$2:N7153, N7153)=1</f>
        <v>0</v>
      </c>
      <c r="M7153" s="37">
        <f>IF( $Q7153, MAX($M$1:M7152)+1, 0)</f>
        <v>0</v>
      </c>
      <c r="N7153" t="e" cm="1">
        <f t="array" ref="N7153">INDEX($A$9:$F$1048576, $J7153, $K7153 )</f>
        <v>#N/A</v>
      </c>
      <c r="O7153" t="e" cm="1">
        <f t="array" ref="O7153">INDEX($B$9:$F$1048576, $J7153, $K7153 )</f>
        <v>#N/A</v>
      </c>
      <c r="P7153" t="str" cm="1">
        <f t="array" ref="P7153">IF( $L7153, TRIM(_xll.IMDP("IR", $G$5&amp;$N7153, $G$6)), "" )</f>
        <v/>
      </c>
      <c r="Q7153" t="b" cm="1">
        <f t="array" ref="Q7153">IF(
    $U$1=1, AND($P7153&lt;&gt;"", $P7153&lt;&gt;"...", $P7153&lt;&gt;"입력오류"),
    IF(
        $U$18=1, AND($P7153&lt;&gt;"", $P7153&lt;&gt;"...", $P7153&lt;&gt;"입력오류", ISNUMBER(FIND(INDEX($T$2:$T$7,$U$1),$P7153))),
        IF(
            $U$17="기타", AND($P7153&lt;&gt;"", $P7153&lt;&gt;"...", $P7153&lt;&gt;"입력오류", NOT(ISNUMBER(FIND($T$21:$T$34,$P7153)))),
            AND($P7153&lt;&gt;"", $P7153&lt;&gt;"...", $P7153&lt;&gt;"입력오류", $T$19=$P7153)
        )
    )
)</f>
        <v>0</v>
      </c>
    </row>
    <row r="7154" spans="9:17">
      <c r="I7154">
        <f t="shared" si="334"/>
        <v>7153</v>
      </c>
      <c r="J7154" t="e">
        <f t="shared" si="335"/>
        <v>#N/A</v>
      </c>
      <c r="K7154" t="e">
        <f t="shared" si="333"/>
        <v>#N/A</v>
      </c>
      <c r="L7154" t="b">
        <f>COUNTIF($N$2:N7154, N7154)=1</f>
        <v>0</v>
      </c>
      <c r="M7154" s="37">
        <f>IF( $Q7154, MAX($M$1:M7153)+1, 0)</f>
        <v>0</v>
      </c>
      <c r="N7154" t="e" cm="1">
        <f t="array" ref="N7154">INDEX($A$9:$F$1048576, $J7154, $K7154 )</f>
        <v>#N/A</v>
      </c>
      <c r="O7154" t="e" cm="1">
        <f t="array" ref="O7154">INDEX($B$9:$F$1048576, $J7154, $K7154 )</f>
        <v>#N/A</v>
      </c>
      <c r="P7154" t="str" cm="1">
        <f t="array" ref="P7154">IF( $L7154, TRIM(_xll.IMDP("IR", $G$5&amp;$N7154, $G$6)), "" )</f>
        <v/>
      </c>
      <c r="Q7154" t="b" cm="1">
        <f t="array" ref="Q7154">IF(
    $U$1=1, AND($P7154&lt;&gt;"", $P7154&lt;&gt;"...", $P7154&lt;&gt;"입력오류"),
    IF(
        $U$18=1, AND($P7154&lt;&gt;"", $P7154&lt;&gt;"...", $P7154&lt;&gt;"입력오류", ISNUMBER(FIND(INDEX($T$2:$T$7,$U$1),$P7154))),
        IF(
            $U$17="기타", AND($P7154&lt;&gt;"", $P7154&lt;&gt;"...", $P7154&lt;&gt;"입력오류", NOT(ISNUMBER(FIND($T$21:$T$34,$P7154)))),
            AND($P7154&lt;&gt;"", $P7154&lt;&gt;"...", $P7154&lt;&gt;"입력오류", $T$19=$P7154)
        )
    )
)</f>
        <v>0</v>
      </c>
    </row>
    <row r="7155" spans="9:17">
      <c r="I7155">
        <f t="shared" si="334"/>
        <v>7154</v>
      </c>
      <c r="J7155" t="e">
        <f t="shared" si="335"/>
        <v>#N/A</v>
      </c>
      <c r="K7155" t="e">
        <f t="shared" si="333"/>
        <v>#N/A</v>
      </c>
      <c r="L7155" t="b">
        <f>COUNTIF($N$2:N7155, N7155)=1</f>
        <v>0</v>
      </c>
      <c r="M7155" s="37">
        <f>IF( $Q7155, MAX($M$1:M7154)+1, 0)</f>
        <v>0</v>
      </c>
      <c r="N7155" t="e" cm="1">
        <f t="array" ref="N7155">INDEX($A$9:$F$1048576, $J7155, $K7155 )</f>
        <v>#N/A</v>
      </c>
      <c r="O7155" t="e" cm="1">
        <f t="array" ref="O7155">INDEX($B$9:$F$1048576, $J7155, $K7155 )</f>
        <v>#N/A</v>
      </c>
      <c r="P7155" t="str" cm="1">
        <f t="array" ref="P7155">IF( $L7155, TRIM(_xll.IMDP("IR", $G$5&amp;$N7155, $G$6)), "" )</f>
        <v/>
      </c>
      <c r="Q7155" t="b" cm="1">
        <f t="array" ref="Q7155">IF(
    $U$1=1, AND($P7155&lt;&gt;"", $P7155&lt;&gt;"...", $P7155&lt;&gt;"입력오류"),
    IF(
        $U$18=1, AND($P7155&lt;&gt;"", $P7155&lt;&gt;"...", $P7155&lt;&gt;"입력오류", ISNUMBER(FIND(INDEX($T$2:$T$7,$U$1),$P7155))),
        IF(
            $U$17="기타", AND($P7155&lt;&gt;"", $P7155&lt;&gt;"...", $P7155&lt;&gt;"입력오류", NOT(ISNUMBER(FIND($T$21:$T$34,$P7155)))),
            AND($P7155&lt;&gt;"", $P7155&lt;&gt;"...", $P7155&lt;&gt;"입력오류", $T$19=$P7155)
        )
    )
)</f>
        <v>0</v>
      </c>
    </row>
    <row r="7156" spans="9:17">
      <c r="I7156">
        <f t="shared" si="334"/>
        <v>7155</v>
      </c>
      <c r="J7156" t="e">
        <f t="shared" si="335"/>
        <v>#N/A</v>
      </c>
      <c r="K7156" t="e">
        <f t="shared" si="333"/>
        <v>#N/A</v>
      </c>
      <c r="L7156" t="b">
        <f>COUNTIF($N$2:N7156, N7156)=1</f>
        <v>0</v>
      </c>
      <c r="M7156" s="37">
        <f>IF( $Q7156, MAX($M$1:M7155)+1, 0)</f>
        <v>0</v>
      </c>
      <c r="N7156" t="e" cm="1">
        <f t="array" ref="N7156">INDEX($A$9:$F$1048576, $J7156, $K7156 )</f>
        <v>#N/A</v>
      </c>
      <c r="O7156" t="e" cm="1">
        <f t="array" ref="O7156">INDEX($B$9:$F$1048576, $J7156, $K7156 )</f>
        <v>#N/A</v>
      </c>
      <c r="P7156" t="str" cm="1">
        <f t="array" ref="P7156">IF( $L7156, TRIM(_xll.IMDP("IR", $G$5&amp;$N7156, $G$6)), "" )</f>
        <v/>
      </c>
      <c r="Q7156" t="b" cm="1">
        <f t="array" ref="Q7156">IF(
    $U$1=1, AND($P7156&lt;&gt;"", $P7156&lt;&gt;"...", $P7156&lt;&gt;"입력오류"),
    IF(
        $U$18=1, AND($P7156&lt;&gt;"", $P7156&lt;&gt;"...", $P7156&lt;&gt;"입력오류", ISNUMBER(FIND(INDEX($T$2:$T$7,$U$1),$P7156))),
        IF(
            $U$17="기타", AND($P7156&lt;&gt;"", $P7156&lt;&gt;"...", $P7156&lt;&gt;"입력오류", NOT(ISNUMBER(FIND($T$21:$T$34,$P7156)))),
            AND($P7156&lt;&gt;"", $P7156&lt;&gt;"...", $P7156&lt;&gt;"입력오류", $T$19=$P7156)
        )
    )
)</f>
        <v>0</v>
      </c>
    </row>
    <row r="7157" spans="9:17">
      <c r="I7157">
        <f t="shared" si="334"/>
        <v>7156</v>
      </c>
      <c r="J7157" t="e">
        <f t="shared" si="335"/>
        <v>#N/A</v>
      </c>
      <c r="K7157" t="e">
        <f t="shared" si="333"/>
        <v>#N/A</v>
      </c>
      <c r="L7157" t="b">
        <f>COUNTIF($N$2:N7157, N7157)=1</f>
        <v>0</v>
      </c>
      <c r="M7157" s="37">
        <f>IF( $Q7157, MAX($M$1:M7156)+1, 0)</f>
        <v>0</v>
      </c>
      <c r="N7157" t="e" cm="1">
        <f t="array" ref="N7157">INDEX($A$9:$F$1048576, $J7157, $K7157 )</f>
        <v>#N/A</v>
      </c>
      <c r="O7157" t="e" cm="1">
        <f t="array" ref="O7157">INDEX($B$9:$F$1048576, $J7157, $K7157 )</f>
        <v>#N/A</v>
      </c>
      <c r="P7157" t="str" cm="1">
        <f t="array" ref="P7157">IF( $L7157, TRIM(_xll.IMDP("IR", $G$5&amp;$N7157, $G$6)), "" )</f>
        <v/>
      </c>
      <c r="Q7157" t="b" cm="1">
        <f t="array" ref="Q7157">IF(
    $U$1=1, AND($P7157&lt;&gt;"", $P7157&lt;&gt;"...", $P7157&lt;&gt;"입력오류"),
    IF(
        $U$18=1, AND($P7157&lt;&gt;"", $P7157&lt;&gt;"...", $P7157&lt;&gt;"입력오류", ISNUMBER(FIND(INDEX($T$2:$T$7,$U$1),$P7157))),
        IF(
            $U$17="기타", AND($P7157&lt;&gt;"", $P7157&lt;&gt;"...", $P7157&lt;&gt;"입력오류", NOT(ISNUMBER(FIND($T$21:$T$34,$P7157)))),
            AND($P7157&lt;&gt;"", $P7157&lt;&gt;"...", $P7157&lt;&gt;"입력오류", $T$19=$P7157)
        )
    )
)</f>
        <v>0</v>
      </c>
    </row>
    <row r="7158" spans="9:17">
      <c r="I7158">
        <f t="shared" si="334"/>
        <v>7157</v>
      </c>
      <c r="J7158" t="e">
        <f t="shared" si="335"/>
        <v>#N/A</v>
      </c>
      <c r="K7158" t="e">
        <f t="shared" si="333"/>
        <v>#N/A</v>
      </c>
      <c r="L7158" t="b">
        <f>COUNTIF($N$2:N7158, N7158)=1</f>
        <v>0</v>
      </c>
      <c r="M7158" s="37">
        <f>IF( $Q7158, MAX($M$1:M7157)+1, 0)</f>
        <v>0</v>
      </c>
      <c r="N7158" t="e" cm="1">
        <f t="array" ref="N7158">INDEX($A$9:$F$1048576, $J7158, $K7158 )</f>
        <v>#N/A</v>
      </c>
      <c r="O7158" t="e" cm="1">
        <f t="array" ref="O7158">INDEX($B$9:$F$1048576, $J7158, $K7158 )</f>
        <v>#N/A</v>
      </c>
      <c r="P7158" t="str" cm="1">
        <f t="array" ref="P7158">IF( $L7158, TRIM(_xll.IMDP("IR", $G$5&amp;$N7158, $G$6)), "" )</f>
        <v/>
      </c>
      <c r="Q7158" t="b" cm="1">
        <f t="array" ref="Q7158">IF(
    $U$1=1, AND($P7158&lt;&gt;"", $P7158&lt;&gt;"...", $P7158&lt;&gt;"입력오류"),
    IF(
        $U$18=1, AND($P7158&lt;&gt;"", $P7158&lt;&gt;"...", $P7158&lt;&gt;"입력오류", ISNUMBER(FIND(INDEX($T$2:$T$7,$U$1),$P7158))),
        IF(
            $U$17="기타", AND($P7158&lt;&gt;"", $P7158&lt;&gt;"...", $P7158&lt;&gt;"입력오류", NOT(ISNUMBER(FIND($T$21:$T$34,$P7158)))),
            AND($P7158&lt;&gt;"", $P7158&lt;&gt;"...", $P7158&lt;&gt;"입력오류", $T$19=$P7158)
        )
    )
)</f>
        <v>0</v>
      </c>
    </row>
    <row r="7159" spans="9:17">
      <c r="I7159">
        <f t="shared" si="334"/>
        <v>7158</v>
      </c>
      <c r="J7159" t="e">
        <f t="shared" si="335"/>
        <v>#N/A</v>
      </c>
      <c r="K7159" t="e">
        <f t="shared" si="333"/>
        <v>#N/A</v>
      </c>
      <c r="L7159" t="b">
        <f>COUNTIF($N$2:N7159, N7159)=1</f>
        <v>0</v>
      </c>
      <c r="M7159" s="37">
        <f>IF( $Q7159, MAX($M$1:M7158)+1, 0)</f>
        <v>0</v>
      </c>
      <c r="N7159" t="e" cm="1">
        <f t="array" ref="N7159">INDEX($A$9:$F$1048576, $J7159, $K7159 )</f>
        <v>#N/A</v>
      </c>
      <c r="O7159" t="e" cm="1">
        <f t="array" ref="O7159">INDEX($B$9:$F$1048576, $J7159, $K7159 )</f>
        <v>#N/A</v>
      </c>
      <c r="P7159" t="str" cm="1">
        <f t="array" ref="P7159">IF( $L7159, TRIM(_xll.IMDP("IR", $G$5&amp;$N7159, $G$6)), "" )</f>
        <v/>
      </c>
      <c r="Q7159" t="b" cm="1">
        <f t="array" ref="Q7159">IF(
    $U$1=1, AND($P7159&lt;&gt;"", $P7159&lt;&gt;"...", $P7159&lt;&gt;"입력오류"),
    IF(
        $U$18=1, AND($P7159&lt;&gt;"", $P7159&lt;&gt;"...", $P7159&lt;&gt;"입력오류", ISNUMBER(FIND(INDEX($T$2:$T$7,$U$1),$P7159))),
        IF(
            $U$17="기타", AND($P7159&lt;&gt;"", $P7159&lt;&gt;"...", $P7159&lt;&gt;"입력오류", NOT(ISNUMBER(FIND($T$21:$T$34,$P7159)))),
            AND($P7159&lt;&gt;"", $P7159&lt;&gt;"...", $P7159&lt;&gt;"입력오류", $T$19=$P7159)
        )
    )
)</f>
        <v>0</v>
      </c>
    </row>
    <row r="7160" spans="9:17">
      <c r="I7160">
        <f t="shared" si="334"/>
        <v>7159</v>
      </c>
      <c r="J7160" t="e">
        <f t="shared" si="335"/>
        <v>#N/A</v>
      </c>
      <c r="K7160" t="e">
        <f t="shared" si="333"/>
        <v>#N/A</v>
      </c>
      <c r="L7160" t="b">
        <f>COUNTIF($N$2:N7160, N7160)=1</f>
        <v>0</v>
      </c>
      <c r="M7160" s="37">
        <f>IF( $Q7160, MAX($M$1:M7159)+1, 0)</f>
        <v>0</v>
      </c>
      <c r="N7160" t="e" cm="1">
        <f t="array" ref="N7160">INDEX($A$9:$F$1048576, $J7160, $K7160 )</f>
        <v>#N/A</v>
      </c>
      <c r="O7160" t="e" cm="1">
        <f t="array" ref="O7160">INDEX($B$9:$F$1048576, $J7160, $K7160 )</f>
        <v>#N/A</v>
      </c>
      <c r="P7160" t="str" cm="1">
        <f t="array" ref="P7160">IF( $L7160, TRIM(_xll.IMDP("IR", $G$5&amp;$N7160, $G$6)), "" )</f>
        <v/>
      </c>
      <c r="Q7160" t="b" cm="1">
        <f t="array" ref="Q7160">IF(
    $U$1=1, AND($P7160&lt;&gt;"", $P7160&lt;&gt;"...", $P7160&lt;&gt;"입력오류"),
    IF(
        $U$18=1, AND($P7160&lt;&gt;"", $P7160&lt;&gt;"...", $P7160&lt;&gt;"입력오류", ISNUMBER(FIND(INDEX($T$2:$T$7,$U$1),$P7160))),
        IF(
            $U$17="기타", AND($P7160&lt;&gt;"", $P7160&lt;&gt;"...", $P7160&lt;&gt;"입력오류", NOT(ISNUMBER(FIND($T$21:$T$34,$P7160)))),
            AND($P7160&lt;&gt;"", $P7160&lt;&gt;"...", $P7160&lt;&gt;"입력오류", $T$19=$P7160)
        )
    )
)</f>
        <v>0</v>
      </c>
    </row>
    <row r="7161" spans="9:17">
      <c r="I7161">
        <f t="shared" si="334"/>
        <v>7160</v>
      </c>
      <c r="J7161" t="e">
        <f t="shared" si="335"/>
        <v>#N/A</v>
      </c>
      <c r="K7161" t="e">
        <f t="shared" si="333"/>
        <v>#N/A</v>
      </c>
      <c r="L7161" t="b">
        <f>COUNTIF($N$2:N7161, N7161)=1</f>
        <v>0</v>
      </c>
      <c r="M7161" s="37">
        <f>IF( $Q7161, MAX($M$1:M7160)+1, 0)</f>
        <v>0</v>
      </c>
      <c r="N7161" t="e" cm="1">
        <f t="array" ref="N7161">INDEX($A$9:$F$1048576, $J7161, $K7161 )</f>
        <v>#N/A</v>
      </c>
      <c r="O7161" t="e" cm="1">
        <f t="array" ref="O7161">INDEX($B$9:$F$1048576, $J7161, $K7161 )</f>
        <v>#N/A</v>
      </c>
      <c r="P7161" t="str" cm="1">
        <f t="array" ref="P7161">IF( $L7161, TRIM(_xll.IMDP("IR", $G$5&amp;$N7161, $G$6)), "" )</f>
        <v/>
      </c>
      <c r="Q7161" t="b" cm="1">
        <f t="array" ref="Q7161">IF(
    $U$1=1, AND($P7161&lt;&gt;"", $P7161&lt;&gt;"...", $P7161&lt;&gt;"입력오류"),
    IF(
        $U$18=1, AND($P7161&lt;&gt;"", $P7161&lt;&gt;"...", $P7161&lt;&gt;"입력오류", ISNUMBER(FIND(INDEX($T$2:$T$7,$U$1),$P7161))),
        IF(
            $U$17="기타", AND($P7161&lt;&gt;"", $P7161&lt;&gt;"...", $P7161&lt;&gt;"입력오류", NOT(ISNUMBER(FIND($T$21:$T$34,$P7161)))),
            AND($P7161&lt;&gt;"", $P7161&lt;&gt;"...", $P7161&lt;&gt;"입력오류", $T$19=$P7161)
        )
    )
)</f>
        <v>0</v>
      </c>
    </row>
    <row r="7162" spans="9:17">
      <c r="I7162">
        <f t="shared" si="334"/>
        <v>7161</v>
      </c>
      <c r="J7162" t="e">
        <f t="shared" si="335"/>
        <v>#N/A</v>
      </c>
      <c r="K7162" t="e">
        <f t="shared" si="333"/>
        <v>#N/A</v>
      </c>
      <c r="L7162" t="b">
        <f>COUNTIF($N$2:N7162, N7162)=1</f>
        <v>0</v>
      </c>
      <c r="M7162" s="37">
        <f>IF( $Q7162, MAX($M$1:M7161)+1, 0)</f>
        <v>0</v>
      </c>
      <c r="N7162" t="e" cm="1">
        <f t="array" ref="N7162">INDEX($A$9:$F$1048576, $J7162, $K7162 )</f>
        <v>#N/A</v>
      </c>
      <c r="O7162" t="e" cm="1">
        <f t="array" ref="O7162">INDEX($B$9:$F$1048576, $J7162, $K7162 )</f>
        <v>#N/A</v>
      </c>
      <c r="P7162" t="str" cm="1">
        <f t="array" ref="P7162">IF( $L7162, TRIM(_xll.IMDP("IR", $G$5&amp;$N7162, $G$6)), "" )</f>
        <v/>
      </c>
      <c r="Q7162" t="b" cm="1">
        <f t="array" ref="Q7162">IF(
    $U$1=1, AND($P7162&lt;&gt;"", $P7162&lt;&gt;"...", $P7162&lt;&gt;"입력오류"),
    IF(
        $U$18=1, AND($P7162&lt;&gt;"", $P7162&lt;&gt;"...", $P7162&lt;&gt;"입력오류", ISNUMBER(FIND(INDEX($T$2:$T$7,$U$1),$P7162))),
        IF(
            $U$17="기타", AND($P7162&lt;&gt;"", $P7162&lt;&gt;"...", $P7162&lt;&gt;"입력오류", NOT(ISNUMBER(FIND($T$21:$T$34,$P7162)))),
            AND($P7162&lt;&gt;"", $P7162&lt;&gt;"...", $P7162&lt;&gt;"입력오류", $T$19=$P7162)
        )
    )
)</f>
        <v>0</v>
      </c>
    </row>
    <row r="7163" spans="9:17">
      <c r="I7163">
        <f t="shared" si="334"/>
        <v>7162</v>
      </c>
      <c r="J7163" t="e">
        <f t="shared" si="335"/>
        <v>#N/A</v>
      </c>
      <c r="K7163" t="e">
        <f t="shared" si="333"/>
        <v>#N/A</v>
      </c>
      <c r="L7163" t="b">
        <f>COUNTIF($N$2:N7163, N7163)=1</f>
        <v>0</v>
      </c>
      <c r="M7163" s="37">
        <f>IF( $Q7163, MAX($M$1:M7162)+1, 0)</f>
        <v>0</v>
      </c>
      <c r="N7163" t="e" cm="1">
        <f t="array" ref="N7163">INDEX($A$9:$F$1048576, $J7163, $K7163 )</f>
        <v>#N/A</v>
      </c>
      <c r="O7163" t="e" cm="1">
        <f t="array" ref="O7163">INDEX($B$9:$F$1048576, $J7163, $K7163 )</f>
        <v>#N/A</v>
      </c>
      <c r="P7163" t="str" cm="1">
        <f t="array" ref="P7163">IF( $L7163, TRIM(_xll.IMDP("IR", $G$5&amp;$N7163, $G$6)), "" )</f>
        <v/>
      </c>
      <c r="Q7163" t="b" cm="1">
        <f t="array" ref="Q7163">IF(
    $U$1=1, AND($P7163&lt;&gt;"", $P7163&lt;&gt;"...", $P7163&lt;&gt;"입력오류"),
    IF(
        $U$18=1, AND($P7163&lt;&gt;"", $P7163&lt;&gt;"...", $P7163&lt;&gt;"입력오류", ISNUMBER(FIND(INDEX($T$2:$T$7,$U$1),$P7163))),
        IF(
            $U$17="기타", AND($P7163&lt;&gt;"", $P7163&lt;&gt;"...", $P7163&lt;&gt;"입력오류", NOT(ISNUMBER(FIND($T$21:$T$34,$P7163)))),
            AND($P7163&lt;&gt;"", $P7163&lt;&gt;"...", $P7163&lt;&gt;"입력오류", $T$19=$P7163)
        )
    )
)</f>
        <v>0</v>
      </c>
    </row>
    <row r="7164" spans="9:17">
      <c r="I7164">
        <f t="shared" si="334"/>
        <v>7163</v>
      </c>
      <c r="J7164" t="e">
        <f t="shared" si="335"/>
        <v>#N/A</v>
      </c>
      <c r="K7164" t="e">
        <f t="shared" si="333"/>
        <v>#N/A</v>
      </c>
      <c r="L7164" t="b">
        <f>COUNTIF($N$2:N7164, N7164)=1</f>
        <v>0</v>
      </c>
      <c r="M7164" s="37">
        <f>IF( $Q7164, MAX($M$1:M7163)+1, 0)</f>
        <v>0</v>
      </c>
      <c r="N7164" t="e" cm="1">
        <f t="array" ref="N7164">INDEX($A$9:$F$1048576, $J7164, $K7164 )</f>
        <v>#N/A</v>
      </c>
      <c r="O7164" t="e" cm="1">
        <f t="array" ref="O7164">INDEX($B$9:$F$1048576, $J7164, $K7164 )</f>
        <v>#N/A</v>
      </c>
      <c r="P7164" t="str" cm="1">
        <f t="array" ref="P7164">IF( $L7164, TRIM(_xll.IMDP("IR", $G$5&amp;$N7164, $G$6)), "" )</f>
        <v/>
      </c>
      <c r="Q7164" t="b" cm="1">
        <f t="array" ref="Q7164">IF(
    $U$1=1, AND($P7164&lt;&gt;"", $P7164&lt;&gt;"...", $P7164&lt;&gt;"입력오류"),
    IF(
        $U$18=1, AND($P7164&lt;&gt;"", $P7164&lt;&gt;"...", $P7164&lt;&gt;"입력오류", ISNUMBER(FIND(INDEX($T$2:$T$7,$U$1),$P7164))),
        IF(
            $U$17="기타", AND($P7164&lt;&gt;"", $P7164&lt;&gt;"...", $P7164&lt;&gt;"입력오류", NOT(ISNUMBER(FIND($T$21:$T$34,$P7164)))),
            AND($P7164&lt;&gt;"", $P7164&lt;&gt;"...", $P7164&lt;&gt;"입력오류", $T$19=$P7164)
        )
    )
)</f>
        <v>0</v>
      </c>
    </row>
    <row r="7165" spans="9:17">
      <c r="I7165">
        <f t="shared" si="334"/>
        <v>7164</v>
      </c>
      <c r="J7165" t="e">
        <f t="shared" si="335"/>
        <v>#N/A</v>
      </c>
      <c r="K7165" t="e">
        <f t="shared" si="333"/>
        <v>#N/A</v>
      </c>
      <c r="L7165" t="b">
        <f>COUNTIF($N$2:N7165, N7165)=1</f>
        <v>0</v>
      </c>
      <c r="M7165" s="37">
        <f>IF( $Q7165, MAX($M$1:M7164)+1, 0)</f>
        <v>0</v>
      </c>
      <c r="N7165" t="e" cm="1">
        <f t="array" ref="N7165">INDEX($A$9:$F$1048576, $J7165, $K7165 )</f>
        <v>#N/A</v>
      </c>
      <c r="O7165" t="e" cm="1">
        <f t="array" ref="O7165">INDEX($B$9:$F$1048576, $J7165, $K7165 )</f>
        <v>#N/A</v>
      </c>
      <c r="P7165" t="str" cm="1">
        <f t="array" ref="P7165">IF( $L7165, TRIM(_xll.IMDP("IR", $G$5&amp;$N7165, $G$6)), "" )</f>
        <v/>
      </c>
      <c r="Q7165" t="b" cm="1">
        <f t="array" ref="Q7165">IF(
    $U$1=1, AND($P7165&lt;&gt;"", $P7165&lt;&gt;"...", $P7165&lt;&gt;"입력오류"),
    IF(
        $U$18=1, AND($P7165&lt;&gt;"", $P7165&lt;&gt;"...", $P7165&lt;&gt;"입력오류", ISNUMBER(FIND(INDEX($T$2:$T$7,$U$1),$P7165))),
        IF(
            $U$17="기타", AND($P7165&lt;&gt;"", $P7165&lt;&gt;"...", $P7165&lt;&gt;"입력오류", NOT(ISNUMBER(FIND($T$21:$T$34,$P7165)))),
            AND($P7165&lt;&gt;"", $P7165&lt;&gt;"...", $P7165&lt;&gt;"입력오류", $T$19=$P7165)
        )
    )
)</f>
        <v>0</v>
      </c>
    </row>
    <row r="7166" spans="9:17">
      <c r="I7166">
        <f t="shared" si="334"/>
        <v>7165</v>
      </c>
      <c r="J7166" t="e">
        <f t="shared" si="335"/>
        <v>#N/A</v>
      </c>
      <c r="K7166" t="e">
        <f t="shared" si="333"/>
        <v>#N/A</v>
      </c>
      <c r="L7166" t="b">
        <f>COUNTIF($N$2:N7166, N7166)=1</f>
        <v>0</v>
      </c>
      <c r="M7166" s="37">
        <f>IF( $Q7166, MAX($M$1:M7165)+1, 0)</f>
        <v>0</v>
      </c>
      <c r="N7166" t="e" cm="1">
        <f t="array" ref="N7166">INDEX($A$9:$F$1048576, $J7166, $K7166 )</f>
        <v>#N/A</v>
      </c>
      <c r="O7166" t="e" cm="1">
        <f t="array" ref="O7166">INDEX($B$9:$F$1048576, $J7166, $K7166 )</f>
        <v>#N/A</v>
      </c>
      <c r="P7166" t="str" cm="1">
        <f t="array" ref="P7166">IF( $L7166, TRIM(_xll.IMDP("IR", $G$5&amp;$N7166, $G$6)), "" )</f>
        <v/>
      </c>
      <c r="Q7166" t="b" cm="1">
        <f t="array" ref="Q7166">IF(
    $U$1=1, AND($P7166&lt;&gt;"", $P7166&lt;&gt;"...", $P7166&lt;&gt;"입력오류"),
    IF(
        $U$18=1, AND($P7166&lt;&gt;"", $P7166&lt;&gt;"...", $P7166&lt;&gt;"입력오류", ISNUMBER(FIND(INDEX($T$2:$T$7,$U$1),$P7166))),
        IF(
            $U$17="기타", AND($P7166&lt;&gt;"", $P7166&lt;&gt;"...", $P7166&lt;&gt;"입력오류", NOT(ISNUMBER(FIND($T$21:$T$34,$P7166)))),
            AND($P7166&lt;&gt;"", $P7166&lt;&gt;"...", $P7166&lt;&gt;"입력오류", $T$19=$P7166)
        )
    )
)</f>
        <v>0</v>
      </c>
    </row>
    <row r="7167" spans="9:17">
      <c r="I7167">
        <f t="shared" si="334"/>
        <v>7166</v>
      </c>
      <c r="J7167" t="e">
        <f t="shared" si="335"/>
        <v>#N/A</v>
      </c>
      <c r="K7167" t="e">
        <f t="shared" si="333"/>
        <v>#N/A</v>
      </c>
      <c r="L7167" t="b">
        <f>COUNTIF($N$2:N7167, N7167)=1</f>
        <v>0</v>
      </c>
      <c r="M7167" s="37">
        <f>IF( $Q7167, MAX($M$1:M7166)+1, 0)</f>
        <v>0</v>
      </c>
      <c r="N7167" t="e" cm="1">
        <f t="array" ref="N7167">INDEX($A$9:$F$1048576, $J7167, $K7167 )</f>
        <v>#N/A</v>
      </c>
      <c r="O7167" t="e" cm="1">
        <f t="array" ref="O7167">INDEX($B$9:$F$1048576, $J7167, $K7167 )</f>
        <v>#N/A</v>
      </c>
      <c r="P7167" t="str" cm="1">
        <f t="array" ref="P7167">IF( $L7167, TRIM(_xll.IMDP("IR", $G$5&amp;$N7167, $G$6)), "" )</f>
        <v/>
      </c>
      <c r="Q7167" t="b" cm="1">
        <f t="array" ref="Q7167">IF(
    $U$1=1, AND($P7167&lt;&gt;"", $P7167&lt;&gt;"...", $P7167&lt;&gt;"입력오류"),
    IF(
        $U$18=1, AND($P7167&lt;&gt;"", $P7167&lt;&gt;"...", $P7167&lt;&gt;"입력오류", ISNUMBER(FIND(INDEX($T$2:$T$7,$U$1),$P7167))),
        IF(
            $U$17="기타", AND($P7167&lt;&gt;"", $P7167&lt;&gt;"...", $P7167&lt;&gt;"입력오류", NOT(ISNUMBER(FIND($T$21:$T$34,$P7167)))),
            AND($P7167&lt;&gt;"", $P7167&lt;&gt;"...", $P7167&lt;&gt;"입력오류", $T$19=$P7167)
        )
    )
)</f>
        <v>0</v>
      </c>
    </row>
    <row r="7168" spans="9:17">
      <c r="I7168">
        <f t="shared" si="334"/>
        <v>7167</v>
      </c>
      <c r="J7168" t="e">
        <f t="shared" si="335"/>
        <v>#N/A</v>
      </c>
      <c r="K7168" t="e">
        <f t="shared" si="333"/>
        <v>#N/A</v>
      </c>
      <c r="L7168" t="b">
        <f>COUNTIF($N$2:N7168, N7168)=1</f>
        <v>0</v>
      </c>
      <c r="M7168" s="37">
        <f>IF( $Q7168, MAX($M$1:M7167)+1, 0)</f>
        <v>0</v>
      </c>
      <c r="N7168" t="e" cm="1">
        <f t="array" ref="N7168">INDEX($A$9:$F$1048576, $J7168, $K7168 )</f>
        <v>#N/A</v>
      </c>
      <c r="O7168" t="e" cm="1">
        <f t="array" ref="O7168">INDEX($B$9:$F$1048576, $J7168, $K7168 )</f>
        <v>#N/A</v>
      </c>
      <c r="P7168" t="str" cm="1">
        <f t="array" ref="P7168">IF( $L7168, TRIM(_xll.IMDP("IR", $G$5&amp;$N7168, $G$6)), "" )</f>
        <v/>
      </c>
      <c r="Q7168" t="b" cm="1">
        <f t="array" ref="Q7168">IF(
    $U$1=1, AND($P7168&lt;&gt;"", $P7168&lt;&gt;"...", $P7168&lt;&gt;"입력오류"),
    IF(
        $U$18=1, AND($P7168&lt;&gt;"", $P7168&lt;&gt;"...", $P7168&lt;&gt;"입력오류", ISNUMBER(FIND(INDEX($T$2:$T$7,$U$1),$P7168))),
        IF(
            $U$17="기타", AND($P7168&lt;&gt;"", $P7168&lt;&gt;"...", $P7168&lt;&gt;"입력오류", NOT(ISNUMBER(FIND($T$21:$T$34,$P7168)))),
            AND($P7168&lt;&gt;"", $P7168&lt;&gt;"...", $P7168&lt;&gt;"입력오류", $T$19=$P7168)
        )
    )
)</f>
        <v>0</v>
      </c>
    </row>
    <row r="7169" spans="9:17">
      <c r="I7169">
        <f t="shared" si="334"/>
        <v>7168</v>
      </c>
      <c r="J7169" t="e">
        <f t="shared" si="335"/>
        <v>#N/A</v>
      </c>
      <c r="K7169" t="e">
        <f t="shared" si="333"/>
        <v>#N/A</v>
      </c>
      <c r="L7169" t="b">
        <f>COUNTIF($N$2:N7169, N7169)=1</f>
        <v>0</v>
      </c>
      <c r="M7169" s="37">
        <f>IF( $Q7169, MAX($M$1:M7168)+1, 0)</f>
        <v>0</v>
      </c>
      <c r="N7169" t="e" cm="1">
        <f t="array" ref="N7169">INDEX($A$9:$F$1048576, $J7169, $K7169 )</f>
        <v>#N/A</v>
      </c>
      <c r="O7169" t="e" cm="1">
        <f t="array" ref="O7169">INDEX($B$9:$F$1048576, $J7169, $K7169 )</f>
        <v>#N/A</v>
      </c>
      <c r="P7169" t="str" cm="1">
        <f t="array" ref="P7169">IF( $L7169, TRIM(_xll.IMDP("IR", $G$5&amp;$N7169, $G$6)), "" )</f>
        <v/>
      </c>
      <c r="Q7169" t="b" cm="1">
        <f t="array" ref="Q7169">IF(
    $U$1=1, AND($P7169&lt;&gt;"", $P7169&lt;&gt;"...", $P7169&lt;&gt;"입력오류"),
    IF(
        $U$18=1, AND($P7169&lt;&gt;"", $P7169&lt;&gt;"...", $P7169&lt;&gt;"입력오류", ISNUMBER(FIND(INDEX($T$2:$T$7,$U$1),$P7169))),
        IF(
            $U$17="기타", AND($P7169&lt;&gt;"", $P7169&lt;&gt;"...", $P7169&lt;&gt;"입력오류", NOT(ISNUMBER(FIND($T$21:$T$34,$P7169)))),
            AND($P7169&lt;&gt;"", $P7169&lt;&gt;"...", $P7169&lt;&gt;"입력오류", $T$19=$P7169)
        )
    )
)</f>
        <v>0</v>
      </c>
    </row>
    <row r="7170" spans="9:17">
      <c r="I7170">
        <f t="shared" si="334"/>
        <v>7169</v>
      </c>
      <c r="J7170" t="e">
        <f t="shared" si="335"/>
        <v>#N/A</v>
      </c>
      <c r="K7170" t="e">
        <f t="shared" ref="K7170:K7233" si="336">IF( $I7170&gt;$G$4, NA(), IF($I7170&gt;$G$3, 5, IF($I7170&gt;$G$2, 3, 1 ) ) )</f>
        <v>#N/A</v>
      </c>
      <c r="L7170" t="b">
        <f>COUNTIF($N$2:N7170, N7170)=1</f>
        <v>0</v>
      </c>
      <c r="M7170" s="37">
        <f>IF( $Q7170, MAX($M$1:M7169)+1, 0)</f>
        <v>0</v>
      </c>
      <c r="N7170" t="e" cm="1">
        <f t="array" ref="N7170">INDEX($A$9:$F$1048576, $J7170, $K7170 )</f>
        <v>#N/A</v>
      </c>
      <c r="O7170" t="e" cm="1">
        <f t="array" ref="O7170">INDEX($B$9:$F$1048576, $J7170, $K7170 )</f>
        <v>#N/A</v>
      </c>
      <c r="P7170" t="str" cm="1">
        <f t="array" ref="P7170">IF( $L7170, TRIM(_xll.IMDP("IR", $G$5&amp;$N7170, $G$6)), "" )</f>
        <v/>
      </c>
      <c r="Q7170" t="b" cm="1">
        <f t="array" ref="Q7170">IF(
    $U$1=1, AND($P7170&lt;&gt;"", $P7170&lt;&gt;"...", $P7170&lt;&gt;"입력오류"),
    IF(
        $U$18=1, AND($P7170&lt;&gt;"", $P7170&lt;&gt;"...", $P7170&lt;&gt;"입력오류", ISNUMBER(FIND(INDEX($T$2:$T$7,$U$1),$P7170))),
        IF(
            $U$17="기타", AND($P7170&lt;&gt;"", $P7170&lt;&gt;"...", $P7170&lt;&gt;"입력오류", NOT(ISNUMBER(FIND($T$21:$T$34,$P7170)))),
            AND($P7170&lt;&gt;"", $P7170&lt;&gt;"...", $P7170&lt;&gt;"입력오류", $T$19=$P7170)
        )
    )
)</f>
        <v>0</v>
      </c>
    </row>
    <row r="7171" spans="9:17">
      <c r="I7171">
        <f t="shared" ref="I7171:I7234" si="337">ROW()-1</f>
        <v>7170</v>
      </c>
      <c r="J7171" t="e">
        <f t="shared" ref="J7171:J7234" si="338">IF( $I7171&gt;$G$4, NA(), IF($I7171&gt;$G$3, $I7171-$G$3, IF($I7171&gt;$G$2, $I7171-$G$2, $I7171 ) ) )</f>
        <v>#N/A</v>
      </c>
      <c r="K7171" t="e">
        <f t="shared" si="336"/>
        <v>#N/A</v>
      </c>
      <c r="L7171" t="b">
        <f>COUNTIF($N$2:N7171, N7171)=1</f>
        <v>0</v>
      </c>
      <c r="M7171" s="37">
        <f>IF( $Q7171, MAX($M$1:M7170)+1, 0)</f>
        <v>0</v>
      </c>
      <c r="N7171" t="e" cm="1">
        <f t="array" ref="N7171">INDEX($A$9:$F$1048576, $J7171, $K7171 )</f>
        <v>#N/A</v>
      </c>
      <c r="O7171" t="e" cm="1">
        <f t="array" ref="O7171">INDEX($B$9:$F$1048576, $J7171, $K7171 )</f>
        <v>#N/A</v>
      </c>
      <c r="P7171" t="str" cm="1">
        <f t="array" ref="P7171">IF( $L7171, TRIM(_xll.IMDP("IR", $G$5&amp;$N7171, $G$6)), "" )</f>
        <v/>
      </c>
      <c r="Q7171" t="b" cm="1">
        <f t="array" ref="Q7171">IF(
    $U$1=1, AND($P7171&lt;&gt;"", $P7171&lt;&gt;"...", $P7171&lt;&gt;"입력오류"),
    IF(
        $U$18=1, AND($P7171&lt;&gt;"", $P7171&lt;&gt;"...", $P7171&lt;&gt;"입력오류", ISNUMBER(FIND(INDEX($T$2:$T$7,$U$1),$P7171))),
        IF(
            $U$17="기타", AND($P7171&lt;&gt;"", $P7171&lt;&gt;"...", $P7171&lt;&gt;"입력오류", NOT(ISNUMBER(FIND($T$21:$T$34,$P7171)))),
            AND($P7171&lt;&gt;"", $P7171&lt;&gt;"...", $P7171&lt;&gt;"입력오류", $T$19=$P7171)
        )
    )
)</f>
        <v>0</v>
      </c>
    </row>
    <row r="7172" spans="9:17">
      <c r="I7172">
        <f t="shared" si="337"/>
        <v>7171</v>
      </c>
      <c r="J7172" t="e">
        <f t="shared" si="338"/>
        <v>#N/A</v>
      </c>
      <c r="K7172" t="e">
        <f t="shared" si="336"/>
        <v>#N/A</v>
      </c>
      <c r="L7172" t="b">
        <f>COUNTIF($N$2:N7172, N7172)=1</f>
        <v>0</v>
      </c>
      <c r="M7172" s="37">
        <f>IF( $Q7172, MAX($M$1:M7171)+1, 0)</f>
        <v>0</v>
      </c>
      <c r="N7172" t="e" cm="1">
        <f t="array" ref="N7172">INDEX($A$9:$F$1048576, $J7172, $K7172 )</f>
        <v>#N/A</v>
      </c>
      <c r="O7172" t="e" cm="1">
        <f t="array" ref="O7172">INDEX($B$9:$F$1048576, $J7172, $K7172 )</f>
        <v>#N/A</v>
      </c>
      <c r="P7172" t="str" cm="1">
        <f t="array" ref="P7172">IF( $L7172, TRIM(_xll.IMDP("IR", $G$5&amp;$N7172, $G$6)), "" )</f>
        <v/>
      </c>
      <c r="Q7172" t="b" cm="1">
        <f t="array" ref="Q7172">IF(
    $U$1=1, AND($P7172&lt;&gt;"", $P7172&lt;&gt;"...", $P7172&lt;&gt;"입력오류"),
    IF(
        $U$18=1, AND($P7172&lt;&gt;"", $P7172&lt;&gt;"...", $P7172&lt;&gt;"입력오류", ISNUMBER(FIND(INDEX($T$2:$T$7,$U$1),$P7172))),
        IF(
            $U$17="기타", AND($P7172&lt;&gt;"", $P7172&lt;&gt;"...", $P7172&lt;&gt;"입력오류", NOT(ISNUMBER(FIND($T$21:$T$34,$P7172)))),
            AND($P7172&lt;&gt;"", $P7172&lt;&gt;"...", $P7172&lt;&gt;"입력오류", $T$19=$P7172)
        )
    )
)</f>
        <v>0</v>
      </c>
    </row>
    <row r="7173" spans="9:17">
      <c r="I7173">
        <f t="shared" si="337"/>
        <v>7172</v>
      </c>
      <c r="J7173" t="e">
        <f t="shared" si="338"/>
        <v>#N/A</v>
      </c>
      <c r="K7173" t="e">
        <f t="shared" si="336"/>
        <v>#N/A</v>
      </c>
      <c r="L7173" t="b">
        <f>COUNTIF($N$2:N7173, N7173)=1</f>
        <v>0</v>
      </c>
      <c r="M7173" s="37">
        <f>IF( $Q7173, MAX($M$1:M7172)+1, 0)</f>
        <v>0</v>
      </c>
      <c r="N7173" t="e" cm="1">
        <f t="array" ref="N7173">INDEX($A$9:$F$1048576, $J7173, $K7173 )</f>
        <v>#N/A</v>
      </c>
      <c r="O7173" t="e" cm="1">
        <f t="array" ref="O7173">INDEX($B$9:$F$1048576, $J7173, $K7173 )</f>
        <v>#N/A</v>
      </c>
      <c r="P7173" t="str" cm="1">
        <f t="array" ref="P7173">IF( $L7173, TRIM(_xll.IMDP("IR", $G$5&amp;$N7173, $G$6)), "" )</f>
        <v/>
      </c>
      <c r="Q7173" t="b" cm="1">
        <f t="array" ref="Q7173">IF(
    $U$1=1, AND($P7173&lt;&gt;"", $P7173&lt;&gt;"...", $P7173&lt;&gt;"입력오류"),
    IF(
        $U$18=1, AND($P7173&lt;&gt;"", $P7173&lt;&gt;"...", $P7173&lt;&gt;"입력오류", ISNUMBER(FIND(INDEX($T$2:$T$7,$U$1),$P7173))),
        IF(
            $U$17="기타", AND($P7173&lt;&gt;"", $P7173&lt;&gt;"...", $P7173&lt;&gt;"입력오류", NOT(ISNUMBER(FIND($T$21:$T$34,$P7173)))),
            AND($P7173&lt;&gt;"", $P7173&lt;&gt;"...", $P7173&lt;&gt;"입력오류", $T$19=$P7173)
        )
    )
)</f>
        <v>0</v>
      </c>
    </row>
    <row r="7174" spans="9:17">
      <c r="I7174">
        <f t="shared" si="337"/>
        <v>7173</v>
      </c>
      <c r="J7174" t="e">
        <f t="shared" si="338"/>
        <v>#N/A</v>
      </c>
      <c r="K7174" t="e">
        <f t="shared" si="336"/>
        <v>#N/A</v>
      </c>
      <c r="L7174" t="b">
        <f>COUNTIF($N$2:N7174, N7174)=1</f>
        <v>0</v>
      </c>
      <c r="M7174" s="37">
        <f>IF( $Q7174, MAX($M$1:M7173)+1, 0)</f>
        <v>0</v>
      </c>
      <c r="N7174" t="e" cm="1">
        <f t="array" ref="N7174">INDEX($A$9:$F$1048576, $J7174, $K7174 )</f>
        <v>#N/A</v>
      </c>
      <c r="O7174" t="e" cm="1">
        <f t="array" ref="O7174">INDEX($B$9:$F$1048576, $J7174, $K7174 )</f>
        <v>#N/A</v>
      </c>
      <c r="P7174" t="str" cm="1">
        <f t="array" ref="P7174">IF( $L7174, TRIM(_xll.IMDP("IR", $G$5&amp;$N7174, $G$6)), "" )</f>
        <v/>
      </c>
      <c r="Q7174" t="b" cm="1">
        <f t="array" ref="Q7174">IF(
    $U$1=1, AND($P7174&lt;&gt;"", $P7174&lt;&gt;"...", $P7174&lt;&gt;"입력오류"),
    IF(
        $U$18=1, AND($P7174&lt;&gt;"", $P7174&lt;&gt;"...", $P7174&lt;&gt;"입력오류", ISNUMBER(FIND(INDEX($T$2:$T$7,$U$1),$P7174))),
        IF(
            $U$17="기타", AND($P7174&lt;&gt;"", $P7174&lt;&gt;"...", $P7174&lt;&gt;"입력오류", NOT(ISNUMBER(FIND($T$21:$T$34,$P7174)))),
            AND($P7174&lt;&gt;"", $P7174&lt;&gt;"...", $P7174&lt;&gt;"입력오류", $T$19=$P7174)
        )
    )
)</f>
        <v>0</v>
      </c>
    </row>
    <row r="7175" spans="9:17">
      <c r="I7175">
        <f t="shared" si="337"/>
        <v>7174</v>
      </c>
      <c r="J7175" t="e">
        <f t="shared" si="338"/>
        <v>#N/A</v>
      </c>
      <c r="K7175" t="e">
        <f t="shared" si="336"/>
        <v>#N/A</v>
      </c>
      <c r="L7175" t="b">
        <f>COUNTIF($N$2:N7175, N7175)=1</f>
        <v>0</v>
      </c>
      <c r="M7175" s="37">
        <f>IF( $Q7175, MAX($M$1:M7174)+1, 0)</f>
        <v>0</v>
      </c>
      <c r="N7175" t="e" cm="1">
        <f t="array" ref="N7175">INDEX($A$9:$F$1048576, $J7175, $K7175 )</f>
        <v>#N/A</v>
      </c>
      <c r="O7175" t="e" cm="1">
        <f t="array" ref="O7175">INDEX($B$9:$F$1048576, $J7175, $K7175 )</f>
        <v>#N/A</v>
      </c>
      <c r="P7175" t="str" cm="1">
        <f t="array" ref="P7175">IF( $L7175, TRIM(_xll.IMDP("IR", $G$5&amp;$N7175, $G$6)), "" )</f>
        <v/>
      </c>
      <c r="Q7175" t="b" cm="1">
        <f t="array" ref="Q7175">IF(
    $U$1=1, AND($P7175&lt;&gt;"", $P7175&lt;&gt;"...", $P7175&lt;&gt;"입력오류"),
    IF(
        $U$18=1, AND($P7175&lt;&gt;"", $P7175&lt;&gt;"...", $P7175&lt;&gt;"입력오류", ISNUMBER(FIND(INDEX($T$2:$T$7,$U$1),$P7175))),
        IF(
            $U$17="기타", AND($P7175&lt;&gt;"", $P7175&lt;&gt;"...", $P7175&lt;&gt;"입력오류", NOT(ISNUMBER(FIND($T$21:$T$34,$P7175)))),
            AND($P7175&lt;&gt;"", $P7175&lt;&gt;"...", $P7175&lt;&gt;"입력오류", $T$19=$P7175)
        )
    )
)</f>
        <v>0</v>
      </c>
    </row>
    <row r="7176" spans="9:17">
      <c r="I7176">
        <f t="shared" si="337"/>
        <v>7175</v>
      </c>
      <c r="J7176" t="e">
        <f t="shared" si="338"/>
        <v>#N/A</v>
      </c>
      <c r="K7176" t="e">
        <f t="shared" si="336"/>
        <v>#N/A</v>
      </c>
      <c r="L7176" t="b">
        <f>COUNTIF($N$2:N7176, N7176)=1</f>
        <v>0</v>
      </c>
      <c r="M7176" s="37">
        <f>IF( $Q7176, MAX($M$1:M7175)+1, 0)</f>
        <v>0</v>
      </c>
      <c r="N7176" t="e" cm="1">
        <f t="array" ref="N7176">INDEX($A$9:$F$1048576, $J7176, $K7176 )</f>
        <v>#N/A</v>
      </c>
      <c r="O7176" t="e" cm="1">
        <f t="array" ref="O7176">INDEX($B$9:$F$1048576, $J7176, $K7176 )</f>
        <v>#N/A</v>
      </c>
      <c r="P7176" t="str" cm="1">
        <f t="array" ref="P7176">IF( $L7176, TRIM(_xll.IMDP("IR", $G$5&amp;$N7176, $G$6)), "" )</f>
        <v/>
      </c>
      <c r="Q7176" t="b" cm="1">
        <f t="array" ref="Q7176">IF(
    $U$1=1, AND($P7176&lt;&gt;"", $P7176&lt;&gt;"...", $P7176&lt;&gt;"입력오류"),
    IF(
        $U$18=1, AND($P7176&lt;&gt;"", $P7176&lt;&gt;"...", $P7176&lt;&gt;"입력오류", ISNUMBER(FIND(INDEX($T$2:$T$7,$U$1),$P7176))),
        IF(
            $U$17="기타", AND($P7176&lt;&gt;"", $P7176&lt;&gt;"...", $P7176&lt;&gt;"입력오류", NOT(ISNUMBER(FIND($T$21:$T$34,$P7176)))),
            AND($P7176&lt;&gt;"", $P7176&lt;&gt;"...", $P7176&lt;&gt;"입력오류", $T$19=$P7176)
        )
    )
)</f>
        <v>0</v>
      </c>
    </row>
    <row r="7177" spans="9:17">
      <c r="I7177">
        <f t="shared" si="337"/>
        <v>7176</v>
      </c>
      <c r="J7177" t="e">
        <f t="shared" si="338"/>
        <v>#N/A</v>
      </c>
      <c r="K7177" t="e">
        <f t="shared" si="336"/>
        <v>#N/A</v>
      </c>
      <c r="L7177" t="b">
        <f>COUNTIF($N$2:N7177, N7177)=1</f>
        <v>0</v>
      </c>
      <c r="M7177" s="37">
        <f>IF( $Q7177, MAX($M$1:M7176)+1, 0)</f>
        <v>0</v>
      </c>
      <c r="N7177" t="e" cm="1">
        <f t="array" ref="N7177">INDEX($A$9:$F$1048576, $J7177, $K7177 )</f>
        <v>#N/A</v>
      </c>
      <c r="O7177" t="e" cm="1">
        <f t="array" ref="O7177">INDEX($B$9:$F$1048576, $J7177, $K7177 )</f>
        <v>#N/A</v>
      </c>
      <c r="P7177" t="str" cm="1">
        <f t="array" ref="P7177">IF( $L7177, TRIM(_xll.IMDP("IR", $G$5&amp;$N7177, $G$6)), "" )</f>
        <v/>
      </c>
      <c r="Q7177" t="b" cm="1">
        <f t="array" ref="Q7177">IF(
    $U$1=1, AND($P7177&lt;&gt;"", $P7177&lt;&gt;"...", $P7177&lt;&gt;"입력오류"),
    IF(
        $U$18=1, AND($P7177&lt;&gt;"", $P7177&lt;&gt;"...", $P7177&lt;&gt;"입력오류", ISNUMBER(FIND(INDEX($T$2:$T$7,$U$1),$P7177))),
        IF(
            $U$17="기타", AND($P7177&lt;&gt;"", $P7177&lt;&gt;"...", $P7177&lt;&gt;"입력오류", NOT(ISNUMBER(FIND($T$21:$T$34,$P7177)))),
            AND($P7177&lt;&gt;"", $P7177&lt;&gt;"...", $P7177&lt;&gt;"입력오류", $T$19=$P7177)
        )
    )
)</f>
        <v>0</v>
      </c>
    </row>
    <row r="7178" spans="9:17">
      <c r="I7178">
        <f t="shared" si="337"/>
        <v>7177</v>
      </c>
      <c r="J7178" t="e">
        <f t="shared" si="338"/>
        <v>#N/A</v>
      </c>
      <c r="K7178" t="e">
        <f t="shared" si="336"/>
        <v>#N/A</v>
      </c>
      <c r="L7178" t="b">
        <f>COUNTIF($N$2:N7178, N7178)=1</f>
        <v>0</v>
      </c>
      <c r="M7178" s="37">
        <f>IF( $Q7178, MAX($M$1:M7177)+1, 0)</f>
        <v>0</v>
      </c>
      <c r="N7178" t="e" cm="1">
        <f t="array" ref="N7178">INDEX($A$9:$F$1048576, $J7178, $K7178 )</f>
        <v>#N/A</v>
      </c>
      <c r="O7178" t="e" cm="1">
        <f t="array" ref="O7178">INDEX($B$9:$F$1048576, $J7178, $K7178 )</f>
        <v>#N/A</v>
      </c>
      <c r="P7178" t="str" cm="1">
        <f t="array" ref="P7178">IF( $L7178, TRIM(_xll.IMDP("IR", $G$5&amp;$N7178, $G$6)), "" )</f>
        <v/>
      </c>
      <c r="Q7178" t="b" cm="1">
        <f t="array" ref="Q7178">IF(
    $U$1=1, AND($P7178&lt;&gt;"", $P7178&lt;&gt;"...", $P7178&lt;&gt;"입력오류"),
    IF(
        $U$18=1, AND($P7178&lt;&gt;"", $P7178&lt;&gt;"...", $P7178&lt;&gt;"입력오류", ISNUMBER(FIND(INDEX($T$2:$T$7,$U$1),$P7178))),
        IF(
            $U$17="기타", AND($P7178&lt;&gt;"", $P7178&lt;&gt;"...", $P7178&lt;&gt;"입력오류", NOT(ISNUMBER(FIND($T$21:$T$34,$P7178)))),
            AND($P7178&lt;&gt;"", $P7178&lt;&gt;"...", $P7178&lt;&gt;"입력오류", $T$19=$P7178)
        )
    )
)</f>
        <v>0</v>
      </c>
    </row>
    <row r="7179" spans="9:17">
      <c r="I7179">
        <f t="shared" si="337"/>
        <v>7178</v>
      </c>
      <c r="J7179" t="e">
        <f t="shared" si="338"/>
        <v>#N/A</v>
      </c>
      <c r="K7179" t="e">
        <f t="shared" si="336"/>
        <v>#N/A</v>
      </c>
      <c r="L7179" t="b">
        <f>COUNTIF($N$2:N7179, N7179)=1</f>
        <v>0</v>
      </c>
      <c r="M7179" s="37">
        <f>IF( $Q7179, MAX($M$1:M7178)+1, 0)</f>
        <v>0</v>
      </c>
      <c r="N7179" t="e" cm="1">
        <f t="array" ref="N7179">INDEX($A$9:$F$1048576, $J7179, $K7179 )</f>
        <v>#N/A</v>
      </c>
      <c r="O7179" t="e" cm="1">
        <f t="array" ref="O7179">INDEX($B$9:$F$1048576, $J7179, $K7179 )</f>
        <v>#N/A</v>
      </c>
      <c r="P7179" t="str" cm="1">
        <f t="array" ref="P7179">IF( $L7179, TRIM(_xll.IMDP("IR", $G$5&amp;$N7179, $G$6)), "" )</f>
        <v/>
      </c>
      <c r="Q7179" t="b" cm="1">
        <f t="array" ref="Q7179">IF(
    $U$1=1, AND($P7179&lt;&gt;"", $P7179&lt;&gt;"...", $P7179&lt;&gt;"입력오류"),
    IF(
        $U$18=1, AND($P7179&lt;&gt;"", $P7179&lt;&gt;"...", $P7179&lt;&gt;"입력오류", ISNUMBER(FIND(INDEX($T$2:$T$7,$U$1),$P7179))),
        IF(
            $U$17="기타", AND($P7179&lt;&gt;"", $P7179&lt;&gt;"...", $P7179&lt;&gt;"입력오류", NOT(ISNUMBER(FIND($T$21:$T$34,$P7179)))),
            AND($P7179&lt;&gt;"", $P7179&lt;&gt;"...", $P7179&lt;&gt;"입력오류", $T$19=$P7179)
        )
    )
)</f>
        <v>0</v>
      </c>
    </row>
    <row r="7180" spans="9:17">
      <c r="I7180">
        <f t="shared" si="337"/>
        <v>7179</v>
      </c>
      <c r="J7180" t="e">
        <f t="shared" si="338"/>
        <v>#N/A</v>
      </c>
      <c r="K7180" t="e">
        <f t="shared" si="336"/>
        <v>#N/A</v>
      </c>
      <c r="L7180" t="b">
        <f>COUNTIF($N$2:N7180, N7180)=1</f>
        <v>0</v>
      </c>
      <c r="M7180" s="37">
        <f>IF( $Q7180, MAX($M$1:M7179)+1, 0)</f>
        <v>0</v>
      </c>
      <c r="N7180" t="e" cm="1">
        <f t="array" ref="N7180">INDEX($A$9:$F$1048576, $J7180, $K7180 )</f>
        <v>#N/A</v>
      </c>
      <c r="O7180" t="e" cm="1">
        <f t="array" ref="O7180">INDEX($B$9:$F$1048576, $J7180, $K7180 )</f>
        <v>#N/A</v>
      </c>
      <c r="P7180" t="str" cm="1">
        <f t="array" ref="P7180">IF( $L7180, TRIM(_xll.IMDP("IR", $G$5&amp;$N7180, $G$6)), "" )</f>
        <v/>
      </c>
      <c r="Q7180" t="b" cm="1">
        <f t="array" ref="Q7180">IF(
    $U$1=1, AND($P7180&lt;&gt;"", $P7180&lt;&gt;"...", $P7180&lt;&gt;"입력오류"),
    IF(
        $U$18=1, AND($P7180&lt;&gt;"", $P7180&lt;&gt;"...", $P7180&lt;&gt;"입력오류", ISNUMBER(FIND(INDEX($T$2:$T$7,$U$1),$P7180))),
        IF(
            $U$17="기타", AND($P7180&lt;&gt;"", $P7180&lt;&gt;"...", $P7180&lt;&gt;"입력오류", NOT(ISNUMBER(FIND($T$21:$T$34,$P7180)))),
            AND($P7180&lt;&gt;"", $P7180&lt;&gt;"...", $P7180&lt;&gt;"입력오류", $T$19=$P7180)
        )
    )
)</f>
        <v>0</v>
      </c>
    </row>
    <row r="7181" spans="9:17">
      <c r="I7181">
        <f t="shared" si="337"/>
        <v>7180</v>
      </c>
      <c r="J7181" t="e">
        <f t="shared" si="338"/>
        <v>#N/A</v>
      </c>
      <c r="K7181" t="e">
        <f t="shared" si="336"/>
        <v>#N/A</v>
      </c>
      <c r="L7181" t="b">
        <f>COUNTIF($N$2:N7181, N7181)=1</f>
        <v>0</v>
      </c>
      <c r="M7181" s="37">
        <f>IF( $Q7181, MAX($M$1:M7180)+1, 0)</f>
        <v>0</v>
      </c>
      <c r="N7181" t="e" cm="1">
        <f t="array" ref="N7181">INDEX($A$9:$F$1048576, $J7181, $K7181 )</f>
        <v>#N/A</v>
      </c>
      <c r="O7181" t="e" cm="1">
        <f t="array" ref="O7181">INDEX($B$9:$F$1048576, $J7181, $K7181 )</f>
        <v>#N/A</v>
      </c>
      <c r="P7181" t="str" cm="1">
        <f t="array" ref="P7181">IF( $L7181, TRIM(_xll.IMDP("IR", $G$5&amp;$N7181, $G$6)), "" )</f>
        <v/>
      </c>
      <c r="Q7181" t="b" cm="1">
        <f t="array" ref="Q7181">IF(
    $U$1=1, AND($P7181&lt;&gt;"", $P7181&lt;&gt;"...", $P7181&lt;&gt;"입력오류"),
    IF(
        $U$18=1, AND($P7181&lt;&gt;"", $P7181&lt;&gt;"...", $P7181&lt;&gt;"입력오류", ISNUMBER(FIND(INDEX($T$2:$T$7,$U$1),$P7181))),
        IF(
            $U$17="기타", AND($P7181&lt;&gt;"", $P7181&lt;&gt;"...", $P7181&lt;&gt;"입력오류", NOT(ISNUMBER(FIND($T$21:$T$34,$P7181)))),
            AND($P7181&lt;&gt;"", $P7181&lt;&gt;"...", $P7181&lt;&gt;"입력오류", $T$19=$P7181)
        )
    )
)</f>
        <v>0</v>
      </c>
    </row>
    <row r="7182" spans="9:17">
      <c r="I7182">
        <f t="shared" si="337"/>
        <v>7181</v>
      </c>
      <c r="J7182" t="e">
        <f t="shared" si="338"/>
        <v>#N/A</v>
      </c>
      <c r="K7182" t="e">
        <f t="shared" si="336"/>
        <v>#N/A</v>
      </c>
      <c r="L7182" t="b">
        <f>COUNTIF($N$2:N7182, N7182)=1</f>
        <v>0</v>
      </c>
      <c r="M7182" s="37">
        <f>IF( $Q7182, MAX($M$1:M7181)+1, 0)</f>
        <v>0</v>
      </c>
      <c r="N7182" t="e" cm="1">
        <f t="array" ref="N7182">INDEX($A$9:$F$1048576, $J7182, $K7182 )</f>
        <v>#N/A</v>
      </c>
      <c r="O7182" t="e" cm="1">
        <f t="array" ref="O7182">INDEX($B$9:$F$1048576, $J7182, $K7182 )</f>
        <v>#N/A</v>
      </c>
      <c r="P7182" t="str" cm="1">
        <f t="array" ref="P7182">IF( $L7182, TRIM(_xll.IMDP("IR", $G$5&amp;$N7182, $G$6)), "" )</f>
        <v/>
      </c>
      <c r="Q7182" t="b" cm="1">
        <f t="array" ref="Q7182">IF(
    $U$1=1, AND($P7182&lt;&gt;"", $P7182&lt;&gt;"...", $P7182&lt;&gt;"입력오류"),
    IF(
        $U$18=1, AND($P7182&lt;&gt;"", $P7182&lt;&gt;"...", $P7182&lt;&gt;"입력오류", ISNUMBER(FIND(INDEX($T$2:$T$7,$U$1),$P7182))),
        IF(
            $U$17="기타", AND($P7182&lt;&gt;"", $P7182&lt;&gt;"...", $P7182&lt;&gt;"입력오류", NOT(ISNUMBER(FIND($T$21:$T$34,$P7182)))),
            AND($P7182&lt;&gt;"", $P7182&lt;&gt;"...", $P7182&lt;&gt;"입력오류", $T$19=$P7182)
        )
    )
)</f>
        <v>0</v>
      </c>
    </row>
    <row r="7183" spans="9:17">
      <c r="I7183">
        <f t="shared" si="337"/>
        <v>7182</v>
      </c>
      <c r="J7183" t="e">
        <f t="shared" si="338"/>
        <v>#N/A</v>
      </c>
      <c r="K7183" t="e">
        <f t="shared" si="336"/>
        <v>#N/A</v>
      </c>
      <c r="L7183" t="b">
        <f>COUNTIF($N$2:N7183, N7183)=1</f>
        <v>0</v>
      </c>
      <c r="M7183" s="37">
        <f>IF( $Q7183, MAX($M$1:M7182)+1, 0)</f>
        <v>0</v>
      </c>
      <c r="N7183" t="e" cm="1">
        <f t="array" ref="N7183">INDEX($A$9:$F$1048576, $J7183, $K7183 )</f>
        <v>#N/A</v>
      </c>
      <c r="O7183" t="e" cm="1">
        <f t="array" ref="O7183">INDEX($B$9:$F$1048576, $J7183, $K7183 )</f>
        <v>#N/A</v>
      </c>
      <c r="P7183" t="str" cm="1">
        <f t="array" ref="P7183">IF( $L7183, TRIM(_xll.IMDP("IR", $G$5&amp;$N7183, $G$6)), "" )</f>
        <v/>
      </c>
      <c r="Q7183" t="b" cm="1">
        <f t="array" ref="Q7183">IF(
    $U$1=1, AND($P7183&lt;&gt;"", $P7183&lt;&gt;"...", $P7183&lt;&gt;"입력오류"),
    IF(
        $U$18=1, AND($P7183&lt;&gt;"", $P7183&lt;&gt;"...", $P7183&lt;&gt;"입력오류", ISNUMBER(FIND(INDEX($T$2:$T$7,$U$1),$P7183))),
        IF(
            $U$17="기타", AND($P7183&lt;&gt;"", $P7183&lt;&gt;"...", $P7183&lt;&gt;"입력오류", NOT(ISNUMBER(FIND($T$21:$T$34,$P7183)))),
            AND($P7183&lt;&gt;"", $P7183&lt;&gt;"...", $P7183&lt;&gt;"입력오류", $T$19=$P7183)
        )
    )
)</f>
        <v>0</v>
      </c>
    </row>
    <row r="7184" spans="9:17">
      <c r="I7184">
        <f t="shared" si="337"/>
        <v>7183</v>
      </c>
      <c r="J7184" t="e">
        <f t="shared" si="338"/>
        <v>#N/A</v>
      </c>
      <c r="K7184" t="e">
        <f t="shared" si="336"/>
        <v>#N/A</v>
      </c>
      <c r="L7184" t="b">
        <f>COUNTIF($N$2:N7184, N7184)=1</f>
        <v>0</v>
      </c>
      <c r="M7184" s="37">
        <f>IF( $Q7184, MAX($M$1:M7183)+1, 0)</f>
        <v>0</v>
      </c>
      <c r="N7184" t="e" cm="1">
        <f t="array" ref="N7184">INDEX($A$9:$F$1048576, $J7184, $K7184 )</f>
        <v>#N/A</v>
      </c>
      <c r="O7184" t="e" cm="1">
        <f t="array" ref="O7184">INDEX($B$9:$F$1048576, $J7184, $K7184 )</f>
        <v>#N/A</v>
      </c>
      <c r="P7184" t="str" cm="1">
        <f t="array" ref="P7184">IF( $L7184, TRIM(_xll.IMDP("IR", $G$5&amp;$N7184, $G$6)), "" )</f>
        <v/>
      </c>
      <c r="Q7184" t="b" cm="1">
        <f t="array" ref="Q7184">IF(
    $U$1=1, AND($P7184&lt;&gt;"", $P7184&lt;&gt;"...", $P7184&lt;&gt;"입력오류"),
    IF(
        $U$18=1, AND($P7184&lt;&gt;"", $P7184&lt;&gt;"...", $P7184&lt;&gt;"입력오류", ISNUMBER(FIND(INDEX($T$2:$T$7,$U$1),$P7184))),
        IF(
            $U$17="기타", AND($P7184&lt;&gt;"", $P7184&lt;&gt;"...", $P7184&lt;&gt;"입력오류", NOT(ISNUMBER(FIND($T$21:$T$34,$P7184)))),
            AND($P7184&lt;&gt;"", $P7184&lt;&gt;"...", $P7184&lt;&gt;"입력오류", $T$19=$P7184)
        )
    )
)</f>
        <v>0</v>
      </c>
    </row>
    <row r="7185" spans="9:17">
      <c r="I7185">
        <f t="shared" si="337"/>
        <v>7184</v>
      </c>
      <c r="J7185" t="e">
        <f t="shared" si="338"/>
        <v>#N/A</v>
      </c>
      <c r="K7185" t="e">
        <f t="shared" si="336"/>
        <v>#N/A</v>
      </c>
      <c r="L7185" t="b">
        <f>COUNTIF($N$2:N7185, N7185)=1</f>
        <v>0</v>
      </c>
      <c r="M7185" s="37">
        <f>IF( $Q7185, MAX($M$1:M7184)+1, 0)</f>
        <v>0</v>
      </c>
      <c r="N7185" t="e" cm="1">
        <f t="array" ref="N7185">INDEX($A$9:$F$1048576, $J7185, $K7185 )</f>
        <v>#N/A</v>
      </c>
      <c r="O7185" t="e" cm="1">
        <f t="array" ref="O7185">INDEX($B$9:$F$1048576, $J7185, $K7185 )</f>
        <v>#N/A</v>
      </c>
      <c r="P7185" t="str" cm="1">
        <f t="array" ref="P7185">IF( $L7185, TRIM(_xll.IMDP("IR", $G$5&amp;$N7185, $G$6)), "" )</f>
        <v/>
      </c>
      <c r="Q7185" t="b" cm="1">
        <f t="array" ref="Q7185">IF(
    $U$1=1, AND($P7185&lt;&gt;"", $P7185&lt;&gt;"...", $P7185&lt;&gt;"입력오류"),
    IF(
        $U$18=1, AND($P7185&lt;&gt;"", $P7185&lt;&gt;"...", $P7185&lt;&gt;"입력오류", ISNUMBER(FIND(INDEX($T$2:$T$7,$U$1),$P7185))),
        IF(
            $U$17="기타", AND($P7185&lt;&gt;"", $P7185&lt;&gt;"...", $P7185&lt;&gt;"입력오류", NOT(ISNUMBER(FIND($T$21:$T$34,$P7185)))),
            AND($P7185&lt;&gt;"", $P7185&lt;&gt;"...", $P7185&lt;&gt;"입력오류", $T$19=$P7185)
        )
    )
)</f>
        <v>0</v>
      </c>
    </row>
    <row r="7186" spans="9:17">
      <c r="I7186">
        <f t="shared" si="337"/>
        <v>7185</v>
      </c>
      <c r="J7186" t="e">
        <f t="shared" si="338"/>
        <v>#N/A</v>
      </c>
      <c r="K7186" t="e">
        <f t="shared" si="336"/>
        <v>#N/A</v>
      </c>
      <c r="L7186" t="b">
        <f>COUNTIF($N$2:N7186, N7186)=1</f>
        <v>0</v>
      </c>
      <c r="M7186" s="37">
        <f>IF( $Q7186, MAX($M$1:M7185)+1, 0)</f>
        <v>0</v>
      </c>
      <c r="N7186" t="e" cm="1">
        <f t="array" ref="N7186">INDEX($A$9:$F$1048576, $J7186, $K7186 )</f>
        <v>#N/A</v>
      </c>
      <c r="O7186" t="e" cm="1">
        <f t="array" ref="O7186">INDEX($B$9:$F$1048576, $J7186, $K7186 )</f>
        <v>#N/A</v>
      </c>
      <c r="P7186" t="str" cm="1">
        <f t="array" ref="P7186">IF( $L7186, TRIM(_xll.IMDP("IR", $G$5&amp;$N7186, $G$6)), "" )</f>
        <v/>
      </c>
      <c r="Q7186" t="b" cm="1">
        <f t="array" ref="Q7186">IF(
    $U$1=1, AND($P7186&lt;&gt;"", $P7186&lt;&gt;"...", $P7186&lt;&gt;"입력오류"),
    IF(
        $U$18=1, AND($P7186&lt;&gt;"", $P7186&lt;&gt;"...", $P7186&lt;&gt;"입력오류", ISNUMBER(FIND(INDEX($T$2:$T$7,$U$1),$P7186))),
        IF(
            $U$17="기타", AND($P7186&lt;&gt;"", $P7186&lt;&gt;"...", $P7186&lt;&gt;"입력오류", NOT(ISNUMBER(FIND($T$21:$T$34,$P7186)))),
            AND($P7186&lt;&gt;"", $P7186&lt;&gt;"...", $P7186&lt;&gt;"입력오류", $T$19=$P7186)
        )
    )
)</f>
        <v>0</v>
      </c>
    </row>
    <row r="7187" spans="9:17">
      <c r="I7187">
        <f t="shared" si="337"/>
        <v>7186</v>
      </c>
      <c r="J7187" t="e">
        <f t="shared" si="338"/>
        <v>#N/A</v>
      </c>
      <c r="K7187" t="e">
        <f t="shared" si="336"/>
        <v>#N/A</v>
      </c>
      <c r="L7187" t="b">
        <f>COUNTIF($N$2:N7187, N7187)=1</f>
        <v>0</v>
      </c>
      <c r="M7187" s="37">
        <f>IF( $Q7187, MAX($M$1:M7186)+1, 0)</f>
        <v>0</v>
      </c>
      <c r="N7187" t="e" cm="1">
        <f t="array" ref="N7187">INDEX($A$9:$F$1048576, $J7187, $K7187 )</f>
        <v>#N/A</v>
      </c>
      <c r="O7187" t="e" cm="1">
        <f t="array" ref="O7187">INDEX($B$9:$F$1048576, $J7187, $K7187 )</f>
        <v>#N/A</v>
      </c>
      <c r="P7187" t="str" cm="1">
        <f t="array" ref="P7187">IF( $L7187, TRIM(_xll.IMDP("IR", $G$5&amp;$N7187, $G$6)), "" )</f>
        <v/>
      </c>
      <c r="Q7187" t="b" cm="1">
        <f t="array" ref="Q7187">IF(
    $U$1=1, AND($P7187&lt;&gt;"", $P7187&lt;&gt;"...", $P7187&lt;&gt;"입력오류"),
    IF(
        $U$18=1, AND($P7187&lt;&gt;"", $P7187&lt;&gt;"...", $P7187&lt;&gt;"입력오류", ISNUMBER(FIND(INDEX($T$2:$T$7,$U$1),$P7187))),
        IF(
            $U$17="기타", AND($P7187&lt;&gt;"", $P7187&lt;&gt;"...", $P7187&lt;&gt;"입력오류", NOT(ISNUMBER(FIND($T$21:$T$34,$P7187)))),
            AND($P7187&lt;&gt;"", $P7187&lt;&gt;"...", $P7187&lt;&gt;"입력오류", $T$19=$P7187)
        )
    )
)</f>
        <v>0</v>
      </c>
    </row>
    <row r="7188" spans="9:17">
      <c r="I7188">
        <f t="shared" si="337"/>
        <v>7187</v>
      </c>
      <c r="J7188" t="e">
        <f t="shared" si="338"/>
        <v>#N/A</v>
      </c>
      <c r="K7188" t="e">
        <f t="shared" si="336"/>
        <v>#N/A</v>
      </c>
      <c r="L7188" t="b">
        <f>COUNTIF($N$2:N7188, N7188)=1</f>
        <v>0</v>
      </c>
      <c r="M7188" s="37">
        <f>IF( $Q7188, MAX($M$1:M7187)+1, 0)</f>
        <v>0</v>
      </c>
      <c r="N7188" t="e" cm="1">
        <f t="array" ref="N7188">INDEX($A$9:$F$1048576, $J7188, $K7188 )</f>
        <v>#N/A</v>
      </c>
      <c r="O7188" t="e" cm="1">
        <f t="array" ref="O7188">INDEX($B$9:$F$1048576, $J7188, $K7188 )</f>
        <v>#N/A</v>
      </c>
      <c r="P7188" t="str" cm="1">
        <f t="array" ref="P7188">IF( $L7188, TRIM(_xll.IMDP("IR", $G$5&amp;$N7188, $G$6)), "" )</f>
        <v/>
      </c>
      <c r="Q7188" t="b" cm="1">
        <f t="array" ref="Q7188">IF(
    $U$1=1, AND($P7188&lt;&gt;"", $P7188&lt;&gt;"...", $P7188&lt;&gt;"입력오류"),
    IF(
        $U$18=1, AND($P7188&lt;&gt;"", $P7188&lt;&gt;"...", $P7188&lt;&gt;"입력오류", ISNUMBER(FIND(INDEX($T$2:$T$7,$U$1),$P7188))),
        IF(
            $U$17="기타", AND($P7188&lt;&gt;"", $P7188&lt;&gt;"...", $P7188&lt;&gt;"입력오류", NOT(ISNUMBER(FIND($T$21:$T$34,$P7188)))),
            AND($P7188&lt;&gt;"", $P7188&lt;&gt;"...", $P7188&lt;&gt;"입력오류", $T$19=$P7188)
        )
    )
)</f>
        <v>0</v>
      </c>
    </row>
    <row r="7189" spans="9:17">
      <c r="I7189">
        <f t="shared" si="337"/>
        <v>7188</v>
      </c>
      <c r="J7189" t="e">
        <f t="shared" si="338"/>
        <v>#N/A</v>
      </c>
      <c r="K7189" t="e">
        <f t="shared" si="336"/>
        <v>#N/A</v>
      </c>
      <c r="L7189" t="b">
        <f>COUNTIF($N$2:N7189, N7189)=1</f>
        <v>0</v>
      </c>
      <c r="M7189" s="37">
        <f>IF( $Q7189, MAX($M$1:M7188)+1, 0)</f>
        <v>0</v>
      </c>
      <c r="N7189" t="e" cm="1">
        <f t="array" ref="N7189">INDEX($A$9:$F$1048576, $J7189, $K7189 )</f>
        <v>#N/A</v>
      </c>
      <c r="O7189" t="e" cm="1">
        <f t="array" ref="O7189">INDEX($B$9:$F$1048576, $J7189, $K7189 )</f>
        <v>#N/A</v>
      </c>
      <c r="P7189" t="str" cm="1">
        <f t="array" ref="P7189">IF( $L7189, TRIM(_xll.IMDP("IR", $G$5&amp;$N7189, $G$6)), "" )</f>
        <v/>
      </c>
      <c r="Q7189" t="b" cm="1">
        <f t="array" ref="Q7189">IF(
    $U$1=1, AND($P7189&lt;&gt;"", $P7189&lt;&gt;"...", $P7189&lt;&gt;"입력오류"),
    IF(
        $U$18=1, AND($P7189&lt;&gt;"", $P7189&lt;&gt;"...", $P7189&lt;&gt;"입력오류", ISNUMBER(FIND(INDEX($T$2:$T$7,$U$1),$P7189))),
        IF(
            $U$17="기타", AND($P7189&lt;&gt;"", $P7189&lt;&gt;"...", $P7189&lt;&gt;"입력오류", NOT(ISNUMBER(FIND($T$21:$T$34,$P7189)))),
            AND($P7189&lt;&gt;"", $P7189&lt;&gt;"...", $P7189&lt;&gt;"입력오류", $T$19=$P7189)
        )
    )
)</f>
        <v>0</v>
      </c>
    </row>
    <row r="7190" spans="9:17">
      <c r="I7190">
        <f t="shared" si="337"/>
        <v>7189</v>
      </c>
      <c r="J7190" t="e">
        <f t="shared" si="338"/>
        <v>#N/A</v>
      </c>
      <c r="K7190" t="e">
        <f t="shared" si="336"/>
        <v>#N/A</v>
      </c>
      <c r="L7190" t="b">
        <f>COUNTIF($N$2:N7190, N7190)=1</f>
        <v>0</v>
      </c>
      <c r="M7190" s="37">
        <f>IF( $Q7190, MAX($M$1:M7189)+1, 0)</f>
        <v>0</v>
      </c>
      <c r="N7190" t="e" cm="1">
        <f t="array" ref="N7190">INDEX($A$9:$F$1048576, $J7190, $K7190 )</f>
        <v>#N/A</v>
      </c>
      <c r="O7190" t="e" cm="1">
        <f t="array" ref="O7190">INDEX($B$9:$F$1048576, $J7190, $K7190 )</f>
        <v>#N/A</v>
      </c>
      <c r="P7190" t="str" cm="1">
        <f t="array" ref="P7190">IF( $L7190, TRIM(_xll.IMDP("IR", $G$5&amp;$N7190, $G$6)), "" )</f>
        <v/>
      </c>
      <c r="Q7190" t="b" cm="1">
        <f t="array" ref="Q7190">IF(
    $U$1=1, AND($P7190&lt;&gt;"", $P7190&lt;&gt;"...", $P7190&lt;&gt;"입력오류"),
    IF(
        $U$18=1, AND($P7190&lt;&gt;"", $P7190&lt;&gt;"...", $P7190&lt;&gt;"입력오류", ISNUMBER(FIND(INDEX($T$2:$T$7,$U$1),$P7190))),
        IF(
            $U$17="기타", AND($P7190&lt;&gt;"", $P7190&lt;&gt;"...", $P7190&lt;&gt;"입력오류", NOT(ISNUMBER(FIND($T$21:$T$34,$P7190)))),
            AND($P7190&lt;&gt;"", $P7190&lt;&gt;"...", $P7190&lt;&gt;"입력오류", $T$19=$P7190)
        )
    )
)</f>
        <v>0</v>
      </c>
    </row>
    <row r="7191" spans="9:17">
      <c r="I7191">
        <f t="shared" si="337"/>
        <v>7190</v>
      </c>
      <c r="J7191" t="e">
        <f t="shared" si="338"/>
        <v>#N/A</v>
      </c>
      <c r="K7191" t="e">
        <f t="shared" si="336"/>
        <v>#N/A</v>
      </c>
      <c r="L7191" t="b">
        <f>COUNTIF($N$2:N7191, N7191)=1</f>
        <v>0</v>
      </c>
      <c r="M7191" s="37">
        <f>IF( $Q7191, MAX($M$1:M7190)+1, 0)</f>
        <v>0</v>
      </c>
      <c r="N7191" t="e" cm="1">
        <f t="array" ref="N7191">INDEX($A$9:$F$1048576, $J7191, $K7191 )</f>
        <v>#N/A</v>
      </c>
      <c r="O7191" t="e" cm="1">
        <f t="array" ref="O7191">INDEX($B$9:$F$1048576, $J7191, $K7191 )</f>
        <v>#N/A</v>
      </c>
      <c r="P7191" t="str" cm="1">
        <f t="array" ref="P7191">IF( $L7191, TRIM(_xll.IMDP("IR", $G$5&amp;$N7191, $G$6)), "" )</f>
        <v/>
      </c>
      <c r="Q7191" t="b" cm="1">
        <f t="array" ref="Q7191">IF(
    $U$1=1, AND($P7191&lt;&gt;"", $P7191&lt;&gt;"...", $P7191&lt;&gt;"입력오류"),
    IF(
        $U$18=1, AND($P7191&lt;&gt;"", $P7191&lt;&gt;"...", $P7191&lt;&gt;"입력오류", ISNUMBER(FIND(INDEX($T$2:$T$7,$U$1),$P7191))),
        IF(
            $U$17="기타", AND($P7191&lt;&gt;"", $P7191&lt;&gt;"...", $P7191&lt;&gt;"입력오류", NOT(ISNUMBER(FIND($T$21:$T$34,$P7191)))),
            AND($P7191&lt;&gt;"", $P7191&lt;&gt;"...", $P7191&lt;&gt;"입력오류", $T$19=$P7191)
        )
    )
)</f>
        <v>0</v>
      </c>
    </row>
    <row r="7192" spans="9:17">
      <c r="I7192">
        <f t="shared" si="337"/>
        <v>7191</v>
      </c>
      <c r="J7192" t="e">
        <f t="shared" si="338"/>
        <v>#N/A</v>
      </c>
      <c r="K7192" t="e">
        <f t="shared" si="336"/>
        <v>#N/A</v>
      </c>
      <c r="L7192" t="b">
        <f>COUNTIF($N$2:N7192, N7192)=1</f>
        <v>0</v>
      </c>
      <c r="M7192" s="37">
        <f>IF( $Q7192, MAX($M$1:M7191)+1, 0)</f>
        <v>0</v>
      </c>
      <c r="N7192" t="e" cm="1">
        <f t="array" ref="N7192">INDEX($A$9:$F$1048576, $J7192, $K7192 )</f>
        <v>#N/A</v>
      </c>
      <c r="O7192" t="e" cm="1">
        <f t="array" ref="O7192">INDEX($B$9:$F$1048576, $J7192, $K7192 )</f>
        <v>#N/A</v>
      </c>
      <c r="P7192" t="str" cm="1">
        <f t="array" ref="P7192">IF( $L7192, TRIM(_xll.IMDP("IR", $G$5&amp;$N7192, $G$6)), "" )</f>
        <v/>
      </c>
      <c r="Q7192" t="b" cm="1">
        <f t="array" ref="Q7192">IF(
    $U$1=1, AND($P7192&lt;&gt;"", $P7192&lt;&gt;"...", $P7192&lt;&gt;"입력오류"),
    IF(
        $U$18=1, AND($P7192&lt;&gt;"", $P7192&lt;&gt;"...", $P7192&lt;&gt;"입력오류", ISNUMBER(FIND(INDEX($T$2:$T$7,$U$1),$P7192))),
        IF(
            $U$17="기타", AND($P7192&lt;&gt;"", $P7192&lt;&gt;"...", $P7192&lt;&gt;"입력오류", NOT(ISNUMBER(FIND($T$21:$T$34,$P7192)))),
            AND($P7192&lt;&gt;"", $P7192&lt;&gt;"...", $P7192&lt;&gt;"입력오류", $T$19=$P7192)
        )
    )
)</f>
        <v>0</v>
      </c>
    </row>
    <row r="7193" spans="9:17">
      <c r="I7193">
        <f t="shared" si="337"/>
        <v>7192</v>
      </c>
      <c r="J7193" t="e">
        <f t="shared" si="338"/>
        <v>#N/A</v>
      </c>
      <c r="K7193" t="e">
        <f t="shared" si="336"/>
        <v>#N/A</v>
      </c>
      <c r="L7193" t="b">
        <f>COUNTIF($N$2:N7193, N7193)=1</f>
        <v>0</v>
      </c>
      <c r="M7193" s="37">
        <f>IF( $Q7193, MAX($M$1:M7192)+1, 0)</f>
        <v>0</v>
      </c>
      <c r="N7193" t="e" cm="1">
        <f t="array" ref="N7193">INDEX($A$9:$F$1048576, $J7193, $K7193 )</f>
        <v>#N/A</v>
      </c>
      <c r="O7193" t="e" cm="1">
        <f t="array" ref="O7193">INDEX($B$9:$F$1048576, $J7193, $K7193 )</f>
        <v>#N/A</v>
      </c>
      <c r="P7193" t="str" cm="1">
        <f t="array" ref="P7193">IF( $L7193, TRIM(_xll.IMDP("IR", $G$5&amp;$N7193, $G$6)), "" )</f>
        <v/>
      </c>
      <c r="Q7193" t="b" cm="1">
        <f t="array" ref="Q7193">IF(
    $U$1=1, AND($P7193&lt;&gt;"", $P7193&lt;&gt;"...", $P7193&lt;&gt;"입력오류"),
    IF(
        $U$18=1, AND($P7193&lt;&gt;"", $P7193&lt;&gt;"...", $P7193&lt;&gt;"입력오류", ISNUMBER(FIND(INDEX($T$2:$T$7,$U$1),$P7193))),
        IF(
            $U$17="기타", AND($P7193&lt;&gt;"", $P7193&lt;&gt;"...", $P7193&lt;&gt;"입력오류", NOT(ISNUMBER(FIND($T$21:$T$34,$P7193)))),
            AND($P7193&lt;&gt;"", $P7193&lt;&gt;"...", $P7193&lt;&gt;"입력오류", $T$19=$P7193)
        )
    )
)</f>
        <v>0</v>
      </c>
    </row>
    <row r="7194" spans="9:17">
      <c r="I7194">
        <f t="shared" si="337"/>
        <v>7193</v>
      </c>
      <c r="J7194" t="e">
        <f t="shared" si="338"/>
        <v>#N/A</v>
      </c>
      <c r="K7194" t="e">
        <f t="shared" si="336"/>
        <v>#N/A</v>
      </c>
      <c r="L7194" t="b">
        <f>COUNTIF($N$2:N7194, N7194)=1</f>
        <v>0</v>
      </c>
      <c r="M7194" s="37">
        <f>IF( $Q7194, MAX($M$1:M7193)+1, 0)</f>
        <v>0</v>
      </c>
      <c r="N7194" t="e" cm="1">
        <f t="array" ref="N7194">INDEX($A$9:$F$1048576, $J7194, $K7194 )</f>
        <v>#N/A</v>
      </c>
      <c r="O7194" t="e" cm="1">
        <f t="array" ref="O7194">INDEX($B$9:$F$1048576, $J7194, $K7194 )</f>
        <v>#N/A</v>
      </c>
      <c r="P7194" t="str" cm="1">
        <f t="array" ref="P7194">IF( $L7194, TRIM(_xll.IMDP("IR", $G$5&amp;$N7194, $G$6)), "" )</f>
        <v/>
      </c>
      <c r="Q7194" t="b" cm="1">
        <f t="array" ref="Q7194">IF(
    $U$1=1, AND($P7194&lt;&gt;"", $P7194&lt;&gt;"...", $P7194&lt;&gt;"입력오류"),
    IF(
        $U$18=1, AND($P7194&lt;&gt;"", $P7194&lt;&gt;"...", $P7194&lt;&gt;"입력오류", ISNUMBER(FIND(INDEX($T$2:$T$7,$U$1),$P7194))),
        IF(
            $U$17="기타", AND($P7194&lt;&gt;"", $P7194&lt;&gt;"...", $P7194&lt;&gt;"입력오류", NOT(ISNUMBER(FIND($T$21:$T$34,$P7194)))),
            AND($P7194&lt;&gt;"", $P7194&lt;&gt;"...", $P7194&lt;&gt;"입력오류", $T$19=$P7194)
        )
    )
)</f>
        <v>0</v>
      </c>
    </row>
    <row r="7195" spans="9:17">
      <c r="I7195">
        <f t="shared" si="337"/>
        <v>7194</v>
      </c>
      <c r="J7195" t="e">
        <f t="shared" si="338"/>
        <v>#N/A</v>
      </c>
      <c r="K7195" t="e">
        <f t="shared" si="336"/>
        <v>#N/A</v>
      </c>
      <c r="L7195" t="b">
        <f>COUNTIF($N$2:N7195, N7195)=1</f>
        <v>0</v>
      </c>
      <c r="M7195" s="37">
        <f>IF( $Q7195, MAX($M$1:M7194)+1, 0)</f>
        <v>0</v>
      </c>
      <c r="N7195" t="e" cm="1">
        <f t="array" ref="N7195">INDEX($A$9:$F$1048576, $J7195, $K7195 )</f>
        <v>#N/A</v>
      </c>
      <c r="O7195" t="e" cm="1">
        <f t="array" ref="O7195">INDEX($B$9:$F$1048576, $J7195, $K7195 )</f>
        <v>#N/A</v>
      </c>
      <c r="P7195" t="str" cm="1">
        <f t="array" ref="P7195">IF( $L7195, TRIM(_xll.IMDP("IR", $G$5&amp;$N7195, $G$6)), "" )</f>
        <v/>
      </c>
      <c r="Q7195" t="b" cm="1">
        <f t="array" ref="Q7195">IF(
    $U$1=1, AND($P7195&lt;&gt;"", $P7195&lt;&gt;"...", $P7195&lt;&gt;"입력오류"),
    IF(
        $U$18=1, AND($P7195&lt;&gt;"", $P7195&lt;&gt;"...", $P7195&lt;&gt;"입력오류", ISNUMBER(FIND(INDEX($T$2:$T$7,$U$1),$P7195))),
        IF(
            $U$17="기타", AND($P7195&lt;&gt;"", $P7195&lt;&gt;"...", $P7195&lt;&gt;"입력오류", NOT(ISNUMBER(FIND($T$21:$T$34,$P7195)))),
            AND($P7195&lt;&gt;"", $P7195&lt;&gt;"...", $P7195&lt;&gt;"입력오류", $T$19=$P7195)
        )
    )
)</f>
        <v>0</v>
      </c>
    </row>
    <row r="7196" spans="9:17">
      <c r="I7196">
        <f t="shared" si="337"/>
        <v>7195</v>
      </c>
      <c r="J7196" t="e">
        <f t="shared" si="338"/>
        <v>#N/A</v>
      </c>
      <c r="K7196" t="e">
        <f t="shared" si="336"/>
        <v>#N/A</v>
      </c>
      <c r="L7196" t="b">
        <f>COUNTIF($N$2:N7196, N7196)=1</f>
        <v>0</v>
      </c>
      <c r="M7196" s="37">
        <f>IF( $Q7196, MAX($M$1:M7195)+1, 0)</f>
        <v>0</v>
      </c>
      <c r="N7196" t="e" cm="1">
        <f t="array" ref="N7196">INDEX($A$9:$F$1048576, $J7196, $K7196 )</f>
        <v>#N/A</v>
      </c>
      <c r="O7196" t="e" cm="1">
        <f t="array" ref="O7196">INDEX($B$9:$F$1048576, $J7196, $K7196 )</f>
        <v>#N/A</v>
      </c>
      <c r="P7196" t="str" cm="1">
        <f t="array" ref="P7196">IF( $L7196, TRIM(_xll.IMDP("IR", $G$5&amp;$N7196, $G$6)), "" )</f>
        <v/>
      </c>
      <c r="Q7196" t="b" cm="1">
        <f t="array" ref="Q7196">IF(
    $U$1=1, AND($P7196&lt;&gt;"", $P7196&lt;&gt;"...", $P7196&lt;&gt;"입력오류"),
    IF(
        $U$18=1, AND($P7196&lt;&gt;"", $P7196&lt;&gt;"...", $P7196&lt;&gt;"입력오류", ISNUMBER(FIND(INDEX($T$2:$T$7,$U$1),$P7196))),
        IF(
            $U$17="기타", AND($P7196&lt;&gt;"", $P7196&lt;&gt;"...", $P7196&lt;&gt;"입력오류", NOT(ISNUMBER(FIND($T$21:$T$34,$P7196)))),
            AND($P7196&lt;&gt;"", $P7196&lt;&gt;"...", $P7196&lt;&gt;"입력오류", $T$19=$P7196)
        )
    )
)</f>
        <v>0</v>
      </c>
    </row>
    <row r="7197" spans="9:17">
      <c r="I7197">
        <f t="shared" si="337"/>
        <v>7196</v>
      </c>
      <c r="J7197" t="e">
        <f t="shared" si="338"/>
        <v>#N/A</v>
      </c>
      <c r="K7197" t="e">
        <f t="shared" si="336"/>
        <v>#N/A</v>
      </c>
      <c r="L7197" t="b">
        <f>COUNTIF($N$2:N7197, N7197)=1</f>
        <v>0</v>
      </c>
      <c r="M7197" s="37">
        <f>IF( $Q7197, MAX($M$1:M7196)+1, 0)</f>
        <v>0</v>
      </c>
      <c r="N7197" t="e" cm="1">
        <f t="array" ref="N7197">INDEX($A$9:$F$1048576, $J7197, $K7197 )</f>
        <v>#N/A</v>
      </c>
      <c r="O7197" t="e" cm="1">
        <f t="array" ref="O7197">INDEX($B$9:$F$1048576, $J7197, $K7197 )</f>
        <v>#N/A</v>
      </c>
      <c r="P7197" t="str" cm="1">
        <f t="array" ref="P7197">IF( $L7197, TRIM(_xll.IMDP("IR", $G$5&amp;$N7197, $G$6)), "" )</f>
        <v/>
      </c>
      <c r="Q7197" t="b" cm="1">
        <f t="array" ref="Q7197">IF(
    $U$1=1, AND($P7197&lt;&gt;"", $P7197&lt;&gt;"...", $P7197&lt;&gt;"입력오류"),
    IF(
        $U$18=1, AND($P7197&lt;&gt;"", $P7197&lt;&gt;"...", $P7197&lt;&gt;"입력오류", ISNUMBER(FIND(INDEX($T$2:$T$7,$U$1),$P7197))),
        IF(
            $U$17="기타", AND($P7197&lt;&gt;"", $P7197&lt;&gt;"...", $P7197&lt;&gt;"입력오류", NOT(ISNUMBER(FIND($T$21:$T$34,$P7197)))),
            AND($P7197&lt;&gt;"", $P7197&lt;&gt;"...", $P7197&lt;&gt;"입력오류", $T$19=$P7197)
        )
    )
)</f>
        <v>0</v>
      </c>
    </row>
    <row r="7198" spans="9:17">
      <c r="I7198">
        <f t="shared" si="337"/>
        <v>7197</v>
      </c>
      <c r="J7198" t="e">
        <f t="shared" si="338"/>
        <v>#N/A</v>
      </c>
      <c r="K7198" t="e">
        <f t="shared" si="336"/>
        <v>#N/A</v>
      </c>
      <c r="L7198" t="b">
        <f>COUNTIF($N$2:N7198, N7198)=1</f>
        <v>0</v>
      </c>
      <c r="M7198" s="37">
        <f>IF( $Q7198, MAX($M$1:M7197)+1, 0)</f>
        <v>0</v>
      </c>
      <c r="N7198" t="e" cm="1">
        <f t="array" ref="N7198">INDEX($A$9:$F$1048576, $J7198, $K7198 )</f>
        <v>#N/A</v>
      </c>
      <c r="O7198" t="e" cm="1">
        <f t="array" ref="O7198">INDEX($B$9:$F$1048576, $J7198, $K7198 )</f>
        <v>#N/A</v>
      </c>
      <c r="P7198" t="str" cm="1">
        <f t="array" ref="P7198">IF( $L7198, TRIM(_xll.IMDP("IR", $G$5&amp;$N7198, $G$6)), "" )</f>
        <v/>
      </c>
      <c r="Q7198" t="b" cm="1">
        <f t="array" ref="Q7198">IF(
    $U$1=1, AND($P7198&lt;&gt;"", $P7198&lt;&gt;"...", $P7198&lt;&gt;"입력오류"),
    IF(
        $U$18=1, AND($P7198&lt;&gt;"", $P7198&lt;&gt;"...", $P7198&lt;&gt;"입력오류", ISNUMBER(FIND(INDEX($T$2:$T$7,$U$1),$P7198))),
        IF(
            $U$17="기타", AND($P7198&lt;&gt;"", $P7198&lt;&gt;"...", $P7198&lt;&gt;"입력오류", NOT(ISNUMBER(FIND($T$21:$T$34,$P7198)))),
            AND($P7198&lt;&gt;"", $P7198&lt;&gt;"...", $P7198&lt;&gt;"입력오류", $T$19=$P7198)
        )
    )
)</f>
        <v>0</v>
      </c>
    </row>
    <row r="7199" spans="9:17">
      <c r="I7199">
        <f t="shared" si="337"/>
        <v>7198</v>
      </c>
      <c r="J7199" t="e">
        <f t="shared" si="338"/>
        <v>#N/A</v>
      </c>
      <c r="K7199" t="e">
        <f t="shared" si="336"/>
        <v>#N/A</v>
      </c>
      <c r="L7199" t="b">
        <f>COUNTIF($N$2:N7199, N7199)=1</f>
        <v>0</v>
      </c>
      <c r="M7199" s="37">
        <f>IF( $Q7199, MAX($M$1:M7198)+1, 0)</f>
        <v>0</v>
      </c>
      <c r="N7199" t="e" cm="1">
        <f t="array" ref="N7199">INDEX($A$9:$F$1048576, $J7199, $K7199 )</f>
        <v>#N/A</v>
      </c>
      <c r="O7199" t="e" cm="1">
        <f t="array" ref="O7199">INDEX($B$9:$F$1048576, $J7199, $K7199 )</f>
        <v>#N/A</v>
      </c>
      <c r="P7199" t="str" cm="1">
        <f t="array" ref="P7199">IF( $L7199, TRIM(_xll.IMDP("IR", $G$5&amp;$N7199, $G$6)), "" )</f>
        <v/>
      </c>
      <c r="Q7199" t="b" cm="1">
        <f t="array" ref="Q7199">IF(
    $U$1=1, AND($P7199&lt;&gt;"", $P7199&lt;&gt;"...", $P7199&lt;&gt;"입력오류"),
    IF(
        $U$18=1, AND($P7199&lt;&gt;"", $P7199&lt;&gt;"...", $P7199&lt;&gt;"입력오류", ISNUMBER(FIND(INDEX($T$2:$T$7,$U$1),$P7199))),
        IF(
            $U$17="기타", AND($P7199&lt;&gt;"", $P7199&lt;&gt;"...", $P7199&lt;&gt;"입력오류", NOT(ISNUMBER(FIND($T$21:$T$34,$P7199)))),
            AND($P7199&lt;&gt;"", $P7199&lt;&gt;"...", $P7199&lt;&gt;"입력오류", $T$19=$P7199)
        )
    )
)</f>
        <v>0</v>
      </c>
    </row>
    <row r="7200" spans="9:17">
      <c r="I7200">
        <f t="shared" si="337"/>
        <v>7199</v>
      </c>
      <c r="J7200" t="e">
        <f t="shared" si="338"/>
        <v>#N/A</v>
      </c>
      <c r="K7200" t="e">
        <f t="shared" si="336"/>
        <v>#N/A</v>
      </c>
      <c r="L7200" t="b">
        <f>COUNTIF($N$2:N7200, N7200)=1</f>
        <v>0</v>
      </c>
      <c r="M7200" s="37">
        <f>IF( $Q7200, MAX($M$1:M7199)+1, 0)</f>
        <v>0</v>
      </c>
      <c r="N7200" t="e" cm="1">
        <f t="array" ref="N7200">INDEX($A$9:$F$1048576, $J7200, $K7200 )</f>
        <v>#N/A</v>
      </c>
      <c r="O7200" t="e" cm="1">
        <f t="array" ref="O7200">INDEX($B$9:$F$1048576, $J7200, $K7200 )</f>
        <v>#N/A</v>
      </c>
      <c r="P7200" t="str" cm="1">
        <f t="array" ref="P7200">IF( $L7200, TRIM(_xll.IMDP("IR", $G$5&amp;$N7200, $G$6)), "" )</f>
        <v/>
      </c>
      <c r="Q7200" t="b" cm="1">
        <f t="array" ref="Q7200">IF(
    $U$1=1, AND($P7200&lt;&gt;"", $P7200&lt;&gt;"...", $P7200&lt;&gt;"입력오류"),
    IF(
        $U$18=1, AND($P7200&lt;&gt;"", $P7200&lt;&gt;"...", $P7200&lt;&gt;"입력오류", ISNUMBER(FIND(INDEX($T$2:$T$7,$U$1),$P7200))),
        IF(
            $U$17="기타", AND($P7200&lt;&gt;"", $P7200&lt;&gt;"...", $P7200&lt;&gt;"입력오류", NOT(ISNUMBER(FIND($T$21:$T$34,$P7200)))),
            AND($P7200&lt;&gt;"", $P7200&lt;&gt;"...", $P7200&lt;&gt;"입력오류", $T$19=$P7200)
        )
    )
)</f>
        <v>0</v>
      </c>
    </row>
    <row r="7201" spans="9:17">
      <c r="I7201">
        <f t="shared" si="337"/>
        <v>7200</v>
      </c>
      <c r="J7201" t="e">
        <f t="shared" si="338"/>
        <v>#N/A</v>
      </c>
      <c r="K7201" t="e">
        <f t="shared" si="336"/>
        <v>#N/A</v>
      </c>
      <c r="L7201" t="b">
        <f>COUNTIF($N$2:N7201, N7201)=1</f>
        <v>0</v>
      </c>
      <c r="M7201" s="37">
        <f>IF( $Q7201, MAX($M$1:M7200)+1, 0)</f>
        <v>0</v>
      </c>
      <c r="N7201" t="e" cm="1">
        <f t="array" ref="N7201">INDEX($A$9:$F$1048576, $J7201, $K7201 )</f>
        <v>#N/A</v>
      </c>
      <c r="O7201" t="e" cm="1">
        <f t="array" ref="O7201">INDEX($B$9:$F$1048576, $J7201, $K7201 )</f>
        <v>#N/A</v>
      </c>
      <c r="P7201" t="str" cm="1">
        <f t="array" ref="P7201">IF( $L7201, TRIM(_xll.IMDP("IR", $G$5&amp;$N7201, $G$6)), "" )</f>
        <v/>
      </c>
      <c r="Q7201" t="b" cm="1">
        <f t="array" ref="Q7201">IF(
    $U$1=1, AND($P7201&lt;&gt;"", $P7201&lt;&gt;"...", $P7201&lt;&gt;"입력오류"),
    IF(
        $U$18=1, AND($P7201&lt;&gt;"", $P7201&lt;&gt;"...", $P7201&lt;&gt;"입력오류", ISNUMBER(FIND(INDEX($T$2:$T$7,$U$1),$P7201))),
        IF(
            $U$17="기타", AND($P7201&lt;&gt;"", $P7201&lt;&gt;"...", $P7201&lt;&gt;"입력오류", NOT(ISNUMBER(FIND($T$21:$T$34,$P7201)))),
            AND($P7201&lt;&gt;"", $P7201&lt;&gt;"...", $P7201&lt;&gt;"입력오류", $T$19=$P7201)
        )
    )
)</f>
        <v>0</v>
      </c>
    </row>
    <row r="7202" spans="9:17">
      <c r="I7202">
        <f t="shared" si="337"/>
        <v>7201</v>
      </c>
      <c r="J7202" t="e">
        <f t="shared" si="338"/>
        <v>#N/A</v>
      </c>
      <c r="K7202" t="e">
        <f t="shared" si="336"/>
        <v>#N/A</v>
      </c>
      <c r="L7202" t="b">
        <f>COUNTIF($N$2:N7202, N7202)=1</f>
        <v>0</v>
      </c>
      <c r="M7202" s="37">
        <f>IF( $Q7202, MAX($M$1:M7201)+1, 0)</f>
        <v>0</v>
      </c>
      <c r="N7202" t="e" cm="1">
        <f t="array" ref="N7202">INDEX($A$9:$F$1048576, $J7202, $K7202 )</f>
        <v>#N/A</v>
      </c>
      <c r="O7202" t="e" cm="1">
        <f t="array" ref="O7202">INDEX($B$9:$F$1048576, $J7202, $K7202 )</f>
        <v>#N/A</v>
      </c>
      <c r="P7202" t="str" cm="1">
        <f t="array" ref="P7202">IF( $L7202, TRIM(_xll.IMDP("IR", $G$5&amp;$N7202, $G$6)), "" )</f>
        <v/>
      </c>
      <c r="Q7202" t="b" cm="1">
        <f t="array" ref="Q7202">IF(
    $U$1=1, AND($P7202&lt;&gt;"", $P7202&lt;&gt;"...", $P7202&lt;&gt;"입력오류"),
    IF(
        $U$18=1, AND($P7202&lt;&gt;"", $P7202&lt;&gt;"...", $P7202&lt;&gt;"입력오류", ISNUMBER(FIND(INDEX($T$2:$T$7,$U$1),$P7202))),
        IF(
            $U$17="기타", AND($P7202&lt;&gt;"", $P7202&lt;&gt;"...", $P7202&lt;&gt;"입력오류", NOT(ISNUMBER(FIND($T$21:$T$34,$P7202)))),
            AND($P7202&lt;&gt;"", $P7202&lt;&gt;"...", $P7202&lt;&gt;"입력오류", $T$19=$P7202)
        )
    )
)</f>
        <v>0</v>
      </c>
    </row>
    <row r="7203" spans="9:17">
      <c r="I7203">
        <f t="shared" si="337"/>
        <v>7202</v>
      </c>
      <c r="J7203" t="e">
        <f t="shared" si="338"/>
        <v>#N/A</v>
      </c>
      <c r="K7203" t="e">
        <f t="shared" si="336"/>
        <v>#N/A</v>
      </c>
      <c r="L7203" t="b">
        <f>COUNTIF($N$2:N7203, N7203)=1</f>
        <v>0</v>
      </c>
      <c r="M7203" s="37">
        <f>IF( $Q7203, MAX($M$1:M7202)+1, 0)</f>
        <v>0</v>
      </c>
      <c r="N7203" t="e" cm="1">
        <f t="array" ref="N7203">INDEX($A$9:$F$1048576, $J7203, $K7203 )</f>
        <v>#N/A</v>
      </c>
      <c r="O7203" t="e" cm="1">
        <f t="array" ref="O7203">INDEX($B$9:$F$1048576, $J7203, $K7203 )</f>
        <v>#N/A</v>
      </c>
      <c r="P7203" t="str" cm="1">
        <f t="array" ref="P7203">IF( $L7203, TRIM(_xll.IMDP("IR", $G$5&amp;$N7203, $G$6)), "" )</f>
        <v/>
      </c>
      <c r="Q7203" t="b" cm="1">
        <f t="array" ref="Q7203">IF(
    $U$1=1, AND($P7203&lt;&gt;"", $P7203&lt;&gt;"...", $P7203&lt;&gt;"입력오류"),
    IF(
        $U$18=1, AND($P7203&lt;&gt;"", $P7203&lt;&gt;"...", $P7203&lt;&gt;"입력오류", ISNUMBER(FIND(INDEX($T$2:$T$7,$U$1),$P7203))),
        IF(
            $U$17="기타", AND($P7203&lt;&gt;"", $P7203&lt;&gt;"...", $P7203&lt;&gt;"입력오류", NOT(ISNUMBER(FIND($T$21:$T$34,$P7203)))),
            AND($P7203&lt;&gt;"", $P7203&lt;&gt;"...", $P7203&lt;&gt;"입력오류", $T$19=$P7203)
        )
    )
)</f>
        <v>0</v>
      </c>
    </row>
    <row r="7204" spans="9:17">
      <c r="I7204">
        <f t="shared" si="337"/>
        <v>7203</v>
      </c>
      <c r="J7204" t="e">
        <f t="shared" si="338"/>
        <v>#N/A</v>
      </c>
      <c r="K7204" t="e">
        <f t="shared" si="336"/>
        <v>#N/A</v>
      </c>
      <c r="L7204" t="b">
        <f>COUNTIF($N$2:N7204, N7204)=1</f>
        <v>0</v>
      </c>
      <c r="M7204" s="37">
        <f>IF( $Q7204, MAX($M$1:M7203)+1, 0)</f>
        <v>0</v>
      </c>
      <c r="N7204" t="e" cm="1">
        <f t="array" ref="N7204">INDEX($A$9:$F$1048576, $J7204, $K7204 )</f>
        <v>#N/A</v>
      </c>
      <c r="O7204" t="e" cm="1">
        <f t="array" ref="O7204">INDEX($B$9:$F$1048576, $J7204, $K7204 )</f>
        <v>#N/A</v>
      </c>
      <c r="P7204" t="str" cm="1">
        <f t="array" ref="P7204">IF( $L7204, TRIM(_xll.IMDP("IR", $G$5&amp;$N7204, $G$6)), "" )</f>
        <v/>
      </c>
      <c r="Q7204" t="b" cm="1">
        <f t="array" ref="Q7204">IF(
    $U$1=1, AND($P7204&lt;&gt;"", $P7204&lt;&gt;"...", $P7204&lt;&gt;"입력오류"),
    IF(
        $U$18=1, AND($P7204&lt;&gt;"", $P7204&lt;&gt;"...", $P7204&lt;&gt;"입력오류", ISNUMBER(FIND(INDEX($T$2:$T$7,$U$1),$P7204))),
        IF(
            $U$17="기타", AND($P7204&lt;&gt;"", $P7204&lt;&gt;"...", $P7204&lt;&gt;"입력오류", NOT(ISNUMBER(FIND($T$21:$T$34,$P7204)))),
            AND($P7204&lt;&gt;"", $P7204&lt;&gt;"...", $P7204&lt;&gt;"입력오류", $T$19=$P7204)
        )
    )
)</f>
        <v>0</v>
      </c>
    </row>
    <row r="7205" spans="9:17">
      <c r="I7205">
        <f t="shared" si="337"/>
        <v>7204</v>
      </c>
      <c r="J7205" t="e">
        <f t="shared" si="338"/>
        <v>#N/A</v>
      </c>
      <c r="K7205" t="e">
        <f t="shared" si="336"/>
        <v>#N/A</v>
      </c>
      <c r="L7205" t="b">
        <f>COUNTIF($N$2:N7205, N7205)=1</f>
        <v>0</v>
      </c>
      <c r="M7205" s="37">
        <f>IF( $Q7205, MAX($M$1:M7204)+1, 0)</f>
        <v>0</v>
      </c>
      <c r="N7205" t="e" cm="1">
        <f t="array" ref="N7205">INDEX($A$9:$F$1048576, $J7205, $K7205 )</f>
        <v>#N/A</v>
      </c>
      <c r="O7205" t="e" cm="1">
        <f t="array" ref="O7205">INDEX($B$9:$F$1048576, $J7205, $K7205 )</f>
        <v>#N/A</v>
      </c>
      <c r="P7205" t="str" cm="1">
        <f t="array" ref="P7205">IF( $L7205, TRIM(_xll.IMDP("IR", $G$5&amp;$N7205, $G$6)), "" )</f>
        <v/>
      </c>
      <c r="Q7205" t="b" cm="1">
        <f t="array" ref="Q7205">IF(
    $U$1=1, AND($P7205&lt;&gt;"", $P7205&lt;&gt;"...", $P7205&lt;&gt;"입력오류"),
    IF(
        $U$18=1, AND($P7205&lt;&gt;"", $P7205&lt;&gt;"...", $P7205&lt;&gt;"입력오류", ISNUMBER(FIND(INDEX($T$2:$T$7,$U$1),$P7205))),
        IF(
            $U$17="기타", AND($P7205&lt;&gt;"", $P7205&lt;&gt;"...", $P7205&lt;&gt;"입력오류", NOT(ISNUMBER(FIND($T$21:$T$34,$P7205)))),
            AND($P7205&lt;&gt;"", $P7205&lt;&gt;"...", $P7205&lt;&gt;"입력오류", $T$19=$P7205)
        )
    )
)</f>
        <v>0</v>
      </c>
    </row>
    <row r="7206" spans="9:17">
      <c r="I7206">
        <f t="shared" si="337"/>
        <v>7205</v>
      </c>
      <c r="J7206" t="e">
        <f t="shared" si="338"/>
        <v>#N/A</v>
      </c>
      <c r="K7206" t="e">
        <f t="shared" si="336"/>
        <v>#N/A</v>
      </c>
      <c r="L7206" t="b">
        <f>COUNTIF($N$2:N7206, N7206)=1</f>
        <v>0</v>
      </c>
      <c r="M7206" s="37">
        <f>IF( $Q7206, MAX($M$1:M7205)+1, 0)</f>
        <v>0</v>
      </c>
      <c r="N7206" t="e" cm="1">
        <f t="array" ref="N7206">INDEX($A$9:$F$1048576, $J7206, $K7206 )</f>
        <v>#N/A</v>
      </c>
      <c r="O7206" t="e" cm="1">
        <f t="array" ref="O7206">INDEX($B$9:$F$1048576, $J7206, $K7206 )</f>
        <v>#N/A</v>
      </c>
      <c r="P7206" t="str" cm="1">
        <f t="array" ref="P7206">IF( $L7206, TRIM(_xll.IMDP("IR", $G$5&amp;$N7206, $G$6)), "" )</f>
        <v/>
      </c>
      <c r="Q7206" t="b" cm="1">
        <f t="array" ref="Q7206">IF(
    $U$1=1, AND($P7206&lt;&gt;"", $P7206&lt;&gt;"...", $P7206&lt;&gt;"입력오류"),
    IF(
        $U$18=1, AND($P7206&lt;&gt;"", $P7206&lt;&gt;"...", $P7206&lt;&gt;"입력오류", ISNUMBER(FIND(INDEX($T$2:$T$7,$U$1),$P7206))),
        IF(
            $U$17="기타", AND($P7206&lt;&gt;"", $P7206&lt;&gt;"...", $P7206&lt;&gt;"입력오류", NOT(ISNUMBER(FIND($T$21:$T$34,$P7206)))),
            AND($P7206&lt;&gt;"", $P7206&lt;&gt;"...", $P7206&lt;&gt;"입력오류", $T$19=$P7206)
        )
    )
)</f>
        <v>0</v>
      </c>
    </row>
    <row r="7207" spans="9:17">
      <c r="I7207">
        <f t="shared" si="337"/>
        <v>7206</v>
      </c>
      <c r="J7207" t="e">
        <f t="shared" si="338"/>
        <v>#N/A</v>
      </c>
      <c r="K7207" t="e">
        <f t="shared" si="336"/>
        <v>#N/A</v>
      </c>
      <c r="L7207" t="b">
        <f>COUNTIF($N$2:N7207, N7207)=1</f>
        <v>0</v>
      </c>
      <c r="M7207" s="37">
        <f>IF( $Q7207, MAX($M$1:M7206)+1, 0)</f>
        <v>0</v>
      </c>
      <c r="N7207" t="e" cm="1">
        <f t="array" ref="N7207">INDEX($A$9:$F$1048576, $J7207, $K7207 )</f>
        <v>#N/A</v>
      </c>
      <c r="O7207" t="e" cm="1">
        <f t="array" ref="O7207">INDEX($B$9:$F$1048576, $J7207, $K7207 )</f>
        <v>#N/A</v>
      </c>
      <c r="P7207" t="str" cm="1">
        <f t="array" ref="P7207">IF( $L7207, TRIM(_xll.IMDP("IR", $G$5&amp;$N7207, $G$6)), "" )</f>
        <v/>
      </c>
      <c r="Q7207" t="b" cm="1">
        <f t="array" ref="Q7207">IF(
    $U$1=1, AND($P7207&lt;&gt;"", $P7207&lt;&gt;"...", $P7207&lt;&gt;"입력오류"),
    IF(
        $U$18=1, AND($P7207&lt;&gt;"", $P7207&lt;&gt;"...", $P7207&lt;&gt;"입력오류", ISNUMBER(FIND(INDEX($T$2:$T$7,$U$1),$P7207))),
        IF(
            $U$17="기타", AND($P7207&lt;&gt;"", $P7207&lt;&gt;"...", $P7207&lt;&gt;"입력오류", NOT(ISNUMBER(FIND($T$21:$T$34,$P7207)))),
            AND($P7207&lt;&gt;"", $P7207&lt;&gt;"...", $P7207&lt;&gt;"입력오류", $T$19=$P7207)
        )
    )
)</f>
        <v>0</v>
      </c>
    </row>
    <row r="7208" spans="9:17">
      <c r="I7208">
        <f t="shared" si="337"/>
        <v>7207</v>
      </c>
      <c r="J7208" t="e">
        <f t="shared" si="338"/>
        <v>#N/A</v>
      </c>
      <c r="K7208" t="e">
        <f t="shared" si="336"/>
        <v>#N/A</v>
      </c>
      <c r="L7208" t="b">
        <f>COUNTIF($N$2:N7208, N7208)=1</f>
        <v>0</v>
      </c>
      <c r="M7208" s="37">
        <f>IF( $Q7208, MAX($M$1:M7207)+1, 0)</f>
        <v>0</v>
      </c>
      <c r="N7208" t="e" cm="1">
        <f t="array" ref="N7208">INDEX($A$9:$F$1048576, $J7208, $K7208 )</f>
        <v>#N/A</v>
      </c>
      <c r="O7208" t="e" cm="1">
        <f t="array" ref="O7208">INDEX($B$9:$F$1048576, $J7208, $K7208 )</f>
        <v>#N/A</v>
      </c>
      <c r="P7208" t="str" cm="1">
        <f t="array" ref="P7208">IF( $L7208, TRIM(_xll.IMDP("IR", $G$5&amp;$N7208, $G$6)), "" )</f>
        <v/>
      </c>
      <c r="Q7208" t="b" cm="1">
        <f t="array" ref="Q7208">IF(
    $U$1=1, AND($P7208&lt;&gt;"", $P7208&lt;&gt;"...", $P7208&lt;&gt;"입력오류"),
    IF(
        $U$18=1, AND($P7208&lt;&gt;"", $P7208&lt;&gt;"...", $P7208&lt;&gt;"입력오류", ISNUMBER(FIND(INDEX($T$2:$T$7,$U$1),$P7208))),
        IF(
            $U$17="기타", AND($P7208&lt;&gt;"", $P7208&lt;&gt;"...", $P7208&lt;&gt;"입력오류", NOT(ISNUMBER(FIND($T$21:$T$34,$P7208)))),
            AND($P7208&lt;&gt;"", $P7208&lt;&gt;"...", $P7208&lt;&gt;"입력오류", $T$19=$P7208)
        )
    )
)</f>
        <v>0</v>
      </c>
    </row>
    <row r="7209" spans="9:17">
      <c r="I7209">
        <f t="shared" si="337"/>
        <v>7208</v>
      </c>
      <c r="J7209" t="e">
        <f t="shared" si="338"/>
        <v>#N/A</v>
      </c>
      <c r="K7209" t="e">
        <f t="shared" si="336"/>
        <v>#N/A</v>
      </c>
      <c r="L7209" t="b">
        <f>COUNTIF($N$2:N7209, N7209)=1</f>
        <v>0</v>
      </c>
      <c r="M7209" s="37">
        <f>IF( $Q7209, MAX($M$1:M7208)+1, 0)</f>
        <v>0</v>
      </c>
      <c r="N7209" t="e" cm="1">
        <f t="array" ref="N7209">INDEX($A$9:$F$1048576, $J7209, $K7209 )</f>
        <v>#N/A</v>
      </c>
      <c r="O7209" t="e" cm="1">
        <f t="array" ref="O7209">INDEX($B$9:$F$1048576, $J7209, $K7209 )</f>
        <v>#N/A</v>
      </c>
      <c r="P7209" t="str" cm="1">
        <f t="array" ref="P7209">IF( $L7209, TRIM(_xll.IMDP("IR", $G$5&amp;$N7209, $G$6)), "" )</f>
        <v/>
      </c>
      <c r="Q7209" t="b" cm="1">
        <f t="array" ref="Q7209">IF(
    $U$1=1, AND($P7209&lt;&gt;"", $P7209&lt;&gt;"...", $P7209&lt;&gt;"입력오류"),
    IF(
        $U$18=1, AND($P7209&lt;&gt;"", $P7209&lt;&gt;"...", $P7209&lt;&gt;"입력오류", ISNUMBER(FIND(INDEX($T$2:$T$7,$U$1),$P7209))),
        IF(
            $U$17="기타", AND($P7209&lt;&gt;"", $P7209&lt;&gt;"...", $P7209&lt;&gt;"입력오류", NOT(ISNUMBER(FIND($T$21:$T$34,$P7209)))),
            AND($P7209&lt;&gt;"", $P7209&lt;&gt;"...", $P7209&lt;&gt;"입력오류", $T$19=$P7209)
        )
    )
)</f>
        <v>0</v>
      </c>
    </row>
    <row r="7210" spans="9:17">
      <c r="I7210">
        <f t="shared" si="337"/>
        <v>7209</v>
      </c>
      <c r="J7210" t="e">
        <f t="shared" si="338"/>
        <v>#N/A</v>
      </c>
      <c r="K7210" t="e">
        <f t="shared" si="336"/>
        <v>#N/A</v>
      </c>
      <c r="L7210" t="b">
        <f>COUNTIF($N$2:N7210, N7210)=1</f>
        <v>0</v>
      </c>
      <c r="M7210" s="37">
        <f>IF( $Q7210, MAX($M$1:M7209)+1, 0)</f>
        <v>0</v>
      </c>
      <c r="N7210" t="e" cm="1">
        <f t="array" ref="N7210">INDEX($A$9:$F$1048576, $J7210, $K7210 )</f>
        <v>#N/A</v>
      </c>
      <c r="O7210" t="e" cm="1">
        <f t="array" ref="O7210">INDEX($B$9:$F$1048576, $J7210, $K7210 )</f>
        <v>#N/A</v>
      </c>
      <c r="P7210" t="str" cm="1">
        <f t="array" ref="P7210">IF( $L7210, TRIM(_xll.IMDP("IR", $G$5&amp;$N7210, $G$6)), "" )</f>
        <v/>
      </c>
      <c r="Q7210" t="b" cm="1">
        <f t="array" ref="Q7210">IF(
    $U$1=1, AND($P7210&lt;&gt;"", $P7210&lt;&gt;"...", $P7210&lt;&gt;"입력오류"),
    IF(
        $U$18=1, AND($P7210&lt;&gt;"", $P7210&lt;&gt;"...", $P7210&lt;&gt;"입력오류", ISNUMBER(FIND(INDEX($T$2:$T$7,$U$1),$P7210))),
        IF(
            $U$17="기타", AND($P7210&lt;&gt;"", $P7210&lt;&gt;"...", $P7210&lt;&gt;"입력오류", NOT(ISNUMBER(FIND($T$21:$T$34,$P7210)))),
            AND($P7210&lt;&gt;"", $P7210&lt;&gt;"...", $P7210&lt;&gt;"입력오류", $T$19=$P7210)
        )
    )
)</f>
        <v>0</v>
      </c>
    </row>
    <row r="7211" spans="9:17">
      <c r="I7211">
        <f t="shared" si="337"/>
        <v>7210</v>
      </c>
      <c r="J7211" t="e">
        <f t="shared" si="338"/>
        <v>#N/A</v>
      </c>
      <c r="K7211" t="e">
        <f t="shared" si="336"/>
        <v>#N/A</v>
      </c>
      <c r="L7211" t="b">
        <f>COUNTIF($N$2:N7211, N7211)=1</f>
        <v>0</v>
      </c>
      <c r="M7211" s="37">
        <f>IF( $Q7211, MAX($M$1:M7210)+1, 0)</f>
        <v>0</v>
      </c>
      <c r="N7211" t="e" cm="1">
        <f t="array" ref="N7211">INDEX($A$9:$F$1048576, $J7211, $K7211 )</f>
        <v>#N/A</v>
      </c>
      <c r="O7211" t="e" cm="1">
        <f t="array" ref="O7211">INDEX($B$9:$F$1048576, $J7211, $K7211 )</f>
        <v>#N/A</v>
      </c>
      <c r="P7211" t="str" cm="1">
        <f t="array" ref="P7211">IF( $L7211, TRIM(_xll.IMDP("IR", $G$5&amp;$N7211, $G$6)), "" )</f>
        <v/>
      </c>
      <c r="Q7211" t="b" cm="1">
        <f t="array" ref="Q7211">IF(
    $U$1=1, AND($P7211&lt;&gt;"", $P7211&lt;&gt;"...", $P7211&lt;&gt;"입력오류"),
    IF(
        $U$18=1, AND($P7211&lt;&gt;"", $P7211&lt;&gt;"...", $P7211&lt;&gt;"입력오류", ISNUMBER(FIND(INDEX($T$2:$T$7,$U$1),$P7211))),
        IF(
            $U$17="기타", AND($P7211&lt;&gt;"", $P7211&lt;&gt;"...", $P7211&lt;&gt;"입력오류", NOT(ISNUMBER(FIND($T$21:$T$34,$P7211)))),
            AND($P7211&lt;&gt;"", $P7211&lt;&gt;"...", $P7211&lt;&gt;"입력오류", $T$19=$P7211)
        )
    )
)</f>
        <v>0</v>
      </c>
    </row>
    <row r="7212" spans="9:17">
      <c r="I7212">
        <f t="shared" si="337"/>
        <v>7211</v>
      </c>
      <c r="J7212" t="e">
        <f t="shared" si="338"/>
        <v>#N/A</v>
      </c>
      <c r="K7212" t="e">
        <f t="shared" si="336"/>
        <v>#N/A</v>
      </c>
      <c r="L7212" t="b">
        <f>COUNTIF($N$2:N7212, N7212)=1</f>
        <v>0</v>
      </c>
      <c r="M7212" s="37">
        <f>IF( $Q7212, MAX($M$1:M7211)+1, 0)</f>
        <v>0</v>
      </c>
      <c r="N7212" t="e" cm="1">
        <f t="array" ref="N7212">INDEX($A$9:$F$1048576, $J7212, $K7212 )</f>
        <v>#N/A</v>
      </c>
      <c r="O7212" t="e" cm="1">
        <f t="array" ref="O7212">INDEX($B$9:$F$1048576, $J7212, $K7212 )</f>
        <v>#N/A</v>
      </c>
      <c r="P7212" t="str" cm="1">
        <f t="array" ref="P7212">IF( $L7212, TRIM(_xll.IMDP("IR", $G$5&amp;$N7212, $G$6)), "" )</f>
        <v/>
      </c>
      <c r="Q7212" t="b" cm="1">
        <f t="array" ref="Q7212">IF(
    $U$1=1, AND($P7212&lt;&gt;"", $P7212&lt;&gt;"...", $P7212&lt;&gt;"입력오류"),
    IF(
        $U$18=1, AND($P7212&lt;&gt;"", $P7212&lt;&gt;"...", $P7212&lt;&gt;"입력오류", ISNUMBER(FIND(INDEX($T$2:$T$7,$U$1),$P7212))),
        IF(
            $U$17="기타", AND($P7212&lt;&gt;"", $P7212&lt;&gt;"...", $P7212&lt;&gt;"입력오류", NOT(ISNUMBER(FIND($T$21:$T$34,$P7212)))),
            AND($P7212&lt;&gt;"", $P7212&lt;&gt;"...", $P7212&lt;&gt;"입력오류", $T$19=$P7212)
        )
    )
)</f>
        <v>0</v>
      </c>
    </row>
    <row r="7213" spans="9:17">
      <c r="I7213">
        <f t="shared" si="337"/>
        <v>7212</v>
      </c>
      <c r="J7213" t="e">
        <f t="shared" si="338"/>
        <v>#N/A</v>
      </c>
      <c r="K7213" t="e">
        <f t="shared" si="336"/>
        <v>#N/A</v>
      </c>
      <c r="L7213" t="b">
        <f>COUNTIF($N$2:N7213, N7213)=1</f>
        <v>0</v>
      </c>
      <c r="M7213" s="37">
        <f>IF( $Q7213, MAX($M$1:M7212)+1, 0)</f>
        <v>0</v>
      </c>
      <c r="N7213" t="e" cm="1">
        <f t="array" ref="N7213">INDEX($A$9:$F$1048576, $J7213, $K7213 )</f>
        <v>#N/A</v>
      </c>
      <c r="O7213" t="e" cm="1">
        <f t="array" ref="O7213">INDEX($B$9:$F$1048576, $J7213, $K7213 )</f>
        <v>#N/A</v>
      </c>
      <c r="P7213" t="str" cm="1">
        <f t="array" ref="P7213">IF( $L7213, TRIM(_xll.IMDP("IR", $G$5&amp;$N7213, $G$6)), "" )</f>
        <v/>
      </c>
      <c r="Q7213" t="b" cm="1">
        <f t="array" ref="Q7213">IF(
    $U$1=1, AND($P7213&lt;&gt;"", $P7213&lt;&gt;"...", $P7213&lt;&gt;"입력오류"),
    IF(
        $U$18=1, AND($P7213&lt;&gt;"", $P7213&lt;&gt;"...", $P7213&lt;&gt;"입력오류", ISNUMBER(FIND(INDEX($T$2:$T$7,$U$1),$P7213))),
        IF(
            $U$17="기타", AND($P7213&lt;&gt;"", $P7213&lt;&gt;"...", $P7213&lt;&gt;"입력오류", NOT(ISNUMBER(FIND($T$21:$T$34,$P7213)))),
            AND($P7213&lt;&gt;"", $P7213&lt;&gt;"...", $P7213&lt;&gt;"입력오류", $T$19=$P7213)
        )
    )
)</f>
        <v>0</v>
      </c>
    </row>
    <row r="7214" spans="9:17">
      <c r="I7214">
        <f t="shared" si="337"/>
        <v>7213</v>
      </c>
      <c r="J7214" t="e">
        <f t="shared" si="338"/>
        <v>#N/A</v>
      </c>
      <c r="K7214" t="e">
        <f t="shared" si="336"/>
        <v>#N/A</v>
      </c>
      <c r="L7214" t="b">
        <f>COUNTIF($N$2:N7214, N7214)=1</f>
        <v>0</v>
      </c>
      <c r="M7214" s="37">
        <f>IF( $Q7214, MAX($M$1:M7213)+1, 0)</f>
        <v>0</v>
      </c>
      <c r="N7214" t="e" cm="1">
        <f t="array" ref="N7214">INDEX($A$9:$F$1048576, $J7214, $K7214 )</f>
        <v>#N/A</v>
      </c>
      <c r="O7214" t="e" cm="1">
        <f t="array" ref="O7214">INDEX($B$9:$F$1048576, $J7214, $K7214 )</f>
        <v>#N/A</v>
      </c>
      <c r="P7214" t="str" cm="1">
        <f t="array" ref="P7214">IF( $L7214, TRIM(_xll.IMDP("IR", $G$5&amp;$N7214, $G$6)), "" )</f>
        <v/>
      </c>
      <c r="Q7214" t="b" cm="1">
        <f t="array" ref="Q7214">IF(
    $U$1=1, AND($P7214&lt;&gt;"", $P7214&lt;&gt;"...", $P7214&lt;&gt;"입력오류"),
    IF(
        $U$18=1, AND($P7214&lt;&gt;"", $P7214&lt;&gt;"...", $P7214&lt;&gt;"입력오류", ISNUMBER(FIND(INDEX($T$2:$T$7,$U$1),$P7214))),
        IF(
            $U$17="기타", AND($P7214&lt;&gt;"", $P7214&lt;&gt;"...", $P7214&lt;&gt;"입력오류", NOT(ISNUMBER(FIND($T$21:$T$34,$P7214)))),
            AND($P7214&lt;&gt;"", $P7214&lt;&gt;"...", $P7214&lt;&gt;"입력오류", $T$19=$P7214)
        )
    )
)</f>
        <v>0</v>
      </c>
    </row>
    <row r="7215" spans="9:17">
      <c r="I7215">
        <f t="shared" si="337"/>
        <v>7214</v>
      </c>
      <c r="J7215" t="e">
        <f t="shared" si="338"/>
        <v>#N/A</v>
      </c>
      <c r="K7215" t="e">
        <f t="shared" si="336"/>
        <v>#N/A</v>
      </c>
      <c r="L7215" t="b">
        <f>COUNTIF($N$2:N7215, N7215)=1</f>
        <v>0</v>
      </c>
      <c r="M7215" s="37">
        <f>IF( $Q7215, MAX($M$1:M7214)+1, 0)</f>
        <v>0</v>
      </c>
      <c r="N7215" t="e" cm="1">
        <f t="array" ref="N7215">INDEX($A$9:$F$1048576, $J7215, $K7215 )</f>
        <v>#N/A</v>
      </c>
      <c r="O7215" t="e" cm="1">
        <f t="array" ref="O7215">INDEX($B$9:$F$1048576, $J7215, $K7215 )</f>
        <v>#N/A</v>
      </c>
      <c r="P7215" t="str" cm="1">
        <f t="array" ref="P7215">IF( $L7215, TRIM(_xll.IMDP("IR", $G$5&amp;$N7215, $G$6)), "" )</f>
        <v/>
      </c>
      <c r="Q7215" t="b" cm="1">
        <f t="array" ref="Q7215">IF(
    $U$1=1, AND($P7215&lt;&gt;"", $P7215&lt;&gt;"...", $P7215&lt;&gt;"입력오류"),
    IF(
        $U$18=1, AND($P7215&lt;&gt;"", $P7215&lt;&gt;"...", $P7215&lt;&gt;"입력오류", ISNUMBER(FIND(INDEX($T$2:$T$7,$U$1),$P7215))),
        IF(
            $U$17="기타", AND($P7215&lt;&gt;"", $P7215&lt;&gt;"...", $P7215&lt;&gt;"입력오류", NOT(ISNUMBER(FIND($T$21:$T$34,$P7215)))),
            AND($P7215&lt;&gt;"", $P7215&lt;&gt;"...", $P7215&lt;&gt;"입력오류", $T$19=$P7215)
        )
    )
)</f>
        <v>0</v>
      </c>
    </row>
    <row r="7216" spans="9:17">
      <c r="I7216">
        <f t="shared" si="337"/>
        <v>7215</v>
      </c>
      <c r="J7216" t="e">
        <f t="shared" si="338"/>
        <v>#N/A</v>
      </c>
      <c r="K7216" t="e">
        <f t="shared" si="336"/>
        <v>#N/A</v>
      </c>
      <c r="L7216" t="b">
        <f>COUNTIF($N$2:N7216, N7216)=1</f>
        <v>0</v>
      </c>
      <c r="M7216" s="37">
        <f>IF( $Q7216, MAX($M$1:M7215)+1, 0)</f>
        <v>0</v>
      </c>
      <c r="N7216" t="e" cm="1">
        <f t="array" ref="N7216">INDEX($A$9:$F$1048576, $J7216, $K7216 )</f>
        <v>#N/A</v>
      </c>
      <c r="O7216" t="e" cm="1">
        <f t="array" ref="O7216">INDEX($B$9:$F$1048576, $J7216, $K7216 )</f>
        <v>#N/A</v>
      </c>
      <c r="P7216" t="str" cm="1">
        <f t="array" ref="P7216">IF( $L7216, TRIM(_xll.IMDP("IR", $G$5&amp;$N7216, $G$6)), "" )</f>
        <v/>
      </c>
      <c r="Q7216" t="b" cm="1">
        <f t="array" ref="Q7216">IF(
    $U$1=1, AND($P7216&lt;&gt;"", $P7216&lt;&gt;"...", $P7216&lt;&gt;"입력오류"),
    IF(
        $U$18=1, AND($P7216&lt;&gt;"", $P7216&lt;&gt;"...", $P7216&lt;&gt;"입력오류", ISNUMBER(FIND(INDEX($T$2:$T$7,$U$1),$P7216))),
        IF(
            $U$17="기타", AND($P7216&lt;&gt;"", $P7216&lt;&gt;"...", $P7216&lt;&gt;"입력오류", NOT(ISNUMBER(FIND($T$21:$T$34,$P7216)))),
            AND($P7216&lt;&gt;"", $P7216&lt;&gt;"...", $P7216&lt;&gt;"입력오류", $T$19=$P7216)
        )
    )
)</f>
        <v>0</v>
      </c>
    </row>
    <row r="7217" spans="9:17">
      <c r="I7217">
        <f t="shared" si="337"/>
        <v>7216</v>
      </c>
      <c r="J7217" t="e">
        <f t="shared" si="338"/>
        <v>#N/A</v>
      </c>
      <c r="K7217" t="e">
        <f t="shared" si="336"/>
        <v>#N/A</v>
      </c>
      <c r="L7217" t="b">
        <f>COUNTIF($N$2:N7217, N7217)=1</f>
        <v>0</v>
      </c>
      <c r="M7217" s="37">
        <f>IF( $Q7217, MAX($M$1:M7216)+1, 0)</f>
        <v>0</v>
      </c>
      <c r="N7217" t="e" cm="1">
        <f t="array" ref="N7217">INDEX($A$9:$F$1048576, $J7217, $K7217 )</f>
        <v>#N/A</v>
      </c>
      <c r="O7217" t="e" cm="1">
        <f t="array" ref="O7217">INDEX($B$9:$F$1048576, $J7217, $K7217 )</f>
        <v>#N/A</v>
      </c>
      <c r="P7217" t="str" cm="1">
        <f t="array" ref="P7217">IF( $L7217, TRIM(_xll.IMDP("IR", $G$5&amp;$N7217, $G$6)), "" )</f>
        <v/>
      </c>
      <c r="Q7217" t="b" cm="1">
        <f t="array" ref="Q7217">IF(
    $U$1=1, AND($P7217&lt;&gt;"", $P7217&lt;&gt;"...", $P7217&lt;&gt;"입력오류"),
    IF(
        $U$18=1, AND($P7217&lt;&gt;"", $P7217&lt;&gt;"...", $P7217&lt;&gt;"입력오류", ISNUMBER(FIND(INDEX($T$2:$T$7,$U$1),$P7217))),
        IF(
            $U$17="기타", AND($P7217&lt;&gt;"", $P7217&lt;&gt;"...", $P7217&lt;&gt;"입력오류", NOT(ISNUMBER(FIND($T$21:$T$34,$P7217)))),
            AND($P7217&lt;&gt;"", $P7217&lt;&gt;"...", $P7217&lt;&gt;"입력오류", $T$19=$P7217)
        )
    )
)</f>
        <v>0</v>
      </c>
    </row>
    <row r="7218" spans="9:17">
      <c r="I7218">
        <f t="shared" si="337"/>
        <v>7217</v>
      </c>
      <c r="J7218" t="e">
        <f t="shared" si="338"/>
        <v>#N/A</v>
      </c>
      <c r="K7218" t="e">
        <f t="shared" si="336"/>
        <v>#N/A</v>
      </c>
      <c r="L7218" t="b">
        <f>COUNTIF($N$2:N7218, N7218)=1</f>
        <v>0</v>
      </c>
      <c r="M7218" s="37">
        <f>IF( $Q7218, MAX($M$1:M7217)+1, 0)</f>
        <v>0</v>
      </c>
      <c r="N7218" t="e" cm="1">
        <f t="array" ref="N7218">INDEX($A$9:$F$1048576, $J7218, $K7218 )</f>
        <v>#N/A</v>
      </c>
      <c r="O7218" t="e" cm="1">
        <f t="array" ref="O7218">INDEX($B$9:$F$1048576, $J7218, $K7218 )</f>
        <v>#N/A</v>
      </c>
      <c r="P7218" t="str" cm="1">
        <f t="array" ref="P7218">IF( $L7218, TRIM(_xll.IMDP("IR", $G$5&amp;$N7218, $G$6)), "" )</f>
        <v/>
      </c>
      <c r="Q7218" t="b" cm="1">
        <f t="array" ref="Q7218">IF(
    $U$1=1, AND($P7218&lt;&gt;"", $P7218&lt;&gt;"...", $P7218&lt;&gt;"입력오류"),
    IF(
        $U$18=1, AND($P7218&lt;&gt;"", $P7218&lt;&gt;"...", $P7218&lt;&gt;"입력오류", ISNUMBER(FIND(INDEX($T$2:$T$7,$U$1),$P7218))),
        IF(
            $U$17="기타", AND($P7218&lt;&gt;"", $P7218&lt;&gt;"...", $P7218&lt;&gt;"입력오류", NOT(ISNUMBER(FIND($T$21:$T$34,$P7218)))),
            AND($P7218&lt;&gt;"", $P7218&lt;&gt;"...", $P7218&lt;&gt;"입력오류", $T$19=$P7218)
        )
    )
)</f>
        <v>0</v>
      </c>
    </row>
    <row r="7219" spans="9:17">
      <c r="I7219">
        <f t="shared" si="337"/>
        <v>7218</v>
      </c>
      <c r="J7219" t="e">
        <f t="shared" si="338"/>
        <v>#N/A</v>
      </c>
      <c r="K7219" t="e">
        <f t="shared" si="336"/>
        <v>#N/A</v>
      </c>
      <c r="L7219" t="b">
        <f>COUNTIF($N$2:N7219, N7219)=1</f>
        <v>0</v>
      </c>
      <c r="M7219" s="37">
        <f>IF( $Q7219, MAX($M$1:M7218)+1, 0)</f>
        <v>0</v>
      </c>
      <c r="N7219" t="e" cm="1">
        <f t="array" ref="N7219">INDEX($A$9:$F$1048576, $J7219, $K7219 )</f>
        <v>#N/A</v>
      </c>
      <c r="O7219" t="e" cm="1">
        <f t="array" ref="O7219">INDEX($B$9:$F$1048576, $J7219, $K7219 )</f>
        <v>#N/A</v>
      </c>
      <c r="P7219" t="str" cm="1">
        <f t="array" ref="P7219">IF( $L7219, TRIM(_xll.IMDP("IR", $G$5&amp;$N7219, $G$6)), "" )</f>
        <v/>
      </c>
      <c r="Q7219" t="b" cm="1">
        <f t="array" ref="Q7219">IF(
    $U$1=1, AND($P7219&lt;&gt;"", $P7219&lt;&gt;"...", $P7219&lt;&gt;"입력오류"),
    IF(
        $U$18=1, AND($P7219&lt;&gt;"", $P7219&lt;&gt;"...", $P7219&lt;&gt;"입력오류", ISNUMBER(FIND(INDEX($T$2:$T$7,$U$1),$P7219))),
        IF(
            $U$17="기타", AND($P7219&lt;&gt;"", $P7219&lt;&gt;"...", $P7219&lt;&gt;"입력오류", NOT(ISNUMBER(FIND($T$21:$T$34,$P7219)))),
            AND($P7219&lt;&gt;"", $P7219&lt;&gt;"...", $P7219&lt;&gt;"입력오류", $T$19=$P7219)
        )
    )
)</f>
        <v>0</v>
      </c>
    </row>
    <row r="7220" spans="9:17">
      <c r="I7220">
        <f t="shared" si="337"/>
        <v>7219</v>
      </c>
      <c r="J7220" t="e">
        <f t="shared" si="338"/>
        <v>#N/A</v>
      </c>
      <c r="K7220" t="e">
        <f t="shared" si="336"/>
        <v>#N/A</v>
      </c>
      <c r="L7220" t="b">
        <f>COUNTIF($N$2:N7220, N7220)=1</f>
        <v>0</v>
      </c>
      <c r="M7220" s="37">
        <f>IF( $Q7220, MAX($M$1:M7219)+1, 0)</f>
        <v>0</v>
      </c>
      <c r="N7220" t="e" cm="1">
        <f t="array" ref="N7220">INDEX($A$9:$F$1048576, $J7220, $K7220 )</f>
        <v>#N/A</v>
      </c>
      <c r="O7220" t="e" cm="1">
        <f t="array" ref="O7220">INDEX($B$9:$F$1048576, $J7220, $K7220 )</f>
        <v>#N/A</v>
      </c>
      <c r="P7220" t="str" cm="1">
        <f t="array" ref="P7220">IF( $L7220, TRIM(_xll.IMDP("IR", $G$5&amp;$N7220, $G$6)), "" )</f>
        <v/>
      </c>
      <c r="Q7220" t="b" cm="1">
        <f t="array" ref="Q7220">IF(
    $U$1=1, AND($P7220&lt;&gt;"", $P7220&lt;&gt;"...", $P7220&lt;&gt;"입력오류"),
    IF(
        $U$18=1, AND($P7220&lt;&gt;"", $P7220&lt;&gt;"...", $P7220&lt;&gt;"입력오류", ISNUMBER(FIND(INDEX($T$2:$T$7,$U$1),$P7220))),
        IF(
            $U$17="기타", AND($P7220&lt;&gt;"", $P7220&lt;&gt;"...", $P7220&lt;&gt;"입력오류", NOT(ISNUMBER(FIND($T$21:$T$34,$P7220)))),
            AND($P7220&lt;&gt;"", $P7220&lt;&gt;"...", $P7220&lt;&gt;"입력오류", $T$19=$P7220)
        )
    )
)</f>
        <v>0</v>
      </c>
    </row>
    <row r="7221" spans="9:17">
      <c r="I7221">
        <f t="shared" si="337"/>
        <v>7220</v>
      </c>
      <c r="J7221" t="e">
        <f t="shared" si="338"/>
        <v>#N/A</v>
      </c>
      <c r="K7221" t="e">
        <f t="shared" si="336"/>
        <v>#N/A</v>
      </c>
      <c r="L7221" t="b">
        <f>COUNTIF($N$2:N7221, N7221)=1</f>
        <v>0</v>
      </c>
      <c r="M7221" s="37">
        <f>IF( $Q7221, MAX($M$1:M7220)+1, 0)</f>
        <v>0</v>
      </c>
      <c r="N7221" t="e" cm="1">
        <f t="array" ref="N7221">INDEX($A$9:$F$1048576, $J7221, $K7221 )</f>
        <v>#N/A</v>
      </c>
      <c r="O7221" t="e" cm="1">
        <f t="array" ref="O7221">INDEX($B$9:$F$1048576, $J7221, $K7221 )</f>
        <v>#N/A</v>
      </c>
      <c r="P7221" t="str" cm="1">
        <f t="array" ref="P7221">IF( $L7221, TRIM(_xll.IMDP("IR", $G$5&amp;$N7221, $G$6)), "" )</f>
        <v/>
      </c>
      <c r="Q7221" t="b" cm="1">
        <f t="array" ref="Q7221">IF(
    $U$1=1, AND($P7221&lt;&gt;"", $P7221&lt;&gt;"...", $P7221&lt;&gt;"입력오류"),
    IF(
        $U$18=1, AND($P7221&lt;&gt;"", $P7221&lt;&gt;"...", $P7221&lt;&gt;"입력오류", ISNUMBER(FIND(INDEX($T$2:$T$7,$U$1),$P7221))),
        IF(
            $U$17="기타", AND($P7221&lt;&gt;"", $P7221&lt;&gt;"...", $P7221&lt;&gt;"입력오류", NOT(ISNUMBER(FIND($T$21:$T$34,$P7221)))),
            AND($P7221&lt;&gt;"", $P7221&lt;&gt;"...", $P7221&lt;&gt;"입력오류", $T$19=$P7221)
        )
    )
)</f>
        <v>0</v>
      </c>
    </row>
    <row r="7222" spans="9:17">
      <c r="I7222">
        <f t="shared" si="337"/>
        <v>7221</v>
      </c>
      <c r="J7222" t="e">
        <f t="shared" si="338"/>
        <v>#N/A</v>
      </c>
      <c r="K7222" t="e">
        <f t="shared" si="336"/>
        <v>#N/A</v>
      </c>
      <c r="L7222" t="b">
        <f>COUNTIF($N$2:N7222, N7222)=1</f>
        <v>0</v>
      </c>
      <c r="M7222" s="37">
        <f>IF( $Q7222, MAX($M$1:M7221)+1, 0)</f>
        <v>0</v>
      </c>
      <c r="N7222" t="e" cm="1">
        <f t="array" ref="N7222">INDEX($A$9:$F$1048576, $J7222, $K7222 )</f>
        <v>#N/A</v>
      </c>
      <c r="O7222" t="e" cm="1">
        <f t="array" ref="O7222">INDEX($B$9:$F$1048576, $J7222, $K7222 )</f>
        <v>#N/A</v>
      </c>
      <c r="P7222" t="str" cm="1">
        <f t="array" ref="P7222">IF( $L7222, TRIM(_xll.IMDP("IR", $G$5&amp;$N7222, $G$6)), "" )</f>
        <v/>
      </c>
      <c r="Q7222" t="b" cm="1">
        <f t="array" ref="Q7222">IF(
    $U$1=1, AND($P7222&lt;&gt;"", $P7222&lt;&gt;"...", $P7222&lt;&gt;"입력오류"),
    IF(
        $U$18=1, AND($P7222&lt;&gt;"", $P7222&lt;&gt;"...", $P7222&lt;&gt;"입력오류", ISNUMBER(FIND(INDEX($T$2:$T$7,$U$1),$P7222))),
        IF(
            $U$17="기타", AND($P7222&lt;&gt;"", $P7222&lt;&gt;"...", $P7222&lt;&gt;"입력오류", NOT(ISNUMBER(FIND($T$21:$T$34,$P7222)))),
            AND($P7222&lt;&gt;"", $P7222&lt;&gt;"...", $P7222&lt;&gt;"입력오류", $T$19=$P7222)
        )
    )
)</f>
        <v>0</v>
      </c>
    </row>
    <row r="7223" spans="9:17">
      <c r="I7223">
        <f t="shared" si="337"/>
        <v>7222</v>
      </c>
      <c r="J7223" t="e">
        <f t="shared" si="338"/>
        <v>#N/A</v>
      </c>
      <c r="K7223" t="e">
        <f t="shared" si="336"/>
        <v>#N/A</v>
      </c>
      <c r="L7223" t="b">
        <f>COUNTIF($N$2:N7223, N7223)=1</f>
        <v>0</v>
      </c>
      <c r="M7223" s="37">
        <f>IF( $Q7223, MAX($M$1:M7222)+1, 0)</f>
        <v>0</v>
      </c>
      <c r="N7223" t="e" cm="1">
        <f t="array" ref="N7223">INDEX($A$9:$F$1048576, $J7223, $K7223 )</f>
        <v>#N/A</v>
      </c>
      <c r="O7223" t="e" cm="1">
        <f t="array" ref="O7223">INDEX($B$9:$F$1048576, $J7223, $K7223 )</f>
        <v>#N/A</v>
      </c>
      <c r="P7223" t="str" cm="1">
        <f t="array" ref="P7223">IF( $L7223, TRIM(_xll.IMDP("IR", $G$5&amp;$N7223, $G$6)), "" )</f>
        <v/>
      </c>
      <c r="Q7223" t="b" cm="1">
        <f t="array" ref="Q7223">IF(
    $U$1=1, AND($P7223&lt;&gt;"", $P7223&lt;&gt;"...", $P7223&lt;&gt;"입력오류"),
    IF(
        $U$18=1, AND($P7223&lt;&gt;"", $P7223&lt;&gt;"...", $P7223&lt;&gt;"입력오류", ISNUMBER(FIND(INDEX($T$2:$T$7,$U$1),$P7223))),
        IF(
            $U$17="기타", AND($P7223&lt;&gt;"", $P7223&lt;&gt;"...", $P7223&lt;&gt;"입력오류", NOT(ISNUMBER(FIND($T$21:$T$34,$P7223)))),
            AND($P7223&lt;&gt;"", $P7223&lt;&gt;"...", $P7223&lt;&gt;"입력오류", $T$19=$P7223)
        )
    )
)</f>
        <v>0</v>
      </c>
    </row>
    <row r="7224" spans="9:17">
      <c r="I7224">
        <f t="shared" si="337"/>
        <v>7223</v>
      </c>
      <c r="J7224" t="e">
        <f t="shared" si="338"/>
        <v>#N/A</v>
      </c>
      <c r="K7224" t="e">
        <f t="shared" si="336"/>
        <v>#N/A</v>
      </c>
      <c r="L7224" t="b">
        <f>COUNTIF($N$2:N7224, N7224)=1</f>
        <v>0</v>
      </c>
      <c r="M7224" s="37">
        <f>IF( $Q7224, MAX($M$1:M7223)+1, 0)</f>
        <v>0</v>
      </c>
      <c r="N7224" t="e" cm="1">
        <f t="array" ref="N7224">INDEX($A$9:$F$1048576, $J7224, $K7224 )</f>
        <v>#N/A</v>
      </c>
      <c r="O7224" t="e" cm="1">
        <f t="array" ref="O7224">INDEX($B$9:$F$1048576, $J7224, $K7224 )</f>
        <v>#N/A</v>
      </c>
      <c r="P7224" t="str" cm="1">
        <f t="array" ref="P7224">IF( $L7224, TRIM(_xll.IMDP("IR", $G$5&amp;$N7224, $G$6)), "" )</f>
        <v/>
      </c>
      <c r="Q7224" t="b" cm="1">
        <f t="array" ref="Q7224">IF(
    $U$1=1, AND($P7224&lt;&gt;"", $P7224&lt;&gt;"...", $P7224&lt;&gt;"입력오류"),
    IF(
        $U$18=1, AND($P7224&lt;&gt;"", $P7224&lt;&gt;"...", $P7224&lt;&gt;"입력오류", ISNUMBER(FIND(INDEX($T$2:$T$7,$U$1),$P7224))),
        IF(
            $U$17="기타", AND($P7224&lt;&gt;"", $P7224&lt;&gt;"...", $P7224&lt;&gt;"입력오류", NOT(ISNUMBER(FIND($T$21:$T$34,$P7224)))),
            AND($P7224&lt;&gt;"", $P7224&lt;&gt;"...", $P7224&lt;&gt;"입력오류", $T$19=$P7224)
        )
    )
)</f>
        <v>0</v>
      </c>
    </row>
    <row r="7225" spans="9:17">
      <c r="I7225">
        <f t="shared" si="337"/>
        <v>7224</v>
      </c>
      <c r="J7225" t="e">
        <f t="shared" si="338"/>
        <v>#N/A</v>
      </c>
      <c r="K7225" t="e">
        <f t="shared" si="336"/>
        <v>#N/A</v>
      </c>
      <c r="L7225" t="b">
        <f>COUNTIF($N$2:N7225, N7225)=1</f>
        <v>0</v>
      </c>
      <c r="M7225" s="37">
        <f>IF( $Q7225, MAX($M$1:M7224)+1, 0)</f>
        <v>0</v>
      </c>
      <c r="N7225" t="e" cm="1">
        <f t="array" ref="N7225">INDEX($A$9:$F$1048576, $J7225, $K7225 )</f>
        <v>#N/A</v>
      </c>
      <c r="O7225" t="e" cm="1">
        <f t="array" ref="O7225">INDEX($B$9:$F$1048576, $J7225, $K7225 )</f>
        <v>#N/A</v>
      </c>
      <c r="P7225" t="str" cm="1">
        <f t="array" ref="P7225">IF( $L7225, TRIM(_xll.IMDP("IR", $G$5&amp;$N7225, $G$6)), "" )</f>
        <v/>
      </c>
      <c r="Q7225" t="b" cm="1">
        <f t="array" ref="Q7225">IF(
    $U$1=1, AND($P7225&lt;&gt;"", $P7225&lt;&gt;"...", $P7225&lt;&gt;"입력오류"),
    IF(
        $U$18=1, AND($P7225&lt;&gt;"", $P7225&lt;&gt;"...", $P7225&lt;&gt;"입력오류", ISNUMBER(FIND(INDEX($T$2:$T$7,$U$1),$P7225))),
        IF(
            $U$17="기타", AND($P7225&lt;&gt;"", $P7225&lt;&gt;"...", $P7225&lt;&gt;"입력오류", NOT(ISNUMBER(FIND($T$21:$T$34,$P7225)))),
            AND($P7225&lt;&gt;"", $P7225&lt;&gt;"...", $P7225&lt;&gt;"입력오류", $T$19=$P7225)
        )
    )
)</f>
        <v>0</v>
      </c>
    </row>
    <row r="7226" spans="9:17">
      <c r="I7226">
        <f t="shared" si="337"/>
        <v>7225</v>
      </c>
      <c r="J7226" t="e">
        <f t="shared" si="338"/>
        <v>#N/A</v>
      </c>
      <c r="K7226" t="e">
        <f t="shared" si="336"/>
        <v>#N/A</v>
      </c>
      <c r="L7226" t="b">
        <f>COUNTIF($N$2:N7226, N7226)=1</f>
        <v>0</v>
      </c>
      <c r="M7226" s="37">
        <f>IF( $Q7226, MAX($M$1:M7225)+1, 0)</f>
        <v>0</v>
      </c>
      <c r="N7226" t="e" cm="1">
        <f t="array" ref="N7226">INDEX($A$9:$F$1048576, $J7226, $K7226 )</f>
        <v>#N/A</v>
      </c>
      <c r="O7226" t="e" cm="1">
        <f t="array" ref="O7226">INDEX($B$9:$F$1048576, $J7226, $K7226 )</f>
        <v>#N/A</v>
      </c>
      <c r="P7226" t="str" cm="1">
        <f t="array" ref="P7226">IF( $L7226, TRIM(_xll.IMDP("IR", $G$5&amp;$N7226, $G$6)), "" )</f>
        <v/>
      </c>
      <c r="Q7226" t="b" cm="1">
        <f t="array" ref="Q7226">IF(
    $U$1=1, AND($P7226&lt;&gt;"", $P7226&lt;&gt;"...", $P7226&lt;&gt;"입력오류"),
    IF(
        $U$18=1, AND($P7226&lt;&gt;"", $P7226&lt;&gt;"...", $P7226&lt;&gt;"입력오류", ISNUMBER(FIND(INDEX($T$2:$T$7,$U$1),$P7226))),
        IF(
            $U$17="기타", AND($P7226&lt;&gt;"", $P7226&lt;&gt;"...", $P7226&lt;&gt;"입력오류", NOT(ISNUMBER(FIND($T$21:$T$34,$P7226)))),
            AND($P7226&lt;&gt;"", $P7226&lt;&gt;"...", $P7226&lt;&gt;"입력오류", $T$19=$P7226)
        )
    )
)</f>
        <v>0</v>
      </c>
    </row>
    <row r="7227" spans="9:17">
      <c r="I7227">
        <f t="shared" si="337"/>
        <v>7226</v>
      </c>
      <c r="J7227" t="e">
        <f t="shared" si="338"/>
        <v>#N/A</v>
      </c>
      <c r="K7227" t="e">
        <f t="shared" si="336"/>
        <v>#N/A</v>
      </c>
      <c r="L7227" t="b">
        <f>COUNTIF($N$2:N7227, N7227)=1</f>
        <v>0</v>
      </c>
      <c r="M7227" s="37">
        <f>IF( $Q7227, MAX($M$1:M7226)+1, 0)</f>
        <v>0</v>
      </c>
      <c r="N7227" t="e" cm="1">
        <f t="array" ref="N7227">INDEX($A$9:$F$1048576, $J7227, $K7227 )</f>
        <v>#N/A</v>
      </c>
      <c r="O7227" t="e" cm="1">
        <f t="array" ref="O7227">INDEX($B$9:$F$1048576, $J7227, $K7227 )</f>
        <v>#N/A</v>
      </c>
      <c r="P7227" t="str" cm="1">
        <f t="array" ref="P7227">IF( $L7227, TRIM(_xll.IMDP("IR", $G$5&amp;$N7227, $G$6)), "" )</f>
        <v/>
      </c>
      <c r="Q7227" t="b" cm="1">
        <f t="array" ref="Q7227">IF(
    $U$1=1, AND($P7227&lt;&gt;"", $P7227&lt;&gt;"...", $P7227&lt;&gt;"입력오류"),
    IF(
        $U$18=1, AND($P7227&lt;&gt;"", $P7227&lt;&gt;"...", $P7227&lt;&gt;"입력오류", ISNUMBER(FIND(INDEX($T$2:$T$7,$U$1),$P7227))),
        IF(
            $U$17="기타", AND($P7227&lt;&gt;"", $P7227&lt;&gt;"...", $P7227&lt;&gt;"입력오류", NOT(ISNUMBER(FIND($T$21:$T$34,$P7227)))),
            AND($P7227&lt;&gt;"", $P7227&lt;&gt;"...", $P7227&lt;&gt;"입력오류", $T$19=$P7227)
        )
    )
)</f>
        <v>0</v>
      </c>
    </row>
    <row r="7228" spans="9:17">
      <c r="I7228">
        <f t="shared" si="337"/>
        <v>7227</v>
      </c>
      <c r="J7228" t="e">
        <f t="shared" si="338"/>
        <v>#N/A</v>
      </c>
      <c r="K7228" t="e">
        <f t="shared" si="336"/>
        <v>#N/A</v>
      </c>
      <c r="L7228" t="b">
        <f>COUNTIF($N$2:N7228, N7228)=1</f>
        <v>0</v>
      </c>
      <c r="M7228" s="37">
        <f>IF( $Q7228, MAX($M$1:M7227)+1, 0)</f>
        <v>0</v>
      </c>
      <c r="N7228" t="e" cm="1">
        <f t="array" ref="N7228">INDEX($A$9:$F$1048576, $J7228, $K7228 )</f>
        <v>#N/A</v>
      </c>
      <c r="O7228" t="e" cm="1">
        <f t="array" ref="O7228">INDEX($B$9:$F$1048576, $J7228, $K7228 )</f>
        <v>#N/A</v>
      </c>
      <c r="P7228" t="str" cm="1">
        <f t="array" ref="P7228">IF( $L7228, TRIM(_xll.IMDP("IR", $G$5&amp;$N7228, $G$6)), "" )</f>
        <v/>
      </c>
      <c r="Q7228" t="b" cm="1">
        <f t="array" ref="Q7228">IF(
    $U$1=1, AND($P7228&lt;&gt;"", $P7228&lt;&gt;"...", $P7228&lt;&gt;"입력오류"),
    IF(
        $U$18=1, AND($P7228&lt;&gt;"", $P7228&lt;&gt;"...", $P7228&lt;&gt;"입력오류", ISNUMBER(FIND(INDEX($T$2:$T$7,$U$1),$P7228))),
        IF(
            $U$17="기타", AND($P7228&lt;&gt;"", $P7228&lt;&gt;"...", $P7228&lt;&gt;"입력오류", NOT(ISNUMBER(FIND($T$21:$T$34,$P7228)))),
            AND($P7228&lt;&gt;"", $P7228&lt;&gt;"...", $P7228&lt;&gt;"입력오류", $T$19=$P7228)
        )
    )
)</f>
        <v>0</v>
      </c>
    </row>
    <row r="7229" spans="9:17">
      <c r="I7229">
        <f t="shared" si="337"/>
        <v>7228</v>
      </c>
      <c r="J7229" t="e">
        <f t="shared" si="338"/>
        <v>#N/A</v>
      </c>
      <c r="K7229" t="e">
        <f t="shared" si="336"/>
        <v>#N/A</v>
      </c>
      <c r="L7229" t="b">
        <f>COUNTIF($N$2:N7229, N7229)=1</f>
        <v>0</v>
      </c>
      <c r="M7229" s="37">
        <f>IF( $Q7229, MAX($M$1:M7228)+1, 0)</f>
        <v>0</v>
      </c>
      <c r="N7229" t="e" cm="1">
        <f t="array" ref="N7229">INDEX($A$9:$F$1048576, $J7229, $K7229 )</f>
        <v>#N/A</v>
      </c>
      <c r="O7229" t="e" cm="1">
        <f t="array" ref="O7229">INDEX($B$9:$F$1048576, $J7229, $K7229 )</f>
        <v>#N/A</v>
      </c>
      <c r="P7229" t="str" cm="1">
        <f t="array" ref="P7229">IF( $L7229, TRIM(_xll.IMDP("IR", $G$5&amp;$N7229, $G$6)), "" )</f>
        <v/>
      </c>
      <c r="Q7229" t="b" cm="1">
        <f t="array" ref="Q7229">IF(
    $U$1=1, AND($P7229&lt;&gt;"", $P7229&lt;&gt;"...", $P7229&lt;&gt;"입력오류"),
    IF(
        $U$18=1, AND($P7229&lt;&gt;"", $P7229&lt;&gt;"...", $P7229&lt;&gt;"입력오류", ISNUMBER(FIND(INDEX($T$2:$T$7,$U$1),$P7229))),
        IF(
            $U$17="기타", AND($P7229&lt;&gt;"", $P7229&lt;&gt;"...", $P7229&lt;&gt;"입력오류", NOT(ISNUMBER(FIND($T$21:$T$34,$P7229)))),
            AND($P7229&lt;&gt;"", $P7229&lt;&gt;"...", $P7229&lt;&gt;"입력오류", $T$19=$P7229)
        )
    )
)</f>
        <v>0</v>
      </c>
    </row>
    <row r="7230" spans="9:17">
      <c r="I7230">
        <f t="shared" si="337"/>
        <v>7229</v>
      </c>
      <c r="J7230" t="e">
        <f t="shared" si="338"/>
        <v>#N/A</v>
      </c>
      <c r="K7230" t="e">
        <f t="shared" si="336"/>
        <v>#N/A</v>
      </c>
      <c r="L7230" t="b">
        <f>COUNTIF($N$2:N7230, N7230)=1</f>
        <v>0</v>
      </c>
      <c r="M7230" s="37">
        <f>IF( $Q7230, MAX($M$1:M7229)+1, 0)</f>
        <v>0</v>
      </c>
      <c r="N7230" t="e" cm="1">
        <f t="array" ref="N7230">INDEX($A$9:$F$1048576, $J7230, $K7230 )</f>
        <v>#N/A</v>
      </c>
      <c r="O7230" t="e" cm="1">
        <f t="array" ref="O7230">INDEX($B$9:$F$1048576, $J7230, $K7230 )</f>
        <v>#N/A</v>
      </c>
      <c r="P7230" t="str" cm="1">
        <f t="array" ref="P7230">IF( $L7230, TRIM(_xll.IMDP("IR", $G$5&amp;$N7230, $G$6)), "" )</f>
        <v/>
      </c>
      <c r="Q7230" t="b" cm="1">
        <f t="array" ref="Q7230">IF(
    $U$1=1, AND($P7230&lt;&gt;"", $P7230&lt;&gt;"...", $P7230&lt;&gt;"입력오류"),
    IF(
        $U$18=1, AND($P7230&lt;&gt;"", $P7230&lt;&gt;"...", $P7230&lt;&gt;"입력오류", ISNUMBER(FIND(INDEX($T$2:$T$7,$U$1),$P7230))),
        IF(
            $U$17="기타", AND($P7230&lt;&gt;"", $P7230&lt;&gt;"...", $P7230&lt;&gt;"입력오류", NOT(ISNUMBER(FIND($T$21:$T$34,$P7230)))),
            AND($P7230&lt;&gt;"", $P7230&lt;&gt;"...", $P7230&lt;&gt;"입력오류", $T$19=$P7230)
        )
    )
)</f>
        <v>0</v>
      </c>
    </row>
    <row r="7231" spans="9:17">
      <c r="I7231">
        <f t="shared" si="337"/>
        <v>7230</v>
      </c>
      <c r="J7231" t="e">
        <f t="shared" si="338"/>
        <v>#N/A</v>
      </c>
      <c r="K7231" t="e">
        <f t="shared" si="336"/>
        <v>#N/A</v>
      </c>
      <c r="L7231" t="b">
        <f>COUNTIF($N$2:N7231, N7231)=1</f>
        <v>0</v>
      </c>
      <c r="M7231" s="37">
        <f>IF( $Q7231, MAX($M$1:M7230)+1, 0)</f>
        <v>0</v>
      </c>
      <c r="N7231" t="e" cm="1">
        <f t="array" ref="N7231">INDEX($A$9:$F$1048576, $J7231, $K7231 )</f>
        <v>#N/A</v>
      </c>
      <c r="O7231" t="e" cm="1">
        <f t="array" ref="O7231">INDEX($B$9:$F$1048576, $J7231, $K7231 )</f>
        <v>#N/A</v>
      </c>
      <c r="P7231" t="str" cm="1">
        <f t="array" ref="P7231">IF( $L7231, TRIM(_xll.IMDP("IR", $G$5&amp;$N7231, $G$6)), "" )</f>
        <v/>
      </c>
      <c r="Q7231" t="b" cm="1">
        <f t="array" ref="Q7231">IF(
    $U$1=1, AND($P7231&lt;&gt;"", $P7231&lt;&gt;"...", $P7231&lt;&gt;"입력오류"),
    IF(
        $U$18=1, AND($P7231&lt;&gt;"", $P7231&lt;&gt;"...", $P7231&lt;&gt;"입력오류", ISNUMBER(FIND(INDEX($T$2:$T$7,$U$1),$P7231))),
        IF(
            $U$17="기타", AND($P7231&lt;&gt;"", $P7231&lt;&gt;"...", $P7231&lt;&gt;"입력오류", NOT(ISNUMBER(FIND($T$21:$T$34,$P7231)))),
            AND($P7231&lt;&gt;"", $P7231&lt;&gt;"...", $P7231&lt;&gt;"입력오류", $T$19=$P7231)
        )
    )
)</f>
        <v>0</v>
      </c>
    </row>
    <row r="7232" spans="9:17">
      <c r="I7232">
        <f t="shared" si="337"/>
        <v>7231</v>
      </c>
      <c r="J7232" t="e">
        <f t="shared" si="338"/>
        <v>#N/A</v>
      </c>
      <c r="K7232" t="e">
        <f t="shared" si="336"/>
        <v>#N/A</v>
      </c>
      <c r="L7232" t="b">
        <f>COUNTIF($N$2:N7232, N7232)=1</f>
        <v>0</v>
      </c>
      <c r="M7232" s="37">
        <f>IF( $Q7232, MAX($M$1:M7231)+1, 0)</f>
        <v>0</v>
      </c>
      <c r="N7232" t="e" cm="1">
        <f t="array" ref="N7232">INDEX($A$9:$F$1048576, $J7232, $K7232 )</f>
        <v>#N/A</v>
      </c>
      <c r="O7232" t="e" cm="1">
        <f t="array" ref="O7232">INDEX($B$9:$F$1048576, $J7232, $K7232 )</f>
        <v>#N/A</v>
      </c>
      <c r="P7232" t="str" cm="1">
        <f t="array" ref="P7232">IF( $L7232, TRIM(_xll.IMDP("IR", $G$5&amp;$N7232, $G$6)), "" )</f>
        <v/>
      </c>
      <c r="Q7232" t="b" cm="1">
        <f t="array" ref="Q7232">IF(
    $U$1=1, AND($P7232&lt;&gt;"", $P7232&lt;&gt;"...", $P7232&lt;&gt;"입력오류"),
    IF(
        $U$18=1, AND($P7232&lt;&gt;"", $P7232&lt;&gt;"...", $P7232&lt;&gt;"입력오류", ISNUMBER(FIND(INDEX($T$2:$T$7,$U$1),$P7232))),
        IF(
            $U$17="기타", AND($P7232&lt;&gt;"", $P7232&lt;&gt;"...", $P7232&lt;&gt;"입력오류", NOT(ISNUMBER(FIND($T$21:$T$34,$P7232)))),
            AND($P7232&lt;&gt;"", $P7232&lt;&gt;"...", $P7232&lt;&gt;"입력오류", $T$19=$P7232)
        )
    )
)</f>
        <v>0</v>
      </c>
    </row>
    <row r="7233" spans="9:17">
      <c r="I7233">
        <f t="shared" si="337"/>
        <v>7232</v>
      </c>
      <c r="J7233" t="e">
        <f t="shared" si="338"/>
        <v>#N/A</v>
      </c>
      <c r="K7233" t="e">
        <f t="shared" si="336"/>
        <v>#N/A</v>
      </c>
      <c r="L7233" t="b">
        <f>COUNTIF($N$2:N7233, N7233)=1</f>
        <v>0</v>
      </c>
      <c r="M7233" s="37">
        <f>IF( $Q7233, MAX($M$1:M7232)+1, 0)</f>
        <v>0</v>
      </c>
      <c r="N7233" t="e" cm="1">
        <f t="array" ref="N7233">INDEX($A$9:$F$1048576, $J7233, $K7233 )</f>
        <v>#N/A</v>
      </c>
      <c r="O7233" t="e" cm="1">
        <f t="array" ref="O7233">INDEX($B$9:$F$1048576, $J7233, $K7233 )</f>
        <v>#N/A</v>
      </c>
      <c r="P7233" t="str" cm="1">
        <f t="array" ref="P7233">IF( $L7233, TRIM(_xll.IMDP("IR", $G$5&amp;$N7233, $G$6)), "" )</f>
        <v/>
      </c>
      <c r="Q7233" t="b" cm="1">
        <f t="array" ref="Q7233">IF(
    $U$1=1, AND($P7233&lt;&gt;"", $P7233&lt;&gt;"...", $P7233&lt;&gt;"입력오류"),
    IF(
        $U$18=1, AND($P7233&lt;&gt;"", $P7233&lt;&gt;"...", $P7233&lt;&gt;"입력오류", ISNUMBER(FIND(INDEX($T$2:$T$7,$U$1),$P7233))),
        IF(
            $U$17="기타", AND($P7233&lt;&gt;"", $P7233&lt;&gt;"...", $P7233&lt;&gt;"입력오류", NOT(ISNUMBER(FIND($T$21:$T$34,$P7233)))),
            AND($P7233&lt;&gt;"", $P7233&lt;&gt;"...", $P7233&lt;&gt;"입력오류", $T$19=$P7233)
        )
    )
)</f>
        <v>0</v>
      </c>
    </row>
    <row r="7234" spans="9:17">
      <c r="I7234">
        <f t="shared" si="337"/>
        <v>7233</v>
      </c>
      <c r="J7234" t="e">
        <f t="shared" si="338"/>
        <v>#N/A</v>
      </c>
      <c r="K7234" t="e">
        <f t="shared" ref="K7234:K7297" si="339">IF( $I7234&gt;$G$4, NA(), IF($I7234&gt;$G$3, 5, IF($I7234&gt;$G$2, 3, 1 ) ) )</f>
        <v>#N/A</v>
      </c>
      <c r="L7234" t="b">
        <f>COUNTIF($N$2:N7234, N7234)=1</f>
        <v>0</v>
      </c>
      <c r="M7234" s="37">
        <f>IF( $Q7234, MAX($M$1:M7233)+1, 0)</f>
        <v>0</v>
      </c>
      <c r="N7234" t="e" cm="1">
        <f t="array" ref="N7234">INDEX($A$9:$F$1048576, $J7234, $K7234 )</f>
        <v>#N/A</v>
      </c>
      <c r="O7234" t="e" cm="1">
        <f t="array" ref="O7234">INDEX($B$9:$F$1048576, $J7234, $K7234 )</f>
        <v>#N/A</v>
      </c>
      <c r="P7234" t="str" cm="1">
        <f t="array" ref="P7234">IF( $L7234, TRIM(_xll.IMDP("IR", $G$5&amp;$N7234, $G$6)), "" )</f>
        <v/>
      </c>
      <c r="Q7234" t="b" cm="1">
        <f t="array" ref="Q7234">IF(
    $U$1=1, AND($P7234&lt;&gt;"", $P7234&lt;&gt;"...", $P7234&lt;&gt;"입력오류"),
    IF(
        $U$18=1, AND($P7234&lt;&gt;"", $P7234&lt;&gt;"...", $P7234&lt;&gt;"입력오류", ISNUMBER(FIND(INDEX($T$2:$T$7,$U$1),$P7234))),
        IF(
            $U$17="기타", AND($P7234&lt;&gt;"", $P7234&lt;&gt;"...", $P7234&lt;&gt;"입력오류", NOT(ISNUMBER(FIND($T$21:$T$34,$P7234)))),
            AND($P7234&lt;&gt;"", $P7234&lt;&gt;"...", $P7234&lt;&gt;"입력오류", $T$19=$P7234)
        )
    )
)</f>
        <v>0</v>
      </c>
    </row>
    <row r="7235" spans="9:17">
      <c r="I7235">
        <f t="shared" ref="I7235:I7298" si="340">ROW()-1</f>
        <v>7234</v>
      </c>
      <c r="J7235" t="e">
        <f t="shared" ref="J7235:J7298" si="341">IF( $I7235&gt;$G$4, NA(), IF($I7235&gt;$G$3, $I7235-$G$3, IF($I7235&gt;$G$2, $I7235-$G$2, $I7235 ) ) )</f>
        <v>#N/A</v>
      </c>
      <c r="K7235" t="e">
        <f t="shared" si="339"/>
        <v>#N/A</v>
      </c>
      <c r="L7235" t="b">
        <f>COUNTIF($N$2:N7235, N7235)=1</f>
        <v>0</v>
      </c>
      <c r="M7235" s="37">
        <f>IF( $Q7235, MAX($M$1:M7234)+1, 0)</f>
        <v>0</v>
      </c>
      <c r="N7235" t="e" cm="1">
        <f t="array" ref="N7235">INDEX($A$9:$F$1048576, $J7235, $K7235 )</f>
        <v>#N/A</v>
      </c>
      <c r="O7235" t="e" cm="1">
        <f t="array" ref="O7235">INDEX($B$9:$F$1048576, $J7235, $K7235 )</f>
        <v>#N/A</v>
      </c>
      <c r="P7235" t="str" cm="1">
        <f t="array" ref="P7235">IF( $L7235, TRIM(_xll.IMDP("IR", $G$5&amp;$N7235, $G$6)), "" )</f>
        <v/>
      </c>
      <c r="Q7235" t="b" cm="1">
        <f t="array" ref="Q7235">IF(
    $U$1=1, AND($P7235&lt;&gt;"", $P7235&lt;&gt;"...", $P7235&lt;&gt;"입력오류"),
    IF(
        $U$18=1, AND($P7235&lt;&gt;"", $P7235&lt;&gt;"...", $P7235&lt;&gt;"입력오류", ISNUMBER(FIND(INDEX($T$2:$T$7,$U$1),$P7235))),
        IF(
            $U$17="기타", AND($P7235&lt;&gt;"", $P7235&lt;&gt;"...", $P7235&lt;&gt;"입력오류", NOT(ISNUMBER(FIND($T$21:$T$34,$P7235)))),
            AND($P7235&lt;&gt;"", $P7235&lt;&gt;"...", $P7235&lt;&gt;"입력오류", $T$19=$P7235)
        )
    )
)</f>
        <v>0</v>
      </c>
    </row>
    <row r="7236" spans="9:17">
      <c r="I7236">
        <f t="shared" si="340"/>
        <v>7235</v>
      </c>
      <c r="J7236" t="e">
        <f t="shared" si="341"/>
        <v>#N/A</v>
      </c>
      <c r="K7236" t="e">
        <f t="shared" si="339"/>
        <v>#N/A</v>
      </c>
      <c r="L7236" t="b">
        <f>COUNTIF($N$2:N7236, N7236)=1</f>
        <v>0</v>
      </c>
      <c r="M7236" s="37">
        <f>IF( $Q7236, MAX($M$1:M7235)+1, 0)</f>
        <v>0</v>
      </c>
      <c r="N7236" t="e" cm="1">
        <f t="array" ref="N7236">INDEX($A$9:$F$1048576, $J7236, $K7236 )</f>
        <v>#N/A</v>
      </c>
      <c r="O7236" t="e" cm="1">
        <f t="array" ref="O7236">INDEX($B$9:$F$1048576, $J7236, $K7236 )</f>
        <v>#N/A</v>
      </c>
      <c r="P7236" t="str" cm="1">
        <f t="array" ref="P7236">IF( $L7236, TRIM(_xll.IMDP("IR", $G$5&amp;$N7236, $G$6)), "" )</f>
        <v/>
      </c>
      <c r="Q7236" t="b" cm="1">
        <f t="array" ref="Q7236">IF(
    $U$1=1, AND($P7236&lt;&gt;"", $P7236&lt;&gt;"...", $P7236&lt;&gt;"입력오류"),
    IF(
        $U$18=1, AND($P7236&lt;&gt;"", $P7236&lt;&gt;"...", $P7236&lt;&gt;"입력오류", ISNUMBER(FIND(INDEX($T$2:$T$7,$U$1),$P7236))),
        IF(
            $U$17="기타", AND($P7236&lt;&gt;"", $P7236&lt;&gt;"...", $P7236&lt;&gt;"입력오류", NOT(ISNUMBER(FIND($T$21:$T$34,$P7236)))),
            AND($P7236&lt;&gt;"", $P7236&lt;&gt;"...", $P7236&lt;&gt;"입력오류", $T$19=$P7236)
        )
    )
)</f>
        <v>0</v>
      </c>
    </row>
    <row r="7237" spans="9:17">
      <c r="I7237">
        <f t="shared" si="340"/>
        <v>7236</v>
      </c>
      <c r="J7237" t="e">
        <f t="shared" si="341"/>
        <v>#N/A</v>
      </c>
      <c r="K7237" t="e">
        <f t="shared" si="339"/>
        <v>#N/A</v>
      </c>
      <c r="L7237" t="b">
        <f>COUNTIF($N$2:N7237, N7237)=1</f>
        <v>0</v>
      </c>
      <c r="M7237" s="37">
        <f>IF( $Q7237, MAX($M$1:M7236)+1, 0)</f>
        <v>0</v>
      </c>
      <c r="N7237" t="e" cm="1">
        <f t="array" ref="N7237">INDEX($A$9:$F$1048576, $J7237, $K7237 )</f>
        <v>#N/A</v>
      </c>
      <c r="O7237" t="e" cm="1">
        <f t="array" ref="O7237">INDEX($B$9:$F$1048576, $J7237, $K7237 )</f>
        <v>#N/A</v>
      </c>
      <c r="P7237" t="str" cm="1">
        <f t="array" ref="P7237">IF( $L7237, TRIM(_xll.IMDP("IR", $G$5&amp;$N7237, $G$6)), "" )</f>
        <v/>
      </c>
      <c r="Q7237" t="b" cm="1">
        <f t="array" ref="Q7237">IF(
    $U$1=1, AND($P7237&lt;&gt;"", $P7237&lt;&gt;"...", $P7237&lt;&gt;"입력오류"),
    IF(
        $U$18=1, AND($P7237&lt;&gt;"", $P7237&lt;&gt;"...", $P7237&lt;&gt;"입력오류", ISNUMBER(FIND(INDEX($T$2:$T$7,$U$1),$P7237))),
        IF(
            $U$17="기타", AND($P7237&lt;&gt;"", $P7237&lt;&gt;"...", $P7237&lt;&gt;"입력오류", NOT(ISNUMBER(FIND($T$21:$T$34,$P7237)))),
            AND($P7237&lt;&gt;"", $P7237&lt;&gt;"...", $P7237&lt;&gt;"입력오류", $T$19=$P7237)
        )
    )
)</f>
        <v>0</v>
      </c>
    </row>
    <row r="7238" spans="9:17">
      <c r="I7238">
        <f t="shared" si="340"/>
        <v>7237</v>
      </c>
      <c r="J7238" t="e">
        <f t="shared" si="341"/>
        <v>#N/A</v>
      </c>
      <c r="K7238" t="e">
        <f t="shared" si="339"/>
        <v>#N/A</v>
      </c>
      <c r="L7238" t="b">
        <f>COUNTIF($N$2:N7238, N7238)=1</f>
        <v>0</v>
      </c>
      <c r="M7238" s="37">
        <f>IF( $Q7238, MAX($M$1:M7237)+1, 0)</f>
        <v>0</v>
      </c>
      <c r="N7238" t="e" cm="1">
        <f t="array" ref="N7238">INDEX($A$9:$F$1048576, $J7238, $K7238 )</f>
        <v>#N/A</v>
      </c>
      <c r="O7238" t="e" cm="1">
        <f t="array" ref="O7238">INDEX($B$9:$F$1048576, $J7238, $K7238 )</f>
        <v>#N/A</v>
      </c>
      <c r="P7238" t="str" cm="1">
        <f t="array" ref="P7238">IF( $L7238, TRIM(_xll.IMDP("IR", $G$5&amp;$N7238, $G$6)), "" )</f>
        <v/>
      </c>
      <c r="Q7238" t="b" cm="1">
        <f t="array" ref="Q7238">IF(
    $U$1=1, AND($P7238&lt;&gt;"", $P7238&lt;&gt;"...", $P7238&lt;&gt;"입력오류"),
    IF(
        $U$18=1, AND($P7238&lt;&gt;"", $P7238&lt;&gt;"...", $P7238&lt;&gt;"입력오류", ISNUMBER(FIND(INDEX($T$2:$T$7,$U$1),$P7238))),
        IF(
            $U$17="기타", AND($P7238&lt;&gt;"", $P7238&lt;&gt;"...", $P7238&lt;&gt;"입력오류", NOT(ISNUMBER(FIND($T$21:$T$34,$P7238)))),
            AND($P7238&lt;&gt;"", $P7238&lt;&gt;"...", $P7238&lt;&gt;"입력오류", $T$19=$P7238)
        )
    )
)</f>
        <v>0</v>
      </c>
    </row>
    <row r="7239" spans="9:17">
      <c r="I7239">
        <f t="shared" si="340"/>
        <v>7238</v>
      </c>
      <c r="J7239" t="e">
        <f t="shared" si="341"/>
        <v>#N/A</v>
      </c>
      <c r="K7239" t="e">
        <f t="shared" si="339"/>
        <v>#N/A</v>
      </c>
      <c r="L7239" t="b">
        <f>COUNTIF($N$2:N7239, N7239)=1</f>
        <v>0</v>
      </c>
      <c r="M7239" s="37">
        <f>IF( $Q7239, MAX($M$1:M7238)+1, 0)</f>
        <v>0</v>
      </c>
      <c r="N7239" t="e" cm="1">
        <f t="array" ref="N7239">INDEX($A$9:$F$1048576, $J7239, $K7239 )</f>
        <v>#N/A</v>
      </c>
      <c r="O7239" t="e" cm="1">
        <f t="array" ref="O7239">INDEX($B$9:$F$1048576, $J7239, $K7239 )</f>
        <v>#N/A</v>
      </c>
      <c r="P7239" t="str" cm="1">
        <f t="array" ref="P7239">IF( $L7239, TRIM(_xll.IMDP("IR", $G$5&amp;$N7239, $G$6)), "" )</f>
        <v/>
      </c>
      <c r="Q7239" t="b" cm="1">
        <f t="array" ref="Q7239">IF(
    $U$1=1, AND($P7239&lt;&gt;"", $P7239&lt;&gt;"...", $P7239&lt;&gt;"입력오류"),
    IF(
        $U$18=1, AND($P7239&lt;&gt;"", $P7239&lt;&gt;"...", $P7239&lt;&gt;"입력오류", ISNUMBER(FIND(INDEX($T$2:$T$7,$U$1),$P7239))),
        IF(
            $U$17="기타", AND($P7239&lt;&gt;"", $P7239&lt;&gt;"...", $P7239&lt;&gt;"입력오류", NOT(ISNUMBER(FIND($T$21:$T$34,$P7239)))),
            AND($P7239&lt;&gt;"", $P7239&lt;&gt;"...", $P7239&lt;&gt;"입력오류", $T$19=$P7239)
        )
    )
)</f>
        <v>0</v>
      </c>
    </row>
    <row r="7240" spans="9:17">
      <c r="I7240">
        <f t="shared" si="340"/>
        <v>7239</v>
      </c>
      <c r="J7240" t="e">
        <f t="shared" si="341"/>
        <v>#N/A</v>
      </c>
      <c r="K7240" t="e">
        <f t="shared" si="339"/>
        <v>#N/A</v>
      </c>
      <c r="L7240" t="b">
        <f>COUNTIF($N$2:N7240, N7240)=1</f>
        <v>0</v>
      </c>
      <c r="M7240" s="37">
        <f>IF( $Q7240, MAX($M$1:M7239)+1, 0)</f>
        <v>0</v>
      </c>
      <c r="N7240" t="e" cm="1">
        <f t="array" ref="N7240">INDEX($A$9:$F$1048576, $J7240, $K7240 )</f>
        <v>#N/A</v>
      </c>
      <c r="O7240" t="e" cm="1">
        <f t="array" ref="O7240">INDEX($B$9:$F$1048576, $J7240, $K7240 )</f>
        <v>#N/A</v>
      </c>
      <c r="P7240" t="str" cm="1">
        <f t="array" ref="P7240">IF( $L7240, TRIM(_xll.IMDP("IR", $G$5&amp;$N7240, $G$6)), "" )</f>
        <v/>
      </c>
      <c r="Q7240" t="b" cm="1">
        <f t="array" ref="Q7240">IF(
    $U$1=1, AND($P7240&lt;&gt;"", $P7240&lt;&gt;"...", $P7240&lt;&gt;"입력오류"),
    IF(
        $U$18=1, AND($P7240&lt;&gt;"", $P7240&lt;&gt;"...", $P7240&lt;&gt;"입력오류", ISNUMBER(FIND(INDEX($T$2:$T$7,$U$1),$P7240))),
        IF(
            $U$17="기타", AND($P7240&lt;&gt;"", $P7240&lt;&gt;"...", $P7240&lt;&gt;"입력오류", NOT(ISNUMBER(FIND($T$21:$T$34,$P7240)))),
            AND($P7240&lt;&gt;"", $P7240&lt;&gt;"...", $P7240&lt;&gt;"입력오류", $T$19=$P7240)
        )
    )
)</f>
        <v>0</v>
      </c>
    </row>
    <row r="7241" spans="9:17">
      <c r="I7241">
        <f t="shared" si="340"/>
        <v>7240</v>
      </c>
      <c r="J7241" t="e">
        <f t="shared" si="341"/>
        <v>#N/A</v>
      </c>
      <c r="K7241" t="e">
        <f t="shared" si="339"/>
        <v>#N/A</v>
      </c>
      <c r="L7241" t="b">
        <f>COUNTIF($N$2:N7241, N7241)=1</f>
        <v>0</v>
      </c>
      <c r="M7241" s="37">
        <f>IF( $Q7241, MAX($M$1:M7240)+1, 0)</f>
        <v>0</v>
      </c>
      <c r="N7241" t="e" cm="1">
        <f t="array" ref="N7241">INDEX($A$9:$F$1048576, $J7241, $K7241 )</f>
        <v>#N/A</v>
      </c>
      <c r="O7241" t="e" cm="1">
        <f t="array" ref="O7241">INDEX($B$9:$F$1048576, $J7241, $K7241 )</f>
        <v>#N/A</v>
      </c>
      <c r="P7241" t="str" cm="1">
        <f t="array" ref="P7241">IF( $L7241, TRIM(_xll.IMDP("IR", $G$5&amp;$N7241, $G$6)), "" )</f>
        <v/>
      </c>
      <c r="Q7241" t="b" cm="1">
        <f t="array" ref="Q7241">IF(
    $U$1=1, AND($P7241&lt;&gt;"", $P7241&lt;&gt;"...", $P7241&lt;&gt;"입력오류"),
    IF(
        $U$18=1, AND($P7241&lt;&gt;"", $P7241&lt;&gt;"...", $P7241&lt;&gt;"입력오류", ISNUMBER(FIND(INDEX($T$2:$T$7,$U$1),$P7241))),
        IF(
            $U$17="기타", AND($P7241&lt;&gt;"", $P7241&lt;&gt;"...", $P7241&lt;&gt;"입력오류", NOT(ISNUMBER(FIND($T$21:$T$34,$P7241)))),
            AND($P7241&lt;&gt;"", $P7241&lt;&gt;"...", $P7241&lt;&gt;"입력오류", $T$19=$P7241)
        )
    )
)</f>
        <v>0</v>
      </c>
    </row>
    <row r="7242" spans="9:17">
      <c r="I7242">
        <f t="shared" si="340"/>
        <v>7241</v>
      </c>
      <c r="J7242" t="e">
        <f t="shared" si="341"/>
        <v>#N/A</v>
      </c>
      <c r="K7242" t="e">
        <f t="shared" si="339"/>
        <v>#N/A</v>
      </c>
      <c r="L7242" t="b">
        <f>COUNTIF($N$2:N7242, N7242)=1</f>
        <v>0</v>
      </c>
      <c r="M7242" s="37">
        <f>IF( $Q7242, MAX($M$1:M7241)+1, 0)</f>
        <v>0</v>
      </c>
      <c r="N7242" t="e" cm="1">
        <f t="array" ref="N7242">INDEX($A$9:$F$1048576, $J7242, $K7242 )</f>
        <v>#N/A</v>
      </c>
      <c r="O7242" t="e" cm="1">
        <f t="array" ref="O7242">INDEX($B$9:$F$1048576, $J7242, $K7242 )</f>
        <v>#N/A</v>
      </c>
      <c r="P7242" t="str" cm="1">
        <f t="array" ref="P7242">IF( $L7242, TRIM(_xll.IMDP("IR", $G$5&amp;$N7242, $G$6)), "" )</f>
        <v/>
      </c>
      <c r="Q7242" t="b" cm="1">
        <f t="array" ref="Q7242">IF(
    $U$1=1, AND($P7242&lt;&gt;"", $P7242&lt;&gt;"...", $P7242&lt;&gt;"입력오류"),
    IF(
        $U$18=1, AND($P7242&lt;&gt;"", $P7242&lt;&gt;"...", $P7242&lt;&gt;"입력오류", ISNUMBER(FIND(INDEX($T$2:$T$7,$U$1),$P7242))),
        IF(
            $U$17="기타", AND($P7242&lt;&gt;"", $P7242&lt;&gt;"...", $P7242&lt;&gt;"입력오류", NOT(ISNUMBER(FIND($T$21:$T$34,$P7242)))),
            AND($P7242&lt;&gt;"", $P7242&lt;&gt;"...", $P7242&lt;&gt;"입력오류", $T$19=$P7242)
        )
    )
)</f>
        <v>0</v>
      </c>
    </row>
    <row r="7243" spans="9:17">
      <c r="I7243">
        <f t="shared" si="340"/>
        <v>7242</v>
      </c>
      <c r="J7243" t="e">
        <f t="shared" si="341"/>
        <v>#N/A</v>
      </c>
      <c r="K7243" t="e">
        <f t="shared" si="339"/>
        <v>#N/A</v>
      </c>
      <c r="L7243" t="b">
        <f>COUNTIF($N$2:N7243, N7243)=1</f>
        <v>0</v>
      </c>
      <c r="M7243" s="37">
        <f>IF( $Q7243, MAX($M$1:M7242)+1, 0)</f>
        <v>0</v>
      </c>
      <c r="N7243" t="e" cm="1">
        <f t="array" ref="N7243">INDEX($A$9:$F$1048576, $J7243, $K7243 )</f>
        <v>#N/A</v>
      </c>
      <c r="O7243" t="e" cm="1">
        <f t="array" ref="O7243">INDEX($B$9:$F$1048576, $J7243, $K7243 )</f>
        <v>#N/A</v>
      </c>
      <c r="P7243" t="str" cm="1">
        <f t="array" ref="P7243">IF( $L7243, TRIM(_xll.IMDP("IR", $G$5&amp;$N7243, $G$6)), "" )</f>
        <v/>
      </c>
      <c r="Q7243" t="b" cm="1">
        <f t="array" ref="Q7243">IF(
    $U$1=1, AND($P7243&lt;&gt;"", $P7243&lt;&gt;"...", $P7243&lt;&gt;"입력오류"),
    IF(
        $U$18=1, AND($P7243&lt;&gt;"", $P7243&lt;&gt;"...", $P7243&lt;&gt;"입력오류", ISNUMBER(FIND(INDEX($T$2:$T$7,$U$1),$P7243))),
        IF(
            $U$17="기타", AND($P7243&lt;&gt;"", $P7243&lt;&gt;"...", $P7243&lt;&gt;"입력오류", NOT(ISNUMBER(FIND($T$21:$T$34,$P7243)))),
            AND($P7243&lt;&gt;"", $P7243&lt;&gt;"...", $P7243&lt;&gt;"입력오류", $T$19=$P7243)
        )
    )
)</f>
        <v>0</v>
      </c>
    </row>
    <row r="7244" spans="9:17">
      <c r="I7244">
        <f t="shared" si="340"/>
        <v>7243</v>
      </c>
      <c r="J7244" t="e">
        <f t="shared" si="341"/>
        <v>#N/A</v>
      </c>
      <c r="K7244" t="e">
        <f t="shared" si="339"/>
        <v>#N/A</v>
      </c>
      <c r="L7244" t="b">
        <f>COUNTIF($N$2:N7244, N7244)=1</f>
        <v>0</v>
      </c>
      <c r="M7244" s="37">
        <f>IF( $Q7244, MAX($M$1:M7243)+1, 0)</f>
        <v>0</v>
      </c>
      <c r="N7244" t="e" cm="1">
        <f t="array" ref="N7244">INDEX($A$9:$F$1048576, $J7244, $K7244 )</f>
        <v>#N/A</v>
      </c>
      <c r="O7244" t="e" cm="1">
        <f t="array" ref="O7244">INDEX($B$9:$F$1048576, $J7244, $K7244 )</f>
        <v>#N/A</v>
      </c>
      <c r="P7244" t="str" cm="1">
        <f t="array" ref="P7244">IF( $L7244, TRIM(_xll.IMDP("IR", $G$5&amp;$N7244, $G$6)), "" )</f>
        <v/>
      </c>
      <c r="Q7244" t="b" cm="1">
        <f t="array" ref="Q7244">IF(
    $U$1=1, AND($P7244&lt;&gt;"", $P7244&lt;&gt;"...", $P7244&lt;&gt;"입력오류"),
    IF(
        $U$18=1, AND($P7244&lt;&gt;"", $P7244&lt;&gt;"...", $P7244&lt;&gt;"입력오류", ISNUMBER(FIND(INDEX($T$2:$T$7,$U$1),$P7244))),
        IF(
            $U$17="기타", AND($P7244&lt;&gt;"", $P7244&lt;&gt;"...", $P7244&lt;&gt;"입력오류", NOT(ISNUMBER(FIND($T$21:$T$34,$P7244)))),
            AND($P7244&lt;&gt;"", $P7244&lt;&gt;"...", $P7244&lt;&gt;"입력오류", $T$19=$P7244)
        )
    )
)</f>
        <v>0</v>
      </c>
    </row>
    <row r="7245" spans="9:17">
      <c r="I7245">
        <f t="shared" si="340"/>
        <v>7244</v>
      </c>
      <c r="J7245" t="e">
        <f t="shared" si="341"/>
        <v>#N/A</v>
      </c>
      <c r="K7245" t="e">
        <f t="shared" si="339"/>
        <v>#N/A</v>
      </c>
      <c r="L7245" t="b">
        <f>COUNTIF($N$2:N7245, N7245)=1</f>
        <v>0</v>
      </c>
      <c r="M7245" s="37">
        <f>IF( $Q7245, MAX($M$1:M7244)+1, 0)</f>
        <v>0</v>
      </c>
      <c r="N7245" t="e" cm="1">
        <f t="array" ref="N7245">INDEX($A$9:$F$1048576, $J7245, $K7245 )</f>
        <v>#N/A</v>
      </c>
      <c r="O7245" t="e" cm="1">
        <f t="array" ref="O7245">INDEX($B$9:$F$1048576, $J7245, $K7245 )</f>
        <v>#N/A</v>
      </c>
      <c r="P7245" t="str" cm="1">
        <f t="array" ref="P7245">IF( $L7245, TRIM(_xll.IMDP("IR", $G$5&amp;$N7245, $G$6)), "" )</f>
        <v/>
      </c>
      <c r="Q7245" t="b" cm="1">
        <f t="array" ref="Q7245">IF(
    $U$1=1, AND($P7245&lt;&gt;"", $P7245&lt;&gt;"...", $P7245&lt;&gt;"입력오류"),
    IF(
        $U$18=1, AND($P7245&lt;&gt;"", $P7245&lt;&gt;"...", $P7245&lt;&gt;"입력오류", ISNUMBER(FIND(INDEX($T$2:$T$7,$U$1),$P7245))),
        IF(
            $U$17="기타", AND($P7245&lt;&gt;"", $P7245&lt;&gt;"...", $P7245&lt;&gt;"입력오류", NOT(ISNUMBER(FIND($T$21:$T$34,$P7245)))),
            AND($P7245&lt;&gt;"", $P7245&lt;&gt;"...", $P7245&lt;&gt;"입력오류", $T$19=$P7245)
        )
    )
)</f>
        <v>0</v>
      </c>
    </row>
    <row r="7246" spans="9:17">
      <c r="I7246">
        <f t="shared" si="340"/>
        <v>7245</v>
      </c>
      <c r="J7246" t="e">
        <f t="shared" si="341"/>
        <v>#N/A</v>
      </c>
      <c r="K7246" t="e">
        <f t="shared" si="339"/>
        <v>#N/A</v>
      </c>
      <c r="L7246" t="b">
        <f>COUNTIF($N$2:N7246, N7246)=1</f>
        <v>0</v>
      </c>
      <c r="M7246" s="37">
        <f>IF( $Q7246, MAX($M$1:M7245)+1, 0)</f>
        <v>0</v>
      </c>
      <c r="N7246" t="e" cm="1">
        <f t="array" ref="N7246">INDEX($A$9:$F$1048576, $J7246, $K7246 )</f>
        <v>#N/A</v>
      </c>
      <c r="O7246" t="e" cm="1">
        <f t="array" ref="O7246">INDEX($B$9:$F$1048576, $J7246, $K7246 )</f>
        <v>#N/A</v>
      </c>
      <c r="P7246" t="str" cm="1">
        <f t="array" ref="P7246">IF( $L7246, TRIM(_xll.IMDP("IR", $G$5&amp;$N7246, $G$6)), "" )</f>
        <v/>
      </c>
      <c r="Q7246" t="b" cm="1">
        <f t="array" ref="Q7246">IF(
    $U$1=1, AND($P7246&lt;&gt;"", $P7246&lt;&gt;"...", $P7246&lt;&gt;"입력오류"),
    IF(
        $U$18=1, AND($P7246&lt;&gt;"", $P7246&lt;&gt;"...", $P7246&lt;&gt;"입력오류", ISNUMBER(FIND(INDEX($T$2:$T$7,$U$1),$P7246))),
        IF(
            $U$17="기타", AND($P7246&lt;&gt;"", $P7246&lt;&gt;"...", $P7246&lt;&gt;"입력오류", NOT(ISNUMBER(FIND($T$21:$T$34,$P7246)))),
            AND($P7246&lt;&gt;"", $P7246&lt;&gt;"...", $P7246&lt;&gt;"입력오류", $T$19=$P7246)
        )
    )
)</f>
        <v>0</v>
      </c>
    </row>
    <row r="7247" spans="9:17">
      <c r="I7247">
        <f t="shared" si="340"/>
        <v>7246</v>
      </c>
      <c r="J7247" t="e">
        <f t="shared" si="341"/>
        <v>#N/A</v>
      </c>
      <c r="K7247" t="e">
        <f t="shared" si="339"/>
        <v>#N/A</v>
      </c>
      <c r="L7247" t="b">
        <f>COUNTIF($N$2:N7247, N7247)=1</f>
        <v>0</v>
      </c>
      <c r="M7247" s="37">
        <f>IF( $Q7247, MAX($M$1:M7246)+1, 0)</f>
        <v>0</v>
      </c>
      <c r="N7247" t="e" cm="1">
        <f t="array" ref="N7247">INDEX($A$9:$F$1048576, $J7247, $K7247 )</f>
        <v>#N/A</v>
      </c>
      <c r="O7247" t="e" cm="1">
        <f t="array" ref="O7247">INDEX($B$9:$F$1048576, $J7247, $K7247 )</f>
        <v>#N/A</v>
      </c>
      <c r="P7247" t="str" cm="1">
        <f t="array" ref="P7247">IF( $L7247, TRIM(_xll.IMDP("IR", $G$5&amp;$N7247, $G$6)), "" )</f>
        <v/>
      </c>
      <c r="Q7247" t="b" cm="1">
        <f t="array" ref="Q7247">IF(
    $U$1=1, AND($P7247&lt;&gt;"", $P7247&lt;&gt;"...", $P7247&lt;&gt;"입력오류"),
    IF(
        $U$18=1, AND($P7247&lt;&gt;"", $P7247&lt;&gt;"...", $P7247&lt;&gt;"입력오류", ISNUMBER(FIND(INDEX($T$2:$T$7,$U$1),$P7247))),
        IF(
            $U$17="기타", AND($P7247&lt;&gt;"", $P7247&lt;&gt;"...", $P7247&lt;&gt;"입력오류", NOT(ISNUMBER(FIND($T$21:$T$34,$P7247)))),
            AND($P7247&lt;&gt;"", $P7247&lt;&gt;"...", $P7247&lt;&gt;"입력오류", $T$19=$P7247)
        )
    )
)</f>
        <v>0</v>
      </c>
    </row>
    <row r="7248" spans="9:17">
      <c r="I7248">
        <f t="shared" si="340"/>
        <v>7247</v>
      </c>
      <c r="J7248" t="e">
        <f t="shared" si="341"/>
        <v>#N/A</v>
      </c>
      <c r="K7248" t="e">
        <f t="shared" si="339"/>
        <v>#N/A</v>
      </c>
      <c r="L7248" t="b">
        <f>COUNTIF($N$2:N7248, N7248)=1</f>
        <v>0</v>
      </c>
      <c r="M7248" s="37">
        <f>IF( $Q7248, MAX($M$1:M7247)+1, 0)</f>
        <v>0</v>
      </c>
      <c r="N7248" t="e" cm="1">
        <f t="array" ref="N7248">INDEX($A$9:$F$1048576, $J7248, $K7248 )</f>
        <v>#N/A</v>
      </c>
      <c r="O7248" t="e" cm="1">
        <f t="array" ref="O7248">INDEX($B$9:$F$1048576, $J7248, $K7248 )</f>
        <v>#N/A</v>
      </c>
      <c r="P7248" t="str" cm="1">
        <f t="array" ref="P7248">IF( $L7248, TRIM(_xll.IMDP("IR", $G$5&amp;$N7248, $G$6)), "" )</f>
        <v/>
      </c>
      <c r="Q7248" t="b" cm="1">
        <f t="array" ref="Q7248">IF(
    $U$1=1, AND($P7248&lt;&gt;"", $P7248&lt;&gt;"...", $P7248&lt;&gt;"입력오류"),
    IF(
        $U$18=1, AND($P7248&lt;&gt;"", $P7248&lt;&gt;"...", $P7248&lt;&gt;"입력오류", ISNUMBER(FIND(INDEX($T$2:$T$7,$U$1),$P7248))),
        IF(
            $U$17="기타", AND($P7248&lt;&gt;"", $P7248&lt;&gt;"...", $P7248&lt;&gt;"입력오류", NOT(ISNUMBER(FIND($T$21:$T$34,$P7248)))),
            AND($P7248&lt;&gt;"", $P7248&lt;&gt;"...", $P7248&lt;&gt;"입력오류", $T$19=$P7248)
        )
    )
)</f>
        <v>0</v>
      </c>
    </row>
    <row r="7249" spans="9:17">
      <c r="I7249">
        <f t="shared" si="340"/>
        <v>7248</v>
      </c>
      <c r="J7249" t="e">
        <f t="shared" si="341"/>
        <v>#N/A</v>
      </c>
      <c r="K7249" t="e">
        <f t="shared" si="339"/>
        <v>#N/A</v>
      </c>
      <c r="L7249" t="b">
        <f>COUNTIF($N$2:N7249, N7249)=1</f>
        <v>0</v>
      </c>
      <c r="M7249" s="37">
        <f>IF( $Q7249, MAX($M$1:M7248)+1, 0)</f>
        <v>0</v>
      </c>
      <c r="N7249" t="e" cm="1">
        <f t="array" ref="N7249">INDEX($A$9:$F$1048576, $J7249, $K7249 )</f>
        <v>#N/A</v>
      </c>
      <c r="O7249" t="e" cm="1">
        <f t="array" ref="O7249">INDEX($B$9:$F$1048576, $J7249, $K7249 )</f>
        <v>#N/A</v>
      </c>
      <c r="P7249" t="str" cm="1">
        <f t="array" ref="P7249">IF( $L7249, TRIM(_xll.IMDP("IR", $G$5&amp;$N7249, $G$6)), "" )</f>
        <v/>
      </c>
      <c r="Q7249" t="b" cm="1">
        <f t="array" ref="Q7249">IF(
    $U$1=1, AND($P7249&lt;&gt;"", $P7249&lt;&gt;"...", $P7249&lt;&gt;"입력오류"),
    IF(
        $U$18=1, AND($P7249&lt;&gt;"", $P7249&lt;&gt;"...", $P7249&lt;&gt;"입력오류", ISNUMBER(FIND(INDEX($T$2:$T$7,$U$1),$P7249))),
        IF(
            $U$17="기타", AND($P7249&lt;&gt;"", $P7249&lt;&gt;"...", $P7249&lt;&gt;"입력오류", NOT(ISNUMBER(FIND($T$21:$T$34,$P7249)))),
            AND($P7249&lt;&gt;"", $P7249&lt;&gt;"...", $P7249&lt;&gt;"입력오류", $T$19=$P7249)
        )
    )
)</f>
        <v>0</v>
      </c>
    </row>
    <row r="7250" spans="9:17">
      <c r="I7250">
        <f t="shared" si="340"/>
        <v>7249</v>
      </c>
      <c r="J7250" t="e">
        <f t="shared" si="341"/>
        <v>#N/A</v>
      </c>
      <c r="K7250" t="e">
        <f t="shared" si="339"/>
        <v>#N/A</v>
      </c>
      <c r="L7250" t="b">
        <f>COUNTIF($N$2:N7250, N7250)=1</f>
        <v>0</v>
      </c>
      <c r="M7250" s="37">
        <f>IF( $Q7250, MAX($M$1:M7249)+1, 0)</f>
        <v>0</v>
      </c>
      <c r="N7250" t="e" cm="1">
        <f t="array" ref="N7250">INDEX($A$9:$F$1048576, $J7250, $K7250 )</f>
        <v>#N/A</v>
      </c>
      <c r="O7250" t="e" cm="1">
        <f t="array" ref="O7250">INDEX($B$9:$F$1048576, $J7250, $K7250 )</f>
        <v>#N/A</v>
      </c>
      <c r="P7250" t="str" cm="1">
        <f t="array" ref="P7250">IF( $L7250, TRIM(_xll.IMDP("IR", $G$5&amp;$N7250, $G$6)), "" )</f>
        <v/>
      </c>
      <c r="Q7250" t="b" cm="1">
        <f t="array" ref="Q7250">IF(
    $U$1=1, AND($P7250&lt;&gt;"", $P7250&lt;&gt;"...", $P7250&lt;&gt;"입력오류"),
    IF(
        $U$18=1, AND($P7250&lt;&gt;"", $P7250&lt;&gt;"...", $P7250&lt;&gt;"입력오류", ISNUMBER(FIND(INDEX($T$2:$T$7,$U$1),$P7250))),
        IF(
            $U$17="기타", AND($P7250&lt;&gt;"", $P7250&lt;&gt;"...", $P7250&lt;&gt;"입력오류", NOT(ISNUMBER(FIND($T$21:$T$34,$P7250)))),
            AND($P7250&lt;&gt;"", $P7250&lt;&gt;"...", $P7250&lt;&gt;"입력오류", $T$19=$P7250)
        )
    )
)</f>
        <v>0</v>
      </c>
    </row>
    <row r="7251" spans="9:17">
      <c r="I7251">
        <f t="shared" si="340"/>
        <v>7250</v>
      </c>
      <c r="J7251" t="e">
        <f t="shared" si="341"/>
        <v>#N/A</v>
      </c>
      <c r="K7251" t="e">
        <f t="shared" si="339"/>
        <v>#N/A</v>
      </c>
      <c r="L7251" t="b">
        <f>COUNTIF($N$2:N7251, N7251)=1</f>
        <v>0</v>
      </c>
      <c r="M7251" s="37">
        <f>IF( $Q7251, MAX($M$1:M7250)+1, 0)</f>
        <v>0</v>
      </c>
      <c r="N7251" t="e" cm="1">
        <f t="array" ref="N7251">INDEX($A$9:$F$1048576, $J7251, $K7251 )</f>
        <v>#N/A</v>
      </c>
      <c r="O7251" t="e" cm="1">
        <f t="array" ref="O7251">INDEX($B$9:$F$1048576, $J7251, $K7251 )</f>
        <v>#N/A</v>
      </c>
      <c r="P7251" t="str" cm="1">
        <f t="array" ref="P7251">IF( $L7251, TRIM(_xll.IMDP("IR", $G$5&amp;$N7251, $G$6)), "" )</f>
        <v/>
      </c>
      <c r="Q7251" t="b" cm="1">
        <f t="array" ref="Q7251">IF(
    $U$1=1, AND($P7251&lt;&gt;"", $P7251&lt;&gt;"...", $P7251&lt;&gt;"입력오류"),
    IF(
        $U$18=1, AND($P7251&lt;&gt;"", $P7251&lt;&gt;"...", $P7251&lt;&gt;"입력오류", ISNUMBER(FIND(INDEX($T$2:$T$7,$U$1),$P7251))),
        IF(
            $U$17="기타", AND($P7251&lt;&gt;"", $P7251&lt;&gt;"...", $P7251&lt;&gt;"입력오류", NOT(ISNUMBER(FIND($T$21:$T$34,$P7251)))),
            AND($P7251&lt;&gt;"", $P7251&lt;&gt;"...", $P7251&lt;&gt;"입력오류", $T$19=$P7251)
        )
    )
)</f>
        <v>0</v>
      </c>
    </row>
    <row r="7252" spans="9:17">
      <c r="I7252">
        <f t="shared" si="340"/>
        <v>7251</v>
      </c>
      <c r="J7252" t="e">
        <f t="shared" si="341"/>
        <v>#N/A</v>
      </c>
      <c r="K7252" t="e">
        <f t="shared" si="339"/>
        <v>#N/A</v>
      </c>
      <c r="L7252" t="b">
        <f>COUNTIF($N$2:N7252, N7252)=1</f>
        <v>0</v>
      </c>
      <c r="M7252" s="37">
        <f>IF( $Q7252, MAX($M$1:M7251)+1, 0)</f>
        <v>0</v>
      </c>
      <c r="N7252" t="e" cm="1">
        <f t="array" ref="N7252">INDEX($A$9:$F$1048576, $J7252, $K7252 )</f>
        <v>#N/A</v>
      </c>
      <c r="O7252" t="e" cm="1">
        <f t="array" ref="O7252">INDEX($B$9:$F$1048576, $J7252, $K7252 )</f>
        <v>#N/A</v>
      </c>
      <c r="P7252" t="str" cm="1">
        <f t="array" ref="P7252">IF( $L7252, TRIM(_xll.IMDP("IR", $G$5&amp;$N7252, $G$6)), "" )</f>
        <v/>
      </c>
      <c r="Q7252" t="b" cm="1">
        <f t="array" ref="Q7252">IF(
    $U$1=1, AND($P7252&lt;&gt;"", $P7252&lt;&gt;"...", $P7252&lt;&gt;"입력오류"),
    IF(
        $U$18=1, AND($P7252&lt;&gt;"", $P7252&lt;&gt;"...", $P7252&lt;&gt;"입력오류", ISNUMBER(FIND(INDEX($T$2:$T$7,$U$1),$P7252))),
        IF(
            $U$17="기타", AND($P7252&lt;&gt;"", $P7252&lt;&gt;"...", $P7252&lt;&gt;"입력오류", NOT(ISNUMBER(FIND($T$21:$T$34,$P7252)))),
            AND($P7252&lt;&gt;"", $P7252&lt;&gt;"...", $P7252&lt;&gt;"입력오류", $T$19=$P7252)
        )
    )
)</f>
        <v>0</v>
      </c>
    </row>
    <row r="7253" spans="9:17">
      <c r="I7253">
        <f t="shared" si="340"/>
        <v>7252</v>
      </c>
      <c r="J7253" t="e">
        <f t="shared" si="341"/>
        <v>#N/A</v>
      </c>
      <c r="K7253" t="e">
        <f t="shared" si="339"/>
        <v>#N/A</v>
      </c>
      <c r="L7253" t="b">
        <f>COUNTIF($N$2:N7253, N7253)=1</f>
        <v>0</v>
      </c>
      <c r="M7253" s="37">
        <f>IF( $Q7253, MAX($M$1:M7252)+1, 0)</f>
        <v>0</v>
      </c>
      <c r="N7253" t="e" cm="1">
        <f t="array" ref="N7253">INDEX($A$9:$F$1048576, $J7253, $K7253 )</f>
        <v>#N/A</v>
      </c>
      <c r="O7253" t="e" cm="1">
        <f t="array" ref="O7253">INDEX($B$9:$F$1048576, $J7253, $K7253 )</f>
        <v>#N/A</v>
      </c>
      <c r="P7253" t="str" cm="1">
        <f t="array" ref="P7253">IF( $L7253, TRIM(_xll.IMDP("IR", $G$5&amp;$N7253, $G$6)), "" )</f>
        <v/>
      </c>
      <c r="Q7253" t="b" cm="1">
        <f t="array" ref="Q7253">IF(
    $U$1=1, AND($P7253&lt;&gt;"", $P7253&lt;&gt;"...", $P7253&lt;&gt;"입력오류"),
    IF(
        $U$18=1, AND($P7253&lt;&gt;"", $P7253&lt;&gt;"...", $P7253&lt;&gt;"입력오류", ISNUMBER(FIND(INDEX($T$2:$T$7,$U$1),$P7253))),
        IF(
            $U$17="기타", AND($P7253&lt;&gt;"", $P7253&lt;&gt;"...", $P7253&lt;&gt;"입력오류", NOT(ISNUMBER(FIND($T$21:$T$34,$P7253)))),
            AND($P7253&lt;&gt;"", $P7253&lt;&gt;"...", $P7253&lt;&gt;"입력오류", $T$19=$P7253)
        )
    )
)</f>
        <v>0</v>
      </c>
    </row>
    <row r="7254" spans="9:17">
      <c r="I7254">
        <f t="shared" si="340"/>
        <v>7253</v>
      </c>
      <c r="J7254" t="e">
        <f t="shared" si="341"/>
        <v>#N/A</v>
      </c>
      <c r="K7254" t="e">
        <f t="shared" si="339"/>
        <v>#N/A</v>
      </c>
      <c r="L7254" t="b">
        <f>COUNTIF($N$2:N7254, N7254)=1</f>
        <v>0</v>
      </c>
      <c r="M7254" s="37">
        <f>IF( $Q7254, MAX($M$1:M7253)+1, 0)</f>
        <v>0</v>
      </c>
      <c r="N7254" t="e" cm="1">
        <f t="array" ref="N7254">INDEX($A$9:$F$1048576, $J7254, $K7254 )</f>
        <v>#N/A</v>
      </c>
      <c r="O7254" t="e" cm="1">
        <f t="array" ref="O7254">INDEX($B$9:$F$1048576, $J7254, $K7254 )</f>
        <v>#N/A</v>
      </c>
      <c r="P7254" t="str" cm="1">
        <f t="array" ref="P7254">IF( $L7254, TRIM(_xll.IMDP("IR", $G$5&amp;$N7254, $G$6)), "" )</f>
        <v/>
      </c>
      <c r="Q7254" t="b" cm="1">
        <f t="array" ref="Q7254">IF(
    $U$1=1, AND($P7254&lt;&gt;"", $P7254&lt;&gt;"...", $P7254&lt;&gt;"입력오류"),
    IF(
        $U$18=1, AND($P7254&lt;&gt;"", $P7254&lt;&gt;"...", $P7254&lt;&gt;"입력오류", ISNUMBER(FIND(INDEX($T$2:$T$7,$U$1),$P7254))),
        IF(
            $U$17="기타", AND($P7254&lt;&gt;"", $P7254&lt;&gt;"...", $P7254&lt;&gt;"입력오류", NOT(ISNUMBER(FIND($T$21:$T$34,$P7254)))),
            AND($P7254&lt;&gt;"", $P7254&lt;&gt;"...", $P7254&lt;&gt;"입력오류", $T$19=$P7254)
        )
    )
)</f>
        <v>0</v>
      </c>
    </row>
    <row r="7255" spans="9:17">
      <c r="I7255">
        <f t="shared" si="340"/>
        <v>7254</v>
      </c>
      <c r="J7255" t="e">
        <f t="shared" si="341"/>
        <v>#N/A</v>
      </c>
      <c r="K7255" t="e">
        <f t="shared" si="339"/>
        <v>#N/A</v>
      </c>
      <c r="L7255" t="b">
        <f>COUNTIF($N$2:N7255, N7255)=1</f>
        <v>0</v>
      </c>
      <c r="M7255" s="37">
        <f>IF( $Q7255, MAX($M$1:M7254)+1, 0)</f>
        <v>0</v>
      </c>
      <c r="N7255" t="e" cm="1">
        <f t="array" ref="N7255">INDEX($A$9:$F$1048576, $J7255, $K7255 )</f>
        <v>#N/A</v>
      </c>
      <c r="O7255" t="e" cm="1">
        <f t="array" ref="O7255">INDEX($B$9:$F$1048576, $J7255, $K7255 )</f>
        <v>#N/A</v>
      </c>
      <c r="P7255" t="str" cm="1">
        <f t="array" ref="P7255">IF( $L7255, TRIM(_xll.IMDP("IR", $G$5&amp;$N7255, $G$6)), "" )</f>
        <v/>
      </c>
      <c r="Q7255" t="b" cm="1">
        <f t="array" ref="Q7255">IF(
    $U$1=1, AND($P7255&lt;&gt;"", $P7255&lt;&gt;"...", $P7255&lt;&gt;"입력오류"),
    IF(
        $U$18=1, AND($P7255&lt;&gt;"", $P7255&lt;&gt;"...", $P7255&lt;&gt;"입력오류", ISNUMBER(FIND(INDEX($T$2:$T$7,$U$1),$P7255))),
        IF(
            $U$17="기타", AND($P7255&lt;&gt;"", $P7255&lt;&gt;"...", $P7255&lt;&gt;"입력오류", NOT(ISNUMBER(FIND($T$21:$T$34,$P7255)))),
            AND($P7255&lt;&gt;"", $P7255&lt;&gt;"...", $P7255&lt;&gt;"입력오류", $T$19=$P7255)
        )
    )
)</f>
        <v>0</v>
      </c>
    </row>
    <row r="7256" spans="9:17">
      <c r="I7256">
        <f t="shared" si="340"/>
        <v>7255</v>
      </c>
      <c r="J7256" t="e">
        <f t="shared" si="341"/>
        <v>#N/A</v>
      </c>
      <c r="K7256" t="e">
        <f t="shared" si="339"/>
        <v>#N/A</v>
      </c>
      <c r="L7256" t="b">
        <f>COUNTIF($N$2:N7256, N7256)=1</f>
        <v>0</v>
      </c>
      <c r="M7256" s="37">
        <f>IF( $Q7256, MAX($M$1:M7255)+1, 0)</f>
        <v>0</v>
      </c>
      <c r="N7256" t="e" cm="1">
        <f t="array" ref="N7256">INDEX($A$9:$F$1048576, $J7256, $K7256 )</f>
        <v>#N/A</v>
      </c>
      <c r="O7256" t="e" cm="1">
        <f t="array" ref="O7256">INDEX($B$9:$F$1048576, $J7256, $K7256 )</f>
        <v>#N/A</v>
      </c>
      <c r="P7256" t="str" cm="1">
        <f t="array" ref="P7256">IF( $L7256, TRIM(_xll.IMDP("IR", $G$5&amp;$N7256, $G$6)), "" )</f>
        <v/>
      </c>
      <c r="Q7256" t="b" cm="1">
        <f t="array" ref="Q7256">IF(
    $U$1=1, AND($P7256&lt;&gt;"", $P7256&lt;&gt;"...", $P7256&lt;&gt;"입력오류"),
    IF(
        $U$18=1, AND($P7256&lt;&gt;"", $P7256&lt;&gt;"...", $P7256&lt;&gt;"입력오류", ISNUMBER(FIND(INDEX($T$2:$T$7,$U$1),$P7256))),
        IF(
            $U$17="기타", AND($P7256&lt;&gt;"", $P7256&lt;&gt;"...", $P7256&lt;&gt;"입력오류", NOT(ISNUMBER(FIND($T$21:$T$34,$P7256)))),
            AND($P7256&lt;&gt;"", $P7256&lt;&gt;"...", $P7256&lt;&gt;"입력오류", $T$19=$P7256)
        )
    )
)</f>
        <v>0</v>
      </c>
    </row>
    <row r="7257" spans="9:17">
      <c r="I7257">
        <f t="shared" si="340"/>
        <v>7256</v>
      </c>
      <c r="J7257" t="e">
        <f t="shared" si="341"/>
        <v>#N/A</v>
      </c>
      <c r="K7257" t="e">
        <f t="shared" si="339"/>
        <v>#N/A</v>
      </c>
      <c r="L7257" t="b">
        <f>COUNTIF($N$2:N7257, N7257)=1</f>
        <v>0</v>
      </c>
      <c r="M7257" s="37">
        <f>IF( $Q7257, MAX($M$1:M7256)+1, 0)</f>
        <v>0</v>
      </c>
      <c r="N7257" t="e" cm="1">
        <f t="array" ref="N7257">INDEX($A$9:$F$1048576, $J7257, $K7257 )</f>
        <v>#N/A</v>
      </c>
      <c r="O7257" t="e" cm="1">
        <f t="array" ref="O7257">INDEX($B$9:$F$1048576, $J7257, $K7257 )</f>
        <v>#N/A</v>
      </c>
      <c r="P7257" t="str" cm="1">
        <f t="array" ref="P7257">IF( $L7257, TRIM(_xll.IMDP("IR", $G$5&amp;$N7257, $G$6)), "" )</f>
        <v/>
      </c>
      <c r="Q7257" t="b" cm="1">
        <f t="array" ref="Q7257">IF(
    $U$1=1, AND($P7257&lt;&gt;"", $P7257&lt;&gt;"...", $P7257&lt;&gt;"입력오류"),
    IF(
        $U$18=1, AND($P7257&lt;&gt;"", $P7257&lt;&gt;"...", $P7257&lt;&gt;"입력오류", ISNUMBER(FIND(INDEX($T$2:$T$7,$U$1),$P7257))),
        IF(
            $U$17="기타", AND($P7257&lt;&gt;"", $P7257&lt;&gt;"...", $P7257&lt;&gt;"입력오류", NOT(ISNUMBER(FIND($T$21:$T$34,$P7257)))),
            AND($P7257&lt;&gt;"", $P7257&lt;&gt;"...", $P7257&lt;&gt;"입력오류", $T$19=$P7257)
        )
    )
)</f>
        <v>0</v>
      </c>
    </row>
    <row r="7258" spans="9:17">
      <c r="I7258">
        <f t="shared" si="340"/>
        <v>7257</v>
      </c>
      <c r="J7258" t="e">
        <f t="shared" si="341"/>
        <v>#N/A</v>
      </c>
      <c r="K7258" t="e">
        <f t="shared" si="339"/>
        <v>#N/A</v>
      </c>
      <c r="L7258" t="b">
        <f>COUNTIF($N$2:N7258, N7258)=1</f>
        <v>0</v>
      </c>
      <c r="M7258" s="37">
        <f>IF( $Q7258, MAX($M$1:M7257)+1, 0)</f>
        <v>0</v>
      </c>
      <c r="N7258" t="e" cm="1">
        <f t="array" ref="N7258">INDEX($A$9:$F$1048576, $J7258, $K7258 )</f>
        <v>#N/A</v>
      </c>
      <c r="O7258" t="e" cm="1">
        <f t="array" ref="O7258">INDEX($B$9:$F$1048576, $J7258, $K7258 )</f>
        <v>#N/A</v>
      </c>
      <c r="P7258" t="str" cm="1">
        <f t="array" ref="P7258">IF( $L7258, TRIM(_xll.IMDP("IR", $G$5&amp;$N7258, $G$6)), "" )</f>
        <v/>
      </c>
      <c r="Q7258" t="b" cm="1">
        <f t="array" ref="Q7258">IF(
    $U$1=1, AND($P7258&lt;&gt;"", $P7258&lt;&gt;"...", $P7258&lt;&gt;"입력오류"),
    IF(
        $U$18=1, AND($P7258&lt;&gt;"", $P7258&lt;&gt;"...", $P7258&lt;&gt;"입력오류", ISNUMBER(FIND(INDEX($T$2:$T$7,$U$1),$P7258))),
        IF(
            $U$17="기타", AND($P7258&lt;&gt;"", $P7258&lt;&gt;"...", $P7258&lt;&gt;"입력오류", NOT(ISNUMBER(FIND($T$21:$T$34,$P7258)))),
            AND($P7258&lt;&gt;"", $P7258&lt;&gt;"...", $P7258&lt;&gt;"입력오류", $T$19=$P7258)
        )
    )
)</f>
        <v>0</v>
      </c>
    </row>
    <row r="7259" spans="9:17">
      <c r="I7259">
        <f t="shared" si="340"/>
        <v>7258</v>
      </c>
      <c r="J7259" t="e">
        <f t="shared" si="341"/>
        <v>#N/A</v>
      </c>
      <c r="K7259" t="e">
        <f t="shared" si="339"/>
        <v>#N/A</v>
      </c>
      <c r="L7259" t="b">
        <f>COUNTIF($N$2:N7259, N7259)=1</f>
        <v>0</v>
      </c>
      <c r="M7259" s="37">
        <f>IF( $Q7259, MAX($M$1:M7258)+1, 0)</f>
        <v>0</v>
      </c>
      <c r="N7259" t="e" cm="1">
        <f t="array" ref="N7259">INDEX($A$9:$F$1048576, $J7259, $K7259 )</f>
        <v>#N/A</v>
      </c>
      <c r="O7259" t="e" cm="1">
        <f t="array" ref="O7259">INDEX($B$9:$F$1048576, $J7259, $K7259 )</f>
        <v>#N/A</v>
      </c>
      <c r="P7259" t="str" cm="1">
        <f t="array" ref="P7259">IF( $L7259, TRIM(_xll.IMDP("IR", $G$5&amp;$N7259, $G$6)), "" )</f>
        <v/>
      </c>
      <c r="Q7259" t="b" cm="1">
        <f t="array" ref="Q7259">IF(
    $U$1=1, AND($P7259&lt;&gt;"", $P7259&lt;&gt;"...", $P7259&lt;&gt;"입력오류"),
    IF(
        $U$18=1, AND($P7259&lt;&gt;"", $P7259&lt;&gt;"...", $P7259&lt;&gt;"입력오류", ISNUMBER(FIND(INDEX($T$2:$T$7,$U$1),$P7259))),
        IF(
            $U$17="기타", AND($P7259&lt;&gt;"", $P7259&lt;&gt;"...", $P7259&lt;&gt;"입력오류", NOT(ISNUMBER(FIND($T$21:$T$34,$P7259)))),
            AND($P7259&lt;&gt;"", $P7259&lt;&gt;"...", $P7259&lt;&gt;"입력오류", $T$19=$P7259)
        )
    )
)</f>
        <v>0</v>
      </c>
    </row>
    <row r="7260" spans="9:17">
      <c r="I7260">
        <f t="shared" si="340"/>
        <v>7259</v>
      </c>
      <c r="J7260" t="e">
        <f t="shared" si="341"/>
        <v>#N/A</v>
      </c>
      <c r="K7260" t="e">
        <f t="shared" si="339"/>
        <v>#N/A</v>
      </c>
      <c r="L7260" t="b">
        <f>COUNTIF($N$2:N7260, N7260)=1</f>
        <v>0</v>
      </c>
      <c r="M7260" s="37">
        <f>IF( $Q7260, MAX($M$1:M7259)+1, 0)</f>
        <v>0</v>
      </c>
      <c r="N7260" t="e" cm="1">
        <f t="array" ref="N7260">INDEX($A$9:$F$1048576, $J7260, $K7260 )</f>
        <v>#N/A</v>
      </c>
      <c r="O7260" t="e" cm="1">
        <f t="array" ref="O7260">INDEX($B$9:$F$1048576, $J7260, $K7260 )</f>
        <v>#N/A</v>
      </c>
      <c r="P7260" t="str" cm="1">
        <f t="array" ref="P7260">IF( $L7260, TRIM(_xll.IMDP("IR", $G$5&amp;$N7260, $G$6)), "" )</f>
        <v/>
      </c>
      <c r="Q7260" t="b" cm="1">
        <f t="array" ref="Q7260">IF(
    $U$1=1, AND($P7260&lt;&gt;"", $P7260&lt;&gt;"...", $P7260&lt;&gt;"입력오류"),
    IF(
        $U$18=1, AND($P7260&lt;&gt;"", $P7260&lt;&gt;"...", $P7260&lt;&gt;"입력오류", ISNUMBER(FIND(INDEX($T$2:$T$7,$U$1),$P7260))),
        IF(
            $U$17="기타", AND($P7260&lt;&gt;"", $P7260&lt;&gt;"...", $P7260&lt;&gt;"입력오류", NOT(ISNUMBER(FIND($T$21:$T$34,$P7260)))),
            AND($P7260&lt;&gt;"", $P7260&lt;&gt;"...", $P7260&lt;&gt;"입력오류", $T$19=$P7260)
        )
    )
)</f>
        <v>0</v>
      </c>
    </row>
    <row r="7261" spans="9:17">
      <c r="I7261">
        <f t="shared" si="340"/>
        <v>7260</v>
      </c>
      <c r="J7261" t="e">
        <f t="shared" si="341"/>
        <v>#N/A</v>
      </c>
      <c r="K7261" t="e">
        <f t="shared" si="339"/>
        <v>#N/A</v>
      </c>
      <c r="L7261" t="b">
        <f>COUNTIF($N$2:N7261, N7261)=1</f>
        <v>0</v>
      </c>
      <c r="M7261" s="37">
        <f>IF( $Q7261, MAX($M$1:M7260)+1, 0)</f>
        <v>0</v>
      </c>
      <c r="N7261" t="e" cm="1">
        <f t="array" ref="N7261">INDEX($A$9:$F$1048576, $J7261, $K7261 )</f>
        <v>#N/A</v>
      </c>
      <c r="O7261" t="e" cm="1">
        <f t="array" ref="O7261">INDEX($B$9:$F$1048576, $J7261, $K7261 )</f>
        <v>#N/A</v>
      </c>
      <c r="P7261" t="str" cm="1">
        <f t="array" ref="P7261">IF( $L7261, TRIM(_xll.IMDP("IR", $G$5&amp;$N7261, $G$6)), "" )</f>
        <v/>
      </c>
      <c r="Q7261" t="b" cm="1">
        <f t="array" ref="Q7261">IF(
    $U$1=1, AND($P7261&lt;&gt;"", $P7261&lt;&gt;"...", $P7261&lt;&gt;"입력오류"),
    IF(
        $U$18=1, AND($P7261&lt;&gt;"", $P7261&lt;&gt;"...", $P7261&lt;&gt;"입력오류", ISNUMBER(FIND(INDEX($T$2:$T$7,$U$1),$P7261))),
        IF(
            $U$17="기타", AND($P7261&lt;&gt;"", $P7261&lt;&gt;"...", $P7261&lt;&gt;"입력오류", NOT(ISNUMBER(FIND($T$21:$T$34,$P7261)))),
            AND($P7261&lt;&gt;"", $P7261&lt;&gt;"...", $P7261&lt;&gt;"입력오류", $T$19=$P7261)
        )
    )
)</f>
        <v>0</v>
      </c>
    </row>
    <row r="7262" spans="9:17">
      <c r="I7262">
        <f t="shared" si="340"/>
        <v>7261</v>
      </c>
      <c r="J7262" t="e">
        <f t="shared" si="341"/>
        <v>#N/A</v>
      </c>
      <c r="K7262" t="e">
        <f t="shared" si="339"/>
        <v>#N/A</v>
      </c>
      <c r="L7262" t="b">
        <f>COUNTIF($N$2:N7262, N7262)=1</f>
        <v>0</v>
      </c>
      <c r="M7262" s="37">
        <f>IF( $Q7262, MAX($M$1:M7261)+1, 0)</f>
        <v>0</v>
      </c>
      <c r="N7262" t="e" cm="1">
        <f t="array" ref="N7262">INDEX($A$9:$F$1048576, $J7262, $K7262 )</f>
        <v>#N/A</v>
      </c>
      <c r="O7262" t="e" cm="1">
        <f t="array" ref="O7262">INDEX($B$9:$F$1048576, $J7262, $K7262 )</f>
        <v>#N/A</v>
      </c>
      <c r="P7262" t="str" cm="1">
        <f t="array" ref="P7262">IF( $L7262, TRIM(_xll.IMDP("IR", $G$5&amp;$N7262, $G$6)), "" )</f>
        <v/>
      </c>
      <c r="Q7262" t="b" cm="1">
        <f t="array" ref="Q7262">IF(
    $U$1=1, AND($P7262&lt;&gt;"", $P7262&lt;&gt;"...", $P7262&lt;&gt;"입력오류"),
    IF(
        $U$18=1, AND($P7262&lt;&gt;"", $P7262&lt;&gt;"...", $P7262&lt;&gt;"입력오류", ISNUMBER(FIND(INDEX($T$2:$T$7,$U$1),$P7262))),
        IF(
            $U$17="기타", AND($P7262&lt;&gt;"", $P7262&lt;&gt;"...", $P7262&lt;&gt;"입력오류", NOT(ISNUMBER(FIND($T$21:$T$34,$P7262)))),
            AND($P7262&lt;&gt;"", $P7262&lt;&gt;"...", $P7262&lt;&gt;"입력오류", $T$19=$P7262)
        )
    )
)</f>
        <v>0</v>
      </c>
    </row>
    <row r="7263" spans="9:17">
      <c r="I7263">
        <f t="shared" si="340"/>
        <v>7262</v>
      </c>
      <c r="J7263" t="e">
        <f t="shared" si="341"/>
        <v>#N/A</v>
      </c>
      <c r="K7263" t="e">
        <f t="shared" si="339"/>
        <v>#N/A</v>
      </c>
      <c r="L7263" t="b">
        <f>COUNTIF($N$2:N7263, N7263)=1</f>
        <v>0</v>
      </c>
      <c r="M7263" s="37">
        <f>IF( $Q7263, MAX($M$1:M7262)+1, 0)</f>
        <v>0</v>
      </c>
      <c r="N7263" t="e" cm="1">
        <f t="array" ref="N7263">INDEX($A$9:$F$1048576, $J7263, $K7263 )</f>
        <v>#N/A</v>
      </c>
      <c r="O7263" t="e" cm="1">
        <f t="array" ref="O7263">INDEX($B$9:$F$1048576, $J7263, $K7263 )</f>
        <v>#N/A</v>
      </c>
      <c r="P7263" t="str" cm="1">
        <f t="array" ref="P7263">IF( $L7263, TRIM(_xll.IMDP("IR", $G$5&amp;$N7263, $G$6)), "" )</f>
        <v/>
      </c>
      <c r="Q7263" t="b" cm="1">
        <f t="array" ref="Q7263">IF(
    $U$1=1, AND($P7263&lt;&gt;"", $P7263&lt;&gt;"...", $P7263&lt;&gt;"입력오류"),
    IF(
        $U$18=1, AND($P7263&lt;&gt;"", $P7263&lt;&gt;"...", $P7263&lt;&gt;"입력오류", ISNUMBER(FIND(INDEX($T$2:$T$7,$U$1),$P7263))),
        IF(
            $U$17="기타", AND($P7263&lt;&gt;"", $P7263&lt;&gt;"...", $P7263&lt;&gt;"입력오류", NOT(ISNUMBER(FIND($T$21:$T$34,$P7263)))),
            AND($P7263&lt;&gt;"", $P7263&lt;&gt;"...", $P7263&lt;&gt;"입력오류", $T$19=$P7263)
        )
    )
)</f>
        <v>0</v>
      </c>
    </row>
    <row r="7264" spans="9:17">
      <c r="I7264">
        <f t="shared" si="340"/>
        <v>7263</v>
      </c>
      <c r="J7264" t="e">
        <f t="shared" si="341"/>
        <v>#N/A</v>
      </c>
      <c r="K7264" t="e">
        <f t="shared" si="339"/>
        <v>#N/A</v>
      </c>
      <c r="L7264" t="b">
        <f>COUNTIF($N$2:N7264, N7264)=1</f>
        <v>0</v>
      </c>
      <c r="M7264" s="37">
        <f>IF( $Q7264, MAX($M$1:M7263)+1, 0)</f>
        <v>0</v>
      </c>
      <c r="N7264" t="e" cm="1">
        <f t="array" ref="N7264">INDEX($A$9:$F$1048576, $J7264, $K7264 )</f>
        <v>#N/A</v>
      </c>
      <c r="O7264" t="e" cm="1">
        <f t="array" ref="O7264">INDEX($B$9:$F$1048576, $J7264, $K7264 )</f>
        <v>#N/A</v>
      </c>
      <c r="P7264" t="str" cm="1">
        <f t="array" ref="P7264">IF( $L7264, TRIM(_xll.IMDP("IR", $G$5&amp;$N7264, $G$6)), "" )</f>
        <v/>
      </c>
      <c r="Q7264" t="b" cm="1">
        <f t="array" ref="Q7264">IF(
    $U$1=1, AND($P7264&lt;&gt;"", $P7264&lt;&gt;"...", $P7264&lt;&gt;"입력오류"),
    IF(
        $U$18=1, AND($P7264&lt;&gt;"", $P7264&lt;&gt;"...", $P7264&lt;&gt;"입력오류", ISNUMBER(FIND(INDEX($T$2:$T$7,$U$1),$P7264))),
        IF(
            $U$17="기타", AND($P7264&lt;&gt;"", $P7264&lt;&gt;"...", $P7264&lt;&gt;"입력오류", NOT(ISNUMBER(FIND($T$21:$T$34,$P7264)))),
            AND($P7264&lt;&gt;"", $P7264&lt;&gt;"...", $P7264&lt;&gt;"입력오류", $T$19=$P7264)
        )
    )
)</f>
        <v>0</v>
      </c>
    </row>
    <row r="7265" spans="9:17">
      <c r="I7265">
        <f t="shared" si="340"/>
        <v>7264</v>
      </c>
      <c r="J7265" t="e">
        <f t="shared" si="341"/>
        <v>#N/A</v>
      </c>
      <c r="K7265" t="e">
        <f t="shared" si="339"/>
        <v>#N/A</v>
      </c>
      <c r="L7265" t="b">
        <f>COUNTIF($N$2:N7265, N7265)=1</f>
        <v>0</v>
      </c>
      <c r="M7265" s="37">
        <f>IF( $Q7265, MAX($M$1:M7264)+1, 0)</f>
        <v>0</v>
      </c>
      <c r="N7265" t="e" cm="1">
        <f t="array" ref="N7265">INDEX($A$9:$F$1048576, $J7265, $K7265 )</f>
        <v>#N/A</v>
      </c>
      <c r="O7265" t="e" cm="1">
        <f t="array" ref="O7265">INDEX($B$9:$F$1048576, $J7265, $K7265 )</f>
        <v>#N/A</v>
      </c>
      <c r="P7265" t="str" cm="1">
        <f t="array" ref="P7265">IF( $L7265, TRIM(_xll.IMDP("IR", $G$5&amp;$N7265, $G$6)), "" )</f>
        <v/>
      </c>
      <c r="Q7265" t="b" cm="1">
        <f t="array" ref="Q7265">IF(
    $U$1=1, AND($P7265&lt;&gt;"", $P7265&lt;&gt;"...", $P7265&lt;&gt;"입력오류"),
    IF(
        $U$18=1, AND($P7265&lt;&gt;"", $P7265&lt;&gt;"...", $P7265&lt;&gt;"입력오류", ISNUMBER(FIND(INDEX($T$2:$T$7,$U$1),$P7265))),
        IF(
            $U$17="기타", AND($P7265&lt;&gt;"", $P7265&lt;&gt;"...", $P7265&lt;&gt;"입력오류", NOT(ISNUMBER(FIND($T$21:$T$34,$P7265)))),
            AND($P7265&lt;&gt;"", $P7265&lt;&gt;"...", $P7265&lt;&gt;"입력오류", $T$19=$P7265)
        )
    )
)</f>
        <v>0</v>
      </c>
    </row>
    <row r="7266" spans="9:17">
      <c r="I7266">
        <f t="shared" si="340"/>
        <v>7265</v>
      </c>
      <c r="J7266" t="e">
        <f t="shared" si="341"/>
        <v>#N/A</v>
      </c>
      <c r="K7266" t="e">
        <f t="shared" si="339"/>
        <v>#N/A</v>
      </c>
      <c r="L7266" t="b">
        <f>COUNTIF($N$2:N7266, N7266)=1</f>
        <v>0</v>
      </c>
      <c r="M7266" s="37">
        <f>IF( $Q7266, MAX($M$1:M7265)+1, 0)</f>
        <v>0</v>
      </c>
      <c r="N7266" t="e" cm="1">
        <f t="array" ref="N7266">INDEX($A$9:$F$1048576, $J7266, $K7266 )</f>
        <v>#N/A</v>
      </c>
      <c r="O7266" t="e" cm="1">
        <f t="array" ref="O7266">INDEX($B$9:$F$1048576, $J7266, $K7266 )</f>
        <v>#N/A</v>
      </c>
      <c r="P7266" t="str" cm="1">
        <f t="array" ref="P7266">IF( $L7266, TRIM(_xll.IMDP("IR", $G$5&amp;$N7266, $G$6)), "" )</f>
        <v/>
      </c>
      <c r="Q7266" t="b" cm="1">
        <f t="array" ref="Q7266">IF(
    $U$1=1, AND($P7266&lt;&gt;"", $P7266&lt;&gt;"...", $P7266&lt;&gt;"입력오류"),
    IF(
        $U$18=1, AND($P7266&lt;&gt;"", $P7266&lt;&gt;"...", $P7266&lt;&gt;"입력오류", ISNUMBER(FIND(INDEX($T$2:$T$7,$U$1),$P7266))),
        IF(
            $U$17="기타", AND($P7266&lt;&gt;"", $P7266&lt;&gt;"...", $P7266&lt;&gt;"입력오류", NOT(ISNUMBER(FIND($T$21:$T$34,$P7266)))),
            AND($P7266&lt;&gt;"", $P7266&lt;&gt;"...", $P7266&lt;&gt;"입력오류", $T$19=$P7266)
        )
    )
)</f>
        <v>0</v>
      </c>
    </row>
    <row r="7267" spans="9:17">
      <c r="I7267">
        <f t="shared" si="340"/>
        <v>7266</v>
      </c>
      <c r="J7267" t="e">
        <f t="shared" si="341"/>
        <v>#N/A</v>
      </c>
      <c r="K7267" t="e">
        <f t="shared" si="339"/>
        <v>#N/A</v>
      </c>
      <c r="L7267" t="b">
        <f>COUNTIF($N$2:N7267, N7267)=1</f>
        <v>0</v>
      </c>
      <c r="M7267" s="37">
        <f>IF( $Q7267, MAX($M$1:M7266)+1, 0)</f>
        <v>0</v>
      </c>
      <c r="N7267" t="e" cm="1">
        <f t="array" ref="N7267">INDEX($A$9:$F$1048576, $J7267, $K7267 )</f>
        <v>#N/A</v>
      </c>
      <c r="O7267" t="e" cm="1">
        <f t="array" ref="O7267">INDEX($B$9:$F$1048576, $J7267, $K7267 )</f>
        <v>#N/A</v>
      </c>
      <c r="P7267" t="str" cm="1">
        <f t="array" ref="P7267">IF( $L7267, TRIM(_xll.IMDP("IR", $G$5&amp;$N7267, $G$6)), "" )</f>
        <v/>
      </c>
      <c r="Q7267" t="b" cm="1">
        <f t="array" ref="Q7267">IF(
    $U$1=1, AND($P7267&lt;&gt;"", $P7267&lt;&gt;"...", $P7267&lt;&gt;"입력오류"),
    IF(
        $U$18=1, AND($P7267&lt;&gt;"", $P7267&lt;&gt;"...", $P7267&lt;&gt;"입력오류", ISNUMBER(FIND(INDEX($T$2:$T$7,$U$1),$P7267))),
        IF(
            $U$17="기타", AND($P7267&lt;&gt;"", $P7267&lt;&gt;"...", $P7267&lt;&gt;"입력오류", NOT(ISNUMBER(FIND($T$21:$T$34,$P7267)))),
            AND($P7267&lt;&gt;"", $P7267&lt;&gt;"...", $P7267&lt;&gt;"입력오류", $T$19=$P7267)
        )
    )
)</f>
        <v>0</v>
      </c>
    </row>
    <row r="7268" spans="9:17">
      <c r="I7268">
        <f t="shared" si="340"/>
        <v>7267</v>
      </c>
      <c r="J7268" t="e">
        <f t="shared" si="341"/>
        <v>#N/A</v>
      </c>
      <c r="K7268" t="e">
        <f t="shared" si="339"/>
        <v>#N/A</v>
      </c>
      <c r="L7268" t="b">
        <f>COUNTIF($N$2:N7268, N7268)=1</f>
        <v>0</v>
      </c>
      <c r="M7268" s="37">
        <f>IF( $Q7268, MAX($M$1:M7267)+1, 0)</f>
        <v>0</v>
      </c>
      <c r="N7268" t="e" cm="1">
        <f t="array" ref="N7268">INDEX($A$9:$F$1048576, $J7268, $K7268 )</f>
        <v>#N/A</v>
      </c>
      <c r="O7268" t="e" cm="1">
        <f t="array" ref="O7268">INDEX($B$9:$F$1048576, $J7268, $K7268 )</f>
        <v>#N/A</v>
      </c>
      <c r="P7268" t="str" cm="1">
        <f t="array" ref="P7268">IF( $L7268, TRIM(_xll.IMDP("IR", $G$5&amp;$N7268, $G$6)), "" )</f>
        <v/>
      </c>
      <c r="Q7268" t="b" cm="1">
        <f t="array" ref="Q7268">IF(
    $U$1=1, AND($P7268&lt;&gt;"", $P7268&lt;&gt;"...", $P7268&lt;&gt;"입력오류"),
    IF(
        $U$18=1, AND($P7268&lt;&gt;"", $P7268&lt;&gt;"...", $P7268&lt;&gt;"입력오류", ISNUMBER(FIND(INDEX($T$2:$T$7,$U$1),$P7268))),
        IF(
            $U$17="기타", AND($P7268&lt;&gt;"", $P7268&lt;&gt;"...", $P7268&lt;&gt;"입력오류", NOT(ISNUMBER(FIND($T$21:$T$34,$P7268)))),
            AND($P7268&lt;&gt;"", $P7268&lt;&gt;"...", $P7268&lt;&gt;"입력오류", $T$19=$P7268)
        )
    )
)</f>
        <v>0</v>
      </c>
    </row>
    <row r="7269" spans="9:17">
      <c r="I7269">
        <f t="shared" si="340"/>
        <v>7268</v>
      </c>
      <c r="J7269" t="e">
        <f t="shared" si="341"/>
        <v>#N/A</v>
      </c>
      <c r="K7269" t="e">
        <f t="shared" si="339"/>
        <v>#N/A</v>
      </c>
      <c r="L7269" t="b">
        <f>COUNTIF($N$2:N7269, N7269)=1</f>
        <v>0</v>
      </c>
      <c r="M7269" s="37">
        <f>IF( $Q7269, MAX($M$1:M7268)+1, 0)</f>
        <v>0</v>
      </c>
      <c r="N7269" t="e" cm="1">
        <f t="array" ref="N7269">INDEX($A$9:$F$1048576, $J7269, $K7269 )</f>
        <v>#N/A</v>
      </c>
      <c r="O7269" t="e" cm="1">
        <f t="array" ref="O7269">INDEX($B$9:$F$1048576, $J7269, $K7269 )</f>
        <v>#N/A</v>
      </c>
      <c r="P7269" t="str" cm="1">
        <f t="array" ref="P7269">IF( $L7269, TRIM(_xll.IMDP("IR", $G$5&amp;$N7269, $G$6)), "" )</f>
        <v/>
      </c>
      <c r="Q7269" t="b" cm="1">
        <f t="array" ref="Q7269">IF(
    $U$1=1, AND($P7269&lt;&gt;"", $P7269&lt;&gt;"...", $P7269&lt;&gt;"입력오류"),
    IF(
        $U$18=1, AND($P7269&lt;&gt;"", $P7269&lt;&gt;"...", $P7269&lt;&gt;"입력오류", ISNUMBER(FIND(INDEX($T$2:$T$7,$U$1),$P7269))),
        IF(
            $U$17="기타", AND($P7269&lt;&gt;"", $P7269&lt;&gt;"...", $P7269&lt;&gt;"입력오류", NOT(ISNUMBER(FIND($T$21:$T$34,$P7269)))),
            AND($P7269&lt;&gt;"", $P7269&lt;&gt;"...", $P7269&lt;&gt;"입력오류", $T$19=$P7269)
        )
    )
)</f>
        <v>0</v>
      </c>
    </row>
    <row r="7270" spans="9:17">
      <c r="I7270">
        <f t="shared" si="340"/>
        <v>7269</v>
      </c>
      <c r="J7270" t="e">
        <f t="shared" si="341"/>
        <v>#N/A</v>
      </c>
      <c r="K7270" t="e">
        <f t="shared" si="339"/>
        <v>#N/A</v>
      </c>
      <c r="L7270" t="b">
        <f>COUNTIF($N$2:N7270, N7270)=1</f>
        <v>0</v>
      </c>
      <c r="M7270" s="37">
        <f>IF( $Q7270, MAX($M$1:M7269)+1, 0)</f>
        <v>0</v>
      </c>
      <c r="N7270" t="e" cm="1">
        <f t="array" ref="N7270">INDEX($A$9:$F$1048576, $J7270, $K7270 )</f>
        <v>#N/A</v>
      </c>
      <c r="O7270" t="e" cm="1">
        <f t="array" ref="O7270">INDEX($B$9:$F$1048576, $J7270, $K7270 )</f>
        <v>#N/A</v>
      </c>
      <c r="P7270" t="str" cm="1">
        <f t="array" ref="P7270">IF( $L7270, TRIM(_xll.IMDP("IR", $G$5&amp;$N7270, $G$6)), "" )</f>
        <v/>
      </c>
      <c r="Q7270" t="b" cm="1">
        <f t="array" ref="Q7270">IF(
    $U$1=1, AND($P7270&lt;&gt;"", $P7270&lt;&gt;"...", $P7270&lt;&gt;"입력오류"),
    IF(
        $U$18=1, AND($P7270&lt;&gt;"", $P7270&lt;&gt;"...", $P7270&lt;&gt;"입력오류", ISNUMBER(FIND(INDEX($T$2:$T$7,$U$1),$P7270))),
        IF(
            $U$17="기타", AND($P7270&lt;&gt;"", $P7270&lt;&gt;"...", $P7270&lt;&gt;"입력오류", NOT(ISNUMBER(FIND($T$21:$T$34,$P7270)))),
            AND($P7270&lt;&gt;"", $P7270&lt;&gt;"...", $P7270&lt;&gt;"입력오류", $T$19=$P7270)
        )
    )
)</f>
        <v>0</v>
      </c>
    </row>
    <row r="7271" spans="9:17">
      <c r="I7271">
        <f t="shared" si="340"/>
        <v>7270</v>
      </c>
      <c r="J7271" t="e">
        <f t="shared" si="341"/>
        <v>#N/A</v>
      </c>
      <c r="K7271" t="e">
        <f t="shared" si="339"/>
        <v>#N/A</v>
      </c>
      <c r="L7271" t="b">
        <f>COUNTIF($N$2:N7271, N7271)=1</f>
        <v>0</v>
      </c>
      <c r="M7271" s="37">
        <f>IF( $Q7271, MAX($M$1:M7270)+1, 0)</f>
        <v>0</v>
      </c>
      <c r="N7271" t="e" cm="1">
        <f t="array" ref="N7271">INDEX($A$9:$F$1048576, $J7271, $K7271 )</f>
        <v>#N/A</v>
      </c>
      <c r="O7271" t="e" cm="1">
        <f t="array" ref="O7271">INDEX($B$9:$F$1048576, $J7271, $K7271 )</f>
        <v>#N/A</v>
      </c>
      <c r="P7271" t="str" cm="1">
        <f t="array" ref="P7271">IF( $L7271, TRIM(_xll.IMDP("IR", $G$5&amp;$N7271, $G$6)), "" )</f>
        <v/>
      </c>
      <c r="Q7271" t="b" cm="1">
        <f t="array" ref="Q7271">IF(
    $U$1=1, AND($P7271&lt;&gt;"", $P7271&lt;&gt;"...", $P7271&lt;&gt;"입력오류"),
    IF(
        $U$18=1, AND($P7271&lt;&gt;"", $P7271&lt;&gt;"...", $P7271&lt;&gt;"입력오류", ISNUMBER(FIND(INDEX($T$2:$T$7,$U$1),$P7271))),
        IF(
            $U$17="기타", AND($P7271&lt;&gt;"", $P7271&lt;&gt;"...", $P7271&lt;&gt;"입력오류", NOT(ISNUMBER(FIND($T$21:$T$34,$P7271)))),
            AND($P7271&lt;&gt;"", $P7271&lt;&gt;"...", $P7271&lt;&gt;"입력오류", $T$19=$P7271)
        )
    )
)</f>
        <v>0</v>
      </c>
    </row>
    <row r="7272" spans="9:17">
      <c r="I7272">
        <f t="shared" si="340"/>
        <v>7271</v>
      </c>
      <c r="J7272" t="e">
        <f t="shared" si="341"/>
        <v>#N/A</v>
      </c>
      <c r="K7272" t="e">
        <f t="shared" si="339"/>
        <v>#N/A</v>
      </c>
      <c r="L7272" t="b">
        <f>COUNTIF($N$2:N7272, N7272)=1</f>
        <v>0</v>
      </c>
      <c r="M7272" s="37">
        <f>IF( $Q7272, MAX($M$1:M7271)+1, 0)</f>
        <v>0</v>
      </c>
      <c r="N7272" t="e" cm="1">
        <f t="array" ref="N7272">INDEX($A$9:$F$1048576, $J7272, $K7272 )</f>
        <v>#N/A</v>
      </c>
      <c r="O7272" t="e" cm="1">
        <f t="array" ref="O7272">INDEX($B$9:$F$1048576, $J7272, $K7272 )</f>
        <v>#N/A</v>
      </c>
      <c r="P7272" t="str" cm="1">
        <f t="array" ref="P7272">IF( $L7272, TRIM(_xll.IMDP("IR", $G$5&amp;$N7272, $G$6)), "" )</f>
        <v/>
      </c>
      <c r="Q7272" t="b" cm="1">
        <f t="array" ref="Q7272">IF(
    $U$1=1, AND($P7272&lt;&gt;"", $P7272&lt;&gt;"...", $P7272&lt;&gt;"입력오류"),
    IF(
        $U$18=1, AND($P7272&lt;&gt;"", $P7272&lt;&gt;"...", $P7272&lt;&gt;"입력오류", ISNUMBER(FIND(INDEX($T$2:$T$7,$U$1),$P7272))),
        IF(
            $U$17="기타", AND($P7272&lt;&gt;"", $P7272&lt;&gt;"...", $P7272&lt;&gt;"입력오류", NOT(ISNUMBER(FIND($T$21:$T$34,$P7272)))),
            AND($P7272&lt;&gt;"", $P7272&lt;&gt;"...", $P7272&lt;&gt;"입력오류", $T$19=$P7272)
        )
    )
)</f>
        <v>0</v>
      </c>
    </row>
    <row r="7273" spans="9:17">
      <c r="I7273">
        <f t="shared" si="340"/>
        <v>7272</v>
      </c>
      <c r="J7273" t="e">
        <f t="shared" si="341"/>
        <v>#N/A</v>
      </c>
      <c r="K7273" t="e">
        <f t="shared" si="339"/>
        <v>#N/A</v>
      </c>
      <c r="L7273" t="b">
        <f>COUNTIF($N$2:N7273, N7273)=1</f>
        <v>0</v>
      </c>
      <c r="M7273" s="37">
        <f>IF( $Q7273, MAX($M$1:M7272)+1, 0)</f>
        <v>0</v>
      </c>
      <c r="N7273" t="e" cm="1">
        <f t="array" ref="N7273">INDEX($A$9:$F$1048576, $J7273, $K7273 )</f>
        <v>#N/A</v>
      </c>
      <c r="O7273" t="e" cm="1">
        <f t="array" ref="O7273">INDEX($B$9:$F$1048576, $J7273, $K7273 )</f>
        <v>#N/A</v>
      </c>
      <c r="P7273" t="str" cm="1">
        <f t="array" ref="P7273">IF( $L7273, TRIM(_xll.IMDP("IR", $G$5&amp;$N7273, $G$6)), "" )</f>
        <v/>
      </c>
      <c r="Q7273" t="b" cm="1">
        <f t="array" ref="Q7273">IF(
    $U$1=1, AND($P7273&lt;&gt;"", $P7273&lt;&gt;"...", $P7273&lt;&gt;"입력오류"),
    IF(
        $U$18=1, AND($P7273&lt;&gt;"", $P7273&lt;&gt;"...", $P7273&lt;&gt;"입력오류", ISNUMBER(FIND(INDEX($T$2:$T$7,$U$1),$P7273))),
        IF(
            $U$17="기타", AND($P7273&lt;&gt;"", $P7273&lt;&gt;"...", $P7273&lt;&gt;"입력오류", NOT(ISNUMBER(FIND($T$21:$T$34,$P7273)))),
            AND($P7273&lt;&gt;"", $P7273&lt;&gt;"...", $P7273&lt;&gt;"입력오류", $T$19=$P7273)
        )
    )
)</f>
        <v>0</v>
      </c>
    </row>
    <row r="7274" spans="9:17">
      <c r="I7274">
        <f t="shared" si="340"/>
        <v>7273</v>
      </c>
      <c r="J7274" t="e">
        <f t="shared" si="341"/>
        <v>#N/A</v>
      </c>
      <c r="K7274" t="e">
        <f t="shared" si="339"/>
        <v>#N/A</v>
      </c>
      <c r="L7274" t="b">
        <f>COUNTIF($N$2:N7274, N7274)=1</f>
        <v>0</v>
      </c>
      <c r="M7274" s="37">
        <f>IF( $Q7274, MAX($M$1:M7273)+1, 0)</f>
        <v>0</v>
      </c>
      <c r="N7274" t="e" cm="1">
        <f t="array" ref="N7274">INDEX($A$9:$F$1048576, $J7274, $K7274 )</f>
        <v>#N/A</v>
      </c>
      <c r="O7274" t="e" cm="1">
        <f t="array" ref="O7274">INDEX($B$9:$F$1048576, $J7274, $K7274 )</f>
        <v>#N/A</v>
      </c>
      <c r="P7274" t="str" cm="1">
        <f t="array" ref="P7274">IF( $L7274, TRIM(_xll.IMDP("IR", $G$5&amp;$N7274, $G$6)), "" )</f>
        <v/>
      </c>
      <c r="Q7274" t="b" cm="1">
        <f t="array" ref="Q7274">IF(
    $U$1=1, AND($P7274&lt;&gt;"", $P7274&lt;&gt;"...", $P7274&lt;&gt;"입력오류"),
    IF(
        $U$18=1, AND($P7274&lt;&gt;"", $P7274&lt;&gt;"...", $P7274&lt;&gt;"입력오류", ISNUMBER(FIND(INDEX($T$2:$T$7,$U$1),$P7274))),
        IF(
            $U$17="기타", AND($P7274&lt;&gt;"", $P7274&lt;&gt;"...", $P7274&lt;&gt;"입력오류", NOT(ISNUMBER(FIND($T$21:$T$34,$P7274)))),
            AND($P7274&lt;&gt;"", $P7274&lt;&gt;"...", $P7274&lt;&gt;"입력오류", $T$19=$P7274)
        )
    )
)</f>
        <v>0</v>
      </c>
    </row>
    <row r="7275" spans="9:17">
      <c r="I7275">
        <f t="shared" si="340"/>
        <v>7274</v>
      </c>
      <c r="J7275" t="e">
        <f t="shared" si="341"/>
        <v>#N/A</v>
      </c>
      <c r="K7275" t="e">
        <f t="shared" si="339"/>
        <v>#N/A</v>
      </c>
      <c r="L7275" t="b">
        <f>COUNTIF($N$2:N7275, N7275)=1</f>
        <v>0</v>
      </c>
      <c r="M7275" s="37">
        <f>IF( $Q7275, MAX($M$1:M7274)+1, 0)</f>
        <v>0</v>
      </c>
      <c r="N7275" t="e" cm="1">
        <f t="array" ref="N7275">INDEX($A$9:$F$1048576, $J7275, $K7275 )</f>
        <v>#N/A</v>
      </c>
      <c r="O7275" t="e" cm="1">
        <f t="array" ref="O7275">INDEX($B$9:$F$1048576, $J7275, $K7275 )</f>
        <v>#N/A</v>
      </c>
      <c r="P7275" t="str" cm="1">
        <f t="array" ref="P7275">IF( $L7275, TRIM(_xll.IMDP("IR", $G$5&amp;$N7275, $G$6)), "" )</f>
        <v/>
      </c>
      <c r="Q7275" t="b" cm="1">
        <f t="array" ref="Q7275">IF(
    $U$1=1, AND($P7275&lt;&gt;"", $P7275&lt;&gt;"...", $P7275&lt;&gt;"입력오류"),
    IF(
        $U$18=1, AND($P7275&lt;&gt;"", $P7275&lt;&gt;"...", $P7275&lt;&gt;"입력오류", ISNUMBER(FIND(INDEX($T$2:$T$7,$U$1),$P7275))),
        IF(
            $U$17="기타", AND($P7275&lt;&gt;"", $P7275&lt;&gt;"...", $P7275&lt;&gt;"입력오류", NOT(ISNUMBER(FIND($T$21:$T$34,$P7275)))),
            AND($P7275&lt;&gt;"", $P7275&lt;&gt;"...", $P7275&lt;&gt;"입력오류", $T$19=$P7275)
        )
    )
)</f>
        <v>0</v>
      </c>
    </row>
    <row r="7276" spans="9:17">
      <c r="I7276">
        <f t="shared" si="340"/>
        <v>7275</v>
      </c>
      <c r="J7276" t="e">
        <f t="shared" si="341"/>
        <v>#N/A</v>
      </c>
      <c r="K7276" t="e">
        <f t="shared" si="339"/>
        <v>#N/A</v>
      </c>
      <c r="L7276" t="b">
        <f>COUNTIF($N$2:N7276, N7276)=1</f>
        <v>0</v>
      </c>
      <c r="M7276" s="37">
        <f>IF( $Q7276, MAX($M$1:M7275)+1, 0)</f>
        <v>0</v>
      </c>
      <c r="N7276" t="e" cm="1">
        <f t="array" ref="N7276">INDEX($A$9:$F$1048576, $J7276, $K7276 )</f>
        <v>#N/A</v>
      </c>
      <c r="O7276" t="e" cm="1">
        <f t="array" ref="O7276">INDEX($B$9:$F$1048576, $J7276, $K7276 )</f>
        <v>#N/A</v>
      </c>
      <c r="P7276" t="str" cm="1">
        <f t="array" ref="P7276">IF( $L7276, TRIM(_xll.IMDP("IR", $G$5&amp;$N7276, $G$6)), "" )</f>
        <v/>
      </c>
      <c r="Q7276" t="b" cm="1">
        <f t="array" ref="Q7276">IF(
    $U$1=1, AND($P7276&lt;&gt;"", $P7276&lt;&gt;"...", $P7276&lt;&gt;"입력오류"),
    IF(
        $U$18=1, AND($P7276&lt;&gt;"", $P7276&lt;&gt;"...", $P7276&lt;&gt;"입력오류", ISNUMBER(FIND(INDEX($T$2:$T$7,$U$1),$P7276))),
        IF(
            $U$17="기타", AND($P7276&lt;&gt;"", $P7276&lt;&gt;"...", $P7276&lt;&gt;"입력오류", NOT(ISNUMBER(FIND($T$21:$T$34,$P7276)))),
            AND($P7276&lt;&gt;"", $P7276&lt;&gt;"...", $P7276&lt;&gt;"입력오류", $T$19=$P7276)
        )
    )
)</f>
        <v>0</v>
      </c>
    </row>
    <row r="7277" spans="9:17">
      <c r="I7277">
        <f t="shared" si="340"/>
        <v>7276</v>
      </c>
      <c r="J7277" t="e">
        <f t="shared" si="341"/>
        <v>#N/A</v>
      </c>
      <c r="K7277" t="e">
        <f t="shared" si="339"/>
        <v>#N/A</v>
      </c>
      <c r="L7277" t="b">
        <f>COUNTIF($N$2:N7277, N7277)=1</f>
        <v>0</v>
      </c>
      <c r="M7277" s="37">
        <f>IF( $Q7277, MAX($M$1:M7276)+1, 0)</f>
        <v>0</v>
      </c>
      <c r="N7277" t="e" cm="1">
        <f t="array" ref="N7277">INDEX($A$9:$F$1048576, $J7277, $K7277 )</f>
        <v>#N/A</v>
      </c>
      <c r="O7277" t="e" cm="1">
        <f t="array" ref="O7277">INDEX($B$9:$F$1048576, $J7277, $K7277 )</f>
        <v>#N/A</v>
      </c>
      <c r="P7277" t="str" cm="1">
        <f t="array" ref="P7277">IF( $L7277, TRIM(_xll.IMDP("IR", $G$5&amp;$N7277, $G$6)), "" )</f>
        <v/>
      </c>
      <c r="Q7277" t="b" cm="1">
        <f t="array" ref="Q7277">IF(
    $U$1=1, AND($P7277&lt;&gt;"", $P7277&lt;&gt;"...", $P7277&lt;&gt;"입력오류"),
    IF(
        $U$18=1, AND($P7277&lt;&gt;"", $P7277&lt;&gt;"...", $P7277&lt;&gt;"입력오류", ISNUMBER(FIND(INDEX($T$2:$T$7,$U$1),$P7277))),
        IF(
            $U$17="기타", AND($P7277&lt;&gt;"", $P7277&lt;&gt;"...", $P7277&lt;&gt;"입력오류", NOT(ISNUMBER(FIND($T$21:$T$34,$P7277)))),
            AND($P7277&lt;&gt;"", $P7277&lt;&gt;"...", $P7277&lt;&gt;"입력오류", $T$19=$P7277)
        )
    )
)</f>
        <v>0</v>
      </c>
    </row>
    <row r="7278" spans="9:17">
      <c r="I7278">
        <f t="shared" si="340"/>
        <v>7277</v>
      </c>
      <c r="J7278" t="e">
        <f t="shared" si="341"/>
        <v>#N/A</v>
      </c>
      <c r="K7278" t="e">
        <f t="shared" si="339"/>
        <v>#N/A</v>
      </c>
      <c r="L7278" t="b">
        <f>COUNTIF($N$2:N7278, N7278)=1</f>
        <v>0</v>
      </c>
      <c r="M7278" s="37">
        <f>IF( $Q7278, MAX($M$1:M7277)+1, 0)</f>
        <v>0</v>
      </c>
      <c r="N7278" t="e" cm="1">
        <f t="array" ref="N7278">INDEX($A$9:$F$1048576, $J7278, $K7278 )</f>
        <v>#N/A</v>
      </c>
      <c r="O7278" t="e" cm="1">
        <f t="array" ref="O7278">INDEX($B$9:$F$1048576, $J7278, $K7278 )</f>
        <v>#N/A</v>
      </c>
      <c r="P7278" t="str" cm="1">
        <f t="array" ref="P7278">IF( $L7278, TRIM(_xll.IMDP("IR", $G$5&amp;$N7278, $G$6)), "" )</f>
        <v/>
      </c>
      <c r="Q7278" t="b" cm="1">
        <f t="array" ref="Q7278">IF(
    $U$1=1, AND($P7278&lt;&gt;"", $P7278&lt;&gt;"...", $P7278&lt;&gt;"입력오류"),
    IF(
        $U$18=1, AND($P7278&lt;&gt;"", $P7278&lt;&gt;"...", $P7278&lt;&gt;"입력오류", ISNUMBER(FIND(INDEX($T$2:$T$7,$U$1),$P7278))),
        IF(
            $U$17="기타", AND($P7278&lt;&gt;"", $P7278&lt;&gt;"...", $P7278&lt;&gt;"입력오류", NOT(ISNUMBER(FIND($T$21:$T$34,$P7278)))),
            AND($P7278&lt;&gt;"", $P7278&lt;&gt;"...", $P7278&lt;&gt;"입력오류", $T$19=$P7278)
        )
    )
)</f>
        <v>0</v>
      </c>
    </row>
    <row r="7279" spans="9:17">
      <c r="I7279">
        <f t="shared" si="340"/>
        <v>7278</v>
      </c>
      <c r="J7279" t="e">
        <f t="shared" si="341"/>
        <v>#N/A</v>
      </c>
      <c r="K7279" t="e">
        <f t="shared" si="339"/>
        <v>#N/A</v>
      </c>
      <c r="L7279" t="b">
        <f>COUNTIF($N$2:N7279, N7279)=1</f>
        <v>0</v>
      </c>
      <c r="M7279" s="37">
        <f>IF( $Q7279, MAX($M$1:M7278)+1, 0)</f>
        <v>0</v>
      </c>
      <c r="N7279" t="e" cm="1">
        <f t="array" ref="N7279">INDEX($A$9:$F$1048576, $J7279, $K7279 )</f>
        <v>#N/A</v>
      </c>
      <c r="O7279" t="e" cm="1">
        <f t="array" ref="O7279">INDEX($B$9:$F$1048576, $J7279, $K7279 )</f>
        <v>#N/A</v>
      </c>
      <c r="P7279" t="str" cm="1">
        <f t="array" ref="P7279">IF( $L7279, TRIM(_xll.IMDP("IR", $G$5&amp;$N7279, $G$6)), "" )</f>
        <v/>
      </c>
      <c r="Q7279" t="b" cm="1">
        <f t="array" ref="Q7279">IF(
    $U$1=1, AND($P7279&lt;&gt;"", $P7279&lt;&gt;"...", $P7279&lt;&gt;"입력오류"),
    IF(
        $U$18=1, AND($P7279&lt;&gt;"", $P7279&lt;&gt;"...", $P7279&lt;&gt;"입력오류", ISNUMBER(FIND(INDEX($T$2:$T$7,$U$1),$P7279))),
        IF(
            $U$17="기타", AND($P7279&lt;&gt;"", $P7279&lt;&gt;"...", $P7279&lt;&gt;"입력오류", NOT(ISNUMBER(FIND($T$21:$T$34,$P7279)))),
            AND($P7279&lt;&gt;"", $P7279&lt;&gt;"...", $P7279&lt;&gt;"입력오류", $T$19=$P7279)
        )
    )
)</f>
        <v>0</v>
      </c>
    </row>
    <row r="7280" spans="9:17">
      <c r="I7280">
        <f t="shared" si="340"/>
        <v>7279</v>
      </c>
      <c r="J7280" t="e">
        <f t="shared" si="341"/>
        <v>#N/A</v>
      </c>
      <c r="K7280" t="e">
        <f t="shared" si="339"/>
        <v>#N/A</v>
      </c>
      <c r="L7280" t="b">
        <f>COUNTIF($N$2:N7280, N7280)=1</f>
        <v>0</v>
      </c>
      <c r="M7280" s="37">
        <f>IF( $Q7280, MAX($M$1:M7279)+1, 0)</f>
        <v>0</v>
      </c>
      <c r="N7280" t="e" cm="1">
        <f t="array" ref="N7280">INDEX($A$9:$F$1048576, $J7280, $K7280 )</f>
        <v>#N/A</v>
      </c>
      <c r="O7280" t="e" cm="1">
        <f t="array" ref="O7280">INDEX($B$9:$F$1048576, $J7280, $K7280 )</f>
        <v>#N/A</v>
      </c>
      <c r="P7280" t="str" cm="1">
        <f t="array" ref="P7280">IF( $L7280, TRIM(_xll.IMDP("IR", $G$5&amp;$N7280, $G$6)), "" )</f>
        <v/>
      </c>
      <c r="Q7280" t="b" cm="1">
        <f t="array" ref="Q7280">IF(
    $U$1=1, AND($P7280&lt;&gt;"", $P7280&lt;&gt;"...", $P7280&lt;&gt;"입력오류"),
    IF(
        $U$18=1, AND($P7280&lt;&gt;"", $P7280&lt;&gt;"...", $P7280&lt;&gt;"입력오류", ISNUMBER(FIND(INDEX($T$2:$T$7,$U$1),$P7280))),
        IF(
            $U$17="기타", AND($P7280&lt;&gt;"", $P7280&lt;&gt;"...", $P7280&lt;&gt;"입력오류", NOT(ISNUMBER(FIND($T$21:$T$34,$P7280)))),
            AND($P7280&lt;&gt;"", $P7280&lt;&gt;"...", $P7280&lt;&gt;"입력오류", $T$19=$P7280)
        )
    )
)</f>
        <v>0</v>
      </c>
    </row>
    <row r="7281" spans="9:17">
      <c r="I7281">
        <f t="shared" si="340"/>
        <v>7280</v>
      </c>
      <c r="J7281" t="e">
        <f t="shared" si="341"/>
        <v>#N/A</v>
      </c>
      <c r="K7281" t="e">
        <f t="shared" si="339"/>
        <v>#N/A</v>
      </c>
      <c r="L7281" t="b">
        <f>COUNTIF($N$2:N7281, N7281)=1</f>
        <v>0</v>
      </c>
      <c r="M7281" s="37">
        <f>IF( $Q7281, MAX($M$1:M7280)+1, 0)</f>
        <v>0</v>
      </c>
      <c r="N7281" t="e" cm="1">
        <f t="array" ref="N7281">INDEX($A$9:$F$1048576, $J7281, $K7281 )</f>
        <v>#N/A</v>
      </c>
      <c r="O7281" t="e" cm="1">
        <f t="array" ref="O7281">INDEX($B$9:$F$1048576, $J7281, $K7281 )</f>
        <v>#N/A</v>
      </c>
      <c r="P7281" t="str" cm="1">
        <f t="array" ref="P7281">IF( $L7281, TRIM(_xll.IMDP("IR", $G$5&amp;$N7281, $G$6)), "" )</f>
        <v/>
      </c>
      <c r="Q7281" t="b" cm="1">
        <f t="array" ref="Q7281">IF(
    $U$1=1, AND($P7281&lt;&gt;"", $P7281&lt;&gt;"...", $P7281&lt;&gt;"입력오류"),
    IF(
        $U$18=1, AND($P7281&lt;&gt;"", $P7281&lt;&gt;"...", $P7281&lt;&gt;"입력오류", ISNUMBER(FIND(INDEX($T$2:$T$7,$U$1),$P7281))),
        IF(
            $U$17="기타", AND($P7281&lt;&gt;"", $P7281&lt;&gt;"...", $P7281&lt;&gt;"입력오류", NOT(ISNUMBER(FIND($T$21:$T$34,$P7281)))),
            AND($P7281&lt;&gt;"", $P7281&lt;&gt;"...", $P7281&lt;&gt;"입력오류", $T$19=$P7281)
        )
    )
)</f>
        <v>0</v>
      </c>
    </row>
    <row r="7282" spans="9:17">
      <c r="I7282">
        <f t="shared" si="340"/>
        <v>7281</v>
      </c>
      <c r="J7282" t="e">
        <f t="shared" si="341"/>
        <v>#N/A</v>
      </c>
      <c r="K7282" t="e">
        <f t="shared" si="339"/>
        <v>#N/A</v>
      </c>
      <c r="L7282" t="b">
        <f>COUNTIF($N$2:N7282, N7282)=1</f>
        <v>0</v>
      </c>
      <c r="M7282" s="37">
        <f>IF( $Q7282, MAX($M$1:M7281)+1, 0)</f>
        <v>0</v>
      </c>
      <c r="N7282" t="e" cm="1">
        <f t="array" ref="N7282">INDEX($A$9:$F$1048576, $J7282, $K7282 )</f>
        <v>#N/A</v>
      </c>
      <c r="O7282" t="e" cm="1">
        <f t="array" ref="O7282">INDEX($B$9:$F$1048576, $J7282, $K7282 )</f>
        <v>#N/A</v>
      </c>
      <c r="P7282" t="str" cm="1">
        <f t="array" ref="P7282">IF( $L7282, TRIM(_xll.IMDP("IR", $G$5&amp;$N7282, $G$6)), "" )</f>
        <v/>
      </c>
      <c r="Q7282" t="b" cm="1">
        <f t="array" ref="Q7282">IF(
    $U$1=1, AND($P7282&lt;&gt;"", $P7282&lt;&gt;"...", $P7282&lt;&gt;"입력오류"),
    IF(
        $U$18=1, AND($P7282&lt;&gt;"", $P7282&lt;&gt;"...", $P7282&lt;&gt;"입력오류", ISNUMBER(FIND(INDEX($T$2:$T$7,$U$1),$P7282))),
        IF(
            $U$17="기타", AND($P7282&lt;&gt;"", $P7282&lt;&gt;"...", $P7282&lt;&gt;"입력오류", NOT(ISNUMBER(FIND($T$21:$T$34,$P7282)))),
            AND($P7282&lt;&gt;"", $P7282&lt;&gt;"...", $P7282&lt;&gt;"입력오류", $T$19=$P7282)
        )
    )
)</f>
        <v>0</v>
      </c>
    </row>
    <row r="7283" spans="9:17">
      <c r="I7283">
        <f t="shared" si="340"/>
        <v>7282</v>
      </c>
      <c r="J7283" t="e">
        <f t="shared" si="341"/>
        <v>#N/A</v>
      </c>
      <c r="K7283" t="e">
        <f t="shared" si="339"/>
        <v>#N/A</v>
      </c>
      <c r="L7283" t="b">
        <f>COUNTIF($N$2:N7283, N7283)=1</f>
        <v>0</v>
      </c>
      <c r="M7283" s="37">
        <f>IF( $Q7283, MAX($M$1:M7282)+1, 0)</f>
        <v>0</v>
      </c>
      <c r="N7283" t="e" cm="1">
        <f t="array" ref="N7283">INDEX($A$9:$F$1048576, $J7283, $K7283 )</f>
        <v>#N/A</v>
      </c>
      <c r="O7283" t="e" cm="1">
        <f t="array" ref="O7283">INDEX($B$9:$F$1048576, $J7283, $K7283 )</f>
        <v>#N/A</v>
      </c>
      <c r="P7283" t="str" cm="1">
        <f t="array" ref="P7283">IF( $L7283, TRIM(_xll.IMDP("IR", $G$5&amp;$N7283, $G$6)), "" )</f>
        <v/>
      </c>
      <c r="Q7283" t="b" cm="1">
        <f t="array" ref="Q7283">IF(
    $U$1=1, AND($P7283&lt;&gt;"", $P7283&lt;&gt;"...", $P7283&lt;&gt;"입력오류"),
    IF(
        $U$18=1, AND($P7283&lt;&gt;"", $P7283&lt;&gt;"...", $P7283&lt;&gt;"입력오류", ISNUMBER(FIND(INDEX($T$2:$T$7,$U$1),$P7283))),
        IF(
            $U$17="기타", AND($P7283&lt;&gt;"", $P7283&lt;&gt;"...", $P7283&lt;&gt;"입력오류", NOT(ISNUMBER(FIND($T$21:$T$34,$P7283)))),
            AND($P7283&lt;&gt;"", $P7283&lt;&gt;"...", $P7283&lt;&gt;"입력오류", $T$19=$P7283)
        )
    )
)</f>
        <v>0</v>
      </c>
    </row>
    <row r="7284" spans="9:17">
      <c r="I7284">
        <f t="shared" si="340"/>
        <v>7283</v>
      </c>
      <c r="J7284" t="e">
        <f t="shared" si="341"/>
        <v>#N/A</v>
      </c>
      <c r="K7284" t="e">
        <f t="shared" si="339"/>
        <v>#N/A</v>
      </c>
      <c r="L7284" t="b">
        <f>COUNTIF($N$2:N7284, N7284)=1</f>
        <v>0</v>
      </c>
      <c r="M7284" s="37">
        <f>IF( $Q7284, MAX($M$1:M7283)+1, 0)</f>
        <v>0</v>
      </c>
      <c r="N7284" t="e" cm="1">
        <f t="array" ref="N7284">INDEX($A$9:$F$1048576, $J7284, $K7284 )</f>
        <v>#N/A</v>
      </c>
      <c r="O7284" t="e" cm="1">
        <f t="array" ref="O7284">INDEX($B$9:$F$1048576, $J7284, $K7284 )</f>
        <v>#N/A</v>
      </c>
      <c r="P7284" t="str" cm="1">
        <f t="array" ref="P7284">IF( $L7284, TRIM(_xll.IMDP("IR", $G$5&amp;$N7284, $G$6)), "" )</f>
        <v/>
      </c>
      <c r="Q7284" t="b" cm="1">
        <f t="array" ref="Q7284">IF(
    $U$1=1, AND($P7284&lt;&gt;"", $P7284&lt;&gt;"...", $P7284&lt;&gt;"입력오류"),
    IF(
        $U$18=1, AND($P7284&lt;&gt;"", $P7284&lt;&gt;"...", $P7284&lt;&gt;"입력오류", ISNUMBER(FIND(INDEX($T$2:$T$7,$U$1),$P7284))),
        IF(
            $U$17="기타", AND($P7284&lt;&gt;"", $P7284&lt;&gt;"...", $P7284&lt;&gt;"입력오류", NOT(ISNUMBER(FIND($T$21:$T$34,$P7284)))),
            AND($P7284&lt;&gt;"", $P7284&lt;&gt;"...", $P7284&lt;&gt;"입력오류", $T$19=$P7284)
        )
    )
)</f>
        <v>0</v>
      </c>
    </row>
    <row r="7285" spans="9:17">
      <c r="I7285">
        <f t="shared" si="340"/>
        <v>7284</v>
      </c>
      <c r="J7285" t="e">
        <f t="shared" si="341"/>
        <v>#N/A</v>
      </c>
      <c r="K7285" t="e">
        <f t="shared" si="339"/>
        <v>#N/A</v>
      </c>
      <c r="L7285" t="b">
        <f>COUNTIF($N$2:N7285, N7285)=1</f>
        <v>0</v>
      </c>
      <c r="M7285" s="37">
        <f>IF( $Q7285, MAX($M$1:M7284)+1, 0)</f>
        <v>0</v>
      </c>
      <c r="N7285" t="e" cm="1">
        <f t="array" ref="N7285">INDEX($A$9:$F$1048576, $J7285, $K7285 )</f>
        <v>#N/A</v>
      </c>
      <c r="O7285" t="e" cm="1">
        <f t="array" ref="O7285">INDEX($B$9:$F$1048576, $J7285, $K7285 )</f>
        <v>#N/A</v>
      </c>
      <c r="P7285" t="str" cm="1">
        <f t="array" ref="P7285">IF( $L7285, TRIM(_xll.IMDP("IR", $G$5&amp;$N7285, $G$6)), "" )</f>
        <v/>
      </c>
      <c r="Q7285" t="b" cm="1">
        <f t="array" ref="Q7285">IF(
    $U$1=1, AND($P7285&lt;&gt;"", $P7285&lt;&gt;"...", $P7285&lt;&gt;"입력오류"),
    IF(
        $U$18=1, AND($P7285&lt;&gt;"", $P7285&lt;&gt;"...", $P7285&lt;&gt;"입력오류", ISNUMBER(FIND(INDEX($T$2:$T$7,$U$1),$P7285))),
        IF(
            $U$17="기타", AND($P7285&lt;&gt;"", $P7285&lt;&gt;"...", $P7285&lt;&gt;"입력오류", NOT(ISNUMBER(FIND($T$21:$T$34,$P7285)))),
            AND($P7285&lt;&gt;"", $P7285&lt;&gt;"...", $P7285&lt;&gt;"입력오류", $T$19=$P7285)
        )
    )
)</f>
        <v>0</v>
      </c>
    </row>
    <row r="7286" spans="9:17">
      <c r="I7286">
        <f t="shared" si="340"/>
        <v>7285</v>
      </c>
      <c r="J7286" t="e">
        <f t="shared" si="341"/>
        <v>#N/A</v>
      </c>
      <c r="K7286" t="e">
        <f t="shared" si="339"/>
        <v>#N/A</v>
      </c>
      <c r="L7286" t="b">
        <f>COUNTIF($N$2:N7286, N7286)=1</f>
        <v>0</v>
      </c>
      <c r="M7286" s="37">
        <f>IF( $Q7286, MAX($M$1:M7285)+1, 0)</f>
        <v>0</v>
      </c>
      <c r="N7286" t="e" cm="1">
        <f t="array" ref="N7286">INDEX($A$9:$F$1048576, $J7286, $K7286 )</f>
        <v>#N/A</v>
      </c>
      <c r="O7286" t="e" cm="1">
        <f t="array" ref="O7286">INDEX($B$9:$F$1048576, $J7286, $K7286 )</f>
        <v>#N/A</v>
      </c>
      <c r="P7286" t="str" cm="1">
        <f t="array" ref="P7286">IF( $L7286, TRIM(_xll.IMDP("IR", $G$5&amp;$N7286, $G$6)), "" )</f>
        <v/>
      </c>
      <c r="Q7286" t="b" cm="1">
        <f t="array" ref="Q7286">IF(
    $U$1=1, AND($P7286&lt;&gt;"", $P7286&lt;&gt;"...", $P7286&lt;&gt;"입력오류"),
    IF(
        $U$18=1, AND($P7286&lt;&gt;"", $P7286&lt;&gt;"...", $P7286&lt;&gt;"입력오류", ISNUMBER(FIND(INDEX($T$2:$T$7,$U$1),$P7286))),
        IF(
            $U$17="기타", AND($P7286&lt;&gt;"", $P7286&lt;&gt;"...", $P7286&lt;&gt;"입력오류", NOT(ISNUMBER(FIND($T$21:$T$34,$P7286)))),
            AND($P7286&lt;&gt;"", $P7286&lt;&gt;"...", $P7286&lt;&gt;"입력오류", $T$19=$P7286)
        )
    )
)</f>
        <v>0</v>
      </c>
    </row>
    <row r="7287" spans="9:17">
      <c r="I7287">
        <f t="shared" si="340"/>
        <v>7286</v>
      </c>
      <c r="J7287" t="e">
        <f t="shared" si="341"/>
        <v>#N/A</v>
      </c>
      <c r="K7287" t="e">
        <f t="shared" si="339"/>
        <v>#N/A</v>
      </c>
      <c r="L7287" t="b">
        <f>COUNTIF($N$2:N7287, N7287)=1</f>
        <v>0</v>
      </c>
      <c r="M7287" s="37">
        <f>IF( $Q7287, MAX($M$1:M7286)+1, 0)</f>
        <v>0</v>
      </c>
      <c r="N7287" t="e" cm="1">
        <f t="array" ref="N7287">INDEX($A$9:$F$1048576, $J7287, $K7287 )</f>
        <v>#N/A</v>
      </c>
      <c r="O7287" t="e" cm="1">
        <f t="array" ref="O7287">INDEX($B$9:$F$1048576, $J7287, $K7287 )</f>
        <v>#N/A</v>
      </c>
      <c r="P7287" t="str" cm="1">
        <f t="array" ref="P7287">IF( $L7287, TRIM(_xll.IMDP("IR", $G$5&amp;$N7287, $G$6)), "" )</f>
        <v/>
      </c>
      <c r="Q7287" t="b" cm="1">
        <f t="array" ref="Q7287">IF(
    $U$1=1, AND($P7287&lt;&gt;"", $P7287&lt;&gt;"...", $P7287&lt;&gt;"입력오류"),
    IF(
        $U$18=1, AND($P7287&lt;&gt;"", $P7287&lt;&gt;"...", $P7287&lt;&gt;"입력오류", ISNUMBER(FIND(INDEX($T$2:$T$7,$U$1),$P7287))),
        IF(
            $U$17="기타", AND($P7287&lt;&gt;"", $P7287&lt;&gt;"...", $P7287&lt;&gt;"입력오류", NOT(ISNUMBER(FIND($T$21:$T$34,$P7287)))),
            AND($P7287&lt;&gt;"", $P7287&lt;&gt;"...", $P7287&lt;&gt;"입력오류", $T$19=$P7287)
        )
    )
)</f>
        <v>0</v>
      </c>
    </row>
    <row r="7288" spans="9:17">
      <c r="I7288">
        <f t="shared" si="340"/>
        <v>7287</v>
      </c>
      <c r="J7288" t="e">
        <f t="shared" si="341"/>
        <v>#N/A</v>
      </c>
      <c r="K7288" t="e">
        <f t="shared" si="339"/>
        <v>#N/A</v>
      </c>
      <c r="L7288" t="b">
        <f>COUNTIF($N$2:N7288, N7288)=1</f>
        <v>0</v>
      </c>
      <c r="M7288" s="37">
        <f>IF( $Q7288, MAX($M$1:M7287)+1, 0)</f>
        <v>0</v>
      </c>
      <c r="N7288" t="e" cm="1">
        <f t="array" ref="N7288">INDEX($A$9:$F$1048576, $J7288, $K7288 )</f>
        <v>#N/A</v>
      </c>
      <c r="O7288" t="e" cm="1">
        <f t="array" ref="O7288">INDEX($B$9:$F$1048576, $J7288, $K7288 )</f>
        <v>#N/A</v>
      </c>
      <c r="P7288" t="str" cm="1">
        <f t="array" ref="P7288">IF( $L7288, TRIM(_xll.IMDP("IR", $G$5&amp;$N7288, $G$6)), "" )</f>
        <v/>
      </c>
      <c r="Q7288" t="b" cm="1">
        <f t="array" ref="Q7288">IF(
    $U$1=1, AND($P7288&lt;&gt;"", $P7288&lt;&gt;"...", $P7288&lt;&gt;"입력오류"),
    IF(
        $U$18=1, AND($P7288&lt;&gt;"", $P7288&lt;&gt;"...", $P7288&lt;&gt;"입력오류", ISNUMBER(FIND(INDEX($T$2:$T$7,$U$1),$P7288))),
        IF(
            $U$17="기타", AND($P7288&lt;&gt;"", $P7288&lt;&gt;"...", $P7288&lt;&gt;"입력오류", NOT(ISNUMBER(FIND($T$21:$T$34,$P7288)))),
            AND($P7288&lt;&gt;"", $P7288&lt;&gt;"...", $P7288&lt;&gt;"입력오류", $T$19=$P7288)
        )
    )
)</f>
        <v>0</v>
      </c>
    </row>
    <row r="7289" spans="9:17">
      <c r="I7289">
        <f t="shared" si="340"/>
        <v>7288</v>
      </c>
      <c r="J7289" t="e">
        <f t="shared" si="341"/>
        <v>#N/A</v>
      </c>
      <c r="K7289" t="e">
        <f t="shared" si="339"/>
        <v>#N/A</v>
      </c>
      <c r="L7289" t="b">
        <f>COUNTIF($N$2:N7289, N7289)=1</f>
        <v>0</v>
      </c>
      <c r="M7289" s="37">
        <f>IF( $Q7289, MAX($M$1:M7288)+1, 0)</f>
        <v>0</v>
      </c>
      <c r="N7289" t="e" cm="1">
        <f t="array" ref="N7289">INDEX($A$9:$F$1048576, $J7289, $K7289 )</f>
        <v>#N/A</v>
      </c>
      <c r="O7289" t="e" cm="1">
        <f t="array" ref="O7289">INDEX($B$9:$F$1048576, $J7289, $K7289 )</f>
        <v>#N/A</v>
      </c>
      <c r="P7289" t="str" cm="1">
        <f t="array" ref="P7289">IF( $L7289, TRIM(_xll.IMDP("IR", $G$5&amp;$N7289, $G$6)), "" )</f>
        <v/>
      </c>
      <c r="Q7289" t="b" cm="1">
        <f t="array" ref="Q7289">IF(
    $U$1=1, AND($P7289&lt;&gt;"", $P7289&lt;&gt;"...", $P7289&lt;&gt;"입력오류"),
    IF(
        $U$18=1, AND($P7289&lt;&gt;"", $P7289&lt;&gt;"...", $P7289&lt;&gt;"입력오류", ISNUMBER(FIND(INDEX($T$2:$T$7,$U$1),$P7289))),
        IF(
            $U$17="기타", AND($P7289&lt;&gt;"", $P7289&lt;&gt;"...", $P7289&lt;&gt;"입력오류", NOT(ISNUMBER(FIND($T$21:$T$34,$P7289)))),
            AND($P7289&lt;&gt;"", $P7289&lt;&gt;"...", $P7289&lt;&gt;"입력오류", $T$19=$P7289)
        )
    )
)</f>
        <v>0</v>
      </c>
    </row>
    <row r="7290" spans="9:17">
      <c r="I7290">
        <f t="shared" si="340"/>
        <v>7289</v>
      </c>
      <c r="J7290" t="e">
        <f t="shared" si="341"/>
        <v>#N/A</v>
      </c>
      <c r="K7290" t="e">
        <f t="shared" si="339"/>
        <v>#N/A</v>
      </c>
      <c r="L7290" t="b">
        <f>COUNTIF($N$2:N7290, N7290)=1</f>
        <v>0</v>
      </c>
      <c r="M7290" s="37">
        <f>IF( $Q7290, MAX($M$1:M7289)+1, 0)</f>
        <v>0</v>
      </c>
      <c r="N7290" t="e" cm="1">
        <f t="array" ref="N7290">INDEX($A$9:$F$1048576, $J7290, $K7290 )</f>
        <v>#N/A</v>
      </c>
      <c r="O7290" t="e" cm="1">
        <f t="array" ref="O7290">INDEX($B$9:$F$1048576, $J7290, $K7290 )</f>
        <v>#N/A</v>
      </c>
      <c r="P7290" t="str" cm="1">
        <f t="array" ref="P7290">IF( $L7290, TRIM(_xll.IMDP("IR", $G$5&amp;$N7290, $G$6)), "" )</f>
        <v/>
      </c>
      <c r="Q7290" t="b" cm="1">
        <f t="array" ref="Q7290">IF(
    $U$1=1, AND($P7290&lt;&gt;"", $P7290&lt;&gt;"...", $P7290&lt;&gt;"입력오류"),
    IF(
        $U$18=1, AND($P7290&lt;&gt;"", $P7290&lt;&gt;"...", $P7290&lt;&gt;"입력오류", ISNUMBER(FIND(INDEX($T$2:$T$7,$U$1),$P7290))),
        IF(
            $U$17="기타", AND($P7290&lt;&gt;"", $P7290&lt;&gt;"...", $P7290&lt;&gt;"입력오류", NOT(ISNUMBER(FIND($T$21:$T$34,$P7290)))),
            AND($P7290&lt;&gt;"", $P7290&lt;&gt;"...", $P7290&lt;&gt;"입력오류", $T$19=$P7290)
        )
    )
)</f>
        <v>0</v>
      </c>
    </row>
    <row r="7291" spans="9:17">
      <c r="I7291">
        <f t="shared" si="340"/>
        <v>7290</v>
      </c>
      <c r="J7291" t="e">
        <f t="shared" si="341"/>
        <v>#N/A</v>
      </c>
      <c r="K7291" t="e">
        <f t="shared" si="339"/>
        <v>#N/A</v>
      </c>
      <c r="L7291" t="b">
        <f>COUNTIF($N$2:N7291, N7291)=1</f>
        <v>0</v>
      </c>
      <c r="M7291" s="37">
        <f>IF( $Q7291, MAX($M$1:M7290)+1, 0)</f>
        <v>0</v>
      </c>
      <c r="N7291" t="e" cm="1">
        <f t="array" ref="N7291">INDEX($A$9:$F$1048576, $J7291, $K7291 )</f>
        <v>#N/A</v>
      </c>
      <c r="O7291" t="e" cm="1">
        <f t="array" ref="O7291">INDEX($B$9:$F$1048576, $J7291, $K7291 )</f>
        <v>#N/A</v>
      </c>
      <c r="P7291" t="str" cm="1">
        <f t="array" ref="P7291">IF( $L7291, TRIM(_xll.IMDP("IR", $G$5&amp;$N7291, $G$6)), "" )</f>
        <v/>
      </c>
      <c r="Q7291" t="b" cm="1">
        <f t="array" ref="Q7291">IF(
    $U$1=1, AND($P7291&lt;&gt;"", $P7291&lt;&gt;"...", $P7291&lt;&gt;"입력오류"),
    IF(
        $U$18=1, AND($P7291&lt;&gt;"", $P7291&lt;&gt;"...", $P7291&lt;&gt;"입력오류", ISNUMBER(FIND(INDEX($T$2:$T$7,$U$1),$P7291))),
        IF(
            $U$17="기타", AND($P7291&lt;&gt;"", $P7291&lt;&gt;"...", $P7291&lt;&gt;"입력오류", NOT(ISNUMBER(FIND($T$21:$T$34,$P7291)))),
            AND($P7291&lt;&gt;"", $P7291&lt;&gt;"...", $P7291&lt;&gt;"입력오류", $T$19=$P7291)
        )
    )
)</f>
        <v>0</v>
      </c>
    </row>
    <row r="7292" spans="9:17">
      <c r="I7292">
        <f t="shared" si="340"/>
        <v>7291</v>
      </c>
      <c r="J7292" t="e">
        <f t="shared" si="341"/>
        <v>#N/A</v>
      </c>
      <c r="K7292" t="e">
        <f t="shared" si="339"/>
        <v>#N/A</v>
      </c>
      <c r="L7292" t="b">
        <f>COUNTIF($N$2:N7292, N7292)=1</f>
        <v>0</v>
      </c>
      <c r="M7292" s="37">
        <f>IF( $Q7292, MAX($M$1:M7291)+1, 0)</f>
        <v>0</v>
      </c>
      <c r="N7292" t="e" cm="1">
        <f t="array" ref="N7292">INDEX($A$9:$F$1048576, $J7292, $K7292 )</f>
        <v>#N/A</v>
      </c>
      <c r="O7292" t="e" cm="1">
        <f t="array" ref="O7292">INDEX($B$9:$F$1048576, $J7292, $K7292 )</f>
        <v>#N/A</v>
      </c>
      <c r="P7292" t="str" cm="1">
        <f t="array" ref="P7292">IF( $L7292, TRIM(_xll.IMDP("IR", $G$5&amp;$N7292, $G$6)), "" )</f>
        <v/>
      </c>
      <c r="Q7292" t="b" cm="1">
        <f t="array" ref="Q7292">IF(
    $U$1=1, AND($P7292&lt;&gt;"", $P7292&lt;&gt;"...", $P7292&lt;&gt;"입력오류"),
    IF(
        $U$18=1, AND($P7292&lt;&gt;"", $P7292&lt;&gt;"...", $P7292&lt;&gt;"입력오류", ISNUMBER(FIND(INDEX($T$2:$T$7,$U$1),$P7292))),
        IF(
            $U$17="기타", AND($P7292&lt;&gt;"", $P7292&lt;&gt;"...", $P7292&lt;&gt;"입력오류", NOT(ISNUMBER(FIND($T$21:$T$34,$P7292)))),
            AND($P7292&lt;&gt;"", $P7292&lt;&gt;"...", $P7292&lt;&gt;"입력오류", $T$19=$P7292)
        )
    )
)</f>
        <v>0</v>
      </c>
    </row>
    <row r="7293" spans="9:17">
      <c r="I7293">
        <f t="shared" si="340"/>
        <v>7292</v>
      </c>
      <c r="J7293" t="e">
        <f t="shared" si="341"/>
        <v>#N/A</v>
      </c>
      <c r="K7293" t="e">
        <f t="shared" si="339"/>
        <v>#N/A</v>
      </c>
      <c r="L7293" t="b">
        <f>COUNTIF($N$2:N7293, N7293)=1</f>
        <v>0</v>
      </c>
      <c r="M7293" s="37">
        <f>IF( $Q7293, MAX($M$1:M7292)+1, 0)</f>
        <v>0</v>
      </c>
      <c r="N7293" t="e" cm="1">
        <f t="array" ref="N7293">INDEX($A$9:$F$1048576, $J7293, $K7293 )</f>
        <v>#N/A</v>
      </c>
      <c r="O7293" t="e" cm="1">
        <f t="array" ref="O7293">INDEX($B$9:$F$1048576, $J7293, $K7293 )</f>
        <v>#N/A</v>
      </c>
      <c r="P7293" t="str" cm="1">
        <f t="array" ref="P7293">IF( $L7293, TRIM(_xll.IMDP("IR", $G$5&amp;$N7293, $G$6)), "" )</f>
        <v/>
      </c>
      <c r="Q7293" t="b" cm="1">
        <f t="array" ref="Q7293">IF(
    $U$1=1, AND($P7293&lt;&gt;"", $P7293&lt;&gt;"...", $P7293&lt;&gt;"입력오류"),
    IF(
        $U$18=1, AND($P7293&lt;&gt;"", $P7293&lt;&gt;"...", $P7293&lt;&gt;"입력오류", ISNUMBER(FIND(INDEX($T$2:$T$7,$U$1),$P7293))),
        IF(
            $U$17="기타", AND($P7293&lt;&gt;"", $P7293&lt;&gt;"...", $P7293&lt;&gt;"입력오류", NOT(ISNUMBER(FIND($T$21:$T$34,$P7293)))),
            AND($P7293&lt;&gt;"", $P7293&lt;&gt;"...", $P7293&lt;&gt;"입력오류", $T$19=$P7293)
        )
    )
)</f>
        <v>0</v>
      </c>
    </row>
    <row r="7294" spans="9:17">
      <c r="I7294">
        <f t="shared" si="340"/>
        <v>7293</v>
      </c>
      <c r="J7294" t="e">
        <f t="shared" si="341"/>
        <v>#N/A</v>
      </c>
      <c r="K7294" t="e">
        <f t="shared" si="339"/>
        <v>#N/A</v>
      </c>
      <c r="L7294" t="b">
        <f>COUNTIF($N$2:N7294, N7294)=1</f>
        <v>0</v>
      </c>
      <c r="M7294" s="37">
        <f>IF( $Q7294, MAX($M$1:M7293)+1, 0)</f>
        <v>0</v>
      </c>
      <c r="N7294" t="e" cm="1">
        <f t="array" ref="N7294">INDEX($A$9:$F$1048576, $J7294, $K7294 )</f>
        <v>#N/A</v>
      </c>
      <c r="O7294" t="e" cm="1">
        <f t="array" ref="O7294">INDEX($B$9:$F$1048576, $J7294, $K7294 )</f>
        <v>#N/A</v>
      </c>
      <c r="P7294" t="str" cm="1">
        <f t="array" ref="P7294">IF( $L7294, TRIM(_xll.IMDP("IR", $G$5&amp;$N7294, $G$6)), "" )</f>
        <v/>
      </c>
      <c r="Q7294" t="b" cm="1">
        <f t="array" ref="Q7294">IF(
    $U$1=1, AND($P7294&lt;&gt;"", $P7294&lt;&gt;"...", $P7294&lt;&gt;"입력오류"),
    IF(
        $U$18=1, AND($P7294&lt;&gt;"", $P7294&lt;&gt;"...", $P7294&lt;&gt;"입력오류", ISNUMBER(FIND(INDEX($T$2:$T$7,$U$1),$P7294))),
        IF(
            $U$17="기타", AND($P7294&lt;&gt;"", $P7294&lt;&gt;"...", $P7294&lt;&gt;"입력오류", NOT(ISNUMBER(FIND($T$21:$T$34,$P7294)))),
            AND($P7294&lt;&gt;"", $P7294&lt;&gt;"...", $P7294&lt;&gt;"입력오류", $T$19=$P7294)
        )
    )
)</f>
        <v>0</v>
      </c>
    </row>
    <row r="7295" spans="9:17">
      <c r="I7295">
        <f t="shared" si="340"/>
        <v>7294</v>
      </c>
      <c r="J7295" t="e">
        <f t="shared" si="341"/>
        <v>#N/A</v>
      </c>
      <c r="K7295" t="e">
        <f t="shared" si="339"/>
        <v>#N/A</v>
      </c>
      <c r="L7295" t="b">
        <f>COUNTIF($N$2:N7295, N7295)=1</f>
        <v>0</v>
      </c>
      <c r="M7295" s="37">
        <f>IF( $Q7295, MAX($M$1:M7294)+1, 0)</f>
        <v>0</v>
      </c>
      <c r="N7295" t="e" cm="1">
        <f t="array" ref="N7295">INDEX($A$9:$F$1048576, $J7295, $K7295 )</f>
        <v>#N/A</v>
      </c>
      <c r="O7295" t="e" cm="1">
        <f t="array" ref="O7295">INDEX($B$9:$F$1048576, $J7295, $K7295 )</f>
        <v>#N/A</v>
      </c>
      <c r="P7295" t="str" cm="1">
        <f t="array" ref="P7295">IF( $L7295, TRIM(_xll.IMDP("IR", $G$5&amp;$N7295, $G$6)), "" )</f>
        <v/>
      </c>
      <c r="Q7295" t="b" cm="1">
        <f t="array" ref="Q7295">IF(
    $U$1=1, AND($P7295&lt;&gt;"", $P7295&lt;&gt;"...", $P7295&lt;&gt;"입력오류"),
    IF(
        $U$18=1, AND($P7295&lt;&gt;"", $P7295&lt;&gt;"...", $P7295&lt;&gt;"입력오류", ISNUMBER(FIND(INDEX($T$2:$T$7,$U$1),$P7295))),
        IF(
            $U$17="기타", AND($P7295&lt;&gt;"", $P7295&lt;&gt;"...", $P7295&lt;&gt;"입력오류", NOT(ISNUMBER(FIND($T$21:$T$34,$P7295)))),
            AND($P7295&lt;&gt;"", $P7295&lt;&gt;"...", $P7295&lt;&gt;"입력오류", $T$19=$P7295)
        )
    )
)</f>
        <v>0</v>
      </c>
    </row>
    <row r="7296" spans="9:17">
      <c r="I7296">
        <f t="shared" si="340"/>
        <v>7295</v>
      </c>
      <c r="J7296" t="e">
        <f t="shared" si="341"/>
        <v>#N/A</v>
      </c>
      <c r="K7296" t="e">
        <f t="shared" si="339"/>
        <v>#N/A</v>
      </c>
      <c r="L7296" t="b">
        <f>COUNTIF($N$2:N7296, N7296)=1</f>
        <v>0</v>
      </c>
      <c r="M7296" s="37">
        <f>IF( $Q7296, MAX($M$1:M7295)+1, 0)</f>
        <v>0</v>
      </c>
      <c r="N7296" t="e" cm="1">
        <f t="array" ref="N7296">INDEX($A$9:$F$1048576, $J7296, $K7296 )</f>
        <v>#N/A</v>
      </c>
      <c r="O7296" t="e" cm="1">
        <f t="array" ref="O7296">INDEX($B$9:$F$1048576, $J7296, $K7296 )</f>
        <v>#N/A</v>
      </c>
      <c r="P7296" t="str" cm="1">
        <f t="array" ref="P7296">IF( $L7296, TRIM(_xll.IMDP("IR", $G$5&amp;$N7296, $G$6)), "" )</f>
        <v/>
      </c>
      <c r="Q7296" t="b" cm="1">
        <f t="array" ref="Q7296">IF(
    $U$1=1, AND($P7296&lt;&gt;"", $P7296&lt;&gt;"...", $P7296&lt;&gt;"입력오류"),
    IF(
        $U$18=1, AND($P7296&lt;&gt;"", $P7296&lt;&gt;"...", $P7296&lt;&gt;"입력오류", ISNUMBER(FIND(INDEX($T$2:$T$7,$U$1),$P7296))),
        IF(
            $U$17="기타", AND($P7296&lt;&gt;"", $P7296&lt;&gt;"...", $P7296&lt;&gt;"입력오류", NOT(ISNUMBER(FIND($T$21:$T$34,$P7296)))),
            AND($P7296&lt;&gt;"", $P7296&lt;&gt;"...", $P7296&lt;&gt;"입력오류", $T$19=$P7296)
        )
    )
)</f>
        <v>0</v>
      </c>
    </row>
    <row r="7297" spans="9:17">
      <c r="I7297">
        <f t="shared" si="340"/>
        <v>7296</v>
      </c>
      <c r="J7297" t="e">
        <f t="shared" si="341"/>
        <v>#N/A</v>
      </c>
      <c r="K7297" t="e">
        <f t="shared" si="339"/>
        <v>#N/A</v>
      </c>
      <c r="L7297" t="b">
        <f>COUNTIF($N$2:N7297, N7297)=1</f>
        <v>0</v>
      </c>
      <c r="M7297" s="37">
        <f>IF( $Q7297, MAX($M$1:M7296)+1, 0)</f>
        <v>0</v>
      </c>
      <c r="N7297" t="e" cm="1">
        <f t="array" ref="N7297">INDEX($A$9:$F$1048576, $J7297, $K7297 )</f>
        <v>#N/A</v>
      </c>
      <c r="O7297" t="e" cm="1">
        <f t="array" ref="O7297">INDEX($B$9:$F$1048576, $J7297, $K7297 )</f>
        <v>#N/A</v>
      </c>
      <c r="P7297" t="str" cm="1">
        <f t="array" ref="P7297">IF( $L7297, TRIM(_xll.IMDP("IR", $G$5&amp;$N7297, $G$6)), "" )</f>
        <v/>
      </c>
      <c r="Q7297" t="b" cm="1">
        <f t="array" ref="Q7297">IF(
    $U$1=1, AND($P7297&lt;&gt;"", $P7297&lt;&gt;"...", $P7297&lt;&gt;"입력오류"),
    IF(
        $U$18=1, AND($P7297&lt;&gt;"", $P7297&lt;&gt;"...", $P7297&lt;&gt;"입력오류", ISNUMBER(FIND(INDEX($T$2:$T$7,$U$1),$P7297))),
        IF(
            $U$17="기타", AND($P7297&lt;&gt;"", $P7297&lt;&gt;"...", $P7297&lt;&gt;"입력오류", NOT(ISNUMBER(FIND($T$21:$T$34,$P7297)))),
            AND($P7297&lt;&gt;"", $P7297&lt;&gt;"...", $P7297&lt;&gt;"입력오류", $T$19=$P7297)
        )
    )
)</f>
        <v>0</v>
      </c>
    </row>
    <row r="7298" spans="9:17">
      <c r="I7298">
        <f t="shared" si="340"/>
        <v>7297</v>
      </c>
      <c r="J7298" t="e">
        <f t="shared" si="341"/>
        <v>#N/A</v>
      </c>
      <c r="K7298" t="e">
        <f t="shared" ref="K7298:K7361" si="342">IF( $I7298&gt;$G$4, NA(), IF($I7298&gt;$G$3, 5, IF($I7298&gt;$G$2, 3, 1 ) ) )</f>
        <v>#N/A</v>
      </c>
      <c r="L7298" t="b">
        <f>COUNTIF($N$2:N7298, N7298)=1</f>
        <v>0</v>
      </c>
      <c r="M7298" s="37">
        <f>IF( $Q7298, MAX($M$1:M7297)+1, 0)</f>
        <v>0</v>
      </c>
      <c r="N7298" t="e" cm="1">
        <f t="array" ref="N7298">INDEX($A$9:$F$1048576, $J7298, $K7298 )</f>
        <v>#N/A</v>
      </c>
      <c r="O7298" t="e" cm="1">
        <f t="array" ref="O7298">INDEX($B$9:$F$1048576, $J7298, $K7298 )</f>
        <v>#N/A</v>
      </c>
      <c r="P7298" t="str" cm="1">
        <f t="array" ref="P7298">IF( $L7298, TRIM(_xll.IMDP("IR", $G$5&amp;$N7298, $G$6)), "" )</f>
        <v/>
      </c>
      <c r="Q7298" t="b" cm="1">
        <f t="array" ref="Q7298">IF(
    $U$1=1, AND($P7298&lt;&gt;"", $P7298&lt;&gt;"...", $P7298&lt;&gt;"입력오류"),
    IF(
        $U$18=1, AND($P7298&lt;&gt;"", $P7298&lt;&gt;"...", $P7298&lt;&gt;"입력오류", ISNUMBER(FIND(INDEX($T$2:$T$7,$U$1),$P7298))),
        IF(
            $U$17="기타", AND($P7298&lt;&gt;"", $P7298&lt;&gt;"...", $P7298&lt;&gt;"입력오류", NOT(ISNUMBER(FIND($T$21:$T$34,$P7298)))),
            AND($P7298&lt;&gt;"", $P7298&lt;&gt;"...", $P7298&lt;&gt;"입력오류", $T$19=$P7298)
        )
    )
)</f>
        <v>0</v>
      </c>
    </row>
    <row r="7299" spans="9:17">
      <c r="I7299">
        <f t="shared" ref="I7299:I7362" si="343">ROW()-1</f>
        <v>7298</v>
      </c>
      <c r="J7299" t="e">
        <f t="shared" ref="J7299:J7362" si="344">IF( $I7299&gt;$G$4, NA(), IF($I7299&gt;$G$3, $I7299-$G$3, IF($I7299&gt;$G$2, $I7299-$G$2, $I7299 ) ) )</f>
        <v>#N/A</v>
      </c>
      <c r="K7299" t="e">
        <f t="shared" si="342"/>
        <v>#N/A</v>
      </c>
      <c r="L7299" t="b">
        <f>COUNTIF($N$2:N7299, N7299)=1</f>
        <v>0</v>
      </c>
      <c r="M7299" s="37">
        <f>IF( $Q7299, MAX($M$1:M7298)+1, 0)</f>
        <v>0</v>
      </c>
      <c r="N7299" t="e" cm="1">
        <f t="array" ref="N7299">INDEX($A$9:$F$1048576, $J7299, $K7299 )</f>
        <v>#N/A</v>
      </c>
      <c r="O7299" t="e" cm="1">
        <f t="array" ref="O7299">INDEX($B$9:$F$1048576, $J7299, $K7299 )</f>
        <v>#N/A</v>
      </c>
      <c r="P7299" t="str" cm="1">
        <f t="array" ref="P7299">IF( $L7299, TRIM(_xll.IMDP("IR", $G$5&amp;$N7299, $G$6)), "" )</f>
        <v/>
      </c>
      <c r="Q7299" t="b" cm="1">
        <f t="array" ref="Q7299">IF(
    $U$1=1, AND($P7299&lt;&gt;"", $P7299&lt;&gt;"...", $P7299&lt;&gt;"입력오류"),
    IF(
        $U$18=1, AND($P7299&lt;&gt;"", $P7299&lt;&gt;"...", $P7299&lt;&gt;"입력오류", ISNUMBER(FIND(INDEX($T$2:$T$7,$U$1),$P7299))),
        IF(
            $U$17="기타", AND($P7299&lt;&gt;"", $P7299&lt;&gt;"...", $P7299&lt;&gt;"입력오류", NOT(ISNUMBER(FIND($T$21:$T$34,$P7299)))),
            AND($P7299&lt;&gt;"", $P7299&lt;&gt;"...", $P7299&lt;&gt;"입력오류", $T$19=$P7299)
        )
    )
)</f>
        <v>0</v>
      </c>
    </row>
    <row r="7300" spans="9:17">
      <c r="I7300">
        <f t="shared" si="343"/>
        <v>7299</v>
      </c>
      <c r="J7300" t="e">
        <f t="shared" si="344"/>
        <v>#N/A</v>
      </c>
      <c r="K7300" t="e">
        <f t="shared" si="342"/>
        <v>#N/A</v>
      </c>
      <c r="L7300" t="b">
        <f>COUNTIF($N$2:N7300, N7300)=1</f>
        <v>0</v>
      </c>
      <c r="M7300" s="37">
        <f>IF( $Q7300, MAX($M$1:M7299)+1, 0)</f>
        <v>0</v>
      </c>
      <c r="N7300" t="e" cm="1">
        <f t="array" ref="N7300">INDEX($A$9:$F$1048576, $J7300, $K7300 )</f>
        <v>#N/A</v>
      </c>
      <c r="O7300" t="e" cm="1">
        <f t="array" ref="O7300">INDEX($B$9:$F$1048576, $J7300, $K7300 )</f>
        <v>#N/A</v>
      </c>
      <c r="P7300" t="str" cm="1">
        <f t="array" ref="P7300">IF( $L7300, TRIM(_xll.IMDP("IR", $G$5&amp;$N7300, $G$6)), "" )</f>
        <v/>
      </c>
      <c r="Q7300" t="b" cm="1">
        <f t="array" ref="Q7300">IF(
    $U$1=1, AND($P7300&lt;&gt;"", $P7300&lt;&gt;"...", $P7300&lt;&gt;"입력오류"),
    IF(
        $U$18=1, AND($P7300&lt;&gt;"", $P7300&lt;&gt;"...", $P7300&lt;&gt;"입력오류", ISNUMBER(FIND(INDEX($T$2:$T$7,$U$1),$P7300))),
        IF(
            $U$17="기타", AND($P7300&lt;&gt;"", $P7300&lt;&gt;"...", $P7300&lt;&gt;"입력오류", NOT(ISNUMBER(FIND($T$21:$T$34,$P7300)))),
            AND($P7300&lt;&gt;"", $P7300&lt;&gt;"...", $P7300&lt;&gt;"입력오류", $T$19=$P7300)
        )
    )
)</f>
        <v>0</v>
      </c>
    </row>
    <row r="7301" spans="9:17">
      <c r="I7301">
        <f t="shared" si="343"/>
        <v>7300</v>
      </c>
      <c r="J7301" t="e">
        <f t="shared" si="344"/>
        <v>#N/A</v>
      </c>
      <c r="K7301" t="e">
        <f t="shared" si="342"/>
        <v>#N/A</v>
      </c>
      <c r="L7301" t="b">
        <f>COUNTIF($N$2:N7301, N7301)=1</f>
        <v>0</v>
      </c>
      <c r="M7301" s="37">
        <f>IF( $Q7301, MAX($M$1:M7300)+1, 0)</f>
        <v>0</v>
      </c>
      <c r="N7301" t="e" cm="1">
        <f t="array" ref="N7301">INDEX($A$9:$F$1048576, $J7301, $K7301 )</f>
        <v>#N/A</v>
      </c>
      <c r="O7301" t="e" cm="1">
        <f t="array" ref="O7301">INDEX($B$9:$F$1048576, $J7301, $K7301 )</f>
        <v>#N/A</v>
      </c>
      <c r="P7301" t="str" cm="1">
        <f t="array" ref="P7301">IF( $L7301, TRIM(_xll.IMDP("IR", $G$5&amp;$N7301, $G$6)), "" )</f>
        <v/>
      </c>
      <c r="Q7301" t="b" cm="1">
        <f t="array" ref="Q7301">IF(
    $U$1=1, AND($P7301&lt;&gt;"", $P7301&lt;&gt;"...", $P7301&lt;&gt;"입력오류"),
    IF(
        $U$18=1, AND($P7301&lt;&gt;"", $P7301&lt;&gt;"...", $P7301&lt;&gt;"입력오류", ISNUMBER(FIND(INDEX($T$2:$T$7,$U$1),$P7301))),
        IF(
            $U$17="기타", AND($P7301&lt;&gt;"", $P7301&lt;&gt;"...", $P7301&lt;&gt;"입력오류", NOT(ISNUMBER(FIND($T$21:$T$34,$P7301)))),
            AND($P7301&lt;&gt;"", $P7301&lt;&gt;"...", $P7301&lt;&gt;"입력오류", $T$19=$P7301)
        )
    )
)</f>
        <v>0</v>
      </c>
    </row>
    <row r="7302" spans="9:17">
      <c r="I7302">
        <f t="shared" si="343"/>
        <v>7301</v>
      </c>
      <c r="J7302" t="e">
        <f t="shared" si="344"/>
        <v>#N/A</v>
      </c>
      <c r="K7302" t="e">
        <f t="shared" si="342"/>
        <v>#N/A</v>
      </c>
      <c r="L7302" t="b">
        <f>COUNTIF($N$2:N7302, N7302)=1</f>
        <v>0</v>
      </c>
      <c r="M7302" s="37">
        <f>IF( $Q7302, MAX($M$1:M7301)+1, 0)</f>
        <v>0</v>
      </c>
      <c r="N7302" t="e" cm="1">
        <f t="array" ref="N7302">INDEX($A$9:$F$1048576, $J7302, $K7302 )</f>
        <v>#N/A</v>
      </c>
      <c r="O7302" t="e" cm="1">
        <f t="array" ref="O7302">INDEX($B$9:$F$1048576, $J7302, $K7302 )</f>
        <v>#N/A</v>
      </c>
      <c r="P7302" t="str" cm="1">
        <f t="array" ref="P7302">IF( $L7302, TRIM(_xll.IMDP("IR", $G$5&amp;$N7302, $G$6)), "" )</f>
        <v/>
      </c>
      <c r="Q7302" t="b" cm="1">
        <f t="array" ref="Q7302">IF(
    $U$1=1, AND($P7302&lt;&gt;"", $P7302&lt;&gt;"...", $P7302&lt;&gt;"입력오류"),
    IF(
        $U$18=1, AND($P7302&lt;&gt;"", $P7302&lt;&gt;"...", $P7302&lt;&gt;"입력오류", ISNUMBER(FIND(INDEX($T$2:$T$7,$U$1),$P7302))),
        IF(
            $U$17="기타", AND($P7302&lt;&gt;"", $P7302&lt;&gt;"...", $P7302&lt;&gt;"입력오류", NOT(ISNUMBER(FIND($T$21:$T$34,$P7302)))),
            AND($P7302&lt;&gt;"", $P7302&lt;&gt;"...", $P7302&lt;&gt;"입력오류", $T$19=$P7302)
        )
    )
)</f>
        <v>0</v>
      </c>
    </row>
    <row r="7303" spans="9:17">
      <c r="I7303">
        <f t="shared" si="343"/>
        <v>7302</v>
      </c>
      <c r="J7303" t="e">
        <f t="shared" si="344"/>
        <v>#N/A</v>
      </c>
      <c r="K7303" t="e">
        <f t="shared" si="342"/>
        <v>#N/A</v>
      </c>
      <c r="L7303" t="b">
        <f>COUNTIF($N$2:N7303, N7303)=1</f>
        <v>0</v>
      </c>
      <c r="M7303" s="37">
        <f>IF( $Q7303, MAX($M$1:M7302)+1, 0)</f>
        <v>0</v>
      </c>
      <c r="N7303" t="e" cm="1">
        <f t="array" ref="N7303">INDEX($A$9:$F$1048576, $J7303, $K7303 )</f>
        <v>#N/A</v>
      </c>
      <c r="O7303" t="e" cm="1">
        <f t="array" ref="O7303">INDEX($B$9:$F$1048576, $J7303, $K7303 )</f>
        <v>#N/A</v>
      </c>
      <c r="P7303" t="str" cm="1">
        <f t="array" ref="P7303">IF( $L7303, TRIM(_xll.IMDP("IR", $G$5&amp;$N7303, $G$6)), "" )</f>
        <v/>
      </c>
      <c r="Q7303" t="b" cm="1">
        <f t="array" ref="Q7303">IF(
    $U$1=1, AND($P7303&lt;&gt;"", $P7303&lt;&gt;"...", $P7303&lt;&gt;"입력오류"),
    IF(
        $U$18=1, AND($P7303&lt;&gt;"", $P7303&lt;&gt;"...", $P7303&lt;&gt;"입력오류", ISNUMBER(FIND(INDEX($T$2:$T$7,$U$1),$P7303))),
        IF(
            $U$17="기타", AND($P7303&lt;&gt;"", $P7303&lt;&gt;"...", $P7303&lt;&gt;"입력오류", NOT(ISNUMBER(FIND($T$21:$T$34,$P7303)))),
            AND($P7303&lt;&gt;"", $P7303&lt;&gt;"...", $P7303&lt;&gt;"입력오류", $T$19=$P7303)
        )
    )
)</f>
        <v>0</v>
      </c>
    </row>
    <row r="7304" spans="9:17">
      <c r="I7304">
        <f t="shared" si="343"/>
        <v>7303</v>
      </c>
      <c r="J7304" t="e">
        <f t="shared" si="344"/>
        <v>#N/A</v>
      </c>
      <c r="K7304" t="e">
        <f t="shared" si="342"/>
        <v>#N/A</v>
      </c>
      <c r="L7304" t="b">
        <f>COUNTIF($N$2:N7304, N7304)=1</f>
        <v>0</v>
      </c>
      <c r="M7304" s="37">
        <f>IF( $Q7304, MAX($M$1:M7303)+1, 0)</f>
        <v>0</v>
      </c>
      <c r="N7304" t="e" cm="1">
        <f t="array" ref="N7304">INDEX($A$9:$F$1048576, $J7304, $K7304 )</f>
        <v>#N/A</v>
      </c>
      <c r="O7304" t="e" cm="1">
        <f t="array" ref="O7304">INDEX($B$9:$F$1048576, $J7304, $K7304 )</f>
        <v>#N/A</v>
      </c>
      <c r="P7304" t="str" cm="1">
        <f t="array" ref="P7304">IF( $L7304, TRIM(_xll.IMDP("IR", $G$5&amp;$N7304, $G$6)), "" )</f>
        <v/>
      </c>
      <c r="Q7304" t="b" cm="1">
        <f t="array" ref="Q7304">IF(
    $U$1=1, AND($P7304&lt;&gt;"", $P7304&lt;&gt;"...", $P7304&lt;&gt;"입력오류"),
    IF(
        $U$18=1, AND($P7304&lt;&gt;"", $P7304&lt;&gt;"...", $P7304&lt;&gt;"입력오류", ISNUMBER(FIND(INDEX($T$2:$T$7,$U$1),$P7304))),
        IF(
            $U$17="기타", AND($P7304&lt;&gt;"", $P7304&lt;&gt;"...", $P7304&lt;&gt;"입력오류", NOT(ISNUMBER(FIND($T$21:$T$34,$P7304)))),
            AND($P7304&lt;&gt;"", $P7304&lt;&gt;"...", $P7304&lt;&gt;"입력오류", $T$19=$P7304)
        )
    )
)</f>
        <v>0</v>
      </c>
    </row>
    <row r="7305" spans="9:17">
      <c r="I7305">
        <f t="shared" si="343"/>
        <v>7304</v>
      </c>
      <c r="J7305" t="e">
        <f t="shared" si="344"/>
        <v>#N/A</v>
      </c>
      <c r="K7305" t="e">
        <f t="shared" si="342"/>
        <v>#N/A</v>
      </c>
      <c r="L7305" t="b">
        <f>COUNTIF($N$2:N7305, N7305)=1</f>
        <v>0</v>
      </c>
      <c r="M7305" s="37">
        <f>IF( $Q7305, MAX($M$1:M7304)+1, 0)</f>
        <v>0</v>
      </c>
      <c r="N7305" t="e" cm="1">
        <f t="array" ref="N7305">INDEX($A$9:$F$1048576, $J7305, $K7305 )</f>
        <v>#N/A</v>
      </c>
      <c r="O7305" t="e" cm="1">
        <f t="array" ref="O7305">INDEX($B$9:$F$1048576, $J7305, $K7305 )</f>
        <v>#N/A</v>
      </c>
      <c r="P7305" t="str" cm="1">
        <f t="array" ref="P7305">IF( $L7305, TRIM(_xll.IMDP("IR", $G$5&amp;$N7305, $G$6)), "" )</f>
        <v/>
      </c>
      <c r="Q7305" t="b" cm="1">
        <f t="array" ref="Q7305">IF(
    $U$1=1, AND($P7305&lt;&gt;"", $P7305&lt;&gt;"...", $P7305&lt;&gt;"입력오류"),
    IF(
        $U$18=1, AND($P7305&lt;&gt;"", $P7305&lt;&gt;"...", $P7305&lt;&gt;"입력오류", ISNUMBER(FIND(INDEX($T$2:$T$7,$U$1),$P7305))),
        IF(
            $U$17="기타", AND($P7305&lt;&gt;"", $P7305&lt;&gt;"...", $P7305&lt;&gt;"입력오류", NOT(ISNUMBER(FIND($T$21:$T$34,$P7305)))),
            AND($P7305&lt;&gt;"", $P7305&lt;&gt;"...", $P7305&lt;&gt;"입력오류", $T$19=$P7305)
        )
    )
)</f>
        <v>0</v>
      </c>
    </row>
    <row r="7306" spans="9:17">
      <c r="I7306">
        <f t="shared" si="343"/>
        <v>7305</v>
      </c>
      <c r="J7306" t="e">
        <f t="shared" si="344"/>
        <v>#N/A</v>
      </c>
      <c r="K7306" t="e">
        <f t="shared" si="342"/>
        <v>#N/A</v>
      </c>
      <c r="L7306" t="b">
        <f>COUNTIF($N$2:N7306, N7306)=1</f>
        <v>0</v>
      </c>
      <c r="M7306" s="37">
        <f>IF( $Q7306, MAX($M$1:M7305)+1, 0)</f>
        <v>0</v>
      </c>
      <c r="N7306" t="e" cm="1">
        <f t="array" ref="N7306">INDEX($A$9:$F$1048576, $J7306, $K7306 )</f>
        <v>#N/A</v>
      </c>
      <c r="O7306" t="e" cm="1">
        <f t="array" ref="O7306">INDEX($B$9:$F$1048576, $J7306, $K7306 )</f>
        <v>#N/A</v>
      </c>
      <c r="P7306" t="str" cm="1">
        <f t="array" ref="P7306">IF( $L7306, TRIM(_xll.IMDP("IR", $G$5&amp;$N7306, $G$6)), "" )</f>
        <v/>
      </c>
      <c r="Q7306" t="b" cm="1">
        <f t="array" ref="Q7306">IF(
    $U$1=1, AND($P7306&lt;&gt;"", $P7306&lt;&gt;"...", $P7306&lt;&gt;"입력오류"),
    IF(
        $U$18=1, AND($P7306&lt;&gt;"", $P7306&lt;&gt;"...", $P7306&lt;&gt;"입력오류", ISNUMBER(FIND(INDEX($T$2:$T$7,$U$1),$P7306))),
        IF(
            $U$17="기타", AND($P7306&lt;&gt;"", $P7306&lt;&gt;"...", $P7306&lt;&gt;"입력오류", NOT(ISNUMBER(FIND($T$21:$T$34,$P7306)))),
            AND($P7306&lt;&gt;"", $P7306&lt;&gt;"...", $P7306&lt;&gt;"입력오류", $T$19=$P7306)
        )
    )
)</f>
        <v>0</v>
      </c>
    </row>
    <row r="7307" spans="9:17">
      <c r="I7307">
        <f t="shared" si="343"/>
        <v>7306</v>
      </c>
      <c r="J7307" t="e">
        <f t="shared" si="344"/>
        <v>#N/A</v>
      </c>
      <c r="K7307" t="e">
        <f t="shared" si="342"/>
        <v>#N/A</v>
      </c>
      <c r="L7307" t="b">
        <f>COUNTIF($N$2:N7307, N7307)=1</f>
        <v>0</v>
      </c>
      <c r="M7307" s="37">
        <f>IF( $Q7307, MAX($M$1:M7306)+1, 0)</f>
        <v>0</v>
      </c>
      <c r="N7307" t="e" cm="1">
        <f t="array" ref="N7307">INDEX($A$9:$F$1048576, $J7307, $K7307 )</f>
        <v>#N/A</v>
      </c>
      <c r="O7307" t="e" cm="1">
        <f t="array" ref="O7307">INDEX($B$9:$F$1048576, $J7307, $K7307 )</f>
        <v>#N/A</v>
      </c>
      <c r="P7307" t="str" cm="1">
        <f t="array" ref="P7307">IF( $L7307, TRIM(_xll.IMDP("IR", $G$5&amp;$N7307, $G$6)), "" )</f>
        <v/>
      </c>
      <c r="Q7307" t="b" cm="1">
        <f t="array" ref="Q7307">IF(
    $U$1=1, AND($P7307&lt;&gt;"", $P7307&lt;&gt;"...", $P7307&lt;&gt;"입력오류"),
    IF(
        $U$18=1, AND($P7307&lt;&gt;"", $P7307&lt;&gt;"...", $P7307&lt;&gt;"입력오류", ISNUMBER(FIND(INDEX($T$2:$T$7,$U$1),$P7307))),
        IF(
            $U$17="기타", AND($P7307&lt;&gt;"", $P7307&lt;&gt;"...", $P7307&lt;&gt;"입력오류", NOT(ISNUMBER(FIND($T$21:$T$34,$P7307)))),
            AND($P7307&lt;&gt;"", $P7307&lt;&gt;"...", $P7307&lt;&gt;"입력오류", $T$19=$P7307)
        )
    )
)</f>
        <v>0</v>
      </c>
    </row>
    <row r="7308" spans="9:17">
      <c r="I7308">
        <f t="shared" si="343"/>
        <v>7307</v>
      </c>
      <c r="J7308" t="e">
        <f t="shared" si="344"/>
        <v>#N/A</v>
      </c>
      <c r="K7308" t="e">
        <f t="shared" si="342"/>
        <v>#N/A</v>
      </c>
      <c r="L7308" t="b">
        <f>COUNTIF($N$2:N7308, N7308)=1</f>
        <v>0</v>
      </c>
      <c r="M7308" s="37">
        <f>IF( $Q7308, MAX($M$1:M7307)+1, 0)</f>
        <v>0</v>
      </c>
      <c r="N7308" t="e" cm="1">
        <f t="array" ref="N7308">INDEX($A$9:$F$1048576, $J7308, $K7308 )</f>
        <v>#N/A</v>
      </c>
      <c r="O7308" t="e" cm="1">
        <f t="array" ref="O7308">INDEX($B$9:$F$1048576, $J7308, $K7308 )</f>
        <v>#N/A</v>
      </c>
      <c r="P7308" t="str" cm="1">
        <f t="array" ref="P7308">IF( $L7308, TRIM(_xll.IMDP("IR", $G$5&amp;$N7308, $G$6)), "" )</f>
        <v/>
      </c>
      <c r="Q7308" t="b" cm="1">
        <f t="array" ref="Q7308">IF(
    $U$1=1, AND($P7308&lt;&gt;"", $P7308&lt;&gt;"...", $P7308&lt;&gt;"입력오류"),
    IF(
        $U$18=1, AND($P7308&lt;&gt;"", $P7308&lt;&gt;"...", $P7308&lt;&gt;"입력오류", ISNUMBER(FIND(INDEX($T$2:$T$7,$U$1),$P7308))),
        IF(
            $U$17="기타", AND($P7308&lt;&gt;"", $P7308&lt;&gt;"...", $P7308&lt;&gt;"입력오류", NOT(ISNUMBER(FIND($T$21:$T$34,$P7308)))),
            AND($P7308&lt;&gt;"", $P7308&lt;&gt;"...", $P7308&lt;&gt;"입력오류", $T$19=$P7308)
        )
    )
)</f>
        <v>0</v>
      </c>
    </row>
    <row r="7309" spans="9:17">
      <c r="I7309">
        <f t="shared" si="343"/>
        <v>7308</v>
      </c>
      <c r="J7309" t="e">
        <f t="shared" si="344"/>
        <v>#N/A</v>
      </c>
      <c r="K7309" t="e">
        <f t="shared" si="342"/>
        <v>#N/A</v>
      </c>
      <c r="L7309" t="b">
        <f>COUNTIF($N$2:N7309, N7309)=1</f>
        <v>0</v>
      </c>
      <c r="M7309" s="37">
        <f>IF( $Q7309, MAX($M$1:M7308)+1, 0)</f>
        <v>0</v>
      </c>
      <c r="N7309" t="e" cm="1">
        <f t="array" ref="N7309">INDEX($A$9:$F$1048576, $J7309, $K7309 )</f>
        <v>#N/A</v>
      </c>
      <c r="O7309" t="e" cm="1">
        <f t="array" ref="O7309">INDEX($B$9:$F$1048576, $J7309, $K7309 )</f>
        <v>#N/A</v>
      </c>
      <c r="P7309" t="str" cm="1">
        <f t="array" ref="P7309">IF( $L7309, TRIM(_xll.IMDP("IR", $G$5&amp;$N7309, $G$6)), "" )</f>
        <v/>
      </c>
      <c r="Q7309" t="b" cm="1">
        <f t="array" ref="Q7309">IF(
    $U$1=1, AND($P7309&lt;&gt;"", $P7309&lt;&gt;"...", $P7309&lt;&gt;"입력오류"),
    IF(
        $U$18=1, AND($P7309&lt;&gt;"", $P7309&lt;&gt;"...", $P7309&lt;&gt;"입력오류", ISNUMBER(FIND(INDEX($T$2:$T$7,$U$1),$P7309))),
        IF(
            $U$17="기타", AND($P7309&lt;&gt;"", $P7309&lt;&gt;"...", $P7309&lt;&gt;"입력오류", NOT(ISNUMBER(FIND($T$21:$T$34,$P7309)))),
            AND($P7309&lt;&gt;"", $P7309&lt;&gt;"...", $P7309&lt;&gt;"입력오류", $T$19=$P7309)
        )
    )
)</f>
        <v>0</v>
      </c>
    </row>
    <row r="7310" spans="9:17">
      <c r="I7310">
        <f t="shared" si="343"/>
        <v>7309</v>
      </c>
      <c r="J7310" t="e">
        <f t="shared" si="344"/>
        <v>#N/A</v>
      </c>
      <c r="K7310" t="e">
        <f t="shared" si="342"/>
        <v>#N/A</v>
      </c>
      <c r="L7310" t="b">
        <f>COUNTIF($N$2:N7310, N7310)=1</f>
        <v>0</v>
      </c>
      <c r="M7310" s="37">
        <f>IF( $Q7310, MAX($M$1:M7309)+1, 0)</f>
        <v>0</v>
      </c>
      <c r="N7310" t="e" cm="1">
        <f t="array" ref="N7310">INDEX($A$9:$F$1048576, $J7310, $K7310 )</f>
        <v>#N/A</v>
      </c>
      <c r="O7310" t="e" cm="1">
        <f t="array" ref="O7310">INDEX($B$9:$F$1048576, $J7310, $K7310 )</f>
        <v>#N/A</v>
      </c>
      <c r="P7310" t="str" cm="1">
        <f t="array" ref="P7310">IF( $L7310, TRIM(_xll.IMDP("IR", $G$5&amp;$N7310, $G$6)), "" )</f>
        <v/>
      </c>
      <c r="Q7310" t="b" cm="1">
        <f t="array" ref="Q7310">IF(
    $U$1=1, AND($P7310&lt;&gt;"", $P7310&lt;&gt;"...", $P7310&lt;&gt;"입력오류"),
    IF(
        $U$18=1, AND($P7310&lt;&gt;"", $P7310&lt;&gt;"...", $P7310&lt;&gt;"입력오류", ISNUMBER(FIND(INDEX($T$2:$T$7,$U$1),$P7310))),
        IF(
            $U$17="기타", AND($P7310&lt;&gt;"", $P7310&lt;&gt;"...", $P7310&lt;&gt;"입력오류", NOT(ISNUMBER(FIND($T$21:$T$34,$P7310)))),
            AND($P7310&lt;&gt;"", $P7310&lt;&gt;"...", $P7310&lt;&gt;"입력오류", $T$19=$P7310)
        )
    )
)</f>
        <v>0</v>
      </c>
    </row>
    <row r="7311" spans="9:17">
      <c r="I7311">
        <f t="shared" si="343"/>
        <v>7310</v>
      </c>
      <c r="J7311" t="e">
        <f t="shared" si="344"/>
        <v>#N/A</v>
      </c>
      <c r="K7311" t="e">
        <f t="shared" si="342"/>
        <v>#N/A</v>
      </c>
      <c r="L7311" t="b">
        <f>COUNTIF($N$2:N7311, N7311)=1</f>
        <v>0</v>
      </c>
      <c r="M7311" s="37">
        <f>IF( $Q7311, MAX($M$1:M7310)+1, 0)</f>
        <v>0</v>
      </c>
      <c r="N7311" t="e" cm="1">
        <f t="array" ref="N7311">INDEX($A$9:$F$1048576, $J7311, $K7311 )</f>
        <v>#N/A</v>
      </c>
      <c r="O7311" t="e" cm="1">
        <f t="array" ref="O7311">INDEX($B$9:$F$1048576, $J7311, $K7311 )</f>
        <v>#N/A</v>
      </c>
      <c r="P7311" t="str" cm="1">
        <f t="array" ref="P7311">IF( $L7311, TRIM(_xll.IMDP("IR", $G$5&amp;$N7311, $G$6)), "" )</f>
        <v/>
      </c>
      <c r="Q7311" t="b" cm="1">
        <f t="array" ref="Q7311">IF(
    $U$1=1, AND($P7311&lt;&gt;"", $P7311&lt;&gt;"...", $P7311&lt;&gt;"입력오류"),
    IF(
        $U$18=1, AND($P7311&lt;&gt;"", $P7311&lt;&gt;"...", $P7311&lt;&gt;"입력오류", ISNUMBER(FIND(INDEX($T$2:$T$7,$U$1),$P7311))),
        IF(
            $U$17="기타", AND($P7311&lt;&gt;"", $P7311&lt;&gt;"...", $P7311&lt;&gt;"입력오류", NOT(ISNUMBER(FIND($T$21:$T$34,$P7311)))),
            AND($P7311&lt;&gt;"", $P7311&lt;&gt;"...", $P7311&lt;&gt;"입력오류", $T$19=$P7311)
        )
    )
)</f>
        <v>0</v>
      </c>
    </row>
    <row r="7312" spans="9:17">
      <c r="I7312">
        <f t="shared" si="343"/>
        <v>7311</v>
      </c>
      <c r="J7312" t="e">
        <f t="shared" si="344"/>
        <v>#N/A</v>
      </c>
      <c r="K7312" t="e">
        <f t="shared" si="342"/>
        <v>#N/A</v>
      </c>
      <c r="L7312" t="b">
        <f>COUNTIF($N$2:N7312, N7312)=1</f>
        <v>0</v>
      </c>
      <c r="M7312" s="37">
        <f>IF( $Q7312, MAX($M$1:M7311)+1, 0)</f>
        <v>0</v>
      </c>
      <c r="N7312" t="e" cm="1">
        <f t="array" ref="N7312">INDEX($A$9:$F$1048576, $J7312, $K7312 )</f>
        <v>#N/A</v>
      </c>
      <c r="O7312" t="e" cm="1">
        <f t="array" ref="O7312">INDEX($B$9:$F$1048576, $J7312, $K7312 )</f>
        <v>#N/A</v>
      </c>
      <c r="P7312" t="str" cm="1">
        <f t="array" ref="P7312">IF( $L7312, TRIM(_xll.IMDP("IR", $G$5&amp;$N7312, $G$6)), "" )</f>
        <v/>
      </c>
      <c r="Q7312" t="b" cm="1">
        <f t="array" ref="Q7312">IF(
    $U$1=1, AND($P7312&lt;&gt;"", $P7312&lt;&gt;"...", $P7312&lt;&gt;"입력오류"),
    IF(
        $U$18=1, AND($P7312&lt;&gt;"", $P7312&lt;&gt;"...", $P7312&lt;&gt;"입력오류", ISNUMBER(FIND(INDEX($T$2:$T$7,$U$1),$P7312))),
        IF(
            $U$17="기타", AND($P7312&lt;&gt;"", $P7312&lt;&gt;"...", $P7312&lt;&gt;"입력오류", NOT(ISNUMBER(FIND($T$21:$T$34,$P7312)))),
            AND($P7312&lt;&gt;"", $P7312&lt;&gt;"...", $P7312&lt;&gt;"입력오류", $T$19=$P7312)
        )
    )
)</f>
        <v>0</v>
      </c>
    </row>
    <row r="7313" spans="9:17">
      <c r="I7313">
        <f t="shared" si="343"/>
        <v>7312</v>
      </c>
      <c r="J7313" t="e">
        <f t="shared" si="344"/>
        <v>#N/A</v>
      </c>
      <c r="K7313" t="e">
        <f t="shared" si="342"/>
        <v>#N/A</v>
      </c>
      <c r="L7313" t="b">
        <f>COUNTIF($N$2:N7313, N7313)=1</f>
        <v>0</v>
      </c>
      <c r="M7313" s="37">
        <f>IF( $Q7313, MAX($M$1:M7312)+1, 0)</f>
        <v>0</v>
      </c>
      <c r="N7313" t="e" cm="1">
        <f t="array" ref="N7313">INDEX($A$9:$F$1048576, $J7313, $K7313 )</f>
        <v>#N/A</v>
      </c>
      <c r="O7313" t="e" cm="1">
        <f t="array" ref="O7313">INDEX($B$9:$F$1048576, $J7313, $K7313 )</f>
        <v>#N/A</v>
      </c>
      <c r="P7313" t="str" cm="1">
        <f t="array" ref="P7313">IF( $L7313, TRIM(_xll.IMDP("IR", $G$5&amp;$N7313, $G$6)), "" )</f>
        <v/>
      </c>
      <c r="Q7313" t="b" cm="1">
        <f t="array" ref="Q7313">IF(
    $U$1=1, AND($P7313&lt;&gt;"", $P7313&lt;&gt;"...", $P7313&lt;&gt;"입력오류"),
    IF(
        $U$18=1, AND($P7313&lt;&gt;"", $P7313&lt;&gt;"...", $P7313&lt;&gt;"입력오류", ISNUMBER(FIND(INDEX($T$2:$T$7,$U$1),$P7313))),
        IF(
            $U$17="기타", AND($P7313&lt;&gt;"", $P7313&lt;&gt;"...", $P7313&lt;&gt;"입력오류", NOT(ISNUMBER(FIND($T$21:$T$34,$P7313)))),
            AND($P7313&lt;&gt;"", $P7313&lt;&gt;"...", $P7313&lt;&gt;"입력오류", $T$19=$P7313)
        )
    )
)</f>
        <v>0</v>
      </c>
    </row>
    <row r="7314" spans="9:17">
      <c r="I7314">
        <f t="shared" si="343"/>
        <v>7313</v>
      </c>
      <c r="J7314" t="e">
        <f t="shared" si="344"/>
        <v>#N/A</v>
      </c>
      <c r="K7314" t="e">
        <f t="shared" si="342"/>
        <v>#N/A</v>
      </c>
      <c r="L7314" t="b">
        <f>COUNTIF($N$2:N7314, N7314)=1</f>
        <v>0</v>
      </c>
      <c r="M7314" s="37">
        <f>IF( $Q7314, MAX($M$1:M7313)+1, 0)</f>
        <v>0</v>
      </c>
      <c r="N7314" t="e" cm="1">
        <f t="array" ref="N7314">INDEX($A$9:$F$1048576, $J7314, $K7314 )</f>
        <v>#N/A</v>
      </c>
      <c r="O7314" t="e" cm="1">
        <f t="array" ref="O7314">INDEX($B$9:$F$1048576, $J7314, $K7314 )</f>
        <v>#N/A</v>
      </c>
      <c r="P7314" t="str" cm="1">
        <f t="array" ref="P7314">IF( $L7314, TRIM(_xll.IMDP("IR", $G$5&amp;$N7314, $G$6)), "" )</f>
        <v/>
      </c>
      <c r="Q7314" t="b" cm="1">
        <f t="array" ref="Q7314">IF(
    $U$1=1, AND($P7314&lt;&gt;"", $P7314&lt;&gt;"...", $P7314&lt;&gt;"입력오류"),
    IF(
        $U$18=1, AND($P7314&lt;&gt;"", $P7314&lt;&gt;"...", $P7314&lt;&gt;"입력오류", ISNUMBER(FIND(INDEX($T$2:$T$7,$U$1),$P7314))),
        IF(
            $U$17="기타", AND($P7314&lt;&gt;"", $P7314&lt;&gt;"...", $P7314&lt;&gt;"입력오류", NOT(ISNUMBER(FIND($T$21:$T$34,$P7314)))),
            AND($P7314&lt;&gt;"", $P7314&lt;&gt;"...", $P7314&lt;&gt;"입력오류", $T$19=$P7314)
        )
    )
)</f>
        <v>0</v>
      </c>
    </row>
    <row r="7315" spans="9:17">
      <c r="I7315">
        <f t="shared" si="343"/>
        <v>7314</v>
      </c>
      <c r="J7315" t="e">
        <f t="shared" si="344"/>
        <v>#N/A</v>
      </c>
      <c r="K7315" t="e">
        <f t="shared" si="342"/>
        <v>#N/A</v>
      </c>
      <c r="L7315" t="b">
        <f>COUNTIF($N$2:N7315, N7315)=1</f>
        <v>0</v>
      </c>
      <c r="M7315" s="37">
        <f>IF( $Q7315, MAX($M$1:M7314)+1, 0)</f>
        <v>0</v>
      </c>
      <c r="N7315" t="e" cm="1">
        <f t="array" ref="N7315">INDEX($A$9:$F$1048576, $J7315, $K7315 )</f>
        <v>#N/A</v>
      </c>
      <c r="O7315" t="e" cm="1">
        <f t="array" ref="O7315">INDEX($B$9:$F$1048576, $J7315, $K7315 )</f>
        <v>#N/A</v>
      </c>
      <c r="P7315" t="str" cm="1">
        <f t="array" ref="P7315">IF( $L7315, TRIM(_xll.IMDP("IR", $G$5&amp;$N7315, $G$6)), "" )</f>
        <v/>
      </c>
      <c r="Q7315" t="b" cm="1">
        <f t="array" ref="Q7315">IF(
    $U$1=1, AND($P7315&lt;&gt;"", $P7315&lt;&gt;"...", $P7315&lt;&gt;"입력오류"),
    IF(
        $U$18=1, AND($P7315&lt;&gt;"", $P7315&lt;&gt;"...", $P7315&lt;&gt;"입력오류", ISNUMBER(FIND(INDEX($T$2:$T$7,$U$1),$P7315))),
        IF(
            $U$17="기타", AND($P7315&lt;&gt;"", $P7315&lt;&gt;"...", $P7315&lt;&gt;"입력오류", NOT(ISNUMBER(FIND($T$21:$T$34,$P7315)))),
            AND($P7315&lt;&gt;"", $P7315&lt;&gt;"...", $P7315&lt;&gt;"입력오류", $T$19=$P7315)
        )
    )
)</f>
        <v>0</v>
      </c>
    </row>
    <row r="7316" spans="9:17">
      <c r="I7316">
        <f t="shared" si="343"/>
        <v>7315</v>
      </c>
      <c r="J7316" t="e">
        <f t="shared" si="344"/>
        <v>#N/A</v>
      </c>
      <c r="K7316" t="e">
        <f t="shared" si="342"/>
        <v>#N/A</v>
      </c>
      <c r="L7316" t="b">
        <f>COUNTIF($N$2:N7316, N7316)=1</f>
        <v>0</v>
      </c>
      <c r="M7316" s="37">
        <f>IF( $Q7316, MAX($M$1:M7315)+1, 0)</f>
        <v>0</v>
      </c>
      <c r="N7316" t="e" cm="1">
        <f t="array" ref="N7316">INDEX($A$9:$F$1048576, $J7316, $K7316 )</f>
        <v>#N/A</v>
      </c>
      <c r="O7316" t="e" cm="1">
        <f t="array" ref="O7316">INDEX($B$9:$F$1048576, $J7316, $K7316 )</f>
        <v>#N/A</v>
      </c>
      <c r="P7316" t="str" cm="1">
        <f t="array" ref="P7316">IF( $L7316, TRIM(_xll.IMDP("IR", $G$5&amp;$N7316, $G$6)), "" )</f>
        <v/>
      </c>
      <c r="Q7316" t="b" cm="1">
        <f t="array" ref="Q7316">IF(
    $U$1=1, AND($P7316&lt;&gt;"", $P7316&lt;&gt;"...", $P7316&lt;&gt;"입력오류"),
    IF(
        $U$18=1, AND($P7316&lt;&gt;"", $P7316&lt;&gt;"...", $P7316&lt;&gt;"입력오류", ISNUMBER(FIND(INDEX($T$2:$T$7,$U$1),$P7316))),
        IF(
            $U$17="기타", AND($P7316&lt;&gt;"", $P7316&lt;&gt;"...", $P7316&lt;&gt;"입력오류", NOT(ISNUMBER(FIND($T$21:$T$34,$P7316)))),
            AND($P7316&lt;&gt;"", $P7316&lt;&gt;"...", $P7316&lt;&gt;"입력오류", $T$19=$P7316)
        )
    )
)</f>
        <v>0</v>
      </c>
    </row>
    <row r="7317" spans="9:17">
      <c r="I7317">
        <f t="shared" si="343"/>
        <v>7316</v>
      </c>
      <c r="J7317" t="e">
        <f t="shared" si="344"/>
        <v>#N/A</v>
      </c>
      <c r="K7317" t="e">
        <f t="shared" si="342"/>
        <v>#N/A</v>
      </c>
      <c r="L7317" t="b">
        <f>COUNTIF($N$2:N7317, N7317)=1</f>
        <v>0</v>
      </c>
      <c r="M7317" s="37">
        <f>IF( $Q7317, MAX($M$1:M7316)+1, 0)</f>
        <v>0</v>
      </c>
      <c r="N7317" t="e" cm="1">
        <f t="array" ref="N7317">INDEX($A$9:$F$1048576, $J7317, $K7317 )</f>
        <v>#N/A</v>
      </c>
      <c r="O7317" t="e" cm="1">
        <f t="array" ref="O7317">INDEX($B$9:$F$1048576, $J7317, $K7317 )</f>
        <v>#N/A</v>
      </c>
      <c r="P7317" t="str" cm="1">
        <f t="array" ref="P7317">IF( $L7317, TRIM(_xll.IMDP("IR", $G$5&amp;$N7317, $G$6)), "" )</f>
        <v/>
      </c>
      <c r="Q7317" t="b" cm="1">
        <f t="array" ref="Q7317">IF(
    $U$1=1, AND($P7317&lt;&gt;"", $P7317&lt;&gt;"...", $P7317&lt;&gt;"입력오류"),
    IF(
        $U$18=1, AND($P7317&lt;&gt;"", $P7317&lt;&gt;"...", $P7317&lt;&gt;"입력오류", ISNUMBER(FIND(INDEX($T$2:$T$7,$U$1),$P7317))),
        IF(
            $U$17="기타", AND($P7317&lt;&gt;"", $P7317&lt;&gt;"...", $P7317&lt;&gt;"입력오류", NOT(ISNUMBER(FIND($T$21:$T$34,$P7317)))),
            AND($P7317&lt;&gt;"", $P7317&lt;&gt;"...", $P7317&lt;&gt;"입력오류", $T$19=$P7317)
        )
    )
)</f>
        <v>0</v>
      </c>
    </row>
    <row r="7318" spans="9:17">
      <c r="I7318">
        <f t="shared" si="343"/>
        <v>7317</v>
      </c>
      <c r="J7318" t="e">
        <f t="shared" si="344"/>
        <v>#N/A</v>
      </c>
      <c r="K7318" t="e">
        <f t="shared" si="342"/>
        <v>#N/A</v>
      </c>
      <c r="L7318" t="b">
        <f>COUNTIF($N$2:N7318, N7318)=1</f>
        <v>0</v>
      </c>
      <c r="M7318" s="37">
        <f>IF( $Q7318, MAX($M$1:M7317)+1, 0)</f>
        <v>0</v>
      </c>
      <c r="N7318" t="e" cm="1">
        <f t="array" ref="N7318">INDEX($A$9:$F$1048576, $J7318, $K7318 )</f>
        <v>#N/A</v>
      </c>
      <c r="O7318" t="e" cm="1">
        <f t="array" ref="O7318">INDEX($B$9:$F$1048576, $J7318, $K7318 )</f>
        <v>#N/A</v>
      </c>
      <c r="P7318" t="str" cm="1">
        <f t="array" ref="P7318">IF( $L7318, TRIM(_xll.IMDP("IR", $G$5&amp;$N7318, $G$6)), "" )</f>
        <v/>
      </c>
      <c r="Q7318" t="b" cm="1">
        <f t="array" ref="Q7318">IF(
    $U$1=1, AND($P7318&lt;&gt;"", $P7318&lt;&gt;"...", $P7318&lt;&gt;"입력오류"),
    IF(
        $U$18=1, AND($P7318&lt;&gt;"", $P7318&lt;&gt;"...", $P7318&lt;&gt;"입력오류", ISNUMBER(FIND(INDEX($T$2:$T$7,$U$1),$P7318))),
        IF(
            $U$17="기타", AND($P7318&lt;&gt;"", $P7318&lt;&gt;"...", $P7318&lt;&gt;"입력오류", NOT(ISNUMBER(FIND($T$21:$T$34,$P7318)))),
            AND($P7318&lt;&gt;"", $P7318&lt;&gt;"...", $P7318&lt;&gt;"입력오류", $T$19=$P7318)
        )
    )
)</f>
        <v>0</v>
      </c>
    </row>
    <row r="7319" spans="9:17">
      <c r="I7319">
        <f t="shared" si="343"/>
        <v>7318</v>
      </c>
      <c r="J7319" t="e">
        <f t="shared" si="344"/>
        <v>#N/A</v>
      </c>
      <c r="K7319" t="e">
        <f t="shared" si="342"/>
        <v>#N/A</v>
      </c>
      <c r="L7319" t="b">
        <f>COUNTIF($N$2:N7319, N7319)=1</f>
        <v>0</v>
      </c>
      <c r="M7319" s="37">
        <f>IF( $Q7319, MAX($M$1:M7318)+1, 0)</f>
        <v>0</v>
      </c>
      <c r="N7319" t="e" cm="1">
        <f t="array" ref="N7319">INDEX($A$9:$F$1048576, $J7319, $K7319 )</f>
        <v>#N/A</v>
      </c>
      <c r="O7319" t="e" cm="1">
        <f t="array" ref="O7319">INDEX($B$9:$F$1048576, $J7319, $K7319 )</f>
        <v>#N/A</v>
      </c>
      <c r="P7319" t="str" cm="1">
        <f t="array" ref="P7319">IF( $L7319, TRIM(_xll.IMDP("IR", $G$5&amp;$N7319, $G$6)), "" )</f>
        <v/>
      </c>
      <c r="Q7319" t="b" cm="1">
        <f t="array" ref="Q7319">IF(
    $U$1=1, AND($P7319&lt;&gt;"", $P7319&lt;&gt;"...", $P7319&lt;&gt;"입력오류"),
    IF(
        $U$18=1, AND($P7319&lt;&gt;"", $P7319&lt;&gt;"...", $P7319&lt;&gt;"입력오류", ISNUMBER(FIND(INDEX($T$2:$T$7,$U$1),$P7319))),
        IF(
            $U$17="기타", AND($P7319&lt;&gt;"", $P7319&lt;&gt;"...", $P7319&lt;&gt;"입력오류", NOT(ISNUMBER(FIND($T$21:$T$34,$P7319)))),
            AND($P7319&lt;&gt;"", $P7319&lt;&gt;"...", $P7319&lt;&gt;"입력오류", $T$19=$P7319)
        )
    )
)</f>
        <v>0</v>
      </c>
    </row>
    <row r="7320" spans="9:17">
      <c r="I7320">
        <f t="shared" si="343"/>
        <v>7319</v>
      </c>
      <c r="J7320" t="e">
        <f t="shared" si="344"/>
        <v>#N/A</v>
      </c>
      <c r="K7320" t="e">
        <f t="shared" si="342"/>
        <v>#N/A</v>
      </c>
      <c r="L7320" t="b">
        <f>COUNTIF($N$2:N7320, N7320)=1</f>
        <v>0</v>
      </c>
      <c r="M7320" s="37">
        <f>IF( $Q7320, MAX($M$1:M7319)+1, 0)</f>
        <v>0</v>
      </c>
      <c r="N7320" t="e" cm="1">
        <f t="array" ref="N7320">INDEX($A$9:$F$1048576, $J7320, $K7320 )</f>
        <v>#N/A</v>
      </c>
      <c r="O7320" t="e" cm="1">
        <f t="array" ref="O7320">INDEX($B$9:$F$1048576, $J7320, $K7320 )</f>
        <v>#N/A</v>
      </c>
      <c r="P7320" t="str" cm="1">
        <f t="array" ref="P7320">IF( $L7320, TRIM(_xll.IMDP("IR", $G$5&amp;$N7320, $G$6)), "" )</f>
        <v/>
      </c>
      <c r="Q7320" t="b" cm="1">
        <f t="array" ref="Q7320">IF(
    $U$1=1, AND($P7320&lt;&gt;"", $P7320&lt;&gt;"...", $P7320&lt;&gt;"입력오류"),
    IF(
        $U$18=1, AND($P7320&lt;&gt;"", $P7320&lt;&gt;"...", $P7320&lt;&gt;"입력오류", ISNUMBER(FIND(INDEX($T$2:$T$7,$U$1),$P7320))),
        IF(
            $U$17="기타", AND($P7320&lt;&gt;"", $P7320&lt;&gt;"...", $P7320&lt;&gt;"입력오류", NOT(ISNUMBER(FIND($T$21:$T$34,$P7320)))),
            AND($P7320&lt;&gt;"", $P7320&lt;&gt;"...", $P7320&lt;&gt;"입력오류", $T$19=$P7320)
        )
    )
)</f>
        <v>0</v>
      </c>
    </row>
    <row r="7321" spans="9:17">
      <c r="I7321">
        <f t="shared" si="343"/>
        <v>7320</v>
      </c>
      <c r="J7321" t="e">
        <f t="shared" si="344"/>
        <v>#N/A</v>
      </c>
      <c r="K7321" t="e">
        <f t="shared" si="342"/>
        <v>#N/A</v>
      </c>
      <c r="L7321" t="b">
        <f>COUNTIF($N$2:N7321, N7321)=1</f>
        <v>0</v>
      </c>
      <c r="M7321" s="37">
        <f>IF( $Q7321, MAX($M$1:M7320)+1, 0)</f>
        <v>0</v>
      </c>
      <c r="N7321" t="e" cm="1">
        <f t="array" ref="N7321">INDEX($A$9:$F$1048576, $J7321, $K7321 )</f>
        <v>#N/A</v>
      </c>
      <c r="O7321" t="e" cm="1">
        <f t="array" ref="O7321">INDEX($B$9:$F$1048576, $J7321, $K7321 )</f>
        <v>#N/A</v>
      </c>
      <c r="P7321" t="str" cm="1">
        <f t="array" ref="P7321">IF( $L7321, TRIM(_xll.IMDP("IR", $G$5&amp;$N7321, $G$6)), "" )</f>
        <v/>
      </c>
      <c r="Q7321" t="b" cm="1">
        <f t="array" ref="Q7321">IF(
    $U$1=1, AND($P7321&lt;&gt;"", $P7321&lt;&gt;"...", $P7321&lt;&gt;"입력오류"),
    IF(
        $U$18=1, AND($P7321&lt;&gt;"", $P7321&lt;&gt;"...", $P7321&lt;&gt;"입력오류", ISNUMBER(FIND(INDEX($T$2:$T$7,$U$1),$P7321))),
        IF(
            $U$17="기타", AND($P7321&lt;&gt;"", $P7321&lt;&gt;"...", $P7321&lt;&gt;"입력오류", NOT(ISNUMBER(FIND($T$21:$T$34,$P7321)))),
            AND($P7321&lt;&gt;"", $P7321&lt;&gt;"...", $P7321&lt;&gt;"입력오류", $T$19=$P7321)
        )
    )
)</f>
        <v>0</v>
      </c>
    </row>
    <row r="7322" spans="9:17">
      <c r="I7322">
        <f t="shared" si="343"/>
        <v>7321</v>
      </c>
      <c r="J7322" t="e">
        <f t="shared" si="344"/>
        <v>#N/A</v>
      </c>
      <c r="K7322" t="e">
        <f t="shared" si="342"/>
        <v>#N/A</v>
      </c>
      <c r="L7322" t="b">
        <f>COUNTIF($N$2:N7322, N7322)=1</f>
        <v>0</v>
      </c>
      <c r="M7322" s="37">
        <f>IF( $Q7322, MAX($M$1:M7321)+1, 0)</f>
        <v>0</v>
      </c>
      <c r="N7322" t="e" cm="1">
        <f t="array" ref="N7322">INDEX($A$9:$F$1048576, $J7322, $K7322 )</f>
        <v>#N/A</v>
      </c>
      <c r="O7322" t="e" cm="1">
        <f t="array" ref="O7322">INDEX($B$9:$F$1048576, $J7322, $K7322 )</f>
        <v>#N/A</v>
      </c>
      <c r="P7322" t="str" cm="1">
        <f t="array" ref="P7322">IF( $L7322, TRIM(_xll.IMDP("IR", $G$5&amp;$N7322, $G$6)), "" )</f>
        <v/>
      </c>
      <c r="Q7322" t="b" cm="1">
        <f t="array" ref="Q7322">IF(
    $U$1=1, AND($P7322&lt;&gt;"", $P7322&lt;&gt;"...", $P7322&lt;&gt;"입력오류"),
    IF(
        $U$18=1, AND($P7322&lt;&gt;"", $P7322&lt;&gt;"...", $P7322&lt;&gt;"입력오류", ISNUMBER(FIND(INDEX($T$2:$T$7,$U$1),$P7322))),
        IF(
            $U$17="기타", AND($P7322&lt;&gt;"", $P7322&lt;&gt;"...", $P7322&lt;&gt;"입력오류", NOT(ISNUMBER(FIND($T$21:$T$34,$P7322)))),
            AND($P7322&lt;&gt;"", $P7322&lt;&gt;"...", $P7322&lt;&gt;"입력오류", $T$19=$P7322)
        )
    )
)</f>
        <v>0</v>
      </c>
    </row>
    <row r="7323" spans="9:17">
      <c r="I7323">
        <f t="shared" si="343"/>
        <v>7322</v>
      </c>
      <c r="J7323" t="e">
        <f t="shared" si="344"/>
        <v>#N/A</v>
      </c>
      <c r="K7323" t="e">
        <f t="shared" si="342"/>
        <v>#N/A</v>
      </c>
      <c r="L7323" t="b">
        <f>COUNTIF($N$2:N7323, N7323)=1</f>
        <v>0</v>
      </c>
      <c r="M7323" s="37">
        <f>IF( $Q7323, MAX($M$1:M7322)+1, 0)</f>
        <v>0</v>
      </c>
      <c r="N7323" t="e" cm="1">
        <f t="array" ref="N7323">INDEX($A$9:$F$1048576, $J7323, $K7323 )</f>
        <v>#N/A</v>
      </c>
      <c r="O7323" t="e" cm="1">
        <f t="array" ref="O7323">INDEX($B$9:$F$1048576, $J7323, $K7323 )</f>
        <v>#N/A</v>
      </c>
      <c r="P7323" t="str" cm="1">
        <f t="array" ref="P7323">IF( $L7323, TRIM(_xll.IMDP("IR", $G$5&amp;$N7323, $G$6)), "" )</f>
        <v/>
      </c>
      <c r="Q7323" t="b" cm="1">
        <f t="array" ref="Q7323">IF(
    $U$1=1, AND($P7323&lt;&gt;"", $P7323&lt;&gt;"...", $P7323&lt;&gt;"입력오류"),
    IF(
        $U$18=1, AND($P7323&lt;&gt;"", $P7323&lt;&gt;"...", $P7323&lt;&gt;"입력오류", ISNUMBER(FIND(INDEX($T$2:$T$7,$U$1),$P7323))),
        IF(
            $U$17="기타", AND($P7323&lt;&gt;"", $P7323&lt;&gt;"...", $P7323&lt;&gt;"입력오류", NOT(ISNUMBER(FIND($T$21:$T$34,$P7323)))),
            AND($P7323&lt;&gt;"", $P7323&lt;&gt;"...", $P7323&lt;&gt;"입력오류", $T$19=$P7323)
        )
    )
)</f>
        <v>0</v>
      </c>
    </row>
    <row r="7324" spans="9:17">
      <c r="I7324">
        <f t="shared" si="343"/>
        <v>7323</v>
      </c>
      <c r="J7324" t="e">
        <f t="shared" si="344"/>
        <v>#N/A</v>
      </c>
      <c r="K7324" t="e">
        <f t="shared" si="342"/>
        <v>#N/A</v>
      </c>
      <c r="L7324" t="b">
        <f>COUNTIF($N$2:N7324, N7324)=1</f>
        <v>0</v>
      </c>
      <c r="M7324" s="37">
        <f>IF( $Q7324, MAX($M$1:M7323)+1, 0)</f>
        <v>0</v>
      </c>
      <c r="N7324" t="e" cm="1">
        <f t="array" ref="N7324">INDEX($A$9:$F$1048576, $J7324, $K7324 )</f>
        <v>#N/A</v>
      </c>
      <c r="O7324" t="e" cm="1">
        <f t="array" ref="O7324">INDEX($B$9:$F$1048576, $J7324, $K7324 )</f>
        <v>#N/A</v>
      </c>
      <c r="P7324" t="str" cm="1">
        <f t="array" ref="P7324">IF( $L7324, TRIM(_xll.IMDP("IR", $G$5&amp;$N7324, $G$6)), "" )</f>
        <v/>
      </c>
      <c r="Q7324" t="b" cm="1">
        <f t="array" ref="Q7324">IF(
    $U$1=1, AND($P7324&lt;&gt;"", $P7324&lt;&gt;"...", $P7324&lt;&gt;"입력오류"),
    IF(
        $U$18=1, AND($P7324&lt;&gt;"", $P7324&lt;&gt;"...", $P7324&lt;&gt;"입력오류", ISNUMBER(FIND(INDEX($T$2:$T$7,$U$1),$P7324))),
        IF(
            $U$17="기타", AND($P7324&lt;&gt;"", $P7324&lt;&gt;"...", $P7324&lt;&gt;"입력오류", NOT(ISNUMBER(FIND($T$21:$T$34,$P7324)))),
            AND($P7324&lt;&gt;"", $P7324&lt;&gt;"...", $P7324&lt;&gt;"입력오류", $T$19=$P7324)
        )
    )
)</f>
        <v>0</v>
      </c>
    </row>
    <row r="7325" spans="9:17">
      <c r="I7325">
        <f t="shared" si="343"/>
        <v>7324</v>
      </c>
      <c r="J7325" t="e">
        <f t="shared" si="344"/>
        <v>#N/A</v>
      </c>
      <c r="K7325" t="e">
        <f t="shared" si="342"/>
        <v>#N/A</v>
      </c>
      <c r="L7325" t="b">
        <f>COUNTIF($N$2:N7325, N7325)=1</f>
        <v>0</v>
      </c>
      <c r="M7325" s="37">
        <f>IF( $Q7325, MAX($M$1:M7324)+1, 0)</f>
        <v>0</v>
      </c>
      <c r="N7325" t="e" cm="1">
        <f t="array" ref="N7325">INDEX($A$9:$F$1048576, $J7325, $K7325 )</f>
        <v>#N/A</v>
      </c>
      <c r="O7325" t="e" cm="1">
        <f t="array" ref="O7325">INDEX($B$9:$F$1048576, $J7325, $K7325 )</f>
        <v>#N/A</v>
      </c>
      <c r="P7325" t="str" cm="1">
        <f t="array" ref="P7325">IF( $L7325, TRIM(_xll.IMDP("IR", $G$5&amp;$N7325, $G$6)), "" )</f>
        <v/>
      </c>
      <c r="Q7325" t="b" cm="1">
        <f t="array" ref="Q7325">IF(
    $U$1=1, AND($P7325&lt;&gt;"", $P7325&lt;&gt;"...", $P7325&lt;&gt;"입력오류"),
    IF(
        $U$18=1, AND($P7325&lt;&gt;"", $P7325&lt;&gt;"...", $P7325&lt;&gt;"입력오류", ISNUMBER(FIND(INDEX($T$2:$T$7,$U$1),$P7325))),
        IF(
            $U$17="기타", AND($P7325&lt;&gt;"", $P7325&lt;&gt;"...", $P7325&lt;&gt;"입력오류", NOT(ISNUMBER(FIND($T$21:$T$34,$P7325)))),
            AND($P7325&lt;&gt;"", $P7325&lt;&gt;"...", $P7325&lt;&gt;"입력오류", $T$19=$P7325)
        )
    )
)</f>
        <v>0</v>
      </c>
    </row>
    <row r="7326" spans="9:17">
      <c r="I7326">
        <f t="shared" si="343"/>
        <v>7325</v>
      </c>
      <c r="J7326" t="e">
        <f t="shared" si="344"/>
        <v>#N/A</v>
      </c>
      <c r="K7326" t="e">
        <f t="shared" si="342"/>
        <v>#N/A</v>
      </c>
      <c r="L7326" t="b">
        <f>COUNTIF($N$2:N7326, N7326)=1</f>
        <v>0</v>
      </c>
      <c r="M7326" s="37">
        <f>IF( $Q7326, MAX($M$1:M7325)+1, 0)</f>
        <v>0</v>
      </c>
      <c r="N7326" t="e" cm="1">
        <f t="array" ref="N7326">INDEX($A$9:$F$1048576, $J7326, $K7326 )</f>
        <v>#N/A</v>
      </c>
      <c r="O7326" t="e" cm="1">
        <f t="array" ref="O7326">INDEX($B$9:$F$1048576, $J7326, $K7326 )</f>
        <v>#N/A</v>
      </c>
      <c r="P7326" t="str" cm="1">
        <f t="array" ref="P7326">IF( $L7326, TRIM(_xll.IMDP("IR", $G$5&amp;$N7326, $G$6)), "" )</f>
        <v/>
      </c>
      <c r="Q7326" t="b" cm="1">
        <f t="array" ref="Q7326">IF(
    $U$1=1, AND($P7326&lt;&gt;"", $P7326&lt;&gt;"...", $P7326&lt;&gt;"입력오류"),
    IF(
        $U$18=1, AND($P7326&lt;&gt;"", $P7326&lt;&gt;"...", $P7326&lt;&gt;"입력오류", ISNUMBER(FIND(INDEX($T$2:$T$7,$U$1),$P7326))),
        IF(
            $U$17="기타", AND($P7326&lt;&gt;"", $P7326&lt;&gt;"...", $P7326&lt;&gt;"입력오류", NOT(ISNUMBER(FIND($T$21:$T$34,$P7326)))),
            AND($P7326&lt;&gt;"", $P7326&lt;&gt;"...", $P7326&lt;&gt;"입력오류", $T$19=$P7326)
        )
    )
)</f>
        <v>0</v>
      </c>
    </row>
    <row r="7327" spans="9:17">
      <c r="I7327">
        <f t="shared" si="343"/>
        <v>7326</v>
      </c>
      <c r="J7327" t="e">
        <f t="shared" si="344"/>
        <v>#N/A</v>
      </c>
      <c r="K7327" t="e">
        <f t="shared" si="342"/>
        <v>#N/A</v>
      </c>
      <c r="L7327" t="b">
        <f>COUNTIF($N$2:N7327, N7327)=1</f>
        <v>0</v>
      </c>
      <c r="M7327" s="37">
        <f>IF( $Q7327, MAX($M$1:M7326)+1, 0)</f>
        <v>0</v>
      </c>
      <c r="N7327" t="e" cm="1">
        <f t="array" ref="N7327">INDEX($A$9:$F$1048576, $J7327, $K7327 )</f>
        <v>#N/A</v>
      </c>
      <c r="O7327" t="e" cm="1">
        <f t="array" ref="O7327">INDEX($B$9:$F$1048576, $J7327, $K7327 )</f>
        <v>#N/A</v>
      </c>
      <c r="P7327" t="str" cm="1">
        <f t="array" ref="P7327">IF( $L7327, TRIM(_xll.IMDP("IR", $G$5&amp;$N7327, $G$6)), "" )</f>
        <v/>
      </c>
      <c r="Q7327" t="b" cm="1">
        <f t="array" ref="Q7327">IF(
    $U$1=1, AND($P7327&lt;&gt;"", $P7327&lt;&gt;"...", $P7327&lt;&gt;"입력오류"),
    IF(
        $U$18=1, AND($P7327&lt;&gt;"", $P7327&lt;&gt;"...", $P7327&lt;&gt;"입력오류", ISNUMBER(FIND(INDEX($T$2:$T$7,$U$1),$P7327))),
        IF(
            $U$17="기타", AND($P7327&lt;&gt;"", $P7327&lt;&gt;"...", $P7327&lt;&gt;"입력오류", NOT(ISNUMBER(FIND($T$21:$T$34,$P7327)))),
            AND($P7327&lt;&gt;"", $P7327&lt;&gt;"...", $P7327&lt;&gt;"입력오류", $T$19=$P7327)
        )
    )
)</f>
        <v>0</v>
      </c>
    </row>
    <row r="7328" spans="9:17">
      <c r="I7328">
        <f t="shared" si="343"/>
        <v>7327</v>
      </c>
      <c r="J7328" t="e">
        <f t="shared" si="344"/>
        <v>#N/A</v>
      </c>
      <c r="K7328" t="e">
        <f t="shared" si="342"/>
        <v>#N/A</v>
      </c>
      <c r="L7328" t="b">
        <f>COUNTIF($N$2:N7328, N7328)=1</f>
        <v>0</v>
      </c>
      <c r="M7328" s="37">
        <f>IF( $Q7328, MAX($M$1:M7327)+1, 0)</f>
        <v>0</v>
      </c>
      <c r="N7328" t="e" cm="1">
        <f t="array" ref="N7328">INDEX($A$9:$F$1048576, $J7328, $K7328 )</f>
        <v>#N/A</v>
      </c>
      <c r="O7328" t="e" cm="1">
        <f t="array" ref="O7328">INDEX($B$9:$F$1048576, $J7328, $K7328 )</f>
        <v>#N/A</v>
      </c>
      <c r="P7328" t="str" cm="1">
        <f t="array" ref="P7328">IF( $L7328, TRIM(_xll.IMDP("IR", $G$5&amp;$N7328, $G$6)), "" )</f>
        <v/>
      </c>
      <c r="Q7328" t="b" cm="1">
        <f t="array" ref="Q7328">IF(
    $U$1=1, AND($P7328&lt;&gt;"", $P7328&lt;&gt;"...", $P7328&lt;&gt;"입력오류"),
    IF(
        $U$18=1, AND($P7328&lt;&gt;"", $P7328&lt;&gt;"...", $P7328&lt;&gt;"입력오류", ISNUMBER(FIND(INDEX($T$2:$T$7,$U$1),$P7328))),
        IF(
            $U$17="기타", AND($P7328&lt;&gt;"", $P7328&lt;&gt;"...", $P7328&lt;&gt;"입력오류", NOT(ISNUMBER(FIND($T$21:$T$34,$P7328)))),
            AND($P7328&lt;&gt;"", $P7328&lt;&gt;"...", $P7328&lt;&gt;"입력오류", $T$19=$P7328)
        )
    )
)</f>
        <v>0</v>
      </c>
    </row>
    <row r="7329" spans="9:17">
      <c r="I7329">
        <f t="shared" si="343"/>
        <v>7328</v>
      </c>
      <c r="J7329" t="e">
        <f t="shared" si="344"/>
        <v>#N/A</v>
      </c>
      <c r="K7329" t="e">
        <f t="shared" si="342"/>
        <v>#N/A</v>
      </c>
      <c r="L7329" t="b">
        <f>COUNTIF($N$2:N7329, N7329)=1</f>
        <v>0</v>
      </c>
      <c r="M7329" s="37">
        <f>IF( $Q7329, MAX($M$1:M7328)+1, 0)</f>
        <v>0</v>
      </c>
      <c r="N7329" t="e" cm="1">
        <f t="array" ref="N7329">INDEX($A$9:$F$1048576, $J7329, $K7329 )</f>
        <v>#N/A</v>
      </c>
      <c r="O7329" t="e" cm="1">
        <f t="array" ref="O7329">INDEX($B$9:$F$1048576, $J7329, $K7329 )</f>
        <v>#N/A</v>
      </c>
      <c r="P7329" t="str" cm="1">
        <f t="array" ref="P7329">IF( $L7329, TRIM(_xll.IMDP("IR", $G$5&amp;$N7329, $G$6)), "" )</f>
        <v/>
      </c>
      <c r="Q7329" t="b" cm="1">
        <f t="array" ref="Q7329">IF(
    $U$1=1, AND($P7329&lt;&gt;"", $P7329&lt;&gt;"...", $P7329&lt;&gt;"입력오류"),
    IF(
        $U$18=1, AND($P7329&lt;&gt;"", $P7329&lt;&gt;"...", $P7329&lt;&gt;"입력오류", ISNUMBER(FIND(INDEX($T$2:$T$7,$U$1),$P7329))),
        IF(
            $U$17="기타", AND($P7329&lt;&gt;"", $P7329&lt;&gt;"...", $P7329&lt;&gt;"입력오류", NOT(ISNUMBER(FIND($T$21:$T$34,$P7329)))),
            AND($P7329&lt;&gt;"", $P7329&lt;&gt;"...", $P7329&lt;&gt;"입력오류", $T$19=$P7329)
        )
    )
)</f>
        <v>0</v>
      </c>
    </row>
    <row r="7330" spans="9:17">
      <c r="I7330">
        <f t="shared" si="343"/>
        <v>7329</v>
      </c>
      <c r="J7330" t="e">
        <f t="shared" si="344"/>
        <v>#N/A</v>
      </c>
      <c r="K7330" t="e">
        <f t="shared" si="342"/>
        <v>#N/A</v>
      </c>
      <c r="L7330" t="b">
        <f>COUNTIF($N$2:N7330, N7330)=1</f>
        <v>0</v>
      </c>
      <c r="M7330" s="37">
        <f>IF( $Q7330, MAX($M$1:M7329)+1, 0)</f>
        <v>0</v>
      </c>
      <c r="N7330" t="e" cm="1">
        <f t="array" ref="N7330">INDEX($A$9:$F$1048576, $J7330, $K7330 )</f>
        <v>#N/A</v>
      </c>
      <c r="O7330" t="e" cm="1">
        <f t="array" ref="O7330">INDEX($B$9:$F$1048576, $J7330, $K7330 )</f>
        <v>#N/A</v>
      </c>
      <c r="P7330" t="str" cm="1">
        <f t="array" ref="P7330">IF( $L7330, TRIM(_xll.IMDP("IR", $G$5&amp;$N7330, $G$6)), "" )</f>
        <v/>
      </c>
      <c r="Q7330" t="b" cm="1">
        <f t="array" ref="Q7330">IF(
    $U$1=1, AND($P7330&lt;&gt;"", $P7330&lt;&gt;"...", $P7330&lt;&gt;"입력오류"),
    IF(
        $U$18=1, AND($P7330&lt;&gt;"", $P7330&lt;&gt;"...", $P7330&lt;&gt;"입력오류", ISNUMBER(FIND(INDEX($T$2:$T$7,$U$1),$P7330))),
        IF(
            $U$17="기타", AND($P7330&lt;&gt;"", $P7330&lt;&gt;"...", $P7330&lt;&gt;"입력오류", NOT(ISNUMBER(FIND($T$21:$T$34,$P7330)))),
            AND($P7330&lt;&gt;"", $P7330&lt;&gt;"...", $P7330&lt;&gt;"입력오류", $T$19=$P7330)
        )
    )
)</f>
        <v>0</v>
      </c>
    </row>
    <row r="7331" spans="9:17">
      <c r="I7331">
        <f t="shared" si="343"/>
        <v>7330</v>
      </c>
      <c r="J7331" t="e">
        <f t="shared" si="344"/>
        <v>#N/A</v>
      </c>
      <c r="K7331" t="e">
        <f t="shared" si="342"/>
        <v>#N/A</v>
      </c>
      <c r="L7331" t="b">
        <f>COUNTIF($N$2:N7331, N7331)=1</f>
        <v>0</v>
      </c>
      <c r="M7331" s="37">
        <f>IF( $Q7331, MAX($M$1:M7330)+1, 0)</f>
        <v>0</v>
      </c>
      <c r="N7331" t="e" cm="1">
        <f t="array" ref="N7331">INDEX($A$9:$F$1048576, $J7331, $K7331 )</f>
        <v>#N/A</v>
      </c>
      <c r="O7331" t="e" cm="1">
        <f t="array" ref="O7331">INDEX($B$9:$F$1048576, $J7331, $K7331 )</f>
        <v>#N/A</v>
      </c>
      <c r="P7331" t="str" cm="1">
        <f t="array" ref="P7331">IF( $L7331, TRIM(_xll.IMDP("IR", $G$5&amp;$N7331, $G$6)), "" )</f>
        <v/>
      </c>
      <c r="Q7331" t="b" cm="1">
        <f t="array" ref="Q7331">IF(
    $U$1=1, AND($P7331&lt;&gt;"", $P7331&lt;&gt;"...", $P7331&lt;&gt;"입력오류"),
    IF(
        $U$18=1, AND($P7331&lt;&gt;"", $P7331&lt;&gt;"...", $P7331&lt;&gt;"입력오류", ISNUMBER(FIND(INDEX($T$2:$T$7,$U$1),$P7331))),
        IF(
            $U$17="기타", AND($P7331&lt;&gt;"", $P7331&lt;&gt;"...", $P7331&lt;&gt;"입력오류", NOT(ISNUMBER(FIND($T$21:$T$34,$P7331)))),
            AND($P7331&lt;&gt;"", $P7331&lt;&gt;"...", $P7331&lt;&gt;"입력오류", $T$19=$P7331)
        )
    )
)</f>
        <v>0</v>
      </c>
    </row>
    <row r="7332" spans="9:17">
      <c r="I7332">
        <f t="shared" si="343"/>
        <v>7331</v>
      </c>
      <c r="J7332" t="e">
        <f t="shared" si="344"/>
        <v>#N/A</v>
      </c>
      <c r="K7332" t="e">
        <f t="shared" si="342"/>
        <v>#N/A</v>
      </c>
      <c r="L7332" t="b">
        <f>COUNTIF($N$2:N7332, N7332)=1</f>
        <v>0</v>
      </c>
      <c r="M7332" s="37">
        <f>IF( $Q7332, MAX($M$1:M7331)+1, 0)</f>
        <v>0</v>
      </c>
      <c r="N7332" t="e" cm="1">
        <f t="array" ref="N7332">INDEX($A$9:$F$1048576, $J7332, $K7332 )</f>
        <v>#N/A</v>
      </c>
      <c r="O7332" t="e" cm="1">
        <f t="array" ref="O7332">INDEX($B$9:$F$1048576, $J7332, $K7332 )</f>
        <v>#N/A</v>
      </c>
      <c r="P7332" t="str" cm="1">
        <f t="array" ref="P7332">IF( $L7332, TRIM(_xll.IMDP("IR", $G$5&amp;$N7332, $G$6)), "" )</f>
        <v/>
      </c>
      <c r="Q7332" t="b" cm="1">
        <f t="array" ref="Q7332">IF(
    $U$1=1, AND($P7332&lt;&gt;"", $P7332&lt;&gt;"...", $P7332&lt;&gt;"입력오류"),
    IF(
        $U$18=1, AND($P7332&lt;&gt;"", $P7332&lt;&gt;"...", $P7332&lt;&gt;"입력오류", ISNUMBER(FIND(INDEX($T$2:$T$7,$U$1),$P7332))),
        IF(
            $U$17="기타", AND($P7332&lt;&gt;"", $P7332&lt;&gt;"...", $P7332&lt;&gt;"입력오류", NOT(ISNUMBER(FIND($T$21:$T$34,$P7332)))),
            AND($P7332&lt;&gt;"", $P7332&lt;&gt;"...", $P7332&lt;&gt;"입력오류", $T$19=$P7332)
        )
    )
)</f>
        <v>0</v>
      </c>
    </row>
    <row r="7333" spans="9:17">
      <c r="I7333">
        <f t="shared" si="343"/>
        <v>7332</v>
      </c>
      <c r="J7333" t="e">
        <f t="shared" si="344"/>
        <v>#N/A</v>
      </c>
      <c r="K7333" t="e">
        <f t="shared" si="342"/>
        <v>#N/A</v>
      </c>
      <c r="L7333" t="b">
        <f>COUNTIF($N$2:N7333, N7333)=1</f>
        <v>0</v>
      </c>
      <c r="M7333" s="37">
        <f>IF( $Q7333, MAX($M$1:M7332)+1, 0)</f>
        <v>0</v>
      </c>
      <c r="N7333" t="e" cm="1">
        <f t="array" ref="N7333">INDEX($A$9:$F$1048576, $J7333, $K7333 )</f>
        <v>#N/A</v>
      </c>
      <c r="O7333" t="e" cm="1">
        <f t="array" ref="O7333">INDEX($B$9:$F$1048576, $J7333, $K7333 )</f>
        <v>#N/A</v>
      </c>
      <c r="P7333" t="str" cm="1">
        <f t="array" ref="P7333">IF( $L7333, TRIM(_xll.IMDP("IR", $G$5&amp;$N7333, $G$6)), "" )</f>
        <v/>
      </c>
      <c r="Q7333" t="b" cm="1">
        <f t="array" ref="Q7333">IF(
    $U$1=1, AND($P7333&lt;&gt;"", $P7333&lt;&gt;"...", $P7333&lt;&gt;"입력오류"),
    IF(
        $U$18=1, AND($P7333&lt;&gt;"", $P7333&lt;&gt;"...", $P7333&lt;&gt;"입력오류", ISNUMBER(FIND(INDEX($T$2:$T$7,$U$1),$P7333))),
        IF(
            $U$17="기타", AND($P7333&lt;&gt;"", $P7333&lt;&gt;"...", $P7333&lt;&gt;"입력오류", NOT(ISNUMBER(FIND($T$21:$T$34,$P7333)))),
            AND($P7333&lt;&gt;"", $P7333&lt;&gt;"...", $P7333&lt;&gt;"입력오류", $T$19=$P7333)
        )
    )
)</f>
        <v>0</v>
      </c>
    </row>
    <row r="7334" spans="9:17">
      <c r="I7334">
        <f t="shared" si="343"/>
        <v>7333</v>
      </c>
      <c r="J7334" t="e">
        <f t="shared" si="344"/>
        <v>#N/A</v>
      </c>
      <c r="K7334" t="e">
        <f t="shared" si="342"/>
        <v>#N/A</v>
      </c>
      <c r="L7334" t="b">
        <f>COUNTIF($N$2:N7334, N7334)=1</f>
        <v>0</v>
      </c>
      <c r="M7334" s="37">
        <f>IF( $Q7334, MAX($M$1:M7333)+1, 0)</f>
        <v>0</v>
      </c>
      <c r="N7334" t="e" cm="1">
        <f t="array" ref="N7334">INDEX($A$9:$F$1048576, $J7334, $K7334 )</f>
        <v>#N/A</v>
      </c>
      <c r="O7334" t="e" cm="1">
        <f t="array" ref="O7334">INDEX($B$9:$F$1048576, $J7334, $K7334 )</f>
        <v>#N/A</v>
      </c>
      <c r="P7334" t="str" cm="1">
        <f t="array" ref="P7334">IF( $L7334, TRIM(_xll.IMDP("IR", $G$5&amp;$N7334, $G$6)), "" )</f>
        <v/>
      </c>
      <c r="Q7334" t="b" cm="1">
        <f t="array" ref="Q7334">IF(
    $U$1=1, AND($P7334&lt;&gt;"", $P7334&lt;&gt;"...", $P7334&lt;&gt;"입력오류"),
    IF(
        $U$18=1, AND($P7334&lt;&gt;"", $P7334&lt;&gt;"...", $P7334&lt;&gt;"입력오류", ISNUMBER(FIND(INDEX($T$2:$T$7,$U$1),$P7334))),
        IF(
            $U$17="기타", AND($P7334&lt;&gt;"", $P7334&lt;&gt;"...", $P7334&lt;&gt;"입력오류", NOT(ISNUMBER(FIND($T$21:$T$34,$P7334)))),
            AND($P7334&lt;&gt;"", $P7334&lt;&gt;"...", $P7334&lt;&gt;"입력오류", $T$19=$P7334)
        )
    )
)</f>
        <v>0</v>
      </c>
    </row>
    <row r="7335" spans="9:17">
      <c r="I7335">
        <f t="shared" si="343"/>
        <v>7334</v>
      </c>
      <c r="J7335" t="e">
        <f t="shared" si="344"/>
        <v>#N/A</v>
      </c>
      <c r="K7335" t="e">
        <f t="shared" si="342"/>
        <v>#N/A</v>
      </c>
      <c r="L7335" t="b">
        <f>COUNTIF($N$2:N7335, N7335)=1</f>
        <v>0</v>
      </c>
      <c r="M7335" s="37">
        <f>IF( $Q7335, MAX($M$1:M7334)+1, 0)</f>
        <v>0</v>
      </c>
      <c r="N7335" t="e" cm="1">
        <f t="array" ref="N7335">INDEX($A$9:$F$1048576, $J7335, $K7335 )</f>
        <v>#N/A</v>
      </c>
      <c r="O7335" t="e" cm="1">
        <f t="array" ref="O7335">INDEX($B$9:$F$1048576, $J7335, $K7335 )</f>
        <v>#N/A</v>
      </c>
      <c r="P7335" t="str" cm="1">
        <f t="array" ref="P7335">IF( $L7335, TRIM(_xll.IMDP("IR", $G$5&amp;$N7335, $G$6)), "" )</f>
        <v/>
      </c>
      <c r="Q7335" t="b" cm="1">
        <f t="array" ref="Q7335">IF(
    $U$1=1, AND($P7335&lt;&gt;"", $P7335&lt;&gt;"...", $P7335&lt;&gt;"입력오류"),
    IF(
        $U$18=1, AND($P7335&lt;&gt;"", $P7335&lt;&gt;"...", $P7335&lt;&gt;"입력오류", ISNUMBER(FIND(INDEX($T$2:$T$7,$U$1),$P7335))),
        IF(
            $U$17="기타", AND($P7335&lt;&gt;"", $P7335&lt;&gt;"...", $P7335&lt;&gt;"입력오류", NOT(ISNUMBER(FIND($T$21:$T$34,$P7335)))),
            AND($P7335&lt;&gt;"", $P7335&lt;&gt;"...", $P7335&lt;&gt;"입력오류", $T$19=$P7335)
        )
    )
)</f>
        <v>0</v>
      </c>
    </row>
    <row r="7336" spans="9:17">
      <c r="I7336">
        <f t="shared" si="343"/>
        <v>7335</v>
      </c>
      <c r="J7336" t="e">
        <f t="shared" si="344"/>
        <v>#N/A</v>
      </c>
      <c r="K7336" t="e">
        <f t="shared" si="342"/>
        <v>#N/A</v>
      </c>
      <c r="L7336" t="b">
        <f>COUNTIF($N$2:N7336, N7336)=1</f>
        <v>0</v>
      </c>
      <c r="M7336" s="37">
        <f>IF( $Q7336, MAX($M$1:M7335)+1, 0)</f>
        <v>0</v>
      </c>
      <c r="N7336" t="e" cm="1">
        <f t="array" ref="N7336">INDEX($A$9:$F$1048576, $J7336, $K7336 )</f>
        <v>#N/A</v>
      </c>
      <c r="O7336" t="e" cm="1">
        <f t="array" ref="O7336">INDEX($B$9:$F$1048576, $J7336, $K7336 )</f>
        <v>#N/A</v>
      </c>
      <c r="P7336" t="str" cm="1">
        <f t="array" ref="P7336">IF( $L7336, TRIM(_xll.IMDP("IR", $G$5&amp;$N7336, $G$6)), "" )</f>
        <v/>
      </c>
      <c r="Q7336" t="b" cm="1">
        <f t="array" ref="Q7336">IF(
    $U$1=1, AND($P7336&lt;&gt;"", $P7336&lt;&gt;"...", $P7336&lt;&gt;"입력오류"),
    IF(
        $U$18=1, AND($P7336&lt;&gt;"", $P7336&lt;&gt;"...", $P7336&lt;&gt;"입력오류", ISNUMBER(FIND(INDEX($T$2:$T$7,$U$1),$P7336))),
        IF(
            $U$17="기타", AND($P7336&lt;&gt;"", $P7336&lt;&gt;"...", $P7336&lt;&gt;"입력오류", NOT(ISNUMBER(FIND($T$21:$T$34,$P7336)))),
            AND($P7336&lt;&gt;"", $P7336&lt;&gt;"...", $P7336&lt;&gt;"입력오류", $T$19=$P7336)
        )
    )
)</f>
        <v>0</v>
      </c>
    </row>
    <row r="7337" spans="9:17">
      <c r="I7337">
        <f t="shared" si="343"/>
        <v>7336</v>
      </c>
      <c r="J7337" t="e">
        <f t="shared" si="344"/>
        <v>#N/A</v>
      </c>
      <c r="K7337" t="e">
        <f t="shared" si="342"/>
        <v>#N/A</v>
      </c>
      <c r="L7337" t="b">
        <f>COUNTIF($N$2:N7337, N7337)=1</f>
        <v>0</v>
      </c>
      <c r="M7337" s="37">
        <f>IF( $Q7337, MAX($M$1:M7336)+1, 0)</f>
        <v>0</v>
      </c>
      <c r="N7337" t="e" cm="1">
        <f t="array" ref="N7337">INDEX($A$9:$F$1048576, $J7337, $K7337 )</f>
        <v>#N/A</v>
      </c>
      <c r="O7337" t="e" cm="1">
        <f t="array" ref="O7337">INDEX($B$9:$F$1048576, $J7337, $K7337 )</f>
        <v>#N/A</v>
      </c>
      <c r="P7337" t="str" cm="1">
        <f t="array" ref="P7337">IF( $L7337, TRIM(_xll.IMDP("IR", $G$5&amp;$N7337, $G$6)), "" )</f>
        <v/>
      </c>
      <c r="Q7337" t="b" cm="1">
        <f t="array" ref="Q7337">IF(
    $U$1=1, AND($P7337&lt;&gt;"", $P7337&lt;&gt;"...", $P7337&lt;&gt;"입력오류"),
    IF(
        $U$18=1, AND($P7337&lt;&gt;"", $P7337&lt;&gt;"...", $P7337&lt;&gt;"입력오류", ISNUMBER(FIND(INDEX($T$2:$T$7,$U$1),$P7337))),
        IF(
            $U$17="기타", AND($P7337&lt;&gt;"", $P7337&lt;&gt;"...", $P7337&lt;&gt;"입력오류", NOT(ISNUMBER(FIND($T$21:$T$34,$P7337)))),
            AND($P7337&lt;&gt;"", $P7337&lt;&gt;"...", $P7337&lt;&gt;"입력오류", $T$19=$P7337)
        )
    )
)</f>
        <v>0</v>
      </c>
    </row>
    <row r="7338" spans="9:17">
      <c r="I7338">
        <f t="shared" si="343"/>
        <v>7337</v>
      </c>
      <c r="J7338" t="e">
        <f t="shared" si="344"/>
        <v>#N/A</v>
      </c>
      <c r="K7338" t="e">
        <f t="shared" si="342"/>
        <v>#N/A</v>
      </c>
      <c r="L7338" t="b">
        <f>COUNTIF($N$2:N7338, N7338)=1</f>
        <v>0</v>
      </c>
      <c r="M7338" s="37">
        <f>IF( $Q7338, MAX($M$1:M7337)+1, 0)</f>
        <v>0</v>
      </c>
      <c r="N7338" t="e" cm="1">
        <f t="array" ref="N7338">INDEX($A$9:$F$1048576, $J7338, $K7338 )</f>
        <v>#N/A</v>
      </c>
      <c r="O7338" t="e" cm="1">
        <f t="array" ref="O7338">INDEX($B$9:$F$1048576, $J7338, $K7338 )</f>
        <v>#N/A</v>
      </c>
      <c r="P7338" t="str" cm="1">
        <f t="array" ref="P7338">IF( $L7338, TRIM(_xll.IMDP("IR", $G$5&amp;$N7338, $G$6)), "" )</f>
        <v/>
      </c>
      <c r="Q7338" t="b" cm="1">
        <f t="array" ref="Q7338">IF(
    $U$1=1, AND($P7338&lt;&gt;"", $P7338&lt;&gt;"...", $P7338&lt;&gt;"입력오류"),
    IF(
        $U$18=1, AND($P7338&lt;&gt;"", $P7338&lt;&gt;"...", $P7338&lt;&gt;"입력오류", ISNUMBER(FIND(INDEX($T$2:$T$7,$U$1),$P7338))),
        IF(
            $U$17="기타", AND($P7338&lt;&gt;"", $P7338&lt;&gt;"...", $P7338&lt;&gt;"입력오류", NOT(ISNUMBER(FIND($T$21:$T$34,$P7338)))),
            AND($P7338&lt;&gt;"", $P7338&lt;&gt;"...", $P7338&lt;&gt;"입력오류", $T$19=$P7338)
        )
    )
)</f>
        <v>0</v>
      </c>
    </row>
    <row r="7339" spans="9:17">
      <c r="I7339">
        <f t="shared" si="343"/>
        <v>7338</v>
      </c>
      <c r="J7339" t="e">
        <f t="shared" si="344"/>
        <v>#N/A</v>
      </c>
      <c r="K7339" t="e">
        <f t="shared" si="342"/>
        <v>#N/A</v>
      </c>
      <c r="L7339" t="b">
        <f>COUNTIF($N$2:N7339, N7339)=1</f>
        <v>0</v>
      </c>
      <c r="M7339" s="37">
        <f>IF( $Q7339, MAX($M$1:M7338)+1, 0)</f>
        <v>0</v>
      </c>
      <c r="N7339" t="e" cm="1">
        <f t="array" ref="N7339">INDEX($A$9:$F$1048576, $J7339, $K7339 )</f>
        <v>#N/A</v>
      </c>
      <c r="O7339" t="e" cm="1">
        <f t="array" ref="O7339">INDEX($B$9:$F$1048576, $J7339, $K7339 )</f>
        <v>#N/A</v>
      </c>
      <c r="P7339" t="str" cm="1">
        <f t="array" ref="P7339">IF( $L7339, TRIM(_xll.IMDP("IR", $G$5&amp;$N7339, $G$6)), "" )</f>
        <v/>
      </c>
      <c r="Q7339" t="b" cm="1">
        <f t="array" ref="Q7339">IF(
    $U$1=1, AND($P7339&lt;&gt;"", $P7339&lt;&gt;"...", $P7339&lt;&gt;"입력오류"),
    IF(
        $U$18=1, AND($P7339&lt;&gt;"", $P7339&lt;&gt;"...", $P7339&lt;&gt;"입력오류", ISNUMBER(FIND(INDEX($T$2:$T$7,$U$1),$P7339))),
        IF(
            $U$17="기타", AND($P7339&lt;&gt;"", $P7339&lt;&gt;"...", $P7339&lt;&gt;"입력오류", NOT(ISNUMBER(FIND($T$21:$T$34,$P7339)))),
            AND($P7339&lt;&gt;"", $P7339&lt;&gt;"...", $P7339&lt;&gt;"입력오류", $T$19=$P7339)
        )
    )
)</f>
        <v>0</v>
      </c>
    </row>
    <row r="7340" spans="9:17">
      <c r="I7340">
        <f t="shared" si="343"/>
        <v>7339</v>
      </c>
      <c r="J7340" t="e">
        <f t="shared" si="344"/>
        <v>#N/A</v>
      </c>
      <c r="K7340" t="e">
        <f t="shared" si="342"/>
        <v>#N/A</v>
      </c>
      <c r="L7340" t="b">
        <f>COUNTIF($N$2:N7340, N7340)=1</f>
        <v>0</v>
      </c>
      <c r="M7340" s="37">
        <f>IF( $Q7340, MAX($M$1:M7339)+1, 0)</f>
        <v>0</v>
      </c>
      <c r="N7340" t="e" cm="1">
        <f t="array" ref="N7340">INDEX($A$9:$F$1048576, $J7340, $K7340 )</f>
        <v>#N/A</v>
      </c>
      <c r="O7340" t="e" cm="1">
        <f t="array" ref="O7340">INDEX($B$9:$F$1048576, $J7340, $K7340 )</f>
        <v>#N/A</v>
      </c>
      <c r="P7340" t="str" cm="1">
        <f t="array" ref="P7340">IF( $L7340, TRIM(_xll.IMDP("IR", $G$5&amp;$N7340, $G$6)), "" )</f>
        <v/>
      </c>
      <c r="Q7340" t="b" cm="1">
        <f t="array" ref="Q7340">IF(
    $U$1=1, AND($P7340&lt;&gt;"", $P7340&lt;&gt;"...", $P7340&lt;&gt;"입력오류"),
    IF(
        $U$18=1, AND($P7340&lt;&gt;"", $P7340&lt;&gt;"...", $P7340&lt;&gt;"입력오류", ISNUMBER(FIND(INDEX($T$2:$T$7,$U$1),$P7340))),
        IF(
            $U$17="기타", AND($P7340&lt;&gt;"", $P7340&lt;&gt;"...", $P7340&lt;&gt;"입력오류", NOT(ISNUMBER(FIND($T$21:$T$34,$P7340)))),
            AND($P7340&lt;&gt;"", $P7340&lt;&gt;"...", $P7340&lt;&gt;"입력오류", $T$19=$P7340)
        )
    )
)</f>
        <v>0</v>
      </c>
    </row>
    <row r="7341" spans="9:17">
      <c r="I7341">
        <f t="shared" si="343"/>
        <v>7340</v>
      </c>
      <c r="J7341" t="e">
        <f t="shared" si="344"/>
        <v>#N/A</v>
      </c>
      <c r="K7341" t="e">
        <f t="shared" si="342"/>
        <v>#N/A</v>
      </c>
      <c r="L7341" t="b">
        <f>COUNTIF($N$2:N7341, N7341)=1</f>
        <v>0</v>
      </c>
      <c r="M7341" s="37">
        <f>IF( $Q7341, MAX($M$1:M7340)+1, 0)</f>
        <v>0</v>
      </c>
      <c r="N7341" t="e" cm="1">
        <f t="array" ref="N7341">INDEX($A$9:$F$1048576, $J7341, $K7341 )</f>
        <v>#N/A</v>
      </c>
      <c r="O7341" t="e" cm="1">
        <f t="array" ref="O7341">INDEX($B$9:$F$1048576, $J7341, $K7341 )</f>
        <v>#N/A</v>
      </c>
      <c r="P7341" t="str" cm="1">
        <f t="array" ref="P7341">IF( $L7341, TRIM(_xll.IMDP("IR", $G$5&amp;$N7341, $G$6)), "" )</f>
        <v/>
      </c>
      <c r="Q7341" t="b" cm="1">
        <f t="array" ref="Q7341">IF(
    $U$1=1, AND($P7341&lt;&gt;"", $P7341&lt;&gt;"...", $P7341&lt;&gt;"입력오류"),
    IF(
        $U$18=1, AND($P7341&lt;&gt;"", $P7341&lt;&gt;"...", $P7341&lt;&gt;"입력오류", ISNUMBER(FIND(INDEX($T$2:$T$7,$U$1),$P7341))),
        IF(
            $U$17="기타", AND($P7341&lt;&gt;"", $P7341&lt;&gt;"...", $P7341&lt;&gt;"입력오류", NOT(ISNUMBER(FIND($T$21:$T$34,$P7341)))),
            AND($P7341&lt;&gt;"", $P7341&lt;&gt;"...", $P7341&lt;&gt;"입력오류", $T$19=$P7341)
        )
    )
)</f>
        <v>0</v>
      </c>
    </row>
    <row r="7342" spans="9:17">
      <c r="I7342">
        <f t="shared" si="343"/>
        <v>7341</v>
      </c>
      <c r="J7342" t="e">
        <f t="shared" si="344"/>
        <v>#N/A</v>
      </c>
      <c r="K7342" t="e">
        <f t="shared" si="342"/>
        <v>#N/A</v>
      </c>
      <c r="L7342" t="b">
        <f>COUNTIF($N$2:N7342, N7342)=1</f>
        <v>0</v>
      </c>
      <c r="M7342" s="37">
        <f>IF( $Q7342, MAX($M$1:M7341)+1, 0)</f>
        <v>0</v>
      </c>
      <c r="N7342" t="e" cm="1">
        <f t="array" ref="N7342">INDEX($A$9:$F$1048576, $J7342, $K7342 )</f>
        <v>#N/A</v>
      </c>
      <c r="O7342" t="e" cm="1">
        <f t="array" ref="O7342">INDEX($B$9:$F$1048576, $J7342, $K7342 )</f>
        <v>#N/A</v>
      </c>
      <c r="P7342" t="str" cm="1">
        <f t="array" ref="P7342">IF( $L7342, TRIM(_xll.IMDP("IR", $G$5&amp;$N7342, $G$6)), "" )</f>
        <v/>
      </c>
      <c r="Q7342" t="b" cm="1">
        <f t="array" ref="Q7342">IF(
    $U$1=1, AND($P7342&lt;&gt;"", $P7342&lt;&gt;"...", $P7342&lt;&gt;"입력오류"),
    IF(
        $U$18=1, AND($P7342&lt;&gt;"", $P7342&lt;&gt;"...", $P7342&lt;&gt;"입력오류", ISNUMBER(FIND(INDEX($T$2:$T$7,$U$1),$P7342))),
        IF(
            $U$17="기타", AND($P7342&lt;&gt;"", $P7342&lt;&gt;"...", $P7342&lt;&gt;"입력오류", NOT(ISNUMBER(FIND($T$21:$T$34,$P7342)))),
            AND($P7342&lt;&gt;"", $P7342&lt;&gt;"...", $P7342&lt;&gt;"입력오류", $T$19=$P7342)
        )
    )
)</f>
        <v>0</v>
      </c>
    </row>
    <row r="7343" spans="9:17">
      <c r="I7343">
        <f t="shared" si="343"/>
        <v>7342</v>
      </c>
      <c r="J7343" t="e">
        <f t="shared" si="344"/>
        <v>#N/A</v>
      </c>
      <c r="K7343" t="e">
        <f t="shared" si="342"/>
        <v>#N/A</v>
      </c>
      <c r="L7343" t="b">
        <f>COUNTIF($N$2:N7343, N7343)=1</f>
        <v>0</v>
      </c>
      <c r="M7343" s="37">
        <f>IF( $Q7343, MAX($M$1:M7342)+1, 0)</f>
        <v>0</v>
      </c>
      <c r="N7343" t="e" cm="1">
        <f t="array" ref="N7343">INDEX($A$9:$F$1048576, $J7343, $K7343 )</f>
        <v>#N/A</v>
      </c>
      <c r="O7343" t="e" cm="1">
        <f t="array" ref="O7343">INDEX($B$9:$F$1048576, $J7343, $K7343 )</f>
        <v>#N/A</v>
      </c>
      <c r="P7343" t="str" cm="1">
        <f t="array" ref="P7343">IF( $L7343, TRIM(_xll.IMDP("IR", $G$5&amp;$N7343, $G$6)), "" )</f>
        <v/>
      </c>
      <c r="Q7343" t="b" cm="1">
        <f t="array" ref="Q7343">IF(
    $U$1=1, AND($P7343&lt;&gt;"", $P7343&lt;&gt;"...", $P7343&lt;&gt;"입력오류"),
    IF(
        $U$18=1, AND($P7343&lt;&gt;"", $P7343&lt;&gt;"...", $P7343&lt;&gt;"입력오류", ISNUMBER(FIND(INDEX($T$2:$T$7,$U$1),$P7343))),
        IF(
            $U$17="기타", AND($P7343&lt;&gt;"", $P7343&lt;&gt;"...", $P7343&lt;&gt;"입력오류", NOT(ISNUMBER(FIND($T$21:$T$34,$P7343)))),
            AND($P7343&lt;&gt;"", $P7343&lt;&gt;"...", $P7343&lt;&gt;"입력오류", $T$19=$P7343)
        )
    )
)</f>
        <v>0</v>
      </c>
    </row>
    <row r="7344" spans="9:17">
      <c r="I7344">
        <f t="shared" si="343"/>
        <v>7343</v>
      </c>
      <c r="J7344" t="e">
        <f t="shared" si="344"/>
        <v>#N/A</v>
      </c>
      <c r="K7344" t="e">
        <f t="shared" si="342"/>
        <v>#N/A</v>
      </c>
      <c r="L7344" t="b">
        <f>COUNTIF($N$2:N7344, N7344)=1</f>
        <v>0</v>
      </c>
      <c r="M7344" s="37">
        <f>IF( $Q7344, MAX($M$1:M7343)+1, 0)</f>
        <v>0</v>
      </c>
      <c r="N7344" t="e" cm="1">
        <f t="array" ref="N7344">INDEX($A$9:$F$1048576, $J7344, $K7344 )</f>
        <v>#N/A</v>
      </c>
      <c r="O7344" t="e" cm="1">
        <f t="array" ref="O7344">INDEX($B$9:$F$1048576, $J7344, $K7344 )</f>
        <v>#N/A</v>
      </c>
      <c r="P7344" t="str" cm="1">
        <f t="array" ref="P7344">IF( $L7344, TRIM(_xll.IMDP("IR", $G$5&amp;$N7344, $G$6)), "" )</f>
        <v/>
      </c>
      <c r="Q7344" t="b" cm="1">
        <f t="array" ref="Q7344">IF(
    $U$1=1, AND($P7344&lt;&gt;"", $P7344&lt;&gt;"...", $P7344&lt;&gt;"입력오류"),
    IF(
        $U$18=1, AND($P7344&lt;&gt;"", $P7344&lt;&gt;"...", $P7344&lt;&gt;"입력오류", ISNUMBER(FIND(INDEX($T$2:$T$7,$U$1),$P7344))),
        IF(
            $U$17="기타", AND($P7344&lt;&gt;"", $P7344&lt;&gt;"...", $P7344&lt;&gt;"입력오류", NOT(ISNUMBER(FIND($T$21:$T$34,$P7344)))),
            AND($P7344&lt;&gt;"", $P7344&lt;&gt;"...", $P7344&lt;&gt;"입력오류", $T$19=$P7344)
        )
    )
)</f>
        <v>0</v>
      </c>
    </row>
    <row r="7345" spans="9:17">
      <c r="I7345">
        <f t="shared" si="343"/>
        <v>7344</v>
      </c>
      <c r="J7345" t="e">
        <f t="shared" si="344"/>
        <v>#N/A</v>
      </c>
      <c r="K7345" t="e">
        <f t="shared" si="342"/>
        <v>#N/A</v>
      </c>
      <c r="L7345" t="b">
        <f>COUNTIF($N$2:N7345, N7345)=1</f>
        <v>0</v>
      </c>
      <c r="M7345" s="37">
        <f>IF( $Q7345, MAX($M$1:M7344)+1, 0)</f>
        <v>0</v>
      </c>
      <c r="N7345" t="e" cm="1">
        <f t="array" ref="N7345">INDEX($A$9:$F$1048576, $J7345, $K7345 )</f>
        <v>#N/A</v>
      </c>
      <c r="O7345" t="e" cm="1">
        <f t="array" ref="O7345">INDEX($B$9:$F$1048576, $J7345, $K7345 )</f>
        <v>#N/A</v>
      </c>
      <c r="P7345" t="str" cm="1">
        <f t="array" ref="P7345">IF( $L7345, TRIM(_xll.IMDP("IR", $G$5&amp;$N7345, $G$6)), "" )</f>
        <v/>
      </c>
      <c r="Q7345" t="b" cm="1">
        <f t="array" ref="Q7345">IF(
    $U$1=1, AND($P7345&lt;&gt;"", $P7345&lt;&gt;"...", $P7345&lt;&gt;"입력오류"),
    IF(
        $U$18=1, AND($P7345&lt;&gt;"", $P7345&lt;&gt;"...", $P7345&lt;&gt;"입력오류", ISNUMBER(FIND(INDEX($T$2:$T$7,$U$1),$P7345))),
        IF(
            $U$17="기타", AND($P7345&lt;&gt;"", $P7345&lt;&gt;"...", $P7345&lt;&gt;"입력오류", NOT(ISNUMBER(FIND($T$21:$T$34,$P7345)))),
            AND($P7345&lt;&gt;"", $P7345&lt;&gt;"...", $P7345&lt;&gt;"입력오류", $T$19=$P7345)
        )
    )
)</f>
        <v>0</v>
      </c>
    </row>
    <row r="7346" spans="9:17">
      <c r="I7346">
        <f t="shared" si="343"/>
        <v>7345</v>
      </c>
      <c r="J7346" t="e">
        <f t="shared" si="344"/>
        <v>#N/A</v>
      </c>
      <c r="K7346" t="e">
        <f t="shared" si="342"/>
        <v>#N/A</v>
      </c>
      <c r="L7346" t="b">
        <f>COUNTIF($N$2:N7346, N7346)=1</f>
        <v>0</v>
      </c>
      <c r="M7346" s="37">
        <f>IF( $Q7346, MAX($M$1:M7345)+1, 0)</f>
        <v>0</v>
      </c>
      <c r="N7346" t="e" cm="1">
        <f t="array" ref="N7346">INDEX($A$9:$F$1048576, $J7346, $K7346 )</f>
        <v>#N/A</v>
      </c>
      <c r="O7346" t="e" cm="1">
        <f t="array" ref="O7346">INDEX($B$9:$F$1048576, $J7346, $K7346 )</f>
        <v>#N/A</v>
      </c>
      <c r="P7346" t="str" cm="1">
        <f t="array" ref="P7346">IF( $L7346, TRIM(_xll.IMDP("IR", $G$5&amp;$N7346, $G$6)), "" )</f>
        <v/>
      </c>
      <c r="Q7346" t="b" cm="1">
        <f t="array" ref="Q7346">IF(
    $U$1=1, AND($P7346&lt;&gt;"", $P7346&lt;&gt;"...", $P7346&lt;&gt;"입력오류"),
    IF(
        $U$18=1, AND($P7346&lt;&gt;"", $P7346&lt;&gt;"...", $P7346&lt;&gt;"입력오류", ISNUMBER(FIND(INDEX($T$2:$T$7,$U$1),$P7346))),
        IF(
            $U$17="기타", AND($P7346&lt;&gt;"", $P7346&lt;&gt;"...", $P7346&lt;&gt;"입력오류", NOT(ISNUMBER(FIND($T$21:$T$34,$P7346)))),
            AND($P7346&lt;&gt;"", $P7346&lt;&gt;"...", $P7346&lt;&gt;"입력오류", $T$19=$P7346)
        )
    )
)</f>
        <v>0</v>
      </c>
    </row>
    <row r="7347" spans="9:17">
      <c r="I7347">
        <f t="shared" si="343"/>
        <v>7346</v>
      </c>
      <c r="J7347" t="e">
        <f t="shared" si="344"/>
        <v>#N/A</v>
      </c>
      <c r="K7347" t="e">
        <f t="shared" si="342"/>
        <v>#N/A</v>
      </c>
      <c r="L7347" t="b">
        <f>COUNTIF($N$2:N7347, N7347)=1</f>
        <v>0</v>
      </c>
      <c r="M7347" s="37">
        <f>IF( $Q7347, MAX($M$1:M7346)+1, 0)</f>
        <v>0</v>
      </c>
      <c r="N7347" t="e" cm="1">
        <f t="array" ref="N7347">INDEX($A$9:$F$1048576, $J7347, $K7347 )</f>
        <v>#N/A</v>
      </c>
      <c r="O7347" t="e" cm="1">
        <f t="array" ref="O7347">INDEX($B$9:$F$1048576, $J7347, $K7347 )</f>
        <v>#N/A</v>
      </c>
      <c r="P7347" t="str" cm="1">
        <f t="array" ref="P7347">IF( $L7347, TRIM(_xll.IMDP("IR", $G$5&amp;$N7347, $G$6)), "" )</f>
        <v/>
      </c>
      <c r="Q7347" t="b" cm="1">
        <f t="array" ref="Q7347">IF(
    $U$1=1, AND($P7347&lt;&gt;"", $P7347&lt;&gt;"...", $P7347&lt;&gt;"입력오류"),
    IF(
        $U$18=1, AND($P7347&lt;&gt;"", $P7347&lt;&gt;"...", $P7347&lt;&gt;"입력오류", ISNUMBER(FIND(INDEX($T$2:$T$7,$U$1),$P7347))),
        IF(
            $U$17="기타", AND($P7347&lt;&gt;"", $P7347&lt;&gt;"...", $P7347&lt;&gt;"입력오류", NOT(ISNUMBER(FIND($T$21:$T$34,$P7347)))),
            AND($P7347&lt;&gt;"", $P7347&lt;&gt;"...", $P7347&lt;&gt;"입력오류", $T$19=$P7347)
        )
    )
)</f>
        <v>0</v>
      </c>
    </row>
    <row r="7348" spans="9:17">
      <c r="I7348">
        <f t="shared" si="343"/>
        <v>7347</v>
      </c>
      <c r="J7348" t="e">
        <f t="shared" si="344"/>
        <v>#N/A</v>
      </c>
      <c r="K7348" t="e">
        <f t="shared" si="342"/>
        <v>#N/A</v>
      </c>
      <c r="L7348" t="b">
        <f>COUNTIF($N$2:N7348, N7348)=1</f>
        <v>0</v>
      </c>
      <c r="M7348" s="37">
        <f>IF( $Q7348, MAX($M$1:M7347)+1, 0)</f>
        <v>0</v>
      </c>
      <c r="N7348" t="e" cm="1">
        <f t="array" ref="N7348">INDEX($A$9:$F$1048576, $J7348, $K7348 )</f>
        <v>#N/A</v>
      </c>
      <c r="O7348" t="e" cm="1">
        <f t="array" ref="O7348">INDEX($B$9:$F$1048576, $J7348, $K7348 )</f>
        <v>#N/A</v>
      </c>
      <c r="P7348" t="str" cm="1">
        <f t="array" ref="P7348">IF( $L7348, TRIM(_xll.IMDP("IR", $G$5&amp;$N7348, $G$6)), "" )</f>
        <v/>
      </c>
      <c r="Q7348" t="b" cm="1">
        <f t="array" ref="Q7348">IF(
    $U$1=1, AND($P7348&lt;&gt;"", $P7348&lt;&gt;"...", $P7348&lt;&gt;"입력오류"),
    IF(
        $U$18=1, AND($P7348&lt;&gt;"", $P7348&lt;&gt;"...", $P7348&lt;&gt;"입력오류", ISNUMBER(FIND(INDEX($T$2:$T$7,$U$1),$P7348))),
        IF(
            $U$17="기타", AND($P7348&lt;&gt;"", $P7348&lt;&gt;"...", $P7348&lt;&gt;"입력오류", NOT(ISNUMBER(FIND($T$21:$T$34,$P7348)))),
            AND($P7348&lt;&gt;"", $P7348&lt;&gt;"...", $P7348&lt;&gt;"입력오류", $T$19=$P7348)
        )
    )
)</f>
        <v>0</v>
      </c>
    </row>
    <row r="7349" spans="9:17">
      <c r="I7349">
        <f t="shared" si="343"/>
        <v>7348</v>
      </c>
      <c r="J7349" t="e">
        <f t="shared" si="344"/>
        <v>#N/A</v>
      </c>
      <c r="K7349" t="e">
        <f t="shared" si="342"/>
        <v>#N/A</v>
      </c>
      <c r="L7349" t="b">
        <f>COUNTIF($N$2:N7349, N7349)=1</f>
        <v>0</v>
      </c>
      <c r="M7349" s="37">
        <f>IF( $Q7349, MAX($M$1:M7348)+1, 0)</f>
        <v>0</v>
      </c>
      <c r="N7349" t="e" cm="1">
        <f t="array" ref="N7349">INDEX($A$9:$F$1048576, $J7349, $K7349 )</f>
        <v>#N/A</v>
      </c>
      <c r="O7349" t="e" cm="1">
        <f t="array" ref="O7349">INDEX($B$9:$F$1048576, $J7349, $K7349 )</f>
        <v>#N/A</v>
      </c>
      <c r="P7349" t="str" cm="1">
        <f t="array" ref="P7349">IF( $L7349, TRIM(_xll.IMDP("IR", $G$5&amp;$N7349, $G$6)), "" )</f>
        <v/>
      </c>
      <c r="Q7349" t="b" cm="1">
        <f t="array" ref="Q7349">IF(
    $U$1=1, AND($P7349&lt;&gt;"", $P7349&lt;&gt;"...", $P7349&lt;&gt;"입력오류"),
    IF(
        $U$18=1, AND($P7349&lt;&gt;"", $P7349&lt;&gt;"...", $P7349&lt;&gt;"입력오류", ISNUMBER(FIND(INDEX($T$2:$T$7,$U$1),$P7349))),
        IF(
            $U$17="기타", AND($P7349&lt;&gt;"", $P7349&lt;&gt;"...", $P7349&lt;&gt;"입력오류", NOT(ISNUMBER(FIND($T$21:$T$34,$P7349)))),
            AND($P7349&lt;&gt;"", $P7349&lt;&gt;"...", $P7349&lt;&gt;"입력오류", $T$19=$P7349)
        )
    )
)</f>
        <v>0</v>
      </c>
    </row>
    <row r="7350" spans="9:17">
      <c r="I7350">
        <f t="shared" si="343"/>
        <v>7349</v>
      </c>
      <c r="J7350" t="e">
        <f t="shared" si="344"/>
        <v>#N/A</v>
      </c>
      <c r="K7350" t="e">
        <f t="shared" si="342"/>
        <v>#N/A</v>
      </c>
      <c r="L7350" t="b">
        <f>COUNTIF($N$2:N7350, N7350)=1</f>
        <v>0</v>
      </c>
      <c r="M7350" s="37">
        <f>IF( $Q7350, MAX($M$1:M7349)+1, 0)</f>
        <v>0</v>
      </c>
      <c r="N7350" t="e" cm="1">
        <f t="array" ref="N7350">INDEX($A$9:$F$1048576, $J7350, $K7350 )</f>
        <v>#N/A</v>
      </c>
      <c r="O7350" t="e" cm="1">
        <f t="array" ref="O7350">INDEX($B$9:$F$1048576, $J7350, $K7350 )</f>
        <v>#N/A</v>
      </c>
      <c r="P7350" t="str" cm="1">
        <f t="array" ref="P7350">IF( $L7350, TRIM(_xll.IMDP("IR", $G$5&amp;$N7350, $G$6)), "" )</f>
        <v/>
      </c>
      <c r="Q7350" t="b" cm="1">
        <f t="array" ref="Q7350">IF(
    $U$1=1, AND($P7350&lt;&gt;"", $P7350&lt;&gt;"...", $P7350&lt;&gt;"입력오류"),
    IF(
        $U$18=1, AND($P7350&lt;&gt;"", $P7350&lt;&gt;"...", $P7350&lt;&gt;"입력오류", ISNUMBER(FIND(INDEX($T$2:$T$7,$U$1),$P7350))),
        IF(
            $U$17="기타", AND($P7350&lt;&gt;"", $P7350&lt;&gt;"...", $P7350&lt;&gt;"입력오류", NOT(ISNUMBER(FIND($T$21:$T$34,$P7350)))),
            AND($P7350&lt;&gt;"", $P7350&lt;&gt;"...", $P7350&lt;&gt;"입력오류", $T$19=$P7350)
        )
    )
)</f>
        <v>0</v>
      </c>
    </row>
    <row r="7351" spans="9:17">
      <c r="I7351">
        <f t="shared" si="343"/>
        <v>7350</v>
      </c>
      <c r="J7351" t="e">
        <f t="shared" si="344"/>
        <v>#N/A</v>
      </c>
      <c r="K7351" t="e">
        <f t="shared" si="342"/>
        <v>#N/A</v>
      </c>
      <c r="L7351" t="b">
        <f>COUNTIF($N$2:N7351, N7351)=1</f>
        <v>0</v>
      </c>
      <c r="M7351" s="37">
        <f>IF( $Q7351, MAX($M$1:M7350)+1, 0)</f>
        <v>0</v>
      </c>
      <c r="N7351" t="e" cm="1">
        <f t="array" ref="N7351">INDEX($A$9:$F$1048576, $J7351, $K7351 )</f>
        <v>#N/A</v>
      </c>
      <c r="O7351" t="e" cm="1">
        <f t="array" ref="O7351">INDEX($B$9:$F$1048576, $J7351, $K7351 )</f>
        <v>#N/A</v>
      </c>
      <c r="P7351" t="str" cm="1">
        <f t="array" ref="P7351">IF( $L7351, TRIM(_xll.IMDP("IR", $G$5&amp;$N7351, $G$6)), "" )</f>
        <v/>
      </c>
      <c r="Q7351" t="b" cm="1">
        <f t="array" ref="Q7351">IF(
    $U$1=1, AND($P7351&lt;&gt;"", $P7351&lt;&gt;"...", $P7351&lt;&gt;"입력오류"),
    IF(
        $U$18=1, AND($P7351&lt;&gt;"", $P7351&lt;&gt;"...", $P7351&lt;&gt;"입력오류", ISNUMBER(FIND(INDEX($T$2:$T$7,$U$1),$P7351))),
        IF(
            $U$17="기타", AND($P7351&lt;&gt;"", $P7351&lt;&gt;"...", $P7351&lt;&gt;"입력오류", NOT(ISNUMBER(FIND($T$21:$T$34,$P7351)))),
            AND($P7351&lt;&gt;"", $P7351&lt;&gt;"...", $P7351&lt;&gt;"입력오류", $T$19=$P7351)
        )
    )
)</f>
        <v>0</v>
      </c>
    </row>
    <row r="7352" spans="9:17">
      <c r="I7352">
        <f t="shared" si="343"/>
        <v>7351</v>
      </c>
      <c r="J7352" t="e">
        <f t="shared" si="344"/>
        <v>#N/A</v>
      </c>
      <c r="K7352" t="e">
        <f t="shared" si="342"/>
        <v>#N/A</v>
      </c>
      <c r="L7352" t="b">
        <f>COUNTIF($N$2:N7352, N7352)=1</f>
        <v>0</v>
      </c>
      <c r="M7352" s="37">
        <f>IF( $Q7352, MAX($M$1:M7351)+1, 0)</f>
        <v>0</v>
      </c>
      <c r="N7352" t="e" cm="1">
        <f t="array" ref="N7352">INDEX($A$9:$F$1048576, $J7352, $K7352 )</f>
        <v>#N/A</v>
      </c>
      <c r="O7352" t="e" cm="1">
        <f t="array" ref="O7352">INDEX($B$9:$F$1048576, $J7352, $K7352 )</f>
        <v>#N/A</v>
      </c>
      <c r="P7352" t="str" cm="1">
        <f t="array" ref="P7352">IF( $L7352, TRIM(_xll.IMDP("IR", $G$5&amp;$N7352, $G$6)), "" )</f>
        <v/>
      </c>
      <c r="Q7352" t="b" cm="1">
        <f t="array" ref="Q7352">IF(
    $U$1=1, AND($P7352&lt;&gt;"", $P7352&lt;&gt;"...", $P7352&lt;&gt;"입력오류"),
    IF(
        $U$18=1, AND($P7352&lt;&gt;"", $P7352&lt;&gt;"...", $P7352&lt;&gt;"입력오류", ISNUMBER(FIND(INDEX($T$2:$T$7,$U$1),$P7352))),
        IF(
            $U$17="기타", AND($P7352&lt;&gt;"", $P7352&lt;&gt;"...", $P7352&lt;&gt;"입력오류", NOT(ISNUMBER(FIND($T$21:$T$34,$P7352)))),
            AND($P7352&lt;&gt;"", $P7352&lt;&gt;"...", $P7352&lt;&gt;"입력오류", $T$19=$P7352)
        )
    )
)</f>
        <v>0</v>
      </c>
    </row>
    <row r="7353" spans="9:17">
      <c r="I7353">
        <f t="shared" si="343"/>
        <v>7352</v>
      </c>
      <c r="J7353" t="e">
        <f t="shared" si="344"/>
        <v>#N/A</v>
      </c>
      <c r="K7353" t="e">
        <f t="shared" si="342"/>
        <v>#N/A</v>
      </c>
      <c r="L7353" t="b">
        <f>COUNTIF($N$2:N7353, N7353)=1</f>
        <v>0</v>
      </c>
      <c r="M7353" s="37">
        <f>IF( $Q7353, MAX($M$1:M7352)+1, 0)</f>
        <v>0</v>
      </c>
      <c r="N7353" t="e" cm="1">
        <f t="array" ref="N7353">INDEX($A$9:$F$1048576, $J7353, $K7353 )</f>
        <v>#N/A</v>
      </c>
      <c r="O7353" t="e" cm="1">
        <f t="array" ref="O7353">INDEX($B$9:$F$1048576, $J7353, $K7353 )</f>
        <v>#N/A</v>
      </c>
      <c r="P7353" t="str" cm="1">
        <f t="array" ref="P7353">IF( $L7353, TRIM(_xll.IMDP("IR", $G$5&amp;$N7353, $G$6)), "" )</f>
        <v/>
      </c>
      <c r="Q7353" t="b" cm="1">
        <f t="array" ref="Q7353">IF(
    $U$1=1, AND($P7353&lt;&gt;"", $P7353&lt;&gt;"...", $P7353&lt;&gt;"입력오류"),
    IF(
        $U$18=1, AND($P7353&lt;&gt;"", $P7353&lt;&gt;"...", $P7353&lt;&gt;"입력오류", ISNUMBER(FIND(INDEX($T$2:$T$7,$U$1),$P7353))),
        IF(
            $U$17="기타", AND($P7353&lt;&gt;"", $P7353&lt;&gt;"...", $P7353&lt;&gt;"입력오류", NOT(ISNUMBER(FIND($T$21:$T$34,$P7353)))),
            AND($P7353&lt;&gt;"", $P7353&lt;&gt;"...", $P7353&lt;&gt;"입력오류", $T$19=$P7353)
        )
    )
)</f>
        <v>0</v>
      </c>
    </row>
    <row r="7354" spans="9:17">
      <c r="I7354">
        <f t="shared" si="343"/>
        <v>7353</v>
      </c>
      <c r="J7354" t="e">
        <f t="shared" si="344"/>
        <v>#N/A</v>
      </c>
      <c r="K7354" t="e">
        <f t="shared" si="342"/>
        <v>#N/A</v>
      </c>
      <c r="L7354" t="b">
        <f>COUNTIF($N$2:N7354, N7354)=1</f>
        <v>0</v>
      </c>
      <c r="M7354" s="37">
        <f>IF( $Q7354, MAX($M$1:M7353)+1, 0)</f>
        <v>0</v>
      </c>
      <c r="N7354" t="e" cm="1">
        <f t="array" ref="N7354">INDEX($A$9:$F$1048576, $J7354, $K7354 )</f>
        <v>#N/A</v>
      </c>
      <c r="O7354" t="e" cm="1">
        <f t="array" ref="O7354">INDEX($B$9:$F$1048576, $J7354, $K7354 )</f>
        <v>#N/A</v>
      </c>
      <c r="P7354" t="str" cm="1">
        <f t="array" ref="P7354">IF( $L7354, TRIM(_xll.IMDP("IR", $G$5&amp;$N7354, $G$6)), "" )</f>
        <v/>
      </c>
      <c r="Q7354" t="b" cm="1">
        <f t="array" ref="Q7354">IF(
    $U$1=1, AND($P7354&lt;&gt;"", $P7354&lt;&gt;"...", $P7354&lt;&gt;"입력오류"),
    IF(
        $U$18=1, AND($P7354&lt;&gt;"", $P7354&lt;&gt;"...", $P7354&lt;&gt;"입력오류", ISNUMBER(FIND(INDEX($T$2:$T$7,$U$1),$P7354))),
        IF(
            $U$17="기타", AND($P7354&lt;&gt;"", $P7354&lt;&gt;"...", $P7354&lt;&gt;"입력오류", NOT(ISNUMBER(FIND($T$21:$T$34,$P7354)))),
            AND($P7354&lt;&gt;"", $P7354&lt;&gt;"...", $P7354&lt;&gt;"입력오류", $T$19=$P7354)
        )
    )
)</f>
        <v>0</v>
      </c>
    </row>
    <row r="7355" spans="9:17">
      <c r="I7355">
        <f t="shared" si="343"/>
        <v>7354</v>
      </c>
      <c r="J7355" t="e">
        <f t="shared" si="344"/>
        <v>#N/A</v>
      </c>
      <c r="K7355" t="e">
        <f t="shared" si="342"/>
        <v>#N/A</v>
      </c>
      <c r="L7355" t="b">
        <f>COUNTIF($N$2:N7355, N7355)=1</f>
        <v>0</v>
      </c>
      <c r="M7355" s="37">
        <f>IF( $Q7355, MAX($M$1:M7354)+1, 0)</f>
        <v>0</v>
      </c>
      <c r="N7355" t="e" cm="1">
        <f t="array" ref="N7355">INDEX($A$9:$F$1048576, $J7355, $K7355 )</f>
        <v>#N/A</v>
      </c>
      <c r="O7355" t="e" cm="1">
        <f t="array" ref="O7355">INDEX($B$9:$F$1048576, $J7355, $K7355 )</f>
        <v>#N/A</v>
      </c>
      <c r="P7355" t="str" cm="1">
        <f t="array" ref="P7355">IF( $L7355, TRIM(_xll.IMDP("IR", $G$5&amp;$N7355, $G$6)), "" )</f>
        <v/>
      </c>
      <c r="Q7355" t="b" cm="1">
        <f t="array" ref="Q7355">IF(
    $U$1=1, AND($P7355&lt;&gt;"", $P7355&lt;&gt;"...", $P7355&lt;&gt;"입력오류"),
    IF(
        $U$18=1, AND($P7355&lt;&gt;"", $P7355&lt;&gt;"...", $P7355&lt;&gt;"입력오류", ISNUMBER(FIND(INDEX($T$2:$T$7,$U$1),$P7355))),
        IF(
            $U$17="기타", AND($P7355&lt;&gt;"", $P7355&lt;&gt;"...", $P7355&lt;&gt;"입력오류", NOT(ISNUMBER(FIND($T$21:$T$34,$P7355)))),
            AND($P7355&lt;&gt;"", $P7355&lt;&gt;"...", $P7355&lt;&gt;"입력오류", $T$19=$P7355)
        )
    )
)</f>
        <v>0</v>
      </c>
    </row>
    <row r="7356" spans="9:17">
      <c r="I7356">
        <f t="shared" si="343"/>
        <v>7355</v>
      </c>
      <c r="J7356" t="e">
        <f t="shared" si="344"/>
        <v>#N/A</v>
      </c>
      <c r="K7356" t="e">
        <f t="shared" si="342"/>
        <v>#N/A</v>
      </c>
      <c r="L7356" t="b">
        <f>COUNTIF($N$2:N7356, N7356)=1</f>
        <v>0</v>
      </c>
      <c r="M7356" s="37">
        <f>IF( $Q7356, MAX($M$1:M7355)+1, 0)</f>
        <v>0</v>
      </c>
      <c r="N7356" t="e" cm="1">
        <f t="array" ref="N7356">INDEX($A$9:$F$1048576, $J7356, $K7356 )</f>
        <v>#N/A</v>
      </c>
      <c r="O7356" t="e" cm="1">
        <f t="array" ref="O7356">INDEX($B$9:$F$1048576, $J7356, $K7356 )</f>
        <v>#N/A</v>
      </c>
      <c r="P7356" t="str" cm="1">
        <f t="array" ref="P7356">IF( $L7356, TRIM(_xll.IMDP("IR", $G$5&amp;$N7356, $G$6)), "" )</f>
        <v/>
      </c>
      <c r="Q7356" t="b" cm="1">
        <f t="array" ref="Q7356">IF(
    $U$1=1, AND($P7356&lt;&gt;"", $P7356&lt;&gt;"...", $P7356&lt;&gt;"입력오류"),
    IF(
        $U$18=1, AND($P7356&lt;&gt;"", $P7356&lt;&gt;"...", $P7356&lt;&gt;"입력오류", ISNUMBER(FIND(INDEX($T$2:$T$7,$U$1),$P7356))),
        IF(
            $U$17="기타", AND($P7356&lt;&gt;"", $P7356&lt;&gt;"...", $P7356&lt;&gt;"입력오류", NOT(ISNUMBER(FIND($T$21:$T$34,$P7356)))),
            AND($P7356&lt;&gt;"", $P7356&lt;&gt;"...", $P7356&lt;&gt;"입력오류", $T$19=$P7356)
        )
    )
)</f>
        <v>0</v>
      </c>
    </row>
    <row r="7357" spans="9:17">
      <c r="I7357">
        <f t="shared" si="343"/>
        <v>7356</v>
      </c>
      <c r="J7357" t="e">
        <f t="shared" si="344"/>
        <v>#N/A</v>
      </c>
      <c r="K7357" t="e">
        <f t="shared" si="342"/>
        <v>#N/A</v>
      </c>
      <c r="L7357" t="b">
        <f>COUNTIF($N$2:N7357, N7357)=1</f>
        <v>0</v>
      </c>
      <c r="M7357" s="37">
        <f>IF( $Q7357, MAX($M$1:M7356)+1, 0)</f>
        <v>0</v>
      </c>
      <c r="N7357" t="e" cm="1">
        <f t="array" ref="N7357">INDEX($A$9:$F$1048576, $J7357, $K7357 )</f>
        <v>#N/A</v>
      </c>
      <c r="O7357" t="e" cm="1">
        <f t="array" ref="O7357">INDEX($B$9:$F$1048576, $J7357, $K7357 )</f>
        <v>#N/A</v>
      </c>
      <c r="P7357" t="str" cm="1">
        <f t="array" ref="P7357">IF( $L7357, TRIM(_xll.IMDP("IR", $G$5&amp;$N7357, $G$6)), "" )</f>
        <v/>
      </c>
      <c r="Q7357" t="b" cm="1">
        <f t="array" ref="Q7357">IF(
    $U$1=1, AND($P7357&lt;&gt;"", $P7357&lt;&gt;"...", $P7357&lt;&gt;"입력오류"),
    IF(
        $U$18=1, AND($P7357&lt;&gt;"", $P7357&lt;&gt;"...", $P7357&lt;&gt;"입력오류", ISNUMBER(FIND(INDEX($T$2:$T$7,$U$1),$P7357))),
        IF(
            $U$17="기타", AND($P7357&lt;&gt;"", $P7357&lt;&gt;"...", $P7357&lt;&gt;"입력오류", NOT(ISNUMBER(FIND($T$21:$T$34,$P7357)))),
            AND($P7357&lt;&gt;"", $P7357&lt;&gt;"...", $P7357&lt;&gt;"입력오류", $T$19=$P7357)
        )
    )
)</f>
        <v>0</v>
      </c>
    </row>
    <row r="7358" spans="9:17">
      <c r="I7358">
        <f t="shared" si="343"/>
        <v>7357</v>
      </c>
      <c r="J7358" t="e">
        <f t="shared" si="344"/>
        <v>#N/A</v>
      </c>
      <c r="K7358" t="e">
        <f t="shared" si="342"/>
        <v>#N/A</v>
      </c>
      <c r="L7358" t="b">
        <f>COUNTIF($N$2:N7358, N7358)=1</f>
        <v>0</v>
      </c>
      <c r="M7358" s="37">
        <f>IF( $Q7358, MAX($M$1:M7357)+1, 0)</f>
        <v>0</v>
      </c>
      <c r="N7358" t="e" cm="1">
        <f t="array" ref="N7358">INDEX($A$9:$F$1048576, $J7358, $K7358 )</f>
        <v>#N/A</v>
      </c>
      <c r="O7358" t="e" cm="1">
        <f t="array" ref="O7358">INDEX($B$9:$F$1048576, $J7358, $K7358 )</f>
        <v>#N/A</v>
      </c>
      <c r="P7358" t="str" cm="1">
        <f t="array" ref="P7358">IF( $L7358, TRIM(_xll.IMDP("IR", $G$5&amp;$N7358, $G$6)), "" )</f>
        <v/>
      </c>
      <c r="Q7358" t="b" cm="1">
        <f t="array" ref="Q7358">IF(
    $U$1=1, AND($P7358&lt;&gt;"", $P7358&lt;&gt;"...", $P7358&lt;&gt;"입력오류"),
    IF(
        $U$18=1, AND($P7358&lt;&gt;"", $P7358&lt;&gt;"...", $P7358&lt;&gt;"입력오류", ISNUMBER(FIND(INDEX($T$2:$T$7,$U$1),$P7358))),
        IF(
            $U$17="기타", AND($P7358&lt;&gt;"", $P7358&lt;&gt;"...", $P7358&lt;&gt;"입력오류", NOT(ISNUMBER(FIND($T$21:$T$34,$P7358)))),
            AND($P7358&lt;&gt;"", $P7358&lt;&gt;"...", $P7358&lt;&gt;"입력오류", $T$19=$P7358)
        )
    )
)</f>
        <v>0</v>
      </c>
    </row>
    <row r="7359" spans="9:17">
      <c r="I7359">
        <f t="shared" si="343"/>
        <v>7358</v>
      </c>
      <c r="J7359" t="e">
        <f t="shared" si="344"/>
        <v>#N/A</v>
      </c>
      <c r="K7359" t="e">
        <f t="shared" si="342"/>
        <v>#N/A</v>
      </c>
      <c r="L7359" t="b">
        <f>COUNTIF($N$2:N7359, N7359)=1</f>
        <v>0</v>
      </c>
      <c r="M7359" s="37">
        <f>IF( $Q7359, MAX($M$1:M7358)+1, 0)</f>
        <v>0</v>
      </c>
      <c r="N7359" t="e" cm="1">
        <f t="array" ref="N7359">INDEX($A$9:$F$1048576, $J7359, $K7359 )</f>
        <v>#N/A</v>
      </c>
      <c r="O7359" t="e" cm="1">
        <f t="array" ref="O7359">INDEX($B$9:$F$1048576, $J7359, $K7359 )</f>
        <v>#N/A</v>
      </c>
      <c r="P7359" t="str" cm="1">
        <f t="array" ref="P7359">IF( $L7359, TRIM(_xll.IMDP("IR", $G$5&amp;$N7359, $G$6)), "" )</f>
        <v/>
      </c>
      <c r="Q7359" t="b" cm="1">
        <f t="array" ref="Q7359">IF(
    $U$1=1, AND($P7359&lt;&gt;"", $P7359&lt;&gt;"...", $P7359&lt;&gt;"입력오류"),
    IF(
        $U$18=1, AND($P7359&lt;&gt;"", $P7359&lt;&gt;"...", $P7359&lt;&gt;"입력오류", ISNUMBER(FIND(INDEX($T$2:$T$7,$U$1),$P7359))),
        IF(
            $U$17="기타", AND($P7359&lt;&gt;"", $P7359&lt;&gt;"...", $P7359&lt;&gt;"입력오류", NOT(ISNUMBER(FIND($T$21:$T$34,$P7359)))),
            AND($P7359&lt;&gt;"", $P7359&lt;&gt;"...", $P7359&lt;&gt;"입력오류", $T$19=$P7359)
        )
    )
)</f>
        <v>0</v>
      </c>
    </row>
    <row r="7360" spans="9:17">
      <c r="I7360">
        <f t="shared" si="343"/>
        <v>7359</v>
      </c>
      <c r="J7360" t="e">
        <f t="shared" si="344"/>
        <v>#N/A</v>
      </c>
      <c r="K7360" t="e">
        <f t="shared" si="342"/>
        <v>#N/A</v>
      </c>
      <c r="L7360" t="b">
        <f>COUNTIF($N$2:N7360, N7360)=1</f>
        <v>0</v>
      </c>
      <c r="M7360" s="37">
        <f>IF( $Q7360, MAX($M$1:M7359)+1, 0)</f>
        <v>0</v>
      </c>
      <c r="N7360" t="e" cm="1">
        <f t="array" ref="N7360">INDEX($A$9:$F$1048576, $J7360, $K7360 )</f>
        <v>#N/A</v>
      </c>
      <c r="O7360" t="e" cm="1">
        <f t="array" ref="O7360">INDEX($B$9:$F$1048576, $J7360, $K7360 )</f>
        <v>#N/A</v>
      </c>
      <c r="P7360" t="str" cm="1">
        <f t="array" ref="P7360">IF( $L7360, TRIM(_xll.IMDP("IR", $G$5&amp;$N7360, $G$6)), "" )</f>
        <v/>
      </c>
      <c r="Q7360" t="b" cm="1">
        <f t="array" ref="Q7360">IF(
    $U$1=1, AND($P7360&lt;&gt;"", $P7360&lt;&gt;"...", $P7360&lt;&gt;"입력오류"),
    IF(
        $U$18=1, AND($P7360&lt;&gt;"", $P7360&lt;&gt;"...", $P7360&lt;&gt;"입력오류", ISNUMBER(FIND(INDEX($T$2:$T$7,$U$1),$P7360))),
        IF(
            $U$17="기타", AND($P7360&lt;&gt;"", $P7360&lt;&gt;"...", $P7360&lt;&gt;"입력오류", NOT(ISNUMBER(FIND($T$21:$T$34,$P7360)))),
            AND($P7360&lt;&gt;"", $P7360&lt;&gt;"...", $P7360&lt;&gt;"입력오류", $T$19=$P7360)
        )
    )
)</f>
        <v>0</v>
      </c>
    </row>
    <row r="7361" spans="9:17">
      <c r="I7361">
        <f t="shared" si="343"/>
        <v>7360</v>
      </c>
      <c r="J7361" t="e">
        <f t="shared" si="344"/>
        <v>#N/A</v>
      </c>
      <c r="K7361" t="e">
        <f t="shared" si="342"/>
        <v>#N/A</v>
      </c>
      <c r="L7361" t="b">
        <f>COUNTIF($N$2:N7361, N7361)=1</f>
        <v>0</v>
      </c>
      <c r="M7361" s="37">
        <f>IF( $Q7361, MAX($M$1:M7360)+1, 0)</f>
        <v>0</v>
      </c>
      <c r="N7361" t="e" cm="1">
        <f t="array" ref="N7361">INDEX($A$9:$F$1048576, $J7361, $K7361 )</f>
        <v>#N/A</v>
      </c>
      <c r="O7361" t="e" cm="1">
        <f t="array" ref="O7361">INDEX($B$9:$F$1048576, $J7361, $K7361 )</f>
        <v>#N/A</v>
      </c>
      <c r="P7361" t="str" cm="1">
        <f t="array" ref="P7361">IF( $L7361, TRIM(_xll.IMDP("IR", $G$5&amp;$N7361, $G$6)), "" )</f>
        <v/>
      </c>
      <c r="Q7361" t="b" cm="1">
        <f t="array" ref="Q7361">IF(
    $U$1=1, AND($P7361&lt;&gt;"", $P7361&lt;&gt;"...", $P7361&lt;&gt;"입력오류"),
    IF(
        $U$18=1, AND($P7361&lt;&gt;"", $P7361&lt;&gt;"...", $P7361&lt;&gt;"입력오류", ISNUMBER(FIND(INDEX($T$2:$T$7,$U$1),$P7361))),
        IF(
            $U$17="기타", AND($P7361&lt;&gt;"", $P7361&lt;&gt;"...", $P7361&lt;&gt;"입력오류", NOT(ISNUMBER(FIND($T$21:$T$34,$P7361)))),
            AND($P7361&lt;&gt;"", $P7361&lt;&gt;"...", $P7361&lt;&gt;"입력오류", $T$19=$P7361)
        )
    )
)</f>
        <v>0</v>
      </c>
    </row>
    <row r="7362" spans="9:17">
      <c r="I7362">
        <f t="shared" si="343"/>
        <v>7361</v>
      </c>
      <c r="J7362" t="e">
        <f t="shared" si="344"/>
        <v>#N/A</v>
      </c>
      <c r="K7362" t="e">
        <f t="shared" ref="K7362:K7425" si="345">IF( $I7362&gt;$G$4, NA(), IF($I7362&gt;$G$3, 5, IF($I7362&gt;$G$2, 3, 1 ) ) )</f>
        <v>#N/A</v>
      </c>
      <c r="L7362" t="b">
        <f>COUNTIF($N$2:N7362, N7362)=1</f>
        <v>0</v>
      </c>
      <c r="M7362" s="37">
        <f>IF( $Q7362, MAX($M$1:M7361)+1, 0)</f>
        <v>0</v>
      </c>
      <c r="N7362" t="e" cm="1">
        <f t="array" ref="N7362">INDEX($A$9:$F$1048576, $J7362, $K7362 )</f>
        <v>#N/A</v>
      </c>
      <c r="O7362" t="e" cm="1">
        <f t="array" ref="O7362">INDEX($B$9:$F$1048576, $J7362, $K7362 )</f>
        <v>#N/A</v>
      </c>
      <c r="P7362" t="str" cm="1">
        <f t="array" ref="P7362">IF( $L7362, TRIM(_xll.IMDP("IR", $G$5&amp;$N7362, $G$6)), "" )</f>
        <v/>
      </c>
      <c r="Q7362" t="b" cm="1">
        <f t="array" ref="Q7362">IF(
    $U$1=1, AND($P7362&lt;&gt;"", $P7362&lt;&gt;"...", $P7362&lt;&gt;"입력오류"),
    IF(
        $U$18=1, AND($P7362&lt;&gt;"", $P7362&lt;&gt;"...", $P7362&lt;&gt;"입력오류", ISNUMBER(FIND(INDEX($T$2:$T$7,$U$1),$P7362))),
        IF(
            $U$17="기타", AND($P7362&lt;&gt;"", $P7362&lt;&gt;"...", $P7362&lt;&gt;"입력오류", NOT(ISNUMBER(FIND($T$21:$T$34,$P7362)))),
            AND($P7362&lt;&gt;"", $P7362&lt;&gt;"...", $P7362&lt;&gt;"입력오류", $T$19=$P7362)
        )
    )
)</f>
        <v>0</v>
      </c>
    </row>
    <row r="7363" spans="9:17">
      <c r="I7363">
        <f t="shared" ref="I7363:I7426" si="346">ROW()-1</f>
        <v>7362</v>
      </c>
      <c r="J7363" t="e">
        <f t="shared" ref="J7363:J7426" si="347">IF( $I7363&gt;$G$4, NA(), IF($I7363&gt;$G$3, $I7363-$G$3, IF($I7363&gt;$G$2, $I7363-$G$2, $I7363 ) ) )</f>
        <v>#N/A</v>
      </c>
      <c r="K7363" t="e">
        <f t="shared" si="345"/>
        <v>#N/A</v>
      </c>
      <c r="L7363" t="b">
        <f>COUNTIF($N$2:N7363, N7363)=1</f>
        <v>0</v>
      </c>
      <c r="M7363" s="37">
        <f>IF( $Q7363, MAX($M$1:M7362)+1, 0)</f>
        <v>0</v>
      </c>
      <c r="N7363" t="e" cm="1">
        <f t="array" ref="N7363">INDEX($A$9:$F$1048576, $J7363, $K7363 )</f>
        <v>#N/A</v>
      </c>
      <c r="O7363" t="e" cm="1">
        <f t="array" ref="O7363">INDEX($B$9:$F$1048576, $J7363, $K7363 )</f>
        <v>#N/A</v>
      </c>
      <c r="P7363" t="str" cm="1">
        <f t="array" ref="P7363">IF( $L7363, TRIM(_xll.IMDP("IR", $G$5&amp;$N7363, $G$6)), "" )</f>
        <v/>
      </c>
      <c r="Q7363" t="b" cm="1">
        <f t="array" ref="Q7363">IF(
    $U$1=1, AND($P7363&lt;&gt;"", $P7363&lt;&gt;"...", $P7363&lt;&gt;"입력오류"),
    IF(
        $U$18=1, AND($P7363&lt;&gt;"", $P7363&lt;&gt;"...", $P7363&lt;&gt;"입력오류", ISNUMBER(FIND(INDEX($T$2:$T$7,$U$1),$P7363))),
        IF(
            $U$17="기타", AND($P7363&lt;&gt;"", $P7363&lt;&gt;"...", $P7363&lt;&gt;"입력오류", NOT(ISNUMBER(FIND($T$21:$T$34,$P7363)))),
            AND($P7363&lt;&gt;"", $P7363&lt;&gt;"...", $P7363&lt;&gt;"입력오류", $T$19=$P7363)
        )
    )
)</f>
        <v>0</v>
      </c>
    </row>
    <row r="7364" spans="9:17">
      <c r="I7364">
        <f t="shared" si="346"/>
        <v>7363</v>
      </c>
      <c r="J7364" t="e">
        <f t="shared" si="347"/>
        <v>#N/A</v>
      </c>
      <c r="K7364" t="e">
        <f t="shared" si="345"/>
        <v>#N/A</v>
      </c>
      <c r="L7364" t="b">
        <f>COUNTIF($N$2:N7364, N7364)=1</f>
        <v>0</v>
      </c>
      <c r="M7364" s="37">
        <f>IF( $Q7364, MAX($M$1:M7363)+1, 0)</f>
        <v>0</v>
      </c>
      <c r="N7364" t="e" cm="1">
        <f t="array" ref="N7364">INDEX($A$9:$F$1048576, $J7364, $K7364 )</f>
        <v>#N/A</v>
      </c>
      <c r="O7364" t="e" cm="1">
        <f t="array" ref="O7364">INDEX($B$9:$F$1048576, $J7364, $K7364 )</f>
        <v>#N/A</v>
      </c>
      <c r="P7364" t="str" cm="1">
        <f t="array" ref="P7364">IF( $L7364, TRIM(_xll.IMDP("IR", $G$5&amp;$N7364, $G$6)), "" )</f>
        <v/>
      </c>
      <c r="Q7364" t="b" cm="1">
        <f t="array" ref="Q7364">IF(
    $U$1=1, AND($P7364&lt;&gt;"", $P7364&lt;&gt;"...", $P7364&lt;&gt;"입력오류"),
    IF(
        $U$18=1, AND($P7364&lt;&gt;"", $P7364&lt;&gt;"...", $P7364&lt;&gt;"입력오류", ISNUMBER(FIND(INDEX($T$2:$T$7,$U$1),$P7364))),
        IF(
            $U$17="기타", AND($P7364&lt;&gt;"", $P7364&lt;&gt;"...", $P7364&lt;&gt;"입력오류", NOT(ISNUMBER(FIND($T$21:$T$34,$P7364)))),
            AND($P7364&lt;&gt;"", $P7364&lt;&gt;"...", $P7364&lt;&gt;"입력오류", $T$19=$P7364)
        )
    )
)</f>
        <v>0</v>
      </c>
    </row>
    <row r="7365" spans="9:17">
      <c r="I7365">
        <f t="shared" si="346"/>
        <v>7364</v>
      </c>
      <c r="J7365" t="e">
        <f t="shared" si="347"/>
        <v>#N/A</v>
      </c>
      <c r="K7365" t="e">
        <f t="shared" si="345"/>
        <v>#N/A</v>
      </c>
      <c r="L7365" t="b">
        <f>COUNTIF($N$2:N7365, N7365)=1</f>
        <v>0</v>
      </c>
      <c r="M7365" s="37">
        <f>IF( $Q7365, MAX($M$1:M7364)+1, 0)</f>
        <v>0</v>
      </c>
      <c r="N7365" t="e" cm="1">
        <f t="array" ref="N7365">INDEX($A$9:$F$1048576, $J7365, $K7365 )</f>
        <v>#N/A</v>
      </c>
      <c r="O7365" t="e" cm="1">
        <f t="array" ref="O7365">INDEX($B$9:$F$1048576, $J7365, $K7365 )</f>
        <v>#N/A</v>
      </c>
      <c r="P7365" t="str" cm="1">
        <f t="array" ref="P7365">IF( $L7365, TRIM(_xll.IMDP("IR", $G$5&amp;$N7365, $G$6)), "" )</f>
        <v/>
      </c>
      <c r="Q7365" t="b" cm="1">
        <f t="array" ref="Q7365">IF(
    $U$1=1, AND($P7365&lt;&gt;"", $P7365&lt;&gt;"...", $P7365&lt;&gt;"입력오류"),
    IF(
        $U$18=1, AND($P7365&lt;&gt;"", $P7365&lt;&gt;"...", $P7365&lt;&gt;"입력오류", ISNUMBER(FIND(INDEX($T$2:$T$7,$U$1),$P7365))),
        IF(
            $U$17="기타", AND($P7365&lt;&gt;"", $P7365&lt;&gt;"...", $P7365&lt;&gt;"입력오류", NOT(ISNUMBER(FIND($T$21:$T$34,$P7365)))),
            AND($P7365&lt;&gt;"", $P7365&lt;&gt;"...", $P7365&lt;&gt;"입력오류", $T$19=$P7365)
        )
    )
)</f>
        <v>0</v>
      </c>
    </row>
    <row r="7366" spans="9:17">
      <c r="I7366">
        <f t="shared" si="346"/>
        <v>7365</v>
      </c>
      <c r="J7366" t="e">
        <f t="shared" si="347"/>
        <v>#N/A</v>
      </c>
      <c r="K7366" t="e">
        <f t="shared" si="345"/>
        <v>#N/A</v>
      </c>
      <c r="L7366" t="b">
        <f>COUNTIF($N$2:N7366, N7366)=1</f>
        <v>0</v>
      </c>
      <c r="M7366" s="37">
        <f>IF( $Q7366, MAX($M$1:M7365)+1, 0)</f>
        <v>0</v>
      </c>
      <c r="N7366" t="e" cm="1">
        <f t="array" ref="N7366">INDEX($A$9:$F$1048576, $J7366, $K7366 )</f>
        <v>#N/A</v>
      </c>
      <c r="O7366" t="e" cm="1">
        <f t="array" ref="O7366">INDEX($B$9:$F$1048576, $J7366, $K7366 )</f>
        <v>#N/A</v>
      </c>
      <c r="P7366" t="str" cm="1">
        <f t="array" ref="P7366">IF( $L7366, TRIM(_xll.IMDP("IR", $G$5&amp;$N7366, $G$6)), "" )</f>
        <v/>
      </c>
      <c r="Q7366" t="b" cm="1">
        <f t="array" ref="Q7366">IF(
    $U$1=1, AND($P7366&lt;&gt;"", $P7366&lt;&gt;"...", $P7366&lt;&gt;"입력오류"),
    IF(
        $U$18=1, AND($P7366&lt;&gt;"", $P7366&lt;&gt;"...", $P7366&lt;&gt;"입력오류", ISNUMBER(FIND(INDEX($T$2:$T$7,$U$1),$P7366))),
        IF(
            $U$17="기타", AND($P7366&lt;&gt;"", $P7366&lt;&gt;"...", $P7366&lt;&gt;"입력오류", NOT(ISNUMBER(FIND($T$21:$T$34,$P7366)))),
            AND($P7366&lt;&gt;"", $P7366&lt;&gt;"...", $P7366&lt;&gt;"입력오류", $T$19=$P7366)
        )
    )
)</f>
        <v>0</v>
      </c>
    </row>
    <row r="7367" spans="9:17">
      <c r="I7367">
        <f t="shared" si="346"/>
        <v>7366</v>
      </c>
      <c r="J7367" t="e">
        <f t="shared" si="347"/>
        <v>#N/A</v>
      </c>
      <c r="K7367" t="e">
        <f t="shared" si="345"/>
        <v>#N/A</v>
      </c>
      <c r="L7367" t="b">
        <f>COUNTIF($N$2:N7367, N7367)=1</f>
        <v>0</v>
      </c>
      <c r="M7367" s="37">
        <f>IF( $Q7367, MAX($M$1:M7366)+1, 0)</f>
        <v>0</v>
      </c>
      <c r="N7367" t="e" cm="1">
        <f t="array" ref="N7367">INDEX($A$9:$F$1048576, $J7367, $K7367 )</f>
        <v>#N/A</v>
      </c>
      <c r="O7367" t="e" cm="1">
        <f t="array" ref="O7367">INDEX($B$9:$F$1048576, $J7367, $K7367 )</f>
        <v>#N/A</v>
      </c>
      <c r="P7367" t="str" cm="1">
        <f t="array" ref="P7367">IF( $L7367, TRIM(_xll.IMDP("IR", $G$5&amp;$N7367, $G$6)), "" )</f>
        <v/>
      </c>
      <c r="Q7367" t="b" cm="1">
        <f t="array" ref="Q7367">IF(
    $U$1=1, AND($P7367&lt;&gt;"", $P7367&lt;&gt;"...", $P7367&lt;&gt;"입력오류"),
    IF(
        $U$18=1, AND($P7367&lt;&gt;"", $P7367&lt;&gt;"...", $P7367&lt;&gt;"입력오류", ISNUMBER(FIND(INDEX($T$2:$T$7,$U$1),$P7367))),
        IF(
            $U$17="기타", AND($P7367&lt;&gt;"", $P7367&lt;&gt;"...", $P7367&lt;&gt;"입력오류", NOT(ISNUMBER(FIND($T$21:$T$34,$P7367)))),
            AND($P7367&lt;&gt;"", $P7367&lt;&gt;"...", $P7367&lt;&gt;"입력오류", $T$19=$P7367)
        )
    )
)</f>
        <v>0</v>
      </c>
    </row>
    <row r="7368" spans="9:17">
      <c r="I7368">
        <f t="shared" si="346"/>
        <v>7367</v>
      </c>
      <c r="J7368" t="e">
        <f t="shared" si="347"/>
        <v>#N/A</v>
      </c>
      <c r="K7368" t="e">
        <f t="shared" si="345"/>
        <v>#N/A</v>
      </c>
      <c r="L7368" t="b">
        <f>COUNTIF($N$2:N7368, N7368)=1</f>
        <v>0</v>
      </c>
      <c r="M7368" s="37">
        <f>IF( $Q7368, MAX($M$1:M7367)+1, 0)</f>
        <v>0</v>
      </c>
      <c r="N7368" t="e" cm="1">
        <f t="array" ref="N7368">INDEX($A$9:$F$1048576, $J7368, $K7368 )</f>
        <v>#N/A</v>
      </c>
      <c r="O7368" t="e" cm="1">
        <f t="array" ref="O7368">INDEX($B$9:$F$1048576, $J7368, $K7368 )</f>
        <v>#N/A</v>
      </c>
      <c r="P7368" t="str" cm="1">
        <f t="array" ref="P7368">IF( $L7368, TRIM(_xll.IMDP("IR", $G$5&amp;$N7368, $G$6)), "" )</f>
        <v/>
      </c>
      <c r="Q7368" t="b" cm="1">
        <f t="array" ref="Q7368">IF(
    $U$1=1, AND($P7368&lt;&gt;"", $P7368&lt;&gt;"...", $P7368&lt;&gt;"입력오류"),
    IF(
        $U$18=1, AND($P7368&lt;&gt;"", $P7368&lt;&gt;"...", $P7368&lt;&gt;"입력오류", ISNUMBER(FIND(INDEX($T$2:$T$7,$U$1),$P7368))),
        IF(
            $U$17="기타", AND($P7368&lt;&gt;"", $P7368&lt;&gt;"...", $P7368&lt;&gt;"입력오류", NOT(ISNUMBER(FIND($T$21:$T$34,$P7368)))),
            AND($P7368&lt;&gt;"", $P7368&lt;&gt;"...", $P7368&lt;&gt;"입력오류", $T$19=$P7368)
        )
    )
)</f>
        <v>0</v>
      </c>
    </row>
    <row r="7369" spans="9:17">
      <c r="I7369">
        <f t="shared" si="346"/>
        <v>7368</v>
      </c>
      <c r="J7369" t="e">
        <f t="shared" si="347"/>
        <v>#N/A</v>
      </c>
      <c r="K7369" t="e">
        <f t="shared" si="345"/>
        <v>#N/A</v>
      </c>
      <c r="L7369" t="b">
        <f>COUNTIF($N$2:N7369, N7369)=1</f>
        <v>0</v>
      </c>
      <c r="M7369" s="37">
        <f>IF( $Q7369, MAX($M$1:M7368)+1, 0)</f>
        <v>0</v>
      </c>
      <c r="N7369" t="e" cm="1">
        <f t="array" ref="N7369">INDEX($A$9:$F$1048576, $J7369, $K7369 )</f>
        <v>#N/A</v>
      </c>
      <c r="O7369" t="e" cm="1">
        <f t="array" ref="O7369">INDEX($B$9:$F$1048576, $J7369, $K7369 )</f>
        <v>#N/A</v>
      </c>
      <c r="P7369" t="str" cm="1">
        <f t="array" ref="P7369">IF( $L7369, TRIM(_xll.IMDP("IR", $G$5&amp;$N7369, $G$6)), "" )</f>
        <v/>
      </c>
      <c r="Q7369" t="b" cm="1">
        <f t="array" ref="Q7369">IF(
    $U$1=1, AND($P7369&lt;&gt;"", $P7369&lt;&gt;"...", $P7369&lt;&gt;"입력오류"),
    IF(
        $U$18=1, AND($P7369&lt;&gt;"", $P7369&lt;&gt;"...", $P7369&lt;&gt;"입력오류", ISNUMBER(FIND(INDEX($T$2:$T$7,$U$1),$P7369))),
        IF(
            $U$17="기타", AND($P7369&lt;&gt;"", $P7369&lt;&gt;"...", $P7369&lt;&gt;"입력오류", NOT(ISNUMBER(FIND($T$21:$T$34,$P7369)))),
            AND($P7369&lt;&gt;"", $P7369&lt;&gt;"...", $P7369&lt;&gt;"입력오류", $T$19=$P7369)
        )
    )
)</f>
        <v>0</v>
      </c>
    </row>
    <row r="7370" spans="9:17">
      <c r="I7370">
        <f t="shared" si="346"/>
        <v>7369</v>
      </c>
      <c r="J7370" t="e">
        <f t="shared" si="347"/>
        <v>#N/A</v>
      </c>
      <c r="K7370" t="e">
        <f t="shared" si="345"/>
        <v>#N/A</v>
      </c>
      <c r="L7370" t="b">
        <f>COUNTIF($N$2:N7370, N7370)=1</f>
        <v>0</v>
      </c>
      <c r="M7370" s="37">
        <f>IF( $Q7370, MAX($M$1:M7369)+1, 0)</f>
        <v>0</v>
      </c>
      <c r="N7370" t="e" cm="1">
        <f t="array" ref="N7370">INDEX($A$9:$F$1048576, $J7370, $K7370 )</f>
        <v>#N/A</v>
      </c>
      <c r="O7370" t="e" cm="1">
        <f t="array" ref="O7370">INDEX($B$9:$F$1048576, $J7370, $K7370 )</f>
        <v>#N/A</v>
      </c>
      <c r="P7370" t="str" cm="1">
        <f t="array" ref="P7370">IF( $L7370, TRIM(_xll.IMDP("IR", $G$5&amp;$N7370, $G$6)), "" )</f>
        <v/>
      </c>
      <c r="Q7370" t="b" cm="1">
        <f t="array" ref="Q7370">IF(
    $U$1=1, AND($P7370&lt;&gt;"", $P7370&lt;&gt;"...", $P7370&lt;&gt;"입력오류"),
    IF(
        $U$18=1, AND($P7370&lt;&gt;"", $P7370&lt;&gt;"...", $P7370&lt;&gt;"입력오류", ISNUMBER(FIND(INDEX($T$2:$T$7,$U$1),$P7370))),
        IF(
            $U$17="기타", AND($P7370&lt;&gt;"", $P7370&lt;&gt;"...", $P7370&lt;&gt;"입력오류", NOT(ISNUMBER(FIND($T$21:$T$34,$P7370)))),
            AND($P7370&lt;&gt;"", $P7370&lt;&gt;"...", $P7370&lt;&gt;"입력오류", $T$19=$P7370)
        )
    )
)</f>
        <v>0</v>
      </c>
    </row>
    <row r="7371" spans="9:17">
      <c r="I7371">
        <f t="shared" si="346"/>
        <v>7370</v>
      </c>
      <c r="J7371" t="e">
        <f t="shared" si="347"/>
        <v>#N/A</v>
      </c>
      <c r="K7371" t="e">
        <f t="shared" si="345"/>
        <v>#N/A</v>
      </c>
      <c r="L7371" t="b">
        <f>COUNTIF($N$2:N7371, N7371)=1</f>
        <v>0</v>
      </c>
      <c r="M7371" s="37">
        <f>IF( $Q7371, MAX($M$1:M7370)+1, 0)</f>
        <v>0</v>
      </c>
      <c r="N7371" t="e" cm="1">
        <f t="array" ref="N7371">INDEX($A$9:$F$1048576, $J7371, $K7371 )</f>
        <v>#N/A</v>
      </c>
      <c r="O7371" t="e" cm="1">
        <f t="array" ref="O7371">INDEX($B$9:$F$1048576, $J7371, $K7371 )</f>
        <v>#N/A</v>
      </c>
      <c r="P7371" t="str" cm="1">
        <f t="array" ref="P7371">IF( $L7371, TRIM(_xll.IMDP("IR", $G$5&amp;$N7371, $G$6)), "" )</f>
        <v/>
      </c>
      <c r="Q7371" t="b" cm="1">
        <f t="array" ref="Q7371">IF(
    $U$1=1, AND($P7371&lt;&gt;"", $P7371&lt;&gt;"...", $P7371&lt;&gt;"입력오류"),
    IF(
        $U$18=1, AND($P7371&lt;&gt;"", $P7371&lt;&gt;"...", $P7371&lt;&gt;"입력오류", ISNUMBER(FIND(INDEX($T$2:$T$7,$U$1),$P7371))),
        IF(
            $U$17="기타", AND($P7371&lt;&gt;"", $P7371&lt;&gt;"...", $P7371&lt;&gt;"입력오류", NOT(ISNUMBER(FIND($T$21:$T$34,$P7371)))),
            AND($P7371&lt;&gt;"", $P7371&lt;&gt;"...", $P7371&lt;&gt;"입력오류", $T$19=$P7371)
        )
    )
)</f>
        <v>0</v>
      </c>
    </row>
    <row r="7372" spans="9:17">
      <c r="I7372">
        <f t="shared" si="346"/>
        <v>7371</v>
      </c>
      <c r="J7372" t="e">
        <f t="shared" si="347"/>
        <v>#N/A</v>
      </c>
      <c r="K7372" t="e">
        <f t="shared" si="345"/>
        <v>#N/A</v>
      </c>
      <c r="L7372" t="b">
        <f>COUNTIF($N$2:N7372, N7372)=1</f>
        <v>0</v>
      </c>
      <c r="M7372" s="37">
        <f>IF( $Q7372, MAX($M$1:M7371)+1, 0)</f>
        <v>0</v>
      </c>
      <c r="N7372" t="e" cm="1">
        <f t="array" ref="N7372">INDEX($A$9:$F$1048576, $J7372, $K7372 )</f>
        <v>#N/A</v>
      </c>
      <c r="O7372" t="e" cm="1">
        <f t="array" ref="O7372">INDEX($B$9:$F$1048576, $J7372, $K7372 )</f>
        <v>#N/A</v>
      </c>
      <c r="P7372" t="str" cm="1">
        <f t="array" ref="P7372">IF( $L7372, TRIM(_xll.IMDP("IR", $G$5&amp;$N7372, $G$6)), "" )</f>
        <v/>
      </c>
      <c r="Q7372" t="b" cm="1">
        <f t="array" ref="Q7372">IF(
    $U$1=1, AND($P7372&lt;&gt;"", $P7372&lt;&gt;"...", $P7372&lt;&gt;"입력오류"),
    IF(
        $U$18=1, AND($P7372&lt;&gt;"", $P7372&lt;&gt;"...", $P7372&lt;&gt;"입력오류", ISNUMBER(FIND(INDEX($T$2:$T$7,$U$1),$P7372))),
        IF(
            $U$17="기타", AND($P7372&lt;&gt;"", $P7372&lt;&gt;"...", $P7372&lt;&gt;"입력오류", NOT(ISNUMBER(FIND($T$21:$T$34,$P7372)))),
            AND($P7372&lt;&gt;"", $P7372&lt;&gt;"...", $P7372&lt;&gt;"입력오류", $T$19=$P7372)
        )
    )
)</f>
        <v>0</v>
      </c>
    </row>
    <row r="7373" spans="9:17">
      <c r="I7373">
        <f t="shared" si="346"/>
        <v>7372</v>
      </c>
      <c r="J7373" t="e">
        <f t="shared" si="347"/>
        <v>#N/A</v>
      </c>
      <c r="K7373" t="e">
        <f t="shared" si="345"/>
        <v>#N/A</v>
      </c>
      <c r="L7373" t="b">
        <f>COUNTIF($N$2:N7373, N7373)=1</f>
        <v>0</v>
      </c>
      <c r="M7373" s="37">
        <f>IF( $Q7373, MAX($M$1:M7372)+1, 0)</f>
        <v>0</v>
      </c>
      <c r="N7373" t="e" cm="1">
        <f t="array" ref="N7373">INDEX($A$9:$F$1048576, $J7373, $K7373 )</f>
        <v>#N/A</v>
      </c>
      <c r="O7373" t="e" cm="1">
        <f t="array" ref="O7373">INDEX($B$9:$F$1048576, $J7373, $K7373 )</f>
        <v>#N/A</v>
      </c>
      <c r="P7373" t="str" cm="1">
        <f t="array" ref="P7373">IF( $L7373, TRIM(_xll.IMDP("IR", $G$5&amp;$N7373, $G$6)), "" )</f>
        <v/>
      </c>
      <c r="Q7373" t="b" cm="1">
        <f t="array" ref="Q7373">IF(
    $U$1=1, AND($P7373&lt;&gt;"", $P7373&lt;&gt;"...", $P7373&lt;&gt;"입력오류"),
    IF(
        $U$18=1, AND($P7373&lt;&gt;"", $P7373&lt;&gt;"...", $P7373&lt;&gt;"입력오류", ISNUMBER(FIND(INDEX($T$2:$T$7,$U$1),$P7373))),
        IF(
            $U$17="기타", AND($P7373&lt;&gt;"", $P7373&lt;&gt;"...", $P7373&lt;&gt;"입력오류", NOT(ISNUMBER(FIND($T$21:$T$34,$P7373)))),
            AND($P7373&lt;&gt;"", $P7373&lt;&gt;"...", $P7373&lt;&gt;"입력오류", $T$19=$P7373)
        )
    )
)</f>
        <v>0</v>
      </c>
    </row>
    <row r="7374" spans="9:17">
      <c r="I7374">
        <f t="shared" si="346"/>
        <v>7373</v>
      </c>
      <c r="J7374" t="e">
        <f t="shared" si="347"/>
        <v>#N/A</v>
      </c>
      <c r="K7374" t="e">
        <f t="shared" si="345"/>
        <v>#N/A</v>
      </c>
      <c r="L7374" t="b">
        <f>COUNTIF($N$2:N7374, N7374)=1</f>
        <v>0</v>
      </c>
      <c r="M7374" s="37">
        <f>IF( $Q7374, MAX($M$1:M7373)+1, 0)</f>
        <v>0</v>
      </c>
      <c r="N7374" t="e" cm="1">
        <f t="array" ref="N7374">INDEX($A$9:$F$1048576, $J7374, $K7374 )</f>
        <v>#N/A</v>
      </c>
      <c r="O7374" t="e" cm="1">
        <f t="array" ref="O7374">INDEX($B$9:$F$1048576, $J7374, $K7374 )</f>
        <v>#N/A</v>
      </c>
      <c r="P7374" t="str" cm="1">
        <f t="array" ref="P7374">IF( $L7374, TRIM(_xll.IMDP("IR", $G$5&amp;$N7374, $G$6)), "" )</f>
        <v/>
      </c>
      <c r="Q7374" t="b" cm="1">
        <f t="array" ref="Q7374">IF(
    $U$1=1, AND($P7374&lt;&gt;"", $P7374&lt;&gt;"...", $P7374&lt;&gt;"입력오류"),
    IF(
        $U$18=1, AND($P7374&lt;&gt;"", $P7374&lt;&gt;"...", $P7374&lt;&gt;"입력오류", ISNUMBER(FIND(INDEX($T$2:$T$7,$U$1),$P7374))),
        IF(
            $U$17="기타", AND($P7374&lt;&gt;"", $P7374&lt;&gt;"...", $P7374&lt;&gt;"입력오류", NOT(ISNUMBER(FIND($T$21:$T$34,$P7374)))),
            AND($P7374&lt;&gt;"", $P7374&lt;&gt;"...", $P7374&lt;&gt;"입력오류", $T$19=$P7374)
        )
    )
)</f>
        <v>0</v>
      </c>
    </row>
    <row r="7375" spans="9:17">
      <c r="I7375">
        <f t="shared" si="346"/>
        <v>7374</v>
      </c>
      <c r="J7375" t="e">
        <f t="shared" si="347"/>
        <v>#N/A</v>
      </c>
      <c r="K7375" t="e">
        <f t="shared" si="345"/>
        <v>#N/A</v>
      </c>
      <c r="L7375" t="b">
        <f>COUNTIF($N$2:N7375, N7375)=1</f>
        <v>0</v>
      </c>
      <c r="M7375" s="37">
        <f>IF( $Q7375, MAX($M$1:M7374)+1, 0)</f>
        <v>0</v>
      </c>
      <c r="N7375" t="e" cm="1">
        <f t="array" ref="N7375">INDEX($A$9:$F$1048576, $J7375, $K7375 )</f>
        <v>#N/A</v>
      </c>
      <c r="O7375" t="e" cm="1">
        <f t="array" ref="O7375">INDEX($B$9:$F$1048576, $J7375, $K7375 )</f>
        <v>#N/A</v>
      </c>
      <c r="P7375" t="str" cm="1">
        <f t="array" ref="P7375">IF( $L7375, TRIM(_xll.IMDP("IR", $G$5&amp;$N7375, $G$6)), "" )</f>
        <v/>
      </c>
      <c r="Q7375" t="b" cm="1">
        <f t="array" ref="Q7375">IF(
    $U$1=1, AND($P7375&lt;&gt;"", $P7375&lt;&gt;"...", $P7375&lt;&gt;"입력오류"),
    IF(
        $U$18=1, AND($P7375&lt;&gt;"", $P7375&lt;&gt;"...", $P7375&lt;&gt;"입력오류", ISNUMBER(FIND(INDEX($T$2:$T$7,$U$1),$P7375))),
        IF(
            $U$17="기타", AND($P7375&lt;&gt;"", $P7375&lt;&gt;"...", $P7375&lt;&gt;"입력오류", NOT(ISNUMBER(FIND($T$21:$T$34,$P7375)))),
            AND($P7375&lt;&gt;"", $P7375&lt;&gt;"...", $P7375&lt;&gt;"입력오류", $T$19=$P7375)
        )
    )
)</f>
        <v>0</v>
      </c>
    </row>
    <row r="7376" spans="9:17">
      <c r="I7376">
        <f t="shared" si="346"/>
        <v>7375</v>
      </c>
      <c r="J7376" t="e">
        <f t="shared" si="347"/>
        <v>#N/A</v>
      </c>
      <c r="K7376" t="e">
        <f t="shared" si="345"/>
        <v>#N/A</v>
      </c>
      <c r="L7376" t="b">
        <f>COUNTIF($N$2:N7376, N7376)=1</f>
        <v>0</v>
      </c>
      <c r="M7376" s="37">
        <f>IF( $Q7376, MAX($M$1:M7375)+1, 0)</f>
        <v>0</v>
      </c>
      <c r="N7376" t="e" cm="1">
        <f t="array" ref="N7376">INDEX($A$9:$F$1048576, $J7376, $K7376 )</f>
        <v>#N/A</v>
      </c>
      <c r="O7376" t="e" cm="1">
        <f t="array" ref="O7376">INDEX($B$9:$F$1048576, $J7376, $K7376 )</f>
        <v>#N/A</v>
      </c>
      <c r="P7376" t="str" cm="1">
        <f t="array" ref="P7376">IF( $L7376, TRIM(_xll.IMDP("IR", $G$5&amp;$N7376, $G$6)), "" )</f>
        <v/>
      </c>
      <c r="Q7376" t="b" cm="1">
        <f t="array" ref="Q7376">IF(
    $U$1=1, AND($P7376&lt;&gt;"", $P7376&lt;&gt;"...", $P7376&lt;&gt;"입력오류"),
    IF(
        $U$18=1, AND($P7376&lt;&gt;"", $P7376&lt;&gt;"...", $P7376&lt;&gt;"입력오류", ISNUMBER(FIND(INDEX($T$2:$T$7,$U$1),$P7376))),
        IF(
            $U$17="기타", AND($P7376&lt;&gt;"", $P7376&lt;&gt;"...", $P7376&lt;&gt;"입력오류", NOT(ISNUMBER(FIND($T$21:$T$34,$P7376)))),
            AND($P7376&lt;&gt;"", $P7376&lt;&gt;"...", $P7376&lt;&gt;"입력오류", $T$19=$P7376)
        )
    )
)</f>
        <v>0</v>
      </c>
    </row>
    <row r="7377" spans="9:17">
      <c r="I7377">
        <f t="shared" si="346"/>
        <v>7376</v>
      </c>
      <c r="J7377" t="e">
        <f t="shared" si="347"/>
        <v>#N/A</v>
      </c>
      <c r="K7377" t="e">
        <f t="shared" si="345"/>
        <v>#N/A</v>
      </c>
      <c r="L7377" t="b">
        <f>COUNTIF($N$2:N7377, N7377)=1</f>
        <v>0</v>
      </c>
      <c r="M7377" s="37">
        <f>IF( $Q7377, MAX($M$1:M7376)+1, 0)</f>
        <v>0</v>
      </c>
      <c r="N7377" t="e" cm="1">
        <f t="array" ref="N7377">INDEX($A$9:$F$1048576, $J7377, $K7377 )</f>
        <v>#N/A</v>
      </c>
      <c r="O7377" t="e" cm="1">
        <f t="array" ref="O7377">INDEX($B$9:$F$1048576, $J7377, $K7377 )</f>
        <v>#N/A</v>
      </c>
      <c r="P7377" t="str" cm="1">
        <f t="array" ref="P7377">IF( $L7377, TRIM(_xll.IMDP("IR", $G$5&amp;$N7377, $G$6)), "" )</f>
        <v/>
      </c>
      <c r="Q7377" t="b" cm="1">
        <f t="array" ref="Q7377">IF(
    $U$1=1, AND($P7377&lt;&gt;"", $P7377&lt;&gt;"...", $P7377&lt;&gt;"입력오류"),
    IF(
        $U$18=1, AND($P7377&lt;&gt;"", $P7377&lt;&gt;"...", $P7377&lt;&gt;"입력오류", ISNUMBER(FIND(INDEX($T$2:$T$7,$U$1),$P7377))),
        IF(
            $U$17="기타", AND($P7377&lt;&gt;"", $P7377&lt;&gt;"...", $P7377&lt;&gt;"입력오류", NOT(ISNUMBER(FIND($T$21:$T$34,$P7377)))),
            AND($P7377&lt;&gt;"", $P7377&lt;&gt;"...", $P7377&lt;&gt;"입력오류", $T$19=$P7377)
        )
    )
)</f>
        <v>0</v>
      </c>
    </row>
    <row r="7378" spans="9:17">
      <c r="I7378">
        <f t="shared" si="346"/>
        <v>7377</v>
      </c>
      <c r="J7378" t="e">
        <f t="shared" si="347"/>
        <v>#N/A</v>
      </c>
      <c r="K7378" t="e">
        <f t="shared" si="345"/>
        <v>#N/A</v>
      </c>
      <c r="L7378" t="b">
        <f>COUNTIF($N$2:N7378, N7378)=1</f>
        <v>0</v>
      </c>
      <c r="M7378" s="37">
        <f>IF( $Q7378, MAX($M$1:M7377)+1, 0)</f>
        <v>0</v>
      </c>
      <c r="N7378" t="e" cm="1">
        <f t="array" ref="N7378">INDEX($A$9:$F$1048576, $J7378, $K7378 )</f>
        <v>#N/A</v>
      </c>
      <c r="O7378" t="e" cm="1">
        <f t="array" ref="O7378">INDEX($B$9:$F$1048576, $J7378, $K7378 )</f>
        <v>#N/A</v>
      </c>
      <c r="P7378" t="str" cm="1">
        <f t="array" ref="P7378">IF( $L7378, TRIM(_xll.IMDP("IR", $G$5&amp;$N7378, $G$6)), "" )</f>
        <v/>
      </c>
      <c r="Q7378" t="b" cm="1">
        <f t="array" ref="Q7378">IF(
    $U$1=1, AND($P7378&lt;&gt;"", $P7378&lt;&gt;"...", $P7378&lt;&gt;"입력오류"),
    IF(
        $U$18=1, AND($P7378&lt;&gt;"", $P7378&lt;&gt;"...", $P7378&lt;&gt;"입력오류", ISNUMBER(FIND(INDEX($T$2:$T$7,$U$1),$P7378))),
        IF(
            $U$17="기타", AND($P7378&lt;&gt;"", $P7378&lt;&gt;"...", $P7378&lt;&gt;"입력오류", NOT(ISNUMBER(FIND($T$21:$T$34,$P7378)))),
            AND($P7378&lt;&gt;"", $P7378&lt;&gt;"...", $P7378&lt;&gt;"입력오류", $T$19=$P7378)
        )
    )
)</f>
        <v>0</v>
      </c>
    </row>
    <row r="7379" spans="9:17">
      <c r="I7379">
        <f t="shared" si="346"/>
        <v>7378</v>
      </c>
      <c r="J7379" t="e">
        <f t="shared" si="347"/>
        <v>#N/A</v>
      </c>
      <c r="K7379" t="e">
        <f t="shared" si="345"/>
        <v>#N/A</v>
      </c>
      <c r="L7379" t="b">
        <f>COUNTIF($N$2:N7379, N7379)=1</f>
        <v>0</v>
      </c>
      <c r="M7379" s="37">
        <f>IF( $Q7379, MAX($M$1:M7378)+1, 0)</f>
        <v>0</v>
      </c>
      <c r="N7379" t="e" cm="1">
        <f t="array" ref="N7379">INDEX($A$9:$F$1048576, $J7379, $K7379 )</f>
        <v>#N/A</v>
      </c>
      <c r="O7379" t="e" cm="1">
        <f t="array" ref="O7379">INDEX($B$9:$F$1048576, $J7379, $K7379 )</f>
        <v>#N/A</v>
      </c>
      <c r="P7379" t="str" cm="1">
        <f t="array" ref="P7379">IF( $L7379, TRIM(_xll.IMDP("IR", $G$5&amp;$N7379, $G$6)), "" )</f>
        <v/>
      </c>
      <c r="Q7379" t="b" cm="1">
        <f t="array" ref="Q7379">IF(
    $U$1=1, AND($P7379&lt;&gt;"", $P7379&lt;&gt;"...", $P7379&lt;&gt;"입력오류"),
    IF(
        $U$18=1, AND($P7379&lt;&gt;"", $P7379&lt;&gt;"...", $P7379&lt;&gt;"입력오류", ISNUMBER(FIND(INDEX($T$2:$T$7,$U$1),$P7379))),
        IF(
            $U$17="기타", AND($P7379&lt;&gt;"", $P7379&lt;&gt;"...", $P7379&lt;&gt;"입력오류", NOT(ISNUMBER(FIND($T$21:$T$34,$P7379)))),
            AND($P7379&lt;&gt;"", $P7379&lt;&gt;"...", $P7379&lt;&gt;"입력오류", $T$19=$P7379)
        )
    )
)</f>
        <v>0</v>
      </c>
    </row>
    <row r="7380" spans="9:17">
      <c r="I7380">
        <f t="shared" si="346"/>
        <v>7379</v>
      </c>
      <c r="J7380" t="e">
        <f t="shared" si="347"/>
        <v>#N/A</v>
      </c>
      <c r="K7380" t="e">
        <f t="shared" si="345"/>
        <v>#N/A</v>
      </c>
      <c r="L7380" t="b">
        <f>COUNTIF($N$2:N7380, N7380)=1</f>
        <v>0</v>
      </c>
      <c r="M7380" s="37">
        <f>IF( $Q7380, MAX($M$1:M7379)+1, 0)</f>
        <v>0</v>
      </c>
      <c r="N7380" t="e" cm="1">
        <f t="array" ref="N7380">INDEX($A$9:$F$1048576, $J7380, $K7380 )</f>
        <v>#N/A</v>
      </c>
      <c r="O7380" t="e" cm="1">
        <f t="array" ref="O7380">INDEX($B$9:$F$1048576, $J7380, $K7380 )</f>
        <v>#N/A</v>
      </c>
      <c r="P7380" t="str" cm="1">
        <f t="array" ref="P7380">IF( $L7380, TRIM(_xll.IMDP("IR", $G$5&amp;$N7380, $G$6)), "" )</f>
        <v/>
      </c>
      <c r="Q7380" t="b" cm="1">
        <f t="array" ref="Q7380">IF(
    $U$1=1, AND($P7380&lt;&gt;"", $P7380&lt;&gt;"...", $P7380&lt;&gt;"입력오류"),
    IF(
        $U$18=1, AND($P7380&lt;&gt;"", $P7380&lt;&gt;"...", $P7380&lt;&gt;"입력오류", ISNUMBER(FIND(INDEX($T$2:$T$7,$U$1),$P7380))),
        IF(
            $U$17="기타", AND($P7380&lt;&gt;"", $P7380&lt;&gt;"...", $P7380&lt;&gt;"입력오류", NOT(ISNUMBER(FIND($T$21:$T$34,$P7380)))),
            AND($P7380&lt;&gt;"", $P7380&lt;&gt;"...", $P7380&lt;&gt;"입력오류", $T$19=$P7380)
        )
    )
)</f>
        <v>0</v>
      </c>
    </row>
    <row r="7381" spans="9:17">
      <c r="I7381">
        <f t="shared" si="346"/>
        <v>7380</v>
      </c>
      <c r="J7381" t="e">
        <f t="shared" si="347"/>
        <v>#N/A</v>
      </c>
      <c r="K7381" t="e">
        <f t="shared" si="345"/>
        <v>#N/A</v>
      </c>
      <c r="L7381" t="b">
        <f>COUNTIF($N$2:N7381, N7381)=1</f>
        <v>0</v>
      </c>
      <c r="M7381" s="37">
        <f>IF( $Q7381, MAX($M$1:M7380)+1, 0)</f>
        <v>0</v>
      </c>
      <c r="N7381" t="e" cm="1">
        <f t="array" ref="N7381">INDEX($A$9:$F$1048576, $J7381, $K7381 )</f>
        <v>#N/A</v>
      </c>
      <c r="O7381" t="e" cm="1">
        <f t="array" ref="O7381">INDEX($B$9:$F$1048576, $J7381, $K7381 )</f>
        <v>#N/A</v>
      </c>
      <c r="P7381" t="str" cm="1">
        <f t="array" ref="P7381">IF( $L7381, TRIM(_xll.IMDP("IR", $G$5&amp;$N7381, $G$6)), "" )</f>
        <v/>
      </c>
      <c r="Q7381" t="b" cm="1">
        <f t="array" ref="Q7381">IF(
    $U$1=1, AND($P7381&lt;&gt;"", $P7381&lt;&gt;"...", $P7381&lt;&gt;"입력오류"),
    IF(
        $U$18=1, AND($P7381&lt;&gt;"", $P7381&lt;&gt;"...", $P7381&lt;&gt;"입력오류", ISNUMBER(FIND(INDEX($T$2:$T$7,$U$1),$P7381))),
        IF(
            $U$17="기타", AND($P7381&lt;&gt;"", $P7381&lt;&gt;"...", $P7381&lt;&gt;"입력오류", NOT(ISNUMBER(FIND($T$21:$T$34,$P7381)))),
            AND($P7381&lt;&gt;"", $P7381&lt;&gt;"...", $P7381&lt;&gt;"입력오류", $T$19=$P7381)
        )
    )
)</f>
        <v>0</v>
      </c>
    </row>
    <row r="7382" spans="9:17">
      <c r="I7382">
        <f t="shared" si="346"/>
        <v>7381</v>
      </c>
      <c r="J7382" t="e">
        <f t="shared" si="347"/>
        <v>#N/A</v>
      </c>
      <c r="K7382" t="e">
        <f t="shared" si="345"/>
        <v>#N/A</v>
      </c>
      <c r="L7382" t="b">
        <f>COUNTIF($N$2:N7382, N7382)=1</f>
        <v>0</v>
      </c>
      <c r="M7382" s="37">
        <f>IF( $Q7382, MAX($M$1:M7381)+1, 0)</f>
        <v>0</v>
      </c>
      <c r="N7382" t="e" cm="1">
        <f t="array" ref="N7382">INDEX($A$9:$F$1048576, $J7382, $K7382 )</f>
        <v>#N/A</v>
      </c>
      <c r="O7382" t="e" cm="1">
        <f t="array" ref="O7382">INDEX($B$9:$F$1048576, $J7382, $K7382 )</f>
        <v>#N/A</v>
      </c>
      <c r="P7382" t="str" cm="1">
        <f t="array" ref="P7382">IF( $L7382, TRIM(_xll.IMDP("IR", $G$5&amp;$N7382, $G$6)), "" )</f>
        <v/>
      </c>
      <c r="Q7382" t="b" cm="1">
        <f t="array" ref="Q7382">IF(
    $U$1=1, AND($P7382&lt;&gt;"", $P7382&lt;&gt;"...", $P7382&lt;&gt;"입력오류"),
    IF(
        $U$18=1, AND($P7382&lt;&gt;"", $P7382&lt;&gt;"...", $P7382&lt;&gt;"입력오류", ISNUMBER(FIND(INDEX($T$2:$T$7,$U$1),$P7382))),
        IF(
            $U$17="기타", AND($P7382&lt;&gt;"", $P7382&lt;&gt;"...", $P7382&lt;&gt;"입력오류", NOT(ISNUMBER(FIND($T$21:$T$34,$P7382)))),
            AND($P7382&lt;&gt;"", $P7382&lt;&gt;"...", $P7382&lt;&gt;"입력오류", $T$19=$P7382)
        )
    )
)</f>
        <v>0</v>
      </c>
    </row>
    <row r="7383" spans="9:17">
      <c r="I7383">
        <f t="shared" si="346"/>
        <v>7382</v>
      </c>
      <c r="J7383" t="e">
        <f t="shared" si="347"/>
        <v>#N/A</v>
      </c>
      <c r="K7383" t="e">
        <f t="shared" si="345"/>
        <v>#N/A</v>
      </c>
      <c r="L7383" t="b">
        <f>COUNTIF($N$2:N7383, N7383)=1</f>
        <v>0</v>
      </c>
      <c r="M7383" s="37">
        <f>IF( $Q7383, MAX($M$1:M7382)+1, 0)</f>
        <v>0</v>
      </c>
      <c r="N7383" t="e" cm="1">
        <f t="array" ref="N7383">INDEX($A$9:$F$1048576, $J7383, $K7383 )</f>
        <v>#N/A</v>
      </c>
      <c r="O7383" t="e" cm="1">
        <f t="array" ref="O7383">INDEX($B$9:$F$1048576, $J7383, $K7383 )</f>
        <v>#N/A</v>
      </c>
      <c r="P7383" t="str" cm="1">
        <f t="array" ref="P7383">IF( $L7383, TRIM(_xll.IMDP("IR", $G$5&amp;$N7383, $G$6)), "" )</f>
        <v/>
      </c>
      <c r="Q7383" t="b" cm="1">
        <f t="array" ref="Q7383">IF(
    $U$1=1, AND($P7383&lt;&gt;"", $P7383&lt;&gt;"...", $P7383&lt;&gt;"입력오류"),
    IF(
        $U$18=1, AND($P7383&lt;&gt;"", $P7383&lt;&gt;"...", $P7383&lt;&gt;"입력오류", ISNUMBER(FIND(INDEX($T$2:$T$7,$U$1),$P7383))),
        IF(
            $U$17="기타", AND($P7383&lt;&gt;"", $P7383&lt;&gt;"...", $P7383&lt;&gt;"입력오류", NOT(ISNUMBER(FIND($T$21:$T$34,$P7383)))),
            AND($P7383&lt;&gt;"", $P7383&lt;&gt;"...", $P7383&lt;&gt;"입력오류", $T$19=$P7383)
        )
    )
)</f>
        <v>0</v>
      </c>
    </row>
    <row r="7384" spans="9:17">
      <c r="I7384">
        <f t="shared" si="346"/>
        <v>7383</v>
      </c>
      <c r="J7384" t="e">
        <f t="shared" si="347"/>
        <v>#N/A</v>
      </c>
      <c r="K7384" t="e">
        <f t="shared" si="345"/>
        <v>#N/A</v>
      </c>
      <c r="L7384" t="b">
        <f>COUNTIF($N$2:N7384, N7384)=1</f>
        <v>0</v>
      </c>
      <c r="M7384" s="37">
        <f>IF( $Q7384, MAX($M$1:M7383)+1, 0)</f>
        <v>0</v>
      </c>
      <c r="N7384" t="e" cm="1">
        <f t="array" ref="N7384">INDEX($A$9:$F$1048576, $J7384, $K7384 )</f>
        <v>#N/A</v>
      </c>
      <c r="O7384" t="e" cm="1">
        <f t="array" ref="O7384">INDEX($B$9:$F$1048576, $J7384, $K7384 )</f>
        <v>#N/A</v>
      </c>
      <c r="P7384" t="str" cm="1">
        <f t="array" ref="P7384">IF( $L7384, TRIM(_xll.IMDP("IR", $G$5&amp;$N7384, $G$6)), "" )</f>
        <v/>
      </c>
      <c r="Q7384" t="b" cm="1">
        <f t="array" ref="Q7384">IF(
    $U$1=1, AND($P7384&lt;&gt;"", $P7384&lt;&gt;"...", $P7384&lt;&gt;"입력오류"),
    IF(
        $U$18=1, AND($P7384&lt;&gt;"", $P7384&lt;&gt;"...", $P7384&lt;&gt;"입력오류", ISNUMBER(FIND(INDEX($T$2:$T$7,$U$1),$P7384))),
        IF(
            $U$17="기타", AND($P7384&lt;&gt;"", $P7384&lt;&gt;"...", $P7384&lt;&gt;"입력오류", NOT(ISNUMBER(FIND($T$21:$T$34,$P7384)))),
            AND($P7384&lt;&gt;"", $P7384&lt;&gt;"...", $P7384&lt;&gt;"입력오류", $T$19=$P7384)
        )
    )
)</f>
        <v>0</v>
      </c>
    </row>
    <row r="7385" spans="9:17">
      <c r="I7385">
        <f t="shared" si="346"/>
        <v>7384</v>
      </c>
      <c r="J7385" t="e">
        <f t="shared" si="347"/>
        <v>#N/A</v>
      </c>
      <c r="K7385" t="e">
        <f t="shared" si="345"/>
        <v>#N/A</v>
      </c>
      <c r="L7385" t="b">
        <f>COUNTIF($N$2:N7385, N7385)=1</f>
        <v>0</v>
      </c>
      <c r="M7385" s="37">
        <f>IF( $Q7385, MAX($M$1:M7384)+1, 0)</f>
        <v>0</v>
      </c>
      <c r="N7385" t="e" cm="1">
        <f t="array" ref="N7385">INDEX($A$9:$F$1048576, $J7385, $K7385 )</f>
        <v>#N/A</v>
      </c>
      <c r="O7385" t="e" cm="1">
        <f t="array" ref="O7385">INDEX($B$9:$F$1048576, $J7385, $K7385 )</f>
        <v>#N/A</v>
      </c>
      <c r="P7385" t="str" cm="1">
        <f t="array" ref="P7385">IF( $L7385, TRIM(_xll.IMDP("IR", $G$5&amp;$N7385, $G$6)), "" )</f>
        <v/>
      </c>
      <c r="Q7385" t="b" cm="1">
        <f t="array" ref="Q7385">IF(
    $U$1=1, AND($P7385&lt;&gt;"", $P7385&lt;&gt;"...", $P7385&lt;&gt;"입력오류"),
    IF(
        $U$18=1, AND($P7385&lt;&gt;"", $P7385&lt;&gt;"...", $P7385&lt;&gt;"입력오류", ISNUMBER(FIND(INDEX($T$2:$T$7,$U$1),$P7385))),
        IF(
            $U$17="기타", AND($P7385&lt;&gt;"", $P7385&lt;&gt;"...", $P7385&lt;&gt;"입력오류", NOT(ISNUMBER(FIND($T$21:$T$34,$P7385)))),
            AND($P7385&lt;&gt;"", $P7385&lt;&gt;"...", $P7385&lt;&gt;"입력오류", $T$19=$P7385)
        )
    )
)</f>
        <v>0</v>
      </c>
    </row>
    <row r="7386" spans="9:17">
      <c r="I7386">
        <f t="shared" si="346"/>
        <v>7385</v>
      </c>
      <c r="J7386" t="e">
        <f t="shared" si="347"/>
        <v>#N/A</v>
      </c>
      <c r="K7386" t="e">
        <f t="shared" si="345"/>
        <v>#N/A</v>
      </c>
      <c r="L7386" t="b">
        <f>COUNTIF($N$2:N7386, N7386)=1</f>
        <v>0</v>
      </c>
      <c r="M7386" s="37">
        <f>IF( $Q7386, MAX($M$1:M7385)+1, 0)</f>
        <v>0</v>
      </c>
      <c r="N7386" t="e" cm="1">
        <f t="array" ref="N7386">INDEX($A$9:$F$1048576, $J7386, $K7386 )</f>
        <v>#N/A</v>
      </c>
      <c r="O7386" t="e" cm="1">
        <f t="array" ref="O7386">INDEX($B$9:$F$1048576, $J7386, $K7386 )</f>
        <v>#N/A</v>
      </c>
      <c r="P7386" t="str" cm="1">
        <f t="array" ref="P7386">IF( $L7386, TRIM(_xll.IMDP("IR", $G$5&amp;$N7386, $G$6)), "" )</f>
        <v/>
      </c>
      <c r="Q7386" t="b" cm="1">
        <f t="array" ref="Q7386">IF(
    $U$1=1, AND($P7386&lt;&gt;"", $P7386&lt;&gt;"...", $P7386&lt;&gt;"입력오류"),
    IF(
        $U$18=1, AND($P7386&lt;&gt;"", $P7386&lt;&gt;"...", $P7386&lt;&gt;"입력오류", ISNUMBER(FIND(INDEX($T$2:$T$7,$U$1),$P7386))),
        IF(
            $U$17="기타", AND($P7386&lt;&gt;"", $P7386&lt;&gt;"...", $P7386&lt;&gt;"입력오류", NOT(ISNUMBER(FIND($T$21:$T$34,$P7386)))),
            AND($P7386&lt;&gt;"", $P7386&lt;&gt;"...", $P7386&lt;&gt;"입력오류", $T$19=$P7386)
        )
    )
)</f>
        <v>0</v>
      </c>
    </row>
    <row r="7387" spans="9:17">
      <c r="I7387">
        <f t="shared" si="346"/>
        <v>7386</v>
      </c>
      <c r="J7387" t="e">
        <f t="shared" si="347"/>
        <v>#N/A</v>
      </c>
      <c r="K7387" t="e">
        <f t="shared" si="345"/>
        <v>#N/A</v>
      </c>
      <c r="L7387" t="b">
        <f>COUNTIF($N$2:N7387, N7387)=1</f>
        <v>0</v>
      </c>
      <c r="M7387" s="37">
        <f>IF( $Q7387, MAX($M$1:M7386)+1, 0)</f>
        <v>0</v>
      </c>
      <c r="N7387" t="e" cm="1">
        <f t="array" ref="N7387">INDEX($A$9:$F$1048576, $J7387, $K7387 )</f>
        <v>#N/A</v>
      </c>
      <c r="O7387" t="e" cm="1">
        <f t="array" ref="O7387">INDEX($B$9:$F$1048576, $J7387, $K7387 )</f>
        <v>#N/A</v>
      </c>
      <c r="P7387" t="str" cm="1">
        <f t="array" ref="P7387">IF( $L7387, TRIM(_xll.IMDP("IR", $G$5&amp;$N7387, $G$6)), "" )</f>
        <v/>
      </c>
      <c r="Q7387" t="b" cm="1">
        <f t="array" ref="Q7387">IF(
    $U$1=1, AND($P7387&lt;&gt;"", $P7387&lt;&gt;"...", $P7387&lt;&gt;"입력오류"),
    IF(
        $U$18=1, AND($P7387&lt;&gt;"", $P7387&lt;&gt;"...", $P7387&lt;&gt;"입력오류", ISNUMBER(FIND(INDEX($T$2:$T$7,$U$1),$P7387))),
        IF(
            $U$17="기타", AND($P7387&lt;&gt;"", $P7387&lt;&gt;"...", $P7387&lt;&gt;"입력오류", NOT(ISNUMBER(FIND($T$21:$T$34,$P7387)))),
            AND($P7387&lt;&gt;"", $P7387&lt;&gt;"...", $P7387&lt;&gt;"입력오류", $T$19=$P7387)
        )
    )
)</f>
        <v>0</v>
      </c>
    </row>
    <row r="7388" spans="9:17">
      <c r="I7388">
        <f t="shared" si="346"/>
        <v>7387</v>
      </c>
      <c r="J7388" t="e">
        <f t="shared" si="347"/>
        <v>#N/A</v>
      </c>
      <c r="K7388" t="e">
        <f t="shared" si="345"/>
        <v>#N/A</v>
      </c>
      <c r="L7388" t="b">
        <f>COUNTIF($N$2:N7388, N7388)=1</f>
        <v>0</v>
      </c>
      <c r="M7388" s="37">
        <f>IF( $Q7388, MAX($M$1:M7387)+1, 0)</f>
        <v>0</v>
      </c>
      <c r="N7388" t="e" cm="1">
        <f t="array" ref="N7388">INDEX($A$9:$F$1048576, $J7388, $K7388 )</f>
        <v>#N/A</v>
      </c>
      <c r="O7388" t="e" cm="1">
        <f t="array" ref="O7388">INDEX($B$9:$F$1048576, $J7388, $K7388 )</f>
        <v>#N/A</v>
      </c>
      <c r="P7388" t="str" cm="1">
        <f t="array" ref="P7388">IF( $L7388, TRIM(_xll.IMDP("IR", $G$5&amp;$N7388, $G$6)), "" )</f>
        <v/>
      </c>
      <c r="Q7388" t="b" cm="1">
        <f t="array" ref="Q7388">IF(
    $U$1=1, AND($P7388&lt;&gt;"", $P7388&lt;&gt;"...", $P7388&lt;&gt;"입력오류"),
    IF(
        $U$18=1, AND($P7388&lt;&gt;"", $P7388&lt;&gt;"...", $P7388&lt;&gt;"입력오류", ISNUMBER(FIND(INDEX($T$2:$T$7,$U$1),$P7388))),
        IF(
            $U$17="기타", AND($P7388&lt;&gt;"", $P7388&lt;&gt;"...", $P7388&lt;&gt;"입력오류", NOT(ISNUMBER(FIND($T$21:$T$34,$P7388)))),
            AND($P7388&lt;&gt;"", $P7388&lt;&gt;"...", $P7388&lt;&gt;"입력오류", $T$19=$P7388)
        )
    )
)</f>
        <v>0</v>
      </c>
    </row>
    <row r="7389" spans="9:17">
      <c r="I7389">
        <f t="shared" si="346"/>
        <v>7388</v>
      </c>
      <c r="J7389" t="e">
        <f t="shared" si="347"/>
        <v>#N/A</v>
      </c>
      <c r="K7389" t="e">
        <f t="shared" si="345"/>
        <v>#N/A</v>
      </c>
      <c r="L7389" t="b">
        <f>COUNTIF($N$2:N7389, N7389)=1</f>
        <v>0</v>
      </c>
      <c r="M7389" s="37">
        <f>IF( $Q7389, MAX($M$1:M7388)+1, 0)</f>
        <v>0</v>
      </c>
      <c r="N7389" t="e" cm="1">
        <f t="array" ref="N7389">INDEX($A$9:$F$1048576, $J7389, $K7389 )</f>
        <v>#N/A</v>
      </c>
      <c r="O7389" t="e" cm="1">
        <f t="array" ref="O7389">INDEX($B$9:$F$1048576, $J7389, $K7389 )</f>
        <v>#N/A</v>
      </c>
      <c r="P7389" t="str" cm="1">
        <f t="array" ref="P7389">IF( $L7389, TRIM(_xll.IMDP("IR", $G$5&amp;$N7389, $G$6)), "" )</f>
        <v/>
      </c>
      <c r="Q7389" t="b" cm="1">
        <f t="array" ref="Q7389">IF(
    $U$1=1, AND($P7389&lt;&gt;"", $P7389&lt;&gt;"...", $P7389&lt;&gt;"입력오류"),
    IF(
        $U$18=1, AND($P7389&lt;&gt;"", $P7389&lt;&gt;"...", $P7389&lt;&gt;"입력오류", ISNUMBER(FIND(INDEX($T$2:$T$7,$U$1),$P7389))),
        IF(
            $U$17="기타", AND($P7389&lt;&gt;"", $P7389&lt;&gt;"...", $P7389&lt;&gt;"입력오류", NOT(ISNUMBER(FIND($T$21:$T$34,$P7389)))),
            AND($P7389&lt;&gt;"", $P7389&lt;&gt;"...", $P7389&lt;&gt;"입력오류", $T$19=$P7389)
        )
    )
)</f>
        <v>0</v>
      </c>
    </row>
    <row r="7390" spans="9:17">
      <c r="I7390">
        <f t="shared" si="346"/>
        <v>7389</v>
      </c>
      <c r="J7390" t="e">
        <f t="shared" si="347"/>
        <v>#N/A</v>
      </c>
      <c r="K7390" t="e">
        <f t="shared" si="345"/>
        <v>#N/A</v>
      </c>
      <c r="L7390" t="b">
        <f>COUNTIF($N$2:N7390, N7390)=1</f>
        <v>0</v>
      </c>
      <c r="M7390" s="37">
        <f>IF( $Q7390, MAX($M$1:M7389)+1, 0)</f>
        <v>0</v>
      </c>
      <c r="N7390" t="e" cm="1">
        <f t="array" ref="N7390">INDEX($A$9:$F$1048576, $J7390, $K7390 )</f>
        <v>#N/A</v>
      </c>
      <c r="O7390" t="e" cm="1">
        <f t="array" ref="O7390">INDEX($B$9:$F$1048576, $J7390, $K7390 )</f>
        <v>#N/A</v>
      </c>
      <c r="P7390" t="str" cm="1">
        <f t="array" ref="P7390">IF( $L7390, TRIM(_xll.IMDP("IR", $G$5&amp;$N7390, $G$6)), "" )</f>
        <v/>
      </c>
      <c r="Q7390" t="b" cm="1">
        <f t="array" ref="Q7390">IF(
    $U$1=1, AND($P7390&lt;&gt;"", $P7390&lt;&gt;"...", $P7390&lt;&gt;"입력오류"),
    IF(
        $U$18=1, AND($P7390&lt;&gt;"", $P7390&lt;&gt;"...", $P7390&lt;&gt;"입력오류", ISNUMBER(FIND(INDEX($T$2:$T$7,$U$1),$P7390))),
        IF(
            $U$17="기타", AND($P7390&lt;&gt;"", $P7390&lt;&gt;"...", $P7390&lt;&gt;"입력오류", NOT(ISNUMBER(FIND($T$21:$T$34,$P7390)))),
            AND($P7390&lt;&gt;"", $P7390&lt;&gt;"...", $P7390&lt;&gt;"입력오류", $T$19=$P7390)
        )
    )
)</f>
        <v>0</v>
      </c>
    </row>
    <row r="7391" spans="9:17">
      <c r="I7391">
        <f t="shared" si="346"/>
        <v>7390</v>
      </c>
      <c r="J7391" t="e">
        <f t="shared" si="347"/>
        <v>#N/A</v>
      </c>
      <c r="K7391" t="e">
        <f t="shared" si="345"/>
        <v>#N/A</v>
      </c>
      <c r="L7391" t="b">
        <f>COUNTIF($N$2:N7391, N7391)=1</f>
        <v>0</v>
      </c>
      <c r="M7391" s="37">
        <f>IF( $Q7391, MAX($M$1:M7390)+1, 0)</f>
        <v>0</v>
      </c>
      <c r="N7391" t="e" cm="1">
        <f t="array" ref="N7391">INDEX($A$9:$F$1048576, $J7391, $K7391 )</f>
        <v>#N/A</v>
      </c>
      <c r="O7391" t="e" cm="1">
        <f t="array" ref="O7391">INDEX($B$9:$F$1048576, $J7391, $K7391 )</f>
        <v>#N/A</v>
      </c>
      <c r="P7391" t="str" cm="1">
        <f t="array" ref="P7391">IF( $L7391, TRIM(_xll.IMDP("IR", $G$5&amp;$N7391, $G$6)), "" )</f>
        <v/>
      </c>
      <c r="Q7391" t="b" cm="1">
        <f t="array" ref="Q7391">IF(
    $U$1=1, AND($P7391&lt;&gt;"", $P7391&lt;&gt;"...", $P7391&lt;&gt;"입력오류"),
    IF(
        $U$18=1, AND($P7391&lt;&gt;"", $P7391&lt;&gt;"...", $P7391&lt;&gt;"입력오류", ISNUMBER(FIND(INDEX($T$2:$T$7,$U$1),$P7391))),
        IF(
            $U$17="기타", AND($P7391&lt;&gt;"", $P7391&lt;&gt;"...", $P7391&lt;&gt;"입력오류", NOT(ISNUMBER(FIND($T$21:$T$34,$P7391)))),
            AND($P7391&lt;&gt;"", $P7391&lt;&gt;"...", $P7391&lt;&gt;"입력오류", $T$19=$P7391)
        )
    )
)</f>
        <v>0</v>
      </c>
    </row>
    <row r="7392" spans="9:17">
      <c r="I7392">
        <f t="shared" si="346"/>
        <v>7391</v>
      </c>
      <c r="J7392" t="e">
        <f t="shared" si="347"/>
        <v>#N/A</v>
      </c>
      <c r="K7392" t="e">
        <f t="shared" si="345"/>
        <v>#N/A</v>
      </c>
      <c r="L7392" t="b">
        <f>COUNTIF($N$2:N7392, N7392)=1</f>
        <v>0</v>
      </c>
      <c r="M7392" s="37">
        <f>IF( $Q7392, MAX($M$1:M7391)+1, 0)</f>
        <v>0</v>
      </c>
      <c r="N7392" t="e" cm="1">
        <f t="array" ref="N7392">INDEX($A$9:$F$1048576, $J7392, $K7392 )</f>
        <v>#N/A</v>
      </c>
      <c r="O7392" t="e" cm="1">
        <f t="array" ref="O7392">INDEX($B$9:$F$1048576, $J7392, $K7392 )</f>
        <v>#N/A</v>
      </c>
      <c r="P7392" t="str" cm="1">
        <f t="array" ref="P7392">IF( $L7392, TRIM(_xll.IMDP("IR", $G$5&amp;$N7392, $G$6)), "" )</f>
        <v/>
      </c>
      <c r="Q7392" t="b" cm="1">
        <f t="array" ref="Q7392">IF(
    $U$1=1, AND($P7392&lt;&gt;"", $P7392&lt;&gt;"...", $P7392&lt;&gt;"입력오류"),
    IF(
        $U$18=1, AND($P7392&lt;&gt;"", $P7392&lt;&gt;"...", $P7392&lt;&gt;"입력오류", ISNUMBER(FIND(INDEX($T$2:$T$7,$U$1),$P7392))),
        IF(
            $U$17="기타", AND($P7392&lt;&gt;"", $P7392&lt;&gt;"...", $P7392&lt;&gt;"입력오류", NOT(ISNUMBER(FIND($T$21:$T$34,$P7392)))),
            AND($P7392&lt;&gt;"", $P7392&lt;&gt;"...", $P7392&lt;&gt;"입력오류", $T$19=$P7392)
        )
    )
)</f>
        <v>0</v>
      </c>
    </row>
    <row r="7393" spans="9:17">
      <c r="I7393">
        <f t="shared" si="346"/>
        <v>7392</v>
      </c>
      <c r="J7393" t="e">
        <f t="shared" si="347"/>
        <v>#N/A</v>
      </c>
      <c r="K7393" t="e">
        <f t="shared" si="345"/>
        <v>#N/A</v>
      </c>
      <c r="L7393" t="b">
        <f>COUNTIF($N$2:N7393, N7393)=1</f>
        <v>0</v>
      </c>
      <c r="M7393" s="37">
        <f>IF( $Q7393, MAX($M$1:M7392)+1, 0)</f>
        <v>0</v>
      </c>
      <c r="N7393" t="e" cm="1">
        <f t="array" ref="N7393">INDEX($A$9:$F$1048576, $J7393, $K7393 )</f>
        <v>#N/A</v>
      </c>
      <c r="O7393" t="e" cm="1">
        <f t="array" ref="O7393">INDEX($B$9:$F$1048576, $J7393, $K7393 )</f>
        <v>#N/A</v>
      </c>
      <c r="P7393" t="str" cm="1">
        <f t="array" ref="P7393">IF( $L7393, TRIM(_xll.IMDP("IR", $G$5&amp;$N7393, $G$6)), "" )</f>
        <v/>
      </c>
      <c r="Q7393" t="b" cm="1">
        <f t="array" ref="Q7393">IF(
    $U$1=1, AND($P7393&lt;&gt;"", $P7393&lt;&gt;"...", $P7393&lt;&gt;"입력오류"),
    IF(
        $U$18=1, AND($P7393&lt;&gt;"", $P7393&lt;&gt;"...", $P7393&lt;&gt;"입력오류", ISNUMBER(FIND(INDEX($T$2:$T$7,$U$1),$P7393))),
        IF(
            $U$17="기타", AND($P7393&lt;&gt;"", $P7393&lt;&gt;"...", $P7393&lt;&gt;"입력오류", NOT(ISNUMBER(FIND($T$21:$T$34,$P7393)))),
            AND($P7393&lt;&gt;"", $P7393&lt;&gt;"...", $P7393&lt;&gt;"입력오류", $T$19=$P7393)
        )
    )
)</f>
        <v>0</v>
      </c>
    </row>
    <row r="7394" spans="9:17">
      <c r="I7394">
        <f t="shared" si="346"/>
        <v>7393</v>
      </c>
      <c r="J7394" t="e">
        <f t="shared" si="347"/>
        <v>#N/A</v>
      </c>
      <c r="K7394" t="e">
        <f t="shared" si="345"/>
        <v>#N/A</v>
      </c>
      <c r="L7394" t="b">
        <f>COUNTIF($N$2:N7394, N7394)=1</f>
        <v>0</v>
      </c>
      <c r="M7394" s="37">
        <f>IF( $Q7394, MAX($M$1:M7393)+1, 0)</f>
        <v>0</v>
      </c>
      <c r="N7394" t="e" cm="1">
        <f t="array" ref="N7394">INDEX($A$9:$F$1048576, $J7394, $K7394 )</f>
        <v>#N/A</v>
      </c>
      <c r="O7394" t="e" cm="1">
        <f t="array" ref="O7394">INDEX($B$9:$F$1048576, $J7394, $K7394 )</f>
        <v>#N/A</v>
      </c>
      <c r="P7394" t="str" cm="1">
        <f t="array" ref="P7394">IF( $L7394, TRIM(_xll.IMDP("IR", $G$5&amp;$N7394, $G$6)), "" )</f>
        <v/>
      </c>
      <c r="Q7394" t="b" cm="1">
        <f t="array" ref="Q7394">IF(
    $U$1=1, AND($P7394&lt;&gt;"", $P7394&lt;&gt;"...", $P7394&lt;&gt;"입력오류"),
    IF(
        $U$18=1, AND($P7394&lt;&gt;"", $P7394&lt;&gt;"...", $P7394&lt;&gt;"입력오류", ISNUMBER(FIND(INDEX($T$2:$T$7,$U$1),$P7394))),
        IF(
            $U$17="기타", AND($P7394&lt;&gt;"", $P7394&lt;&gt;"...", $P7394&lt;&gt;"입력오류", NOT(ISNUMBER(FIND($T$21:$T$34,$P7394)))),
            AND($P7394&lt;&gt;"", $P7394&lt;&gt;"...", $P7394&lt;&gt;"입력오류", $T$19=$P7394)
        )
    )
)</f>
        <v>0</v>
      </c>
    </row>
    <row r="7395" spans="9:17">
      <c r="I7395">
        <f t="shared" si="346"/>
        <v>7394</v>
      </c>
      <c r="J7395" t="e">
        <f t="shared" si="347"/>
        <v>#N/A</v>
      </c>
      <c r="K7395" t="e">
        <f t="shared" si="345"/>
        <v>#N/A</v>
      </c>
      <c r="L7395" t="b">
        <f>COUNTIF($N$2:N7395, N7395)=1</f>
        <v>0</v>
      </c>
      <c r="M7395" s="37">
        <f>IF( $Q7395, MAX($M$1:M7394)+1, 0)</f>
        <v>0</v>
      </c>
      <c r="N7395" t="e" cm="1">
        <f t="array" ref="N7395">INDEX($A$9:$F$1048576, $J7395, $K7395 )</f>
        <v>#N/A</v>
      </c>
      <c r="O7395" t="e" cm="1">
        <f t="array" ref="O7395">INDEX($B$9:$F$1048576, $J7395, $K7395 )</f>
        <v>#N/A</v>
      </c>
      <c r="P7395" t="str" cm="1">
        <f t="array" ref="P7395">IF( $L7395, TRIM(_xll.IMDP("IR", $G$5&amp;$N7395, $G$6)), "" )</f>
        <v/>
      </c>
      <c r="Q7395" t="b" cm="1">
        <f t="array" ref="Q7395">IF(
    $U$1=1, AND($P7395&lt;&gt;"", $P7395&lt;&gt;"...", $P7395&lt;&gt;"입력오류"),
    IF(
        $U$18=1, AND($P7395&lt;&gt;"", $P7395&lt;&gt;"...", $P7395&lt;&gt;"입력오류", ISNUMBER(FIND(INDEX($T$2:$T$7,$U$1),$P7395))),
        IF(
            $U$17="기타", AND($P7395&lt;&gt;"", $P7395&lt;&gt;"...", $P7395&lt;&gt;"입력오류", NOT(ISNUMBER(FIND($T$21:$T$34,$P7395)))),
            AND($P7395&lt;&gt;"", $P7395&lt;&gt;"...", $P7395&lt;&gt;"입력오류", $T$19=$P7395)
        )
    )
)</f>
        <v>0</v>
      </c>
    </row>
    <row r="7396" spans="9:17">
      <c r="I7396">
        <f t="shared" si="346"/>
        <v>7395</v>
      </c>
      <c r="J7396" t="e">
        <f t="shared" si="347"/>
        <v>#N/A</v>
      </c>
      <c r="K7396" t="e">
        <f t="shared" si="345"/>
        <v>#N/A</v>
      </c>
      <c r="L7396" t="b">
        <f>COUNTIF($N$2:N7396, N7396)=1</f>
        <v>0</v>
      </c>
      <c r="M7396" s="37">
        <f>IF( $Q7396, MAX($M$1:M7395)+1, 0)</f>
        <v>0</v>
      </c>
      <c r="N7396" t="e" cm="1">
        <f t="array" ref="N7396">INDEX($A$9:$F$1048576, $J7396, $K7396 )</f>
        <v>#N/A</v>
      </c>
      <c r="O7396" t="e" cm="1">
        <f t="array" ref="O7396">INDEX($B$9:$F$1048576, $J7396, $K7396 )</f>
        <v>#N/A</v>
      </c>
      <c r="P7396" t="str" cm="1">
        <f t="array" ref="P7396">IF( $L7396, TRIM(_xll.IMDP("IR", $G$5&amp;$N7396, $G$6)), "" )</f>
        <v/>
      </c>
      <c r="Q7396" t="b" cm="1">
        <f t="array" ref="Q7396">IF(
    $U$1=1, AND($P7396&lt;&gt;"", $P7396&lt;&gt;"...", $P7396&lt;&gt;"입력오류"),
    IF(
        $U$18=1, AND($P7396&lt;&gt;"", $P7396&lt;&gt;"...", $P7396&lt;&gt;"입력오류", ISNUMBER(FIND(INDEX($T$2:$T$7,$U$1),$P7396))),
        IF(
            $U$17="기타", AND($P7396&lt;&gt;"", $P7396&lt;&gt;"...", $P7396&lt;&gt;"입력오류", NOT(ISNUMBER(FIND($T$21:$T$34,$P7396)))),
            AND($P7396&lt;&gt;"", $P7396&lt;&gt;"...", $P7396&lt;&gt;"입력오류", $T$19=$P7396)
        )
    )
)</f>
        <v>0</v>
      </c>
    </row>
    <row r="7397" spans="9:17">
      <c r="I7397">
        <f t="shared" si="346"/>
        <v>7396</v>
      </c>
      <c r="J7397" t="e">
        <f t="shared" si="347"/>
        <v>#N/A</v>
      </c>
      <c r="K7397" t="e">
        <f t="shared" si="345"/>
        <v>#N/A</v>
      </c>
      <c r="L7397" t="b">
        <f>COUNTIF($N$2:N7397, N7397)=1</f>
        <v>0</v>
      </c>
      <c r="M7397" s="37">
        <f>IF( $Q7397, MAX($M$1:M7396)+1, 0)</f>
        <v>0</v>
      </c>
      <c r="N7397" t="e" cm="1">
        <f t="array" ref="N7397">INDEX($A$9:$F$1048576, $J7397, $K7397 )</f>
        <v>#N/A</v>
      </c>
      <c r="O7397" t="e" cm="1">
        <f t="array" ref="O7397">INDEX($B$9:$F$1048576, $J7397, $K7397 )</f>
        <v>#N/A</v>
      </c>
      <c r="P7397" t="str" cm="1">
        <f t="array" ref="P7397">IF( $L7397, TRIM(_xll.IMDP("IR", $G$5&amp;$N7397, $G$6)), "" )</f>
        <v/>
      </c>
      <c r="Q7397" t="b" cm="1">
        <f t="array" ref="Q7397">IF(
    $U$1=1, AND($P7397&lt;&gt;"", $P7397&lt;&gt;"...", $P7397&lt;&gt;"입력오류"),
    IF(
        $U$18=1, AND($P7397&lt;&gt;"", $P7397&lt;&gt;"...", $P7397&lt;&gt;"입력오류", ISNUMBER(FIND(INDEX($T$2:$T$7,$U$1),$P7397))),
        IF(
            $U$17="기타", AND($P7397&lt;&gt;"", $P7397&lt;&gt;"...", $P7397&lt;&gt;"입력오류", NOT(ISNUMBER(FIND($T$21:$T$34,$P7397)))),
            AND($P7397&lt;&gt;"", $P7397&lt;&gt;"...", $P7397&lt;&gt;"입력오류", $T$19=$P7397)
        )
    )
)</f>
        <v>0</v>
      </c>
    </row>
    <row r="7398" spans="9:17">
      <c r="I7398">
        <f t="shared" si="346"/>
        <v>7397</v>
      </c>
      <c r="J7398" t="e">
        <f t="shared" si="347"/>
        <v>#N/A</v>
      </c>
      <c r="K7398" t="e">
        <f t="shared" si="345"/>
        <v>#N/A</v>
      </c>
      <c r="L7398" t="b">
        <f>COUNTIF($N$2:N7398, N7398)=1</f>
        <v>0</v>
      </c>
      <c r="M7398" s="37">
        <f>IF( $Q7398, MAX($M$1:M7397)+1, 0)</f>
        <v>0</v>
      </c>
      <c r="N7398" t="e" cm="1">
        <f t="array" ref="N7398">INDEX($A$9:$F$1048576, $J7398, $K7398 )</f>
        <v>#N/A</v>
      </c>
      <c r="O7398" t="e" cm="1">
        <f t="array" ref="O7398">INDEX($B$9:$F$1048576, $J7398, $K7398 )</f>
        <v>#N/A</v>
      </c>
      <c r="P7398" t="str" cm="1">
        <f t="array" ref="P7398">IF( $L7398, TRIM(_xll.IMDP("IR", $G$5&amp;$N7398, $G$6)), "" )</f>
        <v/>
      </c>
      <c r="Q7398" t="b" cm="1">
        <f t="array" ref="Q7398">IF(
    $U$1=1, AND($P7398&lt;&gt;"", $P7398&lt;&gt;"...", $P7398&lt;&gt;"입력오류"),
    IF(
        $U$18=1, AND($P7398&lt;&gt;"", $P7398&lt;&gt;"...", $P7398&lt;&gt;"입력오류", ISNUMBER(FIND(INDEX($T$2:$T$7,$U$1),$P7398))),
        IF(
            $U$17="기타", AND($P7398&lt;&gt;"", $P7398&lt;&gt;"...", $P7398&lt;&gt;"입력오류", NOT(ISNUMBER(FIND($T$21:$T$34,$P7398)))),
            AND($P7398&lt;&gt;"", $P7398&lt;&gt;"...", $P7398&lt;&gt;"입력오류", $T$19=$P7398)
        )
    )
)</f>
        <v>0</v>
      </c>
    </row>
    <row r="7399" spans="9:17">
      <c r="I7399">
        <f t="shared" si="346"/>
        <v>7398</v>
      </c>
      <c r="J7399" t="e">
        <f t="shared" si="347"/>
        <v>#N/A</v>
      </c>
      <c r="K7399" t="e">
        <f t="shared" si="345"/>
        <v>#N/A</v>
      </c>
      <c r="L7399" t="b">
        <f>COUNTIF($N$2:N7399, N7399)=1</f>
        <v>0</v>
      </c>
      <c r="M7399" s="37">
        <f>IF( $Q7399, MAX($M$1:M7398)+1, 0)</f>
        <v>0</v>
      </c>
      <c r="N7399" t="e" cm="1">
        <f t="array" ref="N7399">INDEX($A$9:$F$1048576, $J7399, $K7399 )</f>
        <v>#N/A</v>
      </c>
      <c r="O7399" t="e" cm="1">
        <f t="array" ref="O7399">INDEX($B$9:$F$1048576, $J7399, $K7399 )</f>
        <v>#N/A</v>
      </c>
      <c r="P7399" t="str" cm="1">
        <f t="array" ref="P7399">IF( $L7399, TRIM(_xll.IMDP("IR", $G$5&amp;$N7399, $G$6)), "" )</f>
        <v/>
      </c>
      <c r="Q7399" t="b" cm="1">
        <f t="array" ref="Q7399">IF(
    $U$1=1, AND($P7399&lt;&gt;"", $P7399&lt;&gt;"...", $P7399&lt;&gt;"입력오류"),
    IF(
        $U$18=1, AND($P7399&lt;&gt;"", $P7399&lt;&gt;"...", $P7399&lt;&gt;"입력오류", ISNUMBER(FIND(INDEX($T$2:$T$7,$U$1),$P7399))),
        IF(
            $U$17="기타", AND($P7399&lt;&gt;"", $P7399&lt;&gt;"...", $P7399&lt;&gt;"입력오류", NOT(ISNUMBER(FIND($T$21:$T$34,$P7399)))),
            AND($P7399&lt;&gt;"", $P7399&lt;&gt;"...", $P7399&lt;&gt;"입력오류", $T$19=$P7399)
        )
    )
)</f>
        <v>0</v>
      </c>
    </row>
    <row r="7400" spans="9:17">
      <c r="I7400">
        <f t="shared" si="346"/>
        <v>7399</v>
      </c>
      <c r="J7400" t="e">
        <f t="shared" si="347"/>
        <v>#N/A</v>
      </c>
      <c r="K7400" t="e">
        <f t="shared" si="345"/>
        <v>#N/A</v>
      </c>
      <c r="L7400" t="b">
        <f>COUNTIF($N$2:N7400, N7400)=1</f>
        <v>0</v>
      </c>
      <c r="M7400" s="37">
        <f>IF( $Q7400, MAX($M$1:M7399)+1, 0)</f>
        <v>0</v>
      </c>
      <c r="N7400" t="e" cm="1">
        <f t="array" ref="N7400">INDEX($A$9:$F$1048576, $J7400, $K7400 )</f>
        <v>#N/A</v>
      </c>
      <c r="O7400" t="e" cm="1">
        <f t="array" ref="O7400">INDEX($B$9:$F$1048576, $J7400, $K7400 )</f>
        <v>#N/A</v>
      </c>
      <c r="P7400" t="str" cm="1">
        <f t="array" ref="P7400">IF( $L7400, TRIM(_xll.IMDP("IR", $G$5&amp;$N7400, $G$6)), "" )</f>
        <v/>
      </c>
      <c r="Q7400" t="b" cm="1">
        <f t="array" ref="Q7400">IF(
    $U$1=1, AND($P7400&lt;&gt;"", $P7400&lt;&gt;"...", $P7400&lt;&gt;"입력오류"),
    IF(
        $U$18=1, AND($P7400&lt;&gt;"", $P7400&lt;&gt;"...", $P7400&lt;&gt;"입력오류", ISNUMBER(FIND(INDEX($T$2:$T$7,$U$1),$P7400))),
        IF(
            $U$17="기타", AND($P7400&lt;&gt;"", $P7400&lt;&gt;"...", $P7400&lt;&gt;"입력오류", NOT(ISNUMBER(FIND($T$21:$T$34,$P7400)))),
            AND($P7400&lt;&gt;"", $P7400&lt;&gt;"...", $P7400&lt;&gt;"입력오류", $T$19=$P7400)
        )
    )
)</f>
        <v>0</v>
      </c>
    </row>
    <row r="7401" spans="9:17">
      <c r="I7401">
        <f t="shared" si="346"/>
        <v>7400</v>
      </c>
      <c r="J7401" t="e">
        <f t="shared" si="347"/>
        <v>#N/A</v>
      </c>
      <c r="K7401" t="e">
        <f t="shared" si="345"/>
        <v>#N/A</v>
      </c>
      <c r="L7401" t="b">
        <f>COUNTIF($N$2:N7401, N7401)=1</f>
        <v>0</v>
      </c>
      <c r="M7401" s="37">
        <f>IF( $Q7401, MAX($M$1:M7400)+1, 0)</f>
        <v>0</v>
      </c>
      <c r="N7401" t="e" cm="1">
        <f t="array" ref="N7401">INDEX($A$9:$F$1048576, $J7401, $K7401 )</f>
        <v>#N/A</v>
      </c>
      <c r="O7401" t="e" cm="1">
        <f t="array" ref="O7401">INDEX($B$9:$F$1048576, $J7401, $K7401 )</f>
        <v>#N/A</v>
      </c>
      <c r="P7401" t="str" cm="1">
        <f t="array" ref="P7401">IF( $L7401, TRIM(_xll.IMDP("IR", $G$5&amp;$N7401, $G$6)), "" )</f>
        <v/>
      </c>
      <c r="Q7401" t="b" cm="1">
        <f t="array" ref="Q7401">IF(
    $U$1=1, AND($P7401&lt;&gt;"", $P7401&lt;&gt;"...", $P7401&lt;&gt;"입력오류"),
    IF(
        $U$18=1, AND($P7401&lt;&gt;"", $P7401&lt;&gt;"...", $P7401&lt;&gt;"입력오류", ISNUMBER(FIND(INDEX($T$2:$T$7,$U$1),$P7401))),
        IF(
            $U$17="기타", AND($P7401&lt;&gt;"", $P7401&lt;&gt;"...", $P7401&lt;&gt;"입력오류", NOT(ISNUMBER(FIND($T$21:$T$34,$P7401)))),
            AND($P7401&lt;&gt;"", $P7401&lt;&gt;"...", $P7401&lt;&gt;"입력오류", $T$19=$P7401)
        )
    )
)</f>
        <v>0</v>
      </c>
    </row>
    <row r="7402" spans="9:17">
      <c r="I7402">
        <f t="shared" si="346"/>
        <v>7401</v>
      </c>
      <c r="J7402" t="e">
        <f t="shared" si="347"/>
        <v>#N/A</v>
      </c>
      <c r="K7402" t="e">
        <f t="shared" si="345"/>
        <v>#N/A</v>
      </c>
      <c r="L7402" t="b">
        <f>COUNTIF($N$2:N7402, N7402)=1</f>
        <v>0</v>
      </c>
      <c r="M7402" s="37">
        <f>IF( $Q7402, MAX($M$1:M7401)+1, 0)</f>
        <v>0</v>
      </c>
      <c r="N7402" t="e" cm="1">
        <f t="array" ref="N7402">INDEX($A$9:$F$1048576, $J7402, $K7402 )</f>
        <v>#N/A</v>
      </c>
      <c r="O7402" t="e" cm="1">
        <f t="array" ref="O7402">INDEX($B$9:$F$1048576, $J7402, $K7402 )</f>
        <v>#N/A</v>
      </c>
      <c r="P7402" t="str" cm="1">
        <f t="array" ref="P7402">IF( $L7402, TRIM(_xll.IMDP("IR", $G$5&amp;$N7402, $G$6)), "" )</f>
        <v/>
      </c>
      <c r="Q7402" t="b" cm="1">
        <f t="array" ref="Q7402">IF(
    $U$1=1, AND($P7402&lt;&gt;"", $P7402&lt;&gt;"...", $P7402&lt;&gt;"입력오류"),
    IF(
        $U$18=1, AND($P7402&lt;&gt;"", $P7402&lt;&gt;"...", $P7402&lt;&gt;"입력오류", ISNUMBER(FIND(INDEX($T$2:$T$7,$U$1),$P7402))),
        IF(
            $U$17="기타", AND($P7402&lt;&gt;"", $P7402&lt;&gt;"...", $P7402&lt;&gt;"입력오류", NOT(ISNUMBER(FIND($T$21:$T$34,$P7402)))),
            AND($P7402&lt;&gt;"", $P7402&lt;&gt;"...", $P7402&lt;&gt;"입력오류", $T$19=$P7402)
        )
    )
)</f>
        <v>0</v>
      </c>
    </row>
    <row r="7403" spans="9:17">
      <c r="I7403">
        <f t="shared" si="346"/>
        <v>7402</v>
      </c>
      <c r="J7403" t="e">
        <f t="shared" si="347"/>
        <v>#N/A</v>
      </c>
      <c r="K7403" t="e">
        <f t="shared" si="345"/>
        <v>#N/A</v>
      </c>
      <c r="L7403" t="b">
        <f>COUNTIF($N$2:N7403, N7403)=1</f>
        <v>0</v>
      </c>
      <c r="M7403" s="37">
        <f>IF( $Q7403, MAX($M$1:M7402)+1, 0)</f>
        <v>0</v>
      </c>
      <c r="N7403" t="e" cm="1">
        <f t="array" ref="N7403">INDEX($A$9:$F$1048576, $J7403, $K7403 )</f>
        <v>#N/A</v>
      </c>
      <c r="O7403" t="e" cm="1">
        <f t="array" ref="O7403">INDEX($B$9:$F$1048576, $J7403, $K7403 )</f>
        <v>#N/A</v>
      </c>
      <c r="P7403" t="str" cm="1">
        <f t="array" ref="P7403">IF( $L7403, TRIM(_xll.IMDP("IR", $G$5&amp;$N7403, $G$6)), "" )</f>
        <v/>
      </c>
      <c r="Q7403" t="b" cm="1">
        <f t="array" ref="Q7403">IF(
    $U$1=1, AND($P7403&lt;&gt;"", $P7403&lt;&gt;"...", $P7403&lt;&gt;"입력오류"),
    IF(
        $U$18=1, AND($P7403&lt;&gt;"", $P7403&lt;&gt;"...", $P7403&lt;&gt;"입력오류", ISNUMBER(FIND(INDEX($T$2:$T$7,$U$1),$P7403))),
        IF(
            $U$17="기타", AND($P7403&lt;&gt;"", $P7403&lt;&gt;"...", $P7403&lt;&gt;"입력오류", NOT(ISNUMBER(FIND($T$21:$T$34,$P7403)))),
            AND($P7403&lt;&gt;"", $P7403&lt;&gt;"...", $P7403&lt;&gt;"입력오류", $T$19=$P7403)
        )
    )
)</f>
        <v>0</v>
      </c>
    </row>
    <row r="7404" spans="9:17">
      <c r="I7404">
        <f t="shared" si="346"/>
        <v>7403</v>
      </c>
      <c r="J7404" t="e">
        <f t="shared" si="347"/>
        <v>#N/A</v>
      </c>
      <c r="K7404" t="e">
        <f t="shared" si="345"/>
        <v>#N/A</v>
      </c>
      <c r="L7404" t="b">
        <f>COUNTIF($N$2:N7404, N7404)=1</f>
        <v>0</v>
      </c>
      <c r="M7404" s="37">
        <f>IF( $Q7404, MAX($M$1:M7403)+1, 0)</f>
        <v>0</v>
      </c>
      <c r="N7404" t="e" cm="1">
        <f t="array" ref="N7404">INDEX($A$9:$F$1048576, $J7404, $K7404 )</f>
        <v>#N/A</v>
      </c>
      <c r="O7404" t="e" cm="1">
        <f t="array" ref="O7404">INDEX($B$9:$F$1048576, $J7404, $K7404 )</f>
        <v>#N/A</v>
      </c>
      <c r="P7404" t="str" cm="1">
        <f t="array" ref="P7404">IF( $L7404, TRIM(_xll.IMDP("IR", $G$5&amp;$N7404, $G$6)), "" )</f>
        <v/>
      </c>
      <c r="Q7404" t="b" cm="1">
        <f t="array" ref="Q7404">IF(
    $U$1=1, AND($P7404&lt;&gt;"", $P7404&lt;&gt;"...", $P7404&lt;&gt;"입력오류"),
    IF(
        $U$18=1, AND($P7404&lt;&gt;"", $P7404&lt;&gt;"...", $P7404&lt;&gt;"입력오류", ISNUMBER(FIND(INDEX($T$2:$T$7,$U$1),$P7404))),
        IF(
            $U$17="기타", AND($P7404&lt;&gt;"", $P7404&lt;&gt;"...", $P7404&lt;&gt;"입력오류", NOT(ISNUMBER(FIND($T$21:$T$34,$P7404)))),
            AND($P7404&lt;&gt;"", $P7404&lt;&gt;"...", $P7404&lt;&gt;"입력오류", $T$19=$P7404)
        )
    )
)</f>
        <v>0</v>
      </c>
    </row>
    <row r="7405" spans="9:17">
      <c r="I7405">
        <f t="shared" si="346"/>
        <v>7404</v>
      </c>
      <c r="J7405" t="e">
        <f t="shared" si="347"/>
        <v>#N/A</v>
      </c>
      <c r="K7405" t="e">
        <f t="shared" si="345"/>
        <v>#N/A</v>
      </c>
      <c r="L7405" t="b">
        <f>COUNTIF($N$2:N7405, N7405)=1</f>
        <v>0</v>
      </c>
      <c r="M7405" s="37">
        <f>IF( $Q7405, MAX($M$1:M7404)+1, 0)</f>
        <v>0</v>
      </c>
      <c r="N7405" t="e" cm="1">
        <f t="array" ref="N7405">INDEX($A$9:$F$1048576, $J7405, $K7405 )</f>
        <v>#N/A</v>
      </c>
      <c r="O7405" t="e" cm="1">
        <f t="array" ref="O7405">INDEX($B$9:$F$1048576, $J7405, $K7405 )</f>
        <v>#N/A</v>
      </c>
      <c r="P7405" t="str" cm="1">
        <f t="array" ref="P7405">IF( $L7405, TRIM(_xll.IMDP("IR", $G$5&amp;$N7405, $G$6)), "" )</f>
        <v/>
      </c>
      <c r="Q7405" t="b" cm="1">
        <f t="array" ref="Q7405">IF(
    $U$1=1, AND($P7405&lt;&gt;"", $P7405&lt;&gt;"...", $P7405&lt;&gt;"입력오류"),
    IF(
        $U$18=1, AND($P7405&lt;&gt;"", $P7405&lt;&gt;"...", $P7405&lt;&gt;"입력오류", ISNUMBER(FIND(INDEX($T$2:$T$7,$U$1),$P7405))),
        IF(
            $U$17="기타", AND($P7405&lt;&gt;"", $P7405&lt;&gt;"...", $P7405&lt;&gt;"입력오류", NOT(ISNUMBER(FIND($T$21:$T$34,$P7405)))),
            AND($P7405&lt;&gt;"", $P7405&lt;&gt;"...", $P7405&lt;&gt;"입력오류", $T$19=$P7405)
        )
    )
)</f>
        <v>0</v>
      </c>
    </row>
    <row r="7406" spans="9:17">
      <c r="I7406">
        <f t="shared" si="346"/>
        <v>7405</v>
      </c>
      <c r="J7406" t="e">
        <f t="shared" si="347"/>
        <v>#N/A</v>
      </c>
      <c r="K7406" t="e">
        <f t="shared" si="345"/>
        <v>#N/A</v>
      </c>
      <c r="L7406" t="b">
        <f>COUNTIF($N$2:N7406, N7406)=1</f>
        <v>0</v>
      </c>
      <c r="M7406" s="37">
        <f>IF( $Q7406, MAX($M$1:M7405)+1, 0)</f>
        <v>0</v>
      </c>
      <c r="N7406" t="e" cm="1">
        <f t="array" ref="N7406">INDEX($A$9:$F$1048576, $J7406, $K7406 )</f>
        <v>#N/A</v>
      </c>
      <c r="O7406" t="e" cm="1">
        <f t="array" ref="O7406">INDEX($B$9:$F$1048576, $J7406, $K7406 )</f>
        <v>#N/A</v>
      </c>
      <c r="P7406" t="str" cm="1">
        <f t="array" ref="P7406">IF( $L7406, TRIM(_xll.IMDP("IR", $G$5&amp;$N7406, $G$6)), "" )</f>
        <v/>
      </c>
      <c r="Q7406" t="b" cm="1">
        <f t="array" ref="Q7406">IF(
    $U$1=1, AND($P7406&lt;&gt;"", $P7406&lt;&gt;"...", $P7406&lt;&gt;"입력오류"),
    IF(
        $U$18=1, AND($P7406&lt;&gt;"", $P7406&lt;&gt;"...", $P7406&lt;&gt;"입력오류", ISNUMBER(FIND(INDEX($T$2:$T$7,$U$1),$P7406))),
        IF(
            $U$17="기타", AND($P7406&lt;&gt;"", $P7406&lt;&gt;"...", $P7406&lt;&gt;"입력오류", NOT(ISNUMBER(FIND($T$21:$T$34,$P7406)))),
            AND($P7406&lt;&gt;"", $P7406&lt;&gt;"...", $P7406&lt;&gt;"입력오류", $T$19=$P7406)
        )
    )
)</f>
        <v>0</v>
      </c>
    </row>
    <row r="7407" spans="9:17">
      <c r="I7407">
        <f t="shared" si="346"/>
        <v>7406</v>
      </c>
      <c r="J7407" t="e">
        <f t="shared" si="347"/>
        <v>#N/A</v>
      </c>
      <c r="K7407" t="e">
        <f t="shared" si="345"/>
        <v>#N/A</v>
      </c>
      <c r="L7407" t="b">
        <f>COUNTIF($N$2:N7407, N7407)=1</f>
        <v>0</v>
      </c>
      <c r="M7407" s="37">
        <f>IF( $Q7407, MAX($M$1:M7406)+1, 0)</f>
        <v>0</v>
      </c>
      <c r="N7407" t="e" cm="1">
        <f t="array" ref="N7407">INDEX($A$9:$F$1048576, $J7407, $K7407 )</f>
        <v>#N/A</v>
      </c>
      <c r="O7407" t="e" cm="1">
        <f t="array" ref="O7407">INDEX($B$9:$F$1048576, $J7407, $K7407 )</f>
        <v>#N/A</v>
      </c>
      <c r="P7407" t="str" cm="1">
        <f t="array" ref="P7407">IF( $L7407, TRIM(_xll.IMDP("IR", $G$5&amp;$N7407, $G$6)), "" )</f>
        <v/>
      </c>
      <c r="Q7407" t="b" cm="1">
        <f t="array" ref="Q7407">IF(
    $U$1=1, AND($P7407&lt;&gt;"", $P7407&lt;&gt;"...", $P7407&lt;&gt;"입력오류"),
    IF(
        $U$18=1, AND($P7407&lt;&gt;"", $P7407&lt;&gt;"...", $P7407&lt;&gt;"입력오류", ISNUMBER(FIND(INDEX($T$2:$T$7,$U$1),$P7407))),
        IF(
            $U$17="기타", AND($P7407&lt;&gt;"", $P7407&lt;&gt;"...", $P7407&lt;&gt;"입력오류", NOT(ISNUMBER(FIND($T$21:$T$34,$P7407)))),
            AND($P7407&lt;&gt;"", $P7407&lt;&gt;"...", $P7407&lt;&gt;"입력오류", $T$19=$P7407)
        )
    )
)</f>
        <v>0</v>
      </c>
    </row>
    <row r="7408" spans="9:17">
      <c r="I7408">
        <f t="shared" si="346"/>
        <v>7407</v>
      </c>
      <c r="J7408" t="e">
        <f t="shared" si="347"/>
        <v>#N/A</v>
      </c>
      <c r="K7408" t="e">
        <f t="shared" si="345"/>
        <v>#N/A</v>
      </c>
      <c r="L7408" t="b">
        <f>COUNTIF($N$2:N7408, N7408)=1</f>
        <v>0</v>
      </c>
      <c r="M7408" s="37">
        <f>IF( $Q7408, MAX($M$1:M7407)+1, 0)</f>
        <v>0</v>
      </c>
      <c r="N7408" t="e" cm="1">
        <f t="array" ref="N7408">INDEX($A$9:$F$1048576, $J7408, $K7408 )</f>
        <v>#N/A</v>
      </c>
      <c r="O7408" t="e" cm="1">
        <f t="array" ref="O7408">INDEX($B$9:$F$1048576, $J7408, $K7408 )</f>
        <v>#N/A</v>
      </c>
      <c r="P7408" t="str" cm="1">
        <f t="array" ref="P7408">IF( $L7408, TRIM(_xll.IMDP("IR", $G$5&amp;$N7408, $G$6)), "" )</f>
        <v/>
      </c>
      <c r="Q7408" t="b" cm="1">
        <f t="array" ref="Q7408">IF(
    $U$1=1, AND($P7408&lt;&gt;"", $P7408&lt;&gt;"...", $P7408&lt;&gt;"입력오류"),
    IF(
        $U$18=1, AND($P7408&lt;&gt;"", $P7408&lt;&gt;"...", $P7408&lt;&gt;"입력오류", ISNUMBER(FIND(INDEX($T$2:$T$7,$U$1),$P7408))),
        IF(
            $U$17="기타", AND($P7408&lt;&gt;"", $P7408&lt;&gt;"...", $P7408&lt;&gt;"입력오류", NOT(ISNUMBER(FIND($T$21:$T$34,$P7408)))),
            AND($P7408&lt;&gt;"", $P7408&lt;&gt;"...", $P7408&lt;&gt;"입력오류", $T$19=$P7408)
        )
    )
)</f>
        <v>0</v>
      </c>
    </row>
    <row r="7409" spans="9:17">
      <c r="I7409">
        <f t="shared" si="346"/>
        <v>7408</v>
      </c>
      <c r="J7409" t="e">
        <f t="shared" si="347"/>
        <v>#N/A</v>
      </c>
      <c r="K7409" t="e">
        <f t="shared" si="345"/>
        <v>#N/A</v>
      </c>
      <c r="L7409" t="b">
        <f>COUNTIF($N$2:N7409, N7409)=1</f>
        <v>0</v>
      </c>
      <c r="M7409" s="37">
        <f>IF( $Q7409, MAX($M$1:M7408)+1, 0)</f>
        <v>0</v>
      </c>
      <c r="N7409" t="e" cm="1">
        <f t="array" ref="N7409">INDEX($A$9:$F$1048576, $J7409, $K7409 )</f>
        <v>#N/A</v>
      </c>
      <c r="O7409" t="e" cm="1">
        <f t="array" ref="O7409">INDEX($B$9:$F$1048576, $J7409, $K7409 )</f>
        <v>#N/A</v>
      </c>
      <c r="P7409" t="str" cm="1">
        <f t="array" ref="P7409">IF( $L7409, TRIM(_xll.IMDP("IR", $G$5&amp;$N7409, $G$6)), "" )</f>
        <v/>
      </c>
      <c r="Q7409" t="b" cm="1">
        <f t="array" ref="Q7409">IF(
    $U$1=1, AND($P7409&lt;&gt;"", $P7409&lt;&gt;"...", $P7409&lt;&gt;"입력오류"),
    IF(
        $U$18=1, AND($P7409&lt;&gt;"", $P7409&lt;&gt;"...", $P7409&lt;&gt;"입력오류", ISNUMBER(FIND(INDEX($T$2:$T$7,$U$1),$P7409))),
        IF(
            $U$17="기타", AND($P7409&lt;&gt;"", $P7409&lt;&gt;"...", $P7409&lt;&gt;"입력오류", NOT(ISNUMBER(FIND($T$21:$T$34,$P7409)))),
            AND($P7409&lt;&gt;"", $P7409&lt;&gt;"...", $P7409&lt;&gt;"입력오류", $T$19=$P7409)
        )
    )
)</f>
        <v>0</v>
      </c>
    </row>
    <row r="7410" spans="9:17">
      <c r="I7410">
        <f t="shared" si="346"/>
        <v>7409</v>
      </c>
      <c r="J7410" t="e">
        <f t="shared" si="347"/>
        <v>#N/A</v>
      </c>
      <c r="K7410" t="e">
        <f t="shared" si="345"/>
        <v>#N/A</v>
      </c>
      <c r="L7410" t="b">
        <f>COUNTIF($N$2:N7410, N7410)=1</f>
        <v>0</v>
      </c>
      <c r="M7410" s="37">
        <f>IF( $Q7410, MAX($M$1:M7409)+1, 0)</f>
        <v>0</v>
      </c>
      <c r="N7410" t="e" cm="1">
        <f t="array" ref="N7410">INDEX($A$9:$F$1048576, $J7410, $K7410 )</f>
        <v>#N/A</v>
      </c>
      <c r="O7410" t="e" cm="1">
        <f t="array" ref="O7410">INDEX($B$9:$F$1048576, $J7410, $K7410 )</f>
        <v>#N/A</v>
      </c>
      <c r="P7410" t="str" cm="1">
        <f t="array" ref="P7410">IF( $L7410, TRIM(_xll.IMDP("IR", $G$5&amp;$N7410, $G$6)), "" )</f>
        <v/>
      </c>
      <c r="Q7410" t="b" cm="1">
        <f t="array" ref="Q7410">IF(
    $U$1=1, AND($P7410&lt;&gt;"", $P7410&lt;&gt;"...", $P7410&lt;&gt;"입력오류"),
    IF(
        $U$18=1, AND($P7410&lt;&gt;"", $P7410&lt;&gt;"...", $P7410&lt;&gt;"입력오류", ISNUMBER(FIND(INDEX($T$2:$T$7,$U$1),$P7410))),
        IF(
            $U$17="기타", AND($P7410&lt;&gt;"", $P7410&lt;&gt;"...", $P7410&lt;&gt;"입력오류", NOT(ISNUMBER(FIND($T$21:$T$34,$P7410)))),
            AND($P7410&lt;&gt;"", $P7410&lt;&gt;"...", $P7410&lt;&gt;"입력오류", $T$19=$P7410)
        )
    )
)</f>
        <v>0</v>
      </c>
    </row>
    <row r="7411" spans="9:17">
      <c r="I7411">
        <f t="shared" si="346"/>
        <v>7410</v>
      </c>
      <c r="J7411" t="e">
        <f t="shared" si="347"/>
        <v>#N/A</v>
      </c>
      <c r="K7411" t="e">
        <f t="shared" si="345"/>
        <v>#N/A</v>
      </c>
      <c r="L7411" t="b">
        <f>COUNTIF($N$2:N7411, N7411)=1</f>
        <v>0</v>
      </c>
      <c r="M7411" s="37">
        <f>IF( $Q7411, MAX($M$1:M7410)+1, 0)</f>
        <v>0</v>
      </c>
      <c r="N7411" t="e" cm="1">
        <f t="array" ref="N7411">INDEX($A$9:$F$1048576, $J7411, $K7411 )</f>
        <v>#N/A</v>
      </c>
      <c r="O7411" t="e" cm="1">
        <f t="array" ref="O7411">INDEX($B$9:$F$1048576, $J7411, $K7411 )</f>
        <v>#N/A</v>
      </c>
      <c r="P7411" t="str" cm="1">
        <f t="array" ref="P7411">IF( $L7411, TRIM(_xll.IMDP("IR", $G$5&amp;$N7411, $G$6)), "" )</f>
        <v/>
      </c>
      <c r="Q7411" t="b" cm="1">
        <f t="array" ref="Q7411">IF(
    $U$1=1, AND($P7411&lt;&gt;"", $P7411&lt;&gt;"...", $P7411&lt;&gt;"입력오류"),
    IF(
        $U$18=1, AND($P7411&lt;&gt;"", $P7411&lt;&gt;"...", $P7411&lt;&gt;"입력오류", ISNUMBER(FIND(INDEX($T$2:$T$7,$U$1),$P7411))),
        IF(
            $U$17="기타", AND($P7411&lt;&gt;"", $P7411&lt;&gt;"...", $P7411&lt;&gt;"입력오류", NOT(ISNUMBER(FIND($T$21:$T$34,$P7411)))),
            AND($P7411&lt;&gt;"", $P7411&lt;&gt;"...", $P7411&lt;&gt;"입력오류", $T$19=$P7411)
        )
    )
)</f>
        <v>0</v>
      </c>
    </row>
    <row r="7412" spans="9:17">
      <c r="I7412">
        <f t="shared" si="346"/>
        <v>7411</v>
      </c>
      <c r="J7412" t="e">
        <f t="shared" si="347"/>
        <v>#N/A</v>
      </c>
      <c r="K7412" t="e">
        <f t="shared" si="345"/>
        <v>#N/A</v>
      </c>
      <c r="L7412" t="b">
        <f>COUNTIF($N$2:N7412, N7412)=1</f>
        <v>0</v>
      </c>
      <c r="M7412" s="37">
        <f>IF( $Q7412, MAX($M$1:M7411)+1, 0)</f>
        <v>0</v>
      </c>
      <c r="N7412" t="e" cm="1">
        <f t="array" ref="N7412">INDEX($A$9:$F$1048576, $J7412, $K7412 )</f>
        <v>#N/A</v>
      </c>
      <c r="O7412" t="e" cm="1">
        <f t="array" ref="O7412">INDEX($B$9:$F$1048576, $J7412, $K7412 )</f>
        <v>#N/A</v>
      </c>
      <c r="P7412" t="str" cm="1">
        <f t="array" ref="P7412">IF( $L7412, TRIM(_xll.IMDP("IR", $G$5&amp;$N7412, $G$6)), "" )</f>
        <v/>
      </c>
      <c r="Q7412" t="b" cm="1">
        <f t="array" ref="Q7412">IF(
    $U$1=1, AND($P7412&lt;&gt;"", $P7412&lt;&gt;"...", $P7412&lt;&gt;"입력오류"),
    IF(
        $U$18=1, AND($P7412&lt;&gt;"", $P7412&lt;&gt;"...", $P7412&lt;&gt;"입력오류", ISNUMBER(FIND(INDEX($T$2:$T$7,$U$1),$P7412))),
        IF(
            $U$17="기타", AND($P7412&lt;&gt;"", $P7412&lt;&gt;"...", $P7412&lt;&gt;"입력오류", NOT(ISNUMBER(FIND($T$21:$T$34,$P7412)))),
            AND($P7412&lt;&gt;"", $P7412&lt;&gt;"...", $P7412&lt;&gt;"입력오류", $T$19=$P7412)
        )
    )
)</f>
        <v>0</v>
      </c>
    </row>
    <row r="7413" spans="9:17">
      <c r="I7413">
        <f t="shared" si="346"/>
        <v>7412</v>
      </c>
      <c r="J7413" t="e">
        <f t="shared" si="347"/>
        <v>#N/A</v>
      </c>
      <c r="K7413" t="e">
        <f t="shared" si="345"/>
        <v>#N/A</v>
      </c>
      <c r="L7413" t="b">
        <f>COUNTIF($N$2:N7413, N7413)=1</f>
        <v>0</v>
      </c>
      <c r="M7413" s="37">
        <f>IF( $Q7413, MAX($M$1:M7412)+1, 0)</f>
        <v>0</v>
      </c>
      <c r="N7413" t="e" cm="1">
        <f t="array" ref="N7413">INDEX($A$9:$F$1048576, $J7413, $K7413 )</f>
        <v>#N/A</v>
      </c>
      <c r="O7413" t="e" cm="1">
        <f t="array" ref="O7413">INDEX($B$9:$F$1048576, $J7413, $K7413 )</f>
        <v>#N/A</v>
      </c>
      <c r="P7413" t="str" cm="1">
        <f t="array" ref="P7413">IF( $L7413, TRIM(_xll.IMDP("IR", $G$5&amp;$N7413, $G$6)), "" )</f>
        <v/>
      </c>
      <c r="Q7413" t="b" cm="1">
        <f t="array" ref="Q7413">IF(
    $U$1=1, AND($P7413&lt;&gt;"", $P7413&lt;&gt;"...", $P7413&lt;&gt;"입력오류"),
    IF(
        $U$18=1, AND($P7413&lt;&gt;"", $P7413&lt;&gt;"...", $P7413&lt;&gt;"입력오류", ISNUMBER(FIND(INDEX($T$2:$T$7,$U$1),$P7413))),
        IF(
            $U$17="기타", AND($P7413&lt;&gt;"", $P7413&lt;&gt;"...", $P7413&lt;&gt;"입력오류", NOT(ISNUMBER(FIND($T$21:$T$34,$P7413)))),
            AND($P7413&lt;&gt;"", $P7413&lt;&gt;"...", $P7413&lt;&gt;"입력오류", $T$19=$P7413)
        )
    )
)</f>
        <v>0</v>
      </c>
    </row>
    <row r="7414" spans="9:17">
      <c r="I7414">
        <f t="shared" si="346"/>
        <v>7413</v>
      </c>
      <c r="J7414" t="e">
        <f t="shared" si="347"/>
        <v>#N/A</v>
      </c>
      <c r="K7414" t="e">
        <f t="shared" si="345"/>
        <v>#N/A</v>
      </c>
      <c r="L7414" t="b">
        <f>COUNTIF($N$2:N7414, N7414)=1</f>
        <v>0</v>
      </c>
      <c r="M7414" s="37">
        <f>IF( $Q7414, MAX($M$1:M7413)+1, 0)</f>
        <v>0</v>
      </c>
      <c r="N7414" t="e" cm="1">
        <f t="array" ref="N7414">INDEX($A$9:$F$1048576, $J7414, $K7414 )</f>
        <v>#N/A</v>
      </c>
      <c r="O7414" t="e" cm="1">
        <f t="array" ref="O7414">INDEX($B$9:$F$1048576, $J7414, $K7414 )</f>
        <v>#N/A</v>
      </c>
      <c r="P7414" t="str" cm="1">
        <f t="array" ref="P7414">IF( $L7414, TRIM(_xll.IMDP("IR", $G$5&amp;$N7414, $G$6)), "" )</f>
        <v/>
      </c>
      <c r="Q7414" t="b" cm="1">
        <f t="array" ref="Q7414">IF(
    $U$1=1, AND($P7414&lt;&gt;"", $P7414&lt;&gt;"...", $P7414&lt;&gt;"입력오류"),
    IF(
        $U$18=1, AND($P7414&lt;&gt;"", $P7414&lt;&gt;"...", $P7414&lt;&gt;"입력오류", ISNUMBER(FIND(INDEX($T$2:$T$7,$U$1),$P7414))),
        IF(
            $U$17="기타", AND($P7414&lt;&gt;"", $P7414&lt;&gt;"...", $P7414&lt;&gt;"입력오류", NOT(ISNUMBER(FIND($T$21:$T$34,$P7414)))),
            AND($P7414&lt;&gt;"", $P7414&lt;&gt;"...", $P7414&lt;&gt;"입력오류", $T$19=$P7414)
        )
    )
)</f>
        <v>0</v>
      </c>
    </row>
    <row r="7415" spans="9:17">
      <c r="I7415">
        <f t="shared" si="346"/>
        <v>7414</v>
      </c>
      <c r="J7415" t="e">
        <f t="shared" si="347"/>
        <v>#N/A</v>
      </c>
      <c r="K7415" t="e">
        <f t="shared" si="345"/>
        <v>#N/A</v>
      </c>
      <c r="L7415" t="b">
        <f>COUNTIF($N$2:N7415, N7415)=1</f>
        <v>0</v>
      </c>
      <c r="M7415" s="37">
        <f>IF( $Q7415, MAX($M$1:M7414)+1, 0)</f>
        <v>0</v>
      </c>
      <c r="N7415" t="e" cm="1">
        <f t="array" ref="N7415">INDEX($A$9:$F$1048576, $J7415, $K7415 )</f>
        <v>#N/A</v>
      </c>
      <c r="O7415" t="e" cm="1">
        <f t="array" ref="O7415">INDEX($B$9:$F$1048576, $J7415, $K7415 )</f>
        <v>#N/A</v>
      </c>
      <c r="P7415" t="str" cm="1">
        <f t="array" ref="P7415">IF( $L7415, TRIM(_xll.IMDP("IR", $G$5&amp;$N7415, $G$6)), "" )</f>
        <v/>
      </c>
      <c r="Q7415" t="b" cm="1">
        <f t="array" ref="Q7415">IF(
    $U$1=1, AND($P7415&lt;&gt;"", $P7415&lt;&gt;"...", $P7415&lt;&gt;"입력오류"),
    IF(
        $U$18=1, AND($P7415&lt;&gt;"", $P7415&lt;&gt;"...", $P7415&lt;&gt;"입력오류", ISNUMBER(FIND(INDEX($T$2:$T$7,$U$1),$P7415))),
        IF(
            $U$17="기타", AND($P7415&lt;&gt;"", $P7415&lt;&gt;"...", $P7415&lt;&gt;"입력오류", NOT(ISNUMBER(FIND($T$21:$T$34,$P7415)))),
            AND($P7415&lt;&gt;"", $P7415&lt;&gt;"...", $P7415&lt;&gt;"입력오류", $T$19=$P7415)
        )
    )
)</f>
        <v>0</v>
      </c>
    </row>
    <row r="7416" spans="9:17">
      <c r="I7416">
        <f t="shared" si="346"/>
        <v>7415</v>
      </c>
      <c r="J7416" t="e">
        <f t="shared" si="347"/>
        <v>#N/A</v>
      </c>
      <c r="K7416" t="e">
        <f t="shared" si="345"/>
        <v>#N/A</v>
      </c>
      <c r="L7416" t="b">
        <f>COUNTIF($N$2:N7416, N7416)=1</f>
        <v>0</v>
      </c>
      <c r="M7416" s="37">
        <f>IF( $Q7416, MAX($M$1:M7415)+1, 0)</f>
        <v>0</v>
      </c>
      <c r="N7416" t="e" cm="1">
        <f t="array" ref="N7416">INDEX($A$9:$F$1048576, $J7416, $K7416 )</f>
        <v>#N/A</v>
      </c>
      <c r="O7416" t="e" cm="1">
        <f t="array" ref="O7416">INDEX($B$9:$F$1048576, $J7416, $K7416 )</f>
        <v>#N/A</v>
      </c>
      <c r="P7416" t="str" cm="1">
        <f t="array" ref="P7416">IF( $L7416, TRIM(_xll.IMDP("IR", $G$5&amp;$N7416, $G$6)), "" )</f>
        <v/>
      </c>
      <c r="Q7416" t="b" cm="1">
        <f t="array" ref="Q7416">IF(
    $U$1=1, AND($P7416&lt;&gt;"", $P7416&lt;&gt;"...", $P7416&lt;&gt;"입력오류"),
    IF(
        $U$18=1, AND($P7416&lt;&gt;"", $P7416&lt;&gt;"...", $P7416&lt;&gt;"입력오류", ISNUMBER(FIND(INDEX($T$2:$T$7,$U$1),$P7416))),
        IF(
            $U$17="기타", AND($P7416&lt;&gt;"", $P7416&lt;&gt;"...", $P7416&lt;&gt;"입력오류", NOT(ISNUMBER(FIND($T$21:$T$34,$P7416)))),
            AND($P7416&lt;&gt;"", $P7416&lt;&gt;"...", $P7416&lt;&gt;"입력오류", $T$19=$P7416)
        )
    )
)</f>
        <v>0</v>
      </c>
    </row>
    <row r="7417" spans="9:17">
      <c r="I7417">
        <f t="shared" si="346"/>
        <v>7416</v>
      </c>
      <c r="J7417" t="e">
        <f t="shared" si="347"/>
        <v>#N/A</v>
      </c>
      <c r="K7417" t="e">
        <f t="shared" si="345"/>
        <v>#N/A</v>
      </c>
      <c r="L7417" t="b">
        <f>COUNTIF($N$2:N7417, N7417)=1</f>
        <v>0</v>
      </c>
      <c r="M7417" s="37">
        <f>IF( $Q7417, MAX($M$1:M7416)+1, 0)</f>
        <v>0</v>
      </c>
      <c r="N7417" t="e" cm="1">
        <f t="array" ref="N7417">INDEX($A$9:$F$1048576, $J7417, $K7417 )</f>
        <v>#N/A</v>
      </c>
      <c r="O7417" t="e" cm="1">
        <f t="array" ref="O7417">INDEX($B$9:$F$1048576, $J7417, $K7417 )</f>
        <v>#N/A</v>
      </c>
      <c r="P7417" t="str" cm="1">
        <f t="array" ref="P7417">IF( $L7417, TRIM(_xll.IMDP("IR", $G$5&amp;$N7417, $G$6)), "" )</f>
        <v/>
      </c>
      <c r="Q7417" t="b" cm="1">
        <f t="array" ref="Q7417">IF(
    $U$1=1, AND($P7417&lt;&gt;"", $P7417&lt;&gt;"...", $P7417&lt;&gt;"입력오류"),
    IF(
        $U$18=1, AND($P7417&lt;&gt;"", $P7417&lt;&gt;"...", $P7417&lt;&gt;"입력오류", ISNUMBER(FIND(INDEX($T$2:$T$7,$U$1),$P7417))),
        IF(
            $U$17="기타", AND($P7417&lt;&gt;"", $P7417&lt;&gt;"...", $P7417&lt;&gt;"입력오류", NOT(ISNUMBER(FIND($T$21:$T$34,$P7417)))),
            AND($P7417&lt;&gt;"", $P7417&lt;&gt;"...", $P7417&lt;&gt;"입력오류", $T$19=$P7417)
        )
    )
)</f>
        <v>0</v>
      </c>
    </row>
    <row r="7418" spans="9:17">
      <c r="I7418">
        <f t="shared" si="346"/>
        <v>7417</v>
      </c>
      <c r="J7418" t="e">
        <f t="shared" si="347"/>
        <v>#N/A</v>
      </c>
      <c r="K7418" t="e">
        <f t="shared" si="345"/>
        <v>#N/A</v>
      </c>
      <c r="L7418" t="b">
        <f>COUNTIF($N$2:N7418, N7418)=1</f>
        <v>0</v>
      </c>
      <c r="M7418" s="37">
        <f>IF( $Q7418, MAX($M$1:M7417)+1, 0)</f>
        <v>0</v>
      </c>
      <c r="N7418" t="e" cm="1">
        <f t="array" ref="N7418">INDEX($A$9:$F$1048576, $J7418, $K7418 )</f>
        <v>#N/A</v>
      </c>
      <c r="O7418" t="e" cm="1">
        <f t="array" ref="O7418">INDEX($B$9:$F$1048576, $J7418, $K7418 )</f>
        <v>#N/A</v>
      </c>
      <c r="P7418" t="str" cm="1">
        <f t="array" ref="P7418">IF( $L7418, TRIM(_xll.IMDP("IR", $G$5&amp;$N7418, $G$6)), "" )</f>
        <v/>
      </c>
      <c r="Q7418" t="b" cm="1">
        <f t="array" ref="Q7418">IF(
    $U$1=1, AND($P7418&lt;&gt;"", $P7418&lt;&gt;"...", $P7418&lt;&gt;"입력오류"),
    IF(
        $U$18=1, AND($P7418&lt;&gt;"", $P7418&lt;&gt;"...", $P7418&lt;&gt;"입력오류", ISNUMBER(FIND(INDEX($T$2:$T$7,$U$1),$P7418))),
        IF(
            $U$17="기타", AND($P7418&lt;&gt;"", $P7418&lt;&gt;"...", $P7418&lt;&gt;"입력오류", NOT(ISNUMBER(FIND($T$21:$T$34,$P7418)))),
            AND($P7418&lt;&gt;"", $P7418&lt;&gt;"...", $P7418&lt;&gt;"입력오류", $T$19=$P7418)
        )
    )
)</f>
        <v>0</v>
      </c>
    </row>
    <row r="7419" spans="9:17">
      <c r="I7419">
        <f t="shared" si="346"/>
        <v>7418</v>
      </c>
      <c r="J7419" t="e">
        <f t="shared" si="347"/>
        <v>#N/A</v>
      </c>
      <c r="K7419" t="e">
        <f t="shared" si="345"/>
        <v>#N/A</v>
      </c>
      <c r="L7419" t="b">
        <f>COUNTIF($N$2:N7419, N7419)=1</f>
        <v>0</v>
      </c>
      <c r="M7419" s="37">
        <f>IF( $Q7419, MAX($M$1:M7418)+1, 0)</f>
        <v>0</v>
      </c>
      <c r="N7419" t="e" cm="1">
        <f t="array" ref="N7419">INDEX($A$9:$F$1048576, $J7419, $K7419 )</f>
        <v>#N/A</v>
      </c>
      <c r="O7419" t="e" cm="1">
        <f t="array" ref="O7419">INDEX($B$9:$F$1048576, $J7419, $K7419 )</f>
        <v>#N/A</v>
      </c>
      <c r="P7419" t="str" cm="1">
        <f t="array" ref="P7419">IF( $L7419, TRIM(_xll.IMDP("IR", $G$5&amp;$N7419, $G$6)), "" )</f>
        <v/>
      </c>
      <c r="Q7419" t="b" cm="1">
        <f t="array" ref="Q7419">IF(
    $U$1=1, AND($P7419&lt;&gt;"", $P7419&lt;&gt;"...", $P7419&lt;&gt;"입력오류"),
    IF(
        $U$18=1, AND($P7419&lt;&gt;"", $P7419&lt;&gt;"...", $P7419&lt;&gt;"입력오류", ISNUMBER(FIND(INDEX($T$2:$T$7,$U$1),$P7419))),
        IF(
            $U$17="기타", AND($P7419&lt;&gt;"", $P7419&lt;&gt;"...", $P7419&lt;&gt;"입력오류", NOT(ISNUMBER(FIND($T$21:$T$34,$P7419)))),
            AND($P7419&lt;&gt;"", $P7419&lt;&gt;"...", $P7419&lt;&gt;"입력오류", $T$19=$P7419)
        )
    )
)</f>
        <v>0</v>
      </c>
    </row>
    <row r="7420" spans="9:17">
      <c r="I7420">
        <f t="shared" si="346"/>
        <v>7419</v>
      </c>
      <c r="J7420" t="e">
        <f t="shared" si="347"/>
        <v>#N/A</v>
      </c>
      <c r="K7420" t="e">
        <f t="shared" si="345"/>
        <v>#N/A</v>
      </c>
      <c r="L7420" t="b">
        <f>COUNTIF($N$2:N7420, N7420)=1</f>
        <v>0</v>
      </c>
      <c r="M7420" s="37">
        <f>IF( $Q7420, MAX($M$1:M7419)+1, 0)</f>
        <v>0</v>
      </c>
      <c r="N7420" t="e" cm="1">
        <f t="array" ref="N7420">INDEX($A$9:$F$1048576, $J7420, $K7420 )</f>
        <v>#N/A</v>
      </c>
      <c r="O7420" t="e" cm="1">
        <f t="array" ref="O7420">INDEX($B$9:$F$1048576, $J7420, $K7420 )</f>
        <v>#N/A</v>
      </c>
      <c r="P7420" t="str" cm="1">
        <f t="array" ref="P7420">IF( $L7420, TRIM(_xll.IMDP("IR", $G$5&amp;$N7420, $G$6)), "" )</f>
        <v/>
      </c>
      <c r="Q7420" t="b" cm="1">
        <f t="array" ref="Q7420">IF(
    $U$1=1, AND($P7420&lt;&gt;"", $P7420&lt;&gt;"...", $P7420&lt;&gt;"입력오류"),
    IF(
        $U$18=1, AND($P7420&lt;&gt;"", $P7420&lt;&gt;"...", $P7420&lt;&gt;"입력오류", ISNUMBER(FIND(INDEX($T$2:$T$7,$U$1),$P7420))),
        IF(
            $U$17="기타", AND($P7420&lt;&gt;"", $P7420&lt;&gt;"...", $P7420&lt;&gt;"입력오류", NOT(ISNUMBER(FIND($T$21:$T$34,$P7420)))),
            AND($P7420&lt;&gt;"", $P7420&lt;&gt;"...", $P7420&lt;&gt;"입력오류", $T$19=$P7420)
        )
    )
)</f>
        <v>0</v>
      </c>
    </row>
    <row r="7421" spans="9:17">
      <c r="I7421">
        <f t="shared" si="346"/>
        <v>7420</v>
      </c>
      <c r="J7421" t="e">
        <f t="shared" si="347"/>
        <v>#N/A</v>
      </c>
      <c r="K7421" t="e">
        <f t="shared" si="345"/>
        <v>#N/A</v>
      </c>
      <c r="L7421" t="b">
        <f>COUNTIF($N$2:N7421, N7421)=1</f>
        <v>0</v>
      </c>
      <c r="M7421" s="37">
        <f>IF( $Q7421, MAX($M$1:M7420)+1, 0)</f>
        <v>0</v>
      </c>
      <c r="N7421" t="e" cm="1">
        <f t="array" ref="N7421">INDEX($A$9:$F$1048576, $J7421, $K7421 )</f>
        <v>#N/A</v>
      </c>
      <c r="O7421" t="e" cm="1">
        <f t="array" ref="O7421">INDEX($B$9:$F$1048576, $J7421, $K7421 )</f>
        <v>#N/A</v>
      </c>
      <c r="P7421" t="str" cm="1">
        <f t="array" ref="P7421">IF( $L7421, TRIM(_xll.IMDP("IR", $G$5&amp;$N7421, $G$6)), "" )</f>
        <v/>
      </c>
      <c r="Q7421" t="b" cm="1">
        <f t="array" ref="Q7421">IF(
    $U$1=1, AND($P7421&lt;&gt;"", $P7421&lt;&gt;"...", $P7421&lt;&gt;"입력오류"),
    IF(
        $U$18=1, AND($P7421&lt;&gt;"", $P7421&lt;&gt;"...", $P7421&lt;&gt;"입력오류", ISNUMBER(FIND(INDEX($T$2:$T$7,$U$1),$P7421))),
        IF(
            $U$17="기타", AND($P7421&lt;&gt;"", $P7421&lt;&gt;"...", $P7421&lt;&gt;"입력오류", NOT(ISNUMBER(FIND($T$21:$T$34,$P7421)))),
            AND($P7421&lt;&gt;"", $P7421&lt;&gt;"...", $P7421&lt;&gt;"입력오류", $T$19=$P7421)
        )
    )
)</f>
        <v>0</v>
      </c>
    </row>
    <row r="7422" spans="9:17">
      <c r="I7422">
        <f t="shared" si="346"/>
        <v>7421</v>
      </c>
      <c r="J7422" t="e">
        <f t="shared" si="347"/>
        <v>#N/A</v>
      </c>
      <c r="K7422" t="e">
        <f t="shared" si="345"/>
        <v>#N/A</v>
      </c>
      <c r="L7422" t="b">
        <f>COUNTIF($N$2:N7422, N7422)=1</f>
        <v>0</v>
      </c>
      <c r="M7422" s="37">
        <f>IF( $Q7422, MAX($M$1:M7421)+1, 0)</f>
        <v>0</v>
      </c>
      <c r="N7422" t="e" cm="1">
        <f t="array" ref="N7422">INDEX($A$9:$F$1048576, $J7422, $K7422 )</f>
        <v>#N/A</v>
      </c>
      <c r="O7422" t="e" cm="1">
        <f t="array" ref="O7422">INDEX($B$9:$F$1048576, $J7422, $K7422 )</f>
        <v>#N/A</v>
      </c>
      <c r="P7422" t="str" cm="1">
        <f t="array" ref="P7422">IF( $L7422, TRIM(_xll.IMDP("IR", $G$5&amp;$N7422, $G$6)), "" )</f>
        <v/>
      </c>
      <c r="Q7422" t="b" cm="1">
        <f t="array" ref="Q7422">IF(
    $U$1=1, AND($P7422&lt;&gt;"", $P7422&lt;&gt;"...", $P7422&lt;&gt;"입력오류"),
    IF(
        $U$18=1, AND($P7422&lt;&gt;"", $P7422&lt;&gt;"...", $P7422&lt;&gt;"입력오류", ISNUMBER(FIND(INDEX($T$2:$T$7,$U$1),$P7422))),
        IF(
            $U$17="기타", AND($P7422&lt;&gt;"", $P7422&lt;&gt;"...", $P7422&lt;&gt;"입력오류", NOT(ISNUMBER(FIND($T$21:$T$34,$P7422)))),
            AND($P7422&lt;&gt;"", $P7422&lt;&gt;"...", $P7422&lt;&gt;"입력오류", $T$19=$P7422)
        )
    )
)</f>
        <v>0</v>
      </c>
    </row>
    <row r="7423" spans="9:17">
      <c r="I7423">
        <f t="shared" si="346"/>
        <v>7422</v>
      </c>
      <c r="J7423" t="e">
        <f t="shared" si="347"/>
        <v>#N/A</v>
      </c>
      <c r="K7423" t="e">
        <f t="shared" si="345"/>
        <v>#N/A</v>
      </c>
      <c r="L7423" t="b">
        <f>COUNTIF($N$2:N7423, N7423)=1</f>
        <v>0</v>
      </c>
      <c r="M7423" s="37">
        <f>IF( $Q7423, MAX($M$1:M7422)+1, 0)</f>
        <v>0</v>
      </c>
      <c r="N7423" t="e" cm="1">
        <f t="array" ref="N7423">INDEX($A$9:$F$1048576, $J7423, $K7423 )</f>
        <v>#N/A</v>
      </c>
      <c r="O7423" t="e" cm="1">
        <f t="array" ref="O7423">INDEX($B$9:$F$1048576, $J7423, $K7423 )</f>
        <v>#N/A</v>
      </c>
      <c r="P7423" t="str" cm="1">
        <f t="array" ref="P7423">IF( $L7423, TRIM(_xll.IMDP("IR", $G$5&amp;$N7423, $G$6)), "" )</f>
        <v/>
      </c>
      <c r="Q7423" t="b" cm="1">
        <f t="array" ref="Q7423">IF(
    $U$1=1, AND($P7423&lt;&gt;"", $P7423&lt;&gt;"...", $P7423&lt;&gt;"입력오류"),
    IF(
        $U$18=1, AND($P7423&lt;&gt;"", $P7423&lt;&gt;"...", $P7423&lt;&gt;"입력오류", ISNUMBER(FIND(INDEX($T$2:$T$7,$U$1),$P7423))),
        IF(
            $U$17="기타", AND($P7423&lt;&gt;"", $P7423&lt;&gt;"...", $P7423&lt;&gt;"입력오류", NOT(ISNUMBER(FIND($T$21:$T$34,$P7423)))),
            AND($P7423&lt;&gt;"", $P7423&lt;&gt;"...", $P7423&lt;&gt;"입력오류", $T$19=$P7423)
        )
    )
)</f>
        <v>0</v>
      </c>
    </row>
    <row r="7424" spans="9:17">
      <c r="I7424">
        <f t="shared" si="346"/>
        <v>7423</v>
      </c>
      <c r="J7424" t="e">
        <f t="shared" si="347"/>
        <v>#N/A</v>
      </c>
      <c r="K7424" t="e">
        <f t="shared" si="345"/>
        <v>#N/A</v>
      </c>
      <c r="L7424" t="b">
        <f>COUNTIF($N$2:N7424, N7424)=1</f>
        <v>0</v>
      </c>
      <c r="M7424" s="37">
        <f>IF( $Q7424, MAX($M$1:M7423)+1, 0)</f>
        <v>0</v>
      </c>
      <c r="N7424" t="e" cm="1">
        <f t="array" ref="N7424">INDEX($A$9:$F$1048576, $J7424, $K7424 )</f>
        <v>#N/A</v>
      </c>
      <c r="O7424" t="e" cm="1">
        <f t="array" ref="O7424">INDEX($B$9:$F$1048576, $J7424, $K7424 )</f>
        <v>#N/A</v>
      </c>
      <c r="P7424" t="str" cm="1">
        <f t="array" ref="P7424">IF( $L7424, TRIM(_xll.IMDP("IR", $G$5&amp;$N7424, $G$6)), "" )</f>
        <v/>
      </c>
      <c r="Q7424" t="b" cm="1">
        <f t="array" ref="Q7424">IF(
    $U$1=1, AND($P7424&lt;&gt;"", $P7424&lt;&gt;"...", $P7424&lt;&gt;"입력오류"),
    IF(
        $U$18=1, AND($P7424&lt;&gt;"", $P7424&lt;&gt;"...", $P7424&lt;&gt;"입력오류", ISNUMBER(FIND(INDEX($T$2:$T$7,$U$1),$P7424))),
        IF(
            $U$17="기타", AND($P7424&lt;&gt;"", $P7424&lt;&gt;"...", $P7424&lt;&gt;"입력오류", NOT(ISNUMBER(FIND($T$21:$T$34,$P7424)))),
            AND($P7424&lt;&gt;"", $P7424&lt;&gt;"...", $P7424&lt;&gt;"입력오류", $T$19=$P7424)
        )
    )
)</f>
        <v>0</v>
      </c>
    </row>
    <row r="7425" spans="9:17">
      <c r="I7425">
        <f t="shared" si="346"/>
        <v>7424</v>
      </c>
      <c r="J7425" t="e">
        <f t="shared" si="347"/>
        <v>#N/A</v>
      </c>
      <c r="K7425" t="e">
        <f t="shared" si="345"/>
        <v>#N/A</v>
      </c>
      <c r="L7425" t="b">
        <f>COUNTIF($N$2:N7425, N7425)=1</f>
        <v>0</v>
      </c>
      <c r="M7425" s="37">
        <f>IF( $Q7425, MAX($M$1:M7424)+1, 0)</f>
        <v>0</v>
      </c>
      <c r="N7425" t="e" cm="1">
        <f t="array" ref="N7425">INDEX($A$9:$F$1048576, $J7425, $K7425 )</f>
        <v>#N/A</v>
      </c>
      <c r="O7425" t="e" cm="1">
        <f t="array" ref="O7425">INDEX($B$9:$F$1048576, $J7425, $K7425 )</f>
        <v>#N/A</v>
      </c>
      <c r="P7425" t="str" cm="1">
        <f t="array" ref="P7425">IF( $L7425, TRIM(_xll.IMDP("IR", $G$5&amp;$N7425, $G$6)), "" )</f>
        <v/>
      </c>
      <c r="Q7425" t="b" cm="1">
        <f t="array" ref="Q7425">IF(
    $U$1=1, AND($P7425&lt;&gt;"", $P7425&lt;&gt;"...", $P7425&lt;&gt;"입력오류"),
    IF(
        $U$18=1, AND($P7425&lt;&gt;"", $P7425&lt;&gt;"...", $P7425&lt;&gt;"입력오류", ISNUMBER(FIND(INDEX($T$2:$T$7,$U$1),$P7425))),
        IF(
            $U$17="기타", AND($P7425&lt;&gt;"", $P7425&lt;&gt;"...", $P7425&lt;&gt;"입력오류", NOT(ISNUMBER(FIND($T$21:$T$34,$P7425)))),
            AND($P7425&lt;&gt;"", $P7425&lt;&gt;"...", $P7425&lt;&gt;"입력오류", $T$19=$P7425)
        )
    )
)</f>
        <v>0</v>
      </c>
    </row>
    <row r="7426" spans="9:17">
      <c r="I7426">
        <f t="shared" si="346"/>
        <v>7425</v>
      </c>
      <c r="J7426" t="e">
        <f t="shared" si="347"/>
        <v>#N/A</v>
      </c>
      <c r="K7426" t="e">
        <f t="shared" ref="K7426:K7489" si="348">IF( $I7426&gt;$G$4, NA(), IF($I7426&gt;$G$3, 5, IF($I7426&gt;$G$2, 3, 1 ) ) )</f>
        <v>#N/A</v>
      </c>
      <c r="L7426" t="b">
        <f>COUNTIF($N$2:N7426, N7426)=1</f>
        <v>0</v>
      </c>
      <c r="M7426" s="37">
        <f>IF( $Q7426, MAX($M$1:M7425)+1, 0)</f>
        <v>0</v>
      </c>
      <c r="N7426" t="e" cm="1">
        <f t="array" ref="N7426">INDEX($A$9:$F$1048576, $J7426, $K7426 )</f>
        <v>#N/A</v>
      </c>
      <c r="O7426" t="e" cm="1">
        <f t="array" ref="O7426">INDEX($B$9:$F$1048576, $J7426, $K7426 )</f>
        <v>#N/A</v>
      </c>
      <c r="P7426" t="str" cm="1">
        <f t="array" ref="P7426">IF( $L7426, TRIM(_xll.IMDP("IR", $G$5&amp;$N7426, $G$6)), "" )</f>
        <v/>
      </c>
      <c r="Q7426" t="b" cm="1">
        <f t="array" ref="Q7426">IF(
    $U$1=1, AND($P7426&lt;&gt;"", $P7426&lt;&gt;"...", $P7426&lt;&gt;"입력오류"),
    IF(
        $U$18=1, AND($P7426&lt;&gt;"", $P7426&lt;&gt;"...", $P7426&lt;&gt;"입력오류", ISNUMBER(FIND(INDEX($T$2:$T$7,$U$1),$P7426))),
        IF(
            $U$17="기타", AND($P7426&lt;&gt;"", $P7426&lt;&gt;"...", $P7426&lt;&gt;"입력오류", NOT(ISNUMBER(FIND($T$21:$T$34,$P7426)))),
            AND($P7426&lt;&gt;"", $P7426&lt;&gt;"...", $P7426&lt;&gt;"입력오류", $T$19=$P7426)
        )
    )
)</f>
        <v>0</v>
      </c>
    </row>
    <row r="7427" spans="9:17">
      <c r="I7427">
        <f t="shared" ref="I7427:I7490" si="349">ROW()-1</f>
        <v>7426</v>
      </c>
      <c r="J7427" t="e">
        <f t="shared" ref="J7427:J7490" si="350">IF( $I7427&gt;$G$4, NA(), IF($I7427&gt;$G$3, $I7427-$G$3, IF($I7427&gt;$G$2, $I7427-$G$2, $I7427 ) ) )</f>
        <v>#N/A</v>
      </c>
      <c r="K7427" t="e">
        <f t="shared" si="348"/>
        <v>#N/A</v>
      </c>
      <c r="L7427" t="b">
        <f>COUNTIF($N$2:N7427, N7427)=1</f>
        <v>0</v>
      </c>
      <c r="M7427" s="37">
        <f>IF( $Q7427, MAX($M$1:M7426)+1, 0)</f>
        <v>0</v>
      </c>
      <c r="N7427" t="e" cm="1">
        <f t="array" ref="N7427">INDEX($A$9:$F$1048576, $J7427, $K7427 )</f>
        <v>#N/A</v>
      </c>
      <c r="O7427" t="e" cm="1">
        <f t="array" ref="O7427">INDEX($B$9:$F$1048576, $J7427, $K7427 )</f>
        <v>#N/A</v>
      </c>
      <c r="P7427" t="str" cm="1">
        <f t="array" ref="P7427">IF( $L7427, TRIM(_xll.IMDP("IR", $G$5&amp;$N7427, $G$6)), "" )</f>
        <v/>
      </c>
      <c r="Q7427" t="b" cm="1">
        <f t="array" ref="Q7427">IF(
    $U$1=1, AND($P7427&lt;&gt;"", $P7427&lt;&gt;"...", $P7427&lt;&gt;"입력오류"),
    IF(
        $U$18=1, AND($P7427&lt;&gt;"", $P7427&lt;&gt;"...", $P7427&lt;&gt;"입력오류", ISNUMBER(FIND(INDEX($T$2:$T$7,$U$1),$P7427))),
        IF(
            $U$17="기타", AND($P7427&lt;&gt;"", $P7427&lt;&gt;"...", $P7427&lt;&gt;"입력오류", NOT(ISNUMBER(FIND($T$21:$T$34,$P7427)))),
            AND($P7427&lt;&gt;"", $P7427&lt;&gt;"...", $P7427&lt;&gt;"입력오류", $T$19=$P7427)
        )
    )
)</f>
        <v>0</v>
      </c>
    </row>
    <row r="7428" spans="9:17">
      <c r="I7428">
        <f t="shared" si="349"/>
        <v>7427</v>
      </c>
      <c r="J7428" t="e">
        <f t="shared" si="350"/>
        <v>#N/A</v>
      </c>
      <c r="K7428" t="e">
        <f t="shared" si="348"/>
        <v>#N/A</v>
      </c>
      <c r="L7428" t="b">
        <f>COUNTIF($N$2:N7428, N7428)=1</f>
        <v>0</v>
      </c>
      <c r="M7428" s="37">
        <f>IF( $Q7428, MAX($M$1:M7427)+1, 0)</f>
        <v>0</v>
      </c>
      <c r="N7428" t="e" cm="1">
        <f t="array" ref="N7428">INDEX($A$9:$F$1048576, $J7428, $K7428 )</f>
        <v>#N/A</v>
      </c>
      <c r="O7428" t="e" cm="1">
        <f t="array" ref="O7428">INDEX($B$9:$F$1048576, $J7428, $K7428 )</f>
        <v>#N/A</v>
      </c>
      <c r="P7428" t="str" cm="1">
        <f t="array" ref="P7428">IF( $L7428, TRIM(_xll.IMDP("IR", $G$5&amp;$N7428, $G$6)), "" )</f>
        <v/>
      </c>
      <c r="Q7428" t="b" cm="1">
        <f t="array" ref="Q7428">IF(
    $U$1=1, AND($P7428&lt;&gt;"", $P7428&lt;&gt;"...", $P7428&lt;&gt;"입력오류"),
    IF(
        $U$18=1, AND($P7428&lt;&gt;"", $P7428&lt;&gt;"...", $P7428&lt;&gt;"입력오류", ISNUMBER(FIND(INDEX($T$2:$T$7,$U$1),$P7428))),
        IF(
            $U$17="기타", AND($P7428&lt;&gt;"", $P7428&lt;&gt;"...", $P7428&lt;&gt;"입력오류", NOT(ISNUMBER(FIND($T$21:$T$34,$P7428)))),
            AND($P7428&lt;&gt;"", $P7428&lt;&gt;"...", $P7428&lt;&gt;"입력오류", $T$19=$P7428)
        )
    )
)</f>
        <v>0</v>
      </c>
    </row>
    <row r="7429" spans="9:17">
      <c r="I7429">
        <f t="shared" si="349"/>
        <v>7428</v>
      </c>
      <c r="J7429" t="e">
        <f t="shared" si="350"/>
        <v>#N/A</v>
      </c>
      <c r="K7429" t="e">
        <f t="shared" si="348"/>
        <v>#N/A</v>
      </c>
      <c r="L7429" t="b">
        <f>COUNTIF($N$2:N7429, N7429)=1</f>
        <v>0</v>
      </c>
      <c r="M7429" s="37">
        <f>IF( $Q7429, MAX($M$1:M7428)+1, 0)</f>
        <v>0</v>
      </c>
      <c r="N7429" t="e" cm="1">
        <f t="array" ref="N7429">INDEX($A$9:$F$1048576, $J7429, $K7429 )</f>
        <v>#N/A</v>
      </c>
      <c r="O7429" t="e" cm="1">
        <f t="array" ref="O7429">INDEX($B$9:$F$1048576, $J7429, $K7429 )</f>
        <v>#N/A</v>
      </c>
      <c r="P7429" t="str" cm="1">
        <f t="array" ref="P7429">IF( $L7429, TRIM(_xll.IMDP("IR", $G$5&amp;$N7429, $G$6)), "" )</f>
        <v/>
      </c>
      <c r="Q7429" t="b" cm="1">
        <f t="array" ref="Q7429">IF(
    $U$1=1, AND($P7429&lt;&gt;"", $P7429&lt;&gt;"...", $P7429&lt;&gt;"입력오류"),
    IF(
        $U$18=1, AND($P7429&lt;&gt;"", $P7429&lt;&gt;"...", $P7429&lt;&gt;"입력오류", ISNUMBER(FIND(INDEX($T$2:$T$7,$U$1),$P7429))),
        IF(
            $U$17="기타", AND($P7429&lt;&gt;"", $P7429&lt;&gt;"...", $P7429&lt;&gt;"입력오류", NOT(ISNUMBER(FIND($T$21:$T$34,$P7429)))),
            AND($P7429&lt;&gt;"", $P7429&lt;&gt;"...", $P7429&lt;&gt;"입력오류", $T$19=$P7429)
        )
    )
)</f>
        <v>0</v>
      </c>
    </row>
    <row r="7430" spans="9:17">
      <c r="I7430">
        <f t="shared" si="349"/>
        <v>7429</v>
      </c>
      <c r="J7430" t="e">
        <f t="shared" si="350"/>
        <v>#N/A</v>
      </c>
      <c r="K7430" t="e">
        <f t="shared" si="348"/>
        <v>#N/A</v>
      </c>
      <c r="L7430" t="b">
        <f>COUNTIF($N$2:N7430, N7430)=1</f>
        <v>0</v>
      </c>
      <c r="M7430" s="37">
        <f>IF( $Q7430, MAX($M$1:M7429)+1, 0)</f>
        <v>0</v>
      </c>
      <c r="N7430" t="e" cm="1">
        <f t="array" ref="N7430">INDEX($A$9:$F$1048576, $J7430, $K7430 )</f>
        <v>#N/A</v>
      </c>
      <c r="O7430" t="e" cm="1">
        <f t="array" ref="O7430">INDEX($B$9:$F$1048576, $J7430, $K7430 )</f>
        <v>#N/A</v>
      </c>
      <c r="P7430" t="str" cm="1">
        <f t="array" ref="P7430">IF( $L7430, TRIM(_xll.IMDP("IR", $G$5&amp;$N7430, $G$6)), "" )</f>
        <v/>
      </c>
      <c r="Q7430" t="b" cm="1">
        <f t="array" ref="Q7430">IF(
    $U$1=1, AND($P7430&lt;&gt;"", $P7430&lt;&gt;"...", $P7430&lt;&gt;"입력오류"),
    IF(
        $U$18=1, AND($P7430&lt;&gt;"", $P7430&lt;&gt;"...", $P7430&lt;&gt;"입력오류", ISNUMBER(FIND(INDEX($T$2:$T$7,$U$1),$P7430))),
        IF(
            $U$17="기타", AND($P7430&lt;&gt;"", $P7430&lt;&gt;"...", $P7430&lt;&gt;"입력오류", NOT(ISNUMBER(FIND($T$21:$T$34,$P7430)))),
            AND($P7430&lt;&gt;"", $P7430&lt;&gt;"...", $P7430&lt;&gt;"입력오류", $T$19=$P7430)
        )
    )
)</f>
        <v>0</v>
      </c>
    </row>
    <row r="7431" spans="9:17">
      <c r="I7431">
        <f t="shared" si="349"/>
        <v>7430</v>
      </c>
      <c r="J7431" t="e">
        <f t="shared" si="350"/>
        <v>#N/A</v>
      </c>
      <c r="K7431" t="e">
        <f t="shared" si="348"/>
        <v>#N/A</v>
      </c>
      <c r="L7431" t="b">
        <f>COUNTIF($N$2:N7431, N7431)=1</f>
        <v>0</v>
      </c>
      <c r="M7431" s="37">
        <f>IF( $Q7431, MAX($M$1:M7430)+1, 0)</f>
        <v>0</v>
      </c>
      <c r="N7431" t="e" cm="1">
        <f t="array" ref="N7431">INDEX($A$9:$F$1048576, $J7431, $K7431 )</f>
        <v>#N/A</v>
      </c>
      <c r="O7431" t="e" cm="1">
        <f t="array" ref="O7431">INDEX($B$9:$F$1048576, $J7431, $K7431 )</f>
        <v>#N/A</v>
      </c>
      <c r="P7431" t="str" cm="1">
        <f t="array" ref="P7431">IF( $L7431, TRIM(_xll.IMDP("IR", $G$5&amp;$N7431, $G$6)), "" )</f>
        <v/>
      </c>
      <c r="Q7431" t="b" cm="1">
        <f t="array" ref="Q7431">IF(
    $U$1=1, AND($P7431&lt;&gt;"", $P7431&lt;&gt;"...", $P7431&lt;&gt;"입력오류"),
    IF(
        $U$18=1, AND($P7431&lt;&gt;"", $P7431&lt;&gt;"...", $P7431&lt;&gt;"입력오류", ISNUMBER(FIND(INDEX($T$2:$T$7,$U$1),$P7431))),
        IF(
            $U$17="기타", AND($P7431&lt;&gt;"", $P7431&lt;&gt;"...", $P7431&lt;&gt;"입력오류", NOT(ISNUMBER(FIND($T$21:$T$34,$P7431)))),
            AND($P7431&lt;&gt;"", $P7431&lt;&gt;"...", $P7431&lt;&gt;"입력오류", $T$19=$P7431)
        )
    )
)</f>
        <v>0</v>
      </c>
    </row>
    <row r="7432" spans="9:17">
      <c r="I7432">
        <f t="shared" si="349"/>
        <v>7431</v>
      </c>
      <c r="J7432" t="e">
        <f t="shared" si="350"/>
        <v>#N/A</v>
      </c>
      <c r="K7432" t="e">
        <f t="shared" si="348"/>
        <v>#N/A</v>
      </c>
      <c r="L7432" t="b">
        <f>COUNTIF($N$2:N7432, N7432)=1</f>
        <v>0</v>
      </c>
      <c r="M7432" s="37">
        <f>IF( $Q7432, MAX($M$1:M7431)+1, 0)</f>
        <v>0</v>
      </c>
      <c r="N7432" t="e" cm="1">
        <f t="array" ref="N7432">INDEX($A$9:$F$1048576, $J7432, $K7432 )</f>
        <v>#N/A</v>
      </c>
      <c r="O7432" t="e" cm="1">
        <f t="array" ref="O7432">INDEX($B$9:$F$1048576, $J7432, $K7432 )</f>
        <v>#N/A</v>
      </c>
      <c r="P7432" t="str" cm="1">
        <f t="array" ref="P7432">IF( $L7432, TRIM(_xll.IMDP("IR", $G$5&amp;$N7432, $G$6)), "" )</f>
        <v/>
      </c>
      <c r="Q7432" t="b" cm="1">
        <f t="array" ref="Q7432">IF(
    $U$1=1, AND($P7432&lt;&gt;"", $P7432&lt;&gt;"...", $P7432&lt;&gt;"입력오류"),
    IF(
        $U$18=1, AND($P7432&lt;&gt;"", $P7432&lt;&gt;"...", $P7432&lt;&gt;"입력오류", ISNUMBER(FIND(INDEX($T$2:$T$7,$U$1),$P7432))),
        IF(
            $U$17="기타", AND($P7432&lt;&gt;"", $P7432&lt;&gt;"...", $P7432&lt;&gt;"입력오류", NOT(ISNUMBER(FIND($T$21:$T$34,$P7432)))),
            AND($P7432&lt;&gt;"", $P7432&lt;&gt;"...", $P7432&lt;&gt;"입력오류", $T$19=$P7432)
        )
    )
)</f>
        <v>0</v>
      </c>
    </row>
    <row r="7433" spans="9:17">
      <c r="I7433">
        <f t="shared" si="349"/>
        <v>7432</v>
      </c>
      <c r="J7433" t="e">
        <f t="shared" si="350"/>
        <v>#N/A</v>
      </c>
      <c r="K7433" t="e">
        <f t="shared" si="348"/>
        <v>#N/A</v>
      </c>
      <c r="L7433" t="b">
        <f>COUNTIF($N$2:N7433, N7433)=1</f>
        <v>0</v>
      </c>
      <c r="M7433" s="37">
        <f>IF( $Q7433, MAX($M$1:M7432)+1, 0)</f>
        <v>0</v>
      </c>
      <c r="N7433" t="e" cm="1">
        <f t="array" ref="N7433">INDEX($A$9:$F$1048576, $J7433, $K7433 )</f>
        <v>#N/A</v>
      </c>
      <c r="O7433" t="e" cm="1">
        <f t="array" ref="O7433">INDEX($B$9:$F$1048576, $J7433, $K7433 )</f>
        <v>#N/A</v>
      </c>
      <c r="P7433" t="str" cm="1">
        <f t="array" ref="P7433">IF( $L7433, TRIM(_xll.IMDP("IR", $G$5&amp;$N7433, $G$6)), "" )</f>
        <v/>
      </c>
      <c r="Q7433" t="b" cm="1">
        <f t="array" ref="Q7433">IF(
    $U$1=1, AND($P7433&lt;&gt;"", $P7433&lt;&gt;"...", $P7433&lt;&gt;"입력오류"),
    IF(
        $U$18=1, AND($P7433&lt;&gt;"", $P7433&lt;&gt;"...", $P7433&lt;&gt;"입력오류", ISNUMBER(FIND(INDEX($T$2:$T$7,$U$1),$P7433))),
        IF(
            $U$17="기타", AND($P7433&lt;&gt;"", $P7433&lt;&gt;"...", $P7433&lt;&gt;"입력오류", NOT(ISNUMBER(FIND($T$21:$T$34,$P7433)))),
            AND($P7433&lt;&gt;"", $P7433&lt;&gt;"...", $P7433&lt;&gt;"입력오류", $T$19=$P7433)
        )
    )
)</f>
        <v>0</v>
      </c>
    </row>
    <row r="7434" spans="9:17">
      <c r="I7434">
        <f t="shared" si="349"/>
        <v>7433</v>
      </c>
      <c r="J7434" t="e">
        <f t="shared" si="350"/>
        <v>#N/A</v>
      </c>
      <c r="K7434" t="e">
        <f t="shared" si="348"/>
        <v>#N/A</v>
      </c>
      <c r="L7434" t="b">
        <f>COUNTIF($N$2:N7434, N7434)=1</f>
        <v>0</v>
      </c>
      <c r="M7434" s="37">
        <f>IF( $Q7434, MAX($M$1:M7433)+1, 0)</f>
        <v>0</v>
      </c>
      <c r="N7434" t="e" cm="1">
        <f t="array" ref="N7434">INDEX($A$9:$F$1048576, $J7434, $K7434 )</f>
        <v>#N/A</v>
      </c>
      <c r="O7434" t="e" cm="1">
        <f t="array" ref="O7434">INDEX($B$9:$F$1048576, $J7434, $K7434 )</f>
        <v>#N/A</v>
      </c>
      <c r="P7434" t="str" cm="1">
        <f t="array" ref="P7434">IF( $L7434, TRIM(_xll.IMDP("IR", $G$5&amp;$N7434, $G$6)), "" )</f>
        <v/>
      </c>
      <c r="Q7434" t="b" cm="1">
        <f t="array" ref="Q7434">IF(
    $U$1=1, AND($P7434&lt;&gt;"", $P7434&lt;&gt;"...", $P7434&lt;&gt;"입력오류"),
    IF(
        $U$18=1, AND($P7434&lt;&gt;"", $P7434&lt;&gt;"...", $P7434&lt;&gt;"입력오류", ISNUMBER(FIND(INDEX($T$2:$T$7,$U$1),$P7434))),
        IF(
            $U$17="기타", AND($P7434&lt;&gt;"", $P7434&lt;&gt;"...", $P7434&lt;&gt;"입력오류", NOT(ISNUMBER(FIND($T$21:$T$34,$P7434)))),
            AND($P7434&lt;&gt;"", $P7434&lt;&gt;"...", $P7434&lt;&gt;"입력오류", $T$19=$P7434)
        )
    )
)</f>
        <v>0</v>
      </c>
    </row>
    <row r="7435" spans="9:17">
      <c r="I7435">
        <f t="shared" si="349"/>
        <v>7434</v>
      </c>
      <c r="J7435" t="e">
        <f t="shared" si="350"/>
        <v>#N/A</v>
      </c>
      <c r="K7435" t="e">
        <f t="shared" si="348"/>
        <v>#N/A</v>
      </c>
      <c r="L7435" t="b">
        <f>COUNTIF($N$2:N7435, N7435)=1</f>
        <v>0</v>
      </c>
      <c r="M7435" s="37">
        <f>IF( $Q7435, MAX($M$1:M7434)+1, 0)</f>
        <v>0</v>
      </c>
      <c r="N7435" t="e" cm="1">
        <f t="array" ref="N7435">INDEX($A$9:$F$1048576, $J7435, $K7435 )</f>
        <v>#N/A</v>
      </c>
      <c r="O7435" t="e" cm="1">
        <f t="array" ref="O7435">INDEX($B$9:$F$1048576, $J7435, $K7435 )</f>
        <v>#N/A</v>
      </c>
      <c r="P7435" t="str" cm="1">
        <f t="array" ref="P7435">IF( $L7435, TRIM(_xll.IMDP("IR", $G$5&amp;$N7435, $G$6)), "" )</f>
        <v/>
      </c>
      <c r="Q7435" t="b" cm="1">
        <f t="array" ref="Q7435">IF(
    $U$1=1, AND($P7435&lt;&gt;"", $P7435&lt;&gt;"...", $P7435&lt;&gt;"입력오류"),
    IF(
        $U$18=1, AND($P7435&lt;&gt;"", $P7435&lt;&gt;"...", $P7435&lt;&gt;"입력오류", ISNUMBER(FIND(INDEX($T$2:$T$7,$U$1),$P7435))),
        IF(
            $U$17="기타", AND($P7435&lt;&gt;"", $P7435&lt;&gt;"...", $P7435&lt;&gt;"입력오류", NOT(ISNUMBER(FIND($T$21:$T$34,$P7435)))),
            AND($P7435&lt;&gt;"", $P7435&lt;&gt;"...", $P7435&lt;&gt;"입력오류", $T$19=$P7435)
        )
    )
)</f>
        <v>0</v>
      </c>
    </row>
    <row r="7436" spans="9:17">
      <c r="I7436">
        <f t="shared" si="349"/>
        <v>7435</v>
      </c>
      <c r="J7436" t="e">
        <f t="shared" si="350"/>
        <v>#N/A</v>
      </c>
      <c r="K7436" t="e">
        <f t="shared" si="348"/>
        <v>#N/A</v>
      </c>
      <c r="L7436" t="b">
        <f>COUNTIF($N$2:N7436, N7436)=1</f>
        <v>0</v>
      </c>
      <c r="M7436" s="37">
        <f>IF( $Q7436, MAX($M$1:M7435)+1, 0)</f>
        <v>0</v>
      </c>
      <c r="N7436" t="e" cm="1">
        <f t="array" ref="N7436">INDEX($A$9:$F$1048576, $J7436, $K7436 )</f>
        <v>#N/A</v>
      </c>
      <c r="O7436" t="e" cm="1">
        <f t="array" ref="O7436">INDEX($B$9:$F$1048576, $J7436, $K7436 )</f>
        <v>#N/A</v>
      </c>
      <c r="P7436" t="str" cm="1">
        <f t="array" ref="P7436">IF( $L7436, TRIM(_xll.IMDP("IR", $G$5&amp;$N7436, $G$6)), "" )</f>
        <v/>
      </c>
      <c r="Q7436" t="b" cm="1">
        <f t="array" ref="Q7436">IF(
    $U$1=1, AND($P7436&lt;&gt;"", $P7436&lt;&gt;"...", $P7436&lt;&gt;"입력오류"),
    IF(
        $U$18=1, AND($P7436&lt;&gt;"", $P7436&lt;&gt;"...", $P7436&lt;&gt;"입력오류", ISNUMBER(FIND(INDEX($T$2:$T$7,$U$1),$P7436))),
        IF(
            $U$17="기타", AND($P7436&lt;&gt;"", $P7436&lt;&gt;"...", $P7436&lt;&gt;"입력오류", NOT(ISNUMBER(FIND($T$21:$T$34,$P7436)))),
            AND($P7436&lt;&gt;"", $P7436&lt;&gt;"...", $P7436&lt;&gt;"입력오류", $T$19=$P7436)
        )
    )
)</f>
        <v>0</v>
      </c>
    </row>
    <row r="7437" spans="9:17">
      <c r="I7437">
        <f t="shared" si="349"/>
        <v>7436</v>
      </c>
      <c r="J7437" t="e">
        <f t="shared" si="350"/>
        <v>#N/A</v>
      </c>
      <c r="K7437" t="e">
        <f t="shared" si="348"/>
        <v>#N/A</v>
      </c>
      <c r="L7437" t="b">
        <f>COUNTIF($N$2:N7437, N7437)=1</f>
        <v>0</v>
      </c>
      <c r="M7437" s="37">
        <f>IF( $Q7437, MAX($M$1:M7436)+1, 0)</f>
        <v>0</v>
      </c>
      <c r="N7437" t="e" cm="1">
        <f t="array" ref="N7437">INDEX($A$9:$F$1048576, $J7437, $K7437 )</f>
        <v>#N/A</v>
      </c>
      <c r="O7437" t="e" cm="1">
        <f t="array" ref="O7437">INDEX($B$9:$F$1048576, $J7437, $K7437 )</f>
        <v>#N/A</v>
      </c>
      <c r="P7437" t="str" cm="1">
        <f t="array" ref="P7437">IF( $L7437, TRIM(_xll.IMDP("IR", $G$5&amp;$N7437, $G$6)), "" )</f>
        <v/>
      </c>
      <c r="Q7437" t="b" cm="1">
        <f t="array" ref="Q7437">IF(
    $U$1=1, AND($P7437&lt;&gt;"", $P7437&lt;&gt;"...", $P7437&lt;&gt;"입력오류"),
    IF(
        $U$18=1, AND($P7437&lt;&gt;"", $P7437&lt;&gt;"...", $P7437&lt;&gt;"입력오류", ISNUMBER(FIND(INDEX($T$2:$T$7,$U$1),$P7437))),
        IF(
            $U$17="기타", AND($P7437&lt;&gt;"", $P7437&lt;&gt;"...", $P7437&lt;&gt;"입력오류", NOT(ISNUMBER(FIND($T$21:$T$34,$P7437)))),
            AND($P7437&lt;&gt;"", $P7437&lt;&gt;"...", $P7437&lt;&gt;"입력오류", $T$19=$P7437)
        )
    )
)</f>
        <v>0</v>
      </c>
    </row>
    <row r="7438" spans="9:17">
      <c r="I7438">
        <f t="shared" si="349"/>
        <v>7437</v>
      </c>
      <c r="J7438" t="e">
        <f t="shared" si="350"/>
        <v>#N/A</v>
      </c>
      <c r="K7438" t="e">
        <f t="shared" si="348"/>
        <v>#N/A</v>
      </c>
      <c r="L7438" t="b">
        <f>COUNTIF($N$2:N7438, N7438)=1</f>
        <v>0</v>
      </c>
      <c r="M7438" s="37">
        <f>IF( $Q7438, MAX($M$1:M7437)+1, 0)</f>
        <v>0</v>
      </c>
      <c r="N7438" t="e" cm="1">
        <f t="array" ref="N7438">INDEX($A$9:$F$1048576, $J7438, $K7438 )</f>
        <v>#N/A</v>
      </c>
      <c r="O7438" t="e" cm="1">
        <f t="array" ref="O7438">INDEX($B$9:$F$1048576, $J7438, $K7438 )</f>
        <v>#N/A</v>
      </c>
      <c r="P7438" t="str" cm="1">
        <f t="array" ref="P7438">IF( $L7438, TRIM(_xll.IMDP("IR", $G$5&amp;$N7438, $G$6)), "" )</f>
        <v/>
      </c>
      <c r="Q7438" t="b" cm="1">
        <f t="array" ref="Q7438">IF(
    $U$1=1, AND($P7438&lt;&gt;"", $P7438&lt;&gt;"...", $P7438&lt;&gt;"입력오류"),
    IF(
        $U$18=1, AND($P7438&lt;&gt;"", $P7438&lt;&gt;"...", $P7438&lt;&gt;"입력오류", ISNUMBER(FIND(INDEX($T$2:$T$7,$U$1),$P7438))),
        IF(
            $U$17="기타", AND($P7438&lt;&gt;"", $P7438&lt;&gt;"...", $P7438&lt;&gt;"입력오류", NOT(ISNUMBER(FIND($T$21:$T$34,$P7438)))),
            AND($P7438&lt;&gt;"", $P7438&lt;&gt;"...", $P7438&lt;&gt;"입력오류", $T$19=$P7438)
        )
    )
)</f>
        <v>0</v>
      </c>
    </row>
    <row r="7439" spans="9:17">
      <c r="I7439">
        <f t="shared" si="349"/>
        <v>7438</v>
      </c>
      <c r="J7439" t="e">
        <f t="shared" si="350"/>
        <v>#N/A</v>
      </c>
      <c r="K7439" t="e">
        <f t="shared" si="348"/>
        <v>#N/A</v>
      </c>
      <c r="L7439" t="b">
        <f>COUNTIF($N$2:N7439, N7439)=1</f>
        <v>0</v>
      </c>
      <c r="M7439" s="37">
        <f>IF( $Q7439, MAX($M$1:M7438)+1, 0)</f>
        <v>0</v>
      </c>
      <c r="N7439" t="e" cm="1">
        <f t="array" ref="N7439">INDEX($A$9:$F$1048576, $J7439, $K7439 )</f>
        <v>#N/A</v>
      </c>
      <c r="O7439" t="e" cm="1">
        <f t="array" ref="O7439">INDEX($B$9:$F$1048576, $J7439, $K7439 )</f>
        <v>#N/A</v>
      </c>
      <c r="P7439" t="str" cm="1">
        <f t="array" ref="P7439">IF( $L7439, TRIM(_xll.IMDP("IR", $G$5&amp;$N7439, $G$6)), "" )</f>
        <v/>
      </c>
      <c r="Q7439" t="b" cm="1">
        <f t="array" ref="Q7439">IF(
    $U$1=1, AND($P7439&lt;&gt;"", $P7439&lt;&gt;"...", $P7439&lt;&gt;"입력오류"),
    IF(
        $U$18=1, AND($P7439&lt;&gt;"", $P7439&lt;&gt;"...", $P7439&lt;&gt;"입력오류", ISNUMBER(FIND(INDEX($T$2:$T$7,$U$1),$P7439))),
        IF(
            $U$17="기타", AND($P7439&lt;&gt;"", $P7439&lt;&gt;"...", $P7439&lt;&gt;"입력오류", NOT(ISNUMBER(FIND($T$21:$T$34,$P7439)))),
            AND($P7439&lt;&gt;"", $P7439&lt;&gt;"...", $P7439&lt;&gt;"입력오류", $T$19=$P7439)
        )
    )
)</f>
        <v>0</v>
      </c>
    </row>
    <row r="7440" spans="9:17">
      <c r="I7440">
        <f t="shared" si="349"/>
        <v>7439</v>
      </c>
      <c r="J7440" t="e">
        <f t="shared" si="350"/>
        <v>#N/A</v>
      </c>
      <c r="K7440" t="e">
        <f t="shared" si="348"/>
        <v>#N/A</v>
      </c>
      <c r="L7440" t="b">
        <f>COUNTIF($N$2:N7440, N7440)=1</f>
        <v>0</v>
      </c>
      <c r="M7440" s="37">
        <f>IF( $Q7440, MAX($M$1:M7439)+1, 0)</f>
        <v>0</v>
      </c>
      <c r="N7440" t="e" cm="1">
        <f t="array" ref="N7440">INDEX($A$9:$F$1048576, $J7440, $K7440 )</f>
        <v>#N/A</v>
      </c>
      <c r="O7440" t="e" cm="1">
        <f t="array" ref="O7440">INDEX($B$9:$F$1048576, $J7440, $K7440 )</f>
        <v>#N/A</v>
      </c>
      <c r="P7440" t="str" cm="1">
        <f t="array" ref="P7440">IF( $L7440, TRIM(_xll.IMDP("IR", $G$5&amp;$N7440, $G$6)), "" )</f>
        <v/>
      </c>
      <c r="Q7440" t="b" cm="1">
        <f t="array" ref="Q7440">IF(
    $U$1=1, AND($P7440&lt;&gt;"", $P7440&lt;&gt;"...", $P7440&lt;&gt;"입력오류"),
    IF(
        $U$18=1, AND($P7440&lt;&gt;"", $P7440&lt;&gt;"...", $P7440&lt;&gt;"입력오류", ISNUMBER(FIND(INDEX($T$2:$T$7,$U$1),$P7440))),
        IF(
            $U$17="기타", AND($P7440&lt;&gt;"", $P7440&lt;&gt;"...", $P7440&lt;&gt;"입력오류", NOT(ISNUMBER(FIND($T$21:$T$34,$P7440)))),
            AND($P7440&lt;&gt;"", $P7440&lt;&gt;"...", $P7440&lt;&gt;"입력오류", $T$19=$P7440)
        )
    )
)</f>
        <v>0</v>
      </c>
    </row>
    <row r="7441" spans="9:17">
      <c r="I7441">
        <f t="shared" si="349"/>
        <v>7440</v>
      </c>
      <c r="J7441" t="e">
        <f t="shared" si="350"/>
        <v>#N/A</v>
      </c>
      <c r="K7441" t="e">
        <f t="shared" si="348"/>
        <v>#N/A</v>
      </c>
      <c r="L7441" t="b">
        <f>COUNTIF($N$2:N7441, N7441)=1</f>
        <v>0</v>
      </c>
      <c r="M7441" s="37">
        <f>IF( $Q7441, MAX($M$1:M7440)+1, 0)</f>
        <v>0</v>
      </c>
      <c r="N7441" t="e" cm="1">
        <f t="array" ref="N7441">INDEX($A$9:$F$1048576, $J7441, $K7441 )</f>
        <v>#N/A</v>
      </c>
      <c r="O7441" t="e" cm="1">
        <f t="array" ref="O7441">INDEX($B$9:$F$1048576, $J7441, $K7441 )</f>
        <v>#N/A</v>
      </c>
      <c r="P7441" t="str" cm="1">
        <f t="array" ref="P7441">IF( $L7441, TRIM(_xll.IMDP("IR", $G$5&amp;$N7441, $G$6)), "" )</f>
        <v/>
      </c>
      <c r="Q7441" t="b" cm="1">
        <f t="array" ref="Q7441">IF(
    $U$1=1, AND($P7441&lt;&gt;"", $P7441&lt;&gt;"...", $P7441&lt;&gt;"입력오류"),
    IF(
        $U$18=1, AND($P7441&lt;&gt;"", $P7441&lt;&gt;"...", $P7441&lt;&gt;"입력오류", ISNUMBER(FIND(INDEX($T$2:$T$7,$U$1),$P7441))),
        IF(
            $U$17="기타", AND($P7441&lt;&gt;"", $P7441&lt;&gt;"...", $P7441&lt;&gt;"입력오류", NOT(ISNUMBER(FIND($T$21:$T$34,$P7441)))),
            AND($P7441&lt;&gt;"", $P7441&lt;&gt;"...", $P7441&lt;&gt;"입력오류", $T$19=$P7441)
        )
    )
)</f>
        <v>0</v>
      </c>
    </row>
    <row r="7442" spans="9:17">
      <c r="I7442">
        <f t="shared" si="349"/>
        <v>7441</v>
      </c>
      <c r="J7442" t="e">
        <f t="shared" si="350"/>
        <v>#N/A</v>
      </c>
      <c r="K7442" t="e">
        <f t="shared" si="348"/>
        <v>#N/A</v>
      </c>
      <c r="L7442" t="b">
        <f>COUNTIF($N$2:N7442, N7442)=1</f>
        <v>0</v>
      </c>
      <c r="M7442" s="37">
        <f>IF( $Q7442, MAX($M$1:M7441)+1, 0)</f>
        <v>0</v>
      </c>
      <c r="N7442" t="e" cm="1">
        <f t="array" ref="N7442">INDEX($A$9:$F$1048576, $J7442, $K7442 )</f>
        <v>#N/A</v>
      </c>
      <c r="O7442" t="e" cm="1">
        <f t="array" ref="O7442">INDEX($B$9:$F$1048576, $J7442, $K7442 )</f>
        <v>#N/A</v>
      </c>
      <c r="P7442" t="str" cm="1">
        <f t="array" ref="P7442">IF( $L7442, TRIM(_xll.IMDP("IR", $G$5&amp;$N7442, $G$6)), "" )</f>
        <v/>
      </c>
      <c r="Q7442" t="b" cm="1">
        <f t="array" ref="Q7442">IF(
    $U$1=1, AND($P7442&lt;&gt;"", $P7442&lt;&gt;"...", $P7442&lt;&gt;"입력오류"),
    IF(
        $U$18=1, AND($P7442&lt;&gt;"", $P7442&lt;&gt;"...", $P7442&lt;&gt;"입력오류", ISNUMBER(FIND(INDEX($T$2:$T$7,$U$1),$P7442))),
        IF(
            $U$17="기타", AND($P7442&lt;&gt;"", $P7442&lt;&gt;"...", $P7442&lt;&gt;"입력오류", NOT(ISNUMBER(FIND($T$21:$T$34,$P7442)))),
            AND($P7442&lt;&gt;"", $P7442&lt;&gt;"...", $P7442&lt;&gt;"입력오류", $T$19=$P7442)
        )
    )
)</f>
        <v>0</v>
      </c>
    </row>
    <row r="7443" spans="9:17">
      <c r="I7443">
        <f t="shared" si="349"/>
        <v>7442</v>
      </c>
      <c r="J7443" t="e">
        <f t="shared" si="350"/>
        <v>#N/A</v>
      </c>
      <c r="K7443" t="e">
        <f t="shared" si="348"/>
        <v>#N/A</v>
      </c>
      <c r="L7443" t="b">
        <f>COUNTIF($N$2:N7443, N7443)=1</f>
        <v>0</v>
      </c>
      <c r="M7443" s="37">
        <f>IF( $Q7443, MAX($M$1:M7442)+1, 0)</f>
        <v>0</v>
      </c>
      <c r="N7443" t="e" cm="1">
        <f t="array" ref="N7443">INDEX($A$9:$F$1048576, $J7443, $K7443 )</f>
        <v>#N/A</v>
      </c>
      <c r="O7443" t="e" cm="1">
        <f t="array" ref="O7443">INDEX($B$9:$F$1048576, $J7443, $K7443 )</f>
        <v>#N/A</v>
      </c>
      <c r="P7443" t="str" cm="1">
        <f t="array" ref="P7443">IF( $L7443, TRIM(_xll.IMDP("IR", $G$5&amp;$N7443, $G$6)), "" )</f>
        <v/>
      </c>
      <c r="Q7443" t="b" cm="1">
        <f t="array" ref="Q7443">IF(
    $U$1=1, AND($P7443&lt;&gt;"", $P7443&lt;&gt;"...", $P7443&lt;&gt;"입력오류"),
    IF(
        $U$18=1, AND($P7443&lt;&gt;"", $P7443&lt;&gt;"...", $P7443&lt;&gt;"입력오류", ISNUMBER(FIND(INDEX($T$2:$T$7,$U$1),$P7443))),
        IF(
            $U$17="기타", AND($P7443&lt;&gt;"", $P7443&lt;&gt;"...", $P7443&lt;&gt;"입력오류", NOT(ISNUMBER(FIND($T$21:$T$34,$P7443)))),
            AND($P7443&lt;&gt;"", $P7443&lt;&gt;"...", $P7443&lt;&gt;"입력오류", $T$19=$P7443)
        )
    )
)</f>
        <v>0</v>
      </c>
    </row>
    <row r="7444" spans="9:17">
      <c r="I7444">
        <f t="shared" si="349"/>
        <v>7443</v>
      </c>
      <c r="J7444" t="e">
        <f t="shared" si="350"/>
        <v>#N/A</v>
      </c>
      <c r="K7444" t="e">
        <f t="shared" si="348"/>
        <v>#N/A</v>
      </c>
      <c r="L7444" t="b">
        <f>COUNTIF($N$2:N7444, N7444)=1</f>
        <v>0</v>
      </c>
      <c r="M7444" s="37">
        <f>IF( $Q7444, MAX($M$1:M7443)+1, 0)</f>
        <v>0</v>
      </c>
      <c r="N7444" t="e" cm="1">
        <f t="array" ref="N7444">INDEX($A$9:$F$1048576, $J7444, $K7444 )</f>
        <v>#N/A</v>
      </c>
      <c r="O7444" t="e" cm="1">
        <f t="array" ref="O7444">INDEX($B$9:$F$1048576, $J7444, $K7444 )</f>
        <v>#N/A</v>
      </c>
      <c r="P7444" t="str" cm="1">
        <f t="array" ref="P7444">IF( $L7444, TRIM(_xll.IMDP("IR", $G$5&amp;$N7444, $G$6)), "" )</f>
        <v/>
      </c>
      <c r="Q7444" t="b" cm="1">
        <f t="array" ref="Q7444">IF(
    $U$1=1, AND($P7444&lt;&gt;"", $P7444&lt;&gt;"...", $P7444&lt;&gt;"입력오류"),
    IF(
        $U$18=1, AND($P7444&lt;&gt;"", $P7444&lt;&gt;"...", $P7444&lt;&gt;"입력오류", ISNUMBER(FIND(INDEX($T$2:$T$7,$U$1),$P7444))),
        IF(
            $U$17="기타", AND($P7444&lt;&gt;"", $P7444&lt;&gt;"...", $P7444&lt;&gt;"입력오류", NOT(ISNUMBER(FIND($T$21:$T$34,$P7444)))),
            AND($P7444&lt;&gt;"", $P7444&lt;&gt;"...", $P7444&lt;&gt;"입력오류", $T$19=$P7444)
        )
    )
)</f>
        <v>0</v>
      </c>
    </row>
    <row r="7445" spans="9:17">
      <c r="I7445">
        <f t="shared" si="349"/>
        <v>7444</v>
      </c>
      <c r="J7445" t="e">
        <f t="shared" si="350"/>
        <v>#N/A</v>
      </c>
      <c r="K7445" t="e">
        <f t="shared" si="348"/>
        <v>#N/A</v>
      </c>
      <c r="L7445" t="b">
        <f>COUNTIF($N$2:N7445, N7445)=1</f>
        <v>0</v>
      </c>
      <c r="M7445" s="37">
        <f>IF( $Q7445, MAX($M$1:M7444)+1, 0)</f>
        <v>0</v>
      </c>
      <c r="N7445" t="e" cm="1">
        <f t="array" ref="N7445">INDEX($A$9:$F$1048576, $J7445, $K7445 )</f>
        <v>#N/A</v>
      </c>
      <c r="O7445" t="e" cm="1">
        <f t="array" ref="O7445">INDEX($B$9:$F$1048576, $J7445, $K7445 )</f>
        <v>#N/A</v>
      </c>
      <c r="P7445" t="str" cm="1">
        <f t="array" ref="P7445">IF( $L7445, TRIM(_xll.IMDP("IR", $G$5&amp;$N7445, $G$6)), "" )</f>
        <v/>
      </c>
      <c r="Q7445" t="b" cm="1">
        <f t="array" ref="Q7445">IF(
    $U$1=1, AND($P7445&lt;&gt;"", $P7445&lt;&gt;"...", $P7445&lt;&gt;"입력오류"),
    IF(
        $U$18=1, AND($P7445&lt;&gt;"", $P7445&lt;&gt;"...", $P7445&lt;&gt;"입력오류", ISNUMBER(FIND(INDEX($T$2:$T$7,$U$1),$P7445))),
        IF(
            $U$17="기타", AND($P7445&lt;&gt;"", $P7445&lt;&gt;"...", $P7445&lt;&gt;"입력오류", NOT(ISNUMBER(FIND($T$21:$T$34,$P7445)))),
            AND($P7445&lt;&gt;"", $P7445&lt;&gt;"...", $P7445&lt;&gt;"입력오류", $T$19=$P7445)
        )
    )
)</f>
        <v>0</v>
      </c>
    </row>
    <row r="7446" spans="9:17">
      <c r="I7446">
        <f t="shared" si="349"/>
        <v>7445</v>
      </c>
      <c r="J7446" t="e">
        <f t="shared" si="350"/>
        <v>#N/A</v>
      </c>
      <c r="K7446" t="e">
        <f t="shared" si="348"/>
        <v>#N/A</v>
      </c>
      <c r="L7446" t="b">
        <f>COUNTIF($N$2:N7446, N7446)=1</f>
        <v>0</v>
      </c>
      <c r="M7446" s="37">
        <f>IF( $Q7446, MAX($M$1:M7445)+1, 0)</f>
        <v>0</v>
      </c>
      <c r="N7446" t="e" cm="1">
        <f t="array" ref="N7446">INDEX($A$9:$F$1048576, $J7446, $K7446 )</f>
        <v>#N/A</v>
      </c>
      <c r="O7446" t="e" cm="1">
        <f t="array" ref="O7446">INDEX($B$9:$F$1048576, $J7446, $K7446 )</f>
        <v>#N/A</v>
      </c>
      <c r="P7446" t="str" cm="1">
        <f t="array" ref="P7446">IF( $L7446, TRIM(_xll.IMDP("IR", $G$5&amp;$N7446, $G$6)), "" )</f>
        <v/>
      </c>
      <c r="Q7446" t="b" cm="1">
        <f t="array" ref="Q7446">IF(
    $U$1=1, AND($P7446&lt;&gt;"", $P7446&lt;&gt;"...", $P7446&lt;&gt;"입력오류"),
    IF(
        $U$18=1, AND($P7446&lt;&gt;"", $P7446&lt;&gt;"...", $P7446&lt;&gt;"입력오류", ISNUMBER(FIND(INDEX($T$2:$T$7,$U$1),$P7446))),
        IF(
            $U$17="기타", AND($P7446&lt;&gt;"", $P7446&lt;&gt;"...", $P7446&lt;&gt;"입력오류", NOT(ISNUMBER(FIND($T$21:$T$34,$P7446)))),
            AND($P7446&lt;&gt;"", $P7446&lt;&gt;"...", $P7446&lt;&gt;"입력오류", $T$19=$P7446)
        )
    )
)</f>
        <v>0</v>
      </c>
    </row>
    <row r="7447" spans="9:17">
      <c r="I7447">
        <f t="shared" si="349"/>
        <v>7446</v>
      </c>
      <c r="J7447" t="e">
        <f t="shared" si="350"/>
        <v>#N/A</v>
      </c>
      <c r="K7447" t="e">
        <f t="shared" si="348"/>
        <v>#N/A</v>
      </c>
      <c r="L7447" t="b">
        <f>COUNTIF($N$2:N7447, N7447)=1</f>
        <v>0</v>
      </c>
      <c r="M7447" s="37">
        <f>IF( $Q7447, MAX($M$1:M7446)+1, 0)</f>
        <v>0</v>
      </c>
      <c r="N7447" t="e" cm="1">
        <f t="array" ref="N7447">INDEX($A$9:$F$1048576, $J7447, $K7447 )</f>
        <v>#N/A</v>
      </c>
      <c r="O7447" t="e" cm="1">
        <f t="array" ref="O7447">INDEX($B$9:$F$1048576, $J7447, $K7447 )</f>
        <v>#N/A</v>
      </c>
      <c r="P7447" t="str" cm="1">
        <f t="array" ref="P7447">IF( $L7447, TRIM(_xll.IMDP("IR", $G$5&amp;$N7447, $G$6)), "" )</f>
        <v/>
      </c>
      <c r="Q7447" t="b" cm="1">
        <f t="array" ref="Q7447">IF(
    $U$1=1, AND($P7447&lt;&gt;"", $P7447&lt;&gt;"...", $P7447&lt;&gt;"입력오류"),
    IF(
        $U$18=1, AND($P7447&lt;&gt;"", $P7447&lt;&gt;"...", $P7447&lt;&gt;"입력오류", ISNUMBER(FIND(INDEX($T$2:$T$7,$U$1),$P7447))),
        IF(
            $U$17="기타", AND($P7447&lt;&gt;"", $P7447&lt;&gt;"...", $P7447&lt;&gt;"입력오류", NOT(ISNUMBER(FIND($T$21:$T$34,$P7447)))),
            AND($P7447&lt;&gt;"", $P7447&lt;&gt;"...", $P7447&lt;&gt;"입력오류", $T$19=$P7447)
        )
    )
)</f>
        <v>0</v>
      </c>
    </row>
    <row r="7448" spans="9:17">
      <c r="I7448">
        <f t="shared" si="349"/>
        <v>7447</v>
      </c>
      <c r="J7448" t="e">
        <f t="shared" si="350"/>
        <v>#N/A</v>
      </c>
      <c r="K7448" t="e">
        <f t="shared" si="348"/>
        <v>#N/A</v>
      </c>
      <c r="L7448" t="b">
        <f>COUNTIF($N$2:N7448, N7448)=1</f>
        <v>0</v>
      </c>
      <c r="M7448" s="37">
        <f>IF( $Q7448, MAX($M$1:M7447)+1, 0)</f>
        <v>0</v>
      </c>
      <c r="N7448" t="e" cm="1">
        <f t="array" ref="N7448">INDEX($A$9:$F$1048576, $J7448, $K7448 )</f>
        <v>#N/A</v>
      </c>
      <c r="O7448" t="e" cm="1">
        <f t="array" ref="O7448">INDEX($B$9:$F$1048576, $J7448, $K7448 )</f>
        <v>#N/A</v>
      </c>
      <c r="P7448" t="str" cm="1">
        <f t="array" ref="P7448">IF( $L7448, TRIM(_xll.IMDP("IR", $G$5&amp;$N7448, $G$6)), "" )</f>
        <v/>
      </c>
      <c r="Q7448" t="b" cm="1">
        <f t="array" ref="Q7448">IF(
    $U$1=1, AND($P7448&lt;&gt;"", $P7448&lt;&gt;"...", $P7448&lt;&gt;"입력오류"),
    IF(
        $U$18=1, AND($P7448&lt;&gt;"", $P7448&lt;&gt;"...", $P7448&lt;&gt;"입력오류", ISNUMBER(FIND(INDEX($T$2:$T$7,$U$1),$P7448))),
        IF(
            $U$17="기타", AND($P7448&lt;&gt;"", $P7448&lt;&gt;"...", $P7448&lt;&gt;"입력오류", NOT(ISNUMBER(FIND($T$21:$T$34,$P7448)))),
            AND($P7448&lt;&gt;"", $P7448&lt;&gt;"...", $P7448&lt;&gt;"입력오류", $T$19=$P7448)
        )
    )
)</f>
        <v>0</v>
      </c>
    </row>
    <row r="7449" spans="9:17">
      <c r="I7449">
        <f t="shared" si="349"/>
        <v>7448</v>
      </c>
      <c r="J7449" t="e">
        <f t="shared" si="350"/>
        <v>#N/A</v>
      </c>
      <c r="K7449" t="e">
        <f t="shared" si="348"/>
        <v>#N/A</v>
      </c>
      <c r="L7449" t="b">
        <f>COUNTIF($N$2:N7449, N7449)=1</f>
        <v>0</v>
      </c>
      <c r="M7449" s="37">
        <f>IF( $Q7449, MAX($M$1:M7448)+1, 0)</f>
        <v>0</v>
      </c>
      <c r="N7449" t="e" cm="1">
        <f t="array" ref="N7449">INDEX($A$9:$F$1048576, $J7449, $K7449 )</f>
        <v>#N/A</v>
      </c>
      <c r="O7449" t="e" cm="1">
        <f t="array" ref="O7449">INDEX($B$9:$F$1048576, $J7449, $K7449 )</f>
        <v>#N/A</v>
      </c>
      <c r="P7449" t="str" cm="1">
        <f t="array" ref="P7449">IF( $L7449, TRIM(_xll.IMDP("IR", $G$5&amp;$N7449, $G$6)), "" )</f>
        <v/>
      </c>
      <c r="Q7449" t="b" cm="1">
        <f t="array" ref="Q7449">IF(
    $U$1=1, AND($P7449&lt;&gt;"", $P7449&lt;&gt;"...", $P7449&lt;&gt;"입력오류"),
    IF(
        $U$18=1, AND($P7449&lt;&gt;"", $P7449&lt;&gt;"...", $P7449&lt;&gt;"입력오류", ISNUMBER(FIND(INDEX($T$2:$T$7,$U$1),$P7449))),
        IF(
            $U$17="기타", AND($P7449&lt;&gt;"", $P7449&lt;&gt;"...", $P7449&lt;&gt;"입력오류", NOT(ISNUMBER(FIND($T$21:$T$34,$P7449)))),
            AND($P7449&lt;&gt;"", $P7449&lt;&gt;"...", $P7449&lt;&gt;"입력오류", $T$19=$P7449)
        )
    )
)</f>
        <v>0</v>
      </c>
    </row>
    <row r="7450" spans="9:17">
      <c r="I7450">
        <f t="shared" si="349"/>
        <v>7449</v>
      </c>
      <c r="J7450" t="e">
        <f t="shared" si="350"/>
        <v>#N/A</v>
      </c>
      <c r="K7450" t="e">
        <f t="shared" si="348"/>
        <v>#N/A</v>
      </c>
      <c r="L7450" t="b">
        <f>COUNTIF($N$2:N7450, N7450)=1</f>
        <v>0</v>
      </c>
      <c r="M7450" s="37">
        <f>IF( $Q7450, MAX($M$1:M7449)+1, 0)</f>
        <v>0</v>
      </c>
      <c r="N7450" t="e" cm="1">
        <f t="array" ref="N7450">INDEX($A$9:$F$1048576, $J7450, $K7450 )</f>
        <v>#N/A</v>
      </c>
      <c r="O7450" t="e" cm="1">
        <f t="array" ref="O7450">INDEX($B$9:$F$1048576, $J7450, $K7450 )</f>
        <v>#N/A</v>
      </c>
      <c r="P7450" t="str" cm="1">
        <f t="array" ref="P7450">IF( $L7450, TRIM(_xll.IMDP("IR", $G$5&amp;$N7450, $G$6)), "" )</f>
        <v/>
      </c>
      <c r="Q7450" t="b" cm="1">
        <f t="array" ref="Q7450">IF(
    $U$1=1, AND($P7450&lt;&gt;"", $P7450&lt;&gt;"...", $P7450&lt;&gt;"입력오류"),
    IF(
        $U$18=1, AND($P7450&lt;&gt;"", $P7450&lt;&gt;"...", $P7450&lt;&gt;"입력오류", ISNUMBER(FIND(INDEX($T$2:$T$7,$U$1),$P7450))),
        IF(
            $U$17="기타", AND($P7450&lt;&gt;"", $P7450&lt;&gt;"...", $P7450&lt;&gt;"입력오류", NOT(ISNUMBER(FIND($T$21:$T$34,$P7450)))),
            AND($P7450&lt;&gt;"", $P7450&lt;&gt;"...", $P7450&lt;&gt;"입력오류", $T$19=$P7450)
        )
    )
)</f>
        <v>0</v>
      </c>
    </row>
    <row r="7451" spans="9:17">
      <c r="I7451">
        <f t="shared" si="349"/>
        <v>7450</v>
      </c>
      <c r="J7451" t="e">
        <f t="shared" si="350"/>
        <v>#N/A</v>
      </c>
      <c r="K7451" t="e">
        <f t="shared" si="348"/>
        <v>#N/A</v>
      </c>
      <c r="L7451" t="b">
        <f>COUNTIF($N$2:N7451, N7451)=1</f>
        <v>0</v>
      </c>
      <c r="M7451" s="37">
        <f>IF( $Q7451, MAX($M$1:M7450)+1, 0)</f>
        <v>0</v>
      </c>
      <c r="N7451" t="e" cm="1">
        <f t="array" ref="N7451">INDEX($A$9:$F$1048576, $J7451, $K7451 )</f>
        <v>#N/A</v>
      </c>
      <c r="O7451" t="e" cm="1">
        <f t="array" ref="O7451">INDEX($B$9:$F$1048576, $J7451, $K7451 )</f>
        <v>#N/A</v>
      </c>
      <c r="P7451" t="str" cm="1">
        <f t="array" ref="P7451">IF( $L7451, TRIM(_xll.IMDP("IR", $G$5&amp;$N7451, $G$6)), "" )</f>
        <v/>
      </c>
      <c r="Q7451" t="b" cm="1">
        <f t="array" ref="Q7451">IF(
    $U$1=1, AND($P7451&lt;&gt;"", $P7451&lt;&gt;"...", $P7451&lt;&gt;"입력오류"),
    IF(
        $U$18=1, AND($P7451&lt;&gt;"", $P7451&lt;&gt;"...", $P7451&lt;&gt;"입력오류", ISNUMBER(FIND(INDEX($T$2:$T$7,$U$1),$P7451))),
        IF(
            $U$17="기타", AND($P7451&lt;&gt;"", $P7451&lt;&gt;"...", $P7451&lt;&gt;"입력오류", NOT(ISNUMBER(FIND($T$21:$T$34,$P7451)))),
            AND($P7451&lt;&gt;"", $P7451&lt;&gt;"...", $P7451&lt;&gt;"입력오류", $T$19=$P7451)
        )
    )
)</f>
        <v>0</v>
      </c>
    </row>
    <row r="7452" spans="9:17">
      <c r="I7452">
        <f t="shared" si="349"/>
        <v>7451</v>
      </c>
      <c r="J7452" t="e">
        <f t="shared" si="350"/>
        <v>#N/A</v>
      </c>
      <c r="K7452" t="e">
        <f t="shared" si="348"/>
        <v>#N/A</v>
      </c>
      <c r="L7452" t="b">
        <f>COUNTIF($N$2:N7452, N7452)=1</f>
        <v>0</v>
      </c>
      <c r="M7452" s="37">
        <f>IF( $Q7452, MAX($M$1:M7451)+1, 0)</f>
        <v>0</v>
      </c>
      <c r="N7452" t="e" cm="1">
        <f t="array" ref="N7452">INDEX($A$9:$F$1048576, $J7452, $K7452 )</f>
        <v>#N/A</v>
      </c>
      <c r="O7452" t="e" cm="1">
        <f t="array" ref="O7452">INDEX($B$9:$F$1048576, $J7452, $K7452 )</f>
        <v>#N/A</v>
      </c>
      <c r="P7452" t="str" cm="1">
        <f t="array" ref="P7452">IF( $L7452, TRIM(_xll.IMDP("IR", $G$5&amp;$N7452, $G$6)), "" )</f>
        <v/>
      </c>
      <c r="Q7452" t="b" cm="1">
        <f t="array" ref="Q7452">IF(
    $U$1=1, AND($P7452&lt;&gt;"", $P7452&lt;&gt;"...", $P7452&lt;&gt;"입력오류"),
    IF(
        $U$18=1, AND($P7452&lt;&gt;"", $P7452&lt;&gt;"...", $P7452&lt;&gt;"입력오류", ISNUMBER(FIND(INDEX($T$2:$T$7,$U$1),$P7452))),
        IF(
            $U$17="기타", AND($P7452&lt;&gt;"", $P7452&lt;&gt;"...", $P7452&lt;&gt;"입력오류", NOT(ISNUMBER(FIND($T$21:$T$34,$P7452)))),
            AND($P7452&lt;&gt;"", $P7452&lt;&gt;"...", $P7452&lt;&gt;"입력오류", $T$19=$P7452)
        )
    )
)</f>
        <v>0</v>
      </c>
    </row>
    <row r="7453" spans="9:17">
      <c r="I7453">
        <f t="shared" si="349"/>
        <v>7452</v>
      </c>
      <c r="J7453" t="e">
        <f t="shared" si="350"/>
        <v>#N/A</v>
      </c>
      <c r="K7453" t="e">
        <f t="shared" si="348"/>
        <v>#N/A</v>
      </c>
      <c r="L7453" t="b">
        <f>COUNTIF($N$2:N7453, N7453)=1</f>
        <v>0</v>
      </c>
      <c r="M7453" s="37">
        <f>IF( $Q7453, MAX($M$1:M7452)+1, 0)</f>
        <v>0</v>
      </c>
      <c r="N7453" t="e" cm="1">
        <f t="array" ref="N7453">INDEX($A$9:$F$1048576, $J7453, $K7453 )</f>
        <v>#N/A</v>
      </c>
      <c r="O7453" t="e" cm="1">
        <f t="array" ref="O7453">INDEX($B$9:$F$1048576, $J7453, $K7453 )</f>
        <v>#N/A</v>
      </c>
      <c r="P7453" t="str" cm="1">
        <f t="array" ref="P7453">IF( $L7453, TRIM(_xll.IMDP("IR", $G$5&amp;$N7453, $G$6)), "" )</f>
        <v/>
      </c>
      <c r="Q7453" t="b" cm="1">
        <f t="array" ref="Q7453">IF(
    $U$1=1, AND($P7453&lt;&gt;"", $P7453&lt;&gt;"...", $P7453&lt;&gt;"입력오류"),
    IF(
        $U$18=1, AND($P7453&lt;&gt;"", $P7453&lt;&gt;"...", $P7453&lt;&gt;"입력오류", ISNUMBER(FIND(INDEX($T$2:$T$7,$U$1),$P7453))),
        IF(
            $U$17="기타", AND($P7453&lt;&gt;"", $P7453&lt;&gt;"...", $P7453&lt;&gt;"입력오류", NOT(ISNUMBER(FIND($T$21:$T$34,$P7453)))),
            AND($P7453&lt;&gt;"", $P7453&lt;&gt;"...", $P7453&lt;&gt;"입력오류", $T$19=$P7453)
        )
    )
)</f>
        <v>0</v>
      </c>
    </row>
    <row r="7454" spans="9:17">
      <c r="I7454">
        <f t="shared" si="349"/>
        <v>7453</v>
      </c>
      <c r="J7454" t="e">
        <f t="shared" si="350"/>
        <v>#N/A</v>
      </c>
      <c r="K7454" t="e">
        <f t="shared" si="348"/>
        <v>#N/A</v>
      </c>
      <c r="L7454" t="b">
        <f>COUNTIF($N$2:N7454, N7454)=1</f>
        <v>0</v>
      </c>
      <c r="M7454" s="37">
        <f>IF( $Q7454, MAX($M$1:M7453)+1, 0)</f>
        <v>0</v>
      </c>
      <c r="N7454" t="e" cm="1">
        <f t="array" ref="N7454">INDEX($A$9:$F$1048576, $J7454, $K7454 )</f>
        <v>#N/A</v>
      </c>
      <c r="O7454" t="e" cm="1">
        <f t="array" ref="O7454">INDEX($B$9:$F$1048576, $J7454, $K7454 )</f>
        <v>#N/A</v>
      </c>
      <c r="P7454" t="str" cm="1">
        <f t="array" ref="P7454">IF( $L7454, TRIM(_xll.IMDP("IR", $G$5&amp;$N7454, $G$6)), "" )</f>
        <v/>
      </c>
      <c r="Q7454" t="b" cm="1">
        <f t="array" ref="Q7454">IF(
    $U$1=1, AND($P7454&lt;&gt;"", $P7454&lt;&gt;"...", $P7454&lt;&gt;"입력오류"),
    IF(
        $U$18=1, AND($P7454&lt;&gt;"", $P7454&lt;&gt;"...", $P7454&lt;&gt;"입력오류", ISNUMBER(FIND(INDEX($T$2:$T$7,$U$1),$P7454))),
        IF(
            $U$17="기타", AND($P7454&lt;&gt;"", $P7454&lt;&gt;"...", $P7454&lt;&gt;"입력오류", NOT(ISNUMBER(FIND($T$21:$T$34,$P7454)))),
            AND($P7454&lt;&gt;"", $P7454&lt;&gt;"...", $P7454&lt;&gt;"입력오류", $T$19=$P7454)
        )
    )
)</f>
        <v>0</v>
      </c>
    </row>
    <row r="7455" spans="9:17">
      <c r="I7455">
        <f t="shared" si="349"/>
        <v>7454</v>
      </c>
      <c r="J7455" t="e">
        <f t="shared" si="350"/>
        <v>#N/A</v>
      </c>
      <c r="K7455" t="e">
        <f t="shared" si="348"/>
        <v>#N/A</v>
      </c>
      <c r="L7455" t="b">
        <f>COUNTIF($N$2:N7455, N7455)=1</f>
        <v>0</v>
      </c>
      <c r="M7455" s="37">
        <f>IF( $Q7455, MAX($M$1:M7454)+1, 0)</f>
        <v>0</v>
      </c>
      <c r="N7455" t="e" cm="1">
        <f t="array" ref="N7455">INDEX($A$9:$F$1048576, $J7455, $K7455 )</f>
        <v>#N/A</v>
      </c>
      <c r="O7455" t="e" cm="1">
        <f t="array" ref="O7455">INDEX($B$9:$F$1048576, $J7455, $K7455 )</f>
        <v>#N/A</v>
      </c>
      <c r="P7455" t="str" cm="1">
        <f t="array" ref="P7455">IF( $L7455, TRIM(_xll.IMDP("IR", $G$5&amp;$N7455, $G$6)), "" )</f>
        <v/>
      </c>
      <c r="Q7455" t="b" cm="1">
        <f t="array" ref="Q7455">IF(
    $U$1=1, AND($P7455&lt;&gt;"", $P7455&lt;&gt;"...", $P7455&lt;&gt;"입력오류"),
    IF(
        $U$18=1, AND($P7455&lt;&gt;"", $P7455&lt;&gt;"...", $P7455&lt;&gt;"입력오류", ISNUMBER(FIND(INDEX($T$2:$T$7,$U$1),$P7455))),
        IF(
            $U$17="기타", AND($P7455&lt;&gt;"", $P7455&lt;&gt;"...", $P7455&lt;&gt;"입력오류", NOT(ISNUMBER(FIND($T$21:$T$34,$P7455)))),
            AND($P7455&lt;&gt;"", $P7455&lt;&gt;"...", $P7455&lt;&gt;"입력오류", $T$19=$P7455)
        )
    )
)</f>
        <v>0</v>
      </c>
    </row>
    <row r="7456" spans="9:17">
      <c r="I7456">
        <f t="shared" si="349"/>
        <v>7455</v>
      </c>
      <c r="J7456" t="e">
        <f t="shared" si="350"/>
        <v>#N/A</v>
      </c>
      <c r="K7456" t="e">
        <f t="shared" si="348"/>
        <v>#N/A</v>
      </c>
      <c r="L7456" t="b">
        <f>COUNTIF($N$2:N7456, N7456)=1</f>
        <v>0</v>
      </c>
      <c r="M7456" s="37">
        <f>IF( $Q7456, MAX($M$1:M7455)+1, 0)</f>
        <v>0</v>
      </c>
      <c r="N7456" t="e" cm="1">
        <f t="array" ref="N7456">INDEX($A$9:$F$1048576, $J7456, $K7456 )</f>
        <v>#N/A</v>
      </c>
      <c r="O7456" t="e" cm="1">
        <f t="array" ref="O7456">INDEX($B$9:$F$1048576, $J7456, $K7456 )</f>
        <v>#N/A</v>
      </c>
      <c r="P7456" t="str" cm="1">
        <f t="array" ref="P7456">IF( $L7456, TRIM(_xll.IMDP("IR", $G$5&amp;$N7456, $G$6)), "" )</f>
        <v/>
      </c>
      <c r="Q7456" t="b" cm="1">
        <f t="array" ref="Q7456">IF(
    $U$1=1, AND($P7456&lt;&gt;"", $P7456&lt;&gt;"...", $P7456&lt;&gt;"입력오류"),
    IF(
        $U$18=1, AND($P7456&lt;&gt;"", $P7456&lt;&gt;"...", $P7456&lt;&gt;"입력오류", ISNUMBER(FIND(INDEX($T$2:$T$7,$U$1),$P7456))),
        IF(
            $U$17="기타", AND($P7456&lt;&gt;"", $P7456&lt;&gt;"...", $P7456&lt;&gt;"입력오류", NOT(ISNUMBER(FIND($T$21:$T$34,$P7456)))),
            AND($P7456&lt;&gt;"", $P7456&lt;&gt;"...", $P7456&lt;&gt;"입력오류", $T$19=$P7456)
        )
    )
)</f>
        <v>0</v>
      </c>
    </row>
    <row r="7457" spans="9:17">
      <c r="I7457">
        <f t="shared" si="349"/>
        <v>7456</v>
      </c>
      <c r="J7457" t="e">
        <f t="shared" si="350"/>
        <v>#N/A</v>
      </c>
      <c r="K7457" t="e">
        <f t="shared" si="348"/>
        <v>#N/A</v>
      </c>
      <c r="L7457" t="b">
        <f>COUNTIF($N$2:N7457, N7457)=1</f>
        <v>0</v>
      </c>
      <c r="M7457" s="37">
        <f>IF( $Q7457, MAX($M$1:M7456)+1, 0)</f>
        <v>0</v>
      </c>
      <c r="N7457" t="e" cm="1">
        <f t="array" ref="N7457">INDEX($A$9:$F$1048576, $J7457, $K7457 )</f>
        <v>#N/A</v>
      </c>
      <c r="O7457" t="e" cm="1">
        <f t="array" ref="O7457">INDEX($B$9:$F$1048576, $J7457, $K7457 )</f>
        <v>#N/A</v>
      </c>
      <c r="P7457" t="str" cm="1">
        <f t="array" ref="P7457">IF( $L7457, TRIM(_xll.IMDP("IR", $G$5&amp;$N7457, $G$6)), "" )</f>
        <v/>
      </c>
      <c r="Q7457" t="b" cm="1">
        <f t="array" ref="Q7457">IF(
    $U$1=1, AND($P7457&lt;&gt;"", $P7457&lt;&gt;"...", $P7457&lt;&gt;"입력오류"),
    IF(
        $U$18=1, AND($P7457&lt;&gt;"", $P7457&lt;&gt;"...", $P7457&lt;&gt;"입력오류", ISNUMBER(FIND(INDEX($T$2:$T$7,$U$1),$P7457))),
        IF(
            $U$17="기타", AND($P7457&lt;&gt;"", $P7457&lt;&gt;"...", $P7457&lt;&gt;"입력오류", NOT(ISNUMBER(FIND($T$21:$T$34,$P7457)))),
            AND($P7457&lt;&gt;"", $P7457&lt;&gt;"...", $P7457&lt;&gt;"입력오류", $T$19=$P7457)
        )
    )
)</f>
        <v>0</v>
      </c>
    </row>
    <row r="7458" spans="9:17">
      <c r="I7458">
        <f t="shared" si="349"/>
        <v>7457</v>
      </c>
      <c r="J7458" t="e">
        <f t="shared" si="350"/>
        <v>#N/A</v>
      </c>
      <c r="K7458" t="e">
        <f t="shared" si="348"/>
        <v>#N/A</v>
      </c>
      <c r="L7458" t="b">
        <f>COUNTIF($N$2:N7458, N7458)=1</f>
        <v>0</v>
      </c>
      <c r="M7458" s="37">
        <f>IF( $Q7458, MAX($M$1:M7457)+1, 0)</f>
        <v>0</v>
      </c>
      <c r="N7458" t="e" cm="1">
        <f t="array" ref="N7458">INDEX($A$9:$F$1048576, $J7458, $K7458 )</f>
        <v>#N/A</v>
      </c>
      <c r="O7458" t="e" cm="1">
        <f t="array" ref="O7458">INDEX($B$9:$F$1048576, $J7458, $K7458 )</f>
        <v>#N/A</v>
      </c>
      <c r="P7458" t="str" cm="1">
        <f t="array" ref="P7458">IF( $L7458, TRIM(_xll.IMDP("IR", $G$5&amp;$N7458, $G$6)), "" )</f>
        <v/>
      </c>
      <c r="Q7458" t="b" cm="1">
        <f t="array" ref="Q7458">IF(
    $U$1=1, AND($P7458&lt;&gt;"", $P7458&lt;&gt;"...", $P7458&lt;&gt;"입력오류"),
    IF(
        $U$18=1, AND($P7458&lt;&gt;"", $P7458&lt;&gt;"...", $P7458&lt;&gt;"입력오류", ISNUMBER(FIND(INDEX($T$2:$T$7,$U$1),$P7458))),
        IF(
            $U$17="기타", AND($P7458&lt;&gt;"", $P7458&lt;&gt;"...", $P7458&lt;&gt;"입력오류", NOT(ISNUMBER(FIND($T$21:$T$34,$P7458)))),
            AND($P7458&lt;&gt;"", $P7458&lt;&gt;"...", $P7458&lt;&gt;"입력오류", $T$19=$P7458)
        )
    )
)</f>
        <v>0</v>
      </c>
    </row>
    <row r="7459" spans="9:17">
      <c r="I7459">
        <f t="shared" si="349"/>
        <v>7458</v>
      </c>
      <c r="J7459" t="e">
        <f t="shared" si="350"/>
        <v>#N/A</v>
      </c>
      <c r="K7459" t="e">
        <f t="shared" si="348"/>
        <v>#N/A</v>
      </c>
      <c r="L7459" t="b">
        <f>COUNTIF($N$2:N7459, N7459)=1</f>
        <v>0</v>
      </c>
      <c r="M7459" s="37">
        <f>IF( $Q7459, MAX($M$1:M7458)+1, 0)</f>
        <v>0</v>
      </c>
      <c r="N7459" t="e" cm="1">
        <f t="array" ref="N7459">INDEX($A$9:$F$1048576, $J7459, $K7459 )</f>
        <v>#N/A</v>
      </c>
      <c r="O7459" t="e" cm="1">
        <f t="array" ref="O7459">INDEX($B$9:$F$1048576, $J7459, $K7459 )</f>
        <v>#N/A</v>
      </c>
      <c r="P7459" t="str" cm="1">
        <f t="array" ref="P7459">IF( $L7459, TRIM(_xll.IMDP("IR", $G$5&amp;$N7459, $G$6)), "" )</f>
        <v/>
      </c>
      <c r="Q7459" t="b" cm="1">
        <f t="array" ref="Q7459">IF(
    $U$1=1, AND($P7459&lt;&gt;"", $P7459&lt;&gt;"...", $P7459&lt;&gt;"입력오류"),
    IF(
        $U$18=1, AND($P7459&lt;&gt;"", $P7459&lt;&gt;"...", $P7459&lt;&gt;"입력오류", ISNUMBER(FIND(INDEX($T$2:$T$7,$U$1),$P7459))),
        IF(
            $U$17="기타", AND($P7459&lt;&gt;"", $P7459&lt;&gt;"...", $P7459&lt;&gt;"입력오류", NOT(ISNUMBER(FIND($T$21:$T$34,$P7459)))),
            AND($P7459&lt;&gt;"", $P7459&lt;&gt;"...", $P7459&lt;&gt;"입력오류", $T$19=$P7459)
        )
    )
)</f>
        <v>0</v>
      </c>
    </row>
    <row r="7460" spans="9:17">
      <c r="I7460">
        <f t="shared" si="349"/>
        <v>7459</v>
      </c>
      <c r="J7460" t="e">
        <f t="shared" si="350"/>
        <v>#N/A</v>
      </c>
      <c r="K7460" t="e">
        <f t="shared" si="348"/>
        <v>#N/A</v>
      </c>
      <c r="L7460" t="b">
        <f>COUNTIF($N$2:N7460, N7460)=1</f>
        <v>0</v>
      </c>
      <c r="M7460" s="37">
        <f>IF( $Q7460, MAX($M$1:M7459)+1, 0)</f>
        <v>0</v>
      </c>
      <c r="N7460" t="e" cm="1">
        <f t="array" ref="N7460">INDEX($A$9:$F$1048576, $J7460, $K7460 )</f>
        <v>#N/A</v>
      </c>
      <c r="O7460" t="e" cm="1">
        <f t="array" ref="O7460">INDEX($B$9:$F$1048576, $J7460, $K7460 )</f>
        <v>#N/A</v>
      </c>
      <c r="P7460" t="str" cm="1">
        <f t="array" ref="P7460">IF( $L7460, TRIM(_xll.IMDP("IR", $G$5&amp;$N7460, $G$6)), "" )</f>
        <v/>
      </c>
      <c r="Q7460" t="b" cm="1">
        <f t="array" ref="Q7460">IF(
    $U$1=1, AND($P7460&lt;&gt;"", $P7460&lt;&gt;"...", $P7460&lt;&gt;"입력오류"),
    IF(
        $U$18=1, AND($P7460&lt;&gt;"", $P7460&lt;&gt;"...", $P7460&lt;&gt;"입력오류", ISNUMBER(FIND(INDEX($T$2:$T$7,$U$1),$P7460))),
        IF(
            $U$17="기타", AND($P7460&lt;&gt;"", $P7460&lt;&gt;"...", $P7460&lt;&gt;"입력오류", NOT(ISNUMBER(FIND($T$21:$T$34,$P7460)))),
            AND($P7460&lt;&gt;"", $P7460&lt;&gt;"...", $P7460&lt;&gt;"입력오류", $T$19=$P7460)
        )
    )
)</f>
        <v>0</v>
      </c>
    </row>
    <row r="7461" spans="9:17">
      <c r="I7461">
        <f t="shared" si="349"/>
        <v>7460</v>
      </c>
      <c r="J7461" t="e">
        <f t="shared" si="350"/>
        <v>#N/A</v>
      </c>
      <c r="K7461" t="e">
        <f t="shared" si="348"/>
        <v>#N/A</v>
      </c>
      <c r="L7461" t="b">
        <f>COUNTIF($N$2:N7461, N7461)=1</f>
        <v>0</v>
      </c>
      <c r="M7461" s="37">
        <f>IF( $Q7461, MAX($M$1:M7460)+1, 0)</f>
        <v>0</v>
      </c>
      <c r="N7461" t="e" cm="1">
        <f t="array" ref="N7461">INDEX($A$9:$F$1048576, $J7461, $K7461 )</f>
        <v>#N/A</v>
      </c>
      <c r="O7461" t="e" cm="1">
        <f t="array" ref="O7461">INDEX($B$9:$F$1048576, $J7461, $K7461 )</f>
        <v>#N/A</v>
      </c>
      <c r="P7461" t="str" cm="1">
        <f t="array" ref="P7461">IF( $L7461, TRIM(_xll.IMDP("IR", $G$5&amp;$N7461, $G$6)), "" )</f>
        <v/>
      </c>
      <c r="Q7461" t="b" cm="1">
        <f t="array" ref="Q7461">IF(
    $U$1=1, AND($P7461&lt;&gt;"", $P7461&lt;&gt;"...", $P7461&lt;&gt;"입력오류"),
    IF(
        $U$18=1, AND($P7461&lt;&gt;"", $P7461&lt;&gt;"...", $P7461&lt;&gt;"입력오류", ISNUMBER(FIND(INDEX($T$2:$T$7,$U$1),$P7461))),
        IF(
            $U$17="기타", AND($P7461&lt;&gt;"", $P7461&lt;&gt;"...", $P7461&lt;&gt;"입력오류", NOT(ISNUMBER(FIND($T$21:$T$34,$P7461)))),
            AND($P7461&lt;&gt;"", $P7461&lt;&gt;"...", $P7461&lt;&gt;"입력오류", $T$19=$P7461)
        )
    )
)</f>
        <v>0</v>
      </c>
    </row>
    <row r="7462" spans="9:17">
      <c r="I7462">
        <f t="shared" si="349"/>
        <v>7461</v>
      </c>
      <c r="J7462" t="e">
        <f t="shared" si="350"/>
        <v>#N/A</v>
      </c>
      <c r="K7462" t="e">
        <f t="shared" si="348"/>
        <v>#N/A</v>
      </c>
      <c r="L7462" t="b">
        <f>COUNTIF($N$2:N7462, N7462)=1</f>
        <v>0</v>
      </c>
      <c r="M7462" s="37">
        <f>IF( $Q7462, MAX($M$1:M7461)+1, 0)</f>
        <v>0</v>
      </c>
      <c r="N7462" t="e" cm="1">
        <f t="array" ref="N7462">INDEX($A$9:$F$1048576, $J7462, $K7462 )</f>
        <v>#N/A</v>
      </c>
      <c r="O7462" t="e" cm="1">
        <f t="array" ref="O7462">INDEX($B$9:$F$1048576, $J7462, $K7462 )</f>
        <v>#N/A</v>
      </c>
      <c r="P7462" t="str" cm="1">
        <f t="array" ref="P7462">IF( $L7462, TRIM(_xll.IMDP("IR", $G$5&amp;$N7462, $G$6)), "" )</f>
        <v/>
      </c>
      <c r="Q7462" t="b" cm="1">
        <f t="array" ref="Q7462">IF(
    $U$1=1, AND($P7462&lt;&gt;"", $P7462&lt;&gt;"...", $P7462&lt;&gt;"입력오류"),
    IF(
        $U$18=1, AND($P7462&lt;&gt;"", $P7462&lt;&gt;"...", $P7462&lt;&gt;"입력오류", ISNUMBER(FIND(INDEX($T$2:$T$7,$U$1),$P7462))),
        IF(
            $U$17="기타", AND($P7462&lt;&gt;"", $P7462&lt;&gt;"...", $P7462&lt;&gt;"입력오류", NOT(ISNUMBER(FIND($T$21:$T$34,$P7462)))),
            AND($P7462&lt;&gt;"", $P7462&lt;&gt;"...", $P7462&lt;&gt;"입력오류", $T$19=$P7462)
        )
    )
)</f>
        <v>0</v>
      </c>
    </row>
    <row r="7463" spans="9:17">
      <c r="I7463">
        <f t="shared" si="349"/>
        <v>7462</v>
      </c>
      <c r="J7463" t="e">
        <f t="shared" si="350"/>
        <v>#N/A</v>
      </c>
      <c r="K7463" t="e">
        <f t="shared" si="348"/>
        <v>#N/A</v>
      </c>
      <c r="L7463" t="b">
        <f>COUNTIF($N$2:N7463, N7463)=1</f>
        <v>0</v>
      </c>
      <c r="M7463" s="37">
        <f>IF( $Q7463, MAX($M$1:M7462)+1, 0)</f>
        <v>0</v>
      </c>
      <c r="N7463" t="e" cm="1">
        <f t="array" ref="N7463">INDEX($A$9:$F$1048576, $J7463, $K7463 )</f>
        <v>#N/A</v>
      </c>
      <c r="O7463" t="e" cm="1">
        <f t="array" ref="O7463">INDEX($B$9:$F$1048576, $J7463, $K7463 )</f>
        <v>#N/A</v>
      </c>
      <c r="P7463" t="str" cm="1">
        <f t="array" ref="P7463">IF( $L7463, TRIM(_xll.IMDP("IR", $G$5&amp;$N7463, $G$6)), "" )</f>
        <v/>
      </c>
      <c r="Q7463" t="b" cm="1">
        <f t="array" ref="Q7463">IF(
    $U$1=1, AND($P7463&lt;&gt;"", $P7463&lt;&gt;"...", $P7463&lt;&gt;"입력오류"),
    IF(
        $U$18=1, AND($P7463&lt;&gt;"", $P7463&lt;&gt;"...", $P7463&lt;&gt;"입력오류", ISNUMBER(FIND(INDEX($T$2:$T$7,$U$1),$P7463))),
        IF(
            $U$17="기타", AND($P7463&lt;&gt;"", $P7463&lt;&gt;"...", $P7463&lt;&gt;"입력오류", NOT(ISNUMBER(FIND($T$21:$T$34,$P7463)))),
            AND($P7463&lt;&gt;"", $P7463&lt;&gt;"...", $P7463&lt;&gt;"입력오류", $T$19=$P7463)
        )
    )
)</f>
        <v>0</v>
      </c>
    </row>
    <row r="7464" spans="9:17">
      <c r="I7464">
        <f t="shared" si="349"/>
        <v>7463</v>
      </c>
      <c r="J7464" t="e">
        <f t="shared" si="350"/>
        <v>#N/A</v>
      </c>
      <c r="K7464" t="e">
        <f t="shared" si="348"/>
        <v>#N/A</v>
      </c>
      <c r="L7464" t="b">
        <f>COUNTIF($N$2:N7464, N7464)=1</f>
        <v>0</v>
      </c>
      <c r="M7464" s="37">
        <f>IF( $Q7464, MAX($M$1:M7463)+1, 0)</f>
        <v>0</v>
      </c>
      <c r="N7464" t="e" cm="1">
        <f t="array" ref="N7464">INDEX($A$9:$F$1048576, $J7464, $K7464 )</f>
        <v>#N/A</v>
      </c>
      <c r="O7464" t="e" cm="1">
        <f t="array" ref="O7464">INDEX($B$9:$F$1048576, $J7464, $K7464 )</f>
        <v>#N/A</v>
      </c>
      <c r="P7464" t="str" cm="1">
        <f t="array" ref="P7464">IF( $L7464, TRIM(_xll.IMDP("IR", $G$5&amp;$N7464, $G$6)), "" )</f>
        <v/>
      </c>
      <c r="Q7464" t="b" cm="1">
        <f t="array" ref="Q7464">IF(
    $U$1=1, AND($P7464&lt;&gt;"", $P7464&lt;&gt;"...", $P7464&lt;&gt;"입력오류"),
    IF(
        $U$18=1, AND($P7464&lt;&gt;"", $P7464&lt;&gt;"...", $P7464&lt;&gt;"입력오류", ISNUMBER(FIND(INDEX($T$2:$T$7,$U$1),$P7464))),
        IF(
            $U$17="기타", AND($P7464&lt;&gt;"", $P7464&lt;&gt;"...", $P7464&lt;&gt;"입력오류", NOT(ISNUMBER(FIND($T$21:$T$34,$P7464)))),
            AND($P7464&lt;&gt;"", $P7464&lt;&gt;"...", $P7464&lt;&gt;"입력오류", $T$19=$P7464)
        )
    )
)</f>
        <v>0</v>
      </c>
    </row>
    <row r="7465" spans="9:17">
      <c r="I7465">
        <f t="shared" si="349"/>
        <v>7464</v>
      </c>
      <c r="J7465" t="e">
        <f t="shared" si="350"/>
        <v>#N/A</v>
      </c>
      <c r="K7465" t="e">
        <f t="shared" si="348"/>
        <v>#N/A</v>
      </c>
      <c r="L7465" t="b">
        <f>COUNTIF($N$2:N7465, N7465)=1</f>
        <v>0</v>
      </c>
      <c r="M7465" s="37">
        <f>IF( $Q7465, MAX($M$1:M7464)+1, 0)</f>
        <v>0</v>
      </c>
      <c r="N7465" t="e" cm="1">
        <f t="array" ref="N7465">INDEX($A$9:$F$1048576, $J7465, $K7465 )</f>
        <v>#N/A</v>
      </c>
      <c r="O7465" t="e" cm="1">
        <f t="array" ref="O7465">INDEX($B$9:$F$1048576, $J7465, $K7465 )</f>
        <v>#N/A</v>
      </c>
      <c r="P7465" t="str" cm="1">
        <f t="array" ref="P7465">IF( $L7465, TRIM(_xll.IMDP("IR", $G$5&amp;$N7465, $G$6)), "" )</f>
        <v/>
      </c>
      <c r="Q7465" t="b" cm="1">
        <f t="array" ref="Q7465">IF(
    $U$1=1, AND($P7465&lt;&gt;"", $P7465&lt;&gt;"...", $P7465&lt;&gt;"입력오류"),
    IF(
        $U$18=1, AND($P7465&lt;&gt;"", $P7465&lt;&gt;"...", $P7465&lt;&gt;"입력오류", ISNUMBER(FIND(INDEX($T$2:$T$7,$U$1),$P7465))),
        IF(
            $U$17="기타", AND($P7465&lt;&gt;"", $P7465&lt;&gt;"...", $P7465&lt;&gt;"입력오류", NOT(ISNUMBER(FIND($T$21:$T$34,$P7465)))),
            AND($P7465&lt;&gt;"", $P7465&lt;&gt;"...", $P7465&lt;&gt;"입력오류", $T$19=$P7465)
        )
    )
)</f>
        <v>0</v>
      </c>
    </row>
    <row r="7466" spans="9:17">
      <c r="I7466">
        <f t="shared" si="349"/>
        <v>7465</v>
      </c>
      <c r="J7466" t="e">
        <f t="shared" si="350"/>
        <v>#N/A</v>
      </c>
      <c r="K7466" t="e">
        <f t="shared" si="348"/>
        <v>#N/A</v>
      </c>
      <c r="L7466" t="b">
        <f>COUNTIF($N$2:N7466, N7466)=1</f>
        <v>0</v>
      </c>
      <c r="M7466" s="37">
        <f>IF( $Q7466, MAX($M$1:M7465)+1, 0)</f>
        <v>0</v>
      </c>
      <c r="N7466" t="e" cm="1">
        <f t="array" ref="N7466">INDEX($A$9:$F$1048576, $J7466, $K7466 )</f>
        <v>#N/A</v>
      </c>
      <c r="O7466" t="e" cm="1">
        <f t="array" ref="O7466">INDEX($B$9:$F$1048576, $J7466, $K7466 )</f>
        <v>#N/A</v>
      </c>
      <c r="P7466" t="str" cm="1">
        <f t="array" ref="P7466">IF( $L7466, TRIM(_xll.IMDP("IR", $G$5&amp;$N7466, $G$6)), "" )</f>
        <v/>
      </c>
      <c r="Q7466" t="b" cm="1">
        <f t="array" ref="Q7466">IF(
    $U$1=1, AND($P7466&lt;&gt;"", $P7466&lt;&gt;"...", $P7466&lt;&gt;"입력오류"),
    IF(
        $U$18=1, AND($P7466&lt;&gt;"", $P7466&lt;&gt;"...", $P7466&lt;&gt;"입력오류", ISNUMBER(FIND(INDEX($T$2:$T$7,$U$1),$P7466))),
        IF(
            $U$17="기타", AND($P7466&lt;&gt;"", $P7466&lt;&gt;"...", $P7466&lt;&gt;"입력오류", NOT(ISNUMBER(FIND($T$21:$T$34,$P7466)))),
            AND($P7466&lt;&gt;"", $P7466&lt;&gt;"...", $P7466&lt;&gt;"입력오류", $T$19=$P7466)
        )
    )
)</f>
        <v>0</v>
      </c>
    </row>
    <row r="7467" spans="9:17">
      <c r="I7467">
        <f t="shared" si="349"/>
        <v>7466</v>
      </c>
      <c r="J7467" t="e">
        <f t="shared" si="350"/>
        <v>#N/A</v>
      </c>
      <c r="K7467" t="e">
        <f t="shared" si="348"/>
        <v>#N/A</v>
      </c>
      <c r="L7467" t="b">
        <f>COUNTIF($N$2:N7467, N7467)=1</f>
        <v>0</v>
      </c>
      <c r="M7467" s="37">
        <f>IF( $Q7467, MAX($M$1:M7466)+1, 0)</f>
        <v>0</v>
      </c>
      <c r="N7467" t="e" cm="1">
        <f t="array" ref="N7467">INDEX($A$9:$F$1048576, $J7467, $K7467 )</f>
        <v>#N/A</v>
      </c>
      <c r="O7467" t="e" cm="1">
        <f t="array" ref="O7467">INDEX($B$9:$F$1048576, $J7467, $K7467 )</f>
        <v>#N/A</v>
      </c>
      <c r="P7467" t="str" cm="1">
        <f t="array" ref="P7467">IF( $L7467, TRIM(_xll.IMDP("IR", $G$5&amp;$N7467, $G$6)), "" )</f>
        <v/>
      </c>
      <c r="Q7467" t="b" cm="1">
        <f t="array" ref="Q7467">IF(
    $U$1=1, AND($P7467&lt;&gt;"", $P7467&lt;&gt;"...", $P7467&lt;&gt;"입력오류"),
    IF(
        $U$18=1, AND($P7467&lt;&gt;"", $P7467&lt;&gt;"...", $P7467&lt;&gt;"입력오류", ISNUMBER(FIND(INDEX($T$2:$T$7,$U$1),$P7467))),
        IF(
            $U$17="기타", AND($P7467&lt;&gt;"", $P7467&lt;&gt;"...", $P7467&lt;&gt;"입력오류", NOT(ISNUMBER(FIND($T$21:$T$34,$P7467)))),
            AND($P7467&lt;&gt;"", $P7467&lt;&gt;"...", $P7467&lt;&gt;"입력오류", $T$19=$P7467)
        )
    )
)</f>
        <v>0</v>
      </c>
    </row>
    <row r="7468" spans="9:17">
      <c r="I7468">
        <f t="shared" si="349"/>
        <v>7467</v>
      </c>
      <c r="J7468" t="e">
        <f t="shared" si="350"/>
        <v>#N/A</v>
      </c>
      <c r="K7468" t="e">
        <f t="shared" si="348"/>
        <v>#N/A</v>
      </c>
      <c r="L7468" t="b">
        <f>COUNTIF($N$2:N7468, N7468)=1</f>
        <v>0</v>
      </c>
      <c r="M7468" s="37">
        <f>IF( $Q7468, MAX($M$1:M7467)+1, 0)</f>
        <v>0</v>
      </c>
      <c r="N7468" t="e" cm="1">
        <f t="array" ref="N7468">INDEX($A$9:$F$1048576, $J7468, $K7468 )</f>
        <v>#N/A</v>
      </c>
      <c r="O7468" t="e" cm="1">
        <f t="array" ref="O7468">INDEX($B$9:$F$1048576, $J7468, $K7468 )</f>
        <v>#N/A</v>
      </c>
      <c r="P7468" t="str" cm="1">
        <f t="array" ref="P7468">IF( $L7468, TRIM(_xll.IMDP("IR", $G$5&amp;$N7468, $G$6)), "" )</f>
        <v/>
      </c>
      <c r="Q7468" t="b" cm="1">
        <f t="array" ref="Q7468">IF(
    $U$1=1, AND($P7468&lt;&gt;"", $P7468&lt;&gt;"...", $P7468&lt;&gt;"입력오류"),
    IF(
        $U$18=1, AND($P7468&lt;&gt;"", $P7468&lt;&gt;"...", $P7468&lt;&gt;"입력오류", ISNUMBER(FIND(INDEX($T$2:$T$7,$U$1),$P7468))),
        IF(
            $U$17="기타", AND($P7468&lt;&gt;"", $P7468&lt;&gt;"...", $P7468&lt;&gt;"입력오류", NOT(ISNUMBER(FIND($T$21:$T$34,$P7468)))),
            AND($P7468&lt;&gt;"", $P7468&lt;&gt;"...", $P7468&lt;&gt;"입력오류", $T$19=$P7468)
        )
    )
)</f>
        <v>0</v>
      </c>
    </row>
    <row r="7469" spans="9:17">
      <c r="I7469">
        <f t="shared" si="349"/>
        <v>7468</v>
      </c>
      <c r="J7469" t="e">
        <f t="shared" si="350"/>
        <v>#N/A</v>
      </c>
      <c r="K7469" t="e">
        <f t="shared" si="348"/>
        <v>#N/A</v>
      </c>
      <c r="L7469" t="b">
        <f>COUNTIF($N$2:N7469, N7469)=1</f>
        <v>0</v>
      </c>
      <c r="M7469" s="37">
        <f>IF( $Q7469, MAX($M$1:M7468)+1, 0)</f>
        <v>0</v>
      </c>
      <c r="N7469" t="e" cm="1">
        <f t="array" ref="N7469">INDEX($A$9:$F$1048576, $J7469, $K7469 )</f>
        <v>#N/A</v>
      </c>
      <c r="O7469" t="e" cm="1">
        <f t="array" ref="O7469">INDEX($B$9:$F$1048576, $J7469, $K7469 )</f>
        <v>#N/A</v>
      </c>
      <c r="P7469" t="str" cm="1">
        <f t="array" ref="P7469">IF( $L7469, TRIM(_xll.IMDP("IR", $G$5&amp;$N7469, $G$6)), "" )</f>
        <v/>
      </c>
      <c r="Q7469" t="b" cm="1">
        <f t="array" ref="Q7469">IF(
    $U$1=1, AND($P7469&lt;&gt;"", $P7469&lt;&gt;"...", $P7469&lt;&gt;"입력오류"),
    IF(
        $U$18=1, AND($P7469&lt;&gt;"", $P7469&lt;&gt;"...", $P7469&lt;&gt;"입력오류", ISNUMBER(FIND(INDEX($T$2:$T$7,$U$1),$P7469))),
        IF(
            $U$17="기타", AND($P7469&lt;&gt;"", $P7469&lt;&gt;"...", $P7469&lt;&gt;"입력오류", NOT(ISNUMBER(FIND($T$21:$T$34,$P7469)))),
            AND($P7469&lt;&gt;"", $P7469&lt;&gt;"...", $P7469&lt;&gt;"입력오류", $T$19=$P7469)
        )
    )
)</f>
        <v>0</v>
      </c>
    </row>
    <row r="7470" spans="9:17">
      <c r="I7470">
        <f t="shared" si="349"/>
        <v>7469</v>
      </c>
      <c r="J7470" t="e">
        <f t="shared" si="350"/>
        <v>#N/A</v>
      </c>
      <c r="K7470" t="e">
        <f t="shared" si="348"/>
        <v>#N/A</v>
      </c>
      <c r="L7470" t="b">
        <f>COUNTIF($N$2:N7470, N7470)=1</f>
        <v>0</v>
      </c>
      <c r="M7470" s="37">
        <f>IF( $Q7470, MAX($M$1:M7469)+1, 0)</f>
        <v>0</v>
      </c>
      <c r="N7470" t="e" cm="1">
        <f t="array" ref="N7470">INDEX($A$9:$F$1048576, $J7470, $K7470 )</f>
        <v>#N/A</v>
      </c>
      <c r="O7470" t="e" cm="1">
        <f t="array" ref="O7470">INDEX($B$9:$F$1048576, $J7470, $K7470 )</f>
        <v>#N/A</v>
      </c>
      <c r="P7470" t="str" cm="1">
        <f t="array" ref="P7470">IF( $L7470, TRIM(_xll.IMDP("IR", $G$5&amp;$N7470, $G$6)), "" )</f>
        <v/>
      </c>
      <c r="Q7470" t="b" cm="1">
        <f t="array" ref="Q7470">IF(
    $U$1=1, AND($P7470&lt;&gt;"", $P7470&lt;&gt;"...", $P7470&lt;&gt;"입력오류"),
    IF(
        $U$18=1, AND($P7470&lt;&gt;"", $P7470&lt;&gt;"...", $P7470&lt;&gt;"입력오류", ISNUMBER(FIND(INDEX($T$2:$T$7,$U$1),$P7470))),
        IF(
            $U$17="기타", AND($P7470&lt;&gt;"", $P7470&lt;&gt;"...", $P7470&lt;&gt;"입력오류", NOT(ISNUMBER(FIND($T$21:$T$34,$P7470)))),
            AND($P7470&lt;&gt;"", $P7470&lt;&gt;"...", $P7470&lt;&gt;"입력오류", $T$19=$P7470)
        )
    )
)</f>
        <v>0</v>
      </c>
    </row>
    <row r="7471" spans="9:17">
      <c r="I7471">
        <f t="shared" si="349"/>
        <v>7470</v>
      </c>
      <c r="J7471" t="e">
        <f t="shared" si="350"/>
        <v>#N/A</v>
      </c>
      <c r="K7471" t="e">
        <f t="shared" si="348"/>
        <v>#N/A</v>
      </c>
      <c r="L7471" t="b">
        <f>COUNTIF($N$2:N7471, N7471)=1</f>
        <v>0</v>
      </c>
      <c r="M7471" s="37">
        <f>IF( $Q7471, MAX($M$1:M7470)+1, 0)</f>
        <v>0</v>
      </c>
      <c r="N7471" t="e" cm="1">
        <f t="array" ref="N7471">INDEX($A$9:$F$1048576, $J7471, $K7471 )</f>
        <v>#N/A</v>
      </c>
      <c r="O7471" t="e" cm="1">
        <f t="array" ref="O7471">INDEX($B$9:$F$1048576, $J7471, $K7471 )</f>
        <v>#N/A</v>
      </c>
      <c r="P7471" t="str" cm="1">
        <f t="array" ref="P7471">IF( $L7471, TRIM(_xll.IMDP("IR", $G$5&amp;$N7471, $G$6)), "" )</f>
        <v/>
      </c>
      <c r="Q7471" t="b" cm="1">
        <f t="array" ref="Q7471">IF(
    $U$1=1, AND($P7471&lt;&gt;"", $P7471&lt;&gt;"...", $P7471&lt;&gt;"입력오류"),
    IF(
        $U$18=1, AND($P7471&lt;&gt;"", $P7471&lt;&gt;"...", $P7471&lt;&gt;"입력오류", ISNUMBER(FIND(INDEX($T$2:$T$7,$U$1),$P7471))),
        IF(
            $U$17="기타", AND($P7471&lt;&gt;"", $P7471&lt;&gt;"...", $P7471&lt;&gt;"입력오류", NOT(ISNUMBER(FIND($T$21:$T$34,$P7471)))),
            AND($P7471&lt;&gt;"", $P7471&lt;&gt;"...", $P7471&lt;&gt;"입력오류", $T$19=$P7471)
        )
    )
)</f>
        <v>0</v>
      </c>
    </row>
    <row r="7472" spans="9:17">
      <c r="I7472">
        <f t="shared" si="349"/>
        <v>7471</v>
      </c>
      <c r="J7472" t="e">
        <f t="shared" si="350"/>
        <v>#N/A</v>
      </c>
      <c r="K7472" t="e">
        <f t="shared" si="348"/>
        <v>#N/A</v>
      </c>
      <c r="L7472" t="b">
        <f>COUNTIF($N$2:N7472, N7472)=1</f>
        <v>0</v>
      </c>
      <c r="M7472" s="37">
        <f>IF( $Q7472, MAX($M$1:M7471)+1, 0)</f>
        <v>0</v>
      </c>
      <c r="N7472" t="e" cm="1">
        <f t="array" ref="N7472">INDEX($A$9:$F$1048576, $J7472, $K7472 )</f>
        <v>#N/A</v>
      </c>
      <c r="O7472" t="e" cm="1">
        <f t="array" ref="O7472">INDEX($B$9:$F$1048576, $J7472, $K7472 )</f>
        <v>#N/A</v>
      </c>
      <c r="P7472" t="str" cm="1">
        <f t="array" ref="P7472">IF( $L7472, TRIM(_xll.IMDP("IR", $G$5&amp;$N7472, $G$6)), "" )</f>
        <v/>
      </c>
      <c r="Q7472" t="b" cm="1">
        <f t="array" ref="Q7472">IF(
    $U$1=1, AND($P7472&lt;&gt;"", $P7472&lt;&gt;"...", $P7472&lt;&gt;"입력오류"),
    IF(
        $U$18=1, AND($P7472&lt;&gt;"", $P7472&lt;&gt;"...", $P7472&lt;&gt;"입력오류", ISNUMBER(FIND(INDEX($T$2:$T$7,$U$1),$P7472))),
        IF(
            $U$17="기타", AND($P7472&lt;&gt;"", $P7472&lt;&gt;"...", $P7472&lt;&gt;"입력오류", NOT(ISNUMBER(FIND($T$21:$T$34,$P7472)))),
            AND($P7472&lt;&gt;"", $P7472&lt;&gt;"...", $P7472&lt;&gt;"입력오류", $T$19=$P7472)
        )
    )
)</f>
        <v>0</v>
      </c>
    </row>
    <row r="7473" spans="9:17">
      <c r="I7473">
        <f t="shared" si="349"/>
        <v>7472</v>
      </c>
      <c r="J7473" t="e">
        <f t="shared" si="350"/>
        <v>#N/A</v>
      </c>
      <c r="K7473" t="e">
        <f t="shared" si="348"/>
        <v>#N/A</v>
      </c>
      <c r="L7473" t="b">
        <f>COUNTIF($N$2:N7473, N7473)=1</f>
        <v>0</v>
      </c>
      <c r="M7473" s="37">
        <f>IF( $Q7473, MAX($M$1:M7472)+1, 0)</f>
        <v>0</v>
      </c>
      <c r="N7473" t="e" cm="1">
        <f t="array" ref="N7473">INDEX($A$9:$F$1048576, $J7473, $K7473 )</f>
        <v>#N/A</v>
      </c>
      <c r="O7473" t="e" cm="1">
        <f t="array" ref="O7473">INDEX($B$9:$F$1048576, $J7473, $K7473 )</f>
        <v>#N/A</v>
      </c>
      <c r="P7473" t="str" cm="1">
        <f t="array" ref="P7473">IF( $L7473, TRIM(_xll.IMDP("IR", $G$5&amp;$N7473, $G$6)), "" )</f>
        <v/>
      </c>
      <c r="Q7473" t="b" cm="1">
        <f t="array" ref="Q7473">IF(
    $U$1=1, AND($P7473&lt;&gt;"", $P7473&lt;&gt;"...", $P7473&lt;&gt;"입력오류"),
    IF(
        $U$18=1, AND($P7473&lt;&gt;"", $P7473&lt;&gt;"...", $P7473&lt;&gt;"입력오류", ISNUMBER(FIND(INDEX($T$2:$T$7,$U$1),$P7473))),
        IF(
            $U$17="기타", AND($P7473&lt;&gt;"", $P7473&lt;&gt;"...", $P7473&lt;&gt;"입력오류", NOT(ISNUMBER(FIND($T$21:$T$34,$P7473)))),
            AND($P7473&lt;&gt;"", $P7473&lt;&gt;"...", $P7473&lt;&gt;"입력오류", $T$19=$P7473)
        )
    )
)</f>
        <v>0</v>
      </c>
    </row>
    <row r="7474" spans="9:17">
      <c r="I7474">
        <f t="shared" si="349"/>
        <v>7473</v>
      </c>
      <c r="J7474" t="e">
        <f t="shared" si="350"/>
        <v>#N/A</v>
      </c>
      <c r="K7474" t="e">
        <f t="shared" si="348"/>
        <v>#N/A</v>
      </c>
      <c r="L7474" t="b">
        <f>COUNTIF($N$2:N7474, N7474)=1</f>
        <v>0</v>
      </c>
      <c r="M7474" s="37">
        <f>IF( $Q7474, MAX($M$1:M7473)+1, 0)</f>
        <v>0</v>
      </c>
      <c r="N7474" t="e" cm="1">
        <f t="array" ref="N7474">INDEX($A$9:$F$1048576, $J7474, $K7474 )</f>
        <v>#N/A</v>
      </c>
      <c r="O7474" t="e" cm="1">
        <f t="array" ref="O7474">INDEX($B$9:$F$1048576, $J7474, $K7474 )</f>
        <v>#N/A</v>
      </c>
      <c r="P7474" t="str" cm="1">
        <f t="array" ref="P7474">IF( $L7474, TRIM(_xll.IMDP("IR", $G$5&amp;$N7474, $G$6)), "" )</f>
        <v/>
      </c>
      <c r="Q7474" t="b" cm="1">
        <f t="array" ref="Q7474">IF(
    $U$1=1, AND($P7474&lt;&gt;"", $P7474&lt;&gt;"...", $P7474&lt;&gt;"입력오류"),
    IF(
        $U$18=1, AND($P7474&lt;&gt;"", $P7474&lt;&gt;"...", $P7474&lt;&gt;"입력오류", ISNUMBER(FIND(INDEX($T$2:$T$7,$U$1),$P7474))),
        IF(
            $U$17="기타", AND($P7474&lt;&gt;"", $P7474&lt;&gt;"...", $P7474&lt;&gt;"입력오류", NOT(ISNUMBER(FIND($T$21:$T$34,$P7474)))),
            AND($P7474&lt;&gt;"", $P7474&lt;&gt;"...", $P7474&lt;&gt;"입력오류", $T$19=$P7474)
        )
    )
)</f>
        <v>0</v>
      </c>
    </row>
    <row r="7475" spans="9:17">
      <c r="I7475">
        <f t="shared" si="349"/>
        <v>7474</v>
      </c>
      <c r="J7475" t="e">
        <f t="shared" si="350"/>
        <v>#N/A</v>
      </c>
      <c r="K7475" t="e">
        <f t="shared" si="348"/>
        <v>#N/A</v>
      </c>
      <c r="L7475" t="b">
        <f>COUNTIF($N$2:N7475, N7475)=1</f>
        <v>0</v>
      </c>
      <c r="M7475" s="37">
        <f>IF( $Q7475, MAX($M$1:M7474)+1, 0)</f>
        <v>0</v>
      </c>
      <c r="N7475" t="e" cm="1">
        <f t="array" ref="N7475">INDEX($A$9:$F$1048576, $J7475, $K7475 )</f>
        <v>#N/A</v>
      </c>
      <c r="O7475" t="e" cm="1">
        <f t="array" ref="O7475">INDEX($B$9:$F$1048576, $J7475, $K7475 )</f>
        <v>#N/A</v>
      </c>
      <c r="P7475" t="str" cm="1">
        <f t="array" ref="P7475">IF( $L7475, TRIM(_xll.IMDP("IR", $G$5&amp;$N7475, $G$6)), "" )</f>
        <v/>
      </c>
      <c r="Q7475" t="b" cm="1">
        <f t="array" ref="Q7475">IF(
    $U$1=1, AND($P7475&lt;&gt;"", $P7475&lt;&gt;"...", $P7475&lt;&gt;"입력오류"),
    IF(
        $U$18=1, AND($P7475&lt;&gt;"", $P7475&lt;&gt;"...", $P7475&lt;&gt;"입력오류", ISNUMBER(FIND(INDEX($T$2:$T$7,$U$1),$P7475))),
        IF(
            $U$17="기타", AND($P7475&lt;&gt;"", $P7475&lt;&gt;"...", $P7475&lt;&gt;"입력오류", NOT(ISNUMBER(FIND($T$21:$T$34,$P7475)))),
            AND($P7475&lt;&gt;"", $P7475&lt;&gt;"...", $P7475&lt;&gt;"입력오류", $T$19=$P7475)
        )
    )
)</f>
        <v>0</v>
      </c>
    </row>
    <row r="7476" spans="9:17">
      <c r="I7476">
        <f t="shared" si="349"/>
        <v>7475</v>
      </c>
      <c r="J7476" t="e">
        <f t="shared" si="350"/>
        <v>#N/A</v>
      </c>
      <c r="K7476" t="e">
        <f t="shared" si="348"/>
        <v>#N/A</v>
      </c>
      <c r="L7476" t="b">
        <f>COUNTIF($N$2:N7476, N7476)=1</f>
        <v>0</v>
      </c>
      <c r="M7476" s="37">
        <f>IF( $Q7476, MAX($M$1:M7475)+1, 0)</f>
        <v>0</v>
      </c>
      <c r="N7476" t="e" cm="1">
        <f t="array" ref="N7476">INDEX($A$9:$F$1048576, $J7476, $K7476 )</f>
        <v>#N/A</v>
      </c>
      <c r="O7476" t="e" cm="1">
        <f t="array" ref="O7476">INDEX($B$9:$F$1048576, $J7476, $K7476 )</f>
        <v>#N/A</v>
      </c>
      <c r="P7476" t="str" cm="1">
        <f t="array" ref="P7476">IF( $L7476, TRIM(_xll.IMDP("IR", $G$5&amp;$N7476, $G$6)), "" )</f>
        <v/>
      </c>
      <c r="Q7476" t="b" cm="1">
        <f t="array" ref="Q7476">IF(
    $U$1=1, AND($P7476&lt;&gt;"", $P7476&lt;&gt;"...", $P7476&lt;&gt;"입력오류"),
    IF(
        $U$18=1, AND($P7476&lt;&gt;"", $P7476&lt;&gt;"...", $P7476&lt;&gt;"입력오류", ISNUMBER(FIND(INDEX($T$2:$T$7,$U$1),$P7476))),
        IF(
            $U$17="기타", AND($P7476&lt;&gt;"", $P7476&lt;&gt;"...", $P7476&lt;&gt;"입력오류", NOT(ISNUMBER(FIND($T$21:$T$34,$P7476)))),
            AND($P7476&lt;&gt;"", $P7476&lt;&gt;"...", $P7476&lt;&gt;"입력오류", $T$19=$P7476)
        )
    )
)</f>
        <v>0</v>
      </c>
    </row>
    <row r="7477" spans="9:17">
      <c r="I7477">
        <f t="shared" si="349"/>
        <v>7476</v>
      </c>
      <c r="J7477" t="e">
        <f t="shared" si="350"/>
        <v>#N/A</v>
      </c>
      <c r="K7477" t="e">
        <f t="shared" si="348"/>
        <v>#N/A</v>
      </c>
      <c r="L7477" t="b">
        <f>COUNTIF($N$2:N7477, N7477)=1</f>
        <v>0</v>
      </c>
      <c r="M7477" s="37">
        <f>IF( $Q7477, MAX($M$1:M7476)+1, 0)</f>
        <v>0</v>
      </c>
      <c r="N7477" t="e" cm="1">
        <f t="array" ref="N7477">INDEX($A$9:$F$1048576, $J7477, $K7477 )</f>
        <v>#N/A</v>
      </c>
      <c r="O7477" t="e" cm="1">
        <f t="array" ref="O7477">INDEX($B$9:$F$1048576, $J7477, $K7477 )</f>
        <v>#N/A</v>
      </c>
      <c r="P7477" t="str" cm="1">
        <f t="array" ref="P7477">IF( $L7477, TRIM(_xll.IMDP("IR", $G$5&amp;$N7477, $G$6)), "" )</f>
        <v/>
      </c>
      <c r="Q7477" t="b" cm="1">
        <f t="array" ref="Q7477">IF(
    $U$1=1, AND($P7477&lt;&gt;"", $P7477&lt;&gt;"...", $P7477&lt;&gt;"입력오류"),
    IF(
        $U$18=1, AND($P7477&lt;&gt;"", $P7477&lt;&gt;"...", $P7477&lt;&gt;"입력오류", ISNUMBER(FIND(INDEX($T$2:$T$7,$U$1),$P7477))),
        IF(
            $U$17="기타", AND($P7477&lt;&gt;"", $P7477&lt;&gt;"...", $P7477&lt;&gt;"입력오류", NOT(ISNUMBER(FIND($T$21:$T$34,$P7477)))),
            AND($P7477&lt;&gt;"", $P7477&lt;&gt;"...", $P7477&lt;&gt;"입력오류", $T$19=$P7477)
        )
    )
)</f>
        <v>0</v>
      </c>
    </row>
    <row r="7478" spans="9:17">
      <c r="I7478">
        <f t="shared" si="349"/>
        <v>7477</v>
      </c>
      <c r="J7478" t="e">
        <f t="shared" si="350"/>
        <v>#N/A</v>
      </c>
      <c r="K7478" t="e">
        <f t="shared" si="348"/>
        <v>#N/A</v>
      </c>
      <c r="L7478" t="b">
        <f>COUNTIF($N$2:N7478, N7478)=1</f>
        <v>0</v>
      </c>
      <c r="M7478" s="37">
        <f>IF( $Q7478, MAX($M$1:M7477)+1, 0)</f>
        <v>0</v>
      </c>
      <c r="N7478" t="e" cm="1">
        <f t="array" ref="N7478">INDEX($A$9:$F$1048576, $J7478, $K7478 )</f>
        <v>#N/A</v>
      </c>
      <c r="O7478" t="e" cm="1">
        <f t="array" ref="O7478">INDEX($B$9:$F$1048576, $J7478, $K7478 )</f>
        <v>#N/A</v>
      </c>
      <c r="P7478" t="str" cm="1">
        <f t="array" ref="P7478">IF( $L7478, TRIM(_xll.IMDP("IR", $G$5&amp;$N7478, $G$6)), "" )</f>
        <v/>
      </c>
      <c r="Q7478" t="b" cm="1">
        <f t="array" ref="Q7478">IF(
    $U$1=1, AND($P7478&lt;&gt;"", $P7478&lt;&gt;"...", $P7478&lt;&gt;"입력오류"),
    IF(
        $U$18=1, AND($P7478&lt;&gt;"", $P7478&lt;&gt;"...", $P7478&lt;&gt;"입력오류", ISNUMBER(FIND(INDEX($T$2:$T$7,$U$1),$P7478))),
        IF(
            $U$17="기타", AND($P7478&lt;&gt;"", $P7478&lt;&gt;"...", $P7478&lt;&gt;"입력오류", NOT(ISNUMBER(FIND($T$21:$T$34,$P7478)))),
            AND($P7478&lt;&gt;"", $P7478&lt;&gt;"...", $P7478&lt;&gt;"입력오류", $T$19=$P7478)
        )
    )
)</f>
        <v>0</v>
      </c>
    </row>
    <row r="7479" spans="9:17">
      <c r="I7479">
        <f t="shared" si="349"/>
        <v>7478</v>
      </c>
      <c r="J7479" t="e">
        <f t="shared" si="350"/>
        <v>#N/A</v>
      </c>
      <c r="K7479" t="e">
        <f t="shared" si="348"/>
        <v>#N/A</v>
      </c>
      <c r="L7479" t="b">
        <f>COUNTIF($N$2:N7479, N7479)=1</f>
        <v>0</v>
      </c>
      <c r="M7479" s="37">
        <f>IF( $Q7479, MAX($M$1:M7478)+1, 0)</f>
        <v>0</v>
      </c>
      <c r="N7479" t="e" cm="1">
        <f t="array" ref="N7479">INDEX($A$9:$F$1048576, $J7479, $K7479 )</f>
        <v>#N/A</v>
      </c>
      <c r="O7479" t="e" cm="1">
        <f t="array" ref="O7479">INDEX($B$9:$F$1048576, $J7479, $K7479 )</f>
        <v>#N/A</v>
      </c>
      <c r="P7479" t="str" cm="1">
        <f t="array" ref="P7479">IF( $L7479, TRIM(_xll.IMDP("IR", $G$5&amp;$N7479, $G$6)), "" )</f>
        <v/>
      </c>
      <c r="Q7479" t="b" cm="1">
        <f t="array" ref="Q7479">IF(
    $U$1=1, AND($P7479&lt;&gt;"", $P7479&lt;&gt;"...", $P7479&lt;&gt;"입력오류"),
    IF(
        $U$18=1, AND($P7479&lt;&gt;"", $P7479&lt;&gt;"...", $P7479&lt;&gt;"입력오류", ISNUMBER(FIND(INDEX($T$2:$T$7,$U$1),$P7479))),
        IF(
            $U$17="기타", AND($P7479&lt;&gt;"", $P7479&lt;&gt;"...", $P7479&lt;&gt;"입력오류", NOT(ISNUMBER(FIND($T$21:$T$34,$P7479)))),
            AND($P7479&lt;&gt;"", $P7479&lt;&gt;"...", $P7479&lt;&gt;"입력오류", $T$19=$P7479)
        )
    )
)</f>
        <v>0</v>
      </c>
    </row>
    <row r="7480" spans="9:17">
      <c r="I7480">
        <f t="shared" si="349"/>
        <v>7479</v>
      </c>
      <c r="J7480" t="e">
        <f t="shared" si="350"/>
        <v>#N/A</v>
      </c>
      <c r="K7480" t="e">
        <f t="shared" si="348"/>
        <v>#N/A</v>
      </c>
      <c r="L7480" t="b">
        <f>COUNTIF($N$2:N7480, N7480)=1</f>
        <v>0</v>
      </c>
      <c r="M7480" s="37">
        <f>IF( $Q7480, MAX($M$1:M7479)+1, 0)</f>
        <v>0</v>
      </c>
      <c r="N7480" t="e" cm="1">
        <f t="array" ref="N7480">INDEX($A$9:$F$1048576, $J7480, $K7480 )</f>
        <v>#N/A</v>
      </c>
      <c r="O7480" t="e" cm="1">
        <f t="array" ref="O7480">INDEX($B$9:$F$1048576, $J7480, $K7480 )</f>
        <v>#N/A</v>
      </c>
      <c r="P7480" t="str" cm="1">
        <f t="array" ref="P7480">IF( $L7480, TRIM(_xll.IMDP("IR", $G$5&amp;$N7480, $G$6)), "" )</f>
        <v/>
      </c>
      <c r="Q7480" t="b" cm="1">
        <f t="array" ref="Q7480">IF(
    $U$1=1, AND($P7480&lt;&gt;"", $P7480&lt;&gt;"...", $P7480&lt;&gt;"입력오류"),
    IF(
        $U$18=1, AND($P7480&lt;&gt;"", $P7480&lt;&gt;"...", $P7480&lt;&gt;"입력오류", ISNUMBER(FIND(INDEX($T$2:$T$7,$U$1),$P7480))),
        IF(
            $U$17="기타", AND($P7480&lt;&gt;"", $P7480&lt;&gt;"...", $P7480&lt;&gt;"입력오류", NOT(ISNUMBER(FIND($T$21:$T$34,$P7480)))),
            AND($P7480&lt;&gt;"", $P7480&lt;&gt;"...", $P7480&lt;&gt;"입력오류", $T$19=$P7480)
        )
    )
)</f>
        <v>0</v>
      </c>
    </row>
    <row r="7481" spans="9:17">
      <c r="I7481">
        <f t="shared" si="349"/>
        <v>7480</v>
      </c>
      <c r="J7481" t="e">
        <f t="shared" si="350"/>
        <v>#N/A</v>
      </c>
      <c r="K7481" t="e">
        <f t="shared" si="348"/>
        <v>#N/A</v>
      </c>
      <c r="L7481" t="b">
        <f>COUNTIF($N$2:N7481, N7481)=1</f>
        <v>0</v>
      </c>
      <c r="M7481" s="37">
        <f>IF( $Q7481, MAX($M$1:M7480)+1, 0)</f>
        <v>0</v>
      </c>
      <c r="N7481" t="e" cm="1">
        <f t="array" ref="N7481">INDEX($A$9:$F$1048576, $J7481, $K7481 )</f>
        <v>#N/A</v>
      </c>
      <c r="O7481" t="e" cm="1">
        <f t="array" ref="O7481">INDEX($B$9:$F$1048576, $J7481, $K7481 )</f>
        <v>#N/A</v>
      </c>
      <c r="P7481" t="str" cm="1">
        <f t="array" ref="P7481">IF( $L7481, TRIM(_xll.IMDP("IR", $G$5&amp;$N7481, $G$6)), "" )</f>
        <v/>
      </c>
      <c r="Q7481" t="b" cm="1">
        <f t="array" ref="Q7481">IF(
    $U$1=1, AND($P7481&lt;&gt;"", $P7481&lt;&gt;"...", $P7481&lt;&gt;"입력오류"),
    IF(
        $U$18=1, AND($P7481&lt;&gt;"", $P7481&lt;&gt;"...", $P7481&lt;&gt;"입력오류", ISNUMBER(FIND(INDEX($T$2:$T$7,$U$1),$P7481))),
        IF(
            $U$17="기타", AND($P7481&lt;&gt;"", $P7481&lt;&gt;"...", $P7481&lt;&gt;"입력오류", NOT(ISNUMBER(FIND($T$21:$T$34,$P7481)))),
            AND($P7481&lt;&gt;"", $P7481&lt;&gt;"...", $P7481&lt;&gt;"입력오류", $T$19=$P7481)
        )
    )
)</f>
        <v>0</v>
      </c>
    </row>
    <row r="7482" spans="9:17">
      <c r="I7482">
        <f t="shared" si="349"/>
        <v>7481</v>
      </c>
      <c r="J7482" t="e">
        <f t="shared" si="350"/>
        <v>#N/A</v>
      </c>
      <c r="K7482" t="e">
        <f t="shared" si="348"/>
        <v>#N/A</v>
      </c>
      <c r="L7482" t="b">
        <f>COUNTIF($N$2:N7482, N7482)=1</f>
        <v>0</v>
      </c>
      <c r="M7482" s="37">
        <f>IF( $Q7482, MAX($M$1:M7481)+1, 0)</f>
        <v>0</v>
      </c>
      <c r="N7482" t="e" cm="1">
        <f t="array" ref="N7482">INDEX($A$9:$F$1048576, $J7482, $K7482 )</f>
        <v>#N/A</v>
      </c>
      <c r="O7482" t="e" cm="1">
        <f t="array" ref="O7482">INDEX($B$9:$F$1048576, $J7482, $K7482 )</f>
        <v>#N/A</v>
      </c>
      <c r="P7482" t="str" cm="1">
        <f t="array" ref="P7482">IF( $L7482, TRIM(_xll.IMDP("IR", $G$5&amp;$N7482, $G$6)), "" )</f>
        <v/>
      </c>
      <c r="Q7482" t="b" cm="1">
        <f t="array" ref="Q7482">IF(
    $U$1=1, AND($P7482&lt;&gt;"", $P7482&lt;&gt;"...", $P7482&lt;&gt;"입력오류"),
    IF(
        $U$18=1, AND($P7482&lt;&gt;"", $P7482&lt;&gt;"...", $P7482&lt;&gt;"입력오류", ISNUMBER(FIND(INDEX($T$2:$T$7,$U$1),$P7482))),
        IF(
            $U$17="기타", AND($P7482&lt;&gt;"", $P7482&lt;&gt;"...", $P7482&lt;&gt;"입력오류", NOT(ISNUMBER(FIND($T$21:$T$34,$P7482)))),
            AND($P7482&lt;&gt;"", $P7482&lt;&gt;"...", $P7482&lt;&gt;"입력오류", $T$19=$P7482)
        )
    )
)</f>
        <v>0</v>
      </c>
    </row>
    <row r="7483" spans="9:17">
      <c r="I7483">
        <f t="shared" si="349"/>
        <v>7482</v>
      </c>
      <c r="J7483" t="e">
        <f t="shared" si="350"/>
        <v>#N/A</v>
      </c>
      <c r="K7483" t="e">
        <f t="shared" si="348"/>
        <v>#N/A</v>
      </c>
      <c r="L7483" t="b">
        <f>COUNTIF($N$2:N7483, N7483)=1</f>
        <v>0</v>
      </c>
      <c r="M7483" s="37">
        <f>IF( $Q7483, MAX($M$1:M7482)+1, 0)</f>
        <v>0</v>
      </c>
      <c r="N7483" t="e" cm="1">
        <f t="array" ref="N7483">INDEX($A$9:$F$1048576, $J7483, $K7483 )</f>
        <v>#N/A</v>
      </c>
      <c r="O7483" t="e" cm="1">
        <f t="array" ref="O7483">INDEX($B$9:$F$1048576, $J7483, $K7483 )</f>
        <v>#N/A</v>
      </c>
      <c r="P7483" t="str" cm="1">
        <f t="array" ref="P7483">IF( $L7483, TRIM(_xll.IMDP("IR", $G$5&amp;$N7483, $G$6)), "" )</f>
        <v/>
      </c>
      <c r="Q7483" t="b" cm="1">
        <f t="array" ref="Q7483">IF(
    $U$1=1, AND($P7483&lt;&gt;"", $P7483&lt;&gt;"...", $P7483&lt;&gt;"입력오류"),
    IF(
        $U$18=1, AND($P7483&lt;&gt;"", $P7483&lt;&gt;"...", $P7483&lt;&gt;"입력오류", ISNUMBER(FIND(INDEX($T$2:$T$7,$U$1),$P7483))),
        IF(
            $U$17="기타", AND($P7483&lt;&gt;"", $P7483&lt;&gt;"...", $P7483&lt;&gt;"입력오류", NOT(ISNUMBER(FIND($T$21:$T$34,$P7483)))),
            AND($P7483&lt;&gt;"", $P7483&lt;&gt;"...", $P7483&lt;&gt;"입력오류", $T$19=$P7483)
        )
    )
)</f>
        <v>0</v>
      </c>
    </row>
    <row r="7484" spans="9:17">
      <c r="I7484">
        <f t="shared" si="349"/>
        <v>7483</v>
      </c>
      <c r="J7484" t="e">
        <f t="shared" si="350"/>
        <v>#N/A</v>
      </c>
      <c r="K7484" t="e">
        <f t="shared" si="348"/>
        <v>#N/A</v>
      </c>
      <c r="L7484" t="b">
        <f>COUNTIF($N$2:N7484, N7484)=1</f>
        <v>0</v>
      </c>
      <c r="M7484" s="37">
        <f>IF( $Q7484, MAX($M$1:M7483)+1, 0)</f>
        <v>0</v>
      </c>
      <c r="N7484" t="e" cm="1">
        <f t="array" ref="N7484">INDEX($A$9:$F$1048576, $J7484, $K7484 )</f>
        <v>#N/A</v>
      </c>
      <c r="O7484" t="e" cm="1">
        <f t="array" ref="O7484">INDEX($B$9:$F$1048576, $J7484, $K7484 )</f>
        <v>#N/A</v>
      </c>
      <c r="P7484" t="str" cm="1">
        <f t="array" ref="P7484">IF( $L7484, TRIM(_xll.IMDP("IR", $G$5&amp;$N7484, $G$6)), "" )</f>
        <v/>
      </c>
      <c r="Q7484" t="b" cm="1">
        <f t="array" ref="Q7484">IF(
    $U$1=1, AND($P7484&lt;&gt;"", $P7484&lt;&gt;"...", $P7484&lt;&gt;"입력오류"),
    IF(
        $U$18=1, AND($P7484&lt;&gt;"", $P7484&lt;&gt;"...", $P7484&lt;&gt;"입력오류", ISNUMBER(FIND(INDEX($T$2:$T$7,$U$1),$P7484))),
        IF(
            $U$17="기타", AND($P7484&lt;&gt;"", $P7484&lt;&gt;"...", $P7484&lt;&gt;"입력오류", NOT(ISNUMBER(FIND($T$21:$T$34,$P7484)))),
            AND($P7484&lt;&gt;"", $P7484&lt;&gt;"...", $P7484&lt;&gt;"입력오류", $T$19=$P7484)
        )
    )
)</f>
        <v>0</v>
      </c>
    </row>
    <row r="7485" spans="9:17">
      <c r="I7485">
        <f t="shared" si="349"/>
        <v>7484</v>
      </c>
      <c r="J7485" t="e">
        <f t="shared" si="350"/>
        <v>#N/A</v>
      </c>
      <c r="K7485" t="e">
        <f t="shared" si="348"/>
        <v>#N/A</v>
      </c>
      <c r="L7485" t="b">
        <f>COUNTIF($N$2:N7485, N7485)=1</f>
        <v>0</v>
      </c>
      <c r="M7485" s="37">
        <f>IF( $Q7485, MAX($M$1:M7484)+1, 0)</f>
        <v>0</v>
      </c>
      <c r="N7485" t="e" cm="1">
        <f t="array" ref="N7485">INDEX($A$9:$F$1048576, $J7485, $K7485 )</f>
        <v>#N/A</v>
      </c>
      <c r="O7485" t="e" cm="1">
        <f t="array" ref="O7485">INDEX($B$9:$F$1048576, $J7485, $K7485 )</f>
        <v>#N/A</v>
      </c>
      <c r="P7485" t="str" cm="1">
        <f t="array" ref="P7485">IF( $L7485, TRIM(_xll.IMDP("IR", $G$5&amp;$N7485, $G$6)), "" )</f>
        <v/>
      </c>
      <c r="Q7485" t="b" cm="1">
        <f t="array" ref="Q7485">IF(
    $U$1=1, AND($P7485&lt;&gt;"", $P7485&lt;&gt;"...", $P7485&lt;&gt;"입력오류"),
    IF(
        $U$18=1, AND($P7485&lt;&gt;"", $P7485&lt;&gt;"...", $P7485&lt;&gt;"입력오류", ISNUMBER(FIND(INDEX($T$2:$T$7,$U$1),$P7485))),
        IF(
            $U$17="기타", AND($P7485&lt;&gt;"", $P7485&lt;&gt;"...", $P7485&lt;&gt;"입력오류", NOT(ISNUMBER(FIND($T$21:$T$34,$P7485)))),
            AND($P7485&lt;&gt;"", $P7485&lt;&gt;"...", $P7485&lt;&gt;"입력오류", $T$19=$P7485)
        )
    )
)</f>
        <v>0</v>
      </c>
    </row>
    <row r="7486" spans="9:17">
      <c r="I7486">
        <f t="shared" si="349"/>
        <v>7485</v>
      </c>
      <c r="J7486" t="e">
        <f t="shared" si="350"/>
        <v>#N/A</v>
      </c>
      <c r="K7486" t="e">
        <f t="shared" si="348"/>
        <v>#N/A</v>
      </c>
      <c r="L7486" t="b">
        <f>COUNTIF($N$2:N7486, N7486)=1</f>
        <v>0</v>
      </c>
      <c r="M7486" s="37">
        <f>IF( $Q7486, MAX($M$1:M7485)+1, 0)</f>
        <v>0</v>
      </c>
      <c r="N7486" t="e" cm="1">
        <f t="array" ref="N7486">INDEX($A$9:$F$1048576, $J7486, $K7486 )</f>
        <v>#N/A</v>
      </c>
      <c r="O7486" t="e" cm="1">
        <f t="array" ref="O7486">INDEX($B$9:$F$1048576, $J7486, $K7486 )</f>
        <v>#N/A</v>
      </c>
      <c r="P7486" t="str" cm="1">
        <f t="array" ref="P7486">IF( $L7486, TRIM(_xll.IMDP("IR", $G$5&amp;$N7486, $G$6)), "" )</f>
        <v/>
      </c>
      <c r="Q7486" t="b" cm="1">
        <f t="array" ref="Q7486">IF(
    $U$1=1, AND($P7486&lt;&gt;"", $P7486&lt;&gt;"...", $P7486&lt;&gt;"입력오류"),
    IF(
        $U$18=1, AND($P7486&lt;&gt;"", $P7486&lt;&gt;"...", $P7486&lt;&gt;"입력오류", ISNUMBER(FIND(INDEX($T$2:$T$7,$U$1),$P7486))),
        IF(
            $U$17="기타", AND($P7486&lt;&gt;"", $P7486&lt;&gt;"...", $P7486&lt;&gt;"입력오류", NOT(ISNUMBER(FIND($T$21:$T$34,$P7486)))),
            AND($P7486&lt;&gt;"", $P7486&lt;&gt;"...", $P7486&lt;&gt;"입력오류", $T$19=$P7486)
        )
    )
)</f>
        <v>0</v>
      </c>
    </row>
    <row r="7487" spans="9:17">
      <c r="I7487">
        <f t="shared" si="349"/>
        <v>7486</v>
      </c>
      <c r="J7487" t="e">
        <f t="shared" si="350"/>
        <v>#N/A</v>
      </c>
      <c r="K7487" t="e">
        <f t="shared" si="348"/>
        <v>#N/A</v>
      </c>
      <c r="L7487" t="b">
        <f>COUNTIF($N$2:N7487, N7487)=1</f>
        <v>0</v>
      </c>
      <c r="M7487" s="37">
        <f>IF( $Q7487, MAX($M$1:M7486)+1, 0)</f>
        <v>0</v>
      </c>
      <c r="N7487" t="e" cm="1">
        <f t="array" ref="N7487">INDEX($A$9:$F$1048576, $J7487, $K7487 )</f>
        <v>#N/A</v>
      </c>
      <c r="O7487" t="e" cm="1">
        <f t="array" ref="O7487">INDEX($B$9:$F$1048576, $J7487, $K7487 )</f>
        <v>#N/A</v>
      </c>
      <c r="P7487" t="str" cm="1">
        <f t="array" ref="P7487">IF( $L7487, TRIM(_xll.IMDP("IR", $G$5&amp;$N7487, $G$6)), "" )</f>
        <v/>
      </c>
      <c r="Q7487" t="b" cm="1">
        <f t="array" ref="Q7487">IF(
    $U$1=1, AND($P7487&lt;&gt;"", $P7487&lt;&gt;"...", $P7487&lt;&gt;"입력오류"),
    IF(
        $U$18=1, AND($P7487&lt;&gt;"", $P7487&lt;&gt;"...", $P7487&lt;&gt;"입력오류", ISNUMBER(FIND(INDEX($T$2:$T$7,$U$1),$P7487))),
        IF(
            $U$17="기타", AND($P7487&lt;&gt;"", $P7487&lt;&gt;"...", $P7487&lt;&gt;"입력오류", NOT(ISNUMBER(FIND($T$21:$T$34,$P7487)))),
            AND($P7487&lt;&gt;"", $P7487&lt;&gt;"...", $P7487&lt;&gt;"입력오류", $T$19=$P7487)
        )
    )
)</f>
        <v>0</v>
      </c>
    </row>
    <row r="7488" spans="9:17">
      <c r="I7488">
        <f t="shared" si="349"/>
        <v>7487</v>
      </c>
      <c r="J7488" t="e">
        <f t="shared" si="350"/>
        <v>#N/A</v>
      </c>
      <c r="K7488" t="e">
        <f t="shared" si="348"/>
        <v>#N/A</v>
      </c>
      <c r="L7488" t="b">
        <f>COUNTIF($N$2:N7488, N7488)=1</f>
        <v>0</v>
      </c>
      <c r="M7488" s="37">
        <f>IF( $Q7488, MAX($M$1:M7487)+1, 0)</f>
        <v>0</v>
      </c>
      <c r="N7488" t="e" cm="1">
        <f t="array" ref="N7488">INDEX($A$9:$F$1048576, $J7488, $K7488 )</f>
        <v>#N/A</v>
      </c>
      <c r="O7488" t="e" cm="1">
        <f t="array" ref="O7488">INDEX($B$9:$F$1048576, $J7488, $K7488 )</f>
        <v>#N/A</v>
      </c>
      <c r="P7488" t="str" cm="1">
        <f t="array" ref="P7488">IF( $L7488, TRIM(_xll.IMDP("IR", $G$5&amp;$N7488, $G$6)), "" )</f>
        <v/>
      </c>
      <c r="Q7488" t="b" cm="1">
        <f t="array" ref="Q7488">IF(
    $U$1=1, AND($P7488&lt;&gt;"", $P7488&lt;&gt;"...", $P7488&lt;&gt;"입력오류"),
    IF(
        $U$18=1, AND($P7488&lt;&gt;"", $P7488&lt;&gt;"...", $P7488&lt;&gt;"입력오류", ISNUMBER(FIND(INDEX($T$2:$T$7,$U$1),$P7488))),
        IF(
            $U$17="기타", AND($P7488&lt;&gt;"", $P7488&lt;&gt;"...", $P7488&lt;&gt;"입력오류", NOT(ISNUMBER(FIND($T$21:$T$34,$P7488)))),
            AND($P7488&lt;&gt;"", $P7488&lt;&gt;"...", $P7488&lt;&gt;"입력오류", $T$19=$P7488)
        )
    )
)</f>
        <v>0</v>
      </c>
    </row>
    <row r="7489" spans="9:17">
      <c r="I7489">
        <f t="shared" si="349"/>
        <v>7488</v>
      </c>
      <c r="J7489" t="e">
        <f t="shared" si="350"/>
        <v>#N/A</v>
      </c>
      <c r="K7489" t="e">
        <f t="shared" si="348"/>
        <v>#N/A</v>
      </c>
      <c r="L7489" t="b">
        <f>COUNTIF($N$2:N7489, N7489)=1</f>
        <v>0</v>
      </c>
      <c r="M7489" s="37">
        <f>IF( $Q7489, MAX($M$1:M7488)+1, 0)</f>
        <v>0</v>
      </c>
      <c r="N7489" t="e" cm="1">
        <f t="array" ref="N7489">INDEX($A$9:$F$1048576, $J7489, $K7489 )</f>
        <v>#N/A</v>
      </c>
      <c r="O7489" t="e" cm="1">
        <f t="array" ref="O7489">INDEX($B$9:$F$1048576, $J7489, $K7489 )</f>
        <v>#N/A</v>
      </c>
      <c r="P7489" t="str" cm="1">
        <f t="array" ref="P7489">IF( $L7489, TRIM(_xll.IMDP("IR", $G$5&amp;$N7489, $G$6)), "" )</f>
        <v/>
      </c>
      <c r="Q7489" t="b" cm="1">
        <f t="array" ref="Q7489">IF(
    $U$1=1, AND($P7489&lt;&gt;"", $P7489&lt;&gt;"...", $P7489&lt;&gt;"입력오류"),
    IF(
        $U$18=1, AND($P7489&lt;&gt;"", $P7489&lt;&gt;"...", $P7489&lt;&gt;"입력오류", ISNUMBER(FIND(INDEX($T$2:$T$7,$U$1),$P7489))),
        IF(
            $U$17="기타", AND($P7489&lt;&gt;"", $P7489&lt;&gt;"...", $P7489&lt;&gt;"입력오류", NOT(ISNUMBER(FIND($T$21:$T$34,$P7489)))),
            AND($P7489&lt;&gt;"", $P7489&lt;&gt;"...", $P7489&lt;&gt;"입력오류", $T$19=$P7489)
        )
    )
)</f>
        <v>0</v>
      </c>
    </row>
    <row r="7490" spans="9:17">
      <c r="I7490">
        <f t="shared" si="349"/>
        <v>7489</v>
      </c>
      <c r="J7490" t="e">
        <f t="shared" si="350"/>
        <v>#N/A</v>
      </c>
      <c r="K7490" t="e">
        <f t="shared" ref="K7490:K7553" si="351">IF( $I7490&gt;$G$4, NA(), IF($I7490&gt;$G$3, 5, IF($I7490&gt;$G$2, 3, 1 ) ) )</f>
        <v>#N/A</v>
      </c>
      <c r="L7490" t="b">
        <f>COUNTIF($N$2:N7490, N7490)=1</f>
        <v>0</v>
      </c>
      <c r="M7490" s="37">
        <f>IF( $Q7490, MAX($M$1:M7489)+1, 0)</f>
        <v>0</v>
      </c>
      <c r="N7490" t="e" cm="1">
        <f t="array" ref="N7490">INDEX($A$9:$F$1048576, $J7490, $K7490 )</f>
        <v>#N/A</v>
      </c>
      <c r="O7490" t="e" cm="1">
        <f t="array" ref="O7490">INDEX($B$9:$F$1048576, $J7490, $K7490 )</f>
        <v>#N/A</v>
      </c>
      <c r="P7490" t="str" cm="1">
        <f t="array" ref="P7490">IF( $L7490, TRIM(_xll.IMDP("IR", $G$5&amp;$N7490, $G$6)), "" )</f>
        <v/>
      </c>
      <c r="Q7490" t="b" cm="1">
        <f t="array" ref="Q7490">IF(
    $U$1=1, AND($P7490&lt;&gt;"", $P7490&lt;&gt;"...", $P7490&lt;&gt;"입력오류"),
    IF(
        $U$18=1, AND($P7490&lt;&gt;"", $P7490&lt;&gt;"...", $P7490&lt;&gt;"입력오류", ISNUMBER(FIND(INDEX($T$2:$T$7,$U$1),$P7490))),
        IF(
            $U$17="기타", AND($P7490&lt;&gt;"", $P7490&lt;&gt;"...", $P7490&lt;&gt;"입력오류", NOT(ISNUMBER(FIND($T$21:$T$34,$P7490)))),
            AND($P7490&lt;&gt;"", $P7490&lt;&gt;"...", $P7490&lt;&gt;"입력오류", $T$19=$P7490)
        )
    )
)</f>
        <v>0</v>
      </c>
    </row>
    <row r="7491" spans="9:17">
      <c r="I7491">
        <f t="shared" ref="I7491:I7554" si="352">ROW()-1</f>
        <v>7490</v>
      </c>
      <c r="J7491" t="e">
        <f t="shared" ref="J7491:J7554" si="353">IF( $I7491&gt;$G$4, NA(), IF($I7491&gt;$G$3, $I7491-$G$3, IF($I7491&gt;$G$2, $I7491-$G$2, $I7491 ) ) )</f>
        <v>#N/A</v>
      </c>
      <c r="K7491" t="e">
        <f t="shared" si="351"/>
        <v>#N/A</v>
      </c>
      <c r="L7491" t="b">
        <f>COUNTIF($N$2:N7491, N7491)=1</f>
        <v>0</v>
      </c>
      <c r="M7491" s="37">
        <f>IF( $Q7491, MAX($M$1:M7490)+1, 0)</f>
        <v>0</v>
      </c>
      <c r="N7491" t="e" cm="1">
        <f t="array" ref="N7491">INDEX($A$9:$F$1048576, $J7491, $K7491 )</f>
        <v>#N/A</v>
      </c>
      <c r="O7491" t="e" cm="1">
        <f t="array" ref="O7491">INDEX($B$9:$F$1048576, $J7491, $K7491 )</f>
        <v>#N/A</v>
      </c>
      <c r="P7491" t="str" cm="1">
        <f t="array" ref="P7491">IF( $L7491, TRIM(_xll.IMDP("IR", $G$5&amp;$N7491, $G$6)), "" )</f>
        <v/>
      </c>
      <c r="Q7491" t="b" cm="1">
        <f t="array" ref="Q7491">IF(
    $U$1=1, AND($P7491&lt;&gt;"", $P7491&lt;&gt;"...", $P7491&lt;&gt;"입력오류"),
    IF(
        $U$18=1, AND($P7491&lt;&gt;"", $P7491&lt;&gt;"...", $P7491&lt;&gt;"입력오류", ISNUMBER(FIND(INDEX($T$2:$T$7,$U$1),$P7491))),
        IF(
            $U$17="기타", AND($P7491&lt;&gt;"", $P7491&lt;&gt;"...", $P7491&lt;&gt;"입력오류", NOT(ISNUMBER(FIND($T$21:$T$34,$P7491)))),
            AND($P7491&lt;&gt;"", $P7491&lt;&gt;"...", $P7491&lt;&gt;"입력오류", $T$19=$P7491)
        )
    )
)</f>
        <v>0</v>
      </c>
    </row>
    <row r="7492" spans="9:17">
      <c r="I7492">
        <f t="shared" si="352"/>
        <v>7491</v>
      </c>
      <c r="J7492" t="e">
        <f t="shared" si="353"/>
        <v>#N/A</v>
      </c>
      <c r="K7492" t="e">
        <f t="shared" si="351"/>
        <v>#N/A</v>
      </c>
      <c r="L7492" t="b">
        <f>COUNTIF($N$2:N7492, N7492)=1</f>
        <v>0</v>
      </c>
      <c r="M7492" s="37">
        <f>IF( $Q7492, MAX($M$1:M7491)+1, 0)</f>
        <v>0</v>
      </c>
      <c r="N7492" t="e" cm="1">
        <f t="array" ref="N7492">INDEX($A$9:$F$1048576, $J7492, $K7492 )</f>
        <v>#N/A</v>
      </c>
      <c r="O7492" t="e" cm="1">
        <f t="array" ref="O7492">INDEX($B$9:$F$1048576, $J7492, $K7492 )</f>
        <v>#N/A</v>
      </c>
      <c r="P7492" t="str" cm="1">
        <f t="array" ref="P7492">IF( $L7492, TRIM(_xll.IMDP("IR", $G$5&amp;$N7492, $G$6)), "" )</f>
        <v/>
      </c>
      <c r="Q7492" t="b" cm="1">
        <f t="array" ref="Q7492">IF(
    $U$1=1, AND($P7492&lt;&gt;"", $P7492&lt;&gt;"...", $P7492&lt;&gt;"입력오류"),
    IF(
        $U$18=1, AND($P7492&lt;&gt;"", $P7492&lt;&gt;"...", $P7492&lt;&gt;"입력오류", ISNUMBER(FIND(INDEX($T$2:$T$7,$U$1),$P7492))),
        IF(
            $U$17="기타", AND($P7492&lt;&gt;"", $P7492&lt;&gt;"...", $P7492&lt;&gt;"입력오류", NOT(ISNUMBER(FIND($T$21:$T$34,$P7492)))),
            AND($P7492&lt;&gt;"", $P7492&lt;&gt;"...", $P7492&lt;&gt;"입력오류", $T$19=$P7492)
        )
    )
)</f>
        <v>0</v>
      </c>
    </row>
    <row r="7493" spans="9:17">
      <c r="I7493">
        <f t="shared" si="352"/>
        <v>7492</v>
      </c>
      <c r="J7493" t="e">
        <f t="shared" si="353"/>
        <v>#N/A</v>
      </c>
      <c r="K7493" t="e">
        <f t="shared" si="351"/>
        <v>#N/A</v>
      </c>
      <c r="L7493" t="b">
        <f>COUNTIF($N$2:N7493, N7493)=1</f>
        <v>0</v>
      </c>
      <c r="M7493" s="37">
        <f>IF( $Q7493, MAX($M$1:M7492)+1, 0)</f>
        <v>0</v>
      </c>
      <c r="N7493" t="e" cm="1">
        <f t="array" ref="N7493">INDEX($A$9:$F$1048576, $J7493, $K7493 )</f>
        <v>#N/A</v>
      </c>
      <c r="O7493" t="e" cm="1">
        <f t="array" ref="O7493">INDEX($B$9:$F$1048576, $J7493, $K7493 )</f>
        <v>#N/A</v>
      </c>
      <c r="P7493" t="str" cm="1">
        <f t="array" ref="P7493">IF( $L7493, TRIM(_xll.IMDP("IR", $G$5&amp;$N7493, $G$6)), "" )</f>
        <v/>
      </c>
      <c r="Q7493" t="b" cm="1">
        <f t="array" ref="Q7493">IF(
    $U$1=1, AND($P7493&lt;&gt;"", $P7493&lt;&gt;"...", $P7493&lt;&gt;"입력오류"),
    IF(
        $U$18=1, AND($P7493&lt;&gt;"", $P7493&lt;&gt;"...", $P7493&lt;&gt;"입력오류", ISNUMBER(FIND(INDEX($T$2:$T$7,$U$1),$P7493))),
        IF(
            $U$17="기타", AND($P7493&lt;&gt;"", $P7493&lt;&gt;"...", $P7493&lt;&gt;"입력오류", NOT(ISNUMBER(FIND($T$21:$T$34,$P7493)))),
            AND($P7493&lt;&gt;"", $P7493&lt;&gt;"...", $P7493&lt;&gt;"입력오류", $T$19=$P7493)
        )
    )
)</f>
        <v>0</v>
      </c>
    </row>
    <row r="7494" spans="9:17">
      <c r="I7494">
        <f t="shared" si="352"/>
        <v>7493</v>
      </c>
      <c r="J7494" t="e">
        <f t="shared" si="353"/>
        <v>#N/A</v>
      </c>
      <c r="K7494" t="e">
        <f t="shared" si="351"/>
        <v>#N/A</v>
      </c>
      <c r="L7494" t="b">
        <f>COUNTIF($N$2:N7494, N7494)=1</f>
        <v>0</v>
      </c>
      <c r="M7494" s="37">
        <f>IF( $Q7494, MAX($M$1:M7493)+1, 0)</f>
        <v>0</v>
      </c>
      <c r="N7494" t="e" cm="1">
        <f t="array" ref="N7494">INDEX($A$9:$F$1048576, $J7494, $K7494 )</f>
        <v>#N/A</v>
      </c>
      <c r="O7494" t="e" cm="1">
        <f t="array" ref="O7494">INDEX($B$9:$F$1048576, $J7494, $K7494 )</f>
        <v>#N/A</v>
      </c>
      <c r="P7494" t="str" cm="1">
        <f t="array" ref="P7494">IF( $L7494, TRIM(_xll.IMDP("IR", $G$5&amp;$N7494, $G$6)), "" )</f>
        <v/>
      </c>
      <c r="Q7494" t="b" cm="1">
        <f t="array" ref="Q7494">IF(
    $U$1=1, AND($P7494&lt;&gt;"", $P7494&lt;&gt;"...", $P7494&lt;&gt;"입력오류"),
    IF(
        $U$18=1, AND($P7494&lt;&gt;"", $P7494&lt;&gt;"...", $P7494&lt;&gt;"입력오류", ISNUMBER(FIND(INDEX($T$2:$T$7,$U$1),$P7494))),
        IF(
            $U$17="기타", AND($P7494&lt;&gt;"", $P7494&lt;&gt;"...", $P7494&lt;&gt;"입력오류", NOT(ISNUMBER(FIND($T$21:$T$34,$P7494)))),
            AND($P7494&lt;&gt;"", $P7494&lt;&gt;"...", $P7494&lt;&gt;"입력오류", $T$19=$P7494)
        )
    )
)</f>
        <v>0</v>
      </c>
    </row>
    <row r="7495" spans="9:17">
      <c r="I7495">
        <f t="shared" si="352"/>
        <v>7494</v>
      </c>
      <c r="J7495" t="e">
        <f t="shared" si="353"/>
        <v>#N/A</v>
      </c>
      <c r="K7495" t="e">
        <f t="shared" si="351"/>
        <v>#N/A</v>
      </c>
      <c r="L7495" t="b">
        <f>COUNTIF($N$2:N7495, N7495)=1</f>
        <v>0</v>
      </c>
      <c r="M7495" s="37">
        <f>IF( $Q7495, MAX($M$1:M7494)+1, 0)</f>
        <v>0</v>
      </c>
      <c r="N7495" t="e" cm="1">
        <f t="array" ref="N7495">INDEX($A$9:$F$1048576, $J7495, $K7495 )</f>
        <v>#N/A</v>
      </c>
      <c r="O7495" t="e" cm="1">
        <f t="array" ref="O7495">INDEX($B$9:$F$1048576, $J7495, $K7495 )</f>
        <v>#N/A</v>
      </c>
      <c r="P7495" t="str" cm="1">
        <f t="array" ref="P7495">IF( $L7495, TRIM(_xll.IMDP("IR", $G$5&amp;$N7495, $G$6)), "" )</f>
        <v/>
      </c>
      <c r="Q7495" t="b" cm="1">
        <f t="array" ref="Q7495">IF(
    $U$1=1, AND($P7495&lt;&gt;"", $P7495&lt;&gt;"...", $P7495&lt;&gt;"입력오류"),
    IF(
        $U$18=1, AND($P7495&lt;&gt;"", $P7495&lt;&gt;"...", $P7495&lt;&gt;"입력오류", ISNUMBER(FIND(INDEX($T$2:$T$7,$U$1),$P7495))),
        IF(
            $U$17="기타", AND($P7495&lt;&gt;"", $P7495&lt;&gt;"...", $P7495&lt;&gt;"입력오류", NOT(ISNUMBER(FIND($T$21:$T$34,$P7495)))),
            AND($P7495&lt;&gt;"", $P7495&lt;&gt;"...", $P7495&lt;&gt;"입력오류", $T$19=$P7495)
        )
    )
)</f>
        <v>0</v>
      </c>
    </row>
    <row r="7496" spans="9:17">
      <c r="I7496">
        <f t="shared" si="352"/>
        <v>7495</v>
      </c>
      <c r="J7496" t="e">
        <f t="shared" si="353"/>
        <v>#N/A</v>
      </c>
      <c r="K7496" t="e">
        <f t="shared" si="351"/>
        <v>#N/A</v>
      </c>
      <c r="L7496" t="b">
        <f>COUNTIF($N$2:N7496, N7496)=1</f>
        <v>0</v>
      </c>
      <c r="M7496" s="37">
        <f>IF( $Q7496, MAX($M$1:M7495)+1, 0)</f>
        <v>0</v>
      </c>
      <c r="N7496" t="e" cm="1">
        <f t="array" ref="N7496">INDEX($A$9:$F$1048576, $J7496, $K7496 )</f>
        <v>#N/A</v>
      </c>
      <c r="O7496" t="e" cm="1">
        <f t="array" ref="O7496">INDEX($B$9:$F$1048576, $J7496, $K7496 )</f>
        <v>#N/A</v>
      </c>
      <c r="P7496" t="str" cm="1">
        <f t="array" ref="P7496">IF( $L7496, TRIM(_xll.IMDP("IR", $G$5&amp;$N7496, $G$6)), "" )</f>
        <v/>
      </c>
      <c r="Q7496" t="b" cm="1">
        <f t="array" ref="Q7496">IF(
    $U$1=1, AND($P7496&lt;&gt;"", $P7496&lt;&gt;"...", $P7496&lt;&gt;"입력오류"),
    IF(
        $U$18=1, AND($P7496&lt;&gt;"", $P7496&lt;&gt;"...", $P7496&lt;&gt;"입력오류", ISNUMBER(FIND(INDEX($T$2:$T$7,$U$1),$P7496))),
        IF(
            $U$17="기타", AND($P7496&lt;&gt;"", $P7496&lt;&gt;"...", $P7496&lt;&gt;"입력오류", NOT(ISNUMBER(FIND($T$21:$T$34,$P7496)))),
            AND($P7496&lt;&gt;"", $P7496&lt;&gt;"...", $P7496&lt;&gt;"입력오류", $T$19=$P7496)
        )
    )
)</f>
        <v>0</v>
      </c>
    </row>
    <row r="7497" spans="9:17">
      <c r="I7497">
        <f t="shared" si="352"/>
        <v>7496</v>
      </c>
      <c r="J7497" t="e">
        <f t="shared" si="353"/>
        <v>#N/A</v>
      </c>
      <c r="K7497" t="e">
        <f t="shared" si="351"/>
        <v>#N/A</v>
      </c>
      <c r="L7497" t="b">
        <f>COUNTIF($N$2:N7497, N7497)=1</f>
        <v>0</v>
      </c>
      <c r="M7497" s="37">
        <f>IF( $Q7497, MAX($M$1:M7496)+1, 0)</f>
        <v>0</v>
      </c>
      <c r="N7497" t="e" cm="1">
        <f t="array" ref="N7497">INDEX($A$9:$F$1048576, $J7497, $K7497 )</f>
        <v>#N/A</v>
      </c>
      <c r="O7497" t="e" cm="1">
        <f t="array" ref="O7497">INDEX($B$9:$F$1048576, $J7497, $K7497 )</f>
        <v>#N/A</v>
      </c>
      <c r="P7497" t="str" cm="1">
        <f t="array" ref="P7497">IF( $L7497, TRIM(_xll.IMDP("IR", $G$5&amp;$N7497, $G$6)), "" )</f>
        <v/>
      </c>
      <c r="Q7497" t="b" cm="1">
        <f t="array" ref="Q7497">IF(
    $U$1=1, AND($P7497&lt;&gt;"", $P7497&lt;&gt;"...", $P7497&lt;&gt;"입력오류"),
    IF(
        $U$18=1, AND($P7497&lt;&gt;"", $P7497&lt;&gt;"...", $P7497&lt;&gt;"입력오류", ISNUMBER(FIND(INDEX($T$2:$T$7,$U$1),$P7497))),
        IF(
            $U$17="기타", AND($P7497&lt;&gt;"", $P7497&lt;&gt;"...", $P7497&lt;&gt;"입력오류", NOT(ISNUMBER(FIND($T$21:$T$34,$P7497)))),
            AND($P7497&lt;&gt;"", $P7497&lt;&gt;"...", $P7497&lt;&gt;"입력오류", $T$19=$P7497)
        )
    )
)</f>
        <v>0</v>
      </c>
    </row>
    <row r="7498" spans="9:17">
      <c r="I7498">
        <f t="shared" si="352"/>
        <v>7497</v>
      </c>
      <c r="J7498" t="e">
        <f t="shared" si="353"/>
        <v>#N/A</v>
      </c>
      <c r="K7498" t="e">
        <f t="shared" si="351"/>
        <v>#N/A</v>
      </c>
      <c r="L7498" t="b">
        <f>COUNTIF($N$2:N7498, N7498)=1</f>
        <v>0</v>
      </c>
      <c r="M7498" s="37">
        <f>IF( $Q7498, MAX($M$1:M7497)+1, 0)</f>
        <v>0</v>
      </c>
      <c r="N7498" t="e" cm="1">
        <f t="array" ref="N7498">INDEX($A$9:$F$1048576, $J7498, $K7498 )</f>
        <v>#N/A</v>
      </c>
      <c r="O7498" t="e" cm="1">
        <f t="array" ref="O7498">INDEX($B$9:$F$1048576, $J7498, $K7498 )</f>
        <v>#N/A</v>
      </c>
      <c r="P7498" t="str" cm="1">
        <f t="array" ref="P7498">IF( $L7498, TRIM(_xll.IMDP("IR", $G$5&amp;$N7498, $G$6)), "" )</f>
        <v/>
      </c>
      <c r="Q7498" t="b" cm="1">
        <f t="array" ref="Q7498">IF(
    $U$1=1, AND($P7498&lt;&gt;"", $P7498&lt;&gt;"...", $P7498&lt;&gt;"입력오류"),
    IF(
        $U$18=1, AND($P7498&lt;&gt;"", $P7498&lt;&gt;"...", $P7498&lt;&gt;"입력오류", ISNUMBER(FIND(INDEX($T$2:$T$7,$U$1),$P7498))),
        IF(
            $U$17="기타", AND($P7498&lt;&gt;"", $P7498&lt;&gt;"...", $P7498&lt;&gt;"입력오류", NOT(ISNUMBER(FIND($T$21:$T$34,$P7498)))),
            AND($P7498&lt;&gt;"", $P7498&lt;&gt;"...", $P7498&lt;&gt;"입력오류", $T$19=$P7498)
        )
    )
)</f>
        <v>0</v>
      </c>
    </row>
    <row r="7499" spans="9:17">
      <c r="I7499">
        <f t="shared" si="352"/>
        <v>7498</v>
      </c>
      <c r="J7499" t="e">
        <f t="shared" si="353"/>
        <v>#N/A</v>
      </c>
      <c r="K7499" t="e">
        <f t="shared" si="351"/>
        <v>#N/A</v>
      </c>
      <c r="L7499" t="b">
        <f>COUNTIF($N$2:N7499, N7499)=1</f>
        <v>0</v>
      </c>
      <c r="M7499" s="37">
        <f>IF( $Q7499, MAX($M$1:M7498)+1, 0)</f>
        <v>0</v>
      </c>
      <c r="N7499" t="e" cm="1">
        <f t="array" ref="N7499">INDEX($A$9:$F$1048576, $J7499, $K7499 )</f>
        <v>#N/A</v>
      </c>
      <c r="O7499" t="e" cm="1">
        <f t="array" ref="O7499">INDEX($B$9:$F$1048576, $J7499, $K7499 )</f>
        <v>#N/A</v>
      </c>
      <c r="P7499" t="str" cm="1">
        <f t="array" ref="P7499">IF( $L7499, TRIM(_xll.IMDP("IR", $G$5&amp;$N7499, $G$6)), "" )</f>
        <v/>
      </c>
      <c r="Q7499" t="b" cm="1">
        <f t="array" ref="Q7499">IF(
    $U$1=1, AND($P7499&lt;&gt;"", $P7499&lt;&gt;"...", $P7499&lt;&gt;"입력오류"),
    IF(
        $U$18=1, AND($P7499&lt;&gt;"", $P7499&lt;&gt;"...", $P7499&lt;&gt;"입력오류", ISNUMBER(FIND(INDEX($T$2:$T$7,$U$1),$P7499))),
        IF(
            $U$17="기타", AND($P7499&lt;&gt;"", $P7499&lt;&gt;"...", $P7499&lt;&gt;"입력오류", NOT(ISNUMBER(FIND($T$21:$T$34,$P7499)))),
            AND($P7499&lt;&gt;"", $P7499&lt;&gt;"...", $P7499&lt;&gt;"입력오류", $T$19=$P7499)
        )
    )
)</f>
        <v>0</v>
      </c>
    </row>
    <row r="7500" spans="9:17">
      <c r="I7500">
        <f t="shared" si="352"/>
        <v>7499</v>
      </c>
      <c r="J7500" t="e">
        <f t="shared" si="353"/>
        <v>#N/A</v>
      </c>
      <c r="K7500" t="e">
        <f t="shared" si="351"/>
        <v>#N/A</v>
      </c>
      <c r="L7500" t="b">
        <f>COUNTIF($N$2:N7500, N7500)=1</f>
        <v>0</v>
      </c>
      <c r="M7500" s="37">
        <f>IF( $Q7500, MAX($M$1:M7499)+1, 0)</f>
        <v>0</v>
      </c>
      <c r="N7500" t="e" cm="1">
        <f t="array" ref="N7500">INDEX($A$9:$F$1048576, $J7500, $K7500 )</f>
        <v>#N/A</v>
      </c>
      <c r="O7500" t="e" cm="1">
        <f t="array" ref="O7500">INDEX($B$9:$F$1048576, $J7500, $K7500 )</f>
        <v>#N/A</v>
      </c>
      <c r="P7500" t="str" cm="1">
        <f t="array" ref="P7500">IF( $L7500, TRIM(_xll.IMDP("IR", $G$5&amp;$N7500, $G$6)), "" )</f>
        <v/>
      </c>
      <c r="Q7500" t="b" cm="1">
        <f t="array" ref="Q7500">IF(
    $U$1=1, AND($P7500&lt;&gt;"", $P7500&lt;&gt;"...", $P7500&lt;&gt;"입력오류"),
    IF(
        $U$18=1, AND($P7500&lt;&gt;"", $P7500&lt;&gt;"...", $P7500&lt;&gt;"입력오류", ISNUMBER(FIND(INDEX($T$2:$T$7,$U$1),$P7500))),
        IF(
            $U$17="기타", AND($P7500&lt;&gt;"", $P7500&lt;&gt;"...", $P7500&lt;&gt;"입력오류", NOT(ISNUMBER(FIND($T$21:$T$34,$P7500)))),
            AND($P7500&lt;&gt;"", $P7500&lt;&gt;"...", $P7500&lt;&gt;"입력오류", $T$19=$P7500)
        )
    )
)</f>
        <v>0</v>
      </c>
    </row>
    <row r="7501" spans="9:17">
      <c r="I7501">
        <f t="shared" si="352"/>
        <v>7500</v>
      </c>
      <c r="J7501" t="e">
        <f t="shared" si="353"/>
        <v>#N/A</v>
      </c>
      <c r="K7501" t="e">
        <f t="shared" si="351"/>
        <v>#N/A</v>
      </c>
      <c r="L7501" t="b">
        <f>COUNTIF($N$2:N7501, N7501)=1</f>
        <v>0</v>
      </c>
      <c r="M7501" s="37">
        <f>IF( $Q7501, MAX($M$1:M7500)+1, 0)</f>
        <v>0</v>
      </c>
      <c r="N7501" t="e" cm="1">
        <f t="array" ref="N7501">INDEX($A$9:$F$1048576, $J7501, $K7501 )</f>
        <v>#N/A</v>
      </c>
      <c r="O7501" t="e" cm="1">
        <f t="array" ref="O7501">INDEX($B$9:$F$1048576, $J7501, $K7501 )</f>
        <v>#N/A</v>
      </c>
      <c r="P7501" t="str" cm="1">
        <f t="array" ref="P7501">IF( $L7501, TRIM(_xll.IMDP("IR", $G$5&amp;$N7501, $G$6)), "" )</f>
        <v/>
      </c>
      <c r="Q7501" t="b" cm="1">
        <f t="array" ref="Q7501">IF(
    $U$1=1, AND($P7501&lt;&gt;"", $P7501&lt;&gt;"...", $P7501&lt;&gt;"입력오류"),
    IF(
        $U$18=1, AND($P7501&lt;&gt;"", $P7501&lt;&gt;"...", $P7501&lt;&gt;"입력오류", ISNUMBER(FIND(INDEX($T$2:$T$7,$U$1),$P7501))),
        IF(
            $U$17="기타", AND($P7501&lt;&gt;"", $P7501&lt;&gt;"...", $P7501&lt;&gt;"입력오류", NOT(ISNUMBER(FIND($T$21:$T$34,$P7501)))),
            AND($P7501&lt;&gt;"", $P7501&lt;&gt;"...", $P7501&lt;&gt;"입력오류", $T$19=$P7501)
        )
    )
)</f>
        <v>0</v>
      </c>
    </row>
    <row r="7502" spans="9:17">
      <c r="I7502">
        <f t="shared" si="352"/>
        <v>7501</v>
      </c>
      <c r="J7502" t="e">
        <f t="shared" si="353"/>
        <v>#N/A</v>
      </c>
      <c r="K7502" t="e">
        <f t="shared" si="351"/>
        <v>#N/A</v>
      </c>
      <c r="L7502" t="b">
        <f>COUNTIF($N$2:N7502, N7502)=1</f>
        <v>0</v>
      </c>
      <c r="M7502" s="37">
        <f>IF( $Q7502, MAX($M$1:M7501)+1, 0)</f>
        <v>0</v>
      </c>
      <c r="N7502" t="e" cm="1">
        <f t="array" ref="N7502">INDEX($A$9:$F$1048576, $J7502, $K7502 )</f>
        <v>#N/A</v>
      </c>
      <c r="O7502" t="e" cm="1">
        <f t="array" ref="O7502">INDEX($B$9:$F$1048576, $J7502, $K7502 )</f>
        <v>#N/A</v>
      </c>
      <c r="P7502" t="str" cm="1">
        <f t="array" ref="P7502">IF( $L7502, TRIM(_xll.IMDP("IR", $G$5&amp;$N7502, $G$6)), "" )</f>
        <v/>
      </c>
      <c r="Q7502" t="b" cm="1">
        <f t="array" ref="Q7502">IF(
    $U$1=1, AND($P7502&lt;&gt;"", $P7502&lt;&gt;"...", $P7502&lt;&gt;"입력오류"),
    IF(
        $U$18=1, AND($P7502&lt;&gt;"", $P7502&lt;&gt;"...", $P7502&lt;&gt;"입력오류", ISNUMBER(FIND(INDEX($T$2:$T$7,$U$1),$P7502))),
        IF(
            $U$17="기타", AND($P7502&lt;&gt;"", $P7502&lt;&gt;"...", $P7502&lt;&gt;"입력오류", NOT(ISNUMBER(FIND($T$21:$T$34,$P7502)))),
            AND($P7502&lt;&gt;"", $P7502&lt;&gt;"...", $P7502&lt;&gt;"입력오류", $T$19=$P7502)
        )
    )
)</f>
        <v>0</v>
      </c>
    </row>
    <row r="7503" spans="9:17">
      <c r="I7503">
        <f t="shared" si="352"/>
        <v>7502</v>
      </c>
      <c r="J7503" t="e">
        <f t="shared" si="353"/>
        <v>#N/A</v>
      </c>
      <c r="K7503" t="e">
        <f t="shared" si="351"/>
        <v>#N/A</v>
      </c>
      <c r="L7503" t="b">
        <f>COUNTIF($N$2:N7503, N7503)=1</f>
        <v>0</v>
      </c>
      <c r="M7503" s="37">
        <f>IF( $Q7503, MAX($M$1:M7502)+1, 0)</f>
        <v>0</v>
      </c>
      <c r="N7503" t="e" cm="1">
        <f t="array" ref="N7503">INDEX($A$9:$F$1048576, $J7503, $K7503 )</f>
        <v>#N/A</v>
      </c>
      <c r="O7503" t="e" cm="1">
        <f t="array" ref="O7503">INDEX($B$9:$F$1048576, $J7503, $K7503 )</f>
        <v>#N/A</v>
      </c>
      <c r="P7503" t="str" cm="1">
        <f t="array" ref="P7503">IF( $L7503, TRIM(_xll.IMDP("IR", $G$5&amp;$N7503, $G$6)), "" )</f>
        <v/>
      </c>
      <c r="Q7503" t="b" cm="1">
        <f t="array" ref="Q7503">IF(
    $U$1=1, AND($P7503&lt;&gt;"", $P7503&lt;&gt;"...", $P7503&lt;&gt;"입력오류"),
    IF(
        $U$18=1, AND($P7503&lt;&gt;"", $P7503&lt;&gt;"...", $P7503&lt;&gt;"입력오류", ISNUMBER(FIND(INDEX($T$2:$T$7,$U$1),$P7503))),
        IF(
            $U$17="기타", AND($P7503&lt;&gt;"", $P7503&lt;&gt;"...", $P7503&lt;&gt;"입력오류", NOT(ISNUMBER(FIND($T$21:$T$34,$P7503)))),
            AND($P7503&lt;&gt;"", $P7503&lt;&gt;"...", $P7503&lt;&gt;"입력오류", $T$19=$P7503)
        )
    )
)</f>
        <v>0</v>
      </c>
    </row>
    <row r="7504" spans="9:17">
      <c r="I7504">
        <f t="shared" si="352"/>
        <v>7503</v>
      </c>
      <c r="J7504" t="e">
        <f t="shared" si="353"/>
        <v>#N/A</v>
      </c>
      <c r="K7504" t="e">
        <f t="shared" si="351"/>
        <v>#N/A</v>
      </c>
      <c r="L7504" t="b">
        <f>COUNTIF($N$2:N7504, N7504)=1</f>
        <v>0</v>
      </c>
      <c r="M7504" s="37">
        <f>IF( $Q7504, MAX($M$1:M7503)+1, 0)</f>
        <v>0</v>
      </c>
      <c r="N7504" t="e" cm="1">
        <f t="array" ref="N7504">INDEX($A$9:$F$1048576, $J7504, $K7504 )</f>
        <v>#N/A</v>
      </c>
      <c r="O7504" t="e" cm="1">
        <f t="array" ref="O7504">INDEX($B$9:$F$1048576, $J7504, $K7504 )</f>
        <v>#N/A</v>
      </c>
      <c r="P7504" t="str" cm="1">
        <f t="array" ref="P7504">IF( $L7504, TRIM(_xll.IMDP("IR", $G$5&amp;$N7504, $G$6)), "" )</f>
        <v/>
      </c>
      <c r="Q7504" t="b" cm="1">
        <f t="array" ref="Q7504">IF(
    $U$1=1, AND($P7504&lt;&gt;"", $P7504&lt;&gt;"...", $P7504&lt;&gt;"입력오류"),
    IF(
        $U$18=1, AND($P7504&lt;&gt;"", $P7504&lt;&gt;"...", $P7504&lt;&gt;"입력오류", ISNUMBER(FIND(INDEX($T$2:$T$7,$U$1),$P7504))),
        IF(
            $U$17="기타", AND($P7504&lt;&gt;"", $P7504&lt;&gt;"...", $P7504&lt;&gt;"입력오류", NOT(ISNUMBER(FIND($T$21:$T$34,$P7504)))),
            AND($P7504&lt;&gt;"", $P7504&lt;&gt;"...", $P7504&lt;&gt;"입력오류", $T$19=$P7504)
        )
    )
)</f>
        <v>0</v>
      </c>
    </row>
    <row r="7505" spans="9:17">
      <c r="I7505">
        <f t="shared" si="352"/>
        <v>7504</v>
      </c>
      <c r="J7505" t="e">
        <f t="shared" si="353"/>
        <v>#N/A</v>
      </c>
      <c r="K7505" t="e">
        <f t="shared" si="351"/>
        <v>#N/A</v>
      </c>
      <c r="L7505" t="b">
        <f>COUNTIF($N$2:N7505, N7505)=1</f>
        <v>0</v>
      </c>
      <c r="M7505" s="37">
        <f>IF( $Q7505, MAX($M$1:M7504)+1, 0)</f>
        <v>0</v>
      </c>
      <c r="N7505" t="e" cm="1">
        <f t="array" ref="N7505">INDEX($A$9:$F$1048576, $J7505, $K7505 )</f>
        <v>#N/A</v>
      </c>
      <c r="O7505" t="e" cm="1">
        <f t="array" ref="O7505">INDEX($B$9:$F$1048576, $J7505, $K7505 )</f>
        <v>#N/A</v>
      </c>
      <c r="P7505" t="str" cm="1">
        <f t="array" ref="P7505">IF( $L7505, TRIM(_xll.IMDP("IR", $G$5&amp;$N7505, $G$6)), "" )</f>
        <v/>
      </c>
      <c r="Q7505" t="b" cm="1">
        <f t="array" ref="Q7505">IF(
    $U$1=1, AND($P7505&lt;&gt;"", $P7505&lt;&gt;"...", $P7505&lt;&gt;"입력오류"),
    IF(
        $U$18=1, AND($P7505&lt;&gt;"", $P7505&lt;&gt;"...", $P7505&lt;&gt;"입력오류", ISNUMBER(FIND(INDEX($T$2:$T$7,$U$1),$P7505))),
        IF(
            $U$17="기타", AND($P7505&lt;&gt;"", $P7505&lt;&gt;"...", $P7505&lt;&gt;"입력오류", NOT(ISNUMBER(FIND($T$21:$T$34,$P7505)))),
            AND($P7505&lt;&gt;"", $P7505&lt;&gt;"...", $P7505&lt;&gt;"입력오류", $T$19=$P7505)
        )
    )
)</f>
        <v>0</v>
      </c>
    </row>
    <row r="7506" spans="9:17">
      <c r="I7506">
        <f t="shared" si="352"/>
        <v>7505</v>
      </c>
      <c r="J7506" t="e">
        <f t="shared" si="353"/>
        <v>#N/A</v>
      </c>
      <c r="K7506" t="e">
        <f t="shared" si="351"/>
        <v>#N/A</v>
      </c>
      <c r="L7506" t="b">
        <f>COUNTIF($N$2:N7506, N7506)=1</f>
        <v>0</v>
      </c>
      <c r="M7506" s="37">
        <f>IF( $Q7506, MAX($M$1:M7505)+1, 0)</f>
        <v>0</v>
      </c>
      <c r="N7506" t="e" cm="1">
        <f t="array" ref="N7506">INDEX($A$9:$F$1048576, $J7506, $K7506 )</f>
        <v>#N/A</v>
      </c>
      <c r="O7506" t="e" cm="1">
        <f t="array" ref="O7506">INDEX($B$9:$F$1048576, $J7506, $K7506 )</f>
        <v>#N/A</v>
      </c>
      <c r="P7506" t="str" cm="1">
        <f t="array" ref="P7506">IF( $L7506, TRIM(_xll.IMDP("IR", $G$5&amp;$N7506, $G$6)), "" )</f>
        <v/>
      </c>
      <c r="Q7506" t="b" cm="1">
        <f t="array" ref="Q7506">IF(
    $U$1=1, AND($P7506&lt;&gt;"", $P7506&lt;&gt;"...", $P7506&lt;&gt;"입력오류"),
    IF(
        $U$18=1, AND($P7506&lt;&gt;"", $P7506&lt;&gt;"...", $P7506&lt;&gt;"입력오류", ISNUMBER(FIND(INDEX($T$2:$T$7,$U$1),$P7506))),
        IF(
            $U$17="기타", AND($P7506&lt;&gt;"", $P7506&lt;&gt;"...", $P7506&lt;&gt;"입력오류", NOT(ISNUMBER(FIND($T$21:$T$34,$P7506)))),
            AND($P7506&lt;&gt;"", $P7506&lt;&gt;"...", $P7506&lt;&gt;"입력오류", $T$19=$P7506)
        )
    )
)</f>
        <v>0</v>
      </c>
    </row>
    <row r="7507" spans="9:17">
      <c r="I7507">
        <f t="shared" si="352"/>
        <v>7506</v>
      </c>
      <c r="J7507" t="e">
        <f t="shared" si="353"/>
        <v>#N/A</v>
      </c>
      <c r="K7507" t="e">
        <f t="shared" si="351"/>
        <v>#N/A</v>
      </c>
      <c r="L7507" t="b">
        <f>COUNTIF($N$2:N7507, N7507)=1</f>
        <v>0</v>
      </c>
      <c r="M7507" s="37">
        <f>IF( $Q7507, MAX($M$1:M7506)+1, 0)</f>
        <v>0</v>
      </c>
      <c r="N7507" t="e" cm="1">
        <f t="array" ref="N7507">INDEX($A$9:$F$1048576, $J7507, $K7507 )</f>
        <v>#N/A</v>
      </c>
      <c r="O7507" t="e" cm="1">
        <f t="array" ref="O7507">INDEX($B$9:$F$1048576, $J7507, $K7507 )</f>
        <v>#N/A</v>
      </c>
      <c r="P7507" t="str" cm="1">
        <f t="array" ref="P7507">IF( $L7507, TRIM(_xll.IMDP("IR", $G$5&amp;$N7507, $G$6)), "" )</f>
        <v/>
      </c>
      <c r="Q7507" t="b" cm="1">
        <f t="array" ref="Q7507">IF(
    $U$1=1, AND($P7507&lt;&gt;"", $P7507&lt;&gt;"...", $P7507&lt;&gt;"입력오류"),
    IF(
        $U$18=1, AND($P7507&lt;&gt;"", $P7507&lt;&gt;"...", $P7507&lt;&gt;"입력오류", ISNUMBER(FIND(INDEX($T$2:$T$7,$U$1),$P7507))),
        IF(
            $U$17="기타", AND($P7507&lt;&gt;"", $P7507&lt;&gt;"...", $P7507&lt;&gt;"입력오류", NOT(ISNUMBER(FIND($T$21:$T$34,$P7507)))),
            AND($P7507&lt;&gt;"", $P7507&lt;&gt;"...", $P7507&lt;&gt;"입력오류", $T$19=$P7507)
        )
    )
)</f>
        <v>0</v>
      </c>
    </row>
    <row r="7508" spans="9:17">
      <c r="I7508">
        <f t="shared" si="352"/>
        <v>7507</v>
      </c>
      <c r="J7508" t="e">
        <f t="shared" si="353"/>
        <v>#N/A</v>
      </c>
      <c r="K7508" t="e">
        <f t="shared" si="351"/>
        <v>#N/A</v>
      </c>
      <c r="L7508" t="b">
        <f>COUNTIF($N$2:N7508, N7508)=1</f>
        <v>0</v>
      </c>
      <c r="M7508" s="37">
        <f>IF( $Q7508, MAX($M$1:M7507)+1, 0)</f>
        <v>0</v>
      </c>
      <c r="N7508" t="e" cm="1">
        <f t="array" ref="N7508">INDEX($A$9:$F$1048576, $J7508, $K7508 )</f>
        <v>#N/A</v>
      </c>
      <c r="O7508" t="e" cm="1">
        <f t="array" ref="O7508">INDEX($B$9:$F$1048576, $J7508, $K7508 )</f>
        <v>#N/A</v>
      </c>
      <c r="P7508" t="str" cm="1">
        <f t="array" ref="P7508">IF( $L7508, TRIM(_xll.IMDP("IR", $G$5&amp;$N7508, $G$6)), "" )</f>
        <v/>
      </c>
      <c r="Q7508" t="b" cm="1">
        <f t="array" ref="Q7508">IF(
    $U$1=1, AND($P7508&lt;&gt;"", $P7508&lt;&gt;"...", $P7508&lt;&gt;"입력오류"),
    IF(
        $U$18=1, AND($P7508&lt;&gt;"", $P7508&lt;&gt;"...", $P7508&lt;&gt;"입력오류", ISNUMBER(FIND(INDEX($T$2:$T$7,$U$1),$P7508))),
        IF(
            $U$17="기타", AND($P7508&lt;&gt;"", $P7508&lt;&gt;"...", $P7508&lt;&gt;"입력오류", NOT(ISNUMBER(FIND($T$21:$T$34,$P7508)))),
            AND($P7508&lt;&gt;"", $P7508&lt;&gt;"...", $P7508&lt;&gt;"입력오류", $T$19=$P7508)
        )
    )
)</f>
        <v>0</v>
      </c>
    </row>
    <row r="7509" spans="9:17">
      <c r="I7509">
        <f t="shared" si="352"/>
        <v>7508</v>
      </c>
      <c r="J7509" t="e">
        <f t="shared" si="353"/>
        <v>#N/A</v>
      </c>
      <c r="K7509" t="e">
        <f t="shared" si="351"/>
        <v>#N/A</v>
      </c>
      <c r="L7509" t="b">
        <f>COUNTIF($N$2:N7509, N7509)=1</f>
        <v>0</v>
      </c>
      <c r="M7509" s="37">
        <f>IF( $Q7509, MAX($M$1:M7508)+1, 0)</f>
        <v>0</v>
      </c>
      <c r="N7509" t="e" cm="1">
        <f t="array" ref="N7509">INDEX($A$9:$F$1048576, $J7509, $K7509 )</f>
        <v>#N/A</v>
      </c>
      <c r="O7509" t="e" cm="1">
        <f t="array" ref="O7509">INDEX($B$9:$F$1048576, $J7509, $K7509 )</f>
        <v>#N/A</v>
      </c>
      <c r="P7509" t="str" cm="1">
        <f t="array" ref="P7509">IF( $L7509, TRIM(_xll.IMDP("IR", $G$5&amp;$N7509, $G$6)), "" )</f>
        <v/>
      </c>
      <c r="Q7509" t="b" cm="1">
        <f t="array" ref="Q7509">IF(
    $U$1=1, AND($P7509&lt;&gt;"", $P7509&lt;&gt;"...", $P7509&lt;&gt;"입력오류"),
    IF(
        $U$18=1, AND($P7509&lt;&gt;"", $P7509&lt;&gt;"...", $P7509&lt;&gt;"입력오류", ISNUMBER(FIND(INDEX($T$2:$T$7,$U$1),$P7509))),
        IF(
            $U$17="기타", AND($P7509&lt;&gt;"", $P7509&lt;&gt;"...", $P7509&lt;&gt;"입력오류", NOT(ISNUMBER(FIND($T$21:$T$34,$P7509)))),
            AND($P7509&lt;&gt;"", $P7509&lt;&gt;"...", $P7509&lt;&gt;"입력오류", $T$19=$P7509)
        )
    )
)</f>
        <v>0</v>
      </c>
    </row>
    <row r="7510" spans="9:17">
      <c r="I7510">
        <f t="shared" si="352"/>
        <v>7509</v>
      </c>
      <c r="J7510" t="e">
        <f t="shared" si="353"/>
        <v>#N/A</v>
      </c>
      <c r="K7510" t="e">
        <f t="shared" si="351"/>
        <v>#N/A</v>
      </c>
      <c r="L7510" t="b">
        <f>COUNTIF($N$2:N7510, N7510)=1</f>
        <v>0</v>
      </c>
      <c r="M7510" s="37">
        <f>IF( $Q7510, MAX($M$1:M7509)+1, 0)</f>
        <v>0</v>
      </c>
      <c r="N7510" t="e" cm="1">
        <f t="array" ref="N7510">INDEX($A$9:$F$1048576, $J7510, $K7510 )</f>
        <v>#N/A</v>
      </c>
      <c r="O7510" t="e" cm="1">
        <f t="array" ref="O7510">INDEX($B$9:$F$1048576, $J7510, $K7510 )</f>
        <v>#N/A</v>
      </c>
      <c r="P7510" t="str" cm="1">
        <f t="array" ref="P7510">IF( $L7510, TRIM(_xll.IMDP("IR", $G$5&amp;$N7510, $G$6)), "" )</f>
        <v/>
      </c>
      <c r="Q7510" t="b" cm="1">
        <f t="array" ref="Q7510">IF(
    $U$1=1, AND($P7510&lt;&gt;"", $P7510&lt;&gt;"...", $P7510&lt;&gt;"입력오류"),
    IF(
        $U$18=1, AND($P7510&lt;&gt;"", $P7510&lt;&gt;"...", $P7510&lt;&gt;"입력오류", ISNUMBER(FIND(INDEX($T$2:$T$7,$U$1),$P7510))),
        IF(
            $U$17="기타", AND($P7510&lt;&gt;"", $P7510&lt;&gt;"...", $P7510&lt;&gt;"입력오류", NOT(ISNUMBER(FIND($T$21:$T$34,$P7510)))),
            AND($P7510&lt;&gt;"", $P7510&lt;&gt;"...", $P7510&lt;&gt;"입력오류", $T$19=$P7510)
        )
    )
)</f>
        <v>0</v>
      </c>
    </row>
    <row r="7511" spans="9:17">
      <c r="I7511">
        <f t="shared" si="352"/>
        <v>7510</v>
      </c>
      <c r="J7511" t="e">
        <f t="shared" si="353"/>
        <v>#N/A</v>
      </c>
      <c r="K7511" t="e">
        <f t="shared" si="351"/>
        <v>#N/A</v>
      </c>
      <c r="L7511" t="b">
        <f>COUNTIF($N$2:N7511, N7511)=1</f>
        <v>0</v>
      </c>
      <c r="M7511" s="37">
        <f>IF( $Q7511, MAX($M$1:M7510)+1, 0)</f>
        <v>0</v>
      </c>
      <c r="N7511" t="e" cm="1">
        <f t="array" ref="N7511">INDEX($A$9:$F$1048576, $J7511, $K7511 )</f>
        <v>#N/A</v>
      </c>
      <c r="O7511" t="e" cm="1">
        <f t="array" ref="O7511">INDEX($B$9:$F$1048576, $J7511, $K7511 )</f>
        <v>#N/A</v>
      </c>
      <c r="P7511" t="str" cm="1">
        <f t="array" ref="P7511">IF( $L7511, TRIM(_xll.IMDP("IR", $G$5&amp;$N7511, $G$6)), "" )</f>
        <v/>
      </c>
      <c r="Q7511" t="b" cm="1">
        <f t="array" ref="Q7511">IF(
    $U$1=1, AND($P7511&lt;&gt;"", $P7511&lt;&gt;"...", $P7511&lt;&gt;"입력오류"),
    IF(
        $U$18=1, AND($P7511&lt;&gt;"", $P7511&lt;&gt;"...", $P7511&lt;&gt;"입력오류", ISNUMBER(FIND(INDEX($T$2:$T$7,$U$1),$P7511))),
        IF(
            $U$17="기타", AND($P7511&lt;&gt;"", $P7511&lt;&gt;"...", $P7511&lt;&gt;"입력오류", NOT(ISNUMBER(FIND($T$21:$T$34,$P7511)))),
            AND($P7511&lt;&gt;"", $P7511&lt;&gt;"...", $P7511&lt;&gt;"입력오류", $T$19=$P7511)
        )
    )
)</f>
        <v>0</v>
      </c>
    </row>
    <row r="7512" spans="9:17">
      <c r="I7512">
        <f t="shared" si="352"/>
        <v>7511</v>
      </c>
      <c r="J7512" t="e">
        <f t="shared" si="353"/>
        <v>#N/A</v>
      </c>
      <c r="K7512" t="e">
        <f t="shared" si="351"/>
        <v>#N/A</v>
      </c>
      <c r="L7512" t="b">
        <f>COUNTIF($N$2:N7512, N7512)=1</f>
        <v>0</v>
      </c>
      <c r="M7512" s="37">
        <f>IF( $Q7512, MAX($M$1:M7511)+1, 0)</f>
        <v>0</v>
      </c>
      <c r="N7512" t="e" cm="1">
        <f t="array" ref="N7512">INDEX($A$9:$F$1048576, $J7512, $K7512 )</f>
        <v>#N/A</v>
      </c>
      <c r="O7512" t="e" cm="1">
        <f t="array" ref="O7512">INDEX($B$9:$F$1048576, $J7512, $K7512 )</f>
        <v>#N/A</v>
      </c>
      <c r="P7512" t="str" cm="1">
        <f t="array" ref="P7512">IF( $L7512, TRIM(_xll.IMDP("IR", $G$5&amp;$N7512, $G$6)), "" )</f>
        <v/>
      </c>
      <c r="Q7512" t="b" cm="1">
        <f t="array" ref="Q7512">IF(
    $U$1=1, AND($P7512&lt;&gt;"", $P7512&lt;&gt;"...", $P7512&lt;&gt;"입력오류"),
    IF(
        $U$18=1, AND($P7512&lt;&gt;"", $P7512&lt;&gt;"...", $P7512&lt;&gt;"입력오류", ISNUMBER(FIND(INDEX($T$2:$T$7,$U$1),$P7512))),
        IF(
            $U$17="기타", AND($P7512&lt;&gt;"", $P7512&lt;&gt;"...", $P7512&lt;&gt;"입력오류", NOT(ISNUMBER(FIND($T$21:$T$34,$P7512)))),
            AND($P7512&lt;&gt;"", $P7512&lt;&gt;"...", $P7512&lt;&gt;"입력오류", $T$19=$P7512)
        )
    )
)</f>
        <v>0</v>
      </c>
    </row>
    <row r="7513" spans="9:17">
      <c r="I7513">
        <f t="shared" si="352"/>
        <v>7512</v>
      </c>
      <c r="J7513" t="e">
        <f t="shared" si="353"/>
        <v>#N/A</v>
      </c>
      <c r="K7513" t="e">
        <f t="shared" si="351"/>
        <v>#N/A</v>
      </c>
      <c r="L7513" t="b">
        <f>COUNTIF($N$2:N7513, N7513)=1</f>
        <v>0</v>
      </c>
      <c r="M7513" s="37">
        <f>IF( $Q7513, MAX($M$1:M7512)+1, 0)</f>
        <v>0</v>
      </c>
      <c r="N7513" t="e" cm="1">
        <f t="array" ref="N7513">INDEX($A$9:$F$1048576, $J7513, $K7513 )</f>
        <v>#N/A</v>
      </c>
      <c r="O7513" t="e" cm="1">
        <f t="array" ref="O7513">INDEX($B$9:$F$1048576, $J7513, $K7513 )</f>
        <v>#N/A</v>
      </c>
      <c r="P7513" t="str" cm="1">
        <f t="array" ref="P7513">IF( $L7513, TRIM(_xll.IMDP("IR", $G$5&amp;$N7513, $G$6)), "" )</f>
        <v/>
      </c>
      <c r="Q7513" t="b" cm="1">
        <f t="array" ref="Q7513">IF(
    $U$1=1, AND($P7513&lt;&gt;"", $P7513&lt;&gt;"...", $P7513&lt;&gt;"입력오류"),
    IF(
        $U$18=1, AND($P7513&lt;&gt;"", $P7513&lt;&gt;"...", $P7513&lt;&gt;"입력오류", ISNUMBER(FIND(INDEX($T$2:$T$7,$U$1),$P7513))),
        IF(
            $U$17="기타", AND($P7513&lt;&gt;"", $P7513&lt;&gt;"...", $P7513&lt;&gt;"입력오류", NOT(ISNUMBER(FIND($T$21:$T$34,$P7513)))),
            AND($P7513&lt;&gt;"", $P7513&lt;&gt;"...", $P7513&lt;&gt;"입력오류", $T$19=$P7513)
        )
    )
)</f>
        <v>0</v>
      </c>
    </row>
    <row r="7514" spans="9:17">
      <c r="I7514">
        <f t="shared" si="352"/>
        <v>7513</v>
      </c>
      <c r="J7514" t="e">
        <f t="shared" si="353"/>
        <v>#N/A</v>
      </c>
      <c r="K7514" t="e">
        <f t="shared" si="351"/>
        <v>#N/A</v>
      </c>
      <c r="L7514" t="b">
        <f>COUNTIF($N$2:N7514, N7514)=1</f>
        <v>0</v>
      </c>
      <c r="M7514" s="37">
        <f>IF( $Q7514, MAX($M$1:M7513)+1, 0)</f>
        <v>0</v>
      </c>
      <c r="N7514" t="e" cm="1">
        <f t="array" ref="N7514">INDEX($A$9:$F$1048576, $J7514, $K7514 )</f>
        <v>#N/A</v>
      </c>
      <c r="O7514" t="e" cm="1">
        <f t="array" ref="O7514">INDEX($B$9:$F$1048576, $J7514, $K7514 )</f>
        <v>#N/A</v>
      </c>
      <c r="P7514" t="str" cm="1">
        <f t="array" ref="P7514">IF( $L7514, TRIM(_xll.IMDP("IR", $G$5&amp;$N7514, $G$6)), "" )</f>
        <v/>
      </c>
      <c r="Q7514" t="b" cm="1">
        <f t="array" ref="Q7514">IF(
    $U$1=1, AND($P7514&lt;&gt;"", $P7514&lt;&gt;"...", $P7514&lt;&gt;"입력오류"),
    IF(
        $U$18=1, AND($P7514&lt;&gt;"", $P7514&lt;&gt;"...", $P7514&lt;&gt;"입력오류", ISNUMBER(FIND(INDEX($T$2:$T$7,$U$1),$P7514))),
        IF(
            $U$17="기타", AND($P7514&lt;&gt;"", $P7514&lt;&gt;"...", $P7514&lt;&gt;"입력오류", NOT(ISNUMBER(FIND($T$21:$T$34,$P7514)))),
            AND($P7514&lt;&gt;"", $P7514&lt;&gt;"...", $P7514&lt;&gt;"입력오류", $T$19=$P7514)
        )
    )
)</f>
        <v>0</v>
      </c>
    </row>
    <row r="7515" spans="9:17">
      <c r="I7515">
        <f t="shared" si="352"/>
        <v>7514</v>
      </c>
      <c r="J7515" t="e">
        <f t="shared" si="353"/>
        <v>#N/A</v>
      </c>
      <c r="K7515" t="e">
        <f t="shared" si="351"/>
        <v>#N/A</v>
      </c>
      <c r="L7515" t="b">
        <f>COUNTIF($N$2:N7515, N7515)=1</f>
        <v>0</v>
      </c>
      <c r="M7515" s="37">
        <f>IF( $Q7515, MAX($M$1:M7514)+1, 0)</f>
        <v>0</v>
      </c>
      <c r="N7515" t="e" cm="1">
        <f t="array" ref="N7515">INDEX($A$9:$F$1048576, $J7515, $K7515 )</f>
        <v>#N/A</v>
      </c>
      <c r="O7515" t="e" cm="1">
        <f t="array" ref="O7515">INDEX($B$9:$F$1048576, $J7515, $K7515 )</f>
        <v>#N/A</v>
      </c>
      <c r="P7515" t="str" cm="1">
        <f t="array" ref="P7515">IF( $L7515, TRIM(_xll.IMDP("IR", $G$5&amp;$N7515, $G$6)), "" )</f>
        <v/>
      </c>
      <c r="Q7515" t="b" cm="1">
        <f t="array" ref="Q7515">IF(
    $U$1=1, AND($P7515&lt;&gt;"", $P7515&lt;&gt;"...", $P7515&lt;&gt;"입력오류"),
    IF(
        $U$18=1, AND($P7515&lt;&gt;"", $P7515&lt;&gt;"...", $P7515&lt;&gt;"입력오류", ISNUMBER(FIND(INDEX($T$2:$T$7,$U$1),$P7515))),
        IF(
            $U$17="기타", AND($P7515&lt;&gt;"", $P7515&lt;&gt;"...", $P7515&lt;&gt;"입력오류", NOT(ISNUMBER(FIND($T$21:$T$34,$P7515)))),
            AND($P7515&lt;&gt;"", $P7515&lt;&gt;"...", $P7515&lt;&gt;"입력오류", $T$19=$P7515)
        )
    )
)</f>
        <v>0</v>
      </c>
    </row>
    <row r="7516" spans="9:17">
      <c r="I7516">
        <f t="shared" si="352"/>
        <v>7515</v>
      </c>
      <c r="J7516" t="e">
        <f t="shared" si="353"/>
        <v>#N/A</v>
      </c>
      <c r="K7516" t="e">
        <f t="shared" si="351"/>
        <v>#N/A</v>
      </c>
      <c r="L7516" t="b">
        <f>COUNTIF($N$2:N7516, N7516)=1</f>
        <v>0</v>
      </c>
      <c r="M7516" s="37">
        <f>IF( $Q7516, MAX($M$1:M7515)+1, 0)</f>
        <v>0</v>
      </c>
      <c r="N7516" t="e" cm="1">
        <f t="array" ref="N7516">INDEX($A$9:$F$1048576, $J7516, $K7516 )</f>
        <v>#N/A</v>
      </c>
      <c r="O7516" t="e" cm="1">
        <f t="array" ref="O7516">INDEX($B$9:$F$1048576, $J7516, $K7516 )</f>
        <v>#N/A</v>
      </c>
      <c r="P7516" t="str" cm="1">
        <f t="array" ref="P7516">IF( $L7516, TRIM(_xll.IMDP("IR", $G$5&amp;$N7516, $G$6)), "" )</f>
        <v/>
      </c>
      <c r="Q7516" t="b" cm="1">
        <f t="array" ref="Q7516">IF(
    $U$1=1, AND($P7516&lt;&gt;"", $P7516&lt;&gt;"...", $P7516&lt;&gt;"입력오류"),
    IF(
        $U$18=1, AND($P7516&lt;&gt;"", $P7516&lt;&gt;"...", $P7516&lt;&gt;"입력오류", ISNUMBER(FIND(INDEX($T$2:$T$7,$U$1),$P7516))),
        IF(
            $U$17="기타", AND($P7516&lt;&gt;"", $P7516&lt;&gt;"...", $P7516&lt;&gt;"입력오류", NOT(ISNUMBER(FIND($T$21:$T$34,$P7516)))),
            AND($P7516&lt;&gt;"", $P7516&lt;&gt;"...", $P7516&lt;&gt;"입력오류", $T$19=$P7516)
        )
    )
)</f>
        <v>0</v>
      </c>
    </row>
    <row r="7517" spans="9:17">
      <c r="I7517">
        <f t="shared" si="352"/>
        <v>7516</v>
      </c>
      <c r="J7517" t="e">
        <f t="shared" si="353"/>
        <v>#N/A</v>
      </c>
      <c r="K7517" t="e">
        <f t="shared" si="351"/>
        <v>#N/A</v>
      </c>
      <c r="L7517" t="b">
        <f>COUNTIF($N$2:N7517, N7517)=1</f>
        <v>0</v>
      </c>
      <c r="M7517" s="37">
        <f>IF( $Q7517, MAX($M$1:M7516)+1, 0)</f>
        <v>0</v>
      </c>
      <c r="N7517" t="e" cm="1">
        <f t="array" ref="N7517">INDEX($A$9:$F$1048576, $J7517, $K7517 )</f>
        <v>#N/A</v>
      </c>
      <c r="O7517" t="e" cm="1">
        <f t="array" ref="O7517">INDEX($B$9:$F$1048576, $J7517, $K7517 )</f>
        <v>#N/A</v>
      </c>
      <c r="P7517" t="str" cm="1">
        <f t="array" ref="P7517">IF( $L7517, TRIM(_xll.IMDP("IR", $G$5&amp;$N7517, $G$6)), "" )</f>
        <v/>
      </c>
      <c r="Q7517" t="b" cm="1">
        <f t="array" ref="Q7517">IF(
    $U$1=1, AND($P7517&lt;&gt;"", $P7517&lt;&gt;"...", $P7517&lt;&gt;"입력오류"),
    IF(
        $U$18=1, AND($P7517&lt;&gt;"", $P7517&lt;&gt;"...", $P7517&lt;&gt;"입력오류", ISNUMBER(FIND(INDEX($T$2:$T$7,$U$1),$P7517))),
        IF(
            $U$17="기타", AND($P7517&lt;&gt;"", $P7517&lt;&gt;"...", $P7517&lt;&gt;"입력오류", NOT(ISNUMBER(FIND($T$21:$T$34,$P7517)))),
            AND($P7517&lt;&gt;"", $P7517&lt;&gt;"...", $P7517&lt;&gt;"입력오류", $T$19=$P7517)
        )
    )
)</f>
        <v>0</v>
      </c>
    </row>
    <row r="7518" spans="9:17">
      <c r="I7518">
        <f t="shared" si="352"/>
        <v>7517</v>
      </c>
      <c r="J7518" t="e">
        <f t="shared" si="353"/>
        <v>#N/A</v>
      </c>
      <c r="K7518" t="e">
        <f t="shared" si="351"/>
        <v>#N/A</v>
      </c>
      <c r="L7518" t="b">
        <f>COUNTIF($N$2:N7518, N7518)=1</f>
        <v>0</v>
      </c>
      <c r="M7518" s="37">
        <f>IF( $Q7518, MAX($M$1:M7517)+1, 0)</f>
        <v>0</v>
      </c>
      <c r="N7518" t="e" cm="1">
        <f t="array" ref="N7518">INDEX($A$9:$F$1048576, $J7518, $K7518 )</f>
        <v>#N/A</v>
      </c>
      <c r="O7518" t="e" cm="1">
        <f t="array" ref="O7518">INDEX($B$9:$F$1048576, $J7518, $K7518 )</f>
        <v>#N/A</v>
      </c>
      <c r="P7518" t="str" cm="1">
        <f t="array" ref="P7518">IF( $L7518, TRIM(_xll.IMDP("IR", $G$5&amp;$N7518, $G$6)), "" )</f>
        <v/>
      </c>
      <c r="Q7518" t="b" cm="1">
        <f t="array" ref="Q7518">IF(
    $U$1=1, AND($P7518&lt;&gt;"", $P7518&lt;&gt;"...", $P7518&lt;&gt;"입력오류"),
    IF(
        $U$18=1, AND($P7518&lt;&gt;"", $P7518&lt;&gt;"...", $P7518&lt;&gt;"입력오류", ISNUMBER(FIND(INDEX($T$2:$T$7,$U$1),$P7518))),
        IF(
            $U$17="기타", AND($P7518&lt;&gt;"", $P7518&lt;&gt;"...", $P7518&lt;&gt;"입력오류", NOT(ISNUMBER(FIND($T$21:$T$34,$P7518)))),
            AND($P7518&lt;&gt;"", $P7518&lt;&gt;"...", $P7518&lt;&gt;"입력오류", $T$19=$P7518)
        )
    )
)</f>
        <v>0</v>
      </c>
    </row>
    <row r="7519" spans="9:17">
      <c r="I7519">
        <f t="shared" si="352"/>
        <v>7518</v>
      </c>
      <c r="J7519" t="e">
        <f t="shared" si="353"/>
        <v>#N/A</v>
      </c>
      <c r="K7519" t="e">
        <f t="shared" si="351"/>
        <v>#N/A</v>
      </c>
      <c r="L7519" t="b">
        <f>COUNTIF($N$2:N7519, N7519)=1</f>
        <v>0</v>
      </c>
      <c r="M7519" s="37">
        <f>IF( $Q7519, MAX($M$1:M7518)+1, 0)</f>
        <v>0</v>
      </c>
      <c r="N7519" t="e" cm="1">
        <f t="array" ref="N7519">INDEX($A$9:$F$1048576, $J7519, $K7519 )</f>
        <v>#N/A</v>
      </c>
      <c r="O7519" t="e" cm="1">
        <f t="array" ref="O7519">INDEX($B$9:$F$1048576, $J7519, $K7519 )</f>
        <v>#N/A</v>
      </c>
      <c r="P7519" t="str" cm="1">
        <f t="array" ref="P7519">IF( $L7519, TRIM(_xll.IMDP("IR", $G$5&amp;$N7519, $G$6)), "" )</f>
        <v/>
      </c>
      <c r="Q7519" t="b" cm="1">
        <f t="array" ref="Q7519">IF(
    $U$1=1, AND($P7519&lt;&gt;"", $P7519&lt;&gt;"...", $P7519&lt;&gt;"입력오류"),
    IF(
        $U$18=1, AND($P7519&lt;&gt;"", $P7519&lt;&gt;"...", $P7519&lt;&gt;"입력오류", ISNUMBER(FIND(INDEX($T$2:$T$7,$U$1),$P7519))),
        IF(
            $U$17="기타", AND($P7519&lt;&gt;"", $P7519&lt;&gt;"...", $P7519&lt;&gt;"입력오류", NOT(ISNUMBER(FIND($T$21:$T$34,$P7519)))),
            AND($P7519&lt;&gt;"", $P7519&lt;&gt;"...", $P7519&lt;&gt;"입력오류", $T$19=$P7519)
        )
    )
)</f>
        <v>0</v>
      </c>
    </row>
    <row r="7520" spans="9:17">
      <c r="I7520">
        <f t="shared" si="352"/>
        <v>7519</v>
      </c>
      <c r="J7520" t="e">
        <f t="shared" si="353"/>
        <v>#N/A</v>
      </c>
      <c r="K7520" t="e">
        <f t="shared" si="351"/>
        <v>#N/A</v>
      </c>
      <c r="L7520" t="b">
        <f>COUNTIF($N$2:N7520, N7520)=1</f>
        <v>0</v>
      </c>
      <c r="M7520" s="37">
        <f>IF( $Q7520, MAX($M$1:M7519)+1, 0)</f>
        <v>0</v>
      </c>
      <c r="N7520" t="e" cm="1">
        <f t="array" ref="N7520">INDEX($A$9:$F$1048576, $J7520, $K7520 )</f>
        <v>#N/A</v>
      </c>
      <c r="O7520" t="e" cm="1">
        <f t="array" ref="O7520">INDEX($B$9:$F$1048576, $J7520, $K7520 )</f>
        <v>#N/A</v>
      </c>
      <c r="P7520" t="str" cm="1">
        <f t="array" ref="P7520">IF( $L7520, TRIM(_xll.IMDP("IR", $G$5&amp;$N7520, $G$6)), "" )</f>
        <v/>
      </c>
      <c r="Q7520" t="b" cm="1">
        <f t="array" ref="Q7520">IF(
    $U$1=1, AND($P7520&lt;&gt;"", $P7520&lt;&gt;"...", $P7520&lt;&gt;"입력오류"),
    IF(
        $U$18=1, AND($P7520&lt;&gt;"", $P7520&lt;&gt;"...", $P7520&lt;&gt;"입력오류", ISNUMBER(FIND(INDEX($T$2:$T$7,$U$1),$P7520))),
        IF(
            $U$17="기타", AND($P7520&lt;&gt;"", $P7520&lt;&gt;"...", $P7520&lt;&gt;"입력오류", NOT(ISNUMBER(FIND($T$21:$T$34,$P7520)))),
            AND($P7520&lt;&gt;"", $P7520&lt;&gt;"...", $P7520&lt;&gt;"입력오류", $T$19=$P7520)
        )
    )
)</f>
        <v>0</v>
      </c>
    </row>
    <row r="7521" spans="9:17">
      <c r="I7521">
        <f t="shared" si="352"/>
        <v>7520</v>
      </c>
      <c r="J7521" t="e">
        <f t="shared" si="353"/>
        <v>#N/A</v>
      </c>
      <c r="K7521" t="e">
        <f t="shared" si="351"/>
        <v>#N/A</v>
      </c>
      <c r="L7521" t="b">
        <f>COUNTIF($N$2:N7521, N7521)=1</f>
        <v>0</v>
      </c>
      <c r="M7521" s="37">
        <f>IF( $Q7521, MAX($M$1:M7520)+1, 0)</f>
        <v>0</v>
      </c>
      <c r="N7521" t="e" cm="1">
        <f t="array" ref="N7521">INDEX($A$9:$F$1048576, $J7521, $K7521 )</f>
        <v>#N/A</v>
      </c>
      <c r="O7521" t="e" cm="1">
        <f t="array" ref="O7521">INDEX($B$9:$F$1048576, $J7521, $K7521 )</f>
        <v>#N/A</v>
      </c>
      <c r="P7521" t="str" cm="1">
        <f t="array" ref="P7521">IF( $L7521, TRIM(_xll.IMDP("IR", $G$5&amp;$N7521, $G$6)), "" )</f>
        <v/>
      </c>
      <c r="Q7521" t="b" cm="1">
        <f t="array" ref="Q7521">IF(
    $U$1=1, AND($P7521&lt;&gt;"", $P7521&lt;&gt;"...", $P7521&lt;&gt;"입력오류"),
    IF(
        $U$18=1, AND($P7521&lt;&gt;"", $P7521&lt;&gt;"...", $P7521&lt;&gt;"입력오류", ISNUMBER(FIND(INDEX($T$2:$T$7,$U$1),$P7521))),
        IF(
            $U$17="기타", AND($P7521&lt;&gt;"", $P7521&lt;&gt;"...", $P7521&lt;&gt;"입력오류", NOT(ISNUMBER(FIND($T$21:$T$34,$P7521)))),
            AND($P7521&lt;&gt;"", $P7521&lt;&gt;"...", $P7521&lt;&gt;"입력오류", $T$19=$P7521)
        )
    )
)</f>
        <v>0</v>
      </c>
    </row>
    <row r="7522" spans="9:17">
      <c r="I7522">
        <f t="shared" si="352"/>
        <v>7521</v>
      </c>
      <c r="J7522" t="e">
        <f t="shared" si="353"/>
        <v>#N/A</v>
      </c>
      <c r="K7522" t="e">
        <f t="shared" si="351"/>
        <v>#N/A</v>
      </c>
      <c r="L7522" t="b">
        <f>COUNTIF($N$2:N7522, N7522)=1</f>
        <v>0</v>
      </c>
      <c r="M7522" s="37">
        <f>IF( $Q7522, MAX($M$1:M7521)+1, 0)</f>
        <v>0</v>
      </c>
      <c r="N7522" t="e" cm="1">
        <f t="array" ref="N7522">INDEX($A$9:$F$1048576, $J7522, $K7522 )</f>
        <v>#N/A</v>
      </c>
      <c r="O7522" t="e" cm="1">
        <f t="array" ref="O7522">INDEX($B$9:$F$1048576, $J7522, $K7522 )</f>
        <v>#N/A</v>
      </c>
      <c r="P7522" t="str" cm="1">
        <f t="array" ref="P7522">IF( $L7522, TRIM(_xll.IMDP("IR", $G$5&amp;$N7522, $G$6)), "" )</f>
        <v/>
      </c>
      <c r="Q7522" t="b" cm="1">
        <f t="array" ref="Q7522">IF(
    $U$1=1, AND($P7522&lt;&gt;"", $P7522&lt;&gt;"...", $P7522&lt;&gt;"입력오류"),
    IF(
        $U$18=1, AND($P7522&lt;&gt;"", $P7522&lt;&gt;"...", $P7522&lt;&gt;"입력오류", ISNUMBER(FIND(INDEX($T$2:$T$7,$U$1),$P7522))),
        IF(
            $U$17="기타", AND($P7522&lt;&gt;"", $P7522&lt;&gt;"...", $P7522&lt;&gt;"입력오류", NOT(ISNUMBER(FIND($T$21:$T$34,$P7522)))),
            AND($P7522&lt;&gt;"", $P7522&lt;&gt;"...", $P7522&lt;&gt;"입력오류", $T$19=$P7522)
        )
    )
)</f>
        <v>0</v>
      </c>
    </row>
    <row r="7523" spans="9:17">
      <c r="I7523">
        <f t="shared" si="352"/>
        <v>7522</v>
      </c>
      <c r="J7523" t="e">
        <f t="shared" si="353"/>
        <v>#N/A</v>
      </c>
      <c r="K7523" t="e">
        <f t="shared" si="351"/>
        <v>#N/A</v>
      </c>
      <c r="L7523" t="b">
        <f>COUNTIF($N$2:N7523, N7523)=1</f>
        <v>0</v>
      </c>
      <c r="M7523" s="37">
        <f>IF( $Q7523, MAX($M$1:M7522)+1, 0)</f>
        <v>0</v>
      </c>
      <c r="N7523" t="e" cm="1">
        <f t="array" ref="N7523">INDEX($A$9:$F$1048576, $J7523, $K7523 )</f>
        <v>#N/A</v>
      </c>
      <c r="O7523" t="e" cm="1">
        <f t="array" ref="O7523">INDEX($B$9:$F$1048576, $J7523, $K7523 )</f>
        <v>#N/A</v>
      </c>
      <c r="P7523" t="str" cm="1">
        <f t="array" ref="P7523">IF( $L7523, TRIM(_xll.IMDP("IR", $G$5&amp;$N7523, $G$6)), "" )</f>
        <v/>
      </c>
      <c r="Q7523" t="b" cm="1">
        <f t="array" ref="Q7523">IF(
    $U$1=1, AND($P7523&lt;&gt;"", $P7523&lt;&gt;"...", $P7523&lt;&gt;"입력오류"),
    IF(
        $U$18=1, AND($P7523&lt;&gt;"", $P7523&lt;&gt;"...", $P7523&lt;&gt;"입력오류", ISNUMBER(FIND(INDEX($T$2:$T$7,$U$1),$P7523))),
        IF(
            $U$17="기타", AND($P7523&lt;&gt;"", $P7523&lt;&gt;"...", $P7523&lt;&gt;"입력오류", NOT(ISNUMBER(FIND($T$21:$T$34,$P7523)))),
            AND($P7523&lt;&gt;"", $P7523&lt;&gt;"...", $P7523&lt;&gt;"입력오류", $T$19=$P7523)
        )
    )
)</f>
        <v>0</v>
      </c>
    </row>
    <row r="7524" spans="9:17">
      <c r="I7524">
        <f t="shared" si="352"/>
        <v>7523</v>
      </c>
      <c r="J7524" t="e">
        <f t="shared" si="353"/>
        <v>#N/A</v>
      </c>
      <c r="K7524" t="e">
        <f t="shared" si="351"/>
        <v>#N/A</v>
      </c>
      <c r="L7524" t="b">
        <f>COUNTIF($N$2:N7524, N7524)=1</f>
        <v>0</v>
      </c>
      <c r="M7524" s="37">
        <f>IF( $Q7524, MAX($M$1:M7523)+1, 0)</f>
        <v>0</v>
      </c>
      <c r="N7524" t="e" cm="1">
        <f t="array" ref="N7524">INDEX($A$9:$F$1048576, $J7524, $K7524 )</f>
        <v>#N/A</v>
      </c>
      <c r="O7524" t="e" cm="1">
        <f t="array" ref="O7524">INDEX($B$9:$F$1048576, $J7524, $K7524 )</f>
        <v>#N/A</v>
      </c>
      <c r="P7524" t="str" cm="1">
        <f t="array" ref="P7524">IF( $L7524, TRIM(_xll.IMDP("IR", $G$5&amp;$N7524, $G$6)), "" )</f>
        <v/>
      </c>
      <c r="Q7524" t="b" cm="1">
        <f t="array" ref="Q7524">IF(
    $U$1=1, AND($P7524&lt;&gt;"", $P7524&lt;&gt;"...", $P7524&lt;&gt;"입력오류"),
    IF(
        $U$18=1, AND($P7524&lt;&gt;"", $P7524&lt;&gt;"...", $P7524&lt;&gt;"입력오류", ISNUMBER(FIND(INDEX($T$2:$T$7,$U$1),$P7524))),
        IF(
            $U$17="기타", AND($P7524&lt;&gt;"", $P7524&lt;&gt;"...", $P7524&lt;&gt;"입력오류", NOT(ISNUMBER(FIND($T$21:$T$34,$P7524)))),
            AND($P7524&lt;&gt;"", $P7524&lt;&gt;"...", $P7524&lt;&gt;"입력오류", $T$19=$P7524)
        )
    )
)</f>
        <v>0</v>
      </c>
    </row>
    <row r="7525" spans="9:17">
      <c r="I7525">
        <f t="shared" si="352"/>
        <v>7524</v>
      </c>
      <c r="J7525" t="e">
        <f t="shared" si="353"/>
        <v>#N/A</v>
      </c>
      <c r="K7525" t="e">
        <f t="shared" si="351"/>
        <v>#N/A</v>
      </c>
      <c r="L7525" t="b">
        <f>COUNTIF($N$2:N7525, N7525)=1</f>
        <v>0</v>
      </c>
      <c r="M7525" s="37">
        <f>IF( $Q7525, MAX($M$1:M7524)+1, 0)</f>
        <v>0</v>
      </c>
      <c r="N7525" t="e" cm="1">
        <f t="array" ref="N7525">INDEX($A$9:$F$1048576, $J7525, $K7525 )</f>
        <v>#N/A</v>
      </c>
      <c r="O7525" t="e" cm="1">
        <f t="array" ref="O7525">INDEX($B$9:$F$1048576, $J7525, $K7525 )</f>
        <v>#N/A</v>
      </c>
      <c r="P7525" t="str" cm="1">
        <f t="array" ref="P7525">IF( $L7525, TRIM(_xll.IMDP("IR", $G$5&amp;$N7525, $G$6)), "" )</f>
        <v/>
      </c>
      <c r="Q7525" t="b" cm="1">
        <f t="array" ref="Q7525">IF(
    $U$1=1, AND($P7525&lt;&gt;"", $P7525&lt;&gt;"...", $P7525&lt;&gt;"입력오류"),
    IF(
        $U$18=1, AND($P7525&lt;&gt;"", $P7525&lt;&gt;"...", $P7525&lt;&gt;"입력오류", ISNUMBER(FIND(INDEX($T$2:$T$7,$U$1),$P7525))),
        IF(
            $U$17="기타", AND($P7525&lt;&gt;"", $P7525&lt;&gt;"...", $P7525&lt;&gt;"입력오류", NOT(ISNUMBER(FIND($T$21:$T$34,$P7525)))),
            AND($P7525&lt;&gt;"", $P7525&lt;&gt;"...", $P7525&lt;&gt;"입력오류", $T$19=$P7525)
        )
    )
)</f>
        <v>0</v>
      </c>
    </row>
    <row r="7526" spans="9:17">
      <c r="I7526">
        <f t="shared" si="352"/>
        <v>7525</v>
      </c>
      <c r="J7526" t="e">
        <f t="shared" si="353"/>
        <v>#N/A</v>
      </c>
      <c r="K7526" t="e">
        <f t="shared" si="351"/>
        <v>#N/A</v>
      </c>
      <c r="L7526" t="b">
        <f>COUNTIF($N$2:N7526, N7526)=1</f>
        <v>0</v>
      </c>
      <c r="M7526" s="37">
        <f>IF( $Q7526, MAX($M$1:M7525)+1, 0)</f>
        <v>0</v>
      </c>
      <c r="N7526" t="e" cm="1">
        <f t="array" ref="N7526">INDEX($A$9:$F$1048576, $J7526, $K7526 )</f>
        <v>#N/A</v>
      </c>
      <c r="O7526" t="e" cm="1">
        <f t="array" ref="O7526">INDEX($B$9:$F$1048576, $J7526, $K7526 )</f>
        <v>#N/A</v>
      </c>
      <c r="P7526" t="str" cm="1">
        <f t="array" ref="P7526">IF( $L7526, TRIM(_xll.IMDP("IR", $G$5&amp;$N7526, $G$6)), "" )</f>
        <v/>
      </c>
      <c r="Q7526" t="b" cm="1">
        <f t="array" ref="Q7526">IF(
    $U$1=1, AND($P7526&lt;&gt;"", $P7526&lt;&gt;"...", $P7526&lt;&gt;"입력오류"),
    IF(
        $U$18=1, AND($P7526&lt;&gt;"", $P7526&lt;&gt;"...", $P7526&lt;&gt;"입력오류", ISNUMBER(FIND(INDEX($T$2:$T$7,$U$1),$P7526))),
        IF(
            $U$17="기타", AND($P7526&lt;&gt;"", $P7526&lt;&gt;"...", $P7526&lt;&gt;"입력오류", NOT(ISNUMBER(FIND($T$21:$T$34,$P7526)))),
            AND($P7526&lt;&gt;"", $P7526&lt;&gt;"...", $P7526&lt;&gt;"입력오류", $T$19=$P7526)
        )
    )
)</f>
        <v>0</v>
      </c>
    </row>
    <row r="7527" spans="9:17">
      <c r="I7527">
        <f t="shared" si="352"/>
        <v>7526</v>
      </c>
      <c r="J7527" t="e">
        <f t="shared" si="353"/>
        <v>#N/A</v>
      </c>
      <c r="K7527" t="e">
        <f t="shared" si="351"/>
        <v>#N/A</v>
      </c>
      <c r="L7527" t="b">
        <f>COUNTIF($N$2:N7527, N7527)=1</f>
        <v>0</v>
      </c>
      <c r="M7527" s="37">
        <f>IF( $Q7527, MAX($M$1:M7526)+1, 0)</f>
        <v>0</v>
      </c>
      <c r="N7527" t="e" cm="1">
        <f t="array" ref="N7527">INDEX($A$9:$F$1048576, $J7527, $K7527 )</f>
        <v>#N/A</v>
      </c>
      <c r="O7527" t="e" cm="1">
        <f t="array" ref="O7527">INDEX($B$9:$F$1048576, $J7527, $K7527 )</f>
        <v>#N/A</v>
      </c>
      <c r="P7527" t="str" cm="1">
        <f t="array" ref="P7527">IF( $L7527, TRIM(_xll.IMDP("IR", $G$5&amp;$N7527, $G$6)), "" )</f>
        <v/>
      </c>
      <c r="Q7527" t="b" cm="1">
        <f t="array" ref="Q7527">IF(
    $U$1=1, AND($P7527&lt;&gt;"", $P7527&lt;&gt;"...", $P7527&lt;&gt;"입력오류"),
    IF(
        $U$18=1, AND($P7527&lt;&gt;"", $P7527&lt;&gt;"...", $P7527&lt;&gt;"입력오류", ISNUMBER(FIND(INDEX($T$2:$T$7,$U$1),$P7527))),
        IF(
            $U$17="기타", AND($P7527&lt;&gt;"", $P7527&lt;&gt;"...", $P7527&lt;&gt;"입력오류", NOT(ISNUMBER(FIND($T$21:$T$34,$P7527)))),
            AND($P7527&lt;&gt;"", $P7527&lt;&gt;"...", $P7527&lt;&gt;"입력오류", $T$19=$P7527)
        )
    )
)</f>
        <v>0</v>
      </c>
    </row>
    <row r="7528" spans="9:17">
      <c r="I7528">
        <f t="shared" si="352"/>
        <v>7527</v>
      </c>
      <c r="J7528" t="e">
        <f t="shared" si="353"/>
        <v>#N/A</v>
      </c>
      <c r="K7528" t="e">
        <f t="shared" si="351"/>
        <v>#N/A</v>
      </c>
      <c r="L7528" t="b">
        <f>COUNTIF($N$2:N7528, N7528)=1</f>
        <v>0</v>
      </c>
      <c r="M7528" s="37">
        <f>IF( $Q7528, MAX($M$1:M7527)+1, 0)</f>
        <v>0</v>
      </c>
      <c r="N7528" t="e" cm="1">
        <f t="array" ref="N7528">INDEX($A$9:$F$1048576, $J7528, $K7528 )</f>
        <v>#N/A</v>
      </c>
      <c r="O7528" t="e" cm="1">
        <f t="array" ref="O7528">INDEX($B$9:$F$1048576, $J7528, $K7528 )</f>
        <v>#N/A</v>
      </c>
      <c r="P7528" t="str" cm="1">
        <f t="array" ref="P7528">IF( $L7528, TRIM(_xll.IMDP("IR", $G$5&amp;$N7528, $G$6)), "" )</f>
        <v/>
      </c>
      <c r="Q7528" t="b" cm="1">
        <f t="array" ref="Q7528">IF(
    $U$1=1, AND($P7528&lt;&gt;"", $P7528&lt;&gt;"...", $P7528&lt;&gt;"입력오류"),
    IF(
        $U$18=1, AND($P7528&lt;&gt;"", $P7528&lt;&gt;"...", $P7528&lt;&gt;"입력오류", ISNUMBER(FIND(INDEX($T$2:$T$7,$U$1),$P7528))),
        IF(
            $U$17="기타", AND($P7528&lt;&gt;"", $P7528&lt;&gt;"...", $P7528&lt;&gt;"입력오류", NOT(ISNUMBER(FIND($T$21:$T$34,$P7528)))),
            AND($P7528&lt;&gt;"", $P7528&lt;&gt;"...", $P7528&lt;&gt;"입력오류", $T$19=$P7528)
        )
    )
)</f>
        <v>0</v>
      </c>
    </row>
    <row r="7529" spans="9:17">
      <c r="I7529">
        <f t="shared" si="352"/>
        <v>7528</v>
      </c>
      <c r="J7529" t="e">
        <f t="shared" si="353"/>
        <v>#N/A</v>
      </c>
      <c r="K7529" t="e">
        <f t="shared" si="351"/>
        <v>#N/A</v>
      </c>
      <c r="L7529" t="b">
        <f>COUNTIF($N$2:N7529, N7529)=1</f>
        <v>0</v>
      </c>
      <c r="M7529" s="37">
        <f>IF( $Q7529, MAX($M$1:M7528)+1, 0)</f>
        <v>0</v>
      </c>
      <c r="N7529" t="e" cm="1">
        <f t="array" ref="N7529">INDEX($A$9:$F$1048576, $J7529, $K7529 )</f>
        <v>#N/A</v>
      </c>
      <c r="O7529" t="e" cm="1">
        <f t="array" ref="O7529">INDEX($B$9:$F$1048576, $J7529, $K7529 )</f>
        <v>#N/A</v>
      </c>
      <c r="P7529" t="str" cm="1">
        <f t="array" ref="P7529">IF( $L7529, TRIM(_xll.IMDP("IR", $G$5&amp;$N7529, $G$6)), "" )</f>
        <v/>
      </c>
      <c r="Q7529" t="b" cm="1">
        <f t="array" ref="Q7529">IF(
    $U$1=1, AND($P7529&lt;&gt;"", $P7529&lt;&gt;"...", $P7529&lt;&gt;"입력오류"),
    IF(
        $U$18=1, AND($P7529&lt;&gt;"", $P7529&lt;&gt;"...", $P7529&lt;&gt;"입력오류", ISNUMBER(FIND(INDEX($T$2:$T$7,$U$1),$P7529))),
        IF(
            $U$17="기타", AND($P7529&lt;&gt;"", $P7529&lt;&gt;"...", $P7529&lt;&gt;"입력오류", NOT(ISNUMBER(FIND($T$21:$T$34,$P7529)))),
            AND($P7529&lt;&gt;"", $P7529&lt;&gt;"...", $P7529&lt;&gt;"입력오류", $T$19=$P7529)
        )
    )
)</f>
        <v>0</v>
      </c>
    </row>
    <row r="7530" spans="9:17">
      <c r="I7530">
        <f t="shared" si="352"/>
        <v>7529</v>
      </c>
      <c r="J7530" t="e">
        <f t="shared" si="353"/>
        <v>#N/A</v>
      </c>
      <c r="K7530" t="e">
        <f t="shared" si="351"/>
        <v>#N/A</v>
      </c>
      <c r="L7530" t="b">
        <f>COUNTIF($N$2:N7530, N7530)=1</f>
        <v>0</v>
      </c>
      <c r="M7530" s="37">
        <f>IF( $Q7530, MAX($M$1:M7529)+1, 0)</f>
        <v>0</v>
      </c>
      <c r="N7530" t="e" cm="1">
        <f t="array" ref="N7530">INDEX($A$9:$F$1048576, $J7530, $K7530 )</f>
        <v>#N/A</v>
      </c>
      <c r="O7530" t="e" cm="1">
        <f t="array" ref="O7530">INDEX($B$9:$F$1048576, $J7530, $K7530 )</f>
        <v>#N/A</v>
      </c>
      <c r="P7530" t="str" cm="1">
        <f t="array" ref="P7530">IF( $L7530, TRIM(_xll.IMDP("IR", $G$5&amp;$N7530, $G$6)), "" )</f>
        <v/>
      </c>
      <c r="Q7530" t="b" cm="1">
        <f t="array" ref="Q7530">IF(
    $U$1=1, AND($P7530&lt;&gt;"", $P7530&lt;&gt;"...", $P7530&lt;&gt;"입력오류"),
    IF(
        $U$18=1, AND($P7530&lt;&gt;"", $P7530&lt;&gt;"...", $P7530&lt;&gt;"입력오류", ISNUMBER(FIND(INDEX($T$2:$T$7,$U$1),$P7530))),
        IF(
            $U$17="기타", AND($P7530&lt;&gt;"", $P7530&lt;&gt;"...", $P7530&lt;&gt;"입력오류", NOT(ISNUMBER(FIND($T$21:$T$34,$P7530)))),
            AND($P7530&lt;&gt;"", $P7530&lt;&gt;"...", $P7530&lt;&gt;"입력오류", $T$19=$P7530)
        )
    )
)</f>
        <v>0</v>
      </c>
    </row>
    <row r="7531" spans="9:17">
      <c r="I7531">
        <f t="shared" si="352"/>
        <v>7530</v>
      </c>
      <c r="J7531" t="e">
        <f t="shared" si="353"/>
        <v>#N/A</v>
      </c>
      <c r="K7531" t="e">
        <f t="shared" si="351"/>
        <v>#N/A</v>
      </c>
      <c r="L7531" t="b">
        <f>COUNTIF($N$2:N7531, N7531)=1</f>
        <v>0</v>
      </c>
      <c r="M7531" s="37">
        <f>IF( $Q7531, MAX($M$1:M7530)+1, 0)</f>
        <v>0</v>
      </c>
      <c r="N7531" t="e" cm="1">
        <f t="array" ref="N7531">INDEX($A$9:$F$1048576, $J7531, $K7531 )</f>
        <v>#N/A</v>
      </c>
      <c r="O7531" t="e" cm="1">
        <f t="array" ref="O7531">INDEX($B$9:$F$1048576, $J7531, $K7531 )</f>
        <v>#N/A</v>
      </c>
      <c r="P7531" t="str" cm="1">
        <f t="array" ref="P7531">IF( $L7531, TRIM(_xll.IMDP("IR", $G$5&amp;$N7531, $G$6)), "" )</f>
        <v/>
      </c>
      <c r="Q7531" t="b" cm="1">
        <f t="array" ref="Q7531">IF(
    $U$1=1, AND($P7531&lt;&gt;"", $P7531&lt;&gt;"...", $P7531&lt;&gt;"입력오류"),
    IF(
        $U$18=1, AND($P7531&lt;&gt;"", $P7531&lt;&gt;"...", $P7531&lt;&gt;"입력오류", ISNUMBER(FIND(INDEX($T$2:$T$7,$U$1),$P7531))),
        IF(
            $U$17="기타", AND($P7531&lt;&gt;"", $P7531&lt;&gt;"...", $P7531&lt;&gt;"입력오류", NOT(ISNUMBER(FIND($T$21:$T$34,$P7531)))),
            AND($P7531&lt;&gt;"", $P7531&lt;&gt;"...", $P7531&lt;&gt;"입력오류", $T$19=$P7531)
        )
    )
)</f>
        <v>0</v>
      </c>
    </row>
    <row r="7532" spans="9:17">
      <c r="I7532">
        <f t="shared" si="352"/>
        <v>7531</v>
      </c>
      <c r="J7532" t="e">
        <f t="shared" si="353"/>
        <v>#N/A</v>
      </c>
      <c r="K7532" t="e">
        <f t="shared" si="351"/>
        <v>#N/A</v>
      </c>
      <c r="L7532" t="b">
        <f>COUNTIF($N$2:N7532, N7532)=1</f>
        <v>0</v>
      </c>
      <c r="M7532" s="37">
        <f>IF( $Q7532, MAX($M$1:M7531)+1, 0)</f>
        <v>0</v>
      </c>
      <c r="N7532" t="e" cm="1">
        <f t="array" ref="N7532">INDEX($A$9:$F$1048576, $J7532, $K7532 )</f>
        <v>#N/A</v>
      </c>
      <c r="O7532" t="e" cm="1">
        <f t="array" ref="O7532">INDEX($B$9:$F$1048576, $J7532, $K7532 )</f>
        <v>#N/A</v>
      </c>
      <c r="P7532" t="str" cm="1">
        <f t="array" ref="P7532">IF( $L7532, TRIM(_xll.IMDP("IR", $G$5&amp;$N7532, $G$6)), "" )</f>
        <v/>
      </c>
      <c r="Q7532" t="b" cm="1">
        <f t="array" ref="Q7532">IF(
    $U$1=1, AND($P7532&lt;&gt;"", $P7532&lt;&gt;"...", $P7532&lt;&gt;"입력오류"),
    IF(
        $U$18=1, AND($P7532&lt;&gt;"", $P7532&lt;&gt;"...", $P7532&lt;&gt;"입력오류", ISNUMBER(FIND(INDEX($T$2:$T$7,$U$1),$P7532))),
        IF(
            $U$17="기타", AND($P7532&lt;&gt;"", $P7532&lt;&gt;"...", $P7532&lt;&gt;"입력오류", NOT(ISNUMBER(FIND($T$21:$T$34,$P7532)))),
            AND($P7532&lt;&gt;"", $P7532&lt;&gt;"...", $P7532&lt;&gt;"입력오류", $T$19=$P7532)
        )
    )
)</f>
        <v>0</v>
      </c>
    </row>
    <row r="7533" spans="9:17">
      <c r="I7533">
        <f t="shared" si="352"/>
        <v>7532</v>
      </c>
      <c r="J7533" t="e">
        <f t="shared" si="353"/>
        <v>#N/A</v>
      </c>
      <c r="K7533" t="e">
        <f t="shared" si="351"/>
        <v>#N/A</v>
      </c>
      <c r="L7533" t="b">
        <f>COUNTIF($N$2:N7533, N7533)=1</f>
        <v>0</v>
      </c>
      <c r="M7533" s="37">
        <f>IF( $Q7533, MAX($M$1:M7532)+1, 0)</f>
        <v>0</v>
      </c>
      <c r="N7533" t="e" cm="1">
        <f t="array" ref="N7533">INDEX($A$9:$F$1048576, $J7533, $K7533 )</f>
        <v>#N/A</v>
      </c>
      <c r="O7533" t="e" cm="1">
        <f t="array" ref="O7533">INDEX($B$9:$F$1048576, $J7533, $K7533 )</f>
        <v>#N/A</v>
      </c>
      <c r="P7533" t="str" cm="1">
        <f t="array" ref="P7533">IF( $L7533, TRIM(_xll.IMDP("IR", $G$5&amp;$N7533, $G$6)), "" )</f>
        <v/>
      </c>
      <c r="Q7533" t="b" cm="1">
        <f t="array" ref="Q7533">IF(
    $U$1=1, AND($P7533&lt;&gt;"", $P7533&lt;&gt;"...", $P7533&lt;&gt;"입력오류"),
    IF(
        $U$18=1, AND($P7533&lt;&gt;"", $P7533&lt;&gt;"...", $P7533&lt;&gt;"입력오류", ISNUMBER(FIND(INDEX($T$2:$T$7,$U$1),$P7533))),
        IF(
            $U$17="기타", AND($P7533&lt;&gt;"", $P7533&lt;&gt;"...", $P7533&lt;&gt;"입력오류", NOT(ISNUMBER(FIND($T$21:$T$34,$P7533)))),
            AND($P7533&lt;&gt;"", $P7533&lt;&gt;"...", $P7533&lt;&gt;"입력오류", $T$19=$P7533)
        )
    )
)</f>
        <v>0</v>
      </c>
    </row>
    <row r="7534" spans="9:17">
      <c r="I7534">
        <f t="shared" si="352"/>
        <v>7533</v>
      </c>
      <c r="J7534" t="e">
        <f t="shared" si="353"/>
        <v>#N/A</v>
      </c>
      <c r="K7534" t="e">
        <f t="shared" si="351"/>
        <v>#N/A</v>
      </c>
      <c r="L7534" t="b">
        <f>COUNTIF($N$2:N7534, N7534)=1</f>
        <v>0</v>
      </c>
      <c r="M7534" s="37">
        <f>IF( $Q7534, MAX($M$1:M7533)+1, 0)</f>
        <v>0</v>
      </c>
      <c r="N7534" t="e" cm="1">
        <f t="array" ref="N7534">INDEX($A$9:$F$1048576, $J7534, $K7534 )</f>
        <v>#N/A</v>
      </c>
      <c r="O7534" t="e" cm="1">
        <f t="array" ref="O7534">INDEX($B$9:$F$1048576, $J7534, $K7534 )</f>
        <v>#N/A</v>
      </c>
      <c r="P7534" t="str" cm="1">
        <f t="array" ref="P7534">IF( $L7534, TRIM(_xll.IMDP("IR", $G$5&amp;$N7534, $G$6)), "" )</f>
        <v/>
      </c>
      <c r="Q7534" t="b" cm="1">
        <f t="array" ref="Q7534">IF(
    $U$1=1, AND($P7534&lt;&gt;"", $P7534&lt;&gt;"...", $P7534&lt;&gt;"입력오류"),
    IF(
        $U$18=1, AND($P7534&lt;&gt;"", $P7534&lt;&gt;"...", $P7534&lt;&gt;"입력오류", ISNUMBER(FIND(INDEX($T$2:$T$7,$U$1),$P7534))),
        IF(
            $U$17="기타", AND($P7534&lt;&gt;"", $P7534&lt;&gt;"...", $P7534&lt;&gt;"입력오류", NOT(ISNUMBER(FIND($T$21:$T$34,$P7534)))),
            AND($P7534&lt;&gt;"", $P7534&lt;&gt;"...", $P7534&lt;&gt;"입력오류", $T$19=$P7534)
        )
    )
)</f>
        <v>0</v>
      </c>
    </row>
    <row r="7535" spans="9:17">
      <c r="I7535">
        <f t="shared" si="352"/>
        <v>7534</v>
      </c>
      <c r="J7535" t="e">
        <f t="shared" si="353"/>
        <v>#N/A</v>
      </c>
      <c r="K7535" t="e">
        <f t="shared" si="351"/>
        <v>#N/A</v>
      </c>
      <c r="L7535" t="b">
        <f>COUNTIF($N$2:N7535, N7535)=1</f>
        <v>0</v>
      </c>
      <c r="M7535" s="37">
        <f>IF( $Q7535, MAX($M$1:M7534)+1, 0)</f>
        <v>0</v>
      </c>
      <c r="N7535" t="e" cm="1">
        <f t="array" ref="N7535">INDEX($A$9:$F$1048576, $J7535, $K7535 )</f>
        <v>#N/A</v>
      </c>
      <c r="O7535" t="e" cm="1">
        <f t="array" ref="O7535">INDEX($B$9:$F$1048576, $J7535, $K7535 )</f>
        <v>#N/A</v>
      </c>
      <c r="P7535" t="str" cm="1">
        <f t="array" ref="P7535">IF( $L7535, TRIM(_xll.IMDP("IR", $G$5&amp;$N7535, $G$6)), "" )</f>
        <v/>
      </c>
      <c r="Q7535" t="b" cm="1">
        <f t="array" ref="Q7535">IF(
    $U$1=1, AND($P7535&lt;&gt;"", $P7535&lt;&gt;"...", $P7535&lt;&gt;"입력오류"),
    IF(
        $U$18=1, AND($P7535&lt;&gt;"", $P7535&lt;&gt;"...", $P7535&lt;&gt;"입력오류", ISNUMBER(FIND(INDEX($T$2:$T$7,$U$1),$P7535))),
        IF(
            $U$17="기타", AND($P7535&lt;&gt;"", $P7535&lt;&gt;"...", $P7535&lt;&gt;"입력오류", NOT(ISNUMBER(FIND($T$21:$T$34,$P7535)))),
            AND($P7535&lt;&gt;"", $P7535&lt;&gt;"...", $P7535&lt;&gt;"입력오류", $T$19=$P7535)
        )
    )
)</f>
        <v>0</v>
      </c>
    </row>
    <row r="7536" spans="9:17">
      <c r="I7536">
        <f t="shared" si="352"/>
        <v>7535</v>
      </c>
      <c r="J7536" t="e">
        <f t="shared" si="353"/>
        <v>#N/A</v>
      </c>
      <c r="K7536" t="e">
        <f t="shared" si="351"/>
        <v>#N/A</v>
      </c>
      <c r="L7536" t="b">
        <f>COUNTIF($N$2:N7536, N7536)=1</f>
        <v>0</v>
      </c>
      <c r="M7536" s="37">
        <f>IF( $Q7536, MAX($M$1:M7535)+1, 0)</f>
        <v>0</v>
      </c>
      <c r="N7536" t="e" cm="1">
        <f t="array" ref="N7536">INDEX($A$9:$F$1048576, $J7536, $K7536 )</f>
        <v>#N/A</v>
      </c>
      <c r="O7536" t="e" cm="1">
        <f t="array" ref="O7536">INDEX($B$9:$F$1048576, $J7536, $K7536 )</f>
        <v>#N/A</v>
      </c>
      <c r="P7536" t="str" cm="1">
        <f t="array" ref="P7536">IF( $L7536, TRIM(_xll.IMDP("IR", $G$5&amp;$N7536, $G$6)), "" )</f>
        <v/>
      </c>
      <c r="Q7536" t="b" cm="1">
        <f t="array" ref="Q7536">IF(
    $U$1=1, AND($P7536&lt;&gt;"", $P7536&lt;&gt;"...", $P7536&lt;&gt;"입력오류"),
    IF(
        $U$18=1, AND($P7536&lt;&gt;"", $P7536&lt;&gt;"...", $P7536&lt;&gt;"입력오류", ISNUMBER(FIND(INDEX($T$2:$T$7,$U$1),$P7536))),
        IF(
            $U$17="기타", AND($P7536&lt;&gt;"", $P7536&lt;&gt;"...", $P7536&lt;&gt;"입력오류", NOT(ISNUMBER(FIND($T$21:$T$34,$P7536)))),
            AND($P7536&lt;&gt;"", $P7536&lt;&gt;"...", $P7536&lt;&gt;"입력오류", $T$19=$P7536)
        )
    )
)</f>
        <v>0</v>
      </c>
    </row>
    <row r="7537" spans="9:17">
      <c r="I7537">
        <f t="shared" si="352"/>
        <v>7536</v>
      </c>
      <c r="J7537" t="e">
        <f t="shared" si="353"/>
        <v>#N/A</v>
      </c>
      <c r="K7537" t="e">
        <f t="shared" si="351"/>
        <v>#N/A</v>
      </c>
      <c r="L7537" t="b">
        <f>COUNTIF($N$2:N7537, N7537)=1</f>
        <v>0</v>
      </c>
      <c r="M7537" s="37">
        <f>IF( $Q7537, MAX($M$1:M7536)+1, 0)</f>
        <v>0</v>
      </c>
      <c r="N7537" t="e" cm="1">
        <f t="array" ref="N7537">INDEX($A$9:$F$1048576, $J7537, $K7537 )</f>
        <v>#N/A</v>
      </c>
      <c r="O7537" t="e" cm="1">
        <f t="array" ref="O7537">INDEX($B$9:$F$1048576, $J7537, $K7537 )</f>
        <v>#N/A</v>
      </c>
      <c r="P7537" t="str" cm="1">
        <f t="array" ref="P7537">IF( $L7537, TRIM(_xll.IMDP("IR", $G$5&amp;$N7537, $G$6)), "" )</f>
        <v/>
      </c>
      <c r="Q7537" t="b" cm="1">
        <f t="array" ref="Q7537">IF(
    $U$1=1, AND($P7537&lt;&gt;"", $P7537&lt;&gt;"...", $P7537&lt;&gt;"입력오류"),
    IF(
        $U$18=1, AND($P7537&lt;&gt;"", $P7537&lt;&gt;"...", $P7537&lt;&gt;"입력오류", ISNUMBER(FIND(INDEX($T$2:$T$7,$U$1),$P7537))),
        IF(
            $U$17="기타", AND($P7537&lt;&gt;"", $P7537&lt;&gt;"...", $P7537&lt;&gt;"입력오류", NOT(ISNUMBER(FIND($T$21:$T$34,$P7537)))),
            AND($P7537&lt;&gt;"", $P7537&lt;&gt;"...", $P7537&lt;&gt;"입력오류", $T$19=$P7537)
        )
    )
)</f>
        <v>0</v>
      </c>
    </row>
    <row r="7538" spans="9:17">
      <c r="I7538">
        <f t="shared" si="352"/>
        <v>7537</v>
      </c>
      <c r="J7538" t="e">
        <f t="shared" si="353"/>
        <v>#N/A</v>
      </c>
      <c r="K7538" t="e">
        <f t="shared" si="351"/>
        <v>#N/A</v>
      </c>
      <c r="L7538" t="b">
        <f>COUNTIF($N$2:N7538, N7538)=1</f>
        <v>0</v>
      </c>
      <c r="M7538" s="37">
        <f>IF( $Q7538, MAX($M$1:M7537)+1, 0)</f>
        <v>0</v>
      </c>
      <c r="N7538" t="e" cm="1">
        <f t="array" ref="N7538">INDEX($A$9:$F$1048576, $J7538, $K7538 )</f>
        <v>#N/A</v>
      </c>
      <c r="O7538" t="e" cm="1">
        <f t="array" ref="O7538">INDEX($B$9:$F$1048576, $J7538, $K7538 )</f>
        <v>#N/A</v>
      </c>
      <c r="P7538" t="str" cm="1">
        <f t="array" ref="P7538">IF( $L7538, TRIM(_xll.IMDP("IR", $G$5&amp;$N7538, $G$6)), "" )</f>
        <v/>
      </c>
      <c r="Q7538" t="b" cm="1">
        <f t="array" ref="Q7538">IF(
    $U$1=1, AND($P7538&lt;&gt;"", $P7538&lt;&gt;"...", $P7538&lt;&gt;"입력오류"),
    IF(
        $U$18=1, AND($P7538&lt;&gt;"", $P7538&lt;&gt;"...", $P7538&lt;&gt;"입력오류", ISNUMBER(FIND(INDEX($T$2:$T$7,$U$1),$P7538))),
        IF(
            $U$17="기타", AND($P7538&lt;&gt;"", $P7538&lt;&gt;"...", $P7538&lt;&gt;"입력오류", NOT(ISNUMBER(FIND($T$21:$T$34,$P7538)))),
            AND($P7538&lt;&gt;"", $P7538&lt;&gt;"...", $P7538&lt;&gt;"입력오류", $T$19=$P7538)
        )
    )
)</f>
        <v>0</v>
      </c>
    </row>
    <row r="7539" spans="9:17">
      <c r="I7539">
        <f t="shared" si="352"/>
        <v>7538</v>
      </c>
      <c r="J7539" t="e">
        <f t="shared" si="353"/>
        <v>#N/A</v>
      </c>
      <c r="K7539" t="e">
        <f t="shared" si="351"/>
        <v>#N/A</v>
      </c>
      <c r="L7539" t="b">
        <f>COUNTIF($N$2:N7539, N7539)=1</f>
        <v>0</v>
      </c>
      <c r="M7539" s="37">
        <f>IF( $Q7539, MAX($M$1:M7538)+1, 0)</f>
        <v>0</v>
      </c>
      <c r="N7539" t="e" cm="1">
        <f t="array" ref="N7539">INDEX($A$9:$F$1048576, $J7539, $K7539 )</f>
        <v>#N/A</v>
      </c>
      <c r="O7539" t="e" cm="1">
        <f t="array" ref="O7539">INDEX($B$9:$F$1048576, $J7539, $K7539 )</f>
        <v>#N/A</v>
      </c>
      <c r="P7539" t="str" cm="1">
        <f t="array" ref="P7539">IF( $L7539, TRIM(_xll.IMDP("IR", $G$5&amp;$N7539, $G$6)), "" )</f>
        <v/>
      </c>
      <c r="Q7539" t="b" cm="1">
        <f t="array" ref="Q7539">IF(
    $U$1=1, AND($P7539&lt;&gt;"", $P7539&lt;&gt;"...", $P7539&lt;&gt;"입력오류"),
    IF(
        $U$18=1, AND($P7539&lt;&gt;"", $P7539&lt;&gt;"...", $P7539&lt;&gt;"입력오류", ISNUMBER(FIND(INDEX($T$2:$T$7,$U$1),$P7539))),
        IF(
            $U$17="기타", AND($P7539&lt;&gt;"", $P7539&lt;&gt;"...", $P7539&lt;&gt;"입력오류", NOT(ISNUMBER(FIND($T$21:$T$34,$P7539)))),
            AND($P7539&lt;&gt;"", $P7539&lt;&gt;"...", $P7539&lt;&gt;"입력오류", $T$19=$P7539)
        )
    )
)</f>
        <v>0</v>
      </c>
    </row>
    <row r="7540" spans="9:17">
      <c r="I7540">
        <f t="shared" si="352"/>
        <v>7539</v>
      </c>
      <c r="J7540" t="e">
        <f t="shared" si="353"/>
        <v>#N/A</v>
      </c>
      <c r="K7540" t="e">
        <f t="shared" si="351"/>
        <v>#N/A</v>
      </c>
      <c r="L7540" t="b">
        <f>COUNTIF($N$2:N7540, N7540)=1</f>
        <v>0</v>
      </c>
      <c r="M7540" s="37">
        <f>IF( $Q7540, MAX($M$1:M7539)+1, 0)</f>
        <v>0</v>
      </c>
      <c r="N7540" t="e" cm="1">
        <f t="array" ref="N7540">INDEX($A$9:$F$1048576, $J7540, $K7540 )</f>
        <v>#N/A</v>
      </c>
      <c r="O7540" t="e" cm="1">
        <f t="array" ref="O7540">INDEX($B$9:$F$1048576, $J7540, $K7540 )</f>
        <v>#N/A</v>
      </c>
      <c r="P7540" t="str" cm="1">
        <f t="array" ref="P7540">IF( $L7540, TRIM(_xll.IMDP("IR", $G$5&amp;$N7540, $G$6)), "" )</f>
        <v/>
      </c>
      <c r="Q7540" t="b" cm="1">
        <f t="array" ref="Q7540">IF(
    $U$1=1, AND($P7540&lt;&gt;"", $P7540&lt;&gt;"...", $P7540&lt;&gt;"입력오류"),
    IF(
        $U$18=1, AND($P7540&lt;&gt;"", $P7540&lt;&gt;"...", $P7540&lt;&gt;"입력오류", ISNUMBER(FIND(INDEX($T$2:$T$7,$U$1),$P7540))),
        IF(
            $U$17="기타", AND($P7540&lt;&gt;"", $P7540&lt;&gt;"...", $P7540&lt;&gt;"입력오류", NOT(ISNUMBER(FIND($T$21:$T$34,$P7540)))),
            AND($P7540&lt;&gt;"", $P7540&lt;&gt;"...", $P7540&lt;&gt;"입력오류", $T$19=$P7540)
        )
    )
)</f>
        <v>0</v>
      </c>
    </row>
    <row r="7541" spans="9:17">
      <c r="I7541">
        <f t="shared" si="352"/>
        <v>7540</v>
      </c>
      <c r="J7541" t="e">
        <f t="shared" si="353"/>
        <v>#N/A</v>
      </c>
      <c r="K7541" t="e">
        <f t="shared" si="351"/>
        <v>#N/A</v>
      </c>
      <c r="L7541" t="b">
        <f>COUNTIF($N$2:N7541, N7541)=1</f>
        <v>0</v>
      </c>
      <c r="M7541" s="37">
        <f>IF( $Q7541, MAX($M$1:M7540)+1, 0)</f>
        <v>0</v>
      </c>
      <c r="N7541" t="e" cm="1">
        <f t="array" ref="N7541">INDEX($A$9:$F$1048576, $J7541, $K7541 )</f>
        <v>#N/A</v>
      </c>
      <c r="O7541" t="e" cm="1">
        <f t="array" ref="O7541">INDEX($B$9:$F$1048576, $J7541, $K7541 )</f>
        <v>#N/A</v>
      </c>
      <c r="P7541" t="str" cm="1">
        <f t="array" ref="P7541">IF( $L7541, TRIM(_xll.IMDP("IR", $G$5&amp;$N7541, $G$6)), "" )</f>
        <v/>
      </c>
      <c r="Q7541" t="b" cm="1">
        <f t="array" ref="Q7541">IF(
    $U$1=1, AND($P7541&lt;&gt;"", $P7541&lt;&gt;"...", $P7541&lt;&gt;"입력오류"),
    IF(
        $U$18=1, AND($P7541&lt;&gt;"", $P7541&lt;&gt;"...", $P7541&lt;&gt;"입력오류", ISNUMBER(FIND(INDEX($T$2:$T$7,$U$1),$P7541))),
        IF(
            $U$17="기타", AND($P7541&lt;&gt;"", $P7541&lt;&gt;"...", $P7541&lt;&gt;"입력오류", NOT(ISNUMBER(FIND($T$21:$T$34,$P7541)))),
            AND($P7541&lt;&gt;"", $P7541&lt;&gt;"...", $P7541&lt;&gt;"입력오류", $T$19=$P7541)
        )
    )
)</f>
        <v>0</v>
      </c>
    </row>
    <row r="7542" spans="9:17">
      <c r="I7542">
        <f t="shared" si="352"/>
        <v>7541</v>
      </c>
      <c r="J7542" t="e">
        <f t="shared" si="353"/>
        <v>#N/A</v>
      </c>
      <c r="K7542" t="e">
        <f t="shared" si="351"/>
        <v>#N/A</v>
      </c>
      <c r="L7542" t="b">
        <f>COUNTIF($N$2:N7542, N7542)=1</f>
        <v>0</v>
      </c>
      <c r="M7542" s="37">
        <f>IF( $Q7542, MAX($M$1:M7541)+1, 0)</f>
        <v>0</v>
      </c>
      <c r="N7542" t="e" cm="1">
        <f t="array" ref="N7542">INDEX($A$9:$F$1048576, $J7542, $K7542 )</f>
        <v>#N/A</v>
      </c>
      <c r="O7542" t="e" cm="1">
        <f t="array" ref="O7542">INDEX($B$9:$F$1048576, $J7542, $K7542 )</f>
        <v>#N/A</v>
      </c>
      <c r="P7542" t="str" cm="1">
        <f t="array" ref="P7542">IF( $L7542, TRIM(_xll.IMDP("IR", $G$5&amp;$N7542, $G$6)), "" )</f>
        <v/>
      </c>
      <c r="Q7542" t="b" cm="1">
        <f t="array" ref="Q7542">IF(
    $U$1=1, AND($P7542&lt;&gt;"", $P7542&lt;&gt;"...", $P7542&lt;&gt;"입력오류"),
    IF(
        $U$18=1, AND($P7542&lt;&gt;"", $P7542&lt;&gt;"...", $P7542&lt;&gt;"입력오류", ISNUMBER(FIND(INDEX($T$2:$T$7,$U$1),$P7542))),
        IF(
            $U$17="기타", AND($P7542&lt;&gt;"", $P7542&lt;&gt;"...", $P7542&lt;&gt;"입력오류", NOT(ISNUMBER(FIND($T$21:$T$34,$P7542)))),
            AND($P7542&lt;&gt;"", $P7542&lt;&gt;"...", $P7542&lt;&gt;"입력오류", $T$19=$P7542)
        )
    )
)</f>
        <v>0</v>
      </c>
    </row>
    <row r="7543" spans="9:17">
      <c r="I7543">
        <f t="shared" si="352"/>
        <v>7542</v>
      </c>
      <c r="J7543" t="e">
        <f t="shared" si="353"/>
        <v>#N/A</v>
      </c>
      <c r="K7543" t="e">
        <f t="shared" si="351"/>
        <v>#N/A</v>
      </c>
      <c r="L7543" t="b">
        <f>COUNTIF($N$2:N7543, N7543)=1</f>
        <v>0</v>
      </c>
      <c r="M7543" s="37">
        <f>IF( $Q7543, MAX($M$1:M7542)+1, 0)</f>
        <v>0</v>
      </c>
      <c r="N7543" t="e" cm="1">
        <f t="array" ref="N7543">INDEX($A$9:$F$1048576, $J7543, $K7543 )</f>
        <v>#N/A</v>
      </c>
      <c r="O7543" t="e" cm="1">
        <f t="array" ref="O7543">INDEX($B$9:$F$1048576, $J7543, $K7543 )</f>
        <v>#N/A</v>
      </c>
      <c r="P7543" t="str" cm="1">
        <f t="array" ref="P7543">IF( $L7543, TRIM(_xll.IMDP("IR", $G$5&amp;$N7543, $G$6)), "" )</f>
        <v/>
      </c>
      <c r="Q7543" t="b" cm="1">
        <f t="array" ref="Q7543">IF(
    $U$1=1, AND($P7543&lt;&gt;"", $P7543&lt;&gt;"...", $P7543&lt;&gt;"입력오류"),
    IF(
        $U$18=1, AND($P7543&lt;&gt;"", $P7543&lt;&gt;"...", $P7543&lt;&gt;"입력오류", ISNUMBER(FIND(INDEX($T$2:$T$7,$U$1),$P7543))),
        IF(
            $U$17="기타", AND($P7543&lt;&gt;"", $P7543&lt;&gt;"...", $P7543&lt;&gt;"입력오류", NOT(ISNUMBER(FIND($T$21:$T$34,$P7543)))),
            AND($P7543&lt;&gt;"", $P7543&lt;&gt;"...", $P7543&lt;&gt;"입력오류", $T$19=$P7543)
        )
    )
)</f>
        <v>0</v>
      </c>
    </row>
    <row r="7544" spans="9:17">
      <c r="I7544">
        <f t="shared" si="352"/>
        <v>7543</v>
      </c>
      <c r="J7544" t="e">
        <f t="shared" si="353"/>
        <v>#N/A</v>
      </c>
      <c r="K7544" t="e">
        <f t="shared" si="351"/>
        <v>#N/A</v>
      </c>
      <c r="L7544" t="b">
        <f>COUNTIF($N$2:N7544, N7544)=1</f>
        <v>0</v>
      </c>
      <c r="M7544" s="37">
        <f>IF( $Q7544, MAX($M$1:M7543)+1, 0)</f>
        <v>0</v>
      </c>
      <c r="N7544" t="e" cm="1">
        <f t="array" ref="N7544">INDEX($A$9:$F$1048576, $J7544, $K7544 )</f>
        <v>#N/A</v>
      </c>
      <c r="O7544" t="e" cm="1">
        <f t="array" ref="O7544">INDEX($B$9:$F$1048576, $J7544, $K7544 )</f>
        <v>#N/A</v>
      </c>
      <c r="P7544" t="str" cm="1">
        <f t="array" ref="P7544">IF( $L7544, TRIM(_xll.IMDP("IR", $G$5&amp;$N7544, $G$6)), "" )</f>
        <v/>
      </c>
      <c r="Q7544" t="b" cm="1">
        <f t="array" ref="Q7544">IF(
    $U$1=1, AND($P7544&lt;&gt;"", $P7544&lt;&gt;"...", $P7544&lt;&gt;"입력오류"),
    IF(
        $U$18=1, AND($P7544&lt;&gt;"", $P7544&lt;&gt;"...", $P7544&lt;&gt;"입력오류", ISNUMBER(FIND(INDEX($T$2:$T$7,$U$1),$P7544))),
        IF(
            $U$17="기타", AND($P7544&lt;&gt;"", $P7544&lt;&gt;"...", $P7544&lt;&gt;"입력오류", NOT(ISNUMBER(FIND($T$21:$T$34,$P7544)))),
            AND($P7544&lt;&gt;"", $P7544&lt;&gt;"...", $P7544&lt;&gt;"입력오류", $T$19=$P7544)
        )
    )
)</f>
        <v>0</v>
      </c>
    </row>
    <row r="7545" spans="9:17">
      <c r="I7545">
        <f t="shared" si="352"/>
        <v>7544</v>
      </c>
      <c r="J7545" t="e">
        <f t="shared" si="353"/>
        <v>#N/A</v>
      </c>
      <c r="K7545" t="e">
        <f t="shared" si="351"/>
        <v>#N/A</v>
      </c>
      <c r="L7545" t="b">
        <f>COUNTIF($N$2:N7545, N7545)=1</f>
        <v>0</v>
      </c>
      <c r="M7545" s="37">
        <f>IF( $Q7545, MAX($M$1:M7544)+1, 0)</f>
        <v>0</v>
      </c>
      <c r="N7545" t="e" cm="1">
        <f t="array" ref="N7545">INDEX($A$9:$F$1048576, $J7545, $K7545 )</f>
        <v>#N/A</v>
      </c>
      <c r="O7545" t="e" cm="1">
        <f t="array" ref="O7545">INDEX($B$9:$F$1048576, $J7545, $K7545 )</f>
        <v>#N/A</v>
      </c>
      <c r="P7545" t="str" cm="1">
        <f t="array" ref="P7545">IF( $L7545, TRIM(_xll.IMDP("IR", $G$5&amp;$N7545, $G$6)), "" )</f>
        <v/>
      </c>
      <c r="Q7545" t="b" cm="1">
        <f t="array" ref="Q7545">IF(
    $U$1=1, AND($P7545&lt;&gt;"", $P7545&lt;&gt;"...", $P7545&lt;&gt;"입력오류"),
    IF(
        $U$18=1, AND($P7545&lt;&gt;"", $P7545&lt;&gt;"...", $P7545&lt;&gt;"입력오류", ISNUMBER(FIND(INDEX($T$2:$T$7,$U$1),$P7545))),
        IF(
            $U$17="기타", AND($P7545&lt;&gt;"", $P7545&lt;&gt;"...", $P7545&lt;&gt;"입력오류", NOT(ISNUMBER(FIND($T$21:$T$34,$P7545)))),
            AND($P7545&lt;&gt;"", $P7545&lt;&gt;"...", $P7545&lt;&gt;"입력오류", $T$19=$P7545)
        )
    )
)</f>
        <v>0</v>
      </c>
    </row>
    <row r="7546" spans="9:17">
      <c r="I7546">
        <f t="shared" si="352"/>
        <v>7545</v>
      </c>
      <c r="J7546" t="e">
        <f t="shared" si="353"/>
        <v>#N/A</v>
      </c>
      <c r="K7546" t="e">
        <f t="shared" si="351"/>
        <v>#N/A</v>
      </c>
      <c r="L7546" t="b">
        <f>COUNTIF($N$2:N7546, N7546)=1</f>
        <v>0</v>
      </c>
      <c r="M7546" s="37">
        <f>IF( $Q7546, MAX($M$1:M7545)+1, 0)</f>
        <v>0</v>
      </c>
      <c r="N7546" t="e" cm="1">
        <f t="array" ref="N7546">INDEX($A$9:$F$1048576, $J7546, $K7546 )</f>
        <v>#N/A</v>
      </c>
      <c r="O7546" t="e" cm="1">
        <f t="array" ref="O7546">INDEX($B$9:$F$1048576, $J7546, $K7546 )</f>
        <v>#N/A</v>
      </c>
      <c r="P7546" t="str" cm="1">
        <f t="array" ref="P7546">IF( $L7546, TRIM(_xll.IMDP("IR", $G$5&amp;$N7546, $G$6)), "" )</f>
        <v/>
      </c>
      <c r="Q7546" t="b" cm="1">
        <f t="array" ref="Q7546">IF(
    $U$1=1, AND($P7546&lt;&gt;"", $P7546&lt;&gt;"...", $P7546&lt;&gt;"입력오류"),
    IF(
        $U$18=1, AND($P7546&lt;&gt;"", $P7546&lt;&gt;"...", $P7546&lt;&gt;"입력오류", ISNUMBER(FIND(INDEX($T$2:$T$7,$U$1),$P7546))),
        IF(
            $U$17="기타", AND($P7546&lt;&gt;"", $P7546&lt;&gt;"...", $P7546&lt;&gt;"입력오류", NOT(ISNUMBER(FIND($T$21:$T$34,$P7546)))),
            AND($P7546&lt;&gt;"", $P7546&lt;&gt;"...", $P7546&lt;&gt;"입력오류", $T$19=$P7546)
        )
    )
)</f>
        <v>0</v>
      </c>
    </row>
    <row r="7547" spans="9:17">
      <c r="I7547">
        <f t="shared" si="352"/>
        <v>7546</v>
      </c>
      <c r="J7547" t="e">
        <f t="shared" si="353"/>
        <v>#N/A</v>
      </c>
      <c r="K7547" t="e">
        <f t="shared" si="351"/>
        <v>#N/A</v>
      </c>
      <c r="L7547" t="b">
        <f>COUNTIF($N$2:N7547, N7547)=1</f>
        <v>0</v>
      </c>
      <c r="M7547" s="37">
        <f>IF( $Q7547, MAX($M$1:M7546)+1, 0)</f>
        <v>0</v>
      </c>
      <c r="N7547" t="e" cm="1">
        <f t="array" ref="N7547">INDEX($A$9:$F$1048576, $J7547, $K7547 )</f>
        <v>#N/A</v>
      </c>
      <c r="O7547" t="e" cm="1">
        <f t="array" ref="O7547">INDEX($B$9:$F$1048576, $J7547, $K7547 )</f>
        <v>#N/A</v>
      </c>
      <c r="P7547" t="str" cm="1">
        <f t="array" ref="P7547">IF( $L7547, TRIM(_xll.IMDP("IR", $G$5&amp;$N7547, $G$6)), "" )</f>
        <v/>
      </c>
      <c r="Q7547" t="b" cm="1">
        <f t="array" ref="Q7547">IF(
    $U$1=1, AND($P7547&lt;&gt;"", $P7547&lt;&gt;"...", $P7547&lt;&gt;"입력오류"),
    IF(
        $U$18=1, AND($P7547&lt;&gt;"", $P7547&lt;&gt;"...", $P7547&lt;&gt;"입력오류", ISNUMBER(FIND(INDEX($T$2:$T$7,$U$1),$P7547))),
        IF(
            $U$17="기타", AND($P7547&lt;&gt;"", $P7547&lt;&gt;"...", $P7547&lt;&gt;"입력오류", NOT(ISNUMBER(FIND($T$21:$T$34,$P7547)))),
            AND($P7547&lt;&gt;"", $P7547&lt;&gt;"...", $P7547&lt;&gt;"입력오류", $T$19=$P7547)
        )
    )
)</f>
        <v>0</v>
      </c>
    </row>
    <row r="7548" spans="9:17">
      <c r="I7548">
        <f t="shared" si="352"/>
        <v>7547</v>
      </c>
      <c r="J7548" t="e">
        <f t="shared" si="353"/>
        <v>#N/A</v>
      </c>
      <c r="K7548" t="e">
        <f t="shared" si="351"/>
        <v>#N/A</v>
      </c>
      <c r="L7548" t="b">
        <f>COUNTIF($N$2:N7548, N7548)=1</f>
        <v>0</v>
      </c>
      <c r="M7548" s="37">
        <f>IF( $Q7548, MAX($M$1:M7547)+1, 0)</f>
        <v>0</v>
      </c>
      <c r="N7548" t="e" cm="1">
        <f t="array" ref="N7548">INDEX($A$9:$F$1048576, $J7548, $K7548 )</f>
        <v>#N/A</v>
      </c>
      <c r="O7548" t="e" cm="1">
        <f t="array" ref="O7548">INDEX($B$9:$F$1048576, $J7548, $K7548 )</f>
        <v>#N/A</v>
      </c>
      <c r="P7548" t="str" cm="1">
        <f t="array" ref="P7548">IF( $L7548, TRIM(_xll.IMDP("IR", $G$5&amp;$N7548, $G$6)), "" )</f>
        <v/>
      </c>
      <c r="Q7548" t="b" cm="1">
        <f t="array" ref="Q7548">IF(
    $U$1=1, AND($P7548&lt;&gt;"", $P7548&lt;&gt;"...", $P7548&lt;&gt;"입력오류"),
    IF(
        $U$18=1, AND($P7548&lt;&gt;"", $P7548&lt;&gt;"...", $P7548&lt;&gt;"입력오류", ISNUMBER(FIND(INDEX($T$2:$T$7,$U$1),$P7548))),
        IF(
            $U$17="기타", AND($P7548&lt;&gt;"", $P7548&lt;&gt;"...", $P7548&lt;&gt;"입력오류", NOT(ISNUMBER(FIND($T$21:$T$34,$P7548)))),
            AND($P7548&lt;&gt;"", $P7548&lt;&gt;"...", $P7548&lt;&gt;"입력오류", $T$19=$P7548)
        )
    )
)</f>
        <v>0</v>
      </c>
    </row>
    <row r="7549" spans="9:17">
      <c r="I7549">
        <f t="shared" si="352"/>
        <v>7548</v>
      </c>
      <c r="J7549" t="e">
        <f t="shared" si="353"/>
        <v>#N/A</v>
      </c>
      <c r="K7549" t="e">
        <f t="shared" si="351"/>
        <v>#N/A</v>
      </c>
      <c r="L7549" t="b">
        <f>COUNTIF($N$2:N7549, N7549)=1</f>
        <v>0</v>
      </c>
      <c r="M7549" s="37">
        <f>IF( $Q7549, MAX($M$1:M7548)+1, 0)</f>
        <v>0</v>
      </c>
      <c r="N7549" t="e" cm="1">
        <f t="array" ref="N7549">INDEX($A$9:$F$1048576, $J7549, $K7549 )</f>
        <v>#N/A</v>
      </c>
      <c r="O7549" t="e" cm="1">
        <f t="array" ref="O7549">INDEX($B$9:$F$1048576, $J7549, $K7549 )</f>
        <v>#N/A</v>
      </c>
      <c r="P7549" t="str" cm="1">
        <f t="array" ref="P7549">IF( $L7549, TRIM(_xll.IMDP("IR", $G$5&amp;$N7549, $G$6)), "" )</f>
        <v/>
      </c>
      <c r="Q7549" t="b" cm="1">
        <f t="array" ref="Q7549">IF(
    $U$1=1, AND($P7549&lt;&gt;"", $P7549&lt;&gt;"...", $P7549&lt;&gt;"입력오류"),
    IF(
        $U$18=1, AND($P7549&lt;&gt;"", $P7549&lt;&gt;"...", $P7549&lt;&gt;"입력오류", ISNUMBER(FIND(INDEX($T$2:$T$7,$U$1),$P7549))),
        IF(
            $U$17="기타", AND($P7549&lt;&gt;"", $P7549&lt;&gt;"...", $P7549&lt;&gt;"입력오류", NOT(ISNUMBER(FIND($T$21:$T$34,$P7549)))),
            AND($P7549&lt;&gt;"", $P7549&lt;&gt;"...", $P7549&lt;&gt;"입력오류", $T$19=$P7549)
        )
    )
)</f>
        <v>0</v>
      </c>
    </row>
    <row r="7550" spans="9:17">
      <c r="I7550">
        <f t="shared" si="352"/>
        <v>7549</v>
      </c>
      <c r="J7550" t="e">
        <f t="shared" si="353"/>
        <v>#N/A</v>
      </c>
      <c r="K7550" t="e">
        <f t="shared" si="351"/>
        <v>#N/A</v>
      </c>
      <c r="L7550" t="b">
        <f>COUNTIF($N$2:N7550, N7550)=1</f>
        <v>0</v>
      </c>
      <c r="M7550" s="37">
        <f>IF( $Q7550, MAX($M$1:M7549)+1, 0)</f>
        <v>0</v>
      </c>
      <c r="N7550" t="e" cm="1">
        <f t="array" ref="N7550">INDEX($A$9:$F$1048576, $J7550, $K7550 )</f>
        <v>#N/A</v>
      </c>
      <c r="O7550" t="e" cm="1">
        <f t="array" ref="O7550">INDEX($B$9:$F$1048576, $J7550, $K7550 )</f>
        <v>#N/A</v>
      </c>
      <c r="P7550" t="str" cm="1">
        <f t="array" ref="P7550">IF( $L7550, TRIM(_xll.IMDP("IR", $G$5&amp;$N7550, $G$6)), "" )</f>
        <v/>
      </c>
      <c r="Q7550" t="b" cm="1">
        <f t="array" ref="Q7550">IF(
    $U$1=1, AND($P7550&lt;&gt;"", $P7550&lt;&gt;"...", $P7550&lt;&gt;"입력오류"),
    IF(
        $U$18=1, AND($P7550&lt;&gt;"", $P7550&lt;&gt;"...", $P7550&lt;&gt;"입력오류", ISNUMBER(FIND(INDEX($T$2:$T$7,$U$1),$P7550))),
        IF(
            $U$17="기타", AND($P7550&lt;&gt;"", $P7550&lt;&gt;"...", $P7550&lt;&gt;"입력오류", NOT(ISNUMBER(FIND($T$21:$T$34,$P7550)))),
            AND($P7550&lt;&gt;"", $P7550&lt;&gt;"...", $P7550&lt;&gt;"입력오류", $T$19=$P7550)
        )
    )
)</f>
        <v>0</v>
      </c>
    </row>
    <row r="7551" spans="9:17">
      <c r="I7551">
        <f t="shared" si="352"/>
        <v>7550</v>
      </c>
      <c r="J7551" t="e">
        <f t="shared" si="353"/>
        <v>#N/A</v>
      </c>
      <c r="K7551" t="e">
        <f t="shared" si="351"/>
        <v>#N/A</v>
      </c>
      <c r="L7551" t="b">
        <f>COUNTIF($N$2:N7551, N7551)=1</f>
        <v>0</v>
      </c>
      <c r="M7551" s="37">
        <f>IF( $Q7551, MAX($M$1:M7550)+1, 0)</f>
        <v>0</v>
      </c>
      <c r="N7551" t="e" cm="1">
        <f t="array" ref="N7551">INDEX($A$9:$F$1048576, $J7551, $K7551 )</f>
        <v>#N/A</v>
      </c>
      <c r="O7551" t="e" cm="1">
        <f t="array" ref="O7551">INDEX($B$9:$F$1048576, $J7551, $K7551 )</f>
        <v>#N/A</v>
      </c>
      <c r="P7551" t="str" cm="1">
        <f t="array" ref="P7551">IF( $L7551, TRIM(_xll.IMDP("IR", $G$5&amp;$N7551, $G$6)), "" )</f>
        <v/>
      </c>
      <c r="Q7551" t="b" cm="1">
        <f t="array" ref="Q7551">IF(
    $U$1=1, AND($P7551&lt;&gt;"", $P7551&lt;&gt;"...", $P7551&lt;&gt;"입력오류"),
    IF(
        $U$18=1, AND($P7551&lt;&gt;"", $P7551&lt;&gt;"...", $P7551&lt;&gt;"입력오류", ISNUMBER(FIND(INDEX($T$2:$T$7,$U$1),$P7551))),
        IF(
            $U$17="기타", AND($P7551&lt;&gt;"", $P7551&lt;&gt;"...", $P7551&lt;&gt;"입력오류", NOT(ISNUMBER(FIND($T$21:$T$34,$P7551)))),
            AND($P7551&lt;&gt;"", $P7551&lt;&gt;"...", $P7551&lt;&gt;"입력오류", $T$19=$P7551)
        )
    )
)</f>
        <v>0</v>
      </c>
    </row>
    <row r="7552" spans="9:17">
      <c r="I7552">
        <f t="shared" si="352"/>
        <v>7551</v>
      </c>
      <c r="J7552" t="e">
        <f t="shared" si="353"/>
        <v>#N/A</v>
      </c>
      <c r="K7552" t="e">
        <f t="shared" si="351"/>
        <v>#N/A</v>
      </c>
      <c r="L7552" t="b">
        <f>COUNTIF($N$2:N7552, N7552)=1</f>
        <v>0</v>
      </c>
      <c r="M7552" s="37">
        <f>IF( $Q7552, MAX($M$1:M7551)+1, 0)</f>
        <v>0</v>
      </c>
      <c r="N7552" t="e" cm="1">
        <f t="array" ref="N7552">INDEX($A$9:$F$1048576, $J7552, $K7552 )</f>
        <v>#N/A</v>
      </c>
      <c r="O7552" t="e" cm="1">
        <f t="array" ref="O7552">INDEX($B$9:$F$1048576, $J7552, $K7552 )</f>
        <v>#N/A</v>
      </c>
      <c r="P7552" t="str" cm="1">
        <f t="array" ref="P7552">IF( $L7552, TRIM(_xll.IMDP("IR", $G$5&amp;$N7552, $G$6)), "" )</f>
        <v/>
      </c>
      <c r="Q7552" t="b" cm="1">
        <f t="array" ref="Q7552">IF(
    $U$1=1, AND($P7552&lt;&gt;"", $P7552&lt;&gt;"...", $P7552&lt;&gt;"입력오류"),
    IF(
        $U$18=1, AND($P7552&lt;&gt;"", $P7552&lt;&gt;"...", $P7552&lt;&gt;"입력오류", ISNUMBER(FIND(INDEX($T$2:$T$7,$U$1),$P7552))),
        IF(
            $U$17="기타", AND($P7552&lt;&gt;"", $P7552&lt;&gt;"...", $P7552&lt;&gt;"입력오류", NOT(ISNUMBER(FIND($T$21:$T$34,$P7552)))),
            AND($P7552&lt;&gt;"", $P7552&lt;&gt;"...", $P7552&lt;&gt;"입력오류", $T$19=$P7552)
        )
    )
)</f>
        <v>0</v>
      </c>
    </row>
    <row r="7553" spans="9:17">
      <c r="I7553">
        <f t="shared" si="352"/>
        <v>7552</v>
      </c>
      <c r="J7553" t="e">
        <f t="shared" si="353"/>
        <v>#N/A</v>
      </c>
      <c r="K7553" t="e">
        <f t="shared" si="351"/>
        <v>#N/A</v>
      </c>
      <c r="L7553" t="b">
        <f>COUNTIF($N$2:N7553, N7553)=1</f>
        <v>0</v>
      </c>
      <c r="M7553" s="37">
        <f>IF( $Q7553, MAX($M$1:M7552)+1, 0)</f>
        <v>0</v>
      </c>
      <c r="N7553" t="e" cm="1">
        <f t="array" ref="N7553">INDEX($A$9:$F$1048576, $J7553, $K7553 )</f>
        <v>#N/A</v>
      </c>
      <c r="O7553" t="e" cm="1">
        <f t="array" ref="O7553">INDEX($B$9:$F$1048576, $J7553, $K7553 )</f>
        <v>#N/A</v>
      </c>
      <c r="P7553" t="str" cm="1">
        <f t="array" ref="P7553">IF( $L7553, TRIM(_xll.IMDP("IR", $G$5&amp;$N7553, $G$6)), "" )</f>
        <v/>
      </c>
      <c r="Q7553" t="b" cm="1">
        <f t="array" ref="Q7553">IF(
    $U$1=1, AND($P7553&lt;&gt;"", $P7553&lt;&gt;"...", $P7553&lt;&gt;"입력오류"),
    IF(
        $U$18=1, AND($P7553&lt;&gt;"", $P7553&lt;&gt;"...", $P7553&lt;&gt;"입력오류", ISNUMBER(FIND(INDEX($T$2:$T$7,$U$1),$P7553))),
        IF(
            $U$17="기타", AND($P7553&lt;&gt;"", $P7553&lt;&gt;"...", $P7553&lt;&gt;"입력오류", NOT(ISNUMBER(FIND($T$21:$T$34,$P7553)))),
            AND($P7553&lt;&gt;"", $P7553&lt;&gt;"...", $P7553&lt;&gt;"입력오류", $T$19=$P7553)
        )
    )
)</f>
        <v>0</v>
      </c>
    </row>
    <row r="7554" spans="9:17">
      <c r="I7554">
        <f t="shared" si="352"/>
        <v>7553</v>
      </c>
      <c r="J7554" t="e">
        <f t="shared" si="353"/>
        <v>#N/A</v>
      </c>
      <c r="K7554" t="e">
        <f t="shared" ref="K7554:K7617" si="354">IF( $I7554&gt;$G$4, NA(), IF($I7554&gt;$G$3, 5, IF($I7554&gt;$G$2, 3, 1 ) ) )</f>
        <v>#N/A</v>
      </c>
      <c r="L7554" t="b">
        <f>COUNTIF($N$2:N7554, N7554)=1</f>
        <v>0</v>
      </c>
      <c r="M7554" s="37">
        <f>IF( $Q7554, MAX($M$1:M7553)+1, 0)</f>
        <v>0</v>
      </c>
      <c r="N7554" t="e" cm="1">
        <f t="array" ref="N7554">INDEX($A$9:$F$1048576, $J7554, $K7554 )</f>
        <v>#N/A</v>
      </c>
      <c r="O7554" t="e" cm="1">
        <f t="array" ref="O7554">INDEX($B$9:$F$1048576, $J7554, $K7554 )</f>
        <v>#N/A</v>
      </c>
      <c r="P7554" t="str" cm="1">
        <f t="array" ref="P7554">IF( $L7554, TRIM(_xll.IMDP("IR", $G$5&amp;$N7554, $G$6)), "" )</f>
        <v/>
      </c>
      <c r="Q7554" t="b" cm="1">
        <f t="array" ref="Q7554">IF(
    $U$1=1, AND($P7554&lt;&gt;"", $P7554&lt;&gt;"...", $P7554&lt;&gt;"입력오류"),
    IF(
        $U$18=1, AND($P7554&lt;&gt;"", $P7554&lt;&gt;"...", $P7554&lt;&gt;"입력오류", ISNUMBER(FIND(INDEX($T$2:$T$7,$U$1),$P7554))),
        IF(
            $U$17="기타", AND($P7554&lt;&gt;"", $P7554&lt;&gt;"...", $P7554&lt;&gt;"입력오류", NOT(ISNUMBER(FIND($T$21:$T$34,$P7554)))),
            AND($P7554&lt;&gt;"", $P7554&lt;&gt;"...", $P7554&lt;&gt;"입력오류", $T$19=$P7554)
        )
    )
)</f>
        <v>0</v>
      </c>
    </row>
    <row r="7555" spans="9:17">
      <c r="I7555">
        <f t="shared" ref="I7555:I7618" si="355">ROW()-1</f>
        <v>7554</v>
      </c>
      <c r="J7555" t="e">
        <f t="shared" ref="J7555:J7618" si="356">IF( $I7555&gt;$G$4, NA(), IF($I7555&gt;$G$3, $I7555-$G$3, IF($I7555&gt;$G$2, $I7555-$G$2, $I7555 ) ) )</f>
        <v>#N/A</v>
      </c>
      <c r="K7555" t="e">
        <f t="shared" si="354"/>
        <v>#N/A</v>
      </c>
      <c r="L7555" t="b">
        <f>COUNTIF($N$2:N7555, N7555)=1</f>
        <v>0</v>
      </c>
      <c r="M7555" s="37">
        <f>IF( $Q7555, MAX($M$1:M7554)+1, 0)</f>
        <v>0</v>
      </c>
      <c r="N7555" t="e" cm="1">
        <f t="array" ref="N7555">INDEX($A$9:$F$1048576, $J7555, $K7555 )</f>
        <v>#N/A</v>
      </c>
      <c r="O7555" t="e" cm="1">
        <f t="array" ref="O7555">INDEX($B$9:$F$1048576, $J7555, $K7555 )</f>
        <v>#N/A</v>
      </c>
      <c r="P7555" t="str" cm="1">
        <f t="array" ref="P7555">IF( $L7555, TRIM(_xll.IMDP("IR", $G$5&amp;$N7555, $G$6)), "" )</f>
        <v/>
      </c>
      <c r="Q7555" t="b" cm="1">
        <f t="array" ref="Q7555">IF(
    $U$1=1, AND($P7555&lt;&gt;"", $P7555&lt;&gt;"...", $P7555&lt;&gt;"입력오류"),
    IF(
        $U$18=1, AND($P7555&lt;&gt;"", $P7555&lt;&gt;"...", $P7555&lt;&gt;"입력오류", ISNUMBER(FIND(INDEX($T$2:$T$7,$U$1),$P7555))),
        IF(
            $U$17="기타", AND($P7555&lt;&gt;"", $P7555&lt;&gt;"...", $P7555&lt;&gt;"입력오류", NOT(ISNUMBER(FIND($T$21:$T$34,$P7555)))),
            AND($P7555&lt;&gt;"", $P7555&lt;&gt;"...", $P7555&lt;&gt;"입력오류", $T$19=$P7555)
        )
    )
)</f>
        <v>0</v>
      </c>
    </row>
    <row r="7556" spans="9:17">
      <c r="I7556">
        <f t="shared" si="355"/>
        <v>7555</v>
      </c>
      <c r="J7556" t="e">
        <f t="shared" si="356"/>
        <v>#N/A</v>
      </c>
      <c r="K7556" t="e">
        <f t="shared" si="354"/>
        <v>#N/A</v>
      </c>
      <c r="L7556" t="b">
        <f>COUNTIF($N$2:N7556, N7556)=1</f>
        <v>0</v>
      </c>
      <c r="M7556" s="37">
        <f>IF( $Q7556, MAX($M$1:M7555)+1, 0)</f>
        <v>0</v>
      </c>
      <c r="N7556" t="e" cm="1">
        <f t="array" ref="N7556">INDEX($A$9:$F$1048576, $J7556, $K7556 )</f>
        <v>#N/A</v>
      </c>
      <c r="O7556" t="e" cm="1">
        <f t="array" ref="O7556">INDEX($B$9:$F$1048576, $J7556, $K7556 )</f>
        <v>#N/A</v>
      </c>
      <c r="P7556" t="str" cm="1">
        <f t="array" ref="P7556">IF( $L7556, TRIM(_xll.IMDP("IR", $G$5&amp;$N7556, $G$6)), "" )</f>
        <v/>
      </c>
      <c r="Q7556" t="b" cm="1">
        <f t="array" ref="Q7556">IF(
    $U$1=1, AND($P7556&lt;&gt;"", $P7556&lt;&gt;"...", $P7556&lt;&gt;"입력오류"),
    IF(
        $U$18=1, AND($P7556&lt;&gt;"", $P7556&lt;&gt;"...", $P7556&lt;&gt;"입력오류", ISNUMBER(FIND(INDEX($T$2:$T$7,$U$1),$P7556))),
        IF(
            $U$17="기타", AND($P7556&lt;&gt;"", $P7556&lt;&gt;"...", $P7556&lt;&gt;"입력오류", NOT(ISNUMBER(FIND($T$21:$T$34,$P7556)))),
            AND($P7556&lt;&gt;"", $P7556&lt;&gt;"...", $P7556&lt;&gt;"입력오류", $T$19=$P7556)
        )
    )
)</f>
        <v>0</v>
      </c>
    </row>
    <row r="7557" spans="9:17">
      <c r="I7557">
        <f t="shared" si="355"/>
        <v>7556</v>
      </c>
      <c r="J7557" t="e">
        <f t="shared" si="356"/>
        <v>#N/A</v>
      </c>
      <c r="K7557" t="e">
        <f t="shared" si="354"/>
        <v>#N/A</v>
      </c>
      <c r="L7557" t="b">
        <f>COUNTIF($N$2:N7557, N7557)=1</f>
        <v>0</v>
      </c>
      <c r="M7557" s="37">
        <f>IF( $Q7557, MAX($M$1:M7556)+1, 0)</f>
        <v>0</v>
      </c>
      <c r="N7557" t="e" cm="1">
        <f t="array" ref="N7557">INDEX($A$9:$F$1048576, $J7557, $K7557 )</f>
        <v>#N/A</v>
      </c>
      <c r="O7557" t="e" cm="1">
        <f t="array" ref="O7557">INDEX($B$9:$F$1048576, $J7557, $K7557 )</f>
        <v>#N/A</v>
      </c>
      <c r="P7557" t="str" cm="1">
        <f t="array" ref="P7557">IF( $L7557, TRIM(_xll.IMDP("IR", $G$5&amp;$N7557, $G$6)), "" )</f>
        <v/>
      </c>
      <c r="Q7557" t="b" cm="1">
        <f t="array" ref="Q7557">IF(
    $U$1=1, AND($P7557&lt;&gt;"", $P7557&lt;&gt;"...", $P7557&lt;&gt;"입력오류"),
    IF(
        $U$18=1, AND($P7557&lt;&gt;"", $P7557&lt;&gt;"...", $P7557&lt;&gt;"입력오류", ISNUMBER(FIND(INDEX($T$2:$T$7,$U$1),$P7557))),
        IF(
            $U$17="기타", AND($P7557&lt;&gt;"", $P7557&lt;&gt;"...", $P7557&lt;&gt;"입력오류", NOT(ISNUMBER(FIND($T$21:$T$34,$P7557)))),
            AND($P7557&lt;&gt;"", $P7557&lt;&gt;"...", $P7557&lt;&gt;"입력오류", $T$19=$P7557)
        )
    )
)</f>
        <v>0</v>
      </c>
    </row>
    <row r="7558" spans="9:17">
      <c r="I7558">
        <f t="shared" si="355"/>
        <v>7557</v>
      </c>
      <c r="J7558" t="e">
        <f t="shared" si="356"/>
        <v>#N/A</v>
      </c>
      <c r="K7558" t="e">
        <f t="shared" si="354"/>
        <v>#N/A</v>
      </c>
      <c r="L7558" t="b">
        <f>COUNTIF($N$2:N7558, N7558)=1</f>
        <v>0</v>
      </c>
      <c r="M7558" s="37">
        <f>IF( $Q7558, MAX($M$1:M7557)+1, 0)</f>
        <v>0</v>
      </c>
      <c r="N7558" t="e" cm="1">
        <f t="array" ref="N7558">INDEX($A$9:$F$1048576, $J7558, $K7558 )</f>
        <v>#N/A</v>
      </c>
      <c r="O7558" t="e" cm="1">
        <f t="array" ref="O7558">INDEX($B$9:$F$1048576, $J7558, $K7558 )</f>
        <v>#N/A</v>
      </c>
      <c r="P7558" t="str" cm="1">
        <f t="array" ref="P7558">IF( $L7558, TRIM(_xll.IMDP("IR", $G$5&amp;$N7558, $G$6)), "" )</f>
        <v/>
      </c>
      <c r="Q7558" t="b" cm="1">
        <f t="array" ref="Q7558">IF(
    $U$1=1, AND($P7558&lt;&gt;"", $P7558&lt;&gt;"...", $P7558&lt;&gt;"입력오류"),
    IF(
        $U$18=1, AND($P7558&lt;&gt;"", $P7558&lt;&gt;"...", $P7558&lt;&gt;"입력오류", ISNUMBER(FIND(INDEX($T$2:$T$7,$U$1),$P7558))),
        IF(
            $U$17="기타", AND($P7558&lt;&gt;"", $P7558&lt;&gt;"...", $P7558&lt;&gt;"입력오류", NOT(ISNUMBER(FIND($T$21:$T$34,$P7558)))),
            AND($P7558&lt;&gt;"", $P7558&lt;&gt;"...", $P7558&lt;&gt;"입력오류", $T$19=$P7558)
        )
    )
)</f>
        <v>0</v>
      </c>
    </row>
    <row r="7559" spans="9:17">
      <c r="I7559">
        <f t="shared" si="355"/>
        <v>7558</v>
      </c>
      <c r="J7559" t="e">
        <f t="shared" si="356"/>
        <v>#N/A</v>
      </c>
      <c r="K7559" t="e">
        <f t="shared" si="354"/>
        <v>#N/A</v>
      </c>
      <c r="L7559" t="b">
        <f>COUNTIF($N$2:N7559, N7559)=1</f>
        <v>0</v>
      </c>
      <c r="M7559" s="37">
        <f>IF( $Q7559, MAX($M$1:M7558)+1, 0)</f>
        <v>0</v>
      </c>
      <c r="N7559" t="e" cm="1">
        <f t="array" ref="N7559">INDEX($A$9:$F$1048576, $J7559, $K7559 )</f>
        <v>#N/A</v>
      </c>
      <c r="O7559" t="e" cm="1">
        <f t="array" ref="O7559">INDEX($B$9:$F$1048576, $J7559, $K7559 )</f>
        <v>#N/A</v>
      </c>
      <c r="P7559" t="str" cm="1">
        <f t="array" ref="P7559">IF( $L7559, TRIM(_xll.IMDP("IR", $G$5&amp;$N7559, $G$6)), "" )</f>
        <v/>
      </c>
      <c r="Q7559" t="b" cm="1">
        <f t="array" ref="Q7559">IF(
    $U$1=1, AND($P7559&lt;&gt;"", $P7559&lt;&gt;"...", $P7559&lt;&gt;"입력오류"),
    IF(
        $U$18=1, AND($P7559&lt;&gt;"", $P7559&lt;&gt;"...", $P7559&lt;&gt;"입력오류", ISNUMBER(FIND(INDEX($T$2:$T$7,$U$1),$P7559))),
        IF(
            $U$17="기타", AND($P7559&lt;&gt;"", $P7559&lt;&gt;"...", $P7559&lt;&gt;"입력오류", NOT(ISNUMBER(FIND($T$21:$T$34,$P7559)))),
            AND($P7559&lt;&gt;"", $P7559&lt;&gt;"...", $P7559&lt;&gt;"입력오류", $T$19=$P7559)
        )
    )
)</f>
        <v>0</v>
      </c>
    </row>
    <row r="7560" spans="9:17">
      <c r="I7560">
        <f t="shared" si="355"/>
        <v>7559</v>
      </c>
      <c r="J7560" t="e">
        <f t="shared" si="356"/>
        <v>#N/A</v>
      </c>
      <c r="K7560" t="e">
        <f t="shared" si="354"/>
        <v>#N/A</v>
      </c>
      <c r="L7560" t="b">
        <f>COUNTIF($N$2:N7560, N7560)=1</f>
        <v>0</v>
      </c>
      <c r="M7560" s="37">
        <f>IF( $Q7560, MAX($M$1:M7559)+1, 0)</f>
        <v>0</v>
      </c>
      <c r="N7560" t="e" cm="1">
        <f t="array" ref="N7560">INDEX($A$9:$F$1048576, $J7560, $K7560 )</f>
        <v>#N/A</v>
      </c>
      <c r="O7560" t="e" cm="1">
        <f t="array" ref="O7560">INDEX($B$9:$F$1048576, $J7560, $K7560 )</f>
        <v>#N/A</v>
      </c>
      <c r="P7560" t="str" cm="1">
        <f t="array" ref="P7560">IF( $L7560, TRIM(_xll.IMDP("IR", $G$5&amp;$N7560, $G$6)), "" )</f>
        <v/>
      </c>
      <c r="Q7560" t="b" cm="1">
        <f t="array" ref="Q7560">IF(
    $U$1=1, AND($P7560&lt;&gt;"", $P7560&lt;&gt;"...", $P7560&lt;&gt;"입력오류"),
    IF(
        $U$18=1, AND($P7560&lt;&gt;"", $P7560&lt;&gt;"...", $P7560&lt;&gt;"입력오류", ISNUMBER(FIND(INDEX($T$2:$T$7,$U$1),$P7560))),
        IF(
            $U$17="기타", AND($P7560&lt;&gt;"", $P7560&lt;&gt;"...", $P7560&lt;&gt;"입력오류", NOT(ISNUMBER(FIND($T$21:$T$34,$P7560)))),
            AND($P7560&lt;&gt;"", $P7560&lt;&gt;"...", $P7560&lt;&gt;"입력오류", $T$19=$P7560)
        )
    )
)</f>
        <v>0</v>
      </c>
    </row>
    <row r="7561" spans="9:17">
      <c r="I7561">
        <f t="shared" si="355"/>
        <v>7560</v>
      </c>
      <c r="J7561" t="e">
        <f t="shared" si="356"/>
        <v>#N/A</v>
      </c>
      <c r="K7561" t="e">
        <f t="shared" si="354"/>
        <v>#N/A</v>
      </c>
      <c r="L7561" t="b">
        <f>COUNTIF($N$2:N7561, N7561)=1</f>
        <v>0</v>
      </c>
      <c r="M7561" s="37">
        <f>IF( $Q7561, MAX($M$1:M7560)+1, 0)</f>
        <v>0</v>
      </c>
      <c r="N7561" t="e" cm="1">
        <f t="array" ref="N7561">INDEX($A$9:$F$1048576, $J7561, $K7561 )</f>
        <v>#N/A</v>
      </c>
      <c r="O7561" t="e" cm="1">
        <f t="array" ref="O7561">INDEX($B$9:$F$1048576, $J7561, $K7561 )</f>
        <v>#N/A</v>
      </c>
      <c r="P7561" t="str" cm="1">
        <f t="array" ref="P7561">IF( $L7561, TRIM(_xll.IMDP("IR", $G$5&amp;$N7561, $G$6)), "" )</f>
        <v/>
      </c>
      <c r="Q7561" t="b" cm="1">
        <f t="array" ref="Q7561">IF(
    $U$1=1, AND($P7561&lt;&gt;"", $P7561&lt;&gt;"...", $P7561&lt;&gt;"입력오류"),
    IF(
        $U$18=1, AND($P7561&lt;&gt;"", $P7561&lt;&gt;"...", $P7561&lt;&gt;"입력오류", ISNUMBER(FIND(INDEX($T$2:$T$7,$U$1),$P7561))),
        IF(
            $U$17="기타", AND($P7561&lt;&gt;"", $P7561&lt;&gt;"...", $P7561&lt;&gt;"입력오류", NOT(ISNUMBER(FIND($T$21:$T$34,$P7561)))),
            AND($P7561&lt;&gt;"", $P7561&lt;&gt;"...", $P7561&lt;&gt;"입력오류", $T$19=$P7561)
        )
    )
)</f>
        <v>0</v>
      </c>
    </row>
    <row r="7562" spans="9:17">
      <c r="I7562">
        <f t="shared" si="355"/>
        <v>7561</v>
      </c>
      <c r="J7562" t="e">
        <f t="shared" si="356"/>
        <v>#N/A</v>
      </c>
      <c r="K7562" t="e">
        <f t="shared" si="354"/>
        <v>#N/A</v>
      </c>
      <c r="L7562" t="b">
        <f>COUNTIF($N$2:N7562, N7562)=1</f>
        <v>0</v>
      </c>
      <c r="M7562" s="37">
        <f>IF( $Q7562, MAX($M$1:M7561)+1, 0)</f>
        <v>0</v>
      </c>
      <c r="N7562" t="e" cm="1">
        <f t="array" ref="N7562">INDEX($A$9:$F$1048576, $J7562, $K7562 )</f>
        <v>#N/A</v>
      </c>
      <c r="O7562" t="e" cm="1">
        <f t="array" ref="O7562">INDEX($B$9:$F$1048576, $J7562, $K7562 )</f>
        <v>#N/A</v>
      </c>
      <c r="P7562" t="str" cm="1">
        <f t="array" ref="P7562">IF( $L7562, TRIM(_xll.IMDP("IR", $G$5&amp;$N7562, $G$6)), "" )</f>
        <v/>
      </c>
      <c r="Q7562" t="b" cm="1">
        <f t="array" ref="Q7562">IF(
    $U$1=1, AND($P7562&lt;&gt;"", $P7562&lt;&gt;"...", $P7562&lt;&gt;"입력오류"),
    IF(
        $U$18=1, AND($P7562&lt;&gt;"", $P7562&lt;&gt;"...", $P7562&lt;&gt;"입력오류", ISNUMBER(FIND(INDEX($T$2:$T$7,$U$1),$P7562))),
        IF(
            $U$17="기타", AND($P7562&lt;&gt;"", $P7562&lt;&gt;"...", $P7562&lt;&gt;"입력오류", NOT(ISNUMBER(FIND($T$21:$T$34,$P7562)))),
            AND($P7562&lt;&gt;"", $P7562&lt;&gt;"...", $P7562&lt;&gt;"입력오류", $T$19=$P7562)
        )
    )
)</f>
        <v>0</v>
      </c>
    </row>
    <row r="7563" spans="9:17">
      <c r="I7563">
        <f t="shared" si="355"/>
        <v>7562</v>
      </c>
      <c r="J7563" t="e">
        <f t="shared" si="356"/>
        <v>#N/A</v>
      </c>
      <c r="K7563" t="e">
        <f t="shared" si="354"/>
        <v>#N/A</v>
      </c>
      <c r="L7563" t="b">
        <f>COUNTIF($N$2:N7563, N7563)=1</f>
        <v>0</v>
      </c>
      <c r="M7563" s="37">
        <f>IF( $Q7563, MAX($M$1:M7562)+1, 0)</f>
        <v>0</v>
      </c>
      <c r="N7563" t="e" cm="1">
        <f t="array" ref="N7563">INDEX($A$9:$F$1048576, $J7563, $K7563 )</f>
        <v>#N/A</v>
      </c>
      <c r="O7563" t="e" cm="1">
        <f t="array" ref="O7563">INDEX($B$9:$F$1048576, $J7563, $K7563 )</f>
        <v>#N/A</v>
      </c>
      <c r="P7563" t="str" cm="1">
        <f t="array" ref="P7563">IF( $L7563, TRIM(_xll.IMDP("IR", $G$5&amp;$N7563, $G$6)), "" )</f>
        <v/>
      </c>
      <c r="Q7563" t="b" cm="1">
        <f t="array" ref="Q7563">IF(
    $U$1=1, AND($P7563&lt;&gt;"", $P7563&lt;&gt;"...", $P7563&lt;&gt;"입력오류"),
    IF(
        $U$18=1, AND($P7563&lt;&gt;"", $P7563&lt;&gt;"...", $P7563&lt;&gt;"입력오류", ISNUMBER(FIND(INDEX($T$2:$T$7,$U$1),$P7563))),
        IF(
            $U$17="기타", AND($P7563&lt;&gt;"", $P7563&lt;&gt;"...", $P7563&lt;&gt;"입력오류", NOT(ISNUMBER(FIND($T$21:$T$34,$P7563)))),
            AND($P7563&lt;&gt;"", $P7563&lt;&gt;"...", $P7563&lt;&gt;"입력오류", $T$19=$P7563)
        )
    )
)</f>
        <v>0</v>
      </c>
    </row>
    <row r="7564" spans="9:17">
      <c r="I7564">
        <f t="shared" si="355"/>
        <v>7563</v>
      </c>
      <c r="J7564" t="e">
        <f t="shared" si="356"/>
        <v>#N/A</v>
      </c>
      <c r="K7564" t="e">
        <f t="shared" si="354"/>
        <v>#N/A</v>
      </c>
      <c r="L7564" t="b">
        <f>COUNTIF($N$2:N7564, N7564)=1</f>
        <v>0</v>
      </c>
      <c r="M7564" s="37">
        <f>IF( $Q7564, MAX($M$1:M7563)+1, 0)</f>
        <v>0</v>
      </c>
      <c r="N7564" t="e" cm="1">
        <f t="array" ref="N7564">INDEX($A$9:$F$1048576, $J7564, $K7564 )</f>
        <v>#N/A</v>
      </c>
      <c r="O7564" t="e" cm="1">
        <f t="array" ref="O7564">INDEX($B$9:$F$1048576, $J7564, $K7564 )</f>
        <v>#N/A</v>
      </c>
      <c r="P7564" t="str" cm="1">
        <f t="array" ref="P7564">IF( $L7564, TRIM(_xll.IMDP("IR", $G$5&amp;$N7564, $G$6)), "" )</f>
        <v/>
      </c>
      <c r="Q7564" t="b" cm="1">
        <f t="array" ref="Q7564">IF(
    $U$1=1, AND($P7564&lt;&gt;"", $P7564&lt;&gt;"...", $P7564&lt;&gt;"입력오류"),
    IF(
        $U$18=1, AND($P7564&lt;&gt;"", $P7564&lt;&gt;"...", $P7564&lt;&gt;"입력오류", ISNUMBER(FIND(INDEX($T$2:$T$7,$U$1),$P7564))),
        IF(
            $U$17="기타", AND($P7564&lt;&gt;"", $P7564&lt;&gt;"...", $P7564&lt;&gt;"입력오류", NOT(ISNUMBER(FIND($T$21:$T$34,$P7564)))),
            AND($P7564&lt;&gt;"", $P7564&lt;&gt;"...", $P7564&lt;&gt;"입력오류", $T$19=$P7564)
        )
    )
)</f>
        <v>0</v>
      </c>
    </row>
    <row r="7565" spans="9:17">
      <c r="I7565">
        <f t="shared" si="355"/>
        <v>7564</v>
      </c>
      <c r="J7565" t="e">
        <f t="shared" si="356"/>
        <v>#N/A</v>
      </c>
      <c r="K7565" t="e">
        <f t="shared" si="354"/>
        <v>#N/A</v>
      </c>
      <c r="L7565" t="b">
        <f>COUNTIF($N$2:N7565, N7565)=1</f>
        <v>0</v>
      </c>
      <c r="M7565" s="37">
        <f>IF( $Q7565, MAX($M$1:M7564)+1, 0)</f>
        <v>0</v>
      </c>
      <c r="N7565" t="e" cm="1">
        <f t="array" ref="N7565">INDEX($A$9:$F$1048576, $J7565, $K7565 )</f>
        <v>#N/A</v>
      </c>
      <c r="O7565" t="e" cm="1">
        <f t="array" ref="O7565">INDEX($B$9:$F$1048576, $J7565, $K7565 )</f>
        <v>#N/A</v>
      </c>
      <c r="P7565" t="str" cm="1">
        <f t="array" ref="P7565">IF( $L7565, TRIM(_xll.IMDP("IR", $G$5&amp;$N7565, $G$6)), "" )</f>
        <v/>
      </c>
      <c r="Q7565" t="b" cm="1">
        <f t="array" ref="Q7565">IF(
    $U$1=1, AND($P7565&lt;&gt;"", $P7565&lt;&gt;"...", $P7565&lt;&gt;"입력오류"),
    IF(
        $U$18=1, AND($P7565&lt;&gt;"", $P7565&lt;&gt;"...", $P7565&lt;&gt;"입력오류", ISNUMBER(FIND(INDEX($T$2:$T$7,$U$1),$P7565))),
        IF(
            $U$17="기타", AND($P7565&lt;&gt;"", $P7565&lt;&gt;"...", $P7565&lt;&gt;"입력오류", NOT(ISNUMBER(FIND($T$21:$T$34,$P7565)))),
            AND($P7565&lt;&gt;"", $P7565&lt;&gt;"...", $P7565&lt;&gt;"입력오류", $T$19=$P7565)
        )
    )
)</f>
        <v>0</v>
      </c>
    </row>
    <row r="7566" spans="9:17">
      <c r="I7566">
        <f t="shared" si="355"/>
        <v>7565</v>
      </c>
      <c r="J7566" t="e">
        <f t="shared" si="356"/>
        <v>#N/A</v>
      </c>
      <c r="K7566" t="e">
        <f t="shared" si="354"/>
        <v>#N/A</v>
      </c>
      <c r="L7566" t="b">
        <f>COUNTIF($N$2:N7566, N7566)=1</f>
        <v>0</v>
      </c>
      <c r="M7566" s="37">
        <f>IF( $Q7566, MAX($M$1:M7565)+1, 0)</f>
        <v>0</v>
      </c>
      <c r="N7566" t="e" cm="1">
        <f t="array" ref="N7566">INDEX($A$9:$F$1048576, $J7566, $K7566 )</f>
        <v>#N/A</v>
      </c>
      <c r="O7566" t="e" cm="1">
        <f t="array" ref="O7566">INDEX($B$9:$F$1048576, $J7566, $K7566 )</f>
        <v>#N/A</v>
      </c>
      <c r="P7566" t="str" cm="1">
        <f t="array" ref="P7566">IF( $L7566, TRIM(_xll.IMDP("IR", $G$5&amp;$N7566, $G$6)), "" )</f>
        <v/>
      </c>
      <c r="Q7566" t="b" cm="1">
        <f t="array" ref="Q7566">IF(
    $U$1=1, AND($P7566&lt;&gt;"", $P7566&lt;&gt;"...", $P7566&lt;&gt;"입력오류"),
    IF(
        $U$18=1, AND($P7566&lt;&gt;"", $P7566&lt;&gt;"...", $P7566&lt;&gt;"입력오류", ISNUMBER(FIND(INDEX($T$2:$T$7,$U$1),$P7566))),
        IF(
            $U$17="기타", AND($P7566&lt;&gt;"", $P7566&lt;&gt;"...", $P7566&lt;&gt;"입력오류", NOT(ISNUMBER(FIND($T$21:$T$34,$P7566)))),
            AND($P7566&lt;&gt;"", $P7566&lt;&gt;"...", $P7566&lt;&gt;"입력오류", $T$19=$P7566)
        )
    )
)</f>
        <v>0</v>
      </c>
    </row>
    <row r="7567" spans="9:17">
      <c r="I7567">
        <f t="shared" si="355"/>
        <v>7566</v>
      </c>
      <c r="J7567" t="e">
        <f t="shared" si="356"/>
        <v>#N/A</v>
      </c>
      <c r="K7567" t="e">
        <f t="shared" si="354"/>
        <v>#N/A</v>
      </c>
      <c r="L7567" t="b">
        <f>COUNTIF($N$2:N7567, N7567)=1</f>
        <v>0</v>
      </c>
      <c r="M7567" s="37">
        <f>IF( $Q7567, MAX($M$1:M7566)+1, 0)</f>
        <v>0</v>
      </c>
      <c r="N7567" t="e" cm="1">
        <f t="array" ref="N7567">INDEX($A$9:$F$1048576, $J7567, $K7567 )</f>
        <v>#N/A</v>
      </c>
      <c r="O7567" t="e" cm="1">
        <f t="array" ref="O7567">INDEX($B$9:$F$1048576, $J7567, $K7567 )</f>
        <v>#N/A</v>
      </c>
      <c r="P7567" t="str" cm="1">
        <f t="array" ref="P7567">IF( $L7567, TRIM(_xll.IMDP("IR", $G$5&amp;$N7567, $G$6)), "" )</f>
        <v/>
      </c>
      <c r="Q7567" t="b" cm="1">
        <f t="array" ref="Q7567">IF(
    $U$1=1, AND($P7567&lt;&gt;"", $P7567&lt;&gt;"...", $P7567&lt;&gt;"입력오류"),
    IF(
        $U$18=1, AND($P7567&lt;&gt;"", $P7567&lt;&gt;"...", $P7567&lt;&gt;"입력오류", ISNUMBER(FIND(INDEX($T$2:$T$7,$U$1),$P7567))),
        IF(
            $U$17="기타", AND($P7567&lt;&gt;"", $P7567&lt;&gt;"...", $P7567&lt;&gt;"입력오류", NOT(ISNUMBER(FIND($T$21:$T$34,$P7567)))),
            AND($P7567&lt;&gt;"", $P7567&lt;&gt;"...", $P7567&lt;&gt;"입력오류", $T$19=$P7567)
        )
    )
)</f>
        <v>0</v>
      </c>
    </row>
    <row r="7568" spans="9:17">
      <c r="I7568">
        <f t="shared" si="355"/>
        <v>7567</v>
      </c>
      <c r="J7568" t="e">
        <f t="shared" si="356"/>
        <v>#N/A</v>
      </c>
      <c r="K7568" t="e">
        <f t="shared" si="354"/>
        <v>#N/A</v>
      </c>
      <c r="L7568" t="b">
        <f>COUNTIF($N$2:N7568, N7568)=1</f>
        <v>0</v>
      </c>
      <c r="M7568" s="37">
        <f>IF( $Q7568, MAX($M$1:M7567)+1, 0)</f>
        <v>0</v>
      </c>
      <c r="N7568" t="e" cm="1">
        <f t="array" ref="N7568">INDEX($A$9:$F$1048576, $J7568, $K7568 )</f>
        <v>#N/A</v>
      </c>
      <c r="O7568" t="e" cm="1">
        <f t="array" ref="O7568">INDEX($B$9:$F$1048576, $J7568, $K7568 )</f>
        <v>#N/A</v>
      </c>
      <c r="P7568" t="str" cm="1">
        <f t="array" ref="P7568">IF( $L7568, TRIM(_xll.IMDP("IR", $G$5&amp;$N7568, $G$6)), "" )</f>
        <v/>
      </c>
      <c r="Q7568" t="b" cm="1">
        <f t="array" ref="Q7568">IF(
    $U$1=1, AND($P7568&lt;&gt;"", $P7568&lt;&gt;"...", $P7568&lt;&gt;"입력오류"),
    IF(
        $U$18=1, AND($P7568&lt;&gt;"", $P7568&lt;&gt;"...", $P7568&lt;&gt;"입력오류", ISNUMBER(FIND(INDEX($T$2:$T$7,$U$1),$P7568))),
        IF(
            $U$17="기타", AND($P7568&lt;&gt;"", $P7568&lt;&gt;"...", $P7568&lt;&gt;"입력오류", NOT(ISNUMBER(FIND($T$21:$T$34,$P7568)))),
            AND($P7568&lt;&gt;"", $P7568&lt;&gt;"...", $P7568&lt;&gt;"입력오류", $T$19=$P7568)
        )
    )
)</f>
        <v>0</v>
      </c>
    </row>
    <row r="7569" spans="9:17">
      <c r="I7569">
        <f t="shared" si="355"/>
        <v>7568</v>
      </c>
      <c r="J7569" t="e">
        <f t="shared" si="356"/>
        <v>#N/A</v>
      </c>
      <c r="K7569" t="e">
        <f t="shared" si="354"/>
        <v>#N/A</v>
      </c>
      <c r="L7569" t="b">
        <f>COUNTIF($N$2:N7569, N7569)=1</f>
        <v>0</v>
      </c>
      <c r="M7569" s="37">
        <f>IF( $Q7569, MAX($M$1:M7568)+1, 0)</f>
        <v>0</v>
      </c>
      <c r="N7569" t="e" cm="1">
        <f t="array" ref="N7569">INDEX($A$9:$F$1048576, $J7569, $K7569 )</f>
        <v>#N/A</v>
      </c>
      <c r="O7569" t="e" cm="1">
        <f t="array" ref="O7569">INDEX($B$9:$F$1048576, $J7569, $K7569 )</f>
        <v>#N/A</v>
      </c>
      <c r="P7569" t="str" cm="1">
        <f t="array" ref="P7569">IF( $L7569, TRIM(_xll.IMDP("IR", $G$5&amp;$N7569, $G$6)), "" )</f>
        <v/>
      </c>
      <c r="Q7569" t="b" cm="1">
        <f t="array" ref="Q7569">IF(
    $U$1=1, AND($P7569&lt;&gt;"", $P7569&lt;&gt;"...", $P7569&lt;&gt;"입력오류"),
    IF(
        $U$18=1, AND($P7569&lt;&gt;"", $P7569&lt;&gt;"...", $P7569&lt;&gt;"입력오류", ISNUMBER(FIND(INDEX($T$2:$T$7,$U$1),$P7569))),
        IF(
            $U$17="기타", AND($P7569&lt;&gt;"", $P7569&lt;&gt;"...", $P7569&lt;&gt;"입력오류", NOT(ISNUMBER(FIND($T$21:$T$34,$P7569)))),
            AND($P7569&lt;&gt;"", $P7569&lt;&gt;"...", $P7569&lt;&gt;"입력오류", $T$19=$P7569)
        )
    )
)</f>
        <v>0</v>
      </c>
    </row>
    <row r="7570" spans="9:17">
      <c r="I7570">
        <f t="shared" si="355"/>
        <v>7569</v>
      </c>
      <c r="J7570" t="e">
        <f t="shared" si="356"/>
        <v>#N/A</v>
      </c>
      <c r="K7570" t="e">
        <f t="shared" si="354"/>
        <v>#N/A</v>
      </c>
      <c r="L7570" t="b">
        <f>COUNTIF($N$2:N7570, N7570)=1</f>
        <v>0</v>
      </c>
      <c r="M7570" s="37">
        <f>IF( $Q7570, MAX($M$1:M7569)+1, 0)</f>
        <v>0</v>
      </c>
      <c r="N7570" t="e" cm="1">
        <f t="array" ref="N7570">INDEX($A$9:$F$1048576, $J7570, $K7570 )</f>
        <v>#N/A</v>
      </c>
      <c r="O7570" t="e" cm="1">
        <f t="array" ref="O7570">INDEX($B$9:$F$1048576, $J7570, $K7570 )</f>
        <v>#N/A</v>
      </c>
      <c r="P7570" t="str" cm="1">
        <f t="array" ref="P7570">IF( $L7570, TRIM(_xll.IMDP("IR", $G$5&amp;$N7570, $G$6)), "" )</f>
        <v/>
      </c>
      <c r="Q7570" t="b" cm="1">
        <f t="array" ref="Q7570">IF(
    $U$1=1, AND($P7570&lt;&gt;"", $P7570&lt;&gt;"...", $P7570&lt;&gt;"입력오류"),
    IF(
        $U$18=1, AND($P7570&lt;&gt;"", $P7570&lt;&gt;"...", $P7570&lt;&gt;"입력오류", ISNUMBER(FIND(INDEX($T$2:$T$7,$U$1),$P7570))),
        IF(
            $U$17="기타", AND($P7570&lt;&gt;"", $P7570&lt;&gt;"...", $P7570&lt;&gt;"입력오류", NOT(ISNUMBER(FIND($T$21:$T$34,$P7570)))),
            AND($P7570&lt;&gt;"", $P7570&lt;&gt;"...", $P7570&lt;&gt;"입력오류", $T$19=$P7570)
        )
    )
)</f>
        <v>0</v>
      </c>
    </row>
    <row r="7571" spans="9:17">
      <c r="I7571">
        <f t="shared" si="355"/>
        <v>7570</v>
      </c>
      <c r="J7571" t="e">
        <f t="shared" si="356"/>
        <v>#N/A</v>
      </c>
      <c r="K7571" t="e">
        <f t="shared" si="354"/>
        <v>#N/A</v>
      </c>
      <c r="L7571" t="b">
        <f>COUNTIF($N$2:N7571, N7571)=1</f>
        <v>0</v>
      </c>
      <c r="M7571" s="37">
        <f>IF( $Q7571, MAX($M$1:M7570)+1, 0)</f>
        <v>0</v>
      </c>
      <c r="N7571" t="e" cm="1">
        <f t="array" ref="N7571">INDEX($A$9:$F$1048576, $J7571, $K7571 )</f>
        <v>#N/A</v>
      </c>
      <c r="O7571" t="e" cm="1">
        <f t="array" ref="O7571">INDEX($B$9:$F$1048576, $J7571, $K7571 )</f>
        <v>#N/A</v>
      </c>
      <c r="P7571" t="str" cm="1">
        <f t="array" ref="P7571">IF( $L7571, TRIM(_xll.IMDP("IR", $G$5&amp;$N7571, $G$6)), "" )</f>
        <v/>
      </c>
      <c r="Q7571" t="b" cm="1">
        <f t="array" ref="Q7571">IF(
    $U$1=1, AND($P7571&lt;&gt;"", $P7571&lt;&gt;"...", $P7571&lt;&gt;"입력오류"),
    IF(
        $U$18=1, AND($P7571&lt;&gt;"", $P7571&lt;&gt;"...", $P7571&lt;&gt;"입력오류", ISNUMBER(FIND(INDEX($T$2:$T$7,$U$1),$P7571))),
        IF(
            $U$17="기타", AND($P7571&lt;&gt;"", $P7571&lt;&gt;"...", $P7571&lt;&gt;"입력오류", NOT(ISNUMBER(FIND($T$21:$T$34,$P7571)))),
            AND($P7571&lt;&gt;"", $P7571&lt;&gt;"...", $P7571&lt;&gt;"입력오류", $T$19=$P7571)
        )
    )
)</f>
        <v>0</v>
      </c>
    </row>
    <row r="7572" spans="9:17">
      <c r="I7572">
        <f t="shared" si="355"/>
        <v>7571</v>
      </c>
      <c r="J7572" t="e">
        <f t="shared" si="356"/>
        <v>#N/A</v>
      </c>
      <c r="K7572" t="e">
        <f t="shared" si="354"/>
        <v>#N/A</v>
      </c>
      <c r="L7572" t="b">
        <f>COUNTIF($N$2:N7572, N7572)=1</f>
        <v>0</v>
      </c>
      <c r="M7572" s="37">
        <f>IF( $Q7572, MAX($M$1:M7571)+1, 0)</f>
        <v>0</v>
      </c>
      <c r="N7572" t="e" cm="1">
        <f t="array" ref="N7572">INDEX($A$9:$F$1048576, $J7572, $K7572 )</f>
        <v>#N/A</v>
      </c>
      <c r="O7572" t="e" cm="1">
        <f t="array" ref="O7572">INDEX($B$9:$F$1048576, $J7572, $K7572 )</f>
        <v>#N/A</v>
      </c>
      <c r="P7572" t="str" cm="1">
        <f t="array" ref="P7572">IF( $L7572, TRIM(_xll.IMDP("IR", $G$5&amp;$N7572, $G$6)), "" )</f>
        <v/>
      </c>
      <c r="Q7572" t="b" cm="1">
        <f t="array" ref="Q7572">IF(
    $U$1=1, AND($P7572&lt;&gt;"", $P7572&lt;&gt;"...", $P7572&lt;&gt;"입력오류"),
    IF(
        $U$18=1, AND($P7572&lt;&gt;"", $P7572&lt;&gt;"...", $P7572&lt;&gt;"입력오류", ISNUMBER(FIND(INDEX($T$2:$T$7,$U$1),$P7572))),
        IF(
            $U$17="기타", AND($P7572&lt;&gt;"", $P7572&lt;&gt;"...", $P7572&lt;&gt;"입력오류", NOT(ISNUMBER(FIND($T$21:$T$34,$P7572)))),
            AND($P7572&lt;&gt;"", $P7572&lt;&gt;"...", $P7572&lt;&gt;"입력오류", $T$19=$P7572)
        )
    )
)</f>
        <v>0</v>
      </c>
    </row>
    <row r="7573" spans="9:17">
      <c r="I7573">
        <f t="shared" si="355"/>
        <v>7572</v>
      </c>
      <c r="J7573" t="e">
        <f t="shared" si="356"/>
        <v>#N/A</v>
      </c>
      <c r="K7573" t="e">
        <f t="shared" si="354"/>
        <v>#N/A</v>
      </c>
      <c r="L7573" t="b">
        <f>COUNTIF($N$2:N7573, N7573)=1</f>
        <v>0</v>
      </c>
      <c r="M7573" s="37">
        <f>IF( $Q7573, MAX($M$1:M7572)+1, 0)</f>
        <v>0</v>
      </c>
      <c r="N7573" t="e" cm="1">
        <f t="array" ref="N7573">INDEX($A$9:$F$1048576, $J7573, $K7573 )</f>
        <v>#N/A</v>
      </c>
      <c r="O7573" t="e" cm="1">
        <f t="array" ref="O7573">INDEX($B$9:$F$1048576, $J7573, $K7573 )</f>
        <v>#N/A</v>
      </c>
      <c r="P7573" t="str" cm="1">
        <f t="array" ref="P7573">IF( $L7573, TRIM(_xll.IMDP("IR", $G$5&amp;$N7573, $G$6)), "" )</f>
        <v/>
      </c>
      <c r="Q7573" t="b" cm="1">
        <f t="array" ref="Q7573">IF(
    $U$1=1, AND($P7573&lt;&gt;"", $P7573&lt;&gt;"...", $P7573&lt;&gt;"입력오류"),
    IF(
        $U$18=1, AND($P7573&lt;&gt;"", $P7573&lt;&gt;"...", $P7573&lt;&gt;"입력오류", ISNUMBER(FIND(INDEX($T$2:$T$7,$U$1),$P7573))),
        IF(
            $U$17="기타", AND($P7573&lt;&gt;"", $P7573&lt;&gt;"...", $P7573&lt;&gt;"입력오류", NOT(ISNUMBER(FIND($T$21:$T$34,$P7573)))),
            AND($P7573&lt;&gt;"", $P7573&lt;&gt;"...", $P7573&lt;&gt;"입력오류", $T$19=$P7573)
        )
    )
)</f>
        <v>0</v>
      </c>
    </row>
    <row r="7574" spans="9:17">
      <c r="I7574">
        <f t="shared" si="355"/>
        <v>7573</v>
      </c>
      <c r="J7574" t="e">
        <f t="shared" si="356"/>
        <v>#N/A</v>
      </c>
      <c r="K7574" t="e">
        <f t="shared" si="354"/>
        <v>#N/A</v>
      </c>
      <c r="L7574" t="b">
        <f>COUNTIF($N$2:N7574, N7574)=1</f>
        <v>0</v>
      </c>
      <c r="M7574" s="37">
        <f>IF( $Q7574, MAX($M$1:M7573)+1, 0)</f>
        <v>0</v>
      </c>
      <c r="N7574" t="e" cm="1">
        <f t="array" ref="N7574">INDEX($A$9:$F$1048576, $J7574, $K7574 )</f>
        <v>#N/A</v>
      </c>
      <c r="O7574" t="e" cm="1">
        <f t="array" ref="O7574">INDEX($B$9:$F$1048576, $J7574, $K7574 )</f>
        <v>#N/A</v>
      </c>
      <c r="P7574" t="str" cm="1">
        <f t="array" ref="P7574">IF( $L7574, TRIM(_xll.IMDP("IR", $G$5&amp;$N7574, $G$6)), "" )</f>
        <v/>
      </c>
      <c r="Q7574" t="b" cm="1">
        <f t="array" ref="Q7574">IF(
    $U$1=1, AND($P7574&lt;&gt;"", $P7574&lt;&gt;"...", $P7574&lt;&gt;"입력오류"),
    IF(
        $U$18=1, AND($P7574&lt;&gt;"", $P7574&lt;&gt;"...", $P7574&lt;&gt;"입력오류", ISNUMBER(FIND(INDEX($T$2:$T$7,$U$1),$P7574))),
        IF(
            $U$17="기타", AND($P7574&lt;&gt;"", $P7574&lt;&gt;"...", $P7574&lt;&gt;"입력오류", NOT(ISNUMBER(FIND($T$21:$T$34,$P7574)))),
            AND($P7574&lt;&gt;"", $P7574&lt;&gt;"...", $P7574&lt;&gt;"입력오류", $T$19=$P7574)
        )
    )
)</f>
        <v>0</v>
      </c>
    </row>
    <row r="7575" spans="9:17">
      <c r="I7575">
        <f t="shared" si="355"/>
        <v>7574</v>
      </c>
      <c r="J7575" t="e">
        <f t="shared" si="356"/>
        <v>#N/A</v>
      </c>
      <c r="K7575" t="e">
        <f t="shared" si="354"/>
        <v>#N/A</v>
      </c>
      <c r="L7575" t="b">
        <f>COUNTIF($N$2:N7575, N7575)=1</f>
        <v>0</v>
      </c>
      <c r="M7575" s="37">
        <f>IF( $Q7575, MAX($M$1:M7574)+1, 0)</f>
        <v>0</v>
      </c>
      <c r="N7575" t="e" cm="1">
        <f t="array" ref="N7575">INDEX($A$9:$F$1048576, $J7575, $K7575 )</f>
        <v>#N/A</v>
      </c>
      <c r="O7575" t="e" cm="1">
        <f t="array" ref="O7575">INDEX($B$9:$F$1048576, $J7575, $K7575 )</f>
        <v>#N/A</v>
      </c>
      <c r="P7575" t="str" cm="1">
        <f t="array" ref="P7575">IF( $L7575, TRIM(_xll.IMDP("IR", $G$5&amp;$N7575, $G$6)), "" )</f>
        <v/>
      </c>
      <c r="Q7575" t="b" cm="1">
        <f t="array" ref="Q7575">IF(
    $U$1=1, AND($P7575&lt;&gt;"", $P7575&lt;&gt;"...", $P7575&lt;&gt;"입력오류"),
    IF(
        $U$18=1, AND($P7575&lt;&gt;"", $P7575&lt;&gt;"...", $P7575&lt;&gt;"입력오류", ISNUMBER(FIND(INDEX($T$2:$T$7,$U$1),$P7575))),
        IF(
            $U$17="기타", AND($P7575&lt;&gt;"", $P7575&lt;&gt;"...", $P7575&lt;&gt;"입력오류", NOT(ISNUMBER(FIND($T$21:$T$34,$P7575)))),
            AND($P7575&lt;&gt;"", $P7575&lt;&gt;"...", $P7575&lt;&gt;"입력오류", $T$19=$P7575)
        )
    )
)</f>
        <v>0</v>
      </c>
    </row>
    <row r="7576" spans="9:17">
      <c r="I7576">
        <f t="shared" si="355"/>
        <v>7575</v>
      </c>
      <c r="J7576" t="e">
        <f t="shared" si="356"/>
        <v>#N/A</v>
      </c>
      <c r="K7576" t="e">
        <f t="shared" si="354"/>
        <v>#N/A</v>
      </c>
      <c r="L7576" t="b">
        <f>COUNTIF($N$2:N7576, N7576)=1</f>
        <v>0</v>
      </c>
      <c r="M7576" s="37">
        <f>IF( $Q7576, MAX($M$1:M7575)+1, 0)</f>
        <v>0</v>
      </c>
      <c r="N7576" t="e" cm="1">
        <f t="array" ref="N7576">INDEX($A$9:$F$1048576, $J7576, $K7576 )</f>
        <v>#N/A</v>
      </c>
      <c r="O7576" t="e" cm="1">
        <f t="array" ref="O7576">INDEX($B$9:$F$1048576, $J7576, $K7576 )</f>
        <v>#N/A</v>
      </c>
      <c r="P7576" t="str" cm="1">
        <f t="array" ref="P7576">IF( $L7576, TRIM(_xll.IMDP("IR", $G$5&amp;$N7576, $G$6)), "" )</f>
        <v/>
      </c>
      <c r="Q7576" t="b" cm="1">
        <f t="array" ref="Q7576">IF(
    $U$1=1, AND($P7576&lt;&gt;"", $P7576&lt;&gt;"...", $P7576&lt;&gt;"입력오류"),
    IF(
        $U$18=1, AND($P7576&lt;&gt;"", $P7576&lt;&gt;"...", $P7576&lt;&gt;"입력오류", ISNUMBER(FIND(INDEX($T$2:$T$7,$U$1),$P7576))),
        IF(
            $U$17="기타", AND($P7576&lt;&gt;"", $P7576&lt;&gt;"...", $P7576&lt;&gt;"입력오류", NOT(ISNUMBER(FIND($T$21:$T$34,$P7576)))),
            AND($P7576&lt;&gt;"", $P7576&lt;&gt;"...", $P7576&lt;&gt;"입력오류", $T$19=$P7576)
        )
    )
)</f>
        <v>0</v>
      </c>
    </row>
    <row r="7577" spans="9:17">
      <c r="I7577">
        <f t="shared" si="355"/>
        <v>7576</v>
      </c>
      <c r="J7577" t="e">
        <f t="shared" si="356"/>
        <v>#N/A</v>
      </c>
      <c r="K7577" t="e">
        <f t="shared" si="354"/>
        <v>#N/A</v>
      </c>
      <c r="L7577" t="b">
        <f>COUNTIF($N$2:N7577, N7577)=1</f>
        <v>0</v>
      </c>
      <c r="M7577" s="37">
        <f>IF( $Q7577, MAX($M$1:M7576)+1, 0)</f>
        <v>0</v>
      </c>
      <c r="N7577" t="e" cm="1">
        <f t="array" ref="N7577">INDEX($A$9:$F$1048576, $J7577, $K7577 )</f>
        <v>#N/A</v>
      </c>
      <c r="O7577" t="e" cm="1">
        <f t="array" ref="O7577">INDEX($B$9:$F$1048576, $J7577, $K7577 )</f>
        <v>#N/A</v>
      </c>
      <c r="P7577" t="str" cm="1">
        <f t="array" ref="P7577">IF( $L7577, TRIM(_xll.IMDP("IR", $G$5&amp;$N7577, $G$6)), "" )</f>
        <v/>
      </c>
      <c r="Q7577" t="b" cm="1">
        <f t="array" ref="Q7577">IF(
    $U$1=1, AND($P7577&lt;&gt;"", $P7577&lt;&gt;"...", $P7577&lt;&gt;"입력오류"),
    IF(
        $U$18=1, AND($P7577&lt;&gt;"", $P7577&lt;&gt;"...", $P7577&lt;&gt;"입력오류", ISNUMBER(FIND(INDEX($T$2:$T$7,$U$1),$P7577))),
        IF(
            $U$17="기타", AND($P7577&lt;&gt;"", $P7577&lt;&gt;"...", $P7577&lt;&gt;"입력오류", NOT(ISNUMBER(FIND($T$21:$T$34,$P7577)))),
            AND($P7577&lt;&gt;"", $P7577&lt;&gt;"...", $P7577&lt;&gt;"입력오류", $T$19=$P7577)
        )
    )
)</f>
        <v>0</v>
      </c>
    </row>
    <row r="7578" spans="9:17">
      <c r="I7578">
        <f t="shared" si="355"/>
        <v>7577</v>
      </c>
      <c r="J7578" t="e">
        <f t="shared" si="356"/>
        <v>#N/A</v>
      </c>
      <c r="K7578" t="e">
        <f t="shared" si="354"/>
        <v>#N/A</v>
      </c>
      <c r="L7578" t="b">
        <f>COUNTIF($N$2:N7578, N7578)=1</f>
        <v>0</v>
      </c>
      <c r="M7578" s="37">
        <f>IF( $Q7578, MAX($M$1:M7577)+1, 0)</f>
        <v>0</v>
      </c>
      <c r="N7578" t="e" cm="1">
        <f t="array" ref="N7578">INDEX($A$9:$F$1048576, $J7578, $K7578 )</f>
        <v>#N/A</v>
      </c>
      <c r="O7578" t="e" cm="1">
        <f t="array" ref="O7578">INDEX($B$9:$F$1048576, $J7578, $K7578 )</f>
        <v>#N/A</v>
      </c>
      <c r="P7578" t="str" cm="1">
        <f t="array" ref="P7578">IF( $L7578, TRIM(_xll.IMDP("IR", $G$5&amp;$N7578, $G$6)), "" )</f>
        <v/>
      </c>
      <c r="Q7578" t="b" cm="1">
        <f t="array" ref="Q7578">IF(
    $U$1=1, AND($P7578&lt;&gt;"", $P7578&lt;&gt;"...", $P7578&lt;&gt;"입력오류"),
    IF(
        $U$18=1, AND($P7578&lt;&gt;"", $P7578&lt;&gt;"...", $P7578&lt;&gt;"입력오류", ISNUMBER(FIND(INDEX($T$2:$T$7,$U$1),$P7578))),
        IF(
            $U$17="기타", AND($P7578&lt;&gt;"", $P7578&lt;&gt;"...", $P7578&lt;&gt;"입력오류", NOT(ISNUMBER(FIND($T$21:$T$34,$P7578)))),
            AND($P7578&lt;&gt;"", $P7578&lt;&gt;"...", $P7578&lt;&gt;"입력오류", $T$19=$P7578)
        )
    )
)</f>
        <v>0</v>
      </c>
    </row>
    <row r="7579" spans="9:17">
      <c r="I7579">
        <f t="shared" si="355"/>
        <v>7578</v>
      </c>
      <c r="J7579" t="e">
        <f t="shared" si="356"/>
        <v>#N/A</v>
      </c>
      <c r="K7579" t="e">
        <f t="shared" si="354"/>
        <v>#N/A</v>
      </c>
      <c r="L7579" t="b">
        <f>COUNTIF($N$2:N7579, N7579)=1</f>
        <v>0</v>
      </c>
      <c r="M7579" s="37">
        <f>IF( $Q7579, MAX($M$1:M7578)+1, 0)</f>
        <v>0</v>
      </c>
      <c r="N7579" t="e" cm="1">
        <f t="array" ref="N7579">INDEX($A$9:$F$1048576, $J7579, $K7579 )</f>
        <v>#N/A</v>
      </c>
      <c r="O7579" t="e" cm="1">
        <f t="array" ref="O7579">INDEX($B$9:$F$1048576, $J7579, $K7579 )</f>
        <v>#N/A</v>
      </c>
      <c r="P7579" t="str" cm="1">
        <f t="array" ref="P7579">IF( $L7579, TRIM(_xll.IMDP("IR", $G$5&amp;$N7579, $G$6)), "" )</f>
        <v/>
      </c>
      <c r="Q7579" t="b" cm="1">
        <f t="array" ref="Q7579">IF(
    $U$1=1, AND($P7579&lt;&gt;"", $P7579&lt;&gt;"...", $P7579&lt;&gt;"입력오류"),
    IF(
        $U$18=1, AND($P7579&lt;&gt;"", $P7579&lt;&gt;"...", $P7579&lt;&gt;"입력오류", ISNUMBER(FIND(INDEX($T$2:$T$7,$U$1),$P7579))),
        IF(
            $U$17="기타", AND($P7579&lt;&gt;"", $P7579&lt;&gt;"...", $P7579&lt;&gt;"입력오류", NOT(ISNUMBER(FIND($T$21:$T$34,$P7579)))),
            AND($P7579&lt;&gt;"", $P7579&lt;&gt;"...", $P7579&lt;&gt;"입력오류", $T$19=$P7579)
        )
    )
)</f>
        <v>0</v>
      </c>
    </row>
    <row r="7580" spans="9:17">
      <c r="I7580">
        <f t="shared" si="355"/>
        <v>7579</v>
      </c>
      <c r="J7580" t="e">
        <f t="shared" si="356"/>
        <v>#N/A</v>
      </c>
      <c r="K7580" t="e">
        <f t="shared" si="354"/>
        <v>#N/A</v>
      </c>
      <c r="L7580" t="b">
        <f>COUNTIF($N$2:N7580, N7580)=1</f>
        <v>0</v>
      </c>
      <c r="M7580" s="37">
        <f>IF( $Q7580, MAX($M$1:M7579)+1, 0)</f>
        <v>0</v>
      </c>
      <c r="N7580" t="e" cm="1">
        <f t="array" ref="N7580">INDEX($A$9:$F$1048576, $J7580, $K7580 )</f>
        <v>#N/A</v>
      </c>
      <c r="O7580" t="e" cm="1">
        <f t="array" ref="O7580">INDEX($B$9:$F$1048576, $J7580, $K7580 )</f>
        <v>#N/A</v>
      </c>
      <c r="P7580" t="str" cm="1">
        <f t="array" ref="P7580">IF( $L7580, TRIM(_xll.IMDP("IR", $G$5&amp;$N7580, $G$6)), "" )</f>
        <v/>
      </c>
      <c r="Q7580" t="b" cm="1">
        <f t="array" ref="Q7580">IF(
    $U$1=1, AND($P7580&lt;&gt;"", $P7580&lt;&gt;"...", $P7580&lt;&gt;"입력오류"),
    IF(
        $U$18=1, AND($P7580&lt;&gt;"", $P7580&lt;&gt;"...", $P7580&lt;&gt;"입력오류", ISNUMBER(FIND(INDEX($T$2:$T$7,$U$1),$P7580))),
        IF(
            $U$17="기타", AND($P7580&lt;&gt;"", $P7580&lt;&gt;"...", $P7580&lt;&gt;"입력오류", NOT(ISNUMBER(FIND($T$21:$T$34,$P7580)))),
            AND($P7580&lt;&gt;"", $P7580&lt;&gt;"...", $P7580&lt;&gt;"입력오류", $T$19=$P7580)
        )
    )
)</f>
        <v>0</v>
      </c>
    </row>
    <row r="7581" spans="9:17">
      <c r="I7581">
        <f t="shared" si="355"/>
        <v>7580</v>
      </c>
      <c r="J7581" t="e">
        <f t="shared" si="356"/>
        <v>#N/A</v>
      </c>
      <c r="K7581" t="e">
        <f t="shared" si="354"/>
        <v>#N/A</v>
      </c>
      <c r="L7581" t="b">
        <f>COUNTIF($N$2:N7581, N7581)=1</f>
        <v>0</v>
      </c>
      <c r="M7581" s="37">
        <f>IF( $Q7581, MAX($M$1:M7580)+1, 0)</f>
        <v>0</v>
      </c>
      <c r="N7581" t="e" cm="1">
        <f t="array" ref="N7581">INDEX($A$9:$F$1048576, $J7581, $K7581 )</f>
        <v>#N/A</v>
      </c>
      <c r="O7581" t="e" cm="1">
        <f t="array" ref="O7581">INDEX($B$9:$F$1048576, $J7581, $K7581 )</f>
        <v>#N/A</v>
      </c>
      <c r="P7581" t="str" cm="1">
        <f t="array" ref="P7581">IF( $L7581, TRIM(_xll.IMDP("IR", $G$5&amp;$N7581, $G$6)), "" )</f>
        <v/>
      </c>
      <c r="Q7581" t="b" cm="1">
        <f t="array" ref="Q7581">IF(
    $U$1=1, AND($P7581&lt;&gt;"", $P7581&lt;&gt;"...", $P7581&lt;&gt;"입력오류"),
    IF(
        $U$18=1, AND($P7581&lt;&gt;"", $P7581&lt;&gt;"...", $P7581&lt;&gt;"입력오류", ISNUMBER(FIND(INDEX($T$2:$T$7,$U$1),$P7581))),
        IF(
            $U$17="기타", AND($P7581&lt;&gt;"", $P7581&lt;&gt;"...", $P7581&lt;&gt;"입력오류", NOT(ISNUMBER(FIND($T$21:$T$34,$P7581)))),
            AND($P7581&lt;&gt;"", $P7581&lt;&gt;"...", $P7581&lt;&gt;"입력오류", $T$19=$P7581)
        )
    )
)</f>
        <v>0</v>
      </c>
    </row>
    <row r="7582" spans="9:17">
      <c r="I7582">
        <f t="shared" si="355"/>
        <v>7581</v>
      </c>
      <c r="J7582" t="e">
        <f t="shared" si="356"/>
        <v>#N/A</v>
      </c>
      <c r="K7582" t="e">
        <f t="shared" si="354"/>
        <v>#N/A</v>
      </c>
      <c r="L7582" t="b">
        <f>COUNTIF($N$2:N7582, N7582)=1</f>
        <v>0</v>
      </c>
      <c r="M7582" s="37">
        <f>IF( $Q7582, MAX($M$1:M7581)+1, 0)</f>
        <v>0</v>
      </c>
      <c r="N7582" t="e" cm="1">
        <f t="array" ref="N7582">INDEX($A$9:$F$1048576, $J7582, $K7582 )</f>
        <v>#N/A</v>
      </c>
      <c r="O7582" t="e" cm="1">
        <f t="array" ref="O7582">INDEX($B$9:$F$1048576, $J7582, $K7582 )</f>
        <v>#N/A</v>
      </c>
      <c r="P7582" t="str" cm="1">
        <f t="array" ref="P7582">IF( $L7582, TRIM(_xll.IMDP("IR", $G$5&amp;$N7582, $G$6)), "" )</f>
        <v/>
      </c>
      <c r="Q7582" t="b" cm="1">
        <f t="array" ref="Q7582">IF(
    $U$1=1, AND($P7582&lt;&gt;"", $P7582&lt;&gt;"...", $P7582&lt;&gt;"입력오류"),
    IF(
        $U$18=1, AND($P7582&lt;&gt;"", $P7582&lt;&gt;"...", $P7582&lt;&gt;"입력오류", ISNUMBER(FIND(INDEX($T$2:$T$7,$U$1),$P7582))),
        IF(
            $U$17="기타", AND($P7582&lt;&gt;"", $P7582&lt;&gt;"...", $P7582&lt;&gt;"입력오류", NOT(ISNUMBER(FIND($T$21:$T$34,$P7582)))),
            AND($P7582&lt;&gt;"", $P7582&lt;&gt;"...", $P7582&lt;&gt;"입력오류", $T$19=$P7582)
        )
    )
)</f>
        <v>0</v>
      </c>
    </row>
    <row r="7583" spans="9:17">
      <c r="I7583">
        <f t="shared" si="355"/>
        <v>7582</v>
      </c>
      <c r="J7583" t="e">
        <f t="shared" si="356"/>
        <v>#N/A</v>
      </c>
      <c r="K7583" t="e">
        <f t="shared" si="354"/>
        <v>#N/A</v>
      </c>
      <c r="L7583" t="b">
        <f>COUNTIF($N$2:N7583, N7583)=1</f>
        <v>0</v>
      </c>
      <c r="M7583" s="37">
        <f>IF( $Q7583, MAX($M$1:M7582)+1, 0)</f>
        <v>0</v>
      </c>
      <c r="N7583" t="e" cm="1">
        <f t="array" ref="N7583">INDEX($A$9:$F$1048576, $J7583, $K7583 )</f>
        <v>#N/A</v>
      </c>
      <c r="O7583" t="e" cm="1">
        <f t="array" ref="O7583">INDEX($B$9:$F$1048576, $J7583, $K7583 )</f>
        <v>#N/A</v>
      </c>
      <c r="P7583" t="str" cm="1">
        <f t="array" ref="P7583">IF( $L7583, TRIM(_xll.IMDP("IR", $G$5&amp;$N7583, $G$6)), "" )</f>
        <v/>
      </c>
      <c r="Q7583" t="b" cm="1">
        <f t="array" ref="Q7583">IF(
    $U$1=1, AND($P7583&lt;&gt;"", $P7583&lt;&gt;"...", $P7583&lt;&gt;"입력오류"),
    IF(
        $U$18=1, AND($P7583&lt;&gt;"", $P7583&lt;&gt;"...", $P7583&lt;&gt;"입력오류", ISNUMBER(FIND(INDEX($T$2:$T$7,$U$1),$P7583))),
        IF(
            $U$17="기타", AND($P7583&lt;&gt;"", $P7583&lt;&gt;"...", $P7583&lt;&gt;"입력오류", NOT(ISNUMBER(FIND($T$21:$T$34,$P7583)))),
            AND($P7583&lt;&gt;"", $P7583&lt;&gt;"...", $P7583&lt;&gt;"입력오류", $T$19=$P7583)
        )
    )
)</f>
        <v>0</v>
      </c>
    </row>
    <row r="7584" spans="9:17">
      <c r="I7584">
        <f t="shared" si="355"/>
        <v>7583</v>
      </c>
      <c r="J7584" t="e">
        <f t="shared" si="356"/>
        <v>#N/A</v>
      </c>
      <c r="K7584" t="e">
        <f t="shared" si="354"/>
        <v>#N/A</v>
      </c>
      <c r="L7584" t="b">
        <f>COUNTIF($N$2:N7584, N7584)=1</f>
        <v>0</v>
      </c>
      <c r="M7584" s="37">
        <f>IF( $Q7584, MAX($M$1:M7583)+1, 0)</f>
        <v>0</v>
      </c>
      <c r="N7584" t="e" cm="1">
        <f t="array" ref="N7584">INDEX($A$9:$F$1048576, $J7584, $K7584 )</f>
        <v>#N/A</v>
      </c>
      <c r="O7584" t="e" cm="1">
        <f t="array" ref="O7584">INDEX($B$9:$F$1048576, $J7584, $K7584 )</f>
        <v>#N/A</v>
      </c>
      <c r="P7584" t="str" cm="1">
        <f t="array" ref="P7584">IF( $L7584, TRIM(_xll.IMDP("IR", $G$5&amp;$N7584, $G$6)), "" )</f>
        <v/>
      </c>
      <c r="Q7584" t="b" cm="1">
        <f t="array" ref="Q7584">IF(
    $U$1=1, AND($P7584&lt;&gt;"", $P7584&lt;&gt;"...", $P7584&lt;&gt;"입력오류"),
    IF(
        $U$18=1, AND($P7584&lt;&gt;"", $P7584&lt;&gt;"...", $P7584&lt;&gt;"입력오류", ISNUMBER(FIND(INDEX($T$2:$T$7,$U$1),$P7584))),
        IF(
            $U$17="기타", AND($P7584&lt;&gt;"", $P7584&lt;&gt;"...", $P7584&lt;&gt;"입력오류", NOT(ISNUMBER(FIND($T$21:$T$34,$P7584)))),
            AND($P7584&lt;&gt;"", $P7584&lt;&gt;"...", $P7584&lt;&gt;"입력오류", $T$19=$P7584)
        )
    )
)</f>
        <v>0</v>
      </c>
    </row>
    <row r="7585" spans="9:17">
      <c r="I7585">
        <f t="shared" si="355"/>
        <v>7584</v>
      </c>
      <c r="J7585" t="e">
        <f t="shared" si="356"/>
        <v>#N/A</v>
      </c>
      <c r="K7585" t="e">
        <f t="shared" si="354"/>
        <v>#N/A</v>
      </c>
      <c r="L7585" t="b">
        <f>COUNTIF($N$2:N7585, N7585)=1</f>
        <v>0</v>
      </c>
      <c r="M7585" s="37">
        <f>IF( $Q7585, MAX($M$1:M7584)+1, 0)</f>
        <v>0</v>
      </c>
      <c r="N7585" t="e" cm="1">
        <f t="array" ref="N7585">INDEX($A$9:$F$1048576, $J7585, $K7585 )</f>
        <v>#N/A</v>
      </c>
      <c r="O7585" t="e" cm="1">
        <f t="array" ref="O7585">INDEX($B$9:$F$1048576, $J7585, $K7585 )</f>
        <v>#N/A</v>
      </c>
      <c r="P7585" t="str" cm="1">
        <f t="array" ref="P7585">IF( $L7585, TRIM(_xll.IMDP("IR", $G$5&amp;$N7585, $G$6)), "" )</f>
        <v/>
      </c>
      <c r="Q7585" t="b" cm="1">
        <f t="array" ref="Q7585">IF(
    $U$1=1, AND($P7585&lt;&gt;"", $P7585&lt;&gt;"...", $P7585&lt;&gt;"입력오류"),
    IF(
        $U$18=1, AND($P7585&lt;&gt;"", $P7585&lt;&gt;"...", $P7585&lt;&gt;"입력오류", ISNUMBER(FIND(INDEX($T$2:$T$7,$U$1),$P7585))),
        IF(
            $U$17="기타", AND($P7585&lt;&gt;"", $P7585&lt;&gt;"...", $P7585&lt;&gt;"입력오류", NOT(ISNUMBER(FIND($T$21:$T$34,$P7585)))),
            AND($P7585&lt;&gt;"", $P7585&lt;&gt;"...", $P7585&lt;&gt;"입력오류", $T$19=$P7585)
        )
    )
)</f>
        <v>0</v>
      </c>
    </row>
    <row r="7586" spans="9:17">
      <c r="I7586">
        <f t="shared" si="355"/>
        <v>7585</v>
      </c>
      <c r="J7586" t="e">
        <f t="shared" si="356"/>
        <v>#N/A</v>
      </c>
      <c r="K7586" t="e">
        <f t="shared" si="354"/>
        <v>#N/A</v>
      </c>
      <c r="L7586" t="b">
        <f>COUNTIF($N$2:N7586, N7586)=1</f>
        <v>0</v>
      </c>
      <c r="M7586" s="37">
        <f>IF( $Q7586, MAX($M$1:M7585)+1, 0)</f>
        <v>0</v>
      </c>
      <c r="N7586" t="e" cm="1">
        <f t="array" ref="N7586">INDEX($A$9:$F$1048576, $J7586, $K7586 )</f>
        <v>#N/A</v>
      </c>
      <c r="O7586" t="e" cm="1">
        <f t="array" ref="O7586">INDEX($B$9:$F$1048576, $J7586, $K7586 )</f>
        <v>#N/A</v>
      </c>
      <c r="P7586" t="str" cm="1">
        <f t="array" ref="P7586">IF( $L7586, TRIM(_xll.IMDP("IR", $G$5&amp;$N7586, $G$6)), "" )</f>
        <v/>
      </c>
      <c r="Q7586" t="b" cm="1">
        <f t="array" ref="Q7586">IF(
    $U$1=1, AND($P7586&lt;&gt;"", $P7586&lt;&gt;"...", $P7586&lt;&gt;"입력오류"),
    IF(
        $U$18=1, AND($P7586&lt;&gt;"", $P7586&lt;&gt;"...", $P7586&lt;&gt;"입력오류", ISNUMBER(FIND(INDEX($T$2:$T$7,$U$1),$P7586))),
        IF(
            $U$17="기타", AND($P7586&lt;&gt;"", $P7586&lt;&gt;"...", $P7586&lt;&gt;"입력오류", NOT(ISNUMBER(FIND($T$21:$T$34,$P7586)))),
            AND($P7586&lt;&gt;"", $P7586&lt;&gt;"...", $P7586&lt;&gt;"입력오류", $T$19=$P7586)
        )
    )
)</f>
        <v>0</v>
      </c>
    </row>
    <row r="7587" spans="9:17">
      <c r="I7587">
        <f t="shared" si="355"/>
        <v>7586</v>
      </c>
      <c r="J7587" t="e">
        <f t="shared" si="356"/>
        <v>#N/A</v>
      </c>
      <c r="K7587" t="e">
        <f t="shared" si="354"/>
        <v>#N/A</v>
      </c>
      <c r="L7587" t="b">
        <f>COUNTIF($N$2:N7587, N7587)=1</f>
        <v>0</v>
      </c>
      <c r="M7587" s="37">
        <f>IF( $Q7587, MAX($M$1:M7586)+1, 0)</f>
        <v>0</v>
      </c>
      <c r="N7587" t="e" cm="1">
        <f t="array" ref="N7587">INDEX($A$9:$F$1048576, $J7587, $K7587 )</f>
        <v>#N/A</v>
      </c>
      <c r="O7587" t="e" cm="1">
        <f t="array" ref="O7587">INDEX($B$9:$F$1048576, $J7587, $K7587 )</f>
        <v>#N/A</v>
      </c>
      <c r="P7587" t="str" cm="1">
        <f t="array" ref="P7587">IF( $L7587, TRIM(_xll.IMDP("IR", $G$5&amp;$N7587, $G$6)), "" )</f>
        <v/>
      </c>
      <c r="Q7587" t="b" cm="1">
        <f t="array" ref="Q7587">IF(
    $U$1=1, AND($P7587&lt;&gt;"", $P7587&lt;&gt;"...", $P7587&lt;&gt;"입력오류"),
    IF(
        $U$18=1, AND($P7587&lt;&gt;"", $P7587&lt;&gt;"...", $P7587&lt;&gt;"입력오류", ISNUMBER(FIND(INDEX($T$2:$T$7,$U$1),$P7587))),
        IF(
            $U$17="기타", AND($P7587&lt;&gt;"", $P7587&lt;&gt;"...", $P7587&lt;&gt;"입력오류", NOT(ISNUMBER(FIND($T$21:$T$34,$P7587)))),
            AND($P7587&lt;&gt;"", $P7587&lt;&gt;"...", $P7587&lt;&gt;"입력오류", $T$19=$P7587)
        )
    )
)</f>
        <v>0</v>
      </c>
    </row>
    <row r="7588" spans="9:17">
      <c r="I7588">
        <f t="shared" si="355"/>
        <v>7587</v>
      </c>
      <c r="J7588" t="e">
        <f t="shared" si="356"/>
        <v>#N/A</v>
      </c>
      <c r="K7588" t="e">
        <f t="shared" si="354"/>
        <v>#N/A</v>
      </c>
      <c r="L7588" t="b">
        <f>COUNTIF($N$2:N7588, N7588)=1</f>
        <v>0</v>
      </c>
      <c r="M7588" s="37">
        <f>IF( $Q7588, MAX($M$1:M7587)+1, 0)</f>
        <v>0</v>
      </c>
      <c r="N7588" t="e" cm="1">
        <f t="array" ref="N7588">INDEX($A$9:$F$1048576, $J7588, $K7588 )</f>
        <v>#N/A</v>
      </c>
      <c r="O7588" t="e" cm="1">
        <f t="array" ref="O7588">INDEX($B$9:$F$1048576, $J7588, $K7588 )</f>
        <v>#N/A</v>
      </c>
      <c r="P7588" t="str" cm="1">
        <f t="array" ref="P7588">IF( $L7588, TRIM(_xll.IMDP("IR", $G$5&amp;$N7588, $G$6)), "" )</f>
        <v/>
      </c>
      <c r="Q7588" t="b" cm="1">
        <f t="array" ref="Q7588">IF(
    $U$1=1, AND($P7588&lt;&gt;"", $P7588&lt;&gt;"...", $P7588&lt;&gt;"입력오류"),
    IF(
        $U$18=1, AND($P7588&lt;&gt;"", $P7588&lt;&gt;"...", $P7588&lt;&gt;"입력오류", ISNUMBER(FIND(INDEX($T$2:$T$7,$U$1),$P7588))),
        IF(
            $U$17="기타", AND($P7588&lt;&gt;"", $P7588&lt;&gt;"...", $P7588&lt;&gt;"입력오류", NOT(ISNUMBER(FIND($T$21:$T$34,$P7588)))),
            AND($P7588&lt;&gt;"", $P7588&lt;&gt;"...", $P7588&lt;&gt;"입력오류", $T$19=$P7588)
        )
    )
)</f>
        <v>0</v>
      </c>
    </row>
    <row r="7589" spans="9:17">
      <c r="I7589">
        <f t="shared" si="355"/>
        <v>7588</v>
      </c>
      <c r="J7589" t="e">
        <f t="shared" si="356"/>
        <v>#N/A</v>
      </c>
      <c r="K7589" t="e">
        <f t="shared" si="354"/>
        <v>#N/A</v>
      </c>
      <c r="L7589" t="b">
        <f>COUNTIF($N$2:N7589, N7589)=1</f>
        <v>0</v>
      </c>
      <c r="M7589" s="37">
        <f>IF( $Q7589, MAX($M$1:M7588)+1, 0)</f>
        <v>0</v>
      </c>
      <c r="N7589" t="e" cm="1">
        <f t="array" ref="N7589">INDEX($A$9:$F$1048576, $J7589, $K7589 )</f>
        <v>#N/A</v>
      </c>
      <c r="O7589" t="e" cm="1">
        <f t="array" ref="O7589">INDEX($B$9:$F$1048576, $J7589, $K7589 )</f>
        <v>#N/A</v>
      </c>
      <c r="P7589" t="str" cm="1">
        <f t="array" ref="P7589">IF( $L7589, TRIM(_xll.IMDP("IR", $G$5&amp;$N7589, $G$6)), "" )</f>
        <v/>
      </c>
      <c r="Q7589" t="b" cm="1">
        <f t="array" ref="Q7589">IF(
    $U$1=1, AND($P7589&lt;&gt;"", $P7589&lt;&gt;"...", $P7589&lt;&gt;"입력오류"),
    IF(
        $U$18=1, AND($P7589&lt;&gt;"", $P7589&lt;&gt;"...", $P7589&lt;&gt;"입력오류", ISNUMBER(FIND(INDEX($T$2:$T$7,$U$1),$P7589))),
        IF(
            $U$17="기타", AND($P7589&lt;&gt;"", $P7589&lt;&gt;"...", $P7589&lt;&gt;"입력오류", NOT(ISNUMBER(FIND($T$21:$T$34,$P7589)))),
            AND($P7589&lt;&gt;"", $P7589&lt;&gt;"...", $P7589&lt;&gt;"입력오류", $T$19=$P7589)
        )
    )
)</f>
        <v>0</v>
      </c>
    </row>
    <row r="7590" spans="9:17">
      <c r="I7590">
        <f t="shared" si="355"/>
        <v>7589</v>
      </c>
      <c r="J7590" t="e">
        <f t="shared" si="356"/>
        <v>#N/A</v>
      </c>
      <c r="K7590" t="e">
        <f t="shared" si="354"/>
        <v>#N/A</v>
      </c>
      <c r="L7590" t="b">
        <f>COUNTIF($N$2:N7590, N7590)=1</f>
        <v>0</v>
      </c>
      <c r="M7590" s="37">
        <f>IF( $Q7590, MAX($M$1:M7589)+1, 0)</f>
        <v>0</v>
      </c>
      <c r="N7590" t="e" cm="1">
        <f t="array" ref="N7590">INDEX($A$9:$F$1048576, $J7590, $K7590 )</f>
        <v>#N/A</v>
      </c>
      <c r="O7590" t="e" cm="1">
        <f t="array" ref="O7590">INDEX($B$9:$F$1048576, $J7590, $K7590 )</f>
        <v>#N/A</v>
      </c>
      <c r="P7590" t="str" cm="1">
        <f t="array" ref="P7590">IF( $L7590, TRIM(_xll.IMDP("IR", $G$5&amp;$N7590, $G$6)), "" )</f>
        <v/>
      </c>
      <c r="Q7590" t="b" cm="1">
        <f t="array" ref="Q7590">IF(
    $U$1=1, AND($P7590&lt;&gt;"", $P7590&lt;&gt;"...", $P7590&lt;&gt;"입력오류"),
    IF(
        $U$18=1, AND($P7590&lt;&gt;"", $P7590&lt;&gt;"...", $P7590&lt;&gt;"입력오류", ISNUMBER(FIND(INDEX($T$2:$T$7,$U$1),$P7590))),
        IF(
            $U$17="기타", AND($P7590&lt;&gt;"", $P7590&lt;&gt;"...", $P7590&lt;&gt;"입력오류", NOT(ISNUMBER(FIND($T$21:$T$34,$P7590)))),
            AND($P7590&lt;&gt;"", $P7590&lt;&gt;"...", $P7590&lt;&gt;"입력오류", $T$19=$P7590)
        )
    )
)</f>
        <v>0</v>
      </c>
    </row>
    <row r="7591" spans="9:17">
      <c r="I7591">
        <f t="shared" si="355"/>
        <v>7590</v>
      </c>
      <c r="J7591" t="e">
        <f t="shared" si="356"/>
        <v>#N/A</v>
      </c>
      <c r="K7591" t="e">
        <f t="shared" si="354"/>
        <v>#N/A</v>
      </c>
      <c r="L7591" t="b">
        <f>COUNTIF($N$2:N7591, N7591)=1</f>
        <v>0</v>
      </c>
      <c r="M7591" s="37">
        <f>IF( $Q7591, MAX($M$1:M7590)+1, 0)</f>
        <v>0</v>
      </c>
      <c r="N7591" t="e" cm="1">
        <f t="array" ref="N7591">INDEX($A$9:$F$1048576, $J7591, $K7591 )</f>
        <v>#N/A</v>
      </c>
      <c r="O7591" t="e" cm="1">
        <f t="array" ref="O7591">INDEX($B$9:$F$1048576, $J7591, $K7591 )</f>
        <v>#N/A</v>
      </c>
      <c r="P7591" t="str" cm="1">
        <f t="array" ref="P7591">IF( $L7591, TRIM(_xll.IMDP("IR", $G$5&amp;$N7591, $G$6)), "" )</f>
        <v/>
      </c>
      <c r="Q7591" t="b" cm="1">
        <f t="array" ref="Q7591">IF(
    $U$1=1, AND($P7591&lt;&gt;"", $P7591&lt;&gt;"...", $P7591&lt;&gt;"입력오류"),
    IF(
        $U$18=1, AND($P7591&lt;&gt;"", $P7591&lt;&gt;"...", $P7591&lt;&gt;"입력오류", ISNUMBER(FIND(INDEX($T$2:$T$7,$U$1),$P7591))),
        IF(
            $U$17="기타", AND($P7591&lt;&gt;"", $P7591&lt;&gt;"...", $P7591&lt;&gt;"입력오류", NOT(ISNUMBER(FIND($T$21:$T$34,$P7591)))),
            AND($P7591&lt;&gt;"", $P7591&lt;&gt;"...", $P7591&lt;&gt;"입력오류", $T$19=$P7591)
        )
    )
)</f>
        <v>0</v>
      </c>
    </row>
    <row r="7592" spans="9:17">
      <c r="I7592">
        <f t="shared" si="355"/>
        <v>7591</v>
      </c>
      <c r="J7592" t="e">
        <f t="shared" si="356"/>
        <v>#N/A</v>
      </c>
      <c r="K7592" t="e">
        <f t="shared" si="354"/>
        <v>#N/A</v>
      </c>
      <c r="L7592" t="b">
        <f>COUNTIF($N$2:N7592, N7592)=1</f>
        <v>0</v>
      </c>
      <c r="M7592" s="37">
        <f>IF( $Q7592, MAX($M$1:M7591)+1, 0)</f>
        <v>0</v>
      </c>
      <c r="N7592" t="e" cm="1">
        <f t="array" ref="N7592">INDEX($A$9:$F$1048576, $J7592, $K7592 )</f>
        <v>#N/A</v>
      </c>
      <c r="O7592" t="e" cm="1">
        <f t="array" ref="O7592">INDEX($B$9:$F$1048576, $J7592, $K7592 )</f>
        <v>#N/A</v>
      </c>
      <c r="P7592" t="str" cm="1">
        <f t="array" ref="P7592">IF( $L7592, TRIM(_xll.IMDP("IR", $G$5&amp;$N7592, $G$6)), "" )</f>
        <v/>
      </c>
      <c r="Q7592" t="b" cm="1">
        <f t="array" ref="Q7592">IF(
    $U$1=1, AND($P7592&lt;&gt;"", $P7592&lt;&gt;"...", $P7592&lt;&gt;"입력오류"),
    IF(
        $U$18=1, AND($P7592&lt;&gt;"", $P7592&lt;&gt;"...", $P7592&lt;&gt;"입력오류", ISNUMBER(FIND(INDEX($T$2:$T$7,$U$1),$P7592))),
        IF(
            $U$17="기타", AND($P7592&lt;&gt;"", $P7592&lt;&gt;"...", $P7592&lt;&gt;"입력오류", NOT(ISNUMBER(FIND($T$21:$T$34,$P7592)))),
            AND($P7592&lt;&gt;"", $P7592&lt;&gt;"...", $P7592&lt;&gt;"입력오류", $T$19=$P7592)
        )
    )
)</f>
        <v>0</v>
      </c>
    </row>
    <row r="7593" spans="9:17">
      <c r="I7593">
        <f t="shared" si="355"/>
        <v>7592</v>
      </c>
      <c r="J7593" t="e">
        <f t="shared" si="356"/>
        <v>#N/A</v>
      </c>
      <c r="K7593" t="e">
        <f t="shared" si="354"/>
        <v>#N/A</v>
      </c>
      <c r="L7593" t="b">
        <f>COUNTIF($N$2:N7593, N7593)=1</f>
        <v>0</v>
      </c>
      <c r="M7593" s="37">
        <f>IF( $Q7593, MAX($M$1:M7592)+1, 0)</f>
        <v>0</v>
      </c>
      <c r="N7593" t="e" cm="1">
        <f t="array" ref="N7593">INDEX($A$9:$F$1048576, $J7593, $K7593 )</f>
        <v>#N/A</v>
      </c>
      <c r="O7593" t="e" cm="1">
        <f t="array" ref="O7593">INDEX($B$9:$F$1048576, $J7593, $K7593 )</f>
        <v>#N/A</v>
      </c>
      <c r="P7593" t="str" cm="1">
        <f t="array" ref="P7593">IF( $L7593, TRIM(_xll.IMDP("IR", $G$5&amp;$N7593, $G$6)), "" )</f>
        <v/>
      </c>
      <c r="Q7593" t="b" cm="1">
        <f t="array" ref="Q7593">IF(
    $U$1=1, AND($P7593&lt;&gt;"", $P7593&lt;&gt;"...", $P7593&lt;&gt;"입력오류"),
    IF(
        $U$18=1, AND($P7593&lt;&gt;"", $P7593&lt;&gt;"...", $P7593&lt;&gt;"입력오류", ISNUMBER(FIND(INDEX($T$2:$T$7,$U$1),$P7593))),
        IF(
            $U$17="기타", AND($P7593&lt;&gt;"", $P7593&lt;&gt;"...", $P7593&lt;&gt;"입력오류", NOT(ISNUMBER(FIND($T$21:$T$34,$P7593)))),
            AND($P7593&lt;&gt;"", $P7593&lt;&gt;"...", $P7593&lt;&gt;"입력오류", $T$19=$P7593)
        )
    )
)</f>
        <v>0</v>
      </c>
    </row>
    <row r="7594" spans="9:17">
      <c r="I7594">
        <f t="shared" si="355"/>
        <v>7593</v>
      </c>
      <c r="J7594" t="e">
        <f t="shared" si="356"/>
        <v>#N/A</v>
      </c>
      <c r="K7594" t="e">
        <f t="shared" si="354"/>
        <v>#N/A</v>
      </c>
      <c r="L7594" t="b">
        <f>COUNTIF($N$2:N7594, N7594)=1</f>
        <v>0</v>
      </c>
      <c r="M7594" s="37">
        <f>IF( $Q7594, MAX($M$1:M7593)+1, 0)</f>
        <v>0</v>
      </c>
      <c r="N7594" t="e" cm="1">
        <f t="array" ref="N7594">INDEX($A$9:$F$1048576, $J7594, $K7594 )</f>
        <v>#N/A</v>
      </c>
      <c r="O7594" t="e" cm="1">
        <f t="array" ref="O7594">INDEX($B$9:$F$1048576, $J7594, $K7594 )</f>
        <v>#N/A</v>
      </c>
      <c r="P7594" t="str" cm="1">
        <f t="array" ref="P7594">IF( $L7594, TRIM(_xll.IMDP("IR", $G$5&amp;$N7594, $G$6)), "" )</f>
        <v/>
      </c>
      <c r="Q7594" t="b" cm="1">
        <f t="array" ref="Q7594">IF(
    $U$1=1, AND($P7594&lt;&gt;"", $P7594&lt;&gt;"...", $P7594&lt;&gt;"입력오류"),
    IF(
        $U$18=1, AND($P7594&lt;&gt;"", $P7594&lt;&gt;"...", $P7594&lt;&gt;"입력오류", ISNUMBER(FIND(INDEX($T$2:$T$7,$U$1),$P7594))),
        IF(
            $U$17="기타", AND($P7594&lt;&gt;"", $P7594&lt;&gt;"...", $P7594&lt;&gt;"입력오류", NOT(ISNUMBER(FIND($T$21:$T$34,$P7594)))),
            AND($P7594&lt;&gt;"", $P7594&lt;&gt;"...", $P7594&lt;&gt;"입력오류", $T$19=$P7594)
        )
    )
)</f>
        <v>0</v>
      </c>
    </row>
    <row r="7595" spans="9:17">
      <c r="I7595">
        <f t="shared" si="355"/>
        <v>7594</v>
      </c>
      <c r="J7595" t="e">
        <f t="shared" si="356"/>
        <v>#N/A</v>
      </c>
      <c r="K7595" t="e">
        <f t="shared" si="354"/>
        <v>#N/A</v>
      </c>
      <c r="L7595" t="b">
        <f>COUNTIF($N$2:N7595, N7595)=1</f>
        <v>0</v>
      </c>
      <c r="M7595" s="37">
        <f>IF( $Q7595, MAX($M$1:M7594)+1, 0)</f>
        <v>0</v>
      </c>
      <c r="N7595" t="e" cm="1">
        <f t="array" ref="N7595">INDEX($A$9:$F$1048576, $J7595, $K7595 )</f>
        <v>#N/A</v>
      </c>
      <c r="O7595" t="e" cm="1">
        <f t="array" ref="O7595">INDEX($B$9:$F$1048576, $J7595, $K7595 )</f>
        <v>#N/A</v>
      </c>
      <c r="P7595" t="str" cm="1">
        <f t="array" ref="P7595">IF( $L7595, TRIM(_xll.IMDP("IR", $G$5&amp;$N7595, $G$6)), "" )</f>
        <v/>
      </c>
      <c r="Q7595" t="b" cm="1">
        <f t="array" ref="Q7595">IF(
    $U$1=1, AND($P7595&lt;&gt;"", $P7595&lt;&gt;"...", $P7595&lt;&gt;"입력오류"),
    IF(
        $U$18=1, AND($P7595&lt;&gt;"", $P7595&lt;&gt;"...", $P7595&lt;&gt;"입력오류", ISNUMBER(FIND(INDEX($T$2:$T$7,$U$1),$P7595))),
        IF(
            $U$17="기타", AND($P7595&lt;&gt;"", $P7595&lt;&gt;"...", $P7595&lt;&gt;"입력오류", NOT(ISNUMBER(FIND($T$21:$T$34,$P7595)))),
            AND($P7595&lt;&gt;"", $P7595&lt;&gt;"...", $P7595&lt;&gt;"입력오류", $T$19=$P7595)
        )
    )
)</f>
        <v>0</v>
      </c>
    </row>
    <row r="7596" spans="9:17">
      <c r="I7596">
        <f t="shared" si="355"/>
        <v>7595</v>
      </c>
      <c r="J7596" t="e">
        <f t="shared" si="356"/>
        <v>#N/A</v>
      </c>
      <c r="K7596" t="e">
        <f t="shared" si="354"/>
        <v>#N/A</v>
      </c>
      <c r="L7596" t="b">
        <f>COUNTIF($N$2:N7596, N7596)=1</f>
        <v>0</v>
      </c>
      <c r="M7596" s="37">
        <f>IF( $Q7596, MAX($M$1:M7595)+1, 0)</f>
        <v>0</v>
      </c>
      <c r="N7596" t="e" cm="1">
        <f t="array" ref="N7596">INDEX($A$9:$F$1048576, $J7596, $K7596 )</f>
        <v>#N/A</v>
      </c>
      <c r="O7596" t="e" cm="1">
        <f t="array" ref="O7596">INDEX($B$9:$F$1048576, $J7596, $K7596 )</f>
        <v>#N/A</v>
      </c>
      <c r="P7596" t="str" cm="1">
        <f t="array" ref="P7596">IF( $L7596, TRIM(_xll.IMDP("IR", $G$5&amp;$N7596, $G$6)), "" )</f>
        <v/>
      </c>
      <c r="Q7596" t="b" cm="1">
        <f t="array" ref="Q7596">IF(
    $U$1=1, AND($P7596&lt;&gt;"", $P7596&lt;&gt;"...", $P7596&lt;&gt;"입력오류"),
    IF(
        $U$18=1, AND($P7596&lt;&gt;"", $P7596&lt;&gt;"...", $P7596&lt;&gt;"입력오류", ISNUMBER(FIND(INDEX($T$2:$T$7,$U$1),$P7596))),
        IF(
            $U$17="기타", AND($P7596&lt;&gt;"", $P7596&lt;&gt;"...", $P7596&lt;&gt;"입력오류", NOT(ISNUMBER(FIND($T$21:$T$34,$P7596)))),
            AND($P7596&lt;&gt;"", $P7596&lt;&gt;"...", $P7596&lt;&gt;"입력오류", $T$19=$P7596)
        )
    )
)</f>
        <v>0</v>
      </c>
    </row>
    <row r="7597" spans="9:17">
      <c r="I7597">
        <f t="shared" si="355"/>
        <v>7596</v>
      </c>
      <c r="J7597" t="e">
        <f t="shared" si="356"/>
        <v>#N/A</v>
      </c>
      <c r="K7597" t="e">
        <f t="shared" si="354"/>
        <v>#N/A</v>
      </c>
      <c r="L7597" t="b">
        <f>COUNTIF($N$2:N7597, N7597)=1</f>
        <v>0</v>
      </c>
      <c r="M7597" s="37">
        <f>IF( $Q7597, MAX($M$1:M7596)+1, 0)</f>
        <v>0</v>
      </c>
      <c r="N7597" t="e" cm="1">
        <f t="array" ref="N7597">INDEX($A$9:$F$1048576, $J7597, $K7597 )</f>
        <v>#N/A</v>
      </c>
      <c r="O7597" t="e" cm="1">
        <f t="array" ref="O7597">INDEX($B$9:$F$1048576, $J7597, $K7597 )</f>
        <v>#N/A</v>
      </c>
      <c r="P7597" t="str" cm="1">
        <f t="array" ref="P7597">IF( $L7597, TRIM(_xll.IMDP("IR", $G$5&amp;$N7597, $G$6)), "" )</f>
        <v/>
      </c>
      <c r="Q7597" t="b" cm="1">
        <f t="array" ref="Q7597">IF(
    $U$1=1, AND($P7597&lt;&gt;"", $P7597&lt;&gt;"...", $P7597&lt;&gt;"입력오류"),
    IF(
        $U$18=1, AND($P7597&lt;&gt;"", $P7597&lt;&gt;"...", $P7597&lt;&gt;"입력오류", ISNUMBER(FIND(INDEX($T$2:$T$7,$U$1),$P7597))),
        IF(
            $U$17="기타", AND($P7597&lt;&gt;"", $P7597&lt;&gt;"...", $P7597&lt;&gt;"입력오류", NOT(ISNUMBER(FIND($T$21:$T$34,$P7597)))),
            AND($P7597&lt;&gt;"", $P7597&lt;&gt;"...", $P7597&lt;&gt;"입력오류", $T$19=$P7597)
        )
    )
)</f>
        <v>0</v>
      </c>
    </row>
    <row r="7598" spans="9:17">
      <c r="I7598">
        <f t="shared" si="355"/>
        <v>7597</v>
      </c>
      <c r="J7598" t="e">
        <f t="shared" si="356"/>
        <v>#N/A</v>
      </c>
      <c r="K7598" t="e">
        <f t="shared" si="354"/>
        <v>#N/A</v>
      </c>
      <c r="L7598" t="b">
        <f>COUNTIF($N$2:N7598, N7598)=1</f>
        <v>0</v>
      </c>
      <c r="M7598" s="37">
        <f>IF( $Q7598, MAX($M$1:M7597)+1, 0)</f>
        <v>0</v>
      </c>
      <c r="N7598" t="e" cm="1">
        <f t="array" ref="N7598">INDEX($A$9:$F$1048576, $J7598, $K7598 )</f>
        <v>#N/A</v>
      </c>
      <c r="O7598" t="e" cm="1">
        <f t="array" ref="O7598">INDEX($B$9:$F$1048576, $J7598, $K7598 )</f>
        <v>#N/A</v>
      </c>
      <c r="P7598" t="str" cm="1">
        <f t="array" ref="P7598">IF( $L7598, TRIM(_xll.IMDP("IR", $G$5&amp;$N7598, $G$6)), "" )</f>
        <v/>
      </c>
      <c r="Q7598" t="b" cm="1">
        <f t="array" ref="Q7598">IF(
    $U$1=1, AND($P7598&lt;&gt;"", $P7598&lt;&gt;"...", $P7598&lt;&gt;"입력오류"),
    IF(
        $U$18=1, AND($P7598&lt;&gt;"", $P7598&lt;&gt;"...", $P7598&lt;&gt;"입력오류", ISNUMBER(FIND(INDEX($T$2:$T$7,$U$1),$P7598))),
        IF(
            $U$17="기타", AND($P7598&lt;&gt;"", $P7598&lt;&gt;"...", $P7598&lt;&gt;"입력오류", NOT(ISNUMBER(FIND($T$21:$T$34,$P7598)))),
            AND($P7598&lt;&gt;"", $P7598&lt;&gt;"...", $P7598&lt;&gt;"입력오류", $T$19=$P7598)
        )
    )
)</f>
        <v>0</v>
      </c>
    </row>
    <row r="7599" spans="9:17">
      <c r="I7599">
        <f t="shared" si="355"/>
        <v>7598</v>
      </c>
      <c r="J7599" t="e">
        <f t="shared" si="356"/>
        <v>#N/A</v>
      </c>
      <c r="K7599" t="e">
        <f t="shared" si="354"/>
        <v>#N/A</v>
      </c>
      <c r="L7599" t="b">
        <f>COUNTIF($N$2:N7599, N7599)=1</f>
        <v>0</v>
      </c>
      <c r="M7599" s="37">
        <f>IF( $Q7599, MAX($M$1:M7598)+1, 0)</f>
        <v>0</v>
      </c>
      <c r="N7599" t="e" cm="1">
        <f t="array" ref="N7599">INDEX($A$9:$F$1048576, $J7599, $K7599 )</f>
        <v>#N/A</v>
      </c>
      <c r="O7599" t="e" cm="1">
        <f t="array" ref="O7599">INDEX($B$9:$F$1048576, $J7599, $K7599 )</f>
        <v>#N/A</v>
      </c>
      <c r="P7599" t="str" cm="1">
        <f t="array" ref="P7599">IF( $L7599, TRIM(_xll.IMDP("IR", $G$5&amp;$N7599, $G$6)), "" )</f>
        <v/>
      </c>
      <c r="Q7599" t="b" cm="1">
        <f t="array" ref="Q7599">IF(
    $U$1=1, AND($P7599&lt;&gt;"", $P7599&lt;&gt;"...", $P7599&lt;&gt;"입력오류"),
    IF(
        $U$18=1, AND($P7599&lt;&gt;"", $P7599&lt;&gt;"...", $P7599&lt;&gt;"입력오류", ISNUMBER(FIND(INDEX($T$2:$T$7,$U$1),$P7599))),
        IF(
            $U$17="기타", AND($P7599&lt;&gt;"", $P7599&lt;&gt;"...", $P7599&lt;&gt;"입력오류", NOT(ISNUMBER(FIND($T$21:$T$34,$P7599)))),
            AND($P7599&lt;&gt;"", $P7599&lt;&gt;"...", $P7599&lt;&gt;"입력오류", $T$19=$P7599)
        )
    )
)</f>
        <v>0</v>
      </c>
    </row>
    <row r="7600" spans="9:17">
      <c r="I7600">
        <f t="shared" si="355"/>
        <v>7599</v>
      </c>
      <c r="J7600" t="e">
        <f t="shared" si="356"/>
        <v>#N/A</v>
      </c>
      <c r="K7600" t="e">
        <f t="shared" si="354"/>
        <v>#N/A</v>
      </c>
      <c r="L7600" t="b">
        <f>COUNTIF($N$2:N7600, N7600)=1</f>
        <v>0</v>
      </c>
      <c r="M7600" s="37">
        <f>IF( $Q7600, MAX($M$1:M7599)+1, 0)</f>
        <v>0</v>
      </c>
      <c r="N7600" t="e" cm="1">
        <f t="array" ref="N7600">INDEX($A$9:$F$1048576, $J7600, $K7600 )</f>
        <v>#N/A</v>
      </c>
      <c r="O7600" t="e" cm="1">
        <f t="array" ref="O7600">INDEX($B$9:$F$1048576, $J7600, $K7600 )</f>
        <v>#N/A</v>
      </c>
      <c r="P7600" t="str" cm="1">
        <f t="array" ref="P7600">IF( $L7600, TRIM(_xll.IMDP("IR", $G$5&amp;$N7600, $G$6)), "" )</f>
        <v/>
      </c>
      <c r="Q7600" t="b" cm="1">
        <f t="array" ref="Q7600">IF(
    $U$1=1, AND($P7600&lt;&gt;"", $P7600&lt;&gt;"...", $P7600&lt;&gt;"입력오류"),
    IF(
        $U$18=1, AND($P7600&lt;&gt;"", $P7600&lt;&gt;"...", $P7600&lt;&gt;"입력오류", ISNUMBER(FIND(INDEX($T$2:$T$7,$U$1),$P7600))),
        IF(
            $U$17="기타", AND($P7600&lt;&gt;"", $P7600&lt;&gt;"...", $P7600&lt;&gt;"입력오류", NOT(ISNUMBER(FIND($T$21:$T$34,$P7600)))),
            AND($P7600&lt;&gt;"", $P7600&lt;&gt;"...", $P7600&lt;&gt;"입력오류", $T$19=$P7600)
        )
    )
)</f>
        <v>0</v>
      </c>
    </row>
    <row r="7601" spans="9:17">
      <c r="I7601">
        <f t="shared" si="355"/>
        <v>7600</v>
      </c>
      <c r="J7601" t="e">
        <f t="shared" si="356"/>
        <v>#N/A</v>
      </c>
      <c r="K7601" t="e">
        <f t="shared" si="354"/>
        <v>#N/A</v>
      </c>
      <c r="L7601" t="b">
        <f>COUNTIF($N$2:N7601, N7601)=1</f>
        <v>0</v>
      </c>
      <c r="M7601" s="37">
        <f>IF( $Q7601, MAX($M$1:M7600)+1, 0)</f>
        <v>0</v>
      </c>
      <c r="N7601" t="e" cm="1">
        <f t="array" ref="N7601">INDEX($A$9:$F$1048576, $J7601, $K7601 )</f>
        <v>#N/A</v>
      </c>
      <c r="O7601" t="e" cm="1">
        <f t="array" ref="O7601">INDEX($B$9:$F$1048576, $J7601, $K7601 )</f>
        <v>#N/A</v>
      </c>
      <c r="P7601" t="str" cm="1">
        <f t="array" ref="P7601">IF( $L7601, TRIM(_xll.IMDP("IR", $G$5&amp;$N7601, $G$6)), "" )</f>
        <v/>
      </c>
      <c r="Q7601" t="b" cm="1">
        <f t="array" ref="Q7601">IF(
    $U$1=1, AND($P7601&lt;&gt;"", $P7601&lt;&gt;"...", $P7601&lt;&gt;"입력오류"),
    IF(
        $U$18=1, AND($P7601&lt;&gt;"", $P7601&lt;&gt;"...", $P7601&lt;&gt;"입력오류", ISNUMBER(FIND(INDEX($T$2:$T$7,$U$1),$P7601))),
        IF(
            $U$17="기타", AND($P7601&lt;&gt;"", $P7601&lt;&gt;"...", $P7601&lt;&gt;"입력오류", NOT(ISNUMBER(FIND($T$21:$T$34,$P7601)))),
            AND($P7601&lt;&gt;"", $P7601&lt;&gt;"...", $P7601&lt;&gt;"입력오류", $T$19=$P7601)
        )
    )
)</f>
        <v>0</v>
      </c>
    </row>
    <row r="7602" spans="9:17">
      <c r="I7602">
        <f t="shared" si="355"/>
        <v>7601</v>
      </c>
      <c r="J7602" t="e">
        <f t="shared" si="356"/>
        <v>#N/A</v>
      </c>
      <c r="K7602" t="e">
        <f t="shared" si="354"/>
        <v>#N/A</v>
      </c>
      <c r="L7602" t="b">
        <f>COUNTIF($N$2:N7602, N7602)=1</f>
        <v>0</v>
      </c>
      <c r="M7602" s="37">
        <f>IF( $Q7602, MAX($M$1:M7601)+1, 0)</f>
        <v>0</v>
      </c>
      <c r="N7602" t="e" cm="1">
        <f t="array" ref="N7602">INDEX($A$9:$F$1048576, $J7602, $K7602 )</f>
        <v>#N/A</v>
      </c>
      <c r="O7602" t="e" cm="1">
        <f t="array" ref="O7602">INDEX($B$9:$F$1048576, $J7602, $K7602 )</f>
        <v>#N/A</v>
      </c>
      <c r="P7602" t="str" cm="1">
        <f t="array" ref="P7602">IF( $L7602, TRIM(_xll.IMDP("IR", $G$5&amp;$N7602, $G$6)), "" )</f>
        <v/>
      </c>
      <c r="Q7602" t="b" cm="1">
        <f t="array" ref="Q7602">IF(
    $U$1=1, AND($P7602&lt;&gt;"", $P7602&lt;&gt;"...", $P7602&lt;&gt;"입력오류"),
    IF(
        $U$18=1, AND($P7602&lt;&gt;"", $P7602&lt;&gt;"...", $P7602&lt;&gt;"입력오류", ISNUMBER(FIND(INDEX($T$2:$T$7,$U$1),$P7602))),
        IF(
            $U$17="기타", AND($P7602&lt;&gt;"", $P7602&lt;&gt;"...", $P7602&lt;&gt;"입력오류", NOT(ISNUMBER(FIND($T$21:$T$34,$P7602)))),
            AND($P7602&lt;&gt;"", $P7602&lt;&gt;"...", $P7602&lt;&gt;"입력오류", $T$19=$P7602)
        )
    )
)</f>
        <v>0</v>
      </c>
    </row>
    <row r="7603" spans="9:17">
      <c r="I7603">
        <f t="shared" si="355"/>
        <v>7602</v>
      </c>
      <c r="J7603" t="e">
        <f t="shared" si="356"/>
        <v>#N/A</v>
      </c>
      <c r="K7603" t="e">
        <f t="shared" si="354"/>
        <v>#N/A</v>
      </c>
      <c r="L7603" t="b">
        <f>COUNTIF($N$2:N7603, N7603)=1</f>
        <v>0</v>
      </c>
      <c r="M7603" s="37">
        <f>IF( $Q7603, MAX($M$1:M7602)+1, 0)</f>
        <v>0</v>
      </c>
      <c r="N7603" t="e" cm="1">
        <f t="array" ref="N7603">INDEX($A$9:$F$1048576, $J7603, $K7603 )</f>
        <v>#N/A</v>
      </c>
      <c r="O7603" t="e" cm="1">
        <f t="array" ref="O7603">INDEX($B$9:$F$1048576, $J7603, $K7603 )</f>
        <v>#N/A</v>
      </c>
      <c r="P7603" t="str" cm="1">
        <f t="array" ref="P7603">IF( $L7603, TRIM(_xll.IMDP("IR", $G$5&amp;$N7603, $G$6)), "" )</f>
        <v/>
      </c>
      <c r="Q7603" t="b" cm="1">
        <f t="array" ref="Q7603">IF(
    $U$1=1, AND($P7603&lt;&gt;"", $P7603&lt;&gt;"...", $P7603&lt;&gt;"입력오류"),
    IF(
        $U$18=1, AND($P7603&lt;&gt;"", $P7603&lt;&gt;"...", $P7603&lt;&gt;"입력오류", ISNUMBER(FIND(INDEX($T$2:$T$7,$U$1),$P7603))),
        IF(
            $U$17="기타", AND($P7603&lt;&gt;"", $P7603&lt;&gt;"...", $P7603&lt;&gt;"입력오류", NOT(ISNUMBER(FIND($T$21:$T$34,$P7603)))),
            AND($P7603&lt;&gt;"", $P7603&lt;&gt;"...", $P7603&lt;&gt;"입력오류", $T$19=$P7603)
        )
    )
)</f>
        <v>0</v>
      </c>
    </row>
    <row r="7604" spans="9:17">
      <c r="I7604">
        <f t="shared" si="355"/>
        <v>7603</v>
      </c>
      <c r="J7604" t="e">
        <f t="shared" si="356"/>
        <v>#N/A</v>
      </c>
      <c r="K7604" t="e">
        <f t="shared" si="354"/>
        <v>#N/A</v>
      </c>
      <c r="L7604" t="b">
        <f>COUNTIF($N$2:N7604, N7604)=1</f>
        <v>0</v>
      </c>
      <c r="M7604" s="37">
        <f>IF( $Q7604, MAX($M$1:M7603)+1, 0)</f>
        <v>0</v>
      </c>
      <c r="N7604" t="e" cm="1">
        <f t="array" ref="N7604">INDEX($A$9:$F$1048576, $J7604, $K7604 )</f>
        <v>#N/A</v>
      </c>
      <c r="O7604" t="e" cm="1">
        <f t="array" ref="O7604">INDEX($B$9:$F$1048576, $J7604, $K7604 )</f>
        <v>#N/A</v>
      </c>
      <c r="P7604" t="str" cm="1">
        <f t="array" ref="P7604">IF( $L7604, TRIM(_xll.IMDP("IR", $G$5&amp;$N7604, $G$6)), "" )</f>
        <v/>
      </c>
      <c r="Q7604" t="b" cm="1">
        <f t="array" ref="Q7604">IF(
    $U$1=1, AND($P7604&lt;&gt;"", $P7604&lt;&gt;"...", $P7604&lt;&gt;"입력오류"),
    IF(
        $U$18=1, AND($P7604&lt;&gt;"", $P7604&lt;&gt;"...", $P7604&lt;&gt;"입력오류", ISNUMBER(FIND(INDEX($T$2:$T$7,$U$1),$P7604))),
        IF(
            $U$17="기타", AND($P7604&lt;&gt;"", $P7604&lt;&gt;"...", $P7604&lt;&gt;"입력오류", NOT(ISNUMBER(FIND($T$21:$T$34,$P7604)))),
            AND($P7604&lt;&gt;"", $P7604&lt;&gt;"...", $P7604&lt;&gt;"입력오류", $T$19=$P7604)
        )
    )
)</f>
        <v>0</v>
      </c>
    </row>
    <row r="7605" spans="9:17">
      <c r="I7605">
        <f t="shared" si="355"/>
        <v>7604</v>
      </c>
      <c r="J7605" t="e">
        <f t="shared" si="356"/>
        <v>#N/A</v>
      </c>
      <c r="K7605" t="e">
        <f t="shared" si="354"/>
        <v>#N/A</v>
      </c>
      <c r="L7605" t="b">
        <f>COUNTIF($N$2:N7605, N7605)=1</f>
        <v>0</v>
      </c>
      <c r="M7605" s="37">
        <f>IF( $Q7605, MAX($M$1:M7604)+1, 0)</f>
        <v>0</v>
      </c>
      <c r="N7605" t="e" cm="1">
        <f t="array" ref="N7605">INDEX($A$9:$F$1048576, $J7605, $K7605 )</f>
        <v>#N/A</v>
      </c>
      <c r="O7605" t="e" cm="1">
        <f t="array" ref="O7605">INDEX($B$9:$F$1048576, $J7605, $K7605 )</f>
        <v>#N/A</v>
      </c>
      <c r="P7605" t="str" cm="1">
        <f t="array" ref="P7605">IF( $L7605, TRIM(_xll.IMDP("IR", $G$5&amp;$N7605, $G$6)), "" )</f>
        <v/>
      </c>
      <c r="Q7605" t="b" cm="1">
        <f t="array" ref="Q7605">IF(
    $U$1=1, AND($P7605&lt;&gt;"", $P7605&lt;&gt;"...", $P7605&lt;&gt;"입력오류"),
    IF(
        $U$18=1, AND($P7605&lt;&gt;"", $P7605&lt;&gt;"...", $P7605&lt;&gt;"입력오류", ISNUMBER(FIND(INDEX($T$2:$T$7,$U$1),$P7605))),
        IF(
            $U$17="기타", AND($P7605&lt;&gt;"", $P7605&lt;&gt;"...", $P7605&lt;&gt;"입력오류", NOT(ISNUMBER(FIND($T$21:$T$34,$P7605)))),
            AND($P7605&lt;&gt;"", $P7605&lt;&gt;"...", $P7605&lt;&gt;"입력오류", $T$19=$P7605)
        )
    )
)</f>
        <v>0</v>
      </c>
    </row>
    <row r="7606" spans="9:17">
      <c r="I7606">
        <f t="shared" si="355"/>
        <v>7605</v>
      </c>
      <c r="J7606" t="e">
        <f t="shared" si="356"/>
        <v>#N/A</v>
      </c>
      <c r="K7606" t="e">
        <f t="shared" si="354"/>
        <v>#N/A</v>
      </c>
      <c r="L7606" t="b">
        <f>COUNTIF($N$2:N7606, N7606)=1</f>
        <v>0</v>
      </c>
      <c r="M7606" s="37">
        <f>IF( $Q7606, MAX($M$1:M7605)+1, 0)</f>
        <v>0</v>
      </c>
      <c r="N7606" t="e" cm="1">
        <f t="array" ref="N7606">INDEX($A$9:$F$1048576, $J7606, $K7606 )</f>
        <v>#N/A</v>
      </c>
      <c r="O7606" t="e" cm="1">
        <f t="array" ref="O7606">INDEX($B$9:$F$1048576, $J7606, $K7606 )</f>
        <v>#N/A</v>
      </c>
      <c r="P7606" t="str" cm="1">
        <f t="array" ref="P7606">IF( $L7606, TRIM(_xll.IMDP("IR", $G$5&amp;$N7606, $G$6)), "" )</f>
        <v/>
      </c>
      <c r="Q7606" t="b" cm="1">
        <f t="array" ref="Q7606">IF(
    $U$1=1, AND($P7606&lt;&gt;"", $P7606&lt;&gt;"...", $P7606&lt;&gt;"입력오류"),
    IF(
        $U$18=1, AND($P7606&lt;&gt;"", $P7606&lt;&gt;"...", $P7606&lt;&gt;"입력오류", ISNUMBER(FIND(INDEX($T$2:$T$7,$U$1),$P7606))),
        IF(
            $U$17="기타", AND($P7606&lt;&gt;"", $P7606&lt;&gt;"...", $P7606&lt;&gt;"입력오류", NOT(ISNUMBER(FIND($T$21:$T$34,$P7606)))),
            AND($P7606&lt;&gt;"", $P7606&lt;&gt;"...", $P7606&lt;&gt;"입력오류", $T$19=$P7606)
        )
    )
)</f>
        <v>0</v>
      </c>
    </row>
    <row r="7607" spans="9:17">
      <c r="I7607">
        <f t="shared" si="355"/>
        <v>7606</v>
      </c>
      <c r="J7607" t="e">
        <f t="shared" si="356"/>
        <v>#N/A</v>
      </c>
      <c r="K7607" t="e">
        <f t="shared" si="354"/>
        <v>#N/A</v>
      </c>
      <c r="L7607" t="b">
        <f>COUNTIF($N$2:N7607, N7607)=1</f>
        <v>0</v>
      </c>
      <c r="M7607" s="37">
        <f>IF( $Q7607, MAX($M$1:M7606)+1, 0)</f>
        <v>0</v>
      </c>
      <c r="N7607" t="e" cm="1">
        <f t="array" ref="N7607">INDEX($A$9:$F$1048576, $J7607, $K7607 )</f>
        <v>#N/A</v>
      </c>
      <c r="O7607" t="e" cm="1">
        <f t="array" ref="O7607">INDEX($B$9:$F$1048576, $J7607, $K7607 )</f>
        <v>#N/A</v>
      </c>
      <c r="P7607" t="str" cm="1">
        <f t="array" ref="P7607">IF( $L7607, TRIM(_xll.IMDP("IR", $G$5&amp;$N7607, $G$6)), "" )</f>
        <v/>
      </c>
      <c r="Q7607" t="b" cm="1">
        <f t="array" ref="Q7607">IF(
    $U$1=1, AND($P7607&lt;&gt;"", $P7607&lt;&gt;"...", $P7607&lt;&gt;"입력오류"),
    IF(
        $U$18=1, AND($P7607&lt;&gt;"", $P7607&lt;&gt;"...", $P7607&lt;&gt;"입력오류", ISNUMBER(FIND(INDEX($T$2:$T$7,$U$1),$P7607))),
        IF(
            $U$17="기타", AND($P7607&lt;&gt;"", $P7607&lt;&gt;"...", $P7607&lt;&gt;"입력오류", NOT(ISNUMBER(FIND($T$21:$T$34,$P7607)))),
            AND($P7607&lt;&gt;"", $P7607&lt;&gt;"...", $P7607&lt;&gt;"입력오류", $T$19=$P7607)
        )
    )
)</f>
        <v>0</v>
      </c>
    </row>
    <row r="7608" spans="9:17">
      <c r="I7608">
        <f t="shared" si="355"/>
        <v>7607</v>
      </c>
      <c r="J7608" t="e">
        <f t="shared" si="356"/>
        <v>#N/A</v>
      </c>
      <c r="K7608" t="e">
        <f t="shared" si="354"/>
        <v>#N/A</v>
      </c>
      <c r="L7608" t="b">
        <f>COUNTIF($N$2:N7608, N7608)=1</f>
        <v>0</v>
      </c>
      <c r="M7608" s="37">
        <f>IF( $Q7608, MAX($M$1:M7607)+1, 0)</f>
        <v>0</v>
      </c>
      <c r="N7608" t="e" cm="1">
        <f t="array" ref="N7608">INDEX($A$9:$F$1048576, $J7608, $K7608 )</f>
        <v>#N/A</v>
      </c>
      <c r="O7608" t="e" cm="1">
        <f t="array" ref="O7608">INDEX($B$9:$F$1048576, $J7608, $K7608 )</f>
        <v>#N/A</v>
      </c>
      <c r="P7608" t="str" cm="1">
        <f t="array" ref="P7608">IF( $L7608, TRIM(_xll.IMDP("IR", $G$5&amp;$N7608, $G$6)), "" )</f>
        <v/>
      </c>
      <c r="Q7608" t="b" cm="1">
        <f t="array" ref="Q7608">IF(
    $U$1=1, AND($P7608&lt;&gt;"", $P7608&lt;&gt;"...", $P7608&lt;&gt;"입력오류"),
    IF(
        $U$18=1, AND($P7608&lt;&gt;"", $P7608&lt;&gt;"...", $P7608&lt;&gt;"입력오류", ISNUMBER(FIND(INDEX($T$2:$T$7,$U$1),$P7608))),
        IF(
            $U$17="기타", AND($P7608&lt;&gt;"", $P7608&lt;&gt;"...", $P7608&lt;&gt;"입력오류", NOT(ISNUMBER(FIND($T$21:$T$34,$P7608)))),
            AND($P7608&lt;&gt;"", $P7608&lt;&gt;"...", $P7608&lt;&gt;"입력오류", $T$19=$P7608)
        )
    )
)</f>
        <v>0</v>
      </c>
    </row>
    <row r="7609" spans="9:17">
      <c r="I7609">
        <f t="shared" si="355"/>
        <v>7608</v>
      </c>
      <c r="J7609" t="e">
        <f t="shared" si="356"/>
        <v>#N/A</v>
      </c>
      <c r="K7609" t="e">
        <f t="shared" si="354"/>
        <v>#N/A</v>
      </c>
      <c r="L7609" t="b">
        <f>COUNTIF($N$2:N7609, N7609)=1</f>
        <v>0</v>
      </c>
      <c r="M7609" s="37">
        <f>IF( $Q7609, MAX($M$1:M7608)+1, 0)</f>
        <v>0</v>
      </c>
      <c r="N7609" t="e" cm="1">
        <f t="array" ref="N7609">INDEX($A$9:$F$1048576, $J7609, $K7609 )</f>
        <v>#N/A</v>
      </c>
      <c r="O7609" t="e" cm="1">
        <f t="array" ref="O7609">INDEX($B$9:$F$1048576, $J7609, $K7609 )</f>
        <v>#N/A</v>
      </c>
      <c r="P7609" t="str" cm="1">
        <f t="array" ref="P7609">IF( $L7609, TRIM(_xll.IMDP("IR", $G$5&amp;$N7609, $G$6)), "" )</f>
        <v/>
      </c>
      <c r="Q7609" t="b" cm="1">
        <f t="array" ref="Q7609">IF(
    $U$1=1, AND($P7609&lt;&gt;"", $P7609&lt;&gt;"...", $P7609&lt;&gt;"입력오류"),
    IF(
        $U$18=1, AND($P7609&lt;&gt;"", $P7609&lt;&gt;"...", $P7609&lt;&gt;"입력오류", ISNUMBER(FIND(INDEX($T$2:$T$7,$U$1),$P7609))),
        IF(
            $U$17="기타", AND($P7609&lt;&gt;"", $P7609&lt;&gt;"...", $P7609&lt;&gt;"입력오류", NOT(ISNUMBER(FIND($T$21:$T$34,$P7609)))),
            AND($P7609&lt;&gt;"", $P7609&lt;&gt;"...", $P7609&lt;&gt;"입력오류", $T$19=$P7609)
        )
    )
)</f>
        <v>0</v>
      </c>
    </row>
    <row r="7610" spans="9:17">
      <c r="I7610">
        <f t="shared" si="355"/>
        <v>7609</v>
      </c>
      <c r="J7610" t="e">
        <f t="shared" si="356"/>
        <v>#N/A</v>
      </c>
      <c r="K7610" t="e">
        <f t="shared" si="354"/>
        <v>#N/A</v>
      </c>
      <c r="L7610" t="b">
        <f>COUNTIF($N$2:N7610, N7610)=1</f>
        <v>0</v>
      </c>
      <c r="M7610" s="37">
        <f>IF( $Q7610, MAX($M$1:M7609)+1, 0)</f>
        <v>0</v>
      </c>
      <c r="N7610" t="e" cm="1">
        <f t="array" ref="N7610">INDEX($A$9:$F$1048576, $J7610, $K7610 )</f>
        <v>#N/A</v>
      </c>
      <c r="O7610" t="e" cm="1">
        <f t="array" ref="O7610">INDEX($B$9:$F$1048576, $J7610, $K7610 )</f>
        <v>#N/A</v>
      </c>
      <c r="P7610" t="str" cm="1">
        <f t="array" ref="P7610">IF( $L7610, TRIM(_xll.IMDP("IR", $G$5&amp;$N7610, $G$6)), "" )</f>
        <v/>
      </c>
      <c r="Q7610" t="b" cm="1">
        <f t="array" ref="Q7610">IF(
    $U$1=1, AND($P7610&lt;&gt;"", $P7610&lt;&gt;"...", $P7610&lt;&gt;"입력오류"),
    IF(
        $U$18=1, AND($P7610&lt;&gt;"", $P7610&lt;&gt;"...", $P7610&lt;&gt;"입력오류", ISNUMBER(FIND(INDEX($T$2:$T$7,$U$1),$P7610))),
        IF(
            $U$17="기타", AND($P7610&lt;&gt;"", $P7610&lt;&gt;"...", $P7610&lt;&gt;"입력오류", NOT(ISNUMBER(FIND($T$21:$T$34,$P7610)))),
            AND($P7610&lt;&gt;"", $P7610&lt;&gt;"...", $P7610&lt;&gt;"입력오류", $T$19=$P7610)
        )
    )
)</f>
        <v>0</v>
      </c>
    </row>
    <row r="7611" spans="9:17">
      <c r="I7611">
        <f t="shared" si="355"/>
        <v>7610</v>
      </c>
      <c r="J7611" t="e">
        <f t="shared" si="356"/>
        <v>#N/A</v>
      </c>
      <c r="K7611" t="e">
        <f t="shared" si="354"/>
        <v>#N/A</v>
      </c>
      <c r="L7611" t="b">
        <f>COUNTIF($N$2:N7611, N7611)=1</f>
        <v>0</v>
      </c>
      <c r="M7611" s="37">
        <f>IF( $Q7611, MAX($M$1:M7610)+1, 0)</f>
        <v>0</v>
      </c>
      <c r="N7611" t="e" cm="1">
        <f t="array" ref="N7611">INDEX($A$9:$F$1048576, $J7611, $K7611 )</f>
        <v>#N/A</v>
      </c>
      <c r="O7611" t="e" cm="1">
        <f t="array" ref="O7611">INDEX($B$9:$F$1048576, $J7611, $K7611 )</f>
        <v>#N/A</v>
      </c>
      <c r="P7611" t="str" cm="1">
        <f t="array" ref="P7611">IF( $L7611, TRIM(_xll.IMDP("IR", $G$5&amp;$N7611, $G$6)), "" )</f>
        <v/>
      </c>
      <c r="Q7611" t="b" cm="1">
        <f t="array" ref="Q7611">IF(
    $U$1=1, AND($P7611&lt;&gt;"", $P7611&lt;&gt;"...", $P7611&lt;&gt;"입력오류"),
    IF(
        $U$18=1, AND($P7611&lt;&gt;"", $P7611&lt;&gt;"...", $P7611&lt;&gt;"입력오류", ISNUMBER(FIND(INDEX($T$2:$T$7,$U$1),$P7611))),
        IF(
            $U$17="기타", AND($P7611&lt;&gt;"", $P7611&lt;&gt;"...", $P7611&lt;&gt;"입력오류", NOT(ISNUMBER(FIND($T$21:$T$34,$P7611)))),
            AND($P7611&lt;&gt;"", $P7611&lt;&gt;"...", $P7611&lt;&gt;"입력오류", $T$19=$P7611)
        )
    )
)</f>
        <v>0</v>
      </c>
    </row>
    <row r="7612" spans="9:17">
      <c r="I7612">
        <f t="shared" si="355"/>
        <v>7611</v>
      </c>
      <c r="J7612" t="e">
        <f t="shared" si="356"/>
        <v>#N/A</v>
      </c>
      <c r="K7612" t="e">
        <f t="shared" si="354"/>
        <v>#N/A</v>
      </c>
      <c r="L7612" t="b">
        <f>COUNTIF($N$2:N7612, N7612)=1</f>
        <v>0</v>
      </c>
      <c r="M7612" s="37">
        <f>IF( $Q7612, MAX($M$1:M7611)+1, 0)</f>
        <v>0</v>
      </c>
      <c r="N7612" t="e" cm="1">
        <f t="array" ref="N7612">INDEX($A$9:$F$1048576, $J7612, $K7612 )</f>
        <v>#N/A</v>
      </c>
      <c r="O7612" t="e" cm="1">
        <f t="array" ref="O7612">INDEX($B$9:$F$1048576, $J7612, $K7612 )</f>
        <v>#N/A</v>
      </c>
      <c r="P7612" t="str" cm="1">
        <f t="array" ref="P7612">IF( $L7612, TRIM(_xll.IMDP("IR", $G$5&amp;$N7612, $G$6)), "" )</f>
        <v/>
      </c>
      <c r="Q7612" t="b" cm="1">
        <f t="array" ref="Q7612">IF(
    $U$1=1, AND($P7612&lt;&gt;"", $P7612&lt;&gt;"...", $P7612&lt;&gt;"입력오류"),
    IF(
        $U$18=1, AND($P7612&lt;&gt;"", $P7612&lt;&gt;"...", $P7612&lt;&gt;"입력오류", ISNUMBER(FIND(INDEX($T$2:$T$7,$U$1),$P7612))),
        IF(
            $U$17="기타", AND($P7612&lt;&gt;"", $P7612&lt;&gt;"...", $P7612&lt;&gt;"입력오류", NOT(ISNUMBER(FIND($T$21:$T$34,$P7612)))),
            AND($P7612&lt;&gt;"", $P7612&lt;&gt;"...", $P7612&lt;&gt;"입력오류", $T$19=$P7612)
        )
    )
)</f>
        <v>0</v>
      </c>
    </row>
    <row r="7613" spans="9:17">
      <c r="I7613">
        <f t="shared" si="355"/>
        <v>7612</v>
      </c>
      <c r="J7613" t="e">
        <f t="shared" si="356"/>
        <v>#N/A</v>
      </c>
      <c r="K7613" t="e">
        <f t="shared" si="354"/>
        <v>#N/A</v>
      </c>
      <c r="L7613" t="b">
        <f>COUNTIF($N$2:N7613, N7613)=1</f>
        <v>0</v>
      </c>
      <c r="M7613" s="37">
        <f>IF( $Q7613, MAX($M$1:M7612)+1, 0)</f>
        <v>0</v>
      </c>
      <c r="N7613" t="e" cm="1">
        <f t="array" ref="N7613">INDEX($A$9:$F$1048576, $J7613, $K7613 )</f>
        <v>#N/A</v>
      </c>
      <c r="O7613" t="e" cm="1">
        <f t="array" ref="O7613">INDEX($B$9:$F$1048576, $J7613, $K7613 )</f>
        <v>#N/A</v>
      </c>
      <c r="P7613" t="str" cm="1">
        <f t="array" ref="P7613">IF( $L7613, TRIM(_xll.IMDP("IR", $G$5&amp;$N7613, $G$6)), "" )</f>
        <v/>
      </c>
      <c r="Q7613" t="b" cm="1">
        <f t="array" ref="Q7613">IF(
    $U$1=1, AND($P7613&lt;&gt;"", $P7613&lt;&gt;"...", $P7613&lt;&gt;"입력오류"),
    IF(
        $U$18=1, AND($P7613&lt;&gt;"", $P7613&lt;&gt;"...", $P7613&lt;&gt;"입력오류", ISNUMBER(FIND(INDEX($T$2:$T$7,$U$1),$P7613))),
        IF(
            $U$17="기타", AND($P7613&lt;&gt;"", $P7613&lt;&gt;"...", $P7613&lt;&gt;"입력오류", NOT(ISNUMBER(FIND($T$21:$T$34,$P7613)))),
            AND($P7613&lt;&gt;"", $P7613&lt;&gt;"...", $P7613&lt;&gt;"입력오류", $T$19=$P7613)
        )
    )
)</f>
        <v>0</v>
      </c>
    </row>
    <row r="7614" spans="9:17">
      <c r="I7614">
        <f t="shared" si="355"/>
        <v>7613</v>
      </c>
      <c r="J7614" t="e">
        <f t="shared" si="356"/>
        <v>#N/A</v>
      </c>
      <c r="K7614" t="e">
        <f t="shared" si="354"/>
        <v>#N/A</v>
      </c>
      <c r="L7614" t="b">
        <f>COUNTIF($N$2:N7614, N7614)=1</f>
        <v>0</v>
      </c>
      <c r="M7614" s="37">
        <f>IF( $Q7614, MAX($M$1:M7613)+1, 0)</f>
        <v>0</v>
      </c>
      <c r="N7614" t="e" cm="1">
        <f t="array" ref="N7614">INDEX($A$9:$F$1048576, $J7614, $K7614 )</f>
        <v>#N/A</v>
      </c>
      <c r="O7614" t="e" cm="1">
        <f t="array" ref="O7614">INDEX($B$9:$F$1048576, $J7614, $K7614 )</f>
        <v>#N/A</v>
      </c>
      <c r="P7614" t="str" cm="1">
        <f t="array" ref="P7614">IF( $L7614, TRIM(_xll.IMDP("IR", $G$5&amp;$N7614, $G$6)), "" )</f>
        <v/>
      </c>
      <c r="Q7614" t="b" cm="1">
        <f t="array" ref="Q7614">IF(
    $U$1=1, AND($P7614&lt;&gt;"", $P7614&lt;&gt;"...", $P7614&lt;&gt;"입력오류"),
    IF(
        $U$18=1, AND($P7614&lt;&gt;"", $P7614&lt;&gt;"...", $P7614&lt;&gt;"입력오류", ISNUMBER(FIND(INDEX($T$2:$T$7,$U$1),$P7614))),
        IF(
            $U$17="기타", AND($P7614&lt;&gt;"", $P7614&lt;&gt;"...", $P7614&lt;&gt;"입력오류", NOT(ISNUMBER(FIND($T$21:$T$34,$P7614)))),
            AND($P7614&lt;&gt;"", $P7614&lt;&gt;"...", $P7614&lt;&gt;"입력오류", $T$19=$P7614)
        )
    )
)</f>
        <v>0</v>
      </c>
    </row>
    <row r="7615" spans="9:17">
      <c r="I7615">
        <f t="shared" si="355"/>
        <v>7614</v>
      </c>
      <c r="J7615" t="e">
        <f t="shared" si="356"/>
        <v>#N/A</v>
      </c>
      <c r="K7615" t="e">
        <f t="shared" si="354"/>
        <v>#N/A</v>
      </c>
      <c r="L7615" t="b">
        <f>COUNTIF($N$2:N7615, N7615)=1</f>
        <v>0</v>
      </c>
      <c r="M7615" s="37">
        <f>IF( $Q7615, MAX($M$1:M7614)+1, 0)</f>
        <v>0</v>
      </c>
      <c r="N7615" t="e" cm="1">
        <f t="array" ref="N7615">INDEX($A$9:$F$1048576, $J7615, $K7615 )</f>
        <v>#N/A</v>
      </c>
      <c r="O7615" t="e" cm="1">
        <f t="array" ref="O7615">INDEX($B$9:$F$1048576, $J7615, $K7615 )</f>
        <v>#N/A</v>
      </c>
      <c r="P7615" t="str" cm="1">
        <f t="array" ref="P7615">IF( $L7615, TRIM(_xll.IMDP("IR", $G$5&amp;$N7615, $G$6)), "" )</f>
        <v/>
      </c>
      <c r="Q7615" t="b" cm="1">
        <f t="array" ref="Q7615">IF(
    $U$1=1, AND($P7615&lt;&gt;"", $P7615&lt;&gt;"...", $P7615&lt;&gt;"입력오류"),
    IF(
        $U$18=1, AND($P7615&lt;&gt;"", $P7615&lt;&gt;"...", $P7615&lt;&gt;"입력오류", ISNUMBER(FIND(INDEX($T$2:$T$7,$U$1),$P7615))),
        IF(
            $U$17="기타", AND($P7615&lt;&gt;"", $P7615&lt;&gt;"...", $P7615&lt;&gt;"입력오류", NOT(ISNUMBER(FIND($T$21:$T$34,$P7615)))),
            AND($P7615&lt;&gt;"", $P7615&lt;&gt;"...", $P7615&lt;&gt;"입력오류", $T$19=$P7615)
        )
    )
)</f>
        <v>0</v>
      </c>
    </row>
    <row r="7616" spans="9:17">
      <c r="I7616">
        <f t="shared" si="355"/>
        <v>7615</v>
      </c>
      <c r="J7616" t="e">
        <f t="shared" si="356"/>
        <v>#N/A</v>
      </c>
      <c r="K7616" t="e">
        <f t="shared" si="354"/>
        <v>#N/A</v>
      </c>
      <c r="L7616" t="b">
        <f>COUNTIF($N$2:N7616, N7616)=1</f>
        <v>0</v>
      </c>
      <c r="M7616" s="37">
        <f>IF( $Q7616, MAX($M$1:M7615)+1, 0)</f>
        <v>0</v>
      </c>
      <c r="N7616" t="e" cm="1">
        <f t="array" ref="N7616">INDEX($A$9:$F$1048576, $J7616, $K7616 )</f>
        <v>#N/A</v>
      </c>
      <c r="O7616" t="e" cm="1">
        <f t="array" ref="O7616">INDEX($B$9:$F$1048576, $J7616, $K7616 )</f>
        <v>#N/A</v>
      </c>
      <c r="P7616" t="str" cm="1">
        <f t="array" ref="P7616">IF( $L7616, TRIM(_xll.IMDP("IR", $G$5&amp;$N7616, $G$6)), "" )</f>
        <v/>
      </c>
      <c r="Q7616" t="b" cm="1">
        <f t="array" ref="Q7616">IF(
    $U$1=1, AND($P7616&lt;&gt;"", $P7616&lt;&gt;"...", $P7616&lt;&gt;"입력오류"),
    IF(
        $U$18=1, AND($P7616&lt;&gt;"", $P7616&lt;&gt;"...", $P7616&lt;&gt;"입력오류", ISNUMBER(FIND(INDEX($T$2:$T$7,$U$1),$P7616))),
        IF(
            $U$17="기타", AND($P7616&lt;&gt;"", $P7616&lt;&gt;"...", $P7616&lt;&gt;"입력오류", NOT(ISNUMBER(FIND($T$21:$T$34,$P7616)))),
            AND($P7616&lt;&gt;"", $P7616&lt;&gt;"...", $P7616&lt;&gt;"입력오류", $T$19=$P7616)
        )
    )
)</f>
        <v>0</v>
      </c>
    </row>
    <row r="7617" spans="9:17">
      <c r="I7617">
        <f t="shared" si="355"/>
        <v>7616</v>
      </c>
      <c r="J7617" t="e">
        <f t="shared" si="356"/>
        <v>#N/A</v>
      </c>
      <c r="K7617" t="e">
        <f t="shared" si="354"/>
        <v>#N/A</v>
      </c>
      <c r="L7617" t="b">
        <f>COUNTIF($N$2:N7617, N7617)=1</f>
        <v>0</v>
      </c>
      <c r="M7617" s="37">
        <f>IF( $Q7617, MAX($M$1:M7616)+1, 0)</f>
        <v>0</v>
      </c>
      <c r="N7617" t="e" cm="1">
        <f t="array" ref="N7617">INDEX($A$9:$F$1048576, $J7617, $K7617 )</f>
        <v>#N/A</v>
      </c>
      <c r="O7617" t="e" cm="1">
        <f t="array" ref="O7617">INDEX($B$9:$F$1048576, $J7617, $K7617 )</f>
        <v>#N/A</v>
      </c>
      <c r="P7617" t="str" cm="1">
        <f t="array" ref="P7617">IF( $L7617, TRIM(_xll.IMDP("IR", $G$5&amp;$N7617, $G$6)), "" )</f>
        <v/>
      </c>
      <c r="Q7617" t="b" cm="1">
        <f t="array" ref="Q7617">IF(
    $U$1=1, AND($P7617&lt;&gt;"", $P7617&lt;&gt;"...", $P7617&lt;&gt;"입력오류"),
    IF(
        $U$18=1, AND($P7617&lt;&gt;"", $P7617&lt;&gt;"...", $P7617&lt;&gt;"입력오류", ISNUMBER(FIND(INDEX($T$2:$T$7,$U$1),$P7617))),
        IF(
            $U$17="기타", AND($P7617&lt;&gt;"", $P7617&lt;&gt;"...", $P7617&lt;&gt;"입력오류", NOT(ISNUMBER(FIND($T$21:$T$34,$P7617)))),
            AND($P7617&lt;&gt;"", $P7617&lt;&gt;"...", $P7617&lt;&gt;"입력오류", $T$19=$P7617)
        )
    )
)</f>
        <v>0</v>
      </c>
    </row>
    <row r="7618" spans="9:17">
      <c r="I7618">
        <f t="shared" si="355"/>
        <v>7617</v>
      </c>
      <c r="J7618" t="e">
        <f t="shared" si="356"/>
        <v>#N/A</v>
      </c>
      <c r="K7618" t="e">
        <f t="shared" ref="K7618:K7681" si="357">IF( $I7618&gt;$G$4, NA(), IF($I7618&gt;$G$3, 5, IF($I7618&gt;$G$2, 3, 1 ) ) )</f>
        <v>#N/A</v>
      </c>
      <c r="L7618" t="b">
        <f>COUNTIF($N$2:N7618, N7618)=1</f>
        <v>0</v>
      </c>
      <c r="M7618" s="37">
        <f>IF( $Q7618, MAX($M$1:M7617)+1, 0)</f>
        <v>0</v>
      </c>
      <c r="N7618" t="e" cm="1">
        <f t="array" ref="N7618">INDEX($A$9:$F$1048576, $J7618, $K7618 )</f>
        <v>#N/A</v>
      </c>
      <c r="O7618" t="e" cm="1">
        <f t="array" ref="O7618">INDEX($B$9:$F$1048576, $J7618, $K7618 )</f>
        <v>#N/A</v>
      </c>
      <c r="P7618" t="str" cm="1">
        <f t="array" ref="P7618">IF( $L7618, TRIM(_xll.IMDP("IR", $G$5&amp;$N7618, $G$6)), "" )</f>
        <v/>
      </c>
      <c r="Q7618" t="b" cm="1">
        <f t="array" ref="Q7618">IF(
    $U$1=1, AND($P7618&lt;&gt;"", $P7618&lt;&gt;"...", $P7618&lt;&gt;"입력오류"),
    IF(
        $U$18=1, AND($P7618&lt;&gt;"", $P7618&lt;&gt;"...", $P7618&lt;&gt;"입력오류", ISNUMBER(FIND(INDEX($T$2:$T$7,$U$1),$P7618))),
        IF(
            $U$17="기타", AND($P7618&lt;&gt;"", $P7618&lt;&gt;"...", $P7618&lt;&gt;"입력오류", NOT(ISNUMBER(FIND($T$21:$T$34,$P7618)))),
            AND($P7618&lt;&gt;"", $P7618&lt;&gt;"...", $P7618&lt;&gt;"입력오류", $T$19=$P7618)
        )
    )
)</f>
        <v>0</v>
      </c>
    </row>
    <row r="7619" spans="9:17">
      <c r="I7619">
        <f t="shared" ref="I7619:I7682" si="358">ROW()-1</f>
        <v>7618</v>
      </c>
      <c r="J7619" t="e">
        <f t="shared" ref="J7619:J7682" si="359">IF( $I7619&gt;$G$4, NA(), IF($I7619&gt;$G$3, $I7619-$G$3, IF($I7619&gt;$G$2, $I7619-$G$2, $I7619 ) ) )</f>
        <v>#N/A</v>
      </c>
      <c r="K7619" t="e">
        <f t="shared" si="357"/>
        <v>#N/A</v>
      </c>
      <c r="L7619" t="b">
        <f>COUNTIF($N$2:N7619, N7619)=1</f>
        <v>0</v>
      </c>
      <c r="M7619" s="37">
        <f>IF( $Q7619, MAX($M$1:M7618)+1, 0)</f>
        <v>0</v>
      </c>
      <c r="N7619" t="e" cm="1">
        <f t="array" ref="N7619">INDEX($A$9:$F$1048576, $J7619, $K7619 )</f>
        <v>#N/A</v>
      </c>
      <c r="O7619" t="e" cm="1">
        <f t="array" ref="O7619">INDEX($B$9:$F$1048576, $J7619, $K7619 )</f>
        <v>#N/A</v>
      </c>
      <c r="P7619" t="str" cm="1">
        <f t="array" ref="P7619">IF( $L7619, TRIM(_xll.IMDP("IR", $G$5&amp;$N7619, $G$6)), "" )</f>
        <v/>
      </c>
      <c r="Q7619" t="b" cm="1">
        <f t="array" ref="Q7619">IF(
    $U$1=1, AND($P7619&lt;&gt;"", $P7619&lt;&gt;"...", $P7619&lt;&gt;"입력오류"),
    IF(
        $U$18=1, AND($P7619&lt;&gt;"", $P7619&lt;&gt;"...", $P7619&lt;&gt;"입력오류", ISNUMBER(FIND(INDEX($T$2:$T$7,$U$1),$P7619))),
        IF(
            $U$17="기타", AND($P7619&lt;&gt;"", $P7619&lt;&gt;"...", $P7619&lt;&gt;"입력오류", NOT(ISNUMBER(FIND($T$21:$T$34,$P7619)))),
            AND($P7619&lt;&gt;"", $P7619&lt;&gt;"...", $P7619&lt;&gt;"입력오류", $T$19=$P7619)
        )
    )
)</f>
        <v>0</v>
      </c>
    </row>
    <row r="7620" spans="9:17">
      <c r="I7620">
        <f t="shared" si="358"/>
        <v>7619</v>
      </c>
      <c r="J7620" t="e">
        <f t="shared" si="359"/>
        <v>#N/A</v>
      </c>
      <c r="K7620" t="e">
        <f t="shared" si="357"/>
        <v>#N/A</v>
      </c>
      <c r="L7620" t="b">
        <f>COUNTIF($N$2:N7620, N7620)=1</f>
        <v>0</v>
      </c>
      <c r="M7620" s="37">
        <f>IF( $Q7620, MAX($M$1:M7619)+1, 0)</f>
        <v>0</v>
      </c>
      <c r="N7620" t="e" cm="1">
        <f t="array" ref="N7620">INDEX($A$9:$F$1048576, $J7620, $K7620 )</f>
        <v>#N/A</v>
      </c>
      <c r="O7620" t="e" cm="1">
        <f t="array" ref="O7620">INDEX($B$9:$F$1048576, $J7620, $K7620 )</f>
        <v>#N/A</v>
      </c>
      <c r="P7620" t="str" cm="1">
        <f t="array" ref="P7620">IF( $L7620, TRIM(_xll.IMDP("IR", $G$5&amp;$N7620, $G$6)), "" )</f>
        <v/>
      </c>
      <c r="Q7620" t="b" cm="1">
        <f t="array" ref="Q7620">IF(
    $U$1=1, AND($P7620&lt;&gt;"", $P7620&lt;&gt;"...", $P7620&lt;&gt;"입력오류"),
    IF(
        $U$18=1, AND($P7620&lt;&gt;"", $P7620&lt;&gt;"...", $P7620&lt;&gt;"입력오류", ISNUMBER(FIND(INDEX($T$2:$T$7,$U$1),$P7620))),
        IF(
            $U$17="기타", AND($P7620&lt;&gt;"", $P7620&lt;&gt;"...", $P7620&lt;&gt;"입력오류", NOT(ISNUMBER(FIND($T$21:$T$34,$P7620)))),
            AND($P7620&lt;&gt;"", $P7620&lt;&gt;"...", $P7620&lt;&gt;"입력오류", $T$19=$P7620)
        )
    )
)</f>
        <v>0</v>
      </c>
    </row>
    <row r="7621" spans="9:17">
      <c r="I7621">
        <f t="shared" si="358"/>
        <v>7620</v>
      </c>
      <c r="J7621" t="e">
        <f t="shared" si="359"/>
        <v>#N/A</v>
      </c>
      <c r="K7621" t="e">
        <f t="shared" si="357"/>
        <v>#N/A</v>
      </c>
      <c r="L7621" t="b">
        <f>COUNTIF($N$2:N7621, N7621)=1</f>
        <v>0</v>
      </c>
      <c r="M7621" s="37">
        <f>IF( $Q7621, MAX($M$1:M7620)+1, 0)</f>
        <v>0</v>
      </c>
      <c r="N7621" t="e" cm="1">
        <f t="array" ref="N7621">INDEX($A$9:$F$1048576, $J7621, $K7621 )</f>
        <v>#N/A</v>
      </c>
      <c r="O7621" t="e" cm="1">
        <f t="array" ref="O7621">INDEX($B$9:$F$1048576, $J7621, $K7621 )</f>
        <v>#N/A</v>
      </c>
      <c r="P7621" t="str" cm="1">
        <f t="array" ref="P7621">IF( $L7621, TRIM(_xll.IMDP("IR", $G$5&amp;$N7621, $G$6)), "" )</f>
        <v/>
      </c>
      <c r="Q7621" t="b" cm="1">
        <f t="array" ref="Q7621">IF(
    $U$1=1, AND($P7621&lt;&gt;"", $P7621&lt;&gt;"...", $P7621&lt;&gt;"입력오류"),
    IF(
        $U$18=1, AND($P7621&lt;&gt;"", $P7621&lt;&gt;"...", $P7621&lt;&gt;"입력오류", ISNUMBER(FIND(INDEX($T$2:$T$7,$U$1),$P7621))),
        IF(
            $U$17="기타", AND($P7621&lt;&gt;"", $P7621&lt;&gt;"...", $P7621&lt;&gt;"입력오류", NOT(ISNUMBER(FIND($T$21:$T$34,$P7621)))),
            AND($P7621&lt;&gt;"", $P7621&lt;&gt;"...", $P7621&lt;&gt;"입력오류", $T$19=$P7621)
        )
    )
)</f>
        <v>0</v>
      </c>
    </row>
    <row r="7622" spans="9:17">
      <c r="I7622">
        <f t="shared" si="358"/>
        <v>7621</v>
      </c>
      <c r="J7622" t="e">
        <f t="shared" si="359"/>
        <v>#N/A</v>
      </c>
      <c r="K7622" t="e">
        <f t="shared" si="357"/>
        <v>#N/A</v>
      </c>
      <c r="L7622" t="b">
        <f>COUNTIF($N$2:N7622, N7622)=1</f>
        <v>0</v>
      </c>
      <c r="M7622" s="37">
        <f>IF( $Q7622, MAX($M$1:M7621)+1, 0)</f>
        <v>0</v>
      </c>
      <c r="N7622" t="e" cm="1">
        <f t="array" ref="N7622">INDEX($A$9:$F$1048576, $J7622, $K7622 )</f>
        <v>#N/A</v>
      </c>
      <c r="O7622" t="e" cm="1">
        <f t="array" ref="O7622">INDEX($B$9:$F$1048576, $J7622, $K7622 )</f>
        <v>#N/A</v>
      </c>
      <c r="P7622" t="str" cm="1">
        <f t="array" ref="P7622">IF( $L7622, TRIM(_xll.IMDP("IR", $G$5&amp;$N7622, $G$6)), "" )</f>
        <v/>
      </c>
      <c r="Q7622" t="b" cm="1">
        <f t="array" ref="Q7622">IF(
    $U$1=1, AND($P7622&lt;&gt;"", $P7622&lt;&gt;"...", $P7622&lt;&gt;"입력오류"),
    IF(
        $U$18=1, AND($P7622&lt;&gt;"", $P7622&lt;&gt;"...", $P7622&lt;&gt;"입력오류", ISNUMBER(FIND(INDEX($T$2:$T$7,$U$1),$P7622))),
        IF(
            $U$17="기타", AND($P7622&lt;&gt;"", $P7622&lt;&gt;"...", $P7622&lt;&gt;"입력오류", NOT(ISNUMBER(FIND($T$21:$T$34,$P7622)))),
            AND($P7622&lt;&gt;"", $P7622&lt;&gt;"...", $P7622&lt;&gt;"입력오류", $T$19=$P7622)
        )
    )
)</f>
        <v>0</v>
      </c>
    </row>
    <row r="7623" spans="9:17">
      <c r="I7623">
        <f t="shared" si="358"/>
        <v>7622</v>
      </c>
      <c r="J7623" t="e">
        <f t="shared" si="359"/>
        <v>#N/A</v>
      </c>
      <c r="K7623" t="e">
        <f t="shared" si="357"/>
        <v>#N/A</v>
      </c>
      <c r="L7623" t="b">
        <f>COUNTIF($N$2:N7623, N7623)=1</f>
        <v>0</v>
      </c>
      <c r="M7623" s="37">
        <f>IF( $Q7623, MAX($M$1:M7622)+1, 0)</f>
        <v>0</v>
      </c>
      <c r="N7623" t="e" cm="1">
        <f t="array" ref="N7623">INDEX($A$9:$F$1048576, $J7623, $K7623 )</f>
        <v>#N/A</v>
      </c>
      <c r="O7623" t="e" cm="1">
        <f t="array" ref="O7623">INDEX($B$9:$F$1048576, $J7623, $K7623 )</f>
        <v>#N/A</v>
      </c>
      <c r="P7623" t="str" cm="1">
        <f t="array" ref="P7623">IF( $L7623, TRIM(_xll.IMDP("IR", $G$5&amp;$N7623, $G$6)), "" )</f>
        <v/>
      </c>
      <c r="Q7623" t="b" cm="1">
        <f t="array" ref="Q7623">IF(
    $U$1=1, AND($P7623&lt;&gt;"", $P7623&lt;&gt;"...", $P7623&lt;&gt;"입력오류"),
    IF(
        $U$18=1, AND($P7623&lt;&gt;"", $P7623&lt;&gt;"...", $P7623&lt;&gt;"입력오류", ISNUMBER(FIND(INDEX($T$2:$T$7,$U$1),$P7623))),
        IF(
            $U$17="기타", AND($P7623&lt;&gt;"", $P7623&lt;&gt;"...", $P7623&lt;&gt;"입력오류", NOT(ISNUMBER(FIND($T$21:$T$34,$P7623)))),
            AND($P7623&lt;&gt;"", $P7623&lt;&gt;"...", $P7623&lt;&gt;"입력오류", $T$19=$P7623)
        )
    )
)</f>
        <v>0</v>
      </c>
    </row>
    <row r="7624" spans="9:17">
      <c r="I7624">
        <f t="shared" si="358"/>
        <v>7623</v>
      </c>
      <c r="J7624" t="e">
        <f t="shared" si="359"/>
        <v>#N/A</v>
      </c>
      <c r="K7624" t="e">
        <f t="shared" si="357"/>
        <v>#N/A</v>
      </c>
      <c r="L7624" t="b">
        <f>COUNTIF($N$2:N7624, N7624)=1</f>
        <v>0</v>
      </c>
      <c r="M7624" s="37">
        <f>IF( $Q7624, MAX($M$1:M7623)+1, 0)</f>
        <v>0</v>
      </c>
      <c r="N7624" t="e" cm="1">
        <f t="array" ref="N7624">INDEX($A$9:$F$1048576, $J7624, $K7624 )</f>
        <v>#N/A</v>
      </c>
      <c r="O7624" t="e" cm="1">
        <f t="array" ref="O7624">INDEX($B$9:$F$1048576, $J7624, $K7624 )</f>
        <v>#N/A</v>
      </c>
      <c r="P7624" t="str" cm="1">
        <f t="array" ref="P7624">IF( $L7624, TRIM(_xll.IMDP("IR", $G$5&amp;$N7624, $G$6)), "" )</f>
        <v/>
      </c>
      <c r="Q7624" t="b" cm="1">
        <f t="array" ref="Q7624">IF(
    $U$1=1, AND($P7624&lt;&gt;"", $P7624&lt;&gt;"...", $P7624&lt;&gt;"입력오류"),
    IF(
        $U$18=1, AND($P7624&lt;&gt;"", $P7624&lt;&gt;"...", $P7624&lt;&gt;"입력오류", ISNUMBER(FIND(INDEX($T$2:$T$7,$U$1),$P7624))),
        IF(
            $U$17="기타", AND($P7624&lt;&gt;"", $P7624&lt;&gt;"...", $P7624&lt;&gt;"입력오류", NOT(ISNUMBER(FIND($T$21:$T$34,$P7624)))),
            AND($P7624&lt;&gt;"", $P7624&lt;&gt;"...", $P7624&lt;&gt;"입력오류", $T$19=$P7624)
        )
    )
)</f>
        <v>0</v>
      </c>
    </row>
    <row r="7625" spans="9:17">
      <c r="I7625">
        <f t="shared" si="358"/>
        <v>7624</v>
      </c>
      <c r="J7625" t="e">
        <f t="shared" si="359"/>
        <v>#N/A</v>
      </c>
      <c r="K7625" t="e">
        <f t="shared" si="357"/>
        <v>#N/A</v>
      </c>
      <c r="L7625" t="b">
        <f>COUNTIF($N$2:N7625, N7625)=1</f>
        <v>0</v>
      </c>
      <c r="M7625" s="37">
        <f>IF( $Q7625, MAX($M$1:M7624)+1, 0)</f>
        <v>0</v>
      </c>
      <c r="N7625" t="e" cm="1">
        <f t="array" ref="N7625">INDEX($A$9:$F$1048576, $J7625, $K7625 )</f>
        <v>#N/A</v>
      </c>
      <c r="O7625" t="e" cm="1">
        <f t="array" ref="O7625">INDEX($B$9:$F$1048576, $J7625, $K7625 )</f>
        <v>#N/A</v>
      </c>
      <c r="P7625" t="str" cm="1">
        <f t="array" ref="P7625">IF( $L7625, TRIM(_xll.IMDP("IR", $G$5&amp;$N7625, $G$6)), "" )</f>
        <v/>
      </c>
      <c r="Q7625" t="b" cm="1">
        <f t="array" ref="Q7625">IF(
    $U$1=1, AND($P7625&lt;&gt;"", $P7625&lt;&gt;"...", $P7625&lt;&gt;"입력오류"),
    IF(
        $U$18=1, AND($P7625&lt;&gt;"", $P7625&lt;&gt;"...", $P7625&lt;&gt;"입력오류", ISNUMBER(FIND(INDEX($T$2:$T$7,$U$1),$P7625))),
        IF(
            $U$17="기타", AND($P7625&lt;&gt;"", $P7625&lt;&gt;"...", $P7625&lt;&gt;"입력오류", NOT(ISNUMBER(FIND($T$21:$T$34,$P7625)))),
            AND($P7625&lt;&gt;"", $P7625&lt;&gt;"...", $P7625&lt;&gt;"입력오류", $T$19=$P7625)
        )
    )
)</f>
        <v>0</v>
      </c>
    </row>
    <row r="7626" spans="9:17">
      <c r="I7626">
        <f t="shared" si="358"/>
        <v>7625</v>
      </c>
      <c r="J7626" t="e">
        <f t="shared" si="359"/>
        <v>#N/A</v>
      </c>
      <c r="K7626" t="e">
        <f t="shared" si="357"/>
        <v>#N/A</v>
      </c>
      <c r="L7626" t="b">
        <f>COUNTIF($N$2:N7626, N7626)=1</f>
        <v>0</v>
      </c>
      <c r="M7626" s="37">
        <f>IF( $Q7626, MAX($M$1:M7625)+1, 0)</f>
        <v>0</v>
      </c>
      <c r="N7626" t="e" cm="1">
        <f t="array" ref="N7626">INDEX($A$9:$F$1048576, $J7626, $K7626 )</f>
        <v>#N/A</v>
      </c>
      <c r="O7626" t="e" cm="1">
        <f t="array" ref="O7626">INDEX($B$9:$F$1048576, $J7626, $K7626 )</f>
        <v>#N/A</v>
      </c>
      <c r="P7626" t="str" cm="1">
        <f t="array" ref="P7626">IF( $L7626, TRIM(_xll.IMDP("IR", $G$5&amp;$N7626, $G$6)), "" )</f>
        <v/>
      </c>
      <c r="Q7626" t="b" cm="1">
        <f t="array" ref="Q7626">IF(
    $U$1=1, AND($P7626&lt;&gt;"", $P7626&lt;&gt;"...", $P7626&lt;&gt;"입력오류"),
    IF(
        $U$18=1, AND($P7626&lt;&gt;"", $P7626&lt;&gt;"...", $P7626&lt;&gt;"입력오류", ISNUMBER(FIND(INDEX($T$2:$T$7,$U$1),$P7626))),
        IF(
            $U$17="기타", AND($P7626&lt;&gt;"", $P7626&lt;&gt;"...", $P7626&lt;&gt;"입력오류", NOT(ISNUMBER(FIND($T$21:$T$34,$P7626)))),
            AND($P7626&lt;&gt;"", $P7626&lt;&gt;"...", $P7626&lt;&gt;"입력오류", $T$19=$P7626)
        )
    )
)</f>
        <v>0</v>
      </c>
    </row>
    <row r="7627" spans="9:17">
      <c r="I7627">
        <f t="shared" si="358"/>
        <v>7626</v>
      </c>
      <c r="J7627" t="e">
        <f t="shared" si="359"/>
        <v>#N/A</v>
      </c>
      <c r="K7627" t="e">
        <f t="shared" si="357"/>
        <v>#N/A</v>
      </c>
      <c r="L7627" t="b">
        <f>COUNTIF($N$2:N7627, N7627)=1</f>
        <v>0</v>
      </c>
      <c r="M7627" s="37">
        <f>IF( $Q7627, MAX($M$1:M7626)+1, 0)</f>
        <v>0</v>
      </c>
      <c r="N7627" t="e" cm="1">
        <f t="array" ref="N7627">INDEX($A$9:$F$1048576, $J7627, $K7627 )</f>
        <v>#N/A</v>
      </c>
      <c r="O7627" t="e" cm="1">
        <f t="array" ref="O7627">INDEX($B$9:$F$1048576, $J7627, $K7627 )</f>
        <v>#N/A</v>
      </c>
      <c r="P7627" t="str" cm="1">
        <f t="array" ref="P7627">IF( $L7627, TRIM(_xll.IMDP("IR", $G$5&amp;$N7627, $G$6)), "" )</f>
        <v/>
      </c>
      <c r="Q7627" t="b" cm="1">
        <f t="array" ref="Q7627">IF(
    $U$1=1, AND($P7627&lt;&gt;"", $P7627&lt;&gt;"...", $P7627&lt;&gt;"입력오류"),
    IF(
        $U$18=1, AND($P7627&lt;&gt;"", $P7627&lt;&gt;"...", $P7627&lt;&gt;"입력오류", ISNUMBER(FIND(INDEX($T$2:$T$7,$U$1),$P7627))),
        IF(
            $U$17="기타", AND($P7627&lt;&gt;"", $P7627&lt;&gt;"...", $P7627&lt;&gt;"입력오류", NOT(ISNUMBER(FIND($T$21:$T$34,$P7627)))),
            AND($P7627&lt;&gt;"", $P7627&lt;&gt;"...", $P7627&lt;&gt;"입력오류", $T$19=$P7627)
        )
    )
)</f>
        <v>0</v>
      </c>
    </row>
    <row r="7628" spans="9:17">
      <c r="I7628">
        <f t="shared" si="358"/>
        <v>7627</v>
      </c>
      <c r="J7628" t="e">
        <f t="shared" si="359"/>
        <v>#N/A</v>
      </c>
      <c r="K7628" t="e">
        <f t="shared" si="357"/>
        <v>#N/A</v>
      </c>
      <c r="L7628" t="b">
        <f>COUNTIF($N$2:N7628, N7628)=1</f>
        <v>0</v>
      </c>
      <c r="M7628" s="37">
        <f>IF( $Q7628, MAX($M$1:M7627)+1, 0)</f>
        <v>0</v>
      </c>
      <c r="N7628" t="e" cm="1">
        <f t="array" ref="N7628">INDEX($A$9:$F$1048576, $J7628, $K7628 )</f>
        <v>#N/A</v>
      </c>
      <c r="O7628" t="e" cm="1">
        <f t="array" ref="O7628">INDEX($B$9:$F$1048576, $J7628, $K7628 )</f>
        <v>#N/A</v>
      </c>
      <c r="P7628" t="str" cm="1">
        <f t="array" ref="P7628">IF( $L7628, TRIM(_xll.IMDP("IR", $G$5&amp;$N7628, $G$6)), "" )</f>
        <v/>
      </c>
      <c r="Q7628" t="b" cm="1">
        <f t="array" ref="Q7628">IF(
    $U$1=1, AND($P7628&lt;&gt;"", $P7628&lt;&gt;"...", $P7628&lt;&gt;"입력오류"),
    IF(
        $U$18=1, AND($P7628&lt;&gt;"", $P7628&lt;&gt;"...", $P7628&lt;&gt;"입력오류", ISNUMBER(FIND(INDEX($T$2:$T$7,$U$1),$P7628))),
        IF(
            $U$17="기타", AND($P7628&lt;&gt;"", $P7628&lt;&gt;"...", $P7628&lt;&gt;"입력오류", NOT(ISNUMBER(FIND($T$21:$T$34,$P7628)))),
            AND($P7628&lt;&gt;"", $P7628&lt;&gt;"...", $P7628&lt;&gt;"입력오류", $T$19=$P7628)
        )
    )
)</f>
        <v>0</v>
      </c>
    </row>
    <row r="7629" spans="9:17">
      <c r="I7629">
        <f t="shared" si="358"/>
        <v>7628</v>
      </c>
      <c r="J7629" t="e">
        <f t="shared" si="359"/>
        <v>#N/A</v>
      </c>
      <c r="K7629" t="e">
        <f t="shared" si="357"/>
        <v>#N/A</v>
      </c>
      <c r="L7629" t="b">
        <f>COUNTIF($N$2:N7629, N7629)=1</f>
        <v>0</v>
      </c>
      <c r="M7629" s="37">
        <f>IF( $Q7629, MAX($M$1:M7628)+1, 0)</f>
        <v>0</v>
      </c>
      <c r="N7629" t="e" cm="1">
        <f t="array" ref="N7629">INDEX($A$9:$F$1048576, $J7629, $K7629 )</f>
        <v>#N/A</v>
      </c>
      <c r="O7629" t="e" cm="1">
        <f t="array" ref="O7629">INDEX($B$9:$F$1048576, $J7629, $K7629 )</f>
        <v>#N/A</v>
      </c>
      <c r="P7629" t="str" cm="1">
        <f t="array" ref="P7629">IF( $L7629, TRIM(_xll.IMDP("IR", $G$5&amp;$N7629, $G$6)), "" )</f>
        <v/>
      </c>
      <c r="Q7629" t="b" cm="1">
        <f t="array" ref="Q7629">IF(
    $U$1=1, AND($P7629&lt;&gt;"", $P7629&lt;&gt;"...", $P7629&lt;&gt;"입력오류"),
    IF(
        $U$18=1, AND($P7629&lt;&gt;"", $P7629&lt;&gt;"...", $P7629&lt;&gt;"입력오류", ISNUMBER(FIND(INDEX($T$2:$T$7,$U$1),$P7629))),
        IF(
            $U$17="기타", AND($P7629&lt;&gt;"", $P7629&lt;&gt;"...", $P7629&lt;&gt;"입력오류", NOT(ISNUMBER(FIND($T$21:$T$34,$P7629)))),
            AND($P7629&lt;&gt;"", $P7629&lt;&gt;"...", $P7629&lt;&gt;"입력오류", $T$19=$P7629)
        )
    )
)</f>
        <v>0</v>
      </c>
    </row>
    <row r="7630" spans="9:17">
      <c r="I7630">
        <f t="shared" si="358"/>
        <v>7629</v>
      </c>
      <c r="J7630" t="e">
        <f t="shared" si="359"/>
        <v>#N/A</v>
      </c>
      <c r="K7630" t="e">
        <f t="shared" si="357"/>
        <v>#N/A</v>
      </c>
      <c r="L7630" t="b">
        <f>COUNTIF($N$2:N7630, N7630)=1</f>
        <v>0</v>
      </c>
      <c r="M7630" s="37">
        <f>IF( $Q7630, MAX($M$1:M7629)+1, 0)</f>
        <v>0</v>
      </c>
      <c r="N7630" t="e" cm="1">
        <f t="array" ref="N7630">INDEX($A$9:$F$1048576, $J7630, $K7630 )</f>
        <v>#N/A</v>
      </c>
      <c r="O7630" t="e" cm="1">
        <f t="array" ref="O7630">INDEX($B$9:$F$1048576, $J7630, $K7630 )</f>
        <v>#N/A</v>
      </c>
      <c r="P7630" t="str" cm="1">
        <f t="array" ref="P7630">IF( $L7630, TRIM(_xll.IMDP("IR", $G$5&amp;$N7630, $G$6)), "" )</f>
        <v/>
      </c>
      <c r="Q7630" t="b" cm="1">
        <f t="array" ref="Q7630">IF(
    $U$1=1, AND($P7630&lt;&gt;"", $P7630&lt;&gt;"...", $P7630&lt;&gt;"입력오류"),
    IF(
        $U$18=1, AND($P7630&lt;&gt;"", $P7630&lt;&gt;"...", $P7630&lt;&gt;"입력오류", ISNUMBER(FIND(INDEX($T$2:$T$7,$U$1),$P7630))),
        IF(
            $U$17="기타", AND($P7630&lt;&gt;"", $P7630&lt;&gt;"...", $P7630&lt;&gt;"입력오류", NOT(ISNUMBER(FIND($T$21:$T$34,$P7630)))),
            AND($P7630&lt;&gt;"", $P7630&lt;&gt;"...", $P7630&lt;&gt;"입력오류", $T$19=$P7630)
        )
    )
)</f>
        <v>0</v>
      </c>
    </row>
    <row r="7631" spans="9:17">
      <c r="I7631">
        <f t="shared" si="358"/>
        <v>7630</v>
      </c>
      <c r="J7631" t="e">
        <f t="shared" si="359"/>
        <v>#N/A</v>
      </c>
      <c r="K7631" t="e">
        <f t="shared" si="357"/>
        <v>#N/A</v>
      </c>
      <c r="L7631" t="b">
        <f>COUNTIF($N$2:N7631, N7631)=1</f>
        <v>0</v>
      </c>
      <c r="M7631" s="37">
        <f>IF( $Q7631, MAX($M$1:M7630)+1, 0)</f>
        <v>0</v>
      </c>
      <c r="N7631" t="e" cm="1">
        <f t="array" ref="N7631">INDEX($A$9:$F$1048576, $J7631, $K7631 )</f>
        <v>#N/A</v>
      </c>
      <c r="O7631" t="e" cm="1">
        <f t="array" ref="O7631">INDEX($B$9:$F$1048576, $J7631, $K7631 )</f>
        <v>#N/A</v>
      </c>
      <c r="P7631" t="str" cm="1">
        <f t="array" ref="P7631">IF( $L7631, TRIM(_xll.IMDP("IR", $G$5&amp;$N7631, $G$6)), "" )</f>
        <v/>
      </c>
      <c r="Q7631" t="b" cm="1">
        <f t="array" ref="Q7631">IF(
    $U$1=1, AND($P7631&lt;&gt;"", $P7631&lt;&gt;"...", $P7631&lt;&gt;"입력오류"),
    IF(
        $U$18=1, AND($P7631&lt;&gt;"", $P7631&lt;&gt;"...", $P7631&lt;&gt;"입력오류", ISNUMBER(FIND(INDEX($T$2:$T$7,$U$1),$P7631))),
        IF(
            $U$17="기타", AND($P7631&lt;&gt;"", $P7631&lt;&gt;"...", $P7631&lt;&gt;"입력오류", NOT(ISNUMBER(FIND($T$21:$T$34,$P7631)))),
            AND($P7631&lt;&gt;"", $P7631&lt;&gt;"...", $P7631&lt;&gt;"입력오류", $T$19=$P7631)
        )
    )
)</f>
        <v>0</v>
      </c>
    </row>
    <row r="7632" spans="9:17">
      <c r="I7632">
        <f t="shared" si="358"/>
        <v>7631</v>
      </c>
      <c r="J7632" t="e">
        <f t="shared" si="359"/>
        <v>#N/A</v>
      </c>
      <c r="K7632" t="e">
        <f t="shared" si="357"/>
        <v>#N/A</v>
      </c>
      <c r="L7632" t="b">
        <f>COUNTIF($N$2:N7632, N7632)=1</f>
        <v>0</v>
      </c>
      <c r="M7632" s="37">
        <f>IF( $Q7632, MAX($M$1:M7631)+1, 0)</f>
        <v>0</v>
      </c>
      <c r="N7632" t="e" cm="1">
        <f t="array" ref="N7632">INDEX($A$9:$F$1048576, $J7632, $K7632 )</f>
        <v>#N/A</v>
      </c>
      <c r="O7632" t="e" cm="1">
        <f t="array" ref="O7632">INDEX($B$9:$F$1048576, $J7632, $K7632 )</f>
        <v>#N/A</v>
      </c>
      <c r="P7632" t="str" cm="1">
        <f t="array" ref="P7632">IF( $L7632, TRIM(_xll.IMDP("IR", $G$5&amp;$N7632, $G$6)), "" )</f>
        <v/>
      </c>
      <c r="Q7632" t="b" cm="1">
        <f t="array" ref="Q7632">IF(
    $U$1=1, AND($P7632&lt;&gt;"", $P7632&lt;&gt;"...", $P7632&lt;&gt;"입력오류"),
    IF(
        $U$18=1, AND($P7632&lt;&gt;"", $P7632&lt;&gt;"...", $P7632&lt;&gt;"입력오류", ISNUMBER(FIND(INDEX($T$2:$T$7,$U$1),$P7632))),
        IF(
            $U$17="기타", AND($P7632&lt;&gt;"", $P7632&lt;&gt;"...", $P7632&lt;&gt;"입력오류", NOT(ISNUMBER(FIND($T$21:$T$34,$P7632)))),
            AND($P7632&lt;&gt;"", $P7632&lt;&gt;"...", $P7632&lt;&gt;"입력오류", $T$19=$P7632)
        )
    )
)</f>
        <v>0</v>
      </c>
    </row>
    <row r="7633" spans="9:17">
      <c r="I7633">
        <f t="shared" si="358"/>
        <v>7632</v>
      </c>
      <c r="J7633" t="e">
        <f t="shared" si="359"/>
        <v>#N/A</v>
      </c>
      <c r="K7633" t="e">
        <f t="shared" si="357"/>
        <v>#N/A</v>
      </c>
      <c r="L7633" t="b">
        <f>COUNTIF($N$2:N7633, N7633)=1</f>
        <v>0</v>
      </c>
      <c r="M7633" s="37">
        <f>IF( $Q7633, MAX($M$1:M7632)+1, 0)</f>
        <v>0</v>
      </c>
      <c r="N7633" t="e" cm="1">
        <f t="array" ref="N7633">INDEX($A$9:$F$1048576, $J7633, $K7633 )</f>
        <v>#N/A</v>
      </c>
      <c r="O7633" t="e" cm="1">
        <f t="array" ref="O7633">INDEX($B$9:$F$1048576, $J7633, $K7633 )</f>
        <v>#N/A</v>
      </c>
      <c r="P7633" t="str" cm="1">
        <f t="array" ref="P7633">IF( $L7633, TRIM(_xll.IMDP("IR", $G$5&amp;$N7633, $G$6)), "" )</f>
        <v/>
      </c>
      <c r="Q7633" t="b" cm="1">
        <f t="array" ref="Q7633">IF(
    $U$1=1, AND($P7633&lt;&gt;"", $P7633&lt;&gt;"...", $P7633&lt;&gt;"입력오류"),
    IF(
        $U$18=1, AND($P7633&lt;&gt;"", $P7633&lt;&gt;"...", $P7633&lt;&gt;"입력오류", ISNUMBER(FIND(INDEX($T$2:$T$7,$U$1),$P7633))),
        IF(
            $U$17="기타", AND($P7633&lt;&gt;"", $P7633&lt;&gt;"...", $P7633&lt;&gt;"입력오류", NOT(ISNUMBER(FIND($T$21:$T$34,$P7633)))),
            AND($P7633&lt;&gt;"", $P7633&lt;&gt;"...", $P7633&lt;&gt;"입력오류", $T$19=$P7633)
        )
    )
)</f>
        <v>0</v>
      </c>
    </row>
    <row r="7634" spans="9:17">
      <c r="I7634">
        <f t="shared" si="358"/>
        <v>7633</v>
      </c>
      <c r="J7634" t="e">
        <f t="shared" si="359"/>
        <v>#N/A</v>
      </c>
      <c r="K7634" t="e">
        <f t="shared" si="357"/>
        <v>#N/A</v>
      </c>
      <c r="L7634" t="b">
        <f>COUNTIF($N$2:N7634, N7634)=1</f>
        <v>0</v>
      </c>
      <c r="M7634" s="37">
        <f>IF( $Q7634, MAX($M$1:M7633)+1, 0)</f>
        <v>0</v>
      </c>
      <c r="N7634" t="e" cm="1">
        <f t="array" ref="N7634">INDEX($A$9:$F$1048576, $J7634, $K7634 )</f>
        <v>#N/A</v>
      </c>
      <c r="O7634" t="e" cm="1">
        <f t="array" ref="O7634">INDEX($B$9:$F$1048576, $J7634, $K7634 )</f>
        <v>#N/A</v>
      </c>
      <c r="P7634" t="str" cm="1">
        <f t="array" ref="P7634">IF( $L7634, TRIM(_xll.IMDP("IR", $G$5&amp;$N7634, $G$6)), "" )</f>
        <v/>
      </c>
      <c r="Q7634" t="b" cm="1">
        <f t="array" ref="Q7634">IF(
    $U$1=1, AND($P7634&lt;&gt;"", $P7634&lt;&gt;"...", $P7634&lt;&gt;"입력오류"),
    IF(
        $U$18=1, AND($P7634&lt;&gt;"", $P7634&lt;&gt;"...", $P7634&lt;&gt;"입력오류", ISNUMBER(FIND(INDEX($T$2:$T$7,$U$1),$P7634))),
        IF(
            $U$17="기타", AND($P7634&lt;&gt;"", $P7634&lt;&gt;"...", $P7634&lt;&gt;"입력오류", NOT(ISNUMBER(FIND($T$21:$T$34,$P7634)))),
            AND($P7634&lt;&gt;"", $P7634&lt;&gt;"...", $P7634&lt;&gt;"입력오류", $T$19=$P7634)
        )
    )
)</f>
        <v>0</v>
      </c>
    </row>
    <row r="7635" spans="9:17">
      <c r="I7635">
        <f t="shared" si="358"/>
        <v>7634</v>
      </c>
      <c r="J7635" t="e">
        <f t="shared" si="359"/>
        <v>#N/A</v>
      </c>
      <c r="K7635" t="e">
        <f t="shared" si="357"/>
        <v>#N/A</v>
      </c>
      <c r="L7635" t="b">
        <f>COUNTIF($N$2:N7635, N7635)=1</f>
        <v>0</v>
      </c>
      <c r="M7635" s="37">
        <f>IF( $Q7635, MAX($M$1:M7634)+1, 0)</f>
        <v>0</v>
      </c>
      <c r="N7635" t="e" cm="1">
        <f t="array" ref="N7635">INDEX($A$9:$F$1048576, $J7635, $K7635 )</f>
        <v>#N/A</v>
      </c>
      <c r="O7635" t="e" cm="1">
        <f t="array" ref="O7635">INDEX($B$9:$F$1048576, $J7635, $K7635 )</f>
        <v>#N/A</v>
      </c>
      <c r="P7635" t="str" cm="1">
        <f t="array" ref="P7635">IF( $L7635, TRIM(_xll.IMDP("IR", $G$5&amp;$N7635, $G$6)), "" )</f>
        <v/>
      </c>
      <c r="Q7635" t="b" cm="1">
        <f t="array" ref="Q7635">IF(
    $U$1=1, AND($P7635&lt;&gt;"", $P7635&lt;&gt;"...", $P7635&lt;&gt;"입력오류"),
    IF(
        $U$18=1, AND($P7635&lt;&gt;"", $P7635&lt;&gt;"...", $P7635&lt;&gt;"입력오류", ISNUMBER(FIND(INDEX($T$2:$T$7,$U$1),$P7635))),
        IF(
            $U$17="기타", AND($P7635&lt;&gt;"", $P7635&lt;&gt;"...", $P7635&lt;&gt;"입력오류", NOT(ISNUMBER(FIND($T$21:$T$34,$P7635)))),
            AND($P7635&lt;&gt;"", $P7635&lt;&gt;"...", $P7635&lt;&gt;"입력오류", $T$19=$P7635)
        )
    )
)</f>
        <v>0</v>
      </c>
    </row>
    <row r="7636" spans="9:17">
      <c r="I7636">
        <f t="shared" si="358"/>
        <v>7635</v>
      </c>
      <c r="J7636" t="e">
        <f t="shared" si="359"/>
        <v>#N/A</v>
      </c>
      <c r="K7636" t="e">
        <f t="shared" si="357"/>
        <v>#N/A</v>
      </c>
      <c r="L7636" t="b">
        <f>COUNTIF($N$2:N7636, N7636)=1</f>
        <v>0</v>
      </c>
      <c r="M7636" s="37">
        <f>IF( $Q7636, MAX($M$1:M7635)+1, 0)</f>
        <v>0</v>
      </c>
      <c r="N7636" t="e" cm="1">
        <f t="array" ref="N7636">INDEX($A$9:$F$1048576, $J7636, $K7636 )</f>
        <v>#N/A</v>
      </c>
      <c r="O7636" t="e" cm="1">
        <f t="array" ref="O7636">INDEX($B$9:$F$1048576, $J7636, $K7636 )</f>
        <v>#N/A</v>
      </c>
      <c r="P7636" t="str" cm="1">
        <f t="array" ref="P7636">IF( $L7636, TRIM(_xll.IMDP("IR", $G$5&amp;$N7636, $G$6)), "" )</f>
        <v/>
      </c>
      <c r="Q7636" t="b" cm="1">
        <f t="array" ref="Q7636">IF(
    $U$1=1, AND($P7636&lt;&gt;"", $P7636&lt;&gt;"...", $P7636&lt;&gt;"입력오류"),
    IF(
        $U$18=1, AND($P7636&lt;&gt;"", $P7636&lt;&gt;"...", $P7636&lt;&gt;"입력오류", ISNUMBER(FIND(INDEX($T$2:$T$7,$U$1),$P7636))),
        IF(
            $U$17="기타", AND($P7636&lt;&gt;"", $P7636&lt;&gt;"...", $P7636&lt;&gt;"입력오류", NOT(ISNUMBER(FIND($T$21:$T$34,$P7636)))),
            AND($P7636&lt;&gt;"", $P7636&lt;&gt;"...", $P7636&lt;&gt;"입력오류", $T$19=$P7636)
        )
    )
)</f>
        <v>0</v>
      </c>
    </row>
    <row r="7637" spans="9:17">
      <c r="I7637">
        <f t="shared" si="358"/>
        <v>7636</v>
      </c>
      <c r="J7637" t="e">
        <f t="shared" si="359"/>
        <v>#N/A</v>
      </c>
      <c r="K7637" t="e">
        <f t="shared" si="357"/>
        <v>#N/A</v>
      </c>
      <c r="L7637" t="b">
        <f>COUNTIF($N$2:N7637, N7637)=1</f>
        <v>0</v>
      </c>
      <c r="M7637" s="37">
        <f>IF( $Q7637, MAX($M$1:M7636)+1, 0)</f>
        <v>0</v>
      </c>
      <c r="N7637" t="e" cm="1">
        <f t="array" ref="N7637">INDEX($A$9:$F$1048576, $J7637, $K7637 )</f>
        <v>#N/A</v>
      </c>
      <c r="O7637" t="e" cm="1">
        <f t="array" ref="O7637">INDEX($B$9:$F$1048576, $J7637, $K7637 )</f>
        <v>#N/A</v>
      </c>
      <c r="P7637" t="str" cm="1">
        <f t="array" ref="P7637">IF( $L7637, TRIM(_xll.IMDP("IR", $G$5&amp;$N7637, $G$6)), "" )</f>
        <v/>
      </c>
      <c r="Q7637" t="b" cm="1">
        <f t="array" ref="Q7637">IF(
    $U$1=1, AND($P7637&lt;&gt;"", $P7637&lt;&gt;"...", $P7637&lt;&gt;"입력오류"),
    IF(
        $U$18=1, AND($P7637&lt;&gt;"", $P7637&lt;&gt;"...", $P7637&lt;&gt;"입력오류", ISNUMBER(FIND(INDEX($T$2:$T$7,$U$1),$P7637))),
        IF(
            $U$17="기타", AND($P7637&lt;&gt;"", $P7637&lt;&gt;"...", $P7637&lt;&gt;"입력오류", NOT(ISNUMBER(FIND($T$21:$T$34,$P7637)))),
            AND($P7637&lt;&gt;"", $P7637&lt;&gt;"...", $P7637&lt;&gt;"입력오류", $T$19=$P7637)
        )
    )
)</f>
        <v>0</v>
      </c>
    </row>
    <row r="7638" spans="9:17">
      <c r="I7638">
        <f t="shared" si="358"/>
        <v>7637</v>
      </c>
      <c r="J7638" t="e">
        <f t="shared" si="359"/>
        <v>#N/A</v>
      </c>
      <c r="K7638" t="e">
        <f t="shared" si="357"/>
        <v>#N/A</v>
      </c>
      <c r="L7638" t="b">
        <f>COUNTIF($N$2:N7638, N7638)=1</f>
        <v>0</v>
      </c>
      <c r="M7638" s="37">
        <f>IF( $Q7638, MAX($M$1:M7637)+1, 0)</f>
        <v>0</v>
      </c>
      <c r="N7638" t="e" cm="1">
        <f t="array" ref="N7638">INDEX($A$9:$F$1048576, $J7638, $K7638 )</f>
        <v>#N/A</v>
      </c>
      <c r="O7638" t="e" cm="1">
        <f t="array" ref="O7638">INDEX($B$9:$F$1048576, $J7638, $K7638 )</f>
        <v>#N/A</v>
      </c>
      <c r="P7638" t="str" cm="1">
        <f t="array" ref="P7638">IF( $L7638, TRIM(_xll.IMDP("IR", $G$5&amp;$N7638, $G$6)), "" )</f>
        <v/>
      </c>
      <c r="Q7638" t="b" cm="1">
        <f t="array" ref="Q7638">IF(
    $U$1=1, AND($P7638&lt;&gt;"", $P7638&lt;&gt;"...", $P7638&lt;&gt;"입력오류"),
    IF(
        $U$18=1, AND($P7638&lt;&gt;"", $P7638&lt;&gt;"...", $P7638&lt;&gt;"입력오류", ISNUMBER(FIND(INDEX($T$2:$T$7,$U$1),$P7638))),
        IF(
            $U$17="기타", AND($P7638&lt;&gt;"", $P7638&lt;&gt;"...", $P7638&lt;&gt;"입력오류", NOT(ISNUMBER(FIND($T$21:$T$34,$P7638)))),
            AND($P7638&lt;&gt;"", $P7638&lt;&gt;"...", $P7638&lt;&gt;"입력오류", $T$19=$P7638)
        )
    )
)</f>
        <v>0</v>
      </c>
    </row>
    <row r="7639" spans="9:17">
      <c r="I7639">
        <f t="shared" si="358"/>
        <v>7638</v>
      </c>
      <c r="J7639" t="e">
        <f t="shared" si="359"/>
        <v>#N/A</v>
      </c>
      <c r="K7639" t="e">
        <f t="shared" si="357"/>
        <v>#N/A</v>
      </c>
      <c r="L7639" t="b">
        <f>COUNTIF($N$2:N7639, N7639)=1</f>
        <v>0</v>
      </c>
      <c r="M7639" s="37">
        <f>IF( $Q7639, MAX($M$1:M7638)+1, 0)</f>
        <v>0</v>
      </c>
      <c r="N7639" t="e" cm="1">
        <f t="array" ref="N7639">INDEX($A$9:$F$1048576, $J7639, $K7639 )</f>
        <v>#N/A</v>
      </c>
      <c r="O7639" t="e" cm="1">
        <f t="array" ref="O7639">INDEX($B$9:$F$1048576, $J7639, $K7639 )</f>
        <v>#N/A</v>
      </c>
      <c r="P7639" t="str" cm="1">
        <f t="array" ref="P7639">IF( $L7639, TRIM(_xll.IMDP("IR", $G$5&amp;$N7639, $G$6)), "" )</f>
        <v/>
      </c>
      <c r="Q7639" t="b" cm="1">
        <f t="array" ref="Q7639">IF(
    $U$1=1, AND($P7639&lt;&gt;"", $P7639&lt;&gt;"...", $P7639&lt;&gt;"입력오류"),
    IF(
        $U$18=1, AND($P7639&lt;&gt;"", $P7639&lt;&gt;"...", $P7639&lt;&gt;"입력오류", ISNUMBER(FIND(INDEX($T$2:$T$7,$U$1),$P7639))),
        IF(
            $U$17="기타", AND($P7639&lt;&gt;"", $P7639&lt;&gt;"...", $P7639&lt;&gt;"입력오류", NOT(ISNUMBER(FIND($T$21:$T$34,$P7639)))),
            AND($P7639&lt;&gt;"", $P7639&lt;&gt;"...", $P7639&lt;&gt;"입력오류", $T$19=$P7639)
        )
    )
)</f>
        <v>0</v>
      </c>
    </row>
    <row r="7640" spans="9:17">
      <c r="I7640">
        <f t="shared" si="358"/>
        <v>7639</v>
      </c>
      <c r="J7640" t="e">
        <f t="shared" si="359"/>
        <v>#N/A</v>
      </c>
      <c r="K7640" t="e">
        <f t="shared" si="357"/>
        <v>#N/A</v>
      </c>
      <c r="L7640" t="b">
        <f>COUNTIF($N$2:N7640, N7640)=1</f>
        <v>0</v>
      </c>
      <c r="M7640" s="37">
        <f>IF( $Q7640, MAX($M$1:M7639)+1, 0)</f>
        <v>0</v>
      </c>
      <c r="N7640" t="e" cm="1">
        <f t="array" ref="N7640">INDEX($A$9:$F$1048576, $J7640, $K7640 )</f>
        <v>#N/A</v>
      </c>
      <c r="O7640" t="e" cm="1">
        <f t="array" ref="O7640">INDEX($B$9:$F$1048576, $J7640, $K7640 )</f>
        <v>#N/A</v>
      </c>
      <c r="P7640" t="str" cm="1">
        <f t="array" ref="P7640">IF( $L7640, TRIM(_xll.IMDP("IR", $G$5&amp;$N7640, $G$6)), "" )</f>
        <v/>
      </c>
      <c r="Q7640" t="b" cm="1">
        <f t="array" ref="Q7640">IF(
    $U$1=1, AND($P7640&lt;&gt;"", $P7640&lt;&gt;"...", $P7640&lt;&gt;"입력오류"),
    IF(
        $U$18=1, AND($P7640&lt;&gt;"", $P7640&lt;&gt;"...", $P7640&lt;&gt;"입력오류", ISNUMBER(FIND(INDEX($T$2:$T$7,$U$1),$P7640))),
        IF(
            $U$17="기타", AND($P7640&lt;&gt;"", $P7640&lt;&gt;"...", $P7640&lt;&gt;"입력오류", NOT(ISNUMBER(FIND($T$21:$T$34,$P7640)))),
            AND($P7640&lt;&gt;"", $P7640&lt;&gt;"...", $P7640&lt;&gt;"입력오류", $T$19=$P7640)
        )
    )
)</f>
        <v>0</v>
      </c>
    </row>
    <row r="7641" spans="9:17">
      <c r="I7641">
        <f t="shared" si="358"/>
        <v>7640</v>
      </c>
      <c r="J7641" t="e">
        <f t="shared" si="359"/>
        <v>#N/A</v>
      </c>
      <c r="K7641" t="e">
        <f t="shared" si="357"/>
        <v>#N/A</v>
      </c>
      <c r="L7641" t="b">
        <f>COUNTIF($N$2:N7641, N7641)=1</f>
        <v>0</v>
      </c>
      <c r="M7641" s="37">
        <f>IF( $Q7641, MAX($M$1:M7640)+1, 0)</f>
        <v>0</v>
      </c>
      <c r="N7641" t="e" cm="1">
        <f t="array" ref="N7641">INDEX($A$9:$F$1048576, $J7641, $K7641 )</f>
        <v>#N/A</v>
      </c>
      <c r="O7641" t="e" cm="1">
        <f t="array" ref="O7641">INDEX($B$9:$F$1048576, $J7641, $K7641 )</f>
        <v>#N/A</v>
      </c>
      <c r="P7641" t="str" cm="1">
        <f t="array" ref="P7641">IF( $L7641, TRIM(_xll.IMDP("IR", $G$5&amp;$N7641, $G$6)), "" )</f>
        <v/>
      </c>
      <c r="Q7641" t="b" cm="1">
        <f t="array" ref="Q7641">IF(
    $U$1=1, AND($P7641&lt;&gt;"", $P7641&lt;&gt;"...", $P7641&lt;&gt;"입력오류"),
    IF(
        $U$18=1, AND($P7641&lt;&gt;"", $P7641&lt;&gt;"...", $P7641&lt;&gt;"입력오류", ISNUMBER(FIND(INDEX($T$2:$T$7,$U$1),$P7641))),
        IF(
            $U$17="기타", AND($P7641&lt;&gt;"", $P7641&lt;&gt;"...", $P7641&lt;&gt;"입력오류", NOT(ISNUMBER(FIND($T$21:$T$34,$P7641)))),
            AND($P7641&lt;&gt;"", $P7641&lt;&gt;"...", $P7641&lt;&gt;"입력오류", $T$19=$P7641)
        )
    )
)</f>
        <v>0</v>
      </c>
    </row>
    <row r="7642" spans="9:17">
      <c r="I7642">
        <f t="shared" si="358"/>
        <v>7641</v>
      </c>
      <c r="J7642" t="e">
        <f t="shared" si="359"/>
        <v>#N/A</v>
      </c>
      <c r="K7642" t="e">
        <f t="shared" si="357"/>
        <v>#N/A</v>
      </c>
      <c r="L7642" t="b">
        <f>COUNTIF($N$2:N7642, N7642)=1</f>
        <v>0</v>
      </c>
      <c r="M7642" s="37">
        <f>IF( $Q7642, MAX($M$1:M7641)+1, 0)</f>
        <v>0</v>
      </c>
      <c r="N7642" t="e" cm="1">
        <f t="array" ref="N7642">INDEX($A$9:$F$1048576, $J7642, $K7642 )</f>
        <v>#N/A</v>
      </c>
      <c r="O7642" t="e" cm="1">
        <f t="array" ref="O7642">INDEX($B$9:$F$1048576, $J7642, $K7642 )</f>
        <v>#N/A</v>
      </c>
      <c r="P7642" t="str" cm="1">
        <f t="array" ref="P7642">IF( $L7642, TRIM(_xll.IMDP("IR", $G$5&amp;$N7642, $G$6)), "" )</f>
        <v/>
      </c>
      <c r="Q7642" t="b" cm="1">
        <f t="array" ref="Q7642">IF(
    $U$1=1, AND($P7642&lt;&gt;"", $P7642&lt;&gt;"...", $P7642&lt;&gt;"입력오류"),
    IF(
        $U$18=1, AND($P7642&lt;&gt;"", $P7642&lt;&gt;"...", $P7642&lt;&gt;"입력오류", ISNUMBER(FIND(INDEX($T$2:$T$7,$U$1),$P7642))),
        IF(
            $U$17="기타", AND($P7642&lt;&gt;"", $P7642&lt;&gt;"...", $P7642&lt;&gt;"입력오류", NOT(ISNUMBER(FIND($T$21:$T$34,$P7642)))),
            AND($P7642&lt;&gt;"", $P7642&lt;&gt;"...", $P7642&lt;&gt;"입력오류", $T$19=$P7642)
        )
    )
)</f>
        <v>0</v>
      </c>
    </row>
    <row r="7643" spans="9:17">
      <c r="I7643">
        <f t="shared" si="358"/>
        <v>7642</v>
      </c>
      <c r="J7643" t="e">
        <f t="shared" si="359"/>
        <v>#N/A</v>
      </c>
      <c r="K7643" t="e">
        <f t="shared" si="357"/>
        <v>#N/A</v>
      </c>
      <c r="L7643" t="b">
        <f>COUNTIF($N$2:N7643, N7643)=1</f>
        <v>0</v>
      </c>
      <c r="M7643" s="37">
        <f>IF( $Q7643, MAX($M$1:M7642)+1, 0)</f>
        <v>0</v>
      </c>
      <c r="N7643" t="e" cm="1">
        <f t="array" ref="N7643">INDEX($A$9:$F$1048576, $J7643, $K7643 )</f>
        <v>#N/A</v>
      </c>
      <c r="O7643" t="e" cm="1">
        <f t="array" ref="O7643">INDEX($B$9:$F$1048576, $J7643, $K7643 )</f>
        <v>#N/A</v>
      </c>
      <c r="P7643" t="str" cm="1">
        <f t="array" ref="P7643">IF( $L7643, TRIM(_xll.IMDP("IR", $G$5&amp;$N7643, $G$6)), "" )</f>
        <v/>
      </c>
      <c r="Q7643" t="b" cm="1">
        <f t="array" ref="Q7643">IF(
    $U$1=1, AND($P7643&lt;&gt;"", $P7643&lt;&gt;"...", $P7643&lt;&gt;"입력오류"),
    IF(
        $U$18=1, AND($P7643&lt;&gt;"", $P7643&lt;&gt;"...", $P7643&lt;&gt;"입력오류", ISNUMBER(FIND(INDEX($T$2:$T$7,$U$1),$P7643))),
        IF(
            $U$17="기타", AND($P7643&lt;&gt;"", $P7643&lt;&gt;"...", $P7643&lt;&gt;"입력오류", NOT(ISNUMBER(FIND($T$21:$T$34,$P7643)))),
            AND($P7643&lt;&gt;"", $P7643&lt;&gt;"...", $P7643&lt;&gt;"입력오류", $T$19=$P7643)
        )
    )
)</f>
        <v>0</v>
      </c>
    </row>
    <row r="7644" spans="9:17">
      <c r="I7644">
        <f t="shared" si="358"/>
        <v>7643</v>
      </c>
      <c r="J7644" t="e">
        <f t="shared" si="359"/>
        <v>#N/A</v>
      </c>
      <c r="K7644" t="e">
        <f t="shared" si="357"/>
        <v>#N/A</v>
      </c>
      <c r="L7644" t="b">
        <f>COUNTIF($N$2:N7644, N7644)=1</f>
        <v>0</v>
      </c>
      <c r="M7644" s="37">
        <f>IF( $Q7644, MAX($M$1:M7643)+1, 0)</f>
        <v>0</v>
      </c>
      <c r="N7644" t="e" cm="1">
        <f t="array" ref="N7644">INDEX($A$9:$F$1048576, $J7644, $K7644 )</f>
        <v>#N/A</v>
      </c>
      <c r="O7644" t="e" cm="1">
        <f t="array" ref="O7644">INDEX($B$9:$F$1048576, $J7644, $K7644 )</f>
        <v>#N/A</v>
      </c>
      <c r="P7644" t="str" cm="1">
        <f t="array" ref="P7644">IF( $L7644, TRIM(_xll.IMDP("IR", $G$5&amp;$N7644, $G$6)), "" )</f>
        <v/>
      </c>
      <c r="Q7644" t="b" cm="1">
        <f t="array" ref="Q7644">IF(
    $U$1=1, AND($P7644&lt;&gt;"", $P7644&lt;&gt;"...", $P7644&lt;&gt;"입력오류"),
    IF(
        $U$18=1, AND($P7644&lt;&gt;"", $P7644&lt;&gt;"...", $P7644&lt;&gt;"입력오류", ISNUMBER(FIND(INDEX($T$2:$T$7,$U$1),$P7644))),
        IF(
            $U$17="기타", AND($P7644&lt;&gt;"", $P7644&lt;&gt;"...", $P7644&lt;&gt;"입력오류", NOT(ISNUMBER(FIND($T$21:$T$34,$P7644)))),
            AND($P7644&lt;&gt;"", $P7644&lt;&gt;"...", $P7644&lt;&gt;"입력오류", $T$19=$P7644)
        )
    )
)</f>
        <v>0</v>
      </c>
    </row>
    <row r="7645" spans="9:17">
      <c r="I7645">
        <f t="shared" si="358"/>
        <v>7644</v>
      </c>
      <c r="J7645" t="e">
        <f t="shared" si="359"/>
        <v>#N/A</v>
      </c>
      <c r="K7645" t="e">
        <f t="shared" si="357"/>
        <v>#N/A</v>
      </c>
      <c r="L7645" t="b">
        <f>COUNTIF($N$2:N7645, N7645)=1</f>
        <v>0</v>
      </c>
      <c r="M7645" s="37">
        <f>IF( $Q7645, MAX($M$1:M7644)+1, 0)</f>
        <v>0</v>
      </c>
      <c r="N7645" t="e" cm="1">
        <f t="array" ref="N7645">INDEX($A$9:$F$1048576, $J7645, $K7645 )</f>
        <v>#N/A</v>
      </c>
      <c r="O7645" t="e" cm="1">
        <f t="array" ref="O7645">INDEX($B$9:$F$1048576, $J7645, $K7645 )</f>
        <v>#N/A</v>
      </c>
      <c r="P7645" t="str" cm="1">
        <f t="array" ref="P7645">IF( $L7645, TRIM(_xll.IMDP("IR", $G$5&amp;$N7645, $G$6)), "" )</f>
        <v/>
      </c>
      <c r="Q7645" t="b" cm="1">
        <f t="array" ref="Q7645">IF(
    $U$1=1, AND($P7645&lt;&gt;"", $P7645&lt;&gt;"...", $P7645&lt;&gt;"입력오류"),
    IF(
        $U$18=1, AND($P7645&lt;&gt;"", $P7645&lt;&gt;"...", $P7645&lt;&gt;"입력오류", ISNUMBER(FIND(INDEX($T$2:$T$7,$U$1),$P7645))),
        IF(
            $U$17="기타", AND($P7645&lt;&gt;"", $P7645&lt;&gt;"...", $P7645&lt;&gt;"입력오류", NOT(ISNUMBER(FIND($T$21:$T$34,$P7645)))),
            AND($P7645&lt;&gt;"", $P7645&lt;&gt;"...", $P7645&lt;&gt;"입력오류", $T$19=$P7645)
        )
    )
)</f>
        <v>0</v>
      </c>
    </row>
    <row r="7646" spans="9:17">
      <c r="I7646">
        <f t="shared" si="358"/>
        <v>7645</v>
      </c>
      <c r="J7646" t="e">
        <f t="shared" si="359"/>
        <v>#N/A</v>
      </c>
      <c r="K7646" t="e">
        <f t="shared" si="357"/>
        <v>#N/A</v>
      </c>
      <c r="L7646" t="b">
        <f>COUNTIF($N$2:N7646, N7646)=1</f>
        <v>0</v>
      </c>
      <c r="M7646" s="37">
        <f>IF( $Q7646, MAX($M$1:M7645)+1, 0)</f>
        <v>0</v>
      </c>
      <c r="N7646" t="e" cm="1">
        <f t="array" ref="N7646">INDEX($A$9:$F$1048576, $J7646, $K7646 )</f>
        <v>#N/A</v>
      </c>
      <c r="O7646" t="e" cm="1">
        <f t="array" ref="O7646">INDEX($B$9:$F$1048576, $J7646, $K7646 )</f>
        <v>#N/A</v>
      </c>
      <c r="P7646" t="str" cm="1">
        <f t="array" ref="P7646">IF( $L7646, TRIM(_xll.IMDP("IR", $G$5&amp;$N7646, $G$6)), "" )</f>
        <v/>
      </c>
      <c r="Q7646" t="b" cm="1">
        <f t="array" ref="Q7646">IF(
    $U$1=1, AND($P7646&lt;&gt;"", $P7646&lt;&gt;"...", $P7646&lt;&gt;"입력오류"),
    IF(
        $U$18=1, AND($P7646&lt;&gt;"", $P7646&lt;&gt;"...", $P7646&lt;&gt;"입력오류", ISNUMBER(FIND(INDEX($T$2:$T$7,$U$1),$P7646))),
        IF(
            $U$17="기타", AND($P7646&lt;&gt;"", $P7646&lt;&gt;"...", $P7646&lt;&gt;"입력오류", NOT(ISNUMBER(FIND($T$21:$T$34,$P7646)))),
            AND($P7646&lt;&gt;"", $P7646&lt;&gt;"...", $P7646&lt;&gt;"입력오류", $T$19=$P7646)
        )
    )
)</f>
        <v>0</v>
      </c>
    </row>
    <row r="7647" spans="9:17">
      <c r="I7647">
        <f t="shared" si="358"/>
        <v>7646</v>
      </c>
      <c r="J7647" t="e">
        <f t="shared" si="359"/>
        <v>#N/A</v>
      </c>
      <c r="K7647" t="e">
        <f t="shared" si="357"/>
        <v>#N/A</v>
      </c>
      <c r="L7647" t="b">
        <f>COUNTIF($N$2:N7647, N7647)=1</f>
        <v>0</v>
      </c>
      <c r="M7647" s="37">
        <f>IF( $Q7647, MAX($M$1:M7646)+1, 0)</f>
        <v>0</v>
      </c>
      <c r="N7647" t="e" cm="1">
        <f t="array" ref="N7647">INDEX($A$9:$F$1048576, $J7647, $K7647 )</f>
        <v>#N/A</v>
      </c>
      <c r="O7647" t="e" cm="1">
        <f t="array" ref="O7647">INDEX($B$9:$F$1048576, $J7647, $K7647 )</f>
        <v>#N/A</v>
      </c>
      <c r="P7647" t="str" cm="1">
        <f t="array" ref="P7647">IF( $L7647, TRIM(_xll.IMDP("IR", $G$5&amp;$N7647, $G$6)), "" )</f>
        <v/>
      </c>
      <c r="Q7647" t="b" cm="1">
        <f t="array" ref="Q7647">IF(
    $U$1=1, AND($P7647&lt;&gt;"", $P7647&lt;&gt;"...", $P7647&lt;&gt;"입력오류"),
    IF(
        $U$18=1, AND($P7647&lt;&gt;"", $P7647&lt;&gt;"...", $P7647&lt;&gt;"입력오류", ISNUMBER(FIND(INDEX($T$2:$T$7,$U$1),$P7647))),
        IF(
            $U$17="기타", AND($P7647&lt;&gt;"", $P7647&lt;&gt;"...", $P7647&lt;&gt;"입력오류", NOT(ISNUMBER(FIND($T$21:$T$34,$P7647)))),
            AND($P7647&lt;&gt;"", $P7647&lt;&gt;"...", $P7647&lt;&gt;"입력오류", $T$19=$P7647)
        )
    )
)</f>
        <v>0</v>
      </c>
    </row>
    <row r="7648" spans="9:17">
      <c r="I7648">
        <f t="shared" si="358"/>
        <v>7647</v>
      </c>
      <c r="J7648" t="e">
        <f t="shared" si="359"/>
        <v>#N/A</v>
      </c>
      <c r="K7648" t="e">
        <f t="shared" si="357"/>
        <v>#N/A</v>
      </c>
      <c r="L7648" t="b">
        <f>COUNTIF($N$2:N7648, N7648)=1</f>
        <v>0</v>
      </c>
      <c r="M7648" s="37">
        <f>IF( $Q7648, MAX($M$1:M7647)+1, 0)</f>
        <v>0</v>
      </c>
      <c r="N7648" t="e" cm="1">
        <f t="array" ref="N7648">INDEX($A$9:$F$1048576, $J7648, $K7648 )</f>
        <v>#N/A</v>
      </c>
      <c r="O7648" t="e" cm="1">
        <f t="array" ref="O7648">INDEX($B$9:$F$1048576, $J7648, $K7648 )</f>
        <v>#N/A</v>
      </c>
      <c r="P7648" t="str" cm="1">
        <f t="array" ref="P7648">IF( $L7648, TRIM(_xll.IMDP("IR", $G$5&amp;$N7648, $G$6)), "" )</f>
        <v/>
      </c>
      <c r="Q7648" t="b" cm="1">
        <f t="array" ref="Q7648">IF(
    $U$1=1, AND($P7648&lt;&gt;"", $P7648&lt;&gt;"...", $P7648&lt;&gt;"입력오류"),
    IF(
        $U$18=1, AND($P7648&lt;&gt;"", $P7648&lt;&gt;"...", $P7648&lt;&gt;"입력오류", ISNUMBER(FIND(INDEX($T$2:$T$7,$U$1),$P7648))),
        IF(
            $U$17="기타", AND($P7648&lt;&gt;"", $P7648&lt;&gt;"...", $P7648&lt;&gt;"입력오류", NOT(ISNUMBER(FIND($T$21:$T$34,$P7648)))),
            AND($P7648&lt;&gt;"", $P7648&lt;&gt;"...", $P7648&lt;&gt;"입력오류", $T$19=$P7648)
        )
    )
)</f>
        <v>0</v>
      </c>
    </row>
    <row r="7649" spans="9:17">
      <c r="I7649">
        <f t="shared" si="358"/>
        <v>7648</v>
      </c>
      <c r="J7649" t="e">
        <f t="shared" si="359"/>
        <v>#N/A</v>
      </c>
      <c r="K7649" t="e">
        <f t="shared" si="357"/>
        <v>#N/A</v>
      </c>
      <c r="L7649" t="b">
        <f>COUNTIF($N$2:N7649, N7649)=1</f>
        <v>0</v>
      </c>
      <c r="M7649" s="37">
        <f>IF( $Q7649, MAX($M$1:M7648)+1, 0)</f>
        <v>0</v>
      </c>
      <c r="N7649" t="e" cm="1">
        <f t="array" ref="N7649">INDEX($A$9:$F$1048576, $J7649, $K7649 )</f>
        <v>#N/A</v>
      </c>
      <c r="O7649" t="e" cm="1">
        <f t="array" ref="O7649">INDEX($B$9:$F$1048576, $J7649, $K7649 )</f>
        <v>#N/A</v>
      </c>
      <c r="P7649" t="str" cm="1">
        <f t="array" ref="P7649">IF( $L7649, TRIM(_xll.IMDP("IR", $G$5&amp;$N7649, $G$6)), "" )</f>
        <v/>
      </c>
      <c r="Q7649" t="b" cm="1">
        <f t="array" ref="Q7649">IF(
    $U$1=1, AND($P7649&lt;&gt;"", $P7649&lt;&gt;"...", $P7649&lt;&gt;"입력오류"),
    IF(
        $U$18=1, AND($P7649&lt;&gt;"", $P7649&lt;&gt;"...", $P7649&lt;&gt;"입력오류", ISNUMBER(FIND(INDEX($T$2:$T$7,$U$1),$P7649))),
        IF(
            $U$17="기타", AND($P7649&lt;&gt;"", $P7649&lt;&gt;"...", $P7649&lt;&gt;"입력오류", NOT(ISNUMBER(FIND($T$21:$T$34,$P7649)))),
            AND($P7649&lt;&gt;"", $P7649&lt;&gt;"...", $P7649&lt;&gt;"입력오류", $T$19=$P7649)
        )
    )
)</f>
        <v>0</v>
      </c>
    </row>
    <row r="7650" spans="9:17">
      <c r="I7650">
        <f t="shared" si="358"/>
        <v>7649</v>
      </c>
      <c r="J7650" t="e">
        <f t="shared" si="359"/>
        <v>#N/A</v>
      </c>
      <c r="K7650" t="e">
        <f t="shared" si="357"/>
        <v>#N/A</v>
      </c>
      <c r="L7650" t="b">
        <f>COUNTIF($N$2:N7650, N7650)=1</f>
        <v>0</v>
      </c>
      <c r="M7650" s="37">
        <f>IF( $Q7650, MAX($M$1:M7649)+1, 0)</f>
        <v>0</v>
      </c>
      <c r="N7650" t="e" cm="1">
        <f t="array" ref="N7650">INDEX($A$9:$F$1048576, $J7650, $K7650 )</f>
        <v>#N/A</v>
      </c>
      <c r="O7650" t="e" cm="1">
        <f t="array" ref="O7650">INDEX($B$9:$F$1048576, $J7650, $K7650 )</f>
        <v>#N/A</v>
      </c>
      <c r="P7650" t="str" cm="1">
        <f t="array" ref="P7650">IF( $L7650, TRIM(_xll.IMDP("IR", $G$5&amp;$N7650, $G$6)), "" )</f>
        <v/>
      </c>
      <c r="Q7650" t="b" cm="1">
        <f t="array" ref="Q7650">IF(
    $U$1=1, AND($P7650&lt;&gt;"", $P7650&lt;&gt;"...", $P7650&lt;&gt;"입력오류"),
    IF(
        $U$18=1, AND($P7650&lt;&gt;"", $P7650&lt;&gt;"...", $P7650&lt;&gt;"입력오류", ISNUMBER(FIND(INDEX($T$2:$T$7,$U$1),$P7650))),
        IF(
            $U$17="기타", AND($P7650&lt;&gt;"", $P7650&lt;&gt;"...", $P7650&lt;&gt;"입력오류", NOT(ISNUMBER(FIND($T$21:$T$34,$P7650)))),
            AND($P7650&lt;&gt;"", $P7650&lt;&gt;"...", $P7650&lt;&gt;"입력오류", $T$19=$P7650)
        )
    )
)</f>
        <v>0</v>
      </c>
    </row>
    <row r="7651" spans="9:17">
      <c r="I7651">
        <f t="shared" si="358"/>
        <v>7650</v>
      </c>
      <c r="J7651" t="e">
        <f t="shared" si="359"/>
        <v>#N/A</v>
      </c>
      <c r="K7651" t="e">
        <f t="shared" si="357"/>
        <v>#N/A</v>
      </c>
      <c r="L7651" t="b">
        <f>COUNTIF($N$2:N7651, N7651)=1</f>
        <v>0</v>
      </c>
      <c r="M7651" s="37">
        <f>IF( $Q7651, MAX($M$1:M7650)+1, 0)</f>
        <v>0</v>
      </c>
      <c r="N7651" t="e" cm="1">
        <f t="array" ref="N7651">INDEX($A$9:$F$1048576, $J7651, $K7651 )</f>
        <v>#N/A</v>
      </c>
      <c r="O7651" t="e" cm="1">
        <f t="array" ref="O7651">INDEX($B$9:$F$1048576, $J7651, $K7651 )</f>
        <v>#N/A</v>
      </c>
      <c r="P7651" t="str" cm="1">
        <f t="array" ref="P7651">IF( $L7651, TRIM(_xll.IMDP("IR", $G$5&amp;$N7651, $G$6)), "" )</f>
        <v/>
      </c>
      <c r="Q7651" t="b" cm="1">
        <f t="array" ref="Q7651">IF(
    $U$1=1, AND($P7651&lt;&gt;"", $P7651&lt;&gt;"...", $P7651&lt;&gt;"입력오류"),
    IF(
        $U$18=1, AND($P7651&lt;&gt;"", $P7651&lt;&gt;"...", $P7651&lt;&gt;"입력오류", ISNUMBER(FIND(INDEX($T$2:$T$7,$U$1),$P7651))),
        IF(
            $U$17="기타", AND($P7651&lt;&gt;"", $P7651&lt;&gt;"...", $P7651&lt;&gt;"입력오류", NOT(ISNUMBER(FIND($T$21:$T$34,$P7651)))),
            AND($P7651&lt;&gt;"", $P7651&lt;&gt;"...", $P7651&lt;&gt;"입력오류", $T$19=$P7651)
        )
    )
)</f>
        <v>0</v>
      </c>
    </row>
    <row r="7652" spans="9:17">
      <c r="I7652">
        <f t="shared" si="358"/>
        <v>7651</v>
      </c>
      <c r="J7652" t="e">
        <f t="shared" si="359"/>
        <v>#N/A</v>
      </c>
      <c r="K7652" t="e">
        <f t="shared" si="357"/>
        <v>#N/A</v>
      </c>
      <c r="L7652" t="b">
        <f>COUNTIF($N$2:N7652, N7652)=1</f>
        <v>0</v>
      </c>
      <c r="M7652" s="37">
        <f>IF( $Q7652, MAX($M$1:M7651)+1, 0)</f>
        <v>0</v>
      </c>
      <c r="N7652" t="e" cm="1">
        <f t="array" ref="N7652">INDEX($A$9:$F$1048576, $J7652, $K7652 )</f>
        <v>#N/A</v>
      </c>
      <c r="O7652" t="e" cm="1">
        <f t="array" ref="O7652">INDEX($B$9:$F$1048576, $J7652, $K7652 )</f>
        <v>#N/A</v>
      </c>
      <c r="P7652" t="str" cm="1">
        <f t="array" ref="P7652">IF( $L7652, TRIM(_xll.IMDP("IR", $G$5&amp;$N7652, $G$6)), "" )</f>
        <v/>
      </c>
      <c r="Q7652" t="b" cm="1">
        <f t="array" ref="Q7652">IF(
    $U$1=1, AND($P7652&lt;&gt;"", $P7652&lt;&gt;"...", $P7652&lt;&gt;"입력오류"),
    IF(
        $U$18=1, AND($P7652&lt;&gt;"", $P7652&lt;&gt;"...", $P7652&lt;&gt;"입력오류", ISNUMBER(FIND(INDEX($T$2:$T$7,$U$1),$P7652))),
        IF(
            $U$17="기타", AND($P7652&lt;&gt;"", $P7652&lt;&gt;"...", $P7652&lt;&gt;"입력오류", NOT(ISNUMBER(FIND($T$21:$T$34,$P7652)))),
            AND($P7652&lt;&gt;"", $P7652&lt;&gt;"...", $P7652&lt;&gt;"입력오류", $T$19=$P7652)
        )
    )
)</f>
        <v>0</v>
      </c>
    </row>
    <row r="7653" spans="9:17">
      <c r="I7653">
        <f t="shared" si="358"/>
        <v>7652</v>
      </c>
      <c r="J7653" t="e">
        <f t="shared" si="359"/>
        <v>#N/A</v>
      </c>
      <c r="K7653" t="e">
        <f t="shared" si="357"/>
        <v>#N/A</v>
      </c>
      <c r="L7653" t="b">
        <f>COUNTIF($N$2:N7653, N7653)=1</f>
        <v>0</v>
      </c>
      <c r="M7653" s="37">
        <f>IF( $Q7653, MAX($M$1:M7652)+1, 0)</f>
        <v>0</v>
      </c>
      <c r="N7653" t="e" cm="1">
        <f t="array" ref="N7653">INDEX($A$9:$F$1048576, $J7653, $K7653 )</f>
        <v>#N/A</v>
      </c>
      <c r="O7653" t="e" cm="1">
        <f t="array" ref="O7653">INDEX($B$9:$F$1048576, $J7653, $K7653 )</f>
        <v>#N/A</v>
      </c>
      <c r="P7653" t="str" cm="1">
        <f t="array" ref="P7653">IF( $L7653, TRIM(_xll.IMDP("IR", $G$5&amp;$N7653, $G$6)), "" )</f>
        <v/>
      </c>
      <c r="Q7653" t="b" cm="1">
        <f t="array" ref="Q7653">IF(
    $U$1=1, AND($P7653&lt;&gt;"", $P7653&lt;&gt;"...", $P7653&lt;&gt;"입력오류"),
    IF(
        $U$18=1, AND($P7653&lt;&gt;"", $P7653&lt;&gt;"...", $P7653&lt;&gt;"입력오류", ISNUMBER(FIND(INDEX($T$2:$T$7,$U$1),$P7653))),
        IF(
            $U$17="기타", AND($P7653&lt;&gt;"", $P7653&lt;&gt;"...", $P7653&lt;&gt;"입력오류", NOT(ISNUMBER(FIND($T$21:$T$34,$P7653)))),
            AND($P7653&lt;&gt;"", $P7653&lt;&gt;"...", $P7653&lt;&gt;"입력오류", $T$19=$P7653)
        )
    )
)</f>
        <v>0</v>
      </c>
    </row>
    <row r="7654" spans="9:17">
      <c r="I7654">
        <f t="shared" si="358"/>
        <v>7653</v>
      </c>
      <c r="J7654" t="e">
        <f t="shared" si="359"/>
        <v>#N/A</v>
      </c>
      <c r="K7654" t="e">
        <f t="shared" si="357"/>
        <v>#N/A</v>
      </c>
      <c r="L7654" t="b">
        <f>COUNTIF($N$2:N7654, N7654)=1</f>
        <v>0</v>
      </c>
      <c r="M7654" s="37">
        <f>IF( $Q7654, MAX($M$1:M7653)+1, 0)</f>
        <v>0</v>
      </c>
      <c r="N7654" t="e" cm="1">
        <f t="array" ref="N7654">INDEX($A$9:$F$1048576, $J7654, $K7654 )</f>
        <v>#N/A</v>
      </c>
      <c r="O7654" t="e" cm="1">
        <f t="array" ref="O7654">INDEX($B$9:$F$1048576, $J7654, $K7654 )</f>
        <v>#N/A</v>
      </c>
      <c r="P7654" t="str" cm="1">
        <f t="array" ref="P7654">IF( $L7654, TRIM(_xll.IMDP("IR", $G$5&amp;$N7654, $G$6)), "" )</f>
        <v/>
      </c>
      <c r="Q7654" t="b" cm="1">
        <f t="array" ref="Q7654">IF(
    $U$1=1, AND($P7654&lt;&gt;"", $P7654&lt;&gt;"...", $P7654&lt;&gt;"입력오류"),
    IF(
        $U$18=1, AND($P7654&lt;&gt;"", $P7654&lt;&gt;"...", $P7654&lt;&gt;"입력오류", ISNUMBER(FIND(INDEX($T$2:$T$7,$U$1),$P7654))),
        IF(
            $U$17="기타", AND($P7654&lt;&gt;"", $P7654&lt;&gt;"...", $P7654&lt;&gt;"입력오류", NOT(ISNUMBER(FIND($T$21:$T$34,$P7654)))),
            AND($P7654&lt;&gt;"", $P7654&lt;&gt;"...", $P7654&lt;&gt;"입력오류", $T$19=$P7654)
        )
    )
)</f>
        <v>0</v>
      </c>
    </row>
    <row r="7655" spans="9:17">
      <c r="I7655">
        <f t="shared" si="358"/>
        <v>7654</v>
      </c>
      <c r="J7655" t="e">
        <f t="shared" si="359"/>
        <v>#N/A</v>
      </c>
      <c r="K7655" t="e">
        <f t="shared" si="357"/>
        <v>#N/A</v>
      </c>
      <c r="L7655" t="b">
        <f>COUNTIF($N$2:N7655, N7655)=1</f>
        <v>0</v>
      </c>
      <c r="M7655" s="37">
        <f>IF( $Q7655, MAX($M$1:M7654)+1, 0)</f>
        <v>0</v>
      </c>
      <c r="N7655" t="e" cm="1">
        <f t="array" ref="N7655">INDEX($A$9:$F$1048576, $J7655, $K7655 )</f>
        <v>#N/A</v>
      </c>
      <c r="O7655" t="e" cm="1">
        <f t="array" ref="O7655">INDEX($B$9:$F$1048576, $J7655, $K7655 )</f>
        <v>#N/A</v>
      </c>
      <c r="P7655" t="str" cm="1">
        <f t="array" ref="P7655">IF( $L7655, TRIM(_xll.IMDP("IR", $G$5&amp;$N7655, $G$6)), "" )</f>
        <v/>
      </c>
      <c r="Q7655" t="b" cm="1">
        <f t="array" ref="Q7655">IF(
    $U$1=1, AND($P7655&lt;&gt;"", $P7655&lt;&gt;"...", $P7655&lt;&gt;"입력오류"),
    IF(
        $U$18=1, AND($P7655&lt;&gt;"", $P7655&lt;&gt;"...", $P7655&lt;&gt;"입력오류", ISNUMBER(FIND(INDEX($T$2:$T$7,$U$1),$P7655))),
        IF(
            $U$17="기타", AND($P7655&lt;&gt;"", $P7655&lt;&gt;"...", $P7655&lt;&gt;"입력오류", NOT(ISNUMBER(FIND($T$21:$T$34,$P7655)))),
            AND($P7655&lt;&gt;"", $P7655&lt;&gt;"...", $P7655&lt;&gt;"입력오류", $T$19=$P7655)
        )
    )
)</f>
        <v>0</v>
      </c>
    </row>
    <row r="7656" spans="9:17">
      <c r="I7656">
        <f t="shared" si="358"/>
        <v>7655</v>
      </c>
      <c r="J7656" t="e">
        <f t="shared" si="359"/>
        <v>#N/A</v>
      </c>
      <c r="K7656" t="e">
        <f t="shared" si="357"/>
        <v>#N/A</v>
      </c>
      <c r="L7656" t="b">
        <f>COUNTIF($N$2:N7656, N7656)=1</f>
        <v>0</v>
      </c>
      <c r="M7656" s="37">
        <f>IF( $Q7656, MAX($M$1:M7655)+1, 0)</f>
        <v>0</v>
      </c>
      <c r="N7656" t="e" cm="1">
        <f t="array" ref="N7656">INDEX($A$9:$F$1048576, $J7656, $K7656 )</f>
        <v>#N/A</v>
      </c>
      <c r="O7656" t="e" cm="1">
        <f t="array" ref="O7656">INDEX($B$9:$F$1048576, $J7656, $K7656 )</f>
        <v>#N/A</v>
      </c>
      <c r="P7656" t="str" cm="1">
        <f t="array" ref="P7656">IF( $L7656, TRIM(_xll.IMDP("IR", $G$5&amp;$N7656, $G$6)), "" )</f>
        <v/>
      </c>
      <c r="Q7656" t="b" cm="1">
        <f t="array" ref="Q7656">IF(
    $U$1=1, AND($P7656&lt;&gt;"", $P7656&lt;&gt;"...", $P7656&lt;&gt;"입력오류"),
    IF(
        $U$18=1, AND($P7656&lt;&gt;"", $P7656&lt;&gt;"...", $P7656&lt;&gt;"입력오류", ISNUMBER(FIND(INDEX($T$2:$T$7,$U$1),$P7656))),
        IF(
            $U$17="기타", AND($P7656&lt;&gt;"", $P7656&lt;&gt;"...", $P7656&lt;&gt;"입력오류", NOT(ISNUMBER(FIND($T$21:$T$34,$P7656)))),
            AND($P7656&lt;&gt;"", $P7656&lt;&gt;"...", $P7656&lt;&gt;"입력오류", $T$19=$P7656)
        )
    )
)</f>
        <v>0</v>
      </c>
    </row>
    <row r="7657" spans="9:17">
      <c r="I7657">
        <f t="shared" si="358"/>
        <v>7656</v>
      </c>
      <c r="J7657" t="e">
        <f t="shared" si="359"/>
        <v>#N/A</v>
      </c>
      <c r="K7657" t="e">
        <f t="shared" si="357"/>
        <v>#N/A</v>
      </c>
      <c r="L7657" t="b">
        <f>COUNTIF($N$2:N7657, N7657)=1</f>
        <v>0</v>
      </c>
      <c r="M7657" s="37">
        <f>IF( $Q7657, MAX($M$1:M7656)+1, 0)</f>
        <v>0</v>
      </c>
      <c r="N7657" t="e" cm="1">
        <f t="array" ref="N7657">INDEX($A$9:$F$1048576, $J7657, $K7657 )</f>
        <v>#N/A</v>
      </c>
      <c r="O7657" t="e" cm="1">
        <f t="array" ref="O7657">INDEX($B$9:$F$1048576, $J7657, $K7657 )</f>
        <v>#N/A</v>
      </c>
      <c r="P7657" t="str" cm="1">
        <f t="array" ref="P7657">IF( $L7657, TRIM(_xll.IMDP("IR", $G$5&amp;$N7657, $G$6)), "" )</f>
        <v/>
      </c>
      <c r="Q7657" t="b" cm="1">
        <f t="array" ref="Q7657">IF(
    $U$1=1, AND($P7657&lt;&gt;"", $P7657&lt;&gt;"...", $P7657&lt;&gt;"입력오류"),
    IF(
        $U$18=1, AND($P7657&lt;&gt;"", $P7657&lt;&gt;"...", $P7657&lt;&gt;"입력오류", ISNUMBER(FIND(INDEX($T$2:$T$7,$U$1),$P7657))),
        IF(
            $U$17="기타", AND($P7657&lt;&gt;"", $P7657&lt;&gt;"...", $P7657&lt;&gt;"입력오류", NOT(ISNUMBER(FIND($T$21:$T$34,$P7657)))),
            AND($P7657&lt;&gt;"", $P7657&lt;&gt;"...", $P7657&lt;&gt;"입력오류", $T$19=$P7657)
        )
    )
)</f>
        <v>0</v>
      </c>
    </row>
    <row r="7658" spans="9:17">
      <c r="I7658">
        <f t="shared" si="358"/>
        <v>7657</v>
      </c>
      <c r="J7658" t="e">
        <f t="shared" si="359"/>
        <v>#N/A</v>
      </c>
      <c r="K7658" t="e">
        <f t="shared" si="357"/>
        <v>#N/A</v>
      </c>
      <c r="L7658" t="b">
        <f>COUNTIF($N$2:N7658, N7658)=1</f>
        <v>0</v>
      </c>
      <c r="M7658" s="37">
        <f>IF( $Q7658, MAX($M$1:M7657)+1, 0)</f>
        <v>0</v>
      </c>
      <c r="N7658" t="e" cm="1">
        <f t="array" ref="N7658">INDEX($A$9:$F$1048576, $J7658, $K7658 )</f>
        <v>#N/A</v>
      </c>
      <c r="O7658" t="e" cm="1">
        <f t="array" ref="O7658">INDEX($B$9:$F$1048576, $J7658, $K7658 )</f>
        <v>#N/A</v>
      </c>
      <c r="P7658" t="str" cm="1">
        <f t="array" ref="P7658">IF( $L7658, TRIM(_xll.IMDP("IR", $G$5&amp;$N7658, $G$6)), "" )</f>
        <v/>
      </c>
      <c r="Q7658" t="b" cm="1">
        <f t="array" ref="Q7658">IF(
    $U$1=1, AND($P7658&lt;&gt;"", $P7658&lt;&gt;"...", $P7658&lt;&gt;"입력오류"),
    IF(
        $U$18=1, AND($P7658&lt;&gt;"", $P7658&lt;&gt;"...", $P7658&lt;&gt;"입력오류", ISNUMBER(FIND(INDEX($T$2:$T$7,$U$1),$P7658))),
        IF(
            $U$17="기타", AND($P7658&lt;&gt;"", $P7658&lt;&gt;"...", $P7658&lt;&gt;"입력오류", NOT(ISNUMBER(FIND($T$21:$T$34,$P7658)))),
            AND($P7658&lt;&gt;"", $P7658&lt;&gt;"...", $P7658&lt;&gt;"입력오류", $T$19=$P7658)
        )
    )
)</f>
        <v>0</v>
      </c>
    </row>
    <row r="7659" spans="9:17">
      <c r="I7659">
        <f t="shared" si="358"/>
        <v>7658</v>
      </c>
      <c r="J7659" t="e">
        <f t="shared" si="359"/>
        <v>#N/A</v>
      </c>
      <c r="K7659" t="e">
        <f t="shared" si="357"/>
        <v>#N/A</v>
      </c>
      <c r="L7659" t="b">
        <f>COUNTIF($N$2:N7659, N7659)=1</f>
        <v>0</v>
      </c>
      <c r="M7659" s="37">
        <f>IF( $Q7659, MAX($M$1:M7658)+1, 0)</f>
        <v>0</v>
      </c>
      <c r="N7659" t="e" cm="1">
        <f t="array" ref="N7659">INDEX($A$9:$F$1048576, $J7659, $K7659 )</f>
        <v>#N/A</v>
      </c>
      <c r="O7659" t="e" cm="1">
        <f t="array" ref="O7659">INDEX($B$9:$F$1048576, $J7659, $K7659 )</f>
        <v>#N/A</v>
      </c>
      <c r="P7659" t="str" cm="1">
        <f t="array" ref="P7659">IF( $L7659, TRIM(_xll.IMDP("IR", $G$5&amp;$N7659, $G$6)), "" )</f>
        <v/>
      </c>
      <c r="Q7659" t="b" cm="1">
        <f t="array" ref="Q7659">IF(
    $U$1=1, AND($P7659&lt;&gt;"", $P7659&lt;&gt;"...", $P7659&lt;&gt;"입력오류"),
    IF(
        $U$18=1, AND($P7659&lt;&gt;"", $P7659&lt;&gt;"...", $P7659&lt;&gt;"입력오류", ISNUMBER(FIND(INDEX($T$2:$T$7,$U$1),$P7659))),
        IF(
            $U$17="기타", AND($P7659&lt;&gt;"", $P7659&lt;&gt;"...", $P7659&lt;&gt;"입력오류", NOT(ISNUMBER(FIND($T$21:$T$34,$P7659)))),
            AND($P7659&lt;&gt;"", $P7659&lt;&gt;"...", $P7659&lt;&gt;"입력오류", $T$19=$P7659)
        )
    )
)</f>
        <v>0</v>
      </c>
    </row>
    <row r="7660" spans="9:17">
      <c r="I7660">
        <f t="shared" si="358"/>
        <v>7659</v>
      </c>
      <c r="J7660" t="e">
        <f t="shared" si="359"/>
        <v>#N/A</v>
      </c>
      <c r="K7660" t="e">
        <f t="shared" si="357"/>
        <v>#N/A</v>
      </c>
      <c r="L7660" t="b">
        <f>COUNTIF($N$2:N7660, N7660)=1</f>
        <v>0</v>
      </c>
      <c r="M7660" s="37">
        <f>IF( $Q7660, MAX($M$1:M7659)+1, 0)</f>
        <v>0</v>
      </c>
      <c r="N7660" t="e" cm="1">
        <f t="array" ref="N7660">INDEX($A$9:$F$1048576, $J7660, $K7660 )</f>
        <v>#N/A</v>
      </c>
      <c r="O7660" t="e" cm="1">
        <f t="array" ref="O7660">INDEX($B$9:$F$1048576, $J7660, $K7660 )</f>
        <v>#N/A</v>
      </c>
      <c r="P7660" t="str" cm="1">
        <f t="array" ref="P7660">IF( $L7660, TRIM(_xll.IMDP("IR", $G$5&amp;$N7660, $G$6)), "" )</f>
        <v/>
      </c>
      <c r="Q7660" t="b" cm="1">
        <f t="array" ref="Q7660">IF(
    $U$1=1, AND($P7660&lt;&gt;"", $P7660&lt;&gt;"...", $P7660&lt;&gt;"입력오류"),
    IF(
        $U$18=1, AND($P7660&lt;&gt;"", $P7660&lt;&gt;"...", $P7660&lt;&gt;"입력오류", ISNUMBER(FIND(INDEX($T$2:$T$7,$U$1),$P7660))),
        IF(
            $U$17="기타", AND($P7660&lt;&gt;"", $P7660&lt;&gt;"...", $P7660&lt;&gt;"입력오류", NOT(ISNUMBER(FIND($T$21:$T$34,$P7660)))),
            AND($P7660&lt;&gt;"", $P7660&lt;&gt;"...", $P7660&lt;&gt;"입력오류", $T$19=$P7660)
        )
    )
)</f>
        <v>0</v>
      </c>
    </row>
    <row r="7661" spans="9:17">
      <c r="I7661">
        <f t="shared" si="358"/>
        <v>7660</v>
      </c>
      <c r="J7661" t="e">
        <f t="shared" si="359"/>
        <v>#N/A</v>
      </c>
      <c r="K7661" t="e">
        <f t="shared" si="357"/>
        <v>#N/A</v>
      </c>
      <c r="L7661" t="b">
        <f>COUNTIF($N$2:N7661, N7661)=1</f>
        <v>0</v>
      </c>
      <c r="M7661" s="37">
        <f>IF( $Q7661, MAX($M$1:M7660)+1, 0)</f>
        <v>0</v>
      </c>
      <c r="N7661" t="e" cm="1">
        <f t="array" ref="N7661">INDEX($A$9:$F$1048576, $J7661, $K7661 )</f>
        <v>#N/A</v>
      </c>
      <c r="O7661" t="e" cm="1">
        <f t="array" ref="O7661">INDEX($B$9:$F$1048576, $J7661, $K7661 )</f>
        <v>#N/A</v>
      </c>
      <c r="P7661" t="str" cm="1">
        <f t="array" ref="P7661">IF( $L7661, TRIM(_xll.IMDP("IR", $G$5&amp;$N7661, $G$6)), "" )</f>
        <v/>
      </c>
      <c r="Q7661" t="b" cm="1">
        <f t="array" ref="Q7661">IF(
    $U$1=1, AND($P7661&lt;&gt;"", $P7661&lt;&gt;"...", $P7661&lt;&gt;"입력오류"),
    IF(
        $U$18=1, AND($P7661&lt;&gt;"", $P7661&lt;&gt;"...", $P7661&lt;&gt;"입력오류", ISNUMBER(FIND(INDEX($T$2:$T$7,$U$1),$P7661))),
        IF(
            $U$17="기타", AND($P7661&lt;&gt;"", $P7661&lt;&gt;"...", $P7661&lt;&gt;"입력오류", NOT(ISNUMBER(FIND($T$21:$T$34,$P7661)))),
            AND($P7661&lt;&gt;"", $P7661&lt;&gt;"...", $P7661&lt;&gt;"입력오류", $T$19=$P7661)
        )
    )
)</f>
        <v>0</v>
      </c>
    </row>
    <row r="7662" spans="9:17">
      <c r="I7662">
        <f t="shared" si="358"/>
        <v>7661</v>
      </c>
      <c r="J7662" t="e">
        <f t="shared" si="359"/>
        <v>#N/A</v>
      </c>
      <c r="K7662" t="e">
        <f t="shared" si="357"/>
        <v>#N/A</v>
      </c>
      <c r="L7662" t="b">
        <f>COUNTIF($N$2:N7662, N7662)=1</f>
        <v>0</v>
      </c>
      <c r="M7662" s="37">
        <f>IF( $Q7662, MAX($M$1:M7661)+1, 0)</f>
        <v>0</v>
      </c>
      <c r="N7662" t="e" cm="1">
        <f t="array" ref="N7662">INDEX($A$9:$F$1048576, $J7662, $K7662 )</f>
        <v>#N/A</v>
      </c>
      <c r="O7662" t="e" cm="1">
        <f t="array" ref="O7662">INDEX($B$9:$F$1048576, $J7662, $K7662 )</f>
        <v>#N/A</v>
      </c>
      <c r="P7662" t="str" cm="1">
        <f t="array" ref="P7662">IF( $L7662, TRIM(_xll.IMDP("IR", $G$5&amp;$N7662, $G$6)), "" )</f>
        <v/>
      </c>
      <c r="Q7662" t="b" cm="1">
        <f t="array" ref="Q7662">IF(
    $U$1=1, AND($P7662&lt;&gt;"", $P7662&lt;&gt;"...", $P7662&lt;&gt;"입력오류"),
    IF(
        $U$18=1, AND($P7662&lt;&gt;"", $P7662&lt;&gt;"...", $P7662&lt;&gt;"입력오류", ISNUMBER(FIND(INDEX($T$2:$T$7,$U$1),$P7662))),
        IF(
            $U$17="기타", AND($P7662&lt;&gt;"", $P7662&lt;&gt;"...", $P7662&lt;&gt;"입력오류", NOT(ISNUMBER(FIND($T$21:$T$34,$P7662)))),
            AND($P7662&lt;&gt;"", $P7662&lt;&gt;"...", $P7662&lt;&gt;"입력오류", $T$19=$P7662)
        )
    )
)</f>
        <v>0</v>
      </c>
    </row>
    <row r="7663" spans="9:17">
      <c r="I7663">
        <f t="shared" si="358"/>
        <v>7662</v>
      </c>
      <c r="J7663" t="e">
        <f t="shared" si="359"/>
        <v>#N/A</v>
      </c>
      <c r="K7663" t="e">
        <f t="shared" si="357"/>
        <v>#N/A</v>
      </c>
      <c r="L7663" t="b">
        <f>COUNTIF($N$2:N7663, N7663)=1</f>
        <v>0</v>
      </c>
      <c r="M7663" s="37">
        <f>IF( $Q7663, MAX($M$1:M7662)+1, 0)</f>
        <v>0</v>
      </c>
      <c r="N7663" t="e" cm="1">
        <f t="array" ref="N7663">INDEX($A$9:$F$1048576, $J7663, $K7663 )</f>
        <v>#N/A</v>
      </c>
      <c r="O7663" t="e" cm="1">
        <f t="array" ref="O7663">INDEX($B$9:$F$1048576, $J7663, $K7663 )</f>
        <v>#N/A</v>
      </c>
      <c r="P7663" t="str" cm="1">
        <f t="array" ref="P7663">IF( $L7663, TRIM(_xll.IMDP("IR", $G$5&amp;$N7663, $G$6)), "" )</f>
        <v/>
      </c>
      <c r="Q7663" t="b" cm="1">
        <f t="array" ref="Q7663">IF(
    $U$1=1, AND($P7663&lt;&gt;"", $P7663&lt;&gt;"...", $P7663&lt;&gt;"입력오류"),
    IF(
        $U$18=1, AND($P7663&lt;&gt;"", $P7663&lt;&gt;"...", $P7663&lt;&gt;"입력오류", ISNUMBER(FIND(INDEX($T$2:$T$7,$U$1),$P7663))),
        IF(
            $U$17="기타", AND($P7663&lt;&gt;"", $P7663&lt;&gt;"...", $P7663&lt;&gt;"입력오류", NOT(ISNUMBER(FIND($T$21:$T$34,$P7663)))),
            AND($P7663&lt;&gt;"", $P7663&lt;&gt;"...", $P7663&lt;&gt;"입력오류", $T$19=$P7663)
        )
    )
)</f>
        <v>0</v>
      </c>
    </row>
    <row r="7664" spans="9:17">
      <c r="I7664">
        <f t="shared" si="358"/>
        <v>7663</v>
      </c>
      <c r="J7664" t="e">
        <f t="shared" si="359"/>
        <v>#N/A</v>
      </c>
      <c r="K7664" t="e">
        <f t="shared" si="357"/>
        <v>#N/A</v>
      </c>
      <c r="L7664" t="b">
        <f>COUNTIF($N$2:N7664, N7664)=1</f>
        <v>0</v>
      </c>
      <c r="M7664" s="37">
        <f>IF( $Q7664, MAX($M$1:M7663)+1, 0)</f>
        <v>0</v>
      </c>
      <c r="N7664" t="e" cm="1">
        <f t="array" ref="N7664">INDEX($A$9:$F$1048576, $J7664, $K7664 )</f>
        <v>#N/A</v>
      </c>
      <c r="O7664" t="e" cm="1">
        <f t="array" ref="O7664">INDEX($B$9:$F$1048576, $J7664, $K7664 )</f>
        <v>#N/A</v>
      </c>
      <c r="P7664" t="str" cm="1">
        <f t="array" ref="P7664">IF( $L7664, TRIM(_xll.IMDP("IR", $G$5&amp;$N7664, $G$6)), "" )</f>
        <v/>
      </c>
      <c r="Q7664" t="b" cm="1">
        <f t="array" ref="Q7664">IF(
    $U$1=1, AND($P7664&lt;&gt;"", $P7664&lt;&gt;"...", $P7664&lt;&gt;"입력오류"),
    IF(
        $U$18=1, AND($P7664&lt;&gt;"", $P7664&lt;&gt;"...", $P7664&lt;&gt;"입력오류", ISNUMBER(FIND(INDEX($T$2:$T$7,$U$1),$P7664))),
        IF(
            $U$17="기타", AND($P7664&lt;&gt;"", $P7664&lt;&gt;"...", $P7664&lt;&gt;"입력오류", NOT(ISNUMBER(FIND($T$21:$T$34,$P7664)))),
            AND($P7664&lt;&gt;"", $P7664&lt;&gt;"...", $P7664&lt;&gt;"입력오류", $T$19=$P7664)
        )
    )
)</f>
        <v>0</v>
      </c>
    </row>
    <row r="7665" spans="9:17">
      <c r="I7665">
        <f t="shared" si="358"/>
        <v>7664</v>
      </c>
      <c r="J7665" t="e">
        <f t="shared" si="359"/>
        <v>#N/A</v>
      </c>
      <c r="K7665" t="e">
        <f t="shared" si="357"/>
        <v>#N/A</v>
      </c>
      <c r="L7665" t="b">
        <f>COUNTIF($N$2:N7665, N7665)=1</f>
        <v>0</v>
      </c>
      <c r="M7665" s="37">
        <f>IF( $Q7665, MAX($M$1:M7664)+1, 0)</f>
        <v>0</v>
      </c>
      <c r="N7665" t="e" cm="1">
        <f t="array" ref="N7665">INDEX($A$9:$F$1048576, $J7665, $K7665 )</f>
        <v>#N/A</v>
      </c>
      <c r="O7665" t="e" cm="1">
        <f t="array" ref="O7665">INDEX($B$9:$F$1048576, $J7665, $K7665 )</f>
        <v>#N/A</v>
      </c>
      <c r="P7665" t="str" cm="1">
        <f t="array" ref="P7665">IF( $L7665, TRIM(_xll.IMDP("IR", $G$5&amp;$N7665, $G$6)), "" )</f>
        <v/>
      </c>
      <c r="Q7665" t="b" cm="1">
        <f t="array" ref="Q7665">IF(
    $U$1=1, AND($P7665&lt;&gt;"", $P7665&lt;&gt;"...", $P7665&lt;&gt;"입력오류"),
    IF(
        $U$18=1, AND($P7665&lt;&gt;"", $P7665&lt;&gt;"...", $P7665&lt;&gt;"입력오류", ISNUMBER(FIND(INDEX($T$2:$T$7,$U$1),$P7665))),
        IF(
            $U$17="기타", AND($P7665&lt;&gt;"", $P7665&lt;&gt;"...", $P7665&lt;&gt;"입력오류", NOT(ISNUMBER(FIND($T$21:$T$34,$P7665)))),
            AND($P7665&lt;&gt;"", $P7665&lt;&gt;"...", $P7665&lt;&gt;"입력오류", $T$19=$P7665)
        )
    )
)</f>
        <v>0</v>
      </c>
    </row>
    <row r="7666" spans="9:17">
      <c r="I7666">
        <f t="shared" si="358"/>
        <v>7665</v>
      </c>
      <c r="J7666" t="e">
        <f t="shared" si="359"/>
        <v>#N/A</v>
      </c>
      <c r="K7666" t="e">
        <f t="shared" si="357"/>
        <v>#N/A</v>
      </c>
      <c r="L7666" t="b">
        <f>COUNTIF($N$2:N7666, N7666)=1</f>
        <v>0</v>
      </c>
      <c r="M7666" s="37">
        <f>IF( $Q7666, MAX($M$1:M7665)+1, 0)</f>
        <v>0</v>
      </c>
      <c r="N7666" t="e" cm="1">
        <f t="array" ref="N7666">INDEX($A$9:$F$1048576, $J7666, $K7666 )</f>
        <v>#N/A</v>
      </c>
      <c r="O7666" t="e" cm="1">
        <f t="array" ref="O7666">INDEX($B$9:$F$1048576, $J7666, $K7666 )</f>
        <v>#N/A</v>
      </c>
      <c r="P7666" t="str" cm="1">
        <f t="array" ref="P7666">IF( $L7666, TRIM(_xll.IMDP("IR", $G$5&amp;$N7666, $G$6)), "" )</f>
        <v/>
      </c>
      <c r="Q7666" t="b" cm="1">
        <f t="array" ref="Q7666">IF(
    $U$1=1, AND($P7666&lt;&gt;"", $P7666&lt;&gt;"...", $P7666&lt;&gt;"입력오류"),
    IF(
        $U$18=1, AND($P7666&lt;&gt;"", $P7666&lt;&gt;"...", $P7666&lt;&gt;"입력오류", ISNUMBER(FIND(INDEX($T$2:$T$7,$U$1),$P7666))),
        IF(
            $U$17="기타", AND($P7666&lt;&gt;"", $P7666&lt;&gt;"...", $P7666&lt;&gt;"입력오류", NOT(ISNUMBER(FIND($T$21:$T$34,$P7666)))),
            AND($P7666&lt;&gt;"", $P7666&lt;&gt;"...", $P7666&lt;&gt;"입력오류", $T$19=$P7666)
        )
    )
)</f>
        <v>0</v>
      </c>
    </row>
    <row r="7667" spans="9:17">
      <c r="I7667">
        <f t="shared" si="358"/>
        <v>7666</v>
      </c>
      <c r="J7667" t="e">
        <f t="shared" si="359"/>
        <v>#N/A</v>
      </c>
      <c r="K7667" t="e">
        <f t="shared" si="357"/>
        <v>#N/A</v>
      </c>
      <c r="L7667" t="b">
        <f>COUNTIF($N$2:N7667, N7667)=1</f>
        <v>0</v>
      </c>
      <c r="M7667" s="37">
        <f>IF( $Q7667, MAX($M$1:M7666)+1, 0)</f>
        <v>0</v>
      </c>
      <c r="N7667" t="e" cm="1">
        <f t="array" ref="N7667">INDEX($A$9:$F$1048576, $J7667, $K7667 )</f>
        <v>#N/A</v>
      </c>
      <c r="O7667" t="e" cm="1">
        <f t="array" ref="O7667">INDEX($B$9:$F$1048576, $J7667, $K7667 )</f>
        <v>#N/A</v>
      </c>
      <c r="P7667" t="str" cm="1">
        <f t="array" ref="P7667">IF( $L7667, TRIM(_xll.IMDP("IR", $G$5&amp;$N7667, $G$6)), "" )</f>
        <v/>
      </c>
      <c r="Q7667" t="b" cm="1">
        <f t="array" ref="Q7667">IF(
    $U$1=1, AND($P7667&lt;&gt;"", $P7667&lt;&gt;"...", $P7667&lt;&gt;"입력오류"),
    IF(
        $U$18=1, AND($P7667&lt;&gt;"", $P7667&lt;&gt;"...", $P7667&lt;&gt;"입력오류", ISNUMBER(FIND(INDEX($T$2:$T$7,$U$1),$P7667))),
        IF(
            $U$17="기타", AND($P7667&lt;&gt;"", $P7667&lt;&gt;"...", $P7667&lt;&gt;"입력오류", NOT(ISNUMBER(FIND($T$21:$T$34,$P7667)))),
            AND($P7667&lt;&gt;"", $P7667&lt;&gt;"...", $P7667&lt;&gt;"입력오류", $T$19=$P7667)
        )
    )
)</f>
        <v>0</v>
      </c>
    </row>
    <row r="7668" spans="9:17">
      <c r="I7668">
        <f t="shared" si="358"/>
        <v>7667</v>
      </c>
      <c r="J7668" t="e">
        <f t="shared" si="359"/>
        <v>#N/A</v>
      </c>
      <c r="K7668" t="e">
        <f t="shared" si="357"/>
        <v>#N/A</v>
      </c>
      <c r="L7668" t="b">
        <f>COUNTIF($N$2:N7668, N7668)=1</f>
        <v>0</v>
      </c>
      <c r="M7668" s="37">
        <f>IF( $Q7668, MAX($M$1:M7667)+1, 0)</f>
        <v>0</v>
      </c>
      <c r="N7668" t="e" cm="1">
        <f t="array" ref="N7668">INDEX($A$9:$F$1048576, $J7668, $K7668 )</f>
        <v>#N/A</v>
      </c>
      <c r="O7668" t="e" cm="1">
        <f t="array" ref="O7668">INDEX($B$9:$F$1048576, $J7668, $K7668 )</f>
        <v>#N/A</v>
      </c>
      <c r="P7668" t="str" cm="1">
        <f t="array" ref="P7668">IF( $L7668, TRIM(_xll.IMDP("IR", $G$5&amp;$N7668, $G$6)), "" )</f>
        <v/>
      </c>
      <c r="Q7668" t="b" cm="1">
        <f t="array" ref="Q7668">IF(
    $U$1=1, AND($P7668&lt;&gt;"", $P7668&lt;&gt;"...", $P7668&lt;&gt;"입력오류"),
    IF(
        $U$18=1, AND($P7668&lt;&gt;"", $P7668&lt;&gt;"...", $P7668&lt;&gt;"입력오류", ISNUMBER(FIND(INDEX($T$2:$T$7,$U$1),$P7668))),
        IF(
            $U$17="기타", AND($P7668&lt;&gt;"", $P7668&lt;&gt;"...", $P7668&lt;&gt;"입력오류", NOT(ISNUMBER(FIND($T$21:$T$34,$P7668)))),
            AND($P7668&lt;&gt;"", $P7668&lt;&gt;"...", $P7668&lt;&gt;"입력오류", $T$19=$P7668)
        )
    )
)</f>
        <v>0</v>
      </c>
    </row>
    <row r="7669" spans="9:17">
      <c r="I7669">
        <f t="shared" si="358"/>
        <v>7668</v>
      </c>
      <c r="J7669" t="e">
        <f t="shared" si="359"/>
        <v>#N/A</v>
      </c>
      <c r="K7669" t="e">
        <f t="shared" si="357"/>
        <v>#N/A</v>
      </c>
      <c r="L7669" t="b">
        <f>COUNTIF($N$2:N7669, N7669)=1</f>
        <v>0</v>
      </c>
      <c r="M7669" s="37">
        <f>IF( $Q7669, MAX($M$1:M7668)+1, 0)</f>
        <v>0</v>
      </c>
      <c r="N7669" t="e" cm="1">
        <f t="array" ref="N7669">INDEX($A$9:$F$1048576, $J7669, $K7669 )</f>
        <v>#N/A</v>
      </c>
      <c r="O7669" t="e" cm="1">
        <f t="array" ref="O7669">INDEX($B$9:$F$1048576, $J7669, $K7669 )</f>
        <v>#N/A</v>
      </c>
      <c r="P7669" t="str" cm="1">
        <f t="array" ref="P7669">IF( $L7669, TRIM(_xll.IMDP("IR", $G$5&amp;$N7669, $G$6)), "" )</f>
        <v/>
      </c>
      <c r="Q7669" t="b" cm="1">
        <f t="array" ref="Q7669">IF(
    $U$1=1, AND($P7669&lt;&gt;"", $P7669&lt;&gt;"...", $P7669&lt;&gt;"입력오류"),
    IF(
        $U$18=1, AND($P7669&lt;&gt;"", $P7669&lt;&gt;"...", $P7669&lt;&gt;"입력오류", ISNUMBER(FIND(INDEX($T$2:$T$7,$U$1),$P7669))),
        IF(
            $U$17="기타", AND($P7669&lt;&gt;"", $P7669&lt;&gt;"...", $P7669&lt;&gt;"입력오류", NOT(ISNUMBER(FIND($T$21:$T$34,$P7669)))),
            AND($P7669&lt;&gt;"", $P7669&lt;&gt;"...", $P7669&lt;&gt;"입력오류", $T$19=$P7669)
        )
    )
)</f>
        <v>0</v>
      </c>
    </row>
    <row r="7670" spans="9:17">
      <c r="I7670">
        <f t="shared" si="358"/>
        <v>7669</v>
      </c>
      <c r="J7670" t="e">
        <f t="shared" si="359"/>
        <v>#N/A</v>
      </c>
      <c r="K7670" t="e">
        <f t="shared" si="357"/>
        <v>#N/A</v>
      </c>
      <c r="L7670" t="b">
        <f>COUNTIF($N$2:N7670, N7670)=1</f>
        <v>0</v>
      </c>
      <c r="M7670" s="37">
        <f>IF( $Q7670, MAX($M$1:M7669)+1, 0)</f>
        <v>0</v>
      </c>
      <c r="N7670" t="e" cm="1">
        <f t="array" ref="N7670">INDEX($A$9:$F$1048576, $J7670, $K7670 )</f>
        <v>#N/A</v>
      </c>
      <c r="O7670" t="e" cm="1">
        <f t="array" ref="O7670">INDEX($B$9:$F$1048576, $J7670, $K7670 )</f>
        <v>#N/A</v>
      </c>
      <c r="P7670" t="str" cm="1">
        <f t="array" ref="P7670">IF( $L7670, TRIM(_xll.IMDP("IR", $G$5&amp;$N7670, $G$6)), "" )</f>
        <v/>
      </c>
      <c r="Q7670" t="b" cm="1">
        <f t="array" ref="Q7670">IF(
    $U$1=1, AND($P7670&lt;&gt;"", $P7670&lt;&gt;"...", $P7670&lt;&gt;"입력오류"),
    IF(
        $U$18=1, AND($P7670&lt;&gt;"", $P7670&lt;&gt;"...", $P7670&lt;&gt;"입력오류", ISNUMBER(FIND(INDEX($T$2:$T$7,$U$1),$P7670))),
        IF(
            $U$17="기타", AND($P7670&lt;&gt;"", $P7670&lt;&gt;"...", $P7670&lt;&gt;"입력오류", NOT(ISNUMBER(FIND($T$21:$T$34,$P7670)))),
            AND($P7670&lt;&gt;"", $P7670&lt;&gt;"...", $P7670&lt;&gt;"입력오류", $T$19=$P7670)
        )
    )
)</f>
        <v>0</v>
      </c>
    </row>
    <row r="7671" spans="9:17">
      <c r="I7671">
        <f t="shared" si="358"/>
        <v>7670</v>
      </c>
      <c r="J7671" t="e">
        <f t="shared" si="359"/>
        <v>#N/A</v>
      </c>
      <c r="K7671" t="e">
        <f t="shared" si="357"/>
        <v>#N/A</v>
      </c>
      <c r="L7671" t="b">
        <f>COUNTIF($N$2:N7671, N7671)=1</f>
        <v>0</v>
      </c>
      <c r="M7671" s="37">
        <f>IF( $Q7671, MAX($M$1:M7670)+1, 0)</f>
        <v>0</v>
      </c>
      <c r="N7671" t="e" cm="1">
        <f t="array" ref="N7671">INDEX($A$9:$F$1048576, $J7671, $K7671 )</f>
        <v>#N/A</v>
      </c>
      <c r="O7671" t="e" cm="1">
        <f t="array" ref="O7671">INDEX($B$9:$F$1048576, $J7671, $K7671 )</f>
        <v>#N/A</v>
      </c>
      <c r="P7671" t="str" cm="1">
        <f t="array" ref="P7671">IF( $L7671, TRIM(_xll.IMDP("IR", $G$5&amp;$N7671, $G$6)), "" )</f>
        <v/>
      </c>
      <c r="Q7671" t="b" cm="1">
        <f t="array" ref="Q7671">IF(
    $U$1=1, AND($P7671&lt;&gt;"", $P7671&lt;&gt;"...", $P7671&lt;&gt;"입력오류"),
    IF(
        $U$18=1, AND($P7671&lt;&gt;"", $P7671&lt;&gt;"...", $P7671&lt;&gt;"입력오류", ISNUMBER(FIND(INDEX($T$2:$T$7,$U$1),$P7671))),
        IF(
            $U$17="기타", AND($P7671&lt;&gt;"", $P7671&lt;&gt;"...", $P7671&lt;&gt;"입력오류", NOT(ISNUMBER(FIND($T$21:$T$34,$P7671)))),
            AND($P7671&lt;&gt;"", $P7671&lt;&gt;"...", $P7671&lt;&gt;"입력오류", $T$19=$P7671)
        )
    )
)</f>
        <v>0</v>
      </c>
    </row>
    <row r="7672" spans="9:17">
      <c r="I7672">
        <f t="shared" si="358"/>
        <v>7671</v>
      </c>
      <c r="J7672" t="e">
        <f t="shared" si="359"/>
        <v>#N/A</v>
      </c>
      <c r="K7672" t="e">
        <f t="shared" si="357"/>
        <v>#N/A</v>
      </c>
      <c r="L7672" t="b">
        <f>COUNTIF($N$2:N7672, N7672)=1</f>
        <v>0</v>
      </c>
      <c r="M7672" s="37">
        <f>IF( $Q7672, MAX($M$1:M7671)+1, 0)</f>
        <v>0</v>
      </c>
      <c r="N7672" t="e" cm="1">
        <f t="array" ref="N7672">INDEX($A$9:$F$1048576, $J7672, $K7672 )</f>
        <v>#N/A</v>
      </c>
      <c r="O7672" t="e" cm="1">
        <f t="array" ref="O7672">INDEX($B$9:$F$1048576, $J7672, $K7672 )</f>
        <v>#N/A</v>
      </c>
      <c r="P7672" t="str" cm="1">
        <f t="array" ref="P7672">IF( $L7672, TRIM(_xll.IMDP("IR", $G$5&amp;$N7672, $G$6)), "" )</f>
        <v/>
      </c>
      <c r="Q7672" t="b" cm="1">
        <f t="array" ref="Q7672">IF(
    $U$1=1, AND($P7672&lt;&gt;"", $P7672&lt;&gt;"...", $P7672&lt;&gt;"입력오류"),
    IF(
        $U$18=1, AND($P7672&lt;&gt;"", $P7672&lt;&gt;"...", $P7672&lt;&gt;"입력오류", ISNUMBER(FIND(INDEX($T$2:$T$7,$U$1),$P7672))),
        IF(
            $U$17="기타", AND($P7672&lt;&gt;"", $P7672&lt;&gt;"...", $P7672&lt;&gt;"입력오류", NOT(ISNUMBER(FIND($T$21:$T$34,$P7672)))),
            AND($P7672&lt;&gt;"", $P7672&lt;&gt;"...", $P7672&lt;&gt;"입력오류", $T$19=$P7672)
        )
    )
)</f>
        <v>0</v>
      </c>
    </row>
    <row r="7673" spans="9:17">
      <c r="I7673">
        <f t="shared" si="358"/>
        <v>7672</v>
      </c>
      <c r="J7673" t="e">
        <f t="shared" si="359"/>
        <v>#N/A</v>
      </c>
      <c r="K7673" t="e">
        <f t="shared" si="357"/>
        <v>#N/A</v>
      </c>
      <c r="L7673" t="b">
        <f>COUNTIF($N$2:N7673, N7673)=1</f>
        <v>0</v>
      </c>
      <c r="M7673" s="37">
        <f>IF( $Q7673, MAX($M$1:M7672)+1, 0)</f>
        <v>0</v>
      </c>
      <c r="N7673" t="e" cm="1">
        <f t="array" ref="N7673">INDEX($A$9:$F$1048576, $J7673, $K7673 )</f>
        <v>#N/A</v>
      </c>
      <c r="O7673" t="e" cm="1">
        <f t="array" ref="O7673">INDEX($B$9:$F$1048576, $J7673, $K7673 )</f>
        <v>#N/A</v>
      </c>
      <c r="P7673" t="str" cm="1">
        <f t="array" ref="P7673">IF( $L7673, TRIM(_xll.IMDP("IR", $G$5&amp;$N7673, $G$6)), "" )</f>
        <v/>
      </c>
      <c r="Q7673" t="b" cm="1">
        <f t="array" ref="Q7673">IF(
    $U$1=1, AND($P7673&lt;&gt;"", $P7673&lt;&gt;"...", $P7673&lt;&gt;"입력오류"),
    IF(
        $U$18=1, AND($P7673&lt;&gt;"", $P7673&lt;&gt;"...", $P7673&lt;&gt;"입력오류", ISNUMBER(FIND(INDEX($T$2:$T$7,$U$1),$P7673))),
        IF(
            $U$17="기타", AND($P7673&lt;&gt;"", $P7673&lt;&gt;"...", $P7673&lt;&gt;"입력오류", NOT(ISNUMBER(FIND($T$21:$T$34,$P7673)))),
            AND($P7673&lt;&gt;"", $P7673&lt;&gt;"...", $P7673&lt;&gt;"입력오류", $T$19=$P7673)
        )
    )
)</f>
        <v>0</v>
      </c>
    </row>
    <row r="7674" spans="9:17">
      <c r="I7674">
        <f t="shared" si="358"/>
        <v>7673</v>
      </c>
      <c r="J7674" t="e">
        <f t="shared" si="359"/>
        <v>#N/A</v>
      </c>
      <c r="K7674" t="e">
        <f t="shared" si="357"/>
        <v>#N/A</v>
      </c>
      <c r="L7674" t="b">
        <f>COUNTIF($N$2:N7674, N7674)=1</f>
        <v>0</v>
      </c>
      <c r="M7674" s="37">
        <f>IF( $Q7674, MAX($M$1:M7673)+1, 0)</f>
        <v>0</v>
      </c>
      <c r="N7674" t="e" cm="1">
        <f t="array" ref="N7674">INDEX($A$9:$F$1048576, $J7674, $K7674 )</f>
        <v>#N/A</v>
      </c>
      <c r="O7674" t="e" cm="1">
        <f t="array" ref="O7674">INDEX($B$9:$F$1048576, $J7674, $K7674 )</f>
        <v>#N/A</v>
      </c>
      <c r="P7674" t="str" cm="1">
        <f t="array" ref="P7674">IF( $L7674, TRIM(_xll.IMDP("IR", $G$5&amp;$N7674, $G$6)), "" )</f>
        <v/>
      </c>
      <c r="Q7674" t="b" cm="1">
        <f t="array" ref="Q7674">IF(
    $U$1=1, AND($P7674&lt;&gt;"", $P7674&lt;&gt;"...", $P7674&lt;&gt;"입력오류"),
    IF(
        $U$18=1, AND($P7674&lt;&gt;"", $P7674&lt;&gt;"...", $P7674&lt;&gt;"입력오류", ISNUMBER(FIND(INDEX($T$2:$T$7,$U$1),$P7674))),
        IF(
            $U$17="기타", AND($P7674&lt;&gt;"", $P7674&lt;&gt;"...", $P7674&lt;&gt;"입력오류", NOT(ISNUMBER(FIND($T$21:$T$34,$P7674)))),
            AND($P7674&lt;&gt;"", $P7674&lt;&gt;"...", $P7674&lt;&gt;"입력오류", $T$19=$P7674)
        )
    )
)</f>
        <v>0</v>
      </c>
    </row>
    <row r="7675" spans="9:17">
      <c r="I7675">
        <f t="shared" si="358"/>
        <v>7674</v>
      </c>
      <c r="J7675" t="e">
        <f t="shared" si="359"/>
        <v>#N/A</v>
      </c>
      <c r="K7675" t="e">
        <f t="shared" si="357"/>
        <v>#N/A</v>
      </c>
      <c r="L7675" t="b">
        <f>COUNTIF($N$2:N7675, N7675)=1</f>
        <v>0</v>
      </c>
      <c r="M7675" s="37">
        <f>IF( $Q7675, MAX($M$1:M7674)+1, 0)</f>
        <v>0</v>
      </c>
      <c r="N7675" t="e" cm="1">
        <f t="array" ref="N7675">INDEX($A$9:$F$1048576, $J7675, $K7675 )</f>
        <v>#N/A</v>
      </c>
      <c r="O7675" t="e" cm="1">
        <f t="array" ref="O7675">INDEX($B$9:$F$1048576, $J7675, $K7675 )</f>
        <v>#N/A</v>
      </c>
      <c r="P7675" t="str" cm="1">
        <f t="array" ref="P7675">IF( $L7675, TRIM(_xll.IMDP("IR", $G$5&amp;$N7675, $G$6)), "" )</f>
        <v/>
      </c>
      <c r="Q7675" t="b" cm="1">
        <f t="array" ref="Q7675">IF(
    $U$1=1, AND($P7675&lt;&gt;"", $P7675&lt;&gt;"...", $P7675&lt;&gt;"입력오류"),
    IF(
        $U$18=1, AND($P7675&lt;&gt;"", $P7675&lt;&gt;"...", $P7675&lt;&gt;"입력오류", ISNUMBER(FIND(INDEX($T$2:$T$7,$U$1),$P7675))),
        IF(
            $U$17="기타", AND($P7675&lt;&gt;"", $P7675&lt;&gt;"...", $P7675&lt;&gt;"입력오류", NOT(ISNUMBER(FIND($T$21:$T$34,$P7675)))),
            AND($P7675&lt;&gt;"", $P7675&lt;&gt;"...", $P7675&lt;&gt;"입력오류", $T$19=$P7675)
        )
    )
)</f>
        <v>0</v>
      </c>
    </row>
    <row r="7676" spans="9:17">
      <c r="I7676">
        <f t="shared" si="358"/>
        <v>7675</v>
      </c>
      <c r="J7676" t="e">
        <f t="shared" si="359"/>
        <v>#N/A</v>
      </c>
      <c r="K7676" t="e">
        <f t="shared" si="357"/>
        <v>#N/A</v>
      </c>
      <c r="L7676" t="b">
        <f>COUNTIF($N$2:N7676, N7676)=1</f>
        <v>0</v>
      </c>
      <c r="M7676" s="37">
        <f>IF( $Q7676, MAX($M$1:M7675)+1, 0)</f>
        <v>0</v>
      </c>
      <c r="N7676" t="e" cm="1">
        <f t="array" ref="N7676">INDEX($A$9:$F$1048576, $J7676, $K7676 )</f>
        <v>#N/A</v>
      </c>
      <c r="O7676" t="e" cm="1">
        <f t="array" ref="O7676">INDEX($B$9:$F$1048576, $J7676, $K7676 )</f>
        <v>#N/A</v>
      </c>
      <c r="P7676" t="str" cm="1">
        <f t="array" ref="P7676">IF( $L7676, TRIM(_xll.IMDP("IR", $G$5&amp;$N7676, $G$6)), "" )</f>
        <v/>
      </c>
      <c r="Q7676" t="b" cm="1">
        <f t="array" ref="Q7676">IF(
    $U$1=1, AND($P7676&lt;&gt;"", $P7676&lt;&gt;"...", $P7676&lt;&gt;"입력오류"),
    IF(
        $U$18=1, AND($P7676&lt;&gt;"", $P7676&lt;&gt;"...", $P7676&lt;&gt;"입력오류", ISNUMBER(FIND(INDEX($T$2:$T$7,$U$1),$P7676))),
        IF(
            $U$17="기타", AND($P7676&lt;&gt;"", $P7676&lt;&gt;"...", $P7676&lt;&gt;"입력오류", NOT(ISNUMBER(FIND($T$21:$T$34,$P7676)))),
            AND($P7676&lt;&gt;"", $P7676&lt;&gt;"...", $P7676&lt;&gt;"입력오류", $T$19=$P7676)
        )
    )
)</f>
        <v>0</v>
      </c>
    </row>
    <row r="7677" spans="9:17">
      <c r="I7677">
        <f t="shared" si="358"/>
        <v>7676</v>
      </c>
      <c r="J7677" t="e">
        <f t="shared" si="359"/>
        <v>#N/A</v>
      </c>
      <c r="K7677" t="e">
        <f t="shared" si="357"/>
        <v>#N/A</v>
      </c>
      <c r="L7677" t="b">
        <f>COUNTIF($N$2:N7677, N7677)=1</f>
        <v>0</v>
      </c>
      <c r="M7677" s="37">
        <f>IF( $Q7677, MAX($M$1:M7676)+1, 0)</f>
        <v>0</v>
      </c>
      <c r="N7677" t="e" cm="1">
        <f t="array" ref="N7677">INDEX($A$9:$F$1048576, $J7677, $K7677 )</f>
        <v>#N/A</v>
      </c>
      <c r="O7677" t="e" cm="1">
        <f t="array" ref="O7677">INDEX($B$9:$F$1048576, $J7677, $K7677 )</f>
        <v>#N/A</v>
      </c>
      <c r="P7677" t="str" cm="1">
        <f t="array" ref="P7677">IF( $L7677, TRIM(_xll.IMDP("IR", $G$5&amp;$N7677, $G$6)), "" )</f>
        <v/>
      </c>
      <c r="Q7677" t="b" cm="1">
        <f t="array" ref="Q7677">IF(
    $U$1=1, AND($P7677&lt;&gt;"", $P7677&lt;&gt;"...", $P7677&lt;&gt;"입력오류"),
    IF(
        $U$18=1, AND($P7677&lt;&gt;"", $P7677&lt;&gt;"...", $P7677&lt;&gt;"입력오류", ISNUMBER(FIND(INDEX($T$2:$T$7,$U$1),$P7677))),
        IF(
            $U$17="기타", AND($P7677&lt;&gt;"", $P7677&lt;&gt;"...", $P7677&lt;&gt;"입력오류", NOT(ISNUMBER(FIND($T$21:$T$34,$P7677)))),
            AND($P7677&lt;&gt;"", $P7677&lt;&gt;"...", $P7677&lt;&gt;"입력오류", $T$19=$P7677)
        )
    )
)</f>
        <v>0</v>
      </c>
    </row>
    <row r="7678" spans="9:17">
      <c r="I7678">
        <f t="shared" si="358"/>
        <v>7677</v>
      </c>
      <c r="J7678" t="e">
        <f t="shared" si="359"/>
        <v>#N/A</v>
      </c>
      <c r="K7678" t="e">
        <f t="shared" si="357"/>
        <v>#N/A</v>
      </c>
      <c r="L7678" t="b">
        <f>COUNTIF($N$2:N7678, N7678)=1</f>
        <v>0</v>
      </c>
      <c r="M7678" s="37">
        <f>IF( $Q7678, MAX($M$1:M7677)+1, 0)</f>
        <v>0</v>
      </c>
      <c r="N7678" t="e" cm="1">
        <f t="array" ref="N7678">INDEX($A$9:$F$1048576, $J7678, $K7678 )</f>
        <v>#N/A</v>
      </c>
      <c r="O7678" t="e" cm="1">
        <f t="array" ref="O7678">INDEX($B$9:$F$1048576, $J7678, $K7678 )</f>
        <v>#N/A</v>
      </c>
      <c r="P7678" t="str" cm="1">
        <f t="array" ref="P7678">IF( $L7678, TRIM(_xll.IMDP("IR", $G$5&amp;$N7678, $G$6)), "" )</f>
        <v/>
      </c>
      <c r="Q7678" t="b" cm="1">
        <f t="array" ref="Q7678">IF(
    $U$1=1, AND($P7678&lt;&gt;"", $P7678&lt;&gt;"...", $P7678&lt;&gt;"입력오류"),
    IF(
        $U$18=1, AND($P7678&lt;&gt;"", $P7678&lt;&gt;"...", $P7678&lt;&gt;"입력오류", ISNUMBER(FIND(INDEX($T$2:$T$7,$U$1),$P7678))),
        IF(
            $U$17="기타", AND($P7678&lt;&gt;"", $P7678&lt;&gt;"...", $P7678&lt;&gt;"입력오류", NOT(ISNUMBER(FIND($T$21:$T$34,$P7678)))),
            AND($P7678&lt;&gt;"", $P7678&lt;&gt;"...", $P7678&lt;&gt;"입력오류", $T$19=$P7678)
        )
    )
)</f>
        <v>0</v>
      </c>
    </row>
    <row r="7679" spans="9:17">
      <c r="I7679">
        <f t="shared" si="358"/>
        <v>7678</v>
      </c>
      <c r="J7679" t="e">
        <f t="shared" si="359"/>
        <v>#N/A</v>
      </c>
      <c r="K7679" t="e">
        <f t="shared" si="357"/>
        <v>#N/A</v>
      </c>
      <c r="L7679" t="b">
        <f>COUNTIF($N$2:N7679, N7679)=1</f>
        <v>0</v>
      </c>
      <c r="M7679" s="37">
        <f>IF( $Q7679, MAX($M$1:M7678)+1, 0)</f>
        <v>0</v>
      </c>
      <c r="N7679" t="e" cm="1">
        <f t="array" ref="N7679">INDEX($A$9:$F$1048576, $J7679, $K7679 )</f>
        <v>#N/A</v>
      </c>
      <c r="O7679" t="e" cm="1">
        <f t="array" ref="O7679">INDEX($B$9:$F$1048576, $J7679, $K7679 )</f>
        <v>#N/A</v>
      </c>
      <c r="P7679" t="str" cm="1">
        <f t="array" ref="P7679">IF( $L7679, TRIM(_xll.IMDP("IR", $G$5&amp;$N7679, $G$6)), "" )</f>
        <v/>
      </c>
      <c r="Q7679" t="b" cm="1">
        <f t="array" ref="Q7679">IF(
    $U$1=1, AND($P7679&lt;&gt;"", $P7679&lt;&gt;"...", $P7679&lt;&gt;"입력오류"),
    IF(
        $U$18=1, AND($P7679&lt;&gt;"", $P7679&lt;&gt;"...", $P7679&lt;&gt;"입력오류", ISNUMBER(FIND(INDEX($T$2:$T$7,$U$1),$P7679))),
        IF(
            $U$17="기타", AND($P7679&lt;&gt;"", $P7679&lt;&gt;"...", $P7679&lt;&gt;"입력오류", NOT(ISNUMBER(FIND($T$21:$T$34,$P7679)))),
            AND($P7679&lt;&gt;"", $P7679&lt;&gt;"...", $P7679&lt;&gt;"입력오류", $T$19=$P7679)
        )
    )
)</f>
        <v>0</v>
      </c>
    </row>
    <row r="7680" spans="9:17">
      <c r="I7680">
        <f t="shared" si="358"/>
        <v>7679</v>
      </c>
      <c r="J7680" t="e">
        <f t="shared" si="359"/>
        <v>#N/A</v>
      </c>
      <c r="K7680" t="e">
        <f t="shared" si="357"/>
        <v>#N/A</v>
      </c>
      <c r="L7680" t="b">
        <f>COUNTIF($N$2:N7680, N7680)=1</f>
        <v>0</v>
      </c>
      <c r="M7680" s="37">
        <f>IF( $Q7680, MAX($M$1:M7679)+1, 0)</f>
        <v>0</v>
      </c>
      <c r="N7680" t="e" cm="1">
        <f t="array" ref="N7680">INDEX($A$9:$F$1048576, $J7680, $K7680 )</f>
        <v>#N/A</v>
      </c>
      <c r="O7680" t="e" cm="1">
        <f t="array" ref="O7680">INDEX($B$9:$F$1048576, $J7680, $K7680 )</f>
        <v>#N/A</v>
      </c>
      <c r="P7680" t="str" cm="1">
        <f t="array" ref="P7680">IF( $L7680, TRIM(_xll.IMDP("IR", $G$5&amp;$N7680, $G$6)), "" )</f>
        <v/>
      </c>
      <c r="Q7680" t="b" cm="1">
        <f t="array" ref="Q7680">IF(
    $U$1=1, AND($P7680&lt;&gt;"", $P7680&lt;&gt;"...", $P7680&lt;&gt;"입력오류"),
    IF(
        $U$18=1, AND($P7680&lt;&gt;"", $P7680&lt;&gt;"...", $P7680&lt;&gt;"입력오류", ISNUMBER(FIND(INDEX($T$2:$T$7,$U$1),$P7680))),
        IF(
            $U$17="기타", AND($P7680&lt;&gt;"", $P7680&lt;&gt;"...", $P7680&lt;&gt;"입력오류", NOT(ISNUMBER(FIND($T$21:$T$34,$P7680)))),
            AND($P7680&lt;&gt;"", $P7680&lt;&gt;"...", $P7680&lt;&gt;"입력오류", $T$19=$P7680)
        )
    )
)</f>
        <v>0</v>
      </c>
    </row>
    <row r="7681" spans="9:17">
      <c r="I7681">
        <f t="shared" si="358"/>
        <v>7680</v>
      </c>
      <c r="J7681" t="e">
        <f t="shared" si="359"/>
        <v>#N/A</v>
      </c>
      <c r="K7681" t="e">
        <f t="shared" si="357"/>
        <v>#N/A</v>
      </c>
      <c r="L7681" t="b">
        <f>COUNTIF($N$2:N7681, N7681)=1</f>
        <v>0</v>
      </c>
      <c r="M7681" s="37">
        <f>IF( $Q7681, MAX($M$1:M7680)+1, 0)</f>
        <v>0</v>
      </c>
      <c r="N7681" t="e" cm="1">
        <f t="array" ref="N7681">INDEX($A$9:$F$1048576, $J7681, $K7681 )</f>
        <v>#N/A</v>
      </c>
      <c r="O7681" t="e" cm="1">
        <f t="array" ref="O7681">INDEX($B$9:$F$1048576, $J7681, $K7681 )</f>
        <v>#N/A</v>
      </c>
      <c r="P7681" t="str" cm="1">
        <f t="array" ref="P7681">IF( $L7681, TRIM(_xll.IMDP("IR", $G$5&amp;$N7681, $G$6)), "" )</f>
        <v/>
      </c>
      <c r="Q7681" t="b" cm="1">
        <f t="array" ref="Q7681">IF(
    $U$1=1, AND($P7681&lt;&gt;"", $P7681&lt;&gt;"...", $P7681&lt;&gt;"입력오류"),
    IF(
        $U$18=1, AND($P7681&lt;&gt;"", $P7681&lt;&gt;"...", $P7681&lt;&gt;"입력오류", ISNUMBER(FIND(INDEX($T$2:$T$7,$U$1),$P7681))),
        IF(
            $U$17="기타", AND($P7681&lt;&gt;"", $P7681&lt;&gt;"...", $P7681&lt;&gt;"입력오류", NOT(ISNUMBER(FIND($T$21:$T$34,$P7681)))),
            AND($P7681&lt;&gt;"", $P7681&lt;&gt;"...", $P7681&lt;&gt;"입력오류", $T$19=$P7681)
        )
    )
)</f>
        <v>0</v>
      </c>
    </row>
    <row r="7682" spans="9:17">
      <c r="I7682">
        <f t="shared" si="358"/>
        <v>7681</v>
      </c>
      <c r="J7682" t="e">
        <f t="shared" si="359"/>
        <v>#N/A</v>
      </c>
      <c r="K7682" t="e">
        <f t="shared" ref="K7682:K7745" si="360">IF( $I7682&gt;$G$4, NA(), IF($I7682&gt;$G$3, 5, IF($I7682&gt;$G$2, 3, 1 ) ) )</f>
        <v>#N/A</v>
      </c>
      <c r="L7682" t="b">
        <f>COUNTIF($N$2:N7682, N7682)=1</f>
        <v>0</v>
      </c>
      <c r="M7682" s="37">
        <f>IF( $Q7682, MAX($M$1:M7681)+1, 0)</f>
        <v>0</v>
      </c>
      <c r="N7682" t="e" cm="1">
        <f t="array" ref="N7682">INDEX($A$9:$F$1048576, $J7682, $K7682 )</f>
        <v>#N/A</v>
      </c>
      <c r="O7682" t="e" cm="1">
        <f t="array" ref="O7682">INDEX($B$9:$F$1048576, $J7682, $K7682 )</f>
        <v>#N/A</v>
      </c>
      <c r="P7682" t="str" cm="1">
        <f t="array" ref="P7682">IF( $L7682, TRIM(_xll.IMDP("IR", $G$5&amp;$N7682, $G$6)), "" )</f>
        <v/>
      </c>
      <c r="Q7682" t="b" cm="1">
        <f t="array" ref="Q7682">IF(
    $U$1=1, AND($P7682&lt;&gt;"", $P7682&lt;&gt;"...", $P7682&lt;&gt;"입력오류"),
    IF(
        $U$18=1, AND($P7682&lt;&gt;"", $P7682&lt;&gt;"...", $P7682&lt;&gt;"입력오류", ISNUMBER(FIND(INDEX($T$2:$T$7,$U$1),$P7682))),
        IF(
            $U$17="기타", AND($P7682&lt;&gt;"", $P7682&lt;&gt;"...", $P7682&lt;&gt;"입력오류", NOT(ISNUMBER(FIND($T$21:$T$34,$P7682)))),
            AND($P7682&lt;&gt;"", $P7682&lt;&gt;"...", $P7682&lt;&gt;"입력오류", $T$19=$P7682)
        )
    )
)</f>
        <v>0</v>
      </c>
    </row>
    <row r="7683" spans="9:17">
      <c r="I7683">
        <f t="shared" ref="I7683:I7746" si="361">ROW()-1</f>
        <v>7682</v>
      </c>
      <c r="J7683" t="e">
        <f t="shared" ref="J7683:J7746" si="362">IF( $I7683&gt;$G$4, NA(), IF($I7683&gt;$G$3, $I7683-$G$3, IF($I7683&gt;$G$2, $I7683-$G$2, $I7683 ) ) )</f>
        <v>#N/A</v>
      </c>
      <c r="K7683" t="e">
        <f t="shared" si="360"/>
        <v>#N/A</v>
      </c>
      <c r="L7683" t="b">
        <f>COUNTIF($N$2:N7683, N7683)=1</f>
        <v>0</v>
      </c>
      <c r="M7683" s="37">
        <f>IF( $Q7683, MAX($M$1:M7682)+1, 0)</f>
        <v>0</v>
      </c>
      <c r="N7683" t="e" cm="1">
        <f t="array" ref="N7683">INDEX($A$9:$F$1048576, $J7683, $K7683 )</f>
        <v>#N/A</v>
      </c>
      <c r="O7683" t="e" cm="1">
        <f t="array" ref="O7683">INDEX($B$9:$F$1048576, $J7683, $K7683 )</f>
        <v>#N/A</v>
      </c>
      <c r="P7683" t="str" cm="1">
        <f t="array" ref="P7683">IF( $L7683, TRIM(_xll.IMDP("IR", $G$5&amp;$N7683, $G$6)), "" )</f>
        <v/>
      </c>
      <c r="Q7683" t="b" cm="1">
        <f t="array" ref="Q7683">IF(
    $U$1=1, AND($P7683&lt;&gt;"", $P7683&lt;&gt;"...", $P7683&lt;&gt;"입력오류"),
    IF(
        $U$18=1, AND($P7683&lt;&gt;"", $P7683&lt;&gt;"...", $P7683&lt;&gt;"입력오류", ISNUMBER(FIND(INDEX($T$2:$T$7,$U$1),$P7683))),
        IF(
            $U$17="기타", AND($P7683&lt;&gt;"", $P7683&lt;&gt;"...", $P7683&lt;&gt;"입력오류", NOT(ISNUMBER(FIND($T$21:$T$34,$P7683)))),
            AND($P7683&lt;&gt;"", $P7683&lt;&gt;"...", $P7683&lt;&gt;"입력오류", $T$19=$P7683)
        )
    )
)</f>
        <v>0</v>
      </c>
    </row>
    <row r="7684" spans="9:17">
      <c r="I7684">
        <f t="shared" si="361"/>
        <v>7683</v>
      </c>
      <c r="J7684" t="e">
        <f t="shared" si="362"/>
        <v>#N/A</v>
      </c>
      <c r="K7684" t="e">
        <f t="shared" si="360"/>
        <v>#N/A</v>
      </c>
      <c r="L7684" t="b">
        <f>COUNTIF($N$2:N7684, N7684)=1</f>
        <v>0</v>
      </c>
      <c r="M7684" s="37">
        <f>IF( $Q7684, MAX($M$1:M7683)+1, 0)</f>
        <v>0</v>
      </c>
      <c r="N7684" t="e" cm="1">
        <f t="array" ref="N7684">INDEX($A$9:$F$1048576, $J7684, $K7684 )</f>
        <v>#N/A</v>
      </c>
      <c r="O7684" t="e" cm="1">
        <f t="array" ref="O7684">INDEX($B$9:$F$1048576, $J7684, $K7684 )</f>
        <v>#N/A</v>
      </c>
      <c r="P7684" t="str" cm="1">
        <f t="array" ref="P7684">IF( $L7684, TRIM(_xll.IMDP("IR", $G$5&amp;$N7684, $G$6)), "" )</f>
        <v/>
      </c>
      <c r="Q7684" t="b" cm="1">
        <f t="array" ref="Q7684">IF(
    $U$1=1, AND($P7684&lt;&gt;"", $P7684&lt;&gt;"...", $P7684&lt;&gt;"입력오류"),
    IF(
        $U$18=1, AND($P7684&lt;&gt;"", $P7684&lt;&gt;"...", $P7684&lt;&gt;"입력오류", ISNUMBER(FIND(INDEX($T$2:$T$7,$U$1),$P7684))),
        IF(
            $U$17="기타", AND($P7684&lt;&gt;"", $P7684&lt;&gt;"...", $P7684&lt;&gt;"입력오류", NOT(ISNUMBER(FIND($T$21:$T$34,$P7684)))),
            AND($P7684&lt;&gt;"", $P7684&lt;&gt;"...", $P7684&lt;&gt;"입력오류", $T$19=$P7684)
        )
    )
)</f>
        <v>0</v>
      </c>
    </row>
    <row r="7685" spans="9:17">
      <c r="I7685">
        <f t="shared" si="361"/>
        <v>7684</v>
      </c>
      <c r="J7685" t="e">
        <f t="shared" si="362"/>
        <v>#N/A</v>
      </c>
      <c r="K7685" t="e">
        <f t="shared" si="360"/>
        <v>#N/A</v>
      </c>
      <c r="L7685" t="b">
        <f>COUNTIF($N$2:N7685, N7685)=1</f>
        <v>0</v>
      </c>
      <c r="M7685" s="37">
        <f>IF( $Q7685, MAX($M$1:M7684)+1, 0)</f>
        <v>0</v>
      </c>
      <c r="N7685" t="e" cm="1">
        <f t="array" ref="N7685">INDEX($A$9:$F$1048576, $J7685, $K7685 )</f>
        <v>#N/A</v>
      </c>
      <c r="O7685" t="e" cm="1">
        <f t="array" ref="O7685">INDEX($B$9:$F$1048576, $J7685, $K7685 )</f>
        <v>#N/A</v>
      </c>
      <c r="P7685" t="str" cm="1">
        <f t="array" ref="P7685">IF( $L7685, TRIM(_xll.IMDP("IR", $G$5&amp;$N7685, $G$6)), "" )</f>
        <v/>
      </c>
      <c r="Q7685" t="b" cm="1">
        <f t="array" ref="Q7685">IF(
    $U$1=1, AND($P7685&lt;&gt;"", $P7685&lt;&gt;"...", $P7685&lt;&gt;"입력오류"),
    IF(
        $U$18=1, AND($P7685&lt;&gt;"", $P7685&lt;&gt;"...", $P7685&lt;&gt;"입력오류", ISNUMBER(FIND(INDEX($T$2:$T$7,$U$1),$P7685))),
        IF(
            $U$17="기타", AND($P7685&lt;&gt;"", $P7685&lt;&gt;"...", $P7685&lt;&gt;"입력오류", NOT(ISNUMBER(FIND($T$21:$T$34,$P7685)))),
            AND($P7685&lt;&gt;"", $P7685&lt;&gt;"...", $P7685&lt;&gt;"입력오류", $T$19=$P7685)
        )
    )
)</f>
        <v>0</v>
      </c>
    </row>
    <row r="7686" spans="9:17">
      <c r="I7686">
        <f t="shared" si="361"/>
        <v>7685</v>
      </c>
      <c r="J7686" t="e">
        <f t="shared" si="362"/>
        <v>#N/A</v>
      </c>
      <c r="K7686" t="e">
        <f t="shared" si="360"/>
        <v>#N/A</v>
      </c>
      <c r="L7686" t="b">
        <f>COUNTIF($N$2:N7686, N7686)=1</f>
        <v>0</v>
      </c>
      <c r="M7686" s="37">
        <f>IF( $Q7686, MAX($M$1:M7685)+1, 0)</f>
        <v>0</v>
      </c>
      <c r="N7686" t="e" cm="1">
        <f t="array" ref="N7686">INDEX($A$9:$F$1048576, $J7686, $K7686 )</f>
        <v>#N/A</v>
      </c>
      <c r="O7686" t="e" cm="1">
        <f t="array" ref="O7686">INDEX($B$9:$F$1048576, $J7686, $K7686 )</f>
        <v>#N/A</v>
      </c>
      <c r="P7686" t="str" cm="1">
        <f t="array" ref="P7686">IF( $L7686, TRIM(_xll.IMDP("IR", $G$5&amp;$N7686, $G$6)), "" )</f>
        <v/>
      </c>
      <c r="Q7686" t="b" cm="1">
        <f t="array" ref="Q7686">IF(
    $U$1=1, AND($P7686&lt;&gt;"", $P7686&lt;&gt;"...", $P7686&lt;&gt;"입력오류"),
    IF(
        $U$18=1, AND($P7686&lt;&gt;"", $P7686&lt;&gt;"...", $P7686&lt;&gt;"입력오류", ISNUMBER(FIND(INDEX($T$2:$T$7,$U$1),$P7686))),
        IF(
            $U$17="기타", AND($P7686&lt;&gt;"", $P7686&lt;&gt;"...", $P7686&lt;&gt;"입력오류", NOT(ISNUMBER(FIND($T$21:$T$34,$P7686)))),
            AND($P7686&lt;&gt;"", $P7686&lt;&gt;"...", $P7686&lt;&gt;"입력오류", $T$19=$P7686)
        )
    )
)</f>
        <v>0</v>
      </c>
    </row>
    <row r="7687" spans="9:17">
      <c r="I7687">
        <f t="shared" si="361"/>
        <v>7686</v>
      </c>
      <c r="J7687" t="e">
        <f t="shared" si="362"/>
        <v>#N/A</v>
      </c>
      <c r="K7687" t="e">
        <f t="shared" si="360"/>
        <v>#N/A</v>
      </c>
      <c r="L7687" t="b">
        <f>COUNTIF($N$2:N7687, N7687)=1</f>
        <v>0</v>
      </c>
      <c r="M7687" s="37">
        <f>IF( $Q7687, MAX($M$1:M7686)+1, 0)</f>
        <v>0</v>
      </c>
      <c r="N7687" t="e" cm="1">
        <f t="array" ref="N7687">INDEX($A$9:$F$1048576, $J7687, $K7687 )</f>
        <v>#N/A</v>
      </c>
      <c r="O7687" t="e" cm="1">
        <f t="array" ref="O7687">INDEX($B$9:$F$1048576, $J7687, $K7687 )</f>
        <v>#N/A</v>
      </c>
      <c r="P7687" t="str" cm="1">
        <f t="array" ref="P7687">IF( $L7687, TRIM(_xll.IMDP("IR", $G$5&amp;$N7687, $G$6)), "" )</f>
        <v/>
      </c>
      <c r="Q7687" t="b" cm="1">
        <f t="array" ref="Q7687">IF(
    $U$1=1, AND($P7687&lt;&gt;"", $P7687&lt;&gt;"...", $P7687&lt;&gt;"입력오류"),
    IF(
        $U$18=1, AND($P7687&lt;&gt;"", $P7687&lt;&gt;"...", $P7687&lt;&gt;"입력오류", ISNUMBER(FIND(INDEX($T$2:$T$7,$U$1),$P7687))),
        IF(
            $U$17="기타", AND($P7687&lt;&gt;"", $P7687&lt;&gt;"...", $P7687&lt;&gt;"입력오류", NOT(ISNUMBER(FIND($T$21:$T$34,$P7687)))),
            AND($P7687&lt;&gt;"", $P7687&lt;&gt;"...", $P7687&lt;&gt;"입력오류", $T$19=$P7687)
        )
    )
)</f>
        <v>0</v>
      </c>
    </row>
    <row r="7688" spans="9:17">
      <c r="I7688">
        <f t="shared" si="361"/>
        <v>7687</v>
      </c>
      <c r="J7688" t="e">
        <f t="shared" si="362"/>
        <v>#N/A</v>
      </c>
      <c r="K7688" t="e">
        <f t="shared" si="360"/>
        <v>#N/A</v>
      </c>
      <c r="L7688" t="b">
        <f>COUNTIF($N$2:N7688, N7688)=1</f>
        <v>0</v>
      </c>
      <c r="M7688" s="37">
        <f>IF( $Q7688, MAX($M$1:M7687)+1, 0)</f>
        <v>0</v>
      </c>
      <c r="N7688" t="e" cm="1">
        <f t="array" ref="N7688">INDEX($A$9:$F$1048576, $J7688, $K7688 )</f>
        <v>#N/A</v>
      </c>
      <c r="O7688" t="e" cm="1">
        <f t="array" ref="O7688">INDEX($B$9:$F$1048576, $J7688, $K7688 )</f>
        <v>#N/A</v>
      </c>
      <c r="P7688" t="str" cm="1">
        <f t="array" ref="P7688">IF( $L7688, TRIM(_xll.IMDP("IR", $G$5&amp;$N7688, $G$6)), "" )</f>
        <v/>
      </c>
      <c r="Q7688" t="b" cm="1">
        <f t="array" ref="Q7688">IF(
    $U$1=1, AND($P7688&lt;&gt;"", $P7688&lt;&gt;"...", $P7688&lt;&gt;"입력오류"),
    IF(
        $U$18=1, AND($P7688&lt;&gt;"", $P7688&lt;&gt;"...", $P7688&lt;&gt;"입력오류", ISNUMBER(FIND(INDEX($T$2:$T$7,$U$1),$P7688))),
        IF(
            $U$17="기타", AND($P7688&lt;&gt;"", $P7688&lt;&gt;"...", $P7688&lt;&gt;"입력오류", NOT(ISNUMBER(FIND($T$21:$T$34,$P7688)))),
            AND($P7688&lt;&gt;"", $P7688&lt;&gt;"...", $P7688&lt;&gt;"입력오류", $T$19=$P7688)
        )
    )
)</f>
        <v>0</v>
      </c>
    </row>
    <row r="7689" spans="9:17">
      <c r="I7689">
        <f t="shared" si="361"/>
        <v>7688</v>
      </c>
      <c r="J7689" t="e">
        <f t="shared" si="362"/>
        <v>#N/A</v>
      </c>
      <c r="K7689" t="e">
        <f t="shared" si="360"/>
        <v>#N/A</v>
      </c>
      <c r="L7689" t="b">
        <f>COUNTIF($N$2:N7689, N7689)=1</f>
        <v>0</v>
      </c>
      <c r="M7689" s="37">
        <f>IF( $Q7689, MAX($M$1:M7688)+1, 0)</f>
        <v>0</v>
      </c>
      <c r="N7689" t="e" cm="1">
        <f t="array" ref="N7689">INDEX($A$9:$F$1048576, $J7689, $K7689 )</f>
        <v>#N/A</v>
      </c>
      <c r="O7689" t="e" cm="1">
        <f t="array" ref="O7689">INDEX($B$9:$F$1048576, $J7689, $K7689 )</f>
        <v>#N/A</v>
      </c>
      <c r="P7689" t="str" cm="1">
        <f t="array" ref="P7689">IF( $L7689, TRIM(_xll.IMDP("IR", $G$5&amp;$N7689, $G$6)), "" )</f>
        <v/>
      </c>
      <c r="Q7689" t="b" cm="1">
        <f t="array" ref="Q7689">IF(
    $U$1=1, AND($P7689&lt;&gt;"", $P7689&lt;&gt;"...", $P7689&lt;&gt;"입력오류"),
    IF(
        $U$18=1, AND($P7689&lt;&gt;"", $P7689&lt;&gt;"...", $P7689&lt;&gt;"입력오류", ISNUMBER(FIND(INDEX($T$2:$T$7,$U$1),$P7689))),
        IF(
            $U$17="기타", AND($P7689&lt;&gt;"", $P7689&lt;&gt;"...", $P7689&lt;&gt;"입력오류", NOT(ISNUMBER(FIND($T$21:$T$34,$P7689)))),
            AND($P7689&lt;&gt;"", $P7689&lt;&gt;"...", $P7689&lt;&gt;"입력오류", $T$19=$P7689)
        )
    )
)</f>
        <v>0</v>
      </c>
    </row>
    <row r="7690" spans="9:17">
      <c r="I7690">
        <f t="shared" si="361"/>
        <v>7689</v>
      </c>
      <c r="J7690" t="e">
        <f t="shared" si="362"/>
        <v>#N/A</v>
      </c>
      <c r="K7690" t="e">
        <f t="shared" si="360"/>
        <v>#N/A</v>
      </c>
      <c r="L7690" t="b">
        <f>COUNTIF($N$2:N7690, N7690)=1</f>
        <v>0</v>
      </c>
      <c r="M7690" s="37">
        <f>IF( $Q7690, MAX($M$1:M7689)+1, 0)</f>
        <v>0</v>
      </c>
      <c r="N7690" t="e" cm="1">
        <f t="array" ref="N7690">INDEX($A$9:$F$1048576, $J7690, $K7690 )</f>
        <v>#N/A</v>
      </c>
      <c r="O7690" t="e" cm="1">
        <f t="array" ref="O7690">INDEX($B$9:$F$1048576, $J7690, $K7690 )</f>
        <v>#N/A</v>
      </c>
      <c r="P7690" t="str" cm="1">
        <f t="array" ref="P7690">IF( $L7690, TRIM(_xll.IMDP("IR", $G$5&amp;$N7690, $G$6)), "" )</f>
        <v/>
      </c>
      <c r="Q7690" t="b" cm="1">
        <f t="array" ref="Q7690">IF(
    $U$1=1, AND($P7690&lt;&gt;"", $P7690&lt;&gt;"...", $P7690&lt;&gt;"입력오류"),
    IF(
        $U$18=1, AND($P7690&lt;&gt;"", $P7690&lt;&gt;"...", $P7690&lt;&gt;"입력오류", ISNUMBER(FIND(INDEX($T$2:$T$7,$U$1),$P7690))),
        IF(
            $U$17="기타", AND($P7690&lt;&gt;"", $P7690&lt;&gt;"...", $P7690&lt;&gt;"입력오류", NOT(ISNUMBER(FIND($T$21:$T$34,$P7690)))),
            AND($P7690&lt;&gt;"", $P7690&lt;&gt;"...", $P7690&lt;&gt;"입력오류", $T$19=$P7690)
        )
    )
)</f>
        <v>0</v>
      </c>
    </row>
    <row r="7691" spans="9:17">
      <c r="I7691">
        <f t="shared" si="361"/>
        <v>7690</v>
      </c>
      <c r="J7691" t="e">
        <f t="shared" si="362"/>
        <v>#N/A</v>
      </c>
      <c r="K7691" t="e">
        <f t="shared" si="360"/>
        <v>#N/A</v>
      </c>
      <c r="L7691" t="b">
        <f>COUNTIF($N$2:N7691, N7691)=1</f>
        <v>0</v>
      </c>
      <c r="M7691" s="37">
        <f>IF( $Q7691, MAX($M$1:M7690)+1, 0)</f>
        <v>0</v>
      </c>
      <c r="N7691" t="e" cm="1">
        <f t="array" ref="N7691">INDEX($A$9:$F$1048576, $J7691, $K7691 )</f>
        <v>#N/A</v>
      </c>
      <c r="O7691" t="e" cm="1">
        <f t="array" ref="O7691">INDEX($B$9:$F$1048576, $J7691, $K7691 )</f>
        <v>#N/A</v>
      </c>
      <c r="P7691" t="str" cm="1">
        <f t="array" ref="P7691">IF( $L7691, TRIM(_xll.IMDP("IR", $G$5&amp;$N7691, $G$6)), "" )</f>
        <v/>
      </c>
      <c r="Q7691" t="b" cm="1">
        <f t="array" ref="Q7691">IF(
    $U$1=1, AND($P7691&lt;&gt;"", $P7691&lt;&gt;"...", $P7691&lt;&gt;"입력오류"),
    IF(
        $U$18=1, AND($P7691&lt;&gt;"", $P7691&lt;&gt;"...", $P7691&lt;&gt;"입력오류", ISNUMBER(FIND(INDEX($T$2:$T$7,$U$1),$P7691))),
        IF(
            $U$17="기타", AND($P7691&lt;&gt;"", $P7691&lt;&gt;"...", $P7691&lt;&gt;"입력오류", NOT(ISNUMBER(FIND($T$21:$T$34,$P7691)))),
            AND($P7691&lt;&gt;"", $P7691&lt;&gt;"...", $P7691&lt;&gt;"입력오류", $T$19=$P7691)
        )
    )
)</f>
        <v>0</v>
      </c>
    </row>
    <row r="7692" spans="9:17">
      <c r="I7692">
        <f t="shared" si="361"/>
        <v>7691</v>
      </c>
      <c r="J7692" t="e">
        <f t="shared" si="362"/>
        <v>#N/A</v>
      </c>
      <c r="K7692" t="e">
        <f t="shared" si="360"/>
        <v>#N/A</v>
      </c>
      <c r="L7692" t="b">
        <f>COUNTIF($N$2:N7692, N7692)=1</f>
        <v>0</v>
      </c>
      <c r="M7692" s="37">
        <f>IF( $Q7692, MAX($M$1:M7691)+1, 0)</f>
        <v>0</v>
      </c>
      <c r="N7692" t="e" cm="1">
        <f t="array" ref="N7692">INDEX($A$9:$F$1048576, $J7692, $K7692 )</f>
        <v>#N/A</v>
      </c>
      <c r="O7692" t="e" cm="1">
        <f t="array" ref="O7692">INDEX($B$9:$F$1048576, $J7692, $K7692 )</f>
        <v>#N/A</v>
      </c>
      <c r="P7692" t="str" cm="1">
        <f t="array" ref="P7692">IF( $L7692, TRIM(_xll.IMDP("IR", $G$5&amp;$N7692, $G$6)), "" )</f>
        <v/>
      </c>
      <c r="Q7692" t="b" cm="1">
        <f t="array" ref="Q7692">IF(
    $U$1=1, AND($P7692&lt;&gt;"", $P7692&lt;&gt;"...", $P7692&lt;&gt;"입력오류"),
    IF(
        $U$18=1, AND($P7692&lt;&gt;"", $P7692&lt;&gt;"...", $P7692&lt;&gt;"입력오류", ISNUMBER(FIND(INDEX($T$2:$T$7,$U$1),$P7692))),
        IF(
            $U$17="기타", AND($P7692&lt;&gt;"", $P7692&lt;&gt;"...", $P7692&lt;&gt;"입력오류", NOT(ISNUMBER(FIND($T$21:$T$34,$P7692)))),
            AND($P7692&lt;&gt;"", $P7692&lt;&gt;"...", $P7692&lt;&gt;"입력오류", $T$19=$P7692)
        )
    )
)</f>
        <v>0</v>
      </c>
    </row>
    <row r="7693" spans="9:17">
      <c r="I7693">
        <f t="shared" si="361"/>
        <v>7692</v>
      </c>
      <c r="J7693" t="e">
        <f t="shared" si="362"/>
        <v>#N/A</v>
      </c>
      <c r="K7693" t="e">
        <f t="shared" si="360"/>
        <v>#N/A</v>
      </c>
      <c r="L7693" t="b">
        <f>COUNTIF($N$2:N7693, N7693)=1</f>
        <v>0</v>
      </c>
      <c r="M7693" s="37">
        <f>IF( $Q7693, MAX($M$1:M7692)+1, 0)</f>
        <v>0</v>
      </c>
      <c r="N7693" t="e" cm="1">
        <f t="array" ref="N7693">INDEX($A$9:$F$1048576, $J7693, $K7693 )</f>
        <v>#N/A</v>
      </c>
      <c r="O7693" t="e" cm="1">
        <f t="array" ref="O7693">INDEX($B$9:$F$1048576, $J7693, $K7693 )</f>
        <v>#N/A</v>
      </c>
      <c r="P7693" t="str" cm="1">
        <f t="array" ref="P7693">IF( $L7693, TRIM(_xll.IMDP("IR", $G$5&amp;$N7693, $G$6)), "" )</f>
        <v/>
      </c>
      <c r="Q7693" t="b" cm="1">
        <f t="array" ref="Q7693">IF(
    $U$1=1, AND($P7693&lt;&gt;"", $P7693&lt;&gt;"...", $P7693&lt;&gt;"입력오류"),
    IF(
        $U$18=1, AND($P7693&lt;&gt;"", $P7693&lt;&gt;"...", $P7693&lt;&gt;"입력오류", ISNUMBER(FIND(INDEX($T$2:$T$7,$U$1),$P7693))),
        IF(
            $U$17="기타", AND($P7693&lt;&gt;"", $P7693&lt;&gt;"...", $P7693&lt;&gt;"입력오류", NOT(ISNUMBER(FIND($T$21:$T$34,$P7693)))),
            AND($P7693&lt;&gt;"", $P7693&lt;&gt;"...", $P7693&lt;&gt;"입력오류", $T$19=$P7693)
        )
    )
)</f>
        <v>0</v>
      </c>
    </row>
    <row r="7694" spans="9:17">
      <c r="I7694">
        <f t="shared" si="361"/>
        <v>7693</v>
      </c>
      <c r="J7694" t="e">
        <f t="shared" si="362"/>
        <v>#N/A</v>
      </c>
      <c r="K7694" t="e">
        <f t="shared" si="360"/>
        <v>#N/A</v>
      </c>
      <c r="L7694" t="b">
        <f>COUNTIF($N$2:N7694, N7694)=1</f>
        <v>0</v>
      </c>
      <c r="M7694" s="37">
        <f>IF( $Q7694, MAX($M$1:M7693)+1, 0)</f>
        <v>0</v>
      </c>
      <c r="N7694" t="e" cm="1">
        <f t="array" ref="N7694">INDEX($A$9:$F$1048576, $J7694, $K7694 )</f>
        <v>#N/A</v>
      </c>
      <c r="O7694" t="e" cm="1">
        <f t="array" ref="O7694">INDEX($B$9:$F$1048576, $J7694, $K7694 )</f>
        <v>#N/A</v>
      </c>
      <c r="P7694" t="str" cm="1">
        <f t="array" ref="P7694">IF( $L7694, TRIM(_xll.IMDP("IR", $G$5&amp;$N7694, $G$6)), "" )</f>
        <v/>
      </c>
      <c r="Q7694" t="b" cm="1">
        <f t="array" ref="Q7694">IF(
    $U$1=1, AND($P7694&lt;&gt;"", $P7694&lt;&gt;"...", $P7694&lt;&gt;"입력오류"),
    IF(
        $U$18=1, AND($P7694&lt;&gt;"", $P7694&lt;&gt;"...", $P7694&lt;&gt;"입력오류", ISNUMBER(FIND(INDEX($T$2:$T$7,$U$1),$P7694))),
        IF(
            $U$17="기타", AND($P7694&lt;&gt;"", $P7694&lt;&gt;"...", $P7694&lt;&gt;"입력오류", NOT(ISNUMBER(FIND($T$21:$T$34,$P7694)))),
            AND($P7694&lt;&gt;"", $P7694&lt;&gt;"...", $P7694&lt;&gt;"입력오류", $T$19=$P7694)
        )
    )
)</f>
        <v>0</v>
      </c>
    </row>
    <row r="7695" spans="9:17">
      <c r="I7695">
        <f t="shared" si="361"/>
        <v>7694</v>
      </c>
      <c r="J7695" t="e">
        <f t="shared" si="362"/>
        <v>#N/A</v>
      </c>
      <c r="K7695" t="e">
        <f t="shared" si="360"/>
        <v>#N/A</v>
      </c>
      <c r="L7695" t="b">
        <f>COUNTIF($N$2:N7695, N7695)=1</f>
        <v>0</v>
      </c>
      <c r="M7695" s="37">
        <f>IF( $Q7695, MAX($M$1:M7694)+1, 0)</f>
        <v>0</v>
      </c>
      <c r="N7695" t="e" cm="1">
        <f t="array" ref="N7695">INDEX($A$9:$F$1048576, $J7695, $K7695 )</f>
        <v>#N/A</v>
      </c>
      <c r="O7695" t="e" cm="1">
        <f t="array" ref="O7695">INDEX($B$9:$F$1048576, $J7695, $K7695 )</f>
        <v>#N/A</v>
      </c>
      <c r="P7695" t="str" cm="1">
        <f t="array" ref="P7695">IF( $L7695, TRIM(_xll.IMDP("IR", $G$5&amp;$N7695, $G$6)), "" )</f>
        <v/>
      </c>
      <c r="Q7695" t="b" cm="1">
        <f t="array" ref="Q7695">IF(
    $U$1=1, AND($P7695&lt;&gt;"", $P7695&lt;&gt;"...", $P7695&lt;&gt;"입력오류"),
    IF(
        $U$18=1, AND($P7695&lt;&gt;"", $P7695&lt;&gt;"...", $P7695&lt;&gt;"입력오류", ISNUMBER(FIND(INDEX($T$2:$T$7,$U$1),$P7695))),
        IF(
            $U$17="기타", AND($P7695&lt;&gt;"", $P7695&lt;&gt;"...", $P7695&lt;&gt;"입력오류", NOT(ISNUMBER(FIND($T$21:$T$34,$P7695)))),
            AND($P7695&lt;&gt;"", $P7695&lt;&gt;"...", $P7695&lt;&gt;"입력오류", $T$19=$P7695)
        )
    )
)</f>
        <v>0</v>
      </c>
    </row>
    <row r="7696" spans="9:17">
      <c r="I7696">
        <f t="shared" si="361"/>
        <v>7695</v>
      </c>
      <c r="J7696" t="e">
        <f t="shared" si="362"/>
        <v>#N/A</v>
      </c>
      <c r="K7696" t="e">
        <f t="shared" si="360"/>
        <v>#N/A</v>
      </c>
      <c r="L7696" t="b">
        <f>COUNTIF($N$2:N7696, N7696)=1</f>
        <v>0</v>
      </c>
      <c r="M7696" s="37">
        <f>IF( $Q7696, MAX($M$1:M7695)+1, 0)</f>
        <v>0</v>
      </c>
      <c r="N7696" t="e" cm="1">
        <f t="array" ref="N7696">INDEX($A$9:$F$1048576, $J7696, $K7696 )</f>
        <v>#N/A</v>
      </c>
      <c r="O7696" t="e" cm="1">
        <f t="array" ref="O7696">INDEX($B$9:$F$1048576, $J7696, $K7696 )</f>
        <v>#N/A</v>
      </c>
      <c r="P7696" t="str" cm="1">
        <f t="array" ref="P7696">IF( $L7696, TRIM(_xll.IMDP("IR", $G$5&amp;$N7696, $G$6)), "" )</f>
        <v/>
      </c>
      <c r="Q7696" t="b" cm="1">
        <f t="array" ref="Q7696">IF(
    $U$1=1, AND($P7696&lt;&gt;"", $P7696&lt;&gt;"...", $P7696&lt;&gt;"입력오류"),
    IF(
        $U$18=1, AND($P7696&lt;&gt;"", $P7696&lt;&gt;"...", $P7696&lt;&gt;"입력오류", ISNUMBER(FIND(INDEX($T$2:$T$7,$U$1),$P7696))),
        IF(
            $U$17="기타", AND($P7696&lt;&gt;"", $P7696&lt;&gt;"...", $P7696&lt;&gt;"입력오류", NOT(ISNUMBER(FIND($T$21:$T$34,$P7696)))),
            AND($P7696&lt;&gt;"", $P7696&lt;&gt;"...", $P7696&lt;&gt;"입력오류", $T$19=$P7696)
        )
    )
)</f>
        <v>0</v>
      </c>
    </row>
    <row r="7697" spans="9:17">
      <c r="I7697">
        <f t="shared" si="361"/>
        <v>7696</v>
      </c>
      <c r="J7697" t="e">
        <f t="shared" si="362"/>
        <v>#N/A</v>
      </c>
      <c r="K7697" t="e">
        <f t="shared" si="360"/>
        <v>#N/A</v>
      </c>
      <c r="L7697" t="b">
        <f>COUNTIF($N$2:N7697, N7697)=1</f>
        <v>0</v>
      </c>
      <c r="M7697" s="37">
        <f>IF( $Q7697, MAX($M$1:M7696)+1, 0)</f>
        <v>0</v>
      </c>
      <c r="N7697" t="e" cm="1">
        <f t="array" ref="N7697">INDEX($A$9:$F$1048576, $J7697, $K7697 )</f>
        <v>#N/A</v>
      </c>
      <c r="O7697" t="e" cm="1">
        <f t="array" ref="O7697">INDEX($B$9:$F$1048576, $J7697, $K7697 )</f>
        <v>#N/A</v>
      </c>
      <c r="P7697" t="str" cm="1">
        <f t="array" ref="P7697">IF( $L7697, TRIM(_xll.IMDP("IR", $G$5&amp;$N7697, $G$6)), "" )</f>
        <v/>
      </c>
      <c r="Q7697" t="b" cm="1">
        <f t="array" ref="Q7697">IF(
    $U$1=1, AND($P7697&lt;&gt;"", $P7697&lt;&gt;"...", $P7697&lt;&gt;"입력오류"),
    IF(
        $U$18=1, AND($P7697&lt;&gt;"", $P7697&lt;&gt;"...", $P7697&lt;&gt;"입력오류", ISNUMBER(FIND(INDEX($T$2:$T$7,$U$1),$P7697))),
        IF(
            $U$17="기타", AND($P7697&lt;&gt;"", $P7697&lt;&gt;"...", $P7697&lt;&gt;"입력오류", NOT(ISNUMBER(FIND($T$21:$T$34,$P7697)))),
            AND($P7697&lt;&gt;"", $P7697&lt;&gt;"...", $P7697&lt;&gt;"입력오류", $T$19=$P7697)
        )
    )
)</f>
        <v>0</v>
      </c>
    </row>
    <row r="7698" spans="9:17">
      <c r="I7698">
        <f t="shared" si="361"/>
        <v>7697</v>
      </c>
      <c r="J7698" t="e">
        <f t="shared" si="362"/>
        <v>#N/A</v>
      </c>
      <c r="K7698" t="e">
        <f t="shared" si="360"/>
        <v>#N/A</v>
      </c>
      <c r="L7698" t="b">
        <f>COUNTIF($N$2:N7698, N7698)=1</f>
        <v>0</v>
      </c>
      <c r="M7698" s="37">
        <f>IF( $Q7698, MAX($M$1:M7697)+1, 0)</f>
        <v>0</v>
      </c>
      <c r="N7698" t="e" cm="1">
        <f t="array" ref="N7698">INDEX($A$9:$F$1048576, $J7698, $K7698 )</f>
        <v>#N/A</v>
      </c>
      <c r="O7698" t="e" cm="1">
        <f t="array" ref="O7698">INDEX($B$9:$F$1048576, $J7698, $K7698 )</f>
        <v>#N/A</v>
      </c>
      <c r="P7698" t="str" cm="1">
        <f t="array" ref="P7698">IF( $L7698, TRIM(_xll.IMDP("IR", $G$5&amp;$N7698, $G$6)), "" )</f>
        <v/>
      </c>
      <c r="Q7698" t="b" cm="1">
        <f t="array" ref="Q7698">IF(
    $U$1=1, AND($P7698&lt;&gt;"", $P7698&lt;&gt;"...", $P7698&lt;&gt;"입력오류"),
    IF(
        $U$18=1, AND($P7698&lt;&gt;"", $P7698&lt;&gt;"...", $P7698&lt;&gt;"입력오류", ISNUMBER(FIND(INDEX($T$2:$T$7,$U$1),$P7698))),
        IF(
            $U$17="기타", AND($P7698&lt;&gt;"", $P7698&lt;&gt;"...", $P7698&lt;&gt;"입력오류", NOT(ISNUMBER(FIND($T$21:$T$34,$P7698)))),
            AND($P7698&lt;&gt;"", $P7698&lt;&gt;"...", $P7698&lt;&gt;"입력오류", $T$19=$P7698)
        )
    )
)</f>
        <v>0</v>
      </c>
    </row>
    <row r="7699" spans="9:17">
      <c r="I7699">
        <f t="shared" si="361"/>
        <v>7698</v>
      </c>
      <c r="J7699" t="e">
        <f t="shared" si="362"/>
        <v>#N/A</v>
      </c>
      <c r="K7699" t="e">
        <f t="shared" si="360"/>
        <v>#N/A</v>
      </c>
      <c r="L7699" t="b">
        <f>COUNTIF($N$2:N7699, N7699)=1</f>
        <v>0</v>
      </c>
      <c r="M7699" s="37">
        <f>IF( $Q7699, MAX($M$1:M7698)+1, 0)</f>
        <v>0</v>
      </c>
      <c r="N7699" t="e" cm="1">
        <f t="array" ref="N7699">INDEX($A$9:$F$1048576, $J7699, $K7699 )</f>
        <v>#N/A</v>
      </c>
      <c r="O7699" t="e" cm="1">
        <f t="array" ref="O7699">INDEX($B$9:$F$1048576, $J7699, $K7699 )</f>
        <v>#N/A</v>
      </c>
      <c r="P7699" t="str" cm="1">
        <f t="array" ref="P7699">IF( $L7699, TRIM(_xll.IMDP("IR", $G$5&amp;$N7699, $G$6)), "" )</f>
        <v/>
      </c>
      <c r="Q7699" t="b" cm="1">
        <f t="array" ref="Q7699">IF(
    $U$1=1, AND($P7699&lt;&gt;"", $P7699&lt;&gt;"...", $P7699&lt;&gt;"입력오류"),
    IF(
        $U$18=1, AND($P7699&lt;&gt;"", $P7699&lt;&gt;"...", $P7699&lt;&gt;"입력오류", ISNUMBER(FIND(INDEX($T$2:$T$7,$U$1),$P7699))),
        IF(
            $U$17="기타", AND($P7699&lt;&gt;"", $P7699&lt;&gt;"...", $P7699&lt;&gt;"입력오류", NOT(ISNUMBER(FIND($T$21:$T$34,$P7699)))),
            AND($P7699&lt;&gt;"", $P7699&lt;&gt;"...", $P7699&lt;&gt;"입력오류", $T$19=$P7699)
        )
    )
)</f>
        <v>0</v>
      </c>
    </row>
    <row r="7700" spans="9:17">
      <c r="I7700">
        <f t="shared" si="361"/>
        <v>7699</v>
      </c>
      <c r="J7700" t="e">
        <f t="shared" si="362"/>
        <v>#N/A</v>
      </c>
      <c r="K7700" t="e">
        <f t="shared" si="360"/>
        <v>#N/A</v>
      </c>
      <c r="L7700" t="b">
        <f>COUNTIF($N$2:N7700, N7700)=1</f>
        <v>0</v>
      </c>
      <c r="M7700" s="37">
        <f>IF( $Q7700, MAX($M$1:M7699)+1, 0)</f>
        <v>0</v>
      </c>
      <c r="N7700" t="e" cm="1">
        <f t="array" ref="N7700">INDEX($A$9:$F$1048576, $J7700, $K7700 )</f>
        <v>#N/A</v>
      </c>
      <c r="O7700" t="e" cm="1">
        <f t="array" ref="O7700">INDEX($B$9:$F$1048576, $J7700, $K7700 )</f>
        <v>#N/A</v>
      </c>
      <c r="P7700" t="str" cm="1">
        <f t="array" ref="P7700">IF( $L7700, TRIM(_xll.IMDP("IR", $G$5&amp;$N7700, $G$6)), "" )</f>
        <v/>
      </c>
      <c r="Q7700" t="b" cm="1">
        <f t="array" ref="Q7700">IF(
    $U$1=1, AND($P7700&lt;&gt;"", $P7700&lt;&gt;"...", $P7700&lt;&gt;"입력오류"),
    IF(
        $U$18=1, AND($P7700&lt;&gt;"", $P7700&lt;&gt;"...", $P7700&lt;&gt;"입력오류", ISNUMBER(FIND(INDEX($T$2:$T$7,$U$1),$P7700))),
        IF(
            $U$17="기타", AND($P7700&lt;&gt;"", $P7700&lt;&gt;"...", $P7700&lt;&gt;"입력오류", NOT(ISNUMBER(FIND($T$21:$T$34,$P7700)))),
            AND($P7700&lt;&gt;"", $P7700&lt;&gt;"...", $P7700&lt;&gt;"입력오류", $T$19=$P7700)
        )
    )
)</f>
        <v>0</v>
      </c>
    </row>
    <row r="7701" spans="9:17">
      <c r="I7701">
        <f t="shared" si="361"/>
        <v>7700</v>
      </c>
      <c r="J7701" t="e">
        <f t="shared" si="362"/>
        <v>#N/A</v>
      </c>
      <c r="K7701" t="e">
        <f t="shared" si="360"/>
        <v>#N/A</v>
      </c>
      <c r="L7701" t="b">
        <f>COUNTIF($N$2:N7701, N7701)=1</f>
        <v>0</v>
      </c>
      <c r="M7701" s="37">
        <f>IF( $Q7701, MAX($M$1:M7700)+1, 0)</f>
        <v>0</v>
      </c>
      <c r="N7701" t="e" cm="1">
        <f t="array" ref="N7701">INDEX($A$9:$F$1048576, $J7701, $K7701 )</f>
        <v>#N/A</v>
      </c>
      <c r="O7701" t="e" cm="1">
        <f t="array" ref="O7701">INDEX($B$9:$F$1048576, $J7701, $K7701 )</f>
        <v>#N/A</v>
      </c>
      <c r="P7701" t="str" cm="1">
        <f t="array" ref="P7701">IF( $L7701, TRIM(_xll.IMDP("IR", $G$5&amp;$N7701, $G$6)), "" )</f>
        <v/>
      </c>
      <c r="Q7701" t="b" cm="1">
        <f t="array" ref="Q7701">IF(
    $U$1=1, AND($P7701&lt;&gt;"", $P7701&lt;&gt;"...", $P7701&lt;&gt;"입력오류"),
    IF(
        $U$18=1, AND($P7701&lt;&gt;"", $P7701&lt;&gt;"...", $P7701&lt;&gt;"입력오류", ISNUMBER(FIND(INDEX($T$2:$T$7,$U$1),$P7701))),
        IF(
            $U$17="기타", AND($P7701&lt;&gt;"", $P7701&lt;&gt;"...", $P7701&lt;&gt;"입력오류", NOT(ISNUMBER(FIND($T$21:$T$34,$P7701)))),
            AND($P7701&lt;&gt;"", $P7701&lt;&gt;"...", $P7701&lt;&gt;"입력오류", $T$19=$P7701)
        )
    )
)</f>
        <v>0</v>
      </c>
    </row>
    <row r="7702" spans="9:17">
      <c r="I7702">
        <f t="shared" si="361"/>
        <v>7701</v>
      </c>
      <c r="J7702" t="e">
        <f t="shared" si="362"/>
        <v>#N/A</v>
      </c>
      <c r="K7702" t="e">
        <f t="shared" si="360"/>
        <v>#N/A</v>
      </c>
      <c r="L7702" t="b">
        <f>COUNTIF($N$2:N7702, N7702)=1</f>
        <v>0</v>
      </c>
      <c r="M7702" s="37">
        <f>IF( $Q7702, MAX($M$1:M7701)+1, 0)</f>
        <v>0</v>
      </c>
      <c r="N7702" t="e" cm="1">
        <f t="array" ref="N7702">INDEX($A$9:$F$1048576, $J7702, $K7702 )</f>
        <v>#N/A</v>
      </c>
      <c r="O7702" t="e" cm="1">
        <f t="array" ref="O7702">INDEX($B$9:$F$1048576, $J7702, $K7702 )</f>
        <v>#N/A</v>
      </c>
      <c r="P7702" t="str" cm="1">
        <f t="array" ref="P7702">IF( $L7702, TRIM(_xll.IMDP("IR", $G$5&amp;$N7702, $G$6)), "" )</f>
        <v/>
      </c>
      <c r="Q7702" t="b" cm="1">
        <f t="array" ref="Q7702">IF(
    $U$1=1, AND($P7702&lt;&gt;"", $P7702&lt;&gt;"...", $P7702&lt;&gt;"입력오류"),
    IF(
        $U$18=1, AND($P7702&lt;&gt;"", $P7702&lt;&gt;"...", $P7702&lt;&gt;"입력오류", ISNUMBER(FIND(INDEX($T$2:$T$7,$U$1),$P7702))),
        IF(
            $U$17="기타", AND($P7702&lt;&gt;"", $P7702&lt;&gt;"...", $P7702&lt;&gt;"입력오류", NOT(ISNUMBER(FIND($T$21:$T$34,$P7702)))),
            AND($P7702&lt;&gt;"", $P7702&lt;&gt;"...", $P7702&lt;&gt;"입력오류", $T$19=$P7702)
        )
    )
)</f>
        <v>0</v>
      </c>
    </row>
    <row r="7703" spans="9:17">
      <c r="I7703">
        <f t="shared" si="361"/>
        <v>7702</v>
      </c>
      <c r="J7703" t="e">
        <f t="shared" si="362"/>
        <v>#N/A</v>
      </c>
      <c r="K7703" t="e">
        <f t="shared" si="360"/>
        <v>#N/A</v>
      </c>
      <c r="L7703" t="b">
        <f>COUNTIF($N$2:N7703, N7703)=1</f>
        <v>0</v>
      </c>
      <c r="M7703" s="37">
        <f>IF( $Q7703, MAX($M$1:M7702)+1, 0)</f>
        <v>0</v>
      </c>
      <c r="N7703" t="e" cm="1">
        <f t="array" ref="N7703">INDEX($A$9:$F$1048576, $J7703, $K7703 )</f>
        <v>#N/A</v>
      </c>
      <c r="O7703" t="e" cm="1">
        <f t="array" ref="O7703">INDEX($B$9:$F$1048576, $J7703, $K7703 )</f>
        <v>#N/A</v>
      </c>
      <c r="P7703" t="str" cm="1">
        <f t="array" ref="P7703">IF( $L7703, TRIM(_xll.IMDP("IR", $G$5&amp;$N7703, $G$6)), "" )</f>
        <v/>
      </c>
      <c r="Q7703" t="b" cm="1">
        <f t="array" ref="Q7703">IF(
    $U$1=1, AND($P7703&lt;&gt;"", $P7703&lt;&gt;"...", $P7703&lt;&gt;"입력오류"),
    IF(
        $U$18=1, AND($P7703&lt;&gt;"", $P7703&lt;&gt;"...", $P7703&lt;&gt;"입력오류", ISNUMBER(FIND(INDEX($T$2:$T$7,$U$1),$P7703))),
        IF(
            $U$17="기타", AND($P7703&lt;&gt;"", $P7703&lt;&gt;"...", $P7703&lt;&gt;"입력오류", NOT(ISNUMBER(FIND($T$21:$T$34,$P7703)))),
            AND($P7703&lt;&gt;"", $P7703&lt;&gt;"...", $P7703&lt;&gt;"입력오류", $T$19=$P7703)
        )
    )
)</f>
        <v>0</v>
      </c>
    </row>
    <row r="7704" spans="9:17">
      <c r="I7704">
        <f t="shared" si="361"/>
        <v>7703</v>
      </c>
      <c r="J7704" t="e">
        <f t="shared" si="362"/>
        <v>#N/A</v>
      </c>
      <c r="K7704" t="e">
        <f t="shared" si="360"/>
        <v>#N/A</v>
      </c>
      <c r="L7704" t="b">
        <f>COUNTIF($N$2:N7704, N7704)=1</f>
        <v>0</v>
      </c>
      <c r="M7704" s="37">
        <f>IF( $Q7704, MAX($M$1:M7703)+1, 0)</f>
        <v>0</v>
      </c>
      <c r="N7704" t="e" cm="1">
        <f t="array" ref="N7704">INDEX($A$9:$F$1048576, $J7704, $K7704 )</f>
        <v>#N/A</v>
      </c>
      <c r="O7704" t="e" cm="1">
        <f t="array" ref="O7704">INDEX($B$9:$F$1048576, $J7704, $K7704 )</f>
        <v>#N/A</v>
      </c>
      <c r="P7704" t="str" cm="1">
        <f t="array" ref="P7704">IF( $L7704, TRIM(_xll.IMDP("IR", $G$5&amp;$N7704, $G$6)), "" )</f>
        <v/>
      </c>
      <c r="Q7704" t="b" cm="1">
        <f t="array" ref="Q7704">IF(
    $U$1=1, AND($P7704&lt;&gt;"", $P7704&lt;&gt;"...", $P7704&lt;&gt;"입력오류"),
    IF(
        $U$18=1, AND($P7704&lt;&gt;"", $P7704&lt;&gt;"...", $P7704&lt;&gt;"입력오류", ISNUMBER(FIND(INDEX($T$2:$T$7,$U$1),$P7704))),
        IF(
            $U$17="기타", AND($P7704&lt;&gt;"", $P7704&lt;&gt;"...", $P7704&lt;&gt;"입력오류", NOT(ISNUMBER(FIND($T$21:$T$34,$P7704)))),
            AND($P7704&lt;&gt;"", $P7704&lt;&gt;"...", $P7704&lt;&gt;"입력오류", $T$19=$P7704)
        )
    )
)</f>
        <v>0</v>
      </c>
    </row>
    <row r="7705" spans="9:17">
      <c r="I7705">
        <f t="shared" si="361"/>
        <v>7704</v>
      </c>
      <c r="J7705" t="e">
        <f t="shared" si="362"/>
        <v>#N/A</v>
      </c>
      <c r="K7705" t="e">
        <f t="shared" si="360"/>
        <v>#N/A</v>
      </c>
      <c r="L7705" t="b">
        <f>COUNTIF($N$2:N7705, N7705)=1</f>
        <v>0</v>
      </c>
      <c r="M7705" s="37">
        <f>IF( $Q7705, MAX($M$1:M7704)+1, 0)</f>
        <v>0</v>
      </c>
      <c r="N7705" t="e" cm="1">
        <f t="array" ref="N7705">INDEX($A$9:$F$1048576, $J7705, $K7705 )</f>
        <v>#N/A</v>
      </c>
      <c r="O7705" t="e" cm="1">
        <f t="array" ref="O7705">INDEX($B$9:$F$1048576, $J7705, $K7705 )</f>
        <v>#N/A</v>
      </c>
      <c r="P7705" t="str" cm="1">
        <f t="array" ref="P7705">IF( $L7705, TRIM(_xll.IMDP("IR", $G$5&amp;$N7705, $G$6)), "" )</f>
        <v/>
      </c>
      <c r="Q7705" t="b" cm="1">
        <f t="array" ref="Q7705">IF(
    $U$1=1, AND($P7705&lt;&gt;"", $P7705&lt;&gt;"...", $P7705&lt;&gt;"입력오류"),
    IF(
        $U$18=1, AND($P7705&lt;&gt;"", $P7705&lt;&gt;"...", $P7705&lt;&gt;"입력오류", ISNUMBER(FIND(INDEX($T$2:$T$7,$U$1),$P7705))),
        IF(
            $U$17="기타", AND($P7705&lt;&gt;"", $P7705&lt;&gt;"...", $P7705&lt;&gt;"입력오류", NOT(ISNUMBER(FIND($T$21:$T$34,$P7705)))),
            AND($P7705&lt;&gt;"", $P7705&lt;&gt;"...", $P7705&lt;&gt;"입력오류", $T$19=$P7705)
        )
    )
)</f>
        <v>0</v>
      </c>
    </row>
    <row r="7706" spans="9:17">
      <c r="I7706">
        <f t="shared" si="361"/>
        <v>7705</v>
      </c>
      <c r="J7706" t="e">
        <f t="shared" si="362"/>
        <v>#N/A</v>
      </c>
      <c r="K7706" t="e">
        <f t="shared" si="360"/>
        <v>#N/A</v>
      </c>
      <c r="L7706" t="b">
        <f>COUNTIF($N$2:N7706, N7706)=1</f>
        <v>0</v>
      </c>
      <c r="M7706" s="37">
        <f>IF( $Q7706, MAX($M$1:M7705)+1, 0)</f>
        <v>0</v>
      </c>
      <c r="N7706" t="e" cm="1">
        <f t="array" ref="N7706">INDEX($A$9:$F$1048576, $J7706, $K7706 )</f>
        <v>#N/A</v>
      </c>
      <c r="O7706" t="e" cm="1">
        <f t="array" ref="O7706">INDEX($B$9:$F$1048576, $J7706, $K7706 )</f>
        <v>#N/A</v>
      </c>
      <c r="P7706" t="str" cm="1">
        <f t="array" ref="P7706">IF( $L7706, TRIM(_xll.IMDP("IR", $G$5&amp;$N7706, $G$6)), "" )</f>
        <v/>
      </c>
      <c r="Q7706" t="b" cm="1">
        <f t="array" ref="Q7706">IF(
    $U$1=1, AND($P7706&lt;&gt;"", $P7706&lt;&gt;"...", $P7706&lt;&gt;"입력오류"),
    IF(
        $U$18=1, AND($P7706&lt;&gt;"", $P7706&lt;&gt;"...", $P7706&lt;&gt;"입력오류", ISNUMBER(FIND(INDEX($T$2:$T$7,$U$1),$P7706))),
        IF(
            $U$17="기타", AND($P7706&lt;&gt;"", $P7706&lt;&gt;"...", $P7706&lt;&gt;"입력오류", NOT(ISNUMBER(FIND($T$21:$T$34,$P7706)))),
            AND($P7706&lt;&gt;"", $P7706&lt;&gt;"...", $P7706&lt;&gt;"입력오류", $T$19=$P7706)
        )
    )
)</f>
        <v>0</v>
      </c>
    </row>
    <row r="7707" spans="9:17">
      <c r="I7707">
        <f t="shared" si="361"/>
        <v>7706</v>
      </c>
      <c r="J7707" t="e">
        <f t="shared" si="362"/>
        <v>#N/A</v>
      </c>
      <c r="K7707" t="e">
        <f t="shared" si="360"/>
        <v>#N/A</v>
      </c>
      <c r="L7707" t="b">
        <f>COUNTIF($N$2:N7707, N7707)=1</f>
        <v>0</v>
      </c>
      <c r="M7707" s="37">
        <f>IF( $Q7707, MAX($M$1:M7706)+1, 0)</f>
        <v>0</v>
      </c>
      <c r="N7707" t="e" cm="1">
        <f t="array" ref="N7707">INDEX($A$9:$F$1048576, $J7707, $K7707 )</f>
        <v>#N/A</v>
      </c>
      <c r="O7707" t="e" cm="1">
        <f t="array" ref="O7707">INDEX($B$9:$F$1048576, $J7707, $K7707 )</f>
        <v>#N/A</v>
      </c>
      <c r="P7707" t="str" cm="1">
        <f t="array" ref="P7707">IF( $L7707, TRIM(_xll.IMDP("IR", $G$5&amp;$N7707, $G$6)), "" )</f>
        <v/>
      </c>
      <c r="Q7707" t="b" cm="1">
        <f t="array" ref="Q7707">IF(
    $U$1=1, AND($P7707&lt;&gt;"", $P7707&lt;&gt;"...", $P7707&lt;&gt;"입력오류"),
    IF(
        $U$18=1, AND($P7707&lt;&gt;"", $P7707&lt;&gt;"...", $P7707&lt;&gt;"입력오류", ISNUMBER(FIND(INDEX($T$2:$T$7,$U$1),$P7707))),
        IF(
            $U$17="기타", AND($P7707&lt;&gt;"", $P7707&lt;&gt;"...", $P7707&lt;&gt;"입력오류", NOT(ISNUMBER(FIND($T$21:$T$34,$P7707)))),
            AND($P7707&lt;&gt;"", $P7707&lt;&gt;"...", $P7707&lt;&gt;"입력오류", $T$19=$P7707)
        )
    )
)</f>
        <v>0</v>
      </c>
    </row>
    <row r="7708" spans="9:17">
      <c r="I7708">
        <f t="shared" si="361"/>
        <v>7707</v>
      </c>
      <c r="J7708" t="e">
        <f t="shared" si="362"/>
        <v>#N/A</v>
      </c>
      <c r="K7708" t="e">
        <f t="shared" si="360"/>
        <v>#N/A</v>
      </c>
      <c r="L7708" t="b">
        <f>COUNTIF($N$2:N7708, N7708)=1</f>
        <v>0</v>
      </c>
      <c r="M7708" s="37">
        <f>IF( $Q7708, MAX($M$1:M7707)+1, 0)</f>
        <v>0</v>
      </c>
      <c r="N7708" t="e" cm="1">
        <f t="array" ref="N7708">INDEX($A$9:$F$1048576, $J7708, $K7708 )</f>
        <v>#N/A</v>
      </c>
      <c r="O7708" t="e" cm="1">
        <f t="array" ref="O7708">INDEX($B$9:$F$1048576, $J7708, $K7708 )</f>
        <v>#N/A</v>
      </c>
      <c r="P7708" t="str" cm="1">
        <f t="array" ref="P7708">IF( $L7708, TRIM(_xll.IMDP("IR", $G$5&amp;$N7708, $G$6)), "" )</f>
        <v/>
      </c>
      <c r="Q7708" t="b" cm="1">
        <f t="array" ref="Q7708">IF(
    $U$1=1, AND($P7708&lt;&gt;"", $P7708&lt;&gt;"...", $P7708&lt;&gt;"입력오류"),
    IF(
        $U$18=1, AND($P7708&lt;&gt;"", $P7708&lt;&gt;"...", $P7708&lt;&gt;"입력오류", ISNUMBER(FIND(INDEX($T$2:$T$7,$U$1),$P7708))),
        IF(
            $U$17="기타", AND($P7708&lt;&gt;"", $P7708&lt;&gt;"...", $P7708&lt;&gt;"입력오류", NOT(ISNUMBER(FIND($T$21:$T$34,$P7708)))),
            AND($P7708&lt;&gt;"", $P7708&lt;&gt;"...", $P7708&lt;&gt;"입력오류", $T$19=$P7708)
        )
    )
)</f>
        <v>0</v>
      </c>
    </row>
    <row r="7709" spans="9:17">
      <c r="I7709">
        <f t="shared" si="361"/>
        <v>7708</v>
      </c>
      <c r="J7709" t="e">
        <f t="shared" si="362"/>
        <v>#N/A</v>
      </c>
      <c r="K7709" t="e">
        <f t="shared" si="360"/>
        <v>#N/A</v>
      </c>
      <c r="L7709" t="b">
        <f>COUNTIF($N$2:N7709, N7709)=1</f>
        <v>0</v>
      </c>
      <c r="M7709" s="37">
        <f>IF( $Q7709, MAX($M$1:M7708)+1, 0)</f>
        <v>0</v>
      </c>
      <c r="N7709" t="e" cm="1">
        <f t="array" ref="N7709">INDEX($A$9:$F$1048576, $J7709, $K7709 )</f>
        <v>#N/A</v>
      </c>
      <c r="O7709" t="e" cm="1">
        <f t="array" ref="O7709">INDEX($B$9:$F$1048576, $J7709, $K7709 )</f>
        <v>#N/A</v>
      </c>
      <c r="P7709" t="str" cm="1">
        <f t="array" ref="P7709">IF( $L7709, TRIM(_xll.IMDP("IR", $G$5&amp;$N7709, $G$6)), "" )</f>
        <v/>
      </c>
      <c r="Q7709" t="b" cm="1">
        <f t="array" ref="Q7709">IF(
    $U$1=1, AND($P7709&lt;&gt;"", $P7709&lt;&gt;"...", $P7709&lt;&gt;"입력오류"),
    IF(
        $U$18=1, AND($P7709&lt;&gt;"", $P7709&lt;&gt;"...", $P7709&lt;&gt;"입력오류", ISNUMBER(FIND(INDEX($T$2:$T$7,$U$1),$P7709))),
        IF(
            $U$17="기타", AND($P7709&lt;&gt;"", $P7709&lt;&gt;"...", $P7709&lt;&gt;"입력오류", NOT(ISNUMBER(FIND($T$21:$T$34,$P7709)))),
            AND($P7709&lt;&gt;"", $P7709&lt;&gt;"...", $P7709&lt;&gt;"입력오류", $T$19=$P7709)
        )
    )
)</f>
        <v>0</v>
      </c>
    </row>
    <row r="7710" spans="9:17">
      <c r="I7710">
        <f t="shared" si="361"/>
        <v>7709</v>
      </c>
      <c r="J7710" t="e">
        <f t="shared" si="362"/>
        <v>#N/A</v>
      </c>
      <c r="K7710" t="e">
        <f t="shared" si="360"/>
        <v>#N/A</v>
      </c>
      <c r="L7710" t="b">
        <f>COUNTIF($N$2:N7710, N7710)=1</f>
        <v>0</v>
      </c>
      <c r="M7710" s="37">
        <f>IF( $Q7710, MAX($M$1:M7709)+1, 0)</f>
        <v>0</v>
      </c>
      <c r="N7710" t="e" cm="1">
        <f t="array" ref="N7710">INDEX($A$9:$F$1048576, $J7710, $K7710 )</f>
        <v>#N/A</v>
      </c>
      <c r="O7710" t="e" cm="1">
        <f t="array" ref="O7710">INDEX($B$9:$F$1048576, $J7710, $K7710 )</f>
        <v>#N/A</v>
      </c>
      <c r="P7710" t="str" cm="1">
        <f t="array" ref="P7710">IF( $L7710, TRIM(_xll.IMDP("IR", $G$5&amp;$N7710, $G$6)), "" )</f>
        <v/>
      </c>
      <c r="Q7710" t="b" cm="1">
        <f t="array" ref="Q7710">IF(
    $U$1=1, AND($P7710&lt;&gt;"", $P7710&lt;&gt;"...", $P7710&lt;&gt;"입력오류"),
    IF(
        $U$18=1, AND($P7710&lt;&gt;"", $P7710&lt;&gt;"...", $P7710&lt;&gt;"입력오류", ISNUMBER(FIND(INDEX($T$2:$T$7,$U$1),$P7710))),
        IF(
            $U$17="기타", AND($P7710&lt;&gt;"", $P7710&lt;&gt;"...", $P7710&lt;&gt;"입력오류", NOT(ISNUMBER(FIND($T$21:$T$34,$P7710)))),
            AND($P7710&lt;&gt;"", $P7710&lt;&gt;"...", $P7710&lt;&gt;"입력오류", $T$19=$P7710)
        )
    )
)</f>
        <v>0</v>
      </c>
    </row>
    <row r="7711" spans="9:17">
      <c r="I7711">
        <f t="shared" si="361"/>
        <v>7710</v>
      </c>
      <c r="J7711" t="e">
        <f t="shared" si="362"/>
        <v>#N/A</v>
      </c>
      <c r="K7711" t="e">
        <f t="shared" si="360"/>
        <v>#N/A</v>
      </c>
      <c r="L7711" t="b">
        <f>COUNTIF($N$2:N7711, N7711)=1</f>
        <v>0</v>
      </c>
      <c r="M7711" s="37">
        <f>IF( $Q7711, MAX($M$1:M7710)+1, 0)</f>
        <v>0</v>
      </c>
      <c r="N7711" t="e" cm="1">
        <f t="array" ref="N7711">INDEX($A$9:$F$1048576, $J7711, $K7711 )</f>
        <v>#N/A</v>
      </c>
      <c r="O7711" t="e" cm="1">
        <f t="array" ref="O7711">INDEX($B$9:$F$1048576, $J7711, $K7711 )</f>
        <v>#N/A</v>
      </c>
      <c r="P7711" t="str" cm="1">
        <f t="array" ref="P7711">IF( $L7711, TRIM(_xll.IMDP("IR", $G$5&amp;$N7711, $G$6)), "" )</f>
        <v/>
      </c>
      <c r="Q7711" t="b" cm="1">
        <f t="array" ref="Q7711">IF(
    $U$1=1, AND($P7711&lt;&gt;"", $P7711&lt;&gt;"...", $P7711&lt;&gt;"입력오류"),
    IF(
        $U$18=1, AND($P7711&lt;&gt;"", $P7711&lt;&gt;"...", $P7711&lt;&gt;"입력오류", ISNUMBER(FIND(INDEX($T$2:$T$7,$U$1),$P7711))),
        IF(
            $U$17="기타", AND($P7711&lt;&gt;"", $P7711&lt;&gt;"...", $P7711&lt;&gt;"입력오류", NOT(ISNUMBER(FIND($T$21:$T$34,$P7711)))),
            AND($P7711&lt;&gt;"", $P7711&lt;&gt;"...", $P7711&lt;&gt;"입력오류", $T$19=$P7711)
        )
    )
)</f>
        <v>0</v>
      </c>
    </row>
    <row r="7712" spans="9:17">
      <c r="I7712">
        <f t="shared" si="361"/>
        <v>7711</v>
      </c>
      <c r="J7712" t="e">
        <f t="shared" si="362"/>
        <v>#N/A</v>
      </c>
      <c r="K7712" t="e">
        <f t="shared" si="360"/>
        <v>#N/A</v>
      </c>
      <c r="L7712" t="b">
        <f>COUNTIF($N$2:N7712, N7712)=1</f>
        <v>0</v>
      </c>
      <c r="M7712" s="37">
        <f>IF( $Q7712, MAX($M$1:M7711)+1, 0)</f>
        <v>0</v>
      </c>
      <c r="N7712" t="e" cm="1">
        <f t="array" ref="N7712">INDEX($A$9:$F$1048576, $J7712, $K7712 )</f>
        <v>#N/A</v>
      </c>
      <c r="O7712" t="e" cm="1">
        <f t="array" ref="O7712">INDEX($B$9:$F$1048576, $J7712, $K7712 )</f>
        <v>#N/A</v>
      </c>
      <c r="P7712" t="str" cm="1">
        <f t="array" ref="P7712">IF( $L7712, TRIM(_xll.IMDP("IR", $G$5&amp;$N7712, $G$6)), "" )</f>
        <v/>
      </c>
      <c r="Q7712" t="b" cm="1">
        <f t="array" ref="Q7712">IF(
    $U$1=1, AND($P7712&lt;&gt;"", $P7712&lt;&gt;"...", $P7712&lt;&gt;"입력오류"),
    IF(
        $U$18=1, AND($P7712&lt;&gt;"", $P7712&lt;&gt;"...", $P7712&lt;&gt;"입력오류", ISNUMBER(FIND(INDEX($T$2:$T$7,$U$1),$P7712))),
        IF(
            $U$17="기타", AND($P7712&lt;&gt;"", $P7712&lt;&gt;"...", $P7712&lt;&gt;"입력오류", NOT(ISNUMBER(FIND($T$21:$T$34,$P7712)))),
            AND($P7712&lt;&gt;"", $P7712&lt;&gt;"...", $P7712&lt;&gt;"입력오류", $T$19=$P7712)
        )
    )
)</f>
        <v>0</v>
      </c>
    </row>
    <row r="7713" spans="9:17">
      <c r="I7713">
        <f t="shared" si="361"/>
        <v>7712</v>
      </c>
      <c r="J7713" t="e">
        <f t="shared" si="362"/>
        <v>#N/A</v>
      </c>
      <c r="K7713" t="e">
        <f t="shared" si="360"/>
        <v>#N/A</v>
      </c>
      <c r="L7713" t="b">
        <f>COUNTIF($N$2:N7713, N7713)=1</f>
        <v>0</v>
      </c>
      <c r="M7713" s="37">
        <f>IF( $Q7713, MAX($M$1:M7712)+1, 0)</f>
        <v>0</v>
      </c>
      <c r="N7713" t="e" cm="1">
        <f t="array" ref="N7713">INDEX($A$9:$F$1048576, $J7713, $K7713 )</f>
        <v>#N/A</v>
      </c>
      <c r="O7713" t="e" cm="1">
        <f t="array" ref="O7713">INDEX($B$9:$F$1048576, $J7713, $K7713 )</f>
        <v>#N/A</v>
      </c>
      <c r="P7713" t="str" cm="1">
        <f t="array" ref="P7713">IF( $L7713, TRIM(_xll.IMDP("IR", $G$5&amp;$N7713, $G$6)), "" )</f>
        <v/>
      </c>
      <c r="Q7713" t="b" cm="1">
        <f t="array" ref="Q7713">IF(
    $U$1=1, AND($P7713&lt;&gt;"", $P7713&lt;&gt;"...", $P7713&lt;&gt;"입력오류"),
    IF(
        $U$18=1, AND($P7713&lt;&gt;"", $P7713&lt;&gt;"...", $P7713&lt;&gt;"입력오류", ISNUMBER(FIND(INDEX($T$2:$T$7,$U$1),$P7713))),
        IF(
            $U$17="기타", AND($P7713&lt;&gt;"", $P7713&lt;&gt;"...", $P7713&lt;&gt;"입력오류", NOT(ISNUMBER(FIND($T$21:$T$34,$P7713)))),
            AND($P7713&lt;&gt;"", $P7713&lt;&gt;"...", $P7713&lt;&gt;"입력오류", $T$19=$P7713)
        )
    )
)</f>
        <v>0</v>
      </c>
    </row>
    <row r="7714" spans="9:17">
      <c r="I7714">
        <f t="shared" si="361"/>
        <v>7713</v>
      </c>
      <c r="J7714" t="e">
        <f t="shared" si="362"/>
        <v>#N/A</v>
      </c>
      <c r="K7714" t="e">
        <f t="shared" si="360"/>
        <v>#N/A</v>
      </c>
      <c r="L7714" t="b">
        <f>COUNTIF($N$2:N7714, N7714)=1</f>
        <v>0</v>
      </c>
      <c r="M7714" s="37">
        <f>IF( $Q7714, MAX($M$1:M7713)+1, 0)</f>
        <v>0</v>
      </c>
      <c r="N7714" t="e" cm="1">
        <f t="array" ref="N7714">INDEX($A$9:$F$1048576, $J7714, $K7714 )</f>
        <v>#N/A</v>
      </c>
      <c r="O7714" t="e" cm="1">
        <f t="array" ref="O7714">INDEX($B$9:$F$1048576, $J7714, $K7714 )</f>
        <v>#N/A</v>
      </c>
      <c r="P7714" t="str" cm="1">
        <f t="array" ref="P7714">IF( $L7714, TRIM(_xll.IMDP("IR", $G$5&amp;$N7714, $G$6)), "" )</f>
        <v/>
      </c>
      <c r="Q7714" t="b" cm="1">
        <f t="array" ref="Q7714">IF(
    $U$1=1, AND($P7714&lt;&gt;"", $P7714&lt;&gt;"...", $P7714&lt;&gt;"입력오류"),
    IF(
        $U$18=1, AND($P7714&lt;&gt;"", $P7714&lt;&gt;"...", $P7714&lt;&gt;"입력오류", ISNUMBER(FIND(INDEX($T$2:$T$7,$U$1),$P7714))),
        IF(
            $U$17="기타", AND($P7714&lt;&gt;"", $P7714&lt;&gt;"...", $P7714&lt;&gt;"입력오류", NOT(ISNUMBER(FIND($T$21:$T$34,$P7714)))),
            AND($P7714&lt;&gt;"", $P7714&lt;&gt;"...", $P7714&lt;&gt;"입력오류", $T$19=$P7714)
        )
    )
)</f>
        <v>0</v>
      </c>
    </row>
    <row r="7715" spans="9:17">
      <c r="I7715">
        <f t="shared" si="361"/>
        <v>7714</v>
      </c>
      <c r="J7715" t="e">
        <f t="shared" si="362"/>
        <v>#N/A</v>
      </c>
      <c r="K7715" t="e">
        <f t="shared" si="360"/>
        <v>#N/A</v>
      </c>
      <c r="L7715" t="b">
        <f>COUNTIF($N$2:N7715, N7715)=1</f>
        <v>0</v>
      </c>
      <c r="M7715" s="37">
        <f>IF( $Q7715, MAX($M$1:M7714)+1, 0)</f>
        <v>0</v>
      </c>
      <c r="N7715" t="e" cm="1">
        <f t="array" ref="N7715">INDEX($A$9:$F$1048576, $J7715, $K7715 )</f>
        <v>#N/A</v>
      </c>
      <c r="O7715" t="e" cm="1">
        <f t="array" ref="O7715">INDEX($B$9:$F$1048576, $J7715, $K7715 )</f>
        <v>#N/A</v>
      </c>
      <c r="P7715" t="str" cm="1">
        <f t="array" ref="P7715">IF( $L7715, TRIM(_xll.IMDP("IR", $G$5&amp;$N7715, $G$6)), "" )</f>
        <v/>
      </c>
      <c r="Q7715" t="b" cm="1">
        <f t="array" ref="Q7715">IF(
    $U$1=1, AND($P7715&lt;&gt;"", $P7715&lt;&gt;"...", $P7715&lt;&gt;"입력오류"),
    IF(
        $U$18=1, AND($P7715&lt;&gt;"", $P7715&lt;&gt;"...", $P7715&lt;&gt;"입력오류", ISNUMBER(FIND(INDEX($T$2:$T$7,$U$1),$P7715))),
        IF(
            $U$17="기타", AND($P7715&lt;&gt;"", $P7715&lt;&gt;"...", $P7715&lt;&gt;"입력오류", NOT(ISNUMBER(FIND($T$21:$T$34,$P7715)))),
            AND($P7715&lt;&gt;"", $P7715&lt;&gt;"...", $P7715&lt;&gt;"입력오류", $T$19=$P7715)
        )
    )
)</f>
        <v>0</v>
      </c>
    </row>
    <row r="7716" spans="9:17">
      <c r="I7716">
        <f t="shared" si="361"/>
        <v>7715</v>
      </c>
      <c r="J7716" t="e">
        <f t="shared" si="362"/>
        <v>#N/A</v>
      </c>
      <c r="K7716" t="e">
        <f t="shared" si="360"/>
        <v>#N/A</v>
      </c>
      <c r="L7716" t="b">
        <f>COUNTIF($N$2:N7716, N7716)=1</f>
        <v>0</v>
      </c>
      <c r="M7716" s="37">
        <f>IF( $Q7716, MAX($M$1:M7715)+1, 0)</f>
        <v>0</v>
      </c>
      <c r="N7716" t="e" cm="1">
        <f t="array" ref="N7716">INDEX($A$9:$F$1048576, $J7716, $K7716 )</f>
        <v>#N/A</v>
      </c>
      <c r="O7716" t="e" cm="1">
        <f t="array" ref="O7716">INDEX($B$9:$F$1048576, $J7716, $K7716 )</f>
        <v>#N/A</v>
      </c>
      <c r="P7716" t="str" cm="1">
        <f t="array" ref="P7716">IF( $L7716, TRIM(_xll.IMDP("IR", $G$5&amp;$N7716, $G$6)), "" )</f>
        <v/>
      </c>
      <c r="Q7716" t="b" cm="1">
        <f t="array" ref="Q7716">IF(
    $U$1=1, AND($P7716&lt;&gt;"", $P7716&lt;&gt;"...", $P7716&lt;&gt;"입력오류"),
    IF(
        $U$18=1, AND($P7716&lt;&gt;"", $P7716&lt;&gt;"...", $P7716&lt;&gt;"입력오류", ISNUMBER(FIND(INDEX($T$2:$T$7,$U$1),$P7716))),
        IF(
            $U$17="기타", AND($P7716&lt;&gt;"", $P7716&lt;&gt;"...", $P7716&lt;&gt;"입력오류", NOT(ISNUMBER(FIND($T$21:$T$34,$P7716)))),
            AND($P7716&lt;&gt;"", $P7716&lt;&gt;"...", $P7716&lt;&gt;"입력오류", $T$19=$P7716)
        )
    )
)</f>
        <v>0</v>
      </c>
    </row>
    <row r="7717" spans="9:17">
      <c r="I7717">
        <f t="shared" si="361"/>
        <v>7716</v>
      </c>
      <c r="J7717" t="e">
        <f t="shared" si="362"/>
        <v>#N/A</v>
      </c>
      <c r="K7717" t="e">
        <f t="shared" si="360"/>
        <v>#N/A</v>
      </c>
      <c r="L7717" t="b">
        <f>COUNTIF($N$2:N7717, N7717)=1</f>
        <v>0</v>
      </c>
      <c r="M7717" s="37">
        <f>IF( $Q7717, MAX($M$1:M7716)+1, 0)</f>
        <v>0</v>
      </c>
      <c r="N7717" t="e" cm="1">
        <f t="array" ref="N7717">INDEX($A$9:$F$1048576, $J7717, $K7717 )</f>
        <v>#N/A</v>
      </c>
      <c r="O7717" t="e" cm="1">
        <f t="array" ref="O7717">INDEX($B$9:$F$1048576, $J7717, $K7717 )</f>
        <v>#N/A</v>
      </c>
      <c r="P7717" t="str" cm="1">
        <f t="array" ref="P7717">IF( $L7717, TRIM(_xll.IMDP("IR", $G$5&amp;$N7717, $G$6)), "" )</f>
        <v/>
      </c>
      <c r="Q7717" t="b" cm="1">
        <f t="array" ref="Q7717">IF(
    $U$1=1, AND($P7717&lt;&gt;"", $P7717&lt;&gt;"...", $P7717&lt;&gt;"입력오류"),
    IF(
        $U$18=1, AND($P7717&lt;&gt;"", $P7717&lt;&gt;"...", $P7717&lt;&gt;"입력오류", ISNUMBER(FIND(INDEX($T$2:$T$7,$U$1),$P7717))),
        IF(
            $U$17="기타", AND($P7717&lt;&gt;"", $P7717&lt;&gt;"...", $P7717&lt;&gt;"입력오류", NOT(ISNUMBER(FIND($T$21:$T$34,$P7717)))),
            AND($P7717&lt;&gt;"", $P7717&lt;&gt;"...", $P7717&lt;&gt;"입력오류", $T$19=$P7717)
        )
    )
)</f>
        <v>0</v>
      </c>
    </row>
    <row r="7718" spans="9:17">
      <c r="I7718">
        <f t="shared" si="361"/>
        <v>7717</v>
      </c>
      <c r="J7718" t="e">
        <f t="shared" si="362"/>
        <v>#N/A</v>
      </c>
      <c r="K7718" t="e">
        <f t="shared" si="360"/>
        <v>#N/A</v>
      </c>
      <c r="L7718" t="b">
        <f>COUNTIF($N$2:N7718, N7718)=1</f>
        <v>0</v>
      </c>
      <c r="M7718" s="37">
        <f>IF( $Q7718, MAX($M$1:M7717)+1, 0)</f>
        <v>0</v>
      </c>
      <c r="N7718" t="e" cm="1">
        <f t="array" ref="N7718">INDEX($A$9:$F$1048576, $J7718, $K7718 )</f>
        <v>#N/A</v>
      </c>
      <c r="O7718" t="e" cm="1">
        <f t="array" ref="O7718">INDEX($B$9:$F$1048576, $J7718, $K7718 )</f>
        <v>#N/A</v>
      </c>
      <c r="P7718" t="str" cm="1">
        <f t="array" ref="P7718">IF( $L7718, TRIM(_xll.IMDP("IR", $G$5&amp;$N7718, $G$6)), "" )</f>
        <v/>
      </c>
      <c r="Q7718" t="b" cm="1">
        <f t="array" ref="Q7718">IF(
    $U$1=1, AND($P7718&lt;&gt;"", $P7718&lt;&gt;"...", $P7718&lt;&gt;"입력오류"),
    IF(
        $U$18=1, AND($P7718&lt;&gt;"", $P7718&lt;&gt;"...", $P7718&lt;&gt;"입력오류", ISNUMBER(FIND(INDEX($T$2:$T$7,$U$1),$P7718))),
        IF(
            $U$17="기타", AND($P7718&lt;&gt;"", $P7718&lt;&gt;"...", $P7718&lt;&gt;"입력오류", NOT(ISNUMBER(FIND($T$21:$T$34,$P7718)))),
            AND($P7718&lt;&gt;"", $P7718&lt;&gt;"...", $P7718&lt;&gt;"입력오류", $T$19=$P7718)
        )
    )
)</f>
        <v>0</v>
      </c>
    </row>
    <row r="7719" spans="9:17">
      <c r="I7719">
        <f t="shared" si="361"/>
        <v>7718</v>
      </c>
      <c r="J7719" t="e">
        <f t="shared" si="362"/>
        <v>#N/A</v>
      </c>
      <c r="K7719" t="e">
        <f t="shared" si="360"/>
        <v>#N/A</v>
      </c>
      <c r="L7719" t="b">
        <f>COUNTIF($N$2:N7719, N7719)=1</f>
        <v>0</v>
      </c>
      <c r="M7719" s="37">
        <f>IF( $Q7719, MAX($M$1:M7718)+1, 0)</f>
        <v>0</v>
      </c>
      <c r="N7719" t="e" cm="1">
        <f t="array" ref="N7719">INDEX($A$9:$F$1048576, $J7719, $K7719 )</f>
        <v>#N/A</v>
      </c>
      <c r="O7719" t="e" cm="1">
        <f t="array" ref="O7719">INDEX($B$9:$F$1048576, $J7719, $K7719 )</f>
        <v>#N/A</v>
      </c>
      <c r="P7719" t="str" cm="1">
        <f t="array" ref="P7719">IF( $L7719, TRIM(_xll.IMDP("IR", $G$5&amp;$N7719, $G$6)), "" )</f>
        <v/>
      </c>
      <c r="Q7719" t="b" cm="1">
        <f t="array" ref="Q7719">IF(
    $U$1=1, AND($P7719&lt;&gt;"", $P7719&lt;&gt;"...", $P7719&lt;&gt;"입력오류"),
    IF(
        $U$18=1, AND($P7719&lt;&gt;"", $P7719&lt;&gt;"...", $P7719&lt;&gt;"입력오류", ISNUMBER(FIND(INDEX($T$2:$T$7,$U$1),$P7719))),
        IF(
            $U$17="기타", AND($P7719&lt;&gt;"", $P7719&lt;&gt;"...", $P7719&lt;&gt;"입력오류", NOT(ISNUMBER(FIND($T$21:$T$34,$P7719)))),
            AND($P7719&lt;&gt;"", $P7719&lt;&gt;"...", $P7719&lt;&gt;"입력오류", $T$19=$P7719)
        )
    )
)</f>
        <v>0</v>
      </c>
    </row>
    <row r="7720" spans="9:17">
      <c r="I7720">
        <f t="shared" si="361"/>
        <v>7719</v>
      </c>
      <c r="J7720" t="e">
        <f t="shared" si="362"/>
        <v>#N/A</v>
      </c>
      <c r="K7720" t="e">
        <f t="shared" si="360"/>
        <v>#N/A</v>
      </c>
      <c r="L7720" t="b">
        <f>COUNTIF($N$2:N7720, N7720)=1</f>
        <v>0</v>
      </c>
      <c r="M7720" s="37">
        <f>IF( $Q7720, MAX($M$1:M7719)+1, 0)</f>
        <v>0</v>
      </c>
      <c r="N7720" t="e" cm="1">
        <f t="array" ref="N7720">INDEX($A$9:$F$1048576, $J7720, $K7720 )</f>
        <v>#N/A</v>
      </c>
      <c r="O7720" t="e" cm="1">
        <f t="array" ref="O7720">INDEX($B$9:$F$1048576, $J7720, $K7720 )</f>
        <v>#N/A</v>
      </c>
      <c r="P7720" t="str" cm="1">
        <f t="array" ref="P7720">IF( $L7720, TRIM(_xll.IMDP("IR", $G$5&amp;$N7720, $G$6)), "" )</f>
        <v/>
      </c>
      <c r="Q7720" t="b" cm="1">
        <f t="array" ref="Q7720">IF(
    $U$1=1, AND($P7720&lt;&gt;"", $P7720&lt;&gt;"...", $P7720&lt;&gt;"입력오류"),
    IF(
        $U$18=1, AND($P7720&lt;&gt;"", $P7720&lt;&gt;"...", $P7720&lt;&gt;"입력오류", ISNUMBER(FIND(INDEX($T$2:$T$7,$U$1),$P7720))),
        IF(
            $U$17="기타", AND($P7720&lt;&gt;"", $P7720&lt;&gt;"...", $P7720&lt;&gt;"입력오류", NOT(ISNUMBER(FIND($T$21:$T$34,$P7720)))),
            AND($P7720&lt;&gt;"", $P7720&lt;&gt;"...", $P7720&lt;&gt;"입력오류", $T$19=$P7720)
        )
    )
)</f>
        <v>0</v>
      </c>
    </row>
    <row r="7721" spans="9:17">
      <c r="I7721">
        <f t="shared" si="361"/>
        <v>7720</v>
      </c>
      <c r="J7721" t="e">
        <f t="shared" si="362"/>
        <v>#N/A</v>
      </c>
      <c r="K7721" t="e">
        <f t="shared" si="360"/>
        <v>#N/A</v>
      </c>
      <c r="L7721" t="b">
        <f>COUNTIF($N$2:N7721, N7721)=1</f>
        <v>0</v>
      </c>
      <c r="M7721" s="37">
        <f>IF( $Q7721, MAX($M$1:M7720)+1, 0)</f>
        <v>0</v>
      </c>
      <c r="N7721" t="e" cm="1">
        <f t="array" ref="N7721">INDEX($A$9:$F$1048576, $J7721, $K7721 )</f>
        <v>#N/A</v>
      </c>
      <c r="O7721" t="e" cm="1">
        <f t="array" ref="O7721">INDEX($B$9:$F$1048576, $J7721, $K7721 )</f>
        <v>#N/A</v>
      </c>
      <c r="P7721" t="str" cm="1">
        <f t="array" ref="P7721">IF( $L7721, TRIM(_xll.IMDP("IR", $G$5&amp;$N7721, $G$6)), "" )</f>
        <v/>
      </c>
      <c r="Q7721" t="b" cm="1">
        <f t="array" ref="Q7721">IF(
    $U$1=1, AND($P7721&lt;&gt;"", $P7721&lt;&gt;"...", $P7721&lt;&gt;"입력오류"),
    IF(
        $U$18=1, AND($P7721&lt;&gt;"", $P7721&lt;&gt;"...", $P7721&lt;&gt;"입력오류", ISNUMBER(FIND(INDEX($T$2:$T$7,$U$1),$P7721))),
        IF(
            $U$17="기타", AND($P7721&lt;&gt;"", $P7721&lt;&gt;"...", $P7721&lt;&gt;"입력오류", NOT(ISNUMBER(FIND($T$21:$T$34,$P7721)))),
            AND($P7721&lt;&gt;"", $P7721&lt;&gt;"...", $P7721&lt;&gt;"입력오류", $T$19=$P7721)
        )
    )
)</f>
        <v>0</v>
      </c>
    </row>
    <row r="7722" spans="9:17">
      <c r="I7722">
        <f t="shared" si="361"/>
        <v>7721</v>
      </c>
      <c r="J7722" t="e">
        <f t="shared" si="362"/>
        <v>#N/A</v>
      </c>
      <c r="K7722" t="e">
        <f t="shared" si="360"/>
        <v>#N/A</v>
      </c>
      <c r="L7722" t="b">
        <f>COUNTIF($N$2:N7722, N7722)=1</f>
        <v>0</v>
      </c>
      <c r="M7722" s="37">
        <f>IF( $Q7722, MAX($M$1:M7721)+1, 0)</f>
        <v>0</v>
      </c>
      <c r="N7722" t="e" cm="1">
        <f t="array" ref="N7722">INDEX($A$9:$F$1048576, $J7722, $K7722 )</f>
        <v>#N/A</v>
      </c>
      <c r="O7722" t="e" cm="1">
        <f t="array" ref="O7722">INDEX($B$9:$F$1048576, $J7722, $K7722 )</f>
        <v>#N/A</v>
      </c>
      <c r="P7722" t="str" cm="1">
        <f t="array" ref="P7722">IF( $L7722, TRIM(_xll.IMDP("IR", $G$5&amp;$N7722, $G$6)), "" )</f>
        <v/>
      </c>
      <c r="Q7722" t="b" cm="1">
        <f t="array" ref="Q7722">IF(
    $U$1=1, AND($P7722&lt;&gt;"", $P7722&lt;&gt;"...", $P7722&lt;&gt;"입력오류"),
    IF(
        $U$18=1, AND($P7722&lt;&gt;"", $P7722&lt;&gt;"...", $P7722&lt;&gt;"입력오류", ISNUMBER(FIND(INDEX($T$2:$T$7,$U$1),$P7722))),
        IF(
            $U$17="기타", AND($P7722&lt;&gt;"", $P7722&lt;&gt;"...", $P7722&lt;&gt;"입력오류", NOT(ISNUMBER(FIND($T$21:$T$34,$P7722)))),
            AND($P7722&lt;&gt;"", $P7722&lt;&gt;"...", $P7722&lt;&gt;"입력오류", $T$19=$P7722)
        )
    )
)</f>
        <v>0</v>
      </c>
    </row>
    <row r="7723" spans="9:17">
      <c r="I7723">
        <f t="shared" si="361"/>
        <v>7722</v>
      </c>
      <c r="J7723" t="e">
        <f t="shared" si="362"/>
        <v>#N/A</v>
      </c>
      <c r="K7723" t="e">
        <f t="shared" si="360"/>
        <v>#N/A</v>
      </c>
      <c r="L7723" t="b">
        <f>COUNTIF($N$2:N7723, N7723)=1</f>
        <v>0</v>
      </c>
      <c r="M7723" s="37">
        <f>IF( $Q7723, MAX($M$1:M7722)+1, 0)</f>
        <v>0</v>
      </c>
      <c r="N7723" t="e" cm="1">
        <f t="array" ref="N7723">INDEX($A$9:$F$1048576, $J7723, $K7723 )</f>
        <v>#N/A</v>
      </c>
      <c r="O7723" t="e" cm="1">
        <f t="array" ref="O7723">INDEX($B$9:$F$1048576, $J7723, $K7723 )</f>
        <v>#N/A</v>
      </c>
      <c r="P7723" t="str" cm="1">
        <f t="array" ref="P7723">IF( $L7723, TRIM(_xll.IMDP("IR", $G$5&amp;$N7723, $G$6)), "" )</f>
        <v/>
      </c>
      <c r="Q7723" t="b" cm="1">
        <f t="array" ref="Q7723">IF(
    $U$1=1, AND($P7723&lt;&gt;"", $P7723&lt;&gt;"...", $P7723&lt;&gt;"입력오류"),
    IF(
        $U$18=1, AND($P7723&lt;&gt;"", $P7723&lt;&gt;"...", $P7723&lt;&gt;"입력오류", ISNUMBER(FIND(INDEX($T$2:$T$7,$U$1),$P7723))),
        IF(
            $U$17="기타", AND($P7723&lt;&gt;"", $P7723&lt;&gt;"...", $P7723&lt;&gt;"입력오류", NOT(ISNUMBER(FIND($T$21:$T$34,$P7723)))),
            AND($P7723&lt;&gt;"", $P7723&lt;&gt;"...", $P7723&lt;&gt;"입력오류", $T$19=$P7723)
        )
    )
)</f>
        <v>0</v>
      </c>
    </row>
    <row r="7724" spans="9:17">
      <c r="I7724">
        <f t="shared" si="361"/>
        <v>7723</v>
      </c>
      <c r="J7724" t="e">
        <f t="shared" si="362"/>
        <v>#N/A</v>
      </c>
      <c r="K7724" t="e">
        <f t="shared" si="360"/>
        <v>#N/A</v>
      </c>
      <c r="L7724" t="b">
        <f>COUNTIF($N$2:N7724, N7724)=1</f>
        <v>0</v>
      </c>
      <c r="M7724" s="37">
        <f>IF( $Q7724, MAX($M$1:M7723)+1, 0)</f>
        <v>0</v>
      </c>
      <c r="N7724" t="e" cm="1">
        <f t="array" ref="N7724">INDEX($A$9:$F$1048576, $J7724, $K7724 )</f>
        <v>#N/A</v>
      </c>
      <c r="O7724" t="e" cm="1">
        <f t="array" ref="O7724">INDEX($B$9:$F$1048576, $J7724, $K7724 )</f>
        <v>#N/A</v>
      </c>
      <c r="P7724" t="str" cm="1">
        <f t="array" ref="P7724">IF( $L7724, TRIM(_xll.IMDP("IR", $G$5&amp;$N7724, $G$6)), "" )</f>
        <v/>
      </c>
      <c r="Q7724" t="b" cm="1">
        <f t="array" ref="Q7724">IF(
    $U$1=1, AND($P7724&lt;&gt;"", $P7724&lt;&gt;"...", $P7724&lt;&gt;"입력오류"),
    IF(
        $U$18=1, AND($P7724&lt;&gt;"", $P7724&lt;&gt;"...", $P7724&lt;&gt;"입력오류", ISNUMBER(FIND(INDEX($T$2:$T$7,$U$1),$P7724))),
        IF(
            $U$17="기타", AND($P7724&lt;&gt;"", $P7724&lt;&gt;"...", $P7724&lt;&gt;"입력오류", NOT(ISNUMBER(FIND($T$21:$T$34,$P7724)))),
            AND($P7724&lt;&gt;"", $P7724&lt;&gt;"...", $P7724&lt;&gt;"입력오류", $T$19=$P7724)
        )
    )
)</f>
        <v>0</v>
      </c>
    </row>
    <row r="7725" spans="9:17">
      <c r="I7725">
        <f t="shared" si="361"/>
        <v>7724</v>
      </c>
      <c r="J7725" t="e">
        <f t="shared" si="362"/>
        <v>#N/A</v>
      </c>
      <c r="K7725" t="e">
        <f t="shared" si="360"/>
        <v>#N/A</v>
      </c>
      <c r="L7725" t="b">
        <f>COUNTIF($N$2:N7725, N7725)=1</f>
        <v>0</v>
      </c>
      <c r="M7725" s="37">
        <f>IF( $Q7725, MAX($M$1:M7724)+1, 0)</f>
        <v>0</v>
      </c>
      <c r="N7725" t="e" cm="1">
        <f t="array" ref="N7725">INDEX($A$9:$F$1048576, $J7725, $K7725 )</f>
        <v>#N/A</v>
      </c>
      <c r="O7725" t="e" cm="1">
        <f t="array" ref="O7725">INDEX($B$9:$F$1048576, $J7725, $K7725 )</f>
        <v>#N/A</v>
      </c>
      <c r="P7725" t="str" cm="1">
        <f t="array" ref="P7725">IF( $L7725, TRIM(_xll.IMDP("IR", $G$5&amp;$N7725, $G$6)), "" )</f>
        <v/>
      </c>
      <c r="Q7725" t="b" cm="1">
        <f t="array" ref="Q7725">IF(
    $U$1=1, AND($P7725&lt;&gt;"", $P7725&lt;&gt;"...", $P7725&lt;&gt;"입력오류"),
    IF(
        $U$18=1, AND($P7725&lt;&gt;"", $P7725&lt;&gt;"...", $P7725&lt;&gt;"입력오류", ISNUMBER(FIND(INDEX($T$2:$T$7,$U$1),$P7725))),
        IF(
            $U$17="기타", AND($P7725&lt;&gt;"", $P7725&lt;&gt;"...", $P7725&lt;&gt;"입력오류", NOT(ISNUMBER(FIND($T$21:$T$34,$P7725)))),
            AND($P7725&lt;&gt;"", $P7725&lt;&gt;"...", $P7725&lt;&gt;"입력오류", $T$19=$P7725)
        )
    )
)</f>
        <v>0</v>
      </c>
    </row>
    <row r="7726" spans="9:17">
      <c r="I7726">
        <f t="shared" si="361"/>
        <v>7725</v>
      </c>
      <c r="J7726" t="e">
        <f t="shared" si="362"/>
        <v>#N/A</v>
      </c>
      <c r="K7726" t="e">
        <f t="shared" si="360"/>
        <v>#N/A</v>
      </c>
      <c r="L7726" t="b">
        <f>COUNTIF($N$2:N7726, N7726)=1</f>
        <v>0</v>
      </c>
      <c r="M7726" s="37">
        <f>IF( $Q7726, MAX($M$1:M7725)+1, 0)</f>
        <v>0</v>
      </c>
      <c r="N7726" t="e" cm="1">
        <f t="array" ref="N7726">INDEX($A$9:$F$1048576, $J7726, $K7726 )</f>
        <v>#N/A</v>
      </c>
      <c r="O7726" t="e" cm="1">
        <f t="array" ref="O7726">INDEX($B$9:$F$1048576, $J7726, $K7726 )</f>
        <v>#N/A</v>
      </c>
      <c r="P7726" t="str" cm="1">
        <f t="array" ref="P7726">IF( $L7726, TRIM(_xll.IMDP("IR", $G$5&amp;$N7726, $G$6)), "" )</f>
        <v/>
      </c>
      <c r="Q7726" t="b" cm="1">
        <f t="array" ref="Q7726">IF(
    $U$1=1, AND($P7726&lt;&gt;"", $P7726&lt;&gt;"...", $P7726&lt;&gt;"입력오류"),
    IF(
        $U$18=1, AND($P7726&lt;&gt;"", $P7726&lt;&gt;"...", $P7726&lt;&gt;"입력오류", ISNUMBER(FIND(INDEX($T$2:$T$7,$U$1),$P7726))),
        IF(
            $U$17="기타", AND($P7726&lt;&gt;"", $P7726&lt;&gt;"...", $P7726&lt;&gt;"입력오류", NOT(ISNUMBER(FIND($T$21:$T$34,$P7726)))),
            AND($P7726&lt;&gt;"", $P7726&lt;&gt;"...", $P7726&lt;&gt;"입력오류", $T$19=$P7726)
        )
    )
)</f>
        <v>0</v>
      </c>
    </row>
    <row r="7727" spans="9:17">
      <c r="I7727">
        <f t="shared" si="361"/>
        <v>7726</v>
      </c>
      <c r="J7727" t="e">
        <f t="shared" si="362"/>
        <v>#N/A</v>
      </c>
      <c r="K7727" t="e">
        <f t="shared" si="360"/>
        <v>#N/A</v>
      </c>
      <c r="L7727" t="b">
        <f>COUNTIF($N$2:N7727, N7727)=1</f>
        <v>0</v>
      </c>
      <c r="M7727" s="37">
        <f>IF( $Q7727, MAX($M$1:M7726)+1, 0)</f>
        <v>0</v>
      </c>
      <c r="N7727" t="e" cm="1">
        <f t="array" ref="N7727">INDEX($A$9:$F$1048576, $J7727, $K7727 )</f>
        <v>#N/A</v>
      </c>
      <c r="O7727" t="e" cm="1">
        <f t="array" ref="O7727">INDEX($B$9:$F$1048576, $J7727, $K7727 )</f>
        <v>#N/A</v>
      </c>
      <c r="P7727" t="str" cm="1">
        <f t="array" ref="P7727">IF( $L7727, TRIM(_xll.IMDP("IR", $G$5&amp;$N7727, $G$6)), "" )</f>
        <v/>
      </c>
      <c r="Q7727" t="b" cm="1">
        <f t="array" ref="Q7727">IF(
    $U$1=1, AND($P7727&lt;&gt;"", $P7727&lt;&gt;"...", $P7727&lt;&gt;"입력오류"),
    IF(
        $U$18=1, AND($P7727&lt;&gt;"", $P7727&lt;&gt;"...", $P7727&lt;&gt;"입력오류", ISNUMBER(FIND(INDEX($T$2:$T$7,$U$1),$P7727))),
        IF(
            $U$17="기타", AND($P7727&lt;&gt;"", $P7727&lt;&gt;"...", $P7727&lt;&gt;"입력오류", NOT(ISNUMBER(FIND($T$21:$T$34,$P7727)))),
            AND($P7727&lt;&gt;"", $P7727&lt;&gt;"...", $P7727&lt;&gt;"입력오류", $T$19=$P7727)
        )
    )
)</f>
        <v>0</v>
      </c>
    </row>
    <row r="7728" spans="9:17">
      <c r="I7728">
        <f t="shared" si="361"/>
        <v>7727</v>
      </c>
      <c r="J7728" t="e">
        <f t="shared" si="362"/>
        <v>#N/A</v>
      </c>
      <c r="K7728" t="e">
        <f t="shared" si="360"/>
        <v>#N/A</v>
      </c>
      <c r="L7728" t="b">
        <f>COUNTIF($N$2:N7728, N7728)=1</f>
        <v>0</v>
      </c>
      <c r="M7728" s="37">
        <f>IF( $Q7728, MAX($M$1:M7727)+1, 0)</f>
        <v>0</v>
      </c>
      <c r="N7728" t="e" cm="1">
        <f t="array" ref="N7728">INDEX($A$9:$F$1048576, $J7728, $K7728 )</f>
        <v>#N/A</v>
      </c>
      <c r="O7728" t="e" cm="1">
        <f t="array" ref="O7728">INDEX($B$9:$F$1048576, $J7728, $K7728 )</f>
        <v>#N/A</v>
      </c>
      <c r="P7728" t="str" cm="1">
        <f t="array" ref="P7728">IF( $L7728, TRIM(_xll.IMDP("IR", $G$5&amp;$N7728, $G$6)), "" )</f>
        <v/>
      </c>
      <c r="Q7728" t="b" cm="1">
        <f t="array" ref="Q7728">IF(
    $U$1=1, AND($P7728&lt;&gt;"", $P7728&lt;&gt;"...", $P7728&lt;&gt;"입력오류"),
    IF(
        $U$18=1, AND($P7728&lt;&gt;"", $P7728&lt;&gt;"...", $P7728&lt;&gt;"입력오류", ISNUMBER(FIND(INDEX($T$2:$T$7,$U$1),$P7728))),
        IF(
            $U$17="기타", AND($P7728&lt;&gt;"", $P7728&lt;&gt;"...", $P7728&lt;&gt;"입력오류", NOT(ISNUMBER(FIND($T$21:$T$34,$P7728)))),
            AND($P7728&lt;&gt;"", $P7728&lt;&gt;"...", $P7728&lt;&gt;"입력오류", $T$19=$P7728)
        )
    )
)</f>
        <v>0</v>
      </c>
    </row>
    <row r="7729" spans="9:17">
      <c r="I7729">
        <f t="shared" si="361"/>
        <v>7728</v>
      </c>
      <c r="J7729" t="e">
        <f t="shared" si="362"/>
        <v>#N/A</v>
      </c>
      <c r="K7729" t="e">
        <f t="shared" si="360"/>
        <v>#N/A</v>
      </c>
      <c r="L7729" t="b">
        <f>COUNTIF($N$2:N7729, N7729)=1</f>
        <v>0</v>
      </c>
      <c r="M7729" s="37">
        <f>IF( $Q7729, MAX($M$1:M7728)+1, 0)</f>
        <v>0</v>
      </c>
      <c r="N7729" t="e" cm="1">
        <f t="array" ref="N7729">INDEX($A$9:$F$1048576, $J7729, $K7729 )</f>
        <v>#N/A</v>
      </c>
      <c r="O7729" t="e" cm="1">
        <f t="array" ref="O7729">INDEX($B$9:$F$1048576, $J7729, $K7729 )</f>
        <v>#N/A</v>
      </c>
      <c r="P7729" t="str" cm="1">
        <f t="array" ref="P7729">IF( $L7729, TRIM(_xll.IMDP("IR", $G$5&amp;$N7729, $G$6)), "" )</f>
        <v/>
      </c>
      <c r="Q7729" t="b" cm="1">
        <f t="array" ref="Q7729">IF(
    $U$1=1, AND($P7729&lt;&gt;"", $P7729&lt;&gt;"...", $P7729&lt;&gt;"입력오류"),
    IF(
        $U$18=1, AND($P7729&lt;&gt;"", $P7729&lt;&gt;"...", $P7729&lt;&gt;"입력오류", ISNUMBER(FIND(INDEX($T$2:$T$7,$U$1),$P7729))),
        IF(
            $U$17="기타", AND($P7729&lt;&gt;"", $P7729&lt;&gt;"...", $P7729&lt;&gt;"입력오류", NOT(ISNUMBER(FIND($T$21:$T$34,$P7729)))),
            AND($P7729&lt;&gt;"", $P7729&lt;&gt;"...", $P7729&lt;&gt;"입력오류", $T$19=$P7729)
        )
    )
)</f>
        <v>0</v>
      </c>
    </row>
    <row r="7730" spans="9:17">
      <c r="I7730">
        <f t="shared" si="361"/>
        <v>7729</v>
      </c>
      <c r="J7730" t="e">
        <f t="shared" si="362"/>
        <v>#N/A</v>
      </c>
      <c r="K7730" t="e">
        <f t="shared" si="360"/>
        <v>#N/A</v>
      </c>
      <c r="L7730" t="b">
        <f>COUNTIF($N$2:N7730, N7730)=1</f>
        <v>0</v>
      </c>
      <c r="M7730" s="37">
        <f>IF( $Q7730, MAX($M$1:M7729)+1, 0)</f>
        <v>0</v>
      </c>
      <c r="N7730" t="e" cm="1">
        <f t="array" ref="N7730">INDEX($A$9:$F$1048576, $J7730, $K7730 )</f>
        <v>#N/A</v>
      </c>
      <c r="O7730" t="e" cm="1">
        <f t="array" ref="O7730">INDEX($B$9:$F$1048576, $J7730, $K7730 )</f>
        <v>#N/A</v>
      </c>
      <c r="P7730" t="str" cm="1">
        <f t="array" ref="P7730">IF( $L7730, TRIM(_xll.IMDP("IR", $G$5&amp;$N7730, $G$6)), "" )</f>
        <v/>
      </c>
      <c r="Q7730" t="b" cm="1">
        <f t="array" ref="Q7730">IF(
    $U$1=1, AND($P7730&lt;&gt;"", $P7730&lt;&gt;"...", $P7730&lt;&gt;"입력오류"),
    IF(
        $U$18=1, AND($P7730&lt;&gt;"", $P7730&lt;&gt;"...", $P7730&lt;&gt;"입력오류", ISNUMBER(FIND(INDEX($T$2:$T$7,$U$1),$P7730))),
        IF(
            $U$17="기타", AND($P7730&lt;&gt;"", $P7730&lt;&gt;"...", $P7730&lt;&gt;"입력오류", NOT(ISNUMBER(FIND($T$21:$T$34,$P7730)))),
            AND($P7730&lt;&gt;"", $P7730&lt;&gt;"...", $P7730&lt;&gt;"입력오류", $T$19=$P7730)
        )
    )
)</f>
        <v>0</v>
      </c>
    </row>
    <row r="7731" spans="9:17">
      <c r="I7731">
        <f t="shared" si="361"/>
        <v>7730</v>
      </c>
      <c r="J7731" t="e">
        <f t="shared" si="362"/>
        <v>#N/A</v>
      </c>
      <c r="K7731" t="e">
        <f t="shared" si="360"/>
        <v>#N/A</v>
      </c>
      <c r="L7731" t="b">
        <f>COUNTIF($N$2:N7731, N7731)=1</f>
        <v>0</v>
      </c>
      <c r="M7731" s="37">
        <f>IF( $Q7731, MAX($M$1:M7730)+1, 0)</f>
        <v>0</v>
      </c>
      <c r="N7731" t="e" cm="1">
        <f t="array" ref="N7731">INDEX($A$9:$F$1048576, $J7731, $K7731 )</f>
        <v>#N/A</v>
      </c>
      <c r="O7731" t="e" cm="1">
        <f t="array" ref="O7731">INDEX($B$9:$F$1048576, $J7731, $K7731 )</f>
        <v>#N/A</v>
      </c>
      <c r="P7731" t="str" cm="1">
        <f t="array" ref="P7731">IF( $L7731, TRIM(_xll.IMDP("IR", $G$5&amp;$N7731, $G$6)), "" )</f>
        <v/>
      </c>
      <c r="Q7731" t="b" cm="1">
        <f t="array" ref="Q7731">IF(
    $U$1=1, AND($P7731&lt;&gt;"", $P7731&lt;&gt;"...", $P7731&lt;&gt;"입력오류"),
    IF(
        $U$18=1, AND($P7731&lt;&gt;"", $P7731&lt;&gt;"...", $P7731&lt;&gt;"입력오류", ISNUMBER(FIND(INDEX($T$2:$T$7,$U$1),$P7731))),
        IF(
            $U$17="기타", AND($P7731&lt;&gt;"", $P7731&lt;&gt;"...", $P7731&lt;&gt;"입력오류", NOT(ISNUMBER(FIND($T$21:$T$34,$P7731)))),
            AND($P7731&lt;&gt;"", $P7731&lt;&gt;"...", $P7731&lt;&gt;"입력오류", $T$19=$P7731)
        )
    )
)</f>
        <v>0</v>
      </c>
    </row>
    <row r="7732" spans="9:17">
      <c r="I7732">
        <f t="shared" si="361"/>
        <v>7731</v>
      </c>
      <c r="J7732" t="e">
        <f t="shared" si="362"/>
        <v>#N/A</v>
      </c>
      <c r="K7732" t="e">
        <f t="shared" si="360"/>
        <v>#N/A</v>
      </c>
      <c r="L7732" t="b">
        <f>COUNTIF($N$2:N7732, N7732)=1</f>
        <v>0</v>
      </c>
      <c r="M7732" s="37">
        <f>IF( $Q7732, MAX($M$1:M7731)+1, 0)</f>
        <v>0</v>
      </c>
      <c r="N7732" t="e" cm="1">
        <f t="array" ref="N7732">INDEX($A$9:$F$1048576, $J7732, $K7732 )</f>
        <v>#N/A</v>
      </c>
      <c r="O7732" t="e" cm="1">
        <f t="array" ref="O7732">INDEX($B$9:$F$1048576, $J7732, $K7732 )</f>
        <v>#N/A</v>
      </c>
      <c r="P7732" t="str" cm="1">
        <f t="array" ref="P7732">IF( $L7732, TRIM(_xll.IMDP("IR", $G$5&amp;$N7732, $G$6)), "" )</f>
        <v/>
      </c>
      <c r="Q7732" t="b" cm="1">
        <f t="array" ref="Q7732">IF(
    $U$1=1, AND($P7732&lt;&gt;"", $P7732&lt;&gt;"...", $P7732&lt;&gt;"입력오류"),
    IF(
        $U$18=1, AND($P7732&lt;&gt;"", $P7732&lt;&gt;"...", $P7732&lt;&gt;"입력오류", ISNUMBER(FIND(INDEX($T$2:$T$7,$U$1),$P7732))),
        IF(
            $U$17="기타", AND($P7732&lt;&gt;"", $P7732&lt;&gt;"...", $P7732&lt;&gt;"입력오류", NOT(ISNUMBER(FIND($T$21:$T$34,$P7732)))),
            AND($P7732&lt;&gt;"", $P7732&lt;&gt;"...", $P7732&lt;&gt;"입력오류", $T$19=$P7732)
        )
    )
)</f>
        <v>0</v>
      </c>
    </row>
    <row r="7733" spans="9:17">
      <c r="I7733">
        <f t="shared" si="361"/>
        <v>7732</v>
      </c>
      <c r="J7733" t="e">
        <f t="shared" si="362"/>
        <v>#N/A</v>
      </c>
      <c r="K7733" t="e">
        <f t="shared" si="360"/>
        <v>#N/A</v>
      </c>
      <c r="L7733" t="b">
        <f>COUNTIF($N$2:N7733, N7733)=1</f>
        <v>0</v>
      </c>
      <c r="M7733" s="37">
        <f>IF( $Q7733, MAX($M$1:M7732)+1, 0)</f>
        <v>0</v>
      </c>
      <c r="N7733" t="e" cm="1">
        <f t="array" ref="N7733">INDEX($A$9:$F$1048576, $J7733, $K7733 )</f>
        <v>#N/A</v>
      </c>
      <c r="O7733" t="e" cm="1">
        <f t="array" ref="O7733">INDEX($B$9:$F$1048576, $J7733, $K7733 )</f>
        <v>#N/A</v>
      </c>
      <c r="P7733" t="str" cm="1">
        <f t="array" ref="P7733">IF( $L7733, TRIM(_xll.IMDP("IR", $G$5&amp;$N7733, $G$6)), "" )</f>
        <v/>
      </c>
      <c r="Q7733" t="b" cm="1">
        <f t="array" ref="Q7733">IF(
    $U$1=1, AND($P7733&lt;&gt;"", $P7733&lt;&gt;"...", $P7733&lt;&gt;"입력오류"),
    IF(
        $U$18=1, AND($P7733&lt;&gt;"", $P7733&lt;&gt;"...", $P7733&lt;&gt;"입력오류", ISNUMBER(FIND(INDEX($T$2:$T$7,$U$1),$P7733))),
        IF(
            $U$17="기타", AND($P7733&lt;&gt;"", $P7733&lt;&gt;"...", $P7733&lt;&gt;"입력오류", NOT(ISNUMBER(FIND($T$21:$T$34,$P7733)))),
            AND($P7733&lt;&gt;"", $P7733&lt;&gt;"...", $P7733&lt;&gt;"입력오류", $T$19=$P7733)
        )
    )
)</f>
        <v>0</v>
      </c>
    </row>
    <row r="7734" spans="9:17">
      <c r="I7734">
        <f t="shared" si="361"/>
        <v>7733</v>
      </c>
      <c r="J7734" t="e">
        <f t="shared" si="362"/>
        <v>#N/A</v>
      </c>
      <c r="K7734" t="e">
        <f t="shared" si="360"/>
        <v>#N/A</v>
      </c>
      <c r="L7734" t="b">
        <f>COUNTIF($N$2:N7734, N7734)=1</f>
        <v>0</v>
      </c>
      <c r="M7734" s="37">
        <f>IF( $Q7734, MAX($M$1:M7733)+1, 0)</f>
        <v>0</v>
      </c>
      <c r="N7734" t="e" cm="1">
        <f t="array" ref="N7734">INDEX($A$9:$F$1048576, $J7734, $K7734 )</f>
        <v>#N/A</v>
      </c>
      <c r="O7734" t="e" cm="1">
        <f t="array" ref="O7734">INDEX($B$9:$F$1048576, $J7734, $K7734 )</f>
        <v>#N/A</v>
      </c>
      <c r="P7734" t="str" cm="1">
        <f t="array" ref="P7734">IF( $L7734, TRIM(_xll.IMDP("IR", $G$5&amp;$N7734, $G$6)), "" )</f>
        <v/>
      </c>
      <c r="Q7734" t="b" cm="1">
        <f t="array" ref="Q7734">IF(
    $U$1=1, AND($P7734&lt;&gt;"", $P7734&lt;&gt;"...", $P7734&lt;&gt;"입력오류"),
    IF(
        $U$18=1, AND($P7734&lt;&gt;"", $P7734&lt;&gt;"...", $P7734&lt;&gt;"입력오류", ISNUMBER(FIND(INDEX($T$2:$T$7,$U$1),$P7734))),
        IF(
            $U$17="기타", AND($P7734&lt;&gt;"", $P7734&lt;&gt;"...", $P7734&lt;&gt;"입력오류", NOT(ISNUMBER(FIND($T$21:$T$34,$P7734)))),
            AND($P7734&lt;&gt;"", $P7734&lt;&gt;"...", $P7734&lt;&gt;"입력오류", $T$19=$P7734)
        )
    )
)</f>
        <v>0</v>
      </c>
    </row>
    <row r="7735" spans="9:17">
      <c r="I7735">
        <f t="shared" si="361"/>
        <v>7734</v>
      </c>
      <c r="J7735" t="e">
        <f t="shared" si="362"/>
        <v>#N/A</v>
      </c>
      <c r="K7735" t="e">
        <f t="shared" si="360"/>
        <v>#N/A</v>
      </c>
      <c r="L7735" t="b">
        <f>COUNTIF($N$2:N7735, N7735)=1</f>
        <v>0</v>
      </c>
      <c r="M7735" s="37">
        <f>IF( $Q7735, MAX($M$1:M7734)+1, 0)</f>
        <v>0</v>
      </c>
      <c r="N7735" t="e" cm="1">
        <f t="array" ref="N7735">INDEX($A$9:$F$1048576, $J7735, $K7735 )</f>
        <v>#N/A</v>
      </c>
      <c r="O7735" t="e" cm="1">
        <f t="array" ref="O7735">INDEX($B$9:$F$1048576, $J7735, $K7735 )</f>
        <v>#N/A</v>
      </c>
      <c r="P7735" t="str" cm="1">
        <f t="array" ref="P7735">IF( $L7735, TRIM(_xll.IMDP("IR", $G$5&amp;$N7735, $G$6)), "" )</f>
        <v/>
      </c>
      <c r="Q7735" t="b" cm="1">
        <f t="array" ref="Q7735">IF(
    $U$1=1, AND($P7735&lt;&gt;"", $P7735&lt;&gt;"...", $P7735&lt;&gt;"입력오류"),
    IF(
        $U$18=1, AND($P7735&lt;&gt;"", $P7735&lt;&gt;"...", $P7735&lt;&gt;"입력오류", ISNUMBER(FIND(INDEX($T$2:$T$7,$U$1),$P7735))),
        IF(
            $U$17="기타", AND($P7735&lt;&gt;"", $P7735&lt;&gt;"...", $P7735&lt;&gt;"입력오류", NOT(ISNUMBER(FIND($T$21:$T$34,$P7735)))),
            AND($P7735&lt;&gt;"", $P7735&lt;&gt;"...", $P7735&lt;&gt;"입력오류", $T$19=$P7735)
        )
    )
)</f>
        <v>0</v>
      </c>
    </row>
    <row r="7736" spans="9:17">
      <c r="I7736">
        <f t="shared" si="361"/>
        <v>7735</v>
      </c>
      <c r="J7736" t="e">
        <f t="shared" si="362"/>
        <v>#N/A</v>
      </c>
      <c r="K7736" t="e">
        <f t="shared" si="360"/>
        <v>#N/A</v>
      </c>
      <c r="L7736" t="b">
        <f>COUNTIF($N$2:N7736, N7736)=1</f>
        <v>0</v>
      </c>
      <c r="M7736" s="37">
        <f>IF( $Q7736, MAX($M$1:M7735)+1, 0)</f>
        <v>0</v>
      </c>
      <c r="N7736" t="e" cm="1">
        <f t="array" ref="N7736">INDEX($A$9:$F$1048576, $J7736, $K7736 )</f>
        <v>#N/A</v>
      </c>
      <c r="O7736" t="e" cm="1">
        <f t="array" ref="O7736">INDEX($B$9:$F$1048576, $J7736, $K7736 )</f>
        <v>#N/A</v>
      </c>
      <c r="P7736" t="str" cm="1">
        <f t="array" ref="P7736">IF( $L7736, TRIM(_xll.IMDP("IR", $G$5&amp;$N7736, $G$6)), "" )</f>
        <v/>
      </c>
      <c r="Q7736" t="b" cm="1">
        <f t="array" ref="Q7736">IF(
    $U$1=1, AND($P7736&lt;&gt;"", $P7736&lt;&gt;"...", $P7736&lt;&gt;"입력오류"),
    IF(
        $U$18=1, AND($P7736&lt;&gt;"", $P7736&lt;&gt;"...", $P7736&lt;&gt;"입력오류", ISNUMBER(FIND(INDEX($T$2:$T$7,$U$1),$P7736))),
        IF(
            $U$17="기타", AND($P7736&lt;&gt;"", $P7736&lt;&gt;"...", $P7736&lt;&gt;"입력오류", NOT(ISNUMBER(FIND($T$21:$T$34,$P7736)))),
            AND($P7736&lt;&gt;"", $P7736&lt;&gt;"...", $P7736&lt;&gt;"입력오류", $T$19=$P7736)
        )
    )
)</f>
        <v>0</v>
      </c>
    </row>
    <row r="7737" spans="9:17">
      <c r="I7737">
        <f t="shared" si="361"/>
        <v>7736</v>
      </c>
      <c r="J7737" t="e">
        <f t="shared" si="362"/>
        <v>#N/A</v>
      </c>
      <c r="K7737" t="e">
        <f t="shared" si="360"/>
        <v>#N/A</v>
      </c>
      <c r="L7737" t="b">
        <f>COUNTIF($N$2:N7737, N7737)=1</f>
        <v>0</v>
      </c>
      <c r="M7737" s="37">
        <f>IF( $Q7737, MAX($M$1:M7736)+1, 0)</f>
        <v>0</v>
      </c>
      <c r="N7737" t="e" cm="1">
        <f t="array" ref="N7737">INDEX($A$9:$F$1048576, $J7737, $K7737 )</f>
        <v>#N/A</v>
      </c>
      <c r="O7737" t="e" cm="1">
        <f t="array" ref="O7737">INDEX($B$9:$F$1048576, $J7737, $K7737 )</f>
        <v>#N/A</v>
      </c>
      <c r="P7737" t="str" cm="1">
        <f t="array" ref="P7737">IF( $L7737, TRIM(_xll.IMDP("IR", $G$5&amp;$N7737, $G$6)), "" )</f>
        <v/>
      </c>
      <c r="Q7737" t="b" cm="1">
        <f t="array" ref="Q7737">IF(
    $U$1=1, AND($P7737&lt;&gt;"", $P7737&lt;&gt;"...", $P7737&lt;&gt;"입력오류"),
    IF(
        $U$18=1, AND($P7737&lt;&gt;"", $P7737&lt;&gt;"...", $P7737&lt;&gt;"입력오류", ISNUMBER(FIND(INDEX($T$2:$T$7,$U$1),$P7737))),
        IF(
            $U$17="기타", AND($P7737&lt;&gt;"", $P7737&lt;&gt;"...", $P7737&lt;&gt;"입력오류", NOT(ISNUMBER(FIND($T$21:$T$34,$P7737)))),
            AND($P7737&lt;&gt;"", $P7737&lt;&gt;"...", $P7737&lt;&gt;"입력오류", $T$19=$P7737)
        )
    )
)</f>
        <v>0</v>
      </c>
    </row>
    <row r="7738" spans="9:17">
      <c r="I7738">
        <f t="shared" si="361"/>
        <v>7737</v>
      </c>
      <c r="J7738" t="e">
        <f t="shared" si="362"/>
        <v>#N/A</v>
      </c>
      <c r="K7738" t="e">
        <f t="shared" si="360"/>
        <v>#N/A</v>
      </c>
      <c r="L7738" t="b">
        <f>COUNTIF($N$2:N7738, N7738)=1</f>
        <v>0</v>
      </c>
      <c r="M7738" s="37">
        <f>IF( $Q7738, MAX($M$1:M7737)+1, 0)</f>
        <v>0</v>
      </c>
      <c r="N7738" t="e" cm="1">
        <f t="array" ref="N7738">INDEX($A$9:$F$1048576, $J7738, $K7738 )</f>
        <v>#N/A</v>
      </c>
      <c r="O7738" t="e" cm="1">
        <f t="array" ref="O7738">INDEX($B$9:$F$1048576, $J7738, $K7738 )</f>
        <v>#N/A</v>
      </c>
      <c r="P7738" t="str" cm="1">
        <f t="array" ref="P7738">IF( $L7738, TRIM(_xll.IMDP("IR", $G$5&amp;$N7738, $G$6)), "" )</f>
        <v/>
      </c>
      <c r="Q7738" t="b" cm="1">
        <f t="array" ref="Q7738">IF(
    $U$1=1, AND($P7738&lt;&gt;"", $P7738&lt;&gt;"...", $P7738&lt;&gt;"입력오류"),
    IF(
        $U$18=1, AND($P7738&lt;&gt;"", $P7738&lt;&gt;"...", $P7738&lt;&gt;"입력오류", ISNUMBER(FIND(INDEX($T$2:$T$7,$U$1),$P7738))),
        IF(
            $U$17="기타", AND($P7738&lt;&gt;"", $P7738&lt;&gt;"...", $P7738&lt;&gt;"입력오류", NOT(ISNUMBER(FIND($T$21:$T$34,$P7738)))),
            AND($P7738&lt;&gt;"", $P7738&lt;&gt;"...", $P7738&lt;&gt;"입력오류", $T$19=$P7738)
        )
    )
)</f>
        <v>0</v>
      </c>
    </row>
    <row r="7739" spans="9:17">
      <c r="I7739">
        <f t="shared" si="361"/>
        <v>7738</v>
      </c>
      <c r="J7739" t="e">
        <f t="shared" si="362"/>
        <v>#N/A</v>
      </c>
      <c r="K7739" t="e">
        <f t="shared" si="360"/>
        <v>#N/A</v>
      </c>
      <c r="L7739" t="b">
        <f>COUNTIF($N$2:N7739, N7739)=1</f>
        <v>0</v>
      </c>
      <c r="M7739" s="37">
        <f>IF( $Q7739, MAX($M$1:M7738)+1, 0)</f>
        <v>0</v>
      </c>
      <c r="N7739" t="e" cm="1">
        <f t="array" ref="N7739">INDEX($A$9:$F$1048576, $J7739, $K7739 )</f>
        <v>#N/A</v>
      </c>
      <c r="O7739" t="e" cm="1">
        <f t="array" ref="O7739">INDEX($B$9:$F$1048576, $J7739, $K7739 )</f>
        <v>#N/A</v>
      </c>
      <c r="P7739" t="str" cm="1">
        <f t="array" ref="P7739">IF( $L7739, TRIM(_xll.IMDP("IR", $G$5&amp;$N7739, $G$6)), "" )</f>
        <v/>
      </c>
      <c r="Q7739" t="b" cm="1">
        <f t="array" ref="Q7739">IF(
    $U$1=1, AND($P7739&lt;&gt;"", $P7739&lt;&gt;"...", $P7739&lt;&gt;"입력오류"),
    IF(
        $U$18=1, AND($P7739&lt;&gt;"", $P7739&lt;&gt;"...", $P7739&lt;&gt;"입력오류", ISNUMBER(FIND(INDEX($T$2:$T$7,$U$1),$P7739))),
        IF(
            $U$17="기타", AND($P7739&lt;&gt;"", $P7739&lt;&gt;"...", $P7739&lt;&gt;"입력오류", NOT(ISNUMBER(FIND($T$21:$T$34,$P7739)))),
            AND($P7739&lt;&gt;"", $P7739&lt;&gt;"...", $P7739&lt;&gt;"입력오류", $T$19=$P7739)
        )
    )
)</f>
        <v>0</v>
      </c>
    </row>
    <row r="7740" spans="9:17">
      <c r="I7740">
        <f t="shared" si="361"/>
        <v>7739</v>
      </c>
      <c r="J7740" t="e">
        <f t="shared" si="362"/>
        <v>#N/A</v>
      </c>
      <c r="K7740" t="e">
        <f t="shared" si="360"/>
        <v>#N/A</v>
      </c>
      <c r="L7740" t="b">
        <f>COUNTIF($N$2:N7740, N7740)=1</f>
        <v>0</v>
      </c>
      <c r="M7740" s="37">
        <f>IF( $Q7740, MAX($M$1:M7739)+1, 0)</f>
        <v>0</v>
      </c>
      <c r="N7740" t="e" cm="1">
        <f t="array" ref="N7740">INDEX($A$9:$F$1048576, $J7740, $K7740 )</f>
        <v>#N/A</v>
      </c>
      <c r="O7740" t="e" cm="1">
        <f t="array" ref="O7740">INDEX($B$9:$F$1048576, $J7740, $K7740 )</f>
        <v>#N/A</v>
      </c>
      <c r="P7740" t="str" cm="1">
        <f t="array" ref="P7740">IF( $L7740, TRIM(_xll.IMDP("IR", $G$5&amp;$N7740, $G$6)), "" )</f>
        <v/>
      </c>
      <c r="Q7740" t="b" cm="1">
        <f t="array" ref="Q7740">IF(
    $U$1=1, AND($P7740&lt;&gt;"", $P7740&lt;&gt;"...", $P7740&lt;&gt;"입력오류"),
    IF(
        $U$18=1, AND($P7740&lt;&gt;"", $P7740&lt;&gt;"...", $P7740&lt;&gt;"입력오류", ISNUMBER(FIND(INDEX($T$2:$T$7,$U$1),$P7740))),
        IF(
            $U$17="기타", AND($P7740&lt;&gt;"", $P7740&lt;&gt;"...", $P7740&lt;&gt;"입력오류", NOT(ISNUMBER(FIND($T$21:$T$34,$P7740)))),
            AND($P7740&lt;&gt;"", $P7740&lt;&gt;"...", $P7740&lt;&gt;"입력오류", $T$19=$P7740)
        )
    )
)</f>
        <v>0</v>
      </c>
    </row>
    <row r="7741" spans="9:17">
      <c r="I7741">
        <f t="shared" si="361"/>
        <v>7740</v>
      </c>
      <c r="J7741" t="e">
        <f t="shared" si="362"/>
        <v>#N/A</v>
      </c>
      <c r="K7741" t="e">
        <f t="shared" si="360"/>
        <v>#N/A</v>
      </c>
      <c r="L7741" t="b">
        <f>COUNTIF($N$2:N7741, N7741)=1</f>
        <v>0</v>
      </c>
      <c r="M7741" s="37">
        <f>IF( $Q7741, MAX($M$1:M7740)+1, 0)</f>
        <v>0</v>
      </c>
      <c r="N7741" t="e" cm="1">
        <f t="array" ref="N7741">INDEX($A$9:$F$1048576, $J7741, $K7741 )</f>
        <v>#N/A</v>
      </c>
      <c r="O7741" t="e" cm="1">
        <f t="array" ref="O7741">INDEX($B$9:$F$1048576, $J7741, $K7741 )</f>
        <v>#N/A</v>
      </c>
      <c r="P7741" t="str" cm="1">
        <f t="array" ref="P7741">IF( $L7741, TRIM(_xll.IMDP("IR", $G$5&amp;$N7741, $G$6)), "" )</f>
        <v/>
      </c>
      <c r="Q7741" t="b" cm="1">
        <f t="array" ref="Q7741">IF(
    $U$1=1, AND($P7741&lt;&gt;"", $P7741&lt;&gt;"...", $P7741&lt;&gt;"입력오류"),
    IF(
        $U$18=1, AND($P7741&lt;&gt;"", $P7741&lt;&gt;"...", $P7741&lt;&gt;"입력오류", ISNUMBER(FIND(INDEX($T$2:$T$7,$U$1),$P7741))),
        IF(
            $U$17="기타", AND($P7741&lt;&gt;"", $P7741&lt;&gt;"...", $P7741&lt;&gt;"입력오류", NOT(ISNUMBER(FIND($T$21:$T$34,$P7741)))),
            AND($P7741&lt;&gt;"", $P7741&lt;&gt;"...", $P7741&lt;&gt;"입력오류", $T$19=$P7741)
        )
    )
)</f>
        <v>0</v>
      </c>
    </row>
    <row r="7742" spans="9:17">
      <c r="I7742">
        <f t="shared" si="361"/>
        <v>7741</v>
      </c>
      <c r="J7742" t="e">
        <f t="shared" si="362"/>
        <v>#N/A</v>
      </c>
      <c r="K7742" t="e">
        <f t="shared" si="360"/>
        <v>#N/A</v>
      </c>
      <c r="L7742" t="b">
        <f>COUNTIF($N$2:N7742, N7742)=1</f>
        <v>0</v>
      </c>
      <c r="M7742" s="37">
        <f>IF( $Q7742, MAX($M$1:M7741)+1, 0)</f>
        <v>0</v>
      </c>
      <c r="N7742" t="e" cm="1">
        <f t="array" ref="N7742">INDEX($A$9:$F$1048576, $J7742, $K7742 )</f>
        <v>#N/A</v>
      </c>
      <c r="O7742" t="e" cm="1">
        <f t="array" ref="O7742">INDEX($B$9:$F$1048576, $J7742, $K7742 )</f>
        <v>#N/A</v>
      </c>
      <c r="P7742" t="str" cm="1">
        <f t="array" ref="P7742">IF( $L7742, TRIM(_xll.IMDP("IR", $G$5&amp;$N7742, $G$6)), "" )</f>
        <v/>
      </c>
      <c r="Q7742" t="b" cm="1">
        <f t="array" ref="Q7742">IF(
    $U$1=1, AND($P7742&lt;&gt;"", $P7742&lt;&gt;"...", $P7742&lt;&gt;"입력오류"),
    IF(
        $U$18=1, AND($P7742&lt;&gt;"", $P7742&lt;&gt;"...", $P7742&lt;&gt;"입력오류", ISNUMBER(FIND(INDEX($T$2:$T$7,$U$1),$P7742))),
        IF(
            $U$17="기타", AND($P7742&lt;&gt;"", $P7742&lt;&gt;"...", $P7742&lt;&gt;"입력오류", NOT(ISNUMBER(FIND($T$21:$T$34,$P7742)))),
            AND($P7742&lt;&gt;"", $P7742&lt;&gt;"...", $P7742&lt;&gt;"입력오류", $T$19=$P7742)
        )
    )
)</f>
        <v>0</v>
      </c>
    </row>
    <row r="7743" spans="9:17">
      <c r="I7743">
        <f t="shared" si="361"/>
        <v>7742</v>
      </c>
      <c r="J7743" t="e">
        <f t="shared" si="362"/>
        <v>#N/A</v>
      </c>
      <c r="K7743" t="e">
        <f t="shared" si="360"/>
        <v>#N/A</v>
      </c>
      <c r="L7743" t="b">
        <f>COUNTIF($N$2:N7743, N7743)=1</f>
        <v>0</v>
      </c>
      <c r="M7743" s="37">
        <f>IF( $Q7743, MAX($M$1:M7742)+1, 0)</f>
        <v>0</v>
      </c>
      <c r="N7743" t="e" cm="1">
        <f t="array" ref="N7743">INDEX($A$9:$F$1048576, $J7743, $K7743 )</f>
        <v>#N/A</v>
      </c>
      <c r="O7743" t="e" cm="1">
        <f t="array" ref="O7743">INDEX($B$9:$F$1048576, $J7743, $K7743 )</f>
        <v>#N/A</v>
      </c>
      <c r="P7743" t="str" cm="1">
        <f t="array" ref="P7743">IF( $L7743, TRIM(_xll.IMDP("IR", $G$5&amp;$N7743, $G$6)), "" )</f>
        <v/>
      </c>
      <c r="Q7743" t="b" cm="1">
        <f t="array" ref="Q7743">IF(
    $U$1=1, AND($P7743&lt;&gt;"", $P7743&lt;&gt;"...", $P7743&lt;&gt;"입력오류"),
    IF(
        $U$18=1, AND($P7743&lt;&gt;"", $P7743&lt;&gt;"...", $P7743&lt;&gt;"입력오류", ISNUMBER(FIND(INDEX($T$2:$T$7,$U$1),$P7743))),
        IF(
            $U$17="기타", AND($P7743&lt;&gt;"", $P7743&lt;&gt;"...", $P7743&lt;&gt;"입력오류", NOT(ISNUMBER(FIND($T$21:$T$34,$P7743)))),
            AND($P7743&lt;&gt;"", $P7743&lt;&gt;"...", $P7743&lt;&gt;"입력오류", $T$19=$P7743)
        )
    )
)</f>
        <v>0</v>
      </c>
    </row>
    <row r="7744" spans="9:17">
      <c r="I7744">
        <f t="shared" si="361"/>
        <v>7743</v>
      </c>
      <c r="J7744" t="e">
        <f t="shared" si="362"/>
        <v>#N/A</v>
      </c>
      <c r="K7744" t="e">
        <f t="shared" si="360"/>
        <v>#N/A</v>
      </c>
      <c r="L7744" t="b">
        <f>COUNTIF($N$2:N7744, N7744)=1</f>
        <v>0</v>
      </c>
      <c r="M7744" s="37">
        <f>IF( $Q7744, MAX($M$1:M7743)+1, 0)</f>
        <v>0</v>
      </c>
      <c r="N7744" t="e" cm="1">
        <f t="array" ref="N7744">INDEX($A$9:$F$1048576, $J7744, $K7744 )</f>
        <v>#N/A</v>
      </c>
      <c r="O7744" t="e" cm="1">
        <f t="array" ref="O7744">INDEX($B$9:$F$1048576, $J7744, $K7744 )</f>
        <v>#N/A</v>
      </c>
      <c r="P7744" t="str" cm="1">
        <f t="array" ref="P7744">IF( $L7744, TRIM(_xll.IMDP("IR", $G$5&amp;$N7744, $G$6)), "" )</f>
        <v/>
      </c>
      <c r="Q7744" t="b" cm="1">
        <f t="array" ref="Q7744">IF(
    $U$1=1, AND($P7744&lt;&gt;"", $P7744&lt;&gt;"...", $P7744&lt;&gt;"입력오류"),
    IF(
        $U$18=1, AND($P7744&lt;&gt;"", $P7744&lt;&gt;"...", $P7744&lt;&gt;"입력오류", ISNUMBER(FIND(INDEX($T$2:$T$7,$U$1),$P7744))),
        IF(
            $U$17="기타", AND($P7744&lt;&gt;"", $P7744&lt;&gt;"...", $P7744&lt;&gt;"입력오류", NOT(ISNUMBER(FIND($T$21:$T$34,$P7744)))),
            AND($P7744&lt;&gt;"", $P7744&lt;&gt;"...", $P7744&lt;&gt;"입력오류", $T$19=$P7744)
        )
    )
)</f>
        <v>0</v>
      </c>
    </row>
    <row r="7745" spans="9:17">
      <c r="I7745">
        <f t="shared" si="361"/>
        <v>7744</v>
      </c>
      <c r="J7745" t="e">
        <f t="shared" si="362"/>
        <v>#N/A</v>
      </c>
      <c r="K7745" t="e">
        <f t="shared" si="360"/>
        <v>#N/A</v>
      </c>
      <c r="L7745" t="b">
        <f>COUNTIF($N$2:N7745, N7745)=1</f>
        <v>0</v>
      </c>
      <c r="M7745" s="37">
        <f>IF( $Q7745, MAX($M$1:M7744)+1, 0)</f>
        <v>0</v>
      </c>
      <c r="N7745" t="e" cm="1">
        <f t="array" ref="N7745">INDEX($A$9:$F$1048576, $J7745, $K7745 )</f>
        <v>#N/A</v>
      </c>
      <c r="O7745" t="e" cm="1">
        <f t="array" ref="O7745">INDEX($B$9:$F$1048576, $J7745, $K7745 )</f>
        <v>#N/A</v>
      </c>
      <c r="P7745" t="str" cm="1">
        <f t="array" ref="P7745">IF( $L7745, TRIM(_xll.IMDP("IR", $G$5&amp;$N7745, $G$6)), "" )</f>
        <v/>
      </c>
      <c r="Q7745" t="b" cm="1">
        <f t="array" ref="Q7745">IF(
    $U$1=1, AND($P7745&lt;&gt;"", $P7745&lt;&gt;"...", $P7745&lt;&gt;"입력오류"),
    IF(
        $U$18=1, AND($P7745&lt;&gt;"", $P7745&lt;&gt;"...", $P7745&lt;&gt;"입력오류", ISNUMBER(FIND(INDEX($T$2:$T$7,$U$1),$P7745))),
        IF(
            $U$17="기타", AND($P7745&lt;&gt;"", $P7745&lt;&gt;"...", $P7745&lt;&gt;"입력오류", NOT(ISNUMBER(FIND($T$21:$T$34,$P7745)))),
            AND($P7745&lt;&gt;"", $P7745&lt;&gt;"...", $P7745&lt;&gt;"입력오류", $T$19=$P7745)
        )
    )
)</f>
        <v>0</v>
      </c>
    </row>
    <row r="7746" spans="9:17">
      <c r="I7746">
        <f t="shared" si="361"/>
        <v>7745</v>
      </c>
      <c r="J7746" t="e">
        <f t="shared" si="362"/>
        <v>#N/A</v>
      </c>
      <c r="K7746" t="e">
        <f t="shared" ref="K7746:K7809" si="363">IF( $I7746&gt;$G$4, NA(), IF($I7746&gt;$G$3, 5, IF($I7746&gt;$G$2, 3, 1 ) ) )</f>
        <v>#N/A</v>
      </c>
      <c r="L7746" t="b">
        <f>COUNTIF($N$2:N7746, N7746)=1</f>
        <v>0</v>
      </c>
      <c r="M7746" s="37">
        <f>IF( $Q7746, MAX($M$1:M7745)+1, 0)</f>
        <v>0</v>
      </c>
      <c r="N7746" t="e" cm="1">
        <f t="array" ref="N7746">INDEX($A$9:$F$1048576, $J7746, $K7746 )</f>
        <v>#N/A</v>
      </c>
      <c r="O7746" t="e" cm="1">
        <f t="array" ref="O7746">INDEX($B$9:$F$1048576, $J7746, $K7746 )</f>
        <v>#N/A</v>
      </c>
      <c r="P7746" t="str" cm="1">
        <f t="array" ref="P7746">IF( $L7746, TRIM(_xll.IMDP("IR", $G$5&amp;$N7746, $G$6)), "" )</f>
        <v/>
      </c>
      <c r="Q7746" t="b" cm="1">
        <f t="array" ref="Q7746">IF(
    $U$1=1, AND($P7746&lt;&gt;"", $P7746&lt;&gt;"...", $P7746&lt;&gt;"입력오류"),
    IF(
        $U$18=1, AND($P7746&lt;&gt;"", $P7746&lt;&gt;"...", $P7746&lt;&gt;"입력오류", ISNUMBER(FIND(INDEX($T$2:$T$7,$U$1),$P7746))),
        IF(
            $U$17="기타", AND($P7746&lt;&gt;"", $P7746&lt;&gt;"...", $P7746&lt;&gt;"입력오류", NOT(ISNUMBER(FIND($T$21:$T$34,$P7746)))),
            AND($P7746&lt;&gt;"", $P7746&lt;&gt;"...", $P7746&lt;&gt;"입력오류", $T$19=$P7746)
        )
    )
)</f>
        <v>0</v>
      </c>
    </row>
    <row r="7747" spans="9:17">
      <c r="I7747">
        <f t="shared" ref="I7747:I7810" si="364">ROW()-1</f>
        <v>7746</v>
      </c>
      <c r="J7747" t="e">
        <f t="shared" ref="J7747:J7810" si="365">IF( $I7747&gt;$G$4, NA(), IF($I7747&gt;$G$3, $I7747-$G$3, IF($I7747&gt;$G$2, $I7747-$G$2, $I7747 ) ) )</f>
        <v>#N/A</v>
      </c>
      <c r="K7747" t="e">
        <f t="shared" si="363"/>
        <v>#N/A</v>
      </c>
      <c r="L7747" t="b">
        <f>COUNTIF($N$2:N7747, N7747)=1</f>
        <v>0</v>
      </c>
      <c r="M7747" s="37">
        <f>IF( $Q7747, MAX($M$1:M7746)+1, 0)</f>
        <v>0</v>
      </c>
      <c r="N7747" t="e" cm="1">
        <f t="array" ref="N7747">INDEX($A$9:$F$1048576, $J7747, $K7747 )</f>
        <v>#N/A</v>
      </c>
      <c r="O7747" t="e" cm="1">
        <f t="array" ref="O7747">INDEX($B$9:$F$1048576, $J7747, $K7747 )</f>
        <v>#N/A</v>
      </c>
      <c r="P7747" t="str" cm="1">
        <f t="array" ref="P7747">IF( $L7747, TRIM(_xll.IMDP("IR", $G$5&amp;$N7747, $G$6)), "" )</f>
        <v/>
      </c>
      <c r="Q7747" t="b" cm="1">
        <f t="array" ref="Q7747">IF(
    $U$1=1, AND($P7747&lt;&gt;"", $P7747&lt;&gt;"...", $P7747&lt;&gt;"입력오류"),
    IF(
        $U$18=1, AND($P7747&lt;&gt;"", $P7747&lt;&gt;"...", $P7747&lt;&gt;"입력오류", ISNUMBER(FIND(INDEX($T$2:$T$7,$U$1),$P7747))),
        IF(
            $U$17="기타", AND($P7747&lt;&gt;"", $P7747&lt;&gt;"...", $P7747&lt;&gt;"입력오류", NOT(ISNUMBER(FIND($T$21:$T$34,$P7747)))),
            AND($P7747&lt;&gt;"", $P7747&lt;&gt;"...", $P7747&lt;&gt;"입력오류", $T$19=$P7747)
        )
    )
)</f>
        <v>0</v>
      </c>
    </row>
    <row r="7748" spans="9:17">
      <c r="I7748">
        <f t="shared" si="364"/>
        <v>7747</v>
      </c>
      <c r="J7748" t="e">
        <f t="shared" si="365"/>
        <v>#N/A</v>
      </c>
      <c r="K7748" t="e">
        <f t="shared" si="363"/>
        <v>#N/A</v>
      </c>
      <c r="L7748" t="b">
        <f>COUNTIF($N$2:N7748, N7748)=1</f>
        <v>0</v>
      </c>
      <c r="M7748" s="37">
        <f>IF( $Q7748, MAX($M$1:M7747)+1, 0)</f>
        <v>0</v>
      </c>
      <c r="N7748" t="e" cm="1">
        <f t="array" ref="N7748">INDEX($A$9:$F$1048576, $J7748, $K7748 )</f>
        <v>#N/A</v>
      </c>
      <c r="O7748" t="e" cm="1">
        <f t="array" ref="O7748">INDEX($B$9:$F$1048576, $J7748, $K7748 )</f>
        <v>#N/A</v>
      </c>
      <c r="P7748" t="str" cm="1">
        <f t="array" ref="P7748">IF( $L7748, TRIM(_xll.IMDP("IR", $G$5&amp;$N7748, $G$6)), "" )</f>
        <v/>
      </c>
      <c r="Q7748" t="b" cm="1">
        <f t="array" ref="Q7748">IF(
    $U$1=1, AND($P7748&lt;&gt;"", $P7748&lt;&gt;"...", $P7748&lt;&gt;"입력오류"),
    IF(
        $U$18=1, AND($P7748&lt;&gt;"", $P7748&lt;&gt;"...", $P7748&lt;&gt;"입력오류", ISNUMBER(FIND(INDEX($T$2:$T$7,$U$1),$P7748))),
        IF(
            $U$17="기타", AND($P7748&lt;&gt;"", $P7748&lt;&gt;"...", $P7748&lt;&gt;"입력오류", NOT(ISNUMBER(FIND($T$21:$T$34,$P7748)))),
            AND($P7748&lt;&gt;"", $P7748&lt;&gt;"...", $P7748&lt;&gt;"입력오류", $T$19=$P7748)
        )
    )
)</f>
        <v>0</v>
      </c>
    </row>
    <row r="7749" spans="9:17">
      <c r="I7749">
        <f t="shared" si="364"/>
        <v>7748</v>
      </c>
      <c r="J7749" t="e">
        <f t="shared" si="365"/>
        <v>#N/A</v>
      </c>
      <c r="K7749" t="e">
        <f t="shared" si="363"/>
        <v>#N/A</v>
      </c>
      <c r="L7749" t="b">
        <f>COUNTIF($N$2:N7749, N7749)=1</f>
        <v>0</v>
      </c>
      <c r="M7749" s="37">
        <f>IF( $Q7749, MAX($M$1:M7748)+1, 0)</f>
        <v>0</v>
      </c>
      <c r="N7749" t="e" cm="1">
        <f t="array" ref="N7749">INDEX($A$9:$F$1048576, $J7749, $K7749 )</f>
        <v>#N/A</v>
      </c>
      <c r="O7749" t="e" cm="1">
        <f t="array" ref="O7749">INDEX($B$9:$F$1048576, $J7749, $K7749 )</f>
        <v>#N/A</v>
      </c>
      <c r="P7749" t="str" cm="1">
        <f t="array" ref="P7749">IF( $L7749, TRIM(_xll.IMDP("IR", $G$5&amp;$N7749, $G$6)), "" )</f>
        <v/>
      </c>
      <c r="Q7749" t="b" cm="1">
        <f t="array" ref="Q7749">IF(
    $U$1=1, AND($P7749&lt;&gt;"", $P7749&lt;&gt;"...", $P7749&lt;&gt;"입력오류"),
    IF(
        $U$18=1, AND($P7749&lt;&gt;"", $P7749&lt;&gt;"...", $P7749&lt;&gt;"입력오류", ISNUMBER(FIND(INDEX($T$2:$T$7,$U$1),$P7749))),
        IF(
            $U$17="기타", AND($P7749&lt;&gt;"", $P7749&lt;&gt;"...", $P7749&lt;&gt;"입력오류", NOT(ISNUMBER(FIND($T$21:$T$34,$P7749)))),
            AND($P7749&lt;&gt;"", $P7749&lt;&gt;"...", $P7749&lt;&gt;"입력오류", $T$19=$P7749)
        )
    )
)</f>
        <v>0</v>
      </c>
    </row>
    <row r="7750" spans="9:17">
      <c r="I7750">
        <f t="shared" si="364"/>
        <v>7749</v>
      </c>
      <c r="J7750" t="e">
        <f t="shared" si="365"/>
        <v>#N/A</v>
      </c>
      <c r="K7750" t="e">
        <f t="shared" si="363"/>
        <v>#N/A</v>
      </c>
      <c r="L7750" t="b">
        <f>COUNTIF($N$2:N7750, N7750)=1</f>
        <v>0</v>
      </c>
      <c r="M7750" s="37">
        <f>IF( $Q7750, MAX($M$1:M7749)+1, 0)</f>
        <v>0</v>
      </c>
      <c r="N7750" t="e" cm="1">
        <f t="array" ref="N7750">INDEX($A$9:$F$1048576, $J7750, $K7750 )</f>
        <v>#N/A</v>
      </c>
      <c r="O7750" t="e" cm="1">
        <f t="array" ref="O7750">INDEX($B$9:$F$1048576, $J7750, $K7750 )</f>
        <v>#N/A</v>
      </c>
      <c r="P7750" t="str" cm="1">
        <f t="array" ref="P7750">IF( $L7750, TRIM(_xll.IMDP("IR", $G$5&amp;$N7750, $G$6)), "" )</f>
        <v/>
      </c>
      <c r="Q7750" t="b" cm="1">
        <f t="array" ref="Q7750">IF(
    $U$1=1, AND($P7750&lt;&gt;"", $P7750&lt;&gt;"...", $P7750&lt;&gt;"입력오류"),
    IF(
        $U$18=1, AND($P7750&lt;&gt;"", $P7750&lt;&gt;"...", $P7750&lt;&gt;"입력오류", ISNUMBER(FIND(INDEX($T$2:$T$7,$U$1),$P7750))),
        IF(
            $U$17="기타", AND($P7750&lt;&gt;"", $P7750&lt;&gt;"...", $P7750&lt;&gt;"입력오류", NOT(ISNUMBER(FIND($T$21:$T$34,$P7750)))),
            AND($P7750&lt;&gt;"", $P7750&lt;&gt;"...", $P7750&lt;&gt;"입력오류", $T$19=$P7750)
        )
    )
)</f>
        <v>0</v>
      </c>
    </row>
    <row r="7751" spans="9:17">
      <c r="I7751">
        <f t="shared" si="364"/>
        <v>7750</v>
      </c>
      <c r="J7751" t="e">
        <f t="shared" si="365"/>
        <v>#N/A</v>
      </c>
      <c r="K7751" t="e">
        <f t="shared" si="363"/>
        <v>#N/A</v>
      </c>
      <c r="L7751" t="b">
        <f>COUNTIF($N$2:N7751, N7751)=1</f>
        <v>0</v>
      </c>
      <c r="M7751" s="37">
        <f>IF( $Q7751, MAX($M$1:M7750)+1, 0)</f>
        <v>0</v>
      </c>
      <c r="N7751" t="e" cm="1">
        <f t="array" ref="N7751">INDEX($A$9:$F$1048576, $J7751, $K7751 )</f>
        <v>#N/A</v>
      </c>
      <c r="O7751" t="e" cm="1">
        <f t="array" ref="O7751">INDEX($B$9:$F$1048576, $J7751, $K7751 )</f>
        <v>#N/A</v>
      </c>
      <c r="P7751" t="str" cm="1">
        <f t="array" ref="P7751">IF( $L7751, TRIM(_xll.IMDP("IR", $G$5&amp;$N7751, $G$6)), "" )</f>
        <v/>
      </c>
      <c r="Q7751" t="b" cm="1">
        <f t="array" ref="Q7751">IF(
    $U$1=1, AND($P7751&lt;&gt;"", $P7751&lt;&gt;"...", $P7751&lt;&gt;"입력오류"),
    IF(
        $U$18=1, AND($P7751&lt;&gt;"", $P7751&lt;&gt;"...", $P7751&lt;&gt;"입력오류", ISNUMBER(FIND(INDEX($T$2:$T$7,$U$1),$P7751))),
        IF(
            $U$17="기타", AND($P7751&lt;&gt;"", $P7751&lt;&gt;"...", $P7751&lt;&gt;"입력오류", NOT(ISNUMBER(FIND($T$21:$T$34,$P7751)))),
            AND($P7751&lt;&gt;"", $P7751&lt;&gt;"...", $P7751&lt;&gt;"입력오류", $T$19=$P7751)
        )
    )
)</f>
        <v>0</v>
      </c>
    </row>
    <row r="7752" spans="9:17">
      <c r="I7752">
        <f t="shared" si="364"/>
        <v>7751</v>
      </c>
      <c r="J7752" t="e">
        <f t="shared" si="365"/>
        <v>#N/A</v>
      </c>
      <c r="K7752" t="e">
        <f t="shared" si="363"/>
        <v>#N/A</v>
      </c>
      <c r="L7752" t="b">
        <f>COUNTIF($N$2:N7752, N7752)=1</f>
        <v>0</v>
      </c>
      <c r="M7752" s="37">
        <f>IF( $Q7752, MAX($M$1:M7751)+1, 0)</f>
        <v>0</v>
      </c>
      <c r="N7752" t="e" cm="1">
        <f t="array" ref="N7752">INDEX($A$9:$F$1048576, $J7752, $K7752 )</f>
        <v>#N/A</v>
      </c>
      <c r="O7752" t="e" cm="1">
        <f t="array" ref="O7752">INDEX($B$9:$F$1048576, $J7752, $K7752 )</f>
        <v>#N/A</v>
      </c>
      <c r="P7752" t="str" cm="1">
        <f t="array" ref="P7752">IF( $L7752, TRIM(_xll.IMDP("IR", $G$5&amp;$N7752, $G$6)), "" )</f>
        <v/>
      </c>
      <c r="Q7752" t="b" cm="1">
        <f t="array" ref="Q7752">IF(
    $U$1=1, AND($P7752&lt;&gt;"", $P7752&lt;&gt;"...", $P7752&lt;&gt;"입력오류"),
    IF(
        $U$18=1, AND($P7752&lt;&gt;"", $P7752&lt;&gt;"...", $P7752&lt;&gt;"입력오류", ISNUMBER(FIND(INDEX($T$2:$T$7,$U$1),$P7752))),
        IF(
            $U$17="기타", AND($P7752&lt;&gt;"", $P7752&lt;&gt;"...", $P7752&lt;&gt;"입력오류", NOT(ISNUMBER(FIND($T$21:$T$34,$P7752)))),
            AND($P7752&lt;&gt;"", $P7752&lt;&gt;"...", $P7752&lt;&gt;"입력오류", $T$19=$P7752)
        )
    )
)</f>
        <v>0</v>
      </c>
    </row>
    <row r="7753" spans="9:17">
      <c r="I7753">
        <f t="shared" si="364"/>
        <v>7752</v>
      </c>
      <c r="J7753" t="e">
        <f t="shared" si="365"/>
        <v>#N/A</v>
      </c>
      <c r="K7753" t="e">
        <f t="shared" si="363"/>
        <v>#N/A</v>
      </c>
      <c r="L7753" t="b">
        <f>COUNTIF($N$2:N7753, N7753)=1</f>
        <v>0</v>
      </c>
      <c r="M7753" s="37">
        <f>IF( $Q7753, MAX($M$1:M7752)+1, 0)</f>
        <v>0</v>
      </c>
      <c r="N7753" t="e" cm="1">
        <f t="array" ref="N7753">INDEX($A$9:$F$1048576, $J7753, $K7753 )</f>
        <v>#N/A</v>
      </c>
      <c r="O7753" t="e" cm="1">
        <f t="array" ref="O7753">INDEX($B$9:$F$1048576, $J7753, $K7753 )</f>
        <v>#N/A</v>
      </c>
      <c r="P7753" t="str" cm="1">
        <f t="array" ref="P7753">IF( $L7753, TRIM(_xll.IMDP("IR", $G$5&amp;$N7753, $G$6)), "" )</f>
        <v/>
      </c>
      <c r="Q7753" t="b" cm="1">
        <f t="array" ref="Q7753">IF(
    $U$1=1, AND($P7753&lt;&gt;"", $P7753&lt;&gt;"...", $P7753&lt;&gt;"입력오류"),
    IF(
        $U$18=1, AND($P7753&lt;&gt;"", $P7753&lt;&gt;"...", $P7753&lt;&gt;"입력오류", ISNUMBER(FIND(INDEX($T$2:$T$7,$U$1),$P7753))),
        IF(
            $U$17="기타", AND($P7753&lt;&gt;"", $P7753&lt;&gt;"...", $P7753&lt;&gt;"입력오류", NOT(ISNUMBER(FIND($T$21:$T$34,$P7753)))),
            AND($P7753&lt;&gt;"", $P7753&lt;&gt;"...", $P7753&lt;&gt;"입력오류", $T$19=$P7753)
        )
    )
)</f>
        <v>0</v>
      </c>
    </row>
    <row r="7754" spans="9:17">
      <c r="I7754">
        <f t="shared" si="364"/>
        <v>7753</v>
      </c>
      <c r="J7754" t="e">
        <f t="shared" si="365"/>
        <v>#N/A</v>
      </c>
      <c r="K7754" t="e">
        <f t="shared" si="363"/>
        <v>#N/A</v>
      </c>
      <c r="L7754" t="b">
        <f>COUNTIF($N$2:N7754, N7754)=1</f>
        <v>0</v>
      </c>
      <c r="M7754" s="37">
        <f>IF( $Q7754, MAX($M$1:M7753)+1, 0)</f>
        <v>0</v>
      </c>
      <c r="N7754" t="e" cm="1">
        <f t="array" ref="N7754">INDEX($A$9:$F$1048576, $J7754, $K7754 )</f>
        <v>#N/A</v>
      </c>
      <c r="O7754" t="e" cm="1">
        <f t="array" ref="O7754">INDEX($B$9:$F$1048576, $J7754, $K7754 )</f>
        <v>#N/A</v>
      </c>
      <c r="P7754" t="str" cm="1">
        <f t="array" ref="P7754">IF( $L7754, TRIM(_xll.IMDP("IR", $G$5&amp;$N7754, $G$6)), "" )</f>
        <v/>
      </c>
      <c r="Q7754" t="b" cm="1">
        <f t="array" ref="Q7754">IF(
    $U$1=1, AND($P7754&lt;&gt;"", $P7754&lt;&gt;"...", $P7754&lt;&gt;"입력오류"),
    IF(
        $U$18=1, AND($P7754&lt;&gt;"", $P7754&lt;&gt;"...", $P7754&lt;&gt;"입력오류", ISNUMBER(FIND(INDEX($T$2:$T$7,$U$1),$P7754))),
        IF(
            $U$17="기타", AND($P7754&lt;&gt;"", $P7754&lt;&gt;"...", $P7754&lt;&gt;"입력오류", NOT(ISNUMBER(FIND($T$21:$T$34,$P7754)))),
            AND($P7754&lt;&gt;"", $P7754&lt;&gt;"...", $P7754&lt;&gt;"입력오류", $T$19=$P7754)
        )
    )
)</f>
        <v>0</v>
      </c>
    </row>
    <row r="7755" spans="9:17">
      <c r="I7755">
        <f t="shared" si="364"/>
        <v>7754</v>
      </c>
      <c r="J7755" t="e">
        <f t="shared" si="365"/>
        <v>#N/A</v>
      </c>
      <c r="K7755" t="e">
        <f t="shared" si="363"/>
        <v>#N/A</v>
      </c>
      <c r="L7755" t="b">
        <f>COUNTIF($N$2:N7755, N7755)=1</f>
        <v>0</v>
      </c>
      <c r="M7755" s="37">
        <f>IF( $Q7755, MAX($M$1:M7754)+1, 0)</f>
        <v>0</v>
      </c>
      <c r="N7755" t="e" cm="1">
        <f t="array" ref="N7755">INDEX($A$9:$F$1048576, $J7755, $K7755 )</f>
        <v>#N/A</v>
      </c>
      <c r="O7755" t="e" cm="1">
        <f t="array" ref="O7755">INDEX($B$9:$F$1048576, $J7755, $K7755 )</f>
        <v>#N/A</v>
      </c>
      <c r="P7755" t="str" cm="1">
        <f t="array" ref="P7755">IF( $L7755, TRIM(_xll.IMDP("IR", $G$5&amp;$N7755, $G$6)), "" )</f>
        <v/>
      </c>
      <c r="Q7755" t="b" cm="1">
        <f t="array" ref="Q7755">IF(
    $U$1=1, AND($P7755&lt;&gt;"", $P7755&lt;&gt;"...", $P7755&lt;&gt;"입력오류"),
    IF(
        $U$18=1, AND($P7755&lt;&gt;"", $P7755&lt;&gt;"...", $P7755&lt;&gt;"입력오류", ISNUMBER(FIND(INDEX($T$2:$T$7,$U$1),$P7755))),
        IF(
            $U$17="기타", AND($P7755&lt;&gt;"", $P7755&lt;&gt;"...", $P7755&lt;&gt;"입력오류", NOT(ISNUMBER(FIND($T$21:$T$34,$P7755)))),
            AND($P7755&lt;&gt;"", $P7755&lt;&gt;"...", $P7755&lt;&gt;"입력오류", $T$19=$P7755)
        )
    )
)</f>
        <v>0</v>
      </c>
    </row>
    <row r="7756" spans="9:17">
      <c r="I7756">
        <f t="shared" si="364"/>
        <v>7755</v>
      </c>
      <c r="J7756" t="e">
        <f t="shared" si="365"/>
        <v>#N/A</v>
      </c>
      <c r="K7756" t="e">
        <f t="shared" si="363"/>
        <v>#N/A</v>
      </c>
      <c r="L7756" t="b">
        <f>COUNTIF($N$2:N7756, N7756)=1</f>
        <v>0</v>
      </c>
      <c r="M7756" s="37">
        <f>IF( $Q7756, MAX($M$1:M7755)+1, 0)</f>
        <v>0</v>
      </c>
      <c r="N7756" t="e" cm="1">
        <f t="array" ref="N7756">INDEX($A$9:$F$1048576, $J7756, $K7756 )</f>
        <v>#N/A</v>
      </c>
      <c r="O7756" t="e" cm="1">
        <f t="array" ref="O7756">INDEX($B$9:$F$1048576, $J7756, $K7756 )</f>
        <v>#N/A</v>
      </c>
      <c r="P7756" t="str" cm="1">
        <f t="array" ref="P7756">IF( $L7756, TRIM(_xll.IMDP("IR", $G$5&amp;$N7756, $G$6)), "" )</f>
        <v/>
      </c>
      <c r="Q7756" t="b" cm="1">
        <f t="array" ref="Q7756">IF(
    $U$1=1, AND($P7756&lt;&gt;"", $P7756&lt;&gt;"...", $P7756&lt;&gt;"입력오류"),
    IF(
        $U$18=1, AND($P7756&lt;&gt;"", $P7756&lt;&gt;"...", $P7756&lt;&gt;"입력오류", ISNUMBER(FIND(INDEX($T$2:$T$7,$U$1),$P7756))),
        IF(
            $U$17="기타", AND($P7756&lt;&gt;"", $P7756&lt;&gt;"...", $P7756&lt;&gt;"입력오류", NOT(ISNUMBER(FIND($T$21:$T$34,$P7756)))),
            AND($P7756&lt;&gt;"", $P7756&lt;&gt;"...", $P7756&lt;&gt;"입력오류", $T$19=$P7756)
        )
    )
)</f>
        <v>0</v>
      </c>
    </row>
    <row r="7757" spans="9:17">
      <c r="I7757">
        <f t="shared" si="364"/>
        <v>7756</v>
      </c>
      <c r="J7757" t="e">
        <f t="shared" si="365"/>
        <v>#N/A</v>
      </c>
      <c r="K7757" t="e">
        <f t="shared" si="363"/>
        <v>#N/A</v>
      </c>
      <c r="L7757" t="b">
        <f>COUNTIF($N$2:N7757, N7757)=1</f>
        <v>0</v>
      </c>
      <c r="M7757" s="37">
        <f>IF( $Q7757, MAX($M$1:M7756)+1, 0)</f>
        <v>0</v>
      </c>
      <c r="N7757" t="e" cm="1">
        <f t="array" ref="N7757">INDEX($A$9:$F$1048576, $J7757, $K7757 )</f>
        <v>#N/A</v>
      </c>
      <c r="O7757" t="e" cm="1">
        <f t="array" ref="O7757">INDEX($B$9:$F$1048576, $J7757, $K7757 )</f>
        <v>#N/A</v>
      </c>
      <c r="P7757" t="str" cm="1">
        <f t="array" ref="P7757">IF( $L7757, TRIM(_xll.IMDP("IR", $G$5&amp;$N7757, $G$6)), "" )</f>
        <v/>
      </c>
      <c r="Q7757" t="b" cm="1">
        <f t="array" ref="Q7757">IF(
    $U$1=1, AND($P7757&lt;&gt;"", $P7757&lt;&gt;"...", $P7757&lt;&gt;"입력오류"),
    IF(
        $U$18=1, AND($P7757&lt;&gt;"", $P7757&lt;&gt;"...", $P7757&lt;&gt;"입력오류", ISNUMBER(FIND(INDEX($T$2:$T$7,$U$1),$P7757))),
        IF(
            $U$17="기타", AND($P7757&lt;&gt;"", $P7757&lt;&gt;"...", $P7757&lt;&gt;"입력오류", NOT(ISNUMBER(FIND($T$21:$T$34,$P7757)))),
            AND($P7757&lt;&gt;"", $P7757&lt;&gt;"...", $P7757&lt;&gt;"입력오류", $T$19=$P7757)
        )
    )
)</f>
        <v>0</v>
      </c>
    </row>
    <row r="7758" spans="9:17">
      <c r="I7758">
        <f t="shared" si="364"/>
        <v>7757</v>
      </c>
      <c r="J7758" t="e">
        <f t="shared" si="365"/>
        <v>#N/A</v>
      </c>
      <c r="K7758" t="e">
        <f t="shared" si="363"/>
        <v>#N/A</v>
      </c>
      <c r="L7758" t="b">
        <f>COUNTIF($N$2:N7758, N7758)=1</f>
        <v>0</v>
      </c>
      <c r="M7758" s="37">
        <f>IF( $Q7758, MAX($M$1:M7757)+1, 0)</f>
        <v>0</v>
      </c>
      <c r="N7758" t="e" cm="1">
        <f t="array" ref="N7758">INDEX($A$9:$F$1048576, $J7758, $K7758 )</f>
        <v>#N/A</v>
      </c>
      <c r="O7758" t="e" cm="1">
        <f t="array" ref="O7758">INDEX($B$9:$F$1048576, $J7758, $K7758 )</f>
        <v>#N/A</v>
      </c>
      <c r="P7758" t="str" cm="1">
        <f t="array" ref="P7758">IF( $L7758, TRIM(_xll.IMDP("IR", $G$5&amp;$N7758, $G$6)), "" )</f>
        <v/>
      </c>
      <c r="Q7758" t="b" cm="1">
        <f t="array" ref="Q7758">IF(
    $U$1=1, AND($P7758&lt;&gt;"", $P7758&lt;&gt;"...", $P7758&lt;&gt;"입력오류"),
    IF(
        $U$18=1, AND($P7758&lt;&gt;"", $P7758&lt;&gt;"...", $P7758&lt;&gt;"입력오류", ISNUMBER(FIND(INDEX($T$2:$T$7,$U$1),$P7758))),
        IF(
            $U$17="기타", AND($P7758&lt;&gt;"", $P7758&lt;&gt;"...", $P7758&lt;&gt;"입력오류", NOT(ISNUMBER(FIND($T$21:$T$34,$P7758)))),
            AND($P7758&lt;&gt;"", $P7758&lt;&gt;"...", $P7758&lt;&gt;"입력오류", $T$19=$P7758)
        )
    )
)</f>
        <v>0</v>
      </c>
    </row>
    <row r="7759" spans="9:17">
      <c r="I7759">
        <f t="shared" si="364"/>
        <v>7758</v>
      </c>
      <c r="J7759" t="e">
        <f t="shared" si="365"/>
        <v>#N/A</v>
      </c>
      <c r="K7759" t="e">
        <f t="shared" si="363"/>
        <v>#N/A</v>
      </c>
      <c r="L7759" t="b">
        <f>COUNTIF($N$2:N7759, N7759)=1</f>
        <v>0</v>
      </c>
      <c r="M7759" s="37">
        <f>IF( $Q7759, MAX($M$1:M7758)+1, 0)</f>
        <v>0</v>
      </c>
      <c r="N7759" t="e" cm="1">
        <f t="array" ref="N7759">INDEX($A$9:$F$1048576, $J7759, $K7759 )</f>
        <v>#N/A</v>
      </c>
      <c r="O7759" t="e" cm="1">
        <f t="array" ref="O7759">INDEX($B$9:$F$1048576, $J7759, $K7759 )</f>
        <v>#N/A</v>
      </c>
      <c r="P7759" t="str" cm="1">
        <f t="array" ref="P7759">IF( $L7759, TRIM(_xll.IMDP("IR", $G$5&amp;$N7759, $G$6)), "" )</f>
        <v/>
      </c>
      <c r="Q7759" t="b" cm="1">
        <f t="array" ref="Q7759">IF(
    $U$1=1, AND($P7759&lt;&gt;"", $P7759&lt;&gt;"...", $P7759&lt;&gt;"입력오류"),
    IF(
        $U$18=1, AND($P7759&lt;&gt;"", $P7759&lt;&gt;"...", $P7759&lt;&gt;"입력오류", ISNUMBER(FIND(INDEX($T$2:$T$7,$U$1),$P7759))),
        IF(
            $U$17="기타", AND($P7759&lt;&gt;"", $P7759&lt;&gt;"...", $P7759&lt;&gt;"입력오류", NOT(ISNUMBER(FIND($T$21:$T$34,$P7759)))),
            AND($P7759&lt;&gt;"", $P7759&lt;&gt;"...", $P7759&lt;&gt;"입력오류", $T$19=$P7759)
        )
    )
)</f>
        <v>0</v>
      </c>
    </row>
    <row r="7760" spans="9:17">
      <c r="I7760">
        <f t="shared" si="364"/>
        <v>7759</v>
      </c>
      <c r="J7760" t="e">
        <f t="shared" si="365"/>
        <v>#N/A</v>
      </c>
      <c r="K7760" t="e">
        <f t="shared" si="363"/>
        <v>#N/A</v>
      </c>
      <c r="L7760" t="b">
        <f>COUNTIF($N$2:N7760, N7760)=1</f>
        <v>0</v>
      </c>
      <c r="M7760" s="37">
        <f>IF( $Q7760, MAX($M$1:M7759)+1, 0)</f>
        <v>0</v>
      </c>
      <c r="N7760" t="e" cm="1">
        <f t="array" ref="N7760">INDEX($A$9:$F$1048576, $J7760, $K7760 )</f>
        <v>#N/A</v>
      </c>
      <c r="O7760" t="e" cm="1">
        <f t="array" ref="O7760">INDEX($B$9:$F$1048576, $J7760, $K7760 )</f>
        <v>#N/A</v>
      </c>
      <c r="P7760" t="str" cm="1">
        <f t="array" ref="P7760">IF( $L7760, TRIM(_xll.IMDP("IR", $G$5&amp;$N7760, $G$6)), "" )</f>
        <v/>
      </c>
      <c r="Q7760" t="b" cm="1">
        <f t="array" ref="Q7760">IF(
    $U$1=1, AND($P7760&lt;&gt;"", $P7760&lt;&gt;"...", $P7760&lt;&gt;"입력오류"),
    IF(
        $U$18=1, AND($P7760&lt;&gt;"", $P7760&lt;&gt;"...", $P7760&lt;&gt;"입력오류", ISNUMBER(FIND(INDEX($T$2:$T$7,$U$1),$P7760))),
        IF(
            $U$17="기타", AND($P7760&lt;&gt;"", $P7760&lt;&gt;"...", $P7760&lt;&gt;"입력오류", NOT(ISNUMBER(FIND($T$21:$T$34,$P7760)))),
            AND($P7760&lt;&gt;"", $P7760&lt;&gt;"...", $P7760&lt;&gt;"입력오류", $T$19=$P7760)
        )
    )
)</f>
        <v>0</v>
      </c>
    </row>
    <row r="7761" spans="9:17">
      <c r="I7761">
        <f t="shared" si="364"/>
        <v>7760</v>
      </c>
      <c r="J7761" t="e">
        <f t="shared" si="365"/>
        <v>#N/A</v>
      </c>
      <c r="K7761" t="e">
        <f t="shared" si="363"/>
        <v>#N/A</v>
      </c>
      <c r="L7761" t="b">
        <f>COUNTIF($N$2:N7761, N7761)=1</f>
        <v>0</v>
      </c>
      <c r="M7761" s="37">
        <f>IF( $Q7761, MAX($M$1:M7760)+1, 0)</f>
        <v>0</v>
      </c>
      <c r="N7761" t="e" cm="1">
        <f t="array" ref="N7761">INDEX($A$9:$F$1048576, $J7761, $K7761 )</f>
        <v>#N/A</v>
      </c>
      <c r="O7761" t="e" cm="1">
        <f t="array" ref="O7761">INDEX($B$9:$F$1048576, $J7761, $K7761 )</f>
        <v>#N/A</v>
      </c>
      <c r="P7761" t="str" cm="1">
        <f t="array" ref="P7761">IF( $L7761, TRIM(_xll.IMDP("IR", $G$5&amp;$N7761, $G$6)), "" )</f>
        <v/>
      </c>
      <c r="Q7761" t="b" cm="1">
        <f t="array" ref="Q7761">IF(
    $U$1=1, AND($P7761&lt;&gt;"", $P7761&lt;&gt;"...", $P7761&lt;&gt;"입력오류"),
    IF(
        $U$18=1, AND($P7761&lt;&gt;"", $P7761&lt;&gt;"...", $P7761&lt;&gt;"입력오류", ISNUMBER(FIND(INDEX($T$2:$T$7,$U$1),$P7761))),
        IF(
            $U$17="기타", AND($P7761&lt;&gt;"", $P7761&lt;&gt;"...", $P7761&lt;&gt;"입력오류", NOT(ISNUMBER(FIND($T$21:$T$34,$P7761)))),
            AND($P7761&lt;&gt;"", $P7761&lt;&gt;"...", $P7761&lt;&gt;"입력오류", $T$19=$P7761)
        )
    )
)</f>
        <v>0</v>
      </c>
    </row>
    <row r="7762" spans="9:17">
      <c r="I7762">
        <f t="shared" si="364"/>
        <v>7761</v>
      </c>
      <c r="J7762" t="e">
        <f t="shared" si="365"/>
        <v>#N/A</v>
      </c>
      <c r="K7762" t="e">
        <f t="shared" si="363"/>
        <v>#N/A</v>
      </c>
      <c r="L7762" t="b">
        <f>COUNTIF($N$2:N7762, N7762)=1</f>
        <v>0</v>
      </c>
      <c r="M7762" s="37">
        <f>IF( $Q7762, MAX($M$1:M7761)+1, 0)</f>
        <v>0</v>
      </c>
      <c r="N7762" t="e" cm="1">
        <f t="array" ref="N7762">INDEX($A$9:$F$1048576, $J7762, $K7762 )</f>
        <v>#N/A</v>
      </c>
      <c r="O7762" t="e" cm="1">
        <f t="array" ref="O7762">INDEX($B$9:$F$1048576, $J7762, $K7762 )</f>
        <v>#N/A</v>
      </c>
      <c r="P7762" t="str" cm="1">
        <f t="array" ref="P7762">IF( $L7762, TRIM(_xll.IMDP("IR", $G$5&amp;$N7762, $G$6)), "" )</f>
        <v/>
      </c>
      <c r="Q7762" t="b" cm="1">
        <f t="array" ref="Q7762">IF(
    $U$1=1, AND($P7762&lt;&gt;"", $P7762&lt;&gt;"...", $P7762&lt;&gt;"입력오류"),
    IF(
        $U$18=1, AND($P7762&lt;&gt;"", $P7762&lt;&gt;"...", $P7762&lt;&gt;"입력오류", ISNUMBER(FIND(INDEX($T$2:$T$7,$U$1),$P7762))),
        IF(
            $U$17="기타", AND($P7762&lt;&gt;"", $P7762&lt;&gt;"...", $P7762&lt;&gt;"입력오류", NOT(ISNUMBER(FIND($T$21:$T$34,$P7762)))),
            AND($P7762&lt;&gt;"", $P7762&lt;&gt;"...", $P7762&lt;&gt;"입력오류", $T$19=$P7762)
        )
    )
)</f>
        <v>0</v>
      </c>
    </row>
    <row r="7763" spans="9:17">
      <c r="I7763">
        <f t="shared" si="364"/>
        <v>7762</v>
      </c>
      <c r="J7763" t="e">
        <f t="shared" si="365"/>
        <v>#N/A</v>
      </c>
      <c r="K7763" t="e">
        <f t="shared" si="363"/>
        <v>#N/A</v>
      </c>
      <c r="L7763" t="b">
        <f>COUNTIF($N$2:N7763, N7763)=1</f>
        <v>0</v>
      </c>
      <c r="M7763" s="37">
        <f>IF( $Q7763, MAX($M$1:M7762)+1, 0)</f>
        <v>0</v>
      </c>
      <c r="N7763" t="e" cm="1">
        <f t="array" ref="N7763">INDEX($A$9:$F$1048576, $J7763, $K7763 )</f>
        <v>#N/A</v>
      </c>
      <c r="O7763" t="e" cm="1">
        <f t="array" ref="O7763">INDEX($B$9:$F$1048576, $J7763, $K7763 )</f>
        <v>#N/A</v>
      </c>
      <c r="P7763" t="str" cm="1">
        <f t="array" ref="P7763">IF( $L7763, TRIM(_xll.IMDP("IR", $G$5&amp;$N7763, $G$6)), "" )</f>
        <v/>
      </c>
      <c r="Q7763" t="b" cm="1">
        <f t="array" ref="Q7763">IF(
    $U$1=1, AND($P7763&lt;&gt;"", $P7763&lt;&gt;"...", $P7763&lt;&gt;"입력오류"),
    IF(
        $U$18=1, AND($P7763&lt;&gt;"", $P7763&lt;&gt;"...", $P7763&lt;&gt;"입력오류", ISNUMBER(FIND(INDEX($T$2:$T$7,$U$1),$P7763))),
        IF(
            $U$17="기타", AND($P7763&lt;&gt;"", $P7763&lt;&gt;"...", $P7763&lt;&gt;"입력오류", NOT(ISNUMBER(FIND($T$21:$T$34,$P7763)))),
            AND($P7763&lt;&gt;"", $P7763&lt;&gt;"...", $P7763&lt;&gt;"입력오류", $T$19=$P7763)
        )
    )
)</f>
        <v>0</v>
      </c>
    </row>
    <row r="7764" spans="9:17">
      <c r="I7764">
        <f t="shared" si="364"/>
        <v>7763</v>
      </c>
      <c r="J7764" t="e">
        <f t="shared" si="365"/>
        <v>#N/A</v>
      </c>
      <c r="K7764" t="e">
        <f t="shared" si="363"/>
        <v>#N/A</v>
      </c>
      <c r="L7764" t="b">
        <f>COUNTIF($N$2:N7764, N7764)=1</f>
        <v>0</v>
      </c>
      <c r="M7764" s="37">
        <f>IF( $Q7764, MAX($M$1:M7763)+1, 0)</f>
        <v>0</v>
      </c>
      <c r="N7764" t="e" cm="1">
        <f t="array" ref="N7764">INDEX($A$9:$F$1048576, $J7764, $K7764 )</f>
        <v>#N/A</v>
      </c>
      <c r="O7764" t="e" cm="1">
        <f t="array" ref="O7764">INDEX($B$9:$F$1048576, $J7764, $K7764 )</f>
        <v>#N/A</v>
      </c>
      <c r="P7764" t="str" cm="1">
        <f t="array" ref="P7764">IF( $L7764, TRIM(_xll.IMDP("IR", $G$5&amp;$N7764, $G$6)), "" )</f>
        <v/>
      </c>
      <c r="Q7764" t="b" cm="1">
        <f t="array" ref="Q7764">IF(
    $U$1=1, AND($P7764&lt;&gt;"", $P7764&lt;&gt;"...", $P7764&lt;&gt;"입력오류"),
    IF(
        $U$18=1, AND($P7764&lt;&gt;"", $P7764&lt;&gt;"...", $P7764&lt;&gt;"입력오류", ISNUMBER(FIND(INDEX($T$2:$T$7,$U$1),$P7764))),
        IF(
            $U$17="기타", AND($P7764&lt;&gt;"", $P7764&lt;&gt;"...", $P7764&lt;&gt;"입력오류", NOT(ISNUMBER(FIND($T$21:$T$34,$P7764)))),
            AND($P7764&lt;&gt;"", $P7764&lt;&gt;"...", $P7764&lt;&gt;"입력오류", $T$19=$P7764)
        )
    )
)</f>
        <v>0</v>
      </c>
    </row>
    <row r="7765" spans="9:17">
      <c r="I7765">
        <f t="shared" si="364"/>
        <v>7764</v>
      </c>
      <c r="J7765" t="e">
        <f t="shared" si="365"/>
        <v>#N/A</v>
      </c>
      <c r="K7765" t="e">
        <f t="shared" si="363"/>
        <v>#N/A</v>
      </c>
      <c r="L7765" t="b">
        <f>COUNTIF($N$2:N7765, N7765)=1</f>
        <v>0</v>
      </c>
      <c r="M7765" s="37">
        <f>IF( $Q7765, MAX($M$1:M7764)+1, 0)</f>
        <v>0</v>
      </c>
      <c r="N7765" t="e" cm="1">
        <f t="array" ref="N7765">INDEX($A$9:$F$1048576, $J7765, $K7765 )</f>
        <v>#N/A</v>
      </c>
      <c r="O7765" t="e" cm="1">
        <f t="array" ref="O7765">INDEX($B$9:$F$1048576, $J7765, $K7765 )</f>
        <v>#N/A</v>
      </c>
      <c r="P7765" t="str" cm="1">
        <f t="array" ref="P7765">IF( $L7765, TRIM(_xll.IMDP("IR", $G$5&amp;$N7765, $G$6)), "" )</f>
        <v/>
      </c>
      <c r="Q7765" t="b" cm="1">
        <f t="array" ref="Q7765">IF(
    $U$1=1, AND($P7765&lt;&gt;"", $P7765&lt;&gt;"...", $P7765&lt;&gt;"입력오류"),
    IF(
        $U$18=1, AND($P7765&lt;&gt;"", $P7765&lt;&gt;"...", $P7765&lt;&gt;"입력오류", ISNUMBER(FIND(INDEX($T$2:$T$7,$U$1),$P7765))),
        IF(
            $U$17="기타", AND($P7765&lt;&gt;"", $P7765&lt;&gt;"...", $P7765&lt;&gt;"입력오류", NOT(ISNUMBER(FIND($T$21:$T$34,$P7765)))),
            AND($P7765&lt;&gt;"", $P7765&lt;&gt;"...", $P7765&lt;&gt;"입력오류", $T$19=$P7765)
        )
    )
)</f>
        <v>0</v>
      </c>
    </row>
    <row r="7766" spans="9:17">
      <c r="I7766">
        <f t="shared" si="364"/>
        <v>7765</v>
      </c>
      <c r="J7766" t="e">
        <f t="shared" si="365"/>
        <v>#N/A</v>
      </c>
      <c r="K7766" t="e">
        <f t="shared" si="363"/>
        <v>#N/A</v>
      </c>
      <c r="L7766" t="b">
        <f>COUNTIF($N$2:N7766, N7766)=1</f>
        <v>0</v>
      </c>
      <c r="M7766" s="37">
        <f>IF( $Q7766, MAX($M$1:M7765)+1, 0)</f>
        <v>0</v>
      </c>
      <c r="N7766" t="e" cm="1">
        <f t="array" ref="N7766">INDEX($A$9:$F$1048576, $J7766, $K7766 )</f>
        <v>#N/A</v>
      </c>
      <c r="O7766" t="e" cm="1">
        <f t="array" ref="O7766">INDEX($B$9:$F$1048576, $J7766, $K7766 )</f>
        <v>#N/A</v>
      </c>
      <c r="P7766" t="str" cm="1">
        <f t="array" ref="P7766">IF( $L7766, TRIM(_xll.IMDP("IR", $G$5&amp;$N7766, $G$6)), "" )</f>
        <v/>
      </c>
      <c r="Q7766" t="b" cm="1">
        <f t="array" ref="Q7766">IF(
    $U$1=1, AND($P7766&lt;&gt;"", $P7766&lt;&gt;"...", $P7766&lt;&gt;"입력오류"),
    IF(
        $U$18=1, AND($P7766&lt;&gt;"", $P7766&lt;&gt;"...", $P7766&lt;&gt;"입력오류", ISNUMBER(FIND(INDEX($T$2:$T$7,$U$1),$P7766))),
        IF(
            $U$17="기타", AND($P7766&lt;&gt;"", $P7766&lt;&gt;"...", $P7766&lt;&gt;"입력오류", NOT(ISNUMBER(FIND($T$21:$T$34,$P7766)))),
            AND($P7766&lt;&gt;"", $P7766&lt;&gt;"...", $P7766&lt;&gt;"입력오류", $T$19=$P7766)
        )
    )
)</f>
        <v>0</v>
      </c>
    </row>
    <row r="7767" spans="9:17">
      <c r="I7767">
        <f t="shared" si="364"/>
        <v>7766</v>
      </c>
      <c r="J7767" t="e">
        <f t="shared" si="365"/>
        <v>#N/A</v>
      </c>
      <c r="K7767" t="e">
        <f t="shared" si="363"/>
        <v>#N/A</v>
      </c>
      <c r="L7767" t="b">
        <f>COUNTIF($N$2:N7767, N7767)=1</f>
        <v>0</v>
      </c>
      <c r="M7767" s="37">
        <f>IF( $Q7767, MAX($M$1:M7766)+1, 0)</f>
        <v>0</v>
      </c>
      <c r="N7767" t="e" cm="1">
        <f t="array" ref="N7767">INDEX($A$9:$F$1048576, $J7767, $K7767 )</f>
        <v>#N/A</v>
      </c>
      <c r="O7767" t="e" cm="1">
        <f t="array" ref="O7767">INDEX($B$9:$F$1048576, $J7767, $K7767 )</f>
        <v>#N/A</v>
      </c>
      <c r="P7767" t="str" cm="1">
        <f t="array" ref="P7767">IF( $L7767, TRIM(_xll.IMDP("IR", $G$5&amp;$N7767, $G$6)), "" )</f>
        <v/>
      </c>
      <c r="Q7767" t="b" cm="1">
        <f t="array" ref="Q7767">IF(
    $U$1=1, AND($P7767&lt;&gt;"", $P7767&lt;&gt;"...", $P7767&lt;&gt;"입력오류"),
    IF(
        $U$18=1, AND($P7767&lt;&gt;"", $P7767&lt;&gt;"...", $P7767&lt;&gt;"입력오류", ISNUMBER(FIND(INDEX($T$2:$T$7,$U$1),$P7767))),
        IF(
            $U$17="기타", AND($P7767&lt;&gt;"", $P7767&lt;&gt;"...", $P7767&lt;&gt;"입력오류", NOT(ISNUMBER(FIND($T$21:$T$34,$P7767)))),
            AND($P7767&lt;&gt;"", $P7767&lt;&gt;"...", $P7767&lt;&gt;"입력오류", $T$19=$P7767)
        )
    )
)</f>
        <v>0</v>
      </c>
    </row>
    <row r="7768" spans="9:17">
      <c r="I7768">
        <f t="shared" si="364"/>
        <v>7767</v>
      </c>
      <c r="J7768" t="e">
        <f t="shared" si="365"/>
        <v>#N/A</v>
      </c>
      <c r="K7768" t="e">
        <f t="shared" si="363"/>
        <v>#N/A</v>
      </c>
      <c r="L7768" t="b">
        <f>COUNTIF($N$2:N7768, N7768)=1</f>
        <v>0</v>
      </c>
      <c r="M7768" s="37">
        <f>IF( $Q7768, MAX($M$1:M7767)+1, 0)</f>
        <v>0</v>
      </c>
      <c r="N7768" t="e" cm="1">
        <f t="array" ref="N7768">INDEX($A$9:$F$1048576, $J7768, $K7768 )</f>
        <v>#N/A</v>
      </c>
      <c r="O7768" t="e" cm="1">
        <f t="array" ref="O7768">INDEX($B$9:$F$1048576, $J7768, $K7768 )</f>
        <v>#N/A</v>
      </c>
      <c r="P7768" t="str" cm="1">
        <f t="array" ref="P7768">IF( $L7768, TRIM(_xll.IMDP("IR", $G$5&amp;$N7768, $G$6)), "" )</f>
        <v/>
      </c>
      <c r="Q7768" t="b" cm="1">
        <f t="array" ref="Q7768">IF(
    $U$1=1, AND($P7768&lt;&gt;"", $P7768&lt;&gt;"...", $P7768&lt;&gt;"입력오류"),
    IF(
        $U$18=1, AND($P7768&lt;&gt;"", $P7768&lt;&gt;"...", $P7768&lt;&gt;"입력오류", ISNUMBER(FIND(INDEX($T$2:$T$7,$U$1),$P7768))),
        IF(
            $U$17="기타", AND($P7768&lt;&gt;"", $P7768&lt;&gt;"...", $P7768&lt;&gt;"입력오류", NOT(ISNUMBER(FIND($T$21:$T$34,$P7768)))),
            AND($P7768&lt;&gt;"", $P7768&lt;&gt;"...", $P7768&lt;&gt;"입력오류", $T$19=$P7768)
        )
    )
)</f>
        <v>0</v>
      </c>
    </row>
    <row r="7769" spans="9:17">
      <c r="I7769">
        <f t="shared" si="364"/>
        <v>7768</v>
      </c>
      <c r="J7769" t="e">
        <f t="shared" si="365"/>
        <v>#N/A</v>
      </c>
      <c r="K7769" t="e">
        <f t="shared" si="363"/>
        <v>#N/A</v>
      </c>
      <c r="L7769" t="b">
        <f>COUNTIF($N$2:N7769, N7769)=1</f>
        <v>0</v>
      </c>
      <c r="M7769" s="37">
        <f>IF( $Q7769, MAX($M$1:M7768)+1, 0)</f>
        <v>0</v>
      </c>
      <c r="N7769" t="e" cm="1">
        <f t="array" ref="N7769">INDEX($A$9:$F$1048576, $J7769, $K7769 )</f>
        <v>#N/A</v>
      </c>
      <c r="O7769" t="e" cm="1">
        <f t="array" ref="O7769">INDEX($B$9:$F$1048576, $J7769, $K7769 )</f>
        <v>#N/A</v>
      </c>
      <c r="P7769" t="str" cm="1">
        <f t="array" ref="P7769">IF( $L7769, TRIM(_xll.IMDP("IR", $G$5&amp;$N7769, $G$6)), "" )</f>
        <v/>
      </c>
      <c r="Q7769" t="b" cm="1">
        <f t="array" ref="Q7769">IF(
    $U$1=1, AND($P7769&lt;&gt;"", $P7769&lt;&gt;"...", $P7769&lt;&gt;"입력오류"),
    IF(
        $U$18=1, AND($P7769&lt;&gt;"", $P7769&lt;&gt;"...", $P7769&lt;&gt;"입력오류", ISNUMBER(FIND(INDEX($T$2:$T$7,$U$1),$P7769))),
        IF(
            $U$17="기타", AND($P7769&lt;&gt;"", $P7769&lt;&gt;"...", $P7769&lt;&gt;"입력오류", NOT(ISNUMBER(FIND($T$21:$T$34,$P7769)))),
            AND($P7769&lt;&gt;"", $P7769&lt;&gt;"...", $P7769&lt;&gt;"입력오류", $T$19=$P7769)
        )
    )
)</f>
        <v>0</v>
      </c>
    </row>
    <row r="7770" spans="9:17">
      <c r="I7770">
        <f t="shared" si="364"/>
        <v>7769</v>
      </c>
      <c r="J7770" t="e">
        <f t="shared" si="365"/>
        <v>#N/A</v>
      </c>
      <c r="K7770" t="e">
        <f t="shared" si="363"/>
        <v>#N/A</v>
      </c>
      <c r="L7770" t="b">
        <f>COUNTIF($N$2:N7770, N7770)=1</f>
        <v>0</v>
      </c>
      <c r="M7770" s="37">
        <f>IF( $Q7770, MAX($M$1:M7769)+1, 0)</f>
        <v>0</v>
      </c>
      <c r="N7770" t="e" cm="1">
        <f t="array" ref="N7770">INDEX($A$9:$F$1048576, $J7770, $K7770 )</f>
        <v>#N/A</v>
      </c>
      <c r="O7770" t="e" cm="1">
        <f t="array" ref="O7770">INDEX($B$9:$F$1048576, $J7770, $K7770 )</f>
        <v>#N/A</v>
      </c>
      <c r="P7770" t="str" cm="1">
        <f t="array" ref="P7770">IF( $L7770, TRIM(_xll.IMDP("IR", $G$5&amp;$N7770, $G$6)), "" )</f>
        <v/>
      </c>
      <c r="Q7770" t="b" cm="1">
        <f t="array" ref="Q7770">IF(
    $U$1=1, AND($P7770&lt;&gt;"", $P7770&lt;&gt;"...", $P7770&lt;&gt;"입력오류"),
    IF(
        $U$18=1, AND($P7770&lt;&gt;"", $P7770&lt;&gt;"...", $P7770&lt;&gt;"입력오류", ISNUMBER(FIND(INDEX($T$2:$T$7,$U$1),$P7770))),
        IF(
            $U$17="기타", AND($P7770&lt;&gt;"", $P7770&lt;&gt;"...", $P7770&lt;&gt;"입력오류", NOT(ISNUMBER(FIND($T$21:$T$34,$P7770)))),
            AND($P7770&lt;&gt;"", $P7770&lt;&gt;"...", $P7770&lt;&gt;"입력오류", $T$19=$P7770)
        )
    )
)</f>
        <v>0</v>
      </c>
    </row>
    <row r="7771" spans="9:17">
      <c r="I7771">
        <f t="shared" si="364"/>
        <v>7770</v>
      </c>
      <c r="J7771" t="e">
        <f t="shared" si="365"/>
        <v>#N/A</v>
      </c>
      <c r="K7771" t="e">
        <f t="shared" si="363"/>
        <v>#N/A</v>
      </c>
      <c r="L7771" t="b">
        <f>COUNTIF($N$2:N7771, N7771)=1</f>
        <v>0</v>
      </c>
      <c r="M7771" s="37">
        <f>IF( $Q7771, MAX($M$1:M7770)+1, 0)</f>
        <v>0</v>
      </c>
      <c r="N7771" t="e" cm="1">
        <f t="array" ref="N7771">INDEX($A$9:$F$1048576, $J7771, $K7771 )</f>
        <v>#N/A</v>
      </c>
      <c r="O7771" t="e" cm="1">
        <f t="array" ref="O7771">INDEX($B$9:$F$1048576, $J7771, $K7771 )</f>
        <v>#N/A</v>
      </c>
      <c r="P7771" t="str" cm="1">
        <f t="array" ref="P7771">IF( $L7771, TRIM(_xll.IMDP("IR", $G$5&amp;$N7771, $G$6)), "" )</f>
        <v/>
      </c>
      <c r="Q7771" t="b" cm="1">
        <f t="array" ref="Q7771">IF(
    $U$1=1, AND($P7771&lt;&gt;"", $P7771&lt;&gt;"...", $P7771&lt;&gt;"입력오류"),
    IF(
        $U$18=1, AND($P7771&lt;&gt;"", $P7771&lt;&gt;"...", $P7771&lt;&gt;"입력오류", ISNUMBER(FIND(INDEX($T$2:$T$7,$U$1),$P7771))),
        IF(
            $U$17="기타", AND($P7771&lt;&gt;"", $P7771&lt;&gt;"...", $P7771&lt;&gt;"입력오류", NOT(ISNUMBER(FIND($T$21:$T$34,$P7771)))),
            AND($P7771&lt;&gt;"", $P7771&lt;&gt;"...", $P7771&lt;&gt;"입력오류", $T$19=$P7771)
        )
    )
)</f>
        <v>0</v>
      </c>
    </row>
    <row r="7772" spans="9:17">
      <c r="I7772">
        <f t="shared" si="364"/>
        <v>7771</v>
      </c>
      <c r="J7772" t="e">
        <f t="shared" si="365"/>
        <v>#N/A</v>
      </c>
      <c r="K7772" t="e">
        <f t="shared" si="363"/>
        <v>#N/A</v>
      </c>
      <c r="L7772" t="b">
        <f>COUNTIF($N$2:N7772, N7772)=1</f>
        <v>0</v>
      </c>
      <c r="M7772" s="37">
        <f>IF( $Q7772, MAX($M$1:M7771)+1, 0)</f>
        <v>0</v>
      </c>
      <c r="N7772" t="e" cm="1">
        <f t="array" ref="N7772">INDEX($A$9:$F$1048576, $J7772, $K7772 )</f>
        <v>#N/A</v>
      </c>
      <c r="O7772" t="e" cm="1">
        <f t="array" ref="O7772">INDEX($B$9:$F$1048576, $J7772, $K7772 )</f>
        <v>#N/A</v>
      </c>
      <c r="P7772" t="str" cm="1">
        <f t="array" ref="P7772">IF( $L7772, TRIM(_xll.IMDP("IR", $G$5&amp;$N7772, $G$6)), "" )</f>
        <v/>
      </c>
      <c r="Q7772" t="b" cm="1">
        <f t="array" ref="Q7772">IF(
    $U$1=1, AND($P7772&lt;&gt;"", $P7772&lt;&gt;"...", $P7772&lt;&gt;"입력오류"),
    IF(
        $U$18=1, AND($P7772&lt;&gt;"", $P7772&lt;&gt;"...", $P7772&lt;&gt;"입력오류", ISNUMBER(FIND(INDEX($T$2:$T$7,$U$1),$P7772))),
        IF(
            $U$17="기타", AND($P7772&lt;&gt;"", $P7772&lt;&gt;"...", $P7772&lt;&gt;"입력오류", NOT(ISNUMBER(FIND($T$21:$T$34,$P7772)))),
            AND($P7772&lt;&gt;"", $P7772&lt;&gt;"...", $P7772&lt;&gt;"입력오류", $T$19=$P7772)
        )
    )
)</f>
        <v>0</v>
      </c>
    </row>
    <row r="7773" spans="9:17">
      <c r="I7773">
        <f t="shared" si="364"/>
        <v>7772</v>
      </c>
      <c r="J7773" t="e">
        <f t="shared" si="365"/>
        <v>#N/A</v>
      </c>
      <c r="K7773" t="e">
        <f t="shared" si="363"/>
        <v>#N/A</v>
      </c>
      <c r="L7773" t="b">
        <f>COUNTIF($N$2:N7773, N7773)=1</f>
        <v>0</v>
      </c>
      <c r="M7773" s="37">
        <f>IF( $Q7773, MAX($M$1:M7772)+1, 0)</f>
        <v>0</v>
      </c>
      <c r="N7773" t="e" cm="1">
        <f t="array" ref="N7773">INDEX($A$9:$F$1048576, $J7773, $K7773 )</f>
        <v>#N/A</v>
      </c>
      <c r="O7773" t="e" cm="1">
        <f t="array" ref="O7773">INDEX($B$9:$F$1048576, $J7773, $K7773 )</f>
        <v>#N/A</v>
      </c>
      <c r="P7773" t="str" cm="1">
        <f t="array" ref="P7773">IF( $L7773, TRIM(_xll.IMDP("IR", $G$5&amp;$N7773, $G$6)), "" )</f>
        <v/>
      </c>
      <c r="Q7773" t="b" cm="1">
        <f t="array" ref="Q7773">IF(
    $U$1=1, AND($P7773&lt;&gt;"", $P7773&lt;&gt;"...", $P7773&lt;&gt;"입력오류"),
    IF(
        $U$18=1, AND($P7773&lt;&gt;"", $P7773&lt;&gt;"...", $P7773&lt;&gt;"입력오류", ISNUMBER(FIND(INDEX($T$2:$T$7,$U$1),$P7773))),
        IF(
            $U$17="기타", AND($P7773&lt;&gt;"", $P7773&lt;&gt;"...", $P7773&lt;&gt;"입력오류", NOT(ISNUMBER(FIND($T$21:$T$34,$P7773)))),
            AND($P7773&lt;&gt;"", $P7773&lt;&gt;"...", $P7773&lt;&gt;"입력오류", $T$19=$P7773)
        )
    )
)</f>
        <v>0</v>
      </c>
    </row>
    <row r="7774" spans="9:17">
      <c r="I7774">
        <f t="shared" si="364"/>
        <v>7773</v>
      </c>
      <c r="J7774" t="e">
        <f t="shared" si="365"/>
        <v>#N/A</v>
      </c>
      <c r="K7774" t="e">
        <f t="shared" si="363"/>
        <v>#N/A</v>
      </c>
      <c r="L7774" t="b">
        <f>COUNTIF($N$2:N7774, N7774)=1</f>
        <v>0</v>
      </c>
      <c r="M7774" s="37">
        <f>IF( $Q7774, MAX($M$1:M7773)+1, 0)</f>
        <v>0</v>
      </c>
      <c r="N7774" t="e" cm="1">
        <f t="array" ref="N7774">INDEX($A$9:$F$1048576, $J7774, $K7774 )</f>
        <v>#N/A</v>
      </c>
      <c r="O7774" t="e" cm="1">
        <f t="array" ref="O7774">INDEX($B$9:$F$1048576, $J7774, $K7774 )</f>
        <v>#N/A</v>
      </c>
      <c r="P7774" t="str" cm="1">
        <f t="array" ref="P7774">IF( $L7774, TRIM(_xll.IMDP("IR", $G$5&amp;$N7774, $G$6)), "" )</f>
        <v/>
      </c>
      <c r="Q7774" t="b" cm="1">
        <f t="array" ref="Q7774">IF(
    $U$1=1, AND($P7774&lt;&gt;"", $P7774&lt;&gt;"...", $P7774&lt;&gt;"입력오류"),
    IF(
        $U$18=1, AND($P7774&lt;&gt;"", $P7774&lt;&gt;"...", $P7774&lt;&gt;"입력오류", ISNUMBER(FIND(INDEX($T$2:$T$7,$U$1),$P7774))),
        IF(
            $U$17="기타", AND($P7774&lt;&gt;"", $P7774&lt;&gt;"...", $P7774&lt;&gt;"입력오류", NOT(ISNUMBER(FIND($T$21:$T$34,$P7774)))),
            AND($P7774&lt;&gt;"", $P7774&lt;&gt;"...", $P7774&lt;&gt;"입력오류", $T$19=$P7774)
        )
    )
)</f>
        <v>0</v>
      </c>
    </row>
    <row r="7775" spans="9:17">
      <c r="I7775">
        <f t="shared" si="364"/>
        <v>7774</v>
      </c>
      <c r="J7775" t="e">
        <f t="shared" si="365"/>
        <v>#N/A</v>
      </c>
      <c r="K7775" t="e">
        <f t="shared" si="363"/>
        <v>#N/A</v>
      </c>
      <c r="L7775" t="b">
        <f>COUNTIF($N$2:N7775, N7775)=1</f>
        <v>0</v>
      </c>
      <c r="M7775" s="37">
        <f>IF( $Q7775, MAX($M$1:M7774)+1, 0)</f>
        <v>0</v>
      </c>
      <c r="N7775" t="e" cm="1">
        <f t="array" ref="N7775">INDEX($A$9:$F$1048576, $J7775, $K7775 )</f>
        <v>#N/A</v>
      </c>
      <c r="O7775" t="e" cm="1">
        <f t="array" ref="O7775">INDEX($B$9:$F$1048576, $J7775, $K7775 )</f>
        <v>#N/A</v>
      </c>
      <c r="P7775" t="str" cm="1">
        <f t="array" ref="P7775">IF( $L7775, TRIM(_xll.IMDP("IR", $G$5&amp;$N7775, $G$6)), "" )</f>
        <v/>
      </c>
      <c r="Q7775" t="b" cm="1">
        <f t="array" ref="Q7775">IF(
    $U$1=1, AND($P7775&lt;&gt;"", $P7775&lt;&gt;"...", $P7775&lt;&gt;"입력오류"),
    IF(
        $U$18=1, AND($P7775&lt;&gt;"", $P7775&lt;&gt;"...", $P7775&lt;&gt;"입력오류", ISNUMBER(FIND(INDEX($T$2:$T$7,$U$1),$P7775))),
        IF(
            $U$17="기타", AND($P7775&lt;&gt;"", $P7775&lt;&gt;"...", $P7775&lt;&gt;"입력오류", NOT(ISNUMBER(FIND($T$21:$T$34,$P7775)))),
            AND($P7775&lt;&gt;"", $P7775&lt;&gt;"...", $P7775&lt;&gt;"입력오류", $T$19=$P7775)
        )
    )
)</f>
        <v>0</v>
      </c>
    </row>
    <row r="7776" spans="9:17">
      <c r="I7776">
        <f t="shared" si="364"/>
        <v>7775</v>
      </c>
      <c r="J7776" t="e">
        <f t="shared" si="365"/>
        <v>#N/A</v>
      </c>
      <c r="K7776" t="e">
        <f t="shared" si="363"/>
        <v>#N/A</v>
      </c>
      <c r="L7776" t="b">
        <f>COUNTIF($N$2:N7776, N7776)=1</f>
        <v>0</v>
      </c>
      <c r="M7776" s="37">
        <f>IF( $Q7776, MAX($M$1:M7775)+1, 0)</f>
        <v>0</v>
      </c>
      <c r="N7776" t="e" cm="1">
        <f t="array" ref="N7776">INDEX($A$9:$F$1048576, $J7776, $K7776 )</f>
        <v>#N/A</v>
      </c>
      <c r="O7776" t="e" cm="1">
        <f t="array" ref="O7776">INDEX($B$9:$F$1048576, $J7776, $K7776 )</f>
        <v>#N/A</v>
      </c>
      <c r="P7776" t="str" cm="1">
        <f t="array" ref="P7776">IF( $L7776, TRIM(_xll.IMDP("IR", $G$5&amp;$N7776, $G$6)), "" )</f>
        <v/>
      </c>
      <c r="Q7776" t="b" cm="1">
        <f t="array" ref="Q7776">IF(
    $U$1=1, AND($P7776&lt;&gt;"", $P7776&lt;&gt;"...", $P7776&lt;&gt;"입력오류"),
    IF(
        $U$18=1, AND($P7776&lt;&gt;"", $P7776&lt;&gt;"...", $P7776&lt;&gt;"입력오류", ISNUMBER(FIND(INDEX($T$2:$T$7,$U$1),$P7776))),
        IF(
            $U$17="기타", AND($P7776&lt;&gt;"", $P7776&lt;&gt;"...", $P7776&lt;&gt;"입력오류", NOT(ISNUMBER(FIND($T$21:$T$34,$P7776)))),
            AND($P7776&lt;&gt;"", $P7776&lt;&gt;"...", $P7776&lt;&gt;"입력오류", $T$19=$P7776)
        )
    )
)</f>
        <v>0</v>
      </c>
    </row>
    <row r="7777" spans="9:17">
      <c r="I7777">
        <f t="shared" si="364"/>
        <v>7776</v>
      </c>
      <c r="J7777" t="e">
        <f t="shared" si="365"/>
        <v>#N/A</v>
      </c>
      <c r="K7777" t="e">
        <f t="shared" si="363"/>
        <v>#N/A</v>
      </c>
      <c r="L7777" t="b">
        <f>COUNTIF($N$2:N7777, N7777)=1</f>
        <v>0</v>
      </c>
      <c r="M7777" s="37">
        <f>IF( $Q7777, MAX($M$1:M7776)+1, 0)</f>
        <v>0</v>
      </c>
      <c r="N7777" t="e" cm="1">
        <f t="array" ref="N7777">INDEX($A$9:$F$1048576, $J7777, $K7777 )</f>
        <v>#N/A</v>
      </c>
      <c r="O7777" t="e" cm="1">
        <f t="array" ref="O7777">INDEX($B$9:$F$1048576, $J7777, $K7777 )</f>
        <v>#N/A</v>
      </c>
      <c r="P7777" t="str" cm="1">
        <f t="array" ref="P7777">IF( $L7777, TRIM(_xll.IMDP("IR", $G$5&amp;$N7777, $G$6)), "" )</f>
        <v/>
      </c>
      <c r="Q7777" t="b" cm="1">
        <f t="array" ref="Q7777">IF(
    $U$1=1, AND($P7777&lt;&gt;"", $P7777&lt;&gt;"...", $P7777&lt;&gt;"입력오류"),
    IF(
        $U$18=1, AND($P7777&lt;&gt;"", $P7777&lt;&gt;"...", $P7777&lt;&gt;"입력오류", ISNUMBER(FIND(INDEX($T$2:$T$7,$U$1),$P7777))),
        IF(
            $U$17="기타", AND($P7777&lt;&gt;"", $P7777&lt;&gt;"...", $P7777&lt;&gt;"입력오류", NOT(ISNUMBER(FIND($T$21:$T$34,$P7777)))),
            AND($P7777&lt;&gt;"", $P7777&lt;&gt;"...", $P7777&lt;&gt;"입력오류", $T$19=$P7777)
        )
    )
)</f>
        <v>0</v>
      </c>
    </row>
    <row r="7778" spans="9:17">
      <c r="I7778">
        <f t="shared" si="364"/>
        <v>7777</v>
      </c>
      <c r="J7778" t="e">
        <f t="shared" si="365"/>
        <v>#N/A</v>
      </c>
      <c r="K7778" t="e">
        <f t="shared" si="363"/>
        <v>#N/A</v>
      </c>
      <c r="L7778" t="b">
        <f>COUNTIF($N$2:N7778, N7778)=1</f>
        <v>0</v>
      </c>
      <c r="M7778" s="37">
        <f>IF( $Q7778, MAX($M$1:M7777)+1, 0)</f>
        <v>0</v>
      </c>
      <c r="N7778" t="e" cm="1">
        <f t="array" ref="N7778">INDEX($A$9:$F$1048576, $J7778, $K7778 )</f>
        <v>#N/A</v>
      </c>
      <c r="O7778" t="e" cm="1">
        <f t="array" ref="O7778">INDEX($B$9:$F$1048576, $J7778, $K7778 )</f>
        <v>#N/A</v>
      </c>
      <c r="P7778" t="str" cm="1">
        <f t="array" ref="P7778">IF( $L7778, TRIM(_xll.IMDP("IR", $G$5&amp;$N7778, $G$6)), "" )</f>
        <v/>
      </c>
      <c r="Q7778" t="b" cm="1">
        <f t="array" ref="Q7778">IF(
    $U$1=1, AND($P7778&lt;&gt;"", $P7778&lt;&gt;"...", $P7778&lt;&gt;"입력오류"),
    IF(
        $U$18=1, AND($P7778&lt;&gt;"", $P7778&lt;&gt;"...", $P7778&lt;&gt;"입력오류", ISNUMBER(FIND(INDEX($T$2:$T$7,$U$1),$P7778))),
        IF(
            $U$17="기타", AND($P7778&lt;&gt;"", $P7778&lt;&gt;"...", $P7778&lt;&gt;"입력오류", NOT(ISNUMBER(FIND($T$21:$T$34,$P7778)))),
            AND($P7778&lt;&gt;"", $P7778&lt;&gt;"...", $P7778&lt;&gt;"입력오류", $T$19=$P7778)
        )
    )
)</f>
        <v>0</v>
      </c>
    </row>
    <row r="7779" spans="9:17">
      <c r="I7779">
        <f t="shared" si="364"/>
        <v>7778</v>
      </c>
      <c r="J7779" t="e">
        <f t="shared" si="365"/>
        <v>#N/A</v>
      </c>
      <c r="K7779" t="e">
        <f t="shared" si="363"/>
        <v>#N/A</v>
      </c>
      <c r="L7779" t="b">
        <f>COUNTIF($N$2:N7779, N7779)=1</f>
        <v>0</v>
      </c>
      <c r="M7779" s="37">
        <f>IF( $Q7779, MAX($M$1:M7778)+1, 0)</f>
        <v>0</v>
      </c>
      <c r="N7779" t="e" cm="1">
        <f t="array" ref="N7779">INDEX($A$9:$F$1048576, $J7779, $K7779 )</f>
        <v>#N/A</v>
      </c>
      <c r="O7779" t="e" cm="1">
        <f t="array" ref="O7779">INDEX($B$9:$F$1048576, $J7779, $K7779 )</f>
        <v>#N/A</v>
      </c>
      <c r="P7779" t="str" cm="1">
        <f t="array" ref="P7779">IF( $L7779, TRIM(_xll.IMDP("IR", $G$5&amp;$N7779, $G$6)), "" )</f>
        <v/>
      </c>
      <c r="Q7779" t="b" cm="1">
        <f t="array" ref="Q7779">IF(
    $U$1=1, AND($P7779&lt;&gt;"", $P7779&lt;&gt;"...", $P7779&lt;&gt;"입력오류"),
    IF(
        $U$18=1, AND($P7779&lt;&gt;"", $P7779&lt;&gt;"...", $P7779&lt;&gt;"입력오류", ISNUMBER(FIND(INDEX($T$2:$T$7,$U$1),$P7779))),
        IF(
            $U$17="기타", AND($P7779&lt;&gt;"", $P7779&lt;&gt;"...", $P7779&lt;&gt;"입력오류", NOT(ISNUMBER(FIND($T$21:$T$34,$P7779)))),
            AND($P7779&lt;&gt;"", $P7779&lt;&gt;"...", $P7779&lt;&gt;"입력오류", $T$19=$P7779)
        )
    )
)</f>
        <v>0</v>
      </c>
    </row>
    <row r="7780" spans="9:17">
      <c r="I7780">
        <f t="shared" si="364"/>
        <v>7779</v>
      </c>
      <c r="J7780" t="e">
        <f t="shared" si="365"/>
        <v>#N/A</v>
      </c>
      <c r="K7780" t="e">
        <f t="shared" si="363"/>
        <v>#N/A</v>
      </c>
      <c r="L7780" t="b">
        <f>COUNTIF($N$2:N7780, N7780)=1</f>
        <v>0</v>
      </c>
      <c r="M7780" s="37">
        <f>IF( $Q7780, MAX($M$1:M7779)+1, 0)</f>
        <v>0</v>
      </c>
      <c r="N7780" t="e" cm="1">
        <f t="array" ref="N7780">INDEX($A$9:$F$1048576, $J7780, $K7780 )</f>
        <v>#N/A</v>
      </c>
      <c r="O7780" t="e" cm="1">
        <f t="array" ref="O7780">INDEX($B$9:$F$1048576, $J7780, $K7780 )</f>
        <v>#N/A</v>
      </c>
      <c r="P7780" t="str" cm="1">
        <f t="array" ref="P7780">IF( $L7780, TRIM(_xll.IMDP("IR", $G$5&amp;$N7780, $G$6)), "" )</f>
        <v/>
      </c>
      <c r="Q7780" t="b" cm="1">
        <f t="array" ref="Q7780">IF(
    $U$1=1, AND($P7780&lt;&gt;"", $P7780&lt;&gt;"...", $P7780&lt;&gt;"입력오류"),
    IF(
        $U$18=1, AND($P7780&lt;&gt;"", $P7780&lt;&gt;"...", $P7780&lt;&gt;"입력오류", ISNUMBER(FIND(INDEX($T$2:$T$7,$U$1),$P7780))),
        IF(
            $U$17="기타", AND($P7780&lt;&gt;"", $P7780&lt;&gt;"...", $P7780&lt;&gt;"입력오류", NOT(ISNUMBER(FIND($T$21:$T$34,$P7780)))),
            AND($P7780&lt;&gt;"", $P7780&lt;&gt;"...", $P7780&lt;&gt;"입력오류", $T$19=$P7780)
        )
    )
)</f>
        <v>0</v>
      </c>
    </row>
    <row r="7781" spans="9:17">
      <c r="I7781">
        <f t="shared" si="364"/>
        <v>7780</v>
      </c>
      <c r="J7781" t="e">
        <f t="shared" si="365"/>
        <v>#N/A</v>
      </c>
      <c r="K7781" t="e">
        <f t="shared" si="363"/>
        <v>#N/A</v>
      </c>
      <c r="L7781" t="b">
        <f>COUNTIF($N$2:N7781, N7781)=1</f>
        <v>0</v>
      </c>
      <c r="M7781" s="37">
        <f>IF( $Q7781, MAX($M$1:M7780)+1, 0)</f>
        <v>0</v>
      </c>
      <c r="N7781" t="e" cm="1">
        <f t="array" ref="N7781">INDEX($A$9:$F$1048576, $J7781, $K7781 )</f>
        <v>#N/A</v>
      </c>
      <c r="O7781" t="e" cm="1">
        <f t="array" ref="O7781">INDEX($B$9:$F$1048576, $J7781, $K7781 )</f>
        <v>#N/A</v>
      </c>
      <c r="P7781" t="str" cm="1">
        <f t="array" ref="P7781">IF( $L7781, TRIM(_xll.IMDP("IR", $G$5&amp;$N7781, $G$6)), "" )</f>
        <v/>
      </c>
      <c r="Q7781" t="b" cm="1">
        <f t="array" ref="Q7781">IF(
    $U$1=1, AND($P7781&lt;&gt;"", $P7781&lt;&gt;"...", $P7781&lt;&gt;"입력오류"),
    IF(
        $U$18=1, AND($P7781&lt;&gt;"", $P7781&lt;&gt;"...", $P7781&lt;&gt;"입력오류", ISNUMBER(FIND(INDEX($T$2:$T$7,$U$1),$P7781))),
        IF(
            $U$17="기타", AND($P7781&lt;&gt;"", $P7781&lt;&gt;"...", $P7781&lt;&gt;"입력오류", NOT(ISNUMBER(FIND($T$21:$T$34,$P7781)))),
            AND($P7781&lt;&gt;"", $P7781&lt;&gt;"...", $P7781&lt;&gt;"입력오류", $T$19=$P7781)
        )
    )
)</f>
        <v>0</v>
      </c>
    </row>
    <row r="7782" spans="9:17">
      <c r="I7782">
        <f t="shared" si="364"/>
        <v>7781</v>
      </c>
      <c r="J7782" t="e">
        <f t="shared" si="365"/>
        <v>#N/A</v>
      </c>
      <c r="K7782" t="e">
        <f t="shared" si="363"/>
        <v>#N/A</v>
      </c>
      <c r="L7782" t="b">
        <f>COUNTIF($N$2:N7782, N7782)=1</f>
        <v>0</v>
      </c>
      <c r="M7782" s="37">
        <f>IF( $Q7782, MAX($M$1:M7781)+1, 0)</f>
        <v>0</v>
      </c>
      <c r="N7782" t="e" cm="1">
        <f t="array" ref="N7782">INDEX($A$9:$F$1048576, $J7782, $K7782 )</f>
        <v>#N/A</v>
      </c>
      <c r="O7782" t="e" cm="1">
        <f t="array" ref="O7782">INDEX($B$9:$F$1048576, $J7782, $K7782 )</f>
        <v>#N/A</v>
      </c>
      <c r="P7782" t="str" cm="1">
        <f t="array" ref="P7782">IF( $L7782, TRIM(_xll.IMDP("IR", $G$5&amp;$N7782, $G$6)), "" )</f>
        <v/>
      </c>
      <c r="Q7782" t="b" cm="1">
        <f t="array" ref="Q7782">IF(
    $U$1=1, AND($P7782&lt;&gt;"", $P7782&lt;&gt;"...", $P7782&lt;&gt;"입력오류"),
    IF(
        $U$18=1, AND($P7782&lt;&gt;"", $P7782&lt;&gt;"...", $P7782&lt;&gt;"입력오류", ISNUMBER(FIND(INDEX($T$2:$T$7,$U$1),$P7782))),
        IF(
            $U$17="기타", AND($P7782&lt;&gt;"", $P7782&lt;&gt;"...", $P7782&lt;&gt;"입력오류", NOT(ISNUMBER(FIND($T$21:$T$34,$P7782)))),
            AND($P7782&lt;&gt;"", $P7782&lt;&gt;"...", $P7782&lt;&gt;"입력오류", $T$19=$P7782)
        )
    )
)</f>
        <v>0</v>
      </c>
    </row>
    <row r="7783" spans="9:17">
      <c r="I7783">
        <f t="shared" si="364"/>
        <v>7782</v>
      </c>
      <c r="J7783" t="e">
        <f t="shared" si="365"/>
        <v>#N/A</v>
      </c>
      <c r="K7783" t="e">
        <f t="shared" si="363"/>
        <v>#N/A</v>
      </c>
      <c r="L7783" t="b">
        <f>COUNTIF($N$2:N7783, N7783)=1</f>
        <v>0</v>
      </c>
      <c r="M7783" s="37">
        <f>IF( $Q7783, MAX($M$1:M7782)+1, 0)</f>
        <v>0</v>
      </c>
      <c r="N7783" t="e" cm="1">
        <f t="array" ref="N7783">INDEX($A$9:$F$1048576, $J7783, $K7783 )</f>
        <v>#N/A</v>
      </c>
      <c r="O7783" t="e" cm="1">
        <f t="array" ref="O7783">INDEX($B$9:$F$1048576, $J7783, $K7783 )</f>
        <v>#N/A</v>
      </c>
      <c r="P7783" t="str" cm="1">
        <f t="array" ref="P7783">IF( $L7783, TRIM(_xll.IMDP("IR", $G$5&amp;$N7783, $G$6)), "" )</f>
        <v/>
      </c>
      <c r="Q7783" t="b" cm="1">
        <f t="array" ref="Q7783">IF(
    $U$1=1, AND($P7783&lt;&gt;"", $P7783&lt;&gt;"...", $P7783&lt;&gt;"입력오류"),
    IF(
        $U$18=1, AND($P7783&lt;&gt;"", $P7783&lt;&gt;"...", $P7783&lt;&gt;"입력오류", ISNUMBER(FIND(INDEX($T$2:$T$7,$U$1),$P7783))),
        IF(
            $U$17="기타", AND($P7783&lt;&gt;"", $P7783&lt;&gt;"...", $P7783&lt;&gt;"입력오류", NOT(ISNUMBER(FIND($T$21:$T$34,$P7783)))),
            AND($P7783&lt;&gt;"", $P7783&lt;&gt;"...", $P7783&lt;&gt;"입력오류", $T$19=$P7783)
        )
    )
)</f>
        <v>0</v>
      </c>
    </row>
    <row r="7784" spans="9:17">
      <c r="I7784">
        <f t="shared" si="364"/>
        <v>7783</v>
      </c>
      <c r="J7784" t="e">
        <f t="shared" si="365"/>
        <v>#N/A</v>
      </c>
      <c r="K7784" t="e">
        <f t="shared" si="363"/>
        <v>#N/A</v>
      </c>
      <c r="L7784" t="b">
        <f>COUNTIF($N$2:N7784, N7784)=1</f>
        <v>0</v>
      </c>
      <c r="M7784" s="37">
        <f>IF( $Q7784, MAX($M$1:M7783)+1, 0)</f>
        <v>0</v>
      </c>
      <c r="N7784" t="e" cm="1">
        <f t="array" ref="N7784">INDEX($A$9:$F$1048576, $J7784, $K7784 )</f>
        <v>#N/A</v>
      </c>
      <c r="O7784" t="e" cm="1">
        <f t="array" ref="O7784">INDEX($B$9:$F$1048576, $J7784, $K7784 )</f>
        <v>#N/A</v>
      </c>
      <c r="P7784" t="str" cm="1">
        <f t="array" ref="P7784">IF( $L7784, TRIM(_xll.IMDP("IR", $G$5&amp;$N7784, $G$6)), "" )</f>
        <v/>
      </c>
      <c r="Q7784" t="b" cm="1">
        <f t="array" ref="Q7784">IF(
    $U$1=1, AND($P7784&lt;&gt;"", $P7784&lt;&gt;"...", $P7784&lt;&gt;"입력오류"),
    IF(
        $U$18=1, AND($P7784&lt;&gt;"", $P7784&lt;&gt;"...", $P7784&lt;&gt;"입력오류", ISNUMBER(FIND(INDEX($T$2:$T$7,$U$1),$P7784))),
        IF(
            $U$17="기타", AND($P7784&lt;&gt;"", $P7784&lt;&gt;"...", $P7784&lt;&gt;"입력오류", NOT(ISNUMBER(FIND($T$21:$T$34,$P7784)))),
            AND($P7784&lt;&gt;"", $P7784&lt;&gt;"...", $P7784&lt;&gt;"입력오류", $T$19=$P7784)
        )
    )
)</f>
        <v>0</v>
      </c>
    </row>
    <row r="7785" spans="9:17">
      <c r="I7785">
        <f t="shared" si="364"/>
        <v>7784</v>
      </c>
      <c r="J7785" t="e">
        <f t="shared" si="365"/>
        <v>#N/A</v>
      </c>
      <c r="K7785" t="e">
        <f t="shared" si="363"/>
        <v>#N/A</v>
      </c>
      <c r="L7785" t="b">
        <f>COUNTIF($N$2:N7785, N7785)=1</f>
        <v>0</v>
      </c>
      <c r="M7785" s="37">
        <f>IF( $Q7785, MAX($M$1:M7784)+1, 0)</f>
        <v>0</v>
      </c>
      <c r="N7785" t="e" cm="1">
        <f t="array" ref="N7785">INDEX($A$9:$F$1048576, $J7785, $K7785 )</f>
        <v>#N/A</v>
      </c>
      <c r="O7785" t="e" cm="1">
        <f t="array" ref="O7785">INDEX($B$9:$F$1048576, $J7785, $K7785 )</f>
        <v>#N/A</v>
      </c>
      <c r="P7785" t="str" cm="1">
        <f t="array" ref="P7785">IF( $L7785, TRIM(_xll.IMDP("IR", $G$5&amp;$N7785, $G$6)), "" )</f>
        <v/>
      </c>
      <c r="Q7785" t="b" cm="1">
        <f t="array" ref="Q7785">IF(
    $U$1=1, AND($P7785&lt;&gt;"", $P7785&lt;&gt;"...", $P7785&lt;&gt;"입력오류"),
    IF(
        $U$18=1, AND($P7785&lt;&gt;"", $P7785&lt;&gt;"...", $P7785&lt;&gt;"입력오류", ISNUMBER(FIND(INDEX($T$2:$T$7,$U$1),$P7785))),
        IF(
            $U$17="기타", AND($P7785&lt;&gt;"", $P7785&lt;&gt;"...", $P7785&lt;&gt;"입력오류", NOT(ISNUMBER(FIND($T$21:$T$34,$P7785)))),
            AND($P7785&lt;&gt;"", $P7785&lt;&gt;"...", $P7785&lt;&gt;"입력오류", $T$19=$P7785)
        )
    )
)</f>
        <v>0</v>
      </c>
    </row>
    <row r="7786" spans="9:17">
      <c r="I7786">
        <f t="shared" si="364"/>
        <v>7785</v>
      </c>
      <c r="J7786" t="e">
        <f t="shared" si="365"/>
        <v>#N/A</v>
      </c>
      <c r="K7786" t="e">
        <f t="shared" si="363"/>
        <v>#N/A</v>
      </c>
      <c r="L7786" t="b">
        <f>COUNTIF($N$2:N7786, N7786)=1</f>
        <v>0</v>
      </c>
      <c r="M7786" s="37">
        <f>IF( $Q7786, MAX($M$1:M7785)+1, 0)</f>
        <v>0</v>
      </c>
      <c r="N7786" t="e" cm="1">
        <f t="array" ref="N7786">INDEX($A$9:$F$1048576, $J7786, $K7786 )</f>
        <v>#N/A</v>
      </c>
      <c r="O7786" t="e" cm="1">
        <f t="array" ref="O7786">INDEX($B$9:$F$1048576, $J7786, $K7786 )</f>
        <v>#N/A</v>
      </c>
      <c r="P7786" t="str" cm="1">
        <f t="array" ref="P7786">IF( $L7786, TRIM(_xll.IMDP("IR", $G$5&amp;$N7786, $G$6)), "" )</f>
        <v/>
      </c>
      <c r="Q7786" t="b" cm="1">
        <f t="array" ref="Q7786">IF(
    $U$1=1, AND($P7786&lt;&gt;"", $P7786&lt;&gt;"...", $P7786&lt;&gt;"입력오류"),
    IF(
        $U$18=1, AND($P7786&lt;&gt;"", $P7786&lt;&gt;"...", $P7786&lt;&gt;"입력오류", ISNUMBER(FIND(INDEX($T$2:$T$7,$U$1),$P7786))),
        IF(
            $U$17="기타", AND($P7786&lt;&gt;"", $P7786&lt;&gt;"...", $P7786&lt;&gt;"입력오류", NOT(ISNUMBER(FIND($T$21:$T$34,$P7786)))),
            AND($P7786&lt;&gt;"", $P7786&lt;&gt;"...", $P7786&lt;&gt;"입력오류", $T$19=$P7786)
        )
    )
)</f>
        <v>0</v>
      </c>
    </row>
    <row r="7787" spans="9:17">
      <c r="I7787">
        <f t="shared" si="364"/>
        <v>7786</v>
      </c>
      <c r="J7787" t="e">
        <f t="shared" si="365"/>
        <v>#N/A</v>
      </c>
      <c r="K7787" t="e">
        <f t="shared" si="363"/>
        <v>#N/A</v>
      </c>
      <c r="L7787" t="b">
        <f>COUNTIF($N$2:N7787, N7787)=1</f>
        <v>0</v>
      </c>
      <c r="M7787" s="37">
        <f>IF( $Q7787, MAX($M$1:M7786)+1, 0)</f>
        <v>0</v>
      </c>
      <c r="N7787" t="e" cm="1">
        <f t="array" ref="N7787">INDEX($A$9:$F$1048576, $J7787, $K7787 )</f>
        <v>#N/A</v>
      </c>
      <c r="O7787" t="e" cm="1">
        <f t="array" ref="O7787">INDEX($B$9:$F$1048576, $J7787, $K7787 )</f>
        <v>#N/A</v>
      </c>
      <c r="P7787" t="str" cm="1">
        <f t="array" ref="P7787">IF( $L7787, TRIM(_xll.IMDP("IR", $G$5&amp;$N7787, $G$6)), "" )</f>
        <v/>
      </c>
      <c r="Q7787" t="b" cm="1">
        <f t="array" ref="Q7787">IF(
    $U$1=1, AND($P7787&lt;&gt;"", $P7787&lt;&gt;"...", $P7787&lt;&gt;"입력오류"),
    IF(
        $U$18=1, AND($P7787&lt;&gt;"", $P7787&lt;&gt;"...", $P7787&lt;&gt;"입력오류", ISNUMBER(FIND(INDEX($T$2:$T$7,$U$1),$P7787))),
        IF(
            $U$17="기타", AND($P7787&lt;&gt;"", $P7787&lt;&gt;"...", $P7787&lt;&gt;"입력오류", NOT(ISNUMBER(FIND($T$21:$T$34,$P7787)))),
            AND($P7787&lt;&gt;"", $P7787&lt;&gt;"...", $P7787&lt;&gt;"입력오류", $T$19=$P7787)
        )
    )
)</f>
        <v>0</v>
      </c>
    </row>
    <row r="7788" spans="9:17">
      <c r="I7788">
        <f t="shared" si="364"/>
        <v>7787</v>
      </c>
      <c r="J7788" t="e">
        <f t="shared" si="365"/>
        <v>#N/A</v>
      </c>
      <c r="K7788" t="e">
        <f t="shared" si="363"/>
        <v>#N/A</v>
      </c>
      <c r="L7788" t="b">
        <f>COUNTIF($N$2:N7788, N7788)=1</f>
        <v>0</v>
      </c>
      <c r="M7788" s="37">
        <f>IF( $Q7788, MAX($M$1:M7787)+1, 0)</f>
        <v>0</v>
      </c>
      <c r="N7788" t="e" cm="1">
        <f t="array" ref="N7788">INDEX($A$9:$F$1048576, $J7788, $K7788 )</f>
        <v>#N/A</v>
      </c>
      <c r="O7788" t="e" cm="1">
        <f t="array" ref="O7788">INDEX($B$9:$F$1048576, $J7788, $K7788 )</f>
        <v>#N/A</v>
      </c>
      <c r="P7788" t="str" cm="1">
        <f t="array" ref="P7788">IF( $L7788, TRIM(_xll.IMDP("IR", $G$5&amp;$N7788, $G$6)), "" )</f>
        <v/>
      </c>
      <c r="Q7788" t="b" cm="1">
        <f t="array" ref="Q7788">IF(
    $U$1=1, AND($P7788&lt;&gt;"", $P7788&lt;&gt;"...", $P7788&lt;&gt;"입력오류"),
    IF(
        $U$18=1, AND($P7788&lt;&gt;"", $P7788&lt;&gt;"...", $P7788&lt;&gt;"입력오류", ISNUMBER(FIND(INDEX($T$2:$T$7,$U$1),$P7788))),
        IF(
            $U$17="기타", AND($P7788&lt;&gt;"", $P7788&lt;&gt;"...", $P7788&lt;&gt;"입력오류", NOT(ISNUMBER(FIND($T$21:$T$34,$P7788)))),
            AND($P7788&lt;&gt;"", $P7788&lt;&gt;"...", $P7788&lt;&gt;"입력오류", $T$19=$P7788)
        )
    )
)</f>
        <v>0</v>
      </c>
    </row>
    <row r="7789" spans="9:17">
      <c r="I7789">
        <f t="shared" si="364"/>
        <v>7788</v>
      </c>
      <c r="J7789" t="e">
        <f t="shared" si="365"/>
        <v>#N/A</v>
      </c>
      <c r="K7789" t="e">
        <f t="shared" si="363"/>
        <v>#N/A</v>
      </c>
      <c r="L7789" t="b">
        <f>COUNTIF($N$2:N7789, N7789)=1</f>
        <v>0</v>
      </c>
      <c r="M7789" s="37">
        <f>IF( $Q7789, MAX($M$1:M7788)+1, 0)</f>
        <v>0</v>
      </c>
      <c r="N7789" t="e" cm="1">
        <f t="array" ref="N7789">INDEX($A$9:$F$1048576, $J7789, $K7789 )</f>
        <v>#N/A</v>
      </c>
      <c r="O7789" t="e" cm="1">
        <f t="array" ref="O7789">INDEX($B$9:$F$1048576, $J7789, $K7789 )</f>
        <v>#N/A</v>
      </c>
      <c r="P7789" t="str" cm="1">
        <f t="array" ref="P7789">IF( $L7789, TRIM(_xll.IMDP("IR", $G$5&amp;$N7789, $G$6)), "" )</f>
        <v/>
      </c>
      <c r="Q7789" t="b" cm="1">
        <f t="array" ref="Q7789">IF(
    $U$1=1, AND($P7789&lt;&gt;"", $P7789&lt;&gt;"...", $P7789&lt;&gt;"입력오류"),
    IF(
        $U$18=1, AND($P7789&lt;&gt;"", $P7789&lt;&gt;"...", $P7789&lt;&gt;"입력오류", ISNUMBER(FIND(INDEX($T$2:$T$7,$U$1),$P7789))),
        IF(
            $U$17="기타", AND($P7789&lt;&gt;"", $P7789&lt;&gt;"...", $P7789&lt;&gt;"입력오류", NOT(ISNUMBER(FIND($T$21:$T$34,$P7789)))),
            AND($P7789&lt;&gt;"", $P7789&lt;&gt;"...", $P7789&lt;&gt;"입력오류", $T$19=$P7789)
        )
    )
)</f>
        <v>0</v>
      </c>
    </row>
    <row r="7790" spans="9:17">
      <c r="I7790">
        <f t="shared" si="364"/>
        <v>7789</v>
      </c>
      <c r="J7790" t="e">
        <f t="shared" si="365"/>
        <v>#N/A</v>
      </c>
      <c r="K7790" t="e">
        <f t="shared" si="363"/>
        <v>#N/A</v>
      </c>
      <c r="L7790" t="b">
        <f>COUNTIF($N$2:N7790, N7790)=1</f>
        <v>0</v>
      </c>
      <c r="M7790" s="37">
        <f>IF( $Q7790, MAX($M$1:M7789)+1, 0)</f>
        <v>0</v>
      </c>
      <c r="N7790" t="e" cm="1">
        <f t="array" ref="N7790">INDEX($A$9:$F$1048576, $J7790, $K7790 )</f>
        <v>#N/A</v>
      </c>
      <c r="O7790" t="e" cm="1">
        <f t="array" ref="O7790">INDEX($B$9:$F$1048576, $J7790, $K7790 )</f>
        <v>#N/A</v>
      </c>
      <c r="P7790" t="str" cm="1">
        <f t="array" ref="P7790">IF( $L7790, TRIM(_xll.IMDP("IR", $G$5&amp;$N7790, $G$6)), "" )</f>
        <v/>
      </c>
      <c r="Q7790" t="b" cm="1">
        <f t="array" ref="Q7790">IF(
    $U$1=1, AND($P7790&lt;&gt;"", $P7790&lt;&gt;"...", $P7790&lt;&gt;"입력오류"),
    IF(
        $U$18=1, AND($P7790&lt;&gt;"", $P7790&lt;&gt;"...", $P7790&lt;&gt;"입력오류", ISNUMBER(FIND(INDEX($T$2:$T$7,$U$1),$P7790))),
        IF(
            $U$17="기타", AND($P7790&lt;&gt;"", $P7790&lt;&gt;"...", $P7790&lt;&gt;"입력오류", NOT(ISNUMBER(FIND($T$21:$T$34,$P7790)))),
            AND($P7790&lt;&gt;"", $P7790&lt;&gt;"...", $P7790&lt;&gt;"입력오류", $T$19=$P7790)
        )
    )
)</f>
        <v>0</v>
      </c>
    </row>
    <row r="7791" spans="9:17">
      <c r="I7791">
        <f t="shared" si="364"/>
        <v>7790</v>
      </c>
      <c r="J7791" t="e">
        <f t="shared" si="365"/>
        <v>#N/A</v>
      </c>
      <c r="K7791" t="e">
        <f t="shared" si="363"/>
        <v>#N/A</v>
      </c>
      <c r="L7791" t="b">
        <f>COUNTIF($N$2:N7791, N7791)=1</f>
        <v>0</v>
      </c>
      <c r="M7791" s="37">
        <f>IF( $Q7791, MAX($M$1:M7790)+1, 0)</f>
        <v>0</v>
      </c>
      <c r="N7791" t="e" cm="1">
        <f t="array" ref="N7791">INDEX($A$9:$F$1048576, $J7791, $K7791 )</f>
        <v>#N/A</v>
      </c>
      <c r="O7791" t="e" cm="1">
        <f t="array" ref="O7791">INDEX($B$9:$F$1048576, $J7791, $K7791 )</f>
        <v>#N/A</v>
      </c>
      <c r="P7791" t="str" cm="1">
        <f t="array" ref="P7791">IF( $L7791, TRIM(_xll.IMDP("IR", $G$5&amp;$N7791, $G$6)), "" )</f>
        <v/>
      </c>
      <c r="Q7791" t="b" cm="1">
        <f t="array" ref="Q7791">IF(
    $U$1=1, AND($P7791&lt;&gt;"", $P7791&lt;&gt;"...", $P7791&lt;&gt;"입력오류"),
    IF(
        $U$18=1, AND($P7791&lt;&gt;"", $P7791&lt;&gt;"...", $P7791&lt;&gt;"입력오류", ISNUMBER(FIND(INDEX($T$2:$T$7,$U$1),$P7791))),
        IF(
            $U$17="기타", AND($P7791&lt;&gt;"", $P7791&lt;&gt;"...", $P7791&lt;&gt;"입력오류", NOT(ISNUMBER(FIND($T$21:$T$34,$P7791)))),
            AND($P7791&lt;&gt;"", $P7791&lt;&gt;"...", $P7791&lt;&gt;"입력오류", $T$19=$P7791)
        )
    )
)</f>
        <v>0</v>
      </c>
    </row>
    <row r="7792" spans="9:17">
      <c r="I7792">
        <f t="shared" si="364"/>
        <v>7791</v>
      </c>
      <c r="J7792" t="e">
        <f t="shared" si="365"/>
        <v>#N/A</v>
      </c>
      <c r="K7792" t="e">
        <f t="shared" si="363"/>
        <v>#N/A</v>
      </c>
      <c r="L7792" t="b">
        <f>COUNTIF($N$2:N7792, N7792)=1</f>
        <v>0</v>
      </c>
      <c r="M7792" s="37">
        <f>IF( $Q7792, MAX($M$1:M7791)+1, 0)</f>
        <v>0</v>
      </c>
      <c r="N7792" t="e" cm="1">
        <f t="array" ref="N7792">INDEX($A$9:$F$1048576, $J7792, $K7792 )</f>
        <v>#N/A</v>
      </c>
      <c r="O7792" t="e" cm="1">
        <f t="array" ref="O7792">INDEX($B$9:$F$1048576, $J7792, $K7792 )</f>
        <v>#N/A</v>
      </c>
      <c r="P7792" t="str" cm="1">
        <f t="array" ref="P7792">IF( $L7792, TRIM(_xll.IMDP("IR", $G$5&amp;$N7792, $G$6)), "" )</f>
        <v/>
      </c>
      <c r="Q7792" t="b" cm="1">
        <f t="array" ref="Q7792">IF(
    $U$1=1, AND($P7792&lt;&gt;"", $P7792&lt;&gt;"...", $P7792&lt;&gt;"입력오류"),
    IF(
        $U$18=1, AND($P7792&lt;&gt;"", $P7792&lt;&gt;"...", $P7792&lt;&gt;"입력오류", ISNUMBER(FIND(INDEX($T$2:$T$7,$U$1),$P7792))),
        IF(
            $U$17="기타", AND($P7792&lt;&gt;"", $P7792&lt;&gt;"...", $P7792&lt;&gt;"입력오류", NOT(ISNUMBER(FIND($T$21:$T$34,$P7792)))),
            AND($P7792&lt;&gt;"", $P7792&lt;&gt;"...", $P7792&lt;&gt;"입력오류", $T$19=$P7792)
        )
    )
)</f>
        <v>0</v>
      </c>
    </row>
    <row r="7793" spans="9:17">
      <c r="I7793">
        <f t="shared" si="364"/>
        <v>7792</v>
      </c>
      <c r="J7793" t="e">
        <f t="shared" si="365"/>
        <v>#N/A</v>
      </c>
      <c r="K7793" t="e">
        <f t="shared" si="363"/>
        <v>#N/A</v>
      </c>
      <c r="L7793" t="b">
        <f>COUNTIF($N$2:N7793, N7793)=1</f>
        <v>0</v>
      </c>
      <c r="M7793" s="37">
        <f>IF( $Q7793, MAX($M$1:M7792)+1, 0)</f>
        <v>0</v>
      </c>
      <c r="N7793" t="e" cm="1">
        <f t="array" ref="N7793">INDEX($A$9:$F$1048576, $J7793, $K7793 )</f>
        <v>#N/A</v>
      </c>
      <c r="O7793" t="e" cm="1">
        <f t="array" ref="O7793">INDEX($B$9:$F$1048576, $J7793, $K7793 )</f>
        <v>#N/A</v>
      </c>
      <c r="P7793" t="str" cm="1">
        <f t="array" ref="P7793">IF( $L7793, TRIM(_xll.IMDP("IR", $G$5&amp;$N7793, $G$6)), "" )</f>
        <v/>
      </c>
      <c r="Q7793" t="b" cm="1">
        <f t="array" ref="Q7793">IF(
    $U$1=1, AND($P7793&lt;&gt;"", $P7793&lt;&gt;"...", $P7793&lt;&gt;"입력오류"),
    IF(
        $U$18=1, AND($P7793&lt;&gt;"", $P7793&lt;&gt;"...", $P7793&lt;&gt;"입력오류", ISNUMBER(FIND(INDEX($T$2:$T$7,$U$1),$P7793))),
        IF(
            $U$17="기타", AND($P7793&lt;&gt;"", $P7793&lt;&gt;"...", $P7793&lt;&gt;"입력오류", NOT(ISNUMBER(FIND($T$21:$T$34,$P7793)))),
            AND($P7793&lt;&gt;"", $P7793&lt;&gt;"...", $P7793&lt;&gt;"입력오류", $T$19=$P7793)
        )
    )
)</f>
        <v>0</v>
      </c>
    </row>
    <row r="7794" spans="9:17">
      <c r="I7794">
        <f t="shared" si="364"/>
        <v>7793</v>
      </c>
      <c r="J7794" t="e">
        <f t="shared" si="365"/>
        <v>#N/A</v>
      </c>
      <c r="K7794" t="e">
        <f t="shared" si="363"/>
        <v>#N/A</v>
      </c>
      <c r="L7794" t="b">
        <f>COUNTIF($N$2:N7794, N7794)=1</f>
        <v>0</v>
      </c>
      <c r="M7794" s="37">
        <f>IF( $Q7794, MAX($M$1:M7793)+1, 0)</f>
        <v>0</v>
      </c>
      <c r="N7794" t="e" cm="1">
        <f t="array" ref="N7794">INDEX($A$9:$F$1048576, $J7794, $K7794 )</f>
        <v>#N/A</v>
      </c>
      <c r="O7794" t="e" cm="1">
        <f t="array" ref="O7794">INDEX($B$9:$F$1048576, $J7794, $K7794 )</f>
        <v>#N/A</v>
      </c>
      <c r="P7794" t="str" cm="1">
        <f t="array" ref="P7794">IF( $L7794, TRIM(_xll.IMDP("IR", $G$5&amp;$N7794, $G$6)), "" )</f>
        <v/>
      </c>
      <c r="Q7794" t="b" cm="1">
        <f t="array" ref="Q7794">IF(
    $U$1=1, AND($P7794&lt;&gt;"", $P7794&lt;&gt;"...", $P7794&lt;&gt;"입력오류"),
    IF(
        $U$18=1, AND($P7794&lt;&gt;"", $P7794&lt;&gt;"...", $P7794&lt;&gt;"입력오류", ISNUMBER(FIND(INDEX($T$2:$T$7,$U$1),$P7794))),
        IF(
            $U$17="기타", AND($P7794&lt;&gt;"", $P7794&lt;&gt;"...", $P7794&lt;&gt;"입력오류", NOT(ISNUMBER(FIND($T$21:$T$34,$P7794)))),
            AND($P7794&lt;&gt;"", $P7794&lt;&gt;"...", $P7794&lt;&gt;"입력오류", $T$19=$P7794)
        )
    )
)</f>
        <v>0</v>
      </c>
    </row>
    <row r="7795" spans="9:17">
      <c r="I7795">
        <f t="shared" si="364"/>
        <v>7794</v>
      </c>
      <c r="J7795" t="e">
        <f t="shared" si="365"/>
        <v>#N/A</v>
      </c>
      <c r="K7795" t="e">
        <f t="shared" si="363"/>
        <v>#N/A</v>
      </c>
      <c r="L7795" t="b">
        <f>COUNTIF($N$2:N7795, N7795)=1</f>
        <v>0</v>
      </c>
      <c r="M7795" s="37">
        <f>IF( $Q7795, MAX($M$1:M7794)+1, 0)</f>
        <v>0</v>
      </c>
      <c r="N7795" t="e" cm="1">
        <f t="array" ref="N7795">INDEX($A$9:$F$1048576, $J7795, $K7795 )</f>
        <v>#N/A</v>
      </c>
      <c r="O7795" t="e" cm="1">
        <f t="array" ref="O7795">INDEX($B$9:$F$1048576, $J7795, $K7795 )</f>
        <v>#N/A</v>
      </c>
      <c r="P7795" t="str" cm="1">
        <f t="array" ref="P7795">IF( $L7795, TRIM(_xll.IMDP("IR", $G$5&amp;$N7795, $G$6)), "" )</f>
        <v/>
      </c>
      <c r="Q7795" t="b" cm="1">
        <f t="array" ref="Q7795">IF(
    $U$1=1, AND($P7795&lt;&gt;"", $P7795&lt;&gt;"...", $P7795&lt;&gt;"입력오류"),
    IF(
        $U$18=1, AND($P7795&lt;&gt;"", $P7795&lt;&gt;"...", $P7795&lt;&gt;"입력오류", ISNUMBER(FIND(INDEX($T$2:$T$7,$U$1),$P7795))),
        IF(
            $U$17="기타", AND($P7795&lt;&gt;"", $P7795&lt;&gt;"...", $P7795&lt;&gt;"입력오류", NOT(ISNUMBER(FIND($T$21:$T$34,$P7795)))),
            AND($P7795&lt;&gt;"", $P7795&lt;&gt;"...", $P7795&lt;&gt;"입력오류", $T$19=$P7795)
        )
    )
)</f>
        <v>0</v>
      </c>
    </row>
    <row r="7796" spans="9:17">
      <c r="I7796">
        <f t="shared" si="364"/>
        <v>7795</v>
      </c>
      <c r="J7796" t="e">
        <f t="shared" si="365"/>
        <v>#N/A</v>
      </c>
      <c r="K7796" t="e">
        <f t="shared" si="363"/>
        <v>#N/A</v>
      </c>
      <c r="L7796" t="b">
        <f>COUNTIF($N$2:N7796, N7796)=1</f>
        <v>0</v>
      </c>
      <c r="M7796" s="37">
        <f>IF( $Q7796, MAX($M$1:M7795)+1, 0)</f>
        <v>0</v>
      </c>
      <c r="N7796" t="e" cm="1">
        <f t="array" ref="N7796">INDEX($A$9:$F$1048576, $J7796, $K7796 )</f>
        <v>#N/A</v>
      </c>
      <c r="O7796" t="e" cm="1">
        <f t="array" ref="O7796">INDEX($B$9:$F$1048576, $J7796, $K7796 )</f>
        <v>#N/A</v>
      </c>
      <c r="P7796" t="str" cm="1">
        <f t="array" ref="P7796">IF( $L7796, TRIM(_xll.IMDP("IR", $G$5&amp;$N7796, $G$6)), "" )</f>
        <v/>
      </c>
      <c r="Q7796" t="b" cm="1">
        <f t="array" ref="Q7796">IF(
    $U$1=1, AND($P7796&lt;&gt;"", $P7796&lt;&gt;"...", $P7796&lt;&gt;"입력오류"),
    IF(
        $U$18=1, AND($P7796&lt;&gt;"", $P7796&lt;&gt;"...", $P7796&lt;&gt;"입력오류", ISNUMBER(FIND(INDEX($T$2:$T$7,$U$1),$P7796))),
        IF(
            $U$17="기타", AND($P7796&lt;&gt;"", $P7796&lt;&gt;"...", $P7796&lt;&gt;"입력오류", NOT(ISNUMBER(FIND($T$21:$T$34,$P7796)))),
            AND($P7796&lt;&gt;"", $P7796&lt;&gt;"...", $P7796&lt;&gt;"입력오류", $T$19=$P7796)
        )
    )
)</f>
        <v>0</v>
      </c>
    </row>
    <row r="7797" spans="9:17">
      <c r="I7797">
        <f t="shared" si="364"/>
        <v>7796</v>
      </c>
      <c r="J7797" t="e">
        <f t="shared" si="365"/>
        <v>#N/A</v>
      </c>
      <c r="K7797" t="e">
        <f t="shared" si="363"/>
        <v>#N/A</v>
      </c>
      <c r="L7797" t="b">
        <f>COUNTIF($N$2:N7797, N7797)=1</f>
        <v>0</v>
      </c>
      <c r="M7797" s="37">
        <f>IF( $Q7797, MAX($M$1:M7796)+1, 0)</f>
        <v>0</v>
      </c>
      <c r="N7797" t="e" cm="1">
        <f t="array" ref="N7797">INDEX($A$9:$F$1048576, $J7797, $K7797 )</f>
        <v>#N/A</v>
      </c>
      <c r="O7797" t="e" cm="1">
        <f t="array" ref="O7797">INDEX($B$9:$F$1048576, $J7797, $K7797 )</f>
        <v>#N/A</v>
      </c>
      <c r="P7797" t="str" cm="1">
        <f t="array" ref="P7797">IF( $L7797, TRIM(_xll.IMDP("IR", $G$5&amp;$N7797, $G$6)), "" )</f>
        <v/>
      </c>
      <c r="Q7797" t="b" cm="1">
        <f t="array" ref="Q7797">IF(
    $U$1=1, AND($P7797&lt;&gt;"", $P7797&lt;&gt;"...", $P7797&lt;&gt;"입력오류"),
    IF(
        $U$18=1, AND($P7797&lt;&gt;"", $P7797&lt;&gt;"...", $P7797&lt;&gt;"입력오류", ISNUMBER(FIND(INDEX($T$2:$T$7,$U$1),$P7797))),
        IF(
            $U$17="기타", AND($P7797&lt;&gt;"", $P7797&lt;&gt;"...", $P7797&lt;&gt;"입력오류", NOT(ISNUMBER(FIND($T$21:$T$34,$P7797)))),
            AND($P7797&lt;&gt;"", $P7797&lt;&gt;"...", $P7797&lt;&gt;"입력오류", $T$19=$P7797)
        )
    )
)</f>
        <v>0</v>
      </c>
    </row>
    <row r="7798" spans="9:17">
      <c r="I7798">
        <f t="shared" si="364"/>
        <v>7797</v>
      </c>
      <c r="J7798" t="e">
        <f t="shared" si="365"/>
        <v>#N/A</v>
      </c>
      <c r="K7798" t="e">
        <f t="shared" si="363"/>
        <v>#N/A</v>
      </c>
      <c r="L7798" t="b">
        <f>COUNTIF($N$2:N7798, N7798)=1</f>
        <v>0</v>
      </c>
      <c r="M7798" s="37">
        <f>IF( $Q7798, MAX($M$1:M7797)+1, 0)</f>
        <v>0</v>
      </c>
      <c r="N7798" t="e" cm="1">
        <f t="array" ref="N7798">INDEX($A$9:$F$1048576, $J7798, $K7798 )</f>
        <v>#N/A</v>
      </c>
      <c r="O7798" t="e" cm="1">
        <f t="array" ref="O7798">INDEX($B$9:$F$1048576, $J7798, $K7798 )</f>
        <v>#N/A</v>
      </c>
      <c r="P7798" t="str" cm="1">
        <f t="array" ref="P7798">IF( $L7798, TRIM(_xll.IMDP("IR", $G$5&amp;$N7798, $G$6)), "" )</f>
        <v/>
      </c>
      <c r="Q7798" t="b" cm="1">
        <f t="array" ref="Q7798">IF(
    $U$1=1, AND($P7798&lt;&gt;"", $P7798&lt;&gt;"...", $P7798&lt;&gt;"입력오류"),
    IF(
        $U$18=1, AND($P7798&lt;&gt;"", $P7798&lt;&gt;"...", $P7798&lt;&gt;"입력오류", ISNUMBER(FIND(INDEX($T$2:$T$7,$U$1),$P7798))),
        IF(
            $U$17="기타", AND($P7798&lt;&gt;"", $P7798&lt;&gt;"...", $P7798&lt;&gt;"입력오류", NOT(ISNUMBER(FIND($T$21:$T$34,$P7798)))),
            AND($P7798&lt;&gt;"", $P7798&lt;&gt;"...", $P7798&lt;&gt;"입력오류", $T$19=$P7798)
        )
    )
)</f>
        <v>0</v>
      </c>
    </row>
    <row r="7799" spans="9:17">
      <c r="I7799">
        <f t="shared" si="364"/>
        <v>7798</v>
      </c>
      <c r="J7799" t="e">
        <f t="shared" si="365"/>
        <v>#N/A</v>
      </c>
      <c r="K7799" t="e">
        <f t="shared" si="363"/>
        <v>#N/A</v>
      </c>
      <c r="L7799" t="b">
        <f>COUNTIF($N$2:N7799, N7799)=1</f>
        <v>0</v>
      </c>
      <c r="M7799" s="37">
        <f>IF( $Q7799, MAX($M$1:M7798)+1, 0)</f>
        <v>0</v>
      </c>
      <c r="N7799" t="e" cm="1">
        <f t="array" ref="N7799">INDEX($A$9:$F$1048576, $J7799, $K7799 )</f>
        <v>#N/A</v>
      </c>
      <c r="O7799" t="e" cm="1">
        <f t="array" ref="O7799">INDEX($B$9:$F$1048576, $J7799, $K7799 )</f>
        <v>#N/A</v>
      </c>
      <c r="P7799" t="str" cm="1">
        <f t="array" ref="P7799">IF( $L7799, TRIM(_xll.IMDP("IR", $G$5&amp;$N7799, $G$6)), "" )</f>
        <v/>
      </c>
      <c r="Q7799" t="b" cm="1">
        <f t="array" ref="Q7799">IF(
    $U$1=1, AND($P7799&lt;&gt;"", $P7799&lt;&gt;"...", $P7799&lt;&gt;"입력오류"),
    IF(
        $U$18=1, AND($P7799&lt;&gt;"", $P7799&lt;&gt;"...", $P7799&lt;&gt;"입력오류", ISNUMBER(FIND(INDEX($T$2:$T$7,$U$1),$P7799))),
        IF(
            $U$17="기타", AND($P7799&lt;&gt;"", $P7799&lt;&gt;"...", $P7799&lt;&gt;"입력오류", NOT(ISNUMBER(FIND($T$21:$T$34,$P7799)))),
            AND($P7799&lt;&gt;"", $P7799&lt;&gt;"...", $P7799&lt;&gt;"입력오류", $T$19=$P7799)
        )
    )
)</f>
        <v>0</v>
      </c>
    </row>
    <row r="7800" spans="9:17">
      <c r="I7800">
        <f t="shared" si="364"/>
        <v>7799</v>
      </c>
      <c r="J7800" t="e">
        <f t="shared" si="365"/>
        <v>#N/A</v>
      </c>
      <c r="K7800" t="e">
        <f t="shared" si="363"/>
        <v>#N/A</v>
      </c>
      <c r="L7800" t="b">
        <f>COUNTIF($N$2:N7800, N7800)=1</f>
        <v>0</v>
      </c>
      <c r="M7800" s="37">
        <f>IF( $Q7800, MAX($M$1:M7799)+1, 0)</f>
        <v>0</v>
      </c>
      <c r="N7800" t="e" cm="1">
        <f t="array" ref="N7800">INDEX($A$9:$F$1048576, $J7800, $K7800 )</f>
        <v>#N/A</v>
      </c>
      <c r="O7800" t="e" cm="1">
        <f t="array" ref="O7800">INDEX($B$9:$F$1048576, $J7800, $K7800 )</f>
        <v>#N/A</v>
      </c>
      <c r="P7800" t="str" cm="1">
        <f t="array" ref="P7800">IF( $L7800, TRIM(_xll.IMDP("IR", $G$5&amp;$N7800, $G$6)), "" )</f>
        <v/>
      </c>
      <c r="Q7800" t="b" cm="1">
        <f t="array" ref="Q7800">IF(
    $U$1=1, AND($P7800&lt;&gt;"", $P7800&lt;&gt;"...", $P7800&lt;&gt;"입력오류"),
    IF(
        $U$18=1, AND($P7800&lt;&gt;"", $P7800&lt;&gt;"...", $P7800&lt;&gt;"입력오류", ISNUMBER(FIND(INDEX($T$2:$T$7,$U$1),$P7800))),
        IF(
            $U$17="기타", AND($P7800&lt;&gt;"", $P7800&lt;&gt;"...", $P7800&lt;&gt;"입력오류", NOT(ISNUMBER(FIND($T$21:$T$34,$P7800)))),
            AND($P7800&lt;&gt;"", $P7800&lt;&gt;"...", $P7800&lt;&gt;"입력오류", $T$19=$P7800)
        )
    )
)</f>
        <v>0</v>
      </c>
    </row>
    <row r="7801" spans="9:17">
      <c r="I7801">
        <f t="shared" si="364"/>
        <v>7800</v>
      </c>
      <c r="J7801" t="e">
        <f t="shared" si="365"/>
        <v>#N/A</v>
      </c>
      <c r="K7801" t="e">
        <f t="shared" si="363"/>
        <v>#N/A</v>
      </c>
      <c r="L7801" t="b">
        <f>COUNTIF($N$2:N7801, N7801)=1</f>
        <v>0</v>
      </c>
      <c r="M7801" s="37">
        <f>IF( $Q7801, MAX($M$1:M7800)+1, 0)</f>
        <v>0</v>
      </c>
      <c r="N7801" t="e" cm="1">
        <f t="array" ref="N7801">INDEX($A$9:$F$1048576, $J7801, $K7801 )</f>
        <v>#N/A</v>
      </c>
      <c r="O7801" t="e" cm="1">
        <f t="array" ref="O7801">INDEX($B$9:$F$1048576, $J7801, $K7801 )</f>
        <v>#N/A</v>
      </c>
      <c r="P7801" t="str" cm="1">
        <f t="array" ref="P7801">IF( $L7801, TRIM(_xll.IMDP("IR", $G$5&amp;$N7801, $G$6)), "" )</f>
        <v/>
      </c>
      <c r="Q7801" t="b" cm="1">
        <f t="array" ref="Q7801">IF(
    $U$1=1, AND($P7801&lt;&gt;"", $P7801&lt;&gt;"...", $P7801&lt;&gt;"입력오류"),
    IF(
        $U$18=1, AND($P7801&lt;&gt;"", $P7801&lt;&gt;"...", $P7801&lt;&gt;"입력오류", ISNUMBER(FIND(INDEX($T$2:$T$7,$U$1),$P7801))),
        IF(
            $U$17="기타", AND($P7801&lt;&gt;"", $P7801&lt;&gt;"...", $P7801&lt;&gt;"입력오류", NOT(ISNUMBER(FIND($T$21:$T$34,$P7801)))),
            AND($P7801&lt;&gt;"", $P7801&lt;&gt;"...", $P7801&lt;&gt;"입력오류", $T$19=$P7801)
        )
    )
)</f>
        <v>0</v>
      </c>
    </row>
    <row r="7802" spans="9:17">
      <c r="I7802">
        <f t="shared" si="364"/>
        <v>7801</v>
      </c>
      <c r="J7802" t="e">
        <f t="shared" si="365"/>
        <v>#N/A</v>
      </c>
      <c r="K7802" t="e">
        <f t="shared" si="363"/>
        <v>#N/A</v>
      </c>
      <c r="L7802" t="b">
        <f>COUNTIF($N$2:N7802, N7802)=1</f>
        <v>0</v>
      </c>
      <c r="M7802" s="37">
        <f>IF( $Q7802, MAX($M$1:M7801)+1, 0)</f>
        <v>0</v>
      </c>
      <c r="N7802" t="e" cm="1">
        <f t="array" ref="N7802">INDEX($A$9:$F$1048576, $J7802, $K7802 )</f>
        <v>#N/A</v>
      </c>
      <c r="O7802" t="e" cm="1">
        <f t="array" ref="O7802">INDEX($B$9:$F$1048576, $J7802, $K7802 )</f>
        <v>#N/A</v>
      </c>
      <c r="P7802" t="str" cm="1">
        <f t="array" ref="P7802">IF( $L7802, TRIM(_xll.IMDP("IR", $G$5&amp;$N7802, $G$6)), "" )</f>
        <v/>
      </c>
      <c r="Q7802" t="b" cm="1">
        <f t="array" ref="Q7802">IF(
    $U$1=1, AND($P7802&lt;&gt;"", $P7802&lt;&gt;"...", $P7802&lt;&gt;"입력오류"),
    IF(
        $U$18=1, AND($P7802&lt;&gt;"", $P7802&lt;&gt;"...", $P7802&lt;&gt;"입력오류", ISNUMBER(FIND(INDEX($T$2:$T$7,$U$1),$P7802))),
        IF(
            $U$17="기타", AND($P7802&lt;&gt;"", $P7802&lt;&gt;"...", $P7802&lt;&gt;"입력오류", NOT(ISNUMBER(FIND($T$21:$T$34,$P7802)))),
            AND($P7802&lt;&gt;"", $P7802&lt;&gt;"...", $P7802&lt;&gt;"입력오류", $T$19=$P7802)
        )
    )
)</f>
        <v>0</v>
      </c>
    </row>
    <row r="7803" spans="9:17">
      <c r="I7803">
        <f t="shared" si="364"/>
        <v>7802</v>
      </c>
      <c r="J7803" t="e">
        <f t="shared" si="365"/>
        <v>#N/A</v>
      </c>
      <c r="K7803" t="e">
        <f t="shared" si="363"/>
        <v>#N/A</v>
      </c>
      <c r="L7803" t="b">
        <f>COUNTIF($N$2:N7803, N7803)=1</f>
        <v>0</v>
      </c>
      <c r="M7803" s="37">
        <f>IF( $Q7803, MAX($M$1:M7802)+1, 0)</f>
        <v>0</v>
      </c>
      <c r="N7803" t="e" cm="1">
        <f t="array" ref="N7803">INDEX($A$9:$F$1048576, $J7803, $K7803 )</f>
        <v>#N/A</v>
      </c>
      <c r="O7803" t="e" cm="1">
        <f t="array" ref="O7803">INDEX($B$9:$F$1048576, $J7803, $K7803 )</f>
        <v>#N/A</v>
      </c>
      <c r="P7803" t="str" cm="1">
        <f t="array" ref="P7803">IF( $L7803, TRIM(_xll.IMDP("IR", $G$5&amp;$N7803, $G$6)), "" )</f>
        <v/>
      </c>
      <c r="Q7803" t="b" cm="1">
        <f t="array" ref="Q7803">IF(
    $U$1=1, AND($P7803&lt;&gt;"", $P7803&lt;&gt;"...", $P7803&lt;&gt;"입력오류"),
    IF(
        $U$18=1, AND($P7803&lt;&gt;"", $P7803&lt;&gt;"...", $P7803&lt;&gt;"입력오류", ISNUMBER(FIND(INDEX($T$2:$T$7,$U$1),$P7803))),
        IF(
            $U$17="기타", AND($P7803&lt;&gt;"", $P7803&lt;&gt;"...", $P7803&lt;&gt;"입력오류", NOT(ISNUMBER(FIND($T$21:$T$34,$P7803)))),
            AND($P7803&lt;&gt;"", $P7803&lt;&gt;"...", $P7803&lt;&gt;"입력오류", $T$19=$P7803)
        )
    )
)</f>
        <v>0</v>
      </c>
    </row>
    <row r="7804" spans="9:17">
      <c r="I7804">
        <f t="shared" si="364"/>
        <v>7803</v>
      </c>
      <c r="J7804" t="e">
        <f t="shared" si="365"/>
        <v>#N/A</v>
      </c>
      <c r="K7804" t="e">
        <f t="shared" si="363"/>
        <v>#N/A</v>
      </c>
      <c r="L7804" t="b">
        <f>COUNTIF($N$2:N7804, N7804)=1</f>
        <v>0</v>
      </c>
      <c r="M7804" s="37">
        <f>IF( $Q7804, MAX($M$1:M7803)+1, 0)</f>
        <v>0</v>
      </c>
      <c r="N7804" t="e" cm="1">
        <f t="array" ref="N7804">INDEX($A$9:$F$1048576, $J7804, $K7804 )</f>
        <v>#N/A</v>
      </c>
      <c r="O7804" t="e" cm="1">
        <f t="array" ref="O7804">INDEX($B$9:$F$1048576, $J7804, $K7804 )</f>
        <v>#N/A</v>
      </c>
      <c r="P7804" t="str" cm="1">
        <f t="array" ref="P7804">IF( $L7804, TRIM(_xll.IMDP("IR", $G$5&amp;$N7804, $G$6)), "" )</f>
        <v/>
      </c>
      <c r="Q7804" t="b" cm="1">
        <f t="array" ref="Q7804">IF(
    $U$1=1, AND($P7804&lt;&gt;"", $P7804&lt;&gt;"...", $P7804&lt;&gt;"입력오류"),
    IF(
        $U$18=1, AND($P7804&lt;&gt;"", $P7804&lt;&gt;"...", $P7804&lt;&gt;"입력오류", ISNUMBER(FIND(INDEX($T$2:$T$7,$U$1),$P7804))),
        IF(
            $U$17="기타", AND($P7804&lt;&gt;"", $P7804&lt;&gt;"...", $P7804&lt;&gt;"입력오류", NOT(ISNUMBER(FIND($T$21:$T$34,$P7804)))),
            AND($P7804&lt;&gt;"", $P7804&lt;&gt;"...", $P7804&lt;&gt;"입력오류", $T$19=$P7804)
        )
    )
)</f>
        <v>0</v>
      </c>
    </row>
    <row r="7805" spans="9:17">
      <c r="I7805">
        <f t="shared" si="364"/>
        <v>7804</v>
      </c>
      <c r="J7805" t="e">
        <f t="shared" si="365"/>
        <v>#N/A</v>
      </c>
      <c r="K7805" t="e">
        <f t="shared" si="363"/>
        <v>#N/A</v>
      </c>
      <c r="L7805" t="b">
        <f>COUNTIF($N$2:N7805, N7805)=1</f>
        <v>0</v>
      </c>
      <c r="M7805" s="37">
        <f>IF( $Q7805, MAX($M$1:M7804)+1, 0)</f>
        <v>0</v>
      </c>
      <c r="N7805" t="e" cm="1">
        <f t="array" ref="N7805">INDEX($A$9:$F$1048576, $J7805, $K7805 )</f>
        <v>#N/A</v>
      </c>
      <c r="O7805" t="e" cm="1">
        <f t="array" ref="O7805">INDEX($B$9:$F$1048576, $J7805, $K7805 )</f>
        <v>#N/A</v>
      </c>
      <c r="P7805" t="str" cm="1">
        <f t="array" ref="P7805">IF( $L7805, TRIM(_xll.IMDP("IR", $G$5&amp;$N7805, $G$6)), "" )</f>
        <v/>
      </c>
      <c r="Q7805" t="b" cm="1">
        <f t="array" ref="Q7805">IF(
    $U$1=1, AND($P7805&lt;&gt;"", $P7805&lt;&gt;"...", $P7805&lt;&gt;"입력오류"),
    IF(
        $U$18=1, AND($P7805&lt;&gt;"", $P7805&lt;&gt;"...", $P7805&lt;&gt;"입력오류", ISNUMBER(FIND(INDEX($T$2:$T$7,$U$1),$P7805))),
        IF(
            $U$17="기타", AND($P7805&lt;&gt;"", $P7805&lt;&gt;"...", $P7805&lt;&gt;"입력오류", NOT(ISNUMBER(FIND($T$21:$T$34,$P7805)))),
            AND($P7805&lt;&gt;"", $P7805&lt;&gt;"...", $P7805&lt;&gt;"입력오류", $T$19=$P7805)
        )
    )
)</f>
        <v>0</v>
      </c>
    </row>
    <row r="7806" spans="9:17">
      <c r="I7806">
        <f t="shared" si="364"/>
        <v>7805</v>
      </c>
      <c r="J7806" t="e">
        <f t="shared" si="365"/>
        <v>#N/A</v>
      </c>
      <c r="K7806" t="e">
        <f t="shared" si="363"/>
        <v>#N/A</v>
      </c>
      <c r="L7806" t="b">
        <f>COUNTIF($N$2:N7806, N7806)=1</f>
        <v>0</v>
      </c>
      <c r="M7806" s="37">
        <f>IF( $Q7806, MAX($M$1:M7805)+1, 0)</f>
        <v>0</v>
      </c>
      <c r="N7806" t="e" cm="1">
        <f t="array" ref="N7806">INDEX($A$9:$F$1048576, $J7806, $K7806 )</f>
        <v>#N/A</v>
      </c>
      <c r="O7806" t="e" cm="1">
        <f t="array" ref="O7806">INDEX($B$9:$F$1048576, $J7806, $K7806 )</f>
        <v>#N/A</v>
      </c>
      <c r="P7806" t="str" cm="1">
        <f t="array" ref="P7806">IF( $L7806, TRIM(_xll.IMDP("IR", $G$5&amp;$N7806, $G$6)), "" )</f>
        <v/>
      </c>
      <c r="Q7806" t="b" cm="1">
        <f t="array" ref="Q7806">IF(
    $U$1=1, AND($P7806&lt;&gt;"", $P7806&lt;&gt;"...", $P7806&lt;&gt;"입력오류"),
    IF(
        $U$18=1, AND($P7806&lt;&gt;"", $P7806&lt;&gt;"...", $P7806&lt;&gt;"입력오류", ISNUMBER(FIND(INDEX($T$2:$T$7,$U$1),$P7806))),
        IF(
            $U$17="기타", AND($P7806&lt;&gt;"", $P7806&lt;&gt;"...", $P7806&lt;&gt;"입력오류", NOT(ISNUMBER(FIND($T$21:$T$34,$P7806)))),
            AND($P7806&lt;&gt;"", $P7806&lt;&gt;"...", $P7806&lt;&gt;"입력오류", $T$19=$P7806)
        )
    )
)</f>
        <v>0</v>
      </c>
    </row>
    <row r="7807" spans="9:17">
      <c r="I7807">
        <f t="shared" si="364"/>
        <v>7806</v>
      </c>
      <c r="J7807" t="e">
        <f t="shared" si="365"/>
        <v>#N/A</v>
      </c>
      <c r="K7807" t="e">
        <f t="shared" si="363"/>
        <v>#N/A</v>
      </c>
      <c r="L7807" t="b">
        <f>COUNTIF($N$2:N7807, N7807)=1</f>
        <v>0</v>
      </c>
      <c r="M7807" s="37">
        <f>IF( $Q7807, MAX($M$1:M7806)+1, 0)</f>
        <v>0</v>
      </c>
      <c r="N7807" t="e" cm="1">
        <f t="array" ref="N7807">INDEX($A$9:$F$1048576, $J7807, $K7807 )</f>
        <v>#N/A</v>
      </c>
      <c r="O7807" t="e" cm="1">
        <f t="array" ref="O7807">INDEX($B$9:$F$1048576, $J7807, $K7807 )</f>
        <v>#N/A</v>
      </c>
      <c r="P7807" t="str" cm="1">
        <f t="array" ref="P7807">IF( $L7807, TRIM(_xll.IMDP("IR", $G$5&amp;$N7807, $G$6)), "" )</f>
        <v/>
      </c>
      <c r="Q7807" t="b" cm="1">
        <f t="array" ref="Q7807">IF(
    $U$1=1, AND($P7807&lt;&gt;"", $P7807&lt;&gt;"...", $P7807&lt;&gt;"입력오류"),
    IF(
        $U$18=1, AND($P7807&lt;&gt;"", $P7807&lt;&gt;"...", $P7807&lt;&gt;"입력오류", ISNUMBER(FIND(INDEX($T$2:$T$7,$U$1),$P7807))),
        IF(
            $U$17="기타", AND($P7807&lt;&gt;"", $P7807&lt;&gt;"...", $P7807&lt;&gt;"입력오류", NOT(ISNUMBER(FIND($T$21:$T$34,$P7807)))),
            AND($P7807&lt;&gt;"", $P7807&lt;&gt;"...", $P7807&lt;&gt;"입력오류", $T$19=$P7807)
        )
    )
)</f>
        <v>0</v>
      </c>
    </row>
    <row r="7808" spans="9:17">
      <c r="I7808">
        <f t="shared" si="364"/>
        <v>7807</v>
      </c>
      <c r="J7808" t="e">
        <f t="shared" si="365"/>
        <v>#N/A</v>
      </c>
      <c r="K7808" t="e">
        <f t="shared" si="363"/>
        <v>#N/A</v>
      </c>
      <c r="L7808" t="b">
        <f>COUNTIF($N$2:N7808, N7808)=1</f>
        <v>0</v>
      </c>
      <c r="M7808" s="37">
        <f>IF( $Q7808, MAX($M$1:M7807)+1, 0)</f>
        <v>0</v>
      </c>
      <c r="N7808" t="e" cm="1">
        <f t="array" ref="N7808">INDEX($A$9:$F$1048576, $J7808, $K7808 )</f>
        <v>#N/A</v>
      </c>
      <c r="O7808" t="e" cm="1">
        <f t="array" ref="O7808">INDEX($B$9:$F$1048576, $J7808, $K7808 )</f>
        <v>#N/A</v>
      </c>
      <c r="P7808" t="str" cm="1">
        <f t="array" ref="P7808">IF( $L7808, TRIM(_xll.IMDP("IR", $G$5&amp;$N7808, $G$6)), "" )</f>
        <v/>
      </c>
      <c r="Q7808" t="b" cm="1">
        <f t="array" ref="Q7808">IF(
    $U$1=1, AND($P7808&lt;&gt;"", $P7808&lt;&gt;"...", $P7808&lt;&gt;"입력오류"),
    IF(
        $U$18=1, AND($P7808&lt;&gt;"", $P7808&lt;&gt;"...", $P7808&lt;&gt;"입력오류", ISNUMBER(FIND(INDEX($T$2:$T$7,$U$1),$P7808))),
        IF(
            $U$17="기타", AND($P7808&lt;&gt;"", $P7808&lt;&gt;"...", $P7808&lt;&gt;"입력오류", NOT(ISNUMBER(FIND($T$21:$T$34,$P7808)))),
            AND($P7808&lt;&gt;"", $P7808&lt;&gt;"...", $P7808&lt;&gt;"입력오류", $T$19=$P7808)
        )
    )
)</f>
        <v>0</v>
      </c>
    </row>
    <row r="7809" spans="9:17">
      <c r="I7809">
        <f t="shared" si="364"/>
        <v>7808</v>
      </c>
      <c r="J7809" t="e">
        <f t="shared" si="365"/>
        <v>#N/A</v>
      </c>
      <c r="K7809" t="e">
        <f t="shared" si="363"/>
        <v>#N/A</v>
      </c>
      <c r="L7809" t="b">
        <f>COUNTIF($N$2:N7809, N7809)=1</f>
        <v>0</v>
      </c>
      <c r="M7809" s="37">
        <f>IF( $Q7809, MAX($M$1:M7808)+1, 0)</f>
        <v>0</v>
      </c>
      <c r="N7809" t="e" cm="1">
        <f t="array" ref="N7809">INDEX($A$9:$F$1048576, $J7809, $K7809 )</f>
        <v>#N/A</v>
      </c>
      <c r="O7809" t="e" cm="1">
        <f t="array" ref="O7809">INDEX($B$9:$F$1048576, $J7809, $K7809 )</f>
        <v>#N/A</v>
      </c>
      <c r="P7809" t="str" cm="1">
        <f t="array" ref="P7809">IF( $L7809, TRIM(_xll.IMDP("IR", $G$5&amp;$N7809, $G$6)), "" )</f>
        <v/>
      </c>
      <c r="Q7809" t="b" cm="1">
        <f t="array" ref="Q7809">IF(
    $U$1=1, AND($P7809&lt;&gt;"", $P7809&lt;&gt;"...", $P7809&lt;&gt;"입력오류"),
    IF(
        $U$18=1, AND($P7809&lt;&gt;"", $P7809&lt;&gt;"...", $P7809&lt;&gt;"입력오류", ISNUMBER(FIND(INDEX($T$2:$T$7,$U$1),$P7809))),
        IF(
            $U$17="기타", AND($P7809&lt;&gt;"", $P7809&lt;&gt;"...", $P7809&lt;&gt;"입력오류", NOT(ISNUMBER(FIND($T$21:$T$34,$P7809)))),
            AND($P7809&lt;&gt;"", $P7809&lt;&gt;"...", $P7809&lt;&gt;"입력오류", $T$19=$P7809)
        )
    )
)</f>
        <v>0</v>
      </c>
    </row>
    <row r="7810" spans="9:17">
      <c r="I7810">
        <f t="shared" si="364"/>
        <v>7809</v>
      </c>
      <c r="J7810" t="e">
        <f t="shared" si="365"/>
        <v>#N/A</v>
      </c>
      <c r="K7810" t="e">
        <f t="shared" ref="K7810:K7873" si="366">IF( $I7810&gt;$G$4, NA(), IF($I7810&gt;$G$3, 5, IF($I7810&gt;$G$2, 3, 1 ) ) )</f>
        <v>#N/A</v>
      </c>
      <c r="L7810" t="b">
        <f>COUNTIF($N$2:N7810, N7810)=1</f>
        <v>0</v>
      </c>
      <c r="M7810" s="37">
        <f>IF( $Q7810, MAX($M$1:M7809)+1, 0)</f>
        <v>0</v>
      </c>
      <c r="N7810" t="e" cm="1">
        <f t="array" ref="N7810">INDEX($A$9:$F$1048576, $J7810, $K7810 )</f>
        <v>#N/A</v>
      </c>
      <c r="O7810" t="e" cm="1">
        <f t="array" ref="O7810">INDEX($B$9:$F$1048576, $J7810, $K7810 )</f>
        <v>#N/A</v>
      </c>
      <c r="P7810" t="str" cm="1">
        <f t="array" ref="P7810">IF( $L7810, TRIM(_xll.IMDP("IR", $G$5&amp;$N7810, $G$6)), "" )</f>
        <v/>
      </c>
      <c r="Q7810" t="b" cm="1">
        <f t="array" ref="Q7810">IF(
    $U$1=1, AND($P7810&lt;&gt;"", $P7810&lt;&gt;"...", $P7810&lt;&gt;"입력오류"),
    IF(
        $U$18=1, AND($P7810&lt;&gt;"", $P7810&lt;&gt;"...", $P7810&lt;&gt;"입력오류", ISNUMBER(FIND(INDEX($T$2:$T$7,$U$1),$P7810))),
        IF(
            $U$17="기타", AND($P7810&lt;&gt;"", $P7810&lt;&gt;"...", $P7810&lt;&gt;"입력오류", NOT(ISNUMBER(FIND($T$21:$T$34,$P7810)))),
            AND($P7810&lt;&gt;"", $P7810&lt;&gt;"...", $P7810&lt;&gt;"입력오류", $T$19=$P7810)
        )
    )
)</f>
        <v>0</v>
      </c>
    </row>
    <row r="7811" spans="9:17">
      <c r="I7811">
        <f t="shared" ref="I7811:I7874" si="367">ROW()-1</f>
        <v>7810</v>
      </c>
      <c r="J7811" t="e">
        <f t="shared" ref="J7811:J7874" si="368">IF( $I7811&gt;$G$4, NA(), IF($I7811&gt;$G$3, $I7811-$G$3, IF($I7811&gt;$G$2, $I7811-$G$2, $I7811 ) ) )</f>
        <v>#N/A</v>
      </c>
      <c r="K7811" t="e">
        <f t="shared" si="366"/>
        <v>#N/A</v>
      </c>
      <c r="L7811" t="b">
        <f>COUNTIF($N$2:N7811, N7811)=1</f>
        <v>0</v>
      </c>
      <c r="M7811" s="37">
        <f>IF( $Q7811, MAX($M$1:M7810)+1, 0)</f>
        <v>0</v>
      </c>
      <c r="N7811" t="e" cm="1">
        <f t="array" ref="N7811">INDEX($A$9:$F$1048576, $J7811, $K7811 )</f>
        <v>#N/A</v>
      </c>
      <c r="O7811" t="e" cm="1">
        <f t="array" ref="O7811">INDEX($B$9:$F$1048576, $J7811, $K7811 )</f>
        <v>#N/A</v>
      </c>
      <c r="P7811" t="str" cm="1">
        <f t="array" ref="P7811">IF( $L7811, TRIM(_xll.IMDP("IR", $G$5&amp;$N7811, $G$6)), "" )</f>
        <v/>
      </c>
      <c r="Q7811" t="b" cm="1">
        <f t="array" ref="Q7811">IF(
    $U$1=1, AND($P7811&lt;&gt;"", $P7811&lt;&gt;"...", $P7811&lt;&gt;"입력오류"),
    IF(
        $U$18=1, AND($P7811&lt;&gt;"", $P7811&lt;&gt;"...", $P7811&lt;&gt;"입력오류", ISNUMBER(FIND(INDEX($T$2:$T$7,$U$1),$P7811))),
        IF(
            $U$17="기타", AND($P7811&lt;&gt;"", $P7811&lt;&gt;"...", $P7811&lt;&gt;"입력오류", NOT(ISNUMBER(FIND($T$21:$T$34,$P7811)))),
            AND($P7811&lt;&gt;"", $P7811&lt;&gt;"...", $P7811&lt;&gt;"입력오류", $T$19=$P7811)
        )
    )
)</f>
        <v>0</v>
      </c>
    </row>
    <row r="7812" spans="9:17">
      <c r="I7812">
        <f t="shared" si="367"/>
        <v>7811</v>
      </c>
      <c r="J7812" t="e">
        <f t="shared" si="368"/>
        <v>#N/A</v>
      </c>
      <c r="K7812" t="e">
        <f t="shared" si="366"/>
        <v>#N/A</v>
      </c>
      <c r="L7812" t="b">
        <f>COUNTIF($N$2:N7812, N7812)=1</f>
        <v>0</v>
      </c>
      <c r="M7812" s="37">
        <f>IF( $Q7812, MAX($M$1:M7811)+1, 0)</f>
        <v>0</v>
      </c>
      <c r="N7812" t="e" cm="1">
        <f t="array" ref="N7812">INDEX($A$9:$F$1048576, $J7812, $K7812 )</f>
        <v>#N/A</v>
      </c>
      <c r="O7812" t="e" cm="1">
        <f t="array" ref="O7812">INDEX($B$9:$F$1048576, $J7812, $K7812 )</f>
        <v>#N/A</v>
      </c>
      <c r="P7812" t="str" cm="1">
        <f t="array" ref="P7812">IF( $L7812, TRIM(_xll.IMDP("IR", $G$5&amp;$N7812, $G$6)), "" )</f>
        <v/>
      </c>
      <c r="Q7812" t="b" cm="1">
        <f t="array" ref="Q7812">IF(
    $U$1=1, AND($P7812&lt;&gt;"", $P7812&lt;&gt;"...", $P7812&lt;&gt;"입력오류"),
    IF(
        $U$18=1, AND($P7812&lt;&gt;"", $P7812&lt;&gt;"...", $P7812&lt;&gt;"입력오류", ISNUMBER(FIND(INDEX($T$2:$T$7,$U$1),$P7812))),
        IF(
            $U$17="기타", AND($P7812&lt;&gt;"", $P7812&lt;&gt;"...", $P7812&lt;&gt;"입력오류", NOT(ISNUMBER(FIND($T$21:$T$34,$P7812)))),
            AND($P7812&lt;&gt;"", $P7812&lt;&gt;"...", $P7812&lt;&gt;"입력오류", $T$19=$P7812)
        )
    )
)</f>
        <v>0</v>
      </c>
    </row>
    <row r="7813" spans="9:17">
      <c r="I7813">
        <f t="shared" si="367"/>
        <v>7812</v>
      </c>
      <c r="J7813" t="e">
        <f t="shared" si="368"/>
        <v>#N/A</v>
      </c>
      <c r="K7813" t="e">
        <f t="shared" si="366"/>
        <v>#N/A</v>
      </c>
      <c r="L7813" t="b">
        <f>COUNTIF($N$2:N7813, N7813)=1</f>
        <v>0</v>
      </c>
      <c r="M7813" s="37">
        <f>IF( $Q7813, MAX($M$1:M7812)+1, 0)</f>
        <v>0</v>
      </c>
      <c r="N7813" t="e" cm="1">
        <f t="array" ref="N7813">INDEX($A$9:$F$1048576, $J7813, $K7813 )</f>
        <v>#N/A</v>
      </c>
      <c r="O7813" t="e" cm="1">
        <f t="array" ref="O7813">INDEX($B$9:$F$1048576, $J7813, $K7813 )</f>
        <v>#N/A</v>
      </c>
      <c r="P7813" t="str" cm="1">
        <f t="array" ref="P7813">IF( $L7813, TRIM(_xll.IMDP("IR", $G$5&amp;$N7813, $G$6)), "" )</f>
        <v/>
      </c>
      <c r="Q7813" t="b" cm="1">
        <f t="array" ref="Q7813">IF(
    $U$1=1, AND($P7813&lt;&gt;"", $P7813&lt;&gt;"...", $P7813&lt;&gt;"입력오류"),
    IF(
        $U$18=1, AND($P7813&lt;&gt;"", $P7813&lt;&gt;"...", $P7813&lt;&gt;"입력오류", ISNUMBER(FIND(INDEX($T$2:$T$7,$U$1),$P7813))),
        IF(
            $U$17="기타", AND($P7813&lt;&gt;"", $P7813&lt;&gt;"...", $P7813&lt;&gt;"입력오류", NOT(ISNUMBER(FIND($T$21:$T$34,$P7813)))),
            AND($P7813&lt;&gt;"", $P7813&lt;&gt;"...", $P7813&lt;&gt;"입력오류", $T$19=$P7813)
        )
    )
)</f>
        <v>0</v>
      </c>
    </row>
    <row r="7814" spans="9:17">
      <c r="I7814">
        <f t="shared" si="367"/>
        <v>7813</v>
      </c>
      <c r="J7814" t="e">
        <f t="shared" si="368"/>
        <v>#N/A</v>
      </c>
      <c r="K7814" t="e">
        <f t="shared" si="366"/>
        <v>#N/A</v>
      </c>
      <c r="L7814" t="b">
        <f>COUNTIF($N$2:N7814, N7814)=1</f>
        <v>0</v>
      </c>
      <c r="M7814" s="37">
        <f>IF( $Q7814, MAX($M$1:M7813)+1, 0)</f>
        <v>0</v>
      </c>
      <c r="N7814" t="e" cm="1">
        <f t="array" ref="N7814">INDEX($A$9:$F$1048576, $J7814, $K7814 )</f>
        <v>#N/A</v>
      </c>
      <c r="O7814" t="e" cm="1">
        <f t="array" ref="O7814">INDEX($B$9:$F$1048576, $J7814, $K7814 )</f>
        <v>#N/A</v>
      </c>
      <c r="P7814" t="str" cm="1">
        <f t="array" ref="P7814">IF( $L7814, TRIM(_xll.IMDP("IR", $G$5&amp;$N7814, $G$6)), "" )</f>
        <v/>
      </c>
      <c r="Q7814" t="b" cm="1">
        <f t="array" ref="Q7814">IF(
    $U$1=1, AND($P7814&lt;&gt;"", $P7814&lt;&gt;"...", $P7814&lt;&gt;"입력오류"),
    IF(
        $U$18=1, AND($P7814&lt;&gt;"", $P7814&lt;&gt;"...", $P7814&lt;&gt;"입력오류", ISNUMBER(FIND(INDEX($T$2:$T$7,$U$1),$P7814))),
        IF(
            $U$17="기타", AND($P7814&lt;&gt;"", $P7814&lt;&gt;"...", $P7814&lt;&gt;"입력오류", NOT(ISNUMBER(FIND($T$21:$T$34,$P7814)))),
            AND($P7814&lt;&gt;"", $P7814&lt;&gt;"...", $P7814&lt;&gt;"입력오류", $T$19=$P7814)
        )
    )
)</f>
        <v>0</v>
      </c>
    </row>
    <row r="7815" spans="9:17">
      <c r="I7815">
        <f t="shared" si="367"/>
        <v>7814</v>
      </c>
      <c r="J7815" t="e">
        <f t="shared" si="368"/>
        <v>#N/A</v>
      </c>
      <c r="K7815" t="e">
        <f t="shared" si="366"/>
        <v>#N/A</v>
      </c>
      <c r="L7815" t="b">
        <f>COUNTIF($N$2:N7815, N7815)=1</f>
        <v>0</v>
      </c>
      <c r="M7815" s="37">
        <f>IF( $Q7815, MAX($M$1:M7814)+1, 0)</f>
        <v>0</v>
      </c>
      <c r="N7815" t="e" cm="1">
        <f t="array" ref="N7815">INDEX($A$9:$F$1048576, $J7815, $K7815 )</f>
        <v>#N/A</v>
      </c>
      <c r="O7815" t="e" cm="1">
        <f t="array" ref="O7815">INDEX($B$9:$F$1048576, $J7815, $K7815 )</f>
        <v>#N/A</v>
      </c>
      <c r="P7815" t="str" cm="1">
        <f t="array" ref="P7815">IF( $L7815, TRIM(_xll.IMDP("IR", $G$5&amp;$N7815, $G$6)), "" )</f>
        <v/>
      </c>
      <c r="Q7815" t="b" cm="1">
        <f t="array" ref="Q7815">IF(
    $U$1=1, AND($P7815&lt;&gt;"", $P7815&lt;&gt;"...", $P7815&lt;&gt;"입력오류"),
    IF(
        $U$18=1, AND($P7815&lt;&gt;"", $P7815&lt;&gt;"...", $P7815&lt;&gt;"입력오류", ISNUMBER(FIND(INDEX($T$2:$T$7,$U$1),$P7815))),
        IF(
            $U$17="기타", AND($P7815&lt;&gt;"", $P7815&lt;&gt;"...", $P7815&lt;&gt;"입력오류", NOT(ISNUMBER(FIND($T$21:$T$34,$P7815)))),
            AND($P7815&lt;&gt;"", $P7815&lt;&gt;"...", $P7815&lt;&gt;"입력오류", $T$19=$P7815)
        )
    )
)</f>
        <v>0</v>
      </c>
    </row>
    <row r="7816" spans="9:17">
      <c r="I7816">
        <f t="shared" si="367"/>
        <v>7815</v>
      </c>
      <c r="J7816" t="e">
        <f t="shared" si="368"/>
        <v>#N/A</v>
      </c>
      <c r="K7816" t="e">
        <f t="shared" si="366"/>
        <v>#N/A</v>
      </c>
      <c r="L7816" t="b">
        <f>COUNTIF($N$2:N7816, N7816)=1</f>
        <v>0</v>
      </c>
      <c r="M7816" s="37">
        <f>IF( $Q7816, MAX($M$1:M7815)+1, 0)</f>
        <v>0</v>
      </c>
      <c r="N7816" t="e" cm="1">
        <f t="array" ref="N7816">INDEX($A$9:$F$1048576, $J7816, $K7816 )</f>
        <v>#N/A</v>
      </c>
      <c r="O7816" t="e" cm="1">
        <f t="array" ref="O7816">INDEX($B$9:$F$1048576, $J7816, $K7816 )</f>
        <v>#N/A</v>
      </c>
      <c r="P7816" t="str" cm="1">
        <f t="array" ref="P7816">IF( $L7816, TRIM(_xll.IMDP("IR", $G$5&amp;$N7816, $G$6)), "" )</f>
        <v/>
      </c>
      <c r="Q7816" t="b" cm="1">
        <f t="array" ref="Q7816">IF(
    $U$1=1, AND($P7816&lt;&gt;"", $P7816&lt;&gt;"...", $P7816&lt;&gt;"입력오류"),
    IF(
        $U$18=1, AND($P7816&lt;&gt;"", $P7816&lt;&gt;"...", $P7816&lt;&gt;"입력오류", ISNUMBER(FIND(INDEX($T$2:$T$7,$U$1),$P7816))),
        IF(
            $U$17="기타", AND($P7816&lt;&gt;"", $P7816&lt;&gt;"...", $P7816&lt;&gt;"입력오류", NOT(ISNUMBER(FIND($T$21:$T$34,$P7816)))),
            AND($P7816&lt;&gt;"", $P7816&lt;&gt;"...", $P7816&lt;&gt;"입력오류", $T$19=$P7816)
        )
    )
)</f>
        <v>0</v>
      </c>
    </row>
    <row r="7817" spans="9:17">
      <c r="I7817">
        <f t="shared" si="367"/>
        <v>7816</v>
      </c>
      <c r="J7817" t="e">
        <f t="shared" si="368"/>
        <v>#N/A</v>
      </c>
      <c r="K7817" t="e">
        <f t="shared" si="366"/>
        <v>#N/A</v>
      </c>
      <c r="L7817" t="b">
        <f>COUNTIF($N$2:N7817, N7817)=1</f>
        <v>0</v>
      </c>
      <c r="M7817" s="37">
        <f>IF( $Q7817, MAX($M$1:M7816)+1, 0)</f>
        <v>0</v>
      </c>
      <c r="N7817" t="e" cm="1">
        <f t="array" ref="N7817">INDEX($A$9:$F$1048576, $J7817, $K7817 )</f>
        <v>#N/A</v>
      </c>
      <c r="O7817" t="e" cm="1">
        <f t="array" ref="O7817">INDEX($B$9:$F$1048576, $J7817, $K7817 )</f>
        <v>#N/A</v>
      </c>
      <c r="P7817" t="str" cm="1">
        <f t="array" ref="P7817">IF( $L7817, TRIM(_xll.IMDP("IR", $G$5&amp;$N7817, $G$6)), "" )</f>
        <v/>
      </c>
      <c r="Q7817" t="b" cm="1">
        <f t="array" ref="Q7817">IF(
    $U$1=1, AND($P7817&lt;&gt;"", $P7817&lt;&gt;"...", $P7817&lt;&gt;"입력오류"),
    IF(
        $U$18=1, AND($P7817&lt;&gt;"", $P7817&lt;&gt;"...", $P7817&lt;&gt;"입력오류", ISNUMBER(FIND(INDEX($T$2:$T$7,$U$1),$P7817))),
        IF(
            $U$17="기타", AND($P7817&lt;&gt;"", $P7817&lt;&gt;"...", $P7817&lt;&gt;"입력오류", NOT(ISNUMBER(FIND($T$21:$T$34,$P7817)))),
            AND($P7817&lt;&gt;"", $P7817&lt;&gt;"...", $P7817&lt;&gt;"입력오류", $T$19=$P7817)
        )
    )
)</f>
        <v>0</v>
      </c>
    </row>
    <row r="7818" spans="9:17">
      <c r="I7818">
        <f t="shared" si="367"/>
        <v>7817</v>
      </c>
      <c r="J7818" t="e">
        <f t="shared" si="368"/>
        <v>#N/A</v>
      </c>
      <c r="K7818" t="e">
        <f t="shared" si="366"/>
        <v>#N/A</v>
      </c>
      <c r="L7818" t="b">
        <f>COUNTIF($N$2:N7818, N7818)=1</f>
        <v>0</v>
      </c>
      <c r="M7818" s="37">
        <f>IF( $Q7818, MAX($M$1:M7817)+1, 0)</f>
        <v>0</v>
      </c>
      <c r="N7818" t="e" cm="1">
        <f t="array" ref="N7818">INDEX($A$9:$F$1048576, $J7818, $K7818 )</f>
        <v>#N/A</v>
      </c>
      <c r="O7818" t="e" cm="1">
        <f t="array" ref="O7818">INDEX($B$9:$F$1048576, $J7818, $K7818 )</f>
        <v>#N/A</v>
      </c>
      <c r="P7818" t="str" cm="1">
        <f t="array" ref="P7818">IF( $L7818, TRIM(_xll.IMDP("IR", $G$5&amp;$N7818, $G$6)), "" )</f>
        <v/>
      </c>
      <c r="Q7818" t="b" cm="1">
        <f t="array" ref="Q7818">IF(
    $U$1=1, AND($P7818&lt;&gt;"", $P7818&lt;&gt;"...", $P7818&lt;&gt;"입력오류"),
    IF(
        $U$18=1, AND($P7818&lt;&gt;"", $P7818&lt;&gt;"...", $P7818&lt;&gt;"입력오류", ISNUMBER(FIND(INDEX($T$2:$T$7,$U$1),$P7818))),
        IF(
            $U$17="기타", AND($P7818&lt;&gt;"", $P7818&lt;&gt;"...", $P7818&lt;&gt;"입력오류", NOT(ISNUMBER(FIND($T$21:$T$34,$P7818)))),
            AND($P7818&lt;&gt;"", $P7818&lt;&gt;"...", $P7818&lt;&gt;"입력오류", $T$19=$P7818)
        )
    )
)</f>
        <v>0</v>
      </c>
    </row>
    <row r="7819" spans="9:17">
      <c r="I7819">
        <f t="shared" si="367"/>
        <v>7818</v>
      </c>
      <c r="J7819" t="e">
        <f t="shared" si="368"/>
        <v>#N/A</v>
      </c>
      <c r="K7819" t="e">
        <f t="shared" si="366"/>
        <v>#N/A</v>
      </c>
      <c r="L7819" t="b">
        <f>COUNTIF($N$2:N7819, N7819)=1</f>
        <v>0</v>
      </c>
      <c r="M7819" s="37">
        <f>IF( $Q7819, MAX($M$1:M7818)+1, 0)</f>
        <v>0</v>
      </c>
      <c r="N7819" t="e" cm="1">
        <f t="array" ref="N7819">INDEX($A$9:$F$1048576, $J7819, $K7819 )</f>
        <v>#N/A</v>
      </c>
      <c r="O7819" t="e" cm="1">
        <f t="array" ref="O7819">INDEX($B$9:$F$1048576, $J7819, $K7819 )</f>
        <v>#N/A</v>
      </c>
      <c r="P7819" t="str" cm="1">
        <f t="array" ref="P7819">IF( $L7819, TRIM(_xll.IMDP("IR", $G$5&amp;$N7819, $G$6)), "" )</f>
        <v/>
      </c>
      <c r="Q7819" t="b" cm="1">
        <f t="array" ref="Q7819">IF(
    $U$1=1, AND($P7819&lt;&gt;"", $P7819&lt;&gt;"...", $P7819&lt;&gt;"입력오류"),
    IF(
        $U$18=1, AND($P7819&lt;&gt;"", $P7819&lt;&gt;"...", $P7819&lt;&gt;"입력오류", ISNUMBER(FIND(INDEX($T$2:$T$7,$U$1),$P7819))),
        IF(
            $U$17="기타", AND($P7819&lt;&gt;"", $P7819&lt;&gt;"...", $P7819&lt;&gt;"입력오류", NOT(ISNUMBER(FIND($T$21:$T$34,$P7819)))),
            AND($P7819&lt;&gt;"", $P7819&lt;&gt;"...", $P7819&lt;&gt;"입력오류", $T$19=$P7819)
        )
    )
)</f>
        <v>0</v>
      </c>
    </row>
    <row r="7820" spans="9:17">
      <c r="I7820">
        <f t="shared" si="367"/>
        <v>7819</v>
      </c>
      <c r="J7820" t="e">
        <f t="shared" si="368"/>
        <v>#N/A</v>
      </c>
      <c r="K7820" t="e">
        <f t="shared" si="366"/>
        <v>#N/A</v>
      </c>
      <c r="L7820" t="b">
        <f>COUNTIF($N$2:N7820, N7820)=1</f>
        <v>0</v>
      </c>
      <c r="M7820" s="37">
        <f>IF( $Q7820, MAX($M$1:M7819)+1, 0)</f>
        <v>0</v>
      </c>
      <c r="N7820" t="e" cm="1">
        <f t="array" ref="N7820">INDEX($A$9:$F$1048576, $J7820, $K7820 )</f>
        <v>#N/A</v>
      </c>
      <c r="O7820" t="e" cm="1">
        <f t="array" ref="O7820">INDEX($B$9:$F$1048576, $J7820, $K7820 )</f>
        <v>#N/A</v>
      </c>
      <c r="P7820" t="str" cm="1">
        <f t="array" ref="P7820">IF( $L7820, TRIM(_xll.IMDP("IR", $G$5&amp;$N7820, $G$6)), "" )</f>
        <v/>
      </c>
      <c r="Q7820" t="b" cm="1">
        <f t="array" ref="Q7820">IF(
    $U$1=1, AND($P7820&lt;&gt;"", $P7820&lt;&gt;"...", $P7820&lt;&gt;"입력오류"),
    IF(
        $U$18=1, AND($P7820&lt;&gt;"", $P7820&lt;&gt;"...", $P7820&lt;&gt;"입력오류", ISNUMBER(FIND(INDEX($T$2:$T$7,$U$1),$P7820))),
        IF(
            $U$17="기타", AND($P7820&lt;&gt;"", $P7820&lt;&gt;"...", $P7820&lt;&gt;"입력오류", NOT(ISNUMBER(FIND($T$21:$T$34,$P7820)))),
            AND($P7820&lt;&gt;"", $P7820&lt;&gt;"...", $P7820&lt;&gt;"입력오류", $T$19=$P7820)
        )
    )
)</f>
        <v>0</v>
      </c>
    </row>
    <row r="7821" spans="9:17">
      <c r="I7821">
        <f t="shared" si="367"/>
        <v>7820</v>
      </c>
      <c r="J7821" t="e">
        <f t="shared" si="368"/>
        <v>#N/A</v>
      </c>
      <c r="K7821" t="e">
        <f t="shared" si="366"/>
        <v>#N/A</v>
      </c>
      <c r="L7821" t="b">
        <f>COUNTIF($N$2:N7821, N7821)=1</f>
        <v>0</v>
      </c>
      <c r="M7821" s="37">
        <f>IF( $Q7821, MAX($M$1:M7820)+1, 0)</f>
        <v>0</v>
      </c>
      <c r="N7821" t="e" cm="1">
        <f t="array" ref="N7821">INDEX($A$9:$F$1048576, $J7821, $K7821 )</f>
        <v>#N/A</v>
      </c>
      <c r="O7821" t="e" cm="1">
        <f t="array" ref="O7821">INDEX($B$9:$F$1048576, $J7821, $K7821 )</f>
        <v>#N/A</v>
      </c>
      <c r="P7821" t="str" cm="1">
        <f t="array" ref="P7821">IF( $L7821, TRIM(_xll.IMDP("IR", $G$5&amp;$N7821, $G$6)), "" )</f>
        <v/>
      </c>
      <c r="Q7821" t="b" cm="1">
        <f t="array" ref="Q7821">IF(
    $U$1=1, AND($P7821&lt;&gt;"", $P7821&lt;&gt;"...", $P7821&lt;&gt;"입력오류"),
    IF(
        $U$18=1, AND($P7821&lt;&gt;"", $P7821&lt;&gt;"...", $P7821&lt;&gt;"입력오류", ISNUMBER(FIND(INDEX($T$2:$T$7,$U$1),$P7821))),
        IF(
            $U$17="기타", AND($P7821&lt;&gt;"", $P7821&lt;&gt;"...", $P7821&lt;&gt;"입력오류", NOT(ISNUMBER(FIND($T$21:$T$34,$P7821)))),
            AND($P7821&lt;&gt;"", $P7821&lt;&gt;"...", $P7821&lt;&gt;"입력오류", $T$19=$P7821)
        )
    )
)</f>
        <v>0</v>
      </c>
    </row>
    <row r="7822" spans="9:17">
      <c r="I7822">
        <f t="shared" si="367"/>
        <v>7821</v>
      </c>
      <c r="J7822" t="e">
        <f t="shared" si="368"/>
        <v>#N/A</v>
      </c>
      <c r="K7822" t="e">
        <f t="shared" si="366"/>
        <v>#N/A</v>
      </c>
      <c r="L7822" t="b">
        <f>COUNTIF($N$2:N7822, N7822)=1</f>
        <v>0</v>
      </c>
      <c r="M7822" s="37">
        <f>IF( $Q7822, MAX($M$1:M7821)+1, 0)</f>
        <v>0</v>
      </c>
      <c r="N7822" t="e" cm="1">
        <f t="array" ref="N7822">INDEX($A$9:$F$1048576, $J7822, $K7822 )</f>
        <v>#N/A</v>
      </c>
      <c r="O7822" t="e" cm="1">
        <f t="array" ref="O7822">INDEX($B$9:$F$1048576, $J7822, $K7822 )</f>
        <v>#N/A</v>
      </c>
      <c r="P7822" t="str" cm="1">
        <f t="array" ref="P7822">IF( $L7822, TRIM(_xll.IMDP("IR", $G$5&amp;$N7822, $G$6)), "" )</f>
        <v/>
      </c>
      <c r="Q7822" t="b" cm="1">
        <f t="array" ref="Q7822">IF(
    $U$1=1, AND($P7822&lt;&gt;"", $P7822&lt;&gt;"...", $P7822&lt;&gt;"입력오류"),
    IF(
        $U$18=1, AND($P7822&lt;&gt;"", $P7822&lt;&gt;"...", $P7822&lt;&gt;"입력오류", ISNUMBER(FIND(INDEX($T$2:$T$7,$U$1),$P7822))),
        IF(
            $U$17="기타", AND($P7822&lt;&gt;"", $P7822&lt;&gt;"...", $P7822&lt;&gt;"입력오류", NOT(ISNUMBER(FIND($T$21:$T$34,$P7822)))),
            AND($P7822&lt;&gt;"", $P7822&lt;&gt;"...", $P7822&lt;&gt;"입력오류", $T$19=$P7822)
        )
    )
)</f>
        <v>0</v>
      </c>
    </row>
    <row r="7823" spans="9:17">
      <c r="I7823">
        <f t="shared" si="367"/>
        <v>7822</v>
      </c>
      <c r="J7823" t="e">
        <f t="shared" si="368"/>
        <v>#N/A</v>
      </c>
      <c r="K7823" t="e">
        <f t="shared" si="366"/>
        <v>#N/A</v>
      </c>
      <c r="L7823" t="b">
        <f>COUNTIF($N$2:N7823, N7823)=1</f>
        <v>0</v>
      </c>
      <c r="M7823" s="37">
        <f>IF( $Q7823, MAX($M$1:M7822)+1, 0)</f>
        <v>0</v>
      </c>
      <c r="N7823" t="e" cm="1">
        <f t="array" ref="N7823">INDEX($A$9:$F$1048576, $J7823, $K7823 )</f>
        <v>#N/A</v>
      </c>
      <c r="O7823" t="e" cm="1">
        <f t="array" ref="O7823">INDEX($B$9:$F$1048576, $J7823, $K7823 )</f>
        <v>#N/A</v>
      </c>
      <c r="P7823" t="str" cm="1">
        <f t="array" ref="P7823">IF( $L7823, TRIM(_xll.IMDP("IR", $G$5&amp;$N7823, $G$6)), "" )</f>
        <v/>
      </c>
      <c r="Q7823" t="b" cm="1">
        <f t="array" ref="Q7823">IF(
    $U$1=1, AND($P7823&lt;&gt;"", $P7823&lt;&gt;"...", $P7823&lt;&gt;"입력오류"),
    IF(
        $U$18=1, AND($P7823&lt;&gt;"", $P7823&lt;&gt;"...", $P7823&lt;&gt;"입력오류", ISNUMBER(FIND(INDEX($T$2:$T$7,$U$1),$P7823))),
        IF(
            $U$17="기타", AND($P7823&lt;&gt;"", $P7823&lt;&gt;"...", $P7823&lt;&gt;"입력오류", NOT(ISNUMBER(FIND($T$21:$T$34,$P7823)))),
            AND($P7823&lt;&gt;"", $P7823&lt;&gt;"...", $P7823&lt;&gt;"입력오류", $T$19=$P7823)
        )
    )
)</f>
        <v>0</v>
      </c>
    </row>
    <row r="7824" spans="9:17">
      <c r="I7824">
        <f t="shared" si="367"/>
        <v>7823</v>
      </c>
      <c r="J7824" t="e">
        <f t="shared" si="368"/>
        <v>#N/A</v>
      </c>
      <c r="K7824" t="e">
        <f t="shared" si="366"/>
        <v>#N/A</v>
      </c>
      <c r="L7824" t="b">
        <f>COUNTIF($N$2:N7824, N7824)=1</f>
        <v>0</v>
      </c>
      <c r="M7824" s="37">
        <f>IF( $Q7824, MAX($M$1:M7823)+1, 0)</f>
        <v>0</v>
      </c>
      <c r="N7824" t="e" cm="1">
        <f t="array" ref="N7824">INDEX($A$9:$F$1048576, $J7824, $K7824 )</f>
        <v>#N/A</v>
      </c>
      <c r="O7824" t="e" cm="1">
        <f t="array" ref="O7824">INDEX($B$9:$F$1048576, $J7824, $K7824 )</f>
        <v>#N/A</v>
      </c>
      <c r="P7824" t="str" cm="1">
        <f t="array" ref="P7824">IF( $L7824, TRIM(_xll.IMDP("IR", $G$5&amp;$N7824, $G$6)), "" )</f>
        <v/>
      </c>
      <c r="Q7824" t="b" cm="1">
        <f t="array" ref="Q7824">IF(
    $U$1=1, AND($P7824&lt;&gt;"", $P7824&lt;&gt;"...", $P7824&lt;&gt;"입력오류"),
    IF(
        $U$18=1, AND($P7824&lt;&gt;"", $P7824&lt;&gt;"...", $P7824&lt;&gt;"입력오류", ISNUMBER(FIND(INDEX($T$2:$T$7,$U$1),$P7824))),
        IF(
            $U$17="기타", AND($P7824&lt;&gt;"", $P7824&lt;&gt;"...", $P7824&lt;&gt;"입력오류", NOT(ISNUMBER(FIND($T$21:$T$34,$P7824)))),
            AND($P7824&lt;&gt;"", $P7824&lt;&gt;"...", $P7824&lt;&gt;"입력오류", $T$19=$P7824)
        )
    )
)</f>
        <v>0</v>
      </c>
    </row>
    <row r="7825" spans="9:17">
      <c r="I7825">
        <f t="shared" si="367"/>
        <v>7824</v>
      </c>
      <c r="J7825" t="e">
        <f t="shared" si="368"/>
        <v>#N/A</v>
      </c>
      <c r="K7825" t="e">
        <f t="shared" si="366"/>
        <v>#N/A</v>
      </c>
      <c r="L7825" t="b">
        <f>COUNTIF($N$2:N7825, N7825)=1</f>
        <v>0</v>
      </c>
      <c r="M7825" s="37">
        <f>IF( $Q7825, MAX($M$1:M7824)+1, 0)</f>
        <v>0</v>
      </c>
      <c r="N7825" t="e" cm="1">
        <f t="array" ref="N7825">INDEX($A$9:$F$1048576, $J7825, $K7825 )</f>
        <v>#N/A</v>
      </c>
      <c r="O7825" t="e" cm="1">
        <f t="array" ref="O7825">INDEX($B$9:$F$1048576, $J7825, $K7825 )</f>
        <v>#N/A</v>
      </c>
      <c r="P7825" t="str" cm="1">
        <f t="array" ref="P7825">IF( $L7825, TRIM(_xll.IMDP("IR", $G$5&amp;$N7825, $G$6)), "" )</f>
        <v/>
      </c>
      <c r="Q7825" t="b" cm="1">
        <f t="array" ref="Q7825">IF(
    $U$1=1, AND($P7825&lt;&gt;"", $P7825&lt;&gt;"...", $P7825&lt;&gt;"입력오류"),
    IF(
        $U$18=1, AND($P7825&lt;&gt;"", $P7825&lt;&gt;"...", $P7825&lt;&gt;"입력오류", ISNUMBER(FIND(INDEX($T$2:$T$7,$U$1),$P7825))),
        IF(
            $U$17="기타", AND($P7825&lt;&gt;"", $P7825&lt;&gt;"...", $P7825&lt;&gt;"입력오류", NOT(ISNUMBER(FIND($T$21:$T$34,$P7825)))),
            AND($P7825&lt;&gt;"", $P7825&lt;&gt;"...", $P7825&lt;&gt;"입력오류", $T$19=$P7825)
        )
    )
)</f>
        <v>0</v>
      </c>
    </row>
    <row r="7826" spans="9:17">
      <c r="I7826">
        <f t="shared" si="367"/>
        <v>7825</v>
      </c>
      <c r="J7826" t="e">
        <f t="shared" si="368"/>
        <v>#N/A</v>
      </c>
      <c r="K7826" t="e">
        <f t="shared" si="366"/>
        <v>#N/A</v>
      </c>
      <c r="L7826" t="b">
        <f>COUNTIF($N$2:N7826, N7826)=1</f>
        <v>0</v>
      </c>
      <c r="M7826" s="37">
        <f>IF( $Q7826, MAX($M$1:M7825)+1, 0)</f>
        <v>0</v>
      </c>
      <c r="N7826" t="e" cm="1">
        <f t="array" ref="N7826">INDEX($A$9:$F$1048576, $J7826, $K7826 )</f>
        <v>#N/A</v>
      </c>
      <c r="O7826" t="e" cm="1">
        <f t="array" ref="O7826">INDEX($B$9:$F$1048576, $J7826, $K7826 )</f>
        <v>#N/A</v>
      </c>
      <c r="P7826" t="str" cm="1">
        <f t="array" ref="P7826">IF( $L7826, TRIM(_xll.IMDP("IR", $G$5&amp;$N7826, $G$6)), "" )</f>
        <v/>
      </c>
      <c r="Q7826" t="b" cm="1">
        <f t="array" ref="Q7826">IF(
    $U$1=1, AND($P7826&lt;&gt;"", $P7826&lt;&gt;"...", $P7826&lt;&gt;"입력오류"),
    IF(
        $U$18=1, AND($P7826&lt;&gt;"", $P7826&lt;&gt;"...", $P7826&lt;&gt;"입력오류", ISNUMBER(FIND(INDEX($T$2:$T$7,$U$1),$P7826))),
        IF(
            $U$17="기타", AND($P7826&lt;&gt;"", $P7826&lt;&gt;"...", $P7826&lt;&gt;"입력오류", NOT(ISNUMBER(FIND($T$21:$T$34,$P7826)))),
            AND($P7826&lt;&gt;"", $P7826&lt;&gt;"...", $P7826&lt;&gt;"입력오류", $T$19=$P7826)
        )
    )
)</f>
        <v>0</v>
      </c>
    </row>
    <row r="7827" spans="9:17">
      <c r="I7827">
        <f t="shared" si="367"/>
        <v>7826</v>
      </c>
      <c r="J7827" t="e">
        <f t="shared" si="368"/>
        <v>#N/A</v>
      </c>
      <c r="K7827" t="e">
        <f t="shared" si="366"/>
        <v>#N/A</v>
      </c>
      <c r="L7827" t="b">
        <f>COUNTIF($N$2:N7827, N7827)=1</f>
        <v>0</v>
      </c>
      <c r="M7827" s="37">
        <f>IF( $Q7827, MAX($M$1:M7826)+1, 0)</f>
        <v>0</v>
      </c>
      <c r="N7827" t="e" cm="1">
        <f t="array" ref="N7827">INDEX($A$9:$F$1048576, $J7827, $K7827 )</f>
        <v>#N/A</v>
      </c>
      <c r="O7827" t="e" cm="1">
        <f t="array" ref="O7827">INDEX($B$9:$F$1048576, $J7827, $K7827 )</f>
        <v>#N/A</v>
      </c>
      <c r="P7827" t="str" cm="1">
        <f t="array" ref="P7827">IF( $L7827, TRIM(_xll.IMDP("IR", $G$5&amp;$N7827, $G$6)), "" )</f>
        <v/>
      </c>
      <c r="Q7827" t="b" cm="1">
        <f t="array" ref="Q7827">IF(
    $U$1=1, AND($P7827&lt;&gt;"", $P7827&lt;&gt;"...", $P7827&lt;&gt;"입력오류"),
    IF(
        $U$18=1, AND($P7827&lt;&gt;"", $P7827&lt;&gt;"...", $P7827&lt;&gt;"입력오류", ISNUMBER(FIND(INDEX($T$2:$T$7,$U$1),$P7827))),
        IF(
            $U$17="기타", AND($P7827&lt;&gt;"", $P7827&lt;&gt;"...", $P7827&lt;&gt;"입력오류", NOT(ISNUMBER(FIND($T$21:$T$34,$P7827)))),
            AND($P7827&lt;&gt;"", $P7827&lt;&gt;"...", $P7827&lt;&gt;"입력오류", $T$19=$P7827)
        )
    )
)</f>
        <v>0</v>
      </c>
    </row>
    <row r="7828" spans="9:17">
      <c r="I7828">
        <f t="shared" si="367"/>
        <v>7827</v>
      </c>
      <c r="J7828" t="e">
        <f t="shared" si="368"/>
        <v>#N/A</v>
      </c>
      <c r="K7828" t="e">
        <f t="shared" si="366"/>
        <v>#N/A</v>
      </c>
      <c r="L7828" t="b">
        <f>COUNTIF($N$2:N7828, N7828)=1</f>
        <v>0</v>
      </c>
      <c r="M7828" s="37">
        <f>IF( $Q7828, MAX($M$1:M7827)+1, 0)</f>
        <v>0</v>
      </c>
      <c r="N7828" t="e" cm="1">
        <f t="array" ref="N7828">INDEX($A$9:$F$1048576, $J7828, $K7828 )</f>
        <v>#N/A</v>
      </c>
      <c r="O7828" t="e" cm="1">
        <f t="array" ref="O7828">INDEX($B$9:$F$1048576, $J7828, $K7828 )</f>
        <v>#N/A</v>
      </c>
      <c r="P7828" t="str" cm="1">
        <f t="array" ref="P7828">IF( $L7828, TRIM(_xll.IMDP("IR", $G$5&amp;$N7828, $G$6)), "" )</f>
        <v/>
      </c>
      <c r="Q7828" t="b" cm="1">
        <f t="array" ref="Q7828">IF(
    $U$1=1, AND($P7828&lt;&gt;"", $P7828&lt;&gt;"...", $P7828&lt;&gt;"입력오류"),
    IF(
        $U$18=1, AND($P7828&lt;&gt;"", $P7828&lt;&gt;"...", $P7828&lt;&gt;"입력오류", ISNUMBER(FIND(INDEX($T$2:$T$7,$U$1),$P7828))),
        IF(
            $U$17="기타", AND($P7828&lt;&gt;"", $P7828&lt;&gt;"...", $P7828&lt;&gt;"입력오류", NOT(ISNUMBER(FIND($T$21:$T$34,$P7828)))),
            AND($P7828&lt;&gt;"", $P7828&lt;&gt;"...", $P7828&lt;&gt;"입력오류", $T$19=$P7828)
        )
    )
)</f>
        <v>0</v>
      </c>
    </row>
    <row r="7829" spans="9:17">
      <c r="I7829">
        <f t="shared" si="367"/>
        <v>7828</v>
      </c>
      <c r="J7829" t="e">
        <f t="shared" si="368"/>
        <v>#N/A</v>
      </c>
      <c r="K7829" t="e">
        <f t="shared" si="366"/>
        <v>#N/A</v>
      </c>
      <c r="L7829" t="b">
        <f>COUNTIF($N$2:N7829, N7829)=1</f>
        <v>0</v>
      </c>
      <c r="M7829" s="37">
        <f>IF( $Q7829, MAX($M$1:M7828)+1, 0)</f>
        <v>0</v>
      </c>
      <c r="N7829" t="e" cm="1">
        <f t="array" ref="N7829">INDEX($A$9:$F$1048576, $J7829, $K7829 )</f>
        <v>#N/A</v>
      </c>
      <c r="O7829" t="e" cm="1">
        <f t="array" ref="O7829">INDEX($B$9:$F$1048576, $J7829, $K7829 )</f>
        <v>#N/A</v>
      </c>
      <c r="P7829" t="str" cm="1">
        <f t="array" ref="P7829">IF( $L7829, TRIM(_xll.IMDP("IR", $G$5&amp;$N7829, $G$6)), "" )</f>
        <v/>
      </c>
      <c r="Q7829" t="b" cm="1">
        <f t="array" ref="Q7829">IF(
    $U$1=1, AND($P7829&lt;&gt;"", $P7829&lt;&gt;"...", $P7829&lt;&gt;"입력오류"),
    IF(
        $U$18=1, AND($P7829&lt;&gt;"", $P7829&lt;&gt;"...", $P7829&lt;&gt;"입력오류", ISNUMBER(FIND(INDEX($T$2:$T$7,$U$1),$P7829))),
        IF(
            $U$17="기타", AND($P7829&lt;&gt;"", $P7829&lt;&gt;"...", $P7829&lt;&gt;"입력오류", NOT(ISNUMBER(FIND($T$21:$T$34,$P7829)))),
            AND($P7829&lt;&gt;"", $P7829&lt;&gt;"...", $P7829&lt;&gt;"입력오류", $T$19=$P7829)
        )
    )
)</f>
        <v>0</v>
      </c>
    </row>
    <row r="7830" spans="9:17">
      <c r="I7830">
        <f t="shared" si="367"/>
        <v>7829</v>
      </c>
      <c r="J7830" t="e">
        <f t="shared" si="368"/>
        <v>#N/A</v>
      </c>
      <c r="K7830" t="e">
        <f t="shared" si="366"/>
        <v>#N/A</v>
      </c>
      <c r="L7830" t="b">
        <f>COUNTIF($N$2:N7830, N7830)=1</f>
        <v>0</v>
      </c>
      <c r="M7830" s="37">
        <f>IF( $Q7830, MAX($M$1:M7829)+1, 0)</f>
        <v>0</v>
      </c>
      <c r="N7830" t="e" cm="1">
        <f t="array" ref="N7830">INDEX($A$9:$F$1048576, $J7830, $K7830 )</f>
        <v>#N/A</v>
      </c>
      <c r="O7830" t="e" cm="1">
        <f t="array" ref="O7830">INDEX($B$9:$F$1048576, $J7830, $K7830 )</f>
        <v>#N/A</v>
      </c>
      <c r="P7830" t="str" cm="1">
        <f t="array" ref="P7830">IF( $L7830, TRIM(_xll.IMDP("IR", $G$5&amp;$N7830, $G$6)), "" )</f>
        <v/>
      </c>
      <c r="Q7830" t="b" cm="1">
        <f t="array" ref="Q7830">IF(
    $U$1=1, AND($P7830&lt;&gt;"", $P7830&lt;&gt;"...", $P7830&lt;&gt;"입력오류"),
    IF(
        $U$18=1, AND($P7830&lt;&gt;"", $P7830&lt;&gt;"...", $P7830&lt;&gt;"입력오류", ISNUMBER(FIND(INDEX($T$2:$T$7,$U$1),$P7830))),
        IF(
            $U$17="기타", AND($P7830&lt;&gt;"", $P7830&lt;&gt;"...", $P7830&lt;&gt;"입력오류", NOT(ISNUMBER(FIND($T$21:$T$34,$P7830)))),
            AND($P7830&lt;&gt;"", $P7830&lt;&gt;"...", $P7830&lt;&gt;"입력오류", $T$19=$P7830)
        )
    )
)</f>
        <v>0</v>
      </c>
    </row>
    <row r="7831" spans="9:17">
      <c r="I7831">
        <f t="shared" si="367"/>
        <v>7830</v>
      </c>
      <c r="J7831" t="e">
        <f t="shared" si="368"/>
        <v>#N/A</v>
      </c>
      <c r="K7831" t="e">
        <f t="shared" si="366"/>
        <v>#N/A</v>
      </c>
      <c r="L7831" t="b">
        <f>COUNTIF($N$2:N7831, N7831)=1</f>
        <v>0</v>
      </c>
      <c r="M7831" s="37">
        <f>IF( $Q7831, MAX($M$1:M7830)+1, 0)</f>
        <v>0</v>
      </c>
      <c r="N7831" t="e" cm="1">
        <f t="array" ref="N7831">INDEX($A$9:$F$1048576, $J7831, $K7831 )</f>
        <v>#N/A</v>
      </c>
      <c r="O7831" t="e" cm="1">
        <f t="array" ref="O7831">INDEX($B$9:$F$1048576, $J7831, $K7831 )</f>
        <v>#N/A</v>
      </c>
      <c r="P7831" t="str" cm="1">
        <f t="array" ref="P7831">IF( $L7831, TRIM(_xll.IMDP("IR", $G$5&amp;$N7831, $G$6)), "" )</f>
        <v/>
      </c>
      <c r="Q7831" t="b" cm="1">
        <f t="array" ref="Q7831">IF(
    $U$1=1, AND($P7831&lt;&gt;"", $P7831&lt;&gt;"...", $P7831&lt;&gt;"입력오류"),
    IF(
        $U$18=1, AND($P7831&lt;&gt;"", $P7831&lt;&gt;"...", $P7831&lt;&gt;"입력오류", ISNUMBER(FIND(INDEX($T$2:$T$7,$U$1),$P7831))),
        IF(
            $U$17="기타", AND($P7831&lt;&gt;"", $P7831&lt;&gt;"...", $P7831&lt;&gt;"입력오류", NOT(ISNUMBER(FIND($T$21:$T$34,$P7831)))),
            AND($P7831&lt;&gt;"", $P7831&lt;&gt;"...", $P7831&lt;&gt;"입력오류", $T$19=$P7831)
        )
    )
)</f>
        <v>0</v>
      </c>
    </row>
    <row r="7832" spans="9:17">
      <c r="I7832">
        <f t="shared" si="367"/>
        <v>7831</v>
      </c>
      <c r="J7832" t="e">
        <f t="shared" si="368"/>
        <v>#N/A</v>
      </c>
      <c r="K7832" t="e">
        <f t="shared" si="366"/>
        <v>#N/A</v>
      </c>
      <c r="L7832" t="b">
        <f>COUNTIF($N$2:N7832, N7832)=1</f>
        <v>0</v>
      </c>
      <c r="M7832" s="37">
        <f>IF( $Q7832, MAX($M$1:M7831)+1, 0)</f>
        <v>0</v>
      </c>
      <c r="N7832" t="e" cm="1">
        <f t="array" ref="N7832">INDEX($A$9:$F$1048576, $J7832, $K7832 )</f>
        <v>#N/A</v>
      </c>
      <c r="O7832" t="e" cm="1">
        <f t="array" ref="O7832">INDEX($B$9:$F$1048576, $J7832, $K7832 )</f>
        <v>#N/A</v>
      </c>
      <c r="P7832" t="str" cm="1">
        <f t="array" ref="P7832">IF( $L7832, TRIM(_xll.IMDP("IR", $G$5&amp;$N7832, $G$6)), "" )</f>
        <v/>
      </c>
      <c r="Q7832" t="b" cm="1">
        <f t="array" ref="Q7832">IF(
    $U$1=1, AND($P7832&lt;&gt;"", $P7832&lt;&gt;"...", $P7832&lt;&gt;"입력오류"),
    IF(
        $U$18=1, AND($P7832&lt;&gt;"", $P7832&lt;&gt;"...", $P7832&lt;&gt;"입력오류", ISNUMBER(FIND(INDEX($T$2:$T$7,$U$1),$P7832))),
        IF(
            $U$17="기타", AND($P7832&lt;&gt;"", $P7832&lt;&gt;"...", $P7832&lt;&gt;"입력오류", NOT(ISNUMBER(FIND($T$21:$T$34,$P7832)))),
            AND($P7832&lt;&gt;"", $P7832&lt;&gt;"...", $P7832&lt;&gt;"입력오류", $T$19=$P7832)
        )
    )
)</f>
        <v>0</v>
      </c>
    </row>
    <row r="7833" spans="9:17">
      <c r="I7833">
        <f t="shared" si="367"/>
        <v>7832</v>
      </c>
      <c r="J7833" t="e">
        <f t="shared" si="368"/>
        <v>#N/A</v>
      </c>
      <c r="K7833" t="e">
        <f t="shared" si="366"/>
        <v>#N/A</v>
      </c>
      <c r="L7833" t="b">
        <f>COUNTIF($N$2:N7833, N7833)=1</f>
        <v>0</v>
      </c>
      <c r="M7833" s="37">
        <f>IF( $Q7833, MAX($M$1:M7832)+1, 0)</f>
        <v>0</v>
      </c>
      <c r="N7833" t="e" cm="1">
        <f t="array" ref="N7833">INDEX($A$9:$F$1048576, $J7833, $K7833 )</f>
        <v>#N/A</v>
      </c>
      <c r="O7833" t="e" cm="1">
        <f t="array" ref="O7833">INDEX($B$9:$F$1048576, $J7833, $K7833 )</f>
        <v>#N/A</v>
      </c>
      <c r="P7833" t="str" cm="1">
        <f t="array" ref="P7833">IF( $L7833, TRIM(_xll.IMDP("IR", $G$5&amp;$N7833, $G$6)), "" )</f>
        <v/>
      </c>
      <c r="Q7833" t="b" cm="1">
        <f t="array" ref="Q7833">IF(
    $U$1=1, AND($P7833&lt;&gt;"", $P7833&lt;&gt;"...", $P7833&lt;&gt;"입력오류"),
    IF(
        $U$18=1, AND($P7833&lt;&gt;"", $P7833&lt;&gt;"...", $P7833&lt;&gt;"입력오류", ISNUMBER(FIND(INDEX($T$2:$T$7,$U$1),$P7833))),
        IF(
            $U$17="기타", AND($P7833&lt;&gt;"", $P7833&lt;&gt;"...", $P7833&lt;&gt;"입력오류", NOT(ISNUMBER(FIND($T$21:$T$34,$P7833)))),
            AND($P7833&lt;&gt;"", $P7833&lt;&gt;"...", $P7833&lt;&gt;"입력오류", $T$19=$P7833)
        )
    )
)</f>
        <v>0</v>
      </c>
    </row>
    <row r="7834" spans="9:17">
      <c r="I7834">
        <f t="shared" si="367"/>
        <v>7833</v>
      </c>
      <c r="J7834" t="e">
        <f t="shared" si="368"/>
        <v>#N/A</v>
      </c>
      <c r="K7834" t="e">
        <f t="shared" si="366"/>
        <v>#N/A</v>
      </c>
      <c r="L7834" t="b">
        <f>COUNTIF($N$2:N7834, N7834)=1</f>
        <v>0</v>
      </c>
      <c r="M7834" s="37">
        <f>IF( $Q7834, MAX($M$1:M7833)+1, 0)</f>
        <v>0</v>
      </c>
      <c r="N7834" t="e" cm="1">
        <f t="array" ref="N7834">INDEX($A$9:$F$1048576, $J7834, $K7834 )</f>
        <v>#N/A</v>
      </c>
      <c r="O7834" t="e" cm="1">
        <f t="array" ref="O7834">INDEX($B$9:$F$1048576, $J7834, $K7834 )</f>
        <v>#N/A</v>
      </c>
      <c r="P7834" t="str" cm="1">
        <f t="array" ref="P7834">IF( $L7834, TRIM(_xll.IMDP("IR", $G$5&amp;$N7834, $G$6)), "" )</f>
        <v/>
      </c>
      <c r="Q7834" t="b" cm="1">
        <f t="array" ref="Q7834">IF(
    $U$1=1, AND($P7834&lt;&gt;"", $P7834&lt;&gt;"...", $P7834&lt;&gt;"입력오류"),
    IF(
        $U$18=1, AND($P7834&lt;&gt;"", $P7834&lt;&gt;"...", $P7834&lt;&gt;"입력오류", ISNUMBER(FIND(INDEX($T$2:$T$7,$U$1),$P7834))),
        IF(
            $U$17="기타", AND($P7834&lt;&gt;"", $P7834&lt;&gt;"...", $P7834&lt;&gt;"입력오류", NOT(ISNUMBER(FIND($T$21:$T$34,$P7834)))),
            AND($P7834&lt;&gt;"", $P7834&lt;&gt;"...", $P7834&lt;&gt;"입력오류", $T$19=$P7834)
        )
    )
)</f>
        <v>0</v>
      </c>
    </row>
    <row r="7835" spans="9:17">
      <c r="I7835">
        <f t="shared" si="367"/>
        <v>7834</v>
      </c>
      <c r="J7835" t="e">
        <f t="shared" si="368"/>
        <v>#N/A</v>
      </c>
      <c r="K7835" t="e">
        <f t="shared" si="366"/>
        <v>#N/A</v>
      </c>
      <c r="L7835" t="b">
        <f>COUNTIF($N$2:N7835, N7835)=1</f>
        <v>0</v>
      </c>
      <c r="M7835" s="37">
        <f>IF( $Q7835, MAX($M$1:M7834)+1, 0)</f>
        <v>0</v>
      </c>
      <c r="N7835" t="e" cm="1">
        <f t="array" ref="N7835">INDEX($A$9:$F$1048576, $J7835, $K7835 )</f>
        <v>#N/A</v>
      </c>
      <c r="O7835" t="e" cm="1">
        <f t="array" ref="O7835">INDEX($B$9:$F$1048576, $J7835, $K7835 )</f>
        <v>#N/A</v>
      </c>
      <c r="P7835" t="str" cm="1">
        <f t="array" ref="P7835">IF( $L7835, TRIM(_xll.IMDP("IR", $G$5&amp;$N7835, $G$6)), "" )</f>
        <v/>
      </c>
      <c r="Q7835" t="b" cm="1">
        <f t="array" ref="Q7835">IF(
    $U$1=1, AND($P7835&lt;&gt;"", $P7835&lt;&gt;"...", $P7835&lt;&gt;"입력오류"),
    IF(
        $U$18=1, AND($P7835&lt;&gt;"", $P7835&lt;&gt;"...", $P7835&lt;&gt;"입력오류", ISNUMBER(FIND(INDEX($T$2:$T$7,$U$1),$P7835))),
        IF(
            $U$17="기타", AND($P7835&lt;&gt;"", $P7835&lt;&gt;"...", $P7835&lt;&gt;"입력오류", NOT(ISNUMBER(FIND($T$21:$T$34,$P7835)))),
            AND($P7835&lt;&gt;"", $P7835&lt;&gt;"...", $P7835&lt;&gt;"입력오류", $T$19=$P7835)
        )
    )
)</f>
        <v>0</v>
      </c>
    </row>
    <row r="7836" spans="9:17">
      <c r="I7836">
        <f t="shared" si="367"/>
        <v>7835</v>
      </c>
      <c r="J7836" t="e">
        <f t="shared" si="368"/>
        <v>#N/A</v>
      </c>
      <c r="K7836" t="e">
        <f t="shared" si="366"/>
        <v>#N/A</v>
      </c>
      <c r="L7836" t="b">
        <f>COUNTIF($N$2:N7836, N7836)=1</f>
        <v>0</v>
      </c>
      <c r="M7836" s="37">
        <f>IF( $Q7836, MAX($M$1:M7835)+1, 0)</f>
        <v>0</v>
      </c>
      <c r="N7836" t="e" cm="1">
        <f t="array" ref="N7836">INDEX($A$9:$F$1048576, $J7836, $K7836 )</f>
        <v>#N/A</v>
      </c>
      <c r="O7836" t="e" cm="1">
        <f t="array" ref="O7836">INDEX($B$9:$F$1048576, $J7836, $K7836 )</f>
        <v>#N/A</v>
      </c>
      <c r="P7836" t="str" cm="1">
        <f t="array" ref="P7836">IF( $L7836, TRIM(_xll.IMDP("IR", $G$5&amp;$N7836, $G$6)), "" )</f>
        <v/>
      </c>
      <c r="Q7836" t="b" cm="1">
        <f t="array" ref="Q7836">IF(
    $U$1=1, AND($P7836&lt;&gt;"", $P7836&lt;&gt;"...", $P7836&lt;&gt;"입력오류"),
    IF(
        $U$18=1, AND($P7836&lt;&gt;"", $P7836&lt;&gt;"...", $P7836&lt;&gt;"입력오류", ISNUMBER(FIND(INDEX($T$2:$T$7,$U$1),$P7836))),
        IF(
            $U$17="기타", AND($P7836&lt;&gt;"", $P7836&lt;&gt;"...", $P7836&lt;&gt;"입력오류", NOT(ISNUMBER(FIND($T$21:$T$34,$P7836)))),
            AND($P7836&lt;&gt;"", $P7836&lt;&gt;"...", $P7836&lt;&gt;"입력오류", $T$19=$P7836)
        )
    )
)</f>
        <v>0</v>
      </c>
    </row>
    <row r="7837" spans="9:17">
      <c r="I7837">
        <f t="shared" si="367"/>
        <v>7836</v>
      </c>
      <c r="J7837" t="e">
        <f t="shared" si="368"/>
        <v>#N/A</v>
      </c>
      <c r="K7837" t="e">
        <f t="shared" si="366"/>
        <v>#N/A</v>
      </c>
      <c r="L7837" t="b">
        <f>COUNTIF($N$2:N7837, N7837)=1</f>
        <v>0</v>
      </c>
      <c r="M7837" s="37">
        <f>IF( $Q7837, MAX($M$1:M7836)+1, 0)</f>
        <v>0</v>
      </c>
      <c r="N7837" t="e" cm="1">
        <f t="array" ref="N7837">INDEX($A$9:$F$1048576, $J7837, $K7837 )</f>
        <v>#N/A</v>
      </c>
      <c r="O7837" t="e" cm="1">
        <f t="array" ref="O7837">INDEX($B$9:$F$1048576, $J7837, $K7837 )</f>
        <v>#N/A</v>
      </c>
      <c r="P7837" t="str" cm="1">
        <f t="array" ref="P7837">IF( $L7837, TRIM(_xll.IMDP("IR", $G$5&amp;$N7837, $G$6)), "" )</f>
        <v/>
      </c>
      <c r="Q7837" t="b" cm="1">
        <f t="array" ref="Q7837">IF(
    $U$1=1, AND($P7837&lt;&gt;"", $P7837&lt;&gt;"...", $P7837&lt;&gt;"입력오류"),
    IF(
        $U$18=1, AND($P7837&lt;&gt;"", $P7837&lt;&gt;"...", $P7837&lt;&gt;"입력오류", ISNUMBER(FIND(INDEX($T$2:$T$7,$U$1),$P7837))),
        IF(
            $U$17="기타", AND($P7837&lt;&gt;"", $P7837&lt;&gt;"...", $P7837&lt;&gt;"입력오류", NOT(ISNUMBER(FIND($T$21:$T$34,$P7837)))),
            AND($P7837&lt;&gt;"", $P7837&lt;&gt;"...", $P7837&lt;&gt;"입력오류", $T$19=$P7837)
        )
    )
)</f>
        <v>0</v>
      </c>
    </row>
    <row r="7838" spans="9:17">
      <c r="I7838">
        <f t="shared" si="367"/>
        <v>7837</v>
      </c>
      <c r="J7838" t="e">
        <f t="shared" si="368"/>
        <v>#N/A</v>
      </c>
      <c r="K7838" t="e">
        <f t="shared" si="366"/>
        <v>#N/A</v>
      </c>
      <c r="L7838" t="b">
        <f>COUNTIF($N$2:N7838, N7838)=1</f>
        <v>0</v>
      </c>
      <c r="M7838" s="37">
        <f>IF( $Q7838, MAX($M$1:M7837)+1, 0)</f>
        <v>0</v>
      </c>
      <c r="N7838" t="e" cm="1">
        <f t="array" ref="N7838">INDEX($A$9:$F$1048576, $J7838, $K7838 )</f>
        <v>#N/A</v>
      </c>
      <c r="O7838" t="e" cm="1">
        <f t="array" ref="O7838">INDEX($B$9:$F$1048576, $J7838, $K7838 )</f>
        <v>#N/A</v>
      </c>
      <c r="P7838" t="str" cm="1">
        <f t="array" ref="P7838">IF( $L7838, TRIM(_xll.IMDP("IR", $G$5&amp;$N7838, $G$6)), "" )</f>
        <v/>
      </c>
      <c r="Q7838" t="b" cm="1">
        <f t="array" ref="Q7838">IF(
    $U$1=1, AND($P7838&lt;&gt;"", $P7838&lt;&gt;"...", $P7838&lt;&gt;"입력오류"),
    IF(
        $U$18=1, AND($P7838&lt;&gt;"", $P7838&lt;&gt;"...", $P7838&lt;&gt;"입력오류", ISNUMBER(FIND(INDEX($T$2:$T$7,$U$1),$P7838))),
        IF(
            $U$17="기타", AND($P7838&lt;&gt;"", $P7838&lt;&gt;"...", $P7838&lt;&gt;"입력오류", NOT(ISNUMBER(FIND($T$21:$T$34,$P7838)))),
            AND($P7838&lt;&gt;"", $P7838&lt;&gt;"...", $P7838&lt;&gt;"입력오류", $T$19=$P7838)
        )
    )
)</f>
        <v>0</v>
      </c>
    </row>
    <row r="7839" spans="9:17">
      <c r="I7839">
        <f t="shared" si="367"/>
        <v>7838</v>
      </c>
      <c r="J7839" t="e">
        <f t="shared" si="368"/>
        <v>#N/A</v>
      </c>
      <c r="K7839" t="e">
        <f t="shared" si="366"/>
        <v>#N/A</v>
      </c>
      <c r="L7839" t="b">
        <f>COUNTIF($N$2:N7839, N7839)=1</f>
        <v>0</v>
      </c>
      <c r="M7839" s="37">
        <f>IF( $Q7839, MAX($M$1:M7838)+1, 0)</f>
        <v>0</v>
      </c>
      <c r="N7839" t="e" cm="1">
        <f t="array" ref="N7839">INDEX($A$9:$F$1048576, $J7839, $K7839 )</f>
        <v>#N/A</v>
      </c>
      <c r="O7839" t="e" cm="1">
        <f t="array" ref="O7839">INDEX($B$9:$F$1048576, $J7839, $K7839 )</f>
        <v>#N/A</v>
      </c>
      <c r="P7839" t="str" cm="1">
        <f t="array" ref="P7839">IF( $L7839, TRIM(_xll.IMDP("IR", $G$5&amp;$N7839, $G$6)), "" )</f>
        <v/>
      </c>
      <c r="Q7839" t="b" cm="1">
        <f t="array" ref="Q7839">IF(
    $U$1=1, AND($P7839&lt;&gt;"", $P7839&lt;&gt;"...", $P7839&lt;&gt;"입력오류"),
    IF(
        $U$18=1, AND($P7839&lt;&gt;"", $P7839&lt;&gt;"...", $P7839&lt;&gt;"입력오류", ISNUMBER(FIND(INDEX($T$2:$T$7,$U$1),$P7839))),
        IF(
            $U$17="기타", AND($P7839&lt;&gt;"", $P7839&lt;&gt;"...", $P7839&lt;&gt;"입력오류", NOT(ISNUMBER(FIND($T$21:$T$34,$P7839)))),
            AND($P7839&lt;&gt;"", $P7839&lt;&gt;"...", $P7839&lt;&gt;"입력오류", $T$19=$P7839)
        )
    )
)</f>
        <v>0</v>
      </c>
    </row>
    <row r="7840" spans="9:17">
      <c r="I7840">
        <f t="shared" si="367"/>
        <v>7839</v>
      </c>
      <c r="J7840" t="e">
        <f t="shared" si="368"/>
        <v>#N/A</v>
      </c>
      <c r="K7840" t="e">
        <f t="shared" si="366"/>
        <v>#N/A</v>
      </c>
      <c r="L7840" t="b">
        <f>COUNTIF($N$2:N7840, N7840)=1</f>
        <v>0</v>
      </c>
      <c r="M7840" s="37">
        <f>IF( $Q7840, MAX($M$1:M7839)+1, 0)</f>
        <v>0</v>
      </c>
      <c r="N7840" t="e" cm="1">
        <f t="array" ref="N7840">INDEX($A$9:$F$1048576, $J7840, $K7840 )</f>
        <v>#N/A</v>
      </c>
      <c r="O7840" t="e" cm="1">
        <f t="array" ref="O7840">INDEX($B$9:$F$1048576, $J7840, $K7840 )</f>
        <v>#N/A</v>
      </c>
      <c r="P7840" t="str" cm="1">
        <f t="array" ref="P7840">IF( $L7840, TRIM(_xll.IMDP("IR", $G$5&amp;$N7840, $G$6)), "" )</f>
        <v/>
      </c>
      <c r="Q7840" t="b" cm="1">
        <f t="array" ref="Q7840">IF(
    $U$1=1, AND($P7840&lt;&gt;"", $P7840&lt;&gt;"...", $P7840&lt;&gt;"입력오류"),
    IF(
        $U$18=1, AND($P7840&lt;&gt;"", $P7840&lt;&gt;"...", $P7840&lt;&gt;"입력오류", ISNUMBER(FIND(INDEX($T$2:$T$7,$U$1),$P7840))),
        IF(
            $U$17="기타", AND($P7840&lt;&gt;"", $P7840&lt;&gt;"...", $P7840&lt;&gt;"입력오류", NOT(ISNUMBER(FIND($T$21:$T$34,$P7840)))),
            AND($P7840&lt;&gt;"", $P7840&lt;&gt;"...", $P7840&lt;&gt;"입력오류", $T$19=$P7840)
        )
    )
)</f>
        <v>0</v>
      </c>
    </row>
    <row r="7841" spans="9:17">
      <c r="I7841">
        <f t="shared" si="367"/>
        <v>7840</v>
      </c>
      <c r="J7841" t="e">
        <f t="shared" si="368"/>
        <v>#N/A</v>
      </c>
      <c r="K7841" t="e">
        <f t="shared" si="366"/>
        <v>#N/A</v>
      </c>
      <c r="L7841" t="b">
        <f>COUNTIF($N$2:N7841, N7841)=1</f>
        <v>0</v>
      </c>
      <c r="M7841" s="37">
        <f>IF( $Q7841, MAX($M$1:M7840)+1, 0)</f>
        <v>0</v>
      </c>
      <c r="N7841" t="e" cm="1">
        <f t="array" ref="N7841">INDEX($A$9:$F$1048576, $J7841, $K7841 )</f>
        <v>#N/A</v>
      </c>
      <c r="O7841" t="e" cm="1">
        <f t="array" ref="O7841">INDEX($B$9:$F$1048576, $J7841, $K7841 )</f>
        <v>#N/A</v>
      </c>
      <c r="P7841" t="str" cm="1">
        <f t="array" ref="P7841">IF( $L7841, TRIM(_xll.IMDP("IR", $G$5&amp;$N7841, $G$6)), "" )</f>
        <v/>
      </c>
      <c r="Q7841" t="b" cm="1">
        <f t="array" ref="Q7841">IF(
    $U$1=1, AND($P7841&lt;&gt;"", $P7841&lt;&gt;"...", $P7841&lt;&gt;"입력오류"),
    IF(
        $U$18=1, AND($P7841&lt;&gt;"", $P7841&lt;&gt;"...", $P7841&lt;&gt;"입력오류", ISNUMBER(FIND(INDEX($T$2:$T$7,$U$1),$P7841))),
        IF(
            $U$17="기타", AND($P7841&lt;&gt;"", $P7841&lt;&gt;"...", $P7841&lt;&gt;"입력오류", NOT(ISNUMBER(FIND($T$21:$T$34,$P7841)))),
            AND($P7841&lt;&gt;"", $P7841&lt;&gt;"...", $P7841&lt;&gt;"입력오류", $T$19=$P7841)
        )
    )
)</f>
        <v>0</v>
      </c>
    </row>
    <row r="7842" spans="9:17">
      <c r="I7842">
        <f t="shared" si="367"/>
        <v>7841</v>
      </c>
      <c r="J7842" t="e">
        <f t="shared" si="368"/>
        <v>#N/A</v>
      </c>
      <c r="K7842" t="e">
        <f t="shared" si="366"/>
        <v>#N/A</v>
      </c>
      <c r="L7842" t="b">
        <f>COUNTIF($N$2:N7842, N7842)=1</f>
        <v>0</v>
      </c>
      <c r="M7842" s="37">
        <f>IF( $Q7842, MAX($M$1:M7841)+1, 0)</f>
        <v>0</v>
      </c>
      <c r="N7842" t="e" cm="1">
        <f t="array" ref="N7842">INDEX($A$9:$F$1048576, $J7842, $K7842 )</f>
        <v>#N/A</v>
      </c>
      <c r="O7842" t="e" cm="1">
        <f t="array" ref="O7842">INDEX($B$9:$F$1048576, $J7842, $K7842 )</f>
        <v>#N/A</v>
      </c>
      <c r="P7842" t="str" cm="1">
        <f t="array" ref="P7842">IF( $L7842, TRIM(_xll.IMDP("IR", $G$5&amp;$N7842, $G$6)), "" )</f>
        <v/>
      </c>
      <c r="Q7842" t="b" cm="1">
        <f t="array" ref="Q7842">IF(
    $U$1=1, AND($P7842&lt;&gt;"", $P7842&lt;&gt;"...", $P7842&lt;&gt;"입력오류"),
    IF(
        $U$18=1, AND($P7842&lt;&gt;"", $P7842&lt;&gt;"...", $P7842&lt;&gt;"입력오류", ISNUMBER(FIND(INDEX($T$2:$T$7,$U$1),$P7842))),
        IF(
            $U$17="기타", AND($P7842&lt;&gt;"", $P7842&lt;&gt;"...", $P7842&lt;&gt;"입력오류", NOT(ISNUMBER(FIND($T$21:$T$34,$P7842)))),
            AND($P7842&lt;&gt;"", $P7842&lt;&gt;"...", $P7842&lt;&gt;"입력오류", $T$19=$P7842)
        )
    )
)</f>
        <v>0</v>
      </c>
    </row>
    <row r="7843" spans="9:17">
      <c r="I7843">
        <f t="shared" si="367"/>
        <v>7842</v>
      </c>
      <c r="J7843" t="e">
        <f t="shared" si="368"/>
        <v>#N/A</v>
      </c>
      <c r="K7843" t="e">
        <f t="shared" si="366"/>
        <v>#N/A</v>
      </c>
      <c r="L7843" t="b">
        <f>COUNTIF($N$2:N7843, N7843)=1</f>
        <v>0</v>
      </c>
      <c r="M7843" s="37">
        <f>IF( $Q7843, MAX($M$1:M7842)+1, 0)</f>
        <v>0</v>
      </c>
      <c r="N7843" t="e" cm="1">
        <f t="array" ref="N7843">INDEX($A$9:$F$1048576, $J7843, $K7843 )</f>
        <v>#N/A</v>
      </c>
      <c r="O7843" t="e" cm="1">
        <f t="array" ref="O7843">INDEX($B$9:$F$1048576, $J7843, $K7843 )</f>
        <v>#N/A</v>
      </c>
      <c r="P7843" t="str" cm="1">
        <f t="array" ref="P7843">IF( $L7843, TRIM(_xll.IMDP("IR", $G$5&amp;$N7843, $G$6)), "" )</f>
        <v/>
      </c>
      <c r="Q7843" t="b" cm="1">
        <f t="array" ref="Q7843">IF(
    $U$1=1, AND($P7843&lt;&gt;"", $P7843&lt;&gt;"...", $P7843&lt;&gt;"입력오류"),
    IF(
        $U$18=1, AND($P7843&lt;&gt;"", $P7843&lt;&gt;"...", $P7843&lt;&gt;"입력오류", ISNUMBER(FIND(INDEX($T$2:$T$7,$U$1),$P7843))),
        IF(
            $U$17="기타", AND($P7843&lt;&gt;"", $P7843&lt;&gt;"...", $P7843&lt;&gt;"입력오류", NOT(ISNUMBER(FIND($T$21:$T$34,$P7843)))),
            AND($P7843&lt;&gt;"", $P7843&lt;&gt;"...", $P7843&lt;&gt;"입력오류", $T$19=$P7843)
        )
    )
)</f>
        <v>0</v>
      </c>
    </row>
    <row r="7844" spans="9:17">
      <c r="I7844">
        <f t="shared" si="367"/>
        <v>7843</v>
      </c>
      <c r="J7844" t="e">
        <f t="shared" si="368"/>
        <v>#N/A</v>
      </c>
      <c r="K7844" t="e">
        <f t="shared" si="366"/>
        <v>#N/A</v>
      </c>
      <c r="L7844" t="b">
        <f>COUNTIF($N$2:N7844, N7844)=1</f>
        <v>0</v>
      </c>
      <c r="M7844" s="37">
        <f>IF( $Q7844, MAX($M$1:M7843)+1, 0)</f>
        <v>0</v>
      </c>
      <c r="N7844" t="e" cm="1">
        <f t="array" ref="N7844">INDEX($A$9:$F$1048576, $J7844, $K7844 )</f>
        <v>#N/A</v>
      </c>
      <c r="O7844" t="e" cm="1">
        <f t="array" ref="O7844">INDEX($B$9:$F$1048576, $J7844, $K7844 )</f>
        <v>#N/A</v>
      </c>
      <c r="P7844" t="str" cm="1">
        <f t="array" ref="P7844">IF( $L7844, TRIM(_xll.IMDP("IR", $G$5&amp;$N7844, $G$6)), "" )</f>
        <v/>
      </c>
      <c r="Q7844" t="b" cm="1">
        <f t="array" ref="Q7844">IF(
    $U$1=1, AND($P7844&lt;&gt;"", $P7844&lt;&gt;"...", $P7844&lt;&gt;"입력오류"),
    IF(
        $U$18=1, AND($P7844&lt;&gt;"", $P7844&lt;&gt;"...", $P7844&lt;&gt;"입력오류", ISNUMBER(FIND(INDEX($T$2:$T$7,$U$1),$P7844))),
        IF(
            $U$17="기타", AND($P7844&lt;&gt;"", $P7844&lt;&gt;"...", $P7844&lt;&gt;"입력오류", NOT(ISNUMBER(FIND($T$21:$T$34,$P7844)))),
            AND($P7844&lt;&gt;"", $P7844&lt;&gt;"...", $P7844&lt;&gt;"입력오류", $T$19=$P7844)
        )
    )
)</f>
        <v>0</v>
      </c>
    </row>
    <row r="7845" spans="9:17">
      <c r="I7845">
        <f t="shared" si="367"/>
        <v>7844</v>
      </c>
      <c r="J7845" t="e">
        <f t="shared" si="368"/>
        <v>#N/A</v>
      </c>
      <c r="K7845" t="e">
        <f t="shared" si="366"/>
        <v>#N/A</v>
      </c>
      <c r="L7845" t="b">
        <f>COUNTIF($N$2:N7845, N7845)=1</f>
        <v>0</v>
      </c>
      <c r="M7845" s="37">
        <f>IF( $Q7845, MAX($M$1:M7844)+1, 0)</f>
        <v>0</v>
      </c>
      <c r="N7845" t="e" cm="1">
        <f t="array" ref="N7845">INDEX($A$9:$F$1048576, $J7845, $K7845 )</f>
        <v>#N/A</v>
      </c>
      <c r="O7845" t="e" cm="1">
        <f t="array" ref="O7845">INDEX($B$9:$F$1048576, $J7845, $K7845 )</f>
        <v>#N/A</v>
      </c>
      <c r="P7845" t="str" cm="1">
        <f t="array" ref="P7845">IF( $L7845, TRIM(_xll.IMDP("IR", $G$5&amp;$N7845, $G$6)), "" )</f>
        <v/>
      </c>
      <c r="Q7845" t="b" cm="1">
        <f t="array" ref="Q7845">IF(
    $U$1=1, AND($P7845&lt;&gt;"", $P7845&lt;&gt;"...", $P7845&lt;&gt;"입력오류"),
    IF(
        $U$18=1, AND($P7845&lt;&gt;"", $P7845&lt;&gt;"...", $P7845&lt;&gt;"입력오류", ISNUMBER(FIND(INDEX($T$2:$T$7,$U$1),$P7845))),
        IF(
            $U$17="기타", AND($P7845&lt;&gt;"", $P7845&lt;&gt;"...", $P7845&lt;&gt;"입력오류", NOT(ISNUMBER(FIND($T$21:$T$34,$P7845)))),
            AND($P7845&lt;&gt;"", $P7845&lt;&gt;"...", $P7845&lt;&gt;"입력오류", $T$19=$P7845)
        )
    )
)</f>
        <v>0</v>
      </c>
    </row>
    <row r="7846" spans="9:17">
      <c r="I7846">
        <f t="shared" si="367"/>
        <v>7845</v>
      </c>
      <c r="J7846" t="e">
        <f t="shared" si="368"/>
        <v>#N/A</v>
      </c>
      <c r="K7846" t="e">
        <f t="shared" si="366"/>
        <v>#N/A</v>
      </c>
      <c r="L7846" t="b">
        <f>COUNTIF($N$2:N7846, N7846)=1</f>
        <v>0</v>
      </c>
      <c r="M7846" s="37">
        <f>IF( $Q7846, MAX($M$1:M7845)+1, 0)</f>
        <v>0</v>
      </c>
      <c r="N7846" t="e" cm="1">
        <f t="array" ref="N7846">INDEX($A$9:$F$1048576, $J7846, $K7846 )</f>
        <v>#N/A</v>
      </c>
      <c r="O7846" t="e" cm="1">
        <f t="array" ref="O7846">INDEX($B$9:$F$1048576, $J7846, $K7846 )</f>
        <v>#N/A</v>
      </c>
      <c r="P7846" t="str" cm="1">
        <f t="array" ref="P7846">IF( $L7846, TRIM(_xll.IMDP("IR", $G$5&amp;$N7846, $G$6)), "" )</f>
        <v/>
      </c>
      <c r="Q7846" t="b" cm="1">
        <f t="array" ref="Q7846">IF(
    $U$1=1, AND($P7846&lt;&gt;"", $P7846&lt;&gt;"...", $P7846&lt;&gt;"입력오류"),
    IF(
        $U$18=1, AND($P7846&lt;&gt;"", $P7846&lt;&gt;"...", $P7846&lt;&gt;"입력오류", ISNUMBER(FIND(INDEX($T$2:$T$7,$U$1),$P7846))),
        IF(
            $U$17="기타", AND($P7846&lt;&gt;"", $P7846&lt;&gt;"...", $P7846&lt;&gt;"입력오류", NOT(ISNUMBER(FIND($T$21:$T$34,$P7846)))),
            AND($P7846&lt;&gt;"", $P7846&lt;&gt;"...", $P7846&lt;&gt;"입력오류", $T$19=$P7846)
        )
    )
)</f>
        <v>0</v>
      </c>
    </row>
    <row r="7847" spans="9:17">
      <c r="I7847">
        <f t="shared" si="367"/>
        <v>7846</v>
      </c>
      <c r="J7847" t="e">
        <f t="shared" si="368"/>
        <v>#N/A</v>
      </c>
      <c r="K7847" t="e">
        <f t="shared" si="366"/>
        <v>#N/A</v>
      </c>
      <c r="L7847" t="b">
        <f>COUNTIF($N$2:N7847, N7847)=1</f>
        <v>0</v>
      </c>
      <c r="M7847" s="37">
        <f>IF( $Q7847, MAX($M$1:M7846)+1, 0)</f>
        <v>0</v>
      </c>
      <c r="N7847" t="e" cm="1">
        <f t="array" ref="N7847">INDEX($A$9:$F$1048576, $J7847, $K7847 )</f>
        <v>#N/A</v>
      </c>
      <c r="O7847" t="e" cm="1">
        <f t="array" ref="O7847">INDEX($B$9:$F$1048576, $J7847, $K7847 )</f>
        <v>#N/A</v>
      </c>
      <c r="P7847" t="str" cm="1">
        <f t="array" ref="P7847">IF( $L7847, TRIM(_xll.IMDP("IR", $G$5&amp;$N7847, $G$6)), "" )</f>
        <v/>
      </c>
      <c r="Q7847" t="b" cm="1">
        <f t="array" ref="Q7847">IF(
    $U$1=1, AND($P7847&lt;&gt;"", $P7847&lt;&gt;"...", $P7847&lt;&gt;"입력오류"),
    IF(
        $U$18=1, AND($P7847&lt;&gt;"", $P7847&lt;&gt;"...", $P7847&lt;&gt;"입력오류", ISNUMBER(FIND(INDEX($T$2:$T$7,$U$1),$P7847))),
        IF(
            $U$17="기타", AND($P7847&lt;&gt;"", $P7847&lt;&gt;"...", $P7847&lt;&gt;"입력오류", NOT(ISNUMBER(FIND($T$21:$T$34,$P7847)))),
            AND($P7847&lt;&gt;"", $P7847&lt;&gt;"...", $P7847&lt;&gt;"입력오류", $T$19=$P7847)
        )
    )
)</f>
        <v>0</v>
      </c>
    </row>
    <row r="7848" spans="9:17">
      <c r="I7848">
        <f t="shared" si="367"/>
        <v>7847</v>
      </c>
      <c r="J7848" t="e">
        <f t="shared" si="368"/>
        <v>#N/A</v>
      </c>
      <c r="K7848" t="e">
        <f t="shared" si="366"/>
        <v>#N/A</v>
      </c>
      <c r="L7848" t="b">
        <f>COUNTIF($N$2:N7848, N7848)=1</f>
        <v>0</v>
      </c>
      <c r="M7848" s="37">
        <f>IF( $Q7848, MAX($M$1:M7847)+1, 0)</f>
        <v>0</v>
      </c>
      <c r="N7848" t="e" cm="1">
        <f t="array" ref="N7848">INDEX($A$9:$F$1048576, $J7848, $K7848 )</f>
        <v>#N/A</v>
      </c>
      <c r="O7848" t="e" cm="1">
        <f t="array" ref="O7848">INDEX($B$9:$F$1048576, $J7848, $K7848 )</f>
        <v>#N/A</v>
      </c>
      <c r="P7848" t="str" cm="1">
        <f t="array" ref="P7848">IF( $L7848, TRIM(_xll.IMDP("IR", $G$5&amp;$N7848, $G$6)), "" )</f>
        <v/>
      </c>
      <c r="Q7848" t="b" cm="1">
        <f t="array" ref="Q7848">IF(
    $U$1=1, AND($P7848&lt;&gt;"", $P7848&lt;&gt;"...", $P7848&lt;&gt;"입력오류"),
    IF(
        $U$18=1, AND($P7848&lt;&gt;"", $P7848&lt;&gt;"...", $P7848&lt;&gt;"입력오류", ISNUMBER(FIND(INDEX($T$2:$T$7,$U$1),$P7848))),
        IF(
            $U$17="기타", AND($P7848&lt;&gt;"", $P7848&lt;&gt;"...", $P7848&lt;&gt;"입력오류", NOT(ISNUMBER(FIND($T$21:$T$34,$P7848)))),
            AND($P7848&lt;&gt;"", $P7848&lt;&gt;"...", $P7848&lt;&gt;"입력오류", $T$19=$P7848)
        )
    )
)</f>
        <v>0</v>
      </c>
    </row>
    <row r="7849" spans="9:17">
      <c r="I7849">
        <f t="shared" si="367"/>
        <v>7848</v>
      </c>
      <c r="J7849" t="e">
        <f t="shared" si="368"/>
        <v>#N/A</v>
      </c>
      <c r="K7849" t="e">
        <f t="shared" si="366"/>
        <v>#N/A</v>
      </c>
      <c r="L7849" t="b">
        <f>COUNTIF($N$2:N7849, N7849)=1</f>
        <v>0</v>
      </c>
      <c r="M7849" s="37">
        <f>IF( $Q7849, MAX($M$1:M7848)+1, 0)</f>
        <v>0</v>
      </c>
      <c r="N7849" t="e" cm="1">
        <f t="array" ref="N7849">INDEX($A$9:$F$1048576, $J7849, $K7849 )</f>
        <v>#N/A</v>
      </c>
      <c r="O7849" t="e" cm="1">
        <f t="array" ref="O7849">INDEX($B$9:$F$1048576, $J7849, $K7849 )</f>
        <v>#N/A</v>
      </c>
      <c r="P7849" t="str" cm="1">
        <f t="array" ref="P7849">IF( $L7849, TRIM(_xll.IMDP("IR", $G$5&amp;$N7849, $G$6)), "" )</f>
        <v/>
      </c>
      <c r="Q7849" t="b" cm="1">
        <f t="array" ref="Q7849">IF(
    $U$1=1, AND($P7849&lt;&gt;"", $P7849&lt;&gt;"...", $P7849&lt;&gt;"입력오류"),
    IF(
        $U$18=1, AND($P7849&lt;&gt;"", $P7849&lt;&gt;"...", $P7849&lt;&gt;"입력오류", ISNUMBER(FIND(INDEX($T$2:$T$7,$U$1),$P7849))),
        IF(
            $U$17="기타", AND($P7849&lt;&gt;"", $P7849&lt;&gt;"...", $P7849&lt;&gt;"입력오류", NOT(ISNUMBER(FIND($T$21:$T$34,$P7849)))),
            AND($P7849&lt;&gt;"", $P7849&lt;&gt;"...", $P7849&lt;&gt;"입력오류", $T$19=$P7849)
        )
    )
)</f>
        <v>0</v>
      </c>
    </row>
    <row r="7850" spans="9:17">
      <c r="I7850">
        <f t="shared" si="367"/>
        <v>7849</v>
      </c>
      <c r="J7850" t="e">
        <f t="shared" si="368"/>
        <v>#N/A</v>
      </c>
      <c r="K7850" t="e">
        <f t="shared" si="366"/>
        <v>#N/A</v>
      </c>
      <c r="L7850" t="b">
        <f>COUNTIF($N$2:N7850, N7850)=1</f>
        <v>0</v>
      </c>
      <c r="M7850" s="37">
        <f>IF( $Q7850, MAX($M$1:M7849)+1, 0)</f>
        <v>0</v>
      </c>
      <c r="N7850" t="e" cm="1">
        <f t="array" ref="N7850">INDEX($A$9:$F$1048576, $J7850, $K7850 )</f>
        <v>#N/A</v>
      </c>
      <c r="O7850" t="e" cm="1">
        <f t="array" ref="O7850">INDEX($B$9:$F$1048576, $J7850, $K7850 )</f>
        <v>#N/A</v>
      </c>
      <c r="P7850" t="str" cm="1">
        <f t="array" ref="P7850">IF( $L7850, TRIM(_xll.IMDP("IR", $G$5&amp;$N7850, $G$6)), "" )</f>
        <v/>
      </c>
      <c r="Q7850" t="b" cm="1">
        <f t="array" ref="Q7850">IF(
    $U$1=1, AND($P7850&lt;&gt;"", $P7850&lt;&gt;"...", $P7850&lt;&gt;"입력오류"),
    IF(
        $U$18=1, AND($P7850&lt;&gt;"", $P7850&lt;&gt;"...", $P7850&lt;&gt;"입력오류", ISNUMBER(FIND(INDEX($T$2:$T$7,$U$1),$P7850))),
        IF(
            $U$17="기타", AND($P7850&lt;&gt;"", $P7850&lt;&gt;"...", $P7850&lt;&gt;"입력오류", NOT(ISNUMBER(FIND($T$21:$T$34,$P7850)))),
            AND($P7850&lt;&gt;"", $P7850&lt;&gt;"...", $P7850&lt;&gt;"입력오류", $T$19=$P7850)
        )
    )
)</f>
        <v>0</v>
      </c>
    </row>
    <row r="7851" spans="9:17">
      <c r="I7851">
        <f t="shared" si="367"/>
        <v>7850</v>
      </c>
      <c r="J7851" t="e">
        <f t="shared" si="368"/>
        <v>#N/A</v>
      </c>
      <c r="K7851" t="e">
        <f t="shared" si="366"/>
        <v>#N/A</v>
      </c>
      <c r="L7851" t="b">
        <f>COUNTIF($N$2:N7851, N7851)=1</f>
        <v>0</v>
      </c>
      <c r="M7851" s="37">
        <f>IF( $Q7851, MAX($M$1:M7850)+1, 0)</f>
        <v>0</v>
      </c>
      <c r="N7851" t="e" cm="1">
        <f t="array" ref="N7851">INDEX($A$9:$F$1048576, $J7851, $K7851 )</f>
        <v>#N/A</v>
      </c>
      <c r="O7851" t="e" cm="1">
        <f t="array" ref="O7851">INDEX($B$9:$F$1048576, $J7851, $K7851 )</f>
        <v>#N/A</v>
      </c>
      <c r="P7851" t="str" cm="1">
        <f t="array" ref="P7851">IF( $L7851, TRIM(_xll.IMDP("IR", $G$5&amp;$N7851, $G$6)), "" )</f>
        <v/>
      </c>
      <c r="Q7851" t="b" cm="1">
        <f t="array" ref="Q7851">IF(
    $U$1=1, AND($P7851&lt;&gt;"", $P7851&lt;&gt;"...", $P7851&lt;&gt;"입력오류"),
    IF(
        $U$18=1, AND($P7851&lt;&gt;"", $P7851&lt;&gt;"...", $P7851&lt;&gt;"입력오류", ISNUMBER(FIND(INDEX($T$2:$T$7,$U$1),$P7851))),
        IF(
            $U$17="기타", AND($P7851&lt;&gt;"", $P7851&lt;&gt;"...", $P7851&lt;&gt;"입력오류", NOT(ISNUMBER(FIND($T$21:$T$34,$P7851)))),
            AND($P7851&lt;&gt;"", $P7851&lt;&gt;"...", $P7851&lt;&gt;"입력오류", $T$19=$P7851)
        )
    )
)</f>
        <v>0</v>
      </c>
    </row>
    <row r="7852" spans="9:17">
      <c r="I7852">
        <f t="shared" si="367"/>
        <v>7851</v>
      </c>
      <c r="J7852" t="e">
        <f t="shared" si="368"/>
        <v>#N/A</v>
      </c>
      <c r="K7852" t="e">
        <f t="shared" si="366"/>
        <v>#N/A</v>
      </c>
      <c r="L7852" t="b">
        <f>COUNTIF($N$2:N7852, N7852)=1</f>
        <v>0</v>
      </c>
      <c r="M7852" s="37">
        <f>IF( $Q7852, MAX($M$1:M7851)+1, 0)</f>
        <v>0</v>
      </c>
      <c r="N7852" t="e" cm="1">
        <f t="array" ref="N7852">INDEX($A$9:$F$1048576, $J7852, $K7852 )</f>
        <v>#N/A</v>
      </c>
      <c r="O7852" t="e" cm="1">
        <f t="array" ref="O7852">INDEX($B$9:$F$1048576, $J7852, $K7852 )</f>
        <v>#N/A</v>
      </c>
      <c r="P7852" t="str" cm="1">
        <f t="array" ref="P7852">IF( $L7852, TRIM(_xll.IMDP("IR", $G$5&amp;$N7852, $G$6)), "" )</f>
        <v/>
      </c>
      <c r="Q7852" t="b" cm="1">
        <f t="array" ref="Q7852">IF(
    $U$1=1, AND($P7852&lt;&gt;"", $P7852&lt;&gt;"...", $P7852&lt;&gt;"입력오류"),
    IF(
        $U$18=1, AND($P7852&lt;&gt;"", $P7852&lt;&gt;"...", $P7852&lt;&gt;"입력오류", ISNUMBER(FIND(INDEX($T$2:$T$7,$U$1),$P7852))),
        IF(
            $U$17="기타", AND($P7852&lt;&gt;"", $P7852&lt;&gt;"...", $P7852&lt;&gt;"입력오류", NOT(ISNUMBER(FIND($T$21:$T$34,$P7852)))),
            AND($P7852&lt;&gt;"", $P7852&lt;&gt;"...", $P7852&lt;&gt;"입력오류", $T$19=$P7852)
        )
    )
)</f>
        <v>0</v>
      </c>
    </row>
    <row r="7853" spans="9:17">
      <c r="I7853">
        <f t="shared" si="367"/>
        <v>7852</v>
      </c>
      <c r="J7853" t="e">
        <f t="shared" si="368"/>
        <v>#N/A</v>
      </c>
      <c r="K7853" t="e">
        <f t="shared" si="366"/>
        <v>#N/A</v>
      </c>
      <c r="L7853" t="b">
        <f>COUNTIF($N$2:N7853, N7853)=1</f>
        <v>0</v>
      </c>
      <c r="M7853" s="37">
        <f>IF( $Q7853, MAX($M$1:M7852)+1, 0)</f>
        <v>0</v>
      </c>
      <c r="N7853" t="e" cm="1">
        <f t="array" ref="N7853">INDEX($A$9:$F$1048576, $J7853, $K7853 )</f>
        <v>#N/A</v>
      </c>
      <c r="O7853" t="e" cm="1">
        <f t="array" ref="O7853">INDEX($B$9:$F$1048576, $J7853, $K7853 )</f>
        <v>#N/A</v>
      </c>
      <c r="P7853" t="str" cm="1">
        <f t="array" ref="P7853">IF( $L7853, TRIM(_xll.IMDP("IR", $G$5&amp;$N7853, $G$6)), "" )</f>
        <v/>
      </c>
      <c r="Q7853" t="b" cm="1">
        <f t="array" ref="Q7853">IF(
    $U$1=1, AND($P7853&lt;&gt;"", $P7853&lt;&gt;"...", $P7853&lt;&gt;"입력오류"),
    IF(
        $U$18=1, AND($P7853&lt;&gt;"", $P7853&lt;&gt;"...", $P7853&lt;&gt;"입력오류", ISNUMBER(FIND(INDEX($T$2:$T$7,$U$1),$P7853))),
        IF(
            $U$17="기타", AND($P7853&lt;&gt;"", $P7853&lt;&gt;"...", $P7853&lt;&gt;"입력오류", NOT(ISNUMBER(FIND($T$21:$T$34,$P7853)))),
            AND($P7853&lt;&gt;"", $P7853&lt;&gt;"...", $P7853&lt;&gt;"입력오류", $T$19=$P7853)
        )
    )
)</f>
        <v>0</v>
      </c>
    </row>
    <row r="7854" spans="9:17">
      <c r="I7854">
        <f t="shared" si="367"/>
        <v>7853</v>
      </c>
      <c r="J7854" t="e">
        <f t="shared" si="368"/>
        <v>#N/A</v>
      </c>
      <c r="K7854" t="e">
        <f t="shared" si="366"/>
        <v>#N/A</v>
      </c>
      <c r="L7854" t="b">
        <f>COUNTIF($N$2:N7854, N7854)=1</f>
        <v>0</v>
      </c>
      <c r="M7854" s="37">
        <f>IF( $Q7854, MAX($M$1:M7853)+1, 0)</f>
        <v>0</v>
      </c>
      <c r="N7854" t="e" cm="1">
        <f t="array" ref="N7854">INDEX($A$9:$F$1048576, $J7854, $K7854 )</f>
        <v>#N/A</v>
      </c>
      <c r="O7854" t="e" cm="1">
        <f t="array" ref="O7854">INDEX($B$9:$F$1048576, $J7854, $K7854 )</f>
        <v>#N/A</v>
      </c>
      <c r="P7854" t="str" cm="1">
        <f t="array" ref="P7854">IF( $L7854, TRIM(_xll.IMDP("IR", $G$5&amp;$N7854, $G$6)), "" )</f>
        <v/>
      </c>
      <c r="Q7854" t="b" cm="1">
        <f t="array" ref="Q7854">IF(
    $U$1=1, AND($P7854&lt;&gt;"", $P7854&lt;&gt;"...", $P7854&lt;&gt;"입력오류"),
    IF(
        $U$18=1, AND($P7854&lt;&gt;"", $P7854&lt;&gt;"...", $P7854&lt;&gt;"입력오류", ISNUMBER(FIND(INDEX($T$2:$T$7,$U$1),$P7854))),
        IF(
            $U$17="기타", AND($P7854&lt;&gt;"", $P7854&lt;&gt;"...", $P7854&lt;&gt;"입력오류", NOT(ISNUMBER(FIND($T$21:$T$34,$P7854)))),
            AND($P7854&lt;&gt;"", $P7854&lt;&gt;"...", $P7854&lt;&gt;"입력오류", $T$19=$P7854)
        )
    )
)</f>
        <v>0</v>
      </c>
    </row>
    <row r="7855" spans="9:17">
      <c r="I7855">
        <f t="shared" si="367"/>
        <v>7854</v>
      </c>
      <c r="J7855" t="e">
        <f t="shared" si="368"/>
        <v>#N/A</v>
      </c>
      <c r="K7855" t="e">
        <f t="shared" si="366"/>
        <v>#N/A</v>
      </c>
      <c r="L7855" t="b">
        <f>COUNTIF($N$2:N7855, N7855)=1</f>
        <v>0</v>
      </c>
      <c r="M7855" s="37">
        <f>IF( $Q7855, MAX($M$1:M7854)+1, 0)</f>
        <v>0</v>
      </c>
      <c r="N7855" t="e" cm="1">
        <f t="array" ref="N7855">INDEX($A$9:$F$1048576, $J7855, $K7855 )</f>
        <v>#N/A</v>
      </c>
      <c r="O7855" t="e" cm="1">
        <f t="array" ref="O7855">INDEX($B$9:$F$1048576, $J7855, $K7855 )</f>
        <v>#N/A</v>
      </c>
      <c r="P7855" t="str" cm="1">
        <f t="array" ref="P7855">IF( $L7855, TRIM(_xll.IMDP("IR", $G$5&amp;$N7855, $G$6)), "" )</f>
        <v/>
      </c>
      <c r="Q7855" t="b" cm="1">
        <f t="array" ref="Q7855">IF(
    $U$1=1, AND($P7855&lt;&gt;"", $P7855&lt;&gt;"...", $P7855&lt;&gt;"입력오류"),
    IF(
        $U$18=1, AND($P7855&lt;&gt;"", $P7855&lt;&gt;"...", $P7855&lt;&gt;"입력오류", ISNUMBER(FIND(INDEX($T$2:$T$7,$U$1),$P7855))),
        IF(
            $U$17="기타", AND($P7855&lt;&gt;"", $P7855&lt;&gt;"...", $P7855&lt;&gt;"입력오류", NOT(ISNUMBER(FIND($T$21:$T$34,$P7855)))),
            AND($P7855&lt;&gt;"", $P7855&lt;&gt;"...", $P7855&lt;&gt;"입력오류", $T$19=$P7855)
        )
    )
)</f>
        <v>0</v>
      </c>
    </row>
    <row r="7856" spans="9:17">
      <c r="I7856">
        <f t="shared" si="367"/>
        <v>7855</v>
      </c>
      <c r="J7856" t="e">
        <f t="shared" si="368"/>
        <v>#N/A</v>
      </c>
      <c r="K7856" t="e">
        <f t="shared" si="366"/>
        <v>#N/A</v>
      </c>
      <c r="L7856" t="b">
        <f>COUNTIF($N$2:N7856, N7856)=1</f>
        <v>0</v>
      </c>
      <c r="M7856" s="37">
        <f>IF( $Q7856, MAX($M$1:M7855)+1, 0)</f>
        <v>0</v>
      </c>
      <c r="N7856" t="e" cm="1">
        <f t="array" ref="N7856">INDEX($A$9:$F$1048576, $J7856, $K7856 )</f>
        <v>#N/A</v>
      </c>
      <c r="O7856" t="e" cm="1">
        <f t="array" ref="O7856">INDEX($B$9:$F$1048576, $J7856, $K7856 )</f>
        <v>#N/A</v>
      </c>
      <c r="P7856" t="str" cm="1">
        <f t="array" ref="P7856">IF( $L7856, TRIM(_xll.IMDP("IR", $G$5&amp;$N7856, $G$6)), "" )</f>
        <v/>
      </c>
      <c r="Q7856" t="b" cm="1">
        <f t="array" ref="Q7856">IF(
    $U$1=1, AND($P7856&lt;&gt;"", $P7856&lt;&gt;"...", $P7856&lt;&gt;"입력오류"),
    IF(
        $U$18=1, AND($P7856&lt;&gt;"", $P7856&lt;&gt;"...", $P7856&lt;&gt;"입력오류", ISNUMBER(FIND(INDEX($T$2:$T$7,$U$1),$P7856))),
        IF(
            $U$17="기타", AND($P7856&lt;&gt;"", $P7856&lt;&gt;"...", $P7856&lt;&gt;"입력오류", NOT(ISNUMBER(FIND($T$21:$T$34,$P7856)))),
            AND($P7856&lt;&gt;"", $P7856&lt;&gt;"...", $P7856&lt;&gt;"입력오류", $T$19=$P7856)
        )
    )
)</f>
        <v>0</v>
      </c>
    </row>
    <row r="7857" spans="9:17">
      <c r="I7857">
        <f t="shared" si="367"/>
        <v>7856</v>
      </c>
      <c r="J7857" t="e">
        <f t="shared" si="368"/>
        <v>#N/A</v>
      </c>
      <c r="K7857" t="e">
        <f t="shared" si="366"/>
        <v>#N/A</v>
      </c>
      <c r="L7857" t="b">
        <f>COUNTIF($N$2:N7857, N7857)=1</f>
        <v>0</v>
      </c>
      <c r="M7857" s="37">
        <f>IF( $Q7857, MAX($M$1:M7856)+1, 0)</f>
        <v>0</v>
      </c>
      <c r="N7857" t="e" cm="1">
        <f t="array" ref="N7857">INDEX($A$9:$F$1048576, $J7857, $K7857 )</f>
        <v>#N/A</v>
      </c>
      <c r="O7857" t="e" cm="1">
        <f t="array" ref="O7857">INDEX($B$9:$F$1048576, $J7857, $K7857 )</f>
        <v>#N/A</v>
      </c>
      <c r="P7857" t="str" cm="1">
        <f t="array" ref="P7857">IF( $L7857, TRIM(_xll.IMDP("IR", $G$5&amp;$N7857, $G$6)), "" )</f>
        <v/>
      </c>
      <c r="Q7857" t="b" cm="1">
        <f t="array" ref="Q7857">IF(
    $U$1=1, AND($P7857&lt;&gt;"", $P7857&lt;&gt;"...", $P7857&lt;&gt;"입력오류"),
    IF(
        $U$18=1, AND($P7857&lt;&gt;"", $P7857&lt;&gt;"...", $P7857&lt;&gt;"입력오류", ISNUMBER(FIND(INDEX($T$2:$T$7,$U$1),$P7857))),
        IF(
            $U$17="기타", AND($P7857&lt;&gt;"", $P7857&lt;&gt;"...", $P7857&lt;&gt;"입력오류", NOT(ISNUMBER(FIND($T$21:$T$34,$P7857)))),
            AND($P7857&lt;&gt;"", $P7857&lt;&gt;"...", $P7857&lt;&gt;"입력오류", $T$19=$P7857)
        )
    )
)</f>
        <v>0</v>
      </c>
    </row>
    <row r="7858" spans="9:17">
      <c r="I7858">
        <f t="shared" si="367"/>
        <v>7857</v>
      </c>
      <c r="J7858" t="e">
        <f t="shared" si="368"/>
        <v>#N/A</v>
      </c>
      <c r="K7858" t="e">
        <f t="shared" si="366"/>
        <v>#N/A</v>
      </c>
      <c r="L7858" t="b">
        <f>COUNTIF($N$2:N7858, N7858)=1</f>
        <v>0</v>
      </c>
      <c r="M7858" s="37">
        <f>IF( $Q7858, MAX($M$1:M7857)+1, 0)</f>
        <v>0</v>
      </c>
      <c r="N7858" t="e" cm="1">
        <f t="array" ref="N7858">INDEX($A$9:$F$1048576, $J7858, $K7858 )</f>
        <v>#N/A</v>
      </c>
      <c r="O7858" t="e" cm="1">
        <f t="array" ref="O7858">INDEX($B$9:$F$1048576, $J7858, $K7858 )</f>
        <v>#N/A</v>
      </c>
      <c r="P7858" t="str" cm="1">
        <f t="array" ref="P7858">IF( $L7858, TRIM(_xll.IMDP("IR", $G$5&amp;$N7858, $G$6)), "" )</f>
        <v/>
      </c>
      <c r="Q7858" t="b" cm="1">
        <f t="array" ref="Q7858">IF(
    $U$1=1, AND($P7858&lt;&gt;"", $P7858&lt;&gt;"...", $P7858&lt;&gt;"입력오류"),
    IF(
        $U$18=1, AND($P7858&lt;&gt;"", $P7858&lt;&gt;"...", $P7858&lt;&gt;"입력오류", ISNUMBER(FIND(INDEX($T$2:$T$7,$U$1),$P7858))),
        IF(
            $U$17="기타", AND($P7858&lt;&gt;"", $P7858&lt;&gt;"...", $P7858&lt;&gt;"입력오류", NOT(ISNUMBER(FIND($T$21:$T$34,$P7858)))),
            AND($P7858&lt;&gt;"", $P7858&lt;&gt;"...", $P7858&lt;&gt;"입력오류", $T$19=$P7858)
        )
    )
)</f>
        <v>0</v>
      </c>
    </row>
    <row r="7859" spans="9:17">
      <c r="I7859">
        <f t="shared" si="367"/>
        <v>7858</v>
      </c>
      <c r="J7859" t="e">
        <f t="shared" si="368"/>
        <v>#N/A</v>
      </c>
      <c r="K7859" t="e">
        <f t="shared" si="366"/>
        <v>#N/A</v>
      </c>
      <c r="L7859" t="b">
        <f>COUNTIF($N$2:N7859, N7859)=1</f>
        <v>0</v>
      </c>
      <c r="M7859" s="37">
        <f>IF( $Q7859, MAX($M$1:M7858)+1, 0)</f>
        <v>0</v>
      </c>
      <c r="N7859" t="e" cm="1">
        <f t="array" ref="N7859">INDEX($A$9:$F$1048576, $J7859, $K7859 )</f>
        <v>#N/A</v>
      </c>
      <c r="O7859" t="e" cm="1">
        <f t="array" ref="O7859">INDEX($B$9:$F$1048576, $J7859, $K7859 )</f>
        <v>#N/A</v>
      </c>
      <c r="P7859" t="str" cm="1">
        <f t="array" ref="P7859">IF( $L7859, TRIM(_xll.IMDP("IR", $G$5&amp;$N7859, $G$6)), "" )</f>
        <v/>
      </c>
      <c r="Q7859" t="b" cm="1">
        <f t="array" ref="Q7859">IF(
    $U$1=1, AND($P7859&lt;&gt;"", $P7859&lt;&gt;"...", $P7859&lt;&gt;"입력오류"),
    IF(
        $U$18=1, AND($P7859&lt;&gt;"", $P7859&lt;&gt;"...", $P7859&lt;&gt;"입력오류", ISNUMBER(FIND(INDEX($T$2:$T$7,$U$1),$P7859))),
        IF(
            $U$17="기타", AND($P7859&lt;&gt;"", $P7859&lt;&gt;"...", $P7859&lt;&gt;"입력오류", NOT(ISNUMBER(FIND($T$21:$T$34,$P7859)))),
            AND($P7859&lt;&gt;"", $P7859&lt;&gt;"...", $P7859&lt;&gt;"입력오류", $T$19=$P7859)
        )
    )
)</f>
        <v>0</v>
      </c>
    </row>
    <row r="7860" spans="9:17">
      <c r="I7860">
        <f t="shared" si="367"/>
        <v>7859</v>
      </c>
      <c r="J7860" t="e">
        <f t="shared" si="368"/>
        <v>#N/A</v>
      </c>
      <c r="K7860" t="e">
        <f t="shared" si="366"/>
        <v>#N/A</v>
      </c>
      <c r="L7860" t="b">
        <f>COUNTIF($N$2:N7860, N7860)=1</f>
        <v>0</v>
      </c>
      <c r="M7860" s="37">
        <f>IF( $Q7860, MAX($M$1:M7859)+1, 0)</f>
        <v>0</v>
      </c>
      <c r="N7860" t="e" cm="1">
        <f t="array" ref="N7860">INDEX($A$9:$F$1048576, $J7860, $K7860 )</f>
        <v>#N/A</v>
      </c>
      <c r="O7860" t="e" cm="1">
        <f t="array" ref="O7860">INDEX($B$9:$F$1048576, $J7860, $K7860 )</f>
        <v>#N/A</v>
      </c>
      <c r="P7860" t="str" cm="1">
        <f t="array" ref="P7860">IF( $L7860, TRIM(_xll.IMDP("IR", $G$5&amp;$N7860, $G$6)), "" )</f>
        <v/>
      </c>
      <c r="Q7860" t="b" cm="1">
        <f t="array" ref="Q7860">IF(
    $U$1=1, AND($P7860&lt;&gt;"", $P7860&lt;&gt;"...", $P7860&lt;&gt;"입력오류"),
    IF(
        $U$18=1, AND($P7860&lt;&gt;"", $P7860&lt;&gt;"...", $P7860&lt;&gt;"입력오류", ISNUMBER(FIND(INDEX($T$2:$T$7,$U$1),$P7860))),
        IF(
            $U$17="기타", AND($P7860&lt;&gt;"", $P7860&lt;&gt;"...", $P7860&lt;&gt;"입력오류", NOT(ISNUMBER(FIND($T$21:$T$34,$P7860)))),
            AND($P7860&lt;&gt;"", $P7860&lt;&gt;"...", $P7860&lt;&gt;"입력오류", $T$19=$P7860)
        )
    )
)</f>
        <v>0</v>
      </c>
    </row>
    <row r="7861" spans="9:17">
      <c r="I7861">
        <f t="shared" si="367"/>
        <v>7860</v>
      </c>
      <c r="J7861" t="e">
        <f t="shared" si="368"/>
        <v>#N/A</v>
      </c>
      <c r="K7861" t="e">
        <f t="shared" si="366"/>
        <v>#N/A</v>
      </c>
      <c r="L7861" t="b">
        <f>COUNTIF($N$2:N7861, N7861)=1</f>
        <v>0</v>
      </c>
      <c r="M7861" s="37">
        <f>IF( $Q7861, MAX($M$1:M7860)+1, 0)</f>
        <v>0</v>
      </c>
      <c r="N7861" t="e" cm="1">
        <f t="array" ref="N7861">INDEX($A$9:$F$1048576, $J7861, $K7861 )</f>
        <v>#N/A</v>
      </c>
      <c r="O7861" t="e" cm="1">
        <f t="array" ref="O7861">INDEX($B$9:$F$1048576, $J7861, $K7861 )</f>
        <v>#N/A</v>
      </c>
      <c r="P7861" t="str" cm="1">
        <f t="array" ref="P7861">IF( $L7861, TRIM(_xll.IMDP("IR", $G$5&amp;$N7861, $G$6)), "" )</f>
        <v/>
      </c>
      <c r="Q7861" t="b" cm="1">
        <f t="array" ref="Q7861">IF(
    $U$1=1, AND($P7861&lt;&gt;"", $P7861&lt;&gt;"...", $P7861&lt;&gt;"입력오류"),
    IF(
        $U$18=1, AND($P7861&lt;&gt;"", $P7861&lt;&gt;"...", $P7861&lt;&gt;"입력오류", ISNUMBER(FIND(INDEX($T$2:$T$7,$U$1),$P7861))),
        IF(
            $U$17="기타", AND($P7861&lt;&gt;"", $P7861&lt;&gt;"...", $P7861&lt;&gt;"입력오류", NOT(ISNUMBER(FIND($T$21:$T$34,$P7861)))),
            AND($P7861&lt;&gt;"", $P7861&lt;&gt;"...", $P7861&lt;&gt;"입력오류", $T$19=$P7861)
        )
    )
)</f>
        <v>0</v>
      </c>
    </row>
    <row r="7862" spans="9:17">
      <c r="I7862">
        <f t="shared" si="367"/>
        <v>7861</v>
      </c>
      <c r="J7862" t="e">
        <f t="shared" si="368"/>
        <v>#N/A</v>
      </c>
      <c r="K7862" t="e">
        <f t="shared" si="366"/>
        <v>#N/A</v>
      </c>
      <c r="L7862" t="b">
        <f>COUNTIF($N$2:N7862, N7862)=1</f>
        <v>0</v>
      </c>
      <c r="M7862" s="37">
        <f>IF( $Q7862, MAX($M$1:M7861)+1, 0)</f>
        <v>0</v>
      </c>
      <c r="N7862" t="e" cm="1">
        <f t="array" ref="N7862">INDEX($A$9:$F$1048576, $J7862, $K7862 )</f>
        <v>#N/A</v>
      </c>
      <c r="O7862" t="e" cm="1">
        <f t="array" ref="O7862">INDEX($B$9:$F$1048576, $J7862, $K7862 )</f>
        <v>#N/A</v>
      </c>
      <c r="P7862" t="str" cm="1">
        <f t="array" ref="P7862">IF( $L7862, TRIM(_xll.IMDP("IR", $G$5&amp;$N7862, $G$6)), "" )</f>
        <v/>
      </c>
      <c r="Q7862" t="b" cm="1">
        <f t="array" ref="Q7862">IF(
    $U$1=1, AND($P7862&lt;&gt;"", $P7862&lt;&gt;"...", $P7862&lt;&gt;"입력오류"),
    IF(
        $U$18=1, AND($P7862&lt;&gt;"", $P7862&lt;&gt;"...", $P7862&lt;&gt;"입력오류", ISNUMBER(FIND(INDEX($T$2:$T$7,$U$1),$P7862))),
        IF(
            $U$17="기타", AND($P7862&lt;&gt;"", $P7862&lt;&gt;"...", $P7862&lt;&gt;"입력오류", NOT(ISNUMBER(FIND($T$21:$T$34,$P7862)))),
            AND($P7862&lt;&gt;"", $P7862&lt;&gt;"...", $P7862&lt;&gt;"입력오류", $T$19=$P7862)
        )
    )
)</f>
        <v>0</v>
      </c>
    </row>
    <row r="7863" spans="9:17">
      <c r="I7863">
        <f t="shared" si="367"/>
        <v>7862</v>
      </c>
      <c r="J7863" t="e">
        <f t="shared" si="368"/>
        <v>#N/A</v>
      </c>
      <c r="K7863" t="e">
        <f t="shared" si="366"/>
        <v>#N/A</v>
      </c>
      <c r="L7863" t="b">
        <f>COUNTIF($N$2:N7863, N7863)=1</f>
        <v>0</v>
      </c>
      <c r="M7863" s="37">
        <f>IF( $Q7863, MAX($M$1:M7862)+1, 0)</f>
        <v>0</v>
      </c>
      <c r="N7863" t="e" cm="1">
        <f t="array" ref="N7863">INDEX($A$9:$F$1048576, $J7863, $K7863 )</f>
        <v>#N/A</v>
      </c>
      <c r="O7863" t="e" cm="1">
        <f t="array" ref="O7863">INDEX($B$9:$F$1048576, $J7863, $K7863 )</f>
        <v>#N/A</v>
      </c>
      <c r="P7863" t="str" cm="1">
        <f t="array" ref="P7863">IF( $L7863, TRIM(_xll.IMDP("IR", $G$5&amp;$N7863, $G$6)), "" )</f>
        <v/>
      </c>
      <c r="Q7863" t="b" cm="1">
        <f t="array" ref="Q7863">IF(
    $U$1=1, AND($P7863&lt;&gt;"", $P7863&lt;&gt;"...", $P7863&lt;&gt;"입력오류"),
    IF(
        $U$18=1, AND($P7863&lt;&gt;"", $P7863&lt;&gt;"...", $P7863&lt;&gt;"입력오류", ISNUMBER(FIND(INDEX($T$2:$T$7,$U$1),$P7863))),
        IF(
            $U$17="기타", AND($P7863&lt;&gt;"", $P7863&lt;&gt;"...", $P7863&lt;&gt;"입력오류", NOT(ISNUMBER(FIND($T$21:$T$34,$P7863)))),
            AND($P7863&lt;&gt;"", $P7863&lt;&gt;"...", $P7863&lt;&gt;"입력오류", $T$19=$P7863)
        )
    )
)</f>
        <v>0</v>
      </c>
    </row>
    <row r="7864" spans="9:17">
      <c r="I7864">
        <f t="shared" si="367"/>
        <v>7863</v>
      </c>
      <c r="J7864" t="e">
        <f t="shared" si="368"/>
        <v>#N/A</v>
      </c>
      <c r="K7864" t="e">
        <f t="shared" si="366"/>
        <v>#N/A</v>
      </c>
      <c r="L7864" t="b">
        <f>COUNTIF($N$2:N7864, N7864)=1</f>
        <v>0</v>
      </c>
      <c r="M7864" s="37">
        <f>IF( $Q7864, MAX($M$1:M7863)+1, 0)</f>
        <v>0</v>
      </c>
      <c r="N7864" t="e" cm="1">
        <f t="array" ref="N7864">INDEX($A$9:$F$1048576, $J7864, $K7864 )</f>
        <v>#N/A</v>
      </c>
      <c r="O7864" t="e" cm="1">
        <f t="array" ref="O7864">INDEX($B$9:$F$1048576, $J7864, $K7864 )</f>
        <v>#N/A</v>
      </c>
      <c r="P7864" t="str" cm="1">
        <f t="array" ref="P7864">IF( $L7864, TRIM(_xll.IMDP("IR", $G$5&amp;$N7864, $G$6)), "" )</f>
        <v/>
      </c>
      <c r="Q7864" t="b" cm="1">
        <f t="array" ref="Q7864">IF(
    $U$1=1, AND($P7864&lt;&gt;"", $P7864&lt;&gt;"...", $P7864&lt;&gt;"입력오류"),
    IF(
        $U$18=1, AND($P7864&lt;&gt;"", $P7864&lt;&gt;"...", $P7864&lt;&gt;"입력오류", ISNUMBER(FIND(INDEX($T$2:$T$7,$U$1),$P7864))),
        IF(
            $U$17="기타", AND($P7864&lt;&gt;"", $P7864&lt;&gt;"...", $P7864&lt;&gt;"입력오류", NOT(ISNUMBER(FIND($T$21:$T$34,$P7864)))),
            AND($P7864&lt;&gt;"", $P7864&lt;&gt;"...", $P7864&lt;&gt;"입력오류", $T$19=$P7864)
        )
    )
)</f>
        <v>0</v>
      </c>
    </row>
    <row r="7865" spans="9:17">
      <c r="I7865">
        <f t="shared" si="367"/>
        <v>7864</v>
      </c>
      <c r="J7865" t="e">
        <f t="shared" si="368"/>
        <v>#N/A</v>
      </c>
      <c r="K7865" t="e">
        <f t="shared" si="366"/>
        <v>#N/A</v>
      </c>
      <c r="L7865" t="b">
        <f>COUNTIF($N$2:N7865, N7865)=1</f>
        <v>0</v>
      </c>
      <c r="M7865" s="37">
        <f>IF( $Q7865, MAX($M$1:M7864)+1, 0)</f>
        <v>0</v>
      </c>
      <c r="N7865" t="e" cm="1">
        <f t="array" ref="N7865">INDEX($A$9:$F$1048576, $J7865, $K7865 )</f>
        <v>#N/A</v>
      </c>
      <c r="O7865" t="e" cm="1">
        <f t="array" ref="O7865">INDEX($B$9:$F$1048576, $J7865, $K7865 )</f>
        <v>#N/A</v>
      </c>
      <c r="P7865" t="str" cm="1">
        <f t="array" ref="P7865">IF( $L7865, TRIM(_xll.IMDP("IR", $G$5&amp;$N7865, $G$6)), "" )</f>
        <v/>
      </c>
      <c r="Q7865" t="b" cm="1">
        <f t="array" ref="Q7865">IF(
    $U$1=1, AND($P7865&lt;&gt;"", $P7865&lt;&gt;"...", $P7865&lt;&gt;"입력오류"),
    IF(
        $U$18=1, AND($P7865&lt;&gt;"", $P7865&lt;&gt;"...", $P7865&lt;&gt;"입력오류", ISNUMBER(FIND(INDEX($T$2:$T$7,$U$1),$P7865))),
        IF(
            $U$17="기타", AND($P7865&lt;&gt;"", $P7865&lt;&gt;"...", $P7865&lt;&gt;"입력오류", NOT(ISNUMBER(FIND($T$21:$T$34,$P7865)))),
            AND($P7865&lt;&gt;"", $P7865&lt;&gt;"...", $P7865&lt;&gt;"입력오류", $T$19=$P7865)
        )
    )
)</f>
        <v>0</v>
      </c>
    </row>
    <row r="7866" spans="9:17">
      <c r="I7866">
        <f t="shared" si="367"/>
        <v>7865</v>
      </c>
      <c r="J7866" t="e">
        <f t="shared" si="368"/>
        <v>#N/A</v>
      </c>
      <c r="K7866" t="e">
        <f t="shared" si="366"/>
        <v>#N/A</v>
      </c>
      <c r="L7866" t="b">
        <f>COUNTIF($N$2:N7866, N7866)=1</f>
        <v>0</v>
      </c>
      <c r="M7866" s="37">
        <f>IF( $Q7866, MAX($M$1:M7865)+1, 0)</f>
        <v>0</v>
      </c>
      <c r="N7866" t="e" cm="1">
        <f t="array" ref="N7866">INDEX($A$9:$F$1048576, $J7866, $K7866 )</f>
        <v>#N/A</v>
      </c>
      <c r="O7866" t="e" cm="1">
        <f t="array" ref="O7866">INDEX($B$9:$F$1048576, $J7866, $K7866 )</f>
        <v>#N/A</v>
      </c>
      <c r="P7866" t="str" cm="1">
        <f t="array" ref="P7866">IF( $L7866, TRIM(_xll.IMDP("IR", $G$5&amp;$N7866, $G$6)), "" )</f>
        <v/>
      </c>
      <c r="Q7866" t="b" cm="1">
        <f t="array" ref="Q7866">IF(
    $U$1=1, AND($P7866&lt;&gt;"", $P7866&lt;&gt;"...", $P7866&lt;&gt;"입력오류"),
    IF(
        $U$18=1, AND($P7866&lt;&gt;"", $P7866&lt;&gt;"...", $P7866&lt;&gt;"입력오류", ISNUMBER(FIND(INDEX($T$2:$T$7,$U$1),$P7866))),
        IF(
            $U$17="기타", AND($P7866&lt;&gt;"", $P7866&lt;&gt;"...", $P7866&lt;&gt;"입력오류", NOT(ISNUMBER(FIND($T$21:$T$34,$P7866)))),
            AND($P7866&lt;&gt;"", $P7866&lt;&gt;"...", $P7866&lt;&gt;"입력오류", $T$19=$P7866)
        )
    )
)</f>
        <v>0</v>
      </c>
    </row>
    <row r="7867" spans="9:17">
      <c r="I7867">
        <f t="shared" si="367"/>
        <v>7866</v>
      </c>
      <c r="J7867" t="e">
        <f t="shared" si="368"/>
        <v>#N/A</v>
      </c>
      <c r="K7867" t="e">
        <f t="shared" si="366"/>
        <v>#N/A</v>
      </c>
      <c r="L7867" t="b">
        <f>COUNTIF($N$2:N7867, N7867)=1</f>
        <v>0</v>
      </c>
      <c r="M7867" s="37">
        <f>IF( $Q7867, MAX($M$1:M7866)+1, 0)</f>
        <v>0</v>
      </c>
      <c r="N7867" t="e" cm="1">
        <f t="array" ref="N7867">INDEX($A$9:$F$1048576, $J7867, $K7867 )</f>
        <v>#N/A</v>
      </c>
      <c r="O7867" t="e" cm="1">
        <f t="array" ref="O7867">INDEX($B$9:$F$1048576, $J7867, $K7867 )</f>
        <v>#N/A</v>
      </c>
      <c r="P7867" t="str" cm="1">
        <f t="array" ref="P7867">IF( $L7867, TRIM(_xll.IMDP("IR", $G$5&amp;$N7867, $G$6)), "" )</f>
        <v/>
      </c>
      <c r="Q7867" t="b" cm="1">
        <f t="array" ref="Q7867">IF(
    $U$1=1, AND($P7867&lt;&gt;"", $P7867&lt;&gt;"...", $P7867&lt;&gt;"입력오류"),
    IF(
        $U$18=1, AND($P7867&lt;&gt;"", $P7867&lt;&gt;"...", $P7867&lt;&gt;"입력오류", ISNUMBER(FIND(INDEX($T$2:$T$7,$U$1),$P7867))),
        IF(
            $U$17="기타", AND($P7867&lt;&gt;"", $P7867&lt;&gt;"...", $P7867&lt;&gt;"입력오류", NOT(ISNUMBER(FIND($T$21:$T$34,$P7867)))),
            AND($P7867&lt;&gt;"", $P7867&lt;&gt;"...", $P7867&lt;&gt;"입력오류", $T$19=$P7867)
        )
    )
)</f>
        <v>0</v>
      </c>
    </row>
    <row r="7868" spans="9:17">
      <c r="I7868">
        <f t="shared" si="367"/>
        <v>7867</v>
      </c>
      <c r="J7868" t="e">
        <f t="shared" si="368"/>
        <v>#N/A</v>
      </c>
      <c r="K7868" t="e">
        <f t="shared" si="366"/>
        <v>#N/A</v>
      </c>
      <c r="L7868" t="b">
        <f>COUNTIF($N$2:N7868, N7868)=1</f>
        <v>0</v>
      </c>
      <c r="M7868" s="37">
        <f>IF( $Q7868, MAX($M$1:M7867)+1, 0)</f>
        <v>0</v>
      </c>
      <c r="N7868" t="e" cm="1">
        <f t="array" ref="N7868">INDEX($A$9:$F$1048576, $J7868, $K7868 )</f>
        <v>#N/A</v>
      </c>
      <c r="O7868" t="e" cm="1">
        <f t="array" ref="O7868">INDEX($B$9:$F$1048576, $J7868, $K7868 )</f>
        <v>#N/A</v>
      </c>
      <c r="P7868" t="str" cm="1">
        <f t="array" ref="P7868">IF( $L7868, TRIM(_xll.IMDP("IR", $G$5&amp;$N7868, $G$6)), "" )</f>
        <v/>
      </c>
      <c r="Q7868" t="b" cm="1">
        <f t="array" ref="Q7868">IF(
    $U$1=1, AND($P7868&lt;&gt;"", $P7868&lt;&gt;"...", $P7868&lt;&gt;"입력오류"),
    IF(
        $U$18=1, AND($P7868&lt;&gt;"", $P7868&lt;&gt;"...", $P7868&lt;&gt;"입력오류", ISNUMBER(FIND(INDEX($T$2:$T$7,$U$1),$P7868))),
        IF(
            $U$17="기타", AND($P7868&lt;&gt;"", $P7868&lt;&gt;"...", $P7868&lt;&gt;"입력오류", NOT(ISNUMBER(FIND($T$21:$T$34,$P7868)))),
            AND($P7868&lt;&gt;"", $P7868&lt;&gt;"...", $P7868&lt;&gt;"입력오류", $T$19=$P7868)
        )
    )
)</f>
        <v>0</v>
      </c>
    </row>
    <row r="7869" spans="9:17">
      <c r="I7869">
        <f t="shared" si="367"/>
        <v>7868</v>
      </c>
      <c r="J7869" t="e">
        <f t="shared" si="368"/>
        <v>#N/A</v>
      </c>
      <c r="K7869" t="e">
        <f t="shared" si="366"/>
        <v>#N/A</v>
      </c>
      <c r="L7869" t="b">
        <f>COUNTIF($N$2:N7869, N7869)=1</f>
        <v>0</v>
      </c>
      <c r="M7869" s="37">
        <f>IF( $Q7869, MAX($M$1:M7868)+1, 0)</f>
        <v>0</v>
      </c>
      <c r="N7869" t="e" cm="1">
        <f t="array" ref="N7869">INDEX($A$9:$F$1048576, $J7869, $K7869 )</f>
        <v>#N/A</v>
      </c>
      <c r="O7869" t="e" cm="1">
        <f t="array" ref="O7869">INDEX($B$9:$F$1048576, $J7869, $K7869 )</f>
        <v>#N/A</v>
      </c>
      <c r="P7869" t="str" cm="1">
        <f t="array" ref="P7869">IF( $L7869, TRIM(_xll.IMDP("IR", $G$5&amp;$N7869, $G$6)), "" )</f>
        <v/>
      </c>
      <c r="Q7869" t="b" cm="1">
        <f t="array" ref="Q7869">IF(
    $U$1=1, AND($P7869&lt;&gt;"", $P7869&lt;&gt;"...", $P7869&lt;&gt;"입력오류"),
    IF(
        $U$18=1, AND($P7869&lt;&gt;"", $P7869&lt;&gt;"...", $P7869&lt;&gt;"입력오류", ISNUMBER(FIND(INDEX($T$2:$T$7,$U$1),$P7869))),
        IF(
            $U$17="기타", AND($P7869&lt;&gt;"", $P7869&lt;&gt;"...", $P7869&lt;&gt;"입력오류", NOT(ISNUMBER(FIND($T$21:$T$34,$P7869)))),
            AND($P7869&lt;&gt;"", $P7869&lt;&gt;"...", $P7869&lt;&gt;"입력오류", $T$19=$P7869)
        )
    )
)</f>
        <v>0</v>
      </c>
    </row>
    <row r="7870" spans="9:17">
      <c r="I7870">
        <f t="shared" si="367"/>
        <v>7869</v>
      </c>
      <c r="J7870" t="e">
        <f t="shared" si="368"/>
        <v>#N/A</v>
      </c>
      <c r="K7870" t="e">
        <f t="shared" si="366"/>
        <v>#N/A</v>
      </c>
      <c r="L7870" t="b">
        <f>COUNTIF($N$2:N7870, N7870)=1</f>
        <v>0</v>
      </c>
      <c r="M7870" s="37">
        <f>IF( $Q7870, MAX($M$1:M7869)+1, 0)</f>
        <v>0</v>
      </c>
      <c r="N7870" t="e" cm="1">
        <f t="array" ref="N7870">INDEX($A$9:$F$1048576, $J7870, $K7870 )</f>
        <v>#N/A</v>
      </c>
      <c r="O7870" t="e" cm="1">
        <f t="array" ref="O7870">INDEX($B$9:$F$1048576, $J7870, $K7870 )</f>
        <v>#N/A</v>
      </c>
      <c r="P7870" t="str" cm="1">
        <f t="array" ref="P7870">IF( $L7870, TRIM(_xll.IMDP("IR", $G$5&amp;$N7870, $G$6)), "" )</f>
        <v/>
      </c>
      <c r="Q7870" t="b" cm="1">
        <f t="array" ref="Q7870">IF(
    $U$1=1, AND($P7870&lt;&gt;"", $P7870&lt;&gt;"...", $P7870&lt;&gt;"입력오류"),
    IF(
        $U$18=1, AND($P7870&lt;&gt;"", $P7870&lt;&gt;"...", $P7870&lt;&gt;"입력오류", ISNUMBER(FIND(INDEX($T$2:$T$7,$U$1),$P7870))),
        IF(
            $U$17="기타", AND($P7870&lt;&gt;"", $P7870&lt;&gt;"...", $P7870&lt;&gt;"입력오류", NOT(ISNUMBER(FIND($T$21:$T$34,$P7870)))),
            AND($P7870&lt;&gt;"", $P7870&lt;&gt;"...", $P7870&lt;&gt;"입력오류", $T$19=$P7870)
        )
    )
)</f>
        <v>0</v>
      </c>
    </row>
    <row r="7871" spans="9:17">
      <c r="I7871">
        <f t="shared" si="367"/>
        <v>7870</v>
      </c>
      <c r="J7871" t="e">
        <f t="shared" si="368"/>
        <v>#N/A</v>
      </c>
      <c r="K7871" t="e">
        <f t="shared" si="366"/>
        <v>#N/A</v>
      </c>
      <c r="L7871" t="b">
        <f>COUNTIF($N$2:N7871, N7871)=1</f>
        <v>0</v>
      </c>
      <c r="M7871" s="37">
        <f>IF( $Q7871, MAX($M$1:M7870)+1, 0)</f>
        <v>0</v>
      </c>
      <c r="N7871" t="e" cm="1">
        <f t="array" ref="N7871">INDEX($A$9:$F$1048576, $J7871, $K7871 )</f>
        <v>#N/A</v>
      </c>
      <c r="O7871" t="e" cm="1">
        <f t="array" ref="O7871">INDEX($B$9:$F$1048576, $J7871, $K7871 )</f>
        <v>#N/A</v>
      </c>
      <c r="P7871" t="str" cm="1">
        <f t="array" ref="P7871">IF( $L7871, TRIM(_xll.IMDP("IR", $G$5&amp;$N7871, $G$6)), "" )</f>
        <v/>
      </c>
      <c r="Q7871" t="b" cm="1">
        <f t="array" ref="Q7871">IF(
    $U$1=1, AND($P7871&lt;&gt;"", $P7871&lt;&gt;"...", $P7871&lt;&gt;"입력오류"),
    IF(
        $U$18=1, AND($P7871&lt;&gt;"", $P7871&lt;&gt;"...", $P7871&lt;&gt;"입력오류", ISNUMBER(FIND(INDEX($T$2:$T$7,$U$1),$P7871))),
        IF(
            $U$17="기타", AND($P7871&lt;&gt;"", $P7871&lt;&gt;"...", $P7871&lt;&gt;"입력오류", NOT(ISNUMBER(FIND($T$21:$T$34,$P7871)))),
            AND($P7871&lt;&gt;"", $P7871&lt;&gt;"...", $P7871&lt;&gt;"입력오류", $T$19=$P7871)
        )
    )
)</f>
        <v>0</v>
      </c>
    </row>
    <row r="7872" spans="9:17">
      <c r="I7872">
        <f t="shared" si="367"/>
        <v>7871</v>
      </c>
      <c r="J7872" t="e">
        <f t="shared" si="368"/>
        <v>#N/A</v>
      </c>
      <c r="K7872" t="e">
        <f t="shared" si="366"/>
        <v>#N/A</v>
      </c>
      <c r="L7872" t="b">
        <f>COUNTIF($N$2:N7872, N7872)=1</f>
        <v>0</v>
      </c>
      <c r="M7872" s="37">
        <f>IF( $Q7872, MAX($M$1:M7871)+1, 0)</f>
        <v>0</v>
      </c>
      <c r="N7872" t="e" cm="1">
        <f t="array" ref="N7872">INDEX($A$9:$F$1048576, $J7872, $K7872 )</f>
        <v>#N/A</v>
      </c>
      <c r="O7872" t="e" cm="1">
        <f t="array" ref="O7872">INDEX($B$9:$F$1048576, $J7872, $K7872 )</f>
        <v>#N/A</v>
      </c>
      <c r="P7872" t="str" cm="1">
        <f t="array" ref="P7872">IF( $L7872, TRIM(_xll.IMDP("IR", $G$5&amp;$N7872, $G$6)), "" )</f>
        <v/>
      </c>
      <c r="Q7872" t="b" cm="1">
        <f t="array" ref="Q7872">IF(
    $U$1=1, AND($P7872&lt;&gt;"", $P7872&lt;&gt;"...", $P7872&lt;&gt;"입력오류"),
    IF(
        $U$18=1, AND($P7872&lt;&gt;"", $P7872&lt;&gt;"...", $P7872&lt;&gt;"입력오류", ISNUMBER(FIND(INDEX($T$2:$T$7,$U$1),$P7872))),
        IF(
            $U$17="기타", AND($P7872&lt;&gt;"", $P7872&lt;&gt;"...", $P7872&lt;&gt;"입력오류", NOT(ISNUMBER(FIND($T$21:$T$34,$P7872)))),
            AND($P7872&lt;&gt;"", $P7872&lt;&gt;"...", $P7872&lt;&gt;"입력오류", $T$19=$P7872)
        )
    )
)</f>
        <v>0</v>
      </c>
    </row>
    <row r="7873" spans="9:17">
      <c r="I7873">
        <f t="shared" si="367"/>
        <v>7872</v>
      </c>
      <c r="J7873" t="e">
        <f t="shared" si="368"/>
        <v>#N/A</v>
      </c>
      <c r="K7873" t="e">
        <f t="shared" si="366"/>
        <v>#N/A</v>
      </c>
      <c r="L7873" t="b">
        <f>COUNTIF($N$2:N7873, N7873)=1</f>
        <v>0</v>
      </c>
      <c r="M7873" s="37">
        <f>IF( $Q7873, MAX($M$1:M7872)+1, 0)</f>
        <v>0</v>
      </c>
      <c r="N7873" t="e" cm="1">
        <f t="array" ref="N7873">INDEX($A$9:$F$1048576, $J7873, $K7873 )</f>
        <v>#N/A</v>
      </c>
      <c r="O7873" t="e" cm="1">
        <f t="array" ref="O7873">INDEX($B$9:$F$1048576, $J7873, $K7873 )</f>
        <v>#N/A</v>
      </c>
      <c r="P7873" t="str" cm="1">
        <f t="array" ref="P7873">IF( $L7873, TRIM(_xll.IMDP("IR", $G$5&amp;$N7873, $G$6)), "" )</f>
        <v/>
      </c>
      <c r="Q7873" t="b" cm="1">
        <f t="array" ref="Q7873">IF(
    $U$1=1, AND($P7873&lt;&gt;"", $P7873&lt;&gt;"...", $P7873&lt;&gt;"입력오류"),
    IF(
        $U$18=1, AND($P7873&lt;&gt;"", $P7873&lt;&gt;"...", $P7873&lt;&gt;"입력오류", ISNUMBER(FIND(INDEX($T$2:$T$7,$U$1),$P7873))),
        IF(
            $U$17="기타", AND($P7873&lt;&gt;"", $P7873&lt;&gt;"...", $P7873&lt;&gt;"입력오류", NOT(ISNUMBER(FIND($T$21:$T$34,$P7873)))),
            AND($P7873&lt;&gt;"", $P7873&lt;&gt;"...", $P7873&lt;&gt;"입력오류", $T$19=$P7873)
        )
    )
)</f>
        <v>0</v>
      </c>
    </row>
    <row r="7874" spans="9:17">
      <c r="I7874">
        <f t="shared" si="367"/>
        <v>7873</v>
      </c>
      <c r="J7874" t="e">
        <f t="shared" si="368"/>
        <v>#N/A</v>
      </c>
      <c r="K7874" t="e">
        <f t="shared" ref="K7874:K7937" si="369">IF( $I7874&gt;$G$4, NA(), IF($I7874&gt;$G$3, 5, IF($I7874&gt;$G$2, 3, 1 ) ) )</f>
        <v>#N/A</v>
      </c>
      <c r="L7874" t="b">
        <f>COUNTIF($N$2:N7874, N7874)=1</f>
        <v>0</v>
      </c>
      <c r="M7874" s="37">
        <f>IF( $Q7874, MAX($M$1:M7873)+1, 0)</f>
        <v>0</v>
      </c>
      <c r="N7874" t="e" cm="1">
        <f t="array" ref="N7874">INDEX($A$9:$F$1048576, $J7874, $K7874 )</f>
        <v>#N/A</v>
      </c>
      <c r="O7874" t="e" cm="1">
        <f t="array" ref="O7874">INDEX($B$9:$F$1048576, $J7874, $K7874 )</f>
        <v>#N/A</v>
      </c>
      <c r="P7874" t="str" cm="1">
        <f t="array" ref="P7874">IF( $L7874, TRIM(_xll.IMDP("IR", $G$5&amp;$N7874, $G$6)), "" )</f>
        <v/>
      </c>
      <c r="Q7874" t="b" cm="1">
        <f t="array" ref="Q7874">IF(
    $U$1=1, AND($P7874&lt;&gt;"", $P7874&lt;&gt;"...", $P7874&lt;&gt;"입력오류"),
    IF(
        $U$18=1, AND($P7874&lt;&gt;"", $P7874&lt;&gt;"...", $P7874&lt;&gt;"입력오류", ISNUMBER(FIND(INDEX($T$2:$T$7,$U$1),$P7874))),
        IF(
            $U$17="기타", AND($P7874&lt;&gt;"", $P7874&lt;&gt;"...", $P7874&lt;&gt;"입력오류", NOT(ISNUMBER(FIND($T$21:$T$34,$P7874)))),
            AND($P7874&lt;&gt;"", $P7874&lt;&gt;"...", $P7874&lt;&gt;"입력오류", $T$19=$P7874)
        )
    )
)</f>
        <v>0</v>
      </c>
    </row>
    <row r="7875" spans="9:17">
      <c r="I7875">
        <f t="shared" ref="I7875:I7938" si="370">ROW()-1</f>
        <v>7874</v>
      </c>
      <c r="J7875" t="e">
        <f t="shared" ref="J7875:J7938" si="371">IF( $I7875&gt;$G$4, NA(), IF($I7875&gt;$G$3, $I7875-$G$3, IF($I7875&gt;$G$2, $I7875-$G$2, $I7875 ) ) )</f>
        <v>#N/A</v>
      </c>
      <c r="K7875" t="e">
        <f t="shared" si="369"/>
        <v>#N/A</v>
      </c>
      <c r="L7875" t="b">
        <f>COUNTIF($N$2:N7875, N7875)=1</f>
        <v>0</v>
      </c>
      <c r="M7875" s="37">
        <f>IF( $Q7875, MAX($M$1:M7874)+1, 0)</f>
        <v>0</v>
      </c>
      <c r="N7875" t="e" cm="1">
        <f t="array" ref="N7875">INDEX($A$9:$F$1048576, $J7875, $K7875 )</f>
        <v>#N/A</v>
      </c>
      <c r="O7875" t="e" cm="1">
        <f t="array" ref="O7875">INDEX($B$9:$F$1048576, $J7875, $K7875 )</f>
        <v>#N/A</v>
      </c>
      <c r="P7875" t="str" cm="1">
        <f t="array" ref="P7875">IF( $L7875, TRIM(_xll.IMDP("IR", $G$5&amp;$N7875, $G$6)), "" )</f>
        <v/>
      </c>
      <c r="Q7875" t="b" cm="1">
        <f t="array" ref="Q7875">IF(
    $U$1=1, AND($P7875&lt;&gt;"", $P7875&lt;&gt;"...", $P7875&lt;&gt;"입력오류"),
    IF(
        $U$18=1, AND($P7875&lt;&gt;"", $P7875&lt;&gt;"...", $P7875&lt;&gt;"입력오류", ISNUMBER(FIND(INDEX($T$2:$T$7,$U$1),$P7875))),
        IF(
            $U$17="기타", AND($P7875&lt;&gt;"", $P7875&lt;&gt;"...", $P7875&lt;&gt;"입력오류", NOT(ISNUMBER(FIND($T$21:$T$34,$P7875)))),
            AND($P7875&lt;&gt;"", $P7875&lt;&gt;"...", $P7875&lt;&gt;"입력오류", $T$19=$P7875)
        )
    )
)</f>
        <v>0</v>
      </c>
    </row>
    <row r="7876" spans="9:17">
      <c r="I7876">
        <f t="shared" si="370"/>
        <v>7875</v>
      </c>
      <c r="J7876" t="e">
        <f t="shared" si="371"/>
        <v>#N/A</v>
      </c>
      <c r="K7876" t="e">
        <f t="shared" si="369"/>
        <v>#N/A</v>
      </c>
      <c r="L7876" t="b">
        <f>COUNTIF($N$2:N7876, N7876)=1</f>
        <v>0</v>
      </c>
      <c r="M7876" s="37">
        <f>IF( $Q7876, MAX($M$1:M7875)+1, 0)</f>
        <v>0</v>
      </c>
      <c r="N7876" t="e" cm="1">
        <f t="array" ref="N7876">INDEX($A$9:$F$1048576, $J7876, $K7876 )</f>
        <v>#N/A</v>
      </c>
      <c r="O7876" t="e" cm="1">
        <f t="array" ref="O7876">INDEX($B$9:$F$1048576, $J7876, $K7876 )</f>
        <v>#N/A</v>
      </c>
      <c r="P7876" t="str" cm="1">
        <f t="array" ref="P7876">IF( $L7876, TRIM(_xll.IMDP("IR", $G$5&amp;$N7876, $G$6)), "" )</f>
        <v/>
      </c>
      <c r="Q7876" t="b" cm="1">
        <f t="array" ref="Q7876">IF(
    $U$1=1, AND($P7876&lt;&gt;"", $P7876&lt;&gt;"...", $P7876&lt;&gt;"입력오류"),
    IF(
        $U$18=1, AND($P7876&lt;&gt;"", $P7876&lt;&gt;"...", $P7876&lt;&gt;"입력오류", ISNUMBER(FIND(INDEX($T$2:$T$7,$U$1),$P7876))),
        IF(
            $U$17="기타", AND($P7876&lt;&gt;"", $P7876&lt;&gt;"...", $P7876&lt;&gt;"입력오류", NOT(ISNUMBER(FIND($T$21:$T$34,$P7876)))),
            AND($P7876&lt;&gt;"", $P7876&lt;&gt;"...", $P7876&lt;&gt;"입력오류", $T$19=$P7876)
        )
    )
)</f>
        <v>0</v>
      </c>
    </row>
    <row r="7877" spans="9:17">
      <c r="I7877">
        <f t="shared" si="370"/>
        <v>7876</v>
      </c>
      <c r="J7877" t="e">
        <f t="shared" si="371"/>
        <v>#N/A</v>
      </c>
      <c r="K7877" t="e">
        <f t="shared" si="369"/>
        <v>#N/A</v>
      </c>
      <c r="L7877" t="b">
        <f>COUNTIF($N$2:N7877, N7877)=1</f>
        <v>0</v>
      </c>
      <c r="M7877" s="37">
        <f>IF( $Q7877, MAX($M$1:M7876)+1, 0)</f>
        <v>0</v>
      </c>
      <c r="N7877" t="e" cm="1">
        <f t="array" ref="N7877">INDEX($A$9:$F$1048576, $J7877, $K7877 )</f>
        <v>#N/A</v>
      </c>
      <c r="O7877" t="e" cm="1">
        <f t="array" ref="O7877">INDEX($B$9:$F$1048576, $J7877, $K7877 )</f>
        <v>#N/A</v>
      </c>
      <c r="P7877" t="str" cm="1">
        <f t="array" ref="P7877">IF( $L7877, TRIM(_xll.IMDP("IR", $G$5&amp;$N7877, $G$6)), "" )</f>
        <v/>
      </c>
      <c r="Q7877" t="b" cm="1">
        <f t="array" ref="Q7877">IF(
    $U$1=1, AND($P7877&lt;&gt;"", $P7877&lt;&gt;"...", $P7877&lt;&gt;"입력오류"),
    IF(
        $U$18=1, AND($P7877&lt;&gt;"", $P7877&lt;&gt;"...", $P7877&lt;&gt;"입력오류", ISNUMBER(FIND(INDEX($T$2:$T$7,$U$1),$P7877))),
        IF(
            $U$17="기타", AND($P7877&lt;&gt;"", $P7877&lt;&gt;"...", $P7877&lt;&gt;"입력오류", NOT(ISNUMBER(FIND($T$21:$T$34,$P7877)))),
            AND($P7877&lt;&gt;"", $P7877&lt;&gt;"...", $P7877&lt;&gt;"입력오류", $T$19=$P7877)
        )
    )
)</f>
        <v>0</v>
      </c>
    </row>
    <row r="7878" spans="9:17">
      <c r="I7878">
        <f t="shared" si="370"/>
        <v>7877</v>
      </c>
      <c r="J7878" t="e">
        <f t="shared" si="371"/>
        <v>#N/A</v>
      </c>
      <c r="K7878" t="e">
        <f t="shared" si="369"/>
        <v>#N/A</v>
      </c>
      <c r="L7878" t="b">
        <f>COUNTIF($N$2:N7878, N7878)=1</f>
        <v>0</v>
      </c>
      <c r="M7878" s="37">
        <f>IF( $Q7878, MAX($M$1:M7877)+1, 0)</f>
        <v>0</v>
      </c>
      <c r="N7878" t="e" cm="1">
        <f t="array" ref="N7878">INDEX($A$9:$F$1048576, $J7878, $K7878 )</f>
        <v>#N/A</v>
      </c>
      <c r="O7878" t="e" cm="1">
        <f t="array" ref="O7878">INDEX($B$9:$F$1048576, $J7878, $K7878 )</f>
        <v>#N/A</v>
      </c>
      <c r="P7878" t="str" cm="1">
        <f t="array" ref="P7878">IF( $L7878, TRIM(_xll.IMDP("IR", $G$5&amp;$N7878, $G$6)), "" )</f>
        <v/>
      </c>
      <c r="Q7878" t="b" cm="1">
        <f t="array" ref="Q7878">IF(
    $U$1=1, AND($P7878&lt;&gt;"", $P7878&lt;&gt;"...", $P7878&lt;&gt;"입력오류"),
    IF(
        $U$18=1, AND($P7878&lt;&gt;"", $P7878&lt;&gt;"...", $P7878&lt;&gt;"입력오류", ISNUMBER(FIND(INDEX($T$2:$T$7,$U$1),$P7878))),
        IF(
            $U$17="기타", AND($P7878&lt;&gt;"", $P7878&lt;&gt;"...", $P7878&lt;&gt;"입력오류", NOT(ISNUMBER(FIND($T$21:$T$34,$P7878)))),
            AND($P7878&lt;&gt;"", $P7878&lt;&gt;"...", $P7878&lt;&gt;"입력오류", $T$19=$P7878)
        )
    )
)</f>
        <v>0</v>
      </c>
    </row>
    <row r="7879" spans="9:17">
      <c r="I7879">
        <f t="shared" si="370"/>
        <v>7878</v>
      </c>
      <c r="J7879" t="e">
        <f t="shared" si="371"/>
        <v>#N/A</v>
      </c>
      <c r="K7879" t="e">
        <f t="shared" si="369"/>
        <v>#N/A</v>
      </c>
      <c r="L7879" t="b">
        <f>COUNTIF($N$2:N7879, N7879)=1</f>
        <v>0</v>
      </c>
      <c r="M7879" s="37">
        <f>IF( $Q7879, MAX($M$1:M7878)+1, 0)</f>
        <v>0</v>
      </c>
      <c r="N7879" t="e" cm="1">
        <f t="array" ref="N7879">INDEX($A$9:$F$1048576, $J7879, $K7879 )</f>
        <v>#N/A</v>
      </c>
      <c r="O7879" t="e" cm="1">
        <f t="array" ref="O7879">INDEX($B$9:$F$1048576, $J7879, $K7879 )</f>
        <v>#N/A</v>
      </c>
      <c r="P7879" t="str" cm="1">
        <f t="array" ref="P7879">IF( $L7879, TRIM(_xll.IMDP("IR", $G$5&amp;$N7879, $G$6)), "" )</f>
        <v/>
      </c>
      <c r="Q7879" t="b" cm="1">
        <f t="array" ref="Q7879">IF(
    $U$1=1, AND($P7879&lt;&gt;"", $P7879&lt;&gt;"...", $P7879&lt;&gt;"입력오류"),
    IF(
        $U$18=1, AND($P7879&lt;&gt;"", $P7879&lt;&gt;"...", $P7879&lt;&gt;"입력오류", ISNUMBER(FIND(INDEX($T$2:$T$7,$U$1),$P7879))),
        IF(
            $U$17="기타", AND($P7879&lt;&gt;"", $P7879&lt;&gt;"...", $P7879&lt;&gt;"입력오류", NOT(ISNUMBER(FIND($T$21:$T$34,$P7879)))),
            AND($P7879&lt;&gt;"", $P7879&lt;&gt;"...", $P7879&lt;&gt;"입력오류", $T$19=$P7879)
        )
    )
)</f>
        <v>0</v>
      </c>
    </row>
    <row r="7880" spans="9:17">
      <c r="I7880">
        <f t="shared" si="370"/>
        <v>7879</v>
      </c>
      <c r="J7880" t="e">
        <f t="shared" si="371"/>
        <v>#N/A</v>
      </c>
      <c r="K7880" t="e">
        <f t="shared" si="369"/>
        <v>#N/A</v>
      </c>
      <c r="L7880" t="b">
        <f>COUNTIF($N$2:N7880, N7880)=1</f>
        <v>0</v>
      </c>
      <c r="M7880" s="37">
        <f>IF( $Q7880, MAX($M$1:M7879)+1, 0)</f>
        <v>0</v>
      </c>
      <c r="N7880" t="e" cm="1">
        <f t="array" ref="N7880">INDEX($A$9:$F$1048576, $J7880, $K7880 )</f>
        <v>#N/A</v>
      </c>
      <c r="O7880" t="e" cm="1">
        <f t="array" ref="O7880">INDEX($B$9:$F$1048576, $J7880, $K7880 )</f>
        <v>#N/A</v>
      </c>
      <c r="P7880" t="str" cm="1">
        <f t="array" ref="P7880">IF( $L7880, TRIM(_xll.IMDP("IR", $G$5&amp;$N7880, $G$6)), "" )</f>
        <v/>
      </c>
      <c r="Q7880" t="b" cm="1">
        <f t="array" ref="Q7880">IF(
    $U$1=1, AND($P7880&lt;&gt;"", $P7880&lt;&gt;"...", $P7880&lt;&gt;"입력오류"),
    IF(
        $U$18=1, AND($P7880&lt;&gt;"", $P7880&lt;&gt;"...", $P7880&lt;&gt;"입력오류", ISNUMBER(FIND(INDEX($T$2:$T$7,$U$1),$P7880))),
        IF(
            $U$17="기타", AND($P7880&lt;&gt;"", $P7880&lt;&gt;"...", $P7880&lt;&gt;"입력오류", NOT(ISNUMBER(FIND($T$21:$T$34,$P7880)))),
            AND($P7880&lt;&gt;"", $P7880&lt;&gt;"...", $P7880&lt;&gt;"입력오류", $T$19=$P7880)
        )
    )
)</f>
        <v>0</v>
      </c>
    </row>
    <row r="7881" spans="9:17">
      <c r="I7881">
        <f t="shared" si="370"/>
        <v>7880</v>
      </c>
      <c r="J7881" t="e">
        <f t="shared" si="371"/>
        <v>#N/A</v>
      </c>
      <c r="K7881" t="e">
        <f t="shared" si="369"/>
        <v>#N/A</v>
      </c>
      <c r="L7881" t="b">
        <f>COUNTIF($N$2:N7881, N7881)=1</f>
        <v>0</v>
      </c>
      <c r="M7881" s="37">
        <f>IF( $Q7881, MAX($M$1:M7880)+1, 0)</f>
        <v>0</v>
      </c>
      <c r="N7881" t="e" cm="1">
        <f t="array" ref="N7881">INDEX($A$9:$F$1048576, $J7881, $K7881 )</f>
        <v>#N/A</v>
      </c>
      <c r="O7881" t="e" cm="1">
        <f t="array" ref="O7881">INDEX($B$9:$F$1048576, $J7881, $K7881 )</f>
        <v>#N/A</v>
      </c>
      <c r="P7881" t="str" cm="1">
        <f t="array" ref="P7881">IF( $L7881, TRIM(_xll.IMDP("IR", $G$5&amp;$N7881, $G$6)), "" )</f>
        <v/>
      </c>
      <c r="Q7881" t="b" cm="1">
        <f t="array" ref="Q7881">IF(
    $U$1=1, AND($P7881&lt;&gt;"", $P7881&lt;&gt;"...", $P7881&lt;&gt;"입력오류"),
    IF(
        $U$18=1, AND($P7881&lt;&gt;"", $P7881&lt;&gt;"...", $P7881&lt;&gt;"입력오류", ISNUMBER(FIND(INDEX($T$2:$T$7,$U$1),$P7881))),
        IF(
            $U$17="기타", AND($P7881&lt;&gt;"", $P7881&lt;&gt;"...", $P7881&lt;&gt;"입력오류", NOT(ISNUMBER(FIND($T$21:$T$34,$P7881)))),
            AND($P7881&lt;&gt;"", $P7881&lt;&gt;"...", $P7881&lt;&gt;"입력오류", $T$19=$P7881)
        )
    )
)</f>
        <v>0</v>
      </c>
    </row>
    <row r="7882" spans="9:17">
      <c r="I7882">
        <f t="shared" si="370"/>
        <v>7881</v>
      </c>
      <c r="J7882" t="e">
        <f t="shared" si="371"/>
        <v>#N/A</v>
      </c>
      <c r="K7882" t="e">
        <f t="shared" si="369"/>
        <v>#N/A</v>
      </c>
      <c r="L7882" t="b">
        <f>COUNTIF($N$2:N7882, N7882)=1</f>
        <v>0</v>
      </c>
      <c r="M7882" s="37">
        <f>IF( $Q7882, MAX($M$1:M7881)+1, 0)</f>
        <v>0</v>
      </c>
      <c r="N7882" t="e" cm="1">
        <f t="array" ref="N7882">INDEX($A$9:$F$1048576, $J7882, $K7882 )</f>
        <v>#N/A</v>
      </c>
      <c r="O7882" t="e" cm="1">
        <f t="array" ref="O7882">INDEX($B$9:$F$1048576, $J7882, $K7882 )</f>
        <v>#N/A</v>
      </c>
      <c r="P7882" t="str" cm="1">
        <f t="array" ref="P7882">IF( $L7882, TRIM(_xll.IMDP("IR", $G$5&amp;$N7882, $G$6)), "" )</f>
        <v/>
      </c>
      <c r="Q7882" t="b" cm="1">
        <f t="array" ref="Q7882">IF(
    $U$1=1, AND($P7882&lt;&gt;"", $P7882&lt;&gt;"...", $P7882&lt;&gt;"입력오류"),
    IF(
        $U$18=1, AND($P7882&lt;&gt;"", $P7882&lt;&gt;"...", $P7882&lt;&gt;"입력오류", ISNUMBER(FIND(INDEX($T$2:$T$7,$U$1),$P7882))),
        IF(
            $U$17="기타", AND($P7882&lt;&gt;"", $P7882&lt;&gt;"...", $P7882&lt;&gt;"입력오류", NOT(ISNUMBER(FIND($T$21:$T$34,$P7882)))),
            AND($P7882&lt;&gt;"", $P7882&lt;&gt;"...", $P7882&lt;&gt;"입력오류", $T$19=$P7882)
        )
    )
)</f>
        <v>0</v>
      </c>
    </row>
    <row r="7883" spans="9:17">
      <c r="I7883">
        <f t="shared" si="370"/>
        <v>7882</v>
      </c>
      <c r="J7883" t="e">
        <f t="shared" si="371"/>
        <v>#N/A</v>
      </c>
      <c r="K7883" t="e">
        <f t="shared" si="369"/>
        <v>#N/A</v>
      </c>
      <c r="L7883" t="b">
        <f>COUNTIF($N$2:N7883, N7883)=1</f>
        <v>0</v>
      </c>
      <c r="M7883" s="37">
        <f>IF( $Q7883, MAX($M$1:M7882)+1, 0)</f>
        <v>0</v>
      </c>
      <c r="N7883" t="e" cm="1">
        <f t="array" ref="N7883">INDEX($A$9:$F$1048576, $J7883, $K7883 )</f>
        <v>#N/A</v>
      </c>
      <c r="O7883" t="e" cm="1">
        <f t="array" ref="O7883">INDEX($B$9:$F$1048576, $J7883, $K7883 )</f>
        <v>#N/A</v>
      </c>
      <c r="P7883" t="str" cm="1">
        <f t="array" ref="P7883">IF( $L7883, TRIM(_xll.IMDP("IR", $G$5&amp;$N7883, $G$6)), "" )</f>
        <v/>
      </c>
      <c r="Q7883" t="b" cm="1">
        <f t="array" ref="Q7883">IF(
    $U$1=1, AND($P7883&lt;&gt;"", $P7883&lt;&gt;"...", $P7883&lt;&gt;"입력오류"),
    IF(
        $U$18=1, AND($P7883&lt;&gt;"", $P7883&lt;&gt;"...", $P7883&lt;&gt;"입력오류", ISNUMBER(FIND(INDEX($T$2:$T$7,$U$1),$P7883))),
        IF(
            $U$17="기타", AND($P7883&lt;&gt;"", $P7883&lt;&gt;"...", $P7883&lt;&gt;"입력오류", NOT(ISNUMBER(FIND($T$21:$T$34,$P7883)))),
            AND($P7883&lt;&gt;"", $P7883&lt;&gt;"...", $P7883&lt;&gt;"입력오류", $T$19=$P7883)
        )
    )
)</f>
        <v>0</v>
      </c>
    </row>
    <row r="7884" spans="9:17">
      <c r="I7884">
        <f t="shared" si="370"/>
        <v>7883</v>
      </c>
      <c r="J7884" t="e">
        <f t="shared" si="371"/>
        <v>#N/A</v>
      </c>
      <c r="K7884" t="e">
        <f t="shared" si="369"/>
        <v>#N/A</v>
      </c>
      <c r="L7884" t="b">
        <f>COUNTIF($N$2:N7884, N7884)=1</f>
        <v>0</v>
      </c>
      <c r="M7884" s="37">
        <f>IF( $Q7884, MAX($M$1:M7883)+1, 0)</f>
        <v>0</v>
      </c>
      <c r="N7884" t="e" cm="1">
        <f t="array" ref="N7884">INDEX($A$9:$F$1048576, $J7884, $K7884 )</f>
        <v>#N/A</v>
      </c>
      <c r="O7884" t="e" cm="1">
        <f t="array" ref="O7884">INDEX($B$9:$F$1048576, $J7884, $K7884 )</f>
        <v>#N/A</v>
      </c>
      <c r="P7884" t="str" cm="1">
        <f t="array" ref="P7884">IF( $L7884, TRIM(_xll.IMDP("IR", $G$5&amp;$N7884, $G$6)), "" )</f>
        <v/>
      </c>
      <c r="Q7884" t="b" cm="1">
        <f t="array" ref="Q7884">IF(
    $U$1=1, AND($P7884&lt;&gt;"", $P7884&lt;&gt;"...", $P7884&lt;&gt;"입력오류"),
    IF(
        $U$18=1, AND($P7884&lt;&gt;"", $P7884&lt;&gt;"...", $P7884&lt;&gt;"입력오류", ISNUMBER(FIND(INDEX($T$2:$T$7,$U$1),$P7884))),
        IF(
            $U$17="기타", AND($P7884&lt;&gt;"", $P7884&lt;&gt;"...", $P7884&lt;&gt;"입력오류", NOT(ISNUMBER(FIND($T$21:$T$34,$P7884)))),
            AND($P7884&lt;&gt;"", $P7884&lt;&gt;"...", $P7884&lt;&gt;"입력오류", $T$19=$P7884)
        )
    )
)</f>
        <v>0</v>
      </c>
    </row>
    <row r="7885" spans="9:17">
      <c r="I7885">
        <f t="shared" si="370"/>
        <v>7884</v>
      </c>
      <c r="J7885" t="e">
        <f t="shared" si="371"/>
        <v>#N/A</v>
      </c>
      <c r="K7885" t="e">
        <f t="shared" si="369"/>
        <v>#N/A</v>
      </c>
      <c r="L7885" t="b">
        <f>COUNTIF($N$2:N7885, N7885)=1</f>
        <v>0</v>
      </c>
      <c r="M7885" s="37">
        <f>IF( $Q7885, MAX($M$1:M7884)+1, 0)</f>
        <v>0</v>
      </c>
      <c r="N7885" t="e" cm="1">
        <f t="array" ref="N7885">INDEX($A$9:$F$1048576, $J7885, $K7885 )</f>
        <v>#N/A</v>
      </c>
      <c r="O7885" t="e" cm="1">
        <f t="array" ref="O7885">INDEX($B$9:$F$1048576, $J7885, $K7885 )</f>
        <v>#N/A</v>
      </c>
      <c r="P7885" t="str" cm="1">
        <f t="array" ref="P7885">IF( $L7885, TRIM(_xll.IMDP("IR", $G$5&amp;$N7885, $G$6)), "" )</f>
        <v/>
      </c>
      <c r="Q7885" t="b" cm="1">
        <f t="array" ref="Q7885">IF(
    $U$1=1, AND($P7885&lt;&gt;"", $P7885&lt;&gt;"...", $P7885&lt;&gt;"입력오류"),
    IF(
        $U$18=1, AND($P7885&lt;&gt;"", $P7885&lt;&gt;"...", $P7885&lt;&gt;"입력오류", ISNUMBER(FIND(INDEX($T$2:$T$7,$U$1),$P7885))),
        IF(
            $U$17="기타", AND($P7885&lt;&gt;"", $P7885&lt;&gt;"...", $P7885&lt;&gt;"입력오류", NOT(ISNUMBER(FIND($T$21:$T$34,$P7885)))),
            AND($P7885&lt;&gt;"", $P7885&lt;&gt;"...", $P7885&lt;&gt;"입력오류", $T$19=$P7885)
        )
    )
)</f>
        <v>0</v>
      </c>
    </row>
    <row r="7886" spans="9:17">
      <c r="I7886">
        <f t="shared" si="370"/>
        <v>7885</v>
      </c>
      <c r="J7886" t="e">
        <f t="shared" si="371"/>
        <v>#N/A</v>
      </c>
      <c r="K7886" t="e">
        <f t="shared" si="369"/>
        <v>#N/A</v>
      </c>
      <c r="L7886" t="b">
        <f>COUNTIF($N$2:N7886, N7886)=1</f>
        <v>0</v>
      </c>
      <c r="M7886" s="37">
        <f>IF( $Q7886, MAX($M$1:M7885)+1, 0)</f>
        <v>0</v>
      </c>
      <c r="N7886" t="e" cm="1">
        <f t="array" ref="N7886">INDEX($A$9:$F$1048576, $J7886, $K7886 )</f>
        <v>#N/A</v>
      </c>
      <c r="O7886" t="e" cm="1">
        <f t="array" ref="O7886">INDEX($B$9:$F$1048576, $J7886, $K7886 )</f>
        <v>#N/A</v>
      </c>
      <c r="P7886" t="str" cm="1">
        <f t="array" ref="P7886">IF( $L7886, TRIM(_xll.IMDP("IR", $G$5&amp;$N7886, $G$6)), "" )</f>
        <v/>
      </c>
      <c r="Q7886" t="b" cm="1">
        <f t="array" ref="Q7886">IF(
    $U$1=1, AND($P7886&lt;&gt;"", $P7886&lt;&gt;"...", $P7886&lt;&gt;"입력오류"),
    IF(
        $U$18=1, AND($P7886&lt;&gt;"", $P7886&lt;&gt;"...", $P7886&lt;&gt;"입력오류", ISNUMBER(FIND(INDEX($T$2:$T$7,$U$1),$P7886))),
        IF(
            $U$17="기타", AND($P7886&lt;&gt;"", $P7886&lt;&gt;"...", $P7886&lt;&gt;"입력오류", NOT(ISNUMBER(FIND($T$21:$T$34,$P7886)))),
            AND($P7886&lt;&gt;"", $P7886&lt;&gt;"...", $P7886&lt;&gt;"입력오류", $T$19=$P7886)
        )
    )
)</f>
        <v>0</v>
      </c>
    </row>
    <row r="7887" spans="9:17">
      <c r="I7887">
        <f t="shared" si="370"/>
        <v>7886</v>
      </c>
      <c r="J7887" t="e">
        <f t="shared" si="371"/>
        <v>#N/A</v>
      </c>
      <c r="K7887" t="e">
        <f t="shared" si="369"/>
        <v>#N/A</v>
      </c>
      <c r="L7887" t="b">
        <f>COUNTIF($N$2:N7887, N7887)=1</f>
        <v>0</v>
      </c>
      <c r="M7887" s="37">
        <f>IF( $Q7887, MAX($M$1:M7886)+1, 0)</f>
        <v>0</v>
      </c>
      <c r="N7887" t="e" cm="1">
        <f t="array" ref="N7887">INDEX($A$9:$F$1048576, $J7887, $K7887 )</f>
        <v>#N/A</v>
      </c>
      <c r="O7887" t="e" cm="1">
        <f t="array" ref="O7887">INDEX($B$9:$F$1048576, $J7887, $K7887 )</f>
        <v>#N/A</v>
      </c>
      <c r="P7887" t="str" cm="1">
        <f t="array" ref="P7887">IF( $L7887, TRIM(_xll.IMDP("IR", $G$5&amp;$N7887, $G$6)), "" )</f>
        <v/>
      </c>
      <c r="Q7887" t="b" cm="1">
        <f t="array" ref="Q7887">IF(
    $U$1=1, AND($P7887&lt;&gt;"", $P7887&lt;&gt;"...", $P7887&lt;&gt;"입력오류"),
    IF(
        $U$18=1, AND($P7887&lt;&gt;"", $P7887&lt;&gt;"...", $P7887&lt;&gt;"입력오류", ISNUMBER(FIND(INDEX($T$2:$T$7,$U$1),$P7887))),
        IF(
            $U$17="기타", AND($P7887&lt;&gt;"", $P7887&lt;&gt;"...", $P7887&lt;&gt;"입력오류", NOT(ISNUMBER(FIND($T$21:$T$34,$P7887)))),
            AND($P7887&lt;&gt;"", $P7887&lt;&gt;"...", $P7887&lt;&gt;"입력오류", $T$19=$P7887)
        )
    )
)</f>
        <v>0</v>
      </c>
    </row>
    <row r="7888" spans="9:17">
      <c r="I7888">
        <f t="shared" si="370"/>
        <v>7887</v>
      </c>
      <c r="J7888" t="e">
        <f t="shared" si="371"/>
        <v>#N/A</v>
      </c>
      <c r="K7888" t="e">
        <f t="shared" si="369"/>
        <v>#N/A</v>
      </c>
      <c r="L7888" t="b">
        <f>COUNTIF($N$2:N7888, N7888)=1</f>
        <v>0</v>
      </c>
      <c r="M7888" s="37">
        <f>IF( $Q7888, MAX($M$1:M7887)+1, 0)</f>
        <v>0</v>
      </c>
      <c r="N7888" t="e" cm="1">
        <f t="array" ref="N7888">INDEX($A$9:$F$1048576, $J7888, $K7888 )</f>
        <v>#N/A</v>
      </c>
      <c r="O7888" t="e" cm="1">
        <f t="array" ref="O7888">INDEX($B$9:$F$1048576, $J7888, $K7888 )</f>
        <v>#N/A</v>
      </c>
      <c r="P7888" t="str" cm="1">
        <f t="array" ref="P7888">IF( $L7888, TRIM(_xll.IMDP("IR", $G$5&amp;$N7888, $G$6)), "" )</f>
        <v/>
      </c>
      <c r="Q7888" t="b" cm="1">
        <f t="array" ref="Q7888">IF(
    $U$1=1, AND($P7888&lt;&gt;"", $P7888&lt;&gt;"...", $P7888&lt;&gt;"입력오류"),
    IF(
        $U$18=1, AND($P7888&lt;&gt;"", $P7888&lt;&gt;"...", $P7888&lt;&gt;"입력오류", ISNUMBER(FIND(INDEX($T$2:$T$7,$U$1),$P7888))),
        IF(
            $U$17="기타", AND($P7888&lt;&gt;"", $P7888&lt;&gt;"...", $P7888&lt;&gt;"입력오류", NOT(ISNUMBER(FIND($T$21:$T$34,$P7888)))),
            AND($P7888&lt;&gt;"", $P7888&lt;&gt;"...", $P7888&lt;&gt;"입력오류", $T$19=$P7888)
        )
    )
)</f>
        <v>0</v>
      </c>
    </row>
    <row r="7889" spans="9:17">
      <c r="I7889">
        <f t="shared" si="370"/>
        <v>7888</v>
      </c>
      <c r="J7889" t="e">
        <f t="shared" si="371"/>
        <v>#N/A</v>
      </c>
      <c r="K7889" t="e">
        <f t="shared" si="369"/>
        <v>#N/A</v>
      </c>
      <c r="L7889" t="b">
        <f>COUNTIF($N$2:N7889, N7889)=1</f>
        <v>0</v>
      </c>
      <c r="M7889" s="37">
        <f>IF( $Q7889, MAX($M$1:M7888)+1, 0)</f>
        <v>0</v>
      </c>
      <c r="N7889" t="e" cm="1">
        <f t="array" ref="N7889">INDEX($A$9:$F$1048576, $J7889, $K7889 )</f>
        <v>#N/A</v>
      </c>
      <c r="O7889" t="e" cm="1">
        <f t="array" ref="O7889">INDEX($B$9:$F$1048576, $J7889, $K7889 )</f>
        <v>#N/A</v>
      </c>
      <c r="P7889" t="str" cm="1">
        <f t="array" ref="P7889">IF( $L7889, TRIM(_xll.IMDP("IR", $G$5&amp;$N7889, $G$6)), "" )</f>
        <v/>
      </c>
      <c r="Q7889" t="b" cm="1">
        <f t="array" ref="Q7889">IF(
    $U$1=1, AND($P7889&lt;&gt;"", $P7889&lt;&gt;"...", $P7889&lt;&gt;"입력오류"),
    IF(
        $U$18=1, AND($P7889&lt;&gt;"", $P7889&lt;&gt;"...", $P7889&lt;&gt;"입력오류", ISNUMBER(FIND(INDEX($T$2:$T$7,$U$1),$P7889))),
        IF(
            $U$17="기타", AND($P7889&lt;&gt;"", $P7889&lt;&gt;"...", $P7889&lt;&gt;"입력오류", NOT(ISNUMBER(FIND($T$21:$T$34,$P7889)))),
            AND($P7889&lt;&gt;"", $P7889&lt;&gt;"...", $P7889&lt;&gt;"입력오류", $T$19=$P7889)
        )
    )
)</f>
        <v>0</v>
      </c>
    </row>
    <row r="7890" spans="9:17">
      <c r="I7890">
        <f t="shared" si="370"/>
        <v>7889</v>
      </c>
      <c r="J7890" t="e">
        <f t="shared" si="371"/>
        <v>#N/A</v>
      </c>
      <c r="K7890" t="e">
        <f t="shared" si="369"/>
        <v>#N/A</v>
      </c>
      <c r="L7890" t="b">
        <f>COUNTIF($N$2:N7890, N7890)=1</f>
        <v>0</v>
      </c>
      <c r="M7890" s="37">
        <f>IF( $Q7890, MAX($M$1:M7889)+1, 0)</f>
        <v>0</v>
      </c>
      <c r="N7890" t="e" cm="1">
        <f t="array" ref="N7890">INDEX($A$9:$F$1048576, $J7890, $K7890 )</f>
        <v>#N/A</v>
      </c>
      <c r="O7890" t="e" cm="1">
        <f t="array" ref="O7890">INDEX($B$9:$F$1048576, $J7890, $K7890 )</f>
        <v>#N/A</v>
      </c>
      <c r="P7890" t="str" cm="1">
        <f t="array" ref="P7890">IF( $L7890, TRIM(_xll.IMDP("IR", $G$5&amp;$N7890, $G$6)), "" )</f>
        <v/>
      </c>
      <c r="Q7890" t="b" cm="1">
        <f t="array" ref="Q7890">IF(
    $U$1=1, AND($P7890&lt;&gt;"", $P7890&lt;&gt;"...", $P7890&lt;&gt;"입력오류"),
    IF(
        $U$18=1, AND($P7890&lt;&gt;"", $P7890&lt;&gt;"...", $P7890&lt;&gt;"입력오류", ISNUMBER(FIND(INDEX($T$2:$T$7,$U$1),$P7890))),
        IF(
            $U$17="기타", AND($P7890&lt;&gt;"", $P7890&lt;&gt;"...", $P7890&lt;&gt;"입력오류", NOT(ISNUMBER(FIND($T$21:$T$34,$P7890)))),
            AND($P7890&lt;&gt;"", $P7890&lt;&gt;"...", $P7890&lt;&gt;"입력오류", $T$19=$P7890)
        )
    )
)</f>
        <v>0</v>
      </c>
    </row>
    <row r="7891" spans="9:17">
      <c r="I7891">
        <f t="shared" si="370"/>
        <v>7890</v>
      </c>
      <c r="J7891" t="e">
        <f t="shared" si="371"/>
        <v>#N/A</v>
      </c>
      <c r="K7891" t="e">
        <f t="shared" si="369"/>
        <v>#N/A</v>
      </c>
      <c r="L7891" t="b">
        <f>COUNTIF($N$2:N7891, N7891)=1</f>
        <v>0</v>
      </c>
      <c r="M7891" s="37">
        <f>IF( $Q7891, MAX($M$1:M7890)+1, 0)</f>
        <v>0</v>
      </c>
      <c r="N7891" t="e" cm="1">
        <f t="array" ref="N7891">INDEX($A$9:$F$1048576, $J7891, $K7891 )</f>
        <v>#N/A</v>
      </c>
      <c r="O7891" t="e" cm="1">
        <f t="array" ref="O7891">INDEX($B$9:$F$1048576, $J7891, $K7891 )</f>
        <v>#N/A</v>
      </c>
      <c r="P7891" t="str" cm="1">
        <f t="array" ref="P7891">IF( $L7891, TRIM(_xll.IMDP("IR", $G$5&amp;$N7891, $G$6)), "" )</f>
        <v/>
      </c>
      <c r="Q7891" t="b" cm="1">
        <f t="array" ref="Q7891">IF(
    $U$1=1, AND($P7891&lt;&gt;"", $P7891&lt;&gt;"...", $P7891&lt;&gt;"입력오류"),
    IF(
        $U$18=1, AND($P7891&lt;&gt;"", $P7891&lt;&gt;"...", $P7891&lt;&gt;"입력오류", ISNUMBER(FIND(INDEX($T$2:$T$7,$U$1),$P7891))),
        IF(
            $U$17="기타", AND($P7891&lt;&gt;"", $P7891&lt;&gt;"...", $P7891&lt;&gt;"입력오류", NOT(ISNUMBER(FIND($T$21:$T$34,$P7891)))),
            AND($P7891&lt;&gt;"", $P7891&lt;&gt;"...", $P7891&lt;&gt;"입력오류", $T$19=$P7891)
        )
    )
)</f>
        <v>0</v>
      </c>
    </row>
    <row r="7892" spans="9:17">
      <c r="I7892">
        <f t="shared" si="370"/>
        <v>7891</v>
      </c>
      <c r="J7892" t="e">
        <f t="shared" si="371"/>
        <v>#N/A</v>
      </c>
      <c r="K7892" t="e">
        <f t="shared" si="369"/>
        <v>#N/A</v>
      </c>
      <c r="L7892" t="b">
        <f>COUNTIF($N$2:N7892, N7892)=1</f>
        <v>0</v>
      </c>
      <c r="M7892" s="37">
        <f>IF( $Q7892, MAX($M$1:M7891)+1, 0)</f>
        <v>0</v>
      </c>
      <c r="N7892" t="e" cm="1">
        <f t="array" ref="N7892">INDEX($A$9:$F$1048576, $J7892, $K7892 )</f>
        <v>#N/A</v>
      </c>
      <c r="O7892" t="e" cm="1">
        <f t="array" ref="O7892">INDEX($B$9:$F$1048576, $J7892, $K7892 )</f>
        <v>#N/A</v>
      </c>
      <c r="P7892" t="str" cm="1">
        <f t="array" ref="P7892">IF( $L7892, TRIM(_xll.IMDP("IR", $G$5&amp;$N7892, $G$6)), "" )</f>
        <v/>
      </c>
      <c r="Q7892" t="b" cm="1">
        <f t="array" ref="Q7892">IF(
    $U$1=1, AND($P7892&lt;&gt;"", $P7892&lt;&gt;"...", $P7892&lt;&gt;"입력오류"),
    IF(
        $U$18=1, AND($P7892&lt;&gt;"", $P7892&lt;&gt;"...", $P7892&lt;&gt;"입력오류", ISNUMBER(FIND(INDEX($T$2:$T$7,$U$1),$P7892))),
        IF(
            $U$17="기타", AND($P7892&lt;&gt;"", $P7892&lt;&gt;"...", $P7892&lt;&gt;"입력오류", NOT(ISNUMBER(FIND($T$21:$T$34,$P7892)))),
            AND($P7892&lt;&gt;"", $P7892&lt;&gt;"...", $P7892&lt;&gt;"입력오류", $T$19=$P7892)
        )
    )
)</f>
        <v>0</v>
      </c>
    </row>
    <row r="7893" spans="9:17">
      <c r="I7893">
        <f t="shared" si="370"/>
        <v>7892</v>
      </c>
      <c r="J7893" t="e">
        <f t="shared" si="371"/>
        <v>#N/A</v>
      </c>
      <c r="K7893" t="e">
        <f t="shared" si="369"/>
        <v>#N/A</v>
      </c>
      <c r="L7893" t="b">
        <f>COUNTIF($N$2:N7893, N7893)=1</f>
        <v>0</v>
      </c>
      <c r="M7893" s="37">
        <f>IF( $Q7893, MAX($M$1:M7892)+1, 0)</f>
        <v>0</v>
      </c>
      <c r="N7893" t="e" cm="1">
        <f t="array" ref="N7893">INDEX($A$9:$F$1048576, $J7893, $K7893 )</f>
        <v>#N/A</v>
      </c>
      <c r="O7893" t="e" cm="1">
        <f t="array" ref="O7893">INDEX($B$9:$F$1048576, $J7893, $K7893 )</f>
        <v>#N/A</v>
      </c>
      <c r="P7893" t="str" cm="1">
        <f t="array" ref="P7893">IF( $L7893, TRIM(_xll.IMDP("IR", $G$5&amp;$N7893, $G$6)), "" )</f>
        <v/>
      </c>
      <c r="Q7893" t="b" cm="1">
        <f t="array" ref="Q7893">IF(
    $U$1=1, AND($P7893&lt;&gt;"", $P7893&lt;&gt;"...", $P7893&lt;&gt;"입력오류"),
    IF(
        $U$18=1, AND($P7893&lt;&gt;"", $P7893&lt;&gt;"...", $P7893&lt;&gt;"입력오류", ISNUMBER(FIND(INDEX($T$2:$T$7,$U$1),$P7893))),
        IF(
            $U$17="기타", AND($P7893&lt;&gt;"", $P7893&lt;&gt;"...", $P7893&lt;&gt;"입력오류", NOT(ISNUMBER(FIND($T$21:$T$34,$P7893)))),
            AND($P7893&lt;&gt;"", $P7893&lt;&gt;"...", $P7893&lt;&gt;"입력오류", $T$19=$P7893)
        )
    )
)</f>
        <v>0</v>
      </c>
    </row>
    <row r="7894" spans="9:17">
      <c r="I7894">
        <f t="shared" si="370"/>
        <v>7893</v>
      </c>
      <c r="J7894" t="e">
        <f t="shared" si="371"/>
        <v>#N/A</v>
      </c>
      <c r="K7894" t="e">
        <f t="shared" si="369"/>
        <v>#N/A</v>
      </c>
      <c r="L7894" t="b">
        <f>COUNTIF($N$2:N7894, N7894)=1</f>
        <v>0</v>
      </c>
      <c r="M7894" s="37">
        <f>IF( $Q7894, MAX($M$1:M7893)+1, 0)</f>
        <v>0</v>
      </c>
      <c r="N7894" t="e" cm="1">
        <f t="array" ref="N7894">INDEX($A$9:$F$1048576, $J7894, $K7894 )</f>
        <v>#N/A</v>
      </c>
      <c r="O7894" t="e" cm="1">
        <f t="array" ref="O7894">INDEX($B$9:$F$1048576, $J7894, $K7894 )</f>
        <v>#N/A</v>
      </c>
      <c r="P7894" t="str" cm="1">
        <f t="array" ref="P7894">IF( $L7894, TRIM(_xll.IMDP("IR", $G$5&amp;$N7894, $G$6)), "" )</f>
        <v/>
      </c>
      <c r="Q7894" t="b" cm="1">
        <f t="array" ref="Q7894">IF(
    $U$1=1, AND($P7894&lt;&gt;"", $P7894&lt;&gt;"...", $P7894&lt;&gt;"입력오류"),
    IF(
        $U$18=1, AND($P7894&lt;&gt;"", $P7894&lt;&gt;"...", $P7894&lt;&gt;"입력오류", ISNUMBER(FIND(INDEX($T$2:$T$7,$U$1),$P7894))),
        IF(
            $U$17="기타", AND($P7894&lt;&gt;"", $P7894&lt;&gt;"...", $P7894&lt;&gt;"입력오류", NOT(ISNUMBER(FIND($T$21:$T$34,$P7894)))),
            AND($P7894&lt;&gt;"", $P7894&lt;&gt;"...", $P7894&lt;&gt;"입력오류", $T$19=$P7894)
        )
    )
)</f>
        <v>0</v>
      </c>
    </row>
    <row r="7895" spans="9:17">
      <c r="I7895">
        <f t="shared" si="370"/>
        <v>7894</v>
      </c>
      <c r="J7895" t="e">
        <f t="shared" si="371"/>
        <v>#N/A</v>
      </c>
      <c r="K7895" t="e">
        <f t="shared" si="369"/>
        <v>#N/A</v>
      </c>
      <c r="L7895" t="b">
        <f>COUNTIF($N$2:N7895, N7895)=1</f>
        <v>0</v>
      </c>
      <c r="M7895" s="37">
        <f>IF( $Q7895, MAX($M$1:M7894)+1, 0)</f>
        <v>0</v>
      </c>
      <c r="N7895" t="e" cm="1">
        <f t="array" ref="N7895">INDEX($A$9:$F$1048576, $J7895, $K7895 )</f>
        <v>#N/A</v>
      </c>
      <c r="O7895" t="e" cm="1">
        <f t="array" ref="O7895">INDEX($B$9:$F$1048576, $J7895, $K7895 )</f>
        <v>#N/A</v>
      </c>
      <c r="P7895" t="str" cm="1">
        <f t="array" ref="P7895">IF( $L7895, TRIM(_xll.IMDP("IR", $G$5&amp;$N7895, $G$6)), "" )</f>
        <v/>
      </c>
      <c r="Q7895" t="b" cm="1">
        <f t="array" ref="Q7895">IF(
    $U$1=1, AND($P7895&lt;&gt;"", $P7895&lt;&gt;"...", $P7895&lt;&gt;"입력오류"),
    IF(
        $U$18=1, AND($P7895&lt;&gt;"", $P7895&lt;&gt;"...", $P7895&lt;&gt;"입력오류", ISNUMBER(FIND(INDEX($T$2:$T$7,$U$1),$P7895))),
        IF(
            $U$17="기타", AND($P7895&lt;&gt;"", $P7895&lt;&gt;"...", $P7895&lt;&gt;"입력오류", NOT(ISNUMBER(FIND($T$21:$T$34,$P7895)))),
            AND($P7895&lt;&gt;"", $P7895&lt;&gt;"...", $P7895&lt;&gt;"입력오류", $T$19=$P7895)
        )
    )
)</f>
        <v>0</v>
      </c>
    </row>
    <row r="7896" spans="9:17">
      <c r="I7896">
        <f t="shared" si="370"/>
        <v>7895</v>
      </c>
      <c r="J7896" t="e">
        <f t="shared" si="371"/>
        <v>#N/A</v>
      </c>
      <c r="K7896" t="e">
        <f t="shared" si="369"/>
        <v>#N/A</v>
      </c>
      <c r="L7896" t="b">
        <f>COUNTIF($N$2:N7896, N7896)=1</f>
        <v>0</v>
      </c>
      <c r="M7896" s="37">
        <f>IF( $Q7896, MAX($M$1:M7895)+1, 0)</f>
        <v>0</v>
      </c>
      <c r="N7896" t="e" cm="1">
        <f t="array" ref="N7896">INDEX($A$9:$F$1048576, $J7896, $K7896 )</f>
        <v>#N/A</v>
      </c>
      <c r="O7896" t="e" cm="1">
        <f t="array" ref="O7896">INDEX($B$9:$F$1048576, $J7896, $K7896 )</f>
        <v>#N/A</v>
      </c>
      <c r="P7896" t="str" cm="1">
        <f t="array" ref="P7896">IF( $L7896, TRIM(_xll.IMDP("IR", $G$5&amp;$N7896, $G$6)), "" )</f>
        <v/>
      </c>
      <c r="Q7896" t="b" cm="1">
        <f t="array" ref="Q7896">IF(
    $U$1=1, AND($P7896&lt;&gt;"", $P7896&lt;&gt;"...", $P7896&lt;&gt;"입력오류"),
    IF(
        $U$18=1, AND($P7896&lt;&gt;"", $P7896&lt;&gt;"...", $P7896&lt;&gt;"입력오류", ISNUMBER(FIND(INDEX($T$2:$T$7,$U$1),$P7896))),
        IF(
            $U$17="기타", AND($P7896&lt;&gt;"", $P7896&lt;&gt;"...", $P7896&lt;&gt;"입력오류", NOT(ISNUMBER(FIND($T$21:$T$34,$P7896)))),
            AND($P7896&lt;&gt;"", $P7896&lt;&gt;"...", $P7896&lt;&gt;"입력오류", $T$19=$P7896)
        )
    )
)</f>
        <v>0</v>
      </c>
    </row>
    <row r="7897" spans="9:17">
      <c r="I7897">
        <f t="shared" si="370"/>
        <v>7896</v>
      </c>
      <c r="J7897" t="e">
        <f t="shared" si="371"/>
        <v>#N/A</v>
      </c>
      <c r="K7897" t="e">
        <f t="shared" si="369"/>
        <v>#N/A</v>
      </c>
      <c r="L7897" t="b">
        <f>COUNTIF($N$2:N7897, N7897)=1</f>
        <v>0</v>
      </c>
      <c r="M7897" s="37">
        <f>IF( $Q7897, MAX($M$1:M7896)+1, 0)</f>
        <v>0</v>
      </c>
      <c r="N7897" t="e" cm="1">
        <f t="array" ref="N7897">INDEX($A$9:$F$1048576, $J7897, $K7897 )</f>
        <v>#N/A</v>
      </c>
      <c r="O7897" t="e" cm="1">
        <f t="array" ref="O7897">INDEX($B$9:$F$1048576, $J7897, $K7897 )</f>
        <v>#N/A</v>
      </c>
      <c r="P7897" t="str" cm="1">
        <f t="array" ref="P7897">IF( $L7897, TRIM(_xll.IMDP("IR", $G$5&amp;$N7897, $G$6)), "" )</f>
        <v/>
      </c>
      <c r="Q7897" t="b" cm="1">
        <f t="array" ref="Q7897">IF(
    $U$1=1, AND($P7897&lt;&gt;"", $P7897&lt;&gt;"...", $P7897&lt;&gt;"입력오류"),
    IF(
        $U$18=1, AND($P7897&lt;&gt;"", $P7897&lt;&gt;"...", $P7897&lt;&gt;"입력오류", ISNUMBER(FIND(INDEX($T$2:$T$7,$U$1),$P7897))),
        IF(
            $U$17="기타", AND($P7897&lt;&gt;"", $P7897&lt;&gt;"...", $P7897&lt;&gt;"입력오류", NOT(ISNUMBER(FIND($T$21:$T$34,$P7897)))),
            AND($P7897&lt;&gt;"", $P7897&lt;&gt;"...", $P7897&lt;&gt;"입력오류", $T$19=$P7897)
        )
    )
)</f>
        <v>0</v>
      </c>
    </row>
    <row r="7898" spans="9:17">
      <c r="I7898">
        <f t="shared" si="370"/>
        <v>7897</v>
      </c>
      <c r="J7898" t="e">
        <f t="shared" si="371"/>
        <v>#N/A</v>
      </c>
      <c r="K7898" t="e">
        <f t="shared" si="369"/>
        <v>#N/A</v>
      </c>
      <c r="L7898" t="b">
        <f>COUNTIF($N$2:N7898, N7898)=1</f>
        <v>0</v>
      </c>
      <c r="M7898" s="37">
        <f>IF( $Q7898, MAX($M$1:M7897)+1, 0)</f>
        <v>0</v>
      </c>
      <c r="N7898" t="e" cm="1">
        <f t="array" ref="N7898">INDEX($A$9:$F$1048576, $J7898, $K7898 )</f>
        <v>#N/A</v>
      </c>
      <c r="O7898" t="e" cm="1">
        <f t="array" ref="O7898">INDEX($B$9:$F$1048576, $J7898, $K7898 )</f>
        <v>#N/A</v>
      </c>
      <c r="P7898" t="str" cm="1">
        <f t="array" ref="P7898">IF( $L7898, TRIM(_xll.IMDP("IR", $G$5&amp;$N7898, $G$6)), "" )</f>
        <v/>
      </c>
      <c r="Q7898" t="b" cm="1">
        <f t="array" ref="Q7898">IF(
    $U$1=1, AND($P7898&lt;&gt;"", $P7898&lt;&gt;"...", $P7898&lt;&gt;"입력오류"),
    IF(
        $U$18=1, AND($P7898&lt;&gt;"", $P7898&lt;&gt;"...", $P7898&lt;&gt;"입력오류", ISNUMBER(FIND(INDEX($T$2:$T$7,$U$1),$P7898))),
        IF(
            $U$17="기타", AND($P7898&lt;&gt;"", $P7898&lt;&gt;"...", $P7898&lt;&gt;"입력오류", NOT(ISNUMBER(FIND($T$21:$T$34,$P7898)))),
            AND($P7898&lt;&gt;"", $P7898&lt;&gt;"...", $P7898&lt;&gt;"입력오류", $T$19=$P7898)
        )
    )
)</f>
        <v>0</v>
      </c>
    </row>
    <row r="7899" spans="9:17">
      <c r="I7899">
        <f t="shared" si="370"/>
        <v>7898</v>
      </c>
      <c r="J7899" t="e">
        <f t="shared" si="371"/>
        <v>#N/A</v>
      </c>
      <c r="K7899" t="e">
        <f t="shared" si="369"/>
        <v>#N/A</v>
      </c>
      <c r="L7899" t="b">
        <f>COUNTIF($N$2:N7899, N7899)=1</f>
        <v>0</v>
      </c>
      <c r="M7899" s="37">
        <f>IF( $Q7899, MAX($M$1:M7898)+1, 0)</f>
        <v>0</v>
      </c>
      <c r="N7899" t="e" cm="1">
        <f t="array" ref="N7899">INDEX($A$9:$F$1048576, $J7899, $K7899 )</f>
        <v>#N/A</v>
      </c>
      <c r="O7899" t="e" cm="1">
        <f t="array" ref="O7899">INDEX($B$9:$F$1048576, $J7899, $K7899 )</f>
        <v>#N/A</v>
      </c>
      <c r="P7899" t="str" cm="1">
        <f t="array" ref="P7899">IF( $L7899, TRIM(_xll.IMDP("IR", $G$5&amp;$N7899, $G$6)), "" )</f>
        <v/>
      </c>
      <c r="Q7899" t="b" cm="1">
        <f t="array" ref="Q7899">IF(
    $U$1=1, AND($P7899&lt;&gt;"", $P7899&lt;&gt;"...", $P7899&lt;&gt;"입력오류"),
    IF(
        $U$18=1, AND($P7899&lt;&gt;"", $P7899&lt;&gt;"...", $P7899&lt;&gt;"입력오류", ISNUMBER(FIND(INDEX($T$2:$T$7,$U$1),$P7899))),
        IF(
            $U$17="기타", AND($P7899&lt;&gt;"", $P7899&lt;&gt;"...", $P7899&lt;&gt;"입력오류", NOT(ISNUMBER(FIND($T$21:$T$34,$P7899)))),
            AND($P7899&lt;&gt;"", $P7899&lt;&gt;"...", $P7899&lt;&gt;"입력오류", $T$19=$P7899)
        )
    )
)</f>
        <v>0</v>
      </c>
    </row>
    <row r="7900" spans="9:17">
      <c r="I7900">
        <f t="shared" si="370"/>
        <v>7899</v>
      </c>
      <c r="J7900" t="e">
        <f t="shared" si="371"/>
        <v>#N/A</v>
      </c>
      <c r="K7900" t="e">
        <f t="shared" si="369"/>
        <v>#N/A</v>
      </c>
      <c r="L7900" t="b">
        <f>COUNTIF($N$2:N7900, N7900)=1</f>
        <v>0</v>
      </c>
      <c r="M7900" s="37">
        <f>IF( $Q7900, MAX($M$1:M7899)+1, 0)</f>
        <v>0</v>
      </c>
      <c r="N7900" t="e" cm="1">
        <f t="array" ref="N7900">INDEX($A$9:$F$1048576, $J7900, $K7900 )</f>
        <v>#N/A</v>
      </c>
      <c r="O7900" t="e" cm="1">
        <f t="array" ref="O7900">INDEX($B$9:$F$1048576, $J7900, $K7900 )</f>
        <v>#N/A</v>
      </c>
      <c r="P7900" t="str" cm="1">
        <f t="array" ref="P7900">IF( $L7900, TRIM(_xll.IMDP("IR", $G$5&amp;$N7900, $G$6)), "" )</f>
        <v/>
      </c>
      <c r="Q7900" t="b" cm="1">
        <f t="array" ref="Q7900">IF(
    $U$1=1, AND($P7900&lt;&gt;"", $P7900&lt;&gt;"...", $P7900&lt;&gt;"입력오류"),
    IF(
        $U$18=1, AND($P7900&lt;&gt;"", $P7900&lt;&gt;"...", $P7900&lt;&gt;"입력오류", ISNUMBER(FIND(INDEX($T$2:$T$7,$U$1),$P7900))),
        IF(
            $U$17="기타", AND($P7900&lt;&gt;"", $P7900&lt;&gt;"...", $P7900&lt;&gt;"입력오류", NOT(ISNUMBER(FIND($T$21:$T$34,$P7900)))),
            AND($P7900&lt;&gt;"", $P7900&lt;&gt;"...", $P7900&lt;&gt;"입력오류", $T$19=$P7900)
        )
    )
)</f>
        <v>0</v>
      </c>
    </row>
    <row r="7901" spans="9:17">
      <c r="I7901">
        <f t="shared" si="370"/>
        <v>7900</v>
      </c>
      <c r="J7901" t="e">
        <f t="shared" si="371"/>
        <v>#N/A</v>
      </c>
      <c r="K7901" t="e">
        <f t="shared" si="369"/>
        <v>#N/A</v>
      </c>
      <c r="L7901" t="b">
        <f>COUNTIF($N$2:N7901, N7901)=1</f>
        <v>0</v>
      </c>
      <c r="M7901" s="37">
        <f>IF( $Q7901, MAX($M$1:M7900)+1, 0)</f>
        <v>0</v>
      </c>
      <c r="N7901" t="e" cm="1">
        <f t="array" ref="N7901">INDEX($A$9:$F$1048576, $J7901, $K7901 )</f>
        <v>#N/A</v>
      </c>
      <c r="O7901" t="e" cm="1">
        <f t="array" ref="O7901">INDEX($B$9:$F$1048576, $J7901, $K7901 )</f>
        <v>#N/A</v>
      </c>
      <c r="P7901" t="str" cm="1">
        <f t="array" ref="P7901">IF( $L7901, TRIM(_xll.IMDP("IR", $G$5&amp;$N7901, $G$6)), "" )</f>
        <v/>
      </c>
      <c r="Q7901" t="b" cm="1">
        <f t="array" ref="Q7901">IF(
    $U$1=1, AND($P7901&lt;&gt;"", $P7901&lt;&gt;"...", $P7901&lt;&gt;"입력오류"),
    IF(
        $U$18=1, AND($P7901&lt;&gt;"", $P7901&lt;&gt;"...", $P7901&lt;&gt;"입력오류", ISNUMBER(FIND(INDEX($T$2:$T$7,$U$1),$P7901))),
        IF(
            $U$17="기타", AND($P7901&lt;&gt;"", $P7901&lt;&gt;"...", $P7901&lt;&gt;"입력오류", NOT(ISNUMBER(FIND($T$21:$T$34,$P7901)))),
            AND($P7901&lt;&gt;"", $P7901&lt;&gt;"...", $P7901&lt;&gt;"입력오류", $T$19=$P7901)
        )
    )
)</f>
        <v>0</v>
      </c>
    </row>
    <row r="7902" spans="9:17">
      <c r="I7902">
        <f t="shared" si="370"/>
        <v>7901</v>
      </c>
      <c r="J7902" t="e">
        <f t="shared" si="371"/>
        <v>#N/A</v>
      </c>
      <c r="K7902" t="e">
        <f t="shared" si="369"/>
        <v>#N/A</v>
      </c>
      <c r="L7902" t="b">
        <f>COUNTIF($N$2:N7902, N7902)=1</f>
        <v>0</v>
      </c>
      <c r="M7902" s="37">
        <f>IF( $Q7902, MAX($M$1:M7901)+1, 0)</f>
        <v>0</v>
      </c>
      <c r="N7902" t="e" cm="1">
        <f t="array" ref="N7902">INDEX($A$9:$F$1048576, $J7902, $K7902 )</f>
        <v>#N/A</v>
      </c>
      <c r="O7902" t="e" cm="1">
        <f t="array" ref="O7902">INDEX($B$9:$F$1048576, $J7902, $K7902 )</f>
        <v>#N/A</v>
      </c>
      <c r="P7902" t="str" cm="1">
        <f t="array" ref="P7902">IF( $L7902, TRIM(_xll.IMDP("IR", $G$5&amp;$N7902, $G$6)), "" )</f>
        <v/>
      </c>
      <c r="Q7902" t="b" cm="1">
        <f t="array" ref="Q7902">IF(
    $U$1=1, AND($P7902&lt;&gt;"", $P7902&lt;&gt;"...", $P7902&lt;&gt;"입력오류"),
    IF(
        $U$18=1, AND($P7902&lt;&gt;"", $P7902&lt;&gt;"...", $P7902&lt;&gt;"입력오류", ISNUMBER(FIND(INDEX($T$2:$T$7,$U$1),$P7902))),
        IF(
            $U$17="기타", AND($P7902&lt;&gt;"", $P7902&lt;&gt;"...", $P7902&lt;&gt;"입력오류", NOT(ISNUMBER(FIND($T$21:$T$34,$P7902)))),
            AND($P7902&lt;&gt;"", $P7902&lt;&gt;"...", $P7902&lt;&gt;"입력오류", $T$19=$P7902)
        )
    )
)</f>
        <v>0</v>
      </c>
    </row>
    <row r="7903" spans="9:17">
      <c r="I7903">
        <f t="shared" si="370"/>
        <v>7902</v>
      </c>
      <c r="J7903" t="e">
        <f t="shared" si="371"/>
        <v>#N/A</v>
      </c>
      <c r="K7903" t="e">
        <f t="shared" si="369"/>
        <v>#N/A</v>
      </c>
      <c r="L7903" t="b">
        <f>COUNTIF($N$2:N7903, N7903)=1</f>
        <v>0</v>
      </c>
      <c r="M7903" s="37">
        <f>IF( $Q7903, MAX($M$1:M7902)+1, 0)</f>
        <v>0</v>
      </c>
      <c r="N7903" t="e" cm="1">
        <f t="array" ref="N7903">INDEX($A$9:$F$1048576, $J7903, $K7903 )</f>
        <v>#N/A</v>
      </c>
      <c r="O7903" t="e" cm="1">
        <f t="array" ref="O7903">INDEX($B$9:$F$1048576, $J7903, $K7903 )</f>
        <v>#N/A</v>
      </c>
      <c r="P7903" t="str" cm="1">
        <f t="array" ref="P7903">IF( $L7903, TRIM(_xll.IMDP("IR", $G$5&amp;$N7903, $G$6)), "" )</f>
        <v/>
      </c>
      <c r="Q7903" t="b" cm="1">
        <f t="array" ref="Q7903">IF(
    $U$1=1, AND($P7903&lt;&gt;"", $P7903&lt;&gt;"...", $P7903&lt;&gt;"입력오류"),
    IF(
        $U$18=1, AND($P7903&lt;&gt;"", $P7903&lt;&gt;"...", $P7903&lt;&gt;"입력오류", ISNUMBER(FIND(INDEX($T$2:$T$7,$U$1),$P7903))),
        IF(
            $U$17="기타", AND($P7903&lt;&gt;"", $P7903&lt;&gt;"...", $P7903&lt;&gt;"입력오류", NOT(ISNUMBER(FIND($T$21:$T$34,$P7903)))),
            AND($P7903&lt;&gt;"", $P7903&lt;&gt;"...", $P7903&lt;&gt;"입력오류", $T$19=$P7903)
        )
    )
)</f>
        <v>0</v>
      </c>
    </row>
    <row r="7904" spans="9:17">
      <c r="I7904">
        <f t="shared" si="370"/>
        <v>7903</v>
      </c>
      <c r="J7904" t="e">
        <f t="shared" si="371"/>
        <v>#N/A</v>
      </c>
      <c r="K7904" t="e">
        <f t="shared" si="369"/>
        <v>#N/A</v>
      </c>
      <c r="L7904" t="b">
        <f>COUNTIF($N$2:N7904, N7904)=1</f>
        <v>0</v>
      </c>
      <c r="M7904" s="37">
        <f>IF( $Q7904, MAX($M$1:M7903)+1, 0)</f>
        <v>0</v>
      </c>
      <c r="N7904" t="e" cm="1">
        <f t="array" ref="N7904">INDEX($A$9:$F$1048576, $J7904, $K7904 )</f>
        <v>#N/A</v>
      </c>
      <c r="O7904" t="e" cm="1">
        <f t="array" ref="O7904">INDEX($B$9:$F$1048576, $J7904, $K7904 )</f>
        <v>#N/A</v>
      </c>
      <c r="P7904" t="str" cm="1">
        <f t="array" ref="P7904">IF( $L7904, TRIM(_xll.IMDP("IR", $G$5&amp;$N7904, $G$6)), "" )</f>
        <v/>
      </c>
      <c r="Q7904" t="b" cm="1">
        <f t="array" ref="Q7904">IF(
    $U$1=1, AND($P7904&lt;&gt;"", $P7904&lt;&gt;"...", $P7904&lt;&gt;"입력오류"),
    IF(
        $U$18=1, AND($P7904&lt;&gt;"", $P7904&lt;&gt;"...", $P7904&lt;&gt;"입력오류", ISNUMBER(FIND(INDEX($T$2:$T$7,$U$1),$P7904))),
        IF(
            $U$17="기타", AND($P7904&lt;&gt;"", $P7904&lt;&gt;"...", $P7904&lt;&gt;"입력오류", NOT(ISNUMBER(FIND($T$21:$T$34,$P7904)))),
            AND($P7904&lt;&gt;"", $P7904&lt;&gt;"...", $P7904&lt;&gt;"입력오류", $T$19=$P7904)
        )
    )
)</f>
        <v>0</v>
      </c>
    </row>
    <row r="7905" spans="9:17">
      <c r="I7905">
        <f t="shared" si="370"/>
        <v>7904</v>
      </c>
      <c r="J7905" t="e">
        <f t="shared" si="371"/>
        <v>#N/A</v>
      </c>
      <c r="K7905" t="e">
        <f t="shared" si="369"/>
        <v>#N/A</v>
      </c>
      <c r="L7905" t="b">
        <f>COUNTIF($N$2:N7905, N7905)=1</f>
        <v>0</v>
      </c>
      <c r="M7905" s="37">
        <f>IF( $Q7905, MAX($M$1:M7904)+1, 0)</f>
        <v>0</v>
      </c>
      <c r="N7905" t="e" cm="1">
        <f t="array" ref="N7905">INDEX($A$9:$F$1048576, $J7905, $K7905 )</f>
        <v>#N/A</v>
      </c>
      <c r="O7905" t="e" cm="1">
        <f t="array" ref="O7905">INDEX($B$9:$F$1048576, $J7905, $K7905 )</f>
        <v>#N/A</v>
      </c>
      <c r="P7905" t="str" cm="1">
        <f t="array" ref="P7905">IF( $L7905, TRIM(_xll.IMDP("IR", $G$5&amp;$N7905, $G$6)), "" )</f>
        <v/>
      </c>
      <c r="Q7905" t="b" cm="1">
        <f t="array" ref="Q7905">IF(
    $U$1=1, AND($P7905&lt;&gt;"", $P7905&lt;&gt;"...", $P7905&lt;&gt;"입력오류"),
    IF(
        $U$18=1, AND($P7905&lt;&gt;"", $P7905&lt;&gt;"...", $P7905&lt;&gt;"입력오류", ISNUMBER(FIND(INDEX($T$2:$T$7,$U$1),$P7905))),
        IF(
            $U$17="기타", AND($P7905&lt;&gt;"", $P7905&lt;&gt;"...", $P7905&lt;&gt;"입력오류", NOT(ISNUMBER(FIND($T$21:$T$34,$P7905)))),
            AND($P7905&lt;&gt;"", $P7905&lt;&gt;"...", $P7905&lt;&gt;"입력오류", $T$19=$P7905)
        )
    )
)</f>
        <v>0</v>
      </c>
    </row>
    <row r="7906" spans="9:17">
      <c r="I7906">
        <f t="shared" si="370"/>
        <v>7905</v>
      </c>
      <c r="J7906" t="e">
        <f t="shared" si="371"/>
        <v>#N/A</v>
      </c>
      <c r="K7906" t="e">
        <f t="shared" si="369"/>
        <v>#N/A</v>
      </c>
      <c r="L7906" t="b">
        <f>COUNTIF($N$2:N7906, N7906)=1</f>
        <v>0</v>
      </c>
      <c r="M7906" s="37">
        <f>IF( $Q7906, MAX($M$1:M7905)+1, 0)</f>
        <v>0</v>
      </c>
      <c r="N7906" t="e" cm="1">
        <f t="array" ref="N7906">INDEX($A$9:$F$1048576, $J7906, $K7906 )</f>
        <v>#N/A</v>
      </c>
      <c r="O7906" t="e" cm="1">
        <f t="array" ref="O7906">INDEX($B$9:$F$1048576, $J7906, $K7906 )</f>
        <v>#N/A</v>
      </c>
      <c r="P7906" t="str" cm="1">
        <f t="array" ref="P7906">IF( $L7906, TRIM(_xll.IMDP("IR", $G$5&amp;$N7906, $G$6)), "" )</f>
        <v/>
      </c>
      <c r="Q7906" t="b" cm="1">
        <f t="array" ref="Q7906">IF(
    $U$1=1, AND($P7906&lt;&gt;"", $P7906&lt;&gt;"...", $P7906&lt;&gt;"입력오류"),
    IF(
        $U$18=1, AND($P7906&lt;&gt;"", $P7906&lt;&gt;"...", $P7906&lt;&gt;"입력오류", ISNUMBER(FIND(INDEX($T$2:$T$7,$U$1),$P7906))),
        IF(
            $U$17="기타", AND($P7906&lt;&gt;"", $P7906&lt;&gt;"...", $P7906&lt;&gt;"입력오류", NOT(ISNUMBER(FIND($T$21:$T$34,$P7906)))),
            AND($P7906&lt;&gt;"", $P7906&lt;&gt;"...", $P7906&lt;&gt;"입력오류", $T$19=$P7906)
        )
    )
)</f>
        <v>0</v>
      </c>
    </row>
    <row r="7907" spans="9:17">
      <c r="I7907">
        <f t="shared" si="370"/>
        <v>7906</v>
      </c>
      <c r="J7907" t="e">
        <f t="shared" si="371"/>
        <v>#N/A</v>
      </c>
      <c r="K7907" t="e">
        <f t="shared" si="369"/>
        <v>#N/A</v>
      </c>
      <c r="L7907" t="b">
        <f>COUNTIF($N$2:N7907, N7907)=1</f>
        <v>0</v>
      </c>
      <c r="M7907" s="37">
        <f>IF( $Q7907, MAX($M$1:M7906)+1, 0)</f>
        <v>0</v>
      </c>
      <c r="N7907" t="e" cm="1">
        <f t="array" ref="N7907">INDEX($A$9:$F$1048576, $J7907, $K7907 )</f>
        <v>#N/A</v>
      </c>
      <c r="O7907" t="e" cm="1">
        <f t="array" ref="O7907">INDEX($B$9:$F$1048576, $J7907, $K7907 )</f>
        <v>#N/A</v>
      </c>
      <c r="P7907" t="str" cm="1">
        <f t="array" ref="P7907">IF( $L7907, TRIM(_xll.IMDP("IR", $G$5&amp;$N7907, $G$6)), "" )</f>
        <v/>
      </c>
      <c r="Q7907" t="b" cm="1">
        <f t="array" ref="Q7907">IF(
    $U$1=1, AND($P7907&lt;&gt;"", $P7907&lt;&gt;"...", $P7907&lt;&gt;"입력오류"),
    IF(
        $U$18=1, AND($P7907&lt;&gt;"", $P7907&lt;&gt;"...", $P7907&lt;&gt;"입력오류", ISNUMBER(FIND(INDEX($T$2:$T$7,$U$1),$P7907))),
        IF(
            $U$17="기타", AND($P7907&lt;&gt;"", $P7907&lt;&gt;"...", $P7907&lt;&gt;"입력오류", NOT(ISNUMBER(FIND($T$21:$T$34,$P7907)))),
            AND($P7907&lt;&gt;"", $P7907&lt;&gt;"...", $P7907&lt;&gt;"입력오류", $T$19=$P7907)
        )
    )
)</f>
        <v>0</v>
      </c>
    </row>
    <row r="7908" spans="9:17">
      <c r="I7908">
        <f t="shared" si="370"/>
        <v>7907</v>
      </c>
      <c r="J7908" t="e">
        <f t="shared" si="371"/>
        <v>#N/A</v>
      </c>
      <c r="K7908" t="e">
        <f t="shared" si="369"/>
        <v>#N/A</v>
      </c>
      <c r="L7908" t="b">
        <f>COUNTIF($N$2:N7908, N7908)=1</f>
        <v>0</v>
      </c>
      <c r="M7908" s="37">
        <f>IF( $Q7908, MAX($M$1:M7907)+1, 0)</f>
        <v>0</v>
      </c>
      <c r="N7908" t="e" cm="1">
        <f t="array" ref="N7908">INDEX($A$9:$F$1048576, $J7908, $K7908 )</f>
        <v>#N/A</v>
      </c>
      <c r="O7908" t="e" cm="1">
        <f t="array" ref="O7908">INDEX($B$9:$F$1048576, $J7908, $K7908 )</f>
        <v>#N/A</v>
      </c>
      <c r="P7908" t="str" cm="1">
        <f t="array" ref="P7908">IF( $L7908, TRIM(_xll.IMDP("IR", $G$5&amp;$N7908, $G$6)), "" )</f>
        <v/>
      </c>
      <c r="Q7908" t="b" cm="1">
        <f t="array" ref="Q7908">IF(
    $U$1=1, AND($P7908&lt;&gt;"", $P7908&lt;&gt;"...", $P7908&lt;&gt;"입력오류"),
    IF(
        $U$18=1, AND($P7908&lt;&gt;"", $P7908&lt;&gt;"...", $P7908&lt;&gt;"입력오류", ISNUMBER(FIND(INDEX($T$2:$T$7,$U$1),$P7908))),
        IF(
            $U$17="기타", AND($P7908&lt;&gt;"", $P7908&lt;&gt;"...", $P7908&lt;&gt;"입력오류", NOT(ISNUMBER(FIND($T$21:$T$34,$P7908)))),
            AND($P7908&lt;&gt;"", $P7908&lt;&gt;"...", $P7908&lt;&gt;"입력오류", $T$19=$P7908)
        )
    )
)</f>
        <v>0</v>
      </c>
    </row>
    <row r="7909" spans="9:17">
      <c r="I7909">
        <f t="shared" si="370"/>
        <v>7908</v>
      </c>
      <c r="J7909" t="e">
        <f t="shared" si="371"/>
        <v>#N/A</v>
      </c>
      <c r="K7909" t="e">
        <f t="shared" si="369"/>
        <v>#N/A</v>
      </c>
      <c r="L7909" t="b">
        <f>COUNTIF($N$2:N7909, N7909)=1</f>
        <v>0</v>
      </c>
      <c r="M7909" s="37">
        <f>IF( $Q7909, MAX($M$1:M7908)+1, 0)</f>
        <v>0</v>
      </c>
      <c r="N7909" t="e" cm="1">
        <f t="array" ref="N7909">INDEX($A$9:$F$1048576, $J7909, $K7909 )</f>
        <v>#N/A</v>
      </c>
      <c r="O7909" t="e" cm="1">
        <f t="array" ref="O7909">INDEX($B$9:$F$1048576, $J7909, $K7909 )</f>
        <v>#N/A</v>
      </c>
      <c r="P7909" t="str" cm="1">
        <f t="array" ref="P7909">IF( $L7909, TRIM(_xll.IMDP("IR", $G$5&amp;$N7909, $G$6)), "" )</f>
        <v/>
      </c>
      <c r="Q7909" t="b" cm="1">
        <f t="array" ref="Q7909">IF(
    $U$1=1, AND($P7909&lt;&gt;"", $P7909&lt;&gt;"...", $P7909&lt;&gt;"입력오류"),
    IF(
        $U$18=1, AND($P7909&lt;&gt;"", $P7909&lt;&gt;"...", $P7909&lt;&gt;"입력오류", ISNUMBER(FIND(INDEX($T$2:$T$7,$U$1),$P7909))),
        IF(
            $U$17="기타", AND($P7909&lt;&gt;"", $P7909&lt;&gt;"...", $P7909&lt;&gt;"입력오류", NOT(ISNUMBER(FIND($T$21:$T$34,$P7909)))),
            AND($P7909&lt;&gt;"", $P7909&lt;&gt;"...", $P7909&lt;&gt;"입력오류", $T$19=$P7909)
        )
    )
)</f>
        <v>0</v>
      </c>
    </row>
    <row r="7910" spans="9:17">
      <c r="I7910">
        <f t="shared" si="370"/>
        <v>7909</v>
      </c>
      <c r="J7910" t="e">
        <f t="shared" si="371"/>
        <v>#N/A</v>
      </c>
      <c r="K7910" t="e">
        <f t="shared" si="369"/>
        <v>#N/A</v>
      </c>
      <c r="L7910" t="b">
        <f>COUNTIF($N$2:N7910, N7910)=1</f>
        <v>0</v>
      </c>
      <c r="M7910" s="37">
        <f>IF( $Q7910, MAX($M$1:M7909)+1, 0)</f>
        <v>0</v>
      </c>
      <c r="N7910" t="e" cm="1">
        <f t="array" ref="N7910">INDEX($A$9:$F$1048576, $J7910, $K7910 )</f>
        <v>#N/A</v>
      </c>
      <c r="O7910" t="e" cm="1">
        <f t="array" ref="O7910">INDEX($B$9:$F$1048576, $J7910, $K7910 )</f>
        <v>#N/A</v>
      </c>
      <c r="P7910" t="str" cm="1">
        <f t="array" ref="P7910">IF( $L7910, TRIM(_xll.IMDP("IR", $G$5&amp;$N7910, $G$6)), "" )</f>
        <v/>
      </c>
      <c r="Q7910" t="b" cm="1">
        <f t="array" ref="Q7910">IF(
    $U$1=1, AND($P7910&lt;&gt;"", $P7910&lt;&gt;"...", $P7910&lt;&gt;"입력오류"),
    IF(
        $U$18=1, AND($P7910&lt;&gt;"", $P7910&lt;&gt;"...", $P7910&lt;&gt;"입력오류", ISNUMBER(FIND(INDEX($T$2:$T$7,$U$1),$P7910))),
        IF(
            $U$17="기타", AND($P7910&lt;&gt;"", $P7910&lt;&gt;"...", $P7910&lt;&gt;"입력오류", NOT(ISNUMBER(FIND($T$21:$T$34,$P7910)))),
            AND($P7910&lt;&gt;"", $P7910&lt;&gt;"...", $P7910&lt;&gt;"입력오류", $T$19=$P7910)
        )
    )
)</f>
        <v>0</v>
      </c>
    </row>
    <row r="7911" spans="9:17">
      <c r="I7911">
        <f t="shared" si="370"/>
        <v>7910</v>
      </c>
      <c r="J7911" t="e">
        <f t="shared" si="371"/>
        <v>#N/A</v>
      </c>
      <c r="K7911" t="e">
        <f t="shared" si="369"/>
        <v>#N/A</v>
      </c>
      <c r="L7911" t="b">
        <f>COUNTIF($N$2:N7911, N7911)=1</f>
        <v>0</v>
      </c>
      <c r="M7911" s="37">
        <f>IF( $Q7911, MAX($M$1:M7910)+1, 0)</f>
        <v>0</v>
      </c>
      <c r="N7911" t="e" cm="1">
        <f t="array" ref="N7911">INDEX($A$9:$F$1048576, $J7911, $K7911 )</f>
        <v>#N/A</v>
      </c>
      <c r="O7911" t="e" cm="1">
        <f t="array" ref="O7911">INDEX($B$9:$F$1048576, $J7911, $K7911 )</f>
        <v>#N/A</v>
      </c>
      <c r="P7911" t="str" cm="1">
        <f t="array" ref="P7911">IF( $L7911, TRIM(_xll.IMDP("IR", $G$5&amp;$N7911, $G$6)), "" )</f>
        <v/>
      </c>
      <c r="Q7911" t="b" cm="1">
        <f t="array" ref="Q7911">IF(
    $U$1=1, AND($P7911&lt;&gt;"", $P7911&lt;&gt;"...", $P7911&lt;&gt;"입력오류"),
    IF(
        $U$18=1, AND($P7911&lt;&gt;"", $P7911&lt;&gt;"...", $P7911&lt;&gt;"입력오류", ISNUMBER(FIND(INDEX($T$2:$T$7,$U$1),$P7911))),
        IF(
            $U$17="기타", AND($P7911&lt;&gt;"", $P7911&lt;&gt;"...", $P7911&lt;&gt;"입력오류", NOT(ISNUMBER(FIND($T$21:$T$34,$P7911)))),
            AND($P7911&lt;&gt;"", $P7911&lt;&gt;"...", $P7911&lt;&gt;"입력오류", $T$19=$P7911)
        )
    )
)</f>
        <v>0</v>
      </c>
    </row>
    <row r="7912" spans="9:17">
      <c r="I7912">
        <f t="shared" si="370"/>
        <v>7911</v>
      </c>
      <c r="J7912" t="e">
        <f t="shared" si="371"/>
        <v>#N/A</v>
      </c>
      <c r="K7912" t="e">
        <f t="shared" si="369"/>
        <v>#N/A</v>
      </c>
      <c r="L7912" t="b">
        <f>COUNTIF($N$2:N7912, N7912)=1</f>
        <v>0</v>
      </c>
      <c r="M7912" s="37">
        <f>IF( $Q7912, MAX($M$1:M7911)+1, 0)</f>
        <v>0</v>
      </c>
      <c r="N7912" t="e" cm="1">
        <f t="array" ref="N7912">INDEX($A$9:$F$1048576, $J7912, $K7912 )</f>
        <v>#N/A</v>
      </c>
      <c r="O7912" t="e" cm="1">
        <f t="array" ref="O7912">INDEX($B$9:$F$1048576, $J7912, $K7912 )</f>
        <v>#N/A</v>
      </c>
      <c r="P7912" t="str" cm="1">
        <f t="array" ref="P7912">IF( $L7912, TRIM(_xll.IMDP("IR", $G$5&amp;$N7912, $G$6)), "" )</f>
        <v/>
      </c>
      <c r="Q7912" t="b" cm="1">
        <f t="array" ref="Q7912">IF(
    $U$1=1, AND($P7912&lt;&gt;"", $P7912&lt;&gt;"...", $P7912&lt;&gt;"입력오류"),
    IF(
        $U$18=1, AND($P7912&lt;&gt;"", $P7912&lt;&gt;"...", $P7912&lt;&gt;"입력오류", ISNUMBER(FIND(INDEX($T$2:$T$7,$U$1),$P7912))),
        IF(
            $U$17="기타", AND($P7912&lt;&gt;"", $P7912&lt;&gt;"...", $P7912&lt;&gt;"입력오류", NOT(ISNUMBER(FIND($T$21:$T$34,$P7912)))),
            AND($P7912&lt;&gt;"", $P7912&lt;&gt;"...", $P7912&lt;&gt;"입력오류", $T$19=$P7912)
        )
    )
)</f>
        <v>0</v>
      </c>
    </row>
    <row r="7913" spans="9:17">
      <c r="I7913">
        <f t="shared" si="370"/>
        <v>7912</v>
      </c>
      <c r="J7913" t="e">
        <f t="shared" si="371"/>
        <v>#N/A</v>
      </c>
      <c r="K7913" t="e">
        <f t="shared" si="369"/>
        <v>#N/A</v>
      </c>
      <c r="L7913" t="b">
        <f>COUNTIF($N$2:N7913, N7913)=1</f>
        <v>0</v>
      </c>
      <c r="M7913" s="37">
        <f>IF( $Q7913, MAX($M$1:M7912)+1, 0)</f>
        <v>0</v>
      </c>
      <c r="N7913" t="e" cm="1">
        <f t="array" ref="N7913">INDEX($A$9:$F$1048576, $J7913, $K7913 )</f>
        <v>#N/A</v>
      </c>
      <c r="O7913" t="e" cm="1">
        <f t="array" ref="O7913">INDEX($B$9:$F$1048576, $J7913, $K7913 )</f>
        <v>#N/A</v>
      </c>
      <c r="P7913" t="str" cm="1">
        <f t="array" ref="P7913">IF( $L7913, TRIM(_xll.IMDP("IR", $G$5&amp;$N7913, $G$6)), "" )</f>
        <v/>
      </c>
      <c r="Q7913" t="b" cm="1">
        <f t="array" ref="Q7913">IF(
    $U$1=1, AND($P7913&lt;&gt;"", $P7913&lt;&gt;"...", $P7913&lt;&gt;"입력오류"),
    IF(
        $U$18=1, AND($P7913&lt;&gt;"", $P7913&lt;&gt;"...", $P7913&lt;&gt;"입력오류", ISNUMBER(FIND(INDEX($T$2:$T$7,$U$1),$P7913))),
        IF(
            $U$17="기타", AND($P7913&lt;&gt;"", $P7913&lt;&gt;"...", $P7913&lt;&gt;"입력오류", NOT(ISNUMBER(FIND($T$21:$T$34,$P7913)))),
            AND($P7913&lt;&gt;"", $P7913&lt;&gt;"...", $P7913&lt;&gt;"입력오류", $T$19=$P7913)
        )
    )
)</f>
        <v>0</v>
      </c>
    </row>
    <row r="7914" spans="9:17">
      <c r="I7914">
        <f t="shared" si="370"/>
        <v>7913</v>
      </c>
      <c r="J7914" t="e">
        <f t="shared" si="371"/>
        <v>#N/A</v>
      </c>
      <c r="K7914" t="e">
        <f t="shared" si="369"/>
        <v>#N/A</v>
      </c>
      <c r="L7914" t="b">
        <f>COUNTIF($N$2:N7914, N7914)=1</f>
        <v>0</v>
      </c>
      <c r="M7914" s="37">
        <f>IF( $Q7914, MAX($M$1:M7913)+1, 0)</f>
        <v>0</v>
      </c>
      <c r="N7914" t="e" cm="1">
        <f t="array" ref="N7914">INDEX($A$9:$F$1048576, $J7914, $K7914 )</f>
        <v>#N/A</v>
      </c>
      <c r="O7914" t="e" cm="1">
        <f t="array" ref="O7914">INDEX($B$9:$F$1048576, $J7914, $K7914 )</f>
        <v>#N/A</v>
      </c>
      <c r="P7914" t="str" cm="1">
        <f t="array" ref="P7914">IF( $L7914, TRIM(_xll.IMDP("IR", $G$5&amp;$N7914, $G$6)), "" )</f>
        <v/>
      </c>
      <c r="Q7914" t="b" cm="1">
        <f t="array" ref="Q7914">IF(
    $U$1=1, AND($P7914&lt;&gt;"", $P7914&lt;&gt;"...", $P7914&lt;&gt;"입력오류"),
    IF(
        $U$18=1, AND($P7914&lt;&gt;"", $P7914&lt;&gt;"...", $P7914&lt;&gt;"입력오류", ISNUMBER(FIND(INDEX($T$2:$T$7,$U$1),$P7914))),
        IF(
            $U$17="기타", AND($P7914&lt;&gt;"", $P7914&lt;&gt;"...", $P7914&lt;&gt;"입력오류", NOT(ISNUMBER(FIND($T$21:$T$34,$P7914)))),
            AND($P7914&lt;&gt;"", $P7914&lt;&gt;"...", $P7914&lt;&gt;"입력오류", $T$19=$P7914)
        )
    )
)</f>
        <v>0</v>
      </c>
    </row>
    <row r="7915" spans="9:17">
      <c r="I7915">
        <f t="shared" si="370"/>
        <v>7914</v>
      </c>
      <c r="J7915" t="e">
        <f t="shared" si="371"/>
        <v>#N/A</v>
      </c>
      <c r="K7915" t="e">
        <f t="shared" si="369"/>
        <v>#N/A</v>
      </c>
      <c r="L7915" t="b">
        <f>COUNTIF($N$2:N7915, N7915)=1</f>
        <v>0</v>
      </c>
      <c r="M7915" s="37">
        <f>IF( $Q7915, MAX($M$1:M7914)+1, 0)</f>
        <v>0</v>
      </c>
      <c r="N7915" t="e" cm="1">
        <f t="array" ref="N7915">INDEX($A$9:$F$1048576, $J7915, $K7915 )</f>
        <v>#N/A</v>
      </c>
      <c r="O7915" t="e" cm="1">
        <f t="array" ref="O7915">INDEX($B$9:$F$1048576, $J7915, $K7915 )</f>
        <v>#N/A</v>
      </c>
      <c r="P7915" t="str" cm="1">
        <f t="array" ref="P7915">IF( $L7915, TRIM(_xll.IMDP("IR", $G$5&amp;$N7915, $G$6)), "" )</f>
        <v/>
      </c>
      <c r="Q7915" t="b" cm="1">
        <f t="array" ref="Q7915">IF(
    $U$1=1, AND($P7915&lt;&gt;"", $P7915&lt;&gt;"...", $P7915&lt;&gt;"입력오류"),
    IF(
        $U$18=1, AND($P7915&lt;&gt;"", $P7915&lt;&gt;"...", $P7915&lt;&gt;"입력오류", ISNUMBER(FIND(INDEX($T$2:$T$7,$U$1),$P7915))),
        IF(
            $U$17="기타", AND($P7915&lt;&gt;"", $P7915&lt;&gt;"...", $P7915&lt;&gt;"입력오류", NOT(ISNUMBER(FIND($T$21:$T$34,$P7915)))),
            AND($P7915&lt;&gt;"", $P7915&lt;&gt;"...", $P7915&lt;&gt;"입력오류", $T$19=$P7915)
        )
    )
)</f>
        <v>0</v>
      </c>
    </row>
    <row r="7916" spans="9:17">
      <c r="I7916">
        <f t="shared" si="370"/>
        <v>7915</v>
      </c>
      <c r="J7916" t="e">
        <f t="shared" si="371"/>
        <v>#N/A</v>
      </c>
      <c r="K7916" t="e">
        <f t="shared" si="369"/>
        <v>#N/A</v>
      </c>
      <c r="L7916" t="b">
        <f>COUNTIF($N$2:N7916, N7916)=1</f>
        <v>0</v>
      </c>
      <c r="M7916" s="37">
        <f>IF( $Q7916, MAX($M$1:M7915)+1, 0)</f>
        <v>0</v>
      </c>
      <c r="N7916" t="e" cm="1">
        <f t="array" ref="N7916">INDEX($A$9:$F$1048576, $J7916, $K7916 )</f>
        <v>#N/A</v>
      </c>
      <c r="O7916" t="e" cm="1">
        <f t="array" ref="O7916">INDEX($B$9:$F$1048576, $J7916, $K7916 )</f>
        <v>#N/A</v>
      </c>
      <c r="P7916" t="str" cm="1">
        <f t="array" ref="P7916">IF( $L7916, TRIM(_xll.IMDP("IR", $G$5&amp;$N7916, $G$6)), "" )</f>
        <v/>
      </c>
      <c r="Q7916" t="b" cm="1">
        <f t="array" ref="Q7916">IF(
    $U$1=1, AND($P7916&lt;&gt;"", $P7916&lt;&gt;"...", $P7916&lt;&gt;"입력오류"),
    IF(
        $U$18=1, AND($P7916&lt;&gt;"", $P7916&lt;&gt;"...", $P7916&lt;&gt;"입력오류", ISNUMBER(FIND(INDEX($T$2:$T$7,$U$1),$P7916))),
        IF(
            $U$17="기타", AND($P7916&lt;&gt;"", $P7916&lt;&gt;"...", $P7916&lt;&gt;"입력오류", NOT(ISNUMBER(FIND($T$21:$T$34,$P7916)))),
            AND($P7916&lt;&gt;"", $P7916&lt;&gt;"...", $P7916&lt;&gt;"입력오류", $T$19=$P7916)
        )
    )
)</f>
        <v>0</v>
      </c>
    </row>
    <row r="7917" spans="9:17">
      <c r="I7917">
        <f t="shared" si="370"/>
        <v>7916</v>
      </c>
      <c r="J7917" t="e">
        <f t="shared" si="371"/>
        <v>#N/A</v>
      </c>
      <c r="K7917" t="e">
        <f t="shared" si="369"/>
        <v>#N/A</v>
      </c>
      <c r="L7917" t="b">
        <f>COUNTIF($N$2:N7917, N7917)=1</f>
        <v>0</v>
      </c>
      <c r="M7917" s="37">
        <f>IF( $Q7917, MAX($M$1:M7916)+1, 0)</f>
        <v>0</v>
      </c>
      <c r="N7917" t="e" cm="1">
        <f t="array" ref="N7917">INDEX($A$9:$F$1048576, $J7917, $K7917 )</f>
        <v>#N/A</v>
      </c>
      <c r="O7917" t="e" cm="1">
        <f t="array" ref="O7917">INDEX($B$9:$F$1048576, $J7917, $K7917 )</f>
        <v>#N/A</v>
      </c>
      <c r="P7917" t="str" cm="1">
        <f t="array" ref="P7917">IF( $L7917, TRIM(_xll.IMDP("IR", $G$5&amp;$N7917, $G$6)), "" )</f>
        <v/>
      </c>
      <c r="Q7917" t="b" cm="1">
        <f t="array" ref="Q7917">IF(
    $U$1=1, AND($P7917&lt;&gt;"", $P7917&lt;&gt;"...", $P7917&lt;&gt;"입력오류"),
    IF(
        $U$18=1, AND($P7917&lt;&gt;"", $P7917&lt;&gt;"...", $P7917&lt;&gt;"입력오류", ISNUMBER(FIND(INDEX($T$2:$T$7,$U$1),$P7917))),
        IF(
            $U$17="기타", AND($P7917&lt;&gt;"", $P7917&lt;&gt;"...", $P7917&lt;&gt;"입력오류", NOT(ISNUMBER(FIND($T$21:$T$34,$P7917)))),
            AND($P7917&lt;&gt;"", $P7917&lt;&gt;"...", $P7917&lt;&gt;"입력오류", $T$19=$P7917)
        )
    )
)</f>
        <v>0</v>
      </c>
    </row>
    <row r="7918" spans="9:17">
      <c r="I7918">
        <f t="shared" si="370"/>
        <v>7917</v>
      </c>
      <c r="J7918" t="e">
        <f t="shared" si="371"/>
        <v>#N/A</v>
      </c>
      <c r="K7918" t="e">
        <f t="shared" si="369"/>
        <v>#N/A</v>
      </c>
      <c r="L7918" t="b">
        <f>COUNTIF($N$2:N7918, N7918)=1</f>
        <v>0</v>
      </c>
      <c r="M7918" s="37">
        <f>IF( $Q7918, MAX($M$1:M7917)+1, 0)</f>
        <v>0</v>
      </c>
      <c r="N7918" t="e" cm="1">
        <f t="array" ref="N7918">INDEX($A$9:$F$1048576, $J7918, $K7918 )</f>
        <v>#N/A</v>
      </c>
      <c r="O7918" t="e" cm="1">
        <f t="array" ref="O7918">INDEX($B$9:$F$1048576, $J7918, $K7918 )</f>
        <v>#N/A</v>
      </c>
      <c r="P7918" t="str" cm="1">
        <f t="array" ref="P7918">IF( $L7918, TRIM(_xll.IMDP("IR", $G$5&amp;$N7918, $G$6)), "" )</f>
        <v/>
      </c>
      <c r="Q7918" t="b" cm="1">
        <f t="array" ref="Q7918">IF(
    $U$1=1, AND($P7918&lt;&gt;"", $P7918&lt;&gt;"...", $P7918&lt;&gt;"입력오류"),
    IF(
        $U$18=1, AND($P7918&lt;&gt;"", $P7918&lt;&gt;"...", $P7918&lt;&gt;"입력오류", ISNUMBER(FIND(INDEX($T$2:$T$7,$U$1),$P7918))),
        IF(
            $U$17="기타", AND($P7918&lt;&gt;"", $P7918&lt;&gt;"...", $P7918&lt;&gt;"입력오류", NOT(ISNUMBER(FIND($T$21:$T$34,$P7918)))),
            AND($P7918&lt;&gt;"", $P7918&lt;&gt;"...", $P7918&lt;&gt;"입력오류", $T$19=$P7918)
        )
    )
)</f>
        <v>0</v>
      </c>
    </row>
    <row r="7919" spans="9:17">
      <c r="I7919">
        <f t="shared" si="370"/>
        <v>7918</v>
      </c>
      <c r="J7919" t="e">
        <f t="shared" si="371"/>
        <v>#N/A</v>
      </c>
      <c r="K7919" t="e">
        <f t="shared" si="369"/>
        <v>#N/A</v>
      </c>
      <c r="L7919" t="b">
        <f>COUNTIF($N$2:N7919, N7919)=1</f>
        <v>0</v>
      </c>
      <c r="M7919" s="37">
        <f>IF( $Q7919, MAX($M$1:M7918)+1, 0)</f>
        <v>0</v>
      </c>
      <c r="N7919" t="e" cm="1">
        <f t="array" ref="N7919">INDEX($A$9:$F$1048576, $J7919, $K7919 )</f>
        <v>#N/A</v>
      </c>
      <c r="O7919" t="e" cm="1">
        <f t="array" ref="O7919">INDEX($B$9:$F$1048576, $J7919, $K7919 )</f>
        <v>#N/A</v>
      </c>
      <c r="P7919" t="str" cm="1">
        <f t="array" ref="P7919">IF( $L7919, TRIM(_xll.IMDP("IR", $G$5&amp;$N7919, $G$6)), "" )</f>
        <v/>
      </c>
      <c r="Q7919" t="b" cm="1">
        <f t="array" ref="Q7919">IF(
    $U$1=1, AND($P7919&lt;&gt;"", $P7919&lt;&gt;"...", $P7919&lt;&gt;"입력오류"),
    IF(
        $U$18=1, AND($P7919&lt;&gt;"", $P7919&lt;&gt;"...", $P7919&lt;&gt;"입력오류", ISNUMBER(FIND(INDEX($T$2:$T$7,$U$1),$P7919))),
        IF(
            $U$17="기타", AND($P7919&lt;&gt;"", $P7919&lt;&gt;"...", $P7919&lt;&gt;"입력오류", NOT(ISNUMBER(FIND($T$21:$T$34,$P7919)))),
            AND($P7919&lt;&gt;"", $P7919&lt;&gt;"...", $P7919&lt;&gt;"입력오류", $T$19=$P7919)
        )
    )
)</f>
        <v>0</v>
      </c>
    </row>
    <row r="7920" spans="9:17">
      <c r="I7920">
        <f t="shared" si="370"/>
        <v>7919</v>
      </c>
      <c r="J7920" t="e">
        <f t="shared" si="371"/>
        <v>#N/A</v>
      </c>
      <c r="K7920" t="e">
        <f t="shared" si="369"/>
        <v>#N/A</v>
      </c>
      <c r="L7920" t="b">
        <f>COUNTIF($N$2:N7920, N7920)=1</f>
        <v>0</v>
      </c>
      <c r="M7920" s="37">
        <f>IF( $Q7920, MAX($M$1:M7919)+1, 0)</f>
        <v>0</v>
      </c>
      <c r="N7920" t="e" cm="1">
        <f t="array" ref="N7920">INDEX($A$9:$F$1048576, $J7920, $K7920 )</f>
        <v>#N/A</v>
      </c>
      <c r="O7920" t="e" cm="1">
        <f t="array" ref="O7920">INDEX($B$9:$F$1048576, $J7920, $K7920 )</f>
        <v>#N/A</v>
      </c>
      <c r="P7920" t="str" cm="1">
        <f t="array" ref="P7920">IF( $L7920, TRIM(_xll.IMDP("IR", $G$5&amp;$N7920, $G$6)), "" )</f>
        <v/>
      </c>
      <c r="Q7920" t="b" cm="1">
        <f t="array" ref="Q7920">IF(
    $U$1=1, AND($P7920&lt;&gt;"", $P7920&lt;&gt;"...", $P7920&lt;&gt;"입력오류"),
    IF(
        $U$18=1, AND($P7920&lt;&gt;"", $P7920&lt;&gt;"...", $P7920&lt;&gt;"입력오류", ISNUMBER(FIND(INDEX($T$2:$T$7,$U$1),$P7920))),
        IF(
            $U$17="기타", AND($P7920&lt;&gt;"", $P7920&lt;&gt;"...", $P7920&lt;&gt;"입력오류", NOT(ISNUMBER(FIND($T$21:$T$34,$P7920)))),
            AND($P7920&lt;&gt;"", $P7920&lt;&gt;"...", $P7920&lt;&gt;"입력오류", $T$19=$P7920)
        )
    )
)</f>
        <v>0</v>
      </c>
    </row>
    <row r="7921" spans="9:17">
      <c r="I7921">
        <f t="shared" si="370"/>
        <v>7920</v>
      </c>
      <c r="J7921" t="e">
        <f t="shared" si="371"/>
        <v>#N/A</v>
      </c>
      <c r="K7921" t="e">
        <f t="shared" si="369"/>
        <v>#N/A</v>
      </c>
      <c r="L7921" t="b">
        <f>COUNTIF($N$2:N7921, N7921)=1</f>
        <v>0</v>
      </c>
      <c r="M7921" s="37">
        <f>IF( $Q7921, MAX($M$1:M7920)+1, 0)</f>
        <v>0</v>
      </c>
      <c r="N7921" t="e" cm="1">
        <f t="array" ref="N7921">INDEX($A$9:$F$1048576, $J7921, $K7921 )</f>
        <v>#N/A</v>
      </c>
      <c r="O7921" t="e" cm="1">
        <f t="array" ref="O7921">INDEX($B$9:$F$1048576, $J7921, $K7921 )</f>
        <v>#N/A</v>
      </c>
      <c r="P7921" t="str" cm="1">
        <f t="array" ref="P7921">IF( $L7921, TRIM(_xll.IMDP("IR", $G$5&amp;$N7921, $G$6)), "" )</f>
        <v/>
      </c>
      <c r="Q7921" t="b" cm="1">
        <f t="array" ref="Q7921">IF(
    $U$1=1, AND($P7921&lt;&gt;"", $P7921&lt;&gt;"...", $P7921&lt;&gt;"입력오류"),
    IF(
        $U$18=1, AND($P7921&lt;&gt;"", $P7921&lt;&gt;"...", $P7921&lt;&gt;"입력오류", ISNUMBER(FIND(INDEX($T$2:$T$7,$U$1),$P7921))),
        IF(
            $U$17="기타", AND($P7921&lt;&gt;"", $P7921&lt;&gt;"...", $P7921&lt;&gt;"입력오류", NOT(ISNUMBER(FIND($T$21:$T$34,$P7921)))),
            AND($P7921&lt;&gt;"", $P7921&lt;&gt;"...", $P7921&lt;&gt;"입력오류", $T$19=$P7921)
        )
    )
)</f>
        <v>0</v>
      </c>
    </row>
    <row r="7922" spans="9:17">
      <c r="I7922">
        <f t="shared" si="370"/>
        <v>7921</v>
      </c>
      <c r="J7922" t="e">
        <f t="shared" si="371"/>
        <v>#N/A</v>
      </c>
      <c r="K7922" t="e">
        <f t="shared" si="369"/>
        <v>#N/A</v>
      </c>
      <c r="L7922" t="b">
        <f>COUNTIF($N$2:N7922, N7922)=1</f>
        <v>0</v>
      </c>
      <c r="M7922" s="37">
        <f>IF( $Q7922, MAX($M$1:M7921)+1, 0)</f>
        <v>0</v>
      </c>
      <c r="N7922" t="e" cm="1">
        <f t="array" ref="N7922">INDEX($A$9:$F$1048576, $J7922, $K7922 )</f>
        <v>#N/A</v>
      </c>
      <c r="O7922" t="e" cm="1">
        <f t="array" ref="O7922">INDEX($B$9:$F$1048576, $J7922, $K7922 )</f>
        <v>#N/A</v>
      </c>
      <c r="P7922" t="str" cm="1">
        <f t="array" ref="P7922">IF( $L7922, TRIM(_xll.IMDP("IR", $G$5&amp;$N7922, $G$6)), "" )</f>
        <v/>
      </c>
      <c r="Q7922" t="b" cm="1">
        <f t="array" ref="Q7922">IF(
    $U$1=1, AND($P7922&lt;&gt;"", $P7922&lt;&gt;"...", $P7922&lt;&gt;"입력오류"),
    IF(
        $U$18=1, AND($P7922&lt;&gt;"", $P7922&lt;&gt;"...", $P7922&lt;&gt;"입력오류", ISNUMBER(FIND(INDEX($T$2:$T$7,$U$1),$P7922))),
        IF(
            $U$17="기타", AND($P7922&lt;&gt;"", $P7922&lt;&gt;"...", $P7922&lt;&gt;"입력오류", NOT(ISNUMBER(FIND($T$21:$T$34,$P7922)))),
            AND($P7922&lt;&gt;"", $P7922&lt;&gt;"...", $P7922&lt;&gt;"입력오류", $T$19=$P7922)
        )
    )
)</f>
        <v>0</v>
      </c>
    </row>
    <row r="7923" spans="9:17">
      <c r="I7923">
        <f t="shared" si="370"/>
        <v>7922</v>
      </c>
      <c r="J7923" t="e">
        <f t="shared" si="371"/>
        <v>#N/A</v>
      </c>
      <c r="K7923" t="e">
        <f t="shared" si="369"/>
        <v>#N/A</v>
      </c>
      <c r="L7923" t="b">
        <f>COUNTIF($N$2:N7923, N7923)=1</f>
        <v>0</v>
      </c>
      <c r="M7923" s="37">
        <f>IF( $Q7923, MAX($M$1:M7922)+1, 0)</f>
        <v>0</v>
      </c>
      <c r="N7923" t="e" cm="1">
        <f t="array" ref="N7923">INDEX($A$9:$F$1048576, $J7923, $K7923 )</f>
        <v>#N/A</v>
      </c>
      <c r="O7923" t="e" cm="1">
        <f t="array" ref="O7923">INDEX($B$9:$F$1048576, $J7923, $K7923 )</f>
        <v>#N/A</v>
      </c>
      <c r="P7923" t="str" cm="1">
        <f t="array" ref="P7923">IF( $L7923, TRIM(_xll.IMDP("IR", $G$5&amp;$N7923, $G$6)), "" )</f>
        <v/>
      </c>
      <c r="Q7923" t="b" cm="1">
        <f t="array" ref="Q7923">IF(
    $U$1=1, AND($P7923&lt;&gt;"", $P7923&lt;&gt;"...", $P7923&lt;&gt;"입력오류"),
    IF(
        $U$18=1, AND($P7923&lt;&gt;"", $P7923&lt;&gt;"...", $P7923&lt;&gt;"입력오류", ISNUMBER(FIND(INDEX($T$2:$T$7,$U$1),$P7923))),
        IF(
            $U$17="기타", AND($P7923&lt;&gt;"", $P7923&lt;&gt;"...", $P7923&lt;&gt;"입력오류", NOT(ISNUMBER(FIND($T$21:$T$34,$P7923)))),
            AND($P7923&lt;&gt;"", $P7923&lt;&gt;"...", $P7923&lt;&gt;"입력오류", $T$19=$P7923)
        )
    )
)</f>
        <v>0</v>
      </c>
    </row>
    <row r="7924" spans="9:17">
      <c r="I7924">
        <f t="shared" si="370"/>
        <v>7923</v>
      </c>
      <c r="J7924" t="e">
        <f t="shared" si="371"/>
        <v>#N/A</v>
      </c>
      <c r="K7924" t="e">
        <f t="shared" si="369"/>
        <v>#N/A</v>
      </c>
      <c r="L7924" t="b">
        <f>COUNTIF($N$2:N7924, N7924)=1</f>
        <v>0</v>
      </c>
      <c r="M7924" s="37">
        <f>IF( $Q7924, MAX($M$1:M7923)+1, 0)</f>
        <v>0</v>
      </c>
      <c r="N7924" t="e" cm="1">
        <f t="array" ref="N7924">INDEX($A$9:$F$1048576, $J7924, $K7924 )</f>
        <v>#N/A</v>
      </c>
      <c r="O7924" t="e" cm="1">
        <f t="array" ref="O7924">INDEX($B$9:$F$1048576, $J7924, $K7924 )</f>
        <v>#N/A</v>
      </c>
      <c r="P7924" t="str" cm="1">
        <f t="array" ref="P7924">IF( $L7924, TRIM(_xll.IMDP("IR", $G$5&amp;$N7924, $G$6)), "" )</f>
        <v/>
      </c>
      <c r="Q7924" t="b" cm="1">
        <f t="array" ref="Q7924">IF(
    $U$1=1, AND($P7924&lt;&gt;"", $P7924&lt;&gt;"...", $P7924&lt;&gt;"입력오류"),
    IF(
        $U$18=1, AND($P7924&lt;&gt;"", $P7924&lt;&gt;"...", $P7924&lt;&gt;"입력오류", ISNUMBER(FIND(INDEX($T$2:$T$7,$U$1),$P7924))),
        IF(
            $U$17="기타", AND($P7924&lt;&gt;"", $P7924&lt;&gt;"...", $P7924&lt;&gt;"입력오류", NOT(ISNUMBER(FIND($T$21:$T$34,$P7924)))),
            AND($P7924&lt;&gt;"", $P7924&lt;&gt;"...", $P7924&lt;&gt;"입력오류", $T$19=$P7924)
        )
    )
)</f>
        <v>0</v>
      </c>
    </row>
    <row r="7925" spans="9:17">
      <c r="I7925">
        <f t="shared" si="370"/>
        <v>7924</v>
      </c>
      <c r="J7925" t="e">
        <f t="shared" si="371"/>
        <v>#N/A</v>
      </c>
      <c r="K7925" t="e">
        <f t="shared" si="369"/>
        <v>#N/A</v>
      </c>
      <c r="L7925" t="b">
        <f>COUNTIF($N$2:N7925, N7925)=1</f>
        <v>0</v>
      </c>
      <c r="M7925" s="37">
        <f>IF( $Q7925, MAX($M$1:M7924)+1, 0)</f>
        <v>0</v>
      </c>
      <c r="N7925" t="e" cm="1">
        <f t="array" ref="N7925">INDEX($A$9:$F$1048576, $J7925, $K7925 )</f>
        <v>#N/A</v>
      </c>
      <c r="O7925" t="e" cm="1">
        <f t="array" ref="O7925">INDEX($B$9:$F$1048576, $J7925, $K7925 )</f>
        <v>#N/A</v>
      </c>
      <c r="P7925" t="str" cm="1">
        <f t="array" ref="P7925">IF( $L7925, TRIM(_xll.IMDP("IR", $G$5&amp;$N7925, $G$6)), "" )</f>
        <v/>
      </c>
      <c r="Q7925" t="b" cm="1">
        <f t="array" ref="Q7925">IF(
    $U$1=1, AND($P7925&lt;&gt;"", $P7925&lt;&gt;"...", $P7925&lt;&gt;"입력오류"),
    IF(
        $U$18=1, AND($P7925&lt;&gt;"", $P7925&lt;&gt;"...", $P7925&lt;&gt;"입력오류", ISNUMBER(FIND(INDEX($T$2:$T$7,$U$1),$P7925))),
        IF(
            $U$17="기타", AND($P7925&lt;&gt;"", $P7925&lt;&gt;"...", $P7925&lt;&gt;"입력오류", NOT(ISNUMBER(FIND($T$21:$T$34,$P7925)))),
            AND($P7925&lt;&gt;"", $P7925&lt;&gt;"...", $P7925&lt;&gt;"입력오류", $T$19=$P7925)
        )
    )
)</f>
        <v>0</v>
      </c>
    </row>
    <row r="7926" spans="9:17">
      <c r="I7926">
        <f t="shared" si="370"/>
        <v>7925</v>
      </c>
      <c r="J7926" t="e">
        <f t="shared" si="371"/>
        <v>#N/A</v>
      </c>
      <c r="K7926" t="e">
        <f t="shared" si="369"/>
        <v>#N/A</v>
      </c>
      <c r="L7926" t="b">
        <f>COUNTIF($N$2:N7926, N7926)=1</f>
        <v>0</v>
      </c>
      <c r="M7926" s="37">
        <f>IF( $Q7926, MAX($M$1:M7925)+1, 0)</f>
        <v>0</v>
      </c>
      <c r="N7926" t="e" cm="1">
        <f t="array" ref="N7926">INDEX($A$9:$F$1048576, $J7926, $K7926 )</f>
        <v>#N/A</v>
      </c>
      <c r="O7926" t="e" cm="1">
        <f t="array" ref="O7926">INDEX($B$9:$F$1048576, $J7926, $K7926 )</f>
        <v>#N/A</v>
      </c>
      <c r="P7926" t="str" cm="1">
        <f t="array" ref="P7926">IF( $L7926, TRIM(_xll.IMDP("IR", $G$5&amp;$N7926, $G$6)), "" )</f>
        <v/>
      </c>
      <c r="Q7926" t="b" cm="1">
        <f t="array" ref="Q7926">IF(
    $U$1=1, AND($P7926&lt;&gt;"", $P7926&lt;&gt;"...", $P7926&lt;&gt;"입력오류"),
    IF(
        $U$18=1, AND($P7926&lt;&gt;"", $P7926&lt;&gt;"...", $P7926&lt;&gt;"입력오류", ISNUMBER(FIND(INDEX($T$2:$T$7,$U$1),$P7926))),
        IF(
            $U$17="기타", AND($P7926&lt;&gt;"", $P7926&lt;&gt;"...", $P7926&lt;&gt;"입력오류", NOT(ISNUMBER(FIND($T$21:$T$34,$P7926)))),
            AND($P7926&lt;&gt;"", $P7926&lt;&gt;"...", $P7926&lt;&gt;"입력오류", $T$19=$P7926)
        )
    )
)</f>
        <v>0</v>
      </c>
    </row>
    <row r="7927" spans="9:17">
      <c r="I7927">
        <f t="shared" si="370"/>
        <v>7926</v>
      </c>
      <c r="J7927" t="e">
        <f t="shared" si="371"/>
        <v>#N/A</v>
      </c>
      <c r="K7927" t="e">
        <f t="shared" si="369"/>
        <v>#N/A</v>
      </c>
      <c r="L7927" t="b">
        <f>COUNTIF($N$2:N7927, N7927)=1</f>
        <v>0</v>
      </c>
      <c r="M7927" s="37">
        <f>IF( $Q7927, MAX($M$1:M7926)+1, 0)</f>
        <v>0</v>
      </c>
      <c r="N7927" t="e" cm="1">
        <f t="array" ref="N7927">INDEX($A$9:$F$1048576, $J7927, $K7927 )</f>
        <v>#N/A</v>
      </c>
      <c r="O7927" t="e" cm="1">
        <f t="array" ref="O7927">INDEX($B$9:$F$1048576, $J7927, $K7927 )</f>
        <v>#N/A</v>
      </c>
      <c r="P7927" t="str" cm="1">
        <f t="array" ref="P7927">IF( $L7927, TRIM(_xll.IMDP("IR", $G$5&amp;$N7927, $G$6)), "" )</f>
        <v/>
      </c>
      <c r="Q7927" t="b" cm="1">
        <f t="array" ref="Q7927">IF(
    $U$1=1, AND($P7927&lt;&gt;"", $P7927&lt;&gt;"...", $P7927&lt;&gt;"입력오류"),
    IF(
        $U$18=1, AND($P7927&lt;&gt;"", $P7927&lt;&gt;"...", $P7927&lt;&gt;"입력오류", ISNUMBER(FIND(INDEX($T$2:$T$7,$U$1),$P7927))),
        IF(
            $U$17="기타", AND($P7927&lt;&gt;"", $P7927&lt;&gt;"...", $P7927&lt;&gt;"입력오류", NOT(ISNUMBER(FIND($T$21:$T$34,$P7927)))),
            AND($P7927&lt;&gt;"", $P7927&lt;&gt;"...", $P7927&lt;&gt;"입력오류", $T$19=$P7927)
        )
    )
)</f>
        <v>0</v>
      </c>
    </row>
    <row r="7928" spans="9:17">
      <c r="I7928">
        <f t="shared" si="370"/>
        <v>7927</v>
      </c>
      <c r="J7928" t="e">
        <f t="shared" si="371"/>
        <v>#N/A</v>
      </c>
      <c r="K7928" t="e">
        <f t="shared" si="369"/>
        <v>#N/A</v>
      </c>
      <c r="L7928" t="b">
        <f>COUNTIF($N$2:N7928, N7928)=1</f>
        <v>0</v>
      </c>
      <c r="M7928" s="37">
        <f>IF( $Q7928, MAX($M$1:M7927)+1, 0)</f>
        <v>0</v>
      </c>
      <c r="N7928" t="e" cm="1">
        <f t="array" ref="N7928">INDEX($A$9:$F$1048576, $J7928, $K7928 )</f>
        <v>#N/A</v>
      </c>
      <c r="O7928" t="e" cm="1">
        <f t="array" ref="O7928">INDEX($B$9:$F$1048576, $J7928, $K7928 )</f>
        <v>#N/A</v>
      </c>
      <c r="P7928" t="str" cm="1">
        <f t="array" ref="P7928">IF( $L7928, TRIM(_xll.IMDP("IR", $G$5&amp;$N7928, $G$6)), "" )</f>
        <v/>
      </c>
      <c r="Q7928" t="b" cm="1">
        <f t="array" ref="Q7928">IF(
    $U$1=1, AND($P7928&lt;&gt;"", $P7928&lt;&gt;"...", $P7928&lt;&gt;"입력오류"),
    IF(
        $U$18=1, AND($P7928&lt;&gt;"", $P7928&lt;&gt;"...", $P7928&lt;&gt;"입력오류", ISNUMBER(FIND(INDEX($T$2:$T$7,$U$1),$P7928))),
        IF(
            $U$17="기타", AND($P7928&lt;&gt;"", $P7928&lt;&gt;"...", $P7928&lt;&gt;"입력오류", NOT(ISNUMBER(FIND($T$21:$T$34,$P7928)))),
            AND($P7928&lt;&gt;"", $P7928&lt;&gt;"...", $P7928&lt;&gt;"입력오류", $T$19=$P7928)
        )
    )
)</f>
        <v>0</v>
      </c>
    </row>
    <row r="7929" spans="9:17">
      <c r="I7929">
        <f t="shared" si="370"/>
        <v>7928</v>
      </c>
      <c r="J7929" t="e">
        <f t="shared" si="371"/>
        <v>#N/A</v>
      </c>
      <c r="K7929" t="e">
        <f t="shared" si="369"/>
        <v>#N/A</v>
      </c>
      <c r="L7929" t="b">
        <f>COUNTIF($N$2:N7929, N7929)=1</f>
        <v>0</v>
      </c>
      <c r="M7929" s="37">
        <f>IF( $Q7929, MAX($M$1:M7928)+1, 0)</f>
        <v>0</v>
      </c>
      <c r="N7929" t="e" cm="1">
        <f t="array" ref="N7929">INDEX($A$9:$F$1048576, $J7929, $K7929 )</f>
        <v>#N/A</v>
      </c>
      <c r="O7929" t="e" cm="1">
        <f t="array" ref="O7929">INDEX($B$9:$F$1048576, $J7929, $K7929 )</f>
        <v>#N/A</v>
      </c>
      <c r="P7929" t="str" cm="1">
        <f t="array" ref="P7929">IF( $L7929, TRIM(_xll.IMDP("IR", $G$5&amp;$N7929, $G$6)), "" )</f>
        <v/>
      </c>
      <c r="Q7929" t="b" cm="1">
        <f t="array" ref="Q7929">IF(
    $U$1=1, AND($P7929&lt;&gt;"", $P7929&lt;&gt;"...", $P7929&lt;&gt;"입력오류"),
    IF(
        $U$18=1, AND($P7929&lt;&gt;"", $P7929&lt;&gt;"...", $P7929&lt;&gt;"입력오류", ISNUMBER(FIND(INDEX($T$2:$T$7,$U$1),$P7929))),
        IF(
            $U$17="기타", AND($P7929&lt;&gt;"", $P7929&lt;&gt;"...", $P7929&lt;&gt;"입력오류", NOT(ISNUMBER(FIND($T$21:$T$34,$P7929)))),
            AND($P7929&lt;&gt;"", $P7929&lt;&gt;"...", $P7929&lt;&gt;"입력오류", $T$19=$P7929)
        )
    )
)</f>
        <v>0</v>
      </c>
    </row>
    <row r="7930" spans="9:17">
      <c r="I7930">
        <f t="shared" si="370"/>
        <v>7929</v>
      </c>
      <c r="J7930" t="e">
        <f t="shared" si="371"/>
        <v>#N/A</v>
      </c>
      <c r="K7930" t="e">
        <f t="shared" si="369"/>
        <v>#N/A</v>
      </c>
      <c r="L7930" t="b">
        <f>COUNTIF($N$2:N7930, N7930)=1</f>
        <v>0</v>
      </c>
      <c r="M7930" s="37">
        <f>IF( $Q7930, MAX($M$1:M7929)+1, 0)</f>
        <v>0</v>
      </c>
      <c r="N7930" t="e" cm="1">
        <f t="array" ref="N7930">INDEX($A$9:$F$1048576, $J7930, $K7930 )</f>
        <v>#N/A</v>
      </c>
      <c r="O7930" t="e" cm="1">
        <f t="array" ref="O7930">INDEX($B$9:$F$1048576, $J7930, $K7930 )</f>
        <v>#N/A</v>
      </c>
      <c r="P7930" t="str" cm="1">
        <f t="array" ref="P7930">IF( $L7930, TRIM(_xll.IMDP("IR", $G$5&amp;$N7930, $G$6)), "" )</f>
        <v/>
      </c>
      <c r="Q7930" t="b" cm="1">
        <f t="array" ref="Q7930">IF(
    $U$1=1, AND($P7930&lt;&gt;"", $P7930&lt;&gt;"...", $P7930&lt;&gt;"입력오류"),
    IF(
        $U$18=1, AND($P7930&lt;&gt;"", $P7930&lt;&gt;"...", $P7930&lt;&gt;"입력오류", ISNUMBER(FIND(INDEX($T$2:$T$7,$U$1),$P7930))),
        IF(
            $U$17="기타", AND($P7930&lt;&gt;"", $P7930&lt;&gt;"...", $P7930&lt;&gt;"입력오류", NOT(ISNUMBER(FIND($T$21:$T$34,$P7930)))),
            AND($P7930&lt;&gt;"", $P7930&lt;&gt;"...", $P7930&lt;&gt;"입력오류", $T$19=$P7930)
        )
    )
)</f>
        <v>0</v>
      </c>
    </row>
    <row r="7931" spans="9:17">
      <c r="I7931">
        <f t="shared" si="370"/>
        <v>7930</v>
      </c>
      <c r="J7931" t="e">
        <f t="shared" si="371"/>
        <v>#N/A</v>
      </c>
      <c r="K7931" t="e">
        <f t="shared" si="369"/>
        <v>#N/A</v>
      </c>
      <c r="L7931" t="b">
        <f>COUNTIF($N$2:N7931, N7931)=1</f>
        <v>0</v>
      </c>
      <c r="M7931" s="37">
        <f>IF( $Q7931, MAX($M$1:M7930)+1, 0)</f>
        <v>0</v>
      </c>
      <c r="N7931" t="e" cm="1">
        <f t="array" ref="N7931">INDEX($A$9:$F$1048576, $J7931, $K7931 )</f>
        <v>#N/A</v>
      </c>
      <c r="O7931" t="e" cm="1">
        <f t="array" ref="O7931">INDEX($B$9:$F$1048576, $J7931, $K7931 )</f>
        <v>#N/A</v>
      </c>
      <c r="P7931" t="str" cm="1">
        <f t="array" ref="P7931">IF( $L7931, TRIM(_xll.IMDP("IR", $G$5&amp;$N7931, $G$6)), "" )</f>
        <v/>
      </c>
      <c r="Q7931" t="b" cm="1">
        <f t="array" ref="Q7931">IF(
    $U$1=1, AND($P7931&lt;&gt;"", $P7931&lt;&gt;"...", $P7931&lt;&gt;"입력오류"),
    IF(
        $U$18=1, AND($P7931&lt;&gt;"", $P7931&lt;&gt;"...", $P7931&lt;&gt;"입력오류", ISNUMBER(FIND(INDEX($T$2:$T$7,$U$1),$P7931))),
        IF(
            $U$17="기타", AND($P7931&lt;&gt;"", $P7931&lt;&gt;"...", $P7931&lt;&gt;"입력오류", NOT(ISNUMBER(FIND($T$21:$T$34,$P7931)))),
            AND($P7931&lt;&gt;"", $P7931&lt;&gt;"...", $P7931&lt;&gt;"입력오류", $T$19=$P7931)
        )
    )
)</f>
        <v>0</v>
      </c>
    </row>
    <row r="7932" spans="9:17">
      <c r="I7932">
        <f t="shared" si="370"/>
        <v>7931</v>
      </c>
      <c r="J7932" t="e">
        <f t="shared" si="371"/>
        <v>#N/A</v>
      </c>
      <c r="K7932" t="e">
        <f t="shared" si="369"/>
        <v>#N/A</v>
      </c>
      <c r="L7932" t="b">
        <f>COUNTIF($N$2:N7932, N7932)=1</f>
        <v>0</v>
      </c>
      <c r="M7932" s="37">
        <f>IF( $Q7932, MAX($M$1:M7931)+1, 0)</f>
        <v>0</v>
      </c>
      <c r="N7932" t="e" cm="1">
        <f t="array" ref="N7932">INDEX($A$9:$F$1048576, $J7932, $K7932 )</f>
        <v>#N/A</v>
      </c>
      <c r="O7932" t="e" cm="1">
        <f t="array" ref="O7932">INDEX($B$9:$F$1048576, $J7932, $K7932 )</f>
        <v>#N/A</v>
      </c>
      <c r="P7932" t="str" cm="1">
        <f t="array" ref="P7932">IF( $L7932, TRIM(_xll.IMDP("IR", $G$5&amp;$N7932, $G$6)), "" )</f>
        <v/>
      </c>
      <c r="Q7932" t="b" cm="1">
        <f t="array" ref="Q7932">IF(
    $U$1=1, AND($P7932&lt;&gt;"", $P7932&lt;&gt;"...", $P7932&lt;&gt;"입력오류"),
    IF(
        $U$18=1, AND($P7932&lt;&gt;"", $P7932&lt;&gt;"...", $P7932&lt;&gt;"입력오류", ISNUMBER(FIND(INDEX($T$2:$T$7,$U$1),$P7932))),
        IF(
            $U$17="기타", AND($P7932&lt;&gt;"", $P7932&lt;&gt;"...", $P7932&lt;&gt;"입력오류", NOT(ISNUMBER(FIND($T$21:$T$34,$P7932)))),
            AND($P7932&lt;&gt;"", $P7932&lt;&gt;"...", $P7932&lt;&gt;"입력오류", $T$19=$P7932)
        )
    )
)</f>
        <v>0</v>
      </c>
    </row>
    <row r="7933" spans="9:17">
      <c r="I7933">
        <f t="shared" si="370"/>
        <v>7932</v>
      </c>
      <c r="J7933" t="e">
        <f t="shared" si="371"/>
        <v>#N/A</v>
      </c>
      <c r="K7933" t="e">
        <f t="shared" si="369"/>
        <v>#N/A</v>
      </c>
      <c r="L7933" t="b">
        <f>COUNTIF($N$2:N7933, N7933)=1</f>
        <v>0</v>
      </c>
      <c r="M7933" s="37">
        <f>IF( $Q7933, MAX($M$1:M7932)+1, 0)</f>
        <v>0</v>
      </c>
      <c r="N7933" t="e" cm="1">
        <f t="array" ref="N7933">INDEX($A$9:$F$1048576, $J7933, $K7933 )</f>
        <v>#N/A</v>
      </c>
      <c r="O7933" t="e" cm="1">
        <f t="array" ref="O7933">INDEX($B$9:$F$1048576, $J7933, $K7933 )</f>
        <v>#N/A</v>
      </c>
      <c r="P7933" t="str" cm="1">
        <f t="array" ref="P7933">IF( $L7933, TRIM(_xll.IMDP("IR", $G$5&amp;$N7933, $G$6)), "" )</f>
        <v/>
      </c>
      <c r="Q7933" t="b" cm="1">
        <f t="array" ref="Q7933">IF(
    $U$1=1, AND($P7933&lt;&gt;"", $P7933&lt;&gt;"...", $P7933&lt;&gt;"입력오류"),
    IF(
        $U$18=1, AND($P7933&lt;&gt;"", $P7933&lt;&gt;"...", $P7933&lt;&gt;"입력오류", ISNUMBER(FIND(INDEX($T$2:$T$7,$U$1),$P7933))),
        IF(
            $U$17="기타", AND($P7933&lt;&gt;"", $P7933&lt;&gt;"...", $P7933&lt;&gt;"입력오류", NOT(ISNUMBER(FIND($T$21:$T$34,$P7933)))),
            AND($P7933&lt;&gt;"", $P7933&lt;&gt;"...", $P7933&lt;&gt;"입력오류", $T$19=$P7933)
        )
    )
)</f>
        <v>0</v>
      </c>
    </row>
    <row r="7934" spans="9:17">
      <c r="I7934">
        <f t="shared" si="370"/>
        <v>7933</v>
      </c>
      <c r="J7934" t="e">
        <f t="shared" si="371"/>
        <v>#N/A</v>
      </c>
      <c r="K7934" t="e">
        <f t="shared" si="369"/>
        <v>#N/A</v>
      </c>
      <c r="L7934" t="b">
        <f>COUNTIF($N$2:N7934, N7934)=1</f>
        <v>0</v>
      </c>
      <c r="M7934" s="37">
        <f>IF( $Q7934, MAX($M$1:M7933)+1, 0)</f>
        <v>0</v>
      </c>
      <c r="N7934" t="e" cm="1">
        <f t="array" ref="N7934">INDEX($A$9:$F$1048576, $J7934, $K7934 )</f>
        <v>#N/A</v>
      </c>
      <c r="O7934" t="e" cm="1">
        <f t="array" ref="O7934">INDEX($B$9:$F$1048576, $J7934, $K7934 )</f>
        <v>#N/A</v>
      </c>
      <c r="P7934" t="str" cm="1">
        <f t="array" ref="P7934">IF( $L7934, TRIM(_xll.IMDP("IR", $G$5&amp;$N7934, $G$6)), "" )</f>
        <v/>
      </c>
      <c r="Q7934" t="b" cm="1">
        <f t="array" ref="Q7934">IF(
    $U$1=1, AND($P7934&lt;&gt;"", $P7934&lt;&gt;"...", $P7934&lt;&gt;"입력오류"),
    IF(
        $U$18=1, AND($P7934&lt;&gt;"", $P7934&lt;&gt;"...", $P7934&lt;&gt;"입력오류", ISNUMBER(FIND(INDEX($T$2:$T$7,$U$1),$P7934))),
        IF(
            $U$17="기타", AND($P7934&lt;&gt;"", $P7934&lt;&gt;"...", $P7934&lt;&gt;"입력오류", NOT(ISNUMBER(FIND($T$21:$T$34,$P7934)))),
            AND($P7934&lt;&gt;"", $P7934&lt;&gt;"...", $P7934&lt;&gt;"입력오류", $T$19=$P7934)
        )
    )
)</f>
        <v>0</v>
      </c>
    </row>
    <row r="7935" spans="9:17">
      <c r="I7935">
        <f t="shared" si="370"/>
        <v>7934</v>
      </c>
      <c r="J7935" t="e">
        <f t="shared" si="371"/>
        <v>#N/A</v>
      </c>
      <c r="K7935" t="e">
        <f t="shared" si="369"/>
        <v>#N/A</v>
      </c>
      <c r="L7935" t="b">
        <f>COUNTIF($N$2:N7935, N7935)=1</f>
        <v>0</v>
      </c>
      <c r="M7935" s="37">
        <f>IF( $Q7935, MAX($M$1:M7934)+1, 0)</f>
        <v>0</v>
      </c>
      <c r="N7935" t="e" cm="1">
        <f t="array" ref="N7935">INDEX($A$9:$F$1048576, $J7935, $K7935 )</f>
        <v>#N/A</v>
      </c>
      <c r="O7935" t="e" cm="1">
        <f t="array" ref="O7935">INDEX($B$9:$F$1048576, $J7935, $K7935 )</f>
        <v>#N/A</v>
      </c>
      <c r="P7935" t="str" cm="1">
        <f t="array" ref="P7935">IF( $L7935, TRIM(_xll.IMDP("IR", $G$5&amp;$N7935, $G$6)), "" )</f>
        <v/>
      </c>
      <c r="Q7935" t="b" cm="1">
        <f t="array" ref="Q7935">IF(
    $U$1=1, AND($P7935&lt;&gt;"", $P7935&lt;&gt;"...", $P7935&lt;&gt;"입력오류"),
    IF(
        $U$18=1, AND($P7935&lt;&gt;"", $P7935&lt;&gt;"...", $P7935&lt;&gt;"입력오류", ISNUMBER(FIND(INDEX($T$2:$T$7,$U$1),$P7935))),
        IF(
            $U$17="기타", AND($P7935&lt;&gt;"", $P7935&lt;&gt;"...", $P7935&lt;&gt;"입력오류", NOT(ISNUMBER(FIND($T$21:$T$34,$P7935)))),
            AND($P7935&lt;&gt;"", $P7935&lt;&gt;"...", $P7935&lt;&gt;"입력오류", $T$19=$P7935)
        )
    )
)</f>
        <v>0</v>
      </c>
    </row>
    <row r="7936" spans="9:17">
      <c r="I7936">
        <f t="shared" si="370"/>
        <v>7935</v>
      </c>
      <c r="J7936" t="e">
        <f t="shared" si="371"/>
        <v>#N/A</v>
      </c>
      <c r="K7936" t="e">
        <f t="shared" si="369"/>
        <v>#N/A</v>
      </c>
      <c r="L7936" t="b">
        <f>COUNTIF($N$2:N7936, N7936)=1</f>
        <v>0</v>
      </c>
      <c r="M7936" s="37">
        <f>IF( $Q7936, MAX($M$1:M7935)+1, 0)</f>
        <v>0</v>
      </c>
      <c r="N7936" t="e" cm="1">
        <f t="array" ref="N7936">INDEX($A$9:$F$1048576, $J7936, $K7936 )</f>
        <v>#N/A</v>
      </c>
      <c r="O7936" t="e" cm="1">
        <f t="array" ref="O7936">INDEX($B$9:$F$1048576, $J7936, $K7936 )</f>
        <v>#N/A</v>
      </c>
      <c r="P7936" t="str" cm="1">
        <f t="array" ref="P7936">IF( $L7936, TRIM(_xll.IMDP("IR", $G$5&amp;$N7936, $G$6)), "" )</f>
        <v/>
      </c>
      <c r="Q7936" t="b" cm="1">
        <f t="array" ref="Q7936">IF(
    $U$1=1, AND($P7936&lt;&gt;"", $P7936&lt;&gt;"...", $P7936&lt;&gt;"입력오류"),
    IF(
        $U$18=1, AND($P7936&lt;&gt;"", $P7936&lt;&gt;"...", $P7936&lt;&gt;"입력오류", ISNUMBER(FIND(INDEX($T$2:$T$7,$U$1),$P7936))),
        IF(
            $U$17="기타", AND($P7936&lt;&gt;"", $P7936&lt;&gt;"...", $P7936&lt;&gt;"입력오류", NOT(ISNUMBER(FIND($T$21:$T$34,$P7936)))),
            AND($P7936&lt;&gt;"", $P7936&lt;&gt;"...", $P7936&lt;&gt;"입력오류", $T$19=$P7936)
        )
    )
)</f>
        <v>0</v>
      </c>
    </row>
    <row r="7937" spans="9:17">
      <c r="I7937">
        <f t="shared" si="370"/>
        <v>7936</v>
      </c>
      <c r="J7937" t="e">
        <f t="shared" si="371"/>
        <v>#N/A</v>
      </c>
      <c r="K7937" t="e">
        <f t="shared" si="369"/>
        <v>#N/A</v>
      </c>
      <c r="L7937" t="b">
        <f>COUNTIF($N$2:N7937, N7937)=1</f>
        <v>0</v>
      </c>
      <c r="M7937" s="37">
        <f>IF( $Q7937, MAX($M$1:M7936)+1, 0)</f>
        <v>0</v>
      </c>
      <c r="N7937" t="e" cm="1">
        <f t="array" ref="N7937">INDEX($A$9:$F$1048576, $J7937, $K7937 )</f>
        <v>#N/A</v>
      </c>
      <c r="O7937" t="e" cm="1">
        <f t="array" ref="O7937">INDEX($B$9:$F$1048576, $J7937, $K7937 )</f>
        <v>#N/A</v>
      </c>
      <c r="P7937" t="str" cm="1">
        <f t="array" ref="P7937">IF( $L7937, TRIM(_xll.IMDP("IR", $G$5&amp;$N7937, $G$6)), "" )</f>
        <v/>
      </c>
      <c r="Q7937" t="b" cm="1">
        <f t="array" ref="Q7937">IF(
    $U$1=1, AND($P7937&lt;&gt;"", $P7937&lt;&gt;"...", $P7937&lt;&gt;"입력오류"),
    IF(
        $U$18=1, AND($P7937&lt;&gt;"", $P7937&lt;&gt;"...", $P7937&lt;&gt;"입력오류", ISNUMBER(FIND(INDEX($T$2:$T$7,$U$1),$P7937))),
        IF(
            $U$17="기타", AND($P7937&lt;&gt;"", $P7937&lt;&gt;"...", $P7937&lt;&gt;"입력오류", NOT(ISNUMBER(FIND($T$21:$T$34,$P7937)))),
            AND($P7937&lt;&gt;"", $P7937&lt;&gt;"...", $P7937&lt;&gt;"입력오류", $T$19=$P7937)
        )
    )
)</f>
        <v>0</v>
      </c>
    </row>
    <row r="7938" spans="9:17">
      <c r="I7938">
        <f t="shared" si="370"/>
        <v>7937</v>
      </c>
      <c r="J7938" t="e">
        <f t="shared" si="371"/>
        <v>#N/A</v>
      </c>
      <c r="K7938" t="e">
        <f t="shared" ref="K7938:K8001" si="372">IF( $I7938&gt;$G$4, NA(), IF($I7938&gt;$G$3, 5, IF($I7938&gt;$G$2, 3, 1 ) ) )</f>
        <v>#N/A</v>
      </c>
      <c r="L7938" t="b">
        <f>COUNTIF($N$2:N7938, N7938)=1</f>
        <v>0</v>
      </c>
      <c r="M7938" s="37">
        <f>IF( $Q7938, MAX($M$1:M7937)+1, 0)</f>
        <v>0</v>
      </c>
      <c r="N7938" t="e" cm="1">
        <f t="array" ref="N7938">INDEX($A$9:$F$1048576, $J7938, $K7938 )</f>
        <v>#N/A</v>
      </c>
      <c r="O7938" t="e" cm="1">
        <f t="array" ref="O7938">INDEX($B$9:$F$1048576, $J7938, $K7938 )</f>
        <v>#N/A</v>
      </c>
      <c r="P7938" t="str" cm="1">
        <f t="array" ref="P7938">IF( $L7938, TRIM(_xll.IMDP("IR", $G$5&amp;$N7938, $G$6)), "" )</f>
        <v/>
      </c>
      <c r="Q7938" t="b" cm="1">
        <f t="array" ref="Q7938">IF(
    $U$1=1, AND($P7938&lt;&gt;"", $P7938&lt;&gt;"...", $P7938&lt;&gt;"입력오류"),
    IF(
        $U$18=1, AND($P7938&lt;&gt;"", $P7938&lt;&gt;"...", $P7938&lt;&gt;"입력오류", ISNUMBER(FIND(INDEX($T$2:$T$7,$U$1),$P7938))),
        IF(
            $U$17="기타", AND($P7938&lt;&gt;"", $P7938&lt;&gt;"...", $P7938&lt;&gt;"입력오류", NOT(ISNUMBER(FIND($T$21:$T$34,$P7938)))),
            AND($P7938&lt;&gt;"", $P7938&lt;&gt;"...", $P7938&lt;&gt;"입력오류", $T$19=$P7938)
        )
    )
)</f>
        <v>0</v>
      </c>
    </row>
    <row r="7939" spans="9:17">
      <c r="I7939">
        <f t="shared" ref="I7939:I8002" si="373">ROW()-1</f>
        <v>7938</v>
      </c>
      <c r="J7939" t="e">
        <f t="shared" ref="J7939:J8002" si="374">IF( $I7939&gt;$G$4, NA(), IF($I7939&gt;$G$3, $I7939-$G$3, IF($I7939&gt;$G$2, $I7939-$G$2, $I7939 ) ) )</f>
        <v>#N/A</v>
      </c>
      <c r="K7939" t="e">
        <f t="shared" si="372"/>
        <v>#N/A</v>
      </c>
      <c r="L7939" t="b">
        <f>COUNTIF($N$2:N7939, N7939)=1</f>
        <v>0</v>
      </c>
      <c r="M7939" s="37">
        <f>IF( $Q7939, MAX($M$1:M7938)+1, 0)</f>
        <v>0</v>
      </c>
      <c r="N7939" t="e" cm="1">
        <f t="array" ref="N7939">INDEX($A$9:$F$1048576, $J7939, $K7939 )</f>
        <v>#N/A</v>
      </c>
      <c r="O7939" t="e" cm="1">
        <f t="array" ref="O7939">INDEX($B$9:$F$1048576, $J7939, $K7939 )</f>
        <v>#N/A</v>
      </c>
      <c r="P7939" t="str" cm="1">
        <f t="array" ref="P7939">IF( $L7939, TRIM(_xll.IMDP("IR", $G$5&amp;$N7939, $G$6)), "" )</f>
        <v/>
      </c>
      <c r="Q7939" t="b" cm="1">
        <f t="array" ref="Q7939">IF(
    $U$1=1, AND($P7939&lt;&gt;"", $P7939&lt;&gt;"...", $P7939&lt;&gt;"입력오류"),
    IF(
        $U$18=1, AND($P7939&lt;&gt;"", $P7939&lt;&gt;"...", $P7939&lt;&gt;"입력오류", ISNUMBER(FIND(INDEX($T$2:$T$7,$U$1),$P7939))),
        IF(
            $U$17="기타", AND($P7939&lt;&gt;"", $P7939&lt;&gt;"...", $P7939&lt;&gt;"입력오류", NOT(ISNUMBER(FIND($T$21:$T$34,$P7939)))),
            AND($P7939&lt;&gt;"", $P7939&lt;&gt;"...", $P7939&lt;&gt;"입력오류", $T$19=$P7939)
        )
    )
)</f>
        <v>0</v>
      </c>
    </row>
    <row r="7940" spans="9:17">
      <c r="I7940">
        <f t="shared" si="373"/>
        <v>7939</v>
      </c>
      <c r="J7940" t="e">
        <f t="shared" si="374"/>
        <v>#N/A</v>
      </c>
      <c r="K7940" t="e">
        <f t="shared" si="372"/>
        <v>#N/A</v>
      </c>
      <c r="L7940" t="b">
        <f>COUNTIF($N$2:N7940, N7940)=1</f>
        <v>0</v>
      </c>
      <c r="M7940" s="37">
        <f>IF( $Q7940, MAX($M$1:M7939)+1, 0)</f>
        <v>0</v>
      </c>
      <c r="N7940" t="e" cm="1">
        <f t="array" ref="N7940">INDEX($A$9:$F$1048576, $J7940, $K7940 )</f>
        <v>#N/A</v>
      </c>
      <c r="O7940" t="e" cm="1">
        <f t="array" ref="O7940">INDEX($B$9:$F$1048576, $J7940, $K7940 )</f>
        <v>#N/A</v>
      </c>
      <c r="P7940" t="str" cm="1">
        <f t="array" ref="P7940">IF( $L7940, TRIM(_xll.IMDP("IR", $G$5&amp;$N7940, $G$6)), "" )</f>
        <v/>
      </c>
      <c r="Q7940" t="b" cm="1">
        <f t="array" ref="Q7940">IF(
    $U$1=1, AND($P7940&lt;&gt;"", $P7940&lt;&gt;"...", $P7940&lt;&gt;"입력오류"),
    IF(
        $U$18=1, AND($P7940&lt;&gt;"", $P7940&lt;&gt;"...", $P7940&lt;&gt;"입력오류", ISNUMBER(FIND(INDEX($T$2:$T$7,$U$1),$P7940))),
        IF(
            $U$17="기타", AND($P7940&lt;&gt;"", $P7940&lt;&gt;"...", $P7940&lt;&gt;"입력오류", NOT(ISNUMBER(FIND($T$21:$T$34,$P7940)))),
            AND($P7940&lt;&gt;"", $P7940&lt;&gt;"...", $P7940&lt;&gt;"입력오류", $T$19=$P7940)
        )
    )
)</f>
        <v>0</v>
      </c>
    </row>
    <row r="7941" spans="9:17">
      <c r="I7941">
        <f t="shared" si="373"/>
        <v>7940</v>
      </c>
      <c r="J7941" t="e">
        <f t="shared" si="374"/>
        <v>#N/A</v>
      </c>
      <c r="K7941" t="e">
        <f t="shared" si="372"/>
        <v>#N/A</v>
      </c>
      <c r="L7941" t="b">
        <f>COUNTIF($N$2:N7941, N7941)=1</f>
        <v>0</v>
      </c>
      <c r="M7941" s="37">
        <f>IF( $Q7941, MAX($M$1:M7940)+1, 0)</f>
        <v>0</v>
      </c>
      <c r="N7941" t="e" cm="1">
        <f t="array" ref="N7941">INDEX($A$9:$F$1048576, $J7941, $K7941 )</f>
        <v>#N/A</v>
      </c>
      <c r="O7941" t="e" cm="1">
        <f t="array" ref="O7941">INDEX($B$9:$F$1048576, $J7941, $K7941 )</f>
        <v>#N/A</v>
      </c>
      <c r="P7941" t="str" cm="1">
        <f t="array" ref="P7941">IF( $L7941, TRIM(_xll.IMDP("IR", $G$5&amp;$N7941, $G$6)), "" )</f>
        <v/>
      </c>
      <c r="Q7941" t="b" cm="1">
        <f t="array" ref="Q7941">IF(
    $U$1=1, AND($P7941&lt;&gt;"", $P7941&lt;&gt;"...", $P7941&lt;&gt;"입력오류"),
    IF(
        $U$18=1, AND($P7941&lt;&gt;"", $P7941&lt;&gt;"...", $P7941&lt;&gt;"입력오류", ISNUMBER(FIND(INDEX($T$2:$T$7,$U$1),$P7941))),
        IF(
            $U$17="기타", AND($P7941&lt;&gt;"", $P7941&lt;&gt;"...", $P7941&lt;&gt;"입력오류", NOT(ISNUMBER(FIND($T$21:$T$34,$P7941)))),
            AND($P7941&lt;&gt;"", $P7941&lt;&gt;"...", $P7941&lt;&gt;"입력오류", $T$19=$P7941)
        )
    )
)</f>
        <v>0</v>
      </c>
    </row>
    <row r="7942" spans="9:17">
      <c r="I7942">
        <f t="shared" si="373"/>
        <v>7941</v>
      </c>
      <c r="J7942" t="e">
        <f t="shared" si="374"/>
        <v>#N/A</v>
      </c>
      <c r="K7942" t="e">
        <f t="shared" si="372"/>
        <v>#N/A</v>
      </c>
      <c r="L7942" t="b">
        <f>COUNTIF($N$2:N7942, N7942)=1</f>
        <v>0</v>
      </c>
      <c r="M7942" s="37">
        <f>IF( $Q7942, MAX($M$1:M7941)+1, 0)</f>
        <v>0</v>
      </c>
      <c r="N7942" t="e" cm="1">
        <f t="array" ref="N7942">INDEX($A$9:$F$1048576, $J7942, $K7942 )</f>
        <v>#N/A</v>
      </c>
      <c r="O7942" t="e" cm="1">
        <f t="array" ref="O7942">INDEX($B$9:$F$1048576, $J7942, $K7942 )</f>
        <v>#N/A</v>
      </c>
      <c r="P7942" t="str" cm="1">
        <f t="array" ref="P7942">IF( $L7942, TRIM(_xll.IMDP("IR", $G$5&amp;$N7942, $G$6)), "" )</f>
        <v/>
      </c>
      <c r="Q7942" t="b" cm="1">
        <f t="array" ref="Q7942">IF(
    $U$1=1, AND($P7942&lt;&gt;"", $P7942&lt;&gt;"...", $P7942&lt;&gt;"입력오류"),
    IF(
        $U$18=1, AND($P7942&lt;&gt;"", $P7942&lt;&gt;"...", $P7942&lt;&gt;"입력오류", ISNUMBER(FIND(INDEX($T$2:$T$7,$U$1),$P7942))),
        IF(
            $U$17="기타", AND($P7942&lt;&gt;"", $P7942&lt;&gt;"...", $P7942&lt;&gt;"입력오류", NOT(ISNUMBER(FIND($T$21:$T$34,$P7942)))),
            AND($P7942&lt;&gt;"", $P7942&lt;&gt;"...", $P7942&lt;&gt;"입력오류", $T$19=$P7942)
        )
    )
)</f>
        <v>0</v>
      </c>
    </row>
    <row r="7943" spans="9:17">
      <c r="I7943">
        <f t="shared" si="373"/>
        <v>7942</v>
      </c>
      <c r="J7943" t="e">
        <f t="shared" si="374"/>
        <v>#N/A</v>
      </c>
      <c r="K7943" t="e">
        <f t="shared" si="372"/>
        <v>#N/A</v>
      </c>
      <c r="L7943" t="b">
        <f>COUNTIF($N$2:N7943, N7943)=1</f>
        <v>0</v>
      </c>
      <c r="M7943" s="37">
        <f>IF( $Q7943, MAX($M$1:M7942)+1, 0)</f>
        <v>0</v>
      </c>
      <c r="N7943" t="e" cm="1">
        <f t="array" ref="N7943">INDEX($A$9:$F$1048576, $J7943, $K7943 )</f>
        <v>#N/A</v>
      </c>
      <c r="O7943" t="e" cm="1">
        <f t="array" ref="O7943">INDEX($B$9:$F$1048576, $J7943, $K7943 )</f>
        <v>#N/A</v>
      </c>
      <c r="P7943" t="str" cm="1">
        <f t="array" ref="P7943">IF( $L7943, TRIM(_xll.IMDP("IR", $G$5&amp;$N7943, $G$6)), "" )</f>
        <v/>
      </c>
      <c r="Q7943" t="b" cm="1">
        <f t="array" ref="Q7943">IF(
    $U$1=1, AND($P7943&lt;&gt;"", $P7943&lt;&gt;"...", $P7943&lt;&gt;"입력오류"),
    IF(
        $U$18=1, AND($P7943&lt;&gt;"", $P7943&lt;&gt;"...", $P7943&lt;&gt;"입력오류", ISNUMBER(FIND(INDEX($T$2:$T$7,$U$1),$P7943))),
        IF(
            $U$17="기타", AND($P7943&lt;&gt;"", $P7943&lt;&gt;"...", $P7943&lt;&gt;"입력오류", NOT(ISNUMBER(FIND($T$21:$T$34,$P7943)))),
            AND($P7943&lt;&gt;"", $P7943&lt;&gt;"...", $P7943&lt;&gt;"입력오류", $T$19=$P7943)
        )
    )
)</f>
        <v>0</v>
      </c>
    </row>
    <row r="7944" spans="9:17">
      <c r="I7944">
        <f t="shared" si="373"/>
        <v>7943</v>
      </c>
      <c r="J7944" t="e">
        <f t="shared" si="374"/>
        <v>#N/A</v>
      </c>
      <c r="K7944" t="e">
        <f t="shared" si="372"/>
        <v>#N/A</v>
      </c>
      <c r="L7944" t="b">
        <f>COUNTIF($N$2:N7944, N7944)=1</f>
        <v>0</v>
      </c>
      <c r="M7944" s="37">
        <f>IF( $Q7944, MAX($M$1:M7943)+1, 0)</f>
        <v>0</v>
      </c>
      <c r="N7944" t="e" cm="1">
        <f t="array" ref="N7944">INDEX($A$9:$F$1048576, $J7944, $K7944 )</f>
        <v>#N/A</v>
      </c>
      <c r="O7944" t="e" cm="1">
        <f t="array" ref="O7944">INDEX($B$9:$F$1048576, $J7944, $K7944 )</f>
        <v>#N/A</v>
      </c>
      <c r="P7944" t="str" cm="1">
        <f t="array" ref="P7944">IF( $L7944, TRIM(_xll.IMDP("IR", $G$5&amp;$N7944, $G$6)), "" )</f>
        <v/>
      </c>
      <c r="Q7944" t="b" cm="1">
        <f t="array" ref="Q7944">IF(
    $U$1=1, AND($P7944&lt;&gt;"", $P7944&lt;&gt;"...", $P7944&lt;&gt;"입력오류"),
    IF(
        $U$18=1, AND($P7944&lt;&gt;"", $P7944&lt;&gt;"...", $P7944&lt;&gt;"입력오류", ISNUMBER(FIND(INDEX($T$2:$T$7,$U$1),$P7944))),
        IF(
            $U$17="기타", AND($P7944&lt;&gt;"", $P7944&lt;&gt;"...", $P7944&lt;&gt;"입력오류", NOT(ISNUMBER(FIND($T$21:$T$34,$P7944)))),
            AND($P7944&lt;&gt;"", $P7944&lt;&gt;"...", $P7944&lt;&gt;"입력오류", $T$19=$P7944)
        )
    )
)</f>
        <v>0</v>
      </c>
    </row>
    <row r="7945" spans="9:17">
      <c r="I7945">
        <f t="shared" si="373"/>
        <v>7944</v>
      </c>
      <c r="J7945" t="e">
        <f t="shared" si="374"/>
        <v>#N/A</v>
      </c>
      <c r="K7945" t="e">
        <f t="shared" si="372"/>
        <v>#N/A</v>
      </c>
      <c r="L7945" t="b">
        <f>COUNTIF($N$2:N7945, N7945)=1</f>
        <v>0</v>
      </c>
      <c r="M7945" s="37">
        <f>IF( $Q7945, MAX($M$1:M7944)+1, 0)</f>
        <v>0</v>
      </c>
      <c r="N7945" t="e" cm="1">
        <f t="array" ref="N7945">INDEX($A$9:$F$1048576, $J7945, $K7945 )</f>
        <v>#N/A</v>
      </c>
      <c r="O7945" t="e" cm="1">
        <f t="array" ref="O7945">INDEX($B$9:$F$1048576, $J7945, $K7945 )</f>
        <v>#N/A</v>
      </c>
      <c r="P7945" t="str" cm="1">
        <f t="array" ref="P7945">IF( $L7945, TRIM(_xll.IMDP("IR", $G$5&amp;$N7945, $G$6)), "" )</f>
        <v/>
      </c>
      <c r="Q7945" t="b" cm="1">
        <f t="array" ref="Q7945">IF(
    $U$1=1, AND($P7945&lt;&gt;"", $P7945&lt;&gt;"...", $P7945&lt;&gt;"입력오류"),
    IF(
        $U$18=1, AND($P7945&lt;&gt;"", $P7945&lt;&gt;"...", $P7945&lt;&gt;"입력오류", ISNUMBER(FIND(INDEX($T$2:$T$7,$U$1),$P7945))),
        IF(
            $U$17="기타", AND($P7945&lt;&gt;"", $P7945&lt;&gt;"...", $P7945&lt;&gt;"입력오류", NOT(ISNUMBER(FIND($T$21:$T$34,$P7945)))),
            AND($P7945&lt;&gt;"", $P7945&lt;&gt;"...", $P7945&lt;&gt;"입력오류", $T$19=$P7945)
        )
    )
)</f>
        <v>0</v>
      </c>
    </row>
    <row r="7946" spans="9:17">
      <c r="I7946">
        <f t="shared" si="373"/>
        <v>7945</v>
      </c>
      <c r="J7946" t="e">
        <f t="shared" si="374"/>
        <v>#N/A</v>
      </c>
      <c r="K7946" t="e">
        <f t="shared" si="372"/>
        <v>#N/A</v>
      </c>
      <c r="L7946" t="b">
        <f>COUNTIF($N$2:N7946, N7946)=1</f>
        <v>0</v>
      </c>
      <c r="M7946" s="37">
        <f>IF( $Q7946, MAX($M$1:M7945)+1, 0)</f>
        <v>0</v>
      </c>
      <c r="N7946" t="e" cm="1">
        <f t="array" ref="N7946">INDEX($A$9:$F$1048576, $J7946, $K7946 )</f>
        <v>#N/A</v>
      </c>
      <c r="O7946" t="e" cm="1">
        <f t="array" ref="O7946">INDEX($B$9:$F$1048576, $J7946, $K7946 )</f>
        <v>#N/A</v>
      </c>
      <c r="P7946" t="str" cm="1">
        <f t="array" ref="P7946">IF( $L7946, TRIM(_xll.IMDP("IR", $G$5&amp;$N7946, $G$6)), "" )</f>
        <v/>
      </c>
      <c r="Q7946" t="b" cm="1">
        <f t="array" ref="Q7946">IF(
    $U$1=1, AND($P7946&lt;&gt;"", $P7946&lt;&gt;"...", $P7946&lt;&gt;"입력오류"),
    IF(
        $U$18=1, AND($P7946&lt;&gt;"", $P7946&lt;&gt;"...", $P7946&lt;&gt;"입력오류", ISNUMBER(FIND(INDEX($T$2:$T$7,$U$1),$P7946))),
        IF(
            $U$17="기타", AND($P7946&lt;&gt;"", $P7946&lt;&gt;"...", $P7946&lt;&gt;"입력오류", NOT(ISNUMBER(FIND($T$21:$T$34,$P7946)))),
            AND($P7946&lt;&gt;"", $P7946&lt;&gt;"...", $P7946&lt;&gt;"입력오류", $T$19=$P7946)
        )
    )
)</f>
        <v>0</v>
      </c>
    </row>
    <row r="7947" spans="9:17">
      <c r="I7947">
        <f t="shared" si="373"/>
        <v>7946</v>
      </c>
      <c r="J7947" t="e">
        <f t="shared" si="374"/>
        <v>#N/A</v>
      </c>
      <c r="K7947" t="e">
        <f t="shared" si="372"/>
        <v>#N/A</v>
      </c>
      <c r="L7947" t="b">
        <f>COUNTIF($N$2:N7947, N7947)=1</f>
        <v>0</v>
      </c>
      <c r="M7947" s="37">
        <f>IF( $Q7947, MAX($M$1:M7946)+1, 0)</f>
        <v>0</v>
      </c>
      <c r="N7947" t="e" cm="1">
        <f t="array" ref="N7947">INDEX($A$9:$F$1048576, $J7947, $K7947 )</f>
        <v>#N/A</v>
      </c>
      <c r="O7947" t="e" cm="1">
        <f t="array" ref="O7947">INDEX($B$9:$F$1048576, $J7947, $K7947 )</f>
        <v>#N/A</v>
      </c>
      <c r="P7947" t="str" cm="1">
        <f t="array" ref="P7947">IF( $L7947, TRIM(_xll.IMDP("IR", $G$5&amp;$N7947, $G$6)), "" )</f>
        <v/>
      </c>
      <c r="Q7947" t="b" cm="1">
        <f t="array" ref="Q7947">IF(
    $U$1=1, AND($P7947&lt;&gt;"", $P7947&lt;&gt;"...", $P7947&lt;&gt;"입력오류"),
    IF(
        $U$18=1, AND($P7947&lt;&gt;"", $P7947&lt;&gt;"...", $P7947&lt;&gt;"입력오류", ISNUMBER(FIND(INDEX($T$2:$T$7,$U$1),$P7947))),
        IF(
            $U$17="기타", AND($P7947&lt;&gt;"", $P7947&lt;&gt;"...", $P7947&lt;&gt;"입력오류", NOT(ISNUMBER(FIND($T$21:$T$34,$P7947)))),
            AND($P7947&lt;&gt;"", $P7947&lt;&gt;"...", $P7947&lt;&gt;"입력오류", $T$19=$P7947)
        )
    )
)</f>
        <v>0</v>
      </c>
    </row>
    <row r="7948" spans="9:17">
      <c r="I7948">
        <f t="shared" si="373"/>
        <v>7947</v>
      </c>
      <c r="J7948" t="e">
        <f t="shared" si="374"/>
        <v>#N/A</v>
      </c>
      <c r="K7948" t="e">
        <f t="shared" si="372"/>
        <v>#N/A</v>
      </c>
      <c r="L7948" t="b">
        <f>COUNTIF($N$2:N7948, N7948)=1</f>
        <v>0</v>
      </c>
      <c r="M7948" s="37">
        <f>IF( $Q7948, MAX($M$1:M7947)+1, 0)</f>
        <v>0</v>
      </c>
      <c r="N7948" t="e" cm="1">
        <f t="array" ref="N7948">INDEX($A$9:$F$1048576, $J7948, $K7948 )</f>
        <v>#N/A</v>
      </c>
      <c r="O7948" t="e" cm="1">
        <f t="array" ref="O7948">INDEX($B$9:$F$1048576, $J7948, $K7948 )</f>
        <v>#N/A</v>
      </c>
      <c r="P7948" t="str" cm="1">
        <f t="array" ref="P7948">IF( $L7948, TRIM(_xll.IMDP("IR", $G$5&amp;$N7948, $G$6)), "" )</f>
        <v/>
      </c>
      <c r="Q7948" t="b" cm="1">
        <f t="array" ref="Q7948">IF(
    $U$1=1, AND($P7948&lt;&gt;"", $P7948&lt;&gt;"...", $P7948&lt;&gt;"입력오류"),
    IF(
        $U$18=1, AND($P7948&lt;&gt;"", $P7948&lt;&gt;"...", $P7948&lt;&gt;"입력오류", ISNUMBER(FIND(INDEX($T$2:$T$7,$U$1),$P7948))),
        IF(
            $U$17="기타", AND($P7948&lt;&gt;"", $P7948&lt;&gt;"...", $P7948&lt;&gt;"입력오류", NOT(ISNUMBER(FIND($T$21:$T$34,$P7948)))),
            AND($P7948&lt;&gt;"", $P7948&lt;&gt;"...", $P7948&lt;&gt;"입력오류", $T$19=$P7948)
        )
    )
)</f>
        <v>0</v>
      </c>
    </row>
    <row r="7949" spans="9:17">
      <c r="I7949">
        <f t="shared" si="373"/>
        <v>7948</v>
      </c>
      <c r="J7949" t="e">
        <f t="shared" si="374"/>
        <v>#N/A</v>
      </c>
      <c r="K7949" t="e">
        <f t="shared" si="372"/>
        <v>#N/A</v>
      </c>
      <c r="L7949" t="b">
        <f>COUNTIF($N$2:N7949, N7949)=1</f>
        <v>0</v>
      </c>
      <c r="M7949" s="37">
        <f>IF( $Q7949, MAX($M$1:M7948)+1, 0)</f>
        <v>0</v>
      </c>
      <c r="N7949" t="e" cm="1">
        <f t="array" ref="N7949">INDEX($A$9:$F$1048576, $J7949, $K7949 )</f>
        <v>#N/A</v>
      </c>
      <c r="O7949" t="e" cm="1">
        <f t="array" ref="O7949">INDEX($B$9:$F$1048576, $J7949, $K7949 )</f>
        <v>#N/A</v>
      </c>
      <c r="P7949" t="str" cm="1">
        <f t="array" ref="P7949">IF( $L7949, TRIM(_xll.IMDP("IR", $G$5&amp;$N7949, $G$6)), "" )</f>
        <v/>
      </c>
      <c r="Q7949" t="b" cm="1">
        <f t="array" ref="Q7949">IF(
    $U$1=1, AND($P7949&lt;&gt;"", $P7949&lt;&gt;"...", $P7949&lt;&gt;"입력오류"),
    IF(
        $U$18=1, AND($P7949&lt;&gt;"", $P7949&lt;&gt;"...", $P7949&lt;&gt;"입력오류", ISNUMBER(FIND(INDEX($T$2:$T$7,$U$1),$P7949))),
        IF(
            $U$17="기타", AND($P7949&lt;&gt;"", $P7949&lt;&gt;"...", $P7949&lt;&gt;"입력오류", NOT(ISNUMBER(FIND($T$21:$T$34,$P7949)))),
            AND($P7949&lt;&gt;"", $P7949&lt;&gt;"...", $P7949&lt;&gt;"입력오류", $T$19=$P7949)
        )
    )
)</f>
        <v>0</v>
      </c>
    </row>
    <row r="7950" spans="9:17">
      <c r="I7950">
        <f t="shared" si="373"/>
        <v>7949</v>
      </c>
      <c r="J7950" t="e">
        <f t="shared" si="374"/>
        <v>#N/A</v>
      </c>
      <c r="K7950" t="e">
        <f t="shared" si="372"/>
        <v>#N/A</v>
      </c>
      <c r="L7950" t="b">
        <f>COUNTIF($N$2:N7950, N7950)=1</f>
        <v>0</v>
      </c>
      <c r="M7950" s="37">
        <f>IF( $Q7950, MAX($M$1:M7949)+1, 0)</f>
        <v>0</v>
      </c>
      <c r="N7950" t="e" cm="1">
        <f t="array" ref="N7950">INDEX($A$9:$F$1048576, $J7950, $K7950 )</f>
        <v>#N/A</v>
      </c>
      <c r="O7950" t="e" cm="1">
        <f t="array" ref="O7950">INDEX($B$9:$F$1048576, $J7950, $K7950 )</f>
        <v>#N/A</v>
      </c>
      <c r="P7950" t="str" cm="1">
        <f t="array" ref="P7950">IF( $L7950, TRIM(_xll.IMDP("IR", $G$5&amp;$N7950, $G$6)), "" )</f>
        <v/>
      </c>
      <c r="Q7950" t="b" cm="1">
        <f t="array" ref="Q7950">IF(
    $U$1=1, AND($P7950&lt;&gt;"", $P7950&lt;&gt;"...", $P7950&lt;&gt;"입력오류"),
    IF(
        $U$18=1, AND($P7950&lt;&gt;"", $P7950&lt;&gt;"...", $P7950&lt;&gt;"입력오류", ISNUMBER(FIND(INDEX($T$2:$T$7,$U$1),$P7950))),
        IF(
            $U$17="기타", AND($P7950&lt;&gt;"", $P7950&lt;&gt;"...", $P7950&lt;&gt;"입력오류", NOT(ISNUMBER(FIND($T$21:$T$34,$P7950)))),
            AND($P7950&lt;&gt;"", $P7950&lt;&gt;"...", $P7950&lt;&gt;"입력오류", $T$19=$P7950)
        )
    )
)</f>
        <v>0</v>
      </c>
    </row>
    <row r="7951" spans="9:17">
      <c r="I7951">
        <f t="shared" si="373"/>
        <v>7950</v>
      </c>
      <c r="J7951" t="e">
        <f t="shared" si="374"/>
        <v>#N/A</v>
      </c>
      <c r="K7951" t="e">
        <f t="shared" si="372"/>
        <v>#N/A</v>
      </c>
      <c r="L7951" t="b">
        <f>COUNTIF($N$2:N7951, N7951)=1</f>
        <v>0</v>
      </c>
      <c r="M7951" s="37">
        <f>IF( $Q7951, MAX($M$1:M7950)+1, 0)</f>
        <v>0</v>
      </c>
      <c r="N7951" t="e" cm="1">
        <f t="array" ref="N7951">INDEX($A$9:$F$1048576, $J7951, $K7951 )</f>
        <v>#N/A</v>
      </c>
      <c r="O7951" t="e" cm="1">
        <f t="array" ref="O7951">INDEX($B$9:$F$1048576, $J7951, $K7951 )</f>
        <v>#N/A</v>
      </c>
      <c r="P7951" t="str" cm="1">
        <f t="array" ref="P7951">IF( $L7951, TRIM(_xll.IMDP("IR", $G$5&amp;$N7951, $G$6)), "" )</f>
        <v/>
      </c>
      <c r="Q7951" t="b" cm="1">
        <f t="array" ref="Q7951">IF(
    $U$1=1, AND($P7951&lt;&gt;"", $P7951&lt;&gt;"...", $P7951&lt;&gt;"입력오류"),
    IF(
        $U$18=1, AND($P7951&lt;&gt;"", $P7951&lt;&gt;"...", $P7951&lt;&gt;"입력오류", ISNUMBER(FIND(INDEX($T$2:$T$7,$U$1),$P7951))),
        IF(
            $U$17="기타", AND($P7951&lt;&gt;"", $P7951&lt;&gt;"...", $P7951&lt;&gt;"입력오류", NOT(ISNUMBER(FIND($T$21:$T$34,$P7951)))),
            AND($P7951&lt;&gt;"", $P7951&lt;&gt;"...", $P7951&lt;&gt;"입력오류", $T$19=$P7951)
        )
    )
)</f>
        <v>0</v>
      </c>
    </row>
    <row r="7952" spans="9:17">
      <c r="I7952">
        <f t="shared" si="373"/>
        <v>7951</v>
      </c>
      <c r="J7952" t="e">
        <f t="shared" si="374"/>
        <v>#N/A</v>
      </c>
      <c r="K7952" t="e">
        <f t="shared" si="372"/>
        <v>#N/A</v>
      </c>
      <c r="L7952" t="b">
        <f>COUNTIF($N$2:N7952, N7952)=1</f>
        <v>0</v>
      </c>
      <c r="M7952" s="37">
        <f>IF( $Q7952, MAX($M$1:M7951)+1, 0)</f>
        <v>0</v>
      </c>
      <c r="N7952" t="e" cm="1">
        <f t="array" ref="N7952">INDEX($A$9:$F$1048576, $J7952, $K7952 )</f>
        <v>#N/A</v>
      </c>
      <c r="O7952" t="e" cm="1">
        <f t="array" ref="O7952">INDEX($B$9:$F$1048576, $J7952, $K7952 )</f>
        <v>#N/A</v>
      </c>
      <c r="P7952" t="str" cm="1">
        <f t="array" ref="P7952">IF( $L7952, TRIM(_xll.IMDP("IR", $G$5&amp;$N7952, $G$6)), "" )</f>
        <v/>
      </c>
      <c r="Q7952" t="b" cm="1">
        <f t="array" ref="Q7952">IF(
    $U$1=1, AND($P7952&lt;&gt;"", $P7952&lt;&gt;"...", $P7952&lt;&gt;"입력오류"),
    IF(
        $U$18=1, AND($P7952&lt;&gt;"", $P7952&lt;&gt;"...", $P7952&lt;&gt;"입력오류", ISNUMBER(FIND(INDEX($T$2:$T$7,$U$1),$P7952))),
        IF(
            $U$17="기타", AND($P7952&lt;&gt;"", $P7952&lt;&gt;"...", $P7952&lt;&gt;"입력오류", NOT(ISNUMBER(FIND($T$21:$T$34,$P7952)))),
            AND($P7952&lt;&gt;"", $P7952&lt;&gt;"...", $P7952&lt;&gt;"입력오류", $T$19=$P7952)
        )
    )
)</f>
        <v>0</v>
      </c>
    </row>
    <row r="7953" spans="9:17">
      <c r="I7953">
        <f t="shared" si="373"/>
        <v>7952</v>
      </c>
      <c r="J7953" t="e">
        <f t="shared" si="374"/>
        <v>#N/A</v>
      </c>
      <c r="K7953" t="e">
        <f t="shared" si="372"/>
        <v>#N/A</v>
      </c>
      <c r="L7953" t="b">
        <f>COUNTIF($N$2:N7953, N7953)=1</f>
        <v>0</v>
      </c>
      <c r="M7953" s="37">
        <f>IF( $Q7953, MAX($M$1:M7952)+1, 0)</f>
        <v>0</v>
      </c>
      <c r="N7953" t="e" cm="1">
        <f t="array" ref="N7953">INDEX($A$9:$F$1048576, $J7953, $K7953 )</f>
        <v>#N/A</v>
      </c>
      <c r="O7953" t="e" cm="1">
        <f t="array" ref="O7953">INDEX($B$9:$F$1048576, $J7953, $K7953 )</f>
        <v>#N/A</v>
      </c>
      <c r="P7953" t="str" cm="1">
        <f t="array" ref="P7953">IF( $L7953, TRIM(_xll.IMDP("IR", $G$5&amp;$N7953, $G$6)), "" )</f>
        <v/>
      </c>
      <c r="Q7953" t="b" cm="1">
        <f t="array" ref="Q7953">IF(
    $U$1=1, AND($P7953&lt;&gt;"", $P7953&lt;&gt;"...", $P7953&lt;&gt;"입력오류"),
    IF(
        $U$18=1, AND($P7953&lt;&gt;"", $P7953&lt;&gt;"...", $P7953&lt;&gt;"입력오류", ISNUMBER(FIND(INDEX($T$2:$T$7,$U$1),$P7953))),
        IF(
            $U$17="기타", AND($P7953&lt;&gt;"", $P7953&lt;&gt;"...", $P7953&lt;&gt;"입력오류", NOT(ISNUMBER(FIND($T$21:$T$34,$P7953)))),
            AND($P7953&lt;&gt;"", $P7953&lt;&gt;"...", $P7953&lt;&gt;"입력오류", $T$19=$P7953)
        )
    )
)</f>
        <v>0</v>
      </c>
    </row>
    <row r="7954" spans="9:17">
      <c r="I7954">
        <f t="shared" si="373"/>
        <v>7953</v>
      </c>
      <c r="J7954" t="e">
        <f t="shared" si="374"/>
        <v>#N/A</v>
      </c>
      <c r="K7954" t="e">
        <f t="shared" si="372"/>
        <v>#N/A</v>
      </c>
      <c r="L7954" t="b">
        <f>COUNTIF($N$2:N7954, N7954)=1</f>
        <v>0</v>
      </c>
      <c r="M7954" s="37">
        <f>IF( $Q7954, MAX($M$1:M7953)+1, 0)</f>
        <v>0</v>
      </c>
      <c r="N7954" t="e" cm="1">
        <f t="array" ref="N7954">INDEX($A$9:$F$1048576, $J7954, $K7954 )</f>
        <v>#N/A</v>
      </c>
      <c r="O7954" t="e" cm="1">
        <f t="array" ref="O7954">INDEX($B$9:$F$1048576, $J7954, $K7954 )</f>
        <v>#N/A</v>
      </c>
      <c r="P7954" t="str" cm="1">
        <f t="array" ref="P7954">IF( $L7954, TRIM(_xll.IMDP("IR", $G$5&amp;$N7954, $G$6)), "" )</f>
        <v/>
      </c>
      <c r="Q7954" t="b" cm="1">
        <f t="array" ref="Q7954">IF(
    $U$1=1, AND($P7954&lt;&gt;"", $P7954&lt;&gt;"...", $P7954&lt;&gt;"입력오류"),
    IF(
        $U$18=1, AND($P7954&lt;&gt;"", $P7954&lt;&gt;"...", $P7954&lt;&gt;"입력오류", ISNUMBER(FIND(INDEX($T$2:$T$7,$U$1),$P7954))),
        IF(
            $U$17="기타", AND($P7954&lt;&gt;"", $P7954&lt;&gt;"...", $P7954&lt;&gt;"입력오류", NOT(ISNUMBER(FIND($T$21:$T$34,$P7954)))),
            AND($P7954&lt;&gt;"", $P7954&lt;&gt;"...", $P7954&lt;&gt;"입력오류", $T$19=$P7954)
        )
    )
)</f>
        <v>0</v>
      </c>
    </row>
    <row r="7955" spans="9:17">
      <c r="I7955">
        <f t="shared" si="373"/>
        <v>7954</v>
      </c>
      <c r="J7955" t="e">
        <f t="shared" si="374"/>
        <v>#N/A</v>
      </c>
      <c r="K7955" t="e">
        <f t="shared" si="372"/>
        <v>#N/A</v>
      </c>
      <c r="L7955" t="b">
        <f>COUNTIF($N$2:N7955, N7955)=1</f>
        <v>0</v>
      </c>
      <c r="M7955" s="37">
        <f>IF( $Q7955, MAX($M$1:M7954)+1, 0)</f>
        <v>0</v>
      </c>
      <c r="N7955" t="e" cm="1">
        <f t="array" ref="N7955">INDEX($A$9:$F$1048576, $J7955, $K7955 )</f>
        <v>#N/A</v>
      </c>
      <c r="O7955" t="e" cm="1">
        <f t="array" ref="O7955">INDEX($B$9:$F$1048576, $J7955, $K7955 )</f>
        <v>#N/A</v>
      </c>
      <c r="P7955" t="str" cm="1">
        <f t="array" ref="P7955">IF( $L7955, TRIM(_xll.IMDP("IR", $G$5&amp;$N7955, $G$6)), "" )</f>
        <v/>
      </c>
      <c r="Q7955" t="b" cm="1">
        <f t="array" ref="Q7955">IF(
    $U$1=1, AND($P7955&lt;&gt;"", $P7955&lt;&gt;"...", $P7955&lt;&gt;"입력오류"),
    IF(
        $U$18=1, AND($P7955&lt;&gt;"", $P7955&lt;&gt;"...", $P7955&lt;&gt;"입력오류", ISNUMBER(FIND(INDEX($T$2:$T$7,$U$1),$P7955))),
        IF(
            $U$17="기타", AND($P7955&lt;&gt;"", $P7955&lt;&gt;"...", $P7955&lt;&gt;"입력오류", NOT(ISNUMBER(FIND($T$21:$T$34,$P7955)))),
            AND($P7955&lt;&gt;"", $P7955&lt;&gt;"...", $P7955&lt;&gt;"입력오류", $T$19=$P7955)
        )
    )
)</f>
        <v>0</v>
      </c>
    </row>
    <row r="7956" spans="9:17">
      <c r="I7956">
        <f t="shared" si="373"/>
        <v>7955</v>
      </c>
      <c r="J7956" t="e">
        <f t="shared" si="374"/>
        <v>#N/A</v>
      </c>
      <c r="K7956" t="e">
        <f t="shared" si="372"/>
        <v>#N/A</v>
      </c>
      <c r="L7956" t="b">
        <f>COUNTIF($N$2:N7956, N7956)=1</f>
        <v>0</v>
      </c>
      <c r="M7956" s="37">
        <f>IF( $Q7956, MAX($M$1:M7955)+1, 0)</f>
        <v>0</v>
      </c>
      <c r="N7956" t="e" cm="1">
        <f t="array" ref="N7956">INDEX($A$9:$F$1048576, $J7956, $K7956 )</f>
        <v>#N/A</v>
      </c>
      <c r="O7956" t="e" cm="1">
        <f t="array" ref="O7956">INDEX($B$9:$F$1048576, $J7956, $K7956 )</f>
        <v>#N/A</v>
      </c>
      <c r="P7956" t="str" cm="1">
        <f t="array" ref="P7956">IF( $L7956, TRIM(_xll.IMDP("IR", $G$5&amp;$N7956, $G$6)), "" )</f>
        <v/>
      </c>
      <c r="Q7956" t="b" cm="1">
        <f t="array" ref="Q7956">IF(
    $U$1=1, AND($P7956&lt;&gt;"", $P7956&lt;&gt;"...", $P7956&lt;&gt;"입력오류"),
    IF(
        $U$18=1, AND($P7956&lt;&gt;"", $P7956&lt;&gt;"...", $P7956&lt;&gt;"입력오류", ISNUMBER(FIND(INDEX($T$2:$T$7,$U$1),$P7956))),
        IF(
            $U$17="기타", AND($P7956&lt;&gt;"", $P7956&lt;&gt;"...", $P7956&lt;&gt;"입력오류", NOT(ISNUMBER(FIND($T$21:$T$34,$P7956)))),
            AND($P7956&lt;&gt;"", $P7956&lt;&gt;"...", $P7956&lt;&gt;"입력오류", $T$19=$P7956)
        )
    )
)</f>
        <v>0</v>
      </c>
    </row>
    <row r="7957" spans="9:17">
      <c r="I7957">
        <f t="shared" si="373"/>
        <v>7956</v>
      </c>
      <c r="J7957" t="e">
        <f t="shared" si="374"/>
        <v>#N/A</v>
      </c>
      <c r="K7957" t="e">
        <f t="shared" si="372"/>
        <v>#N/A</v>
      </c>
      <c r="L7957" t="b">
        <f>COUNTIF($N$2:N7957, N7957)=1</f>
        <v>0</v>
      </c>
      <c r="M7957" s="37">
        <f>IF( $Q7957, MAX($M$1:M7956)+1, 0)</f>
        <v>0</v>
      </c>
      <c r="N7957" t="e" cm="1">
        <f t="array" ref="N7957">INDEX($A$9:$F$1048576, $J7957, $K7957 )</f>
        <v>#N/A</v>
      </c>
      <c r="O7957" t="e" cm="1">
        <f t="array" ref="O7957">INDEX($B$9:$F$1048576, $J7957, $K7957 )</f>
        <v>#N/A</v>
      </c>
      <c r="P7957" t="str" cm="1">
        <f t="array" ref="P7957">IF( $L7957, TRIM(_xll.IMDP("IR", $G$5&amp;$N7957, $G$6)), "" )</f>
        <v/>
      </c>
      <c r="Q7957" t="b" cm="1">
        <f t="array" ref="Q7957">IF(
    $U$1=1, AND($P7957&lt;&gt;"", $P7957&lt;&gt;"...", $P7957&lt;&gt;"입력오류"),
    IF(
        $U$18=1, AND($P7957&lt;&gt;"", $P7957&lt;&gt;"...", $P7957&lt;&gt;"입력오류", ISNUMBER(FIND(INDEX($T$2:$T$7,$U$1),$P7957))),
        IF(
            $U$17="기타", AND($P7957&lt;&gt;"", $P7957&lt;&gt;"...", $P7957&lt;&gt;"입력오류", NOT(ISNUMBER(FIND($T$21:$T$34,$P7957)))),
            AND($P7957&lt;&gt;"", $P7957&lt;&gt;"...", $P7957&lt;&gt;"입력오류", $T$19=$P7957)
        )
    )
)</f>
        <v>0</v>
      </c>
    </row>
    <row r="7958" spans="9:17">
      <c r="I7958">
        <f t="shared" si="373"/>
        <v>7957</v>
      </c>
      <c r="J7958" t="e">
        <f t="shared" si="374"/>
        <v>#N/A</v>
      </c>
      <c r="K7958" t="e">
        <f t="shared" si="372"/>
        <v>#N/A</v>
      </c>
      <c r="L7958" t="b">
        <f>COUNTIF($N$2:N7958, N7958)=1</f>
        <v>0</v>
      </c>
      <c r="M7958" s="37">
        <f>IF( $Q7958, MAX($M$1:M7957)+1, 0)</f>
        <v>0</v>
      </c>
      <c r="N7958" t="e" cm="1">
        <f t="array" ref="N7958">INDEX($A$9:$F$1048576, $J7958, $K7958 )</f>
        <v>#N/A</v>
      </c>
      <c r="O7958" t="e" cm="1">
        <f t="array" ref="O7958">INDEX($B$9:$F$1048576, $J7958, $K7958 )</f>
        <v>#N/A</v>
      </c>
      <c r="P7958" t="str" cm="1">
        <f t="array" ref="P7958">IF( $L7958, TRIM(_xll.IMDP("IR", $G$5&amp;$N7958, $G$6)), "" )</f>
        <v/>
      </c>
      <c r="Q7958" t="b" cm="1">
        <f t="array" ref="Q7958">IF(
    $U$1=1, AND($P7958&lt;&gt;"", $P7958&lt;&gt;"...", $P7958&lt;&gt;"입력오류"),
    IF(
        $U$18=1, AND($P7958&lt;&gt;"", $P7958&lt;&gt;"...", $P7958&lt;&gt;"입력오류", ISNUMBER(FIND(INDEX($T$2:$T$7,$U$1),$P7958))),
        IF(
            $U$17="기타", AND($P7958&lt;&gt;"", $P7958&lt;&gt;"...", $P7958&lt;&gt;"입력오류", NOT(ISNUMBER(FIND($T$21:$T$34,$P7958)))),
            AND($P7958&lt;&gt;"", $P7958&lt;&gt;"...", $P7958&lt;&gt;"입력오류", $T$19=$P7958)
        )
    )
)</f>
        <v>0</v>
      </c>
    </row>
    <row r="7959" spans="9:17">
      <c r="I7959">
        <f t="shared" si="373"/>
        <v>7958</v>
      </c>
      <c r="J7959" t="e">
        <f t="shared" si="374"/>
        <v>#N/A</v>
      </c>
      <c r="K7959" t="e">
        <f t="shared" si="372"/>
        <v>#N/A</v>
      </c>
      <c r="L7959" t="b">
        <f>COUNTIF($N$2:N7959, N7959)=1</f>
        <v>0</v>
      </c>
      <c r="M7959" s="37">
        <f>IF( $Q7959, MAX($M$1:M7958)+1, 0)</f>
        <v>0</v>
      </c>
      <c r="N7959" t="e" cm="1">
        <f t="array" ref="N7959">INDEX($A$9:$F$1048576, $J7959, $K7959 )</f>
        <v>#N/A</v>
      </c>
      <c r="O7959" t="e" cm="1">
        <f t="array" ref="O7959">INDEX($B$9:$F$1048576, $J7959, $K7959 )</f>
        <v>#N/A</v>
      </c>
      <c r="P7959" t="str" cm="1">
        <f t="array" ref="P7959">IF( $L7959, TRIM(_xll.IMDP("IR", $G$5&amp;$N7959, $G$6)), "" )</f>
        <v/>
      </c>
      <c r="Q7959" t="b" cm="1">
        <f t="array" ref="Q7959">IF(
    $U$1=1, AND($P7959&lt;&gt;"", $P7959&lt;&gt;"...", $P7959&lt;&gt;"입력오류"),
    IF(
        $U$18=1, AND($P7959&lt;&gt;"", $P7959&lt;&gt;"...", $P7959&lt;&gt;"입력오류", ISNUMBER(FIND(INDEX($T$2:$T$7,$U$1),$P7959))),
        IF(
            $U$17="기타", AND($P7959&lt;&gt;"", $P7959&lt;&gt;"...", $P7959&lt;&gt;"입력오류", NOT(ISNUMBER(FIND($T$21:$T$34,$P7959)))),
            AND($P7959&lt;&gt;"", $P7959&lt;&gt;"...", $P7959&lt;&gt;"입력오류", $T$19=$P7959)
        )
    )
)</f>
        <v>0</v>
      </c>
    </row>
    <row r="7960" spans="9:17">
      <c r="I7960">
        <f t="shared" si="373"/>
        <v>7959</v>
      </c>
      <c r="J7960" t="e">
        <f t="shared" si="374"/>
        <v>#N/A</v>
      </c>
      <c r="K7960" t="e">
        <f t="shared" si="372"/>
        <v>#N/A</v>
      </c>
      <c r="L7960" t="b">
        <f>COUNTIF($N$2:N7960, N7960)=1</f>
        <v>0</v>
      </c>
      <c r="M7960" s="37">
        <f>IF( $Q7960, MAX($M$1:M7959)+1, 0)</f>
        <v>0</v>
      </c>
      <c r="N7960" t="e" cm="1">
        <f t="array" ref="N7960">INDEX($A$9:$F$1048576, $J7960, $K7960 )</f>
        <v>#N/A</v>
      </c>
      <c r="O7960" t="e" cm="1">
        <f t="array" ref="O7960">INDEX($B$9:$F$1048576, $J7960, $K7960 )</f>
        <v>#N/A</v>
      </c>
      <c r="P7960" t="str" cm="1">
        <f t="array" ref="P7960">IF( $L7960, TRIM(_xll.IMDP("IR", $G$5&amp;$N7960, $G$6)), "" )</f>
        <v/>
      </c>
      <c r="Q7960" t="b" cm="1">
        <f t="array" ref="Q7960">IF(
    $U$1=1, AND($P7960&lt;&gt;"", $P7960&lt;&gt;"...", $P7960&lt;&gt;"입력오류"),
    IF(
        $U$18=1, AND($P7960&lt;&gt;"", $P7960&lt;&gt;"...", $P7960&lt;&gt;"입력오류", ISNUMBER(FIND(INDEX($T$2:$T$7,$U$1),$P7960))),
        IF(
            $U$17="기타", AND($P7960&lt;&gt;"", $P7960&lt;&gt;"...", $P7960&lt;&gt;"입력오류", NOT(ISNUMBER(FIND($T$21:$T$34,$P7960)))),
            AND($P7960&lt;&gt;"", $P7960&lt;&gt;"...", $P7960&lt;&gt;"입력오류", $T$19=$P7960)
        )
    )
)</f>
        <v>0</v>
      </c>
    </row>
    <row r="7961" spans="9:17">
      <c r="I7961">
        <f t="shared" si="373"/>
        <v>7960</v>
      </c>
      <c r="J7961" t="e">
        <f t="shared" si="374"/>
        <v>#N/A</v>
      </c>
      <c r="K7961" t="e">
        <f t="shared" si="372"/>
        <v>#N/A</v>
      </c>
      <c r="L7961" t="b">
        <f>COUNTIF($N$2:N7961, N7961)=1</f>
        <v>0</v>
      </c>
      <c r="M7961" s="37">
        <f>IF( $Q7961, MAX($M$1:M7960)+1, 0)</f>
        <v>0</v>
      </c>
      <c r="N7961" t="e" cm="1">
        <f t="array" ref="N7961">INDEX($A$9:$F$1048576, $J7961, $K7961 )</f>
        <v>#N/A</v>
      </c>
      <c r="O7961" t="e" cm="1">
        <f t="array" ref="O7961">INDEX($B$9:$F$1048576, $J7961, $K7961 )</f>
        <v>#N/A</v>
      </c>
      <c r="P7961" t="str" cm="1">
        <f t="array" ref="P7961">IF( $L7961, TRIM(_xll.IMDP("IR", $G$5&amp;$N7961, $G$6)), "" )</f>
        <v/>
      </c>
      <c r="Q7961" t="b" cm="1">
        <f t="array" ref="Q7961">IF(
    $U$1=1, AND($P7961&lt;&gt;"", $P7961&lt;&gt;"...", $P7961&lt;&gt;"입력오류"),
    IF(
        $U$18=1, AND($P7961&lt;&gt;"", $P7961&lt;&gt;"...", $P7961&lt;&gt;"입력오류", ISNUMBER(FIND(INDEX($T$2:$T$7,$U$1),$P7961))),
        IF(
            $U$17="기타", AND($P7961&lt;&gt;"", $P7961&lt;&gt;"...", $P7961&lt;&gt;"입력오류", NOT(ISNUMBER(FIND($T$21:$T$34,$P7961)))),
            AND($P7961&lt;&gt;"", $P7961&lt;&gt;"...", $P7961&lt;&gt;"입력오류", $T$19=$P7961)
        )
    )
)</f>
        <v>0</v>
      </c>
    </row>
    <row r="7962" spans="9:17">
      <c r="I7962">
        <f t="shared" si="373"/>
        <v>7961</v>
      </c>
      <c r="J7962" t="e">
        <f t="shared" si="374"/>
        <v>#N/A</v>
      </c>
      <c r="K7962" t="e">
        <f t="shared" si="372"/>
        <v>#N/A</v>
      </c>
      <c r="L7962" t="b">
        <f>COUNTIF($N$2:N7962, N7962)=1</f>
        <v>0</v>
      </c>
      <c r="M7962" s="37">
        <f>IF( $Q7962, MAX($M$1:M7961)+1, 0)</f>
        <v>0</v>
      </c>
      <c r="N7962" t="e" cm="1">
        <f t="array" ref="N7962">INDEX($A$9:$F$1048576, $J7962, $K7962 )</f>
        <v>#N/A</v>
      </c>
      <c r="O7962" t="e" cm="1">
        <f t="array" ref="O7962">INDEX($B$9:$F$1048576, $J7962, $K7962 )</f>
        <v>#N/A</v>
      </c>
      <c r="P7962" t="str" cm="1">
        <f t="array" ref="P7962">IF( $L7962, TRIM(_xll.IMDP("IR", $G$5&amp;$N7962, $G$6)), "" )</f>
        <v/>
      </c>
      <c r="Q7962" t="b" cm="1">
        <f t="array" ref="Q7962">IF(
    $U$1=1, AND($P7962&lt;&gt;"", $P7962&lt;&gt;"...", $P7962&lt;&gt;"입력오류"),
    IF(
        $U$18=1, AND($P7962&lt;&gt;"", $P7962&lt;&gt;"...", $P7962&lt;&gt;"입력오류", ISNUMBER(FIND(INDEX($T$2:$T$7,$U$1),$P7962))),
        IF(
            $U$17="기타", AND($P7962&lt;&gt;"", $P7962&lt;&gt;"...", $P7962&lt;&gt;"입력오류", NOT(ISNUMBER(FIND($T$21:$T$34,$P7962)))),
            AND($P7962&lt;&gt;"", $P7962&lt;&gt;"...", $P7962&lt;&gt;"입력오류", $T$19=$P7962)
        )
    )
)</f>
        <v>0</v>
      </c>
    </row>
    <row r="7963" spans="9:17">
      <c r="I7963">
        <f t="shared" si="373"/>
        <v>7962</v>
      </c>
      <c r="J7963" t="e">
        <f t="shared" si="374"/>
        <v>#N/A</v>
      </c>
      <c r="K7963" t="e">
        <f t="shared" si="372"/>
        <v>#N/A</v>
      </c>
      <c r="L7963" t="b">
        <f>COUNTIF($N$2:N7963, N7963)=1</f>
        <v>0</v>
      </c>
      <c r="M7963" s="37">
        <f>IF( $Q7963, MAX($M$1:M7962)+1, 0)</f>
        <v>0</v>
      </c>
      <c r="N7963" t="e" cm="1">
        <f t="array" ref="N7963">INDEX($A$9:$F$1048576, $J7963, $K7963 )</f>
        <v>#N/A</v>
      </c>
      <c r="O7963" t="e" cm="1">
        <f t="array" ref="O7963">INDEX($B$9:$F$1048576, $J7963, $K7963 )</f>
        <v>#N/A</v>
      </c>
      <c r="P7963" t="str" cm="1">
        <f t="array" ref="P7963">IF( $L7963, TRIM(_xll.IMDP("IR", $G$5&amp;$N7963, $G$6)), "" )</f>
        <v/>
      </c>
      <c r="Q7963" t="b" cm="1">
        <f t="array" ref="Q7963">IF(
    $U$1=1, AND($P7963&lt;&gt;"", $P7963&lt;&gt;"...", $P7963&lt;&gt;"입력오류"),
    IF(
        $U$18=1, AND($P7963&lt;&gt;"", $P7963&lt;&gt;"...", $P7963&lt;&gt;"입력오류", ISNUMBER(FIND(INDEX($T$2:$T$7,$U$1),$P7963))),
        IF(
            $U$17="기타", AND($P7963&lt;&gt;"", $P7963&lt;&gt;"...", $P7963&lt;&gt;"입력오류", NOT(ISNUMBER(FIND($T$21:$T$34,$P7963)))),
            AND($P7963&lt;&gt;"", $P7963&lt;&gt;"...", $P7963&lt;&gt;"입력오류", $T$19=$P7963)
        )
    )
)</f>
        <v>0</v>
      </c>
    </row>
    <row r="7964" spans="9:17">
      <c r="I7964">
        <f t="shared" si="373"/>
        <v>7963</v>
      </c>
      <c r="J7964" t="e">
        <f t="shared" si="374"/>
        <v>#N/A</v>
      </c>
      <c r="K7964" t="e">
        <f t="shared" si="372"/>
        <v>#N/A</v>
      </c>
      <c r="L7964" t="b">
        <f>COUNTIF($N$2:N7964, N7964)=1</f>
        <v>0</v>
      </c>
      <c r="M7964" s="37">
        <f>IF( $Q7964, MAX($M$1:M7963)+1, 0)</f>
        <v>0</v>
      </c>
      <c r="N7964" t="e" cm="1">
        <f t="array" ref="N7964">INDEX($A$9:$F$1048576, $J7964, $K7964 )</f>
        <v>#N/A</v>
      </c>
      <c r="O7964" t="e" cm="1">
        <f t="array" ref="O7964">INDEX($B$9:$F$1048576, $J7964, $K7964 )</f>
        <v>#N/A</v>
      </c>
      <c r="P7964" t="str" cm="1">
        <f t="array" ref="P7964">IF( $L7964, TRIM(_xll.IMDP("IR", $G$5&amp;$N7964, $G$6)), "" )</f>
        <v/>
      </c>
      <c r="Q7964" t="b" cm="1">
        <f t="array" ref="Q7964">IF(
    $U$1=1, AND($P7964&lt;&gt;"", $P7964&lt;&gt;"...", $P7964&lt;&gt;"입력오류"),
    IF(
        $U$18=1, AND($P7964&lt;&gt;"", $P7964&lt;&gt;"...", $P7964&lt;&gt;"입력오류", ISNUMBER(FIND(INDEX($T$2:$T$7,$U$1),$P7964))),
        IF(
            $U$17="기타", AND($P7964&lt;&gt;"", $P7964&lt;&gt;"...", $P7964&lt;&gt;"입력오류", NOT(ISNUMBER(FIND($T$21:$T$34,$P7964)))),
            AND($P7964&lt;&gt;"", $P7964&lt;&gt;"...", $P7964&lt;&gt;"입력오류", $T$19=$P7964)
        )
    )
)</f>
        <v>0</v>
      </c>
    </row>
    <row r="7965" spans="9:17">
      <c r="I7965">
        <f t="shared" si="373"/>
        <v>7964</v>
      </c>
      <c r="J7965" t="e">
        <f t="shared" si="374"/>
        <v>#N/A</v>
      </c>
      <c r="K7965" t="e">
        <f t="shared" si="372"/>
        <v>#N/A</v>
      </c>
      <c r="L7965" t="b">
        <f>COUNTIF($N$2:N7965, N7965)=1</f>
        <v>0</v>
      </c>
      <c r="M7965" s="37">
        <f>IF( $Q7965, MAX($M$1:M7964)+1, 0)</f>
        <v>0</v>
      </c>
      <c r="N7965" t="e" cm="1">
        <f t="array" ref="N7965">INDEX($A$9:$F$1048576, $J7965, $K7965 )</f>
        <v>#N/A</v>
      </c>
      <c r="O7965" t="e" cm="1">
        <f t="array" ref="O7965">INDEX($B$9:$F$1048576, $J7965, $K7965 )</f>
        <v>#N/A</v>
      </c>
      <c r="P7965" t="str" cm="1">
        <f t="array" ref="P7965">IF( $L7965, TRIM(_xll.IMDP("IR", $G$5&amp;$N7965, $G$6)), "" )</f>
        <v/>
      </c>
      <c r="Q7965" t="b" cm="1">
        <f t="array" ref="Q7965">IF(
    $U$1=1, AND($P7965&lt;&gt;"", $P7965&lt;&gt;"...", $P7965&lt;&gt;"입력오류"),
    IF(
        $U$18=1, AND($P7965&lt;&gt;"", $P7965&lt;&gt;"...", $P7965&lt;&gt;"입력오류", ISNUMBER(FIND(INDEX($T$2:$T$7,$U$1),$P7965))),
        IF(
            $U$17="기타", AND($P7965&lt;&gt;"", $P7965&lt;&gt;"...", $P7965&lt;&gt;"입력오류", NOT(ISNUMBER(FIND($T$21:$T$34,$P7965)))),
            AND($P7965&lt;&gt;"", $P7965&lt;&gt;"...", $P7965&lt;&gt;"입력오류", $T$19=$P7965)
        )
    )
)</f>
        <v>0</v>
      </c>
    </row>
    <row r="7966" spans="9:17">
      <c r="I7966">
        <f t="shared" si="373"/>
        <v>7965</v>
      </c>
      <c r="J7966" t="e">
        <f t="shared" si="374"/>
        <v>#N/A</v>
      </c>
      <c r="K7966" t="e">
        <f t="shared" si="372"/>
        <v>#N/A</v>
      </c>
      <c r="L7966" t="b">
        <f>COUNTIF($N$2:N7966, N7966)=1</f>
        <v>0</v>
      </c>
      <c r="M7966" s="37">
        <f>IF( $Q7966, MAX($M$1:M7965)+1, 0)</f>
        <v>0</v>
      </c>
      <c r="N7966" t="e" cm="1">
        <f t="array" ref="N7966">INDEX($A$9:$F$1048576, $J7966, $K7966 )</f>
        <v>#N/A</v>
      </c>
      <c r="O7966" t="e" cm="1">
        <f t="array" ref="O7966">INDEX($B$9:$F$1048576, $J7966, $K7966 )</f>
        <v>#N/A</v>
      </c>
      <c r="P7966" t="str" cm="1">
        <f t="array" ref="P7966">IF( $L7966, TRIM(_xll.IMDP("IR", $G$5&amp;$N7966, $G$6)), "" )</f>
        <v/>
      </c>
      <c r="Q7966" t="b" cm="1">
        <f t="array" ref="Q7966">IF(
    $U$1=1, AND($P7966&lt;&gt;"", $P7966&lt;&gt;"...", $P7966&lt;&gt;"입력오류"),
    IF(
        $U$18=1, AND($P7966&lt;&gt;"", $P7966&lt;&gt;"...", $P7966&lt;&gt;"입력오류", ISNUMBER(FIND(INDEX($T$2:$T$7,$U$1),$P7966))),
        IF(
            $U$17="기타", AND($P7966&lt;&gt;"", $P7966&lt;&gt;"...", $P7966&lt;&gt;"입력오류", NOT(ISNUMBER(FIND($T$21:$T$34,$P7966)))),
            AND($P7966&lt;&gt;"", $P7966&lt;&gt;"...", $P7966&lt;&gt;"입력오류", $T$19=$P7966)
        )
    )
)</f>
        <v>0</v>
      </c>
    </row>
    <row r="7967" spans="9:17">
      <c r="I7967">
        <f t="shared" si="373"/>
        <v>7966</v>
      </c>
      <c r="J7967" t="e">
        <f t="shared" si="374"/>
        <v>#N/A</v>
      </c>
      <c r="K7967" t="e">
        <f t="shared" si="372"/>
        <v>#N/A</v>
      </c>
      <c r="L7967" t="b">
        <f>COUNTIF($N$2:N7967, N7967)=1</f>
        <v>0</v>
      </c>
      <c r="M7967" s="37">
        <f>IF( $Q7967, MAX($M$1:M7966)+1, 0)</f>
        <v>0</v>
      </c>
      <c r="N7967" t="e" cm="1">
        <f t="array" ref="N7967">INDEX($A$9:$F$1048576, $J7967, $K7967 )</f>
        <v>#N/A</v>
      </c>
      <c r="O7967" t="e" cm="1">
        <f t="array" ref="O7967">INDEX($B$9:$F$1048576, $J7967, $K7967 )</f>
        <v>#N/A</v>
      </c>
      <c r="P7967" t="str" cm="1">
        <f t="array" ref="P7967">IF( $L7967, TRIM(_xll.IMDP("IR", $G$5&amp;$N7967, $G$6)), "" )</f>
        <v/>
      </c>
      <c r="Q7967" t="b" cm="1">
        <f t="array" ref="Q7967">IF(
    $U$1=1, AND($P7967&lt;&gt;"", $P7967&lt;&gt;"...", $P7967&lt;&gt;"입력오류"),
    IF(
        $U$18=1, AND($P7967&lt;&gt;"", $P7967&lt;&gt;"...", $P7967&lt;&gt;"입력오류", ISNUMBER(FIND(INDEX($T$2:$T$7,$U$1),$P7967))),
        IF(
            $U$17="기타", AND($P7967&lt;&gt;"", $P7967&lt;&gt;"...", $P7967&lt;&gt;"입력오류", NOT(ISNUMBER(FIND($T$21:$T$34,$P7967)))),
            AND($P7967&lt;&gt;"", $P7967&lt;&gt;"...", $P7967&lt;&gt;"입력오류", $T$19=$P7967)
        )
    )
)</f>
        <v>0</v>
      </c>
    </row>
    <row r="7968" spans="9:17">
      <c r="I7968">
        <f t="shared" si="373"/>
        <v>7967</v>
      </c>
      <c r="J7968" t="e">
        <f t="shared" si="374"/>
        <v>#N/A</v>
      </c>
      <c r="K7968" t="e">
        <f t="shared" si="372"/>
        <v>#N/A</v>
      </c>
      <c r="L7968" t="b">
        <f>COUNTIF($N$2:N7968, N7968)=1</f>
        <v>0</v>
      </c>
      <c r="M7968" s="37">
        <f>IF( $Q7968, MAX($M$1:M7967)+1, 0)</f>
        <v>0</v>
      </c>
      <c r="N7968" t="e" cm="1">
        <f t="array" ref="N7968">INDEX($A$9:$F$1048576, $J7968, $K7968 )</f>
        <v>#N/A</v>
      </c>
      <c r="O7968" t="e" cm="1">
        <f t="array" ref="O7968">INDEX($B$9:$F$1048576, $J7968, $K7968 )</f>
        <v>#N/A</v>
      </c>
      <c r="P7968" t="str" cm="1">
        <f t="array" ref="P7968">IF( $L7968, TRIM(_xll.IMDP("IR", $G$5&amp;$N7968, $G$6)), "" )</f>
        <v/>
      </c>
      <c r="Q7968" t="b" cm="1">
        <f t="array" ref="Q7968">IF(
    $U$1=1, AND($P7968&lt;&gt;"", $P7968&lt;&gt;"...", $P7968&lt;&gt;"입력오류"),
    IF(
        $U$18=1, AND($P7968&lt;&gt;"", $P7968&lt;&gt;"...", $P7968&lt;&gt;"입력오류", ISNUMBER(FIND(INDEX($T$2:$T$7,$U$1),$P7968))),
        IF(
            $U$17="기타", AND($P7968&lt;&gt;"", $P7968&lt;&gt;"...", $P7968&lt;&gt;"입력오류", NOT(ISNUMBER(FIND($T$21:$T$34,$P7968)))),
            AND($P7968&lt;&gt;"", $P7968&lt;&gt;"...", $P7968&lt;&gt;"입력오류", $T$19=$P7968)
        )
    )
)</f>
        <v>0</v>
      </c>
    </row>
    <row r="7969" spans="9:17">
      <c r="I7969">
        <f t="shared" si="373"/>
        <v>7968</v>
      </c>
      <c r="J7969" t="e">
        <f t="shared" si="374"/>
        <v>#N/A</v>
      </c>
      <c r="K7969" t="e">
        <f t="shared" si="372"/>
        <v>#N/A</v>
      </c>
      <c r="L7969" t="b">
        <f>COUNTIF($N$2:N7969, N7969)=1</f>
        <v>0</v>
      </c>
      <c r="M7969" s="37">
        <f>IF( $Q7969, MAX($M$1:M7968)+1, 0)</f>
        <v>0</v>
      </c>
      <c r="N7969" t="e" cm="1">
        <f t="array" ref="N7969">INDEX($A$9:$F$1048576, $J7969, $K7969 )</f>
        <v>#N/A</v>
      </c>
      <c r="O7969" t="e" cm="1">
        <f t="array" ref="O7969">INDEX($B$9:$F$1048576, $J7969, $K7969 )</f>
        <v>#N/A</v>
      </c>
      <c r="P7969" t="str" cm="1">
        <f t="array" ref="P7969">IF( $L7969, TRIM(_xll.IMDP("IR", $G$5&amp;$N7969, $G$6)), "" )</f>
        <v/>
      </c>
      <c r="Q7969" t="b" cm="1">
        <f t="array" ref="Q7969">IF(
    $U$1=1, AND($P7969&lt;&gt;"", $P7969&lt;&gt;"...", $P7969&lt;&gt;"입력오류"),
    IF(
        $U$18=1, AND($P7969&lt;&gt;"", $P7969&lt;&gt;"...", $P7969&lt;&gt;"입력오류", ISNUMBER(FIND(INDEX($T$2:$T$7,$U$1),$P7969))),
        IF(
            $U$17="기타", AND($P7969&lt;&gt;"", $P7969&lt;&gt;"...", $P7969&lt;&gt;"입력오류", NOT(ISNUMBER(FIND($T$21:$T$34,$P7969)))),
            AND($P7969&lt;&gt;"", $P7969&lt;&gt;"...", $P7969&lt;&gt;"입력오류", $T$19=$P7969)
        )
    )
)</f>
        <v>0</v>
      </c>
    </row>
    <row r="7970" spans="9:17">
      <c r="I7970">
        <f t="shared" si="373"/>
        <v>7969</v>
      </c>
      <c r="J7970" t="e">
        <f t="shared" si="374"/>
        <v>#N/A</v>
      </c>
      <c r="K7970" t="e">
        <f t="shared" si="372"/>
        <v>#N/A</v>
      </c>
      <c r="L7970" t="b">
        <f>COUNTIF($N$2:N7970, N7970)=1</f>
        <v>0</v>
      </c>
      <c r="M7970" s="37">
        <f>IF( $Q7970, MAX($M$1:M7969)+1, 0)</f>
        <v>0</v>
      </c>
      <c r="N7970" t="e" cm="1">
        <f t="array" ref="N7970">INDEX($A$9:$F$1048576, $J7970, $K7970 )</f>
        <v>#N/A</v>
      </c>
      <c r="O7970" t="e" cm="1">
        <f t="array" ref="O7970">INDEX($B$9:$F$1048576, $J7970, $K7970 )</f>
        <v>#N/A</v>
      </c>
      <c r="P7970" t="str" cm="1">
        <f t="array" ref="P7970">IF( $L7970, TRIM(_xll.IMDP("IR", $G$5&amp;$N7970, $G$6)), "" )</f>
        <v/>
      </c>
      <c r="Q7970" t="b" cm="1">
        <f t="array" ref="Q7970">IF(
    $U$1=1, AND($P7970&lt;&gt;"", $P7970&lt;&gt;"...", $P7970&lt;&gt;"입력오류"),
    IF(
        $U$18=1, AND($P7970&lt;&gt;"", $P7970&lt;&gt;"...", $P7970&lt;&gt;"입력오류", ISNUMBER(FIND(INDEX($T$2:$T$7,$U$1),$P7970))),
        IF(
            $U$17="기타", AND($P7970&lt;&gt;"", $P7970&lt;&gt;"...", $P7970&lt;&gt;"입력오류", NOT(ISNUMBER(FIND($T$21:$T$34,$P7970)))),
            AND($P7970&lt;&gt;"", $P7970&lt;&gt;"...", $P7970&lt;&gt;"입력오류", $T$19=$P7970)
        )
    )
)</f>
        <v>0</v>
      </c>
    </row>
    <row r="7971" spans="9:17">
      <c r="I7971">
        <f t="shared" si="373"/>
        <v>7970</v>
      </c>
      <c r="J7971" t="e">
        <f t="shared" si="374"/>
        <v>#N/A</v>
      </c>
      <c r="K7971" t="e">
        <f t="shared" si="372"/>
        <v>#N/A</v>
      </c>
      <c r="L7971" t="b">
        <f>COUNTIF($N$2:N7971, N7971)=1</f>
        <v>0</v>
      </c>
      <c r="M7971" s="37">
        <f>IF( $Q7971, MAX($M$1:M7970)+1, 0)</f>
        <v>0</v>
      </c>
      <c r="N7971" t="e" cm="1">
        <f t="array" ref="N7971">INDEX($A$9:$F$1048576, $J7971, $K7971 )</f>
        <v>#N/A</v>
      </c>
      <c r="O7971" t="e" cm="1">
        <f t="array" ref="O7971">INDEX($B$9:$F$1048576, $J7971, $K7971 )</f>
        <v>#N/A</v>
      </c>
      <c r="P7971" t="str" cm="1">
        <f t="array" ref="P7971">IF( $L7971, TRIM(_xll.IMDP("IR", $G$5&amp;$N7971, $G$6)), "" )</f>
        <v/>
      </c>
      <c r="Q7971" t="b" cm="1">
        <f t="array" ref="Q7971">IF(
    $U$1=1, AND($P7971&lt;&gt;"", $P7971&lt;&gt;"...", $P7971&lt;&gt;"입력오류"),
    IF(
        $U$18=1, AND($P7971&lt;&gt;"", $P7971&lt;&gt;"...", $P7971&lt;&gt;"입력오류", ISNUMBER(FIND(INDEX($T$2:$T$7,$U$1),$P7971))),
        IF(
            $U$17="기타", AND($P7971&lt;&gt;"", $P7971&lt;&gt;"...", $P7971&lt;&gt;"입력오류", NOT(ISNUMBER(FIND($T$21:$T$34,$P7971)))),
            AND($P7971&lt;&gt;"", $P7971&lt;&gt;"...", $P7971&lt;&gt;"입력오류", $T$19=$P7971)
        )
    )
)</f>
        <v>0</v>
      </c>
    </row>
    <row r="7972" spans="9:17">
      <c r="I7972">
        <f t="shared" si="373"/>
        <v>7971</v>
      </c>
      <c r="J7972" t="e">
        <f t="shared" si="374"/>
        <v>#N/A</v>
      </c>
      <c r="K7972" t="e">
        <f t="shared" si="372"/>
        <v>#N/A</v>
      </c>
      <c r="L7972" t="b">
        <f>COUNTIF($N$2:N7972, N7972)=1</f>
        <v>0</v>
      </c>
      <c r="M7972" s="37">
        <f>IF( $Q7972, MAX($M$1:M7971)+1, 0)</f>
        <v>0</v>
      </c>
      <c r="N7972" t="e" cm="1">
        <f t="array" ref="N7972">INDEX($A$9:$F$1048576, $J7972, $K7972 )</f>
        <v>#N/A</v>
      </c>
      <c r="O7972" t="e" cm="1">
        <f t="array" ref="O7972">INDEX($B$9:$F$1048576, $J7972, $K7972 )</f>
        <v>#N/A</v>
      </c>
      <c r="P7972" t="str" cm="1">
        <f t="array" ref="P7972">IF( $L7972, TRIM(_xll.IMDP("IR", $G$5&amp;$N7972, $G$6)), "" )</f>
        <v/>
      </c>
      <c r="Q7972" t="b" cm="1">
        <f t="array" ref="Q7972">IF(
    $U$1=1, AND($P7972&lt;&gt;"", $P7972&lt;&gt;"...", $P7972&lt;&gt;"입력오류"),
    IF(
        $U$18=1, AND($P7972&lt;&gt;"", $P7972&lt;&gt;"...", $P7972&lt;&gt;"입력오류", ISNUMBER(FIND(INDEX($T$2:$T$7,$U$1),$P7972))),
        IF(
            $U$17="기타", AND($P7972&lt;&gt;"", $P7972&lt;&gt;"...", $P7972&lt;&gt;"입력오류", NOT(ISNUMBER(FIND($T$21:$T$34,$P7972)))),
            AND($P7972&lt;&gt;"", $P7972&lt;&gt;"...", $P7972&lt;&gt;"입력오류", $T$19=$P7972)
        )
    )
)</f>
        <v>0</v>
      </c>
    </row>
    <row r="7973" spans="9:17">
      <c r="I7973">
        <f t="shared" si="373"/>
        <v>7972</v>
      </c>
      <c r="J7973" t="e">
        <f t="shared" si="374"/>
        <v>#N/A</v>
      </c>
      <c r="K7973" t="e">
        <f t="shared" si="372"/>
        <v>#N/A</v>
      </c>
      <c r="L7973" t="b">
        <f>COUNTIF($N$2:N7973, N7973)=1</f>
        <v>0</v>
      </c>
      <c r="M7973" s="37">
        <f>IF( $Q7973, MAX($M$1:M7972)+1, 0)</f>
        <v>0</v>
      </c>
      <c r="N7973" t="e" cm="1">
        <f t="array" ref="N7973">INDEX($A$9:$F$1048576, $J7973, $K7973 )</f>
        <v>#N/A</v>
      </c>
      <c r="O7973" t="e" cm="1">
        <f t="array" ref="O7973">INDEX($B$9:$F$1048576, $J7973, $K7973 )</f>
        <v>#N/A</v>
      </c>
      <c r="P7973" t="str" cm="1">
        <f t="array" ref="P7973">IF( $L7973, TRIM(_xll.IMDP("IR", $G$5&amp;$N7973, $G$6)), "" )</f>
        <v/>
      </c>
      <c r="Q7973" t="b" cm="1">
        <f t="array" ref="Q7973">IF(
    $U$1=1, AND($P7973&lt;&gt;"", $P7973&lt;&gt;"...", $P7973&lt;&gt;"입력오류"),
    IF(
        $U$18=1, AND($P7973&lt;&gt;"", $P7973&lt;&gt;"...", $P7973&lt;&gt;"입력오류", ISNUMBER(FIND(INDEX($T$2:$T$7,$U$1),$P7973))),
        IF(
            $U$17="기타", AND($P7973&lt;&gt;"", $P7973&lt;&gt;"...", $P7973&lt;&gt;"입력오류", NOT(ISNUMBER(FIND($T$21:$T$34,$P7973)))),
            AND($P7973&lt;&gt;"", $P7973&lt;&gt;"...", $P7973&lt;&gt;"입력오류", $T$19=$P7973)
        )
    )
)</f>
        <v>0</v>
      </c>
    </row>
    <row r="7974" spans="9:17">
      <c r="I7974">
        <f t="shared" si="373"/>
        <v>7973</v>
      </c>
      <c r="J7974" t="e">
        <f t="shared" si="374"/>
        <v>#N/A</v>
      </c>
      <c r="K7974" t="e">
        <f t="shared" si="372"/>
        <v>#N/A</v>
      </c>
      <c r="L7974" t="b">
        <f>COUNTIF($N$2:N7974, N7974)=1</f>
        <v>0</v>
      </c>
      <c r="M7974" s="37">
        <f>IF( $Q7974, MAX($M$1:M7973)+1, 0)</f>
        <v>0</v>
      </c>
      <c r="N7974" t="e" cm="1">
        <f t="array" ref="N7974">INDEX($A$9:$F$1048576, $J7974, $K7974 )</f>
        <v>#N/A</v>
      </c>
      <c r="O7974" t="e" cm="1">
        <f t="array" ref="O7974">INDEX($B$9:$F$1048576, $J7974, $K7974 )</f>
        <v>#N/A</v>
      </c>
      <c r="P7974" t="str" cm="1">
        <f t="array" ref="P7974">IF( $L7974, TRIM(_xll.IMDP("IR", $G$5&amp;$N7974, $G$6)), "" )</f>
        <v/>
      </c>
      <c r="Q7974" t="b" cm="1">
        <f t="array" ref="Q7974">IF(
    $U$1=1, AND($P7974&lt;&gt;"", $P7974&lt;&gt;"...", $P7974&lt;&gt;"입력오류"),
    IF(
        $U$18=1, AND($P7974&lt;&gt;"", $P7974&lt;&gt;"...", $P7974&lt;&gt;"입력오류", ISNUMBER(FIND(INDEX($T$2:$T$7,$U$1),$P7974))),
        IF(
            $U$17="기타", AND($P7974&lt;&gt;"", $P7974&lt;&gt;"...", $P7974&lt;&gt;"입력오류", NOT(ISNUMBER(FIND($T$21:$T$34,$P7974)))),
            AND($P7974&lt;&gt;"", $P7974&lt;&gt;"...", $P7974&lt;&gt;"입력오류", $T$19=$P7974)
        )
    )
)</f>
        <v>0</v>
      </c>
    </row>
    <row r="7975" spans="9:17">
      <c r="I7975">
        <f t="shared" si="373"/>
        <v>7974</v>
      </c>
      <c r="J7975" t="e">
        <f t="shared" si="374"/>
        <v>#N/A</v>
      </c>
      <c r="K7975" t="e">
        <f t="shared" si="372"/>
        <v>#N/A</v>
      </c>
      <c r="L7975" t="b">
        <f>COUNTIF($N$2:N7975, N7975)=1</f>
        <v>0</v>
      </c>
      <c r="M7975" s="37">
        <f>IF( $Q7975, MAX($M$1:M7974)+1, 0)</f>
        <v>0</v>
      </c>
      <c r="N7975" t="e" cm="1">
        <f t="array" ref="N7975">INDEX($A$9:$F$1048576, $J7975, $K7975 )</f>
        <v>#N/A</v>
      </c>
      <c r="O7975" t="e" cm="1">
        <f t="array" ref="O7975">INDEX($B$9:$F$1048576, $J7975, $K7975 )</f>
        <v>#N/A</v>
      </c>
      <c r="P7975" t="str" cm="1">
        <f t="array" ref="P7975">IF( $L7975, TRIM(_xll.IMDP("IR", $G$5&amp;$N7975, $G$6)), "" )</f>
        <v/>
      </c>
      <c r="Q7975" t="b" cm="1">
        <f t="array" ref="Q7975">IF(
    $U$1=1, AND($P7975&lt;&gt;"", $P7975&lt;&gt;"...", $P7975&lt;&gt;"입력오류"),
    IF(
        $U$18=1, AND($P7975&lt;&gt;"", $P7975&lt;&gt;"...", $P7975&lt;&gt;"입력오류", ISNUMBER(FIND(INDEX($T$2:$T$7,$U$1),$P7975))),
        IF(
            $U$17="기타", AND($P7975&lt;&gt;"", $P7975&lt;&gt;"...", $P7975&lt;&gt;"입력오류", NOT(ISNUMBER(FIND($T$21:$T$34,$P7975)))),
            AND($P7975&lt;&gt;"", $P7975&lt;&gt;"...", $P7975&lt;&gt;"입력오류", $T$19=$P7975)
        )
    )
)</f>
        <v>0</v>
      </c>
    </row>
    <row r="7976" spans="9:17">
      <c r="I7976">
        <f t="shared" si="373"/>
        <v>7975</v>
      </c>
      <c r="J7976" t="e">
        <f t="shared" si="374"/>
        <v>#N/A</v>
      </c>
      <c r="K7976" t="e">
        <f t="shared" si="372"/>
        <v>#N/A</v>
      </c>
      <c r="L7976" t="b">
        <f>COUNTIF($N$2:N7976, N7976)=1</f>
        <v>0</v>
      </c>
      <c r="M7976" s="37">
        <f>IF( $Q7976, MAX($M$1:M7975)+1, 0)</f>
        <v>0</v>
      </c>
      <c r="N7976" t="e" cm="1">
        <f t="array" ref="N7976">INDEX($A$9:$F$1048576, $J7976, $K7976 )</f>
        <v>#N/A</v>
      </c>
      <c r="O7976" t="e" cm="1">
        <f t="array" ref="O7976">INDEX($B$9:$F$1048576, $J7976, $K7976 )</f>
        <v>#N/A</v>
      </c>
      <c r="P7976" t="str" cm="1">
        <f t="array" ref="P7976">IF( $L7976, TRIM(_xll.IMDP("IR", $G$5&amp;$N7976, $G$6)), "" )</f>
        <v/>
      </c>
      <c r="Q7976" t="b" cm="1">
        <f t="array" ref="Q7976">IF(
    $U$1=1, AND($P7976&lt;&gt;"", $P7976&lt;&gt;"...", $P7976&lt;&gt;"입력오류"),
    IF(
        $U$18=1, AND($P7976&lt;&gt;"", $P7976&lt;&gt;"...", $P7976&lt;&gt;"입력오류", ISNUMBER(FIND(INDEX($T$2:$T$7,$U$1),$P7976))),
        IF(
            $U$17="기타", AND($P7976&lt;&gt;"", $P7976&lt;&gt;"...", $P7976&lt;&gt;"입력오류", NOT(ISNUMBER(FIND($T$21:$T$34,$P7976)))),
            AND($P7976&lt;&gt;"", $P7976&lt;&gt;"...", $P7976&lt;&gt;"입력오류", $T$19=$P7976)
        )
    )
)</f>
        <v>0</v>
      </c>
    </row>
    <row r="7977" spans="9:17">
      <c r="I7977">
        <f t="shared" si="373"/>
        <v>7976</v>
      </c>
      <c r="J7977" t="e">
        <f t="shared" si="374"/>
        <v>#N/A</v>
      </c>
      <c r="K7977" t="e">
        <f t="shared" si="372"/>
        <v>#N/A</v>
      </c>
      <c r="L7977" t="b">
        <f>COUNTIF($N$2:N7977, N7977)=1</f>
        <v>0</v>
      </c>
      <c r="M7977" s="37">
        <f>IF( $Q7977, MAX($M$1:M7976)+1, 0)</f>
        <v>0</v>
      </c>
      <c r="N7977" t="e" cm="1">
        <f t="array" ref="N7977">INDEX($A$9:$F$1048576, $J7977, $K7977 )</f>
        <v>#N/A</v>
      </c>
      <c r="O7977" t="e" cm="1">
        <f t="array" ref="O7977">INDEX($B$9:$F$1048576, $J7977, $K7977 )</f>
        <v>#N/A</v>
      </c>
      <c r="P7977" t="str" cm="1">
        <f t="array" ref="P7977">IF( $L7977, TRIM(_xll.IMDP("IR", $G$5&amp;$N7977, $G$6)), "" )</f>
        <v/>
      </c>
      <c r="Q7977" t="b" cm="1">
        <f t="array" ref="Q7977">IF(
    $U$1=1, AND($P7977&lt;&gt;"", $P7977&lt;&gt;"...", $P7977&lt;&gt;"입력오류"),
    IF(
        $U$18=1, AND($P7977&lt;&gt;"", $P7977&lt;&gt;"...", $P7977&lt;&gt;"입력오류", ISNUMBER(FIND(INDEX($T$2:$T$7,$U$1),$P7977))),
        IF(
            $U$17="기타", AND($P7977&lt;&gt;"", $P7977&lt;&gt;"...", $P7977&lt;&gt;"입력오류", NOT(ISNUMBER(FIND($T$21:$T$34,$P7977)))),
            AND($P7977&lt;&gt;"", $P7977&lt;&gt;"...", $P7977&lt;&gt;"입력오류", $T$19=$P7977)
        )
    )
)</f>
        <v>0</v>
      </c>
    </row>
    <row r="7978" spans="9:17">
      <c r="I7978">
        <f t="shared" si="373"/>
        <v>7977</v>
      </c>
      <c r="J7978" t="e">
        <f t="shared" si="374"/>
        <v>#N/A</v>
      </c>
      <c r="K7978" t="e">
        <f t="shared" si="372"/>
        <v>#N/A</v>
      </c>
      <c r="L7978" t="b">
        <f>COUNTIF($N$2:N7978, N7978)=1</f>
        <v>0</v>
      </c>
      <c r="M7978" s="37">
        <f>IF( $Q7978, MAX($M$1:M7977)+1, 0)</f>
        <v>0</v>
      </c>
      <c r="N7978" t="e" cm="1">
        <f t="array" ref="N7978">INDEX($A$9:$F$1048576, $J7978, $K7978 )</f>
        <v>#N/A</v>
      </c>
      <c r="O7978" t="e" cm="1">
        <f t="array" ref="O7978">INDEX($B$9:$F$1048576, $J7978, $K7978 )</f>
        <v>#N/A</v>
      </c>
      <c r="P7978" t="str" cm="1">
        <f t="array" ref="P7978">IF( $L7978, TRIM(_xll.IMDP("IR", $G$5&amp;$N7978, $G$6)), "" )</f>
        <v/>
      </c>
      <c r="Q7978" t="b" cm="1">
        <f t="array" ref="Q7978">IF(
    $U$1=1, AND($P7978&lt;&gt;"", $P7978&lt;&gt;"...", $P7978&lt;&gt;"입력오류"),
    IF(
        $U$18=1, AND($P7978&lt;&gt;"", $P7978&lt;&gt;"...", $P7978&lt;&gt;"입력오류", ISNUMBER(FIND(INDEX($T$2:$T$7,$U$1),$P7978))),
        IF(
            $U$17="기타", AND($P7978&lt;&gt;"", $P7978&lt;&gt;"...", $P7978&lt;&gt;"입력오류", NOT(ISNUMBER(FIND($T$21:$T$34,$P7978)))),
            AND($P7978&lt;&gt;"", $P7978&lt;&gt;"...", $P7978&lt;&gt;"입력오류", $T$19=$P7978)
        )
    )
)</f>
        <v>0</v>
      </c>
    </row>
    <row r="7979" spans="9:17">
      <c r="I7979">
        <f t="shared" si="373"/>
        <v>7978</v>
      </c>
      <c r="J7979" t="e">
        <f t="shared" si="374"/>
        <v>#N/A</v>
      </c>
      <c r="K7979" t="e">
        <f t="shared" si="372"/>
        <v>#N/A</v>
      </c>
      <c r="L7979" t="b">
        <f>COUNTIF($N$2:N7979, N7979)=1</f>
        <v>0</v>
      </c>
      <c r="M7979" s="37">
        <f>IF( $Q7979, MAX($M$1:M7978)+1, 0)</f>
        <v>0</v>
      </c>
      <c r="N7979" t="e" cm="1">
        <f t="array" ref="N7979">INDEX($A$9:$F$1048576, $J7979, $K7979 )</f>
        <v>#N/A</v>
      </c>
      <c r="O7979" t="e" cm="1">
        <f t="array" ref="O7979">INDEX($B$9:$F$1048576, $J7979, $K7979 )</f>
        <v>#N/A</v>
      </c>
      <c r="P7979" t="str" cm="1">
        <f t="array" ref="P7979">IF( $L7979, TRIM(_xll.IMDP("IR", $G$5&amp;$N7979, $G$6)), "" )</f>
        <v/>
      </c>
      <c r="Q7979" t="b" cm="1">
        <f t="array" ref="Q7979">IF(
    $U$1=1, AND($P7979&lt;&gt;"", $P7979&lt;&gt;"...", $P7979&lt;&gt;"입력오류"),
    IF(
        $U$18=1, AND($P7979&lt;&gt;"", $P7979&lt;&gt;"...", $P7979&lt;&gt;"입력오류", ISNUMBER(FIND(INDEX($T$2:$T$7,$U$1),$P7979))),
        IF(
            $U$17="기타", AND($P7979&lt;&gt;"", $P7979&lt;&gt;"...", $P7979&lt;&gt;"입력오류", NOT(ISNUMBER(FIND($T$21:$T$34,$P7979)))),
            AND($P7979&lt;&gt;"", $P7979&lt;&gt;"...", $P7979&lt;&gt;"입력오류", $T$19=$P7979)
        )
    )
)</f>
        <v>0</v>
      </c>
    </row>
    <row r="7980" spans="9:17">
      <c r="I7980">
        <f t="shared" si="373"/>
        <v>7979</v>
      </c>
      <c r="J7980" t="e">
        <f t="shared" si="374"/>
        <v>#N/A</v>
      </c>
      <c r="K7980" t="e">
        <f t="shared" si="372"/>
        <v>#N/A</v>
      </c>
      <c r="L7980" t="b">
        <f>COUNTIF($N$2:N7980, N7980)=1</f>
        <v>0</v>
      </c>
      <c r="M7980" s="37">
        <f>IF( $Q7980, MAX($M$1:M7979)+1, 0)</f>
        <v>0</v>
      </c>
      <c r="N7980" t="e" cm="1">
        <f t="array" ref="N7980">INDEX($A$9:$F$1048576, $J7980, $K7980 )</f>
        <v>#N/A</v>
      </c>
      <c r="O7980" t="e" cm="1">
        <f t="array" ref="O7980">INDEX($B$9:$F$1048576, $J7980, $K7980 )</f>
        <v>#N/A</v>
      </c>
      <c r="P7980" t="str" cm="1">
        <f t="array" ref="P7980">IF( $L7980, TRIM(_xll.IMDP("IR", $G$5&amp;$N7980, $G$6)), "" )</f>
        <v/>
      </c>
      <c r="Q7980" t="b" cm="1">
        <f t="array" ref="Q7980">IF(
    $U$1=1, AND($P7980&lt;&gt;"", $P7980&lt;&gt;"...", $P7980&lt;&gt;"입력오류"),
    IF(
        $U$18=1, AND($P7980&lt;&gt;"", $P7980&lt;&gt;"...", $P7980&lt;&gt;"입력오류", ISNUMBER(FIND(INDEX($T$2:$T$7,$U$1),$P7980))),
        IF(
            $U$17="기타", AND($P7980&lt;&gt;"", $P7980&lt;&gt;"...", $P7980&lt;&gt;"입력오류", NOT(ISNUMBER(FIND($T$21:$T$34,$P7980)))),
            AND($P7980&lt;&gt;"", $P7980&lt;&gt;"...", $P7980&lt;&gt;"입력오류", $T$19=$P7980)
        )
    )
)</f>
        <v>0</v>
      </c>
    </row>
    <row r="7981" spans="9:17">
      <c r="I7981">
        <f t="shared" si="373"/>
        <v>7980</v>
      </c>
      <c r="J7981" t="e">
        <f t="shared" si="374"/>
        <v>#N/A</v>
      </c>
      <c r="K7981" t="e">
        <f t="shared" si="372"/>
        <v>#N/A</v>
      </c>
      <c r="L7981" t="b">
        <f>COUNTIF($N$2:N7981, N7981)=1</f>
        <v>0</v>
      </c>
      <c r="M7981" s="37">
        <f>IF( $Q7981, MAX($M$1:M7980)+1, 0)</f>
        <v>0</v>
      </c>
      <c r="N7981" t="e" cm="1">
        <f t="array" ref="N7981">INDEX($A$9:$F$1048576, $J7981, $K7981 )</f>
        <v>#N/A</v>
      </c>
      <c r="O7981" t="e" cm="1">
        <f t="array" ref="O7981">INDEX($B$9:$F$1048576, $J7981, $K7981 )</f>
        <v>#N/A</v>
      </c>
      <c r="P7981" t="str" cm="1">
        <f t="array" ref="P7981">IF( $L7981, TRIM(_xll.IMDP("IR", $G$5&amp;$N7981, $G$6)), "" )</f>
        <v/>
      </c>
      <c r="Q7981" t="b" cm="1">
        <f t="array" ref="Q7981">IF(
    $U$1=1, AND($P7981&lt;&gt;"", $P7981&lt;&gt;"...", $P7981&lt;&gt;"입력오류"),
    IF(
        $U$18=1, AND($P7981&lt;&gt;"", $P7981&lt;&gt;"...", $P7981&lt;&gt;"입력오류", ISNUMBER(FIND(INDEX($T$2:$T$7,$U$1),$P7981))),
        IF(
            $U$17="기타", AND($P7981&lt;&gt;"", $P7981&lt;&gt;"...", $P7981&lt;&gt;"입력오류", NOT(ISNUMBER(FIND($T$21:$T$34,$P7981)))),
            AND($P7981&lt;&gt;"", $P7981&lt;&gt;"...", $P7981&lt;&gt;"입력오류", $T$19=$P7981)
        )
    )
)</f>
        <v>0</v>
      </c>
    </row>
    <row r="7982" spans="9:17">
      <c r="I7982">
        <f t="shared" si="373"/>
        <v>7981</v>
      </c>
      <c r="J7982" t="e">
        <f t="shared" si="374"/>
        <v>#N/A</v>
      </c>
      <c r="K7982" t="e">
        <f t="shared" si="372"/>
        <v>#N/A</v>
      </c>
      <c r="L7982" t="b">
        <f>COUNTIF($N$2:N7982, N7982)=1</f>
        <v>0</v>
      </c>
      <c r="M7982" s="37">
        <f>IF( $Q7982, MAX($M$1:M7981)+1, 0)</f>
        <v>0</v>
      </c>
      <c r="N7982" t="e" cm="1">
        <f t="array" ref="N7982">INDEX($A$9:$F$1048576, $J7982, $K7982 )</f>
        <v>#N/A</v>
      </c>
      <c r="O7982" t="e" cm="1">
        <f t="array" ref="O7982">INDEX($B$9:$F$1048576, $J7982, $K7982 )</f>
        <v>#N/A</v>
      </c>
      <c r="P7982" t="str" cm="1">
        <f t="array" ref="P7982">IF( $L7982, TRIM(_xll.IMDP("IR", $G$5&amp;$N7982, $G$6)), "" )</f>
        <v/>
      </c>
      <c r="Q7982" t="b" cm="1">
        <f t="array" ref="Q7982">IF(
    $U$1=1, AND($P7982&lt;&gt;"", $P7982&lt;&gt;"...", $P7982&lt;&gt;"입력오류"),
    IF(
        $U$18=1, AND($P7982&lt;&gt;"", $P7982&lt;&gt;"...", $P7982&lt;&gt;"입력오류", ISNUMBER(FIND(INDEX($T$2:$T$7,$U$1),$P7982))),
        IF(
            $U$17="기타", AND($P7982&lt;&gt;"", $P7982&lt;&gt;"...", $P7982&lt;&gt;"입력오류", NOT(ISNUMBER(FIND($T$21:$T$34,$P7982)))),
            AND($P7982&lt;&gt;"", $P7982&lt;&gt;"...", $P7982&lt;&gt;"입력오류", $T$19=$P7982)
        )
    )
)</f>
        <v>0</v>
      </c>
    </row>
    <row r="7983" spans="9:17">
      <c r="I7983">
        <f t="shared" si="373"/>
        <v>7982</v>
      </c>
      <c r="J7983" t="e">
        <f t="shared" si="374"/>
        <v>#N/A</v>
      </c>
      <c r="K7983" t="e">
        <f t="shared" si="372"/>
        <v>#N/A</v>
      </c>
      <c r="L7983" t="b">
        <f>COUNTIF($N$2:N7983, N7983)=1</f>
        <v>0</v>
      </c>
      <c r="M7983" s="37">
        <f>IF( $Q7983, MAX($M$1:M7982)+1, 0)</f>
        <v>0</v>
      </c>
      <c r="N7983" t="e" cm="1">
        <f t="array" ref="N7983">INDEX($A$9:$F$1048576, $J7983, $K7983 )</f>
        <v>#N/A</v>
      </c>
      <c r="O7983" t="e" cm="1">
        <f t="array" ref="O7983">INDEX($B$9:$F$1048576, $J7983, $K7983 )</f>
        <v>#N/A</v>
      </c>
      <c r="P7983" t="str" cm="1">
        <f t="array" ref="P7983">IF( $L7983, TRIM(_xll.IMDP("IR", $G$5&amp;$N7983, $G$6)), "" )</f>
        <v/>
      </c>
      <c r="Q7983" t="b" cm="1">
        <f t="array" ref="Q7983">IF(
    $U$1=1, AND($P7983&lt;&gt;"", $P7983&lt;&gt;"...", $P7983&lt;&gt;"입력오류"),
    IF(
        $U$18=1, AND($P7983&lt;&gt;"", $P7983&lt;&gt;"...", $P7983&lt;&gt;"입력오류", ISNUMBER(FIND(INDEX($T$2:$T$7,$U$1),$P7983))),
        IF(
            $U$17="기타", AND($P7983&lt;&gt;"", $P7983&lt;&gt;"...", $P7983&lt;&gt;"입력오류", NOT(ISNUMBER(FIND($T$21:$T$34,$P7983)))),
            AND($P7983&lt;&gt;"", $P7983&lt;&gt;"...", $P7983&lt;&gt;"입력오류", $T$19=$P7983)
        )
    )
)</f>
        <v>0</v>
      </c>
    </row>
    <row r="7984" spans="9:17">
      <c r="I7984">
        <f t="shared" si="373"/>
        <v>7983</v>
      </c>
      <c r="J7984" t="e">
        <f t="shared" si="374"/>
        <v>#N/A</v>
      </c>
      <c r="K7984" t="e">
        <f t="shared" si="372"/>
        <v>#N/A</v>
      </c>
      <c r="L7984" t="b">
        <f>COUNTIF($N$2:N7984, N7984)=1</f>
        <v>0</v>
      </c>
      <c r="M7984" s="37">
        <f>IF( $Q7984, MAX($M$1:M7983)+1, 0)</f>
        <v>0</v>
      </c>
      <c r="N7984" t="e" cm="1">
        <f t="array" ref="N7984">INDEX($A$9:$F$1048576, $J7984, $K7984 )</f>
        <v>#N/A</v>
      </c>
      <c r="O7984" t="e" cm="1">
        <f t="array" ref="O7984">INDEX($B$9:$F$1048576, $J7984, $K7984 )</f>
        <v>#N/A</v>
      </c>
      <c r="P7984" t="str" cm="1">
        <f t="array" ref="P7984">IF( $L7984, TRIM(_xll.IMDP("IR", $G$5&amp;$N7984, $G$6)), "" )</f>
        <v/>
      </c>
      <c r="Q7984" t="b" cm="1">
        <f t="array" ref="Q7984">IF(
    $U$1=1, AND($P7984&lt;&gt;"", $P7984&lt;&gt;"...", $P7984&lt;&gt;"입력오류"),
    IF(
        $U$18=1, AND($P7984&lt;&gt;"", $P7984&lt;&gt;"...", $P7984&lt;&gt;"입력오류", ISNUMBER(FIND(INDEX($T$2:$T$7,$U$1),$P7984))),
        IF(
            $U$17="기타", AND($P7984&lt;&gt;"", $P7984&lt;&gt;"...", $P7984&lt;&gt;"입력오류", NOT(ISNUMBER(FIND($T$21:$T$34,$P7984)))),
            AND($P7984&lt;&gt;"", $P7984&lt;&gt;"...", $P7984&lt;&gt;"입력오류", $T$19=$P7984)
        )
    )
)</f>
        <v>0</v>
      </c>
    </row>
    <row r="7985" spans="9:17">
      <c r="I7985">
        <f t="shared" si="373"/>
        <v>7984</v>
      </c>
      <c r="J7985" t="e">
        <f t="shared" si="374"/>
        <v>#N/A</v>
      </c>
      <c r="K7985" t="e">
        <f t="shared" si="372"/>
        <v>#N/A</v>
      </c>
      <c r="L7985" t="b">
        <f>COUNTIF($N$2:N7985, N7985)=1</f>
        <v>0</v>
      </c>
      <c r="M7985" s="37">
        <f>IF( $Q7985, MAX($M$1:M7984)+1, 0)</f>
        <v>0</v>
      </c>
      <c r="N7985" t="e" cm="1">
        <f t="array" ref="N7985">INDEX($A$9:$F$1048576, $J7985, $K7985 )</f>
        <v>#N/A</v>
      </c>
      <c r="O7985" t="e" cm="1">
        <f t="array" ref="O7985">INDEX($B$9:$F$1048576, $J7985, $K7985 )</f>
        <v>#N/A</v>
      </c>
      <c r="P7985" t="str" cm="1">
        <f t="array" ref="P7985">IF( $L7985, TRIM(_xll.IMDP("IR", $G$5&amp;$N7985, $G$6)), "" )</f>
        <v/>
      </c>
      <c r="Q7985" t="b" cm="1">
        <f t="array" ref="Q7985">IF(
    $U$1=1, AND($P7985&lt;&gt;"", $P7985&lt;&gt;"...", $P7985&lt;&gt;"입력오류"),
    IF(
        $U$18=1, AND($P7985&lt;&gt;"", $P7985&lt;&gt;"...", $P7985&lt;&gt;"입력오류", ISNUMBER(FIND(INDEX($T$2:$T$7,$U$1),$P7985))),
        IF(
            $U$17="기타", AND($P7985&lt;&gt;"", $P7985&lt;&gt;"...", $P7985&lt;&gt;"입력오류", NOT(ISNUMBER(FIND($T$21:$T$34,$P7985)))),
            AND($P7985&lt;&gt;"", $P7985&lt;&gt;"...", $P7985&lt;&gt;"입력오류", $T$19=$P7985)
        )
    )
)</f>
        <v>0</v>
      </c>
    </row>
    <row r="7986" spans="9:17">
      <c r="I7986">
        <f t="shared" si="373"/>
        <v>7985</v>
      </c>
      <c r="J7986" t="e">
        <f t="shared" si="374"/>
        <v>#N/A</v>
      </c>
      <c r="K7986" t="e">
        <f t="shared" si="372"/>
        <v>#N/A</v>
      </c>
      <c r="L7986" t="b">
        <f>COUNTIF($N$2:N7986, N7986)=1</f>
        <v>0</v>
      </c>
      <c r="M7986" s="37">
        <f>IF( $Q7986, MAX($M$1:M7985)+1, 0)</f>
        <v>0</v>
      </c>
      <c r="N7986" t="e" cm="1">
        <f t="array" ref="N7986">INDEX($A$9:$F$1048576, $J7986, $K7986 )</f>
        <v>#N/A</v>
      </c>
      <c r="O7986" t="e" cm="1">
        <f t="array" ref="O7986">INDEX($B$9:$F$1048576, $J7986, $K7986 )</f>
        <v>#N/A</v>
      </c>
      <c r="P7986" t="str" cm="1">
        <f t="array" ref="P7986">IF( $L7986, TRIM(_xll.IMDP("IR", $G$5&amp;$N7986, $G$6)), "" )</f>
        <v/>
      </c>
      <c r="Q7986" t="b" cm="1">
        <f t="array" ref="Q7986">IF(
    $U$1=1, AND($P7986&lt;&gt;"", $P7986&lt;&gt;"...", $P7986&lt;&gt;"입력오류"),
    IF(
        $U$18=1, AND($P7986&lt;&gt;"", $P7986&lt;&gt;"...", $P7986&lt;&gt;"입력오류", ISNUMBER(FIND(INDEX($T$2:$T$7,$U$1),$P7986))),
        IF(
            $U$17="기타", AND($P7986&lt;&gt;"", $P7986&lt;&gt;"...", $P7986&lt;&gt;"입력오류", NOT(ISNUMBER(FIND($T$21:$T$34,$P7986)))),
            AND($P7986&lt;&gt;"", $P7986&lt;&gt;"...", $P7986&lt;&gt;"입력오류", $T$19=$P7986)
        )
    )
)</f>
        <v>0</v>
      </c>
    </row>
    <row r="7987" spans="9:17">
      <c r="I7987">
        <f t="shared" si="373"/>
        <v>7986</v>
      </c>
      <c r="J7987" t="e">
        <f t="shared" si="374"/>
        <v>#N/A</v>
      </c>
      <c r="K7987" t="e">
        <f t="shared" si="372"/>
        <v>#N/A</v>
      </c>
      <c r="L7987" t="b">
        <f>COUNTIF($N$2:N7987, N7987)=1</f>
        <v>0</v>
      </c>
      <c r="M7987" s="37">
        <f>IF( $Q7987, MAX($M$1:M7986)+1, 0)</f>
        <v>0</v>
      </c>
      <c r="N7987" t="e" cm="1">
        <f t="array" ref="N7987">INDEX($A$9:$F$1048576, $J7987, $K7987 )</f>
        <v>#N/A</v>
      </c>
      <c r="O7987" t="e" cm="1">
        <f t="array" ref="O7987">INDEX($B$9:$F$1048576, $J7987, $K7987 )</f>
        <v>#N/A</v>
      </c>
      <c r="P7987" t="str" cm="1">
        <f t="array" ref="P7987">IF( $L7987, TRIM(_xll.IMDP("IR", $G$5&amp;$N7987, $G$6)), "" )</f>
        <v/>
      </c>
      <c r="Q7987" t="b" cm="1">
        <f t="array" ref="Q7987">IF(
    $U$1=1, AND($P7987&lt;&gt;"", $P7987&lt;&gt;"...", $P7987&lt;&gt;"입력오류"),
    IF(
        $U$18=1, AND($P7987&lt;&gt;"", $P7987&lt;&gt;"...", $P7987&lt;&gt;"입력오류", ISNUMBER(FIND(INDEX($T$2:$T$7,$U$1),$P7987))),
        IF(
            $U$17="기타", AND($P7987&lt;&gt;"", $P7987&lt;&gt;"...", $P7987&lt;&gt;"입력오류", NOT(ISNUMBER(FIND($T$21:$T$34,$P7987)))),
            AND($P7987&lt;&gt;"", $P7987&lt;&gt;"...", $P7987&lt;&gt;"입력오류", $T$19=$P7987)
        )
    )
)</f>
        <v>0</v>
      </c>
    </row>
    <row r="7988" spans="9:17">
      <c r="I7988">
        <f t="shared" si="373"/>
        <v>7987</v>
      </c>
      <c r="J7988" t="e">
        <f t="shared" si="374"/>
        <v>#N/A</v>
      </c>
      <c r="K7988" t="e">
        <f t="shared" si="372"/>
        <v>#N/A</v>
      </c>
      <c r="L7988" t="b">
        <f>COUNTIF($N$2:N7988, N7988)=1</f>
        <v>0</v>
      </c>
      <c r="M7988" s="37">
        <f>IF( $Q7988, MAX($M$1:M7987)+1, 0)</f>
        <v>0</v>
      </c>
      <c r="N7988" t="e" cm="1">
        <f t="array" ref="N7988">INDEX($A$9:$F$1048576, $J7988, $K7988 )</f>
        <v>#N/A</v>
      </c>
      <c r="O7988" t="e" cm="1">
        <f t="array" ref="O7988">INDEX($B$9:$F$1048576, $J7988, $K7988 )</f>
        <v>#N/A</v>
      </c>
      <c r="P7988" t="str" cm="1">
        <f t="array" ref="P7988">IF( $L7988, TRIM(_xll.IMDP("IR", $G$5&amp;$N7988, $G$6)), "" )</f>
        <v/>
      </c>
      <c r="Q7988" t="b" cm="1">
        <f t="array" ref="Q7988">IF(
    $U$1=1, AND($P7988&lt;&gt;"", $P7988&lt;&gt;"...", $P7988&lt;&gt;"입력오류"),
    IF(
        $U$18=1, AND($P7988&lt;&gt;"", $P7988&lt;&gt;"...", $P7988&lt;&gt;"입력오류", ISNUMBER(FIND(INDEX($T$2:$T$7,$U$1),$P7988))),
        IF(
            $U$17="기타", AND($P7988&lt;&gt;"", $P7988&lt;&gt;"...", $P7988&lt;&gt;"입력오류", NOT(ISNUMBER(FIND($T$21:$T$34,$P7988)))),
            AND($P7988&lt;&gt;"", $P7988&lt;&gt;"...", $P7988&lt;&gt;"입력오류", $T$19=$P7988)
        )
    )
)</f>
        <v>0</v>
      </c>
    </row>
    <row r="7989" spans="9:17">
      <c r="I7989">
        <f t="shared" si="373"/>
        <v>7988</v>
      </c>
      <c r="J7989" t="e">
        <f t="shared" si="374"/>
        <v>#N/A</v>
      </c>
      <c r="K7989" t="e">
        <f t="shared" si="372"/>
        <v>#N/A</v>
      </c>
      <c r="L7989" t="b">
        <f>COUNTIF($N$2:N7989, N7989)=1</f>
        <v>0</v>
      </c>
      <c r="M7989" s="37">
        <f>IF( $Q7989, MAX($M$1:M7988)+1, 0)</f>
        <v>0</v>
      </c>
      <c r="N7989" t="e" cm="1">
        <f t="array" ref="N7989">INDEX($A$9:$F$1048576, $J7989, $K7989 )</f>
        <v>#N/A</v>
      </c>
      <c r="O7989" t="e" cm="1">
        <f t="array" ref="O7989">INDEX($B$9:$F$1048576, $J7989, $K7989 )</f>
        <v>#N/A</v>
      </c>
      <c r="P7989" t="str" cm="1">
        <f t="array" ref="P7989">IF( $L7989, TRIM(_xll.IMDP("IR", $G$5&amp;$N7989, $G$6)), "" )</f>
        <v/>
      </c>
      <c r="Q7989" t="b" cm="1">
        <f t="array" ref="Q7989">IF(
    $U$1=1, AND($P7989&lt;&gt;"", $P7989&lt;&gt;"...", $P7989&lt;&gt;"입력오류"),
    IF(
        $U$18=1, AND($P7989&lt;&gt;"", $P7989&lt;&gt;"...", $P7989&lt;&gt;"입력오류", ISNUMBER(FIND(INDEX($T$2:$T$7,$U$1),$P7989))),
        IF(
            $U$17="기타", AND($P7989&lt;&gt;"", $P7989&lt;&gt;"...", $P7989&lt;&gt;"입력오류", NOT(ISNUMBER(FIND($T$21:$T$34,$P7989)))),
            AND($P7989&lt;&gt;"", $P7989&lt;&gt;"...", $P7989&lt;&gt;"입력오류", $T$19=$P7989)
        )
    )
)</f>
        <v>0</v>
      </c>
    </row>
    <row r="7990" spans="9:17">
      <c r="I7990">
        <f t="shared" si="373"/>
        <v>7989</v>
      </c>
      <c r="J7990" t="e">
        <f t="shared" si="374"/>
        <v>#N/A</v>
      </c>
      <c r="K7990" t="e">
        <f t="shared" si="372"/>
        <v>#N/A</v>
      </c>
      <c r="L7990" t="b">
        <f>COUNTIF($N$2:N7990, N7990)=1</f>
        <v>0</v>
      </c>
      <c r="M7990" s="37">
        <f>IF( $Q7990, MAX($M$1:M7989)+1, 0)</f>
        <v>0</v>
      </c>
      <c r="N7990" t="e" cm="1">
        <f t="array" ref="N7990">INDEX($A$9:$F$1048576, $J7990, $K7990 )</f>
        <v>#N/A</v>
      </c>
      <c r="O7990" t="e" cm="1">
        <f t="array" ref="O7990">INDEX($B$9:$F$1048576, $J7990, $K7990 )</f>
        <v>#N/A</v>
      </c>
      <c r="P7990" t="str" cm="1">
        <f t="array" ref="P7990">IF( $L7990, TRIM(_xll.IMDP("IR", $G$5&amp;$N7990, $G$6)), "" )</f>
        <v/>
      </c>
      <c r="Q7990" t="b" cm="1">
        <f t="array" ref="Q7990">IF(
    $U$1=1, AND($P7990&lt;&gt;"", $P7990&lt;&gt;"...", $P7990&lt;&gt;"입력오류"),
    IF(
        $U$18=1, AND($P7990&lt;&gt;"", $P7990&lt;&gt;"...", $P7990&lt;&gt;"입력오류", ISNUMBER(FIND(INDEX($T$2:$T$7,$U$1),$P7990))),
        IF(
            $U$17="기타", AND($P7990&lt;&gt;"", $P7990&lt;&gt;"...", $P7990&lt;&gt;"입력오류", NOT(ISNUMBER(FIND($T$21:$T$34,$P7990)))),
            AND($P7990&lt;&gt;"", $P7990&lt;&gt;"...", $P7990&lt;&gt;"입력오류", $T$19=$P7990)
        )
    )
)</f>
        <v>0</v>
      </c>
    </row>
    <row r="7991" spans="9:17">
      <c r="I7991">
        <f t="shared" si="373"/>
        <v>7990</v>
      </c>
      <c r="J7991" t="e">
        <f t="shared" si="374"/>
        <v>#N/A</v>
      </c>
      <c r="K7991" t="e">
        <f t="shared" si="372"/>
        <v>#N/A</v>
      </c>
      <c r="L7991" t="b">
        <f>COUNTIF($N$2:N7991, N7991)=1</f>
        <v>0</v>
      </c>
      <c r="M7991" s="37">
        <f>IF( $Q7991, MAX($M$1:M7990)+1, 0)</f>
        <v>0</v>
      </c>
      <c r="N7991" t="e" cm="1">
        <f t="array" ref="N7991">INDEX($A$9:$F$1048576, $J7991, $K7991 )</f>
        <v>#N/A</v>
      </c>
      <c r="O7991" t="e" cm="1">
        <f t="array" ref="O7991">INDEX($B$9:$F$1048576, $J7991, $K7991 )</f>
        <v>#N/A</v>
      </c>
      <c r="P7991" t="str" cm="1">
        <f t="array" ref="P7991">IF( $L7991, TRIM(_xll.IMDP("IR", $G$5&amp;$N7991, $G$6)), "" )</f>
        <v/>
      </c>
      <c r="Q7991" t="b" cm="1">
        <f t="array" ref="Q7991">IF(
    $U$1=1, AND($P7991&lt;&gt;"", $P7991&lt;&gt;"...", $P7991&lt;&gt;"입력오류"),
    IF(
        $U$18=1, AND($P7991&lt;&gt;"", $P7991&lt;&gt;"...", $P7991&lt;&gt;"입력오류", ISNUMBER(FIND(INDEX($T$2:$T$7,$U$1),$P7991))),
        IF(
            $U$17="기타", AND($P7991&lt;&gt;"", $P7991&lt;&gt;"...", $P7991&lt;&gt;"입력오류", NOT(ISNUMBER(FIND($T$21:$T$34,$P7991)))),
            AND($P7991&lt;&gt;"", $P7991&lt;&gt;"...", $P7991&lt;&gt;"입력오류", $T$19=$P7991)
        )
    )
)</f>
        <v>0</v>
      </c>
    </row>
    <row r="7992" spans="9:17">
      <c r="I7992">
        <f t="shared" si="373"/>
        <v>7991</v>
      </c>
      <c r="J7992" t="e">
        <f t="shared" si="374"/>
        <v>#N/A</v>
      </c>
      <c r="K7992" t="e">
        <f t="shared" si="372"/>
        <v>#N/A</v>
      </c>
      <c r="L7992" t="b">
        <f>COUNTIF($N$2:N7992, N7992)=1</f>
        <v>0</v>
      </c>
      <c r="M7992" s="37">
        <f>IF( $Q7992, MAX($M$1:M7991)+1, 0)</f>
        <v>0</v>
      </c>
      <c r="N7992" t="e" cm="1">
        <f t="array" ref="N7992">INDEX($A$9:$F$1048576, $J7992, $K7992 )</f>
        <v>#N/A</v>
      </c>
      <c r="O7992" t="e" cm="1">
        <f t="array" ref="O7992">INDEX($B$9:$F$1048576, $J7992, $K7992 )</f>
        <v>#N/A</v>
      </c>
      <c r="P7992" t="str" cm="1">
        <f t="array" ref="P7992">IF( $L7992, TRIM(_xll.IMDP("IR", $G$5&amp;$N7992, $G$6)), "" )</f>
        <v/>
      </c>
      <c r="Q7992" t="b" cm="1">
        <f t="array" ref="Q7992">IF(
    $U$1=1, AND($P7992&lt;&gt;"", $P7992&lt;&gt;"...", $P7992&lt;&gt;"입력오류"),
    IF(
        $U$18=1, AND($P7992&lt;&gt;"", $P7992&lt;&gt;"...", $P7992&lt;&gt;"입력오류", ISNUMBER(FIND(INDEX($T$2:$T$7,$U$1),$P7992))),
        IF(
            $U$17="기타", AND($P7992&lt;&gt;"", $P7992&lt;&gt;"...", $P7992&lt;&gt;"입력오류", NOT(ISNUMBER(FIND($T$21:$T$34,$P7992)))),
            AND($P7992&lt;&gt;"", $P7992&lt;&gt;"...", $P7992&lt;&gt;"입력오류", $T$19=$P7992)
        )
    )
)</f>
        <v>0</v>
      </c>
    </row>
    <row r="7993" spans="9:17">
      <c r="I7993">
        <f t="shared" si="373"/>
        <v>7992</v>
      </c>
      <c r="J7993" t="e">
        <f t="shared" si="374"/>
        <v>#N/A</v>
      </c>
      <c r="K7993" t="e">
        <f t="shared" si="372"/>
        <v>#N/A</v>
      </c>
      <c r="L7993" t="b">
        <f>COUNTIF($N$2:N7993, N7993)=1</f>
        <v>0</v>
      </c>
      <c r="M7993" s="37">
        <f>IF( $Q7993, MAX($M$1:M7992)+1, 0)</f>
        <v>0</v>
      </c>
      <c r="N7993" t="e" cm="1">
        <f t="array" ref="N7993">INDEX($A$9:$F$1048576, $J7993, $K7993 )</f>
        <v>#N/A</v>
      </c>
      <c r="O7993" t="e" cm="1">
        <f t="array" ref="O7993">INDEX($B$9:$F$1048576, $J7993, $K7993 )</f>
        <v>#N/A</v>
      </c>
      <c r="P7993" t="str" cm="1">
        <f t="array" ref="P7993">IF( $L7993, TRIM(_xll.IMDP("IR", $G$5&amp;$N7993, $G$6)), "" )</f>
        <v/>
      </c>
      <c r="Q7993" t="b" cm="1">
        <f t="array" ref="Q7993">IF(
    $U$1=1, AND($P7993&lt;&gt;"", $P7993&lt;&gt;"...", $P7993&lt;&gt;"입력오류"),
    IF(
        $U$18=1, AND($P7993&lt;&gt;"", $P7993&lt;&gt;"...", $P7993&lt;&gt;"입력오류", ISNUMBER(FIND(INDEX($T$2:$T$7,$U$1),$P7993))),
        IF(
            $U$17="기타", AND($P7993&lt;&gt;"", $P7993&lt;&gt;"...", $P7993&lt;&gt;"입력오류", NOT(ISNUMBER(FIND($T$21:$T$34,$P7993)))),
            AND($P7993&lt;&gt;"", $P7993&lt;&gt;"...", $P7993&lt;&gt;"입력오류", $T$19=$P7993)
        )
    )
)</f>
        <v>0</v>
      </c>
    </row>
    <row r="7994" spans="9:17">
      <c r="I7994">
        <f t="shared" si="373"/>
        <v>7993</v>
      </c>
      <c r="J7994" t="e">
        <f t="shared" si="374"/>
        <v>#N/A</v>
      </c>
      <c r="K7994" t="e">
        <f t="shared" si="372"/>
        <v>#N/A</v>
      </c>
      <c r="L7994" t="b">
        <f>COUNTIF($N$2:N7994, N7994)=1</f>
        <v>0</v>
      </c>
      <c r="M7994" s="37">
        <f>IF( $Q7994, MAX($M$1:M7993)+1, 0)</f>
        <v>0</v>
      </c>
      <c r="N7994" t="e" cm="1">
        <f t="array" ref="N7994">INDEX($A$9:$F$1048576, $J7994, $K7994 )</f>
        <v>#N/A</v>
      </c>
      <c r="O7994" t="e" cm="1">
        <f t="array" ref="O7994">INDEX($B$9:$F$1048576, $J7994, $K7994 )</f>
        <v>#N/A</v>
      </c>
      <c r="P7994" t="str" cm="1">
        <f t="array" ref="P7994">IF( $L7994, TRIM(_xll.IMDP("IR", $G$5&amp;$N7994, $G$6)), "" )</f>
        <v/>
      </c>
      <c r="Q7994" t="b" cm="1">
        <f t="array" ref="Q7994">IF(
    $U$1=1, AND($P7994&lt;&gt;"", $P7994&lt;&gt;"...", $P7994&lt;&gt;"입력오류"),
    IF(
        $U$18=1, AND($P7994&lt;&gt;"", $P7994&lt;&gt;"...", $P7994&lt;&gt;"입력오류", ISNUMBER(FIND(INDEX($T$2:$T$7,$U$1),$P7994))),
        IF(
            $U$17="기타", AND($P7994&lt;&gt;"", $P7994&lt;&gt;"...", $P7994&lt;&gt;"입력오류", NOT(ISNUMBER(FIND($T$21:$T$34,$P7994)))),
            AND($P7994&lt;&gt;"", $P7994&lt;&gt;"...", $P7994&lt;&gt;"입력오류", $T$19=$P7994)
        )
    )
)</f>
        <v>0</v>
      </c>
    </row>
    <row r="7995" spans="9:17">
      <c r="I7995">
        <f t="shared" si="373"/>
        <v>7994</v>
      </c>
      <c r="J7995" t="e">
        <f t="shared" si="374"/>
        <v>#N/A</v>
      </c>
      <c r="K7995" t="e">
        <f t="shared" si="372"/>
        <v>#N/A</v>
      </c>
      <c r="L7995" t="b">
        <f>COUNTIF($N$2:N7995, N7995)=1</f>
        <v>0</v>
      </c>
      <c r="M7995" s="37">
        <f>IF( $Q7995, MAX($M$1:M7994)+1, 0)</f>
        <v>0</v>
      </c>
      <c r="N7995" t="e" cm="1">
        <f t="array" ref="N7995">INDEX($A$9:$F$1048576, $J7995, $K7995 )</f>
        <v>#N/A</v>
      </c>
      <c r="O7995" t="e" cm="1">
        <f t="array" ref="O7995">INDEX($B$9:$F$1048576, $J7995, $K7995 )</f>
        <v>#N/A</v>
      </c>
      <c r="P7995" t="str" cm="1">
        <f t="array" ref="P7995">IF( $L7995, TRIM(_xll.IMDP("IR", $G$5&amp;$N7995, $G$6)), "" )</f>
        <v/>
      </c>
      <c r="Q7995" t="b" cm="1">
        <f t="array" ref="Q7995">IF(
    $U$1=1, AND($P7995&lt;&gt;"", $P7995&lt;&gt;"...", $P7995&lt;&gt;"입력오류"),
    IF(
        $U$18=1, AND($P7995&lt;&gt;"", $P7995&lt;&gt;"...", $P7995&lt;&gt;"입력오류", ISNUMBER(FIND(INDEX($T$2:$T$7,$U$1),$P7995))),
        IF(
            $U$17="기타", AND($P7995&lt;&gt;"", $P7995&lt;&gt;"...", $P7995&lt;&gt;"입력오류", NOT(ISNUMBER(FIND($T$21:$T$34,$P7995)))),
            AND($P7995&lt;&gt;"", $P7995&lt;&gt;"...", $P7995&lt;&gt;"입력오류", $T$19=$P7995)
        )
    )
)</f>
        <v>0</v>
      </c>
    </row>
    <row r="7996" spans="9:17">
      <c r="I7996">
        <f t="shared" si="373"/>
        <v>7995</v>
      </c>
      <c r="J7996" t="e">
        <f t="shared" si="374"/>
        <v>#N/A</v>
      </c>
      <c r="K7996" t="e">
        <f t="shared" si="372"/>
        <v>#N/A</v>
      </c>
      <c r="L7996" t="b">
        <f>COUNTIF($N$2:N7996, N7996)=1</f>
        <v>0</v>
      </c>
      <c r="M7996" s="37">
        <f>IF( $Q7996, MAX($M$1:M7995)+1, 0)</f>
        <v>0</v>
      </c>
      <c r="N7996" t="e" cm="1">
        <f t="array" ref="N7996">INDEX($A$9:$F$1048576, $J7996, $K7996 )</f>
        <v>#N/A</v>
      </c>
      <c r="O7996" t="e" cm="1">
        <f t="array" ref="O7996">INDEX($B$9:$F$1048576, $J7996, $K7996 )</f>
        <v>#N/A</v>
      </c>
      <c r="P7996" t="str" cm="1">
        <f t="array" ref="P7996">IF( $L7996, TRIM(_xll.IMDP("IR", $G$5&amp;$N7996, $G$6)), "" )</f>
        <v/>
      </c>
      <c r="Q7996" t="b" cm="1">
        <f t="array" ref="Q7996">IF(
    $U$1=1, AND($P7996&lt;&gt;"", $P7996&lt;&gt;"...", $P7996&lt;&gt;"입력오류"),
    IF(
        $U$18=1, AND($P7996&lt;&gt;"", $P7996&lt;&gt;"...", $P7996&lt;&gt;"입력오류", ISNUMBER(FIND(INDEX($T$2:$T$7,$U$1),$P7996))),
        IF(
            $U$17="기타", AND($P7996&lt;&gt;"", $P7996&lt;&gt;"...", $P7996&lt;&gt;"입력오류", NOT(ISNUMBER(FIND($T$21:$T$34,$P7996)))),
            AND($P7996&lt;&gt;"", $P7996&lt;&gt;"...", $P7996&lt;&gt;"입력오류", $T$19=$P7996)
        )
    )
)</f>
        <v>0</v>
      </c>
    </row>
    <row r="7997" spans="9:17">
      <c r="I7997">
        <f t="shared" si="373"/>
        <v>7996</v>
      </c>
      <c r="J7997" t="e">
        <f t="shared" si="374"/>
        <v>#N/A</v>
      </c>
      <c r="K7997" t="e">
        <f t="shared" si="372"/>
        <v>#N/A</v>
      </c>
      <c r="L7997" t="b">
        <f>COUNTIF($N$2:N7997, N7997)=1</f>
        <v>0</v>
      </c>
      <c r="M7997" s="37">
        <f>IF( $Q7997, MAX($M$1:M7996)+1, 0)</f>
        <v>0</v>
      </c>
      <c r="N7997" t="e" cm="1">
        <f t="array" ref="N7997">INDEX($A$9:$F$1048576, $J7997, $K7997 )</f>
        <v>#N/A</v>
      </c>
      <c r="O7997" t="e" cm="1">
        <f t="array" ref="O7997">INDEX($B$9:$F$1048576, $J7997, $K7997 )</f>
        <v>#N/A</v>
      </c>
      <c r="P7997" t="str" cm="1">
        <f t="array" ref="P7997">IF( $L7997, TRIM(_xll.IMDP("IR", $G$5&amp;$N7997, $G$6)), "" )</f>
        <v/>
      </c>
      <c r="Q7997" t="b" cm="1">
        <f t="array" ref="Q7997">IF(
    $U$1=1, AND($P7997&lt;&gt;"", $P7997&lt;&gt;"...", $P7997&lt;&gt;"입력오류"),
    IF(
        $U$18=1, AND($P7997&lt;&gt;"", $P7997&lt;&gt;"...", $P7997&lt;&gt;"입력오류", ISNUMBER(FIND(INDEX($T$2:$T$7,$U$1),$P7997))),
        IF(
            $U$17="기타", AND($P7997&lt;&gt;"", $P7997&lt;&gt;"...", $P7997&lt;&gt;"입력오류", NOT(ISNUMBER(FIND($T$21:$T$34,$P7997)))),
            AND($P7997&lt;&gt;"", $P7997&lt;&gt;"...", $P7997&lt;&gt;"입력오류", $T$19=$P7997)
        )
    )
)</f>
        <v>0</v>
      </c>
    </row>
    <row r="7998" spans="9:17">
      <c r="I7998">
        <f t="shared" si="373"/>
        <v>7997</v>
      </c>
      <c r="J7998" t="e">
        <f t="shared" si="374"/>
        <v>#N/A</v>
      </c>
      <c r="K7998" t="e">
        <f t="shared" si="372"/>
        <v>#N/A</v>
      </c>
      <c r="L7998" t="b">
        <f>COUNTIF($N$2:N7998, N7998)=1</f>
        <v>0</v>
      </c>
      <c r="M7998" s="37">
        <f>IF( $Q7998, MAX($M$1:M7997)+1, 0)</f>
        <v>0</v>
      </c>
      <c r="N7998" t="e" cm="1">
        <f t="array" ref="N7998">INDEX($A$9:$F$1048576, $J7998, $K7998 )</f>
        <v>#N/A</v>
      </c>
      <c r="O7998" t="e" cm="1">
        <f t="array" ref="O7998">INDEX($B$9:$F$1048576, $J7998, $K7998 )</f>
        <v>#N/A</v>
      </c>
      <c r="P7998" t="str" cm="1">
        <f t="array" ref="P7998">IF( $L7998, TRIM(_xll.IMDP("IR", $G$5&amp;$N7998, $G$6)), "" )</f>
        <v/>
      </c>
      <c r="Q7998" t="b" cm="1">
        <f t="array" ref="Q7998">IF(
    $U$1=1, AND($P7998&lt;&gt;"", $P7998&lt;&gt;"...", $P7998&lt;&gt;"입력오류"),
    IF(
        $U$18=1, AND($P7998&lt;&gt;"", $P7998&lt;&gt;"...", $P7998&lt;&gt;"입력오류", ISNUMBER(FIND(INDEX($T$2:$T$7,$U$1),$P7998))),
        IF(
            $U$17="기타", AND($P7998&lt;&gt;"", $P7998&lt;&gt;"...", $P7998&lt;&gt;"입력오류", NOT(ISNUMBER(FIND($T$21:$T$34,$P7998)))),
            AND($P7998&lt;&gt;"", $P7998&lt;&gt;"...", $P7998&lt;&gt;"입력오류", $T$19=$P7998)
        )
    )
)</f>
        <v>0</v>
      </c>
    </row>
    <row r="7999" spans="9:17">
      <c r="I7999">
        <f t="shared" si="373"/>
        <v>7998</v>
      </c>
      <c r="J7999" t="e">
        <f t="shared" si="374"/>
        <v>#N/A</v>
      </c>
      <c r="K7999" t="e">
        <f t="shared" si="372"/>
        <v>#N/A</v>
      </c>
      <c r="L7999" t="b">
        <f>COUNTIF($N$2:N7999, N7999)=1</f>
        <v>0</v>
      </c>
      <c r="M7999" s="37">
        <f>IF( $Q7999, MAX($M$1:M7998)+1, 0)</f>
        <v>0</v>
      </c>
      <c r="N7999" t="e" cm="1">
        <f t="array" ref="N7999">INDEX($A$9:$F$1048576, $J7999, $K7999 )</f>
        <v>#N/A</v>
      </c>
      <c r="O7999" t="e" cm="1">
        <f t="array" ref="O7999">INDEX($B$9:$F$1048576, $J7999, $K7999 )</f>
        <v>#N/A</v>
      </c>
      <c r="P7999" t="str" cm="1">
        <f t="array" ref="P7999">IF( $L7999, TRIM(_xll.IMDP("IR", $G$5&amp;$N7999, $G$6)), "" )</f>
        <v/>
      </c>
      <c r="Q7999" t="b" cm="1">
        <f t="array" ref="Q7999">IF(
    $U$1=1, AND($P7999&lt;&gt;"", $P7999&lt;&gt;"...", $P7999&lt;&gt;"입력오류"),
    IF(
        $U$18=1, AND($P7999&lt;&gt;"", $P7999&lt;&gt;"...", $P7999&lt;&gt;"입력오류", ISNUMBER(FIND(INDEX($T$2:$T$7,$U$1),$P7999))),
        IF(
            $U$17="기타", AND($P7999&lt;&gt;"", $P7999&lt;&gt;"...", $P7999&lt;&gt;"입력오류", NOT(ISNUMBER(FIND($T$21:$T$34,$P7999)))),
            AND($P7999&lt;&gt;"", $P7999&lt;&gt;"...", $P7999&lt;&gt;"입력오류", $T$19=$P7999)
        )
    )
)</f>
        <v>0</v>
      </c>
    </row>
    <row r="8000" spans="9:17">
      <c r="I8000">
        <f t="shared" si="373"/>
        <v>7999</v>
      </c>
      <c r="J8000" t="e">
        <f t="shared" si="374"/>
        <v>#N/A</v>
      </c>
      <c r="K8000" t="e">
        <f t="shared" si="372"/>
        <v>#N/A</v>
      </c>
      <c r="L8000" t="b">
        <f>COUNTIF($N$2:N8000, N8000)=1</f>
        <v>0</v>
      </c>
      <c r="M8000" s="37">
        <f>IF( $Q8000, MAX($M$1:M7999)+1, 0)</f>
        <v>0</v>
      </c>
      <c r="N8000" t="e" cm="1">
        <f t="array" ref="N8000">INDEX($A$9:$F$1048576, $J8000, $K8000 )</f>
        <v>#N/A</v>
      </c>
      <c r="O8000" t="e" cm="1">
        <f t="array" ref="O8000">INDEX($B$9:$F$1048576, $J8000, $K8000 )</f>
        <v>#N/A</v>
      </c>
      <c r="P8000" t="str" cm="1">
        <f t="array" ref="P8000">IF( $L8000, TRIM(_xll.IMDP("IR", $G$5&amp;$N8000, $G$6)), "" )</f>
        <v/>
      </c>
      <c r="Q8000" t="b" cm="1">
        <f t="array" ref="Q8000">IF(
    $U$1=1, AND($P8000&lt;&gt;"", $P8000&lt;&gt;"...", $P8000&lt;&gt;"입력오류"),
    IF(
        $U$18=1, AND($P8000&lt;&gt;"", $P8000&lt;&gt;"...", $P8000&lt;&gt;"입력오류", ISNUMBER(FIND(INDEX($T$2:$T$7,$U$1),$P8000))),
        IF(
            $U$17="기타", AND($P8000&lt;&gt;"", $P8000&lt;&gt;"...", $P8000&lt;&gt;"입력오류", NOT(ISNUMBER(FIND($T$21:$T$34,$P8000)))),
            AND($P8000&lt;&gt;"", $P8000&lt;&gt;"...", $P8000&lt;&gt;"입력오류", $T$19=$P8000)
        )
    )
)</f>
        <v>0</v>
      </c>
    </row>
    <row r="8001" spans="9:17">
      <c r="I8001">
        <f t="shared" si="373"/>
        <v>8000</v>
      </c>
      <c r="J8001" t="e">
        <f t="shared" si="374"/>
        <v>#N/A</v>
      </c>
      <c r="K8001" t="e">
        <f t="shared" si="372"/>
        <v>#N/A</v>
      </c>
      <c r="L8001" t="b">
        <f>COUNTIF($N$2:N8001, N8001)=1</f>
        <v>0</v>
      </c>
      <c r="M8001" s="37">
        <f>IF( $Q8001, MAX($M$1:M8000)+1, 0)</f>
        <v>0</v>
      </c>
      <c r="N8001" t="e" cm="1">
        <f t="array" ref="N8001">INDEX($A$9:$F$1048576, $J8001, $K8001 )</f>
        <v>#N/A</v>
      </c>
      <c r="O8001" t="e" cm="1">
        <f t="array" ref="O8001">INDEX($B$9:$F$1048576, $J8001, $K8001 )</f>
        <v>#N/A</v>
      </c>
      <c r="P8001" t="str" cm="1">
        <f t="array" ref="P8001">IF( $L8001, TRIM(_xll.IMDP("IR", $G$5&amp;$N8001, $G$6)), "" )</f>
        <v/>
      </c>
      <c r="Q8001" t="b" cm="1">
        <f t="array" ref="Q8001">IF(
    $U$1=1, AND($P8001&lt;&gt;"", $P8001&lt;&gt;"...", $P8001&lt;&gt;"입력오류"),
    IF(
        $U$18=1, AND($P8001&lt;&gt;"", $P8001&lt;&gt;"...", $P8001&lt;&gt;"입력오류", ISNUMBER(FIND(INDEX($T$2:$T$7,$U$1),$P8001))),
        IF(
            $U$17="기타", AND($P8001&lt;&gt;"", $P8001&lt;&gt;"...", $P8001&lt;&gt;"입력오류", NOT(ISNUMBER(FIND($T$21:$T$34,$P8001)))),
            AND($P8001&lt;&gt;"", $P8001&lt;&gt;"...", $P8001&lt;&gt;"입력오류", $T$19=$P8001)
        )
    )
)</f>
        <v>0</v>
      </c>
    </row>
    <row r="8002" spans="9:17">
      <c r="I8002">
        <f t="shared" si="373"/>
        <v>8001</v>
      </c>
      <c r="J8002" t="e">
        <f t="shared" si="374"/>
        <v>#N/A</v>
      </c>
      <c r="K8002" t="e">
        <f t="shared" ref="K8002:K8065" si="375">IF( $I8002&gt;$G$4, NA(), IF($I8002&gt;$G$3, 5, IF($I8002&gt;$G$2, 3, 1 ) ) )</f>
        <v>#N/A</v>
      </c>
      <c r="L8002" t="b">
        <f>COUNTIF($N$2:N8002, N8002)=1</f>
        <v>0</v>
      </c>
      <c r="M8002" s="37">
        <f>IF( $Q8002, MAX($M$1:M8001)+1, 0)</f>
        <v>0</v>
      </c>
      <c r="N8002" t="e" cm="1">
        <f t="array" ref="N8002">INDEX($A$9:$F$1048576, $J8002, $K8002 )</f>
        <v>#N/A</v>
      </c>
      <c r="O8002" t="e" cm="1">
        <f t="array" ref="O8002">INDEX($B$9:$F$1048576, $J8002, $K8002 )</f>
        <v>#N/A</v>
      </c>
      <c r="P8002" t="str" cm="1">
        <f t="array" ref="P8002">IF( $L8002, TRIM(_xll.IMDP("IR", $G$5&amp;$N8002, $G$6)), "" )</f>
        <v/>
      </c>
      <c r="Q8002" t="b" cm="1">
        <f t="array" ref="Q8002">IF(
    $U$1=1, AND($P8002&lt;&gt;"", $P8002&lt;&gt;"...", $P8002&lt;&gt;"입력오류"),
    IF(
        $U$18=1, AND($P8002&lt;&gt;"", $P8002&lt;&gt;"...", $P8002&lt;&gt;"입력오류", ISNUMBER(FIND(INDEX($T$2:$T$7,$U$1),$P8002))),
        IF(
            $U$17="기타", AND($P8002&lt;&gt;"", $P8002&lt;&gt;"...", $P8002&lt;&gt;"입력오류", NOT(ISNUMBER(FIND($T$21:$T$34,$P8002)))),
            AND($P8002&lt;&gt;"", $P8002&lt;&gt;"...", $P8002&lt;&gt;"입력오류", $T$19=$P8002)
        )
    )
)</f>
        <v>0</v>
      </c>
    </row>
    <row r="8003" spans="9:17">
      <c r="I8003">
        <f t="shared" ref="I8003:I8066" si="376">ROW()-1</f>
        <v>8002</v>
      </c>
      <c r="J8003" t="e">
        <f t="shared" ref="J8003:J8066" si="377">IF( $I8003&gt;$G$4, NA(), IF($I8003&gt;$G$3, $I8003-$G$3, IF($I8003&gt;$G$2, $I8003-$G$2, $I8003 ) ) )</f>
        <v>#N/A</v>
      </c>
      <c r="K8003" t="e">
        <f t="shared" si="375"/>
        <v>#N/A</v>
      </c>
      <c r="L8003" t="b">
        <f>COUNTIF($N$2:N8003, N8003)=1</f>
        <v>0</v>
      </c>
      <c r="M8003" s="37">
        <f>IF( $Q8003, MAX($M$1:M8002)+1, 0)</f>
        <v>0</v>
      </c>
      <c r="N8003" t="e" cm="1">
        <f t="array" ref="N8003">INDEX($A$9:$F$1048576, $J8003, $K8003 )</f>
        <v>#N/A</v>
      </c>
      <c r="O8003" t="e" cm="1">
        <f t="array" ref="O8003">INDEX($B$9:$F$1048576, $J8003, $K8003 )</f>
        <v>#N/A</v>
      </c>
      <c r="P8003" t="str" cm="1">
        <f t="array" ref="P8003">IF( $L8003, TRIM(_xll.IMDP("IR", $G$5&amp;$N8003, $G$6)), "" )</f>
        <v/>
      </c>
      <c r="Q8003" t="b" cm="1">
        <f t="array" ref="Q8003">IF(
    $U$1=1, AND($P8003&lt;&gt;"", $P8003&lt;&gt;"...", $P8003&lt;&gt;"입력오류"),
    IF(
        $U$18=1, AND($P8003&lt;&gt;"", $P8003&lt;&gt;"...", $P8003&lt;&gt;"입력오류", ISNUMBER(FIND(INDEX($T$2:$T$7,$U$1),$P8003))),
        IF(
            $U$17="기타", AND($P8003&lt;&gt;"", $P8003&lt;&gt;"...", $P8003&lt;&gt;"입력오류", NOT(ISNUMBER(FIND($T$21:$T$34,$P8003)))),
            AND($P8003&lt;&gt;"", $P8003&lt;&gt;"...", $P8003&lt;&gt;"입력오류", $T$19=$P8003)
        )
    )
)</f>
        <v>0</v>
      </c>
    </row>
    <row r="8004" spans="9:17">
      <c r="I8004">
        <f t="shared" si="376"/>
        <v>8003</v>
      </c>
      <c r="J8004" t="e">
        <f t="shared" si="377"/>
        <v>#N/A</v>
      </c>
      <c r="K8004" t="e">
        <f t="shared" si="375"/>
        <v>#N/A</v>
      </c>
      <c r="L8004" t="b">
        <f>COUNTIF($N$2:N8004, N8004)=1</f>
        <v>0</v>
      </c>
      <c r="M8004" s="37">
        <f>IF( $Q8004, MAX($M$1:M8003)+1, 0)</f>
        <v>0</v>
      </c>
      <c r="N8004" t="e" cm="1">
        <f t="array" ref="N8004">INDEX($A$9:$F$1048576, $J8004, $K8004 )</f>
        <v>#N/A</v>
      </c>
      <c r="O8004" t="e" cm="1">
        <f t="array" ref="O8004">INDEX($B$9:$F$1048576, $J8004, $K8004 )</f>
        <v>#N/A</v>
      </c>
      <c r="P8004" t="str" cm="1">
        <f t="array" ref="P8004">IF( $L8004, TRIM(_xll.IMDP("IR", $G$5&amp;$N8004, $G$6)), "" )</f>
        <v/>
      </c>
      <c r="Q8004" t="b" cm="1">
        <f t="array" ref="Q8004">IF(
    $U$1=1, AND($P8004&lt;&gt;"", $P8004&lt;&gt;"...", $P8004&lt;&gt;"입력오류"),
    IF(
        $U$18=1, AND($P8004&lt;&gt;"", $P8004&lt;&gt;"...", $P8004&lt;&gt;"입력오류", ISNUMBER(FIND(INDEX($T$2:$T$7,$U$1),$P8004))),
        IF(
            $U$17="기타", AND($P8004&lt;&gt;"", $P8004&lt;&gt;"...", $P8004&lt;&gt;"입력오류", NOT(ISNUMBER(FIND($T$21:$T$34,$P8004)))),
            AND($P8004&lt;&gt;"", $P8004&lt;&gt;"...", $P8004&lt;&gt;"입력오류", $T$19=$P8004)
        )
    )
)</f>
        <v>0</v>
      </c>
    </row>
    <row r="8005" spans="9:17">
      <c r="I8005">
        <f t="shared" si="376"/>
        <v>8004</v>
      </c>
      <c r="J8005" t="e">
        <f t="shared" si="377"/>
        <v>#N/A</v>
      </c>
      <c r="K8005" t="e">
        <f t="shared" si="375"/>
        <v>#N/A</v>
      </c>
      <c r="L8005" t="b">
        <f>COUNTIF($N$2:N8005, N8005)=1</f>
        <v>0</v>
      </c>
      <c r="M8005" s="37">
        <f>IF( $Q8005, MAX($M$1:M8004)+1, 0)</f>
        <v>0</v>
      </c>
      <c r="N8005" t="e" cm="1">
        <f t="array" ref="N8005">INDEX($A$9:$F$1048576, $J8005, $K8005 )</f>
        <v>#N/A</v>
      </c>
      <c r="O8005" t="e" cm="1">
        <f t="array" ref="O8005">INDEX($B$9:$F$1048576, $J8005, $K8005 )</f>
        <v>#N/A</v>
      </c>
      <c r="P8005" t="str" cm="1">
        <f t="array" ref="P8005">IF( $L8005, TRIM(_xll.IMDP("IR", $G$5&amp;$N8005, $G$6)), "" )</f>
        <v/>
      </c>
      <c r="Q8005" t="b" cm="1">
        <f t="array" ref="Q8005">IF(
    $U$1=1, AND($P8005&lt;&gt;"", $P8005&lt;&gt;"...", $P8005&lt;&gt;"입력오류"),
    IF(
        $U$18=1, AND($P8005&lt;&gt;"", $P8005&lt;&gt;"...", $P8005&lt;&gt;"입력오류", ISNUMBER(FIND(INDEX($T$2:$T$7,$U$1),$P8005))),
        IF(
            $U$17="기타", AND($P8005&lt;&gt;"", $P8005&lt;&gt;"...", $P8005&lt;&gt;"입력오류", NOT(ISNUMBER(FIND($T$21:$T$34,$P8005)))),
            AND($P8005&lt;&gt;"", $P8005&lt;&gt;"...", $P8005&lt;&gt;"입력오류", $T$19=$P8005)
        )
    )
)</f>
        <v>0</v>
      </c>
    </row>
    <row r="8006" spans="9:17">
      <c r="I8006">
        <f t="shared" si="376"/>
        <v>8005</v>
      </c>
      <c r="J8006" t="e">
        <f t="shared" si="377"/>
        <v>#N/A</v>
      </c>
      <c r="K8006" t="e">
        <f t="shared" si="375"/>
        <v>#N/A</v>
      </c>
      <c r="L8006" t="b">
        <f>COUNTIF($N$2:N8006, N8006)=1</f>
        <v>0</v>
      </c>
      <c r="M8006" s="37">
        <f>IF( $Q8006, MAX($M$1:M8005)+1, 0)</f>
        <v>0</v>
      </c>
      <c r="N8006" t="e" cm="1">
        <f t="array" ref="N8006">INDEX($A$9:$F$1048576, $J8006, $K8006 )</f>
        <v>#N/A</v>
      </c>
      <c r="O8006" t="e" cm="1">
        <f t="array" ref="O8006">INDEX($B$9:$F$1048576, $J8006, $K8006 )</f>
        <v>#N/A</v>
      </c>
      <c r="P8006" t="str" cm="1">
        <f t="array" ref="P8006">IF( $L8006, TRIM(_xll.IMDP("IR", $G$5&amp;$N8006, $G$6)), "" )</f>
        <v/>
      </c>
      <c r="Q8006" t="b" cm="1">
        <f t="array" ref="Q8006">IF(
    $U$1=1, AND($P8006&lt;&gt;"", $P8006&lt;&gt;"...", $P8006&lt;&gt;"입력오류"),
    IF(
        $U$18=1, AND($P8006&lt;&gt;"", $P8006&lt;&gt;"...", $P8006&lt;&gt;"입력오류", ISNUMBER(FIND(INDEX($T$2:$T$7,$U$1),$P8006))),
        IF(
            $U$17="기타", AND($P8006&lt;&gt;"", $P8006&lt;&gt;"...", $P8006&lt;&gt;"입력오류", NOT(ISNUMBER(FIND($T$21:$T$34,$P8006)))),
            AND($P8006&lt;&gt;"", $P8006&lt;&gt;"...", $P8006&lt;&gt;"입력오류", $T$19=$P8006)
        )
    )
)</f>
        <v>0</v>
      </c>
    </row>
    <row r="8007" spans="9:17">
      <c r="I8007">
        <f t="shared" si="376"/>
        <v>8006</v>
      </c>
      <c r="J8007" t="e">
        <f t="shared" si="377"/>
        <v>#N/A</v>
      </c>
      <c r="K8007" t="e">
        <f t="shared" si="375"/>
        <v>#N/A</v>
      </c>
      <c r="L8007" t="b">
        <f>COUNTIF($N$2:N8007, N8007)=1</f>
        <v>0</v>
      </c>
      <c r="M8007" s="37">
        <f>IF( $Q8007, MAX($M$1:M8006)+1, 0)</f>
        <v>0</v>
      </c>
      <c r="N8007" t="e" cm="1">
        <f t="array" ref="N8007">INDEX($A$9:$F$1048576, $J8007, $K8007 )</f>
        <v>#N/A</v>
      </c>
      <c r="O8007" t="e" cm="1">
        <f t="array" ref="O8007">INDEX($B$9:$F$1048576, $J8007, $K8007 )</f>
        <v>#N/A</v>
      </c>
      <c r="P8007" t="str" cm="1">
        <f t="array" ref="P8007">IF( $L8007, TRIM(_xll.IMDP("IR", $G$5&amp;$N8007, $G$6)), "" )</f>
        <v/>
      </c>
      <c r="Q8007" t="b" cm="1">
        <f t="array" ref="Q8007">IF(
    $U$1=1, AND($P8007&lt;&gt;"", $P8007&lt;&gt;"...", $P8007&lt;&gt;"입력오류"),
    IF(
        $U$18=1, AND($P8007&lt;&gt;"", $P8007&lt;&gt;"...", $P8007&lt;&gt;"입력오류", ISNUMBER(FIND(INDEX($T$2:$T$7,$U$1),$P8007))),
        IF(
            $U$17="기타", AND($P8007&lt;&gt;"", $P8007&lt;&gt;"...", $P8007&lt;&gt;"입력오류", NOT(ISNUMBER(FIND($T$21:$T$34,$P8007)))),
            AND($P8007&lt;&gt;"", $P8007&lt;&gt;"...", $P8007&lt;&gt;"입력오류", $T$19=$P8007)
        )
    )
)</f>
        <v>0</v>
      </c>
    </row>
    <row r="8008" spans="9:17">
      <c r="I8008">
        <f t="shared" si="376"/>
        <v>8007</v>
      </c>
      <c r="J8008" t="e">
        <f t="shared" si="377"/>
        <v>#N/A</v>
      </c>
      <c r="K8008" t="e">
        <f t="shared" si="375"/>
        <v>#N/A</v>
      </c>
      <c r="L8008" t="b">
        <f>COUNTIF($N$2:N8008, N8008)=1</f>
        <v>0</v>
      </c>
      <c r="M8008" s="37">
        <f>IF( $Q8008, MAX($M$1:M8007)+1, 0)</f>
        <v>0</v>
      </c>
      <c r="N8008" t="e" cm="1">
        <f t="array" ref="N8008">INDEX($A$9:$F$1048576, $J8008, $K8008 )</f>
        <v>#N/A</v>
      </c>
      <c r="O8008" t="e" cm="1">
        <f t="array" ref="O8008">INDEX($B$9:$F$1048576, $J8008, $K8008 )</f>
        <v>#N/A</v>
      </c>
      <c r="P8008" t="str" cm="1">
        <f t="array" ref="P8008">IF( $L8008, TRIM(_xll.IMDP("IR", $G$5&amp;$N8008, $G$6)), "" )</f>
        <v/>
      </c>
      <c r="Q8008" t="b" cm="1">
        <f t="array" ref="Q8008">IF(
    $U$1=1, AND($P8008&lt;&gt;"", $P8008&lt;&gt;"...", $P8008&lt;&gt;"입력오류"),
    IF(
        $U$18=1, AND($P8008&lt;&gt;"", $P8008&lt;&gt;"...", $P8008&lt;&gt;"입력오류", ISNUMBER(FIND(INDEX($T$2:$T$7,$U$1),$P8008))),
        IF(
            $U$17="기타", AND($P8008&lt;&gt;"", $P8008&lt;&gt;"...", $P8008&lt;&gt;"입력오류", NOT(ISNUMBER(FIND($T$21:$T$34,$P8008)))),
            AND($P8008&lt;&gt;"", $P8008&lt;&gt;"...", $P8008&lt;&gt;"입력오류", $T$19=$P8008)
        )
    )
)</f>
        <v>0</v>
      </c>
    </row>
    <row r="8009" spans="9:17">
      <c r="I8009">
        <f t="shared" si="376"/>
        <v>8008</v>
      </c>
      <c r="J8009" t="e">
        <f t="shared" si="377"/>
        <v>#N/A</v>
      </c>
      <c r="K8009" t="e">
        <f t="shared" si="375"/>
        <v>#N/A</v>
      </c>
      <c r="L8009" t="b">
        <f>COUNTIF($N$2:N8009, N8009)=1</f>
        <v>0</v>
      </c>
      <c r="M8009" s="37">
        <f>IF( $Q8009, MAX($M$1:M8008)+1, 0)</f>
        <v>0</v>
      </c>
      <c r="N8009" t="e" cm="1">
        <f t="array" ref="N8009">INDEX($A$9:$F$1048576, $J8009, $K8009 )</f>
        <v>#N/A</v>
      </c>
      <c r="O8009" t="e" cm="1">
        <f t="array" ref="O8009">INDEX($B$9:$F$1048576, $J8009, $K8009 )</f>
        <v>#N/A</v>
      </c>
      <c r="P8009" t="str" cm="1">
        <f t="array" ref="P8009">IF( $L8009, TRIM(_xll.IMDP("IR", $G$5&amp;$N8009, $G$6)), "" )</f>
        <v/>
      </c>
      <c r="Q8009" t="b" cm="1">
        <f t="array" ref="Q8009">IF(
    $U$1=1, AND($P8009&lt;&gt;"", $P8009&lt;&gt;"...", $P8009&lt;&gt;"입력오류"),
    IF(
        $U$18=1, AND($P8009&lt;&gt;"", $P8009&lt;&gt;"...", $P8009&lt;&gt;"입력오류", ISNUMBER(FIND(INDEX($T$2:$T$7,$U$1),$P8009))),
        IF(
            $U$17="기타", AND($P8009&lt;&gt;"", $P8009&lt;&gt;"...", $P8009&lt;&gt;"입력오류", NOT(ISNUMBER(FIND($T$21:$T$34,$P8009)))),
            AND($P8009&lt;&gt;"", $P8009&lt;&gt;"...", $P8009&lt;&gt;"입력오류", $T$19=$P8009)
        )
    )
)</f>
        <v>0</v>
      </c>
    </row>
    <row r="8010" spans="9:17">
      <c r="I8010">
        <f t="shared" si="376"/>
        <v>8009</v>
      </c>
      <c r="J8010" t="e">
        <f t="shared" si="377"/>
        <v>#N/A</v>
      </c>
      <c r="K8010" t="e">
        <f t="shared" si="375"/>
        <v>#N/A</v>
      </c>
      <c r="L8010" t="b">
        <f>COUNTIF($N$2:N8010, N8010)=1</f>
        <v>0</v>
      </c>
      <c r="M8010" s="37">
        <f>IF( $Q8010, MAX($M$1:M8009)+1, 0)</f>
        <v>0</v>
      </c>
      <c r="N8010" t="e" cm="1">
        <f t="array" ref="N8010">INDEX($A$9:$F$1048576, $J8010, $K8010 )</f>
        <v>#N/A</v>
      </c>
      <c r="O8010" t="e" cm="1">
        <f t="array" ref="O8010">INDEX($B$9:$F$1048576, $J8010, $K8010 )</f>
        <v>#N/A</v>
      </c>
      <c r="P8010" t="str" cm="1">
        <f t="array" ref="P8010">IF( $L8010, TRIM(_xll.IMDP("IR", $G$5&amp;$N8010, $G$6)), "" )</f>
        <v/>
      </c>
      <c r="Q8010" t="b" cm="1">
        <f t="array" ref="Q8010">IF(
    $U$1=1, AND($P8010&lt;&gt;"", $P8010&lt;&gt;"...", $P8010&lt;&gt;"입력오류"),
    IF(
        $U$18=1, AND($P8010&lt;&gt;"", $P8010&lt;&gt;"...", $P8010&lt;&gt;"입력오류", ISNUMBER(FIND(INDEX($T$2:$T$7,$U$1),$P8010))),
        IF(
            $U$17="기타", AND($P8010&lt;&gt;"", $P8010&lt;&gt;"...", $P8010&lt;&gt;"입력오류", NOT(ISNUMBER(FIND($T$21:$T$34,$P8010)))),
            AND($P8010&lt;&gt;"", $P8010&lt;&gt;"...", $P8010&lt;&gt;"입력오류", $T$19=$P8010)
        )
    )
)</f>
        <v>0</v>
      </c>
    </row>
    <row r="8011" spans="9:17">
      <c r="I8011">
        <f t="shared" si="376"/>
        <v>8010</v>
      </c>
      <c r="J8011" t="e">
        <f t="shared" si="377"/>
        <v>#N/A</v>
      </c>
      <c r="K8011" t="e">
        <f t="shared" si="375"/>
        <v>#N/A</v>
      </c>
      <c r="L8011" t="b">
        <f>COUNTIF($N$2:N8011, N8011)=1</f>
        <v>0</v>
      </c>
      <c r="M8011" s="37">
        <f>IF( $Q8011, MAX($M$1:M8010)+1, 0)</f>
        <v>0</v>
      </c>
      <c r="N8011" t="e" cm="1">
        <f t="array" ref="N8011">INDEX($A$9:$F$1048576, $J8011, $K8011 )</f>
        <v>#N/A</v>
      </c>
      <c r="O8011" t="e" cm="1">
        <f t="array" ref="O8011">INDEX($B$9:$F$1048576, $J8011, $K8011 )</f>
        <v>#N/A</v>
      </c>
      <c r="P8011" t="str" cm="1">
        <f t="array" ref="P8011">IF( $L8011, TRIM(_xll.IMDP("IR", $G$5&amp;$N8011, $G$6)), "" )</f>
        <v/>
      </c>
      <c r="Q8011" t="b" cm="1">
        <f t="array" ref="Q8011">IF(
    $U$1=1, AND($P8011&lt;&gt;"", $P8011&lt;&gt;"...", $P8011&lt;&gt;"입력오류"),
    IF(
        $U$18=1, AND($P8011&lt;&gt;"", $P8011&lt;&gt;"...", $P8011&lt;&gt;"입력오류", ISNUMBER(FIND(INDEX($T$2:$T$7,$U$1),$P8011))),
        IF(
            $U$17="기타", AND($P8011&lt;&gt;"", $P8011&lt;&gt;"...", $P8011&lt;&gt;"입력오류", NOT(ISNUMBER(FIND($T$21:$T$34,$P8011)))),
            AND($P8011&lt;&gt;"", $P8011&lt;&gt;"...", $P8011&lt;&gt;"입력오류", $T$19=$P8011)
        )
    )
)</f>
        <v>0</v>
      </c>
    </row>
    <row r="8012" spans="9:17">
      <c r="I8012">
        <f t="shared" si="376"/>
        <v>8011</v>
      </c>
      <c r="J8012" t="e">
        <f t="shared" si="377"/>
        <v>#N/A</v>
      </c>
      <c r="K8012" t="e">
        <f t="shared" si="375"/>
        <v>#N/A</v>
      </c>
      <c r="L8012" t="b">
        <f>COUNTIF($N$2:N8012, N8012)=1</f>
        <v>0</v>
      </c>
      <c r="M8012" s="37">
        <f>IF( $Q8012, MAX($M$1:M8011)+1, 0)</f>
        <v>0</v>
      </c>
      <c r="N8012" t="e" cm="1">
        <f t="array" ref="N8012">INDEX($A$9:$F$1048576, $J8012, $K8012 )</f>
        <v>#N/A</v>
      </c>
      <c r="O8012" t="e" cm="1">
        <f t="array" ref="O8012">INDEX($B$9:$F$1048576, $J8012, $K8012 )</f>
        <v>#N/A</v>
      </c>
      <c r="P8012" t="str" cm="1">
        <f t="array" ref="P8012">IF( $L8012, TRIM(_xll.IMDP("IR", $G$5&amp;$N8012, $G$6)), "" )</f>
        <v/>
      </c>
      <c r="Q8012" t="b" cm="1">
        <f t="array" ref="Q8012">IF(
    $U$1=1, AND($P8012&lt;&gt;"", $P8012&lt;&gt;"...", $P8012&lt;&gt;"입력오류"),
    IF(
        $U$18=1, AND($P8012&lt;&gt;"", $P8012&lt;&gt;"...", $P8012&lt;&gt;"입력오류", ISNUMBER(FIND(INDEX($T$2:$T$7,$U$1),$P8012))),
        IF(
            $U$17="기타", AND($P8012&lt;&gt;"", $P8012&lt;&gt;"...", $P8012&lt;&gt;"입력오류", NOT(ISNUMBER(FIND($T$21:$T$34,$P8012)))),
            AND($P8012&lt;&gt;"", $P8012&lt;&gt;"...", $P8012&lt;&gt;"입력오류", $T$19=$P8012)
        )
    )
)</f>
        <v>0</v>
      </c>
    </row>
    <row r="8013" spans="9:17">
      <c r="I8013">
        <f t="shared" si="376"/>
        <v>8012</v>
      </c>
      <c r="J8013" t="e">
        <f t="shared" si="377"/>
        <v>#N/A</v>
      </c>
      <c r="K8013" t="e">
        <f t="shared" si="375"/>
        <v>#N/A</v>
      </c>
      <c r="L8013" t="b">
        <f>COUNTIF($N$2:N8013, N8013)=1</f>
        <v>0</v>
      </c>
      <c r="M8013" s="37">
        <f>IF( $Q8013, MAX($M$1:M8012)+1, 0)</f>
        <v>0</v>
      </c>
      <c r="N8013" t="e" cm="1">
        <f t="array" ref="N8013">INDEX($A$9:$F$1048576, $J8013, $K8013 )</f>
        <v>#N/A</v>
      </c>
      <c r="O8013" t="e" cm="1">
        <f t="array" ref="O8013">INDEX($B$9:$F$1048576, $J8013, $K8013 )</f>
        <v>#N/A</v>
      </c>
      <c r="P8013" t="str" cm="1">
        <f t="array" ref="P8013">IF( $L8013, TRIM(_xll.IMDP("IR", $G$5&amp;$N8013, $G$6)), "" )</f>
        <v/>
      </c>
      <c r="Q8013" t="b" cm="1">
        <f t="array" ref="Q8013">IF(
    $U$1=1, AND($P8013&lt;&gt;"", $P8013&lt;&gt;"...", $P8013&lt;&gt;"입력오류"),
    IF(
        $U$18=1, AND($P8013&lt;&gt;"", $P8013&lt;&gt;"...", $P8013&lt;&gt;"입력오류", ISNUMBER(FIND(INDEX($T$2:$T$7,$U$1),$P8013))),
        IF(
            $U$17="기타", AND($P8013&lt;&gt;"", $P8013&lt;&gt;"...", $P8013&lt;&gt;"입력오류", NOT(ISNUMBER(FIND($T$21:$T$34,$P8013)))),
            AND($P8013&lt;&gt;"", $P8013&lt;&gt;"...", $P8013&lt;&gt;"입력오류", $T$19=$P8013)
        )
    )
)</f>
        <v>0</v>
      </c>
    </row>
    <row r="8014" spans="9:17">
      <c r="I8014">
        <f t="shared" si="376"/>
        <v>8013</v>
      </c>
      <c r="J8014" t="e">
        <f t="shared" si="377"/>
        <v>#N/A</v>
      </c>
      <c r="K8014" t="e">
        <f t="shared" si="375"/>
        <v>#N/A</v>
      </c>
      <c r="L8014" t="b">
        <f>COUNTIF($N$2:N8014, N8014)=1</f>
        <v>0</v>
      </c>
      <c r="M8014" s="37">
        <f>IF( $Q8014, MAX($M$1:M8013)+1, 0)</f>
        <v>0</v>
      </c>
      <c r="N8014" t="e" cm="1">
        <f t="array" ref="N8014">INDEX($A$9:$F$1048576, $J8014, $K8014 )</f>
        <v>#N/A</v>
      </c>
      <c r="O8014" t="e" cm="1">
        <f t="array" ref="O8014">INDEX($B$9:$F$1048576, $J8014, $K8014 )</f>
        <v>#N/A</v>
      </c>
      <c r="P8014" t="str" cm="1">
        <f t="array" ref="P8014">IF( $L8014, TRIM(_xll.IMDP("IR", $G$5&amp;$N8014, $G$6)), "" )</f>
        <v/>
      </c>
      <c r="Q8014" t="b" cm="1">
        <f t="array" ref="Q8014">IF(
    $U$1=1, AND($P8014&lt;&gt;"", $P8014&lt;&gt;"...", $P8014&lt;&gt;"입력오류"),
    IF(
        $U$18=1, AND($P8014&lt;&gt;"", $P8014&lt;&gt;"...", $P8014&lt;&gt;"입력오류", ISNUMBER(FIND(INDEX($T$2:$T$7,$U$1),$P8014))),
        IF(
            $U$17="기타", AND($P8014&lt;&gt;"", $P8014&lt;&gt;"...", $P8014&lt;&gt;"입력오류", NOT(ISNUMBER(FIND($T$21:$T$34,$P8014)))),
            AND($P8014&lt;&gt;"", $P8014&lt;&gt;"...", $P8014&lt;&gt;"입력오류", $T$19=$P8014)
        )
    )
)</f>
        <v>0</v>
      </c>
    </row>
    <row r="8015" spans="9:17">
      <c r="I8015">
        <f t="shared" si="376"/>
        <v>8014</v>
      </c>
      <c r="J8015" t="e">
        <f t="shared" si="377"/>
        <v>#N/A</v>
      </c>
      <c r="K8015" t="e">
        <f t="shared" si="375"/>
        <v>#N/A</v>
      </c>
      <c r="L8015" t="b">
        <f>COUNTIF($N$2:N8015, N8015)=1</f>
        <v>0</v>
      </c>
      <c r="M8015" s="37">
        <f>IF( $Q8015, MAX($M$1:M8014)+1, 0)</f>
        <v>0</v>
      </c>
      <c r="N8015" t="e" cm="1">
        <f t="array" ref="N8015">INDEX($A$9:$F$1048576, $J8015, $K8015 )</f>
        <v>#N/A</v>
      </c>
      <c r="O8015" t="e" cm="1">
        <f t="array" ref="O8015">INDEX($B$9:$F$1048576, $J8015, $K8015 )</f>
        <v>#N/A</v>
      </c>
      <c r="P8015" t="str" cm="1">
        <f t="array" ref="P8015">IF( $L8015, TRIM(_xll.IMDP("IR", $G$5&amp;$N8015, $G$6)), "" )</f>
        <v/>
      </c>
      <c r="Q8015" t="b" cm="1">
        <f t="array" ref="Q8015">IF(
    $U$1=1, AND($P8015&lt;&gt;"", $P8015&lt;&gt;"...", $P8015&lt;&gt;"입력오류"),
    IF(
        $U$18=1, AND($P8015&lt;&gt;"", $P8015&lt;&gt;"...", $P8015&lt;&gt;"입력오류", ISNUMBER(FIND(INDEX($T$2:$T$7,$U$1),$P8015))),
        IF(
            $U$17="기타", AND($P8015&lt;&gt;"", $P8015&lt;&gt;"...", $P8015&lt;&gt;"입력오류", NOT(ISNUMBER(FIND($T$21:$T$34,$P8015)))),
            AND($P8015&lt;&gt;"", $P8015&lt;&gt;"...", $P8015&lt;&gt;"입력오류", $T$19=$P8015)
        )
    )
)</f>
        <v>0</v>
      </c>
    </row>
    <row r="8016" spans="9:17">
      <c r="I8016">
        <f t="shared" si="376"/>
        <v>8015</v>
      </c>
      <c r="J8016" t="e">
        <f t="shared" si="377"/>
        <v>#N/A</v>
      </c>
      <c r="K8016" t="e">
        <f t="shared" si="375"/>
        <v>#N/A</v>
      </c>
      <c r="L8016" t="b">
        <f>COUNTIF($N$2:N8016, N8016)=1</f>
        <v>0</v>
      </c>
      <c r="M8016" s="37">
        <f>IF( $Q8016, MAX($M$1:M8015)+1, 0)</f>
        <v>0</v>
      </c>
      <c r="N8016" t="e" cm="1">
        <f t="array" ref="N8016">INDEX($A$9:$F$1048576, $J8016, $K8016 )</f>
        <v>#N/A</v>
      </c>
      <c r="O8016" t="e" cm="1">
        <f t="array" ref="O8016">INDEX($B$9:$F$1048576, $J8016, $K8016 )</f>
        <v>#N/A</v>
      </c>
      <c r="P8016" t="str" cm="1">
        <f t="array" ref="P8016">IF( $L8016, TRIM(_xll.IMDP("IR", $G$5&amp;$N8016, $G$6)), "" )</f>
        <v/>
      </c>
      <c r="Q8016" t="b" cm="1">
        <f t="array" ref="Q8016">IF(
    $U$1=1, AND($P8016&lt;&gt;"", $P8016&lt;&gt;"...", $P8016&lt;&gt;"입력오류"),
    IF(
        $U$18=1, AND($P8016&lt;&gt;"", $P8016&lt;&gt;"...", $P8016&lt;&gt;"입력오류", ISNUMBER(FIND(INDEX($T$2:$T$7,$U$1),$P8016))),
        IF(
            $U$17="기타", AND($P8016&lt;&gt;"", $P8016&lt;&gt;"...", $P8016&lt;&gt;"입력오류", NOT(ISNUMBER(FIND($T$21:$T$34,$P8016)))),
            AND($P8016&lt;&gt;"", $P8016&lt;&gt;"...", $P8016&lt;&gt;"입력오류", $T$19=$P8016)
        )
    )
)</f>
        <v>0</v>
      </c>
    </row>
    <row r="8017" spans="9:17">
      <c r="I8017">
        <f t="shared" si="376"/>
        <v>8016</v>
      </c>
      <c r="J8017" t="e">
        <f t="shared" si="377"/>
        <v>#N/A</v>
      </c>
      <c r="K8017" t="e">
        <f t="shared" si="375"/>
        <v>#N/A</v>
      </c>
      <c r="L8017" t="b">
        <f>COUNTIF($N$2:N8017, N8017)=1</f>
        <v>0</v>
      </c>
      <c r="M8017" s="37">
        <f>IF( $Q8017, MAX($M$1:M8016)+1, 0)</f>
        <v>0</v>
      </c>
      <c r="N8017" t="e" cm="1">
        <f t="array" ref="N8017">INDEX($A$9:$F$1048576, $J8017, $K8017 )</f>
        <v>#N/A</v>
      </c>
      <c r="O8017" t="e" cm="1">
        <f t="array" ref="O8017">INDEX($B$9:$F$1048576, $J8017, $K8017 )</f>
        <v>#N/A</v>
      </c>
      <c r="P8017" t="str" cm="1">
        <f t="array" ref="P8017">IF( $L8017, TRIM(_xll.IMDP("IR", $G$5&amp;$N8017, $G$6)), "" )</f>
        <v/>
      </c>
      <c r="Q8017" t="b" cm="1">
        <f t="array" ref="Q8017">IF(
    $U$1=1, AND($P8017&lt;&gt;"", $P8017&lt;&gt;"...", $P8017&lt;&gt;"입력오류"),
    IF(
        $U$18=1, AND($P8017&lt;&gt;"", $P8017&lt;&gt;"...", $P8017&lt;&gt;"입력오류", ISNUMBER(FIND(INDEX($T$2:$T$7,$U$1),$P8017))),
        IF(
            $U$17="기타", AND($P8017&lt;&gt;"", $P8017&lt;&gt;"...", $P8017&lt;&gt;"입력오류", NOT(ISNUMBER(FIND($T$21:$T$34,$P8017)))),
            AND($P8017&lt;&gt;"", $P8017&lt;&gt;"...", $P8017&lt;&gt;"입력오류", $T$19=$P8017)
        )
    )
)</f>
        <v>0</v>
      </c>
    </row>
    <row r="8018" spans="9:17">
      <c r="I8018">
        <f t="shared" si="376"/>
        <v>8017</v>
      </c>
      <c r="J8018" t="e">
        <f t="shared" si="377"/>
        <v>#N/A</v>
      </c>
      <c r="K8018" t="e">
        <f t="shared" si="375"/>
        <v>#N/A</v>
      </c>
      <c r="L8018" t="b">
        <f>COUNTIF($N$2:N8018, N8018)=1</f>
        <v>0</v>
      </c>
      <c r="M8018" s="37">
        <f>IF( $Q8018, MAX($M$1:M8017)+1, 0)</f>
        <v>0</v>
      </c>
      <c r="N8018" t="e" cm="1">
        <f t="array" ref="N8018">INDEX($A$9:$F$1048576, $J8018, $K8018 )</f>
        <v>#N/A</v>
      </c>
      <c r="O8018" t="e" cm="1">
        <f t="array" ref="O8018">INDEX($B$9:$F$1048576, $J8018, $K8018 )</f>
        <v>#N/A</v>
      </c>
      <c r="P8018" t="str" cm="1">
        <f t="array" ref="P8018">IF( $L8018, TRIM(_xll.IMDP("IR", $G$5&amp;$N8018, $G$6)), "" )</f>
        <v/>
      </c>
      <c r="Q8018" t="b" cm="1">
        <f t="array" ref="Q8018">IF(
    $U$1=1, AND($P8018&lt;&gt;"", $P8018&lt;&gt;"...", $P8018&lt;&gt;"입력오류"),
    IF(
        $U$18=1, AND($P8018&lt;&gt;"", $P8018&lt;&gt;"...", $P8018&lt;&gt;"입력오류", ISNUMBER(FIND(INDEX($T$2:$T$7,$U$1),$P8018))),
        IF(
            $U$17="기타", AND($P8018&lt;&gt;"", $P8018&lt;&gt;"...", $P8018&lt;&gt;"입력오류", NOT(ISNUMBER(FIND($T$21:$T$34,$P8018)))),
            AND($P8018&lt;&gt;"", $P8018&lt;&gt;"...", $P8018&lt;&gt;"입력오류", $T$19=$P8018)
        )
    )
)</f>
        <v>0</v>
      </c>
    </row>
    <row r="8019" spans="9:17">
      <c r="I8019">
        <f t="shared" si="376"/>
        <v>8018</v>
      </c>
      <c r="J8019" t="e">
        <f t="shared" si="377"/>
        <v>#N/A</v>
      </c>
      <c r="K8019" t="e">
        <f t="shared" si="375"/>
        <v>#N/A</v>
      </c>
      <c r="L8019" t="b">
        <f>COUNTIF($N$2:N8019, N8019)=1</f>
        <v>0</v>
      </c>
      <c r="M8019" s="37">
        <f>IF( $Q8019, MAX($M$1:M8018)+1, 0)</f>
        <v>0</v>
      </c>
      <c r="N8019" t="e" cm="1">
        <f t="array" ref="N8019">INDEX($A$9:$F$1048576, $J8019, $K8019 )</f>
        <v>#N/A</v>
      </c>
      <c r="O8019" t="e" cm="1">
        <f t="array" ref="O8019">INDEX($B$9:$F$1048576, $J8019, $K8019 )</f>
        <v>#N/A</v>
      </c>
      <c r="P8019" t="str" cm="1">
        <f t="array" ref="P8019">IF( $L8019, TRIM(_xll.IMDP("IR", $G$5&amp;$N8019, $G$6)), "" )</f>
        <v/>
      </c>
      <c r="Q8019" t="b" cm="1">
        <f t="array" ref="Q8019">IF(
    $U$1=1, AND($P8019&lt;&gt;"", $P8019&lt;&gt;"...", $P8019&lt;&gt;"입력오류"),
    IF(
        $U$18=1, AND($P8019&lt;&gt;"", $P8019&lt;&gt;"...", $P8019&lt;&gt;"입력오류", ISNUMBER(FIND(INDEX($T$2:$T$7,$U$1),$P8019))),
        IF(
            $U$17="기타", AND($P8019&lt;&gt;"", $P8019&lt;&gt;"...", $P8019&lt;&gt;"입력오류", NOT(ISNUMBER(FIND($T$21:$T$34,$P8019)))),
            AND($P8019&lt;&gt;"", $P8019&lt;&gt;"...", $P8019&lt;&gt;"입력오류", $T$19=$P8019)
        )
    )
)</f>
        <v>0</v>
      </c>
    </row>
    <row r="8020" spans="9:17">
      <c r="I8020">
        <f t="shared" si="376"/>
        <v>8019</v>
      </c>
      <c r="J8020" t="e">
        <f t="shared" si="377"/>
        <v>#N/A</v>
      </c>
      <c r="K8020" t="e">
        <f t="shared" si="375"/>
        <v>#N/A</v>
      </c>
      <c r="L8020" t="b">
        <f>COUNTIF($N$2:N8020, N8020)=1</f>
        <v>0</v>
      </c>
      <c r="M8020" s="37">
        <f>IF( $Q8020, MAX($M$1:M8019)+1, 0)</f>
        <v>0</v>
      </c>
      <c r="N8020" t="e" cm="1">
        <f t="array" ref="N8020">INDEX($A$9:$F$1048576, $J8020, $K8020 )</f>
        <v>#N/A</v>
      </c>
      <c r="O8020" t="e" cm="1">
        <f t="array" ref="O8020">INDEX($B$9:$F$1048576, $J8020, $K8020 )</f>
        <v>#N/A</v>
      </c>
      <c r="P8020" t="str" cm="1">
        <f t="array" ref="P8020">IF( $L8020, TRIM(_xll.IMDP("IR", $G$5&amp;$N8020, $G$6)), "" )</f>
        <v/>
      </c>
      <c r="Q8020" t="b" cm="1">
        <f t="array" ref="Q8020">IF(
    $U$1=1, AND($P8020&lt;&gt;"", $P8020&lt;&gt;"...", $P8020&lt;&gt;"입력오류"),
    IF(
        $U$18=1, AND($P8020&lt;&gt;"", $P8020&lt;&gt;"...", $P8020&lt;&gt;"입력오류", ISNUMBER(FIND(INDEX($T$2:$T$7,$U$1),$P8020))),
        IF(
            $U$17="기타", AND($P8020&lt;&gt;"", $P8020&lt;&gt;"...", $P8020&lt;&gt;"입력오류", NOT(ISNUMBER(FIND($T$21:$T$34,$P8020)))),
            AND($P8020&lt;&gt;"", $P8020&lt;&gt;"...", $P8020&lt;&gt;"입력오류", $T$19=$P8020)
        )
    )
)</f>
        <v>0</v>
      </c>
    </row>
    <row r="8021" spans="9:17">
      <c r="I8021">
        <f t="shared" si="376"/>
        <v>8020</v>
      </c>
      <c r="J8021" t="e">
        <f t="shared" si="377"/>
        <v>#N/A</v>
      </c>
      <c r="K8021" t="e">
        <f t="shared" si="375"/>
        <v>#N/A</v>
      </c>
      <c r="L8021" t="b">
        <f>COUNTIF($N$2:N8021, N8021)=1</f>
        <v>0</v>
      </c>
      <c r="M8021" s="37">
        <f>IF( $Q8021, MAX($M$1:M8020)+1, 0)</f>
        <v>0</v>
      </c>
      <c r="N8021" t="e" cm="1">
        <f t="array" ref="N8021">INDEX($A$9:$F$1048576, $J8021, $K8021 )</f>
        <v>#N/A</v>
      </c>
      <c r="O8021" t="e" cm="1">
        <f t="array" ref="O8021">INDEX($B$9:$F$1048576, $J8021, $K8021 )</f>
        <v>#N/A</v>
      </c>
      <c r="P8021" t="str" cm="1">
        <f t="array" ref="P8021">IF( $L8021, TRIM(_xll.IMDP("IR", $G$5&amp;$N8021, $G$6)), "" )</f>
        <v/>
      </c>
      <c r="Q8021" t="b" cm="1">
        <f t="array" ref="Q8021">IF(
    $U$1=1, AND($P8021&lt;&gt;"", $P8021&lt;&gt;"...", $P8021&lt;&gt;"입력오류"),
    IF(
        $U$18=1, AND($P8021&lt;&gt;"", $P8021&lt;&gt;"...", $P8021&lt;&gt;"입력오류", ISNUMBER(FIND(INDEX($T$2:$T$7,$U$1),$P8021))),
        IF(
            $U$17="기타", AND($P8021&lt;&gt;"", $P8021&lt;&gt;"...", $P8021&lt;&gt;"입력오류", NOT(ISNUMBER(FIND($T$21:$T$34,$P8021)))),
            AND($P8021&lt;&gt;"", $P8021&lt;&gt;"...", $P8021&lt;&gt;"입력오류", $T$19=$P8021)
        )
    )
)</f>
        <v>0</v>
      </c>
    </row>
    <row r="8022" spans="9:17">
      <c r="I8022">
        <f t="shared" si="376"/>
        <v>8021</v>
      </c>
      <c r="J8022" t="e">
        <f t="shared" si="377"/>
        <v>#N/A</v>
      </c>
      <c r="K8022" t="e">
        <f t="shared" si="375"/>
        <v>#N/A</v>
      </c>
      <c r="L8022" t="b">
        <f>COUNTIF($N$2:N8022, N8022)=1</f>
        <v>0</v>
      </c>
      <c r="M8022" s="37">
        <f>IF( $Q8022, MAX($M$1:M8021)+1, 0)</f>
        <v>0</v>
      </c>
      <c r="N8022" t="e" cm="1">
        <f t="array" ref="N8022">INDEX($A$9:$F$1048576, $J8022, $K8022 )</f>
        <v>#N/A</v>
      </c>
      <c r="O8022" t="e" cm="1">
        <f t="array" ref="O8022">INDEX($B$9:$F$1048576, $J8022, $K8022 )</f>
        <v>#N/A</v>
      </c>
      <c r="P8022" t="str" cm="1">
        <f t="array" ref="P8022">IF( $L8022, TRIM(_xll.IMDP("IR", $G$5&amp;$N8022, $G$6)), "" )</f>
        <v/>
      </c>
      <c r="Q8022" t="b" cm="1">
        <f t="array" ref="Q8022">IF(
    $U$1=1, AND($P8022&lt;&gt;"", $P8022&lt;&gt;"...", $P8022&lt;&gt;"입력오류"),
    IF(
        $U$18=1, AND($P8022&lt;&gt;"", $P8022&lt;&gt;"...", $P8022&lt;&gt;"입력오류", ISNUMBER(FIND(INDEX($T$2:$T$7,$U$1),$P8022))),
        IF(
            $U$17="기타", AND($P8022&lt;&gt;"", $P8022&lt;&gt;"...", $P8022&lt;&gt;"입력오류", NOT(ISNUMBER(FIND($T$21:$T$34,$P8022)))),
            AND($P8022&lt;&gt;"", $P8022&lt;&gt;"...", $P8022&lt;&gt;"입력오류", $T$19=$P8022)
        )
    )
)</f>
        <v>0</v>
      </c>
    </row>
    <row r="8023" spans="9:17">
      <c r="I8023">
        <f t="shared" si="376"/>
        <v>8022</v>
      </c>
      <c r="J8023" t="e">
        <f t="shared" si="377"/>
        <v>#N/A</v>
      </c>
      <c r="K8023" t="e">
        <f t="shared" si="375"/>
        <v>#N/A</v>
      </c>
      <c r="L8023" t="b">
        <f>COUNTIF($N$2:N8023, N8023)=1</f>
        <v>0</v>
      </c>
      <c r="M8023" s="37">
        <f>IF( $Q8023, MAX($M$1:M8022)+1, 0)</f>
        <v>0</v>
      </c>
      <c r="N8023" t="e" cm="1">
        <f t="array" ref="N8023">INDEX($A$9:$F$1048576, $J8023, $K8023 )</f>
        <v>#N/A</v>
      </c>
      <c r="O8023" t="e" cm="1">
        <f t="array" ref="O8023">INDEX($B$9:$F$1048576, $J8023, $K8023 )</f>
        <v>#N/A</v>
      </c>
      <c r="P8023" t="str" cm="1">
        <f t="array" ref="P8023">IF( $L8023, TRIM(_xll.IMDP("IR", $G$5&amp;$N8023, $G$6)), "" )</f>
        <v/>
      </c>
      <c r="Q8023" t="b" cm="1">
        <f t="array" ref="Q8023">IF(
    $U$1=1, AND($P8023&lt;&gt;"", $P8023&lt;&gt;"...", $P8023&lt;&gt;"입력오류"),
    IF(
        $U$18=1, AND($P8023&lt;&gt;"", $P8023&lt;&gt;"...", $P8023&lt;&gt;"입력오류", ISNUMBER(FIND(INDEX($T$2:$T$7,$U$1),$P8023))),
        IF(
            $U$17="기타", AND($P8023&lt;&gt;"", $P8023&lt;&gt;"...", $P8023&lt;&gt;"입력오류", NOT(ISNUMBER(FIND($T$21:$T$34,$P8023)))),
            AND($P8023&lt;&gt;"", $P8023&lt;&gt;"...", $P8023&lt;&gt;"입력오류", $T$19=$P8023)
        )
    )
)</f>
        <v>0</v>
      </c>
    </row>
    <row r="8024" spans="9:17">
      <c r="I8024">
        <f t="shared" si="376"/>
        <v>8023</v>
      </c>
      <c r="J8024" t="e">
        <f t="shared" si="377"/>
        <v>#N/A</v>
      </c>
      <c r="K8024" t="e">
        <f t="shared" si="375"/>
        <v>#N/A</v>
      </c>
      <c r="L8024" t="b">
        <f>COUNTIF($N$2:N8024, N8024)=1</f>
        <v>0</v>
      </c>
      <c r="M8024" s="37">
        <f>IF( $Q8024, MAX($M$1:M8023)+1, 0)</f>
        <v>0</v>
      </c>
      <c r="N8024" t="e" cm="1">
        <f t="array" ref="N8024">INDEX($A$9:$F$1048576, $J8024, $K8024 )</f>
        <v>#N/A</v>
      </c>
      <c r="O8024" t="e" cm="1">
        <f t="array" ref="O8024">INDEX($B$9:$F$1048576, $J8024, $K8024 )</f>
        <v>#N/A</v>
      </c>
      <c r="P8024" t="str" cm="1">
        <f t="array" ref="P8024">IF( $L8024, TRIM(_xll.IMDP("IR", $G$5&amp;$N8024, $G$6)), "" )</f>
        <v/>
      </c>
      <c r="Q8024" t="b" cm="1">
        <f t="array" ref="Q8024">IF(
    $U$1=1, AND($P8024&lt;&gt;"", $P8024&lt;&gt;"...", $P8024&lt;&gt;"입력오류"),
    IF(
        $U$18=1, AND($P8024&lt;&gt;"", $P8024&lt;&gt;"...", $P8024&lt;&gt;"입력오류", ISNUMBER(FIND(INDEX($T$2:$T$7,$U$1),$P8024))),
        IF(
            $U$17="기타", AND($P8024&lt;&gt;"", $P8024&lt;&gt;"...", $P8024&lt;&gt;"입력오류", NOT(ISNUMBER(FIND($T$21:$T$34,$P8024)))),
            AND($P8024&lt;&gt;"", $P8024&lt;&gt;"...", $P8024&lt;&gt;"입력오류", $T$19=$P8024)
        )
    )
)</f>
        <v>0</v>
      </c>
    </row>
    <row r="8025" spans="9:17">
      <c r="I8025">
        <f t="shared" si="376"/>
        <v>8024</v>
      </c>
      <c r="J8025" t="e">
        <f t="shared" si="377"/>
        <v>#N/A</v>
      </c>
      <c r="K8025" t="e">
        <f t="shared" si="375"/>
        <v>#N/A</v>
      </c>
      <c r="L8025" t="b">
        <f>COUNTIF($N$2:N8025, N8025)=1</f>
        <v>0</v>
      </c>
      <c r="M8025" s="37">
        <f>IF( $Q8025, MAX($M$1:M8024)+1, 0)</f>
        <v>0</v>
      </c>
      <c r="N8025" t="e" cm="1">
        <f t="array" ref="N8025">INDEX($A$9:$F$1048576, $J8025, $K8025 )</f>
        <v>#N/A</v>
      </c>
      <c r="O8025" t="e" cm="1">
        <f t="array" ref="O8025">INDEX($B$9:$F$1048576, $J8025, $K8025 )</f>
        <v>#N/A</v>
      </c>
      <c r="P8025" t="str" cm="1">
        <f t="array" ref="P8025">IF( $L8025, TRIM(_xll.IMDP("IR", $G$5&amp;$N8025, $G$6)), "" )</f>
        <v/>
      </c>
      <c r="Q8025" t="b" cm="1">
        <f t="array" ref="Q8025">IF(
    $U$1=1, AND($P8025&lt;&gt;"", $P8025&lt;&gt;"...", $P8025&lt;&gt;"입력오류"),
    IF(
        $U$18=1, AND($P8025&lt;&gt;"", $P8025&lt;&gt;"...", $P8025&lt;&gt;"입력오류", ISNUMBER(FIND(INDEX($T$2:$T$7,$U$1),$P8025))),
        IF(
            $U$17="기타", AND($P8025&lt;&gt;"", $P8025&lt;&gt;"...", $P8025&lt;&gt;"입력오류", NOT(ISNUMBER(FIND($T$21:$T$34,$P8025)))),
            AND($P8025&lt;&gt;"", $P8025&lt;&gt;"...", $P8025&lt;&gt;"입력오류", $T$19=$P8025)
        )
    )
)</f>
        <v>0</v>
      </c>
    </row>
    <row r="8026" spans="9:17">
      <c r="I8026">
        <f t="shared" si="376"/>
        <v>8025</v>
      </c>
      <c r="J8026" t="e">
        <f t="shared" si="377"/>
        <v>#N/A</v>
      </c>
      <c r="K8026" t="e">
        <f t="shared" si="375"/>
        <v>#N/A</v>
      </c>
      <c r="L8026" t="b">
        <f>COUNTIF($N$2:N8026, N8026)=1</f>
        <v>0</v>
      </c>
      <c r="M8026" s="37">
        <f>IF( $Q8026, MAX($M$1:M8025)+1, 0)</f>
        <v>0</v>
      </c>
      <c r="N8026" t="e" cm="1">
        <f t="array" ref="N8026">INDEX($A$9:$F$1048576, $J8026, $K8026 )</f>
        <v>#N/A</v>
      </c>
      <c r="O8026" t="e" cm="1">
        <f t="array" ref="O8026">INDEX($B$9:$F$1048576, $J8026, $K8026 )</f>
        <v>#N/A</v>
      </c>
      <c r="P8026" t="str" cm="1">
        <f t="array" ref="P8026">IF( $L8026, TRIM(_xll.IMDP("IR", $G$5&amp;$N8026, $G$6)), "" )</f>
        <v/>
      </c>
      <c r="Q8026" t="b" cm="1">
        <f t="array" ref="Q8026">IF(
    $U$1=1, AND($P8026&lt;&gt;"", $P8026&lt;&gt;"...", $P8026&lt;&gt;"입력오류"),
    IF(
        $U$18=1, AND($P8026&lt;&gt;"", $P8026&lt;&gt;"...", $P8026&lt;&gt;"입력오류", ISNUMBER(FIND(INDEX($T$2:$T$7,$U$1),$P8026))),
        IF(
            $U$17="기타", AND($P8026&lt;&gt;"", $P8026&lt;&gt;"...", $P8026&lt;&gt;"입력오류", NOT(ISNUMBER(FIND($T$21:$T$34,$P8026)))),
            AND($P8026&lt;&gt;"", $P8026&lt;&gt;"...", $P8026&lt;&gt;"입력오류", $T$19=$P8026)
        )
    )
)</f>
        <v>0</v>
      </c>
    </row>
    <row r="8027" spans="9:17">
      <c r="I8027">
        <f t="shared" si="376"/>
        <v>8026</v>
      </c>
      <c r="J8027" t="e">
        <f t="shared" si="377"/>
        <v>#N/A</v>
      </c>
      <c r="K8027" t="e">
        <f t="shared" si="375"/>
        <v>#N/A</v>
      </c>
      <c r="L8027" t="b">
        <f>COUNTIF($N$2:N8027, N8027)=1</f>
        <v>0</v>
      </c>
      <c r="M8027" s="37">
        <f>IF( $Q8027, MAX($M$1:M8026)+1, 0)</f>
        <v>0</v>
      </c>
      <c r="N8027" t="e" cm="1">
        <f t="array" ref="N8027">INDEX($A$9:$F$1048576, $J8027, $K8027 )</f>
        <v>#N/A</v>
      </c>
      <c r="O8027" t="e" cm="1">
        <f t="array" ref="O8027">INDEX($B$9:$F$1048576, $J8027, $K8027 )</f>
        <v>#N/A</v>
      </c>
      <c r="P8027" t="str" cm="1">
        <f t="array" ref="P8027">IF( $L8027, TRIM(_xll.IMDP("IR", $G$5&amp;$N8027, $G$6)), "" )</f>
        <v/>
      </c>
      <c r="Q8027" t="b" cm="1">
        <f t="array" ref="Q8027">IF(
    $U$1=1, AND($P8027&lt;&gt;"", $P8027&lt;&gt;"...", $P8027&lt;&gt;"입력오류"),
    IF(
        $U$18=1, AND($P8027&lt;&gt;"", $P8027&lt;&gt;"...", $P8027&lt;&gt;"입력오류", ISNUMBER(FIND(INDEX($T$2:$T$7,$U$1),$P8027))),
        IF(
            $U$17="기타", AND($P8027&lt;&gt;"", $P8027&lt;&gt;"...", $P8027&lt;&gt;"입력오류", NOT(ISNUMBER(FIND($T$21:$T$34,$P8027)))),
            AND($P8027&lt;&gt;"", $P8027&lt;&gt;"...", $P8027&lt;&gt;"입력오류", $T$19=$P8027)
        )
    )
)</f>
        <v>0</v>
      </c>
    </row>
    <row r="8028" spans="9:17">
      <c r="I8028">
        <f t="shared" si="376"/>
        <v>8027</v>
      </c>
      <c r="J8028" t="e">
        <f t="shared" si="377"/>
        <v>#N/A</v>
      </c>
      <c r="K8028" t="e">
        <f t="shared" si="375"/>
        <v>#N/A</v>
      </c>
      <c r="L8028" t="b">
        <f>COUNTIF($N$2:N8028, N8028)=1</f>
        <v>0</v>
      </c>
      <c r="M8028" s="37">
        <f>IF( $Q8028, MAX($M$1:M8027)+1, 0)</f>
        <v>0</v>
      </c>
      <c r="N8028" t="e" cm="1">
        <f t="array" ref="N8028">INDEX($A$9:$F$1048576, $J8028, $K8028 )</f>
        <v>#N/A</v>
      </c>
      <c r="O8028" t="e" cm="1">
        <f t="array" ref="O8028">INDEX($B$9:$F$1048576, $J8028, $K8028 )</f>
        <v>#N/A</v>
      </c>
      <c r="P8028" t="str" cm="1">
        <f t="array" ref="P8028">IF( $L8028, TRIM(_xll.IMDP("IR", $G$5&amp;$N8028, $G$6)), "" )</f>
        <v/>
      </c>
      <c r="Q8028" t="b" cm="1">
        <f t="array" ref="Q8028">IF(
    $U$1=1, AND($P8028&lt;&gt;"", $P8028&lt;&gt;"...", $P8028&lt;&gt;"입력오류"),
    IF(
        $U$18=1, AND($P8028&lt;&gt;"", $P8028&lt;&gt;"...", $P8028&lt;&gt;"입력오류", ISNUMBER(FIND(INDEX($T$2:$T$7,$U$1),$P8028))),
        IF(
            $U$17="기타", AND($P8028&lt;&gt;"", $P8028&lt;&gt;"...", $P8028&lt;&gt;"입력오류", NOT(ISNUMBER(FIND($T$21:$T$34,$P8028)))),
            AND($P8028&lt;&gt;"", $P8028&lt;&gt;"...", $P8028&lt;&gt;"입력오류", $T$19=$P8028)
        )
    )
)</f>
        <v>0</v>
      </c>
    </row>
    <row r="8029" spans="9:17">
      <c r="I8029">
        <f t="shared" si="376"/>
        <v>8028</v>
      </c>
      <c r="J8029" t="e">
        <f t="shared" si="377"/>
        <v>#N/A</v>
      </c>
      <c r="K8029" t="e">
        <f t="shared" si="375"/>
        <v>#N/A</v>
      </c>
      <c r="L8029" t="b">
        <f>COUNTIF($N$2:N8029, N8029)=1</f>
        <v>0</v>
      </c>
      <c r="M8029" s="37">
        <f>IF( $Q8029, MAX($M$1:M8028)+1, 0)</f>
        <v>0</v>
      </c>
      <c r="N8029" t="e" cm="1">
        <f t="array" ref="N8029">INDEX($A$9:$F$1048576, $J8029, $K8029 )</f>
        <v>#N/A</v>
      </c>
      <c r="O8029" t="e" cm="1">
        <f t="array" ref="O8029">INDEX($B$9:$F$1048576, $J8029, $K8029 )</f>
        <v>#N/A</v>
      </c>
      <c r="P8029" t="str" cm="1">
        <f t="array" ref="P8029">IF( $L8029, TRIM(_xll.IMDP("IR", $G$5&amp;$N8029, $G$6)), "" )</f>
        <v/>
      </c>
      <c r="Q8029" t="b" cm="1">
        <f t="array" ref="Q8029">IF(
    $U$1=1, AND($P8029&lt;&gt;"", $P8029&lt;&gt;"...", $P8029&lt;&gt;"입력오류"),
    IF(
        $U$18=1, AND($P8029&lt;&gt;"", $P8029&lt;&gt;"...", $P8029&lt;&gt;"입력오류", ISNUMBER(FIND(INDEX($T$2:$T$7,$U$1),$P8029))),
        IF(
            $U$17="기타", AND($P8029&lt;&gt;"", $P8029&lt;&gt;"...", $P8029&lt;&gt;"입력오류", NOT(ISNUMBER(FIND($T$21:$T$34,$P8029)))),
            AND($P8029&lt;&gt;"", $P8029&lt;&gt;"...", $P8029&lt;&gt;"입력오류", $T$19=$P8029)
        )
    )
)</f>
        <v>0</v>
      </c>
    </row>
    <row r="8030" spans="9:17">
      <c r="I8030">
        <f t="shared" si="376"/>
        <v>8029</v>
      </c>
      <c r="J8030" t="e">
        <f t="shared" si="377"/>
        <v>#N/A</v>
      </c>
      <c r="K8030" t="e">
        <f t="shared" si="375"/>
        <v>#N/A</v>
      </c>
      <c r="L8030" t="b">
        <f>COUNTIF($N$2:N8030, N8030)=1</f>
        <v>0</v>
      </c>
      <c r="M8030" s="37">
        <f>IF( $Q8030, MAX($M$1:M8029)+1, 0)</f>
        <v>0</v>
      </c>
      <c r="N8030" t="e" cm="1">
        <f t="array" ref="N8030">INDEX($A$9:$F$1048576, $J8030, $K8030 )</f>
        <v>#N/A</v>
      </c>
      <c r="O8030" t="e" cm="1">
        <f t="array" ref="O8030">INDEX($B$9:$F$1048576, $J8030, $K8030 )</f>
        <v>#N/A</v>
      </c>
      <c r="P8030" t="str" cm="1">
        <f t="array" ref="P8030">IF( $L8030, TRIM(_xll.IMDP("IR", $G$5&amp;$N8030, $G$6)), "" )</f>
        <v/>
      </c>
      <c r="Q8030" t="b" cm="1">
        <f t="array" ref="Q8030">IF(
    $U$1=1, AND($P8030&lt;&gt;"", $P8030&lt;&gt;"...", $P8030&lt;&gt;"입력오류"),
    IF(
        $U$18=1, AND($P8030&lt;&gt;"", $P8030&lt;&gt;"...", $P8030&lt;&gt;"입력오류", ISNUMBER(FIND(INDEX($T$2:$T$7,$U$1),$P8030))),
        IF(
            $U$17="기타", AND($P8030&lt;&gt;"", $P8030&lt;&gt;"...", $P8030&lt;&gt;"입력오류", NOT(ISNUMBER(FIND($T$21:$T$34,$P8030)))),
            AND($P8030&lt;&gt;"", $P8030&lt;&gt;"...", $P8030&lt;&gt;"입력오류", $T$19=$P8030)
        )
    )
)</f>
        <v>0</v>
      </c>
    </row>
    <row r="8031" spans="9:17">
      <c r="I8031">
        <f t="shared" si="376"/>
        <v>8030</v>
      </c>
      <c r="J8031" t="e">
        <f t="shared" si="377"/>
        <v>#N/A</v>
      </c>
      <c r="K8031" t="e">
        <f t="shared" si="375"/>
        <v>#N/A</v>
      </c>
      <c r="L8031" t="b">
        <f>COUNTIF($N$2:N8031, N8031)=1</f>
        <v>0</v>
      </c>
      <c r="M8031" s="37">
        <f>IF( $Q8031, MAX($M$1:M8030)+1, 0)</f>
        <v>0</v>
      </c>
      <c r="N8031" t="e" cm="1">
        <f t="array" ref="N8031">INDEX($A$9:$F$1048576, $J8031, $K8031 )</f>
        <v>#N/A</v>
      </c>
      <c r="O8031" t="e" cm="1">
        <f t="array" ref="O8031">INDEX($B$9:$F$1048576, $J8031, $K8031 )</f>
        <v>#N/A</v>
      </c>
      <c r="P8031" t="str" cm="1">
        <f t="array" ref="P8031">IF( $L8031, TRIM(_xll.IMDP("IR", $G$5&amp;$N8031, $G$6)), "" )</f>
        <v/>
      </c>
      <c r="Q8031" t="b" cm="1">
        <f t="array" ref="Q8031">IF(
    $U$1=1, AND($P8031&lt;&gt;"", $P8031&lt;&gt;"...", $P8031&lt;&gt;"입력오류"),
    IF(
        $U$18=1, AND($P8031&lt;&gt;"", $P8031&lt;&gt;"...", $P8031&lt;&gt;"입력오류", ISNUMBER(FIND(INDEX($T$2:$T$7,$U$1),$P8031))),
        IF(
            $U$17="기타", AND($P8031&lt;&gt;"", $P8031&lt;&gt;"...", $P8031&lt;&gt;"입력오류", NOT(ISNUMBER(FIND($T$21:$T$34,$P8031)))),
            AND($P8031&lt;&gt;"", $P8031&lt;&gt;"...", $P8031&lt;&gt;"입력오류", $T$19=$P8031)
        )
    )
)</f>
        <v>0</v>
      </c>
    </row>
    <row r="8032" spans="9:17">
      <c r="I8032">
        <f t="shared" si="376"/>
        <v>8031</v>
      </c>
      <c r="J8032" t="e">
        <f t="shared" si="377"/>
        <v>#N/A</v>
      </c>
      <c r="K8032" t="e">
        <f t="shared" si="375"/>
        <v>#N/A</v>
      </c>
      <c r="L8032" t="b">
        <f>COUNTIF($N$2:N8032, N8032)=1</f>
        <v>0</v>
      </c>
      <c r="M8032" s="37">
        <f>IF( $Q8032, MAX($M$1:M8031)+1, 0)</f>
        <v>0</v>
      </c>
      <c r="N8032" t="e" cm="1">
        <f t="array" ref="N8032">INDEX($A$9:$F$1048576, $J8032, $K8032 )</f>
        <v>#N/A</v>
      </c>
      <c r="O8032" t="e" cm="1">
        <f t="array" ref="O8032">INDEX($B$9:$F$1048576, $J8032, $K8032 )</f>
        <v>#N/A</v>
      </c>
      <c r="P8032" t="str" cm="1">
        <f t="array" ref="P8032">IF( $L8032, TRIM(_xll.IMDP("IR", $G$5&amp;$N8032, $G$6)), "" )</f>
        <v/>
      </c>
      <c r="Q8032" t="b" cm="1">
        <f t="array" ref="Q8032">IF(
    $U$1=1, AND($P8032&lt;&gt;"", $P8032&lt;&gt;"...", $P8032&lt;&gt;"입력오류"),
    IF(
        $U$18=1, AND($P8032&lt;&gt;"", $P8032&lt;&gt;"...", $P8032&lt;&gt;"입력오류", ISNUMBER(FIND(INDEX($T$2:$T$7,$U$1),$P8032))),
        IF(
            $U$17="기타", AND($P8032&lt;&gt;"", $P8032&lt;&gt;"...", $P8032&lt;&gt;"입력오류", NOT(ISNUMBER(FIND($T$21:$T$34,$P8032)))),
            AND($P8032&lt;&gt;"", $P8032&lt;&gt;"...", $P8032&lt;&gt;"입력오류", $T$19=$P8032)
        )
    )
)</f>
        <v>0</v>
      </c>
    </row>
    <row r="8033" spans="9:17">
      <c r="I8033">
        <f t="shared" si="376"/>
        <v>8032</v>
      </c>
      <c r="J8033" t="e">
        <f t="shared" si="377"/>
        <v>#N/A</v>
      </c>
      <c r="K8033" t="e">
        <f t="shared" si="375"/>
        <v>#N/A</v>
      </c>
      <c r="L8033" t="b">
        <f>COUNTIF($N$2:N8033, N8033)=1</f>
        <v>0</v>
      </c>
      <c r="M8033" s="37">
        <f>IF( $Q8033, MAX($M$1:M8032)+1, 0)</f>
        <v>0</v>
      </c>
      <c r="N8033" t="e" cm="1">
        <f t="array" ref="N8033">INDEX($A$9:$F$1048576, $J8033, $K8033 )</f>
        <v>#N/A</v>
      </c>
      <c r="O8033" t="e" cm="1">
        <f t="array" ref="O8033">INDEX($B$9:$F$1048576, $J8033, $K8033 )</f>
        <v>#N/A</v>
      </c>
      <c r="P8033" t="str" cm="1">
        <f t="array" ref="P8033">IF( $L8033, TRIM(_xll.IMDP("IR", $G$5&amp;$N8033, $G$6)), "" )</f>
        <v/>
      </c>
      <c r="Q8033" t="b" cm="1">
        <f t="array" ref="Q8033">IF(
    $U$1=1, AND($P8033&lt;&gt;"", $P8033&lt;&gt;"...", $P8033&lt;&gt;"입력오류"),
    IF(
        $U$18=1, AND($P8033&lt;&gt;"", $P8033&lt;&gt;"...", $P8033&lt;&gt;"입력오류", ISNUMBER(FIND(INDEX($T$2:$T$7,$U$1),$P8033))),
        IF(
            $U$17="기타", AND($P8033&lt;&gt;"", $P8033&lt;&gt;"...", $P8033&lt;&gt;"입력오류", NOT(ISNUMBER(FIND($T$21:$T$34,$P8033)))),
            AND($P8033&lt;&gt;"", $P8033&lt;&gt;"...", $P8033&lt;&gt;"입력오류", $T$19=$P8033)
        )
    )
)</f>
        <v>0</v>
      </c>
    </row>
    <row r="8034" spans="9:17">
      <c r="I8034">
        <f t="shared" si="376"/>
        <v>8033</v>
      </c>
      <c r="J8034" t="e">
        <f t="shared" si="377"/>
        <v>#N/A</v>
      </c>
      <c r="K8034" t="e">
        <f t="shared" si="375"/>
        <v>#N/A</v>
      </c>
      <c r="L8034" t="b">
        <f>COUNTIF($N$2:N8034, N8034)=1</f>
        <v>0</v>
      </c>
      <c r="M8034" s="37">
        <f>IF( $Q8034, MAX($M$1:M8033)+1, 0)</f>
        <v>0</v>
      </c>
      <c r="N8034" t="e" cm="1">
        <f t="array" ref="N8034">INDEX($A$9:$F$1048576, $J8034, $K8034 )</f>
        <v>#N/A</v>
      </c>
      <c r="O8034" t="e" cm="1">
        <f t="array" ref="O8034">INDEX($B$9:$F$1048576, $J8034, $K8034 )</f>
        <v>#N/A</v>
      </c>
      <c r="P8034" t="str" cm="1">
        <f t="array" ref="P8034">IF( $L8034, TRIM(_xll.IMDP("IR", $G$5&amp;$N8034, $G$6)), "" )</f>
        <v/>
      </c>
      <c r="Q8034" t="b" cm="1">
        <f t="array" ref="Q8034">IF(
    $U$1=1, AND($P8034&lt;&gt;"", $P8034&lt;&gt;"...", $P8034&lt;&gt;"입력오류"),
    IF(
        $U$18=1, AND($P8034&lt;&gt;"", $P8034&lt;&gt;"...", $P8034&lt;&gt;"입력오류", ISNUMBER(FIND(INDEX($T$2:$T$7,$U$1),$P8034))),
        IF(
            $U$17="기타", AND($P8034&lt;&gt;"", $P8034&lt;&gt;"...", $P8034&lt;&gt;"입력오류", NOT(ISNUMBER(FIND($T$21:$T$34,$P8034)))),
            AND($P8034&lt;&gt;"", $P8034&lt;&gt;"...", $P8034&lt;&gt;"입력오류", $T$19=$P8034)
        )
    )
)</f>
        <v>0</v>
      </c>
    </row>
    <row r="8035" spans="9:17">
      <c r="I8035">
        <f t="shared" si="376"/>
        <v>8034</v>
      </c>
      <c r="J8035" t="e">
        <f t="shared" si="377"/>
        <v>#N/A</v>
      </c>
      <c r="K8035" t="e">
        <f t="shared" si="375"/>
        <v>#N/A</v>
      </c>
      <c r="L8035" t="b">
        <f>COUNTIF($N$2:N8035, N8035)=1</f>
        <v>0</v>
      </c>
      <c r="M8035" s="37">
        <f>IF( $Q8035, MAX($M$1:M8034)+1, 0)</f>
        <v>0</v>
      </c>
      <c r="N8035" t="e" cm="1">
        <f t="array" ref="N8035">INDEX($A$9:$F$1048576, $J8035, $K8035 )</f>
        <v>#N/A</v>
      </c>
      <c r="O8035" t="e" cm="1">
        <f t="array" ref="O8035">INDEX($B$9:$F$1048576, $J8035, $K8035 )</f>
        <v>#N/A</v>
      </c>
      <c r="P8035" t="str" cm="1">
        <f t="array" ref="P8035">IF( $L8035, TRIM(_xll.IMDP("IR", $G$5&amp;$N8035, $G$6)), "" )</f>
        <v/>
      </c>
      <c r="Q8035" t="b" cm="1">
        <f t="array" ref="Q8035">IF(
    $U$1=1, AND($P8035&lt;&gt;"", $P8035&lt;&gt;"...", $P8035&lt;&gt;"입력오류"),
    IF(
        $U$18=1, AND($P8035&lt;&gt;"", $P8035&lt;&gt;"...", $P8035&lt;&gt;"입력오류", ISNUMBER(FIND(INDEX($T$2:$T$7,$U$1),$P8035))),
        IF(
            $U$17="기타", AND($P8035&lt;&gt;"", $P8035&lt;&gt;"...", $P8035&lt;&gt;"입력오류", NOT(ISNUMBER(FIND($T$21:$T$34,$P8035)))),
            AND($P8035&lt;&gt;"", $P8035&lt;&gt;"...", $P8035&lt;&gt;"입력오류", $T$19=$P8035)
        )
    )
)</f>
        <v>0</v>
      </c>
    </row>
    <row r="8036" spans="9:17">
      <c r="I8036">
        <f t="shared" si="376"/>
        <v>8035</v>
      </c>
      <c r="J8036" t="e">
        <f t="shared" si="377"/>
        <v>#N/A</v>
      </c>
      <c r="K8036" t="e">
        <f t="shared" si="375"/>
        <v>#N/A</v>
      </c>
      <c r="L8036" t="b">
        <f>COUNTIF($N$2:N8036, N8036)=1</f>
        <v>0</v>
      </c>
      <c r="M8036" s="37">
        <f>IF( $Q8036, MAX($M$1:M8035)+1, 0)</f>
        <v>0</v>
      </c>
      <c r="N8036" t="e" cm="1">
        <f t="array" ref="N8036">INDEX($A$9:$F$1048576, $J8036, $K8036 )</f>
        <v>#N/A</v>
      </c>
      <c r="O8036" t="e" cm="1">
        <f t="array" ref="O8036">INDEX($B$9:$F$1048576, $J8036, $K8036 )</f>
        <v>#N/A</v>
      </c>
      <c r="P8036" t="str" cm="1">
        <f t="array" ref="P8036">IF( $L8036, TRIM(_xll.IMDP("IR", $G$5&amp;$N8036, $G$6)), "" )</f>
        <v/>
      </c>
      <c r="Q8036" t="b" cm="1">
        <f t="array" ref="Q8036">IF(
    $U$1=1, AND($P8036&lt;&gt;"", $P8036&lt;&gt;"...", $P8036&lt;&gt;"입력오류"),
    IF(
        $U$18=1, AND($P8036&lt;&gt;"", $P8036&lt;&gt;"...", $P8036&lt;&gt;"입력오류", ISNUMBER(FIND(INDEX($T$2:$T$7,$U$1),$P8036))),
        IF(
            $U$17="기타", AND($P8036&lt;&gt;"", $P8036&lt;&gt;"...", $P8036&lt;&gt;"입력오류", NOT(ISNUMBER(FIND($T$21:$T$34,$P8036)))),
            AND($P8036&lt;&gt;"", $P8036&lt;&gt;"...", $P8036&lt;&gt;"입력오류", $T$19=$P8036)
        )
    )
)</f>
        <v>0</v>
      </c>
    </row>
    <row r="8037" spans="9:17">
      <c r="I8037">
        <f t="shared" si="376"/>
        <v>8036</v>
      </c>
      <c r="J8037" t="e">
        <f t="shared" si="377"/>
        <v>#N/A</v>
      </c>
      <c r="K8037" t="e">
        <f t="shared" si="375"/>
        <v>#N/A</v>
      </c>
      <c r="L8037" t="b">
        <f>COUNTIF($N$2:N8037, N8037)=1</f>
        <v>0</v>
      </c>
      <c r="M8037" s="37">
        <f>IF( $Q8037, MAX($M$1:M8036)+1, 0)</f>
        <v>0</v>
      </c>
      <c r="N8037" t="e" cm="1">
        <f t="array" ref="N8037">INDEX($A$9:$F$1048576, $J8037, $K8037 )</f>
        <v>#N/A</v>
      </c>
      <c r="O8037" t="e" cm="1">
        <f t="array" ref="O8037">INDEX($B$9:$F$1048576, $J8037, $K8037 )</f>
        <v>#N/A</v>
      </c>
      <c r="P8037" t="str" cm="1">
        <f t="array" ref="P8037">IF( $L8037, TRIM(_xll.IMDP("IR", $G$5&amp;$N8037, $G$6)), "" )</f>
        <v/>
      </c>
      <c r="Q8037" t="b" cm="1">
        <f t="array" ref="Q8037">IF(
    $U$1=1, AND($P8037&lt;&gt;"", $P8037&lt;&gt;"...", $P8037&lt;&gt;"입력오류"),
    IF(
        $U$18=1, AND($P8037&lt;&gt;"", $P8037&lt;&gt;"...", $P8037&lt;&gt;"입력오류", ISNUMBER(FIND(INDEX($T$2:$T$7,$U$1),$P8037))),
        IF(
            $U$17="기타", AND($P8037&lt;&gt;"", $P8037&lt;&gt;"...", $P8037&lt;&gt;"입력오류", NOT(ISNUMBER(FIND($T$21:$T$34,$P8037)))),
            AND($P8037&lt;&gt;"", $P8037&lt;&gt;"...", $P8037&lt;&gt;"입력오류", $T$19=$P8037)
        )
    )
)</f>
        <v>0</v>
      </c>
    </row>
    <row r="8038" spans="9:17">
      <c r="I8038">
        <f t="shared" si="376"/>
        <v>8037</v>
      </c>
      <c r="J8038" t="e">
        <f t="shared" si="377"/>
        <v>#N/A</v>
      </c>
      <c r="K8038" t="e">
        <f t="shared" si="375"/>
        <v>#N/A</v>
      </c>
      <c r="L8038" t="b">
        <f>COUNTIF($N$2:N8038, N8038)=1</f>
        <v>0</v>
      </c>
      <c r="M8038" s="37">
        <f>IF( $Q8038, MAX($M$1:M8037)+1, 0)</f>
        <v>0</v>
      </c>
      <c r="N8038" t="e" cm="1">
        <f t="array" ref="N8038">INDEX($A$9:$F$1048576, $J8038, $K8038 )</f>
        <v>#N/A</v>
      </c>
      <c r="O8038" t="e" cm="1">
        <f t="array" ref="O8038">INDEX($B$9:$F$1048576, $J8038, $K8038 )</f>
        <v>#N/A</v>
      </c>
      <c r="P8038" t="str" cm="1">
        <f t="array" ref="P8038">IF( $L8038, TRIM(_xll.IMDP("IR", $G$5&amp;$N8038, $G$6)), "" )</f>
        <v/>
      </c>
      <c r="Q8038" t="b" cm="1">
        <f t="array" ref="Q8038">IF(
    $U$1=1, AND($P8038&lt;&gt;"", $P8038&lt;&gt;"...", $P8038&lt;&gt;"입력오류"),
    IF(
        $U$18=1, AND($P8038&lt;&gt;"", $P8038&lt;&gt;"...", $P8038&lt;&gt;"입력오류", ISNUMBER(FIND(INDEX($T$2:$T$7,$U$1),$P8038))),
        IF(
            $U$17="기타", AND($P8038&lt;&gt;"", $P8038&lt;&gt;"...", $P8038&lt;&gt;"입력오류", NOT(ISNUMBER(FIND($T$21:$T$34,$P8038)))),
            AND($P8038&lt;&gt;"", $P8038&lt;&gt;"...", $P8038&lt;&gt;"입력오류", $T$19=$P8038)
        )
    )
)</f>
        <v>0</v>
      </c>
    </row>
    <row r="8039" spans="9:17">
      <c r="I8039">
        <f t="shared" si="376"/>
        <v>8038</v>
      </c>
      <c r="J8039" t="e">
        <f t="shared" si="377"/>
        <v>#N/A</v>
      </c>
      <c r="K8039" t="e">
        <f t="shared" si="375"/>
        <v>#N/A</v>
      </c>
      <c r="L8039" t="b">
        <f>COUNTIF($N$2:N8039, N8039)=1</f>
        <v>0</v>
      </c>
      <c r="M8039" s="37">
        <f>IF( $Q8039, MAX($M$1:M8038)+1, 0)</f>
        <v>0</v>
      </c>
      <c r="N8039" t="e" cm="1">
        <f t="array" ref="N8039">INDEX($A$9:$F$1048576, $J8039, $K8039 )</f>
        <v>#N/A</v>
      </c>
      <c r="O8039" t="e" cm="1">
        <f t="array" ref="O8039">INDEX($B$9:$F$1048576, $J8039, $K8039 )</f>
        <v>#N/A</v>
      </c>
      <c r="P8039" t="str" cm="1">
        <f t="array" ref="P8039">IF( $L8039, TRIM(_xll.IMDP("IR", $G$5&amp;$N8039, $G$6)), "" )</f>
        <v/>
      </c>
      <c r="Q8039" t="b" cm="1">
        <f t="array" ref="Q8039">IF(
    $U$1=1, AND($P8039&lt;&gt;"", $P8039&lt;&gt;"...", $P8039&lt;&gt;"입력오류"),
    IF(
        $U$18=1, AND($P8039&lt;&gt;"", $P8039&lt;&gt;"...", $P8039&lt;&gt;"입력오류", ISNUMBER(FIND(INDEX($T$2:$T$7,$U$1),$P8039))),
        IF(
            $U$17="기타", AND($P8039&lt;&gt;"", $P8039&lt;&gt;"...", $P8039&lt;&gt;"입력오류", NOT(ISNUMBER(FIND($T$21:$T$34,$P8039)))),
            AND($P8039&lt;&gt;"", $P8039&lt;&gt;"...", $P8039&lt;&gt;"입력오류", $T$19=$P8039)
        )
    )
)</f>
        <v>0</v>
      </c>
    </row>
    <row r="8040" spans="9:17">
      <c r="I8040">
        <f t="shared" si="376"/>
        <v>8039</v>
      </c>
      <c r="J8040" t="e">
        <f t="shared" si="377"/>
        <v>#N/A</v>
      </c>
      <c r="K8040" t="e">
        <f t="shared" si="375"/>
        <v>#N/A</v>
      </c>
      <c r="L8040" t="b">
        <f>COUNTIF($N$2:N8040, N8040)=1</f>
        <v>0</v>
      </c>
      <c r="M8040" s="37">
        <f>IF( $Q8040, MAX($M$1:M8039)+1, 0)</f>
        <v>0</v>
      </c>
      <c r="N8040" t="e" cm="1">
        <f t="array" ref="N8040">INDEX($A$9:$F$1048576, $J8040, $K8040 )</f>
        <v>#N/A</v>
      </c>
      <c r="O8040" t="e" cm="1">
        <f t="array" ref="O8040">INDEX($B$9:$F$1048576, $J8040, $K8040 )</f>
        <v>#N/A</v>
      </c>
      <c r="P8040" t="str" cm="1">
        <f t="array" ref="P8040">IF( $L8040, TRIM(_xll.IMDP("IR", $G$5&amp;$N8040, $G$6)), "" )</f>
        <v/>
      </c>
      <c r="Q8040" t="b" cm="1">
        <f t="array" ref="Q8040">IF(
    $U$1=1, AND($P8040&lt;&gt;"", $P8040&lt;&gt;"...", $P8040&lt;&gt;"입력오류"),
    IF(
        $U$18=1, AND($P8040&lt;&gt;"", $P8040&lt;&gt;"...", $P8040&lt;&gt;"입력오류", ISNUMBER(FIND(INDEX($T$2:$T$7,$U$1),$P8040))),
        IF(
            $U$17="기타", AND($P8040&lt;&gt;"", $P8040&lt;&gt;"...", $P8040&lt;&gt;"입력오류", NOT(ISNUMBER(FIND($T$21:$T$34,$P8040)))),
            AND($P8040&lt;&gt;"", $P8040&lt;&gt;"...", $P8040&lt;&gt;"입력오류", $T$19=$P8040)
        )
    )
)</f>
        <v>0</v>
      </c>
    </row>
    <row r="8041" spans="9:17">
      <c r="I8041">
        <f t="shared" si="376"/>
        <v>8040</v>
      </c>
      <c r="J8041" t="e">
        <f t="shared" si="377"/>
        <v>#N/A</v>
      </c>
      <c r="K8041" t="e">
        <f t="shared" si="375"/>
        <v>#N/A</v>
      </c>
      <c r="L8041" t="b">
        <f>COUNTIF($N$2:N8041, N8041)=1</f>
        <v>0</v>
      </c>
      <c r="M8041" s="37">
        <f>IF( $Q8041, MAX($M$1:M8040)+1, 0)</f>
        <v>0</v>
      </c>
      <c r="N8041" t="e" cm="1">
        <f t="array" ref="N8041">INDEX($A$9:$F$1048576, $J8041, $K8041 )</f>
        <v>#N/A</v>
      </c>
      <c r="O8041" t="e" cm="1">
        <f t="array" ref="O8041">INDEX($B$9:$F$1048576, $J8041, $K8041 )</f>
        <v>#N/A</v>
      </c>
      <c r="P8041" t="str" cm="1">
        <f t="array" ref="P8041">IF( $L8041, TRIM(_xll.IMDP("IR", $G$5&amp;$N8041, $G$6)), "" )</f>
        <v/>
      </c>
      <c r="Q8041" t="b" cm="1">
        <f t="array" ref="Q8041">IF(
    $U$1=1, AND($P8041&lt;&gt;"", $P8041&lt;&gt;"...", $P8041&lt;&gt;"입력오류"),
    IF(
        $U$18=1, AND($P8041&lt;&gt;"", $P8041&lt;&gt;"...", $P8041&lt;&gt;"입력오류", ISNUMBER(FIND(INDEX($T$2:$T$7,$U$1),$P8041))),
        IF(
            $U$17="기타", AND($P8041&lt;&gt;"", $P8041&lt;&gt;"...", $P8041&lt;&gt;"입력오류", NOT(ISNUMBER(FIND($T$21:$T$34,$P8041)))),
            AND($P8041&lt;&gt;"", $P8041&lt;&gt;"...", $P8041&lt;&gt;"입력오류", $T$19=$P8041)
        )
    )
)</f>
        <v>0</v>
      </c>
    </row>
    <row r="8042" spans="9:17">
      <c r="I8042">
        <f t="shared" si="376"/>
        <v>8041</v>
      </c>
      <c r="J8042" t="e">
        <f t="shared" si="377"/>
        <v>#N/A</v>
      </c>
      <c r="K8042" t="e">
        <f t="shared" si="375"/>
        <v>#N/A</v>
      </c>
      <c r="L8042" t="b">
        <f>COUNTIF($N$2:N8042, N8042)=1</f>
        <v>0</v>
      </c>
      <c r="M8042" s="37">
        <f>IF( $Q8042, MAX($M$1:M8041)+1, 0)</f>
        <v>0</v>
      </c>
      <c r="N8042" t="e" cm="1">
        <f t="array" ref="N8042">INDEX($A$9:$F$1048576, $J8042, $K8042 )</f>
        <v>#N/A</v>
      </c>
      <c r="O8042" t="e" cm="1">
        <f t="array" ref="O8042">INDEX($B$9:$F$1048576, $J8042, $K8042 )</f>
        <v>#N/A</v>
      </c>
      <c r="P8042" t="str" cm="1">
        <f t="array" ref="P8042">IF( $L8042, TRIM(_xll.IMDP("IR", $G$5&amp;$N8042, $G$6)), "" )</f>
        <v/>
      </c>
      <c r="Q8042" t="b" cm="1">
        <f t="array" ref="Q8042">IF(
    $U$1=1, AND($P8042&lt;&gt;"", $P8042&lt;&gt;"...", $P8042&lt;&gt;"입력오류"),
    IF(
        $U$18=1, AND($P8042&lt;&gt;"", $P8042&lt;&gt;"...", $P8042&lt;&gt;"입력오류", ISNUMBER(FIND(INDEX($T$2:$T$7,$U$1),$P8042))),
        IF(
            $U$17="기타", AND($P8042&lt;&gt;"", $P8042&lt;&gt;"...", $P8042&lt;&gt;"입력오류", NOT(ISNUMBER(FIND($T$21:$T$34,$P8042)))),
            AND($P8042&lt;&gt;"", $P8042&lt;&gt;"...", $P8042&lt;&gt;"입력오류", $T$19=$P8042)
        )
    )
)</f>
        <v>0</v>
      </c>
    </row>
    <row r="8043" spans="9:17">
      <c r="I8043">
        <f t="shared" si="376"/>
        <v>8042</v>
      </c>
      <c r="J8043" t="e">
        <f t="shared" si="377"/>
        <v>#N/A</v>
      </c>
      <c r="K8043" t="e">
        <f t="shared" si="375"/>
        <v>#N/A</v>
      </c>
      <c r="L8043" t="b">
        <f>COUNTIF($N$2:N8043, N8043)=1</f>
        <v>0</v>
      </c>
      <c r="M8043" s="37">
        <f>IF( $Q8043, MAX($M$1:M8042)+1, 0)</f>
        <v>0</v>
      </c>
      <c r="N8043" t="e" cm="1">
        <f t="array" ref="N8043">INDEX($A$9:$F$1048576, $J8043, $K8043 )</f>
        <v>#N/A</v>
      </c>
      <c r="O8043" t="e" cm="1">
        <f t="array" ref="O8043">INDEX($B$9:$F$1048576, $J8043, $K8043 )</f>
        <v>#N/A</v>
      </c>
      <c r="P8043" t="str" cm="1">
        <f t="array" ref="P8043">IF( $L8043, TRIM(_xll.IMDP("IR", $G$5&amp;$N8043, $G$6)), "" )</f>
        <v/>
      </c>
      <c r="Q8043" t="b" cm="1">
        <f t="array" ref="Q8043">IF(
    $U$1=1, AND($P8043&lt;&gt;"", $P8043&lt;&gt;"...", $P8043&lt;&gt;"입력오류"),
    IF(
        $U$18=1, AND($P8043&lt;&gt;"", $P8043&lt;&gt;"...", $P8043&lt;&gt;"입력오류", ISNUMBER(FIND(INDEX($T$2:$T$7,$U$1),$P8043))),
        IF(
            $U$17="기타", AND($P8043&lt;&gt;"", $P8043&lt;&gt;"...", $P8043&lt;&gt;"입력오류", NOT(ISNUMBER(FIND($T$21:$T$34,$P8043)))),
            AND($P8043&lt;&gt;"", $P8043&lt;&gt;"...", $P8043&lt;&gt;"입력오류", $T$19=$P8043)
        )
    )
)</f>
        <v>0</v>
      </c>
    </row>
    <row r="8044" spans="9:17">
      <c r="I8044">
        <f t="shared" si="376"/>
        <v>8043</v>
      </c>
      <c r="J8044" t="e">
        <f t="shared" si="377"/>
        <v>#N/A</v>
      </c>
      <c r="K8044" t="e">
        <f t="shared" si="375"/>
        <v>#N/A</v>
      </c>
      <c r="L8044" t="b">
        <f>COUNTIF($N$2:N8044, N8044)=1</f>
        <v>0</v>
      </c>
      <c r="M8044" s="37">
        <f>IF( $Q8044, MAX($M$1:M8043)+1, 0)</f>
        <v>0</v>
      </c>
      <c r="N8044" t="e" cm="1">
        <f t="array" ref="N8044">INDEX($A$9:$F$1048576, $J8044, $K8044 )</f>
        <v>#N/A</v>
      </c>
      <c r="O8044" t="e" cm="1">
        <f t="array" ref="O8044">INDEX($B$9:$F$1048576, $J8044, $K8044 )</f>
        <v>#N/A</v>
      </c>
      <c r="P8044" t="str" cm="1">
        <f t="array" ref="P8044">IF( $L8044, TRIM(_xll.IMDP("IR", $G$5&amp;$N8044, $G$6)), "" )</f>
        <v/>
      </c>
      <c r="Q8044" t="b" cm="1">
        <f t="array" ref="Q8044">IF(
    $U$1=1, AND($P8044&lt;&gt;"", $P8044&lt;&gt;"...", $P8044&lt;&gt;"입력오류"),
    IF(
        $U$18=1, AND($P8044&lt;&gt;"", $P8044&lt;&gt;"...", $P8044&lt;&gt;"입력오류", ISNUMBER(FIND(INDEX($T$2:$T$7,$U$1),$P8044))),
        IF(
            $U$17="기타", AND($P8044&lt;&gt;"", $P8044&lt;&gt;"...", $P8044&lt;&gt;"입력오류", NOT(ISNUMBER(FIND($T$21:$T$34,$P8044)))),
            AND($P8044&lt;&gt;"", $P8044&lt;&gt;"...", $P8044&lt;&gt;"입력오류", $T$19=$P8044)
        )
    )
)</f>
        <v>0</v>
      </c>
    </row>
    <row r="8045" spans="9:17">
      <c r="I8045">
        <f t="shared" si="376"/>
        <v>8044</v>
      </c>
      <c r="J8045" t="e">
        <f t="shared" si="377"/>
        <v>#N/A</v>
      </c>
      <c r="K8045" t="e">
        <f t="shared" si="375"/>
        <v>#N/A</v>
      </c>
      <c r="L8045" t="b">
        <f>COUNTIF($N$2:N8045, N8045)=1</f>
        <v>0</v>
      </c>
      <c r="M8045" s="37">
        <f>IF( $Q8045, MAX($M$1:M8044)+1, 0)</f>
        <v>0</v>
      </c>
      <c r="N8045" t="e" cm="1">
        <f t="array" ref="N8045">INDEX($A$9:$F$1048576, $J8045, $K8045 )</f>
        <v>#N/A</v>
      </c>
      <c r="O8045" t="e" cm="1">
        <f t="array" ref="O8045">INDEX($B$9:$F$1048576, $J8045, $K8045 )</f>
        <v>#N/A</v>
      </c>
      <c r="P8045" t="str" cm="1">
        <f t="array" ref="P8045">IF( $L8045, TRIM(_xll.IMDP("IR", $G$5&amp;$N8045, $G$6)), "" )</f>
        <v/>
      </c>
      <c r="Q8045" t="b" cm="1">
        <f t="array" ref="Q8045">IF(
    $U$1=1, AND($P8045&lt;&gt;"", $P8045&lt;&gt;"...", $P8045&lt;&gt;"입력오류"),
    IF(
        $U$18=1, AND($P8045&lt;&gt;"", $P8045&lt;&gt;"...", $P8045&lt;&gt;"입력오류", ISNUMBER(FIND(INDEX($T$2:$T$7,$U$1),$P8045))),
        IF(
            $U$17="기타", AND($P8045&lt;&gt;"", $P8045&lt;&gt;"...", $P8045&lt;&gt;"입력오류", NOT(ISNUMBER(FIND($T$21:$T$34,$P8045)))),
            AND($P8045&lt;&gt;"", $P8045&lt;&gt;"...", $P8045&lt;&gt;"입력오류", $T$19=$P8045)
        )
    )
)</f>
        <v>0</v>
      </c>
    </row>
    <row r="8046" spans="9:17">
      <c r="I8046">
        <f t="shared" si="376"/>
        <v>8045</v>
      </c>
      <c r="J8046" t="e">
        <f t="shared" si="377"/>
        <v>#N/A</v>
      </c>
      <c r="K8046" t="e">
        <f t="shared" si="375"/>
        <v>#N/A</v>
      </c>
      <c r="L8046" t="b">
        <f>COUNTIF($N$2:N8046, N8046)=1</f>
        <v>0</v>
      </c>
      <c r="M8046" s="37">
        <f>IF( $Q8046, MAX($M$1:M8045)+1, 0)</f>
        <v>0</v>
      </c>
      <c r="N8046" t="e" cm="1">
        <f t="array" ref="N8046">INDEX($A$9:$F$1048576, $J8046, $K8046 )</f>
        <v>#N/A</v>
      </c>
      <c r="O8046" t="e" cm="1">
        <f t="array" ref="O8046">INDEX($B$9:$F$1048576, $J8046, $K8046 )</f>
        <v>#N/A</v>
      </c>
      <c r="P8046" t="str" cm="1">
        <f t="array" ref="P8046">IF( $L8046, TRIM(_xll.IMDP("IR", $G$5&amp;$N8046, $G$6)), "" )</f>
        <v/>
      </c>
      <c r="Q8046" t="b" cm="1">
        <f t="array" ref="Q8046">IF(
    $U$1=1, AND($P8046&lt;&gt;"", $P8046&lt;&gt;"...", $P8046&lt;&gt;"입력오류"),
    IF(
        $U$18=1, AND($P8046&lt;&gt;"", $P8046&lt;&gt;"...", $P8046&lt;&gt;"입력오류", ISNUMBER(FIND(INDEX($T$2:$T$7,$U$1),$P8046))),
        IF(
            $U$17="기타", AND($P8046&lt;&gt;"", $P8046&lt;&gt;"...", $P8046&lt;&gt;"입력오류", NOT(ISNUMBER(FIND($T$21:$T$34,$P8046)))),
            AND($P8046&lt;&gt;"", $P8046&lt;&gt;"...", $P8046&lt;&gt;"입력오류", $T$19=$P8046)
        )
    )
)</f>
        <v>0</v>
      </c>
    </row>
    <row r="8047" spans="9:17">
      <c r="I8047">
        <f t="shared" si="376"/>
        <v>8046</v>
      </c>
      <c r="J8047" t="e">
        <f t="shared" si="377"/>
        <v>#N/A</v>
      </c>
      <c r="K8047" t="e">
        <f t="shared" si="375"/>
        <v>#N/A</v>
      </c>
      <c r="L8047" t="b">
        <f>COUNTIF($N$2:N8047, N8047)=1</f>
        <v>0</v>
      </c>
      <c r="M8047" s="37">
        <f>IF( $Q8047, MAX($M$1:M8046)+1, 0)</f>
        <v>0</v>
      </c>
      <c r="N8047" t="e" cm="1">
        <f t="array" ref="N8047">INDEX($A$9:$F$1048576, $J8047, $K8047 )</f>
        <v>#N/A</v>
      </c>
      <c r="O8047" t="e" cm="1">
        <f t="array" ref="O8047">INDEX($B$9:$F$1048576, $J8047, $K8047 )</f>
        <v>#N/A</v>
      </c>
      <c r="P8047" t="str" cm="1">
        <f t="array" ref="P8047">IF( $L8047, TRIM(_xll.IMDP("IR", $G$5&amp;$N8047, $G$6)), "" )</f>
        <v/>
      </c>
      <c r="Q8047" t="b" cm="1">
        <f t="array" ref="Q8047">IF(
    $U$1=1, AND($P8047&lt;&gt;"", $P8047&lt;&gt;"...", $P8047&lt;&gt;"입력오류"),
    IF(
        $U$18=1, AND($P8047&lt;&gt;"", $P8047&lt;&gt;"...", $P8047&lt;&gt;"입력오류", ISNUMBER(FIND(INDEX($T$2:$T$7,$U$1),$P8047))),
        IF(
            $U$17="기타", AND($P8047&lt;&gt;"", $P8047&lt;&gt;"...", $P8047&lt;&gt;"입력오류", NOT(ISNUMBER(FIND($T$21:$T$34,$P8047)))),
            AND($P8047&lt;&gt;"", $P8047&lt;&gt;"...", $P8047&lt;&gt;"입력오류", $T$19=$P8047)
        )
    )
)</f>
        <v>0</v>
      </c>
    </row>
    <row r="8048" spans="9:17">
      <c r="I8048">
        <f t="shared" si="376"/>
        <v>8047</v>
      </c>
      <c r="J8048" t="e">
        <f t="shared" si="377"/>
        <v>#N/A</v>
      </c>
      <c r="K8048" t="e">
        <f t="shared" si="375"/>
        <v>#N/A</v>
      </c>
      <c r="L8048" t="b">
        <f>COUNTIF($N$2:N8048, N8048)=1</f>
        <v>0</v>
      </c>
      <c r="M8048" s="37">
        <f>IF( $Q8048, MAX($M$1:M8047)+1, 0)</f>
        <v>0</v>
      </c>
      <c r="N8048" t="e" cm="1">
        <f t="array" ref="N8048">INDEX($A$9:$F$1048576, $J8048, $K8048 )</f>
        <v>#N/A</v>
      </c>
      <c r="O8048" t="e" cm="1">
        <f t="array" ref="O8048">INDEX($B$9:$F$1048576, $J8048, $K8048 )</f>
        <v>#N/A</v>
      </c>
      <c r="P8048" t="str" cm="1">
        <f t="array" ref="P8048">IF( $L8048, TRIM(_xll.IMDP("IR", $G$5&amp;$N8048, $G$6)), "" )</f>
        <v/>
      </c>
      <c r="Q8048" t="b" cm="1">
        <f t="array" ref="Q8048">IF(
    $U$1=1, AND($P8048&lt;&gt;"", $P8048&lt;&gt;"...", $P8048&lt;&gt;"입력오류"),
    IF(
        $U$18=1, AND($P8048&lt;&gt;"", $P8048&lt;&gt;"...", $P8048&lt;&gt;"입력오류", ISNUMBER(FIND(INDEX($T$2:$T$7,$U$1),$P8048))),
        IF(
            $U$17="기타", AND($P8048&lt;&gt;"", $P8048&lt;&gt;"...", $P8048&lt;&gt;"입력오류", NOT(ISNUMBER(FIND($T$21:$T$34,$P8048)))),
            AND($P8048&lt;&gt;"", $P8048&lt;&gt;"...", $P8048&lt;&gt;"입력오류", $T$19=$P8048)
        )
    )
)</f>
        <v>0</v>
      </c>
    </row>
    <row r="8049" spans="9:17">
      <c r="I8049">
        <f t="shared" si="376"/>
        <v>8048</v>
      </c>
      <c r="J8049" t="e">
        <f t="shared" si="377"/>
        <v>#N/A</v>
      </c>
      <c r="K8049" t="e">
        <f t="shared" si="375"/>
        <v>#N/A</v>
      </c>
      <c r="L8049" t="b">
        <f>COUNTIF($N$2:N8049, N8049)=1</f>
        <v>0</v>
      </c>
      <c r="M8049" s="37">
        <f>IF( $Q8049, MAX($M$1:M8048)+1, 0)</f>
        <v>0</v>
      </c>
      <c r="N8049" t="e" cm="1">
        <f t="array" ref="N8049">INDEX($A$9:$F$1048576, $J8049, $K8049 )</f>
        <v>#N/A</v>
      </c>
      <c r="O8049" t="e" cm="1">
        <f t="array" ref="O8049">INDEX($B$9:$F$1048576, $J8049, $K8049 )</f>
        <v>#N/A</v>
      </c>
      <c r="P8049" t="str" cm="1">
        <f t="array" ref="P8049">IF( $L8049, TRIM(_xll.IMDP("IR", $G$5&amp;$N8049, $G$6)), "" )</f>
        <v/>
      </c>
      <c r="Q8049" t="b" cm="1">
        <f t="array" ref="Q8049">IF(
    $U$1=1, AND($P8049&lt;&gt;"", $P8049&lt;&gt;"...", $P8049&lt;&gt;"입력오류"),
    IF(
        $U$18=1, AND($P8049&lt;&gt;"", $P8049&lt;&gt;"...", $P8049&lt;&gt;"입력오류", ISNUMBER(FIND(INDEX($T$2:$T$7,$U$1),$P8049))),
        IF(
            $U$17="기타", AND($P8049&lt;&gt;"", $P8049&lt;&gt;"...", $P8049&lt;&gt;"입력오류", NOT(ISNUMBER(FIND($T$21:$T$34,$P8049)))),
            AND($P8049&lt;&gt;"", $P8049&lt;&gt;"...", $P8049&lt;&gt;"입력오류", $T$19=$P8049)
        )
    )
)</f>
        <v>0</v>
      </c>
    </row>
    <row r="8050" spans="9:17">
      <c r="I8050">
        <f t="shared" si="376"/>
        <v>8049</v>
      </c>
      <c r="J8050" t="e">
        <f t="shared" si="377"/>
        <v>#N/A</v>
      </c>
      <c r="K8050" t="e">
        <f t="shared" si="375"/>
        <v>#N/A</v>
      </c>
      <c r="L8050" t="b">
        <f>COUNTIF($N$2:N8050, N8050)=1</f>
        <v>0</v>
      </c>
      <c r="M8050" s="37">
        <f>IF( $Q8050, MAX($M$1:M8049)+1, 0)</f>
        <v>0</v>
      </c>
      <c r="N8050" t="e" cm="1">
        <f t="array" ref="N8050">INDEX($A$9:$F$1048576, $J8050, $K8050 )</f>
        <v>#N/A</v>
      </c>
      <c r="O8050" t="e" cm="1">
        <f t="array" ref="O8050">INDEX($B$9:$F$1048576, $J8050, $K8050 )</f>
        <v>#N/A</v>
      </c>
      <c r="P8050" t="str" cm="1">
        <f t="array" ref="P8050">IF( $L8050, TRIM(_xll.IMDP("IR", $G$5&amp;$N8050, $G$6)), "" )</f>
        <v/>
      </c>
      <c r="Q8050" t="b" cm="1">
        <f t="array" ref="Q8050">IF(
    $U$1=1, AND($P8050&lt;&gt;"", $P8050&lt;&gt;"...", $P8050&lt;&gt;"입력오류"),
    IF(
        $U$18=1, AND($P8050&lt;&gt;"", $P8050&lt;&gt;"...", $P8050&lt;&gt;"입력오류", ISNUMBER(FIND(INDEX($T$2:$T$7,$U$1),$P8050))),
        IF(
            $U$17="기타", AND($P8050&lt;&gt;"", $P8050&lt;&gt;"...", $P8050&lt;&gt;"입력오류", NOT(ISNUMBER(FIND($T$21:$T$34,$P8050)))),
            AND($P8050&lt;&gt;"", $P8050&lt;&gt;"...", $P8050&lt;&gt;"입력오류", $T$19=$P8050)
        )
    )
)</f>
        <v>0</v>
      </c>
    </row>
    <row r="8051" spans="9:17">
      <c r="I8051">
        <f t="shared" si="376"/>
        <v>8050</v>
      </c>
      <c r="J8051" t="e">
        <f t="shared" si="377"/>
        <v>#N/A</v>
      </c>
      <c r="K8051" t="e">
        <f t="shared" si="375"/>
        <v>#N/A</v>
      </c>
      <c r="L8051" t="b">
        <f>COUNTIF($N$2:N8051, N8051)=1</f>
        <v>0</v>
      </c>
      <c r="M8051" s="37">
        <f>IF( $Q8051, MAX($M$1:M8050)+1, 0)</f>
        <v>0</v>
      </c>
      <c r="N8051" t="e" cm="1">
        <f t="array" ref="N8051">INDEX($A$9:$F$1048576, $J8051, $K8051 )</f>
        <v>#N/A</v>
      </c>
      <c r="O8051" t="e" cm="1">
        <f t="array" ref="O8051">INDEX($B$9:$F$1048576, $J8051, $K8051 )</f>
        <v>#N/A</v>
      </c>
      <c r="P8051" t="str" cm="1">
        <f t="array" ref="P8051">IF( $L8051, TRIM(_xll.IMDP("IR", $G$5&amp;$N8051, $G$6)), "" )</f>
        <v/>
      </c>
      <c r="Q8051" t="b" cm="1">
        <f t="array" ref="Q8051">IF(
    $U$1=1, AND($P8051&lt;&gt;"", $P8051&lt;&gt;"...", $P8051&lt;&gt;"입력오류"),
    IF(
        $U$18=1, AND($P8051&lt;&gt;"", $P8051&lt;&gt;"...", $P8051&lt;&gt;"입력오류", ISNUMBER(FIND(INDEX($T$2:$T$7,$U$1),$P8051))),
        IF(
            $U$17="기타", AND($P8051&lt;&gt;"", $P8051&lt;&gt;"...", $P8051&lt;&gt;"입력오류", NOT(ISNUMBER(FIND($T$21:$T$34,$P8051)))),
            AND($P8051&lt;&gt;"", $P8051&lt;&gt;"...", $P8051&lt;&gt;"입력오류", $T$19=$P8051)
        )
    )
)</f>
        <v>0</v>
      </c>
    </row>
    <row r="8052" spans="9:17">
      <c r="I8052">
        <f t="shared" si="376"/>
        <v>8051</v>
      </c>
      <c r="J8052" t="e">
        <f t="shared" si="377"/>
        <v>#N/A</v>
      </c>
      <c r="K8052" t="e">
        <f t="shared" si="375"/>
        <v>#N/A</v>
      </c>
      <c r="L8052" t="b">
        <f>COUNTIF($N$2:N8052, N8052)=1</f>
        <v>0</v>
      </c>
      <c r="M8052" s="37">
        <f>IF( $Q8052, MAX($M$1:M8051)+1, 0)</f>
        <v>0</v>
      </c>
      <c r="N8052" t="e" cm="1">
        <f t="array" ref="N8052">INDEX($A$9:$F$1048576, $J8052, $K8052 )</f>
        <v>#N/A</v>
      </c>
      <c r="O8052" t="e" cm="1">
        <f t="array" ref="O8052">INDEX($B$9:$F$1048576, $J8052, $K8052 )</f>
        <v>#N/A</v>
      </c>
      <c r="P8052" t="str" cm="1">
        <f t="array" ref="P8052">IF( $L8052, TRIM(_xll.IMDP("IR", $G$5&amp;$N8052, $G$6)), "" )</f>
        <v/>
      </c>
      <c r="Q8052" t="b" cm="1">
        <f t="array" ref="Q8052">IF(
    $U$1=1, AND($P8052&lt;&gt;"", $P8052&lt;&gt;"...", $P8052&lt;&gt;"입력오류"),
    IF(
        $U$18=1, AND($P8052&lt;&gt;"", $P8052&lt;&gt;"...", $P8052&lt;&gt;"입력오류", ISNUMBER(FIND(INDEX($T$2:$T$7,$U$1),$P8052))),
        IF(
            $U$17="기타", AND($P8052&lt;&gt;"", $P8052&lt;&gt;"...", $P8052&lt;&gt;"입력오류", NOT(ISNUMBER(FIND($T$21:$T$34,$P8052)))),
            AND($P8052&lt;&gt;"", $P8052&lt;&gt;"...", $P8052&lt;&gt;"입력오류", $T$19=$P8052)
        )
    )
)</f>
        <v>0</v>
      </c>
    </row>
    <row r="8053" spans="9:17">
      <c r="I8053">
        <f t="shared" si="376"/>
        <v>8052</v>
      </c>
      <c r="J8053" t="e">
        <f t="shared" si="377"/>
        <v>#N/A</v>
      </c>
      <c r="K8053" t="e">
        <f t="shared" si="375"/>
        <v>#N/A</v>
      </c>
      <c r="L8053" t="b">
        <f>COUNTIF($N$2:N8053, N8053)=1</f>
        <v>0</v>
      </c>
      <c r="M8053" s="37">
        <f>IF( $Q8053, MAX($M$1:M8052)+1, 0)</f>
        <v>0</v>
      </c>
      <c r="N8053" t="e" cm="1">
        <f t="array" ref="N8053">INDEX($A$9:$F$1048576, $J8053, $K8053 )</f>
        <v>#N/A</v>
      </c>
      <c r="O8053" t="e" cm="1">
        <f t="array" ref="O8053">INDEX($B$9:$F$1048576, $J8053, $K8053 )</f>
        <v>#N/A</v>
      </c>
      <c r="P8053" t="str" cm="1">
        <f t="array" ref="P8053">IF( $L8053, TRIM(_xll.IMDP("IR", $G$5&amp;$N8053, $G$6)), "" )</f>
        <v/>
      </c>
      <c r="Q8053" t="b" cm="1">
        <f t="array" ref="Q8053">IF(
    $U$1=1, AND($P8053&lt;&gt;"", $P8053&lt;&gt;"...", $P8053&lt;&gt;"입력오류"),
    IF(
        $U$18=1, AND($P8053&lt;&gt;"", $P8053&lt;&gt;"...", $P8053&lt;&gt;"입력오류", ISNUMBER(FIND(INDEX($T$2:$T$7,$U$1),$P8053))),
        IF(
            $U$17="기타", AND($P8053&lt;&gt;"", $P8053&lt;&gt;"...", $P8053&lt;&gt;"입력오류", NOT(ISNUMBER(FIND($T$21:$T$34,$P8053)))),
            AND($P8053&lt;&gt;"", $P8053&lt;&gt;"...", $P8053&lt;&gt;"입력오류", $T$19=$P8053)
        )
    )
)</f>
        <v>0</v>
      </c>
    </row>
    <row r="8054" spans="9:17">
      <c r="I8054">
        <f t="shared" si="376"/>
        <v>8053</v>
      </c>
      <c r="J8054" t="e">
        <f t="shared" si="377"/>
        <v>#N/A</v>
      </c>
      <c r="K8054" t="e">
        <f t="shared" si="375"/>
        <v>#N/A</v>
      </c>
      <c r="L8054" t="b">
        <f>COUNTIF($N$2:N8054, N8054)=1</f>
        <v>0</v>
      </c>
      <c r="M8054" s="37">
        <f>IF( $Q8054, MAX($M$1:M8053)+1, 0)</f>
        <v>0</v>
      </c>
      <c r="N8054" t="e" cm="1">
        <f t="array" ref="N8054">INDEX($A$9:$F$1048576, $J8054, $K8054 )</f>
        <v>#N/A</v>
      </c>
      <c r="O8054" t="e" cm="1">
        <f t="array" ref="O8054">INDEX($B$9:$F$1048576, $J8054, $K8054 )</f>
        <v>#N/A</v>
      </c>
      <c r="P8054" t="str" cm="1">
        <f t="array" ref="P8054">IF( $L8054, TRIM(_xll.IMDP("IR", $G$5&amp;$N8054, $G$6)), "" )</f>
        <v/>
      </c>
      <c r="Q8054" t="b" cm="1">
        <f t="array" ref="Q8054">IF(
    $U$1=1, AND($P8054&lt;&gt;"", $P8054&lt;&gt;"...", $P8054&lt;&gt;"입력오류"),
    IF(
        $U$18=1, AND($P8054&lt;&gt;"", $P8054&lt;&gt;"...", $P8054&lt;&gt;"입력오류", ISNUMBER(FIND(INDEX($T$2:$T$7,$U$1),$P8054))),
        IF(
            $U$17="기타", AND($P8054&lt;&gt;"", $P8054&lt;&gt;"...", $P8054&lt;&gt;"입력오류", NOT(ISNUMBER(FIND($T$21:$T$34,$P8054)))),
            AND($P8054&lt;&gt;"", $P8054&lt;&gt;"...", $P8054&lt;&gt;"입력오류", $T$19=$P8054)
        )
    )
)</f>
        <v>0</v>
      </c>
    </row>
    <row r="8055" spans="9:17">
      <c r="I8055">
        <f t="shared" si="376"/>
        <v>8054</v>
      </c>
      <c r="J8055" t="e">
        <f t="shared" si="377"/>
        <v>#N/A</v>
      </c>
      <c r="K8055" t="e">
        <f t="shared" si="375"/>
        <v>#N/A</v>
      </c>
      <c r="L8055" t="b">
        <f>COUNTIF($N$2:N8055, N8055)=1</f>
        <v>0</v>
      </c>
      <c r="M8055" s="37">
        <f>IF( $Q8055, MAX($M$1:M8054)+1, 0)</f>
        <v>0</v>
      </c>
      <c r="N8055" t="e" cm="1">
        <f t="array" ref="N8055">INDEX($A$9:$F$1048576, $J8055, $K8055 )</f>
        <v>#N/A</v>
      </c>
      <c r="O8055" t="e" cm="1">
        <f t="array" ref="O8055">INDEX($B$9:$F$1048576, $J8055, $K8055 )</f>
        <v>#N/A</v>
      </c>
      <c r="P8055" t="str" cm="1">
        <f t="array" ref="P8055">IF( $L8055, TRIM(_xll.IMDP("IR", $G$5&amp;$N8055, $G$6)), "" )</f>
        <v/>
      </c>
      <c r="Q8055" t="b" cm="1">
        <f t="array" ref="Q8055">IF(
    $U$1=1, AND($P8055&lt;&gt;"", $P8055&lt;&gt;"...", $P8055&lt;&gt;"입력오류"),
    IF(
        $U$18=1, AND($P8055&lt;&gt;"", $P8055&lt;&gt;"...", $P8055&lt;&gt;"입력오류", ISNUMBER(FIND(INDEX($T$2:$T$7,$U$1),$P8055))),
        IF(
            $U$17="기타", AND($P8055&lt;&gt;"", $P8055&lt;&gt;"...", $P8055&lt;&gt;"입력오류", NOT(ISNUMBER(FIND($T$21:$T$34,$P8055)))),
            AND($P8055&lt;&gt;"", $P8055&lt;&gt;"...", $P8055&lt;&gt;"입력오류", $T$19=$P8055)
        )
    )
)</f>
        <v>0</v>
      </c>
    </row>
    <row r="8056" spans="9:17">
      <c r="I8056">
        <f t="shared" si="376"/>
        <v>8055</v>
      </c>
      <c r="J8056" t="e">
        <f t="shared" si="377"/>
        <v>#N/A</v>
      </c>
      <c r="K8056" t="e">
        <f t="shared" si="375"/>
        <v>#N/A</v>
      </c>
      <c r="L8056" t="b">
        <f>COUNTIF($N$2:N8056, N8056)=1</f>
        <v>0</v>
      </c>
      <c r="M8056" s="37">
        <f>IF( $Q8056, MAX($M$1:M8055)+1, 0)</f>
        <v>0</v>
      </c>
      <c r="N8056" t="e" cm="1">
        <f t="array" ref="N8056">INDEX($A$9:$F$1048576, $J8056, $K8056 )</f>
        <v>#N/A</v>
      </c>
      <c r="O8056" t="e" cm="1">
        <f t="array" ref="O8056">INDEX($B$9:$F$1048576, $J8056, $K8056 )</f>
        <v>#N/A</v>
      </c>
      <c r="P8056" t="str" cm="1">
        <f t="array" ref="P8056">IF( $L8056, TRIM(_xll.IMDP("IR", $G$5&amp;$N8056, $G$6)), "" )</f>
        <v/>
      </c>
      <c r="Q8056" t="b" cm="1">
        <f t="array" ref="Q8056">IF(
    $U$1=1, AND($P8056&lt;&gt;"", $P8056&lt;&gt;"...", $P8056&lt;&gt;"입력오류"),
    IF(
        $U$18=1, AND($P8056&lt;&gt;"", $P8056&lt;&gt;"...", $P8056&lt;&gt;"입력오류", ISNUMBER(FIND(INDEX($T$2:$T$7,$U$1),$P8056))),
        IF(
            $U$17="기타", AND($P8056&lt;&gt;"", $P8056&lt;&gt;"...", $P8056&lt;&gt;"입력오류", NOT(ISNUMBER(FIND($T$21:$T$34,$P8056)))),
            AND($P8056&lt;&gt;"", $P8056&lt;&gt;"...", $P8056&lt;&gt;"입력오류", $T$19=$P8056)
        )
    )
)</f>
        <v>0</v>
      </c>
    </row>
    <row r="8057" spans="9:17">
      <c r="I8057">
        <f t="shared" si="376"/>
        <v>8056</v>
      </c>
      <c r="J8057" t="e">
        <f t="shared" si="377"/>
        <v>#N/A</v>
      </c>
      <c r="K8057" t="e">
        <f t="shared" si="375"/>
        <v>#N/A</v>
      </c>
      <c r="L8057" t="b">
        <f>COUNTIF($N$2:N8057, N8057)=1</f>
        <v>0</v>
      </c>
      <c r="M8057" s="37">
        <f>IF( $Q8057, MAX($M$1:M8056)+1, 0)</f>
        <v>0</v>
      </c>
      <c r="N8057" t="e" cm="1">
        <f t="array" ref="N8057">INDEX($A$9:$F$1048576, $J8057, $K8057 )</f>
        <v>#N/A</v>
      </c>
      <c r="O8057" t="e" cm="1">
        <f t="array" ref="O8057">INDEX($B$9:$F$1048576, $J8057, $K8057 )</f>
        <v>#N/A</v>
      </c>
      <c r="P8057" t="str" cm="1">
        <f t="array" ref="P8057">IF( $L8057, TRIM(_xll.IMDP("IR", $G$5&amp;$N8057, $G$6)), "" )</f>
        <v/>
      </c>
      <c r="Q8057" t="b" cm="1">
        <f t="array" ref="Q8057">IF(
    $U$1=1, AND($P8057&lt;&gt;"", $P8057&lt;&gt;"...", $P8057&lt;&gt;"입력오류"),
    IF(
        $U$18=1, AND($P8057&lt;&gt;"", $P8057&lt;&gt;"...", $P8057&lt;&gt;"입력오류", ISNUMBER(FIND(INDEX($T$2:$T$7,$U$1),$P8057))),
        IF(
            $U$17="기타", AND($P8057&lt;&gt;"", $P8057&lt;&gt;"...", $P8057&lt;&gt;"입력오류", NOT(ISNUMBER(FIND($T$21:$T$34,$P8057)))),
            AND($P8057&lt;&gt;"", $P8057&lt;&gt;"...", $P8057&lt;&gt;"입력오류", $T$19=$P8057)
        )
    )
)</f>
        <v>0</v>
      </c>
    </row>
    <row r="8058" spans="9:17">
      <c r="I8058">
        <f t="shared" si="376"/>
        <v>8057</v>
      </c>
      <c r="J8058" t="e">
        <f t="shared" si="377"/>
        <v>#N/A</v>
      </c>
      <c r="K8058" t="e">
        <f t="shared" si="375"/>
        <v>#N/A</v>
      </c>
      <c r="L8058" t="b">
        <f>COUNTIF($N$2:N8058, N8058)=1</f>
        <v>0</v>
      </c>
      <c r="M8058" s="37">
        <f>IF( $Q8058, MAX($M$1:M8057)+1, 0)</f>
        <v>0</v>
      </c>
      <c r="N8058" t="e" cm="1">
        <f t="array" ref="N8058">INDEX($A$9:$F$1048576, $J8058, $K8058 )</f>
        <v>#N/A</v>
      </c>
      <c r="O8058" t="e" cm="1">
        <f t="array" ref="O8058">INDEX($B$9:$F$1048576, $J8058, $K8058 )</f>
        <v>#N/A</v>
      </c>
      <c r="P8058" t="str" cm="1">
        <f t="array" ref="P8058">IF( $L8058, TRIM(_xll.IMDP("IR", $G$5&amp;$N8058, $G$6)), "" )</f>
        <v/>
      </c>
      <c r="Q8058" t="b" cm="1">
        <f t="array" ref="Q8058">IF(
    $U$1=1, AND($P8058&lt;&gt;"", $P8058&lt;&gt;"...", $P8058&lt;&gt;"입력오류"),
    IF(
        $U$18=1, AND($P8058&lt;&gt;"", $P8058&lt;&gt;"...", $P8058&lt;&gt;"입력오류", ISNUMBER(FIND(INDEX($T$2:$T$7,$U$1),$P8058))),
        IF(
            $U$17="기타", AND($P8058&lt;&gt;"", $P8058&lt;&gt;"...", $P8058&lt;&gt;"입력오류", NOT(ISNUMBER(FIND($T$21:$T$34,$P8058)))),
            AND($P8058&lt;&gt;"", $P8058&lt;&gt;"...", $P8058&lt;&gt;"입력오류", $T$19=$P8058)
        )
    )
)</f>
        <v>0</v>
      </c>
    </row>
    <row r="8059" spans="9:17">
      <c r="I8059">
        <f t="shared" si="376"/>
        <v>8058</v>
      </c>
      <c r="J8059" t="e">
        <f t="shared" si="377"/>
        <v>#N/A</v>
      </c>
      <c r="K8059" t="e">
        <f t="shared" si="375"/>
        <v>#N/A</v>
      </c>
      <c r="L8059" t="b">
        <f>COUNTIF($N$2:N8059, N8059)=1</f>
        <v>0</v>
      </c>
      <c r="M8059" s="37">
        <f>IF( $Q8059, MAX($M$1:M8058)+1, 0)</f>
        <v>0</v>
      </c>
      <c r="N8059" t="e" cm="1">
        <f t="array" ref="N8059">INDEX($A$9:$F$1048576, $J8059, $K8059 )</f>
        <v>#N/A</v>
      </c>
      <c r="O8059" t="e" cm="1">
        <f t="array" ref="O8059">INDEX($B$9:$F$1048576, $J8059, $K8059 )</f>
        <v>#N/A</v>
      </c>
      <c r="P8059" t="str" cm="1">
        <f t="array" ref="P8059">IF( $L8059, TRIM(_xll.IMDP("IR", $G$5&amp;$N8059, $G$6)), "" )</f>
        <v/>
      </c>
      <c r="Q8059" t="b" cm="1">
        <f t="array" ref="Q8059">IF(
    $U$1=1, AND($P8059&lt;&gt;"", $P8059&lt;&gt;"...", $P8059&lt;&gt;"입력오류"),
    IF(
        $U$18=1, AND($P8059&lt;&gt;"", $P8059&lt;&gt;"...", $P8059&lt;&gt;"입력오류", ISNUMBER(FIND(INDEX($T$2:$T$7,$U$1),$P8059))),
        IF(
            $U$17="기타", AND($P8059&lt;&gt;"", $P8059&lt;&gt;"...", $P8059&lt;&gt;"입력오류", NOT(ISNUMBER(FIND($T$21:$T$34,$P8059)))),
            AND($P8059&lt;&gt;"", $P8059&lt;&gt;"...", $P8059&lt;&gt;"입력오류", $T$19=$P8059)
        )
    )
)</f>
        <v>0</v>
      </c>
    </row>
    <row r="8060" spans="9:17">
      <c r="I8060">
        <f t="shared" si="376"/>
        <v>8059</v>
      </c>
      <c r="J8060" t="e">
        <f t="shared" si="377"/>
        <v>#N/A</v>
      </c>
      <c r="K8060" t="e">
        <f t="shared" si="375"/>
        <v>#N/A</v>
      </c>
      <c r="L8060" t="b">
        <f>COUNTIF($N$2:N8060, N8060)=1</f>
        <v>0</v>
      </c>
      <c r="M8060" s="37">
        <f>IF( $Q8060, MAX($M$1:M8059)+1, 0)</f>
        <v>0</v>
      </c>
      <c r="N8060" t="e" cm="1">
        <f t="array" ref="N8060">INDEX($A$9:$F$1048576, $J8060, $K8060 )</f>
        <v>#N/A</v>
      </c>
      <c r="O8060" t="e" cm="1">
        <f t="array" ref="O8060">INDEX($B$9:$F$1048576, $J8060, $K8060 )</f>
        <v>#N/A</v>
      </c>
      <c r="P8060" t="str" cm="1">
        <f t="array" ref="P8060">IF( $L8060, TRIM(_xll.IMDP("IR", $G$5&amp;$N8060, $G$6)), "" )</f>
        <v/>
      </c>
      <c r="Q8060" t="b" cm="1">
        <f t="array" ref="Q8060">IF(
    $U$1=1, AND($P8060&lt;&gt;"", $P8060&lt;&gt;"...", $P8060&lt;&gt;"입력오류"),
    IF(
        $U$18=1, AND($P8060&lt;&gt;"", $P8060&lt;&gt;"...", $P8060&lt;&gt;"입력오류", ISNUMBER(FIND(INDEX($T$2:$T$7,$U$1),$P8060))),
        IF(
            $U$17="기타", AND($P8060&lt;&gt;"", $P8060&lt;&gt;"...", $P8060&lt;&gt;"입력오류", NOT(ISNUMBER(FIND($T$21:$T$34,$P8060)))),
            AND($P8060&lt;&gt;"", $P8060&lt;&gt;"...", $P8060&lt;&gt;"입력오류", $T$19=$P8060)
        )
    )
)</f>
        <v>0</v>
      </c>
    </row>
    <row r="8061" spans="9:17">
      <c r="I8061">
        <f t="shared" si="376"/>
        <v>8060</v>
      </c>
      <c r="J8061" t="e">
        <f t="shared" si="377"/>
        <v>#N/A</v>
      </c>
      <c r="K8061" t="e">
        <f t="shared" si="375"/>
        <v>#N/A</v>
      </c>
      <c r="L8061" t="b">
        <f>COUNTIF($N$2:N8061, N8061)=1</f>
        <v>0</v>
      </c>
      <c r="M8061" s="37">
        <f>IF( $Q8061, MAX($M$1:M8060)+1, 0)</f>
        <v>0</v>
      </c>
      <c r="N8061" t="e" cm="1">
        <f t="array" ref="N8061">INDEX($A$9:$F$1048576, $J8061, $K8061 )</f>
        <v>#N/A</v>
      </c>
      <c r="O8061" t="e" cm="1">
        <f t="array" ref="O8061">INDEX($B$9:$F$1048576, $J8061, $K8061 )</f>
        <v>#N/A</v>
      </c>
      <c r="P8061" t="str" cm="1">
        <f t="array" ref="P8061">IF( $L8061, TRIM(_xll.IMDP("IR", $G$5&amp;$N8061, $G$6)), "" )</f>
        <v/>
      </c>
      <c r="Q8061" t="b" cm="1">
        <f t="array" ref="Q8061">IF(
    $U$1=1, AND($P8061&lt;&gt;"", $P8061&lt;&gt;"...", $P8061&lt;&gt;"입력오류"),
    IF(
        $U$18=1, AND($P8061&lt;&gt;"", $P8061&lt;&gt;"...", $P8061&lt;&gt;"입력오류", ISNUMBER(FIND(INDEX($T$2:$T$7,$U$1),$P8061))),
        IF(
            $U$17="기타", AND($P8061&lt;&gt;"", $P8061&lt;&gt;"...", $P8061&lt;&gt;"입력오류", NOT(ISNUMBER(FIND($T$21:$T$34,$P8061)))),
            AND($P8061&lt;&gt;"", $P8061&lt;&gt;"...", $P8061&lt;&gt;"입력오류", $T$19=$P8061)
        )
    )
)</f>
        <v>0</v>
      </c>
    </row>
    <row r="8062" spans="9:17">
      <c r="I8062">
        <f t="shared" si="376"/>
        <v>8061</v>
      </c>
      <c r="J8062" t="e">
        <f t="shared" si="377"/>
        <v>#N/A</v>
      </c>
      <c r="K8062" t="e">
        <f t="shared" si="375"/>
        <v>#N/A</v>
      </c>
      <c r="L8062" t="b">
        <f>COUNTIF($N$2:N8062, N8062)=1</f>
        <v>0</v>
      </c>
      <c r="M8062" s="37">
        <f>IF( $Q8062, MAX($M$1:M8061)+1, 0)</f>
        <v>0</v>
      </c>
      <c r="N8062" t="e" cm="1">
        <f t="array" ref="N8062">INDEX($A$9:$F$1048576, $J8062, $K8062 )</f>
        <v>#N/A</v>
      </c>
      <c r="O8062" t="e" cm="1">
        <f t="array" ref="O8062">INDEX($B$9:$F$1048576, $J8062, $K8062 )</f>
        <v>#N/A</v>
      </c>
      <c r="P8062" t="str" cm="1">
        <f t="array" ref="P8062">IF( $L8062, TRIM(_xll.IMDP("IR", $G$5&amp;$N8062, $G$6)), "" )</f>
        <v/>
      </c>
      <c r="Q8062" t="b" cm="1">
        <f t="array" ref="Q8062">IF(
    $U$1=1, AND($P8062&lt;&gt;"", $P8062&lt;&gt;"...", $P8062&lt;&gt;"입력오류"),
    IF(
        $U$18=1, AND($P8062&lt;&gt;"", $P8062&lt;&gt;"...", $P8062&lt;&gt;"입력오류", ISNUMBER(FIND(INDEX($T$2:$T$7,$U$1),$P8062))),
        IF(
            $U$17="기타", AND($P8062&lt;&gt;"", $P8062&lt;&gt;"...", $P8062&lt;&gt;"입력오류", NOT(ISNUMBER(FIND($T$21:$T$34,$P8062)))),
            AND($P8062&lt;&gt;"", $P8062&lt;&gt;"...", $P8062&lt;&gt;"입력오류", $T$19=$P8062)
        )
    )
)</f>
        <v>0</v>
      </c>
    </row>
    <row r="8063" spans="9:17">
      <c r="I8063">
        <f t="shared" si="376"/>
        <v>8062</v>
      </c>
      <c r="J8063" t="e">
        <f t="shared" si="377"/>
        <v>#N/A</v>
      </c>
      <c r="K8063" t="e">
        <f t="shared" si="375"/>
        <v>#N/A</v>
      </c>
      <c r="L8063" t="b">
        <f>COUNTIF($N$2:N8063, N8063)=1</f>
        <v>0</v>
      </c>
      <c r="M8063" s="37">
        <f>IF( $Q8063, MAX($M$1:M8062)+1, 0)</f>
        <v>0</v>
      </c>
      <c r="N8063" t="e" cm="1">
        <f t="array" ref="N8063">INDEX($A$9:$F$1048576, $J8063, $K8063 )</f>
        <v>#N/A</v>
      </c>
      <c r="O8063" t="e" cm="1">
        <f t="array" ref="O8063">INDEX($B$9:$F$1048576, $J8063, $K8063 )</f>
        <v>#N/A</v>
      </c>
      <c r="P8063" t="str" cm="1">
        <f t="array" ref="P8063">IF( $L8063, TRIM(_xll.IMDP("IR", $G$5&amp;$N8063, $G$6)), "" )</f>
        <v/>
      </c>
      <c r="Q8063" t="b" cm="1">
        <f t="array" ref="Q8063">IF(
    $U$1=1, AND($P8063&lt;&gt;"", $P8063&lt;&gt;"...", $P8063&lt;&gt;"입력오류"),
    IF(
        $U$18=1, AND($P8063&lt;&gt;"", $P8063&lt;&gt;"...", $P8063&lt;&gt;"입력오류", ISNUMBER(FIND(INDEX($T$2:$T$7,$U$1),$P8063))),
        IF(
            $U$17="기타", AND($P8063&lt;&gt;"", $P8063&lt;&gt;"...", $P8063&lt;&gt;"입력오류", NOT(ISNUMBER(FIND($T$21:$T$34,$P8063)))),
            AND($P8063&lt;&gt;"", $P8063&lt;&gt;"...", $P8063&lt;&gt;"입력오류", $T$19=$P8063)
        )
    )
)</f>
        <v>0</v>
      </c>
    </row>
    <row r="8064" spans="9:17">
      <c r="I8064">
        <f t="shared" si="376"/>
        <v>8063</v>
      </c>
      <c r="J8064" t="e">
        <f t="shared" si="377"/>
        <v>#N/A</v>
      </c>
      <c r="K8064" t="e">
        <f t="shared" si="375"/>
        <v>#N/A</v>
      </c>
      <c r="L8064" t="b">
        <f>COUNTIF($N$2:N8064, N8064)=1</f>
        <v>0</v>
      </c>
      <c r="M8064" s="37">
        <f>IF( $Q8064, MAX($M$1:M8063)+1, 0)</f>
        <v>0</v>
      </c>
      <c r="N8064" t="e" cm="1">
        <f t="array" ref="N8064">INDEX($A$9:$F$1048576, $J8064, $K8064 )</f>
        <v>#N/A</v>
      </c>
      <c r="O8064" t="e" cm="1">
        <f t="array" ref="O8064">INDEX($B$9:$F$1048576, $J8064, $K8064 )</f>
        <v>#N/A</v>
      </c>
      <c r="P8064" t="str" cm="1">
        <f t="array" ref="P8064">IF( $L8064, TRIM(_xll.IMDP("IR", $G$5&amp;$N8064, $G$6)), "" )</f>
        <v/>
      </c>
      <c r="Q8064" t="b" cm="1">
        <f t="array" ref="Q8064">IF(
    $U$1=1, AND($P8064&lt;&gt;"", $P8064&lt;&gt;"...", $P8064&lt;&gt;"입력오류"),
    IF(
        $U$18=1, AND($P8064&lt;&gt;"", $P8064&lt;&gt;"...", $P8064&lt;&gt;"입력오류", ISNUMBER(FIND(INDEX($T$2:$T$7,$U$1),$P8064))),
        IF(
            $U$17="기타", AND($P8064&lt;&gt;"", $P8064&lt;&gt;"...", $P8064&lt;&gt;"입력오류", NOT(ISNUMBER(FIND($T$21:$T$34,$P8064)))),
            AND($P8064&lt;&gt;"", $P8064&lt;&gt;"...", $P8064&lt;&gt;"입력오류", $T$19=$P8064)
        )
    )
)</f>
        <v>0</v>
      </c>
    </row>
    <row r="8065" spans="9:17">
      <c r="I8065">
        <f t="shared" si="376"/>
        <v>8064</v>
      </c>
      <c r="J8065" t="e">
        <f t="shared" si="377"/>
        <v>#N/A</v>
      </c>
      <c r="K8065" t="e">
        <f t="shared" si="375"/>
        <v>#N/A</v>
      </c>
      <c r="L8065" t="b">
        <f>COUNTIF($N$2:N8065, N8065)=1</f>
        <v>0</v>
      </c>
      <c r="M8065" s="37">
        <f>IF( $Q8065, MAX($M$1:M8064)+1, 0)</f>
        <v>0</v>
      </c>
      <c r="N8065" t="e" cm="1">
        <f t="array" ref="N8065">INDEX($A$9:$F$1048576, $J8065, $K8065 )</f>
        <v>#N/A</v>
      </c>
      <c r="O8065" t="e" cm="1">
        <f t="array" ref="O8065">INDEX($B$9:$F$1048576, $J8065, $K8065 )</f>
        <v>#N/A</v>
      </c>
      <c r="P8065" t="str" cm="1">
        <f t="array" ref="P8065">IF( $L8065, TRIM(_xll.IMDP("IR", $G$5&amp;$N8065, $G$6)), "" )</f>
        <v/>
      </c>
      <c r="Q8065" t="b" cm="1">
        <f t="array" ref="Q8065">IF(
    $U$1=1, AND($P8065&lt;&gt;"", $P8065&lt;&gt;"...", $P8065&lt;&gt;"입력오류"),
    IF(
        $U$18=1, AND($P8065&lt;&gt;"", $P8065&lt;&gt;"...", $P8065&lt;&gt;"입력오류", ISNUMBER(FIND(INDEX($T$2:$T$7,$U$1),$P8065))),
        IF(
            $U$17="기타", AND($P8065&lt;&gt;"", $P8065&lt;&gt;"...", $P8065&lt;&gt;"입력오류", NOT(ISNUMBER(FIND($T$21:$T$34,$P8065)))),
            AND($P8065&lt;&gt;"", $P8065&lt;&gt;"...", $P8065&lt;&gt;"입력오류", $T$19=$P8065)
        )
    )
)</f>
        <v>0</v>
      </c>
    </row>
    <row r="8066" spans="9:17">
      <c r="I8066">
        <f t="shared" si="376"/>
        <v>8065</v>
      </c>
      <c r="J8066" t="e">
        <f t="shared" si="377"/>
        <v>#N/A</v>
      </c>
      <c r="K8066" t="e">
        <f t="shared" ref="K8066:K8129" si="378">IF( $I8066&gt;$G$4, NA(), IF($I8066&gt;$G$3, 5, IF($I8066&gt;$G$2, 3, 1 ) ) )</f>
        <v>#N/A</v>
      </c>
      <c r="L8066" t="b">
        <f>COUNTIF($N$2:N8066, N8066)=1</f>
        <v>0</v>
      </c>
      <c r="M8066" s="37">
        <f>IF( $Q8066, MAX($M$1:M8065)+1, 0)</f>
        <v>0</v>
      </c>
      <c r="N8066" t="e" cm="1">
        <f t="array" ref="N8066">INDEX($A$9:$F$1048576, $J8066, $K8066 )</f>
        <v>#N/A</v>
      </c>
      <c r="O8066" t="e" cm="1">
        <f t="array" ref="O8066">INDEX($B$9:$F$1048576, $J8066, $K8066 )</f>
        <v>#N/A</v>
      </c>
      <c r="P8066" t="str" cm="1">
        <f t="array" ref="P8066">IF( $L8066, TRIM(_xll.IMDP("IR", $G$5&amp;$N8066, $G$6)), "" )</f>
        <v/>
      </c>
      <c r="Q8066" t="b" cm="1">
        <f t="array" ref="Q8066">IF(
    $U$1=1, AND($P8066&lt;&gt;"", $P8066&lt;&gt;"...", $P8066&lt;&gt;"입력오류"),
    IF(
        $U$18=1, AND($P8066&lt;&gt;"", $P8066&lt;&gt;"...", $P8066&lt;&gt;"입력오류", ISNUMBER(FIND(INDEX($T$2:$T$7,$U$1),$P8066))),
        IF(
            $U$17="기타", AND($P8066&lt;&gt;"", $P8066&lt;&gt;"...", $P8066&lt;&gt;"입력오류", NOT(ISNUMBER(FIND($T$21:$T$34,$P8066)))),
            AND($P8066&lt;&gt;"", $P8066&lt;&gt;"...", $P8066&lt;&gt;"입력오류", $T$19=$P8066)
        )
    )
)</f>
        <v>0</v>
      </c>
    </row>
    <row r="8067" spans="9:17">
      <c r="I8067">
        <f t="shared" ref="I8067:I8130" si="379">ROW()-1</f>
        <v>8066</v>
      </c>
      <c r="J8067" t="e">
        <f t="shared" ref="J8067:J8130" si="380">IF( $I8067&gt;$G$4, NA(), IF($I8067&gt;$G$3, $I8067-$G$3, IF($I8067&gt;$G$2, $I8067-$G$2, $I8067 ) ) )</f>
        <v>#N/A</v>
      </c>
      <c r="K8067" t="e">
        <f t="shared" si="378"/>
        <v>#N/A</v>
      </c>
      <c r="L8067" t="b">
        <f>COUNTIF($N$2:N8067, N8067)=1</f>
        <v>0</v>
      </c>
      <c r="M8067" s="37">
        <f>IF( $Q8067, MAX($M$1:M8066)+1, 0)</f>
        <v>0</v>
      </c>
      <c r="N8067" t="e" cm="1">
        <f t="array" ref="N8067">INDEX($A$9:$F$1048576, $J8067, $K8067 )</f>
        <v>#N/A</v>
      </c>
      <c r="O8067" t="e" cm="1">
        <f t="array" ref="O8067">INDEX($B$9:$F$1048576, $J8067, $K8067 )</f>
        <v>#N/A</v>
      </c>
      <c r="P8067" t="str" cm="1">
        <f t="array" ref="P8067">IF( $L8067, TRIM(_xll.IMDP("IR", $G$5&amp;$N8067, $G$6)), "" )</f>
        <v/>
      </c>
      <c r="Q8067" t="b" cm="1">
        <f t="array" ref="Q8067">IF(
    $U$1=1, AND($P8067&lt;&gt;"", $P8067&lt;&gt;"...", $P8067&lt;&gt;"입력오류"),
    IF(
        $U$18=1, AND($P8067&lt;&gt;"", $P8067&lt;&gt;"...", $P8067&lt;&gt;"입력오류", ISNUMBER(FIND(INDEX($T$2:$T$7,$U$1),$P8067))),
        IF(
            $U$17="기타", AND($P8067&lt;&gt;"", $P8067&lt;&gt;"...", $P8067&lt;&gt;"입력오류", NOT(ISNUMBER(FIND($T$21:$T$34,$P8067)))),
            AND($P8067&lt;&gt;"", $P8067&lt;&gt;"...", $P8067&lt;&gt;"입력오류", $T$19=$P8067)
        )
    )
)</f>
        <v>0</v>
      </c>
    </row>
    <row r="8068" spans="9:17">
      <c r="I8068">
        <f t="shared" si="379"/>
        <v>8067</v>
      </c>
      <c r="J8068" t="e">
        <f t="shared" si="380"/>
        <v>#N/A</v>
      </c>
      <c r="K8068" t="e">
        <f t="shared" si="378"/>
        <v>#N/A</v>
      </c>
      <c r="L8068" t="b">
        <f>COUNTIF($N$2:N8068, N8068)=1</f>
        <v>0</v>
      </c>
      <c r="M8068" s="37">
        <f>IF( $Q8068, MAX($M$1:M8067)+1, 0)</f>
        <v>0</v>
      </c>
      <c r="N8068" t="e" cm="1">
        <f t="array" ref="N8068">INDEX($A$9:$F$1048576, $J8068, $K8068 )</f>
        <v>#N/A</v>
      </c>
      <c r="O8068" t="e" cm="1">
        <f t="array" ref="O8068">INDEX($B$9:$F$1048576, $J8068, $K8068 )</f>
        <v>#N/A</v>
      </c>
      <c r="P8068" t="str" cm="1">
        <f t="array" ref="P8068">IF( $L8068, TRIM(_xll.IMDP("IR", $G$5&amp;$N8068, $G$6)), "" )</f>
        <v/>
      </c>
      <c r="Q8068" t="b" cm="1">
        <f t="array" ref="Q8068">IF(
    $U$1=1, AND($P8068&lt;&gt;"", $P8068&lt;&gt;"...", $P8068&lt;&gt;"입력오류"),
    IF(
        $U$18=1, AND($P8068&lt;&gt;"", $P8068&lt;&gt;"...", $P8068&lt;&gt;"입력오류", ISNUMBER(FIND(INDEX($T$2:$T$7,$U$1),$P8068))),
        IF(
            $U$17="기타", AND($P8068&lt;&gt;"", $P8068&lt;&gt;"...", $P8068&lt;&gt;"입력오류", NOT(ISNUMBER(FIND($T$21:$T$34,$P8068)))),
            AND($P8068&lt;&gt;"", $P8068&lt;&gt;"...", $P8068&lt;&gt;"입력오류", $T$19=$P8068)
        )
    )
)</f>
        <v>0</v>
      </c>
    </row>
    <row r="8069" spans="9:17">
      <c r="I8069">
        <f t="shared" si="379"/>
        <v>8068</v>
      </c>
      <c r="J8069" t="e">
        <f t="shared" si="380"/>
        <v>#N/A</v>
      </c>
      <c r="K8069" t="e">
        <f t="shared" si="378"/>
        <v>#N/A</v>
      </c>
      <c r="L8069" t="b">
        <f>COUNTIF($N$2:N8069, N8069)=1</f>
        <v>0</v>
      </c>
      <c r="M8069" s="37">
        <f>IF( $Q8069, MAX($M$1:M8068)+1, 0)</f>
        <v>0</v>
      </c>
      <c r="N8069" t="e" cm="1">
        <f t="array" ref="N8069">INDEX($A$9:$F$1048576, $J8069, $K8069 )</f>
        <v>#N/A</v>
      </c>
      <c r="O8069" t="e" cm="1">
        <f t="array" ref="O8069">INDEX($B$9:$F$1048576, $J8069, $K8069 )</f>
        <v>#N/A</v>
      </c>
      <c r="P8069" t="str" cm="1">
        <f t="array" ref="P8069">IF( $L8069, TRIM(_xll.IMDP("IR", $G$5&amp;$N8069, $G$6)), "" )</f>
        <v/>
      </c>
      <c r="Q8069" t="b" cm="1">
        <f t="array" ref="Q8069">IF(
    $U$1=1, AND($P8069&lt;&gt;"", $P8069&lt;&gt;"...", $P8069&lt;&gt;"입력오류"),
    IF(
        $U$18=1, AND($P8069&lt;&gt;"", $P8069&lt;&gt;"...", $P8069&lt;&gt;"입력오류", ISNUMBER(FIND(INDEX($T$2:$T$7,$U$1),$P8069))),
        IF(
            $U$17="기타", AND($P8069&lt;&gt;"", $P8069&lt;&gt;"...", $P8069&lt;&gt;"입력오류", NOT(ISNUMBER(FIND($T$21:$T$34,$P8069)))),
            AND($P8069&lt;&gt;"", $P8069&lt;&gt;"...", $P8069&lt;&gt;"입력오류", $T$19=$P8069)
        )
    )
)</f>
        <v>0</v>
      </c>
    </row>
    <row r="8070" spans="9:17">
      <c r="I8070">
        <f t="shared" si="379"/>
        <v>8069</v>
      </c>
      <c r="J8070" t="e">
        <f t="shared" si="380"/>
        <v>#N/A</v>
      </c>
      <c r="K8070" t="e">
        <f t="shared" si="378"/>
        <v>#N/A</v>
      </c>
      <c r="L8070" t="b">
        <f>COUNTIF($N$2:N8070, N8070)=1</f>
        <v>0</v>
      </c>
      <c r="M8070" s="37">
        <f>IF( $Q8070, MAX($M$1:M8069)+1, 0)</f>
        <v>0</v>
      </c>
      <c r="N8070" t="e" cm="1">
        <f t="array" ref="N8070">INDEX($A$9:$F$1048576, $J8070, $K8070 )</f>
        <v>#N/A</v>
      </c>
      <c r="O8070" t="e" cm="1">
        <f t="array" ref="O8070">INDEX($B$9:$F$1048576, $J8070, $K8070 )</f>
        <v>#N/A</v>
      </c>
      <c r="P8070" t="str" cm="1">
        <f t="array" ref="P8070">IF( $L8070, TRIM(_xll.IMDP("IR", $G$5&amp;$N8070, $G$6)), "" )</f>
        <v/>
      </c>
      <c r="Q8070" t="b" cm="1">
        <f t="array" ref="Q8070">IF(
    $U$1=1, AND($P8070&lt;&gt;"", $P8070&lt;&gt;"...", $P8070&lt;&gt;"입력오류"),
    IF(
        $U$18=1, AND($P8070&lt;&gt;"", $P8070&lt;&gt;"...", $P8070&lt;&gt;"입력오류", ISNUMBER(FIND(INDEX($T$2:$T$7,$U$1),$P8070))),
        IF(
            $U$17="기타", AND($P8070&lt;&gt;"", $P8070&lt;&gt;"...", $P8070&lt;&gt;"입력오류", NOT(ISNUMBER(FIND($T$21:$T$34,$P8070)))),
            AND($P8070&lt;&gt;"", $P8070&lt;&gt;"...", $P8070&lt;&gt;"입력오류", $T$19=$P8070)
        )
    )
)</f>
        <v>0</v>
      </c>
    </row>
    <row r="8071" spans="9:17">
      <c r="I8071">
        <f t="shared" si="379"/>
        <v>8070</v>
      </c>
      <c r="J8071" t="e">
        <f t="shared" si="380"/>
        <v>#N/A</v>
      </c>
      <c r="K8071" t="e">
        <f t="shared" si="378"/>
        <v>#N/A</v>
      </c>
      <c r="L8071" t="b">
        <f>COUNTIF($N$2:N8071, N8071)=1</f>
        <v>0</v>
      </c>
      <c r="M8071" s="37">
        <f>IF( $Q8071, MAX($M$1:M8070)+1, 0)</f>
        <v>0</v>
      </c>
      <c r="N8071" t="e" cm="1">
        <f t="array" ref="N8071">INDEX($A$9:$F$1048576, $J8071, $K8071 )</f>
        <v>#N/A</v>
      </c>
      <c r="O8071" t="e" cm="1">
        <f t="array" ref="O8071">INDEX($B$9:$F$1048576, $J8071, $K8071 )</f>
        <v>#N/A</v>
      </c>
      <c r="P8071" t="str" cm="1">
        <f t="array" ref="P8071">IF( $L8071, TRIM(_xll.IMDP("IR", $G$5&amp;$N8071, $G$6)), "" )</f>
        <v/>
      </c>
      <c r="Q8071" t="b" cm="1">
        <f t="array" ref="Q8071">IF(
    $U$1=1, AND($P8071&lt;&gt;"", $P8071&lt;&gt;"...", $P8071&lt;&gt;"입력오류"),
    IF(
        $U$18=1, AND($P8071&lt;&gt;"", $P8071&lt;&gt;"...", $P8071&lt;&gt;"입력오류", ISNUMBER(FIND(INDEX($T$2:$T$7,$U$1),$P8071))),
        IF(
            $U$17="기타", AND($P8071&lt;&gt;"", $P8071&lt;&gt;"...", $P8071&lt;&gt;"입력오류", NOT(ISNUMBER(FIND($T$21:$T$34,$P8071)))),
            AND($P8071&lt;&gt;"", $P8071&lt;&gt;"...", $P8071&lt;&gt;"입력오류", $T$19=$P8071)
        )
    )
)</f>
        <v>0</v>
      </c>
    </row>
    <row r="8072" spans="9:17">
      <c r="I8072">
        <f t="shared" si="379"/>
        <v>8071</v>
      </c>
      <c r="J8072" t="e">
        <f t="shared" si="380"/>
        <v>#N/A</v>
      </c>
      <c r="K8072" t="e">
        <f t="shared" si="378"/>
        <v>#N/A</v>
      </c>
      <c r="L8072" t="b">
        <f>COUNTIF($N$2:N8072, N8072)=1</f>
        <v>0</v>
      </c>
      <c r="M8072" s="37">
        <f>IF( $Q8072, MAX($M$1:M8071)+1, 0)</f>
        <v>0</v>
      </c>
      <c r="N8072" t="e" cm="1">
        <f t="array" ref="N8072">INDEX($A$9:$F$1048576, $J8072, $K8072 )</f>
        <v>#N/A</v>
      </c>
      <c r="O8072" t="e" cm="1">
        <f t="array" ref="O8072">INDEX($B$9:$F$1048576, $J8072, $K8072 )</f>
        <v>#N/A</v>
      </c>
      <c r="P8072" t="str" cm="1">
        <f t="array" ref="P8072">IF( $L8072, TRIM(_xll.IMDP("IR", $G$5&amp;$N8072, $G$6)), "" )</f>
        <v/>
      </c>
      <c r="Q8072" t="b" cm="1">
        <f t="array" ref="Q8072">IF(
    $U$1=1, AND($P8072&lt;&gt;"", $P8072&lt;&gt;"...", $P8072&lt;&gt;"입력오류"),
    IF(
        $U$18=1, AND($P8072&lt;&gt;"", $P8072&lt;&gt;"...", $P8072&lt;&gt;"입력오류", ISNUMBER(FIND(INDEX($T$2:$T$7,$U$1),$P8072))),
        IF(
            $U$17="기타", AND($P8072&lt;&gt;"", $P8072&lt;&gt;"...", $P8072&lt;&gt;"입력오류", NOT(ISNUMBER(FIND($T$21:$T$34,$P8072)))),
            AND($P8072&lt;&gt;"", $P8072&lt;&gt;"...", $P8072&lt;&gt;"입력오류", $T$19=$P8072)
        )
    )
)</f>
        <v>0</v>
      </c>
    </row>
    <row r="8073" spans="9:17">
      <c r="I8073">
        <f t="shared" si="379"/>
        <v>8072</v>
      </c>
      <c r="J8073" t="e">
        <f t="shared" si="380"/>
        <v>#N/A</v>
      </c>
      <c r="K8073" t="e">
        <f t="shared" si="378"/>
        <v>#N/A</v>
      </c>
      <c r="L8073" t="b">
        <f>COUNTIF($N$2:N8073, N8073)=1</f>
        <v>0</v>
      </c>
      <c r="M8073" s="37">
        <f>IF( $Q8073, MAX($M$1:M8072)+1, 0)</f>
        <v>0</v>
      </c>
      <c r="N8073" t="e" cm="1">
        <f t="array" ref="N8073">INDEX($A$9:$F$1048576, $J8073, $K8073 )</f>
        <v>#N/A</v>
      </c>
      <c r="O8073" t="e" cm="1">
        <f t="array" ref="O8073">INDEX($B$9:$F$1048576, $J8073, $K8073 )</f>
        <v>#N/A</v>
      </c>
      <c r="P8073" t="str" cm="1">
        <f t="array" ref="P8073">IF( $L8073, TRIM(_xll.IMDP("IR", $G$5&amp;$N8073, $G$6)), "" )</f>
        <v/>
      </c>
      <c r="Q8073" t="b" cm="1">
        <f t="array" ref="Q8073">IF(
    $U$1=1, AND($P8073&lt;&gt;"", $P8073&lt;&gt;"...", $P8073&lt;&gt;"입력오류"),
    IF(
        $U$18=1, AND($P8073&lt;&gt;"", $P8073&lt;&gt;"...", $P8073&lt;&gt;"입력오류", ISNUMBER(FIND(INDEX($T$2:$T$7,$U$1),$P8073))),
        IF(
            $U$17="기타", AND($P8073&lt;&gt;"", $P8073&lt;&gt;"...", $P8073&lt;&gt;"입력오류", NOT(ISNUMBER(FIND($T$21:$T$34,$P8073)))),
            AND($P8073&lt;&gt;"", $P8073&lt;&gt;"...", $P8073&lt;&gt;"입력오류", $T$19=$P8073)
        )
    )
)</f>
        <v>0</v>
      </c>
    </row>
    <row r="8074" spans="9:17">
      <c r="I8074">
        <f t="shared" si="379"/>
        <v>8073</v>
      </c>
      <c r="J8074" t="e">
        <f t="shared" si="380"/>
        <v>#N/A</v>
      </c>
      <c r="K8074" t="e">
        <f t="shared" si="378"/>
        <v>#N/A</v>
      </c>
      <c r="L8074" t="b">
        <f>COUNTIF($N$2:N8074, N8074)=1</f>
        <v>0</v>
      </c>
      <c r="M8074" s="37">
        <f>IF( $Q8074, MAX($M$1:M8073)+1, 0)</f>
        <v>0</v>
      </c>
      <c r="N8074" t="e" cm="1">
        <f t="array" ref="N8074">INDEX($A$9:$F$1048576, $J8074, $K8074 )</f>
        <v>#N/A</v>
      </c>
      <c r="O8074" t="e" cm="1">
        <f t="array" ref="O8074">INDEX($B$9:$F$1048576, $J8074, $K8074 )</f>
        <v>#N/A</v>
      </c>
      <c r="P8074" t="str" cm="1">
        <f t="array" ref="P8074">IF( $L8074, TRIM(_xll.IMDP("IR", $G$5&amp;$N8074, $G$6)), "" )</f>
        <v/>
      </c>
      <c r="Q8074" t="b" cm="1">
        <f t="array" ref="Q8074">IF(
    $U$1=1, AND($P8074&lt;&gt;"", $P8074&lt;&gt;"...", $P8074&lt;&gt;"입력오류"),
    IF(
        $U$18=1, AND($P8074&lt;&gt;"", $P8074&lt;&gt;"...", $P8074&lt;&gt;"입력오류", ISNUMBER(FIND(INDEX($T$2:$T$7,$U$1),$P8074))),
        IF(
            $U$17="기타", AND($P8074&lt;&gt;"", $P8074&lt;&gt;"...", $P8074&lt;&gt;"입력오류", NOT(ISNUMBER(FIND($T$21:$T$34,$P8074)))),
            AND($P8074&lt;&gt;"", $P8074&lt;&gt;"...", $P8074&lt;&gt;"입력오류", $T$19=$P8074)
        )
    )
)</f>
        <v>0</v>
      </c>
    </row>
    <row r="8075" spans="9:17">
      <c r="I8075">
        <f t="shared" si="379"/>
        <v>8074</v>
      </c>
      <c r="J8075" t="e">
        <f t="shared" si="380"/>
        <v>#N/A</v>
      </c>
      <c r="K8075" t="e">
        <f t="shared" si="378"/>
        <v>#N/A</v>
      </c>
      <c r="L8075" t="b">
        <f>COUNTIF($N$2:N8075, N8075)=1</f>
        <v>0</v>
      </c>
      <c r="M8075" s="37">
        <f>IF( $Q8075, MAX($M$1:M8074)+1, 0)</f>
        <v>0</v>
      </c>
      <c r="N8075" t="e" cm="1">
        <f t="array" ref="N8075">INDEX($A$9:$F$1048576, $J8075, $K8075 )</f>
        <v>#N/A</v>
      </c>
      <c r="O8075" t="e" cm="1">
        <f t="array" ref="O8075">INDEX($B$9:$F$1048576, $J8075, $K8075 )</f>
        <v>#N/A</v>
      </c>
      <c r="P8075" t="str" cm="1">
        <f t="array" ref="P8075">IF( $L8075, TRIM(_xll.IMDP("IR", $G$5&amp;$N8075, $G$6)), "" )</f>
        <v/>
      </c>
      <c r="Q8075" t="b" cm="1">
        <f t="array" ref="Q8075">IF(
    $U$1=1, AND($P8075&lt;&gt;"", $P8075&lt;&gt;"...", $P8075&lt;&gt;"입력오류"),
    IF(
        $U$18=1, AND($P8075&lt;&gt;"", $P8075&lt;&gt;"...", $P8075&lt;&gt;"입력오류", ISNUMBER(FIND(INDEX($T$2:$T$7,$U$1),$P8075))),
        IF(
            $U$17="기타", AND($P8075&lt;&gt;"", $P8075&lt;&gt;"...", $P8075&lt;&gt;"입력오류", NOT(ISNUMBER(FIND($T$21:$T$34,$P8075)))),
            AND($P8075&lt;&gt;"", $P8075&lt;&gt;"...", $P8075&lt;&gt;"입력오류", $T$19=$P8075)
        )
    )
)</f>
        <v>0</v>
      </c>
    </row>
    <row r="8076" spans="9:17">
      <c r="I8076">
        <f t="shared" si="379"/>
        <v>8075</v>
      </c>
      <c r="J8076" t="e">
        <f t="shared" si="380"/>
        <v>#N/A</v>
      </c>
      <c r="K8076" t="e">
        <f t="shared" si="378"/>
        <v>#N/A</v>
      </c>
      <c r="L8076" t="b">
        <f>COUNTIF($N$2:N8076, N8076)=1</f>
        <v>0</v>
      </c>
      <c r="M8076" s="37">
        <f>IF( $Q8076, MAX($M$1:M8075)+1, 0)</f>
        <v>0</v>
      </c>
      <c r="N8076" t="e" cm="1">
        <f t="array" ref="N8076">INDEX($A$9:$F$1048576, $J8076, $K8076 )</f>
        <v>#N/A</v>
      </c>
      <c r="O8076" t="e" cm="1">
        <f t="array" ref="O8076">INDEX($B$9:$F$1048576, $J8076, $K8076 )</f>
        <v>#N/A</v>
      </c>
      <c r="P8076" t="str" cm="1">
        <f t="array" ref="P8076">IF( $L8076, TRIM(_xll.IMDP("IR", $G$5&amp;$N8076, $G$6)), "" )</f>
        <v/>
      </c>
      <c r="Q8076" t="b" cm="1">
        <f t="array" ref="Q8076">IF(
    $U$1=1, AND($P8076&lt;&gt;"", $P8076&lt;&gt;"...", $P8076&lt;&gt;"입력오류"),
    IF(
        $U$18=1, AND($P8076&lt;&gt;"", $P8076&lt;&gt;"...", $P8076&lt;&gt;"입력오류", ISNUMBER(FIND(INDEX($T$2:$T$7,$U$1),$P8076))),
        IF(
            $U$17="기타", AND($P8076&lt;&gt;"", $P8076&lt;&gt;"...", $P8076&lt;&gt;"입력오류", NOT(ISNUMBER(FIND($T$21:$T$34,$P8076)))),
            AND($P8076&lt;&gt;"", $P8076&lt;&gt;"...", $P8076&lt;&gt;"입력오류", $T$19=$P8076)
        )
    )
)</f>
        <v>0</v>
      </c>
    </row>
    <row r="8077" spans="9:17">
      <c r="I8077">
        <f t="shared" si="379"/>
        <v>8076</v>
      </c>
      <c r="J8077" t="e">
        <f t="shared" si="380"/>
        <v>#N/A</v>
      </c>
      <c r="K8077" t="e">
        <f t="shared" si="378"/>
        <v>#N/A</v>
      </c>
      <c r="L8077" t="b">
        <f>COUNTIF($N$2:N8077, N8077)=1</f>
        <v>0</v>
      </c>
      <c r="M8077" s="37">
        <f>IF( $Q8077, MAX($M$1:M8076)+1, 0)</f>
        <v>0</v>
      </c>
      <c r="N8077" t="e" cm="1">
        <f t="array" ref="N8077">INDEX($A$9:$F$1048576, $J8077, $K8077 )</f>
        <v>#N/A</v>
      </c>
      <c r="O8077" t="e" cm="1">
        <f t="array" ref="O8077">INDEX($B$9:$F$1048576, $J8077, $K8077 )</f>
        <v>#N/A</v>
      </c>
      <c r="P8077" t="str" cm="1">
        <f t="array" ref="P8077">IF( $L8077, TRIM(_xll.IMDP("IR", $G$5&amp;$N8077, $G$6)), "" )</f>
        <v/>
      </c>
      <c r="Q8077" t="b" cm="1">
        <f t="array" ref="Q8077">IF(
    $U$1=1, AND($P8077&lt;&gt;"", $P8077&lt;&gt;"...", $P8077&lt;&gt;"입력오류"),
    IF(
        $U$18=1, AND($P8077&lt;&gt;"", $P8077&lt;&gt;"...", $P8077&lt;&gt;"입력오류", ISNUMBER(FIND(INDEX($T$2:$T$7,$U$1),$P8077))),
        IF(
            $U$17="기타", AND($P8077&lt;&gt;"", $P8077&lt;&gt;"...", $P8077&lt;&gt;"입력오류", NOT(ISNUMBER(FIND($T$21:$T$34,$P8077)))),
            AND($P8077&lt;&gt;"", $P8077&lt;&gt;"...", $P8077&lt;&gt;"입력오류", $T$19=$P8077)
        )
    )
)</f>
        <v>0</v>
      </c>
    </row>
    <row r="8078" spans="9:17">
      <c r="I8078">
        <f t="shared" si="379"/>
        <v>8077</v>
      </c>
      <c r="J8078" t="e">
        <f t="shared" si="380"/>
        <v>#N/A</v>
      </c>
      <c r="K8078" t="e">
        <f t="shared" si="378"/>
        <v>#N/A</v>
      </c>
      <c r="L8078" t="b">
        <f>COUNTIF($N$2:N8078, N8078)=1</f>
        <v>0</v>
      </c>
      <c r="M8078" s="37">
        <f>IF( $Q8078, MAX($M$1:M8077)+1, 0)</f>
        <v>0</v>
      </c>
      <c r="N8078" t="e" cm="1">
        <f t="array" ref="N8078">INDEX($A$9:$F$1048576, $J8078, $K8078 )</f>
        <v>#N/A</v>
      </c>
      <c r="O8078" t="e" cm="1">
        <f t="array" ref="O8078">INDEX($B$9:$F$1048576, $J8078, $K8078 )</f>
        <v>#N/A</v>
      </c>
      <c r="P8078" t="str" cm="1">
        <f t="array" ref="P8078">IF( $L8078, TRIM(_xll.IMDP("IR", $G$5&amp;$N8078, $G$6)), "" )</f>
        <v/>
      </c>
      <c r="Q8078" t="b" cm="1">
        <f t="array" ref="Q8078">IF(
    $U$1=1, AND($P8078&lt;&gt;"", $P8078&lt;&gt;"...", $P8078&lt;&gt;"입력오류"),
    IF(
        $U$18=1, AND($P8078&lt;&gt;"", $P8078&lt;&gt;"...", $P8078&lt;&gt;"입력오류", ISNUMBER(FIND(INDEX($T$2:$T$7,$U$1),$P8078))),
        IF(
            $U$17="기타", AND($P8078&lt;&gt;"", $P8078&lt;&gt;"...", $P8078&lt;&gt;"입력오류", NOT(ISNUMBER(FIND($T$21:$T$34,$P8078)))),
            AND($P8078&lt;&gt;"", $P8078&lt;&gt;"...", $P8078&lt;&gt;"입력오류", $T$19=$P8078)
        )
    )
)</f>
        <v>0</v>
      </c>
    </row>
    <row r="8079" spans="9:17">
      <c r="I8079">
        <f t="shared" si="379"/>
        <v>8078</v>
      </c>
      <c r="J8079" t="e">
        <f t="shared" si="380"/>
        <v>#N/A</v>
      </c>
      <c r="K8079" t="e">
        <f t="shared" si="378"/>
        <v>#N/A</v>
      </c>
      <c r="L8079" t="b">
        <f>COUNTIF($N$2:N8079, N8079)=1</f>
        <v>0</v>
      </c>
      <c r="M8079" s="37">
        <f>IF( $Q8079, MAX($M$1:M8078)+1, 0)</f>
        <v>0</v>
      </c>
      <c r="N8079" t="e" cm="1">
        <f t="array" ref="N8079">INDEX($A$9:$F$1048576, $J8079, $K8079 )</f>
        <v>#N/A</v>
      </c>
      <c r="O8079" t="e" cm="1">
        <f t="array" ref="O8079">INDEX($B$9:$F$1048576, $J8079, $K8079 )</f>
        <v>#N/A</v>
      </c>
      <c r="P8079" t="str" cm="1">
        <f t="array" ref="P8079">IF( $L8079, TRIM(_xll.IMDP("IR", $G$5&amp;$N8079, $G$6)), "" )</f>
        <v/>
      </c>
      <c r="Q8079" t="b" cm="1">
        <f t="array" ref="Q8079">IF(
    $U$1=1, AND($P8079&lt;&gt;"", $P8079&lt;&gt;"...", $P8079&lt;&gt;"입력오류"),
    IF(
        $U$18=1, AND($P8079&lt;&gt;"", $P8079&lt;&gt;"...", $P8079&lt;&gt;"입력오류", ISNUMBER(FIND(INDEX($T$2:$T$7,$U$1),$P8079))),
        IF(
            $U$17="기타", AND($P8079&lt;&gt;"", $P8079&lt;&gt;"...", $P8079&lt;&gt;"입력오류", NOT(ISNUMBER(FIND($T$21:$T$34,$P8079)))),
            AND($P8079&lt;&gt;"", $P8079&lt;&gt;"...", $P8079&lt;&gt;"입력오류", $T$19=$P8079)
        )
    )
)</f>
        <v>0</v>
      </c>
    </row>
    <row r="8080" spans="9:17">
      <c r="I8080">
        <f t="shared" si="379"/>
        <v>8079</v>
      </c>
      <c r="J8080" t="e">
        <f t="shared" si="380"/>
        <v>#N/A</v>
      </c>
      <c r="K8080" t="e">
        <f t="shared" si="378"/>
        <v>#N/A</v>
      </c>
      <c r="L8080" t="b">
        <f>COUNTIF($N$2:N8080, N8080)=1</f>
        <v>0</v>
      </c>
      <c r="M8080" s="37">
        <f>IF( $Q8080, MAX($M$1:M8079)+1, 0)</f>
        <v>0</v>
      </c>
      <c r="N8080" t="e" cm="1">
        <f t="array" ref="N8080">INDEX($A$9:$F$1048576, $J8080, $K8080 )</f>
        <v>#N/A</v>
      </c>
      <c r="O8080" t="e" cm="1">
        <f t="array" ref="O8080">INDEX($B$9:$F$1048576, $J8080, $K8080 )</f>
        <v>#N/A</v>
      </c>
      <c r="P8080" t="str" cm="1">
        <f t="array" ref="P8080">IF( $L8080, TRIM(_xll.IMDP("IR", $G$5&amp;$N8080, $G$6)), "" )</f>
        <v/>
      </c>
      <c r="Q8080" t="b" cm="1">
        <f t="array" ref="Q8080">IF(
    $U$1=1, AND($P8080&lt;&gt;"", $P8080&lt;&gt;"...", $P8080&lt;&gt;"입력오류"),
    IF(
        $U$18=1, AND($P8080&lt;&gt;"", $P8080&lt;&gt;"...", $P8080&lt;&gt;"입력오류", ISNUMBER(FIND(INDEX($T$2:$T$7,$U$1),$P8080))),
        IF(
            $U$17="기타", AND($P8080&lt;&gt;"", $P8080&lt;&gt;"...", $P8080&lt;&gt;"입력오류", NOT(ISNUMBER(FIND($T$21:$T$34,$P8080)))),
            AND($P8080&lt;&gt;"", $P8080&lt;&gt;"...", $P8080&lt;&gt;"입력오류", $T$19=$P8080)
        )
    )
)</f>
        <v>0</v>
      </c>
    </row>
    <row r="8081" spans="9:17">
      <c r="I8081">
        <f t="shared" si="379"/>
        <v>8080</v>
      </c>
      <c r="J8081" t="e">
        <f t="shared" si="380"/>
        <v>#N/A</v>
      </c>
      <c r="K8081" t="e">
        <f t="shared" si="378"/>
        <v>#N/A</v>
      </c>
      <c r="L8081" t="b">
        <f>COUNTIF($N$2:N8081, N8081)=1</f>
        <v>0</v>
      </c>
      <c r="M8081" s="37">
        <f>IF( $Q8081, MAX($M$1:M8080)+1, 0)</f>
        <v>0</v>
      </c>
      <c r="N8081" t="e" cm="1">
        <f t="array" ref="N8081">INDEX($A$9:$F$1048576, $J8081, $K8081 )</f>
        <v>#N/A</v>
      </c>
      <c r="O8081" t="e" cm="1">
        <f t="array" ref="O8081">INDEX($B$9:$F$1048576, $J8081, $K8081 )</f>
        <v>#N/A</v>
      </c>
      <c r="P8081" t="str" cm="1">
        <f t="array" ref="P8081">IF( $L8081, TRIM(_xll.IMDP("IR", $G$5&amp;$N8081, $G$6)), "" )</f>
        <v/>
      </c>
      <c r="Q8081" t="b" cm="1">
        <f t="array" ref="Q8081">IF(
    $U$1=1, AND($P8081&lt;&gt;"", $P8081&lt;&gt;"...", $P8081&lt;&gt;"입력오류"),
    IF(
        $U$18=1, AND($P8081&lt;&gt;"", $P8081&lt;&gt;"...", $P8081&lt;&gt;"입력오류", ISNUMBER(FIND(INDEX($T$2:$T$7,$U$1),$P8081))),
        IF(
            $U$17="기타", AND($P8081&lt;&gt;"", $P8081&lt;&gt;"...", $P8081&lt;&gt;"입력오류", NOT(ISNUMBER(FIND($T$21:$T$34,$P8081)))),
            AND($P8081&lt;&gt;"", $P8081&lt;&gt;"...", $P8081&lt;&gt;"입력오류", $T$19=$P8081)
        )
    )
)</f>
        <v>0</v>
      </c>
    </row>
    <row r="8082" spans="9:17">
      <c r="I8082">
        <f t="shared" si="379"/>
        <v>8081</v>
      </c>
      <c r="J8082" t="e">
        <f t="shared" si="380"/>
        <v>#N/A</v>
      </c>
      <c r="K8082" t="e">
        <f t="shared" si="378"/>
        <v>#N/A</v>
      </c>
      <c r="L8082" t="b">
        <f>COUNTIF($N$2:N8082, N8082)=1</f>
        <v>0</v>
      </c>
      <c r="M8082" s="37">
        <f>IF( $Q8082, MAX($M$1:M8081)+1, 0)</f>
        <v>0</v>
      </c>
      <c r="N8082" t="e" cm="1">
        <f t="array" ref="N8082">INDEX($A$9:$F$1048576, $J8082, $K8082 )</f>
        <v>#N/A</v>
      </c>
      <c r="O8082" t="e" cm="1">
        <f t="array" ref="O8082">INDEX($B$9:$F$1048576, $J8082, $K8082 )</f>
        <v>#N/A</v>
      </c>
      <c r="P8082" t="str" cm="1">
        <f t="array" ref="P8082">IF( $L8082, TRIM(_xll.IMDP("IR", $G$5&amp;$N8082, $G$6)), "" )</f>
        <v/>
      </c>
      <c r="Q8082" t="b" cm="1">
        <f t="array" ref="Q8082">IF(
    $U$1=1, AND($P8082&lt;&gt;"", $P8082&lt;&gt;"...", $P8082&lt;&gt;"입력오류"),
    IF(
        $U$18=1, AND($P8082&lt;&gt;"", $P8082&lt;&gt;"...", $P8082&lt;&gt;"입력오류", ISNUMBER(FIND(INDEX($T$2:$T$7,$U$1),$P8082))),
        IF(
            $U$17="기타", AND($P8082&lt;&gt;"", $P8082&lt;&gt;"...", $P8082&lt;&gt;"입력오류", NOT(ISNUMBER(FIND($T$21:$T$34,$P8082)))),
            AND($P8082&lt;&gt;"", $P8082&lt;&gt;"...", $P8082&lt;&gt;"입력오류", $T$19=$P8082)
        )
    )
)</f>
        <v>0</v>
      </c>
    </row>
    <row r="8083" spans="9:17">
      <c r="I8083">
        <f t="shared" si="379"/>
        <v>8082</v>
      </c>
      <c r="J8083" t="e">
        <f t="shared" si="380"/>
        <v>#N/A</v>
      </c>
      <c r="K8083" t="e">
        <f t="shared" si="378"/>
        <v>#N/A</v>
      </c>
      <c r="L8083" t="b">
        <f>COUNTIF($N$2:N8083, N8083)=1</f>
        <v>0</v>
      </c>
      <c r="M8083" s="37">
        <f>IF( $Q8083, MAX($M$1:M8082)+1, 0)</f>
        <v>0</v>
      </c>
      <c r="N8083" t="e" cm="1">
        <f t="array" ref="N8083">INDEX($A$9:$F$1048576, $J8083, $K8083 )</f>
        <v>#N/A</v>
      </c>
      <c r="O8083" t="e" cm="1">
        <f t="array" ref="O8083">INDEX($B$9:$F$1048576, $J8083, $K8083 )</f>
        <v>#N/A</v>
      </c>
      <c r="P8083" t="str" cm="1">
        <f t="array" ref="P8083">IF( $L8083, TRIM(_xll.IMDP("IR", $G$5&amp;$N8083, $G$6)), "" )</f>
        <v/>
      </c>
      <c r="Q8083" t="b" cm="1">
        <f t="array" ref="Q8083">IF(
    $U$1=1, AND($P8083&lt;&gt;"", $P8083&lt;&gt;"...", $P8083&lt;&gt;"입력오류"),
    IF(
        $U$18=1, AND($P8083&lt;&gt;"", $P8083&lt;&gt;"...", $P8083&lt;&gt;"입력오류", ISNUMBER(FIND(INDEX($T$2:$T$7,$U$1),$P8083))),
        IF(
            $U$17="기타", AND($P8083&lt;&gt;"", $P8083&lt;&gt;"...", $P8083&lt;&gt;"입력오류", NOT(ISNUMBER(FIND($T$21:$T$34,$P8083)))),
            AND($P8083&lt;&gt;"", $P8083&lt;&gt;"...", $P8083&lt;&gt;"입력오류", $T$19=$P8083)
        )
    )
)</f>
        <v>0</v>
      </c>
    </row>
    <row r="8084" spans="9:17">
      <c r="I8084">
        <f t="shared" si="379"/>
        <v>8083</v>
      </c>
      <c r="J8084" t="e">
        <f t="shared" si="380"/>
        <v>#N/A</v>
      </c>
      <c r="K8084" t="e">
        <f t="shared" si="378"/>
        <v>#N/A</v>
      </c>
      <c r="L8084" t="b">
        <f>COUNTIF($N$2:N8084, N8084)=1</f>
        <v>0</v>
      </c>
      <c r="M8084" s="37">
        <f>IF( $Q8084, MAX($M$1:M8083)+1, 0)</f>
        <v>0</v>
      </c>
      <c r="N8084" t="e" cm="1">
        <f t="array" ref="N8084">INDEX($A$9:$F$1048576, $J8084, $K8084 )</f>
        <v>#N/A</v>
      </c>
      <c r="O8084" t="e" cm="1">
        <f t="array" ref="O8084">INDEX($B$9:$F$1048576, $J8084, $K8084 )</f>
        <v>#N/A</v>
      </c>
      <c r="P8084" t="str" cm="1">
        <f t="array" ref="P8084">IF( $L8084, TRIM(_xll.IMDP("IR", $G$5&amp;$N8084, $G$6)), "" )</f>
        <v/>
      </c>
      <c r="Q8084" t="b" cm="1">
        <f t="array" ref="Q8084">IF(
    $U$1=1, AND($P8084&lt;&gt;"", $P8084&lt;&gt;"...", $P8084&lt;&gt;"입력오류"),
    IF(
        $U$18=1, AND($P8084&lt;&gt;"", $P8084&lt;&gt;"...", $P8084&lt;&gt;"입력오류", ISNUMBER(FIND(INDEX($T$2:$T$7,$U$1),$P8084))),
        IF(
            $U$17="기타", AND($P8084&lt;&gt;"", $P8084&lt;&gt;"...", $P8084&lt;&gt;"입력오류", NOT(ISNUMBER(FIND($T$21:$T$34,$P8084)))),
            AND($P8084&lt;&gt;"", $P8084&lt;&gt;"...", $P8084&lt;&gt;"입력오류", $T$19=$P8084)
        )
    )
)</f>
        <v>0</v>
      </c>
    </row>
    <row r="8085" spans="9:17">
      <c r="I8085">
        <f t="shared" si="379"/>
        <v>8084</v>
      </c>
      <c r="J8085" t="e">
        <f t="shared" si="380"/>
        <v>#N/A</v>
      </c>
      <c r="K8085" t="e">
        <f t="shared" si="378"/>
        <v>#N/A</v>
      </c>
      <c r="L8085" t="b">
        <f>COUNTIF($N$2:N8085, N8085)=1</f>
        <v>0</v>
      </c>
      <c r="M8085" s="37">
        <f>IF( $Q8085, MAX($M$1:M8084)+1, 0)</f>
        <v>0</v>
      </c>
      <c r="N8085" t="e" cm="1">
        <f t="array" ref="N8085">INDEX($A$9:$F$1048576, $J8085, $K8085 )</f>
        <v>#N/A</v>
      </c>
      <c r="O8085" t="e" cm="1">
        <f t="array" ref="O8085">INDEX($B$9:$F$1048576, $J8085, $K8085 )</f>
        <v>#N/A</v>
      </c>
      <c r="P8085" t="str" cm="1">
        <f t="array" ref="P8085">IF( $L8085, TRIM(_xll.IMDP("IR", $G$5&amp;$N8085, $G$6)), "" )</f>
        <v/>
      </c>
      <c r="Q8085" t="b" cm="1">
        <f t="array" ref="Q8085">IF(
    $U$1=1, AND($P8085&lt;&gt;"", $P8085&lt;&gt;"...", $P8085&lt;&gt;"입력오류"),
    IF(
        $U$18=1, AND($P8085&lt;&gt;"", $P8085&lt;&gt;"...", $P8085&lt;&gt;"입력오류", ISNUMBER(FIND(INDEX($T$2:$T$7,$U$1),$P8085))),
        IF(
            $U$17="기타", AND($P8085&lt;&gt;"", $P8085&lt;&gt;"...", $P8085&lt;&gt;"입력오류", NOT(ISNUMBER(FIND($T$21:$T$34,$P8085)))),
            AND($P8085&lt;&gt;"", $P8085&lt;&gt;"...", $P8085&lt;&gt;"입력오류", $T$19=$P8085)
        )
    )
)</f>
        <v>0</v>
      </c>
    </row>
    <row r="8086" spans="9:17">
      <c r="I8086">
        <f t="shared" si="379"/>
        <v>8085</v>
      </c>
      <c r="J8086" t="e">
        <f t="shared" si="380"/>
        <v>#N/A</v>
      </c>
      <c r="K8086" t="e">
        <f t="shared" si="378"/>
        <v>#N/A</v>
      </c>
      <c r="L8086" t="b">
        <f>COUNTIF($N$2:N8086, N8086)=1</f>
        <v>0</v>
      </c>
      <c r="M8086" s="37">
        <f>IF( $Q8086, MAX($M$1:M8085)+1, 0)</f>
        <v>0</v>
      </c>
      <c r="N8086" t="e" cm="1">
        <f t="array" ref="N8086">INDEX($A$9:$F$1048576, $J8086, $K8086 )</f>
        <v>#N/A</v>
      </c>
      <c r="O8086" t="e" cm="1">
        <f t="array" ref="O8086">INDEX($B$9:$F$1048576, $J8086, $K8086 )</f>
        <v>#N/A</v>
      </c>
      <c r="P8086" t="str" cm="1">
        <f t="array" ref="P8086">IF( $L8086, TRIM(_xll.IMDP("IR", $G$5&amp;$N8086, $G$6)), "" )</f>
        <v/>
      </c>
      <c r="Q8086" t="b" cm="1">
        <f t="array" ref="Q8086">IF(
    $U$1=1, AND($P8086&lt;&gt;"", $P8086&lt;&gt;"...", $P8086&lt;&gt;"입력오류"),
    IF(
        $U$18=1, AND($P8086&lt;&gt;"", $P8086&lt;&gt;"...", $P8086&lt;&gt;"입력오류", ISNUMBER(FIND(INDEX($T$2:$T$7,$U$1),$P8086))),
        IF(
            $U$17="기타", AND($P8086&lt;&gt;"", $P8086&lt;&gt;"...", $P8086&lt;&gt;"입력오류", NOT(ISNUMBER(FIND($T$21:$T$34,$P8086)))),
            AND($P8086&lt;&gt;"", $P8086&lt;&gt;"...", $P8086&lt;&gt;"입력오류", $T$19=$P8086)
        )
    )
)</f>
        <v>0</v>
      </c>
    </row>
    <row r="8087" spans="9:17">
      <c r="I8087">
        <f t="shared" si="379"/>
        <v>8086</v>
      </c>
      <c r="J8087" t="e">
        <f t="shared" si="380"/>
        <v>#N/A</v>
      </c>
      <c r="K8087" t="e">
        <f t="shared" si="378"/>
        <v>#N/A</v>
      </c>
      <c r="L8087" t="b">
        <f>COUNTIF($N$2:N8087, N8087)=1</f>
        <v>0</v>
      </c>
      <c r="M8087" s="37">
        <f>IF( $Q8087, MAX($M$1:M8086)+1, 0)</f>
        <v>0</v>
      </c>
      <c r="N8087" t="e" cm="1">
        <f t="array" ref="N8087">INDEX($A$9:$F$1048576, $J8087, $K8087 )</f>
        <v>#N/A</v>
      </c>
      <c r="O8087" t="e" cm="1">
        <f t="array" ref="O8087">INDEX($B$9:$F$1048576, $J8087, $K8087 )</f>
        <v>#N/A</v>
      </c>
      <c r="P8087" t="str" cm="1">
        <f t="array" ref="P8087">IF( $L8087, TRIM(_xll.IMDP("IR", $G$5&amp;$N8087, $G$6)), "" )</f>
        <v/>
      </c>
      <c r="Q8087" t="b" cm="1">
        <f t="array" ref="Q8087">IF(
    $U$1=1, AND($P8087&lt;&gt;"", $P8087&lt;&gt;"...", $P8087&lt;&gt;"입력오류"),
    IF(
        $U$18=1, AND($P8087&lt;&gt;"", $P8087&lt;&gt;"...", $P8087&lt;&gt;"입력오류", ISNUMBER(FIND(INDEX($T$2:$T$7,$U$1),$P8087))),
        IF(
            $U$17="기타", AND($P8087&lt;&gt;"", $P8087&lt;&gt;"...", $P8087&lt;&gt;"입력오류", NOT(ISNUMBER(FIND($T$21:$T$34,$P8087)))),
            AND($P8087&lt;&gt;"", $P8087&lt;&gt;"...", $P8087&lt;&gt;"입력오류", $T$19=$P8087)
        )
    )
)</f>
        <v>0</v>
      </c>
    </row>
    <row r="8088" spans="9:17">
      <c r="I8088">
        <f t="shared" si="379"/>
        <v>8087</v>
      </c>
      <c r="J8088" t="e">
        <f t="shared" si="380"/>
        <v>#N/A</v>
      </c>
      <c r="K8088" t="e">
        <f t="shared" si="378"/>
        <v>#N/A</v>
      </c>
      <c r="L8088" t="b">
        <f>COUNTIF($N$2:N8088, N8088)=1</f>
        <v>0</v>
      </c>
      <c r="M8088" s="37">
        <f>IF( $Q8088, MAX($M$1:M8087)+1, 0)</f>
        <v>0</v>
      </c>
      <c r="N8088" t="e" cm="1">
        <f t="array" ref="N8088">INDEX($A$9:$F$1048576, $J8088, $K8088 )</f>
        <v>#N/A</v>
      </c>
      <c r="O8088" t="e" cm="1">
        <f t="array" ref="O8088">INDEX($B$9:$F$1048576, $J8088, $K8088 )</f>
        <v>#N/A</v>
      </c>
      <c r="P8088" t="str" cm="1">
        <f t="array" ref="P8088">IF( $L8088, TRIM(_xll.IMDP("IR", $G$5&amp;$N8088, $G$6)), "" )</f>
        <v/>
      </c>
      <c r="Q8088" t="b" cm="1">
        <f t="array" ref="Q8088">IF(
    $U$1=1, AND($P8088&lt;&gt;"", $P8088&lt;&gt;"...", $P8088&lt;&gt;"입력오류"),
    IF(
        $U$18=1, AND($P8088&lt;&gt;"", $P8088&lt;&gt;"...", $P8088&lt;&gt;"입력오류", ISNUMBER(FIND(INDEX($T$2:$T$7,$U$1),$P8088))),
        IF(
            $U$17="기타", AND($P8088&lt;&gt;"", $P8088&lt;&gt;"...", $P8088&lt;&gt;"입력오류", NOT(ISNUMBER(FIND($T$21:$T$34,$P8088)))),
            AND($P8088&lt;&gt;"", $P8088&lt;&gt;"...", $P8088&lt;&gt;"입력오류", $T$19=$P8088)
        )
    )
)</f>
        <v>0</v>
      </c>
    </row>
    <row r="8089" spans="9:17">
      <c r="I8089">
        <f t="shared" si="379"/>
        <v>8088</v>
      </c>
      <c r="J8089" t="e">
        <f t="shared" si="380"/>
        <v>#N/A</v>
      </c>
      <c r="K8089" t="e">
        <f t="shared" si="378"/>
        <v>#N/A</v>
      </c>
      <c r="L8089" t="b">
        <f>COUNTIF($N$2:N8089, N8089)=1</f>
        <v>0</v>
      </c>
      <c r="M8089" s="37">
        <f>IF( $Q8089, MAX($M$1:M8088)+1, 0)</f>
        <v>0</v>
      </c>
      <c r="N8089" t="e" cm="1">
        <f t="array" ref="N8089">INDEX($A$9:$F$1048576, $J8089, $K8089 )</f>
        <v>#N/A</v>
      </c>
      <c r="O8089" t="e" cm="1">
        <f t="array" ref="O8089">INDEX($B$9:$F$1048576, $J8089, $K8089 )</f>
        <v>#N/A</v>
      </c>
      <c r="P8089" t="str" cm="1">
        <f t="array" ref="P8089">IF( $L8089, TRIM(_xll.IMDP("IR", $G$5&amp;$N8089, $G$6)), "" )</f>
        <v/>
      </c>
      <c r="Q8089" t="b" cm="1">
        <f t="array" ref="Q8089">IF(
    $U$1=1, AND($P8089&lt;&gt;"", $P8089&lt;&gt;"...", $P8089&lt;&gt;"입력오류"),
    IF(
        $U$18=1, AND($P8089&lt;&gt;"", $P8089&lt;&gt;"...", $P8089&lt;&gt;"입력오류", ISNUMBER(FIND(INDEX($T$2:$T$7,$U$1),$P8089))),
        IF(
            $U$17="기타", AND($P8089&lt;&gt;"", $P8089&lt;&gt;"...", $P8089&lt;&gt;"입력오류", NOT(ISNUMBER(FIND($T$21:$T$34,$P8089)))),
            AND($P8089&lt;&gt;"", $P8089&lt;&gt;"...", $P8089&lt;&gt;"입력오류", $T$19=$P8089)
        )
    )
)</f>
        <v>0</v>
      </c>
    </row>
    <row r="8090" spans="9:17">
      <c r="I8090">
        <f t="shared" si="379"/>
        <v>8089</v>
      </c>
      <c r="J8090" t="e">
        <f t="shared" si="380"/>
        <v>#N/A</v>
      </c>
      <c r="K8090" t="e">
        <f t="shared" si="378"/>
        <v>#N/A</v>
      </c>
      <c r="L8090" t="b">
        <f>COUNTIF($N$2:N8090, N8090)=1</f>
        <v>0</v>
      </c>
      <c r="M8090" s="37">
        <f>IF( $Q8090, MAX($M$1:M8089)+1, 0)</f>
        <v>0</v>
      </c>
      <c r="N8090" t="e" cm="1">
        <f t="array" ref="N8090">INDEX($A$9:$F$1048576, $J8090, $K8090 )</f>
        <v>#N/A</v>
      </c>
      <c r="O8090" t="e" cm="1">
        <f t="array" ref="O8090">INDEX($B$9:$F$1048576, $J8090, $K8090 )</f>
        <v>#N/A</v>
      </c>
      <c r="P8090" t="str" cm="1">
        <f t="array" ref="P8090">IF( $L8090, TRIM(_xll.IMDP("IR", $G$5&amp;$N8090, $G$6)), "" )</f>
        <v/>
      </c>
      <c r="Q8090" t="b" cm="1">
        <f t="array" ref="Q8090">IF(
    $U$1=1, AND($P8090&lt;&gt;"", $P8090&lt;&gt;"...", $P8090&lt;&gt;"입력오류"),
    IF(
        $U$18=1, AND($P8090&lt;&gt;"", $P8090&lt;&gt;"...", $P8090&lt;&gt;"입력오류", ISNUMBER(FIND(INDEX($T$2:$T$7,$U$1),$P8090))),
        IF(
            $U$17="기타", AND($P8090&lt;&gt;"", $P8090&lt;&gt;"...", $P8090&lt;&gt;"입력오류", NOT(ISNUMBER(FIND($T$21:$T$34,$P8090)))),
            AND($P8090&lt;&gt;"", $P8090&lt;&gt;"...", $P8090&lt;&gt;"입력오류", $T$19=$P8090)
        )
    )
)</f>
        <v>0</v>
      </c>
    </row>
    <row r="8091" spans="9:17">
      <c r="I8091">
        <f t="shared" si="379"/>
        <v>8090</v>
      </c>
      <c r="J8091" t="e">
        <f t="shared" si="380"/>
        <v>#N/A</v>
      </c>
      <c r="K8091" t="e">
        <f t="shared" si="378"/>
        <v>#N/A</v>
      </c>
      <c r="L8091" t="b">
        <f>COUNTIF($N$2:N8091, N8091)=1</f>
        <v>0</v>
      </c>
      <c r="M8091" s="37">
        <f>IF( $Q8091, MAX($M$1:M8090)+1, 0)</f>
        <v>0</v>
      </c>
      <c r="N8091" t="e" cm="1">
        <f t="array" ref="N8091">INDEX($A$9:$F$1048576, $J8091, $K8091 )</f>
        <v>#N/A</v>
      </c>
      <c r="O8091" t="e" cm="1">
        <f t="array" ref="O8091">INDEX($B$9:$F$1048576, $J8091, $K8091 )</f>
        <v>#N/A</v>
      </c>
      <c r="P8091" t="str" cm="1">
        <f t="array" ref="P8091">IF( $L8091, TRIM(_xll.IMDP("IR", $G$5&amp;$N8091, $G$6)), "" )</f>
        <v/>
      </c>
      <c r="Q8091" t="b" cm="1">
        <f t="array" ref="Q8091">IF(
    $U$1=1, AND($P8091&lt;&gt;"", $P8091&lt;&gt;"...", $P8091&lt;&gt;"입력오류"),
    IF(
        $U$18=1, AND($P8091&lt;&gt;"", $P8091&lt;&gt;"...", $P8091&lt;&gt;"입력오류", ISNUMBER(FIND(INDEX($T$2:$T$7,$U$1),$P8091))),
        IF(
            $U$17="기타", AND($P8091&lt;&gt;"", $P8091&lt;&gt;"...", $P8091&lt;&gt;"입력오류", NOT(ISNUMBER(FIND($T$21:$T$34,$P8091)))),
            AND($P8091&lt;&gt;"", $P8091&lt;&gt;"...", $P8091&lt;&gt;"입력오류", $T$19=$P8091)
        )
    )
)</f>
        <v>0</v>
      </c>
    </row>
    <row r="8092" spans="9:17">
      <c r="I8092">
        <f t="shared" si="379"/>
        <v>8091</v>
      </c>
      <c r="J8092" t="e">
        <f t="shared" si="380"/>
        <v>#N/A</v>
      </c>
      <c r="K8092" t="e">
        <f t="shared" si="378"/>
        <v>#N/A</v>
      </c>
      <c r="L8092" t="b">
        <f>COUNTIF($N$2:N8092, N8092)=1</f>
        <v>0</v>
      </c>
      <c r="M8092" s="37">
        <f>IF( $Q8092, MAX($M$1:M8091)+1, 0)</f>
        <v>0</v>
      </c>
      <c r="N8092" t="e" cm="1">
        <f t="array" ref="N8092">INDEX($A$9:$F$1048576, $J8092, $K8092 )</f>
        <v>#N/A</v>
      </c>
      <c r="O8092" t="e" cm="1">
        <f t="array" ref="O8092">INDEX($B$9:$F$1048576, $J8092, $K8092 )</f>
        <v>#N/A</v>
      </c>
      <c r="P8092" t="str" cm="1">
        <f t="array" ref="P8092">IF( $L8092, TRIM(_xll.IMDP("IR", $G$5&amp;$N8092, $G$6)), "" )</f>
        <v/>
      </c>
      <c r="Q8092" t="b" cm="1">
        <f t="array" ref="Q8092">IF(
    $U$1=1, AND($P8092&lt;&gt;"", $P8092&lt;&gt;"...", $P8092&lt;&gt;"입력오류"),
    IF(
        $U$18=1, AND($P8092&lt;&gt;"", $P8092&lt;&gt;"...", $P8092&lt;&gt;"입력오류", ISNUMBER(FIND(INDEX($T$2:$T$7,$U$1),$P8092))),
        IF(
            $U$17="기타", AND($P8092&lt;&gt;"", $P8092&lt;&gt;"...", $P8092&lt;&gt;"입력오류", NOT(ISNUMBER(FIND($T$21:$T$34,$P8092)))),
            AND($P8092&lt;&gt;"", $P8092&lt;&gt;"...", $P8092&lt;&gt;"입력오류", $T$19=$P8092)
        )
    )
)</f>
        <v>0</v>
      </c>
    </row>
    <row r="8093" spans="9:17">
      <c r="I8093">
        <f t="shared" si="379"/>
        <v>8092</v>
      </c>
      <c r="J8093" t="e">
        <f t="shared" si="380"/>
        <v>#N/A</v>
      </c>
      <c r="K8093" t="e">
        <f t="shared" si="378"/>
        <v>#N/A</v>
      </c>
      <c r="L8093" t="b">
        <f>COUNTIF($N$2:N8093, N8093)=1</f>
        <v>0</v>
      </c>
      <c r="M8093" s="37">
        <f>IF( $Q8093, MAX($M$1:M8092)+1, 0)</f>
        <v>0</v>
      </c>
      <c r="N8093" t="e" cm="1">
        <f t="array" ref="N8093">INDEX($A$9:$F$1048576, $J8093, $K8093 )</f>
        <v>#N/A</v>
      </c>
      <c r="O8093" t="e" cm="1">
        <f t="array" ref="O8093">INDEX($B$9:$F$1048576, $J8093, $K8093 )</f>
        <v>#N/A</v>
      </c>
      <c r="P8093" t="str" cm="1">
        <f t="array" ref="P8093">IF( $L8093, TRIM(_xll.IMDP("IR", $G$5&amp;$N8093, $G$6)), "" )</f>
        <v/>
      </c>
      <c r="Q8093" t="b" cm="1">
        <f t="array" ref="Q8093">IF(
    $U$1=1, AND($P8093&lt;&gt;"", $P8093&lt;&gt;"...", $P8093&lt;&gt;"입력오류"),
    IF(
        $U$18=1, AND($P8093&lt;&gt;"", $P8093&lt;&gt;"...", $P8093&lt;&gt;"입력오류", ISNUMBER(FIND(INDEX($T$2:$T$7,$U$1),$P8093))),
        IF(
            $U$17="기타", AND($P8093&lt;&gt;"", $P8093&lt;&gt;"...", $P8093&lt;&gt;"입력오류", NOT(ISNUMBER(FIND($T$21:$T$34,$P8093)))),
            AND($P8093&lt;&gt;"", $P8093&lt;&gt;"...", $P8093&lt;&gt;"입력오류", $T$19=$P8093)
        )
    )
)</f>
        <v>0</v>
      </c>
    </row>
    <row r="8094" spans="9:17">
      <c r="I8094">
        <f t="shared" si="379"/>
        <v>8093</v>
      </c>
      <c r="J8094" t="e">
        <f t="shared" si="380"/>
        <v>#N/A</v>
      </c>
      <c r="K8094" t="e">
        <f t="shared" si="378"/>
        <v>#N/A</v>
      </c>
      <c r="L8094" t="b">
        <f>COUNTIF($N$2:N8094, N8094)=1</f>
        <v>0</v>
      </c>
      <c r="M8094" s="37">
        <f>IF( $Q8094, MAX($M$1:M8093)+1, 0)</f>
        <v>0</v>
      </c>
      <c r="N8094" t="e" cm="1">
        <f t="array" ref="N8094">INDEX($A$9:$F$1048576, $J8094, $K8094 )</f>
        <v>#N/A</v>
      </c>
      <c r="O8094" t="e" cm="1">
        <f t="array" ref="O8094">INDEX($B$9:$F$1048576, $J8094, $K8094 )</f>
        <v>#N/A</v>
      </c>
      <c r="P8094" t="str" cm="1">
        <f t="array" ref="P8094">IF( $L8094, TRIM(_xll.IMDP("IR", $G$5&amp;$N8094, $G$6)), "" )</f>
        <v/>
      </c>
      <c r="Q8094" t="b" cm="1">
        <f t="array" ref="Q8094">IF(
    $U$1=1, AND($P8094&lt;&gt;"", $P8094&lt;&gt;"...", $P8094&lt;&gt;"입력오류"),
    IF(
        $U$18=1, AND($P8094&lt;&gt;"", $P8094&lt;&gt;"...", $P8094&lt;&gt;"입력오류", ISNUMBER(FIND(INDEX($T$2:$T$7,$U$1),$P8094))),
        IF(
            $U$17="기타", AND($P8094&lt;&gt;"", $P8094&lt;&gt;"...", $P8094&lt;&gt;"입력오류", NOT(ISNUMBER(FIND($T$21:$T$34,$P8094)))),
            AND($P8094&lt;&gt;"", $P8094&lt;&gt;"...", $P8094&lt;&gt;"입력오류", $T$19=$P8094)
        )
    )
)</f>
        <v>0</v>
      </c>
    </row>
    <row r="8095" spans="9:17">
      <c r="I8095">
        <f t="shared" si="379"/>
        <v>8094</v>
      </c>
      <c r="J8095" t="e">
        <f t="shared" si="380"/>
        <v>#N/A</v>
      </c>
      <c r="K8095" t="e">
        <f t="shared" si="378"/>
        <v>#N/A</v>
      </c>
      <c r="L8095" t="b">
        <f>COUNTIF($N$2:N8095, N8095)=1</f>
        <v>0</v>
      </c>
      <c r="M8095" s="37">
        <f>IF( $Q8095, MAX($M$1:M8094)+1, 0)</f>
        <v>0</v>
      </c>
      <c r="N8095" t="e" cm="1">
        <f t="array" ref="N8095">INDEX($A$9:$F$1048576, $J8095, $K8095 )</f>
        <v>#N/A</v>
      </c>
      <c r="O8095" t="e" cm="1">
        <f t="array" ref="O8095">INDEX($B$9:$F$1048576, $J8095, $K8095 )</f>
        <v>#N/A</v>
      </c>
      <c r="P8095" t="str" cm="1">
        <f t="array" ref="P8095">IF( $L8095, TRIM(_xll.IMDP("IR", $G$5&amp;$N8095, $G$6)), "" )</f>
        <v/>
      </c>
      <c r="Q8095" t="b" cm="1">
        <f t="array" ref="Q8095">IF(
    $U$1=1, AND($P8095&lt;&gt;"", $P8095&lt;&gt;"...", $P8095&lt;&gt;"입력오류"),
    IF(
        $U$18=1, AND($P8095&lt;&gt;"", $P8095&lt;&gt;"...", $P8095&lt;&gt;"입력오류", ISNUMBER(FIND(INDEX($T$2:$T$7,$U$1),$P8095))),
        IF(
            $U$17="기타", AND($P8095&lt;&gt;"", $P8095&lt;&gt;"...", $P8095&lt;&gt;"입력오류", NOT(ISNUMBER(FIND($T$21:$T$34,$P8095)))),
            AND($P8095&lt;&gt;"", $P8095&lt;&gt;"...", $P8095&lt;&gt;"입력오류", $T$19=$P8095)
        )
    )
)</f>
        <v>0</v>
      </c>
    </row>
    <row r="8096" spans="9:17">
      <c r="I8096">
        <f t="shared" si="379"/>
        <v>8095</v>
      </c>
      <c r="J8096" t="e">
        <f t="shared" si="380"/>
        <v>#N/A</v>
      </c>
      <c r="K8096" t="e">
        <f t="shared" si="378"/>
        <v>#N/A</v>
      </c>
      <c r="L8096" t="b">
        <f>COUNTIF($N$2:N8096, N8096)=1</f>
        <v>0</v>
      </c>
      <c r="M8096" s="37">
        <f>IF( $Q8096, MAX($M$1:M8095)+1, 0)</f>
        <v>0</v>
      </c>
      <c r="N8096" t="e" cm="1">
        <f t="array" ref="N8096">INDEX($A$9:$F$1048576, $J8096, $K8096 )</f>
        <v>#N/A</v>
      </c>
      <c r="O8096" t="e" cm="1">
        <f t="array" ref="O8096">INDEX($B$9:$F$1048576, $J8096, $K8096 )</f>
        <v>#N/A</v>
      </c>
      <c r="P8096" t="str" cm="1">
        <f t="array" ref="P8096">IF( $L8096, TRIM(_xll.IMDP("IR", $G$5&amp;$N8096, $G$6)), "" )</f>
        <v/>
      </c>
      <c r="Q8096" t="b" cm="1">
        <f t="array" ref="Q8096">IF(
    $U$1=1, AND($P8096&lt;&gt;"", $P8096&lt;&gt;"...", $P8096&lt;&gt;"입력오류"),
    IF(
        $U$18=1, AND($P8096&lt;&gt;"", $P8096&lt;&gt;"...", $P8096&lt;&gt;"입력오류", ISNUMBER(FIND(INDEX($T$2:$T$7,$U$1),$P8096))),
        IF(
            $U$17="기타", AND($P8096&lt;&gt;"", $P8096&lt;&gt;"...", $P8096&lt;&gt;"입력오류", NOT(ISNUMBER(FIND($T$21:$T$34,$P8096)))),
            AND($P8096&lt;&gt;"", $P8096&lt;&gt;"...", $P8096&lt;&gt;"입력오류", $T$19=$P8096)
        )
    )
)</f>
        <v>0</v>
      </c>
    </row>
    <row r="8097" spans="9:17">
      <c r="I8097">
        <f t="shared" si="379"/>
        <v>8096</v>
      </c>
      <c r="J8097" t="e">
        <f t="shared" si="380"/>
        <v>#N/A</v>
      </c>
      <c r="K8097" t="e">
        <f t="shared" si="378"/>
        <v>#N/A</v>
      </c>
      <c r="L8097" t="b">
        <f>COUNTIF($N$2:N8097, N8097)=1</f>
        <v>0</v>
      </c>
      <c r="M8097" s="37">
        <f>IF( $Q8097, MAX($M$1:M8096)+1, 0)</f>
        <v>0</v>
      </c>
      <c r="N8097" t="e" cm="1">
        <f t="array" ref="N8097">INDEX($A$9:$F$1048576, $J8097, $K8097 )</f>
        <v>#N/A</v>
      </c>
      <c r="O8097" t="e" cm="1">
        <f t="array" ref="O8097">INDEX($B$9:$F$1048576, $J8097, $K8097 )</f>
        <v>#N/A</v>
      </c>
      <c r="P8097" t="str" cm="1">
        <f t="array" ref="P8097">IF( $L8097, TRIM(_xll.IMDP("IR", $G$5&amp;$N8097, $G$6)), "" )</f>
        <v/>
      </c>
      <c r="Q8097" t="b" cm="1">
        <f t="array" ref="Q8097">IF(
    $U$1=1, AND($P8097&lt;&gt;"", $P8097&lt;&gt;"...", $P8097&lt;&gt;"입력오류"),
    IF(
        $U$18=1, AND($P8097&lt;&gt;"", $P8097&lt;&gt;"...", $P8097&lt;&gt;"입력오류", ISNUMBER(FIND(INDEX($T$2:$T$7,$U$1),$P8097))),
        IF(
            $U$17="기타", AND($P8097&lt;&gt;"", $P8097&lt;&gt;"...", $P8097&lt;&gt;"입력오류", NOT(ISNUMBER(FIND($T$21:$T$34,$P8097)))),
            AND($P8097&lt;&gt;"", $P8097&lt;&gt;"...", $P8097&lt;&gt;"입력오류", $T$19=$P8097)
        )
    )
)</f>
        <v>0</v>
      </c>
    </row>
    <row r="8098" spans="9:17">
      <c r="I8098">
        <f t="shared" si="379"/>
        <v>8097</v>
      </c>
      <c r="J8098" t="e">
        <f t="shared" si="380"/>
        <v>#N/A</v>
      </c>
      <c r="K8098" t="e">
        <f t="shared" si="378"/>
        <v>#N/A</v>
      </c>
      <c r="L8098" t="b">
        <f>COUNTIF($N$2:N8098, N8098)=1</f>
        <v>0</v>
      </c>
      <c r="M8098" s="37">
        <f>IF( $Q8098, MAX($M$1:M8097)+1, 0)</f>
        <v>0</v>
      </c>
      <c r="N8098" t="e" cm="1">
        <f t="array" ref="N8098">INDEX($A$9:$F$1048576, $J8098, $K8098 )</f>
        <v>#N/A</v>
      </c>
      <c r="O8098" t="e" cm="1">
        <f t="array" ref="O8098">INDEX($B$9:$F$1048576, $J8098, $K8098 )</f>
        <v>#N/A</v>
      </c>
      <c r="P8098" t="str" cm="1">
        <f t="array" ref="P8098">IF( $L8098, TRIM(_xll.IMDP("IR", $G$5&amp;$N8098, $G$6)), "" )</f>
        <v/>
      </c>
      <c r="Q8098" t="b" cm="1">
        <f t="array" ref="Q8098">IF(
    $U$1=1, AND($P8098&lt;&gt;"", $P8098&lt;&gt;"...", $P8098&lt;&gt;"입력오류"),
    IF(
        $U$18=1, AND($P8098&lt;&gt;"", $P8098&lt;&gt;"...", $P8098&lt;&gt;"입력오류", ISNUMBER(FIND(INDEX($T$2:$T$7,$U$1),$P8098))),
        IF(
            $U$17="기타", AND($P8098&lt;&gt;"", $P8098&lt;&gt;"...", $P8098&lt;&gt;"입력오류", NOT(ISNUMBER(FIND($T$21:$T$34,$P8098)))),
            AND($P8098&lt;&gt;"", $P8098&lt;&gt;"...", $P8098&lt;&gt;"입력오류", $T$19=$P8098)
        )
    )
)</f>
        <v>0</v>
      </c>
    </row>
    <row r="8099" spans="9:17">
      <c r="I8099">
        <f t="shared" si="379"/>
        <v>8098</v>
      </c>
      <c r="J8099" t="e">
        <f t="shared" si="380"/>
        <v>#N/A</v>
      </c>
      <c r="K8099" t="e">
        <f t="shared" si="378"/>
        <v>#N/A</v>
      </c>
      <c r="L8099" t="b">
        <f>COUNTIF($N$2:N8099, N8099)=1</f>
        <v>0</v>
      </c>
      <c r="M8099" s="37">
        <f>IF( $Q8099, MAX($M$1:M8098)+1, 0)</f>
        <v>0</v>
      </c>
      <c r="N8099" t="e" cm="1">
        <f t="array" ref="N8099">INDEX($A$9:$F$1048576, $J8099, $K8099 )</f>
        <v>#N/A</v>
      </c>
      <c r="O8099" t="e" cm="1">
        <f t="array" ref="O8099">INDEX($B$9:$F$1048576, $J8099, $K8099 )</f>
        <v>#N/A</v>
      </c>
      <c r="P8099" t="str" cm="1">
        <f t="array" ref="P8099">IF( $L8099, TRIM(_xll.IMDP("IR", $G$5&amp;$N8099, $G$6)), "" )</f>
        <v/>
      </c>
      <c r="Q8099" t="b" cm="1">
        <f t="array" ref="Q8099">IF(
    $U$1=1, AND($P8099&lt;&gt;"", $P8099&lt;&gt;"...", $P8099&lt;&gt;"입력오류"),
    IF(
        $U$18=1, AND($P8099&lt;&gt;"", $P8099&lt;&gt;"...", $P8099&lt;&gt;"입력오류", ISNUMBER(FIND(INDEX($T$2:$T$7,$U$1),$P8099))),
        IF(
            $U$17="기타", AND($P8099&lt;&gt;"", $P8099&lt;&gt;"...", $P8099&lt;&gt;"입력오류", NOT(ISNUMBER(FIND($T$21:$T$34,$P8099)))),
            AND($P8099&lt;&gt;"", $P8099&lt;&gt;"...", $P8099&lt;&gt;"입력오류", $T$19=$P8099)
        )
    )
)</f>
        <v>0</v>
      </c>
    </row>
    <row r="8100" spans="9:17">
      <c r="I8100">
        <f t="shared" si="379"/>
        <v>8099</v>
      </c>
      <c r="J8100" t="e">
        <f t="shared" si="380"/>
        <v>#N/A</v>
      </c>
      <c r="K8100" t="e">
        <f t="shared" si="378"/>
        <v>#N/A</v>
      </c>
      <c r="L8100" t="b">
        <f>COUNTIF($N$2:N8100, N8100)=1</f>
        <v>0</v>
      </c>
      <c r="M8100" s="37">
        <f>IF( $Q8100, MAX($M$1:M8099)+1, 0)</f>
        <v>0</v>
      </c>
      <c r="N8100" t="e" cm="1">
        <f t="array" ref="N8100">INDEX($A$9:$F$1048576, $J8100, $K8100 )</f>
        <v>#N/A</v>
      </c>
      <c r="O8100" t="e" cm="1">
        <f t="array" ref="O8100">INDEX($B$9:$F$1048576, $J8100, $K8100 )</f>
        <v>#N/A</v>
      </c>
      <c r="P8100" t="str" cm="1">
        <f t="array" ref="P8100">IF( $L8100, TRIM(_xll.IMDP("IR", $G$5&amp;$N8100, $G$6)), "" )</f>
        <v/>
      </c>
      <c r="Q8100" t="b" cm="1">
        <f t="array" ref="Q8100">IF(
    $U$1=1, AND($P8100&lt;&gt;"", $P8100&lt;&gt;"...", $P8100&lt;&gt;"입력오류"),
    IF(
        $U$18=1, AND($P8100&lt;&gt;"", $P8100&lt;&gt;"...", $P8100&lt;&gt;"입력오류", ISNUMBER(FIND(INDEX($T$2:$T$7,$U$1),$P8100))),
        IF(
            $U$17="기타", AND($P8100&lt;&gt;"", $P8100&lt;&gt;"...", $P8100&lt;&gt;"입력오류", NOT(ISNUMBER(FIND($T$21:$T$34,$P8100)))),
            AND($P8100&lt;&gt;"", $P8100&lt;&gt;"...", $P8100&lt;&gt;"입력오류", $T$19=$P8100)
        )
    )
)</f>
        <v>0</v>
      </c>
    </row>
    <row r="8101" spans="9:17">
      <c r="I8101">
        <f t="shared" si="379"/>
        <v>8100</v>
      </c>
      <c r="J8101" t="e">
        <f t="shared" si="380"/>
        <v>#N/A</v>
      </c>
      <c r="K8101" t="e">
        <f t="shared" si="378"/>
        <v>#N/A</v>
      </c>
      <c r="L8101" t="b">
        <f>COUNTIF($N$2:N8101, N8101)=1</f>
        <v>0</v>
      </c>
      <c r="M8101" s="37">
        <f>IF( $Q8101, MAX($M$1:M8100)+1, 0)</f>
        <v>0</v>
      </c>
      <c r="N8101" t="e" cm="1">
        <f t="array" ref="N8101">INDEX($A$9:$F$1048576, $J8101, $K8101 )</f>
        <v>#N/A</v>
      </c>
      <c r="O8101" t="e" cm="1">
        <f t="array" ref="O8101">INDEX($B$9:$F$1048576, $J8101, $K8101 )</f>
        <v>#N/A</v>
      </c>
      <c r="P8101" t="str" cm="1">
        <f t="array" ref="P8101">IF( $L8101, TRIM(_xll.IMDP("IR", $G$5&amp;$N8101, $G$6)), "" )</f>
        <v/>
      </c>
      <c r="Q8101" t="b" cm="1">
        <f t="array" ref="Q8101">IF(
    $U$1=1, AND($P8101&lt;&gt;"", $P8101&lt;&gt;"...", $P8101&lt;&gt;"입력오류"),
    IF(
        $U$18=1, AND($P8101&lt;&gt;"", $P8101&lt;&gt;"...", $P8101&lt;&gt;"입력오류", ISNUMBER(FIND(INDEX($T$2:$T$7,$U$1),$P8101))),
        IF(
            $U$17="기타", AND($P8101&lt;&gt;"", $P8101&lt;&gt;"...", $P8101&lt;&gt;"입력오류", NOT(ISNUMBER(FIND($T$21:$T$34,$P8101)))),
            AND($P8101&lt;&gt;"", $P8101&lt;&gt;"...", $P8101&lt;&gt;"입력오류", $T$19=$P8101)
        )
    )
)</f>
        <v>0</v>
      </c>
    </row>
    <row r="8102" spans="9:17">
      <c r="I8102">
        <f t="shared" si="379"/>
        <v>8101</v>
      </c>
      <c r="J8102" t="e">
        <f t="shared" si="380"/>
        <v>#N/A</v>
      </c>
      <c r="K8102" t="e">
        <f t="shared" si="378"/>
        <v>#N/A</v>
      </c>
      <c r="L8102" t="b">
        <f>COUNTIF($N$2:N8102, N8102)=1</f>
        <v>0</v>
      </c>
      <c r="M8102" s="37">
        <f>IF( $Q8102, MAX($M$1:M8101)+1, 0)</f>
        <v>0</v>
      </c>
      <c r="N8102" t="e" cm="1">
        <f t="array" ref="N8102">INDEX($A$9:$F$1048576, $J8102, $K8102 )</f>
        <v>#N/A</v>
      </c>
      <c r="O8102" t="e" cm="1">
        <f t="array" ref="O8102">INDEX($B$9:$F$1048576, $J8102, $K8102 )</f>
        <v>#N/A</v>
      </c>
      <c r="P8102" t="str" cm="1">
        <f t="array" ref="P8102">IF( $L8102, TRIM(_xll.IMDP("IR", $G$5&amp;$N8102, $G$6)), "" )</f>
        <v/>
      </c>
      <c r="Q8102" t="b" cm="1">
        <f t="array" ref="Q8102">IF(
    $U$1=1, AND($P8102&lt;&gt;"", $P8102&lt;&gt;"...", $P8102&lt;&gt;"입력오류"),
    IF(
        $U$18=1, AND($P8102&lt;&gt;"", $P8102&lt;&gt;"...", $P8102&lt;&gt;"입력오류", ISNUMBER(FIND(INDEX($T$2:$T$7,$U$1),$P8102))),
        IF(
            $U$17="기타", AND($P8102&lt;&gt;"", $P8102&lt;&gt;"...", $P8102&lt;&gt;"입력오류", NOT(ISNUMBER(FIND($T$21:$T$34,$P8102)))),
            AND($P8102&lt;&gt;"", $P8102&lt;&gt;"...", $P8102&lt;&gt;"입력오류", $T$19=$P8102)
        )
    )
)</f>
        <v>0</v>
      </c>
    </row>
    <row r="8103" spans="9:17">
      <c r="I8103">
        <f t="shared" si="379"/>
        <v>8102</v>
      </c>
      <c r="J8103" t="e">
        <f t="shared" si="380"/>
        <v>#N/A</v>
      </c>
      <c r="K8103" t="e">
        <f t="shared" si="378"/>
        <v>#N/A</v>
      </c>
      <c r="L8103" t="b">
        <f>COUNTIF($N$2:N8103, N8103)=1</f>
        <v>0</v>
      </c>
      <c r="M8103" s="37">
        <f>IF( $Q8103, MAX($M$1:M8102)+1, 0)</f>
        <v>0</v>
      </c>
      <c r="N8103" t="e" cm="1">
        <f t="array" ref="N8103">INDEX($A$9:$F$1048576, $J8103, $K8103 )</f>
        <v>#N/A</v>
      </c>
      <c r="O8103" t="e" cm="1">
        <f t="array" ref="O8103">INDEX($B$9:$F$1048576, $J8103, $K8103 )</f>
        <v>#N/A</v>
      </c>
      <c r="P8103" t="str" cm="1">
        <f t="array" ref="P8103">IF( $L8103, TRIM(_xll.IMDP("IR", $G$5&amp;$N8103, $G$6)), "" )</f>
        <v/>
      </c>
      <c r="Q8103" t="b" cm="1">
        <f t="array" ref="Q8103">IF(
    $U$1=1, AND($P8103&lt;&gt;"", $P8103&lt;&gt;"...", $P8103&lt;&gt;"입력오류"),
    IF(
        $U$18=1, AND($P8103&lt;&gt;"", $P8103&lt;&gt;"...", $P8103&lt;&gt;"입력오류", ISNUMBER(FIND(INDEX($T$2:$T$7,$U$1),$P8103))),
        IF(
            $U$17="기타", AND($P8103&lt;&gt;"", $P8103&lt;&gt;"...", $P8103&lt;&gt;"입력오류", NOT(ISNUMBER(FIND($T$21:$T$34,$P8103)))),
            AND($P8103&lt;&gt;"", $P8103&lt;&gt;"...", $P8103&lt;&gt;"입력오류", $T$19=$P8103)
        )
    )
)</f>
        <v>0</v>
      </c>
    </row>
    <row r="8104" spans="9:17">
      <c r="I8104">
        <f t="shared" si="379"/>
        <v>8103</v>
      </c>
      <c r="J8104" t="e">
        <f t="shared" si="380"/>
        <v>#N/A</v>
      </c>
      <c r="K8104" t="e">
        <f t="shared" si="378"/>
        <v>#N/A</v>
      </c>
      <c r="L8104" t="b">
        <f>COUNTIF($N$2:N8104, N8104)=1</f>
        <v>0</v>
      </c>
      <c r="M8104" s="37">
        <f>IF( $Q8104, MAX($M$1:M8103)+1, 0)</f>
        <v>0</v>
      </c>
      <c r="N8104" t="e" cm="1">
        <f t="array" ref="N8104">INDEX($A$9:$F$1048576, $J8104, $K8104 )</f>
        <v>#N/A</v>
      </c>
      <c r="O8104" t="e" cm="1">
        <f t="array" ref="O8104">INDEX($B$9:$F$1048576, $J8104, $K8104 )</f>
        <v>#N/A</v>
      </c>
      <c r="P8104" t="str" cm="1">
        <f t="array" ref="P8104">IF( $L8104, TRIM(_xll.IMDP("IR", $G$5&amp;$N8104, $G$6)), "" )</f>
        <v/>
      </c>
      <c r="Q8104" t="b" cm="1">
        <f t="array" ref="Q8104">IF(
    $U$1=1, AND($P8104&lt;&gt;"", $P8104&lt;&gt;"...", $P8104&lt;&gt;"입력오류"),
    IF(
        $U$18=1, AND($P8104&lt;&gt;"", $P8104&lt;&gt;"...", $P8104&lt;&gt;"입력오류", ISNUMBER(FIND(INDEX($T$2:$T$7,$U$1),$P8104))),
        IF(
            $U$17="기타", AND($P8104&lt;&gt;"", $P8104&lt;&gt;"...", $P8104&lt;&gt;"입력오류", NOT(ISNUMBER(FIND($T$21:$T$34,$P8104)))),
            AND($P8104&lt;&gt;"", $P8104&lt;&gt;"...", $P8104&lt;&gt;"입력오류", $T$19=$P8104)
        )
    )
)</f>
        <v>0</v>
      </c>
    </row>
    <row r="8105" spans="9:17">
      <c r="I8105">
        <f t="shared" si="379"/>
        <v>8104</v>
      </c>
      <c r="J8105" t="e">
        <f t="shared" si="380"/>
        <v>#N/A</v>
      </c>
      <c r="K8105" t="e">
        <f t="shared" si="378"/>
        <v>#N/A</v>
      </c>
      <c r="L8105" t="b">
        <f>COUNTIF($N$2:N8105, N8105)=1</f>
        <v>0</v>
      </c>
      <c r="M8105" s="37">
        <f>IF( $Q8105, MAX($M$1:M8104)+1, 0)</f>
        <v>0</v>
      </c>
      <c r="N8105" t="e" cm="1">
        <f t="array" ref="N8105">INDEX($A$9:$F$1048576, $J8105, $K8105 )</f>
        <v>#N/A</v>
      </c>
      <c r="O8105" t="e" cm="1">
        <f t="array" ref="O8105">INDEX($B$9:$F$1048576, $J8105, $K8105 )</f>
        <v>#N/A</v>
      </c>
      <c r="P8105" t="str" cm="1">
        <f t="array" ref="P8105">IF( $L8105, TRIM(_xll.IMDP("IR", $G$5&amp;$N8105, $G$6)), "" )</f>
        <v/>
      </c>
      <c r="Q8105" t="b" cm="1">
        <f t="array" ref="Q8105">IF(
    $U$1=1, AND($P8105&lt;&gt;"", $P8105&lt;&gt;"...", $P8105&lt;&gt;"입력오류"),
    IF(
        $U$18=1, AND($P8105&lt;&gt;"", $P8105&lt;&gt;"...", $P8105&lt;&gt;"입력오류", ISNUMBER(FIND(INDEX($T$2:$T$7,$U$1),$P8105))),
        IF(
            $U$17="기타", AND($P8105&lt;&gt;"", $P8105&lt;&gt;"...", $P8105&lt;&gt;"입력오류", NOT(ISNUMBER(FIND($T$21:$T$34,$P8105)))),
            AND($P8105&lt;&gt;"", $P8105&lt;&gt;"...", $P8105&lt;&gt;"입력오류", $T$19=$P8105)
        )
    )
)</f>
        <v>0</v>
      </c>
    </row>
    <row r="8106" spans="9:17">
      <c r="I8106">
        <f t="shared" si="379"/>
        <v>8105</v>
      </c>
      <c r="J8106" t="e">
        <f t="shared" si="380"/>
        <v>#N/A</v>
      </c>
      <c r="K8106" t="e">
        <f t="shared" si="378"/>
        <v>#N/A</v>
      </c>
      <c r="L8106" t="b">
        <f>COUNTIF($N$2:N8106, N8106)=1</f>
        <v>0</v>
      </c>
      <c r="M8106" s="37">
        <f>IF( $Q8106, MAX($M$1:M8105)+1, 0)</f>
        <v>0</v>
      </c>
      <c r="N8106" t="e" cm="1">
        <f t="array" ref="N8106">INDEX($A$9:$F$1048576, $J8106, $K8106 )</f>
        <v>#N/A</v>
      </c>
      <c r="O8106" t="e" cm="1">
        <f t="array" ref="O8106">INDEX($B$9:$F$1048576, $J8106, $K8106 )</f>
        <v>#N/A</v>
      </c>
      <c r="P8106" t="str" cm="1">
        <f t="array" ref="P8106">IF( $L8106, TRIM(_xll.IMDP("IR", $G$5&amp;$N8106, $G$6)), "" )</f>
        <v/>
      </c>
      <c r="Q8106" t="b" cm="1">
        <f t="array" ref="Q8106">IF(
    $U$1=1, AND($P8106&lt;&gt;"", $P8106&lt;&gt;"...", $P8106&lt;&gt;"입력오류"),
    IF(
        $U$18=1, AND($P8106&lt;&gt;"", $P8106&lt;&gt;"...", $P8106&lt;&gt;"입력오류", ISNUMBER(FIND(INDEX($T$2:$T$7,$U$1),$P8106))),
        IF(
            $U$17="기타", AND($P8106&lt;&gt;"", $P8106&lt;&gt;"...", $P8106&lt;&gt;"입력오류", NOT(ISNUMBER(FIND($T$21:$T$34,$P8106)))),
            AND($P8106&lt;&gt;"", $P8106&lt;&gt;"...", $P8106&lt;&gt;"입력오류", $T$19=$P8106)
        )
    )
)</f>
        <v>0</v>
      </c>
    </row>
    <row r="8107" spans="9:17">
      <c r="I8107">
        <f t="shared" si="379"/>
        <v>8106</v>
      </c>
      <c r="J8107" t="e">
        <f t="shared" si="380"/>
        <v>#N/A</v>
      </c>
      <c r="K8107" t="e">
        <f t="shared" si="378"/>
        <v>#N/A</v>
      </c>
      <c r="L8107" t="b">
        <f>COUNTIF($N$2:N8107, N8107)=1</f>
        <v>0</v>
      </c>
      <c r="M8107" s="37">
        <f>IF( $Q8107, MAX($M$1:M8106)+1, 0)</f>
        <v>0</v>
      </c>
      <c r="N8107" t="e" cm="1">
        <f t="array" ref="N8107">INDEX($A$9:$F$1048576, $J8107, $K8107 )</f>
        <v>#N/A</v>
      </c>
      <c r="O8107" t="e" cm="1">
        <f t="array" ref="O8107">INDEX($B$9:$F$1048576, $J8107, $K8107 )</f>
        <v>#N/A</v>
      </c>
      <c r="P8107" t="str" cm="1">
        <f t="array" ref="P8107">IF( $L8107, TRIM(_xll.IMDP("IR", $G$5&amp;$N8107, $G$6)), "" )</f>
        <v/>
      </c>
      <c r="Q8107" t="b" cm="1">
        <f t="array" ref="Q8107">IF(
    $U$1=1, AND($P8107&lt;&gt;"", $P8107&lt;&gt;"...", $P8107&lt;&gt;"입력오류"),
    IF(
        $U$18=1, AND($P8107&lt;&gt;"", $P8107&lt;&gt;"...", $P8107&lt;&gt;"입력오류", ISNUMBER(FIND(INDEX($T$2:$T$7,$U$1),$P8107))),
        IF(
            $U$17="기타", AND($P8107&lt;&gt;"", $P8107&lt;&gt;"...", $P8107&lt;&gt;"입력오류", NOT(ISNUMBER(FIND($T$21:$T$34,$P8107)))),
            AND($P8107&lt;&gt;"", $P8107&lt;&gt;"...", $P8107&lt;&gt;"입력오류", $T$19=$P8107)
        )
    )
)</f>
        <v>0</v>
      </c>
    </row>
    <row r="8108" spans="9:17">
      <c r="I8108">
        <f t="shared" si="379"/>
        <v>8107</v>
      </c>
      <c r="J8108" t="e">
        <f t="shared" si="380"/>
        <v>#N/A</v>
      </c>
      <c r="K8108" t="e">
        <f t="shared" si="378"/>
        <v>#N/A</v>
      </c>
      <c r="L8108" t="b">
        <f>COUNTIF($N$2:N8108, N8108)=1</f>
        <v>0</v>
      </c>
      <c r="M8108" s="37">
        <f>IF( $Q8108, MAX($M$1:M8107)+1, 0)</f>
        <v>0</v>
      </c>
      <c r="N8108" t="e" cm="1">
        <f t="array" ref="N8108">INDEX($A$9:$F$1048576, $J8108, $K8108 )</f>
        <v>#N/A</v>
      </c>
      <c r="O8108" t="e" cm="1">
        <f t="array" ref="O8108">INDEX($B$9:$F$1048576, $J8108, $K8108 )</f>
        <v>#N/A</v>
      </c>
      <c r="P8108" t="str" cm="1">
        <f t="array" ref="P8108">IF( $L8108, TRIM(_xll.IMDP("IR", $G$5&amp;$N8108, $G$6)), "" )</f>
        <v/>
      </c>
      <c r="Q8108" t="b" cm="1">
        <f t="array" ref="Q8108">IF(
    $U$1=1, AND($P8108&lt;&gt;"", $P8108&lt;&gt;"...", $P8108&lt;&gt;"입력오류"),
    IF(
        $U$18=1, AND($P8108&lt;&gt;"", $P8108&lt;&gt;"...", $P8108&lt;&gt;"입력오류", ISNUMBER(FIND(INDEX($T$2:$T$7,$U$1),$P8108))),
        IF(
            $U$17="기타", AND($P8108&lt;&gt;"", $P8108&lt;&gt;"...", $P8108&lt;&gt;"입력오류", NOT(ISNUMBER(FIND($T$21:$T$34,$P8108)))),
            AND($P8108&lt;&gt;"", $P8108&lt;&gt;"...", $P8108&lt;&gt;"입력오류", $T$19=$P8108)
        )
    )
)</f>
        <v>0</v>
      </c>
    </row>
    <row r="8109" spans="9:17">
      <c r="I8109">
        <f t="shared" si="379"/>
        <v>8108</v>
      </c>
      <c r="J8109" t="e">
        <f t="shared" si="380"/>
        <v>#N/A</v>
      </c>
      <c r="K8109" t="e">
        <f t="shared" si="378"/>
        <v>#N/A</v>
      </c>
      <c r="L8109" t="b">
        <f>COUNTIF($N$2:N8109, N8109)=1</f>
        <v>0</v>
      </c>
      <c r="M8109" s="37">
        <f>IF( $Q8109, MAX($M$1:M8108)+1, 0)</f>
        <v>0</v>
      </c>
      <c r="N8109" t="e" cm="1">
        <f t="array" ref="N8109">INDEX($A$9:$F$1048576, $J8109, $K8109 )</f>
        <v>#N/A</v>
      </c>
      <c r="O8109" t="e" cm="1">
        <f t="array" ref="O8109">INDEX($B$9:$F$1048576, $J8109, $K8109 )</f>
        <v>#N/A</v>
      </c>
      <c r="P8109" t="str" cm="1">
        <f t="array" ref="P8109">IF( $L8109, TRIM(_xll.IMDP("IR", $G$5&amp;$N8109, $G$6)), "" )</f>
        <v/>
      </c>
      <c r="Q8109" t="b" cm="1">
        <f t="array" ref="Q8109">IF(
    $U$1=1, AND($P8109&lt;&gt;"", $P8109&lt;&gt;"...", $P8109&lt;&gt;"입력오류"),
    IF(
        $U$18=1, AND($P8109&lt;&gt;"", $P8109&lt;&gt;"...", $P8109&lt;&gt;"입력오류", ISNUMBER(FIND(INDEX($T$2:$T$7,$U$1),$P8109))),
        IF(
            $U$17="기타", AND($P8109&lt;&gt;"", $P8109&lt;&gt;"...", $P8109&lt;&gt;"입력오류", NOT(ISNUMBER(FIND($T$21:$T$34,$P8109)))),
            AND($P8109&lt;&gt;"", $P8109&lt;&gt;"...", $P8109&lt;&gt;"입력오류", $T$19=$P8109)
        )
    )
)</f>
        <v>0</v>
      </c>
    </row>
    <row r="8110" spans="9:17">
      <c r="I8110">
        <f t="shared" si="379"/>
        <v>8109</v>
      </c>
      <c r="J8110" t="e">
        <f t="shared" si="380"/>
        <v>#N/A</v>
      </c>
      <c r="K8110" t="e">
        <f t="shared" si="378"/>
        <v>#N/A</v>
      </c>
      <c r="L8110" t="b">
        <f>COUNTIF($N$2:N8110, N8110)=1</f>
        <v>0</v>
      </c>
      <c r="M8110" s="37">
        <f>IF( $Q8110, MAX($M$1:M8109)+1, 0)</f>
        <v>0</v>
      </c>
      <c r="N8110" t="e" cm="1">
        <f t="array" ref="N8110">INDEX($A$9:$F$1048576, $J8110, $K8110 )</f>
        <v>#N/A</v>
      </c>
      <c r="O8110" t="e" cm="1">
        <f t="array" ref="O8110">INDEX($B$9:$F$1048576, $J8110, $K8110 )</f>
        <v>#N/A</v>
      </c>
      <c r="P8110" t="str" cm="1">
        <f t="array" ref="P8110">IF( $L8110, TRIM(_xll.IMDP("IR", $G$5&amp;$N8110, $G$6)), "" )</f>
        <v/>
      </c>
      <c r="Q8110" t="b" cm="1">
        <f t="array" ref="Q8110">IF(
    $U$1=1, AND($P8110&lt;&gt;"", $P8110&lt;&gt;"...", $P8110&lt;&gt;"입력오류"),
    IF(
        $U$18=1, AND($P8110&lt;&gt;"", $P8110&lt;&gt;"...", $P8110&lt;&gt;"입력오류", ISNUMBER(FIND(INDEX($T$2:$T$7,$U$1),$P8110))),
        IF(
            $U$17="기타", AND($P8110&lt;&gt;"", $P8110&lt;&gt;"...", $P8110&lt;&gt;"입력오류", NOT(ISNUMBER(FIND($T$21:$T$34,$P8110)))),
            AND($P8110&lt;&gt;"", $P8110&lt;&gt;"...", $P8110&lt;&gt;"입력오류", $T$19=$P8110)
        )
    )
)</f>
        <v>0</v>
      </c>
    </row>
    <row r="8111" spans="9:17">
      <c r="I8111">
        <f t="shared" si="379"/>
        <v>8110</v>
      </c>
      <c r="J8111" t="e">
        <f t="shared" si="380"/>
        <v>#N/A</v>
      </c>
      <c r="K8111" t="e">
        <f t="shared" si="378"/>
        <v>#N/A</v>
      </c>
      <c r="L8111" t="b">
        <f>COUNTIF($N$2:N8111, N8111)=1</f>
        <v>0</v>
      </c>
      <c r="M8111" s="37">
        <f>IF( $Q8111, MAX($M$1:M8110)+1, 0)</f>
        <v>0</v>
      </c>
      <c r="N8111" t="e" cm="1">
        <f t="array" ref="N8111">INDEX($A$9:$F$1048576, $J8111, $K8111 )</f>
        <v>#N/A</v>
      </c>
      <c r="O8111" t="e" cm="1">
        <f t="array" ref="O8111">INDEX($B$9:$F$1048576, $J8111, $K8111 )</f>
        <v>#N/A</v>
      </c>
      <c r="P8111" t="str" cm="1">
        <f t="array" ref="P8111">IF( $L8111, TRIM(_xll.IMDP("IR", $G$5&amp;$N8111, $G$6)), "" )</f>
        <v/>
      </c>
      <c r="Q8111" t="b" cm="1">
        <f t="array" ref="Q8111">IF(
    $U$1=1, AND($P8111&lt;&gt;"", $P8111&lt;&gt;"...", $P8111&lt;&gt;"입력오류"),
    IF(
        $U$18=1, AND($P8111&lt;&gt;"", $P8111&lt;&gt;"...", $P8111&lt;&gt;"입력오류", ISNUMBER(FIND(INDEX($T$2:$T$7,$U$1),$P8111))),
        IF(
            $U$17="기타", AND($P8111&lt;&gt;"", $P8111&lt;&gt;"...", $P8111&lt;&gt;"입력오류", NOT(ISNUMBER(FIND($T$21:$T$34,$P8111)))),
            AND($P8111&lt;&gt;"", $P8111&lt;&gt;"...", $P8111&lt;&gt;"입력오류", $T$19=$P8111)
        )
    )
)</f>
        <v>0</v>
      </c>
    </row>
    <row r="8112" spans="9:17">
      <c r="I8112">
        <f t="shared" si="379"/>
        <v>8111</v>
      </c>
      <c r="J8112" t="e">
        <f t="shared" si="380"/>
        <v>#N/A</v>
      </c>
      <c r="K8112" t="e">
        <f t="shared" si="378"/>
        <v>#N/A</v>
      </c>
      <c r="L8112" t="b">
        <f>COUNTIF($N$2:N8112, N8112)=1</f>
        <v>0</v>
      </c>
      <c r="M8112" s="37">
        <f>IF( $Q8112, MAX($M$1:M8111)+1, 0)</f>
        <v>0</v>
      </c>
      <c r="N8112" t="e" cm="1">
        <f t="array" ref="N8112">INDEX($A$9:$F$1048576, $J8112, $K8112 )</f>
        <v>#N/A</v>
      </c>
      <c r="O8112" t="e" cm="1">
        <f t="array" ref="O8112">INDEX($B$9:$F$1048576, $J8112, $K8112 )</f>
        <v>#N/A</v>
      </c>
      <c r="P8112" t="str" cm="1">
        <f t="array" ref="P8112">IF( $L8112, TRIM(_xll.IMDP("IR", $G$5&amp;$N8112, $G$6)), "" )</f>
        <v/>
      </c>
      <c r="Q8112" t="b" cm="1">
        <f t="array" ref="Q8112">IF(
    $U$1=1, AND($P8112&lt;&gt;"", $P8112&lt;&gt;"...", $P8112&lt;&gt;"입력오류"),
    IF(
        $U$18=1, AND($P8112&lt;&gt;"", $P8112&lt;&gt;"...", $P8112&lt;&gt;"입력오류", ISNUMBER(FIND(INDEX($T$2:$T$7,$U$1),$P8112))),
        IF(
            $U$17="기타", AND($P8112&lt;&gt;"", $P8112&lt;&gt;"...", $P8112&lt;&gt;"입력오류", NOT(ISNUMBER(FIND($T$21:$T$34,$P8112)))),
            AND($P8112&lt;&gt;"", $P8112&lt;&gt;"...", $P8112&lt;&gt;"입력오류", $T$19=$P8112)
        )
    )
)</f>
        <v>0</v>
      </c>
    </row>
    <row r="8113" spans="9:17">
      <c r="I8113">
        <f t="shared" si="379"/>
        <v>8112</v>
      </c>
      <c r="J8113" t="e">
        <f t="shared" si="380"/>
        <v>#N/A</v>
      </c>
      <c r="K8113" t="e">
        <f t="shared" si="378"/>
        <v>#N/A</v>
      </c>
      <c r="L8113" t="b">
        <f>COUNTIF($N$2:N8113, N8113)=1</f>
        <v>0</v>
      </c>
      <c r="M8113" s="37">
        <f>IF( $Q8113, MAX($M$1:M8112)+1, 0)</f>
        <v>0</v>
      </c>
      <c r="N8113" t="e" cm="1">
        <f t="array" ref="N8113">INDEX($A$9:$F$1048576, $J8113, $K8113 )</f>
        <v>#N/A</v>
      </c>
      <c r="O8113" t="e" cm="1">
        <f t="array" ref="O8113">INDEX($B$9:$F$1048576, $J8113, $K8113 )</f>
        <v>#N/A</v>
      </c>
      <c r="P8113" t="str" cm="1">
        <f t="array" ref="P8113">IF( $L8113, TRIM(_xll.IMDP("IR", $G$5&amp;$N8113, $G$6)), "" )</f>
        <v/>
      </c>
      <c r="Q8113" t="b" cm="1">
        <f t="array" ref="Q8113">IF(
    $U$1=1, AND($P8113&lt;&gt;"", $P8113&lt;&gt;"...", $P8113&lt;&gt;"입력오류"),
    IF(
        $U$18=1, AND($P8113&lt;&gt;"", $P8113&lt;&gt;"...", $P8113&lt;&gt;"입력오류", ISNUMBER(FIND(INDEX($T$2:$T$7,$U$1),$P8113))),
        IF(
            $U$17="기타", AND($P8113&lt;&gt;"", $P8113&lt;&gt;"...", $P8113&lt;&gt;"입력오류", NOT(ISNUMBER(FIND($T$21:$T$34,$P8113)))),
            AND($P8113&lt;&gt;"", $P8113&lt;&gt;"...", $P8113&lt;&gt;"입력오류", $T$19=$P8113)
        )
    )
)</f>
        <v>0</v>
      </c>
    </row>
    <row r="8114" spans="9:17">
      <c r="I8114">
        <f t="shared" si="379"/>
        <v>8113</v>
      </c>
      <c r="J8114" t="e">
        <f t="shared" si="380"/>
        <v>#N/A</v>
      </c>
      <c r="K8114" t="e">
        <f t="shared" si="378"/>
        <v>#N/A</v>
      </c>
      <c r="L8114" t="b">
        <f>COUNTIF($N$2:N8114, N8114)=1</f>
        <v>0</v>
      </c>
      <c r="M8114" s="37">
        <f>IF( $Q8114, MAX($M$1:M8113)+1, 0)</f>
        <v>0</v>
      </c>
      <c r="N8114" t="e" cm="1">
        <f t="array" ref="N8114">INDEX($A$9:$F$1048576, $J8114, $K8114 )</f>
        <v>#N/A</v>
      </c>
      <c r="O8114" t="e" cm="1">
        <f t="array" ref="O8114">INDEX($B$9:$F$1048576, $J8114, $K8114 )</f>
        <v>#N/A</v>
      </c>
      <c r="P8114" t="str" cm="1">
        <f t="array" ref="P8114">IF( $L8114, TRIM(_xll.IMDP("IR", $G$5&amp;$N8114, $G$6)), "" )</f>
        <v/>
      </c>
      <c r="Q8114" t="b" cm="1">
        <f t="array" ref="Q8114">IF(
    $U$1=1, AND($P8114&lt;&gt;"", $P8114&lt;&gt;"...", $P8114&lt;&gt;"입력오류"),
    IF(
        $U$18=1, AND($P8114&lt;&gt;"", $P8114&lt;&gt;"...", $P8114&lt;&gt;"입력오류", ISNUMBER(FIND(INDEX($T$2:$T$7,$U$1),$P8114))),
        IF(
            $U$17="기타", AND($P8114&lt;&gt;"", $P8114&lt;&gt;"...", $P8114&lt;&gt;"입력오류", NOT(ISNUMBER(FIND($T$21:$T$34,$P8114)))),
            AND($P8114&lt;&gt;"", $P8114&lt;&gt;"...", $P8114&lt;&gt;"입력오류", $T$19=$P8114)
        )
    )
)</f>
        <v>0</v>
      </c>
    </row>
    <row r="8115" spans="9:17">
      <c r="I8115">
        <f t="shared" si="379"/>
        <v>8114</v>
      </c>
      <c r="J8115" t="e">
        <f t="shared" si="380"/>
        <v>#N/A</v>
      </c>
      <c r="K8115" t="e">
        <f t="shared" si="378"/>
        <v>#N/A</v>
      </c>
      <c r="L8115" t="b">
        <f>COUNTIF($N$2:N8115, N8115)=1</f>
        <v>0</v>
      </c>
      <c r="M8115" s="37">
        <f>IF( $Q8115, MAX($M$1:M8114)+1, 0)</f>
        <v>0</v>
      </c>
      <c r="N8115" t="e" cm="1">
        <f t="array" ref="N8115">INDEX($A$9:$F$1048576, $J8115, $K8115 )</f>
        <v>#N/A</v>
      </c>
      <c r="O8115" t="e" cm="1">
        <f t="array" ref="O8115">INDEX($B$9:$F$1048576, $J8115, $K8115 )</f>
        <v>#N/A</v>
      </c>
      <c r="P8115" t="str" cm="1">
        <f t="array" ref="P8115">IF( $L8115, TRIM(_xll.IMDP("IR", $G$5&amp;$N8115, $G$6)), "" )</f>
        <v/>
      </c>
      <c r="Q8115" t="b" cm="1">
        <f t="array" ref="Q8115">IF(
    $U$1=1, AND($P8115&lt;&gt;"", $P8115&lt;&gt;"...", $P8115&lt;&gt;"입력오류"),
    IF(
        $U$18=1, AND($P8115&lt;&gt;"", $P8115&lt;&gt;"...", $P8115&lt;&gt;"입력오류", ISNUMBER(FIND(INDEX($T$2:$T$7,$U$1),$P8115))),
        IF(
            $U$17="기타", AND($P8115&lt;&gt;"", $P8115&lt;&gt;"...", $P8115&lt;&gt;"입력오류", NOT(ISNUMBER(FIND($T$21:$T$34,$P8115)))),
            AND($P8115&lt;&gt;"", $P8115&lt;&gt;"...", $P8115&lt;&gt;"입력오류", $T$19=$P8115)
        )
    )
)</f>
        <v>0</v>
      </c>
    </row>
    <row r="8116" spans="9:17">
      <c r="I8116">
        <f t="shared" si="379"/>
        <v>8115</v>
      </c>
      <c r="J8116" t="e">
        <f t="shared" si="380"/>
        <v>#N/A</v>
      </c>
      <c r="K8116" t="e">
        <f t="shared" si="378"/>
        <v>#N/A</v>
      </c>
      <c r="L8116" t="b">
        <f>COUNTIF($N$2:N8116, N8116)=1</f>
        <v>0</v>
      </c>
      <c r="M8116" s="37">
        <f>IF( $Q8116, MAX($M$1:M8115)+1, 0)</f>
        <v>0</v>
      </c>
      <c r="N8116" t="e" cm="1">
        <f t="array" ref="N8116">INDEX($A$9:$F$1048576, $J8116, $K8116 )</f>
        <v>#N/A</v>
      </c>
      <c r="O8116" t="e" cm="1">
        <f t="array" ref="O8116">INDEX($B$9:$F$1048576, $J8116, $K8116 )</f>
        <v>#N/A</v>
      </c>
      <c r="P8116" t="str" cm="1">
        <f t="array" ref="P8116">IF( $L8116, TRIM(_xll.IMDP("IR", $G$5&amp;$N8116, $G$6)), "" )</f>
        <v/>
      </c>
      <c r="Q8116" t="b" cm="1">
        <f t="array" ref="Q8116">IF(
    $U$1=1, AND($P8116&lt;&gt;"", $P8116&lt;&gt;"...", $P8116&lt;&gt;"입력오류"),
    IF(
        $U$18=1, AND($P8116&lt;&gt;"", $P8116&lt;&gt;"...", $P8116&lt;&gt;"입력오류", ISNUMBER(FIND(INDEX($T$2:$T$7,$U$1),$P8116))),
        IF(
            $U$17="기타", AND($P8116&lt;&gt;"", $P8116&lt;&gt;"...", $P8116&lt;&gt;"입력오류", NOT(ISNUMBER(FIND($T$21:$T$34,$P8116)))),
            AND($P8116&lt;&gt;"", $P8116&lt;&gt;"...", $P8116&lt;&gt;"입력오류", $T$19=$P8116)
        )
    )
)</f>
        <v>0</v>
      </c>
    </row>
    <row r="8117" spans="9:17">
      <c r="I8117">
        <f t="shared" si="379"/>
        <v>8116</v>
      </c>
      <c r="J8117" t="e">
        <f t="shared" si="380"/>
        <v>#N/A</v>
      </c>
      <c r="K8117" t="e">
        <f t="shared" si="378"/>
        <v>#N/A</v>
      </c>
      <c r="L8117" t="b">
        <f>COUNTIF($N$2:N8117, N8117)=1</f>
        <v>0</v>
      </c>
      <c r="M8117" s="37">
        <f>IF( $Q8117, MAX($M$1:M8116)+1, 0)</f>
        <v>0</v>
      </c>
      <c r="N8117" t="e" cm="1">
        <f t="array" ref="N8117">INDEX($A$9:$F$1048576, $J8117, $K8117 )</f>
        <v>#N/A</v>
      </c>
      <c r="O8117" t="e" cm="1">
        <f t="array" ref="O8117">INDEX($B$9:$F$1048576, $J8117, $K8117 )</f>
        <v>#N/A</v>
      </c>
      <c r="P8117" t="str" cm="1">
        <f t="array" ref="P8117">IF( $L8117, TRIM(_xll.IMDP("IR", $G$5&amp;$N8117, $G$6)), "" )</f>
        <v/>
      </c>
      <c r="Q8117" t="b" cm="1">
        <f t="array" ref="Q8117">IF(
    $U$1=1, AND($P8117&lt;&gt;"", $P8117&lt;&gt;"...", $P8117&lt;&gt;"입력오류"),
    IF(
        $U$18=1, AND($P8117&lt;&gt;"", $P8117&lt;&gt;"...", $P8117&lt;&gt;"입력오류", ISNUMBER(FIND(INDEX($T$2:$T$7,$U$1),$P8117))),
        IF(
            $U$17="기타", AND($P8117&lt;&gt;"", $P8117&lt;&gt;"...", $P8117&lt;&gt;"입력오류", NOT(ISNUMBER(FIND($T$21:$T$34,$P8117)))),
            AND($P8117&lt;&gt;"", $P8117&lt;&gt;"...", $P8117&lt;&gt;"입력오류", $T$19=$P8117)
        )
    )
)</f>
        <v>0</v>
      </c>
    </row>
    <row r="8118" spans="9:17">
      <c r="I8118">
        <f t="shared" si="379"/>
        <v>8117</v>
      </c>
      <c r="J8118" t="e">
        <f t="shared" si="380"/>
        <v>#N/A</v>
      </c>
      <c r="K8118" t="e">
        <f t="shared" si="378"/>
        <v>#N/A</v>
      </c>
      <c r="L8118" t="b">
        <f>COUNTIF($N$2:N8118, N8118)=1</f>
        <v>0</v>
      </c>
      <c r="M8118" s="37">
        <f>IF( $Q8118, MAX($M$1:M8117)+1, 0)</f>
        <v>0</v>
      </c>
      <c r="N8118" t="e" cm="1">
        <f t="array" ref="N8118">INDEX($A$9:$F$1048576, $J8118, $K8118 )</f>
        <v>#N/A</v>
      </c>
      <c r="O8118" t="e" cm="1">
        <f t="array" ref="O8118">INDEX($B$9:$F$1048576, $J8118, $K8118 )</f>
        <v>#N/A</v>
      </c>
      <c r="P8118" t="str" cm="1">
        <f t="array" ref="P8118">IF( $L8118, TRIM(_xll.IMDP("IR", $G$5&amp;$N8118, $G$6)), "" )</f>
        <v/>
      </c>
      <c r="Q8118" t="b" cm="1">
        <f t="array" ref="Q8118">IF(
    $U$1=1, AND($P8118&lt;&gt;"", $P8118&lt;&gt;"...", $P8118&lt;&gt;"입력오류"),
    IF(
        $U$18=1, AND($P8118&lt;&gt;"", $P8118&lt;&gt;"...", $P8118&lt;&gt;"입력오류", ISNUMBER(FIND(INDEX($T$2:$T$7,$U$1),$P8118))),
        IF(
            $U$17="기타", AND($P8118&lt;&gt;"", $P8118&lt;&gt;"...", $P8118&lt;&gt;"입력오류", NOT(ISNUMBER(FIND($T$21:$T$34,$P8118)))),
            AND($P8118&lt;&gt;"", $P8118&lt;&gt;"...", $P8118&lt;&gt;"입력오류", $T$19=$P8118)
        )
    )
)</f>
        <v>0</v>
      </c>
    </row>
    <row r="8119" spans="9:17">
      <c r="I8119">
        <f t="shared" si="379"/>
        <v>8118</v>
      </c>
      <c r="J8119" t="e">
        <f t="shared" si="380"/>
        <v>#N/A</v>
      </c>
      <c r="K8119" t="e">
        <f t="shared" si="378"/>
        <v>#N/A</v>
      </c>
      <c r="L8119" t="b">
        <f>COUNTIF($N$2:N8119, N8119)=1</f>
        <v>0</v>
      </c>
      <c r="M8119" s="37">
        <f>IF( $Q8119, MAX($M$1:M8118)+1, 0)</f>
        <v>0</v>
      </c>
      <c r="N8119" t="e" cm="1">
        <f t="array" ref="N8119">INDEX($A$9:$F$1048576, $J8119, $K8119 )</f>
        <v>#N/A</v>
      </c>
      <c r="O8119" t="e" cm="1">
        <f t="array" ref="O8119">INDEX($B$9:$F$1048576, $J8119, $K8119 )</f>
        <v>#N/A</v>
      </c>
      <c r="P8119" t="str" cm="1">
        <f t="array" ref="P8119">IF( $L8119, TRIM(_xll.IMDP("IR", $G$5&amp;$N8119, $G$6)), "" )</f>
        <v/>
      </c>
      <c r="Q8119" t="b" cm="1">
        <f t="array" ref="Q8119">IF(
    $U$1=1, AND($P8119&lt;&gt;"", $P8119&lt;&gt;"...", $P8119&lt;&gt;"입력오류"),
    IF(
        $U$18=1, AND($P8119&lt;&gt;"", $P8119&lt;&gt;"...", $P8119&lt;&gt;"입력오류", ISNUMBER(FIND(INDEX($T$2:$T$7,$U$1),$P8119))),
        IF(
            $U$17="기타", AND($P8119&lt;&gt;"", $P8119&lt;&gt;"...", $P8119&lt;&gt;"입력오류", NOT(ISNUMBER(FIND($T$21:$T$34,$P8119)))),
            AND($P8119&lt;&gt;"", $P8119&lt;&gt;"...", $P8119&lt;&gt;"입력오류", $T$19=$P8119)
        )
    )
)</f>
        <v>0</v>
      </c>
    </row>
    <row r="8120" spans="9:17">
      <c r="I8120">
        <f t="shared" si="379"/>
        <v>8119</v>
      </c>
      <c r="J8120" t="e">
        <f t="shared" si="380"/>
        <v>#N/A</v>
      </c>
      <c r="K8120" t="e">
        <f t="shared" si="378"/>
        <v>#N/A</v>
      </c>
      <c r="L8120" t="b">
        <f>COUNTIF($N$2:N8120, N8120)=1</f>
        <v>0</v>
      </c>
      <c r="M8120" s="37">
        <f>IF( $Q8120, MAX($M$1:M8119)+1, 0)</f>
        <v>0</v>
      </c>
      <c r="N8120" t="e" cm="1">
        <f t="array" ref="N8120">INDEX($A$9:$F$1048576, $J8120, $K8120 )</f>
        <v>#N/A</v>
      </c>
      <c r="O8120" t="e" cm="1">
        <f t="array" ref="O8120">INDEX($B$9:$F$1048576, $J8120, $K8120 )</f>
        <v>#N/A</v>
      </c>
      <c r="P8120" t="str" cm="1">
        <f t="array" ref="P8120">IF( $L8120, TRIM(_xll.IMDP("IR", $G$5&amp;$N8120, $G$6)), "" )</f>
        <v/>
      </c>
      <c r="Q8120" t="b" cm="1">
        <f t="array" ref="Q8120">IF(
    $U$1=1, AND($P8120&lt;&gt;"", $P8120&lt;&gt;"...", $P8120&lt;&gt;"입력오류"),
    IF(
        $U$18=1, AND($P8120&lt;&gt;"", $P8120&lt;&gt;"...", $P8120&lt;&gt;"입력오류", ISNUMBER(FIND(INDEX($T$2:$T$7,$U$1),$P8120))),
        IF(
            $U$17="기타", AND($P8120&lt;&gt;"", $P8120&lt;&gt;"...", $P8120&lt;&gt;"입력오류", NOT(ISNUMBER(FIND($T$21:$T$34,$P8120)))),
            AND($P8120&lt;&gt;"", $P8120&lt;&gt;"...", $P8120&lt;&gt;"입력오류", $T$19=$P8120)
        )
    )
)</f>
        <v>0</v>
      </c>
    </row>
    <row r="8121" spans="9:17">
      <c r="I8121">
        <f t="shared" si="379"/>
        <v>8120</v>
      </c>
      <c r="J8121" t="e">
        <f t="shared" si="380"/>
        <v>#N/A</v>
      </c>
      <c r="K8121" t="e">
        <f t="shared" si="378"/>
        <v>#N/A</v>
      </c>
      <c r="L8121" t="b">
        <f>COUNTIF($N$2:N8121, N8121)=1</f>
        <v>0</v>
      </c>
      <c r="M8121" s="37">
        <f>IF( $Q8121, MAX($M$1:M8120)+1, 0)</f>
        <v>0</v>
      </c>
      <c r="N8121" t="e" cm="1">
        <f t="array" ref="N8121">INDEX($A$9:$F$1048576, $J8121, $K8121 )</f>
        <v>#N/A</v>
      </c>
      <c r="O8121" t="e" cm="1">
        <f t="array" ref="O8121">INDEX($B$9:$F$1048576, $J8121, $K8121 )</f>
        <v>#N/A</v>
      </c>
      <c r="P8121" t="str" cm="1">
        <f t="array" ref="P8121">IF( $L8121, TRIM(_xll.IMDP("IR", $G$5&amp;$N8121, $G$6)), "" )</f>
        <v/>
      </c>
      <c r="Q8121" t="b" cm="1">
        <f t="array" ref="Q8121">IF(
    $U$1=1, AND($P8121&lt;&gt;"", $P8121&lt;&gt;"...", $P8121&lt;&gt;"입력오류"),
    IF(
        $U$18=1, AND($P8121&lt;&gt;"", $P8121&lt;&gt;"...", $P8121&lt;&gt;"입력오류", ISNUMBER(FIND(INDEX($T$2:$T$7,$U$1),$P8121))),
        IF(
            $U$17="기타", AND($P8121&lt;&gt;"", $P8121&lt;&gt;"...", $P8121&lt;&gt;"입력오류", NOT(ISNUMBER(FIND($T$21:$T$34,$P8121)))),
            AND($P8121&lt;&gt;"", $P8121&lt;&gt;"...", $P8121&lt;&gt;"입력오류", $T$19=$P8121)
        )
    )
)</f>
        <v>0</v>
      </c>
    </row>
    <row r="8122" spans="9:17">
      <c r="I8122">
        <f t="shared" si="379"/>
        <v>8121</v>
      </c>
      <c r="J8122" t="e">
        <f t="shared" si="380"/>
        <v>#N/A</v>
      </c>
      <c r="K8122" t="e">
        <f t="shared" si="378"/>
        <v>#N/A</v>
      </c>
      <c r="L8122" t="b">
        <f>COUNTIF($N$2:N8122, N8122)=1</f>
        <v>0</v>
      </c>
      <c r="M8122" s="37">
        <f>IF( $Q8122, MAX($M$1:M8121)+1, 0)</f>
        <v>0</v>
      </c>
      <c r="N8122" t="e" cm="1">
        <f t="array" ref="N8122">INDEX($A$9:$F$1048576, $J8122, $K8122 )</f>
        <v>#N/A</v>
      </c>
      <c r="O8122" t="e" cm="1">
        <f t="array" ref="O8122">INDEX($B$9:$F$1048576, $J8122, $K8122 )</f>
        <v>#N/A</v>
      </c>
      <c r="P8122" t="str" cm="1">
        <f t="array" ref="P8122">IF( $L8122, TRIM(_xll.IMDP("IR", $G$5&amp;$N8122, $G$6)), "" )</f>
        <v/>
      </c>
      <c r="Q8122" t="b" cm="1">
        <f t="array" ref="Q8122">IF(
    $U$1=1, AND($P8122&lt;&gt;"", $P8122&lt;&gt;"...", $P8122&lt;&gt;"입력오류"),
    IF(
        $U$18=1, AND($P8122&lt;&gt;"", $P8122&lt;&gt;"...", $P8122&lt;&gt;"입력오류", ISNUMBER(FIND(INDEX($T$2:$T$7,$U$1),$P8122))),
        IF(
            $U$17="기타", AND($P8122&lt;&gt;"", $P8122&lt;&gt;"...", $P8122&lt;&gt;"입력오류", NOT(ISNUMBER(FIND($T$21:$T$34,$P8122)))),
            AND($P8122&lt;&gt;"", $P8122&lt;&gt;"...", $P8122&lt;&gt;"입력오류", $T$19=$P8122)
        )
    )
)</f>
        <v>0</v>
      </c>
    </row>
    <row r="8123" spans="9:17">
      <c r="I8123">
        <f t="shared" si="379"/>
        <v>8122</v>
      </c>
      <c r="J8123" t="e">
        <f t="shared" si="380"/>
        <v>#N/A</v>
      </c>
      <c r="K8123" t="e">
        <f t="shared" si="378"/>
        <v>#N/A</v>
      </c>
      <c r="L8123" t="b">
        <f>COUNTIF($N$2:N8123, N8123)=1</f>
        <v>0</v>
      </c>
      <c r="M8123" s="37">
        <f>IF( $Q8123, MAX($M$1:M8122)+1, 0)</f>
        <v>0</v>
      </c>
      <c r="N8123" t="e" cm="1">
        <f t="array" ref="N8123">INDEX($A$9:$F$1048576, $J8123, $K8123 )</f>
        <v>#N/A</v>
      </c>
      <c r="O8123" t="e" cm="1">
        <f t="array" ref="O8123">INDEX($B$9:$F$1048576, $J8123, $K8123 )</f>
        <v>#N/A</v>
      </c>
      <c r="P8123" t="str" cm="1">
        <f t="array" ref="P8123">IF( $L8123, TRIM(_xll.IMDP("IR", $G$5&amp;$N8123, $G$6)), "" )</f>
        <v/>
      </c>
      <c r="Q8123" t="b" cm="1">
        <f t="array" ref="Q8123">IF(
    $U$1=1, AND($P8123&lt;&gt;"", $P8123&lt;&gt;"...", $P8123&lt;&gt;"입력오류"),
    IF(
        $U$18=1, AND($P8123&lt;&gt;"", $P8123&lt;&gt;"...", $P8123&lt;&gt;"입력오류", ISNUMBER(FIND(INDEX($T$2:$T$7,$U$1),$P8123))),
        IF(
            $U$17="기타", AND($P8123&lt;&gt;"", $P8123&lt;&gt;"...", $P8123&lt;&gt;"입력오류", NOT(ISNUMBER(FIND($T$21:$T$34,$P8123)))),
            AND($P8123&lt;&gt;"", $P8123&lt;&gt;"...", $P8123&lt;&gt;"입력오류", $T$19=$P8123)
        )
    )
)</f>
        <v>0</v>
      </c>
    </row>
    <row r="8124" spans="9:17">
      <c r="I8124">
        <f t="shared" si="379"/>
        <v>8123</v>
      </c>
      <c r="J8124" t="e">
        <f t="shared" si="380"/>
        <v>#N/A</v>
      </c>
      <c r="K8124" t="e">
        <f t="shared" si="378"/>
        <v>#N/A</v>
      </c>
      <c r="L8124" t="b">
        <f>COUNTIF($N$2:N8124, N8124)=1</f>
        <v>0</v>
      </c>
      <c r="M8124" s="37">
        <f>IF( $Q8124, MAX($M$1:M8123)+1, 0)</f>
        <v>0</v>
      </c>
      <c r="N8124" t="e" cm="1">
        <f t="array" ref="N8124">INDEX($A$9:$F$1048576, $J8124, $K8124 )</f>
        <v>#N/A</v>
      </c>
      <c r="O8124" t="e" cm="1">
        <f t="array" ref="O8124">INDEX($B$9:$F$1048576, $J8124, $K8124 )</f>
        <v>#N/A</v>
      </c>
      <c r="P8124" t="str" cm="1">
        <f t="array" ref="P8124">IF( $L8124, TRIM(_xll.IMDP("IR", $G$5&amp;$N8124, $G$6)), "" )</f>
        <v/>
      </c>
      <c r="Q8124" t="b" cm="1">
        <f t="array" ref="Q8124">IF(
    $U$1=1, AND($P8124&lt;&gt;"", $P8124&lt;&gt;"...", $P8124&lt;&gt;"입력오류"),
    IF(
        $U$18=1, AND($P8124&lt;&gt;"", $P8124&lt;&gt;"...", $P8124&lt;&gt;"입력오류", ISNUMBER(FIND(INDEX($T$2:$T$7,$U$1),$P8124))),
        IF(
            $U$17="기타", AND($P8124&lt;&gt;"", $P8124&lt;&gt;"...", $P8124&lt;&gt;"입력오류", NOT(ISNUMBER(FIND($T$21:$T$34,$P8124)))),
            AND($P8124&lt;&gt;"", $P8124&lt;&gt;"...", $P8124&lt;&gt;"입력오류", $T$19=$P8124)
        )
    )
)</f>
        <v>0</v>
      </c>
    </row>
    <row r="8125" spans="9:17">
      <c r="I8125">
        <f t="shared" si="379"/>
        <v>8124</v>
      </c>
      <c r="J8125" t="e">
        <f t="shared" si="380"/>
        <v>#N/A</v>
      </c>
      <c r="K8125" t="e">
        <f t="shared" si="378"/>
        <v>#N/A</v>
      </c>
      <c r="L8125" t="b">
        <f>COUNTIF($N$2:N8125, N8125)=1</f>
        <v>0</v>
      </c>
      <c r="M8125" s="37">
        <f>IF( $Q8125, MAX($M$1:M8124)+1, 0)</f>
        <v>0</v>
      </c>
      <c r="N8125" t="e" cm="1">
        <f t="array" ref="N8125">INDEX($A$9:$F$1048576, $J8125, $K8125 )</f>
        <v>#N/A</v>
      </c>
      <c r="O8125" t="e" cm="1">
        <f t="array" ref="O8125">INDEX($B$9:$F$1048576, $J8125, $K8125 )</f>
        <v>#N/A</v>
      </c>
      <c r="P8125" t="str" cm="1">
        <f t="array" ref="P8125">IF( $L8125, TRIM(_xll.IMDP("IR", $G$5&amp;$N8125, $G$6)), "" )</f>
        <v/>
      </c>
      <c r="Q8125" t="b" cm="1">
        <f t="array" ref="Q8125">IF(
    $U$1=1, AND($P8125&lt;&gt;"", $P8125&lt;&gt;"...", $P8125&lt;&gt;"입력오류"),
    IF(
        $U$18=1, AND($P8125&lt;&gt;"", $P8125&lt;&gt;"...", $P8125&lt;&gt;"입력오류", ISNUMBER(FIND(INDEX($T$2:$T$7,$U$1),$P8125))),
        IF(
            $U$17="기타", AND($P8125&lt;&gt;"", $P8125&lt;&gt;"...", $P8125&lt;&gt;"입력오류", NOT(ISNUMBER(FIND($T$21:$T$34,$P8125)))),
            AND($P8125&lt;&gt;"", $P8125&lt;&gt;"...", $P8125&lt;&gt;"입력오류", $T$19=$P8125)
        )
    )
)</f>
        <v>0</v>
      </c>
    </row>
    <row r="8126" spans="9:17">
      <c r="I8126">
        <f t="shared" si="379"/>
        <v>8125</v>
      </c>
      <c r="J8126" t="e">
        <f t="shared" si="380"/>
        <v>#N/A</v>
      </c>
      <c r="K8126" t="e">
        <f t="shared" si="378"/>
        <v>#N/A</v>
      </c>
      <c r="L8126" t="b">
        <f>COUNTIF($N$2:N8126, N8126)=1</f>
        <v>0</v>
      </c>
      <c r="M8126" s="37">
        <f>IF( $Q8126, MAX($M$1:M8125)+1, 0)</f>
        <v>0</v>
      </c>
      <c r="N8126" t="e" cm="1">
        <f t="array" ref="N8126">INDEX($A$9:$F$1048576, $J8126, $K8126 )</f>
        <v>#N/A</v>
      </c>
      <c r="O8126" t="e" cm="1">
        <f t="array" ref="O8126">INDEX($B$9:$F$1048576, $J8126, $K8126 )</f>
        <v>#N/A</v>
      </c>
      <c r="P8126" t="str" cm="1">
        <f t="array" ref="P8126">IF( $L8126, TRIM(_xll.IMDP("IR", $G$5&amp;$N8126, $G$6)), "" )</f>
        <v/>
      </c>
      <c r="Q8126" t="b" cm="1">
        <f t="array" ref="Q8126">IF(
    $U$1=1, AND($P8126&lt;&gt;"", $P8126&lt;&gt;"...", $P8126&lt;&gt;"입력오류"),
    IF(
        $U$18=1, AND($P8126&lt;&gt;"", $P8126&lt;&gt;"...", $P8126&lt;&gt;"입력오류", ISNUMBER(FIND(INDEX($T$2:$T$7,$U$1),$P8126))),
        IF(
            $U$17="기타", AND($P8126&lt;&gt;"", $P8126&lt;&gt;"...", $P8126&lt;&gt;"입력오류", NOT(ISNUMBER(FIND($T$21:$T$34,$P8126)))),
            AND($P8126&lt;&gt;"", $P8126&lt;&gt;"...", $P8126&lt;&gt;"입력오류", $T$19=$P8126)
        )
    )
)</f>
        <v>0</v>
      </c>
    </row>
    <row r="8127" spans="9:17">
      <c r="I8127">
        <f t="shared" si="379"/>
        <v>8126</v>
      </c>
      <c r="J8127" t="e">
        <f t="shared" si="380"/>
        <v>#N/A</v>
      </c>
      <c r="K8127" t="e">
        <f t="shared" si="378"/>
        <v>#N/A</v>
      </c>
      <c r="L8127" t="b">
        <f>COUNTIF($N$2:N8127, N8127)=1</f>
        <v>0</v>
      </c>
      <c r="M8127" s="37">
        <f>IF( $Q8127, MAX($M$1:M8126)+1, 0)</f>
        <v>0</v>
      </c>
      <c r="N8127" t="e" cm="1">
        <f t="array" ref="N8127">INDEX($A$9:$F$1048576, $J8127, $K8127 )</f>
        <v>#N/A</v>
      </c>
      <c r="O8127" t="e" cm="1">
        <f t="array" ref="O8127">INDEX($B$9:$F$1048576, $J8127, $K8127 )</f>
        <v>#N/A</v>
      </c>
      <c r="P8127" t="str" cm="1">
        <f t="array" ref="P8127">IF( $L8127, TRIM(_xll.IMDP("IR", $G$5&amp;$N8127, $G$6)), "" )</f>
        <v/>
      </c>
      <c r="Q8127" t="b" cm="1">
        <f t="array" ref="Q8127">IF(
    $U$1=1, AND($P8127&lt;&gt;"", $P8127&lt;&gt;"...", $P8127&lt;&gt;"입력오류"),
    IF(
        $U$18=1, AND($P8127&lt;&gt;"", $P8127&lt;&gt;"...", $P8127&lt;&gt;"입력오류", ISNUMBER(FIND(INDEX($T$2:$T$7,$U$1),$P8127))),
        IF(
            $U$17="기타", AND($P8127&lt;&gt;"", $P8127&lt;&gt;"...", $P8127&lt;&gt;"입력오류", NOT(ISNUMBER(FIND($T$21:$T$34,$P8127)))),
            AND($P8127&lt;&gt;"", $P8127&lt;&gt;"...", $P8127&lt;&gt;"입력오류", $T$19=$P8127)
        )
    )
)</f>
        <v>0</v>
      </c>
    </row>
    <row r="8128" spans="9:17">
      <c r="I8128">
        <f t="shared" si="379"/>
        <v>8127</v>
      </c>
      <c r="J8128" t="e">
        <f t="shared" si="380"/>
        <v>#N/A</v>
      </c>
      <c r="K8128" t="e">
        <f t="shared" si="378"/>
        <v>#N/A</v>
      </c>
      <c r="L8128" t="b">
        <f>COUNTIF($N$2:N8128, N8128)=1</f>
        <v>0</v>
      </c>
      <c r="M8128" s="37">
        <f>IF( $Q8128, MAX($M$1:M8127)+1, 0)</f>
        <v>0</v>
      </c>
      <c r="N8128" t="e" cm="1">
        <f t="array" ref="N8128">INDEX($A$9:$F$1048576, $J8128, $K8128 )</f>
        <v>#N/A</v>
      </c>
      <c r="O8128" t="e" cm="1">
        <f t="array" ref="O8128">INDEX($B$9:$F$1048576, $J8128, $K8128 )</f>
        <v>#N/A</v>
      </c>
      <c r="P8128" t="str" cm="1">
        <f t="array" ref="P8128">IF( $L8128, TRIM(_xll.IMDP("IR", $G$5&amp;$N8128, $G$6)), "" )</f>
        <v/>
      </c>
      <c r="Q8128" t="b" cm="1">
        <f t="array" ref="Q8128">IF(
    $U$1=1, AND($P8128&lt;&gt;"", $P8128&lt;&gt;"...", $P8128&lt;&gt;"입력오류"),
    IF(
        $U$18=1, AND($P8128&lt;&gt;"", $P8128&lt;&gt;"...", $P8128&lt;&gt;"입력오류", ISNUMBER(FIND(INDEX($T$2:$T$7,$U$1),$P8128))),
        IF(
            $U$17="기타", AND($P8128&lt;&gt;"", $P8128&lt;&gt;"...", $P8128&lt;&gt;"입력오류", NOT(ISNUMBER(FIND($T$21:$T$34,$P8128)))),
            AND($P8128&lt;&gt;"", $P8128&lt;&gt;"...", $P8128&lt;&gt;"입력오류", $T$19=$P8128)
        )
    )
)</f>
        <v>0</v>
      </c>
    </row>
    <row r="8129" spans="9:17">
      <c r="I8129">
        <f t="shared" si="379"/>
        <v>8128</v>
      </c>
      <c r="J8129" t="e">
        <f t="shared" si="380"/>
        <v>#N/A</v>
      </c>
      <c r="K8129" t="e">
        <f t="shared" si="378"/>
        <v>#N/A</v>
      </c>
      <c r="L8129" t="b">
        <f>COUNTIF($N$2:N8129, N8129)=1</f>
        <v>0</v>
      </c>
      <c r="M8129" s="37">
        <f>IF( $Q8129, MAX($M$1:M8128)+1, 0)</f>
        <v>0</v>
      </c>
      <c r="N8129" t="e" cm="1">
        <f t="array" ref="N8129">INDEX($A$9:$F$1048576, $J8129, $K8129 )</f>
        <v>#N/A</v>
      </c>
      <c r="O8129" t="e" cm="1">
        <f t="array" ref="O8129">INDEX($B$9:$F$1048576, $J8129, $K8129 )</f>
        <v>#N/A</v>
      </c>
      <c r="P8129" t="str" cm="1">
        <f t="array" ref="P8129">IF( $L8129, TRIM(_xll.IMDP("IR", $G$5&amp;$N8129, $G$6)), "" )</f>
        <v/>
      </c>
      <c r="Q8129" t="b" cm="1">
        <f t="array" ref="Q8129">IF(
    $U$1=1, AND($P8129&lt;&gt;"", $P8129&lt;&gt;"...", $P8129&lt;&gt;"입력오류"),
    IF(
        $U$18=1, AND($P8129&lt;&gt;"", $P8129&lt;&gt;"...", $P8129&lt;&gt;"입력오류", ISNUMBER(FIND(INDEX($T$2:$T$7,$U$1),$P8129))),
        IF(
            $U$17="기타", AND($P8129&lt;&gt;"", $P8129&lt;&gt;"...", $P8129&lt;&gt;"입력오류", NOT(ISNUMBER(FIND($T$21:$T$34,$P8129)))),
            AND($P8129&lt;&gt;"", $P8129&lt;&gt;"...", $P8129&lt;&gt;"입력오류", $T$19=$P8129)
        )
    )
)</f>
        <v>0</v>
      </c>
    </row>
    <row r="8130" spans="9:17">
      <c r="I8130">
        <f t="shared" si="379"/>
        <v>8129</v>
      </c>
      <c r="J8130" t="e">
        <f t="shared" si="380"/>
        <v>#N/A</v>
      </c>
      <c r="K8130" t="e">
        <f t="shared" ref="K8130:K8193" si="381">IF( $I8130&gt;$G$4, NA(), IF($I8130&gt;$G$3, 5, IF($I8130&gt;$G$2, 3, 1 ) ) )</f>
        <v>#N/A</v>
      </c>
      <c r="L8130" t="b">
        <f>COUNTIF($N$2:N8130, N8130)=1</f>
        <v>0</v>
      </c>
      <c r="M8130" s="37">
        <f>IF( $Q8130, MAX($M$1:M8129)+1, 0)</f>
        <v>0</v>
      </c>
      <c r="N8130" t="e" cm="1">
        <f t="array" ref="N8130">INDEX($A$9:$F$1048576, $J8130, $K8130 )</f>
        <v>#N/A</v>
      </c>
      <c r="O8130" t="e" cm="1">
        <f t="array" ref="O8130">INDEX($B$9:$F$1048576, $J8130, $K8130 )</f>
        <v>#N/A</v>
      </c>
      <c r="P8130" t="str" cm="1">
        <f t="array" ref="P8130">IF( $L8130, TRIM(_xll.IMDP("IR", $G$5&amp;$N8130, $G$6)), "" )</f>
        <v/>
      </c>
      <c r="Q8130" t="b" cm="1">
        <f t="array" ref="Q8130">IF(
    $U$1=1, AND($P8130&lt;&gt;"", $P8130&lt;&gt;"...", $P8130&lt;&gt;"입력오류"),
    IF(
        $U$18=1, AND($P8130&lt;&gt;"", $P8130&lt;&gt;"...", $P8130&lt;&gt;"입력오류", ISNUMBER(FIND(INDEX($T$2:$T$7,$U$1),$P8130))),
        IF(
            $U$17="기타", AND($P8130&lt;&gt;"", $P8130&lt;&gt;"...", $P8130&lt;&gt;"입력오류", NOT(ISNUMBER(FIND($T$21:$T$34,$P8130)))),
            AND($P8130&lt;&gt;"", $P8130&lt;&gt;"...", $P8130&lt;&gt;"입력오류", $T$19=$P8130)
        )
    )
)</f>
        <v>0</v>
      </c>
    </row>
    <row r="8131" spans="9:17">
      <c r="I8131">
        <f t="shared" ref="I8131:I8194" si="382">ROW()-1</f>
        <v>8130</v>
      </c>
      <c r="J8131" t="e">
        <f t="shared" ref="J8131:J8194" si="383">IF( $I8131&gt;$G$4, NA(), IF($I8131&gt;$G$3, $I8131-$G$3, IF($I8131&gt;$G$2, $I8131-$G$2, $I8131 ) ) )</f>
        <v>#N/A</v>
      </c>
      <c r="K8131" t="e">
        <f t="shared" si="381"/>
        <v>#N/A</v>
      </c>
      <c r="L8131" t="b">
        <f>COUNTIF($N$2:N8131, N8131)=1</f>
        <v>0</v>
      </c>
      <c r="M8131" s="37">
        <f>IF( $Q8131, MAX($M$1:M8130)+1, 0)</f>
        <v>0</v>
      </c>
      <c r="N8131" t="e" cm="1">
        <f t="array" ref="N8131">INDEX($A$9:$F$1048576, $J8131, $K8131 )</f>
        <v>#N/A</v>
      </c>
      <c r="O8131" t="e" cm="1">
        <f t="array" ref="O8131">INDEX($B$9:$F$1048576, $J8131, $K8131 )</f>
        <v>#N/A</v>
      </c>
      <c r="P8131" t="str" cm="1">
        <f t="array" ref="P8131">IF( $L8131, TRIM(_xll.IMDP("IR", $G$5&amp;$N8131, $G$6)), "" )</f>
        <v/>
      </c>
      <c r="Q8131" t="b" cm="1">
        <f t="array" ref="Q8131">IF(
    $U$1=1, AND($P8131&lt;&gt;"", $P8131&lt;&gt;"...", $P8131&lt;&gt;"입력오류"),
    IF(
        $U$18=1, AND($P8131&lt;&gt;"", $P8131&lt;&gt;"...", $P8131&lt;&gt;"입력오류", ISNUMBER(FIND(INDEX($T$2:$T$7,$U$1),$P8131))),
        IF(
            $U$17="기타", AND($P8131&lt;&gt;"", $P8131&lt;&gt;"...", $P8131&lt;&gt;"입력오류", NOT(ISNUMBER(FIND($T$21:$T$34,$P8131)))),
            AND($P8131&lt;&gt;"", $P8131&lt;&gt;"...", $P8131&lt;&gt;"입력오류", $T$19=$P8131)
        )
    )
)</f>
        <v>0</v>
      </c>
    </row>
    <row r="8132" spans="9:17">
      <c r="I8132">
        <f t="shared" si="382"/>
        <v>8131</v>
      </c>
      <c r="J8132" t="e">
        <f t="shared" si="383"/>
        <v>#N/A</v>
      </c>
      <c r="K8132" t="e">
        <f t="shared" si="381"/>
        <v>#N/A</v>
      </c>
      <c r="L8132" t="b">
        <f>COUNTIF($N$2:N8132, N8132)=1</f>
        <v>0</v>
      </c>
      <c r="M8132" s="37">
        <f>IF( $Q8132, MAX($M$1:M8131)+1, 0)</f>
        <v>0</v>
      </c>
      <c r="N8132" t="e" cm="1">
        <f t="array" ref="N8132">INDEX($A$9:$F$1048576, $J8132, $K8132 )</f>
        <v>#N/A</v>
      </c>
      <c r="O8132" t="e" cm="1">
        <f t="array" ref="O8132">INDEX($B$9:$F$1048576, $J8132, $K8132 )</f>
        <v>#N/A</v>
      </c>
      <c r="P8132" t="str" cm="1">
        <f t="array" ref="P8132">IF( $L8132, TRIM(_xll.IMDP("IR", $G$5&amp;$N8132, $G$6)), "" )</f>
        <v/>
      </c>
      <c r="Q8132" t="b" cm="1">
        <f t="array" ref="Q8132">IF(
    $U$1=1, AND($P8132&lt;&gt;"", $P8132&lt;&gt;"...", $P8132&lt;&gt;"입력오류"),
    IF(
        $U$18=1, AND($P8132&lt;&gt;"", $P8132&lt;&gt;"...", $P8132&lt;&gt;"입력오류", ISNUMBER(FIND(INDEX($T$2:$T$7,$U$1),$P8132))),
        IF(
            $U$17="기타", AND($P8132&lt;&gt;"", $P8132&lt;&gt;"...", $P8132&lt;&gt;"입력오류", NOT(ISNUMBER(FIND($T$21:$T$34,$P8132)))),
            AND($P8132&lt;&gt;"", $P8132&lt;&gt;"...", $P8132&lt;&gt;"입력오류", $T$19=$P8132)
        )
    )
)</f>
        <v>0</v>
      </c>
    </row>
    <row r="8133" spans="9:17">
      <c r="I8133">
        <f t="shared" si="382"/>
        <v>8132</v>
      </c>
      <c r="J8133" t="e">
        <f t="shared" si="383"/>
        <v>#N/A</v>
      </c>
      <c r="K8133" t="e">
        <f t="shared" si="381"/>
        <v>#N/A</v>
      </c>
      <c r="L8133" t="b">
        <f>COUNTIF($N$2:N8133, N8133)=1</f>
        <v>0</v>
      </c>
      <c r="M8133" s="37">
        <f>IF( $Q8133, MAX($M$1:M8132)+1, 0)</f>
        <v>0</v>
      </c>
      <c r="N8133" t="e" cm="1">
        <f t="array" ref="N8133">INDEX($A$9:$F$1048576, $J8133, $K8133 )</f>
        <v>#N/A</v>
      </c>
      <c r="O8133" t="e" cm="1">
        <f t="array" ref="O8133">INDEX($B$9:$F$1048576, $J8133, $K8133 )</f>
        <v>#N/A</v>
      </c>
      <c r="P8133" t="str" cm="1">
        <f t="array" ref="P8133">IF( $L8133, TRIM(_xll.IMDP("IR", $G$5&amp;$N8133, $G$6)), "" )</f>
        <v/>
      </c>
      <c r="Q8133" t="b" cm="1">
        <f t="array" ref="Q8133">IF(
    $U$1=1, AND($P8133&lt;&gt;"", $P8133&lt;&gt;"...", $P8133&lt;&gt;"입력오류"),
    IF(
        $U$18=1, AND($P8133&lt;&gt;"", $P8133&lt;&gt;"...", $P8133&lt;&gt;"입력오류", ISNUMBER(FIND(INDEX($T$2:$T$7,$U$1),$P8133))),
        IF(
            $U$17="기타", AND($P8133&lt;&gt;"", $P8133&lt;&gt;"...", $P8133&lt;&gt;"입력오류", NOT(ISNUMBER(FIND($T$21:$T$34,$P8133)))),
            AND($P8133&lt;&gt;"", $P8133&lt;&gt;"...", $P8133&lt;&gt;"입력오류", $T$19=$P8133)
        )
    )
)</f>
        <v>0</v>
      </c>
    </row>
    <row r="8134" spans="9:17">
      <c r="I8134">
        <f t="shared" si="382"/>
        <v>8133</v>
      </c>
      <c r="J8134" t="e">
        <f t="shared" si="383"/>
        <v>#N/A</v>
      </c>
      <c r="K8134" t="e">
        <f t="shared" si="381"/>
        <v>#N/A</v>
      </c>
      <c r="L8134" t="b">
        <f>COUNTIF($N$2:N8134, N8134)=1</f>
        <v>0</v>
      </c>
      <c r="M8134" s="37">
        <f>IF( $Q8134, MAX($M$1:M8133)+1, 0)</f>
        <v>0</v>
      </c>
      <c r="N8134" t="e" cm="1">
        <f t="array" ref="N8134">INDEX($A$9:$F$1048576, $J8134, $K8134 )</f>
        <v>#N/A</v>
      </c>
      <c r="O8134" t="e" cm="1">
        <f t="array" ref="O8134">INDEX($B$9:$F$1048576, $J8134, $K8134 )</f>
        <v>#N/A</v>
      </c>
      <c r="P8134" t="str" cm="1">
        <f t="array" ref="P8134">IF( $L8134, TRIM(_xll.IMDP("IR", $G$5&amp;$N8134, $G$6)), "" )</f>
        <v/>
      </c>
      <c r="Q8134" t="b" cm="1">
        <f t="array" ref="Q8134">IF(
    $U$1=1, AND($P8134&lt;&gt;"", $P8134&lt;&gt;"...", $P8134&lt;&gt;"입력오류"),
    IF(
        $U$18=1, AND($P8134&lt;&gt;"", $P8134&lt;&gt;"...", $P8134&lt;&gt;"입력오류", ISNUMBER(FIND(INDEX($T$2:$T$7,$U$1),$P8134))),
        IF(
            $U$17="기타", AND($P8134&lt;&gt;"", $P8134&lt;&gt;"...", $P8134&lt;&gt;"입력오류", NOT(ISNUMBER(FIND($T$21:$T$34,$P8134)))),
            AND($P8134&lt;&gt;"", $P8134&lt;&gt;"...", $P8134&lt;&gt;"입력오류", $T$19=$P8134)
        )
    )
)</f>
        <v>0</v>
      </c>
    </row>
    <row r="8135" spans="9:17">
      <c r="I8135">
        <f t="shared" si="382"/>
        <v>8134</v>
      </c>
      <c r="J8135" t="e">
        <f t="shared" si="383"/>
        <v>#N/A</v>
      </c>
      <c r="K8135" t="e">
        <f t="shared" si="381"/>
        <v>#N/A</v>
      </c>
      <c r="L8135" t="b">
        <f>COUNTIF($N$2:N8135, N8135)=1</f>
        <v>0</v>
      </c>
      <c r="M8135" s="37">
        <f>IF( $Q8135, MAX($M$1:M8134)+1, 0)</f>
        <v>0</v>
      </c>
      <c r="N8135" t="e" cm="1">
        <f t="array" ref="N8135">INDEX($A$9:$F$1048576, $J8135, $K8135 )</f>
        <v>#N/A</v>
      </c>
      <c r="O8135" t="e" cm="1">
        <f t="array" ref="O8135">INDEX($B$9:$F$1048576, $J8135, $K8135 )</f>
        <v>#N/A</v>
      </c>
      <c r="P8135" t="str" cm="1">
        <f t="array" ref="P8135">IF( $L8135, TRIM(_xll.IMDP("IR", $G$5&amp;$N8135, $G$6)), "" )</f>
        <v/>
      </c>
      <c r="Q8135" t="b" cm="1">
        <f t="array" ref="Q8135">IF(
    $U$1=1, AND($P8135&lt;&gt;"", $P8135&lt;&gt;"...", $P8135&lt;&gt;"입력오류"),
    IF(
        $U$18=1, AND($P8135&lt;&gt;"", $P8135&lt;&gt;"...", $P8135&lt;&gt;"입력오류", ISNUMBER(FIND(INDEX($T$2:$T$7,$U$1),$P8135))),
        IF(
            $U$17="기타", AND($P8135&lt;&gt;"", $P8135&lt;&gt;"...", $P8135&lt;&gt;"입력오류", NOT(ISNUMBER(FIND($T$21:$T$34,$P8135)))),
            AND($P8135&lt;&gt;"", $P8135&lt;&gt;"...", $P8135&lt;&gt;"입력오류", $T$19=$P8135)
        )
    )
)</f>
        <v>0</v>
      </c>
    </row>
    <row r="8136" spans="9:17">
      <c r="I8136">
        <f t="shared" si="382"/>
        <v>8135</v>
      </c>
      <c r="J8136" t="e">
        <f t="shared" si="383"/>
        <v>#N/A</v>
      </c>
      <c r="K8136" t="e">
        <f t="shared" si="381"/>
        <v>#N/A</v>
      </c>
      <c r="L8136" t="b">
        <f>COUNTIF($N$2:N8136, N8136)=1</f>
        <v>0</v>
      </c>
      <c r="M8136" s="37">
        <f>IF( $Q8136, MAX($M$1:M8135)+1, 0)</f>
        <v>0</v>
      </c>
      <c r="N8136" t="e" cm="1">
        <f t="array" ref="N8136">INDEX($A$9:$F$1048576, $J8136, $K8136 )</f>
        <v>#N/A</v>
      </c>
      <c r="O8136" t="e" cm="1">
        <f t="array" ref="O8136">INDEX($B$9:$F$1048576, $J8136, $K8136 )</f>
        <v>#N/A</v>
      </c>
      <c r="P8136" t="str" cm="1">
        <f t="array" ref="P8136">IF( $L8136, TRIM(_xll.IMDP("IR", $G$5&amp;$N8136, $G$6)), "" )</f>
        <v/>
      </c>
      <c r="Q8136" t="b" cm="1">
        <f t="array" ref="Q8136">IF(
    $U$1=1, AND($P8136&lt;&gt;"", $P8136&lt;&gt;"...", $P8136&lt;&gt;"입력오류"),
    IF(
        $U$18=1, AND($P8136&lt;&gt;"", $P8136&lt;&gt;"...", $P8136&lt;&gt;"입력오류", ISNUMBER(FIND(INDEX($T$2:$T$7,$U$1),$P8136))),
        IF(
            $U$17="기타", AND($P8136&lt;&gt;"", $P8136&lt;&gt;"...", $P8136&lt;&gt;"입력오류", NOT(ISNUMBER(FIND($T$21:$T$34,$P8136)))),
            AND($P8136&lt;&gt;"", $P8136&lt;&gt;"...", $P8136&lt;&gt;"입력오류", $T$19=$P8136)
        )
    )
)</f>
        <v>0</v>
      </c>
    </row>
    <row r="8137" spans="9:17">
      <c r="I8137">
        <f t="shared" si="382"/>
        <v>8136</v>
      </c>
      <c r="J8137" t="e">
        <f t="shared" si="383"/>
        <v>#N/A</v>
      </c>
      <c r="K8137" t="e">
        <f t="shared" si="381"/>
        <v>#N/A</v>
      </c>
      <c r="L8137" t="b">
        <f>COUNTIF($N$2:N8137, N8137)=1</f>
        <v>0</v>
      </c>
      <c r="M8137" s="37">
        <f>IF( $Q8137, MAX($M$1:M8136)+1, 0)</f>
        <v>0</v>
      </c>
      <c r="N8137" t="e" cm="1">
        <f t="array" ref="N8137">INDEX($A$9:$F$1048576, $J8137, $K8137 )</f>
        <v>#N/A</v>
      </c>
      <c r="O8137" t="e" cm="1">
        <f t="array" ref="O8137">INDEX($B$9:$F$1048576, $J8137, $K8137 )</f>
        <v>#N/A</v>
      </c>
      <c r="P8137" t="str" cm="1">
        <f t="array" ref="P8137">IF( $L8137, TRIM(_xll.IMDP("IR", $G$5&amp;$N8137, $G$6)), "" )</f>
        <v/>
      </c>
      <c r="Q8137" t="b" cm="1">
        <f t="array" ref="Q8137">IF(
    $U$1=1, AND($P8137&lt;&gt;"", $P8137&lt;&gt;"...", $P8137&lt;&gt;"입력오류"),
    IF(
        $U$18=1, AND($P8137&lt;&gt;"", $P8137&lt;&gt;"...", $P8137&lt;&gt;"입력오류", ISNUMBER(FIND(INDEX($T$2:$T$7,$U$1),$P8137))),
        IF(
            $U$17="기타", AND($P8137&lt;&gt;"", $P8137&lt;&gt;"...", $P8137&lt;&gt;"입력오류", NOT(ISNUMBER(FIND($T$21:$T$34,$P8137)))),
            AND($P8137&lt;&gt;"", $P8137&lt;&gt;"...", $P8137&lt;&gt;"입력오류", $T$19=$P8137)
        )
    )
)</f>
        <v>0</v>
      </c>
    </row>
    <row r="8138" spans="9:17">
      <c r="I8138">
        <f t="shared" si="382"/>
        <v>8137</v>
      </c>
      <c r="J8138" t="e">
        <f t="shared" si="383"/>
        <v>#N/A</v>
      </c>
      <c r="K8138" t="e">
        <f t="shared" si="381"/>
        <v>#N/A</v>
      </c>
      <c r="L8138" t="b">
        <f>COUNTIF($N$2:N8138, N8138)=1</f>
        <v>0</v>
      </c>
      <c r="M8138" s="37">
        <f>IF( $Q8138, MAX($M$1:M8137)+1, 0)</f>
        <v>0</v>
      </c>
      <c r="N8138" t="e" cm="1">
        <f t="array" ref="N8138">INDEX($A$9:$F$1048576, $J8138, $K8138 )</f>
        <v>#N/A</v>
      </c>
      <c r="O8138" t="e" cm="1">
        <f t="array" ref="O8138">INDEX($B$9:$F$1048576, $J8138, $K8138 )</f>
        <v>#N/A</v>
      </c>
      <c r="P8138" t="str" cm="1">
        <f t="array" ref="P8138">IF( $L8138, TRIM(_xll.IMDP("IR", $G$5&amp;$N8138, $G$6)), "" )</f>
        <v/>
      </c>
      <c r="Q8138" t="b" cm="1">
        <f t="array" ref="Q8138">IF(
    $U$1=1, AND($P8138&lt;&gt;"", $P8138&lt;&gt;"...", $P8138&lt;&gt;"입력오류"),
    IF(
        $U$18=1, AND($P8138&lt;&gt;"", $P8138&lt;&gt;"...", $P8138&lt;&gt;"입력오류", ISNUMBER(FIND(INDEX($T$2:$T$7,$U$1),$P8138))),
        IF(
            $U$17="기타", AND($P8138&lt;&gt;"", $P8138&lt;&gt;"...", $P8138&lt;&gt;"입력오류", NOT(ISNUMBER(FIND($T$21:$T$34,$P8138)))),
            AND($P8138&lt;&gt;"", $P8138&lt;&gt;"...", $P8138&lt;&gt;"입력오류", $T$19=$P8138)
        )
    )
)</f>
        <v>0</v>
      </c>
    </row>
    <row r="8139" spans="9:17">
      <c r="I8139">
        <f t="shared" si="382"/>
        <v>8138</v>
      </c>
      <c r="J8139" t="e">
        <f t="shared" si="383"/>
        <v>#N/A</v>
      </c>
      <c r="K8139" t="e">
        <f t="shared" si="381"/>
        <v>#N/A</v>
      </c>
      <c r="L8139" t="b">
        <f>COUNTIF($N$2:N8139, N8139)=1</f>
        <v>0</v>
      </c>
      <c r="M8139" s="37">
        <f>IF( $Q8139, MAX($M$1:M8138)+1, 0)</f>
        <v>0</v>
      </c>
      <c r="N8139" t="e" cm="1">
        <f t="array" ref="N8139">INDEX($A$9:$F$1048576, $J8139, $K8139 )</f>
        <v>#N/A</v>
      </c>
      <c r="O8139" t="e" cm="1">
        <f t="array" ref="O8139">INDEX($B$9:$F$1048576, $J8139, $K8139 )</f>
        <v>#N/A</v>
      </c>
      <c r="P8139" t="str" cm="1">
        <f t="array" ref="P8139">IF( $L8139, TRIM(_xll.IMDP("IR", $G$5&amp;$N8139, $G$6)), "" )</f>
        <v/>
      </c>
      <c r="Q8139" t="b" cm="1">
        <f t="array" ref="Q8139">IF(
    $U$1=1, AND($P8139&lt;&gt;"", $P8139&lt;&gt;"...", $P8139&lt;&gt;"입력오류"),
    IF(
        $U$18=1, AND($P8139&lt;&gt;"", $P8139&lt;&gt;"...", $P8139&lt;&gt;"입력오류", ISNUMBER(FIND(INDEX($T$2:$T$7,$U$1),$P8139))),
        IF(
            $U$17="기타", AND($P8139&lt;&gt;"", $P8139&lt;&gt;"...", $P8139&lt;&gt;"입력오류", NOT(ISNUMBER(FIND($T$21:$T$34,$P8139)))),
            AND($P8139&lt;&gt;"", $P8139&lt;&gt;"...", $P8139&lt;&gt;"입력오류", $T$19=$P8139)
        )
    )
)</f>
        <v>0</v>
      </c>
    </row>
    <row r="8140" spans="9:17">
      <c r="I8140">
        <f t="shared" si="382"/>
        <v>8139</v>
      </c>
      <c r="J8140" t="e">
        <f t="shared" si="383"/>
        <v>#N/A</v>
      </c>
      <c r="K8140" t="e">
        <f t="shared" si="381"/>
        <v>#N/A</v>
      </c>
      <c r="L8140" t="b">
        <f>COUNTIF($N$2:N8140, N8140)=1</f>
        <v>0</v>
      </c>
      <c r="M8140" s="37">
        <f>IF( $Q8140, MAX($M$1:M8139)+1, 0)</f>
        <v>0</v>
      </c>
      <c r="N8140" t="e" cm="1">
        <f t="array" ref="N8140">INDEX($A$9:$F$1048576, $J8140, $K8140 )</f>
        <v>#N/A</v>
      </c>
      <c r="O8140" t="e" cm="1">
        <f t="array" ref="O8140">INDEX($B$9:$F$1048576, $J8140, $K8140 )</f>
        <v>#N/A</v>
      </c>
      <c r="P8140" t="str" cm="1">
        <f t="array" ref="P8140">IF( $L8140, TRIM(_xll.IMDP("IR", $G$5&amp;$N8140, $G$6)), "" )</f>
        <v/>
      </c>
      <c r="Q8140" t="b" cm="1">
        <f t="array" ref="Q8140">IF(
    $U$1=1, AND($P8140&lt;&gt;"", $P8140&lt;&gt;"...", $P8140&lt;&gt;"입력오류"),
    IF(
        $U$18=1, AND($P8140&lt;&gt;"", $P8140&lt;&gt;"...", $P8140&lt;&gt;"입력오류", ISNUMBER(FIND(INDEX($T$2:$T$7,$U$1),$P8140))),
        IF(
            $U$17="기타", AND($P8140&lt;&gt;"", $P8140&lt;&gt;"...", $P8140&lt;&gt;"입력오류", NOT(ISNUMBER(FIND($T$21:$T$34,$P8140)))),
            AND($P8140&lt;&gt;"", $P8140&lt;&gt;"...", $P8140&lt;&gt;"입력오류", $T$19=$P8140)
        )
    )
)</f>
        <v>0</v>
      </c>
    </row>
    <row r="8141" spans="9:17">
      <c r="I8141">
        <f t="shared" si="382"/>
        <v>8140</v>
      </c>
      <c r="J8141" t="e">
        <f t="shared" si="383"/>
        <v>#N/A</v>
      </c>
      <c r="K8141" t="e">
        <f t="shared" si="381"/>
        <v>#N/A</v>
      </c>
      <c r="L8141" t="b">
        <f>COUNTIF($N$2:N8141, N8141)=1</f>
        <v>0</v>
      </c>
      <c r="M8141" s="37">
        <f>IF( $Q8141, MAX($M$1:M8140)+1, 0)</f>
        <v>0</v>
      </c>
      <c r="N8141" t="e" cm="1">
        <f t="array" ref="N8141">INDEX($A$9:$F$1048576, $J8141, $K8141 )</f>
        <v>#N/A</v>
      </c>
      <c r="O8141" t="e" cm="1">
        <f t="array" ref="O8141">INDEX($B$9:$F$1048576, $J8141, $K8141 )</f>
        <v>#N/A</v>
      </c>
      <c r="P8141" t="str" cm="1">
        <f t="array" ref="P8141">IF( $L8141, TRIM(_xll.IMDP("IR", $G$5&amp;$N8141, $G$6)), "" )</f>
        <v/>
      </c>
      <c r="Q8141" t="b" cm="1">
        <f t="array" ref="Q8141">IF(
    $U$1=1, AND($P8141&lt;&gt;"", $P8141&lt;&gt;"...", $P8141&lt;&gt;"입력오류"),
    IF(
        $U$18=1, AND($P8141&lt;&gt;"", $P8141&lt;&gt;"...", $P8141&lt;&gt;"입력오류", ISNUMBER(FIND(INDEX($T$2:$T$7,$U$1),$P8141))),
        IF(
            $U$17="기타", AND($P8141&lt;&gt;"", $P8141&lt;&gt;"...", $P8141&lt;&gt;"입력오류", NOT(ISNUMBER(FIND($T$21:$T$34,$P8141)))),
            AND($P8141&lt;&gt;"", $P8141&lt;&gt;"...", $P8141&lt;&gt;"입력오류", $T$19=$P8141)
        )
    )
)</f>
        <v>0</v>
      </c>
    </row>
    <row r="8142" spans="9:17">
      <c r="I8142">
        <f t="shared" si="382"/>
        <v>8141</v>
      </c>
      <c r="J8142" t="e">
        <f t="shared" si="383"/>
        <v>#N/A</v>
      </c>
      <c r="K8142" t="e">
        <f t="shared" si="381"/>
        <v>#N/A</v>
      </c>
      <c r="L8142" t="b">
        <f>COUNTIF($N$2:N8142, N8142)=1</f>
        <v>0</v>
      </c>
      <c r="M8142" s="37">
        <f>IF( $Q8142, MAX($M$1:M8141)+1, 0)</f>
        <v>0</v>
      </c>
      <c r="N8142" t="e" cm="1">
        <f t="array" ref="N8142">INDEX($A$9:$F$1048576, $J8142, $K8142 )</f>
        <v>#N/A</v>
      </c>
      <c r="O8142" t="e" cm="1">
        <f t="array" ref="O8142">INDEX($B$9:$F$1048576, $J8142, $K8142 )</f>
        <v>#N/A</v>
      </c>
      <c r="P8142" t="str" cm="1">
        <f t="array" ref="P8142">IF( $L8142, TRIM(_xll.IMDP("IR", $G$5&amp;$N8142, $G$6)), "" )</f>
        <v/>
      </c>
      <c r="Q8142" t="b" cm="1">
        <f t="array" ref="Q8142">IF(
    $U$1=1, AND($P8142&lt;&gt;"", $P8142&lt;&gt;"...", $P8142&lt;&gt;"입력오류"),
    IF(
        $U$18=1, AND($P8142&lt;&gt;"", $P8142&lt;&gt;"...", $P8142&lt;&gt;"입력오류", ISNUMBER(FIND(INDEX($T$2:$T$7,$U$1),$P8142))),
        IF(
            $U$17="기타", AND($P8142&lt;&gt;"", $P8142&lt;&gt;"...", $P8142&lt;&gt;"입력오류", NOT(ISNUMBER(FIND($T$21:$T$34,$P8142)))),
            AND($P8142&lt;&gt;"", $P8142&lt;&gt;"...", $P8142&lt;&gt;"입력오류", $T$19=$P8142)
        )
    )
)</f>
        <v>0</v>
      </c>
    </row>
    <row r="8143" spans="9:17">
      <c r="I8143">
        <f t="shared" si="382"/>
        <v>8142</v>
      </c>
      <c r="J8143" t="e">
        <f t="shared" si="383"/>
        <v>#N/A</v>
      </c>
      <c r="K8143" t="e">
        <f t="shared" si="381"/>
        <v>#N/A</v>
      </c>
      <c r="L8143" t="b">
        <f>COUNTIF($N$2:N8143, N8143)=1</f>
        <v>0</v>
      </c>
      <c r="M8143" s="37">
        <f>IF( $Q8143, MAX($M$1:M8142)+1, 0)</f>
        <v>0</v>
      </c>
      <c r="N8143" t="e" cm="1">
        <f t="array" ref="N8143">INDEX($A$9:$F$1048576, $J8143, $K8143 )</f>
        <v>#N/A</v>
      </c>
      <c r="O8143" t="e" cm="1">
        <f t="array" ref="O8143">INDEX($B$9:$F$1048576, $J8143, $K8143 )</f>
        <v>#N/A</v>
      </c>
      <c r="P8143" t="str" cm="1">
        <f t="array" ref="P8143">IF( $L8143, TRIM(_xll.IMDP("IR", $G$5&amp;$N8143, $G$6)), "" )</f>
        <v/>
      </c>
      <c r="Q8143" t="b" cm="1">
        <f t="array" ref="Q8143">IF(
    $U$1=1, AND($P8143&lt;&gt;"", $P8143&lt;&gt;"...", $P8143&lt;&gt;"입력오류"),
    IF(
        $U$18=1, AND($P8143&lt;&gt;"", $P8143&lt;&gt;"...", $P8143&lt;&gt;"입력오류", ISNUMBER(FIND(INDEX($T$2:$T$7,$U$1),$P8143))),
        IF(
            $U$17="기타", AND($P8143&lt;&gt;"", $P8143&lt;&gt;"...", $P8143&lt;&gt;"입력오류", NOT(ISNUMBER(FIND($T$21:$T$34,$P8143)))),
            AND($P8143&lt;&gt;"", $P8143&lt;&gt;"...", $P8143&lt;&gt;"입력오류", $T$19=$P8143)
        )
    )
)</f>
        <v>0</v>
      </c>
    </row>
    <row r="8144" spans="9:17">
      <c r="I8144">
        <f t="shared" si="382"/>
        <v>8143</v>
      </c>
      <c r="J8144" t="e">
        <f t="shared" si="383"/>
        <v>#N/A</v>
      </c>
      <c r="K8144" t="e">
        <f t="shared" si="381"/>
        <v>#N/A</v>
      </c>
      <c r="L8144" t="b">
        <f>COUNTIF($N$2:N8144, N8144)=1</f>
        <v>0</v>
      </c>
      <c r="M8144" s="37">
        <f>IF( $Q8144, MAX($M$1:M8143)+1, 0)</f>
        <v>0</v>
      </c>
      <c r="N8144" t="e" cm="1">
        <f t="array" ref="N8144">INDEX($A$9:$F$1048576, $J8144, $K8144 )</f>
        <v>#N/A</v>
      </c>
      <c r="O8144" t="e" cm="1">
        <f t="array" ref="O8144">INDEX($B$9:$F$1048576, $J8144, $K8144 )</f>
        <v>#N/A</v>
      </c>
      <c r="P8144" t="str" cm="1">
        <f t="array" ref="P8144">IF( $L8144, TRIM(_xll.IMDP("IR", $G$5&amp;$N8144, $G$6)), "" )</f>
        <v/>
      </c>
      <c r="Q8144" t="b" cm="1">
        <f t="array" ref="Q8144">IF(
    $U$1=1, AND($P8144&lt;&gt;"", $P8144&lt;&gt;"...", $P8144&lt;&gt;"입력오류"),
    IF(
        $U$18=1, AND($P8144&lt;&gt;"", $P8144&lt;&gt;"...", $P8144&lt;&gt;"입력오류", ISNUMBER(FIND(INDEX($T$2:$T$7,$U$1),$P8144))),
        IF(
            $U$17="기타", AND($P8144&lt;&gt;"", $P8144&lt;&gt;"...", $P8144&lt;&gt;"입력오류", NOT(ISNUMBER(FIND($T$21:$T$34,$P8144)))),
            AND($P8144&lt;&gt;"", $P8144&lt;&gt;"...", $P8144&lt;&gt;"입력오류", $T$19=$P8144)
        )
    )
)</f>
        <v>0</v>
      </c>
    </row>
    <row r="8145" spans="9:17">
      <c r="I8145">
        <f t="shared" si="382"/>
        <v>8144</v>
      </c>
      <c r="J8145" t="e">
        <f t="shared" si="383"/>
        <v>#N/A</v>
      </c>
      <c r="K8145" t="e">
        <f t="shared" si="381"/>
        <v>#N/A</v>
      </c>
      <c r="L8145" t="b">
        <f>COUNTIF($N$2:N8145, N8145)=1</f>
        <v>0</v>
      </c>
      <c r="M8145" s="37">
        <f>IF( $Q8145, MAX($M$1:M8144)+1, 0)</f>
        <v>0</v>
      </c>
      <c r="N8145" t="e" cm="1">
        <f t="array" ref="N8145">INDEX($A$9:$F$1048576, $J8145, $K8145 )</f>
        <v>#N/A</v>
      </c>
      <c r="O8145" t="e" cm="1">
        <f t="array" ref="O8145">INDEX($B$9:$F$1048576, $J8145, $K8145 )</f>
        <v>#N/A</v>
      </c>
      <c r="P8145" t="str" cm="1">
        <f t="array" ref="P8145">IF( $L8145, TRIM(_xll.IMDP("IR", $G$5&amp;$N8145, $G$6)), "" )</f>
        <v/>
      </c>
      <c r="Q8145" t="b" cm="1">
        <f t="array" ref="Q8145">IF(
    $U$1=1, AND($P8145&lt;&gt;"", $P8145&lt;&gt;"...", $P8145&lt;&gt;"입력오류"),
    IF(
        $U$18=1, AND($P8145&lt;&gt;"", $P8145&lt;&gt;"...", $P8145&lt;&gt;"입력오류", ISNUMBER(FIND(INDEX($T$2:$T$7,$U$1),$P8145))),
        IF(
            $U$17="기타", AND($P8145&lt;&gt;"", $P8145&lt;&gt;"...", $P8145&lt;&gt;"입력오류", NOT(ISNUMBER(FIND($T$21:$T$34,$P8145)))),
            AND($P8145&lt;&gt;"", $P8145&lt;&gt;"...", $P8145&lt;&gt;"입력오류", $T$19=$P8145)
        )
    )
)</f>
        <v>0</v>
      </c>
    </row>
    <row r="8146" spans="9:17">
      <c r="I8146">
        <f t="shared" si="382"/>
        <v>8145</v>
      </c>
      <c r="J8146" t="e">
        <f t="shared" si="383"/>
        <v>#N/A</v>
      </c>
      <c r="K8146" t="e">
        <f t="shared" si="381"/>
        <v>#N/A</v>
      </c>
      <c r="L8146" t="b">
        <f>COUNTIF($N$2:N8146, N8146)=1</f>
        <v>0</v>
      </c>
      <c r="M8146" s="37">
        <f>IF( $Q8146, MAX($M$1:M8145)+1, 0)</f>
        <v>0</v>
      </c>
      <c r="N8146" t="e" cm="1">
        <f t="array" ref="N8146">INDEX($A$9:$F$1048576, $J8146, $K8146 )</f>
        <v>#N/A</v>
      </c>
      <c r="O8146" t="e" cm="1">
        <f t="array" ref="O8146">INDEX($B$9:$F$1048576, $J8146, $K8146 )</f>
        <v>#N/A</v>
      </c>
      <c r="P8146" t="str" cm="1">
        <f t="array" ref="P8146">IF( $L8146, TRIM(_xll.IMDP("IR", $G$5&amp;$N8146, $G$6)), "" )</f>
        <v/>
      </c>
      <c r="Q8146" t="b" cm="1">
        <f t="array" ref="Q8146">IF(
    $U$1=1, AND($P8146&lt;&gt;"", $P8146&lt;&gt;"...", $P8146&lt;&gt;"입력오류"),
    IF(
        $U$18=1, AND($P8146&lt;&gt;"", $P8146&lt;&gt;"...", $P8146&lt;&gt;"입력오류", ISNUMBER(FIND(INDEX($T$2:$T$7,$U$1),$P8146))),
        IF(
            $U$17="기타", AND($P8146&lt;&gt;"", $P8146&lt;&gt;"...", $P8146&lt;&gt;"입력오류", NOT(ISNUMBER(FIND($T$21:$T$34,$P8146)))),
            AND($P8146&lt;&gt;"", $P8146&lt;&gt;"...", $P8146&lt;&gt;"입력오류", $T$19=$P8146)
        )
    )
)</f>
        <v>0</v>
      </c>
    </row>
    <row r="8147" spans="9:17">
      <c r="I8147">
        <f t="shared" si="382"/>
        <v>8146</v>
      </c>
      <c r="J8147" t="e">
        <f t="shared" si="383"/>
        <v>#N/A</v>
      </c>
      <c r="K8147" t="e">
        <f t="shared" si="381"/>
        <v>#N/A</v>
      </c>
      <c r="L8147" t="b">
        <f>COUNTIF($N$2:N8147, N8147)=1</f>
        <v>0</v>
      </c>
      <c r="M8147" s="37">
        <f>IF( $Q8147, MAX($M$1:M8146)+1, 0)</f>
        <v>0</v>
      </c>
      <c r="N8147" t="e" cm="1">
        <f t="array" ref="N8147">INDEX($A$9:$F$1048576, $J8147, $K8147 )</f>
        <v>#N/A</v>
      </c>
      <c r="O8147" t="e" cm="1">
        <f t="array" ref="O8147">INDEX($B$9:$F$1048576, $J8147, $K8147 )</f>
        <v>#N/A</v>
      </c>
      <c r="P8147" t="str" cm="1">
        <f t="array" ref="P8147">IF( $L8147, TRIM(_xll.IMDP("IR", $G$5&amp;$N8147, $G$6)), "" )</f>
        <v/>
      </c>
      <c r="Q8147" t="b" cm="1">
        <f t="array" ref="Q8147">IF(
    $U$1=1, AND($P8147&lt;&gt;"", $P8147&lt;&gt;"...", $P8147&lt;&gt;"입력오류"),
    IF(
        $U$18=1, AND($P8147&lt;&gt;"", $P8147&lt;&gt;"...", $P8147&lt;&gt;"입력오류", ISNUMBER(FIND(INDEX($T$2:$T$7,$U$1),$P8147))),
        IF(
            $U$17="기타", AND($P8147&lt;&gt;"", $P8147&lt;&gt;"...", $P8147&lt;&gt;"입력오류", NOT(ISNUMBER(FIND($T$21:$T$34,$P8147)))),
            AND($P8147&lt;&gt;"", $P8147&lt;&gt;"...", $P8147&lt;&gt;"입력오류", $T$19=$P8147)
        )
    )
)</f>
        <v>0</v>
      </c>
    </row>
    <row r="8148" spans="9:17">
      <c r="I8148">
        <f t="shared" si="382"/>
        <v>8147</v>
      </c>
      <c r="J8148" t="e">
        <f t="shared" si="383"/>
        <v>#N/A</v>
      </c>
      <c r="K8148" t="e">
        <f t="shared" si="381"/>
        <v>#N/A</v>
      </c>
      <c r="L8148" t="b">
        <f>COUNTIF($N$2:N8148, N8148)=1</f>
        <v>0</v>
      </c>
      <c r="M8148" s="37">
        <f>IF( $Q8148, MAX($M$1:M8147)+1, 0)</f>
        <v>0</v>
      </c>
      <c r="N8148" t="e" cm="1">
        <f t="array" ref="N8148">INDEX($A$9:$F$1048576, $J8148, $K8148 )</f>
        <v>#N/A</v>
      </c>
      <c r="O8148" t="e" cm="1">
        <f t="array" ref="O8148">INDEX($B$9:$F$1048576, $J8148, $K8148 )</f>
        <v>#N/A</v>
      </c>
      <c r="P8148" t="str" cm="1">
        <f t="array" ref="P8148">IF( $L8148, TRIM(_xll.IMDP("IR", $G$5&amp;$N8148, $G$6)), "" )</f>
        <v/>
      </c>
      <c r="Q8148" t="b" cm="1">
        <f t="array" ref="Q8148">IF(
    $U$1=1, AND($P8148&lt;&gt;"", $P8148&lt;&gt;"...", $P8148&lt;&gt;"입력오류"),
    IF(
        $U$18=1, AND($P8148&lt;&gt;"", $P8148&lt;&gt;"...", $P8148&lt;&gt;"입력오류", ISNUMBER(FIND(INDEX($T$2:$T$7,$U$1),$P8148))),
        IF(
            $U$17="기타", AND($P8148&lt;&gt;"", $P8148&lt;&gt;"...", $P8148&lt;&gt;"입력오류", NOT(ISNUMBER(FIND($T$21:$T$34,$P8148)))),
            AND($P8148&lt;&gt;"", $P8148&lt;&gt;"...", $P8148&lt;&gt;"입력오류", $T$19=$P8148)
        )
    )
)</f>
        <v>0</v>
      </c>
    </row>
    <row r="8149" spans="9:17">
      <c r="I8149">
        <f t="shared" si="382"/>
        <v>8148</v>
      </c>
      <c r="J8149" t="e">
        <f t="shared" si="383"/>
        <v>#N/A</v>
      </c>
      <c r="K8149" t="e">
        <f t="shared" si="381"/>
        <v>#N/A</v>
      </c>
      <c r="L8149" t="b">
        <f>COUNTIF($N$2:N8149, N8149)=1</f>
        <v>0</v>
      </c>
      <c r="M8149" s="37">
        <f>IF( $Q8149, MAX($M$1:M8148)+1, 0)</f>
        <v>0</v>
      </c>
      <c r="N8149" t="e" cm="1">
        <f t="array" ref="N8149">INDEX($A$9:$F$1048576, $J8149, $K8149 )</f>
        <v>#N/A</v>
      </c>
      <c r="O8149" t="e" cm="1">
        <f t="array" ref="O8149">INDEX($B$9:$F$1048576, $J8149, $K8149 )</f>
        <v>#N/A</v>
      </c>
      <c r="P8149" t="str" cm="1">
        <f t="array" ref="P8149">IF( $L8149, TRIM(_xll.IMDP("IR", $G$5&amp;$N8149, $G$6)), "" )</f>
        <v/>
      </c>
      <c r="Q8149" t="b" cm="1">
        <f t="array" ref="Q8149">IF(
    $U$1=1, AND($P8149&lt;&gt;"", $P8149&lt;&gt;"...", $P8149&lt;&gt;"입력오류"),
    IF(
        $U$18=1, AND($P8149&lt;&gt;"", $P8149&lt;&gt;"...", $P8149&lt;&gt;"입력오류", ISNUMBER(FIND(INDEX($T$2:$T$7,$U$1),$P8149))),
        IF(
            $U$17="기타", AND($P8149&lt;&gt;"", $P8149&lt;&gt;"...", $P8149&lt;&gt;"입력오류", NOT(ISNUMBER(FIND($T$21:$T$34,$P8149)))),
            AND($P8149&lt;&gt;"", $P8149&lt;&gt;"...", $P8149&lt;&gt;"입력오류", $T$19=$P8149)
        )
    )
)</f>
        <v>0</v>
      </c>
    </row>
    <row r="8150" spans="9:17">
      <c r="I8150">
        <f t="shared" si="382"/>
        <v>8149</v>
      </c>
      <c r="J8150" t="e">
        <f t="shared" si="383"/>
        <v>#N/A</v>
      </c>
      <c r="K8150" t="e">
        <f t="shared" si="381"/>
        <v>#N/A</v>
      </c>
      <c r="L8150" t="b">
        <f>COUNTIF($N$2:N8150, N8150)=1</f>
        <v>0</v>
      </c>
      <c r="M8150" s="37">
        <f>IF( $Q8150, MAX($M$1:M8149)+1, 0)</f>
        <v>0</v>
      </c>
      <c r="N8150" t="e" cm="1">
        <f t="array" ref="N8150">INDEX($A$9:$F$1048576, $J8150, $K8150 )</f>
        <v>#N/A</v>
      </c>
      <c r="O8150" t="e" cm="1">
        <f t="array" ref="O8150">INDEX($B$9:$F$1048576, $J8150, $K8150 )</f>
        <v>#N/A</v>
      </c>
      <c r="P8150" t="str" cm="1">
        <f t="array" ref="P8150">IF( $L8150, TRIM(_xll.IMDP("IR", $G$5&amp;$N8150, $G$6)), "" )</f>
        <v/>
      </c>
      <c r="Q8150" t="b" cm="1">
        <f t="array" ref="Q8150">IF(
    $U$1=1, AND($P8150&lt;&gt;"", $P8150&lt;&gt;"...", $P8150&lt;&gt;"입력오류"),
    IF(
        $U$18=1, AND($P8150&lt;&gt;"", $P8150&lt;&gt;"...", $P8150&lt;&gt;"입력오류", ISNUMBER(FIND(INDEX($T$2:$T$7,$U$1),$P8150))),
        IF(
            $U$17="기타", AND($P8150&lt;&gt;"", $P8150&lt;&gt;"...", $P8150&lt;&gt;"입력오류", NOT(ISNUMBER(FIND($T$21:$T$34,$P8150)))),
            AND($P8150&lt;&gt;"", $P8150&lt;&gt;"...", $P8150&lt;&gt;"입력오류", $T$19=$P8150)
        )
    )
)</f>
        <v>0</v>
      </c>
    </row>
    <row r="8151" spans="9:17">
      <c r="I8151">
        <f t="shared" si="382"/>
        <v>8150</v>
      </c>
      <c r="J8151" t="e">
        <f t="shared" si="383"/>
        <v>#N/A</v>
      </c>
      <c r="K8151" t="e">
        <f t="shared" si="381"/>
        <v>#N/A</v>
      </c>
      <c r="L8151" t="b">
        <f>COUNTIF($N$2:N8151, N8151)=1</f>
        <v>0</v>
      </c>
      <c r="M8151" s="37">
        <f>IF( $Q8151, MAX($M$1:M8150)+1, 0)</f>
        <v>0</v>
      </c>
      <c r="N8151" t="e" cm="1">
        <f t="array" ref="N8151">INDEX($A$9:$F$1048576, $J8151, $K8151 )</f>
        <v>#N/A</v>
      </c>
      <c r="O8151" t="e" cm="1">
        <f t="array" ref="O8151">INDEX($B$9:$F$1048576, $J8151, $K8151 )</f>
        <v>#N/A</v>
      </c>
      <c r="P8151" t="str" cm="1">
        <f t="array" ref="P8151">IF( $L8151, TRIM(_xll.IMDP("IR", $G$5&amp;$N8151, $G$6)), "" )</f>
        <v/>
      </c>
      <c r="Q8151" t="b" cm="1">
        <f t="array" ref="Q8151">IF(
    $U$1=1, AND($P8151&lt;&gt;"", $P8151&lt;&gt;"...", $P8151&lt;&gt;"입력오류"),
    IF(
        $U$18=1, AND($P8151&lt;&gt;"", $P8151&lt;&gt;"...", $P8151&lt;&gt;"입력오류", ISNUMBER(FIND(INDEX($T$2:$T$7,$U$1),$P8151))),
        IF(
            $U$17="기타", AND($P8151&lt;&gt;"", $P8151&lt;&gt;"...", $P8151&lt;&gt;"입력오류", NOT(ISNUMBER(FIND($T$21:$T$34,$P8151)))),
            AND($P8151&lt;&gt;"", $P8151&lt;&gt;"...", $P8151&lt;&gt;"입력오류", $T$19=$P8151)
        )
    )
)</f>
        <v>0</v>
      </c>
    </row>
    <row r="8152" spans="9:17">
      <c r="I8152">
        <f t="shared" si="382"/>
        <v>8151</v>
      </c>
      <c r="J8152" t="e">
        <f t="shared" si="383"/>
        <v>#N/A</v>
      </c>
      <c r="K8152" t="e">
        <f t="shared" si="381"/>
        <v>#N/A</v>
      </c>
      <c r="L8152" t="b">
        <f>COUNTIF($N$2:N8152, N8152)=1</f>
        <v>0</v>
      </c>
      <c r="M8152" s="37">
        <f>IF( $Q8152, MAX($M$1:M8151)+1, 0)</f>
        <v>0</v>
      </c>
      <c r="N8152" t="e" cm="1">
        <f t="array" ref="N8152">INDEX($A$9:$F$1048576, $J8152, $K8152 )</f>
        <v>#N/A</v>
      </c>
      <c r="O8152" t="e" cm="1">
        <f t="array" ref="O8152">INDEX($B$9:$F$1048576, $J8152, $K8152 )</f>
        <v>#N/A</v>
      </c>
      <c r="P8152" t="str" cm="1">
        <f t="array" ref="P8152">IF( $L8152, TRIM(_xll.IMDP("IR", $G$5&amp;$N8152, $G$6)), "" )</f>
        <v/>
      </c>
      <c r="Q8152" t="b" cm="1">
        <f t="array" ref="Q8152">IF(
    $U$1=1, AND($P8152&lt;&gt;"", $P8152&lt;&gt;"...", $P8152&lt;&gt;"입력오류"),
    IF(
        $U$18=1, AND($P8152&lt;&gt;"", $P8152&lt;&gt;"...", $P8152&lt;&gt;"입력오류", ISNUMBER(FIND(INDEX($T$2:$T$7,$U$1),$P8152))),
        IF(
            $U$17="기타", AND($P8152&lt;&gt;"", $P8152&lt;&gt;"...", $P8152&lt;&gt;"입력오류", NOT(ISNUMBER(FIND($T$21:$T$34,$P8152)))),
            AND($P8152&lt;&gt;"", $P8152&lt;&gt;"...", $P8152&lt;&gt;"입력오류", $T$19=$P8152)
        )
    )
)</f>
        <v>0</v>
      </c>
    </row>
    <row r="8153" spans="9:17">
      <c r="I8153">
        <f t="shared" si="382"/>
        <v>8152</v>
      </c>
      <c r="J8153" t="e">
        <f t="shared" si="383"/>
        <v>#N/A</v>
      </c>
      <c r="K8153" t="e">
        <f t="shared" si="381"/>
        <v>#N/A</v>
      </c>
      <c r="L8153" t="b">
        <f>COUNTIF($N$2:N8153, N8153)=1</f>
        <v>0</v>
      </c>
      <c r="M8153" s="37">
        <f>IF( $Q8153, MAX($M$1:M8152)+1, 0)</f>
        <v>0</v>
      </c>
      <c r="N8153" t="e" cm="1">
        <f t="array" ref="N8153">INDEX($A$9:$F$1048576, $J8153, $K8153 )</f>
        <v>#N/A</v>
      </c>
      <c r="O8153" t="e" cm="1">
        <f t="array" ref="O8153">INDEX($B$9:$F$1048576, $J8153, $K8153 )</f>
        <v>#N/A</v>
      </c>
      <c r="P8153" t="str" cm="1">
        <f t="array" ref="P8153">IF( $L8153, TRIM(_xll.IMDP("IR", $G$5&amp;$N8153, $G$6)), "" )</f>
        <v/>
      </c>
      <c r="Q8153" t="b" cm="1">
        <f t="array" ref="Q8153">IF(
    $U$1=1, AND($P8153&lt;&gt;"", $P8153&lt;&gt;"...", $P8153&lt;&gt;"입력오류"),
    IF(
        $U$18=1, AND($P8153&lt;&gt;"", $P8153&lt;&gt;"...", $P8153&lt;&gt;"입력오류", ISNUMBER(FIND(INDEX($T$2:$T$7,$U$1),$P8153))),
        IF(
            $U$17="기타", AND($P8153&lt;&gt;"", $P8153&lt;&gt;"...", $P8153&lt;&gt;"입력오류", NOT(ISNUMBER(FIND($T$21:$T$34,$P8153)))),
            AND($P8153&lt;&gt;"", $P8153&lt;&gt;"...", $P8153&lt;&gt;"입력오류", $T$19=$P8153)
        )
    )
)</f>
        <v>0</v>
      </c>
    </row>
    <row r="8154" spans="9:17">
      <c r="I8154">
        <f t="shared" si="382"/>
        <v>8153</v>
      </c>
      <c r="J8154" t="e">
        <f t="shared" si="383"/>
        <v>#N/A</v>
      </c>
      <c r="K8154" t="e">
        <f t="shared" si="381"/>
        <v>#N/A</v>
      </c>
      <c r="L8154" t="b">
        <f>COUNTIF($N$2:N8154, N8154)=1</f>
        <v>0</v>
      </c>
      <c r="M8154" s="37">
        <f>IF( $Q8154, MAX($M$1:M8153)+1, 0)</f>
        <v>0</v>
      </c>
      <c r="N8154" t="e" cm="1">
        <f t="array" ref="N8154">INDEX($A$9:$F$1048576, $J8154, $K8154 )</f>
        <v>#N/A</v>
      </c>
      <c r="O8154" t="e" cm="1">
        <f t="array" ref="O8154">INDEX($B$9:$F$1048576, $J8154, $K8154 )</f>
        <v>#N/A</v>
      </c>
      <c r="P8154" t="str" cm="1">
        <f t="array" ref="P8154">IF( $L8154, TRIM(_xll.IMDP("IR", $G$5&amp;$N8154, $G$6)), "" )</f>
        <v/>
      </c>
      <c r="Q8154" t="b" cm="1">
        <f t="array" ref="Q8154">IF(
    $U$1=1, AND($P8154&lt;&gt;"", $P8154&lt;&gt;"...", $P8154&lt;&gt;"입력오류"),
    IF(
        $U$18=1, AND($P8154&lt;&gt;"", $P8154&lt;&gt;"...", $P8154&lt;&gt;"입력오류", ISNUMBER(FIND(INDEX($T$2:$T$7,$U$1),$P8154))),
        IF(
            $U$17="기타", AND($P8154&lt;&gt;"", $P8154&lt;&gt;"...", $P8154&lt;&gt;"입력오류", NOT(ISNUMBER(FIND($T$21:$T$34,$P8154)))),
            AND($P8154&lt;&gt;"", $P8154&lt;&gt;"...", $P8154&lt;&gt;"입력오류", $T$19=$P8154)
        )
    )
)</f>
        <v>0</v>
      </c>
    </row>
    <row r="8155" spans="9:17">
      <c r="I8155">
        <f t="shared" si="382"/>
        <v>8154</v>
      </c>
      <c r="J8155" t="e">
        <f t="shared" si="383"/>
        <v>#N/A</v>
      </c>
      <c r="K8155" t="e">
        <f t="shared" si="381"/>
        <v>#N/A</v>
      </c>
      <c r="L8155" t="b">
        <f>COUNTIF($N$2:N8155, N8155)=1</f>
        <v>0</v>
      </c>
      <c r="M8155" s="37">
        <f>IF( $Q8155, MAX($M$1:M8154)+1, 0)</f>
        <v>0</v>
      </c>
      <c r="N8155" t="e" cm="1">
        <f t="array" ref="N8155">INDEX($A$9:$F$1048576, $J8155, $K8155 )</f>
        <v>#N/A</v>
      </c>
      <c r="O8155" t="e" cm="1">
        <f t="array" ref="O8155">INDEX($B$9:$F$1048576, $J8155, $K8155 )</f>
        <v>#N/A</v>
      </c>
      <c r="P8155" t="str" cm="1">
        <f t="array" ref="P8155">IF( $L8155, TRIM(_xll.IMDP("IR", $G$5&amp;$N8155, $G$6)), "" )</f>
        <v/>
      </c>
      <c r="Q8155" t="b" cm="1">
        <f t="array" ref="Q8155">IF(
    $U$1=1, AND($P8155&lt;&gt;"", $P8155&lt;&gt;"...", $P8155&lt;&gt;"입력오류"),
    IF(
        $U$18=1, AND($P8155&lt;&gt;"", $P8155&lt;&gt;"...", $P8155&lt;&gt;"입력오류", ISNUMBER(FIND(INDEX($T$2:$T$7,$U$1),$P8155))),
        IF(
            $U$17="기타", AND($P8155&lt;&gt;"", $P8155&lt;&gt;"...", $P8155&lt;&gt;"입력오류", NOT(ISNUMBER(FIND($T$21:$T$34,$P8155)))),
            AND($P8155&lt;&gt;"", $P8155&lt;&gt;"...", $P8155&lt;&gt;"입력오류", $T$19=$P8155)
        )
    )
)</f>
        <v>0</v>
      </c>
    </row>
    <row r="8156" spans="9:17">
      <c r="I8156">
        <f t="shared" si="382"/>
        <v>8155</v>
      </c>
      <c r="J8156" t="e">
        <f t="shared" si="383"/>
        <v>#N/A</v>
      </c>
      <c r="K8156" t="e">
        <f t="shared" si="381"/>
        <v>#N/A</v>
      </c>
      <c r="L8156" t="b">
        <f>COUNTIF($N$2:N8156, N8156)=1</f>
        <v>0</v>
      </c>
      <c r="M8156" s="37">
        <f>IF( $Q8156, MAX($M$1:M8155)+1, 0)</f>
        <v>0</v>
      </c>
      <c r="N8156" t="e" cm="1">
        <f t="array" ref="N8156">INDEX($A$9:$F$1048576, $J8156, $K8156 )</f>
        <v>#N/A</v>
      </c>
      <c r="O8156" t="e" cm="1">
        <f t="array" ref="O8156">INDEX($B$9:$F$1048576, $J8156, $K8156 )</f>
        <v>#N/A</v>
      </c>
      <c r="P8156" t="str" cm="1">
        <f t="array" ref="P8156">IF( $L8156, TRIM(_xll.IMDP("IR", $G$5&amp;$N8156, $G$6)), "" )</f>
        <v/>
      </c>
      <c r="Q8156" t="b" cm="1">
        <f t="array" ref="Q8156">IF(
    $U$1=1, AND($P8156&lt;&gt;"", $P8156&lt;&gt;"...", $P8156&lt;&gt;"입력오류"),
    IF(
        $U$18=1, AND($P8156&lt;&gt;"", $P8156&lt;&gt;"...", $P8156&lt;&gt;"입력오류", ISNUMBER(FIND(INDEX($T$2:$T$7,$U$1),$P8156))),
        IF(
            $U$17="기타", AND($P8156&lt;&gt;"", $P8156&lt;&gt;"...", $P8156&lt;&gt;"입력오류", NOT(ISNUMBER(FIND($T$21:$T$34,$P8156)))),
            AND($P8156&lt;&gt;"", $P8156&lt;&gt;"...", $P8156&lt;&gt;"입력오류", $T$19=$P8156)
        )
    )
)</f>
        <v>0</v>
      </c>
    </row>
    <row r="8157" spans="9:17">
      <c r="I8157">
        <f t="shared" si="382"/>
        <v>8156</v>
      </c>
      <c r="J8157" t="e">
        <f t="shared" si="383"/>
        <v>#N/A</v>
      </c>
      <c r="K8157" t="e">
        <f t="shared" si="381"/>
        <v>#N/A</v>
      </c>
      <c r="L8157" t="b">
        <f>COUNTIF($N$2:N8157, N8157)=1</f>
        <v>0</v>
      </c>
      <c r="M8157" s="37">
        <f>IF( $Q8157, MAX($M$1:M8156)+1, 0)</f>
        <v>0</v>
      </c>
      <c r="N8157" t="e" cm="1">
        <f t="array" ref="N8157">INDEX($A$9:$F$1048576, $J8157, $K8157 )</f>
        <v>#N/A</v>
      </c>
      <c r="O8157" t="e" cm="1">
        <f t="array" ref="O8157">INDEX($B$9:$F$1048576, $J8157, $K8157 )</f>
        <v>#N/A</v>
      </c>
      <c r="P8157" t="str" cm="1">
        <f t="array" ref="P8157">IF( $L8157, TRIM(_xll.IMDP("IR", $G$5&amp;$N8157, $G$6)), "" )</f>
        <v/>
      </c>
      <c r="Q8157" t="b" cm="1">
        <f t="array" ref="Q8157">IF(
    $U$1=1, AND($P8157&lt;&gt;"", $P8157&lt;&gt;"...", $P8157&lt;&gt;"입력오류"),
    IF(
        $U$18=1, AND($P8157&lt;&gt;"", $P8157&lt;&gt;"...", $P8157&lt;&gt;"입력오류", ISNUMBER(FIND(INDEX($T$2:$T$7,$U$1),$P8157))),
        IF(
            $U$17="기타", AND($P8157&lt;&gt;"", $P8157&lt;&gt;"...", $P8157&lt;&gt;"입력오류", NOT(ISNUMBER(FIND($T$21:$T$34,$P8157)))),
            AND($P8157&lt;&gt;"", $P8157&lt;&gt;"...", $P8157&lt;&gt;"입력오류", $T$19=$P8157)
        )
    )
)</f>
        <v>0</v>
      </c>
    </row>
    <row r="8158" spans="9:17">
      <c r="I8158">
        <f t="shared" si="382"/>
        <v>8157</v>
      </c>
      <c r="J8158" t="e">
        <f t="shared" si="383"/>
        <v>#N/A</v>
      </c>
      <c r="K8158" t="e">
        <f t="shared" si="381"/>
        <v>#N/A</v>
      </c>
      <c r="L8158" t="b">
        <f>COUNTIF($N$2:N8158, N8158)=1</f>
        <v>0</v>
      </c>
      <c r="M8158" s="37">
        <f>IF( $Q8158, MAX($M$1:M8157)+1, 0)</f>
        <v>0</v>
      </c>
      <c r="N8158" t="e" cm="1">
        <f t="array" ref="N8158">INDEX($A$9:$F$1048576, $J8158, $K8158 )</f>
        <v>#N/A</v>
      </c>
      <c r="O8158" t="e" cm="1">
        <f t="array" ref="O8158">INDEX($B$9:$F$1048576, $J8158, $K8158 )</f>
        <v>#N/A</v>
      </c>
      <c r="P8158" t="str" cm="1">
        <f t="array" ref="P8158">IF( $L8158, TRIM(_xll.IMDP("IR", $G$5&amp;$N8158, $G$6)), "" )</f>
        <v/>
      </c>
      <c r="Q8158" t="b" cm="1">
        <f t="array" ref="Q8158">IF(
    $U$1=1, AND($P8158&lt;&gt;"", $P8158&lt;&gt;"...", $P8158&lt;&gt;"입력오류"),
    IF(
        $U$18=1, AND($P8158&lt;&gt;"", $P8158&lt;&gt;"...", $P8158&lt;&gt;"입력오류", ISNUMBER(FIND(INDEX($T$2:$T$7,$U$1),$P8158))),
        IF(
            $U$17="기타", AND($P8158&lt;&gt;"", $P8158&lt;&gt;"...", $P8158&lt;&gt;"입력오류", NOT(ISNUMBER(FIND($T$21:$T$34,$P8158)))),
            AND($P8158&lt;&gt;"", $P8158&lt;&gt;"...", $P8158&lt;&gt;"입력오류", $T$19=$P8158)
        )
    )
)</f>
        <v>0</v>
      </c>
    </row>
    <row r="8159" spans="9:17">
      <c r="I8159">
        <f t="shared" si="382"/>
        <v>8158</v>
      </c>
      <c r="J8159" t="e">
        <f t="shared" si="383"/>
        <v>#N/A</v>
      </c>
      <c r="K8159" t="e">
        <f t="shared" si="381"/>
        <v>#N/A</v>
      </c>
      <c r="L8159" t="b">
        <f>COUNTIF($N$2:N8159, N8159)=1</f>
        <v>0</v>
      </c>
      <c r="M8159" s="37">
        <f>IF( $Q8159, MAX($M$1:M8158)+1, 0)</f>
        <v>0</v>
      </c>
      <c r="N8159" t="e" cm="1">
        <f t="array" ref="N8159">INDEX($A$9:$F$1048576, $J8159, $K8159 )</f>
        <v>#N/A</v>
      </c>
      <c r="O8159" t="e" cm="1">
        <f t="array" ref="O8159">INDEX($B$9:$F$1048576, $J8159, $K8159 )</f>
        <v>#N/A</v>
      </c>
      <c r="P8159" t="str" cm="1">
        <f t="array" ref="P8159">IF( $L8159, TRIM(_xll.IMDP("IR", $G$5&amp;$N8159, $G$6)), "" )</f>
        <v/>
      </c>
      <c r="Q8159" t="b" cm="1">
        <f t="array" ref="Q8159">IF(
    $U$1=1, AND($P8159&lt;&gt;"", $P8159&lt;&gt;"...", $P8159&lt;&gt;"입력오류"),
    IF(
        $U$18=1, AND($P8159&lt;&gt;"", $P8159&lt;&gt;"...", $P8159&lt;&gt;"입력오류", ISNUMBER(FIND(INDEX($T$2:$T$7,$U$1),$P8159))),
        IF(
            $U$17="기타", AND($P8159&lt;&gt;"", $P8159&lt;&gt;"...", $P8159&lt;&gt;"입력오류", NOT(ISNUMBER(FIND($T$21:$T$34,$P8159)))),
            AND($P8159&lt;&gt;"", $P8159&lt;&gt;"...", $P8159&lt;&gt;"입력오류", $T$19=$P8159)
        )
    )
)</f>
        <v>0</v>
      </c>
    </row>
    <row r="8160" spans="9:17">
      <c r="I8160">
        <f t="shared" si="382"/>
        <v>8159</v>
      </c>
      <c r="J8160" t="e">
        <f t="shared" si="383"/>
        <v>#N/A</v>
      </c>
      <c r="K8160" t="e">
        <f t="shared" si="381"/>
        <v>#N/A</v>
      </c>
      <c r="L8160" t="b">
        <f>COUNTIF($N$2:N8160, N8160)=1</f>
        <v>0</v>
      </c>
      <c r="M8160" s="37">
        <f>IF( $Q8160, MAX($M$1:M8159)+1, 0)</f>
        <v>0</v>
      </c>
      <c r="N8160" t="e" cm="1">
        <f t="array" ref="N8160">INDEX($A$9:$F$1048576, $J8160, $K8160 )</f>
        <v>#N/A</v>
      </c>
      <c r="O8160" t="e" cm="1">
        <f t="array" ref="O8160">INDEX($B$9:$F$1048576, $J8160, $K8160 )</f>
        <v>#N/A</v>
      </c>
      <c r="P8160" t="str" cm="1">
        <f t="array" ref="P8160">IF( $L8160, TRIM(_xll.IMDP("IR", $G$5&amp;$N8160, $G$6)), "" )</f>
        <v/>
      </c>
      <c r="Q8160" t="b" cm="1">
        <f t="array" ref="Q8160">IF(
    $U$1=1, AND($P8160&lt;&gt;"", $P8160&lt;&gt;"...", $P8160&lt;&gt;"입력오류"),
    IF(
        $U$18=1, AND($P8160&lt;&gt;"", $P8160&lt;&gt;"...", $P8160&lt;&gt;"입력오류", ISNUMBER(FIND(INDEX($T$2:$T$7,$U$1),$P8160))),
        IF(
            $U$17="기타", AND($P8160&lt;&gt;"", $P8160&lt;&gt;"...", $P8160&lt;&gt;"입력오류", NOT(ISNUMBER(FIND($T$21:$T$34,$P8160)))),
            AND($P8160&lt;&gt;"", $P8160&lt;&gt;"...", $P8160&lt;&gt;"입력오류", $T$19=$P8160)
        )
    )
)</f>
        <v>0</v>
      </c>
    </row>
    <row r="8161" spans="9:17">
      <c r="I8161">
        <f t="shared" si="382"/>
        <v>8160</v>
      </c>
      <c r="J8161" t="e">
        <f t="shared" si="383"/>
        <v>#N/A</v>
      </c>
      <c r="K8161" t="e">
        <f t="shared" si="381"/>
        <v>#N/A</v>
      </c>
      <c r="L8161" t="b">
        <f>COUNTIF($N$2:N8161, N8161)=1</f>
        <v>0</v>
      </c>
      <c r="M8161" s="37">
        <f>IF( $Q8161, MAX($M$1:M8160)+1, 0)</f>
        <v>0</v>
      </c>
      <c r="N8161" t="e" cm="1">
        <f t="array" ref="N8161">INDEX($A$9:$F$1048576, $J8161, $K8161 )</f>
        <v>#N/A</v>
      </c>
      <c r="O8161" t="e" cm="1">
        <f t="array" ref="O8161">INDEX($B$9:$F$1048576, $J8161, $K8161 )</f>
        <v>#N/A</v>
      </c>
      <c r="P8161" t="str" cm="1">
        <f t="array" ref="P8161">IF( $L8161, TRIM(_xll.IMDP("IR", $G$5&amp;$N8161, $G$6)), "" )</f>
        <v/>
      </c>
      <c r="Q8161" t="b" cm="1">
        <f t="array" ref="Q8161">IF(
    $U$1=1, AND($P8161&lt;&gt;"", $P8161&lt;&gt;"...", $P8161&lt;&gt;"입력오류"),
    IF(
        $U$18=1, AND($P8161&lt;&gt;"", $P8161&lt;&gt;"...", $P8161&lt;&gt;"입력오류", ISNUMBER(FIND(INDEX($T$2:$T$7,$U$1),$P8161))),
        IF(
            $U$17="기타", AND($P8161&lt;&gt;"", $P8161&lt;&gt;"...", $P8161&lt;&gt;"입력오류", NOT(ISNUMBER(FIND($T$21:$T$34,$P8161)))),
            AND($P8161&lt;&gt;"", $P8161&lt;&gt;"...", $P8161&lt;&gt;"입력오류", $T$19=$P8161)
        )
    )
)</f>
        <v>0</v>
      </c>
    </row>
    <row r="8162" spans="9:17">
      <c r="I8162">
        <f t="shared" si="382"/>
        <v>8161</v>
      </c>
      <c r="J8162" t="e">
        <f t="shared" si="383"/>
        <v>#N/A</v>
      </c>
      <c r="K8162" t="e">
        <f t="shared" si="381"/>
        <v>#N/A</v>
      </c>
      <c r="L8162" t="b">
        <f>COUNTIF($N$2:N8162, N8162)=1</f>
        <v>0</v>
      </c>
      <c r="M8162" s="37">
        <f>IF( $Q8162, MAX($M$1:M8161)+1, 0)</f>
        <v>0</v>
      </c>
      <c r="N8162" t="e" cm="1">
        <f t="array" ref="N8162">INDEX($A$9:$F$1048576, $J8162, $K8162 )</f>
        <v>#N/A</v>
      </c>
      <c r="O8162" t="e" cm="1">
        <f t="array" ref="O8162">INDEX($B$9:$F$1048576, $J8162, $K8162 )</f>
        <v>#N/A</v>
      </c>
      <c r="P8162" t="str" cm="1">
        <f t="array" ref="P8162">IF( $L8162, TRIM(_xll.IMDP("IR", $G$5&amp;$N8162, $G$6)), "" )</f>
        <v/>
      </c>
      <c r="Q8162" t="b" cm="1">
        <f t="array" ref="Q8162">IF(
    $U$1=1, AND($P8162&lt;&gt;"", $P8162&lt;&gt;"...", $P8162&lt;&gt;"입력오류"),
    IF(
        $U$18=1, AND($P8162&lt;&gt;"", $P8162&lt;&gt;"...", $P8162&lt;&gt;"입력오류", ISNUMBER(FIND(INDEX($T$2:$T$7,$U$1),$P8162))),
        IF(
            $U$17="기타", AND($P8162&lt;&gt;"", $P8162&lt;&gt;"...", $P8162&lt;&gt;"입력오류", NOT(ISNUMBER(FIND($T$21:$T$34,$P8162)))),
            AND($P8162&lt;&gt;"", $P8162&lt;&gt;"...", $P8162&lt;&gt;"입력오류", $T$19=$P8162)
        )
    )
)</f>
        <v>0</v>
      </c>
    </row>
    <row r="8163" spans="9:17">
      <c r="I8163">
        <f t="shared" si="382"/>
        <v>8162</v>
      </c>
      <c r="J8163" t="e">
        <f t="shared" si="383"/>
        <v>#N/A</v>
      </c>
      <c r="K8163" t="e">
        <f t="shared" si="381"/>
        <v>#N/A</v>
      </c>
      <c r="L8163" t="b">
        <f>COUNTIF($N$2:N8163, N8163)=1</f>
        <v>0</v>
      </c>
      <c r="M8163" s="37">
        <f>IF( $Q8163, MAX($M$1:M8162)+1, 0)</f>
        <v>0</v>
      </c>
      <c r="N8163" t="e" cm="1">
        <f t="array" ref="N8163">INDEX($A$9:$F$1048576, $J8163, $K8163 )</f>
        <v>#N/A</v>
      </c>
      <c r="O8163" t="e" cm="1">
        <f t="array" ref="O8163">INDEX($B$9:$F$1048576, $J8163, $K8163 )</f>
        <v>#N/A</v>
      </c>
      <c r="P8163" t="str" cm="1">
        <f t="array" ref="P8163">IF( $L8163, TRIM(_xll.IMDP("IR", $G$5&amp;$N8163, $G$6)), "" )</f>
        <v/>
      </c>
      <c r="Q8163" t="b" cm="1">
        <f t="array" ref="Q8163">IF(
    $U$1=1, AND($P8163&lt;&gt;"", $P8163&lt;&gt;"...", $P8163&lt;&gt;"입력오류"),
    IF(
        $U$18=1, AND($P8163&lt;&gt;"", $P8163&lt;&gt;"...", $P8163&lt;&gt;"입력오류", ISNUMBER(FIND(INDEX($T$2:$T$7,$U$1),$P8163))),
        IF(
            $U$17="기타", AND($P8163&lt;&gt;"", $P8163&lt;&gt;"...", $P8163&lt;&gt;"입력오류", NOT(ISNUMBER(FIND($T$21:$T$34,$P8163)))),
            AND($P8163&lt;&gt;"", $P8163&lt;&gt;"...", $P8163&lt;&gt;"입력오류", $T$19=$P8163)
        )
    )
)</f>
        <v>0</v>
      </c>
    </row>
    <row r="8164" spans="9:17">
      <c r="I8164">
        <f t="shared" si="382"/>
        <v>8163</v>
      </c>
      <c r="J8164" t="e">
        <f t="shared" si="383"/>
        <v>#N/A</v>
      </c>
      <c r="K8164" t="e">
        <f t="shared" si="381"/>
        <v>#N/A</v>
      </c>
      <c r="L8164" t="b">
        <f>COUNTIF($N$2:N8164, N8164)=1</f>
        <v>0</v>
      </c>
      <c r="M8164" s="37">
        <f>IF( $Q8164, MAX($M$1:M8163)+1, 0)</f>
        <v>0</v>
      </c>
      <c r="N8164" t="e" cm="1">
        <f t="array" ref="N8164">INDEX($A$9:$F$1048576, $J8164, $K8164 )</f>
        <v>#N/A</v>
      </c>
      <c r="O8164" t="e" cm="1">
        <f t="array" ref="O8164">INDEX($B$9:$F$1048576, $J8164, $K8164 )</f>
        <v>#N/A</v>
      </c>
      <c r="P8164" t="str" cm="1">
        <f t="array" ref="P8164">IF( $L8164, TRIM(_xll.IMDP("IR", $G$5&amp;$N8164, $G$6)), "" )</f>
        <v/>
      </c>
      <c r="Q8164" t="b" cm="1">
        <f t="array" ref="Q8164">IF(
    $U$1=1, AND($P8164&lt;&gt;"", $P8164&lt;&gt;"...", $P8164&lt;&gt;"입력오류"),
    IF(
        $U$18=1, AND($P8164&lt;&gt;"", $P8164&lt;&gt;"...", $P8164&lt;&gt;"입력오류", ISNUMBER(FIND(INDEX($T$2:$T$7,$U$1),$P8164))),
        IF(
            $U$17="기타", AND($P8164&lt;&gt;"", $P8164&lt;&gt;"...", $P8164&lt;&gt;"입력오류", NOT(ISNUMBER(FIND($T$21:$T$34,$P8164)))),
            AND($P8164&lt;&gt;"", $P8164&lt;&gt;"...", $P8164&lt;&gt;"입력오류", $T$19=$P8164)
        )
    )
)</f>
        <v>0</v>
      </c>
    </row>
    <row r="8165" spans="9:17">
      <c r="I8165">
        <f t="shared" si="382"/>
        <v>8164</v>
      </c>
      <c r="J8165" t="e">
        <f t="shared" si="383"/>
        <v>#N/A</v>
      </c>
      <c r="K8165" t="e">
        <f t="shared" si="381"/>
        <v>#N/A</v>
      </c>
      <c r="L8165" t="b">
        <f>COUNTIF($N$2:N8165, N8165)=1</f>
        <v>0</v>
      </c>
      <c r="M8165" s="37">
        <f>IF( $Q8165, MAX($M$1:M8164)+1, 0)</f>
        <v>0</v>
      </c>
      <c r="N8165" t="e" cm="1">
        <f t="array" ref="N8165">INDEX($A$9:$F$1048576, $J8165, $K8165 )</f>
        <v>#N/A</v>
      </c>
      <c r="O8165" t="e" cm="1">
        <f t="array" ref="O8165">INDEX($B$9:$F$1048576, $J8165, $K8165 )</f>
        <v>#N/A</v>
      </c>
      <c r="P8165" t="str" cm="1">
        <f t="array" ref="P8165">IF( $L8165, TRIM(_xll.IMDP("IR", $G$5&amp;$N8165, $G$6)), "" )</f>
        <v/>
      </c>
      <c r="Q8165" t="b" cm="1">
        <f t="array" ref="Q8165">IF(
    $U$1=1, AND($P8165&lt;&gt;"", $P8165&lt;&gt;"...", $P8165&lt;&gt;"입력오류"),
    IF(
        $U$18=1, AND($P8165&lt;&gt;"", $P8165&lt;&gt;"...", $P8165&lt;&gt;"입력오류", ISNUMBER(FIND(INDEX($T$2:$T$7,$U$1),$P8165))),
        IF(
            $U$17="기타", AND($P8165&lt;&gt;"", $P8165&lt;&gt;"...", $P8165&lt;&gt;"입력오류", NOT(ISNUMBER(FIND($T$21:$T$34,$P8165)))),
            AND($P8165&lt;&gt;"", $P8165&lt;&gt;"...", $P8165&lt;&gt;"입력오류", $T$19=$P8165)
        )
    )
)</f>
        <v>0</v>
      </c>
    </row>
    <row r="8166" spans="9:17">
      <c r="I8166">
        <f t="shared" si="382"/>
        <v>8165</v>
      </c>
      <c r="J8166" t="e">
        <f t="shared" si="383"/>
        <v>#N/A</v>
      </c>
      <c r="K8166" t="e">
        <f t="shared" si="381"/>
        <v>#N/A</v>
      </c>
      <c r="L8166" t="b">
        <f>COUNTIF($N$2:N8166, N8166)=1</f>
        <v>0</v>
      </c>
      <c r="M8166" s="37">
        <f>IF( $Q8166, MAX($M$1:M8165)+1, 0)</f>
        <v>0</v>
      </c>
      <c r="N8166" t="e" cm="1">
        <f t="array" ref="N8166">INDEX($A$9:$F$1048576, $J8166, $K8166 )</f>
        <v>#N/A</v>
      </c>
      <c r="O8166" t="e" cm="1">
        <f t="array" ref="O8166">INDEX($B$9:$F$1048576, $J8166, $K8166 )</f>
        <v>#N/A</v>
      </c>
      <c r="P8166" t="str" cm="1">
        <f t="array" ref="P8166">IF( $L8166, TRIM(_xll.IMDP("IR", $G$5&amp;$N8166, $G$6)), "" )</f>
        <v/>
      </c>
      <c r="Q8166" t="b" cm="1">
        <f t="array" ref="Q8166">IF(
    $U$1=1, AND($P8166&lt;&gt;"", $P8166&lt;&gt;"...", $P8166&lt;&gt;"입력오류"),
    IF(
        $U$18=1, AND($P8166&lt;&gt;"", $P8166&lt;&gt;"...", $P8166&lt;&gt;"입력오류", ISNUMBER(FIND(INDEX($T$2:$T$7,$U$1),$P8166))),
        IF(
            $U$17="기타", AND($P8166&lt;&gt;"", $P8166&lt;&gt;"...", $P8166&lt;&gt;"입력오류", NOT(ISNUMBER(FIND($T$21:$T$34,$P8166)))),
            AND($P8166&lt;&gt;"", $P8166&lt;&gt;"...", $P8166&lt;&gt;"입력오류", $T$19=$P8166)
        )
    )
)</f>
        <v>0</v>
      </c>
    </row>
    <row r="8167" spans="9:17">
      <c r="I8167">
        <f t="shared" si="382"/>
        <v>8166</v>
      </c>
      <c r="J8167" t="e">
        <f t="shared" si="383"/>
        <v>#N/A</v>
      </c>
      <c r="K8167" t="e">
        <f t="shared" si="381"/>
        <v>#N/A</v>
      </c>
      <c r="L8167" t="b">
        <f>COUNTIF($N$2:N8167, N8167)=1</f>
        <v>0</v>
      </c>
      <c r="M8167" s="37">
        <f>IF( $Q8167, MAX($M$1:M8166)+1, 0)</f>
        <v>0</v>
      </c>
      <c r="N8167" t="e" cm="1">
        <f t="array" ref="N8167">INDEX($A$9:$F$1048576, $J8167, $K8167 )</f>
        <v>#N/A</v>
      </c>
      <c r="O8167" t="e" cm="1">
        <f t="array" ref="O8167">INDEX($B$9:$F$1048576, $J8167, $K8167 )</f>
        <v>#N/A</v>
      </c>
      <c r="P8167" t="str" cm="1">
        <f t="array" ref="P8167">IF( $L8167, TRIM(_xll.IMDP("IR", $G$5&amp;$N8167, $G$6)), "" )</f>
        <v/>
      </c>
      <c r="Q8167" t="b" cm="1">
        <f t="array" ref="Q8167">IF(
    $U$1=1, AND($P8167&lt;&gt;"", $P8167&lt;&gt;"...", $P8167&lt;&gt;"입력오류"),
    IF(
        $U$18=1, AND($P8167&lt;&gt;"", $P8167&lt;&gt;"...", $P8167&lt;&gt;"입력오류", ISNUMBER(FIND(INDEX($T$2:$T$7,$U$1),$P8167))),
        IF(
            $U$17="기타", AND($P8167&lt;&gt;"", $P8167&lt;&gt;"...", $P8167&lt;&gt;"입력오류", NOT(ISNUMBER(FIND($T$21:$T$34,$P8167)))),
            AND($P8167&lt;&gt;"", $P8167&lt;&gt;"...", $P8167&lt;&gt;"입력오류", $T$19=$P8167)
        )
    )
)</f>
        <v>0</v>
      </c>
    </row>
    <row r="8168" spans="9:17">
      <c r="I8168">
        <f t="shared" si="382"/>
        <v>8167</v>
      </c>
      <c r="J8168" t="e">
        <f t="shared" si="383"/>
        <v>#N/A</v>
      </c>
      <c r="K8168" t="e">
        <f t="shared" si="381"/>
        <v>#N/A</v>
      </c>
      <c r="L8168" t="b">
        <f>COUNTIF($N$2:N8168, N8168)=1</f>
        <v>0</v>
      </c>
      <c r="M8168" s="37">
        <f>IF( $Q8168, MAX($M$1:M8167)+1, 0)</f>
        <v>0</v>
      </c>
      <c r="N8168" t="e" cm="1">
        <f t="array" ref="N8168">INDEX($A$9:$F$1048576, $J8168, $K8168 )</f>
        <v>#N/A</v>
      </c>
      <c r="O8168" t="e" cm="1">
        <f t="array" ref="O8168">INDEX($B$9:$F$1048576, $J8168, $K8168 )</f>
        <v>#N/A</v>
      </c>
      <c r="P8168" t="str" cm="1">
        <f t="array" ref="P8168">IF( $L8168, TRIM(_xll.IMDP("IR", $G$5&amp;$N8168, $G$6)), "" )</f>
        <v/>
      </c>
      <c r="Q8168" t="b" cm="1">
        <f t="array" ref="Q8168">IF(
    $U$1=1, AND($P8168&lt;&gt;"", $P8168&lt;&gt;"...", $P8168&lt;&gt;"입력오류"),
    IF(
        $U$18=1, AND($P8168&lt;&gt;"", $P8168&lt;&gt;"...", $P8168&lt;&gt;"입력오류", ISNUMBER(FIND(INDEX($T$2:$T$7,$U$1),$P8168))),
        IF(
            $U$17="기타", AND($P8168&lt;&gt;"", $P8168&lt;&gt;"...", $P8168&lt;&gt;"입력오류", NOT(ISNUMBER(FIND($T$21:$T$34,$P8168)))),
            AND($P8168&lt;&gt;"", $P8168&lt;&gt;"...", $P8168&lt;&gt;"입력오류", $T$19=$P8168)
        )
    )
)</f>
        <v>0</v>
      </c>
    </row>
    <row r="8169" spans="9:17">
      <c r="I8169">
        <f t="shared" si="382"/>
        <v>8168</v>
      </c>
      <c r="J8169" t="e">
        <f t="shared" si="383"/>
        <v>#N/A</v>
      </c>
      <c r="K8169" t="e">
        <f t="shared" si="381"/>
        <v>#N/A</v>
      </c>
      <c r="L8169" t="b">
        <f>COUNTIF($N$2:N8169, N8169)=1</f>
        <v>0</v>
      </c>
      <c r="M8169" s="37">
        <f>IF( $Q8169, MAX($M$1:M8168)+1, 0)</f>
        <v>0</v>
      </c>
      <c r="N8169" t="e" cm="1">
        <f t="array" ref="N8169">INDEX($A$9:$F$1048576, $J8169, $K8169 )</f>
        <v>#N/A</v>
      </c>
      <c r="O8169" t="e" cm="1">
        <f t="array" ref="O8169">INDEX($B$9:$F$1048576, $J8169, $K8169 )</f>
        <v>#N/A</v>
      </c>
      <c r="P8169" t="str" cm="1">
        <f t="array" ref="P8169">IF( $L8169, TRIM(_xll.IMDP("IR", $G$5&amp;$N8169, $G$6)), "" )</f>
        <v/>
      </c>
      <c r="Q8169" t="b" cm="1">
        <f t="array" ref="Q8169">IF(
    $U$1=1, AND($P8169&lt;&gt;"", $P8169&lt;&gt;"...", $P8169&lt;&gt;"입력오류"),
    IF(
        $U$18=1, AND($P8169&lt;&gt;"", $P8169&lt;&gt;"...", $P8169&lt;&gt;"입력오류", ISNUMBER(FIND(INDEX($T$2:$T$7,$U$1),$P8169))),
        IF(
            $U$17="기타", AND($P8169&lt;&gt;"", $P8169&lt;&gt;"...", $P8169&lt;&gt;"입력오류", NOT(ISNUMBER(FIND($T$21:$T$34,$P8169)))),
            AND($P8169&lt;&gt;"", $P8169&lt;&gt;"...", $P8169&lt;&gt;"입력오류", $T$19=$P8169)
        )
    )
)</f>
        <v>0</v>
      </c>
    </row>
    <row r="8170" spans="9:17">
      <c r="I8170">
        <f t="shared" si="382"/>
        <v>8169</v>
      </c>
      <c r="J8170" t="e">
        <f t="shared" si="383"/>
        <v>#N/A</v>
      </c>
      <c r="K8170" t="e">
        <f t="shared" si="381"/>
        <v>#N/A</v>
      </c>
      <c r="L8170" t="b">
        <f>COUNTIF($N$2:N8170, N8170)=1</f>
        <v>0</v>
      </c>
      <c r="M8170" s="37">
        <f>IF( $Q8170, MAX($M$1:M8169)+1, 0)</f>
        <v>0</v>
      </c>
      <c r="N8170" t="e" cm="1">
        <f t="array" ref="N8170">INDEX($A$9:$F$1048576, $J8170, $K8170 )</f>
        <v>#N/A</v>
      </c>
      <c r="O8170" t="e" cm="1">
        <f t="array" ref="O8170">INDEX($B$9:$F$1048576, $J8170, $K8170 )</f>
        <v>#N/A</v>
      </c>
      <c r="P8170" t="str" cm="1">
        <f t="array" ref="P8170">IF( $L8170, TRIM(_xll.IMDP("IR", $G$5&amp;$N8170, $G$6)), "" )</f>
        <v/>
      </c>
      <c r="Q8170" t="b" cm="1">
        <f t="array" ref="Q8170">IF(
    $U$1=1, AND($P8170&lt;&gt;"", $P8170&lt;&gt;"...", $P8170&lt;&gt;"입력오류"),
    IF(
        $U$18=1, AND($P8170&lt;&gt;"", $P8170&lt;&gt;"...", $P8170&lt;&gt;"입력오류", ISNUMBER(FIND(INDEX($T$2:$T$7,$U$1),$P8170))),
        IF(
            $U$17="기타", AND($P8170&lt;&gt;"", $P8170&lt;&gt;"...", $P8170&lt;&gt;"입력오류", NOT(ISNUMBER(FIND($T$21:$T$34,$P8170)))),
            AND($P8170&lt;&gt;"", $P8170&lt;&gt;"...", $P8170&lt;&gt;"입력오류", $T$19=$P8170)
        )
    )
)</f>
        <v>0</v>
      </c>
    </row>
    <row r="8171" spans="9:17">
      <c r="I8171">
        <f t="shared" si="382"/>
        <v>8170</v>
      </c>
      <c r="J8171" t="e">
        <f t="shared" si="383"/>
        <v>#N/A</v>
      </c>
      <c r="K8171" t="e">
        <f t="shared" si="381"/>
        <v>#N/A</v>
      </c>
      <c r="L8171" t="b">
        <f>COUNTIF($N$2:N8171, N8171)=1</f>
        <v>0</v>
      </c>
      <c r="M8171" s="37">
        <f>IF( $Q8171, MAX($M$1:M8170)+1, 0)</f>
        <v>0</v>
      </c>
      <c r="N8171" t="e" cm="1">
        <f t="array" ref="N8171">INDEX($A$9:$F$1048576, $J8171, $K8171 )</f>
        <v>#N/A</v>
      </c>
      <c r="O8171" t="e" cm="1">
        <f t="array" ref="O8171">INDEX($B$9:$F$1048576, $J8171, $K8171 )</f>
        <v>#N/A</v>
      </c>
      <c r="P8171" t="str" cm="1">
        <f t="array" ref="P8171">IF( $L8171, TRIM(_xll.IMDP("IR", $G$5&amp;$N8171, $G$6)), "" )</f>
        <v/>
      </c>
      <c r="Q8171" t="b" cm="1">
        <f t="array" ref="Q8171">IF(
    $U$1=1, AND($P8171&lt;&gt;"", $P8171&lt;&gt;"...", $P8171&lt;&gt;"입력오류"),
    IF(
        $U$18=1, AND($P8171&lt;&gt;"", $P8171&lt;&gt;"...", $P8171&lt;&gt;"입력오류", ISNUMBER(FIND(INDEX($T$2:$T$7,$U$1),$P8171))),
        IF(
            $U$17="기타", AND($P8171&lt;&gt;"", $P8171&lt;&gt;"...", $P8171&lt;&gt;"입력오류", NOT(ISNUMBER(FIND($T$21:$T$34,$P8171)))),
            AND($P8171&lt;&gt;"", $P8171&lt;&gt;"...", $P8171&lt;&gt;"입력오류", $T$19=$P8171)
        )
    )
)</f>
        <v>0</v>
      </c>
    </row>
    <row r="8172" spans="9:17">
      <c r="I8172">
        <f t="shared" si="382"/>
        <v>8171</v>
      </c>
      <c r="J8172" t="e">
        <f t="shared" si="383"/>
        <v>#N/A</v>
      </c>
      <c r="K8172" t="e">
        <f t="shared" si="381"/>
        <v>#N/A</v>
      </c>
      <c r="L8172" t="b">
        <f>COUNTIF($N$2:N8172, N8172)=1</f>
        <v>0</v>
      </c>
      <c r="M8172" s="37">
        <f>IF( $Q8172, MAX($M$1:M8171)+1, 0)</f>
        <v>0</v>
      </c>
      <c r="N8172" t="e" cm="1">
        <f t="array" ref="N8172">INDEX($A$9:$F$1048576, $J8172, $K8172 )</f>
        <v>#N/A</v>
      </c>
      <c r="O8172" t="e" cm="1">
        <f t="array" ref="O8172">INDEX($B$9:$F$1048576, $J8172, $K8172 )</f>
        <v>#N/A</v>
      </c>
      <c r="P8172" t="str" cm="1">
        <f t="array" ref="P8172">IF( $L8172, TRIM(_xll.IMDP("IR", $G$5&amp;$N8172, $G$6)), "" )</f>
        <v/>
      </c>
      <c r="Q8172" t="b" cm="1">
        <f t="array" ref="Q8172">IF(
    $U$1=1, AND($P8172&lt;&gt;"", $P8172&lt;&gt;"...", $P8172&lt;&gt;"입력오류"),
    IF(
        $U$18=1, AND($P8172&lt;&gt;"", $P8172&lt;&gt;"...", $P8172&lt;&gt;"입력오류", ISNUMBER(FIND(INDEX($T$2:$T$7,$U$1),$P8172))),
        IF(
            $U$17="기타", AND($P8172&lt;&gt;"", $P8172&lt;&gt;"...", $P8172&lt;&gt;"입력오류", NOT(ISNUMBER(FIND($T$21:$T$34,$P8172)))),
            AND($P8172&lt;&gt;"", $P8172&lt;&gt;"...", $P8172&lt;&gt;"입력오류", $T$19=$P8172)
        )
    )
)</f>
        <v>0</v>
      </c>
    </row>
    <row r="8173" spans="9:17">
      <c r="I8173">
        <f t="shared" si="382"/>
        <v>8172</v>
      </c>
      <c r="J8173" t="e">
        <f t="shared" si="383"/>
        <v>#N/A</v>
      </c>
      <c r="K8173" t="e">
        <f t="shared" si="381"/>
        <v>#N/A</v>
      </c>
      <c r="L8173" t="b">
        <f>COUNTIF($N$2:N8173, N8173)=1</f>
        <v>0</v>
      </c>
      <c r="M8173" s="37">
        <f>IF( $Q8173, MAX($M$1:M8172)+1, 0)</f>
        <v>0</v>
      </c>
      <c r="N8173" t="e" cm="1">
        <f t="array" ref="N8173">INDEX($A$9:$F$1048576, $J8173, $K8173 )</f>
        <v>#N/A</v>
      </c>
      <c r="O8173" t="e" cm="1">
        <f t="array" ref="O8173">INDEX($B$9:$F$1048576, $J8173, $K8173 )</f>
        <v>#N/A</v>
      </c>
      <c r="P8173" t="str" cm="1">
        <f t="array" ref="P8173">IF( $L8173, TRIM(_xll.IMDP("IR", $G$5&amp;$N8173, $G$6)), "" )</f>
        <v/>
      </c>
      <c r="Q8173" t="b" cm="1">
        <f t="array" ref="Q8173">IF(
    $U$1=1, AND($P8173&lt;&gt;"", $P8173&lt;&gt;"...", $P8173&lt;&gt;"입력오류"),
    IF(
        $U$18=1, AND($P8173&lt;&gt;"", $P8173&lt;&gt;"...", $P8173&lt;&gt;"입력오류", ISNUMBER(FIND(INDEX($T$2:$T$7,$U$1),$P8173))),
        IF(
            $U$17="기타", AND($P8173&lt;&gt;"", $P8173&lt;&gt;"...", $P8173&lt;&gt;"입력오류", NOT(ISNUMBER(FIND($T$21:$T$34,$P8173)))),
            AND($P8173&lt;&gt;"", $P8173&lt;&gt;"...", $P8173&lt;&gt;"입력오류", $T$19=$P8173)
        )
    )
)</f>
        <v>0</v>
      </c>
    </row>
    <row r="8174" spans="9:17">
      <c r="I8174">
        <f t="shared" si="382"/>
        <v>8173</v>
      </c>
      <c r="J8174" t="e">
        <f t="shared" si="383"/>
        <v>#N/A</v>
      </c>
      <c r="K8174" t="e">
        <f t="shared" si="381"/>
        <v>#N/A</v>
      </c>
      <c r="L8174" t="b">
        <f>COUNTIF($N$2:N8174, N8174)=1</f>
        <v>0</v>
      </c>
      <c r="M8174" s="37">
        <f>IF( $Q8174, MAX($M$1:M8173)+1, 0)</f>
        <v>0</v>
      </c>
      <c r="N8174" t="e" cm="1">
        <f t="array" ref="N8174">INDEX($A$9:$F$1048576, $J8174, $K8174 )</f>
        <v>#N/A</v>
      </c>
      <c r="O8174" t="e" cm="1">
        <f t="array" ref="O8174">INDEX($B$9:$F$1048576, $J8174, $K8174 )</f>
        <v>#N/A</v>
      </c>
      <c r="P8174" t="str" cm="1">
        <f t="array" ref="P8174">IF( $L8174, TRIM(_xll.IMDP("IR", $G$5&amp;$N8174, $G$6)), "" )</f>
        <v/>
      </c>
      <c r="Q8174" t="b" cm="1">
        <f t="array" ref="Q8174">IF(
    $U$1=1, AND($P8174&lt;&gt;"", $P8174&lt;&gt;"...", $P8174&lt;&gt;"입력오류"),
    IF(
        $U$18=1, AND($P8174&lt;&gt;"", $P8174&lt;&gt;"...", $P8174&lt;&gt;"입력오류", ISNUMBER(FIND(INDEX($T$2:$T$7,$U$1),$P8174))),
        IF(
            $U$17="기타", AND($P8174&lt;&gt;"", $P8174&lt;&gt;"...", $P8174&lt;&gt;"입력오류", NOT(ISNUMBER(FIND($T$21:$T$34,$P8174)))),
            AND($P8174&lt;&gt;"", $P8174&lt;&gt;"...", $P8174&lt;&gt;"입력오류", $T$19=$P8174)
        )
    )
)</f>
        <v>0</v>
      </c>
    </row>
    <row r="8175" spans="9:17">
      <c r="I8175">
        <f t="shared" si="382"/>
        <v>8174</v>
      </c>
      <c r="J8175" t="e">
        <f t="shared" si="383"/>
        <v>#N/A</v>
      </c>
      <c r="K8175" t="e">
        <f t="shared" si="381"/>
        <v>#N/A</v>
      </c>
      <c r="L8175" t="b">
        <f>COUNTIF($N$2:N8175, N8175)=1</f>
        <v>0</v>
      </c>
      <c r="M8175" s="37">
        <f>IF( $Q8175, MAX($M$1:M8174)+1, 0)</f>
        <v>0</v>
      </c>
      <c r="N8175" t="e" cm="1">
        <f t="array" ref="N8175">INDEX($A$9:$F$1048576, $J8175, $K8175 )</f>
        <v>#N/A</v>
      </c>
      <c r="O8175" t="e" cm="1">
        <f t="array" ref="O8175">INDEX($B$9:$F$1048576, $J8175, $K8175 )</f>
        <v>#N/A</v>
      </c>
      <c r="P8175" t="str" cm="1">
        <f t="array" ref="P8175">IF( $L8175, TRIM(_xll.IMDP("IR", $G$5&amp;$N8175, $G$6)), "" )</f>
        <v/>
      </c>
      <c r="Q8175" t="b" cm="1">
        <f t="array" ref="Q8175">IF(
    $U$1=1, AND($P8175&lt;&gt;"", $P8175&lt;&gt;"...", $P8175&lt;&gt;"입력오류"),
    IF(
        $U$18=1, AND($P8175&lt;&gt;"", $P8175&lt;&gt;"...", $P8175&lt;&gt;"입력오류", ISNUMBER(FIND(INDEX($T$2:$T$7,$U$1),$P8175))),
        IF(
            $U$17="기타", AND($P8175&lt;&gt;"", $P8175&lt;&gt;"...", $P8175&lt;&gt;"입력오류", NOT(ISNUMBER(FIND($T$21:$T$34,$P8175)))),
            AND($P8175&lt;&gt;"", $P8175&lt;&gt;"...", $P8175&lt;&gt;"입력오류", $T$19=$P8175)
        )
    )
)</f>
        <v>0</v>
      </c>
    </row>
    <row r="8176" spans="9:17">
      <c r="I8176">
        <f t="shared" si="382"/>
        <v>8175</v>
      </c>
      <c r="J8176" t="e">
        <f t="shared" si="383"/>
        <v>#N/A</v>
      </c>
      <c r="K8176" t="e">
        <f t="shared" si="381"/>
        <v>#N/A</v>
      </c>
      <c r="L8176" t="b">
        <f>COUNTIF($N$2:N8176, N8176)=1</f>
        <v>0</v>
      </c>
      <c r="M8176" s="37">
        <f>IF( $Q8176, MAX($M$1:M8175)+1, 0)</f>
        <v>0</v>
      </c>
      <c r="N8176" t="e" cm="1">
        <f t="array" ref="N8176">INDEX($A$9:$F$1048576, $J8176, $K8176 )</f>
        <v>#N/A</v>
      </c>
      <c r="O8176" t="e" cm="1">
        <f t="array" ref="O8176">INDEX($B$9:$F$1048576, $J8176, $K8176 )</f>
        <v>#N/A</v>
      </c>
      <c r="P8176" t="str" cm="1">
        <f t="array" ref="P8176">IF( $L8176, TRIM(_xll.IMDP("IR", $G$5&amp;$N8176, $G$6)), "" )</f>
        <v/>
      </c>
      <c r="Q8176" t="b" cm="1">
        <f t="array" ref="Q8176">IF(
    $U$1=1, AND($P8176&lt;&gt;"", $P8176&lt;&gt;"...", $P8176&lt;&gt;"입력오류"),
    IF(
        $U$18=1, AND($P8176&lt;&gt;"", $P8176&lt;&gt;"...", $P8176&lt;&gt;"입력오류", ISNUMBER(FIND(INDEX($T$2:$T$7,$U$1),$P8176))),
        IF(
            $U$17="기타", AND($P8176&lt;&gt;"", $P8176&lt;&gt;"...", $P8176&lt;&gt;"입력오류", NOT(ISNUMBER(FIND($T$21:$T$34,$P8176)))),
            AND($P8176&lt;&gt;"", $P8176&lt;&gt;"...", $P8176&lt;&gt;"입력오류", $T$19=$P8176)
        )
    )
)</f>
        <v>0</v>
      </c>
    </row>
    <row r="8177" spans="9:17">
      <c r="I8177">
        <f t="shared" si="382"/>
        <v>8176</v>
      </c>
      <c r="J8177" t="e">
        <f t="shared" si="383"/>
        <v>#N/A</v>
      </c>
      <c r="K8177" t="e">
        <f t="shared" si="381"/>
        <v>#N/A</v>
      </c>
      <c r="L8177" t="b">
        <f>COUNTIF($N$2:N8177, N8177)=1</f>
        <v>0</v>
      </c>
      <c r="M8177" s="37">
        <f>IF( $Q8177, MAX($M$1:M8176)+1, 0)</f>
        <v>0</v>
      </c>
      <c r="N8177" t="e" cm="1">
        <f t="array" ref="N8177">INDEX($A$9:$F$1048576, $J8177, $K8177 )</f>
        <v>#N/A</v>
      </c>
      <c r="O8177" t="e" cm="1">
        <f t="array" ref="O8177">INDEX($B$9:$F$1048576, $J8177, $K8177 )</f>
        <v>#N/A</v>
      </c>
      <c r="P8177" t="str" cm="1">
        <f t="array" ref="P8177">IF( $L8177, TRIM(_xll.IMDP("IR", $G$5&amp;$N8177, $G$6)), "" )</f>
        <v/>
      </c>
      <c r="Q8177" t="b" cm="1">
        <f t="array" ref="Q8177">IF(
    $U$1=1, AND($P8177&lt;&gt;"", $P8177&lt;&gt;"...", $P8177&lt;&gt;"입력오류"),
    IF(
        $U$18=1, AND($P8177&lt;&gt;"", $P8177&lt;&gt;"...", $P8177&lt;&gt;"입력오류", ISNUMBER(FIND(INDEX($T$2:$T$7,$U$1),$P8177))),
        IF(
            $U$17="기타", AND($P8177&lt;&gt;"", $P8177&lt;&gt;"...", $P8177&lt;&gt;"입력오류", NOT(ISNUMBER(FIND($T$21:$T$34,$P8177)))),
            AND($P8177&lt;&gt;"", $P8177&lt;&gt;"...", $P8177&lt;&gt;"입력오류", $T$19=$P8177)
        )
    )
)</f>
        <v>0</v>
      </c>
    </row>
    <row r="8178" spans="9:17">
      <c r="I8178">
        <f t="shared" si="382"/>
        <v>8177</v>
      </c>
      <c r="J8178" t="e">
        <f t="shared" si="383"/>
        <v>#N/A</v>
      </c>
      <c r="K8178" t="e">
        <f t="shared" si="381"/>
        <v>#N/A</v>
      </c>
      <c r="L8178" t="b">
        <f>COUNTIF($N$2:N8178, N8178)=1</f>
        <v>0</v>
      </c>
      <c r="M8178" s="37">
        <f>IF( $Q8178, MAX($M$1:M8177)+1, 0)</f>
        <v>0</v>
      </c>
      <c r="N8178" t="e" cm="1">
        <f t="array" ref="N8178">INDEX($A$9:$F$1048576, $J8178, $K8178 )</f>
        <v>#N/A</v>
      </c>
      <c r="O8178" t="e" cm="1">
        <f t="array" ref="O8178">INDEX($B$9:$F$1048576, $J8178, $K8178 )</f>
        <v>#N/A</v>
      </c>
      <c r="P8178" t="str" cm="1">
        <f t="array" ref="P8178">IF( $L8178, TRIM(_xll.IMDP("IR", $G$5&amp;$N8178, $G$6)), "" )</f>
        <v/>
      </c>
      <c r="Q8178" t="b" cm="1">
        <f t="array" ref="Q8178">IF(
    $U$1=1, AND($P8178&lt;&gt;"", $P8178&lt;&gt;"...", $P8178&lt;&gt;"입력오류"),
    IF(
        $U$18=1, AND($P8178&lt;&gt;"", $P8178&lt;&gt;"...", $P8178&lt;&gt;"입력오류", ISNUMBER(FIND(INDEX($T$2:$T$7,$U$1),$P8178))),
        IF(
            $U$17="기타", AND($P8178&lt;&gt;"", $P8178&lt;&gt;"...", $P8178&lt;&gt;"입력오류", NOT(ISNUMBER(FIND($T$21:$T$34,$P8178)))),
            AND($P8178&lt;&gt;"", $P8178&lt;&gt;"...", $P8178&lt;&gt;"입력오류", $T$19=$P8178)
        )
    )
)</f>
        <v>0</v>
      </c>
    </row>
    <row r="8179" spans="9:17">
      <c r="I8179">
        <f t="shared" si="382"/>
        <v>8178</v>
      </c>
      <c r="J8179" t="e">
        <f t="shared" si="383"/>
        <v>#N/A</v>
      </c>
      <c r="K8179" t="e">
        <f t="shared" si="381"/>
        <v>#N/A</v>
      </c>
      <c r="L8179" t="b">
        <f>COUNTIF($N$2:N8179, N8179)=1</f>
        <v>0</v>
      </c>
      <c r="M8179" s="37">
        <f>IF( $Q8179, MAX($M$1:M8178)+1, 0)</f>
        <v>0</v>
      </c>
      <c r="N8179" t="e" cm="1">
        <f t="array" ref="N8179">INDEX($A$9:$F$1048576, $J8179, $K8179 )</f>
        <v>#N/A</v>
      </c>
      <c r="O8179" t="e" cm="1">
        <f t="array" ref="O8179">INDEX($B$9:$F$1048576, $J8179, $K8179 )</f>
        <v>#N/A</v>
      </c>
      <c r="P8179" t="str" cm="1">
        <f t="array" ref="P8179">IF( $L8179, TRIM(_xll.IMDP("IR", $G$5&amp;$N8179, $G$6)), "" )</f>
        <v/>
      </c>
      <c r="Q8179" t="b" cm="1">
        <f t="array" ref="Q8179">IF(
    $U$1=1, AND($P8179&lt;&gt;"", $P8179&lt;&gt;"...", $P8179&lt;&gt;"입력오류"),
    IF(
        $U$18=1, AND($P8179&lt;&gt;"", $P8179&lt;&gt;"...", $P8179&lt;&gt;"입력오류", ISNUMBER(FIND(INDEX($T$2:$T$7,$U$1),$P8179))),
        IF(
            $U$17="기타", AND($P8179&lt;&gt;"", $P8179&lt;&gt;"...", $P8179&lt;&gt;"입력오류", NOT(ISNUMBER(FIND($T$21:$T$34,$P8179)))),
            AND($P8179&lt;&gt;"", $P8179&lt;&gt;"...", $P8179&lt;&gt;"입력오류", $T$19=$P8179)
        )
    )
)</f>
        <v>0</v>
      </c>
    </row>
    <row r="8180" spans="9:17">
      <c r="I8180">
        <f t="shared" si="382"/>
        <v>8179</v>
      </c>
      <c r="J8180" t="e">
        <f t="shared" si="383"/>
        <v>#N/A</v>
      </c>
      <c r="K8180" t="e">
        <f t="shared" si="381"/>
        <v>#N/A</v>
      </c>
      <c r="L8180" t="b">
        <f>COUNTIF($N$2:N8180, N8180)=1</f>
        <v>0</v>
      </c>
      <c r="M8180" s="37">
        <f>IF( $Q8180, MAX($M$1:M8179)+1, 0)</f>
        <v>0</v>
      </c>
      <c r="N8180" t="e" cm="1">
        <f t="array" ref="N8180">INDEX($A$9:$F$1048576, $J8180, $K8180 )</f>
        <v>#N/A</v>
      </c>
      <c r="O8180" t="e" cm="1">
        <f t="array" ref="O8180">INDEX($B$9:$F$1048576, $J8180, $K8180 )</f>
        <v>#N/A</v>
      </c>
      <c r="P8180" t="str" cm="1">
        <f t="array" ref="P8180">IF( $L8180, TRIM(_xll.IMDP("IR", $G$5&amp;$N8180, $G$6)), "" )</f>
        <v/>
      </c>
      <c r="Q8180" t="b" cm="1">
        <f t="array" ref="Q8180">IF(
    $U$1=1, AND($P8180&lt;&gt;"", $P8180&lt;&gt;"...", $P8180&lt;&gt;"입력오류"),
    IF(
        $U$18=1, AND($P8180&lt;&gt;"", $P8180&lt;&gt;"...", $P8180&lt;&gt;"입력오류", ISNUMBER(FIND(INDEX($T$2:$T$7,$U$1),$P8180))),
        IF(
            $U$17="기타", AND($P8180&lt;&gt;"", $P8180&lt;&gt;"...", $P8180&lt;&gt;"입력오류", NOT(ISNUMBER(FIND($T$21:$T$34,$P8180)))),
            AND($P8180&lt;&gt;"", $P8180&lt;&gt;"...", $P8180&lt;&gt;"입력오류", $T$19=$P8180)
        )
    )
)</f>
        <v>0</v>
      </c>
    </row>
    <row r="8181" spans="9:17">
      <c r="I8181">
        <f t="shared" si="382"/>
        <v>8180</v>
      </c>
      <c r="J8181" t="e">
        <f t="shared" si="383"/>
        <v>#N/A</v>
      </c>
      <c r="K8181" t="e">
        <f t="shared" si="381"/>
        <v>#N/A</v>
      </c>
      <c r="L8181" t="b">
        <f>COUNTIF($N$2:N8181, N8181)=1</f>
        <v>0</v>
      </c>
      <c r="M8181" s="37">
        <f>IF( $Q8181, MAX($M$1:M8180)+1, 0)</f>
        <v>0</v>
      </c>
      <c r="N8181" t="e" cm="1">
        <f t="array" ref="N8181">INDEX($A$9:$F$1048576, $J8181, $K8181 )</f>
        <v>#N/A</v>
      </c>
      <c r="O8181" t="e" cm="1">
        <f t="array" ref="O8181">INDEX($B$9:$F$1048576, $J8181, $K8181 )</f>
        <v>#N/A</v>
      </c>
      <c r="P8181" t="str" cm="1">
        <f t="array" ref="P8181">IF( $L8181, TRIM(_xll.IMDP("IR", $G$5&amp;$N8181, $G$6)), "" )</f>
        <v/>
      </c>
      <c r="Q8181" t="b" cm="1">
        <f t="array" ref="Q8181">IF(
    $U$1=1, AND($P8181&lt;&gt;"", $P8181&lt;&gt;"...", $P8181&lt;&gt;"입력오류"),
    IF(
        $U$18=1, AND($P8181&lt;&gt;"", $P8181&lt;&gt;"...", $P8181&lt;&gt;"입력오류", ISNUMBER(FIND(INDEX($T$2:$T$7,$U$1),$P8181))),
        IF(
            $U$17="기타", AND($P8181&lt;&gt;"", $P8181&lt;&gt;"...", $P8181&lt;&gt;"입력오류", NOT(ISNUMBER(FIND($T$21:$T$34,$P8181)))),
            AND($P8181&lt;&gt;"", $P8181&lt;&gt;"...", $P8181&lt;&gt;"입력오류", $T$19=$P8181)
        )
    )
)</f>
        <v>0</v>
      </c>
    </row>
    <row r="8182" spans="9:17">
      <c r="I8182">
        <f t="shared" si="382"/>
        <v>8181</v>
      </c>
      <c r="J8182" t="e">
        <f t="shared" si="383"/>
        <v>#N/A</v>
      </c>
      <c r="K8182" t="e">
        <f t="shared" si="381"/>
        <v>#N/A</v>
      </c>
      <c r="L8182" t="b">
        <f>COUNTIF($N$2:N8182, N8182)=1</f>
        <v>0</v>
      </c>
      <c r="M8182" s="37">
        <f>IF( $Q8182, MAX($M$1:M8181)+1, 0)</f>
        <v>0</v>
      </c>
      <c r="N8182" t="e" cm="1">
        <f t="array" ref="N8182">INDEX($A$9:$F$1048576, $J8182, $K8182 )</f>
        <v>#N/A</v>
      </c>
      <c r="O8182" t="e" cm="1">
        <f t="array" ref="O8182">INDEX($B$9:$F$1048576, $J8182, $K8182 )</f>
        <v>#N/A</v>
      </c>
      <c r="P8182" t="str" cm="1">
        <f t="array" ref="P8182">IF( $L8182, TRIM(_xll.IMDP("IR", $G$5&amp;$N8182, $G$6)), "" )</f>
        <v/>
      </c>
      <c r="Q8182" t="b" cm="1">
        <f t="array" ref="Q8182">IF(
    $U$1=1, AND($P8182&lt;&gt;"", $P8182&lt;&gt;"...", $P8182&lt;&gt;"입력오류"),
    IF(
        $U$18=1, AND($P8182&lt;&gt;"", $P8182&lt;&gt;"...", $P8182&lt;&gt;"입력오류", ISNUMBER(FIND(INDEX($T$2:$T$7,$U$1),$P8182))),
        IF(
            $U$17="기타", AND($P8182&lt;&gt;"", $P8182&lt;&gt;"...", $P8182&lt;&gt;"입력오류", NOT(ISNUMBER(FIND($T$21:$T$34,$P8182)))),
            AND($P8182&lt;&gt;"", $P8182&lt;&gt;"...", $P8182&lt;&gt;"입력오류", $T$19=$P8182)
        )
    )
)</f>
        <v>0</v>
      </c>
    </row>
    <row r="8183" spans="9:17">
      <c r="I8183">
        <f t="shared" si="382"/>
        <v>8182</v>
      </c>
      <c r="J8183" t="e">
        <f t="shared" si="383"/>
        <v>#N/A</v>
      </c>
      <c r="K8183" t="e">
        <f t="shared" si="381"/>
        <v>#N/A</v>
      </c>
      <c r="L8183" t="b">
        <f>COUNTIF($N$2:N8183, N8183)=1</f>
        <v>0</v>
      </c>
      <c r="M8183" s="37">
        <f>IF( $Q8183, MAX($M$1:M8182)+1, 0)</f>
        <v>0</v>
      </c>
      <c r="N8183" t="e" cm="1">
        <f t="array" ref="N8183">INDEX($A$9:$F$1048576, $J8183, $K8183 )</f>
        <v>#N/A</v>
      </c>
      <c r="O8183" t="e" cm="1">
        <f t="array" ref="O8183">INDEX($B$9:$F$1048576, $J8183, $K8183 )</f>
        <v>#N/A</v>
      </c>
      <c r="P8183" t="str" cm="1">
        <f t="array" ref="P8183">IF( $L8183, TRIM(_xll.IMDP("IR", $G$5&amp;$N8183, $G$6)), "" )</f>
        <v/>
      </c>
      <c r="Q8183" t="b" cm="1">
        <f t="array" ref="Q8183">IF(
    $U$1=1, AND($P8183&lt;&gt;"", $P8183&lt;&gt;"...", $P8183&lt;&gt;"입력오류"),
    IF(
        $U$18=1, AND($P8183&lt;&gt;"", $P8183&lt;&gt;"...", $P8183&lt;&gt;"입력오류", ISNUMBER(FIND(INDEX($T$2:$T$7,$U$1),$P8183))),
        IF(
            $U$17="기타", AND($P8183&lt;&gt;"", $P8183&lt;&gt;"...", $P8183&lt;&gt;"입력오류", NOT(ISNUMBER(FIND($T$21:$T$34,$P8183)))),
            AND($P8183&lt;&gt;"", $P8183&lt;&gt;"...", $P8183&lt;&gt;"입력오류", $T$19=$P8183)
        )
    )
)</f>
        <v>0</v>
      </c>
    </row>
    <row r="8184" spans="9:17">
      <c r="I8184">
        <f t="shared" si="382"/>
        <v>8183</v>
      </c>
      <c r="J8184" t="e">
        <f t="shared" si="383"/>
        <v>#N/A</v>
      </c>
      <c r="K8184" t="e">
        <f t="shared" si="381"/>
        <v>#N/A</v>
      </c>
      <c r="L8184" t="b">
        <f>COUNTIF($N$2:N8184, N8184)=1</f>
        <v>0</v>
      </c>
      <c r="M8184" s="37">
        <f>IF( $Q8184, MAX($M$1:M8183)+1, 0)</f>
        <v>0</v>
      </c>
      <c r="N8184" t="e" cm="1">
        <f t="array" ref="N8184">INDEX($A$9:$F$1048576, $J8184, $K8184 )</f>
        <v>#N/A</v>
      </c>
      <c r="O8184" t="e" cm="1">
        <f t="array" ref="O8184">INDEX($B$9:$F$1048576, $J8184, $K8184 )</f>
        <v>#N/A</v>
      </c>
      <c r="P8184" t="str" cm="1">
        <f t="array" ref="P8184">IF( $L8184, TRIM(_xll.IMDP("IR", $G$5&amp;$N8184, $G$6)), "" )</f>
        <v/>
      </c>
      <c r="Q8184" t="b" cm="1">
        <f t="array" ref="Q8184">IF(
    $U$1=1, AND($P8184&lt;&gt;"", $P8184&lt;&gt;"...", $P8184&lt;&gt;"입력오류"),
    IF(
        $U$18=1, AND($P8184&lt;&gt;"", $P8184&lt;&gt;"...", $P8184&lt;&gt;"입력오류", ISNUMBER(FIND(INDEX($T$2:$T$7,$U$1),$P8184))),
        IF(
            $U$17="기타", AND($P8184&lt;&gt;"", $P8184&lt;&gt;"...", $P8184&lt;&gt;"입력오류", NOT(ISNUMBER(FIND($T$21:$T$34,$P8184)))),
            AND($P8184&lt;&gt;"", $P8184&lt;&gt;"...", $P8184&lt;&gt;"입력오류", $T$19=$P8184)
        )
    )
)</f>
        <v>0</v>
      </c>
    </row>
    <row r="8185" spans="9:17">
      <c r="I8185">
        <f t="shared" si="382"/>
        <v>8184</v>
      </c>
      <c r="J8185" t="e">
        <f t="shared" si="383"/>
        <v>#N/A</v>
      </c>
      <c r="K8185" t="e">
        <f t="shared" si="381"/>
        <v>#N/A</v>
      </c>
      <c r="L8185" t="b">
        <f>COUNTIF($N$2:N8185, N8185)=1</f>
        <v>0</v>
      </c>
      <c r="M8185" s="37">
        <f>IF( $Q8185, MAX($M$1:M8184)+1, 0)</f>
        <v>0</v>
      </c>
      <c r="N8185" t="e" cm="1">
        <f t="array" ref="N8185">INDEX($A$9:$F$1048576, $J8185, $K8185 )</f>
        <v>#N/A</v>
      </c>
      <c r="O8185" t="e" cm="1">
        <f t="array" ref="O8185">INDEX($B$9:$F$1048576, $J8185, $K8185 )</f>
        <v>#N/A</v>
      </c>
      <c r="P8185" t="str" cm="1">
        <f t="array" ref="P8185">IF( $L8185, TRIM(_xll.IMDP("IR", $G$5&amp;$N8185, $G$6)), "" )</f>
        <v/>
      </c>
      <c r="Q8185" t="b" cm="1">
        <f t="array" ref="Q8185">IF(
    $U$1=1, AND($P8185&lt;&gt;"", $P8185&lt;&gt;"...", $P8185&lt;&gt;"입력오류"),
    IF(
        $U$18=1, AND($P8185&lt;&gt;"", $P8185&lt;&gt;"...", $P8185&lt;&gt;"입력오류", ISNUMBER(FIND(INDEX($T$2:$T$7,$U$1),$P8185))),
        IF(
            $U$17="기타", AND($P8185&lt;&gt;"", $P8185&lt;&gt;"...", $P8185&lt;&gt;"입력오류", NOT(ISNUMBER(FIND($T$21:$T$34,$P8185)))),
            AND($P8185&lt;&gt;"", $P8185&lt;&gt;"...", $P8185&lt;&gt;"입력오류", $T$19=$P8185)
        )
    )
)</f>
        <v>0</v>
      </c>
    </row>
    <row r="8186" spans="9:17">
      <c r="I8186">
        <f t="shared" si="382"/>
        <v>8185</v>
      </c>
      <c r="J8186" t="e">
        <f t="shared" si="383"/>
        <v>#N/A</v>
      </c>
      <c r="K8186" t="e">
        <f t="shared" si="381"/>
        <v>#N/A</v>
      </c>
      <c r="L8186" t="b">
        <f>COUNTIF($N$2:N8186, N8186)=1</f>
        <v>0</v>
      </c>
      <c r="M8186" s="37">
        <f>IF( $Q8186, MAX($M$1:M8185)+1, 0)</f>
        <v>0</v>
      </c>
      <c r="N8186" t="e" cm="1">
        <f t="array" ref="N8186">INDEX($A$9:$F$1048576, $J8186, $K8186 )</f>
        <v>#N/A</v>
      </c>
      <c r="O8186" t="e" cm="1">
        <f t="array" ref="O8186">INDEX($B$9:$F$1048576, $J8186, $K8186 )</f>
        <v>#N/A</v>
      </c>
      <c r="P8186" t="str" cm="1">
        <f t="array" ref="P8186">IF( $L8186, TRIM(_xll.IMDP("IR", $G$5&amp;$N8186, $G$6)), "" )</f>
        <v/>
      </c>
      <c r="Q8186" t="b" cm="1">
        <f t="array" ref="Q8186">IF(
    $U$1=1, AND($P8186&lt;&gt;"", $P8186&lt;&gt;"...", $P8186&lt;&gt;"입력오류"),
    IF(
        $U$18=1, AND($P8186&lt;&gt;"", $P8186&lt;&gt;"...", $P8186&lt;&gt;"입력오류", ISNUMBER(FIND(INDEX($T$2:$T$7,$U$1),$P8186))),
        IF(
            $U$17="기타", AND($P8186&lt;&gt;"", $P8186&lt;&gt;"...", $P8186&lt;&gt;"입력오류", NOT(ISNUMBER(FIND($T$21:$T$34,$P8186)))),
            AND($P8186&lt;&gt;"", $P8186&lt;&gt;"...", $P8186&lt;&gt;"입력오류", $T$19=$P8186)
        )
    )
)</f>
        <v>0</v>
      </c>
    </row>
    <row r="8187" spans="9:17">
      <c r="I8187">
        <f t="shared" si="382"/>
        <v>8186</v>
      </c>
      <c r="J8187" t="e">
        <f t="shared" si="383"/>
        <v>#N/A</v>
      </c>
      <c r="K8187" t="e">
        <f t="shared" si="381"/>
        <v>#N/A</v>
      </c>
      <c r="L8187" t="b">
        <f>COUNTIF($N$2:N8187, N8187)=1</f>
        <v>0</v>
      </c>
      <c r="M8187" s="37">
        <f>IF( $Q8187, MAX($M$1:M8186)+1, 0)</f>
        <v>0</v>
      </c>
      <c r="N8187" t="e" cm="1">
        <f t="array" ref="N8187">INDEX($A$9:$F$1048576, $J8187, $K8187 )</f>
        <v>#N/A</v>
      </c>
      <c r="O8187" t="e" cm="1">
        <f t="array" ref="O8187">INDEX($B$9:$F$1048576, $J8187, $K8187 )</f>
        <v>#N/A</v>
      </c>
      <c r="P8187" t="str" cm="1">
        <f t="array" ref="P8187">IF( $L8187, TRIM(_xll.IMDP("IR", $G$5&amp;$N8187, $G$6)), "" )</f>
        <v/>
      </c>
      <c r="Q8187" t="b" cm="1">
        <f t="array" ref="Q8187">IF(
    $U$1=1, AND($P8187&lt;&gt;"", $P8187&lt;&gt;"...", $P8187&lt;&gt;"입력오류"),
    IF(
        $U$18=1, AND($P8187&lt;&gt;"", $P8187&lt;&gt;"...", $P8187&lt;&gt;"입력오류", ISNUMBER(FIND(INDEX($T$2:$T$7,$U$1),$P8187))),
        IF(
            $U$17="기타", AND($P8187&lt;&gt;"", $P8187&lt;&gt;"...", $P8187&lt;&gt;"입력오류", NOT(ISNUMBER(FIND($T$21:$T$34,$P8187)))),
            AND($P8187&lt;&gt;"", $P8187&lt;&gt;"...", $P8187&lt;&gt;"입력오류", $T$19=$P8187)
        )
    )
)</f>
        <v>0</v>
      </c>
    </row>
    <row r="8188" spans="9:17">
      <c r="I8188">
        <f t="shared" si="382"/>
        <v>8187</v>
      </c>
      <c r="J8188" t="e">
        <f t="shared" si="383"/>
        <v>#N/A</v>
      </c>
      <c r="K8188" t="e">
        <f t="shared" si="381"/>
        <v>#N/A</v>
      </c>
      <c r="L8188" t="b">
        <f>COUNTIF($N$2:N8188, N8188)=1</f>
        <v>0</v>
      </c>
      <c r="M8188" s="37">
        <f>IF( $Q8188, MAX($M$1:M8187)+1, 0)</f>
        <v>0</v>
      </c>
      <c r="N8188" t="e" cm="1">
        <f t="array" ref="N8188">INDEX($A$9:$F$1048576, $J8188, $K8188 )</f>
        <v>#N/A</v>
      </c>
      <c r="O8188" t="e" cm="1">
        <f t="array" ref="O8188">INDEX($B$9:$F$1048576, $J8188, $K8188 )</f>
        <v>#N/A</v>
      </c>
      <c r="P8188" t="str" cm="1">
        <f t="array" ref="P8188">IF( $L8188, TRIM(_xll.IMDP("IR", $G$5&amp;$N8188, $G$6)), "" )</f>
        <v/>
      </c>
      <c r="Q8188" t="b" cm="1">
        <f t="array" ref="Q8188">IF(
    $U$1=1, AND($P8188&lt;&gt;"", $P8188&lt;&gt;"...", $P8188&lt;&gt;"입력오류"),
    IF(
        $U$18=1, AND($P8188&lt;&gt;"", $P8188&lt;&gt;"...", $P8188&lt;&gt;"입력오류", ISNUMBER(FIND(INDEX($T$2:$T$7,$U$1),$P8188))),
        IF(
            $U$17="기타", AND($P8188&lt;&gt;"", $P8188&lt;&gt;"...", $P8188&lt;&gt;"입력오류", NOT(ISNUMBER(FIND($T$21:$T$34,$P8188)))),
            AND($P8188&lt;&gt;"", $P8188&lt;&gt;"...", $P8188&lt;&gt;"입력오류", $T$19=$P8188)
        )
    )
)</f>
        <v>0</v>
      </c>
    </row>
    <row r="8189" spans="9:17">
      <c r="I8189">
        <f t="shared" si="382"/>
        <v>8188</v>
      </c>
      <c r="J8189" t="e">
        <f t="shared" si="383"/>
        <v>#N/A</v>
      </c>
      <c r="K8189" t="e">
        <f t="shared" si="381"/>
        <v>#N/A</v>
      </c>
      <c r="L8189" t="b">
        <f>COUNTIF($N$2:N8189, N8189)=1</f>
        <v>0</v>
      </c>
      <c r="M8189" s="37">
        <f>IF( $Q8189, MAX($M$1:M8188)+1, 0)</f>
        <v>0</v>
      </c>
      <c r="N8189" t="e" cm="1">
        <f t="array" ref="N8189">INDEX($A$9:$F$1048576, $J8189, $K8189 )</f>
        <v>#N/A</v>
      </c>
      <c r="O8189" t="e" cm="1">
        <f t="array" ref="O8189">INDEX($B$9:$F$1048576, $J8189, $K8189 )</f>
        <v>#N/A</v>
      </c>
      <c r="P8189" t="str" cm="1">
        <f t="array" ref="P8189">IF( $L8189, TRIM(_xll.IMDP("IR", $G$5&amp;$N8189, $G$6)), "" )</f>
        <v/>
      </c>
      <c r="Q8189" t="b" cm="1">
        <f t="array" ref="Q8189">IF(
    $U$1=1, AND($P8189&lt;&gt;"", $P8189&lt;&gt;"...", $P8189&lt;&gt;"입력오류"),
    IF(
        $U$18=1, AND($P8189&lt;&gt;"", $P8189&lt;&gt;"...", $P8189&lt;&gt;"입력오류", ISNUMBER(FIND(INDEX($T$2:$T$7,$U$1),$P8189))),
        IF(
            $U$17="기타", AND($P8189&lt;&gt;"", $P8189&lt;&gt;"...", $P8189&lt;&gt;"입력오류", NOT(ISNUMBER(FIND($T$21:$T$34,$P8189)))),
            AND($P8189&lt;&gt;"", $P8189&lt;&gt;"...", $P8189&lt;&gt;"입력오류", $T$19=$P8189)
        )
    )
)</f>
        <v>0</v>
      </c>
    </row>
    <row r="8190" spans="9:17">
      <c r="I8190">
        <f t="shared" si="382"/>
        <v>8189</v>
      </c>
      <c r="J8190" t="e">
        <f t="shared" si="383"/>
        <v>#N/A</v>
      </c>
      <c r="K8190" t="e">
        <f t="shared" si="381"/>
        <v>#N/A</v>
      </c>
      <c r="L8190" t="b">
        <f>COUNTIF($N$2:N8190, N8190)=1</f>
        <v>0</v>
      </c>
      <c r="M8190" s="37">
        <f>IF( $Q8190, MAX($M$1:M8189)+1, 0)</f>
        <v>0</v>
      </c>
      <c r="N8190" t="e" cm="1">
        <f t="array" ref="N8190">INDEX($A$9:$F$1048576, $J8190, $K8190 )</f>
        <v>#N/A</v>
      </c>
      <c r="O8190" t="e" cm="1">
        <f t="array" ref="O8190">INDEX($B$9:$F$1048576, $J8190, $K8190 )</f>
        <v>#N/A</v>
      </c>
      <c r="P8190" t="str" cm="1">
        <f t="array" ref="P8190">IF( $L8190, TRIM(_xll.IMDP("IR", $G$5&amp;$N8190, $G$6)), "" )</f>
        <v/>
      </c>
      <c r="Q8190" t="b" cm="1">
        <f t="array" ref="Q8190">IF(
    $U$1=1, AND($P8190&lt;&gt;"", $P8190&lt;&gt;"...", $P8190&lt;&gt;"입력오류"),
    IF(
        $U$18=1, AND($P8190&lt;&gt;"", $P8190&lt;&gt;"...", $P8190&lt;&gt;"입력오류", ISNUMBER(FIND(INDEX($T$2:$T$7,$U$1),$P8190))),
        IF(
            $U$17="기타", AND($P8190&lt;&gt;"", $P8190&lt;&gt;"...", $P8190&lt;&gt;"입력오류", NOT(ISNUMBER(FIND($T$21:$T$34,$P8190)))),
            AND($P8190&lt;&gt;"", $P8190&lt;&gt;"...", $P8190&lt;&gt;"입력오류", $T$19=$P8190)
        )
    )
)</f>
        <v>0</v>
      </c>
    </row>
    <row r="8191" spans="9:17">
      <c r="I8191">
        <f t="shared" si="382"/>
        <v>8190</v>
      </c>
      <c r="J8191" t="e">
        <f t="shared" si="383"/>
        <v>#N/A</v>
      </c>
      <c r="K8191" t="e">
        <f t="shared" si="381"/>
        <v>#N/A</v>
      </c>
      <c r="L8191" t="b">
        <f>COUNTIF($N$2:N8191, N8191)=1</f>
        <v>0</v>
      </c>
      <c r="M8191" s="37">
        <f>IF( $Q8191, MAX($M$1:M8190)+1, 0)</f>
        <v>0</v>
      </c>
      <c r="N8191" t="e" cm="1">
        <f t="array" ref="N8191">INDEX($A$9:$F$1048576, $J8191, $K8191 )</f>
        <v>#N/A</v>
      </c>
      <c r="O8191" t="e" cm="1">
        <f t="array" ref="O8191">INDEX($B$9:$F$1048576, $J8191, $K8191 )</f>
        <v>#N/A</v>
      </c>
      <c r="P8191" t="str" cm="1">
        <f t="array" ref="P8191">IF( $L8191, TRIM(_xll.IMDP("IR", $G$5&amp;$N8191, $G$6)), "" )</f>
        <v/>
      </c>
      <c r="Q8191" t="b" cm="1">
        <f t="array" ref="Q8191">IF(
    $U$1=1, AND($P8191&lt;&gt;"", $P8191&lt;&gt;"...", $P8191&lt;&gt;"입력오류"),
    IF(
        $U$18=1, AND($P8191&lt;&gt;"", $P8191&lt;&gt;"...", $P8191&lt;&gt;"입력오류", ISNUMBER(FIND(INDEX($T$2:$T$7,$U$1),$P8191))),
        IF(
            $U$17="기타", AND($P8191&lt;&gt;"", $P8191&lt;&gt;"...", $P8191&lt;&gt;"입력오류", NOT(ISNUMBER(FIND($T$21:$T$34,$P8191)))),
            AND($P8191&lt;&gt;"", $P8191&lt;&gt;"...", $P8191&lt;&gt;"입력오류", $T$19=$P8191)
        )
    )
)</f>
        <v>0</v>
      </c>
    </row>
    <row r="8192" spans="9:17">
      <c r="I8192">
        <f t="shared" si="382"/>
        <v>8191</v>
      </c>
      <c r="J8192" t="e">
        <f t="shared" si="383"/>
        <v>#N/A</v>
      </c>
      <c r="K8192" t="e">
        <f t="shared" si="381"/>
        <v>#N/A</v>
      </c>
      <c r="L8192" t="b">
        <f>COUNTIF($N$2:N8192, N8192)=1</f>
        <v>0</v>
      </c>
      <c r="M8192" s="37">
        <f>IF( $Q8192, MAX($M$1:M8191)+1, 0)</f>
        <v>0</v>
      </c>
      <c r="N8192" t="e" cm="1">
        <f t="array" ref="N8192">INDEX($A$9:$F$1048576, $J8192, $K8192 )</f>
        <v>#N/A</v>
      </c>
      <c r="O8192" t="e" cm="1">
        <f t="array" ref="O8192">INDEX($B$9:$F$1048576, $J8192, $K8192 )</f>
        <v>#N/A</v>
      </c>
      <c r="P8192" t="str" cm="1">
        <f t="array" ref="P8192">IF( $L8192, TRIM(_xll.IMDP("IR", $G$5&amp;$N8192, $G$6)), "" )</f>
        <v/>
      </c>
      <c r="Q8192" t="b" cm="1">
        <f t="array" ref="Q8192">IF(
    $U$1=1, AND($P8192&lt;&gt;"", $P8192&lt;&gt;"...", $P8192&lt;&gt;"입력오류"),
    IF(
        $U$18=1, AND($P8192&lt;&gt;"", $P8192&lt;&gt;"...", $P8192&lt;&gt;"입력오류", ISNUMBER(FIND(INDEX($T$2:$T$7,$U$1),$P8192))),
        IF(
            $U$17="기타", AND($P8192&lt;&gt;"", $P8192&lt;&gt;"...", $P8192&lt;&gt;"입력오류", NOT(ISNUMBER(FIND($T$21:$T$34,$P8192)))),
            AND($P8192&lt;&gt;"", $P8192&lt;&gt;"...", $P8192&lt;&gt;"입력오류", $T$19=$P8192)
        )
    )
)</f>
        <v>0</v>
      </c>
    </row>
    <row r="8193" spans="9:17">
      <c r="I8193">
        <f t="shared" si="382"/>
        <v>8192</v>
      </c>
      <c r="J8193" t="e">
        <f t="shared" si="383"/>
        <v>#N/A</v>
      </c>
      <c r="K8193" t="e">
        <f t="shared" si="381"/>
        <v>#N/A</v>
      </c>
      <c r="L8193" t="b">
        <f>COUNTIF($N$2:N8193, N8193)=1</f>
        <v>0</v>
      </c>
      <c r="M8193" s="37">
        <f>IF( $Q8193, MAX($M$1:M8192)+1, 0)</f>
        <v>0</v>
      </c>
      <c r="N8193" t="e" cm="1">
        <f t="array" ref="N8193">INDEX($A$9:$F$1048576, $J8193, $K8193 )</f>
        <v>#N/A</v>
      </c>
      <c r="O8193" t="e" cm="1">
        <f t="array" ref="O8193">INDEX($B$9:$F$1048576, $J8193, $K8193 )</f>
        <v>#N/A</v>
      </c>
      <c r="P8193" t="str" cm="1">
        <f t="array" ref="P8193">IF( $L8193, TRIM(_xll.IMDP("IR", $G$5&amp;$N8193, $G$6)), "" )</f>
        <v/>
      </c>
      <c r="Q8193" t="b" cm="1">
        <f t="array" ref="Q8193">IF(
    $U$1=1, AND($P8193&lt;&gt;"", $P8193&lt;&gt;"...", $P8193&lt;&gt;"입력오류"),
    IF(
        $U$18=1, AND($P8193&lt;&gt;"", $P8193&lt;&gt;"...", $P8193&lt;&gt;"입력오류", ISNUMBER(FIND(INDEX($T$2:$T$7,$U$1),$P8193))),
        IF(
            $U$17="기타", AND($P8193&lt;&gt;"", $P8193&lt;&gt;"...", $P8193&lt;&gt;"입력오류", NOT(ISNUMBER(FIND($T$21:$T$34,$P8193)))),
            AND($P8193&lt;&gt;"", $P8193&lt;&gt;"...", $P8193&lt;&gt;"입력오류", $T$19=$P8193)
        )
    )
)</f>
        <v>0</v>
      </c>
    </row>
    <row r="8194" spans="9:17">
      <c r="I8194">
        <f t="shared" si="382"/>
        <v>8193</v>
      </c>
      <c r="J8194" t="e">
        <f t="shared" si="383"/>
        <v>#N/A</v>
      </c>
      <c r="K8194" t="e">
        <f t="shared" ref="K8194:K8257" si="384">IF( $I8194&gt;$G$4, NA(), IF($I8194&gt;$G$3, 5, IF($I8194&gt;$G$2, 3, 1 ) ) )</f>
        <v>#N/A</v>
      </c>
      <c r="L8194" t="b">
        <f>COUNTIF($N$2:N8194, N8194)=1</f>
        <v>0</v>
      </c>
      <c r="M8194" s="37">
        <f>IF( $Q8194, MAX($M$1:M8193)+1, 0)</f>
        <v>0</v>
      </c>
      <c r="N8194" t="e" cm="1">
        <f t="array" ref="N8194">INDEX($A$9:$F$1048576, $J8194, $K8194 )</f>
        <v>#N/A</v>
      </c>
      <c r="O8194" t="e" cm="1">
        <f t="array" ref="O8194">INDEX($B$9:$F$1048576, $J8194, $K8194 )</f>
        <v>#N/A</v>
      </c>
      <c r="P8194" t="str" cm="1">
        <f t="array" ref="P8194">IF( $L8194, TRIM(_xll.IMDP("IR", $G$5&amp;$N8194, $G$6)), "" )</f>
        <v/>
      </c>
      <c r="Q8194" t="b" cm="1">
        <f t="array" ref="Q8194">IF(
    $U$1=1, AND($P8194&lt;&gt;"", $P8194&lt;&gt;"...", $P8194&lt;&gt;"입력오류"),
    IF(
        $U$18=1, AND($P8194&lt;&gt;"", $P8194&lt;&gt;"...", $P8194&lt;&gt;"입력오류", ISNUMBER(FIND(INDEX($T$2:$T$7,$U$1),$P8194))),
        IF(
            $U$17="기타", AND($P8194&lt;&gt;"", $P8194&lt;&gt;"...", $P8194&lt;&gt;"입력오류", NOT(ISNUMBER(FIND($T$21:$T$34,$P8194)))),
            AND($P8194&lt;&gt;"", $P8194&lt;&gt;"...", $P8194&lt;&gt;"입력오류", $T$19=$P8194)
        )
    )
)</f>
        <v>0</v>
      </c>
    </row>
    <row r="8195" spans="9:17">
      <c r="I8195">
        <f t="shared" ref="I8195:I8258" si="385">ROW()-1</f>
        <v>8194</v>
      </c>
      <c r="J8195" t="e">
        <f t="shared" ref="J8195:J8258" si="386">IF( $I8195&gt;$G$4, NA(), IF($I8195&gt;$G$3, $I8195-$G$3, IF($I8195&gt;$G$2, $I8195-$G$2, $I8195 ) ) )</f>
        <v>#N/A</v>
      </c>
      <c r="K8195" t="e">
        <f t="shared" si="384"/>
        <v>#N/A</v>
      </c>
      <c r="L8195" t="b">
        <f>COUNTIF($N$2:N8195, N8195)=1</f>
        <v>0</v>
      </c>
      <c r="M8195" s="37">
        <f>IF( $Q8195, MAX($M$1:M8194)+1, 0)</f>
        <v>0</v>
      </c>
      <c r="N8195" t="e" cm="1">
        <f t="array" ref="N8195">INDEX($A$9:$F$1048576, $J8195, $K8195 )</f>
        <v>#N/A</v>
      </c>
      <c r="O8195" t="e" cm="1">
        <f t="array" ref="O8195">INDEX($B$9:$F$1048576, $J8195, $K8195 )</f>
        <v>#N/A</v>
      </c>
      <c r="P8195" t="str" cm="1">
        <f t="array" ref="P8195">IF( $L8195, TRIM(_xll.IMDP("IR", $G$5&amp;$N8195, $G$6)), "" )</f>
        <v/>
      </c>
      <c r="Q8195" t="b" cm="1">
        <f t="array" ref="Q8195">IF(
    $U$1=1, AND($P8195&lt;&gt;"", $P8195&lt;&gt;"...", $P8195&lt;&gt;"입력오류"),
    IF(
        $U$18=1, AND($P8195&lt;&gt;"", $P8195&lt;&gt;"...", $P8195&lt;&gt;"입력오류", ISNUMBER(FIND(INDEX($T$2:$T$7,$U$1),$P8195))),
        IF(
            $U$17="기타", AND($P8195&lt;&gt;"", $P8195&lt;&gt;"...", $P8195&lt;&gt;"입력오류", NOT(ISNUMBER(FIND($T$21:$T$34,$P8195)))),
            AND($P8195&lt;&gt;"", $P8195&lt;&gt;"...", $P8195&lt;&gt;"입력오류", $T$19=$P8195)
        )
    )
)</f>
        <v>0</v>
      </c>
    </row>
    <row r="8196" spans="9:17">
      <c r="I8196">
        <f t="shared" si="385"/>
        <v>8195</v>
      </c>
      <c r="J8196" t="e">
        <f t="shared" si="386"/>
        <v>#N/A</v>
      </c>
      <c r="K8196" t="e">
        <f t="shared" si="384"/>
        <v>#N/A</v>
      </c>
      <c r="L8196" t="b">
        <f>COUNTIF($N$2:N8196, N8196)=1</f>
        <v>0</v>
      </c>
      <c r="M8196" s="37">
        <f>IF( $Q8196, MAX($M$1:M8195)+1, 0)</f>
        <v>0</v>
      </c>
      <c r="N8196" t="e" cm="1">
        <f t="array" ref="N8196">INDEX($A$9:$F$1048576, $J8196, $K8196 )</f>
        <v>#N/A</v>
      </c>
      <c r="O8196" t="e" cm="1">
        <f t="array" ref="O8196">INDEX($B$9:$F$1048576, $J8196, $K8196 )</f>
        <v>#N/A</v>
      </c>
      <c r="P8196" t="str" cm="1">
        <f t="array" ref="P8196">IF( $L8196, TRIM(_xll.IMDP("IR", $G$5&amp;$N8196, $G$6)), "" )</f>
        <v/>
      </c>
      <c r="Q8196" t="b" cm="1">
        <f t="array" ref="Q8196">IF(
    $U$1=1, AND($P8196&lt;&gt;"", $P8196&lt;&gt;"...", $P8196&lt;&gt;"입력오류"),
    IF(
        $U$18=1, AND($P8196&lt;&gt;"", $P8196&lt;&gt;"...", $P8196&lt;&gt;"입력오류", ISNUMBER(FIND(INDEX($T$2:$T$7,$U$1),$P8196))),
        IF(
            $U$17="기타", AND($P8196&lt;&gt;"", $P8196&lt;&gt;"...", $P8196&lt;&gt;"입력오류", NOT(ISNUMBER(FIND($T$21:$T$34,$P8196)))),
            AND($P8196&lt;&gt;"", $P8196&lt;&gt;"...", $P8196&lt;&gt;"입력오류", $T$19=$P8196)
        )
    )
)</f>
        <v>0</v>
      </c>
    </row>
    <row r="8197" spans="9:17">
      <c r="I8197">
        <f t="shared" si="385"/>
        <v>8196</v>
      </c>
      <c r="J8197" t="e">
        <f t="shared" si="386"/>
        <v>#N/A</v>
      </c>
      <c r="K8197" t="e">
        <f t="shared" si="384"/>
        <v>#N/A</v>
      </c>
      <c r="L8197" t="b">
        <f>COUNTIF($N$2:N8197, N8197)=1</f>
        <v>0</v>
      </c>
      <c r="M8197" s="37">
        <f>IF( $Q8197, MAX($M$1:M8196)+1, 0)</f>
        <v>0</v>
      </c>
      <c r="N8197" t="e" cm="1">
        <f t="array" ref="N8197">INDEX($A$9:$F$1048576, $J8197, $K8197 )</f>
        <v>#N/A</v>
      </c>
      <c r="O8197" t="e" cm="1">
        <f t="array" ref="O8197">INDEX($B$9:$F$1048576, $J8197, $K8197 )</f>
        <v>#N/A</v>
      </c>
      <c r="P8197" t="str" cm="1">
        <f t="array" ref="P8197">IF( $L8197, TRIM(_xll.IMDP("IR", $G$5&amp;$N8197, $G$6)), "" )</f>
        <v/>
      </c>
      <c r="Q8197" t="b" cm="1">
        <f t="array" ref="Q8197">IF(
    $U$1=1, AND($P8197&lt;&gt;"", $P8197&lt;&gt;"...", $P8197&lt;&gt;"입력오류"),
    IF(
        $U$18=1, AND($P8197&lt;&gt;"", $P8197&lt;&gt;"...", $P8197&lt;&gt;"입력오류", ISNUMBER(FIND(INDEX($T$2:$T$7,$U$1),$P8197))),
        IF(
            $U$17="기타", AND($P8197&lt;&gt;"", $P8197&lt;&gt;"...", $P8197&lt;&gt;"입력오류", NOT(ISNUMBER(FIND($T$21:$T$34,$P8197)))),
            AND($P8197&lt;&gt;"", $P8197&lt;&gt;"...", $P8197&lt;&gt;"입력오류", $T$19=$P8197)
        )
    )
)</f>
        <v>0</v>
      </c>
    </row>
    <row r="8198" spans="9:17">
      <c r="I8198">
        <f t="shared" si="385"/>
        <v>8197</v>
      </c>
      <c r="J8198" t="e">
        <f t="shared" si="386"/>
        <v>#N/A</v>
      </c>
      <c r="K8198" t="e">
        <f t="shared" si="384"/>
        <v>#N/A</v>
      </c>
      <c r="L8198" t="b">
        <f>COUNTIF($N$2:N8198, N8198)=1</f>
        <v>0</v>
      </c>
      <c r="M8198" s="37">
        <f>IF( $Q8198, MAX($M$1:M8197)+1, 0)</f>
        <v>0</v>
      </c>
      <c r="N8198" t="e" cm="1">
        <f t="array" ref="N8198">INDEX($A$9:$F$1048576, $J8198, $K8198 )</f>
        <v>#N/A</v>
      </c>
      <c r="O8198" t="e" cm="1">
        <f t="array" ref="O8198">INDEX($B$9:$F$1048576, $J8198, $K8198 )</f>
        <v>#N/A</v>
      </c>
      <c r="P8198" t="str" cm="1">
        <f t="array" ref="P8198">IF( $L8198, TRIM(_xll.IMDP("IR", $G$5&amp;$N8198, $G$6)), "" )</f>
        <v/>
      </c>
      <c r="Q8198" t="b" cm="1">
        <f t="array" ref="Q8198">IF(
    $U$1=1, AND($P8198&lt;&gt;"", $P8198&lt;&gt;"...", $P8198&lt;&gt;"입력오류"),
    IF(
        $U$18=1, AND($P8198&lt;&gt;"", $P8198&lt;&gt;"...", $P8198&lt;&gt;"입력오류", ISNUMBER(FIND(INDEX($T$2:$T$7,$U$1),$P8198))),
        IF(
            $U$17="기타", AND($P8198&lt;&gt;"", $P8198&lt;&gt;"...", $P8198&lt;&gt;"입력오류", NOT(ISNUMBER(FIND($T$21:$T$34,$P8198)))),
            AND($P8198&lt;&gt;"", $P8198&lt;&gt;"...", $P8198&lt;&gt;"입력오류", $T$19=$P8198)
        )
    )
)</f>
        <v>0</v>
      </c>
    </row>
    <row r="8199" spans="9:17">
      <c r="I8199">
        <f t="shared" si="385"/>
        <v>8198</v>
      </c>
      <c r="J8199" t="e">
        <f t="shared" si="386"/>
        <v>#N/A</v>
      </c>
      <c r="K8199" t="e">
        <f t="shared" si="384"/>
        <v>#N/A</v>
      </c>
      <c r="L8199" t="b">
        <f>COUNTIF($N$2:N8199, N8199)=1</f>
        <v>0</v>
      </c>
      <c r="M8199" s="37">
        <f>IF( $Q8199, MAX($M$1:M8198)+1, 0)</f>
        <v>0</v>
      </c>
      <c r="N8199" t="e" cm="1">
        <f t="array" ref="N8199">INDEX($A$9:$F$1048576, $J8199, $K8199 )</f>
        <v>#N/A</v>
      </c>
      <c r="O8199" t="e" cm="1">
        <f t="array" ref="O8199">INDEX($B$9:$F$1048576, $J8199, $K8199 )</f>
        <v>#N/A</v>
      </c>
      <c r="P8199" t="str" cm="1">
        <f t="array" ref="P8199">IF( $L8199, TRIM(_xll.IMDP("IR", $G$5&amp;$N8199, $G$6)), "" )</f>
        <v/>
      </c>
      <c r="Q8199" t="b" cm="1">
        <f t="array" ref="Q8199">IF(
    $U$1=1, AND($P8199&lt;&gt;"", $P8199&lt;&gt;"...", $P8199&lt;&gt;"입력오류"),
    IF(
        $U$18=1, AND($P8199&lt;&gt;"", $P8199&lt;&gt;"...", $P8199&lt;&gt;"입력오류", ISNUMBER(FIND(INDEX($T$2:$T$7,$U$1),$P8199))),
        IF(
            $U$17="기타", AND($P8199&lt;&gt;"", $P8199&lt;&gt;"...", $P8199&lt;&gt;"입력오류", NOT(ISNUMBER(FIND($T$21:$T$34,$P8199)))),
            AND($P8199&lt;&gt;"", $P8199&lt;&gt;"...", $P8199&lt;&gt;"입력오류", $T$19=$P8199)
        )
    )
)</f>
        <v>0</v>
      </c>
    </row>
    <row r="8200" spans="9:17">
      <c r="I8200">
        <f t="shared" si="385"/>
        <v>8199</v>
      </c>
      <c r="J8200" t="e">
        <f t="shared" si="386"/>
        <v>#N/A</v>
      </c>
      <c r="K8200" t="e">
        <f t="shared" si="384"/>
        <v>#N/A</v>
      </c>
      <c r="L8200" t="b">
        <f>COUNTIF($N$2:N8200, N8200)=1</f>
        <v>0</v>
      </c>
      <c r="M8200" s="37">
        <f>IF( $Q8200, MAX($M$1:M8199)+1, 0)</f>
        <v>0</v>
      </c>
      <c r="N8200" t="e" cm="1">
        <f t="array" ref="N8200">INDEX($A$9:$F$1048576, $J8200, $K8200 )</f>
        <v>#N/A</v>
      </c>
      <c r="O8200" t="e" cm="1">
        <f t="array" ref="O8200">INDEX($B$9:$F$1048576, $J8200, $K8200 )</f>
        <v>#N/A</v>
      </c>
      <c r="P8200" t="str" cm="1">
        <f t="array" ref="P8200">IF( $L8200, TRIM(_xll.IMDP("IR", $G$5&amp;$N8200, $G$6)), "" )</f>
        <v/>
      </c>
      <c r="Q8200" t="b" cm="1">
        <f t="array" ref="Q8200">IF(
    $U$1=1, AND($P8200&lt;&gt;"", $P8200&lt;&gt;"...", $P8200&lt;&gt;"입력오류"),
    IF(
        $U$18=1, AND($P8200&lt;&gt;"", $P8200&lt;&gt;"...", $P8200&lt;&gt;"입력오류", ISNUMBER(FIND(INDEX($T$2:$T$7,$U$1),$P8200))),
        IF(
            $U$17="기타", AND($P8200&lt;&gt;"", $P8200&lt;&gt;"...", $P8200&lt;&gt;"입력오류", NOT(ISNUMBER(FIND($T$21:$T$34,$P8200)))),
            AND($P8200&lt;&gt;"", $P8200&lt;&gt;"...", $P8200&lt;&gt;"입력오류", $T$19=$P8200)
        )
    )
)</f>
        <v>0</v>
      </c>
    </row>
    <row r="8201" spans="9:17">
      <c r="I8201">
        <f t="shared" si="385"/>
        <v>8200</v>
      </c>
      <c r="J8201" t="e">
        <f t="shared" si="386"/>
        <v>#N/A</v>
      </c>
      <c r="K8201" t="e">
        <f t="shared" si="384"/>
        <v>#N/A</v>
      </c>
      <c r="L8201" t="b">
        <f>COUNTIF($N$2:N8201, N8201)=1</f>
        <v>0</v>
      </c>
      <c r="M8201" s="37">
        <f>IF( $Q8201, MAX($M$1:M8200)+1, 0)</f>
        <v>0</v>
      </c>
      <c r="N8201" t="e" cm="1">
        <f t="array" ref="N8201">INDEX($A$9:$F$1048576, $J8201, $K8201 )</f>
        <v>#N/A</v>
      </c>
      <c r="O8201" t="e" cm="1">
        <f t="array" ref="O8201">INDEX($B$9:$F$1048576, $J8201, $K8201 )</f>
        <v>#N/A</v>
      </c>
      <c r="P8201" t="str" cm="1">
        <f t="array" ref="P8201">IF( $L8201, TRIM(_xll.IMDP("IR", $G$5&amp;$N8201, $G$6)), "" )</f>
        <v/>
      </c>
      <c r="Q8201" t="b" cm="1">
        <f t="array" ref="Q8201">IF(
    $U$1=1, AND($P8201&lt;&gt;"", $P8201&lt;&gt;"...", $P8201&lt;&gt;"입력오류"),
    IF(
        $U$18=1, AND($P8201&lt;&gt;"", $P8201&lt;&gt;"...", $P8201&lt;&gt;"입력오류", ISNUMBER(FIND(INDEX($T$2:$T$7,$U$1),$P8201))),
        IF(
            $U$17="기타", AND($P8201&lt;&gt;"", $P8201&lt;&gt;"...", $P8201&lt;&gt;"입력오류", NOT(ISNUMBER(FIND($T$21:$T$34,$P8201)))),
            AND($P8201&lt;&gt;"", $P8201&lt;&gt;"...", $P8201&lt;&gt;"입력오류", $T$19=$P8201)
        )
    )
)</f>
        <v>0</v>
      </c>
    </row>
    <row r="8202" spans="9:17">
      <c r="I8202">
        <f t="shared" si="385"/>
        <v>8201</v>
      </c>
      <c r="J8202" t="e">
        <f t="shared" si="386"/>
        <v>#N/A</v>
      </c>
      <c r="K8202" t="e">
        <f t="shared" si="384"/>
        <v>#N/A</v>
      </c>
      <c r="L8202" t="b">
        <f>COUNTIF($N$2:N8202, N8202)=1</f>
        <v>0</v>
      </c>
      <c r="M8202" s="37">
        <f>IF( $Q8202, MAX($M$1:M8201)+1, 0)</f>
        <v>0</v>
      </c>
      <c r="N8202" t="e" cm="1">
        <f t="array" ref="N8202">INDEX($A$9:$F$1048576, $J8202, $K8202 )</f>
        <v>#N/A</v>
      </c>
      <c r="O8202" t="e" cm="1">
        <f t="array" ref="O8202">INDEX($B$9:$F$1048576, $J8202, $K8202 )</f>
        <v>#N/A</v>
      </c>
      <c r="P8202" t="str" cm="1">
        <f t="array" ref="P8202">IF( $L8202, TRIM(_xll.IMDP("IR", $G$5&amp;$N8202, $G$6)), "" )</f>
        <v/>
      </c>
      <c r="Q8202" t="b" cm="1">
        <f t="array" ref="Q8202">IF(
    $U$1=1, AND($P8202&lt;&gt;"", $P8202&lt;&gt;"...", $P8202&lt;&gt;"입력오류"),
    IF(
        $U$18=1, AND($P8202&lt;&gt;"", $P8202&lt;&gt;"...", $P8202&lt;&gt;"입력오류", ISNUMBER(FIND(INDEX($T$2:$T$7,$U$1),$P8202))),
        IF(
            $U$17="기타", AND($P8202&lt;&gt;"", $P8202&lt;&gt;"...", $P8202&lt;&gt;"입력오류", NOT(ISNUMBER(FIND($T$21:$T$34,$P8202)))),
            AND($P8202&lt;&gt;"", $P8202&lt;&gt;"...", $P8202&lt;&gt;"입력오류", $T$19=$P8202)
        )
    )
)</f>
        <v>0</v>
      </c>
    </row>
    <row r="8203" spans="9:17">
      <c r="I8203">
        <f t="shared" si="385"/>
        <v>8202</v>
      </c>
      <c r="J8203" t="e">
        <f t="shared" si="386"/>
        <v>#N/A</v>
      </c>
      <c r="K8203" t="e">
        <f t="shared" si="384"/>
        <v>#N/A</v>
      </c>
      <c r="L8203" t="b">
        <f>COUNTIF($N$2:N8203, N8203)=1</f>
        <v>0</v>
      </c>
      <c r="M8203" s="37">
        <f>IF( $Q8203, MAX($M$1:M8202)+1, 0)</f>
        <v>0</v>
      </c>
      <c r="N8203" t="e" cm="1">
        <f t="array" ref="N8203">INDEX($A$9:$F$1048576, $J8203, $K8203 )</f>
        <v>#N/A</v>
      </c>
      <c r="O8203" t="e" cm="1">
        <f t="array" ref="O8203">INDEX($B$9:$F$1048576, $J8203, $K8203 )</f>
        <v>#N/A</v>
      </c>
      <c r="P8203" t="str" cm="1">
        <f t="array" ref="P8203">IF( $L8203, TRIM(_xll.IMDP("IR", $G$5&amp;$N8203, $G$6)), "" )</f>
        <v/>
      </c>
      <c r="Q8203" t="b" cm="1">
        <f t="array" ref="Q8203">IF(
    $U$1=1, AND($P8203&lt;&gt;"", $P8203&lt;&gt;"...", $P8203&lt;&gt;"입력오류"),
    IF(
        $U$18=1, AND($P8203&lt;&gt;"", $P8203&lt;&gt;"...", $P8203&lt;&gt;"입력오류", ISNUMBER(FIND(INDEX($T$2:$T$7,$U$1),$P8203))),
        IF(
            $U$17="기타", AND($P8203&lt;&gt;"", $P8203&lt;&gt;"...", $P8203&lt;&gt;"입력오류", NOT(ISNUMBER(FIND($T$21:$T$34,$P8203)))),
            AND($P8203&lt;&gt;"", $P8203&lt;&gt;"...", $P8203&lt;&gt;"입력오류", $T$19=$P8203)
        )
    )
)</f>
        <v>0</v>
      </c>
    </row>
    <row r="8204" spans="9:17">
      <c r="I8204">
        <f t="shared" si="385"/>
        <v>8203</v>
      </c>
      <c r="J8204" t="e">
        <f t="shared" si="386"/>
        <v>#N/A</v>
      </c>
      <c r="K8204" t="e">
        <f t="shared" si="384"/>
        <v>#N/A</v>
      </c>
      <c r="L8204" t="b">
        <f>COUNTIF($N$2:N8204, N8204)=1</f>
        <v>0</v>
      </c>
      <c r="M8204" s="37">
        <f>IF( $Q8204, MAX($M$1:M8203)+1, 0)</f>
        <v>0</v>
      </c>
      <c r="N8204" t="e" cm="1">
        <f t="array" ref="N8204">INDEX($A$9:$F$1048576, $J8204, $K8204 )</f>
        <v>#N/A</v>
      </c>
      <c r="O8204" t="e" cm="1">
        <f t="array" ref="O8204">INDEX($B$9:$F$1048576, $J8204, $K8204 )</f>
        <v>#N/A</v>
      </c>
      <c r="P8204" t="str" cm="1">
        <f t="array" ref="P8204">IF( $L8204, TRIM(_xll.IMDP("IR", $G$5&amp;$N8204, $G$6)), "" )</f>
        <v/>
      </c>
      <c r="Q8204" t="b" cm="1">
        <f t="array" ref="Q8204">IF(
    $U$1=1, AND($P8204&lt;&gt;"", $P8204&lt;&gt;"...", $P8204&lt;&gt;"입력오류"),
    IF(
        $U$18=1, AND($P8204&lt;&gt;"", $P8204&lt;&gt;"...", $P8204&lt;&gt;"입력오류", ISNUMBER(FIND(INDEX($T$2:$T$7,$U$1),$P8204))),
        IF(
            $U$17="기타", AND($P8204&lt;&gt;"", $P8204&lt;&gt;"...", $P8204&lt;&gt;"입력오류", NOT(ISNUMBER(FIND($T$21:$T$34,$P8204)))),
            AND($P8204&lt;&gt;"", $P8204&lt;&gt;"...", $P8204&lt;&gt;"입력오류", $T$19=$P8204)
        )
    )
)</f>
        <v>0</v>
      </c>
    </row>
    <row r="8205" spans="9:17">
      <c r="I8205">
        <f t="shared" si="385"/>
        <v>8204</v>
      </c>
      <c r="J8205" t="e">
        <f t="shared" si="386"/>
        <v>#N/A</v>
      </c>
      <c r="K8205" t="e">
        <f t="shared" si="384"/>
        <v>#N/A</v>
      </c>
      <c r="L8205" t="b">
        <f>COUNTIF($N$2:N8205, N8205)=1</f>
        <v>0</v>
      </c>
      <c r="M8205" s="37">
        <f>IF( $Q8205, MAX($M$1:M8204)+1, 0)</f>
        <v>0</v>
      </c>
      <c r="N8205" t="e" cm="1">
        <f t="array" ref="N8205">INDEX($A$9:$F$1048576, $J8205, $K8205 )</f>
        <v>#N/A</v>
      </c>
      <c r="O8205" t="e" cm="1">
        <f t="array" ref="O8205">INDEX($B$9:$F$1048576, $J8205, $K8205 )</f>
        <v>#N/A</v>
      </c>
      <c r="P8205" t="str" cm="1">
        <f t="array" ref="P8205">IF( $L8205, TRIM(_xll.IMDP("IR", $G$5&amp;$N8205, $G$6)), "" )</f>
        <v/>
      </c>
      <c r="Q8205" t="b" cm="1">
        <f t="array" ref="Q8205">IF(
    $U$1=1, AND($P8205&lt;&gt;"", $P8205&lt;&gt;"...", $P8205&lt;&gt;"입력오류"),
    IF(
        $U$18=1, AND($P8205&lt;&gt;"", $P8205&lt;&gt;"...", $P8205&lt;&gt;"입력오류", ISNUMBER(FIND(INDEX($T$2:$T$7,$U$1),$P8205))),
        IF(
            $U$17="기타", AND($P8205&lt;&gt;"", $P8205&lt;&gt;"...", $P8205&lt;&gt;"입력오류", NOT(ISNUMBER(FIND($T$21:$T$34,$P8205)))),
            AND($P8205&lt;&gt;"", $P8205&lt;&gt;"...", $P8205&lt;&gt;"입력오류", $T$19=$P8205)
        )
    )
)</f>
        <v>0</v>
      </c>
    </row>
    <row r="8206" spans="9:17">
      <c r="I8206">
        <f t="shared" si="385"/>
        <v>8205</v>
      </c>
      <c r="J8206" t="e">
        <f t="shared" si="386"/>
        <v>#N/A</v>
      </c>
      <c r="K8206" t="e">
        <f t="shared" si="384"/>
        <v>#N/A</v>
      </c>
      <c r="L8206" t="b">
        <f>COUNTIF($N$2:N8206, N8206)=1</f>
        <v>0</v>
      </c>
      <c r="M8206" s="37">
        <f>IF( $Q8206, MAX($M$1:M8205)+1, 0)</f>
        <v>0</v>
      </c>
      <c r="N8206" t="e" cm="1">
        <f t="array" ref="N8206">INDEX($A$9:$F$1048576, $J8206, $K8206 )</f>
        <v>#N/A</v>
      </c>
      <c r="O8206" t="e" cm="1">
        <f t="array" ref="O8206">INDEX($B$9:$F$1048576, $J8206, $K8206 )</f>
        <v>#N/A</v>
      </c>
      <c r="P8206" t="str" cm="1">
        <f t="array" ref="P8206">IF( $L8206, TRIM(_xll.IMDP("IR", $G$5&amp;$N8206, $G$6)), "" )</f>
        <v/>
      </c>
      <c r="Q8206" t="b" cm="1">
        <f t="array" ref="Q8206">IF(
    $U$1=1, AND($P8206&lt;&gt;"", $P8206&lt;&gt;"...", $P8206&lt;&gt;"입력오류"),
    IF(
        $U$18=1, AND($P8206&lt;&gt;"", $P8206&lt;&gt;"...", $P8206&lt;&gt;"입력오류", ISNUMBER(FIND(INDEX($T$2:$T$7,$U$1),$P8206))),
        IF(
            $U$17="기타", AND($P8206&lt;&gt;"", $P8206&lt;&gt;"...", $P8206&lt;&gt;"입력오류", NOT(ISNUMBER(FIND($T$21:$T$34,$P8206)))),
            AND($P8206&lt;&gt;"", $P8206&lt;&gt;"...", $P8206&lt;&gt;"입력오류", $T$19=$P8206)
        )
    )
)</f>
        <v>0</v>
      </c>
    </row>
    <row r="8207" spans="9:17">
      <c r="I8207">
        <f t="shared" si="385"/>
        <v>8206</v>
      </c>
      <c r="J8207" t="e">
        <f t="shared" si="386"/>
        <v>#N/A</v>
      </c>
      <c r="K8207" t="e">
        <f t="shared" si="384"/>
        <v>#N/A</v>
      </c>
      <c r="L8207" t="b">
        <f>COUNTIF($N$2:N8207, N8207)=1</f>
        <v>0</v>
      </c>
      <c r="M8207" s="37">
        <f>IF( $Q8207, MAX($M$1:M8206)+1, 0)</f>
        <v>0</v>
      </c>
      <c r="N8207" t="e" cm="1">
        <f t="array" ref="N8207">INDEX($A$9:$F$1048576, $J8207, $K8207 )</f>
        <v>#N/A</v>
      </c>
      <c r="O8207" t="e" cm="1">
        <f t="array" ref="O8207">INDEX($B$9:$F$1048576, $J8207, $K8207 )</f>
        <v>#N/A</v>
      </c>
      <c r="P8207" t="str" cm="1">
        <f t="array" ref="P8207">IF( $L8207, TRIM(_xll.IMDP("IR", $G$5&amp;$N8207, $G$6)), "" )</f>
        <v/>
      </c>
      <c r="Q8207" t="b" cm="1">
        <f t="array" ref="Q8207">IF(
    $U$1=1, AND($P8207&lt;&gt;"", $P8207&lt;&gt;"...", $P8207&lt;&gt;"입력오류"),
    IF(
        $U$18=1, AND($P8207&lt;&gt;"", $P8207&lt;&gt;"...", $P8207&lt;&gt;"입력오류", ISNUMBER(FIND(INDEX($T$2:$T$7,$U$1),$P8207))),
        IF(
            $U$17="기타", AND($P8207&lt;&gt;"", $P8207&lt;&gt;"...", $P8207&lt;&gt;"입력오류", NOT(ISNUMBER(FIND($T$21:$T$34,$P8207)))),
            AND($P8207&lt;&gt;"", $P8207&lt;&gt;"...", $P8207&lt;&gt;"입력오류", $T$19=$P8207)
        )
    )
)</f>
        <v>0</v>
      </c>
    </row>
    <row r="8208" spans="9:17">
      <c r="I8208">
        <f t="shared" si="385"/>
        <v>8207</v>
      </c>
      <c r="J8208" t="e">
        <f t="shared" si="386"/>
        <v>#N/A</v>
      </c>
      <c r="K8208" t="e">
        <f t="shared" si="384"/>
        <v>#N/A</v>
      </c>
      <c r="L8208" t="b">
        <f>COUNTIF($N$2:N8208, N8208)=1</f>
        <v>0</v>
      </c>
      <c r="M8208" s="37">
        <f>IF( $Q8208, MAX($M$1:M8207)+1, 0)</f>
        <v>0</v>
      </c>
      <c r="N8208" t="e" cm="1">
        <f t="array" ref="N8208">INDEX($A$9:$F$1048576, $J8208, $K8208 )</f>
        <v>#N/A</v>
      </c>
      <c r="O8208" t="e" cm="1">
        <f t="array" ref="O8208">INDEX($B$9:$F$1048576, $J8208, $K8208 )</f>
        <v>#N/A</v>
      </c>
      <c r="P8208" t="str" cm="1">
        <f t="array" ref="P8208">IF( $L8208, TRIM(_xll.IMDP("IR", $G$5&amp;$N8208, $G$6)), "" )</f>
        <v/>
      </c>
      <c r="Q8208" t="b" cm="1">
        <f t="array" ref="Q8208">IF(
    $U$1=1, AND($P8208&lt;&gt;"", $P8208&lt;&gt;"...", $P8208&lt;&gt;"입력오류"),
    IF(
        $U$18=1, AND($P8208&lt;&gt;"", $P8208&lt;&gt;"...", $P8208&lt;&gt;"입력오류", ISNUMBER(FIND(INDEX($T$2:$T$7,$U$1),$P8208))),
        IF(
            $U$17="기타", AND($P8208&lt;&gt;"", $P8208&lt;&gt;"...", $P8208&lt;&gt;"입력오류", NOT(ISNUMBER(FIND($T$21:$T$34,$P8208)))),
            AND($P8208&lt;&gt;"", $P8208&lt;&gt;"...", $P8208&lt;&gt;"입력오류", $T$19=$P8208)
        )
    )
)</f>
        <v>0</v>
      </c>
    </row>
    <row r="8209" spans="9:17">
      <c r="I8209">
        <f t="shared" si="385"/>
        <v>8208</v>
      </c>
      <c r="J8209" t="e">
        <f t="shared" si="386"/>
        <v>#N/A</v>
      </c>
      <c r="K8209" t="e">
        <f t="shared" si="384"/>
        <v>#N/A</v>
      </c>
      <c r="L8209" t="b">
        <f>COUNTIF($N$2:N8209, N8209)=1</f>
        <v>0</v>
      </c>
      <c r="M8209" s="37">
        <f>IF( $Q8209, MAX($M$1:M8208)+1, 0)</f>
        <v>0</v>
      </c>
      <c r="N8209" t="e" cm="1">
        <f t="array" ref="N8209">INDEX($A$9:$F$1048576, $J8209, $K8209 )</f>
        <v>#N/A</v>
      </c>
      <c r="O8209" t="e" cm="1">
        <f t="array" ref="O8209">INDEX($B$9:$F$1048576, $J8209, $K8209 )</f>
        <v>#N/A</v>
      </c>
      <c r="P8209" t="str" cm="1">
        <f t="array" ref="P8209">IF( $L8209, TRIM(_xll.IMDP("IR", $G$5&amp;$N8209, $G$6)), "" )</f>
        <v/>
      </c>
      <c r="Q8209" t="b" cm="1">
        <f t="array" ref="Q8209">IF(
    $U$1=1, AND($P8209&lt;&gt;"", $P8209&lt;&gt;"...", $P8209&lt;&gt;"입력오류"),
    IF(
        $U$18=1, AND($P8209&lt;&gt;"", $P8209&lt;&gt;"...", $P8209&lt;&gt;"입력오류", ISNUMBER(FIND(INDEX($T$2:$T$7,$U$1),$P8209))),
        IF(
            $U$17="기타", AND($P8209&lt;&gt;"", $P8209&lt;&gt;"...", $P8209&lt;&gt;"입력오류", NOT(ISNUMBER(FIND($T$21:$T$34,$P8209)))),
            AND($P8209&lt;&gt;"", $P8209&lt;&gt;"...", $P8209&lt;&gt;"입력오류", $T$19=$P8209)
        )
    )
)</f>
        <v>0</v>
      </c>
    </row>
    <row r="8210" spans="9:17">
      <c r="I8210">
        <f t="shared" si="385"/>
        <v>8209</v>
      </c>
      <c r="J8210" t="e">
        <f t="shared" si="386"/>
        <v>#N/A</v>
      </c>
      <c r="K8210" t="e">
        <f t="shared" si="384"/>
        <v>#N/A</v>
      </c>
      <c r="L8210" t="b">
        <f>COUNTIF($N$2:N8210, N8210)=1</f>
        <v>0</v>
      </c>
      <c r="M8210" s="37">
        <f>IF( $Q8210, MAX($M$1:M8209)+1, 0)</f>
        <v>0</v>
      </c>
      <c r="N8210" t="e" cm="1">
        <f t="array" ref="N8210">INDEX($A$9:$F$1048576, $J8210, $K8210 )</f>
        <v>#N/A</v>
      </c>
      <c r="O8210" t="e" cm="1">
        <f t="array" ref="O8210">INDEX($B$9:$F$1048576, $J8210, $K8210 )</f>
        <v>#N/A</v>
      </c>
      <c r="P8210" t="str" cm="1">
        <f t="array" ref="P8210">IF( $L8210, TRIM(_xll.IMDP("IR", $G$5&amp;$N8210, $G$6)), "" )</f>
        <v/>
      </c>
      <c r="Q8210" t="b" cm="1">
        <f t="array" ref="Q8210">IF(
    $U$1=1, AND($P8210&lt;&gt;"", $P8210&lt;&gt;"...", $P8210&lt;&gt;"입력오류"),
    IF(
        $U$18=1, AND($P8210&lt;&gt;"", $P8210&lt;&gt;"...", $P8210&lt;&gt;"입력오류", ISNUMBER(FIND(INDEX($T$2:$T$7,$U$1),$P8210))),
        IF(
            $U$17="기타", AND($P8210&lt;&gt;"", $P8210&lt;&gt;"...", $P8210&lt;&gt;"입력오류", NOT(ISNUMBER(FIND($T$21:$T$34,$P8210)))),
            AND($P8210&lt;&gt;"", $P8210&lt;&gt;"...", $P8210&lt;&gt;"입력오류", $T$19=$P8210)
        )
    )
)</f>
        <v>0</v>
      </c>
    </row>
    <row r="8211" spans="9:17">
      <c r="I8211">
        <f t="shared" si="385"/>
        <v>8210</v>
      </c>
      <c r="J8211" t="e">
        <f t="shared" si="386"/>
        <v>#N/A</v>
      </c>
      <c r="K8211" t="e">
        <f t="shared" si="384"/>
        <v>#N/A</v>
      </c>
      <c r="L8211" t="b">
        <f>COUNTIF($N$2:N8211, N8211)=1</f>
        <v>0</v>
      </c>
      <c r="M8211" s="37">
        <f>IF( $Q8211, MAX($M$1:M8210)+1, 0)</f>
        <v>0</v>
      </c>
      <c r="N8211" t="e" cm="1">
        <f t="array" ref="N8211">INDEX($A$9:$F$1048576, $J8211, $K8211 )</f>
        <v>#N/A</v>
      </c>
      <c r="O8211" t="e" cm="1">
        <f t="array" ref="O8211">INDEX($B$9:$F$1048576, $J8211, $K8211 )</f>
        <v>#N/A</v>
      </c>
      <c r="P8211" t="str" cm="1">
        <f t="array" ref="P8211">IF( $L8211, TRIM(_xll.IMDP("IR", $G$5&amp;$N8211, $G$6)), "" )</f>
        <v/>
      </c>
      <c r="Q8211" t="b" cm="1">
        <f t="array" ref="Q8211">IF(
    $U$1=1, AND($P8211&lt;&gt;"", $P8211&lt;&gt;"...", $P8211&lt;&gt;"입력오류"),
    IF(
        $U$18=1, AND($P8211&lt;&gt;"", $P8211&lt;&gt;"...", $P8211&lt;&gt;"입력오류", ISNUMBER(FIND(INDEX($T$2:$T$7,$U$1),$P8211))),
        IF(
            $U$17="기타", AND($P8211&lt;&gt;"", $P8211&lt;&gt;"...", $P8211&lt;&gt;"입력오류", NOT(ISNUMBER(FIND($T$21:$T$34,$P8211)))),
            AND($P8211&lt;&gt;"", $P8211&lt;&gt;"...", $P8211&lt;&gt;"입력오류", $T$19=$P8211)
        )
    )
)</f>
        <v>0</v>
      </c>
    </row>
    <row r="8212" spans="9:17">
      <c r="I8212">
        <f t="shared" si="385"/>
        <v>8211</v>
      </c>
      <c r="J8212" t="e">
        <f t="shared" si="386"/>
        <v>#N/A</v>
      </c>
      <c r="K8212" t="e">
        <f t="shared" si="384"/>
        <v>#N/A</v>
      </c>
      <c r="L8212" t="b">
        <f>COUNTIF($N$2:N8212, N8212)=1</f>
        <v>0</v>
      </c>
      <c r="M8212" s="37">
        <f>IF( $Q8212, MAX($M$1:M8211)+1, 0)</f>
        <v>0</v>
      </c>
      <c r="N8212" t="e" cm="1">
        <f t="array" ref="N8212">INDEX($A$9:$F$1048576, $J8212, $K8212 )</f>
        <v>#N/A</v>
      </c>
      <c r="O8212" t="e" cm="1">
        <f t="array" ref="O8212">INDEX($B$9:$F$1048576, $J8212, $K8212 )</f>
        <v>#N/A</v>
      </c>
      <c r="P8212" t="str" cm="1">
        <f t="array" ref="P8212">IF( $L8212, TRIM(_xll.IMDP("IR", $G$5&amp;$N8212, $G$6)), "" )</f>
        <v/>
      </c>
      <c r="Q8212" t="b" cm="1">
        <f t="array" ref="Q8212">IF(
    $U$1=1, AND($P8212&lt;&gt;"", $P8212&lt;&gt;"...", $P8212&lt;&gt;"입력오류"),
    IF(
        $U$18=1, AND($P8212&lt;&gt;"", $P8212&lt;&gt;"...", $P8212&lt;&gt;"입력오류", ISNUMBER(FIND(INDEX($T$2:$T$7,$U$1),$P8212))),
        IF(
            $U$17="기타", AND($P8212&lt;&gt;"", $P8212&lt;&gt;"...", $P8212&lt;&gt;"입력오류", NOT(ISNUMBER(FIND($T$21:$T$34,$P8212)))),
            AND($P8212&lt;&gt;"", $P8212&lt;&gt;"...", $P8212&lt;&gt;"입력오류", $T$19=$P8212)
        )
    )
)</f>
        <v>0</v>
      </c>
    </row>
    <row r="8213" spans="9:17">
      <c r="I8213">
        <f t="shared" si="385"/>
        <v>8212</v>
      </c>
      <c r="J8213" t="e">
        <f t="shared" si="386"/>
        <v>#N/A</v>
      </c>
      <c r="K8213" t="e">
        <f t="shared" si="384"/>
        <v>#N/A</v>
      </c>
      <c r="L8213" t="b">
        <f>COUNTIF($N$2:N8213, N8213)=1</f>
        <v>0</v>
      </c>
      <c r="M8213" s="37">
        <f>IF( $Q8213, MAX($M$1:M8212)+1, 0)</f>
        <v>0</v>
      </c>
      <c r="N8213" t="e" cm="1">
        <f t="array" ref="N8213">INDEX($A$9:$F$1048576, $J8213, $K8213 )</f>
        <v>#N/A</v>
      </c>
      <c r="O8213" t="e" cm="1">
        <f t="array" ref="O8213">INDEX($B$9:$F$1048576, $J8213, $K8213 )</f>
        <v>#N/A</v>
      </c>
      <c r="P8213" t="str" cm="1">
        <f t="array" ref="P8213">IF( $L8213, TRIM(_xll.IMDP("IR", $G$5&amp;$N8213, $G$6)), "" )</f>
        <v/>
      </c>
      <c r="Q8213" t="b" cm="1">
        <f t="array" ref="Q8213">IF(
    $U$1=1, AND($P8213&lt;&gt;"", $P8213&lt;&gt;"...", $P8213&lt;&gt;"입력오류"),
    IF(
        $U$18=1, AND($P8213&lt;&gt;"", $P8213&lt;&gt;"...", $P8213&lt;&gt;"입력오류", ISNUMBER(FIND(INDEX($T$2:$T$7,$U$1),$P8213))),
        IF(
            $U$17="기타", AND($P8213&lt;&gt;"", $P8213&lt;&gt;"...", $P8213&lt;&gt;"입력오류", NOT(ISNUMBER(FIND($T$21:$T$34,$P8213)))),
            AND($P8213&lt;&gt;"", $P8213&lt;&gt;"...", $P8213&lt;&gt;"입력오류", $T$19=$P8213)
        )
    )
)</f>
        <v>0</v>
      </c>
    </row>
    <row r="8214" spans="9:17">
      <c r="I8214">
        <f t="shared" si="385"/>
        <v>8213</v>
      </c>
      <c r="J8214" t="e">
        <f t="shared" si="386"/>
        <v>#N/A</v>
      </c>
      <c r="K8214" t="e">
        <f t="shared" si="384"/>
        <v>#N/A</v>
      </c>
      <c r="L8214" t="b">
        <f>COUNTIF($N$2:N8214, N8214)=1</f>
        <v>0</v>
      </c>
      <c r="M8214" s="37">
        <f>IF( $Q8214, MAX($M$1:M8213)+1, 0)</f>
        <v>0</v>
      </c>
      <c r="N8214" t="e" cm="1">
        <f t="array" ref="N8214">INDEX($A$9:$F$1048576, $J8214, $K8214 )</f>
        <v>#N/A</v>
      </c>
      <c r="O8214" t="e" cm="1">
        <f t="array" ref="O8214">INDEX($B$9:$F$1048576, $J8214, $K8214 )</f>
        <v>#N/A</v>
      </c>
      <c r="P8214" t="str" cm="1">
        <f t="array" ref="P8214">IF( $L8214, TRIM(_xll.IMDP("IR", $G$5&amp;$N8214, $G$6)), "" )</f>
        <v/>
      </c>
      <c r="Q8214" t="b" cm="1">
        <f t="array" ref="Q8214">IF(
    $U$1=1, AND($P8214&lt;&gt;"", $P8214&lt;&gt;"...", $P8214&lt;&gt;"입력오류"),
    IF(
        $U$18=1, AND($P8214&lt;&gt;"", $P8214&lt;&gt;"...", $P8214&lt;&gt;"입력오류", ISNUMBER(FIND(INDEX($T$2:$T$7,$U$1),$P8214))),
        IF(
            $U$17="기타", AND($P8214&lt;&gt;"", $P8214&lt;&gt;"...", $P8214&lt;&gt;"입력오류", NOT(ISNUMBER(FIND($T$21:$T$34,$P8214)))),
            AND($P8214&lt;&gt;"", $P8214&lt;&gt;"...", $P8214&lt;&gt;"입력오류", $T$19=$P8214)
        )
    )
)</f>
        <v>0</v>
      </c>
    </row>
    <row r="8215" spans="9:17">
      <c r="I8215">
        <f t="shared" si="385"/>
        <v>8214</v>
      </c>
      <c r="J8215" t="e">
        <f t="shared" si="386"/>
        <v>#N/A</v>
      </c>
      <c r="K8215" t="e">
        <f t="shared" si="384"/>
        <v>#N/A</v>
      </c>
      <c r="L8215" t="b">
        <f>COUNTIF($N$2:N8215, N8215)=1</f>
        <v>0</v>
      </c>
      <c r="M8215" s="37">
        <f>IF( $Q8215, MAX($M$1:M8214)+1, 0)</f>
        <v>0</v>
      </c>
      <c r="N8215" t="e" cm="1">
        <f t="array" ref="N8215">INDEX($A$9:$F$1048576, $J8215, $K8215 )</f>
        <v>#N/A</v>
      </c>
      <c r="O8215" t="e" cm="1">
        <f t="array" ref="O8215">INDEX($B$9:$F$1048576, $J8215, $K8215 )</f>
        <v>#N/A</v>
      </c>
      <c r="P8215" t="str" cm="1">
        <f t="array" ref="P8215">IF( $L8215, TRIM(_xll.IMDP("IR", $G$5&amp;$N8215, $G$6)), "" )</f>
        <v/>
      </c>
      <c r="Q8215" t="b" cm="1">
        <f t="array" ref="Q8215">IF(
    $U$1=1, AND($P8215&lt;&gt;"", $P8215&lt;&gt;"...", $P8215&lt;&gt;"입력오류"),
    IF(
        $U$18=1, AND($P8215&lt;&gt;"", $P8215&lt;&gt;"...", $P8215&lt;&gt;"입력오류", ISNUMBER(FIND(INDEX($T$2:$T$7,$U$1),$P8215))),
        IF(
            $U$17="기타", AND($P8215&lt;&gt;"", $P8215&lt;&gt;"...", $P8215&lt;&gt;"입력오류", NOT(ISNUMBER(FIND($T$21:$T$34,$P8215)))),
            AND($P8215&lt;&gt;"", $P8215&lt;&gt;"...", $P8215&lt;&gt;"입력오류", $T$19=$P8215)
        )
    )
)</f>
        <v>0</v>
      </c>
    </row>
    <row r="8216" spans="9:17">
      <c r="I8216">
        <f t="shared" si="385"/>
        <v>8215</v>
      </c>
      <c r="J8216" t="e">
        <f t="shared" si="386"/>
        <v>#N/A</v>
      </c>
      <c r="K8216" t="e">
        <f t="shared" si="384"/>
        <v>#N/A</v>
      </c>
      <c r="L8216" t="b">
        <f>COUNTIF($N$2:N8216, N8216)=1</f>
        <v>0</v>
      </c>
      <c r="M8216" s="37">
        <f>IF( $Q8216, MAX($M$1:M8215)+1, 0)</f>
        <v>0</v>
      </c>
      <c r="N8216" t="e" cm="1">
        <f t="array" ref="N8216">INDEX($A$9:$F$1048576, $J8216, $K8216 )</f>
        <v>#N/A</v>
      </c>
      <c r="O8216" t="e" cm="1">
        <f t="array" ref="O8216">INDEX($B$9:$F$1048576, $J8216, $K8216 )</f>
        <v>#N/A</v>
      </c>
      <c r="P8216" t="str" cm="1">
        <f t="array" ref="P8216">IF( $L8216, TRIM(_xll.IMDP("IR", $G$5&amp;$N8216, $G$6)), "" )</f>
        <v/>
      </c>
      <c r="Q8216" t="b" cm="1">
        <f t="array" ref="Q8216">IF(
    $U$1=1, AND($P8216&lt;&gt;"", $P8216&lt;&gt;"...", $P8216&lt;&gt;"입력오류"),
    IF(
        $U$18=1, AND($P8216&lt;&gt;"", $P8216&lt;&gt;"...", $P8216&lt;&gt;"입력오류", ISNUMBER(FIND(INDEX($T$2:$T$7,$U$1),$P8216))),
        IF(
            $U$17="기타", AND($P8216&lt;&gt;"", $P8216&lt;&gt;"...", $P8216&lt;&gt;"입력오류", NOT(ISNUMBER(FIND($T$21:$T$34,$P8216)))),
            AND($P8216&lt;&gt;"", $P8216&lt;&gt;"...", $P8216&lt;&gt;"입력오류", $T$19=$P8216)
        )
    )
)</f>
        <v>0</v>
      </c>
    </row>
    <row r="8217" spans="9:17">
      <c r="I8217">
        <f t="shared" si="385"/>
        <v>8216</v>
      </c>
      <c r="J8217" t="e">
        <f t="shared" si="386"/>
        <v>#N/A</v>
      </c>
      <c r="K8217" t="e">
        <f t="shared" si="384"/>
        <v>#N/A</v>
      </c>
      <c r="L8217" t="b">
        <f>COUNTIF($N$2:N8217, N8217)=1</f>
        <v>0</v>
      </c>
      <c r="M8217" s="37">
        <f>IF( $Q8217, MAX($M$1:M8216)+1, 0)</f>
        <v>0</v>
      </c>
      <c r="N8217" t="e" cm="1">
        <f t="array" ref="N8217">INDEX($A$9:$F$1048576, $J8217, $K8217 )</f>
        <v>#N/A</v>
      </c>
      <c r="O8217" t="e" cm="1">
        <f t="array" ref="O8217">INDEX($B$9:$F$1048576, $J8217, $K8217 )</f>
        <v>#N/A</v>
      </c>
      <c r="P8217" t="str" cm="1">
        <f t="array" ref="P8217">IF( $L8217, TRIM(_xll.IMDP("IR", $G$5&amp;$N8217, $G$6)), "" )</f>
        <v/>
      </c>
      <c r="Q8217" t="b" cm="1">
        <f t="array" ref="Q8217">IF(
    $U$1=1, AND($P8217&lt;&gt;"", $P8217&lt;&gt;"...", $P8217&lt;&gt;"입력오류"),
    IF(
        $U$18=1, AND($P8217&lt;&gt;"", $P8217&lt;&gt;"...", $P8217&lt;&gt;"입력오류", ISNUMBER(FIND(INDEX($T$2:$T$7,$U$1),$P8217))),
        IF(
            $U$17="기타", AND($P8217&lt;&gt;"", $P8217&lt;&gt;"...", $P8217&lt;&gt;"입력오류", NOT(ISNUMBER(FIND($T$21:$T$34,$P8217)))),
            AND($P8217&lt;&gt;"", $P8217&lt;&gt;"...", $P8217&lt;&gt;"입력오류", $T$19=$P8217)
        )
    )
)</f>
        <v>0</v>
      </c>
    </row>
    <row r="8218" spans="9:17">
      <c r="I8218">
        <f t="shared" si="385"/>
        <v>8217</v>
      </c>
      <c r="J8218" t="e">
        <f t="shared" si="386"/>
        <v>#N/A</v>
      </c>
      <c r="K8218" t="e">
        <f t="shared" si="384"/>
        <v>#N/A</v>
      </c>
      <c r="L8218" t="b">
        <f>COUNTIF($N$2:N8218, N8218)=1</f>
        <v>0</v>
      </c>
      <c r="M8218" s="37">
        <f>IF( $Q8218, MAX($M$1:M8217)+1, 0)</f>
        <v>0</v>
      </c>
      <c r="N8218" t="e" cm="1">
        <f t="array" ref="N8218">INDEX($A$9:$F$1048576, $J8218, $K8218 )</f>
        <v>#N/A</v>
      </c>
      <c r="O8218" t="e" cm="1">
        <f t="array" ref="O8218">INDEX($B$9:$F$1048576, $J8218, $K8218 )</f>
        <v>#N/A</v>
      </c>
      <c r="P8218" t="str" cm="1">
        <f t="array" ref="P8218">IF( $L8218, TRIM(_xll.IMDP("IR", $G$5&amp;$N8218, $G$6)), "" )</f>
        <v/>
      </c>
      <c r="Q8218" t="b" cm="1">
        <f t="array" ref="Q8218">IF(
    $U$1=1, AND($P8218&lt;&gt;"", $P8218&lt;&gt;"...", $P8218&lt;&gt;"입력오류"),
    IF(
        $U$18=1, AND($P8218&lt;&gt;"", $P8218&lt;&gt;"...", $P8218&lt;&gt;"입력오류", ISNUMBER(FIND(INDEX($T$2:$T$7,$U$1),$P8218))),
        IF(
            $U$17="기타", AND($P8218&lt;&gt;"", $P8218&lt;&gt;"...", $P8218&lt;&gt;"입력오류", NOT(ISNUMBER(FIND($T$21:$T$34,$P8218)))),
            AND($P8218&lt;&gt;"", $P8218&lt;&gt;"...", $P8218&lt;&gt;"입력오류", $T$19=$P8218)
        )
    )
)</f>
        <v>0</v>
      </c>
    </row>
    <row r="8219" spans="9:17">
      <c r="I8219">
        <f t="shared" si="385"/>
        <v>8218</v>
      </c>
      <c r="J8219" t="e">
        <f t="shared" si="386"/>
        <v>#N/A</v>
      </c>
      <c r="K8219" t="e">
        <f t="shared" si="384"/>
        <v>#N/A</v>
      </c>
      <c r="L8219" t="b">
        <f>COUNTIF($N$2:N8219, N8219)=1</f>
        <v>0</v>
      </c>
      <c r="M8219" s="37">
        <f>IF( $Q8219, MAX($M$1:M8218)+1, 0)</f>
        <v>0</v>
      </c>
      <c r="N8219" t="e" cm="1">
        <f t="array" ref="N8219">INDEX($A$9:$F$1048576, $J8219, $K8219 )</f>
        <v>#N/A</v>
      </c>
      <c r="O8219" t="e" cm="1">
        <f t="array" ref="O8219">INDEX($B$9:$F$1048576, $J8219, $K8219 )</f>
        <v>#N/A</v>
      </c>
      <c r="P8219" t="str" cm="1">
        <f t="array" ref="P8219">IF( $L8219, TRIM(_xll.IMDP("IR", $G$5&amp;$N8219, $G$6)), "" )</f>
        <v/>
      </c>
      <c r="Q8219" t="b" cm="1">
        <f t="array" ref="Q8219">IF(
    $U$1=1, AND($P8219&lt;&gt;"", $P8219&lt;&gt;"...", $P8219&lt;&gt;"입력오류"),
    IF(
        $U$18=1, AND($P8219&lt;&gt;"", $P8219&lt;&gt;"...", $P8219&lt;&gt;"입력오류", ISNUMBER(FIND(INDEX($T$2:$T$7,$U$1),$P8219))),
        IF(
            $U$17="기타", AND($P8219&lt;&gt;"", $P8219&lt;&gt;"...", $P8219&lt;&gt;"입력오류", NOT(ISNUMBER(FIND($T$21:$T$34,$P8219)))),
            AND($P8219&lt;&gt;"", $P8219&lt;&gt;"...", $P8219&lt;&gt;"입력오류", $T$19=$P8219)
        )
    )
)</f>
        <v>0</v>
      </c>
    </row>
    <row r="8220" spans="9:17">
      <c r="I8220">
        <f t="shared" si="385"/>
        <v>8219</v>
      </c>
      <c r="J8220" t="e">
        <f t="shared" si="386"/>
        <v>#N/A</v>
      </c>
      <c r="K8220" t="e">
        <f t="shared" si="384"/>
        <v>#N/A</v>
      </c>
      <c r="L8220" t="b">
        <f>COUNTIF($N$2:N8220, N8220)=1</f>
        <v>0</v>
      </c>
      <c r="M8220" s="37">
        <f>IF( $Q8220, MAX($M$1:M8219)+1, 0)</f>
        <v>0</v>
      </c>
      <c r="N8220" t="e" cm="1">
        <f t="array" ref="N8220">INDEX($A$9:$F$1048576, $J8220, $K8220 )</f>
        <v>#N/A</v>
      </c>
      <c r="O8220" t="e" cm="1">
        <f t="array" ref="O8220">INDEX($B$9:$F$1048576, $J8220, $K8220 )</f>
        <v>#N/A</v>
      </c>
      <c r="P8220" t="str" cm="1">
        <f t="array" ref="P8220">IF( $L8220, TRIM(_xll.IMDP("IR", $G$5&amp;$N8220, $G$6)), "" )</f>
        <v/>
      </c>
      <c r="Q8220" t="b" cm="1">
        <f t="array" ref="Q8220">IF(
    $U$1=1, AND($P8220&lt;&gt;"", $P8220&lt;&gt;"...", $P8220&lt;&gt;"입력오류"),
    IF(
        $U$18=1, AND($P8220&lt;&gt;"", $P8220&lt;&gt;"...", $P8220&lt;&gt;"입력오류", ISNUMBER(FIND(INDEX($T$2:$T$7,$U$1),$P8220))),
        IF(
            $U$17="기타", AND($P8220&lt;&gt;"", $P8220&lt;&gt;"...", $P8220&lt;&gt;"입력오류", NOT(ISNUMBER(FIND($T$21:$T$34,$P8220)))),
            AND($P8220&lt;&gt;"", $P8220&lt;&gt;"...", $P8220&lt;&gt;"입력오류", $T$19=$P8220)
        )
    )
)</f>
        <v>0</v>
      </c>
    </row>
    <row r="8221" spans="9:17">
      <c r="I8221">
        <f t="shared" si="385"/>
        <v>8220</v>
      </c>
      <c r="J8221" t="e">
        <f t="shared" si="386"/>
        <v>#N/A</v>
      </c>
      <c r="K8221" t="e">
        <f t="shared" si="384"/>
        <v>#N/A</v>
      </c>
      <c r="L8221" t="b">
        <f>COUNTIF($N$2:N8221, N8221)=1</f>
        <v>0</v>
      </c>
      <c r="M8221" s="37">
        <f>IF( $Q8221, MAX($M$1:M8220)+1, 0)</f>
        <v>0</v>
      </c>
      <c r="N8221" t="e" cm="1">
        <f t="array" ref="N8221">INDEX($A$9:$F$1048576, $J8221, $K8221 )</f>
        <v>#N/A</v>
      </c>
      <c r="O8221" t="e" cm="1">
        <f t="array" ref="O8221">INDEX($B$9:$F$1048576, $J8221, $K8221 )</f>
        <v>#N/A</v>
      </c>
      <c r="P8221" t="str" cm="1">
        <f t="array" ref="P8221">IF( $L8221, TRIM(_xll.IMDP("IR", $G$5&amp;$N8221, $G$6)), "" )</f>
        <v/>
      </c>
      <c r="Q8221" t="b" cm="1">
        <f t="array" ref="Q8221">IF(
    $U$1=1, AND($P8221&lt;&gt;"", $P8221&lt;&gt;"...", $P8221&lt;&gt;"입력오류"),
    IF(
        $U$18=1, AND($P8221&lt;&gt;"", $P8221&lt;&gt;"...", $P8221&lt;&gt;"입력오류", ISNUMBER(FIND(INDEX($T$2:$T$7,$U$1),$P8221))),
        IF(
            $U$17="기타", AND($P8221&lt;&gt;"", $P8221&lt;&gt;"...", $P8221&lt;&gt;"입력오류", NOT(ISNUMBER(FIND($T$21:$T$34,$P8221)))),
            AND($P8221&lt;&gt;"", $P8221&lt;&gt;"...", $P8221&lt;&gt;"입력오류", $T$19=$P8221)
        )
    )
)</f>
        <v>0</v>
      </c>
    </row>
    <row r="8222" spans="9:17">
      <c r="I8222">
        <f t="shared" si="385"/>
        <v>8221</v>
      </c>
      <c r="J8222" t="e">
        <f t="shared" si="386"/>
        <v>#N/A</v>
      </c>
      <c r="K8222" t="e">
        <f t="shared" si="384"/>
        <v>#N/A</v>
      </c>
      <c r="L8222" t="b">
        <f>COUNTIF($N$2:N8222, N8222)=1</f>
        <v>0</v>
      </c>
      <c r="M8222" s="37">
        <f>IF( $Q8222, MAX($M$1:M8221)+1, 0)</f>
        <v>0</v>
      </c>
      <c r="N8222" t="e" cm="1">
        <f t="array" ref="N8222">INDEX($A$9:$F$1048576, $J8222, $K8222 )</f>
        <v>#N/A</v>
      </c>
      <c r="O8222" t="e" cm="1">
        <f t="array" ref="O8222">INDEX($B$9:$F$1048576, $J8222, $K8222 )</f>
        <v>#N/A</v>
      </c>
      <c r="P8222" t="str" cm="1">
        <f t="array" ref="P8222">IF( $L8222, TRIM(_xll.IMDP("IR", $G$5&amp;$N8222, $G$6)), "" )</f>
        <v/>
      </c>
      <c r="Q8222" t="b" cm="1">
        <f t="array" ref="Q8222">IF(
    $U$1=1, AND($P8222&lt;&gt;"", $P8222&lt;&gt;"...", $P8222&lt;&gt;"입력오류"),
    IF(
        $U$18=1, AND($P8222&lt;&gt;"", $P8222&lt;&gt;"...", $P8222&lt;&gt;"입력오류", ISNUMBER(FIND(INDEX($T$2:$T$7,$U$1),$P8222))),
        IF(
            $U$17="기타", AND($P8222&lt;&gt;"", $P8222&lt;&gt;"...", $P8222&lt;&gt;"입력오류", NOT(ISNUMBER(FIND($T$21:$T$34,$P8222)))),
            AND($P8222&lt;&gt;"", $P8222&lt;&gt;"...", $P8222&lt;&gt;"입력오류", $T$19=$P8222)
        )
    )
)</f>
        <v>0</v>
      </c>
    </row>
    <row r="8223" spans="9:17">
      <c r="I8223">
        <f t="shared" si="385"/>
        <v>8222</v>
      </c>
      <c r="J8223" t="e">
        <f t="shared" si="386"/>
        <v>#N/A</v>
      </c>
      <c r="K8223" t="e">
        <f t="shared" si="384"/>
        <v>#N/A</v>
      </c>
      <c r="L8223" t="b">
        <f>COUNTIF($N$2:N8223, N8223)=1</f>
        <v>0</v>
      </c>
      <c r="M8223" s="37">
        <f>IF( $Q8223, MAX($M$1:M8222)+1, 0)</f>
        <v>0</v>
      </c>
      <c r="N8223" t="e" cm="1">
        <f t="array" ref="N8223">INDEX($A$9:$F$1048576, $J8223, $K8223 )</f>
        <v>#N/A</v>
      </c>
      <c r="O8223" t="e" cm="1">
        <f t="array" ref="O8223">INDEX($B$9:$F$1048576, $J8223, $K8223 )</f>
        <v>#N/A</v>
      </c>
      <c r="P8223" t="str" cm="1">
        <f t="array" ref="P8223">IF( $L8223, TRIM(_xll.IMDP("IR", $G$5&amp;$N8223, $G$6)), "" )</f>
        <v/>
      </c>
      <c r="Q8223" t="b" cm="1">
        <f t="array" ref="Q8223">IF(
    $U$1=1, AND($P8223&lt;&gt;"", $P8223&lt;&gt;"...", $P8223&lt;&gt;"입력오류"),
    IF(
        $U$18=1, AND($P8223&lt;&gt;"", $P8223&lt;&gt;"...", $P8223&lt;&gt;"입력오류", ISNUMBER(FIND(INDEX($T$2:$T$7,$U$1),$P8223))),
        IF(
            $U$17="기타", AND($P8223&lt;&gt;"", $P8223&lt;&gt;"...", $P8223&lt;&gt;"입력오류", NOT(ISNUMBER(FIND($T$21:$T$34,$P8223)))),
            AND($P8223&lt;&gt;"", $P8223&lt;&gt;"...", $P8223&lt;&gt;"입력오류", $T$19=$P8223)
        )
    )
)</f>
        <v>0</v>
      </c>
    </row>
    <row r="8224" spans="9:17">
      <c r="I8224">
        <f t="shared" si="385"/>
        <v>8223</v>
      </c>
      <c r="J8224" t="e">
        <f t="shared" si="386"/>
        <v>#N/A</v>
      </c>
      <c r="K8224" t="e">
        <f t="shared" si="384"/>
        <v>#N/A</v>
      </c>
      <c r="L8224" t="b">
        <f>COUNTIF($N$2:N8224, N8224)=1</f>
        <v>0</v>
      </c>
      <c r="M8224" s="37">
        <f>IF( $Q8224, MAX($M$1:M8223)+1, 0)</f>
        <v>0</v>
      </c>
      <c r="N8224" t="e" cm="1">
        <f t="array" ref="N8224">INDEX($A$9:$F$1048576, $J8224, $K8224 )</f>
        <v>#N/A</v>
      </c>
      <c r="O8224" t="e" cm="1">
        <f t="array" ref="O8224">INDEX($B$9:$F$1048576, $J8224, $K8224 )</f>
        <v>#N/A</v>
      </c>
      <c r="P8224" t="str" cm="1">
        <f t="array" ref="P8224">IF( $L8224, TRIM(_xll.IMDP("IR", $G$5&amp;$N8224, $G$6)), "" )</f>
        <v/>
      </c>
      <c r="Q8224" t="b" cm="1">
        <f t="array" ref="Q8224">IF(
    $U$1=1, AND($P8224&lt;&gt;"", $P8224&lt;&gt;"...", $P8224&lt;&gt;"입력오류"),
    IF(
        $U$18=1, AND($P8224&lt;&gt;"", $P8224&lt;&gt;"...", $P8224&lt;&gt;"입력오류", ISNUMBER(FIND(INDEX($T$2:$T$7,$U$1),$P8224))),
        IF(
            $U$17="기타", AND($P8224&lt;&gt;"", $P8224&lt;&gt;"...", $P8224&lt;&gt;"입력오류", NOT(ISNUMBER(FIND($T$21:$T$34,$P8224)))),
            AND($P8224&lt;&gt;"", $P8224&lt;&gt;"...", $P8224&lt;&gt;"입력오류", $T$19=$P8224)
        )
    )
)</f>
        <v>0</v>
      </c>
    </row>
    <row r="8225" spans="9:17">
      <c r="I8225">
        <f t="shared" si="385"/>
        <v>8224</v>
      </c>
      <c r="J8225" t="e">
        <f t="shared" si="386"/>
        <v>#N/A</v>
      </c>
      <c r="K8225" t="e">
        <f t="shared" si="384"/>
        <v>#N/A</v>
      </c>
      <c r="L8225" t="b">
        <f>COUNTIF($N$2:N8225, N8225)=1</f>
        <v>0</v>
      </c>
      <c r="M8225" s="37">
        <f>IF( $Q8225, MAX($M$1:M8224)+1, 0)</f>
        <v>0</v>
      </c>
      <c r="N8225" t="e" cm="1">
        <f t="array" ref="N8225">INDEX($A$9:$F$1048576, $J8225, $K8225 )</f>
        <v>#N/A</v>
      </c>
      <c r="O8225" t="e" cm="1">
        <f t="array" ref="O8225">INDEX($B$9:$F$1048576, $J8225, $K8225 )</f>
        <v>#N/A</v>
      </c>
      <c r="P8225" t="str" cm="1">
        <f t="array" ref="P8225">IF( $L8225, TRIM(_xll.IMDP("IR", $G$5&amp;$N8225, $G$6)), "" )</f>
        <v/>
      </c>
      <c r="Q8225" t="b" cm="1">
        <f t="array" ref="Q8225">IF(
    $U$1=1, AND($P8225&lt;&gt;"", $P8225&lt;&gt;"...", $P8225&lt;&gt;"입력오류"),
    IF(
        $U$18=1, AND($P8225&lt;&gt;"", $P8225&lt;&gt;"...", $P8225&lt;&gt;"입력오류", ISNUMBER(FIND(INDEX($T$2:$T$7,$U$1),$P8225))),
        IF(
            $U$17="기타", AND($P8225&lt;&gt;"", $P8225&lt;&gt;"...", $P8225&lt;&gt;"입력오류", NOT(ISNUMBER(FIND($T$21:$T$34,$P8225)))),
            AND($P8225&lt;&gt;"", $P8225&lt;&gt;"...", $P8225&lt;&gt;"입력오류", $T$19=$P8225)
        )
    )
)</f>
        <v>0</v>
      </c>
    </row>
    <row r="8226" spans="9:17">
      <c r="I8226">
        <f t="shared" si="385"/>
        <v>8225</v>
      </c>
      <c r="J8226" t="e">
        <f t="shared" si="386"/>
        <v>#N/A</v>
      </c>
      <c r="K8226" t="e">
        <f t="shared" si="384"/>
        <v>#N/A</v>
      </c>
      <c r="L8226" t="b">
        <f>COUNTIF($N$2:N8226, N8226)=1</f>
        <v>0</v>
      </c>
      <c r="M8226" s="37">
        <f>IF( $Q8226, MAX($M$1:M8225)+1, 0)</f>
        <v>0</v>
      </c>
      <c r="N8226" t="e" cm="1">
        <f t="array" ref="N8226">INDEX($A$9:$F$1048576, $J8226, $K8226 )</f>
        <v>#N/A</v>
      </c>
      <c r="O8226" t="e" cm="1">
        <f t="array" ref="O8226">INDEX($B$9:$F$1048576, $J8226, $K8226 )</f>
        <v>#N/A</v>
      </c>
      <c r="P8226" t="str" cm="1">
        <f t="array" ref="P8226">IF( $L8226, TRIM(_xll.IMDP("IR", $G$5&amp;$N8226, $G$6)), "" )</f>
        <v/>
      </c>
      <c r="Q8226" t="b" cm="1">
        <f t="array" ref="Q8226">IF(
    $U$1=1, AND($P8226&lt;&gt;"", $P8226&lt;&gt;"...", $P8226&lt;&gt;"입력오류"),
    IF(
        $U$18=1, AND($P8226&lt;&gt;"", $P8226&lt;&gt;"...", $P8226&lt;&gt;"입력오류", ISNUMBER(FIND(INDEX($T$2:$T$7,$U$1),$P8226))),
        IF(
            $U$17="기타", AND($P8226&lt;&gt;"", $P8226&lt;&gt;"...", $P8226&lt;&gt;"입력오류", NOT(ISNUMBER(FIND($T$21:$T$34,$P8226)))),
            AND($P8226&lt;&gt;"", $P8226&lt;&gt;"...", $P8226&lt;&gt;"입력오류", $T$19=$P8226)
        )
    )
)</f>
        <v>0</v>
      </c>
    </row>
    <row r="8227" spans="9:17">
      <c r="I8227">
        <f t="shared" si="385"/>
        <v>8226</v>
      </c>
      <c r="J8227" t="e">
        <f t="shared" si="386"/>
        <v>#N/A</v>
      </c>
      <c r="K8227" t="e">
        <f t="shared" si="384"/>
        <v>#N/A</v>
      </c>
      <c r="L8227" t="b">
        <f>COUNTIF($N$2:N8227, N8227)=1</f>
        <v>0</v>
      </c>
      <c r="M8227" s="37">
        <f>IF( $Q8227, MAX($M$1:M8226)+1, 0)</f>
        <v>0</v>
      </c>
      <c r="N8227" t="e" cm="1">
        <f t="array" ref="N8227">INDEX($A$9:$F$1048576, $J8227, $K8227 )</f>
        <v>#N/A</v>
      </c>
      <c r="O8227" t="e" cm="1">
        <f t="array" ref="O8227">INDEX($B$9:$F$1048576, $J8227, $K8227 )</f>
        <v>#N/A</v>
      </c>
      <c r="P8227" t="str" cm="1">
        <f t="array" ref="P8227">IF( $L8227, TRIM(_xll.IMDP("IR", $G$5&amp;$N8227, $G$6)), "" )</f>
        <v/>
      </c>
      <c r="Q8227" t="b" cm="1">
        <f t="array" ref="Q8227">IF(
    $U$1=1, AND($P8227&lt;&gt;"", $P8227&lt;&gt;"...", $P8227&lt;&gt;"입력오류"),
    IF(
        $U$18=1, AND($P8227&lt;&gt;"", $P8227&lt;&gt;"...", $P8227&lt;&gt;"입력오류", ISNUMBER(FIND(INDEX($T$2:$T$7,$U$1),$P8227))),
        IF(
            $U$17="기타", AND($P8227&lt;&gt;"", $P8227&lt;&gt;"...", $P8227&lt;&gt;"입력오류", NOT(ISNUMBER(FIND($T$21:$T$34,$P8227)))),
            AND($P8227&lt;&gt;"", $P8227&lt;&gt;"...", $P8227&lt;&gt;"입력오류", $T$19=$P8227)
        )
    )
)</f>
        <v>0</v>
      </c>
    </row>
    <row r="8228" spans="9:17">
      <c r="I8228">
        <f t="shared" si="385"/>
        <v>8227</v>
      </c>
      <c r="J8228" t="e">
        <f t="shared" si="386"/>
        <v>#N/A</v>
      </c>
      <c r="K8228" t="e">
        <f t="shared" si="384"/>
        <v>#N/A</v>
      </c>
      <c r="L8228" t="b">
        <f>COUNTIF($N$2:N8228, N8228)=1</f>
        <v>0</v>
      </c>
      <c r="M8228" s="37">
        <f>IF( $Q8228, MAX($M$1:M8227)+1, 0)</f>
        <v>0</v>
      </c>
      <c r="N8228" t="e" cm="1">
        <f t="array" ref="N8228">INDEX($A$9:$F$1048576, $J8228, $K8228 )</f>
        <v>#N/A</v>
      </c>
      <c r="O8228" t="e" cm="1">
        <f t="array" ref="O8228">INDEX($B$9:$F$1048576, $J8228, $K8228 )</f>
        <v>#N/A</v>
      </c>
      <c r="P8228" t="str" cm="1">
        <f t="array" ref="P8228">IF( $L8228, TRIM(_xll.IMDP("IR", $G$5&amp;$N8228, $G$6)), "" )</f>
        <v/>
      </c>
      <c r="Q8228" t="b" cm="1">
        <f t="array" ref="Q8228">IF(
    $U$1=1, AND($P8228&lt;&gt;"", $P8228&lt;&gt;"...", $P8228&lt;&gt;"입력오류"),
    IF(
        $U$18=1, AND($P8228&lt;&gt;"", $P8228&lt;&gt;"...", $P8228&lt;&gt;"입력오류", ISNUMBER(FIND(INDEX($T$2:$T$7,$U$1),$P8228))),
        IF(
            $U$17="기타", AND($P8228&lt;&gt;"", $P8228&lt;&gt;"...", $P8228&lt;&gt;"입력오류", NOT(ISNUMBER(FIND($T$21:$T$34,$P8228)))),
            AND($P8228&lt;&gt;"", $P8228&lt;&gt;"...", $P8228&lt;&gt;"입력오류", $T$19=$P8228)
        )
    )
)</f>
        <v>0</v>
      </c>
    </row>
    <row r="8229" spans="9:17">
      <c r="I8229">
        <f t="shared" si="385"/>
        <v>8228</v>
      </c>
      <c r="J8229" t="e">
        <f t="shared" si="386"/>
        <v>#N/A</v>
      </c>
      <c r="K8229" t="e">
        <f t="shared" si="384"/>
        <v>#N/A</v>
      </c>
      <c r="L8229" t="b">
        <f>COUNTIF($N$2:N8229, N8229)=1</f>
        <v>0</v>
      </c>
      <c r="M8229" s="37">
        <f>IF( $Q8229, MAX($M$1:M8228)+1, 0)</f>
        <v>0</v>
      </c>
      <c r="N8229" t="e" cm="1">
        <f t="array" ref="N8229">INDEX($A$9:$F$1048576, $J8229, $K8229 )</f>
        <v>#N/A</v>
      </c>
      <c r="O8229" t="e" cm="1">
        <f t="array" ref="O8229">INDEX($B$9:$F$1048576, $J8229, $K8229 )</f>
        <v>#N/A</v>
      </c>
      <c r="P8229" t="str" cm="1">
        <f t="array" ref="P8229">IF( $L8229, TRIM(_xll.IMDP("IR", $G$5&amp;$N8229, $G$6)), "" )</f>
        <v/>
      </c>
      <c r="Q8229" t="b" cm="1">
        <f t="array" ref="Q8229">IF(
    $U$1=1, AND($P8229&lt;&gt;"", $P8229&lt;&gt;"...", $P8229&lt;&gt;"입력오류"),
    IF(
        $U$18=1, AND($P8229&lt;&gt;"", $P8229&lt;&gt;"...", $P8229&lt;&gt;"입력오류", ISNUMBER(FIND(INDEX($T$2:$T$7,$U$1),$P8229))),
        IF(
            $U$17="기타", AND($P8229&lt;&gt;"", $P8229&lt;&gt;"...", $P8229&lt;&gt;"입력오류", NOT(ISNUMBER(FIND($T$21:$T$34,$P8229)))),
            AND($P8229&lt;&gt;"", $P8229&lt;&gt;"...", $P8229&lt;&gt;"입력오류", $T$19=$P8229)
        )
    )
)</f>
        <v>0</v>
      </c>
    </row>
    <row r="8230" spans="9:17">
      <c r="I8230">
        <f t="shared" si="385"/>
        <v>8229</v>
      </c>
      <c r="J8230" t="e">
        <f t="shared" si="386"/>
        <v>#N/A</v>
      </c>
      <c r="K8230" t="e">
        <f t="shared" si="384"/>
        <v>#N/A</v>
      </c>
      <c r="L8230" t="b">
        <f>COUNTIF($N$2:N8230, N8230)=1</f>
        <v>0</v>
      </c>
      <c r="M8230" s="37">
        <f>IF( $Q8230, MAX($M$1:M8229)+1, 0)</f>
        <v>0</v>
      </c>
      <c r="N8230" t="e" cm="1">
        <f t="array" ref="N8230">INDEX($A$9:$F$1048576, $J8230, $K8230 )</f>
        <v>#N/A</v>
      </c>
      <c r="O8230" t="e" cm="1">
        <f t="array" ref="O8230">INDEX($B$9:$F$1048576, $J8230, $K8230 )</f>
        <v>#N/A</v>
      </c>
      <c r="P8230" t="str" cm="1">
        <f t="array" ref="P8230">IF( $L8230, TRIM(_xll.IMDP("IR", $G$5&amp;$N8230, $G$6)), "" )</f>
        <v/>
      </c>
      <c r="Q8230" t="b" cm="1">
        <f t="array" ref="Q8230">IF(
    $U$1=1, AND($P8230&lt;&gt;"", $P8230&lt;&gt;"...", $P8230&lt;&gt;"입력오류"),
    IF(
        $U$18=1, AND($P8230&lt;&gt;"", $P8230&lt;&gt;"...", $P8230&lt;&gt;"입력오류", ISNUMBER(FIND(INDEX($T$2:$T$7,$U$1),$P8230))),
        IF(
            $U$17="기타", AND($P8230&lt;&gt;"", $P8230&lt;&gt;"...", $P8230&lt;&gt;"입력오류", NOT(ISNUMBER(FIND($T$21:$T$34,$P8230)))),
            AND($P8230&lt;&gt;"", $P8230&lt;&gt;"...", $P8230&lt;&gt;"입력오류", $T$19=$P8230)
        )
    )
)</f>
        <v>0</v>
      </c>
    </row>
    <row r="8231" spans="9:17">
      <c r="I8231">
        <f t="shared" si="385"/>
        <v>8230</v>
      </c>
      <c r="J8231" t="e">
        <f t="shared" si="386"/>
        <v>#N/A</v>
      </c>
      <c r="K8231" t="e">
        <f t="shared" si="384"/>
        <v>#N/A</v>
      </c>
      <c r="L8231" t="b">
        <f>COUNTIF($N$2:N8231, N8231)=1</f>
        <v>0</v>
      </c>
      <c r="M8231" s="37">
        <f>IF( $Q8231, MAX($M$1:M8230)+1, 0)</f>
        <v>0</v>
      </c>
      <c r="N8231" t="e" cm="1">
        <f t="array" ref="N8231">INDEX($A$9:$F$1048576, $J8231, $K8231 )</f>
        <v>#N/A</v>
      </c>
      <c r="O8231" t="e" cm="1">
        <f t="array" ref="O8231">INDEX($B$9:$F$1048576, $J8231, $K8231 )</f>
        <v>#N/A</v>
      </c>
      <c r="P8231" t="str" cm="1">
        <f t="array" ref="P8231">IF( $L8231, TRIM(_xll.IMDP("IR", $G$5&amp;$N8231, $G$6)), "" )</f>
        <v/>
      </c>
      <c r="Q8231" t="b" cm="1">
        <f t="array" ref="Q8231">IF(
    $U$1=1, AND($P8231&lt;&gt;"", $P8231&lt;&gt;"...", $P8231&lt;&gt;"입력오류"),
    IF(
        $U$18=1, AND($P8231&lt;&gt;"", $P8231&lt;&gt;"...", $P8231&lt;&gt;"입력오류", ISNUMBER(FIND(INDEX($T$2:$T$7,$U$1),$P8231))),
        IF(
            $U$17="기타", AND($P8231&lt;&gt;"", $P8231&lt;&gt;"...", $P8231&lt;&gt;"입력오류", NOT(ISNUMBER(FIND($T$21:$T$34,$P8231)))),
            AND($P8231&lt;&gt;"", $P8231&lt;&gt;"...", $P8231&lt;&gt;"입력오류", $T$19=$P8231)
        )
    )
)</f>
        <v>0</v>
      </c>
    </row>
    <row r="8232" spans="9:17">
      <c r="I8232">
        <f t="shared" si="385"/>
        <v>8231</v>
      </c>
      <c r="J8232" t="e">
        <f t="shared" si="386"/>
        <v>#N/A</v>
      </c>
      <c r="K8232" t="e">
        <f t="shared" si="384"/>
        <v>#N/A</v>
      </c>
      <c r="L8232" t="b">
        <f>COUNTIF($N$2:N8232, N8232)=1</f>
        <v>0</v>
      </c>
      <c r="M8232" s="37">
        <f>IF( $Q8232, MAX($M$1:M8231)+1, 0)</f>
        <v>0</v>
      </c>
      <c r="N8232" t="e" cm="1">
        <f t="array" ref="N8232">INDEX($A$9:$F$1048576, $J8232, $K8232 )</f>
        <v>#N/A</v>
      </c>
      <c r="O8232" t="e" cm="1">
        <f t="array" ref="O8232">INDEX($B$9:$F$1048576, $J8232, $K8232 )</f>
        <v>#N/A</v>
      </c>
      <c r="P8232" t="str" cm="1">
        <f t="array" ref="P8232">IF( $L8232, TRIM(_xll.IMDP("IR", $G$5&amp;$N8232, $G$6)), "" )</f>
        <v/>
      </c>
      <c r="Q8232" t="b" cm="1">
        <f t="array" ref="Q8232">IF(
    $U$1=1, AND($P8232&lt;&gt;"", $P8232&lt;&gt;"...", $P8232&lt;&gt;"입력오류"),
    IF(
        $U$18=1, AND($P8232&lt;&gt;"", $P8232&lt;&gt;"...", $P8232&lt;&gt;"입력오류", ISNUMBER(FIND(INDEX($T$2:$T$7,$U$1),$P8232))),
        IF(
            $U$17="기타", AND($P8232&lt;&gt;"", $P8232&lt;&gt;"...", $P8232&lt;&gt;"입력오류", NOT(ISNUMBER(FIND($T$21:$T$34,$P8232)))),
            AND($P8232&lt;&gt;"", $P8232&lt;&gt;"...", $P8232&lt;&gt;"입력오류", $T$19=$P8232)
        )
    )
)</f>
        <v>0</v>
      </c>
    </row>
    <row r="8233" spans="9:17">
      <c r="I8233">
        <f t="shared" si="385"/>
        <v>8232</v>
      </c>
      <c r="J8233" t="e">
        <f t="shared" si="386"/>
        <v>#N/A</v>
      </c>
      <c r="K8233" t="e">
        <f t="shared" si="384"/>
        <v>#N/A</v>
      </c>
      <c r="L8233" t="b">
        <f>COUNTIF($N$2:N8233, N8233)=1</f>
        <v>0</v>
      </c>
      <c r="M8233" s="37">
        <f>IF( $Q8233, MAX($M$1:M8232)+1, 0)</f>
        <v>0</v>
      </c>
      <c r="N8233" t="e" cm="1">
        <f t="array" ref="N8233">INDEX($A$9:$F$1048576, $J8233, $K8233 )</f>
        <v>#N/A</v>
      </c>
      <c r="O8233" t="e" cm="1">
        <f t="array" ref="O8233">INDEX($B$9:$F$1048576, $J8233, $K8233 )</f>
        <v>#N/A</v>
      </c>
      <c r="P8233" t="str" cm="1">
        <f t="array" ref="P8233">IF( $L8233, TRIM(_xll.IMDP("IR", $G$5&amp;$N8233, $G$6)), "" )</f>
        <v/>
      </c>
      <c r="Q8233" t="b" cm="1">
        <f t="array" ref="Q8233">IF(
    $U$1=1, AND($P8233&lt;&gt;"", $P8233&lt;&gt;"...", $P8233&lt;&gt;"입력오류"),
    IF(
        $U$18=1, AND($P8233&lt;&gt;"", $P8233&lt;&gt;"...", $P8233&lt;&gt;"입력오류", ISNUMBER(FIND(INDEX($T$2:$T$7,$U$1),$P8233))),
        IF(
            $U$17="기타", AND($P8233&lt;&gt;"", $P8233&lt;&gt;"...", $P8233&lt;&gt;"입력오류", NOT(ISNUMBER(FIND($T$21:$T$34,$P8233)))),
            AND($P8233&lt;&gt;"", $P8233&lt;&gt;"...", $P8233&lt;&gt;"입력오류", $T$19=$P8233)
        )
    )
)</f>
        <v>0</v>
      </c>
    </row>
    <row r="8234" spans="9:17">
      <c r="I8234">
        <f t="shared" si="385"/>
        <v>8233</v>
      </c>
      <c r="J8234" t="e">
        <f t="shared" si="386"/>
        <v>#N/A</v>
      </c>
      <c r="K8234" t="e">
        <f t="shared" si="384"/>
        <v>#N/A</v>
      </c>
      <c r="L8234" t="b">
        <f>COUNTIF($N$2:N8234, N8234)=1</f>
        <v>0</v>
      </c>
      <c r="M8234" s="37">
        <f>IF( $Q8234, MAX($M$1:M8233)+1, 0)</f>
        <v>0</v>
      </c>
      <c r="N8234" t="e" cm="1">
        <f t="array" ref="N8234">INDEX($A$9:$F$1048576, $J8234, $K8234 )</f>
        <v>#N/A</v>
      </c>
      <c r="O8234" t="e" cm="1">
        <f t="array" ref="O8234">INDEX($B$9:$F$1048576, $J8234, $K8234 )</f>
        <v>#N/A</v>
      </c>
      <c r="P8234" t="str" cm="1">
        <f t="array" ref="P8234">IF( $L8234, TRIM(_xll.IMDP("IR", $G$5&amp;$N8234, $G$6)), "" )</f>
        <v/>
      </c>
      <c r="Q8234" t="b" cm="1">
        <f t="array" ref="Q8234">IF(
    $U$1=1, AND($P8234&lt;&gt;"", $P8234&lt;&gt;"...", $P8234&lt;&gt;"입력오류"),
    IF(
        $U$18=1, AND($P8234&lt;&gt;"", $P8234&lt;&gt;"...", $P8234&lt;&gt;"입력오류", ISNUMBER(FIND(INDEX($T$2:$T$7,$U$1),$P8234))),
        IF(
            $U$17="기타", AND($P8234&lt;&gt;"", $P8234&lt;&gt;"...", $P8234&lt;&gt;"입력오류", NOT(ISNUMBER(FIND($T$21:$T$34,$P8234)))),
            AND($P8234&lt;&gt;"", $P8234&lt;&gt;"...", $P8234&lt;&gt;"입력오류", $T$19=$P8234)
        )
    )
)</f>
        <v>0</v>
      </c>
    </row>
    <row r="8235" spans="9:17">
      <c r="I8235">
        <f t="shared" si="385"/>
        <v>8234</v>
      </c>
      <c r="J8235" t="e">
        <f t="shared" si="386"/>
        <v>#N/A</v>
      </c>
      <c r="K8235" t="e">
        <f t="shared" si="384"/>
        <v>#N/A</v>
      </c>
      <c r="L8235" t="b">
        <f>COUNTIF($N$2:N8235, N8235)=1</f>
        <v>0</v>
      </c>
      <c r="M8235" s="37">
        <f>IF( $Q8235, MAX($M$1:M8234)+1, 0)</f>
        <v>0</v>
      </c>
      <c r="N8235" t="e" cm="1">
        <f t="array" ref="N8235">INDEX($A$9:$F$1048576, $J8235, $K8235 )</f>
        <v>#N/A</v>
      </c>
      <c r="O8235" t="e" cm="1">
        <f t="array" ref="O8235">INDEX($B$9:$F$1048576, $J8235, $K8235 )</f>
        <v>#N/A</v>
      </c>
      <c r="P8235" t="str" cm="1">
        <f t="array" ref="P8235">IF( $L8235, TRIM(_xll.IMDP("IR", $G$5&amp;$N8235, $G$6)), "" )</f>
        <v/>
      </c>
      <c r="Q8235" t="b" cm="1">
        <f t="array" ref="Q8235">IF(
    $U$1=1, AND($P8235&lt;&gt;"", $P8235&lt;&gt;"...", $P8235&lt;&gt;"입력오류"),
    IF(
        $U$18=1, AND($P8235&lt;&gt;"", $P8235&lt;&gt;"...", $P8235&lt;&gt;"입력오류", ISNUMBER(FIND(INDEX($T$2:$T$7,$U$1),$P8235))),
        IF(
            $U$17="기타", AND($P8235&lt;&gt;"", $P8235&lt;&gt;"...", $P8235&lt;&gt;"입력오류", NOT(ISNUMBER(FIND($T$21:$T$34,$P8235)))),
            AND($P8235&lt;&gt;"", $P8235&lt;&gt;"...", $P8235&lt;&gt;"입력오류", $T$19=$P8235)
        )
    )
)</f>
        <v>0</v>
      </c>
    </row>
    <row r="8236" spans="9:17">
      <c r="I8236">
        <f t="shared" si="385"/>
        <v>8235</v>
      </c>
      <c r="J8236" t="e">
        <f t="shared" si="386"/>
        <v>#N/A</v>
      </c>
      <c r="K8236" t="e">
        <f t="shared" si="384"/>
        <v>#N/A</v>
      </c>
      <c r="L8236" t="b">
        <f>COUNTIF($N$2:N8236, N8236)=1</f>
        <v>0</v>
      </c>
      <c r="M8236" s="37">
        <f>IF( $Q8236, MAX($M$1:M8235)+1, 0)</f>
        <v>0</v>
      </c>
      <c r="N8236" t="e" cm="1">
        <f t="array" ref="N8236">INDEX($A$9:$F$1048576, $J8236, $K8236 )</f>
        <v>#N/A</v>
      </c>
      <c r="O8236" t="e" cm="1">
        <f t="array" ref="O8236">INDEX($B$9:$F$1048576, $J8236, $K8236 )</f>
        <v>#N/A</v>
      </c>
      <c r="P8236" t="str" cm="1">
        <f t="array" ref="P8236">IF( $L8236, TRIM(_xll.IMDP("IR", $G$5&amp;$N8236, $G$6)), "" )</f>
        <v/>
      </c>
      <c r="Q8236" t="b" cm="1">
        <f t="array" ref="Q8236">IF(
    $U$1=1, AND($P8236&lt;&gt;"", $P8236&lt;&gt;"...", $P8236&lt;&gt;"입력오류"),
    IF(
        $U$18=1, AND($P8236&lt;&gt;"", $P8236&lt;&gt;"...", $P8236&lt;&gt;"입력오류", ISNUMBER(FIND(INDEX($T$2:$T$7,$U$1),$P8236))),
        IF(
            $U$17="기타", AND($P8236&lt;&gt;"", $P8236&lt;&gt;"...", $P8236&lt;&gt;"입력오류", NOT(ISNUMBER(FIND($T$21:$T$34,$P8236)))),
            AND($P8236&lt;&gt;"", $P8236&lt;&gt;"...", $P8236&lt;&gt;"입력오류", $T$19=$P8236)
        )
    )
)</f>
        <v>0</v>
      </c>
    </row>
    <row r="8237" spans="9:17">
      <c r="I8237">
        <f t="shared" si="385"/>
        <v>8236</v>
      </c>
      <c r="J8237" t="e">
        <f t="shared" si="386"/>
        <v>#N/A</v>
      </c>
      <c r="K8237" t="e">
        <f t="shared" si="384"/>
        <v>#N/A</v>
      </c>
      <c r="L8237" t="b">
        <f>COUNTIF($N$2:N8237, N8237)=1</f>
        <v>0</v>
      </c>
      <c r="M8237" s="37">
        <f>IF( $Q8237, MAX($M$1:M8236)+1, 0)</f>
        <v>0</v>
      </c>
      <c r="N8237" t="e" cm="1">
        <f t="array" ref="N8237">INDEX($A$9:$F$1048576, $J8237, $K8237 )</f>
        <v>#N/A</v>
      </c>
      <c r="O8237" t="e" cm="1">
        <f t="array" ref="O8237">INDEX($B$9:$F$1048576, $J8237, $K8237 )</f>
        <v>#N/A</v>
      </c>
      <c r="P8237" t="str" cm="1">
        <f t="array" ref="P8237">IF( $L8237, TRIM(_xll.IMDP("IR", $G$5&amp;$N8237, $G$6)), "" )</f>
        <v/>
      </c>
      <c r="Q8237" t="b" cm="1">
        <f t="array" ref="Q8237">IF(
    $U$1=1, AND($P8237&lt;&gt;"", $P8237&lt;&gt;"...", $P8237&lt;&gt;"입력오류"),
    IF(
        $U$18=1, AND($P8237&lt;&gt;"", $P8237&lt;&gt;"...", $P8237&lt;&gt;"입력오류", ISNUMBER(FIND(INDEX($T$2:$T$7,$U$1),$P8237))),
        IF(
            $U$17="기타", AND($P8237&lt;&gt;"", $P8237&lt;&gt;"...", $P8237&lt;&gt;"입력오류", NOT(ISNUMBER(FIND($T$21:$T$34,$P8237)))),
            AND($P8237&lt;&gt;"", $P8237&lt;&gt;"...", $P8237&lt;&gt;"입력오류", $T$19=$P8237)
        )
    )
)</f>
        <v>0</v>
      </c>
    </row>
    <row r="8238" spans="9:17">
      <c r="I8238">
        <f t="shared" si="385"/>
        <v>8237</v>
      </c>
      <c r="J8238" t="e">
        <f t="shared" si="386"/>
        <v>#N/A</v>
      </c>
      <c r="K8238" t="e">
        <f t="shared" si="384"/>
        <v>#N/A</v>
      </c>
      <c r="L8238" t="b">
        <f>COUNTIF($N$2:N8238, N8238)=1</f>
        <v>0</v>
      </c>
      <c r="M8238" s="37">
        <f>IF( $Q8238, MAX($M$1:M8237)+1, 0)</f>
        <v>0</v>
      </c>
      <c r="N8238" t="e" cm="1">
        <f t="array" ref="N8238">INDEX($A$9:$F$1048576, $J8238, $K8238 )</f>
        <v>#N/A</v>
      </c>
      <c r="O8238" t="e" cm="1">
        <f t="array" ref="O8238">INDEX($B$9:$F$1048576, $J8238, $K8238 )</f>
        <v>#N/A</v>
      </c>
      <c r="P8238" t="str" cm="1">
        <f t="array" ref="P8238">IF( $L8238, TRIM(_xll.IMDP("IR", $G$5&amp;$N8238, $G$6)), "" )</f>
        <v/>
      </c>
      <c r="Q8238" t="b" cm="1">
        <f t="array" ref="Q8238">IF(
    $U$1=1, AND($P8238&lt;&gt;"", $P8238&lt;&gt;"...", $P8238&lt;&gt;"입력오류"),
    IF(
        $U$18=1, AND($P8238&lt;&gt;"", $P8238&lt;&gt;"...", $P8238&lt;&gt;"입력오류", ISNUMBER(FIND(INDEX($T$2:$T$7,$U$1),$P8238))),
        IF(
            $U$17="기타", AND($P8238&lt;&gt;"", $P8238&lt;&gt;"...", $P8238&lt;&gt;"입력오류", NOT(ISNUMBER(FIND($T$21:$T$34,$P8238)))),
            AND($P8238&lt;&gt;"", $P8238&lt;&gt;"...", $P8238&lt;&gt;"입력오류", $T$19=$P8238)
        )
    )
)</f>
        <v>0</v>
      </c>
    </row>
    <row r="8239" spans="9:17">
      <c r="I8239">
        <f t="shared" si="385"/>
        <v>8238</v>
      </c>
      <c r="J8239" t="e">
        <f t="shared" si="386"/>
        <v>#N/A</v>
      </c>
      <c r="K8239" t="e">
        <f t="shared" si="384"/>
        <v>#N/A</v>
      </c>
      <c r="L8239" t="b">
        <f>COUNTIF($N$2:N8239, N8239)=1</f>
        <v>0</v>
      </c>
      <c r="M8239" s="37">
        <f>IF( $Q8239, MAX($M$1:M8238)+1, 0)</f>
        <v>0</v>
      </c>
      <c r="N8239" t="e" cm="1">
        <f t="array" ref="N8239">INDEX($A$9:$F$1048576, $J8239, $K8239 )</f>
        <v>#N/A</v>
      </c>
      <c r="O8239" t="e" cm="1">
        <f t="array" ref="O8239">INDEX($B$9:$F$1048576, $J8239, $K8239 )</f>
        <v>#N/A</v>
      </c>
      <c r="P8239" t="str" cm="1">
        <f t="array" ref="P8239">IF( $L8239, TRIM(_xll.IMDP("IR", $G$5&amp;$N8239, $G$6)), "" )</f>
        <v/>
      </c>
      <c r="Q8239" t="b" cm="1">
        <f t="array" ref="Q8239">IF(
    $U$1=1, AND($P8239&lt;&gt;"", $P8239&lt;&gt;"...", $P8239&lt;&gt;"입력오류"),
    IF(
        $U$18=1, AND($P8239&lt;&gt;"", $P8239&lt;&gt;"...", $P8239&lt;&gt;"입력오류", ISNUMBER(FIND(INDEX($T$2:$T$7,$U$1),$P8239))),
        IF(
            $U$17="기타", AND($P8239&lt;&gt;"", $P8239&lt;&gt;"...", $P8239&lt;&gt;"입력오류", NOT(ISNUMBER(FIND($T$21:$T$34,$P8239)))),
            AND($P8239&lt;&gt;"", $P8239&lt;&gt;"...", $P8239&lt;&gt;"입력오류", $T$19=$P8239)
        )
    )
)</f>
        <v>0</v>
      </c>
    </row>
    <row r="8240" spans="9:17">
      <c r="I8240">
        <f t="shared" si="385"/>
        <v>8239</v>
      </c>
      <c r="J8240" t="e">
        <f t="shared" si="386"/>
        <v>#N/A</v>
      </c>
      <c r="K8240" t="e">
        <f t="shared" si="384"/>
        <v>#N/A</v>
      </c>
      <c r="L8240" t="b">
        <f>COUNTIF($N$2:N8240, N8240)=1</f>
        <v>0</v>
      </c>
      <c r="M8240" s="37">
        <f>IF( $Q8240, MAX($M$1:M8239)+1, 0)</f>
        <v>0</v>
      </c>
      <c r="N8240" t="e" cm="1">
        <f t="array" ref="N8240">INDEX($A$9:$F$1048576, $J8240, $K8240 )</f>
        <v>#N/A</v>
      </c>
      <c r="O8240" t="e" cm="1">
        <f t="array" ref="O8240">INDEX($B$9:$F$1048576, $J8240, $K8240 )</f>
        <v>#N/A</v>
      </c>
      <c r="P8240" t="str" cm="1">
        <f t="array" ref="P8240">IF( $L8240, TRIM(_xll.IMDP("IR", $G$5&amp;$N8240, $G$6)), "" )</f>
        <v/>
      </c>
      <c r="Q8240" t="b" cm="1">
        <f t="array" ref="Q8240">IF(
    $U$1=1, AND($P8240&lt;&gt;"", $P8240&lt;&gt;"...", $P8240&lt;&gt;"입력오류"),
    IF(
        $U$18=1, AND($P8240&lt;&gt;"", $P8240&lt;&gt;"...", $P8240&lt;&gt;"입력오류", ISNUMBER(FIND(INDEX($T$2:$T$7,$U$1),$P8240))),
        IF(
            $U$17="기타", AND($P8240&lt;&gt;"", $P8240&lt;&gt;"...", $P8240&lt;&gt;"입력오류", NOT(ISNUMBER(FIND($T$21:$T$34,$P8240)))),
            AND($P8240&lt;&gt;"", $P8240&lt;&gt;"...", $P8240&lt;&gt;"입력오류", $T$19=$P8240)
        )
    )
)</f>
        <v>0</v>
      </c>
    </row>
    <row r="8241" spans="9:17">
      <c r="I8241">
        <f t="shared" si="385"/>
        <v>8240</v>
      </c>
      <c r="J8241" t="e">
        <f t="shared" si="386"/>
        <v>#N/A</v>
      </c>
      <c r="K8241" t="e">
        <f t="shared" si="384"/>
        <v>#N/A</v>
      </c>
      <c r="L8241" t="b">
        <f>COUNTIF($N$2:N8241, N8241)=1</f>
        <v>0</v>
      </c>
      <c r="M8241" s="37">
        <f>IF( $Q8241, MAX($M$1:M8240)+1, 0)</f>
        <v>0</v>
      </c>
      <c r="N8241" t="e" cm="1">
        <f t="array" ref="N8241">INDEX($A$9:$F$1048576, $J8241, $K8241 )</f>
        <v>#N/A</v>
      </c>
      <c r="O8241" t="e" cm="1">
        <f t="array" ref="O8241">INDEX($B$9:$F$1048576, $J8241, $K8241 )</f>
        <v>#N/A</v>
      </c>
      <c r="P8241" t="str" cm="1">
        <f t="array" ref="P8241">IF( $L8241, TRIM(_xll.IMDP("IR", $G$5&amp;$N8241, $G$6)), "" )</f>
        <v/>
      </c>
      <c r="Q8241" t="b" cm="1">
        <f t="array" ref="Q8241">IF(
    $U$1=1, AND($P8241&lt;&gt;"", $P8241&lt;&gt;"...", $P8241&lt;&gt;"입력오류"),
    IF(
        $U$18=1, AND($P8241&lt;&gt;"", $P8241&lt;&gt;"...", $P8241&lt;&gt;"입력오류", ISNUMBER(FIND(INDEX($T$2:$T$7,$U$1),$P8241))),
        IF(
            $U$17="기타", AND($P8241&lt;&gt;"", $P8241&lt;&gt;"...", $P8241&lt;&gt;"입력오류", NOT(ISNUMBER(FIND($T$21:$T$34,$P8241)))),
            AND($P8241&lt;&gt;"", $P8241&lt;&gt;"...", $P8241&lt;&gt;"입력오류", $T$19=$P8241)
        )
    )
)</f>
        <v>0</v>
      </c>
    </row>
    <row r="8242" spans="9:17">
      <c r="I8242">
        <f t="shared" si="385"/>
        <v>8241</v>
      </c>
      <c r="J8242" t="e">
        <f t="shared" si="386"/>
        <v>#N/A</v>
      </c>
      <c r="K8242" t="e">
        <f t="shared" si="384"/>
        <v>#N/A</v>
      </c>
      <c r="L8242" t="b">
        <f>COUNTIF($N$2:N8242, N8242)=1</f>
        <v>0</v>
      </c>
      <c r="M8242" s="37">
        <f>IF( $Q8242, MAX($M$1:M8241)+1, 0)</f>
        <v>0</v>
      </c>
      <c r="N8242" t="e" cm="1">
        <f t="array" ref="N8242">INDEX($A$9:$F$1048576, $J8242, $K8242 )</f>
        <v>#N/A</v>
      </c>
      <c r="O8242" t="e" cm="1">
        <f t="array" ref="O8242">INDEX($B$9:$F$1048576, $J8242, $K8242 )</f>
        <v>#N/A</v>
      </c>
      <c r="P8242" t="str" cm="1">
        <f t="array" ref="P8242">IF( $L8242, TRIM(_xll.IMDP("IR", $G$5&amp;$N8242, $G$6)), "" )</f>
        <v/>
      </c>
      <c r="Q8242" t="b" cm="1">
        <f t="array" ref="Q8242">IF(
    $U$1=1, AND($P8242&lt;&gt;"", $P8242&lt;&gt;"...", $P8242&lt;&gt;"입력오류"),
    IF(
        $U$18=1, AND($P8242&lt;&gt;"", $P8242&lt;&gt;"...", $P8242&lt;&gt;"입력오류", ISNUMBER(FIND(INDEX($T$2:$T$7,$U$1),$P8242))),
        IF(
            $U$17="기타", AND($P8242&lt;&gt;"", $P8242&lt;&gt;"...", $P8242&lt;&gt;"입력오류", NOT(ISNUMBER(FIND($T$21:$T$34,$P8242)))),
            AND($P8242&lt;&gt;"", $P8242&lt;&gt;"...", $P8242&lt;&gt;"입력오류", $T$19=$P8242)
        )
    )
)</f>
        <v>0</v>
      </c>
    </row>
    <row r="8243" spans="9:17">
      <c r="I8243">
        <f t="shared" si="385"/>
        <v>8242</v>
      </c>
      <c r="J8243" t="e">
        <f t="shared" si="386"/>
        <v>#N/A</v>
      </c>
      <c r="K8243" t="e">
        <f t="shared" si="384"/>
        <v>#N/A</v>
      </c>
      <c r="L8243" t="b">
        <f>COUNTIF($N$2:N8243, N8243)=1</f>
        <v>0</v>
      </c>
      <c r="M8243" s="37">
        <f>IF( $Q8243, MAX($M$1:M8242)+1, 0)</f>
        <v>0</v>
      </c>
      <c r="N8243" t="e" cm="1">
        <f t="array" ref="N8243">INDEX($A$9:$F$1048576, $J8243, $K8243 )</f>
        <v>#N/A</v>
      </c>
      <c r="O8243" t="e" cm="1">
        <f t="array" ref="O8243">INDEX($B$9:$F$1048576, $J8243, $K8243 )</f>
        <v>#N/A</v>
      </c>
      <c r="P8243" t="str" cm="1">
        <f t="array" ref="P8243">IF( $L8243, TRIM(_xll.IMDP("IR", $G$5&amp;$N8243, $G$6)), "" )</f>
        <v/>
      </c>
      <c r="Q8243" t="b" cm="1">
        <f t="array" ref="Q8243">IF(
    $U$1=1, AND($P8243&lt;&gt;"", $P8243&lt;&gt;"...", $P8243&lt;&gt;"입력오류"),
    IF(
        $U$18=1, AND($P8243&lt;&gt;"", $P8243&lt;&gt;"...", $P8243&lt;&gt;"입력오류", ISNUMBER(FIND(INDEX($T$2:$T$7,$U$1),$P8243))),
        IF(
            $U$17="기타", AND($P8243&lt;&gt;"", $P8243&lt;&gt;"...", $P8243&lt;&gt;"입력오류", NOT(ISNUMBER(FIND($T$21:$T$34,$P8243)))),
            AND($P8243&lt;&gt;"", $P8243&lt;&gt;"...", $P8243&lt;&gt;"입력오류", $T$19=$P8243)
        )
    )
)</f>
        <v>0</v>
      </c>
    </row>
    <row r="8244" spans="9:17">
      <c r="I8244">
        <f t="shared" si="385"/>
        <v>8243</v>
      </c>
      <c r="J8244" t="e">
        <f t="shared" si="386"/>
        <v>#N/A</v>
      </c>
      <c r="K8244" t="e">
        <f t="shared" si="384"/>
        <v>#N/A</v>
      </c>
      <c r="L8244" t="b">
        <f>COUNTIF($N$2:N8244, N8244)=1</f>
        <v>0</v>
      </c>
      <c r="M8244" s="37">
        <f>IF( $Q8244, MAX($M$1:M8243)+1, 0)</f>
        <v>0</v>
      </c>
      <c r="N8244" t="e" cm="1">
        <f t="array" ref="N8244">INDEX($A$9:$F$1048576, $J8244, $K8244 )</f>
        <v>#N/A</v>
      </c>
      <c r="O8244" t="e" cm="1">
        <f t="array" ref="O8244">INDEX($B$9:$F$1048576, $J8244, $K8244 )</f>
        <v>#N/A</v>
      </c>
      <c r="P8244" t="str" cm="1">
        <f t="array" ref="P8244">IF( $L8244, TRIM(_xll.IMDP("IR", $G$5&amp;$N8244, $G$6)), "" )</f>
        <v/>
      </c>
      <c r="Q8244" t="b" cm="1">
        <f t="array" ref="Q8244">IF(
    $U$1=1, AND($P8244&lt;&gt;"", $P8244&lt;&gt;"...", $P8244&lt;&gt;"입력오류"),
    IF(
        $U$18=1, AND($P8244&lt;&gt;"", $P8244&lt;&gt;"...", $P8244&lt;&gt;"입력오류", ISNUMBER(FIND(INDEX($T$2:$T$7,$U$1),$P8244))),
        IF(
            $U$17="기타", AND($P8244&lt;&gt;"", $P8244&lt;&gt;"...", $P8244&lt;&gt;"입력오류", NOT(ISNUMBER(FIND($T$21:$T$34,$P8244)))),
            AND($P8244&lt;&gt;"", $P8244&lt;&gt;"...", $P8244&lt;&gt;"입력오류", $T$19=$P8244)
        )
    )
)</f>
        <v>0</v>
      </c>
    </row>
    <row r="8245" spans="9:17">
      <c r="I8245">
        <f t="shared" si="385"/>
        <v>8244</v>
      </c>
      <c r="J8245" t="e">
        <f t="shared" si="386"/>
        <v>#N/A</v>
      </c>
      <c r="K8245" t="e">
        <f t="shared" si="384"/>
        <v>#N/A</v>
      </c>
      <c r="L8245" t="b">
        <f>COUNTIF($N$2:N8245, N8245)=1</f>
        <v>0</v>
      </c>
      <c r="M8245" s="37">
        <f>IF( $Q8245, MAX($M$1:M8244)+1, 0)</f>
        <v>0</v>
      </c>
      <c r="N8245" t="e" cm="1">
        <f t="array" ref="N8245">INDEX($A$9:$F$1048576, $J8245, $K8245 )</f>
        <v>#N/A</v>
      </c>
      <c r="O8245" t="e" cm="1">
        <f t="array" ref="O8245">INDEX($B$9:$F$1048576, $J8245, $K8245 )</f>
        <v>#N/A</v>
      </c>
      <c r="P8245" t="str" cm="1">
        <f t="array" ref="P8245">IF( $L8245, TRIM(_xll.IMDP("IR", $G$5&amp;$N8245, $G$6)), "" )</f>
        <v/>
      </c>
      <c r="Q8245" t="b" cm="1">
        <f t="array" ref="Q8245">IF(
    $U$1=1, AND($P8245&lt;&gt;"", $P8245&lt;&gt;"...", $P8245&lt;&gt;"입력오류"),
    IF(
        $U$18=1, AND($P8245&lt;&gt;"", $P8245&lt;&gt;"...", $P8245&lt;&gt;"입력오류", ISNUMBER(FIND(INDEX($T$2:$T$7,$U$1),$P8245))),
        IF(
            $U$17="기타", AND($P8245&lt;&gt;"", $P8245&lt;&gt;"...", $P8245&lt;&gt;"입력오류", NOT(ISNUMBER(FIND($T$21:$T$34,$P8245)))),
            AND($P8245&lt;&gt;"", $P8245&lt;&gt;"...", $P8245&lt;&gt;"입력오류", $T$19=$P8245)
        )
    )
)</f>
        <v>0</v>
      </c>
    </row>
    <row r="8246" spans="9:17">
      <c r="I8246">
        <f t="shared" si="385"/>
        <v>8245</v>
      </c>
      <c r="J8246" t="e">
        <f t="shared" si="386"/>
        <v>#N/A</v>
      </c>
      <c r="K8246" t="e">
        <f t="shared" si="384"/>
        <v>#N/A</v>
      </c>
      <c r="L8246" t="b">
        <f>COUNTIF($N$2:N8246, N8246)=1</f>
        <v>0</v>
      </c>
      <c r="M8246" s="37">
        <f>IF( $Q8246, MAX($M$1:M8245)+1, 0)</f>
        <v>0</v>
      </c>
      <c r="N8246" t="e" cm="1">
        <f t="array" ref="N8246">INDEX($A$9:$F$1048576, $J8246, $K8246 )</f>
        <v>#N/A</v>
      </c>
      <c r="O8246" t="e" cm="1">
        <f t="array" ref="O8246">INDEX($B$9:$F$1048576, $J8246, $K8246 )</f>
        <v>#N/A</v>
      </c>
      <c r="P8246" t="str" cm="1">
        <f t="array" ref="P8246">IF( $L8246, TRIM(_xll.IMDP("IR", $G$5&amp;$N8246, $G$6)), "" )</f>
        <v/>
      </c>
      <c r="Q8246" t="b" cm="1">
        <f t="array" ref="Q8246">IF(
    $U$1=1, AND($P8246&lt;&gt;"", $P8246&lt;&gt;"...", $P8246&lt;&gt;"입력오류"),
    IF(
        $U$18=1, AND($P8246&lt;&gt;"", $P8246&lt;&gt;"...", $P8246&lt;&gt;"입력오류", ISNUMBER(FIND(INDEX($T$2:$T$7,$U$1),$P8246))),
        IF(
            $U$17="기타", AND($P8246&lt;&gt;"", $P8246&lt;&gt;"...", $P8246&lt;&gt;"입력오류", NOT(ISNUMBER(FIND($T$21:$T$34,$P8246)))),
            AND($P8246&lt;&gt;"", $P8246&lt;&gt;"...", $P8246&lt;&gt;"입력오류", $T$19=$P8246)
        )
    )
)</f>
        <v>0</v>
      </c>
    </row>
    <row r="8247" spans="9:17">
      <c r="I8247">
        <f t="shared" si="385"/>
        <v>8246</v>
      </c>
      <c r="J8247" t="e">
        <f t="shared" si="386"/>
        <v>#N/A</v>
      </c>
      <c r="K8247" t="e">
        <f t="shared" si="384"/>
        <v>#N/A</v>
      </c>
      <c r="L8247" t="b">
        <f>COUNTIF($N$2:N8247, N8247)=1</f>
        <v>0</v>
      </c>
      <c r="M8247" s="37">
        <f>IF( $Q8247, MAX($M$1:M8246)+1, 0)</f>
        <v>0</v>
      </c>
      <c r="N8247" t="e" cm="1">
        <f t="array" ref="N8247">INDEX($A$9:$F$1048576, $J8247, $K8247 )</f>
        <v>#N/A</v>
      </c>
      <c r="O8247" t="e" cm="1">
        <f t="array" ref="O8247">INDEX($B$9:$F$1048576, $J8247, $K8247 )</f>
        <v>#N/A</v>
      </c>
      <c r="P8247" t="str" cm="1">
        <f t="array" ref="P8247">IF( $L8247, TRIM(_xll.IMDP("IR", $G$5&amp;$N8247, $G$6)), "" )</f>
        <v/>
      </c>
      <c r="Q8247" t="b" cm="1">
        <f t="array" ref="Q8247">IF(
    $U$1=1, AND($P8247&lt;&gt;"", $P8247&lt;&gt;"...", $P8247&lt;&gt;"입력오류"),
    IF(
        $U$18=1, AND($P8247&lt;&gt;"", $P8247&lt;&gt;"...", $P8247&lt;&gt;"입력오류", ISNUMBER(FIND(INDEX($T$2:$T$7,$U$1),$P8247))),
        IF(
            $U$17="기타", AND($P8247&lt;&gt;"", $P8247&lt;&gt;"...", $P8247&lt;&gt;"입력오류", NOT(ISNUMBER(FIND($T$21:$T$34,$P8247)))),
            AND($P8247&lt;&gt;"", $P8247&lt;&gt;"...", $P8247&lt;&gt;"입력오류", $T$19=$P8247)
        )
    )
)</f>
        <v>0</v>
      </c>
    </row>
    <row r="8248" spans="9:17">
      <c r="I8248">
        <f t="shared" si="385"/>
        <v>8247</v>
      </c>
      <c r="J8248" t="e">
        <f t="shared" si="386"/>
        <v>#N/A</v>
      </c>
      <c r="K8248" t="e">
        <f t="shared" si="384"/>
        <v>#N/A</v>
      </c>
      <c r="L8248" t="b">
        <f>COUNTIF($N$2:N8248, N8248)=1</f>
        <v>0</v>
      </c>
      <c r="M8248" s="37">
        <f>IF( $Q8248, MAX($M$1:M8247)+1, 0)</f>
        <v>0</v>
      </c>
      <c r="N8248" t="e" cm="1">
        <f t="array" ref="N8248">INDEX($A$9:$F$1048576, $J8248, $K8248 )</f>
        <v>#N/A</v>
      </c>
      <c r="O8248" t="e" cm="1">
        <f t="array" ref="O8248">INDEX($B$9:$F$1048576, $J8248, $K8248 )</f>
        <v>#N/A</v>
      </c>
      <c r="P8248" t="str" cm="1">
        <f t="array" ref="P8248">IF( $L8248, TRIM(_xll.IMDP("IR", $G$5&amp;$N8248, $G$6)), "" )</f>
        <v/>
      </c>
      <c r="Q8248" t="b" cm="1">
        <f t="array" ref="Q8248">IF(
    $U$1=1, AND($P8248&lt;&gt;"", $P8248&lt;&gt;"...", $P8248&lt;&gt;"입력오류"),
    IF(
        $U$18=1, AND($P8248&lt;&gt;"", $P8248&lt;&gt;"...", $P8248&lt;&gt;"입력오류", ISNUMBER(FIND(INDEX($T$2:$T$7,$U$1),$P8248))),
        IF(
            $U$17="기타", AND($P8248&lt;&gt;"", $P8248&lt;&gt;"...", $P8248&lt;&gt;"입력오류", NOT(ISNUMBER(FIND($T$21:$T$34,$P8248)))),
            AND($P8248&lt;&gt;"", $P8248&lt;&gt;"...", $P8248&lt;&gt;"입력오류", $T$19=$P8248)
        )
    )
)</f>
        <v>0</v>
      </c>
    </row>
    <row r="8249" spans="9:17">
      <c r="I8249">
        <f t="shared" si="385"/>
        <v>8248</v>
      </c>
      <c r="J8249" t="e">
        <f t="shared" si="386"/>
        <v>#N/A</v>
      </c>
      <c r="K8249" t="e">
        <f t="shared" si="384"/>
        <v>#N/A</v>
      </c>
      <c r="L8249" t="b">
        <f>COUNTIF($N$2:N8249, N8249)=1</f>
        <v>0</v>
      </c>
      <c r="M8249" s="37">
        <f>IF( $Q8249, MAX($M$1:M8248)+1, 0)</f>
        <v>0</v>
      </c>
      <c r="N8249" t="e" cm="1">
        <f t="array" ref="N8249">INDEX($A$9:$F$1048576, $J8249, $K8249 )</f>
        <v>#N/A</v>
      </c>
      <c r="O8249" t="e" cm="1">
        <f t="array" ref="O8249">INDEX($B$9:$F$1048576, $J8249, $K8249 )</f>
        <v>#N/A</v>
      </c>
      <c r="P8249" t="str" cm="1">
        <f t="array" ref="P8249">IF( $L8249, TRIM(_xll.IMDP("IR", $G$5&amp;$N8249, $G$6)), "" )</f>
        <v/>
      </c>
      <c r="Q8249" t="b" cm="1">
        <f t="array" ref="Q8249">IF(
    $U$1=1, AND($P8249&lt;&gt;"", $P8249&lt;&gt;"...", $P8249&lt;&gt;"입력오류"),
    IF(
        $U$18=1, AND($P8249&lt;&gt;"", $P8249&lt;&gt;"...", $P8249&lt;&gt;"입력오류", ISNUMBER(FIND(INDEX($T$2:$T$7,$U$1),$P8249))),
        IF(
            $U$17="기타", AND($P8249&lt;&gt;"", $P8249&lt;&gt;"...", $P8249&lt;&gt;"입력오류", NOT(ISNUMBER(FIND($T$21:$T$34,$P8249)))),
            AND($P8249&lt;&gt;"", $P8249&lt;&gt;"...", $P8249&lt;&gt;"입력오류", $T$19=$P8249)
        )
    )
)</f>
        <v>0</v>
      </c>
    </row>
    <row r="8250" spans="9:17">
      <c r="I8250">
        <f t="shared" si="385"/>
        <v>8249</v>
      </c>
      <c r="J8250" t="e">
        <f t="shared" si="386"/>
        <v>#N/A</v>
      </c>
      <c r="K8250" t="e">
        <f t="shared" si="384"/>
        <v>#N/A</v>
      </c>
      <c r="L8250" t="b">
        <f>COUNTIF($N$2:N8250, N8250)=1</f>
        <v>0</v>
      </c>
      <c r="M8250" s="37">
        <f>IF( $Q8250, MAX($M$1:M8249)+1, 0)</f>
        <v>0</v>
      </c>
      <c r="N8250" t="e" cm="1">
        <f t="array" ref="N8250">INDEX($A$9:$F$1048576, $J8250, $K8250 )</f>
        <v>#N/A</v>
      </c>
      <c r="O8250" t="e" cm="1">
        <f t="array" ref="O8250">INDEX($B$9:$F$1048576, $J8250, $K8250 )</f>
        <v>#N/A</v>
      </c>
      <c r="P8250" t="str" cm="1">
        <f t="array" ref="P8250">IF( $L8250, TRIM(_xll.IMDP("IR", $G$5&amp;$N8250, $G$6)), "" )</f>
        <v/>
      </c>
      <c r="Q8250" t="b" cm="1">
        <f t="array" ref="Q8250">IF(
    $U$1=1, AND($P8250&lt;&gt;"", $P8250&lt;&gt;"...", $P8250&lt;&gt;"입력오류"),
    IF(
        $U$18=1, AND($P8250&lt;&gt;"", $P8250&lt;&gt;"...", $P8250&lt;&gt;"입력오류", ISNUMBER(FIND(INDEX($T$2:$T$7,$U$1),$P8250))),
        IF(
            $U$17="기타", AND($P8250&lt;&gt;"", $P8250&lt;&gt;"...", $P8250&lt;&gt;"입력오류", NOT(ISNUMBER(FIND($T$21:$T$34,$P8250)))),
            AND($P8250&lt;&gt;"", $P8250&lt;&gt;"...", $P8250&lt;&gt;"입력오류", $T$19=$P8250)
        )
    )
)</f>
        <v>0</v>
      </c>
    </row>
    <row r="8251" spans="9:17">
      <c r="I8251">
        <f t="shared" si="385"/>
        <v>8250</v>
      </c>
      <c r="J8251" t="e">
        <f t="shared" si="386"/>
        <v>#N/A</v>
      </c>
      <c r="K8251" t="e">
        <f t="shared" si="384"/>
        <v>#N/A</v>
      </c>
      <c r="L8251" t="b">
        <f>COUNTIF($N$2:N8251, N8251)=1</f>
        <v>0</v>
      </c>
      <c r="M8251" s="37">
        <f>IF( $Q8251, MAX($M$1:M8250)+1, 0)</f>
        <v>0</v>
      </c>
      <c r="N8251" t="e" cm="1">
        <f t="array" ref="N8251">INDEX($A$9:$F$1048576, $J8251, $K8251 )</f>
        <v>#N/A</v>
      </c>
      <c r="O8251" t="e" cm="1">
        <f t="array" ref="O8251">INDEX($B$9:$F$1048576, $J8251, $K8251 )</f>
        <v>#N/A</v>
      </c>
      <c r="P8251" t="str" cm="1">
        <f t="array" ref="P8251">IF( $L8251, TRIM(_xll.IMDP("IR", $G$5&amp;$N8251, $G$6)), "" )</f>
        <v/>
      </c>
      <c r="Q8251" t="b" cm="1">
        <f t="array" ref="Q8251">IF(
    $U$1=1, AND($P8251&lt;&gt;"", $P8251&lt;&gt;"...", $P8251&lt;&gt;"입력오류"),
    IF(
        $U$18=1, AND($P8251&lt;&gt;"", $P8251&lt;&gt;"...", $P8251&lt;&gt;"입력오류", ISNUMBER(FIND(INDEX($T$2:$T$7,$U$1),$P8251))),
        IF(
            $U$17="기타", AND($P8251&lt;&gt;"", $P8251&lt;&gt;"...", $P8251&lt;&gt;"입력오류", NOT(ISNUMBER(FIND($T$21:$T$34,$P8251)))),
            AND($P8251&lt;&gt;"", $P8251&lt;&gt;"...", $P8251&lt;&gt;"입력오류", $T$19=$P8251)
        )
    )
)</f>
        <v>0</v>
      </c>
    </row>
    <row r="8252" spans="9:17">
      <c r="I8252">
        <f t="shared" si="385"/>
        <v>8251</v>
      </c>
      <c r="J8252" t="e">
        <f t="shared" si="386"/>
        <v>#N/A</v>
      </c>
      <c r="K8252" t="e">
        <f t="shared" si="384"/>
        <v>#N/A</v>
      </c>
      <c r="L8252" t="b">
        <f>COUNTIF($N$2:N8252, N8252)=1</f>
        <v>0</v>
      </c>
      <c r="M8252" s="37">
        <f>IF( $Q8252, MAX($M$1:M8251)+1, 0)</f>
        <v>0</v>
      </c>
      <c r="N8252" t="e" cm="1">
        <f t="array" ref="N8252">INDEX($A$9:$F$1048576, $J8252, $K8252 )</f>
        <v>#N/A</v>
      </c>
      <c r="O8252" t="e" cm="1">
        <f t="array" ref="O8252">INDEX($B$9:$F$1048576, $J8252, $K8252 )</f>
        <v>#N/A</v>
      </c>
      <c r="P8252" t="str" cm="1">
        <f t="array" ref="P8252">IF( $L8252, TRIM(_xll.IMDP("IR", $G$5&amp;$N8252, $G$6)), "" )</f>
        <v/>
      </c>
      <c r="Q8252" t="b" cm="1">
        <f t="array" ref="Q8252">IF(
    $U$1=1, AND($P8252&lt;&gt;"", $P8252&lt;&gt;"...", $P8252&lt;&gt;"입력오류"),
    IF(
        $U$18=1, AND($P8252&lt;&gt;"", $P8252&lt;&gt;"...", $P8252&lt;&gt;"입력오류", ISNUMBER(FIND(INDEX($T$2:$T$7,$U$1),$P8252))),
        IF(
            $U$17="기타", AND($P8252&lt;&gt;"", $P8252&lt;&gt;"...", $P8252&lt;&gt;"입력오류", NOT(ISNUMBER(FIND($T$21:$T$34,$P8252)))),
            AND($P8252&lt;&gt;"", $P8252&lt;&gt;"...", $P8252&lt;&gt;"입력오류", $T$19=$P8252)
        )
    )
)</f>
        <v>0</v>
      </c>
    </row>
    <row r="8253" spans="9:17">
      <c r="I8253">
        <f t="shared" si="385"/>
        <v>8252</v>
      </c>
      <c r="J8253" t="e">
        <f t="shared" si="386"/>
        <v>#N/A</v>
      </c>
      <c r="K8253" t="e">
        <f t="shared" si="384"/>
        <v>#N/A</v>
      </c>
      <c r="L8253" t="b">
        <f>COUNTIF($N$2:N8253, N8253)=1</f>
        <v>0</v>
      </c>
      <c r="M8253" s="37">
        <f>IF( $Q8253, MAX($M$1:M8252)+1, 0)</f>
        <v>0</v>
      </c>
      <c r="N8253" t="e" cm="1">
        <f t="array" ref="N8253">INDEX($A$9:$F$1048576, $J8253, $K8253 )</f>
        <v>#N/A</v>
      </c>
      <c r="O8253" t="e" cm="1">
        <f t="array" ref="O8253">INDEX($B$9:$F$1048576, $J8253, $K8253 )</f>
        <v>#N/A</v>
      </c>
      <c r="P8253" t="str" cm="1">
        <f t="array" ref="P8253">IF( $L8253, TRIM(_xll.IMDP("IR", $G$5&amp;$N8253, $G$6)), "" )</f>
        <v/>
      </c>
      <c r="Q8253" t="b" cm="1">
        <f t="array" ref="Q8253">IF(
    $U$1=1, AND($P8253&lt;&gt;"", $P8253&lt;&gt;"...", $P8253&lt;&gt;"입력오류"),
    IF(
        $U$18=1, AND($P8253&lt;&gt;"", $P8253&lt;&gt;"...", $P8253&lt;&gt;"입력오류", ISNUMBER(FIND(INDEX($T$2:$T$7,$U$1),$P8253))),
        IF(
            $U$17="기타", AND($P8253&lt;&gt;"", $P8253&lt;&gt;"...", $P8253&lt;&gt;"입력오류", NOT(ISNUMBER(FIND($T$21:$T$34,$P8253)))),
            AND($P8253&lt;&gt;"", $P8253&lt;&gt;"...", $P8253&lt;&gt;"입력오류", $T$19=$P8253)
        )
    )
)</f>
        <v>0</v>
      </c>
    </row>
    <row r="8254" spans="9:17">
      <c r="I8254">
        <f t="shared" si="385"/>
        <v>8253</v>
      </c>
      <c r="J8254" t="e">
        <f t="shared" si="386"/>
        <v>#N/A</v>
      </c>
      <c r="K8254" t="e">
        <f t="shared" si="384"/>
        <v>#N/A</v>
      </c>
      <c r="L8254" t="b">
        <f>COUNTIF($N$2:N8254, N8254)=1</f>
        <v>0</v>
      </c>
      <c r="M8254" s="37">
        <f>IF( $Q8254, MAX($M$1:M8253)+1, 0)</f>
        <v>0</v>
      </c>
      <c r="N8254" t="e" cm="1">
        <f t="array" ref="N8254">INDEX($A$9:$F$1048576, $J8254, $K8254 )</f>
        <v>#N/A</v>
      </c>
      <c r="O8254" t="e" cm="1">
        <f t="array" ref="O8254">INDEX($B$9:$F$1048576, $J8254, $K8254 )</f>
        <v>#N/A</v>
      </c>
      <c r="P8254" t="str" cm="1">
        <f t="array" ref="P8254">IF( $L8254, TRIM(_xll.IMDP("IR", $G$5&amp;$N8254, $G$6)), "" )</f>
        <v/>
      </c>
      <c r="Q8254" t="b" cm="1">
        <f t="array" ref="Q8254">IF(
    $U$1=1, AND($P8254&lt;&gt;"", $P8254&lt;&gt;"...", $P8254&lt;&gt;"입력오류"),
    IF(
        $U$18=1, AND($P8254&lt;&gt;"", $P8254&lt;&gt;"...", $P8254&lt;&gt;"입력오류", ISNUMBER(FIND(INDEX($T$2:$T$7,$U$1),$P8254))),
        IF(
            $U$17="기타", AND($P8254&lt;&gt;"", $P8254&lt;&gt;"...", $P8254&lt;&gt;"입력오류", NOT(ISNUMBER(FIND($T$21:$T$34,$P8254)))),
            AND($P8254&lt;&gt;"", $P8254&lt;&gt;"...", $P8254&lt;&gt;"입력오류", $T$19=$P8254)
        )
    )
)</f>
        <v>0</v>
      </c>
    </row>
    <row r="8255" spans="9:17">
      <c r="I8255">
        <f t="shared" si="385"/>
        <v>8254</v>
      </c>
      <c r="J8255" t="e">
        <f t="shared" si="386"/>
        <v>#N/A</v>
      </c>
      <c r="K8255" t="e">
        <f t="shared" si="384"/>
        <v>#N/A</v>
      </c>
      <c r="L8255" t="b">
        <f>COUNTIF($N$2:N8255, N8255)=1</f>
        <v>0</v>
      </c>
      <c r="M8255" s="37">
        <f>IF( $Q8255, MAX($M$1:M8254)+1, 0)</f>
        <v>0</v>
      </c>
      <c r="N8255" t="e" cm="1">
        <f t="array" ref="N8255">INDEX($A$9:$F$1048576, $J8255, $K8255 )</f>
        <v>#N/A</v>
      </c>
      <c r="O8255" t="e" cm="1">
        <f t="array" ref="O8255">INDEX($B$9:$F$1048576, $J8255, $K8255 )</f>
        <v>#N/A</v>
      </c>
      <c r="P8255" t="str" cm="1">
        <f t="array" ref="P8255">IF( $L8255, TRIM(_xll.IMDP("IR", $G$5&amp;$N8255, $G$6)), "" )</f>
        <v/>
      </c>
      <c r="Q8255" t="b" cm="1">
        <f t="array" ref="Q8255">IF(
    $U$1=1, AND($P8255&lt;&gt;"", $P8255&lt;&gt;"...", $P8255&lt;&gt;"입력오류"),
    IF(
        $U$18=1, AND($P8255&lt;&gt;"", $P8255&lt;&gt;"...", $P8255&lt;&gt;"입력오류", ISNUMBER(FIND(INDEX($T$2:$T$7,$U$1),$P8255))),
        IF(
            $U$17="기타", AND($P8255&lt;&gt;"", $P8255&lt;&gt;"...", $P8255&lt;&gt;"입력오류", NOT(ISNUMBER(FIND($T$21:$T$34,$P8255)))),
            AND($P8255&lt;&gt;"", $P8255&lt;&gt;"...", $P8255&lt;&gt;"입력오류", $T$19=$P8255)
        )
    )
)</f>
        <v>0</v>
      </c>
    </row>
    <row r="8256" spans="9:17">
      <c r="I8256">
        <f t="shared" si="385"/>
        <v>8255</v>
      </c>
      <c r="J8256" t="e">
        <f t="shared" si="386"/>
        <v>#N/A</v>
      </c>
      <c r="K8256" t="e">
        <f t="shared" si="384"/>
        <v>#N/A</v>
      </c>
      <c r="L8256" t="b">
        <f>COUNTIF($N$2:N8256, N8256)=1</f>
        <v>0</v>
      </c>
      <c r="M8256" s="37">
        <f>IF( $Q8256, MAX($M$1:M8255)+1, 0)</f>
        <v>0</v>
      </c>
      <c r="N8256" t="e" cm="1">
        <f t="array" ref="N8256">INDEX($A$9:$F$1048576, $J8256, $K8256 )</f>
        <v>#N/A</v>
      </c>
      <c r="O8256" t="e" cm="1">
        <f t="array" ref="O8256">INDEX($B$9:$F$1048576, $J8256, $K8256 )</f>
        <v>#N/A</v>
      </c>
      <c r="P8256" t="str" cm="1">
        <f t="array" ref="P8256">IF( $L8256, TRIM(_xll.IMDP("IR", $G$5&amp;$N8256, $G$6)), "" )</f>
        <v/>
      </c>
      <c r="Q8256" t="b" cm="1">
        <f t="array" ref="Q8256">IF(
    $U$1=1, AND($P8256&lt;&gt;"", $P8256&lt;&gt;"...", $P8256&lt;&gt;"입력오류"),
    IF(
        $U$18=1, AND($P8256&lt;&gt;"", $P8256&lt;&gt;"...", $P8256&lt;&gt;"입력오류", ISNUMBER(FIND(INDEX($T$2:$T$7,$U$1),$P8256))),
        IF(
            $U$17="기타", AND($P8256&lt;&gt;"", $P8256&lt;&gt;"...", $P8256&lt;&gt;"입력오류", NOT(ISNUMBER(FIND($T$21:$T$34,$P8256)))),
            AND($P8256&lt;&gt;"", $P8256&lt;&gt;"...", $P8256&lt;&gt;"입력오류", $T$19=$P8256)
        )
    )
)</f>
        <v>0</v>
      </c>
    </row>
    <row r="8257" spans="9:17">
      <c r="I8257">
        <f t="shared" si="385"/>
        <v>8256</v>
      </c>
      <c r="J8257" t="e">
        <f t="shared" si="386"/>
        <v>#N/A</v>
      </c>
      <c r="K8257" t="e">
        <f t="shared" si="384"/>
        <v>#N/A</v>
      </c>
      <c r="L8257" t="b">
        <f>COUNTIF($N$2:N8257, N8257)=1</f>
        <v>0</v>
      </c>
      <c r="M8257" s="37">
        <f>IF( $Q8257, MAX($M$1:M8256)+1, 0)</f>
        <v>0</v>
      </c>
      <c r="N8257" t="e" cm="1">
        <f t="array" ref="N8257">INDEX($A$9:$F$1048576, $J8257, $K8257 )</f>
        <v>#N/A</v>
      </c>
      <c r="O8257" t="e" cm="1">
        <f t="array" ref="O8257">INDEX($B$9:$F$1048576, $J8257, $K8257 )</f>
        <v>#N/A</v>
      </c>
      <c r="P8257" t="str" cm="1">
        <f t="array" ref="P8257">IF( $L8257, TRIM(_xll.IMDP("IR", $G$5&amp;$N8257, $G$6)), "" )</f>
        <v/>
      </c>
      <c r="Q8257" t="b" cm="1">
        <f t="array" ref="Q8257">IF(
    $U$1=1, AND($P8257&lt;&gt;"", $P8257&lt;&gt;"...", $P8257&lt;&gt;"입력오류"),
    IF(
        $U$18=1, AND($P8257&lt;&gt;"", $P8257&lt;&gt;"...", $P8257&lt;&gt;"입력오류", ISNUMBER(FIND(INDEX($T$2:$T$7,$U$1),$P8257))),
        IF(
            $U$17="기타", AND($P8257&lt;&gt;"", $P8257&lt;&gt;"...", $P8257&lt;&gt;"입력오류", NOT(ISNUMBER(FIND($T$21:$T$34,$P8257)))),
            AND($P8257&lt;&gt;"", $P8257&lt;&gt;"...", $P8257&lt;&gt;"입력오류", $T$19=$P8257)
        )
    )
)</f>
        <v>0</v>
      </c>
    </row>
    <row r="8258" spans="9:17">
      <c r="I8258">
        <f t="shared" si="385"/>
        <v>8257</v>
      </c>
      <c r="J8258" t="e">
        <f t="shared" si="386"/>
        <v>#N/A</v>
      </c>
      <c r="K8258" t="e">
        <f t="shared" ref="K8258:K8321" si="387">IF( $I8258&gt;$G$4, NA(), IF($I8258&gt;$G$3, 5, IF($I8258&gt;$G$2, 3, 1 ) ) )</f>
        <v>#N/A</v>
      </c>
      <c r="L8258" t="b">
        <f>COUNTIF($N$2:N8258, N8258)=1</f>
        <v>0</v>
      </c>
      <c r="M8258" s="37">
        <f>IF( $Q8258, MAX($M$1:M8257)+1, 0)</f>
        <v>0</v>
      </c>
      <c r="N8258" t="e" cm="1">
        <f t="array" ref="N8258">INDEX($A$9:$F$1048576, $J8258, $K8258 )</f>
        <v>#N/A</v>
      </c>
      <c r="O8258" t="e" cm="1">
        <f t="array" ref="O8258">INDEX($B$9:$F$1048576, $J8258, $K8258 )</f>
        <v>#N/A</v>
      </c>
      <c r="P8258" t="str" cm="1">
        <f t="array" ref="P8258">IF( $L8258, TRIM(_xll.IMDP("IR", $G$5&amp;$N8258, $G$6)), "" )</f>
        <v/>
      </c>
      <c r="Q8258" t="b" cm="1">
        <f t="array" ref="Q8258">IF(
    $U$1=1, AND($P8258&lt;&gt;"", $P8258&lt;&gt;"...", $P8258&lt;&gt;"입력오류"),
    IF(
        $U$18=1, AND($P8258&lt;&gt;"", $P8258&lt;&gt;"...", $P8258&lt;&gt;"입력오류", ISNUMBER(FIND(INDEX($T$2:$T$7,$U$1),$P8258))),
        IF(
            $U$17="기타", AND($P8258&lt;&gt;"", $P8258&lt;&gt;"...", $P8258&lt;&gt;"입력오류", NOT(ISNUMBER(FIND($T$21:$T$34,$P8258)))),
            AND($P8258&lt;&gt;"", $P8258&lt;&gt;"...", $P8258&lt;&gt;"입력오류", $T$19=$P8258)
        )
    )
)</f>
        <v>0</v>
      </c>
    </row>
    <row r="8259" spans="9:17">
      <c r="I8259">
        <f t="shared" ref="I8259:I8322" si="388">ROW()-1</f>
        <v>8258</v>
      </c>
      <c r="J8259" t="e">
        <f t="shared" ref="J8259:J8322" si="389">IF( $I8259&gt;$G$4, NA(), IF($I8259&gt;$G$3, $I8259-$G$3, IF($I8259&gt;$G$2, $I8259-$G$2, $I8259 ) ) )</f>
        <v>#N/A</v>
      </c>
      <c r="K8259" t="e">
        <f t="shared" si="387"/>
        <v>#N/A</v>
      </c>
      <c r="L8259" t="b">
        <f>COUNTIF($N$2:N8259, N8259)=1</f>
        <v>0</v>
      </c>
      <c r="M8259" s="37">
        <f>IF( $Q8259, MAX($M$1:M8258)+1, 0)</f>
        <v>0</v>
      </c>
      <c r="N8259" t="e" cm="1">
        <f t="array" ref="N8259">INDEX($A$9:$F$1048576, $J8259, $K8259 )</f>
        <v>#N/A</v>
      </c>
      <c r="O8259" t="e" cm="1">
        <f t="array" ref="O8259">INDEX($B$9:$F$1048576, $J8259, $K8259 )</f>
        <v>#N/A</v>
      </c>
      <c r="P8259" t="str" cm="1">
        <f t="array" ref="P8259">IF( $L8259, TRIM(_xll.IMDP("IR", $G$5&amp;$N8259, $G$6)), "" )</f>
        <v/>
      </c>
      <c r="Q8259" t="b" cm="1">
        <f t="array" ref="Q8259">IF(
    $U$1=1, AND($P8259&lt;&gt;"", $P8259&lt;&gt;"...", $P8259&lt;&gt;"입력오류"),
    IF(
        $U$18=1, AND($P8259&lt;&gt;"", $P8259&lt;&gt;"...", $P8259&lt;&gt;"입력오류", ISNUMBER(FIND(INDEX($T$2:$T$7,$U$1),$P8259))),
        IF(
            $U$17="기타", AND($P8259&lt;&gt;"", $P8259&lt;&gt;"...", $P8259&lt;&gt;"입력오류", NOT(ISNUMBER(FIND($T$21:$T$34,$P8259)))),
            AND($P8259&lt;&gt;"", $P8259&lt;&gt;"...", $P8259&lt;&gt;"입력오류", $T$19=$P8259)
        )
    )
)</f>
        <v>0</v>
      </c>
    </row>
    <row r="8260" spans="9:17">
      <c r="I8260">
        <f t="shared" si="388"/>
        <v>8259</v>
      </c>
      <c r="J8260" t="e">
        <f t="shared" si="389"/>
        <v>#N/A</v>
      </c>
      <c r="K8260" t="e">
        <f t="shared" si="387"/>
        <v>#N/A</v>
      </c>
      <c r="L8260" t="b">
        <f>COUNTIF($N$2:N8260, N8260)=1</f>
        <v>0</v>
      </c>
      <c r="M8260" s="37">
        <f>IF( $Q8260, MAX($M$1:M8259)+1, 0)</f>
        <v>0</v>
      </c>
      <c r="N8260" t="e" cm="1">
        <f t="array" ref="N8260">INDEX($A$9:$F$1048576, $J8260, $K8260 )</f>
        <v>#N/A</v>
      </c>
      <c r="O8260" t="e" cm="1">
        <f t="array" ref="O8260">INDEX($B$9:$F$1048576, $J8260, $K8260 )</f>
        <v>#N/A</v>
      </c>
      <c r="P8260" t="str" cm="1">
        <f t="array" ref="P8260">IF( $L8260, TRIM(_xll.IMDP("IR", $G$5&amp;$N8260, $G$6)), "" )</f>
        <v/>
      </c>
      <c r="Q8260" t="b" cm="1">
        <f t="array" ref="Q8260">IF(
    $U$1=1, AND($P8260&lt;&gt;"", $P8260&lt;&gt;"...", $P8260&lt;&gt;"입력오류"),
    IF(
        $U$18=1, AND($P8260&lt;&gt;"", $P8260&lt;&gt;"...", $P8260&lt;&gt;"입력오류", ISNUMBER(FIND(INDEX($T$2:$T$7,$U$1),$P8260))),
        IF(
            $U$17="기타", AND($P8260&lt;&gt;"", $P8260&lt;&gt;"...", $P8260&lt;&gt;"입력오류", NOT(ISNUMBER(FIND($T$21:$T$34,$P8260)))),
            AND($P8260&lt;&gt;"", $P8260&lt;&gt;"...", $P8260&lt;&gt;"입력오류", $T$19=$P8260)
        )
    )
)</f>
        <v>0</v>
      </c>
    </row>
    <row r="8261" spans="9:17">
      <c r="I8261">
        <f t="shared" si="388"/>
        <v>8260</v>
      </c>
      <c r="J8261" t="e">
        <f t="shared" si="389"/>
        <v>#N/A</v>
      </c>
      <c r="K8261" t="e">
        <f t="shared" si="387"/>
        <v>#N/A</v>
      </c>
      <c r="L8261" t="b">
        <f>COUNTIF($N$2:N8261, N8261)=1</f>
        <v>0</v>
      </c>
      <c r="M8261" s="37">
        <f>IF( $Q8261, MAX($M$1:M8260)+1, 0)</f>
        <v>0</v>
      </c>
      <c r="N8261" t="e" cm="1">
        <f t="array" ref="N8261">INDEX($A$9:$F$1048576, $J8261, $K8261 )</f>
        <v>#N/A</v>
      </c>
      <c r="O8261" t="e" cm="1">
        <f t="array" ref="O8261">INDEX($B$9:$F$1048576, $J8261, $K8261 )</f>
        <v>#N/A</v>
      </c>
      <c r="P8261" t="str" cm="1">
        <f t="array" ref="P8261">IF( $L8261, TRIM(_xll.IMDP("IR", $G$5&amp;$N8261, $G$6)), "" )</f>
        <v/>
      </c>
      <c r="Q8261" t="b" cm="1">
        <f t="array" ref="Q8261">IF(
    $U$1=1, AND($P8261&lt;&gt;"", $P8261&lt;&gt;"...", $P8261&lt;&gt;"입력오류"),
    IF(
        $U$18=1, AND($P8261&lt;&gt;"", $P8261&lt;&gt;"...", $P8261&lt;&gt;"입력오류", ISNUMBER(FIND(INDEX($T$2:$T$7,$U$1),$P8261))),
        IF(
            $U$17="기타", AND($P8261&lt;&gt;"", $P8261&lt;&gt;"...", $P8261&lt;&gt;"입력오류", NOT(ISNUMBER(FIND($T$21:$T$34,$P8261)))),
            AND($P8261&lt;&gt;"", $P8261&lt;&gt;"...", $P8261&lt;&gt;"입력오류", $T$19=$P8261)
        )
    )
)</f>
        <v>0</v>
      </c>
    </row>
    <row r="8262" spans="9:17">
      <c r="I8262">
        <f t="shared" si="388"/>
        <v>8261</v>
      </c>
      <c r="J8262" t="e">
        <f t="shared" si="389"/>
        <v>#N/A</v>
      </c>
      <c r="K8262" t="e">
        <f t="shared" si="387"/>
        <v>#N/A</v>
      </c>
      <c r="L8262" t="b">
        <f>COUNTIF($N$2:N8262, N8262)=1</f>
        <v>0</v>
      </c>
      <c r="M8262" s="37">
        <f>IF( $Q8262, MAX($M$1:M8261)+1, 0)</f>
        <v>0</v>
      </c>
      <c r="N8262" t="e" cm="1">
        <f t="array" ref="N8262">INDEX($A$9:$F$1048576, $J8262, $K8262 )</f>
        <v>#N/A</v>
      </c>
      <c r="O8262" t="e" cm="1">
        <f t="array" ref="O8262">INDEX($B$9:$F$1048576, $J8262, $K8262 )</f>
        <v>#N/A</v>
      </c>
      <c r="P8262" t="str" cm="1">
        <f t="array" ref="P8262">IF( $L8262, TRIM(_xll.IMDP("IR", $G$5&amp;$N8262, $G$6)), "" )</f>
        <v/>
      </c>
      <c r="Q8262" t="b" cm="1">
        <f t="array" ref="Q8262">IF(
    $U$1=1, AND($P8262&lt;&gt;"", $P8262&lt;&gt;"...", $P8262&lt;&gt;"입력오류"),
    IF(
        $U$18=1, AND($P8262&lt;&gt;"", $P8262&lt;&gt;"...", $P8262&lt;&gt;"입력오류", ISNUMBER(FIND(INDEX($T$2:$T$7,$U$1),$P8262))),
        IF(
            $U$17="기타", AND($P8262&lt;&gt;"", $P8262&lt;&gt;"...", $P8262&lt;&gt;"입력오류", NOT(ISNUMBER(FIND($T$21:$T$34,$P8262)))),
            AND($P8262&lt;&gt;"", $P8262&lt;&gt;"...", $P8262&lt;&gt;"입력오류", $T$19=$P8262)
        )
    )
)</f>
        <v>0</v>
      </c>
    </row>
    <row r="8263" spans="9:17">
      <c r="I8263">
        <f t="shared" si="388"/>
        <v>8262</v>
      </c>
      <c r="J8263" t="e">
        <f t="shared" si="389"/>
        <v>#N/A</v>
      </c>
      <c r="K8263" t="e">
        <f t="shared" si="387"/>
        <v>#N/A</v>
      </c>
      <c r="L8263" t="b">
        <f>COUNTIF($N$2:N8263, N8263)=1</f>
        <v>0</v>
      </c>
      <c r="M8263" s="37">
        <f>IF( $Q8263, MAX($M$1:M8262)+1, 0)</f>
        <v>0</v>
      </c>
      <c r="N8263" t="e" cm="1">
        <f t="array" ref="N8263">INDEX($A$9:$F$1048576, $J8263, $K8263 )</f>
        <v>#N/A</v>
      </c>
      <c r="O8263" t="e" cm="1">
        <f t="array" ref="O8263">INDEX($B$9:$F$1048576, $J8263, $K8263 )</f>
        <v>#N/A</v>
      </c>
      <c r="P8263" t="str" cm="1">
        <f t="array" ref="P8263">IF( $L8263, TRIM(_xll.IMDP("IR", $G$5&amp;$N8263, $G$6)), "" )</f>
        <v/>
      </c>
      <c r="Q8263" t="b" cm="1">
        <f t="array" ref="Q8263">IF(
    $U$1=1, AND($P8263&lt;&gt;"", $P8263&lt;&gt;"...", $P8263&lt;&gt;"입력오류"),
    IF(
        $U$18=1, AND($P8263&lt;&gt;"", $P8263&lt;&gt;"...", $P8263&lt;&gt;"입력오류", ISNUMBER(FIND(INDEX($T$2:$T$7,$U$1),$P8263))),
        IF(
            $U$17="기타", AND($P8263&lt;&gt;"", $P8263&lt;&gt;"...", $P8263&lt;&gt;"입력오류", NOT(ISNUMBER(FIND($T$21:$T$34,$P8263)))),
            AND($P8263&lt;&gt;"", $P8263&lt;&gt;"...", $P8263&lt;&gt;"입력오류", $T$19=$P8263)
        )
    )
)</f>
        <v>0</v>
      </c>
    </row>
    <row r="8264" spans="9:17">
      <c r="I8264">
        <f t="shared" si="388"/>
        <v>8263</v>
      </c>
      <c r="J8264" t="e">
        <f t="shared" si="389"/>
        <v>#N/A</v>
      </c>
      <c r="K8264" t="e">
        <f t="shared" si="387"/>
        <v>#N/A</v>
      </c>
      <c r="L8264" t="b">
        <f>COUNTIF($N$2:N8264, N8264)=1</f>
        <v>0</v>
      </c>
      <c r="M8264" s="37">
        <f>IF( $Q8264, MAX($M$1:M8263)+1, 0)</f>
        <v>0</v>
      </c>
      <c r="N8264" t="e" cm="1">
        <f t="array" ref="N8264">INDEX($A$9:$F$1048576, $J8264, $K8264 )</f>
        <v>#N/A</v>
      </c>
      <c r="O8264" t="e" cm="1">
        <f t="array" ref="O8264">INDEX($B$9:$F$1048576, $J8264, $K8264 )</f>
        <v>#N/A</v>
      </c>
      <c r="P8264" t="str" cm="1">
        <f t="array" ref="P8264">IF( $L8264, TRIM(_xll.IMDP("IR", $G$5&amp;$N8264, $G$6)), "" )</f>
        <v/>
      </c>
      <c r="Q8264" t="b" cm="1">
        <f t="array" ref="Q8264">IF(
    $U$1=1, AND($P8264&lt;&gt;"", $P8264&lt;&gt;"...", $P8264&lt;&gt;"입력오류"),
    IF(
        $U$18=1, AND($P8264&lt;&gt;"", $P8264&lt;&gt;"...", $P8264&lt;&gt;"입력오류", ISNUMBER(FIND(INDEX($T$2:$T$7,$U$1),$P8264))),
        IF(
            $U$17="기타", AND($P8264&lt;&gt;"", $P8264&lt;&gt;"...", $P8264&lt;&gt;"입력오류", NOT(ISNUMBER(FIND($T$21:$T$34,$P8264)))),
            AND($P8264&lt;&gt;"", $P8264&lt;&gt;"...", $P8264&lt;&gt;"입력오류", $T$19=$P8264)
        )
    )
)</f>
        <v>0</v>
      </c>
    </row>
    <row r="8265" spans="9:17">
      <c r="I8265">
        <f t="shared" si="388"/>
        <v>8264</v>
      </c>
      <c r="J8265" t="e">
        <f t="shared" si="389"/>
        <v>#N/A</v>
      </c>
      <c r="K8265" t="e">
        <f t="shared" si="387"/>
        <v>#N/A</v>
      </c>
      <c r="L8265" t="b">
        <f>COUNTIF($N$2:N8265, N8265)=1</f>
        <v>0</v>
      </c>
      <c r="M8265" s="37">
        <f>IF( $Q8265, MAX($M$1:M8264)+1, 0)</f>
        <v>0</v>
      </c>
      <c r="N8265" t="e" cm="1">
        <f t="array" ref="N8265">INDEX($A$9:$F$1048576, $J8265, $K8265 )</f>
        <v>#N/A</v>
      </c>
      <c r="O8265" t="e" cm="1">
        <f t="array" ref="O8265">INDEX($B$9:$F$1048576, $J8265, $K8265 )</f>
        <v>#N/A</v>
      </c>
      <c r="P8265" t="str" cm="1">
        <f t="array" ref="P8265">IF( $L8265, TRIM(_xll.IMDP("IR", $G$5&amp;$N8265, $G$6)), "" )</f>
        <v/>
      </c>
      <c r="Q8265" t="b" cm="1">
        <f t="array" ref="Q8265">IF(
    $U$1=1, AND($P8265&lt;&gt;"", $P8265&lt;&gt;"...", $P8265&lt;&gt;"입력오류"),
    IF(
        $U$18=1, AND($P8265&lt;&gt;"", $P8265&lt;&gt;"...", $P8265&lt;&gt;"입력오류", ISNUMBER(FIND(INDEX($T$2:$T$7,$U$1),$P8265))),
        IF(
            $U$17="기타", AND($P8265&lt;&gt;"", $P8265&lt;&gt;"...", $P8265&lt;&gt;"입력오류", NOT(ISNUMBER(FIND($T$21:$T$34,$P8265)))),
            AND($P8265&lt;&gt;"", $P8265&lt;&gt;"...", $P8265&lt;&gt;"입력오류", $T$19=$P8265)
        )
    )
)</f>
        <v>0</v>
      </c>
    </row>
    <row r="8266" spans="9:17">
      <c r="I8266">
        <f t="shared" si="388"/>
        <v>8265</v>
      </c>
      <c r="J8266" t="e">
        <f t="shared" si="389"/>
        <v>#N/A</v>
      </c>
      <c r="K8266" t="e">
        <f t="shared" si="387"/>
        <v>#N/A</v>
      </c>
      <c r="L8266" t="b">
        <f>COUNTIF($N$2:N8266, N8266)=1</f>
        <v>0</v>
      </c>
      <c r="M8266" s="37">
        <f>IF( $Q8266, MAX($M$1:M8265)+1, 0)</f>
        <v>0</v>
      </c>
      <c r="N8266" t="e" cm="1">
        <f t="array" ref="N8266">INDEX($A$9:$F$1048576, $J8266, $K8266 )</f>
        <v>#N/A</v>
      </c>
      <c r="O8266" t="e" cm="1">
        <f t="array" ref="O8266">INDEX($B$9:$F$1048576, $J8266, $K8266 )</f>
        <v>#N/A</v>
      </c>
      <c r="P8266" t="str" cm="1">
        <f t="array" ref="P8266">IF( $L8266, TRIM(_xll.IMDP("IR", $G$5&amp;$N8266, $G$6)), "" )</f>
        <v/>
      </c>
      <c r="Q8266" t="b" cm="1">
        <f t="array" ref="Q8266">IF(
    $U$1=1, AND($P8266&lt;&gt;"", $P8266&lt;&gt;"...", $P8266&lt;&gt;"입력오류"),
    IF(
        $U$18=1, AND($P8266&lt;&gt;"", $P8266&lt;&gt;"...", $P8266&lt;&gt;"입력오류", ISNUMBER(FIND(INDEX($T$2:$T$7,$U$1),$P8266))),
        IF(
            $U$17="기타", AND($P8266&lt;&gt;"", $P8266&lt;&gt;"...", $P8266&lt;&gt;"입력오류", NOT(ISNUMBER(FIND($T$21:$T$34,$P8266)))),
            AND($P8266&lt;&gt;"", $P8266&lt;&gt;"...", $P8266&lt;&gt;"입력오류", $T$19=$P8266)
        )
    )
)</f>
        <v>0</v>
      </c>
    </row>
    <row r="8267" spans="9:17">
      <c r="I8267">
        <f t="shared" si="388"/>
        <v>8266</v>
      </c>
      <c r="J8267" t="e">
        <f t="shared" si="389"/>
        <v>#N/A</v>
      </c>
      <c r="K8267" t="e">
        <f t="shared" si="387"/>
        <v>#N/A</v>
      </c>
      <c r="L8267" t="b">
        <f>COUNTIF($N$2:N8267, N8267)=1</f>
        <v>0</v>
      </c>
      <c r="M8267" s="37">
        <f>IF( $Q8267, MAX($M$1:M8266)+1, 0)</f>
        <v>0</v>
      </c>
      <c r="N8267" t="e" cm="1">
        <f t="array" ref="N8267">INDEX($A$9:$F$1048576, $J8267, $K8267 )</f>
        <v>#N/A</v>
      </c>
      <c r="O8267" t="e" cm="1">
        <f t="array" ref="O8267">INDEX($B$9:$F$1048576, $J8267, $K8267 )</f>
        <v>#N/A</v>
      </c>
      <c r="P8267" t="str" cm="1">
        <f t="array" ref="P8267">IF( $L8267, TRIM(_xll.IMDP("IR", $G$5&amp;$N8267, $G$6)), "" )</f>
        <v/>
      </c>
      <c r="Q8267" t="b" cm="1">
        <f t="array" ref="Q8267">IF(
    $U$1=1, AND($P8267&lt;&gt;"", $P8267&lt;&gt;"...", $P8267&lt;&gt;"입력오류"),
    IF(
        $U$18=1, AND($P8267&lt;&gt;"", $P8267&lt;&gt;"...", $P8267&lt;&gt;"입력오류", ISNUMBER(FIND(INDEX($T$2:$T$7,$U$1),$P8267))),
        IF(
            $U$17="기타", AND($P8267&lt;&gt;"", $P8267&lt;&gt;"...", $P8267&lt;&gt;"입력오류", NOT(ISNUMBER(FIND($T$21:$T$34,$P8267)))),
            AND($P8267&lt;&gt;"", $P8267&lt;&gt;"...", $P8267&lt;&gt;"입력오류", $T$19=$P8267)
        )
    )
)</f>
        <v>0</v>
      </c>
    </row>
    <row r="8268" spans="9:17">
      <c r="I8268">
        <f t="shared" si="388"/>
        <v>8267</v>
      </c>
      <c r="J8268" t="e">
        <f t="shared" si="389"/>
        <v>#N/A</v>
      </c>
      <c r="K8268" t="e">
        <f t="shared" si="387"/>
        <v>#N/A</v>
      </c>
      <c r="L8268" t="b">
        <f>COUNTIF($N$2:N8268, N8268)=1</f>
        <v>0</v>
      </c>
      <c r="M8268" s="37">
        <f>IF( $Q8268, MAX($M$1:M8267)+1, 0)</f>
        <v>0</v>
      </c>
      <c r="N8268" t="e" cm="1">
        <f t="array" ref="N8268">INDEX($A$9:$F$1048576, $J8268, $K8268 )</f>
        <v>#N/A</v>
      </c>
      <c r="O8268" t="e" cm="1">
        <f t="array" ref="O8268">INDEX($B$9:$F$1048576, $J8268, $K8268 )</f>
        <v>#N/A</v>
      </c>
      <c r="P8268" t="str" cm="1">
        <f t="array" ref="P8268">IF( $L8268, TRIM(_xll.IMDP("IR", $G$5&amp;$N8268, $G$6)), "" )</f>
        <v/>
      </c>
      <c r="Q8268" t="b" cm="1">
        <f t="array" ref="Q8268">IF(
    $U$1=1, AND($P8268&lt;&gt;"", $P8268&lt;&gt;"...", $P8268&lt;&gt;"입력오류"),
    IF(
        $U$18=1, AND($P8268&lt;&gt;"", $P8268&lt;&gt;"...", $P8268&lt;&gt;"입력오류", ISNUMBER(FIND(INDEX($T$2:$T$7,$U$1),$P8268))),
        IF(
            $U$17="기타", AND($P8268&lt;&gt;"", $P8268&lt;&gt;"...", $P8268&lt;&gt;"입력오류", NOT(ISNUMBER(FIND($T$21:$T$34,$P8268)))),
            AND($P8268&lt;&gt;"", $P8268&lt;&gt;"...", $P8268&lt;&gt;"입력오류", $T$19=$P8268)
        )
    )
)</f>
        <v>0</v>
      </c>
    </row>
    <row r="8269" spans="9:17">
      <c r="I8269">
        <f t="shared" si="388"/>
        <v>8268</v>
      </c>
      <c r="J8269" t="e">
        <f t="shared" si="389"/>
        <v>#N/A</v>
      </c>
      <c r="K8269" t="e">
        <f t="shared" si="387"/>
        <v>#N/A</v>
      </c>
      <c r="L8269" t="b">
        <f>COUNTIF($N$2:N8269, N8269)=1</f>
        <v>0</v>
      </c>
      <c r="M8269" s="37">
        <f>IF( $Q8269, MAX($M$1:M8268)+1, 0)</f>
        <v>0</v>
      </c>
      <c r="N8269" t="e" cm="1">
        <f t="array" ref="N8269">INDEX($A$9:$F$1048576, $J8269, $K8269 )</f>
        <v>#N/A</v>
      </c>
      <c r="O8269" t="e" cm="1">
        <f t="array" ref="O8269">INDEX($B$9:$F$1048576, $J8269, $K8269 )</f>
        <v>#N/A</v>
      </c>
      <c r="P8269" t="str" cm="1">
        <f t="array" ref="P8269">IF( $L8269, TRIM(_xll.IMDP("IR", $G$5&amp;$N8269, $G$6)), "" )</f>
        <v/>
      </c>
      <c r="Q8269" t="b" cm="1">
        <f t="array" ref="Q8269">IF(
    $U$1=1, AND($P8269&lt;&gt;"", $P8269&lt;&gt;"...", $P8269&lt;&gt;"입력오류"),
    IF(
        $U$18=1, AND($P8269&lt;&gt;"", $P8269&lt;&gt;"...", $P8269&lt;&gt;"입력오류", ISNUMBER(FIND(INDEX($T$2:$T$7,$U$1),$P8269))),
        IF(
            $U$17="기타", AND($P8269&lt;&gt;"", $P8269&lt;&gt;"...", $P8269&lt;&gt;"입력오류", NOT(ISNUMBER(FIND($T$21:$T$34,$P8269)))),
            AND($P8269&lt;&gt;"", $P8269&lt;&gt;"...", $P8269&lt;&gt;"입력오류", $T$19=$P8269)
        )
    )
)</f>
        <v>0</v>
      </c>
    </row>
    <row r="8270" spans="9:17">
      <c r="I8270">
        <f t="shared" si="388"/>
        <v>8269</v>
      </c>
      <c r="J8270" t="e">
        <f t="shared" si="389"/>
        <v>#N/A</v>
      </c>
      <c r="K8270" t="e">
        <f t="shared" si="387"/>
        <v>#N/A</v>
      </c>
      <c r="L8270" t="b">
        <f>COUNTIF($N$2:N8270, N8270)=1</f>
        <v>0</v>
      </c>
      <c r="M8270" s="37">
        <f>IF( $Q8270, MAX($M$1:M8269)+1, 0)</f>
        <v>0</v>
      </c>
      <c r="N8270" t="e" cm="1">
        <f t="array" ref="N8270">INDEX($A$9:$F$1048576, $J8270, $K8270 )</f>
        <v>#N/A</v>
      </c>
      <c r="O8270" t="e" cm="1">
        <f t="array" ref="O8270">INDEX($B$9:$F$1048576, $J8270, $K8270 )</f>
        <v>#N/A</v>
      </c>
      <c r="P8270" t="str" cm="1">
        <f t="array" ref="P8270">IF( $L8270, TRIM(_xll.IMDP("IR", $G$5&amp;$N8270, $G$6)), "" )</f>
        <v/>
      </c>
      <c r="Q8270" t="b" cm="1">
        <f t="array" ref="Q8270">IF(
    $U$1=1, AND($P8270&lt;&gt;"", $P8270&lt;&gt;"...", $P8270&lt;&gt;"입력오류"),
    IF(
        $U$18=1, AND($P8270&lt;&gt;"", $P8270&lt;&gt;"...", $P8270&lt;&gt;"입력오류", ISNUMBER(FIND(INDEX($T$2:$T$7,$U$1),$P8270))),
        IF(
            $U$17="기타", AND($P8270&lt;&gt;"", $P8270&lt;&gt;"...", $P8270&lt;&gt;"입력오류", NOT(ISNUMBER(FIND($T$21:$T$34,$P8270)))),
            AND($P8270&lt;&gt;"", $P8270&lt;&gt;"...", $P8270&lt;&gt;"입력오류", $T$19=$P8270)
        )
    )
)</f>
        <v>0</v>
      </c>
    </row>
    <row r="8271" spans="9:17">
      <c r="I8271">
        <f t="shared" si="388"/>
        <v>8270</v>
      </c>
      <c r="J8271" t="e">
        <f t="shared" si="389"/>
        <v>#N/A</v>
      </c>
      <c r="K8271" t="e">
        <f t="shared" si="387"/>
        <v>#N/A</v>
      </c>
      <c r="L8271" t="b">
        <f>COUNTIF($N$2:N8271, N8271)=1</f>
        <v>0</v>
      </c>
      <c r="M8271" s="37">
        <f>IF( $Q8271, MAX($M$1:M8270)+1, 0)</f>
        <v>0</v>
      </c>
      <c r="N8271" t="e" cm="1">
        <f t="array" ref="N8271">INDEX($A$9:$F$1048576, $J8271, $K8271 )</f>
        <v>#N/A</v>
      </c>
      <c r="O8271" t="e" cm="1">
        <f t="array" ref="O8271">INDEX($B$9:$F$1048576, $J8271, $K8271 )</f>
        <v>#N/A</v>
      </c>
      <c r="P8271" t="str" cm="1">
        <f t="array" ref="P8271">IF( $L8271, TRIM(_xll.IMDP("IR", $G$5&amp;$N8271, $G$6)), "" )</f>
        <v/>
      </c>
      <c r="Q8271" t="b" cm="1">
        <f t="array" ref="Q8271">IF(
    $U$1=1, AND($P8271&lt;&gt;"", $P8271&lt;&gt;"...", $P8271&lt;&gt;"입력오류"),
    IF(
        $U$18=1, AND($P8271&lt;&gt;"", $P8271&lt;&gt;"...", $P8271&lt;&gt;"입력오류", ISNUMBER(FIND(INDEX($T$2:$T$7,$U$1),$P8271))),
        IF(
            $U$17="기타", AND($P8271&lt;&gt;"", $P8271&lt;&gt;"...", $P8271&lt;&gt;"입력오류", NOT(ISNUMBER(FIND($T$21:$T$34,$P8271)))),
            AND($P8271&lt;&gt;"", $P8271&lt;&gt;"...", $P8271&lt;&gt;"입력오류", $T$19=$P8271)
        )
    )
)</f>
        <v>0</v>
      </c>
    </row>
    <row r="8272" spans="9:17">
      <c r="I8272">
        <f t="shared" si="388"/>
        <v>8271</v>
      </c>
      <c r="J8272" t="e">
        <f t="shared" si="389"/>
        <v>#N/A</v>
      </c>
      <c r="K8272" t="e">
        <f t="shared" si="387"/>
        <v>#N/A</v>
      </c>
      <c r="L8272" t="b">
        <f>COUNTIF($N$2:N8272, N8272)=1</f>
        <v>0</v>
      </c>
      <c r="M8272" s="37">
        <f>IF( $Q8272, MAX($M$1:M8271)+1, 0)</f>
        <v>0</v>
      </c>
      <c r="N8272" t="e" cm="1">
        <f t="array" ref="N8272">INDEX($A$9:$F$1048576, $J8272, $K8272 )</f>
        <v>#N/A</v>
      </c>
      <c r="O8272" t="e" cm="1">
        <f t="array" ref="O8272">INDEX($B$9:$F$1048576, $J8272, $K8272 )</f>
        <v>#N/A</v>
      </c>
      <c r="P8272" t="str" cm="1">
        <f t="array" ref="P8272">IF( $L8272, TRIM(_xll.IMDP("IR", $G$5&amp;$N8272, $G$6)), "" )</f>
        <v/>
      </c>
      <c r="Q8272" t="b" cm="1">
        <f t="array" ref="Q8272">IF(
    $U$1=1, AND($P8272&lt;&gt;"", $P8272&lt;&gt;"...", $P8272&lt;&gt;"입력오류"),
    IF(
        $U$18=1, AND($P8272&lt;&gt;"", $P8272&lt;&gt;"...", $P8272&lt;&gt;"입력오류", ISNUMBER(FIND(INDEX($T$2:$T$7,$U$1),$P8272))),
        IF(
            $U$17="기타", AND($P8272&lt;&gt;"", $P8272&lt;&gt;"...", $P8272&lt;&gt;"입력오류", NOT(ISNUMBER(FIND($T$21:$T$34,$P8272)))),
            AND($P8272&lt;&gt;"", $P8272&lt;&gt;"...", $P8272&lt;&gt;"입력오류", $T$19=$P8272)
        )
    )
)</f>
        <v>0</v>
      </c>
    </row>
    <row r="8273" spans="9:17">
      <c r="I8273">
        <f t="shared" si="388"/>
        <v>8272</v>
      </c>
      <c r="J8273" t="e">
        <f t="shared" si="389"/>
        <v>#N/A</v>
      </c>
      <c r="K8273" t="e">
        <f t="shared" si="387"/>
        <v>#N/A</v>
      </c>
      <c r="L8273" t="b">
        <f>COUNTIF($N$2:N8273, N8273)=1</f>
        <v>0</v>
      </c>
      <c r="M8273" s="37">
        <f>IF( $Q8273, MAX($M$1:M8272)+1, 0)</f>
        <v>0</v>
      </c>
      <c r="N8273" t="e" cm="1">
        <f t="array" ref="N8273">INDEX($A$9:$F$1048576, $J8273, $K8273 )</f>
        <v>#N/A</v>
      </c>
      <c r="O8273" t="e" cm="1">
        <f t="array" ref="O8273">INDEX($B$9:$F$1048576, $J8273, $K8273 )</f>
        <v>#N/A</v>
      </c>
      <c r="P8273" t="str" cm="1">
        <f t="array" ref="P8273">IF( $L8273, TRIM(_xll.IMDP("IR", $G$5&amp;$N8273, $G$6)), "" )</f>
        <v/>
      </c>
      <c r="Q8273" t="b" cm="1">
        <f t="array" ref="Q8273">IF(
    $U$1=1, AND($P8273&lt;&gt;"", $P8273&lt;&gt;"...", $P8273&lt;&gt;"입력오류"),
    IF(
        $U$18=1, AND($P8273&lt;&gt;"", $P8273&lt;&gt;"...", $P8273&lt;&gt;"입력오류", ISNUMBER(FIND(INDEX($T$2:$T$7,$U$1),$P8273))),
        IF(
            $U$17="기타", AND($P8273&lt;&gt;"", $P8273&lt;&gt;"...", $P8273&lt;&gt;"입력오류", NOT(ISNUMBER(FIND($T$21:$T$34,$P8273)))),
            AND($P8273&lt;&gt;"", $P8273&lt;&gt;"...", $P8273&lt;&gt;"입력오류", $T$19=$P8273)
        )
    )
)</f>
        <v>0</v>
      </c>
    </row>
    <row r="8274" spans="9:17">
      <c r="I8274">
        <f t="shared" si="388"/>
        <v>8273</v>
      </c>
      <c r="J8274" t="e">
        <f t="shared" si="389"/>
        <v>#N/A</v>
      </c>
      <c r="K8274" t="e">
        <f t="shared" si="387"/>
        <v>#N/A</v>
      </c>
      <c r="L8274" t="b">
        <f>COUNTIF($N$2:N8274, N8274)=1</f>
        <v>0</v>
      </c>
      <c r="M8274" s="37">
        <f>IF( $Q8274, MAX($M$1:M8273)+1, 0)</f>
        <v>0</v>
      </c>
      <c r="N8274" t="e" cm="1">
        <f t="array" ref="N8274">INDEX($A$9:$F$1048576, $J8274, $K8274 )</f>
        <v>#N/A</v>
      </c>
      <c r="O8274" t="e" cm="1">
        <f t="array" ref="O8274">INDEX($B$9:$F$1048576, $J8274, $K8274 )</f>
        <v>#N/A</v>
      </c>
      <c r="P8274" t="str" cm="1">
        <f t="array" ref="P8274">IF( $L8274, TRIM(_xll.IMDP("IR", $G$5&amp;$N8274, $G$6)), "" )</f>
        <v/>
      </c>
      <c r="Q8274" t="b" cm="1">
        <f t="array" ref="Q8274">IF(
    $U$1=1, AND($P8274&lt;&gt;"", $P8274&lt;&gt;"...", $P8274&lt;&gt;"입력오류"),
    IF(
        $U$18=1, AND($P8274&lt;&gt;"", $P8274&lt;&gt;"...", $P8274&lt;&gt;"입력오류", ISNUMBER(FIND(INDEX($T$2:$T$7,$U$1),$P8274))),
        IF(
            $U$17="기타", AND($P8274&lt;&gt;"", $P8274&lt;&gt;"...", $P8274&lt;&gt;"입력오류", NOT(ISNUMBER(FIND($T$21:$T$34,$P8274)))),
            AND($P8274&lt;&gt;"", $P8274&lt;&gt;"...", $P8274&lt;&gt;"입력오류", $T$19=$P8274)
        )
    )
)</f>
        <v>0</v>
      </c>
    </row>
    <row r="8275" spans="9:17">
      <c r="I8275">
        <f t="shared" si="388"/>
        <v>8274</v>
      </c>
      <c r="J8275" t="e">
        <f t="shared" si="389"/>
        <v>#N/A</v>
      </c>
      <c r="K8275" t="e">
        <f t="shared" si="387"/>
        <v>#N/A</v>
      </c>
      <c r="L8275" t="b">
        <f>COUNTIF($N$2:N8275, N8275)=1</f>
        <v>0</v>
      </c>
      <c r="M8275" s="37">
        <f>IF( $Q8275, MAX($M$1:M8274)+1, 0)</f>
        <v>0</v>
      </c>
      <c r="N8275" t="e" cm="1">
        <f t="array" ref="N8275">INDEX($A$9:$F$1048576, $J8275, $K8275 )</f>
        <v>#N/A</v>
      </c>
      <c r="O8275" t="e" cm="1">
        <f t="array" ref="O8275">INDEX($B$9:$F$1048576, $J8275, $K8275 )</f>
        <v>#N/A</v>
      </c>
      <c r="P8275" t="str" cm="1">
        <f t="array" ref="P8275">IF( $L8275, TRIM(_xll.IMDP("IR", $G$5&amp;$N8275, $G$6)), "" )</f>
        <v/>
      </c>
      <c r="Q8275" t="b" cm="1">
        <f t="array" ref="Q8275">IF(
    $U$1=1, AND($P8275&lt;&gt;"", $P8275&lt;&gt;"...", $P8275&lt;&gt;"입력오류"),
    IF(
        $U$18=1, AND($P8275&lt;&gt;"", $P8275&lt;&gt;"...", $P8275&lt;&gt;"입력오류", ISNUMBER(FIND(INDEX($T$2:$T$7,$U$1),$P8275))),
        IF(
            $U$17="기타", AND($P8275&lt;&gt;"", $P8275&lt;&gt;"...", $P8275&lt;&gt;"입력오류", NOT(ISNUMBER(FIND($T$21:$T$34,$P8275)))),
            AND($P8275&lt;&gt;"", $P8275&lt;&gt;"...", $P8275&lt;&gt;"입력오류", $T$19=$P8275)
        )
    )
)</f>
        <v>0</v>
      </c>
    </row>
    <row r="8276" spans="9:17">
      <c r="I8276">
        <f t="shared" si="388"/>
        <v>8275</v>
      </c>
      <c r="J8276" t="e">
        <f t="shared" si="389"/>
        <v>#N/A</v>
      </c>
      <c r="K8276" t="e">
        <f t="shared" si="387"/>
        <v>#N/A</v>
      </c>
      <c r="L8276" t="b">
        <f>COUNTIF($N$2:N8276, N8276)=1</f>
        <v>0</v>
      </c>
      <c r="M8276" s="37">
        <f>IF( $Q8276, MAX($M$1:M8275)+1, 0)</f>
        <v>0</v>
      </c>
      <c r="N8276" t="e" cm="1">
        <f t="array" ref="N8276">INDEX($A$9:$F$1048576, $J8276, $K8276 )</f>
        <v>#N/A</v>
      </c>
      <c r="O8276" t="e" cm="1">
        <f t="array" ref="O8276">INDEX($B$9:$F$1048576, $J8276, $K8276 )</f>
        <v>#N/A</v>
      </c>
      <c r="P8276" t="str" cm="1">
        <f t="array" ref="P8276">IF( $L8276, TRIM(_xll.IMDP("IR", $G$5&amp;$N8276, $G$6)), "" )</f>
        <v/>
      </c>
      <c r="Q8276" t="b" cm="1">
        <f t="array" ref="Q8276">IF(
    $U$1=1, AND($P8276&lt;&gt;"", $P8276&lt;&gt;"...", $P8276&lt;&gt;"입력오류"),
    IF(
        $U$18=1, AND($P8276&lt;&gt;"", $P8276&lt;&gt;"...", $P8276&lt;&gt;"입력오류", ISNUMBER(FIND(INDEX($T$2:$T$7,$U$1),$P8276))),
        IF(
            $U$17="기타", AND($P8276&lt;&gt;"", $P8276&lt;&gt;"...", $P8276&lt;&gt;"입력오류", NOT(ISNUMBER(FIND($T$21:$T$34,$P8276)))),
            AND($P8276&lt;&gt;"", $P8276&lt;&gt;"...", $P8276&lt;&gt;"입력오류", $T$19=$P8276)
        )
    )
)</f>
        <v>0</v>
      </c>
    </row>
    <row r="8277" spans="9:17">
      <c r="I8277">
        <f t="shared" si="388"/>
        <v>8276</v>
      </c>
      <c r="J8277" t="e">
        <f t="shared" si="389"/>
        <v>#N/A</v>
      </c>
      <c r="K8277" t="e">
        <f t="shared" si="387"/>
        <v>#N/A</v>
      </c>
      <c r="L8277" t="b">
        <f>COUNTIF($N$2:N8277, N8277)=1</f>
        <v>0</v>
      </c>
      <c r="M8277" s="37">
        <f>IF( $Q8277, MAX($M$1:M8276)+1, 0)</f>
        <v>0</v>
      </c>
      <c r="N8277" t="e" cm="1">
        <f t="array" ref="N8277">INDEX($A$9:$F$1048576, $J8277, $K8277 )</f>
        <v>#N/A</v>
      </c>
      <c r="O8277" t="e" cm="1">
        <f t="array" ref="O8277">INDEX($B$9:$F$1048576, $J8277, $K8277 )</f>
        <v>#N/A</v>
      </c>
      <c r="P8277" t="str" cm="1">
        <f t="array" ref="P8277">IF( $L8277, TRIM(_xll.IMDP("IR", $G$5&amp;$N8277, $G$6)), "" )</f>
        <v/>
      </c>
      <c r="Q8277" t="b" cm="1">
        <f t="array" ref="Q8277">IF(
    $U$1=1, AND($P8277&lt;&gt;"", $P8277&lt;&gt;"...", $P8277&lt;&gt;"입력오류"),
    IF(
        $U$18=1, AND($P8277&lt;&gt;"", $P8277&lt;&gt;"...", $P8277&lt;&gt;"입력오류", ISNUMBER(FIND(INDEX($T$2:$T$7,$U$1),$P8277))),
        IF(
            $U$17="기타", AND($P8277&lt;&gt;"", $P8277&lt;&gt;"...", $P8277&lt;&gt;"입력오류", NOT(ISNUMBER(FIND($T$21:$T$34,$P8277)))),
            AND($P8277&lt;&gt;"", $P8277&lt;&gt;"...", $P8277&lt;&gt;"입력오류", $T$19=$P8277)
        )
    )
)</f>
        <v>0</v>
      </c>
    </row>
    <row r="8278" spans="9:17">
      <c r="I8278">
        <f t="shared" si="388"/>
        <v>8277</v>
      </c>
      <c r="J8278" t="e">
        <f t="shared" si="389"/>
        <v>#N/A</v>
      </c>
      <c r="K8278" t="e">
        <f t="shared" si="387"/>
        <v>#N/A</v>
      </c>
      <c r="L8278" t="b">
        <f>COUNTIF($N$2:N8278, N8278)=1</f>
        <v>0</v>
      </c>
      <c r="M8278" s="37">
        <f>IF( $Q8278, MAX($M$1:M8277)+1, 0)</f>
        <v>0</v>
      </c>
      <c r="N8278" t="e" cm="1">
        <f t="array" ref="N8278">INDEX($A$9:$F$1048576, $J8278, $K8278 )</f>
        <v>#N/A</v>
      </c>
      <c r="O8278" t="e" cm="1">
        <f t="array" ref="O8278">INDEX($B$9:$F$1048576, $J8278, $K8278 )</f>
        <v>#N/A</v>
      </c>
      <c r="P8278" t="str" cm="1">
        <f t="array" ref="P8278">IF( $L8278, TRIM(_xll.IMDP("IR", $G$5&amp;$N8278, $G$6)), "" )</f>
        <v/>
      </c>
      <c r="Q8278" t="b" cm="1">
        <f t="array" ref="Q8278">IF(
    $U$1=1, AND($P8278&lt;&gt;"", $P8278&lt;&gt;"...", $P8278&lt;&gt;"입력오류"),
    IF(
        $U$18=1, AND($P8278&lt;&gt;"", $P8278&lt;&gt;"...", $P8278&lt;&gt;"입력오류", ISNUMBER(FIND(INDEX($T$2:$T$7,$U$1),$P8278))),
        IF(
            $U$17="기타", AND($P8278&lt;&gt;"", $P8278&lt;&gt;"...", $P8278&lt;&gt;"입력오류", NOT(ISNUMBER(FIND($T$21:$T$34,$P8278)))),
            AND($P8278&lt;&gt;"", $P8278&lt;&gt;"...", $P8278&lt;&gt;"입력오류", $T$19=$P8278)
        )
    )
)</f>
        <v>0</v>
      </c>
    </row>
    <row r="8279" spans="9:17">
      <c r="I8279">
        <f t="shared" si="388"/>
        <v>8278</v>
      </c>
      <c r="J8279" t="e">
        <f t="shared" si="389"/>
        <v>#N/A</v>
      </c>
      <c r="K8279" t="e">
        <f t="shared" si="387"/>
        <v>#N/A</v>
      </c>
      <c r="L8279" t="b">
        <f>COUNTIF($N$2:N8279, N8279)=1</f>
        <v>0</v>
      </c>
      <c r="M8279" s="37">
        <f>IF( $Q8279, MAX($M$1:M8278)+1, 0)</f>
        <v>0</v>
      </c>
      <c r="N8279" t="e" cm="1">
        <f t="array" ref="N8279">INDEX($A$9:$F$1048576, $J8279, $K8279 )</f>
        <v>#N/A</v>
      </c>
      <c r="O8279" t="e" cm="1">
        <f t="array" ref="O8279">INDEX($B$9:$F$1048576, $J8279, $K8279 )</f>
        <v>#N/A</v>
      </c>
      <c r="P8279" t="str" cm="1">
        <f t="array" ref="P8279">IF( $L8279, TRIM(_xll.IMDP("IR", $G$5&amp;$N8279, $G$6)), "" )</f>
        <v/>
      </c>
      <c r="Q8279" t="b" cm="1">
        <f t="array" ref="Q8279">IF(
    $U$1=1, AND($P8279&lt;&gt;"", $P8279&lt;&gt;"...", $P8279&lt;&gt;"입력오류"),
    IF(
        $U$18=1, AND($P8279&lt;&gt;"", $P8279&lt;&gt;"...", $P8279&lt;&gt;"입력오류", ISNUMBER(FIND(INDEX($T$2:$T$7,$U$1),$P8279))),
        IF(
            $U$17="기타", AND($P8279&lt;&gt;"", $P8279&lt;&gt;"...", $P8279&lt;&gt;"입력오류", NOT(ISNUMBER(FIND($T$21:$T$34,$P8279)))),
            AND($P8279&lt;&gt;"", $P8279&lt;&gt;"...", $P8279&lt;&gt;"입력오류", $T$19=$P8279)
        )
    )
)</f>
        <v>0</v>
      </c>
    </row>
    <row r="8280" spans="9:17">
      <c r="I8280">
        <f t="shared" si="388"/>
        <v>8279</v>
      </c>
      <c r="J8280" t="e">
        <f t="shared" si="389"/>
        <v>#N/A</v>
      </c>
      <c r="K8280" t="e">
        <f t="shared" si="387"/>
        <v>#N/A</v>
      </c>
      <c r="L8280" t="b">
        <f>COUNTIF($N$2:N8280, N8280)=1</f>
        <v>0</v>
      </c>
      <c r="M8280" s="37">
        <f>IF( $Q8280, MAX($M$1:M8279)+1, 0)</f>
        <v>0</v>
      </c>
      <c r="N8280" t="e" cm="1">
        <f t="array" ref="N8280">INDEX($A$9:$F$1048576, $J8280, $K8280 )</f>
        <v>#N/A</v>
      </c>
      <c r="O8280" t="e" cm="1">
        <f t="array" ref="O8280">INDEX($B$9:$F$1048576, $J8280, $K8280 )</f>
        <v>#N/A</v>
      </c>
      <c r="P8280" t="str" cm="1">
        <f t="array" ref="P8280">IF( $L8280, TRIM(_xll.IMDP("IR", $G$5&amp;$N8280, $G$6)), "" )</f>
        <v/>
      </c>
      <c r="Q8280" t="b" cm="1">
        <f t="array" ref="Q8280">IF(
    $U$1=1, AND($P8280&lt;&gt;"", $P8280&lt;&gt;"...", $P8280&lt;&gt;"입력오류"),
    IF(
        $U$18=1, AND($P8280&lt;&gt;"", $P8280&lt;&gt;"...", $P8280&lt;&gt;"입력오류", ISNUMBER(FIND(INDEX($T$2:$T$7,$U$1),$P8280))),
        IF(
            $U$17="기타", AND($P8280&lt;&gt;"", $P8280&lt;&gt;"...", $P8280&lt;&gt;"입력오류", NOT(ISNUMBER(FIND($T$21:$T$34,$P8280)))),
            AND($P8280&lt;&gt;"", $P8280&lt;&gt;"...", $P8280&lt;&gt;"입력오류", $T$19=$P8280)
        )
    )
)</f>
        <v>0</v>
      </c>
    </row>
    <row r="8281" spans="9:17">
      <c r="I8281">
        <f t="shared" si="388"/>
        <v>8280</v>
      </c>
      <c r="J8281" t="e">
        <f t="shared" si="389"/>
        <v>#N/A</v>
      </c>
      <c r="K8281" t="e">
        <f t="shared" si="387"/>
        <v>#N/A</v>
      </c>
      <c r="L8281" t="b">
        <f>COUNTIF($N$2:N8281, N8281)=1</f>
        <v>0</v>
      </c>
      <c r="M8281" s="37">
        <f>IF( $Q8281, MAX($M$1:M8280)+1, 0)</f>
        <v>0</v>
      </c>
      <c r="N8281" t="e" cm="1">
        <f t="array" ref="N8281">INDEX($A$9:$F$1048576, $J8281, $K8281 )</f>
        <v>#N/A</v>
      </c>
      <c r="O8281" t="e" cm="1">
        <f t="array" ref="O8281">INDEX($B$9:$F$1048576, $J8281, $K8281 )</f>
        <v>#N/A</v>
      </c>
      <c r="P8281" t="str" cm="1">
        <f t="array" ref="P8281">IF( $L8281, TRIM(_xll.IMDP("IR", $G$5&amp;$N8281, $G$6)), "" )</f>
        <v/>
      </c>
      <c r="Q8281" t="b" cm="1">
        <f t="array" ref="Q8281">IF(
    $U$1=1, AND($P8281&lt;&gt;"", $P8281&lt;&gt;"...", $P8281&lt;&gt;"입력오류"),
    IF(
        $U$18=1, AND($P8281&lt;&gt;"", $P8281&lt;&gt;"...", $P8281&lt;&gt;"입력오류", ISNUMBER(FIND(INDEX($T$2:$T$7,$U$1),$P8281))),
        IF(
            $U$17="기타", AND($P8281&lt;&gt;"", $P8281&lt;&gt;"...", $P8281&lt;&gt;"입력오류", NOT(ISNUMBER(FIND($T$21:$T$34,$P8281)))),
            AND($P8281&lt;&gt;"", $P8281&lt;&gt;"...", $P8281&lt;&gt;"입력오류", $T$19=$P8281)
        )
    )
)</f>
        <v>0</v>
      </c>
    </row>
    <row r="8282" spans="9:17">
      <c r="I8282">
        <f t="shared" si="388"/>
        <v>8281</v>
      </c>
      <c r="J8282" t="e">
        <f t="shared" si="389"/>
        <v>#N/A</v>
      </c>
      <c r="K8282" t="e">
        <f t="shared" si="387"/>
        <v>#N/A</v>
      </c>
      <c r="L8282" t="b">
        <f>COUNTIF($N$2:N8282, N8282)=1</f>
        <v>0</v>
      </c>
      <c r="M8282" s="37">
        <f>IF( $Q8282, MAX($M$1:M8281)+1, 0)</f>
        <v>0</v>
      </c>
      <c r="N8282" t="e" cm="1">
        <f t="array" ref="N8282">INDEX($A$9:$F$1048576, $J8282, $K8282 )</f>
        <v>#N/A</v>
      </c>
      <c r="O8282" t="e" cm="1">
        <f t="array" ref="O8282">INDEX($B$9:$F$1048576, $J8282, $K8282 )</f>
        <v>#N/A</v>
      </c>
      <c r="P8282" t="str" cm="1">
        <f t="array" ref="P8282">IF( $L8282, TRIM(_xll.IMDP("IR", $G$5&amp;$N8282, $G$6)), "" )</f>
        <v/>
      </c>
      <c r="Q8282" t="b" cm="1">
        <f t="array" ref="Q8282">IF(
    $U$1=1, AND($P8282&lt;&gt;"", $P8282&lt;&gt;"...", $P8282&lt;&gt;"입력오류"),
    IF(
        $U$18=1, AND($P8282&lt;&gt;"", $P8282&lt;&gt;"...", $P8282&lt;&gt;"입력오류", ISNUMBER(FIND(INDEX($T$2:$T$7,$U$1),$P8282))),
        IF(
            $U$17="기타", AND($P8282&lt;&gt;"", $P8282&lt;&gt;"...", $P8282&lt;&gt;"입력오류", NOT(ISNUMBER(FIND($T$21:$T$34,$P8282)))),
            AND($P8282&lt;&gt;"", $P8282&lt;&gt;"...", $P8282&lt;&gt;"입력오류", $T$19=$P8282)
        )
    )
)</f>
        <v>0</v>
      </c>
    </row>
    <row r="8283" spans="9:17">
      <c r="I8283">
        <f t="shared" si="388"/>
        <v>8282</v>
      </c>
      <c r="J8283" t="e">
        <f t="shared" si="389"/>
        <v>#N/A</v>
      </c>
      <c r="K8283" t="e">
        <f t="shared" si="387"/>
        <v>#N/A</v>
      </c>
      <c r="L8283" t="b">
        <f>COUNTIF($N$2:N8283, N8283)=1</f>
        <v>0</v>
      </c>
      <c r="M8283" s="37">
        <f>IF( $Q8283, MAX($M$1:M8282)+1, 0)</f>
        <v>0</v>
      </c>
      <c r="N8283" t="e" cm="1">
        <f t="array" ref="N8283">INDEX($A$9:$F$1048576, $J8283, $K8283 )</f>
        <v>#N/A</v>
      </c>
      <c r="O8283" t="e" cm="1">
        <f t="array" ref="O8283">INDEX($B$9:$F$1048576, $J8283, $K8283 )</f>
        <v>#N/A</v>
      </c>
      <c r="P8283" t="str" cm="1">
        <f t="array" ref="P8283">IF( $L8283, TRIM(_xll.IMDP("IR", $G$5&amp;$N8283, $G$6)), "" )</f>
        <v/>
      </c>
      <c r="Q8283" t="b" cm="1">
        <f t="array" ref="Q8283">IF(
    $U$1=1, AND($P8283&lt;&gt;"", $P8283&lt;&gt;"...", $P8283&lt;&gt;"입력오류"),
    IF(
        $U$18=1, AND($P8283&lt;&gt;"", $P8283&lt;&gt;"...", $P8283&lt;&gt;"입력오류", ISNUMBER(FIND(INDEX($T$2:$T$7,$U$1),$P8283))),
        IF(
            $U$17="기타", AND($P8283&lt;&gt;"", $P8283&lt;&gt;"...", $P8283&lt;&gt;"입력오류", NOT(ISNUMBER(FIND($T$21:$T$34,$P8283)))),
            AND($P8283&lt;&gt;"", $P8283&lt;&gt;"...", $P8283&lt;&gt;"입력오류", $T$19=$P8283)
        )
    )
)</f>
        <v>0</v>
      </c>
    </row>
    <row r="8284" spans="9:17">
      <c r="I8284">
        <f t="shared" si="388"/>
        <v>8283</v>
      </c>
      <c r="J8284" t="e">
        <f t="shared" si="389"/>
        <v>#N/A</v>
      </c>
      <c r="K8284" t="e">
        <f t="shared" si="387"/>
        <v>#N/A</v>
      </c>
      <c r="L8284" t="b">
        <f>COUNTIF($N$2:N8284, N8284)=1</f>
        <v>0</v>
      </c>
      <c r="M8284" s="37">
        <f>IF( $Q8284, MAX($M$1:M8283)+1, 0)</f>
        <v>0</v>
      </c>
      <c r="N8284" t="e" cm="1">
        <f t="array" ref="N8284">INDEX($A$9:$F$1048576, $J8284, $K8284 )</f>
        <v>#N/A</v>
      </c>
      <c r="O8284" t="e" cm="1">
        <f t="array" ref="O8284">INDEX($B$9:$F$1048576, $J8284, $K8284 )</f>
        <v>#N/A</v>
      </c>
      <c r="P8284" t="str" cm="1">
        <f t="array" ref="P8284">IF( $L8284, TRIM(_xll.IMDP("IR", $G$5&amp;$N8284, $G$6)), "" )</f>
        <v/>
      </c>
      <c r="Q8284" t="b" cm="1">
        <f t="array" ref="Q8284">IF(
    $U$1=1, AND($P8284&lt;&gt;"", $P8284&lt;&gt;"...", $P8284&lt;&gt;"입력오류"),
    IF(
        $U$18=1, AND($P8284&lt;&gt;"", $P8284&lt;&gt;"...", $P8284&lt;&gt;"입력오류", ISNUMBER(FIND(INDEX($T$2:$T$7,$U$1),$P8284))),
        IF(
            $U$17="기타", AND($P8284&lt;&gt;"", $P8284&lt;&gt;"...", $P8284&lt;&gt;"입력오류", NOT(ISNUMBER(FIND($T$21:$T$34,$P8284)))),
            AND($P8284&lt;&gt;"", $P8284&lt;&gt;"...", $P8284&lt;&gt;"입력오류", $T$19=$P8284)
        )
    )
)</f>
        <v>0</v>
      </c>
    </row>
    <row r="8285" spans="9:17">
      <c r="I8285">
        <f t="shared" si="388"/>
        <v>8284</v>
      </c>
      <c r="J8285" t="e">
        <f t="shared" si="389"/>
        <v>#N/A</v>
      </c>
      <c r="K8285" t="e">
        <f t="shared" si="387"/>
        <v>#N/A</v>
      </c>
      <c r="L8285" t="b">
        <f>COUNTIF($N$2:N8285, N8285)=1</f>
        <v>0</v>
      </c>
      <c r="M8285" s="37">
        <f>IF( $Q8285, MAX($M$1:M8284)+1, 0)</f>
        <v>0</v>
      </c>
      <c r="N8285" t="e" cm="1">
        <f t="array" ref="N8285">INDEX($A$9:$F$1048576, $J8285, $K8285 )</f>
        <v>#N/A</v>
      </c>
      <c r="O8285" t="e" cm="1">
        <f t="array" ref="O8285">INDEX($B$9:$F$1048576, $J8285, $K8285 )</f>
        <v>#N/A</v>
      </c>
      <c r="P8285" t="str" cm="1">
        <f t="array" ref="P8285">IF( $L8285, TRIM(_xll.IMDP("IR", $G$5&amp;$N8285, $G$6)), "" )</f>
        <v/>
      </c>
      <c r="Q8285" t="b" cm="1">
        <f t="array" ref="Q8285">IF(
    $U$1=1, AND($P8285&lt;&gt;"", $P8285&lt;&gt;"...", $P8285&lt;&gt;"입력오류"),
    IF(
        $U$18=1, AND($P8285&lt;&gt;"", $P8285&lt;&gt;"...", $P8285&lt;&gt;"입력오류", ISNUMBER(FIND(INDEX($T$2:$T$7,$U$1),$P8285))),
        IF(
            $U$17="기타", AND($P8285&lt;&gt;"", $P8285&lt;&gt;"...", $P8285&lt;&gt;"입력오류", NOT(ISNUMBER(FIND($T$21:$T$34,$P8285)))),
            AND($P8285&lt;&gt;"", $P8285&lt;&gt;"...", $P8285&lt;&gt;"입력오류", $T$19=$P8285)
        )
    )
)</f>
        <v>0</v>
      </c>
    </row>
    <row r="8286" spans="9:17">
      <c r="I8286">
        <f t="shared" si="388"/>
        <v>8285</v>
      </c>
      <c r="J8286" t="e">
        <f t="shared" si="389"/>
        <v>#N/A</v>
      </c>
      <c r="K8286" t="e">
        <f t="shared" si="387"/>
        <v>#N/A</v>
      </c>
      <c r="L8286" t="b">
        <f>COUNTIF($N$2:N8286, N8286)=1</f>
        <v>0</v>
      </c>
      <c r="M8286" s="37">
        <f>IF( $Q8286, MAX($M$1:M8285)+1, 0)</f>
        <v>0</v>
      </c>
      <c r="N8286" t="e" cm="1">
        <f t="array" ref="N8286">INDEX($A$9:$F$1048576, $J8286, $K8286 )</f>
        <v>#N/A</v>
      </c>
      <c r="O8286" t="e" cm="1">
        <f t="array" ref="O8286">INDEX($B$9:$F$1048576, $J8286, $K8286 )</f>
        <v>#N/A</v>
      </c>
      <c r="P8286" t="str" cm="1">
        <f t="array" ref="P8286">IF( $L8286, TRIM(_xll.IMDP("IR", $G$5&amp;$N8286, $G$6)), "" )</f>
        <v/>
      </c>
      <c r="Q8286" t="b" cm="1">
        <f t="array" ref="Q8286">IF(
    $U$1=1, AND($P8286&lt;&gt;"", $P8286&lt;&gt;"...", $P8286&lt;&gt;"입력오류"),
    IF(
        $U$18=1, AND($P8286&lt;&gt;"", $P8286&lt;&gt;"...", $P8286&lt;&gt;"입력오류", ISNUMBER(FIND(INDEX($T$2:$T$7,$U$1),$P8286))),
        IF(
            $U$17="기타", AND($P8286&lt;&gt;"", $P8286&lt;&gt;"...", $P8286&lt;&gt;"입력오류", NOT(ISNUMBER(FIND($T$21:$T$34,$P8286)))),
            AND($P8286&lt;&gt;"", $P8286&lt;&gt;"...", $P8286&lt;&gt;"입력오류", $T$19=$P8286)
        )
    )
)</f>
        <v>0</v>
      </c>
    </row>
    <row r="8287" spans="9:17">
      <c r="I8287">
        <f t="shared" si="388"/>
        <v>8286</v>
      </c>
      <c r="J8287" t="e">
        <f t="shared" si="389"/>
        <v>#N/A</v>
      </c>
      <c r="K8287" t="e">
        <f t="shared" si="387"/>
        <v>#N/A</v>
      </c>
      <c r="L8287" t="b">
        <f>COUNTIF($N$2:N8287, N8287)=1</f>
        <v>0</v>
      </c>
      <c r="M8287" s="37">
        <f>IF( $Q8287, MAX($M$1:M8286)+1, 0)</f>
        <v>0</v>
      </c>
      <c r="N8287" t="e" cm="1">
        <f t="array" ref="N8287">INDEX($A$9:$F$1048576, $J8287, $K8287 )</f>
        <v>#N/A</v>
      </c>
      <c r="O8287" t="e" cm="1">
        <f t="array" ref="O8287">INDEX($B$9:$F$1048576, $J8287, $K8287 )</f>
        <v>#N/A</v>
      </c>
      <c r="P8287" t="str" cm="1">
        <f t="array" ref="P8287">IF( $L8287, TRIM(_xll.IMDP("IR", $G$5&amp;$N8287, $G$6)), "" )</f>
        <v/>
      </c>
      <c r="Q8287" t="b" cm="1">
        <f t="array" ref="Q8287">IF(
    $U$1=1, AND($P8287&lt;&gt;"", $P8287&lt;&gt;"...", $P8287&lt;&gt;"입력오류"),
    IF(
        $U$18=1, AND($P8287&lt;&gt;"", $P8287&lt;&gt;"...", $P8287&lt;&gt;"입력오류", ISNUMBER(FIND(INDEX($T$2:$T$7,$U$1),$P8287))),
        IF(
            $U$17="기타", AND($P8287&lt;&gt;"", $P8287&lt;&gt;"...", $P8287&lt;&gt;"입력오류", NOT(ISNUMBER(FIND($T$21:$T$34,$P8287)))),
            AND($P8287&lt;&gt;"", $P8287&lt;&gt;"...", $P8287&lt;&gt;"입력오류", $T$19=$P8287)
        )
    )
)</f>
        <v>0</v>
      </c>
    </row>
    <row r="8288" spans="9:17">
      <c r="I8288">
        <f t="shared" si="388"/>
        <v>8287</v>
      </c>
      <c r="J8288" t="e">
        <f t="shared" si="389"/>
        <v>#N/A</v>
      </c>
      <c r="K8288" t="e">
        <f t="shared" si="387"/>
        <v>#N/A</v>
      </c>
      <c r="L8288" t="b">
        <f>COUNTIF($N$2:N8288, N8288)=1</f>
        <v>0</v>
      </c>
      <c r="M8288" s="37">
        <f>IF( $Q8288, MAX($M$1:M8287)+1, 0)</f>
        <v>0</v>
      </c>
      <c r="N8288" t="e" cm="1">
        <f t="array" ref="N8288">INDEX($A$9:$F$1048576, $J8288, $K8288 )</f>
        <v>#N/A</v>
      </c>
      <c r="O8288" t="e" cm="1">
        <f t="array" ref="O8288">INDEX($B$9:$F$1048576, $J8288, $K8288 )</f>
        <v>#N/A</v>
      </c>
      <c r="P8288" t="str" cm="1">
        <f t="array" ref="P8288">IF( $L8288, TRIM(_xll.IMDP("IR", $G$5&amp;$N8288, $G$6)), "" )</f>
        <v/>
      </c>
      <c r="Q8288" t="b" cm="1">
        <f t="array" ref="Q8288">IF(
    $U$1=1, AND($P8288&lt;&gt;"", $P8288&lt;&gt;"...", $P8288&lt;&gt;"입력오류"),
    IF(
        $U$18=1, AND($P8288&lt;&gt;"", $P8288&lt;&gt;"...", $P8288&lt;&gt;"입력오류", ISNUMBER(FIND(INDEX($T$2:$T$7,$U$1),$P8288))),
        IF(
            $U$17="기타", AND($P8288&lt;&gt;"", $P8288&lt;&gt;"...", $P8288&lt;&gt;"입력오류", NOT(ISNUMBER(FIND($T$21:$T$34,$P8288)))),
            AND($P8288&lt;&gt;"", $P8288&lt;&gt;"...", $P8288&lt;&gt;"입력오류", $T$19=$P8288)
        )
    )
)</f>
        <v>0</v>
      </c>
    </row>
    <row r="8289" spans="9:17">
      <c r="I8289">
        <f t="shared" si="388"/>
        <v>8288</v>
      </c>
      <c r="J8289" t="e">
        <f t="shared" si="389"/>
        <v>#N/A</v>
      </c>
      <c r="K8289" t="e">
        <f t="shared" si="387"/>
        <v>#N/A</v>
      </c>
      <c r="L8289" t="b">
        <f>COUNTIF($N$2:N8289, N8289)=1</f>
        <v>0</v>
      </c>
      <c r="M8289" s="37">
        <f>IF( $Q8289, MAX($M$1:M8288)+1, 0)</f>
        <v>0</v>
      </c>
      <c r="N8289" t="e" cm="1">
        <f t="array" ref="N8289">INDEX($A$9:$F$1048576, $J8289, $K8289 )</f>
        <v>#N/A</v>
      </c>
      <c r="O8289" t="e" cm="1">
        <f t="array" ref="O8289">INDEX($B$9:$F$1048576, $J8289, $K8289 )</f>
        <v>#N/A</v>
      </c>
      <c r="P8289" t="str" cm="1">
        <f t="array" ref="P8289">IF( $L8289, TRIM(_xll.IMDP("IR", $G$5&amp;$N8289, $G$6)), "" )</f>
        <v/>
      </c>
      <c r="Q8289" t="b" cm="1">
        <f t="array" ref="Q8289">IF(
    $U$1=1, AND($P8289&lt;&gt;"", $P8289&lt;&gt;"...", $P8289&lt;&gt;"입력오류"),
    IF(
        $U$18=1, AND($P8289&lt;&gt;"", $P8289&lt;&gt;"...", $P8289&lt;&gt;"입력오류", ISNUMBER(FIND(INDEX($T$2:$T$7,$U$1),$P8289))),
        IF(
            $U$17="기타", AND($P8289&lt;&gt;"", $P8289&lt;&gt;"...", $P8289&lt;&gt;"입력오류", NOT(ISNUMBER(FIND($T$21:$T$34,$P8289)))),
            AND($P8289&lt;&gt;"", $P8289&lt;&gt;"...", $P8289&lt;&gt;"입력오류", $T$19=$P8289)
        )
    )
)</f>
        <v>0</v>
      </c>
    </row>
    <row r="8290" spans="9:17">
      <c r="I8290">
        <f t="shared" si="388"/>
        <v>8289</v>
      </c>
      <c r="J8290" t="e">
        <f t="shared" si="389"/>
        <v>#N/A</v>
      </c>
      <c r="K8290" t="e">
        <f t="shared" si="387"/>
        <v>#N/A</v>
      </c>
      <c r="L8290" t="b">
        <f>COUNTIF($N$2:N8290, N8290)=1</f>
        <v>0</v>
      </c>
      <c r="M8290" s="37">
        <f>IF( $Q8290, MAX($M$1:M8289)+1, 0)</f>
        <v>0</v>
      </c>
      <c r="N8290" t="e" cm="1">
        <f t="array" ref="N8290">INDEX($A$9:$F$1048576, $J8290, $K8290 )</f>
        <v>#N/A</v>
      </c>
      <c r="O8290" t="e" cm="1">
        <f t="array" ref="O8290">INDEX($B$9:$F$1048576, $J8290, $K8290 )</f>
        <v>#N/A</v>
      </c>
      <c r="P8290" t="str" cm="1">
        <f t="array" ref="P8290">IF( $L8290, TRIM(_xll.IMDP("IR", $G$5&amp;$N8290, $G$6)), "" )</f>
        <v/>
      </c>
      <c r="Q8290" t="b" cm="1">
        <f t="array" ref="Q8290">IF(
    $U$1=1, AND($P8290&lt;&gt;"", $P8290&lt;&gt;"...", $P8290&lt;&gt;"입력오류"),
    IF(
        $U$18=1, AND($P8290&lt;&gt;"", $P8290&lt;&gt;"...", $P8290&lt;&gt;"입력오류", ISNUMBER(FIND(INDEX($T$2:$T$7,$U$1),$P8290))),
        IF(
            $U$17="기타", AND($P8290&lt;&gt;"", $P8290&lt;&gt;"...", $P8290&lt;&gt;"입력오류", NOT(ISNUMBER(FIND($T$21:$T$34,$P8290)))),
            AND($P8290&lt;&gt;"", $P8290&lt;&gt;"...", $P8290&lt;&gt;"입력오류", $T$19=$P8290)
        )
    )
)</f>
        <v>0</v>
      </c>
    </row>
    <row r="8291" spans="9:17">
      <c r="I8291">
        <f t="shared" si="388"/>
        <v>8290</v>
      </c>
      <c r="J8291" t="e">
        <f t="shared" si="389"/>
        <v>#N/A</v>
      </c>
      <c r="K8291" t="e">
        <f t="shared" si="387"/>
        <v>#N/A</v>
      </c>
      <c r="L8291" t="b">
        <f>COUNTIF($N$2:N8291, N8291)=1</f>
        <v>0</v>
      </c>
      <c r="M8291" s="37">
        <f>IF( $Q8291, MAX($M$1:M8290)+1, 0)</f>
        <v>0</v>
      </c>
      <c r="N8291" t="e" cm="1">
        <f t="array" ref="N8291">INDEX($A$9:$F$1048576, $J8291, $K8291 )</f>
        <v>#N/A</v>
      </c>
      <c r="O8291" t="e" cm="1">
        <f t="array" ref="O8291">INDEX($B$9:$F$1048576, $J8291, $K8291 )</f>
        <v>#N/A</v>
      </c>
      <c r="P8291" t="str" cm="1">
        <f t="array" ref="P8291">IF( $L8291, TRIM(_xll.IMDP("IR", $G$5&amp;$N8291, $G$6)), "" )</f>
        <v/>
      </c>
      <c r="Q8291" t="b" cm="1">
        <f t="array" ref="Q8291">IF(
    $U$1=1, AND($P8291&lt;&gt;"", $P8291&lt;&gt;"...", $P8291&lt;&gt;"입력오류"),
    IF(
        $U$18=1, AND($P8291&lt;&gt;"", $P8291&lt;&gt;"...", $P8291&lt;&gt;"입력오류", ISNUMBER(FIND(INDEX($T$2:$T$7,$U$1),$P8291))),
        IF(
            $U$17="기타", AND($P8291&lt;&gt;"", $P8291&lt;&gt;"...", $P8291&lt;&gt;"입력오류", NOT(ISNUMBER(FIND($T$21:$T$34,$P8291)))),
            AND($P8291&lt;&gt;"", $P8291&lt;&gt;"...", $P8291&lt;&gt;"입력오류", $T$19=$P8291)
        )
    )
)</f>
        <v>0</v>
      </c>
    </row>
    <row r="8292" spans="9:17">
      <c r="I8292">
        <f t="shared" si="388"/>
        <v>8291</v>
      </c>
      <c r="J8292" t="e">
        <f t="shared" si="389"/>
        <v>#N/A</v>
      </c>
      <c r="K8292" t="e">
        <f t="shared" si="387"/>
        <v>#N/A</v>
      </c>
      <c r="L8292" t="b">
        <f>COUNTIF($N$2:N8292, N8292)=1</f>
        <v>0</v>
      </c>
      <c r="M8292" s="37">
        <f>IF( $Q8292, MAX($M$1:M8291)+1, 0)</f>
        <v>0</v>
      </c>
      <c r="N8292" t="e" cm="1">
        <f t="array" ref="N8292">INDEX($A$9:$F$1048576, $J8292, $K8292 )</f>
        <v>#N/A</v>
      </c>
      <c r="O8292" t="e" cm="1">
        <f t="array" ref="O8292">INDEX($B$9:$F$1048576, $J8292, $K8292 )</f>
        <v>#N/A</v>
      </c>
      <c r="P8292" t="str" cm="1">
        <f t="array" ref="P8292">IF( $L8292, TRIM(_xll.IMDP("IR", $G$5&amp;$N8292, $G$6)), "" )</f>
        <v/>
      </c>
      <c r="Q8292" t="b" cm="1">
        <f t="array" ref="Q8292">IF(
    $U$1=1, AND($P8292&lt;&gt;"", $P8292&lt;&gt;"...", $P8292&lt;&gt;"입력오류"),
    IF(
        $U$18=1, AND($P8292&lt;&gt;"", $P8292&lt;&gt;"...", $P8292&lt;&gt;"입력오류", ISNUMBER(FIND(INDEX($T$2:$T$7,$U$1),$P8292))),
        IF(
            $U$17="기타", AND($P8292&lt;&gt;"", $P8292&lt;&gt;"...", $P8292&lt;&gt;"입력오류", NOT(ISNUMBER(FIND($T$21:$T$34,$P8292)))),
            AND($P8292&lt;&gt;"", $P8292&lt;&gt;"...", $P8292&lt;&gt;"입력오류", $T$19=$P8292)
        )
    )
)</f>
        <v>0</v>
      </c>
    </row>
    <row r="8293" spans="9:17">
      <c r="I8293">
        <f t="shared" si="388"/>
        <v>8292</v>
      </c>
      <c r="J8293" t="e">
        <f t="shared" si="389"/>
        <v>#N/A</v>
      </c>
      <c r="K8293" t="e">
        <f t="shared" si="387"/>
        <v>#N/A</v>
      </c>
      <c r="L8293" t="b">
        <f>COUNTIF($N$2:N8293, N8293)=1</f>
        <v>0</v>
      </c>
      <c r="M8293" s="37">
        <f>IF( $Q8293, MAX($M$1:M8292)+1, 0)</f>
        <v>0</v>
      </c>
      <c r="N8293" t="e" cm="1">
        <f t="array" ref="N8293">INDEX($A$9:$F$1048576, $J8293, $K8293 )</f>
        <v>#N/A</v>
      </c>
      <c r="O8293" t="e" cm="1">
        <f t="array" ref="O8293">INDEX($B$9:$F$1048576, $J8293, $K8293 )</f>
        <v>#N/A</v>
      </c>
      <c r="P8293" t="str" cm="1">
        <f t="array" ref="P8293">IF( $L8293, TRIM(_xll.IMDP("IR", $G$5&amp;$N8293, $G$6)), "" )</f>
        <v/>
      </c>
      <c r="Q8293" t="b" cm="1">
        <f t="array" ref="Q8293">IF(
    $U$1=1, AND($P8293&lt;&gt;"", $P8293&lt;&gt;"...", $P8293&lt;&gt;"입력오류"),
    IF(
        $U$18=1, AND($P8293&lt;&gt;"", $P8293&lt;&gt;"...", $P8293&lt;&gt;"입력오류", ISNUMBER(FIND(INDEX($T$2:$T$7,$U$1),$P8293))),
        IF(
            $U$17="기타", AND($P8293&lt;&gt;"", $P8293&lt;&gt;"...", $P8293&lt;&gt;"입력오류", NOT(ISNUMBER(FIND($T$21:$T$34,$P8293)))),
            AND($P8293&lt;&gt;"", $P8293&lt;&gt;"...", $P8293&lt;&gt;"입력오류", $T$19=$P8293)
        )
    )
)</f>
        <v>0</v>
      </c>
    </row>
    <row r="8294" spans="9:17">
      <c r="I8294">
        <f t="shared" si="388"/>
        <v>8293</v>
      </c>
      <c r="J8294" t="e">
        <f t="shared" si="389"/>
        <v>#N/A</v>
      </c>
      <c r="K8294" t="e">
        <f t="shared" si="387"/>
        <v>#N/A</v>
      </c>
      <c r="L8294" t="b">
        <f>COUNTIF($N$2:N8294, N8294)=1</f>
        <v>0</v>
      </c>
      <c r="M8294" s="37">
        <f>IF( $Q8294, MAX($M$1:M8293)+1, 0)</f>
        <v>0</v>
      </c>
      <c r="N8294" t="e" cm="1">
        <f t="array" ref="N8294">INDEX($A$9:$F$1048576, $J8294, $K8294 )</f>
        <v>#N/A</v>
      </c>
      <c r="O8294" t="e" cm="1">
        <f t="array" ref="O8294">INDEX($B$9:$F$1048576, $J8294, $K8294 )</f>
        <v>#N/A</v>
      </c>
      <c r="P8294" t="str" cm="1">
        <f t="array" ref="P8294">IF( $L8294, TRIM(_xll.IMDP("IR", $G$5&amp;$N8294, $G$6)), "" )</f>
        <v/>
      </c>
      <c r="Q8294" t="b" cm="1">
        <f t="array" ref="Q8294">IF(
    $U$1=1, AND($P8294&lt;&gt;"", $P8294&lt;&gt;"...", $P8294&lt;&gt;"입력오류"),
    IF(
        $U$18=1, AND($P8294&lt;&gt;"", $P8294&lt;&gt;"...", $P8294&lt;&gt;"입력오류", ISNUMBER(FIND(INDEX($T$2:$T$7,$U$1),$P8294))),
        IF(
            $U$17="기타", AND($P8294&lt;&gt;"", $P8294&lt;&gt;"...", $P8294&lt;&gt;"입력오류", NOT(ISNUMBER(FIND($T$21:$T$34,$P8294)))),
            AND($P8294&lt;&gt;"", $P8294&lt;&gt;"...", $P8294&lt;&gt;"입력오류", $T$19=$P8294)
        )
    )
)</f>
        <v>0</v>
      </c>
    </row>
    <row r="8295" spans="9:17">
      <c r="I8295">
        <f t="shared" si="388"/>
        <v>8294</v>
      </c>
      <c r="J8295" t="e">
        <f t="shared" si="389"/>
        <v>#N/A</v>
      </c>
      <c r="K8295" t="e">
        <f t="shared" si="387"/>
        <v>#N/A</v>
      </c>
      <c r="L8295" t="b">
        <f>COUNTIF($N$2:N8295, N8295)=1</f>
        <v>0</v>
      </c>
      <c r="M8295" s="37">
        <f>IF( $Q8295, MAX($M$1:M8294)+1, 0)</f>
        <v>0</v>
      </c>
      <c r="N8295" t="e" cm="1">
        <f t="array" ref="N8295">INDEX($A$9:$F$1048576, $J8295, $K8295 )</f>
        <v>#N/A</v>
      </c>
      <c r="O8295" t="e" cm="1">
        <f t="array" ref="O8295">INDEX($B$9:$F$1048576, $J8295, $K8295 )</f>
        <v>#N/A</v>
      </c>
      <c r="P8295" t="str" cm="1">
        <f t="array" ref="P8295">IF( $L8295, TRIM(_xll.IMDP("IR", $G$5&amp;$N8295, $G$6)), "" )</f>
        <v/>
      </c>
      <c r="Q8295" t="b" cm="1">
        <f t="array" ref="Q8295">IF(
    $U$1=1, AND($P8295&lt;&gt;"", $P8295&lt;&gt;"...", $P8295&lt;&gt;"입력오류"),
    IF(
        $U$18=1, AND($P8295&lt;&gt;"", $P8295&lt;&gt;"...", $P8295&lt;&gt;"입력오류", ISNUMBER(FIND(INDEX($T$2:$T$7,$U$1),$P8295))),
        IF(
            $U$17="기타", AND($P8295&lt;&gt;"", $P8295&lt;&gt;"...", $P8295&lt;&gt;"입력오류", NOT(ISNUMBER(FIND($T$21:$T$34,$P8295)))),
            AND($P8295&lt;&gt;"", $P8295&lt;&gt;"...", $P8295&lt;&gt;"입력오류", $T$19=$P8295)
        )
    )
)</f>
        <v>0</v>
      </c>
    </row>
    <row r="8296" spans="9:17">
      <c r="I8296">
        <f t="shared" si="388"/>
        <v>8295</v>
      </c>
      <c r="J8296" t="e">
        <f t="shared" si="389"/>
        <v>#N/A</v>
      </c>
      <c r="K8296" t="e">
        <f t="shared" si="387"/>
        <v>#N/A</v>
      </c>
      <c r="L8296" t="b">
        <f>COUNTIF($N$2:N8296, N8296)=1</f>
        <v>0</v>
      </c>
      <c r="M8296" s="37">
        <f>IF( $Q8296, MAX($M$1:M8295)+1, 0)</f>
        <v>0</v>
      </c>
      <c r="N8296" t="e" cm="1">
        <f t="array" ref="N8296">INDEX($A$9:$F$1048576, $J8296, $K8296 )</f>
        <v>#N/A</v>
      </c>
      <c r="O8296" t="e" cm="1">
        <f t="array" ref="O8296">INDEX($B$9:$F$1048576, $J8296, $K8296 )</f>
        <v>#N/A</v>
      </c>
      <c r="P8296" t="str" cm="1">
        <f t="array" ref="P8296">IF( $L8296, TRIM(_xll.IMDP("IR", $G$5&amp;$N8296, $G$6)), "" )</f>
        <v/>
      </c>
      <c r="Q8296" t="b" cm="1">
        <f t="array" ref="Q8296">IF(
    $U$1=1, AND($P8296&lt;&gt;"", $P8296&lt;&gt;"...", $P8296&lt;&gt;"입력오류"),
    IF(
        $U$18=1, AND($P8296&lt;&gt;"", $P8296&lt;&gt;"...", $P8296&lt;&gt;"입력오류", ISNUMBER(FIND(INDEX($T$2:$T$7,$U$1),$P8296))),
        IF(
            $U$17="기타", AND($P8296&lt;&gt;"", $P8296&lt;&gt;"...", $P8296&lt;&gt;"입력오류", NOT(ISNUMBER(FIND($T$21:$T$34,$P8296)))),
            AND($P8296&lt;&gt;"", $P8296&lt;&gt;"...", $P8296&lt;&gt;"입력오류", $T$19=$P8296)
        )
    )
)</f>
        <v>0</v>
      </c>
    </row>
    <row r="8297" spans="9:17">
      <c r="I8297">
        <f t="shared" si="388"/>
        <v>8296</v>
      </c>
      <c r="J8297" t="e">
        <f t="shared" si="389"/>
        <v>#N/A</v>
      </c>
      <c r="K8297" t="e">
        <f t="shared" si="387"/>
        <v>#N/A</v>
      </c>
      <c r="L8297" t="b">
        <f>COUNTIF($N$2:N8297, N8297)=1</f>
        <v>0</v>
      </c>
      <c r="M8297" s="37">
        <f>IF( $Q8297, MAX($M$1:M8296)+1, 0)</f>
        <v>0</v>
      </c>
      <c r="N8297" t="e" cm="1">
        <f t="array" ref="N8297">INDEX($A$9:$F$1048576, $J8297, $K8297 )</f>
        <v>#N/A</v>
      </c>
      <c r="O8297" t="e" cm="1">
        <f t="array" ref="O8297">INDEX($B$9:$F$1048576, $J8297, $K8297 )</f>
        <v>#N/A</v>
      </c>
      <c r="P8297" t="str" cm="1">
        <f t="array" ref="P8297">IF( $L8297, TRIM(_xll.IMDP("IR", $G$5&amp;$N8297, $G$6)), "" )</f>
        <v/>
      </c>
      <c r="Q8297" t="b" cm="1">
        <f t="array" ref="Q8297">IF(
    $U$1=1, AND($P8297&lt;&gt;"", $P8297&lt;&gt;"...", $P8297&lt;&gt;"입력오류"),
    IF(
        $U$18=1, AND($P8297&lt;&gt;"", $P8297&lt;&gt;"...", $P8297&lt;&gt;"입력오류", ISNUMBER(FIND(INDEX($T$2:$T$7,$U$1),$P8297))),
        IF(
            $U$17="기타", AND($P8297&lt;&gt;"", $P8297&lt;&gt;"...", $P8297&lt;&gt;"입력오류", NOT(ISNUMBER(FIND($T$21:$T$34,$P8297)))),
            AND($P8297&lt;&gt;"", $P8297&lt;&gt;"...", $P8297&lt;&gt;"입력오류", $T$19=$P8297)
        )
    )
)</f>
        <v>0</v>
      </c>
    </row>
    <row r="8298" spans="9:17">
      <c r="I8298">
        <f t="shared" si="388"/>
        <v>8297</v>
      </c>
      <c r="J8298" t="e">
        <f t="shared" si="389"/>
        <v>#N/A</v>
      </c>
      <c r="K8298" t="e">
        <f t="shared" si="387"/>
        <v>#N/A</v>
      </c>
      <c r="L8298" t="b">
        <f>COUNTIF($N$2:N8298, N8298)=1</f>
        <v>0</v>
      </c>
      <c r="M8298" s="37">
        <f>IF( $Q8298, MAX($M$1:M8297)+1, 0)</f>
        <v>0</v>
      </c>
      <c r="N8298" t="e" cm="1">
        <f t="array" ref="N8298">INDEX($A$9:$F$1048576, $J8298, $K8298 )</f>
        <v>#N/A</v>
      </c>
      <c r="O8298" t="e" cm="1">
        <f t="array" ref="O8298">INDEX($B$9:$F$1048576, $J8298, $K8298 )</f>
        <v>#N/A</v>
      </c>
      <c r="P8298" t="str" cm="1">
        <f t="array" ref="P8298">IF( $L8298, TRIM(_xll.IMDP("IR", $G$5&amp;$N8298, $G$6)), "" )</f>
        <v/>
      </c>
      <c r="Q8298" t="b" cm="1">
        <f t="array" ref="Q8298">IF(
    $U$1=1, AND($P8298&lt;&gt;"", $P8298&lt;&gt;"...", $P8298&lt;&gt;"입력오류"),
    IF(
        $U$18=1, AND($P8298&lt;&gt;"", $P8298&lt;&gt;"...", $P8298&lt;&gt;"입력오류", ISNUMBER(FIND(INDEX($T$2:$T$7,$U$1),$P8298))),
        IF(
            $U$17="기타", AND($P8298&lt;&gt;"", $P8298&lt;&gt;"...", $P8298&lt;&gt;"입력오류", NOT(ISNUMBER(FIND($T$21:$T$34,$P8298)))),
            AND($P8298&lt;&gt;"", $P8298&lt;&gt;"...", $P8298&lt;&gt;"입력오류", $T$19=$P8298)
        )
    )
)</f>
        <v>0</v>
      </c>
    </row>
    <row r="8299" spans="9:17">
      <c r="I8299">
        <f t="shared" si="388"/>
        <v>8298</v>
      </c>
      <c r="J8299" t="e">
        <f t="shared" si="389"/>
        <v>#N/A</v>
      </c>
      <c r="K8299" t="e">
        <f t="shared" si="387"/>
        <v>#N/A</v>
      </c>
      <c r="L8299" t="b">
        <f>COUNTIF($N$2:N8299, N8299)=1</f>
        <v>0</v>
      </c>
      <c r="M8299" s="37">
        <f>IF( $Q8299, MAX($M$1:M8298)+1, 0)</f>
        <v>0</v>
      </c>
      <c r="N8299" t="e" cm="1">
        <f t="array" ref="N8299">INDEX($A$9:$F$1048576, $J8299, $K8299 )</f>
        <v>#N/A</v>
      </c>
      <c r="O8299" t="e" cm="1">
        <f t="array" ref="O8299">INDEX($B$9:$F$1048576, $J8299, $K8299 )</f>
        <v>#N/A</v>
      </c>
      <c r="P8299" t="str" cm="1">
        <f t="array" ref="P8299">IF( $L8299, TRIM(_xll.IMDP("IR", $G$5&amp;$N8299, $G$6)), "" )</f>
        <v/>
      </c>
      <c r="Q8299" t="b" cm="1">
        <f t="array" ref="Q8299">IF(
    $U$1=1, AND($P8299&lt;&gt;"", $P8299&lt;&gt;"...", $P8299&lt;&gt;"입력오류"),
    IF(
        $U$18=1, AND($P8299&lt;&gt;"", $P8299&lt;&gt;"...", $P8299&lt;&gt;"입력오류", ISNUMBER(FIND(INDEX($T$2:$T$7,$U$1),$P8299))),
        IF(
            $U$17="기타", AND($P8299&lt;&gt;"", $P8299&lt;&gt;"...", $P8299&lt;&gt;"입력오류", NOT(ISNUMBER(FIND($T$21:$T$34,$P8299)))),
            AND($P8299&lt;&gt;"", $P8299&lt;&gt;"...", $P8299&lt;&gt;"입력오류", $T$19=$P8299)
        )
    )
)</f>
        <v>0</v>
      </c>
    </row>
    <row r="8300" spans="9:17">
      <c r="I8300">
        <f t="shared" si="388"/>
        <v>8299</v>
      </c>
      <c r="J8300" t="e">
        <f t="shared" si="389"/>
        <v>#N/A</v>
      </c>
      <c r="K8300" t="e">
        <f t="shared" si="387"/>
        <v>#N/A</v>
      </c>
      <c r="L8300" t="b">
        <f>COUNTIF($N$2:N8300, N8300)=1</f>
        <v>0</v>
      </c>
      <c r="M8300" s="37">
        <f>IF( $Q8300, MAX($M$1:M8299)+1, 0)</f>
        <v>0</v>
      </c>
      <c r="N8300" t="e" cm="1">
        <f t="array" ref="N8300">INDEX($A$9:$F$1048576, $J8300, $K8300 )</f>
        <v>#N/A</v>
      </c>
      <c r="O8300" t="e" cm="1">
        <f t="array" ref="O8300">INDEX($B$9:$F$1048576, $J8300, $K8300 )</f>
        <v>#N/A</v>
      </c>
      <c r="P8300" t="str" cm="1">
        <f t="array" ref="P8300">IF( $L8300, TRIM(_xll.IMDP("IR", $G$5&amp;$N8300, $G$6)), "" )</f>
        <v/>
      </c>
      <c r="Q8300" t="b" cm="1">
        <f t="array" ref="Q8300">IF(
    $U$1=1, AND($P8300&lt;&gt;"", $P8300&lt;&gt;"...", $P8300&lt;&gt;"입력오류"),
    IF(
        $U$18=1, AND($P8300&lt;&gt;"", $P8300&lt;&gt;"...", $P8300&lt;&gt;"입력오류", ISNUMBER(FIND(INDEX($T$2:$T$7,$U$1),$P8300))),
        IF(
            $U$17="기타", AND($P8300&lt;&gt;"", $P8300&lt;&gt;"...", $P8300&lt;&gt;"입력오류", NOT(ISNUMBER(FIND($T$21:$T$34,$P8300)))),
            AND($P8300&lt;&gt;"", $P8300&lt;&gt;"...", $P8300&lt;&gt;"입력오류", $T$19=$P8300)
        )
    )
)</f>
        <v>0</v>
      </c>
    </row>
    <row r="8301" spans="9:17">
      <c r="I8301">
        <f t="shared" si="388"/>
        <v>8300</v>
      </c>
      <c r="J8301" t="e">
        <f t="shared" si="389"/>
        <v>#N/A</v>
      </c>
      <c r="K8301" t="e">
        <f t="shared" si="387"/>
        <v>#N/A</v>
      </c>
      <c r="L8301" t="b">
        <f>COUNTIF($N$2:N8301, N8301)=1</f>
        <v>0</v>
      </c>
      <c r="M8301" s="37">
        <f>IF( $Q8301, MAX($M$1:M8300)+1, 0)</f>
        <v>0</v>
      </c>
      <c r="N8301" t="e" cm="1">
        <f t="array" ref="N8301">INDEX($A$9:$F$1048576, $J8301, $K8301 )</f>
        <v>#N/A</v>
      </c>
      <c r="O8301" t="e" cm="1">
        <f t="array" ref="O8301">INDEX($B$9:$F$1048576, $J8301, $K8301 )</f>
        <v>#N/A</v>
      </c>
      <c r="P8301" t="str" cm="1">
        <f t="array" ref="P8301">IF( $L8301, TRIM(_xll.IMDP("IR", $G$5&amp;$N8301, $G$6)), "" )</f>
        <v/>
      </c>
      <c r="Q8301" t="b" cm="1">
        <f t="array" ref="Q8301">IF(
    $U$1=1, AND($P8301&lt;&gt;"", $P8301&lt;&gt;"...", $P8301&lt;&gt;"입력오류"),
    IF(
        $U$18=1, AND($P8301&lt;&gt;"", $P8301&lt;&gt;"...", $P8301&lt;&gt;"입력오류", ISNUMBER(FIND(INDEX($T$2:$T$7,$U$1),$P8301))),
        IF(
            $U$17="기타", AND($P8301&lt;&gt;"", $P8301&lt;&gt;"...", $P8301&lt;&gt;"입력오류", NOT(ISNUMBER(FIND($T$21:$T$34,$P8301)))),
            AND($P8301&lt;&gt;"", $P8301&lt;&gt;"...", $P8301&lt;&gt;"입력오류", $T$19=$P8301)
        )
    )
)</f>
        <v>0</v>
      </c>
    </row>
    <row r="8302" spans="9:17">
      <c r="I8302">
        <f t="shared" si="388"/>
        <v>8301</v>
      </c>
      <c r="J8302" t="e">
        <f t="shared" si="389"/>
        <v>#N/A</v>
      </c>
      <c r="K8302" t="e">
        <f t="shared" si="387"/>
        <v>#N/A</v>
      </c>
      <c r="L8302" t="b">
        <f>COUNTIF($N$2:N8302, N8302)=1</f>
        <v>0</v>
      </c>
      <c r="M8302" s="37">
        <f>IF( $Q8302, MAX($M$1:M8301)+1, 0)</f>
        <v>0</v>
      </c>
      <c r="N8302" t="e" cm="1">
        <f t="array" ref="N8302">INDEX($A$9:$F$1048576, $J8302, $K8302 )</f>
        <v>#N/A</v>
      </c>
      <c r="O8302" t="e" cm="1">
        <f t="array" ref="O8302">INDEX($B$9:$F$1048576, $J8302, $K8302 )</f>
        <v>#N/A</v>
      </c>
      <c r="P8302" t="str" cm="1">
        <f t="array" ref="P8302">IF( $L8302, TRIM(_xll.IMDP("IR", $G$5&amp;$N8302, $G$6)), "" )</f>
        <v/>
      </c>
      <c r="Q8302" t="b" cm="1">
        <f t="array" ref="Q8302">IF(
    $U$1=1, AND($P8302&lt;&gt;"", $P8302&lt;&gt;"...", $P8302&lt;&gt;"입력오류"),
    IF(
        $U$18=1, AND($P8302&lt;&gt;"", $P8302&lt;&gt;"...", $P8302&lt;&gt;"입력오류", ISNUMBER(FIND(INDEX($T$2:$T$7,$U$1),$P8302))),
        IF(
            $U$17="기타", AND($P8302&lt;&gt;"", $P8302&lt;&gt;"...", $P8302&lt;&gt;"입력오류", NOT(ISNUMBER(FIND($T$21:$T$34,$P8302)))),
            AND($P8302&lt;&gt;"", $P8302&lt;&gt;"...", $P8302&lt;&gt;"입력오류", $T$19=$P8302)
        )
    )
)</f>
        <v>0</v>
      </c>
    </row>
    <row r="8303" spans="9:17">
      <c r="I8303">
        <f t="shared" si="388"/>
        <v>8302</v>
      </c>
      <c r="J8303" t="e">
        <f t="shared" si="389"/>
        <v>#N/A</v>
      </c>
      <c r="K8303" t="e">
        <f t="shared" si="387"/>
        <v>#N/A</v>
      </c>
      <c r="L8303" t="b">
        <f>COUNTIF($N$2:N8303, N8303)=1</f>
        <v>0</v>
      </c>
      <c r="M8303" s="37">
        <f>IF( $Q8303, MAX($M$1:M8302)+1, 0)</f>
        <v>0</v>
      </c>
      <c r="N8303" t="e" cm="1">
        <f t="array" ref="N8303">INDEX($A$9:$F$1048576, $J8303, $K8303 )</f>
        <v>#N/A</v>
      </c>
      <c r="O8303" t="e" cm="1">
        <f t="array" ref="O8303">INDEX($B$9:$F$1048576, $J8303, $K8303 )</f>
        <v>#N/A</v>
      </c>
      <c r="P8303" t="str" cm="1">
        <f t="array" ref="P8303">IF( $L8303, TRIM(_xll.IMDP("IR", $G$5&amp;$N8303, $G$6)), "" )</f>
        <v/>
      </c>
      <c r="Q8303" t="b" cm="1">
        <f t="array" ref="Q8303">IF(
    $U$1=1, AND($P8303&lt;&gt;"", $P8303&lt;&gt;"...", $P8303&lt;&gt;"입력오류"),
    IF(
        $U$18=1, AND($P8303&lt;&gt;"", $P8303&lt;&gt;"...", $P8303&lt;&gt;"입력오류", ISNUMBER(FIND(INDEX($T$2:$T$7,$U$1),$P8303))),
        IF(
            $U$17="기타", AND($P8303&lt;&gt;"", $P8303&lt;&gt;"...", $P8303&lt;&gt;"입력오류", NOT(ISNUMBER(FIND($T$21:$T$34,$P8303)))),
            AND($P8303&lt;&gt;"", $P8303&lt;&gt;"...", $P8303&lt;&gt;"입력오류", $T$19=$P8303)
        )
    )
)</f>
        <v>0</v>
      </c>
    </row>
    <row r="8304" spans="9:17">
      <c r="I8304">
        <f t="shared" si="388"/>
        <v>8303</v>
      </c>
      <c r="J8304" t="e">
        <f t="shared" si="389"/>
        <v>#N/A</v>
      </c>
      <c r="K8304" t="e">
        <f t="shared" si="387"/>
        <v>#N/A</v>
      </c>
      <c r="L8304" t="b">
        <f>COUNTIF($N$2:N8304, N8304)=1</f>
        <v>0</v>
      </c>
      <c r="M8304" s="37">
        <f>IF( $Q8304, MAX($M$1:M8303)+1, 0)</f>
        <v>0</v>
      </c>
      <c r="N8304" t="e" cm="1">
        <f t="array" ref="N8304">INDEX($A$9:$F$1048576, $J8304, $K8304 )</f>
        <v>#N/A</v>
      </c>
      <c r="O8304" t="e" cm="1">
        <f t="array" ref="O8304">INDEX($B$9:$F$1048576, $J8304, $K8304 )</f>
        <v>#N/A</v>
      </c>
      <c r="P8304" t="str" cm="1">
        <f t="array" ref="P8304">IF( $L8304, TRIM(_xll.IMDP("IR", $G$5&amp;$N8304, $G$6)), "" )</f>
        <v/>
      </c>
      <c r="Q8304" t="b" cm="1">
        <f t="array" ref="Q8304">IF(
    $U$1=1, AND($P8304&lt;&gt;"", $P8304&lt;&gt;"...", $P8304&lt;&gt;"입력오류"),
    IF(
        $U$18=1, AND($P8304&lt;&gt;"", $P8304&lt;&gt;"...", $P8304&lt;&gt;"입력오류", ISNUMBER(FIND(INDEX($T$2:$T$7,$U$1),$P8304))),
        IF(
            $U$17="기타", AND($P8304&lt;&gt;"", $P8304&lt;&gt;"...", $P8304&lt;&gt;"입력오류", NOT(ISNUMBER(FIND($T$21:$T$34,$P8304)))),
            AND($P8304&lt;&gt;"", $P8304&lt;&gt;"...", $P8304&lt;&gt;"입력오류", $T$19=$P8304)
        )
    )
)</f>
        <v>0</v>
      </c>
    </row>
    <row r="8305" spans="9:17">
      <c r="I8305">
        <f t="shared" si="388"/>
        <v>8304</v>
      </c>
      <c r="J8305" t="e">
        <f t="shared" si="389"/>
        <v>#N/A</v>
      </c>
      <c r="K8305" t="e">
        <f t="shared" si="387"/>
        <v>#N/A</v>
      </c>
      <c r="L8305" t="b">
        <f>COUNTIF($N$2:N8305, N8305)=1</f>
        <v>0</v>
      </c>
      <c r="M8305" s="37">
        <f>IF( $Q8305, MAX($M$1:M8304)+1, 0)</f>
        <v>0</v>
      </c>
      <c r="N8305" t="e" cm="1">
        <f t="array" ref="N8305">INDEX($A$9:$F$1048576, $J8305, $K8305 )</f>
        <v>#N/A</v>
      </c>
      <c r="O8305" t="e" cm="1">
        <f t="array" ref="O8305">INDEX($B$9:$F$1048576, $J8305, $K8305 )</f>
        <v>#N/A</v>
      </c>
      <c r="P8305" t="str" cm="1">
        <f t="array" ref="P8305">IF( $L8305, TRIM(_xll.IMDP("IR", $G$5&amp;$N8305, $G$6)), "" )</f>
        <v/>
      </c>
      <c r="Q8305" t="b" cm="1">
        <f t="array" ref="Q8305">IF(
    $U$1=1, AND($P8305&lt;&gt;"", $P8305&lt;&gt;"...", $P8305&lt;&gt;"입력오류"),
    IF(
        $U$18=1, AND($P8305&lt;&gt;"", $P8305&lt;&gt;"...", $P8305&lt;&gt;"입력오류", ISNUMBER(FIND(INDEX($T$2:$T$7,$U$1),$P8305))),
        IF(
            $U$17="기타", AND($P8305&lt;&gt;"", $P8305&lt;&gt;"...", $P8305&lt;&gt;"입력오류", NOT(ISNUMBER(FIND($T$21:$T$34,$P8305)))),
            AND($P8305&lt;&gt;"", $P8305&lt;&gt;"...", $P8305&lt;&gt;"입력오류", $T$19=$P8305)
        )
    )
)</f>
        <v>0</v>
      </c>
    </row>
    <row r="8306" spans="9:17">
      <c r="I8306">
        <f t="shared" si="388"/>
        <v>8305</v>
      </c>
      <c r="J8306" t="e">
        <f t="shared" si="389"/>
        <v>#N/A</v>
      </c>
      <c r="K8306" t="e">
        <f t="shared" si="387"/>
        <v>#N/A</v>
      </c>
      <c r="L8306" t="b">
        <f>COUNTIF($N$2:N8306, N8306)=1</f>
        <v>0</v>
      </c>
      <c r="M8306" s="37">
        <f>IF( $Q8306, MAX($M$1:M8305)+1, 0)</f>
        <v>0</v>
      </c>
      <c r="N8306" t="e" cm="1">
        <f t="array" ref="N8306">INDEX($A$9:$F$1048576, $J8306, $K8306 )</f>
        <v>#N/A</v>
      </c>
      <c r="O8306" t="e" cm="1">
        <f t="array" ref="O8306">INDEX($B$9:$F$1048576, $J8306, $K8306 )</f>
        <v>#N/A</v>
      </c>
      <c r="P8306" t="str" cm="1">
        <f t="array" ref="P8306">IF( $L8306, TRIM(_xll.IMDP("IR", $G$5&amp;$N8306, $G$6)), "" )</f>
        <v/>
      </c>
      <c r="Q8306" t="b" cm="1">
        <f t="array" ref="Q8306">IF(
    $U$1=1, AND($P8306&lt;&gt;"", $P8306&lt;&gt;"...", $P8306&lt;&gt;"입력오류"),
    IF(
        $U$18=1, AND($P8306&lt;&gt;"", $P8306&lt;&gt;"...", $P8306&lt;&gt;"입력오류", ISNUMBER(FIND(INDEX($T$2:$T$7,$U$1),$P8306))),
        IF(
            $U$17="기타", AND($P8306&lt;&gt;"", $P8306&lt;&gt;"...", $P8306&lt;&gt;"입력오류", NOT(ISNUMBER(FIND($T$21:$T$34,$P8306)))),
            AND($P8306&lt;&gt;"", $P8306&lt;&gt;"...", $P8306&lt;&gt;"입력오류", $T$19=$P8306)
        )
    )
)</f>
        <v>0</v>
      </c>
    </row>
    <row r="8307" spans="9:17">
      <c r="I8307">
        <f t="shared" si="388"/>
        <v>8306</v>
      </c>
      <c r="J8307" t="e">
        <f t="shared" si="389"/>
        <v>#N/A</v>
      </c>
      <c r="K8307" t="e">
        <f t="shared" si="387"/>
        <v>#N/A</v>
      </c>
      <c r="L8307" t="b">
        <f>COUNTIF($N$2:N8307, N8307)=1</f>
        <v>0</v>
      </c>
      <c r="M8307" s="37">
        <f>IF( $Q8307, MAX($M$1:M8306)+1, 0)</f>
        <v>0</v>
      </c>
      <c r="N8307" t="e" cm="1">
        <f t="array" ref="N8307">INDEX($A$9:$F$1048576, $J8307, $K8307 )</f>
        <v>#N/A</v>
      </c>
      <c r="O8307" t="e" cm="1">
        <f t="array" ref="O8307">INDEX($B$9:$F$1048576, $J8307, $K8307 )</f>
        <v>#N/A</v>
      </c>
      <c r="P8307" t="str" cm="1">
        <f t="array" ref="P8307">IF( $L8307, TRIM(_xll.IMDP("IR", $G$5&amp;$N8307, $G$6)), "" )</f>
        <v/>
      </c>
      <c r="Q8307" t="b" cm="1">
        <f t="array" ref="Q8307">IF(
    $U$1=1, AND($P8307&lt;&gt;"", $P8307&lt;&gt;"...", $P8307&lt;&gt;"입력오류"),
    IF(
        $U$18=1, AND($P8307&lt;&gt;"", $P8307&lt;&gt;"...", $P8307&lt;&gt;"입력오류", ISNUMBER(FIND(INDEX($T$2:$T$7,$U$1),$P8307))),
        IF(
            $U$17="기타", AND($P8307&lt;&gt;"", $P8307&lt;&gt;"...", $P8307&lt;&gt;"입력오류", NOT(ISNUMBER(FIND($T$21:$T$34,$P8307)))),
            AND($P8307&lt;&gt;"", $P8307&lt;&gt;"...", $P8307&lt;&gt;"입력오류", $T$19=$P8307)
        )
    )
)</f>
        <v>0</v>
      </c>
    </row>
    <row r="8308" spans="9:17">
      <c r="I8308">
        <f t="shared" si="388"/>
        <v>8307</v>
      </c>
      <c r="J8308" t="e">
        <f t="shared" si="389"/>
        <v>#N/A</v>
      </c>
      <c r="K8308" t="e">
        <f t="shared" si="387"/>
        <v>#N/A</v>
      </c>
      <c r="L8308" t="b">
        <f>COUNTIF($N$2:N8308, N8308)=1</f>
        <v>0</v>
      </c>
      <c r="M8308" s="37">
        <f>IF( $Q8308, MAX($M$1:M8307)+1, 0)</f>
        <v>0</v>
      </c>
      <c r="N8308" t="e" cm="1">
        <f t="array" ref="N8308">INDEX($A$9:$F$1048576, $J8308, $K8308 )</f>
        <v>#N/A</v>
      </c>
      <c r="O8308" t="e" cm="1">
        <f t="array" ref="O8308">INDEX($B$9:$F$1048576, $J8308, $K8308 )</f>
        <v>#N/A</v>
      </c>
      <c r="P8308" t="str" cm="1">
        <f t="array" ref="P8308">IF( $L8308, TRIM(_xll.IMDP("IR", $G$5&amp;$N8308, $G$6)), "" )</f>
        <v/>
      </c>
      <c r="Q8308" t="b" cm="1">
        <f t="array" ref="Q8308">IF(
    $U$1=1, AND($P8308&lt;&gt;"", $P8308&lt;&gt;"...", $P8308&lt;&gt;"입력오류"),
    IF(
        $U$18=1, AND($P8308&lt;&gt;"", $P8308&lt;&gt;"...", $P8308&lt;&gt;"입력오류", ISNUMBER(FIND(INDEX($T$2:$T$7,$U$1),$P8308))),
        IF(
            $U$17="기타", AND($P8308&lt;&gt;"", $P8308&lt;&gt;"...", $P8308&lt;&gt;"입력오류", NOT(ISNUMBER(FIND($T$21:$T$34,$P8308)))),
            AND($P8308&lt;&gt;"", $P8308&lt;&gt;"...", $P8308&lt;&gt;"입력오류", $T$19=$P8308)
        )
    )
)</f>
        <v>0</v>
      </c>
    </row>
    <row r="8309" spans="9:17">
      <c r="I8309">
        <f t="shared" si="388"/>
        <v>8308</v>
      </c>
      <c r="J8309" t="e">
        <f t="shared" si="389"/>
        <v>#N/A</v>
      </c>
      <c r="K8309" t="e">
        <f t="shared" si="387"/>
        <v>#N/A</v>
      </c>
      <c r="L8309" t="b">
        <f>COUNTIF($N$2:N8309, N8309)=1</f>
        <v>0</v>
      </c>
      <c r="M8309" s="37">
        <f>IF( $Q8309, MAX($M$1:M8308)+1, 0)</f>
        <v>0</v>
      </c>
      <c r="N8309" t="e" cm="1">
        <f t="array" ref="N8309">INDEX($A$9:$F$1048576, $J8309, $K8309 )</f>
        <v>#N/A</v>
      </c>
      <c r="O8309" t="e" cm="1">
        <f t="array" ref="O8309">INDEX($B$9:$F$1048576, $J8309, $K8309 )</f>
        <v>#N/A</v>
      </c>
      <c r="P8309" t="str" cm="1">
        <f t="array" ref="P8309">IF( $L8309, TRIM(_xll.IMDP("IR", $G$5&amp;$N8309, $G$6)), "" )</f>
        <v/>
      </c>
      <c r="Q8309" t="b" cm="1">
        <f t="array" ref="Q8309">IF(
    $U$1=1, AND($P8309&lt;&gt;"", $P8309&lt;&gt;"...", $P8309&lt;&gt;"입력오류"),
    IF(
        $U$18=1, AND($P8309&lt;&gt;"", $P8309&lt;&gt;"...", $P8309&lt;&gt;"입력오류", ISNUMBER(FIND(INDEX($T$2:$T$7,$U$1),$P8309))),
        IF(
            $U$17="기타", AND($P8309&lt;&gt;"", $P8309&lt;&gt;"...", $P8309&lt;&gt;"입력오류", NOT(ISNUMBER(FIND($T$21:$T$34,$P8309)))),
            AND($P8309&lt;&gt;"", $P8309&lt;&gt;"...", $P8309&lt;&gt;"입력오류", $T$19=$P8309)
        )
    )
)</f>
        <v>0</v>
      </c>
    </row>
    <row r="8310" spans="9:17">
      <c r="I8310">
        <f t="shared" si="388"/>
        <v>8309</v>
      </c>
      <c r="J8310" t="e">
        <f t="shared" si="389"/>
        <v>#N/A</v>
      </c>
      <c r="K8310" t="e">
        <f t="shared" si="387"/>
        <v>#N/A</v>
      </c>
      <c r="L8310" t="b">
        <f>COUNTIF($N$2:N8310, N8310)=1</f>
        <v>0</v>
      </c>
      <c r="M8310" s="37">
        <f>IF( $Q8310, MAX($M$1:M8309)+1, 0)</f>
        <v>0</v>
      </c>
      <c r="N8310" t="e" cm="1">
        <f t="array" ref="N8310">INDEX($A$9:$F$1048576, $J8310, $K8310 )</f>
        <v>#N/A</v>
      </c>
      <c r="O8310" t="e" cm="1">
        <f t="array" ref="O8310">INDEX($B$9:$F$1048576, $J8310, $K8310 )</f>
        <v>#N/A</v>
      </c>
      <c r="P8310" t="str" cm="1">
        <f t="array" ref="P8310">IF( $L8310, TRIM(_xll.IMDP("IR", $G$5&amp;$N8310, $G$6)), "" )</f>
        <v/>
      </c>
      <c r="Q8310" t="b" cm="1">
        <f t="array" ref="Q8310">IF(
    $U$1=1, AND($P8310&lt;&gt;"", $P8310&lt;&gt;"...", $P8310&lt;&gt;"입력오류"),
    IF(
        $U$18=1, AND($P8310&lt;&gt;"", $P8310&lt;&gt;"...", $P8310&lt;&gt;"입력오류", ISNUMBER(FIND(INDEX($T$2:$T$7,$U$1),$P8310))),
        IF(
            $U$17="기타", AND($P8310&lt;&gt;"", $P8310&lt;&gt;"...", $P8310&lt;&gt;"입력오류", NOT(ISNUMBER(FIND($T$21:$T$34,$P8310)))),
            AND($P8310&lt;&gt;"", $P8310&lt;&gt;"...", $P8310&lt;&gt;"입력오류", $T$19=$P8310)
        )
    )
)</f>
        <v>0</v>
      </c>
    </row>
    <row r="8311" spans="9:17">
      <c r="I8311">
        <f t="shared" si="388"/>
        <v>8310</v>
      </c>
      <c r="J8311" t="e">
        <f t="shared" si="389"/>
        <v>#N/A</v>
      </c>
      <c r="K8311" t="e">
        <f t="shared" si="387"/>
        <v>#N/A</v>
      </c>
      <c r="L8311" t="b">
        <f>COUNTIF($N$2:N8311, N8311)=1</f>
        <v>0</v>
      </c>
      <c r="M8311" s="37">
        <f>IF( $Q8311, MAX($M$1:M8310)+1, 0)</f>
        <v>0</v>
      </c>
      <c r="N8311" t="e" cm="1">
        <f t="array" ref="N8311">INDEX($A$9:$F$1048576, $J8311, $K8311 )</f>
        <v>#N/A</v>
      </c>
      <c r="O8311" t="e" cm="1">
        <f t="array" ref="O8311">INDEX($B$9:$F$1048576, $J8311, $K8311 )</f>
        <v>#N/A</v>
      </c>
      <c r="P8311" t="str" cm="1">
        <f t="array" ref="P8311">IF( $L8311, TRIM(_xll.IMDP("IR", $G$5&amp;$N8311, $G$6)), "" )</f>
        <v/>
      </c>
      <c r="Q8311" t="b" cm="1">
        <f t="array" ref="Q8311">IF(
    $U$1=1, AND($P8311&lt;&gt;"", $P8311&lt;&gt;"...", $P8311&lt;&gt;"입력오류"),
    IF(
        $U$18=1, AND($P8311&lt;&gt;"", $P8311&lt;&gt;"...", $P8311&lt;&gt;"입력오류", ISNUMBER(FIND(INDEX($T$2:$T$7,$U$1),$P8311))),
        IF(
            $U$17="기타", AND($P8311&lt;&gt;"", $P8311&lt;&gt;"...", $P8311&lt;&gt;"입력오류", NOT(ISNUMBER(FIND($T$21:$T$34,$P8311)))),
            AND($P8311&lt;&gt;"", $P8311&lt;&gt;"...", $P8311&lt;&gt;"입력오류", $T$19=$P8311)
        )
    )
)</f>
        <v>0</v>
      </c>
    </row>
    <row r="8312" spans="9:17">
      <c r="I8312">
        <f t="shared" si="388"/>
        <v>8311</v>
      </c>
      <c r="J8312" t="e">
        <f t="shared" si="389"/>
        <v>#N/A</v>
      </c>
      <c r="K8312" t="e">
        <f t="shared" si="387"/>
        <v>#N/A</v>
      </c>
      <c r="L8312" t="b">
        <f>COUNTIF($N$2:N8312, N8312)=1</f>
        <v>0</v>
      </c>
      <c r="M8312" s="37">
        <f>IF( $Q8312, MAX($M$1:M8311)+1, 0)</f>
        <v>0</v>
      </c>
      <c r="N8312" t="e" cm="1">
        <f t="array" ref="N8312">INDEX($A$9:$F$1048576, $J8312, $K8312 )</f>
        <v>#N/A</v>
      </c>
      <c r="O8312" t="e" cm="1">
        <f t="array" ref="O8312">INDEX($B$9:$F$1048576, $J8312, $K8312 )</f>
        <v>#N/A</v>
      </c>
      <c r="P8312" t="str" cm="1">
        <f t="array" ref="P8312">IF( $L8312, TRIM(_xll.IMDP("IR", $G$5&amp;$N8312, $G$6)), "" )</f>
        <v/>
      </c>
      <c r="Q8312" t="b" cm="1">
        <f t="array" ref="Q8312">IF(
    $U$1=1, AND($P8312&lt;&gt;"", $P8312&lt;&gt;"...", $P8312&lt;&gt;"입력오류"),
    IF(
        $U$18=1, AND($P8312&lt;&gt;"", $P8312&lt;&gt;"...", $P8312&lt;&gt;"입력오류", ISNUMBER(FIND(INDEX($T$2:$T$7,$U$1),$P8312))),
        IF(
            $U$17="기타", AND($P8312&lt;&gt;"", $P8312&lt;&gt;"...", $P8312&lt;&gt;"입력오류", NOT(ISNUMBER(FIND($T$21:$T$34,$P8312)))),
            AND($P8312&lt;&gt;"", $P8312&lt;&gt;"...", $P8312&lt;&gt;"입력오류", $T$19=$P8312)
        )
    )
)</f>
        <v>0</v>
      </c>
    </row>
    <row r="8313" spans="9:17">
      <c r="I8313">
        <f t="shared" si="388"/>
        <v>8312</v>
      </c>
      <c r="J8313" t="e">
        <f t="shared" si="389"/>
        <v>#N/A</v>
      </c>
      <c r="K8313" t="e">
        <f t="shared" si="387"/>
        <v>#N/A</v>
      </c>
      <c r="L8313" t="b">
        <f>COUNTIF($N$2:N8313, N8313)=1</f>
        <v>0</v>
      </c>
      <c r="M8313" s="37">
        <f>IF( $Q8313, MAX($M$1:M8312)+1, 0)</f>
        <v>0</v>
      </c>
      <c r="N8313" t="e" cm="1">
        <f t="array" ref="N8313">INDEX($A$9:$F$1048576, $J8313, $K8313 )</f>
        <v>#N/A</v>
      </c>
      <c r="O8313" t="e" cm="1">
        <f t="array" ref="O8313">INDEX($B$9:$F$1048576, $J8313, $K8313 )</f>
        <v>#N/A</v>
      </c>
      <c r="P8313" t="str" cm="1">
        <f t="array" ref="P8313">IF( $L8313, TRIM(_xll.IMDP("IR", $G$5&amp;$N8313, $G$6)), "" )</f>
        <v/>
      </c>
      <c r="Q8313" t="b" cm="1">
        <f t="array" ref="Q8313">IF(
    $U$1=1, AND($P8313&lt;&gt;"", $P8313&lt;&gt;"...", $P8313&lt;&gt;"입력오류"),
    IF(
        $U$18=1, AND($P8313&lt;&gt;"", $P8313&lt;&gt;"...", $P8313&lt;&gt;"입력오류", ISNUMBER(FIND(INDEX($T$2:$T$7,$U$1),$P8313))),
        IF(
            $U$17="기타", AND($P8313&lt;&gt;"", $P8313&lt;&gt;"...", $P8313&lt;&gt;"입력오류", NOT(ISNUMBER(FIND($T$21:$T$34,$P8313)))),
            AND($P8313&lt;&gt;"", $P8313&lt;&gt;"...", $P8313&lt;&gt;"입력오류", $T$19=$P8313)
        )
    )
)</f>
        <v>0</v>
      </c>
    </row>
    <row r="8314" spans="9:17">
      <c r="I8314">
        <f t="shared" si="388"/>
        <v>8313</v>
      </c>
      <c r="J8314" t="e">
        <f t="shared" si="389"/>
        <v>#N/A</v>
      </c>
      <c r="K8314" t="e">
        <f t="shared" si="387"/>
        <v>#N/A</v>
      </c>
      <c r="L8314" t="b">
        <f>COUNTIF($N$2:N8314, N8314)=1</f>
        <v>0</v>
      </c>
      <c r="M8314" s="37">
        <f>IF( $Q8314, MAX($M$1:M8313)+1, 0)</f>
        <v>0</v>
      </c>
      <c r="N8314" t="e" cm="1">
        <f t="array" ref="N8314">INDEX($A$9:$F$1048576, $J8314, $K8314 )</f>
        <v>#N/A</v>
      </c>
      <c r="O8314" t="e" cm="1">
        <f t="array" ref="O8314">INDEX($B$9:$F$1048576, $J8314, $K8314 )</f>
        <v>#N/A</v>
      </c>
      <c r="P8314" t="str" cm="1">
        <f t="array" ref="P8314">IF( $L8314, TRIM(_xll.IMDP("IR", $G$5&amp;$N8314, $G$6)), "" )</f>
        <v/>
      </c>
      <c r="Q8314" t="b" cm="1">
        <f t="array" ref="Q8314">IF(
    $U$1=1, AND($P8314&lt;&gt;"", $P8314&lt;&gt;"...", $P8314&lt;&gt;"입력오류"),
    IF(
        $U$18=1, AND($P8314&lt;&gt;"", $P8314&lt;&gt;"...", $P8314&lt;&gt;"입력오류", ISNUMBER(FIND(INDEX($T$2:$T$7,$U$1),$P8314))),
        IF(
            $U$17="기타", AND($P8314&lt;&gt;"", $P8314&lt;&gt;"...", $P8314&lt;&gt;"입력오류", NOT(ISNUMBER(FIND($T$21:$T$34,$P8314)))),
            AND($P8314&lt;&gt;"", $P8314&lt;&gt;"...", $P8314&lt;&gt;"입력오류", $T$19=$P8314)
        )
    )
)</f>
        <v>0</v>
      </c>
    </row>
    <row r="8315" spans="9:17">
      <c r="I8315">
        <f t="shared" si="388"/>
        <v>8314</v>
      </c>
      <c r="J8315" t="e">
        <f t="shared" si="389"/>
        <v>#N/A</v>
      </c>
      <c r="K8315" t="e">
        <f t="shared" si="387"/>
        <v>#N/A</v>
      </c>
      <c r="L8315" t="b">
        <f>COUNTIF($N$2:N8315, N8315)=1</f>
        <v>0</v>
      </c>
      <c r="M8315" s="37">
        <f>IF( $Q8315, MAX($M$1:M8314)+1, 0)</f>
        <v>0</v>
      </c>
      <c r="N8315" t="e" cm="1">
        <f t="array" ref="N8315">INDEX($A$9:$F$1048576, $J8315, $K8315 )</f>
        <v>#N/A</v>
      </c>
      <c r="O8315" t="e" cm="1">
        <f t="array" ref="O8315">INDEX($B$9:$F$1048576, $J8315, $K8315 )</f>
        <v>#N/A</v>
      </c>
      <c r="P8315" t="str" cm="1">
        <f t="array" ref="P8315">IF( $L8315, TRIM(_xll.IMDP("IR", $G$5&amp;$N8315, $G$6)), "" )</f>
        <v/>
      </c>
      <c r="Q8315" t="b" cm="1">
        <f t="array" ref="Q8315">IF(
    $U$1=1, AND($P8315&lt;&gt;"", $P8315&lt;&gt;"...", $P8315&lt;&gt;"입력오류"),
    IF(
        $U$18=1, AND($P8315&lt;&gt;"", $P8315&lt;&gt;"...", $P8315&lt;&gt;"입력오류", ISNUMBER(FIND(INDEX($T$2:$T$7,$U$1),$P8315))),
        IF(
            $U$17="기타", AND($P8315&lt;&gt;"", $P8315&lt;&gt;"...", $P8315&lt;&gt;"입력오류", NOT(ISNUMBER(FIND($T$21:$T$34,$P8315)))),
            AND($P8315&lt;&gt;"", $P8315&lt;&gt;"...", $P8315&lt;&gt;"입력오류", $T$19=$P8315)
        )
    )
)</f>
        <v>0</v>
      </c>
    </row>
    <row r="8316" spans="9:17">
      <c r="I8316">
        <f t="shared" si="388"/>
        <v>8315</v>
      </c>
      <c r="J8316" t="e">
        <f t="shared" si="389"/>
        <v>#N/A</v>
      </c>
      <c r="K8316" t="e">
        <f t="shared" si="387"/>
        <v>#N/A</v>
      </c>
      <c r="L8316" t="b">
        <f>COUNTIF($N$2:N8316, N8316)=1</f>
        <v>0</v>
      </c>
      <c r="M8316" s="37">
        <f>IF( $Q8316, MAX($M$1:M8315)+1, 0)</f>
        <v>0</v>
      </c>
      <c r="N8316" t="e" cm="1">
        <f t="array" ref="N8316">INDEX($A$9:$F$1048576, $J8316, $K8316 )</f>
        <v>#N/A</v>
      </c>
      <c r="O8316" t="e" cm="1">
        <f t="array" ref="O8316">INDEX($B$9:$F$1048576, $J8316, $K8316 )</f>
        <v>#N/A</v>
      </c>
      <c r="P8316" t="str" cm="1">
        <f t="array" ref="P8316">IF( $L8316, TRIM(_xll.IMDP("IR", $G$5&amp;$N8316, $G$6)), "" )</f>
        <v/>
      </c>
      <c r="Q8316" t="b" cm="1">
        <f t="array" ref="Q8316">IF(
    $U$1=1, AND($P8316&lt;&gt;"", $P8316&lt;&gt;"...", $P8316&lt;&gt;"입력오류"),
    IF(
        $U$18=1, AND($P8316&lt;&gt;"", $P8316&lt;&gt;"...", $P8316&lt;&gt;"입력오류", ISNUMBER(FIND(INDEX($T$2:$T$7,$U$1),$P8316))),
        IF(
            $U$17="기타", AND($P8316&lt;&gt;"", $P8316&lt;&gt;"...", $P8316&lt;&gt;"입력오류", NOT(ISNUMBER(FIND($T$21:$T$34,$P8316)))),
            AND($P8316&lt;&gt;"", $P8316&lt;&gt;"...", $P8316&lt;&gt;"입력오류", $T$19=$P8316)
        )
    )
)</f>
        <v>0</v>
      </c>
    </row>
    <row r="8317" spans="9:17">
      <c r="I8317">
        <f t="shared" si="388"/>
        <v>8316</v>
      </c>
      <c r="J8317" t="e">
        <f t="shared" si="389"/>
        <v>#N/A</v>
      </c>
      <c r="K8317" t="e">
        <f t="shared" si="387"/>
        <v>#N/A</v>
      </c>
      <c r="L8317" t="b">
        <f>COUNTIF($N$2:N8317, N8317)=1</f>
        <v>0</v>
      </c>
      <c r="M8317" s="37">
        <f>IF( $Q8317, MAX($M$1:M8316)+1, 0)</f>
        <v>0</v>
      </c>
      <c r="N8317" t="e" cm="1">
        <f t="array" ref="N8317">INDEX($A$9:$F$1048576, $J8317, $K8317 )</f>
        <v>#N/A</v>
      </c>
      <c r="O8317" t="e" cm="1">
        <f t="array" ref="O8317">INDEX($B$9:$F$1048576, $J8317, $K8317 )</f>
        <v>#N/A</v>
      </c>
      <c r="P8317" t="str" cm="1">
        <f t="array" ref="P8317">IF( $L8317, TRIM(_xll.IMDP("IR", $G$5&amp;$N8317, $G$6)), "" )</f>
        <v/>
      </c>
      <c r="Q8317" t="b" cm="1">
        <f t="array" ref="Q8317">IF(
    $U$1=1, AND($P8317&lt;&gt;"", $P8317&lt;&gt;"...", $P8317&lt;&gt;"입력오류"),
    IF(
        $U$18=1, AND($P8317&lt;&gt;"", $P8317&lt;&gt;"...", $P8317&lt;&gt;"입력오류", ISNUMBER(FIND(INDEX($T$2:$T$7,$U$1),$P8317))),
        IF(
            $U$17="기타", AND($P8317&lt;&gt;"", $P8317&lt;&gt;"...", $P8317&lt;&gt;"입력오류", NOT(ISNUMBER(FIND($T$21:$T$34,$P8317)))),
            AND($P8317&lt;&gt;"", $P8317&lt;&gt;"...", $P8317&lt;&gt;"입력오류", $T$19=$P8317)
        )
    )
)</f>
        <v>0</v>
      </c>
    </row>
    <row r="8318" spans="9:17">
      <c r="I8318">
        <f t="shared" si="388"/>
        <v>8317</v>
      </c>
      <c r="J8318" t="e">
        <f t="shared" si="389"/>
        <v>#N/A</v>
      </c>
      <c r="K8318" t="e">
        <f t="shared" si="387"/>
        <v>#N/A</v>
      </c>
      <c r="L8318" t="b">
        <f>COUNTIF($N$2:N8318, N8318)=1</f>
        <v>0</v>
      </c>
      <c r="M8318" s="37">
        <f>IF( $Q8318, MAX($M$1:M8317)+1, 0)</f>
        <v>0</v>
      </c>
      <c r="N8318" t="e" cm="1">
        <f t="array" ref="N8318">INDEX($A$9:$F$1048576, $J8318, $K8318 )</f>
        <v>#N/A</v>
      </c>
      <c r="O8318" t="e" cm="1">
        <f t="array" ref="O8318">INDEX($B$9:$F$1048576, $J8318, $K8318 )</f>
        <v>#N/A</v>
      </c>
      <c r="P8318" t="str" cm="1">
        <f t="array" ref="P8318">IF( $L8318, TRIM(_xll.IMDP("IR", $G$5&amp;$N8318, $G$6)), "" )</f>
        <v/>
      </c>
      <c r="Q8318" t="b" cm="1">
        <f t="array" ref="Q8318">IF(
    $U$1=1, AND($P8318&lt;&gt;"", $P8318&lt;&gt;"...", $P8318&lt;&gt;"입력오류"),
    IF(
        $U$18=1, AND($P8318&lt;&gt;"", $P8318&lt;&gt;"...", $P8318&lt;&gt;"입력오류", ISNUMBER(FIND(INDEX($T$2:$T$7,$U$1),$P8318))),
        IF(
            $U$17="기타", AND($P8318&lt;&gt;"", $P8318&lt;&gt;"...", $P8318&lt;&gt;"입력오류", NOT(ISNUMBER(FIND($T$21:$T$34,$P8318)))),
            AND($P8318&lt;&gt;"", $P8318&lt;&gt;"...", $P8318&lt;&gt;"입력오류", $T$19=$P8318)
        )
    )
)</f>
        <v>0</v>
      </c>
    </row>
    <row r="8319" spans="9:17">
      <c r="I8319">
        <f t="shared" si="388"/>
        <v>8318</v>
      </c>
      <c r="J8319" t="e">
        <f t="shared" si="389"/>
        <v>#N/A</v>
      </c>
      <c r="K8319" t="e">
        <f t="shared" si="387"/>
        <v>#N/A</v>
      </c>
      <c r="L8319" t="b">
        <f>COUNTIF($N$2:N8319, N8319)=1</f>
        <v>0</v>
      </c>
      <c r="M8319" s="37">
        <f>IF( $Q8319, MAX($M$1:M8318)+1, 0)</f>
        <v>0</v>
      </c>
      <c r="N8319" t="e" cm="1">
        <f t="array" ref="N8319">INDEX($A$9:$F$1048576, $J8319, $K8319 )</f>
        <v>#N/A</v>
      </c>
      <c r="O8319" t="e" cm="1">
        <f t="array" ref="O8319">INDEX($B$9:$F$1048576, $J8319, $K8319 )</f>
        <v>#N/A</v>
      </c>
      <c r="P8319" t="str" cm="1">
        <f t="array" ref="P8319">IF( $L8319, TRIM(_xll.IMDP("IR", $G$5&amp;$N8319, $G$6)), "" )</f>
        <v/>
      </c>
      <c r="Q8319" t="b" cm="1">
        <f t="array" ref="Q8319">IF(
    $U$1=1, AND($P8319&lt;&gt;"", $P8319&lt;&gt;"...", $P8319&lt;&gt;"입력오류"),
    IF(
        $U$18=1, AND($P8319&lt;&gt;"", $P8319&lt;&gt;"...", $P8319&lt;&gt;"입력오류", ISNUMBER(FIND(INDEX($T$2:$T$7,$U$1),$P8319))),
        IF(
            $U$17="기타", AND($P8319&lt;&gt;"", $P8319&lt;&gt;"...", $P8319&lt;&gt;"입력오류", NOT(ISNUMBER(FIND($T$21:$T$34,$P8319)))),
            AND($P8319&lt;&gt;"", $P8319&lt;&gt;"...", $P8319&lt;&gt;"입력오류", $T$19=$P8319)
        )
    )
)</f>
        <v>0</v>
      </c>
    </row>
    <row r="8320" spans="9:17">
      <c r="I8320">
        <f t="shared" si="388"/>
        <v>8319</v>
      </c>
      <c r="J8320" t="e">
        <f t="shared" si="389"/>
        <v>#N/A</v>
      </c>
      <c r="K8320" t="e">
        <f t="shared" si="387"/>
        <v>#N/A</v>
      </c>
      <c r="L8320" t="b">
        <f>COUNTIF($N$2:N8320, N8320)=1</f>
        <v>0</v>
      </c>
      <c r="M8320" s="37">
        <f>IF( $Q8320, MAX($M$1:M8319)+1, 0)</f>
        <v>0</v>
      </c>
      <c r="N8320" t="e" cm="1">
        <f t="array" ref="N8320">INDEX($A$9:$F$1048576, $J8320, $K8320 )</f>
        <v>#N/A</v>
      </c>
      <c r="O8320" t="e" cm="1">
        <f t="array" ref="O8320">INDEX($B$9:$F$1048576, $J8320, $K8320 )</f>
        <v>#N/A</v>
      </c>
      <c r="P8320" t="str" cm="1">
        <f t="array" ref="P8320">IF( $L8320, TRIM(_xll.IMDP("IR", $G$5&amp;$N8320, $G$6)), "" )</f>
        <v/>
      </c>
      <c r="Q8320" t="b" cm="1">
        <f t="array" ref="Q8320">IF(
    $U$1=1, AND($P8320&lt;&gt;"", $P8320&lt;&gt;"...", $P8320&lt;&gt;"입력오류"),
    IF(
        $U$18=1, AND($P8320&lt;&gt;"", $P8320&lt;&gt;"...", $P8320&lt;&gt;"입력오류", ISNUMBER(FIND(INDEX($T$2:$T$7,$U$1),$P8320))),
        IF(
            $U$17="기타", AND($P8320&lt;&gt;"", $P8320&lt;&gt;"...", $P8320&lt;&gt;"입력오류", NOT(ISNUMBER(FIND($T$21:$T$34,$P8320)))),
            AND($P8320&lt;&gt;"", $P8320&lt;&gt;"...", $P8320&lt;&gt;"입력오류", $T$19=$P8320)
        )
    )
)</f>
        <v>0</v>
      </c>
    </row>
    <row r="8321" spans="9:17">
      <c r="I8321">
        <f t="shared" si="388"/>
        <v>8320</v>
      </c>
      <c r="J8321" t="e">
        <f t="shared" si="389"/>
        <v>#N/A</v>
      </c>
      <c r="K8321" t="e">
        <f t="shared" si="387"/>
        <v>#N/A</v>
      </c>
      <c r="L8321" t="b">
        <f>COUNTIF($N$2:N8321, N8321)=1</f>
        <v>0</v>
      </c>
      <c r="M8321" s="37">
        <f>IF( $Q8321, MAX($M$1:M8320)+1, 0)</f>
        <v>0</v>
      </c>
      <c r="N8321" t="e" cm="1">
        <f t="array" ref="N8321">INDEX($A$9:$F$1048576, $J8321, $K8321 )</f>
        <v>#N/A</v>
      </c>
      <c r="O8321" t="e" cm="1">
        <f t="array" ref="O8321">INDEX($B$9:$F$1048576, $J8321, $K8321 )</f>
        <v>#N/A</v>
      </c>
      <c r="P8321" t="str" cm="1">
        <f t="array" ref="P8321">IF( $L8321, TRIM(_xll.IMDP("IR", $G$5&amp;$N8321, $G$6)), "" )</f>
        <v/>
      </c>
      <c r="Q8321" t="b" cm="1">
        <f t="array" ref="Q8321">IF(
    $U$1=1, AND($P8321&lt;&gt;"", $P8321&lt;&gt;"...", $P8321&lt;&gt;"입력오류"),
    IF(
        $U$18=1, AND($P8321&lt;&gt;"", $P8321&lt;&gt;"...", $P8321&lt;&gt;"입력오류", ISNUMBER(FIND(INDEX($T$2:$T$7,$U$1),$P8321))),
        IF(
            $U$17="기타", AND($P8321&lt;&gt;"", $P8321&lt;&gt;"...", $P8321&lt;&gt;"입력오류", NOT(ISNUMBER(FIND($T$21:$T$34,$P8321)))),
            AND($P8321&lt;&gt;"", $P8321&lt;&gt;"...", $P8321&lt;&gt;"입력오류", $T$19=$P8321)
        )
    )
)</f>
        <v>0</v>
      </c>
    </row>
    <row r="8322" spans="9:17">
      <c r="I8322">
        <f t="shared" si="388"/>
        <v>8321</v>
      </c>
      <c r="J8322" t="e">
        <f t="shared" si="389"/>
        <v>#N/A</v>
      </c>
      <c r="K8322" t="e">
        <f t="shared" ref="K8322:K8385" si="390">IF( $I8322&gt;$G$4, NA(), IF($I8322&gt;$G$3, 5, IF($I8322&gt;$G$2, 3, 1 ) ) )</f>
        <v>#N/A</v>
      </c>
      <c r="L8322" t="b">
        <f>COUNTIF($N$2:N8322, N8322)=1</f>
        <v>0</v>
      </c>
      <c r="M8322" s="37">
        <f>IF( $Q8322, MAX($M$1:M8321)+1, 0)</f>
        <v>0</v>
      </c>
      <c r="N8322" t="e" cm="1">
        <f t="array" ref="N8322">INDEX($A$9:$F$1048576, $J8322, $K8322 )</f>
        <v>#N/A</v>
      </c>
      <c r="O8322" t="e" cm="1">
        <f t="array" ref="O8322">INDEX($B$9:$F$1048576, $J8322, $K8322 )</f>
        <v>#N/A</v>
      </c>
      <c r="P8322" t="str" cm="1">
        <f t="array" ref="P8322">IF( $L8322, TRIM(_xll.IMDP("IR", $G$5&amp;$N8322, $G$6)), "" )</f>
        <v/>
      </c>
      <c r="Q8322" t="b" cm="1">
        <f t="array" ref="Q8322">IF(
    $U$1=1, AND($P8322&lt;&gt;"", $P8322&lt;&gt;"...", $P8322&lt;&gt;"입력오류"),
    IF(
        $U$18=1, AND($P8322&lt;&gt;"", $P8322&lt;&gt;"...", $P8322&lt;&gt;"입력오류", ISNUMBER(FIND(INDEX($T$2:$T$7,$U$1),$P8322))),
        IF(
            $U$17="기타", AND($P8322&lt;&gt;"", $P8322&lt;&gt;"...", $P8322&lt;&gt;"입력오류", NOT(ISNUMBER(FIND($T$21:$T$34,$P8322)))),
            AND($P8322&lt;&gt;"", $P8322&lt;&gt;"...", $P8322&lt;&gt;"입력오류", $T$19=$P8322)
        )
    )
)</f>
        <v>0</v>
      </c>
    </row>
    <row r="8323" spans="9:17">
      <c r="I8323">
        <f t="shared" ref="I8323:I8386" si="391">ROW()-1</f>
        <v>8322</v>
      </c>
      <c r="J8323" t="e">
        <f t="shared" ref="J8323:J8386" si="392">IF( $I8323&gt;$G$4, NA(), IF($I8323&gt;$G$3, $I8323-$G$3, IF($I8323&gt;$G$2, $I8323-$G$2, $I8323 ) ) )</f>
        <v>#N/A</v>
      </c>
      <c r="K8323" t="e">
        <f t="shared" si="390"/>
        <v>#N/A</v>
      </c>
      <c r="L8323" t="b">
        <f>COUNTIF($N$2:N8323, N8323)=1</f>
        <v>0</v>
      </c>
      <c r="M8323" s="37">
        <f>IF( $Q8323, MAX($M$1:M8322)+1, 0)</f>
        <v>0</v>
      </c>
      <c r="N8323" t="e" cm="1">
        <f t="array" ref="N8323">INDEX($A$9:$F$1048576, $J8323, $K8323 )</f>
        <v>#N/A</v>
      </c>
      <c r="O8323" t="e" cm="1">
        <f t="array" ref="O8323">INDEX($B$9:$F$1048576, $J8323, $K8323 )</f>
        <v>#N/A</v>
      </c>
      <c r="P8323" t="str" cm="1">
        <f t="array" ref="P8323">IF( $L8323, TRIM(_xll.IMDP("IR", $G$5&amp;$N8323, $G$6)), "" )</f>
        <v/>
      </c>
      <c r="Q8323" t="b" cm="1">
        <f t="array" ref="Q8323">IF(
    $U$1=1, AND($P8323&lt;&gt;"", $P8323&lt;&gt;"...", $P8323&lt;&gt;"입력오류"),
    IF(
        $U$18=1, AND($P8323&lt;&gt;"", $P8323&lt;&gt;"...", $P8323&lt;&gt;"입력오류", ISNUMBER(FIND(INDEX($T$2:$T$7,$U$1),$P8323))),
        IF(
            $U$17="기타", AND($P8323&lt;&gt;"", $P8323&lt;&gt;"...", $P8323&lt;&gt;"입력오류", NOT(ISNUMBER(FIND($T$21:$T$34,$P8323)))),
            AND($P8323&lt;&gt;"", $P8323&lt;&gt;"...", $P8323&lt;&gt;"입력오류", $T$19=$P8323)
        )
    )
)</f>
        <v>0</v>
      </c>
    </row>
    <row r="8324" spans="9:17">
      <c r="I8324">
        <f t="shared" si="391"/>
        <v>8323</v>
      </c>
      <c r="J8324" t="e">
        <f t="shared" si="392"/>
        <v>#N/A</v>
      </c>
      <c r="K8324" t="e">
        <f t="shared" si="390"/>
        <v>#N/A</v>
      </c>
      <c r="L8324" t="b">
        <f>COUNTIF($N$2:N8324, N8324)=1</f>
        <v>0</v>
      </c>
      <c r="M8324" s="37">
        <f>IF( $Q8324, MAX($M$1:M8323)+1, 0)</f>
        <v>0</v>
      </c>
      <c r="N8324" t="e" cm="1">
        <f t="array" ref="N8324">INDEX($A$9:$F$1048576, $J8324, $K8324 )</f>
        <v>#N/A</v>
      </c>
      <c r="O8324" t="e" cm="1">
        <f t="array" ref="O8324">INDEX($B$9:$F$1048576, $J8324, $K8324 )</f>
        <v>#N/A</v>
      </c>
      <c r="P8324" t="str" cm="1">
        <f t="array" ref="P8324">IF( $L8324, TRIM(_xll.IMDP("IR", $G$5&amp;$N8324, $G$6)), "" )</f>
        <v/>
      </c>
      <c r="Q8324" t="b" cm="1">
        <f t="array" ref="Q8324">IF(
    $U$1=1, AND($P8324&lt;&gt;"", $P8324&lt;&gt;"...", $P8324&lt;&gt;"입력오류"),
    IF(
        $U$18=1, AND($P8324&lt;&gt;"", $P8324&lt;&gt;"...", $P8324&lt;&gt;"입력오류", ISNUMBER(FIND(INDEX($T$2:$T$7,$U$1),$P8324))),
        IF(
            $U$17="기타", AND($P8324&lt;&gt;"", $P8324&lt;&gt;"...", $P8324&lt;&gt;"입력오류", NOT(ISNUMBER(FIND($T$21:$T$34,$P8324)))),
            AND($P8324&lt;&gt;"", $P8324&lt;&gt;"...", $P8324&lt;&gt;"입력오류", $T$19=$P8324)
        )
    )
)</f>
        <v>0</v>
      </c>
    </row>
    <row r="8325" spans="9:17">
      <c r="I8325">
        <f t="shared" si="391"/>
        <v>8324</v>
      </c>
      <c r="J8325" t="e">
        <f t="shared" si="392"/>
        <v>#N/A</v>
      </c>
      <c r="K8325" t="e">
        <f t="shared" si="390"/>
        <v>#N/A</v>
      </c>
      <c r="L8325" t="b">
        <f>COUNTIF($N$2:N8325, N8325)=1</f>
        <v>0</v>
      </c>
      <c r="M8325" s="37">
        <f>IF( $Q8325, MAX($M$1:M8324)+1, 0)</f>
        <v>0</v>
      </c>
      <c r="N8325" t="e" cm="1">
        <f t="array" ref="N8325">INDEX($A$9:$F$1048576, $J8325, $K8325 )</f>
        <v>#N/A</v>
      </c>
      <c r="O8325" t="e" cm="1">
        <f t="array" ref="O8325">INDEX($B$9:$F$1048576, $J8325, $K8325 )</f>
        <v>#N/A</v>
      </c>
      <c r="P8325" t="str" cm="1">
        <f t="array" ref="P8325">IF( $L8325, TRIM(_xll.IMDP("IR", $G$5&amp;$N8325, $G$6)), "" )</f>
        <v/>
      </c>
      <c r="Q8325" t="b" cm="1">
        <f t="array" ref="Q8325">IF(
    $U$1=1, AND($P8325&lt;&gt;"", $P8325&lt;&gt;"...", $P8325&lt;&gt;"입력오류"),
    IF(
        $U$18=1, AND($P8325&lt;&gt;"", $P8325&lt;&gt;"...", $P8325&lt;&gt;"입력오류", ISNUMBER(FIND(INDEX($T$2:$T$7,$U$1),$P8325))),
        IF(
            $U$17="기타", AND($P8325&lt;&gt;"", $P8325&lt;&gt;"...", $P8325&lt;&gt;"입력오류", NOT(ISNUMBER(FIND($T$21:$T$34,$P8325)))),
            AND($P8325&lt;&gt;"", $P8325&lt;&gt;"...", $P8325&lt;&gt;"입력오류", $T$19=$P8325)
        )
    )
)</f>
        <v>0</v>
      </c>
    </row>
    <row r="8326" spans="9:17">
      <c r="I8326">
        <f t="shared" si="391"/>
        <v>8325</v>
      </c>
      <c r="J8326" t="e">
        <f t="shared" si="392"/>
        <v>#N/A</v>
      </c>
      <c r="K8326" t="e">
        <f t="shared" si="390"/>
        <v>#N/A</v>
      </c>
      <c r="L8326" t="b">
        <f>COUNTIF($N$2:N8326, N8326)=1</f>
        <v>0</v>
      </c>
      <c r="M8326" s="37">
        <f>IF( $Q8326, MAX($M$1:M8325)+1, 0)</f>
        <v>0</v>
      </c>
      <c r="N8326" t="e" cm="1">
        <f t="array" ref="N8326">INDEX($A$9:$F$1048576, $J8326, $K8326 )</f>
        <v>#N/A</v>
      </c>
      <c r="O8326" t="e" cm="1">
        <f t="array" ref="O8326">INDEX($B$9:$F$1048576, $J8326, $K8326 )</f>
        <v>#N/A</v>
      </c>
      <c r="P8326" t="str" cm="1">
        <f t="array" ref="P8326">IF( $L8326, TRIM(_xll.IMDP("IR", $G$5&amp;$N8326, $G$6)), "" )</f>
        <v/>
      </c>
      <c r="Q8326" t="b" cm="1">
        <f t="array" ref="Q8326">IF(
    $U$1=1, AND($P8326&lt;&gt;"", $P8326&lt;&gt;"...", $P8326&lt;&gt;"입력오류"),
    IF(
        $U$18=1, AND($P8326&lt;&gt;"", $P8326&lt;&gt;"...", $P8326&lt;&gt;"입력오류", ISNUMBER(FIND(INDEX($T$2:$T$7,$U$1),$P8326))),
        IF(
            $U$17="기타", AND($P8326&lt;&gt;"", $P8326&lt;&gt;"...", $P8326&lt;&gt;"입력오류", NOT(ISNUMBER(FIND($T$21:$T$34,$P8326)))),
            AND($P8326&lt;&gt;"", $P8326&lt;&gt;"...", $P8326&lt;&gt;"입력오류", $T$19=$P8326)
        )
    )
)</f>
        <v>0</v>
      </c>
    </row>
    <row r="8327" spans="9:17">
      <c r="I8327">
        <f t="shared" si="391"/>
        <v>8326</v>
      </c>
      <c r="J8327" t="e">
        <f t="shared" si="392"/>
        <v>#N/A</v>
      </c>
      <c r="K8327" t="e">
        <f t="shared" si="390"/>
        <v>#N/A</v>
      </c>
      <c r="L8327" t="b">
        <f>COUNTIF($N$2:N8327, N8327)=1</f>
        <v>0</v>
      </c>
      <c r="M8327" s="37">
        <f>IF( $Q8327, MAX($M$1:M8326)+1, 0)</f>
        <v>0</v>
      </c>
      <c r="N8327" t="e" cm="1">
        <f t="array" ref="N8327">INDEX($A$9:$F$1048576, $J8327, $K8327 )</f>
        <v>#N/A</v>
      </c>
      <c r="O8327" t="e" cm="1">
        <f t="array" ref="O8327">INDEX($B$9:$F$1048576, $J8327, $K8327 )</f>
        <v>#N/A</v>
      </c>
      <c r="P8327" t="str" cm="1">
        <f t="array" ref="P8327">IF( $L8327, TRIM(_xll.IMDP("IR", $G$5&amp;$N8327, $G$6)), "" )</f>
        <v/>
      </c>
      <c r="Q8327" t="b" cm="1">
        <f t="array" ref="Q8327">IF(
    $U$1=1, AND($P8327&lt;&gt;"", $P8327&lt;&gt;"...", $P8327&lt;&gt;"입력오류"),
    IF(
        $U$18=1, AND($P8327&lt;&gt;"", $P8327&lt;&gt;"...", $P8327&lt;&gt;"입력오류", ISNUMBER(FIND(INDEX($T$2:$T$7,$U$1),$P8327))),
        IF(
            $U$17="기타", AND($P8327&lt;&gt;"", $P8327&lt;&gt;"...", $P8327&lt;&gt;"입력오류", NOT(ISNUMBER(FIND($T$21:$T$34,$P8327)))),
            AND($P8327&lt;&gt;"", $P8327&lt;&gt;"...", $P8327&lt;&gt;"입력오류", $T$19=$P8327)
        )
    )
)</f>
        <v>0</v>
      </c>
    </row>
    <row r="8328" spans="9:17">
      <c r="I8328">
        <f t="shared" si="391"/>
        <v>8327</v>
      </c>
      <c r="J8328" t="e">
        <f t="shared" si="392"/>
        <v>#N/A</v>
      </c>
      <c r="K8328" t="e">
        <f t="shared" si="390"/>
        <v>#N/A</v>
      </c>
      <c r="L8328" t="b">
        <f>COUNTIF($N$2:N8328, N8328)=1</f>
        <v>0</v>
      </c>
      <c r="M8328" s="37">
        <f>IF( $Q8328, MAX($M$1:M8327)+1, 0)</f>
        <v>0</v>
      </c>
      <c r="N8328" t="e" cm="1">
        <f t="array" ref="N8328">INDEX($A$9:$F$1048576, $J8328, $K8328 )</f>
        <v>#N/A</v>
      </c>
      <c r="O8328" t="e" cm="1">
        <f t="array" ref="O8328">INDEX($B$9:$F$1048576, $J8328, $K8328 )</f>
        <v>#N/A</v>
      </c>
      <c r="P8328" t="str" cm="1">
        <f t="array" ref="P8328">IF( $L8328, TRIM(_xll.IMDP("IR", $G$5&amp;$N8328, $G$6)), "" )</f>
        <v/>
      </c>
      <c r="Q8328" t="b" cm="1">
        <f t="array" ref="Q8328">IF(
    $U$1=1, AND($P8328&lt;&gt;"", $P8328&lt;&gt;"...", $P8328&lt;&gt;"입력오류"),
    IF(
        $U$18=1, AND($P8328&lt;&gt;"", $P8328&lt;&gt;"...", $P8328&lt;&gt;"입력오류", ISNUMBER(FIND(INDEX($T$2:$T$7,$U$1),$P8328))),
        IF(
            $U$17="기타", AND($P8328&lt;&gt;"", $P8328&lt;&gt;"...", $P8328&lt;&gt;"입력오류", NOT(ISNUMBER(FIND($T$21:$T$34,$P8328)))),
            AND($P8328&lt;&gt;"", $P8328&lt;&gt;"...", $P8328&lt;&gt;"입력오류", $T$19=$P8328)
        )
    )
)</f>
        <v>0</v>
      </c>
    </row>
    <row r="8329" spans="9:17">
      <c r="I8329">
        <f t="shared" si="391"/>
        <v>8328</v>
      </c>
      <c r="J8329" t="e">
        <f t="shared" si="392"/>
        <v>#N/A</v>
      </c>
      <c r="K8329" t="e">
        <f t="shared" si="390"/>
        <v>#N/A</v>
      </c>
      <c r="L8329" t="b">
        <f>COUNTIF($N$2:N8329, N8329)=1</f>
        <v>0</v>
      </c>
      <c r="M8329" s="37">
        <f>IF( $Q8329, MAX($M$1:M8328)+1, 0)</f>
        <v>0</v>
      </c>
      <c r="N8329" t="e" cm="1">
        <f t="array" ref="N8329">INDEX($A$9:$F$1048576, $J8329, $K8329 )</f>
        <v>#N/A</v>
      </c>
      <c r="O8329" t="e" cm="1">
        <f t="array" ref="O8329">INDEX($B$9:$F$1048576, $J8329, $K8329 )</f>
        <v>#N/A</v>
      </c>
      <c r="P8329" t="str" cm="1">
        <f t="array" ref="P8329">IF( $L8329, TRIM(_xll.IMDP("IR", $G$5&amp;$N8329, $G$6)), "" )</f>
        <v/>
      </c>
      <c r="Q8329" t="b" cm="1">
        <f t="array" ref="Q8329">IF(
    $U$1=1, AND($P8329&lt;&gt;"", $P8329&lt;&gt;"...", $P8329&lt;&gt;"입력오류"),
    IF(
        $U$18=1, AND($P8329&lt;&gt;"", $P8329&lt;&gt;"...", $P8329&lt;&gt;"입력오류", ISNUMBER(FIND(INDEX($T$2:$T$7,$U$1),$P8329))),
        IF(
            $U$17="기타", AND($P8329&lt;&gt;"", $P8329&lt;&gt;"...", $P8329&lt;&gt;"입력오류", NOT(ISNUMBER(FIND($T$21:$T$34,$P8329)))),
            AND($P8329&lt;&gt;"", $P8329&lt;&gt;"...", $P8329&lt;&gt;"입력오류", $T$19=$P8329)
        )
    )
)</f>
        <v>0</v>
      </c>
    </row>
    <row r="8330" spans="9:17">
      <c r="I8330">
        <f t="shared" si="391"/>
        <v>8329</v>
      </c>
      <c r="J8330" t="e">
        <f t="shared" si="392"/>
        <v>#N/A</v>
      </c>
      <c r="K8330" t="e">
        <f t="shared" si="390"/>
        <v>#N/A</v>
      </c>
      <c r="L8330" t="b">
        <f>COUNTIF($N$2:N8330, N8330)=1</f>
        <v>0</v>
      </c>
      <c r="M8330" s="37">
        <f>IF( $Q8330, MAX($M$1:M8329)+1, 0)</f>
        <v>0</v>
      </c>
      <c r="N8330" t="e" cm="1">
        <f t="array" ref="N8330">INDEX($A$9:$F$1048576, $J8330, $K8330 )</f>
        <v>#N/A</v>
      </c>
      <c r="O8330" t="e" cm="1">
        <f t="array" ref="O8330">INDEX($B$9:$F$1048576, $J8330, $K8330 )</f>
        <v>#N/A</v>
      </c>
      <c r="P8330" t="str" cm="1">
        <f t="array" ref="P8330">IF( $L8330, TRIM(_xll.IMDP("IR", $G$5&amp;$N8330, $G$6)), "" )</f>
        <v/>
      </c>
      <c r="Q8330" t="b" cm="1">
        <f t="array" ref="Q8330">IF(
    $U$1=1, AND($P8330&lt;&gt;"", $P8330&lt;&gt;"...", $P8330&lt;&gt;"입력오류"),
    IF(
        $U$18=1, AND($P8330&lt;&gt;"", $P8330&lt;&gt;"...", $P8330&lt;&gt;"입력오류", ISNUMBER(FIND(INDEX($T$2:$T$7,$U$1),$P8330))),
        IF(
            $U$17="기타", AND($P8330&lt;&gt;"", $P8330&lt;&gt;"...", $P8330&lt;&gt;"입력오류", NOT(ISNUMBER(FIND($T$21:$T$34,$P8330)))),
            AND($P8330&lt;&gt;"", $P8330&lt;&gt;"...", $P8330&lt;&gt;"입력오류", $T$19=$P8330)
        )
    )
)</f>
        <v>0</v>
      </c>
    </row>
    <row r="8331" spans="9:17">
      <c r="I8331">
        <f t="shared" si="391"/>
        <v>8330</v>
      </c>
      <c r="J8331" t="e">
        <f t="shared" si="392"/>
        <v>#N/A</v>
      </c>
      <c r="K8331" t="e">
        <f t="shared" si="390"/>
        <v>#N/A</v>
      </c>
      <c r="L8331" t="b">
        <f>COUNTIF($N$2:N8331, N8331)=1</f>
        <v>0</v>
      </c>
      <c r="M8331" s="37">
        <f>IF( $Q8331, MAX($M$1:M8330)+1, 0)</f>
        <v>0</v>
      </c>
      <c r="N8331" t="e" cm="1">
        <f t="array" ref="N8331">INDEX($A$9:$F$1048576, $J8331, $K8331 )</f>
        <v>#N/A</v>
      </c>
      <c r="O8331" t="e" cm="1">
        <f t="array" ref="O8331">INDEX($B$9:$F$1048576, $J8331, $K8331 )</f>
        <v>#N/A</v>
      </c>
      <c r="P8331" t="str" cm="1">
        <f t="array" ref="P8331">IF( $L8331, TRIM(_xll.IMDP("IR", $G$5&amp;$N8331, $G$6)), "" )</f>
        <v/>
      </c>
      <c r="Q8331" t="b" cm="1">
        <f t="array" ref="Q8331">IF(
    $U$1=1, AND($P8331&lt;&gt;"", $P8331&lt;&gt;"...", $P8331&lt;&gt;"입력오류"),
    IF(
        $U$18=1, AND($P8331&lt;&gt;"", $P8331&lt;&gt;"...", $P8331&lt;&gt;"입력오류", ISNUMBER(FIND(INDEX($T$2:$T$7,$U$1),$P8331))),
        IF(
            $U$17="기타", AND($P8331&lt;&gt;"", $P8331&lt;&gt;"...", $P8331&lt;&gt;"입력오류", NOT(ISNUMBER(FIND($T$21:$T$34,$P8331)))),
            AND($P8331&lt;&gt;"", $P8331&lt;&gt;"...", $P8331&lt;&gt;"입력오류", $T$19=$P8331)
        )
    )
)</f>
        <v>0</v>
      </c>
    </row>
    <row r="8332" spans="9:17">
      <c r="I8332">
        <f t="shared" si="391"/>
        <v>8331</v>
      </c>
      <c r="J8332" t="e">
        <f t="shared" si="392"/>
        <v>#N/A</v>
      </c>
      <c r="K8332" t="e">
        <f t="shared" si="390"/>
        <v>#N/A</v>
      </c>
      <c r="L8332" t="b">
        <f>COUNTIF($N$2:N8332, N8332)=1</f>
        <v>0</v>
      </c>
      <c r="M8332" s="37">
        <f>IF( $Q8332, MAX($M$1:M8331)+1, 0)</f>
        <v>0</v>
      </c>
      <c r="N8332" t="e" cm="1">
        <f t="array" ref="N8332">INDEX($A$9:$F$1048576, $J8332, $K8332 )</f>
        <v>#N/A</v>
      </c>
      <c r="O8332" t="e" cm="1">
        <f t="array" ref="O8332">INDEX($B$9:$F$1048576, $J8332, $K8332 )</f>
        <v>#N/A</v>
      </c>
      <c r="P8332" t="str" cm="1">
        <f t="array" ref="P8332">IF( $L8332, TRIM(_xll.IMDP("IR", $G$5&amp;$N8332, $G$6)), "" )</f>
        <v/>
      </c>
      <c r="Q8332" t="b" cm="1">
        <f t="array" ref="Q8332">IF(
    $U$1=1, AND($P8332&lt;&gt;"", $P8332&lt;&gt;"...", $P8332&lt;&gt;"입력오류"),
    IF(
        $U$18=1, AND($P8332&lt;&gt;"", $P8332&lt;&gt;"...", $P8332&lt;&gt;"입력오류", ISNUMBER(FIND(INDEX($T$2:$T$7,$U$1),$P8332))),
        IF(
            $U$17="기타", AND($P8332&lt;&gt;"", $P8332&lt;&gt;"...", $P8332&lt;&gt;"입력오류", NOT(ISNUMBER(FIND($T$21:$T$34,$P8332)))),
            AND($P8332&lt;&gt;"", $P8332&lt;&gt;"...", $P8332&lt;&gt;"입력오류", $T$19=$P8332)
        )
    )
)</f>
        <v>0</v>
      </c>
    </row>
    <row r="8333" spans="9:17">
      <c r="I8333">
        <f t="shared" si="391"/>
        <v>8332</v>
      </c>
      <c r="J8333" t="e">
        <f t="shared" si="392"/>
        <v>#N/A</v>
      </c>
      <c r="K8333" t="e">
        <f t="shared" si="390"/>
        <v>#N/A</v>
      </c>
      <c r="L8333" t="b">
        <f>COUNTIF($N$2:N8333, N8333)=1</f>
        <v>0</v>
      </c>
      <c r="M8333" s="37">
        <f>IF( $Q8333, MAX($M$1:M8332)+1, 0)</f>
        <v>0</v>
      </c>
      <c r="N8333" t="e" cm="1">
        <f t="array" ref="N8333">INDEX($A$9:$F$1048576, $J8333, $K8333 )</f>
        <v>#N/A</v>
      </c>
      <c r="O8333" t="e" cm="1">
        <f t="array" ref="O8333">INDEX($B$9:$F$1048576, $J8333, $K8333 )</f>
        <v>#N/A</v>
      </c>
      <c r="P8333" t="str" cm="1">
        <f t="array" ref="P8333">IF( $L8333, TRIM(_xll.IMDP("IR", $G$5&amp;$N8333, $G$6)), "" )</f>
        <v/>
      </c>
      <c r="Q8333" t="b" cm="1">
        <f t="array" ref="Q8333">IF(
    $U$1=1, AND($P8333&lt;&gt;"", $P8333&lt;&gt;"...", $P8333&lt;&gt;"입력오류"),
    IF(
        $U$18=1, AND($P8333&lt;&gt;"", $P8333&lt;&gt;"...", $P8333&lt;&gt;"입력오류", ISNUMBER(FIND(INDEX($T$2:$T$7,$U$1),$P8333))),
        IF(
            $U$17="기타", AND($P8333&lt;&gt;"", $P8333&lt;&gt;"...", $P8333&lt;&gt;"입력오류", NOT(ISNUMBER(FIND($T$21:$T$34,$P8333)))),
            AND($P8333&lt;&gt;"", $P8333&lt;&gt;"...", $P8333&lt;&gt;"입력오류", $T$19=$P8333)
        )
    )
)</f>
        <v>0</v>
      </c>
    </row>
    <row r="8334" spans="9:17">
      <c r="I8334">
        <f t="shared" si="391"/>
        <v>8333</v>
      </c>
      <c r="J8334" t="e">
        <f t="shared" si="392"/>
        <v>#N/A</v>
      </c>
      <c r="K8334" t="e">
        <f t="shared" si="390"/>
        <v>#N/A</v>
      </c>
      <c r="L8334" t="b">
        <f>COUNTIF($N$2:N8334, N8334)=1</f>
        <v>0</v>
      </c>
      <c r="M8334" s="37">
        <f>IF( $Q8334, MAX($M$1:M8333)+1, 0)</f>
        <v>0</v>
      </c>
      <c r="N8334" t="e" cm="1">
        <f t="array" ref="N8334">INDEX($A$9:$F$1048576, $J8334, $K8334 )</f>
        <v>#N/A</v>
      </c>
      <c r="O8334" t="e" cm="1">
        <f t="array" ref="O8334">INDEX($B$9:$F$1048576, $J8334, $K8334 )</f>
        <v>#N/A</v>
      </c>
      <c r="P8334" t="str" cm="1">
        <f t="array" ref="P8334">IF( $L8334, TRIM(_xll.IMDP("IR", $G$5&amp;$N8334, $G$6)), "" )</f>
        <v/>
      </c>
      <c r="Q8334" t="b" cm="1">
        <f t="array" ref="Q8334">IF(
    $U$1=1, AND($P8334&lt;&gt;"", $P8334&lt;&gt;"...", $P8334&lt;&gt;"입력오류"),
    IF(
        $U$18=1, AND($P8334&lt;&gt;"", $P8334&lt;&gt;"...", $P8334&lt;&gt;"입력오류", ISNUMBER(FIND(INDEX($T$2:$T$7,$U$1),$P8334))),
        IF(
            $U$17="기타", AND($P8334&lt;&gt;"", $P8334&lt;&gt;"...", $P8334&lt;&gt;"입력오류", NOT(ISNUMBER(FIND($T$21:$T$34,$P8334)))),
            AND($P8334&lt;&gt;"", $P8334&lt;&gt;"...", $P8334&lt;&gt;"입력오류", $T$19=$P8334)
        )
    )
)</f>
        <v>0</v>
      </c>
    </row>
    <row r="8335" spans="9:17">
      <c r="I8335">
        <f t="shared" si="391"/>
        <v>8334</v>
      </c>
      <c r="J8335" t="e">
        <f t="shared" si="392"/>
        <v>#N/A</v>
      </c>
      <c r="K8335" t="e">
        <f t="shared" si="390"/>
        <v>#N/A</v>
      </c>
      <c r="L8335" t="b">
        <f>COUNTIF($N$2:N8335, N8335)=1</f>
        <v>0</v>
      </c>
      <c r="M8335" s="37">
        <f>IF( $Q8335, MAX($M$1:M8334)+1, 0)</f>
        <v>0</v>
      </c>
      <c r="N8335" t="e" cm="1">
        <f t="array" ref="N8335">INDEX($A$9:$F$1048576, $J8335, $K8335 )</f>
        <v>#N/A</v>
      </c>
      <c r="O8335" t="e" cm="1">
        <f t="array" ref="O8335">INDEX($B$9:$F$1048576, $J8335, $K8335 )</f>
        <v>#N/A</v>
      </c>
      <c r="P8335" t="str" cm="1">
        <f t="array" ref="P8335">IF( $L8335, TRIM(_xll.IMDP("IR", $G$5&amp;$N8335, $G$6)), "" )</f>
        <v/>
      </c>
      <c r="Q8335" t="b" cm="1">
        <f t="array" ref="Q8335">IF(
    $U$1=1, AND($P8335&lt;&gt;"", $P8335&lt;&gt;"...", $P8335&lt;&gt;"입력오류"),
    IF(
        $U$18=1, AND($P8335&lt;&gt;"", $P8335&lt;&gt;"...", $P8335&lt;&gt;"입력오류", ISNUMBER(FIND(INDEX($T$2:$T$7,$U$1),$P8335))),
        IF(
            $U$17="기타", AND($P8335&lt;&gt;"", $P8335&lt;&gt;"...", $P8335&lt;&gt;"입력오류", NOT(ISNUMBER(FIND($T$21:$T$34,$P8335)))),
            AND($P8335&lt;&gt;"", $P8335&lt;&gt;"...", $P8335&lt;&gt;"입력오류", $T$19=$P8335)
        )
    )
)</f>
        <v>0</v>
      </c>
    </row>
    <row r="8336" spans="9:17">
      <c r="I8336">
        <f t="shared" si="391"/>
        <v>8335</v>
      </c>
      <c r="J8336" t="e">
        <f t="shared" si="392"/>
        <v>#N/A</v>
      </c>
      <c r="K8336" t="e">
        <f t="shared" si="390"/>
        <v>#N/A</v>
      </c>
      <c r="L8336" t="b">
        <f>COUNTIF($N$2:N8336, N8336)=1</f>
        <v>0</v>
      </c>
      <c r="M8336" s="37">
        <f>IF( $Q8336, MAX($M$1:M8335)+1, 0)</f>
        <v>0</v>
      </c>
      <c r="N8336" t="e" cm="1">
        <f t="array" ref="N8336">INDEX($A$9:$F$1048576, $J8336, $K8336 )</f>
        <v>#N/A</v>
      </c>
      <c r="O8336" t="e" cm="1">
        <f t="array" ref="O8336">INDEX($B$9:$F$1048576, $J8336, $K8336 )</f>
        <v>#N/A</v>
      </c>
      <c r="P8336" t="str" cm="1">
        <f t="array" ref="P8336">IF( $L8336, TRIM(_xll.IMDP("IR", $G$5&amp;$N8336, $G$6)), "" )</f>
        <v/>
      </c>
      <c r="Q8336" t="b" cm="1">
        <f t="array" ref="Q8336">IF(
    $U$1=1, AND($P8336&lt;&gt;"", $P8336&lt;&gt;"...", $P8336&lt;&gt;"입력오류"),
    IF(
        $U$18=1, AND($P8336&lt;&gt;"", $P8336&lt;&gt;"...", $P8336&lt;&gt;"입력오류", ISNUMBER(FIND(INDEX($T$2:$T$7,$U$1),$P8336))),
        IF(
            $U$17="기타", AND($P8336&lt;&gt;"", $P8336&lt;&gt;"...", $P8336&lt;&gt;"입력오류", NOT(ISNUMBER(FIND($T$21:$T$34,$P8336)))),
            AND($P8336&lt;&gt;"", $P8336&lt;&gt;"...", $P8336&lt;&gt;"입력오류", $T$19=$P8336)
        )
    )
)</f>
        <v>0</v>
      </c>
    </row>
    <row r="8337" spans="9:17">
      <c r="I8337">
        <f t="shared" si="391"/>
        <v>8336</v>
      </c>
      <c r="J8337" t="e">
        <f t="shared" si="392"/>
        <v>#N/A</v>
      </c>
      <c r="K8337" t="e">
        <f t="shared" si="390"/>
        <v>#N/A</v>
      </c>
      <c r="L8337" t="b">
        <f>COUNTIF($N$2:N8337, N8337)=1</f>
        <v>0</v>
      </c>
      <c r="M8337" s="37">
        <f>IF( $Q8337, MAX($M$1:M8336)+1, 0)</f>
        <v>0</v>
      </c>
      <c r="N8337" t="e" cm="1">
        <f t="array" ref="N8337">INDEX($A$9:$F$1048576, $J8337, $K8337 )</f>
        <v>#N/A</v>
      </c>
      <c r="O8337" t="e" cm="1">
        <f t="array" ref="O8337">INDEX($B$9:$F$1048576, $J8337, $K8337 )</f>
        <v>#N/A</v>
      </c>
      <c r="P8337" t="str" cm="1">
        <f t="array" ref="P8337">IF( $L8337, TRIM(_xll.IMDP("IR", $G$5&amp;$N8337, $G$6)), "" )</f>
        <v/>
      </c>
      <c r="Q8337" t="b" cm="1">
        <f t="array" ref="Q8337">IF(
    $U$1=1, AND($P8337&lt;&gt;"", $P8337&lt;&gt;"...", $P8337&lt;&gt;"입력오류"),
    IF(
        $U$18=1, AND($P8337&lt;&gt;"", $P8337&lt;&gt;"...", $P8337&lt;&gt;"입력오류", ISNUMBER(FIND(INDEX($T$2:$T$7,$U$1),$P8337))),
        IF(
            $U$17="기타", AND($P8337&lt;&gt;"", $P8337&lt;&gt;"...", $P8337&lt;&gt;"입력오류", NOT(ISNUMBER(FIND($T$21:$T$34,$P8337)))),
            AND($P8337&lt;&gt;"", $P8337&lt;&gt;"...", $P8337&lt;&gt;"입력오류", $T$19=$P8337)
        )
    )
)</f>
        <v>0</v>
      </c>
    </row>
    <row r="8338" spans="9:17">
      <c r="I8338">
        <f t="shared" si="391"/>
        <v>8337</v>
      </c>
      <c r="J8338" t="e">
        <f t="shared" si="392"/>
        <v>#N/A</v>
      </c>
      <c r="K8338" t="e">
        <f t="shared" si="390"/>
        <v>#N/A</v>
      </c>
      <c r="L8338" t="b">
        <f>COUNTIF($N$2:N8338, N8338)=1</f>
        <v>0</v>
      </c>
      <c r="M8338" s="37">
        <f>IF( $Q8338, MAX($M$1:M8337)+1, 0)</f>
        <v>0</v>
      </c>
      <c r="N8338" t="e" cm="1">
        <f t="array" ref="N8338">INDEX($A$9:$F$1048576, $J8338, $K8338 )</f>
        <v>#N/A</v>
      </c>
      <c r="O8338" t="e" cm="1">
        <f t="array" ref="O8338">INDEX($B$9:$F$1048576, $J8338, $K8338 )</f>
        <v>#N/A</v>
      </c>
      <c r="P8338" t="str" cm="1">
        <f t="array" ref="P8338">IF( $L8338, TRIM(_xll.IMDP("IR", $G$5&amp;$N8338, $G$6)), "" )</f>
        <v/>
      </c>
      <c r="Q8338" t="b" cm="1">
        <f t="array" ref="Q8338">IF(
    $U$1=1, AND($P8338&lt;&gt;"", $P8338&lt;&gt;"...", $P8338&lt;&gt;"입력오류"),
    IF(
        $U$18=1, AND($P8338&lt;&gt;"", $P8338&lt;&gt;"...", $P8338&lt;&gt;"입력오류", ISNUMBER(FIND(INDEX($T$2:$T$7,$U$1),$P8338))),
        IF(
            $U$17="기타", AND($P8338&lt;&gt;"", $P8338&lt;&gt;"...", $P8338&lt;&gt;"입력오류", NOT(ISNUMBER(FIND($T$21:$T$34,$P8338)))),
            AND($P8338&lt;&gt;"", $P8338&lt;&gt;"...", $P8338&lt;&gt;"입력오류", $T$19=$P8338)
        )
    )
)</f>
        <v>0</v>
      </c>
    </row>
    <row r="8339" spans="9:17">
      <c r="I8339">
        <f t="shared" si="391"/>
        <v>8338</v>
      </c>
      <c r="J8339" t="e">
        <f t="shared" si="392"/>
        <v>#N/A</v>
      </c>
      <c r="K8339" t="e">
        <f t="shared" si="390"/>
        <v>#N/A</v>
      </c>
      <c r="L8339" t="b">
        <f>COUNTIF($N$2:N8339, N8339)=1</f>
        <v>0</v>
      </c>
      <c r="M8339" s="37">
        <f>IF( $Q8339, MAX($M$1:M8338)+1, 0)</f>
        <v>0</v>
      </c>
      <c r="N8339" t="e" cm="1">
        <f t="array" ref="N8339">INDEX($A$9:$F$1048576, $J8339, $K8339 )</f>
        <v>#N/A</v>
      </c>
      <c r="O8339" t="e" cm="1">
        <f t="array" ref="O8339">INDEX($B$9:$F$1048576, $J8339, $K8339 )</f>
        <v>#N/A</v>
      </c>
      <c r="P8339" t="str" cm="1">
        <f t="array" ref="P8339">IF( $L8339, TRIM(_xll.IMDP("IR", $G$5&amp;$N8339, $G$6)), "" )</f>
        <v/>
      </c>
      <c r="Q8339" t="b" cm="1">
        <f t="array" ref="Q8339">IF(
    $U$1=1, AND($P8339&lt;&gt;"", $P8339&lt;&gt;"...", $P8339&lt;&gt;"입력오류"),
    IF(
        $U$18=1, AND($P8339&lt;&gt;"", $P8339&lt;&gt;"...", $P8339&lt;&gt;"입력오류", ISNUMBER(FIND(INDEX($T$2:$T$7,$U$1),$P8339))),
        IF(
            $U$17="기타", AND($P8339&lt;&gt;"", $P8339&lt;&gt;"...", $P8339&lt;&gt;"입력오류", NOT(ISNUMBER(FIND($T$21:$T$34,$P8339)))),
            AND($P8339&lt;&gt;"", $P8339&lt;&gt;"...", $P8339&lt;&gt;"입력오류", $T$19=$P8339)
        )
    )
)</f>
        <v>0</v>
      </c>
    </row>
    <row r="8340" spans="9:17">
      <c r="I8340">
        <f t="shared" si="391"/>
        <v>8339</v>
      </c>
      <c r="J8340" t="e">
        <f t="shared" si="392"/>
        <v>#N/A</v>
      </c>
      <c r="K8340" t="e">
        <f t="shared" si="390"/>
        <v>#N/A</v>
      </c>
      <c r="L8340" t="b">
        <f>COUNTIF($N$2:N8340, N8340)=1</f>
        <v>0</v>
      </c>
      <c r="M8340" s="37">
        <f>IF( $Q8340, MAX($M$1:M8339)+1, 0)</f>
        <v>0</v>
      </c>
      <c r="N8340" t="e" cm="1">
        <f t="array" ref="N8340">INDEX($A$9:$F$1048576, $J8340, $K8340 )</f>
        <v>#N/A</v>
      </c>
      <c r="O8340" t="e" cm="1">
        <f t="array" ref="O8340">INDEX($B$9:$F$1048576, $J8340, $K8340 )</f>
        <v>#N/A</v>
      </c>
      <c r="P8340" t="str" cm="1">
        <f t="array" ref="P8340">IF( $L8340, TRIM(_xll.IMDP("IR", $G$5&amp;$N8340, $G$6)), "" )</f>
        <v/>
      </c>
      <c r="Q8340" t="b" cm="1">
        <f t="array" ref="Q8340">IF(
    $U$1=1, AND($P8340&lt;&gt;"", $P8340&lt;&gt;"...", $P8340&lt;&gt;"입력오류"),
    IF(
        $U$18=1, AND($P8340&lt;&gt;"", $P8340&lt;&gt;"...", $P8340&lt;&gt;"입력오류", ISNUMBER(FIND(INDEX($T$2:$T$7,$U$1),$P8340))),
        IF(
            $U$17="기타", AND($P8340&lt;&gt;"", $P8340&lt;&gt;"...", $P8340&lt;&gt;"입력오류", NOT(ISNUMBER(FIND($T$21:$T$34,$P8340)))),
            AND($P8340&lt;&gt;"", $P8340&lt;&gt;"...", $P8340&lt;&gt;"입력오류", $T$19=$P8340)
        )
    )
)</f>
        <v>0</v>
      </c>
    </row>
    <row r="8341" spans="9:17">
      <c r="I8341">
        <f t="shared" si="391"/>
        <v>8340</v>
      </c>
      <c r="J8341" t="e">
        <f t="shared" si="392"/>
        <v>#N/A</v>
      </c>
      <c r="K8341" t="e">
        <f t="shared" si="390"/>
        <v>#N/A</v>
      </c>
      <c r="L8341" t="b">
        <f>COUNTIF($N$2:N8341, N8341)=1</f>
        <v>0</v>
      </c>
      <c r="M8341" s="37">
        <f>IF( $Q8341, MAX($M$1:M8340)+1, 0)</f>
        <v>0</v>
      </c>
      <c r="N8341" t="e" cm="1">
        <f t="array" ref="N8341">INDEX($A$9:$F$1048576, $J8341, $K8341 )</f>
        <v>#N/A</v>
      </c>
      <c r="O8341" t="e" cm="1">
        <f t="array" ref="O8341">INDEX($B$9:$F$1048576, $J8341, $K8341 )</f>
        <v>#N/A</v>
      </c>
      <c r="P8341" t="str" cm="1">
        <f t="array" ref="P8341">IF( $L8341, TRIM(_xll.IMDP("IR", $G$5&amp;$N8341, $G$6)), "" )</f>
        <v/>
      </c>
      <c r="Q8341" t="b" cm="1">
        <f t="array" ref="Q8341">IF(
    $U$1=1, AND($P8341&lt;&gt;"", $P8341&lt;&gt;"...", $P8341&lt;&gt;"입력오류"),
    IF(
        $U$18=1, AND($P8341&lt;&gt;"", $P8341&lt;&gt;"...", $P8341&lt;&gt;"입력오류", ISNUMBER(FIND(INDEX($T$2:$T$7,$U$1),$P8341))),
        IF(
            $U$17="기타", AND($P8341&lt;&gt;"", $P8341&lt;&gt;"...", $P8341&lt;&gt;"입력오류", NOT(ISNUMBER(FIND($T$21:$T$34,$P8341)))),
            AND($P8341&lt;&gt;"", $P8341&lt;&gt;"...", $P8341&lt;&gt;"입력오류", $T$19=$P8341)
        )
    )
)</f>
        <v>0</v>
      </c>
    </row>
    <row r="8342" spans="9:17">
      <c r="I8342">
        <f t="shared" si="391"/>
        <v>8341</v>
      </c>
      <c r="J8342" t="e">
        <f t="shared" si="392"/>
        <v>#N/A</v>
      </c>
      <c r="K8342" t="e">
        <f t="shared" si="390"/>
        <v>#N/A</v>
      </c>
      <c r="L8342" t="b">
        <f>COUNTIF($N$2:N8342, N8342)=1</f>
        <v>0</v>
      </c>
      <c r="M8342" s="37">
        <f>IF( $Q8342, MAX($M$1:M8341)+1, 0)</f>
        <v>0</v>
      </c>
      <c r="N8342" t="e" cm="1">
        <f t="array" ref="N8342">INDEX($A$9:$F$1048576, $J8342, $K8342 )</f>
        <v>#N/A</v>
      </c>
      <c r="O8342" t="e" cm="1">
        <f t="array" ref="O8342">INDEX($B$9:$F$1048576, $J8342, $K8342 )</f>
        <v>#N/A</v>
      </c>
      <c r="P8342" t="str" cm="1">
        <f t="array" ref="P8342">IF( $L8342, TRIM(_xll.IMDP("IR", $G$5&amp;$N8342, $G$6)), "" )</f>
        <v/>
      </c>
      <c r="Q8342" t="b" cm="1">
        <f t="array" ref="Q8342">IF(
    $U$1=1, AND($P8342&lt;&gt;"", $P8342&lt;&gt;"...", $P8342&lt;&gt;"입력오류"),
    IF(
        $U$18=1, AND($P8342&lt;&gt;"", $P8342&lt;&gt;"...", $P8342&lt;&gt;"입력오류", ISNUMBER(FIND(INDEX($T$2:$T$7,$U$1),$P8342))),
        IF(
            $U$17="기타", AND($P8342&lt;&gt;"", $P8342&lt;&gt;"...", $P8342&lt;&gt;"입력오류", NOT(ISNUMBER(FIND($T$21:$T$34,$P8342)))),
            AND($P8342&lt;&gt;"", $P8342&lt;&gt;"...", $P8342&lt;&gt;"입력오류", $T$19=$P8342)
        )
    )
)</f>
        <v>0</v>
      </c>
    </row>
    <row r="8343" spans="9:17">
      <c r="I8343">
        <f t="shared" si="391"/>
        <v>8342</v>
      </c>
      <c r="J8343" t="e">
        <f t="shared" si="392"/>
        <v>#N/A</v>
      </c>
      <c r="K8343" t="e">
        <f t="shared" si="390"/>
        <v>#N/A</v>
      </c>
      <c r="L8343" t="b">
        <f>COUNTIF($N$2:N8343, N8343)=1</f>
        <v>0</v>
      </c>
      <c r="M8343" s="37">
        <f>IF( $Q8343, MAX($M$1:M8342)+1, 0)</f>
        <v>0</v>
      </c>
      <c r="N8343" t="e" cm="1">
        <f t="array" ref="N8343">INDEX($A$9:$F$1048576, $J8343, $K8343 )</f>
        <v>#N/A</v>
      </c>
      <c r="O8343" t="e" cm="1">
        <f t="array" ref="O8343">INDEX($B$9:$F$1048576, $J8343, $K8343 )</f>
        <v>#N/A</v>
      </c>
      <c r="P8343" t="str" cm="1">
        <f t="array" ref="P8343">IF( $L8343, TRIM(_xll.IMDP("IR", $G$5&amp;$N8343, $G$6)), "" )</f>
        <v/>
      </c>
      <c r="Q8343" t="b" cm="1">
        <f t="array" ref="Q8343">IF(
    $U$1=1, AND($P8343&lt;&gt;"", $P8343&lt;&gt;"...", $P8343&lt;&gt;"입력오류"),
    IF(
        $U$18=1, AND($P8343&lt;&gt;"", $P8343&lt;&gt;"...", $P8343&lt;&gt;"입력오류", ISNUMBER(FIND(INDEX($T$2:$T$7,$U$1),$P8343))),
        IF(
            $U$17="기타", AND($P8343&lt;&gt;"", $P8343&lt;&gt;"...", $P8343&lt;&gt;"입력오류", NOT(ISNUMBER(FIND($T$21:$T$34,$P8343)))),
            AND($P8343&lt;&gt;"", $P8343&lt;&gt;"...", $P8343&lt;&gt;"입력오류", $T$19=$P8343)
        )
    )
)</f>
        <v>0</v>
      </c>
    </row>
    <row r="8344" spans="9:17">
      <c r="I8344">
        <f t="shared" si="391"/>
        <v>8343</v>
      </c>
      <c r="J8344" t="e">
        <f t="shared" si="392"/>
        <v>#N/A</v>
      </c>
      <c r="K8344" t="e">
        <f t="shared" si="390"/>
        <v>#N/A</v>
      </c>
      <c r="L8344" t="b">
        <f>COUNTIF($N$2:N8344, N8344)=1</f>
        <v>0</v>
      </c>
      <c r="M8344" s="37">
        <f>IF( $Q8344, MAX($M$1:M8343)+1, 0)</f>
        <v>0</v>
      </c>
      <c r="N8344" t="e" cm="1">
        <f t="array" ref="N8344">INDEX($A$9:$F$1048576, $J8344, $K8344 )</f>
        <v>#N/A</v>
      </c>
      <c r="O8344" t="e" cm="1">
        <f t="array" ref="O8344">INDEX($B$9:$F$1048576, $J8344, $K8344 )</f>
        <v>#N/A</v>
      </c>
      <c r="P8344" t="str" cm="1">
        <f t="array" ref="P8344">IF( $L8344, TRIM(_xll.IMDP("IR", $G$5&amp;$N8344, $G$6)), "" )</f>
        <v/>
      </c>
      <c r="Q8344" t="b" cm="1">
        <f t="array" ref="Q8344">IF(
    $U$1=1, AND($P8344&lt;&gt;"", $P8344&lt;&gt;"...", $P8344&lt;&gt;"입력오류"),
    IF(
        $U$18=1, AND($P8344&lt;&gt;"", $P8344&lt;&gt;"...", $P8344&lt;&gt;"입력오류", ISNUMBER(FIND(INDEX($T$2:$T$7,$U$1),$P8344))),
        IF(
            $U$17="기타", AND($P8344&lt;&gt;"", $P8344&lt;&gt;"...", $P8344&lt;&gt;"입력오류", NOT(ISNUMBER(FIND($T$21:$T$34,$P8344)))),
            AND($P8344&lt;&gt;"", $P8344&lt;&gt;"...", $P8344&lt;&gt;"입력오류", $T$19=$P8344)
        )
    )
)</f>
        <v>0</v>
      </c>
    </row>
    <row r="8345" spans="9:17">
      <c r="I8345">
        <f t="shared" si="391"/>
        <v>8344</v>
      </c>
      <c r="J8345" t="e">
        <f t="shared" si="392"/>
        <v>#N/A</v>
      </c>
      <c r="K8345" t="e">
        <f t="shared" si="390"/>
        <v>#N/A</v>
      </c>
      <c r="L8345" t="b">
        <f>COUNTIF($N$2:N8345, N8345)=1</f>
        <v>0</v>
      </c>
      <c r="M8345" s="37">
        <f>IF( $Q8345, MAX($M$1:M8344)+1, 0)</f>
        <v>0</v>
      </c>
      <c r="N8345" t="e" cm="1">
        <f t="array" ref="N8345">INDEX($A$9:$F$1048576, $J8345, $K8345 )</f>
        <v>#N/A</v>
      </c>
      <c r="O8345" t="e" cm="1">
        <f t="array" ref="O8345">INDEX($B$9:$F$1048576, $J8345, $K8345 )</f>
        <v>#N/A</v>
      </c>
      <c r="P8345" t="str" cm="1">
        <f t="array" ref="P8345">IF( $L8345, TRIM(_xll.IMDP("IR", $G$5&amp;$N8345, $G$6)), "" )</f>
        <v/>
      </c>
      <c r="Q8345" t="b" cm="1">
        <f t="array" ref="Q8345">IF(
    $U$1=1, AND($P8345&lt;&gt;"", $P8345&lt;&gt;"...", $P8345&lt;&gt;"입력오류"),
    IF(
        $U$18=1, AND($P8345&lt;&gt;"", $P8345&lt;&gt;"...", $P8345&lt;&gt;"입력오류", ISNUMBER(FIND(INDEX($T$2:$T$7,$U$1),$P8345))),
        IF(
            $U$17="기타", AND($P8345&lt;&gt;"", $P8345&lt;&gt;"...", $P8345&lt;&gt;"입력오류", NOT(ISNUMBER(FIND($T$21:$T$34,$P8345)))),
            AND($P8345&lt;&gt;"", $P8345&lt;&gt;"...", $P8345&lt;&gt;"입력오류", $T$19=$P8345)
        )
    )
)</f>
        <v>0</v>
      </c>
    </row>
    <row r="8346" spans="9:17">
      <c r="I8346">
        <f t="shared" si="391"/>
        <v>8345</v>
      </c>
      <c r="J8346" t="e">
        <f t="shared" si="392"/>
        <v>#N/A</v>
      </c>
      <c r="K8346" t="e">
        <f t="shared" si="390"/>
        <v>#N/A</v>
      </c>
      <c r="L8346" t="b">
        <f>COUNTIF($N$2:N8346, N8346)=1</f>
        <v>0</v>
      </c>
      <c r="M8346" s="37">
        <f>IF( $Q8346, MAX($M$1:M8345)+1, 0)</f>
        <v>0</v>
      </c>
      <c r="N8346" t="e" cm="1">
        <f t="array" ref="N8346">INDEX($A$9:$F$1048576, $J8346, $K8346 )</f>
        <v>#N/A</v>
      </c>
      <c r="O8346" t="e" cm="1">
        <f t="array" ref="O8346">INDEX($B$9:$F$1048576, $J8346, $K8346 )</f>
        <v>#N/A</v>
      </c>
      <c r="P8346" t="str" cm="1">
        <f t="array" ref="P8346">IF( $L8346, TRIM(_xll.IMDP("IR", $G$5&amp;$N8346, $G$6)), "" )</f>
        <v/>
      </c>
      <c r="Q8346" t="b" cm="1">
        <f t="array" ref="Q8346">IF(
    $U$1=1, AND($P8346&lt;&gt;"", $P8346&lt;&gt;"...", $P8346&lt;&gt;"입력오류"),
    IF(
        $U$18=1, AND($P8346&lt;&gt;"", $P8346&lt;&gt;"...", $P8346&lt;&gt;"입력오류", ISNUMBER(FIND(INDEX($T$2:$T$7,$U$1),$P8346))),
        IF(
            $U$17="기타", AND($P8346&lt;&gt;"", $P8346&lt;&gt;"...", $P8346&lt;&gt;"입력오류", NOT(ISNUMBER(FIND($T$21:$T$34,$P8346)))),
            AND($P8346&lt;&gt;"", $P8346&lt;&gt;"...", $P8346&lt;&gt;"입력오류", $T$19=$P8346)
        )
    )
)</f>
        <v>0</v>
      </c>
    </row>
    <row r="8347" spans="9:17">
      <c r="I8347">
        <f t="shared" si="391"/>
        <v>8346</v>
      </c>
      <c r="J8347" t="e">
        <f t="shared" si="392"/>
        <v>#N/A</v>
      </c>
      <c r="K8347" t="e">
        <f t="shared" si="390"/>
        <v>#N/A</v>
      </c>
      <c r="L8347" t="b">
        <f>COUNTIF($N$2:N8347, N8347)=1</f>
        <v>0</v>
      </c>
      <c r="M8347" s="37">
        <f>IF( $Q8347, MAX($M$1:M8346)+1, 0)</f>
        <v>0</v>
      </c>
      <c r="N8347" t="e" cm="1">
        <f t="array" ref="N8347">INDEX($A$9:$F$1048576, $J8347, $K8347 )</f>
        <v>#N/A</v>
      </c>
      <c r="O8347" t="e" cm="1">
        <f t="array" ref="O8347">INDEX($B$9:$F$1048576, $J8347, $K8347 )</f>
        <v>#N/A</v>
      </c>
      <c r="P8347" t="str" cm="1">
        <f t="array" ref="P8347">IF( $L8347, TRIM(_xll.IMDP("IR", $G$5&amp;$N8347, $G$6)), "" )</f>
        <v/>
      </c>
      <c r="Q8347" t="b" cm="1">
        <f t="array" ref="Q8347">IF(
    $U$1=1, AND($P8347&lt;&gt;"", $P8347&lt;&gt;"...", $P8347&lt;&gt;"입력오류"),
    IF(
        $U$18=1, AND($P8347&lt;&gt;"", $P8347&lt;&gt;"...", $P8347&lt;&gt;"입력오류", ISNUMBER(FIND(INDEX($T$2:$T$7,$U$1),$P8347))),
        IF(
            $U$17="기타", AND($P8347&lt;&gt;"", $P8347&lt;&gt;"...", $P8347&lt;&gt;"입력오류", NOT(ISNUMBER(FIND($T$21:$T$34,$P8347)))),
            AND($P8347&lt;&gt;"", $P8347&lt;&gt;"...", $P8347&lt;&gt;"입력오류", $T$19=$P8347)
        )
    )
)</f>
        <v>0</v>
      </c>
    </row>
    <row r="8348" spans="9:17">
      <c r="I8348">
        <f t="shared" si="391"/>
        <v>8347</v>
      </c>
      <c r="J8348" t="e">
        <f t="shared" si="392"/>
        <v>#N/A</v>
      </c>
      <c r="K8348" t="e">
        <f t="shared" si="390"/>
        <v>#N/A</v>
      </c>
      <c r="L8348" t="b">
        <f>COUNTIF($N$2:N8348, N8348)=1</f>
        <v>0</v>
      </c>
      <c r="M8348" s="37">
        <f>IF( $Q8348, MAX($M$1:M8347)+1, 0)</f>
        <v>0</v>
      </c>
      <c r="N8348" t="e" cm="1">
        <f t="array" ref="N8348">INDEX($A$9:$F$1048576, $J8348, $K8348 )</f>
        <v>#N/A</v>
      </c>
      <c r="O8348" t="e" cm="1">
        <f t="array" ref="O8348">INDEX($B$9:$F$1048576, $J8348, $K8348 )</f>
        <v>#N/A</v>
      </c>
      <c r="P8348" t="str" cm="1">
        <f t="array" ref="P8348">IF( $L8348, TRIM(_xll.IMDP("IR", $G$5&amp;$N8348, $G$6)), "" )</f>
        <v/>
      </c>
      <c r="Q8348" t="b" cm="1">
        <f t="array" ref="Q8348">IF(
    $U$1=1, AND($P8348&lt;&gt;"", $P8348&lt;&gt;"...", $P8348&lt;&gt;"입력오류"),
    IF(
        $U$18=1, AND($P8348&lt;&gt;"", $P8348&lt;&gt;"...", $P8348&lt;&gt;"입력오류", ISNUMBER(FIND(INDEX($T$2:$T$7,$U$1),$P8348))),
        IF(
            $U$17="기타", AND($P8348&lt;&gt;"", $P8348&lt;&gt;"...", $P8348&lt;&gt;"입력오류", NOT(ISNUMBER(FIND($T$21:$T$34,$P8348)))),
            AND($P8348&lt;&gt;"", $P8348&lt;&gt;"...", $P8348&lt;&gt;"입력오류", $T$19=$P8348)
        )
    )
)</f>
        <v>0</v>
      </c>
    </row>
    <row r="8349" spans="9:17">
      <c r="I8349">
        <f t="shared" si="391"/>
        <v>8348</v>
      </c>
      <c r="J8349" t="e">
        <f t="shared" si="392"/>
        <v>#N/A</v>
      </c>
      <c r="K8349" t="e">
        <f t="shared" si="390"/>
        <v>#N/A</v>
      </c>
      <c r="L8349" t="b">
        <f>COUNTIF($N$2:N8349, N8349)=1</f>
        <v>0</v>
      </c>
      <c r="M8349" s="37">
        <f>IF( $Q8349, MAX($M$1:M8348)+1, 0)</f>
        <v>0</v>
      </c>
      <c r="N8349" t="e" cm="1">
        <f t="array" ref="N8349">INDEX($A$9:$F$1048576, $J8349, $K8349 )</f>
        <v>#N/A</v>
      </c>
      <c r="O8349" t="e" cm="1">
        <f t="array" ref="O8349">INDEX($B$9:$F$1048576, $J8349, $K8349 )</f>
        <v>#N/A</v>
      </c>
      <c r="P8349" t="str" cm="1">
        <f t="array" ref="P8349">IF( $L8349, TRIM(_xll.IMDP("IR", $G$5&amp;$N8349, $G$6)), "" )</f>
        <v/>
      </c>
      <c r="Q8349" t="b" cm="1">
        <f t="array" ref="Q8349">IF(
    $U$1=1, AND($P8349&lt;&gt;"", $P8349&lt;&gt;"...", $P8349&lt;&gt;"입력오류"),
    IF(
        $U$18=1, AND($P8349&lt;&gt;"", $P8349&lt;&gt;"...", $P8349&lt;&gt;"입력오류", ISNUMBER(FIND(INDEX($T$2:$T$7,$U$1),$P8349))),
        IF(
            $U$17="기타", AND($P8349&lt;&gt;"", $P8349&lt;&gt;"...", $P8349&lt;&gt;"입력오류", NOT(ISNUMBER(FIND($T$21:$T$34,$P8349)))),
            AND($P8349&lt;&gt;"", $P8349&lt;&gt;"...", $P8349&lt;&gt;"입력오류", $T$19=$P8349)
        )
    )
)</f>
        <v>0</v>
      </c>
    </row>
    <row r="8350" spans="9:17">
      <c r="I8350">
        <f t="shared" si="391"/>
        <v>8349</v>
      </c>
      <c r="J8350" t="e">
        <f t="shared" si="392"/>
        <v>#N/A</v>
      </c>
      <c r="K8350" t="e">
        <f t="shared" si="390"/>
        <v>#N/A</v>
      </c>
      <c r="L8350" t="b">
        <f>COUNTIF($N$2:N8350, N8350)=1</f>
        <v>0</v>
      </c>
      <c r="M8350" s="37">
        <f>IF( $Q8350, MAX($M$1:M8349)+1, 0)</f>
        <v>0</v>
      </c>
      <c r="N8350" t="e" cm="1">
        <f t="array" ref="N8350">INDEX($A$9:$F$1048576, $J8350, $K8350 )</f>
        <v>#N/A</v>
      </c>
      <c r="O8350" t="e" cm="1">
        <f t="array" ref="O8350">INDEX($B$9:$F$1048576, $J8350, $K8350 )</f>
        <v>#N/A</v>
      </c>
      <c r="P8350" t="str" cm="1">
        <f t="array" ref="P8350">IF( $L8350, TRIM(_xll.IMDP("IR", $G$5&amp;$N8350, $G$6)), "" )</f>
        <v/>
      </c>
      <c r="Q8350" t="b" cm="1">
        <f t="array" ref="Q8350">IF(
    $U$1=1, AND($P8350&lt;&gt;"", $P8350&lt;&gt;"...", $P8350&lt;&gt;"입력오류"),
    IF(
        $U$18=1, AND($P8350&lt;&gt;"", $P8350&lt;&gt;"...", $P8350&lt;&gt;"입력오류", ISNUMBER(FIND(INDEX($T$2:$T$7,$U$1),$P8350))),
        IF(
            $U$17="기타", AND($P8350&lt;&gt;"", $P8350&lt;&gt;"...", $P8350&lt;&gt;"입력오류", NOT(ISNUMBER(FIND($T$21:$T$34,$P8350)))),
            AND($P8350&lt;&gt;"", $P8350&lt;&gt;"...", $P8350&lt;&gt;"입력오류", $T$19=$P8350)
        )
    )
)</f>
        <v>0</v>
      </c>
    </row>
    <row r="8351" spans="9:17">
      <c r="I8351">
        <f t="shared" si="391"/>
        <v>8350</v>
      </c>
      <c r="J8351" t="e">
        <f t="shared" si="392"/>
        <v>#N/A</v>
      </c>
      <c r="K8351" t="e">
        <f t="shared" si="390"/>
        <v>#N/A</v>
      </c>
      <c r="L8351" t="b">
        <f>COUNTIF($N$2:N8351, N8351)=1</f>
        <v>0</v>
      </c>
      <c r="M8351" s="37">
        <f>IF( $Q8351, MAX($M$1:M8350)+1, 0)</f>
        <v>0</v>
      </c>
      <c r="N8351" t="e" cm="1">
        <f t="array" ref="N8351">INDEX($A$9:$F$1048576, $J8351, $K8351 )</f>
        <v>#N/A</v>
      </c>
      <c r="O8351" t="e" cm="1">
        <f t="array" ref="O8351">INDEX($B$9:$F$1048576, $J8351, $K8351 )</f>
        <v>#N/A</v>
      </c>
      <c r="P8351" t="str" cm="1">
        <f t="array" ref="P8351">IF( $L8351, TRIM(_xll.IMDP("IR", $G$5&amp;$N8351, $G$6)), "" )</f>
        <v/>
      </c>
      <c r="Q8351" t="b" cm="1">
        <f t="array" ref="Q8351">IF(
    $U$1=1, AND($P8351&lt;&gt;"", $P8351&lt;&gt;"...", $P8351&lt;&gt;"입력오류"),
    IF(
        $U$18=1, AND($P8351&lt;&gt;"", $P8351&lt;&gt;"...", $P8351&lt;&gt;"입력오류", ISNUMBER(FIND(INDEX($T$2:$T$7,$U$1),$P8351))),
        IF(
            $U$17="기타", AND($P8351&lt;&gt;"", $P8351&lt;&gt;"...", $P8351&lt;&gt;"입력오류", NOT(ISNUMBER(FIND($T$21:$T$34,$P8351)))),
            AND($P8351&lt;&gt;"", $P8351&lt;&gt;"...", $P8351&lt;&gt;"입력오류", $T$19=$P8351)
        )
    )
)</f>
        <v>0</v>
      </c>
    </row>
    <row r="8352" spans="9:17">
      <c r="I8352">
        <f t="shared" si="391"/>
        <v>8351</v>
      </c>
      <c r="J8352" t="e">
        <f t="shared" si="392"/>
        <v>#N/A</v>
      </c>
      <c r="K8352" t="e">
        <f t="shared" si="390"/>
        <v>#N/A</v>
      </c>
      <c r="L8352" t="b">
        <f>COUNTIF($N$2:N8352, N8352)=1</f>
        <v>0</v>
      </c>
      <c r="M8352" s="37">
        <f>IF( $Q8352, MAX($M$1:M8351)+1, 0)</f>
        <v>0</v>
      </c>
      <c r="N8352" t="e" cm="1">
        <f t="array" ref="N8352">INDEX($A$9:$F$1048576, $J8352, $K8352 )</f>
        <v>#N/A</v>
      </c>
      <c r="O8352" t="e" cm="1">
        <f t="array" ref="O8352">INDEX($B$9:$F$1048576, $J8352, $K8352 )</f>
        <v>#N/A</v>
      </c>
      <c r="P8352" t="str" cm="1">
        <f t="array" ref="P8352">IF( $L8352, TRIM(_xll.IMDP("IR", $G$5&amp;$N8352, $G$6)), "" )</f>
        <v/>
      </c>
      <c r="Q8352" t="b" cm="1">
        <f t="array" ref="Q8352">IF(
    $U$1=1, AND($P8352&lt;&gt;"", $P8352&lt;&gt;"...", $P8352&lt;&gt;"입력오류"),
    IF(
        $U$18=1, AND($P8352&lt;&gt;"", $P8352&lt;&gt;"...", $P8352&lt;&gt;"입력오류", ISNUMBER(FIND(INDEX($T$2:$T$7,$U$1),$P8352))),
        IF(
            $U$17="기타", AND($P8352&lt;&gt;"", $P8352&lt;&gt;"...", $P8352&lt;&gt;"입력오류", NOT(ISNUMBER(FIND($T$21:$T$34,$P8352)))),
            AND($P8352&lt;&gt;"", $P8352&lt;&gt;"...", $P8352&lt;&gt;"입력오류", $T$19=$P8352)
        )
    )
)</f>
        <v>0</v>
      </c>
    </row>
    <row r="8353" spans="9:17">
      <c r="I8353">
        <f t="shared" si="391"/>
        <v>8352</v>
      </c>
      <c r="J8353" t="e">
        <f t="shared" si="392"/>
        <v>#N/A</v>
      </c>
      <c r="K8353" t="e">
        <f t="shared" si="390"/>
        <v>#N/A</v>
      </c>
      <c r="L8353" t="b">
        <f>COUNTIF($N$2:N8353, N8353)=1</f>
        <v>0</v>
      </c>
      <c r="M8353" s="37">
        <f>IF( $Q8353, MAX($M$1:M8352)+1, 0)</f>
        <v>0</v>
      </c>
      <c r="N8353" t="e" cm="1">
        <f t="array" ref="N8353">INDEX($A$9:$F$1048576, $J8353, $K8353 )</f>
        <v>#N/A</v>
      </c>
      <c r="O8353" t="e" cm="1">
        <f t="array" ref="O8353">INDEX($B$9:$F$1048576, $J8353, $K8353 )</f>
        <v>#N/A</v>
      </c>
      <c r="P8353" t="str" cm="1">
        <f t="array" ref="P8353">IF( $L8353, TRIM(_xll.IMDP("IR", $G$5&amp;$N8353, $G$6)), "" )</f>
        <v/>
      </c>
      <c r="Q8353" t="b" cm="1">
        <f t="array" ref="Q8353">IF(
    $U$1=1, AND($P8353&lt;&gt;"", $P8353&lt;&gt;"...", $P8353&lt;&gt;"입력오류"),
    IF(
        $U$18=1, AND($P8353&lt;&gt;"", $P8353&lt;&gt;"...", $P8353&lt;&gt;"입력오류", ISNUMBER(FIND(INDEX($T$2:$T$7,$U$1),$P8353))),
        IF(
            $U$17="기타", AND($P8353&lt;&gt;"", $P8353&lt;&gt;"...", $P8353&lt;&gt;"입력오류", NOT(ISNUMBER(FIND($T$21:$T$34,$P8353)))),
            AND($P8353&lt;&gt;"", $P8353&lt;&gt;"...", $P8353&lt;&gt;"입력오류", $T$19=$P8353)
        )
    )
)</f>
        <v>0</v>
      </c>
    </row>
    <row r="8354" spans="9:17">
      <c r="I8354">
        <f t="shared" si="391"/>
        <v>8353</v>
      </c>
      <c r="J8354" t="e">
        <f t="shared" si="392"/>
        <v>#N/A</v>
      </c>
      <c r="K8354" t="e">
        <f t="shared" si="390"/>
        <v>#N/A</v>
      </c>
      <c r="L8354" t="b">
        <f>COUNTIF($N$2:N8354, N8354)=1</f>
        <v>0</v>
      </c>
      <c r="M8354" s="37">
        <f>IF( $Q8354, MAX($M$1:M8353)+1, 0)</f>
        <v>0</v>
      </c>
      <c r="N8354" t="e" cm="1">
        <f t="array" ref="N8354">INDEX($A$9:$F$1048576, $J8354, $K8354 )</f>
        <v>#N/A</v>
      </c>
      <c r="O8354" t="e" cm="1">
        <f t="array" ref="O8354">INDEX($B$9:$F$1048576, $J8354, $K8354 )</f>
        <v>#N/A</v>
      </c>
      <c r="P8354" t="str" cm="1">
        <f t="array" ref="P8354">IF( $L8354, TRIM(_xll.IMDP("IR", $G$5&amp;$N8354, $G$6)), "" )</f>
        <v/>
      </c>
      <c r="Q8354" t="b" cm="1">
        <f t="array" ref="Q8354">IF(
    $U$1=1, AND($P8354&lt;&gt;"", $P8354&lt;&gt;"...", $P8354&lt;&gt;"입력오류"),
    IF(
        $U$18=1, AND($P8354&lt;&gt;"", $P8354&lt;&gt;"...", $P8354&lt;&gt;"입력오류", ISNUMBER(FIND(INDEX($T$2:$T$7,$U$1),$P8354))),
        IF(
            $U$17="기타", AND($P8354&lt;&gt;"", $P8354&lt;&gt;"...", $P8354&lt;&gt;"입력오류", NOT(ISNUMBER(FIND($T$21:$T$34,$P8354)))),
            AND($P8354&lt;&gt;"", $P8354&lt;&gt;"...", $P8354&lt;&gt;"입력오류", $T$19=$P8354)
        )
    )
)</f>
        <v>0</v>
      </c>
    </row>
    <row r="8355" spans="9:17">
      <c r="I8355">
        <f t="shared" si="391"/>
        <v>8354</v>
      </c>
      <c r="J8355" t="e">
        <f t="shared" si="392"/>
        <v>#N/A</v>
      </c>
      <c r="K8355" t="e">
        <f t="shared" si="390"/>
        <v>#N/A</v>
      </c>
      <c r="L8355" t="b">
        <f>COUNTIF($N$2:N8355, N8355)=1</f>
        <v>0</v>
      </c>
      <c r="M8355" s="37">
        <f>IF( $Q8355, MAX($M$1:M8354)+1, 0)</f>
        <v>0</v>
      </c>
      <c r="N8355" t="e" cm="1">
        <f t="array" ref="N8355">INDEX($A$9:$F$1048576, $J8355, $K8355 )</f>
        <v>#N/A</v>
      </c>
      <c r="O8355" t="e" cm="1">
        <f t="array" ref="O8355">INDEX($B$9:$F$1048576, $J8355, $K8355 )</f>
        <v>#N/A</v>
      </c>
      <c r="P8355" t="str" cm="1">
        <f t="array" ref="P8355">IF( $L8355, TRIM(_xll.IMDP("IR", $G$5&amp;$N8355, $G$6)), "" )</f>
        <v/>
      </c>
      <c r="Q8355" t="b" cm="1">
        <f t="array" ref="Q8355">IF(
    $U$1=1, AND($P8355&lt;&gt;"", $P8355&lt;&gt;"...", $P8355&lt;&gt;"입력오류"),
    IF(
        $U$18=1, AND($P8355&lt;&gt;"", $P8355&lt;&gt;"...", $P8355&lt;&gt;"입력오류", ISNUMBER(FIND(INDEX($T$2:$T$7,$U$1),$P8355))),
        IF(
            $U$17="기타", AND($P8355&lt;&gt;"", $P8355&lt;&gt;"...", $P8355&lt;&gt;"입력오류", NOT(ISNUMBER(FIND($T$21:$T$34,$P8355)))),
            AND($P8355&lt;&gt;"", $P8355&lt;&gt;"...", $P8355&lt;&gt;"입력오류", $T$19=$P8355)
        )
    )
)</f>
        <v>0</v>
      </c>
    </row>
    <row r="8356" spans="9:17">
      <c r="I8356">
        <f t="shared" si="391"/>
        <v>8355</v>
      </c>
      <c r="J8356" t="e">
        <f t="shared" si="392"/>
        <v>#N/A</v>
      </c>
      <c r="K8356" t="e">
        <f t="shared" si="390"/>
        <v>#N/A</v>
      </c>
      <c r="L8356" t="b">
        <f>COUNTIF($N$2:N8356, N8356)=1</f>
        <v>0</v>
      </c>
      <c r="M8356" s="37">
        <f>IF( $Q8356, MAX($M$1:M8355)+1, 0)</f>
        <v>0</v>
      </c>
      <c r="N8356" t="e" cm="1">
        <f t="array" ref="N8356">INDEX($A$9:$F$1048576, $J8356, $K8356 )</f>
        <v>#N/A</v>
      </c>
      <c r="O8356" t="e" cm="1">
        <f t="array" ref="O8356">INDEX($B$9:$F$1048576, $J8356, $K8356 )</f>
        <v>#N/A</v>
      </c>
      <c r="P8356" t="str" cm="1">
        <f t="array" ref="P8356">IF( $L8356, TRIM(_xll.IMDP("IR", $G$5&amp;$N8356, $G$6)), "" )</f>
        <v/>
      </c>
      <c r="Q8356" t="b" cm="1">
        <f t="array" ref="Q8356">IF(
    $U$1=1, AND($P8356&lt;&gt;"", $P8356&lt;&gt;"...", $P8356&lt;&gt;"입력오류"),
    IF(
        $U$18=1, AND($P8356&lt;&gt;"", $P8356&lt;&gt;"...", $P8356&lt;&gt;"입력오류", ISNUMBER(FIND(INDEX($T$2:$T$7,$U$1),$P8356))),
        IF(
            $U$17="기타", AND($P8356&lt;&gt;"", $P8356&lt;&gt;"...", $P8356&lt;&gt;"입력오류", NOT(ISNUMBER(FIND($T$21:$T$34,$P8356)))),
            AND($P8356&lt;&gt;"", $P8356&lt;&gt;"...", $P8356&lt;&gt;"입력오류", $T$19=$P8356)
        )
    )
)</f>
        <v>0</v>
      </c>
    </row>
    <row r="8357" spans="9:17">
      <c r="I8357">
        <f t="shared" si="391"/>
        <v>8356</v>
      </c>
      <c r="J8357" t="e">
        <f t="shared" si="392"/>
        <v>#N/A</v>
      </c>
      <c r="K8357" t="e">
        <f t="shared" si="390"/>
        <v>#N/A</v>
      </c>
      <c r="L8357" t="b">
        <f>COUNTIF($N$2:N8357, N8357)=1</f>
        <v>0</v>
      </c>
      <c r="M8357" s="37">
        <f>IF( $Q8357, MAX($M$1:M8356)+1, 0)</f>
        <v>0</v>
      </c>
      <c r="N8357" t="e" cm="1">
        <f t="array" ref="N8357">INDEX($A$9:$F$1048576, $J8357, $K8357 )</f>
        <v>#N/A</v>
      </c>
      <c r="O8357" t="e" cm="1">
        <f t="array" ref="O8357">INDEX($B$9:$F$1048576, $J8357, $K8357 )</f>
        <v>#N/A</v>
      </c>
      <c r="P8357" t="str" cm="1">
        <f t="array" ref="P8357">IF( $L8357, TRIM(_xll.IMDP("IR", $G$5&amp;$N8357, $G$6)), "" )</f>
        <v/>
      </c>
      <c r="Q8357" t="b" cm="1">
        <f t="array" ref="Q8357">IF(
    $U$1=1, AND($P8357&lt;&gt;"", $P8357&lt;&gt;"...", $P8357&lt;&gt;"입력오류"),
    IF(
        $U$18=1, AND($P8357&lt;&gt;"", $P8357&lt;&gt;"...", $P8357&lt;&gt;"입력오류", ISNUMBER(FIND(INDEX($T$2:$T$7,$U$1),$P8357))),
        IF(
            $U$17="기타", AND($P8357&lt;&gt;"", $P8357&lt;&gt;"...", $P8357&lt;&gt;"입력오류", NOT(ISNUMBER(FIND($T$21:$T$34,$P8357)))),
            AND($P8357&lt;&gt;"", $P8357&lt;&gt;"...", $P8357&lt;&gt;"입력오류", $T$19=$P8357)
        )
    )
)</f>
        <v>0</v>
      </c>
    </row>
    <row r="8358" spans="9:17">
      <c r="I8358">
        <f t="shared" si="391"/>
        <v>8357</v>
      </c>
      <c r="J8358" t="e">
        <f t="shared" si="392"/>
        <v>#N/A</v>
      </c>
      <c r="K8358" t="e">
        <f t="shared" si="390"/>
        <v>#N/A</v>
      </c>
      <c r="L8358" t="b">
        <f>COUNTIF($N$2:N8358, N8358)=1</f>
        <v>0</v>
      </c>
      <c r="M8358" s="37">
        <f>IF( $Q8358, MAX($M$1:M8357)+1, 0)</f>
        <v>0</v>
      </c>
      <c r="N8358" t="e" cm="1">
        <f t="array" ref="N8358">INDEX($A$9:$F$1048576, $J8358, $K8358 )</f>
        <v>#N/A</v>
      </c>
      <c r="O8358" t="e" cm="1">
        <f t="array" ref="O8358">INDEX($B$9:$F$1048576, $J8358, $K8358 )</f>
        <v>#N/A</v>
      </c>
      <c r="P8358" t="str" cm="1">
        <f t="array" ref="P8358">IF( $L8358, TRIM(_xll.IMDP("IR", $G$5&amp;$N8358, $G$6)), "" )</f>
        <v/>
      </c>
      <c r="Q8358" t="b" cm="1">
        <f t="array" ref="Q8358">IF(
    $U$1=1, AND($P8358&lt;&gt;"", $P8358&lt;&gt;"...", $P8358&lt;&gt;"입력오류"),
    IF(
        $U$18=1, AND($P8358&lt;&gt;"", $P8358&lt;&gt;"...", $P8358&lt;&gt;"입력오류", ISNUMBER(FIND(INDEX($T$2:$T$7,$U$1),$P8358))),
        IF(
            $U$17="기타", AND($P8358&lt;&gt;"", $P8358&lt;&gt;"...", $P8358&lt;&gt;"입력오류", NOT(ISNUMBER(FIND($T$21:$T$34,$P8358)))),
            AND($P8358&lt;&gt;"", $P8358&lt;&gt;"...", $P8358&lt;&gt;"입력오류", $T$19=$P8358)
        )
    )
)</f>
        <v>0</v>
      </c>
    </row>
    <row r="8359" spans="9:17">
      <c r="I8359">
        <f t="shared" si="391"/>
        <v>8358</v>
      </c>
      <c r="J8359" t="e">
        <f t="shared" si="392"/>
        <v>#N/A</v>
      </c>
      <c r="K8359" t="e">
        <f t="shared" si="390"/>
        <v>#N/A</v>
      </c>
      <c r="L8359" t="b">
        <f>COUNTIF($N$2:N8359, N8359)=1</f>
        <v>0</v>
      </c>
      <c r="M8359" s="37">
        <f>IF( $Q8359, MAX($M$1:M8358)+1, 0)</f>
        <v>0</v>
      </c>
      <c r="N8359" t="e" cm="1">
        <f t="array" ref="N8359">INDEX($A$9:$F$1048576, $J8359, $K8359 )</f>
        <v>#N/A</v>
      </c>
      <c r="O8359" t="e" cm="1">
        <f t="array" ref="O8359">INDEX($B$9:$F$1048576, $J8359, $K8359 )</f>
        <v>#N/A</v>
      </c>
      <c r="P8359" t="str" cm="1">
        <f t="array" ref="P8359">IF( $L8359, TRIM(_xll.IMDP("IR", $G$5&amp;$N8359, $G$6)), "" )</f>
        <v/>
      </c>
      <c r="Q8359" t="b" cm="1">
        <f t="array" ref="Q8359">IF(
    $U$1=1, AND($P8359&lt;&gt;"", $P8359&lt;&gt;"...", $P8359&lt;&gt;"입력오류"),
    IF(
        $U$18=1, AND($P8359&lt;&gt;"", $P8359&lt;&gt;"...", $P8359&lt;&gt;"입력오류", ISNUMBER(FIND(INDEX($T$2:$T$7,$U$1),$P8359))),
        IF(
            $U$17="기타", AND($P8359&lt;&gt;"", $P8359&lt;&gt;"...", $P8359&lt;&gt;"입력오류", NOT(ISNUMBER(FIND($T$21:$T$34,$P8359)))),
            AND($P8359&lt;&gt;"", $P8359&lt;&gt;"...", $P8359&lt;&gt;"입력오류", $T$19=$P8359)
        )
    )
)</f>
        <v>0</v>
      </c>
    </row>
    <row r="8360" spans="9:17">
      <c r="I8360">
        <f t="shared" si="391"/>
        <v>8359</v>
      </c>
      <c r="J8360" t="e">
        <f t="shared" si="392"/>
        <v>#N/A</v>
      </c>
      <c r="K8360" t="e">
        <f t="shared" si="390"/>
        <v>#N/A</v>
      </c>
      <c r="L8360" t="b">
        <f>COUNTIF($N$2:N8360, N8360)=1</f>
        <v>0</v>
      </c>
      <c r="M8360" s="37">
        <f>IF( $Q8360, MAX($M$1:M8359)+1, 0)</f>
        <v>0</v>
      </c>
      <c r="N8360" t="e" cm="1">
        <f t="array" ref="N8360">INDEX($A$9:$F$1048576, $J8360, $K8360 )</f>
        <v>#N/A</v>
      </c>
      <c r="O8360" t="e" cm="1">
        <f t="array" ref="O8360">INDEX($B$9:$F$1048576, $J8360, $K8360 )</f>
        <v>#N/A</v>
      </c>
      <c r="P8360" t="str" cm="1">
        <f t="array" ref="P8360">IF( $L8360, TRIM(_xll.IMDP("IR", $G$5&amp;$N8360, $G$6)), "" )</f>
        <v/>
      </c>
      <c r="Q8360" t="b" cm="1">
        <f t="array" ref="Q8360">IF(
    $U$1=1, AND($P8360&lt;&gt;"", $P8360&lt;&gt;"...", $P8360&lt;&gt;"입력오류"),
    IF(
        $U$18=1, AND($P8360&lt;&gt;"", $P8360&lt;&gt;"...", $P8360&lt;&gt;"입력오류", ISNUMBER(FIND(INDEX($T$2:$T$7,$U$1),$P8360))),
        IF(
            $U$17="기타", AND($P8360&lt;&gt;"", $P8360&lt;&gt;"...", $P8360&lt;&gt;"입력오류", NOT(ISNUMBER(FIND($T$21:$T$34,$P8360)))),
            AND($P8360&lt;&gt;"", $P8360&lt;&gt;"...", $P8360&lt;&gt;"입력오류", $T$19=$P8360)
        )
    )
)</f>
        <v>0</v>
      </c>
    </row>
    <row r="8361" spans="9:17">
      <c r="I8361">
        <f t="shared" si="391"/>
        <v>8360</v>
      </c>
      <c r="J8361" t="e">
        <f t="shared" si="392"/>
        <v>#N/A</v>
      </c>
      <c r="K8361" t="e">
        <f t="shared" si="390"/>
        <v>#N/A</v>
      </c>
      <c r="L8361" t="b">
        <f>COUNTIF($N$2:N8361, N8361)=1</f>
        <v>0</v>
      </c>
      <c r="M8361" s="37">
        <f>IF( $Q8361, MAX($M$1:M8360)+1, 0)</f>
        <v>0</v>
      </c>
      <c r="N8361" t="e" cm="1">
        <f t="array" ref="N8361">INDEX($A$9:$F$1048576, $J8361, $K8361 )</f>
        <v>#N/A</v>
      </c>
      <c r="O8361" t="e" cm="1">
        <f t="array" ref="O8361">INDEX($B$9:$F$1048576, $J8361, $K8361 )</f>
        <v>#N/A</v>
      </c>
      <c r="P8361" t="str" cm="1">
        <f t="array" ref="P8361">IF( $L8361, TRIM(_xll.IMDP("IR", $G$5&amp;$N8361, $G$6)), "" )</f>
        <v/>
      </c>
      <c r="Q8361" t="b" cm="1">
        <f t="array" ref="Q8361">IF(
    $U$1=1, AND($P8361&lt;&gt;"", $P8361&lt;&gt;"...", $P8361&lt;&gt;"입력오류"),
    IF(
        $U$18=1, AND($P8361&lt;&gt;"", $P8361&lt;&gt;"...", $P8361&lt;&gt;"입력오류", ISNUMBER(FIND(INDEX($T$2:$T$7,$U$1),$P8361))),
        IF(
            $U$17="기타", AND($P8361&lt;&gt;"", $P8361&lt;&gt;"...", $P8361&lt;&gt;"입력오류", NOT(ISNUMBER(FIND($T$21:$T$34,$P8361)))),
            AND($P8361&lt;&gt;"", $P8361&lt;&gt;"...", $P8361&lt;&gt;"입력오류", $T$19=$P8361)
        )
    )
)</f>
        <v>0</v>
      </c>
    </row>
    <row r="8362" spans="9:17">
      <c r="I8362">
        <f t="shared" si="391"/>
        <v>8361</v>
      </c>
      <c r="J8362" t="e">
        <f t="shared" si="392"/>
        <v>#N/A</v>
      </c>
      <c r="K8362" t="e">
        <f t="shared" si="390"/>
        <v>#N/A</v>
      </c>
      <c r="L8362" t="b">
        <f>COUNTIF($N$2:N8362, N8362)=1</f>
        <v>0</v>
      </c>
      <c r="M8362" s="37">
        <f>IF( $Q8362, MAX($M$1:M8361)+1, 0)</f>
        <v>0</v>
      </c>
      <c r="N8362" t="e" cm="1">
        <f t="array" ref="N8362">INDEX($A$9:$F$1048576, $J8362, $K8362 )</f>
        <v>#N/A</v>
      </c>
      <c r="O8362" t="e" cm="1">
        <f t="array" ref="O8362">INDEX($B$9:$F$1048576, $J8362, $K8362 )</f>
        <v>#N/A</v>
      </c>
      <c r="P8362" t="str" cm="1">
        <f t="array" ref="P8362">IF( $L8362, TRIM(_xll.IMDP("IR", $G$5&amp;$N8362, $G$6)), "" )</f>
        <v/>
      </c>
      <c r="Q8362" t="b" cm="1">
        <f t="array" ref="Q8362">IF(
    $U$1=1, AND($P8362&lt;&gt;"", $P8362&lt;&gt;"...", $P8362&lt;&gt;"입력오류"),
    IF(
        $U$18=1, AND($P8362&lt;&gt;"", $P8362&lt;&gt;"...", $P8362&lt;&gt;"입력오류", ISNUMBER(FIND(INDEX($T$2:$T$7,$U$1),$P8362))),
        IF(
            $U$17="기타", AND($P8362&lt;&gt;"", $P8362&lt;&gt;"...", $P8362&lt;&gt;"입력오류", NOT(ISNUMBER(FIND($T$21:$T$34,$P8362)))),
            AND($P8362&lt;&gt;"", $P8362&lt;&gt;"...", $P8362&lt;&gt;"입력오류", $T$19=$P8362)
        )
    )
)</f>
        <v>0</v>
      </c>
    </row>
    <row r="8363" spans="9:17">
      <c r="I8363">
        <f t="shared" si="391"/>
        <v>8362</v>
      </c>
      <c r="J8363" t="e">
        <f t="shared" si="392"/>
        <v>#N/A</v>
      </c>
      <c r="K8363" t="e">
        <f t="shared" si="390"/>
        <v>#N/A</v>
      </c>
      <c r="L8363" t="b">
        <f>COUNTIF($N$2:N8363, N8363)=1</f>
        <v>0</v>
      </c>
      <c r="M8363" s="37">
        <f>IF( $Q8363, MAX($M$1:M8362)+1, 0)</f>
        <v>0</v>
      </c>
      <c r="N8363" t="e" cm="1">
        <f t="array" ref="N8363">INDEX($A$9:$F$1048576, $J8363, $K8363 )</f>
        <v>#N/A</v>
      </c>
      <c r="O8363" t="e" cm="1">
        <f t="array" ref="O8363">INDEX($B$9:$F$1048576, $J8363, $K8363 )</f>
        <v>#N/A</v>
      </c>
      <c r="P8363" t="str" cm="1">
        <f t="array" ref="P8363">IF( $L8363, TRIM(_xll.IMDP("IR", $G$5&amp;$N8363, $G$6)), "" )</f>
        <v/>
      </c>
      <c r="Q8363" t="b" cm="1">
        <f t="array" ref="Q8363">IF(
    $U$1=1, AND($P8363&lt;&gt;"", $P8363&lt;&gt;"...", $P8363&lt;&gt;"입력오류"),
    IF(
        $U$18=1, AND($P8363&lt;&gt;"", $P8363&lt;&gt;"...", $P8363&lt;&gt;"입력오류", ISNUMBER(FIND(INDEX($T$2:$T$7,$U$1),$P8363))),
        IF(
            $U$17="기타", AND($P8363&lt;&gt;"", $P8363&lt;&gt;"...", $P8363&lt;&gt;"입력오류", NOT(ISNUMBER(FIND($T$21:$T$34,$P8363)))),
            AND($P8363&lt;&gt;"", $P8363&lt;&gt;"...", $P8363&lt;&gt;"입력오류", $T$19=$P8363)
        )
    )
)</f>
        <v>0</v>
      </c>
    </row>
    <row r="8364" spans="9:17">
      <c r="I8364">
        <f t="shared" si="391"/>
        <v>8363</v>
      </c>
      <c r="J8364" t="e">
        <f t="shared" si="392"/>
        <v>#N/A</v>
      </c>
      <c r="K8364" t="e">
        <f t="shared" si="390"/>
        <v>#N/A</v>
      </c>
      <c r="L8364" t="b">
        <f>COUNTIF($N$2:N8364, N8364)=1</f>
        <v>0</v>
      </c>
      <c r="M8364" s="37">
        <f>IF( $Q8364, MAX($M$1:M8363)+1, 0)</f>
        <v>0</v>
      </c>
      <c r="N8364" t="e" cm="1">
        <f t="array" ref="N8364">INDEX($A$9:$F$1048576, $J8364, $K8364 )</f>
        <v>#N/A</v>
      </c>
      <c r="O8364" t="e" cm="1">
        <f t="array" ref="O8364">INDEX($B$9:$F$1048576, $J8364, $K8364 )</f>
        <v>#N/A</v>
      </c>
      <c r="P8364" t="str" cm="1">
        <f t="array" ref="P8364">IF( $L8364, TRIM(_xll.IMDP("IR", $G$5&amp;$N8364, $G$6)), "" )</f>
        <v/>
      </c>
      <c r="Q8364" t="b" cm="1">
        <f t="array" ref="Q8364">IF(
    $U$1=1, AND($P8364&lt;&gt;"", $P8364&lt;&gt;"...", $P8364&lt;&gt;"입력오류"),
    IF(
        $U$18=1, AND($P8364&lt;&gt;"", $P8364&lt;&gt;"...", $P8364&lt;&gt;"입력오류", ISNUMBER(FIND(INDEX($T$2:$T$7,$U$1),$P8364))),
        IF(
            $U$17="기타", AND($P8364&lt;&gt;"", $P8364&lt;&gt;"...", $P8364&lt;&gt;"입력오류", NOT(ISNUMBER(FIND($T$21:$T$34,$P8364)))),
            AND($P8364&lt;&gt;"", $P8364&lt;&gt;"...", $P8364&lt;&gt;"입력오류", $T$19=$P8364)
        )
    )
)</f>
        <v>0</v>
      </c>
    </row>
    <row r="8365" spans="9:17">
      <c r="I8365">
        <f t="shared" si="391"/>
        <v>8364</v>
      </c>
      <c r="J8365" t="e">
        <f t="shared" si="392"/>
        <v>#N/A</v>
      </c>
      <c r="K8365" t="e">
        <f t="shared" si="390"/>
        <v>#N/A</v>
      </c>
      <c r="L8365" t="b">
        <f>COUNTIF($N$2:N8365, N8365)=1</f>
        <v>0</v>
      </c>
      <c r="M8365" s="37">
        <f>IF( $Q8365, MAX($M$1:M8364)+1, 0)</f>
        <v>0</v>
      </c>
      <c r="N8365" t="e" cm="1">
        <f t="array" ref="N8365">INDEX($A$9:$F$1048576, $J8365, $K8365 )</f>
        <v>#N/A</v>
      </c>
      <c r="O8365" t="e" cm="1">
        <f t="array" ref="O8365">INDEX($B$9:$F$1048576, $J8365, $K8365 )</f>
        <v>#N/A</v>
      </c>
      <c r="P8365" t="str" cm="1">
        <f t="array" ref="P8365">IF( $L8365, TRIM(_xll.IMDP("IR", $G$5&amp;$N8365, $G$6)), "" )</f>
        <v/>
      </c>
      <c r="Q8365" t="b" cm="1">
        <f t="array" ref="Q8365">IF(
    $U$1=1, AND($P8365&lt;&gt;"", $P8365&lt;&gt;"...", $P8365&lt;&gt;"입력오류"),
    IF(
        $U$18=1, AND($P8365&lt;&gt;"", $P8365&lt;&gt;"...", $P8365&lt;&gt;"입력오류", ISNUMBER(FIND(INDEX($T$2:$T$7,$U$1),$P8365))),
        IF(
            $U$17="기타", AND($P8365&lt;&gt;"", $P8365&lt;&gt;"...", $P8365&lt;&gt;"입력오류", NOT(ISNUMBER(FIND($T$21:$T$34,$P8365)))),
            AND($P8365&lt;&gt;"", $P8365&lt;&gt;"...", $P8365&lt;&gt;"입력오류", $T$19=$P8365)
        )
    )
)</f>
        <v>0</v>
      </c>
    </row>
    <row r="8366" spans="9:17">
      <c r="I8366">
        <f t="shared" si="391"/>
        <v>8365</v>
      </c>
      <c r="J8366" t="e">
        <f t="shared" si="392"/>
        <v>#N/A</v>
      </c>
      <c r="K8366" t="e">
        <f t="shared" si="390"/>
        <v>#N/A</v>
      </c>
      <c r="L8366" t="b">
        <f>COUNTIF($N$2:N8366, N8366)=1</f>
        <v>0</v>
      </c>
      <c r="M8366" s="37">
        <f>IF( $Q8366, MAX($M$1:M8365)+1, 0)</f>
        <v>0</v>
      </c>
      <c r="N8366" t="e" cm="1">
        <f t="array" ref="N8366">INDEX($A$9:$F$1048576, $J8366, $K8366 )</f>
        <v>#N/A</v>
      </c>
      <c r="O8366" t="e" cm="1">
        <f t="array" ref="O8366">INDEX($B$9:$F$1048576, $J8366, $K8366 )</f>
        <v>#N/A</v>
      </c>
      <c r="P8366" t="str" cm="1">
        <f t="array" ref="P8366">IF( $L8366, TRIM(_xll.IMDP("IR", $G$5&amp;$N8366, $G$6)), "" )</f>
        <v/>
      </c>
      <c r="Q8366" t="b" cm="1">
        <f t="array" ref="Q8366">IF(
    $U$1=1, AND($P8366&lt;&gt;"", $P8366&lt;&gt;"...", $P8366&lt;&gt;"입력오류"),
    IF(
        $U$18=1, AND($P8366&lt;&gt;"", $P8366&lt;&gt;"...", $P8366&lt;&gt;"입력오류", ISNUMBER(FIND(INDEX($T$2:$T$7,$U$1),$P8366))),
        IF(
            $U$17="기타", AND($P8366&lt;&gt;"", $P8366&lt;&gt;"...", $P8366&lt;&gt;"입력오류", NOT(ISNUMBER(FIND($T$21:$T$34,$P8366)))),
            AND($P8366&lt;&gt;"", $P8366&lt;&gt;"...", $P8366&lt;&gt;"입력오류", $T$19=$P8366)
        )
    )
)</f>
        <v>0</v>
      </c>
    </row>
    <row r="8367" spans="9:17">
      <c r="I8367">
        <f t="shared" si="391"/>
        <v>8366</v>
      </c>
      <c r="J8367" t="e">
        <f t="shared" si="392"/>
        <v>#N/A</v>
      </c>
      <c r="K8367" t="e">
        <f t="shared" si="390"/>
        <v>#N/A</v>
      </c>
      <c r="L8367" t="b">
        <f>COUNTIF($N$2:N8367, N8367)=1</f>
        <v>0</v>
      </c>
      <c r="M8367" s="37">
        <f>IF( $Q8367, MAX($M$1:M8366)+1, 0)</f>
        <v>0</v>
      </c>
      <c r="N8367" t="e" cm="1">
        <f t="array" ref="N8367">INDEX($A$9:$F$1048576, $J8367, $K8367 )</f>
        <v>#N/A</v>
      </c>
      <c r="O8367" t="e" cm="1">
        <f t="array" ref="O8367">INDEX($B$9:$F$1048576, $J8367, $K8367 )</f>
        <v>#N/A</v>
      </c>
      <c r="P8367" t="str" cm="1">
        <f t="array" ref="P8367">IF( $L8367, TRIM(_xll.IMDP("IR", $G$5&amp;$N8367, $G$6)), "" )</f>
        <v/>
      </c>
      <c r="Q8367" t="b" cm="1">
        <f t="array" ref="Q8367">IF(
    $U$1=1, AND($P8367&lt;&gt;"", $P8367&lt;&gt;"...", $P8367&lt;&gt;"입력오류"),
    IF(
        $U$18=1, AND($P8367&lt;&gt;"", $P8367&lt;&gt;"...", $P8367&lt;&gt;"입력오류", ISNUMBER(FIND(INDEX($T$2:$T$7,$U$1),$P8367))),
        IF(
            $U$17="기타", AND($P8367&lt;&gt;"", $P8367&lt;&gt;"...", $P8367&lt;&gt;"입력오류", NOT(ISNUMBER(FIND($T$21:$T$34,$P8367)))),
            AND($P8367&lt;&gt;"", $P8367&lt;&gt;"...", $P8367&lt;&gt;"입력오류", $T$19=$P8367)
        )
    )
)</f>
        <v>0</v>
      </c>
    </row>
    <row r="8368" spans="9:17">
      <c r="I8368">
        <f t="shared" si="391"/>
        <v>8367</v>
      </c>
      <c r="J8368" t="e">
        <f t="shared" si="392"/>
        <v>#N/A</v>
      </c>
      <c r="K8368" t="e">
        <f t="shared" si="390"/>
        <v>#N/A</v>
      </c>
      <c r="L8368" t="b">
        <f>COUNTIF($N$2:N8368, N8368)=1</f>
        <v>0</v>
      </c>
      <c r="M8368" s="37">
        <f>IF( $Q8368, MAX($M$1:M8367)+1, 0)</f>
        <v>0</v>
      </c>
      <c r="N8368" t="e" cm="1">
        <f t="array" ref="N8368">INDEX($A$9:$F$1048576, $J8368, $K8368 )</f>
        <v>#N/A</v>
      </c>
      <c r="O8368" t="e" cm="1">
        <f t="array" ref="O8368">INDEX($B$9:$F$1048576, $J8368, $K8368 )</f>
        <v>#N/A</v>
      </c>
      <c r="P8368" t="str" cm="1">
        <f t="array" ref="P8368">IF( $L8368, TRIM(_xll.IMDP("IR", $G$5&amp;$N8368, $G$6)), "" )</f>
        <v/>
      </c>
      <c r="Q8368" t="b" cm="1">
        <f t="array" ref="Q8368">IF(
    $U$1=1, AND($P8368&lt;&gt;"", $P8368&lt;&gt;"...", $P8368&lt;&gt;"입력오류"),
    IF(
        $U$18=1, AND($P8368&lt;&gt;"", $P8368&lt;&gt;"...", $P8368&lt;&gt;"입력오류", ISNUMBER(FIND(INDEX($T$2:$T$7,$U$1),$P8368))),
        IF(
            $U$17="기타", AND($P8368&lt;&gt;"", $P8368&lt;&gt;"...", $P8368&lt;&gt;"입력오류", NOT(ISNUMBER(FIND($T$21:$T$34,$P8368)))),
            AND($P8368&lt;&gt;"", $P8368&lt;&gt;"...", $P8368&lt;&gt;"입력오류", $T$19=$P8368)
        )
    )
)</f>
        <v>0</v>
      </c>
    </row>
    <row r="8369" spans="9:17">
      <c r="I8369">
        <f t="shared" si="391"/>
        <v>8368</v>
      </c>
      <c r="J8369" t="e">
        <f t="shared" si="392"/>
        <v>#N/A</v>
      </c>
      <c r="K8369" t="e">
        <f t="shared" si="390"/>
        <v>#N/A</v>
      </c>
      <c r="L8369" t="b">
        <f>COUNTIF($N$2:N8369, N8369)=1</f>
        <v>0</v>
      </c>
      <c r="M8369" s="37">
        <f>IF( $Q8369, MAX($M$1:M8368)+1, 0)</f>
        <v>0</v>
      </c>
      <c r="N8369" t="e" cm="1">
        <f t="array" ref="N8369">INDEX($A$9:$F$1048576, $J8369, $K8369 )</f>
        <v>#N/A</v>
      </c>
      <c r="O8369" t="e" cm="1">
        <f t="array" ref="O8369">INDEX($B$9:$F$1048576, $J8369, $K8369 )</f>
        <v>#N/A</v>
      </c>
      <c r="P8369" t="str" cm="1">
        <f t="array" ref="P8369">IF( $L8369, TRIM(_xll.IMDP("IR", $G$5&amp;$N8369, $G$6)), "" )</f>
        <v/>
      </c>
      <c r="Q8369" t="b" cm="1">
        <f t="array" ref="Q8369">IF(
    $U$1=1, AND($P8369&lt;&gt;"", $P8369&lt;&gt;"...", $P8369&lt;&gt;"입력오류"),
    IF(
        $U$18=1, AND($P8369&lt;&gt;"", $P8369&lt;&gt;"...", $P8369&lt;&gt;"입력오류", ISNUMBER(FIND(INDEX($T$2:$T$7,$U$1),$P8369))),
        IF(
            $U$17="기타", AND($P8369&lt;&gt;"", $P8369&lt;&gt;"...", $P8369&lt;&gt;"입력오류", NOT(ISNUMBER(FIND($T$21:$T$34,$P8369)))),
            AND($P8369&lt;&gt;"", $P8369&lt;&gt;"...", $P8369&lt;&gt;"입력오류", $T$19=$P8369)
        )
    )
)</f>
        <v>0</v>
      </c>
    </row>
    <row r="8370" spans="9:17">
      <c r="I8370">
        <f t="shared" si="391"/>
        <v>8369</v>
      </c>
      <c r="J8370" t="e">
        <f t="shared" si="392"/>
        <v>#N/A</v>
      </c>
      <c r="K8370" t="e">
        <f t="shared" si="390"/>
        <v>#N/A</v>
      </c>
      <c r="L8370" t="b">
        <f>COUNTIF($N$2:N8370, N8370)=1</f>
        <v>0</v>
      </c>
      <c r="M8370" s="37">
        <f>IF( $Q8370, MAX($M$1:M8369)+1, 0)</f>
        <v>0</v>
      </c>
      <c r="N8370" t="e" cm="1">
        <f t="array" ref="N8370">INDEX($A$9:$F$1048576, $J8370, $K8370 )</f>
        <v>#N/A</v>
      </c>
      <c r="O8370" t="e" cm="1">
        <f t="array" ref="O8370">INDEX($B$9:$F$1048576, $J8370, $K8370 )</f>
        <v>#N/A</v>
      </c>
      <c r="P8370" t="str" cm="1">
        <f t="array" ref="P8370">IF( $L8370, TRIM(_xll.IMDP("IR", $G$5&amp;$N8370, $G$6)), "" )</f>
        <v/>
      </c>
      <c r="Q8370" t="b" cm="1">
        <f t="array" ref="Q8370">IF(
    $U$1=1, AND($P8370&lt;&gt;"", $P8370&lt;&gt;"...", $P8370&lt;&gt;"입력오류"),
    IF(
        $U$18=1, AND($P8370&lt;&gt;"", $P8370&lt;&gt;"...", $P8370&lt;&gt;"입력오류", ISNUMBER(FIND(INDEX($T$2:$T$7,$U$1),$P8370))),
        IF(
            $U$17="기타", AND($P8370&lt;&gt;"", $P8370&lt;&gt;"...", $P8370&lt;&gt;"입력오류", NOT(ISNUMBER(FIND($T$21:$T$34,$P8370)))),
            AND($P8370&lt;&gt;"", $P8370&lt;&gt;"...", $P8370&lt;&gt;"입력오류", $T$19=$P8370)
        )
    )
)</f>
        <v>0</v>
      </c>
    </row>
    <row r="8371" spans="9:17">
      <c r="I8371">
        <f t="shared" si="391"/>
        <v>8370</v>
      </c>
      <c r="J8371" t="e">
        <f t="shared" si="392"/>
        <v>#N/A</v>
      </c>
      <c r="K8371" t="e">
        <f t="shared" si="390"/>
        <v>#N/A</v>
      </c>
      <c r="L8371" t="b">
        <f>COUNTIF($N$2:N8371, N8371)=1</f>
        <v>0</v>
      </c>
      <c r="M8371" s="37">
        <f>IF( $Q8371, MAX($M$1:M8370)+1, 0)</f>
        <v>0</v>
      </c>
      <c r="N8371" t="e" cm="1">
        <f t="array" ref="N8371">INDEX($A$9:$F$1048576, $J8371, $K8371 )</f>
        <v>#N/A</v>
      </c>
      <c r="O8371" t="e" cm="1">
        <f t="array" ref="O8371">INDEX($B$9:$F$1048576, $J8371, $K8371 )</f>
        <v>#N/A</v>
      </c>
      <c r="P8371" t="str" cm="1">
        <f t="array" ref="P8371">IF( $L8371, TRIM(_xll.IMDP("IR", $G$5&amp;$N8371, $G$6)), "" )</f>
        <v/>
      </c>
      <c r="Q8371" t="b" cm="1">
        <f t="array" ref="Q8371">IF(
    $U$1=1, AND($P8371&lt;&gt;"", $P8371&lt;&gt;"...", $P8371&lt;&gt;"입력오류"),
    IF(
        $U$18=1, AND($P8371&lt;&gt;"", $P8371&lt;&gt;"...", $P8371&lt;&gt;"입력오류", ISNUMBER(FIND(INDEX($T$2:$T$7,$U$1),$P8371))),
        IF(
            $U$17="기타", AND($P8371&lt;&gt;"", $P8371&lt;&gt;"...", $P8371&lt;&gt;"입력오류", NOT(ISNUMBER(FIND($T$21:$T$34,$P8371)))),
            AND($P8371&lt;&gt;"", $P8371&lt;&gt;"...", $P8371&lt;&gt;"입력오류", $T$19=$P8371)
        )
    )
)</f>
        <v>0</v>
      </c>
    </row>
    <row r="8372" spans="9:17">
      <c r="I8372">
        <f t="shared" si="391"/>
        <v>8371</v>
      </c>
      <c r="J8372" t="e">
        <f t="shared" si="392"/>
        <v>#N/A</v>
      </c>
      <c r="K8372" t="e">
        <f t="shared" si="390"/>
        <v>#N/A</v>
      </c>
      <c r="L8372" t="b">
        <f>COUNTIF($N$2:N8372, N8372)=1</f>
        <v>0</v>
      </c>
      <c r="M8372" s="37">
        <f>IF( $Q8372, MAX($M$1:M8371)+1, 0)</f>
        <v>0</v>
      </c>
      <c r="N8372" t="e" cm="1">
        <f t="array" ref="N8372">INDEX($A$9:$F$1048576, $J8372, $K8372 )</f>
        <v>#N/A</v>
      </c>
      <c r="O8372" t="e" cm="1">
        <f t="array" ref="O8372">INDEX($B$9:$F$1048576, $J8372, $K8372 )</f>
        <v>#N/A</v>
      </c>
      <c r="P8372" t="str" cm="1">
        <f t="array" ref="P8372">IF( $L8372, TRIM(_xll.IMDP("IR", $G$5&amp;$N8372, $G$6)), "" )</f>
        <v/>
      </c>
      <c r="Q8372" t="b" cm="1">
        <f t="array" ref="Q8372">IF(
    $U$1=1, AND($P8372&lt;&gt;"", $P8372&lt;&gt;"...", $P8372&lt;&gt;"입력오류"),
    IF(
        $U$18=1, AND($P8372&lt;&gt;"", $P8372&lt;&gt;"...", $P8372&lt;&gt;"입력오류", ISNUMBER(FIND(INDEX($T$2:$T$7,$U$1),$P8372))),
        IF(
            $U$17="기타", AND($P8372&lt;&gt;"", $P8372&lt;&gt;"...", $P8372&lt;&gt;"입력오류", NOT(ISNUMBER(FIND($T$21:$T$34,$P8372)))),
            AND($P8372&lt;&gt;"", $P8372&lt;&gt;"...", $P8372&lt;&gt;"입력오류", $T$19=$P8372)
        )
    )
)</f>
        <v>0</v>
      </c>
    </row>
    <row r="8373" spans="9:17">
      <c r="I8373">
        <f t="shared" si="391"/>
        <v>8372</v>
      </c>
      <c r="J8373" t="e">
        <f t="shared" si="392"/>
        <v>#N/A</v>
      </c>
      <c r="K8373" t="e">
        <f t="shared" si="390"/>
        <v>#N/A</v>
      </c>
      <c r="L8373" t="b">
        <f>COUNTIF($N$2:N8373, N8373)=1</f>
        <v>0</v>
      </c>
      <c r="M8373" s="37">
        <f>IF( $Q8373, MAX($M$1:M8372)+1, 0)</f>
        <v>0</v>
      </c>
      <c r="N8373" t="e" cm="1">
        <f t="array" ref="N8373">INDEX($A$9:$F$1048576, $J8373, $K8373 )</f>
        <v>#N/A</v>
      </c>
      <c r="O8373" t="e" cm="1">
        <f t="array" ref="O8373">INDEX($B$9:$F$1048576, $J8373, $K8373 )</f>
        <v>#N/A</v>
      </c>
      <c r="P8373" t="str" cm="1">
        <f t="array" ref="P8373">IF( $L8373, TRIM(_xll.IMDP("IR", $G$5&amp;$N8373, $G$6)), "" )</f>
        <v/>
      </c>
      <c r="Q8373" t="b" cm="1">
        <f t="array" ref="Q8373">IF(
    $U$1=1, AND($P8373&lt;&gt;"", $P8373&lt;&gt;"...", $P8373&lt;&gt;"입력오류"),
    IF(
        $U$18=1, AND($P8373&lt;&gt;"", $P8373&lt;&gt;"...", $P8373&lt;&gt;"입력오류", ISNUMBER(FIND(INDEX($T$2:$T$7,$U$1),$P8373))),
        IF(
            $U$17="기타", AND($P8373&lt;&gt;"", $P8373&lt;&gt;"...", $P8373&lt;&gt;"입력오류", NOT(ISNUMBER(FIND($T$21:$T$34,$P8373)))),
            AND($P8373&lt;&gt;"", $P8373&lt;&gt;"...", $P8373&lt;&gt;"입력오류", $T$19=$P8373)
        )
    )
)</f>
        <v>0</v>
      </c>
    </row>
    <row r="8374" spans="9:17">
      <c r="I8374">
        <f t="shared" si="391"/>
        <v>8373</v>
      </c>
      <c r="J8374" t="e">
        <f t="shared" si="392"/>
        <v>#N/A</v>
      </c>
      <c r="K8374" t="e">
        <f t="shared" si="390"/>
        <v>#N/A</v>
      </c>
      <c r="L8374" t="b">
        <f>COUNTIF($N$2:N8374, N8374)=1</f>
        <v>0</v>
      </c>
      <c r="M8374" s="37">
        <f>IF( $Q8374, MAX($M$1:M8373)+1, 0)</f>
        <v>0</v>
      </c>
      <c r="N8374" t="e" cm="1">
        <f t="array" ref="N8374">INDEX($A$9:$F$1048576, $J8374, $K8374 )</f>
        <v>#N/A</v>
      </c>
      <c r="O8374" t="e" cm="1">
        <f t="array" ref="O8374">INDEX($B$9:$F$1048576, $J8374, $K8374 )</f>
        <v>#N/A</v>
      </c>
      <c r="P8374" t="str" cm="1">
        <f t="array" ref="P8374">IF( $L8374, TRIM(_xll.IMDP("IR", $G$5&amp;$N8374, $G$6)), "" )</f>
        <v/>
      </c>
      <c r="Q8374" t="b" cm="1">
        <f t="array" ref="Q8374">IF(
    $U$1=1, AND($P8374&lt;&gt;"", $P8374&lt;&gt;"...", $P8374&lt;&gt;"입력오류"),
    IF(
        $U$18=1, AND($P8374&lt;&gt;"", $P8374&lt;&gt;"...", $P8374&lt;&gt;"입력오류", ISNUMBER(FIND(INDEX($T$2:$T$7,$U$1),$P8374))),
        IF(
            $U$17="기타", AND($P8374&lt;&gt;"", $P8374&lt;&gt;"...", $P8374&lt;&gt;"입력오류", NOT(ISNUMBER(FIND($T$21:$T$34,$P8374)))),
            AND($P8374&lt;&gt;"", $P8374&lt;&gt;"...", $P8374&lt;&gt;"입력오류", $T$19=$P8374)
        )
    )
)</f>
        <v>0</v>
      </c>
    </row>
    <row r="8375" spans="9:17">
      <c r="I8375">
        <f t="shared" si="391"/>
        <v>8374</v>
      </c>
      <c r="J8375" t="e">
        <f t="shared" si="392"/>
        <v>#N/A</v>
      </c>
      <c r="K8375" t="e">
        <f t="shared" si="390"/>
        <v>#N/A</v>
      </c>
      <c r="L8375" t="b">
        <f>COUNTIF($N$2:N8375, N8375)=1</f>
        <v>0</v>
      </c>
      <c r="M8375" s="37">
        <f>IF( $Q8375, MAX($M$1:M8374)+1, 0)</f>
        <v>0</v>
      </c>
      <c r="N8375" t="e" cm="1">
        <f t="array" ref="N8375">INDEX($A$9:$F$1048576, $J8375, $K8375 )</f>
        <v>#N/A</v>
      </c>
      <c r="O8375" t="e" cm="1">
        <f t="array" ref="O8375">INDEX($B$9:$F$1048576, $J8375, $K8375 )</f>
        <v>#N/A</v>
      </c>
      <c r="P8375" t="str" cm="1">
        <f t="array" ref="P8375">IF( $L8375, TRIM(_xll.IMDP("IR", $G$5&amp;$N8375, $G$6)), "" )</f>
        <v/>
      </c>
      <c r="Q8375" t="b" cm="1">
        <f t="array" ref="Q8375">IF(
    $U$1=1, AND($P8375&lt;&gt;"", $P8375&lt;&gt;"...", $P8375&lt;&gt;"입력오류"),
    IF(
        $U$18=1, AND($P8375&lt;&gt;"", $P8375&lt;&gt;"...", $P8375&lt;&gt;"입력오류", ISNUMBER(FIND(INDEX($T$2:$T$7,$U$1),$P8375))),
        IF(
            $U$17="기타", AND($P8375&lt;&gt;"", $P8375&lt;&gt;"...", $P8375&lt;&gt;"입력오류", NOT(ISNUMBER(FIND($T$21:$T$34,$P8375)))),
            AND($P8375&lt;&gt;"", $P8375&lt;&gt;"...", $P8375&lt;&gt;"입력오류", $T$19=$P8375)
        )
    )
)</f>
        <v>0</v>
      </c>
    </row>
    <row r="8376" spans="9:17">
      <c r="I8376">
        <f t="shared" si="391"/>
        <v>8375</v>
      </c>
      <c r="J8376" t="e">
        <f t="shared" si="392"/>
        <v>#N/A</v>
      </c>
      <c r="K8376" t="e">
        <f t="shared" si="390"/>
        <v>#N/A</v>
      </c>
      <c r="L8376" t="b">
        <f>COUNTIF($N$2:N8376, N8376)=1</f>
        <v>0</v>
      </c>
      <c r="M8376" s="37">
        <f>IF( $Q8376, MAX($M$1:M8375)+1, 0)</f>
        <v>0</v>
      </c>
      <c r="N8376" t="e" cm="1">
        <f t="array" ref="N8376">INDEX($A$9:$F$1048576, $J8376, $K8376 )</f>
        <v>#N/A</v>
      </c>
      <c r="O8376" t="e" cm="1">
        <f t="array" ref="O8376">INDEX($B$9:$F$1048576, $J8376, $K8376 )</f>
        <v>#N/A</v>
      </c>
      <c r="P8376" t="str" cm="1">
        <f t="array" ref="P8376">IF( $L8376, TRIM(_xll.IMDP("IR", $G$5&amp;$N8376, $G$6)), "" )</f>
        <v/>
      </c>
      <c r="Q8376" t="b" cm="1">
        <f t="array" ref="Q8376">IF(
    $U$1=1, AND($P8376&lt;&gt;"", $P8376&lt;&gt;"...", $P8376&lt;&gt;"입력오류"),
    IF(
        $U$18=1, AND($P8376&lt;&gt;"", $P8376&lt;&gt;"...", $P8376&lt;&gt;"입력오류", ISNUMBER(FIND(INDEX($T$2:$T$7,$U$1),$P8376))),
        IF(
            $U$17="기타", AND($P8376&lt;&gt;"", $P8376&lt;&gt;"...", $P8376&lt;&gt;"입력오류", NOT(ISNUMBER(FIND($T$21:$T$34,$P8376)))),
            AND($P8376&lt;&gt;"", $P8376&lt;&gt;"...", $P8376&lt;&gt;"입력오류", $T$19=$P8376)
        )
    )
)</f>
        <v>0</v>
      </c>
    </row>
    <row r="8377" spans="9:17">
      <c r="I8377">
        <f t="shared" si="391"/>
        <v>8376</v>
      </c>
      <c r="J8377" t="e">
        <f t="shared" si="392"/>
        <v>#N/A</v>
      </c>
      <c r="K8377" t="e">
        <f t="shared" si="390"/>
        <v>#N/A</v>
      </c>
      <c r="L8377" t="b">
        <f>COUNTIF($N$2:N8377, N8377)=1</f>
        <v>0</v>
      </c>
      <c r="M8377" s="37">
        <f>IF( $Q8377, MAX($M$1:M8376)+1, 0)</f>
        <v>0</v>
      </c>
      <c r="N8377" t="e" cm="1">
        <f t="array" ref="N8377">INDEX($A$9:$F$1048576, $J8377, $K8377 )</f>
        <v>#N/A</v>
      </c>
      <c r="O8377" t="e" cm="1">
        <f t="array" ref="O8377">INDEX($B$9:$F$1048576, $J8377, $K8377 )</f>
        <v>#N/A</v>
      </c>
      <c r="P8377" t="str" cm="1">
        <f t="array" ref="P8377">IF( $L8377, TRIM(_xll.IMDP("IR", $G$5&amp;$N8377, $G$6)), "" )</f>
        <v/>
      </c>
      <c r="Q8377" t="b" cm="1">
        <f t="array" ref="Q8377">IF(
    $U$1=1, AND($P8377&lt;&gt;"", $P8377&lt;&gt;"...", $P8377&lt;&gt;"입력오류"),
    IF(
        $U$18=1, AND($P8377&lt;&gt;"", $P8377&lt;&gt;"...", $P8377&lt;&gt;"입력오류", ISNUMBER(FIND(INDEX($T$2:$T$7,$U$1),$P8377))),
        IF(
            $U$17="기타", AND($P8377&lt;&gt;"", $P8377&lt;&gt;"...", $P8377&lt;&gt;"입력오류", NOT(ISNUMBER(FIND($T$21:$T$34,$P8377)))),
            AND($P8377&lt;&gt;"", $P8377&lt;&gt;"...", $P8377&lt;&gt;"입력오류", $T$19=$P8377)
        )
    )
)</f>
        <v>0</v>
      </c>
    </row>
    <row r="8378" spans="9:17">
      <c r="I8378">
        <f t="shared" si="391"/>
        <v>8377</v>
      </c>
      <c r="J8378" t="e">
        <f t="shared" si="392"/>
        <v>#N/A</v>
      </c>
      <c r="K8378" t="e">
        <f t="shared" si="390"/>
        <v>#N/A</v>
      </c>
      <c r="L8378" t="b">
        <f>COUNTIF($N$2:N8378, N8378)=1</f>
        <v>0</v>
      </c>
      <c r="M8378" s="37">
        <f>IF( $Q8378, MAX($M$1:M8377)+1, 0)</f>
        <v>0</v>
      </c>
      <c r="N8378" t="e" cm="1">
        <f t="array" ref="N8378">INDEX($A$9:$F$1048576, $J8378, $K8378 )</f>
        <v>#N/A</v>
      </c>
      <c r="O8378" t="e" cm="1">
        <f t="array" ref="O8378">INDEX($B$9:$F$1048576, $J8378, $K8378 )</f>
        <v>#N/A</v>
      </c>
      <c r="P8378" t="str" cm="1">
        <f t="array" ref="P8378">IF( $L8378, TRIM(_xll.IMDP("IR", $G$5&amp;$N8378, $G$6)), "" )</f>
        <v/>
      </c>
      <c r="Q8378" t="b" cm="1">
        <f t="array" ref="Q8378">IF(
    $U$1=1, AND($P8378&lt;&gt;"", $P8378&lt;&gt;"...", $P8378&lt;&gt;"입력오류"),
    IF(
        $U$18=1, AND($P8378&lt;&gt;"", $P8378&lt;&gt;"...", $P8378&lt;&gt;"입력오류", ISNUMBER(FIND(INDEX($T$2:$T$7,$U$1),$P8378))),
        IF(
            $U$17="기타", AND($P8378&lt;&gt;"", $P8378&lt;&gt;"...", $P8378&lt;&gt;"입력오류", NOT(ISNUMBER(FIND($T$21:$T$34,$P8378)))),
            AND($P8378&lt;&gt;"", $P8378&lt;&gt;"...", $P8378&lt;&gt;"입력오류", $T$19=$P8378)
        )
    )
)</f>
        <v>0</v>
      </c>
    </row>
    <row r="8379" spans="9:17">
      <c r="I8379">
        <f t="shared" si="391"/>
        <v>8378</v>
      </c>
      <c r="J8379" t="e">
        <f t="shared" si="392"/>
        <v>#N/A</v>
      </c>
      <c r="K8379" t="e">
        <f t="shared" si="390"/>
        <v>#N/A</v>
      </c>
      <c r="L8379" t="b">
        <f>COUNTIF($N$2:N8379, N8379)=1</f>
        <v>0</v>
      </c>
      <c r="M8379" s="37">
        <f>IF( $Q8379, MAX($M$1:M8378)+1, 0)</f>
        <v>0</v>
      </c>
      <c r="N8379" t="e" cm="1">
        <f t="array" ref="N8379">INDEX($A$9:$F$1048576, $J8379, $K8379 )</f>
        <v>#N/A</v>
      </c>
      <c r="O8379" t="e" cm="1">
        <f t="array" ref="O8379">INDEX($B$9:$F$1048576, $J8379, $K8379 )</f>
        <v>#N/A</v>
      </c>
      <c r="P8379" t="str" cm="1">
        <f t="array" ref="P8379">IF( $L8379, TRIM(_xll.IMDP("IR", $G$5&amp;$N8379, $G$6)), "" )</f>
        <v/>
      </c>
      <c r="Q8379" t="b" cm="1">
        <f t="array" ref="Q8379">IF(
    $U$1=1, AND($P8379&lt;&gt;"", $P8379&lt;&gt;"...", $P8379&lt;&gt;"입력오류"),
    IF(
        $U$18=1, AND($P8379&lt;&gt;"", $P8379&lt;&gt;"...", $P8379&lt;&gt;"입력오류", ISNUMBER(FIND(INDEX($T$2:$T$7,$U$1),$P8379))),
        IF(
            $U$17="기타", AND($P8379&lt;&gt;"", $P8379&lt;&gt;"...", $P8379&lt;&gt;"입력오류", NOT(ISNUMBER(FIND($T$21:$T$34,$P8379)))),
            AND($P8379&lt;&gt;"", $P8379&lt;&gt;"...", $P8379&lt;&gt;"입력오류", $T$19=$P8379)
        )
    )
)</f>
        <v>0</v>
      </c>
    </row>
    <row r="8380" spans="9:17">
      <c r="I8380">
        <f t="shared" si="391"/>
        <v>8379</v>
      </c>
      <c r="J8380" t="e">
        <f t="shared" si="392"/>
        <v>#N/A</v>
      </c>
      <c r="K8380" t="e">
        <f t="shared" si="390"/>
        <v>#N/A</v>
      </c>
      <c r="L8380" t="b">
        <f>COUNTIF($N$2:N8380, N8380)=1</f>
        <v>0</v>
      </c>
      <c r="M8380" s="37">
        <f>IF( $Q8380, MAX($M$1:M8379)+1, 0)</f>
        <v>0</v>
      </c>
      <c r="N8380" t="e" cm="1">
        <f t="array" ref="N8380">INDEX($A$9:$F$1048576, $J8380, $K8380 )</f>
        <v>#N/A</v>
      </c>
      <c r="O8380" t="e" cm="1">
        <f t="array" ref="O8380">INDEX($B$9:$F$1048576, $J8380, $K8380 )</f>
        <v>#N/A</v>
      </c>
      <c r="P8380" t="str" cm="1">
        <f t="array" ref="P8380">IF( $L8380, TRIM(_xll.IMDP("IR", $G$5&amp;$N8380, $G$6)), "" )</f>
        <v/>
      </c>
      <c r="Q8380" t="b" cm="1">
        <f t="array" ref="Q8380">IF(
    $U$1=1, AND($P8380&lt;&gt;"", $P8380&lt;&gt;"...", $P8380&lt;&gt;"입력오류"),
    IF(
        $U$18=1, AND($P8380&lt;&gt;"", $P8380&lt;&gt;"...", $P8380&lt;&gt;"입력오류", ISNUMBER(FIND(INDEX($T$2:$T$7,$U$1),$P8380))),
        IF(
            $U$17="기타", AND($P8380&lt;&gt;"", $P8380&lt;&gt;"...", $P8380&lt;&gt;"입력오류", NOT(ISNUMBER(FIND($T$21:$T$34,$P8380)))),
            AND($P8380&lt;&gt;"", $P8380&lt;&gt;"...", $P8380&lt;&gt;"입력오류", $T$19=$P8380)
        )
    )
)</f>
        <v>0</v>
      </c>
    </row>
    <row r="8381" spans="9:17">
      <c r="I8381">
        <f t="shared" si="391"/>
        <v>8380</v>
      </c>
      <c r="J8381" t="e">
        <f t="shared" si="392"/>
        <v>#N/A</v>
      </c>
      <c r="K8381" t="e">
        <f t="shared" si="390"/>
        <v>#N/A</v>
      </c>
      <c r="L8381" t="b">
        <f>COUNTIF($N$2:N8381, N8381)=1</f>
        <v>0</v>
      </c>
      <c r="M8381" s="37">
        <f>IF( $Q8381, MAX($M$1:M8380)+1, 0)</f>
        <v>0</v>
      </c>
      <c r="N8381" t="e" cm="1">
        <f t="array" ref="N8381">INDEX($A$9:$F$1048576, $J8381, $K8381 )</f>
        <v>#N/A</v>
      </c>
      <c r="O8381" t="e" cm="1">
        <f t="array" ref="O8381">INDEX($B$9:$F$1048576, $J8381, $K8381 )</f>
        <v>#N/A</v>
      </c>
      <c r="P8381" t="str" cm="1">
        <f t="array" ref="P8381">IF( $L8381, TRIM(_xll.IMDP("IR", $G$5&amp;$N8381, $G$6)), "" )</f>
        <v/>
      </c>
      <c r="Q8381" t="b" cm="1">
        <f t="array" ref="Q8381">IF(
    $U$1=1, AND($P8381&lt;&gt;"", $P8381&lt;&gt;"...", $P8381&lt;&gt;"입력오류"),
    IF(
        $U$18=1, AND($P8381&lt;&gt;"", $P8381&lt;&gt;"...", $P8381&lt;&gt;"입력오류", ISNUMBER(FIND(INDEX($T$2:$T$7,$U$1),$P8381))),
        IF(
            $U$17="기타", AND($P8381&lt;&gt;"", $P8381&lt;&gt;"...", $P8381&lt;&gt;"입력오류", NOT(ISNUMBER(FIND($T$21:$T$34,$P8381)))),
            AND($P8381&lt;&gt;"", $P8381&lt;&gt;"...", $P8381&lt;&gt;"입력오류", $T$19=$P8381)
        )
    )
)</f>
        <v>0</v>
      </c>
    </row>
    <row r="8382" spans="9:17">
      <c r="I8382">
        <f t="shared" si="391"/>
        <v>8381</v>
      </c>
      <c r="J8382" t="e">
        <f t="shared" si="392"/>
        <v>#N/A</v>
      </c>
      <c r="K8382" t="e">
        <f t="shared" si="390"/>
        <v>#N/A</v>
      </c>
      <c r="L8382" t="b">
        <f>COUNTIF($N$2:N8382, N8382)=1</f>
        <v>0</v>
      </c>
      <c r="M8382" s="37">
        <f>IF( $Q8382, MAX($M$1:M8381)+1, 0)</f>
        <v>0</v>
      </c>
      <c r="N8382" t="e" cm="1">
        <f t="array" ref="N8382">INDEX($A$9:$F$1048576, $J8382, $K8382 )</f>
        <v>#N/A</v>
      </c>
      <c r="O8382" t="e" cm="1">
        <f t="array" ref="O8382">INDEX($B$9:$F$1048576, $J8382, $K8382 )</f>
        <v>#N/A</v>
      </c>
      <c r="P8382" t="str" cm="1">
        <f t="array" ref="P8382">IF( $L8382, TRIM(_xll.IMDP("IR", $G$5&amp;$N8382, $G$6)), "" )</f>
        <v/>
      </c>
      <c r="Q8382" t="b" cm="1">
        <f t="array" ref="Q8382">IF(
    $U$1=1, AND($P8382&lt;&gt;"", $P8382&lt;&gt;"...", $P8382&lt;&gt;"입력오류"),
    IF(
        $U$18=1, AND($P8382&lt;&gt;"", $P8382&lt;&gt;"...", $P8382&lt;&gt;"입력오류", ISNUMBER(FIND(INDEX($T$2:$T$7,$U$1),$P8382))),
        IF(
            $U$17="기타", AND($P8382&lt;&gt;"", $P8382&lt;&gt;"...", $P8382&lt;&gt;"입력오류", NOT(ISNUMBER(FIND($T$21:$T$34,$P8382)))),
            AND($P8382&lt;&gt;"", $P8382&lt;&gt;"...", $P8382&lt;&gt;"입력오류", $T$19=$P8382)
        )
    )
)</f>
        <v>0</v>
      </c>
    </row>
    <row r="8383" spans="9:17">
      <c r="I8383">
        <f t="shared" si="391"/>
        <v>8382</v>
      </c>
      <c r="J8383" t="e">
        <f t="shared" si="392"/>
        <v>#N/A</v>
      </c>
      <c r="K8383" t="e">
        <f t="shared" si="390"/>
        <v>#N/A</v>
      </c>
      <c r="L8383" t="b">
        <f>COUNTIF($N$2:N8383, N8383)=1</f>
        <v>0</v>
      </c>
      <c r="M8383" s="37">
        <f>IF( $Q8383, MAX($M$1:M8382)+1, 0)</f>
        <v>0</v>
      </c>
      <c r="N8383" t="e" cm="1">
        <f t="array" ref="N8383">INDEX($A$9:$F$1048576, $J8383, $K8383 )</f>
        <v>#N/A</v>
      </c>
      <c r="O8383" t="e" cm="1">
        <f t="array" ref="O8383">INDEX($B$9:$F$1048576, $J8383, $K8383 )</f>
        <v>#N/A</v>
      </c>
      <c r="P8383" t="str" cm="1">
        <f t="array" ref="P8383">IF( $L8383, TRIM(_xll.IMDP("IR", $G$5&amp;$N8383, $G$6)), "" )</f>
        <v/>
      </c>
      <c r="Q8383" t="b" cm="1">
        <f t="array" ref="Q8383">IF(
    $U$1=1, AND($P8383&lt;&gt;"", $P8383&lt;&gt;"...", $P8383&lt;&gt;"입력오류"),
    IF(
        $U$18=1, AND($P8383&lt;&gt;"", $P8383&lt;&gt;"...", $P8383&lt;&gt;"입력오류", ISNUMBER(FIND(INDEX($T$2:$T$7,$U$1),$P8383))),
        IF(
            $U$17="기타", AND($P8383&lt;&gt;"", $P8383&lt;&gt;"...", $P8383&lt;&gt;"입력오류", NOT(ISNUMBER(FIND($T$21:$T$34,$P8383)))),
            AND($P8383&lt;&gt;"", $P8383&lt;&gt;"...", $P8383&lt;&gt;"입력오류", $T$19=$P8383)
        )
    )
)</f>
        <v>0</v>
      </c>
    </row>
    <row r="8384" spans="9:17">
      <c r="I8384">
        <f t="shared" si="391"/>
        <v>8383</v>
      </c>
      <c r="J8384" t="e">
        <f t="shared" si="392"/>
        <v>#N/A</v>
      </c>
      <c r="K8384" t="e">
        <f t="shared" si="390"/>
        <v>#N/A</v>
      </c>
      <c r="L8384" t="b">
        <f>COUNTIF($N$2:N8384, N8384)=1</f>
        <v>0</v>
      </c>
      <c r="M8384" s="37">
        <f>IF( $Q8384, MAX($M$1:M8383)+1, 0)</f>
        <v>0</v>
      </c>
      <c r="N8384" t="e" cm="1">
        <f t="array" ref="N8384">INDEX($A$9:$F$1048576, $J8384, $K8384 )</f>
        <v>#N/A</v>
      </c>
      <c r="O8384" t="e" cm="1">
        <f t="array" ref="O8384">INDEX($B$9:$F$1048576, $J8384, $K8384 )</f>
        <v>#N/A</v>
      </c>
      <c r="P8384" t="str" cm="1">
        <f t="array" ref="P8384">IF( $L8384, TRIM(_xll.IMDP("IR", $G$5&amp;$N8384, $G$6)), "" )</f>
        <v/>
      </c>
      <c r="Q8384" t="b" cm="1">
        <f t="array" ref="Q8384">IF(
    $U$1=1, AND($P8384&lt;&gt;"", $P8384&lt;&gt;"...", $P8384&lt;&gt;"입력오류"),
    IF(
        $U$18=1, AND($P8384&lt;&gt;"", $P8384&lt;&gt;"...", $P8384&lt;&gt;"입력오류", ISNUMBER(FIND(INDEX($T$2:$T$7,$U$1),$P8384))),
        IF(
            $U$17="기타", AND($P8384&lt;&gt;"", $P8384&lt;&gt;"...", $P8384&lt;&gt;"입력오류", NOT(ISNUMBER(FIND($T$21:$T$34,$P8384)))),
            AND($P8384&lt;&gt;"", $P8384&lt;&gt;"...", $P8384&lt;&gt;"입력오류", $T$19=$P8384)
        )
    )
)</f>
        <v>0</v>
      </c>
    </row>
    <row r="8385" spans="9:17">
      <c r="I8385">
        <f t="shared" si="391"/>
        <v>8384</v>
      </c>
      <c r="J8385" t="e">
        <f t="shared" si="392"/>
        <v>#N/A</v>
      </c>
      <c r="K8385" t="e">
        <f t="shared" si="390"/>
        <v>#N/A</v>
      </c>
      <c r="L8385" t="b">
        <f>COUNTIF($N$2:N8385, N8385)=1</f>
        <v>0</v>
      </c>
      <c r="M8385" s="37">
        <f>IF( $Q8385, MAX($M$1:M8384)+1, 0)</f>
        <v>0</v>
      </c>
      <c r="N8385" t="e" cm="1">
        <f t="array" ref="N8385">INDEX($A$9:$F$1048576, $J8385, $K8385 )</f>
        <v>#N/A</v>
      </c>
      <c r="O8385" t="e" cm="1">
        <f t="array" ref="O8385">INDEX($B$9:$F$1048576, $J8385, $K8385 )</f>
        <v>#N/A</v>
      </c>
      <c r="P8385" t="str" cm="1">
        <f t="array" ref="P8385">IF( $L8385, TRIM(_xll.IMDP("IR", $G$5&amp;$N8385, $G$6)), "" )</f>
        <v/>
      </c>
      <c r="Q8385" t="b" cm="1">
        <f t="array" ref="Q8385">IF(
    $U$1=1, AND($P8385&lt;&gt;"", $P8385&lt;&gt;"...", $P8385&lt;&gt;"입력오류"),
    IF(
        $U$18=1, AND($P8385&lt;&gt;"", $P8385&lt;&gt;"...", $P8385&lt;&gt;"입력오류", ISNUMBER(FIND(INDEX($T$2:$T$7,$U$1),$P8385))),
        IF(
            $U$17="기타", AND($P8385&lt;&gt;"", $P8385&lt;&gt;"...", $P8385&lt;&gt;"입력오류", NOT(ISNUMBER(FIND($T$21:$T$34,$P8385)))),
            AND($P8385&lt;&gt;"", $P8385&lt;&gt;"...", $P8385&lt;&gt;"입력오류", $T$19=$P8385)
        )
    )
)</f>
        <v>0</v>
      </c>
    </row>
    <row r="8386" spans="9:17">
      <c r="I8386">
        <f t="shared" si="391"/>
        <v>8385</v>
      </c>
      <c r="J8386" t="e">
        <f t="shared" si="392"/>
        <v>#N/A</v>
      </c>
      <c r="K8386" t="e">
        <f t="shared" ref="K8386:K8449" si="393">IF( $I8386&gt;$G$4, NA(), IF($I8386&gt;$G$3, 5, IF($I8386&gt;$G$2, 3, 1 ) ) )</f>
        <v>#N/A</v>
      </c>
      <c r="L8386" t="b">
        <f>COUNTIF($N$2:N8386, N8386)=1</f>
        <v>0</v>
      </c>
      <c r="M8386" s="37">
        <f>IF( $Q8386, MAX($M$1:M8385)+1, 0)</f>
        <v>0</v>
      </c>
      <c r="N8386" t="e" cm="1">
        <f t="array" ref="N8386">INDEX($A$9:$F$1048576, $J8386, $K8386 )</f>
        <v>#N/A</v>
      </c>
      <c r="O8386" t="e" cm="1">
        <f t="array" ref="O8386">INDEX($B$9:$F$1048576, $J8386, $K8386 )</f>
        <v>#N/A</v>
      </c>
      <c r="P8386" t="str" cm="1">
        <f t="array" ref="P8386">IF( $L8386, TRIM(_xll.IMDP("IR", $G$5&amp;$N8386, $G$6)), "" )</f>
        <v/>
      </c>
      <c r="Q8386" t="b" cm="1">
        <f t="array" ref="Q8386">IF(
    $U$1=1, AND($P8386&lt;&gt;"", $P8386&lt;&gt;"...", $P8386&lt;&gt;"입력오류"),
    IF(
        $U$18=1, AND($P8386&lt;&gt;"", $P8386&lt;&gt;"...", $P8386&lt;&gt;"입력오류", ISNUMBER(FIND(INDEX($T$2:$T$7,$U$1),$P8386))),
        IF(
            $U$17="기타", AND($P8386&lt;&gt;"", $P8386&lt;&gt;"...", $P8386&lt;&gt;"입력오류", NOT(ISNUMBER(FIND($T$21:$T$34,$P8386)))),
            AND($P8386&lt;&gt;"", $P8386&lt;&gt;"...", $P8386&lt;&gt;"입력오류", $T$19=$P8386)
        )
    )
)</f>
        <v>0</v>
      </c>
    </row>
    <row r="8387" spans="9:17">
      <c r="I8387">
        <f t="shared" ref="I8387:I8450" si="394">ROW()-1</f>
        <v>8386</v>
      </c>
      <c r="J8387" t="e">
        <f t="shared" ref="J8387:J8450" si="395">IF( $I8387&gt;$G$4, NA(), IF($I8387&gt;$G$3, $I8387-$G$3, IF($I8387&gt;$G$2, $I8387-$G$2, $I8387 ) ) )</f>
        <v>#N/A</v>
      </c>
      <c r="K8387" t="e">
        <f t="shared" si="393"/>
        <v>#N/A</v>
      </c>
      <c r="L8387" t="b">
        <f>COUNTIF($N$2:N8387, N8387)=1</f>
        <v>0</v>
      </c>
      <c r="M8387" s="37">
        <f>IF( $Q8387, MAX($M$1:M8386)+1, 0)</f>
        <v>0</v>
      </c>
      <c r="N8387" t="e" cm="1">
        <f t="array" ref="N8387">INDEX($A$9:$F$1048576, $J8387, $K8387 )</f>
        <v>#N/A</v>
      </c>
      <c r="O8387" t="e" cm="1">
        <f t="array" ref="O8387">INDEX($B$9:$F$1048576, $J8387, $K8387 )</f>
        <v>#N/A</v>
      </c>
      <c r="P8387" t="str" cm="1">
        <f t="array" ref="P8387">IF( $L8387, TRIM(_xll.IMDP("IR", $G$5&amp;$N8387, $G$6)), "" )</f>
        <v/>
      </c>
      <c r="Q8387" t="b" cm="1">
        <f t="array" ref="Q8387">IF(
    $U$1=1, AND($P8387&lt;&gt;"", $P8387&lt;&gt;"...", $P8387&lt;&gt;"입력오류"),
    IF(
        $U$18=1, AND($P8387&lt;&gt;"", $P8387&lt;&gt;"...", $P8387&lt;&gt;"입력오류", ISNUMBER(FIND(INDEX($T$2:$T$7,$U$1),$P8387))),
        IF(
            $U$17="기타", AND($P8387&lt;&gt;"", $P8387&lt;&gt;"...", $P8387&lt;&gt;"입력오류", NOT(ISNUMBER(FIND($T$21:$T$34,$P8387)))),
            AND($P8387&lt;&gt;"", $P8387&lt;&gt;"...", $P8387&lt;&gt;"입력오류", $T$19=$P8387)
        )
    )
)</f>
        <v>0</v>
      </c>
    </row>
    <row r="8388" spans="9:17">
      <c r="I8388">
        <f t="shared" si="394"/>
        <v>8387</v>
      </c>
      <c r="J8388" t="e">
        <f t="shared" si="395"/>
        <v>#N/A</v>
      </c>
      <c r="K8388" t="e">
        <f t="shared" si="393"/>
        <v>#N/A</v>
      </c>
      <c r="L8388" t="b">
        <f>COUNTIF($N$2:N8388, N8388)=1</f>
        <v>0</v>
      </c>
      <c r="M8388" s="37">
        <f>IF( $Q8388, MAX($M$1:M8387)+1, 0)</f>
        <v>0</v>
      </c>
      <c r="N8388" t="e" cm="1">
        <f t="array" ref="N8388">INDEX($A$9:$F$1048576, $J8388, $K8388 )</f>
        <v>#N/A</v>
      </c>
      <c r="O8388" t="e" cm="1">
        <f t="array" ref="O8388">INDEX($B$9:$F$1048576, $J8388, $K8388 )</f>
        <v>#N/A</v>
      </c>
      <c r="P8388" t="str" cm="1">
        <f t="array" ref="P8388">IF( $L8388, TRIM(_xll.IMDP("IR", $G$5&amp;$N8388, $G$6)), "" )</f>
        <v/>
      </c>
      <c r="Q8388" t="b" cm="1">
        <f t="array" ref="Q8388">IF(
    $U$1=1, AND($P8388&lt;&gt;"", $P8388&lt;&gt;"...", $P8388&lt;&gt;"입력오류"),
    IF(
        $U$18=1, AND($P8388&lt;&gt;"", $P8388&lt;&gt;"...", $P8388&lt;&gt;"입력오류", ISNUMBER(FIND(INDEX($T$2:$T$7,$U$1),$P8388))),
        IF(
            $U$17="기타", AND($P8388&lt;&gt;"", $P8388&lt;&gt;"...", $P8388&lt;&gt;"입력오류", NOT(ISNUMBER(FIND($T$21:$T$34,$P8388)))),
            AND($P8388&lt;&gt;"", $P8388&lt;&gt;"...", $P8388&lt;&gt;"입력오류", $T$19=$P8388)
        )
    )
)</f>
        <v>0</v>
      </c>
    </row>
    <row r="8389" spans="9:17">
      <c r="I8389">
        <f t="shared" si="394"/>
        <v>8388</v>
      </c>
      <c r="J8389" t="e">
        <f t="shared" si="395"/>
        <v>#N/A</v>
      </c>
      <c r="K8389" t="e">
        <f t="shared" si="393"/>
        <v>#N/A</v>
      </c>
      <c r="L8389" t="b">
        <f>COUNTIF($N$2:N8389, N8389)=1</f>
        <v>0</v>
      </c>
      <c r="M8389" s="37">
        <f>IF( $Q8389, MAX($M$1:M8388)+1, 0)</f>
        <v>0</v>
      </c>
      <c r="N8389" t="e" cm="1">
        <f t="array" ref="N8389">INDEX($A$9:$F$1048576, $J8389, $K8389 )</f>
        <v>#N/A</v>
      </c>
      <c r="O8389" t="e" cm="1">
        <f t="array" ref="O8389">INDEX($B$9:$F$1048576, $J8389, $K8389 )</f>
        <v>#N/A</v>
      </c>
      <c r="P8389" t="str" cm="1">
        <f t="array" ref="P8389">IF( $L8389, TRIM(_xll.IMDP("IR", $G$5&amp;$N8389, $G$6)), "" )</f>
        <v/>
      </c>
      <c r="Q8389" t="b" cm="1">
        <f t="array" ref="Q8389">IF(
    $U$1=1, AND($P8389&lt;&gt;"", $P8389&lt;&gt;"...", $P8389&lt;&gt;"입력오류"),
    IF(
        $U$18=1, AND($P8389&lt;&gt;"", $P8389&lt;&gt;"...", $P8389&lt;&gt;"입력오류", ISNUMBER(FIND(INDEX($T$2:$T$7,$U$1),$P8389))),
        IF(
            $U$17="기타", AND($P8389&lt;&gt;"", $P8389&lt;&gt;"...", $P8389&lt;&gt;"입력오류", NOT(ISNUMBER(FIND($T$21:$T$34,$P8389)))),
            AND($P8389&lt;&gt;"", $P8389&lt;&gt;"...", $P8389&lt;&gt;"입력오류", $T$19=$P8389)
        )
    )
)</f>
        <v>0</v>
      </c>
    </row>
    <row r="8390" spans="9:17">
      <c r="I8390">
        <f t="shared" si="394"/>
        <v>8389</v>
      </c>
      <c r="J8390" t="e">
        <f t="shared" si="395"/>
        <v>#N/A</v>
      </c>
      <c r="K8390" t="e">
        <f t="shared" si="393"/>
        <v>#N/A</v>
      </c>
      <c r="L8390" t="b">
        <f>COUNTIF($N$2:N8390, N8390)=1</f>
        <v>0</v>
      </c>
      <c r="M8390" s="37">
        <f>IF( $Q8390, MAX($M$1:M8389)+1, 0)</f>
        <v>0</v>
      </c>
      <c r="N8390" t="e" cm="1">
        <f t="array" ref="N8390">INDEX($A$9:$F$1048576, $J8390, $K8390 )</f>
        <v>#N/A</v>
      </c>
      <c r="O8390" t="e" cm="1">
        <f t="array" ref="O8390">INDEX($B$9:$F$1048576, $J8390, $K8390 )</f>
        <v>#N/A</v>
      </c>
      <c r="P8390" t="str" cm="1">
        <f t="array" ref="P8390">IF( $L8390, TRIM(_xll.IMDP("IR", $G$5&amp;$N8390, $G$6)), "" )</f>
        <v/>
      </c>
      <c r="Q8390" t="b" cm="1">
        <f t="array" ref="Q8390">IF(
    $U$1=1, AND($P8390&lt;&gt;"", $P8390&lt;&gt;"...", $P8390&lt;&gt;"입력오류"),
    IF(
        $U$18=1, AND($P8390&lt;&gt;"", $P8390&lt;&gt;"...", $P8390&lt;&gt;"입력오류", ISNUMBER(FIND(INDEX($T$2:$T$7,$U$1),$P8390))),
        IF(
            $U$17="기타", AND($P8390&lt;&gt;"", $P8390&lt;&gt;"...", $P8390&lt;&gt;"입력오류", NOT(ISNUMBER(FIND($T$21:$T$34,$P8390)))),
            AND($P8390&lt;&gt;"", $P8390&lt;&gt;"...", $P8390&lt;&gt;"입력오류", $T$19=$P8390)
        )
    )
)</f>
        <v>0</v>
      </c>
    </row>
    <row r="8391" spans="9:17">
      <c r="I8391">
        <f t="shared" si="394"/>
        <v>8390</v>
      </c>
      <c r="J8391" t="e">
        <f t="shared" si="395"/>
        <v>#N/A</v>
      </c>
      <c r="K8391" t="e">
        <f t="shared" si="393"/>
        <v>#N/A</v>
      </c>
      <c r="L8391" t="b">
        <f>COUNTIF($N$2:N8391, N8391)=1</f>
        <v>0</v>
      </c>
      <c r="M8391" s="37">
        <f>IF( $Q8391, MAX($M$1:M8390)+1, 0)</f>
        <v>0</v>
      </c>
      <c r="N8391" t="e" cm="1">
        <f t="array" ref="N8391">INDEX($A$9:$F$1048576, $J8391, $K8391 )</f>
        <v>#N/A</v>
      </c>
      <c r="O8391" t="e" cm="1">
        <f t="array" ref="O8391">INDEX($B$9:$F$1048576, $J8391, $K8391 )</f>
        <v>#N/A</v>
      </c>
      <c r="P8391" t="str" cm="1">
        <f t="array" ref="P8391">IF( $L8391, TRIM(_xll.IMDP("IR", $G$5&amp;$N8391, $G$6)), "" )</f>
        <v/>
      </c>
      <c r="Q8391" t="b" cm="1">
        <f t="array" ref="Q8391">IF(
    $U$1=1, AND($P8391&lt;&gt;"", $P8391&lt;&gt;"...", $P8391&lt;&gt;"입력오류"),
    IF(
        $U$18=1, AND($P8391&lt;&gt;"", $P8391&lt;&gt;"...", $P8391&lt;&gt;"입력오류", ISNUMBER(FIND(INDEX($T$2:$T$7,$U$1),$P8391))),
        IF(
            $U$17="기타", AND($P8391&lt;&gt;"", $P8391&lt;&gt;"...", $P8391&lt;&gt;"입력오류", NOT(ISNUMBER(FIND($T$21:$T$34,$P8391)))),
            AND($P8391&lt;&gt;"", $P8391&lt;&gt;"...", $P8391&lt;&gt;"입력오류", $T$19=$P8391)
        )
    )
)</f>
        <v>0</v>
      </c>
    </row>
    <row r="8392" spans="9:17">
      <c r="I8392">
        <f t="shared" si="394"/>
        <v>8391</v>
      </c>
      <c r="J8392" t="e">
        <f t="shared" si="395"/>
        <v>#N/A</v>
      </c>
      <c r="K8392" t="e">
        <f t="shared" si="393"/>
        <v>#N/A</v>
      </c>
      <c r="L8392" t="b">
        <f>COUNTIF($N$2:N8392, N8392)=1</f>
        <v>0</v>
      </c>
      <c r="M8392" s="37">
        <f>IF( $Q8392, MAX($M$1:M8391)+1, 0)</f>
        <v>0</v>
      </c>
      <c r="N8392" t="e" cm="1">
        <f t="array" ref="N8392">INDEX($A$9:$F$1048576, $J8392, $K8392 )</f>
        <v>#N/A</v>
      </c>
      <c r="O8392" t="e" cm="1">
        <f t="array" ref="O8392">INDEX($B$9:$F$1048576, $J8392, $K8392 )</f>
        <v>#N/A</v>
      </c>
      <c r="P8392" t="str" cm="1">
        <f t="array" ref="P8392">IF( $L8392, TRIM(_xll.IMDP("IR", $G$5&amp;$N8392, $G$6)), "" )</f>
        <v/>
      </c>
      <c r="Q8392" t="b" cm="1">
        <f t="array" ref="Q8392">IF(
    $U$1=1, AND($P8392&lt;&gt;"", $P8392&lt;&gt;"...", $P8392&lt;&gt;"입력오류"),
    IF(
        $U$18=1, AND($P8392&lt;&gt;"", $P8392&lt;&gt;"...", $P8392&lt;&gt;"입력오류", ISNUMBER(FIND(INDEX($T$2:$T$7,$U$1),$P8392))),
        IF(
            $U$17="기타", AND($P8392&lt;&gt;"", $P8392&lt;&gt;"...", $P8392&lt;&gt;"입력오류", NOT(ISNUMBER(FIND($T$21:$T$34,$P8392)))),
            AND($P8392&lt;&gt;"", $P8392&lt;&gt;"...", $P8392&lt;&gt;"입력오류", $T$19=$P8392)
        )
    )
)</f>
        <v>0</v>
      </c>
    </row>
    <row r="8393" spans="9:17">
      <c r="I8393">
        <f t="shared" si="394"/>
        <v>8392</v>
      </c>
      <c r="J8393" t="e">
        <f t="shared" si="395"/>
        <v>#N/A</v>
      </c>
      <c r="K8393" t="e">
        <f t="shared" si="393"/>
        <v>#N/A</v>
      </c>
      <c r="L8393" t="b">
        <f>COUNTIF($N$2:N8393, N8393)=1</f>
        <v>0</v>
      </c>
      <c r="M8393" s="37">
        <f>IF( $Q8393, MAX($M$1:M8392)+1, 0)</f>
        <v>0</v>
      </c>
      <c r="N8393" t="e" cm="1">
        <f t="array" ref="N8393">INDEX($A$9:$F$1048576, $J8393, $K8393 )</f>
        <v>#N/A</v>
      </c>
      <c r="O8393" t="e" cm="1">
        <f t="array" ref="O8393">INDEX($B$9:$F$1048576, $J8393, $K8393 )</f>
        <v>#N/A</v>
      </c>
      <c r="P8393" t="str" cm="1">
        <f t="array" ref="P8393">IF( $L8393, TRIM(_xll.IMDP("IR", $G$5&amp;$N8393, $G$6)), "" )</f>
        <v/>
      </c>
      <c r="Q8393" t="b" cm="1">
        <f t="array" ref="Q8393">IF(
    $U$1=1, AND($P8393&lt;&gt;"", $P8393&lt;&gt;"...", $P8393&lt;&gt;"입력오류"),
    IF(
        $U$18=1, AND($P8393&lt;&gt;"", $P8393&lt;&gt;"...", $P8393&lt;&gt;"입력오류", ISNUMBER(FIND(INDEX($T$2:$T$7,$U$1),$P8393))),
        IF(
            $U$17="기타", AND($P8393&lt;&gt;"", $P8393&lt;&gt;"...", $P8393&lt;&gt;"입력오류", NOT(ISNUMBER(FIND($T$21:$T$34,$P8393)))),
            AND($P8393&lt;&gt;"", $P8393&lt;&gt;"...", $P8393&lt;&gt;"입력오류", $T$19=$P8393)
        )
    )
)</f>
        <v>0</v>
      </c>
    </row>
    <row r="8394" spans="9:17">
      <c r="I8394">
        <f t="shared" si="394"/>
        <v>8393</v>
      </c>
      <c r="J8394" t="e">
        <f t="shared" si="395"/>
        <v>#N/A</v>
      </c>
      <c r="K8394" t="e">
        <f t="shared" si="393"/>
        <v>#N/A</v>
      </c>
      <c r="L8394" t="b">
        <f>COUNTIF($N$2:N8394, N8394)=1</f>
        <v>0</v>
      </c>
      <c r="M8394" s="37">
        <f>IF( $Q8394, MAX($M$1:M8393)+1, 0)</f>
        <v>0</v>
      </c>
      <c r="N8394" t="e" cm="1">
        <f t="array" ref="N8394">INDEX($A$9:$F$1048576, $J8394, $K8394 )</f>
        <v>#N/A</v>
      </c>
      <c r="O8394" t="e" cm="1">
        <f t="array" ref="O8394">INDEX($B$9:$F$1048576, $J8394, $K8394 )</f>
        <v>#N/A</v>
      </c>
      <c r="P8394" t="str" cm="1">
        <f t="array" ref="P8394">IF( $L8394, TRIM(_xll.IMDP("IR", $G$5&amp;$N8394, $G$6)), "" )</f>
        <v/>
      </c>
      <c r="Q8394" t="b" cm="1">
        <f t="array" ref="Q8394">IF(
    $U$1=1, AND($P8394&lt;&gt;"", $P8394&lt;&gt;"...", $P8394&lt;&gt;"입력오류"),
    IF(
        $U$18=1, AND($P8394&lt;&gt;"", $P8394&lt;&gt;"...", $P8394&lt;&gt;"입력오류", ISNUMBER(FIND(INDEX($T$2:$T$7,$U$1),$P8394))),
        IF(
            $U$17="기타", AND($P8394&lt;&gt;"", $P8394&lt;&gt;"...", $P8394&lt;&gt;"입력오류", NOT(ISNUMBER(FIND($T$21:$T$34,$P8394)))),
            AND($P8394&lt;&gt;"", $P8394&lt;&gt;"...", $P8394&lt;&gt;"입력오류", $T$19=$P8394)
        )
    )
)</f>
        <v>0</v>
      </c>
    </row>
    <row r="8395" spans="9:17">
      <c r="I8395">
        <f t="shared" si="394"/>
        <v>8394</v>
      </c>
      <c r="J8395" t="e">
        <f t="shared" si="395"/>
        <v>#N/A</v>
      </c>
      <c r="K8395" t="e">
        <f t="shared" si="393"/>
        <v>#N/A</v>
      </c>
      <c r="L8395" t="b">
        <f>COUNTIF($N$2:N8395, N8395)=1</f>
        <v>0</v>
      </c>
      <c r="M8395" s="37">
        <f>IF( $Q8395, MAX($M$1:M8394)+1, 0)</f>
        <v>0</v>
      </c>
      <c r="N8395" t="e" cm="1">
        <f t="array" ref="N8395">INDEX($A$9:$F$1048576, $J8395, $K8395 )</f>
        <v>#N/A</v>
      </c>
      <c r="O8395" t="e" cm="1">
        <f t="array" ref="O8395">INDEX($B$9:$F$1048576, $J8395, $K8395 )</f>
        <v>#N/A</v>
      </c>
      <c r="P8395" t="str" cm="1">
        <f t="array" ref="P8395">IF( $L8395, TRIM(_xll.IMDP("IR", $G$5&amp;$N8395, $G$6)), "" )</f>
        <v/>
      </c>
      <c r="Q8395" t="b" cm="1">
        <f t="array" ref="Q8395">IF(
    $U$1=1, AND($P8395&lt;&gt;"", $P8395&lt;&gt;"...", $P8395&lt;&gt;"입력오류"),
    IF(
        $U$18=1, AND($P8395&lt;&gt;"", $P8395&lt;&gt;"...", $P8395&lt;&gt;"입력오류", ISNUMBER(FIND(INDEX($T$2:$T$7,$U$1),$P8395))),
        IF(
            $U$17="기타", AND($P8395&lt;&gt;"", $P8395&lt;&gt;"...", $P8395&lt;&gt;"입력오류", NOT(ISNUMBER(FIND($T$21:$T$34,$P8395)))),
            AND($P8395&lt;&gt;"", $P8395&lt;&gt;"...", $P8395&lt;&gt;"입력오류", $T$19=$P8395)
        )
    )
)</f>
        <v>0</v>
      </c>
    </row>
    <row r="8396" spans="9:17">
      <c r="I8396">
        <f t="shared" si="394"/>
        <v>8395</v>
      </c>
      <c r="J8396" t="e">
        <f t="shared" si="395"/>
        <v>#N/A</v>
      </c>
      <c r="K8396" t="e">
        <f t="shared" si="393"/>
        <v>#N/A</v>
      </c>
      <c r="L8396" t="b">
        <f>COUNTIF($N$2:N8396, N8396)=1</f>
        <v>0</v>
      </c>
      <c r="M8396" s="37">
        <f>IF( $Q8396, MAX($M$1:M8395)+1, 0)</f>
        <v>0</v>
      </c>
      <c r="N8396" t="e" cm="1">
        <f t="array" ref="N8396">INDEX($A$9:$F$1048576, $J8396, $K8396 )</f>
        <v>#N/A</v>
      </c>
      <c r="O8396" t="e" cm="1">
        <f t="array" ref="O8396">INDEX($B$9:$F$1048576, $J8396, $K8396 )</f>
        <v>#N/A</v>
      </c>
      <c r="P8396" t="str" cm="1">
        <f t="array" ref="P8396">IF( $L8396, TRIM(_xll.IMDP("IR", $G$5&amp;$N8396, $G$6)), "" )</f>
        <v/>
      </c>
      <c r="Q8396" t="b" cm="1">
        <f t="array" ref="Q8396">IF(
    $U$1=1, AND($P8396&lt;&gt;"", $P8396&lt;&gt;"...", $P8396&lt;&gt;"입력오류"),
    IF(
        $U$18=1, AND($P8396&lt;&gt;"", $P8396&lt;&gt;"...", $P8396&lt;&gt;"입력오류", ISNUMBER(FIND(INDEX($T$2:$T$7,$U$1),$P8396))),
        IF(
            $U$17="기타", AND($P8396&lt;&gt;"", $P8396&lt;&gt;"...", $P8396&lt;&gt;"입력오류", NOT(ISNUMBER(FIND($T$21:$T$34,$P8396)))),
            AND($P8396&lt;&gt;"", $P8396&lt;&gt;"...", $P8396&lt;&gt;"입력오류", $T$19=$P8396)
        )
    )
)</f>
        <v>0</v>
      </c>
    </row>
    <row r="8397" spans="9:17">
      <c r="I8397">
        <f t="shared" si="394"/>
        <v>8396</v>
      </c>
      <c r="J8397" t="e">
        <f t="shared" si="395"/>
        <v>#N/A</v>
      </c>
      <c r="K8397" t="e">
        <f t="shared" si="393"/>
        <v>#N/A</v>
      </c>
      <c r="L8397" t="b">
        <f>COUNTIF($N$2:N8397, N8397)=1</f>
        <v>0</v>
      </c>
      <c r="M8397" s="37">
        <f>IF( $Q8397, MAX($M$1:M8396)+1, 0)</f>
        <v>0</v>
      </c>
      <c r="N8397" t="e" cm="1">
        <f t="array" ref="N8397">INDEX($A$9:$F$1048576, $J8397, $K8397 )</f>
        <v>#N/A</v>
      </c>
      <c r="O8397" t="e" cm="1">
        <f t="array" ref="O8397">INDEX($B$9:$F$1048576, $J8397, $K8397 )</f>
        <v>#N/A</v>
      </c>
      <c r="P8397" t="str" cm="1">
        <f t="array" ref="P8397">IF( $L8397, TRIM(_xll.IMDP("IR", $G$5&amp;$N8397, $G$6)), "" )</f>
        <v/>
      </c>
      <c r="Q8397" t="b" cm="1">
        <f t="array" ref="Q8397">IF(
    $U$1=1, AND($P8397&lt;&gt;"", $P8397&lt;&gt;"...", $P8397&lt;&gt;"입력오류"),
    IF(
        $U$18=1, AND($P8397&lt;&gt;"", $P8397&lt;&gt;"...", $P8397&lt;&gt;"입력오류", ISNUMBER(FIND(INDEX($T$2:$T$7,$U$1),$P8397))),
        IF(
            $U$17="기타", AND($P8397&lt;&gt;"", $P8397&lt;&gt;"...", $P8397&lt;&gt;"입력오류", NOT(ISNUMBER(FIND($T$21:$T$34,$P8397)))),
            AND($P8397&lt;&gt;"", $P8397&lt;&gt;"...", $P8397&lt;&gt;"입력오류", $T$19=$P8397)
        )
    )
)</f>
        <v>0</v>
      </c>
    </row>
    <row r="8398" spans="9:17">
      <c r="I8398">
        <f t="shared" si="394"/>
        <v>8397</v>
      </c>
      <c r="J8398" t="e">
        <f t="shared" si="395"/>
        <v>#N/A</v>
      </c>
      <c r="K8398" t="e">
        <f t="shared" si="393"/>
        <v>#N/A</v>
      </c>
      <c r="L8398" t="b">
        <f>COUNTIF($N$2:N8398, N8398)=1</f>
        <v>0</v>
      </c>
      <c r="M8398" s="37">
        <f>IF( $Q8398, MAX($M$1:M8397)+1, 0)</f>
        <v>0</v>
      </c>
      <c r="N8398" t="e" cm="1">
        <f t="array" ref="N8398">INDEX($A$9:$F$1048576, $J8398, $K8398 )</f>
        <v>#N/A</v>
      </c>
      <c r="O8398" t="e" cm="1">
        <f t="array" ref="O8398">INDEX($B$9:$F$1048576, $J8398, $K8398 )</f>
        <v>#N/A</v>
      </c>
      <c r="P8398" t="str" cm="1">
        <f t="array" ref="P8398">IF( $L8398, TRIM(_xll.IMDP("IR", $G$5&amp;$N8398, $G$6)), "" )</f>
        <v/>
      </c>
      <c r="Q8398" t="b" cm="1">
        <f t="array" ref="Q8398">IF(
    $U$1=1, AND($P8398&lt;&gt;"", $P8398&lt;&gt;"...", $P8398&lt;&gt;"입력오류"),
    IF(
        $U$18=1, AND($P8398&lt;&gt;"", $P8398&lt;&gt;"...", $P8398&lt;&gt;"입력오류", ISNUMBER(FIND(INDEX($T$2:$T$7,$U$1),$P8398))),
        IF(
            $U$17="기타", AND($P8398&lt;&gt;"", $P8398&lt;&gt;"...", $P8398&lt;&gt;"입력오류", NOT(ISNUMBER(FIND($T$21:$T$34,$P8398)))),
            AND($P8398&lt;&gt;"", $P8398&lt;&gt;"...", $P8398&lt;&gt;"입력오류", $T$19=$P8398)
        )
    )
)</f>
        <v>0</v>
      </c>
    </row>
    <row r="8399" spans="9:17">
      <c r="I8399">
        <f t="shared" si="394"/>
        <v>8398</v>
      </c>
      <c r="J8399" t="e">
        <f t="shared" si="395"/>
        <v>#N/A</v>
      </c>
      <c r="K8399" t="e">
        <f t="shared" si="393"/>
        <v>#N/A</v>
      </c>
      <c r="L8399" t="b">
        <f>COUNTIF($N$2:N8399, N8399)=1</f>
        <v>0</v>
      </c>
      <c r="M8399" s="37">
        <f>IF( $Q8399, MAX($M$1:M8398)+1, 0)</f>
        <v>0</v>
      </c>
      <c r="N8399" t="e" cm="1">
        <f t="array" ref="N8399">INDEX($A$9:$F$1048576, $J8399, $K8399 )</f>
        <v>#N/A</v>
      </c>
      <c r="O8399" t="e" cm="1">
        <f t="array" ref="O8399">INDEX($B$9:$F$1048576, $J8399, $K8399 )</f>
        <v>#N/A</v>
      </c>
      <c r="P8399" t="str" cm="1">
        <f t="array" ref="P8399">IF( $L8399, TRIM(_xll.IMDP("IR", $G$5&amp;$N8399, $G$6)), "" )</f>
        <v/>
      </c>
      <c r="Q8399" t="b" cm="1">
        <f t="array" ref="Q8399">IF(
    $U$1=1, AND($P8399&lt;&gt;"", $P8399&lt;&gt;"...", $P8399&lt;&gt;"입력오류"),
    IF(
        $U$18=1, AND($P8399&lt;&gt;"", $P8399&lt;&gt;"...", $P8399&lt;&gt;"입력오류", ISNUMBER(FIND(INDEX($T$2:$T$7,$U$1),$P8399))),
        IF(
            $U$17="기타", AND($P8399&lt;&gt;"", $P8399&lt;&gt;"...", $P8399&lt;&gt;"입력오류", NOT(ISNUMBER(FIND($T$21:$T$34,$P8399)))),
            AND($P8399&lt;&gt;"", $P8399&lt;&gt;"...", $P8399&lt;&gt;"입력오류", $T$19=$P8399)
        )
    )
)</f>
        <v>0</v>
      </c>
    </row>
    <row r="8400" spans="9:17">
      <c r="I8400">
        <f t="shared" si="394"/>
        <v>8399</v>
      </c>
      <c r="J8400" t="e">
        <f t="shared" si="395"/>
        <v>#N/A</v>
      </c>
      <c r="K8400" t="e">
        <f t="shared" si="393"/>
        <v>#N/A</v>
      </c>
      <c r="L8400" t="b">
        <f>COUNTIF($N$2:N8400, N8400)=1</f>
        <v>0</v>
      </c>
      <c r="M8400" s="37">
        <f>IF( $Q8400, MAX($M$1:M8399)+1, 0)</f>
        <v>0</v>
      </c>
      <c r="N8400" t="e" cm="1">
        <f t="array" ref="N8400">INDEX($A$9:$F$1048576, $J8400, $K8400 )</f>
        <v>#N/A</v>
      </c>
      <c r="O8400" t="e" cm="1">
        <f t="array" ref="O8400">INDEX($B$9:$F$1048576, $J8400, $K8400 )</f>
        <v>#N/A</v>
      </c>
      <c r="P8400" t="str" cm="1">
        <f t="array" ref="P8400">IF( $L8400, TRIM(_xll.IMDP("IR", $G$5&amp;$N8400, $G$6)), "" )</f>
        <v/>
      </c>
      <c r="Q8400" t="b" cm="1">
        <f t="array" ref="Q8400">IF(
    $U$1=1, AND($P8400&lt;&gt;"", $P8400&lt;&gt;"...", $P8400&lt;&gt;"입력오류"),
    IF(
        $U$18=1, AND($P8400&lt;&gt;"", $P8400&lt;&gt;"...", $P8400&lt;&gt;"입력오류", ISNUMBER(FIND(INDEX($T$2:$T$7,$U$1),$P8400))),
        IF(
            $U$17="기타", AND($P8400&lt;&gt;"", $P8400&lt;&gt;"...", $P8400&lt;&gt;"입력오류", NOT(ISNUMBER(FIND($T$21:$T$34,$P8400)))),
            AND($P8400&lt;&gt;"", $P8400&lt;&gt;"...", $P8400&lt;&gt;"입력오류", $T$19=$P8400)
        )
    )
)</f>
        <v>0</v>
      </c>
    </row>
    <row r="8401" spans="9:17">
      <c r="I8401">
        <f t="shared" si="394"/>
        <v>8400</v>
      </c>
      <c r="J8401" t="e">
        <f t="shared" si="395"/>
        <v>#N/A</v>
      </c>
      <c r="K8401" t="e">
        <f t="shared" si="393"/>
        <v>#N/A</v>
      </c>
      <c r="L8401" t="b">
        <f>COUNTIF($N$2:N8401, N8401)=1</f>
        <v>0</v>
      </c>
      <c r="M8401" s="37">
        <f>IF( $Q8401, MAX($M$1:M8400)+1, 0)</f>
        <v>0</v>
      </c>
      <c r="N8401" t="e" cm="1">
        <f t="array" ref="N8401">INDEX($A$9:$F$1048576, $J8401, $K8401 )</f>
        <v>#N/A</v>
      </c>
      <c r="O8401" t="e" cm="1">
        <f t="array" ref="O8401">INDEX($B$9:$F$1048576, $J8401, $K8401 )</f>
        <v>#N/A</v>
      </c>
      <c r="P8401" t="str" cm="1">
        <f t="array" ref="P8401">IF( $L8401, TRIM(_xll.IMDP("IR", $G$5&amp;$N8401, $G$6)), "" )</f>
        <v/>
      </c>
      <c r="Q8401" t="b" cm="1">
        <f t="array" ref="Q8401">IF(
    $U$1=1, AND($P8401&lt;&gt;"", $P8401&lt;&gt;"...", $P8401&lt;&gt;"입력오류"),
    IF(
        $U$18=1, AND($P8401&lt;&gt;"", $P8401&lt;&gt;"...", $P8401&lt;&gt;"입력오류", ISNUMBER(FIND(INDEX($T$2:$T$7,$U$1),$P8401))),
        IF(
            $U$17="기타", AND($P8401&lt;&gt;"", $P8401&lt;&gt;"...", $P8401&lt;&gt;"입력오류", NOT(ISNUMBER(FIND($T$21:$T$34,$P8401)))),
            AND($P8401&lt;&gt;"", $P8401&lt;&gt;"...", $P8401&lt;&gt;"입력오류", $T$19=$P8401)
        )
    )
)</f>
        <v>0</v>
      </c>
    </row>
    <row r="8402" spans="9:17">
      <c r="I8402">
        <f t="shared" si="394"/>
        <v>8401</v>
      </c>
      <c r="J8402" t="e">
        <f t="shared" si="395"/>
        <v>#N/A</v>
      </c>
      <c r="K8402" t="e">
        <f t="shared" si="393"/>
        <v>#N/A</v>
      </c>
      <c r="L8402" t="b">
        <f>COUNTIF($N$2:N8402, N8402)=1</f>
        <v>0</v>
      </c>
      <c r="M8402" s="37">
        <f>IF( $Q8402, MAX($M$1:M8401)+1, 0)</f>
        <v>0</v>
      </c>
      <c r="N8402" t="e" cm="1">
        <f t="array" ref="N8402">INDEX($A$9:$F$1048576, $J8402, $K8402 )</f>
        <v>#N/A</v>
      </c>
      <c r="O8402" t="e" cm="1">
        <f t="array" ref="O8402">INDEX($B$9:$F$1048576, $J8402, $K8402 )</f>
        <v>#N/A</v>
      </c>
      <c r="P8402" t="str" cm="1">
        <f t="array" ref="P8402">IF( $L8402, TRIM(_xll.IMDP("IR", $G$5&amp;$N8402, $G$6)), "" )</f>
        <v/>
      </c>
      <c r="Q8402" t="b" cm="1">
        <f t="array" ref="Q8402">IF(
    $U$1=1, AND($P8402&lt;&gt;"", $P8402&lt;&gt;"...", $P8402&lt;&gt;"입력오류"),
    IF(
        $U$18=1, AND($P8402&lt;&gt;"", $P8402&lt;&gt;"...", $P8402&lt;&gt;"입력오류", ISNUMBER(FIND(INDEX($T$2:$T$7,$U$1),$P8402))),
        IF(
            $U$17="기타", AND($P8402&lt;&gt;"", $P8402&lt;&gt;"...", $P8402&lt;&gt;"입력오류", NOT(ISNUMBER(FIND($T$21:$T$34,$P8402)))),
            AND($P8402&lt;&gt;"", $P8402&lt;&gt;"...", $P8402&lt;&gt;"입력오류", $T$19=$P8402)
        )
    )
)</f>
        <v>0</v>
      </c>
    </row>
    <row r="8403" spans="9:17">
      <c r="I8403">
        <f t="shared" si="394"/>
        <v>8402</v>
      </c>
      <c r="J8403" t="e">
        <f t="shared" si="395"/>
        <v>#N/A</v>
      </c>
      <c r="K8403" t="e">
        <f t="shared" si="393"/>
        <v>#N/A</v>
      </c>
      <c r="L8403" t="b">
        <f>COUNTIF($N$2:N8403, N8403)=1</f>
        <v>0</v>
      </c>
      <c r="M8403" s="37">
        <f>IF( $Q8403, MAX($M$1:M8402)+1, 0)</f>
        <v>0</v>
      </c>
      <c r="N8403" t="e" cm="1">
        <f t="array" ref="N8403">INDEX($A$9:$F$1048576, $J8403, $K8403 )</f>
        <v>#N/A</v>
      </c>
      <c r="O8403" t="e" cm="1">
        <f t="array" ref="O8403">INDEX($B$9:$F$1048576, $J8403, $K8403 )</f>
        <v>#N/A</v>
      </c>
      <c r="P8403" t="str" cm="1">
        <f t="array" ref="P8403">IF( $L8403, TRIM(_xll.IMDP("IR", $G$5&amp;$N8403, $G$6)), "" )</f>
        <v/>
      </c>
      <c r="Q8403" t="b" cm="1">
        <f t="array" ref="Q8403">IF(
    $U$1=1, AND($P8403&lt;&gt;"", $P8403&lt;&gt;"...", $P8403&lt;&gt;"입력오류"),
    IF(
        $U$18=1, AND($P8403&lt;&gt;"", $P8403&lt;&gt;"...", $P8403&lt;&gt;"입력오류", ISNUMBER(FIND(INDEX($T$2:$T$7,$U$1),$P8403))),
        IF(
            $U$17="기타", AND($P8403&lt;&gt;"", $P8403&lt;&gt;"...", $P8403&lt;&gt;"입력오류", NOT(ISNUMBER(FIND($T$21:$T$34,$P8403)))),
            AND($P8403&lt;&gt;"", $P8403&lt;&gt;"...", $P8403&lt;&gt;"입력오류", $T$19=$P8403)
        )
    )
)</f>
        <v>0</v>
      </c>
    </row>
    <row r="8404" spans="9:17">
      <c r="I8404">
        <f t="shared" si="394"/>
        <v>8403</v>
      </c>
      <c r="J8404" t="e">
        <f t="shared" si="395"/>
        <v>#N/A</v>
      </c>
      <c r="K8404" t="e">
        <f t="shared" si="393"/>
        <v>#N/A</v>
      </c>
      <c r="L8404" t="b">
        <f>COUNTIF($N$2:N8404, N8404)=1</f>
        <v>0</v>
      </c>
      <c r="M8404" s="37">
        <f>IF( $Q8404, MAX($M$1:M8403)+1, 0)</f>
        <v>0</v>
      </c>
      <c r="N8404" t="e" cm="1">
        <f t="array" ref="N8404">INDEX($A$9:$F$1048576, $J8404, $K8404 )</f>
        <v>#N/A</v>
      </c>
      <c r="O8404" t="e" cm="1">
        <f t="array" ref="O8404">INDEX($B$9:$F$1048576, $J8404, $K8404 )</f>
        <v>#N/A</v>
      </c>
      <c r="P8404" t="str" cm="1">
        <f t="array" ref="P8404">IF( $L8404, TRIM(_xll.IMDP("IR", $G$5&amp;$N8404, $G$6)), "" )</f>
        <v/>
      </c>
      <c r="Q8404" t="b" cm="1">
        <f t="array" ref="Q8404">IF(
    $U$1=1, AND($P8404&lt;&gt;"", $P8404&lt;&gt;"...", $P8404&lt;&gt;"입력오류"),
    IF(
        $U$18=1, AND($P8404&lt;&gt;"", $P8404&lt;&gt;"...", $P8404&lt;&gt;"입력오류", ISNUMBER(FIND(INDEX($T$2:$T$7,$U$1),$P8404))),
        IF(
            $U$17="기타", AND($P8404&lt;&gt;"", $P8404&lt;&gt;"...", $P8404&lt;&gt;"입력오류", NOT(ISNUMBER(FIND($T$21:$T$34,$P8404)))),
            AND($P8404&lt;&gt;"", $P8404&lt;&gt;"...", $P8404&lt;&gt;"입력오류", $T$19=$P8404)
        )
    )
)</f>
        <v>0</v>
      </c>
    </row>
    <row r="8405" spans="9:17">
      <c r="I8405">
        <f t="shared" si="394"/>
        <v>8404</v>
      </c>
      <c r="J8405" t="e">
        <f t="shared" si="395"/>
        <v>#N/A</v>
      </c>
      <c r="K8405" t="e">
        <f t="shared" si="393"/>
        <v>#N/A</v>
      </c>
      <c r="L8405" t="b">
        <f>COUNTIF($N$2:N8405, N8405)=1</f>
        <v>0</v>
      </c>
      <c r="M8405" s="37">
        <f>IF( $Q8405, MAX($M$1:M8404)+1, 0)</f>
        <v>0</v>
      </c>
      <c r="N8405" t="e" cm="1">
        <f t="array" ref="N8405">INDEX($A$9:$F$1048576, $J8405, $K8405 )</f>
        <v>#N/A</v>
      </c>
      <c r="O8405" t="e" cm="1">
        <f t="array" ref="O8405">INDEX($B$9:$F$1048576, $J8405, $K8405 )</f>
        <v>#N/A</v>
      </c>
      <c r="P8405" t="str" cm="1">
        <f t="array" ref="P8405">IF( $L8405, TRIM(_xll.IMDP("IR", $G$5&amp;$N8405, $G$6)), "" )</f>
        <v/>
      </c>
      <c r="Q8405" t="b" cm="1">
        <f t="array" ref="Q8405">IF(
    $U$1=1, AND($P8405&lt;&gt;"", $P8405&lt;&gt;"...", $P8405&lt;&gt;"입력오류"),
    IF(
        $U$18=1, AND($P8405&lt;&gt;"", $P8405&lt;&gt;"...", $P8405&lt;&gt;"입력오류", ISNUMBER(FIND(INDEX($T$2:$T$7,$U$1),$P8405))),
        IF(
            $U$17="기타", AND($P8405&lt;&gt;"", $P8405&lt;&gt;"...", $P8405&lt;&gt;"입력오류", NOT(ISNUMBER(FIND($T$21:$T$34,$P8405)))),
            AND($P8405&lt;&gt;"", $P8405&lt;&gt;"...", $P8405&lt;&gt;"입력오류", $T$19=$P8405)
        )
    )
)</f>
        <v>0</v>
      </c>
    </row>
    <row r="8406" spans="9:17">
      <c r="I8406">
        <f t="shared" si="394"/>
        <v>8405</v>
      </c>
      <c r="J8406" t="e">
        <f t="shared" si="395"/>
        <v>#N/A</v>
      </c>
      <c r="K8406" t="e">
        <f t="shared" si="393"/>
        <v>#N/A</v>
      </c>
      <c r="L8406" t="b">
        <f>COUNTIF($N$2:N8406, N8406)=1</f>
        <v>0</v>
      </c>
      <c r="M8406" s="37">
        <f>IF( $Q8406, MAX($M$1:M8405)+1, 0)</f>
        <v>0</v>
      </c>
      <c r="N8406" t="e" cm="1">
        <f t="array" ref="N8406">INDEX($A$9:$F$1048576, $J8406, $K8406 )</f>
        <v>#N/A</v>
      </c>
      <c r="O8406" t="e" cm="1">
        <f t="array" ref="O8406">INDEX($B$9:$F$1048576, $J8406, $K8406 )</f>
        <v>#N/A</v>
      </c>
      <c r="P8406" t="str" cm="1">
        <f t="array" ref="P8406">IF( $L8406, TRIM(_xll.IMDP("IR", $G$5&amp;$N8406, $G$6)), "" )</f>
        <v/>
      </c>
      <c r="Q8406" t="b" cm="1">
        <f t="array" ref="Q8406">IF(
    $U$1=1, AND($P8406&lt;&gt;"", $P8406&lt;&gt;"...", $P8406&lt;&gt;"입력오류"),
    IF(
        $U$18=1, AND($P8406&lt;&gt;"", $P8406&lt;&gt;"...", $P8406&lt;&gt;"입력오류", ISNUMBER(FIND(INDEX($T$2:$T$7,$U$1),$P8406))),
        IF(
            $U$17="기타", AND($P8406&lt;&gt;"", $P8406&lt;&gt;"...", $P8406&lt;&gt;"입력오류", NOT(ISNUMBER(FIND($T$21:$T$34,$P8406)))),
            AND($P8406&lt;&gt;"", $P8406&lt;&gt;"...", $P8406&lt;&gt;"입력오류", $T$19=$P8406)
        )
    )
)</f>
        <v>0</v>
      </c>
    </row>
    <row r="8407" spans="9:17">
      <c r="I8407">
        <f t="shared" si="394"/>
        <v>8406</v>
      </c>
      <c r="J8407" t="e">
        <f t="shared" si="395"/>
        <v>#N/A</v>
      </c>
      <c r="K8407" t="e">
        <f t="shared" si="393"/>
        <v>#N/A</v>
      </c>
      <c r="L8407" t="b">
        <f>COUNTIF($N$2:N8407, N8407)=1</f>
        <v>0</v>
      </c>
      <c r="M8407" s="37">
        <f>IF( $Q8407, MAX($M$1:M8406)+1, 0)</f>
        <v>0</v>
      </c>
      <c r="N8407" t="e" cm="1">
        <f t="array" ref="N8407">INDEX($A$9:$F$1048576, $J8407, $K8407 )</f>
        <v>#N/A</v>
      </c>
      <c r="O8407" t="e" cm="1">
        <f t="array" ref="O8407">INDEX($B$9:$F$1048576, $J8407, $K8407 )</f>
        <v>#N/A</v>
      </c>
      <c r="P8407" t="str" cm="1">
        <f t="array" ref="P8407">IF( $L8407, TRIM(_xll.IMDP("IR", $G$5&amp;$N8407, $G$6)), "" )</f>
        <v/>
      </c>
      <c r="Q8407" t="b" cm="1">
        <f t="array" ref="Q8407">IF(
    $U$1=1, AND($P8407&lt;&gt;"", $P8407&lt;&gt;"...", $P8407&lt;&gt;"입력오류"),
    IF(
        $U$18=1, AND($P8407&lt;&gt;"", $P8407&lt;&gt;"...", $P8407&lt;&gt;"입력오류", ISNUMBER(FIND(INDEX($T$2:$T$7,$U$1),$P8407))),
        IF(
            $U$17="기타", AND($P8407&lt;&gt;"", $P8407&lt;&gt;"...", $P8407&lt;&gt;"입력오류", NOT(ISNUMBER(FIND($T$21:$T$34,$P8407)))),
            AND($P8407&lt;&gt;"", $P8407&lt;&gt;"...", $P8407&lt;&gt;"입력오류", $T$19=$P8407)
        )
    )
)</f>
        <v>0</v>
      </c>
    </row>
    <row r="8408" spans="9:17">
      <c r="I8408">
        <f t="shared" si="394"/>
        <v>8407</v>
      </c>
      <c r="J8408" t="e">
        <f t="shared" si="395"/>
        <v>#N/A</v>
      </c>
      <c r="K8408" t="e">
        <f t="shared" si="393"/>
        <v>#N/A</v>
      </c>
      <c r="L8408" t="b">
        <f>COUNTIF($N$2:N8408, N8408)=1</f>
        <v>0</v>
      </c>
      <c r="M8408" s="37">
        <f>IF( $Q8408, MAX($M$1:M8407)+1, 0)</f>
        <v>0</v>
      </c>
      <c r="N8408" t="e" cm="1">
        <f t="array" ref="N8408">INDEX($A$9:$F$1048576, $J8408, $K8408 )</f>
        <v>#N/A</v>
      </c>
      <c r="O8408" t="e" cm="1">
        <f t="array" ref="O8408">INDEX($B$9:$F$1048576, $J8408, $K8408 )</f>
        <v>#N/A</v>
      </c>
      <c r="P8408" t="str" cm="1">
        <f t="array" ref="P8408">IF( $L8408, TRIM(_xll.IMDP("IR", $G$5&amp;$N8408, $G$6)), "" )</f>
        <v/>
      </c>
      <c r="Q8408" t="b" cm="1">
        <f t="array" ref="Q8408">IF(
    $U$1=1, AND($P8408&lt;&gt;"", $P8408&lt;&gt;"...", $P8408&lt;&gt;"입력오류"),
    IF(
        $U$18=1, AND($P8408&lt;&gt;"", $P8408&lt;&gt;"...", $P8408&lt;&gt;"입력오류", ISNUMBER(FIND(INDEX($T$2:$T$7,$U$1),$P8408))),
        IF(
            $U$17="기타", AND($P8408&lt;&gt;"", $P8408&lt;&gt;"...", $P8408&lt;&gt;"입력오류", NOT(ISNUMBER(FIND($T$21:$T$34,$P8408)))),
            AND($P8408&lt;&gt;"", $P8408&lt;&gt;"...", $P8408&lt;&gt;"입력오류", $T$19=$P8408)
        )
    )
)</f>
        <v>0</v>
      </c>
    </row>
    <row r="8409" spans="9:17">
      <c r="I8409">
        <f t="shared" si="394"/>
        <v>8408</v>
      </c>
      <c r="J8409" t="e">
        <f t="shared" si="395"/>
        <v>#N/A</v>
      </c>
      <c r="K8409" t="e">
        <f t="shared" si="393"/>
        <v>#N/A</v>
      </c>
      <c r="L8409" t="b">
        <f>COUNTIF($N$2:N8409, N8409)=1</f>
        <v>0</v>
      </c>
      <c r="M8409" s="37">
        <f>IF( $Q8409, MAX($M$1:M8408)+1, 0)</f>
        <v>0</v>
      </c>
      <c r="N8409" t="e" cm="1">
        <f t="array" ref="N8409">INDEX($A$9:$F$1048576, $J8409, $K8409 )</f>
        <v>#N/A</v>
      </c>
      <c r="O8409" t="e" cm="1">
        <f t="array" ref="O8409">INDEX($B$9:$F$1048576, $J8409, $K8409 )</f>
        <v>#N/A</v>
      </c>
      <c r="P8409" t="str" cm="1">
        <f t="array" ref="P8409">IF( $L8409, TRIM(_xll.IMDP("IR", $G$5&amp;$N8409, $G$6)), "" )</f>
        <v/>
      </c>
      <c r="Q8409" t="b" cm="1">
        <f t="array" ref="Q8409">IF(
    $U$1=1, AND($P8409&lt;&gt;"", $P8409&lt;&gt;"...", $P8409&lt;&gt;"입력오류"),
    IF(
        $U$18=1, AND($P8409&lt;&gt;"", $P8409&lt;&gt;"...", $P8409&lt;&gt;"입력오류", ISNUMBER(FIND(INDEX($T$2:$T$7,$U$1),$P8409))),
        IF(
            $U$17="기타", AND($P8409&lt;&gt;"", $P8409&lt;&gt;"...", $P8409&lt;&gt;"입력오류", NOT(ISNUMBER(FIND($T$21:$T$34,$P8409)))),
            AND($P8409&lt;&gt;"", $P8409&lt;&gt;"...", $P8409&lt;&gt;"입력오류", $T$19=$P8409)
        )
    )
)</f>
        <v>0</v>
      </c>
    </row>
    <row r="8410" spans="9:17">
      <c r="I8410">
        <f t="shared" si="394"/>
        <v>8409</v>
      </c>
      <c r="J8410" t="e">
        <f t="shared" si="395"/>
        <v>#N/A</v>
      </c>
      <c r="K8410" t="e">
        <f t="shared" si="393"/>
        <v>#N/A</v>
      </c>
      <c r="L8410" t="b">
        <f>COUNTIF($N$2:N8410, N8410)=1</f>
        <v>0</v>
      </c>
      <c r="M8410" s="37">
        <f>IF( $Q8410, MAX($M$1:M8409)+1, 0)</f>
        <v>0</v>
      </c>
      <c r="N8410" t="e" cm="1">
        <f t="array" ref="N8410">INDEX($A$9:$F$1048576, $J8410, $K8410 )</f>
        <v>#N/A</v>
      </c>
      <c r="O8410" t="e" cm="1">
        <f t="array" ref="O8410">INDEX($B$9:$F$1048576, $J8410, $K8410 )</f>
        <v>#N/A</v>
      </c>
      <c r="P8410" t="str" cm="1">
        <f t="array" ref="P8410">IF( $L8410, TRIM(_xll.IMDP("IR", $G$5&amp;$N8410, $G$6)), "" )</f>
        <v/>
      </c>
      <c r="Q8410" t="b" cm="1">
        <f t="array" ref="Q8410">IF(
    $U$1=1, AND($P8410&lt;&gt;"", $P8410&lt;&gt;"...", $P8410&lt;&gt;"입력오류"),
    IF(
        $U$18=1, AND($P8410&lt;&gt;"", $P8410&lt;&gt;"...", $P8410&lt;&gt;"입력오류", ISNUMBER(FIND(INDEX($T$2:$T$7,$U$1),$P8410))),
        IF(
            $U$17="기타", AND($P8410&lt;&gt;"", $P8410&lt;&gt;"...", $P8410&lt;&gt;"입력오류", NOT(ISNUMBER(FIND($T$21:$T$34,$P8410)))),
            AND($P8410&lt;&gt;"", $P8410&lt;&gt;"...", $P8410&lt;&gt;"입력오류", $T$19=$P8410)
        )
    )
)</f>
        <v>0</v>
      </c>
    </row>
    <row r="8411" spans="9:17">
      <c r="I8411">
        <f t="shared" si="394"/>
        <v>8410</v>
      </c>
      <c r="J8411" t="e">
        <f t="shared" si="395"/>
        <v>#N/A</v>
      </c>
      <c r="K8411" t="e">
        <f t="shared" si="393"/>
        <v>#N/A</v>
      </c>
      <c r="L8411" t="b">
        <f>COUNTIF($N$2:N8411, N8411)=1</f>
        <v>0</v>
      </c>
      <c r="M8411" s="37">
        <f>IF( $Q8411, MAX($M$1:M8410)+1, 0)</f>
        <v>0</v>
      </c>
      <c r="N8411" t="e" cm="1">
        <f t="array" ref="N8411">INDEX($A$9:$F$1048576, $J8411, $K8411 )</f>
        <v>#N/A</v>
      </c>
      <c r="O8411" t="e" cm="1">
        <f t="array" ref="O8411">INDEX($B$9:$F$1048576, $J8411, $K8411 )</f>
        <v>#N/A</v>
      </c>
      <c r="P8411" t="str" cm="1">
        <f t="array" ref="P8411">IF( $L8411, TRIM(_xll.IMDP("IR", $G$5&amp;$N8411, $G$6)), "" )</f>
        <v/>
      </c>
      <c r="Q8411" t="b" cm="1">
        <f t="array" ref="Q8411">IF(
    $U$1=1, AND($P8411&lt;&gt;"", $P8411&lt;&gt;"...", $P8411&lt;&gt;"입력오류"),
    IF(
        $U$18=1, AND($P8411&lt;&gt;"", $P8411&lt;&gt;"...", $P8411&lt;&gt;"입력오류", ISNUMBER(FIND(INDEX($T$2:$T$7,$U$1),$P8411))),
        IF(
            $U$17="기타", AND($P8411&lt;&gt;"", $P8411&lt;&gt;"...", $P8411&lt;&gt;"입력오류", NOT(ISNUMBER(FIND($T$21:$T$34,$P8411)))),
            AND($P8411&lt;&gt;"", $P8411&lt;&gt;"...", $P8411&lt;&gt;"입력오류", $T$19=$P8411)
        )
    )
)</f>
        <v>0</v>
      </c>
    </row>
    <row r="8412" spans="9:17">
      <c r="I8412">
        <f t="shared" si="394"/>
        <v>8411</v>
      </c>
      <c r="J8412" t="e">
        <f t="shared" si="395"/>
        <v>#N/A</v>
      </c>
      <c r="K8412" t="e">
        <f t="shared" si="393"/>
        <v>#N/A</v>
      </c>
      <c r="L8412" t="b">
        <f>COUNTIF($N$2:N8412, N8412)=1</f>
        <v>0</v>
      </c>
      <c r="M8412" s="37">
        <f>IF( $Q8412, MAX($M$1:M8411)+1, 0)</f>
        <v>0</v>
      </c>
      <c r="N8412" t="e" cm="1">
        <f t="array" ref="N8412">INDEX($A$9:$F$1048576, $J8412, $K8412 )</f>
        <v>#N/A</v>
      </c>
      <c r="O8412" t="e" cm="1">
        <f t="array" ref="O8412">INDEX($B$9:$F$1048576, $J8412, $K8412 )</f>
        <v>#N/A</v>
      </c>
      <c r="P8412" t="str" cm="1">
        <f t="array" ref="P8412">IF( $L8412, TRIM(_xll.IMDP("IR", $G$5&amp;$N8412, $G$6)), "" )</f>
        <v/>
      </c>
      <c r="Q8412" t="b" cm="1">
        <f t="array" ref="Q8412">IF(
    $U$1=1, AND($P8412&lt;&gt;"", $P8412&lt;&gt;"...", $P8412&lt;&gt;"입력오류"),
    IF(
        $U$18=1, AND($P8412&lt;&gt;"", $P8412&lt;&gt;"...", $P8412&lt;&gt;"입력오류", ISNUMBER(FIND(INDEX($T$2:$T$7,$U$1),$P8412))),
        IF(
            $U$17="기타", AND($P8412&lt;&gt;"", $P8412&lt;&gt;"...", $P8412&lt;&gt;"입력오류", NOT(ISNUMBER(FIND($T$21:$T$34,$P8412)))),
            AND($P8412&lt;&gt;"", $P8412&lt;&gt;"...", $P8412&lt;&gt;"입력오류", $T$19=$P8412)
        )
    )
)</f>
        <v>0</v>
      </c>
    </row>
    <row r="8413" spans="9:17">
      <c r="I8413">
        <f t="shared" si="394"/>
        <v>8412</v>
      </c>
      <c r="J8413" t="e">
        <f t="shared" si="395"/>
        <v>#N/A</v>
      </c>
      <c r="K8413" t="e">
        <f t="shared" si="393"/>
        <v>#N/A</v>
      </c>
      <c r="L8413" t="b">
        <f>COUNTIF($N$2:N8413, N8413)=1</f>
        <v>0</v>
      </c>
      <c r="M8413" s="37">
        <f>IF( $Q8413, MAX($M$1:M8412)+1, 0)</f>
        <v>0</v>
      </c>
      <c r="N8413" t="e" cm="1">
        <f t="array" ref="N8413">INDEX($A$9:$F$1048576, $J8413, $K8413 )</f>
        <v>#N/A</v>
      </c>
      <c r="O8413" t="e" cm="1">
        <f t="array" ref="O8413">INDEX($B$9:$F$1048576, $J8413, $K8413 )</f>
        <v>#N/A</v>
      </c>
      <c r="P8413" t="str" cm="1">
        <f t="array" ref="P8413">IF( $L8413, TRIM(_xll.IMDP("IR", $G$5&amp;$N8413, $G$6)), "" )</f>
        <v/>
      </c>
      <c r="Q8413" t="b" cm="1">
        <f t="array" ref="Q8413">IF(
    $U$1=1, AND($P8413&lt;&gt;"", $P8413&lt;&gt;"...", $P8413&lt;&gt;"입력오류"),
    IF(
        $U$18=1, AND($P8413&lt;&gt;"", $P8413&lt;&gt;"...", $P8413&lt;&gt;"입력오류", ISNUMBER(FIND(INDEX($T$2:$T$7,$U$1),$P8413))),
        IF(
            $U$17="기타", AND($P8413&lt;&gt;"", $P8413&lt;&gt;"...", $P8413&lt;&gt;"입력오류", NOT(ISNUMBER(FIND($T$21:$T$34,$P8413)))),
            AND($P8413&lt;&gt;"", $P8413&lt;&gt;"...", $P8413&lt;&gt;"입력오류", $T$19=$P8413)
        )
    )
)</f>
        <v>0</v>
      </c>
    </row>
    <row r="8414" spans="9:17">
      <c r="I8414">
        <f t="shared" si="394"/>
        <v>8413</v>
      </c>
      <c r="J8414" t="e">
        <f t="shared" si="395"/>
        <v>#N/A</v>
      </c>
      <c r="K8414" t="e">
        <f t="shared" si="393"/>
        <v>#N/A</v>
      </c>
      <c r="L8414" t="b">
        <f>COUNTIF($N$2:N8414, N8414)=1</f>
        <v>0</v>
      </c>
      <c r="M8414" s="37">
        <f>IF( $Q8414, MAX($M$1:M8413)+1, 0)</f>
        <v>0</v>
      </c>
      <c r="N8414" t="e" cm="1">
        <f t="array" ref="N8414">INDEX($A$9:$F$1048576, $J8414, $K8414 )</f>
        <v>#N/A</v>
      </c>
      <c r="O8414" t="e" cm="1">
        <f t="array" ref="O8414">INDEX($B$9:$F$1048576, $J8414, $K8414 )</f>
        <v>#N/A</v>
      </c>
      <c r="P8414" t="str" cm="1">
        <f t="array" ref="P8414">IF( $L8414, TRIM(_xll.IMDP("IR", $G$5&amp;$N8414, $G$6)), "" )</f>
        <v/>
      </c>
      <c r="Q8414" t="b" cm="1">
        <f t="array" ref="Q8414">IF(
    $U$1=1, AND($P8414&lt;&gt;"", $P8414&lt;&gt;"...", $P8414&lt;&gt;"입력오류"),
    IF(
        $U$18=1, AND($P8414&lt;&gt;"", $P8414&lt;&gt;"...", $P8414&lt;&gt;"입력오류", ISNUMBER(FIND(INDEX($T$2:$T$7,$U$1),$P8414))),
        IF(
            $U$17="기타", AND($P8414&lt;&gt;"", $P8414&lt;&gt;"...", $P8414&lt;&gt;"입력오류", NOT(ISNUMBER(FIND($T$21:$T$34,$P8414)))),
            AND($P8414&lt;&gt;"", $P8414&lt;&gt;"...", $P8414&lt;&gt;"입력오류", $T$19=$P8414)
        )
    )
)</f>
        <v>0</v>
      </c>
    </row>
    <row r="8415" spans="9:17">
      <c r="I8415">
        <f t="shared" si="394"/>
        <v>8414</v>
      </c>
      <c r="J8415" t="e">
        <f t="shared" si="395"/>
        <v>#N/A</v>
      </c>
      <c r="K8415" t="e">
        <f t="shared" si="393"/>
        <v>#N/A</v>
      </c>
      <c r="L8415" t="b">
        <f>COUNTIF($N$2:N8415, N8415)=1</f>
        <v>0</v>
      </c>
      <c r="M8415" s="37">
        <f>IF( $Q8415, MAX($M$1:M8414)+1, 0)</f>
        <v>0</v>
      </c>
      <c r="N8415" t="e" cm="1">
        <f t="array" ref="N8415">INDEX($A$9:$F$1048576, $J8415, $K8415 )</f>
        <v>#N/A</v>
      </c>
      <c r="O8415" t="e" cm="1">
        <f t="array" ref="O8415">INDEX($B$9:$F$1048576, $J8415, $K8415 )</f>
        <v>#N/A</v>
      </c>
      <c r="P8415" t="str" cm="1">
        <f t="array" ref="P8415">IF( $L8415, TRIM(_xll.IMDP("IR", $G$5&amp;$N8415, $G$6)), "" )</f>
        <v/>
      </c>
      <c r="Q8415" t="b" cm="1">
        <f t="array" ref="Q8415">IF(
    $U$1=1, AND($P8415&lt;&gt;"", $P8415&lt;&gt;"...", $P8415&lt;&gt;"입력오류"),
    IF(
        $U$18=1, AND($P8415&lt;&gt;"", $P8415&lt;&gt;"...", $P8415&lt;&gt;"입력오류", ISNUMBER(FIND(INDEX($T$2:$T$7,$U$1),$P8415))),
        IF(
            $U$17="기타", AND($P8415&lt;&gt;"", $P8415&lt;&gt;"...", $P8415&lt;&gt;"입력오류", NOT(ISNUMBER(FIND($T$21:$T$34,$P8415)))),
            AND($P8415&lt;&gt;"", $P8415&lt;&gt;"...", $P8415&lt;&gt;"입력오류", $T$19=$P8415)
        )
    )
)</f>
        <v>0</v>
      </c>
    </row>
    <row r="8416" spans="9:17">
      <c r="I8416">
        <f t="shared" si="394"/>
        <v>8415</v>
      </c>
      <c r="J8416" t="e">
        <f t="shared" si="395"/>
        <v>#N/A</v>
      </c>
      <c r="K8416" t="e">
        <f t="shared" si="393"/>
        <v>#N/A</v>
      </c>
      <c r="L8416" t="b">
        <f>COUNTIF($N$2:N8416, N8416)=1</f>
        <v>0</v>
      </c>
      <c r="M8416" s="37">
        <f>IF( $Q8416, MAX($M$1:M8415)+1, 0)</f>
        <v>0</v>
      </c>
      <c r="N8416" t="e" cm="1">
        <f t="array" ref="N8416">INDEX($A$9:$F$1048576, $J8416, $K8416 )</f>
        <v>#N/A</v>
      </c>
      <c r="O8416" t="e" cm="1">
        <f t="array" ref="O8416">INDEX($B$9:$F$1048576, $J8416, $K8416 )</f>
        <v>#N/A</v>
      </c>
      <c r="P8416" t="str" cm="1">
        <f t="array" ref="P8416">IF( $L8416, TRIM(_xll.IMDP("IR", $G$5&amp;$N8416, $G$6)), "" )</f>
        <v/>
      </c>
      <c r="Q8416" t="b" cm="1">
        <f t="array" ref="Q8416">IF(
    $U$1=1, AND($P8416&lt;&gt;"", $P8416&lt;&gt;"...", $P8416&lt;&gt;"입력오류"),
    IF(
        $U$18=1, AND($P8416&lt;&gt;"", $P8416&lt;&gt;"...", $P8416&lt;&gt;"입력오류", ISNUMBER(FIND(INDEX($T$2:$T$7,$U$1),$P8416))),
        IF(
            $U$17="기타", AND($P8416&lt;&gt;"", $P8416&lt;&gt;"...", $P8416&lt;&gt;"입력오류", NOT(ISNUMBER(FIND($T$21:$T$34,$P8416)))),
            AND($P8416&lt;&gt;"", $P8416&lt;&gt;"...", $P8416&lt;&gt;"입력오류", $T$19=$P8416)
        )
    )
)</f>
        <v>0</v>
      </c>
    </row>
    <row r="8417" spans="9:17">
      <c r="I8417">
        <f t="shared" si="394"/>
        <v>8416</v>
      </c>
      <c r="J8417" t="e">
        <f t="shared" si="395"/>
        <v>#N/A</v>
      </c>
      <c r="K8417" t="e">
        <f t="shared" si="393"/>
        <v>#N/A</v>
      </c>
      <c r="L8417" t="b">
        <f>COUNTIF($N$2:N8417, N8417)=1</f>
        <v>0</v>
      </c>
      <c r="M8417" s="37">
        <f>IF( $Q8417, MAX($M$1:M8416)+1, 0)</f>
        <v>0</v>
      </c>
      <c r="N8417" t="e" cm="1">
        <f t="array" ref="N8417">INDEX($A$9:$F$1048576, $J8417, $K8417 )</f>
        <v>#N/A</v>
      </c>
      <c r="O8417" t="e" cm="1">
        <f t="array" ref="O8417">INDEX($B$9:$F$1048576, $J8417, $K8417 )</f>
        <v>#N/A</v>
      </c>
      <c r="P8417" t="str" cm="1">
        <f t="array" ref="P8417">IF( $L8417, TRIM(_xll.IMDP("IR", $G$5&amp;$N8417, $G$6)), "" )</f>
        <v/>
      </c>
      <c r="Q8417" t="b" cm="1">
        <f t="array" ref="Q8417">IF(
    $U$1=1, AND($P8417&lt;&gt;"", $P8417&lt;&gt;"...", $P8417&lt;&gt;"입력오류"),
    IF(
        $U$18=1, AND($P8417&lt;&gt;"", $P8417&lt;&gt;"...", $P8417&lt;&gt;"입력오류", ISNUMBER(FIND(INDEX($T$2:$T$7,$U$1),$P8417))),
        IF(
            $U$17="기타", AND($P8417&lt;&gt;"", $P8417&lt;&gt;"...", $P8417&lt;&gt;"입력오류", NOT(ISNUMBER(FIND($T$21:$T$34,$P8417)))),
            AND($P8417&lt;&gt;"", $P8417&lt;&gt;"...", $P8417&lt;&gt;"입력오류", $T$19=$P8417)
        )
    )
)</f>
        <v>0</v>
      </c>
    </row>
    <row r="8418" spans="9:17">
      <c r="I8418">
        <f t="shared" si="394"/>
        <v>8417</v>
      </c>
      <c r="J8418" t="e">
        <f t="shared" si="395"/>
        <v>#N/A</v>
      </c>
      <c r="K8418" t="e">
        <f t="shared" si="393"/>
        <v>#N/A</v>
      </c>
      <c r="L8418" t="b">
        <f>COUNTIF($N$2:N8418, N8418)=1</f>
        <v>0</v>
      </c>
      <c r="M8418" s="37">
        <f>IF( $Q8418, MAX($M$1:M8417)+1, 0)</f>
        <v>0</v>
      </c>
      <c r="N8418" t="e" cm="1">
        <f t="array" ref="N8418">INDEX($A$9:$F$1048576, $J8418, $K8418 )</f>
        <v>#N/A</v>
      </c>
      <c r="O8418" t="e" cm="1">
        <f t="array" ref="O8418">INDEX($B$9:$F$1048576, $J8418, $K8418 )</f>
        <v>#N/A</v>
      </c>
      <c r="P8418" t="str" cm="1">
        <f t="array" ref="P8418">IF( $L8418, TRIM(_xll.IMDP("IR", $G$5&amp;$N8418, $G$6)), "" )</f>
        <v/>
      </c>
      <c r="Q8418" t="b" cm="1">
        <f t="array" ref="Q8418">IF(
    $U$1=1, AND($P8418&lt;&gt;"", $P8418&lt;&gt;"...", $P8418&lt;&gt;"입력오류"),
    IF(
        $U$18=1, AND($P8418&lt;&gt;"", $P8418&lt;&gt;"...", $P8418&lt;&gt;"입력오류", ISNUMBER(FIND(INDEX($T$2:$T$7,$U$1),$P8418))),
        IF(
            $U$17="기타", AND($P8418&lt;&gt;"", $P8418&lt;&gt;"...", $P8418&lt;&gt;"입력오류", NOT(ISNUMBER(FIND($T$21:$T$34,$P8418)))),
            AND($P8418&lt;&gt;"", $P8418&lt;&gt;"...", $P8418&lt;&gt;"입력오류", $T$19=$P8418)
        )
    )
)</f>
        <v>0</v>
      </c>
    </row>
    <row r="8419" spans="9:17">
      <c r="I8419">
        <f t="shared" si="394"/>
        <v>8418</v>
      </c>
      <c r="J8419" t="e">
        <f t="shared" si="395"/>
        <v>#N/A</v>
      </c>
      <c r="K8419" t="e">
        <f t="shared" si="393"/>
        <v>#N/A</v>
      </c>
      <c r="L8419" t="b">
        <f>COUNTIF($N$2:N8419, N8419)=1</f>
        <v>0</v>
      </c>
      <c r="M8419" s="37">
        <f>IF( $Q8419, MAX($M$1:M8418)+1, 0)</f>
        <v>0</v>
      </c>
      <c r="N8419" t="e" cm="1">
        <f t="array" ref="N8419">INDEX($A$9:$F$1048576, $J8419, $K8419 )</f>
        <v>#N/A</v>
      </c>
      <c r="O8419" t="e" cm="1">
        <f t="array" ref="O8419">INDEX($B$9:$F$1048576, $J8419, $K8419 )</f>
        <v>#N/A</v>
      </c>
      <c r="P8419" t="str" cm="1">
        <f t="array" ref="P8419">IF( $L8419, TRIM(_xll.IMDP("IR", $G$5&amp;$N8419, $G$6)), "" )</f>
        <v/>
      </c>
      <c r="Q8419" t="b" cm="1">
        <f t="array" ref="Q8419">IF(
    $U$1=1, AND($P8419&lt;&gt;"", $P8419&lt;&gt;"...", $P8419&lt;&gt;"입력오류"),
    IF(
        $U$18=1, AND($P8419&lt;&gt;"", $P8419&lt;&gt;"...", $P8419&lt;&gt;"입력오류", ISNUMBER(FIND(INDEX($T$2:$T$7,$U$1),$P8419))),
        IF(
            $U$17="기타", AND($P8419&lt;&gt;"", $P8419&lt;&gt;"...", $P8419&lt;&gt;"입력오류", NOT(ISNUMBER(FIND($T$21:$T$34,$P8419)))),
            AND($P8419&lt;&gt;"", $P8419&lt;&gt;"...", $P8419&lt;&gt;"입력오류", $T$19=$P8419)
        )
    )
)</f>
        <v>0</v>
      </c>
    </row>
    <row r="8420" spans="9:17">
      <c r="I8420">
        <f t="shared" si="394"/>
        <v>8419</v>
      </c>
      <c r="J8420" t="e">
        <f t="shared" si="395"/>
        <v>#N/A</v>
      </c>
      <c r="K8420" t="e">
        <f t="shared" si="393"/>
        <v>#N/A</v>
      </c>
      <c r="L8420" t="b">
        <f>COUNTIF($N$2:N8420, N8420)=1</f>
        <v>0</v>
      </c>
      <c r="M8420" s="37">
        <f>IF( $Q8420, MAX($M$1:M8419)+1, 0)</f>
        <v>0</v>
      </c>
      <c r="N8420" t="e" cm="1">
        <f t="array" ref="N8420">INDEX($A$9:$F$1048576, $J8420, $K8420 )</f>
        <v>#N/A</v>
      </c>
      <c r="O8420" t="e" cm="1">
        <f t="array" ref="O8420">INDEX($B$9:$F$1048576, $J8420, $K8420 )</f>
        <v>#N/A</v>
      </c>
      <c r="P8420" t="str" cm="1">
        <f t="array" ref="P8420">IF( $L8420, TRIM(_xll.IMDP("IR", $G$5&amp;$N8420, $G$6)), "" )</f>
        <v/>
      </c>
      <c r="Q8420" t="b" cm="1">
        <f t="array" ref="Q8420">IF(
    $U$1=1, AND($P8420&lt;&gt;"", $P8420&lt;&gt;"...", $P8420&lt;&gt;"입력오류"),
    IF(
        $U$18=1, AND($P8420&lt;&gt;"", $P8420&lt;&gt;"...", $P8420&lt;&gt;"입력오류", ISNUMBER(FIND(INDEX($T$2:$T$7,$U$1),$P8420))),
        IF(
            $U$17="기타", AND($P8420&lt;&gt;"", $P8420&lt;&gt;"...", $P8420&lt;&gt;"입력오류", NOT(ISNUMBER(FIND($T$21:$T$34,$P8420)))),
            AND($P8420&lt;&gt;"", $P8420&lt;&gt;"...", $P8420&lt;&gt;"입력오류", $T$19=$P8420)
        )
    )
)</f>
        <v>0</v>
      </c>
    </row>
    <row r="8421" spans="9:17">
      <c r="I8421">
        <f t="shared" si="394"/>
        <v>8420</v>
      </c>
      <c r="J8421" t="e">
        <f t="shared" si="395"/>
        <v>#N/A</v>
      </c>
      <c r="K8421" t="e">
        <f t="shared" si="393"/>
        <v>#N/A</v>
      </c>
      <c r="L8421" t="b">
        <f>COUNTIF($N$2:N8421, N8421)=1</f>
        <v>0</v>
      </c>
      <c r="M8421" s="37">
        <f>IF( $Q8421, MAX($M$1:M8420)+1, 0)</f>
        <v>0</v>
      </c>
      <c r="N8421" t="e" cm="1">
        <f t="array" ref="N8421">INDEX($A$9:$F$1048576, $J8421, $K8421 )</f>
        <v>#N/A</v>
      </c>
      <c r="O8421" t="e" cm="1">
        <f t="array" ref="O8421">INDEX($B$9:$F$1048576, $J8421, $K8421 )</f>
        <v>#N/A</v>
      </c>
      <c r="P8421" t="str" cm="1">
        <f t="array" ref="P8421">IF( $L8421, TRIM(_xll.IMDP("IR", $G$5&amp;$N8421, $G$6)), "" )</f>
        <v/>
      </c>
      <c r="Q8421" t="b" cm="1">
        <f t="array" ref="Q8421">IF(
    $U$1=1, AND($P8421&lt;&gt;"", $P8421&lt;&gt;"...", $P8421&lt;&gt;"입력오류"),
    IF(
        $U$18=1, AND($P8421&lt;&gt;"", $P8421&lt;&gt;"...", $P8421&lt;&gt;"입력오류", ISNUMBER(FIND(INDEX($T$2:$T$7,$U$1),$P8421))),
        IF(
            $U$17="기타", AND($P8421&lt;&gt;"", $P8421&lt;&gt;"...", $P8421&lt;&gt;"입력오류", NOT(ISNUMBER(FIND($T$21:$T$34,$P8421)))),
            AND($P8421&lt;&gt;"", $P8421&lt;&gt;"...", $P8421&lt;&gt;"입력오류", $T$19=$P8421)
        )
    )
)</f>
        <v>0</v>
      </c>
    </row>
    <row r="8422" spans="9:17">
      <c r="I8422">
        <f t="shared" si="394"/>
        <v>8421</v>
      </c>
      <c r="J8422" t="e">
        <f t="shared" si="395"/>
        <v>#N/A</v>
      </c>
      <c r="K8422" t="e">
        <f t="shared" si="393"/>
        <v>#N/A</v>
      </c>
      <c r="L8422" t="b">
        <f>COUNTIF($N$2:N8422, N8422)=1</f>
        <v>0</v>
      </c>
      <c r="M8422" s="37">
        <f>IF( $Q8422, MAX($M$1:M8421)+1, 0)</f>
        <v>0</v>
      </c>
      <c r="N8422" t="e" cm="1">
        <f t="array" ref="N8422">INDEX($A$9:$F$1048576, $J8422, $K8422 )</f>
        <v>#N/A</v>
      </c>
      <c r="O8422" t="e" cm="1">
        <f t="array" ref="O8422">INDEX($B$9:$F$1048576, $J8422, $K8422 )</f>
        <v>#N/A</v>
      </c>
      <c r="P8422" t="str" cm="1">
        <f t="array" ref="P8422">IF( $L8422, TRIM(_xll.IMDP("IR", $G$5&amp;$N8422, $G$6)), "" )</f>
        <v/>
      </c>
      <c r="Q8422" t="b" cm="1">
        <f t="array" ref="Q8422">IF(
    $U$1=1, AND($P8422&lt;&gt;"", $P8422&lt;&gt;"...", $P8422&lt;&gt;"입력오류"),
    IF(
        $U$18=1, AND($P8422&lt;&gt;"", $P8422&lt;&gt;"...", $P8422&lt;&gt;"입력오류", ISNUMBER(FIND(INDEX($T$2:$T$7,$U$1),$P8422))),
        IF(
            $U$17="기타", AND($P8422&lt;&gt;"", $P8422&lt;&gt;"...", $P8422&lt;&gt;"입력오류", NOT(ISNUMBER(FIND($T$21:$T$34,$P8422)))),
            AND($P8422&lt;&gt;"", $P8422&lt;&gt;"...", $P8422&lt;&gt;"입력오류", $T$19=$P8422)
        )
    )
)</f>
        <v>0</v>
      </c>
    </row>
    <row r="8423" spans="9:17">
      <c r="I8423">
        <f t="shared" si="394"/>
        <v>8422</v>
      </c>
      <c r="J8423" t="e">
        <f t="shared" si="395"/>
        <v>#N/A</v>
      </c>
      <c r="K8423" t="e">
        <f t="shared" si="393"/>
        <v>#N/A</v>
      </c>
      <c r="L8423" t="b">
        <f>COUNTIF($N$2:N8423, N8423)=1</f>
        <v>0</v>
      </c>
      <c r="M8423" s="37">
        <f>IF( $Q8423, MAX($M$1:M8422)+1, 0)</f>
        <v>0</v>
      </c>
      <c r="N8423" t="e" cm="1">
        <f t="array" ref="N8423">INDEX($A$9:$F$1048576, $J8423, $K8423 )</f>
        <v>#N/A</v>
      </c>
      <c r="O8423" t="e" cm="1">
        <f t="array" ref="O8423">INDEX($B$9:$F$1048576, $J8423, $K8423 )</f>
        <v>#N/A</v>
      </c>
      <c r="P8423" t="str" cm="1">
        <f t="array" ref="P8423">IF( $L8423, TRIM(_xll.IMDP("IR", $G$5&amp;$N8423, $G$6)), "" )</f>
        <v/>
      </c>
      <c r="Q8423" t="b" cm="1">
        <f t="array" ref="Q8423">IF(
    $U$1=1, AND($P8423&lt;&gt;"", $P8423&lt;&gt;"...", $P8423&lt;&gt;"입력오류"),
    IF(
        $U$18=1, AND($P8423&lt;&gt;"", $P8423&lt;&gt;"...", $P8423&lt;&gt;"입력오류", ISNUMBER(FIND(INDEX($T$2:$T$7,$U$1),$P8423))),
        IF(
            $U$17="기타", AND($P8423&lt;&gt;"", $P8423&lt;&gt;"...", $P8423&lt;&gt;"입력오류", NOT(ISNUMBER(FIND($T$21:$T$34,$P8423)))),
            AND($P8423&lt;&gt;"", $P8423&lt;&gt;"...", $P8423&lt;&gt;"입력오류", $T$19=$P8423)
        )
    )
)</f>
        <v>0</v>
      </c>
    </row>
    <row r="8424" spans="9:17">
      <c r="I8424">
        <f t="shared" si="394"/>
        <v>8423</v>
      </c>
      <c r="J8424" t="e">
        <f t="shared" si="395"/>
        <v>#N/A</v>
      </c>
      <c r="K8424" t="e">
        <f t="shared" si="393"/>
        <v>#N/A</v>
      </c>
      <c r="L8424" t="b">
        <f>COUNTIF($N$2:N8424, N8424)=1</f>
        <v>0</v>
      </c>
      <c r="M8424" s="37">
        <f>IF( $Q8424, MAX($M$1:M8423)+1, 0)</f>
        <v>0</v>
      </c>
      <c r="N8424" t="e" cm="1">
        <f t="array" ref="N8424">INDEX($A$9:$F$1048576, $J8424, $K8424 )</f>
        <v>#N/A</v>
      </c>
      <c r="O8424" t="e" cm="1">
        <f t="array" ref="O8424">INDEX($B$9:$F$1048576, $J8424, $K8424 )</f>
        <v>#N/A</v>
      </c>
      <c r="P8424" t="str" cm="1">
        <f t="array" ref="P8424">IF( $L8424, TRIM(_xll.IMDP("IR", $G$5&amp;$N8424, $G$6)), "" )</f>
        <v/>
      </c>
      <c r="Q8424" t="b" cm="1">
        <f t="array" ref="Q8424">IF(
    $U$1=1, AND($P8424&lt;&gt;"", $P8424&lt;&gt;"...", $P8424&lt;&gt;"입력오류"),
    IF(
        $U$18=1, AND($P8424&lt;&gt;"", $P8424&lt;&gt;"...", $P8424&lt;&gt;"입력오류", ISNUMBER(FIND(INDEX($T$2:$T$7,$U$1),$P8424))),
        IF(
            $U$17="기타", AND($P8424&lt;&gt;"", $P8424&lt;&gt;"...", $P8424&lt;&gt;"입력오류", NOT(ISNUMBER(FIND($T$21:$T$34,$P8424)))),
            AND($P8424&lt;&gt;"", $P8424&lt;&gt;"...", $P8424&lt;&gt;"입력오류", $T$19=$P8424)
        )
    )
)</f>
        <v>0</v>
      </c>
    </row>
    <row r="8425" spans="9:17">
      <c r="I8425">
        <f t="shared" si="394"/>
        <v>8424</v>
      </c>
      <c r="J8425" t="e">
        <f t="shared" si="395"/>
        <v>#N/A</v>
      </c>
      <c r="K8425" t="e">
        <f t="shared" si="393"/>
        <v>#N/A</v>
      </c>
      <c r="L8425" t="b">
        <f>COUNTIF($N$2:N8425, N8425)=1</f>
        <v>0</v>
      </c>
      <c r="M8425" s="37">
        <f>IF( $Q8425, MAX($M$1:M8424)+1, 0)</f>
        <v>0</v>
      </c>
      <c r="N8425" t="e" cm="1">
        <f t="array" ref="N8425">INDEX($A$9:$F$1048576, $J8425, $K8425 )</f>
        <v>#N/A</v>
      </c>
      <c r="O8425" t="e" cm="1">
        <f t="array" ref="O8425">INDEX($B$9:$F$1048576, $J8425, $K8425 )</f>
        <v>#N/A</v>
      </c>
      <c r="P8425" t="str" cm="1">
        <f t="array" ref="P8425">IF( $L8425, TRIM(_xll.IMDP("IR", $G$5&amp;$N8425, $G$6)), "" )</f>
        <v/>
      </c>
      <c r="Q8425" t="b" cm="1">
        <f t="array" ref="Q8425">IF(
    $U$1=1, AND($P8425&lt;&gt;"", $P8425&lt;&gt;"...", $P8425&lt;&gt;"입력오류"),
    IF(
        $U$18=1, AND($P8425&lt;&gt;"", $P8425&lt;&gt;"...", $P8425&lt;&gt;"입력오류", ISNUMBER(FIND(INDEX($T$2:$T$7,$U$1),$P8425))),
        IF(
            $U$17="기타", AND($P8425&lt;&gt;"", $P8425&lt;&gt;"...", $P8425&lt;&gt;"입력오류", NOT(ISNUMBER(FIND($T$21:$T$34,$P8425)))),
            AND($P8425&lt;&gt;"", $P8425&lt;&gt;"...", $P8425&lt;&gt;"입력오류", $T$19=$P8425)
        )
    )
)</f>
        <v>0</v>
      </c>
    </row>
    <row r="8426" spans="9:17">
      <c r="I8426">
        <f t="shared" si="394"/>
        <v>8425</v>
      </c>
      <c r="J8426" t="e">
        <f t="shared" si="395"/>
        <v>#N/A</v>
      </c>
      <c r="K8426" t="e">
        <f t="shared" si="393"/>
        <v>#N/A</v>
      </c>
      <c r="L8426" t="b">
        <f>COUNTIF($N$2:N8426, N8426)=1</f>
        <v>0</v>
      </c>
      <c r="M8426" s="37">
        <f>IF( $Q8426, MAX($M$1:M8425)+1, 0)</f>
        <v>0</v>
      </c>
      <c r="N8426" t="e" cm="1">
        <f t="array" ref="N8426">INDEX($A$9:$F$1048576, $J8426, $K8426 )</f>
        <v>#N/A</v>
      </c>
      <c r="O8426" t="e" cm="1">
        <f t="array" ref="O8426">INDEX($B$9:$F$1048576, $J8426, $K8426 )</f>
        <v>#N/A</v>
      </c>
      <c r="P8426" t="str" cm="1">
        <f t="array" ref="P8426">IF( $L8426, TRIM(_xll.IMDP("IR", $G$5&amp;$N8426, $G$6)), "" )</f>
        <v/>
      </c>
      <c r="Q8426" t="b" cm="1">
        <f t="array" ref="Q8426">IF(
    $U$1=1, AND($P8426&lt;&gt;"", $P8426&lt;&gt;"...", $P8426&lt;&gt;"입력오류"),
    IF(
        $U$18=1, AND($P8426&lt;&gt;"", $P8426&lt;&gt;"...", $P8426&lt;&gt;"입력오류", ISNUMBER(FIND(INDEX($T$2:$T$7,$U$1),$P8426))),
        IF(
            $U$17="기타", AND($P8426&lt;&gt;"", $P8426&lt;&gt;"...", $P8426&lt;&gt;"입력오류", NOT(ISNUMBER(FIND($T$21:$T$34,$P8426)))),
            AND($P8426&lt;&gt;"", $P8426&lt;&gt;"...", $P8426&lt;&gt;"입력오류", $T$19=$P8426)
        )
    )
)</f>
        <v>0</v>
      </c>
    </row>
    <row r="8427" spans="9:17">
      <c r="I8427">
        <f t="shared" si="394"/>
        <v>8426</v>
      </c>
      <c r="J8427" t="e">
        <f t="shared" si="395"/>
        <v>#N/A</v>
      </c>
      <c r="K8427" t="e">
        <f t="shared" si="393"/>
        <v>#N/A</v>
      </c>
      <c r="L8427" t="b">
        <f>COUNTIF($N$2:N8427, N8427)=1</f>
        <v>0</v>
      </c>
      <c r="M8427" s="37">
        <f>IF( $Q8427, MAX($M$1:M8426)+1, 0)</f>
        <v>0</v>
      </c>
      <c r="N8427" t="e" cm="1">
        <f t="array" ref="N8427">INDEX($A$9:$F$1048576, $J8427, $K8427 )</f>
        <v>#N/A</v>
      </c>
      <c r="O8427" t="e" cm="1">
        <f t="array" ref="O8427">INDEX($B$9:$F$1048576, $J8427, $K8427 )</f>
        <v>#N/A</v>
      </c>
      <c r="P8427" t="str" cm="1">
        <f t="array" ref="P8427">IF( $L8427, TRIM(_xll.IMDP("IR", $G$5&amp;$N8427, $G$6)), "" )</f>
        <v/>
      </c>
      <c r="Q8427" t="b" cm="1">
        <f t="array" ref="Q8427">IF(
    $U$1=1, AND($P8427&lt;&gt;"", $P8427&lt;&gt;"...", $P8427&lt;&gt;"입력오류"),
    IF(
        $U$18=1, AND($P8427&lt;&gt;"", $P8427&lt;&gt;"...", $P8427&lt;&gt;"입력오류", ISNUMBER(FIND(INDEX($T$2:$T$7,$U$1),$P8427))),
        IF(
            $U$17="기타", AND($P8427&lt;&gt;"", $P8427&lt;&gt;"...", $P8427&lt;&gt;"입력오류", NOT(ISNUMBER(FIND($T$21:$T$34,$P8427)))),
            AND($P8427&lt;&gt;"", $P8427&lt;&gt;"...", $P8427&lt;&gt;"입력오류", $T$19=$P8427)
        )
    )
)</f>
        <v>0</v>
      </c>
    </row>
    <row r="8428" spans="9:17">
      <c r="I8428">
        <f t="shared" si="394"/>
        <v>8427</v>
      </c>
      <c r="J8428" t="e">
        <f t="shared" si="395"/>
        <v>#N/A</v>
      </c>
      <c r="K8428" t="e">
        <f t="shared" si="393"/>
        <v>#N/A</v>
      </c>
      <c r="L8428" t="b">
        <f>COUNTIF($N$2:N8428, N8428)=1</f>
        <v>0</v>
      </c>
      <c r="M8428" s="37">
        <f>IF( $Q8428, MAX($M$1:M8427)+1, 0)</f>
        <v>0</v>
      </c>
      <c r="N8428" t="e" cm="1">
        <f t="array" ref="N8428">INDEX($A$9:$F$1048576, $J8428, $K8428 )</f>
        <v>#N/A</v>
      </c>
      <c r="O8428" t="e" cm="1">
        <f t="array" ref="O8428">INDEX($B$9:$F$1048576, $J8428, $K8428 )</f>
        <v>#N/A</v>
      </c>
      <c r="P8428" t="str" cm="1">
        <f t="array" ref="P8428">IF( $L8428, TRIM(_xll.IMDP("IR", $G$5&amp;$N8428, $G$6)), "" )</f>
        <v/>
      </c>
      <c r="Q8428" t="b" cm="1">
        <f t="array" ref="Q8428">IF(
    $U$1=1, AND($P8428&lt;&gt;"", $P8428&lt;&gt;"...", $P8428&lt;&gt;"입력오류"),
    IF(
        $U$18=1, AND($P8428&lt;&gt;"", $P8428&lt;&gt;"...", $P8428&lt;&gt;"입력오류", ISNUMBER(FIND(INDEX($T$2:$T$7,$U$1),$P8428))),
        IF(
            $U$17="기타", AND($P8428&lt;&gt;"", $P8428&lt;&gt;"...", $P8428&lt;&gt;"입력오류", NOT(ISNUMBER(FIND($T$21:$T$34,$P8428)))),
            AND($P8428&lt;&gt;"", $P8428&lt;&gt;"...", $P8428&lt;&gt;"입력오류", $T$19=$P8428)
        )
    )
)</f>
        <v>0</v>
      </c>
    </row>
    <row r="8429" spans="9:17">
      <c r="I8429">
        <f t="shared" si="394"/>
        <v>8428</v>
      </c>
      <c r="J8429" t="e">
        <f t="shared" si="395"/>
        <v>#N/A</v>
      </c>
      <c r="K8429" t="e">
        <f t="shared" si="393"/>
        <v>#N/A</v>
      </c>
      <c r="L8429" t="b">
        <f>COUNTIF($N$2:N8429, N8429)=1</f>
        <v>0</v>
      </c>
      <c r="M8429" s="37">
        <f>IF( $Q8429, MAX($M$1:M8428)+1, 0)</f>
        <v>0</v>
      </c>
      <c r="N8429" t="e" cm="1">
        <f t="array" ref="N8429">INDEX($A$9:$F$1048576, $J8429, $K8429 )</f>
        <v>#N/A</v>
      </c>
      <c r="O8429" t="e" cm="1">
        <f t="array" ref="O8429">INDEX($B$9:$F$1048576, $J8429, $K8429 )</f>
        <v>#N/A</v>
      </c>
      <c r="P8429" t="str" cm="1">
        <f t="array" ref="P8429">IF( $L8429, TRIM(_xll.IMDP("IR", $G$5&amp;$N8429, $G$6)), "" )</f>
        <v/>
      </c>
      <c r="Q8429" t="b" cm="1">
        <f t="array" ref="Q8429">IF(
    $U$1=1, AND($P8429&lt;&gt;"", $P8429&lt;&gt;"...", $P8429&lt;&gt;"입력오류"),
    IF(
        $U$18=1, AND($P8429&lt;&gt;"", $P8429&lt;&gt;"...", $P8429&lt;&gt;"입력오류", ISNUMBER(FIND(INDEX($T$2:$T$7,$U$1),$P8429))),
        IF(
            $U$17="기타", AND($P8429&lt;&gt;"", $P8429&lt;&gt;"...", $P8429&lt;&gt;"입력오류", NOT(ISNUMBER(FIND($T$21:$T$34,$P8429)))),
            AND($P8429&lt;&gt;"", $P8429&lt;&gt;"...", $P8429&lt;&gt;"입력오류", $T$19=$P8429)
        )
    )
)</f>
        <v>0</v>
      </c>
    </row>
    <row r="8430" spans="9:17">
      <c r="I8430">
        <f t="shared" si="394"/>
        <v>8429</v>
      </c>
      <c r="J8430" t="e">
        <f t="shared" si="395"/>
        <v>#N/A</v>
      </c>
      <c r="K8430" t="e">
        <f t="shared" si="393"/>
        <v>#N/A</v>
      </c>
      <c r="L8430" t="b">
        <f>COUNTIF($N$2:N8430, N8430)=1</f>
        <v>0</v>
      </c>
      <c r="M8430" s="37">
        <f>IF( $Q8430, MAX($M$1:M8429)+1, 0)</f>
        <v>0</v>
      </c>
      <c r="N8430" t="e" cm="1">
        <f t="array" ref="N8430">INDEX($A$9:$F$1048576, $J8430, $K8430 )</f>
        <v>#N/A</v>
      </c>
      <c r="O8430" t="e" cm="1">
        <f t="array" ref="O8430">INDEX($B$9:$F$1048576, $J8430, $K8430 )</f>
        <v>#N/A</v>
      </c>
      <c r="P8430" t="str" cm="1">
        <f t="array" ref="P8430">IF( $L8430, TRIM(_xll.IMDP("IR", $G$5&amp;$N8430, $G$6)), "" )</f>
        <v/>
      </c>
      <c r="Q8430" t="b" cm="1">
        <f t="array" ref="Q8430">IF(
    $U$1=1, AND($P8430&lt;&gt;"", $P8430&lt;&gt;"...", $P8430&lt;&gt;"입력오류"),
    IF(
        $U$18=1, AND($P8430&lt;&gt;"", $P8430&lt;&gt;"...", $P8430&lt;&gt;"입력오류", ISNUMBER(FIND(INDEX($T$2:$T$7,$U$1),$P8430))),
        IF(
            $U$17="기타", AND($P8430&lt;&gt;"", $P8430&lt;&gt;"...", $P8430&lt;&gt;"입력오류", NOT(ISNUMBER(FIND($T$21:$T$34,$P8430)))),
            AND($P8430&lt;&gt;"", $P8430&lt;&gt;"...", $P8430&lt;&gt;"입력오류", $T$19=$P8430)
        )
    )
)</f>
        <v>0</v>
      </c>
    </row>
    <row r="8431" spans="9:17">
      <c r="I8431">
        <f t="shared" si="394"/>
        <v>8430</v>
      </c>
      <c r="J8431" t="e">
        <f t="shared" si="395"/>
        <v>#N/A</v>
      </c>
      <c r="K8431" t="e">
        <f t="shared" si="393"/>
        <v>#N/A</v>
      </c>
      <c r="L8431" t="b">
        <f>COUNTIF($N$2:N8431, N8431)=1</f>
        <v>0</v>
      </c>
      <c r="M8431" s="37">
        <f>IF( $Q8431, MAX($M$1:M8430)+1, 0)</f>
        <v>0</v>
      </c>
      <c r="N8431" t="e" cm="1">
        <f t="array" ref="N8431">INDEX($A$9:$F$1048576, $J8431, $K8431 )</f>
        <v>#N/A</v>
      </c>
      <c r="O8431" t="e" cm="1">
        <f t="array" ref="O8431">INDEX($B$9:$F$1048576, $J8431, $K8431 )</f>
        <v>#N/A</v>
      </c>
      <c r="P8431" t="str" cm="1">
        <f t="array" ref="P8431">IF( $L8431, TRIM(_xll.IMDP("IR", $G$5&amp;$N8431, $G$6)), "" )</f>
        <v/>
      </c>
      <c r="Q8431" t="b" cm="1">
        <f t="array" ref="Q8431">IF(
    $U$1=1, AND($P8431&lt;&gt;"", $P8431&lt;&gt;"...", $P8431&lt;&gt;"입력오류"),
    IF(
        $U$18=1, AND($P8431&lt;&gt;"", $P8431&lt;&gt;"...", $P8431&lt;&gt;"입력오류", ISNUMBER(FIND(INDEX($T$2:$T$7,$U$1),$P8431))),
        IF(
            $U$17="기타", AND($P8431&lt;&gt;"", $P8431&lt;&gt;"...", $P8431&lt;&gt;"입력오류", NOT(ISNUMBER(FIND($T$21:$T$34,$P8431)))),
            AND($P8431&lt;&gt;"", $P8431&lt;&gt;"...", $P8431&lt;&gt;"입력오류", $T$19=$P8431)
        )
    )
)</f>
        <v>0</v>
      </c>
    </row>
    <row r="8432" spans="9:17">
      <c r="I8432">
        <f t="shared" si="394"/>
        <v>8431</v>
      </c>
      <c r="J8432" t="e">
        <f t="shared" si="395"/>
        <v>#N/A</v>
      </c>
      <c r="K8432" t="e">
        <f t="shared" si="393"/>
        <v>#N/A</v>
      </c>
      <c r="L8432" t="b">
        <f>COUNTIF($N$2:N8432, N8432)=1</f>
        <v>0</v>
      </c>
      <c r="M8432" s="37">
        <f>IF( $Q8432, MAX($M$1:M8431)+1, 0)</f>
        <v>0</v>
      </c>
      <c r="N8432" t="e" cm="1">
        <f t="array" ref="N8432">INDEX($A$9:$F$1048576, $J8432, $K8432 )</f>
        <v>#N/A</v>
      </c>
      <c r="O8432" t="e" cm="1">
        <f t="array" ref="O8432">INDEX($B$9:$F$1048576, $J8432, $K8432 )</f>
        <v>#N/A</v>
      </c>
      <c r="P8432" t="str" cm="1">
        <f t="array" ref="P8432">IF( $L8432, TRIM(_xll.IMDP("IR", $G$5&amp;$N8432, $G$6)), "" )</f>
        <v/>
      </c>
      <c r="Q8432" t="b" cm="1">
        <f t="array" ref="Q8432">IF(
    $U$1=1, AND($P8432&lt;&gt;"", $P8432&lt;&gt;"...", $P8432&lt;&gt;"입력오류"),
    IF(
        $U$18=1, AND($P8432&lt;&gt;"", $P8432&lt;&gt;"...", $P8432&lt;&gt;"입력오류", ISNUMBER(FIND(INDEX($T$2:$T$7,$U$1),$P8432))),
        IF(
            $U$17="기타", AND($P8432&lt;&gt;"", $P8432&lt;&gt;"...", $P8432&lt;&gt;"입력오류", NOT(ISNUMBER(FIND($T$21:$T$34,$P8432)))),
            AND($P8432&lt;&gt;"", $P8432&lt;&gt;"...", $P8432&lt;&gt;"입력오류", $T$19=$P8432)
        )
    )
)</f>
        <v>0</v>
      </c>
    </row>
    <row r="8433" spans="9:17">
      <c r="I8433">
        <f t="shared" si="394"/>
        <v>8432</v>
      </c>
      <c r="J8433" t="e">
        <f t="shared" si="395"/>
        <v>#N/A</v>
      </c>
      <c r="K8433" t="e">
        <f t="shared" si="393"/>
        <v>#N/A</v>
      </c>
      <c r="L8433" t="b">
        <f>COUNTIF($N$2:N8433, N8433)=1</f>
        <v>0</v>
      </c>
      <c r="M8433" s="37">
        <f>IF( $Q8433, MAX($M$1:M8432)+1, 0)</f>
        <v>0</v>
      </c>
      <c r="N8433" t="e" cm="1">
        <f t="array" ref="N8433">INDEX($A$9:$F$1048576, $J8433, $K8433 )</f>
        <v>#N/A</v>
      </c>
      <c r="O8433" t="e" cm="1">
        <f t="array" ref="O8433">INDEX($B$9:$F$1048576, $J8433, $K8433 )</f>
        <v>#N/A</v>
      </c>
      <c r="P8433" t="str" cm="1">
        <f t="array" ref="P8433">IF( $L8433, TRIM(_xll.IMDP("IR", $G$5&amp;$N8433, $G$6)), "" )</f>
        <v/>
      </c>
      <c r="Q8433" t="b" cm="1">
        <f t="array" ref="Q8433">IF(
    $U$1=1, AND($P8433&lt;&gt;"", $P8433&lt;&gt;"...", $P8433&lt;&gt;"입력오류"),
    IF(
        $U$18=1, AND($P8433&lt;&gt;"", $P8433&lt;&gt;"...", $P8433&lt;&gt;"입력오류", ISNUMBER(FIND(INDEX($T$2:$T$7,$U$1),$P8433))),
        IF(
            $U$17="기타", AND($P8433&lt;&gt;"", $P8433&lt;&gt;"...", $P8433&lt;&gt;"입력오류", NOT(ISNUMBER(FIND($T$21:$T$34,$P8433)))),
            AND($P8433&lt;&gt;"", $P8433&lt;&gt;"...", $P8433&lt;&gt;"입력오류", $T$19=$P8433)
        )
    )
)</f>
        <v>0</v>
      </c>
    </row>
    <row r="8434" spans="9:17">
      <c r="I8434">
        <f t="shared" si="394"/>
        <v>8433</v>
      </c>
      <c r="J8434" t="e">
        <f t="shared" si="395"/>
        <v>#N/A</v>
      </c>
      <c r="K8434" t="e">
        <f t="shared" si="393"/>
        <v>#N/A</v>
      </c>
      <c r="L8434" t="b">
        <f>COUNTIF($N$2:N8434, N8434)=1</f>
        <v>0</v>
      </c>
      <c r="M8434" s="37">
        <f>IF( $Q8434, MAX($M$1:M8433)+1, 0)</f>
        <v>0</v>
      </c>
      <c r="N8434" t="e" cm="1">
        <f t="array" ref="N8434">INDEX($A$9:$F$1048576, $J8434, $K8434 )</f>
        <v>#N/A</v>
      </c>
      <c r="O8434" t="e" cm="1">
        <f t="array" ref="O8434">INDEX($B$9:$F$1048576, $J8434, $K8434 )</f>
        <v>#N/A</v>
      </c>
      <c r="P8434" t="str" cm="1">
        <f t="array" ref="P8434">IF( $L8434, TRIM(_xll.IMDP("IR", $G$5&amp;$N8434, $G$6)), "" )</f>
        <v/>
      </c>
      <c r="Q8434" t="b" cm="1">
        <f t="array" ref="Q8434">IF(
    $U$1=1, AND($P8434&lt;&gt;"", $P8434&lt;&gt;"...", $P8434&lt;&gt;"입력오류"),
    IF(
        $U$18=1, AND($P8434&lt;&gt;"", $P8434&lt;&gt;"...", $P8434&lt;&gt;"입력오류", ISNUMBER(FIND(INDEX($T$2:$T$7,$U$1),$P8434))),
        IF(
            $U$17="기타", AND($P8434&lt;&gt;"", $P8434&lt;&gt;"...", $P8434&lt;&gt;"입력오류", NOT(ISNUMBER(FIND($T$21:$T$34,$P8434)))),
            AND($P8434&lt;&gt;"", $P8434&lt;&gt;"...", $P8434&lt;&gt;"입력오류", $T$19=$P8434)
        )
    )
)</f>
        <v>0</v>
      </c>
    </row>
    <row r="8435" spans="9:17">
      <c r="I8435">
        <f t="shared" si="394"/>
        <v>8434</v>
      </c>
      <c r="J8435" t="e">
        <f t="shared" si="395"/>
        <v>#N/A</v>
      </c>
      <c r="K8435" t="e">
        <f t="shared" si="393"/>
        <v>#N/A</v>
      </c>
      <c r="L8435" t="b">
        <f>COUNTIF($N$2:N8435, N8435)=1</f>
        <v>0</v>
      </c>
      <c r="M8435" s="37">
        <f>IF( $Q8435, MAX($M$1:M8434)+1, 0)</f>
        <v>0</v>
      </c>
      <c r="N8435" t="e" cm="1">
        <f t="array" ref="N8435">INDEX($A$9:$F$1048576, $J8435, $K8435 )</f>
        <v>#N/A</v>
      </c>
      <c r="O8435" t="e" cm="1">
        <f t="array" ref="O8435">INDEX($B$9:$F$1048576, $J8435, $K8435 )</f>
        <v>#N/A</v>
      </c>
      <c r="P8435" t="str" cm="1">
        <f t="array" ref="P8435">IF( $L8435, TRIM(_xll.IMDP("IR", $G$5&amp;$N8435, $G$6)), "" )</f>
        <v/>
      </c>
      <c r="Q8435" t="b" cm="1">
        <f t="array" ref="Q8435">IF(
    $U$1=1, AND($P8435&lt;&gt;"", $P8435&lt;&gt;"...", $P8435&lt;&gt;"입력오류"),
    IF(
        $U$18=1, AND($P8435&lt;&gt;"", $P8435&lt;&gt;"...", $P8435&lt;&gt;"입력오류", ISNUMBER(FIND(INDEX($T$2:$T$7,$U$1),$P8435))),
        IF(
            $U$17="기타", AND($P8435&lt;&gt;"", $P8435&lt;&gt;"...", $P8435&lt;&gt;"입력오류", NOT(ISNUMBER(FIND($T$21:$T$34,$P8435)))),
            AND($P8435&lt;&gt;"", $P8435&lt;&gt;"...", $P8435&lt;&gt;"입력오류", $T$19=$P8435)
        )
    )
)</f>
        <v>0</v>
      </c>
    </row>
    <row r="8436" spans="9:17">
      <c r="I8436">
        <f t="shared" si="394"/>
        <v>8435</v>
      </c>
      <c r="J8436" t="e">
        <f t="shared" si="395"/>
        <v>#N/A</v>
      </c>
      <c r="K8436" t="e">
        <f t="shared" si="393"/>
        <v>#N/A</v>
      </c>
      <c r="L8436" t="b">
        <f>COUNTIF($N$2:N8436, N8436)=1</f>
        <v>0</v>
      </c>
      <c r="M8436" s="37">
        <f>IF( $Q8436, MAX($M$1:M8435)+1, 0)</f>
        <v>0</v>
      </c>
      <c r="N8436" t="e" cm="1">
        <f t="array" ref="N8436">INDEX($A$9:$F$1048576, $J8436, $K8436 )</f>
        <v>#N/A</v>
      </c>
      <c r="O8436" t="e" cm="1">
        <f t="array" ref="O8436">INDEX($B$9:$F$1048576, $J8436, $K8436 )</f>
        <v>#N/A</v>
      </c>
      <c r="P8436" t="str" cm="1">
        <f t="array" ref="P8436">IF( $L8436, TRIM(_xll.IMDP("IR", $G$5&amp;$N8436, $G$6)), "" )</f>
        <v/>
      </c>
      <c r="Q8436" t="b" cm="1">
        <f t="array" ref="Q8436">IF(
    $U$1=1, AND($P8436&lt;&gt;"", $P8436&lt;&gt;"...", $P8436&lt;&gt;"입력오류"),
    IF(
        $U$18=1, AND($P8436&lt;&gt;"", $P8436&lt;&gt;"...", $P8436&lt;&gt;"입력오류", ISNUMBER(FIND(INDEX($T$2:$T$7,$U$1),$P8436))),
        IF(
            $U$17="기타", AND($P8436&lt;&gt;"", $P8436&lt;&gt;"...", $P8436&lt;&gt;"입력오류", NOT(ISNUMBER(FIND($T$21:$T$34,$P8436)))),
            AND($P8436&lt;&gt;"", $P8436&lt;&gt;"...", $P8436&lt;&gt;"입력오류", $T$19=$P8436)
        )
    )
)</f>
        <v>0</v>
      </c>
    </row>
    <row r="8437" spans="9:17">
      <c r="I8437">
        <f t="shared" si="394"/>
        <v>8436</v>
      </c>
      <c r="J8437" t="e">
        <f t="shared" si="395"/>
        <v>#N/A</v>
      </c>
      <c r="K8437" t="e">
        <f t="shared" si="393"/>
        <v>#N/A</v>
      </c>
      <c r="L8437" t="b">
        <f>COUNTIF($N$2:N8437, N8437)=1</f>
        <v>0</v>
      </c>
      <c r="M8437" s="37">
        <f>IF( $Q8437, MAX($M$1:M8436)+1, 0)</f>
        <v>0</v>
      </c>
      <c r="N8437" t="e" cm="1">
        <f t="array" ref="N8437">INDEX($A$9:$F$1048576, $J8437, $K8437 )</f>
        <v>#N/A</v>
      </c>
      <c r="O8437" t="e" cm="1">
        <f t="array" ref="O8437">INDEX($B$9:$F$1048576, $J8437, $K8437 )</f>
        <v>#N/A</v>
      </c>
      <c r="P8437" t="str" cm="1">
        <f t="array" ref="P8437">IF( $L8437, TRIM(_xll.IMDP("IR", $G$5&amp;$N8437, $G$6)), "" )</f>
        <v/>
      </c>
      <c r="Q8437" t="b" cm="1">
        <f t="array" ref="Q8437">IF(
    $U$1=1, AND($P8437&lt;&gt;"", $P8437&lt;&gt;"...", $P8437&lt;&gt;"입력오류"),
    IF(
        $U$18=1, AND($P8437&lt;&gt;"", $P8437&lt;&gt;"...", $P8437&lt;&gt;"입력오류", ISNUMBER(FIND(INDEX($T$2:$T$7,$U$1),$P8437))),
        IF(
            $U$17="기타", AND($P8437&lt;&gt;"", $P8437&lt;&gt;"...", $P8437&lt;&gt;"입력오류", NOT(ISNUMBER(FIND($T$21:$T$34,$P8437)))),
            AND($P8437&lt;&gt;"", $P8437&lt;&gt;"...", $P8437&lt;&gt;"입력오류", $T$19=$P8437)
        )
    )
)</f>
        <v>0</v>
      </c>
    </row>
    <row r="8438" spans="9:17">
      <c r="I8438">
        <f t="shared" si="394"/>
        <v>8437</v>
      </c>
      <c r="J8438" t="e">
        <f t="shared" si="395"/>
        <v>#N/A</v>
      </c>
      <c r="K8438" t="e">
        <f t="shared" si="393"/>
        <v>#N/A</v>
      </c>
      <c r="L8438" t="b">
        <f>COUNTIF($N$2:N8438, N8438)=1</f>
        <v>0</v>
      </c>
      <c r="M8438" s="37">
        <f>IF( $Q8438, MAX($M$1:M8437)+1, 0)</f>
        <v>0</v>
      </c>
      <c r="N8438" t="e" cm="1">
        <f t="array" ref="N8438">INDEX($A$9:$F$1048576, $J8438, $K8438 )</f>
        <v>#N/A</v>
      </c>
      <c r="O8438" t="e" cm="1">
        <f t="array" ref="O8438">INDEX($B$9:$F$1048576, $J8438, $K8438 )</f>
        <v>#N/A</v>
      </c>
      <c r="P8438" t="str" cm="1">
        <f t="array" ref="P8438">IF( $L8438, TRIM(_xll.IMDP("IR", $G$5&amp;$N8438, $G$6)), "" )</f>
        <v/>
      </c>
      <c r="Q8438" t="b" cm="1">
        <f t="array" ref="Q8438">IF(
    $U$1=1, AND($P8438&lt;&gt;"", $P8438&lt;&gt;"...", $P8438&lt;&gt;"입력오류"),
    IF(
        $U$18=1, AND($P8438&lt;&gt;"", $P8438&lt;&gt;"...", $P8438&lt;&gt;"입력오류", ISNUMBER(FIND(INDEX($T$2:$T$7,$U$1),$P8438))),
        IF(
            $U$17="기타", AND($P8438&lt;&gt;"", $P8438&lt;&gt;"...", $P8438&lt;&gt;"입력오류", NOT(ISNUMBER(FIND($T$21:$T$34,$P8438)))),
            AND($P8438&lt;&gt;"", $P8438&lt;&gt;"...", $P8438&lt;&gt;"입력오류", $T$19=$P8438)
        )
    )
)</f>
        <v>0</v>
      </c>
    </row>
    <row r="8439" spans="9:17">
      <c r="I8439">
        <f t="shared" si="394"/>
        <v>8438</v>
      </c>
      <c r="J8439" t="e">
        <f t="shared" si="395"/>
        <v>#N/A</v>
      </c>
      <c r="K8439" t="e">
        <f t="shared" si="393"/>
        <v>#N/A</v>
      </c>
      <c r="L8439" t="b">
        <f>COUNTIF($N$2:N8439, N8439)=1</f>
        <v>0</v>
      </c>
      <c r="M8439" s="37">
        <f>IF( $Q8439, MAX($M$1:M8438)+1, 0)</f>
        <v>0</v>
      </c>
      <c r="N8439" t="e" cm="1">
        <f t="array" ref="N8439">INDEX($A$9:$F$1048576, $J8439, $K8439 )</f>
        <v>#N/A</v>
      </c>
      <c r="O8439" t="e" cm="1">
        <f t="array" ref="O8439">INDEX($B$9:$F$1048576, $J8439, $K8439 )</f>
        <v>#N/A</v>
      </c>
      <c r="P8439" t="str" cm="1">
        <f t="array" ref="P8439">IF( $L8439, TRIM(_xll.IMDP("IR", $G$5&amp;$N8439, $G$6)), "" )</f>
        <v/>
      </c>
      <c r="Q8439" t="b" cm="1">
        <f t="array" ref="Q8439">IF(
    $U$1=1, AND($P8439&lt;&gt;"", $P8439&lt;&gt;"...", $P8439&lt;&gt;"입력오류"),
    IF(
        $U$18=1, AND($P8439&lt;&gt;"", $P8439&lt;&gt;"...", $P8439&lt;&gt;"입력오류", ISNUMBER(FIND(INDEX($T$2:$T$7,$U$1),$P8439))),
        IF(
            $U$17="기타", AND($P8439&lt;&gt;"", $P8439&lt;&gt;"...", $P8439&lt;&gt;"입력오류", NOT(ISNUMBER(FIND($T$21:$T$34,$P8439)))),
            AND($P8439&lt;&gt;"", $P8439&lt;&gt;"...", $P8439&lt;&gt;"입력오류", $T$19=$P8439)
        )
    )
)</f>
        <v>0</v>
      </c>
    </row>
    <row r="8440" spans="9:17">
      <c r="I8440">
        <f t="shared" si="394"/>
        <v>8439</v>
      </c>
      <c r="J8440" t="e">
        <f t="shared" si="395"/>
        <v>#N/A</v>
      </c>
      <c r="K8440" t="e">
        <f t="shared" si="393"/>
        <v>#N/A</v>
      </c>
      <c r="L8440" t="b">
        <f>COUNTIF($N$2:N8440, N8440)=1</f>
        <v>0</v>
      </c>
      <c r="M8440" s="37">
        <f>IF( $Q8440, MAX($M$1:M8439)+1, 0)</f>
        <v>0</v>
      </c>
      <c r="N8440" t="e" cm="1">
        <f t="array" ref="N8440">INDEX($A$9:$F$1048576, $J8440, $K8440 )</f>
        <v>#N/A</v>
      </c>
      <c r="O8440" t="e" cm="1">
        <f t="array" ref="O8440">INDEX($B$9:$F$1048576, $J8440, $K8440 )</f>
        <v>#N/A</v>
      </c>
      <c r="P8440" t="str" cm="1">
        <f t="array" ref="P8440">IF( $L8440, TRIM(_xll.IMDP("IR", $G$5&amp;$N8440, $G$6)), "" )</f>
        <v/>
      </c>
      <c r="Q8440" t="b" cm="1">
        <f t="array" ref="Q8440">IF(
    $U$1=1, AND($P8440&lt;&gt;"", $P8440&lt;&gt;"...", $P8440&lt;&gt;"입력오류"),
    IF(
        $U$18=1, AND($P8440&lt;&gt;"", $P8440&lt;&gt;"...", $P8440&lt;&gt;"입력오류", ISNUMBER(FIND(INDEX($T$2:$T$7,$U$1),$P8440))),
        IF(
            $U$17="기타", AND($P8440&lt;&gt;"", $P8440&lt;&gt;"...", $P8440&lt;&gt;"입력오류", NOT(ISNUMBER(FIND($T$21:$T$34,$P8440)))),
            AND($P8440&lt;&gt;"", $P8440&lt;&gt;"...", $P8440&lt;&gt;"입력오류", $T$19=$P8440)
        )
    )
)</f>
        <v>0</v>
      </c>
    </row>
    <row r="8441" spans="9:17">
      <c r="I8441">
        <f t="shared" si="394"/>
        <v>8440</v>
      </c>
      <c r="J8441" t="e">
        <f t="shared" si="395"/>
        <v>#N/A</v>
      </c>
      <c r="K8441" t="e">
        <f t="shared" si="393"/>
        <v>#N/A</v>
      </c>
      <c r="L8441" t="b">
        <f>COUNTIF($N$2:N8441, N8441)=1</f>
        <v>0</v>
      </c>
      <c r="M8441" s="37">
        <f>IF( $Q8441, MAX($M$1:M8440)+1, 0)</f>
        <v>0</v>
      </c>
      <c r="N8441" t="e" cm="1">
        <f t="array" ref="N8441">INDEX($A$9:$F$1048576, $J8441, $K8441 )</f>
        <v>#N/A</v>
      </c>
      <c r="O8441" t="e" cm="1">
        <f t="array" ref="O8441">INDEX($B$9:$F$1048576, $J8441, $K8441 )</f>
        <v>#N/A</v>
      </c>
      <c r="P8441" t="str" cm="1">
        <f t="array" ref="P8441">IF( $L8441, TRIM(_xll.IMDP("IR", $G$5&amp;$N8441, $G$6)), "" )</f>
        <v/>
      </c>
      <c r="Q8441" t="b" cm="1">
        <f t="array" ref="Q8441">IF(
    $U$1=1, AND($P8441&lt;&gt;"", $P8441&lt;&gt;"...", $P8441&lt;&gt;"입력오류"),
    IF(
        $U$18=1, AND($P8441&lt;&gt;"", $P8441&lt;&gt;"...", $P8441&lt;&gt;"입력오류", ISNUMBER(FIND(INDEX($T$2:$T$7,$U$1),$P8441))),
        IF(
            $U$17="기타", AND($P8441&lt;&gt;"", $P8441&lt;&gt;"...", $P8441&lt;&gt;"입력오류", NOT(ISNUMBER(FIND($T$21:$T$34,$P8441)))),
            AND($P8441&lt;&gt;"", $P8441&lt;&gt;"...", $P8441&lt;&gt;"입력오류", $T$19=$P8441)
        )
    )
)</f>
        <v>0</v>
      </c>
    </row>
    <row r="8442" spans="9:17">
      <c r="I8442">
        <f t="shared" si="394"/>
        <v>8441</v>
      </c>
      <c r="J8442" t="e">
        <f t="shared" si="395"/>
        <v>#N/A</v>
      </c>
      <c r="K8442" t="e">
        <f t="shared" si="393"/>
        <v>#N/A</v>
      </c>
      <c r="L8442" t="b">
        <f>COUNTIF($N$2:N8442, N8442)=1</f>
        <v>0</v>
      </c>
      <c r="M8442" s="37">
        <f>IF( $Q8442, MAX($M$1:M8441)+1, 0)</f>
        <v>0</v>
      </c>
      <c r="N8442" t="e" cm="1">
        <f t="array" ref="N8442">INDEX($A$9:$F$1048576, $J8442, $K8442 )</f>
        <v>#N/A</v>
      </c>
      <c r="O8442" t="e" cm="1">
        <f t="array" ref="O8442">INDEX($B$9:$F$1048576, $J8442, $K8442 )</f>
        <v>#N/A</v>
      </c>
      <c r="P8442" t="str" cm="1">
        <f t="array" ref="P8442">IF( $L8442, TRIM(_xll.IMDP("IR", $G$5&amp;$N8442, $G$6)), "" )</f>
        <v/>
      </c>
      <c r="Q8442" t="b" cm="1">
        <f t="array" ref="Q8442">IF(
    $U$1=1, AND($P8442&lt;&gt;"", $P8442&lt;&gt;"...", $P8442&lt;&gt;"입력오류"),
    IF(
        $U$18=1, AND($P8442&lt;&gt;"", $P8442&lt;&gt;"...", $P8442&lt;&gt;"입력오류", ISNUMBER(FIND(INDEX($T$2:$T$7,$U$1),$P8442))),
        IF(
            $U$17="기타", AND($P8442&lt;&gt;"", $P8442&lt;&gt;"...", $P8442&lt;&gt;"입력오류", NOT(ISNUMBER(FIND($T$21:$T$34,$P8442)))),
            AND($P8442&lt;&gt;"", $P8442&lt;&gt;"...", $P8442&lt;&gt;"입력오류", $T$19=$P8442)
        )
    )
)</f>
        <v>0</v>
      </c>
    </row>
    <row r="8443" spans="9:17">
      <c r="I8443">
        <f t="shared" si="394"/>
        <v>8442</v>
      </c>
      <c r="J8443" t="e">
        <f t="shared" si="395"/>
        <v>#N/A</v>
      </c>
      <c r="K8443" t="e">
        <f t="shared" si="393"/>
        <v>#N/A</v>
      </c>
      <c r="L8443" t="b">
        <f>COUNTIF($N$2:N8443, N8443)=1</f>
        <v>0</v>
      </c>
      <c r="M8443" s="37">
        <f>IF( $Q8443, MAX($M$1:M8442)+1, 0)</f>
        <v>0</v>
      </c>
      <c r="N8443" t="e" cm="1">
        <f t="array" ref="N8443">INDEX($A$9:$F$1048576, $J8443, $K8443 )</f>
        <v>#N/A</v>
      </c>
      <c r="O8443" t="e" cm="1">
        <f t="array" ref="O8443">INDEX($B$9:$F$1048576, $J8443, $K8443 )</f>
        <v>#N/A</v>
      </c>
      <c r="P8443" t="str" cm="1">
        <f t="array" ref="P8443">IF( $L8443, TRIM(_xll.IMDP("IR", $G$5&amp;$N8443, $G$6)), "" )</f>
        <v/>
      </c>
      <c r="Q8443" t="b" cm="1">
        <f t="array" ref="Q8443">IF(
    $U$1=1, AND($P8443&lt;&gt;"", $P8443&lt;&gt;"...", $P8443&lt;&gt;"입력오류"),
    IF(
        $U$18=1, AND($P8443&lt;&gt;"", $P8443&lt;&gt;"...", $P8443&lt;&gt;"입력오류", ISNUMBER(FIND(INDEX($T$2:$T$7,$U$1),$P8443))),
        IF(
            $U$17="기타", AND($P8443&lt;&gt;"", $P8443&lt;&gt;"...", $P8443&lt;&gt;"입력오류", NOT(ISNUMBER(FIND($T$21:$T$34,$P8443)))),
            AND($P8443&lt;&gt;"", $P8443&lt;&gt;"...", $P8443&lt;&gt;"입력오류", $T$19=$P8443)
        )
    )
)</f>
        <v>0</v>
      </c>
    </row>
    <row r="8444" spans="9:17">
      <c r="I8444">
        <f t="shared" si="394"/>
        <v>8443</v>
      </c>
      <c r="J8444" t="e">
        <f t="shared" si="395"/>
        <v>#N/A</v>
      </c>
      <c r="K8444" t="e">
        <f t="shared" si="393"/>
        <v>#N/A</v>
      </c>
      <c r="L8444" t="b">
        <f>COUNTIF($N$2:N8444, N8444)=1</f>
        <v>0</v>
      </c>
      <c r="M8444" s="37">
        <f>IF( $Q8444, MAX($M$1:M8443)+1, 0)</f>
        <v>0</v>
      </c>
      <c r="N8444" t="e" cm="1">
        <f t="array" ref="N8444">INDEX($A$9:$F$1048576, $J8444, $K8444 )</f>
        <v>#N/A</v>
      </c>
      <c r="O8444" t="e" cm="1">
        <f t="array" ref="O8444">INDEX($B$9:$F$1048576, $J8444, $K8444 )</f>
        <v>#N/A</v>
      </c>
      <c r="P8444" t="str" cm="1">
        <f t="array" ref="P8444">IF( $L8444, TRIM(_xll.IMDP("IR", $G$5&amp;$N8444, $G$6)), "" )</f>
        <v/>
      </c>
      <c r="Q8444" t="b" cm="1">
        <f t="array" ref="Q8444">IF(
    $U$1=1, AND($P8444&lt;&gt;"", $P8444&lt;&gt;"...", $P8444&lt;&gt;"입력오류"),
    IF(
        $U$18=1, AND($P8444&lt;&gt;"", $P8444&lt;&gt;"...", $P8444&lt;&gt;"입력오류", ISNUMBER(FIND(INDEX($T$2:$T$7,$U$1),$P8444))),
        IF(
            $U$17="기타", AND($P8444&lt;&gt;"", $P8444&lt;&gt;"...", $P8444&lt;&gt;"입력오류", NOT(ISNUMBER(FIND($T$21:$T$34,$P8444)))),
            AND($P8444&lt;&gt;"", $P8444&lt;&gt;"...", $P8444&lt;&gt;"입력오류", $T$19=$P8444)
        )
    )
)</f>
        <v>0</v>
      </c>
    </row>
    <row r="8445" spans="9:17">
      <c r="I8445">
        <f t="shared" si="394"/>
        <v>8444</v>
      </c>
      <c r="J8445" t="e">
        <f t="shared" si="395"/>
        <v>#N/A</v>
      </c>
      <c r="K8445" t="e">
        <f t="shared" si="393"/>
        <v>#N/A</v>
      </c>
      <c r="L8445" t="b">
        <f>COUNTIF($N$2:N8445, N8445)=1</f>
        <v>0</v>
      </c>
      <c r="M8445" s="37">
        <f>IF( $Q8445, MAX($M$1:M8444)+1, 0)</f>
        <v>0</v>
      </c>
      <c r="N8445" t="e" cm="1">
        <f t="array" ref="N8445">INDEX($A$9:$F$1048576, $J8445, $K8445 )</f>
        <v>#N/A</v>
      </c>
      <c r="O8445" t="e" cm="1">
        <f t="array" ref="O8445">INDEX($B$9:$F$1048576, $J8445, $K8445 )</f>
        <v>#N/A</v>
      </c>
      <c r="P8445" t="str" cm="1">
        <f t="array" ref="P8445">IF( $L8445, TRIM(_xll.IMDP("IR", $G$5&amp;$N8445, $G$6)), "" )</f>
        <v/>
      </c>
      <c r="Q8445" t="b" cm="1">
        <f t="array" ref="Q8445">IF(
    $U$1=1, AND($P8445&lt;&gt;"", $P8445&lt;&gt;"...", $P8445&lt;&gt;"입력오류"),
    IF(
        $U$18=1, AND($P8445&lt;&gt;"", $P8445&lt;&gt;"...", $P8445&lt;&gt;"입력오류", ISNUMBER(FIND(INDEX($T$2:$T$7,$U$1),$P8445))),
        IF(
            $U$17="기타", AND($P8445&lt;&gt;"", $P8445&lt;&gt;"...", $P8445&lt;&gt;"입력오류", NOT(ISNUMBER(FIND($T$21:$T$34,$P8445)))),
            AND($P8445&lt;&gt;"", $P8445&lt;&gt;"...", $P8445&lt;&gt;"입력오류", $T$19=$P8445)
        )
    )
)</f>
        <v>0</v>
      </c>
    </row>
    <row r="8446" spans="9:17">
      <c r="I8446">
        <f t="shared" si="394"/>
        <v>8445</v>
      </c>
      <c r="J8446" t="e">
        <f t="shared" si="395"/>
        <v>#N/A</v>
      </c>
      <c r="K8446" t="e">
        <f t="shared" si="393"/>
        <v>#N/A</v>
      </c>
      <c r="L8446" t="b">
        <f>COUNTIF($N$2:N8446, N8446)=1</f>
        <v>0</v>
      </c>
      <c r="M8446" s="37">
        <f>IF( $Q8446, MAX($M$1:M8445)+1, 0)</f>
        <v>0</v>
      </c>
      <c r="N8446" t="e" cm="1">
        <f t="array" ref="N8446">INDEX($A$9:$F$1048576, $J8446, $K8446 )</f>
        <v>#N/A</v>
      </c>
      <c r="O8446" t="e" cm="1">
        <f t="array" ref="O8446">INDEX($B$9:$F$1048576, $J8446, $K8446 )</f>
        <v>#N/A</v>
      </c>
      <c r="P8446" t="str" cm="1">
        <f t="array" ref="P8446">IF( $L8446, TRIM(_xll.IMDP("IR", $G$5&amp;$N8446, $G$6)), "" )</f>
        <v/>
      </c>
      <c r="Q8446" t="b" cm="1">
        <f t="array" ref="Q8446">IF(
    $U$1=1, AND($P8446&lt;&gt;"", $P8446&lt;&gt;"...", $P8446&lt;&gt;"입력오류"),
    IF(
        $U$18=1, AND($P8446&lt;&gt;"", $P8446&lt;&gt;"...", $P8446&lt;&gt;"입력오류", ISNUMBER(FIND(INDEX($T$2:$T$7,$U$1),$P8446))),
        IF(
            $U$17="기타", AND($P8446&lt;&gt;"", $P8446&lt;&gt;"...", $P8446&lt;&gt;"입력오류", NOT(ISNUMBER(FIND($T$21:$T$34,$P8446)))),
            AND($P8446&lt;&gt;"", $P8446&lt;&gt;"...", $P8446&lt;&gt;"입력오류", $T$19=$P8446)
        )
    )
)</f>
        <v>0</v>
      </c>
    </row>
    <row r="8447" spans="9:17">
      <c r="I8447">
        <f t="shared" si="394"/>
        <v>8446</v>
      </c>
      <c r="J8447" t="e">
        <f t="shared" si="395"/>
        <v>#N/A</v>
      </c>
      <c r="K8447" t="e">
        <f t="shared" si="393"/>
        <v>#N/A</v>
      </c>
      <c r="L8447" t="b">
        <f>COUNTIF($N$2:N8447, N8447)=1</f>
        <v>0</v>
      </c>
      <c r="M8447" s="37">
        <f>IF( $Q8447, MAX($M$1:M8446)+1, 0)</f>
        <v>0</v>
      </c>
      <c r="N8447" t="e" cm="1">
        <f t="array" ref="N8447">INDEX($A$9:$F$1048576, $J8447, $K8447 )</f>
        <v>#N/A</v>
      </c>
      <c r="O8447" t="e" cm="1">
        <f t="array" ref="O8447">INDEX($B$9:$F$1048576, $J8447, $K8447 )</f>
        <v>#N/A</v>
      </c>
      <c r="P8447" t="str" cm="1">
        <f t="array" ref="P8447">IF( $L8447, TRIM(_xll.IMDP("IR", $G$5&amp;$N8447, $G$6)), "" )</f>
        <v/>
      </c>
      <c r="Q8447" t="b" cm="1">
        <f t="array" ref="Q8447">IF(
    $U$1=1, AND($P8447&lt;&gt;"", $P8447&lt;&gt;"...", $P8447&lt;&gt;"입력오류"),
    IF(
        $U$18=1, AND($P8447&lt;&gt;"", $P8447&lt;&gt;"...", $P8447&lt;&gt;"입력오류", ISNUMBER(FIND(INDEX($T$2:$T$7,$U$1),$P8447))),
        IF(
            $U$17="기타", AND($P8447&lt;&gt;"", $P8447&lt;&gt;"...", $P8447&lt;&gt;"입력오류", NOT(ISNUMBER(FIND($T$21:$T$34,$P8447)))),
            AND($P8447&lt;&gt;"", $P8447&lt;&gt;"...", $P8447&lt;&gt;"입력오류", $T$19=$P8447)
        )
    )
)</f>
        <v>0</v>
      </c>
    </row>
    <row r="8448" spans="9:17">
      <c r="I8448">
        <f t="shared" si="394"/>
        <v>8447</v>
      </c>
      <c r="J8448" t="e">
        <f t="shared" si="395"/>
        <v>#N/A</v>
      </c>
      <c r="K8448" t="e">
        <f t="shared" si="393"/>
        <v>#N/A</v>
      </c>
      <c r="L8448" t="b">
        <f>COUNTIF($N$2:N8448, N8448)=1</f>
        <v>0</v>
      </c>
      <c r="M8448" s="37">
        <f>IF( $Q8448, MAX($M$1:M8447)+1, 0)</f>
        <v>0</v>
      </c>
      <c r="N8448" t="e" cm="1">
        <f t="array" ref="N8448">INDEX($A$9:$F$1048576, $J8448, $K8448 )</f>
        <v>#N/A</v>
      </c>
      <c r="O8448" t="e" cm="1">
        <f t="array" ref="O8448">INDEX($B$9:$F$1048576, $J8448, $K8448 )</f>
        <v>#N/A</v>
      </c>
      <c r="P8448" t="str" cm="1">
        <f t="array" ref="P8448">IF( $L8448, TRIM(_xll.IMDP("IR", $G$5&amp;$N8448, $G$6)), "" )</f>
        <v/>
      </c>
      <c r="Q8448" t="b" cm="1">
        <f t="array" ref="Q8448">IF(
    $U$1=1, AND($P8448&lt;&gt;"", $P8448&lt;&gt;"...", $P8448&lt;&gt;"입력오류"),
    IF(
        $U$18=1, AND($P8448&lt;&gt;"", $P8448&lt;&gt;"...", $P8448&lt;&gt;"입력오류", ISNUMBER(FIND(INDEX($T$2:$T$7,$U$1),$P8448))),
        IF(
            $U$17="기타", AND($P8448&lt;&gt;"", $P8448&lt;&gt;"...", $P8448&lt;&gt;"입력오류", NOT(ISNUMBER(FIND($T$21:$T$34,$P8448)))),
            AND($P8448&lt;&gt;"", $P8448&lt;&gt;"...", $P8448&lt;&gt;"입력오류", $T$19=$P8448)
        )
    )
)</f>
        <v>0</v>
      </c>
    </row>
    <row r="8449" spans="9:17">
      <c r="I8449">
        <f t="shared" si="394"/>
        <v>8448</v>
      </c>
      <c r="J8449" t="e">
        <f t="shared" si="395"/>
        <v>#N/A</v>
      </c>
      <c r="K8449" t="e">
        <f t="shared" si="393"/>
        <v>#N/A</v>
      </c>
      <c r="L8449" t="b">
        <f>COUNTIF($N$2:N8449, N8449)=1</f>
        <v>0</v>
      </c>
      <c r="M8449" s="37">
        <f>IF( $Q8449, MAX($M$1:M8448)+1, 0)</f>
        <v>0</v>
      </c>
      <c r="N8449" t="e" cm="1">
        <f t="array" ref="N8449">INDEX($A$9:$F$1048576, $J8449, $K8449 )</f>
        <v>#N/A</v>
      </c>
      <c r="O8449" t="e" cm="1">
        <f t="array" ref="O8449">INDEX($B$9:$F$1048576, $J8449, $K8449 )</f>
        <v>#N/A</v>
      </c>
      <c r="P8449" t="str" cm="1">
        <f t="array" ref="P8449">IF( $L8449, TRIM(_xll.IMDP("IR", $G$5&amp;$N8449, $G$6)), "" )</f>
        <v/>
      </c>
      <c r="Q8449" t="b" cm="1">
        <f t="array" ref="Q8449">IF(
    $U$1=1, AND($P8449&lt;&gt;"", $P8449&lt;&gt;"...", $P8449&lt;&gt;"입력오류"),
    IF(
        $U$18=1, AND($P8449&lt;&gt;"", $P8449&lt;&gt;"...", $P8449&lt;&gt;"입력오류", ISNUMBER(FIND(INDEX($T$2:$T$7,$U$1),$P8449))),
        IF(
            $U$17="기타", AND($P8449&lt;&gt;"", $P8449&lt;&gt;"...", $P8449&lt;&gt;"입력오류", NOT(ISNUMBER(FIND($T$21:$T$34,$P8449)))),
            AND($P8449&lt;&gt;"", $P8449&lt;&gt;"...", $P8449&lt;&gt;"입력오류", $T$19=$P8449)
        )
    )
)</f>
        <v>0</v>
      </c>
    </row>
    <row r="8450" spans="9:17">
      <c r="I8450">
        <f t="shared" si="394"/>
        <v>8449</v>
      </c>
      <c r="J8450" t="e">
        <f t="shared" si="395"/>
        <v>#N/A</v>
      </c>
      <c r="K8450" t="e">
        <f t="shared" ref="K8450:K8513" si="396">IF( $I8450&gt;$G$4, NA(), IF($I8450&gt;$G$3, 5, IF($I8450&gt;$G$2, 3, 1 ) ) )</f>
        <v>#N/A</v>
      </c>
      <c r="L8450" t="b">
        <f>COUNTIF($N$2:N8450, N8450)=1</f>
        <v>0</v>
      </c>
      <c r="M8450" s="37">
        <f>IF( $Q8450, MAX($M$1:M8449)+1, 0)</f>
        <v>0</v>
      </c>
      <c r="N8450" t="e" cm="1">
        <f t="array" ref="N8450">INDEX($A$9:$F$1048576, $J8450, $K8450 )</f>
        <v>#N/A</v>
      </c>
      <c r="O8450" t="e" cm="1">
        <f t="array" ref="O8450">INDEX($B$9:$F$1048576, $J8450, $K8450 )</f>
        <v>#N/A</v>
      </c>
      <c r="P8450" t="str" cm="1">
        <f t="array" ref="P8450">IF( $L8450, TRIM(_xll.IMDP("IR", $G$5&amp;$N8450, $G$6)), "" )</f>
        <v/>
      </c>
      <c r="Q8450" t="b" cm="1">
        <f t="array" ref="Q8450">IF(
    $U$1=1, AND($P8450&lt;&gt;"", $P8450&lt;&gt;"...", $P8450&lt;&gt;"입력오류"),
    IF(
        $U$18=1, AND($P8450&lt;&gt;"", $P8450&lt;&gt;"...", $P8450&lt;&gt;"입력오류", ISNUMBER(FIND(INDEX($T$2:$T$7,$U$1),$P8450))),
        IF(
            $U$17="기타", AND($P8450&lt;&gt;"", $P8450&lt;&gt;"...", $P8450&lt;&gt;"입력오류", NOT(ISNUMBER(FIND($T$21:$T$34,$P8450)))),
            AND($P8450&lt;&gt;"", $P8450&lt;&gt;"...", $P8450&lt;&gt;"입력오류", $T$19=$P8450)
        )
    )
)</f>
        <v>0</v>
      </c>
    </row>
    <row r="8451" spans="9:17">
      <c r="I8451">
        <f t="shared" ref="I8451:I8514" si="397">ROW()-1</f>
        <v>8450</v>
      </c>
      <c r="J8451" t="e">
        <f t="shared" ref="J8451:J8514" si="398">IF( $I8451&gt;$G$4, NA(), IF($I8451&gt;$G$3, $I8451-$G$3, IF($I8451&gt;$G$2, $I8451-$G$2, $I8451 ) ) )</f>
        <v>#N/A</v>
      </c>
      <c r="K8451" t="e">
        <f t="shared" si="396"/>
        <v>#N/A</v>
      </c>
      <c r="L8451" t="b">
        <f>COUNTIF($N$2:N8451, N8451)=1</f>
        <v>0</v>
      </c>
      <c r="M8451" s="37">
        <f>IF( $Q8451, MAX($M$1:M8450)+1, 0)</f>
        <v>0</v>
      </c>
      <c r="N8451" t="e" cm="1">
        <f t="array" ref="N8451">INDEX($A$9:$F$1048576, $J8451, $K8451 )</f>
        <v>#N/A</v>
      </c>
      <c r="O8451" t="e" cm="1">
        <f t="array" ref="O8451">INDEX($B$9:$F$1048576, $J8451, $K8451 )</f>
        <v>#N/A</v>
      </c>
      <c r="P8451" t="str" cm="1">
        <f t="array" ref="P8451">IF( $L8451, TRIM(_xll.IMDP("IR", $G$5&amp;$N8451, $G$6)), "" )</f>
        <v/>
      </c>
      <c r="Q8451" t="b" cm="1">
        <f t="array" ref="Q8451">IF(
    $U$1=1, AND($P8451&lt;&gt;"", $P8451&lt;&gt;"...", $P8451&lt;&gt;"입력오류"),
    IF(
        $U$18=1, AND($P8451&lt;&gt;"", $P8451&lt;&gt;"...", $P8451&lt;&gt;"입력오류", ISNUMBER(FIND(INDEX($T$2:$T$7,$U$1),$P8451))),
        IF(
            $U$17="기타", AND($P8451&lt;&gt;"", $P8451&lt;&gt;"...", $P8451&lt;&gt;"입력오류", NOT(ISNUMBER(FIND($T$21:$T$34,$P8451)))),
            AND($P8451&lt;&gt;"", $P8451&lt;&gt;"...", $P8451&lt;&gt;"입력오류", $T$19=$P8451)
        )
    )
)</f>
        <v>0</v>
      </c>
    </row>
    <row r="8452" spans="9:17">
      <c r="I8452">
        <f t="shared" si="397"/>
        <v>8451</v>
      </c>
      <c r="J8452" t="e">
        <f t="shared" si="398"/>
        <v>#N/A</v>
      </c>
      <c r="K8452" t="e">
        <f t="shared" si="396"/>
        <v>#N/A</v>
      </c>
      <c r="L8452" t="b">
        <f>COUNTIF($N$2:N8452, N8452)=1</f>
        <v>0</v>
      </c>
      <c r="M8452" s="37">
        <f>IF( $Q8452, MAX($M$1:M8451)+1, 0)</f>
        <v>0</v>
      </c>
      <c r="N8452" t="e" cm="1">
        <f t="array" ref="N8452">INDEX($A$9:$F$1048576, $J8452, $K8452 )</f>
        <v>#N/A</v>
      </c>
      <c r="O8452" t="e" cm="1">
        <f t="array" ref="O8452">INDEX($B$9:$F$1048576, $J8452, $K8452 )</f>
        <v>#N/A</v>
      </c>
      <c r="P8452" t="str" cm="1">
        <f t="array" ref="P8452">IF( $L8452, TRIM(_xll.IMDP("IR", $G$5&amp;$N8452, $G$6)), "" )</f>
        <v/>
      </c>
      <c r="Q8452" t="b" cm="1">
        <f t="array" ref="Q8452">IF(
    $U$1=1, AND($P8452&lt;&gt;"", $P8452&lt;&gt;"...", $P8452&lt;&gt;"입력오류"),
    IF(
        $U$18=1, AND($P8452&lt;&gt;"", $P8452&lt;&gt;"...", $P8452&lt;&gt;"입력오류", ISNUMBER(FIND(INDEX($T$2:$T$7,$U$1),$P8452))),
        IF(
            $U$17="기타", AND($P8452&lt;&gt;"", $P8452&lt;&gt;"...", $P8452&lt;&gt;"입력오류", NOT(ISNUMBER(FIND($T$21:$T$34,$P8452)))),
            AND($P8452&lt;&gt;"", $P8452&lt;&gt;"...", $P8452&lt;&gt;"입력오류", $T$19=$P8452)
        )
    )
)</f>
        <v>0</v>
      </c>
    </row>
    <row r="8453" spans="9:17">
      <c r="I8453">
        <f t="shared" si="397"/>
        <v>8452</v>
      </c>
      <c r="J8453" t="e">
        <f t="shared" si="398"/>
        <v>#N/A</v>
      </c>
      <c r="K8453" t="e">
        <f t="shared" si="396"/>
        <v>#N/A</v>
      </c>
      <c r="L8453" t="b">
        <f>COUNTIF($N$2:N8453, N8453)=1</f>
        <v>0</v>
      </c>
      <c r="M8453" s="37">
        <f>IF( $Q8453, MAX($M$1:M8452)+1, 0)</f>
        <v>0</v>
      </c>
      <c r="N8453" t="e" cm="1">
        <f t="array" ref="N8453">INDEX($A$9:$F$1048576, $J8453, $K8453 )</f>
        <v>#N/A</v>
      </c>
      <c r="O8453" t="e" cm="1">
        <f t="array" ref="O8453">INDEX($B$9:$F$1048576, $J8453, $K8453 )</f>
        <v>#N/A</v>
      </c>
      <c r="P8453" t="str" cm="1">
        <f t="array" ref="P8453">IF( $L8453, TRIM(_xll.IMDP("IR", $G$5&amp;$N8453, $G$6)), "" )</f>
        <v/>
      </c>
      <c r="Q8453" t="b" cm="1">
        <f t="array" ref="Q8453">IF(
    $U$1=1, AND($P8453&lt;&gt;"", $P8453&lt;&gt;"...", $P8453&lt;&gt;"입력오류"),
    IF(
        $U$18=1, AND($P8453&lt;&gt;"", $P8453&lt;&gt;"...", $P8453&lt;&gt;"입력오류", ISNUMBER(FIND(INDEX($T$2:$T$7,$U$1),$P8453))),
        IF(
            $U$17="기타", AND($P8453&lt;&gt;"", $P8453&lt;&gt;"...", $P8453&lt;&gt;"입력오류", NOT(ISNUMBER(FIND($T$21:$T$34,$P8453)))),
            AND($P8453&lt;&gt;"", $P8453&lt;&gt;"...", $P8453&lt;&gt;"입력오류", $T$19=$P8453)
        )
    )
)</f>
        <v>0</v>
      </c>
    </row>
    <row r="8454" spans="9:17">
      <c r="I8454">
        <f t="shared" si="397"/>
        <v>8453</v>
      </c>
      <c r="J8454" t="e">
        <f t="shared" si="398"/>
        <v>#N/A</v>
      </c>
      <c r="K8454" t="e">
        <f t="shared" si="396"/>
        <v>#N/A</v>
      </c>
      <c r="L8454" t="b">
        <f>COUNTIF($N$2:N8454, N8454)=1</f>
        <v>0</v>
      </c>
      <c r="M8454" s="37">
        <f>IF( $Q8454, MAX($M$1:M8453)+1, 0)</f>
        <v>0</v>
      </c>
      <c r="N8454" t="e" cm="1">
        <f t="array" ref="N8454">INDEX($A$9:$F$1048576, $J8454, $K8454 )</f>
        <v>#N/A</v>
      </c>
      <c r="O8454" t="e" cm="1">
        <f t="array" ref="O8454">INDEX($B$9:$F$1048576, $J8454, $K8454 )</f>
        <v>#N/A</v>
      </c>
      <c r="P8454" t="str" cm="1">
        <f t="array" ref="P8454">IF( $L8454, TRIM(_xll.IMDP("IR", $G$5&amp;$N8454, $G$6)), "" )</f>
        <v/>
      </c>
      <c r="Q8454" t="b" cm="1">
        <f t="array" ref="Q8454">IF(
    $U$1=1, AND($P8454&lt;&gt;"", $P8454&lt;&gt;"...", $P8454&lt;&gt;"입력오류"),
    IF(
        $U$18=1, AND($P8454&lt;&gt;"", $P8454&lt;&gt;"...", $P8454&lt;&gt;"입력오류", ISNUMBER(FIND(INDEX($T$2:$T$7,$U$1),$P8454))),
        IF(
            $U$17="기타", AND($P8454&lt;&gt;"", $P8454&lt;&gt;"...", $P8454&lt;&gt;"입력오류", NOT(ISNUMBER(FIND($T$21:$T$34,$P8454)))),
            AND($P8454&lt;&gt;"", $P8454&lt;&gt;"...", $P8454&lt;&gt;"입력오류", $T$19=$P8454)
        )
    )
)</f>
        <v>0</v>
      </c>
    </row>
    <row r="8455" spans="9:17">
      <c r="I8455">
        <f t="shared" si="397"/>
        <v>8454</v>
      </c>
      <c r="J8455" t="e">
        <f t="shared" si="398"/>
        <v>#N/A</v>
      </c>
      <c r="K8455" t="e">
        <f t="shared" si="396"/>
        <v>#N/A</v>
      </c>
      <c r="L8455" t="b">
        <f>COUNTIF($N$2:N8455, N8455)=1</f>
        <v>0</v>
      </c>
      <c r="M8455" s="37">
        <f>IF( $Q8455, MAX($M$1:M8454)+1, 0)</f>
        <v>0</v>
      </c>
      <c r="N8455" t="e" cm="1">
        <f t="array" ref="N8455">INDEX($A$9:$F$1048576, $J8455, $K8455 )</f>
        <v>#N/A</v>
      </c>
      <c r="O8455" t="e" cm="1">
        <f t="array" ref="O8455">INDEX($B$9:$F$1048576, $J8455, $K8455 )</f>
        <v>#N/A</v>
      </c>
      <c r="P8455" t="str" cm="1">
        <f t="array" ref="P8455">IF( $L8455, TRIM(_xll.IMDP("IR", $G$5&amp;$N8455, $G$6)), "" )</f>
        <v/>
      </c>
      <c r="Q8455" t="b" cm="1">
        <f t="array" ref="Q8455">IF(
    $U$1=1, AND($P8455&lt;&gt;"", $P8455&lt;&gt;"...", $P8455&lt;&gt;"입력오류"),
    IF(
        $U$18=1, AND($P8455&lt;&gt;"", $P8455&lt;&gt;"...", $P8455&lt;&gt;"입력오류", ISNUMBER(FIND(INDEX($T$2:$T$7,$U$1),$P8455))),
        IF(
            $U$17="기타", AND($P8455&lt;&gt;"", $P8455&lt;&gt;"...", $P8455&lt;&gt;"입력오류", NOT(ISNUMBER(FIND($T$21:$T$34,$P8455)))),
            AND($P8455&lt;&gt;"", $P8455&lt;&gt;"...", $P8455&lt;&gt;"입력오류", $T$19=$P8455)
        )
    )
)</f>
        <v>0</v>
      </c>
    </row>
    <row r="8456" spans="9:17">
      <c r="I8456">
        <f t="shared" si="397"/>
        <v>8455</v>
      </c>
      <c r="J8456" t="e">
        <f t="shared" si="398"/>
        <v>#N/A</v>
      </c>
      <c r="K8456" t="e">
        <f t="shared" si="396"/>
        <v>#N/A</v>
      </c>
      <c r="L8456" t="b">
        <f>COUNTIF($N$2:N8456, N8456)=1</f>
        <v>0</v>
      </c>
      <c r="M8456" s="37">
        <f>IF( $Q8456, MAX($M$1:M8455)+1, 0)</f>
        <v>0</v>
      </c>
      <c r="N8456" t="e" cm="1">
        <f t="array" ref="N8456">INDEX($A$9:$F$1048576, $J8456, $K8456 )</f>
        <v>#N/A</v>
      </c>
      <c r="O8456" t="e" cm="1">
        <f t="array" ref="O8456">INDEX($B$9:$F$1048576, $J8456, $K8456 )</f>
        <v>#N/A</v>
      </c>
      <c r="P8456" t="str" cm="1">
        <f t="array" ref="P8456">IF( $L8456, TRIM(_xll.IMDP("IR", $G$5&amp;$N8456, $G$6)), "" )</f>
        <v/>
      </c>
      <c r="Q8456" t="b" cm="1">
        <f t="array" ref="Q8456">IF(
    $U$1=1, AND($P8456&lt;&gt;"", $P8456&lt;&gt;"...", $P8456&lt;&gt;"입력오류"),
    IF(
        $U$18=1, AND($P8456&lt;&gt;"", $P8456&lt;&gt;"...", $P8456&lt;&gt;"입력오류", ISNUMBER(FIND(INDEX($T$2:$T$7,$U$1),$P8456))),
        IF(
            $U$17="기타", AND($P8456&lt;&gt;"", $P8456&lt;&gt;"...", $P8456&lt;&gt;"입력오류", NOT(ISNUMBER(FIND($T$21:$T$34,$P8456)))),
            AND($P8456&lt;&gt;"", $P8456&lt;&gt;"...", $P8456&lt;&gt;"입력오류", $T$19=$P8456)
        )
    )
)</f>
        <v>0</v>
      </c>
    </row>
    <row r="8457" spans="9:17">
      <c r="I8457">
        <f t="shared" si="397"/>
        <v>8456</v>
      </c>
      <c r="J8457" t="e">
        <f t="shared" si="398"/>
        <v>#N/A</v>
      </c>
      <c r="K8457" t="e">
        <f t="shared" si="396"/>
        <v>#N/A</v>
      </c>
      <c r="L8457" t="b">
        <f>COUNTIF($N$2:N8457, N8457)=1</f>
        <v>0</v>
      </c>
      <c r="M8457" s="37">
        <f>IF( $Q8457, MAX($M$1:M8456)+1, 0)</f>
        <v>0</v>
      </c>
      <c r="N8457" t="e" cm="1">
        <f t="array" ref="N8457">INDEX($A$9:$F$1048576, $J8457, $K8457 )</f>
        <v>#N/A</v>
      </c>
      <c r="O8457" t="e" cm="1">
        <f t="array" ref="O8457">INDEX($B$9:$F$1048576, $J8457, $K8457 )</f>
        <v>#N/A</v>
      </c>
      <c r="P8457" t="str" cm="1">
        <f t="array" ref="P8457">IF( $L8457, TRIM(_xll.IMDP("IR", $G$5&amp;$N8457, $G$6)), "" )</f>
        <v/>
      </c>
      <c r="Q8457" t="b" cm="1">
        <f t="array" ref="Q8457">IF(
    $U$1=1, AND($P8457&lt;&gt;"", $P8457&lt;&gt;"...", $P8457&lt;&gt;"입력오류"),
    IF(
        $U$18=1, AND($P8457&lt;&gt;"", $P8457&lt;&gt;"...", $P8457&lt;&gt;"입력오류", ISNUMBER(FIND(INDEX($T$2:$T$7,$U$1),$P8457))),
        IF(
            $U$17="기타", AND($P8457&lt;&gt;"", $P8457&lt;&gt;"...", $P8457&lt;&gt;"입력오류", NOT(ISNUMBER(FIND($T$21:$T$34,$P8457)))),
            AND($P8457&lt;&gt;"", $P8457&lt;&gt;"...", $P8457&lt;&gt;"입력오류", $T$19=$P8457)
        )
    )
)</f>
        <v>0</v>
      </c>
    </row>
    <row r="8458" spans="9:17">
      <c r="I8458">
        <f t="shared" si="397"/>
        <v>8457</v>
      </c>
      <c r="J8458" t="e">
        <f t="shared" si="398"/>
        <v>#N/A</v>
      </c>
      <c r="K8458" t="e">
        <f t="shared" si="396"/>
        <v>#N/A</v>
      </c>
      <c r="L8458" t="b">
        <f>COUNTIF($N$2:N8458, N8458)=1</f>
        <v>0</v>
      </c>
      <c r="M8458" s="37">
        <f>IF( $Q8458, MAX($M$1:M8457)+1, 0)</f>
        <v>0</v>
      </c>
      <c r="N8458" t="e" cm="1">
        <f t="array" ref="N8458">INDEX($A$9:$F$1048576, $J8458, $K8458 )</f>
        <v>#N/A</v>
      </c>
      <c r="O8458" t="e" cm="1">
        <f t="array" ref="O8458">INDEX($B$9:$F$1048576, $J8458, $K8458 )</f>
        <v>#N/A</v>
      </c>
      <c r="P8458" t="str" cm="1">
        <f t="array" ref="P8458">IF( $L8458, TRIM(_xll.IMDP("IR", $G$5&amp;$N8458, $G$6)), "" )</f>
        <v/>
      </c>
      <c r="Q8458" t="b" cm="1">
        <f t="array" ref="Q8458">IF(
    $U$1=1, AND($P8458&lt;&gt;"", $P8458&lt;&gt;"...", $P8458&lt;&gt;"입력오류"),
    IF(
        $U$18=1, AND($P8458&lt;&gt;"", $P8458&lt;&gt;"...", $P8458&lt;&gt;"입력오류", ISNUMBER(FIND(INDEX($T$2:$T$7,$U$1),$P8458))),
        IF(
            $U$17="기타", AND($P8458&lt;&gt;"", $P8458&lt;&gt;"...", $P8458&lt;&gt;"입력오류", NOT(ISNUMBER(FIND($T$21:$T$34,$P8458)))),
            AND($P8458&lt;&gt;"", $P8458&lt;&gt;"...", $P8458&lt;&gt;"입력오류", $T$19=$P8458)
        )
    )
)</f>
        <v>0</v>
      </c>
    </row>
    <row r="8459" spans="9:17">
      <c r="I8459">
        <f t="shared" si="397"/>
        <v>8458</v>
      </c>
      <c r="J8459" t="e">
        <f t="shared" si="398"/>
        <v>#N/A</v>
      </c>
      <c r="K8459" t="e">
        <f t="shared" si="396"/>
        <v>#N/A</v>
      </c>
      <c r="L8459" t="b">
        <f>COUNTIF($N$2:N8459, N8459)=1</f>
        <v>0</v>
      </c>
      <c r="M8459" s="37">
        <f>IF( $Q8459, MAX($M$1:M8458)+1, 0)</f>
        <v>0</v>
      </c>
      <c r="N8459" t="e" cm="1">
        <f t="array" ref="N8459">INDEX($A$9:$F$1048576, $J8459, $K8459 )</f>
        <v>#N/A</v>
      </c>
      <c r="O8459" t="e" cm="1">
        <f t="array" ref="O8459">INDEX($B$9:$F$1048576, $J8459, $K8459 )</f>
        <v>#N/A</v>
      </c>
      <c r="P8459" t="str" cm="1">
        <f t="array" ref="P8459">IF( $L8459, TRIM(_xll.IMDP("IR", $G$5&amp;$N8459, $G$6)), "" )</f>
        <v/>
      </c>
      <c r="Q8459" t="b" cm="1">
        <f t="array" ref="Q8459">IF(
    $U$1=1, AND($P8459&lt;&gt;"", $P8459&lt;&gt;"...", $P8459&lt;&gt;"입력오류"),
    IF(
        $U$18=1, AND($P8459&lt;&gt;"", $P8459&lt;&gt;"...", $P8459&lt;&gt;"입력오류", ISNUMBER(FIND(INDEX($T$2:$T$7,$U$1),$P8459))),
        IF(
            $U$17="기타", AND($P8459&lt;&gt;"", $P8459&lt;&gt;"...", $P8459&lt;&gt;"입력오류", NOT(ISNUMBER(FIND($T$21:$T$34,$P8459)))),
            AND($P8459&lt;&gt;"", $P8459&lt;&gt;"...", $P8459&lt;&gt;"입력오류", $T$19=$P8459)
        )
    )
)</f>
        <v>0</v>
      </c>
    </row>
    <row r="8460" spans="9:17">
      <c r="I8460">
        <f t="shared" si="397"/>
        <v>8459</v>
      </c>
      <c r="J8460" t="e">
        <f t="shared" si="398"/>
        <v>#N/A</v>
      </c>
      <c r="K8460" t="e">
        <f t="shared" si="396"/>
        <v>#N/A</v>
      </c>
      <c r="L8460" t="b">
        <f>COUNTIF($N$2:N8460, N8460)=1</f>
        <v>0</v>
      </c>
      <c r="M8460" s="37">
        <f>IF( $Q8460, MAX($M$1:M8459)+1, 0)</f>
        <v>0</v>
      </c>
      <c r="N8460" t="e" cm="1">
        <f t="array" ref="N8460">INDEX($A$9:$F$1048576, $J8460, $K8460 )</f>
        <v>#N/A</v>
      </c>
      <c r="O8460" t="e" cm="1">
        <f t="array" ref="O8460">INDEX($B$9:$F$1048576, $J8460, $K8460 )</f>
        <v>#N/A</v>
      </c>
      <c r="P8460" t="str" cm="1">
        <f t="array" ref="P8460">IF( $L8460, TRIM(_xll.IMDP("IR", $G$5&amp;$N8460, $G$6)), "" )</f>
        <v/>
      </c>
      <c r="Q8460" t="b" cm="1">
        <f t="array" ref="Q8460">IF(
    $U$1=1, AND($P8460&lt;&gt;"", $P8460&lt;&gt;"...", $P8460&lt;&gt;"입력오류"),
    IF(
        $U$18=1, AND($P8460&lt;&gt;"", $P8460&lt;&gt;"...", $P8460&lt;&gt;"입력오류", ISNUMBER(FIND(INDEX($T$2:$T$7,$U$1),$P8460))),
        IF(
            $U$17="기타", AND($P8460&lt;&gt;"", $P8460&lt;&gt;"...", $P8460&lt;&gt;"입력오류", NOT(ISNUMBER(FIND($T$21:$T$34,$P8460)))),
            AND($P8460&lt;&gt;"", $P8460&lt;&gt;"...", $P8460&lt;&gt;"입력오류", $T$19=$P8460)
        )
    )
)</f>
        <v>0</v>
      </c>
    </row>
    <row r="8461" spans="9:17">
      <c r="I8461">
        <f t="shared" si="397"/>
        <v>8460</v>
      </c>
      <c r="J8461" t="e">
        <f t="shared" si="398"/>
        <v>#N/A</v>
      </c>
      <c r="K8461" t="e">
        <f t="shared" si="396"/>
        <v>#N/A</v>
      </c>
      <c r="L8461" t="b">
        <f>COUNTIF($N$2:N8461, N8461)=1</f>
        <v>0</v>
      </c>
      <c r="M8461" s="37">
        <f>IF( $Q8461, MAX($M$1:M8460)+1, 0)</f>
        <v>0</v>
      </c>
      <c r="N8461" t="e" cm="1">
        <f t="array" ref="N8461">INDEX($A$9:$F$1048576, $J8461, $K8461 )</f>
        <v>#N/A</v>
      </c>
      <c r="O8461" t="e" cm="1">
        <f t="array" ref="O8461">INDEX($B$9:$F$1048576, $J8461, $K8461 )</f>
        <v>#N/A</v>
      </c>
      <c r="P8461" t="str" cm="1">
        <f t="array" ref="P8461">IF( $L8461, TRIM(_xll.IMDP("IR", $G$5&amp;$N8461, $G$6)), "" )</f>
        <v/>
      </c>
      <c r="Q8461" t="b" cm="1">
        <f t="array" ref="Q8461">IF(
    $U$1=1, AND($P8461&lt;&gt;"", $P8461&lt;&gt;"...", $P8461&lt;&gt;"입력오류"),
    IF(
        $U$18=1, AND($P8461&lt;&gt;"", $P8461&lt;&gt;"...", $P8461&lt;&gt;"입력오류", ISNUMBER(FIND(INDEX($T$2:$T$7,$U$1),$P8461))),
        IF(
            $U$17="기타", AND($P8461&lt;&gt;"", $P8461&lt;&gt;"...", $P8461&lt;&gt;"입력오류", NOT(ISNUMBER(FIND($T$21:$T$34,$P8461)))),
            AND($P8461&lt;&gt;"", $P8461&lt;&gt;"...", $P8461&lt;&gt;"입력오류", $T$19=$P8461)
        )
    )
)</f>
        <v>0</v>
      </c>
    </row>
    <row r="8462" spans="9:17">
      <c r="I8462">
        <f t="shared" si="397"/>
        <v>8461</v>
      </c>
      <c r="J8462" t="e">
        <f t="shared" si="398"/>
        <v>#N/A</v>
      </c>
      <c r="K8462" t="e">
        <f t="shared" si="396"/>
        <v>#N/A</v>
      </c>
      <c r="L8462" t="b">
        <f>COUNTIF($N$2:N8462, N8462)=1</f>
        <v>0</v>
      </c>
      <c r="M8462" s="37">
        <f>IF( $Q8462, MAX($M$1:M8461)+1, 0)</f>
        <v>0</v>
      </c>
      <c r="N8462" t="e" cm="1">
        <f t="array" ref="N8462">INDEX($A$9:$F$1048576, $J8462, $K8462 )</f>
        <v>#N/A</v>
      </c>
      <c r="O8462" t="e" cm="1">
        <f t="array" ref="O8462">INDEX($B$9:$F$1048576, $J8462, $K8462 )</f>
        <v>#N/A</v>
      </c>
      <c r="P8462" t="str" cm="1">
        <f t="array" ref="P8462">IF( $L8462, TRIM(_xll.IMDP("IR", $G$5&amp;$N8462, $G$6)), "" )</f>
        <v/>
      </c>
      <c r="Q8462" t="b" cm="1">
        <f t="array" ref="Q8462">IF(
    $U$1=1, AND($P8462&lt;&gt;"", $P8462&lt;&gt;"...", $P8462&lt;&gt;"입력오류"),
    IF(
        $U$18=1, AND($P8462&lt;&gt;"", $P8462&lt;&gt;"...", $P8462&lt;&gt;"입력오류", ISNUMBER(FIND(INDEX($T$2:$T$7,$U$1),$P8462))),
        IF(
            $U$17="기타", AND($P8462&lt;&gt;"", $P8462&lt;&gt;"...", $P8462&lt;&gt;"입력오류", NOT(ISNUMBER(FIND($T$21:$T$34,$P8462)))),
            AND($P8462&lt;&gt;"", $P8462&lt;&gt;"...", $P8462&lt;&gt;"입력오류", $T$19=$P8462)
        )
    )
)</f>
        <v>0</v>
      </c>
    </row>
    <row r="8463" spans="9:17">
      <c r="I8463">
        <f t="shared" si="397"/>
        <v>8462</v>
      </c>
      <c r="J8463" t="e">
        <f t="shared" si="398"/>
        <v>#N/A</v>
      </c>
      <c r="K8463" t="e">
        <f t="shared" si="396"/>
        <v>#N/A</v>
      </c>
      <c r="L8463" t="b">
        <f>COUNTIF($N$2:N8463, N8463)=1</f>
        <v>0</v>
      </c>
      <c r="M8463" s="37">
        <f>IF( $Q8463, MAX($M$1:M8462)+1, 0)</f>
        <v>0</v>
      </c>
      <c r="N8463" t="e" cm="1">
        <f t="array" ref="N8463">INDEX($A$9:$F$1048576, $J8463, $K8463 )</f>
        <v>#N/A</v>
      </c>
      <c r="O8463" t="e" cm="1">
        <f t="array" ref="O8463">INDEX($B$9:$F$1048576, $J8463, $K8463 )</f>
        <v>#N/A</v>
      </c>
      <c r="P8463" t="str" cm="1">
        <f t="array" ref="P8463">IF( $L8463, TRIM(_xll.IMDP("IR", $G$5&amp;$N8463, $G$6)), "" )</f>
        <v/>
      </c>
      <c r="Q8463" t="b" cm="1">
        <f t="array" ref="Q8463">IF(
    $U$1=1, AND($P8463&lt;&gt;"", $P8463&lt;&gt;"...", $P8463&lt;&gt;"입력오류"),
    IF(
        $U$18=1, AND($P8463&lt;&gt;"", $P8463&lt;&gt;"...", $P8463&lt;&gt;"입력오류", ISNUMBER(FIND(INDEX($T$2:$T$7,$U$1),$P8463))),
        IF(
            $U$17="기타", AND($P8463&lt;&gt;"", $P8463&lt;&gt;"...", $P8463&lt;&gt;"입력오류", NOT(ISNUMBER(FIND($T$21:$T$34,$P8463)))),
            AND($P8463&lt;&gt;"", $P8463&lt;&gt;"...", $P8463&lt;&gt;"입력오류", $T$19=$P8463)
        )
    )
)</f>
        <v>0</v>
      </c>
    </row>
    <row r="8464" spans="9:17">
      <c r="I8464">
        <f t="shared" si="397"/>
        <v>8463</v>
      </c>
      <c r="J8464" t="e">
        <f t="shared" si="398"/>
        <v>#N/A</v>
      </c>
      <c r="K8464" t="e">
        <f t="shared" si="396"/>
        <v>#N/A</v>
      </c>
      <c r="L8464" t="b">
        <f>COUNTIF($N$2:N8464, N8464)=1</f>
        <v>0</v>
      </c>
      <c r="M8464" s="37">
        <f>IF( $Q8464, MAX($M$1:M8463)+1, 0)</f>
        <v>0</v>
      </c>
      <c r="N8464" t="e" cm="1">
        <f t="array" ref="N8464">INDEX($A$9:$F$1048576, $J8464, $K8464 )</f>
        <v>#N/A</v>
      </c>
      <c r="O8464" t="e" cm="1">
        <f t="array" ref="O8464">INDEX($B$9:$F$1048576, $J8464, $K8464 )</f>
        <v>#N/A</v>
      </c>
      <c r="P8464" t="str" cm="1">
        <f t="array" ref="P8464">IF( $L8464, TRIM(_xll.IMDP("IR", $G$5&amp;$N8464, $G$6)), "" )</f>
        <v/>
      </c>
      <c r="Q8464" t="b" cm="1">
        <f t="array" ref="Q8464">IF(
    $U$1=1, AND($P8464&lt;&gt;"", $P8464&lt;&gt;"...", $P8464&lt;&gt;"입력오류"),
    IF(
        $U$18=1, AND($P8464&lt;&gt;"", $P8464&lt;&gt;"...", $P8464&lt;&gt;"입력오류", ISNUMBER(FIND(INDEX($T$2:$T$7,$U$1),$P8464))),
        IF(
            $U$17="기타", AND($P8464&lt;&gt;"", $P8464&lt;&gt;"...", $P8464&lt;&gt;"입력오류", NOT(ISNUMBER(FIND($T$21:$T$34,$P8464)))),
            AND($P8464&lt;&gt;"", $P8464&lt;&gt;"...", $P8464&lt;&gt;"입력오류", $T$19=$P8464)
        )
    )
)</f>
        <v>0</v>
      </c>
    </row>
    <row r="8465" spans="9:17">
      <c r="I8465">
        <f t="shared" si="397"/>
        <v>8464</v>
      </c>
      <c r="J8465" t="e">
        <f t="shared" si="398"/>
        <v>#N/A</v>
      </c>
      <c r="K8465" t="e">
        <f t="shared" si="396"/>
        <v>#N/A</v>
      </c>
      <c r="L8465" t="b">
        <f>COUNTIF($N$2:N8465, N8465)=1</f>
        <v>0</v>
      </c>
      <c r="M8465" s="37">
        <f>IF( $Q8465, MAX($M$1:M8464)+1, 0)</f>
        <v>0</v>
      </c>
      <c r="N8465" t="e" cm="1">
        <f t="array" ref="N8465">INDEX($A$9:$F$1048576, $J8465, $K8465 )</f>
        <v>#N/A</v>
      </c>
      <c r="O8465" t="e" cm="1">
        <f t="array" ref="O8465">INDEX($B$9:$F$1048576, $J8465, $K8465 )</f>
        <v>#N/A</v>
      </c>
      <c r="P8465" t="str" cm="1">
        <f t="array" ref="P8465">IF( $L8465, TRIM(_xll.IMDP("IR", $G$5&amp;$N8465, $G$6)), "" )</f>
        <v/>
      </c>
      <c r="Q8465" t="b" cm="1">
        <f t="array" ref="Q8465">IF(
    $U$1=1, AND($P8465&lt;&gt;"", $P8465&lt;&gt;"...", $P8465&lt;&gt;"입력오류"),
    IF(
        $U$18=1, AND($P8465&lt;&gt;"", $P8465&lt;&gt;"...", $P8465&lt;&gt;"입력오류", ISNUMBER(FIND(INDEX($T$2:$T$7,$U$1),$P8465))),
        IF(
            $U$17="기타", AND($P8465&lt;&gt;"", $P8465&lt;&gt;"...", $P8465&lt;&gt;"입력오류", NOT(ISNUMBER(FIND($T$21:$T$34,$P8465)))),
            AND($P8465&lt;&gt;"", $P8465&lt;&gt;"...", $P8465&lt;&gt;"입력오류", $T$19=$P8465)
        )
    )
)</f>
        <v>0</v>
      </c>
    </row>
    <row r="8466" spans="9:17">
      <c r="I8466">
        <f t="shared" si="397"/>
        <v>8465</v>
      </c>
      <c r="J8466" t="e">
        <f t="shared" si="398"/>
        <v>#N/A</v>
      </c>
      <c r="K8466" t="e">
        <f t="shared" si="396"/>
        <v>#N/A</v>
      </c>
      <c r="L8466" t="b">
        <f>COUNTIF($N$2:N8466, N8466)=1</f>
        <v>0</v>
      </c>
      <c r="M8466" s="37">
        <f>IF( $Q8466, MAX($M$1:M8465)+1, 0)</f>
        <v>0</v>
      </c>
      <c r="N8466" t="e" cm="1">
        <f t="array" ref="N8466">INDEX($A$9:$F$1048576, $J8466, $K8466 )</f>
        <v>#N/A</v>
      </c>
      <c r="O8466" t="e" cm="1">
        <f t="array" ref="O8466">INDEX($B$9:$F$1048576, $J8466, $K8466 )</f>
        <v>#N/A</v>
      </c>
      <c r="P8466" t="str" cm="1">
        <f t="array" ref="P8466">IF( $L8466, TRIM(_xll.IMDP("IR", $G$5&amp;$N8466, $G$6)), "" )</f>
        <v/>
      </c>
      <c r="Q8466" t="b" cm="1">
        <f t="array" ref="Q8466">IF(
    $U$1=1, AND($P8466&lt;&gt;"", $P8466&lt;&gt;"...", $P8466&lt;&gt;"입력오류"),
    IF(
        $U$18=1, AND($P8466&lt;&gt;"", $P8466&lt;&gt;"...", $P8466&lt;&gt;"입력오류", ISNUMBER(FIND(INDEX($T$2:$T$7,$U$1),$P8466))),
        IF(
            $U$17="기타", AND($P8466&lt;&gt;"", $P8466&lt;&gt;"...", $P8466&lt;&gt;"입력오류", NOT(ISNUMBER(FIND($T$21:$T$34,$P8466)))),
            AND($P8466&lt;&gt;"", $P8466&lt;&gt;"...", $P8466&lt;&gt;"입력오류", $T$19=$P8466)
        )
    )
)</f>
        <v>0</v>
      </c>
    </row>
    <row r="8467" spans="9:17">
      <c r="I8467">
        <f t="shared" si="397"/>
        <v>8466</v>
      </c>
      <c r="J8467" t="e">
        <f t="shared" si="398"/>
        <v>#N/A</v>
      </c>
      <c r="K8467" t="e">
        <f t="shared" si="396"/>
        <v>#N/A</v>
      </c>
      <c r="L8467" t="b">
        <f>COUNTIF($N$2:N8467, N8467)=1</f>
        <v>0</v>
      </c>
      <c r="M8467" s="37">
        <f>IF( $Q8467, MAX($M$1:M8466)+1, 0)</f>
        <v>0</v>
      </c>
      <c r="N8467" t="e" cm="1">
        <f t="array" ref="N8467">INDEX($A$9:$F$1048576, $J8467, $K8467 )</f>
        <v>#N/A</v>
      </c>
      <c r="O8467" t="e" cm="1">
        <f t="array" ref="O8467">INDEX($B$9:$F$1048576, $J8467, $K8467 )</f>
        <v>#N/A</v>
      </c>
      <c r="P8467" t="str" cm="1">
        <f t="array" ref="P8467">IF( $L8467, TRIM(_xll.IMDP("IR", $G$5&amp;$N8467, $G$6)), "" )</f>
        <v/>
      </c>
      <c r="Q8467" t="b" cm="1">
        <f t="array" ref="Q8467">IF(
    $U$1=1, AND($P8467&lt;&gt;"", $P8467&lt;&gt;"...", $P8467&lt;&gt;"입력오류"),
    IF(
        $U$18=1, AND($P8467&lt;&gt;"", $P8467&lt;&gt;"...", $P8467&lt;&gt;"입력오류", ISNUMBER(FIND(INDEX($T$2:$T$7,$U$1),$P8467))),
        IF(
            $U$17="기타", AND($P8467&lt;&gt;"", $P8467&lt;&gt;"...", $P8467&lt;&gt;"입력오류", NOT(ISNUMBER(FIND($T$21:$T$34,$P8467)))),
            AND($P8467&lt;&gt;"", $P8467&lt;&gt;"...", $P8467&lt;&gt;"입력오류", $T$19=$P8467)
        )
    )
)</f>
        <v>0</v>
      </c>
    </row>
    <row r="8468" spans="9:17">
      <c r="I8468">
        <f t="shared" si="397"/>
        <v>8467</v>
      </c>
      <c r="J8468" t="e">
        <f t="shared" si="398"/>
        <v>#N/A</v>
      </c>
      <c r="K8468" t="e">
        <f t="shared" si="396"/>
        <v>#N/A</v>
      </c>
      <c r="L8468" t="b">
        <f>COUNTIF($N$2:N8468, N8468)=1</f>
        <v>0</v>
      </c>
      <c r="M8468" s="37">
        <f>IF( $Q8468, MAX($M$1:M8467)+1, 0)</f>
        <v>0</v>
      </c>
      <c r="N8468" t="e" cm="1">
        <f t="array" ref="N8468">INDEX($A$9:$F$1048576, $J8468, $K8468 )</f>
        <v>#N/A</v>
      </c>
      <c r="O8468" t="e" cm="1">
        <f t="array" ref="O8468">INDEX($B$9:$F$1048576, $J8468, $K8468 )</f>
        <v>#N/A</v>
      </c>
      <c r="P8468" t="str" cm="1">
        <f t="array" ref="P8468">IF( $L8468, TRIM(_xll.IMDP("IR", $G$5&amp;$N8468, $G$6)), "" )</f>
        <v/>
      </c>
      <c r="Q8468" t="b" cm="1">
        <f t="array" ref="Q8468">IF(
    $U$1=1, AND($P8468&lt;&gt;"", $P8468&lt;&gt;"...", $P8468&lt;&gt;"입력오류"),
    IF(
        $U$18=1, AND($P8468&lt;&gt;"", $P8468&lt;&gt;"...", $P8468&lt;&gt;"입력오류", ISNUMBER(FIND(INDEX($T$2:$T$7,$U$1),$P8468))),
        IF(
            $U$17="기타", AND($P8468&lt;&gt;"", $P8468&lt;&gt;"...", $P8468&lt;&gt;"입력오류", NOT(ISNUMBER(FIND($T$21:$T$34,$P8468)))),
            AND($P8468&lt;&gt;"", $P8468&lt;&gt;"...", $P8468&lt;&gt;"입력오류", $T$19=$P8468)
        )
    )
)</f>
        <v>0</v>
      </c>
    </row>
    <row r="8469" spans="9:17">
      <c r="I8469">
        <f t="shared" si="397"/>
        <v>8468</v>
      </c>
      <c r="J8469" t="e">
        <f t="shared" si="398"/>
        <v>#N/A</v>
      </c>
      <c r="K8469" t="e">
        <f t="shared" si="396"/>
        <v>#N/A</v>
      </c>
      <c r="L8469" t="b">
        <f>COUNTIF($N$2:N8469, N8469)=1</f>
        <v>0</v>
      </c>
      <c r="M8469" s="37">
        <f>IF( $Q8469, MAX($M$1:M8468)+1, 0)</f>
        <v>0</v>
      </c>
      <c r="N8469" t="e" cm="1">
        <f t="array" ref="N8469">INDEX($A$9:$F$1048576, $J8469, $K8469 )</f>
        <v>#N/A</v>
      </c>
      <c r="O8469" t="e" cm="1">
        <f t="array" ref="O8469">INDEX($B$9:$F$1048576, $J8469, $K8469 )</f>
        <v>#N/A</v>
      </c>
      <c r="P8469" t="str" cm="1">
        <f t="array" ref="P8469">IF( $L8469, TRIM(_xll.IMDP("IR", $G$5&amp;$N8469, $G$6)), "" )</f>
        <v/>
      </c>
      <c r="Q8469" t="b" cm="1">
        <f t="array" ref="Q8469">IF(
    $U$1=1, AND($P8469&lt;&gt;"", $P8469&lt;&gt;"...", $P8469&lt;&gt;"입력오류"),
    IF(
        $U$18=1, AND($P8469&lt;&gt;"", $P8469&lt;&gt;"...", $P8469&lt;&gt;"입력오류", ISNUMBER(FIND(INDEX($T$2:$T$7,$U$1),$P8469))),
        IF(
            $U$17="기타", AND($P8469&lt;&gt;"", $P8469&lt;&gt;"...", $P8469&lt;&gt;"입력오류", NOT(ISNUMBER(FIND($T$21:$T$34,$P8469)))),
            AND($P8469&lt;&gt;"", $P8469&lt;&gt;"...", $P8469&lt;&gt;"입력오류", $T$19=$P8469)
        )
    )
)</f>
        <v>0</v>
      </c>
    </row>
    <row r="8470" spans="9:17">
      <c r="I8470">
        <f t="shared" si="397"/>
        <v>8469</v>
      </c>
      <c r="J8470" t="e">
        <f t="shared" si="398"/>
        <v>#N/A</v>
      </c>
      <c r="K8470" t="e">
        <f t="shared" si="396"/>
        <v>#N/A</v>
      </c>
      <c r="L8470" t="b">
        <f>COUNTIF($N$2:N8470, N8470)=1</f>
        <v>0</v>
      </c>
      <c r="M8470" s="37">
        <f>IF( $Q8470, MAX($M$1:M8469)+1, 0)</f>
        <v>0</v>
      </c>
      <c r="N8470" t="e" cm="1">
        <f t="array" ref="N8470">INDEX($A$9:$F$1048576, $J8470, $K8470 )</f>
        <v>#N/A</v>
      </c>
      <c r="O8470" t="e" cm="1">
        <f t="array" ref="O8470">INDEX($B$9:$F$1048576, $J8470, $K8470 )</f>
        <v>#N/A</v>
      </c>
      <c r="P8470" t="str" cm="1">
        <f t="array" ref="P8470">IF( $L8470, TRIM(_xll.IMDP("IR", $G$5&amp;$N8470, $G$6)), "" )</f>
        <v/>
      </c>
      <c r="Q8470" t="b" cm="1">
        <f t="array" ref="Q8470">IF(
    $U$1=1, AND($P8470&lt;&gt;"", $P8470&lt;&gt;"...", $P8470&lt;&gt;"입력오류"),
    IF(
        $U$18=1, AND($P8470&lt;&gt;"", $P8470&lt;&gt;"...", $P8470&lt;&gt;"입력오류", ISNUMBER(FIND(INDEX($T$2:$T$7,$U$1),$P8470))),
        IF(
            $U$17="기타", AND($P8470&lt;&gt;"", $P8470&lt;&gt;"...", $P8470&lt;&gt;"입력오류", NOT(ISNUMBER(FIND($T$21:$T$34,$P8470)))),
            AND($P8470&lt;&gt;"", $P8470&lt;&gt;"...", $P8470&lt;&gt;"입력오류", $T$19=$P8470)
        )
    )
)</f>
        <v>0</v>
      </c>
    </row>
    <row r="8471" spans="9:17">
      <c r="I8471">
        <f t="shared" si="397"/>
        <v>8470</v>
      </c>
      <c r="J8471" t="e">
        <f t="shared" si="398"/>
        <v>#N/A</v>
      </c>
      <c r="K8471" t="e">
        <f t="shared" si="396"/>
        <v>#N/A</v>
      </c>
      <c r="L8471" t="b">
        <f>COUNTIF($N$2:N8471, N8471)=1</f>
        <v>0</v>
      </c>
      <c r="M8471" s="37">
        <f>IF( $Q8471, MAX($M$1:M8470)+1, 0)</f>
        <v>0</v>
      </c>
      <c r="N8471" t="e" cm="1">
        <f t="array" ref="N8471">INDEX($A$9:$F$1048576, $J8471, $K8471 )</f>
        <v>#N/A</v>
      </c>
      <c r="O8471" t="e" cm="1">
        <f t="array" ref="O8471">INDEX($B$9:$F$1048576, $J8471, $K8471 )</f>
        <v>#N/A</v>
      </c>
      <c r="P8471" t="str" cm="1">
        <f t="array" ref="P8471">IF( $L8471, TRIM(_xll.IMDP("IR", $G$5&amp;$N8471, $G$6)), "" )</f>
        <v/>
      </c>
      <c r="Q8471" t="b" cm="1">
        <f t="array" ref="Q8471">IF(
    $U$1=1, AND($P8471&lt;&gt;"", $P8471&lt;&gt;"...", $P8471&lt;&gt;"입력오류"),
    IF(
        $U$18=1, AND($P8471&lt;&gt;"", $P8471&lt;&gt;"...", $P8471&lt;&gt;"입력오류", ISNUMBER(FIND(INDEX($T$2:$T$7,$U$1),$P8471))),
        IF(
            $U$17="기타", AND($P8471&lt;&gt;"", $P8471&lt;&gt;"...", $P8471&lt;&gt;"입력오류", NOT(ISNUMBER(FIND($T$21:$T$34,$P8471)))),
            AND($P8471&lt;&gt;"", $P8471&lt;&gt;"...", $P8471&lt;&gt;"입력오류", $T$19=$P8471)
        )
    )
)</f>
        <v>0</v>
      </c>
    </row>
    <row r="8472" spans="9:17">
      <c r="I8472">
        <f t="shared" si="397"/>
        <v>8471</v>
      </c>
      <c r="J8472" t="e">
        <f t="shared" si="398"/>
        <v>#N/A</v>
      </c>
      <c r="K8472" t="e">
        <f t="shared" si="396"/>
        <v>#N/A</v>
      </c>
      <c r="L8472" t="b">
        <f>COUNTIF($N$2:N8472, N8472)=1</f>
        <v>0</v>
      </c>
      <c r="M8472" s="37">
        <f>IF( $Q8472, MAX($M$1:M8471)+1, 0)</f>
        <v>0</v>
      </c>
      <c r="N8472" t="e" cm="1">
        <f t="array" ref="N8472">INDEX($A$9:$F$1048576, $J8472, $K8472 )</f>
        <v>#N/A</v>
      </c>
      <c r="O8472" t="e" cm="1">
        <f t="array" ref="O8472">INDEX($B$9:$F$1048576, $J8472, $K8472 )</f>
        <v>#N/A</v>
      </c>
      <c r="P8472" t="str" cm="1">
        <f t="array" ref="P8472">IF( $L8472, TRIM(_xll.IMDP("IR", $G$5&amp;$N8472, $G$6)), "" )</f>
        <v/>
      </c>
      <c r="Q8472" t="b" cm="1">
        <f t="array" ref="Q8472">IF(
    $U$1=1, AND($P8472&lt;&gt;"", $P8472&lt;&gt;"...", $P8472&lt;&gt;"입력오류"),
    IF(
        $U$18=1, AND($P8472&lt;&gt;"", $P8472&lt;&gt;"...", $P8472&lt;&gt;"입력오류", ISNUMBER(FIND(INDEX($T$2:$T$7,$U$1),$P8472))),
        IF(
            $U$17="기타", AND($P8472&lt;&gt;"", $P8472&lt;&gt;"...", $P8472&lt;&gt;"입력오류", NOT(ISNUMBER(FIND($T$21:$T$34,$P8472)))),
            AND($P8472&lt;&gt;"", $P8472&lt;&gt;"...", $P8472&lt;&gt;"입력오류", $T$19=$P8472)
        )
    )
)</f>
        <v>0</v>
      </c>
    </row>
    <row r="8473" spans="9:17">
      <c r="I8473">
        <f t="shared" si="397"/>
        <v>8472</v>
      </c>
      <c r="J8473" t="e">
        <f t="shared" si="398"/>
        <v>#N/A</v>
      </c>
      <c r="K8473" t="e">
        <f t="shared" si="396"/>
        <v>#N/A</v>
      </c>
      <c r="L8473" t="b">
        <f>COUNTIF($N$2:N8473, N8473)=1</f>
        <v>0</v>
      </c>
      <c r="M8473" s="37">
        <f>IF( $Q8473, MAX($M$1:M8472)+1, 0)</f>
        <v>0</v>
      </c>
      <c r="N8473" t="e" cm="1">
        <f t="array" ref="N8473">INDEX($A$9:$F$1048576, $J8473, $K8473 )</f>
        <v>#N/A</v>
      </c>
      <c r="O8473" t="e" cm="1">
        <f t="array" ref="O8473">INDEX($B$9:$F$1048576, $J8473, $K8473 )</f>
        <v>#N/A</v>
      </c>
      <c r="P8473" t="str" cm="1">
        <f t="array" ref="P8473">IF( $L8473, TRIM(_xll.IMDP("IR", $G$5&amp;$N8473, $G$6)), "" )</f>
        <v/>
      </c>
      <c r="Q8473" t="b" cm="1">
        <f t="array" ref="Q8473">IF(
    $U$1=1, AND($P8473&lt;&gt;"", $P8473&lt;&gt;"...", $P8473&lt;&gt;"입력오류"),
    IF(
        $U$18=1, AND($P8473&lt;&gt;"", $P8473&lt;&gt;"...", $P8473&lt;&gt;"입력오류", ISNUMBER(FIND(INDEX($T$2:$T$7,$U$1),$P8473))),
        IF(
            $U$17="기타", AND($P8473&lt;&gt;"", $P8473&lt;&gt;"...", $P8473&lt;&gt;"입력오류", NOT(ISNUMBER(FIND($T$21:$T$34,$P8473)))),
            AND($P8473&lt;&gt;"", $P8473&lt;&gt;"...", $P8473&lt;&gt;"입력오류", $T$19=$P8473)
        )
    )
)</f>
        <v>0</v>
      </c>
    </row>
    <row r="8474" spans="9:17">
      <c r="I8474">
        <f t="shared" si="397"/>
        <v>8473</v>
      </c>
      <c r="J8474" t="e">
        <f t="shared" si="398"/>
        <v>#N/A</v>
      </c>
      <c r="K8474" t="e">
        <f t="shared" si="396"/>
        <v>#N/A</v>
      </c>
      <c r="L8474" t="b">
        <f>COUNTIF($N$2:N8474, N8474)=1</f>
        <v>0</v>
      </c>
      <c r="M8474" s="37">
        <f>IF( $Q8474, MAX($M$1:M8473)+1, 0)</f>
        <v>0</v>
      </c>
      <c r="N8474" t="e" cm="1">
        <f t="array" ref="N8474">INDEX($A$9:$F$1048576, $J8474, $K8474 )</f>
        <v>#N/A</v>
      </c>
      <c r="O8474" t="e" cm="1">
        <f t="array" ref="O8474">INDEX($B$9:$F$1048576, $J8474, $K8474 )</f>
        <v>#N/A</v>
      </c>
      <c r="P8474" t="str" cm="1">
        <f t="array" ref="P8474">IF( $L8474, TRIM(_xll.IMDP("IR", $G$5&amp;$N8474, $G$6)), "" )</f>
        <v/>
      </c>
      <c r="Q8474" t="b" cm="1">
        <f t="array" ref="Q8474">IF(
    $U$1=1, AND($P8474&lt;&gt;"", $P8474&lt;&gt;"...", $P8474&lt;&gt;"입력오류"),
    IF(
        $U$18=1, AND($P8474&lt;&gt;"", $P8474&lt;&gt;"...", $P8474&lt;&gt;"입력오류", ISNUMBER(FIND(INDEX($T$2:$T$7,$U$1),$P8474))),
        IF(
            $U$17="기타", AND($P8474&lt;&gt;"", $P8474&lt;&gt;"...", $P8474&lt;&gt;"입력오류", NOT(ISNUMBER(FIND($T$21:$T$34,$P8474)))),
            AND($P8474&lt;&gt;"", $P8474&lt;&gt;"...", $P8474&lt;&gt;"입력오류", $T$19=$P8474)
        )
    )
)</f>
        <v>0</v>
      </c>
    </row>
    <row r="8475" spans="9:17">
      <c r="I8475">
        <f t="shared" si="397"/>
        <v>8474</v>
      </c>
      <c r="J8475" t="e">
        <f t="shared" si="398"/>
        <v>#N/A</v>
      </c>
      <c r="K8475" t="e">
        <f t="shared" si="396"/>
        <v>#N/A</v>
      </c>
      <c r="L8475" t="b">
        <f>COUNTIF($N$2:N8475, N8475)=1</f>
        <v>0</v>
      </c>
      <c r="M8475" s="37">
        <f>IF( $Q8475, MAX($M$1:M8474)+1, 0)</f>
        <v>0</v>
      </c>
      <c r="N8475" t="e" cm="1">
        <f t="array" ref="N8475">INDEX($A$9:$F$1048576, $J8475, $K8475 )</f>
        <v>#N/A</v>
      </c>
      <c r="O8475" t="e" cm="1">
        <f t="array" ref="O8475">INDEX($B$9:$F$1048576, $J8475, $K8475 )</f>
        <v>#N/A</v>
      </c>
      <c r="P8475" t="str" cm="1">
        <f t="array" ref="P8475">IF( $L8475, TRIM(_xll.IMDP("IR", $G$5&amp;$N8475, $G$6)), "" )</f>
        <v/>
      </c>
      <c r="Q8475" t="b" cm="1">
        <f t="array" ref="Q8475">IF(
    $U$1=1, AND($P8475&lt;&gt;"", $P8475&lt;&gt;"...", $P8475&lt;&gt;"입력오류"),
    IF(
        $U$18=1, AND($P8475&lt;&gt;"", $P8475&lt;&gt;"...", $P8475&lt;&gt;"입력오류", ISNUMBER(FIND(INDEX($T$2:$T$7,$U$1),$P8475))),
        IF(
            $U$17="기타", AND($P8475&lt;&gt;"", $P8475&lt;&gt;"...", $P8475&lt;&gt;"입력오류", NOT(ISNUMBER(FIND($T$21:$T$34,$P8475)))),
            AND($P8475&lt;&gt;"", $P8475&lt;&gt;"...", $P8475&lt;&gt;"입력오류", $T$19=$P8475)
        )
    )
)</f>
        <v>0</v>
      </c>
    </row>
    <row r="8476" spans="9:17">
      <c r="I8476">
        <f t="shared" si="397"/>
        <v>8475</v>
      </c>
      <c r="J8476" t="e">
        <f t="shared" si="398"/>
        <v>#N/A</v>
      </c>
      <c r="K8476" t="e">
        <f t="shared" si="396"/>
        <v>#N/A</v>
      </c>
      <c r="L8476" t="b">
        <f>COUNTIF($N$2:N8476, N8476)=1</f>
        <v>0</v>
      </c>
      <c r="M8476" s="37">
        <f>IF( $Q8476, MAX($M$1:M8475)+1, 0)</f>
        <v>0</v>
      </c>
      <c r="N8476" t="e" cm="1">
        <f t="array" ref="N8476">INDEX($A$9:$F$1048576, $J8476, $K8476 )</f>
        <v>#N/A</v>
      </c>
      <c r="O8476" t="e" cm="1">
        <f t="array" ref="O8476">INDEX($B$9:$F$1048576, $J8476, $K8476 )</f>
        <v>#N/A</v>
      </c>
      <c r="P8476" t="str" cm="1">
        <f t="array" ref="P8476">IF( $L8476, TRIM(_xll.IMDP("IR", $G$5&amp;$N8476, $G$6)), "" )</f>
        <v/>
      </c>
      <c r="Q8476" t="b" cm="1">
        <f t="array" ref="Q8476">IF(
    $U$1=1, AND($P8476&lt;&gt;"", $P8476&lt;&gt;"...", $P8476&lt;&gt;"입력오류"),
    IF(
        $U$18=1, AND($P8476&lt;&gt;"", $P8476&lt;&gt;"...", $P8476&lt;&gt;"입력오류", ISNUMBER(FIND(INDEX($T$2:$T$7,$U$1),$P8476))),
        IF(
            $U$17="기타", AND($P8476&lt;&gt;"", $P8476&lt;&gt;"...", $P8476&lt;&gt;"입력오류", NOT(ISNUMBER(FIND($T$21:$T$34,$P8476)))),
            AND($P8476&lt;&gt;"", $P8476&lt;&gt;"...", $P8476&lt;&gt;"입력오류", $T$19=$P8476)
        )
    )
)</f>
        <v>0</v>
      </c>
    </row>
    <row r="8477" spans="9:17">
      <c r="I8477">
        <f t="shared" si="397"/>
        <v>8476</v>
      </c>
      <c r="J8477" t="e">
        <f t="shared" si="398"/>
        <v>#N/A</v>
      </c>
      <c r="K8477" t="e">
        <f t="shared" si="396"/>
        <v>#N/A</v>
      </c>
      <c r="L8477" t="b">
        <f>COUNTIF($N$2:N8477, N8477)=1</f>
        <v>0</v>
      </c>
      <c r="M8477" s="37">
        <f>IF( $Q8477, MAX($M$1:M8476)+1, 0)</f>
        <v>0</v>
      </c>
      <c r="N8477" t="e" cm="1">
        <f t="array" ref="N8477">INDEX($A$9:$F$1048576, $J8477, $K8477 )</f>
        <v>#N/A</v>
      </c>
      <c r="O8477" t="e" cm="1">
        <f t="array" ref="O8477">INDEX($B$9:$F$1048576, $J8477, $K8477 )</f>
        <v>#N/A</v>
      </c>
      <c r="P8477" t="str" cm="1">
        <f t="array" ref="P8477">IF( $L8477, TRIM(_xll.IMDP("IR", $G$5&amp;$N8477, $G$6)), "" )</f>
        <v/>
      </c>
      <c r="Q8477" t="b" cm="1">
        <f t="array" ref="Q8477">IF(
    $U$1=1, AND($P8477&lt;&gt;"", $P8477&lt;&gt;"...", $P8477&lt;&gt;"입력오류"),
    IF(
        $U$18=1, AND($P8477&lt;&gt;"", $P8477&lt;&gt;"...", $P8477&lt;&gt;"입력오류", ISNUMBER(FIND(INDEX($T$2:$T$7,$U$1),$P8477))),
        IF(
            $U$17="기타", AND($P8477&lt;&gt;"", $P8477&lt;&gt;"...", $P8477&lt;&gt;"입력오류", NOT(ISNUMBER(FIND($T$21:$T$34,$P8477)))),
            AND($P8477&lt;&gt;"", $P8477&lt;&gt;"...", $P8477&lt;&gt;"입력오류", $T$19=$P8477)
        )
    )
)</f>
        <v>0</v>
      </c>
    </row>
    <row r="8478" spans="9:17">
      <c r="I8478">
        <f t="shared" si="397"/>
        <v>8477</v>
      </c>
      <c r="J8478" t="e">
        <f t="shared" si="398"/>
        <v>#N/A</v>
      </c>
      <c r="K8478" t="e">
        <f t="shared" si="396"/>
        <v>#N/A</v>
      </c>
      <c r="L8478" t="b">
        <f>COUNTIF($N$2:N8478, N8478)=1</f>
        <v>0</v>
      </c>
      <c r="M8478" s="37">
        <f>IF( $Q8478, MAX($M$1:M8477)+1, 0)</f>
        <v>0</v>
      </c>
      <c r="N8478" t="e" cm="1">
        <f t="array" ref="N8478">INDEX($A$9:$F$1048576, $J8478, $K8478 )</f>
        <v>#N/A</v>
      </c>
      <c r="O8478" t="e" cm="1">
        <f t="array" ref="O8478">INDEX($B$9:$F$1048576, $J8478, $K8478 )</f>
        <v>#N/A</v>
      </c>
      <c r="P8478" t="str" cm="1">
        <f t="array" ref="P8478">IF( $L8478, TRIM(_xll.IMDP("IR", $G$5&amp;$N8478, $G$6)), "" )</f>
        <v/>
      </c>
      <c r="Q8478" t="b" cm="1">
        <f t="array" ref="Q8478">IF(
    $U$1=1, AND($P8478&lt;&gt;"", $P8478&lt;&gt;"...", $P8478&lt;&gt;"입력오류"),
    IF(
        $U$18=1, AND($P8478&lt;&gt;"", $P8478&lt;&gt;"...", $P8478&lt;&gt;"입력오류", ISNUMBER(FIND(INDEX($T$2:$T$7,$U$1),$P8478))),
        IF(
            $U$17="기타", AND($P8478&lt;&gt;"", $P8478&lt;&gt;"...", $P8478&lt;&gt;"입력오류", NOT(ISNUMBER(FIND($T$21:$T$34,$P8478)))),
            AND($P8478&lt;&gt;"", $P8478&lt;&gt;"...", $P8478&lt;&gt;"입력오류", $T$19=$P8478)
        )
    )
)</f>
        <v>0</v>
      </c>
    </row>
    <row r="8479" spans="9:17">
      <c r="I8479">
        <f t="shared" si="397"/>
        <v>8478</v>
      </c>
      <c r="J8479" t="e">
        <f t="shared" si="398"/>
        <v>#N/A</v>
      </c>
      <c r="K8479" t="e">
        <f t="shared" si="396"/>
        <v>#N/A</v>
      </c>
      <c r="L8479" t="b">
        <f>COUNTIF($N$2:N8479, N8479)=1</f>
        <v>0</v>
      </c>
      <c r="M8479" s="37">
        <f>IF( $Q8479, MAX($M$1:M8478)+1, 0)</f>
        <v>0</v>
      </c>
      <c r="N8479" t="e" cm="1">
        <f t="array" ref="N8479">INDEX($A$9:$F$1048576, $J8479, $K8479 )</f>
        <v>#N/A</v>
      </c>
      <c r="O8479" t="e" cm="1">
        <f t="array" ref="O8479">INDEX($B$9:$F$1048576, $J8479, $K8479 )</f>
        <v>#N/A</v>
      </c>
      <c r="P8479" t="str" cm="1">
        <f t="array" ref="P8479">IF( $L8479, TRIM(_xll.IMDP("IR", $G$5&amp;$N8479, $G$6)), "" )</f>
        <v/>
      </c>
      <c r="Q8479" t="b" cm="1">
        <f t="array" ref="Q8479">IF(
    $U$1=1, AND($P8479&lt;&gt;"", $P8479&lt;&gt;"...", $P8479&lt;&gt;"입력오류"),
    IF(
        $U$18=1, AND($P8479&lt;&gt;"", $P8479&lt;&gt;"...", $P8479&lt;&gt;"입력오류", ISNUMBER(FIND(INDEX($T$2:$T$7,$U$1),$P8479))),
        IF(
            $U$17="기타", AND($P8479&lt;&gt;"", $P8479&lt;&gt;"...", $P8479&lt;&gt;"입력오류", NOT(ISNUMBER(FIND($T$21:$T$34,$P8479)))),
            AND($P8479&lt;&gt;"", $P8479&lt;&gt;"...", $P8479&lt;&gt;"입력오류", $T$19=$P8479)
        )
    )
)</f>
        <v>0</v>
      </c>
    </row>
    <row r="8480" spans="9:17">
      <c r="I8480">
        <f t="shared" si="397"/>
        <v>8479</v>
      </c>
      <c r="J8480" t="e">
        <f t="shared" si="398"/>
        <v>#N/A</v>
      </c>
      <c r="K8480" t="e">
        <f t="shared" si="396"/>
        <v>#N/A</v>
      </c>
      <c r="L8480" t="b">
        <f>COUNTIF($N$2:N8480, N8480)=1</f>
        <v>0</v>
      </c>
      <c r="M8480" s="37">
        <f>IF( $Q8480, MAX($M$1:M8479)+1, 0)</f>
        <v>0</v>
      </c>
      <c r="N8480" t="e" cm="1">
        <f t="array" ref="N8480">INDEX($A$9:$F$1048576, $J8480, $K8480 )</f>
        <v>#N/A</v>
      </c>
      <c r="O8480" t="e" cm="1">
        <f t="array" ref="O8480">INDEX($B$9:$F$1048576, $J8480, $K8480 )</f>
        <v>#N/A</v>
      </c>
      <c r="P8480" t="str" cm="1">
        <f t="array" ref="P8480">IF( $L8480, TRIM(_xll.IMDP("IR", $G$5&amp;$N8480, $G$6)), "" )</f>
        <v/>
      </c>
      <c r="Q8480" t="b" cm="1">
        <f t="array" ref="Q8480">IF(
    $U$1=1, AND($P8480&lt;&gt;"", $P8480&lt;&gt;"...", $P8480&lt;&gt;"입력오류"),
    IF(
        $U$18=1, AND($P8480&lt;&gt;"", $P8480&lt;&gt;"...", $P8480&lt;&gt;"입력오류", ISNUMBER(FIND(INDEX($T$2:$T$7,$U$1),$P8480))),
        IF(
            $U$17="기타", AND($P8480&lt;&gt;"", $P8480&lt;&gt;"...", $P8480&lt;&gt;"입력오류", NOT(ISNUMBER(FIND($T$21:$T$34,$P8480)))),
            AND($P8480&lt;&gt;"", $P8480&lt;&gt;"...", $P8480&lt;&gt;"입력오류", $T$19=$P8480)
        )
    )
)</f>
        <v>0</v>
      </c>
    </row>
    <row r="8481" spans="9:17">
      <c r="I8481">
        <f t="shared" si="397"/>
        <v>8480</v>
      </c>
      <c r="J8481" t="e">
        <f t="shared" si="398"/>
        <v>#N/A</v>
      </c>
      <c r="K8481" t="e">
        <f t="shared" si="396"/>
        <v>#N/A</v>
      </c>
      <c r="L8481" t="b">
        <f>COUNTIF($N$2:N8481, N8481)=1</f>
        <v>0</v>
      </c>
      <c r="M8481" s="37">
        <f>IF( $Q8481, MAX($M$1:M8480)+1, 0)</f>
        <v>0</v>
      </c>
      <c r="N8481" t="e" cm="1">
        <f t="array" ref="N8481">INDEX($A$9:$F$1048576, $J8481, $K8481 )</f>
        <v>#N/A</v>
      </c>
      <c r="O8481" t="e" cm="1">
        <f t="array" ref="O8481">INDEX($B$9:$F$1048576, $J8481, $K8481 )</f>
        <v>#N/A</v>
      </c>
      <c r="P8481" t="str" cm="1">
        <f t="array" ref="P8481">IF( $L8481, TRIM(_xll.IMDP("IR", $G$5&amp;$N8481, $G$6)), "" )</f>
        <v/>
      </c>
      <c r="Q8481" t="b" cm="1">
        <f t="array" ref="Q8481">IF(
    $U$1=1, AND($P8481&lt;&gt;"", $P8481&lt;&gt;"...", $P8481&lt;&gt;"입력오류"),
    IF(
        $U$18=1, AND($P8481&lt;&gt;"", $P8481&lt;&gt;"...", $P8481&lt;&gt;"입력오류", ISNUMBER(FIND(INDEX($T$2:$T$7,$U$1),$P8481))),
        IF(
            $U$17="기타", AND($P8481&lt;&gt;"", $P8481&lt;&gt;"...", $P8481&lt;&gt;"입력오류", NOT(ISNUMBER(FIND($T$21:$T$34,$P8481)))),
            AND($P8481&lt;&gt;"", $P8481&lt;&gt;"...", $P8481&lt;&gt;"입력오류", $T$19=$P8481)
        )
    )
)</f>
        <v>0</v>
      </c>
    </row>
    <row r="8482" spans="9:17">
      <c r="I8482">
        <f t="shared" si="397"/>
        <v>8481</v>
      </c>
      <c r="J8482" t="e">
        <f t="shared" si="398"/>
        <v>#N/A</v>
      </c>
      <c r="K8482" t="e">
        <f t="shared" si="396"/>
        <v>#N/A</v>
      </c>
      <c r="L8482" t="b">
        <f>COUNTIF($N$2:N8482, N8482)=1</f>
        <v>0</v>
      </c>
      <c r="M8482" s="37">
        <f>IF( $Q8482, MAX($M$1:M8481)+1, 0)</f>
        <v>0</v>
      </c>
      <c r="N8482" t="e" cm="1">
        <f t="array" ref="N8482">INDEX($A$9:$F$1048576, $J8482, $K8482 )</f>
        <v>#N/A</v>
      </c>
      <c r="O8482" t="e" cm="1">
        <f t="array" ref="O8482">INDEX($B$9:$F$1048576, $J8482, $K8482 )</f>
        <v>#N/A</v>
      </c>
      <c r="P8482" t="str" cm="1">
        <f t="array" ref="P8482">IF( $L8482, TRIM(_xll.IMDP("IR", $G$5&amp;$N8482, $G$6)), "" )</f>
        <v/>
      </c>
      <c r="Q8482" t="b" cm="1">
        <f t="array" ref="Q8482">IF(
    $U$1=1, AND($P8482&lt;&gt;"", $P8482&lt;&gt;"...", $P8482&lt;&gt;"입력오류"),
    IF(
        $U$18=1, AND($P8482&lt;&gt;"", $P8482&lt;&gt;"...", $P8482&lt;&gt;"입력오류", ISNUMBER(FIND(INDEX($T$2:$T$7,$U$1),$P8482))),
        IF(
            $U$17="기타", AND($P8482&lt;&gt;"", $P8482&lt;&gt;"...", $P8482&lt;&gt;"입력오류", NOT(ISNUMBER(FIND($T$21:$T$34,$P8482)))),
            AND($P8482&lt;&gt;"", $P8482&lt;&gt;"...", $P8482&lt;&gt;"입력오류", $T$19=$P8482)
        )
    )
)</f>
        <v>0</v>
      </c>
    </row>
    <row r="8483" spans="9:17">
      <c r="I8483">
        <f t="shared" si="397"/>
        <v>8482</v>
      </c>
      <c r="J8483" t="e">
        <f t="shared" si="398"/>
        <v>#N/A</v>
      </c>
      <c r="K8483" t="e">
        <f t="shared" si="396"/>
        <v>#N/A</v>
      </c>
      <c r="L8483" t="b">
        <f>COUNTIF($N$2:N8483, N8483)=1</f>
        <v>0</v>
      </c>
      <c r="M8483" s="37">
        <f>IF( $Q8483, MAX($M$1:M8482)+1, 0)</f>
        <v>0</v>
      </c>
      <c r="N8483" t="e" cm="1">
        <f t="array" ref="N8483">INDEX($A$9:$F$1048576, $J8483, $K8483 )</f>
        <v>#N/A</v>
      </c>
      <c r="O8483" t="e" cm="1">
        <f t="array" ref="O8483">INDEX($B$9:$F$1048576, $J8483, $K8483 )</f>
        <v>#N/A</v>
      </c>
      <c r="P8483" t="str" cm="1">
        <f t="array" ref="P8483">IF( $L8483, TRIM(_xll.IMDP("IR", $G$5&amp;$N8483, $G$6)), "" )</f>
        <v/>
      </c>
      <c r="Q8483" t="b" cm="1">
        <f t="array" ref="Q8483">IF(
    $U$1=1, AND($P8483&lt;&gt;"", $P8483&lt;&gt;"...", $P8483&lt;&gt;"입력오류"),
    IF(
        $U$18=1, AND($P8483&lt;&gt;"", $P8483&lt;&gt;"...", $P8483&lt;&gt;"입력오류", ISNUMBER(FIND(INDEX($T$2:$T$7,$U$1),$P8483))),
        IF(
            $U$17="기타", AND($P8483&lt;&gt;"", $P8483&lt;&gt;"...", $P8483&lt;&gt;"입력오류", NOT(ISNUMBER(FIND($T$21:$T$34,$P8483)))),
            AND($P8483&lt;&gt;"", $P8483&lt;&gt;"...", $P8483&lt;&gt;"입력오류", $T$19=$P8483)
        )
    )
)</f>
        <v>0</v>
      </c>
    </row>
    <row r="8484" spans="9:17">
      <c r="I8484">
        <f t="shared" si="397"/>
        <v>8483</v>
      </c>
      <c r="J8484" t="e">
        <f t="shared" si="398"/>
        <v>#N/A</v>
      </c>
      <c r="K8484" t="e">
        <f t="shared" si="396"/>
        <v>#N/A</v>
      </c>
      <c r="L8484" t="b">
        <f>COUNTIF($N$2:N8484, N8484)=1</f>
        <v>0</v>
      </c>
      <c r="M8484" s="37">
        <f>IF( $Q8484, MAX($M$1:M8483)+1, 0)</f>
        <v>0</v>
      </c>
      <c r="N8484" t="e" cm="1">
        <f t="array" ref="N8484">INDEX($A$9:$F$1048576, $J8484, $K8484 )</f>
        <v>#N/A</v>
      </c>
      <c r="O8484" t="e" cm="1">
        <f t="array" ref="O8484">INDEX($B$9:$F$1048576, $J8484, $K8484 )</f>
        <v>#N/A</v>
      </c>
      <c r="P8484" t="str" cm="1">
        <f t="array" ref="P8484">IF( $L8484, TRIM(_xll.IMDP("IR", $G$5&amp;$N8484, $G$6)), "" )</f>
        <v/>
      </c>
      <c r="Q8484" t="b" cm="1">
        <f t="array" ref="Q8484">IF(
    $U$1=1, AND($P8484&lt;&gt;"", $P8484&lt;&gt;"...", $P8484&lt;&gt;"입력오류"),
    IF(
        $U$18=1, AND($P8484&lt;&gt;"", $P8484&lt;&gt;"...", $P8484&lt;&gt;"입력오류", ISNUMBER(FIND(INDEX($T$2:$T$7,$U$1),$P8484))),
        IF(
            $U$17="기타", AND($P8484&lt;&gt;"", $P8484&lt;&gt;"...", $P8484&lt;&gt;"입력오류", NOT(ISNUMBER(FIND($T$21:$T$34,$P8484)))),
            AND($P8484&lt;&gt;"", $P8484&lt;&gt;"...", $P8484&lt;&gt;"입력오류", $T$19=$P8484)
        )
    )
)</f>
        <v>0</v>
      </c>
    </row>
    <row r="8485" spans="9:17">
      <c r="I8485">
        <f t="shared" si="397"/>
        <v>8484</v>
      </c>
      <c r="J8485" t="e">
        <f t="shared" si="398"/>
        <v>#N/A</v>
      </c>
      <c r="K8485" t="e">
        <f t="shared" si="396"/>
        <v>#N/A</v>
      </c>
      <c r="L8485" t="b">
        <f>COUNTIF($N$2:N8485, N8485)=1</f>
        <v>0</v>
      </c>
      <c r="M8485" s="37">
        <f>IF( $Q8485, MAX($M$1:M8484)+1, 0)</f>
        <v>0</v>
      </c>
      <c r="N8485" t="e" cm="1">
        <f t="array" ref="N8485">INDEX($A$9:$F$1048576, $J8485, $K8485 )</f>
        <v>#N/A</v>
      </c>
      <c r="O8485" t="e" cm="1">
        <f t="array" ref="O8485">INDEX($B$9:$F$1048576, $J8485, $K8485 )</f>
        <v>#N/A</v>
      </c>
      <c r="P8485" t="str" cm="1">
        <f t="array" ref="P8485">IF( $L8485, TRIM(_xll.IMDP("IR", $G$5&amp;$N8485, $G$6)), "" )</f>
        <v/>
      </c>
      <c r="Q8485" t="b" cm="1">
        <f t="array" ref="Q8485">IF(
    $U$1=1, AND($P8485&lt;&gt;"", $P8485&lt;&gt;"...", $P8485&lt;&gt;"입력오류"),
    IF(
        $U$18=1, AND($P8485&lt;&gt;"", $P8485&lt;&gt;"...", $P8485&lt;&gt;"입력오류", ISNUMBER(FIND(INDEX($T$2:$T$7,$U$1),$P8485))),
        IF(
            $U$17="기타", AND($P8485&lt;&gt;"", $P8485&lt;&gt;"...", $P8485&lt;&gt;"입력오류", NOT(ISNUMBER(FIND($T$21:$T$34,$P8485)))),
            AND($P8485&lt;&gt;"", $P8485&lt;&gt;"...", $P8485&lt;&gt;"입력오류", $T$19=$P8485)
        )
    )
)</f>
        <v>0</v>
      </c>
    </row>
    <row r="8486" spans="9:17">
      <c r="I8486">
        <f t="shared" si="397"/>
        <v>8485</v>
      </c>
      <c r="J8486" t="e">
        <f t="shared" si="398"/>
        <v>#N/A</v>
      </c>
      <c r="K8486" t="e">
        <f t="shared" si="396"/>
        <v>#N/A</v>
      </c>
      <c r="L8486" t="b">
        <f>COUNTIF($N$2:N8486, N8486)=1</f>
        <v>0</v>
      </c>
      <c r="M8486" s="37">
        <f>IF( $Q8486, MAX($M$1:M8485)+1, 0)</f>
        <v>0</v>
      </c>
      <c r="N8486" t="e" cm="1">
        <f t="array" ref="N8486">INDEX($A$9:$F$1048576, $J8486, $K8486 )</f>
        <v>#N/A</v>
      </c>
      <c r="O8486" t="e" cm="1">
        <f t="array" ref="O8486">INDEX($B$9:$F$1048576, $J8486, $K8486 )</f>
        <v>#N/A</v>
      </c>
      <c r="P8486" t="str" cm="1">
        <f t="array" ref="P8486">IF( $L8486, TRIM(_xll.IMDP("IR", $G$5&amp;$N8486, $G$6)), "" )</f>
        <v/>
      </c>
      <c r="Q8486" t="b" cm="1">
        <f t="array" ref="Q8486">IF(
    $U$1=1, AND($P8486&lt;&gt;"", $P8486&lt;&gt;"...", $P8486&lt;&gt;"입력오류"),
    IF(
        $U$18=1, AND($P8486&lt;&gt;"", $P8486&lt;&gt;"...", $P8486&lt;&gt;"입력오류", ISNUMBER(FIND(INDEX($T$2:$T$7,$U$1),$P8486))),
        IF(
            $U$17="기타", AND($P8486&lt;&gt;"", $P8486&lt;&gt;"...", $P8486&lt;&gt;"입력오류", NOT(ISNUMBER(FIND($T$21:$T$34,$P8486)))),
            AND($P8486&lt;&gt;"", $P8486&lt;&gt;"...", $P8486&lt;&gt;"입력오류", $T$19=$P8486)
        )
    )
)</f>
        <v>0</v>
      </c>
    </row>
    <row r="8487" spans="9:17">
      <c r="I8487">
        <f t="shared" si="397"/>
        <v>8486</v>
      </c>
      <c r="J8487" t="e">
        <f t="shared" si="398"/>
        <v>#N/A</v>
      </c>
      <c r="K8487" t="e">
        <f t="shared" si="396"/>
        <v>#N/A</v>
      </c>
      <c r="L8487" t="b">
        <f>COUNTIF($N$2:N8487, N8487)=1</f>
        <v>0</v>
      </c>
      <c r="M8487" s="37">
        <f>IF( $Q8487, MAX($M$1:M8486)+1, 0)</f>
        <v>0</v>
      </c>
      <c r="N8487" t="e" cm="1">
        <f t="array" ref="N8487">INDEX($A$9:$F$1048576, $J8487, $K8487 )</f>
        <v>#N/A</v>
      </c>
      <c r="O8487" t="e" cm="1">
        <f t="array" ref="O8487">INDEX($B$9:$F$1048576, $J8487, $K8487 )</f>
        <v>#N/A</v>
      </c>
      <c r="P8487" t="str" cm="1">
        <f t="array" ref="P8487">IF( $L8487, TRIM(_xll.IMDP("IR", $G$5&amp;$N8487, $G$6)), "" )</f>
        <v/>
      </c>
      <c r="Q8487" t="b" cm="1">
        <f t="array" ref="Q8487">IF(
    $U$1=1, AND($P8487&lt;&gt;"", $P8487&lt;&gt;"...", $P8487&lt;&gt;"입력오류"),
    IF(
        $U$18=1, AND($P8487&lt;&gt;"", $P8487&lt;&gt;"...", $P8487&lt;&gt;"입력오류", ISNUMBER(FIND(INDEX($T$2:$T$7,$U$1),$P8487))),
        IF(
            $U$17="기타", AND($P8487&lt;&gt;"", $P8487&lt;&gt;"...", $P8487&lt;&gt;"입력오류", NOT(ISNUMBER(FIND($T$21:$T$34,$P8487)))),
            AND($P8487&lt;&gt;"", $P8487&lt;&gt;"...", $P8487&lt;&gt;"입력오류", $T$19=$P8487)
        )
    )
)</f>
        <v>0</v>
      </c>
    </row>
    <row r="8488" spans="9:17">
      <c r="I8488">
        <f t="shared" si="397"/>
        <v>8487</v>
      </c>
      <c r="J8488" t="e">
        <f t="shared" si="398"/>
        <v>#N/A</v>
      </c>
      <c r="K8488" t="e">
        <f t="shared" si="396"/>
        <v>#N/A</v>
      </c>
      <c r="L8488" t="b">
        <f>COUNTIF($N$2:N8488, N8488)=1</f>
        <v>0</v>
      </c>
      <c r="M8488" s="37">
        <f>IF( $Q8488, MAX($M$1:M8487)+1, 0)</f>
        <v>0</v>
      </c>
      <c r="N8488" t="e" cm="1">
        <f t="array" ref="N8488">INDEX($A$9:$F$1048576, $J8488, $K8488 )</f>
        <v>#N/A</v>
      </c>
      <c r="O8488" t="e" cm="1">
        <f t="array" ref="O8488">INDEX($B$9:$F$1048576, $J8488, $K8488 )</f>
        <v>#N/A</v>
      </c>
      <c r="P8488" t="str" cm="1">
        <f t="array" ref="P8488">IF( $L8488, TRIM(_xll.IMDP("IR", $G$5&amp;$N8488, $G$6)), "" )</f>
        <v/>
      </c>
      <c r="Q8488" t="b" cm="1">
        <f t="array" ref="Q8488">IF(
    $U$1=1, AND($P8488&lt;&gt;"", $P8488&lt;&gt;"...", $P8488&lt;&gt;"입력오류"),
    IF(
        $U$18=1, AND($P8488&lt;&gt;"", $P8488&lt;&gt;"...", $P8488&lt;&gt;"입력오류", ISNUMBER(FIND(INDEX($T$2:$T$7,$U$1),$P8488))),
        IF(
            $U$17="기타", AND($P8488&lt;&gt;"", $P8488&lt;&gt;"...", $P8488&lt;&gt;"입력오류", NOT(ISNUMBER(FIND($T$21:$T$34,$P8488)))),
            AND($P8488&lt;&gt;"", $P8488&lt;&gt;"...", $P8488&lt;&gt;"입력오류", $T$19=$P8488)
        )
    )
)</f>
        <v>0</v>
      </c>
    </row>
    <row r="8489" spans="9:17">
      <c r="I8489">
        <f t="shared" si="397"/>
        <v>8488</v>
      </c>
      <c r="J8489" t="e">
        <f t="shared" si="398"/>
        <v>#N/A</v>
      </c>
      <c r="K8489" t="e">
        <f t="shared" si="396"/>
        <v>#N/A</v>
      </c>
      <c r="L8489" t="b">
        <f>COUNTIF($N$2:N8489, N8489)=1</f>
        <v>0</v>
      </c>
      <c r="M8489" s="37">
        <f>IF( $Q8489, MAX($M$1:M8488)+1, 0)</f>
        <v>0</v>
      </c>
      <c r="N8489" t="e" cm="1">
        <f t="array" ref="N8489">INDEX($A$9:$F$1048576, $J8489, $K8489 )</f>
        <v>#N/A</v>
      </c>
      <c r="O8489" t="e" cm="1">
        <f t="array" ref="O8489">INDEX($B$9:$F$1048576, $J8489, $K8489 )</f>
        <v>#N/A</v>
      </c>
      <c r="P8489" t="str" cm="1">
        <f t="array" ref="P8489">IF( $L8489, TRIM(_xll.IMDP("IR", $G$5&amp;$N8489, $G$6)), "" )</f>
        <v/>
      </c>
      <c r="Q8489" t="b" cm="1">
        <f t="array" ref="Q8489">IF(
    $U$1=1, AND($P8489&lt;&gt;"", $P8489&lt;&gt;"...", $P8489&lt;&gt;"입력오류"),
    IF(
        $U$18=1, AND($P8489&lt;&gt;"", $P8489&lt;&gt;"...", $P8489&lt;&gt;"입력오류", ISNUMBER(FIND(INDEX($T$2:$T$7,$U$1),$P8489))),
        IF(
            $U$17="기타", AND($P8489&lt;&gt;"", $P8489&lt;&gt;"...", $P8489&lt;&gt;"입력오류", NOT(ISNUMBER(FIND($T$21:$T$34,$P8489)))),
            AND($P8489&lt;&gt;"", $P8489&lt;&gt;"...", $P8489&lt;&gt;"입력오류", $T$19=$P8489)
        )
    )
)</f>
        <v>0</v>
      </c>
    </row>
    <row r="8490" spans="9:17">
      <c r="I8490">
        <f t="shared" si="397"/>
        <v>8489</v>
      </c>
      <c r="J8490" t="e">
        <f t="shared" si="398"/>
        <v>#N/A</v>
      </c>
      <c r="K8490" t="e">
        <f t="shared" si="396"/>
        <v>#N/A</v>
      </c>
      <c r="L8490" t="b">
        <f>COUNTIF($N$2:N8490, N8490)=1</f>
        <v>0</v>
      </c>
      <c r="M8490" s="37">
        <f>IF( $Q8490, MAX($M$1:M8489)+1, 0)</f>
        <v>0</v>
      </c>
      <c r="N8490" t="e" cm="1">
        <f t="array" ref="N8490">INDEX($A$9:$F$1048576, $J8490, $K8490 )</f>
        <v>#N/A</v>
      </c>
      <c r="O8490" t="e" cm="1">
        <f t="array" ref="O8490">INDEX($B$9:$F$1048576, $J8490, $K8490 )</f>
        <v>#N/A</v>
      </c>
      <c r="P8490" t="str" cm="1">
        <f t="array" ref="P8490">IF( $L8490, TRIM(_xll.IMDP("IR", $G$5&amp;$N8490, $G$6)), "" )</f>
        <v/>
      </c>
      <c r="Q8490" t="b" cm="1">
        <f t="array" ref="Q8490">IF(
    $U$1=1, AND($P8490&lt;&gt;"", $P8490&lt;&gt;"...", $P8490&lt;&gt;"입력오류"),
    IF(
        $U$18=1, AND($P8490&lt;&gt;"", $P8490&lt;&gt;"...", $P8490&lt;&gt;"입력오류", ISNUMBER(FIND(INDEX($T$2:$T$7,$U$1),$P8490))),
        IF(
            $U$17="기타", AND($P8490&lt;&gt;"", $P8490&lt;&gt;"...", $P8490&lt;&gt;"입력오류", NOT(ISNUMBER(FIND($T$21:$T$34,$P8490)))),
            AND($P8490&lt;&gt;"", $P8490&lt;&gt;"...", $P8490&lt;&gt;"입력오류", $T$19=$P8490)
        )
    )
)</f>
        <v>0</v>
      </c>
    </row>
    <row r="8491" spans="9:17">
      <c r="I8491">
        <f t="shared" si="397"/>
        <v>8490</v>
      </c>
      <c r="J8491" t="e">
        <f t="shared" si="398"/>
        <v>#N/A</v>
      </c>
      <c r="K8491" t="e">
        <f t="shared" si="396"/>
        <v>#N/A</v>
      </c>
      <c r="L8491" t="b">
        <f>COUNTIF($N$2:N8491, N8491)=1</f>
        <v>0</v>
      </c>
      <c r="M8491" s="37">
        <f>IF( $Q8491, MAX($M$1:M8490)+1, 0)</f>
        <v>0</v>
      </c>
      <c r="N8491" t="e" cm="1">
        <f t="array" ref="N8491">INDEX($A$9:$F$1048576, $J8491, $K8491 )</f>
        <v>#N/A</v>
      </c>
      <c r="O8491" t="e" cm="1">
        <f t="array" ref="O8491">INDEX($B$9:$F$1048576, $J8491, $K8491 )</f>
        <v>#N/A</v>
      </c>
      <c r="P8491" t="str" cm="1">
        <f t="array" ref="P8491">IF( $L8491, TRIM(_xll.IMDP("IR", $G$5&amp;$N8491, $G$6)), "" )</f>
        <v/>
      </c>
      <c r="Q8491" t="b" cm="1">
        <f t="array" ref="Q8491">IF(
    $U$1=1, AND($P8491&lt;&gt;"", $P8491&lt;&gt;"...", $P8491&lt;&gt;"입력오류"),
    IF(
        $U$18=1, AND($P8491&lt;&gt;"", $P8491&lt;&gt;"...", $P8491&lt;&gt;"입력오류", ISNUMBER(FIND(INDEX($T$2:$T$7,$U$1),$P8491))),
        IF(
            $U$17="기타", AND($P8491&lt;&gt;"", $P8491&lt;&gt;"...", $P8491&lt;&gt;"입력오류", NOT(ISNUMBER(FIND($T$21:$T$34,$P8491)))),
            AND($P8491&lt;&gt;"", $P8491&lt;&gt;"...", $P8491&lt;&gt;"입력오류", $T$19=$P8491)
        )
    )
)</f>
        <v>0</v>
      </c>
    </row>
    <row r="8492" spans="9:17">
      <c r="I8492">
        <f t="shared" si="397"/>
        <v>8491</v>
      </c>
      <c r="J8492" t="e">
        <f t="shared" si="398"/>
        <v>#N/A</v>
      </c>
      <c r="K8492" t="e">
        <f t="shared" si="396"/>
        <v>#N/A</v>
      </c>
      <c r="L8492" t="b">
        <f>COUNTIF($N$2:N8492, N8492)=1</f>
        <v>0</v>
      </c>
      <c r="M8492" s="37">
        <f>IF( $Q8492, MAX($M$1:M8491)+1, 0)</f>
        <v>0</v>
      </c>
      <c r="N8492" t="e" cm="1">
        <f t="array" ref="N8492">INDEX($A$9:$F$1048576, $J8492, $K8492 )</f>
        <v>#N/A</v>
      </c>
      <c r="O8492" t="e" cm="1">
        <f t="array" ref="O8492">INDEX($B$9:$F$1048576, $J8492, $K8492 )</f>
        <v>#N/A</v>
      </c>
      <c r="P8492" t="str" cm="1">
        <f t="array" ref="P8492">IF( $L8492, TRIM(_xll.IMDP("IR", $G$5&amp;$N8492, $G$6)), "" )</f>
        <v/>
      </c>
      <c r="Q8492" t="b" cm="1">
        <f t="array" ref="Q8492">IF(
    $U$1=1, AND($P8492&lt;&gt;"", $P8492&lt;&gt;"...", $P8492&lt;&gt;"입력오류"),
    IF(
        $U$18=1, AND($P8492&lt;&gt;"", $P8492&lt;&gt;"...", $P8492&lt;&gt;"입력오류", ISNUMBER(FIND(INDEX($T$2:$T$7,$U$1),$P8492))),
        IF(
            $U$17="기타", AND($P8492&lt;&gt;"", $P8492&lt;&gt;"...", $P8492&lt;&gt;"입력오류", NOT(ISNUMBER(FIND($T$21:$T$34,$P8492)))),
            AND($P8492&lt;&gt;"", $P8492&lt;&gt;"...", $P8492&lt;&gt;"입력오류", $T$19=$P8492)
        )
    )
)</f>
        <v>0</v>
      </c>
    </row>
    <row r="8493" spans="9:17">
      <c r="I8493">
        <f t="shared" si="397"/>
        <v>8492</v>
      </c>
      <c r="J8493" t="e">
        <f t="shared" si="398"/>
        <v>#N/A</v>
      </c>
      <c r="K8493" t="e">
        <f t="shared" si="396"/>
        <v>#N/A</v>
      </c>
      <c r="L8493" t="b">
        <f>COUNTIF($N$2:N8493, N8493)=1</f>
        <v>0</v>
      </c>
      <c r="M8493" s="37">
        <f>IF( $Q8493, MAX($M$1:M8492)+1, 0)</f>
        <v>0</v>
      </c>
      <c r="N8493" t="e" cm="1">
        <f t="array" ref="N8493">INDEX($A$9:$F$1048576, $J8493, $K8493 )</f>
        <v>#N/A</v>
      </c>
      <c r="O8493" t="e" cm="1">
        <f t="array" ref="O8493">INDEX($B$9:$F$1048576, $J8493, $K8493 )</f>
        <v>#N/A</v>
      </c>
      <c r="P8493" t="str" cm="1">
        <f t="array" ref="P8493">IF( $L8493, TRIM(_xll.IMDP("IR", $G$5&amp;$N8493, $G$6)), "" )</f>
        <v/>
      </c>
      <c r="Q8493" t="b" cm="1">
        <f t="array" ref="Q8493">IF(
    $U$1=1, AND($P8493&lt;&gt;"", $P8493&lt;&gt;"...", $P8493&lt;&gt;"입력오류"),
    IF(
        $U$18=1, AND($P8493&lt;&gt;"", $P8493&lt;&gt;"...", $P8493&lt;&gt;"입력오류", ISNUMBER(FIND(INDEX($T$2:$T$7,$U$1),$P8493))),
        IF(
            $U$17="기타", AND($P8493&lt;&gt;"", $P8493&lt;&gt;"...", $P8493&lt;&gt;"입력오류", NOT(ISNUMBER(FIND($T$21:$T$34,$P8493)))),
            AND($P8493&lt;&gt;"", $P8493&lt;&gt;"...", $P8493&lt;&gt;"입력오류", $T$19=$P8493)
        )
    )
)</f>
        <v>0</v>
      </c>
    </row>
    <row r="8494" spans="9:17">
      <c r="I8494">
        <f t="shared" si="397"/>
        <v>8493</v>
      </c>
      <c r="J8494" t="e">
        <f t="shared" si="398"/>
        <v>#N/A</v>
      </c>
      <c r="K8494" t="e">
        <f t="shared" si="396"/>
        <v>#N/A</v>
      </c>
      <c r="L8494" t="b">
        <f>COUNTIF($N$2:N8494, N8494)=1</f>
        <v>0</v>
      </c>
      <c r="M8494" s="37">
        <f>IF( $Q8494, MAX($M$1:M8493)+1, 0)</f>
        <v>0</v>
      </c>
      <c r="N8494" t="e" cm="1">
        <f t="array" ref="N8494">INDEX($A$9:$F$1048576, $J8494, $K8494 )</f>
        <v>#N/A</v>
      </c>
      <c r="O8494" t="e" cm="1">
        <f t="array" ref="O8494">INDEX($B$9:$F$1048576, $J8494, $K8494 )</f>
        <v>#N/A</v>
      </c>
      <c r="P8494" t="str" cm="1">
        <f t="array" ref="P8494">IF( $L8494, TRIM(_xll.IMDP("IR", $G$5&amp;$N8494, $G$6)), "" )</f>
        <v/>
      </c>
      <c r="Q8494" t="b" cm="1">
        <f t="array" ref="Q8494">IF(
    $U$1=1, AND($P8494&lt;&gt;"", $P8494&lt;&gt;"...", $P8494&lt;&gt;"입력오류"),
    IF(
        $U$18=1, AND($P8494&lt;&gt;"", $P8494&lt;&gt;"...", $P8494&lt;&gt;"입력오류", ISNUMBER(FIND(INDEX($T$2:$T$7,$U$1),$P8494))),
        IF(
            $U$17="기타", AND($P8494&lt;&gt;"", $P8494&lt;&gt;"...", $P8494&lt;&gt;"입력오류", NOT(ISNUMBER(FIND($T$21:$T$34,$P8494)))),
            AND($P8494&lt;&gt;"", $P8494&lt;&gt;"...", $P8494&lt;&gt;"입력오류", $T$19=$P8494)
        )
    )
)</f>
        <v>0</v>
      </c>
    </row>
    <row r="8495" spans="9:17">
      <c r="I8495">
        <f t="shared" si="397"/>
        <v>8494</v>
      </c>
      <c r="J8495" t="e">
        <f t="shared" si="398"/>
        <v>#N/A</v>
      </c>
      <c r="K8495" t="e">
        <f t="shared" si="396"/>
        <v>#N/A</v>
      </c>
      <c r="L8495" t="b">
        <f>COUNTIF($N$2:N8495, N8495)=1</f>
        <v>0</v>
      </c>
      <c r="M8495" s="37">
        <f>IF( $Q8495, MAX($M$1:M8494)+1, 0)</f>
        <v>0</v>
      </c>
      <c r="N8495" t="e" cm="1">
        <f t="array" ref="N8495">INDEX($A$9:$F$1048576, $J8495, $K8495 )</f>
        <v>#N/A</v>
      </c>
      <c r="O8495" t="e" cm="1">
        <f t="array" ref="O8495">INDEX($B$9:$F$1048576, $J8495, $K8495 )</f>
        <v>#N/A</v>
      </c>
      <c r="P8495" t="str" cm="1">
        <f t="array" ref="P8495">IF( $L8495, TRIM(_xll.IMDP("IR", $G$5&amp;$N8495, $G$6)), "" )</f>
        <v/>
      </c>
      <c r="Q8495" t="b" cm="1">
        <f t="array" ref="Q8495">IF(
    $U$1=1, AND($P8495&lt;&gt;"", $P8495&lt;&gt;"...", $P8495&lt;&gt;"입력오류"),
    IF(
        $U$18=1, AND($P8495&lt;&gt;"", $P8495&lt;&gt;"...", $P8495&lt;&gt;"입력오류", ISNUMBER(FIND(INDEX($T$2:$T$7,$U$1),$P8495))),
        IF(
            $U$17="기타", AND($P8495&lt;&gt;"", $P8495&lt;&gt;"...", $P8495&lt;&gt;"입력오류", NOT(ISNUMBER(FIND($T$21:$T$34,$P8495)))),
            AND($P8495&lt;&gt;"", $P8495&lt;&gt;"...", $P8495&lt;&gt;"입력오류", $T$19=$P8495)
        )
    )
)</f>
        <v>0</v>
      </c>
    </row>
    <row r="8496" spans="9:17">
      <c r="I8496">
        <f t="shared" si="397"/>
        <v>8495</v>
      </c>
      <c r="J8496" t="e">
        <f t="shared" si="398"/>
        <v>#N/A</v>
      </c>
      <c r="K8496" t="e">
        <f t="shared" si="396"/>
        <v>#N/A</v>
      </c>
      <c r="L8496" t="b">
        <f>COUNTIF($N$2:N8496, N8496)=1</f>
        <v>0</v>
      </c>
      <c r="M8496" s="37">
        <f>IF( $Q8496, MAX($M$1:M8495)+1, 0)</f>
        <v>0</v>
      </c>
      <c r="N8496" t="e" cm="1">
        <f t="array" ref="N8496">INDEX($A$9:$F$1048576, $J8496, $K8496 )</f>
        <v>#N/A</v>
      </c>
      <c r="O8496" t="e" cm="1">
        <f t="array" ref="O8496">INDEX($B$9:$F$1048576, $J8496, $K8496 )</f>
        <v>#N/A</v>
      </c>
      <c r="P8496" t="str" cm="1">
        <f t="array" ref="P8496">IF( $L8496, TRIM(_xll.IMDP("IR", $G$5&amp;$N8496, $G$6)), "" )</f>
        <v/>
      </c>
      <c r="Q8496" t="b" cm="1">
        <f t="array" ref="Q8496">IF(
    $U$1=1, AND($P8496&lt;&gt;"", $P8496&lt;&gt;"...", $P8496&lt;&gt;"입력오류"),
    IF(
        $U$18=1, AND($P8496&lt;&gt;"", $P8496&lt;&gt;"...", $P8496&lt;&gt;"입력오류", ISNUMBER(FIND(INDEX($T$2:$T$7,$U$1),$P8496))),
        IF(
            $U$17="기타", AND($P8496&lt;&gt;"", $P8496&lt;&gt;"...", $P8496&lt;&gt;"입력오류", NOT(ISNUMBER(FIND($T$21:$T$34,$P8496)))),
            AND($P8496&lt;&gt;"", $P8496&lt;&gt;"...", $P8496&lt;&gt;"입력오류", $T$19=$P8496)
        )
    )
)</f>
        <v>0</v>
      </c>
    </row>
    <row r="8497" spans="9:17">
      <c r="I8497">
        <f t="shared" si="397"/>
        <v>8496</v>
      </c>
      <c r="J8497" t="e">
        <f t="shared" si="398"/>
        <v>#N/A</v>
      </c>
      <c r="K8497" t="e">
        <f t="shared" si="396"/>
        <v>#N/A</v>
      </c>
      <c r="L8497" t="b">
        <f>COUNTIF($N$2:N8497, N8497)=1</f>
        <v>0</v>
      </c>
      <c r="M8497" s="37">
        <f>IF( $Q8497, MAX($M$1:M8496)+1, 0)</f>
        <v>0</v>
      </c>
      <c r="N8497" t="e" cm="1">
        <f t="array" ref="N8497">INDEX($A$9:$F$1048576, $J8497, $K8497 )</f>
        <v>#N/A</v>
      </c>
      <c r="O8497" t="e" cm="1">
        <f t="array" ref="O8497">INDEX($B$9:$F$1048576, $J8497, $K8497 )</f>
        <v>#N/A</v>
      </c>
      <c r="P8497" t="str" cm="1">
        <f t="array" ref="P8497">IF( $L8497, TRIM(_xll.IMDP("IR", $G$5&amp;$N8497, $G$6)), "" )</f>
        <v/>
      </c>
      <c r="Q8497" t="b" cm="1">
        <f t="array" ref="Q8497">IF(
    $U$1=1, AND($P8497&lt;&gt;"", $P8497&lt;&gt;"...", $P8497&lt;&gt;"입력오류"),
    IF(
        $U$18=1, AND($P8497&lt;&gt;"", $P8497&lt;&gt;"...", $P8497&lt;&gt;"입력오류", ISNUMBER(FIND(INDEX($T$2:$T$7,$U$1),$P8497))),
        IF(
            $U$17="기타", AND($P8497&lt;&gt;"", $P8497&lt;&gt;"...", $P8497&lt;&gt;"입력오류", NOT(ISNUMBER(FIND($T$21:$T$34,$P8497)))),
            AND($P8497&lt;&gt;"", $P8497&lt;&gt;"...", $P8497&lt;&gt;"입력오류", $T$19=$P8497)
        )
    )
)</f>
        <v>0</v>
      </c>
    </row>
    <row r="8498" spans="9:17">
      <c r="I8498">
        <f t="shared" si="397"/>
        <v>8497</v>
      </c>
      <c r="J8498" t="e">
        <f t="shared" si="398"/>
        <v>#N/A</v>
      </c>
      <c r="K8498" t="e">
        <f t="shared" si="396"/>
        <v>#N/A</v>
      </c>
      <c r="L8498" t="b">
        <f>COUNTIF($N$2:N8498, N8498)=1</f>
        <v>0</v>
      </c>
      <c r="M8498" s="37">
        <f>IF( $Q8498, MAX($M$1:M8497)+1, 0)</f>
        <v>0</v>
      </c>
      <c r="N8498" t="e" cm="1">
        <f t="array" ref="N8498">INDEX($A$9:$F$1048576, $J8498, $K8498 )</f>
        <v>#N/A</v>
      </c>
      <c r="O8498" t="e" cm="1">
        <f t="array" ref="O8498">INDEX($B$9:$F$1048576, $J8498, $K8498 )</f>
        <v>#N/A</v>
      </c>
      <c r="P8498" t="str" cm="1">
        <f t="array" ref="P8498">IF( $L8498, TRIM(_xll.IMDP("IR", $G$5&amp;$N8498, $G$6)), "" )</f>
        <v/>
      </c>
      <c r="Q8498" t="b" cm="1">
        <f t="array" ref="Q8498">IF(
    $U$1=1, AND($P8498&lt;&gt;"", $P8498&lt;&gt;"...", $P8498&lt;&gt;"입력오류"),
    IF(
        $U$18=1, AND($P8498&lt;&gt;"", $P8498&lt;&gt;"...", $P8498&lt;&gt;"입력오류", ISNUMBER(FIND(INDEX($T$2:$T$7,$U$1),$P8498))),
        IF(
            $U$17="기타", AND($P8498&lt;&gt;"", $P8498&lt;&gt;"...", $P8498&lt;&gt;"입력오류", NOT(ISNUMBER(FIND($T$21:$T$34,$P8498)))),
            AND($P8498&lt;&gt;"", $P8498&lt;&gt;"...", $P8498&lt;&gt;"입력오류", $T$19=$P8498)
        )
    )
)</f>
        <v>0</v>
      </c>
    </row>
    <row r="8499" spans="9:17">
      <c r="I8499">
        <f t="shared" si="397"/>
        <v>8498</v>
      </c>
      <c r="J8499" t="e">
        <f t="shared" si="398"/>
        <v>#N/A</v>
      </c>
      <c r="K8499" t="e">
        <f t="shared" si="396"/>
        <v>#N/A</v>
      </c>
      <c r="L8499" t="b">
        <f>COUNTIF($N$2:N8499, N8499)=1</f>
        <v>0</v>
      </c>
      <c r="M8499" s="37">
        <f>IF( $Q8499, MAX($M$1:M8498)+1, 0)</f>
        <v>0</v>
      </c>
      <c r="N8499" t="e" cm="1">
        <f t="array" ref="N8499">INDEX($A$9:$F$1048576, $J8499, $K8499 )</f>
        <v>#N/A</v>
      </c>
      <c r="O8499" t="e" cm="1">
        <f t="array" ref="O8499">INDEX($B$9:$F$1048576, $J8499, $K8499 )</f>
        <v>#N/A</v>
      </c>
      <c r="P8499" t="str" cm="1">
        <f t="array" ref="P8499">IF( $L8499, TRIM(_xll.IMDP("IR", $G$5&amp;$N8499, $G$6)), "" )</f>
        <v/>
      </c>
      <c r="Q8499" t="b" cm="1">
        <f t="array" ref="Q8499">IF(
    $U$1=1, AND($P8499&lt;&gt;"", $P8499&lt;&gt;"...", $P8499&lt;&gt;"입력오류"),
    IF(
        $U$18=1, AND($P8499&lt;&gt;"", $P8499&lt;&gt;"...", $P8499&lt;&gt;"입력오류", ISNUMBER(FIND(INDEX($T$2:$T$7,$U$1),$P8499))),
        IF(
            $U$17="기타", AND($P8499&lt;&gt;"", $P8499&lt;&gt;"...", $P8499&lt;&gt;"입력오류", NOT(ISNUMBER(FIND($T$21:$T$34,$P8499)))),
            AND($P8499&lt;&gt;"", $P8499&lt;&gt;"...", $P8499&lt;&gt;"입력오류", $T$19=$P8499)
        )
    )
)</f>
        <v>0</v>
      </c>
    </row>
    <row r="8500" spans="9:17">
      <c r="I8500">
        <f t="shared" si="397"/>
        <v>8499</v>
      </c>
      <c r="J8500" t="e">
        <f t="shared" si="398"/>
        <v>#N/A</v>
      </c>
      <c r="K8500" t="e">
        <f t="shared" si="396"/>
        <v>#N/A</v>
      </c>
      <c r="L8500" t="b">
        <f>COUNTIF($N$2:N8500, N8500)=1</f>
        <v>0</v>
      </c>
      <c r="M8500" s="37">
        <f>IF( $Q8500, MAX($M$1:M8499)+1, 0)</f>
        <v>0</v>
      </c>
      <c r="N8500" t="e" cm="1">
        <f t="array" ref="N8500">INDEX($A$9:$F$1048576, $J8500, $K8500 )</f>
        <v>#N/A</v>
      </c>
      <c r="O8500" t="e" cm="1">
        <f t="array" ref="O8500">INDEX($B$9:$F$1048576, $J8500, $K8500 )</f>
        <v>#N/A</v>
      </c>
      <c r="P8500" t="str" cm="1">
        <f t="array" ref="P8500">IF( $L8500, TRIM(_xll.IMDP("IR", $G$5&amp;$N8500, $G$6)), "" )</f>
        <v/>
      </c>
      <c r="Q8500" t="b" cm="1">
        <f t="array" ref="Q8500">IF(
    $U$1=1, AND($P8500&lt;&gt;"", $P8500&lt;&gt;"...", $P8500&lt;&gt;"입력오류"),
    IF(
        $U$18=1, AND($P8500&lt;&gt;"", $P8500&lt;&gt;"...", $P8500&lt;&gt;"입력오류", ISNUMBER(FIND(INDEX($T$2:$T$7,$U$1),$P8500))),
        IF(
            $U$17="기타", AND($P8500&lt;&gt;"", $P8500&lt;&gt;"...", $P8500&lt;&gt;"입력오류", NOT(ISNUMBER(FIND($T$21:$T$34,$P8500)))),
            AND($P8500&lt;&gt;"", $P8500&lt;&gt;"...", $P8500&lt;&gt;"입력오류", $T$19=$P8500)
        )
    )
)</f>
        <v>0</v>
      </c>
    </row>
    <row r="8501" spans="9:17">
      <c r="I8501">
        <f t="shared" si="397"/>
        <v>8500</v>
      </c>
      <c r="J8501" t="e">
        <f t="shared" si="398"/>
        <v>#N/A</v>
      </c>
      <c r="K8501" t="e">
        <f t="shared" si="396"/>
        <v>#N/A</v>
      </c>
      <c r="L8501" t="b">
        <f>COUNTIF($N$2:N8501, N8501)=1</f>
        <v>0</v>
      </c>
      <c r="M8501" s="37">
        <f>IF( $Q8501, MAX($M$1:M8500)+1, 0)</f>
        <v>0</v>
      </c>
      <c r="N8501" t="e" cm="1">
        <f t="array" ref="N8501">INDEX($A$9:$F$1048576, $J8501, $K8501 )</f>
        <v>#N/A</v>
      </c>
      <c r="O8501" t="e" cm="1">
        <f t="array" ref="O8501">INDEX($B$9:$F$1048576, $J8501, $K8501 )</f>
        <v>#N/A</v>
      </c>
      <c r="P8501" t="str" cm="1">
        <f t="array" ref="P8501">IF( $L8501, TRIM(_xll.IMDP("IR", $G$5&amp;$N8501, $G$6)), "" )</f>
        <v/>
      </c>
      <c r="Q8501" t="b" cm="1">
        <f t="array" ref="Q8501">IF(
    $U$1=1, AND($P8501&lt;&gt;"", $P8501&lt;&gt;"...", $P8501&lt;&gt;"입력오류"),
    IF(
        $U$18=1, AND($P8501&lt;&gt;"", $P8501&lt;&gt;"...", $P8501&lt;&gt;"입력오류", ISNUMBER(FIND(INDEX($T$2:$T$7,$U$1),$P8501))),
        IF(
            $U$17="기타", AND($P8501&lt;&gt;"", $P8501&lt;&gt;"...", $P8501&lt;&gt;"입력오류", NOT(ISNUMBER(FIND($T$21:$T$34,$P8501)))),
            AND($P8501&lt;&gt;"", $P8501&lt;&gt;"...", $P8501&lt;&gt;"입력오류", $T$19=$P8501)
        )
    )
)</f>
        <v>0</v>
      </c>
    </row>
    <row r="8502" spans="9:17">
      <c r="I8502">
        <f t="shared" si="397"/>
        <v>8501</v>
      </c>
      <c r="J8502" t="e">
        <f t="shared" si="398"/>
        <v>#N/A</v>
      </c>
      <c r="K8502" t="e">
        <f t="shared" si="396"/>
        <v>#N/A</v>
      </c>
      <c r="L8502" t="b">
        <f>COUNTIF($N$2:N8502, N8502)=1</f>
        <v>0</v>
      </c>
      <c r="M8502" s="37">
        <f>IF( $Q8502, MAX($M$1:M8501)+1, 0)</f>
        <v>0</v>
      </c>
      <c r="N8502" t="e" cm="1">
        <f t="array" ref="N8502">INDEX($A$9:$F$1048576, $J8502, $K8502 )</f>
        <v>#N/A</v>
      </c>
      <c r="O8502" t="e" cm="1">
        <f t="array" ref="O8502">INDEX($B$9:$F$1048576, $J8502, $K8502 )</f>
        <v>#N/A</v>
      </c>
      <c r="P8502" t="str" cm="1">
        <f t="array" ref="P8502">IF( $L8502, TRIM(_xll.IMDP("IR", $G$5&amp;$N8502, $G$6)), "" )</f>
        <v/>
      </c>
      <c r="Q8502" t="b" cm="1">
        <f t="array" ref="Q8502">IF(
    $U$1=1, AND($P8502&lt;&gt;"", $P8502&lt;&gt;"...", $P8502&lt;&gt;"입력오류"),
    IF(
        $U$18=1, AND($P8502&lt;&gt;"", $P8502&lt;&gt;"...", $P8502&lt;&gt;"입력오류", ISNUMBER(FIND(INDEX($T$2:$T$7,$U$1),$P8502))),
        IF(
            $U$17="기타", AND($P8502&lt;&gt;"", $P8502&lt;&gt;"...", $P8502&lt;&gt;"입력오류", NOT(ISNUMBER(FIND($T$21:$T$34,$P8502)))),
            AND($P8502&lt;&gt;"", $P8502&lt;&gt;"...", $P8502&lt;&gt;"입력오류", $T$19=$P8502)
        )
    )
)</f>
        <v>0</v>
      </c>
    </row>
    <row r="8503" spans="9:17">
      <c r="I8503">
        <f t="shared" si="397"/>
        <v>8502</v>
      </c>
      <c r="J8503" t="e">
        <f t="shared" si="398"/>
        <v>#N/A</v>
      </c>
      <c r="K8503" t="e">
        <f t="shared" si="396"/>
        <v>#N/A</v>
      </c>
      <c r="L8503" t="b">
        <f>COUNTIF($N$2:N8503, N8503)=1</f>
        <v>0</v>
      </c>
      <c r="M8503" s="37">
        <f>IF( $Q8503, MAX($M$1:M8502)+1, 0)</f>
        <v>0</v>
      </c>
      <c r="N8503" t="e" cm="1">
        <f t="array" ref="N8503">INDEX($A$9:$F$1048576, $J8503, $K8503 )</f>
        <v>#N/A</v>
      </c>
      <c r="O8503" t="e" cm="1">
        <f t="array" ref="O8503">INDEX($B$9:$F$1048576, $J8503, $K8503 )</f>
        <v>#N/A</v>
      </c>
      <c r="P8503" t="str" cm="1">
        <f t="array" ref="P8503">IF( $L8503, TRIM(_xll.IMDP("IR", $G$5&amp;$N8503, $G$6)), "" )</f>
        <v/>
      </c>
      <c r="Q8503" t="b" cm="1">
        <f t="array" ref="Q8503">IF(
    $U$1=1, AND($P8503&lt;&gt;"", $P8503&lt;&gt;"...", $P8503&lt;&gt;"입력오류"),
    IF(
        $U$18=1, AND($P8503&lt;&gt;"", $P8503&lt;&gt;"...", $P8503&lt;&gt;"입력오류", ISNUMBER(FIND(INDEX($T$2:$T$7,$U$1),$P8503))),
        IF(
            $U$17="기타", AND($P8503&lt;&gt;"", $P8503&lt;&gt;"...", $P8503&lt;&gt;"입력오류", NOT(ISNUMBER(FIND($T$21:$T$34,$P8503)))),
            AND($P8503&lt;&gt;"", $P8503&lt;&gt;"...", $P8503&lt;&gt;"입력오류", $T$19=$P8503)
        )
    )
)</f>
        <v>0</v>
      </c>
    </row>
    <row r="8504" spans="9:17">
      <c r="I8504">
        <f t="shared" si="397"/>
        <v>8503</v>
      </c>
      <c r="J8504" t="e">
        <f t="shared" si="398"/>
        <v>#N/A</v>
      </c>
      <c r="K8504" t="e">
        <f t="shared" si="396"/>
        <v>#N/A</v>
      </c>
      <c r="L8504" t="b">
        <f>COUNTIF($N$2:N8504, N8504)=1</f>
        <v>0</v>
      </c>
      <c r="M8504" s="37">
        <f>IF( $Q8504, MAX($M$1:M8503)+1, 0)</f>
        <v>0</v>
      </c>
      <c r="N8504" t="e" cm="1">
        <f t="array" ref="N8504">INDEX($A$9:$F$1048576, $J8504, $K8504 )</f>
        <v>#N/A</v>
      </c>
      <c r="O8504" t="e" cm="1">
        <f t="array" ref="O8504">INDEX($B$9:$F$1048576, $J8504, $K8504 )</f>
        <v>#N/A</v>
      </c>
      <c r="P8504" t="str" cm="1">
        <f t="array" ref="P8504">IF( $L8504, TRIM(_xll.IMDP("IR", $G$5&amp;$N8504, $G$6)), "" )</f>
        <v/>
      </c>
      <c r="Q8504" t="b" cm="1">
        <f t="array" ref="Q8504">IF(
    $U$1=1, AND($P8504&lt;&gt;"", $P8504&lt;&gt;"...", $P8504&lt;&gt;"입력오류"),
    IF(
        $U$18=1, AND($P8504&lt;&gt;"", $P8504&lt;&gt;"...", $P8504&lt;&gt;"입력오류", ISNUMBER(FIND(INDEX($T$2:$T$7,$U$1),$P8504))),
        IF(
            $U$17="기타", AND($P8504&lt;&gt;"", $P8504&lt;&gt;"...", $P8504&lt;&gt;"입력오류", NOT(ISNUMBER(FIND($T$21:$T$34,$P8504)))),
            AND($P8504&lt;&gt;"", $P8504&lt;&gt;"...", $P8504&lt;&gt;"입력오류", $T$19=$P8504)
        )
    )
)</f>
        <v>0</v>
      </c>
    </row>
    <row r="8505" spans="9:17">
      <c r="I8505">
        <f t="shared" si="397"/>
        <v>8504</v>
      </c>
      <c r="J8505" t="e">
        <f t="shared" si="398"/>
        <v>#N/A</v>
      </c>
      <c r="K8505" t="e">
        <f t="shared" si="396"/>
        <v>#N/A</v>
      </c>
      <c r="L8505" t="b">
        <f>COUNTIF($N$2:N8505, N8505)=1</f>
        <v>0</v>
      </c>
      <c r="M8505" s="37">
        <f>IF( $Q8505, MAX($M$1:M8504)+1, 0)</f>
        <v>0</v>
      </c>
      <c r="N8505" t="e" cm="1">
        <f t="array" ref="N8505">INDEX($A$9:$F$1048576, $J8505, $K8505 )</f>
        <v>#N/A</v>
      </c>
      <c r="O8505" t="e" cm="1">
        <f t="array" ref="O8505">INDEX($B$9:$F$1048576, $J8505, $K8505 )</f>
        <v>#N/A</v>
      </c>
      <c r="P8505" t="str" cm="1">
        <f t="array" ref="P8505">IF( $L8505, TRIM(_xll.IMDP("IR", $G$5&amp;$N8505, $G$6)), "" )</f>
        <v/>
      </c>
      <c r="Q8505" t="b" cm="1">
        <f t="array" ref="Q8505">IF(
    $U$1=1, AND($P8505&lt;&gt;"", $P8505&lt;&gt;"...", $P8505&lt;&gt;"입력오류"),
    IF(
        $U$18=1, AND($P8505&lt;&gt;"", $P8505&lt;&gt;"...", $P8505&lt;&gt;"입력오류", ISNUMBER(FIND(INDEX($T$2:$T$7,$U$1),$P8505))),
        IF(
            $U$17="기타", AND($P8505&lt;&gt;"", $P8505&lt;&gt;"...", $P8505&lt;&gt;"입력오류", NOT(ISNUMBER(FIND($T$21:$T$34,$P8505)))),
            AND($P8505&lt;&gt;"", $P8505&lt;&gt;"...", $P8505&lt;&gt;"입력오류", $T$19=$P8505)
        )
    )
)</f>
        <v>0</v>
      </c>
    </row>
    <row r="8506" spans="9:17">
      <c r="I8506">
        <f t="shared" si="397"/>
        <v>8505</v>
      </c>
      <c r="J8506" t="e">
        <f t="shared" si="398"/>
        <v>#N/A</v>
      </c>
      <c r="K8506" t="e">
        <f t="shared" si="396"/>
        <v>#N/A</v>
      </c>
      <c r="L8506" t="b">
        <f>COUNTIF($N$2:N8506, N8506)=1</f>
        <v>0</v>
      </c>
      <c r="M8506" s="37">
        <f>IF( $Q8506, MAX($M$1:M8505)+1, 0)</f>
        <v>0</v>
      </c>
      <c r="N8506" t="e" cm="1">
        <f t="array" ref="N8506">INDEX($A$9:$F$1048576, $J8506, $K8506 )</f>
        <v>#N/A</v>
      </c>
      <c r="O8506" t="e" cm="1">
        <f t="array" ref="O8506">INDEX($B$9:$F$1048576, $J8506, $K8506 )</f>
        <v>#N/A</v>
      </c>
      <c r="P8506" t="str" cm="1">
        <f t="array" ref="P8506">IF( $L8506, TRIM(_xll.IMDP("IR", $G$5&amp;$N8506, $G$6)), "" )</f>
        <v/>
      </c>
      <c r="Q8506" t="b" cm="1">
        <f t="array" ref="Q8506">IF(
    $U$1=1, AND($P8506&lt;&gt;"", $P8506&lt;&gt;"...", $P8506&lt;&gt;"입력오류"),
    IF(
        $U$18=1, AND($P8506&lt;&gt;"", $P8506&lt;&gt;"...", $P8506&lt;&gt;"입력오류", ISNUMBER(FIND(INDEX($T$2:$T$7,$U$1),$P8506))),
        IF(
            $U$17="기타", AND($P8506&lt;&gt;"", $P8506&lt;&gt;"...", $P8506&lt;&gt;"입력오류", NOT(ISNUMBER(FIND($T$21:$T$34,$P8506)))),
            AND($P8506&lt;&gt;"", $P8506&lt;&gt;"...", $P8506&lt;&gt;"입력오류", $T$19=$P8506)
        )
    )
)</f>
        <v>0</v>
      </c>
    </row>
    <row r="8507" spans="9:17">
      <c r="I8507">
        <f t="shared" si="397"/>
        <v>8506</v>
      </c>
      <c r="J8507" t="e">
        <f t="shared" si="398"/>
        <v>#N/A</v>
      </c>
      <c r="K8507" t="e">
        <f t="shared" si="396"/>
        <v>#N/A</v>
      </c>
      <c r="L8507" t="b">
        <f>COUNTIF($N$2:N8507, N8507)=1</f>
        <v>0</v>
      </c>
      <c r="M8507" s="37">
        <f>IF( $Q8507, MAX($M$1:M8506)+1, 0)</f>
        <v>0</v>
      </c>
      <c r="N8507" t="e" cm="1">
        <f t="array" ref="N8507">INDEX($A$9:$F$1048576, $J8507, $K8507 )</f>
        <v>#N/A</v>
      </c>
      <c r="O8507" t="e" cm="1">
        <f t="array" ref="O8507">INDEX($B$9:$F$1048576, $J8507, $K8507 )</f>
        <v>#N/A</v>
      </c>
      <c r="P8507" t="str" cm="1">
        <f t="array" ref="P8507">IF( $L8507, TRIM(_xll.IMDP("IR", $G$5&amp;$N8507, $G$6)), "" )</f>
        <v/>
      </c>
      <c r="Q8507" t="b" cm="1">
        <f t="array" ref="Q8507">IF(
    $U$1=1, AND($P8507&lt;&gt;"", $P8507&lt;&gt;"...", $P8507&lt;&gt;"입력오류"),
    IF(
        $U$18=1, AND($P8507&lt;&gt;"", $P8507&lt;&gt;"...", $P8507&lt;&gt;"입력오류", ISNUMBER(FIND(INDEX($T$2:$T$7,$U$1),$P8507))),
        IF(
            $U$17="기타", AND($P8507&lt;&gt;"", $P8507&lt;&gt;"...", $P8507&lt;&gt;"입력오류", NOT(ISNUMBER(FIND($T$21:$T$34,$P8507)))),
            AND($P8507&lt;&gt;"", $P8507&lt;&gt;"...", $P8507&lt;&gt;"입력오류", $T$19=$P8507)
        )
    )
)</f>
        <v>0</v>
      </c>
    </row>
    <row r="8508" spans="9:17">
      <c r="I8508">
        <f t="shared" si="397"/>
        <v>8507</v>
      </c>
      <c r="J8508" t="e">
        <f t="shared" si="398"/>
        <v>#N/A</v>
      </c>
      <c r="K8508" t="e">
        <f t="shared" si="396"/>
        <v>#N/A</v>
      </c>
      <c r="L8508" t="b">
        <f>COUNTIF($N$2:N8508, N8508)=1</f>
        <v>0</v>
      </c>
      <c r="M8508" s="37">
        <f>IF( $Q8508, MAX($M$1:M8507)+1, 0)</f>
        <v>0</v>
      </c>
      <c r="N8508" t="e" cm="1">
        <f t="array" ref="N8508">INDEX($A$9:$F$1048576, $J8508, $K8508 )</f>
        <v>#N/A</v>
      </c>
      <c r="O8508" t="e" cm="1">
        <f t="array" ref="O8508">INDEX($B$9:$F$1048576, $J8508, $K8508 )</f>
        <v>#N/A</v>
      </c>
      <c r="P8508" t="str" cm="1">
        <f t="array" ref="P8508">IF( $L8508, TRIM(_xll.IMDP("IR", $G$5&amp;$N8508, $G$6)), "" )</f>
        <v/>
      </c>
      <c r="Q8508" t="b" cm="1">
        <f t="array" ref="Q8508">IF(
    $U$1=1, AND($P8508&lt;&gt;"", $P8508&lt;&gt;"...", $P8508&lt;&gt;"입력오류"),
    IF(
        $U$18=1, AND($P8508&lt;&gt;"", $P8508&lt;&gt;"...", $P8508&lt;&gt;"입력오류", ISNUMBER(FIND(INDEX($T$2:$T$7,$U$1),$P8508))),
        IF(
            $U$17="기타", AND($P8508&lt;&gt;"", $P8508&lt;&gt;"...", $P8508&lt;&gt;"입력오류", NOT(ISNUMBER(FIND($T$21:$T$34,$P8508)))),
            AND($P8508&lt;&gt;"", $P8508&lt;&gt;"...", $P8508&lt;&gt;"입력오류", $T$19=$P8508)
        )
    )
)</f>
        <v>0</v>
      </c>
    </row>
    <row r="8509" spans="9:17">
      <c r="I8509">
        <f t="shared" si="397"/>
        <v>8508</v>
      </c>
      <c r="J8509" t="e">
        <f t="shared" si="398"/>
        <v>#N/A</v>
      </c>
      <c r="K8509" t="e">
        <f t="shared" si="396"/>
        <v>#N/A</v>
      </c>
      <c r="L8509" t="b">
        <f>COUNTIF($N$2:N8509, N8509)=1</f>
        <v>0</v>
      </c>
      <c r="M8509" s="37">
        <f>IF( $Q8509, MAX($M$1:M8508)+1, 0)</f>
        <v>0</v>
      </c>
      <c r="N8509" t="e" cm="1">
        <f t="array" ref="N8509">INDEX($A$9:$F$1048576, $J8509, $K8509 )</f>
        <v>#N/A</v>
      </c>
      <c r="O8509" t="e" cm="1">
        <f t="array" ref="O8509">INDEX($B$9:$F$1048576, $J8509, $K8509 )</f>
        <v>#N/A</v>
      </c>
      <c r="P8509" t="str" cm="1">
        <f t="array" ref="P8509">IF( $L8509, TRIM(_xll.IMDP("IR", $G$5&amp;$N8509, $G$6)), "" )</f>
        <v/>
      </c>
      <c r="Q8509" t="b" cm="1">
        <f t="array" ref="Q8509">IF(
    $U$1=1, AND($P8509&lt;&gt;"", $P8509&lt;&gt;"...", $P8509&lt;&gt;"입력오류"),
    IF(
        $U$18=1, AND($P8509&lt;&gt;"", $P8509&lt;&gt;"...", $P8509&lt;&gt;"입력오류", ISNUMBER(FIND(INDEX($T$2:$T$7,$U$1),$P8509))),
        IF(
            $U$17="기타", AND($P8509&lt;&gt;"", $P8509&lt;&gt;"...", $P8509&lt;&gt;"입력오류", NOT(ISNUMBER(FIND($T$21:$T$34,$P8509)))),
            AND($P8509&lt;&gt;"", $P8509&lt;&gt;"...", $P8509&lt;&gt;"입력오류", $T$19=$P8509)
        )
    )
)</f>
        <v>0</v>
      </c>
    </row>
    <row r="8510" spans="9:17">
      <c r="I8510">
        <f t="shared" si="397"/>
        <v>8509</v>
      </c>
      <c r="J8510" t="e">
        <f t="shared" si="398"/>
        <v>#N/A</v>
      </c>
      <c r="K8510" t="e">
        <f t="shared" si="396"/>
        <v>#N/A</v>
      </c>
      <c r="L8510" t="b">
        <f>COUNTIF($N$2:N8510, N8510)=1</f>
        <v>0</v>
      </c>
      <c r="M8510" s="37">
        <f>IF( $Q8510, MAX($M$1:M8509)+1, 0)</f>
        <v>0</v>
      </c>
      <c r="N8510" t="e" cm="1">
        <f t="array" ref="N8510">INDEX($A$9:$F$1048576, $J8510, $K8510 )</f>
        <v>#N/A</v>
      </c>
      <c r="O8510" t="e" cm="1">
        <f t="array" ref="O8510">INDEX($B$9:$F$1048576, $J8510, $K8510 )</f>
        <v>#N/A</v>
      </c>
      <c r="P8510" t="str" cm="1">
        <f t="array" ref="P8510">IF( $L8510, TRIM(_xll.IMDP("IR", $G$5&amp;$N8510, $G$6)), "" )</f>
        <v/>
      </c>
      <c r="Q8510" t="b" cm="1">
        <f t="array" ref="Q8510">IF(
    $U$1=1, AND($P8510&lt;&gt;"", $P8510&lt;&gt;"...", $P8510&lt;&gt;"입력오류"),
    IF(
        $U$18=1, AND($P8510&lt;&gt;"", $P8510&lt;&gt;"...", $P8510&lt;&gt;"입력오류", ISNUMBER(FIND(INDEX($T$2:$T$7,$U$1),$P8510))),
        IF(
            $U$17="기타", AND($P8510&lt;&gt;"", $P8510&lt;&gt;"...", $P8510&lt;&gt;"입력오류", NOT(ISNUMBER(FIND($T$21:$T$34,$P8510)))),
            AND($P8510&lt;&gt;"", $P8510&lt;&gt;"...", $P8510&lt;&gt;"입력오류", $T$19=$P8510)
        )
    )
)</f>
        <v>0</v>
      </c>
    </row>
    <row r="8511" spans="9:17">
      <c r="I8511">
        <f t="shared" si="397"/>
        <v>8510</v>
      </c>
      <c r="J8511" t="e">
        <f t="shared" si="398"/>
        <v>#N/A</v>
      </c>
      <c r="K8511" t="e">
        <f t="shared" si="396"/>
        <v>#N/A</v>
      </c>
      <c r="L8511" t="b">
        <f>COUNTIF($N$2:N8511, N8511)=1</f>
        <v>0</v>
      </c>
      <c r="M8511" s="37">
        <f>IF( $Q8511, MAX($M$1:M8510)+1, 0)</f>
        <v>0</v>
      </c>
      <c r="N8511" t="e" cm="1">
        <f t="array" ref="N8511">INDEX($A$9:$F$1048576, $J8511, $K8511 )</f>
        <v>#N/A</v>
      </c>
      <c r="O8511" t="e" cm="1">
        <f t="array" ref="O8511">INDEX($B$9:$F$1048576, $J8511, $K8511 )</f>
        <v>#N/A</v>
      </c>
      <c r="P8511" t="str" cm="1">
        <f t="array" ref="P8511">IF( $L8511, TRIM(_xll.IMDP("IR", $G$5&amp;$N8511, $G$6)), "" )</f>
        <v/>
      </c>
      <c r="Q8511" t="b" cm="1">
        <f t="array" ref="Q8511">IF(
    $U$1=1, AND($P8511&lt;&gt;"", $P8511&lt;&gt;"...", $P8511&lt;&gt;"입력오류"),
    IF(
        $U$18=1, AND($P8511&lt;&gt;"", $P8511&lt;&gt;"...", $P8511&lt;&gt;"입력오류", ISNUMBER(FIND(INDEX($T$2:$T$7,$U$1),$P8511))),
        IF(
            $U$17="기타", AND($P8511&lt;&gt;"", $P8511&lt;&gt;"...", $P8511&lt;&gt;"입력오류", NOT(ISNUMBER(FIND($T$21:$T$34,$P8511)))),
            AND($P8511&lt;&gt;"", $P8511&lt;&gt;"...", $P8511&lt;&gt;"입력오류", $T$19=$P8511)
        )
    )
)</f>
        <v>0</v>
      </c>
    </row>
    <row r="8512" spans="9:17">
      <c r="I8512">
        <f t="shared" si="397"/>
        <v>8511</v>
      </c>
      <c r="J8512" t="e">
        <f t="shared" si="398"/>
        <v>#N/A</v>
      </c>
      <c r="K8512" t="e">
        <f t="shared" si="396"/>
        <v>#N/A</v>
      </c>
      <c r="L8512" t="b">
        <f>COUNTIF($N$2:N8512, N8512)=1</f>
        <v>0</v>
      </c>
      <c r="M8512" s="37">
        <f>IF( $Q8512, MAX($M$1:M8511)+1, 0)</f>
        <v>0</v>
      </c>
      <c r="N8512" t="e" cm="1">
        <f t="array" ref="N8512">INDEX($A$9:$F$1048576, $J8512, $K8512 )</f>
        <v>#N/A</v>
      </c>
      <c r="O8512" t="e" cm="1">
        <f t="array" ref="O8512">INDEX($B$9:$F$1048576, $J8512, $K8512 )</f>
        <v>#N/A</v>
      </c>
      <c r="P8512" t="str" cm="1">
        <f t="array" ref="P8512">IF( $L8512, TRIM(_xll.IMDP("IR", $G$5&amp;$N8512, $G$6)), "" )</f>
        <v/>
      </c>
      <c r="Q8512" t="b" cm="1">
        <f t="array" ref="Q8512">IF(
    $U$1=1, AND($P8512&lt;&gt;"", $P8512&lt;&gt;"...", $P8512&lt;&gt;"입력오류"),
    IF(
        $U$18=1, AND($P8512&lt;&gt;"", $P8512&lt;&gt;"...", $P8512&lt;&gt;"입력오류", ISNUMBER(FIND(INDEX($T$2:$T$7,$U$1),$P8512))),
        IF(
            $U$17="기타", AND($P8512&lt;&gt;"", $P8512&lt;&gt;"...", $P8512&lt;&gt;"입력오류", NOT(ISNUMBER(FIND($T$21:$T$34,$P8512)))),
            AND($P8512&lt;&gt;"", $P8512&lt;&gt;"...", $P8512&lt;&gt;"입력오류", $T$19=$P8512)
        )
    )
)</f>
        <v>0</v>
      </c>
    </row>
    <row r="8513" spans="9:17">
      <c r="I8513">
        <f t="shared" si="397"/>
        <v>8512</v>
      </c>
      <c r="J8513" t="e">
        <f t="shared" si="398"/>
        <v>#N/A</v>
      </c>
      <c r="K8513" t="e">
        <f t="shared" si="396"/>
        <v>#N/A</v>
      </c>
      <c r="L8513" t="b">
        <f>COUNTIF($N$2:N8513, N8513)=1</f>
        <v>0</v>
      </c>
      <c r="M8513" s="37">
        <f>IF( $Q8513, MAX($M$1:M8512)+1, 0)</f>
        <v>0</v>
      </c>
      <c r="N8513" t="e" cm="1">
        <f t="array" ref="N8513">INDEX($A$9:$F$1048576, $J8513, $K8513 )</f>
        <v>#N/A</v>
      </c>
      <c r="O8513" t="e" cm="1">
        <f t="array" ref="O8513">INDEX($B$9:$F$1048576, $J8513, $K8513 )</f>
        <v>#N/A</v>
      </c>
      <c r="P8513" t="str" cm="1">
        <f t="array" ref="P8513">IF( $L8513, TRIM(_xll.IMDP("IR", $G$5&amp;$N8513, $G$6)), "" )</f>
        <v/>
      </c>
      <c r="Q8513" t="b" cm="1">
        <f t="array" ref="Q8513">IF(
    $U$1=1, AND($P8513&lt;&gt;"", $P8513&lt;&gt;"...", $P8513&lt;&gt;"입력오류"),
    IF(
        $U$18=1, AND($P8513&lt;&gt;"", $P8513&lt;&gt;"...", $P8513&lt;&gt;"입력오류", ISNUMBER(FIND(INDEX($T$2:$T$7,$U$1),$P8513))),
        IF(
            $U$17="기타", AND($P8513&lt;&gt;"", $P8513&lt;&gt;"...", $P8513&lt;&gt;"입력오류", NOT(ISNUMBER(FIND($T$21:$T$34,$P8513)))),
            AND($P8513&lt;&gt;"", $P8513&lt;&gt;"...", $P8513&lt;&gt;"입력오류", $T$19=$P8513)
        )
    )
)</f>
        <v>0</v>
      </c>
    </row>
    <row r="8514" spans="9:17">
      <c r="I8514">
        <f t="shared" si="397"/>
        <v>8513</v>
      </c>
      <c r="J8514" t="e">
        <f t="shared" si="398"/>
        <v>#N/A</v>
      </c>
      <c r="K8514" t="e">
        <f t="shared" ref="K8514:K8577" si="399">IF( $I8514&gt;$G$4, NA(), IF($I8514&gt;$G$3, 5, IF($I8514&gt;$G$2, 3, 1 ) ) )</f>
        <v>#N/A</v>
      </c>
      <c r="L8514" t="b">
        <f>COUNTIF($N$2:N8514, N8514)=1</f>
        <v>0</v>
      </c>
      <c r="M8514" s="37">
        <f>IF( $Q8514, MAX($M$1:M8513)+1, 0)</f>
        <v>0</v>
      </c>
      <c r="N8514" t="e" cm="1">
        <f t="array" ref="N8514">INDEX($A$9:$F$1048576, $J8514, $K8514 )</f>
        <v>#N/A</v>
      </c>
      <c r="O8514" t="e" cm="1">
        <f t="array" ref="O8514">INDEX($B$9:$F$1048576, $J8514, $K8514 )</f>
        <v>#N/A</v>
      </c>
      <c r="P8514" t="str" cm="1">
        <f t="array" ref="P8514">IF( $L8514, TRIM(_xll.IMDP("IR", $G$5&amp;$N8514, $G$6)), "" )</f>
        <v/>
      </c>
      <c r="Q8514" t="b" cm="1">
        <f t="array" ref="Q8514">IF(
    $U$1=1, AND($P8514&lt;&gt;"", $P8514&lt;&gt;"...", $P8514&lt;&gt;"입력오류"),
    IF(
        $U$18=1, AND($P8514&lt;&gt;"", $P8514&lt;&gt;"...", $P8514&lt;&gt;"입력오류", ISNUMBER(FIND(INDEX($T$2:$T$7,$U$1),$P8514))),
        IF(
            $U$17="기타", AND($P8514&lt;&gt;"", $P8514&lt;&gt;"...", $P8514&lt;&gt;"입력오류", NOT(ISNUMBER(FIND($T$21:$T$34,$P8514)))),
            AND($P8514&lt;&gt;"", $P8514&lt;&gt;"...", $P8514&lt;&gt;"입력오류", $T$19=$P8514)
        )
    )
)</f>
        <v>0</v>
      </c>
    </row>
    <row r="8515" spans="9:17">
      <c r="I8515">
        <f t="shared" ref="I8515:I8578" si="400">ROW()-1</f>
        <v>8514</v>
      </c>
      <c r="J8515" t="e">
        <f t="shared" ref="J8515:J8578" si="401">IF( $I8515&gt;$G$4, NA(), IF($I8515&gt;$G$3, $I8515-$G$3, IF($I8515&gt;$G$2, $I8515-$G$2, $I8515 ) ) )</f>
        <v>#N/A</v>
      </c>
      <c r="K8515" t="e">
        <f t="shared" si="399"/>
        <v>#N/A</v>
      </c>
      <c r="L8515" t="b">
        <f>COUNTIF($N$2:N8515, N8515)=1</f>
        <v>0</v>
      </c>
      <c r="M8515" s="37">
        <f>IF( $Q8515, MAX($M$1:M8514)+1, 0)</f>
        <v>0</v>
      </c>
      <c r="N8515" t="e" cm="1">
        <f t="array" ref="N8515">INDEX($A$9:$F$1048576, $J8515, $K8515 )</f>
        <v>#N/A</v>
      </c>
      <c r="O8515" t="e" cm="1">
        <f t="array" ref="O8515">INDEX($B$9:$F$1048576, $J8515, $K8515 )</f>
        <v>#N/A</v>
      </c>
      <c r="P8515" t="str" cm="1">
        <f t="array" ref="P8515">IF( $L8515, TRIM(_xll.IMDP("IR", $G$5&amp;$N8515, $G$6)), "" )</f>
        <v/>
      </c>
      <c r="Q8515" t="b" cm="1">
        <f t="array" ref="Q8515">IF(
    $U$1=1, AND($P8515&lt;&gt;"", $P8515&lt;&gt;"...", $P8515&lt;&gt;"입력오류"),
    IF(
        $U$18=1, AND($P8515&lt;&gt;"", $P8515&lt;&gt;"...", $P8515&lt;&gt;"입력오류", ISNUMBER(FIND(INDEX($T$2:$T$7,$U$1),$P8515))),
        IF(
            $U$17="기타", AND($P8515&lt;&gt;"", $P8515&lt;&gt;"...", $P8515&lt;&gt;"입력오류", NOT(ISNUMBER(FIND($T$21:$T$34,$P8515)))),
            AND($P8515&lt;&gt;"", $P8515&lt;&gt;"...", $P8515&lt;&gt;"입력오류", $T$19=$P8515)
        )
    )
)</f>
        <v>0</v>
      </c>
    </row>
    <row r="8516" spans="9:17">
      <c r="I8516">
        <f t="shared" si="400"/>
        <v>8515</v>
      </c>
      <c r="J8516" t="e">
        <f t="shared" si="401"/>
        <v>#N/A</v>
      </c>
      <c r="K8516" t="e">
        <f t="shared" si="399"/>
        <v>#N/A</v>
      </c>
      <c r="L8516" t="b">
        <f>COUNTIF($N$2:N8516, N8516)=1</f>
        <v>0</v>
      </c>
      <c r="M8516" s="37">
        <f>IF( $Q8516, MAX($M$1:M8515)+1, 0)</f>
        <v>0</v>
      </c>
      <c r="N8516" t="e" cm="1">
        <f t="array" ref="N8516">INDEX($A$9:$F$1048576, $J8516, $K8516 )</f>
        <v>#N/A</v>
      </c>
      <c r="O8516" t="e" cm="1">
        <f t="array" ref="O8516">INDEX($B$9:$F$1048576, $J8516, $K8516 )</f>
        <v>#N/A</v>
      </c>
      <c r="P8516" t="str" cm="1">
        <f t="array" ref="P8516">IF( $L8516, TRIM(_xll.IMDP("IR", $G$5&amp;$N8516, $G$6)), "" )</f>
        <v/>
      </c>
      <c r="Q8516" t="b" cm="1">
        <f t="array" ref="Q8516">IF(
    $U$1=1, AND($P8516&lt;&gt;"", $P8516&lt;&gt;"...", $P8516&lt;&gt;"입력오류"),
    IF(
        $U$18=1, AND($P8516&lt;&gt;"", $P8516&lt;&gt;"...", $P8516&lt;&gt;"입력오류", ISNUMBER(FIND(INDEX($T$2:$T$7,$U$1),$P8516))),
        IF(
            $U$17="기타", AND($P8516&lt;&gt;"", $P8516&lt;&gt;"...", $P8516&lt;&gt;"입력오류", NOT(ISNUMBER(FIND($T$21:$T$34,$P8516)))),
            AND($P8516&lt;&gt;"", $P8516&lt;&gt;"...", $P8516&lt;&gt;"입력오류", $T$19=$P8516)
        )
    )
)</f>
        <v>0</v>
      </c>
    </row>
    <row r="8517" spans="9:17">
      <c r="I8517">
        <f t="shared" si="400"/>
        <v>8516</v>
      </c>
      <c r="J8517" t="e">
        <f t="shared" si="401"/>
        <v>#N/A</v>
      </c>
      <c r="K8517" t="e">
        <f t="shared" si="399"/>
        <v>#N/A</v>
      </c>
      <c r="L8517" t="b">
        <f>COUNTIF($N$2:N8517, N8517)=1</f>
        <v>0</v>
      </c>
      <c r="M8517" s="37">
        <f>IF( $Q8517, MAX($M$1:M8516)+1, 0)</f>
        <v>0</v>
      </c>
      <c r="N8517" t="e" cm="1">
        <f t="array" ref="N8517">INDEX($A$9:$F$1048576, $J8517, $K8517 )</f>
        <v>#N/A</v>
      </c>
      <c r="O8517" t="e" cm="1">
        <f t="array" ref="O8517">INDEX($B$9:$F$1048576, $J8517, $K8517 )</f>
        <v>#N/A</v>
      </c>
      <c r="P8517" t="str" cm="1">
        <f t="array" ref="P8517">IF( $L8517, TRIM(_xll.IMDP("IR", $G$5&amp;$N8517, $G$6)), "" )</f>
        <v/>
      </c>
      <c r="Q8517" t="b" cm="1">
        <f t="array" ref="Q8517">IF(
    $U$1=1, AND($P8517&lt;&gt;"", $P8517&lt;&gt;"...", $P8517&lt;&gt;"입력오류"),
    IF(
        $U$18=1, AND($P8517&lt;&gt;"", $P8517&lt;&gt;"...", $P8517&lt;&gt;"입력오류", ISNUMBER(FIND(INDEX($T$2:$T$7,$U$1),$P8517))),
        IF(
            $U$17="기타", AND($P8517&lt;&gt;"", $P8517&lt;&gt;"...", $P8517&lt;&gt;"입력오류", NOT(ISNUMBER(FIND($T$21:$T$34,$P8517)))),
            AND($P8517&lt;&gt;"", $P8517&lt;&gt;"...", $P8517&lt;&gt;"입력오류", $T$19=$P8517)
        )
    )
)</f>
        <v>0</v>
      </c>
    </row>
    <row r="8518" spans="9:17">
      <c r="I8518">
        <f t="shared" si="400"/>
        <v>8517</v>
      </c>
      <c r="J8518" t="e">
        <f t="shared" si="401"/>
        <v>#N/A</v>
      </c>
      <c r="K8518" t="e">
        <f t="shared" si="399"/>
        <v>#N/A</v>
      </c>
      <c r="L8518" t="b">
        <f>COUNTIF($N$2:N8518, N8518)=1</f>
        <v>0</v>
      </c>
      <c r="M8518" s="37">
        <f>IF( $Q8518, MAX($M$1:M8517)+1, 0)</f>
        <v>0</v>
      </c>
      <c r="N8518" t="e" cm="1">
        <f t="array" ref="N8518">INDEX($A$9:$F$1048576, $J8518, $K8518 )</f>
        <v>#N/A</v>
      </c>
      <c r="O8518" t="e" cm="1">
        <f t="array" ref="O8518">INDEX($B$9:$F$1048576, $J8518, $K8518 )</f>
        <v>#N/A</v>
      </c>
      <c r="P8518" t="str" cm="1">
        <f t="array" ref="P8518">IF( $L8518, TRIM(_xll.IMDP("IR", $G$5&amp;$N8518, $G$6)), "" )</f>
        <v/>
      </c>
      <c r="Q8518" t="b" cm="1">
        <f t="array" ref="Q8518">IF(
    $U$1=1, AND($P8518&lt;&gt;"", $P8518&lt;&gt;"...", $P8518&lt;&gt;"입력오류"),
    IF(
        $U$18=1, AND($P8518&lt;&gt;"", $P8518&lt;&gt;"...", $P8518&lt;&gt;"입력오류", ISNUMBER(FIND(INDEX($T$2:$T$7,$U$1),$P8518))),
        IF(
            $U$17="기타", AND($P8518&lt;&gt;"", $P8518&lt;&gt;"...", $P8518&lt;&gt;"입력오류", NOT(ISNUMBER(FIND($T$21:$T$34,$P8518)))),
            AND($P8518&lt;&gt;"", $P8518&lt;&gt;"...", $P8518&lt;&gt;"입력오류", $T$19=$P8518)
        )
    )
)</f>
        <v>0</v>
      </c>
    </row>
    <row r="8519" spans="9:17">
      <c r="I8519">
        <f t="shared" si="400"/>
        <v>8518</v>
      </c>
      <c r="J8519" t="e">
        <f t="shared" si="401"/>
        <v>#N/A</v>
      </c>
      <c r="K8519" t="e">
        <f t="shared" si="399"/>
        <v>#N/A</v>
      </c>
      <c r="L8519" t="b">
        <f>COUNTIF($N$2:N8519, N8519)=1</f>
        <v>0</v>
      </c>
      <c r="M8519" s="37">
        <f>IF( $Q8519, MAX($M$1:M8518)+1, 0)</f>
        <v>0</v>
      </c>
      <c r="N8519" t="e" cm="1">
        <f t="array" ref="N8519">INDEX($A$9:$F$1048576, $J8519, $K8519 )</f>
        <v>#N/A</v>
      </c>
      <c r="O8519" t="e" cm="1">
        <f t="array" ref="O8519">INDEX($B$9:$F$1048576, $J8519, $K8519 )</f>
        <v>#N/A</v>
      </c>
      <c r="P8519" t="str" cm="1">
        <f t="array" ref="P8519">IF( $L8519, TRIM(_xll.IMDP("IR", $G$5&amp;$N8519, $G$6)), "" )</f>
        <v/>
      </c>
      <c r="Q8519" t="b" cm="1">
        <f t="array" ref="Q8519">IF(
    $U$1=1, AND($P8519&lt;&gt;"", $P8519&lt;&gt;"...", $P8519&lt;&gt;"입력오류"),
    IF(
        $U$18=1, AND($P8519&lt;&gt;"", $P8519&lt;&gt;"...", $P8519&lt;&gt;"입력오류", ISNUMBER(FIND(INDEX($T$2:$T$7,$U$1),$P8519))),
        IF(
            $U$17="기타", AND($P8519&lt;&gt;"", $P8519&lt;&gt;"...", $P8519&lt;&gt;"입력오류", NOT(ISNUMBER(FIND($T$21:$T$34,$P8519)))),
            AND($P8519&lt;&gt;"", $P8519&lt;&gt;"...", $P8519&lt;&gt;"입력오류", $T$19=$P8519)
        )
    )
)</f>
        <v>0</v>
      </c>
    </row>
    <row r="8520" spans="9:17">
      <c r="I8520">
        <f t="shared" si="400"/>
        <v>8519</v>
      </c>
      <c r="J8520" t="e">
        <f t="shared" si="401"/>
        <v>#N/A</v>
      </c>
      <c r="K8520" t="e">
        <f t="shared" si="399"/>
        <v>#N/A</v>
      </c>
      <c r="L8520" t="b">
        <f>COUNTIF($N$2:N8520, N8520)=1</f>
        <v>0</v>
      </c>
      <c r="M8520" s="37">
        <f>IF( $Q8520, MAX($M$1:M8519)+1, 0)</f>
        <v>0</v>
      </c>
      <c r="N8520" t="e" cm="1">
        <f t="array" ref="N8520">INDEX($A$9:$F$1048576, $J8520, $K8520 )</f>
        <v>#N/A</v>
      </c>
      <c r="O8520" t="e" cm="1">
        <f t="array" ref="O8520">INDEX($B$9:$F$1048576, $J8520, $K8520 )</f>
        <v>#N/A</v>
      </c>
      <c r="P8520" t="str" cm="1">
        <f t="array" ref="P8520">IF( $L8520, TRIM(_xll.IMDP("IR", $G$5&amp;$N8520, $G$6)), "" )</f>
        <v/>
      </c>
      <c r="Q8520" t="b" cm="1">
        <f t="array" ref="Q8520">IF(
    $U$1=1, AND($P8520&lt;&gt;"", $P8520&lt;&gt;"...", $P8520&lt;&gt;"입력오류"),
    IF(
        $U$18=1, AND($P8520&lt;&gt;"", $P8520&lt;&gt;"...", $P8520&lt;&gt;"입력오류", ISNUMBER(FIND(INDEX($T$2:$T$7,$U$1),$P8520))),
        IF(
            $U$17="기타", AND($P8520&lt;&gt;"", $P8520&lt;&gt;"...", $P8520&lt;&gt;"입력오류", NOT(ISNUMBER(FIND($T$21:$T$34,$P8520)))),
            AND($P8520&lt;&gt;"", $P8520&lt;&gt;"...", $P8520&lt;&gt;"입력오류", $T$19=$P8520)
        )
    )
)</f>
        <v>0</v>
      </c>
    </row>
    <row r="8521" spans="9:17">
      <c r="I8521">
        <f t="shared" si="400"/>
        <v>8520</v>
      </c>
      <c r="J8521" t="e">
        <f t="shared" si="401"/>
        <v>#N/A</v>
      </c>
      <c r="K8521" t="e">
        <f t="shared" si="399"/>
        <v>#N/A</v>
      </c>
      <c r="L8521" t="b">
        <f>COUNTIF($N$2:N8521, N8521)=1</f>
        <v>0</v>
      </c>
      <c r="M8521" s="37">
        <f>IF( $Q8521, MAX($M$1:M8520)+1, 0)</f>
        <v>0</v>
      </c>
      <c r="N8521" t="e" cm="1">
        <f t="array" ref="N8521">INDEX($A$9:$F$1048576, $J8521, $K8521 )</f>
        <v>#N/A</v>
      </c>
      <c r="O8521" t="e" cm="1">
        <f t="array" ref="O8521">INDEX($B$9:$F$1048576, $J8521, $K8521 )</f>
        <v>#N/A</v>
      </c>
      <c r="P8521" t="str" cm="1">
        <f t="array" ref="P8521">IF( $L8521, TRIM(_xll.IMDP("IR", $G$5&amp;$N8521, $G$6)), "" )</f>
        <v/>
      </c>
      <c r="Q8521" t="b" cm="1">
        <f t="array" ref="Q8521">IF(
    $U$1=1, AND($P8521&lt;&gt;"", $P8521&lt;&gt;"...", $P8521&lt;&gt;"입력오류"),
    IF(
        $U$18=1, AND($P8521&lt;&gt;"", $P8521&lt;&gt;"...", $P8521&lt;&gt;"입력오류", ISNUMBER(FIND(INDEX($T$2:$T$7,$U$1),$P8521))),
        IF(
            $U$17="기타", AND($P8521&lt;&gt;"", $P8521&lt;&gt;"...", $P8521&lt;&gt;"입력오류", NOT(ISNUMBER(FIND($T$21:$T$34,$P8521)))),
            AND($P8521&lt;&gt;"", $P8521&lt;&gt;"...", $P8521&lt;&gt;"입력오류", $T$19=$P8521)
        )
    )
)</f>
        <v>0</v>
      </c>
    </row>
    <row r="8522" spans="9:17">
      <c r="I8522">
        <f t="shared" si="400"/>
        <v>8521</v>
      </c>
      <c r="J8522" t="e">
        <f t="shared" si="401"/>
        <v>#N/A</v>
      </c>
      <c r="K8522" t="e">
        <f t="shared" si="399"/>
        <v>#N/A</v>
      </c>
      <c r="L8522" t="b">
        <f>COUNTIF($N$2:N8522, N8522)=1</f>
        <v>0</v>
      </c>
      <c r="M8522" s="37">
        <f>IF( $Q8522, MAX($M$1:M8521)+1, 0)</f>
        <v>0</v>
      </c>
      <c r="N8522" t="e" cm="1">
        <f t="array" ref="N8522">INDEX($A$9:$F$1048576, $J8522, $K8522 )</f>
        <v>#N/A</v>
      </c>
      <c r="O8522" t="e" cm="1">
        <f t="array" ref="O8522">INDEX($B$9:$F$1048576, $J8522, $K8522 )</f>
        <v>#N/A</v>
      </c>
      <c r="P8522" t="str" cm="1">
        <f t="array" ref="P8522">IF( $L8522, TRIM(_xll.IMDP("IR", $G$5&amp;$N8522, $G$6)), "" )</f>
        <v/>
      </c>
      <c r="Q8522" t="b" cm="1">
        <f t="array" ref="Q8522">IF(
    $U$1=1, AND($P8522&lt;&gt;"", $P8522&lt;&gt;"...", $P8522&lt;&gt;"입력오류"),
    IF(
        $U$18=1, AND($P8522&lt;&gt;"", $P8522&lt;&gt;"...", $P8522&lt;&gt;"입력오류", ISNUMBER(FIND(INDEX($T$2:$T$7,$U$1),$P8522))),
        IF(
            $U$17="기타", AND($P8522&lt;&gt;"", $P8522&lt;&gt;"...", $P8522&lt;&gt;"입력오류", NOT(ISNUMBER(FIND($T$21:$T$34,$P8522)))),
            AND($P8522&lt;&gt;"", $P8522&lt;&gt;"...", $P8522&lt;&gt;"입력오류", $T$19=$P8522)
        )
    )
)</f>
        <v>0</v>
      </c>
    </row>
    <row r="8523" spans="9:17">
      <c r="I8523">
        <f t="shared" si="400"/>
        <v>8522</v>
      </c>
      <c r="J8523" t="e">
        <f t="shared" si="401"/>
        <v>#N/A</v>
      </c>
      <c r="K8523" t="e">
        <f t="shared" si="399"/>
        <v>#N/A</v>
      </c>
      <c r="L8523" t="b">
        <f>COUNTIF($N$2:N8523, N8523)=1</f>
        <v>0</v>
      </c>
      <c r="M8523" s="37">
        <f>IF( $Q8523, MAX($M$1:M8522)+1, 0)</f>
        <v>0</v>
      </c>
      <c r="N8523" t="e" cm="1">
        <f t="array" ref="N8523">INDEX($A$9:$F$1048576, $J8523, $K8523 )</f>
        <v>#N/A</v>
      </c>
      <c r="O8523" t="e" cm="1">
        <f t="array" ref="O8523">INDEX($B$9:$F$1048576, $J8523, $K8523 )</f>
        <v>#N/A</v>
      </c>
      <c r="P8523" t="str" cm="1">
        <f t="array" ref="P8523">IF( $L8523, TRIM(_xll.IMDP("IR", $G$5&amp;$N8523, $G$6)), "" )</f>
        <v/>
      </c>
      <c r="Q8523" t="b" cm="1">
        <f t="array" ref="Q8523">IF(
    $U$1=1, AND($P8523&lt;&gt;"", $P8523&lt;&gt;"...", $P8523&lt;&gt;"입력오류"),
    IF(
        $U$18=1, AND($P8523&lt;&gt;"", $P8523&lt;&gt;"...", $P8523&lt;&gt;"입력오류", ISNUMBER(FIND(INDEX($T$2:$T$7,$U$1),$P8523))),
        IF(
            $U$17="기타", AND($P8523&lt;&gt;"", $P8523&lt;&gt;"...", $P8523&lt;&gt;"입력오류", NOT(ISNUMBER(FIND($T$21:$T$34,$P8523)))),
            AND($P8523&lt;&gt;"", $P8523&lt;&gt;"...", $P8523&lt;&gt;"입력오류", $T$19=$P8523)
        )
    )
)</f>
        <v>0</v>
      </c>
    </row>
    <row r="8524" spans="9:17">
      <c r="I8524">
        <f t="shared" si="400"/>
        <v>8523</v>
      </c>
      <c r="J8524" t="e">
        <f t="shared" si="401"/>
        <v>#N/A</v>
      </c>
      <c r="K8524" t="e">
        <f t="shared" si="399"/>
        <v>#N/A</v>
      </c>
      <c r="L8524" t="b">
        <f>COUNTIF($N$2:N8524, N8524)=1</f>
        <v>0</v>
      </c>
      <c r="M8524" s="37">
        <f>IF( $Q8524, MAX($M$1:M8523)+1, 0)</f>
        <v>0</v>
      </c>
      <c r="N8524" t="e" cm="1">
        <f t="array" ref="N8524">INDEX($A$9:$F$1048576, $J8524, $K8524 )</f>
        <v>#N/A</v>
      </c>
      <c r="O8524" t="e" cm="1">
        <f t="array" ref="O8524">INDEX($B$9:$F$1048576, $J8524, $K8524 )</f>
        <v>#N/A</v>
      </c>
      <c r="P8524" t="str" cm="1">
        <f t="array" ref="P8524">IF( $L8524, TRIM(_xll.IMDP("IR", $G$5&amp;$N8524, $G$6)), "" )</f>
        <v/>
      </c>
      <c r="Q8524" t="b" cm="1">
        <f t="array" ref="Q8524">IF(
    $U$1=1, AND($P8524&lt;&gt;"", $P8524&lt;&gt;"...", $P8524&lt;&gt;"입력오류"),
    IF(
        $U$18=1, AND($P8524&lt;&gt;"", $P8524&lt;&gt;"...", $P8524&lt;&gt;"입력오류", ISNUMBER(FIND(INDEX($T$2:$T$7,$U$1),$P8524))),
        IF(
            $U$17="기타", AND($P8524&lt;&gt;"", $P8524&lt;&gt;"...", $P8524&lt;&gt;"입력오류", NOT(ISNUMBER(FIND($T$21:$T$34,$P8524)))),
            AND($P8524&lt;&gt;"", $P8524&lt;&gt;"...", $P8524&lt;&gt;"입력오류", $T$19=$P8524)
        )
    )
)</f>
        <v>0</v>
      </c>
    </row>
    <row r="8525" spans="9:17">
      <c r="I8525">
        <f t="shared" si="400"/>
        <v>8524</v>
      </c>
      <c r="J8525" t="e">
        <f t="shared" si="401"/>
        <v>#N/A</v>
      </c>
      <c r="K8525" t="e">
        <f t="shared" si="399"/>
        <v>#N/A</v>
      </c>
      <c r="L8525" t="b">
        <f>COUNTIF($N$2:N8525, N8525)=1</f>
        <v>0</v>
      </c>
      <c r="M8525" s="37">
        <f>IF( $Q8525, MAX($M$1:M8524)+1, 0)</f>
        <v>0</v>
      </c>
      <c r="N8525" t="e" cm="1">
        <f t="array" ref="N8525">INDEX($A$9:$F$1048576, $J8525, $K8525 )</f>
        <v>#N/A</v>
      </c>
      <c r="O8525" t="e" cm="1">
        <f t="array" ref="O8525">INDEX($B$9:$F$1048576, $J8525, $K8525 )</f>
        <v>#N/A</v>
      </c>
      <c r="P8525" t="str" cm="1">
        <f t="array" ref="P8525">IF( $L8525, TRIM(_xll.IMDP("IR", $G$5&amp;$N8525, $G$6)), "" )</f>
        <v/>
      </c>
      <c r="Q8525" t="b" cm="1">
        <f t="array" ref="Q8525">IF(
    $U$1=1, AND($P8525&lt;&gt;"", $P8525&lt;&gt;"...", $P8525&lt;&gt;"입력오류"),
    IF(
        $U$18=1, AND($P8525&lt;&gt;"", $P8525&lt;&gt;"...", $P8525&lt;&gt;"입력오류", ISNUMBER(FIND(INDEX($T$2:$T$7,$U$1),$P8525))),
        IF(
            $U$17="기타", AND($P8525&lt;&gt;"", $P8525&lt;&gt;"...", $P8525&lt;&gt;"입력오류", NOT(ISNUMBER(FIND($T$21:$T$34,$P8525)))),
            AND($P8525&lt;&gt;"", $P8525&lt;&gt;"...", $P8525&lt;&gt;"입력오류", $T$19=$P8525)
        )
    )
)</f>
        <v>0</v>
      </c>
    </row>
    <row r="8526" spans="9:17">
      <c r="I8526">
        <f t="shared" si="400"/>
        <v>8525</v>
      </c>
      <c r="J8526" t="e">
        <f t="shared" si="401"/>
        <v>#N/A</v>
      </c>
      <c r="K8526" t="e">
        <f t="shared" si="399"/>
        <v>#N/A</v>
      </c>
      <c r="L8526" t="b">
        <f>COUNTIF($N$2:N8526, N8526)=1</f>
        <v>0</v>
      </c>
      <c r="M8526" s="37">
        <f>IF( $Q8526, MAX($M$1:M8525)+1, 0)</f>
        <v>0</v>
      </c>
      <c r="N8526" t="e" cm="1">
        <f t="array" ref="N8526">INDEX($A$9:$F$1048576, $J8526, $K8526 )</f>
        <v>#N/A</v>
      </c>
      <c r="O8526" t="e" cm="1">
        <f t="array" ref="O8526">INDEX($B$9:$F$1048576, $J8526, $K8526 )</f>
        <v>#N/A</v>
      </c>
      <c r="P8526" t="str" cm="1">
        <f t="array" ref="P8526">IF( $L8526, TRIM(_xll.IMDP("IR", $G$5&amp;$N8526, $G$6)), "" )</f>
        <v/>
      </c>
      <c r="Q8526" t="b" cm="1">
        <f t="array" ref="Q8526">IF(
    $U$1=1, AND($P8526&lt;&gt;"", $P8526&lt;&gt;"...", $P8526&lt;&gt;"입력오류"),
    IF(
        $U$18=1, AND($P8526&lt;&gt;"", $P8526&lt;&gt;"...", $P8526&lt;&gt;"입력오류", ISNUMBER(FIND(INDEX($T$2:$T$7,$U$1),$P8526))),
        IF(
            $U$17="기타", AND($P8526&lt;&gt;"", $P8526&lt;&gt;"...", $P8526&lt;&gt;"입력오류", NOT(ISNUMBER(FIND($T$21:$T$34,$P8526)))),
            AND($P8526&lt;&gt;"", $P8526&lt;&gt;"...", $P8526&lt;&gt;"입력오류", $T$19=$P8526)
        )
    )
)</f>
        <v>0</v>
      </c>
    </row>
    <row r="8527" spans="9:17">
      <c r="I8527">
        <f t="shared" si="400"/>
        <v>8526</v>
      </c>
      <c r="J8527" t="e">
        <f t="shared" si="401"/>
        <v>#N/A</v>
      </c>
      <c r="K8527" t="e">
        <f t="shared" si="399"/>
        <v>#N/A</v>
      </c>
      <c r="L8527" t="b">
        <f>COUNTIF($N$2:N8527, N8527)=1</f>
        <v>0</v>
      </c>
      <c r="M8527" s="37">
        <f>IF( $Q8527, MAX($M$1:M8526)+1, 0)</f>
        <v>0</v>
      </c>
      <c r="N8527" t="e" cm="1">
        <f t="array" ref="N8527">INDEX($A$9:$F$1048576, $J8527, $K8527 )</f>
        <v>#N/A</v>
      </c>
      <c r="O8527" t="e" cm="1">
        <f t="array" ref="O8527">INDEX($B$9:$F$1048576, $J8527, $K8527 )</f>
        <v>#N/A</v>
      </c>
      <c r="P8527" t="str" cm="1">
        <f t="array" ref="P8527">IF( $L8527, TRIM(_xll.IMDP("IR", $G$5&amp;$N8527, $G$6)), "" )</f>
        <v/>
      </c>
      <c r="Q8527" t="b" cm="1">
        <f t="array" ref="Q8527">IF(
    $U$1=1, AND($P8527&lt;&gt;"", $P8527&lt;&gt;"...", $P8527&lt;&gt;"입력오류"),
    IF(
        $U$18=1, AND($P8527&lt;&gt;"", $P8527&lt;&gt;"...", $P8527&lt;&gt;"입력오류", ISNUMBER(FIND(INDEX($T$2:$T$7,$U$1),$P8527))),
        IF(
            $U$17="기타", AND($P8527&lt;&gt;"", $P8527&lt;&gt;"...", $P8527&lt;&gt;"입력오류", NOT(ISNUMBER(FIND($T$21:$T$34,$P8527)))),
            AND($P8527&lt;&gt;"", $P8527&lt;&gt;"...", $P8527&lt;&gt;"입력오류", $T$19=$P8527)
        )
    )
)</f>
        <v>0</v>
      </c>
    </row>
    <row r="8528" spans="9:17">
      <c r="I8528">
        <f t="shared" si="400"/>
        <v>8527</v>
      </c>
      <c r="J8528" t="e">
        <f t="shared" si="401"/>
        <v>#N/A</v>
      </c>
      <c r="K8528" t="e">
        <f t="shared" si="399"/>
        <v>#N/A</v>
      </c>
      <c r="L8528" t="b">
        <f>COUNTIF($N$2:N8528, N8528)=1</f>
        <v>0</v>
      </c>
      <c r="M8528" s="37">
        <f>IF( $Q8528, MAX($M$1:M8527)+1, 0)</f>
        <v>0</v>
      </c>
      <c r="N8528" t="e" cm="1">
        <f t="array" ref="N8528">INDEX($A$9:$F$1048576, $J8528, $K8528 )</f>
        <v>#N/A</v>
      </c>
      <c r="O8528" t="e" cm="1">
        <f t="array" ref="O8528">INDEX($B$9:$F$1048576, $J8528, $K8528 )</f>
        <v>#N/A</v>
      </c>
      <c r="P8528" t="str" cm="1">
        <f t="array" ref="P8528">IF( $L8528, TRIM(_xll.IMDP("IR", $G$5&amp;$N8528, $G$6)), "" )</f>
        <v/>
      </c>
      <c r="Q8528" t="b" cm="1">
        <f t="array" ref="Q8528">IF(
    $U$1=1, AND($P8528&lt;&gt;"", $P8528&lt;&gt;"...", $P8528&lt;&gt;"입력오류"),
    IF(
        $U$18=1, AND($P8528&lt;&gt;"", $P8528&lt;&gt;"...", $P8528&lt;&gt;"입력오류", ISNUMBER(FIND(INDEX($T$2:$T$7,$U$1),$P8528))),
        IF(
            $U$17="기타", AND($P8528&lt;&gt;"", $P8528&lt;&gt;"...", $P8528&lt;&gt;"입력오류", NOT(ISNUMBER(FIND($T$21:$T$34,$P8528)))),
            AND($P8528&lt;&gt;"", $P8528&lt;&gt;"...", $P8528&lt;&gt;"입력오류", $T$19=$P8528)
        )
    )
)</f>
        <v>0</v>
      </c>
    </row>
    <row r="8529" spans="9:17">
      <c r="I8529">
        <f t="shared" si="400"/>
        <v>8528</v>
      </c>
      <c r="J8529" t="e">
        <f t="shared" si="401"/>
        <v>#N/A</v>
      </c>
      <c r="K8529" t="e">
        <f t="shared" si="399"/>
        <v>#N/A</v>
      </c>
      <c r="L8529" t="b">
        <f>COUNTIF($N$2:N8529, N8529)=1</f>
        <v>0</v>
      </c>
      <c r="M8529" s="37">
        <f>IF( $Q8529, MAX($M$1:M8528)+1, 0)</f>
        <v>0</v>
      </c>
      <c r="N8529" t="e" cm="1">
        <f t="array" ref="N8529">INDEX($A$9:$F$1048576, $J8529, $K8529 )</f>
        <v>#N/A</v>
      </c>
      <c r="O8529" t="e" cm="1">
        <f t="array" ref="O8529">INDEX($B$9:$F$1048576, $J8529, $K8529 )</f>
        <v>#N/A</v>
      </c>
      <c r="P8529" t="str" cm="1">
        <f t="array" ref="P8529">IF( $L8529, TRIM(_xll.IMDP("IR", $G$5&amp;$N8529, $G$6)), "" )</f>
        <v/>
      </c>
      <c r="Q8529" t="b" cm="1">
        <f t="array" ref="Q8529">IF(
    $U$1=1, AND($P8529&lt;&gt;"", $P8529&lt;&gt;"...", $P8529&lt;&gt;"입력오류"),
    IF(
        $U$18=1, AND($P8529&lt;&gt;"", $P8529&lt;&gt;"...", $P8529&lt;&gt;"입력오류", ISNUMBER(FIND(INDEX($T$2:$T$7,$U$1),$P8529))),
        IF(
            $U$17="기타", AND($P8529&lt;&gt;"", $P8529&lt;&gt;"...", $P8529&lt;&gt;"입력오류", NOT(ISNUMBER(FIND($T$21:$T$34,$P8529)))),
            AND($P8529&lt;&gt;"", $P8529&lt;&gt;"...", $P8529&lt;&gt;"입력오류", $T$19=$P8529)
        )
    )
)</f>
        <v>0</v>
      </c>
    </row>
    <row r="8530" spans="9:17">
      <c r="I8530">
        <f t="shared" si="400"/>
        <v>8529</v>
      </c>
      <c r="J8530" t="e">
        <f t="shared" si="401"/>
        <v>#N/A</v>
      </c>
      <c r="K8530" t="e">
        <f t="shared" si="399"/>
        <v>#N/A</v>
      </c>
      <c r="L8530" t="b">
        <f>COUNTIF($N$2:N8530, N8530)=1</f>
        <v>0</v>
      </c>
      <c r="M8530" s="37">
        <f>IF( $Q8530, MAX($M$1:M8529)+1, 0)</f>
        <v>0</v>
      </c>
      <c r="N8530" t="e" cm="1">
        <f t="array" ref="N8530">INDEX($A$9:$F$1048576, $J8530, $K8530 )</f>
        <v>#N/A</v>
      </c>
      <c r="O8530" t="e" cm="1">
        <f t="array" ref="O8530">INDEX($B$9:$F$1048576, $J8530, $K8530 )</f>
        <v>#N/A</v>
      </c>
      <c r="P8530" t="str" cm="1">
        <f t="array" ref="P8530">IF( $L8530, TRIM(_xll.IMDP("IR", $G$5&amp;$N8530, $G$6)), "" )</f>
        <v/>
      </c>
      <c r="Q8530" t="b" cm="1">
        <f t="array" ref="Q8530">IF(
    $U$1=1, AND($P8530&lt;&gt;"", $P8530&lt;&gt;"...", $P8530&lt;&gt;"입력오류"),
    IF(
        $U$18=1, AND($P8530&lt;&gt;"", $P8530&lt;&gt;"...", $P8530&lt;&gt;"입력오류", ISNUMBER(FIND(INDEX($T$2:$T$7,$U$1),$P8530))),
        IF(
            $U$17="기타", AND($P8530&lt;&gt;"", $P8530&lt;&gt;"...", $P8530&lt;&gt;"입력오류", NOT(ISNUMBER(FIND($T$21:$T$34,$P8530)))),
            AND($P8530&lt;&gt;"", $P8530&lt;&gt;"...", $P8530&lt;&gt;"입력오류", $T$19=$P8530)
        )
    )
)</f>
        <v>0</v>
      </c>
    </row>
    <row r="8531" spans="9:17">
      <c r="I8531">
        <f t="shared" si="400"/>
        <v>8530</v>
      </c>
      <c r="J8531" t="e">
        <f t="shared" si="401"/>
        <v>#N/A</v>
      </c>
      <c r="K8531" t="e">
        <f t="shared" si="399"/>
        <v>#N/A</v>
      </c>
      <c r="L8531" t="b">
        <f>COUNTIF($N$2:N8531, N8531)=1</f>
        <v>0</v>
      </c>
      <c r="M8531" s="37">
        <f>IF( $Q8531, MAX($M$1:M8530)+1, 0)</f>
        <v>0</v>
      </c>
      <c r="N8531" t="e" cm="1">
        <f t="array" ref="N8531">INDEX($A$9:$F$1048576, $J8531, $K8531 )</f>
        <v>#N/A</v>
      </c>
      <c r="O8531" t="e" cm="1">
        <f t="array" ref="O8531">INDEX($B$9:$F$1048576, $J8531, $K8531 )</f>
        <v>#N/A</v>
      </c>
      <c r="P8531" t="str" cm="1">
        <f t="array" ref="P8531">IF( $L8531, TRIM(_xll.IMDP("IR", $G$5&amp;$N8531, $G$6)), "" )</f>
        <v/>
      </c>
      <c r="Q8531" t="b" cm="1">
        <f t="array" ref="Q8531">IF(
    $U$1=1, AND($P8531&lt;&gt;"", $P8531&lt;&gt;"...", $P8531&lt;&gt;"입력오류"),
    IF(
        $U$18=1, AND($P8531&lt;&gt;"", $P8531&lt;&gt;"...", $P8531&lt;&gt;"입력오류", ISNUMBER(FIND(INDEX($T$2:$T$7,$U$1),$P8531))),
        IF(
            $U$17="기타", AND($P8531&lt;&gt;"", $P8531&lt;&gt;"...", $P8531&lt;&gt;"입력오류", NOT(ISNUMBER(FIND($T$21:$T$34,$P8531)))),
            AND($P8531&lt;&gt;"", $P8531&lt;&gt;"...", $P8531&lt;&gt;"입력오류", $T$19=$P8531)
        )
    )
)</f>
        <v>0</v>
      </c>
    </row>
    <row r="8532" spans="9:17">
      <c r="I8532">
        <f t="shared" si="400"/>
        <v>8531</v>
      </c>
      <c r="J8532" t="e">
        <f t="shared" si="401"/>
        <v>#N/A</v>
      </c>
      <c r="K8532" t="e">
        <f t="shared" si="399"/>
        <v>#N/A</v>
      </c>
      <c r="L8532" t="b">
        <f>COUNTIF($N$2:N8532, N8532)=1</f>
        <v>0</v>
      </c>
      <c r="M8532" s="37">
        <f>IF( $Q8532, MAX($M$1:M8531)+1, 0)</f>
        <v>0</v>
      </c>
      <c r="N8532" t="e" cm="1">
        <f t="array" ref="N8532">INDEX($A$9:$F$1048576, $J8532, $K8532 )</f>
        <v>#N/A</v>
      </c>
      <c r="O8532" t="e" cm="1">
        <f t="array" ref="O8532">INDEX($B$9:$F$1048576, $J8532, $K8532 )</f>
        <v>#N/A</v>
      </c>
      <c r="P8532" t="str" cm="1">
        <f t="array" ref="P8532">IF( $L8532, TRIM(_xll.IMDP("IR", $G$5&amp;$N8532, $G$6)), "" )</f>
        <v/>
      </c>
      <c r="Q8532" t="b" cm="1">
        <f t="array" ref="Q8532">IF(
    $U$1=1, AND($P8532&lt;&gt;"", $P8532&lt;&gt;"...", $P8532&lt;&gt;"입력오류"),
    IF(
        $U$18=1, AND($P8532&lt;&gt;"", $P8532&lt;&gt;"...", $P8532&lt;&gt;"입력오류", ISNUMBER(FIND(INDEX($T$2:$T$7,$U$1),$P8532))),
        IF(
            $U$17="기타", AND($P8532&lt;&gt;"", $P8532&lt;&gt;"...", $P8532&lt;&gt;"입력오류", NOT(ISNUMBER(FIND($T$21:$T$34,$P8532)))),
            AND($P8532&lt;&gt;"", $P8532&lt;&gt;"...", $P8532&lt;&gt;"입력오류", $T$19=$P8532)
        )
    )
)</f>
        <v>0</v>
      </c>
    </row>
    <row r="8533" spans="9:17">
      <c r="I8533">
        <f t="shared" si="400"/>
        <v>8532</v>
      </c>
      <c r="J8533" t="e">
        <f t="shared" si="401"/>
        <v>#N/A</v>
      </c>
      <c r="K8533" t="e">
        <f t="shared" si="399"/>
        <v>#N/A</v>
      </c>
      <c r="L8533" t="b">
        <f>COUNTIF($N$2:N8533, N8533)=1</f>
        <v>0</v>
      </c>
      <c r="M8533" s="37">
        <f>IF( $Q8533, MAX($M$1:M8532)+1, 0)</f>
        <v>0</v>
      </c>
      <c r="N8533" t="e" cm="1">
        <f t="array" ref="N8533">INDEX($A$9:$F$1048576, $J8533, $K8533 )</f>
        <v>#N/A</v>
      </c>
      <c r="O8533" t="e" cm="1">
        <f t="array" ref="O8533">INDEX($B$9:$F$1048576, $J8533, $K8533 )</f>
        <v>#N/A</v>
      </c>
      <c r="P8533" t="str" cm="1">
        <f t="array" ref="P8533">IF( $L8533, TRIM(_xll.IMDP("IR", $G$5&amp;$N8533, $G$6)), "" )</f>
        <v/>
      </c>
      <c r="Q8533" t="b" cm="1">
        <f t="array" ref="Q8533">IF(
    $U$1=1, AND($P8533&lt;&gt;"", $P8533&lt;&gt;"...", $P8533&lt;&gt;"입력오류"),
    IF(
        $U$18=1, AND($P8533&lt;&gt;"", $P8533&lt;&gt;"...", $P8533&lt;&gt;"입력오류", ISNUMBER(FIND(INDEX($T$2:$T$7,$U$1),$P8533))),
        IF(
            $U$17="기타", AND($P8533&lt;&gt;"", $P8533&lt;&gt;"...", $P8533&lt;&gt;"입력오류", NOT(ISNUMBER(FIND($T$21:$T$34,$P8533)))),
            AND($P8533&lt;&gt;"", $P8533&lt;&gt;"...", $P8533&lt;&gt;"입력오류", $T$19=$P8533)
        )
    )
)</f>
        <v>0</v>
      </c>
    </row>
    <row r="8534" spans="9:17">
      <c r="I8534">
        <f t="shared" si="400"/>
        <v>8533</v>
      </c>
      <c r="J8534" t="e">
        <f t="shared" si="401"/>
        <v>#N/A</v>
      </c>
      <c r="K8534" t="e">
        <f t="shared" si="399"/>
        <v>#N/A</v>
      </c>
      <c r="L8534" t="b">
        <f>COUNTIF($N$2:N8534, N8534)=1</f>
        <v>0</v>
      </c>
      <c r="M8534" s="37">
        <f>IF( $Q8534, MAX($M$1:M8533)+1, 0)</f>
        <v>0</v>
      </c>
      <c r="N8534" t="e" cm="1">
        <f t="array" ref="N8534">INDEX($A$9:$F$1048576, $J8534, $K8534 )</f>
        <v>#N/A</v>
      </c>
      <c r="O8534" t="e" cm="1">
        <f t="array" ref="O8534">INDEX($B$9:$F$1048576, $J8534, $K8534 )</f>
        <v>#N/A</v>
      </c>
      <c r="P8534" t="str" cm="1">
        <f t="array" ref="P8534">IF( $L8534, TRIM(_xll.IMDP("IR", $G$5&amp;$N8534, $G$6)), "" )</f>
        <v/>
      </c>
      <c r="Q8534" t="b" cm="1">
        <f t="array" ref="Q8534">IF(
    $U$1=1, AND($P8534&lt;&gt;"", $P8534&lt;&gt;"...", $P8534&lt;&gt;"입력오류"),
    IF(
        $U$18=1, AND($P8534&lt;&gt;"", $P8534&lt;&gt;"...", $P8534&lt;&gt;"입력오류", ISNUMBER(FIND(INDEX($T$2:$T$7,$U$1),$P8534))),
        IF(
            $U$17="기타", AND($P8534&lt;&gt;"", $P8534&lt;&gt;"...", $P8534&lt;&gt;"입력오류", NOT(ISNUMBER(FIND($T$21:$T$34,$P8534)))),
            AND($P8534&lt;&gt;"", $P8534&lt;&gt;"...", $P8534&lt;&gt;"입력오류", $T$19=$P8534)
        )
    )
)</f>
        <v>0</v>
      </c>
    </row>
    <row r="8535" spans="9:17">
      <c r="I8535">
        <f t="shared" si="400"/>
        <v>8534</v>
      </c>
      <c r="J8535" t="e">
        <f t="shared" si="401"/>
        <v>#N/A</v>
      </c>
      <c r="K8535" t="e">
        <f t="shared" si="399"/>
        <v>#N/A</v>
      </c>
      <c r="L8535" t="b">
        <f>COUNTIF($N$2:N8535, N8535)=1</f>
        <v>0</v>
      </c>
      <c r="M8535" s="37">
        <f>IF( $Q8535, MAX($M$1:M8534)+1, 0)</f>
        <v>0</v>
      </c>
      <c r="N8535" t="e" cm="1">
        <f t="array" ref="N8535">INDEX($A$9:$F$1048576, $J8535, $K8535 )</f>
        <v>#N/A</v>
      </c>
      <c r="O8535" t="e" cm="1">
        <f t="array" ref="O8535">INDEX($B$9:$F$1048576, $J8535, $K8535 )</f>
        <v>#N/A</v>
      </c>
      <c r="P8535" t="str" cm="1">
        <f t="array" ref="P8535">IF( $L8535, TRIM(_xll.IMDP("IR", $G$5&amp;$N8535, $G$6)), "" )</f>
        <v/>
      </c>
      <c r="Q8535" t="b" cm="1">
        <f t="array" ref="Q8535">IF(
    $U$1=1, AND($P8535&lt;&gt;"", $P8535&lt;&gt;"...", $P8535&lt;&gt;"입력오류"),
    IF(
        $U$18=1, AND($P8535&lt;&gt;"", $P8535&lt;&gt;"...", $P8535&lt;&gt;"입력오류", ISNUMBER(FIND(INDEX($T$2:$T$7,$U$1),$P8535))),
        IF(
            $U$17="기타", AND($P8535&lt;&gt;"", $P8535&lt;&gt;"...", $P8535&lt;&gt;"입력오류", NOT(ISNUMBER(FIND($T$21:$T$34,$P8535)))),
            AND($P8535&lt;&gt;"", $P8535&lt;&gt;"...", $P8535&lt;&gt;"입력오류", $T$19=$P8535)
        )
    )
)</f>
        <v>0</v>
      </c>
    </row>
    <row r="8536" spans="9:17">
      <c r="I8536">
        <f t="shared" si="400"/>
        <v>8535</v>
      </c>
      <c r="J8536" t="e">
        <f t="shared" si="401"/>
        <v>#N/A</v>
      </c>
      <c r="K8536" t="e">
        <f t="shared" si="399"/>
        <v>#N/A</v>
      </c>
      <c r="L8536" t="b">
        <f>COUNTIF($N$2:N8536, N8536)=1</f>
        <v>0</v>
      </c>
      <c r="M8536" s="37">
        <f>IF( $Q8536, MAX($M$1:M8535)+1, 0)</f>
        <v>0</v>
      </c>
      <c r="N8536" t="e" cm="1">
        <f t="array" ref="N8536">INDEX($A$9:$F$1048576, $J8536, $K8536 )</f>
        <v>#N/A</v>
      </c>
      <c r="O8536" t="e" cm="1">
        <f t="array" ref="O8536">INDEX($B$9:$F$1048576, $J8536, $K8536 )</f>
        <v>#N/A</v>
      </c>
      <c r="P8536" t="str" cm="1">
        <f t="array" ref="P8536">IF( $L8536, TRIM(_xll.IMDP("IR", $G$5&amp;$N8536, $G$6)), "" )</f>
        <v/>
      </c>
      <c r="Q8536" t="b" cm="1">
        <f t="array" ref="Q8536">IF(
    $U$1=1, AND($P8536&lt;&gt;"", $P8536&lt;&gt;"...", $P8536&lt;&gt;"입력오류"),
    IF(
        $U$18=1, AND($P8536&lt;&gt;"", $P8536&lt;&gt;"...", $P8536&lt;&gt;"입력오류", ISNUMBER(FIND(INDEX($T$2:$T$7,$U$1),$P8536))),
        IF(
            $U$17="기타", AND($P8536&lt;&gt;"", $P8536&lt;&gt;"...", $P8536&lt;&gt;"입력오류", NOT(ISNUMBER(FIND($T$21:$T$34,$P8536)))),
            AND($P8536&lt;&gt;"", $P8536&lt;&gt;"...", $P8536&lt;&gt;"입력오류", $T$19=$P8536)
        )
    )
)</f>
        <v>0</v>
      </c>
    </row>
    <row r="8537" spans="9:17">
      <c r="I8537">
        <f t="shared" si="400"/>
        <v>8536</v>
      </c>
      <c r="J8537" t="e">
        <f t="shared" si="401"/>
        <v>#N/A</v>
      </c>
      <c r="K8537" t="e">
        <f t="shared" si="399"/>
        <v>#N/A</v>
      </c>
      <c r="L8537" t="b">
        <f>COUNTIF($N$2:N8537, N8537)=1</f>
        <v>0</v>
      </c>
      <c r="M8537" s="37">
        <f>IF( $Q8537, MAX($M$1:M8536)+1, 0)</f>
        <v>0</v>
      </c>
      <c r="N8537" t="e" cm="1">
        <f t="array" ref="N8537">INDEX($A$9:$F$1048576, $J8537, $K8537 )</f>
        <v>#N/A</v>
      </c>
      <c r="O8537" t="e" cm="1">
        <f t="array" ref="O8537">INDEX($B$9:$F$1048576, $J8537, $K8537 )</f>
        <v>#N/A</v>
      </c>
      <c r="P8537" t="str" cm="1">
        <f t="array" ref="P8537">IF( $L8537, TRIM(_xll.IMDP("IR", $G$5&amp;$N8537, $G$6)), "" )</f>
        <v/>
      </c>
      <c r="Q8537" t="b" cm="1">
        <f t="array" ref="Q8537">IF(
    $U$1=1, AND($P8537&lt;&gt;"", $P8537&lt;&gt;"...", $P8537&lt;&gt;"입력오류"),
    IF(
        $U$18=1, AND($P8537&lt;&gt;"", $P8537&lt;&gt;"...", $P8537&lt;&gt;"입력오류", ISNUMBER(FIND(INDEX($T$2:$T$7,$U$1),$P8537))),
        IF(
            $U$17="기타", AND($P8537&lt;&gt;"", $P8537&lt;&gt;"...", $P8537&lt;&gt;"입력오류", NOT(ISNUMBER(FIND($T$21:$T$34,$P8537)))),
            AND($P8537&lt;&gt;"", $P8537&lt;&gt;"...", $P8537&lt;&gt;"입력오류", $T$19=$P8537)
        )
    )
)</f>
        <v>0</v>
      </c>
    </row>
    <row r="8538" spans="9:17">
      <c r="I8538">
        <f t="shared" si="400"/>
        <v>8537</v>
      </c>
      <c r="J8538" t="e">
        <f t="shared" si="401"/>
        <v>#N/A</v>
      </c>
      <c r="K8538" t="e">
        <f t="shared" si="399"/>
        <v>#N/A</v>
      </c>
      <c r="L8538" t="b">
        <f>COUNTIF($N$2:N8538, N8538)=1</f>
        <v>0</v>
      </c>
      <c r="M8538" s="37">
        <f>IF( $Q8538, MAX($M$1:M8537)+1, 0)</f>
        <v>0</v>
      </c>
      <c r="N8538" t="e" cm="1">
        <f t="array" ref="N8538">INDEX($A$9:$F$1048576, $J8538, $K8538 )</f>
        <v>#N/A</v>
      </c>
      <c r="O8538" t="e" cm="1">
        <f t="array" ref="O8538">INDEX($B$9:$F$1048576, $J8538, $K8538 )</f>
        <v>#N/A</v>
      </c>
      <c r="P8538" t="str" cm="1">
        <f t="array" ref="P8538">IF( $L8538, TRIM(_xll.IMDP("IR", $G$5&amp;$N8538, $G$6)), "" )</f>
        <v/>
      </c>
      <c r="Q8538" t="b" cm="1">
        <f t="array" ref="Q8538">IF(
    $U$1=1, AND($P8538&lt;&gt;"", $P8538&lt;&gt;"...", $P8538&lt;&gt;"입력오류"),
    IF(
        $U$18=1, AND($P8538&lt;&gt;"", $P8538&lt;&gt;"...", $P8538&lt;&gt;"입력오류", ISNUMBER(FIND(INDEX($T$2:$T$7,$U$1),$P8538))),
        IF(
            $U$17="기타", AND($P8538&lt;&gt;"", $P8538&lt;&gt;"...", $P8538&lt;&gt;"입력오류", NOT(ISNUMBER(FIND($T$21:$T$34,$P8538)))),
            AND($P8538&lt;&gt;"", $P8538&lt;&gt;"...", $P8538&lt;&gt;"입력오류", $T$19=$P8538)
        )
    )
)</f>
        <v>0</v>
      </c>
    </row>
    <row r="8539" spans="9:17">
      <c r="I8539">
        <f t="shared" si="400"/>
        <v>8538</v>
      </c>
      <c r="J8539" t="e">
        <f t="shared" si="401"/>
        <v>#N/A</v>
      </c>
      <c r="K8539" t="e">
        <f t="shared" si="399"/>
        <v>#N/A</v>
      </c>
      <c r="L8539" t="b">
        <f>COUNTIF($N$2:N8539, N8539)=1</f>
        <v>0</v>
      </c>
      <c r="M8539" s="37">
        <f>IF( $Q8539, MAX($M$1:M8538)+1, 0)</f>
        <v>0</v>
      </c>
      <c r="N8539" t="e" cm="1">
        <f t="array" ref="N8539">INDEX($A$9:$F$1048576, $J8539, $K8539 )</f>
        <v>#N/A</v>
      </c>
      <c r="O8539" t="e" cm="1">
        <f t="array" ref="O8539">INDEX($B$9:$F$1048576, $J8539, $K8539 )</f>
        <v>#N/A</v>
      </c>
      <c r="P8539" t="str" cm="1">
        <f t="array" ref="P8539">IF( $L8539, TRIM(_xll.IMDP("IR", $G$5&amp;$N8539, $G$6)), "" )</f>
        <v/>
      </c>
      <c r="Q8539" t="b" cm="1">
        <f t="array" ref="Q8539">IF(
    $U$1=1, AND($P8539&lt;&gt;"", $P8539&lt;&gt;"...", $P8539&lt;&gt;"입력오류"),
    IF(
        $U$18=1, AND($P8539&lt;&gt;"", $P8539&lt;&gt;"...", $P8539&lt;&gt;"입력오류", ISNUMBER(FIND(INDEX($T$2:$T$7,$U$1),$P8539))),
        IF(
            $U$17="기타", AND($P8539&lt;&gt;"", $P8539&lt;&gt;"...", $P8539&lt;&gt;"입력오류", NOT(ISNUMBER(FIND($T$21:$T$34,$P8539)))),
            AND($P8539&lt;&gt;"", $P8539&lt;&gt;"...", $P8539&lt;&gt;"입력오류", $T$19=$P8539)
        )
    )
)</f>
        <v>0</v>
      </c>
    </row>
    <row r="8540" spans="9:17">
      <c r="I8540">
        <f t="shared" si="400"/>
        <v>8539</v>
      </c>
      <c r="J8540" t="e">
        <f t="shared" si="401"/>
        <v>#N/A</v>
      </c>
      <c r="K8540" t="e">
        <f t="shared" si="399"/>
        <v>#N/A</v>
      </c>
      <c r="L8540" t="b">
        <f>COUNTIF($N$2:N8540, N8540)=1</f>
        <v>0</v>
      </c>
      <c r="M8540" s="37">
        <f>IF( $Q8540, MAX($M$1:M8539)+1, 0)</f>
        <v>0</v>
      </c>
      <c r="N8540" t="e" cm="1">
        <f t="array" ref="N8540">INDEX($A$9:$F$1048576, $J8540, $K8540 )</f>
        <v>#N/A</v>
      </c>
      <c r="O8540" t="e" cm="1">
        <f t="array" ref="O8540">INDEX($B$9:$F$1048576, $J8540, $K8540 )</f>
        <v>#N/A</v>
      </c>
      <c r="P8540" t="str" cm="1">
        <f t="array" ref="P8540">IF( $L8540, TRIM(_xll.IMDP("IR", $G$5&amp;$N8540, $G$6)), "" )</f>
        <v/>
      </c>
      <c r="Q8540" t="b" cm="1">
        <f t="array" ref="Q8540">IF(
    $U$1=1, AND($P8540&lt;&gt;"", $P8540&lt;&gt;"...", $P8540&lt;&gt;"입력오류"),
    IF(
        $U$18=1, AND($P8540&lt;&gt;"", $P8540&lt;&gt;"...", $P8540&lt;&gt;"입력오류", ISNUMBER(FIND(INDEX($T$2:$T$7,$U$1),$P8540))),
        IF(
            $U$17="기타", AND($P8540&lt;&gt;"", $P8540&lt;&gt;"...", $P8540&lt;&gt;"입력오류", NOT(ISNUMBER(FIND($T$21:$T$34,$P8540)))),
            AND($P8540&lt;&gt;"", $P8540&lt;&gt;"...", $P8540&lt;&gt;"입력오류", $T$19=$P8540)
        )
    )
)</f>
        <v>0</v>
      </c>
    </row>
    <row r="8541" spans="9:17">
      <c r="I8541">
        <f t="shared" si="400"/>
        <v>8540</v>
      </c>
      <c r="J8541" t="e">
        <f t="shared" si="401"/>
        <v>#N/A</v>
      </c>
      <c r="K8541" t="e">
        <f t="shared" si="399"/>
        <v>#N/A</v>
      </c>
      <c r="L8541" t="b">
        <f>COUNTIF($N$2:N8541, N8541)=1</f>
        <v>0</v>
      </c>
      <c r="M8541" s="37">
        <f>IF( $Q8541, MAX($M$1:M8540)+1, 0)</f>
        <v>0</v>
      </c>
      <c r="N8541" t="e" cm="1">
        <f t="array" ref="N8541">INDEX($A$9:$F$1048576, $J8541, $K8541 )</f>
        <v>#N/A</v>
      </c>
      <c r="O8541" t="e" cm="1">
        <f t="array" ref="O8541">INDEX($B$9:$F$1048576, $J8541, $K8541 )</f>
        <v>#N/A</v>
      </c>
      <c r="P8541" t="str" cm="1">
        <f t="array" ref="P8541">IF( $L8541, TRIM(_xll.IMDP("IR", $G$5&amp;$N8541, $G$6)), "" )</f>
        <v/>
      </c>
      <c r="Q8541" t="b" cm="1">
        <f t="array" ref="Q8541">IF(
    $U$1=1, AND($P8541&lt;&gt;"", $P8541&lt;&gt;"...", $P8541&lt;&gt;"입력오류"),
    IF(
        $U$18=1, AND($P8541&lt;&gt;"", $P8541&lt;&gt;"...", $P8541&lt;&gt;"입력오류", ISNUMBER(FIND(INDEX($T$2:$T$7,$U$1),$P8541))),
        IF(
            $U$17="기타", AND($P8541&lt;&gt;"", $P8541&lt;&gt;"...", $P8541&lt;&gt;"입력오류", NOT(ISNUMBER(FIND($T$21:$T$34,$P8541)))),
            AND($P8541&lt;&gt;"", $P8541&lt;&gt;"...", $P8541&lt;&gt;"입력오류", $T$19=$P8541)
        )
    )
)</f>
        <v>0</v>
      </c>
    </row>
    <row r="8542" spans="9:17">
      <c r="I8542">
        <f t="shared" si="400"/>
        <v>8541</v>
      </c>
      <c r="J8542" t="e">
        <f t="shared" si="401"/>
        <v>#N/A</v>
      </c>
      <c r="K8542" t="e">
        <f t="shared" si="399"/>
        <v>#N/A</v>
      </c>
      <c r="L8542" t="b">
        <f>COUNTIF($N$2:N8542, N8542)=1</f>
        <v>0</v>
      </c>
      <c r="M8542" s="37">
        <f>IF( $Q8542, MAX($M$1:M8541)+1, 0)</f>
        <v>0</v>
      </c>
      <c r="N8542" t="e" cm="1">
        <f t="array" ref="N8542">INDEX($A$9:$F$1048576, $J8542, $K8542 )</f>
        <v>#N/A</v>
      </c>
      <c r="O8542" t="e" cm="1">
        <f t="array" ref="O8542">INDEX($B$9:$F$1048576, $J8542, $K8542 )</f>
        <v>#N/A</v>
      </c>
      <c r="P8542" t="str" cm="1">
        <f t="array" ref="P8542">IF( $L8542, TRIM(_xll.IMDP("IR", $G$5&amp;$N8542, $G$6)), "" )</f>
        <v/>
      </c>
      <c r="Q8542" t="b" cm="1">
        <f t="array" ref="Q8542">IF(
    $U$1=1, AND($P8542&lt;&gt;"", $P8542&lt;&gt;"...", $P8542&lt;&gt;"입력오류"),
    IF(
        $U$18=1, AND($P8542&lt;&gt;"", $P8542&lt;&gt;"...", $P8542&lt;&gt;"입력오류", ISNUMBER(FIND(INDEX($T$2:$T$7,$U$1),$P8542))),
        IF(
            $U$17="기타", AND($P8542&lt;&gt;"", $P8542&lt;&gt;"...", $P8542&lt;&gt;"입력오류", NOT(ISNUMBER(FIND($T$21:$T$34,$P8542)))),
            AND($P8542&lt;&gt;"", $P8542&lt;&gt;"...", $P8542&lt;&gt;"입력오류", $T$19=$P8542)
        )
    )
)</f>
        <v>0</v>
      </c>
    </row>
    <row r="8543" spans="9:17">
      <c r="I8543">
        <f t="shared" si="400"/>
        <v>8542</v>
      </c>
      <c r="J8543" t="e">
        <f t="shared" si="401"/>
        <v>#N/A</v>
      </c>
      <c r="K8543" t="e">
        <f t="shared" si="399"/>
        <v>#N/A</v>
      </c>
      <c r="L8543" t="b">
        <f>COUNTIF($N$2:N8543, N8543)=1</f>
        <v>0</v>
      </c>
      <c r="M8543" s="37">
        <f>IF( $Q8543, MAX($M$1:M8542)+1, 0)</f>
        <v>0</v>
      </c>
      <c r="N8543" t="e" cm="1">
        <f t="array" ref="N8543">INDEX($A$9:$F$1048576, $J8543, $K8543 )</f>
        <v>#N/A</v>
      </c>
      <c r="O8543" t="e" cm="1">
        <f t="array" ref="O8543">INDEX($B$9:$F$1048576, $J8543, $K8543 )</f>
        <v>#N/A</v>
      </c>
      <c r="P8543" t="str" cm="1">
        <f t="array" ref="P8543">IF( $L8543, TRIM(_xll.IMDP("IR", $G$5&amp;$N8543, $G$6)), "" )</f>
        <v/>
      </c>
      <c r="Q8543" t="b" cm="1">
        <f t="array" ref="Q8543">IF(
    $U$1=1, AND($P8543&lt;&gt;"", $P8543&lt;&gt;"...", $P8543&lt;&gt;"입력오류"),
    IF(
        $U$18=1, AND($P8543&lt;&gt;"", $P8543&lt;&gt;"...", $P8543&lt;&gt;"입력오류", ISNUMBER(FIND(INDEX($T$2:$T$7,$U$1),$P8543))),
        IF(
            $U$17="기타", AND($P8543&lt;&gt;"", $P8543&lt;&gt;"...", $P8543&lt;&gt;"입력오류", NOT(ISNUMBER(FIND($T$21:$T$34,$P8543)))),
            AND($P8543&lt;&gt;"", $P8543&lt;&gt;"...", $P8543&lt;&gt;"입력오류", $T$19=$P8543)
        )
    )
)</f>
        <v>0</v>
      </c>
    </row>
    <row r="8544" spans="9:17">
      <c r="I8544">
        <f t="shared" si="400"/>
        <v>8543</v>
      </c>
      <c r="J8544" t="e">
        <f t="shared" si="401"/>
        <v>#N/A</v>
      </c>
      <c r="K8544" t="e">
        <f t="shared" si="399"/>
        <v>#N/A</v>
      </c>
      <c r="L8544" t="b">
        <f>COUNTIF($N$2:N8544, N8544)=1</f>
        <v>0</v>
      </c>
      <c r="M8544" s="37">
        <f>IF( $Q8544, MAX($M$1:M8543)+1, 0)</f>
        <v>0</v>
      </c>
      <c r="N8544" t="e" cm="1">
        <f t="array" ref="N8544">INDEX($A$9:$F$1048576, $J8544, $K8544 )</f>
        <v>#N/A</v>
      </c>
      <c r="O8544" t="e" cm="1">
        <f t="array" ref="O8544">INDEX($B$9:$F$1048576, $J8544, $K8544 )</f>
        <v>#N/A</v>
      </c>
      <c r="P8544" t="str" cm="1">
        <f t="array" ref="P8544">IF( $L8544, TRIM(_xll.IMDP("IR", $G$5&amp;$N8544, $G$6)), "" )</f>
        <v/>
      </c>
      <c r="Q8544" t="b" cm="1">
        <f t="array" ref="Q8544">IF(
    $U$1=1, AND($P8544&lt;&gt;"", $P8544&lt;&gt;"...", $P8544&lt;&gt;"입력오류"),
    IF(
        $U$18=1, AND($P8544&lt;&gt;"", $P8544&lt;&gt;"...", $P8544&lt;&gt;"입력오류", ISNUMBER(FIND(INDEX($T$2:$T$7,$U$1),$P8544))),
        IF(
            $U$17="기타", AND($P8544&lt;&gt;"", $P8544&lt;&gt;"...", $P8544&lt;&gt;"입력오류", NOT(ISNUMBER(FIND($T$21:$T$34,$P8544)))),
            AND($P8544&lt;&gt;"", $P8544&lt;&gt;"...", $P8544&lt;&gt;"입력오류", $T$19=$P8544)
        )
    )
)</f>
        <v>0</v>
      </c>
    </row>
    <row r="8545" spans="9:17">
      <c r="I8545">
        <f t="shared" si="400"/>
        <v>8544</v>
      </c>
      <c r="J8545" t="e">
        <f t="shared" si="401"/>
        <v>#N/A</v>
      </c>
      <c r="K8545" t="e">
        <f t="shared" si="399"/>
        <v>#N/A</v>
      </c>
      <c r="L8545" t="b">
        <f>COUNTIF($N$2:N8545, N8545)=1</f>
        <v>0</v>
      </c>
      <c r="M8545" s="37">
        <f>IF( $Q8545, MAX($M$1:M8544)+1, 0)</f>
        <v>0</v>
      </c>
      <c r="N8545" t="e" cm="1">
        <f t="array" ref="N8545">INDEX($A$9:$F$1048576, $J8545, $K8545 )</f>
        <v>#N/A</v>
      </c>
      <c r="O8545" t="e" cm="1">
        <f t="array" ref="O8545">INDEX($B$9:$F$1048576, $J8545, $K8545 )</f>
        <v>#N/A</v>
      </c>
      <c r="P8545" t="str" cm="1">
        <f t="array" ref="P8545">IF( $L8545, TRIM(_xll.IMDP("IR", $G$5&amp;$N8545, $G$6)), "" )</f>
        <v/>
      </c>
      <c r="Q8545" t="b" cm="1">
        <f t="array" ref="Q8545">IF(
    $U$1=1, AND($P8545&lt;&gt;"", $P8545&lt;&gt;"...", $P8545&lt;&gt;"입력오류"),
    IF(
        $U$18=1, AND($P8545&lt;&gt;"", $P8545&lt;&gt;"...", $P8545&lt;&gt;"입력오류", ISNUMBER(FIND(INDEX($T$2:$T$7,$U$1),$P8545))),
        IF(
            $U$17="기타", AND($P8545&lt;&gt;"", $P8545&lt;&gt;"...", $P8545&lt;&gt;"입력오류", NOT(ISNUMBER(FIND($T$21:$T$34,$P8545)))),
            AND($P8545&lt;&gt;"", $P8545&lt;&gt;"...", $P8545&lt;&gt;"입력오류", $T$19=$P8545)
        )
    )
)</f>
        <v>0</v>
      </c>
    </row>
    <row r="8546" spans="9:17">
      <c r="I8546">
        <f t="shared" si="400"/>
        <v>8545</v>
      </c>
      <c r="J8546" t="e">
        <f t="shared" si="401"/>
        <v>#N/A</v>
      </c>
      <c r="K8546" t="e">
        <f t="shared" si="399"/>
        <v>#N/A</v>
      </c>
      <c r="L8546" t="b">
        <f>COUNTIF($N$2:N8546, N8546)=1</f>
        <v>0</v>
      </c>
      <c r="M8546" s="37">
        <f>IF( $Q8546, MAX($M$1:M8545)+1, 0)</f>
        <v>0</v>
      </c>
      <c r="N8546" t="e" cm="1">
        <f t="array" ref="N8546">INDEX($A$9:$F$1048576, $J8546, $K8546 )</f>
        <v>#N/A</v>
      </c>
      <c r="O8546" t="e" cm="1">
        <f t="array" ref="O8546">INDEX($B$9:$F$1048576, $J8546, $K8546 )</f>
        <v>#N/A</v>
      </c>
      <c r="P8546" t="str" cm="1">
        <f t="array" ref="P8546">IF( $L8546, TRIM(_xll.IMDP("IR", $G$5&amp;$N8546, $G$6)), "" )</f>
        <v/>
      </c>
      <c r="Q8546" t="b" cm="1">
        <f t="array" ref="Q8546">IF(
    $U$1=1, AND($P8546&lt;&gt;"", $P8546&lt;&gt;"...", $P8546&lt;&gt;"입력오류"),
    IF(
        $U$18=1, AND($P8546&lt;&gt;"", $P8546&lt;&gt;"...", $P8546&lt;&gt;"입력오류", ISNUMBER(FIND(INDEX($T$2:$T$7,$U$1),$P8546))),
        IF(
            $U$17="기타", AND($P8546&lt;&gt;"", $P8546&lt;&gt;"...", $P8546&lt;&gt;"입력오류", NOT(ISNUMBER(FIND($T$21:$T$34,$P8546)))),
            AND($P8546&lt;&gt;"", $P8546&lt;&gt;"...", $P8546&lt;&gt;"입력오류", $T$19=$P8546)
        )
    )
)</f>
        <v>0</v>
      </c>
    </row>
    <row r="8547" spans="9:17">
      <c r="I8547">
        <f t="shared" si="400"/>
        <v>8546</v>
      </c>
      <c r="J8547" t="e">
        <f t="shared" si="401"/>
        <v>#N/A</v>
      </c>
      <c r="K8547" t="e">
        <f t="shared" si="399"/>
        <v>#N/A</v>
      </c>
      <c r="L8547" t="b">
        <f>COUNTIF($N$2:N8547, N8547)=1</f>
        <v>0</v>
      </c>
      <c r="M8547" s="37">
        <f>IF( $Q8547, MAX($M$1:M8546)+1, 0)</f>
        <v>0</v>
      </c>
      <c r="N8547" t="e" cm="1">
        <f t="array" ref="N8547">INDEX($A$9:$F$1048576, $J8547, $K8547 )</f>
        <v>#N/A</v>
      </c>
      <c r="O8547" t="e" cm="1">
        <f t="array" ref="O8547">INDEX($B$9:$F$1048576, $J8547, $K8547 )</f>
        <v>#N/A</v>
      </c>
      <c r="P8547" t="str" cm="1">
        <f t="array" ref="P8547">IF( $L8547, TRIM(_xll.IMDP("IR", $G$5&amp;$N8547, $G$6)), "" )</f>
        <v/>
      </c>
      <c r="Q8547" t="b" cm="1">
        <f t="array" ref="Q8547">IF(
    $U$1=1, AND($P8547&lt;&gt;"", $P8547&lt;&gt;"...", $P8547&lt;&gt;"입력오류"),
    IF(
        $U$18=1, AND($P8547&lt;&gt;"", $P8547&lt;&gt;"...", $P8547&lt;&gt;"입력오류", ISNUMBER(FIND(INDEX($T$2:$T$7,$U$1),$P8547))),
        IF(
            $U$17="기타", AND($P8547&lt;&gt;"", $P8547&lt;&gt;"...", $P8547&lt;&gt;"입력오류", NOT(ISNUMBER(FIND($T$21:$T$34,$P8547)))),
            AND($P8547&lt;&gt;"", $P8547&lt;&gt;"...", $P8547&lt;&gt;"입력오류", $T$19=$P8547)
        )
    )
)</f>
        <v>0</v>
      </c>
    </row>
    <row r="8548" spans="9:17">
      <c r="I8548">
        <f t="shared" si="400"/>
        <v>8547</v>
      </c>
      <c r="J8548" t="e">
        <f t="shared" si="401"/>
        <v>#N/A</v>
      </c>
      <c r="K8548" t="e">
        <f t="shared" si="399"/>
        <v>#N/A</v>
      </c>
      <c r="L8548" t="b">
        <f>COUNTIF($N$2:N8548, N8548)=1</f>
        <v>0</v>
      </c>
      <c r="M8548" s="37">
        <f>IF( $Q8548, MAX($M$1:M8547)+1, 0)</f>
        <v>0</v>
      </c>
      <c r="N8548" t="e" cm="1">
        <f t="array" ref="N8548">INDEX($A$9:$F$1048576, $J8548, $K8548 )</f>
        <v>#N/A</v>
      </c>
      <c r="O8548" t="e" cm="1">
        <f t="array" ref="O8548">INDEX($B$9:$F$1048576, $J8548, $K8548 )</f>
        <v>#N/A</v>
      </c>
      <c r="P8548" t="str" cm="1">
        <f t="array" ref="P8548">IF( $L8548, TRIM(_xll.IMDP("IR", $G$5&amp;$N8548, $G$6)), "" )</f>
        <v/>
      </c>
      <c r="Q8548" t="b" cm="1">
        <f t="array" ref="Q8548">IF(
    $U$1=1, AND($P8548&lt;&gt;"", $P8548&lt;&gt;"...", $P8548&lt;&gt;"입력오류"),
    IF(
        $U$18=1, AND($P8548&lt;&gt;"", $P8548&lt;&gt;"...", $P8548&lt;&gt;"입력오류", ISNUMBER(FIND(INDEX($T$2:$T$7,$U$1),$P8548))),
        IF(
            $U$17="기타", AND($P8548&lt;&gt;"", $P8548&lt;&gt;"...", $P8548&lt;&gt;"입력오류", NOT(ISNUMBER(FIND($T$21:$T$34,$P8548)))),
            AND($P8548&lt;&gt;"", $P8548&lt;&gt;"...", $P8548&lt;&gt;"입력오류", $T$19=$P8548)
        )
    )
)</f>
        <v>0</v>
      </c>
    </row>
    <row r="8549" spans="9:17">
      <c r="I8549">
        <f t="shared" si="400"/>
        <v>8548</v>
      </c>
      <c r="J8549" t="e">
        <f t="shared" si="401"/>
        <v>#N/A</v>
      </c>
      <c r="K8549" t="e">
        <f t="shared" si="399"/>
        <v>#N/A</v>
      </c>
      <c r="L8549" t="b">
        <f>COUNTIF($N$2:N8549, N8549)=1</f>
        <v>0</v>
      </c>
      <c r="M8549" s="37">
        <f>IF( $Q8549, MAX($M$1:M8548)+1, 0)</f>
        <v>0</v>
      </c>
      <c r="N8549" t="e" cm="1">
        <f t="array" ref="N8549">INDEX($A$9:$F$1048576, $J8549, $K8549 )</f>
        <v>#N/A</v>
      </c>
      <c r="O8549" t="e" cm="1">
        <f t="array" ref="O8549">INDEX($B$9:$F$1048576, $J8549, $K8549 )</f>
        <v>#N/A</v>
      </c>
      <c r="P8549" t="str" cm="1">
        <f t="array" ref="P8549">IF( $L8549, TRIM(_xll.IMDP("IR", $G$5&amp;$N8549, $G$6)), "" )</f>
        <v/>
      </c>
      <c r="Q8549" t="b" cm="1">
        <f t="array" ref="Q8549">IF(
    $U$1=1, AND($P8549&lt;&gt;"", $P8549&lt;&gt;"...", $P8549&lt;&gt;"입력오류"),
    IF(
        $U$18=1, AND($P8549&lt;&gt;"", $P8549&lt;&gt;"...", $P8549&lt;&gt;"입력오류", ISNUMBER(FIND(INDEX($T$2:$T$7,$U$1),$P8549))),
        IF(
            $U$17="기타", AND($P8549&lt;&gt;"", $P8549&lt;&gt;"...", $P8549&lt;&gt;"입력오류", NOT(ISNUMBER(FIND($T$21:$T$34,$P8549)))),
            AND($P8549&lt;&gt;"", $P8549&lt;&gt;"...", $P8549&lt;&gt;"입력오류", $T$19=$P8549)
        )
    )
)</f>
        <v>0</v>
      </c>
    </row>
    <row r="8550" spans="9:17">
      <c r="I8550">
        <f t="shared" si="400"/>
        <v>8549</v>
      </c>
      <c r="J8550" t="e">
        <f t="shared" si="401"/>
        <v>#N/A</v>
      </c>
      <c r="K8550" t="e">
        <f t="shared" si="399"/>
        <v>#N/A</v>
      </c>
      <c r="L8550" t="b">
        <f>COUNTIF($N$2:N8550, N8550)=1</f>
        <v>0</v>
      </c>
      <c r="M8550" s="37">
        <f>IF( $Q8550, MAX($M$1:M8549)+1, 0)</f>
        <v>0</v>
      </c>
      <c r="N8550" t="e" cm="1">
        <f t="array" ref="N8550">INDEX($A$9:$F$1048576, $J8550, $K8550 )</f>
        <v>#N/A</v>
      </c>
      <c r="O8550" t="e" cm="1">
        <f t="array" ref="O8550">INDEX($B$9:$F$1048576, $J8550, $K8550 )</f>
        <v>#N/A</v>
      </c>
      <c r="P8550" t="str" cm="1">
        <f t="array" ref="P8550">IF( $L8550, TRIM(_xll.IMDP("IR", $G$5&amp;$N8550, $G$6)), "" )</f>
        <v/>
      </c>
      <c r="Q8550" t="b" cm="1">
        <f t="array" ref="Q8550">IF(
    $U$1=1, AND($P8550&lt;&gt;"", $P8550&lt;&gt;"...", $P8550&lt;&gt;"입력오류"),
    IF(
        $U$18=1, AND($P8550&lt;&gt;"", $P8550&lt;&gt;"...", $P8550&lt;&gt;"입력오류", ISNUMBER(FIND(INDEX($T$2:$T$7,$U$1),$P8550))),
        IF(
            $U$17="기타", AND($P8550&lt;&gt;"", $P8550&lt;&gt;"...", $P8550&lt;&gt;"입력오류", NOT(ISNUMBER(FIND($T$21:$T$34,$P8550)))),
            AND($P8550&lt;&gt;"", $P8550&lt;&gt;"...", $P8550&lt;&gt;"입력오류", $T$19=$P8550)
        )
    )
)</f>
        <v>0</v>
      </c>
    </row>
    <row r="8551" spans="9:17">
      <c r="I8551">
        <f t="shared" si="400"/>
        <v>8550</v>
      </c>
      <c r="J8551" t="e">
        <f t="shared" si="401"/>
        <v>#N/A</v>
      </c>
      <c r="K8551" t="e">
        <f t="shared" si="399"/>
        <v>#N/A</v>
      </c>
      <c r="L8551" t="b">
        <f>COUNTIF($N$2:N8551, N8551)=1</f>
        <v>0</v>
      </c>
      <c r="M8551" s="37">
        <f>IF( $Q8551, MAX($M$1:M8550)+1, 0)</f>
        <v>0</v>
      </c>
      <c r="N8551" t="e" cm="1">
        <f t="array" ref="N8551">INDEX($A$9:$F$1048576, $J8551, $K8551 )</f>
        <v>#N/A</v>
      </c>
      <c r="O8551" t="e" cm="1">
        <f t="array" ref="O8551">INDEX($B$9:$F$1048576, $J8551, $K8551 )</f>
        <v>#N/A</v>
      </c>
      <c r="P8551" t="str" cm="1">
        <f t="array" ref="P8551">IF( $L8551, TRIM(_xll.IMDP("IR", $G$5&amp;$N8551, $G$6)), "" )</f>
        <v/>
      </c>
      <c r="Q8551" t="b" cm="1">
        <f t="array" ref="Q8551">IF(
    $U$1=1, AND($P8551&lt;&gt;"", $P8551&lt;&gt;"...", $P8551&lt;&gt;"입력오류"),
    IF(
        $U$18=1, AND($P8551&lt;&gt;"", $P8551&lt;&gt;"...", $P8551&lt;&gt;"입력오류", ISNUMBER(FIND(INDEX($T$2:$T$7,$U$1),$P8551))),
        IF(
            $U$17="기타", AND($P8551&lt;&gt;"", $P8551&lt;&gt;"...", $P8551&lt;&gt;"입력오류", NOT(ISNUMBER(FIND($T$21:$T$34,$P8551)))),
            AND($P8551&lt;&gt;"", $P8551&lt;&gt;"...", $P8551&lt;&gt;"입력오류", $T$19=$P8551)
        )
    )
)</f>
        <v>0</v>
      </c>
    </row>
    <row r="8552" spans="9:17">
      <c r="I8552">
        <f t="shared" si="400"/>
        <v>8551</v>
      </c>
      <c r="J8552" t="e">
        <f t="shared" si="401"/>
        <v>#N/A</v>
      </c>
      <c r="K8552" t="e">
        <f t="shared" si="399"/>
        <v>#N/A</v>
      </c>
      <c r="L8552" t="b">
        <f>COUNTIF($N$2:N8552, N8552)=1</f>
        <v>0</v>
      </c>
      <c r="M8552" s="37">
        <f>IF( $Q8552, MAX($M$1:M8551)+1, 0)</f>
        <v>0</v>
      </c>
      <c r="N8552" t="e" cm="1">
        <f t="array" ref="N8552">INDEX($A$9:$F$1048576, $J8552, $K8552 )</f>
        <v>#N/A</v>
      </c>
      <c r="O8552" t="e" cm="1">
        <f t="array" ref="O8552">INDEX($B$9:$F$1048576, $J8552, $K8552 )</f>
        <v>#N/A</v>
      </c>
      <c r="P8552" t="str" cm="1">
        <f t="array" ref="P8552">IF( $L8552, TRIM(_xll.IMDP("IR", $G$5&amp;$N8552, $G$6)), "" )</f>
        <v/>
      </c>
      <c r="Q8552" t="b" cm="1">
        <f t="array" ref="Q8552">IF(
    $U$1=1, AND($P8552&lt;&gt;"", $P8552&lt;&gt;"...", $P8552&lt;&gt;"입력오류"),
    IF(
        $U$18=1, AND($P8552&lt;&gt;"", $P8552&lt;&gt;"...", $P8552&lt;&gt;"입력오류", ISNUMBER(FIND(INDEX($T$2:$T$7,$U$1),$P8552))),
        IF(
            $U$17="기타", AND($P8552&lt;&gt;"", $P8552&lt;&gt;"...", $P8552&lt;&gt;"입력오류", NOT(ISNUMBER(FIND($T$21:$T$34,$P8552)))),
            AND($P8552&lt;&gt;"", $P8552&lt;&gt;"...", $P8552&lt;&gt;"입력오류", $T$19=$P8552)
        )
    )
)</f>
        <v>0</v>
      </c>
    </row>
    <row r="8553" spans="9:17">
      <c r="I8553">
        <f t="shared" si="400"/>
        <v>8552</v>
      </c>
      <c r="J8553" t="e">
        <f t="shared" si="401"/>
        <v>#N/A</v>
      </c>
      <c r="K8553" t="e">
        <f t="shared" si="399"/>
        <v>#N/A</v>
      </c>
      <c r="L8553" t="b">
        <f>COUNTIF($N$2:N8553, N8553)=1</f>
        <v>0</v>
      </c>
      <c r="M8553" s="37">
        <f>IF( $Q8553, MAX($M$1:M8552)+1, 0)</f>
        <v>0</v>
      </c>
      <c r="N8553" t="e" cm="1">
        <f t="array" ref="N8553">INDEX($A$9:$F$1048576, $J8553, $K8553 )</f>
        <v>#N/A</v>
      </c>
      <c r="O8553" t="e" cm="1">
        <f t="array" ref="O8553">INDEX($B$9:$F$1048576, $J8553, $K8553 )</f>
        <v>#N/A</v>
      </c>
      <c r="P8553" t="str" cm="1">
        <f t="array" ref="P8553">IF( $L8553, TRIM(_xll.IMDP("IR", $G$5&amp;$N8553, $G$6)), "" )</f>
        <v/>
      </c>
      <c r="Q8553" t="b" cm="1">
        <f t="array" ref="Q8553">IF(
    $U$1=1, AND($P8553&lt;&gt;"", $P8553&lt;&gt;"...", $P8553&lt;&gt;"입력오류"),
    IF(
        $U$18=1, AND($P8553&lt;&gt;"", $P8553&lt;&gt;"...", $P8553&lt;&gt;"입력오류", ISNUMBER(FIND(INDEX($T$2:$T$7,$U$1),$P8553))),
        IF(
            $U$17="기타", AND($P8553&lt;&gt;"", $P8553&lt;&gt;"...", $P8553&lt;&gt;"입력오류", NOT(ISNUMBER(FIND($T$21:$T$34,$P8553)))),
            AND($P8553&lt;&gt;"", $P8553&lt;&gt;"...", $P8553&lt;&gt;"입력오류", $T$19=$P8553)
        )
    )
)</f>
        <v>0</v>
      </c>
    </row>
    <row r="8554" spans="9:17">
      <c r="I8554">
        <f t="shared" si="400"/>
        <v>8553</v>
      </c>
      <c r="J8554" t="e">
        <f t="shared" si="401"/>
        <v>#N/A</v>
      </c>
      <c r="K8554" t="e">
        <f t="shared" si="399"/>
        <v>#N/A</v>
      </c>
      <c r="L8554" t="b">
        <f>COUNTIF($N$2:N8554, N8554)=1</f>
        <v>0</v>
      </c>
      <c r="M8554" s="37">
        <f>IF( $Q8554, MAX($M$1:M8553)+1, 0)</f>
        <v>0</v>
      </c>
      <c r="N8554" t="e" cm="1">
        <f t="array" ref="N8554">INDEX($A$9:$F$1048576, $J8554, $K8554 )</f>
        <v>#N/A</v>
      </c>
      <c r="O8554" t="e" cm="1">
        <f t="array" ref="O8554">INDEX($B$9:$F$1048576, $J8554, $K8554 )</f>
        <v>#N/A</v>
      </c>
      <c r="P8554" t="str" cm="1">
        <f t="array" ref="P8554">IF( $L8554, TRIM(_xll.IMDP("IR", $G$5&amp;$N8554, $G$6)), "" )</f>
        <v/>
      </c>
      <c r="Q8554" t="b" cm="1">
        <f t="array" ref="Q8554">IF(
    $U$1=1, AND($P8554&lt;&gt;"", $P8554&lt;&gt;"...", $P8554&lt;&gt;"입력오류"),
    IF(
        $U$18=1, AND($P8554&lt;&gt;"", $P8554&lt;&gt;"...", $P8554&lt;&gt;"입력오류", ISNUMBER(FIND(INDEX($T$2:$T$7,$U$1),$P8554))),
        IF(
            $U$17="기타", AND($P8554&lt;&gt;"", $P8554&lt;&gt;"...", $P8554&lt;&gt;"입력오류", NOT(ISNUMBER(FIND($T$21:$T$34,$P8554)))),
            AND($P8554&lt;&gt;"", $P8554&lt;&gt;"...", $P8554&lt;&gt;"입력오류", $T$19=$P8554)
        )
    )
)</f>
        <v>0</v>
      </c>
    </row>
    <row r="8555" spans="9:17">
      <c r="I8555">
        <f t="shared" si="400"/>
        <v>8554</v>
      </c>
      <c r="J8555" t="e">
        <f t="shared" si="401"/>
        <v>#N/A</v>
      </c>
      <c r="K8555" t="e">
        <f t="shared" si="399"/>
        <v>#N/A</v>
      </c>
      <c r="L8555" t="b">
        <f>COUNTIF($N$2:N8555, N8555)=1</f>
        <v>0</v>
      </c>
      <c r="M8555" s="37">
        <f>IF( $Q8555, MAX($M$1:M8554)+1, 0)</f>
        <v>0</v>
      </c>
      <c r="N8555" t="e" cm="1">
        <f t="array" ref="N8555">INDEX($A$9:$F$1048576, $J8555, $K8555 )</f>
        <v>#N/A</v>
      </c>
      <c r="O8555" t="e" cm="1">
        <f t="array" ref="O8555">INDEX($B$9:$F$1048576, $J8555, $K8555 )</f>
        <v>#N/A</v>
      </c>
      <c r="P8555" t="str" cm="1">
        <f t="array" ref="P8555">IF( $L8555, TRIM(_xll.IMDP("IR", $G$5&amp;$N8555, $G$6)), "" )</f>
        <v/>
      </c>
      <c r="Q8555" t="b" cm="1">
        <f t="array" ref="Q8555">IF(
    $U$1=1, AND($P8555&lt;&gt;"", $P8555&lt;&gt;"...", $P8555&lt;&gt;"입력오류"),
    IF(
        $U$18=1, AND($P8555&lt;&gt;"", $P8555&lt;&gt;"...", $P8555&lt;&gt;"입력오류", ISNUMBER(FIND(INDEX($T$2:$T$7,$U$1),$P8555))),
        IF(
            $U$17="기타", AND($P8555&lt;&gt;"", $P8555&lt;&gt;"...", $P8555&lt;&gt;"입력오류", NOT(ISNUMBER(FIND($T$21:$T$34,$P8555)))),
            AND($P8555&lt;&gt;"", $P8555&lt;&gt;"...", $P8555&lt;&gt;"입력오류", $T$19=$P8555)
        )
    )
)</f>
        <v>0</v>
      </c>
    </row>
    <row r="8556" spans="9:17">
      <c r="I8556">
        <f t="shared" si="400"/>
        <v>8555</v>
      </c>
      <c r="J8556" t="e">
        <f t="shared" si="401"/>
        <v>#N/A</v>
      </c>
      <c r="K8556" t="e">
        <f t="shared" si="399"/>
        <v>#N/A</v>
      </c>
      <c r="L8556" t="b">
        <f>COUNTIF($N$2:N8556, N8556)=1</f>
        <v>0</v>
      </c>
      <c r="M8556" s="37">
        <f>IF( $Q8556, MAX($M$1:M8555)+1, 0)</f>
        <v>0</v>
      </c>
      <c r="N8556" t="e" cm="1">
        <f t="array" ref="N8556">INDEX($A$9:$F$1048576, $J8556, $K8556 )</f>
        <v>#N/A</v>
      </c>
      <c r="O8556" t="e" cm="1">
        <f t="array" ref="O8556">INDEX($B$9:$F$1048576, $J8556, $K8556 )</f>
        <v>#N/A</v>
      </c>
      <c r="P8556" t="str" cm="1">
        <f t="array" ref="P8556">IF( $L8556, TRIM(_xll.IMDP("IR", $G$5&amp;$N8556, $G$6)), "" )</f>
        <v/>
      </c>
      <c r="Q8556" t="b" cm="1">
        <f t="array" ref="Q8556">IF(
    $U$1=1, AND($P8556&lt;&gt;"", $P8556&lt;&gt;"...", $P8556&lt;&gt;"입력오류"),
    IF(
        $U$18=1, AND($P8556&lt;&gt;"", $P8556&lt;&gt;"...", $P8556&lt;&gt;"입력오류", ISNUMBER(FIND(INDEX($T$2:$T$7,$U$1),$P8556))),
        IF(
            $U$17="기타", AND($P8556&lt;&gt;"", $P8556&lt;&gt;"...", $P8556&lt;&gt;"입력오류", NOT(ISNUMBER(FIND($T$21:$T$34,$P8556)))),
            AND($P8556&lt;&gt;"", $P8556&lt;&gt;"...", $P8556&lt;&gt;"입력오류", $T$19=$P8556)
        )
    )
)</f>
        <v>0</v>
      </c>
    </row>
    <row r="8557" spans="9:17">
      <c r="I8557">
        <f t="shared" si="400"/>
        <v>8556</v>
      </c>
      <c r="J8557" t="e">
        <f t="shared" si="401"/>
        <v>#N/A</v>
      </c>
      <c r="K8557" t="e">
        <f t="shared" si="399"/>
        <v>#N/A</v>
      </c>
      <c r="L8557" t="b">
        <f>COUNTIF($N$2:N8557, N8557)=1</f>
        <v>0</v>
      </c>
      <c r="M8557" s="37">
        <f>IF( $Q8557, MAX($M$1:M8556)+1, 0)</f>
        <v>0</v>
      </c>
      <c r="N8557" t="e" cm="1">
        <f t="array" ref="N8557">INDEX($A$9:$F$1048576, $J8557, $K8557 )</f>
        <v>#N/A</v>
      </c>
      <c r="O8557" t="e" cm="1">
        <f t="array" ref="O8557">INDEX($B$9:$F$1048576, $J8557, $K8557 )</f>
        <v>#N/A</v>
      </c>
      <c r="P8557" t="str" cm="1">
        <f t="array" ref="P8557">IF( $L8557, TRIM(_xll.IMDP("IR", $G$5&amp;$N8557, $G$6)), "" )</f>
        <v/>
      </c>
      <c r="Q8557" t="b" cm="1">
        <f t="array" ref="Q8557">IF(
    $U$1=1, AND($P8557&lt;&gt;"", $P8557&lt;&gt;"...", $P8557&lt;&gt;"입력오류"),
    IF(
        $U$18=1, AND($P8557&lt;&gt;"", $P8557&lt;&gt;"...", $P8557&lt;&gt;"입력오류", ISNUMBER(FIND(INDEX($T$2:$T$7,$U$1),$P8557))),
        IF(
            $U$17="기타", AND($P8557&lt;&gt;"", $P8557&lt;&gt;"...", $P8557&lt;&gt;"입력오류", NOT(ISNUMBER(FIND($T$21:$T$34,$P8557)))),
            AND($P8557&lt;&gt;"", $P8557&lt;&gt;"...", $P8557&lt;&gt;"입력오류", $T$19=$P8557)
        )
    )
)</f>
        <v>0</v>
      </c>
    </row>
    <row r="8558" spans="9:17">
      <c r="I8558">
        <f t="shared" si="400"/>
        <v>8557</v>
      </c>
      <c r="J8558" t="e">
        <f t="shared" si="401"/>
        <v>#N/A</v>
      </c>
      <c r="K8558" t="e">
        <f t="shared" si="399"/>
        <v>#N/A</v>
      </c>
      <c r="L8558" t="b">
        <f>COUNTIF($N$2:N8558, N8558)=1</f>
        <v>0</v>
      </c>
      <c r="M8558" s="37">
        <f>IF( $Q8558, MAX($M$1:M8557)+1, 0)</f>
        <v>0</v>
      </c>
      <c r="N8558" t="e" cm="1">
        <f t="array" ref="N8558">INDEX($A$9:$F$1048576, $J8558, $K8558 )</f>
        <v>#N/A</v>
      </c>
      <c r="O8558" t="e" cm="1">
        <f t="array" ref="O8558">INDEX($B$9:$F$1048576, $J8558, $K8558 )</f>
        <v>#N/A</v>
      </c>
      <c r="P8558" t="str" cm="1">
        <f t="array" ref="P8558">IF( $L8558, TRIM(_xll.IMDP("IR", $G$5&amp;$N8558, $G$6)), "" )</f>
        <v/>
      </c>
      <c r="Q8558" t="b" cm="1">
        <f t="array" ref="Q8558">IF(
    $U$1=1, AND($P8558&lt;&gt;"", $P8558&lt;&gt;"...", $P8558&lt;&gt;"입력오류"),
    IF(
        $U$18=1, AND($P8558&lt;&gt;"", $P8558&lt;&gt;"...", $P8558&lt;&gt;"입력오류", ISNUMBER(FIND(INDEX($T$2:$T$7,$U$1),$P8558))),
        IF(
            $U$17="기타", AND($P8558&lt;&gt;"", $P8558&lt;&gt;"...", $P8558&lt;&gt;"입력오류", NOT(ISNUMBER(FIND($T$21:$T$34,$P8558)))),
            AND($P8558&lt;&gt;"", $P8558&lt;&gt;"...", $P8558&lt;&gt;"입력오류", $T$19=$P8558)
        )
    )
)</f>
        <v>0</v>
      </c>
    </row>
    <row r="8559" spans="9:17">
      <c r="I8559">
        <f t="shared" si="400"/>
        <v>8558</v>
      </c>
      <c r="J8559" t="e">
        <f t="shared" si="401"/>
        <v>#N/A</v>
      </c>
      <c r="K8559" t="e">
        <f t="shared" si="399"/>
        <v>#N/A</v>
      </c>
      <c r="L8559" t="b">
        <f>COUNTIF($N$2:N8559, N8559)=1</f>
        <v>0</v>
      </c>
      <c r="M8559" s="37">
        <f>IF( $Q8559, MAX($M$1:M8558)+1, 0)</f>
        <v>0</v>
      </c>
      <c r="N8559" t="e" cm="1">
        <f t="array" ref="N8559">INDEX($A$9:$F$1048576, $J8559, $K8559 )</f>
        <v>#N/A</v>
      </c>
      <c r="O8559" t="e" cm="1">
        <f t="array" ref="O8559">INDEX($B$9:$F$1048576, $J8559, $K8559 )</f>
        <v>#N/A</v>
      </c>
      <c r="P8559" t="str" cm="1">
        <f t="array" ref="P8559">IF( $L8559, TRIM(_xll.IMDP("IR", $G$5&amp;$N8559, $G$6)), "" )</f>
        <v/>
      </c>
      <c r="Q8559" t="b" cm="1">
        <f t="array" ref="Q8559">IF(
    $U$1=1, AND($P8559&lt;&gt;"", $P8559&lt;&gt;"...", $P8559&lt;&gt;"입력오류"),
    IF(
        $U$18=1, AND($P8559&lt;&gt;"", $P8559&lt;&gt;"...", $P8559&lt;&gt;"입력오류", ISNUMBER(FIND(INDEX($T$2:$T$7,$U$1),$P8559))),
        IF(
            $U$17="기타", AND($P8559&lt;&gt;"", $P8559&lt;&gt;"...", $P8559&lt;&gt;"입력오류", NOT(ISNUMBER(FIND($T$21:$T$34,$P8559)))),
            AND($P8559&lt;&gt;"", $P8559&lt;&gt;"...", $P8559&lt;&gt;"입력오류", $T$19=$P8559)
        )
    )
)</f>
        <v>0</v>
      </c>
    </row>
    <row r="8560" spans="9:17">
      <c r="I8560">
        <f t="shared" si="400"/>
        <v>8559</v>
      </c>
      <c r="J8560" t="e">
        <f t="shared" si="401"/>
        <v>#N/A</v>
      </c>
      <c r="K8560" t="e">
        <f t="shared" si="399"/>
        <v>#N/A</v>
      </c>
      <c r="L8560" t="b">
        <f>COUNTIF($N$2:N8560, N8560)=1</f>
        <v>0</v>
      </c>
      <c r="M8560" s="37">
        <f>IF( $Q8560, MAX($M$1:M8559)+1, 0)</f>
        <v>0</v>
      </c>
      <c r="N8560" t="e" cm="1">
        <f t="array" ref="N8560">INDEX($A$9:$F$1048576, $J8560, $K8560 )</f>
        <v>#N/A</v>
      </c>
      <c r="O8560" t="e" cm="1">
        <f t="array" ref="O8560">INDEX($B$9:$F$1048576, $J8560, $K8560 )</f>
        <v>#N/A</v>
      </c>
      <c r="P8560" t="str" cm="1">
        <f t="array" ref="P8560">IF( $L8560, TRIM(_xll.IMDP("IR", $G$5&amp;$N8560, $G$6)), "" )</f>
        <v/>
      </c>
      <c r="Q8560" t="b" cm="1">
        <f t="array" ref="Q8560">IF(
    $U$1=1, AND($P8560&lt;&gt;"", $P8560&lt;&gt;"...", $P8560&lt;&gt;"입력오류"),
    IF(
        $U$18=1, AND($P8560&lt;&gt;"", $P8560&lt;&gt;"...", $P8560&lt;&gt;"입력오류", ISNUMBER(FIND(INDEX($T$2:$T$7,$U$1),$P8560))),
        IF(
            $U$17="기타", AND($P8560&lt;&gt;"", $P8560&lt;&gt;"...", $P8560&lt;&gt;"입력오류", NOT(ISNUMBER(FIND($T$21:$T$34,$P8560)))),
            AND($P8560&lt;&gt;"", $P8560&lt;&gt;"...", $P8560&lt;&gt;"입력오류", $T$19=$P8560)
        )
    )
)</f>
        <v>0</v>
      </c>
    </row>
    <row r="8561" spans="9:17">
      <c r="I8561">
        <f t="shared" si="400"/>
        <v>8560</v>
      </c>
      <c r="J8561" t="e">
        <f t="shared" si="401"/>
        <v>#N/A</v>
      </c>
      <c r="K8561" t="e">
        <f t="shared" si="399"/>
        <v>#N/A</v>
      </c>
      <c r="L8561" t="b">
        <f>COUNTIF($N$2:N8561, N8561)=1</f>
        <v>0</v>
      </c>
      <c r="M8561" s="37">
        <f>IF( $Q8561, MAX($M$1:M8560)+1, 0)</f>
        <v>0</v>
      </c>
      <c r="N8561" t="e" cm="1">
        <f t="array" ref="N8561">INDEX($A$9:$F$1048576, $J8561, $K8561 )</f>
        <v>#N/A</v>
      </c>
      <c r="O8561" t="e" cm="1">
        <f t="array" ref="O8561">INDEX($B$9:$F$1048576, $J8561, $K8561 )</f>
        <v>#N/A</v>
      </c>
      <c r="P8561" t="str" cm="1">
        <f t="array" ref="P8561">IF( $L8561, TRIM(_xll.IMDP("IR", $G$5&amp;$N8561, $G$6)), "" )</f>
        <v/>
      </c>
      <c r="Q8561" t="b" cm="1">
        <f t="array" ref="Q8561">IF(
    $U$1=1, AND($P8561&lt;&gt;"", $P8561&lt;&gt;"...", $P8561&lt;&gt;"입력오류"),
    IF(
        $U$18=1, AND($P8561&lt;&gt;"", $P8561&lt;&gt;"...", $P8561&lt;&gt;"입력오류", ISNUMBER(FIND(INDEX($T$2:$T$7,$U$1),$P8561))),
        IF(
            $U$17="기타", AND($P8561&lt;&gt;"", $P8561&lt;&gt;"...", $P8561&lt;&gt;"입력오류", NOT(ISNUMBER(FIND($T$21:$T$34,$P8561)))),
            AND($P8561&lt;&gt;"", $P8561&lt;&gt;"...", $P8561&lt;&gt;"입력오류", $T$19=$P8561)
        )
    )
)</f>
        <v>0</v>
      </c>
    </row>
    <row r="8562" spans="9:17">
      <c r="I8562">
        <f t="shared" si="400"/>
        <v>8561</v>
      </c>
      <c r="J8562" t="e">
        <f t="shared" si="401"/>
        <v>#N/A</v>
      </c>
      <c r="K8562" t="e">
        <f t="shared" si="399"/>
        <v>#N/A</v>
      </c>
      <c r="L8562" t="b">
        <f>COUNTIF($N$2:N8562, N8562)=1</f>
        <v>0</v>
      </c>
      <c r="M8562" s="37">
        <f>IF( $Q8562, MAX($M$1:M8561)+1, 0)</f>
        <v>0</v>
      </c>
      <c r="N8562" t="e" cm="1">
        <f t="array" ref="N8562">INDEX($A$9:$F$1048576, $J8562, $K8562 )</f>
        <v>#N/A</v>
      </c>
      <c r="O8562" t="e" cm="1">
        <f t="array" ref="O8562">INDEX($B$9:$F$1048576, $J8562, $K8562 )</f>
        <v>#N/A</v>
      </c>
      <c r="P8562" t="str" cm="1">
        <f t="array" ref="P8562">IF( $L8562, TRIM(_xll.IMDP("IR", $G$5&amp;$N8562, $G$6)), "" )</f>
        <v/>
      </c>
      <c r="Q8562" t="b" cm="1">
        <f t="array" ref="Q8562">IF(
    $U$1=1, AND($P8562&lt;&gt;"", $P8562&lt;&gt;"...", $P8562&lt;&gt;"입력오류"),
    IF(
        $U$18=1, AND($P8562&lt;&gt;"", $P8562&lt;&gt;"...", $P8562&lt;&gt;"입력오류", ISNUMBER(FIND(INDEX($T$2:$T$7,$U$1),$P8562))),
        IF(
            $U$17="기타", AND($P8562&lt;&gt;"", $P8562&lt;&gt;"...", $P8562&lt;&gt;"입력오류", NOT(ISNUMBER(FIND($T$21:$T$34,$P8562)))),
            AND($P8562&lt;&gt;"", $P8562&lt;&gt;"...", $P8562&lt;&gt;"입력오류", $T$19=$P8562)
        )
    )
)</f>
        <v>0</v>
      </c>
    </row>
    <row r="8563" spans="9:17">
      <c r="I8563">
        <f t="shared" si="400"/>
        <v>8562</v>
      </c>
      <c r="J8563" t="e">
        <f t="shared" si="401"/>
        <v>#N/A</v>
      </c>
      <c r="K8563" t="e">
        <f t="shared" si="399"/>
        <v>#N/A</v>
      </c>
      <c r="L8563" t="b">
        <f>COUNTIF($N$2:N8563, N8563)=1</f>
        <v>0</v>
      </c>
      <c r="M8563" s="37">
        <f>IF( $Q8563, MAX($M$1:M8562)+1, 0)</f>
        <v>0</v>
      </c>
      <c r="N8563" t="e" cm="1">
        <f t="array" ref="N8563">INDEX($A$9:$F$1048576, $J8563, $K8563 )</f>
        <v>#N/A</v>
      </c>
      <c r="O8563" t="e" cm="1">
        <f t="array" ref="O8563">INDEX($B$9:$F$1048576, $J8563, $K8563 )</f>
        <v>#N/A</v>
      </c>
      <c r="P8563" t="str" cm="1">
        <f t="array" ref="P8563">IF( $L8563, TRIM(_xll.IMDP("IR", $G$5&amp;$N8563, $G$6)), "" )</f>
        <v/>
      </c>
      <c r="Q8563" t="b" cm="1">
        <f t="array" ref="Q8563">IF(
    $U$1=1, AND($P8563&lt;&gt;"", $P8563&lt;&gt;"...", $P8563&lt;&gt;"입력오류"),
    IF(
        $U$18=1, AND($P8563&lt;&gt;"", $P8563&lt;&gt;"...", $P8563&lt;&gt;"입력오류", ISNUMBER(FIND(INDEX($T$2:$T$7,$U$1),$P8563))),
        IF(
            $U$17="기타", AND($P8563&lt;&gt;"", $P8563&lt;&gt;"...", $P8563&lt;&gt;"입력오류", NOT(ISNUMBER(FIND($T$21:$T$34,$P8563)))),
            AND($P8563&lt;&gt;"", $P8563&lt;&gt;"...", $P8563&lt;&gt;"입력오류", $T$19=$P8563)
        )
    )
)</f>
        <v>0</v>
      </c>
    </row>
    <row r="8564" spans="9:17">
      <c r="I8564">
        <f t="shared" si="400"/>
        <v>8563</v>
      </c>
      <c r="J8564" t="e">
        <f t="shared" si="401"/>
        <v>#N/A</v>
      </c>
      <c r="K8564" t="e">
        <f t="shared" si="399"/>
        <v>#N/A</v>
      </c>
      <c r="L8564" t="b">
        <f>COUNTIF($N$2:N8564, N8564)=1</f>
        <v>0</v>
      </c>
      <c r="M8564" s="37">
        <f>IF( $Q8564, MAX($M$1:M8563)+1, 0)</f>
        <v>0</v>
      </c>
      <c r="N8564" t="e" cm="1">
        <f t="array" ref="N8564">INDEX($A$9:$F$1048576, $J8564, $K8564 )</f>
        <v>#N/A</v>
      </c>
      <c r="O8564" t="e" cm="1">
        <f t="array" ref="O8564">INDEX($B$9:$F$1048576, $J8564, $K8564 )</f>
        <v>#N/A</v>
      </c>
      <c r="P8564" t="str" cm="1">
        <f t="array" ref="P8564">IF( $L8564, TRIM(_xll.IMDP("IR", $G$5&amp;$N8564, $G$6)), "" )</f>
        <v/>
      </c>
      <c r="Q8564" t="b" cm="1">
        <f t="array" ref="Q8564">IF(
    $U$1=1, AND($P8564&lt;&gt;"", $P8564&lt;&gt;"...", $P8564&lt;&gt;"입력오류"),
    IF(
        $U$18=1, AND($P8564&lt;&gt;"", $P8564&lt;&gt;"...", $P8564&lt;&gt;"입력오류", ISNUMBER(FIND(INDEX($T$2:$T$7,$U$1),$P8564))),
        IF(
            $U$17="기타", AND($P8564&lt;&gt;"", $P8564&lt;&gt;"...", $P8564&lt;&gt;"입력오류", NOT(ISNUMBER(FIND($T$21:$T$34,$P8564)))),
            AND($P8564&lt;&gt;"", $P8564&lt;&gt;"...", $P8564&lt;&gt;"입력오류", $T$19=$P8564)
        )
    )
)</f>
        <v>0</v>
      </c>
    </row>
    <row r="8565" spans="9:17">
      <c r="I8565">
        <f t="shared" si="400"/>
        <v>8564</v>
      </c>
      <c r="J8565" t="e">
        <f t="shared" si="401"/>
        <v>#N/A</v>
      </c>
      <c r="K8565" t="e">
        <f t="shared" si="399"/>
        <v>#N/A</v>
      </c>
      <c r="L8565" t="b">
        <f>COUNTIF($N$2:N8565, N8565)=1</f>
        <v>0</v>
      </c>
      <c r="M8565" s="37">
        <f>IF( $Q8565, MAX($M$1:M8564)+1, 0)</f>
        <v>0</v>
      </c>
      <c r="N8565" t="e" cm="1">
        <f t="array" ref="N8565">INDEX($A$9:$F$1048576, $J8565, $K8565 )</f>
        <v>#N/A</v>
      </c>
      <c r="O8565" t="e" cm="1">
        <f t="array" ref="O8565">INDEX($B$9:$F$1048576, $J8565, $K8565 )</f>
        <v>#N/A</v>
      </c>
      <c r="P8565" t="str" cm="1">
        <f t="array" ref="P8565">IF( $L8565, TRIM(_xll.IMDP("IR", $G$5&amp;$N8565, $G$6)), "" )</f>
        <v/>
      </c>
      <c r="Q8565" t="b" cm="1">
        <f t="array" ref="Q8565">IF(
    $U$1=1, AND($P8565&lt;&gt;"", $P8565&lt;&gt;"...", $P8565&lt;&gt;"입력오류"),
    IF(
        $U$18=1, AND($P8565&lt;&gt;"", $P8565&lt;&gt;"...", $P8565&lt;&gt;"입력오류", ISNUMBER(FIND(INDEX($T$2:$T$7,$U$1),$P8565))),
        IF(
            $U$17="기타", AND($P8565&lt;&gt;"", $P8565&lt;&gt;"...", $P8565&lt;&gt;"입력오류", NOT(ISNUMBER(FIND($T$21:$T$34,$P8565)))),
            AND($P8565&lt;&gt;"", $P8565&lt;&gt;"...", $P8565&lt;&gt;"입력오류", $T$19=$P8565)
        )
    )
)</f>
        <v>0</v>
      </c>
    </row>
    <row r="8566" spans="9:17">
      <c r="I8566">
        <f t="shared" si="400"/>
        <v>8565</v>
      </c>
      <c r="J8566" t="e">
        <f t="shared" si="401"/>
        <v>#N/A</v>
      </c>
      <c r="K8566" t="e">
        <f t="shared" si="399"/>
        <v>#N/A</v>
      </c>
      <c r="L8566" t="b">
        <f>COUNTIF($N$2:N8566, N8566)=1</f>
        <v>0</v>
      </c>
      <c r="M8566" s="37">
        <f>IF( $Q8566, MAX($M$1:M8565)+1, 0)</f>
        <v>0</v>
      </c>
      <c r="N8566" t="e" cm="1">
        <f t="array" ref="N8566">INDEX($A$9:$F$1048576, $J8566, $K8566 )</f>
        <v>#N/A</v>
      </c>
      <c r="O8566" t="e" cm="1">
        <f t="array" ref="O8566">INDEX($B$9:$F$1048576, $J8566, $K8566 )</f>
        <v>#N/A</v>
      </c>
      <c r="P8566" t="str" cm="1">
        <f t="array" ref="P8566">IF( $L8566, TRIM(_xll.IMDP("IR", $G$5&amp;$N8566, $G$6)), "" )</f>
        <v/>
      </c>
      <c r="Q8566" t="b" cm="1">
        <f t="array" ref="Q8566">IF(
    $U$1=1, AND($P8566&lt;&gt;"", $P8566&lt;&gt;"...", $P8566&lt;&gt;"입력오류"),
    IF(
        $U$18=1, AND($P8566&lt;&gt;"", $P8566&lt;&gt;"...", $P8566&lt;&gt;"입력오류", ISNUMBER(FIND(INDEX($T$2:$T$7,$U$1),$P8566))),
        IF(
            $U$17="기타", AND($P8566&lt;&gt;"", $P8566&lt;&gt;"...", $P8566&lt;&gt;"입력오류", NOT(ISNUMBER(FIND($T$21:$T$34,$P8566)))),
            AND($P8566&lt;&gt;"", $P8566&lt;&gt;"...", $P8566&lt;&gt;"입력오류", $T$19=$P8566)
        )
    )
)</f>
        <v>0</v>
      </c>
    </row>
    <row r="8567" spans="9:17">
      <c r="I8567">
        <f t="shared" si="400"/>
        <v>8566</v>
      </c>
      <c r="J8567" t="e">
        <f t="shared" si="401"/>
        <v>#N/A</v>
      </c>
      <c r="K8567" t="e">
        <f t="shared" si="399"/>
        <v>#N/A</v>
      </c>
      <c r="L8567" t="b">
        <f>COUNTIF($N$2:N8567, N8567)=1</f>
        <v>0</v>
      </c>
      <c r="M8567" s="37">
        <f>IF( $Q8567, MAX($M$1:M8566)+1, 0)</f>
        <v>0</v>
      </c>
      <c r="N8567" t="e" cm="1">
        <f t="array" ref="N8567">INDEX($A$9:$F$1048576, $J8567, $K8567 )</f>
        <v>#N/A</v>
      </c>
      <c r="O8567" t="e" cm="1">
        <f t="array" ref="O8567">INDEX($B$9:$F$1048576, $J8567, $K8567 )</f>
        <v>#N/A</v>
      </c>
      <c r="P8567" t="str" cm="1">
        <f t="array" ref="P8567">IF( $L8567, TRIM(_xll.IMDP("IR", $G$5&amp;$N8567, $G$6)), "" )</f>
        <v/>
      </c>
      <c r="Q8567" t="b" cm="1">
        <f t="array" ref="Q8567">IF(
    $U$1=1, AND($P8567&lt;&gt;"", $P8567&lt;&gt;"...", $P8567&lt;&gt;"입력오류"),
    IF(
        $U$18=1, AND($P8567&lt;&gt;"", $P8567&lt;&gt;"...", $P8567&lt;&gt;"입력오류", ISNUMBER(FIND(INDEX($T$2:$T$7,$U$1),$P8567))),
        IF(
            $U$17="기타", AND($P8567&lt;&gt;"", $P8567&lt;&gt;"...", $P8567&lt;&gt;"입력오류", NOT(ISNUMBER(FIND($T$21:$T$34,$P8567)))),
            AND($P8567&lt;&gt;"", $P8567&lt;&gt;"...", $P8567&lt;&gt;"입력오류", $T$19=$P8567)
        )
    )
)</f>
        <v>0</v>
      </c>
    </row>
    <row r="8568" spans="9:17">
      <c r="I8568">
        <f t="shared" si="400"/>
        <v>8567</v>
      </c>
      <c r="J8568" t="e">
        <f t="shared" si="401"/>
        <v>#N/A</v>
      </c>
      <c r="K8568" t="e">
        <f t="shared" si="399"/>
        <v>#N/A</v>
      </c>
      <c r="L8568" t="b">
        <f>COUNTIF($N$2:N8568, N8568)=1</f>
        <v>0</v>
      </c>
      <c r="M8568" s="37">
        <f>IF( $Q8568, MAX($M$1:M8567)+1, 0)</f>
        <v>0</v>
      </c>
      <c r="N8568" t="e" cm="1">
        <f t="array" ref="N8568">INDEX($A$9:$F$1048576, $J8568, $K8568 )</f>
        <v>#N/A</v>
      </c>
      <c r="O8568" t="e" cm="1">
        <f t="array" ref="O8568">INDEX($B$9:$F$1048576, $J8568, $K8568 )</f>
        <v>#N/A</v>
      </c>
      <c r="P8568" t="str" cm="1">
        <f t="array" ref="P8568">IF( $L8568, TRIM(_xll.IMDP("IR", $G$5&amp;$N8568, $G$6)), "" )</f>
        <v/>
      </c>
      <c r="Q8568" t="b" cm="1">
        <f t="array" ref="Q8568">IF(
    $U$1=1, AND($P8568&lt;&gt;"", $P8568&lt;&gt;"...", $P8568&lt;&gt;"입력오류"),
    IF(
        $U$18=1, AND($P8568&lt;&gt;"", $P8568&lt;&gt;"...", $P8568&lt;&gt;"입력오류", ISNUMBER(FIND(INDEX($T$2:$T$7,$U$1),$P8568))),
        IF(
            $U$17="기타", AND($P8568&lt;&gt;"", $P8568&lt;&gt;"...", $P8568&lt;&gt;"입력오류", NOT(ISNUMBER(FIND($T$21:$T$34,$P8568)))),
            AND($P8568&lt;&gt;"", $P8568&lt;&gt;"...", $P8568&lt;&gt;"입력오류", $T$19=$P8568)
        )
    )
)</f>
        <v>0</v>
      </c>
    </row>
    <row r="8569" spans="9:17">
      <c r="I8569">
        <f t="shared" si="400"/>
        <v>8568</v>
      </c>
      <c r="J8569" t="e">
        <f t="shared" si="401"/>
        <v>#N/A</v>
      </c>
      <c r="K8569" t="e">
        <f t="shared" si="399"/>
        <v>#N/A</v>
      </c>
      <c r="L8569" t="b">
        <f>COUNTIF($N$2:N8569, N8569)=1</f>
        <v>0</v>
      </c>
      <c r="M8569" s="37">
        <f>IF( $Q8569, MAX($M$1:M8568)+1, 0)</f>
        <v>0</v>
      </c>
      <c r="N8569" t="e" cm="1">
        <f t="array" ref="N8569">INDEX($A$9:$F$1048576, $J8569, $K8569 )</f>
        <v>#N/A</v>
      </c>
      <c r="O8569" t="e" cm="1">
        <f t="array" ref="O8569">INDEX($B$9:$F$1048576, $J8569, $K8569 )</f>
        <v>#N/A</v>
      </c>
      <c r="P8569" t="str" cm="1">
        <f t="array" ref="P8569">IF( $L8569, TRIM(_xll.IMDP("IR", $G$5&amp;$N8569, $G$6)), "" )</f>
        <v/>
      </c>
      <c r="Q8569" t="b" cm="1">
        <f t="array" ref="Q8569">IF(
    $U$1=1, AND($P8569&lt;&gt;"", $P8569&lt;&gt;"...", $P8569&lt;&gt;"입력오류"),
    IF(
        $U$18=1, AND($P8569&lt;&gt;"", $P8569&lt;&gt;"...", $P8569&lt;&gt;"입력오류", ISNUMBER(FIND(INDEX($T$2:$T$7,$U$1),$P8569))),
        IF(
            $U$17="기타", AND($P8569&lt;&gt;"", $P8569&lt;&gt;"...", $P8569&lt;&gt;"입력오류", NOT(ISNUMBER(FIND($T$21:$T$34,$P8569)))),
            AND($P8569&lt;&gt;"", $P8569&lt;&gt;"...", $P8569&lt;&gt;"입력오류", $T$19=$P8569)
        )
    )
)</f>
        <v>0</v>
      </c>
    </row>
    <row r="8570" spans="9:17">
      <c r="I8570">
        <f t="shared" si="400"/>
        <v>8569</v>
      </c>
      <c r="J8570" t="e">
        <f t="shared" si="401"/>
        <v>#N/A</v>
      </c>
      <c r="K8570" t="e">
        <f t="shared" si="399"/>
        <v>#N/A</v>
      </c>
      <c r="L8570" t="b">
        <f>COUNTIF($N$2:N8570, N8570)=1</f>
        <v>0</v>
      </c>
      <c r="M8570" s="37">
        <f>IF( $Q8570, MAX($M$1:M8569)+1, 0)</f>
        <v>0</v>
      </c>
      <c r="N8570" t="e" cm="1">
        <f t="array" ref="N8570">INDEX($A$9:$F$1048576, $J8570, $K8570 )</f>
        <v>#N/A</v>
      </c>
      <c r="O8570" t="e" cm="1">
        <f t="array" ref="O8570">INDEX($B$9:$F$1048576, $J8570, $K8570 )</f>
        <v>#N/A</v>
      </c>
      <c r="P8570" t="str" cm="1">
        <f t="array" ref="P8570">IF( $L8570, TRIM(_xll.IMDP("IR", $G$5&amp;$N8570, $G$6)), "" )</f>
        <v/>
      </c>
      <c r="Q8570" t="b" cm="1">
        <f t="array" ref="Q8570">IF(
    $U$1=1, AND($P8570&lt;&gt;"", $P8570&lt;&gt;"...", $P8570&lt;&gt;"입력오류"),
    IF(
        $U$18=1, AND($P8570&lt;&gt;"", $P8570&lt;&gt;"...", $P8570&lt;&gt;"입력오류", ISNUMBER(FIND(INDEX($T$2:$T$7,$U$1),$P8570))),
        IF(
            $U$17="기타", AND($P8570&lt;&gt;"", $P8570&lt;&gt;"...", $P8570&lt;&gt;"입력오류", NOT(ISNUMBER(FIND($T$21:$T$34,$P8570)))),
            AND($P8570&lt;&gt;"", $P8570&lt;&gt;"...", $P8570&lt;&gt;"입력오류", $T$19=$P8570)
        )
    )
)</f>
        <v>0</v>
      </c>
    </row>
    <row r="8571" spans="9:17">
      <c r="I8571">
        <f t="shared" si="400"/>
        <v>8570</v>
      </c>
      <c r="J8571" t="e">
        <f t="shared" si="401"/>
        <v>#N/A</v>
      </c>
      <c r="K8571" t="e">
        <f t="shared" si="399"/>
        <v>#N/A</v>
      </c>
      <c r="L8571" t="b">
        <f>COUNTIF($N$2:N8571, N8571)=1</f>
        <v>0</v>
      </c>
      <c r="M8571" s="37">
        <f>IF( $Q8571, MAX($M$1:M8570)+1, 0)</f>
        <v>0</v>
      </c>
      <c r="N8571" t="e" cm="1">
        <f t="array" ref="N8571">INDEX($A$9:$F$1048576, $J8571, $K8571 )</f>
        <v>#N/A</v>
      </c>
      <c r="O8571" t="e" cm="1">
        <f t="array" ref="O8571">INDEX($B$9:$F$1048576, $J8571, $K8571 )</f>
        <v>#N/A</v>
      </c>
      <c r="P8571" t="str" cm="1">
        <f t="array" ref="P8571">IF( $L8571, TRIM(_xll.IMDP("IR", $G$5&amp;$N8571, $G$6)), "" )</f>
        <v/>
      </c>
      <c r="Q8571" t="b" cm="1">
        <f t="array" ref="Q8571">IF(
    $U$1=1, AND($P8571&lt;&gt;"", $P8571&lt;&gt;"...", $P8571&lt;&gt;"입력오류"),
    IF(
        $U$18=1, AND($P8571&lt;&gt;"", $P8571&lt;&gt;"...", $P8571&lt;&gt;"입력오류", ISNUMBER(FIND(INDEX($T$2:$T$7,$U$1),$P8571))),
        IF(
            $U$17="기타", AND($P8571&lt;&gt;"", $P8571&lt;&gt;"...", $P8571&lt;&gt;"입력오류", NOT(ISNUMBER(FIND($T$21:$T$34,$P8571)))),
            AND($P8571&lt;&gt;"", $P8571&lt;&gt;"...", $P8571&lt;&gt;"입력오류", $T$19=$P8571)
        )
    )
)</f>
        <v>0</v>
      </c>
    </row>
    <row r="8572" spans="9:17">
      <c r="I8572">
        <f t="shared" si="400"/>
        <v>8571</v>
      </c>
      <c r="J8572" t="e">
        <f t="shared" si="401"/>
        <v>#N/A</v>
      </c>
      <c r="K8572" t="e">
        <f t="shared" si="399"/>
        <v>#N/A</v>
      </c>
      <c r="L8572" t="b">
        <f>COUNTIF($N$2:N8572, N8572)=1</f>
        <v>0</v>
      </c>
      <c r="M8572" s="37">
        <f>IF( $Q8572, MAX($M$1:M8571)+1, 0)</f>
        <v>0</v>
      </c>
      <c r="N8572" t="e" cm="1">
        <f t="array" ref="N8572">INDEX($A$9:$F$1048576, $J8572, $K8572 )</f>
        <v>#N/A</v>
      </c>
      <c r="O8572" t="e" cm="1">
        <f t="array" ref="O8572">INDEX($B$9:$F$1048576, $J8572, $K8572 )</f>
        <v>#N/A</v>
      </c>
      <c r="P8572" t="str" cm="1">
        <f t="array" ref="P8572">IF( $L8572, TRIM(_xll.IMDP("IR", $G$5&amp;$N8572, $G$6)), "" )</f>
        <v/>
      </c>
      <c r="Q8572" t="b" cm="1">
        <f t="array" ref="Q8572">IF(
    $U$1=1, AND($P8572&lt;&gt;"", $P8572&lt;&gt;"...", $P8572&lt;&gt;"입력오류"),
    IF(
        $U$18=1, AND($P8572&lt;&gt;"", $P8572&lt;&gt;"...", $P8572&lt;&gt;"입력오류", ISNUMBER(FIND(INDEX($T$2:$T$7,$U$1),$P8572))),
        IF(
            $U$17="기타", AND($P8572&lt;&gt;"", $P8572&lt;&gt;"...", $P8572&lt;&gt;"입력오류", NOT(ISNUMBER(FIND($T$21:$T$34,$P8572)))),
            AND($P8572&lt;&gt;"", $P8572&lt;&gt;"...", $P8572&lt;&gt;"입력오류", $T$19=$P8572)
        )
    )
)</f>
        <v>0</v>
      </c>
    </row>
    <row r="8573" spans="9:17">
      <c r="I8573">
        <f t="shared" si="400"/>
        <v>8572</v>
      </c>
      <c r="J8573" t="e">
        <f t="shared" si="401"/>
        <v>#N/A</v>
      </c>
      <c r="K8573" t="e">
        <f t="shared" si="399"/>
        <v>#N/A</v>
      </c>
      <c r="L8573" t="b">
        <f>COUNTIF($N$2:N8573, N8573)=1</f>
        <v>0</v>
      </c>
      <c r="M8573" s="37">
        <f>IF( $Q8573, MAX($M$1:M8572)+1, 0)</f>
        <v>0</v>
      </c>
      <c r="N8573" t="e" cm="1">
        <f t="array" ref="N8573">INDEX($A$9:$F$1048576, $J8573, $K8573 )</f>
        <v>#N/A</v>
      </c>
      <c r="O8573" t="e" cm="1">
        <f t="array" ref="O8573">INDEX($B$9:$F$1048576, $J8573, $K8573 )</f>
        <v>#N/A</v>
      </c>
      <c r="P8573" t="str" cm="1">
        <f t="array" ref="P8573">IF( $L8573, TRIM(_xll.IMDP("IR", $G$5&amp;$N8573, $G$6)), "" )</f>
        <v/>
      </c>
      <c r="Q8573" t="b" cm="1">
        <f t="array" ref="Q8573">IF(
    $U$1=1, AND($P8573&lt;&gt;"", $P8573&lt;&gt;"...", $P8573&lt;&gt;"입력오류"),
    IF(
        $U$18=1, AND($P8573&lt;&gt;"", $P8573&lt;&gt;"...", $P8573&lt;&gt;"입력오류", ISNUMBER(FIND(INDEX($T$2:$T$7,$U$1),$P8573))),
        IF(
            $U$17="기타", AND($P8573&lt;&gt;"", $P8573&lt;&gt;"...", $P8573&lt;&gt;"입력오류", NOT(ISNUMBER(FIND($T$21:$T$34,$P8573)))),
            AND($P8573&lt;&gt;"", $P8573&lt;&gt;"...", $P8573&lt;&gt;"입력오류", $T$19=$P8573)
        )
    )
)</f>
        <v>0</v>
      </c>
    </row>
    <row r="8574" spans="9:17">
      <c r="I8574">
        <f t="shared" si="400"/>
        <v>8573</v>
      </c>
      <c r="J8574" t="e">
        <f t="shared" si="401"/>
        <v>#N/A</v>
      </c>
      <c r="K8574" t="e">
        <f t="shared" si="399"/>
        <v>#N/A</v>
      </c>
      <c r="L8574" t="b">
        <f>COUNTIF($N$2:N8574, N8574)=1</f>
        <v>0</v>
      </c>
      <c r="M8574" s="37">
        <f>IF( $Q8574, MAX($M$1:M8573)+1, 0)</f>
        <v>0</v>
      </c>
      <c r="N8574" t="e" cm="1">
        <f t="array" ref="N8574">INDEX($A$9:$F$1048576, $J8574, $K8574 )</f>
        <v>#N/A</v>
      </c>
      <c r="O8574" t="e" cm="1">
        <f t="array" ref="O8574">INDEX($B$9:$F$1048576, $J8574, $K8574 )</f>
        <v>#N/A</v>
      </c>
      <c r="P8574" t="str" cm="1">
        <f t="array" ref="P8574">IF( $L8574, TRIM(_xll.IMDP("IR", $G$5&amp;$N8574, $G$6)), "" )</f>
        <v/>
      </c>
      <c r="Q8574" t="b" cm="1">
        <f t="array" ref="Q8574">IF(
    $U$1=1, AND($P8574&lt;&gt;"", $P8574&lt;&gt;"...", $P8574&lt;&gt;"입력오류"),
    IF(
        $U$18=1, AND($P8574&lt;&gt;"", $P8574&lt;&gt;"...", $P8574&lt;&gt;"입력오류", ISNUMBER(FIND(INDEX($T$2:$T$7,$U$1),$P8574))),
        IF(
            $U$17="기타", AND($P8574&lt;&gt;"", $P8574&lt;&gt;"...", $P8574&lt;&gt;"입력오류", NOT(ISNUMBER(FIND($T$21:$T$34,$P8574)))),
            AND($P8574&lt;&gt;"", $P8574&lt;&gt;"...", $P8574&lt;&gt;"입력오류", $T$19=$P8574)
        )
    )
)</f>
        <v>0</v>
      </c>
    </row>
    <row r="8575" spans="9:17">
      <c r="I8575">
        <f t="shared" si="400"/>
        <v>8574</v>
      </c>
      <c r="J8575" t="e">
        <f t="shared" si="401"/>
        <v>#N/A</v>
      </c>
      <c r="K8575" t="e">
        <f t="shared" si="399"/>
        <v>#N/A</v>
      </c>
      <c r="L8575" t="b">
        <f>COUNTIF($N$2:N8575, N8575)=1</f>
        <v>0</v>
      </c>
      <c r="M8575" s="37">
        <f>IF( $Q8575, MAX($M$1:M8574)+1, 0)</f>
        <v>0</v>
      </c>
      <c r="N8575" t="e" cm="1">
        <f t="array" ref="N8575">INDEX($A$9:$F$1048576, $J8575, $K8575 )</f>
        <v>#N/A</v>
      </c>
      <c r="O8575" t="e" cm="1">
        <f t="array" ref="O8575">INDEX($B$9:$F$1048576, $J8575, $K8575 )</f>
        <v>#N/A</v>
      </c>
      <c r="P8575" t="str" cm="1">
        <f t="array" ref="P8575">IF( $L8575, TRIM(_xll.IMDP("IR", $G$5&amp;$N8575, $G$6)), "" )</f>
        <v/>
      </c>
      <c r="Q8575" t="b" cm="1">
        <f t="array" ref="Q8575">IF(
    $U$1=1, AND($P8575&lt;&gt;"", $P8575&lt;&gt;"...", $P8575&lt;&gt;"입력오류"),
    IF(
        $U$18=1, AND($P8575&lt;&gt;"", $P8575&lt;&gt;"...", $P8575&lt;&gt;"입력오류", ISNUMBER(FIND(INDEX($T$2:$T$7,$U$1),$P8575))),
        IF(
            $U$17="기타", AND($P8575&lt;&gt;"", $P8575&lt;&gt;"...", $P8575&lt;&gt;"입력오류", NOT(ISNUMBER(FIND($T$21:$T$34,$P8575)))),
            AND($P8575&lt;&gt;"", $P8575&lt;&gt;"...", $P8575&lt;&gt;"입력오류", $T$19=$P8575)
        )
    )
)</f>
        <v>0</v>
      </c>
    </row>
    <row r="8576" spans="9:17">
      <c r="I8576">
        <f t="shared" si="400"/>
        <v>8575</v>
      </c>
      <c r="J8576" t="e">
        <f t="shared" si="401"/>
        <v>#N/A</v>
      </c>
      <c r="K8576" t="e">
        <f t="shared" si="399"/>
        <v>#N/A</v>
      </c>
      <c r="L8576" t="b">
        <f>COUNTIF($N$2:N8576, N8576)=1</f>
        <v>0</v>
      </c>
      <c r="M8576" s="37">
        <f>IF( $Q8576, MAX($M$1:M8575)+1, 0)</f>
        <v>0</v>
      </c>
      <c r="N8576" t="e" cm="1">
        <f t="array" ref="N8576">INDEX($A$9:$F$1048576, $J8576, $K8576 )</f>
        <v>#N/A</v>
      </c>
      <c r="O8576" t="e" cm="1">
        <f t="array" ref="O8576">INDEX($B$9:$F$1048576, $J8576, $K8576 )</f>
        <v>#N/A</v>
      </c>
      <c r="P8576" t="str" cm="1">
        <f t="array" ref="P8576">IF( $L8576, TRIM(_xll.IMDP("IR", $G$5&amp;$N8576, $G$6)), "" )</f>
        <v/>
      </c>
      <c r="Q8576" t="b" cm="1">
        <f t="array" ref="Q8576">IF(
    $U$1=1, AND($P8576&lt;&gt;"", $P8576&lt;&gt;"...", $P8576&lt;&gt;"입력오류"),
    IF(
        $U$18=1, AND($P8576&lt;&gt;"", $P8576&lt;&gt;"...", $P8576&lt;&gt;"입력오류", ISNUMBER(FIND(INDEX($T$2:$T$7,$U$1),$P8576))),
        IF(
            $U$17="기타", AND($P8576&lt;&gt;"", $P8576&lt;&gt;"...", $P8576&lt;&gt;"입력오류", NOT(ISNUMBER(FIND($T$21:$T$34,$P8576)))),
            AND($P8576&lt;&gt;"", $P8576&lt;&gt;"...", $P8576&lt;&gt;"입력오류", $T$19=$P8576)
        )
    )
)</f>
        <v>0</v>
      </c>
    </row>
    <row r="8577" spans="9:17">
      <c r="I8577">
        <f t="shared" si="400"/>
        <v>8576</v>
      </c>
      <c r="J8577" t="e">
        <f t="shared" si="401"/>
        <v>#N/A</v>
      </c>
      <c r="K8577" t="e">
        <f t="shared" si="399"/>
        <v>#N/A</v>
      </c>
      <c r="L8577" t="b">
        <f>COUNTIF($N$2:N8577, N8577)=1</f>
        <v>0</v>
      </c>
      <c r="M8577" s="37">
        <f>IF( $Q8577, MAX($M$1:M8576)+1, 0)</f>
        <v>0</v>
      </c>
      <c r="N8577" t="e" cm="1">
        <f t="array" ref="N8577">INDEX($A$9:$F$1048576, $J8577, $K8577 )</f>
        <v>#N/A</v>
      </c>
      <c r="O8577" t="e" cm="1">
        <f t="array" ref="O8577">INDEX($B$9:$F$1048576, $J8577, $K8577 )</f>
        <v>#N/A</v>
      </c>
      <c r="P8577" t="str" cm="1">
        <f t="array" ref="P8577">IF( $L8577, TRIM(_xll.IMDP("IR", $G$5&amp;$N8577, $G$6)), "" )</f>
        <v/>
      </c>
      <c r="Q8577" t="b" cm="1">
        <f t="array" ref="Q8577">IF(
    $U$1=1, AND($P8577&lt;&gt;"", $P8577&lt;&gt;"...", $P8577&lt;&gt;"입력오류"),
    IF(
        $U$18=1, AND($P8577&lt;&gt;"", $P8577&lt;&gt;"...", $P8577&lt;&gt;"입력오류", ISNUMBER(FIND(INDEX($T$2:$T$7,$U$1),$P8577))),
        IF(
            $U$17="기타", AND($P8577&lt;&gt;"", $P8577&lt;&gt;"...", $P8577&lt;&gt;"입력오류", NOT(ISNUMBER(FIND($T$21:$T$34,$P8577)))),
            AND($P8577&lt;&gt;"", $P8577&lt;&gt;"...", $P8577&lt;&gt;"입력오류", $T$19=$P8577)
        )
    )
)</f>
        <v>0</v>
      </c>
    </row>
    <row r="8578" spans="9:17">
      <c r="I8578">
        <f t="shared" si="400"/>
        <v>8577</v>
      </c>
      <c r="J8578" t="e">
        <f t="shared" si="401"/>
        <v>#N/A</v>
      </c>
      <c r="K8578" t="e">
        <f t="shared" ref="K8578:K8641" si="402">IF( $I8578&gt;$G$4, NA(), IF($I8578&gt;$G$3, 5, IF($I8578&gt;$G$2, 3, 1 ) ) )</f>
        <v>#N/A</v>
      </c>
      <c r="L8578" t="b">
        <f>COUNTIF($N$2:N8578, N8578)=1</f>
        <v>0</v>
      </c>
      <c r="M8578" s="37">
        <f>IF( $Q8578, MAX($M$1:M8577)+1, 0)</f>
        <v>0</v>
      </c>
      <c r="N8578" t="e" cm="1">
        <f t="array" ref="N8578">INDEX($A$9:$F$1048576, $J8578, $K8578 )</f>
        <v>#N/A</v>
      </c>
      <c r="O8578" t="e" cm="1">
        <f t="array" ref="O8578">INDEX($B$9:$F$1048576, $J8578, $K8578 )</f>
        <v>#N/A</v>
      </c>
      <c r="P8578" t="str" cm="1">
        <f t="array" ref="P8578">IF( $L8578, TRIM(_xll.IMDP("IR", $G$5&amp;$N8578, $G$6)), "" )</f>
        <v/>
      </c>
      <c r="Q8578" t="b" cm="1">
        <f t="array" ref="Q8578">IF(
    $U$1=1, AND($P8578&lt;&gt;"", $P8578&lt;&gt;"...", $P8578&lt;&gt;"입력오류"),
    IF(
        $U$18=1, AND($P8578&lt;&gt;"", $P8578&lt;&gt;"...", $P8578&lt;&gt;"입력오류", ISNUMBER(FIND(INDEX($T$2:$T$7,$U$1),$P8578))),
        IF(
            $U$17="기타", AND($P8578&lt;&gt;"", $P8578&lt;&gt;"...", $P8578&lt;&gt;"입력오류", NOT(ISNUMBER(FIND($T$21:$T$34,$P8578)))),
            AND($P8578&lt;&gt;"", $P8578&lt;&gt;"...", $P8578&lt;&gt;"입력오류", $T$19=$P8578)
        )
    )
)</f>
        <v>0</v>
      </c>
    </row>
    <row r="8579" spans="9:17">
      <c r="I8579">
        <f t="shared" ref="I8579:I8642" si="403">ROW()-1</f>
        <v>8578</v>
      </c>
      <c r="J8579" t="e">
        <f t="shared" ref="J8579:J8642" si="404">IF( $I8579&gt;$G$4, NA(), IF($I8579&gt;$G$3, $I8579-$G$3, IF($I8579&gt;$G$2, $I8579-$G$2, $I8579 ) ) )</f>
        <v>#N/A</v>
      </c>
      <c r="K8579" t="e">
        <f t="shared" si="402"/>
        <v>#N/A</v>
      </c>
      <c r="L8579" t="b">
        <f>COUNTIF($N$2:N8579, N8579)=1</f>
        <v>0</v>
      </c>
      <c r="M8579" s="37">
        <f>IF( $Q8579, MAX($M$1:M8578)+1, 0)</f>
        <v>0</v>
      </c>
      <c r="N8579" t="e" cm="1">
        <f t="array" ref="N8579">INDEX($A$9:$F$1048576, $J8579, $K8579 )</f>
        <v>#N/A</v>
      </c>
      <c r="O8579" t="e" cm="1">
        <f t="array" ref="O8579">INDEX($B$9:$F$1048576, $J8579, $K8579 )</f>
        <v>#N/A</v>
      </c>
      <c r="P8579" t="str" cm="1">
        <f t="array" ref="P8579">IF( $L8579, TRIM(_xll.IMDP("IR", $G$5&amp;$N8579, $G$6)), "" )</f>
        <v/>
      </c>
      <c r="Q8579" t="b" cm="1">
        <f t="array" ref="Q8579">IF(
    $U$1=1, AND($P8579&lt;&gt;"", $P8579&lt;&gt;"...", $P8579&lt;&gt;"입력오류"),
    IF(
        $U$18=1, AND($P8579&lt;&gt;"", $P8579&lt;&gt;"...", $P8579&lt;&gt;"입력오류", ISNUMBER(FIND(INDEX($T$2:$T$7,$U$1),$P8579))),
        IF(
            $U$17="기타", AND($P8579&lt;&gt;"", $P8579&lt;&gt;"...", $P8579&lt;&gt;"입력오류", NOT(ISNUMBER(FIND($T$21:$T$34,$P8579)))),
            AND($P8579&lt;&gt;"", $P8579&lt;&gt;"...", $P8579&lt;&gt;"입력오류", $T$19=$P8579)
        )
    )
)</f>
        <v>0</v>
      </c>
    </row>
    <row r="8580" spans="9:17">
      <c r="I8580">
        <f t="shared" si="403"/>
        <v>8579</v>
      </c>
      <c r="J8580" t="e">
        <f t="shared" si="404"/>
        <v>#N/A</v>
      </c>
      <c r="K8580" t="e">
        <f t="shared" si="402"/>
        <v>#N/A</v>
      </c>
      <c r="L8580" t="b">
        <f>COUNTIF($N$2:N8580, N8580)=1</f>
        <v>0</v>
      </c>
      <c r="M8580" s="37">
        <f>IF( $Q8580, MAX($M$1:M8579)+1, 0)</f>
        <v>0</v>
      </c>
      <c r="N8580" t="e" cm="1">
        <f t="array" ref="N8580">INDEX($A$9:$F$1048576, $J8580, $K8580 )</f>
        <v>#N/A</v>
      </c>
      <c r="O8580" t="e" cm="1">
        <f t="array" ref="O8580">INDEX($B$9:$F$1048576, $J8580, $K8580 )</f>
        <v>#N/A</v>
      </c>
      <c r="P8580" t="str" cm="1">
        <f t="array" ref="P8580">IF( $L8580, TRIM(_xll.IMDP("IR", $G$5&amp;$N8580, $G$6)), "" )</f>
        <v/>
      </c>
      <c r="Q8580" t="b" cm="1">
        <f t="array" ref="Q8580">IF(
    $U$1=1, AND($P8580&lt;&gt;"", $P8580&lt;&gt;"...", $P8580&lt;&gt;"입력오류"),
    IF(
        $U$18=1, AND($P8580&lt;&gt;"", $P8580&lt;&gt;"...", $P8580&lt;&gt;"입력오류", ISNUMBER(FIND(INDEX($T$2:$T$7,$U$1),$P8580))),
        IF(
            $U$17="기타", AND($P8580&lt;&gt;"", $P8580&lt;&gt;"...", $P8580&lt;&gt;"입력오류", NOT(ISNUMBER(FIND($T$21:$T$34,$P8580)))),
            AND($P8580&lt;&gt;"", $P8580&lt;&gt;"...", $P8580&lt;&gt;"입력오류", $T$19=$P8580)
        )
    )
)</f>
        <v>0</v>
      </c>
    </row>
    <row r="8581" spans="9:17">
      <c r="I8581">
        <f t="shared" si="403"/>
        <v>8580</v>
      </c>
      <c r="J8581" t="e">
        <f t="shared" si="404"/>
        <v>#N/A</v>
      </c>
      <c r="K8581" t="e">
        <f t="shared" si="402"/>
        <v>#N/A</v>
      </c>
      <c r="L8581" t="b">
        <f>COUNTIF($N$2:N8581, N8581)=1</f>
        <v>0</v>
      </c>
      <c r="M8581" s="37">
        <f>IF( $Q8581, MAX($M$1:M8580)+1, 0)</f>
        <v>0</v>
      </c>
      <c r="N8581" t="e" cm="1">
        <f t="array" ref="N8581">INDEX($A$9:$F$1048576, $J8581, $K8581 )</f>
        <v>#N/A</v>
      </c>
      <c r="O8581" t="e" cm="1">
        <f t="array" ref="O8581">INDEX($B$9:$F$1048576, $J8581, $K8581 )</f>
        <v>#N/A</v>
      </c>
      <c r="P8581" t="str" cm="1">
        <f t="array" ref="P8581">IF( $L8581, TRIM(_xll.IMDP("IR", $G$5&amp;$N8581, $G$6)), "" )</f>
        <v/>
      </c>
      <c r="Q8581" t="b" cm="1">
        <f t="array" ref="Q8581">IF(
    $U$1=1, AND($P8581&lt;&gt;"", $P8581&lt;&gt;"...", $P8581&lt;&gt;"입력오류"),
    IF(
        $U$18=1, AND($P8581&lt;&gt;"", $P8581&lt;&gt;"...", $P8581&lt;&gt;"입력오류", ISNUMBER(FIND(INDEX($T$2:$T$7,$U$1),$P8581))),
        IF(
            $U$17="기타", AND($P8581&lt;&gt;"", $P8581&lt;&gt;"...", $P8581&lt;&gt;"입력오류", NOT(ISNUMBER(FIND($T$21:$T$34,$P8581)))),
            AND($P8581&lt;&gt;"", $P8581&lt;&gt;"...", $P8581&lt;&gt;"입력오류", $T$19=$P8581)
        )
    )
)</f>
        <v>0</v>
      </c>
    </row>
    <row r="8582" spans="9:17">
      <c r="I8582">
        <f t="shared" si="403"/>
        <v>8581</v>
      </c>
      <c r="J8582" t="e">
        <f t="shared" si="404"/>
        <v>#N/A</v>
      </c>
      <c r="K8582" t="e">
        <f t="shared" si="402"/>
        <v>#N/A</v>
      </c>
      <c r="L8582" t="b">
        <f>COUNTIF($N$2:N8582, N8582)=1</f>
        <v>0</v>
      </c>
      <c r="M8582" s="37">
        <f>IF( $Q8582, MAX($M$1:M8581)+1, 0)</f>
        <v>0</v>
      </c>
      <c r="N8582" t="e" cm="1">
        <f t="array" ref="N8582">INDEX($A$9:$F$1048576, $J8582, $K8582 )</f>
        <v>#N/A</v>
      </c>
      <c r="O8582" t="e" cm="1">
        <f t="array" ref="O8582">INDEX($B$9:$F$1048576, $J8582, $K8582 )</f>
        <v>#N/A</v>
      </c>
      <c r="P8582" t="str" cm="1">
        <f t="array" ref="P8582">IF( $L8582, TRIM(_xll.IMDP("IR", $G$5&amp;$N8582, $G$6)), "" )</f>
        <v/>
      </c>
      <c r="Q8582" t="b" cm="1">
        <f t="array" ref="Q8582">IF(
    $U$1=1, AND($P8582&lt;&gt;"", $P8582&lt;&gt;"...", $P8582&lt;&gt;"입력오류"),
    IF(
        $U$18=1, AND($P8582&lt;&gt;"", $P8582&lt;&gt;"...", $P8582&lt;&gt;"입력오류", ISNUMBER(FIND(INDEX($T$2:$T$7,$U$1),$P8582))),
        IF(
            $U$17="기타", AND($P8582&lt;&gt;"", $P8582&lt;&gt;"...", $P8582&lt;&gt;"입력오류", NOT(ISNUMBER(FIND($T$21:$T$34,$P8582)))),
            AND($P8582&lt;&gt;"", $P8582&lt;&gt;"...", $P8582&lt;&gt;"입력오류", $T$19=$P8582)
        )
    )
)</f>
        <v>0</v>
      </c>
    </row>
    <row r="8583" spans="9:17">
      <c r="I8583">
        <f t="shared" si="403"/>
        <v>8582</v>
      </c>
      <c r="J8583" t="e">
        <f t="shared" si="404"/>
        <v>#N/A</v>
      </c>
      <c r="K8583" t="e">
        <f t="shared" si="402"/>
        <v>#N/A</v>
      </c>
      <c r="L8583" t="b">
        <f>COUNTIF($N$2:N8583, N8583)=1</f>
        <v>0</v>
      </c>
      <c r="M8583" s="37">
        <f>IF( $Q8583, MAX($M$1:M8582)+1, 0)</f>
        <v>0</v>
      </c>
      <c r="N8583" t="e" cm="1">
        <f t="array" ref="N8583">INDEX($A$9:$F$1048576, $J8583, $K8583 )</f>
        <v>#N/A</v>
      </c>
      <c r="O8583" t="e" cm="1">
        <f t="array" ref="O8583">INDEX($B$9:$F$1048576, $J8583, $K8583 )</f>
        <v>#N/A</v>
      </c>
      <c r="P8583" t="str" cm="1">
        <f t="array" ref="P8583">IF( $L8583, TRIM(_xll.IMDP("IR", $G$5&amp;$N8583, $G$6)), "" )</f>
        <v/>
      </c>
      <c r="Q8583" t="b" cm="1">
        <f t="array" ref="Q8583">IF(
    $U$1=1, AND($P8583&lt;&gt;"", $P8583&lt;&gt;"...", $P8583&lt;&gt;"입력오류"),
    IF(
        $U$18=1, AND($P8583&lt;&gt;"", $P8583&lt;&gt;"...", $P8583&lt;&gt;"입력오류", ISNUMBER(FIND(INDEX($T$2:$T$7,$U$1),$P8583))),
        IF(
            $U$17="기타", AND($P8583&lt;&gt;"", $P8583&lt;&gt;"...", $P8583&lt;&gt;"입력오류", NOT(ISNUMBER(FIND($T$21:$T$34,$P8583)))),
            AND($P8583&lt;&gt;"", $P8583&lt;&gt;"...", $P8583&lt;&gt;"입력오류", $T$19=$P8583)
        )
    )
)</f>
        <v>0</v>
      </c>
    </row>
    <row r="8584" spans="9:17">
      <c r="I8584">
        <f t="shared" si="403"/>
        <v>8583</v>
      </c>
      <c r="J8584" t="e">
        <f t="shared" si="404"/>
        <v>#N/A</v>
      </c>
      <c r="K8584" t="e">
        <f t="shared" si="402"/>
        <v>#N/A</v>
      </c>
      <c r="L8584" t="b">
        <f>COUNTIF($N$2:N8584, N8584)=1</f>
        <v>0</v>
      </c>
      <c r="M8584" s="37">
        <f>IF( $Q8584, MAX($M$1:M8583)+1, 0)</f>
        <v>0</v>
      </c>
      <c r="N8584" t="e" cm="1">
        <f t="array" ref="N8584">INDEX($A$9:$F$1048576, $J8584, $K8584 )</f>
        <v>#N/A</v>
      </c>
      <c r="O8584" t="e" cm="1">
        <f t="array" ref="O8584">INDEX($B$9:$F$1048576, $J8584, $K8584 )</f>
        <v>#N/A</v>
      </c>
      <c r="P8584" t="str" cm="1">
        <f t="array" ref="P8584">IF( $L8584, TRIM(_xll.IMDP("IR", $G$5&amp;$N8584, $G$6)), "" )</f>
        <v/>
      </c>
      <c r="Q8584" t="b" cm="1">
        <f t="array" ref="Q8584">IF(
    $U$1=1, AND($P8584&lt;&gt;"", $P8584&lt;&gt;"...", $P8584&lt;&gt;"입력오류"),
    IF(
        $U$18=1, AND($P8584&lt;&gt;"", $P8584&lt;&gt;"...", $P8584&lt;&gt;"입력오류", ISNUMBER(FIND(INDEX($T$2:$T$7,$U$1),$P8584))),
        IF(
            $U$17="기타", AND($P8584&lt;&gt;"", $P8584&lt;&gt;"...", $P8584&lt;&gt;"입력오류", NOT(ISNUMBER(FIND($T$21:$T$34,$P8584)))),
            AND($P8584&lt;&gt;"", $P8584&lt;&gt;"...", $P8584&lt;&gt;"입력오류", $T$19=$P8584)
        )
    )
)</f>
        <v>0</v>
      </c>
    </row>
    <row r="8585" spans="9:17">
      <c r="I8585">
        <f t="shared" si="403"/>
        <v>8584</v>
      </c>
      <c r="J8585" t="e">
        <f t="shared" si="404"/>
        <v>#N/A</v>
      </c>
      <c r="K8585" t="e">
        <f t="shared" si="402"/>
        <v>#N/A</v>
      </c>
      <c r="L8585" t="b">
        <f>COUNTIF($N$2:N8585, N8585)=1</f>
        <v>0</v>
      </c>
      <c r="M8585" s="37">
        <f>IF( $Q8585, MAX($M$1:M8584)+1, 0)</f>
        <v>0</v>
      </c>
      <c r="N8585" t="e" cm="1">
        <f t="array" ref="N8585">INDEX($A$9:$F$1048576, $J8585, $K8585 )</f>
        <v>#N/A</v>
      </c>
      <c r="O8585" t="e" cm="1">
        <f t="array" ref="O8585">INDEX($B$9:$F$1048576, $J8585, $K8585 )</f>
        <v>#N/A</v>
      </c>
      <c r="P8585" t="str" cm="1">
        <f t="array" ref="P8585">IF( $L8585, TRIM(_xll.IMDP("IR", $G$5&amp;$N8585, $G$6)), "" )</f>
        <v/>
      </c>
      <c r="Q8585" t="b" cm="1">
        <f t="array" ref="Q8585">IF(
    $U$1=1, AND($P8585&lt;&gt;"", $P8585&lt;&gt;"...", $P8585&lt;&gt;"입력오류"),
    IF(
        $U$18=1, AND($P8585&lt;&gt;"", $P8585&lt;&gt;"...", $P8585&lt;&gt;"입력오류", ISNUMBER(FIND(INDEX($T$2:$T$7,$U$1),$P8585))),
        IF(
            $U$17="기타", AND($P8585&lt;&gt;"", $P8585&lt;&gt;"...", $P8585&lt;&gt;"입력오류", NOT(ISNUMBER(FIND($T$21:$T$34,$P8585)))),
            AND($P8585&lt;&gt;"", $P8585&lt;&gt;"...", $P8585&lt;&gt;"입력오류", $T$19=$P8585)
        )
    )
)</f>
        <v>0</v>
      </c>
    </row>
    <row r="8586" spans="9:17">
      <c r="I8586">
        <f t="shared" si="403"/>
        <v>8585</v>
      </c>
      <c r="J8586" t="e">
        <f t="shared" si="404"/>
        <v>#N/A</v>
      </c>
      <c r="K8586" t="e">
        <f t="shared" si="402"/>
        <v>#N/A</v>
      </c>
      <c r="L8586" t="b">
        <f>COUNTIF($N$2:N8586, N8586)=1</f>
        <v>0</v>
      </c>
      <c r="M8586" s="37">
        <f>IF( $Q8586, MAX($M$1:M8585)+1, 0)</f>
        <v>0</v>
      </c>
      <c r="N8586" t="e" cm="1">
        <f t="array" ref="N8586">INDEX($A$9:$F$1048576, $J8586, $K8586 )</f>
        <v>#N/A</v>
      </c>
      <c r="O8586" t="e" cm="1">
        <f t="array" ref="O8586">INDEX($B$9:$F$1048576, $J8586, $K8586 )</f>
        <v>#N/A</v>
      </c>
      <c r="P8586" t="str" cm="1">
        <f t="array" ref="P8586">IF( $L8586, TRIM(_xll.IMDP("IR", $G$5&amp;$N8586, $G$6)), "" )</f>
        <v/>
      </c>
      <c r="Q8586" t="b" cm="1">
        <f t="array" ref="Q8586">IF(
    $U$1=1, AND($P8586&lt;&gt;"", $P8586&lt;&gt;"...", $P8586&lt;&gt;"입력오류"),
    IF(
        $U$18=1, AND($P8586&lt;&gt;"", $P8586&lt;&gt;"...", $P8586&lt;&gt;"입력오류", ISNUMBER(FIND(INDEX($T$2:$T$7,$U$1),$P8586))),
        IF(
            $U$17="기타", AND($P8586&lt;&gt;"", $P8586&lt;&gt;"...", $P8586&lt;&gt;"입력오류", NOT(ISNUMBER(FIND($T$21:$T$34,$P8586)))),
            AND($P8586&lt;&gt;"", $P8586&lt;&gt;"...", $P8586&lt;&gt;"입력오류", $T$19=$P8586)
        )
    )
)</f>
        <v>0</v>
      </c>
    </row>
    <row r="8587" spans="9:17">
      <c r="I8587">
        <f t="shared" si="403"/>
        <v>8586</v>
      </c>
      <c r="J8587" t="e">
        <f t="shared" si="404"/>
        <v>#N/A</v>
      </c>
      <c r="K8587" t="e">
        <f t="shared" si="402"/>
        <v>#N/A</v>
      </c>
      <c r="L8587" t="b">
        <f>COUNTIF($N$2:N8587, N8587)=1</f>
        <v>0</v>
      </c>
      <c r="M8587" s="37">
        <f>IF( $Q8587, MAX($M$1:M8586)+1, 0)</f>
        <v>0</v>
      </c>
      <c r="N8587" t="e" cm="1">
        <f t="array" ref="N8587">INDEX($A$9:$F$1048576, $J8587, $K8587 )</f>
        <v>#N/A</v>
      </c>
      <c r="O8587" t="e" cm="1">
        <f t="array" ref="O8587">INDEX($B$9:$F$1048576, $J8587, $K8587 )</f>
        <v>#N/A</v>
      </c>
      <c r="P8587" t="str" cm="1">
        <f t="array" ref="P8587">IF( $L8587, TRIM(_xll.IMDP("IR", $G$5&amp;$N8587, $G$6)), "" )</f>
        <v/>
      </c>
      <c r="Q8587" t="b" cm="1">
        <f t="array" ref="Q8587">IF(
    $U$1=1, AND($P8587&lt;&gt;"", $P8587&lt;&gt;"...", $P8587&lt;&gt;"입력오류"),
    IF(
        $U$18=1, AND($P8587&lt;&gt;"", $P8587&lt;&gt;"...", $P8587&lt;&gt;"입력오류", ISNUMBER(FIND(INDEX($T$2:$T$7,$U$1),$P8587))),
        IF(
            $U$17="기타", AND($P8587&lt;&gt;"", $P8587&lt;&gt;"...", $P8587&lt;&gt;"입력오류", NOT(ISNUMBER(FIND($T$21:$T$34,$P8587)))),
            AND($P8587&lt;&gt;"", $P8587&lt;&gt;"...", $P8587&lt;&gt;"입력오류", $T$19=$P8587)
        )
    )
)</f>
        <v>0</v>
      </c>
    </row>
    <row r="8588" spans="9:17">
      <c r="I8588">
        <f t="shared" si="403"/>
        <v>8587</v>
      </c>
      <c r="J8588" t="e">
        <f t="shared" si="404"/>
        <v>#N/A</v>
      </c>
      <c r="K8588" t="e">
        <f t="shared" si="402"/>
        <v>#N/A</v>
      </c>
      <c r="L8588" t="b">
        <f>COUNTIF($N$2:N8588, N8588)=1</f>
        <v>0</v>
      </c>
      <c r="M8588" s="37">
        <f>IF( $Q8588, MAX($M$1:M8587)+1, 0)</f>
        <v>0</v>
      </c>
      <c r="N8588" t="e" cm="1">
        <f t="array" ref="N8588">INDEX($A$9:$F$1048576, $J8588, $K8588 )</f>
        <v>#N/A</v>
      </c>
      <c r="O8588" t="e" cm="1">
        <f t="array" ref="O8588">INDEX($B$9:$F$1048576, $J8588, $K8588 )</f>
        <v>#N/A</v>
      </c>
      <c r="P8588" t="str" cm="1">
        <f t="array" ref="P8588">IF( $L8588, TRIM(_xll.IMDP("IR", $G$5&amp;$N8588, $G$6)), "" )</f>
        <v/>
      </c>
      <c r="Q8588" t="b" cm="1">
        <f t="array" ref="Q8588">IF(
    $U$1=1, AND($P8588&lt;&gt;"", $P8588&lt;&gt;"...", $P8588&lt;&gt;"입력오류"),
    IF(
        $U$18=1, AND($P8588&lt;&gt;"", $P8588&lt;&gt;"...", $P8588&lt;&gt;"입력오류", ISNUMBER(FIND(INDEX($T$2:$T$7,$U$1),$P8588))),
        IF(
            $U$17="기타", AND($P8588&lt;&gt;"", $P8588&lt;&gt;"...", $P8588&lt;&gt;"입력오류", NOT(ISNUMBER(FIND($T$21:$T$34,$P8588)))),
            AND($P8588&lt;&gt;"", $P8588&lt;&gt;"...", $P8588&lt;&gt;"입력오류", $T$19=$P8588)
        )
    )
)</f>
        <v>0</v>
      </c>
    </row>
    <row r="8589" spans="9:17">
      <c r="I8589">
        <f t="shared" si="403"/>
        <v>8588</v>
      </c>
      <c r="J8589" t="e">
        <f t="shared" si="404"/>
        <v>#N/A</v>
      </c>
      <c r="K8589" t="e">
        <f t="shared" si="402"/>
        <v>#N/A</v>
      </c>
      <c r="L8589" t="b">
        <f>COUNTIF($N$2:N8589, N8589)=1</f>
        <v>0</v>
      </c>
      <c r="M8589" s="37">
        <f>IF( $Q8589, MAX($M$1:M8588)+1, 0)</f>
        <v>0</v>
      </c>
      <c r="N8589" t="e" cm="1">
        <f t="array" ref="N8589">INDEX($A$9:$F$1048576, $J8589, $K8589 )</f>
        <v>#N/A</v>
      </c>
      <c r="O8589" t="e" cm="1">
        <f t="array" ref="O8589">INDEX($B$9:$F$1048576, $J8589, $K8589 )</f>
        <v>#N/A</v>
      </c>
      <c r="P8589" t="str" cm="1">
        <f t="array" ref="P8589">IF( $L8589, TRIM(_xll.IMDP("IR", $G$5&amp;$N8589, $G$6)), "" )</f>
        <v/>
      </c>
      <c r="Q8589" t="b" cm="1">
        <f t="array" ref="Q8589">IF(
    $U$1=1, AND($P8589&lt;&gt;"", $P8589&lt;&gt;"...", $P8589&lt;&gt;"입력오류"),
    IF(
        $U$18=1, AND($P8589&lt;&gt;"", $P8589&lt;&gt;"...", $P8589&lt;&gt;"입력오류", ISNUMBER(FIND(INDEX($T$2:$T$7,$U$1),$P8589))),
        IF(
            $U$17="기타", AND($P8589&lt;&gt;"", $P8589&lt;&gt;"...", $P8589&lt;&gt;"입력오류", NOT(ISNUMBER(FIND($T$21:$T$34,$P8589)))),
            AND($P8589&lt;&gt;"", $P8589&lt;&gt;"...", $P8589&lt;&gt;"입력오류", $T$19=$P8589)
        )
    )
)</f>
        <v>0</v>
      </c>
    </row>
    <row r="8590" spans="9:17">
      <c r="I8590">
        <f t="shared" si="403"/>
        <v>8589</v>
      </c>
      <c r="J8590" t="e">
        <f t="shared" si="404"/>
        <v>#N/A</v>
      </c>
      <c r="K8590" t="e">
        <f t="shared" si="402"/>
        <v>#N/A</v>
      </c>
      <c r="L8590" t="b">
        <f>COUNTIF($N$2:N8590, N8590)=1</f>
        <v>0</v>
      </c>
      <c r="M8590" s="37">
        <f>IF( $Q8590, MAX($M$1:M8589)+1, 0)</f>
        <v>0</v>
      </c>
      <c r="N8590" t="e" cm="1">
        <f t="array" ref="N8590">INDEX($A$9:$F$1048576, $J8590, $K8590 )</f>
        <v>#N/A</v>
      </c>
      <c r="O8590" t="e" cm="1">
        <f t="array" ref="O8590">INDEX($B$9:$F$1048576, $J8590, $K8590 )</f>
        <v>#N/A</v>
      </c>
      <c r="P8590" t="str" cm="1">
        <f t="array" ref="P8590">IF( $L8590, TRIM(_xll.IMDP("IR", $G$5&amp;$N8590, $G$6)), "" )</f>
        <v/>
      </c>
      <c r="Q8590" t="b" cm="1">
        <f t="array" ref="Q8590">IF(
    $U$1=1, AND($P8590&lt;&gt;"", $P8590&lt;&gt;"...", $P8590&lt;&gt;"입력오류"),
    IF(
        $U$18=1, AND($P8590&lt;&gt;"", $P8590&lt;&gt;"...", $P8590&lt;&gt;"입력오류", ISNUMBER(FIND(INDEX($T$2:$T$7,$U$1),$P8590))),
        IF(
            $U$17="기타", AND($P8590&lt;&gt;"", $P8590&lt;&gt;"...", $P8590&lt;&gt;"입력오류", NOT(ISNUMBER(FIND($T$21:$T$34,$P8590)))),
            AND($P8590&lt;&gt;"", $P8590&lt;&gt;"...", $P8590&lt;&gt;"입력오류", $T$19=$P8590)
        )
    )
)</f>
        <v>0</v>
      </c>
    </row>
    <row r="8591" spans="9:17">
      <c r="I8591">
        <f t="shared" si="403"/>
        <v>8590</v>
      </c>
      <c r="J8591" t="e">
        <f t="shared" si="404"/>
        <v>#N/A</v>
      </c>
      <c r="K8591" t="e">
        <f t="shared" si="402"/>
        <v>#N/A</v>
      </c>
      <c r="L8591" t="b">
        <f>COUNTIF($N$2:N8591, N8591)=1</f>
        <v>0</v>
      </c>
      <c r="M8591" s="37">
        <f>IF( $Q8591, MAX($M$1:M8590)+1, 0)</f>
        <v>0</v>
      </c>
      <c r="N8591" t="e" cm="1">
        <f t="array" ref="N8591">INDEX($A$9:$F$1048576, $J8591, $K8591 )</f>
        <v>#N/A</v>
      </c>
      <c r="O8591" t="e" cm="1">
        <f t="array" ref="O8591">INDEX($B$9:$F$1048576, $J8591, $K8591 )</f>
        <v>#N/A</v>
      </c>
      <c r="P8591" t="str" cm="1">
        <f t="array" ref="P8591">IF( $L8591, TRIM(_xll.IMDP("IR", $G$5&amp;$N8591, $G$6)), "" )</f>
        <v/>
      </c>
      <c r="Q8591" t="b" cm="1">
        <f t="array" ref="Q8591">IF(
    $U$1=1, AND($P8591&lt;&gt;"", $P8591&lt;&gt;"...", $P8591&lt;&gt;"입력오류"),
    IF(
        $U$18=1, AND($P8591&lt;&gt;"", $P8591&lt;&gt;"...", $P8591&lt;&gt;"입력오류", ISNUMBER(FIND(INDEX($T$2:$T$7,$U$1),$P8591))),
        IF(
            $U$17="기타", AND($P8591&lt;&gt;"", $P8591&lt;&gt;"...", $P8591&lt;&gt;"입력오류", NOT(ISNUMBER(FIND($T$21:$T$34,$P8591)))),
            AND($P8591&lt;&gt;"", $P8591&lt;&gt;"...", $P8591&lt;&gt;"입력오류", $T$19=$P8591)
        )
    )
)</f>
        <v>0</v>
      </c>
    </row>
    <row r="8592" spans="9:17">
      <c r="I8592">
        <f t="shared" si="403"/>
        <v>8591</v>
      </c>
      <c r="J8592" t="e">
        <f t="shared" si="404"/>
        <v>#N/A</v>
      </c>
      <c r="K8592" t="e">
        <f t="shared" si="402"/>
        <v>#N/A</v>
      </c>
      <c r="L8592" t="b">
        <f>COUNTIF($N$2:N8592, N8592)=1</f>
        <v>0</v>
      </c>
      <c r="M8592" s="37">
        <f>IF( $Q8592, MAX($M$1:M8591)+1, 0)</f>
        <v>0</v>
      </c>
      <c r="N8592" t="e" cm="1">
        <f t="array" ref="N8592">INDEX($A$9:$F$1048576, $J8592, $K8592 )</f>
        <v>#N/A</v>
      </c>
      <c r="O8592" t="e" cm="1">
        <f t="array" ref="O8592">INDEX($B$9:$F$1048576, $J8592, $K8592 )</f>
        <v>#N/A</v>
      </c>
      <c r="P8592" t="str" cm="1">
        <f t="array" ref="P8592">IF( $L8592, TRIM(_xll.IMDP("IR", $G$5&amp;$N8592, $G$6)), "" )</f>
        <v/>
      </c>
      <c r="Q8592" t="b" cm="1">
        <f t="array" ref="Q8592">IF(
    $U$1=1, AND($P8592&lt;&gt;"", $P8592&lt;&gt;"...", $P8592&lt;&gt;"입력오류"),
    IF(
        $U$18=1, AND($P8592&lt;&gt;"", $P8592&lt;&gt;"...", $P8592&lt;&gt;"입력오류", ISNUMBER(FIND(INDEX($T$2:$T$7,$U$1),$P8592))),
        IF(
            $U$17="기타", AND($P8592&lt;&gt;"", $P8592&lt;&gt;"...", $P8592&lt;&gt;"입력오류", NOT(ISNUMBER(FIND($T$21:$T$34,$P8592)))),
            AND($P8592&lt;&gt;"", $P8592&lt;&gt;"...", $P8592&lt;&gt;"입력오류", $T$19=$P8592)
        )
    )
)</f>
        <v>0</v>
      </c>
    </row>
    <row r="8593" spans="9:17">
      <c r="I8593">
        <f t="shared" si="403"/>
        <v>8592</v>
      </c>
      <c r="J8593" t="e">
        <f t="shared" si="404"/>
        <v>#N/A</v>
      </c>
      <c r="K8593" t="e">
        <f t="shared" si="402"/>
        <v>#N/A</v>
      </c>
      <c r="L8593" t="b">
        <f>COUNTIF($N$2:N8593, N8593)=1</f>
        <v>0</v>
      </c>
      <c r="M8593" s="37">
        <f>IF( $Q8593, MAX($M$1:M8592)+1, 0)</f>
        <v>0</v>
      </c>
      <c r="N8593" t="e" cm="1">
        <f t="array" ref="N8593">INDEX($A$9:$F$1048576, $J8593, $K8593 )</f>
        <v>#N/A</v>
      </c>
      <c r="O8593" t="e" cm="1">
        <f t="array" ref="O8593">INDEX($B$9:$F$1048576, $J8593, $K8593 )</f>
        <v>#N/A</v>
      </c>
      <c r="P8593" t="str" cm="1">
        <f t="array" ref="P8593">IF( $L8593, TRIM(_xll.IMDP("IR", $G$5&amp;$N8593, $G$6)), "" )</f>
        <v/>
      </c>
      <c r="Q8593" t="b" cm="1">
        <f t="array" ref="Q8593">IF(
    $U$1=1, AND($P8593&lt;&gt;"", $P8593&lt;&gt;"...", $P8593&lt;&gt;"입력오류"),
    IF(
        $U$18=1, AND($P8593&lt;&gt;"", $P8593&lt;&gt;"...", $P8593&lt;&gt;"입력오류", ISNUMBER(FIND(INDEX($T$2:$T$7,$U$1),$P8593))),
        IF(
            $U$17="기타", AND($P8593&lt;&gt;"", $P8593&lt;&gt;"...", $P8593&lt;&gt;"입력오류", NOT(ISNUMBER(FIND($T$21:$T$34,$P8593)))),
            AND($P8593&lt;&gt;"", $P8593&lt;&gt;"...", $P8593&lt;&gt;"입력오류", $T$19=$P8593)
        )
    )
)</f>
        <v>0</v>
      </c>
    </row>
    <row r="8594" spans="9:17">
      <c r="I8594">
        <f t="shared" si="403"/>
        <v>8593</v>
      </c>
      <c r="J8594" t="e">
        <f t="shared" si="404"/>
        <v>#N/A</v>
      </c>
      <c r="K8594" t="e">
        <f t="shared" si="402"/>
        <v>#N/A</v>
      </c>
      <c r="L8594" t="b">
        <f>COUNTIF($N$2:N8594, N8594)=1</f>
        <v>0</v>
      </c>
      <c r="M8594" s="37">
        <f>IF( $Q8594, MAX($M$1:M8593)+1, 0)</f>
        <v>0</v>
      </c>
      <c r="N8594" t="e" cm="1">
        <f t="array" ref="N8594">INDEX($A$9:$F$1048576, $J8594, $K8594 )</f>
        <v>#N/A</v>
      </c>
      <c r="O8594" t="e" cm="1">
        <f t="array" ref="O8594">INDEX($B$9:$F$1048576, $J8594, $K8594 )</f>
        <v>#N/A</v>
      </c>
      <c r="P8594" t="str" cm="1">
        <f t="array" ref="P8594">IF( $L8594, TRIM(_xll.IMDP("IR", $G$5&amp;$N8594, $G$6)), "" )</f>
        <v/>
      </c>
      <c r="Q8594" t="b" cm="1">
        <f t="array" ref="Q8594">IF(
    $U$1=1, AND($P8594&lt;&gt;"", $P8594&lt;&gt;"...", $P8594&lt;&gt;"입력오류"),
    IF(
        $U$18=1, AND($P8594&lt;&gt;"", $P8594&lt;&gt;"...", $P8594&lt;&gt;"입력오류", ISNUMBER(FIND(INDEX($T$2:$T$7,$U$1),$P8594))),
        IF(
            $U$17="기타", AND($P8594&lt;&gt;"", $P8594&lt;&gt;"...", $P8594&lt;&gt;"입력오류", NOT(ISNUMBER(FIND($T$21:$T$34,$P8594)))),
            AND($P8594&lt;&gt;"", $P8594&lt;&gt;"...", $P8594&lt;&gt;"입력오류", $T$19=$P8594)
        )
    )
)</f>
        <v>0</v>
      </c>
    </row>
    <row r="8595" spans="9:17">
      <c r="I8595">
        <f t="shared" si="403"/>
        <v>8594</v>
      </c>
      <c r="J8595" t="e">
        <f t="shared" si="404"/>
        <v>#N/A</v>
      </c>
      <c r="K8595" t="e">
        <f t="shared" si="402"/>
        <v>#N/A</v>
      </c>
      <c r="L8595" t="b">
        <f>COUNTIF($N$2:N8595, N8595)=1</f>
        <v>0</v>
      </c>
      <c r="M8595" s="37">
        <f>IF( $Q8595, MAX($M$1:M8594)+1, 0)</f>
        <v>0</v>
      </c>
      <c r="N8595" t="e" cm="1">
        <f t="array" ref="N8595">INDEX($A$9:$F$1048576, $J8595, $K8595 )</f>
        <v>#N/A</v>
      </c>
      <c r="O8595" t="e" cm="1">
        <f t="array" ref="O8595">INDEX($B$9:$F$1048576, $J8595, $K8595 )</f>
        <v>#N/A</v>
      </c>
      <c r="P8595" t="str" cm="1">
        <f t="array" ref="P8595">IF( $L8595, TRIM(_xll.IMDP("IR", $G$5&amp;$N8595, $G$6)), "" )</f>
        <v/>
      </c>
      <c r="Q8595" t="b" cm="1">
        <f t="array" ref="Q8595">IF(
    $U$1=1, AND($P8595&lt;&gt;"", $P8595&lt;&gt;"...", $P8595&lt;&gt;"입력오류"),
    IF(
        $U$18=1, AND($P8595&lt;&gt;"", $P8595&lt;&gt;"...", $P8595&lt;&gt;"입력오류", ISNUMBER(FIND(INDEX($T$2:$T$7,$U$1),$P8595))),
        IF(
            $U$17="기타", AND($P8595&lt;&gt;"", $P8595&lt;&gt;"...", $P8595&lt;&gt;"입력오류", NOT(ISNUMBER(FIND($T$21:$T$34,$P8595)))),
            AND($P8595&lt;&gt;"", $P8595&lt;&gt;"...", $P8595&lt;&gt;"입력오류", $T$19=$P8595)
        )
    )
)</f>
        <v>0</v>
      </c>
    </row>
    <row r="8596" spans="9:17">
      <c r="I8596">
        <f t="shared" si="403"/>
        <v>8595</v>
      </c>
      <c r="J8596" t="e">
        <f t="shared" si="404"/>
        <v>#N/A</v>
      </c>
      <c r="K8596" t="e">
        <f t="shared" si="402"/>
        <v>#N/A</v>
      </c>
      <c r="L8596" t="b">
        <f>COUNTIF($N$2:N8596, N8596)=1</f>
        <v>0</v>
      </c>
      <c r="M8596" s="37">
        <f>IF( $Q8596, MAX($M$1:M8595)+1, 0)</f>
        <v>0</v>
      </c>
      <c r="N8596" t="e" cm="1">
        <f t="array" ref="N8596">INDEX($A$9:$F$1048576, $J8596, $K8596 )</f>
        <v>#N/A</v>
      </c>
      <c r="O8596" t="e" cm="1">
        <f t="array" ref="O8596">INDEX($B$9:$F$1048576, $J8596, $K8596 )</f>
        <v>#N/A</v>
      </c>
      <c r="P8596" t="str" cm="1">
        <f t="array" ref="P8596">IF( $L8596, TRIM(_xll.IMDP("IR", $G$5&amp;$N8596, $G$6)), "" )</f>
        <v/>
      </c>
      <c r="Q8596" t="b" cm="1">
        <f t="array" ref="Q8596">IF(
    $U$1=1, AND($P8596&lt;&gt;"", $P8596&lt;&gt;"...", $P8596&lt;&gt;"입력오류"),
    IF(
        $U$18=1, AND($P8596&lt;&gt;"", $P8596&lt;&gt;"...", $P8596&lt;&gt;"입력오류", ISNUMBER(FIND(INDEX($T$2:$T$7,$U$1),$P8596))),
        IF(
            $U$17="기타", AND($P8596&lt;&gt;"", $P8596&lt;&gt;"...", $P8596&lt;&gt;"입력오류", NOT(ISNUMBER(FIND($T$21:$T$34,$P8596)))),
            AND($P8596&lt;&gt;"", $P8596&lt;&gt;"...", $P8596&lt;&gt;"입력오류", $T$19=$P8596)
        )
    )
)</f>
        <v>0</v>
      </c>
    </row>
    <row r="8597" spans="9:17">
      <c r="I8597">
        <f t="shared" si="403"/>
        <v>8596</v>
      </c>
      <c r="J8597" t="e">
        <f t="shared" si="404"/>
        <v>#N/A</v>
      </c>
      <c r="K8597" t="e">
        <f t="shared" si="402"/>
        <v>#N/A</v>
      </c>
      <c r="L8597" t="b">
        <f>COUNTIF($N$2:N8597, N8597)=1</f>
        <v>0</v>
      </c>
      <c r="M8597" s="37">
        <f>IF( $Q8597, MAX($M$1:M8596)+1, 0)</f>
        <v>0</v>
      </c>
      <c r="N8597" t="e" cm="1">
        <f t="array" ref="N8597">INDEX($A$9:$F$1048576, $J8597, $K8597 )</f>
        <v>#N/A</v>
      </c>
      <c r="O8597" t="e" cm="1">
        <f t="array" ref="O8597">INDEX($B$9:$F$1048576, $J8597, $K8597 )</f>
        <v>#N/A</v>
      </c>
      <c r="P8597" t="str" cm="1">
        <f t="array" ref="P8597">IF( $L8597, TRIM(_xll.IMDP("IR", $G$5&amp;$N8597, $G$6)), "" )</f>
        <v/>
      </c>
      <c r="Q8597" t="b" cm="1">
        <f t="array" ref="Q8597">IF(
    $U$1=1, AND($P8597&lt;&gt;"", $P8597&lt;&gt;"...", $P8597&lt;&gt;"입력오류"),
    IF(
        $U$18=1, AND($P8597&lt;&gt;"", $P8597&lt;&gt;"...", $P8597&lt;&gt;"입력오류", ISNUMBER(FIND(INDEX($T$2:$T$7,$U$1),$P8597))),
        IF(
            $U$17="기타", AND($P8597&lt;&gt;"", $P8597&lt;&gt;"...", $P8597&lt;&gt;"입력오류", NOT(ISNUMBER(FIND($T$21:$T$34,$P8597)))),
            AND($P8597&lt;&gt;"", $P8597&lt;&gt;"...", $P8597&lt;&gt;"입력오류", $T$19=$P8597)
        )
    )
)</f>
        <v>0</v>
      </c>
    </row>
    <row r="8598" spans="9:17">
      <c r="I8598">
        <f t="shared" si="403"/>
        <v>8597</v>
      </c>
      <c r="J8598" t="e">
        <f t="shared" si="404"/>
        <v>#N/A</v>
      </c>
      <c r="K8598" t="e">
        <f t="shared" si="402"/>
        <v>#N/A</v>
      </c>
      <c r="L8598" t="b">
        <f>COUNTIF($N$2:N8598, N8598)=1</f>
        <v>0</v>
      </c>
      <c r="M8598" s="37">
        <f>IF( $Q8598, MAX($M$1:M8597)+1, 0)</f>
        <v>0</v>
      </c>
      <c r="N8598" t="e" cm="1">
        <f t="array" ref="N8598">INDEX($A$9:$F$1048576, $J8598, $K8598 )</f>
        <v>#N/A</v>
      </c>
      <c r="O8598" t="e" cm="1">
        <f t="array" ref="O8598">INDEX($B$9:$F$1048576, $J8598, $K8598 )</f>
        <v>#N/A</v>
      </c>
      <c r="P8598" t="str" cm="1">
        <f t="array" ref="P8598">IF( $L8598, TRIM(_xll.IMDP("IR", $G$5&amp;$N8598, $G$6)), "" )</f>
        <v/>
      </c>
      <c r="Q8598" t="b" cm="1">
        <f t="array" ref="Q8598">IF(
    $U$1=1, AND($P8598&lt;&gt;"", $P8598&lt;&gt;"...", $P8598&lt;&gt;"입력오류"),
    IF(
        $U$18=1, AND($P8598&lt;&gt;"", $P8598&lt;&gt;"...", $P8598&lt;&gt;"입력오류", ISNUMBER(FIND(INDEX($T$2:$T$7,$U$1),$P8598))),
        IF(
            $U$17="기타", AND($P8598&lt;&gt;"", $P8598&lt;&gt;"...", $P8598&lt;&gt;"입력오류", NOT(ISNUMBER(FIND($T$21:$T$34,$P8598)))),
            AND($P8598&lt;&gt;"", $P8598&lt;&gt;"...", $P8598&lt;&gt;"입력오류", $T$19=$P8598)
        )
    )
)</f>
        <v>0</v>
      </c>
    </row>
    <row r="8599" spans="9:17">
      <c r="I8599">
        <f t="shared" si="403"/>
        <v>8598</v>
      </c>
      <c r="J8599" t="e">
        <f t="shared" si="404"/>
        <v>#N/A</v>
      </c>
      <c r="K8599" t="e">
        <f t="shared" si="402"/>
        <v>#N/A</v>
      </c>
      <c r="L8599" t="b">
        <f>COUNTIF($N$2:N8599, N8599)=1</f>
        <v>0</v>
      </c>
      <c r="M8599" s="37">
        <f>IF( $Q8599, MAX($M$1:M8598)+1, 0)</f>
        <v>0</v>
      </c>
      <c r="N8599" t="e" cm="1">
        <f t="array" ref="N8599">INDEX($A$9:$F$1048576, $J8599, $K8599 )</f>
        <v>#N/A</v>
      </c>
      <c r="O8599" t="e" cm="1">
        <f t="array" ref="O8599">INDEX($B$9:$F$1048576, $J8599, $K8599 )</f>
        <v>#N/A</v>
      </c>
      <c r="P8599" t="str" cm="1">
        <f t="array" ref="P8599">IF( $L8599, TRIM(_xll.IMDP("IR", $G$5&amp;$N8599, $G$6)), "" )</f>
        <v/>
      </c>
      <c r="Q8599" t="b" cm="1">
        <f t="array" ref="Q8599">IF(
    $U$1=1, AND($P8599&lt;&gt;"", $P8599&lt;&gt;"...", $P8599&lt;&gt;"입력오류"),
    IF(
        $U$18=1, AND($P8599&lt;&gt;"", $P8599&lt;&gt;"...", $P8599&lt;&gt;"입력오류", ISNUMBER(FIND(INDEX($T$2:$T$7,$U$1),$P8599))),
        IF(
            $U$17="기타", AND($P8599&lt;&gt;"", $P8599&lt;&gt;"...", $P8599&lt;&gt;"입력오류", NOT(ISNUMBER(FIND($T$21:$T$34,$P8599)))),
            AND($P8599&lt;&gt;"", $P8599&lt;&gt;"...", $P8599&lt;&gt;"입력오류", $T$19=$P8599)
        )
    )
)</f>
        <v>0</v>
      </c>
    </row>
    <row r="8600" spans="9:17">
      <c r="I8600">
        <f t="shared" si="403"/>
        <v>8599</v>
      </c>
      <c r="J8600" t="e">
        <f t="shared" si="404"/>
        <v>#N/A</v>
      </c>
      <c r="K8600" t="e">
        <f t="shared" si="402"/>
        <v>#N/A</v>
      </c>
      <c r="L8600" t="b">
        <f>COUNTIF($N$2:N8600, N8600)=1</f>
        <v>0</v>
      </c>
      <c r="M8600" s="37">
        <f>IF( $Q8600, MAX($M$1:M8599)+1, 0)</f>
        <v>0</v>
      </c>
      <c r="N8600" t="e" cm="1">
        <f t="array" ref="N8600">INDEX($A$9:$F$1048576, $J8600, $K8600 )</f>
        <v>#N/A</v>
      </c>
      <c r="O8600" t="e" cm="1">
        <f t="array" ref="O8600">INDEX($B$9:$F$1048576, $J8600, $K8600 )</f>
        <v>#N/A</v>
      </c>
      <c r="P8600" t="str" cm="1">
        <f t="array" ref="P8600">IF( $L8600, TRIM(_xll.IMDP("IR", $G$5&amp;$N8600, $G$6)), "" )</f>
        <v/>
      </c>
      <c r="Q8600" t="b" cm="1">
        <f t="array" ref="Q8600">IF(
    $U$1=1, AND($P8600&lt;&gt;"", $P8600&lt;&gt;"...", $P8600&lt;&gt;"입력오류"),
    IF(
        $U$18=1, AND($P8600&lt;&gt;"", $P8600&lt;&gt;"...", $P8600&lt;&gt;"입력오류", ISNUMBER(FIND(INDEX($T$2:$T$7,$U$1),$P8600))),
        IF(
            $U$17="기타", AND($P8600&lt;&gt;"", $P8600&lt;&gt;"...", $P8600&lt;&gt;"입력오류", NOT(ISNUMBER(FIND($T$21:$T$34,$P8600)))),
            AND($P8600&lt;&gt;"", $P8600&lt;&gt;"...", $P8600&lt;&gt;"입력오류", $T$19=$P8600)
        )
    )
)</f>
        <v>0</v>
      </c>
    </row>
    <row r="8601" spans="9:17">
      <c r="I8601">
        <f t="shared" si="403"/>
        <v>8600</v>
      </c>
      <c r="J8601" t="e">
        <f t="shared" si="404"/>
        <v>#N/A</v>
      </c>
      <c r="K8601" t="e">
        <f t="shared" si="402"/>
        <v>#N/A</v>
      </c>
      <c r="L8601" t="b">
        <f>COUNTIF($N$2:N8601, N8601)=1</f>
        <v>0</v>
      </c>
      <c r="M8601" s="37">
        <f>IF( $Q8601, MAX($M$1:M8600)+1, 0)</f>
        <v>0</v>
      </c>
      <c r="N8601" t="e" cm="1">
        <f t="array" ref="N8601">INDEX($A$9:$F$1048576, $J8601, $K8601 )</f>
        <v>#N/A</v>
      </c>
      <c r="O8601" t="e" cm="1">
        <f t="array" ref="O8601">INDEX($B$9:$F$1048576, $J8601, $K8601 )</f>
        <v>#N/A</v>
      </c>
      <c r="P8601" t="str" cm="1">
        <f t="array" ref="P8601">IF( $L8601, TRIM(_xll.IMDP("IR", $G$5&amp;$N8601, $G$6)), "" )</f>
        <v/>
      </c>
      <c r="Q8601" t="b" cm="1">
        <f t="array" ref="Q8601">IF(
    $U$1=1, AND($P8601&lt;&gt;"", $P8601&lt;&gt;"...", $P8601&lt;&gt;"입력오류"),
    IF(
        $U$18=1, AND($P8601&lt;&gt;"", $P8601&lt;&gt;"...", $P8601&lt;&gt;"입력오류", ISNUMBER(FIND(INDEX($T$2:$T$7,$U$1),$P8601))),
        IF(
            $U$17="기타", AND($P8601&lt;&gt;"", $P8601&lt;&gt;"...", $P8601&lt;&gt;"입력오류", NOT(ISNUMBER(FIND($T$21:$T$34,$P8601)))),
            AND($P8601&lt;&gt;"", $P8601&lt;&gt;"...", $P8601&lt;&gt;"입력오류", $T$19=$P8601)
        )
    )
)</f>
        <v>0</v>
      </c>
    </row>
    <row r="8602" spans="9:17">
      <c r="I8602">
        <f t="shared" si="403"/>
        <v>8601</v>
      </c>
      <c r="J8602" t="e">
        <f t="shared" si="404"/>
        <v>#N/A</v>
      </c>
      <c r="K8602" t="e">
        <f t="shared" si="402"/>
        <v>#N/A</v>
      </c>
      <c r="L8602" t="b">
        <f>COUNTIF($N$2:N8602, N8602)=1</f>
        <v>0</v>
      </c>
      <c r="M8602" s="37">
        <f>IF( $Q8602, MAX($M$1:M8601)+1, 0)</f>
        <v>0</v>
      </c>
      <c r="N8602" t="e" cm="1">
        <f t="array" ref="N8602">INDEX($A$9:$F$1048576, $J8602, $K8602 )</f>
        <v>#N/A</v>
      </c>
      <c r="O8602" t="e" cm="1">
        <f t="array" ref="O8602">INDEX($B$9:$F$1048576, $J8602, $K8602 )</f>
        <v>#N/A</v>
      </c>
      <c r="P8602" t="str" cm="1">
        <f t="array" ref="P8602">IF( $L8602, TRIM(_xll.IMDP("IR", $G$5&amp;$N8602, $G$6)), "" )</f>
        <v/>
      </c>
      <c r="Q8602" t="b" cm="1">
        <f t="array" ref="Q8602">IF(
    $U$1=1, AND($P8602&lt;&gt;"", $P8602&lt;&gt;"...", $P8602&lt;&gt;"입력오류"),
    IF(
        $U$18=1, AND($P8602&lt;&gt;"", $P8602&lt;&gt;"...", $P8602&lt;&gt;"입력오류", ISNUMBER(FIND(INDEX($T$2:$T$7,$U$1),$P8602))),
        IF(
            $U$17="기타", AND($P8602&lt;&gt;"", $P8602&lt;&gt;"...", $P8602&lt;&gt;"입력오류", NOT(ISNUMBER(FIND($T$21:$T$34,$P8602)))),
            AND($P8602&lt;&gt;"", $P8602&lt;&gt;"...", $P8602&lt;&gt;"입력오류", $T$19=$P8602)
        )
    )
)</f>
        <v>0</v>
      </c>
    </row>
    <row r="8603" spans="9:17">
      <c r="I8603">
        <f t="shared" si="403"/>
        <v>8602</v>
      </c>
      <c r="J8603" t="e">
        <f t="shared" si="404"/>
        <v>#N/A</v>
      </c>
      <c r="K8603" t="e">
        <f t="shared" si="402"/>
        <v>#N/A</v>
      </c>
      <c r="L8603" t="b">
        <f>COUNTIF($N$2:N8603, N8603)=1</f>
        <v>0</v>
      </c>
      <c r="M8603" s="37">
        <f>IF( $Q8603, MAX($M$1:M8602)+1, 0)</f>
        <v>0</v>
      </c>
      <c r="N8603" t="e" cm="1">
        <f t="array" ref="N8603">INDEX($A$9:$F$1048576, $J8603, $K8603 )</f>
        <v>#N/A</v>
      </c>
      <c r="O8603" t="e" cm="1">
        <f t="array" ref="O8603">INDEX($B$9:$F$1048576, $J8603, $K8603 )</f>
        <v>#N/A</v>
      </c>
      <c r="P8603" t="str" cm="1">
        <f t="array" ref="P8603">IF( $L8603, TRIM(_xll.IMDP("IR", $G$5&amp;$N8603, $G$6)), "" )</f>
        <v/>
      </c>
      <c r="Q8603" t="b" cm="1">
        <f t="array" ref="Q8603">IF(
    $U$1=1, AND($P8603&lt;&gt;"", $P8603&lt;&gt;"...", $P8603&lt;&gt;"입력오류"),
    IF(
        $U$18=1, AND($P8603&lt;&gt;"", $P8603&lt;&gt;"...", $P8603&lt;&gt;"입력오류", ISNUMBER(FIND(INDEX($T$2:$T$7,$U$1),$P8603))),
        IF(
            $U$17="기타", AND($P8603&lt;&gt;"", $P8603&lt;&gt;"...", $P8603&lt;&gt;"입력오류", NOT(ISNUMBER(FIND($T$21:$T$34,$P8603)))),
            AND($P8603&lt;&gt;"", $P8603&lt;&gt;"...", $P8603&lt;&gt;"입력오류", $T$19=$P8603)
        )
    )
)</f>
        <v>0</v>
      </c>
    </row>
    <row r="8604" spans="9:17">
      <c r="I8604">
        <f t="shared" si="403"/>
        <v>8603</v>
      </c>
      <c r="J8604" t="e">
        <f t="shared" si="404"/>
        <v>#N/A</v>
      </c>
      <c r="K8604" t="e">
        <f t="shared" si="402"/>
        <v>#N/A</v>
      </c>
      <c r="L8604" t="b">
        <f>COUNTIF($N$2:N8604, N8604)=1</f>
        <v>0</v>
      </c>
      <c r="M8604" s="37">
        <f>IF( $Q8604, MAX($M$1:M8603)+1, 0)</f>
        <v>0</v>
      </c>
      <c r="N8604" t="e" cm="1">
        <f t="array" ref="N8604">INDEX($A$9:$F$1048576, $J8604, $K8604 )</f>
        <v>#N/A</v>
      </c>
      <c r="O8604" t="e" cm="1">
        <f t="array" ref="O8604">INDEX($B$9:$F$1048576, $J8604, $K8604 )</f>
        <v>#N/A</v>
      </c>
      <c r="P8604" t="str" cm="1">
        <f t="array" ref="P8604">IF( $L8604, TRIM(_xll.IMDP("IR", $G$5&amp;$N8604, $G$6)), "" )</f>
        <v/>
      </c>
      <c r="Q8604" t="b" cm="1">
        <f t="array" ref="Q8604">IF(
    $U$1=1, AND($P8604&lt;&gt;"", $P8604&lt;&gt;"...", $P8604&lt;&gt;"입력오류"),
    IF(
        $U$18=1, AND($P8604&lt;&gt;"", $P8604&lt;&gt;"...", $P8604&lt;&gt;"입력오류", ISNUMBER(FIND(INDEX($T$2:$T$7,$U$1),$P8604))),
        IF(
            $U$17="기타", AND($P8604&lt;&gt;"", $P8604&lt;&gt;"...", $P8604&lt;&gt;"입력오류", NOT(ISNUMBER(FIND($T$21:$T$34,$P8604)))),
            AND($P8604&lt;&gt;"", $P8604&lt;&gt;"...", $P8604&lt;&gt;"입력오류", $T$19=$P8604)
        )
    )
)</f>
        <v>0</v>
      </c>
    </row>
    <row r="8605" spans="9:17">
      <c r="I8605">
        <f t="shared" si="403"/>
        <v>8604</v>
      </c>
      <c r="J8605" t="e">
        <f t="shared" si="404"/>
        <v>#N/A</v>
      </c>
      <c r="K8605" t="e">
        <f t="shared" si="402"/>
        <v>#N/A</v>
      </c>
      <c r="L8605" t="b">
        <f>COUNTIF($N$2:N8605, N8605)=1</f>
        <v>0</v>
      </c>
      <c r="M8605" s="37">
        <f>IF( $Q8605, MAX($M$1:M8604)+1, 0)</f>
        <v>0</v>
      </c>
      <c r="N8605" t="e" cm="1">
        <f t="array" ref="N8605">INDEX($A$9:$F$1048576, $J8605, $K8605 )</f>
        <v>#N/A</v>
      </c>
      <c r="O8605" t="e" cm="1">
        <f t="array" ref="O8605">INDEX($B$9:$F$1048576, $J8605, $K8605 )</f>
        <v>#N/A</v>
      </c>
      <c r="P8605" t="str" cm="1">
        <f t="array" ref="P8605">IF( $L8605, TRIM(_xll.IMDP("IR", $G$5&amp;$N8605, $G$6)), "" )</f>
        <v/>
      </c>
      <c r="Q8605" t="b" cm="1">
        <f t="array" ref="Q8605">IF(
    $U$1=1, AND($P8605&lt;&gt;"", $P8605&lt;&gt;"...", $P8605&lt;&gt;"입력오류"),
    IF(
        $U$18=1, AND($P8605&lt;&gt;"", $P8605&lt;&gt;"...", $P8605&lt;&gt;"입력오류", ISNUMBER(FIND(INDEX($T$2:$T$7,$U$1),$P8605))),
        IF(
            $U$17="기타", AND($P8605&lt;&gt;"", $P8605&lt;&gt;"...", $P8605&lt;&gt;"입력오류", NOT(ISNUMBER(FIND($T$21:$T$34,$P8605)))),
            AND($P8605&lt;&gt;"", $P8605&lt;&gt;"...", $P8605&lt;&gt;"입력오류", $T$19=$P8605)
        )
    )
)</f>
        <v>0</v>
      </c>
    </row>
    <row r="8606" spans="9:17">
      <c r="I8606">
        <f t="shared" si="403"/>
        <v>8605</v>
      </c>
      <c r="J8606" t="e">
        <f t="shared" si="404"/>
        <v>#N/A</v>
      </c>
      <c r="K8606" t="e">
        <f t="shared" si="402"/>
        <v>#N/A</v>
      </c>
      <c r="L8606" t="b">
        <f>COUNTIF($N$2:N8606, N8606)=1</f>
        <v>0</v>
      </c>
      <c r="M8606" s="37">
        <f>IF( $Q8606, MAX($M$1:M8605)+1, 0)</f>
        <v>0</v>
      </c>
      <c r="N8606" t="e" cm="1">
        <f t="array" ref="N8606">INDEX($A$9:$F$1048576, $J8606, $K8606 )</f>
        <v>#N/A</v>
      </c>
      <c r="O8606" t="e" cm="1">
        <f t="array" ref="O8606">INDEX($B$9:$F$1048576, $J8606, $K8606 )</f>
        <v>#N/A</v>
      </c>
      <c r="P8606" t="str" cm="1">
        <f t="array" ref="P8606">IF( $L8606, TRIM(_xll.IMDP("IR", $G$5&amp;$N8606, $G$6)), "" )</f>
        <v/>
      </c>
      <c r="Q8606" t="b" cm="1">
        <f t="array" ref="Q8606">IF(
    $U$1=1, AND($P8606&lt;&gt;"", $P8606&lt;&gt;"...", $P8606&lt;&gt;"입력오류"),
    IF(
        $U$18=1, AND($P8606&lt;&gt;"", $P8606&lt;&gt;"...", $P8606&lt;&gt;"입력오류", ISNUMBER(FIND(INDEX($T$2:$T$7,$U$1),$P8606))),
        IF(
            $U$17="기타", AND($P8606&lt;&gt;"", $P8606&lt;&gt;"...", $P8606&lt;&gt;"입력오류", NOT(ISNUMBER(FIND($T$21:$T$34,$P8606)))),
            AND($P8606&lt;&gt;"", $P8606&lt;&gt;"...", $P8606&lt;&gt;"입력오류", $T$19=$P8606)
        )
    )
)</f>
        <v>0</v>
      </c>
    </row>
    <row r="8607" spans="9:17">
      <c r="I8607">
        <f t="shared" si="403"/>
        <v>8606</v>
      </c>
      <c r="J8607" t="e">
        <f t="shared" si="404"/>
        <v>#N/A</v>
      </c>
      <c r="K8607" t="e">
        <f t="shared" si="402"/>
        <v>#N/A</v>
      </c>
      <c r="L8607" t="b">
        <f>COUNTIF($N$2:N8607, N8607)=1</f>
        <v>0</v>
      </c>
      <c r="M8607" s="37">
        <f>IF( $Q8607, MAX($M$1:M8606)+1, 0)</f>
        <v>0</v>
      </c>
      <c r="N8607" t="e" cm="1">
        <f t="array" ref="N8607">INDEX($A$9:$F$1048576, $J8607, $K8607 )</f>
        <v>#N/A</v>
      </c>
      <c r="O8607" t="e" cm="1">
        <f t="array" ref="O8607">INDEX($B$9:$F$1048576, $J8607, $K8607 )</f>
        <v>#N/A</v>
      </c>
      <c r="P8607" t="str" cm="1">
        <f t="array" ref="P8607">IF( $L8607, TRIM(_xll.IMDP("IR", $G$5&amp;$N8607, $G$6)), "" )</f>
        <v/>
      </c>
      <c r="Q8607" t="b" cm="1">
        <f t="array" ref="Q8607">IF(
    $U$1=1, AND($P8607&lt;&gt;"", $P8607&lt;&gt;"...", $P8607&lt;&gt;"입력오류"),
    IF(
        $U$18=1, AND($P8607&lt;&gt;"", $P8607&lt;&gt;"...", $P8607&lt;&gt;"입력오류", ISNUMBER(FIND(INDEX($T$2:$T$7,$U$1),$P8607))),
        IF(
            $U$17="기타", AND($P8607&lt;&gt;"", $P8607&lt;&gt;"...", $P8607&lt;&gt;"입력오류", NOT(ISNUMBER(FIND($T$21:$T$34,$P8607)))),
            AND($P8607&lt;&gt;"", $P8607&lt;&gt;"...", $P8607&lt;&gt;"입력오류", $T$19=$P8607)
        )
    )
)</f>
        <v>0</v>
      </c>
    </row>
    <row r="8608" spans="9:17">
      <c r="I8608">
        <f t="shared" si="403"/>
        <v>8607</v>
      </c>
      <c r="J8608" t="e">
        <f t="shared" si="404"/>
        <v>#N/A</v>
      </c>
      <c r="K8608" t="e">
        <f t="shared" si="402"/>
        <v>#N/A</v>
      </c>
      <c r="L8608" t="b">
        <f>COUNTIF($N$2:N8608, N8608)=1</f>
        <v>0</v>
      </c>
      <c r="M8608" s="37">
        <f>IF( $Q8608, MAX($M$1:M8607)+1, 0)</f>
        <v>0</v>
      </c>
      <c r="N8608" t="e" cm="1">
        <f t="array" ref="N8608">INDEX($A$9:$F$1048576, $J8608, $K8608 )</f>
        <v>#N/A</v>
      </c>
      <c r="O8608" t="e" cm="1">
        <f t="array" ref="O8608">INDEX($B$9:$F$1048576, $J8608, $K8608 )</f>
        <v>#N/A</v>
      </c>
      <c r="P8608" t="str" cm="1">
        <f t="array" ref="P8608">IF( $L8608, TRIM(_xll.IMDP("IR", $G$5&amp;$N8608, $G$6)), "" )</f>
        <v/>
      </c>
      <c r="Q8608" t="b" cm="1">
        <f t="array" ref="Q8608">IF(
    $U$1=1, AND($P8608&lt;&gt;"", $P8608&lt;&gt;"...", $P8608&lt;&gt;"입력오류"),
    IF(
        $U$18=1, AND($P8608&lt;&gt;"", $P8608&lt;&gt;"...", $P8608&lt;&gt;"입력오류", ISNUMBER(FIND(INDEX($T$2:$T$7,$U$1),$P8608))),
        IF(
            $U$17="기타", AND($P8608&lt;&gt;"", $P8608&lt;&gt;"...", $P8608&lt;&gt;"입력오류", NOT(ISNUMBER(FIND($T$21:$T$34,$P8608)))),
            AND($P8608&lt;&gt;"", $P8608&lt;&gt;"...", $P8608&lt;&gt;"입력오류", $T$19=$P8608)
        )
    )
)</f>
        <v>0</v>
      </c>
    </row>
    <row r="8609" spans="9:17">
      <c r="I8609">
        <f t="shared" si="403"/>
        <v>8608</v>
      </c>
      <c r="J8609" t="e">
        <f t="shared" si="404"/>
        <v>#N/A</v>
      </c>
      <c r="K8609" t="e">
        <f t="shared" si="402"/>
        <v>#N/A</v>
      </c>
      <c r="L8609" t="b">
        <f>COUNTIF($N$2:N8609, N8609)=1</f>
        <v>0</v>
      </c>
      <c r="M8609" s="37">
        <f>IF( $Q8609, MAX($M$1:M8608)+1, 0)</f>
        <v>0</v>
      </c>
      <c r="N8609" t="e" cm="1">
        <f t="array" ref="N8609">INDEX($A$9:$F$1048576, $J8609, $K8609 )</f>
        <v>#N/A</v>
      </c>
      <c r="O8609" t="e" cm="1">
        <f t="array" ref="O8609">INDEX($B$9:$F$1048576, $J8609, $K8609 )</f>
        <v>#N/A</v>
      </c>
      <c r="P8609" t="str" cm="1">
        <f t="array" ref="P8609">IF( $L8609, TRIM(_xll.IMDP("IR", $G$5&amp;$N8609, $G$6)), "" )</f>
        <v/>
      </c>
      <c r="Q8609" t="b" cm="1">
        <f t="array" ref="Q8609">IF(
    $U$1=1, AND($P8609&lt;&gt;"", $P8609&lt;&gt;"...", $P8609&lt;&gt;"입력오류"),
    IF(
        $U$18=1, AND($P8609&lt;&gt;"", $P8609&lt;&gt;"...", $P8609&lt;&gt;"입력오류", ISNUMBER(FIND(INDEX($T$2:$T$7,$U$1),$P8609))),
        IF(
            $U$17="기타", AND($P8609&lt;&gt;"", $P8609&lt;&gt;"...", $P8609&lt;&gt;"입력오류", NOT(ISNUMBER(FIND($T$21:$T$34,$P8609)))),
            AND($P8609&lt;&gt;"", $P8609&lt;&gt;"...", $P8609&lt;&gt;"입력오류", $T$19=$P8609)
        )
    )
)</f>
        <v>0</v>
      </c>
    </row>
    <row r="8610" spans="9:17">
      <c r="I8610">
        <f t="shared" si="403"/>
        <v>8609</v>
      </c>
      <c r="J8610" t="e">
        <f t="shared" si="404"/>
        <v>#N/A</v>
      </c>
      <c r="K8610" t="e">
        <f t="shared" si="402"/>
        <v>#N/A</v>
      </c>
      <c r="L8610" t="b">
        <f>COUNTIF($N$2:N8610, N8610)=1</f>
        <v>0</v>
      </c>
      <c r="M8610" s="37">
        <f>IF( $Q8610, MAX($M$1:M8609)+1, 0)</f>
        <v>0</v>
      </c>
      <c r="N8610" t="e" cm="1">
        <f t="array" ref="N8610">INDEX($A$9:$F$1048576, $J8610, $K8610 )</f>
        <v>#N/A</v>
      </c>
      <c r="O8610" t="e" cm="1">
        <f t="array" ref="O8610">INDEX($B$9:$F$1048576, $J8610, $K8610 )</f>
        <v>#N/A</v>
      </c>
      <c r="P8610" t="str" cm="1">
        <f t="array" ref="P8610">IF( $L8610, TRIM(_xll.IMDP("IR", $G$5&amp;$N8610, $G$6)), "" )</f>
        <v/>
      </c>
      <c r="Q8610" t="b" cm="1">
        <f t="array" ref="Q8610">IF(
    $U$1=1, AND($P8610&lt;&gt;"", $P8610&lt;&gt;"...", $P8610&lt;&gt;"입력오류"),
    IF(
        $U$18=1, AND($P8610&lt;&gt;"", $P8610&lt;&gt;"...", $P8610&lt;&gt;"입력오류", ISNUMBER(FIND(INDEX($T$2:$T$7,$U$1),$P8610))),
        IF(
            $U$17="기타", AND($P8610&lt;&gt;"", $P8610&lt;&gt;"...", $P8610&lt;&gt;"입력오류", NOT(ISNUMBER(FIND($T$21:$T$34,$P8610)))),
            AND($P8610&lt;&gt;"", $P8610&lt;&gt;"...", $P8610&lt;&gt;"입력오류", $T$19=$P8610)
        )
    )
)</f>
        <v>0</v>
      </c>
    </row>
    <row r="8611" spans="9:17">
      <c r="I8611">
        <f t="shared" si="403"/>
        <v>8610</v>
      </c>
      <c r="J8611" t="e">
        <f t="shared" si="404"/>
        <v>#N/A</v>
      </c>
      <c r="K8611" t="e">
        <f t="shared" si="402"/>
        <v>#N/A</v>
      </c>
      <c r="L8611" t="b">
        <f>COUNTIF($N$2:N8611, N8611)=1</f>
        <v>0</v>
      </c>
      <c r="M8611" s="37">
        <f>IF( $Q8611, MAX($M$1:M8610)+1, 0)</f>
        <v>0</v>
      </c>
      <c r="N8611" t="e" cm="1">
        <f t="array" ref="N8611">INDEX($A$9:$F$1048576, $J8611, $K8611 )</f>
        <v>#N/A</v>
      </c>
      <c r="O8611" t="e" cm="1">
        <f t="array" ref="O8611">INDEX($B$9:$F$1048576, $J8611, $K8611 )</f>
        <v>#N/A</v>
      </c>
      <c r="P8611" t="str" cm="1">
        <f t="array" ref="P8611">IF( $L8611, TRIM(_xll.IMDP("IR", $G$5&amp;$N8611, $G$6)), "" )</f>
        <v/>
      </c>
      <c r="Q8611" t="b" cm="1">
        <f t="array" ref="Q8611">IF(
    $U$1=1, AND($P8611&lt;&gt;"", $P8611&lt;&gt;"...", $P8611&lt;&gt;"입력오류"),
    IF(
        $U$18=1, AND($P8611&lt;&gt;"", $P8611&lt;&gt;"...", $P8611&lt;&gt;"입력오류", ISNUMBER(FIND(INDEX($T$2:$T$7,$U$1),$P8611))),
        IF(
            $U$17="기타", AND($P8611&lt;&gt;"", $P8611&lt;&gt;"...", $P8611&lt;&gt;"입력오류", NOT(ISNUMBER(FIND($T$21:$T$34,$P8611)))),
            AND($P8611&lt;&gt;"", $P8611&lt;&gt;"...", $P8611&lt;&gt;"입력오류", $T$19=$P8611)
        )
    )
)</f>
        <v>0</v>
      </c>
    </row>
    <row r="8612" spans="9:17">
      <c r="I8612">
        <f t="shared" si="403"/>
        <v>8611</v>
      </c>
      <c r="J8612" t="e">
        <f t="shared" si="404"/>
        <v>#N/A</v>
      </c>
      <c r="K8612" t="e">
        <f t="shared" si="402"/>
        <v>#N/A</v>
      </c>
      <c r="L8612" t="b">
        <f>COUNTIF($N$2:N8612, N8612)=1</f>
        <v>0</v>
      </c>
      <c r="M8612" s="37">
        <f>IF( $Q8612, MAX($M$1:M8611)+1, 0)</f>
        <v>0</v>
      </c>
      <c r="N8612" t="e" cm="1">
        <f t="array" ref="N8612">INDEX($A$9:$F$1048576, $J8612, $K8612 )</f>
        <v>#N/A</v>
      </c>
      <c r="O8612" t="e" cm="1">
        <f t="array" ref="O8612">INDEX($B$9:$F$1048576, $J8612, $K8612 )</f>
        <v>#N/A</v>
      </c>
      <c r="P8612" t="str" cm="1">
        <f t="array" ref="P8612">IF( $L8612, TRIM(_xll.IMDP("IR", $G$5&amp;$N8612, $G$6)), "" )</f>
        <v/>
      </c>
      <c r="Q8612" t="b" cm="1">
        <f t="array" ref="Q8612">IF(
    $U$1=1, AND($P8612&lt;&gt;"", $P8612&lt;&gt;"...", $P8612&lt;&gt;"입력오류"),
    IF(
        $U$18=1, AND($P8612&lt;&gt;"", $P8612&lt;&gt;"...", $P8612&lt;&gt;"입력오류", ISNUMBER(FIND(INDEX($T$2:$T$7,$U$1),$P8612))),
        IF(
            $U$17="기타", AND($P8612&lt;&gt;"", $P8612&lt;&gt;"...", $P8612&lt;&gt;"입력오류", NOT(ISNUMBER(FIND($T$21:$T$34,$P8612)))),
            AND($P8612&lt;&gt;"", $P8612&lt;&gt;"...", $P8612&lt;&gt;"입력오류", $T$19=$P8612)
        )
    )
)</f>
        <v>0</v>
      </c>
    </row>
    <row r="8613" spans="9:17">
      <c r="I8613">
        <f t="shared" si="403"/>
        <v>8612</v>
      </c>
      <c r="J8613" t="e">
        <f t="shared" si="404"/>
        <v>#N/A</v>
      </c>
      <c r="K8613" t="e">
        <f t="shared" si="402"/>
        <v>#N/A</v>
      </c>
      <c r="L8613" t="b">
        <f>COUNTIF($N$2:N8613, N8613)=1</f>
        <v>0</v>
      </c>
      <c r="M8613" s="37">
        <f>IF( $Q8613, MAX($M$1:M8612)+1, 0)</f>
        <v>0</v>
      </c>
      <c r="N8613" t="e" cm="1">
        <f t="array" ref="N8613">INDEX($A$9:$F$1048576, $J8613, $K8613 )</f>
        <v>#N/A</v>
      </c>
      <c r="O8613" t="e" cm="1">
        <f t="array" ref="O8613">INDEX($B$9:$F$1048576, $J8613, $K8613 )</f>
        <v>#N/A</v>
      </c>
      <c r="P8613" t="str" cm="1">
        <f t="array" ref="P8613">IF( $L8613, TRIM(_xll.IMDP("IR", $G$5&amp;$N8613, $G$6)), "" )</f>
        <v/>
      </c>
      <c r="Q8613" t="b" cm="1">
        <f t="array" ref="Q8613">IF(
    $U$1=1, AND($P8613&lt;&gt;"", $P8613&lt;&gt;"...", $P8613&lt;&gt;"입력오류"),
    IF(
        $U$18=1, AND($P8613&lt;&gt;"", $P8613&lt;&gt;"...", $P8613&lt;&gt;"입력오류", ISNUMBER(FIND(INDEX($T$2:$T$7,$U$1),$P8613))),
        IF(
            $U$17="기타", AND($P8613&lt;&gt;"", $P8613&lt;&gt;"...", $P8613&lt;&gt;"입력오류", NOT(ISNUMBER(FIND($T$21:$T$34,$P8613)))),
            AND($P8613&lt;&gt;"", $P8613&lt;&gt;"...", $P8613&lt;&gt;"입력오류", $T$19=$P8613)
        )
    )
)</f>
        <v>0</v>
      </c>
    </row>
    <row r="8614" spans="9:17">
      <c r="I8614">
        <f t="shared" si="403"/>
        <v>8613</v>
      </c>
      <c r="J8614" t="e">
        <f t="shared" si="404"/>
        <v>#N/A</v>
      </c>
      <c r="K8614" t="e">
        <f t="shared" si="402"/>
        <v>#N/A</v>
      </c>
      <c r="L8614" t="b">
        <f>COUNTIF($N$2:N8614, N8614)=1</f>
        <v>0</v>
      </c>
      <c r="M8614" s="37">
        <f>IF( $Q8614, MAX($M$1:M8613)+1, 0)</f>
        <v>0</v>
      </c>
      <c r="N8614" t="e" cm="1">
        <f t="array" ref="N8614">INDEX($A$9:$F$1048576, $J8614, $K8614 )</f>
        <v>#N/A</v>
      </c>
      <c r="O8614" t="e" cm="1">
        <f t="array" ref="O8614">INDEX($B$9:$F$1048576, $J8614, $K8614 )</f>
        <v>#N/A</v>
      </c>
      <c r="P8614" t="str" cm="1">
        <f t="array" ref="P8614">IF( $L8614, TRIM(_xll.IMDP("IR", $G$5&amp;$N8614, $G$6)), "" )</f>
        <v/>
      </c>
      <c r="Q8614" t="b" cm="1">
        <f t="array" ref="Q8614">IF(
    $U$1=1, AND($P8614&lt;&gt;"", $P8614&lt;&gt;"...", $P8614&lt;&gt;"입력오류"),
    IF(
        $U$18=1, AND($P8614&lt;&gt;"", $P8614&lt;&gt;"...", $P8614&lt;&gt;"입력오류", ISNUMBER(FIND(INDEX($T$2:$T$7,$U$1),$P8614))),
        IF(
            $U$17="기타", AND($P8614&lt;&gt;"", $P8614&lt;&gt;"...", $P8614&lt;&gt;"입력오류", NOT(ISNUMBER(FIND($T$21:$T$34,$P8614)))),
            AND($P8614&lt;&gt;"", $P8614&lt;&gt;"...", $P8614&lt;&gt;"입력오류", $T$19=$P8614)
        )
    )
)</f>
        <v>0</v>
      </c>
    </row>
    <row r="8615" spans="9:17">
      <c r="I8615">
        <f t="shared" si="403"/>
        <v>8614</v>
      </c>
      <c r="J8615" t="e">
        <f t="shared" si="404"/>
        <v>#N/A</v>
      </c>
      <c r="K8615" t="e">
        <f t="shared" si="402"/>
        <v>#N/A</v>
      </c>
      <c r="L8615" t="b">
        <f>COUNTIF($N$2:N8615, N8615)=1</f>
        <v>0</v>
      </c>
      <c r="M8615" s="37">
        <f>IF( $Q8615, MAX($M$1:M8614)+1, 0)</f>
        <v>0</v>
      </c>
      <c r="N8615" t="e" cm="1">
        <f t="array" ref="N8615">INDEX($A$9:$F$1048576, $J8615, $K8615 )</f>
        <v>#N/A</v>
      </c>
      <c r="O8615" t="e" cm="1">
        <f t="array" ref="O8615">INDEX($B$9:$F$1048576, $J8615, $K8615 )</f>
        <v>#N/A</v>
      </c>
      <c r="P8615" t="str" cm="1">
        <f t="array" ref="P8615">IF( $L8615, TRIM(_xll.IMDP("IR", $G$5&amp;$N8615, $G$6)), "" )</f>
        <v/>
      </c>
      <c r="Q8615" t="b" cm="1">
        <f t="array" ref="Q8615">IF(
    $U$1=1, AND($P8615&lt;&gt;"", $P8615&lt;&gt;"...", $P8615&lt;&gt;"입력오류"),
    IF(
        $U$18=1, AND($P8615&lt;&gt;"", $P8615&lt;&gt;"...", $P8615&lt;&gt;"입력오류", ISNUMBER(FIND(INDEX($T$2:$T$7,$U$1),$P8615))),
        IF(
            $U$17="기타", AND($P8615&lt;&gt;"", $P8615&lt;&gt;"...", $P8615&lt;&gt;"입력오류", NOT(ISNUMBER(FIND($T$21:$T$34,$P8615)))),
            AND($P8615&lt;&gt;"", $P8615&lt;&gt;"...", $P8615&lt;&gt;"입력오류", $T$19=$P8615)
        )
    )
)</f>
        <v>0</v>
      </c>
    </row>
    <row r="8616" spans="9:17">
      <c r="I8616">
        <f t="shared" si="403"/>
        <v>8615</v>
      </c>
      <c r="J8616" t="e">
        <f t="shared" si="404"/>
        <v>#N/A</v>
      </c>
      <c r="K8616" t="e">
        <f t="shared" si="402"/>
        <v>#N/A</v>
      </c>
      <c r="L8616" t="b">
        <f>COUNTIF($N$2:N8616, N8616)=1</f>
        <v>0</v>
      </c>
      <c r="M8616" s="37">
        <f>IF( $Q8616, MAX($M$1:M8615)+1, 0)</f>
        <v>0</v>
      </c>
      <c r="N8616" t="e" cm="1">
        <f t="array" ref="N8616">INDEX($A$9:$F$1048576, $J8616, $K8616 )</f>
        <v>#N/A</v>
      </c>
      <c r="O8616" t="e" cm="1">
        <f t="array" ref="O8616">INDEX($B$9:$F$1048576, $J8616, $K8616 )</f>
        <v>#N/A</v>
      </c>
      <c r="P8616" t="str" cm="1">
        <f t="array" ref="P8616">IF( $L8616, TRIM(_xll.IMDP("IR", $G$5&amp;$N8616, $G$6)), "" )</f>
        <v/>
      </c>
      <c r="Q8616" t="b" cm="1">
        <f t="array" ref="Q8616">IF(
    $U$1=1, AND($P8616&lt;&gt;"", $P8616&lt;&gt;"...", $P8616&lt;&gt;"입력오류"),
    IF(
        $U$18=1, AND($P8616&lt;&gt;"", $P8616&lt;&gt;"...", $P8616&lt;&gt;"입력오류", ISNUMBER(FIND(INDEX($T$2:$T$7,$U$1),$P8616))),
        IF(
            $U$17="기타", AND($P8616&lt;&gt;"", $P8616&lt;&gt;"...", $P8616&lt;&gt;"입력오류", NOT(ISNUMBER(FIND($T$21:$T$34,$P8616)))),
            AND($P8616&lt;&gt;"", $P8616&lt;&gt;"...", $P8616&lt;&gt;"입력오류", $T$19=$P8616)
        )
    )
)</f>
        <v>0</v>
      </c>
    </row>
    <row r="8617" spans="9:17">
      <c r="I8617">
        <f t="shared" si="403"/>
        <v>8616</v>
      </c>
      <c r="J8617" t="e">
        <f t="shared" si="404"/>
        <v>#N/A</v>
      </c>
      <c r="K8617" t="e">
        <f t="shared" si="402"/>
        <v>#N/A</v>
      </c>
      <c r="L8617" t="b">
        <f>COUNTIF($N$2:N8617, N8617)=1</f>
        <v>0</v>
      </c>
      <c r="M8617" s="37">
        <f>IF( $Q8617, MAX($M$1:M8616)+1, 0)</f>
        <v>0</v>
      </c>
      <c r="N8617" t="e" cm="1">
        <f t="array" ref="N8617">INDEX($A$9:$F$1048576, $J8617, $K8617 )</f>
        <v>#N/A</v>
      </c>
      <c r="O8617" t="e" cm="1">
        <f t="array" ref="O8617">INDEX($B$9:$F$1048576, $J8617, $K8617 )</f>
        <v>#N/A</v>
      </c>
      <c r="P8617" t="str" cm="1">
        <f t="array" ref="P8617">IF( $L8617, TRIM(_xll.IMDP("IR", $G$5&amp;$N8617, $G$6)), "" )</f>
        <v/>
      </c>
      <c r="Q8617" t="b" cm="1">
        <f t="array" ref="Q8617">IF(
    $U$1=1, AND($P8617&lt;&gt;"", $P8617&lt;&gt;"...", $P8617&lt;&gt;"입력오류"),
    IF(
        $U$18=1, AND($P8617&lt;&gt;"", $P8617&lt;&gt;"...", $P8617&lt;&gt;"입력오류", ISNUMBER(FIND(INDEX($T$2:$T$7,$U$1),$P8617))),
        IF(
            $U$17="기타", AND($P8617&lt;&gt;"", $P8617&lt;&gt;"...", $P8617&lt;&gt;"입력오류", NOT(ISNUMBER(FIND($T$21:$T$34,$P8617)))),
            AND($P8617&lt;&gt;"", $P8617&lt;&gt;"...", $P8617&lt;&gt;"입력오류", $T$19=$P8617)
        )
    )
)</f>
        <v>0</v>
      </c>
    </row>
    <row r="8618" spans="9:17">
      <c r="I8618">
        <f t="shared" si="403"/>
        <v>8617</v>
      </c>
      <c r="J8618" t="e">
        <f t="shared" si="404"/>
        <v>#N/A</v>
      </c>
      <c r="K8618" t="e">
        <f t="shared" si="402"/>
        <v>#N/A</v>
      </c>
      <c r="L8618" t="b">
        <f>COUNTIF($N$2:N8618, N8618)=1</f>
        <v>0</v>
      </c>
      <c r="M8618" s="37">
        <f>IF( $Q8618, MAX($M$1:M8617)+1, 0)</f>
        <v>0</v>
      </c>
      <c r="N8618" t="e" cm="1">
        <f t="array" ref="N8618">INDEX($A$9:$F$1048576, $J8618, $K8618 )</f>
        <v>#N/A</v>
      </c>
      <c r="O8618" t="e" cm="1">
        <f t="array" ref="O8618">INDEX($B$9:$F$1048576, $J8618, $K8618 )</f>
        <v>#N/A</v>
      </c>
      <c r="P8618" t="str" cm="1">
        <f t="array" ref="P8618">IF( $L8618, TRIM(_xll.IMDP("IR", $G$5&amp;$N8618, $G$6)), "" )</f>
        <v/>
      </c>
      <c r="Q8618" t="b" cm="1">
        <f t="array" ref="Q8618">IF(
    $U$1=1, AND($P8618&lt;&gt;"", $P8618&lt;&gt;"...", $P8618&lt;&gt;"입력오류"),
    IF(
        $U$18=1, AND($P8618&lt;&gt;"", $P8618&lt;&gt;"...", $P8618&lt;&gt;"입력오류", ISNUMBER(FIND(INDEX($T$2:$T$7,$U$1),$P8618))),
        IF(
            $U$17="기타", AND($P8618&lt;&gt;"", $P8618&lt;&gt;"...", $P8618&lt;&gt;"입력오류", NOT(ISNUMBER(FIND($T$21:$T$34,$P8618)))),
            AND($P8618&lt;&gt;"", $P8618&lt;&gt;"...", $P8618&lt;&gt;"입력오류", $T$19=$P8618)
        )
    )
)</f>
        <v>0</v>
      </c>
    </row>
    <row r="8619" spans="9:17">
      <c r="I8619">
        <f t="shared" si="403"/>
        <v>8618</v>
      </c>
      <c r="J8619" t="e">
        <f t="shared" si="404"/>
        <v>#N/A</v>
      </c>
      <c r="K8619" t="e">
        <f t="shared" si="402"/>
        <v>#N/A</v>
      </c>
      <c r="L8619" t="b">
        <f>COUNTIF($N$2:N8619, N8619)=1</f>
        <v>0</v>
      </c>
      <c r="M8619" s="37">
        <f>IF( $Q8619, MAX($M$1:M8618)+1, 0)</f>
        <v>0</v>
      </c>
      <c r="N8619" t="e" cm="1">
        <f t="array" ref="N8619">INDEX($A$9:$F$1048576, $J8619, $K8619 )</f>
        <v>#N/A</v>
      </c>
      <c r="O8619" t="e" cm="1">
        <f t="array" ref="O8619">INDEX($B$9:$F$1048576, $J8619, $K8619 )</f>
        <v>#N/A</v>
      </c>
      <c r="P8619" t="str" cm="1">
        <f t="array" ref="P8619">IF( $L8619, TRIM(_xll.IMDP("IR", $G$5&amp;$N8619, $G$6)), "" )</f>
        <v/>
      </c>
      <c r="Q8619" t="b" cm="1">
        <f t="array" ref="Q8619">IF(
    $U$1=1, AND($P8619&lt;&gt;"", $P8619&lt;&gt;"...", $P8619&lt;&gt;"입력오류"),
    IF(
        $U$18=1, AND($P8619&lt;&gt;"", $P8619&lt;&gt;"...", $P8619&lt;&gt;"입력오류", ISNUMBER(FIND(INDEX($T$2:$T$7,$U$1),$P8619))),
        IF(
            $U$17="기타", AND($P8619&lt;&gt;"", $P8619&lt;&gt;"...", $P8619&lt;&gt;"입력오류", NOT(ISNUMBER(FIND($T$21:$T$34,$P8619)))),
            AND($P8619&lt;&gt;"", $P8619&lt;&gt;"...", $P8619&lt;&gt;"입력오류", $T$19=$P8619)
        )
    )
)</f>
        <v>0</v>
      </c>
    </row>
    <row r="8620" spans="9:17">
      <c r="I8620">
        <f t="shared" si="403"/>
        <v>8619</v>
      </c>
      <c r="J8620" t="e">
        <f t="shared" si="404"/>
        <v>#N/A</v>
      </c>
      <c r="K8620" t="e">
        <f t="shared" si="402"/>
        <v>#N/A</v>
      </c>
      <c r="L8620" t="b">
        <f>COUNTIF($N$2:N8620, N8620)=1</f>
        <v>0</v>
      </c>
      <c r="M8620" s="37">
        <f>IF( $Q8620, MAX($M$1:M8619)+1, 0)</f>
        <v>0</v>
      </c>
      <c r="N8620" t="e" cm="1">
        <f t="array" ref="N8620">INDEX($A$9:$F$1048576, $J8620, $K8620 )</f>
        <v>#N/A</v>
      </c>
      <c r="O8620" t="e" cm="1">
        <f t="array" ref="O8620">INDEX($B$9:$F$1048576, $J8620, $K8620 )</f>
        <v>#N/A</v>
      </c>
      <c r="P8620" t="str" cm="1">
        <f t="array" ref="P8620">IF( $L8620, TRIM(_xll.IMDP("IR", $G$5&amp;$N8620, $G$6)), "" )</f>
        <v/>
      </c>
      <c r="Q8620" t="b" cm="1">
        <f t="array" ref="Q8620">IF(
    $U$1=1, AND($P8620&lt;&gt;"", $P8620&lt;&gt;"...", $P8620&lt;&gt;"입력오류"),
    IF(
        $U$18=1, AND($P8620&lt;&gt;"", $P8620&lt;&gt;"...", $P8620&lt;&gt;"입력오류", ISNUMBER(FIND(INDEX($T$2:$T$7,$U$1),$P8620))),
        IF(
            $U$17="기타", AND($P8620&lt;&gt;"", $P8620&lt;&gt;"...", $P8620&lt;&gt;"입력오류", NOT(ISNUMBER(FIND($T$21:$T$34,$P8620)))),
            AND($P8620&lt;&gt;"", $P8620&lt;&gt;"...", $P8620&lt;&gt;"입력오류", $T$19=$P8620)
        )
    )
)</f>
        <v>0</v>
      </c>
    </row>
    <row r="8621" spans="9:17">
      <c r="I8621">
        <f t="shared" si="403"/>
        <v>8620</v>
      </c>
      <c r="J8621" t="e">
        <f t="shared" si="404"/>
        <v>#N/A</v>
      </c>
      <c r="K8621" t="e">
        <f t="shared" si="402"/>
        <v>#N/A</v>
      </c>
      <c r="L8621" t="b">
        <f>COUNTIF($N$2:N8621, N8621)=1</f>
        <v>0</v>
      </c>
      <c r="M8621" s="37">
        <f>IF( $Q8621, MAX($M$1:M8620)+1, 0)</f>
        <v>0</v>
      </c>
      <c r="N8621" t="e" cm="1">
        <f t="array" ref="N8621">INDEX($A$9:$F$1048576, $J8621, $K8621 )</f>
        <v>#N/A</v>
      </c>
      <c r="O8621" t="e" cm="1">
        <f t="array" ref="O8621">INDEX($B$9:$F$1048576, $J8621, $K8621 )</f>
        <v>#N/A</v>
      </c>
      <c r="P8621" t="str" cm="1">
        <f t="array" ref="P8621">IF( $L8621, TRIM(_xll.IMDP("IR", $G$5&amp;$N8621, $G$6)), "" )</f>
        <v/>
      </c>
      <c r="Q8621" t="b" cm="1">
        <f t="array" ref="Q8621">IF(
    $U$1=1, AND($P8621&lt;&gt;"", $P8621&lt;&gt;"...", $P8621&lt;&gt;"입력오류"),
    IF(
        $U$18=1, AND($P8621&lt;&gt;"", $P8621&lt;&gt;"...", $P8621&lt;&gt;"입력오류", ISNUMBER(FIND(INDEX($T$2:$T$7,$U$1),$P8621))),
        IF(
            $U$17="기타", AND($P8621&lt;&gt;"", $P8621&lt;&gt;"...", $P8621&lt;&gt;"입력오류", NOT(ISNUMBER(FIND($T$21:$T$34,$P8621)))),
            AND($P8621&lt;&gt;"", $P8621&lt;&gt;"...", $P8621&lt;&gt;"입력오류", $T$19=$P8621)
        )
    )
)</f>
        <v>0</v>
      </c>
    </row>
    <row r="8622" spans="9:17">
      <c r="I8622">
        <f t="shared" si="403"/>
        <v>8621</v>
      </c>
      <c r="J8622" t="e">
        <f t="shared" si="404"/>
        <v>#N/A</v>
      </c>
      <c r="K8622" t="e">
        <f t="shared" si="402"/>
        <v>#N/A</v>
      </c>
      <c r="L8622" t="b">
        <f>COUNTIF($N$2:N8622, N8622)=1</f>
        <v>0</v>
      </c>
      <c r="M8622" s="37">
        <f>IF( $Q8622, MAX($M$1:M8621)+1, 0)</f>
        <v>0</v>
      </c>
      <c r="N8622" t="e" cm="1">
        <f t="array" ref="N8622">INDEX($A$9:$F$1048576, $J8622, $K8622 )</f>
        <v>#N/A</v>
      </c>
      <c r="O8622" t="e" cm="1">
        <f t="array" ref="O8622">INDEX($B$9:$F$1048576, $J8622, $K8622 )</f>
        <v>#N/A</v>
      </c>
      <c r="P8622" t="str" cm="1">
        <f t="array" ref="P8622">IF( $L8622, TRIM(_xll.IMDP("IR", $G$5&amp;$N8622, $G$6)), "" )</f>
        <v/>
      </c>
      <c r="Q8622" t="b" cm="1">
        <f t="array" ref="Q8622">IF(
    $U$1=1, AND($P8622&lt;&gt;"", $P8622&lt;&gt;"...", $P8622&lt;&gt;"입력오류"),
    IF(
        $U$18=1, AND($P8622&lt;&gt;"", $P8622&lt;&gt;"...", $P8622&lt;&gt;"입력오류", ISNUMBER(FIND(INDEX($T$2:$T$7,$U$1),$P8622))),
        IF(
            $U$17="기타", AND($P8622&lt;&gt;"", $P8622&lt;&gt;"...", $P8622&lt;&gt;"입력오류", NOT(ISNUMBER(FIND($T$21:$T$34,$P8622)))),
            AND($P8622&lt;&gt;"", $P8622&lt;&gt;"...", $P8622&lt;&gt;"입력오류", $T$19=$P8622)
        )
    )
)</f>
        <v>0</v>
      </c>
    </row>
    <row r="8623" spans="9:17">
      <c r="I8623">
        <f t="shared" si="403"/>
        <v>8622</v>
      </c>
      <c r="J8623" t="e">
        <f t="shared" si="404"/>
        <v>#N/A</v>
      </c>
      <c r="K8623" t="e">
        <f t="shared" si="402"/>
        <v>#N/A</v>
      </c>
      <c r="L8623" t="b">
        <f>COUNTIF($N$2:N8623, N8623)=1</f>
        <v>0</v>
      </c>
      <c r="M8623" s="37">
        <f>IF( $Q8623, MAX($M$1:M8622)+1, 0)</f>
        <v>0</v>
      </c>
      <c r="N8623" t="e" cm="1">
        <f t="array" ref="N8623">INDEX($A$9:$F$1048576, $J8623, $K8623 )</f>
        <v>#N/A</v>
      </c>
      <c r="O8623" t="e" cm="1">
        <f t="array" ref="O8623">INDEX($B$9:$F$1048576, $J8623, $K8623 )</f>
        <v>#N/A</v>
      </c>
      <c r="P8623" t="str" cm="1">
        <f t="array" ref="P8623">IF( $L8623, TRIM(_xll.IMDP("IR", $G$5&amp;$N8623, $G$6)), "" )</f>
        <v/>
      </c>
      <c r="Q8623" t="b" cm="1">
        <f t="array" ref="Q8623">IF(
    $U$1=1, AND($P8623&lt;&gt;"", $P8623&lt;&gt;"...", $P8623&lt;&gt;"입력오류"),
    IF(
        $U$18=1, AND($P8623&lt;&gt;"", $P8623&lt;&gt;"...", $P8623&lt;&gt;"입력오류", ISNUMBER(FIND(INDEX($T$2:$T$7,$U$1),$P8623))),
        IF(
            $U$17="기타", AND($P8623&lt;&gt;"", $P8623&lt;&gt;"...", $P8623&lt;&gt;"입력오류", NOT(ISNUMBER(FIND($T$21:$T$34,$P8623)))),
            AND($P8623&lt;&gt;"", $P8623&lt;&gt;"...", $P8623&lt;&gt;"입력오류", $T$19=$P8623)
        )
    )
)</f>
        <v>0</v>
      </c>
    </row>
    <row r="8624" spans="9:17">
      <c r="I8624">
        <f t="shared" si="403"/>
        <v>8623</v>
      </c>
      <c r="J8624" t="e">
        <f t="shared" si="404"/>
        <v>#N/A</v>
      </c>
      <c r="K8624" t="e">
        <f t="shared" si="402"/>
        <v>#N/A</v>
      </c>
      <c r="L8624" t="b">
        <f>COUNTIF($N$2:N8624, N8624)=1</f>
        <v>0</v>
      </c>
      <c r="M8624" s="37">
        <f>IF( $Q8624, MAX($M$1:M8623)+1, 0)</f>
        <v>0</v>
      </c>
      <c r="N8624" t="e" cm="1">
        <f t="array" ref="N8624">INDEX($A$9:$F$1048576, $J8624, $K8624 )</f>
        <v>#N/A</v>
      </c>
      <c r="O8624" t="e" cm="1">
        <f t="array" ref="O8624">INDEX($B$9:$F$1048576, $J8624, $K8624 )</f>
        <v>#N/A</v>
      </c>
      <c r="P8624" t="str" cm="1">
        <f t="array" ref="P8624">IF( $L8624, TRIM(_xll.IMDP("IR", $G$5&amp;$N8624, $G$6)), "" )</f>
        <v/>
      </c>
      <c r="Q8624" t="b" cm="1">
        <f t="array" ref="Q8624">IF(
    $U$1=1, AND($P8624&lt;&gt;"", $P8624&lt;&gt;"...", $P8624&lt;&gt;"입력오류"),
    IF(
        $U$18=1, AND($P8624&lt;&gt;"", $P8624&lt;&gt;"...", $P8624&lt;&gt;"입력오류", ISNUMBER(FIND(INDEX($T$2:$T$7,$U$1),$P8624))),
        IF(
            $U$17="기타", AND($P8624&lt;&gt;"", $P8624&lt;&gt;"...", $P8624&lt;&gt;"입력오류", NOT(ISNUMBER(FIND($T$21:$T$34,$P8624)))),
            AND($P8624&lt;&gt;"", $P8624&lt;&gt;"...", $P8624&lt;&gt;"입력오류", $T$19=$P8624)
        )
    )
)</f>
        <v>0</v>
      </c>
    </row>
    <row r="8625" spans="9:17">
      <c r="I8625">
        <f t="shared" si="403"/>
        <v>8624</v>
      </c>
      <c r="J8625" t="e">
        <f t="shared" si="404"/>
        <v>#N/A</v>
      </c>
      <c r="K8625" t="e">
        <f t="shared" si="402"/>
        <v>#N/A</v>
      </c>
      <c r="L8625" t="b">
        <f>COUNTIF($N$2:N8625, N8625)=1</f>
        <v>0</v>
      </c>
      <c r="M8625" s="37">
        <f>IF( $Q8625, MAX($M$1:M8624)+1, 0)</f>
        <v>0</v>
      </c>
      <c r="N8625" t="e" cm="1">
        <f t="array" ref="N8625">INDEX($A$9:$F$1048576, $J8625, $K8625 )</f>
        <v>#N/A</v>
      </c>
      <c r="O8625" t="e" cm="1">
        <f t="array" ref="O8625">INDEX($B$9:$F$1048576, $J8625, $K8625 )</f>
        <v>#N/A</v>
      </c>
      <c r="P8625" t="str" cm="1">
        <f t="array" ref="P8625">IF( $L8625, TRIM(_xll.IMDP("IR", $G$5&amp;$N8625, $G$6)), "" )</f>
        <v/>
      </c>
      <c r="Q8625" t="b" cm="1">
        <f t="array" ref="Q8625">IF(
    $U$1=1, AND($P8625&lt;&gt;"", $P8625&lt;&gt;"...", $P8625&lt;&gt;"입력오류"),
    IF(
        $U$18=1, AND($P8625&lt;&gt;"", $P8625&lt;&gt;"...", $P8625&lt;&gt;"입력오류", ISNUMBER(FIND(INDEX($T$2:$T$7,$U$1),$P8625))),
        IF(
            $U$17="기타", AND($P8625&lt;&gt;"", $P8625&lt;&gt;"...", $P8625&lt;&gt;"입력오류", NOT(ISNUMBER(FIND($T$21:$T$34,$P8625)))),
            AND($P8625&lt;&gt;"", $P8625&lt;&gt;"...", $P8625&lt;&gt;"입력오류", $T$19=$P8625)
        )
    )
)</f>
        <v>0</v>
      </c>
    </row>
    <row r="8626" spans="9:17">
      <c r="I8626">
        <f t="shared" si="403"/>
        <v>8625</v>
      </c>
      <c r="J8626" t="e">
        <f t="shared" si="404"/>
        <v>#N/A</v>
      </c>
      <c r="K8626" t="e">
        <f t="shared" si="402"/>
        <v>#N/A</v>
      </c>
      <c r="L8626" t="b">
        <f>COUNTIF($N$2:N8626, N8626)=1</f>
        <v>0</v>
      </c>
      <c r="M8626" s="37">
        <f>IF( $Q8626, MAX($M$1:M8625)+1, 0)</f>
        <v>0</v>
      </c>
      <c r="N8626" t="e" cm="1">
        <f t="array" ref="N8626">INDEX($A$9:$F$1048576, $J8626, $K8626 )</f>
        <v>#N/A</v>
      </c>
      <c r="O8626" t="e" cm="1">
        <f t="array" ref="O8626">INDEX($B$9:$F$1048576, $J8626, $K8626 )</f>
        <v>#N/A</v>
      </c>
      <c r="P8626" t="str" cm="1">
        <f t="array" ref="P8626">IF( $L8626, TRIM(_xll.IMDP("IR", $G$5&amp;$N8626, $G$6)), "" )</f>
        <v/>
      </c>
      <c r="Q8626" t="b" cm="1">
        <f t="array" ref="Q8626">IF(
    $U$1=1, AND($P8626&lt;&gt;"", $P8626&lt;&gt;"...", $P8626&lt;&gt;"입력오류"),
    IF(
        $U$18=1, AND($P8626&lt;&gt;"", $P8626&lt;&gt;"...", $P8626&lt;&gt;"입력오류", ISNUMBER(FIND(INDEX($T$2:$T$7,$U$1),$P8626))),
        IF(
            $U$17="기타", AND($P8626&lt;&gt;"", $P8626&lt;&gt;"...", $P8626&lt;&gt;"입력오류", NOT(ISNUMBER(FIND($T$21:$T$34,$P8626)))),
            AND($P8626&lt;&gt;"", $P8626&lt;&gt;"...", $P8626&lt;&gt;"입력오류", $T$19=$P8626)
        )
    )
)</f>
        <v>0</v>
      </c>
    </row>
    <row r="8627" spans="9:17">
      <c r="I8627">
        <f t="shared" si="403"/>
        <v>8626</v>
      </c>
      <c r="J8627" t="e">
        <f t="shared" si="404"/>
        <v>#N/A</v>
      </c>
      <c r="K8627" t="e">
        <f t="shared" si="402"/>
        <v>#N/A</v>
      </c>
      <c r="L8627" t="b">
        <f>COUNTIF($N$2:N8627, N8627)=1</f>
        <v>0</v>
      </c>
      <c r="M8627" s="37">
        <f>IF( $Q8627, MAX($M$1:M8626)+1, 0)</f>
        <v>0</v>
      </c>
      <c r="N8627" t="e" cm="1">
        <f t="array" ref="N8627">INDEX($A$9:$F$1048576, $J8627, $K8627 )</f>
        <v>#N/A</v>
      </c>
      <c r="O8627" t="e" cm="1">
        <f t="array" ref="O8627">INDEX($B$9:$F$1048576, $J8627, $K8627 )</f>
        <v>#N/A</v>
      </c>
      <c r="P8627" t="str" cm="1">
        <f t="array" ref="P8627">IF( $L8627, TRIM(_xll.IMDP("IR", $G$5&amp;$N8627, $G$6)), "" )</f>
        <v/>
      </c>
      <c r="Q8627" t="b" cm="1">
        <f t="array" ref="Q8627">IF(
    $U$1=1, AND($P8627&lt;&gt;"", $P8627&lt;&gt;"...", $P8627&lt;&gt;"입력오류"),
    IF(
        $U$18=1, AND($P8627&lt;&gt;"", $P8627&lt;&gt;"...", $P8627&lt;&gt;"입력오류", ISNUMBER(FIND(INDEX($T$2:$T$7,$U$1),$P8627))),
        IF(
            $U$17="기타", AND($P8627&lt;&gt;"", $P8627&lt;&gt;"...", $P8627&lt;&gt;"입력오류", NOT(ISNUMBER(FIND($T$21:$T$34,$P8627)))),
            AND($P8627&lt;&gt;"", $P8627&lt;&gt;"...", $P8627&lt;&gt;"입력오류", $T$19=$P8627)
        )
    )
)</f>
        <v>0</v>
      </c>
    </row>
    <row r="8628" spans="9:17">
      <c r="I8628">
        <f t="shared" si="403"/>
        <v>8627</v>
      </c>
      <c r="J8628" t="e">
        <f t="shared" si="404"/>
        <v>#N/A</v>
      </c>
      <c r="K8628" t="e">
        <f t="shared" si="402"/>
        <v>#N/A</v>
      </c>
      <c r="L8628" t="b">
        <f>COUNTIF($N$2:N8628, N8628)=1</f>
        <v>0</v>
      </c>
      <c r="M8628" s="37">
        <f>IF( $Q8628, MAX($M$1:M8627)+1, 0)</f>
        <v>0</v>
      </c>
      <c r="N8628" t="e" cm="1">
        <f t="array" ref="N8628">INDEX($A$9:$F$1048576, $J8628, $K8628 )</f>
        <v>#N/A</v>
      </c>
      <c r="O8628" t="e" cm="1">
        <f t="array" ref="O8628">INDEX($B$9:$F$1048576, $J8628, $K8628 )</f>
        <v>#N/A</v>
      </c>
      <c r="P8628" t="str" cm="1">
        <f t="array" ref="P8628">IF( $L8628, TRIM(_xll.IMDP("IR", $G$5&amp;$N8628, $G$6)), "" )</f>
        <v/>
      </c>
      <c r="Q8628" t="b" cm="1">
        <f t="array" ref="Q8628">IF(
    $U$1=1, AND($P8628&lt;&gt;"", $P8628&lt;&gt;"...", $P8628&lt;&gt;"입력오류"),
    IF(
        $U$18=1, AND($P8628&lt;&gt;"", $P8628&lt;&gt;"...", $P8628&lt;&gt;"입력오류", ISNUMBER(FIND(INDEX($T$2:$T$7,$U$1),$P8628))),
        IF(
            $U$17="기타", AND($P8628&lt;&gt;"", $P8628&lt;&gt;"...", $P8628&lt;&gt;"입력오류", NOT(ISNUMBER(FIND($T$21:$T$34,$P8628)))),
            AND($P8628&lt;&gt;"", $P8628&lt;&gt;"...", $P8628&lt;&gt;"입력오류", $T$19=$P8628)
        )
    )
)</f>
        <v>0</v>
      </c>
    </row>
    <row r="8629" spans="9:17">
      <c r="I8629">
        <f t="shared" si="403"/>
        <v>8628</v>
      </c>
      <c r="J8629" t="e">
        <f t="shared" si="404"/>
        <v>#N/A</v>
      </c>
      <c r="K8629" t="e">
        <f t="shared" si="402"/>
        <v>#N/A</v>
      </c>
      <c r="L8629" t="b">
        <f>COUNTIF($N$2:N8629, N8629)=1</f>
        <v>0</v>
      </c>
      <c r="M8629" s="37">
        <f>IF( $Q8629, MAX($M$1:M8628)+1, 0)</f>
        <v>0</v>
      </c>
      <c r="N8629" t="e" cm="1">
        <f t="array" ref="N8629">INDEX($A$9:$F$1048576, $J8629, $K8629 )</f>
        <v>#N/A</v>
      </c>
      <c r="O8629" t="e" cm="1">
        <f t="array" ref="O8629">INDEX($B$9:$F$1048576, $J8629, $K8629 )</f>
        <v>#N/A</v>
      </c>
      <c r="P8629" t="str" cm="1">
        <f t="array" ref="P8629">IF( $L8629, TRIM(_xll.IMDP("IR", $G$5&amp;$N8629, $G$6)), "" )</f>
        <v/>
      </c>
      <c r="Q8629" t="b" cm="1">
        <f t="array" ref="Q8629">IF(
    $U$1=1, AND($P8629&lt;&gt;"", $P8629&lt;&gt;"...", $P8629&lt;&gt;"입력오류"),
    IF(
        $U$18=1, AND($P8629&lt;&gt;"", $P8629&lt;&gt;"...", $P8629&lt;&gt;"입력오류", ISNUMBER(FIND(INDEX($T$2:$T$7,$U$1),$P8629))),
        IF(
            $U$17="기타", AND($P8629&lt;&gt;"", $P8629&lt;&gt;"...", $P8629&lt;&gt;"입력오류", NOT(ISNUMBER(FIND($T$21:$T$34,$P8629)))),
            AND($P8629&lt;&gt;"", $P8629&lt;&gt;"...", $P8629&lt;&gt;"입력오류", $T$19=$P8629)
        )
    )
)</f>
        <v>0</v>
      </c>
    </row>
    <row r="8630" spans="9:17">
      <c r="I8630">
        <f t="shared" si="403"/>
        <v>8629</v>
      </c>
      <c r="J8630" t="e">
        <f t="shared" si="404"/>
        <v>#N/A</v>
      </c>
      <c r="K8630" t="e">
        <f t="shared" si="402"/>
        <v>#N/A</v>
      </c>
      <c r="L8630" t="b">
        <f>COUNTIF($N$2:N8630, N8630)=1</f>
        <v>0</v>
      </c>
      <c r="M8630" s="37">
        <f>IF( $Q8630, MAX($M$1:M8629)+1, 0)</f>
        <v>0</v>
      </c>
      <c r="N8630" t="e" cm="1">
        <f t="array" ref="N8630">INDEX($A$9:$F$1048576, $J8630, $K8630 )</f>
        <v>#N/A</v>
      </c>
      <c r="O8630" t="e" cm="1">
        <f t="array" ref="O8630">INDEX($B$9:$F$1048576, $J8630, $K8630 )</f>
        <v>#N/A</v>
      </c>
      <c r="P8630" t="str" cm="1">
        <f t="array" ref="P8630">IF( $L8630, TRIM(_xll.IMDP("IR", $G$5&amp;$N8630, $G$6)), "" )</f>
        <v/>
      </c>
      <c r="Q8630" t="b" cm="1">
        <f t="array" ref="Q8630">IF(
    $U$1=1, AND($P8630&lt;&gt;"", $P8630&lt;&gt;"...", $P8630&lt;&gt;"입력오류"),
    IF(
        $U$18=1, AND($P8630&lt;&gt;"", $P8630&lt;&gt;"...", $P8630&lt;&gt;"입력오류", ISNUMBER(FIND(INDEX($T$2:$T$7,$U$1),$P8630))),
        IF(
            $U$17="기타", AND($P8630&lt;&gt;"", $P8630&lt;&gt;"...", $P8630&lt;&gt;"입력오류", NOT(ISNUMBER(FIND($T$21:$T$34,$P8630)))),
            AND($P8630&lt;&gt;"", $P8630&lt;&gt;"...", $P8630&lt;&gt;"입력오류", $T$19=$P8630)
        )
    )
)</f>
        <v>0</v>
      </c>
    </row>
    <row r="8631" spans="9:17">
      <c r="I8631">
        <f t="shared" si="403"/>
        <v>8630</v>
      </c>
      <c r="J8631" t="e">
        <f t="shared" si="404"/>
        <v>#N/A</v>
      </c>
      <c r="K8631" t="e">
        <f t="shared" si="402"/>
        <v>#N/A</v>
      </c>
      <c r="L8631" t="b">
        <f>COUNTIF($N$2:N8631, N8631)=1</f>
        <v>0</v>
      </c>
      <c r="M8631" s="37">
        <f>IF( $Q8631, MAX($M$1:M8630)+1, 0)</f>
        <v>0</v>
      </c>
      <c r="N8631" t="e" cm="1">
        <f t="array" ref="N8631">INDEX($A$9:$F$1048576, $J8631, $K8631 )</f>
        <v>#N/A</v>
      </c>
      <c r="O8631" t="e" cm="1">
        <f t="array" ref="O8631">INDEX($B$9:$F$1048576, $J8631, $K8631 )</f>
        <v>#N/A</v>
      </c>
      <c r="P8631" t="str" cm="1">
        <f t="array" ref="P8631">IF( $L8631, TRIM(_xll.IMDP("IR", $G$5&amp;$N8631, $G$6)), "" )</f>
        <v/>
      </c>
      <c r="Q8631" t="b" cm="1">
        <f t="array" ref="Q8631">IF(
    $U$1=1, AND($P8631&lt;&gt;"", $P8631&lt;&gt;"...", $P8631&lt;&gt;"입력오류"),
    IF(
        $U$18=1, AND($P8631&lt;&gt;"", $P8631&lt;&gt;"...", $P8631&lt;&gt;"입력오류", ISNUMBER(FIND(INDEX($T$2:$T$7,$U$1),$P8631))),
        IF(
            $U$17="기타", AND($P8631&lt;&gt;"", $P8631&lt;&gt;"...", $P8631&lt;&gt;"입력오류", NOT(ISNUMBER(FIND($T$21:$T$34,$P8631)))),
            AND($P8631&lt;&gt;"", $P8631&lt;&gt;"...", $P8631&lt;&gt;"입력오류", $T$19=$P8631)
        )
    )
)</f>
        <v>0</v>
      </c>
    </row>
    <row r="8632" spans="9:17">
      <c r="I8632">
        <f t="shared" si="403"/>
        <v>8631</v>
      </c>
      <c r="J8632" t="e">
        <f t="shared" si="404"/>
        <v>#N/A</v>
      </c>
      <c r="K8632" t="e">
        <f t="shared" si="402"/>
        <v>#N/A</v>
      </c>
      <c r="L8632" t="b">
        <f>COUNTIF($N$2:N8632, N8632)=1</f>
        <v>0</v>
      </c>
      <c r="M8632" s="37">
        <f>IF( $Q8632, MAX($M$1:M8631)+1, 0)</f>
        <v>0</v>
      </c>
      <c r="N8632" t="e" cm="1">
        <f t="array" ref="N8632">INDEX($A$9:$F$1048576, $J8632, $K8632 )</f>
        <v>#N/A</v>
      </c>
      <c r="O8632" t="e" cm="1">
        <f t="array" ref="O8632">INDEX($B$9:$F$1048576, $J8632, $K8632 )</f>
        <v>#N/A</v>
      </c>
      <c r="P8632" t="str" cm="1">
        <f t="array" ref="P8632">IF( $L8632, TRIM(_xll.IMDP("IR", $G$5&amp;$N8632, $G$6)), "" )</f>
        <v/>
      </c>
      <c r="Q8632" t="b" cm="1">
        <f t="array" ref="Q8632">IF(
    $U$1=1, AND($P8632&lt;&gt;"", $P8632&lt;&gt;"...", $P8632&lt;&gt;"입력오류"),
    IF(
        $U$18=1, AND($P8632&lt;&gt;"", $P8632&lt;&gt;"...", $P8632&lt;&gt;"입력오류", ISNUMBER(FIND(INDEX($T$2:$T$7,$U$1),$P8632))),
        IF(
            $U$17="기타", AND($P8632&lt;&gt;"", $P8632&lt;&gt;"...", $P8632&lt;&gt;"입력오류", NOT(ISNUMBER(FIND($T$21:$T$34,$P8632)))),
            AND($P8632&lt;&gt;"", $P8632&lt;&gt;"...", $P8632&lt;&gt;"입력오류", $T$19=$P8632)
        )
    )
)</f>
        <v>0</v>
      </c>
    </row>
    <row r="8633" spans="9:17">
      <c r="I8633">
        <f t="shared" si="403"/>
        <v>8632</v>
      </c>
      <c r="J8633" t="e">
        <f t="shared" si="404"/>
        <v>#N/A</v>
      </c>
      <c r="K8633" t="e">
        <f t="shared" si="402"/>
        <v>#N/A</v>
      </c>
      <c r="L8633" t="b">
        <f>COUNTIF($N$2:N8633, N8633)=1</f>
        <v>0</v>
      </c>
      <c r="M8633" s="37">
        <f>IF( $Q8633, MAX($M$1:M8632)+1, 0)</f>
        <v>0</v>
      </c>
      <c r="N8633" t="e" cm="1">
        <f t="array" ref="N8633">INDEX($A$9:$F$1048576, $J8633, $K8633 )</f>
        <v>#N/A</v>
      </c>
      <c r="O8633" t="e" cm="1">
        <f t="array" ref="O8633">INDEX($B$9:$F$1048576, $J8633, $K8633 )</f>
        <v>#N/A</v>
      </c>
      <c r="P8633" t="str" cm="1">
        <f t="array" ref="P8633">IF( $L8633, TRIM(_xll.IMDP("IR", $G$5&amp;$N8633, $G$6)), "" )</f>
        <v/>
      </c>
      <c r="Q8633" t="b" cm="1">
        <f t="array" ref="Q8633">IF(
    $U$1=1, AND($P8633&lt;&gt;"", $P8633&lt;&gt;"...", $P8633&lt;&gt;"입력오류"),
    IF(
        $U$18=1, AND($P8633&lt;&gt;"", $P8633&lt;&gt;"...", $P8633&lt;&gt;"입력오류", ISNUMBER(FIND(INDEX($T$2:$T$7,$U$1),$P8633))),
        IF(
            $U$17="기타", AND($P8633&lt;&gt;"", $P8633&lt;&gt;"...", $P8633&lt;&gt;"입력오류", NOT(ISNUMBER(FIND($T$21:$T$34,$P8633)))),
            AND($P8633&lt;&gt;"", $P8633&lt;&gt;"...", $P8633&lt;&gt;"입력오류", $T$19=$P8633)
        )
    )
)</f>
        <v>0</v>
      </c>
    </row>
    <row r="8634" spans="9:17">
      <c r="I8634">
        <f t="shared" si="403"/>
        <v>8633</v>
      </c>
      <c r="J8634" t="e">
        <f t="shared" si="404"/>
        <v>#N/A</v>
      </c>
      <c r="K8634" t="e">
        <f t="shared" si="402"/>
        <v>#N/A</v>
      </c>
      <c r="L8634" t="b">
        <f>COUNTIF($N$2:N8634, N8634)=1</f>
        <v>0</v>
      </c>
      <c r="M8634" s="37">
        <f>IF( $Q8634, MAX($M$1:M8633)+1, 0)</f>
        <v>0</v>
      </c>
      <c r="N8634" t="e" cm="1">
        <f t="array" ref="N8634">INDEX($A$9:$F$1048576, $J8634, $K8634 )</f>
        <v>#N/A</v>
      </c>
      <c r="O8634" t="e" cm="1">
        <f t="array" ref="O8634">INDEX($B$9:$F$1048576, $J8634, $K8634 )</f>
        <v>#N/A</v>
      </c>
      <c r="P8634" t="str" cm="1">
        <f t="array" ref="P8634">IF( $L8634, TRIM(_xll.IMDP("IR", $G$5&amp;$N8634, $G$6)), "" )</f>
        <v/>
      </c>
      <c r="Q8634" t="b" cm="1">
        <f t="array" ref="Q8634">IF(
    $U$1=1, AND($P8634&lt;&gt;"", $P8634&lt;&gt;"...", $P8634&lt;&gt;"입력오류"),
    IF(
        $U$18=1, AND($P8634&lt;&gt;"", $P8634&lt;&gt;"...", $P8634&lt;&gt;"입력오류", ISNUMBER(FIND(INDEX($T$2:$T$7,$U$1),$P8634))),
        IF(
            $U$17="기타", AND($P8634&lt;&gt;"", $P8634&lt;&gt;"...", $P8634&lt;&gt;"입력오류", NOT(ISNUMBER(FIND($T$21:$T$34,$P8634)))),
            AND($P8634&lt;&gt;"", $P8634&lt;&gt;"...", $P8634&lt;&gt;"입력오류", $T$19=$P8634)
        )
    )
)</f>
        <v>0</v>
      </c>
    </row>
    <row r="8635" spans="9:17">
      <c r="I8635">
        <f t="shared" si="403"/>
        <v>8634</v>
      </c>
      <c r="J8635" t="e">
        <f t="shared" si="404"/>
        <v>#N/A</v>
      </c>
      <c r="K8635" t="e">
        <f t="shared" si="402"/>
        <v>#N/A</v>
      </c>
      <c r="L8635" t="b">
        <f>COUNTIF($N$2:N8635, N8635)=1</f>
        <v>0</v>
      </c>
      <c r="M8635" s="37">
        <f>IF( $Q8635, MAX($M$1:M8634)+1, 0)</f>
        <v>0</v>
      </c>
      <c r="N8635" t="e" cm="1">
        <f t="array" ref="N8635">INDEX($A$9:$F$1048576, $J8635, $K8635 )</f>
        <v>#N/A</v>
      </c>
      <c r="O8635" t="e" cm="1">
        <f t="array" ref="O8635">INDEX($B$9:$F$1048576, $J8635, $K8635 )</f>
        <v>#N/A</v>
      </c>
      <c r="P8635" t="str" cm="1">
        <f t="array" ref="P8635">IF( $L8635, TRIM(_xll.IMDP("IR", $G$5&amp;$N8635, $G$6)), "" )</f>
        <v/>
      </c>
      <c r="Q8635" t="b" cm="1">
        <f t="array" ref="Q8635">IF(
    $U$1=1, AND($P8635&lt;&gt;"", $P8635&lt;&gt;"...", $P8635&lt;&gt;"입력오류"),
    IF(
        $U$18=1, AND($P8635&lt;&gt;"", $P8635&lt;&gt;"...", $P8635&lt;&gt;"입력오류", ISNUMBER(FIND(INDEX($T$2:$T$7,$U$1),$P8635))),
        IF(
            $U$17="기타", AND($P8635&lt;&gt;"", $P8635&lt;&gt;"...", $P8635&lt;&gt;"입력오류", NOT(ISNUMBER(FIND($T$21:$T$34,$P8635)))),
            AND($P8635&lt;&gt;"", $P8635&lt;&gt;"...", $P8635&lt;&gt;"입력오류", $T$19=$P8635)
        )
    )
)</f>
        <v>0</v>
      </c>
    </row>
    <row r="8636" spans="9:17">
      <c r="I8636">
        <f t="shared" si="403"/>
        <v>8635</v>
      </c>
      <c r="J8636" t="e">
        <f t="shared" si="404"/>
        <v>#N/A</v>
      </c>
      <c r="K8636" t="e">
        <f t="shared" si="402"/>
        <v>#N/A</v>
      </c>
      <c r="L8636" t="b">
        <f>COUNTIF($N$2:N8636, N8636)=1</f>
        <v>0</v>
      </c>
      <c r="M8636" s="37">
        <f>IF( $Q8636, MAX($M$1:M8635)+1, 0)</f>
        <v>0</v>
      </c>
      <c r="N8636" t="e" cm="1">
        <f t="array" ref="N8636">INDEX($A$9:$F$1048576, $J8636, $K8636 )</f>
        <v>#N/A</v>
      </c>
      <c r="O8636" t="e" cm="1">
        <f t="array" ref="O8636">INDEX($B$9:$F$1048576, $J8636, $K8636 )</f>
        <v>#N/A</v>
      </c>
      <c r="P8636" t="str" cm="1">
        <f t="array" ref="P8636">IF( $L8636, TRIM(_xll.IMDP("IR", $G$5&amp;$N8636, $G$6)), "" )</f>
        <v/>
      </c>
      <c r="Q8636" t="b" cm="1">
        <f t="array" ref="Q8636">IF(
    $U$1=1, AND($P8636&lt;&gt;"", $P8636&lt;&gt;"...", $P8636&lt;&gt;"입력오류"),
    IF(
        $U$18=1, AND($P8636&lt;&gt;"", $P8636&lt;&gt;"...", $P8636&lt;&gt;"입력오류", ISNUMBER(FIND(INDEX($T$2:$T$7,$U$1),$P8636))),
        IF(
            $U$17="기타", AND($P8636&lt;&gt;"", $P8636&lt;&gt;"...", $P8636&lt;&gt;"입력오류", NOT(ISNUMBER(FIND($T$21:$T$34,$P8636)))),
            AND($P8636&lt;&gt;"", $P8636&lt;&gt;"...", $P8636&lt;&gt;"입력오류", $T$19=$P8636)
        )
    )
)</f>
        <v>0</v>
      </c>
    </row>
    <row r="8637" spans="9:17">
      <c r="I8637">
        <f t="shared" si="403"/>
        <v>8636</v>
      </c>
      <c r="J8637" t="e">
        <f t="shared" si="404"/>
        <v>#N/A</v>
      </c>
      <c r="K8637" t="e">
        <f t="shared" si="402"/>
        <v>#N/A</v>
      </c>
      <c r="L8637" t="b">
        <f>COUNTIF($N$2:N8637, N8637)=1</f>
        <v>0</v>
      </c>
      <c r="M8637" s="37">
        <f>IF( $Q8637, MAX($M$1:M8636)+1, 0)</f>
        <v>0</v>
      </c>
      <c r="N8637" t="e" cm="1">
        <f t="array" ref="N8637">INDEX($A$9:$F$1048576, $J8637, $K8637 )</f>
        <v>#N/A</v>
      </c>
      <c r="O8637" t="e" cm="1">
        <f t="array" ref="O8637">INDEX($B$9:$F$1048576, $J8637, $K8637 )</f>
        <v>#N/A</v>
      </c>
      <c r="P8637" t="str" cm="1">
        <f t="array" ref="P8637">IF( $L8637, TRIM(_xll.IMDP("IR", $G$5&amp;$N8637, $G$6)), "" )</f>
        <v/>
      </c>
      <c r="Q8637" t="b" cm="1">
        <f t="array" ref="Q8637">IF(
    $U$1=1, AND($P8637&lt;&gt;"", $P8637&lt;&gt;"...", $P8637&lt;&gt;"입력오류"),
    IF(
        $U$18=1, AND($P8637&lt;&gt;"", $P8637&lt;&gt;"...", $P8637&lt;&gt;"입력오류", ISNUMBER(FIND(INDEX($T$2:$T$7,$U$1),$P8637))),
        IF(
            $U$17="기타", AND($P8637&lt;&gt;"", $P8637&lt;&gt;"...", $P8637&lt;&gt;"입력오류", NOT(ISNUMBER(FIND($T$21:$T$34,$P8637)))),
            AND($P8637&lt;&gt;"", $P8637&lt;&gt;"...", $P8637&lt;&gt;"입력오류", $T$19=$P8637)
        )
    )
)</f>
        <v>0</v>
      </c>
    </row>
    <row r="8638" spans="9:17">
      <c r="I8638">
        <f t="shared" si="403"/>
        <v>8637</v>
      </c>
      <c r="J8638" t="e">
        <f t="shared" si="404"/>
        <v>#N/A</v>
      </c>
      <c r="K8638" t="e">
        <f t="shared" si="402"/>
        <v>#N/A</v>
      </c>
      <c r="L8638" t="b">
        <f>COUNTIF($N$2:N8638, N8638)=1</f>
        <v>0</v>
      </c>
      <c r="M8638" s="37">
        <f>IF( $Q8638, MAX($M$1:M8637)+1, 0)</f>
        <v>0</v>
      </c>
      <c r="N8638" t="e" cm="1">
        <f t="array" ref="N8638">INDEX($A$9:$F$1048576, $J8638, $K8638 )</f>
        <v>#N/A</v>
      </c>
      <c r="O8638" t="e" cm="1">
        <f t="array" ref="O8638">INDEX($B$9:$F$1048576, $J8638, $K8638 )</f>
        <v>#N/A</v>
      </c>
      <c r="P8638" t="str" cm="1">
        <f t="array" ref="P8638">IF( $L8638, TRIM(_xll.IMDP("IR", $G$5&amp;$N8638, $G$6)), "" )</f>
        <v/>
      </c>
      <c r="Q8638" t="b" cm="1">
        <f t="array" ref="Q8638">IF(
    $U$1=1, AND($P8638&lt;&gt;"", $P8638&lt;&gt;"...", $P8638&lt;&gt;"입력오류"),
    IF(
        $U$18=1, AND($P8638&lt;&gt;"", $P8638&lt;&gt;"...", $P8638&lt;&gt;"입력오류", ISNUMBER(FIND(INDEX($T$2:$T$7,$U$1),$P8638))),
        IF(
            $U$17="기타", AND($P8638&lt;&gt;"", $P8638&lt;&gt;"...", $P8638&lt;&gt;"입력오류", NOT(ISNUMBER(FIND($T$21:$T$34,$P8638)))),
            AND($P8638&lt;&gt;"", $P8638&lt;&gt;"...", $P8638&lt;&gt;"입력오류", $T$19=$P8638)
        )
    )
)</f>
        <v>0</v>
      </c>
    </row>
    <row r="8639" spans="9:17">
      <c r="I8639">
        <f t="shared" si="403"/>
        <v>8638</v>
      </c>
      <c r="J8639" t="e">
        <f t="shared" si="404"/>
        <v>#N/A</v>
      </c>
      <c r="K8639" t="e">
        <f t="shared" si="402"/>
        <v>#N/A</v>
      </c>
      <c r="L8639" t="b">
        <f>COUNTIF($N$2:N8639, N8639)=1</f>
        <v>0</v>
      </c>
      <c r="M8639" s="37">
        <f>IF( $Q8639, MAX($M$1:M8638)+1, 0)</f>
        <v>0</v>
      </c>
      <c r="N8639" t="e" cm="1">
        <f t="array" ref="N8639">INDEX($A$9:$F$1048576, $J8639, $K8639 )</f>
        <v>#N/A</v>
      </c>
      <c r="O8639" t="e" cm="1">
        <f t="array" ref="O8639">INDEX($B$9:$F$1048576, $J8639, $K8639 )</f>
        <v>#N/A</v>
      </c>
      <c r="P8639" t="str" cm="1">
        <f t="array" ref="P8639">IF( $L8639, TRIM(_xll.IMDP("IR", $G$5&amp;$N8639, $G$6)), "" )</f>
        <v/>
      </c>
      <c r="Q8639" t="b" cm="1">
        <f t="array" ref="Q8639">IF(
    $U$1=1, AND($P8639&lt;&gt;"", $P8639&lt;&gt;"...", $P8639&lt;&gt;"입력오류"),
    IF(
        $U$18=1, AND($P8639&lt;&gt;"", $P8639&lt;&gt;"...", $P8639&lt;&gt;"입력오류", ISNUMBER(FIND(INDEX($T$2:$T$7,$U$1),$P8639))),
        IF(
            $U$17="기타", AND($P8639&lt;&gt;"", $P8639&lt;&gt;"...", $P8639&lt;&gt;"입력오류", NOT(ISNUMBER(FIND($T$21:$T$34,$P8639)))),
            AND($P8639&lt;&gt;"", $P8639&lt;&gt;"...", $P8639&lt;&gt;"입력오류", $T$19=$P8639)
        )
    )
)</f>
        <v>0</v>
      </c>
    </row>
    <row r="8640" spans="9:17">
      <c r="I8640">
        <f t="shared" si="403"/>
        <v>8639</v>
      </c>
      <c r="J8640" t="e">
        <f t="shared" si="404"/>
        <v>#N/A</v>
      </c>
      <c r="K8640" t="e">
        <f t="shared" si="402"/>
        <v>#N/A</v>
      </c>
      <c r="L8640" t="b">
        <f>COUNTIF($N$2:N8640, N8640)=1</f>
        <v>0</v>
      </c>
      <c r="M8640" s="37">
        <f>IF( $Q8640, MAX($M$1:M8639)+1, 0)</f>
        <v>0</v>
      </c>
      <c r="N8640" t="e" cm="1">
        <f t="array" ref="N8640">INDEX($A$9:$F$1048576, $J8640, $K8640 )</f>
        <v>#N/A</v>
      </c>
      <c r="O8640" t="e" cm="1">
        <f t="array" ref="O8640">INDEX($B$9:$F$1048576, $J8640, $K8640 )</f>
        <v>#N/A</v>
      </c>
      <c r="P8640" t="str" cm="1">
        <f t="array" ref="P8640">IF( $L8640, TRIM(_xll.IMDP("IR", $G$5&amp;$N8640, $G$6)), "" )</f>
        <v/>
      </c>
      <c r="Q8640" t="b" cm="1">
        <f t="array" ref="Q8640">IF(
    $U$1=1, AND($P8640&lt;&gt;"", $P8640&lt;&gt;"...", $P8640&lt;&gt;"입력오류"),
    IF(
        $U$18=1, AND($P8640&lt;&gt;"", $P8640&lt;&gt;"...", $P8640&lt;&gt;"입력오류", ISNUMBER(FIND(INDEX($T$2:$T$7,$U$1),$P8640))),
        IF(
            $U$17="기타", AND($P8640&lt;&gt;"", $P8640&lt;&gt;"...", $P8640&lt;&gt;"입력오류", NOT(ISNUMBER(FIND($T$21:$T$34,$P8640)))),
            AND($P8640&lt;&gt;"", $P8640&lt;&gt;"...", $P8640&lt;&gt;"입력오류", $T$19=$P8640)
        )
    )
)</f>
        <v>0</v>
      </c>
    </row>
    <row r="8641" spans="9:17">
      <c r="I8641">
        <f t="shared" si="403"/>
        <v>8640</v>
      </c>
      <c r="J8641" t="e">
        <f t="shared" si="404"/>
        <v>#N/A</v>
      </c>
      <c r="K8641" t="e">
        <f t="shared" si="402"/>
        <v>#N/A</v>
      </c>
      <c r="L8641" t="b">
        <f>COUNTIF($N$2:N8641, N8641)=1</f>
        <v>0</v>
      </c>
      <c r="M8641" s="37">
        <f>IF( $Q8641, MAX($M$1:M8640)+1, 0)</f>
        <v>0</v>
      </c>
      <c r="N8641" t="e" cm="1">
        <f t="array" ref="N8641">INDEX($A$9:$F$1048576, $J8641, $K8641 )</f>
        <v>#N/A</v>
      </c>
      <c r="O8641" t="e" cm="1">
        <f t="array" ref="O8641">INDEX($B$9:$F$1048576, $J8641, $K8641 )</f>
        <v>#N/A</v>
      </c>
      <c r="P8641" t="str" cm="1">
        <f t="array" ref="P8641">IF( $L8641, TRIM(_xll.IMDP("IR", $G$5&amp;$N8641, $G$6)), "" )</f>
        <v/>
      </c>
      <c r="Q8641" t="b" cm="1">
        <f t="array" ref="Q8641">IF(
    $U$1=1, AND($P8641&lt;&gt;"", $P8641&lt;&gt;"...", $P8641&lt;&gt;"입력오류"),
    IF(
        $U$18=1, AND($P8641&lt;&gt;"", $P8641&lt;&gt;"...", $P8641&lt;&gt;"입력오류", ISNUMBER(FIND(INDEX($T$2:$T$7,$U$1),$P8641))),
        IF(
            $U$17="기타", AND($P8641&lt;&gt;"", $P8641&lt;&gt;"...", $P8641&lt;&gt;"입력오류", NOT(ISNUMBER(FIND($T$21:$T$34,$P8641)))),
            AND($P8641&lt;&gt;"", $P8641&lt;&gt;"...", $P8641&lt;&gt;"입력오류", $T$19=$P8641)
        )
    )
)</f>
        <v>0</v>
      </c>
    </row>
    <row r="8642" spans="9:17">
      <c r="I8642">
        <f t="shared" si="403"/>
        <v>8641</v>
      </c>
      <c r="J8642" t="e">
        <f t="shared" si="404"/>
        <v>#N/A</v>
      </c>
      <c r="K8642" t="e">
        <f t="shared" ref="K8642:K8705" si="405">IF( $I8642&gt;$G$4, NA(), IF($I8642&gt;$G$3, 5, IF($I8642&gt;$G$2, 3, 1 ) ) )</f>
        <v>#N/A</v>
      </c>
      <c r="L8642" t="b">
        <f>COUNTIF($N$2:N8642, N8642)=1</f>
        <v>0</v>
      </c>
      <c r="M8642" s="37">
        <f>IF( $Q8642, MAX($M$1:M8641)+1, 0)</f>
        <v>0</v>
      </c>
      <c r="N8642" t="e" cm="1">
        <f t="array" ref="N8642">INDEX($A$9:$F$1048576, $J8642, $K8642 )</f>
        <v>#N/A</v>
      </c>
      <c r="O8642" t="e" cm="1">
        <f t="array" ref="O8642">INDEX($B$9:$F$1048576, $J8642, $K8642 )</f>
        <v>#N/A</v>
      </c>
      <c r="P8642" t="str" cm="1">
        <f t="array" ref="P8642">IF( $L8642, TRIM(_xll.IMDP("IR", $G$5&amp;$N8642, $G$6)), "" )</f>
        <v/>
      </c>
      <c r="Q8642" t="b" cm="1">
        <f t="array" ref="Q8642">IF(
    $U$1=1, AND($P8642&lt;&gt;"", $P8642&lt;&gt;"...", $P8642&lt;&gt;"입력오류"),
    IF(
        $U$18=1, AND($P8642&lt;&gt;"", $P8642&lt;&gt;"...", $P8642&lt;&gt;"입력오류", ISNUMBER(FIND(INDEX($T$2:$T$7,$U$1),$P8642))),
        IF(
            $U$17="기타", AND($P8642&lt;&gt;"", $P8642&lt;&gt;"...", $P8642&lt;&gt;"입력오류", NOT(ISNUMBER(FIND($T$21:$T$34,$P8642)))),
            AND($P8642&lt;&gt;"", $P8642&lt;&gt;"...", $P8642&lt;&gt;"입력오류", $T$19=$P8642)
        )
    )
)</f>
        <v>0</v>
      </c>
    </row>
    <row r="8643" spans="9:17">
      <c r="I8643">
        <f t="shared" ref="I8643:I8706" si="406">ROW()-1</f>
        <v>8642</v>
      </c>
      <c r="J8643" t="e">
        <f t="shared" ref="J8643:J8706" si="407">IF( $I8643&gt;$G$4, NA(), IF($I8643&gt;$G$3, $I8643-$G$3, IF($I8643&gt;$G$2, $I8643-$G$2, $I8643 ) ) )</f>
        <v>#N/A</v>
      </c>
      <c r="K8643" t="e">
        <f t="shared" si="405"/>
        <v>#N/A</v>
      </c>
      <c r="L8643" t="b">
        <f>COUNTIF($N$2:N8643, N8643)=1</f>
        <v>0</v>
      </c>
      <c r="M8643" s="37">
        <f>IF( $Q8643, MAX($M$1:M8642)+1, 0)</f>
        <v>0</v>
      </c>
      <c r="N8643" t="e" cm="1">
        <f t="array" ref="N8643">INDEX($A$9:$F$1048576, $J8643, $K8643 )</f>
        <v>#N/A</v>
      </c>
      <c r="O8643" t="e" cm="1">
        <f t="array" ref="O8643">INDEX($B$9:$F$1048576, $J8643, $K8643 )</f>
        <v>#N/A</v>
      </c>
      <c r="P8643" t="str" cm="1">
        <f t="array" ref="P8643">IF( $L8643, TRIM(_xll.IMDP("IR", $G$5&amp;$N8643, $G$6)), "" )</f>
        <v/>
      </c>
      <c r="Q8643" t="b" cm="1">
        <f t="array" ref="Q8643">IF(
    $U$1=1, AND($P8643&lt;&gt;"", $P8643&lt;&gt;"...", $P8643&lt;&gt;"입력오류"),
    IF(
        $U$18=1, AND($P8643&lt;&gt;"", $P8643&lt;&gt;"...", $P8643&lt;&gt;"입력오류", ISNUMBER(FIND(INDEX($T$2:$T$7,$U$1),$P8643))),
        IF(
            $U$17="기타", AND($P8643&lt;&gt;"", $P8643&lt;&gt;"...", $P8643&lt;&gt;"입력오류", NOT(ISNUMBER(FIND($T$21:$T$34,$P8643)))),
            AND($P8643&lt;&gt;"", $P8643&lt;&gt;"...", $P8643&lt;&gt;"입력오류", $T$19=$P8643)
        )
    )
)</f>
        <v>0</v>
      </c>
    </row>
    <row r="8644" spans="9:17">
      <c r="I8644">
        <f t="shared" si="406"/>
        <v>8643</v>
      </c>
      <c r="J8644" t="e">
        <f t="shared" si="407"/>
        <v>#N/A</v>
      </c>
      <c r="K8644" t="e">
        <f t="shared" si="405"/>
        <v>#N/A</v>
      </c>
      <c r="L8644" t="b">
        <f>COUNTIF($N$2:N8644, N8644)=1</f>
        <v>0</v>
      </c>
      <c r="M8644" s="37">
        <f>IF( $Q8644, MAX($M$1:M8643)+1, 0)</f>
        <v>0</v>
      </c>
      <c r="N8644" t="e" cm="1">
        <f t="array" ref="N8644">INDEX($A$9:$F$1048576, $J8644, $K8644 )</f>
        <v>#N/A</v>
      </c>
      <c r="O8644" t="e" cm="1">
        <f t="array" ref="O8644">INDEX($B$9:$F$1048576, $J8644, $K8644 )</f>
        <v>#N/A</v>
      </c>
      <c r="P8644" t="str" cm="1">
        <f t="array" ref="P8644">IF( $L8644, TRIM(_xll.IMDP("IR", $G$5&amp;$N8644, $G$6)), "" )</f>
        <v/>
      </c>
      <c r="Q8644" t="b" cm="1">
        <f t="array" ref="Q8644">IF(
    $U$1=1, AND($P8644&lt;&gt;"", $P8644&lt;&gt;"...", $P8644&lt;&gt;"입력오류"),
    IF(
        $U$18=1, AND($P8644&lt;&gt;"", $P8644&lt;&gt;"...", $P8644&lt;&gt;"입력오류", ISNUMBER(FIND(INDEX($T$2:$T$7,$U$1),$P8644))),
        IF(
            $U$17="기타", AND($P8644&lt;&gt;"", $P8644&lt;&gt;"...", $P8644&lt;&gt;"입력오류", NOT(ISNUMBER(FIND($T$21:$T$34,$P8644)))),
            AND($P8644&lt;&gt;"", $P8644&lt;&gt;"...", $P8644&lt;&gt;"입력오류", $T$19=$P8644)
        )
    )
)</f>
        <v>0</v>
      </c>
    </row>
    <row r="8645" spans="9:17">
      <c r="I8645">
        <f t="shared" si="406"/>
        <v>8644</v>
      </c>
      <c r="J8645" t="e">
        <f t="shared" si="407"/>
        <v>#N/A</v>
      </c>
      <c r="K8645" t="e">
        <f t="shared" si="405"/>
        <v>#N/A</v>
      </c>
      <c r="L8645" t="b">
        <f>COUNTIF($N$2:N8645, N8645)=1</f>
        <v>0</v>
      </c>
      <c r="M8645" s="37">
        <f>IF( $Q8645, MAX($M$1:M8644)+1, 0)</f>
        <v>0</v>
      </c>
      <c r="N8645" t="e" cm="1">
        <f t="array" ref="N8645">INDEX($A$9:$F$1048576, $J8645, $K8645 )</f>
        <v>#N/A</v>
      </c>
      <c r="O8645" t="e" cm="1">
        <f t="array" ref="O8645">INDEX($B$9:$F$1048576, $J8645, $K8645 )</f>
        <v>#N/A</v>
      </c>
      <c r="P8645" t="str" cm="1">
        <f t="array" ref="P8645">IF( $L8645, TRIM(_xll.IMDP("IR", $G$5&amp;$N8645, $G$6)), "" )</f>
        <v/>
      </c>
      <c r="Q8645" t="b" cm="1">
        <f t="array" ref="Q8645">IF(
    $U$1=1, AND($P8645&lt;&gt;"", $P8645&lt;&gt;"...", $P8645&lt;&gt;"입력오류"),
    IF(
        $U$18=1, AND($P8645&lt;&gt;"", $P8645&lt;&gt;"...", $P8645&lt;&gt;"입력오류", ISNUMBER(FIND(INDEX($T$2:$T$7,$U$1),$P8645))),
        IF(
            $U$17="기타", AND($P8645&lt;&gt;"", $P8645&lt;&gt;"...", $P8645&lt;&gt;"입력오류", NOT(ISNUMBER(FIND($T$21:$T$34,$P8645)))),
            AND($P8645&lt;&gt;"", $P8645&lt;&gt;"...", $P8645&lt;&gt;"입력오류", $T$19=$P8645)
        )
    )
)</f>
        <v>0</v>
      </c>
    </row>
    <row r="8646" spans="9:17">
      <c r="I8646">
        <f t="shared" si="406"/>
        <v>8645</v>
      </c>
      <c r="J8646" t="e">
        <f t="shared" si="407"/>
        <v>#N/A</v>
      </c>
      <c r="K8646" t="e">
        <f t="shared" si="405"/>
        <v>#N/A</v>
      </c>
      <c r="L8646" t="b">
        <f>COUNTIF($N$2:N8646, N8646)=1</f>
        <v>0</v>
      </c>
      <c r="M8646" s="37">
        <f>IF( $Q8646, MAX($M$1:M8645)+1, 0)</f>
        <v>0</v>
      </c>
      <c r="N8646" t="e" cm="1">
        <f t="array" ref="N8646">INDEX($A$9:$F$1048576, $J8646, $K8646 )</f>
        <v>#N/A</v>
      </c>
      <c r="O8646" t="e" cm="1">
        <f t="array" ref="O8646">INDEX($B$9:$F$1048576, $J8646, $K8646 )</f>
        <v>#N/A</v>
      </c>
      <c r="P8646" t="str" cm="1">
        <f t="array" ref="P8646">IF( $L8646, TRIM(_xll.IMDP("IR", $G$5&amp;$N8646, $G$6)), "" )</f>
        <v/>
      </c>
      <c r="Q8646" t="b" cm="1">
        <f t="array" ref="Q8646">IF(
    $U$1=1, AND($P8646&lt;&gt;"", $P8646&lt;&gt;"...", $P8646&lt;&gt;"입력오류"),
    IF(
        $U$18=1, AND($P8646&lt;&gt;"", $P8646&lt;&gt;"...", $P8646&lt;&gt;"입력오류", ISNUMBER(FIND(INDEX($T$2:$T$7,$U$1),$P8646))),
        IF(
            $U$17="기타", AND($P8646&lt;&gt;"", $P8646&lt;&gt;"...", $P8646&lt;&gt;"입력오류", NOT(ISNUMBER(FIND($T$21:$T$34,$P8646)))),
            AND($P8646&lt;&gt;"", $P8646&lt;&gt;"...", $P8646&lt;&gt;"입력오류", $T$19=$P8646)
        )
    )
)</f>
        <v>0</v>
      </c>
    </row>
    <row r="8647" spans="9:17">
      <c r="I8647">
        <f t="shared" si="406"/>
        <v>8646</v>
      </c>
      <c r="J8647" t="e">
        <f t="shared" si="407"/>
        <v>#N/A</v>
      </c>
      <c r="K8647" t="e">
        <f t="shared" si="405"/>
        <v>#N/A</v>
      </c>
      <c r="L8647" t="b">
        <f>COUNTIF($N$2:N8647, N8647)=1</f>
        <v>0</v>
      </c>
      <c r="M8647" s="37">
        <f>IF( $Q8647, MAX($M$1:M8646)+1, 0)</f>
        <v>0</v>
      </c>
      <c r="N8647" t="e" cm="1">
        <f t="array" ref="N8647">INDEX($A$9:$F$1048576, $J8647, $K8647 )</f>
        <v>#N/A</v>
      </c>
      <c r="O8647" t="e" cm="1">
        <f t="array" ref="O8647">INDEX($B$9:$F$1048576, $J8647, $K8647 )</f>
        <v>#N/A</v>
      </c>
      <c r="P8647" t="str" cm="1">
        <f t="array" ref="P8647">IF( $L8647, TRIM(_xll.IMDP("IR", $G$5&amp;$N8647, $G$6)), "" )</f>
        <v/>
      </c>
      <c r="Q8647" t="b" cm="1">
        <f t="array" ref="Q8647">IF(
    $U$1=1, AND($P8647&lt;&gt;"", $P8647&lt;&gt;"...", $P8647&lt;&gt;"입력오류"),
    IF(
        $U$18=1, AND($P8647&lt;&gt;"", $P8647&lt;&gt;"...", $P8647&lt;&gt;"입력오류", ISNUMBER(FIND(INDEX($T$2:$T$7,$U$1),$P8647))),
        IF(
            $U$17="기타", AND($P8647&lt;&gt;"", $P8647&lt;&gt;"...", $P8647&lt;&gt;"입력오류", NOT(ISNUMBER(FIND($T$21:$T$34,$P8647)))),
            AND($P8647&lt;&gt;"", $P8647&lt;&gt;"...", $P8647&lt;&gt;"입력오류", $T$19=$P8647)
        )
    )
)</f>
        <v>0</v>
      </c>
    </row>
    <row r="8648" spans="9:17">
      <c r="I8648">
        <f t="shared" si="406"/>
        <v>8647</v>
      </c>
      <c r="J8648" t="e">
        <f t="shared" si="407"/>
        <v>#N/A</v>
      </c>
      <c r="K8648" t="e">
        <f t="shared" si="405"/>
        <v>#N/A</v>
      </c>
      <c r="L8648" t="b">
        <f>COUNTIF($N$2:N8648, N8648)=1</f>
        <v>0</v>
      </c>
      <c r="M8648" s="37">
        <f>IF( $Q8648, MAX($M$1:M8647)+1, 0)</f>
        <v>0</v>
      </c>
      <c r="N8648" t="e" cm="1">
        <f t="array" ref="N8648">INDEX($A$9:$F$1048576, $J8648, $K8648 )</f>
        <v>#N/A</v>
      </c>
      <c r="O8648" t="e" cm="1">
        <f t="array" ref="O8648">INDEX($B$9:$F$1048576, $J8648, $K8648 )</f>
        <v>#N/A</v>
      </c>
      <c r="P8648" t="str" cm="1">
        <f t="array" ref="P8648">IF( $L8648, TRIM(_xll.IMDP("IR", $G$5&amp;$N8648, $G$6)), "" )</f>
        <v/>
      </c>
      <c r="Q8648" t="b" cm="1">
        <f t="array" ref="Q8648">IF(
    $U$1=1, AND($P8648&lt;&gt;"", $P8648&lt;&gt;"...", $P8648&lt;&gt;"입력오류"),
    IF(
        $U$18=1, AND($P8648&lt;&gt;"", $P8648&lt;&gt;"...", $P8648&lt;&gt;"입력오류", ISNUMBER(FIND(INDEX($T$2:$T$7,$U$1),$P8648))),
        IF(
            $U$17="기타", AND($P8648&lt;&gt;"", $P8648&lt;&gt;"...", $P8648&lt;&gt;"입력오류", NOT(ISNUMBER(FIND($T$21:$T$34,$P8648)))),
            AND($P8648&lt;&gt;"", $P8648&lt;&gt;"...", $P8648&lt;&gt;"입력오류", $T$19=$P8648)
        )
    )
)</f>
        <v>0</v>
      </c>
    </row>
    <row r="8649" spans="9:17">
      <c r="I8649">
        <f t="shared" si="406"/>
        <v>8648</v>
      </c>
      <c r="J8649" t="e">
        <f t="shared" si="407"/>
        <v>#N/A</v>
      </c>
      <c r="K8649" t="e">
        <f t="shared" si="405"/>
        <v>#N/A</v>
      </c>
      <c r="L8649" t="b">
        <f>COUNTIF($N$2:N8649, N8649)=1</f>
        <v>0</v>
      </c>
      <c r="M8649" s="37">
        <f>IF( $Q8649, MAX($M$1:M8648)+1, 0)</f>
        <v>0</v>
      </c>
      <c r="N8649" t="e" cm="1">
        <f t="array" ref="N8649">INDEX($A$9:$F$1048576, $J8649, $K8649 )</f>
        <v>#N/A</v>
      </c>
      <c r="O8649" t="e" cm="1">
        <f t="array" ref="O8649">INDEX($B$9:$F$1048576, $J8649, $K8649 )</f>
        <v>#N/A</v>
      </c>
      <c r="P8649" t="str" cm="1">
        <f t="array" ref="P8649">IF( $L8649, TRIM(_xll.IMDP("IR", $G$5&amp;$N8649, $G$6)), "" )</f>
        <v/>
      </c>
      <c r="Q8649" t="b" cm="1">
        <f t="array" ref="Q8649">IF(
    $U$1=1, AND($P8649&lt;&gt;"", $P8649&lt;&gt;"...", $P8649&lt;&gt;"입력오류"),
    IF(
        $U$18=1, AND($P8649&lt;&gt;"", $P8649&lt;&gt;"...", $P8649&lt;&gt;"입력오류", ISNUMBER(FIND(INDEX($T$2:$T$7,$U$1),$P8649))),
        IF(
            $U$17="기타", AND($P8649&lt;&gt;"", $P8649&lt;&gt;"...", $P8649&lt;&gt;"입력오류", NOT(ISNUMBER(FIND($T$21:$T$34,$P8649)))),
            AND($P8649&lt;&gt;"", $P8649&lt;&gt;"...", $P8649&lt;&gt;"입력오류", $T$19=$P8649)
        )
    )
)</f>
        <v>0</v>
      </c>
    </row>
    <row r="8650" spans="9:17">
      <c r="I8650">
        <f t="shared" si="406"/>
        <v>8649</v>
      </c>
      <c r="J8650" t="e">
        <f t="shared" si="407"/>
        <v>#N/A</v>
      </c>
      <c r="K8650" t="e">
        <f t="shared" si="405"/>
        <v>#N/A</v>
      </c>
      <c r="L8650" t="b">
        <f>COUNTIF($N$2:N8650, N8650)=1</f>
        <v>0</v>
      </c>
      <c r="M8650" s="37">
        <f>IF( $Q8650, MAX($M$1:M8649)+1, 0)</f>
        <v>0</v>
      </c>
      <c r="N8650" t="e" cm="1">
        <f t="array" ref="N8650">INDEX($A$9:$F$1048576, $J8650, $K8650 )</f>
        <v>#N/A</v>
      </c>
      <c r="O8650" t="e" cm="1">
        <f t="array" ref="O8650">INDEX($B$9:$F$1048576, $J8650, $K8650 )</f>
        <v>#N/A</v>
      </c>
      <c r="P8650" t="str" cm="1">
        <f t="array" ref="P8650">IF( $L8650, TRIM(_xll.IMDP("IR", $G$5&amp;$N8650, $G$6)), "" )</f>
        <v/>
      </c>
      <c r="Q8650" t="b" cm="1">
        <f t="array" ref="Q8650">IF(
    $U$1=1, AND($P8650&lt;&gt;"", $P8650&lt;&gt;"...", $P8650&lt;&gt;"입력오류"),
    IF(
        $U$18=1, AND($P8650&lt;&gt;"", $P8650&lt;&gt;"...", $P8650&lt;&gt;"입력오류", ISNUMBER(FIND(INDEX($T$2:$T$7,$U$1),$P8650))),
        IF(
            $U$17="기타", AND($P8650&lt;&gt;"", $P8650&lt;&gt;"...", $P8650&lt;&gt;"입력오류", NOT(ISNUMBER(FIND($T$21:$T$34,$P8650)))),
            AND($P8650&lt;&gt;"", $P8650&lt;&gt;"...", $P8650&lt;&gt;"입력오류", $T$19=$P8650)
        )
    )
)</f>
        <v>0</v>
      </c>
    </row>
    <row r="8651" spans="9:17">
      <c r="I8651">
        <f t="shared" si="406"/>
        <v>8650</v>
      </c>
      <c r="J8651" t="e">
        <f t="shared" si="407"/>
        <v>#N/A</v>
      </c>
      <c r="K8651" t="e">
        <f t="shared" si="405"/>
        <v>#N/A</v>
      </c>
      <c r="L8651" t="b">
        <f>COUNTIF($N$2:N8651, N8651)=1</f>
        <v>0</v>
      </c>
      <c r="M8651" s="37">
        <f>IF( $Q8651, MAX($M$1:M8650)+1, 0)</f>
        <v>0</v>
      </c>
      <c r="N8651" t="e" cm="1">
        <f t="array" ref="N8651">INDEX($A$9:$F$1048576, $J8651, $K8651 )</f>
        <v>#N/A</v>
      </c>
      <c r="O8651" t="e" cm="1">
        <f t="array" ref="O8651">INDEX($B$9:$F$1048576, $J8651, $K8651 )</f>
        <v>#N/A</v>
      </c>
      <c r="P8651" t="str" cm="1">
        <f t="array" ref="P8651">IF( $L8651, TRIM(_xll.IMDP("IR", $G$5&amp;$N8651, $G$6)), "" )</f>
        <v/>
      </c>
      <c r="Q8651" t="b" cm="1">
        <f t="array" ref="Q8651">IF(
    $U$1=1, AND($P8651&lt;&gt;"", $P8651&lt;&gt;"...", $P8651&lt;&gt;"입력오류"),
    IF(
        $U$18=1, AND($P8651&lt;&gt;"", $P8651&lt;&gt;"...", $P8651&lt;&gt;"입력오류", ISNUMBER(FIND(INDEX($T$2:$T$7,$U$1),$P8651))),
        IF(
            $U$17="기타", AND($P8651&lt;&gt;"", $P8651&lt;&gt;"...", $P8651&lt;&gt;"입력오류", NOT(ISNUMBER(FIND($T$21:$T$34,$P8651)))),
            AND($P8651&lt;&gt;"", $P8651&lt;&gt;"...", $P8651&lt;&gt;"입력오류", $T$19=$P8651)
        )
    )
)</f>
        <v>0</v>
      </c>
    </row>
    <row r="8652" spans="9:17">
      <c r="I8652">
        <f t="shared" si="406"/>
        <v>8651</v>
      </c>
      <c r="J8652" t="e">
        <f t="shared" si="407"/>
        <v>#N/A</v>
      </c>
      <c r="K8652" t="e">
        <f t="shared" si="405"/>
        <v>#N/A</v>
      </c>
      <c r="L8652" t="b">
        <f>COUNTIF($N$2:N8652, N8652)=1</f>
        <v>0</v>
      </c>
      <c r="M8652" s="37">
        <f>IF( $Q8652, MAX($M$1:M8651)+1, 0)</f>
        <v>0</v>
      </c>
      <c r="N8652" t="e" cm="1">
        <f t="array" ref="N8652">INDEX($A$9:$F$1048576, $J8652, $K8652 )</f>
        <v>#N/A</v>
      </c>
      <c r="O8652" t="e" cm="1">
        <f t="array" ref="O8652">INDEX($B$9:$F$1048576, $J8652, $K8652 )</f>
        <v>#N/A</v>
      </c>
      <c r="P8652" t="str" cm="1">
        <f t="array" ref="P8652">IF( $L8652, TRIM(_xll.IMDP("IR", $G$5&amp;$N8652, $G$6)), "" )</f>
        <v/>
      </c>
      <c r="Q8652" t="b" cm="1">
        <f t="array" ref="Q8652">IF(
    $U$1=1, AND($P8652&lt;&gt;"", $P8652&lt;&gt;"...", $P8652&lt;&gt;"입력오류"),
    IF(
        $U$18=1, AND($P8652&lt;&gt;"", $P8652&lt;&gt;"...", $P8652&lt;&gt;"입력오류", ISNUMBER(FIND(INDEX($T$2:$T$7,$U$1),$P8652))),
        IF(
            $U$17="기타", AND($P8652&lt;&gt;"", $P8652&lt;&gt;"...", $P8652&lt;&gt;"입력오류", NOT(ISNUMBER(FIND($T$21:$T$34,$P8652)))),
            AND($P8652&lt;&gt;"", $P8652&lt;&gt;"...", $P8652&lt;&gt;"입력오류", $T$19=$P8652)
        )
    )
)</f>
        <v>0</v>
      </c>
    </row>
    <row r="8653" spans="9:17">
      <c r="I8653">
        <f t="shared" si="406"/>
        <v>8652</v>
      </c>
      <c r="J8653" t="e">
        <f t="shared" si="407"/>
        <v>#N/A</v>
      </c>
      <c r="K8653" t="e">
        <f t="shared" si="405"/>
        <v>#N/A</v>
      </c>
      <c r="L8653" t="b">
        <f>COUNTIF($N$2:N8653, N8653)=1</f>
        <v>0</v>
      </c>
      <c r="M8653" s="37">
        <f>IF( $Q8653, MAX($M$1:M8652)+1, 0)</f>
        <v>0</v>
      </c>
      <c r="N8653" t="e" cm="1">
        <f t="array" ref="N8653">INDEX($A$9:$F$1048576, $J8653, $K8653 )</f>
        <v>#N/A</v>
      </c>
      <c r="O8653" t="e" cm="1">
        <f t="array" ref="O8653">INDEX($B$9:$F$1048576, $J8653, $K8653 )</f>
        <v>#N/A</v>
      </c>
      <c r="P8653" t="str" cm="1">
        <f t="array" ref="P8653">IF( $L8653, TRIM(_xll.IMDP("IR", $G$5&amp;$N8653, $G$6)), "" )</f>
        <v/>
      </c>
      <c r="Q8653" t="b" cm="1">
        <f t="array" ref="Q8653">IF(
    $U$1=1, AND($P8653&lt;&gt;"", $P8653&lt;&gt;"...", $P8653&lt;&gt;"입력오류"),
    IF(
        $U$18=1, AND($P8653&lt;&gt;"", $P8653&lt;&gt;"...", $P8653&lt;&gt;"입력오류", ISNUMBER(FIND(INDEX($T$2:$T$7,$U$1),$P8653))),
        IF(
            $U$17="기타", AND($P8653&lt;&gt;"", $P8653&lt;&gt;"...", $P8653&lt;&gt;"입력오류", NOT(ISNUMBER(FIND($T$21:$T$34,$P8653)))),
            AND($P8653&lt;&gt;"", $P8653&lt;&gt;"...", $P8653&lt;&gt;"입력오류", $T$19=$P8653)
        )
    )
)</f>
        <v>0</v>
      </c>
    </row>
    <row r="8654" spans="9:17">
      <c r="I8654">
        <f t="shared" si="406"/>
        <v>8653</v>
      </c>
      <c r="J8654" t="e">
        <f t="shared" si="407"/>
        <v>#N/A</v>
      </c>
      <c r="K8654" t="e">
        <f t="shared" si="405"/>
        <v>#N/A</v>
      </c>
      <c r="L8654" t="b">
        <f>COUNTIF($N$2:N8654, N8654)=1</f>
        <v>0</v>
      </c>
      <c r="M8654" s="37">
        <f>IF( $Q8654, MAX($M$1:M8653)+1, 0)</f>
        <v>0</v>
      </c>
      <c r="N8654" t="e" cm="1">
        <f t="array" ref="N8654">INDEX($A$9:$F$1048576, $J8654, $K8654 )</f>
        <v>#N/A</v>
      </c>
      <c r="O8654" t="e" cm="1">
        <f t="array" ref="O8654">INDEX($B$9:$F$1048576, $J8654, $K8654 )</f>
        <v>#N/A</v>
      </c>
      <c r="P8654" t="str" cm="1">
        <f t="array" ref="P8654">IF( $L8654, TRIM(_xll.IMDP("IR", $G$5&amp;$N8654, $G$6)), "" )</f>
        <v/>
      </c>
      <c r="Q8654" t="b" cm="1">
        <f t="array" ref="Q8654">IF(
    $U$1=1, AND($P8654&lt;&gt;"", $P8654&lt;&gt;"...", $P8654&lt;&gt;"입력오류"),
    IF(
        $U$18=1, AND($P8654&lt;&gt;"", $P8654&lt;&gt;"...", $P8654&lt;&gt;"입력오류", ISNUMBER(FIND(INDEX($T$2:$T$7,$U$1),$P8654))),
        IF(
            $U$17="기타", AND($P8654&lt;&gt;"", $P8654&lt;&gt;"...", $P8654&lt;&gt;"입력오류", NOT(ISNUMBER(FIND($T$21:$T$34,$P8654)))),
            AND($P8654&lt;&gt;"", $P8654&lt;&gt;"...", $P8654&lt;&gt;"입력오류", $T$19=$P8654)
        )
    )
)</f>
        <v>0</v>
      </c>
    </row>
    <row r="8655" spans="9:17">
      <c r="I8655">
        <f t="shared" si="406"/>
        <v>8654</v>
      </c>
      <c r="J8655" t="e">
        <f t="shared" si="407"/>
        <v>#N/A</v>
      </c>
      <c r="K8655" t="e">
        <f t="shared" si="405"/>
        <v>#N/A</v>
      </c>
      <c r="L8655" t="b">
        <f>COUNTIF($N$2:N8655, N8655)=1</f>
        <v>0</v>
      </c>
      <c r="M8655" s="37">
        <f>IF( $Q8655, MAX($M$1:M8654)+1, 0)</f>
        <v>0</v>
      </c>
      <c r="N8655" t="e" cm="1">
        <f t="array" ref="N8655">INDEX($A$9:$F$1048576, $J8655, $K8655 )</f>
        <v>#N/A</v>
      </c>
      <c r="O8655" t="e" cm="1">
        <f t="array" ref="O8655">INDEX($B$9:$F$1048576, $J8655, $K8655 )</f>
        <v>#N/A</v>
      </c>
      <c r="P8655" t="str" cm="1">
        <f t="array" ref="P8655">IF( $L8655, TRIM(_xll.IMDP("IR", $G$5&amp;$N8655, $G$6)), "" )</f>
        <v/>
      </c>
      <c r="Q8655" t="b" cm="1">
        <f t="array" ref="Q8655">IF(
    $U$1=1, AND($P8655&lt;&gt;"", $P8655&lt;&gt;"...", $P8655&lt;&gt;"입력오류"),
    IF(
        $U$18=1, AND($P8655&lt;&gt;"", $P8655&lt;&gt;"...", $P8655&lt;&gt;"입력오류", ISNUMBER(FIND(INDEX($T$2:$T$7,$U$1),$P8655))),
        IF(
            $U$17="기타", AND($P8655&lt;&gt;"", $P8655&lt;&gt;"...", $P8655&lt;&gt;"입력오류", NOT(ISNUMBER(FIND($T$21:$T$34,$P8655)))),
            AND($P8655&lt;&gt;"", $P8655&lt;&gt;"...", $P8655&lt;&gt;"입력오류", $T$19=$P8655)
        )
    )
)</f>
        <v>0</v>
      </c>
    </row>
    <row r="8656" spans="9:17">
      <c r="I8656">
        <f t="shared" si="406"/>
        <v>8655</v>
      </c>
      <c r="J8656" t="e">
        <f t="shared" si="407"/>
        <v>#N/A</v>
      </c>
      <c r="K8656" t="e">
        <f t="shared" si="405"/>
        <v>#N/A</v>
      </c>
      <c r="L8656" t="b">
        <f>COUNTIF($N$2:N8656, N8656)=1</f>
        <v>0</v>
      </c>
      <c r="M8656" s="37">
        <f>IF( $Q8656, MAX($M$1:M8655)+1, 0)</f>
        <v>0</v>
      </c>
      <c r="N8656" t="e" cm="1">
        <f t="array" ref="N8656">INDEX($A$9:$F$1048576, $J8656, $K8656 )</f>
        <v>#N/A</v>
      </c>
      <c r="O8656" t="e" cm="1">
        <f t="array" ref="O8656">INDEX($B$9:$F$1048576, $J8656, $K8656 )</f>
        <v>#N/A</v>
      </c>
      <c r="P8656" t="str" cm="1">
        <f t="array" ref="P8656">IF( $L8656, TRIM(_xll.IMDP("IR", $G$5&amp;$N8656, $G$6)), "" )</f>
        <v/>
      </c>
      <c r="Q8656" t="b" cm="1">
        <f t="array" ref="Q8656">IF(
    $U$1=1, AND($P8656&lt;&gt;"", $P8656&lt;&gt;"...", $P8656&lt;&gt;"입력오류"),
    IF(
        $U$18=1, AND($P8656&lt;&gt;"", $P8656&lt;&gt;"...", $P8656&lt;&gt;"입력오류", ISNUMBER(FIND(INDEX($T$2:$T$7,$U$1),$P8656))),
        IF(
            $U$17="기타", AND($P8656&lt;&gt;"", $P8656&lt;&gt;"...", $P8656&lt;&gt;"입력오류", NOT(ISNUMBER(FIND($T$21:$T$34,$P8656)))),
            AND($P8656&lt;&gt;"", $P8656&lt;&gt;"...", $P8656&lt;&gt;"입력오류", $T$19=$P8656)
        )
    )
)</f>
        <v>0</v>
      </c>
    </row>
    <row r="8657" spans="9:17">
      <c r="I8657">
        <f t="shared" si="406"/>
        <v>8656</v>
      </c>
      <c r="J8657" t="e">
        <f t="shared" si="407"/>
        <v>#N/A</v>
      </c>
      <c r="K8657" t="e">
        <f t="shared" si="405"/>
        <v>#N/A</v>
      </c>
      <c r="L8657" t="b">
        <f>COUNTIF($N$2:N8657, N8657)=1</f>
        <v>0</v>
      </c>
      <c r="M8657" s="37">
        <f>IF( $Q8657, MAX($M$1:M8656)+1, 0)</f>
        <v>0</v>
      </c>
      <c r="N8657" t="e" cm="1">
        <f t="array" ref="N8657">INDEX($A$9:$F$1048576, $J8657, $K8657 )</f>
        <v>#N/A</v>
      </c>
      <c r="O8657" t="e" cm="1">
        <f t="array" ref="O8657">INDEX($B$9:$F$1048576, $J8657, $K8657 )</f>
        <v>#N/A</v>
      </c>
      <c r="P8657" t="str" cm="1">
        <f t="array" ref="P8657">IF( $L8657, TRIM(_xll.IMDP("IR", $G$5&amp;$N8657, $G$6)), "" )</f>
        <v/>
      </c>
      <c r="Q8657" t="b" cm="1">
        <f t="array" ref="Q8657">IF(
    $U$1=1, AND($P8657&lt;&gt;"", $P8657&lt;&gt;"...", $P8657&lt;&gt;"입력오류"),
    IF(
        $U$18=1, AND($P8657&lt;&gt;"", $P8657&lt;&gt;"...", $P8657&lt;&gt;"입력오류", ISNUMBER(FIND(INDEX($T$2:$T$7,$U$1),$P8657))),
        IF(
            $U$17="기타", AND($P8657&lt;&gt;"", $P8657&lt;&gt;"...", $P8657&lt;&gt;"입력오류", NOT(ISNUMBER(FIND($T$21:$T$34,$P8657)))),
            AND($P8657&lt;&gt;"", $P8657&lt;&gt;"...", $P8657&lt;&gt;"입력오류", $T$19=$P8657)
        )
    )
)</f>
        <v>0</v>
      </c>
    </row>
    <row r="8658" spans="9:17">
      <c r="I8658">
        <f t="shared" si="406"/>
        <v>8657</v>
      </c>
      <c r="J8658" t="e">
        <f t="shared" si="407"/>
        <v>#N/A</v>
      </c>
      <c r="K8658" t="e">
        <f t="shared" si="405"/>
        <v>#N/A</v>
      </c>
      <c r="L8658" t="b">
        <f>COUNTIF($N$2:N8658, N8658)=1</f>
        <v>0</v>
      </c>
      <c r="M8658" s="37">
        <f>IF( $Q8658, MAX($M$1:M8657)+1, 0)</f>
        <v>0</v>
      </c>
      <c r="N8658" t="e" cm="1">
        <f t="array" ref="N8658">INDEX($A$9:$F$1048576, $J8658, $K8658 )</f>
        <v>#N/A</v>
      </c>
      <c r="O8658" t="e" cm="1">
        <f t="array" ref="O8658">INDEX($B$9:$F$1048576, $J8658, $K8658 )</f>
        <v>#N/A</v>
      </c>
      <c r="P8658" t="str" cm="1">
        <f t="array" ref="P8658">IF( $L8658, TRIM(_xll.IMDP("IR", $G$5&amp;$N8658, $G$6)), "" )</f>
        <v/>
      </c>
      <c r="Q8658" t="b" cm="1">
        <f t="array" ref="Q8658">IF(
    $U$1=1, AND($P8658&lt;&gt;"", $P8658&lt;&gt;"...", $P8658&lt;&gt;"입력오류"),
    IF(
        $U$18=1, AND($P8658&lt;&gt;"", $P8658&lt;&gt;"...", $P8658&lt;&gt;"입력오류", ISNUMBER(FIND(INDEX($T$2:$T$7,$U$1),$P8658))),
        IF(
            $U$17="기타", AND($P8658&lt;&gt;"", $P8658&lt;&gt;"...", $P8658&lt;&gt;"입력오류", NOT(ISNUMBER(FIND($T$21:$T$34,$P8658)))),
            AND($P8658&lt;&gt;"", $P8658&lt;&gt;"...", $P8658&lt;&gt;"입력오류", $T$19=$P8658)
        )
    )
)</f>
        <v>0</v>
      </c>
    </row>
    <row r="8659" spans="9:17">
      <c r="I8659">
        <f t="shared" si="406"/>
        <v>8658</v>
      </c>
      <c r="J8659" t="e">
        <f t="shared" si="407"/>
        <v>#N/A</v>
      </c>
      <c r="K8659" t="e">
        <f t="shared" si="405"/>
        <v>#N/A</v>
      </c>
      <c r="L8659" t="b">
        <f>COUNTIF($N$2:N8659, N8659)=1</f>
        <v>0</v>
      </c>
      <c r="M8659" s="37">
        <f>IF( $Q8659, MAX($M$1:M8658)+1, 0)</f>
        <v>0</v>
      </c>
      <c r="N8659" t="e" cm="1">
        <f t="array" ref="N8659">INDEX($A$9:$F$1048576, $J8659, $K8659 )</f>
        <v>#N/A</v>
      </c>
      <c r="O8659" t="e" cm="1">
        <f t="array" ref="O8659">INDEX($B$9:$F$1048576, $J8659, $K8659 )</f>
        <v>#N/A</v>
      </c>
      <c r="P8659" t="str" cm="1">
        <f t="array" ref="P8659">IF( $L8659, TRIM(_xll.IMDP("IR", $G$5&amp;$N8659, $G$6)), "" )</f>
        <v/>
      </c>
      <c r="Q8659" t="b" cm="1">
        <f t="array" ref="Q8659">IF(
    $U$1=1, AND($P8659&lt;&gt;"", $P8659&lt;&gt;"...", $P8659&lt;&gt;"입력오류"),
    IF(
        $U$18=1, AND($P8659&lt;&gt;"", $P8659&lt;&gt;"...", $P8659&lt;&gt;"입력오류", ISNUMBER(FIND(INDEX($T$2:$T$7,$U$1),$P8659))),
        IF(
            $U$17="기타", AND($P8659&lt;&gt;"", $P8659&lt;&gt;"...", $P8659&lt;&gt;"입력오류", NOT(ISNUMBER(FIND($T$21:$T$34,$P8659)))),
            AND($P8659&lt;&gt;"", $P8659&lt;&gt;"...", $P8659&lt;&gt;"입력오류", $T$19=$P8659)
        )
    )
)</f>
        <v>0</v>
      </c>
    </row>
    <row r="8660" spans="9:17">
      <c r="I8660">
        <f t="shared" si="406"/>
        <v>8659</v>
      </c>
      <c r="J8660" t="e">
        <f t="shared" si="407"/>
        <v>#N/A</v>
      </c>
      <c r="K8660" t="e">
        <f t="shared" si="405"/>
        <v>#N/A</v>
      </c>
      <c r="L8660" t="b">
        <f>COUNTIF($N$2:N8660, N8660)=1</f>
        <v>0</v>
      </c>
      <c r="M8660" s="37">
        <f>IF( $Q8660, MAX($M$1:M8659)+1, 0)</f>
        <v>0</v>
      </c>
      <c r="N8660" t="e" cm="1">
        <f t="array" ref="N8660">INDEX($A$9:$F$1048576, $J8660, $K8660 )</f>
        <v>#N/A</v>
      </c>
      <c r="O8660" t="e" cm="1">
        <f t="array" ref="O8660">INDEX($B$9:$F$1048576, $J8660, $K8660 )</f>
        <v>#N/A</v>
      </c>
      <c r="P8660" t="str" cm="1">
        <f t="array" ref="P8660">IF( $L8660, TRIM(_xll.IMDP("IR", $G$5&amp;$N8660, $G$6)), "" )</f>
        <v/>
      </c>
      <c r="Q8660" t="b" cm="1">
        <f t="array" ref="Q8660">IF(
    $U$1=1, AND($P8660&lt;&gt;"", $P8660&lt;&gt;"...", $P8660&lt;&gt;"입력오류"),
    IF(
        $U$18=1, AND($P8660&lt;&gt;"", $P8660&lt;&gt;"...", $P8660&lt;&gt;"입력오류", ISNUMBER(FIND(INDEX($T$2:$T$7,$U$1),$P8660))),
        IF(
            $U$17="기타", AND($P8660&lt;&gt;"", $P8660&lt;&gt;"...", $P8660&lt;&gt;"입력오류", NOT(ISNUMBER(FIND($T$21:$T$34,$P8660)))),
            AND($P8660&lt;&gt;"", $P8660&lt;&gt;"...", $P8660&lt;&gt;"입력오류", $T$19=$P8660)
        )
    )
)</f>
        <v>0</v>
      </c>
    </row>
    <row r="8661" spans="9:17">
      <c r="I8661">
        <f t="shared" si="406"/>
        <v>8660</v>
      </c>
      <c r="J8661" t="e">
        <f t="shared" si="407"/>
        <v>#N/A</v>
      </c>
      <c r="K8661" t="e">
        <f t="shared" si="405"/>
        <v>#N/A</v>
      </c>
      <c r="L8661" t="b">
        <f>COUNTIF($N$2:N8661, N8661)=1</f>
        <v>0</v>
      </c>
      <c r="M8661" s="37">
        <f>IF( $Q8661, MAX($M$1:M8660)+1, 0)</f>
        <v>0</v>
      </c>
      <c r="N8661" t="e" cm="1">
        <f t="array" ref="N8661">INDEX($A$9:$F$1048576, $J8661, $K8661 )</f>
        <v>#N/A</v>
      </c>
      <c r="O8661" t="e" cm="1">
        <f t="array" ref="O8661">INDEX($B$9:$F$1048576, $J8661, $K8661 )</f>
        <v>#N/A</v>
      </c>
      <c r="P8661" t="str" cm="1">
        <f t="array" ref="P8661">IF( $L8661, TRIM(_xll.IMDP("IR", $G$5&amp;$N8661, $G$6)), "" )</f>
        <v/>
      </c>
      <c r="Q8661" t="b" cm="1">
        <f t="array" ref="Q8661">IF(
    $U$1=1, AND($P8661&lt;&gt;"", $P8661&lt;&gt;"...", $P8661&lt;&gt;"입력오류"),
    IF(
        $U$18=1, AND($P8661&lt;&gt;"", $P8661&lt;&gt;"...", $P8661&lt;&gt;"입력오류", ISNUMBER(FIND(INDEX($T$2:$T$7,$U$1),$P8661))),
        IF(
            $U$17="기타", AND($P8661&lt;&gt;"", $P8661&lt;&gt;"...", $P8661&lt;&gt;"입력오류", NOT(ISNUMBER(FIND($T$21:$T$34,$P8661)))),
            AND($P8661&lt;&gt;"", $P8661&lt;&gt;"...", $P8661&lt;&gt;"입력오류", $T$19=$P8661)
        )
    )
)</f>
        <v>0</v>
      </c>
    </row>
    <row r="8662" spans="9:17">
      <c r="I8662">
        <f t="shared" si="406"/>
        <v>8661</v>
      </c>
      <c r="J8662" t="e">
        <f t="shared" si="407"/>
        <v>#N/A</v>
      </c>
      <c r="K8662" t="e">
        <f t="shared" si="405"/>
        <v>#N/A</v>
      </c>
      <c r="L8662" t="b">
        <f>COUNTIF($N$2:N8662, N8662)=1</f>
        <v>0</v>
      </c>
      <c r="M8662" s="37">
        <f>IF( $Q8662, MAX($M$1:M8661)+1, 0)</f>
        <v>0</v>
      </c>
      <c r="N8662" t="e" cm="1">
        <f t="array" ref="N8662">INDEX($A$9:$F$1048576, $J8662, $K8662 )</f>
        <v>#N/A</v>
      </c>
      <c r="O8662" t="e" cm="1">
        <f t="array" ref="O8662">INDEX($B$9:$F$1048576, $J8662, $K8662 )</f>
        <v>#N/A</v>
      </c>
      <c r="P8662" t="str" cm="1">
        <f t="array" ref="P8662">IF( $L8662, TRIM(_xll.IMDP("IR", $G$5&amp;$N8662, $G$6)), "" )</f>
        <v/>
      </c>
      <c r="Q8662" t="b" cm="1">
        <f t="array" ref="Q8662">IF(
    $U$1=1, AND($P8662&lt;&gt;"", $P8662&lt;&gt;"...", $P8662&lt;&gt;"입력오류"),
    IF(
        $U$18=1, AND($P8662&lt;&gt;"", $P8662&lt;&gt;"...", $P8662&lt;&gt;"입력오류", ISNUMBER(FIND(INDEX($T$2:$T$7,$U$1),$P8662))),
        IF(
            $U$17="기타", AND($P8662&lt;&gt;"", $P8662&lt;&gt;"...", $P8662&lt;&gt;"입력오류", NOT(ISNUMBER(FIND($T$21:$T$34,$P8662)))),
            AND($P8662&lt;&gt;"", $P8662&lt;&gt;"...", $P8662&lt;&gt;"입력오류", $T$19=$P8662)
        )
    )
)</f>
        <v>0</v>
      </c>
    </row>
    <row r="8663" spans="9:17">
      <c r="I8663">
        <f t="shared" si="406"/>
        <v>8662</v>
      </c>
      <c r="J8663" t="e">
        <f t="shared" si="407"/>
        <v>#N/A</v>
      </c>
      <c r="K8663" t="e">
        <f t="shared" si="405"/>
        <v>#N/A</v>
      </c>
      <c r="L8663" t="b">
        <f>COUNTIF($N$2:N8663, N8663)=1</f>
        <v>0</v>
      </c>
      <c r="M8663" s="37">
        <f>IF( $Q8663, MAX($M$1:M8662)+1, 0)</f>
        <v>0</v>
      </c>
      <c r="N8663" t="e" cm="1">
        <f t="array" ref="N8663">INDEX($A$9:$F$1048576, $J8663, $K8663 )</f>
        <v>#N/A</v>
      </c>
      <c r="O8663" t="e" cm="1">
        <f t="array" ref="O8663">INDEX($B$9:$F$1048576, $J8663, $K8663 )</f>
        <v>#N/A</v>
      </c>
      <c r="P8663" t="str" cm="1">
        <f t="array" ref="P8663">IF( $L8663, TRIM(_xll.IMDP("IR", $G$5&amp;$N8663, $G$6)), "" )</f>
        <v/>
      </c>
      <c r="Q8663" t="b" cm="1">
        <f t="array" ref="Q8663">IF(
    $U$1=1, AND($P8663&lt;&gt;"", $P8663&lt;&gt;"...", $P8663&lt;&gt;"입력오류"),
    IF(
        $U$18=1, AND($P8663&lt;&gt;"", $P8663&lt;&gt;"...", $P8663&lt;&gt;"입력오류", ISNUMBER(FIND(INDEX($T$2:$T$7,$U$1),$P8663))),
        IF(
            $U$17="기타", AND($P8663&lt;&gt;"", $P8663&lt;&gt;"...", $P8663&lt;&gt;"입력오류", NOT(ISNUMBER(FIND($T$21:$T$34,$P8663)))),
            AND($P8663&lt;&gt;"", $P8663&lt;&gt;"...", $P8663&lt;&gt;"입력오류", $T$19=$P8663)
        )
    )
)</f>
        <v>0</v>
      </c>
    </row>
    <row r="8664" spans="9:17">
      <c r="I8664">
        <f t="shared" si="406"/>
        <v>8663</v>
      </c>
      <c r="J8664" t="e">
        <f t="shared" si="407"/>
        <v>#N/A</v>
      </c>
      <c r="K8664" t="e">
        <f t="shared" si="405"/>
        <v>#N/A</v>
      </c>
      <c r="L8664" t="b">
        <f>COUNTIF($N$2:N8664, N8664)=1</f>
        <v>0</v>
      </c>
      <c r="M8664" s="37">
        <f>IF( $Q8664, MAX($M$1:M8663)+1, 0)</f>
        <v>0</v>
      </c>
      <c r="N8664" t="e" cm="1">
        <f t="array" ref="N8664">INDEX($A$9:$F$1048576, $J8664, $K8664 )</f>
        <v>#N/A</v>
      </c>
      <c r="O8664" t="e" cm="1">
        <f t="array" ref="O8664">INDEX($B$9:$F$1048576, $J8664, $K8664 )</f>
        <v>#N/A</v>
      </c>
      <c r="P8664" t="str" cm="1">
        <f t="array" ref="P8664">IF( $L8664, TRIM(_xll.IMDP("IR", $G$5&amp;$N8664, $G$6)), "" )</f>
        <v/>
      </c>
      <c r="Q8664" t="b" cm="1">
        <f t="array" ref="Q8664">IF(
    $U$1=1, AND($P8664&lt;&gt;"", $P8664&lt;&gt;"...", $P8664&lt;&gt;"입력오류"),
    IF(
        $U$18=1, AND($P8664&lt;&gt;"", $P8664&lt;&gt;"...", $P8664&lt;&gt;"입력오류", ISNUMBER(FIND(INDEX($T$2:$T$7,$U$1),$P8664))),
        IF(
            $U$17="기타", AND($P8664&lt;&gt;"", $P8664&lt;&gt;"...", $P8664&lt;&gt;"입력오류", NOT(ISNUMBER(FIND($T$21:$T$34,$P8664)))),
            AND($P8664&lt;&gt;"", $P8664&lt;&gt;"...", $P8664&lt;&gt;"입력오류", $T$19=$P8664)
        )
    )
)</f>
        <v>0</v>
      </c>
    </row>
    <row r="8665" spans="9:17">
      <c r="I8665">
        <f t="shared" si="406"/>
        <v>8664</v>
      </c>
      <c r="J8665" t="e">
        <f t="shared" si="407"/>
        <v>#N/A</v>
      </c>
      <c r="K8665" t="e">
        <f t="shared" si="405"/>
        <v>#N/A</v>
      </c>
      <c r="L8665" t="b">
        <f>COUNTIF($N$2:N8665, N8665)=1</f>
        <v>0</v>
      </c>
      <c r="M8665" s="37">
        <f>IF( $Q8665, MAX($M$1:M8664)+1, 0)</f>
        <v>0</v>
      </c>
      <c r="N8665" t="e" cm="1">
        <f t="array" ref="N8665">INDEX($A$9:$F$1048576, $J8665, $K8665 )</f>
        <v>#N/A</v>
      </c>
      <c r="O8665" t="e" cm="1">
        <f t="array" ref="O8665">INDEX($B$9:$F$1048576, $J8665, $K8665 )</f>
        <v>#N/A</v>
      </c>
      <c r="P8665" t="str" cm="1">
        <f t="array" ref="P8665">IF( $L8665, TRIM(_xll.IMDP("IR", $G$5&amp;$N8665, $G$6)), "" )</f>
        <v/>
      </c>
      <c r="Q8665" t="b" cm="1">
        <f t="array" ref="Q8665">IF(
    $U$1=1, AND($P8665&lt;&gt;"", $P8665&lt;&gt;"...", $P8665&lt;&gt;"입력오류"),
    IF(
        $U$18=1, AND($P8665&lt;&gt;"", $P8665&lt;&gt;"...", $P8665&lt;&gt;"입력오류", ISNUMBER(FIND(INDEX($T$2:$T$7,$U$1),$P8665))),
        IF(
            $U$17="기타", AND($P8665&lt;&gt;"", $P8665&lt;&gt;"...", $P8665&lt;&gt;"입력오류", NOT(ISNUMBER(FIND($T$21:$T$34,$P8665)))),
            AND($P8665&lt;&gt;"", $P8665&lt;&gt;"...", $P8665&lt;&gt;"입력오류", $T$19=$P8665)
        )
    )
)</f>
        <v>0</v>
      </c>
    </row>
    <row r="8666" spans="9:17">
      <c r="I8666">
        <f t="shared" si="406"/>
        <v>8665</v>
      </c>
      <c r="J8666" t="e">
        <f t="shared" si="407"/>
        <v>#N/A</v>
      </c>
      <c r="K8666" t="e">
        <f t="shared" si="405"/>
        <v>#N/A</v>
      </c>
      <c r="L8666" t="b">
        <f>COUNTIF($N$2:N8666, N8666)=1</f>
        <v>0</v>
      </c>
      <c r="M8666" s="37">
        <f>IF( $Q8666, MAX($M$1:M8665)+1, 0)</f>
        <v>0</v>
      </c>
      <c r="N8666" t="e" cm="1">
        <f t="array" ref="N8666">INDEX($A$9:$F$1048576, $J8666, $K8666 )</f>
        <v>#N/A</v>
      </c>
      <c r="O8666" t="e" cm="1">
        <f t="array" ref="O8666">INDEX($B$9:$F$1048576, $J8666, $K8666 )</f>
        <v>#N/A</v>
      </c>
      <c r="P8666" t="str" cm="1">
        <f t="array" ref="P8666">IF( $L8666, TRIM(_xll.IMDP("IR", $G$5&amp;$N8666, $G$6)), "" )</f>
        <v/>
      </c>
      <c r="Q8666" t="b" cm="1">
        <f t="array" ref="Q8666">IF(
    $U$1=1, AND($P8666&lt;&gt;"", $P8666&lt;&gt;"...", $P8666&lt;&gt;"입력오류"),
    IF(
        $U$18=1, AND($P8666&lt;&gt;"", $P8666&lt;&gt;"...", $P8666&lt;&gt;"입력오류", ISNUMBER(FIND(INDEX($T$2:$T$7,$U$1),$P8666))),
        IF(
            $U$17="기타", AND($P8666&lt;&gt;"", $P8666&lt;&gt;"...", $P8666&lt;&gt;"입력오류", NOT(ISNUMBER(FIND($T$21:$T$34,$P8666)))),
            AND($P8666&lt;&gt;"", $P8666&lt;&gt;"...", $P8666&lt;&gt;"입력오류", $T$19=$P8666)
        )
    )
)</f>
        <v>0</v>
      </c>
    </row>
    <row r="8667" spans="9:17">
      <c r="I8667">
        <f t="shared" si="406"/>
        <v>8666</v>
      </c>
      <c r="J8667" t="e">
        <f t="shared" si="407"/>
        <v>#N/A</v>
      </c>
      <c r="K8667" t="e">
        <f t="shared" si="405"/>
        <v>#N/A</v>
      </c>
      <c r="L8667" t="b">
        <f>COUNTIF($N$2:N8667, N8667)=1</f>
        <v>0</v>
      </c>
      <c r="M8667" s="37">
        <f>IF( $Q8667, MAX($M$1:M8666)+1, 0)</f>
        <v>0</v>
      </c>
      <c r="N8667" t="e" cm="1">
        <f t="array" ref="N8667">INDEX($A$9:$F$1048576, $J8667, $K8667 )</f>
        <v>#N/A</v>
      </c>
      <c r="O8667" t="e" cm="1">
        <f t="array" ref="O8667">INDEX($B$9:$F$1048576, $J8667, $K8667 )</f>
        <v>#N/A</v>
      </c>
      <c r="P8667" t="str" cm="1">
        <f t="array" ref="P8667">IF( $L8667, TRIM(_xll.IMDP("IR", $G$5&amp;$N8667, $G$6)), "" )</f>
        <v/>
      </c>
      <c r="Q8667" t="b" cm="1">
        <f t="array" ref="Q8667">IF(
    $U$1=1, AND($P8667&lt;&gt;"", $P8667&lt;&gt;"...", $P8667&lt;&gt;"입력오류"),
    IF(
        $U$18=1, AND($P8667&lt;&gt;"", $P8667&lt;&gt;"...", $P8667&lt;&gt;"입력오류", ISNUMBER(FIND(INDEX($T$2:$T$7,$U$1),$P8667))),
        IF(
            $U$17="기타", AND($P8667&lt;&gt;"", $P8667&lt;&gt;"...", $P8667&lt;&gt;"입력오류", NOT(ISNUMBER(FIND($T$21:$T$34,$P8667)))),
            AND($P8667&lt;&gt;"", $P8667&lt;&gt;"...", $P8667&lt;&gt;"입력오류", $T$19=$P8667)
        )
    )
)</f>
        <v>0</v>
      </c>
    </row>
    <row r="8668" spans="9:17">
      <c r="I8668">
        <f t="shared" si="406"/>
        <v>8667</v>
      </c>
      <c r="J8668" t="e">
        <f t="shared" si="407"/>
        <v>#N/A</v>
      </c>
      <c r="K8668" t="e">
        <f t="shared" si="405"/>
        <v>#N/A</v>
      </c>
      <c r="L8668" t="b">
        <f>COUNTIF($N$2:N8668, N8668)=1</f>
        <v>0</v>
      </c>
      <c r="M8668" s="37">
        <f>IF( $Q8668, MAX($M$1:M8667)+1, 0)</f>
        <v>0</v>
      </c>
      <c r="N8668" t="e" cm="1">
        <f t="array" ref="N8668">INDEX($A$9:$F$1048576, $J8668, $K8668 )</f>
        <v>#N/A</v>
      </c>
      <c r="O8668" t="e" cm="1">
        <f t="array" ref="O8668">INDEX($B$9:$F$1048576, $J8668, $K8668 )</f>
        <v>#N/A</v>
      </c>
      <c r="P8668" t="str" cm="1">
        <f t="array" ref="P8668">IF( $L8668, TRIM(_xll.IMDP("IR", $G$5&amp;$N8668, $G$6)), "" )</f>
        <v/>
      </c>
      <c r="Q8668" t="b" cm="1">
        <f t="array" ref="Q8668">IF(
    $U$1=1, AND($P8668&lt;&gt;"", $P8668&lt;&gt;"...", $P8668&lt;&gt;"입력오류"),
    IF(
        $U$18=1, AND($P8668&lt;&gt;"", $P8668&lt;&gt;"...", $P8668&lt;&gt;"입력오류", ISNUMBER(FIND(INDEX($T$2:$T$7,$U$1),$P8668))),
        IF(
            $U$17="기타", AND($P8668&lt;&gt;"", $P8668&lt;&gt;"...", $P8668&lt;&gt;"입력오류", NOT(ISNUMBER(FIND($T$21:$T$34,$P8668)))),
            AND($P8668&lt;&gt;"", $P8668&lt;&gt;"...", $P8668&lt;&gt;"입력오류", $T$19=$P8668)
        )
    )
)</f>
        <v>0</v>
      </c>
    </row>
    <row r="8669" spans="9:17">
      <c r="I8669">
        <f t="shared" si="406"/>
        <v>8668</v>
      </c>
      <c r="J8669" t="e">
        <f t="shared" si="407"/>
        <v>#N/A</v>
      </c>
      <c r="K8669" t="e">
        <f t="shared" si="405"/>
        <v>#N/A</v>
      </c>
      <c r="L8669" t="b">
        <f>COUNTIF($N$2:N8669, N8669)=1</f>
        <v>0</v>
      </c>
      <c r="M8669" s="37">
        <f>IF( $Q8669, MAX($M$1:M8668)+1, 0)</f>
        <v>0</v>
      </c>
      <c r="N8669" t="e" cm="1">
        <f t="array" ref="N8669">INDEX($A$9:$F$1048576, $J8669, $K8669 )</f>
        <v>#N/A</v>
      </c>
      <c r="O8669" t="e" cm="1">
        <f t="array" ref="O8669">INDEX($B$9:$F$1048576, $J8669, $K8669 )</f>
        <v>#N/A</v>
      </c>
      <c r="P8669" t="str" cm="1">
        <f t="array" ref="P8669">IF( $L8669, TRIM(_xll.IMDP("IR", $G$5&amp;$N8669, $G$6)), "" )</f>
        <v/>
      </c>
      <c r="Q8669" t="b" cm="1">
        <f t="array" ref="Q8669">IF(
    $U$1=1, AND($P8669&lt;&gt;"", $P8669&lt;&gt;"...", $P8669&lt;&gt;"입력오류"),
    IF(
        $U$18=1, AND($P8669&lt;&gt;"", $P8669&lt;&gt;"...", $P8669&lt;&gt;"입력오류", ISNUMBER(FIND(INDEX($T$2:$T$7,$U$1),$P8669))),
        IF(
            $U$17="기타", AND($P8669&lt;&gt;"", $P8669&lt;&gt;"...", $P8669&lt;&gt;"입력오류", NOT(ISNUMBER(FIND($T$21:$T$34,$P8669)))),
            AND($P8669&lt;&gt;"", $P8669&lt;&gt;"...", $P8669&lt;&gt;"입력오류", $T$19=$P8669)
        )
    )
)</f>
        <v>0</v>
      </c>
    </row>
    <row r="8670" spans="9:17">
      <c r="I8670">
        <f t="shared" si="406"/>
        <v>8669</v>
      </c>
      <c r="J8670" t="e">
        <f t="shared" si="407"/>
        <v>#N/A</v>
      </c>
      <c r="K8670" t="e">
        <f t="shared" si="405"/>
        <v>#N/A</v>
      </c>
      <c r="L8670" t="b">
        <f>COUNTIF($N$2:N8670, N8670)=1</f>
        <v>0</v>
      </c>
      <c r="M8670" s="37">
        <f>IF( $Q8670, MAX($M$1:M8669)+1, 0)</f>
        <v>0</v>
      </c>
      <c r="N8670" t="e" cm="1">
        <f t="array" ref="N8670">INDEX($A$9:$F$1048576, $J8670, $K8670 )</f>
        <v>#N/A</v>
      </c>
      <c r="O8670" t="e" cm="1">
        <f t="array" ref="O8670">INDEX($B$9:$F$1048576, $J8670, $K8670 )</f>
        <v>#N/A</v>
      </c>
      <c r="P8670" t="str" cm="1">
        <f t="array" ref="P8670">IF( $L8670, TRIM(_xll.IMDP("IR", $G$5&amp;$N8670, $G$6)), "" )</f>
        <v/>
      </c>
      <c r="Q8670" t="b" cm="1">
        <f t="array" ref="Q8670">IF(
    $U$1=1, AND($P8670&lt;&gt;"", $P8670&lt;&gt;"...", $P8670&lt;&gt;"입력오류"),
    IF(
        $U$18=1, AND($P8670&lt;&gt;"", $P8670&lt;&gt;"...", $P8670&lt;&gt;"입력오류", ISNUMBER(FIND(INDEX($T$2:$T$7,$U$1),$P8670))),
        IF(
            $U$17="기타", AND($P8670&lt;&gt;"", $P8670&lt;&gt;"...", $P8670&lt;&gt;"입력오류", NOT(ISNUMBER(FIND($T$21:$T$34,$P8670)))),
            AND($P8670&lt;&gt;"", $P8670&lt;&gt;"...", $P8670&lt;&gt;"입력오류", $T$19=$P8670)
        )
    )
)</f>
        <v>0</v>
      </c>
    </row>
    <row r="8671" spans="9:17">
      <c r="I8671">
        <f t="shared" si="406"/>
        <v>8670</v>
      </c>
      <c r="J8671" t="e">
        <f t="shared" si="407"/>
        <v>#N/A</v>
      </c>
      <c r="K8671" t="e">
        <f t="shared" si="405"/>
        <v>#N/A</v>
      </c>
      <c r="L8671" t="b">
        <f>COUNTIF($N$2:N8671, N8671)=1</f>
        <v>0</v>
      </c>
      <c r="M8671" s="37">
        <f>IF( $Q8671, MAX($M$1:M8670)+1, 0)</f>
        <v>0</v>
      </c>
      <c r="N8671" t="e" cm="1">
        <f t="array" ref="N8671">INDEX($A$9:$F$1048576, $J8671, $K8671 )</f>
        <v>#N/A</v>
      </c>
      <c r="O8671" t="e" cm="1">
        <f t="array" ref="O8671">INDEX($B$9:$F$1048576, $J8671, $K8671 )</f>
        <v>#N/A</v>
      </c>
      <c r="P8671" t="str" cm="1">
        <f t="array" ref="P8671">IF( $L8671, TRIM(_xll.IMDP("IR", $G$5&amp;$N8671, $G$6)), "" )</f>
        <v/>
      </c>
      <c r="Q8671" t="b" cm="1">
        <f t="array" ref="Q8671">IF(
    $U$1=1, AND($P8671&lt;&gt;"", $P8671&lt;&gt;"...", $P8671&lt;&gt;"입력오류"),
    IF(
        $U$18=1, AND($P8671&lt;&gt;"", $P8671&lt;&gt;"...", $P8671&lt;&gt;"입력오류", ISNUMBER(FIND(INDEX($T$2:$T$7,$U$1),$P8671))),
        IF(
            $U$17="기타", AND($P8671&lt;&gt;"", $P8671&lt;&gt;"...", $P8671&lt;&gt;"입력오류", NOT(ISNUMBER(FIND($T$21:$T$34,$P8671)))),
            AND($P8671&lt;&gt;"", $P8671&lt;&gt;"...", $P8671&lt;&gt;"입력오류", $T$19=$P8671)
        )
    )
)</f>
        <v>0</v>
      </c>
    </row>
    <row r="8672" spans="9:17">
      <c r="I8672">
        <f t="shared" si="406"/>
        <v>8671</v>
      </c>
      <c r="J8672" t="e">
        <f t="shared" si="407"/>
        <v>#N/A</v>
      </c>
      <c r="K8672" t="e">
        <f t="shared" si="405"/>
        <v>#N/A</v>
      </c>
      <c r="L8672" t="b">
        <f>COUNTIF($N$2:N8672, N8672)=1</f>
        <v>0</v>
      </c>
      <c r="M8672" s="37">
        <f>IF( $Q8672, MAX($M$1:M8671)+1, 0)</f>
        <v>0</v>
      </c>
      <c r="N8672" t="e" cm="1">
        <f t="array" ref="N8672">INDEX($A$9:$F$1048576, $J8672, $K8672 )</f>
        <v>#N/A</v>
      </c>
      <c r="O8672" t="e" cm="1">
        <f t="array" ref="O8672">INDEX($B$9:$F$1048576, $J8672, $K8672 )</f>
        <v>#N/A</v>
      </c>
      <c r="P8672" t="str" cm="1">
        <f t="array" ref="P8672">IF( $L8672, TRIM(_xll.IMDP("IR", $G$5&amp;$N8672, $G$6)), "" )</f>
        <v/>
      </c>
      <c r="Q8672" t="b" cm="1">
        <f t="array" ref="Q8672">IF(
    $U$1=1, AND($P8672&lt;&gt;"", $P8672&lt;&gt;"...", $P8672&lt;&gt;"입력오류"),
    IF(
        $U$18=1, AND($P8672&lt;&gt;"", $P8672&lt;&gt;"...", $P8672&lt;&gt;"입력오류", ISNUMBER(FIND(INDEX($T$2:$T$7,$U$1),$P8672))),
        IF(
            $U$17="기타", AND($P8672&lt;&gt;"", $P8672&lt;&gt;"...", $P8672&lt;&gt;"입력오류", NOT(ISNUMBER(FIND($T$21:$T$34,$P8672)))),
            AND($P8672&lt;&gt;"", $P8672&lt;&gt;"...", $P8672&lt;&gt;"입력오류", $T$19=$P8672)
        )
    )
)</f>
        <v>0</v>
      </c>
    </row>
    <row r="8673" spans="9:17">
      <c r="I8673">
        <f t="shared" si="406"/>
        <v>8672</v>
      </c>
      <c r="J8673" t="e">
        <f t="shared" si="407"/>
        <v>#N/A</v>
      </c>
      <c r="K8673" t="e">
        <f t="shared" si="405"/>
        <v>#N/A</v>
      </c>
      <c r="L8673" t="b">
        <f>COUNTIF($N$2:N8673, N8673)=1</f>
        <v>0</v>
      </c>
      <c r="M8673" s="37">
        <f>IF( $Q8673, MAX($M$1:M8672)+1, 0)</f>
        <v>0</v>
      </c>
      <c r="N8673" t="e" cm="1">
        <f t="array" ref="N8673">INDEX($A$9:$F$1048576, $J8673, $K8673 )</f>
        <v>#N/A</v>
      </c>
      <c r="O8673" t="e" cm="1">
        <f t="array" ref="O8673">INDEX($B$9:$F$1048576, $J8673, $K8673 )</f>
        <v>#N/A</v>
      </c>
      <c r="P8673" t="str" cm="1">
        <f t="array" ref="P8673">IF( $L8673, TRIM(_xll.IMDP("IR", $G$5&amp;$N8673, $G$6)), "" )</f>
        <v/>
      </c>
      <c r="Q8673" t="b" cm="1">
        <f t="array" ref="Q8673">IF(
    $U$1=1, AND($P8673&lt;&gt;"", $P8673&lt;&gt;"...", $P8673&lt;&gt;"입력오류"),
    IF(
        $U$18=1, AND($P8673&lt;&gt;"", $P8673&lt;&gt;"...", $P8673&lt;&gt;"입력오류", ISNUMBER(FIND(INDEX($T$2:$T$7,$U$1),$P8673))),
        IF(
            $U$17="기타", AND($P8673&lt;&gt;"", $P8673&lt;&gt;"...", $P8673&lt;&gt;"입력오류", NOT(ISNUMBER(FIND($T$21:$T$34,$P8673)))),
            AND($P8673&lt;&gt;"", $P8673&lt;&gt;"...", $P8673&lt;&gt;"입력오류", $T$19=$P8673)
        )
    )
)</f>
        <v>0</v>
      </c>
    </row>
    <row r="8674" spans="9:17">
      <c r="I8674">
        <f t="shared" si="406"/>
        <v>8673</v>
      </c>
      <c r="J8674" t="e">
        <f t="shared" si="407"/>
        <v>#N/A</v>
      </c>
      <c r="K8674" t="e">
        <f t="shared" si="405"/>
        <v>#N/A</v>
      </c>
      <c r="L8674" t="b">
        <f>COUNTIF($N$2:N8674, N8674)=1</f>
        <v>0</v>
      </c>
      <c r="M8674" s="37">
        <f>IF( $Q8674, MAX($M$1:M8673)+1, 0)</f>
        <v>0</v>
      </c>
      <c r="N8674" t="e" cm="1">
        <f t="array" ref="N8674">INDEX($A$9:$F$1048576, $J8674, $K8674 )</f>
        <v>#N/A</v>
      </c>
      <c r="O8674" t="e" cm="1">
        <f t="array" ref="O8674">INDEX($B$9:$F$1048576, $J8674, $K8674 )</f>
        <v>#N/A</v>
      </c>
      <c r="P8674" t="str" cm="1">
        <f t="array" ref="P8674">IF( $L8674, TRIM(_xll.IMDP("IR", $G$5&amp;$N8674, $G$6)), "" )</f>
        <v/>
      </c>
      <c r="Q8674" t="b" cm="1">
        <f t="array" ref="Q8674">IF(
    $U$1=1, AND($P8674&lt;&gt;"", $P8674&lt;&gt;"...", $P8674&lt;&gt;"입력오류"),
    IF(
        $U$18=1, AND($P8674&lt;&gt;"", $P8674&lt;&gt;"...", $P8674&lt;&gt;"입력오류", ISNUMBER(FIND(INDEX($T$2:$T$7,$U$1),$P8674))),
        IF(
            $U$17="기타", AND($P8674&lt;&gt;"", $P8674&lt;&gt;"...", $P8674&lt;&gt;"입력오류", NOT(ISNUMBER(FIND($T$21:$T$34,$P8674)))),
            AND($P8674&lt;&gt;"", $P8674&lt;&gt;"...", $P8674&lt;&gt;"입력오류", $T$19=$P8674)
        )
    )
)</f>
        <v>0</v>
      </c>
    </row>
    <row r="8675" spans="9:17">
      <c r="I8675">
        <f t="shared" si="406"/>
        <v>8674</v>
      </c>
      <c r="J8675" t="e">
        <f t="shared" si="407"/>
        <v>#N/A</v>
      </c>
      <c r="K8675" t="e">
        <f t="shared" si="405"/>
        <v>#N/A</v>
      </c>
      <c r="L8675" t="b">
        <f>COUNTIF($N$2:N8675, N8675)=1</f>
        <v>0</v>
      </c>
      <c r="M8675" s="37">
        <f>IF( $Q8675, MAX($M$1:M8674)+1, 0)</f>
        <v>0</v>
      </c>
      <c r="N8675" t="e" cm="1">
        <f t="array" ref="N8675">INDEX($A$9:$F$1048576, $J8675, $K8675 )</f>
        <v>#N/A</v>
      </c>
      <c r="O8675" t="e" cm="1">
        <f t="array" ref="O8675">INDEX($B$9:$F$1048576, $J8675, $K8675 )</f>
        <v>#N/A</v>
      </c>
      <c r="P8675" t="str" cm="1">
        <f t="array" ref="P8675">IF( $L8675, TRIM(_xll.IMDP("IR", $G$5&amp;$N8675, $G$6)), "" )</f>
        <v/>
      </c>
      <c r="Q8675" t="b" cm="1">
        <f t="array" ref="Q8675">IF(
    $U$1=1, AND($P8675&lt;&gt;"", $P8675&lt;&gt;"...", $P8675&lt;&gt;"입력오류"),
    IF(
        $U$18=1, AND($P8675&lt;&gt;"", $P8675&lt;&gt;"...", $P8675&lt;&gt;"입력오류", ISNUMBER(FIND(INDEX($T$2:$T$7,$U$1),$P8675))),
        IF(
            $U$17="기타", AND($P8675&lt;&gt;"", $P8675&lt;&gt;"...", $P8675&lt;&gt;"입력오류", NOT(ISNUMBER(FIND($T$21:$T$34,$P8675)))),
            AND($P8675&lt;&gt;"", $P8675&lt;&gt;"...", $P8675&lt;&gt;"입력오류", $T$19=$P8675)
        )
    )
)</f>
        <v>0</v>
      </c>
    </row>
    <row r="8676" spans="9:17">
      <c r="I8676">
        <f t="shared" si="406"/>
        <v>8675</v>
      </c>
      <c r="J8676" t="e">
        <f t="shared" si="407"/>
        <v>#N/A</v>
      </c>
      <c r="K8676" t="e">
        <f t="shared" si="405"/>
        <v>#N/A</v>
      </c>
      <c r="L8676" t="b">
        <f>COUNTIF($N$2:N8676, N8676)=1</f>
        <v>0</v>
      </c>
      <c r="M8676" s="37">
        <f>IF( $Q8676, MAX($M$1:M8675)+1, 0)</f>
        <v>0</v>
      </c>
      <c r="N8676" t="e" cm="1">
        <f t="array" ref="N8676">INDEX($A$9:$F$1048576, $J8676, $K8676 )</f>
        <v>#N/A</v>
      </c>
      <c r="O8676" t="e" cm="1">
        <f t="array" ref="O8676">INDEX($B$9:$F$1048576, $J8676, $K8676 )</f>
        <v>#N/A</v>
      </c>
      <c r="P8676" t="str" cm="1">
        <f t="array" ref="P8676">IF( $L8676, TRIM(_xll.IMDP("IR", $G$5&amp;$N8676, $G$6)), "" )</f>
        <v/>
      </c>
      <c r="Q8676" t="b" cm="1">
        <f t="array" ref="Q8676">IF(
    $U$1=1, AND($P8676&lt;&gt;"", $P8676&lt;&gt;"...", $P8676&lt;&gt;"입력오류"),
    IF(
        $U$18=1, AND($P8676&lt;&gt;"", $P8676&lt;&gt;"...", $P8676&lt;&gt;"입력오류", ISNUMBER(FIND(INDEX($T$2:$T$7,$U$1),$P8676))),
        IF(
            $U$17="기타", AND($P8676&lt;&gt;"", $P8676&lt;&gt;"...", $P8676&lt;&gt;"입력오류", NOT(ISNUMBER(FIND($T$21:$T$34,$P8676)))),
            AND($P8676&lt;&gt;"", $P8676&lt;&gt;"...", $P8676&lt;&gt;"입력오류", $T$19=$P8676)
        )
    )
)</f>
        <v>0</v>
      </c>
    </row>
    <row r="8677" spans="9:17">
      <c r="I8677">
        <f t="shared" si="406"/>
        <v>8676</v>
      </c>
      <c r="J8677" t="e">
        <f t="shared" si="407"/>
        <v>#N/A</v>
      </c>
      <c r="K8677" t="e">
        <f t="shared" si="405"/>
        <v>#N/A</v>
      </c>
      <c r="L8677" t="b">
        <f>COUNTIF($N$2:N8677, N8677)=1</f>
        <v>0</v>
      </c>
      <c r="M8677" s="37">
        <f>IF( $Q8677, MAX($M$1:M8676)+1, 0)</f>
        <v>0</v>
      </c>
      <c r="N8677" t="e" cm="1">
        <f t="array" ref="N8677">INDEX($A$9:$F$1048576, $J8677, $K8677 )</f>
        <v>#N/A</v>
      </c>
      <c r="O8677" t="e" cm="1">
        <f t="array" ref="O8677">INDEX($B$9:$F$1048576, $J8677, $K8677 )</f>
        <v>#N/A</v>
      </c>
      <c r="P8677" t="str" cm="1">
        <f t="array" ref="P8677">IF( $L8677, TRIM(_xll.IMDP("IR", $G$5&amp;$N8677, $G$6)), "" )</f>
        <v/>
      </c>
      <c r="Q8677" t="b" cm="1">
        <f t="array" ref="Q8677">IF(
    $U$1=1, AND($P8677&lt;&gt;"", $P8677&lt;&gt;"...", $P8677&lt;&gt;"입력오류"),
    IF(
        $U$18=1, AND($P8677&lt;&gt;"", $P8677&lt;&gt;"...", $P8677&lt;&gt;"입력오류", ISNUMBER(FIND(INDEX($T$2:$T$7,$U$1),$P8677))),
        IF(
            $U$17="기타", AND($P8677&lt;&gt;"", $P8677&lt;&gt;"...", $P8677&lt;&gt;"입력오류", NOT(ISNUMBER(FIND($T$21:$T$34,$P8677)))),
            AND($P8677&lt;&gt;"", $P8677&lt;&gt;"...", $P8677&lt;&gt;"입력오류", $T$19=$P8677)
        )
    )
)</f>
        <v>0</v>
      </c>
    </row>
    <row r="8678" spans="9:17">
      <c r="I8678">
        <f t="shared" si="406"/>
        <v>8677</v>
      </c>
      <c r="J8678" t="e">
        <f t="shared" si="407"/>
        <v>#N/A</v>
      </c>
      <c r="K8678" t="e">
        <f t="shared" si="405"/>
        <v>#N/A</v>
      </c>
      <c r="L8678" t="b">
        <f>COUNTIF($N$2:N8678, N8678)=1</f>
        <v>0</v>
      </c>
      <c r="M8678" s="37">
        <f>IF( $Q8678, MAX($M$1:M8677)+1, 0)</f>
        <v>0</v>
      </c>
      <c r="N8678" t="e" cm="1">
        <f t="array" ref="N8678">INDEX($A$9:$F$1048576, $J8678, $K8678 )</f>
        <v>#N/A</v>
      </c>
      <c r="O8678" t="e" cm="1">
        <f t="array" ref="O8678">INDEX($B$9:$F$1048576, $J8678, $K8678 )</f>
        <v>#N/A</v>
      </c>
      <c r="P8678" t="str" cm="1">
        <f t="array" ref="P8678">IF( $L8678, TRIM(_xll.IMDP("IR", $G$5&amp;$N8678, $G$6)), "" )</f>
        <v/>
      </c>
      <c r="Q8678" t="b" cm="1">
        <f t="array" ref="Q8678">IF(
    $U$1=1, AND($P8678&lt;&gt;"", $P8678&lt;&gt;"...", $P8678&lt;&gt;"입력오류"),
    IF(
        $U$18=1, AND($P8678&lt;&gt;"", $P8678&lt;&gt;"...", $P8678&lt;&gt;"입력오류", ISNUMBER(FIND(INDEX($T$2:$T$7,$U$1),$P8678))),
        IF(
            $U$17="기타", AND($P8678&lt;&gt;"", $P8678&lt;&gt;"...", $P8678&lt;&gt;"입력오류", NOT(ISNUMBER(FIND($T$21:$T$34,$P8678)))),
            AND($P8678&lt;&gt;"", $P8678&lt;&gt;"...", $P8678&lt;&gt;"입력오류", $T$19=$P8678)
        )
    )
)</f>
        <v>0</v>
      </c>
    </row>
    <row r="8679" spans="9:17">
      <c r="I8679">
        <f t="shared" si="406"/>
        <v>8678</v>
      </c>
      <c r="J8679" t="e">
        <f t="shared" si="407"/>
        <v>#N/A</v>
      </c>
      <c r="K8679" t="e">
        <f t="shared" si="405"/>
        <v>#N/A</v>
      </c>
      <c r="L8679" t="b">
        <f>COUNTIF($N$2:N8679, N8679)=1</f>
        <v>0</v>
      </c>
      <c r="M8679" s="37">
        <f>IF( $Q8679, MAX($M$1:M8678)+1, 0)</f>
        <v>0</v>
      </c>
      <c r="N8679" t="e" cm="1">
        <f t="array" ref="N8679">INDEX($A$9:$F$1048576, $J8679, $K8679 )</f>
        <v>#N/A</v>
      </c>
      <c r="O8679" t="e" cm="1">
        <f t="array" ref="O8679">INDEX($B$9:$F$1048576, $J8679, $K8679 )</f>
        <v>#N/A</v>
      </c>
      <c r="P8679" t="str" cm="1">
        <f t="array" ref="P8679">IF( $L8679, TRIM(_xll.IMDP("IR", $G$5&amp;$N8679, $G$6)), "" )</f>
        <v/>
      </c>
      <c r="Q8679" t="b" cm="1">
        <f t="array" ref="Q8679">IF(
    $U$1=1, AND($P8679&lt;&gt;"", $P8679&lt;&gt;"...", $P8679&lt;&gt;"입력오류"),
    IF(
        $U$18=1, AND($P8679&lt;&gt;"", $P8679&lt;&gt;"...", $P8679&lt;&gt;"입력오류", ISNUMBER(FIND(INDEX($T$2:$T$7,$U$1),$P8679))),
        IF(
            $U$17="기타", AND($P8679&lt;&gt;"", $P8679&lt;&gt;"...", $P8679&lt;&gt;"입력오류", NOT(ISNUMBER(FIND($T$21:$T$34,$P8679)))),
            AND($P8679&lt;&gt;"", $P8679&lt;&gt;"...", $P8679&lt;&gt;"입력오류", $T$19=$P8679)
        )
    )
)</f>
        <v>0</v>
      </c>
    </row>
    <row r="8680" spans="9:17">
      <c r="I8680">
        <f t="shared" si="406"/>
        <v>8679</v>
      </c>
      <c r="J8680" t="e">
        <f t="shared" si="407"/>
        <v>#N/A</v>
      </c>
      <c r="K8680" t="e">
        <f t="shared" si="405"/>
        <v>#N/A</v>
      </c>
      <c r="L8680" t="b">
        <f>COUNTIF($N$2:N8680, N8680)=1</f>
        <v>0</v>
      </c>
      <c r="M8680" s="37">
        <f>IF( $Q8680, MAX($M$1:M8679)+1, 0)</f>
        <v>0</v>
      </c>
      <c r="N8680" t="e" cm="1">
        <f t="array" ref="N8680">INDEX($A$9:$F$1048576, $J8680, $K8680 )</f>
        <v>#N/A</v>
      </c>
      <c r="O8680" t="e" cm="1">
        <f t="array" ref="O8680">INDEX($B$9:$F$1048576, $J8680, $K8680 )</f>
        <v>#N/A</v>
      </c>
      <c r="P8680" t="str" cm="1">
        <f t="array" ref="P8680">IF( $L8680, TRIM(_xll.IMDP("IR", $G$5&amp;$N8680, $G$6)), "" )</f>
        <v/>
      </c>
      <c r="Q8680" t="b" cm="1">
        <f t="array" ref="Q8680">IF(
    $U$1=1, AND($P8680&lt;&gt;"", $P8680&lt;&gt;"...", $P8680&lt;&gt;"입력오류"),
    IF(
        $U$18=1, AND($P8680&lt;&gt;"", $P8680&lt;&gt;"...", $P8680&lt;&gt;"입력오류", ISNUMBER(FIND(INDEX($T$2:$T$7,$U$1),$P8680))),
        IF(
            $U$17="기타", AND($P8680&lt;&gt;"", $P8680&lt;&gt;"...", $P8680&lt;&gt;"입력오류", NOT(ISNUMBER(FIND($T$21:$T$34,$P8680)))),
            AND($P8680&lt;&gt;"", $P8680&lt;&gt;"...", $P8680&lt;&gt;"입력오류", $T$19=$P8680)
        )
    )
)</f>
        <v>0</v>
      </c>
    </row>
    <row r="8681" spans="9:17">
      <c r="I8681">
        <f t="shared" si="406"/>
        <v>8680</v>
      </c>
      <c r="J8681" t="e">
        <f t="shared" si="407"/>
        <v>#N/A</v>
      </c>
      <c r="K8681" t="e">
        <f t="shared" si="405"/>
        <v>#N/A</v>
      </c>
      <c r="L8681" t="b">
        <f>COUNTIF($N$2:N8681, N8681)=1</f>
        <v>0</v>
      </c>
      <c r="M8681" s="37">
        <f>IF( $Q8681, MAX($M$1:M8680)+1, 0)</f>
        <v>0</v>
      </c>
      <c r="N8681" t="e" cm="1">
        <f t="array" ref="N8681">INDEX($A$9:$F$1048576, $J8681, $K8681 )</f>
        <v>#N/A</v>
      </c>
      <c r="O8681" t="e" cm="1">
        <f t="array" ref="O8681">INDEX($B$9:$F$1048576, $J8681, $K8681 )</f>
        <v>#N/A</v>
      </c>
      <c r="P8681" t="str" cm="1">
        <f t="array" ref="P8681">IF( $L8681, TRIM(_xll.IMDP("IR", $G$5&amp;$N8681, $G$6)), "" )</f>
        <v/>
      </c>
      <c r="Q8681" t="b" cm="1">
        <f t="array" ref="Q8681">IF(
    $U$1=1, AND($P8681&lt;&gt;"", $P8681&lt;&gt;"...", $P8681&lt;&gt;"입력오류"),
    IF(
        $U$18=1, AND($P8681&lt;&gt;"", $P8681&lt;&gt;"...", $P8681&lt;&gt;"입력오류", ISNUMBER(FIND(INDEX($T$2:$T$7,$U$1),$P8681))),
        IF(
            $U$17="기타", AND($P8681&lt;&gt;"", $P8681&lt;&gt;"...", $P8681&lt;&gt;"입력오류", NOT(ISNUMBER(FIND($T$21:$T$34,$P8681)))),
            AND($P8681&lt;&gt;"", $P8681&lt;&gt;"...", $P8681&lt;&gt;"입력오류", $T$19=$P8681)
        )
    )
)</f>
        <v>0</v>
      </c>
    </row>
    <row r="8682" spans="9:17">
      <c r="I8682">
        <f t="shared" si="406"/>
        <v>8681</v>
      </c>
      <c r="J8682" t="e">
        <f t="shared" si="407"/>
        <v>#N/A</v>
      </c>
      <c r="K8682" t="e">
        <f t="shared" si="405"/>
        <v>#N/A</v>
      </c>
      <c r="L8682" t="b">
        <f>COUNTIF($N$2:N8682, N8682)=1</f>
        <v>0</v>
      </c>
      <c r="M8682" s="37">
        <f>IF( $Q8682, MAX($M$1:M8681)+1, 0)</f>
        <v>0</v>
      </c>
      <c r="N8682" t="e" cm="1">
        <f t="array" ref="N8682">INDEX($A$9:$F$1048576, $J8682, $K8682 )</f>
        <v>#N/A</v>
      </c>
      <c r="O8682" t="e" cm="1">
        <f t="array" ref="O8682">INDEX($B$9:$F$1048576, $J8682, $K8682 )</f>
        <v>#N/A</v>
      </c>
      <c r="P8682" t="str" cm="1">
        <f t="array" ref="P8682">IF( $L8682, TRIM(_xll.IMDP("IR", $G$5&amp;$N8682, $G$6)), "" )</f>
        <v/>
      </c>
      <c r="Q8682" t="b" cm="1">
        <f t="array" ref="Q8682">IF(
    $U$1=1, AND($P8682&lt;&gt;"", $P8682&lt;&gt;"...", $P8682&lt;&gt;"입력오류"),
    IF(
        $U$18=1, AND($P8682&lt;&gt;"", $P8682&lt;&gt;"...", $P8682&lt;&gt;"입력오류", ISNUMBER(FIND(INDEX($T$2:$T$7,$U$1),$P8682))),
        IF(
            $U$17="기타", AND($P8682&lt;&gt;"", $P8682&lt;&gt;"...", $P8682&lt;&gt;"입력오류", NOT(ISNUMBER(FIND($T$21:$T$34,$P8682)))),
            AND($P8682&lt;&gt;"", $P8682&lt;&gt;"...", $P8682&lt;&gt;"입력오류", $T$19=$P8682)
        )
    )
)</f>
        <v>0</v>
      </c>
    </row>
    <row r="8683" spans="9:17">
      <c r="I8683">
        <f t="shared" si="406"/>
        <v>8682</v>
      </c>
      <c r="J8683" t="e">
        <f t="shared" si="407"/>
        <v>#N/A</v>
      </c>
      <c r="K8683" t="e">
        <f t="shared" si="405"/>
        <v>#N/A</v>
      </c>
      <c r="L8683" t="b">
        <f>COUNTIF($N$2:N8683, N8683)=1</f>
        <v>0</v>
      </c>
      <c r="M8683" s="37">
        <f>IF( $Q8683, MAX($M$1:M8682)+1, 0)</f>
        <v>0</v>
      </c>
      <c r="N8683" t="e" cm="1">
        <f t="array" ref="N8683">INDEX($A$9:$F$1048576, $J8683, $K8683 )</f>
        <v>#N/A</v>
      </c>
      <c r="O8683" t="e" cm="1">
        <f t="array" ref="O8683">INDEX($B$9:$F$1048576, $J8683, $K8683 )</f>
        <v>#N/A</v>
      </c>
      <c r="P8683" t="str" cm="1">
        <f t="array" ref="P8683">IF( $L8683, TRIM(_xll.IMDP("IR", $G$5&amp;$N8683, $G$6)), "" )</f>
        <v/>
      </c>
      <c r="Q8683" t="b" cm="1">
        <f t="array" ref="Q8683">IF(
    $U$1=1, AND($P8683&lt;&gt;"", $P8683&lt;&gt;"...", $P8683&lt;&gt;"입력오류"),
    IF(
        $U$18=1, AND($P8683&lt;&gt;"", $P8683&lt;&gt;"...", $P8683&lt;&gt;"입력오류", ISNUMBER(FIND(INDEX($T$2:$T$7,$U$1),$P8683))),
        IF(
            $U$17="기타", AND($P8683&lt;&gt;"", $P8683&lt;&gt;"...", $P8683&lt;&gt;"입력오류", NOT(ISNUMBER(FIND($T$21:$T$34,$P8683)))),
            AND($P8683&lt;&gt;"", $P8683&lt;&gt;"...", $P8683&lt;&gt;"입력오류", $T$19=$P8683)
        )
    )
)</f>
        <v>0</v>
      </c>
    </row>
    <row r="8684" spans="9:17">
      <c r="I8684">
        <f t="shared" si="406"/>
        <v>8683</v>
      </c>
      <c r="J8684" t="e">
        <f t="shared" si="407"/>
        <v>#N/A</v>
      </c>
      <c r="K8684" t="e">
        <f t="shared" si="405"/>
        <v>#N/A</v>
      </c>
      <c r="L8684" t="b">
        <f>COUNTIF($N$2:N8684, N8684)=1</f>
        <v>0</v>
      </c>
      <c r="M8684" s="37">
        <f>IF( $Q8684, MAX($M$1:M8683)+1, 0)</f>
        <v>0</v>
      </c>
      <c r="N8684" t="e" cm="1">
        <f t="array" ref="N8684">INDEX($A$9:$F$1048576, $J8684, $K8684 )</f>
        <v>#N/A</v>
      </c>
      <c r="O8684" t="e" cm="1">
        <f t="array" ref="O8684">INDEX($B$9:$F$1048576, $J8684, $K8684 )</f>
        <v>#N/A</v>
      </c>
      <c r="P8684" t="str" cm="1">
        <f t="array" ref="P8684">IF( $L8684, TRIM(_xll.IMDP("IR", $G$5&amp;$N8684, $G$6)), "" )</f>
        <v/>
      </c>
      <c r="Q8684" t="b" cm="1">
        <f t="array" ref="Q8684">IF(
    $U$1=1, AND($P8684&lt;&gt;"", $P8684&lt;&gt;"...", $P8684&lt;&gt;"입력오류"),
    IF(
        $U$18=1, AND($P8684&lt;&gt;"", $P8684&lt;&gt;"...", $P8684&lt;&gt;"입력오류", ISNUMBER(FIND(INDEX($T$2:$T$7,$U$1),$P8684))),
        IF(
            $U$17="기타", AND($P8684&lt;&gt;"", $P8684&lt;&gt;"...", $P8684&lt;&gt;"입력오류", NOT(ISNUMBER(FIND($T$21:$T$34,$P8684)))),
            AND($P8684&lt;&gt;"", $P8684&lt;&gt;"...", $P8684&lt;&gt;"입력오류", $T$19=$P8684)
        )
    )
)</f>
        <v>0</v>
      </c>
    </row>
    <row r="8685" spans="9:17">
      <c r="I8685">
        <f t="shared" si="406"/>
        <v>8684</v>
      </c>
      <c r="J8685" t="e">
        <f t="shared" si="407"/>
        <v>#N/A</v>
      </c>
      <c r="K8685" t="e">
        <f t="shared" si="405"/>
        <v>#N/A</v>
      </c>
      <c r="L8685" t="b">
        <f>COUNTIF($N$2:N8685, N8685)=1</f>
        <v>0</v>
      </c>
      <c r="M8685" s="37">
        <f>IF( $Q8685, MAX($M$1:M8684)+1, 0)</f>
        <v>0</v>
      </c>
      <c r="N8685" t="e" cm="1">
        <f t="array" ref="N8685">INDEX($A$9:$F$1048576, $J8685, $K8685 )</f>
        <v>#N/A</v>
      </c>
      <c r="O8685" t="e" cm="1">
        <f t="array" ref="O8685">INDEX($B$9:$F$1048576, $J8685, $K8685 )</f>
        <v>#N/A</v>
      </c>
      <c r="P8685" t="str" cm="1">
        <f t="array" ref="P8685">IF( $L8685, TRIM(_xll.IMDP("IR", $G$5&amp;$N8685, $G$6)), "" )</f>
        <v/>
      </c>
      <c r="Q8685" t="b" cm="1">
        <f t="array" ref="Q8685">IF(
    $U$1=1, AND($P8685&lt;&gt;"", $P8685&lt;&gt;"...", $P8685&lt;&gt;"입력오류"),
    IF(
        $U$18=1, AND($P8685&lt;&gt;"", $P8685&lt;&gt;"...", $P8685&lt;&gt;"입력오류", ISNUMBER(FIND(INDEX($T$2:$T$7,$U$1),$P8685))),
        IF(
            $U$17="기타", AND($P8685&lt;&gt;"", $P8685&lt;&gt;"...", $P8685&lt;&gt;"입력오류", NOT(ISNUMBER(FIND($T$21:$T$34,$P8685)))),
            AND($P8685&lt;&gt;"", $P8685&lt;&gt;"...", $P8685&lt;&gt;"입력오류", $T$19=$P8685)
        )
    )
)</f>
        <v>0</v>
      </c>
    </row>
    <row r="8686" spans="9:17">
      <c r="I8686">
        <f t="shared" si="406"/>
        <v>8685</v>
      </c>
      <c r="J8686" t="e">
        <f t="shared" si="407"/>
        <v>#N/A</v>
      </c>
      <c r="K8686" t="e">
        <f t="shared" si="405"/>
        <v>#N/A</v>
      </c>
      <c r="L8686" t="b">
        <f>COUNTIF($N$2:N8686, N8686)=1</f>
        <v>0</v>
      </c>
      <c r="M8686" s="37">
        <f>IF( $Q8686, MAX($M$1:M8685)+1, 0)</f>
        <v>0</v>
      </c>
      <c r="N8686" t="e" cm="1">
        <f t="array" ref="N8686">INDEX($A$9:$F$1048576, $J8686, $K8686 )</f>
        <v>#N/A</v>
      </c>
      <c r="O8686" t="e" cm="1">
        <f t="array" ref="O8686">INDEX($B$9:$F$1048576, $J8686, $K8686 )</f>
        <v>#N/A</v>
      </c>
      <c r="P8686" t="str" cm="1">
        <f t="array" ref="P8686">IF( $L8686, TRIM(_xll.IMDP("IR", $G$5&amp;$N8686, $G$6)), "" )</f>
        <v/>
      </c>
      <c r="Q8686" t="b" cm="1">
        <f t="array" ref="Q8686">IF(
    $U$1=1, AND($P8686&lt;&gt;"", $P8686&lt;&gt;"...", $P8686&lt;&gt;"입력오류"),
    IF(
        $U$18=1, AND($P8686&lt;&gt;"", $P8686&lt;&gt;"...", $P8686&lt;&gt;"입력오류", ISNUMBER(FIND(INDEX($T$2:$T$7,$U$1),$P8686))),
        IF(
            $U$17="기타", AND($P8686&lt;&gt;"", $P8686&lt;&gt;"...", $P8686&lt;&gt;"입력오류", NOT(ISNUMBER(FIND($T$21:$T$34,$P8686)))),
            AND($P8686&lt;&gt;"", $P8686&lt;&gt;"...", $P8686&lt;&gt;"입력오류", $T$19=$P8686)
        )
    )
)</f>
        <v>0</v>
      </c>
    </row>
    <row r="8687" spans="9:17">
      <c r="I8687">
        <f t="shared" si="406"/>
        <v>8686</v>
      </c>
      <c r="J8687" t="e">
        <f t="shared" si="407"/>
        <v>#N/A</v>
      </c>
      <c r="K8687" t="e">
        <f t="shared" si="405"/>
        <v>#N/A</v>
      </c>
      <c r="L8687" t="b">
        <f>COUNTIF($N$2:N8687, N8687)=1</f>
        <v>0</v>
      </c>
      <c r="M8687" s="37">
        <f>IF( $Q8687, MAX($M$1:M8686)+1, 0)</f>
        <v>0</v>
      </c>
      <c r="N8687" t="e" cm="1">
        <f t="array" ref="N8687">INDEX($A$9:$F$1048576, $J8687, $K8687 )</f>
        <v>#N/A</v>
      </c>
      <c r="O8687" t="e" cm="1">
        <f t="array" ref="O8687">INDEX($B$9:$F$1048576, $J8687, $K8687 )</f>
        <v>#N/A</v>
      </c>
      <c r="P8687" t="str" cm="1">
        <f t="array" ref="P8687">IF( $L8687, TRIM(_xll.IMDP("IR", $G$5&amp;$N8687, $G$6)), "" )</f>
        <v/>
      </c>
      <c r="Q8687" t="b" cm="1">
        <f t="array" ref="Q8687">IF(
    $U$1=1, AND($P8687&lt;&gt;"", $P8687&lt;&gt;"...", $P8687&lt;&gt;"입력오류"),
    IF(
        $U$18=1, AND($P8687&lt;&gt;"", $P8687&lt;&gt;"...", $P8687&lt;&gt;"입력오류", ISNUMBER(FIND(INDEX($T$2:$T$7,$U$1),$P8687))),
        IF(
            $U$17="기타", AND($P8687&lt;&gt;"", $P8687&lt;&gt;"...", $P8687&lt;&gt;"입력오류", NOT(ISNUMBER(FIND($T$21:$T$34,$P8687)))),
            AND($P8687&lt;&gt;"", $P8687&lt;&gt;"...", $P8687&lt;&gt;"입력오류", $T$19=$P8687)
        )
    )
)</f>
        <v>0</v>
      </c>
    </row>
    <row r="8688" spans="9:17">
      <c r="I8688">
        <f t="shared" si="406"/>
        <v>8687</v>
      </c>
      <c r="J8688" t="e">
        <f t="shared" si="407"/>
        <v>#N/A</v>
      </c>
      <c r="K8688" t="e">
        <f t="shared" si="405"/>
        <v>#N/A</v>
      </c>
      <c r="L8688" t="b">
        <f>COUNTIF($N$2:N8688, N8688)=1</f>
        <v>0</v>
      </c>
      <c r="M8688" s="37">
        <f>IF( $Q8688, MAX($M$1:M8687)+1, 0)</f>
        <v>0</v>
      </c>
      <c r="N8688" t="e" cm="1">
        <f t="array" ref="N8688">INDEX($A$9:$F$1048576, $J8688, $K8688 )</f>
        <v>#N/A</v>
      </c>
      <c r="O8688" t="e" cm="1">
        <f t="array" ref="O8688">INDEX($B$9:$F$1048576, $J8688, $K8688 )</f>
        <v>#N/A</v>
      </c>
      <c r="P8688" t="str" cm="1">
        <f t="array" ref="P8688">IF( $L8688, TRIM(_xll.IMDP("IR", $G$5&amp;$N8688, $G$6)), "" )</f>
        <v/>
      </c>
      <c r="Q8688" t="b" cm="1">
        <f t="array" ref="Q8688">IF(
    $U$1=1, AND($P8688&lt;&gt;"", $P8688&lt;&gt;"...", $P8688&lt;&gt;"입력오류"),
    IF(
        $U$18=1, AND($P8688&lt;&gt;"", $P8688&lt;&gt;"...", $P8688&lt;&gt;"입력오류", ISNUMBER(FIND(INDEX($T$2:$T$7,$U$1),$P8688))),
        IF(
            $U$17="기타", AND($P8688&lt;&gt;"", $P8688&lt;&gt;"...", $P8688&lt;&gt;"입력오류", NOT(ISNUMBER(FIND($T$21:$T$34,$P8688)))),
            AND($P8688&lt;&gt;"", $P8688&lt;&gt;"...", $P8688&lt;&gt;"입력오류", $T$19=$P8688)
        )
    )
)</f>
        <v>0</v>
      </c>
    </row>
    <row r="8689" spans="9:17">
      <c r="I8689">
        <f t="shared" si="406"/>
        <v>8688</v>
      </c>
      <c r="J8689" t="e">
        <f t="shared" si="407"/>
        <v>#N/A</v>
      </c>
      <c r="K8689" t="e">
        <f t="shared" si="405"/>
        <v>#N/A</v>
      </c>
      <c r="L8689" t="b">
        <f>COUNTIF($N$2:N8689, N8689)=1</f>
        <v>0</v>
      </c>
      <c r="M8689" s="37">
        <f>IF( $Q8689, MAX($M$1:M8688)+1, 0)</f>
        <v>0</v>
      </c>
      <c r="N8689" t="e" cm="1">
        <f t="array" ref="N8689">INDEX($A$9:$F$1048576, $J8689, $K8689 )</f>
        <v>#N/A</v>
      </c>
      <c r="O8689" t="e" cm="1">
        <f t="array" ref="O8689">INDEX($B$9:$F$1048576, $J8689, $K8689 )</f>
        <v>#N/A</v>
      </c>
      <c r="P8689" t="str" cm="1">
        <f t="array" ref="P8689">IF( $L8689, TRIM(_xll.IMDP("IR", $G$5&amp;$N8689, $G$6)), "" )</f>
        <v/>
      </c>
      <c r="Q8689" t="b" cm="1">
        <f t="array" ref="Q8689">IF(
    $U$1=1, AND($P8689&lt;&gt;"", $P8689&lt;&gt;"...", $P8689&lt;&gt;"입력오류"),
    IF(
        $U$18=1, AND($P8689&lt;&gt;"", $P8689&lt;&gt;"...", $P8689&lt;&gt;"입력오류", ISNUMBER(FIND(INDEX($T$2:$T$7,$U$1),$P8689))),
        IF(
            $U$17="기타", AND($P8689&lt;&gt;"", $P8689&lt;&gt;"...", $P8689&lt;&gt;"입력오류", NOT(ISNUMBER(FIND($T$21:$T$34,$P8689)))),
            AND($P8689&lt;&gt;"", $P8689&lt;&gt;"...", $P8689&lt;&gt;"입력오류", $T$19=$P8689)
        )
    )
)</f>
        <v>0</v>
      </c>
    </row>
    <row r="8690" spans="9:17">
      <c r="I8690">
        <f t="shared" si="406"/>
        <v>8689</v>
      </c>
      <c r="J8690" t="e">
        <f t="shared" si="407"/>
        <v>#N/A</v>
      </c>
      <c r="K8690" t="e">
        <f t="shared" si="405"/>
        <v>#N/A</v>
      </c>
      <c r="L8690" t="b">
        <f>COUNTIF($N$2:N8690, N8690)=1</f>
        <v>0</v>
      </c>
      <c r="M8690" s="37">
        <f>IF( $Q8690, MAX($M$1:M8689)+1, 0)</f>
        <v>0</v>
      </c>
      <c r="N8690" t="e" cm="1">
        <f t="array" ref="N8690">INDEX($A$9:$F$1048576, $J8690, $K8690 )</f>
        <v>#N/A</v>
      </c>
      <c r="O8690" t="e" cm="1">
        <f t="array" ref="O8690">INDEX($B$9:$F$1048576, $J8690, $K8690 )</f>
        <v>#N/A</v>
      </c>
      <c r="P8690" t="str" cm="1">
        <f t="array" ref="P8690">IF( $L8690, TRIM(_xll.IMDP("IR", $G$5&amp;$N8690, $G$6)), "" )</f>
        <v/>
      </c>
      <c r="Q8690" t="b" cm="1">
        <f t="array" ref="Q8690">IF(
    $U$1=1, AND($P8690&lt;&gt;"", $P8690&lt;&gt;"...", $P8690&lt;&gt;"입력오류"),
    IF(
        $U$18=1, AND($P8690&lt;&gt;"", $P8690&lt;&gt;"...", $P8690&lt;&gt;"입력오류", ISNUMBER(FIND(INDEX($T$2:$T$7,$U$1),$P8690))),
        IF(
            $U$17="기타", AND($P8690&lt;&gt;"", $P8690&lt;&gt;"...", $P8690&lt;&gt;"입력오류", NOT(ISNUMBER(FIND($T$21:$T$34,$P8690)))),
            AND($P8690&lt;&gt;"", $P8690&lt;&gt;"...", $P8690&lt;&gt;"입력오류", $T$19=$P8690)
        )
    )
)</f>
        <v>0</v>
      </c>
    </row>
    <row r="8691" spans="9:17">
      <c r="I8691">
        <f t="shared" si="406"/>
        <v>8690</v>
      </c>
      <c r="J8691" t="e">
        <f t="shared" si="407"/>
        <v>#N/A</v>
      </c>
      <c r="K8691" t="e">
        <f t="shared" si="405"/>
        <v>#N/A</v>
      </c>
      <c r="L8691" t="b">
        <f>COUNTIF($N$2:N8691, N8691)=1</f>
        <v>0</v>
      </c>
      <c r="M8691" s="37">
        <f>IF( $Q8691, MAX($M$1:M8690)+1, 0)</f>
        <v>0</v>
      </c>
      <c r="N8691" t="e" cm="1">
        <f t="array" ref="N8691">INDEX($A$9:$F$1048576, $J8691, $K8691 )</f>
        <v>#N/A</v>
      </c>
      <c r="O8691" t="e" cm="1">
        <f t="array" ref="O8691">INDEX($B$9:$F$1048576, $J8691, $K8691 )</f>
        <v>#N/A</v>
      </c>
      <c r="P8691" t="str" cm="1">
        <f t="array" ref="P8691">IF( $L8691, TRIM(_xll.IMDP("IR", $G$5&amp;$N8691, $G$6)), "" )</f>
        <v/>
      </c>
      <c r="Q8691" t="b" cm="1">
        <f t="array" ref="Q8691">IF(
    $U$1=1, AND($P8691&lt;&gt;"", $P8691&lt;&gt;"...", $P8691&lt;&gt;"입력오류"),
    IF(
        $U$18=1, AND($P8691&lt;&gt;"", $P8691&lt;&gt;"...", $P8691&lt;&gt;"입력오류", ISNUMBER(FIND(INDEX($T$2:$T$7,$U$1),$P8691))),
        IF(
            $U$17="기타", AND($P8691&lt;&gt;"", $P8691&lt;&gt;"...", $P8691&lt;&gt;"입력오류", NOT(ISNUMBER(FIND($T$21:$T$34,$P8691)))),
            AND($P8691&lt;&gt;"", $P8691&lt;&gt;"...", $P8691&lt;&gt;"입력오류", $T$19=$P8691)
        )
    )
)</f>
        <v>0</v>
      </c>
    </row>
    <row r="8692" spans="9:17">
      <c r="I8692">
        <f t="shared" si="406"/>
        <v>8691</v>
      </c>
      <c r="J8692" t="e">
        <f t="shared" si="407"/>
        <v>#N/A</v>
      </c>
      <c r="K8692" t="e">
        <f t="shared" si="405"/>
        <v>#N/A</v>
      </c>
      <c r="L8692" t="b">
        <f>COUNTIF($N$2:N8692, N8692)=1</f>
        <v>0</v>
      </c>
      <c r="M8692" s="37">
        <f>IF( $Q8692, MAX($M$1:M8691)+1, 0)</f>
        <v>0</v>
      </c>
      <c r="N8692" t="e" cm="1">
        <f t="array" ref="N8692">INDEX($A$9:$F$1048576, $J8692, $K8692 )</f>
        <v>#N/A</v>
      </c>
      <c r="O8692" t="e" cm="1">
        <f t="array" ref="O8692">INDEX($B$9:$F$1048576, $J8692, $K8692 )</f>
        <v>#N/A</v>
      </c>
      <c r="P8692" t="str" cm="1">
        <f t="array" ref="P8692">IF( $L8692, TRIM(_xll.IMDP("IR", $G$5&amp;$N8692, $G$6)), "" )</f>
        <v/>
      </c>
      <c r="Q8692" t="b" cm="1">
        <f t="array" ref="Q8692">IF(
    $U$1=1, AND($P8692&lt;&gt;"", $P8692&lt;&gt;"...", $P8692&lt;&gt;"입력오류"),
    IF(
        $U$18=1, AND($P8692&lt;&gt;"", $P8692&lt;&gt;"...", $P8692&lt;&gt;"입력오류", ISNUMBER(FIND(INDEX($T$2:$T$7,$U$1),$P8692))),
        IF(
            $U$17="기타", AND($P8692&lt;&gt;"", $P8692&lt;&gt;"...", $P8692&lt;&gt;"입력오류", NOT(ISNUMBER(FIND($T$21:$T$34,$P8692)))),
            AND($P8692&lt;&gt;"", $P8692&lt;&gt;"...", $P8692&lt;&gt;"입력오류", $T$19=$P8692)
        )
    )
)</f>
        <v>0</v>
      </c>
    </row>
    <row r="8693" spans="9:17">
      <c r="I8693">
        <f t="shared" si="406"/>
        <v>8692</v>
      </c>
      <c r="J8693" t="e">
        <f t="shared" si="407"/>
        <v>#N/A</v>
      </c>
      <c r="K8693" t="e">
        <f t="shared" si="405"/>
        <v>#N/A</v>
      </c>
      <c r="L8693" t="b">
        <f>COUNTIF($N$2:N8693, N8693)=1</f>
        <v>0</v>
      </c>
      <c r="M8693" s="37">
        <f>IF( $Q8693, MAX($M$1:M8692)+1, 0)</f>
        <v>0</v>
      </c>
      <c r="N8693" t="e" cm="1">
        <f t="array" ref="N8693">INDEX($A$9:$F$1048576, $J8693, $K8693 )</f>
        <v>#N/A</v>
      </c>
      <c r="O8693" t="e" cm="1">
        <f t="array" ref="O8693">INDEX($B$9:$F$1048576, $J8693, $K8693 )</f>
        <v>#N/A</v>
      </c>
      <c r="P8693" t="str" cm="1">
        <f t="array" ref="P8693">IF( $L8693, TRIM(_xll.IMDP("IR", $G$5&amp;$N8693, $G$6)), "" )</f>
        <v/>
      </c>
      <c r="Q8693" t="b" cm="1">
        <f t="array" ref="Q8693">IF(
    $U$1=1, AND($P8693&lt;&gt;"", $P8693&lt;&gt;"...", $P8693&lt;&gt;"입력오류"),
    IF(
        $U$18=1, AND($P8693&lt;&gt;"", $P8693&lt;&gt;"...", $P8693&lt;&gt;"입력오류", ISNUMBER(FIND(INDEX($T$2:$T$7,$U$1),$P8693))),
        IF(
            $U$17="기타", AND($P8693&lt;&gt;"", $P8693&lt;&gt;"...", $P8693&lt;&gt;"입력오류", NOT(ISNUMBER(FIND($T$21:$T$34,$P8693)))),
            AND($P8693&lt;&gt;"", $P8693&lt;&gt;"...", $P8693&lt;&gt;"입력오류", $T$19=$P8693)
        )
    )
)</f>
        <v>0</v>
      </c>
    </row>
    <row r="8694" spans="9:17">
      <c r="I8694">
        <f t="shared" si="406"/>
        <v>8693</v>
      </c>
      <c r="J8694" t="e">
        <f t="shared" si="407"/>
        <v>#N/A</v>
      </c>
      <c r="K8694" t="e">
        <f t="shared" si="405"/>
        <v>#N/A</v>
      </c>
      <c r="L8694" t="b">
        <f>COUNTIF($N$2:N8694, N8694)=1</f>
        <v>0</v>
      </c>
      <c r="M8694" s="37">
        <f>IF( $Q8694, MAX($M$1:M8693)+1, 0)</f>
        <v>0</v>
      </c>
      <c r="N8694" t="e" cm="1">
        <f t="array" ref="N8694">INDEX($A$9:$F$1048576, $J8694, $K8694 )</f>
        <v>#N/A</v>
      </c>
      <c r="O8694" t="e" cm="1">
        <f t="array" ref="O8694">INDEX($B$9:$F$1048576, $J8694, $K8694 )</f>
        <v>#N/A</v>
      </c>
      <c r="P8694" t="str" cm="1">
        <f t="array" ref="P8694">IF( $L8694, TRIM(_xll.IMDP("IR", $G$5&amp;$N8694, $G$6)), "" )</f>
        <v/>
      </c>
      <c r="Q8694" t="b" cm="1">
        <f t="array" ref="Q8694">IF(
    $U$1=1, AND($P8694&lt;&gt;"", $P8694&lt;&gt;"...", $P8694&lt;&gt;"입력오류"),
    IF(
        $U$18=1, AND($P8694&lt;&gt;"", $P8694&lt;&gt;"...", $P8694&lt;&gt;"입력오류", ISNUMBER(FIND(INDEX($T$2:$T$7,$U$1),$P8694))),
        IF(
            $U$17="기타", AND($P8694&lt;&gt;"", $P8694&lt;&gt;"...", $P8694&lt;&gt;"입력오류", NOT(ISNUMBER(FIND($T$21:$T$34,$P8694)))),
            AND($P8694&lt;&gt;"", $P8694&lt;&gt;"...", $P8694&lt;&gt;"입력오류", $T$19=$P8694)
        )
    )
)</f>
        <v>0</v>
      </c>
    </row>
    <row r="8695" spans="9:17">
      <c r="I8695">
        <f t="shared" si="406"/>
        <v>8694</v>
      </c>
      <c r="J8695" t="e">
        <f t="shared" si="407"/>
        <v>#N/A</v>
      </c>
      <c r="K8695" t="e">
        <f t="shared" si="405"/>
        <v>#N/A</v>
      </c>
      <c r="L8695" t="b">
        <f>COUNTIF($N$2:N8695, N8695)=1</f>
        <v>0</v>
      </c>
      <c r="M8695" s="37">
        <f>IF( $Q8695, MAX($M$1:M8694)+1, 0)</f>
        <v>0</v>
      </c>
      <c r="N8695" t="e" cm="1">
        <f t="array" ref="N8695">INDEX($A$9:$F$1048576, $J8695, $K8695 )</f>
        <v>#N/A</v>
      </c>
      <c r="O8695" t="e" cm="1">
        <f t="array" ref="O8695">INDEX($B$9:$F$1048576, $J8695, $K8695 )</f>
        <v>#N/A</v>
      </c>
      <c r="P8695" t="str" cm="1">
        <f t="array" ref="P8695">IF( $L8695, TRIM(_xll.IMDP("IR", $G$5&amp;$N8695, $G$6)), "" )</f>
        <v/>
      </c>
      <c r="Q8695" t="b" cm="1">
        <f t="array" ref="Q8695">IF(
    $U$1=1, AND($P8695&lt;&gt;"", $P8695&lt;&gt;"...", $P8695&lt;&gt;"입력오류"),
    IF(
        $U$18=1, AND($P8695&lt;&gt;"", $P8695&lt;&gt;"...", $P8695&lt;&gt;"입력오류", ISNUMBER(FIND(INDEX($T$2:$T$7,$U$1),$P8695))),
        IF(
            $U$17="기타", AND($P8695&lt;&gt;"", $P8695&lt;&gt;"...", $P8695&lt;&gt;"입력오류", NOT(ISNUMBER(FIND($T$21:$T$34,$P8695)))),
            AND($P8695&lt;&gt;"", $P8695&lt;&gt;"...", $P8695&lt;&gt;"입력오류", $T$19=$P8695)
        )
    )
)</f>
        <v>0</v>
      </c>
    </row>
    <row r="8696" spans="9:17">
      <c r="I8696">
        <f t="shared" si="406"/>
        <v>8695</v>
      </c>
      <c r="J8696" t="e">
        <f t="shared" si="407"/>
        <v>#N/A</v>
      </c>
      <c r="K8696" t="e">
        <f t="shared" si="405"/>
        <v>#N/A</v>
      </c>
      <c r="L8696" t="b">
        <f>COUNTIF($N$2:N8696, N8696)=1</f>
        <v>0</v>
      </c>
      <c r="M8696" s="37">
        <f>IF( $Q8696, MAX($M$1:M8695)+1, 0)</f>
        <v>0</v>
      </c>
      <c r="N8696" t="e" cm="1">
        <f t="array" ref="N8696">INDEX($A$9:$F$1048576, $J8696, $K8696 )</f>
        <v>#N/A</v>
      </c>
      <c r="O8696" t="e" cm="1">
        <f t="array" ref="O8696">INDEX($B$9:$F$1048576, $J8696, $K8696 )</f>
        <v>#N/A</v>
      </c>
      <c r="P8696" t="str" cm="1">
        <f t="array" ref="P8696">IF( $L8696, TRIM(_xll.IMDP("IR", $G$5&amp;$N8696, $G$6)), "" )</f>
        <v/>
      </c>
      <c r="Q8696" t="b" cm="1">
        <f t="array" ref="Q8696">IF(
    $U$1=1, AND($P8696&lt;&gt;"", $P8696&lt;&gt;"...", $P8696&lt;&gt;"입력오류"),
    IF(
        $U$18=1, AND($P8696&lt;&gt;"", $P8696&lt;&gt;"...", $P8696&lt;&gt;"입력오류", ISNUMBER(FIND(INDEX($T$2:$T$7,$U$1),$P8696))),
        IF(
            $U$17="기타", AND($P8696&lt;&gt;"", $P8696&lt;&gt;"...", $P8696&lt;&gt;"입력오류", NOT(ISNUMBER(FIND($T$21:$T$34,$P8696)))),
            AND($P8696&lt;&gt;"", $P8696&lt;&gt;"...", $P8696&lt;&gt;"입력오류", $T$19=$P8696)
        )
    )
)</f>
        <v>0</v>
      </c>
    </row>
    <row r="8697" spans="9:17">
      <c r="I8697">
        <f t="shared" si="406"/>
        <v>8696</v>
      </c>
      <c r="J8697" t="e">
        <f t="shared" si="407"/>
        <v>#N/A</v>
      </c>
      <c r="K8697" t="e">
        <f t="shared" si="405"/>
        <v>#N/A</v>
      </c>
      <c r="L8697" t="b">
        <f>COUNTIF($N$2:N8697, N8697)=1</f>
        <v>0</v>
      </c>
      <c r="M8697" s="37">
        <f>IF( $Q8697, MAX($M$1:M8696)+1, 0)</f>
        <v>0</v>
      </c>
      <c r="N8697" t="e" cm="1">
        <f t="array" ref="N8697">INDEX($A$9:$F$1048576, $J8697, $K8697 )</f>
        <v>#N/A</v>
      </c>
      <c r="O8697" t="e" cm="1">
        <f t="array" ref="O8697">INDEX($B$9:$F$1048576, $J8697, $K8697 )</f>
        <v>#N/A</v>
      </c>
      <c r="P8697" t="str" cm="1">
        <f t="array" ref="P8697">IF( $L8697, TRIM(_xll.IMDP("IR", $G$5&amp;$N8697, $G$6)), "" )</f>
        <v/>
      </c>
      <c r="Q8697" t="b" cm="1">
        <f t="array" ref="Q8697">IF(
    $U$1=1, AND($P8697&lt;&gt;"", $P8697&lt;&gt;"...", $P8697&lt;&gt;"입력오류"),
    IF(
        $U$18=1, AND($P8697&lt;&gt;"", $P8697&lt;&gt;"...", $P8697&lt;&gt;"입력오류", ISNUMBER(FIND(INDEX($T$2:$T$7,$U$1),$P8697))),
        IF(
            $U$17="기타", AND($P8697&lt;&gt;"", $P8697&lt;&gt;"...", $P8697&lt;&gt;"입력오류", NOT(ISNUMBER(FIND($T$21:$T$34,$P8697)))),
            AND($P8697&lt;&gt;"", $P8697&lt;&gt;"...", $P8697&lt;&gt;"입력오류", $T$19=$P8697)
        )
    )
)</f>
        <v>0</v>
      </c>
    </row>
    <row r="8698" spans="9:17">
      <c r="I8698">
        <f t="shared" si="406"/>
        <v>8697</v>
      </c>
      <c r="J8698" t="e">
        <f t="shared" si="407"/>
        <v>#N/A</v>
      </c>
      <c r="K8698" t="e">
        <f t="shared" si="405"/>
        <v>#N/A</v>
      </c>
      <c r="L8698" t="b">
        <f>COUNTIF($N$2:N8698, N8698)=1</f>
        <v>0</v>
      </c>
      <c r="M8698" s="37">
        <f>IF( $Q8698, MAX($M$1:M8697)+1, 0)</f>
        <v>0</v>
      </c>
      <c r="N8698" t="e" cm="1">
        <f t="array" ref="N8698">INDEX($A$9:$F$1048576, $J8698, $K8698 )</f>
        <v>#N/A</v>
      </c>
      <c r="O8698" t="e" cm="1">
        <f t="array" ref="O8698">INDEX($B$9:$F$1048576, $J8698, $K8698 )</f>
        <v>#N/A</v>
      </c>
      <c r="P8698" t="str" cm="1">
        <f t="array" ref="P8698">IF( $L8698, TRIM(_xll.IMDP("IR", $G$5&amp;$N8698, $G$6)), "" )</f>
        <v/>
      </c>
      <c r="Q8698" t="b" cm="1">
        <f t="array" ref="Q8698">IF(
    $U$1=1, AND($P8698&lt;&gt;"", $P8698&lt;&gt;"...", $P8698&lt;&gt;"입력오류"),
    IF(
        $U$18=1, AND($P8698&lt;&gt;"", $P8698&lt;&gt;"...", $P8698&lt;&gt;"입력오류", ISNUMBER(FIND(INDEX($T$2:$T$7,$U$1),$P8698))),
        IF(
            $U$17="기타", AND($P8698&lt;&gt;"", $P8698&lt;&gt;"...", $P8698&lt;&gt;"입력오류", NOT(ISNUMBER(FIND($T$21:$T$34,$P8698)))),
            AND($P8698&lt;&gt;"", $P8698&lt;&gt;"...", $P8698&lt;&gt;"입력오류", $T$19=$P8698)
        )
    )
)</f>
        <v>0</v>
      </c>
    </row>
    <row r="8699" spans="9:17">
      <c r="I8699">
        <f t="shared" si="406"/>
        <v>8698</v>
      </c>
      <c r="J8699" t="e">
        <f t="shared" si="407"/>
        <v>#N/A</v>
      </c>
      <c r="K8699" t="e">
        <f t="shared" si="405"/>
        <v>#N/A</v>
      </c>
      <c r="L8699" t="b">
        <f>COUNTIF($N$2:N8699, N8699)=1</f>
        <v>0</v>
      </c>
      <c r="M8699" s="37">
        <f>IF( $Q8699, MAX($M$1:M8698)+1, 0)</f>
        <v>0</v>
      </c>
      <c r="N8699" t="e" cm="1">
        <f t="array" ref="N8699">INDEX($A$9:$F$1048576, $J8699, $K8699 )</f>
        <v>#N/A</v>
      </c>
      <c r="O8699" t="e" cm="1">
        <f t="array" ref="O8699">INDEX($B$9:$F$1048576, $J8699, $K8699 )</f>
        <v>#N/A</v>
      </c>
      <c r="P8699" t="str" cm="1">
        <f t="array" ref="P8699">IF( $L8699, TRIM(_xll.IMDP("IR", $G$5&amp;$N8699, $G$6)), "" )</f>
        <v/>
      </c>
      <c r="Q8699" t="b" cm="1">
        <f t="array" ref="Q8699">IF(
    $U$1=1, AND($P8699&lt;&gt;"", $P8699&lt;&gt;"...", $P8699&lt;&gt;"입력오류"),
    IF(
        $U$18=1, AND($P8699&lt;&gt;"", $P8699&lt;&gt;"...", $P8699&lt;&gt;"입력오류", ISNUMBER(FIND(INDEX($T$2:$T$7,$U$1),$P8699))),
        IF(
            $U$17="기타", AND($P8699&lt;&gt;"", $P8699&lt;&gt;"...", $P8699&lt;&gt;"입력오류", NOT(ISNUMBER(FIND($T$21:$T$34,$P8699)))),
            AND($P8699&lt;&gt;"", $P8699&lt;&gt;"...", $P8699&lt;&gt;"입력오류", $T$19=$P8699)
        )
    )
)</f>
        <v>0</v>
      </c>
    </row>
    <row r="8700" spans="9:17">
      <c r="I8700">
        <f t="shared" si="406"/>
        <v>8699</v>
      </c>
      <c r="J8700" t="e">
        <f t="shared" si="407"/>
        <v>#N/A</v>
      </c>
      <c r="K8700" t="e">
        <f t="shared" si="405"/>
        <v>#N/A</v>
      </c>
      <c r="L8700" t="b">
        <f>COUNTIF($N$2:N8700, N8700)=1</f>
        <v>0</v>
      </c>
      <c r="M8700" s="37">
        <f>IF( $Q8700, MAX($M$1:M8699)+1, 0)</f>
        <v>0</v>
      </c>
      <c r="N8700" t="e" cm="1">
        <f t="array" ref="N8700">INDEX($A$9:$F$1048576, $J8700, $K8700 )</f>
        <v>#N/A</v>
      </c>
      <c r="O8700" t="e" cm="1">
        <f t="array" ref="O8700">INDEX($B$9:$F$1048576, $J8700, $K8700 )</f>
        <v>#N/A</v>
      </c>
      <c r="P8700" t="str" cm="1">
        <f t="array" ref="P8700">IF( $L8700, TRIM(_xll.IMDP("IR", $G$5&amp;$N8700, $G$6)), "" )</f>
        <v/>
      </c>
      <c r="Q8700" t="b" cm="1">
        <f t="array" ref="Q8700">IF(
    $U$1=1, AND($P8700&lt;&gt;"", $P8700&lt;&gt;"...", $P8700&lt;&gt;"입력오류"),
    IF(
        $U$18=1, AND($P8700&lt;&gt;"", $P8700&lt;&gt;"...", $P8700&lt;&gt;"입력오류", ISNUMBER(FIND(INDEX($T$2:$T$7,$U$1),$P8700))),
        IF(
            $U$17="기타", AND($P8700&lt;&gt;"", $P8700&lt;&gt;"...", $P8700&lt;&gt;"입력오류", NOT(ISNUMBER(FIND($T$21:$T$34,$P8700)))),
            AND($P8700&lt;&gt;"", $P8700&lt;&gt;"...", $P8700&lt;&gt;"입력오류", $T$19=$P8700)
        )
    )
)</f>
        <v>0</v>
      </c>
    </row>
    <row r="8701" spans="9:17">
      <c r="I8701">
        <f t="shared" si="406"/>
        <v>8700</v>
      </c>
      <c r="J8701" t="e">
        <f t="shared" si="407"/>
        <v>#N/A</v>
      </c>
      <c r="K8701" t="e">
        <f t="shared" si="405"/>
        <v>#N/A</v>
      </c>
      <c r="L8701" t="b">
        <f>COUNTIF($N$2:N8701, N8701)=1</f>
        <v>0</v>
      </c>
      <c r="M8701" s="37">
        <f>IF( $Q8701, MAX($M$1:M8700)+1, 0)</f>
        <v>0</v>
      </c>
      <c r="N8701" t="e" cm="1">
        <f t="array" ref="N8701">INDEX($A$9:$F$1048576, $J8701, $K8701 )</f>
        <v>#N/A</v>
      </c>
      <c r="O8701" t="e" cm="1">
        <f t="array" ref="O8701">INDEX($B$9:$F$1048576, $J8701, $K8701 )</f>
        <v>#N/A</v>
      </c>
      <c r="P8701" t="str" cm="1">
        <f t="array" ref="P8701">IF( $L8701, TRIM(_xll.IMDP("IR", $G$5&amp;$N8701, $G$6)), "" )</f>
        <v/>
      </c>
      <c r="Q8701" t="b" cm="1">
        <f t="array" ref="Q8701">IF(
    $U$1=1, AND($P8701&lt;&gt;"", $P8701&lt;&gt;"...", $P8701&lt;&gt;"입력오류"),
    IF(
        $U$18=1, AND($P8701&lt;&gt;"", $P8701&lt;&gt;"...", $P8701&lt;&gt;"입력오류", ISNUMBER(FIND(INDEX($T$2:$T$7,$U$1),$P8701))),
        IF(
            $U$17="기타", AND($P8701&lt;&gt;"", $P8701&lt;&gt;"...", $P8701&lt;&gt;"입력오류", NOT(ISNUMBER(FIND($T$21:$T$34,$P8701)))),
            AND($P8701&lt;&gt;"", $P8701&lt;&gt;"...", $P8701&lt;&gt;"입력오류", $T$19=$P8701)
        )
    )
)</f>
        <v>0</v>
      </c>
    </row>
    <row r="8702" spans="9:17">
      <c r="I8702">
        <f t="shared" si="406"/>
        <v>8701</v>
      </c>
      <c r="J8702" t="e">
        <f t="shared" si="407"/>
        <v>#N/A</v>
      </c>
      <c r="K8702" t="e">
        <f t="shared" si="405"/>
        <v>#N/A</v>
      </c>
      <c r="L8702" t="b">
        <f>COUNTIF($N$2:N8702, N8702)=1</f>
        <v>0</v>
      </c>
      <c r="M8702" s="37">
        <f>IF( $Q8702, MAX($M$1:M8701)+1, 0)</f>
        <v>0</v>
      </c>
      <c r="N8702" t="e" cm="1">
        <f t="array" ref="N8702">INDEX($A$9:$F$1048576, $J8702, $K8702 )</f>
        <v>#N/A</v>
      </c>
      <c r="O8702" t="e" cm="1">
        <f t="array" ref="O8702">INDEX($B$9:$F$1048576, $J8702, $K8702 )</f>
        <v>#N/A</v>
      </c>
      <c r="P8702" t="str" cm="1">
        <f t="array" ref="P8702">IF( $L8702, TRIM(_xll.IMDP("IR", $G$5&amp;$N8702, $G$6)), "" )</f>
        <v/>
      </c>
      <c r="Q8702" t="b" cm="1">
        <f t="array" ref="Q8702">IF(
    $U$1=1, AND($P8702&lt;&gt;"", $P8702&lt;&gt;"...", $P8702&lt;&gt;"입력오류"),
    IF(
        $U$18=1, AND($P8702&lt;&gt;"", $P8702&lt;&gt;"...", $P8702&lt;&gt;"입력오류", ISNUMBER(FIND(INDEX($T$2:$T$7,$U$1),$P8702))),
        IF(
            $U$17="기타", AND($P8702&lt;&gt;"", $P8702&lt;&gt;"...", $P8702&lt;&gt;"입력오류", NOT(ISNUMBER(FIND($T$21:$T$34,$P8702)))),
            AND($P8702&lt;&gt;"", $P8702&lt;&gt;"...", $P8702&lt;&gt;"입력오류", $T$19=$P8702)
        )
    )
)</f>
        <v>0</v>
      </c>
    </row>
    <row r="8703" spans="9:17">
      <c r="I8703">
        <f t="shared" si="406"/>
        <v>8702</v>
      </c>
      <c r="J8703" t="e">
        <f t="shared" si="407"/>
        <v>#N/A</v>
      </c>
      <c r="K8703" t="e">
        <f t="shared" si="405"/>
        <v>#N/A</v>
      </c>
      <c r="L8703" t="b">
        <f>COUNTIF($N$2:N8703, N8703)=1</f>
        <v>0</v>
      </c>
      <c r="M8703" s="37">
        <f>IF( $Q8703, MAX($M$1:M8702)+1, 0)</f>
        <v>0</v>
      </c>
      <c r="N8703" t="e" cm="1">
        <f t="array" ref="N8703">INDEX($A$9:$F$1048576, $J8703, $K8703 )</f>
        <v>#N/A</v>
      </c>
      <c r="O8703" t="e" cm="1">
        <f t="array" ref="O8703">INDEX($B$9:$F$1048576, $J8703, $K8703 )</f>
        <v>#N/A</v>
      </c>
      <c r="P8703" t="str" cm="1">
        <f t="array" ref="P8703">IF( $L8703, TRIM(_xll.IMDP("IR", $G$5&amp;$N8703, $G$6)), "" )</f>
        <v/>
      </c>
      <c r="Q8703" t="b" cm="1">
        <f t="array" ref="Q8703">IF(
    $U$1=1, AND($P8703&lt;&gt;"", $P8703&lt;&gt;"...", $P8703&lt;&gt;"입력오류"),
    IF(
        $U$18=1, AND($P8703&lt;&gt;"", $P8703&lt;&gt;"...", $P8703&lt;&gt;"입력오류", ISNUMBER(FIND(INDEX($T$2:$T$7,$U$1),$P8703))),
        IF(
            $U$17="기타", AND($P8703&lt;&gt;"", $P8703&lt;&gt;"...", $P8703&lt;&gt;"입력오류", NOT(ISNUMBER(FIND($T$21:$T$34,$P8703)))),
            AND($P8703&lt;&gt;"", $P8703&lt;&gt;"...", $P8703&lt;&gt;"입력오류", $T$19=$P8703)
        )
    )
)</f>
        <v>0</v>
      </c>
    </row>
    <row r="8704" spans="9:17">
      <c r="I8704">
        <f t="shared" si="406"/>
        <v>8703</v>
      </c>
      <c r="J8704" t="e">
        <f t="shared" si="407"/>
        <v>#N/A</v>
      </c>
      <c r="K8704" t="e">
        <f t="shared" si="405"/>
        <v>#N/A</v>
      </c>
      <c r="L8704" t="b">
        <f>COUNTIF($N$2:N8704, N8704)=1</f>
        <v>0</v>
      </c>
      <c r="M8704" s="37">
        <f>IF( $Q8704, MAX($M$1:M8703)+1, 0)</f>
        <v>0</v>
      </c>
      <c r="N8704" t="e" cm="1">
        <f t="array" ref="N8704">INDEX($A$9:$F$1048576, $J8704, $K8704 )</f>
        <v>#N/A</v>
      </c>
      <c r="O8704" t="e" cm="1">
        <f t="array" ref="O8704">INDEX($B$9:$F$1048576, $J8704, $K8704 )</f>
        <v>#N/A</v>
      </c>
      <c r="P8704" t="str" cm="1">
        <f t="array" ref="P8704">IF( $L8704, TRIM(_xll.IMDP("IR", $G$5&amp;$N8704, $G$6)), "" )</f>
        <v/>
      </c>
      <c r="Q8704" t="b" cm="1">
        <f t="array" ref="Q8704">IF(
    $U$1=1, AND($P8704&lt;&gt;"", $P8704&lt;&gt;"...", $P8704&lt;&gt;"입력오류"),
    IF(
        $U$18=1, AND($P8704&lt;&gt;"", $P8704&lt;&gt;"...", $P8704&lt;&gt;"입력오류", ISNUMBER(FIND(INDEX($T$2:$T$7,$U$1),$P8704))),
        IF(
            $U$17="기타", AND($P8704&lt;&gt;"", $P8704&lt;&gt;"...", $P8704&lt;&gt;"입력오류", NOT(ISNUMBER(FIND($T$21:$T$34,$P8704)))),
            AND($P8704&lt;&gt;"", $P8704&lt;&gt;"...", $P8704&lt;&gt;"입력오류", $T$19=$P8704)
        )
    )
)</f>
        <v>0</v>
      </c>
    </row>
    <row r="8705" spans="9:17">
      <c r="I8705">
        <f t="shared" si="406"/>
        <v>8704</v>
      </c>
      <c r="J8705" t="e">
        <f t="shared" si="407"/>
        <v>#N/A</v>
      </c>
      <c r="K8705" t="e">
        <f t="shared" si="405"/>
        <v>#N/A</v>
      </c>
      <c r="L8705" t="b">
        <f>COUNTIF($N$2:N8705, N8705)=1</f>
        <v>0</v>
      </c>
      <c r="M8705" s="37">
        <f>IF( $Q8705, MAX($M$1:M8704)+1, 0)</f>
        <v>0</v>
      </c>
      <c r="N8705" t="e" cm="1">
        <f t="array" ref="N8705">INDEX($A$9:$F$1048576, $J8705, $K8705 )</f>
        <v>#N/A</v>
      </c>
      <c r="O8705" t="e" cm="1">
        <f t="array" ref="O8705">INDEX($B$9:$F$1048576, $J8705, $K8705 )</f>
        <v>#N/A</v>
      </c>
      <c r="P8705" t="str" cm="1">
        <f t="array" ref="P8705">IF( $L8705, TRIM(_xll.IMDP("IR", $G$5&amp;$N8705, $G$6)), "" )</f>
        <v/>
      </c>
      <c r="Q8705" t="b" cm="1">
        <f t="array" ref="Q8705">IF(
    $U$1=1, AND($P8705&lt;&gt;"", $P8705&lt;&gt;"...", $P8705&lt;&gt;"입력오류"),
    IF(
        $U$18=1, AND($P8705&lt;&gt;"", $P8705&lt;&gt;"...", $P8705&lt;&gt;"입력오류", ISNUMBER(FIND(INDEX($T$2:$T$7,$U$1),$P8705))),
        IF(
            $U$17="기타", AND($P8705&lt;&gt;"", $P8705&lt;&gt;"...", $P8705&lt;&gt;"입력오류", NOT(ISNUMBER(FIND($T$21:$T$34,$P8705)))),
            AND($P8705&lt;&gt;"", $P8705&lt;&gt;"...", $P8705&lt;&gt;"입력오류", $T$19=$P8705)
        )
    )
)</f>
        <v>0</v>
      </c>
    </row>
    <row r="8706" spans="9:17">
      <c r="I8706">
        <f t="shared" si="406"/>
        <v>8705</v>
      </c>
      <c r="J8706" t="e">
        <f t="shared" si="407"/>
        <v>#N/A</v>
      </c>
      <c r="K8706" t="e">
        <f t="shared" ref="K8706:K8769" si="408">IF( $I8706&gt;$G$4, NA(), IF($I8706&gt;$G$3, 5, IF($I8706&gt;$G$2, 3, 1 ) ) )</f>
        <v>#N/A</v>
      </c>
      <c r="L8706" t="b">
        <f>COUNTIF($N$2:N8706, N8706)=1</f>
        <v>0</v>
      </c>
      <c r="M8706" s="37">
        <f>IF( $Q8706, MAX($M$1:M8705)+1, 0)</f>
        <v>0</v>
      </c>
      <c r="N8706" t="e" cm="1">
        <f t="array" ref="N8706">INDEX($A$9:$F$1048576, $J8706, $K8706 )</f>
        <v>#N/A</v>
      </c>
      <c r="O8706" t="e" cm="1">
        <f t="array" ref="O8706">INDEX($B$9:$F$1048576, $J8706, $K8706 )</f>
        <v>#N/A</v>
      </c>
      <c r="P8706" t="str" cm="1">
        <f t="array" ref="P8706">IF( $L8706, TRIM(_xll.IMDP("IR", $G$5&amp;$N8706, $G$6)), "" )</f>
        <v/>
      </c>
      <c r="Q8706" t="b" cm="1">
        <f t="array" ref="Q8706">IF(
    $U$1=1, AND($P8706&lt;&gt;"", $P8706&lt;&gt;"...", $P8706&lt;&gt;"입력오류"),
    IF(
        $U$18=1, AND($P8706&lt;&gt;"", $P8706&lt;&gt;"...", $P8706&lt;&gt;"입력오류", ISNUMBER(FIND(INDEX($T$2:$T$7,$U$1),$P8706))),
        IF(
            $U$17="기타", AND($P8706&lt;&gt;"", $P8706&lt;&gt;"...", $P8706&lt;&gt;"입력오류", NOT(ISNUMBER(FIND($T$21:$T$34,$P8706)))),
            AND($P8706&lt;&gt;"", $P8706&lt;&gt;"...", $P8706&lt;&gt;"입력오류", $T$19=$P8706)
        )
    )
)</f>
        <v>0</v>
      </c>
    </row>
    <row r="8707" spans="9:17">
      <c r="I8707">
        <f t="shared" ref="I8707:I8770" si="409">ROW()-1</f>
        <v>8706</v>
      </c>
      <c r="J8707" t="e">
        <f t="shared" ref="J8707:J8770" si="410">IF( $I8707&gt;$G$4, NA(), IF($I8707&gt;$G$3, $I8707-$G$3, IF($I8707&gt;$G$2, $I8707-$G$2, $I8707 ) ) )</f>
        <v>#N/A</v>
      </c>
      <c r="K8707" t="e">
        <f t="shared" si="408"/>
        <v>#N/A</v>
      </c>
      <c r="L8707" t="b">
        <f>COUNTIF($N$2:N8707, N8707)=1</f>
        <v>0</v>
      </c>
      <c r="M8707" s="37">
        <f>IF( $Q8707, MAX($M$1:M8706)+1, 0)</f>
        <v>0</v>
      </c>
      <c r="N8707" t="e" cm="1">
        <f t="array" ref="N8707">INDEX($A$9:$F$1048576, $J8707, $K8707 )</f>
        <v>#N/A</v>
      </c>
      <c r="O8707" t="e" cm="1">
        <f t="array" ref="O8707">INDEX($B$9:$F$1048576, $J8707, $K8707 )</f>
        <v>#N/A</v>
      </c>
      <c r="P8707" t="str" cm="1">
        <f t="array" ref="P8707">IF( $L8707, TRIM(_xll.IMDP("IR", $G$5&amp;$N8707, $G$6)), "" )</f>
        <v/>
      </c>
      <c r="Q8707" t="b" cm="1">
        <f t="array" ref="Q8707">IF(
    $U$1=1, AND($P8707&lt;&gt;"", $P8707&lt;&gt;"...", $P8707&lt;&gt;"입력오류"),
    IF(
        $U$18=1, AND($P8707&lt;&gt;"", $P8707&lt;&gt;"...", $P8707&lt;&gt;"입력오류", ISNUMBER(FIND(INDEX($T$2:$T$7,$U$1),$P8707))),
        IF(
            $U$17="기타", AND($P8707&lt;&gt;"", $P8707&lt;&gt;"...", $P8707&lt;&gt;"입력오류", NOT(ISNUMBER(FIND($T$21:$T$34,$P8707)))),
            AND($P8707&lt;&gt;"", $P8707&lt;&gt;"...", $P8707&lt;&gt;"입력오류", $T$19=$P8707)
        )
    )
)</f>
        <v>0</v>
      </c>
    </row>
    <row r="8708" spans="9:17">
      <c r="I8708">
        <f t="shared" si="409"/>
        <v>8707</v>
      </c>
      <c r="J8708" t="e">
        <f t="shared" si="410"/>
        <v>#N/A</v>
      </c>
      <c r="K8708" t="e">
        <f t="shared" si="408"/>
        <v>#N/A</v>
      </c>
      <c r="L8708" t="b">
        <f>COUNTIF($N$2:N8708, N8708)=1</f>
        <v>0</v>
      </c>
      <c r="M8708" s="37">
        <f>IF( $Q8708, MAX($M$1:M8707)+1, 0)</f>
        <v>0</v>
      </c>
      <c r="N8708" t="e" cm="1">
        <f t="array" ref="N8708">INDEX($A$9:$F$1048576, $J8708, $K8708 )</f>
        <v>#N/A</v>
      </c>
      <c r="O8708" t="e" cm="1">
        <f t="array" ref="O8708">INDEX($B$9:$F$1048576, $J8708, $K8708 )</f>
        <v>#N/A</v>
      </c>
      <c r="P8708" t="str" cm="1">
        <f t="array" ref="P8708">IF( $L8708, TRIM(_xll.IMDP("IR", $G$5&amp;$N8708, $G$6)), "" )</f>
        <v/>
      </c>
      <c r="Q8708" t="b" cm="1">
        <f t="array" ref="Q8708">IF(
    $U$1=1, AND($P8708&lt;&gt;"", $P8708&lt;&gt;"...", $P8708&lt;&gt;"입력오류"),
    IF(
        $U$18=1, AND($P8708&lt;&gt;"", $P8708&lt;&gt;"...", $P8708&lt;&gt;"입력오류", ISNUMBER(FIND(INDEX($T$2:$T$7,$U$1),$P8708))),
        IF(
            $U$17="기타", AND($P8708&lt;&gt;"", $P8708&lt;&gt;"...", $P8708&lt;&gt;"입력오류", NOT(ISNUMBER(FIND($T$21:$T$34,$P8708)))),
            AND($P8708&lt;&gt;"", $P8708&lt;&gt;"...", $P8708&lt;&gt;"입력오류", $T$19=$P8708)
        )
    )
)</f>
        <v>0</v>
      </c>
    </row>
    <row r="8709" spans="9:17">
      <c r="I8709">
        <f t="shared" si="409"/>
        <v>8708</v>
      </c>
      <c r="J8709" t="e">
        <f t="shared" si="410"/>
        <v>#N/A</v>
      </c>
      <c r="K8709" t="e">
        <f t="shared" si="408"/>
        <v>#N/A</v>
      </c>
      <c r="L8709" t="b">
        <f>COUNTIF($N$2:N8709, N8709)=1</f>
        <v>0</v>
      </c>
      <c r="M8709" s="37">
        <f>IF( $Q8709, MAX($M$1:M8708)+1, 0)</f>
        <v>0</v>
      </c>
      <c r="N8709" t="e" cm="1">
        <f t="array" ref="N8709">INDEX($A$9:$F$1048576, $J8709, $K8709 )</f>
        <v>#N/A</v>
      </c>
      <c r="O8709" t="e" cm="1">
        <f t="array" ref="O8709">INDEX($B$9:$F$1048576, $J8709, $K8709 )</f>
        <v>#N/A</v>
      </c>
      <c r="P8709" t="str" cm="1">
        <f t="array" ref="P8709">IF( $L8709, TRIM(_xll.IMDP("IR", $G$5&amp;$N8709, $G$6)), "" )</f>
        <v/>
      </c>
      <c r="Q8709" t="b" cm="1">
        <f t="array" ref="Q8709">IF(
    $U$1=1, AND($P8709&lt;&gt;"", $P8709&lt;&gt;"...", $P8709&lt;&gt;"입력오류"),
    IF(
        $U$18=1, AND($P8709&lt;&gt;"", $P8709&lt;&gt;"...", $P8709&lt;&gt;"입력오류", ISNUMBER(FIND(INDEX($T$2:$T$7,$U$1),$P8709))),
        IF(
            $U$17="기타", AND($P8709&lt;&gt;"", $P8709&lt;&gt;"...", $P8709&lt;&gt;"입력오류", NOT(ISNUMBER(FIND($T$21:$T$34,$P8709)))),
            AND($P8709&lt;&gt;"", $P8709&lt;&gt;"...", $P8709&lt;&gt;"입력오류", $T$19=$P8709)
        )
    )
)</f>
        <v>0</v>
      </c>
    </row>
    <row r="8710" spans="9:17">
      <c r="I8710">
        <f t="shared" si="409"/>
        <v>8709</v>
      </c>
      <c r="J8710" t="e">
        <f t="shared" si="410"/>
        <v>#N/A</v>
      </c>
      <c r="K8710" t="e">
        <f t="shared" si="408"/>
        <v>#N/A</v>
      </c>
      <c r="L8710" t="b">
        <f>COUNTIF($N$2:N8710, N8710)=1</f>
        <v>0</v>
      </c>
      <c r="M8710" s="37">
        <f>IF( $Q8710, MAX($M$1:M8709)+1, 0)</f>
        <v>0</v>
      </c>
      <c r="N8710" t="e" cm="1">
        <f t="array" ref="N8710">INDEX($A$9:$F$1048576, $J8710, $K8710 )</f>
        <v>#N/A</v>
      </c>
      <c r="O8710" t="e" cm="1">
        <f t="array" ref="O8710">INDEX($B$9:$F$1048576, $J8710, $K8710 )</f>
        <v>#N/A</v>
      </c>
      <c r="P8710" t="str" cm="1">
        <f t="array" ref="P8710">IF( $L8710, TRIM(_xll.IMDP("IR", $G$5&amp;$N8710, $G$6)), "" )</f>
        <v/>
      </c>
      <c r="Q8710" t="b" cm="1">
        <f t="array" ref="Q8710">IF(
    $U$1=1, AND($P8710&lt;&gt;"", $P8710&lt;&gt;"...", $P8710&lt;&gt;"입력오류"),
    IF(
        $U$18=1, AND($P8710&lt;&gt;"", $P8710&lt;&gt;"...", $P8710&lt;&gt;"입력오류", ISNUMBER(FIND(INDEX($T$2:$T$7,$U$1),$P8710))),
        IF(
            $U$17="기타", AND($P8710&lt;&gt;"", $P8710&lt;&gt;"...", $P8710&lt;&gt;"입력오류", NOT(ISNUMBER(FIND($T$21:$T$34,$P8710)))),
            AND($P8710&lt;&gt;"", $P8710&lt;&gt;"...", $P8710&lt;&gt;"입력오류", $T$19=$P8710)
        )
    )
)</f>
        <v>0</v>
      </c>
    </row>
    <row r="8711" spans="9:17">
      <c r="I8711">
        <f t="shared" si="409"/>
        <v>8710</v>
      </c>
      <c r="J8711" t="e">
        <f t="shared" si="410"/>
        <v>#N/A</v>
      </c>
      <c r="K8711" t="e">
        <f t="shared" si="408"/>
        <v>#N/A</v>
      </c>
      <c r="L8711" t="b">
        <f>COUNTIF($N$2:N8711, N8711)=1</f>
        <v>0</v>
      </c>
      <c r="M8711" s="37">
        <f>IF( $Q8711, MAX($M$1:M8710)+1, 0)</f>
        <v>0</v>
      </c>
      <c r="N8711" t="e" cm="1">
        <f t="array" ref="N8711">INDEX($A$9:$F$1048576, $J8711, $K8711 )</f>
        <v>#N/A</v>
      </c>
      <c r="O8711" t="e" cm="1">
        <f t="array" ref="O8711">INDEX($B$9:$F$1048576, $J8711, $K8711 )</f>
        <v>#N/A</v>
      </c>
      <c r="P8711" t="str" cm="1">
        <f t="array" ref="P8711">IF( $L8711, TRIM(_xll.IMDP("IR", $G$5&amp;$N8711, $G$6)), "" )</f>
        <v/>
      </c>
      <c r="Q8711" t="b" cm="1">
        <f t="array" ref="Q8711">IF(
    $U$1=1, AND($P8711&lt;&gt;"", $P8711&lt;&gt;"...", $P8711&lt;&gt;"입력오류"),
    IF(
        $U$18=1, AND($P8711&lt;&gt;"", $P8711&lt;&gt;"...", $P8711&lt;&gt;"입력오류", ISNUMBER(FIND(INDEX($T$2:$T$7,$U$1),$P8711))),
        IF(
            $U$17="기타", AND($P8711&lt;&gt;"", $P8711&lt;&gt;"...", $P8711&lt;&gt;"입력오류", NOT(ISNUMBER(FIND($T$21:$T$34,$P8711)))),
            AND($P8711&lt;&gt;"", $P8711&lt;&gt;"...", $P8711&lt;&gt;"입력오류", $T$19=$P8711)
        )
    )
)</f>
        <v>0</v>
      </c>
    </row>
    <row r="8712" spans="9:17">
      <c r="I8712">
        <f t="shared" si="409"/>
        <v>8711</v>
      </c>
      <c r="J8712" t="e">
        <f t="shared" si="410"/>
        <v>#N/A</v>
      </c>
      <c r="K8712" t="e">
        <f t="shared" si="408"/>
        <v>#N/A</v>
      </c>
      <c r="L8712" t="b">
        <f>COUNTIF($N$2:N8712, N8712)=1</f>
        <v>0</v>
      </c>
      <c r="M8712" s="37">
        <f>IF( $Q8712, MAX($M$1:M8711)+1, 0)</f>
        <v>0</v>
      </c>
      <c r="N8712" t="e" cm="1">
        <f t="array" ref="N8712">INDEX($A$9:$F$1048576, $J8712, $K8712 )</f>
        <v>#N/A</v>
      </c>
      <c r="O8712" t="e" cm="1">
        <f t="array" ref="O8712">INDEX($B$9:$F$1048576, $J8712, $K8712 )</f>
        <v>#N/A</v>
      </c>
      <c r="P8712" t="str" cm="1">
        <f t="array" ref="P8712">IF( $L8712, TRIM(_xll.IMDP("IR", $G$5&amp;$N8712, $G$6)), "" )</f>
        <v/>
      </c>
      <c r="Q8712" t="b" cm="1">
        <f t="array" ref="Q8712">IF(
    $U$1=1, AND($P8712&lt;&gt;"", $P8712&lt;&gt;"...", $P8712&lt;&gt;"입력오류"),
    IF(
        $U$18=1, AND($P8712&lt;&gt;"", $P8712&lt;&gt;"...", $P8712&lt;&gt;"입력오류", ISNUMBER(FIND(INDEX($T$2:$T$7,$U$1),$P8712))),
        IF(
            $U$17="기타", AND($P8712&lt;&gt;"", $P8712&lt;&gt;"...", $P8712&lt;&gt;"입력오류", NOT(ISNUMBER(FIND($T$21:$T$34,$P8712)))),
            AND($P8712&lt;&gt;"", $P8712&lt;&gt;"...", $P8712&lt;&gt;"입력오류", $T$19=$P8712)
        )
    )
)</f>
        <v>0</v>
      </c>
    </row>
    <row r="8713" spans="9:17">
      <c r="I8713">
        <f t="shared" si="409"/>
        <v>8712</v>
      </c>
      <c r="J8713" t="e">
        <f t="shared" si="410"/>
        <v>#N/A</v>
      </c>
      <c r="K8713" t="e">
        <f t="shared" si="408"/>
        <v>#N/A</v>
      </c>
      <c r="L8713" t="b">
        <f>COUNTIF($N$2:N8713, N8713)=1</f>
        <v>0</v>
      </c>
      <c r="M8713" s="37">
        <f>IF( $Q8713, MAX($M$1:M8712)+1, 0)</f>
        <v>0</v>
      </c>
      <c r="N8713" t="e" cm="1">
        <f t="array" ref="N8713">INDEX($A$9:$F$1048576, $J8713, $K8713 )</f>
        <v>#N/A</v>
      </c>
      <c r="O8713" t="e" cm="1">
        <f t="array" ref="O8713">INDEX($B$9:$F$1048576, $J8713, $K8713 )</f>
        <v>#N/A</v>
      </c>
      <c r="P8713" t="str" cm="1">
        <f t="array" ref="P8713">IF( $L8713, TRIM(_xll.IMDP("IR", $G$5&amp;$N8713, $G$6)), "" )</f>
        <v/>
      </c>
      <c r="Q8713" t="b" cm="1">
        <f t="array" ref="Q8713">IF(
    $U$1=1, AND($P8713&lt;&gt;"", $P8713&lt;&gt;"...", $P8713&lt;&gt;"입력오류"),
    IF(
        $U$18=1, AND($P8713&lt;&gt;"", $P8713&lt;&gt;"...", $P8713&lt;&gt;"입력오류", ISNUMBER(FIND(INDEX($T$2:$T$7,$U$1),$P8713))),
        IF(
            $U$17="기타", AND($P8713&lt;&gt;"", $P8713&lt;&gt;"...", $P8713&lt;&gt;"입력오류", NOT(ISNUMBER(FIND($T$21:$T$34,$P8713)))),
            AND($P8713&lt;&gt;"", $P8713&lt;&gt;"...", $P8713&lt;&gt;"입력오류", $T$19=$P8713)
        )
    )
)</f>
        <v>0</v>
      </c>
    </row>
    <row r="8714" spans="9:17">
      <c r="I8714">
        <f t="shared" si="409"/>
        <v>8713</v>
      </c>
      <c r="J8714" t="e">
        <f t="shared" si="410"/>
        <v>#N/A</v>
      </c>
      <c r="K8714" t="e">
        <f t="shared" si="408"/>
        <v>#N/A</v>
      </c>
      <c r="L8714" t="b">
        <f>COUNTIF($N$2:N8714, N8714)=1</f>
        <v>0</v>
      </c>
      <c r="M8714" s="37">
        <f>IF( $Q8714, MAX($M$1:M8713)+1, 0)</f>
        <v>0</v>
      </c>
      <c r="N8714" t="e" cm="1">
        <f t="array" ref="N8714">INDEX($A$9:$F$1048576, $J8714, $K8714 )</f>
        <v>#N/A</v>
      </c>
      <c r="O8714" t="e" cm="1">
        <f t="array" ref="O8714">INDEX($B$9:$F$1048576, $J8714, $K8714 )</f>
        <v>#N/A</v>
      </c>
      <c r="P8714" t="str" cm="1">
        <f t="array" ref="P8714">IF( $L8714, TRIM(_xll.IMDP("IR", $G$5&amp;$N8714, $G$6)), "" )</f>
        <v/>
      </c>
      <c r="Q8714" t="b" cm="1">
        <f t="array" ref="Q8714">IF(
    $U$1=1, AND($P8714&lt;&gt;"", $P8714&lt;&gt;"...", $P8714&lt;&gt;"입력오류"),
    IF(
        $U$18=1, AND($P8714&lt;&gt;"", $P8714&lt;&gt;"...", $P8714&lt;&gt;"입력오류", ISNUMBER(FIND(INDEX($T$2:$T$7,$U$1),$P8714))),
        IF(
            $U$17="기타", AND($P8714&lt;&gt;"", $P8714&lt;&gt;"...", $P8714&lt;&gt;"입력오류", NOT(ISNUMBER(FIND($T$21:$T$34,$P8714)))),
            AND($P8714&lt;&gt;"", $P8714&lt;&gt;"...", $P8714&lt;&gt;"입력오류", $T$19=$P8714)
        )
    )
)</f>
        <v>0</v>
      </c>
    </row>
    <row r="8715" spans="9:17">
      <c r="I8715">
        <f t="shared" si="409"/>
        <v>8714</v>
      </c>
      <c r="J8715" t="e">
        <f t="shared" si="410"/>
        <v>#N/A</v>
      </c>
      <c r="K8715" t="e">
        <f t="shared" si="408"/>
        <v>#N/A</v>
      </c>
      <c r="L8715" t="b">
        <f>COUNTIF($N$2:N8715, N8715)=1</f>
        <v>0</v>
      </c>
      <c r="M8715" s="37">
        <f>IF( $Q8715, MAX($M$1:M8714)+1, 0)</f>
        <v>0</v>
      </c>
      <c r="N8715" t="e" cm="1">
        <f t="array" ref="N8715">INDEX($A$9:$F$1048576, $J8715, $K8715 )</f>
        <v>#N/A</v>
      </c>
      <c r="O8715" t="e" cm="1">
        <f t="array" ref="O8715">INDEX($B$9:$F$1048576, $J8715, $K8715 )</f>
        <v>#N/A</v>
      </c>
      <c r="P8715" t="str" cm="1">
        <f t="array" ref="P8715">IF( $L8715, TRIM(_xll.IMDP("IR", $G$5&amp;$N8715, $G$6)), "" )</f>
        <v/>
      </c>
      <c r="Q8715" t="b" cm="1">
        <f t="array" ref="Q8715">IF(
    $U$1=1, AND($P8715&lt;&gt;"", $P8715&lt;&gt;"...", $P8715&lt;&gt;"입력오류"),
    IF(
        $U$18=1, AND($P8715&lt;&gt;"", $P8715&lt;&gt;"...", $P8715&lt;&gt;"입력오류", ISNUMBER(FIND(INDEX($T$2:$T$7,$U$1),$P8715))),
        IF(
            $U$17="기타", AND($P8715&lt;&gt;"", $P8715&lt;&gt;"...", $P8715&lt;&gt;"입력오류", NOT(ISNUMBER(FIND($T$21:$T$34,$P8715)))),
            AND($P8715&lt;&gt;"", $P8715&lt;&gt;"...", $P8715&lt;&gt;"입력오류", $T$19=$P8715)
        )
    )
)</f>
        <v>0</v>
      </c>
    </row>
    <row r="8716" spans="9:17">
      <c r="I8716">
        <f t="shared" si="409"/>
        <v>8715</v>
      </c>
      <c r="J8716" t="e">
        <f t="shared" si="410"/>
        <v>#N/A</v>
      </c>
      <c r="K8716" t="e">
        <f t="shared" si="408"/>
        <v>#N/A</v>
      </c>
      <c r="L8716" t="b">
        <f>COUNTIF($N$2:N8716, N8716)=1</f>
        <v>0</v>
      </c>
      <c r="M8716" s="37">
        <f>IF( $Q8716, MAX($M$1:M8715)+1, 0)</f>
        <v>0</v>
      </c>
      <c r="N8716" t="e" cm="1">
        <f t="array" ref="N8716">INDEX($A$9:$F$1048576, $J8716, $K8716 )</f>
        <v>#N/A</v>
      </c>
      <c r="O8716" t="e" cm="1">
        <f t="array" ref="O8716">INDEX($B$9:$F$1048576, $J8716, $K8716 )</f>
        <v>#N/A</v>
      </c>
      <c r="P8716" t="str" cm="1">
        <f t="array" ref="P8716">IF( $L8716, TRIM(_xll.IMDP("IR", $G$5&amp;$N8716, $G$6)), "" )</f>
        <v/>
      </c>
      <c r="Q8716" t="b" cm="1">
        <f t="array" ref="Q8716">IF(
    $U$1=1, AND($P8716&lt;&gt;"", $P8716&lt;&gt;"...", $P8716&lt;&gt;"입력오류"),
    IF(
        $U$18=1, AND($P8716&lt;&gt;"", $P8716&lt;&gt;"...", $P8716&lt;&gt;"입력오류", ISNUMBER(FIND(INDEX($T$2:$T$7,$U$1),$P8716))),
        IF(
            $U$17="기타", AND($P8716&lt;&gt;"", $P8716&lt;&gt;"...", $P8716&lt;&gt;"입력오류", NOT(ISNUMBER(FIND($T$21:$T$34,$P8716)))),
            AND($P8716&lt;&gt;"", $P8716&lt;&gt;"...", $P8716&lt;&gt;"입력오류", $T$19=$P8716)
        )
    )
)</f>
        <v>0</v>
      </c>
    </row>
    <row r="8717" spans="9:17">
      <c r="I8717">
        <f t="shared" si="409"/>
        <v>8716</v>
      </c>
      <c r="J8717" t="e">
        <f t="shared" si="410"/>
        <v>#N/A</v>
      </c>
      <c r="K8717" t="e">
        <f t="shared" si="408"/>
        <v>#N/A</v>
      </c>
      <c r="L8717" t="b">
        <f>COUNTIF($N$2:N8717, N8717)=1</f>
        <v>0</v>
      </c>
      <c r="M8717" s="37">
        <f>IF( $Q8717, MAX($M$1:M8716)+1, 0)</f>
        <v>0</v>
      </c>
      <c r="N8717" t="e" cm="1">
        <f t="array" ref="N8717">INDEX($A$9:$F$1048576, $J8717, $K8717 )</f>
        <v>#N/A</v>
      </c>
      <c r="O8717" t="e" cm="1">
        <f t="array" ref="O8717">INDEX($B$9:$F$1048576, $J8717, $K8717 )</f>
        <v>#N/A</v>
      </c>
      <c r="P8717" t="str" cm="1">
        <f t="array" ref="P8717">IF( $L8717, TRIM(_xll.IMDP("IR", $G$5&amp;$N8717, $G$6)), "" )</f>
        <v/>
      </c>
      <c r="Q8717" t="b" cm="1">
        <f t="array" ref="Q8717">IF(
    $U$1=1, AND($P8717&lt;&gt;"", $P8717&lt;&gt;"...", $P8717&lt;&gt;"입력오류"),
    IF(
        $U$18=1, AND($P8717&lt;&gt;"", $P8717&lt;&gt;"...", $P8717&lt;&gt;"입력오류", ISNUMBER(FIND(INDEX($T$2:$T$7,$U$1),$P8717))),
        IF(
            $U$17="기타", AND($P8717&lt;&gt;"", $P8717&lt;&gt;"...", $P8717&lt;&gt;"입력오류", NOT(ISNUMBER(FIND($T$21:$T$34,$P8717)))),
            AND($P8717&lt;&gt;"", $P8717&lt;&gt;"...", $P8717&lt;&gt;"입력오류", $T$19=$P8717)
        )
    )
)</f>
        <v>0</v>
      </c>
    </row>
    <row r="8718" spans="9:17">
      <c r="I8718">
        <f t="shared" si="409"/>
        <v>8717</v>
      </c>
      <c r="J8718" t="e">
        <f t="shared" si="410"/>
        <v>#N/A</v>
      </c>
      <c r="K8718" t="e">
        <f t="shared" si="408"/>
        <v>#N/A</v>
      </c>
      <c r="L8718" t="b">
        <f>COUNTIF($N$2:N8718, N8718)=1</f>
        <v>0</v>
      </c>
      <c r="M8718" s="37">
        <f>IF( $Q8718, MAX($M$1:M8717)+1, 0)</f>
        <v>0</v>
      </c>
      <c r="N8718" t="e" cm="1">
        <f t="array" ref="N8718">INDEX($A$9:$F$1048576, $J8718, $K8718 )</f>
        <v>#N/A</v>
      </c>
      <c r="O8718" t="e" cm="1">
        <f t="array" ref="O8718">INDEX($B$9:$F$1048576, $J8718, $K8718 )</f>
        <v>#N/A</v>
      </c>
      <c r="P8718" t="str" cm="1">
        <f t="array" ref="P8718">IF( $L8718, TRIM(_xll.IMDP("IR", $G$5&amp;$N8718, $G$6)), "" )</f>
        <v/>
      </c>
      <c r="Q8718" t="b" cm="1">
        <f t="array" ref="Q8718">IF(
    $U$1=1, AND($P8718&lt;&gt;"", $P8718&lt;&gt;"...", $P8718&lt;&gt;"입력오류"),
    IF(
        $U$18=1, AND($P8718&lt;&gt;"", $P8718&lt;&gt;"...", $P8718&lt;&gt;"입력오류", ISNUMBER(FIND(INDEX($T$2:$T$7,$U$1),$P8718))),
        IF(
            $U$17="기타", AND($P8718&lt;&gt;"", $P8718&lt;&gt;"...", $P8718&lt;&gt;"입력오류", NOT(ISNUMBER(FIND($T$21:$T$34,$P8718)))),
            AND($P8718&lt;&gt;"", $P8718&lt;&gt;"...", $P8718&lt;&gt;"입력오류", $T$19=$P8718)
        )
    )
)</f>
        <v>0</v>
      </c>
    </row>
    <row r="8719" spans="9:17">
      <c r="I8719">
        <f t="shared" si="409"/>
        <v>8718</v>
      </c>
      <c r="J8719" t="e">
        <f t="shared" si="410"/>
        <v>#N/A</v>
      </c>
      <c r="K8719" t="e">
        <f t="shared" si="408"/>
        <v>#N/A</v>
      </c>
      <c r="L8719" t="b">
        <f>COUNTIF($N$2:N8719, N8719)=1</f>
        <v>0</v>
      </c>
      <c r="M8719" s="37">
        <f>IF( $Q8719, MAX($M$1:M8718)+1, 0)</f>
        <v>0</v>
      </c>
      <c r="N8719" t="e" cm="1">
        <f t="array" ref="N8719">INDEX($A$9:$F$1048576, $J8719, $K8719 )</f>
        <v>#N/A</v>
      </c>
      <c r="O8719" t="e" cm="1">
        <f t="array" ref="O8719">INDEX($B$9:$F$1048576, $J8719, $K8719 )</f>
        <v>#N/A</v>
      </c>
      <c r="P8719" t="str" cm="1">
        <f t="array" ref="P8719">IF( $L8719, TRIM(_xll.IMDP("IR", $G$5&amp;$N8719, $G$6)), "" )</f>
        <v/>
      </c>
      <c r="Q8719" t="b" cm="1">
        <f t="array" ref="Q8719">IF(
    $U$1=1, AND($P8719&lt;&gt;"", $P8719&lt;&gt;"...", $P8719&lt;&gt;"입력오류"),
    IF(
        $U$18=1, AND($P8719&lt;&gt;"", $P8719&lt;&gt;"...", $P8719&lt;&gt;"입력오류", ISNUMBER(FIND(INDEX($T$2:$T$7,$U$1),$P8719))),
        IF(
            $U$17="기타", AND($P8719&lt;&gt;"", $P8719&lt;&gt;"...", $P8719&lt;&gt;"입력오류", NOT(ISNUMBER(FIND($T$21:$T$34,$P8719)))),
            AND($P8719&lt;&gt;"", $P8719&lt;&gt;"...", $P8719&lt;&gt;"입력오류", $T$19=$P8719)
        )
    )
)</f>
        <v>0</v>
      </c>
    </row>
    <row r="8720" spans="9:17">
      <c r="I8720">
        <f t="shared" si="409"/>
        <v>8719</v>
      </c>
      <c r="J8720" t="e">
        <f t="shared" si="410"/>
        <v>#N/A</v>
      </c>
      <c r="K8720" t="e">
        <f t="shared" si="408"/>
        <v>#N/A</v>
      </c>
      <c r="L8720" t="b">
        <f>COUNTIF($N$2:N8720, N8720)=1</f>
        <v>0</v>
      </c>
      <c r="M8720" s="37">
        <f>IF( $Q8720, MAX($M$1:M8719)+1, 0)</f>
        <v>0</v>
      </c>
      <c r="N8720" t="e" cm="1">
        <f t="array" ref="N8720">INDEX($A$9:$F$1048576, $J8720, $K8720 )</f>
        <v>#N/A</v>
      </c>
      <c r="O8720" t="e" cm="1">
        <f t="array" ref="O8720">INDEX($B$9:$F$1048576, $J8720, $K8720 )</f>
        <v>#N/A</v>
      </c>
      <c r="P8720" t="str" cm="1">
        <f t="array" ref="P8720">IF( $L8720, TRIM(_xll.IMDP("IR", $G$5&amp;$N8720, $G$6)), "" )</f>
        <v/>
      </c>
      <c r="Q8720" t="b" cm="1">
        <f t="array" ref="Q8720">IF(
    $U$1=1, AND($P8720&lt;&gt;"", $P8720&lt;&gt;"...", $P8720&lt;&gt;"입력오류"),
    IF(
        $U$18=1, AND($P8720&lt;&gt;"", $P8720&lt;&gt;"...", $P8720&lt;&gt;"입력오류", ISNUMBER(FIND(INDEX($T$2:$T$7,$U$1),$P8720))),
        IF(
            $U$17="기타", AND($P8720&lt;&gt;"", $P8720&lt;&gt;"...", $P8720&lt;&gt;"입력오류", NOT(ISNUMBER(FIND($T$21:$T$34,$P8720)))),
            AND($P8720&lt;&gt;"", $P8720&lt;&gt;"...", $P8720&lt;&gt;"입력오류", $T$19=$P8720)
        )
    )
)</f>
        <v>0</v>
      </c>
    </row>
    <row r="8721" spans="9:17">
      <c r="I8721">
        <f t="shared" si="409"/>
        <v>8720</v>
      </c>
      <c r="J8721" t="e">
        <f t="shared" si="410"/>
        <v>#N/A</v>
      </c>
      <c r="K8721" t="e">
        <f t="shared" si="408"/>
        <v>#N/A</v>
      </c>
      <c r="L8721" t="b">
        <f>COUNTIF($N$2:N8721, N8721)=1</f>
        <v>0</v>
      </c>
      <c r="M8721" s="37">
        <f>IF( $Q8721, MAX($M$1:M8720)+1, 0)</f>
        <v>0</v>
      </c>
      <c r="N8721" t="e" cm="1">
        <f t="array" ref="N8721">INDEX($A$9:$F$1048576, $J8721, $K8721 )</f>
        <v>#N/A</v>
      </c>
      <c r="O8721" t="e" cm="1">
        <f t="array" ref="O8721">INDEX($B$9:$F$1048576, $J8721, $K8721 )</f>
        <v>#N/A</v>
      </c>
      <c r="P8721" t="str" cm="1">
        <f t="array" ref="P8721">IF( $L8721, TRIM(_xll.IMDP("IR", $G$5&amp;$N8721, $G$6)), "" )</f>
        <v/>
      </c>
      <c r="Q8721" t="b" cm="1">
        <f t="array" ref="Q8721">IF(
    $U$1=1, AND($P8721&lt;&gt;"", $P8721&lt;&gt;"...", $P8721&lt;&gt;"입력오류"),
    IF(
        $U$18=1, AND($P8721&lt;&gt;"", $P8721&lt;&gt;"...", $P8721&lt;&gt;"입력오류", ISNUMBER(FIND(INDEX($T$2:$T$7,$U$1),$P8721))),
        IF(
            $U$17="기타", AND($P8721&lt;&gt;"", $P8721&lt;&gt;"...", $P8721&lt;&gt;"입력오류", NOT(ISNUMBER(FIND($T$21:$T$34,$P8721)))),
            AND($P8721&lt;&gt;"", $P8721&lt;&gt;"...", $P8721&lt;&gt;"입력오류", $T$19=$P8721)
        )
    )
)</f>
        <v>0</v>
      </c>
    </row>
    <row r="8722" spans="9:17">
      <c r="I8722">
        <f t="shared" si="409"/>
        <v>8721</v>
      </c>
      <c r="J8722" t="e">
        <f t="shared" si="410"/>
        <v>#N/A</v>
      </c>
      <c r="K8722" t="e">
        <f t="shared" si="408"/>
        <v>#N/A</v>
      </c>
      <c r="L8722" t="b">
        <f>COUNTIF($N$2:N8722, N8722)=1</f>
        <v>0</v>
      </c>
      <c r="M8722" s="37">
        <f>IF( $Q8722, MAX($M$1:M8721)+1, 0)</f>
        <v>0</v>
      </c>
      <c r="N8722" t="e" cm="1">
        <f t="array" ref="N8722">INDEX($A$9:$F$1048576, $J8722, $K8722 )</f>
        <v>#N/A</v>
      </c>
      <c r="O8722" t="e" cm="1">
        <f t="array" ref="O8722">INDEX($B$9:$F$1048576, $J8722, $K8722 )</f>
        <v>#N/A</v>
      </c>
      <c r="P8722" t="str" cm="1">
        <f t="array" ref="P8722">IF( $L8722, TRIM(_xll.IMDP("IR", $G$5&amp;$N8722, $G$6)), "" )</f>
        <v/>
      </c>
      <c r="Q8722" t="b" cm="1">
        <f t="array" ref="Q8722">IF(
    $U$1=1, AND($P8722&lt;&gt;"", $P8722&lt;&gt;"...", $P8722&lt;&gt;"입력오류"),
    IF(
        $U$18=1, AND($P8722&lt;&gt;"", $P8722&lt;&gt;"...", $P8722&lt;&gt;"입력오류", ISNUMBER(FIND(INDEX($T$2:$T$7,$U$1),$P8722))),
        IF(
            $U$17="기타", AND($P8722&lt;&gt;"", $P8722&lt;&gt;"...", $P8722&lt;&gt;"입력오류", NOT(ISNUMBER(FIND($T$21:$T$34,$P8722)))),
            AND($P8722&lt;&gt;"", $P8722&lt;&gt;"...", $P8722&lt;&gt;"입력오류", $T$19=$P8722)
        )
    )
)</f>
        <v>0</v>
      </c>
    </row>
    <row r="8723" spans="9:17">
      <c r="I8723">
        <f t="shared" si="409"/>
        <v>8722</v>
      </c>
      <c r="J8723" t="e">
        <f t="shared" si="410"/>
        <v>#N/A</v>
      </c>
      <c r="K8723" t="e">
        <f t="shared" si="408"/>
        <v>#N/A</v>
      </c>
      <c r="L8723" t="b">
        <f>COUNTIF($N$2:N8723, N8723)=1</f>
        <v>0</v>
      </c>
      <c r="M8723" s="37">
        <f>IF( $Q8723, MAX($M$1:M8722)+1, 0)</f>
        <v>0</v>
      </c>
      <c r="N8723" t="e" cm="1">
        <f t="array" ref="N8723">INDEX($A$9:$F$1048576, $J8723, $K8723 )</f>
        <v>#N/A</v>
      </c>
      <c r="O8723" t="e" cm="1">
        <f t="array" ref="O8723">INDEX($B$9:$F$1048576, $J8723, $K8723 )</f>
        <v>#N/A</v>
      </c>
      <c r="P8723" t="str" cm="1">
        <f t="array" ref="P8723">IF( $L8723, TRIM(_xll.IMDP("IR", $G$5&amp;$N8723, $G$6)), "" )</f>
        <v/>
      </c>
      <c r="Q8723" t="b" cm="1">
        <f t="array" ref="Q8723">IF(
    $U$1=1, AND($P8723&lt;&gt;"", $P8723&lt;&gt;"...", $P8723&lt;&gt;"입력오류"),
    IF(
        $U$18=1, AND($P8723&lt;&gt;"", $P8723&lt;&gt;"...", $P8723&lt;&gt;"입력오류", ISNUMBER(FIND(INDEX($T$2:$T$7,$U$1),$P8723))),
        IF(
            $U$17="기타", AND($P8723&lt;&gt;"", $P8723&lt;&gt;"...", $P8723&lt;&gt;"입력오류", NOT(ISNUMBER(FIND($T$21:$T$34,$P8723)))),
            AND($P8723&lt;&gt;"", $P8723&lt;&gt;"...", $P8723&lt;&gt;"입력오류", $T$19=$P8723)
        )
    )
)</f>
        <v>0</v>
      </c>
    </row>
    <row r="8724" spans="9:17">
      <c r="I8724">
        <f t="shared" si="409"/>
        <v>8723</v>
      </c>
      <c r="J8724" t="e">
        <f t="shared" si="410"/>
        <v>#N/A</v>
      </c>
      <c r="K8724" t="e">
        <f t="shared" si="408"/>
        <v>#N/A</v>
      </c>
      <c r="L8724" t="b">
        <f>COUNTIF($N$2:N8724, N8724)=1</f>
        <v>0</v>
      </c>
      <c r="M8724" s="37">
        <f>IF( $Q8724, MAX($M$1:M8723)+1, 0)</f>
        <v>0</v>
      </c>
      <c r="N8724" t="e" cm="1">
        <f t="array" ref="N8724">INDEX($A$9:$F$1048576, $J8724, $K8724 )</f>
        <v>#N/A</v>
      </c>
      <c r="O8724" t="e" cm="1">
        <f t="array" ref="O8724">INDEX($B$9:$F$1048576, $J8724, $K8724 )</f>
        <v>#N/A</v>
      </c>
      <c r="P8724" t="str" cm="1">
        <f t="array" ref="P8724">IF( $L8724, TRIM(_xll.IMDP("IR", $G$5&amp;$N8724, $G$6)), "" )</f>
        <v/>
      </c>
      <c r="Q8724" t="b" cm="1">
        <f t="array" ref="Q8724">IF(
    $U$1=1, AND($P8724&lt;&gt;"", $P8724&lt;&gt;"...", $P8724&lt;&gt;"입력오류"),
    IF(
        $U$18=1, AND($P8724&lt;&gt;"", $P8724&lt;&gt;"...", $P8724&lt;&gt;"입력오류", ISNUMBER(FIND(INDEX($T$2:$T$7,$U$1),$P8724))),
        IF(
            $U$17="기타", AND($P8724&lt;&gt;"", $P8724&lt;&gt;"...", $P8724&lt;&gt;"입력오류", NOT(ISNUMBER(FIND($T$21:$T$34,$P8724)))),
            AND($P8724&lt;&gt;"", $P8724&lt;&gt;"...", $P8724&lt;&gt;"입력오류", $T$19=$P8724)
        )
    )
)</f>
        <v>0</v>
      </c>
    </row>
    <row r="8725" spans="9:17">
      <c r="I8725">
        <f t="shared" si="409"/>
        <v>8724</v>
      </c>
      <c r="J8725" t="e">
        <f t="shared" si="410"/>
        <v>#N/A</v>
      </c>
      <c r="K8725" t="e">
        <f t="shared" si="408"/>
        <v>#N/A</v>
      </c>
      <c r="L8725" t="b">
        <f>COUNTIF($N$2:N8725, N8725)=1</f>
        <v>0</v>
      </c>
      <c r="M8725" s="37">
        <f>IF( $Q8725, MAX($M$1:M8724)+1, 0)</f>
        <v>0</v>
      </c>
      <c r="N8725" t="e" cm="1">
        <f t="array" ref="N8725">INDEX($A$9:$F$1048576, $J8725, $K8725 )</f>
        <v>#N/A</v>
      </c>
      <c r="O8725" t="e" cm="1">
        <f t="array" ref="O8725">INDEX($B$9:$F$1048576, $J8725, $K8725 )</f>
        <v>#N/A</v>
      </c>
      <c r="P8725" t="str" cm="1">
        <f t="array" ref="P8725">IF( $L8725, TRIM(_xll.IMDP("IR", $G$5&amp;$N8725, $G$6)), "" )</f>
        <v/>
      </c>
      <c r="Q8725" t="b" cm="1">
        <f t="array" ref="Q8725">IF(
    $U$1=1, AND($P8725&lt;&gt;"", $P8725&lt;&gt;"...", $P8725&lt;&gt;"입력오류"),
    IF(
        $U$18=1, AND($P8725&lt;&gt;"", $P8725&lt;&gt;"...", $P8725&lt;&gt;"입력오류", ISNUMBER(FIND(INDEX($T$2:$T$7,$U$1),$P8725))),
        IF(
            $U$17="기타", AND($P8725&lt;&gt;"", $P8725&lt;&gt;"...", $P8725&lt;&gt;"입력오류", NOT(ISNUMBER(FIND($T$21:$T$34,$P8725)))),
            AND($P8725&lt;&gt;"", $P8725&lt;&gt;"...", $P8725&lt;&gt;"입력오류", $T$19=$P8725)
        )
    )
)</f>
        <v>0</v>
      </c>
    </row>
    <row r="8726" spans="9:17">
      <c r="I8726">
        <f t="shared" si="409"/>
        <v>8725</v>
      </c>
      <c r="J8726" t="e">
        <f t="shared" si="410"/>
        <v>#N/A</v>
      </c>
      <c r="K8726" t="e">
        <f t="shared" si="408"/>
        <v>#N/A</v>
      </c>
      <c r="L8726" t="b">
        <f>COUNTIF($N$2:N8726, N8726)=1</f>
        <v>0</v>
      </c>
      <c r="M8726" s="37">
        <f>IF( $Q8726, MAX($M$1:M8725)+1, 0)</f>
        <v>0</v>
      </c>
      <c r="N8726" t="e" cm="1">
        <f t="array" ref="N8726">INDEX($A$9:$F$1048576, $J8726, $K8726 )</f>
        <v>#N/A</v>
      </c>
      <c r="O8726" t="e" cm="1">
        <f t="array" ref="O8726">INDEX($B$9:$F$1048576, $J8726, $K8726 )</f>
        <v>#N/A</v>
      </c>
      <c r="P8726" t="str" cm="1">
        <f t="array" ref="P8726">IF( $L8726, TRIM(_xll.IMDP("IR", $G$5&amp;$N8726, $G$6)), "" )</f>
        <v/>
      </c>
      <c r="Q8726" t="b" cm="1">
        <f t="array" ref="Q8726">IF(
    $U$1=1, AND($P8726&lt;&gt;"", $P8726&lt;&gt;"...", $P8726&lt;&gt;"입력오류"),
    IF(
        $U$18=1, AND($P8726&lt;&gt;"", $P8726&lt;&gt;"...", $P8726&lt;&gt;"입력오류", ISNUMBER(FIND(INDEX($T$2:$T$7,$U$1),$P8726))),
        IF(
            $U$17="기타", AND($P8726&lt;&gt;"", $P8726&lt;&gt;"...", $P8726&lt;&gt;"입력오류", NOT(ISNUMBER(FIND($T$21:$T$34,$P8726)))),
            AND($P8726&lt;&gt;"", $P8726&lt;&gt;"...", $P8726&lt;&gt;"입력오류", $T$19=$P8726)
        )
    )
)</f>
        <v>0</v>
      </c>
    </row>
    <row r="8727" spans="9:17">
      <c r="I8727">
        <f t="shared" si="409"/>
        <v>8726</v>
      </c>
      <c r="J8727" t="e">
        <f t="shared" si="410"/>
        <v>#N/A</v>
      </c>
      <c r="K8727" t="e">
        <f t="shared" si="408"/>
        <v>#N/A</v>
      </c>
      <c r="L8727" t="b">
        <f>COUNTIF($N$2:N8727, N8727)=1</f>
        <v>0</v>
      </c>
      <c r="M8727" s="37">
        <f>IF( $Q8727, MAX($M$1:M8726)+1, 0)</f>
        <v>0</v>
      </c>
      <c r="N8727" t="e" cm="1">
        <f t="array" ref="N8727">INDEX($A$9:$F$1048576, $J8727, $K8727 )</f>
        <v>#N/A</v>
      </c>
      <c r="O8727" t="e" cm="1">
        <f t="array" ref="O8727">INDEX($B$9:$F$1048576, $J8727, $K8727 )</f>
        <v>#N/A</v>
      </c>
      <c r="P8727" t="str" cm="1">
        <f t="array" ref="P8727">IF( $L8727, TRIM(_xll.IMDP("IR", $G$5&amp;$N8727, $G$6)), "" )</f>
        <v/>
      </c>
      <c r="Q8727" t="b" cm="1">
        <f t="array" ref="Q8727">IF(
    $U$1=1, AND($P8727&lt;&gt;"", $P8727&lt;&gt;"...", $P8727&lt;&gt;"입력오류"),
    IF(
        $U$18=1, AND($P8727&lt;&gt;"", $P8727&lt;&gt;"...", $P8727&lt;&gt;"입력오류", ISNUMBER(FIND(INDEX($T$2:$T$7,$U$1),$P8727))),
        IF(
            $U$17="기타", AND($P8727&lt;&gt;"", $P8727&lt;&gt;"...", $P8727&lt;&gt;"입력오류", NOT(ISNUMBER(FIND($T$21:$T$34,$P8727)))),
            AND($P8727&lt;&gt;"", $P8727&lt;&gt;"...", $P8727&lt;&gt;"입력오류", $T$19=$P8727)
        )
    )
)</f>
        <v>0</v>
      </c>
    </row>
    <row r="8728" spans="9:17">
      <c r="I8728">
        <f t="shared" si="409"/>
        <v>8727</v>
      </c>
      <c r="J8728" t="e">
        <f t="shared" si="410"/>
        <v>#N/A</v>
      </c>
      <c r="K8728" t="e">
        <f t="shared" si="408"/>
        <v>#N/A</v>
      </c>
      <c r="L8728" t="b">
        <f>COUNTIF($N$2:N8728, N8728)=1</f>
        <v>0</v>
      </c>
      <c r="M8728" s="37">
        <f>IF( $Q8728, MAX($M$1:M8727)+1, 0)</f>
        <v>0</v>
      </c>
      <c r="N8728" t="e" cm="1">
        <f t="array" ref="N8728">INDEX($A$9:$F$1048576, $J8728, $K8728 )</f>
        <v>#N/A</v>
      </c>
      <c r="O8728" t="e" cm="1">
        <f t="array" ref="O8728">INDEX($B$9:$F$1048576, $J8728, $K8728 )</f>
        <v>#N/A</v>
      </c>
      <c r="P8728" t="str" cm="1">
        <f t="array" ref="P8728">IF( $L8728, TRIM(_xll.IMDP("IR", $G$5&amp;$N8728, $G$6)), "" )</f>
        <v/>
      </c>
      <c r="Q8728" t="b" cm="1">
        <f t="array" ref="Q8728">IF(
    $U$1=1, AND($P8728&lt;&gt;"", $P8728&lt;&gt;"...", $P8728&lt;&gt;"입력오류"),
    IF(
        $U$18=1, AND($P8728&lt;&gt;"", $P8728&lt;&gt;"...", $P8728&lt;&gt;"입력오류", ISNUMBER(FIND(INDEX($T$2:$T$7,$U$1),$P8728))),
        IF(
            $U$17="기타", AND($P8728&lt;&gt;"", $P8728&lt;&gt;"...", $P8728&lt;&gt;"입력오류", NOT(ISNUMBER(FIND($T$21:$T$34,$P8728)))),
            AND($P8728&lt;&gt;"", $P8728&lt;&gt;"...", $P8728&lt;&gt;"입력오류", $T$19=$P8728)
        )
    )
)</f>
        <v>0</v>
      </c>
    </row>
    <row r="8729" spans="9:17">
      <c r="I8729">
        <f t="shared" si="409"/>
        <v>8728</v>
      </c>
      <c r="J8729" t="e">
        <f t="shared" si="410"/>
        <v>#N/A</v>
      </c>
      <c r="K8729" t="e">
        <f t="shared" si="408"/>
        <v>#N/A</v>
      </c>
      <c r="L8729" t="b">
        <f>COUNTIF($N$2:N8729, N8729)=1</f>
        <v>0</v>
      </c>
      <c r="M8729" s="37">
        <f>IF( $Q8729, MAX($M$1:M8728)+1, 0)</f>
        <v>0</v>
      </c>
      <c r="N8729" t="e" cm="1">
        <f t="array" ref="N8729">INDEX($A$9:$F$1048576, $J8729, $K8729 )</f>
        <v>#N/A</v>
      </c>
      <c r="O8729" t="e" cm="1">
        <f t="array" ref="O8729">INDEX($B$9:$F$1048576, $J8729, $K8729 )</f>
        <v>#N/A</v>
      </c>
      <c r="P8729" t="str" cm="1">
        <f t="array" ref="P8729">IF( $L8729, TRIM(_xll.IMDP("IR", $G$5&amp;$N8729, $G$6)), "" )</f>
        <v/>
      </c>
      <c r="Q8729" t="b" cm="1">
        <f t="array" ref="Q8729">IF(
    $U$1=1, AND($P8729&lt;&gt;"", $P8729&lt;&gt;"...", $P8729&lt;&gt;"입력오류"),
    IF(
        $U$18=1, AND($P8729&lt;&gt;"", $P8729&lt;&gt;"...", $P8729&lt;&gt;"입력오류", ISNUMBER(FIND(INDEX($T$2:$T$7,$U$1),$P8729))),
        IF(
            $U$17="기타", AND($P8729&lt;&gt;"", $P8729&lt;&gt;"...", $P8729&lt;&gt;"입력오류", NOT(ISNUMBER(FIND($T$21:$T$34,$P8729)))),
            AND($P8729&lt;&gt;"", $P8729&lt;&gt;"...", $P8729&lt;&gt;"입력오류", $T$19=$P8729)
        )
    )
)</f>
        <v>0</v>
      </c>
    </row>
    <row r="8730" spans="9:17">
      <c r="I8730">
        <f t="shared" si="409"/>
        <v>8729</v>
      </c>
      <c r="J8730" t="e">
        <f t="shared" si="410"/>
        <v>#N/A</v>
      </c>
      <c r="K8730" t="e">
        <f t="shared" si="408"/>
        <v>#N/A</v>
      </c>
      <c r="L8730" t="b">
        <f>COUNTIF($N$2:N8730, N8730)=1</f>
        <v>0</v>
      </c>
      <c r="M8730" s="37">
        <f>IF( $Q8730, MAX($M$1:M8729)+1, 0)</f>
        <v>0</v>
      </c>
      <c r="N8730" t="e" cm="1">
        <f t="array" ref="N8730">INDEX($A$9:$F$1048576, $J8730, $K8730 )</f>
        <v>#N/A</v>
      </c>
      <c r="O8730" t="e" cm="1">
        <f t="array" ref="O8730">INDEX($B$9:$F$1048576, $J8730, $K8730 )</f>
        <v>#N/A</v>
      </c>
      <c r="P8730" t="str" cm="1">
        <f t="array" ref="P8730">IF( $L8730, TRIM(_xll.IMDP("IR", $G$5&amp;$N8730, $G$6)), "" )</f>
        <v/>
      </c>
      <c r="Q8730" t="b" cm="1">
        <f t="array" ref="Q8730">IF(
    $U$1=1, AND($P8730&lt;&gt;"", $P8730&lt;&gt;"...", $P8730&lt;&gt;"입력오류"),
    IF(
        $U$18=1, AND($P8730&lt;&gt;"", $P8730&lt;&gt;"...", $P8730&lt;&gt;"입력오류", ISNUMBER(FIND(INDEX($T$2:$T$7,$U$1),$P8730))),
        IF(
            $U$17="기타", AND($P8730&lt;&gt;"", $P8730&lt;&gt;"...", $P8730&lt;&gt;"입력오류", NOT(ISNUMBER(FIND($T$21:$T$34,$P8730)))),
            AND($P8730&lt;&gt;"", $P8730&lt;&gt;"...", $P8730&lt;&gt;"입력오류", $T$19=$P8730)
        )
    )
)</f>
        <v>0</v>
      </c>
    </row>
    <row r="8731" spans="9:17">
      <c r="I8731">
        <f t="shared" si="409"/>
        <v>8730</v>
      </c>
      <c r="J8731" t="e">
        <f t="shared" si="410"/>
        <v>#N/A</v>
      </c>
      <c r="K8731" t="e">
        <f t="shared" si="408"/>
        <v>#N/A</v>
      </c>
      <c r="L8731" t="b">
        <f>COUNTIF($N$2:N8731, N8731)=1</f>
        <v>0</v>
      </c>
      <c r="M8731" s="37">
        <f>IF( $Q8731, MAX($M$1:M8730)+1, 0)</f>
        <v>0</v>
      </c>
      <c r="N8731" t="e" cm="1">
        <f t="array" ref="N8731">INDEX($A$9:$F$1048576, $J8731, $K8731 )</f>
        <v>#N/A</v>
      </c>
      <c r="O8731" t="e" cm="1">
        <f t="array" ref="O8731">INDEX($B$9:$F$1048576, $J8731, $K8731 )</f>
        <v>#N/A</v>
      </c>
      <c r="P8731" t="str" cm="1">
        <f t="array" ref="P8731">IF( $L8731, TRIM(_xll.IMDP("IR", $G$5&amp;$N8731, $G$6)), "" )</f>
        <v/>
      </c>
      <c r="Q8731" t="b" cm="1">
        <f t="array" ref="Q8731">IF(
    $U$1=1, AND($P8731&lt;&gt;"", $P8731&lt;&gt;"...", $P8731&lt;&gt;"입력오류"),
    IF(
        $U$18=1, AND($P8731&lt;&gt;"", $P8731&lt;&gt;"...", $P8731&lt;&gt;"입력오류", ISNUMBER(FIND(INDEX($T$2:$T$7,$U$1),$P8731))),
        IF(
            $U$17="기타", AND($P8731&lt;&gt;"", $P8731&lt;&gt;"...", $P8731&lt;&gt;"입력오류", NOT(ISNUMBER(FIND($T$21:$T$34,$P8731)))),
            AND($P8731&lt;&gt;"", $P8731&lt;&gt;"...", $P8731&lt;&gt;"입력오류", $T$19=$P8731)
        )
    )
)</f>
        <v>0</v>
      </c>
    </row>
    <row r="8732" spans="9:17">
      <c r="I8732">
        <f t="shared" si="409"/>
        <v>8731</v>
      </c>
      <c r="J8732" t="e">
        <f t="shared" si="410"/>
        <v>#N/A</v>
      </c>
      <c r="K8732" t="e">
        <f t="shared" si="408"/>
        <v>#N/A</v>
      </c>
      <c r="L8732" t="b">
        <f>COUNTIF($N$2:N8732, N8732)=1</f>
        <v>0</v>
      </c>
      <c r="M8732" s="37">
        <f>IF( $Q8732, MAX($M$1:M8731)+1, 0)</f>
        <v>0</v>
      </c>
      <c r="N8732" t="e" cm="1">
        <f t="array" ref="N8732">INDEX($A$9:$F$1048576, $J8732, $K8732 )</f>
        <v>#N/A</v>
      </c>
      <c r="O8732" t="e" cm="1">
        <f t="array" ref="O8732">INDEX($B$9:$F$1048576, $J8732, $K8732 )</f>
        <v>#N/A</v>
      </c>
      <c r="P8732" t="str" cm="1">
        <f t="array" ref="P8732">IF( $L8732, TRIM(_xll.IMDP("IR", $G$5&amp;$N8732, $G$6)), "" )</f>
        <v/>
      </c>
      <c r="Q8732" t="b" cm="1">
        <f t="array" ref="Q8732">IF(
    $U$1=1, AND($P8732&lt;&gt;"", $P8732&lt;&gt;"...", $P8732&lt;&gt;"입력오류"),
    IF(
        $U$18=1, AND($P8732&lt;&gt;"", $P8732&lt;&gt;"...", $P8732&lt;&gt;"입력오류", ISNUMBER(FIND(INDEX($T$2:$T$7,$U$1),$P8732))),
        IF(
            $U$17="기타", AND($P8732&lt;&gt;"", $P8732&lt;&gt;"...", $P8732&lt;&gt;"입력오류", NOT(ISNUMBER(FIND($T$21:$T$34,$P8732)))),
            AND($P8732&lt;&gt;"", $P8732&lt;&gt;"...", $P8732&lt;&gt;"입력오류", $T$19=$P8732)
        )
    )
)</f>
        <v>0</v>
      </c>
    </row>
    <row r="8733" spans="9:17">
      <c r="I8733">
        <f t="shared" si="409"/>
        <v>8732</v>
      </c>
      <c r="J8733" t="e">
        <f t="shared" si="410"/>
        <v>#N/A</v>
      </c>
      <c r="K8733" t="e">
        <f t="shared" si="408"/>
        <v>#N/A</v>
      </c>
      <c r="L8733" t="b">
        <f>COUNTIF($N$2:N8733, N8733)=1</f>
        <v>0</v>
      </c>
      <c r="M8733" s="37">
        <f>IF( $Q8733, MAX($M$1:M8732)+1, 0)</f>
        <v>0</v>
      </c>
      <c r="N8733" t="e" cm="1">
        <f t="array" ref="N8733">INDEX($A$9:$F$1048576, $J8733, $K8733 )</f>
        <v>#N/A</v>
      </c>
      <c r="O8733" t="e" cm="1">
        <f t="array" ref="O8733">INDEX($B$9:$F$1048576, $J8733, $K8733 )</f>
        <v>#N/A</v>
      </c>
      <c r="P8733" t="str" cm="1">
        <f t="array" ref="P8733">IF( $L8733, TRIM(_xll.IMDP("IR", $G$5&amp;$N8733, $G$6)), "" )</f>
        <v/>
      </c>
      <c r="Q8733" t="b" cm="1">
        <f t="array" ref="Q8733">IF(
    $U$1=1, AND($P8733&lt;&gt;"", $P8733&lt;&gt;"...", $P8733&lt;&gt;"입력오류"),
    IF(
        $U$18=1, AND($P8733&lt;&gt;"", $P8733&lt;&gt;"...", $P8733&lt;&gt;"입력오류", ISNUMBER(FIND(INDEX($T$2:$T$7,$U$1),$P8733))),
        IF(
            $U$17="기타", AND($P8733&lt;&gt;"", $P8733&lt;&gt;"...", $P8733&lt;&gt;"입력오류", NOT(ISNUMBER(FIND($T$21:$T$34,$P8733)))),
            AND($P8733&lt;&gt;"", $P8733&lt;&gt;"...", $P8733&lt;&gt;"입력오류", $T$19=$P8733)
        )
    )
)</f>
        <v>0</v>
      </c>
    </row>
    <row r="8734" spans="9:17">
      <c r="I8734">
        <f t="shared" si="409"/>
        <v>8733</v>
      </c>
      <c r="J8734" t="e">
        <f t="shared" si="410"/>
        <v>#N/A</v>
      </c>
      <c r="K8734" t="e">
        <f t="shared" si="408"/>
        <v>#N/A</v>
      </c>
      <c r="L8734" t="b">
        <f>COUNTIF($N$2:N8734, N8734)=1</f>
        <v>0</v>
      </c>
      <c r="M8734" s="37">
        <f>IF( $Q8734, MAX($M$1:M8733)+1, 0)</f>
        <v>0</v>
      </c>
      <c r="N8734" t="e" cm="1">
        <f t="array" ref="N8734">INDEX($A$9:$F$1048576, $J8734, $K8734 )</f>
        <v>#N/A</v>
      </c>
      <c r="O8734" t="e" cm="1">
        <f t="array" ref="O8734">INDEX($B$9:$F$1048576, $J8734, $K8734 )</f>
        <v>#N/A</v>
      </c>
      <c r="P8734" t="str" cm="1">
        <f t="array" ref="P8734">IF( $L8734, TRIM(_xll.IMDP("IR", $G$5&amp;$N8734, $G$6)), "" )</f>
        <v/>
      </c>
      <c r="Q8734" t="b" cm="1">
        <f t="array" ref="Q8734">IF(
    $U$1=1, AND($P8734&lt;&gt;"", $P8734&lt;&gt;"...", $P8734&lt;&gt;"입력오류"),
    IF(
        $U$18=1, AND($P8734&lt;&gt;"", $P8734&lt;&gt;"...", $P8734&lt;&gt;"입력오류", ISNUMBER(FIND(INDEX($T$2:$T$7,$U$1),$P8734))),
        IF(
            $U$17="기타", AND($P8734&lt;&gt;"", $P8734&lt;&gt;"...", $P8734&lt;&gt;"입력오류", NOT(ISNUMBER(FIND($T$21:$T$34,$P8734)))),
            AND($P8734&lt;&gt;"", $P8734&lt;&gt;"...", $P8734&lt;&gt;"입력오류", $T$19=$P8734)
        )
    )
)</f>
        <v>0</v>
      </c>
    </row>
    <row r="8735" spans="9:17">
      <c r="I8735">
        <f t="shared" si="409"/>
        <v>8734</v>
      </c>
      <c r="J8735" t="e">
        <f t="shared" si="410"/>
        <v>#N/A</v>
      </c>
      <c r="K8735" t="e">
        <f t="shared" si="408"/>
        <v>#N/A</v>
      </c>
      <c r="L8735" t="b">
        <f>COUNTIF($N$2:N8735, N8735)=1</f>
        <v>0</v>
      </c>
      <c r="M8735" s="37">
        <f>IF( $Q8735, MAX($M$1:M8734)+1, 0)</f>
        <v>0</v>
      </c>
      <c r="N8735" t="e" cm="1">
        <f t="array" ref="N8735">INDEX($A$9:$F$1048576, $J8735, $K8735 )</f>
        <v>#N/A</v>
      </c>
      <c r="O8735" t="e" cm="1">
        <f t="array" ref="O8735">INDEX($B$9:$F$1048576, $J8735, $K8735 )</f>
        <v>#N/A</v>
      </c>
      <c r="P8735" t="str" cm="1">
        <f t="array" ref="P8735">IF( $L8735, TRIM(_xll.IMDP("IR", $G$5&amp;$N8735, $G$6)), "" )</f>
        <v/>
      </c>
      <c r="Q8735" t="b" cm="1">
        <f t="array" ref="Q8735">IF(
    $U$1=1, AND($P8735&lt;&gt;"", $P8735&lt;&gt;"...", $P8735&lt;&gt;"입력오류"),
    IF(
        $U$18=1, AND($P8735&lt;&gt;"", $P8735&lt;&gt;"...", $P8735&lt;&gt;"입력오류", ISNUMBER(FIND(INDEX($T$2:$T$7,$U$1),$P8735))),
        IF(
            $U$17="기타", AND($P8735&lt;&gt;"", $P8735&lt;&gt;"...", $P8735&lt;&gt;"입력오류", NOT(ISNUMBER(FIND($T$21:$T$34,$P8735)))),
            AND($P8735&lt;&gt;"", $P8735&lt;&gt;"...", $P8735&lt;&gt;"입력오류", $T$19=$P8735)
        )
    )
)</f>
        <v>0</v>
      </c>
    </row>
    <row r="8736" spans="9:17">
      <c r="I8736">
        <f t="shared" si="409"/>
        <v>8735</v>
      </c>
      <c r="J8736" t="e">
        <f t="shared" si="410"/>
        <v>#N/A</v>
      </c>
      <c r="K8736" t="e">
        <f t="shared" si="408"/>
        <v>#N/A</v>
      </c>
      <c r="L8736" t="b">
        <f>COUNTIF($N$2:N8736, N8736)=1</f>
        <v>0</v>
      </c>
      <c r="M8736" s="37">
        <f>IF( $Q8736, MAX($M$1:M8735)+1, 0)</f>
        <v>0</v>
      </c>
      <c r="N8736" t="e" cm="1">
        <f t="array" ref="N8736">INDEX($A$9:$F$1048576, $J8736, $K8736 )</f>
        <v>#N/A</v>
      </c>
      <c r="O8736" t="e" cm="1">
        <f t="array" ref="O8736">INDEX($B$9:$F$1048576, $J8736, $K8736 )</f>
        <v>#N/A</v>
      </c>
      <c r="P8736" t="str" cm="1">
        <f t="array" ref="P8736">IF( $L8736, TRIM(_xll.IMDP("IR", $G$5&amp;$N8736, $G$6)), "" )</f>
        <v/>
      </c>
      <c r="Q8736" t="b" cm="1">
        <f t="array" ref="Q8736">IF(
    $U$1=1, AND($P8736&lt;&gt;"", $P8736&lt;&gt;"...", $P8736&lt;&gt;"입력오류"),
    IF(
        $U$18=1, AND($P8736&lt;&gt;"", $P8736&lt;&gt;"...", $P8736&lt;&gt;"입력오류", ISNUMBER(FIND(INDEX($T$2:$T$7,$U$1),$P8736))),
        IF(
            $U$17="기타", AND($P8736&lt;&gt;"", $P8736&lt;&gt;"...", $P8736&lt;&gt;"입력오류", NOT(ISNUMBER(FIND($T$21:$T$34,$P8736)))),
            AND($P8736&lt;&gt;"", $P8736&lt;&gt;"...", $P8736&lt;&gt;"입력오류", $T$19=$P8736)
        )
    )
)</f>
        <v>0</v>
      </c>
    </row>
    <row r="8737" spans="9:17">
      <c r="I8737">
        <f t="shared" si="409"/>
        <v>8736</v>
      </c>
      <c r="J8737" t="e">
        <f t="shared" si="410"/>
        <v>#N/A</v>
      </c>
      <c r="K8737" t="e">
        <f t="shared" si="408"/>
        <v>#N/A</v>
      </c>
      <c r="L8737" t="b">
        <f>COUNTIF($N$2:N8737, N8737)=1</f>
        <v>0</v>
      </c>
      <c r="M8737" s="37">
        <f>IF( $Q8737, MAX($M$1:M8736)+1, 0)</f>
        <v>0</v>
      </c>
      <c r="N8737" t="e" cm="1">
        <f t="array" ref="N8737">INDEX($A$9:$F$1048576, $J8737, $K8737 )</f>
        <v>#N/A</v>
      </c>
      <c r="O8737" t="e" cm="1">
        <f t="array" ref="O8737">INDEX($B$9:$F$1048576, $J8737, $K8737 )</f>
        <v>#N/A</v>
      </c>
      <c r="P8737" t="str" cm="1">
        <f t="array" ref="P8737">IF( $L8737, TRIM(_xll.IMDP("IR", $G$5&amp;$N8737, $G$6)), "" )</f>
        <v/>
      </c>
      <c r="Q8737" t="b" cm="1">
        <f t="array" ref="Q8737">IF(
    $U$1=1, AND($P8737&lt;&gt;"", $P8737&lt;&gt;"...", $P8737&lt;&gt;"입력오류"),
    IF(
        $U$18=1, AND($P8737&lt;&gt;"", $P8737&lt;&gt;"...", $P8737&lt;&gt;"입력오류", ISNUMBER(FIND(INDEX($T$2:$T$7,$U$1),$P8737))),
        IF(
            $U$17="기타", AND($P8737&lt;&gt;"", $P8737&lt;&gt;"...", $P8737&lt;&gt;"입력오류", NOT(ISNUMBER(FIND($T$21:$T$34,$P8737)))),
            AND($P8737&lt;&gt;"", $P8737&lt;&gt;"...", $P8737&lt;&gt;"입력오류", $T$19=$P8737)
        )
    )
)</f>
        <v>0</v>
      </c>
    </row>
    <row r="8738" spans="9:17">
      <c r="I8738">
        <f t="shared" si="409"/>
        <v>8737</v>
      </c>
      <c r="J8738" t="e">
        <f t="shared" si="410"/>
        <v>#N/A</v>
      </c>
      <c r="K8738" t="e">
        <f t="shared" si="408"/>
        <v>#N/A</v>
      </c>
      <c r="L8738" t="b">
        <f>COUNTIF($N$2:N8738, N8738)=1</f>
        <v>0</v>
      </c>
      <c r="M8738" s="37">
        <f>IF( $Q8738, MAX($M$1:M8737)+1, 0)</f>
        <v>0</v>
      </c>
      <c r="N8738" t="e" cm="1">
        <f t="array" ref="N8738">INDEX($A$9:$F$1048576, $J8738, $K8738 )</f>
        <v>#N/A</v>
      </c>
      <c r="O8738" t="e" cm="1">
        <f t="array" ref="O8738">INDEX($B$9:$F$1048576, $J8738, $K8738 )</f>
        <v>#N/A</v>
      </c>
      <c r="P8738" t="str" cm="1">
        <f t="array" ref="P8738">IF( $L8738, TRIM(_xll.IMDP("IR", $G$5&amp;$N8738, $G$6)), "" )</f>
        <v/>
      </c>
      <c r="Q8738" t="b" cm="1">
        <f t="array" ref="Q8738">IF(
    $U$1=1, AND($P8738&lt;&gt;"", $P8738&lt;&gt;"...", $P8738&lt;&gt;"입력오류"),
    IF(
        $U$18=1, AND($P8738&lt;&gt;"", $P8738&lt;&gt;"...", $P8738&lt;&gt;"입력오류", ISNUMBER(FIND(INDEX($T$2:$T$7,$U$1),$P8738))),
        IF(
            $U$17="기타", AND($P8738&lt;&gt;"", $P8738&lt;&gt;"...", $P8738&lt;&gt;"입력오류", NOT(ISNUMBER(FIND($T$21:$T$34,$P8738)))),
            AND($P8738&lt;&gt;"", $P8738&lt;&gt;"...", $P8738&lt;&gt;"입력오류", $T$19=$P8738)
        )
    )
)</f>
        <v>0</v>
      </c>
    </row>
    <row r="8739" spans="9:17">
      <c r="I8739">
        <f t="shared" si="409"/>
        <v>8738</v>
      </c>
      <c r="J8739" t="e">
        <f t="shared" si="410"/>
        <v>#N/A</v>
      </c>
      <c r="K8739" t="e">
        <f t="shared" si="408"/>
        <v>#N/A</v>
      </c>
      <c r="L8739" t="b">
        <f>COUNTIF($N$2:N8739, N8739)=1</f>
        <v>0</v>
      </c>
      <c r="M8739" s="37">
        <f>IF( $Q8739, MAX($M$1:M8738)+1, 0)</f>
        <v>0</v>
      </c>
      <c r="N8739" t="e" cm="1">
        <f t="array" ref="N8739">INDEX($A$9:$F$1048576, $J8739, $K8739 )</f>
        <v>#N/A</v>
      </c>
      <c r="O8739" t="e" cm="1">
        <f t="array" ref="O8739">INDEX($B$9:$F$1048576, $J8739, $K8739 )</f>
        <v>#N/A</v>
      </c>
      <c r="P8739" t="str" cm="1">
        <f t="array" ref="P8739">IF( $L8739, TRIM(_xll.IMDP("IR", $G$5&amp;$N8739, $G$6)), "" )</f>
        <v/>
      </c>
      <c r="Q8739" t="b" cm="1">
        <f t="array" ref="Q8739">IF(
    $U$1=1, AND($P8739&lt;&gt;"", $P8739&lt;&gt;"...", $P8739&lt;&gt;"입력오류"),
    IF(
        $U$18=1, AND($P8739&lt;&gt;"", $P8739&lt;&gt;"...", $P8739&lt;&gt;"입력오류", ISNUMBER(FIND(INDEX($T$2:$T$7,$U$1),$P8739))),
        IF(
            $U$17="기타", AND($P8739&lt;&gt;"", $P8739&lt;&gt;"...", $P8739&lt;&gt;"입력오류", NOT(ISNUMBER(FIND($T$21:$T$34,$P8739)))),
            AND($P8739&lt;&gt;"", $P8739&lt;&gt;"...", $P8739&lt;&gt;"입력오류", $T$19=$P8739)
        )
    )
)</f>
        <v>0</v>
      </c>
    </row>
    <row r="8740" spans="9:17">
      <c r="I8740">
        <f t="shared" si="409"/>
        <v>8739</v>
      </c>
      <c r="J8740" t="e">
        <f t="shared" si="410"/>
        <v>#N/A</v>
      </c>
      <c r="K8740" t="e">
        <f t="shared" si="408"/>
        <v>#N/A</v>
      </c>
      <c r="L8740" t="b">
        <f>COUNTIF($N$2:N8740, N8740)=1</f>
        <v>0</v>
      </c>
      <c r="M8740" s="37">
        <f>IF( $Q8740, MAX($M$1:M8739)+1, 0)</f>
        <v>0</v>
      </c>
      <c r="N8740" t="e" cm="1">
        <f t="array" ref="N8740">INDEX($A$9:$F$1048576, $J8740, $K8740 )</f>
        <v>#N/A</v>
      </c>
      <c r="O8740" t="e" cm="1">
        <f t="array" ref="O8740">INDEX($B$9:$F$1048576, $J8740, $K8740 )</f>
        <v>#N/A</v>
      </c>
      <c r="P8740" t="str" cm="1">
        <f t="array" ref="P8740">IF( $L8740, TRIM(_xll.IMDP("IR", $G$5&amp;$N8740, $G$6)), "" )</f>
        <v/>
      </c>
      <c r="Q8740" t="b" cm="1">
        <f t="array" ref="Q8740">IF(
    $U$1=1, AND($P8740&lt;&gt;"", $P8740&lt;&gt;"...", $P8740&lt;&gt;"입력오류"),
    IF(
        $U$18=1, AND($P8740&lt;&gt;"", $P8740&lt;&gt;"...", $P8740&lt;&gt;"입력오류", ISNUMBER(FIND(INDEX($T$2:$T$7,$U$1),$P8740))),
        IF(
            $U$17="기타", AND($P8740&lt;&gt;"", $P8740&lt;&gt;"...", $P8740&lt;&gt;"입력오류", NOT(ISNUMBER(FIND($T$21:$T$34,$P8740)))),
            AND($P8740&lt;&gt;"", $P8740&lt;&gt;"...", $P8740&lt;&gt;"입력오류", $T$19=$P8740)
        )
    )
)</f>
        <v>0</v>
      </c>
    </row>
    <row r="8741" spans="9:17">
      <c r="I8741">
        <f t="shared" si="409"/>
        <v>8740</v>
      </c>
      <c r="J8741" t="e">
        <f t="shared" si="410"/>
        <v>#N/A</v>
      </c>
      <c r="K8741" t="e">
        <f t="shared" si="408"/>
        <v>#N/A</v>
      </c>
      <c r="L8741" t="b">
        <f>COUNTIF($N$2:N8741, N8741)=1</f>
        <v>0</v>
      </c>
      <c r="M8741" s="37">
        <f>IF( $Q8741, MAX($M$1:M8740)+1, 0)</f>
        <v>0</v>
      </c>
      <c r="N8741" t="e" cm="1">
        <f t="array" ref="N8741">INDEX($A$9:$F$1048576, $J8741, $K8741 )</f>
        <v>#N/A</v>
      </c>
      <c r="O8741" t="e" cm="1">
        <f t="array" ref="O8741">INDEX($B$9:$F$1048576, $J8741, $K8741 )</f>
        <v>#N/A</v>
      </c>
      <c r="P8741" t="str" cm="1">
        <f t="array" ref="P8741">IF( $L8741, TRIM(_xll.IMDP("IR", $G$5&amp;$N8741, $G$6)), "" )</f>
        <v/>
      </c>
      <c r="Q8741" t="b" cm="1">
        <f t="array" ref="Q8741">IF(
    $U$1=1, AND($P8741&lt;&gt;"", $P8741&lt;&gt;"...", $P8741&lt;&gt;"입력오류"),
    IF(
        $U$18=1, AND($P8741&lt;&gt;"", $P8741&lt;&gt;"...", $P8741&lt;&gt;"입력오류", ISNUMBER(FIND(INDEX($T$2:$T$7,$U$1),$P8741))),
        IF(
            $U$17="기타", AND($P8741&lt;&gt;"", $P8741&lt;&gt;"...", $P8741&lt;&gt;"입력오류", NOT(ISNUMBER(FIND($T$21:$T$34,$P8741)))),
            AND($P8741&lt;&gt;"", $P8741&lt;&gt;"...", $P8741&lt;&gt;"입력오류", $T$19=$P8741)
        )
    )
)</f>
        <v>0</v>
      </c>
    </row>
    <row r="8742" spans="9:17">
      <c r="I8742">
        <f t="shared" si="409"/>
        <v>8741</v>
      </c>
      <c r="J8742" t="e">
        <f t="shared" si="410"/>
        <v>#N/A</v>
      </c>
      <c r="K8742" t="e">
        <f t="shared" si="408"/>
        <v>#N/A</v>
      </c>
      <c r="L8742" t="b">
        <f>COUNTIF($N$2:N8742, N8742)=1</f>
        <v>0</v>
      </c>
      <c r="M8742" s="37">
        <f>IF( $Q8742, MAX($M$1:M8741)+1, 0)</f>
        <v>0</v>
      </c>
      <c r="N8742" t="e" cm="1">
        <f t="array" ref="N8742">INDEX($A$9:$F$1048576, $J8742, $K8742 )</f>
        <v>#N/A</v>
      </c>
      <c r="O8742" t="e" cm="1">
        <f t="array" ref="O8742">INDEX($B$9:$F$1048576, $J8742, $K8742 )</f>
        <v>#N/A</v>
      </c>
      <c r="P8742" t="str" cm="1">
        <f t="array" ref="P8742">IF( $L8742, TRIM(_xll.IMDP("IR", $G$5&amp;$N8742, $G$6)), "" )</f>
        <v/>
      </c>
      <c r="Q8742" t="b" cm="1">
        <f t="array" ref="Q8742">IF(
    $U$1=1, AND($P8742&lt;&gt;"", $P8742&lt;&gt;"...", $P8742&lt;&gt;"입력오류"),
    IF(
        $U$18=1, AND($P8742&lt;&gt;"", $P8742&lt;&gt;"...", $P8742&lt;&gt;"입력오류", ISNUMBER(FIND(INDEX($T$2:$T$7,$U$1),$P8742))),
        IF(
            $U$17="기타", AND($P8742&lt;&gt;"", $P8742&lt;&gt;"...", $P8742&lt;&gt;"입력오류", NOT(ISNUMBER(FIND($T$21:$T$34,$P8742)))),
            AND($P8742&lt;&gt;"", $P8742&lt;&gt;"...", $P8742&lt;&gt;"입력오류", $T$19=$P8742)
        )
    )
)</f>
        <v>0</v>
      </c>
    </row>
    <row r="8743" spans="9:17">
      <c r="I8743">
        <f t="shared" si="409"/>
        <v>8742</v>
      </c>
      <c r="J8743" t="e">
        <f t="shared" si="410"/>
        <v>#N/A</v>
      </c>
      <c r="K8743" t="e">
        <f t="shared" si="408"/>
        <v>#N/A</v>
      </c>
      <c r="L8743" t="b">
        <f>COUNTIF($N$2:N8743, N8743)=1</f>
        <v>0</v>
      </c>
      <c r="M8743" s="37">
        <f>IF( $Q8743, MAX($M$1:M8742)+1, 0)</f>
        <v>0</v>
      </c>
      <c r="N8743" t="e" cm="1">
        <f t="array" ref="N8743">INDEX($A$9:$F$1048576, $J8743, $K8743 )</f>
        <v>#N/A</v>
      </c>
      <c r="O8743" t="e" cm="1">
        <f t="array" ref="O8743">INDEX($B$9:$F$1048576, $J8743, $K8743 )</f>
        <v>#N/A</v>
      </c>
      <c r="P8743" t="str" cm="1">
        <f t="array" ref="P8743">IF( $L8743, TRIM(_xll.IMDP("IR", $G$5&amp;$N8743, $G$6)), "" )</f>
        <v/>
      </c>
      <c r="Q8743" t="b" cm="1">
        <f t="array" ref="Q8743">IF(
    $U$1=1, AND($P8743&lt;&gt;"", $P8743&lt;&gt;"...", $P8743&lt;&gt;"입력오류"),
    IF(
        $U$18=1, AND($P8743&lt;&gt;"", $P8743&lt;&gt;"...", $P8743&lt;&gt;"입력오류", ISNUMBER(FIND(INDEX($T$2:$T$7,$U$1),$P8743))),
        IF(
            $U$17="기타", AND($P8743&lt;&gt;"", $P8743&lt;&gt;"...", $P8743&lt;&gt;"입력오류", NOT(ISNUMBER(FIND($T$21:$T$34,$P8743)))),
            AND($P8743&lt;&gt;"", $P8743&lt;&gt;"...", $P8743&lt;&gt;"입력오류", $T$19=$P8743)
        )
    )
)</f>
        <v>0</v>
      </c>
    </row>
    <row r="8744" spans="9:17">
      <c r="I8744">
        <f t="shared" si="409"/>
        <v>8743</v>
      </c>
      <c r="J8744" t="e">
        <f t="shared" si="410"/>
        <v>#N/A</v>
      </c>
      <c r="K8744" t="e">
        <f t="shared" si="408"/>
        <v>#N/A</v>
      </c>
      <c r="L8744" t="b">
        <f>COUNTIF($N$2:N8744, N8744)=1</f>
        <v>0</v>
      </c>
      <c r="M8744" s="37">
        <f>IF( $Q8744, MAX($M$1:M8743)+1, 0)</f>
        <v>0</v>
      </c>
      <c r="N8744" t="e" cm="1">
        <f t="array" ref="N8744">INDEX($A$9:$F$1048576, $J8744, $K8744 )</f>
        <v>#N/A</v>
      </c>
      <c r="O8744" t="e" cm="1">
        <f t="array" ref="O8744">INDEX($B$9:$F$1048576, $J8744, $K8744 )</f>
        <v>#N/A</v>
      </c>
      <c r="P8744" t="str" cm="1">
        <f t="array" ref="P8744">IF( $L8744, TRIM(_xll.IMDP("IR", $G$5&amp;$N8744, $G$6)), "" )</f>
        <v/>
      </c>
      <c r="Q8744" t="b" cm="1">
        <f t="array" ref="Q8744">IF(
    $U$1=1, AND($P8744&lt;&gt;"", $P8744&lt;&gt;"...", $P8744&lt;&gt;"입력오류"),
    IF(
        $U$18=1, AND($P8744&lt;&gt;"", $P8744&lt;&gt;"...", $P8744&lt;&gt;"입력오류", ISNUMBER(FIND(INDEX($T$2:$T$7,$U$1),$P8744))),
        IF(
            $U$17="기타", AND($P8744&lt;&gt;"", $P8744&lt;&gt;"...", $P8744&lt;&gt;"입력오류", NOT(ISNUMBER(FIND($T$21:$T$34,$P8744)))),
            AND($P8744&lt;&gt;"", $P8744&lt;&gt;"...", $P8744&lt;&gt;"입력오류", $T$19=$P8744)
        )
    )
)</f>
        <v>0</v>
      </c>
    </row>
    <row r="8745" spans="9:17">
      <c r="I8745">
        <f t="shared" si="409"/>
        <v>8744</v>
      </c>
      <c r="J8745" t="e">
        <f t="shared" si="410"/>
        <v>#N/A</v>
      </c>
      <c r="K8745" t="e">
        <f t="shared" si="408"/>
        <v>#N/A</v>
      </c>
      <c r="L8745" t="b">
        <f>COUNTIF($N$2:N8745, N8745)=1</f>
        <v>0</v>
      </c>
      <c r="M8745" s="37">
        <f>IF( $Q8745, MAX($M$1:M8744)+1, 0)</f>
        <v>0</v>
      </c>
      <c r="N8745" t="e" cm="1">
        <f t="array" ref="N8745">INDEX($A$9:$F$1048576, $J8745, $K8745 )</f>
        <v>#N/A</v>
      </c>
      <c r="O8745" t="e" cm="1">
        <f t="array" ref="O8745">INDEX($B$9:$F$1048576, $J8745, $K8745 )</f>
        <v>#N/A</v>
      </c>
      <c r="P8745" t="str" cm="1">
        <f t="array" ref="P8745">IF( $L8745, TRIM(_xll.IMDP("IR", $G$5&amp;$N8745, $G$6)), "" )</f>
        <v/>
      </c>
      <c r="Q8745" t="b" cm="1">
        <f t="array" ref="Q8745">IF(
    $U$1=1, AND($P8745&lt;&gt;"", $P8745&lt;&gt;"...", $P8745&lt;&gt;"입력오류"),
    IF(
        $U$18=1, AND($P8745&lt;&gt;"", $P8745&lt;&gt;"...", $P8745&lt;&gt;"입력오류", ISNUMBER(FIND(INDEX($T$2:$T$7,$U$1),$P8745))),
        IF(
            $U$17="기타", AND($P8745&lt;&gt;"", $P8745&lt;&gt;"...", $P8745&lt;&gt;"입력오류", NOT(ISNUMBER(FIND($T$21:$T$34,$P8745)))),
            AND($P8745&lt;&gt;"", $P8745&lt;&gt;"...", $P8745&lt;&gt;"입력오류", $T$19=$P8745)
        )
    )
)</f>
        <v>0</v>
      </c>
    </row>
    <row r="8746" spans="9:17">
      <c r="I8746">
        <f t="shared" si="409"/>
        <v>8745</v>
      </c>
      <c r="J8746" t="e">
        <f t="shared" si="410"/>
        <v>#N/A</v>
      </c>
      <c r="K8746" t="e">
        <f t="shared" si="408"/>
        <v>#N/A</v>
      </c>
      <c r="L8746" t="b">
        <f>COUNTIF($N$2:N8746, N8746)=1</f>
        <v>0</v>
      </c>
      <c r="M8746" s="37">
        <f>IF( $Q8746, MAX($M$1:M8745)+1, 0)</f>
        <v>0</v>
      </c>
      <c r="N8746" t="e" cm="1">
        <f t="array" ref="N8746">INDEX($A$9:$F$1048576, $J8746, $K8746 )</f>
        <v>#N/A</v>
      </c>
      <c r="O8746" t="e" cm="1">
        <f t="array" ref="O8746">INDEX($B$9:$F$1048576, $J8746, $K8746 )</f>
        <v>#N/A</v>
      </c>
      <c r="P8746" t="str" cm="1">
        <f t="array" ref="P8746">IF( $L8746, TRIM(_xll.IMDP("IR", $G$5&amp;$N8746, $G$6)), "" )</f>
        <v/>
      </c>
      <c r="Q8746" t="b" cm="1">
        <f t="array" ref="Q8746">IF(
    $U$1=1, AND($P8746&lt;&gt;"", $P8746&lt;&gt;"...", $P8746&lt;&gt;"입력오류"),
    IF(
        $U$18=1, AND($P8746&lt;&gt;"", $P8746&lt;&gt;"...", $P8746&lt;&gt;"입력오류", ISNUMBER(FIND(INDEX($T$2:$T$7,$U$1),$P8746))),
        IF(
            $U$17="기타", AND($P8746&lt;&gt;"", $P8746&lt;&gt;"...", $P8746&lt;&gt;"입력오류", NOT(ISNUMBER(FIND($T$21:$T$34,$P8746)))),
            AND($P8746&lt;&gt;"", $P8746&lt;&gt;"...", $P8746&lt;&gt;"입력오류", $T$19=$P8746)
        )
    )
)</f>
        <v>0</v>
      </c>
    </row>
    <row r="8747" spans="9:17">
      <c r="I8747">
        <f t="shared" si="409"/>
        <v>8746</v>
      </c>
      <c r="J8747" t="e">
        <f t="shared" si="410"/>
        <v>#N/A</v>
      </c>
      <c r="K8747" t="e">
        <f t="shared" si="408"/>
        <v>#N/A</v>
      </c>
      <c r="L8747" t="b">
        <f>COUNTIF($N$2:N8747, N8747)=1</f>
        <v>0</v>
      </c>
      <c r="M8747" s="37">
        <f>IF( $Q8747, MAX($M$1:M8746)+1, 0)</f>
        <v>0</v>
      </c>
      <c r="N8747" t="e" cm="1">
        <f t="array" ref="N8747">INDEX($A$9:$F$1048576, $J8747, $K8747 )</f>
        <v>#N/A</v>
      </c>
      <c r="O8747" t="e" cm="1">
        <f t="array" ref="O8747">INDEX($B$9:$F$1048576, $J8747, $K8747 )</f>
        <v>#N/A</v>
      </c>
      <c r="P8747" t="str" cm="1">
        <f t="array" ref="P8747">IF( $L8747, TRIM(_xll.IMDP("IR", $G$5&amp;$N8747, $G$6)), "" )</f>
        <v/>
      </c>
      <c r="Q8747" t="b" cm="1">
        <f t="array" ref="Q8747">IF(
    $U$1=1, AND($P8747&lt;&gt;"", $P8747&lt;&gt;"...", $P8747&lt;&gt;"입력오류"),
    IF(
        $U$18=1, AND($P8747&lt;&gt;"", $P8747&lt;&gt;"...", $P8747&lt;&gt;"입력오류", ISNUMBER(FIND(INDEX($T$2:$T$7,$U$1),$P8747))),
        IF(
            $U$17="기타", AND($P8747&lt;&gt;"", $P8747&lt;&gt;"...", $P8747&lt;&gt;"입력오류", NOT(ISNUMBER(FIND($T$21:$T$34,$P8747)))),
            AND($P8747&lt;&gt;"", $P8747&lt;&gt;"...", $P8747&lt;&gt;"입력오류", $T$19=$P8747)
        )
    )
)</f>
        <v>0</v>
      </c>
    </row>
    <row r="8748" spans="9:17">
      <c r="I8748">
        <f t="shared" si="409"/>
        <v>8747</v>
      </c>
      <c r="J8748" t="e">
        <f t="shared" si="410"/>
        <v>#N/A</v>
      </c>
      <c r="K8748" t="e">
        <f t="shared" si="408"/>
        <v>#N/A</v>
      </c>
      <c r="L8748" t="b">
        <f>COUNTIF($N$2:N8748, N8748)=1</f>
        <v>0</v>
      </c>
      <c r="M8748" s="37">
        <f>IF( $Q8748, MAX($M$1:M8747)+1, 0)</f>
        <v>0</v>
      </c>
      <c r="N8748" t="e" cm="1">
        <f t="array" ref="N8748">INDEX($A$9:$F$1048576, $J8748, $K8748 )</f>
        <v>#N/A</v>
      </c>
      <c r="O8748" t="e" cm="1">
        <f t="array" ref="O8748">INDEX($B$9:$F$1048576, $J8748, $K8748 )</f>
        <v>#N/A</v>
      </c>
      <c r="P8748" t="str" cm="1">
        <f t="array" ref="P8748">IF( $L8748, TRIM(_xll.IMDP("IR", $G$5&amp;$N8748, $G$6)), "" )</f>
        <v/>
      </c>
      <c r="Q8748" t="b" cm="1">
        <f t="array" ref="Q8748">IF(
    $U$1=1, AND($P8748&lt;&gt;"", $P8748&lt;&gt;"...", $P8748&lt;&gt;"입력오류"),
    IF(
        $U$18=1, AND($P8748&lt;&gt;"", $P8748&lt;&gt;"...", $P8748&lt;&gt;"입력오류", ISNUMBER(FIND(INDEX($T$2:$T$7,$U$1),$P8748))),
        IF(
            $U$17="기타", AND($P8748&lt;&gt;"", $P8748&lt;&gt;"...", $P8748&lt;&gt;"입력오류", NOT(ISNUMBER(FIND($T$21:$T$34,$P8748)))),
            AND($P8748&lt;&gt;"", $P8748&lt;&gt;"...", $P8748&lt;&gt;"입력오류", $T$19=$P8748)
        )
    )
)</f>
        <v>0</v>
      </c>
    </row>
    <row r="8749" spans="9:17">
      <c r="I8749">
        <f t="shared" si="409"/>
        <v>8748</v>
      </c>
      <c r="J8749" t="e">
        <f t="shared" si="410"/>
        <v>#N/A</v>
      </c>
      <c r="K8749" t="e">
        <f t="shared" si="408"/>
        <v>#N/A</v>
      </c>
      <c r="L8749" t="b">
        <f>COUNTIF($N$2:N8749, N8749)=1</f>
        <v>0</v>
      </c>
      <c r="M8749" s="37">
        <f>IF( $Q8749, MAX($M$1:M8748)+1, 0)</f>
        <v>0</v>
      </c>
      <c r="N8749" t="e" cm="1">
        <f t="array" ref="N8749">INDEX($A$9:$F$1048576, $J8749, $K8749 )</f>
        <v>#N/A</v>
      </c>
      <c r="O8749" t="e" cm="1">
        <f t="array" ref="O8749">INDEX($B$9:$F$1048576, $J8749, $K8749 )</f>
        <v>#N/A</v>
      </c>
      <c r="P8749" t="str" cm="1">
        <f t="array" ref="P8749">IF( $L8749, TRIM(_xll.IMDP("IR", $G$5&amp;$N8749, $G$6)), "" )</f>
        <v/>
      </c>
      <c r="Q8749" t="b" cm="1">
        <f t="array" ref="Q8749">IF(
    $U$1=1, AND($P8749&lt;&gt;"", $P8749&lt;&gt;"...", $P8749&lt;&gt;"입력오류"),
    IF(
        $U$18=1, AND($P8749&lt;&gt;"", $P8749&lt;&gt;"...", $P8749&lt;&gt;"입력오류", ISNUMBER(FIND(INDEX($T$2:$T$7,$U$1),$P8749))),
        IF(
            $U$17="기타", AND($P8749&lt;&gt;"", $P8749&lt;&gt;"...", $P8749&lt;&gt;"입력오류", NOT(ISNUMBER(FIND($T$21:$T$34,$P8749)))),
            AND($P8749&lt;&gt;"", $P8749&lt;&gt;"...", $P8749&lt;&gt;"입력오류", $T$19=$P8749)
        )
    )
)</f>
        <v>0</v>
      </c>
    </row>
    <row r="8750" spans="9:17">
      <c r="I8750">
        <f t="shared" si="409"/>
        <v>8749</v>
      </c>
      <c r="J8750" t="e">
        <f t="shared" si="410"/>
        <v>#N/A</v>
      </c>
      <c r="K8750" t="e">
        <f t="shared" si="408"/>
        <v>#N/A</v>
      </c>
      <c r="L8750" t="b">
        <f>COUNTIF($N$2:N8750, N8750)=1</f>
        <v>0</v>
      </c>
      <c r="M8750" s="37">
        <f>IF( $Q8750, MAX($M$1:M8749)+1, 0)</f>
        <v>0</v>
      </c>
      <c r="N8750" t="e" cm="1">
        <f t="array" ref="N8750">INDEX($A$9:$F$1048576, $J8750, $K8750 )</f>
        <v>#N/A</v>
      </c>
      <c r="O8750" t="e" cm="1">
        <f t="array" ref="O8750">INDEX($B$9:$F$1048576, $J8750, $K8750 )</f>
        <v>#N/A</v>
      </c>
      <c r="P8750" t="str" cm="1">
        <f t="array" ref="P8750">IF( $L8750, TRIM(_xll.IMDP("IR", $G$5&amp;$N8750, $G$6)), "" )</f>
        <v/>
      </c>
      <c r="Q8750" t="b" cm="1">
        <f t="array" ref="Q8750">IF(
    $U$1=1, AND($P8750&lt;&gt;"", $P8750&lt;&gt;"...", $P8750&lt;&gt;"입력오류"),
    IF(
        $U$18=1, AND($P8750&lt;&gt;"", $P8750&lt;&gt;"...", $P8750&lt;&gt;"입력오류", ISNUMBER(FIND(INDEX($T$2:$T$7,$U$1),$P8750))),
        IF(
            $U$17="기타", AND($P8750&lt;&gt;"", $P8750&lt;&gt;"...", $P8750&lt;&gt;"입력오류", NOT(ISNUMBER(FIND($T$21:$T$34,$P8750)))),
            AND($P8750&lt;&gt;"", $P8750&lt;&gt;"...", $P8750&lt;&gt;"입력오류", $T$19=$P8750)
        )
    )
)</f>
        <v>0</v>
      </c>
    </row>
    <row r="8751" spans="9:17">
      <c r="I8751">
        <f t="shared" si="409"/>
        <v>8750</v>
      </c>
      <c r="J8751" t="e">
        <f t="shared" si="410"/>
        <v>#N/A</v>
      </c>
      <c r="K8751" t="e">
        <f t="shared" si="408"/>
        <v>#N/A</v>
      </c>
      <c r="L8751" t="b">
        <f>COUNTIF($N$2:N8751, N8751)=1</f>
        <v>0</v>
      </c>
      <c r="M8751" s="37">
        <f>IF( $Q8751, MAX($M$1:M8750)+1, 0)</f>
        <v>0</v>
      </c>
      <c r="N8751" t="e" cm="1">
        <f t="array" ref="N8751">INDEX($A$9:$F$1048576, $J8751, $K8751 )</f>
        <v>#N/A</v>
      </c>
      <c r="O8751" t="e" cm="1">
        <f t="array" ref="O8751">INDEX($B$9:$F$1048576, $J8751, $K8751 )</f>
        <v>#N/A</v>
      </c>
      <c r="P8751" t="str" cm="1">
        <f t="array" ref="P8751">IF( $L8751, TRIM(_xll.IMDP("IR", $G$5&amp;$N8751, $G$6)), "" )</f>
        <v/>
      </c>
      <c r="Q8751" t="b" cm="1">
        <f t="array" ref="Q8751">IF(
    $U$1=1, AND($P8751&lt;&gt;"", $P8751&lt;&gt;"...", $P8751&lt;&gt;"입력오류"),
    IF(
        $U$18=1, AND($P8751&lt;&gt;"", $P8751&lt;&gt;"...", $P8751&lt;&gt;"입력오류", ISNUMBER(FIND(INDEX($T$2:$T$7,$U$1),$P8751))),
        IF(
            $U$17="기타", AND($P8751&lt;&gt;"", $P8751&lt;&gt;"...", $P8751&lt;&gt;"입력오류", NOT(ISNUMBER(FIND($T$21:$T$34,$P8751)))),
            AND($P8751&lt;&gt;"", $P8751&lt;&gt;"...", $P8751&lt;&gt;"입력오류", $T$19=$P8751)
        )
    )
)</f>
        <v>0</v>
      </c>
    </row>
    <row r="8752" spans="9:17">
      <c r="I8752">
        <f t="shared" si="409"/>
        <v>8751</v>
      </c>
      <c r="J8752" t="e">
        <f t="shared" si="410"/>
        <v>#N/A</v>
      </c>
      <c r="K8752" t="e">
        <f t="shared" si="408"/>
        <v>#N/A</v>
      </c>
      <c r="L8752" t="b">
        <f>COUNTIF($N$2:N8752, N8752)=1</f>
        <v>0</v>
      </c>
      <c r="M8752" s="37">
        <f>IF( $Q8752, MAX($M$1:M8751)+1, 0)</f>
        <v>0</v>
      </c>
      <c r="N8752" t="e" cm="1">
        <f t="array" ref="N8752">INDEX($A$9:$F$1048576, $J8752, $K8752 )</f>
        <v>#N/A</v>
      </c>
      <c r="O8752" t="e" cm="1">
        <f t="array" ref="O8752">INDEX($B$9:$F$1048576, $J8752, $K8752 )</f>
        <v>#N/A</v>
      </c>
      <c r="P8752" t="str" cm="1">
        <f t="array" ref="P8752">IF( $L8752, TRIM(_xll.IMDP("IR", $G$5&amp;$N8752, $G$6)), "" )</f>
        <v/>
      </c>
      <c r="Q8752" t="b" cm="1">
        <f t="array" ref="Q8752">IF(
    $U$1=1, AND($P8752&lt;&gt;"", $P8752&lt;&gt;"...", $P8752&lt;&gt;"입력오류"),
    IF(
        $U$18=1, AND($P8752&lt;&gt;"", $P8752&lt;&gt;"...", $P8752&lt;&gt;"입력오류", ISNUMBER(FIND(INDEX($T$2:$T$7,$U$1),$P8752))),
        IF(
            $U$17="기타", AND($P8752&lt;&gt;"", $P8752&lt;&gt;"...", $P8752&lt;&gt;"입력오류", NOT(ISNUMBER(FIND($T$21:$T$34,$P8752)))),
            AND($P8752&lt;&gt;"", $P8752&lt;&gt;"...", $P8752&lt;&gt;"입력오류", $T$19=$P8752)
        )
    )
)</f>
        <v>0</v>
      </c>
    </row>
    <row r="8753" spans="9:17">
      <c r="I8753">
        <f t="shared" si="409"/>
        <v>8752</v>
      </c>
      <c r="J8753" t="e">
        <f t="shared" si="410"/>
        <v>#N/A</v>
      </c>
      <c r="K8753" t="e">
        <f t="shared" si="408"/>
        <v>#N/A</v>
      </c>
      <c r="L8753" t="b">
        <f>COUNTIF($N$2:N8753, N8753)=1</f>
        <v>0</v>
      </c>
      <c r="M8753" s="37">
        <f>IF( $Q8753, MAX($M$1:M8752)+1, 0)</f>
        <v>0</v>
      </c>
      <c r="N8753" t="e" cm="1">
        <f t="array" ref="N8753">INDEX($A$9:$F$1048576, $J8753, $K8753 )</f>
        <v>#N/A</v>
      </c>
      <c r="O8753" t="e" cm="1">
        <f t="array" ref="O8753">INDEX($B$9:$F$1048576, $J8753, $K8753 )</f>
        <v>#N/A</v>
      </c>
      <c r="P8753" t="str" cm="1">
        <f t="array" ref="P8753">IF( $L8753, TRIM(_xll.IMDP("IR", $G$5&amp;$N8753, $G$6)), "" )</f>
        <v/>
      </c>
      <c r="Q8753" t="b" cm="1">
        <f t="array" ref="Q8753">IF(
    $U$1=1, AND($P8753&lt;&gt;"", $P8753&lt;&gt;"...", $P8753&lt;&gt;"입력오류"),
    IF(
        $U$18=1, AND($P8753&lt;&gt;"", $P8753&lt;&gt;"...", $P8753&lt;&gt;"입력오류", ISNUMBER(FIND(INDEX($T$2:$T$7,$U$1),$P8753))),
        IF(
            $U$17="기타", AND($P8753&lt;&gt;"", $P8753&lt;&gt;"...", $P8753&lt;&gt;"입력오류", NOT(ISNUMBER(FIND($T$21:$T$34,$P8753)))),
            AND($P8753&lt;&gt;"", $P8753&lt;&gt;"...", $P8753&lt;&gt;"입력오류", $T$19=$P8753)
        )
    )
)</f>
        <v>0</v>
      </c>
    </row>
    <row r="8754" spans="9:17">
      <c r="I8754">
        <f t="shared" si="409"/>
        <v>8753</v>
      </c>
      <c r="J8754" t="e">
        <f t="shared" si="410"/>
        <v>#N/A</v>
      </c>
      <c r="K8754" t="e">
        <f t="shared" si="408"/>
        <v>#N/A</v>
      </c>
      <c r="L8754" t="b">
        <f>COUNTIF($N$2:N8754, N8754)=1</f>
        <v>0</v>
      </c>
      <c r="M8754" s="37">
        <f>IF( $Q8754, MAX($M$1:M8753)+1, 0)</f>
        <v>0</v>
      </c>
      <c r="N8754" t="e" cm="1">
        <f t="array" ref="N8754">INDEX($A$9:$F$1048576, $J8754, $K8754 )</f>
        <v>#N/A</v>
      </c>
      <c r="O8754" t="e" cm="1">
        <f t="array" ref="O8754">INDEX($B$9:$F$1048576, $J8754, $K8754 )</f>
        <v>#N/A</v>
      </c>
      <c r="P8754" t="str" cm="1">
        <f t="array" ref="P8754">IF( $L8754, TRIM(_xll.IMDP("IR", $G$5&amp;$N8754, $G$6)), "" )</f>
        <v/>
      </c>
      <c r="Q8754" t="b" cm="1">
        <f t="array" ref="Q8754">IF(
    $U$1=1, AND($P8754&lt;&gt;"", $P8754&lt;&gt;"...", $P8754&lt;&gt;"입력오류"),
    IF(
        $U$18=1, AND($P8754&lt;&gt;"", $P8754&lt;&gt;"...", $P8754&lt;&gt;"입력오류", ISNUMBER(FIND(INDEX($T$2:$T$7,$U$1),$P8754))),
        IF(
            $U$17="기타", AND($P8754&lt;&gt;"", $P8754&lt;&gt;"...", $P8754&lt;&gt;"입력오류", NOT(ISNUMBER(FIND($T$21:$T$34,$P8754)))),
            AND($P8754&lt;&gt;"", $P8754&lt;&gt;"...", $P8754&lt;&gt;"입력오류", $T$19=$P8754)
        )
    )
)</f>
        <v>0</v>
      </c>
    </row>
    <row r="8755" spans="9:17">
      <c r="I8755">
        <f t="shared" si="409"/>
        <v>8754</v>
      </c>
      <c r="J8755" t="e">
        <f t="shared" si="410"/>
        <v>#N/A</v>
      </c>
      <c r="K8755" t="e">
        <f t="shared" si="408"/>
        <v>#N/A</v>
      </c>
      <c r="L8755" t="b">
        <f>COUNTIF($N$2:N8755, N8755)=1</f>
        <v>0</v>
      </c>
      <c r="M8755" s="37">
        <f>IF( $Q8755, MAX($M$1:M8754)+1, 0)</f>
        <v>0</v>
      </c>
      <c r="N8755" t="e" cm="1">
        <f t="array" ref="N8755">INDEX($A$9:$F$1048576, $J8755, $K8755 )</f>
        <v>#N/A</v>
      </c>
      <c r="O8755" t="e" cm="1">
        <f t="array" ref="O8755">INDEX($B$9:$F$1048576, $J8755, $K8755 )</f>
        <v>#N/A</v>
      </c>
      <c r="P8755" t="str" cm="1">
        <f t="array" ref="P8755">IF( $L8755, TRIM(_xll.IMDP("IR", $G$5&amp;$N8755, $G$6)), "" )</f>
        <v/>
      </c>
      <c r="Q8755" t="b" cm="1">
        <f t="array" ref="Q8755">IF(
    $U$1=1, AND($P8755&lt;&gt;"", $P8755&lt;&gt;"...", $P8755&lt;&gt;"입력오류"),
    IF(
        $U$18=1, AND($P8755&lt;&gt;"", $P8755&lt;&gt;"...", $P8755&lt;&gt;"입력오류", ISNUMBER(FIND(INDEX($T$2:$T$7,$U$1),$P8755))),
        IF(
            $U$17="기타", AND($P8755&lt;&gt;"", $P8755&lt;&gt;"...", $P8755&lt;&gt;"입력오류", NOT(ISNUMBER(FIND($T$21:$T$34,$P8755)))),
            AND($P8755&lt;&gt;"", $P8755&lt;&gt;"...", $P8755&lt;&gt;"입력오류", $T$19=$P8755)
        )
    )
)</f>
        <v>0</v>
      </c>
    </row>
    <row r="8756" spans="9:17">
      <c r="I8756">
        <f t="shared" si="409"/>
        <v>8755</v>
      </c>
      <c r="J8756" t="e">
        <f t="shared" si="410"/>
        <v>#N/A</v>
      </c>
      <c r="K8756" t="e">
        <f t="shared" si="408"/>
        <v>#N/A</v>
      </c>
      <c r="L8756" t="b">
        <f>COUNTIF($N$2:N8756, N8756)=1</f>
        <v>0</v>
      </c>
      <c r="M8756" s="37">
        <f>IF( $Q8756, MAX($M$1:M8755)+1, 0)</f>
        <v>0</v>
      </c>
      <c r="N8756" t="e" cm="1">
        <f t="array" ref="N8756">INDEX($A$9:$F$1048576, $J8756, $K8756 )</f>
        <v>#N/A</v>
      </c>
      <c r="O8756" t="e" cm="1">
        <f t="array" ref="O8756">INDEX($B$9:$F$1048576, $J8756, $K8756 )</f>
        <v>#N/A</v>
      </c>
      <c r="P8756" t="str" cm="1">
        <f t="array" ref="P8756">IF( $L8756, TRIM(_xll.IMDP("IR", $G$5&amp;$N8756, $G$6)), "" )</f>
        <v/>
      </c>
      <c r="Q8756" t="b" cm="1">
        <f t="array" ref="Q8756">IF(
    $U$1=1, AND($P8756&lt;&gt;"", $P8756&lt;&gt;"...", $P8756&lt;&gt;"입력오류"),
    IF(
        $U$18=1, AND($P8756&lt;&gt;"", $P8756&lt;&gt;"...", $P8756&lt;&gt;"입력오류", ISNUMBER(FIND(INDEX($T$2:$T$7,$U$1),$P8756))),
        IF(
            $U$17="기타", AND($P8756&lt;&gt;"", $P8756&lt;&gt;"...", $P8756&lt;&gt;"입력오류", NOT(ISNUMBER(FIND($T$21:$T$34,$P8756)))),
            AND($P8756&lt;&gt;"", $P8756&lt;&gt;"...", $P8756&lt;&gt;"입력오류", $T$19=$P8756)
        )
    )
)</f>
        <v>0</v>
      </c>
    </row>
    <row r="8757" spans="9:17">
      <c r="I8757">
        <f t="shared" si="409"/>
        <v>8756</v>
      </c>
      <c r="J8757" t="e">
        <f t="shared" si="410"/>
        <v>#N/A</v>
      </c>
      <c r="K8757" t="e">
        <f t="shared" si="408"/>
        <v>#N/A</v>
      </c>
      <c r="L8757" t="b">
        <f>COUNTIF($N$2:N8757, N8757)=1</f>
        <v>0</v>
      </c>
      <c r="M8757" s="37">
        <f>IF( $Q8757, MAX($M$1:M8756)+1, 0)</f>
        <v>0</v>
      </c>
      <c r="N8757" t="e" cm="1">
        <f t="array" ref="N8757">INDEX($A$9:$F$1048576, $J8757, $K8757 )</f>
        <v>#N/A</v>
      </c>
      <c r="O8757" t="e" cm="1">
        <f t="array" ref="O8757">INDEX($B$9:$F$1048576, $J8757, $K8757 )</f>
        <v>#N/A</v>
      </c>
      <c r="P8757" t="str" cm="1">
        <f t="array" ref="P8757">IF( $L8757, TRIM(_xll.IMDP("IR", $G$5&amp;$N8757, $G$6)), "" )</f>
        <v/>
      </c>
      <c r="Q8757" t="b" cm="1">
        <f t="array" ref="Q8757">IF(
    $U$1=1, AND($P8757&lt;&gt;"", $P8757&lt;&gt;"...", $P8757&lt;&gt;"입력오류"),
    IF(
        $U$18=1, AND($P8757&lt;&gt;"", $P8757&lt;&gt;"...", $P8757&lt;&gt;"입력오류", ISNUMBER(FIND(INDEX($T$2:$T$7,$U$1),$P8757))),
        IF(
            $U$17="기타", AND($P8757&lt;&gt;"", $P8757&lt;&gt;"...", $P8757&lt;&gt;"입력오류", NOT(ISNUMBER(FIND($T$21:$T$34,$P8757)))),
            AND($P8757&lt;&gt;"", $P8757&lt;&gt;"...", $P8757&lt;&gt;"입력오류", $T$19=$P8757)
        )
    )
)</f>
        <v>0</v>
      </c>
    </row>
    <row r="8758" spans="9:17">
      <c r="I8758">
        <f t="shared" si="409"/>
        <v>8757</v>
      </c>
      <c r="J8758" t="e">
        <f t="shared" si="410"/>
        <v>#N/A</v>
      </c>
      <c r="K8758" t="e">
        <f t="shared" si="408"/>
        <v>#N/A</v>
      </c>
      <c r="L8758" t="b">
        <f>COUNTIF($N$2:N8758, N8758)=1</f>
        <v>0</v>
      </c>
      <c r="M8758" s="37">
        <f>IF( $Q8758, MAX($M$1:M8757)+1, 0)</f>
        <v>0</v>
      </c>
      <c r="N8758" t="e" cm="1">
        <f t="array" ref="N8758">INDEX($A$9:$F$1048576, $J8758, $K8758 )</f>
        <v>#N/A</v>
      </c>
      <c r="O8758" t="e" cm="1">
        <f t="array" ref="O8758">INDEX($B$9:$F$1048576, $J8758, $K8758 )</f>
        <v>#N/A</v>
      </c>
      <c r="P8758" t="str" cm="1">
        <f t="array" ref="P8758">IF( $L8758, TRIM(_xll.IMDP("IR", $G$5&amp;$N8758, $G$6)), "" )</f>
        <v/>
      </c>
      <c r="Q8758" t="b" cm="1">
        <f t="array" ref="Q8758">IF(
    $U$1=1, AND($P8758&lt;&gt;"", $P8758&lt;&gt;"...", $P8758&lt;&gt;"입력오류"),
    IF(
        $U$18=1, AND($P8758&lt;&gt;"", $P8758&lt;&gt;"...", $P8758&lt;&gt;"입력오류", ISNUMBER(FIND(INDEX($T$2:$T$7,$U$1),$P8758))),
        IF(
            $U$17="기타", AND($P8758&lt;&gt;"", $P8758&lt;&gt;"...", $P8758&lt;&gt;"입력오류", NOT(ISNUMBER(FIND($T$21:$T$34,$P8758)))),
            AND($P8758&lt;&gt;"", $P8758&lt;&gt;"...", $P8758&lt;&gt;"입력오류", $T$19=$P8758)
        )
    )
)</f>
        <v>0</v>
      </c>
    </row>
    <row r="8759" spans="9:17">
      <c r="I8759">
        <f t="shared" si="409"/>
        <v>8758</v>
      </c>
      <c r="J8759" t="e">
        <f t="shared" si="410"/>
        <v>#N/A</v>
      </c>
      <c r="K8759" t="e">
        <f t="shared" si="408"/>
        <v>#N/A</v>
      </c>
      <c r="L8759" t="b">
        <f>COUNTIF($N$2:N8759, N8759)=1</f>
        <v>0</v>
      </c>
      <c r="M8759" s="37">
        <f>IF( $Q8759, MAX($M$1:M8758)+1, 0)</f>
        <v>0</v>
      </c>
      <c r="N8759" t="e" cm="1">
        <f t="array" ref="N8759">INDEX($A$9:$F$1048576, $J8759, $K8759 )</f>
        <v>#N/A</v>
      </c>
      <c r="O8759" t="e" cm="1">
        <f t="array" ref="O8759">INDEX($B$9:$F$1048576, $J8759, $K8759 )</f>
        <v>#N/A</v>
      </c>
      <c r="P8759" t="str" cm="1">
        <f t="array" ref="P8759">IF( $L8759, TRIM(_xll.IMDP("IR", $G$5&amp;$N8759, $G$6)), "" )</f>
        <v/>
      </c>
      <c r="Q8759" t="b" cm="1">
        <f t="array" ref="Q8759">IF(
    $U$1=1, AND($P8759&lt;&gt;"", $P8759&lt;&gt;"...", $P8759&lt;&gt;"입력오류"),
    IF(
        $U$18=1, AND($P8759&lt;&gt;"", $P8759&lt;&gt;"...", $P8759&lt;&gt;"입력오류", ISNUMBER(FIND(INDEX($T$2:$T$7,$U$1),$P8759))),
        IF(
            $U$17="기타", AND($P8759&lt;&gt;"", $P8759&lt;&gt;"...", $P8759&lt;&gt;"입력오류", NOT(ISNUMBER(FIND($T$21:$T$34,$P8759)))),
            AND($P8759&lt;&gt;"", $P8759&lt;&gt;"...", $P8759&lt;&gt;"입력오류", $T$19=$P8759)
        )
    )
)</f>
        <v>0</v>
      </c>
    </row>
    <row r="8760" spans="9:17">
      <c r="I8760">
        <f t="shared" si="409"/>
        <v>8759</v>
      </c>
      <c r="J8760" t="e">
        <f t="shared" si="410"/>
        <v>#N/A</v>
      </c>
      <c r="K8760" t="e">
        <f t="shared" si="408"/>
        <v>#N/A</v>
      </c>
      <c r="L8760" t="b">
        <f>COUNTIF($N$2:N8760, N8760)=1</f>
        <v>0</v>
      </c>
      <c r="M8760" s="37">
        <f>IF( $Q8760, MAX($M$1:M8759)+1, 0)</f>
        <v>0</v>
      </c>
      <c r="N8760" t="e" cm="1">
        <f t="array" ref="N8760">INDEX($A$9:$F$1048576, $J8760, $K8760 )</f>
        <v>#N/A</v>
      </c>
      <c r="O8760" t="e" cm="1">
        <f t="array" ref="O8760">INDEX($B$9:$F$1048576, $J8760, $K8760 )</f>
        <v>#N/A</v>
      </c>
      <c r="P8760" t="str" cm="1">
        <f t="array" ref="P8760">IF( $L8760, TRIM(_xll.IMDP("IR", $G$5&amp;$N8760, $G$6)), "" )</f>
        <v/>
      </c>
      <c r="Q8760" t="b" cm="1">
        <f t="array" ref="Q8760">IF(
    $U$1=1, AND($P8760&lt;&gt;"", $P8760&lt;&gt;"...", $P8760&lt;&gt;"입력오류"),
    IF(
        $U$18=1, AND($P8760&lt;&gt;"", $P8760&lt;&gt;"...", $P8760&lt;&gt;"입력오류", ISNUMBER(FIND(INDEX($T$2:$T$7,$U$1),$P8760))),
        IF(
            $U$17="기타", AND($P8760&lt;&gt;"", $P8760&lt;&gt;"...", $P8760&lt;&gt;"입력오류", NOT(ISNUMBER(FIND($T$21:$T$34,$P8760)))),
            AND($P8760&lt;&gt;"", $P8760&lt;&gt;"...", $P8760&lt;&gt;"입력오류", $T$19=$P8760)
        )
    )
)</f>
        <v>0</v>
      </c>
    </row>
    <row r="8761" spans="9:17">
      <c r="I8761">
        <f t="shared" si="409"/>
        <v>8760</v>
      </c>
      <c r="J8761" t="e">
        <f t="shared" si="410"/>
        <v>#N/A</v>
      </c>
      <c r="K8761" t="e">
        <f t="shared" si="408"/>
        <v>#N/A</v>
      </c>
      <c r="L8761" t="b">
        <f>COUNTIF($N$2:N8761, N8761)=1</f>
        <v>0</v>
      </c>
      <c r="M8761" s="37">
        <f>IF( $Q8761, MAX($M$1:M8760)+1, 0)</f>
        <v>0</v>
      </c>
      <c r="N8761" t="e" cm="1">
        <f t="array" ref="N8761">INDEX($A$9:$F$1048576, $J8761, $K8761 )</f>
        <v>#N/A</v>
      </c>
      <c r="O8761" t="e" cm="1">
        <f t="array" ref="O8761">INDEX($B$9:$F$1048576, $J8761, $K8761 )</f>
        <v>#N/A</v>
      </c>
      <c r="P8761" t="str" cm="1">
        <f t="array" ref="P8761">IF( $L8761, TRIM(_xll.IMDP("IR", $G$5&amp;$N8761, $G$6)), "" )</f>
        <v/>
      </c>
      <c r="Q8761" t="b" cm="1">
        <f t="array" ref="Q8761">IF(
    $U$1=1, AND($P8761&lt;&gt;"", $P8761&lt;&gt;"...", $P8761&lt;&gt;"입력오류"),
    IF(
        $U$18=1, AND($P8761&lt;&gt;"", $P8761&lt;&gt;"...", $P8761&lt;&gt;"입력오류", ISNUMBER(FIND(INDEX($T$2:$T$7,$U$1),$P8761))),
        IF(
            $U$17="기타", AND($P8761&lt;&gt;"", $P8761&lt;&gt;"...", $P8761&lt;&gt;"입력오류", NOT(ISNUMBER(FIND($T$21:$T$34,$P8761)))),
            AND($P8761&lt;&gt;"", $P8761&lt;&gt;"...", $P8761&lt;&gt;"입력오류", $T$19=$P8761)
        )
    )
)</f>
        <v>0</v>
      </c>
    </row>
    <row r="8762" spans="9:17">
      <c r="I8762">
        <f t="shared" si="409"/>
        <v>8761</v>
      </c>
      <c r="J8762" t="e">
        <f t="shared" si="410"/>
        <v>#N/A</v>
      </c>
      <c r="K8762" t="e">
        <f t="shared" si="408"/>
        <v>#N/A</v>
      </c>
      <c r="L8762" t="b">
        <f>COUNTIF($N$2:N8762, N8762)=1</f>
        <v>0</v>
      </c>
      <c r="M8762" s="37">
        <f>IF( $Q8762, MAX($M$1:M8761)+1, 0)</f>
        <v>0</v>
      </c>
      <c r="N8762" t="e" cm="1">
        <f t="array" ref="N8762">INDEX($A$9:$F$1048576, $J8762, $K8762 )</f>
        <v>#N/A</v>
      </c>
      <c r="O8762" t="e" cm="1">
        <f t="array" ref="O8762">INDEX($B$9:$F$1048576, $J8762, $K8762 )</f>
        <v>#N/A</v>
      </c>
      <c r="P8762" t="str" cm="1">
        <f t="array" ref="P8762">IF( $L8762, TRIM(_xll.IMDP("IR", $G$5&amp;$N8762, $G$6)), "" )</f>
        <v/>
      </c>
      <c r="Q8762" t="b" cm="1">
        <f t="array" ref="Q8762">IF(
    $U$1=1, AND($P8762&lt;&gt;"", $P8762&lt;&gt;"...", $P8762&lt;&gt;"입력오류"),
    IF(
        $U$18=1, AND($P8762&lt;&gt;"", $P8762&lt;&gt;"...", $P8762&lt;&gt;"입력오류", ISNUMBER(FIND(INDEX($T$2:$T$7,$U$1),$P8762))),
        IF(
            $U$17="기타", AND($P8762&lt;&gt;"", $P8762&lt;&gt;"...", $P8762&lt;&gt;"입력오류", NOT(ISNUMBER(FIND($T$21:$T$34,$P8762)))),
            AND($P8762&lt;&gt;"", $P8762&lt;&gt;"...", $P8762&lt;&gt;"입력오류", $T$19=$P8762)
        )
    )
)</f>
        <v>0</v>
      </c>
    </row>
    <row r="8763" spans="9:17">
      <c r="I8763">
        <f t="shared" si="409"/>
        <v>8762</v>
      </c>
      <c r="J8763" t="e">
        <f t="shared" si="410"/>
        <v>#N/A</v>
      </c>
      <c r="K8763" t="e">
        <f t="shared" si="408"/>
        <v>#N/A</v>
      </c>
      <c r="L8763" t="b">
        <f>COUNTIF($N$2:N8763, N8763)=1</f>
        <v>0</v>
      </c>
      <c r="M8763" s="37">
        <f>IF( $Q8763, MAX($M$1:M8762)+1, 0)</f>
        <v>0</v>
      </c>
      <c r="N8763" t="e" cm="1">
        <f t="array" ref="N8763">INDEX($A$9:$F$1048576, $J8763, $K8763 )</f>
        <v>#N/A</v>
      </c>
      <c r="O8763" t="e" cm="1">
        <f t="array" ref="O8763">INDEX($B$9:$F$1048576, $J8763, $K8763 )</f>
        <v>#N/A</v>
      </c>
      <c r="P8763" t="str" cm="1">
        <f t="array" ref="P8763">IF( $L8763, TRIM(_xll.IMDP("IR", $G$5&amp;$N8763, $G$6)), "" )</f>
        <v/>
      </c>
      <c r="Q8763" t="b" cm="1">
        <f t="array" ref="Q8763">IF(
    $U$1=1, AND($P8763&lt;&gt;"", $P8763&lt;&gt;"...", $P8763&lt;&gt;"입력오류"),
    IF(
        $U$18=1, AND($P8763&lt;&gt;"", $P8763&lt;&gt;"...", $P8763&lt;&gt;"입력오류", ISNUMBER(FIND(INDEX($T$2:$T$7,$U$1),$P8763))),
        IF(
            $U$17="기타", AND($P8763&lt;&gt;"", $P8763&lt;&gt;"...", $P8763&lt;&gt;"입력오류", NOT(ISNUMBER(FIND($T$21:$T$34,$P8763)))),
            AND($P8763&lt;&gt;"", $P8763&lt;&gt;"...", $P8763&lt;&gt;"입력오류", $T$19=$P8763)
        )
    )
)</f>
        <v>0</v>
      </c>
    </row>
    <row r="8764" spans="9:17">
      <c r="I8764">
        <f t="shared" si="409"/>
        <v>8763</v>
      </c>
      <c r="J8764" t="e">
        <f t="shared" si="410"/>
        <v>#N/A</v>
      </c>
      <c r="K8764" t="e">
        <f t="shared" si="408"/>
        <v>#N/A</v>
      </c>
      <c r="L8764" t="b">
        <f>COUNTIF($N$2:N8764, N8764)=1</f>
        <v>0</v>
      </c>
      <c r="M8764" s="37">
        <f>IF( $Q8764, MAX($M$1:M8763)+1, 0)</f>
        <v>0</v>
      </c>
      <c r="N8764" t="e" cm="1">
        <f t="array" ref="N8764">INDEX($A$9:$F$1048576, $J8764, $K8764 )</f>
        <v>#N/A</v>
      </c>
      <c r="O8764" t="e" cm="1">
        <f t="array" ref="O8764">INDEX($B$9:$F$1048576, $J8764, $K8764 )</f>
        <v>#N/A</v>
      </c>
      <c r="P8764" t="str" cm="1">
        <f t="array" ref="P8764">IF( $L8764, TRIM(_xll.IMDP("IR", $G$5&amp;$N8764, $G$6)), "" )</f>
        <v/>
      </c>
      <c r="Q8764" t="b" cm="1">
        <f t="array" ref="Q8764">IF(
    $U$1=1, AND($P8764&lt;&gt;"", $P8764&lt;&gt;"...", $P8764&lt;&gt;"입력오류"),
    IF(
        $U$18=1, AND($P8764&lt;&gt;"", $P8764&lt;&gt;"...", $P8764&lt;&gt;"입력오류", ISNUMBER(FIND(INDEX($T$2:$T$7,$U$1),$P8764))),
        IF(
            $U$17="기타", AND($P8764&lt;&gt;"", $P8764&lt;&gt;"...", $P8764&lt;&gt;"입력오류", NOT(ISNUMBER(FIND($T$21:$T$34,$P8764)))),
            AND($P8764&lt;&gt;"", $P8764&lt;&gt;"...", $P8764&lt;&gt;"입력오류", $T$19=$P8764)
        )
    )
)</f>
        <v>0</v>
      </c>
    </row>
    <row r="8765" spans="9:17">
      <c r="I8765">
        <f t="shared" si="409"/>
        <v>8764</v>
      </c>
      <c r="J8765" t="e">
        <f t="shared" si="410"/>
        <v>#N/A</v>
      </c>
      <c r="K8765" t="e">
        <f t="shared" si="408"/>
        <v>#N/A</v>
      </c>
      <c r="L8765" t="b">
        <f>COUNTIF($N$2:N8765, N8765)=1</f>
        <v>0</v>
      </c>
      <c r="M8765" s="37">
        <f>IF( $Q8765, MAX($M$1:M8764)+1, 0)</f>
        <v>0</v>
      </c>
      <c r="N8765" t="e" cm="1">
        <f t="array" ref="N8765">INDEX($A$9:$F$1048576, $J8765, $K8765 )</f>
        <v>#N/A</v>
      </c>
      <c r="O8765" t="e" cm="1">
        <f t="array" ref="O8765">INDEX($B$9:$F$1048576, $J8765, $K8765 )</f>
        <v>#N/A</v>
      </c>
      <c r="P8765" t="str" cm="1">
        <f t="array" ref="P8765">IF( $L8765, TRIM(_xll.IMDP("IR", $G$5&amp;$N8765, $G$6)), "" )</f>
        <v/>
      </c>
      <c r="Q8765" t="b" cm="1">
        <f t="array" ref="Q8765">IF(
    $U$1=1, AND($P8765&lt;&gt;"", $P8765&lt;&gt;"...", $P8765&lt;&gt;"입력오류"),
    IF(
        $U$18=1, AND($P8765&lt;&gt;"", $P8765&lt;&gt;"...", $P8765&lt;&gt;"입력오류", ISNUMBER(FIND(INDEX($T$2:$T$7,$U$1),$P8765))),
        IF(
            $U$17="기타", AND($P8765&lt;&gt;"", $P8765&lt;&gt;"...", $P8765&lt;&gt;"입력오류", NOT(ISNUMBER(FIND($T$21:$T$34,$P8765)))),
            AND($P8765&lt;&gt;"", $P8765&lt;&gt;"...", $P8765&lt;&gt;"입력오류", $T$19=$P8765)
        )
    )
)</f>
        <v>0</v>
      </c>
    </row>
    <row r="8766" spans="9:17">
      <c r="I8766">
        <f t="shared" si="409"/>
        <v>8765</v>
      </c>
      <c r="J8766" t="e">
        <f t="shared" si="410"/>
        <v>#N/A</v>
      </c>
      <c r="K8766" t="e">
        <f t="shared" si="408"/>
        <v>#N/A</v>
      </c>
      <c r="L8766" t="b">
        <f>COUNTIF($N$2:N8766, N8766)=1</f>
        <v>0</v>
      </c>
      <c r="M8766" s="37">
        <f>IF( $Q8766, MAX($M$1:M8765)+1, 0)</f>
        <v>0</v>
      </c>
      <c r="N8766" t="e" cm="1">
        <f t="array" ref="N8766">INDEX($A$9:$F$1048576, $J8766, $K8766 )</f>
        <v>#N/A</v>
      </c>
      <c r="O8766" t="e" cm="1">
        <f t="array" ref="O8766">INDEX($B$9:$F$1048576, $J8766, $K8766 )</f>
        <v>#N/A</v>
      </c>
      <c r="P8766" t="str" cm="1">
        <f t="array" ref="P8766">IF( $L8766, TRIM(_xll.IMDP("IR", $G$5&amp;$N8766, $G$6)), "" )</f>
        <v/>
      </c>
      <c r="Q8766" t="b" cm="1">
        <f t="array" ref="Q8766">IF(
    $U$1=1, AND($P8766&lt;&gt;"", $P8766&lt;&gt;"...", $P8766&lt;&gt;"입력오류"),
    IF(
        $U$18=1, AND($P8766&lt;&gt;"", $P8766&lt;&gt;"...", $P8766&lt;&gt;"입력오류", ISNUMBER(FIND(INDEX($T$2:$T$7,$U$1),$P8766))),
        IF(
            $U$17="기타", AND($P8766&lt;&gt;"", $P8766&lt;&gt;"...", $P8766&lt;&gt;"입력오류", NOT(ISNUMBER(FIND($T$21:$T$34,$P8766)))),
            AND($P8766&lt;&gt;"", $P8766&lt;&gt;"...", $P8766&lt;&gt;"입력오류", $T$19=$P8766)
        )
    )
)</f>
        <v>0</v>
      </c>
    </row>
    <row r="8767" spans="9:17">
      <c r="I8767">
        <f t="shared" si="409"/>
        <v>8766</v>
      </c>
      <c r="J8767" t="e">
        <f t="shared" si="410"/>
        <v>#N/A</v>
      </c>
      <c r="K8767" t="e">
        <f t="shared" si="408"/>
        <v>#N/A</v>
      </c>
      <c r="L8767" t="b">
        <f>COUNTIF($N$2:N8767, N8767)=1</f>
        <v>0</v>
      </c>
      <c r="M8767" s="37">
        <f>IF( $Q8767, MAX($M$1:M8766)+1, 0)</f>
        <v>0</v>
      </c>
      <c r="N8767" t="e" cm="1">
        <f t="array" ref="N8767">INDEX($A$9:$F$1048576, $J8767, $K8767 )</f>
        <v>#N/A</v>
      </c>
      <c r="O8767" t="e" cm="1">
        <f t="array" ref="O8767">INDEX($B$9:$F$1048576, $J8767, $K8767 )</f>
        <v>#N/A</v>
      </c>
      <c r="P8767" t="str" cm="1">
        <f t="array" ref="P8767">IF( $L8767, TRIM(_xll.IMDP("IR", $G$5&amp;$N8767, $G$6)), "" )</f>
        <v/>
      </c>
      <c r="Q8767" t="b" cm="1">
        <f t="array" ref="Q8767">IF(
    $U$1=1, AND($P8767&lt;&gt;"", $P8767&lt;&gt;"...", $P8767&lt;&gt;"입력오류"),
    IF(
        $U$18=1, AND($P8767&lt;&gt;"", $P8767&lt;&gt;"...", $P8767&lt;&gt;"입력오류", ISNUMBER(FIND(INDEX($T$2:$T$7,$U$1),$P8767))),
        IF(
            $U$17="기타", AND($P8767&lt;&gt;"", $P8767&lt;&gt;"...", $P8767&lt;&gt;"입력오류", NOT(ISNUMBER(FIND($T$21:$T$34,$P8767)))),
            AND($P8767&lt;&gt;"", $P8767&lt;&gt;"...", $P8767&lt;&gt;"입력오류", $T$19=$P8767)
        )
    )
)</f>
        <v>0</v>
      </c>
    </row>
    <row r="8768" spans="9:17">
      <c r="I8768">
        <f t="shared" si="409"/>
        <v>8767</v>
      </c>
      <c r="J8768" t="e">
        <f t="shared" si="410"/>
        <v>#N/A</v>
      </c>
      <c r="K8768" t="e">
        <f t="shared" si="408"/>
        <v>#N/A</v>
      </c>
      <c r="L8768" t="b">
        <f>COUNTIF($N$2:N8768, N8768)=1</f>
        <v>0</v>
      </c>
      <c r="M8768" s="37">
        <f>IF( $Q8768, MAX($M$1:M8767)+1, 0)</f>
        <v>0</v>
      </c>
      <c r="N8768" t="e" cm="1">
        <f t="array" ref="N8768">INDEX($A$9:$F$1048576, $J8768, $K8768 )</f>
        <v>#N/A</v>
      </c>
      <c r="O8768" t="e" cm="1">
        <f t="array" ref="O8768">INDEX($B$9:$F$1048576, $J8768, $K8768 )</f>
        <v>#N/A</v>
      </c>
      <c r="P8768" t="str" cm="1">
        <f t="array" ref="P8768">IF( $L8768, TRIM(_xll.IMDP("IR", $G$5&amp;$N8768, $G$6)), "" )</f>
        <v/>
      </c>
      <c r="Q8768" t="b" cm="1">
        <f t="array" ref="Q8768">IF(
    $U$1=1, AND($P8768&lt;&gt;"", $P8768&lt;&gt;"...", $P8768&lt;&gt;"입력오류"),
    IF(
        $U$18=1, AND($P8768&lt;&gt;"", $P8768&lt;&gt;"...", $P8768&lt;&gt;"입력오류", ISNUMBER(FIND(INDEX($T$2:$T$7,$U$1),$P8768))),
        IF(
            $U$17="기타", AND($P8768&lt;&gt;"", $P8768&lt;&gt;"...", $P8768&lt;&gt;"입력오류", NOT(ISNUMBER(FIND($T$21:$T$34,$P8768)))),
            AND($P8768&lt;&gt;"", $P8768&lt;&gt;"...", $P8768&lt;&gt;"입력오류", $T$19=$P8768)
        )
    )
)</f>
        <v>0</v>
      </c>
    </row>
    <row r="8769" spans="9:17">
      <c r="I8769">
        <f t="shared" si="409"/>
        <v>8768</v>
      </c>
      <c r="J8769" t="e">
        <f t="shared" si="410"/>
        <v>#N/A</v>
      </c>
      <c r="K8769" t="e">
        <f t="shared" si="408"/>
        <v>#N/A</v>
      </c>
      <c r="L8769" t="b">
        <f>COUNTIF($N$2:N8769, N8769)=1</f>
        <v>0</v>
      </c>
      <c r="M8769" s="37">
        <f>IF( $Q8769, MAX($M$1:M8768)+1, 0)</f>
        <v>0</v>
      </c>
      <c r="N8769" t="e" cm="1">
        <f t="array" ref="N8769">INDEX($A$9:$F$1048576, $J8769, $K8769 )</f>
        <v>#N/A</v>
      </c>
      <c r="O8769" t="e" cm="1">
        <f t="array" ref="O8769">INDEX($B$9:$F$1048576, $J8769, $K8769 )</f>
        <v>#N/A</v>
      </c>
      <c r="P8769" t="str" cm="1">
        <f t="array" ref="P8769">IF( $L8769, TRIM(_xll.IMDP("IR", $G$5&amp;$N8769, $G$6)), "" )</f>
        <v/>
      </c>
      <c r="Q8769" t="b" cm="1">
        <f t="array" ref="Q8769">IF(
    $U$1=1, AND($P8769&lt;&gt;"", $P8769&lt;&gt;"...", $P8769&lt;&gt;"입력오류"),
    IF(
        $U$18=1, AND($P8769&lt;&gt;"", $P8769&lt;&gt;"...", $P8769&lt;&gt;"입력오류", ISNUMBER(FIND(INDEX($T$2:$T$7,$U$1),$P8769))),
        IF(
            $U$17="기타", AND($P8769&lt;&gt;"", $P8769&lt;&gt;"...", $P8769&lt;&gt;"입력오류", NOT(ISNUMBER(FIND($T$21:$T$34,$P8769)))),
            AND($P8769&lt;&gt;"", $P8769&lt;&gt;"...", $P8769&lt;&gt;"입력오류", $T$19=$P8769)
        )
    )
)</f>
        <v>0</v>
      </c>
    </row>
    <row r="8770" spans="9:17">
      <c r="I8770">
        <f t="shared" si="409"/>
        <v>8769</v>
      </c>
      <c r="J8770" t="e">
        <f t="shared" si="410"/>
        <v>#N/A</v>
      </c>
      <c r="K8770" t="e">
        <f t="shared" ref="K8770:K8833" si="411">IF( $I8770&gt;$G$4, NA(), IF($I8770&gt;$G$3, 5, IF($I8770&gt;$G$2, 3, 1 ) ) )</f>
        <v>#N/A</v>
      </c>
      <c r="L8770" t="b">
        <f>COUNTIF($N$2:N8770, N8770)=1</f>
        <v>0</v>
      </c>
      <c r="M8770" s="37">
        <f>IF( $Q8770, MAX($M$1:M8769)+1, 0)</f>
        <v>0</v>
      </c>
      <c r="N8770" t="e" cm="1">
        <f t="array" ref="N8770">INDEX($A$9:$F$1048576, $J8770, $K8770 )</f>
        <v>#N/A</v>
      </c>
      <c r="O8770" t="e" cm="1">
        <f t="array" ref="O8770">INDEX($B$9:$F$1048576, $J8770, $K8770 )</f>
        <v>#N/A</v>
      </c>
      <c r="P8770" t="str" cm="1">
        <f t="array" ref="P8770">IF( $L8770, TRIM(_xll.IMDP("IR", $G$5&amp;$N8770, $G$6)), "" )</f>
        <v/>
      </c>
      <c r="Q8770" t="b" cm="1">
        <f t="array" ref="Q8770">IF(
    $U$1=1, AND($P8770&lt;&gt;"", $P8770&lt;&gt;"...", $P8770&lt;&gt;"입력오류"),
    IF(
        $U$18=1, AND($P8770&lt;&gt;"", $P8770&lt;&gt;"...", $P8770&lt;&gt;"입력오류", ISNUMBER(FIND(INDEX($T$2:$T$7,$U$1),$P8770))),
        IF(
            $U$17="기타", AND($P8770&lt;&gt;"", $P8770&lt;&gt;"...", $P8770&lt;&gt;"입력오류", NOT(ISNUMBER(FIND($T$21:$T$34,$P8770)))),
            AND($P8770&lt;&gt;"", $P8770&lt;&gt;"...", $P8770&lt;&gt;"입력오류", $T$19=$P8770)
        )
    )
)</f>
        <v>0</v>
      </c>
    </row>
    <row r="8771" spans="9:17">
      <c r="I8771">
        <f t="shared" ref="I8771:I8834" si="412">ROW()-1</f>
        <v>8770</v>
      </c>
      <c r="J8771" t="e">
        <f t="shared" ref="J8771:J8834" si="413">IF( $I8771&gt;$G$4, NA(), IF($I8771&gt;$G$3, $I8771-$G$3, IF($I8771&gt;$G$2, $I8771-$G$2, $I8771 ) ) )</f>
        <v>#N/A</v>
      </c>
      <c r="K8771" t="e">
        <f t="shared" si="411"/>
        <v>#N/A</v>
      </c>
      <c r="L8771" t="b">
        <f>COUNTIF($N$2:N8771, N8771)=1</f>
        <v>0</v>
      </c>
      <c r="M8771" s="37">
        <f>IF( $Q8771, MAX($M$1:M8770)+1, 0)</f>
        <v>0</v>
      </c>
      <c r="N8771" t="e" cm="1">
        <f t="array" ref="N8771">INDEX($A$9:$F$1048576, $J8771, $K8771 )</f>
        <v>#N/A</v>
      </c>
      <c r="O8771" t="e" cm="1">
        <f t="array" ref="O8771">INDEX($B$9:$F$1048576, $J8771, $K8771 )</f>
        <v>#N/A</v>
      </c>
      <c r="P8771" t="str" cm="1">
        <f t="array" ref="P8771">IF( $L8771, TRIM(_xll.IMDP("IR", $G$5&amp;$N8771, $G$6)), "" )</f>
        <v/>
      </c>
      <c r="Q8771" t="b" cm="1">
        <f t="array" ref="Q8771">IF(
    $U$1=1, AND($P8771&lt;&gt;"", $P8771&lt;&gt;"...", $P8771&lt;&gt;"입력오류"),
    IF(
        $U$18=1, AND($P8771&lt;&gt;"", $P8771&lt;&gt;"...", $P8771&lt;&gt;"입력오류", ISNUMBER(FIND(INDEX($T$2:$T$7,$U$1),$P8771))),
        IF(
            $U$17="기타", AND($P8771&lt;&gt;"", $P8771&lt;&gt;"...", $P8771&lt;&gt;"입력오류", NOT(ISNUMBER(FIND($T$21:$T$34,$P8771)))),
            AND($P8771&lt;&gt;"", $P8771&lt;&gt;"...", $P8771&lt;&gt;"입력오류", $T$19=$P8771)
        )
    )
)</f>
        <v>0</v>
      </c>
    </row>
    <row r="8772" spans="9:17">
      <c r="I8772">
        <f t="shared" si="412"/>
        <v>8771</v>
      </c>
      <c r="J8772" t="e">
        <f t="shared" si="413"/>
        <v>#N/A</v>
      </c>
      <c r="K8772" t="e">
        <f t="shared" si="411"/>
        <v>#N/A</v>
      </c>
      <c r="L8772" t="b">
        <f>COUNTIF($N$2:N8772, N8772)=1</f>
        <v>0</v>
      </c>
      <c r="M8772" s="37">
        <f>IF( $Q8772, MAX($M$1:M8771)+1, 0)</f>
        <v>0</v>
      </c>
      <c r="N8772" t="e" cm="1">
        <f t="array" ref="N8772">INDEX($A$9:$F$1048576, $J8772, $K8772 )</f>
        <v>#N/A</v>
      </c>
      <c r="O8772" t="e" cm="1">
        <f t="array" ref="O8772">INDEX($B$9:$F$1048576, $J8772, $K8772 )</f>
        <v>#N/A</v>
      </c>
      <c r="P8772" t="str" cm="1">
        <f t="array" ref="P8772">IF( $L8772, TRIM(_xll.IMDP("IR", $G$5&amp;$N8772, $G$6)), "" )</f>
        <v/>
      </c>
      <c r="Q8772" t="b" cm="1">
        <f t="array" ref="Q8772">IF(
    $U$1=1, AND($P8772&lt;&gt;"", $P8772&lt;&gt;"...", $P8772&lt;&gt;"입력오류"),
    IF(
        $U$18=1, AND($P8772&lt;&gt;"", $P8772&lt;&gt;"...", $P8772&lt;&gt;"입력오류", ISNUMBER(FIND(INDEX($T$2:$T$7,$U$1),$P8772))),
        IF(
            $U$17="기타", AND($P8772&lt;&gt;"", $P8772&lt;&gt;"...", $P8772&lt;&gt;"입력오류", NOT(ISNUMBER(FIND($T$21:$T$34,$P8772)))),
            AND($P8772&lt;&gt;"", $P8772&lt;&gt;"...", $P8772&lt;&gt;"입력오류", $T$19=$P8772)
        )
    )
)</f>
        <v>0</v>
      </c>
    </row>
    <row r="8773" spans="9:17">
      <c r="I8773">
        <f t="shared" si="412"/>
        <v>8772</v>
      </c>
      <c r="J8773" t="e">
        <f t="shared" si="413"/>
        <v>#N/A</v>
      </c>
      <c r="K8773" t="e">
        <f t="shared" si="411"/>
        <v>#N/A</v>
      </c>
      <c r="L8773" t="b">
        <f>COUNTIF($N$2:N8773, N8773)=1</f>
        <v>0</v>
      </c>
      <c r="M8773" s="37">
        <f>IF( $Q8773, MAX($M$1:M8772)+1, 0)</f>
        <v>0</v>
      </c>
      <c r="N8773" t="e" cm="1">
        <f t="array" ref="N8773">INDEX($A$9:$F$1048576, $J8773, $K8773 )</f>
        <v>#N/A</v>
      </c>
      <c r="O8773" t="e" cm="1">
        <f t="array" ref="O8773">INDEX($B$9:$F$1048576, $J8773, $K8773 )</f>
        <v>#N/A</v>
      </c>
      <c r="P8773" t="str" cm="1">
        <f t="array" ref="P8773">IF( $L8773, TRIM(_xll.IMDP("IR", $G$5&amp;$N8773, $G$6)), "" )</f>
        <v/>
      </c>
      <c r="Q8773" t="b" cm="1">
        <f t="array" ref="Q8773">IF(
    $U$1=1, AND($P8773&lt;&gt;"", $P8773&lt;&gt;"...", $P8773&lt;&gt;"입력오류"),
    IF(
        $U$18=1, AND($P8773&lt;&gt;"", $P8773&lt;&gt;"...", $P8773&lt;&gt;"입력오류", ISNUMBER(FIND(INDEX($T$2:$T$7,$U$1),$P8773))),
        IF(
            $U$17="기타", AND($P8773&lt;&gt;"", $P8773&lt;&gt;"...", $P8773&lt;&gt;"입력오류", NOT(ISNUMBER(FIND($T$21:$T$34,$P8773)))),
            AND($P8773&lt;&gt;"", $P8773&lt;&gt;"...", $P8773&lt;&gt;"입력오류", $T$19=$P8773)
        )
    )
)</f>
        <v>0</v>
      </c>
    </row>
    <row r="8774" spans="9:17">
      <c r="I8774">
        <f t="shared" si="412"/>
        <v>8773</v>
      </c>
      <c r="J8774" t="e">
        <f t="shared" si="413"/>
        <v>#N/A</v>
      </c>
      <c r="K8774" t="e">
        <f t="shared" si="411"/>
        <v>#N/A</v>
      </c>
      <c r="L8774" t="b">
        <f>COUNTIF($N$2:N8774, N8774)=1</f>
        <v>0</v>
      </c>
      <c r="M8774" s="37">
        <f>IF( $Q8774, MAX($M$1:M8773)+1, 0)</f>
        <v>0</v>
      </c>
      <c r="N8774" t="e" cm="1">
        <f t="array" ref="N8774">INDEX($A$9:$F$1048576, $J8774, $K8774 )</f>
        <v>#N/A</v>
      </c>
      <c r="O8774" t="e" cm="1">
        <f t="array" ref="O8774">INDEX($B$9:$F$1048576, $J8774, $K8774 )</f>
        <v>#N/A</v>
      </c>
      <c r="P8774" t="str" cm="1">
        <f t="array" ref="P8774">IF( $L8774, TRIM(_xll.IMDP("IR", $G$5&amp;$N8774, $G$6)), "" )</f>
        <v/>
      </c>
      <c r="Q8774" t="b" cm="1">
        <f t="array" ref="Q8774">IF(
    $U$1=1, AND($P8774&lt;&gt;"", $P8774&lt;&gt;"...", $P8774&lt;&gt;"입력오류"),
    IF(
        $U$18=1, AND($P8774&lt;&gt;"", $P8774&lt;&gt;"...", $P8774&lt;&gt;"입력오류", ISNUMBER(FIND(INDEX($T$2:$T$7,$U$1),$P8774))),
        IF(
            $U$17="기타", AND($P8774&lt;&gt;"", $P8774&lt;&gt;"...", $P8774&lt;&gt;"입력오류", NOT(ISNUMBER(FIND($T$21:$T$34,$P8774)))),
            AND($P8774&lt;&gt;"", $P8774&lt;&gt;"...", $P8774&lt;&gt;"입력오류", $T$19=$P8774)
        )
    )
)</f>
        <v>0</v>
      </c>
    </row>
    <row r="8775" spans="9:17">
      <c r="I8775">
        <f t="shared" si="412"/>
        <v>8774</v>
      </c>
      <c r="J8775" t="e">
        <f t="shared" si="413"/>
        <v>#N/A</v>
      </c>
      <c r="K8775" t="e">
        <f t="shared" si="411"/>
        <v>#N/A</v>
      </c>
      <c r="L8775" t="b">
        <f>COUNTIF($N$2:N8775, N8775)=1</f>
        <v>0</v>
      </c>
      <c r="M8775" s="37">
        <f>IF( $Q8775, MAX($M$1:M8774)+1, 0)</f>
        <v>0</v>
      </c>
      <c r="N8775" t="e" cm="1">
        <f t="array" ref="N8775">INDEX($A$9:$F$1048576, $J8775, $K8775 )</f>
        <v>#N/A</v>
      </c>
      <c r="O8775" t="e" cm="1">
        <f t="array" ref="O8775">INDEX($B$9:$F$1048576, $J8775, $K8775 )</f>
        <v>#N/A</v>
      </c>
      <c r="P8775" t="str" cm="1">
        <f t="array" ref="P8775">IF( $L8775, TRIM(_xll.IMDP("IR", $G$5&amp;$N8775, $G$6)), "" )</f>
        <v/>
      </c>
      <c r="Q8775" t="b" cm="1">
        <f t="array" ref="Q8775">IF(
    $U$1=1, AND($P8775&lt;&gt;"", $P8775&lt;&gt;"...", $P8775&lt;&gt;"입력오류"),
    IF(
        $U$18=1, AND($P8775&lt;&gt;"", $P8775&lt;&gt;"...", $P8775&lt;&gt;"입력오류", ISNUMBER(FIND(INDEX($T$2:$T$7,$U$1),$P8775))),
        IF(
            $U$17="기타", AND($P8775&lt;&gt;"", $P8775&lt;&gt;"...", $P8775&lt;&gt;"입력오류", NOT(ISNUMBER(FIND($T$21:$T$34,$P8775)))),
            AND($P8775&lt;&gt;"", $P8775&lt;&gt;"...", $P8775&lt;&gt;"입력오류", $T$19=$P8775)
        )
    )
)</f>
        <v>0</v>
      </c>
    </row>
    <row r="8776" spans="9:17">
      <c r="I8776">
        <f t="shared" si="412"/>
        <v>8775</v>
      </c>
      <c r="J8776" t="e">
        <f t="shared" si="413"/>
        <v>#N/A</v>
      </c>
      <c r="K8776" t="e">
        <f t="shared" si="411"/>
        <v>#N/A</v>
      </c>
      <c r="L8776" t="b">
        <f>COUNTIF($N$2:N8776, N8776)=1</f>
        <v>0</v>
      </c>
      <c r="M8776" s="37">
        <f>IF( $Q8776, MAX($M$1:M8775)+1, 0)</f>
        <v>0</v>
      </c>
      <c r="N8776" t="e" cm="1">
        <f t="array" ref="N8776">INDEX($A$9:$F$1048576, $J8776, $K8776 )</f>
        <v>#N/A</v>
      </c>
      <c r="O8776" t="e" cm="1">
        <f t="array" ref="O8776">INDEX($B$9:$F$1048576, $J8776, $K8776 )</f>
        <v>#N/A</v>
      </c>
      <c r="P8776" t="str" cm="1">
        <f t="array" ref="P8776">IF( $L8776, TRIM(_xll.IMDP("IR", $G$5&amp;$N8776, $G$6)), "" )</f>
        <v/>
      </c>
      <c r="Q8776" t="b" cm="1">
        <f t="array" ref="Q8776">IF(
    $U$1=1, AND($P8776&lt;&gt;"", $P8776&lt;&gt;"...", $P8776&lt;&gt;"입력오류"),
    IF(
        $U$18=1, AND($P8776&lt;&gt;"", $P8776&lt;&gt;"...", $P8776&lt;&gt;"입력오류", ISNUMBER(FIND(INDEX($T$2:$T$7,$U$1),$P8776))),
        IF(
            $U$17="기타", AND($P8776&lt;&gt;"", $P8776&lt;&gt;"...", $P8776&lt;&gt;"입력오류", NOT(ISNUMBER(FIND($T$21:$T$34,$P8776)))),
            AND($P8776&lt;&gt;"", $P8776&lt;&gt;"...", $P8776&lt;&gt;"입력오류", $T$19=$P8776)
        )
    )
)</f>
        <v>0</v>
      </c>
    </row>
    <row r="8777" spans="9:17">
      <c r="I8777">
        <f t="shared" si="412"/>
        <v>8776</v>
      </c>
      <c r="J8777" t="e">
        <f t="shared" si="413"/>
        <v>#N/A</v>
      </c>
      <c r="K8777" t="e">
        <f t="shared" si="411"/>
        <v>#N/A</v>
      </c>
      <c r="L8777" t="b">
        <f>COUNTIF($N$2:N8777, N8777)=1</f>
        <v>0</v>
      </c>
      <c r="M8777" s="37">
        <f>IF( $Q8777, MAX($M$1:M8776)+1, 0)</f>
        <v>0</v>
      </c>
      <c r="N8777" t="e" cm="1">
        <f t="array" ref="N8777">INDEX($A$9:$F$1048576, $J8777, $K8777 )</f>
        <v>#N/A</v>
      </c>
      <c r="O8777" t="e" cm="1">
        <f t="array" ref="O8777">INDEX($B$9:$F$1048576, $J8777, $K8777 )</f>
        <v>#N/A</v>
      </c>
      <c r="P8777" t="str" cm="1">
        <f t="array" ref="P8777">IF( $L8777, TRIM(_xll.IMDP("IR", $G$5&amp;$N8777, $G$6)), "" )</f>
        <v/>
      </c>
      <c r="Q8777" t="b" cm="1">
        <f t="array" ref="Q8777">IF(
    $U$1=1, AND($P8777&lt;&gt;"", $P8777&lt;&gt;"...", $P8777&lt;&gt;"입력오류"),
    IF(
        $U$18=1, AND($P8777&lt;&gt;"", $P8777&lt;&gt;"...", $P8777&lt;&gt;"입력오류", ISNUMBER(FIND(INDEX($T$2:$T$7,$U$1),$P8777))),
        IF(
            $U$17="기타", AND($P8777&lt;&gt;"", $P8777&lt;&gt;"...", $P8777&lt;&gt;"입력오류", NOT(ISNUMBER(FIND($T$21:$T$34,$P8777)))),
            AND($P8777&lt;&gt;"", $P8777&lt;&gt;"...", $P8777&lt;&gt;"입력오류", $T$19=$P8777)
        )
    )
)</f>
        <v>0</v>
      </c>
    </row>
    <row r="8778" spans="9:17">
      <c r="I8778">
        <f t="shared" si="412"/>
        <v>8777</v>
      </c>
      <c r="J8778" t="e">
        <f t="shared" si="413"/>
        <v>#N/A</v>
      </c>
      <c r="K8778" t="e">
        <f t="shared" si="411"/>
        <v>#N/A</v>
      </c>
      <c r="L8778" t="b">
        <f>COUNTIF($N$2:N8778, N8778)=1</f>
        <v>0</v>
      </c>
      <c r="M8778" s="37">
        <f>IF( $Q8778, MAX($M$1:M8777)+1, 0)</f>
        <v>0</v>
      </c>
      <c r="N8778" t="e" cm="1">
        <f t="array" ref="N8778">INDEX($A$9:$F$1048576, $J8778, $K8778 )</f>
        <v>#N/A</v>
      </c>
      <c r="O8778" t="e" cm="1">
        <f t="array" ref="O8778">INDEX($B$9:$F$1048576, $J8778, $K8778 )</f>
        <v>#N/A</v>
      </c>
      <c r="P8778" t="str" cm="1">
        <f t="array" ref="P8778">IF( $L8778, TRIM(_xll.IMDP("IR", $G$5&amp;$N8778, $G$6)), "" )</f>
        <v/>
      </c>
      <c r="Q8778" t="b" cm="1">
        <f t="array" ref="Q8778">IF(
    $U$1=1, AND($P8778&lt;&gt;"", $P8778&lt;&gt;"...", $P8778&lt;&gt;"입력오류"),
    IF(
        $U$18=1, AND($P8778&lt;&gt;"", $P8778&lt;&gt;"...", $P8778&lt;&gt;"입력오류", ISNUMBER(FIND(INDEX($T$2:$T$7,$U$1),$P8778))),
        IF(
            $U$17="기타", AND($P8778&lt;&gt;"", $P8778&lt;&gt;"...", $P8778&lt;&gt;"입력오류", NOT(ISNUMBER(FIND($T$21:$T$34,$P8778)))),
            AND($P8778&lt;&gt;"", $P8778&lt;&gt;"...", $P8778&lt;&gt;"입력오류", $T$19=$P8778)
        )
    )
)</f>
        <v>0</v>
      </c>
    </row>
    <row r="8779" spans="9:17">
      <c r="I8779">
        <f t="shared" si="412"/>
        <v>8778</v>
      </c>
      <c r="J8779" t="e">
        <f t="shared" si="413"/>
        <v>#N/A</v>
      </c>
      <c r="K8779" t="e">
        <f t="shared" si="411"/>
        <v>#N/A</v>
      </c>
      <c r="L8779" t="b">
        <f>COUNTIF($N$2:N8779, N8779)=1</f>
        <v>0</v>
      </c>
      <c r="M8779" s="37">
        <f>IF( $Q8779, MAX($M$1:M8778)+1, 0)</f>
        <v>0</v>
      </c>
      <c r="N8779" t="e" cm="1">
        <f t="array" ref="N8779">INDEX($A$9:$F$1048576, $J8779, $K8779 )</f>
        <v>#N/A</v>
      </c>
      <c r="O8779" t="e" cm="1">
        <f t="array" ref="O8779">INDEX($B$9:$F$1048576, $J8779, $K8779 )</f>
        <v>#N/A</v>
      </c>
      <c r="P8779" t="str" cm="1">
        <f t="array" ref="P8779">IF( $L8779, TRIM(_xll.IMDP("IR", $G$5&amp;$N8779, $G$6)), "" )</f>
        <v/>
      </c>
      <c r="Q8779" t="b" cm="1">
        <f t="array" ref="Q8779">IF(
    $U$1=1, AND($P8779&lt;&gt;"", $P8779&lt;&gt;"...", $P8779&lt;&gt;"입력오류"),
    IF(
        $U$18=1, AND($P8779&lt;&gt;"", $P8779&lt;&gt;"...", $P8779&lt;&gt;"입력오류", ISNUMBER(FIND(INDEX($T$2:$T$7,$U$1),$P8779))),
        IF(
            $U$17="기타", AND($P8779&lt;&gt;"", $P8779&lt;&gt;"...", $P8779&lt;&gt;"입력오류", NOT(ISNUMBER(FIND($T$21:$T$34,$P8779)))),
            AND($P8779&lt;&gt;"", $P8779&lt;&gt;"...", $P8779&lt;&gt;"입력오류", $T$19=$P8779)
        )
    )
)</f>
        <v>0</v>
      </c>
    </row>
    <row r="8780" spans="9:17">
      <c r="I8780">
        <f t="shared" si="412"/>
        <v>8779</v>
      </c>
      <c r="J8780" t="e">
        <f t="shared" si="413"/>
        <v>#N/A</v>
      </c>
      <c r="K8780" t="e">
        <f t="shared" si="411"/>
        <v>#N/A</v>
      </c>
      <c r="L8780" t="b">
        <f>COUNTIF($N$2:N8780, N8780)=1</f>
        <v>0</v>
      </c>
      <c r="M8780" s="37">
        <f>IF( $Q8780, MAX($M$1:M8779)+1, 0)</f>
        <v>0</v>
      </c>
      <c r="N8780" t="e" cm="1">
        <f t="array" ref="N8780">INDEX($A$9:$F$1048576, $J8780, $K8780 )</f>
        <v>#N/A</v>
      </c>
      <c r="O8780" t="e" cm="1">
        <f t="array" ref="O8780">INDEX($B$9:$F$1048576, $J8780, $K8780 )</f>
        <v>#N/A</v>
      </c>
      <c r="P8780" t="str" cm="1">
        <f t="array" ref="P8780">IF( $L8780, TRIM(_xll.IMDP("IR", $G$5&amp;$N8780, $G$6)), "" )</f>
        <v/>
      </c>
      <c r="Q8780" t="b" cm="1">
        <f t="array" ref="Q8780">IF(
    $U$1=1, AND($P8780&lt;&gt;"", $P8780&lt;&gt;"...", $P8780&lt;&gt;"입력오류"),
    IF(
        $U$18=1, AND($P8780&lt;&gt;"", $P8780&lt;&gt;"...", $P8780&lt;&gt;"입력오류", ISNUMBER(FIND(INDEX($T$2:$T$7,$U$1),$P8780))),
        IF(
            $U$17="기타", AND($P8780&lt;&gt;"", $P8780&lt;&gt;"...", $P8780&lt;&gt;"입력오류", NOT(ISNUMBER(FIND($T$21:$T$34,$P8780)))),
            AND($P8780&lt;&gt;"", $P8780&lt;&gt;"...", $P8780&lt;&gt;"입력오류", $T$19=$P8780)
        )
    )
)</f>
        <v>0</v>
      </c>
    </row>
    <row r="8781" spans="9:17">
      <c r="I8781">
        <f t="shared" si="412"/>
        <v>8780</v>
      </c>
      <c r="J8781" t="e">
        <f t="shared" si="413"/>
        <v>#N/A</v>
      </c>
      <c r="K8781" t="e">
        <f t="shared" si="411"/>
        <v>#N/A</v>
      </c>
      <c r="L8781" t="b">
        <f>COUNTIF($N$2:N8781, N8781)=1</f>
        <v>0</v>
      </c>
      <c r="M8781" s="37">
        <f>IF( $Q8781, MAX($M$1:M8780)+1, 0)</f>
        <v>0</v>
      </c>
      <c r="N8781" t="e" cm="1">
        <f t="array" ref="N8781">INDEX($A$9:$F$1048576, $J8781, $K8781 )</f>
        <v>#N/A</v>
      </c>
      <c r="O8781" t="e" cm="1">
        <f t="array" ref="O8781">INDEX($B$9:$F$1048576, $J8781, $K8781 )</f>
        <v>#N/A</v>
      </c>
      <c r="P8781" t="str" cm="1">
        <f t="array" ref="P8781">IF( $L8781, TRIM(_xll.IMDP("IR", $G$5&amp;$N8781, $G$6)), "" )</f>
        <v/>
      </c>
      <c r="Q8781" t="b" cm="1">
        <f t="array" ref="Q8781">IF(
    $U$1=1, AND($P8781&lt;&gt;"", $P8781&lt;&gt;"...", $P8781&lt;&gt;"입력오류"),
    IF(
        $U$18=1, AND($P8781&lt;&gt;"", $P8781&lt;&gt;"...", $P8781&lt;&gt;"입력오류", ISNUMBER(FIND(INDEX($T$2:$T$7,$U$1),$P8781))),
        IF(
            $U$17="기타", AND($P8781&lt;&gt;"", $P8781&lt;&gt;"...", $P8781&lt;&gt;"입력오류", NOT(ISNUMBER(FIND($T$21:$T$34,$P8781)))),
            AND($P8781&lt;&gt;"", $P8781&lt;&gt;"...", $P8781&lt;&gt;"입력오류", $T$19=$P8781)
        )
    )
)</f>
        <v>0</v>
      </c>
    </row>
    <row r="8782" spans="9:17">
      <c r="I8782">
        <f t="shared" si="412"/>
        <v>8781</v>
      </c>
      <c r="J8782" t="e">
        <f t="shared" si="413"/>
        <v>#N/A</v>
      </c>
      <c r="K8782" t="e">
        <f t="shared" si="411"/>
        <v>#N/A</v>
      </c>
      <c r="L8782" t="b">
        <f>COUNTIF($N$2:N8782, N8782)=1</f>
        <v>0</v>
      </c>
      <c r="M8782" s="37">
        <f>IF( $Q8782, MAX($M$1:M8781)+1, 0)</f>
        <v>0</v>
      </c>
      <c r="N8782" t="e" cm="1">
        <f t="array" ref="N8782">INDEX($A$9:$F$1048576, $J8782, $K8782 )</f>
        <v>#N/A</v>
      </c>
      <c r="O8782" t="e" cm="1">
        <f t="array" ref="O8782">INDEX($B$9:$F$1048576, $J8782, $K8782 )</f>
        <v>#N/A</v>
      </c>
      <c r="P8782" t="str" cm="1">
        <f t="array" ref="P8782">IF( $L8782, TRIM(_xll.IMDP("IR", $G$5&amp;$N8782, $G$6)), "" )</f>
        <v/>
      </c>
      <c r="Q8782" t="b" cm="1">
        <f t="array" ref="Q8782">IF(
    $U$1=1, AND($P8782&lt;&gt;"", $P8782&lt;&gt;"...", $P8782&lt;&gt;"입력오류"),
    IF(
        $U$18=1, AND($P8782&lt;&gt;"", $P8782&lt;&gt;"...", $P8782&lt;&gt;"입력오류", ISNUMBER(FIND(INDEX($T$2:$T$7,$U$1),$P8782))),
        IF(
            $U$17="기타", AND($P8782&lt;&gt;"", $P8782&lt;&gt;"...", $P8782&lt;&gt;"입력오류", NOT(ISNUMBER(FIND($T$21:$T$34,$P8782)))),
            AND($P8782&lt;&gt;"", $P8782&lt;&gt;"...", $P8782&lt;&gt;"입력오류", $T$19=$P8782)
        )
    )
)</f>
        <v>0</v>
      </c>
    </row>
    <row r="8783" spans="9:17">
      <c r="I8783">
        <f t="shared" si="412"/>
        <v>8782</v>
      </c>
      <c r="J8783" t="e">
        <f t="shared" si="413"/>
        <v>#N/A</v>
      </c>
      <c r="K8783" t="e">
        <f t="shared" si="411"/>
        <v>#N/A</v>
      </c>
      <c r="L8783" t="b">
        <f>COUNTIF($N$2:N8783, N8783)=1</f>
        <v>0</v>
      </c>
      <c r="M8783" s="37">
        <f>IF( $Q8783, MAX($M$1:M8782)+1, 0)</f>
        <v>0</v>
      </c>
      <c r="N8783" t="e" cm="1">
        <f t="array" ref="N8783">INDEX($A$9:$F$1048576, $J8783, $K8783 )</f>
        <v>#N/A</v>
      </c>
      <c r="O8783" t="e" cm="1">
        <f t="array" ref="O8783">INDEX($B$9:$F$1048576, $J8783, $K8783 )</f>
        <v>#N/A</v>
      </c>
      <c r="P8783" t="str" cm="1">
        <f t="array" ref="P8783">IF( $L8783, TRIM(_xll.IMDP("IR", $G$5&amp;$N8783, $G$6)), "" )</f>
        <v/>
      </c>
      <c r="Q8783" t="b" cm="1">
        <f t="array" ref="Q8783">IF(
    $U$1=1, AND($P8783&lt;&gt;"", $P8783&lt;&gt;"...", $P8783&lt;&gt;"입력오류"),
    IF(
        $U$18=1, AND($P8783&lt;&gt;"", $P8783&lt;&gt;"...", $P8783&lt;&gt;"입력오류", ISNUMBER(FIND(INDEX($T$2:$T$7,$U$1),$P8783))),
        IF(
            $U$17="기타", AND($P8783&lt;&gt;"", $P8783&lt;&gt;"...", $P8783&lt;&gt;"입력오류", NOT(ISNUMBER(FIND($T$21:$T$34,$P8783)))),
            AND($P8783&lt;&gt;"", $P8783&lt;&gt;"...", $P8783&lt;&gt;"입력오류", $T$19=$P8783)
        )
    )
)</f>
        <v>0</v>
      </c>
    </row>
    <row r="8784" spans="9:17">
      <c r="I8784">
        <f t="shared" si="412"/>
        <v>8783</v>
      </c>
      <c r="J8784" t="e">
        <f t="shared" si="413"/>
        <v>#N/A</v>
      </c>
      <c r="K8784" t="e">
        <f t="shared" si="411"/>
        <v>#N/A</v>
      </c>
      <c r="L8784" t="b">
        <f>COUNTIF($N$2:N8784, N8784)=1</f>
        <v>0</v>
      </c>
      <c r="M8784" s="37">
        <f>IF( $Q8784, MAX($M$1:M8783)+1, 0)</f>
        <v>0</v>
      </c>
      <c r="N8784" t="e" cm="1">
        <f t="array" ref="N8784">INDEX($A$9:$F$1048576, $J8784, $K8784 )</f>
        <v>#N/A</v>
      </c>
      <c r="O8784" t="e" cm="1">
        <f t="array" ref="O8784">INDEX($B$9:$F$1048576, $J8784, $K8784 )</f>
        <v>#N/A</v>
      </c>
      <c r="P8784" t="str" cm="1">
        <f t="array" ref="P8784">IF( $L8784, TRIM(_xll.IMDP("IR", $G$5&amp;$N8784, $G$6)), "" )</f>
        <v/>
      </c>
      <c r="Q8784" t="b" cm="1">
        <f t="array" ref="Q8784">IF(
    $U$1=1, AND($P8784&lt;&gt;"", $P8784&lt;&gt;"...", $P8784&lt;&gt;"입력오류"),
    IF(
        $U$18=1, AND($P8784&lt;&gt;"", $P8784&lt;&gt;"...", $P8784&lt;&gt;"입력오류", ISNUMBER(FIND(INDEX($T$2:$T$7,$U$1),$P8784))),
        IF(
            $U$17="기타", AND($P8784&lt;&gt;"", $P8784&lt;&gt;"...", $P8784&lt;&gt;"입력오류", NOT(ISNUMBER(FIND($T$21:$T$34,$P8784)))),
            AND($P8784&lt;&gt;"", $P8784&lt;&gt;"...", $P8784&lt;&gt;"입력오류", $T$19=$P8784)
        )
    )
)</f>
        <v>0</v>
      </c>
    </row>
    <row r="8785" spans="9:17">
      <c r="I8785">
        <f t="shared" si="412"/>
        <v>8784</v>
      </c>
      <c r="J8785" t="e">
        <f t="shared" si="413"/>
        <v>#N/A</v>
      </c>
      <c r="K8785" t="e">
        <f t="shared" si="411"/>
        <v>#N/A</v>
      </c>
      <c r="L8785" t="b">
        <f>COUNTIF($N$2:N8785, N8785)=1</f>
        <v>0</v>
      </c>
      <c r="M8785" s="37">
        <f>IF( $Q8785, MAX($M$1:M8784)+1, 0)</f>
        <v>0</v>
      </c>
      <c r="N8785" t="e" cm="1">
        <f t="array" ref="N8785">INDEX($A$9:$F$1048576, $J8785, $K8785 )</f>
        <v>#N/A</v>
      </c>
      <c r="O8785" t="e" cm="1">
        <f t="array" ref="O8785">INDEX($B$9:$F$1048576, $J8785, $K8785 )</f>
        <v>#N/A</v>
      </c>
      <c r="P8785" t="str" cm="1">
        <f t="array" ref="P8785">IF( $L8785, TRIM(_xll.IMDP("IR", $G$5&amp;$N8785, $G$6)), "" )</f>
        <v/>
      </c>
      <c r="Q8785" t="b" cm="1">
        <f t="array" ref="Q8785">IF(
    $U$1=1, AND($P8785&lt;&gt;"", $P8785&lt;&gt;"...", $P8785&lt;&gt;"입력오류"),
    IF(
        $U$18=1, AND($P8785&lt;&gt;"", $P8785&lt;&gt;"...", $P8785&lt;&gt;"입력오류", ISNUMBER(FIND(INDEX($T$2:$T$7,$U$1),$P8785))),
        IF(
            $U$17="기타", AND($P8785&lt;&gt;"", $P8785&lt;&gt;"...", $P8785&lt;&gt;"입력오류", NOT(ISNUMBER(FIND($T$21:$T$34,$P8785)))),
            AND($P8785&lt;&gt;"", $P8785&lt;&gt;"...", $P8785&lt;&gt;"입력오류", $T$19=$P8785)
        )
    )
)</f>
        <v>0</v>
      </c>
    </row>
    <row r="8786" spans="9:17">
      <c r="I8786">
        <f t="shared" si="412"/>
        <v>8785</v>
      </c>
      <c r="J8786" t="e">
        <f t="shared" si="413"/>
        <v>#N/A</v>
      </c>
      <c r="K8786" t="e">
        <f t="shared" si="411"/>
        <v>#N/A</v>
      </c>
      <c r="L8786" t="b">
        <f>COUNTIF($N$2:N8786, N8786)=1</f>
        <v>0</v>
      </c>
      <c r="M8786" s="37">
        <f>IF( $Q8786, MAX($M$1:M8785)+1, 0)</f>
        <v>0</v>
      </c>
      <c r="N8786" t="e" cm="1">
        <f t="array" ref="N8786">INDEX($A$9:$F$1048576, $J8786, $K8786 )</f>
        <v>#N/A</v>
      </c>
      <c r="O8786" t="e" cm="1">
        <f t="array" ref="O8786">INDEX($B$9:$F$1048576, $J8786, $K8786 )</f>
        <v>#N/A</v>
      </c>
      <c r="P8786" t="str" cm="1">
        <f t="array" ref="P8786">IF( $L8786, TRIM(_xll.IMDP("IR", $G$5&amp;$N8786, $G$6)), "" )</f>
        <v/>
      </c>
      <c r="Q8786" t="b" cm="1">
        <f t="array" ref="Q8786">IF(
    $U$1=1, AND($P8786&lt;&gt;"", $P8786&lt;&gt;"...", $P8786&lt;&gt;"입력오류"),
    IF(
        $U$18=1, AND($P8786&lt;&gt;"", $P8786&lt;&gt;"...", $P8786&lt;&gt;"입력오류", ISNUMBER(FIND(INDEX($T$2:$T$7,$U$1),$P8786))),
        IF(
            $U$17="기타", AND($P8786&lt;&gt;"", $P8786&lt;&gt;"...", $P8786&lt;&gt;"입력오류", NOT(ISNUMBER(FIND($T$21:$T$34,$P8786)))),
            AND($P8786&lt;&gt;"", $P8786&lt;&gt;"...", $P8786&lt;&gt;"입력오류", $T$19=$P8786)
        )
    )
)</f>
        <v>0</v>
      </c>
    </row>
    <row r="8787" spans="9:17">
      <c r="I8787">
        <f t="shared" si="412"/>
        <v>8786</v>
      </c>
      <c r="J8787" t="e">
        <f t="shared" si="413"/>
        <v>#N/A</v>
      </c>
      <c r="K8787" t="e">
        <f t="shared" si="411"/>
        <v>#N/A</v>
      </c>
      <c r="L8787" t="b">
        <f>COUNTIF($N$2:N8787, N8787)=1</f>
        <v>0</v>
      </c>
      <c r="M8787" s="37">
        <f>IF( $Q8787, MAX($M$1:M8786)+1, 0)</f>
        <v>0</v>
      </c>
      <c r="N8787" t="e" cm="1">
        <f t="array" ref="N8787">INDEX($A$9:$F$1048576, $J8787, $K8787 )</f>
        <v>#N/A</v>
      </c>
      <c r="O8787" t="e" cm="1">
        <f t="array" ref="O8787">INDEX($B$9:$F$1048576, $J8787, $K8787 )</f>
        <v>#N/A</v>
      </c>
      <c r="P8787" t="str" cm="1">
        <f t="array" ref="P8787">IF( $L8787, TRIM(_xll.IMDP("IR", $G$5&amp;$N8787, $G$6)), "" )</f>
        <v/>
      </c>
      <c r="Q8787" t="b" cm="1">
        <f t="array" ref="Q8787">IF(
    $U$1=1, AND($P8787&lt;&gt;"", $P8787&lt;&gt;"...", $P8787&lt;&gt;"입력오류"),
    IF(
        $U$18=1, AND($P8787&lt;&gt;"", $P8787&lt;&gt;"...", $P8787&lt;&gt;"입력오류", ISNUMBER(FIND(INDEX($T$2:$T$7,$U$1),$P8787))),
        IF(
            $U$17="기타", AND($P8787&lt;&gt;"", $P8787&lt;&gt;"...", $P8787&lt;&gt;"입력오류", NOT(ISNUMBER(FIND($T$21:$T$34,$P8787)))),
            AND($P8787&lt;&gt;"", $P8787&lt;&gt;"...", $P8787&lt;&gt;"입력오류", $T$19=$P8787)
        )
    )
)</f>
        <v>0</v>
      </c>
    </row>
    <row r="8788" spans="9:17">
      <c r="I8788">
        <f t="shared" si="412"/>
        <v>8787</v>
      </c>
      <c r="J8788" t="e">
        <f t="shared" si="413"/>
        <v>#N/A</v>
      </c>
      <c r="K8788" t="e">
        <f t="shared" si="411"/>
        <v>#N/A</v>
      </c>
      <c r="L8788" t="b">
        <f>COUNTIF($N$2:N8788, N8788)=1</f>
        <v>0</v>
      </c>
      <c r="M8788" s="37">
        <f>IF( $Q8788, MAX($M$1:M8787)+1, 0)</f>
        <v>0</v>
      </c>
      <c r="N8788" t="e" cm="1">
        <f t="array" ref="N8788">INDEX($A$9:$F$1048576, $J8788, $K8788 )</f>
        <v>#N/A</v>
      </c>
      <c r="O8788" t="e" cm="1">
        <f t="array" ref="O8788">INDEX($B$9:$F$1048576, $J8788, $K8788 )</f>
        <v>#N/A</v>
      </c>
      <c r="P8788" t="str" cm="1">
        <f t="array" ref="P8788">IF( $L8788, TRIM(_xll.IMDP("IR", $G$5&amp;$N8788, $G$6)), "" )</f>
        <v/>
      </c>
      <c r="Q8788" t="b" cm="1">
        <f t="array" ref="Q8788">IF(
    $U$1=1, AND($P8788&lt;&gt;"", $P8788&lt;&gt;"...", $P8788&lt;&gt;"입력오류"),
    IF(
        $U$18=1, AND($P8788&lt;&gt;"", $P8788&lt;&gt;"...", $P8788&lt;&gt;"입력오류", ISNUMBER(FIND(INDEX($T$2:$T$7,$U$1),$P8788))),
        IF(
            $U$17="기타", AND($P8788&lt;&gt;"", $P8788&lt;&gt;"...", $P8788&lt;&gt;"입력오류", NOT(ISNUMBER(FIND($T$21:$T$34,$P8788)))),
            AND($P8788&lt;&gt;"", $P8788&lt;&gt;"...", $P8788&lt;&gt;"입력오류", $T$19=$P8788)
        )
    )
)</f>
        <v>0</v>
      </c>
    </row>
    <row r="8789" spans="9:17">
      <c r="I8789">
        <f t="shared" si="412"/>
        <v>8788</v>
      </c>
      <c r="J8789" t="e">
        <f t="shared" si="413"/>
        <v>#N/A</v>
      </c>
      <c r="K8789" t="e">
        <f t="shared" si="411"/>
        <v>#N/A</v>
      </c>
      <c r="L8789" t="b">
        <f>COUNTIF($N$2:N8789, N8789)=1</f>
        <v>0</v>
      </c>
      <c r="M8789" s="37">
        <f>IF( $Q8789, MAX($M$1:M8788)+1, 0)</f>
        <v>0</v>
      </c>
      <c r="N8789" t="e" cm="1">
        <f t="array" ref="N8789">INDEX($A$9:$F$1048576, $J8789, $K8789 )</f>
        <v>#N/A</v>
      </c>
      <c r="O8789" t="e" cm="1">
        <f t="array" ref="O8789">INDEX($B$9:$F$1048576, $J8789, $K8789 )</f>
        <v>#N/A</v>
      </c>
      <c r="P8789" t="str" cm="1">
        <f t="array" ref="P8789">IF( $L8789, TRIM(_xll.IMDP("IR", $G$5&amp;$N8789, $G$6)), "" )</f>
        <v/>
      </c>
      <c r="Q8789" t="b" cm="1">
        <f t="array" ref="Q8789">IF(
    $U$1=1, AND($P8789&lt;&gt;"", $P8789&lt;&gt;"...", $P8789&lt;&gt;"입력오류"),
    IF(
        $U$18=1, AND($P8789&lt;&gt;"", $P8789&lt;&gt;"...", $P8789&lt;&gt;"입력오류", ISNUMBER(FIND(INDEX($T$2:$T$7,$U$1),$P8789))),
        IF(
            $U$17="기타", AND($P8789&lt;&gt;"", $P8789&lt;&gt;"...", $P8789&lt;&gt;"입력오류", NOT(ISNUMBER(FIND($T$21:$T$34,$P8789)))),
            AND($P8789&lt;&gt;"", $P8789&lt;&gt;"...", $P8789&lt;&gt;"입력오류", $T$19=$P8789)
        )
    )
)</f>
        <v>0</v>
      </c>
    </row>
    <row r="8790" spans="9:17">
      <c r="I8790">
        <f t="shared" si="412"/>
        <v>8789</v>
      </c>
      <c r="J8790" t="e">
        <f t="shared" si="413"/>
        <v>#N/A</v>
      </c>
      <c r="K8790" t="e">
        <f t="shared" si="411"/>
        <v>#N/A</v>
      </c>
      <c r="L8790" t="b">
        <f>COUNTIF($N$2:N8790, N8790)=1</f>
        <v>0</v>
      </c>
      <c r="M8790" s="37">
        <f>IF( $Q8790, MAX($M$1:M8789)+1, 0)</f>
        <v>0</v>
      </c>
      <c r="N8790" t="e" cm="1">
        <f t="array" ref="N8790">INDEX($A$9:$F$1048576, $J8790, $K8790 )</f>
        <v>#N/A</v>
      </c>
      <c r="O8790" t="e" cm="1">
        <f t="array" ref="O8790">INDEX($B$9:$F$1048576, $J8790, $K8790 )</f>
        <v>#N/A</v>
      </c>
      <c r="P8790" t="str" cm="1">
        <f t="array" ref="P8790">IF( $L8790, TRIM(_xll.IMDP("IR", $G$5&amp;$N8790, $G$6)), "" )</f>
        <v/>
      </c>
      <c r="Q8790" t="b" cm="1">
        <f t="array" ref="Q8790">IF(
    $U$1=1, AND($P8790&lt;&gt;"", $P8790&lt;&gt;"...", $P8790&lt;&gt;"입력오류"),
    IF(
        $U$18=1, AND($P8790&lt;&gt;"", $P8790&lt;&gt;"...", $P8790&lt;&gt;"입력오류", ISNUMBER(FIND(INDEX($T$2:$T$7,$U$1),$P8790))),
        IF(
            $U$17="기타", AND($P8790&lt;&gt;"", $P8790&lt;&gt;"...", $P8790&lt;&gt;"입력오류", NOT(ISNUMBER(FIND($T$21:$T$34,$P8790)))),
            AND($P8790&lt;&gt;"", $P8790&lt;&gt;"...", $P8790&lt;&gt;"입력오류", $T$19=$P8790)
        )
    )
)</f>
        <v>0</v>
      </c>
    </row>
    <row r="8791" spans="9:17">
      <c r="I8791">
        <f t="shared" si="412"/>
        <v>8790</v>
      </c>
      <c r="J8791" t="e">
        <f t="shared" si="413"/>
        <v>#N/A</v>
      </c>
      <c r="K8791" t="e">
        <f t="shared" si="411"/>
        <v>#N/A</v>
      </c>
      <c r="L8791" t="b">
        <f>COUNTIF($N$2:N8791, N8791)=1</f>
        <v>0</v>
      </c>
      <c r="M8791" s="37">
        <f>IF( $Q8791, MAX($M$1:M8790)+1, 0)</f>
        <v>0</v>
      </c>
      <c r="N8791" t="e" cm="1">
        <f t="array" ref="N8791">INDEX($A$9:$F$1048576, $J8791, $K8791 )</f>
        <v>#N/A</v>
      </c>
      <c r="O8791" t="e" cm="1">
        <f t="array" ref="O8791">INDEX($B$9:$F$1048576, $J8791, $K8791 )</f>
        <v>#N/A</v>
      </c>
      <c r="P8791" t="str" cm="1">
        <f t="array" ref="P8791">IF( $L8791, TRIM(_xll.IMDP("IR", $G$5&amp;$N8791, $G$6)), "" )</f>
        <v/>
      </c>
      <c r="Q8791" t="b" cm="1">
        <f t="array" ref="Q8791">IF(
    $U$1=1, AND($P8791&lt;&gt;"", $P8791&lt;&gt;"...", $P8791&lt;&gt;"입력오류"),
    IF(
        $U$18=1, AND($P8791&lt;&gt;"", $P8791&lt;&gt;"...", $P8791&lt;&gt;"입력오류", ISNUMBER(FIND(INDEX($T$2:$T$7,$U$1),$P8791))),
        IF(
            $U$17="기타", AND($P8791&lt;&gt;"", $P8791&lt;&gt;"...", $P8791&lt;&gt;"입력오류", NOT(ISNUMBER(FIND($T$21:$T$34,$P8791)))),
            AND($P8791&lt;&gt;"", $P8791&lt;&gt;"...", $P8791&lt;&gt;"입력오류", $T$19=$P8791)
        )
    )
)</f>
        <v>0</v>
      </c>
    </row>
    <row r="8792" spans="9:17">
      <c r="I8792">
        <f t="shared" si="412"/>
        <v>8791</v>
      </c>
      <c r="J8792" t="e">
        <f t="shared" si="413"/>
        <v>#N/A</v>
      </c>
      <c r="K8792" t="e">
        <f t="shared" si="411"/>
        <v>#N/A</v>
      </c>
      <c r="L8792" t="b">
        <f>COUNTIF($N$2:N8792, N8792)=1</f>
        <v>0</v>
      </c>
      <c r="M8792" s="37">
        <f>IF( $Q8792, MAX($M$1:M8791)+1, 0)</f>
        <v>0</v>
      </c>
      <c r="N8792" t="e" cm="1">
        <f t="array" ref="N8792">INDEX($A$9:$F$1048576, $J8792, $K8792 )</f>
        <v>#N/A</v>
      </c>
      <c r="O8792" t="e" cm="1">
        <f t="array" ref="O8792">INDEX($B$9:$F$1048576, $J8792, $K8792 )</f>
        <v>#N/A</v>
      </c>
      <c r="P8792" t="str" cm="1">
        <f t="array" ref="P8792">IF( $L8792, TRIM(_xll.IMDP("IR", $G$5&amp;$N8792, $G$6)), "" )</f>
        <v/>
      </c>
      <c r="Q8792" t="b" cm="1">
        <f t="array" ref="Q8792">IF(
    $U$1=1, AND($P8792&lt;&gt;"", $P8792&lt;&gt;"...", $P8792&lt;&gt;"입력오류"),
    IF(
        $U$18=1, AND($P8792&lt;&gt;"", $P8792&lt;&gt;"...", $P8792&lt;&gt;"입력오류", ISNUMBER(FIND(INDEX($T$2:$T$7,$U$1),$P8792))),
        IF(
            $U$17="기타", AND($P8792&lt;&gt;"", $P8792&lt;&gt;"...", $P8792&lt;&gt;"입력오류", NOT(ISNUMBER(FIND($T$21:$T$34,$P8792)))),
            AND($P8792&lt;&gt;"", $P8792&lt;&gt;"...", $P8792&lt;&gt;"입력오류", $T$19=$P8792)
        )
    )
)</f>
        <v>0</v>
      </c>
    </row>
    <row r="8793" spans="9:17">
      <c r="I8793">
        <f t="shared" si="412"/>
        <v>8792</v>
      </c>
      <c r="J8793" t="e">
        <f t="shared" si="413"/>
        <v>#N/A</v>
      </c>
      <c r="K8793" t="e">
        <f t="shared" si="411"/>
        <v>#N/A</v>
      </c>
      <c r="L8793" t="b">
        <f>COUNTIF($N$2:N8793, N8793)=1</f>
        <v>0</v>
      </c>
      <c r="M8793" s="37">
        <f>IF( $Q8793, MAX($M$1:M8792)+1, 0)</f>
        <v>0</v>
      </c>
      <c r="N8793" t="e" cm="1">
        <f t="array" ref="N8793">INDEX($A$9:$F$1048576, $J8793, $K8793 )</f>
        <v>#N/A</v>
      </c>
      <c r="O8793" t="e" cm="1">
        <f t="array" ref="O8793">INDEX($B$9:$F$1048576, $J8793, $K8793 )</f>
        <v>#N/A</v>
      </c>
      <c r="P8793" t="str" cm="1">
        <f t="array" ref="P8793">IF( $L8793, TRIM(_xll.IMDP("IR", $G$5&amp;$N8793, $G$6)), "" )</f>
        <v/>
      </c>
      <c r="Q8793" t="b" cm="1">
        <f t="array" ref="Q8793">IF(
    $U$1=1, AND($P8793&lt;&gt;"", $P8793&lt;&gt;"...", $P8793&lt;&gt;"입력오류"),
    IF(
        $U$18=1, AND($P8793&lt;&gt;"", $P8793&lt;&gt;"...", $P8793&lt;&gt;"입력오류", ISNUMBER(FIND(INDEX($T$2:$T$7,$U$1),$P8793))),
        IF(
            $U$17="기타", AND($P8793&lt;&gt;"", $P8793&lt;&gt;"...", $P8793&lt;&gt;"입력오류", NOT(ISNUMBER(FIND($T$21:$T$34,$P8793)))),
            AND($P8793&lt;&gt;"", $P8793&lt;&gt;"...", $P8793&lt;&gt;"입력오류", $T$19=$P8793)
        )
    )
)</f>
        <v>0</v>
      </c>
    </row>
    <row r="8794" spans="9:17">
      <c r="I8794">
        <f t="shared" si="412"/>
        <v>8793</v>
      </c>
      <c r="J8794" t="e">
        <f t="shared" si="413"/>
        <v>#N/A</v>
      </c>
      <c r="K8794" t="e">
        <f t="shared" si="411"/>
        <v>#N/A</v>
      </c>
      <c r="L8794" t="b">
        <f>COUNTIF($N$2:N8794, N8794)=1</f>
        <v>0</v>
      </c>
      <c r="M8794" s="37">
        <f>IF( $Q8794, MAX($M$1:M8793)+1, 0)</f>
        <v>0</v>
      </c>
      <c r="N8794" t="e" cm="1">
        <f t="array" ref="N8794">INDEX($A$9:$F$1048576, $J8794, $K8794 )</f>
        <v>#N/A</v>
      </c>
      <c r="O8794" t="e" cm="1">
        <f t="array" ref="O8794">INDEX($B$9:$F$1048576, $J8794, $K8794 )</f>
        <v>#N/A</v>
      </c>
      <c r="P8794" t="str" cm="1">
        <f t="array" ref="P8794">IF( $L8794, TRIM(_xll.IMDP("IR", $G$5&amp;$N8794, $G$6)), "" )</f>
        <v/>
      </c>
      <c r="Q8794" t="b" cm="1">
        <f t="array" ref="Q8794">IF(
    $U$1=1, AND($P8794&lt;&gt;"", $P8794&lt;&gt;"...", $P8794&lt;&gt;"입력오류"),
    IF(
        $U$18=1, AND($P8794&lt;&gt;"", $P8794&lt;&gt;"...", $P8794&lt;&gt;"입력오류", ISNUMBER(FIND(INDEX($T$2:$T$7,$U$1),$P8794))),
        IF(
            $U$17="기타", AND($P8794&lt;&gt;"", $P8794&lt;&gt;"...", $P8794&lt;&gt;"입력오류", NOT(ISNUMBER(FIND($T$21:$T$34,$P8794)))),
            AND($P8794&lt;&gt;"", $P8794&lt;&gt;"...", $P8794&lt;&gt;"입력오류", $T$19=$P8794)
        )
    )
)</f>
        <v>0</v>
      </c>
    </row>
    <row r="8795" spans="9:17">
      <c r="I8795">
        <f t="shared" si="412"/>
        <v>8794</v>
      </c>
      <c r="J8795" t="e">
        <f t="shared" si="413"/>
        <v>#N/A</v>
      </c>
      <c r="K8795" t="e">
        <f t="shared" si="411"/>
        <v>#N/A</v>
      </c>
      <c r="L8795" t="b">
        <f>COUNTIF($N$2:N8795, N8795)=1</f>
        <v>0</v>
      </c>
      <c r="M8795" s="37">
        <f>IF( $Q8795, MAX($M$1:M8794)+1, 0)</f>
        <v>0</v>
      </c>
      <c r="N8795" t="e" cm="1">
        <f t="array" ref="N8795">INDEX($A$9:$F$1048576, $J8795, $K8795 )</f>
        <v>#N/A</v>
      </c>
      <c r="O8795" t="e" cm="1">
        <f t="array" ref="O8795">INDEX($B$9:$F$1048576, $J8795, $K8795 )</f>
        <v>#N/A</v>
      </c>
      <c r="P8795" t="str" cm="1">
        <f t="array" ref="P8795">IF( $L8795, TRIM(_xll.IMDP("IR", $G$5&amp;$N8795, $G$6)), "" )</f>
        <v/>
      </c>
      <c r="Q8795" t="b" cm="1">
        <f t="array" ref="Q8795">IF(
    $U$1=1, AND($P8795&lt;&gt;"", $P8795&lt;&gt;"...", $P8795&lt;&gt;"입력오류"),
    IF(
        $U$18=1, AND($P8795&lt;&gt;"", $P8795&lt;&gt;"...", $P8795&lt;&gt;"입력오류", ISNUMBER(FIND(INDEX($T$2:$T$7,$U$1),$P8795))),
        IF(
            $U$17="기타", AND($P8795&lt;&gt;"", $P8795&lt;&gt;"...", $P8795&lt;&gt;"입력오류", NOT(ISNUMBER(FIND($T$21:$T$34,$P8795)))),
            AND($P8795&lt;&gt;"", $P8795&lt;&gt;"...", $P8795&lt;&gt;"입력오류", $T$19=$P8795)
        )
    )
)</f>
        <v>0</v>
      </c>
    </row>
    <row r="8796" spans="9:17">
      <c r="I8796">
        <f t="shared" si="412"/>
        <v>8795</v>
      </c>
      <c r="J8796" t="e">
        <f t="shared" si="413"/>
        <v>#N/A</v>
      </c>
      <c r="K8796" t="e">
        <f t="shared" si="411"/>
        <v>#N/A</v>
      </c>
      <c r="L8796" t="b">
        <f>COUNTIF($N$2:N8796, N8796)=1</f>
        <v>0</v>
      </c>
      <c r="M8796" s="37">
        <f>IF( $Q8796, MAX($M$1:M8795)+1, 0)</f>
        <v>0</v>
      </c>
      <c r="N8796" t="e" cm="1">
        <f t="array" ref="N8796">INDEX($A$9:$F$1048576, $J8796, $K8796 )</f>
        <v>#N/A</v>
      </c>
      <c r="O8796" t="e" cm="1">
        <f t="array" ref="O8796">INDEX($B$9:$F$1048576, $J8796, $K8796 )</f>
        <v>#N/A</v>
      </c>
      <c r="P8796" t="str" cm="1">
        <f t="array" ref="P8796">IF( $L8796, TRIM(_xll.IMDP("IR", $G$5&amp;$N8796, $G$6)), "" )</f>
        <v/>
      </c>
      <c r="Q8796" t="b" cm="1">
        <f t="array" ref="Q8796">IF(
    $U$1=1, AND($P8796&lt;&gt;"", $P8796&lt;&gt;"...", $P8796&lt;&gt;"입력오류"),
    IF(
        $U$18=1, AND($P8796&lt;&gt;"", $P8796&lt;&gt;"...", $P8796&lt;&gt;"입력오류", ISNUMBER(FIND(INDEX($T$2:$T$7,$U$1),$P8796))),
        IF(
            $U$17="기타", AND($P8796&lt;&gt;"", $P8796&lt;&gt;"...", $P8796&lt;&gt;"입력오류", NOT(ISNUMBER(FIND($T$21:$T$34,$P8796)))),
            AND($P8796&lt;&gt;"", $P8796&lt;&gt;"...", $P8796&lt;&gt;"입력오류", $T$19=$P8796)
        )
    )
)</f>
        <v>0</v>
      </c>
    </row>
    <row r="8797" spans="9:17">
      <c r="I8797">
        <f t="shared" si="412"/>
        <v>8796</v>
      </c>
      <c r="J8797" t="e">
        <f t="shared" si="413"/>
        <v>#N/A</v>
      </c>
      <c r="K8797" t="e">
        <f t="shared" si="411"/>
        <v>#N/A</v>
      </c>
      <c r="L8797" t="b">
        <f>COUNTIF($N$2:N8797, N8797)=1</f>
        <v>0</v>
      </c>
      <c r="M8797" s="37">
        <f>IF( $Q8797, MAX($M$1:M8796)+1, 0)</f>
        <v>0</v>
      </c>
      <c r="N8797" t="e" cm="1">
        <f t="array" ref="N8797">INDEX($A$9:$F$1048576, $J8797, $K8797 )</f>
        <v>#N/A</v>
      </c>
      <c r="O8797" t="e" cm="1">
        <f t="array" ref="O8797">INDEX($B$9:$F$1048576, $J8797, $K8797 )</f>
        <v>#N/A</v>
      </c>
      <c r="P8797" t="str" cm="1">
        <f t="array" ref="P8797">IF( $L8797, TRIM(_xll.IMDP("IR", $G$5&amp;$N8797, $G$6)), "" )</f>
        <v/>
      </c>
      <c r="Q8797" t="b" cm="1">
        <f t="array" ref="Q8797">IF(
    $U$1=1, AND($P8797&lt;&gt;"", $P8797&lt;&gt;"...", $P8797&lt;&gt;"입력오류"),
    IF(
        $U$18=1, AND($P8797&lt;&gt;"", $P8797&lt;&gt;"...", $P8797&lt;&gt;"입력오류", ISNUMBER(FIND(INDEX($T$2:$T$7,$U$1),$P8797))),
        IF(
            $U$17="기타", AND($P8797&lt;&gt;"", $P8797&lt;&gt;"...", $P8797&lt;&gt;"입력오류", NOT(ISNUMBER(FIND($T$21:$T$34,$P8797)))),
            AND($P8797&lt;&gt;"", $P8797&lt;&gt;"...", $P8797&lt;&gt;"입력오류", $T$19=$P8797)
        )
    )
)</f>
        <v>0</v>
      </c>
    </row>
    <row r="8798" spans="9:17">
      <c r="I8798">
        <f t="shared" si="412"/>
        <v>8797</v>
      </c>
      <c r="J8798" t="e">
        <f t="shared" si="413"/>
        <v>#N/A</v>
      </c>
      <c r="K8798" t="e">
        <f t="shared" si="411"/>
        <v>#N/A</v>
      </c>
      <c r="L8798" t="b">
        <f>COUNTIF($N$2:N8798, N8798)=1</f>
        <v>0</v>
      </c>
      <c r="M8798" s="37">
        <f>IF( $Q8798, MAX($M$1:M8797)+1, 0)</f>
        <v>0</v>
      </c>
      <c r="N8798" t="e" cm="1">
        <f t="array" ref="N8798">INDEX($A$9:$F$1048576, $J8798, $K8798 )</f>
        <v>#N/A</v>
      </c>
      <c r="O8798" t="e" cm="1">
        <f t="array" ref="O8798">INDEX($B$9:$F$1048576, $J8798, $K8798 )</f>
        <v>#N/A</v>
      </c>
      <c r="P8798" t="str" cm="1">
        <f t="array" ref="P8798">IF( $L8798, TRIM(_xll.IMDP("IR", $G$5&amp;$N8798, $G$6)), "" )</f>
        <v/>
      </c>
      <c r="Q8798" t="b" cm="1">
        <f t="array" ref="Q8798">IF(
    $U$1=1, AND($P8798&lt;&gt;"", $P8798&lt;&gt;"...", $P8798&lt;&gt;"입력오류"),
    IF(
        $U$18=1, AND($P8798&lt;&gt;"", $P8798&lt;&gt;"...", $P8798&lt;&gt;"입력오류", ISNUMBER(FIND(INDEX($T$2:$T$7,$U$1),$P8798))),
        IF(
            $U$17="기타", AND($P8798&lt;&gt;"", $P8798&lt;&gt;"...", $P8798&lt;&gt;"입력오류", NOT(ISNUMBER(FIND($T$21:$T$34,$P8798)))),
            AND($P8798&lt;&gt;"", $P8798&lt;&gt;"...", $P8798&lt;&gt;"입력오류", $T$19=$P8798)
        )
    )
)</f>
        <v>0</v>
      </c>
    </row>
    <row r="8799" spans="9:17">
      <c r="I8799">
        <f t="shared" si="412"/>
        <v>8798</v>
      </c>
      <c r="J8799" t="e">
        <f t="shared" si="413"/>
        <v>#N/A</v>
      </c>
      <c r="K8799" t="e">
        <f t="shared" si="411"/>
        <v>#N/A</v>
      </c>
      <c r="L8799" t="b">
        <f>COUNTIF($N$2:N8799, N8799)=1</f>
        <v>0</v>
      </c>
      <c r="M8799" s="37">
        <f>IF( $Q8799, MAX($M$1:M8798)+1, 0)</f>
        <v>0</v>
      </c>
      <c r="N8799" t="e" cm="1">
        <f t="array" ref="N8799">INDEX($A$9:$F$1048576, $J8799, $K8799 )</f>
        <v>#N/A</v>
      </c>
      <c r="O8799" t="e" cm="1">
        <f t="array" ref="O8799">INDEX($B$9:$F$1048576, $J8799, $K8799 )</f>
        <v>#N/A</v>
      </c>
      <c r="P8799" t="str" cm="1">
        <f t="array" ref="P8799">IF( $L8799, TRIM(_xll.IMDP("IR", $G$5&amp;$N8799, $G$6)), "" )</f>
        <v/>
      </c>
      <c r="Q8799" t="b" cm="1">
        <f t="array" ref="Q8799">IF(
    $U$1=1, AND($P8799&lt;&gt;"", $P8799&lt;&gt;"...", $P8799&lt;&gt;"입력오류"),
    IF(
        $U$18=1, AND($P8799&lt;&gt;"", $P8799&lt;&gt;"...", $P8799&lt;&gt;"입력오류", ISNUMBER(FIND(INDEX($T$2:$T$7,$U$1),$P8799))),
        IF(
            $U$17="기타", AND($P8799&lt;&gt;"", $P8799&lt;&gt;"...", $P8799&lt;&gt;"입력오류", NOT(ISNUMBER(FIND($T$21:$T$34,$P8799)))),
            AND($P8799&lt;&gt;"", $P8799&lt;&gt;"...", $P8799&lt;&gt;"입력오류", $T$19=$P8799)
        )
    )
)</f>
        <v>0</v>
      </c>
    </row>
    <row r="8800" spans="9:17">
      <c r="I8800">
        <f t="shared" si="412"/>
        <v>8799</v>
      </c>
      <c r="J8800" t="e">
        <f t="shared" si="413"/>
        <v>#N/A</v>
      </c>
      <c r="K8800" t="e">
        <f t="shared" si="411"/>
        <v>#N/A</v>
      </c>
      <c r="L8800" t="b">
        <f>COUNTIF($N$2:N8800, N8800)=1</f>
        <v>0</v>
      </c>
      <c r="M8800" s="37">
        <f>IF( $Q8800, MAX($M$1:M8799)+1, 0)</f>
        <v>0</v>
      </c>
      <c r="N8800" t="e" cm="1">
        <f t="array" ref="N8800">INDEX($A$9:$F$1048576, $J8800, $K8800 )</f>
        <v>#N/A</v>
      </c>
      <c r="O8800" t="e" cm="1">
        <f t="array" ref="O8800">INDEX($B$9:$F$1048576, $J8800, $K8800 )</f>
        <v>#N/A</v>
      </c>
      <c r="P8800" t="str" cm="1">
        <f t="array" ref="P8800">IF( $L8800, TRIM(_xll.IMDP("IR", $G$5&amp;$N8800, $G$6)), "" )</f>
        <v/>
      </c>
      <c r="Q8800" t="b" cm="1">
        <f t="array" ref="Q8800">IF(
    $U$1=1, AND($P8800&lt;&gt;"", $P8800&lt;&gt;"...", $P8800&lt;&gt;"입력오류"),
    IF(
        $U$18=1, AND($P8800&lt;&gt;"", $P8800&lt;&gt;"...", $P8800&lt;&gt;"입력오류", ISNUMBER(FIND(INDEX($T$2:$T$7,$U$1),$P8800))),
        IF(
            $U$17="기타", AND($P8800&lt;&gt;"", $P8800&lt;&gt;"...", $P8800&lt;&gt;"입력오류", NOT(ISNUMBER(FIND($T$21:$T$34,$P8800)))),
            AND($P8800&lt;&gt;"", $P8800&lt;&gt;"...", $P8800&lt;&gt;"입력오류", $T$19=$P8800)
        )
    )
)</f>
        <v>0</v>
      </c>
    </row>
    <row r="8801" spans="9:17">
      <c r="I8801">
        <f t="shared" si="412"/>
        <v>8800</v>
      </c>
      <c r="J8801" t="e">
        <f t="shared" si="413"/>
        <v>#N/A</v>
      </c>
      <c r="K8801" t="e">
        <f t="shared" si="411"/>
        <v>#N/A</v>
      </c>
      <c r="L8801" t="b">
        <f>COUNTIF($N$2:N8801, N8801)=1</f>
        <v>0</v>
      </c>
      <c r="M8801" s="37">
        <f>IF( $Q8801, MAX($M$1:M8800)+1, 0)</f>
        <v>0</v>
      </c>
      <c r="N8801" t="e" cm="1">
        <f t="array" ref="N8801">INDEX($A$9:$F$1048576, $J8801, $K8801 )</f>
        <v>#N/A</v>
      </c>
      <c r="O8801" t="e" cm="1">
        <f t="array" ref="O8801">INDEX($B$9:$F$1048576, $J8801, $K8801 )</f>
        <v>#N/A</v>
      </c>
      <c r="P8801" t="str" cm="1">
        <f t="array" ref="P8801">IF( $L8801, TRIM(_xll.IMDP("IR", $G$5&amp;$N8801, $G$6)), "" )</f>
        <v/>
      </c>
      <c r="Q8801" t="b" cm="1">
        <f t="array" ref="Q8801">IF(
    $U$1=1, AND($P8801&lt;&gt;"", $P8801&lt;&gt;"...", $P8801&lt;&gt;"입력오류"),
    IF(
        $U$18=1, AND($P8801&lt;&gt;"", $P8801&lt;&gt;"...", $P8801&lt;&gt;"입력오류", ISNUMBER(FIND(INDEX($T$2:$T$7,$U$1),$P8801))),
        IF(
            $U$17="기타", AND($P8801&lt;&gt;"", $P8801&lt;&gt;"...", $P8801&lt;&gt;"입력오류", NOT(ISNUMBER(FIND($T$21:$T$34,$P8801)))),
            AND($P8801&lt;&gt;"", $P8801&lt;&gt;"...", $P8801&lt;&gt;"입력오류", $T$19=$P8801)
        )
    )
)</f>
        <v>0</v>
      </c>
    </row>
    <row r="8802" spans="9:17">
      <c r="I8802">
        <f t="shared" si="412"/>
        <v>8801</v>
      </c>
      <c r="J8802" t="e">
        <f t="shared" si="413"/>
        <v>#N/A</v>
      </c>
      <c r="K8802" t="e">
        <f t="shared" si="411"/>
        <v>#N/A</v>
      </c>
      <c r="L8802" t="b">
        <f>COUNTIF($N$2:N8802, N8802)=1</f>
        <v>0</v>
      </c>
      <c r="M8802" s="37">
        <f>IF( $Q8802, MAX($M$1:M8801)+1, 0)</f>
        <v>0</v>
      </c>
      <c r="N8802" t="e" cm="1">
        <f t="array" ref="N8802">INDEX($A$9:$F$1048576, $J8802, $K8802 )</f>
        <v>#N/A</v>
      </c>
      <c r="O8802" t="e" cm="1">
        <f t="array" ref="O8802">INDEX($B$9:$F$1048576, $J8802, $K8802 )</f>
        <v>#N/A</v>
      </c>
      <c r="P8802" t="str" cm="1">
        <f t="array" ref="P8802">IF( $L8802, TRIM(_xll.IMDP("IR", $G$5&amp;$N8802, $G$6)), "" )</f>
        <v/>
      </c>
      <c r="Q8802" t="b" cm="1">
        <f t="array" ref="Q8802">IF(
    $U$1=1, AND($P8802&lt;&gt;"", $P8802&lt;&gt;"...", $P8802&lt;&gt;"입력오류"),
    IF(
        $U$18=1, AND($P8802&lt;&gt;"", $P8802&lt;&gt;"...", $P8802&lt;&gt;"입력오류", ISNUMBER(FIND(INDEX($T$2:$T$7,$U$1),$P8802))),
        IF(
            $U$17="기타", AND($P8802&lt;&gt;"", $P8802&lt;&gt;"...", $P8802&lt;&gt;"입력오류", NOT(ISNUMBER(FIND($T$21:$T$34,$P8802)))),
            AND($P8802&lt;&gt;"", $P8802&lt;&gt;"...", $P8802&lt;&gt;"입력오류", $T$19=$P8802)
        )
    )
)</f>
        <v>0</v>
      </c>
    </row>
    <row r="8803" spans="9:17">
      <c r="I8803">
        <f t="shared" si="412"/>
        <v>8802</v>
      </c>
      <c r="J8803" t="e">
        <f t="shared" si="413"/>
        <v>#N/A</v>
      </c>
      <c r="K8803" t="e">
        <f t="shared" si="411"/>
        <v>#N/A</v>
      </c>
      <c r="L8803" t="b">
        <f>COUNTIF($N$2:N8803, N8803)=1</f>
        <v>0</v>
      </c>
      <c r="M8803" s="37">
        <f>IF( $Q8803, MAX($M$1:M8802)+1, 0)</f>
        <v>0</v>
      </c>
      <c r="N8803" t="e" cm="1">
        <f t="array" ref="N8803">INDEX($A$9:$F$1048576, $J8803, $K8803 )</f>
        <v>#N/A</v>
      </c>
      <c r="O8803" t="e" cm="1">
        <f t="array" ref="O8803">INDEX($B$9:$F$1048576, $J8803, $K8803 )</f>
        <v>#N/A</v>
      </c>
      <c r="P8803" t="str" cm="1">
        <f t="array" ref="P8803">IF( $L8803, TRIM(_xll.IMDP("IR", $G$5&amp;$N8803, $G$6)), "" )</f>
        <v/>
      </c>
      <c r="Q8803" t="b" cm="1">
        <f t="array" ref="Q8803">IF(
    $U$1=1, AND($P8803&lt;&gt;"", $P8803&lt;&gt;"...", $P8803&lt;&gt;"입력오류"),
    IF(
        $U$18=1, AND($P8803&lt;&gt;"", $P8803&lt;&gt;"...", $P8803&lt;&gt;"입력오류", ISNUMBER(FIND(INDEX($T$2:$T$7,$U$1),$P8803))),
        IF(
            $U$17="기타", AND($P8803&lt;&gt;"", $P8803&lt;&gt;"...", $P8803&lt;&gt;"입력오류", NOT(ISNUMBER(FIND($T$21:$T$34,$P8803)))),
            AND($P8803&lt;&gt;"", $P8803&lt;&gt;"...", $P8803&lt;&gt;"입력오류", $T$19=$P8803)
        )
    )
)</f>
        <v>0</v>
      </c>
    </row>
    <row r="8804" spans="9:17">
      <c r="I8804">
        <f t="shared" si="412"/>
        <v>8803</v>
      </c>
      <c r="J8804" t="e">
        <f t="shared" si="413"/>
        <v>#N/A</v>
      </c>
      <c r="K8804" t="e">
        <f t="shared" si="411"/>
        <v>#N/A</v>
      </c>
      <c r="L8804" t="b">
        <f>COUNTIF($N$2:N8804, N8804)=1</f>
        <v>0</v>
      </c>
      <c r="M8804" s="37">
        <f>IF( $Q8804, MAX($M$1:M8803)+1, 0)</f>
        <v>0</v>
      </c>
      <c r="N8804" t="e" cm="1">
        <f t="array" ref="N8804">INDEX($A$9:$F$1048576, $J8804, $K8804 )</f>
        <v>#N/A</v>
      </c>
      <c r="O8804" t="e" cm="1">
        <f t="array" ref="O8804">INDEX($B$9:$F$1048576, $J8804, $K8804 )</f>
        <v>#N/A</v>
      </c>
      <c r="P8804" t="str" cm="1">
        <f t="array" ref="P8804">IF( $L8804, TRIM(_xll.IMDP("IR", $G$5&amp;$N8804, $G$6)), "" )</f>
        <v/>
      </c>
      <c r="Q8804" t="b" cm="1">
        <f t="array" ref="Q8804">IF(
    $U$1=1, AND($P8804&lt;&gt;"", $P8804&lt;&gt;"...", $P8804&lt;&gt;"입력오류"),
    IF(
        $U$18=1, AND($P8804&lt;&gt;"", $P8804&lt;&gt;"...", $P8804&lt;&gt;"입력오류", ISNUMBER(FIND(INDEX($T$2:$T$7,$U$1),$P8804))),
        IF(
            $U$17="기타", AND($P8804&lt;&gt;"", $P8804&lt;&gt;"...", $P8804&lt;&gt;"입력오류", NOT(ISNUMBER(FIND($T$21:$T$34,$P8804)))),
            AND($P8804&lt;&gt;"", $P8804&lt;&gt;"...", $P8804&lt;&gt;"입력오류", $T$19=$P8804)
        )
    )
)</f>
        <v>0</v>
      </c>
    </row>
    <row r="8805" spans="9:17">
      <c r="I8805">
        <f t="shared" si="412"/>
        <v>8804</v>
      </c>
      <c r="J8805" t="e">
        <f t="shared" si="413"/>
        <v>#N/A</v>
      </c>
      <c r="K8805" t="e">
        <f t="shared" si="411"/>
        <v>#N/A</v>
      </c>
      <c r="L8805" t="b">
        <f>COUNTIF($N$2:N8805, N8805)=1</f>
        <v>0</v>
      </c>
      <c r="M8805" s="37">
        <f>IF( $Q8805, MAX($M$1:M8804)+1, 0)</f>
        <v>0</v>
      </c>
      <c r="N8805" t="e" cm="1">
        <f t="array" ref="N8805">INDEX($A$9:$F$1048576, $J8805, $K8805 )</f>
        <v>#N/A</v>
      </c>
      <c r="O8805" t="e" cm="1">
        <f t="array" ref="O8805">INDEX($B$9:$F$1048576, $J8805, $K8805 )</f>
        <v>#N/A</v>
      </c>
      <c r="P8805" t="str" cm="1">
        <f t="array" ref="P8805">IF( $L8805, TRIM(_xll.IMDP("IR", $G$5&amp;$N8805, $G$6)), "" )</f>
        <v/>
      </c>
      <c r="Q8805" t="b" cm="1">
        <f t="array" ref="Q8805">IF(
    $U$1=1, AND($P8805&lt;&gt;"", $P8805&lt;&gt;"...", $P8805&lt;&gt;"입력오류"),
    IF(
        $U$18=1, AND($P8805&lt;&gt;"", $P8805&lt;&gt;"...", $P8805&lt;&gt;"입력오류", ISNUMBER(FIND(INDEX($T$2:$T$7,$U$1),$P8805))),
        IF(
            $U$17="기타", AND($P8805&lt;&gt;"", $P8805&lt;&gt;"...", $P8805&lt;&gt;"입력오류", NOT(ISNUMBER(FIND($T$21:$T$34,$P8805)))),
            AND($P8805&lt;&gt;"", $P8805&lt;&gt;"...", $P8805&lt;&gt;"입력오류", $T$19=$P8805)
        )
    )
)</f>
        <v>0</v>
      </c>
    </row>
    <row r="8806" spans="9:17">
      <c r="I8806">
        <f t="shared" si="412"/>
        <v>8805</v>
      </c>
      <c r="J8806" t="e">
        <f t="shared" si="413"/>
        <v>#N/A</v>
      </c>
      <c r="K8806" t="e">
        <f t="shared" si="411"/>
        <v>#N/A</v>
      </c>
      <c r="L8806" t="b">
        <f>COUNTIF($N$2:N8806, N8806)=1</f>
        <v>0</v>
      </c>
      <c r="M8806" s="37">
        <f>IF( $Q8806, MAX($M$1:M8805)+1, 0)</f>
        <v>0</v>
      </c>
      <c r="N8806" t="e" cm="1">
        <f t="array" ref="N8806">INDEX($A$9:$F$1048576, $J8806, $K8806 )</f>
        <v>#N/A</v>
      </c>
      <c r="O8806" t="e" cm="1">
        <f t="array" ref="O8806">INDEX($B$9:$F$1048576, $J8806, $K8806 )</f>
        <v>#N/A</v>
      </c>
      <c r="P8806" t="str" cm="1">
        <f t="array" ref="P8806">IF( $L8806, TRIM(_xll.IMDP("IR", $G$5&amp;$N8806, $G$6)), "" )</f>
        <v/>
      </c>
      <c r="Q8806" t="b" cm="1">
        <f t="array" ref="Q8806">IF(
    $U$1=1, AND($P8806&lt;&gt;"", $P8806&lt;&gt;"...", $P8806&lt;&gt;"입력오류"),
    IF(
        $U$18=1, AND($P8806&lt;&gt;"", $P8806&lt;&gt;"...", $P8806&lt;&gt;"입력오류", ISNUMBER(FIND(INDEX($T$2:$T$7,$U$1),$P8806))),
        IF(
            $U$17="기타", AND($P8806&lt;&gt;"", $P8806&lt;&gt;"...", $P8806&lt;&gt;"입력오류", NOT(ISNUMBER(FIND($T$21:$T$34,$P8806)))),
            AND($P8806&lt;&gt;"", $P8806&lt;&gt;"...", $P8806&lt;&gt;"입력오류", $T$19=$P8806)
        )
    )
)</f>
        <v>0</v>
      </c>
    </row>
    <row r="8807" spans="9:17">
      <c r="I8807">
        <f t="shared" si="412"/>
        <v>8806</v>
      </c>
      <c r="J8807" t="e">
        <f t="shared" si="413"/>
        <v>#N/A</v>
      </c>
      <c r="K8807" t="e">
        <f t="shared" si="411"/>
        <v>#N/A</v>
      </c>
      <c r="L8807" t="b">
        <f>COUNTIF($N$2:N8807, N8807)=1</f>
        <v>0</v>
      </c>
      <c r="M8807" s="37">
        <f>IF( $Q8807, MAX($M$1:M8806)+1, 0)</f>
        <v>0</v>
      </c>
      <c r="N8807" t="e" cm="1">
        <f t="array" ref="N8807">INDEX($A$9:$F$1048576, $J8807, $K8807 )</f>
        <v>#N/A</v>
      </c>
      <c r="O8807" t="e" cm="1">
        <f t="array" ref="O8807">INDEX($B$9:$F$1048576, $J8807, $K8807 )</f>
        <v>#N/A</v>
      </c>
      <c r="P8807" t="str" cm="1">
        <f t="array" ref="P8807">IF( $L8807, TRIM(_xll.IMDP("IR", $G$5&amp;$N8807, $G$6)), "" )</f>
        <v/>
      </c>
      <c r="Q8807" t="b" cm="1">
        <f t="array" ref="Q8807">IF(
    $U$1=1, AND($P8807&lt;&gt;"", $P8807&lt;&gt;"...", $P8807&lt;&gt;"입력오류"),
    IF(
        $U$18=1, AND($P8807&lt;&gt;"", $P8807&lt;&gt;"...", $P8807&lt;&gt;"입력오류", ISNUMBER(FIND(INDEX($T$2:$T$7,$U$1),$P8807))),
        IF(
            $U$17="기타", AND($P8807&lt;&gt;"", $P8807&lt;&gt;"...", $P8807&lt;&gt;"입력오류", NOT(ISNUMBER(FIND($T$21:$T$34,$P8807)))),
            AND($P8807&lt;&gt;"", $P8807&lt;&gt;"...", $P8807&lt;&gt;"입력오류", $T$19=$P8807)
        )
    )
)</f>
        <v>0</v>
      </c>
    </row>
    <row r="8808" spans="9:17">
      <c r="I8808">
        <f t="shared" si="412"/>
        <v>8807</v>
      </c>
      <c r="J8808" t="e">
        <f t="shared" si="413"/>
        <v>#N/A</v>
      </c>
      <c r="K8808" t="e">
        <f t="shared" si="411"/>
        <v>#N/A</v>
      </c>
      <c r="L8808" t="b">
        <f>COUNTIF($N$2:N8808, N8808)=1</f>
        <v>0</v>
      </c>
      <c r="M8808" s="37">
        <f>IF( $Q8808, MAX($M$1:M8807)+1, 0)</f>
        <v>0</v>
      </c>
      <c r="N8808" t="e" cm="1">
        <f t="array" ref="N8808">INDEX($A$9:$F$1048576, $J8808, $K8808 )</f>
        <v>#N/A</v>
      </c>
      <c r="O8808" t="e" cm="1">
        <f t="array" ref="O8808">INDEX($B$9:$F$1048576, $J8808, $K8808 )</f>
        <v>#N/A</v>
      </c>
      <c r="P8808" t="str" cm="1">
        <f t="array" ref="P8808">IF( $L8808, TRIM(_xll.IMDP("IR", $G$5&amp;$N8808, $G$6)), "" )</f>
        <v/>
      </c>
      <c r="Q8808" t="b" cm="1">
        <f t="array" ref="Q8808">IF(
    $U$1=1, AND($P8808&lt;&gt;"", $P8808&lt;&gt;"...", $P8808&lt;&gt;"입력오류"),
    IF(
        $U$18=1, AND($P8808&lt;&gt;"", $P8808&lt;&gt;"...", $P8808&lt;&gt;"입력오류", ISNUMBER(FIND(INDEX($T$2:$T$7,$U$1),$P8808))),
        IF(
            $U$17="기타", AND($P8808&lt;&gt;"", $P8808&lt;&gt;"...", $P8808&lt;&gt;"입력오류", NOT(ISNUMBER(FIND($T$21:$T$34,$P8808)))),
            AND($P8808&lt;&gt;"", $P8808&lt;&gt;"...", $P8808&lt;&gt;"입력오류", $T$19=$P8808)
        )
    )
)</f>
        <v>0</v>
      </c>
    </row>
    <row r="8809" spans="9:17">
      <c r="I8809">
        <f t="shared" si="412"/>
        <v>8808</v>
      </c>
      <c r="J8809" t="e">
        <f t="shared" si="413"/>
        <v>#N/A</v>
      </c>
      <c r="K8809" t="e">
        <f t="shared" si="411"/>
        <v>#N/A</v>
      </c>
      <c r="L8809" t="b">
        <f>COUNTIF($N$2:N8809, N8809)=1</f>
        <v>0</v>
      </c>
      <c r="M8809" s="37">
        <f>IF( $Q8809, MAX($M$1:M8808)+1, 0)</f>
        <v>0</v>
      </c>
      <c r="N8809" t="e" cm="1">
        <f t="array" ref="N8809">INDEX($A$9:$F$1048576, $J8809, $K8809 )</f>
        <v>#N/A</v>
      </c>
      <c r="O8809" t="e" cm="1">
        <f t="array" ref="O8809">INDEX($B$9:$F$1048576, $J8809, $K8809 )</f>
        <v>#N/A</v>
      </c>
      <c r="P8809" t="str" cm="1">
        <f t="array" ref="P8809">IF( $L8809, TRIM(_xll.IMDP("IR", $G$5&amp;$N8809, $G$6)), "" )</f>
        <v/>
      </c>
      <c r="Q8809" t="b" cm="1">
        <f t="array" ref="Q8809">IF(
    $U$1=1, AND($P8809&lt;&gt;"", $P8809&lt;&gt;"...", $P8809&lt;&gt;"입력오류"),
    IF(
        $U$18=1, AND($P8809&lt;&gt;"", $P8809&lt;&gt;"...", $P8809&lt;&gt;"입력오류", ISNUMBER(FIND(INDEX($T$2:$T$7,$U$1),$P8809))),
        IF(
            $U$17="기타", AND($P8809&lt;&gt;"", $P8809&lt;&gt;"...", $P8809&lt;&gt;"입력오류", NOT(ISNUMBER(FIND($T$21:$T$34,$P8809)))),
            AND($P8809&lt;&gt;"", $P8809&lt;&gt;"...", $P8809&lt;&gt;"입력오류", $T$19=$P8809)
        )
    )
)</f>
        <v>0</v>
      </c>
    </row>
    <row r="8810" spans="9:17">
      <c r="I8810">
        <f t="shared" si="412"/>
        <v>8809</v>
      </c>
      <c r="J8810" t="e">
        <f t="shared" si="413"/>
        <v>#N/A</v>
      </c>
      <c r="K8810" t="e">
        <f t="shared" si="411"/>
        <v>#N/A</v>
      </c>
      <c r="L8810" t="b">
        <f>COUNTIF($N$2:N8810, N8810)=1</f>
        <v>0</v>
      </c>
      <c r="M8810" s="37">
        <f>IF( $Q8810, MAX($M$1:M8809)+1, 0)</f>
        <v>0</v>
      </c>
      <c r="N8810" t="e" cm="1">
        <f t="array" ref="N8810">INDEX($A$9:$F$1048576, $J8810, $K8810 )</f>
        <v>#N/A</v>
      </c>
      <c r="O8810" t="e" cm="1">
        <f t="array" ref="O8810">INDEX($B$9:$F$1048576, $J8810, $K8810 )</f>
        <v>#N/A</v>
      </c>
      <c r="P8810" t="str" cm="1">
        <f t="array" ref="P8810">IF( $L8810, TRIM(_xll.IMDP("IR", $G$5&amp;$N8810, $G$6)), "" )</f>
        <v/>
      </c>
      <c r="Q8810" t="b" cm="1">
        <f t="array" ref="Q8810">IF(
    $U$1=1, AND($P8810&lt;&gt;"", $P8810&lt;&gt;"...", $P8810&lt;&gt;"입력오류"),
    IF(
        $U$18=1, AND($P8810&lt;&gt;"", $P8810&lt;&gt;"...", $P8810&lt;&gt;"입력오류", ISNUMBER(FIND(INDEX($T$2:$T$7,$U$1),$P8810))),
        IF(
            $U$17="기타", AND($P8810&lt;&gt;"", $P8810&lt;&gt;"...", $P8810&lt;&gt;"입력오류", NOT(ISNUMBER(FIND($T$21:$T$34,$P8810)))),
            AND($P8810&lt;&gt;"", $P8810&lt;&gt;"...", $P8810&lt;&gt;"입력오류", $T$19=$P8810)
        )
    )
)</f>
        <v>0</v>
      </c>
    </row>
    <row r="8811" spans="9:17">
      <c r="I8811">
        <f t="shared" si="412"/>
        <v>8810</v>
      </c>
      <c r="J8811" t="e">
        <f t="shared" si="413"/>
        <v>#N/A</v>
      </c>
      <c r="K8811" t="e">
        <f t="shared" si="411"/>
        <v>#N/A</v>
      </c>
      <c r="L8811" t="b">
        <f>COUNTIF($N$2:N8811, N8811)=1</f>
        <v>0</v>
      </c>
      <c r="M8811" s="37">
        <f>IF( $Q8811, MAX($M$1:M8810)+1, 0)</f>
        <v>0</v>
      </c>
      <c r="N8811" t="e" cm="1">
        <f t="array" ref="N8811">INDEX($A$9:$F$1048576, $J8811, $K8811 )</f>
        <v>#N/A</v>
      </c>
      <c r="O8811" t="e" cm="1">
        <f t="array" ref="O8811">INDEX($B$9:$F$1048576, $J8811, $K8811 )</f>
        <v>#N/A</v>
      </c>
      <c r="P8811" t="str" cm="1">
        <f t="array" ref="P8811">IF( $L8811, TRIM(_xll.IMDP("IR", $G$5&amp;$N8811, $G$6)), "" )</f>
        <v/>
      </c>
      <c r="Q8811" t="b" cm="1">
        <f t="array" ref="Q8811">IF(
    $U$1=1, AND($P8811&lt;&gt;"", $P8811&lt;&gt;"...", $P8811&lt;&gt;"입력오류"),
    IF(
        $U$18=1, AND($P8811&lt;&gt;"", $P8811&lt;&gt;"...", $P8811&lt;&gt;"입력오류", ISNUMBER(FIND(INDEX($T$2:$T$7,$U$1),$P8811))),
        IF(
            $U$17="기타", AND($P8811&lt;&gt;"", $P8811&lt;&gt;"...", $P8811&lt;&gt;"입력오류", NOT(ISNUMBER(FIND($T$21:$T$34,$P8811)))),
            AND($P8811&lt;&gt;"", $P8811&lt;&gt;"...", $P8811&lt;&gt;"입력오류", $T$19=$P8811)
        )
    )
)</f>
        <v>0</v>
      </c>
    </row>
    <row r="8812" spans="9:17">
      <c r="I8812">
        <f t="shared" si="412"/>
        <v>8811</v>
      </c>
      <c r="J8812" t="e">
        <f t="shared" si="413"/>
        <v>#N/A</v>
      </c>
      <c r="K8812" t="e">
        <f t="shared" si="411"/>
        <v>#N/A</v>
      </c>
      <c r="L8812" t="b">
        <f>COUNTIF($N$2:N8812, N8812)=1</f>
        <v>0</v>
      </c>
      <c r="M8812" s="37">
        <f>IF( $Q8812, MAX($M$1:M8811)+1, 0)</f>
        <v>0</v>
      </c>
      <c r="N8812" t="e" cm="1">
        <f t="array" ref="N8812">INDEX($A$9:$F$1048576, $J8812, $K8812 )</f>
        <v>#N/A</v>
      </c>
      <c r="O8812" t="e" cm="1">
        <f t="array" ref="O8812">INDEX($B$9:$F$1048576, $J8812, $K8812 )</f>
        <v>#N/A</v>
      </c>
      <c r="P8812" t="str" cm="1">
        <f t="array" ref="P8812">IF( $L8812, TRIM(_xll.IMDP("IR", $G$5&amp;$N8812, $G$6)), "" )</f>
        <v/>
      </c>
      <c r="Q8812" t="b" cm="1">
        <f t="array" ref="Q8812">IF(
    $U$1=1, AND($P8812&lt;&gt;"", $P8812&lt;&gt;"...", $P8812&lt;&gt;"입력오류"),
    IF(
        $U$18=1, AND($P8812&lt;&gt;"", $P8812&lt;&gt;"...", $P8812&lt;&gt;"입력오류", ISNUMBER(FIND(INDEX($T$2:$T$7,$U$1),$P8812))),
        IF(
            $U$17="기타", AND($P8812&lt;&gt;"", $P8812&lt;&gt;"...", $P8812&lt;&gt;"입력오류", NOT(ISNUMBER(FIND($T$21:$T$34,$P8812)))),
            AND($P8812&lt;&gt;"", $P8812&lt;&gt;"...", $P8812&lt;&gt;"입력오류", $T$19=$P8812)
        )
    )
)</f>
        <v>0</v>
      </c>
    </row>
    <row r="8813" spans="9:17">
      <c r="I8813">
        <f t="shared" si="412"/>
        <v>8812</v>
      </c>
      <c r="J8813" t="e">
        <f t="shared" si="413"/>
        <v>#N/A</v>
      </c>
      <c r="K8813" t="e">
        <f t="shared" si="411"/>
        <v>#N/A</v>
      </c>
      <c r="L8813" t="b">
        <f>COUNTIF($N$2:N8813, N8813)=1</f>
        <v>0</v>
      </c>
      <c r="M8813" s="37">
        <f>IF( $Q8813, MAX($M$1:M8812)+1, 0)</f>
        <v>0</v>
      </c>
      <c r="N8813" t="e" cm="1">
        <f t="array" ref="N8813">INDEX($A$9:$F$1048576, $J8813, $K8813 )</f>
        <v>#N/A</v>
      </c>
      <c r="O8813" t="e" cm="1">
        <f t="array" ref="O8813">INDEX($B$9:$F$1048576, $J8813, $K8813 )</f>
        <v>#N/A</v>
      </c>
      <c r="P8813" t="str" cm="1">
        <f t="array" ref="P8813">IF( $L8813, TRIM(_xll.IMDP("IR", $G$5&amp;$N8813, $G$6)), "" )</f>
        <v/>
      </c>
      <c r="Q8813" t="b" cm="1">
        <f t="array" ref="Q8813">IF(
    $U$1=1, AND($P8813&lt;&gt;"", $P8813&lt;&gt;"...", $P8813&lt;&gt;"입력오류"),
    IF(
        $U$18=1, AND($P8813&lt;&gt;"", $P8813&lt;&gt;"...", $P8813&lt;&gt;"입력오류", ISNUMBER(FIND(INDEX($T$2:$T$7,$U$1),$P8813))),
        IF(
            $U$17="기타", AND($P8813&lt;&gt;"", $P8813&lt;&gt;"...", $P8813&lt;&gt;"입력오류", NOT(ISNUMBER(FIND($T$21:$T$34,$P8813)))),
            AND($P8813&lt;&gt;"", $P8813&lt;&gt;"...", $P8813&lt;&gt;"입력오류", $T$19=$P8813)
        )
    )
)</f>
        <v>0</v>
      </c>
    </row>
    <row r="8814" spans="9:17">
      <c r="I8814">
        <f t="shared" si="412"/>
        <v>8813</v>
      </c>
      <c r="J8814" t="e">
        <f t="shared" si="413"/>
        <v>#N/A</v>
      </c>
      <c r="K8814" t="e">
        <f t="shared" si="411"/>
        <v>#N/A</v>
      </c>
      <c r="L8814" t="b">
        <f>COUNTIF($N$2:N8814, N8814)=1</f>
        <v>0</v>
      </c>
      <c r="M8814" s="37">
        <f>IF( $Q8814, MAX($M$1:M8813)+1, 0)</f>
        <v>0</v>
      </c>
      <c r="N8814" t="e" cm="1">
        <f t="array" ref="N8814">INDEX($A$9:$F$1048576, $J8814, $K8814 )</f>
        <v>#N/A</v>
      </c>
      <c r="O8814" t="e" cm="1">
        <f t="array" ref="O8814">INDEX($B$9:$F$1048576, $J8814, $K8814 )</f>
        <v>#N/A</v>
      </c>
      <c r="P8814" t="str" cm="1">
        <f t="array" ref="P8814">IF( $L8814, TRIM(_xll.IMDP("IR", $G$5&amp;$N8814, $G$6)), "" )</f>
        <v/>
      </c>
      <c r="Q8814" t="b" cm="1">
        <f t="array" ref="Q8814">IF(
    $U$1=1, AND($P8814&lt;&gt;"", $P8814&lt;&gt;"...", $P8814&lt;&gt;"입력오류"),
    IF(
        $U$18=1, AND($P8814&lt;&gt;"", $P8814&lt;&gt;"...", $P8814&lt;&gt;"입력오류", ISNUMBER(FIND(INDEX($T$2:$T$7,$U$1),$P8814))),
        IF(
            $U$17="기타", AND($P8814&lt;&gt;"", $P8814&lt;&gt;"...", $P8814&lt;&gt;"입력오류", NOT(ISNUMBER(FIND($T$21:$T$34,$P8814)))),
            AND($P8814&lt;&gt;"", $P8814&lt;&gt;"...", $P8814&lt;&gt;"입력오류", $T$19=$P8814)
        )
    )
)</f>
        <v>0</v>
      </c>
    </row>
    <row r="8815" spans="9:17">
      <c r="I8815">
        <f t="shared" si="412"/>
        <v>8814</v>
      </c>
      <c r="J8815" t="e">
        <f t="shared" si="413"/>
        <v>#N/A</v>
      </c>
      <c r="K8815" t="e">
        <f t="shared" si="411"/>
        <v>#N/A</v>
      </c>
      <c r="L8815" t="b">
        <f>COUNTIF($N$2:N8815, N8815)=1</f>
        <v>0</v>
      </c>
      <c r="M8815" s="37">
        <f>IF( $Q8815, MAX($M$1:M8814)+1, 0)</f>
        <v>0</v>
      </c>
      <c r="N8815" t="e" cm="1">
        <f t="array" ref="N8815">INDEX($A$9:$F$1048576, $J8815, $K8815 )</f>
        <v>#N/A</v>
      </c>
      <c r="O8815" t="e" cm="1">
        <f t="array" ref="O8815">INDEX($B$9:$F$1048576, $J8815, $K8815 )</f>
        <v>#N/A</v>
      </c>
      <c r="P8815" t="str" cm="1">
        <f t="array" ref="P8815">IF( $L8815, TRIM(_xll.IMDP("IR", $G$5&amp;$N8815, $G$6)), "" )</f>
        <v/>
      </c>
      <c r="Q8815" t="b" cm="1">
        <f t="array" ref="Q8815">IF(
    $U$1=1, AND($P8815&lt;&gt;"", $P8815&lt;&gt;"...", $P8815&lt;&gt;"입력오류"),
    IF(
        $U$18=1, AND($P8815&lt;&gt;"", $P8815&lt;&gt;"...", $P8815&lt;&gt;"입력오류", ISNUMBER(FIND(INDEX($T$2:$T$7,$U$1),$P8815))),
        IF(
            $U$17="기타", AND($P8815&lt;&gt;"", $P8815&lt;&gt;"...", $P8815&lt;&gt;"입력오류", NOT(ISNUMBER(FIND($T$21:$T$34,$P8815)))),
            AND($P8815&lt;&gt;"", $P8815&lt;&gt;"...", $P8815&lt;&gt;"입력오류", $T$19=$P8815)
        )
    )
)</f>
        <v>0</v>
      </c>
    </row>
    <row r="8816" spans="9:17">
      <c r="I8816">
        <f t="shared" si="412"/>
        <v>8815</v>
      </c>
      <c r="J8816" t="e">
        <f t="shared" si="413"/>
        <v>#N/A</v>
      </c>
      <c r="K8816" t="e">
        <f t="shared" si="411"/>
        <v>#N/A</v>
      </c>
      <c r="L8816" t="b">
        <f>COUNTIF($N$2:N8816, N8816)=1</f>
        <v>0</v>
      </c>
      <c r="M8816" s="37">
        <f>IF( $Q8816, MAX($M$1:M8815)+1, 0)</f>
        <v>0</v>
      </c>
      <c r="N8816" t="e" cm="1">
        <f t="array" ref="N8816">INDEX($A$9:$F$1048576, $J8816, $K8816 )</f>
        <v>#N/A</v>
      </c>
      <c r="O8816" t="e" cm="1">
        <f t="array" ref="O8816">INDEX($B$9:$F$1048576, $J8816, $K8816 )</f>
        <v>#N/A</v>
      </c>
      <c r="P8816" t="str" cm="1">
        <f t="array" ref="P8816">IF( $L8816, TRIM(_xll.IMDP("IR", $G$5&amp;$N8816, $G$6)), "" )</f>
        <v/>
      </c>
      <c r="Q8816" t="b" cm="1">
        <f t="array" ref="Q8816">IF(
    $U$1=1, AND($P8816&lt;&gt;"", $P8816&lt;&gt;"...", $P8816&lt;&gt;"입력오류"),
    IF(
        $U$18=1, AND($P8816&lt;&gt;"", $P8816&lt;&gt;"...", $P8816&lt;&gt;"입력오류", ISNUMBER(FIND(INDEX($T$2:$T$7,$U$1),$P8816))),
        IF(
            $U$17="기타", AND($P8816&lt;&gt;"", $P8816&lt;&gt;"...", $P8816&lt;&gt;"입력오류", NOT(ISNUMBER(FIND($T$21:$T$34,$P8816)))),
            AND($P8816&lt;&gt;"", $P8816&lt;&gt;"...", $P8816&lt;&gt;"입력오류", $T$19=$P8816)
        )
    )
)</f>
        <v>0</v>
      </c>
    </row>
    <row r="8817" spans="9:17">
      <c r="I8817">
        <f t="shared" si="412"/>
        <v>8816</v>
      </c>
      <c r="J8817" t="e">
        <f t="shared" si="413"/>
        <v>#N/A</v>
      </c>
      <c r="K8817" t="e">
        <f t="shared" si="411"/>
        <v>#N/A</v>
      </c>
      <c r="L8817" t="b">
        <f>COUNTIF($N$2:N8817, N8817)=1</f>
        <v>0</v>
      </c>
      <c r="M8817" s="37">
        <f>IF( $Q8817, MAX($M$1:M8816)+1, 0)</f>
        <v>0</v>
      </c>
      <c r="N8817" t="e" cm="1">
        <f t="array" ref="N8817">INDEX($A$9:$F$1048576, $J8817, $K8817 )</f>
        <v>#N/A</v>
      </c>
      <c r="O8817" t="e" cm="1">
        <f t="array" ref="O8817">INDEX($B$9:$F$1048576, $J8817, $K8817 )</f>
        <v>#N/A</v>
      </c>
      <c r="P8817" t="str" cm="1">
        <f t="array" ref="P8817">IF( $L8817, TRIM(_xll.IMDP("IR", $G$5&amp;$N8817, $G$6)), "" )</f>
        <v/>
      </c>
      <c r="Q8817" t="b" cm="1">
        <f t="array" ref="Q8817">IF(
    $U$1=1, AND($P8817&lt;&gt;"", $P8817&lt;&gt;"...", $P8817&lt;&gt;"입력오류"),
    IF(
        $U$18=1, AND($P8817&lt;&gt;"", $P8817&lt;&gt;"...", $P8817&lt;&gt;"입력오류", ISNUMBER(FIND(INDEX($T$2:$T$7,$U$1),$P8817))),
        IF(
            $U$17="기타", AND($P8817&lt;&gt;"", $P8817&lt;&gt;"...", $P8817&lt;&gt;"입력오류", NOT(ISNUMBER(FIND($T$21:$T$34,$P8817)))),
            AND($P8817&lt;&gt;"", $P8817&lt;&gt;"...", $P8817&lt;&gt;"입력오류", $T$19=$P8817)
        )
    )
)</f>
        <v>0</v>
      </c>
    </row>
    <row r="8818" spans="9:17">
      <c r="I8818">
        <f t="shared" si="412"/>
        <v>8817</v>
      </c>
      <c r="J8818" t="e">
        <f t="shared" si="413"/>
        <v>#N/A</v>
      </c>
      <c r="K8818" t="e">
        <f t="shared" si="411"/>
        <v>#N/A</v>
      </c>
      <c r="L8818" t="b">
        <f>COUNTIF($N$2:N8818, N8818)=1</f>
        <v>0</v>
      </c>
      <c r="M8818" s="37">
        <f>IF( $Q8818, MAX($M$1:M8817)+1, 0)</f>
        <v>0</v>
      </c>
      <c r="N8818" t="e" cm="1">
        <f t="array" ref="N8818">INDEX($A$9:$F$1048576, $J8818, $K8818 )</f>
        <v>#N/A</v>
      </c>
      <c r="O8818" t="e" cm="1">
        <f t="array" ref="O8818">INDEX($B$9:$F$1048576, $J8818, $K8818 )</f>
        <v>#N/A</v>
      </c>
      <c r="P8818" t="str" cm="1">
        <f t="array" ref="P8818">IF( $L8818, TRIM(_xll.IMDP("IR", $G$5&amp;$N8818, $G$6)), "" )</f>
        <v/>
      </c>
      <c r="Q8818" t="b" cm="1">
        <f t="array" ref="Q8818">IF(
    $U$1=1, AND($P8818&lt;&gt;"", $P8818&lt;&gt;"...", $P8818&lt;&gt;"입력오류"),
    IF(
        $U$18=1, AND($P8818&lt;&gt;"", $P8818&lt;&gt;"...", $P8818&lt;&gt;"입력오류", ISNUMBER(FIND(INDEX($T$2:$T$7,$U$1),$P8818))),
        IF(
            $U$17="기타", AND($P8818&lt;&gt;"", $P8818&lt;&gt;"...", $P8818&lt;&gt;"입력오류", NOT(ISNUMBER(FIND($T$21:$T$34,$P8818)))),
            AND($P8818&lt;&gt;"", $P8818&lt;&gt;"...", $P8818&lt;&gt;"입력오류", $T$19=$P8818)
        )
    )
)</f>
        <v>0</v>
      </c>
    </row>
    <row r="8819" spans="9:17">
      <c r="I8819">
        <f t="shared" si="412"/>
        <v>8818</v>
      </c>
      <c r="J8819" t="e">
        <f t="shared" si="413"/>
        <v>#N/A</v>
      </c>
      <c r="K8819" t="e">
        <f t="shared" si="411"/>
        <v>#N/A</v>
      </c>
      <c r="L8819" t="b">
        <f>COUNTIF($N$2:N8819, N8819)=1</f>
        <v>0</v>
      </c>
      <c r="M8819" s="37">
        <f>IF( $Q8819, MAX($M$1:M8818)+1, 0)</f>
        <v>0</v>
      </c>
      <c r="N8819" t="e" cm="1">
        <f t="array" ref="N8819">INDEX($A$9:$F$1048576, $J8819, $K8819 )</f>
        <v>#N/A</v>
      </c>
      <c r="O8819" t="e" cm="1">
        <f t="array" ref="O8819">INDEX($B$9:$F$1048576, $J8819, $K8819 )</f>
        <v>#N/A</v>
      </c>
      <c r="P8819" t="str" cm="1">
        <f t="array" ref="P8819">IF( $L8819, TRIM(_xll.IMDP("IR", $G$5&amp;$N8819, $G$6)), "" )</f>
        <v/>
      </c>
      <c r="Q8819" t="b" cm="1">
        <f t="array" ref="Q8819">IF(
    $U$1=1, AND($P8819&lt;&gt;"", $P8819&lt;&gt;"...", $P8819&lt;&gt;"입력오류"),
    IF(
        $U$18=1, AND($P8819&lt;&gt;"", $P8819&lt;&gt;"...", $P8819&lt;&gt;"입력오류", ISNUMBER(FIND(INDEX($T$2:$T$7,$U$1),$P8819))),
        IF(
            $U$17="기타", AND($P8819&lt;&gt;"", $P8819&lt;&gt;"...", $P8819&lt;&gt;"입력오류", NOT(ISNUMBER(FIND($T$21:$T$34,$P8819)))),
            AND($P8819&lt;&gt;"", $P8819&lt;&gt;"...", $P8819&lt;&gt;"입력오류", $T$19=$P8819)
        )
    )
)</f>
        <v>0</v>
      </c>
    </row>
    <row r="8820" spans="9:17">
      <c r="I8820">
        <f t="shared" si="412"/>
        <v>8819</v>
      </c>
      <c r="J8820" t="e">
        <f t="shared" si="413"/>
        <v>#N/A</v>
      </c>
      <c r="K8820" t="e">
        <f t="shared" si="411"/>
        <v>#N/A</v>
      </c>
      <c r="L8820" t="b">
        <f>COUNTIF($N$2:N8820, N8820)=1</f>
        <v>0</v>
      </c>
      <c r="M8820" s="37">
        <f>IF( $Q8820, MAX($M$1:M8819)+1, 0)</f>
        <v>0</v>
      </c>
      <c r="N8820" t="e" cm="1">
        <f t="array" ref="N8820">INDEX($A$9:$F$1048576, $J8820, $K8820 )</f>
        <v>#N/A</v>
      </c>
      <c r="O8820" t="e" cm="1">
        <f t="array" ref="O8820">INDEX($B$9:$F$1048576, $J8820, $K8820 )</f>
        <v>#N/A</v>
      </c>
      <c r="P8820" t="str" cm="1">
        <f t="array" ref="P8820">IF( $L8820, TRIM(_xll.IMDP("IR", $G$5&amp;$N8820, $G$6)), "" )</f>
        <v/>
      </c>
      <c r="Q8820" t="b" cm="1">
        <f t="array" ref="Q8820">IF(
    $U$1=1, AND($P8820&lt;&gt;"", $P8820&lt;&gt;"...", $P8820&lt;&gt;"입력오류"),
    IF(
        $U$18=1, AND($P8820&lt;&gt;"", $P8820&lt;&gt;"...", $P8820&lt;&gt;"입력오류", ISNUMBER(FIND(INDEX($T$2:$T$7,$U$1),$P8820))),
        IF(
            $U$17="기타", AND($P8820&lt;&gt;"", $P8820&lt;&gt;"...", $P8820&lt;&gt;"입력오류", NOT(ISNUMBER(FIND($T$21:$T$34,$P8820)))),
            AND($P8820&lt;&gt;"", $P8820&lt;&gt;"...", $P8820&lt;&gt;"입력오류", $T$19=$P8820)
        )
    )
)</f>
        <v>0</v>
      </c>
    </row>
    <row r="8821" spans="9:17">
      <c r="I8821">
        <f t="shared" si="412"/>
        <v>8820</v>
      </c>
      <c r="J8821" t="e">
        <f t="shared" si="413"/>
        <v>#N/A</v>
      </c>
      <c r="K8821" t="e">
        <f t="shared" si="411"/>
        <v>#N/A</v>
      </c>
      <c r="L8821" t="b">
        <f>COUNTIF($N$2:N8821, N8821)=1</f>
        <v>0</v>
      </c>
      <c r="M8821" s="37">
        <f>IF( $Q8821, MAX($M$1:M8820)+1, 0)</f>
        <v>0</v>
      </c>
      <c r="N8821" t="e" cm="1">
        <f t="array" ref="N8821">INDEX($A$9:$F$1048576, $J8821, $K8821 )</f>
        <v>#N/A</v>
      </c>
      <c r="O8821" t="e" cm="1">
        <f t="array" ref="O8821">INDEX($B$9:$F$1048576, $J8821, $K8821 )</f>
        <v>#N/A</v>
      </c>
      <c r="P8821" t="str" cm="1">
        <f t="array" ref="P8821">IF( $L8821, TRIM(_xll.IMDP("IR", $G$5&amp;$N8821, $G$6)), "" )</f>
        <v/>
      </c>
      <c r="Q8821" t="b" cm="1">
        <f t="array" ref="Q8821">IF(
    $U$1=1, AND($P8821&lt;&gt;"", $P8821&lt;&gt;"...", $P8821&lt;&gt;"입력오류"),
    IF(
        $U$18=1, AND($P8821&lt;&gt;"", $P8821&lt;&gt;"...", $P8821&lt;&gt;"입력오류", ISNUMBER(FIND(INDEX($T$2:$T$7,$U$1),$P8821))),
        IF(
            $U$17="기타", AND($P8821&lt;&gt;"", $P8821&lt;&gt;"...", $P8821&lt;&gt;"입력오류", NOT(ISNUMBER(FIND($T$21:$T$34,$P8821)))),
            AND($P8821&lt;&gt;"", $P8821&lt;&gt;"...", $P8821&lt;&gt;"입력오류", $T$19=$P8821)
        )
    )
)</f>
        <v>0</v>
      </c>
    </row>
    <row r="8822" spans="9:17">
      <c r="I8822">
        <f t="shared" si="412"/>
        <v>8821</v>
      </c>
      <c r="J8822" t="e">
        <f t="shared" si="413"/>
        <v>#N/A</v>
      </c>
      <c r="K8822" t="e">
        <f t="shared" si="411"/>
        <v>#N/A</v>
      </c>
      <c r="L8822" t="b">
        <f>COUNTIF($N$2:N8822, N8822)=1</f>
        <v>0</v>
      </c>
      <c r="M8822" s="37">
        <f>IF( $Q8822, MAX($M$1:M8821)+1, 0)</f>
        <v>0</v>
      </c>
      <c r="N8822" t="e" cm="1">
        <f t="array" ref="N8822">INDEX($A$9:$F$1048576, $J8822, $K8822 )</f>
        <v>#N/A</v>
      </c>
      <c r="O8822" t="e" cm="1">
        <f t="array" ref="O8822">INDEX($B$9:$F$1048576, $J8822, $K8822 )</f>
        <v>#N/A</v>
      </c>
      <c r="P8822" t="str" cm="1">
        <f t="array" ref="P8822">IF( $L8822, TRIM(_xll.IMDP("IR", $G$5&amp;$N8822, $G$6)), "" )</f>
        <v/>
      </c>
      <c r="Q8822" t="b" cm="1">
        <f t="array" ref="Q8822">IF(
    $U$1=1, AND($P8822&lt;&gt;"", $P8822&lt;&gt;"...", $P8822&lt;&gt;"입력오류"),
    IF(
        $U$18=1, AND($P8822&lt;&gt;"", $P8822&lt;&gt;"...", $P8822&lt;&gt;"입력오류", ISNUMBER(FIND(INDEX($T$2:$T$7,$U$1),$P8822))),
        IF(
            $U$17="기타", AND($P8822&lt;&gt;"", $P8822&lt;&gt;"...", $P8822&lt;&gt;"입력오류", NOT(ISNUMBER(FIND($T$21:$T$34,$P8822)))),
            AND($P8822&lt;&gt;"", $P8822&lt;&gt;"...", $P8822&lt;&gt;"입력오류", $T$19=$P8822)
        )
    )
)</f>
        <v>0</v>
      </c>
    </row>
    <row r="8823" spans="9:17">
      <c r="I8823">
        <f t="shared" si="412"/>
        <v>8822</v>
      </c>
      <c r="J8823" t="e">
        <f t="shared" si="413"/>
        <v>#N/A</v>
      </c>
      <c r="K8823" t="e">
        <f t="shared" si="411"/>
        <v>#N/A</v>
      </c>
      <c r="L8823" t="b">
        <f>COUNTIF($N$2:N8823, N8823)=1</f>
        <v>0</v>
      </c>
      <c r="M8823" s="37">
        <f>IF( $Q8823, MAX($M$1:M8822)+1, 0)</f>
        <v>0</v>
      </c>
      <c r="N8823" t="e" cm="1">
        <f t="array" ref="N8823">INDEX($A$9:$F$1048576, $J8823, $K8823 )</f>
        <v>#N/A</v>
      </c>
      <c r="O8823" t="e" cm="1">
        <f t="array" ref="O8823">INDEX($B$9:$F$1048576, $J8823, $K8823 )</f>
        <v>#N/A</v>
      </c>
      <c r="P8823" t="str" cm="1">
        <f t="array" ref="P8823">IF( $L8823, TRIM(_xll.IMDP("IR", $G$5&amp;$N8823, $G$6)), "" )</f>
        <v/>
      </c>
      <c r="Q8823" t="b" cm="1">
        <f t="array" ref="Q8823">IF(
    $U$1=1, AND($P8823&lt;&gt;"", $P8823&lt;&gt;"...", $P8823&lt;&gt;"입력오류"),
    IF(
        $U$18=1, AND($P8823&lt;&gt;"", $P8823&lt;&gt;"...", $P8823&lt;&gt;"입력오류", ISNUMBER(FIND(INDEX($T$2:$T$7,$U$1),$P8823))),
        IF(
            $U$17="기타", AND($P8823&lt;&gt;"", $P8823&lt;&gt;"...", $P8823&lt;&gt;"입력오류", NOT(ISNUMBER(FIND($T$21:$T$34,$P8823)))),
            AND($P8823&lt;&gt;"", $P8823&lt;&gt;"...", $P8823&lt;&gt;"입력오류", $T$19=$P8823)
        )
    )
)</f>
        <v>0</v>
      </c>
    </row>
    <row r="8824" spans="9:17">
      <c r="I8824">
        <f t="shared" si="412"/>
        <v>8823</v>
      </c>
      <c r="J8824" t="e">
        <f t="shared" si="413"/>
        <v>#N/A</v>
      </c>
      <c r="K8824" t="e">
        <f t="shared" si="411"/>
        <v>#N/A</v>
      </c>
      <c r="L8824" t="b">
        <f>COUNTIF($N$2:N8824, N8824)=1</f>
        <v>0</v>
      </c>
      <c r="M8824" s="37">
        <f>IF( $Q8824, MAX($M$1:M8823)+1, 0)</f>
        <v>0</v>
      </c>
      <c r="N8824" t="e" cm="1">
        <f t="array" ref="N8824">INDEX($A$9:$F$1048576, $J8824, $K8824 )</f>
        <v>#N/A</v>
      </c>
      <c r="O8824" t="e" cm="1">
        <f t="array" ref="O8824">INDEX($B$9:$F$1048576, $J8824, $K8824 )</f>
        <v>#N/A</v>
      </c>
      <c r="P8824" t="str" cm="1">
        <f t="array" ref="P8824">IF( $L8824, TRIM(_xll.IMDP("IR", $G$5&amp;$N8824, $G$6)), "" )</f>
        <v/>
      </c>
      <c r="Q8824" t="b" cm="1">
        <f t="array" ref="Q8824">IF(
    $U$1=1, AND($P8824&lt;&gt;"", $P8824&lt;&gt;"...", $P8824&lt;&gt;"입력오류"),
    IF(
        $U$18=1, AND($P8824&lt;&gt;"", $P8824&lt;&gt;"...", $P8824&lt;&gt;"입력오류", ISNUMBER(FIND(INDEX($T$2:$T$7,$U$1),$P8824))),
        IF(
            $U$17="기타", AND($P8824&lt;&gt;"", $P8824&lt;&gt;"...", $P8824&lt;&gt;"입력오류", NOT(ISNUMBER(FIND($T$21:$T$34,$P8824)))),
            AND($P8824&lt;&gt;"", $P8824&lt;&gt;"...", $P8824&lt;&gt;"입력오류", $T$19=$P8824)
        )
    )
)</f>
        <v>0</v>
      </c>
    </row>
    <row r="8825" spans="9:17">
      <c r="I8825">
        <f t="shared" si="412"/>
        <v>8824</v>
      </c>
      <c r="J8825" t="e">
        <f t="shared" si="413"/>
        <v>#N/A</v>
      </c>
      <c r="K8825" t="e">
        <f t="shared" si="411"/>
        <v>#N/A</v>
      </c>
      <c r="L8825" t="b">
        <f>COUNTIF($N$2:N8825, N8825)=1</f>
        <v>0</v>
      </c>
      <c r="M8825" s="37">
        <f>IF( $Q8825, MAX($M$1:M8824)+1, 0)</f>
        <v>0</v>
      </c>
      <c r="N8825" t="e" cm="1">
        <f t="array" ref="N8825">INDEX($A$9:$F$1048576, $J8825, $K8825 )</f>
        <v>#N/A</v>
      </c>
      <c r="O8825" t="e" cm="1">
        <f t="array" ref="O8825">INDEX($B$9:$F$1048576, $J8825, $K8825 )</f>
        <v>#N/A</v>
      </c>
      <c r="P8825" t="str" cm="1">
        <f t="array" ref="P8825">IF( $L8825, TRIM(_xll.IMDP("IR", $G$5&amp;$N8825, $G$6)), "" )</f>
        <v/>
      </c>
      <c r="Q8825" t="b" cm="1">
        <f t="array" ref="Q8825">IF(
    $U$1=1, AND($P8825&lt;&gt;"", $P8825&lt;&gt;"...", $P8825&lt;&gt;"입력오류"),
    IF(
        $U$18=1, AND($P8825&lt;&gt;"", $P8825&lt;&gt;"...", $P8825&lt;&gt;"입력오류", ISNUMBER(FIND(INDEX($T$2:$T$7,$U$1),$P8825))),
        IF(
            $U$17="기타", AND($P8825&lt;&gt;"", $P8825&lt;&gt;"...", $P8825&lt;&gt;"입력오류", NOT(ISNUMBER(FIND($T$21:$T$34,$P8825)))),
            AND($P8825&lt;&gt;"", $P8825&lt;&gt;"...", $P8825&lt;&gt;"입력오류", $T$19=$P8825)
        )
    )
)</f>
        <v>0</v>
      </c>
    </row>
    <row r="8826" spans="9:17">
      <c r="I8826">
        <f t="shared" si="412"/>
        <v>8825</v>
      </c>
      <c r="J8826" t="e">
        <f t="shared" si="413"/>
        <v>#N/A</v>
      </c>
      <c r="K8826" t="e">
        <f t="shared" si="411"/>
        <v>#N/A</v>
      </c>
      <c r="L8826" t="b">
        <f>COUNTIF($N$2:N8826, N8826)=1</f>
        <v>0</v>
      </c>
      <c r="M8826" s="37">
        <f>IF( $Q8826, MAX($M$1:M8825)+1, 0)</f>
        <v>0</v>
      </c>
      <c r="N8826" t="e" cm="1">
        <f t="array" ref="N8826">INDEX($A$9:$F$1048576, $J8826, $K8826 )</f>
        <v>#N/A</v>
      </c>
      <c r="O8826" t="e" cm="1">
        <f t="array" ref="O8826">INDEX($B$9:$F$1048576, $J8826, $K8826 )</f>
        <v>#N/A</v>
      </c>
      <c r="P8826" t="str" cm="1">
        <f t="array" ref="P8826">IF( $L8826, TRIM(_xll.IMDP("IR", $G$5&amp;$N8826, $G$6)), "" )</f>
        <v/>
      </c>
      <c r="Q8826" t="b" cm="1">
        <f t="array" ref="Q8826">IF(
    $U$1=1, AND($P8826&lt;&gt;"", $P8826&lt;&gt;"...", $P8826&lt;&gt;"입력오류"),
    IF(
        $U$18=1, AND($P8826&lt;&gt;"", $P8826&lt;&gt;"...", $P8826&lt;&gt;"입력오류", ISNUMBER(FIND(INDEX($T$2:$T$7,$U$1),$P8826))),
        IF(
            $U$17="기타", AND($P8826&lt;&gt;"", $P8826&lt;&gt;"...", $P8826&lt;&gt;"입력오류", NOT(ISNUMBER(FIND($T$21:$T$34,$P8826)))),
            AND($P8826&lt;&gt;"", $P8826&lt;&gt;"...", $P8826&lt;&gt;"입력오류", $T$19=$P8826)
        )
    )
)</f>
        <v>0</v>
      </c>
    </row>
    <row r="8827" spans="9:17">
      <c r="I8827">
        <f t="shared" si="412"/>
        <v>8826</v>
      </c>
      <c r="J8827" t="e">
        <f t="shared" si="413"/>
        <v>#N/A</v>
      </c>
      <c r="K8827" t="e">
        <f t="shared" si="411"/>
        <v>#N/A</v>
      </c>
      <c r="L8827" t="b">
        <f>COUNTIF($N$2:N8827, N8827)=1</f>
        <v>0</v>
      </c>
      <c r="M8827" s="37">
        <f>IF( $Q8827, MAX($M$1:M8826)+1, 0)</f>
        <v>0</v>
      </c>
      <c r="N8827" t="e" cm="1">
        <f t="array" ref="N8827">INDEX($A$9:$F$1048576, $J8827, $K8827 )</f>
        <v>#N/A</v>
      </c>
      <c r="O8827" t="e" cm="1">
        <f t="array" ref="O8827">INDEX($B$9:$F$1048576, $J8827, $K8827 )</f>
        <v>#N/A</v>
      </c>
      <c r="P8827" t="str" cm="1">
        <f t="array" ref="P8827">IF( $L8827, TRIM(_xll.IMDP("IR", $G$5&amp;$N8827, $G$6)), "" )</f>
        <v/>
      </c>
      <c r="Q8827" t="b" cm="1">
        <f t="array" ref="Q8827">IF(
    $U$1=1, AND($P8827&lt;&gt;"", $P8827&lt;&gt;"...", $P8827&lt;&gt;"입력오류"),
    IF(
        $U$18=1, AND($P8827&lt;&gt;"", $P8827&lt;&gt;"...", $P8827&lt;&gt;"입력오류", ISNUMBER(FIND(INDEX($T$2:$T$7,$U$1),$P8827))),
        IF(
            $U$17="기타", AND($P8827&lt;&gt;"", $P8827&lt;&gt;"...", $P8827&lt;&gt;"입력오류", NOT(ISNUMBER(FIND($T$21:$T$34,$P8827)))),
            AND($P8827&lt;&gt;"", $P8827&lt;&gt;"...", $P8827&lt;&gt;"입력오류", $T$19=$P8827)
        )
    )
)</f>
        <v>0</v>
      </c>
    </row>
    <row r="8828" spans="9:17">
      <c r="I8828">
        <f t="shared" si="412"/>
        <v>8827</v>
      </c>
      <c r="J8828" t="e">
        <f t="shared" si="413"/>
        <v>#N/A</v>
      </c>
      <c r="K8828" t="e">
        <f t="shared" si="411"/>
        <v>#N/A</v>
      </c>
      <c r="L8828" t="b">
        <f>COUNTIF($N$2:N8828, N8828)=1</f>
        <v>0</v>
      </c>
      <c r="M8828" s="37">
        <f>IF( $Q8828, MAX($M$1:M8827)+1, 0)</f>
        <v>0</v>
      </c>
      <c r="N8828" t="e" cm="1">
        <f t="array" ref="N8828">INDEX($A$9:$F$1048576, $J8828, $K8828 )</f>
        <v>#N/A</v>
      </c>
      <c r="O8828" t="e" cm="1">
        <f t="array" ref="O8828">INDEX($B$9:$F$1048576, $J8828, $K8828 )</f>
        <v>#N/A</v>
      </c>
      <c r="P8828" t="str" cm="1">
        <f t="array" ref="P8828">IF( $L8828, TRIM(_xll.IMDP("IR", $G$5&amp;$N8828, $G$6)), "" )</f>
        <v/>
      </c>
      <c r="Q8828" t="b" cm="1">
        <f t="array" ref="Q8828">IF(
    $U$1=1, AND($P8828&lt;&gt;"", $P8828&lt;&gt;"...", $P8828&lt;&gt;"입력오류"),
    IF(
        $U$18=1, AND($P8828&lt;&gt;"", $P8828&lt;&gt;"...", $P8828&lt;&gt;"입력오류", ISNUMBER(FIND(INDEX($T$2:$T$7,$U$1),$P8828))),
        IF(
            $U$17="기타", AND($P8828&lt;&gt;"", $P8828&lt;&gt;"...", $P8828&lt;&gt;"입력오류", NOT(ISNUMBER(FIND($T$21:$T$34,$P8828)))),
            AND($P8828&lt;&gt;"", $P8828&lt;&gt;"...", $P8828&lt;&gt;"입력오류", $T$19=$P8828)
        )
    )
)</f>
        <v>0</v>
      </c>
    </row>
    <row r="8829" spans="9:17">
      <c r="I8829">
        <f t="shared" si="412"/>
        <v>8828</v>
      </c>
      <c r="J8829" t="e">
        <f t="shared" si="413"/>
        <v>#N/A</v>
      </c>
      <c r="K8829" t="e">
        <f t="shared" si="411"/>
        <v>#N/A</v>
      </c>
      <c r="L8829" t="b">
        <f>COUNTIF($N$2:N8829, N8829)=1</f>
        <v>0</v>
      </c>
      <c r="M8829" s="37">
        <f>IF( $Q8829, MAX($M$1:M8828)+1, 0)</f>
        <v>0</v>
      </c>
      <c r="N8829" t="e" cm="1">
        <f t="array" ref="N8829">INDEX($A$9:$F$1048576, $J8829, $K8829 )</f>
        <v>#N/A</v>
      </c>
      <c r="O8829" t="e" cm="1">
        <f t="array" ref="O8829">INDEX($B$9:$F$1048576, $J8829, $K8829 )</f>
        <v>#N/A</v>
      </c>
      <c r="P8829" t="str" cm="1">
        <f t="array" ref="P8829">IF( $L8829, TRIM(_xll.IMDP("IR", $G$5&amp;$N8829, $G$6)), "" )</f>
        <v/>
      </c>
      <c r="Q8829" t="b" cm="1">
        <f t="array" ref="Q8829">IF(
    $U$1=1, AND($P8829&lt;&gt;"", $P8829&lt;&gt;"...", $P8829&lt;&gt;"입력오류"),
    IF(
        $U$18=1, AND($P8829&lt;&gt;"", $P8829&lt;&gt;"...", $P8829&lt;&gt;"입력오류", ISNUMBER(FIND(INDEX($T$2:$T$7,$U$1),$P8829))),
        IF(
            $U$17="기타", AND($P8829&lt;&gt;"", $P8829&lt;&gt;"...", $P8829&lt;&gt;"입력오류", NOT(ISNUMBER(FIND($T$21:$T$34,$P8829)))),
            AND($P8829&lt;&gt;"", $P8829&lt;&gt;"...", $P8829&lt;&gt;"입력오류", $T$19=$P8829)
        )
    )
)</f>
        <v>0</v>
      </c>
    </row>
    <row r="8830" spans="9:17">
      <c r="I8830">
        <f t="shared" si="412"/>
        <v>8829</v>
      </c>
      <c r="J8830" t="e">
        <f t="shared" si="413"/>
        <v>#N/A</v>
      </c>
      <c r="K8830" t="e">
        <f t="shared" si="411"/>
        <v>#N/A</v>
      </c>
      <c r="L8830" t="b">
        <f>COUNTIF($N$2:N8830, N8830)=1</f>
        <v>0</v>
      </c>
      <c r="M8830" s="37">
        <f>IF( $Q8830, MAX($M$1:M8829)+1, 0)</f>
        <v>0</v>
      </c>
      <c r="N8830" t="e" cm="1">
        <f t="array" ref="N8830">INDEX($A$9:$F$1048576, $J8830, $K8830 )</f>
        <v>#N/A</v>
      </c>
      <c r="O8830" t="e" cm="1">
        <f t="array" ref="O8830">INDEX($B$9:$F$1048576, $J8830, $K8830 )</f>
        <v>#N/A</v>
      </c>
      <c r="P8830" t="str" cm="1">
        <f t="array" ref="P8830">IF( $L8830, TRIM(_xll.IMDP("IR", $G$5&amp;$N8830, $G$6)), "" )</f>
        <v/>
      </c>
      <c r="Q8830" t="b" cm="1">
        <f t="array" ref="Q8830">IF(
    $U$1=1, AND($P8830&lt;&gt;"", $P8830&lt;&gt;"...", $P8830&lt;&gt;"입력오류"),
    IF(
        $U$18=1, AND($P8830&lt;&gt;"", $P8830&lt;&gt;"...", $P8830&lt;&gt;"입력오류", ISNUMBER(FIND(INDEX($T$2:$T$7,$U$1),$P8830))),
        IF(
            $U$17="기타", AND($P8830&lt;&gt;"", $P8830&lt;&gt;"...", $P8830&lt;&gt;"입력오류", NOT(ISNUMBER(FIND($T$21:$T$34,$P8830)))),
            AND($P8830&lt;&gt;"", $P8830&lt;&gt;"...", $P8830&lt;&gt;"입력오류", $T$19=$P8830)
        )
    )
)</f>
        <v>0</v>
      </c>
    </row>
    <row r="8831" spans="9:17">
      <c r="I8831">
        <f t="shared" si="412"/>
        <v>8830</v>
      </c>
      <c r="J8831" t="e">
        <f t="shared" si="413"/>
        <v>#N/A</v>
      </c>
      <c r="K8831" t="e">
        <f t="shared" si="411"/>
        <v>#N/A</v>
      </c>
      <c r="L8831" t="b">
        <f>COUNTIF($N$2:N8831, N8831)=1</f>
        <v>0</v>
      </c>
      <c r="M8831" s="37">
        <f>IF( $Q8831, MAX($M$1:M8830)+1, 0)</f>
        <v>0</v>
      </c>
      <c r="N8831" t="e" cm="1">
        <f t="array" ref="N8831">INDEX($A$9:$F$1048576, $J8831, $K8831 )</f>
        <v>#N/A</v>
      </c>
      <c r="O8831" t="e" cm="1">
        <f t="array" ref="O8831">INDEX($B$9:$F$1048576, $J8831, $K8831 )</f>
        <v>#N/A</v>
      </c>
      <c r="P8831" t="str" cm="1">
        <f t="array" ref="P8831">IF( $L8831, TRIM(_xll.IMDP("IR", $G$5&amp;$N8831, $G$6)), "" )</f>
        <v/>
      </c>
      <c r="Q8831" t="b" cm="1">
        <f t="array" ref="Q8831">IF(
    $U$1=1, AND($P8831&lt;&gt;"", $P8831&lt;&gt;"...", $P8831&lt;&gt;"입력오류"),
    IF(
        $U$18=1, AND($P8831&lt;&gt;"", $P8831&lt;&gt;"...", $P8831&lt;&gt;"입력오류", ISNUMBER(FIND(INDEX($T$2:$T$7,$U$1),$P8831))),
        IF(
            $U$17="기타", AND($P8831&lt;&gt;"", $P8831&lt;&gt;"...", $P8831&lt;&gt;"입력오류", NOT(ISNUMBER(FIND($T$21:$T$34,$P8831)))),
            AND($P8831&lt;&gt;"", $P8831&lt;&gt;"...", $P8831&lt;&gt;"입력오류", $T$19=$P8831)
        )
    )
)</f>
        <v>0</v>
      </c>
    </row>
    <row r="8832" spans="9:17">
      <c r="I8832">
        <f t="shared" si="412"/>
        <v>8831</v>
      </c>
      <c r="J8832" t="e">
        <f t="shared" si="413"/>
        <v>#N/A</v>
      </c>
      <c r="K8832" t="e">
        <f t="shared" si="411"/>
        <v>#N/A</v>
      </c>
      <c r="L8832" t="b">
        <f>COUNTIF($N$2:N8832, N8832)=1</f>
        <v>0</v>
      </c>
      <c r="M8832" s="37">
        <f>IF( $Q8832, MAX($M$1:M8831)+1, 0)</f>
        <v>0</v>
      </c>
      <c r="N8832" t="e" cm="1">
        <f t="array" ref="N8832">INDEX($A$9:$F$1048576, $J8832, $K8832 )</f>
        <v>#N/A</v>
      </c>
      <c r="O8832" t="e" cm="1">
        <f t="array" ref="O8832">INDEX($B$9:$F$1048576, $J8832, $K8832 )</f>
        <v>#N/A</v>
      </c>
      <c r="P8832" t="str" cm="1">
        <f t="array" ref="P8832">IF( $L8832, TRIM(_xll.IMDP("IR", $G$5&amp;$N8832, $G$6)), "" )</f>
        <v/>
      </c>
      <c r="Q8832" t="b" cm="1">
        <f t="array" ref="Q8832">IF(
    $U$1=1, AND($P8832&lt;&gt;"", $P8832&lt;&gt;"...", $P8832&lt;&gt;"입력오류"),
    IF(
        $U$18=1, AND($P8832&lt;&gt;"", $P8832&lt;&gt;"...", $P8832&lt;&gt;"입력오류", ISNUMBER(FIND(INDEX($T$2:$T$7,$U$1),$P8832))),
        IF(
            $U$17="기타", AND($P8832&lt;&gt;"", $P8832&lt;&gt;"...", $P8832&lt;&gt;"입력오류", NOT(ISNUMBER(FIND($T$21:$T$34,$P8832)))),
            AND($P8832&lt;&gt;"", $P8832&lt;&gt;"...", $P8832&lt;&gt;"입력오류", $T$19=$P8832)
        )
    )
)</f>
        <v>0</v>
      </c>
    </row>
    <row r="8833" spans="9:17">
      <c r="I8833">
        <f t="shared" si="412"/>
        <v>8832</v>
      </c>
      <c r="J8833" t="e">
        <f t="shared" si="413"/>
        <v>#N/A</v>
      </c>
      <c r="K8833" t="e">
        <f t="shared" si="411"/>
        <v>#N/A</v>
      </c>
      <c r="L8833" t="b">
        <f>COUNTIF($N$2:N8833, N8833)=1</f>
        <v>0</v>
      </c>
      <c r="M8833" s="37">
        <f>IF( $Q8833, MAX($M$1:M8832)+1, 0)</f>
        <v>0</v>
      </c>
      <c r="N8833" t="e" cm="1">
        <f t="array" ref="N8833">INDEX($A$9:$F$1048576, $J8833, $K8833 )</f>
        <v>#N/A</v>
      </c>
      <c r="O8833" t="e" cm="1">
        <f t="array" ref="O8833">INDEX($B$9:$F$1048576, $J8833, $K8833 )</f>
        <v>#N/A</v>
      </c>
      <c r="P8833" t="str" cm="1">
        <f t="array" ref="P8833">IF( $L8833, TRIM(_xll.IMDP("IR", $G$5&amp;$N8833, $G$6)), "" )</f>
        <v/>
      </c>
      <c r="Q8833" t="b" cm="1">
        <f t="array" ref="Q8833">IF(
    $U$1=1, AND($P8833&lt;&gt;"", $P8833&lt;&gt;"...", $P8833&lt;&gt;"입력오류"),
    IF(
        $U$18=1, AND($P8833&lt;&gt;"", $P8833&lt;&gt;"...", $P8833&lt;&gt;"입력오류", ISNUMBER(FIND(INDEX($T$2:$T$7,$U$1),$P8833))),
        IF(
            $U$17="기타", AND($P8833&lt;&gt;"", $P8833&lt;&gt;"...", $P8833&lt;&gt;"입력오류", NOT(ISNUMBER(FIND($T$21:$T$34,$P8833)))),
            AND($P8833&lt;&gt;"", $P8833&lt;&gt;"...", $P8833&lt;&gt;"입력오류", $T$19=$P8833)
        )
    )
)</f>
        <v>0</v>
      </c>
    </row>
    <row r="8834" spans="9:17">
      <c r="I8834">
        <f t="shared" si="412"/>
        <v>8833</v>
      </c>
      <c r="J8834" t="e">
        <f t="shared" si="413"/>
        <v>#N/A</v>
      </c>
      <c r="K8834" t="e">
        <f t="shared" ref="K8834:K8897" si="414">IF( $I8834&gt;$G$4, NA(), IF($I8834&gt;$G$3, 5, IF($I8834&gt;$G$2, 3, 1 ) ) )</f>
        <v>#N/A</v>
      </c>
      <c r="L8834" t="b">
        <f>COUNTIF($N$2:N8834, N8834)=1</f>
        <v>0</v>
      </c>
      <c r="M8834" s="37">
        <f>IF( $Q8834, MAX($M$1:M8833)+1, 0)</f>
        <v>0</v>
      </c>
      <c r="N8834" t="e" cm="1">
        <f t="array" ref="N8834">INDEX($A$9:$F$1048576, $J8834, $K8834 )</f>
        <v>#N/A</v>
      </c>
      <c r="O8834" t="e" cm="1">
        <f t="array" ref="O8834">INDEX($B$9:$F$1048576, $J8834, $K8834 )</f>
        <v>#N/A</v>
      </c>
      <c r="P8834" t="str" cm="1">
        <f t="array" ref="P8834">IF( $L8834, TRIM(_xll.IMDP("IR", $G$5&amp;$N8834, $G$6)), "" )</f>
        <v/>
      </c>
      <c r="Q8834" t="b" cm="1">
        <f t="array" ref="Q8834">IF(
    $U$1=1, AND($P8834&lt;&gt;"", $P8834&lt;&gt;"...", $P8834&lt;&gt;"입력오류"),
    IF(
        $U$18=1, AND($P8834&lt;&gt;"", $P8834&lt;&gt;"...", $P8834&lt;&gt;"입력오류", ISNUMBER(FIND(INDEX($T$2:$T$7,$U$1),$P8834))),
        IF(
            $U$17="기타", AND($P8834&lt;&gt;"", $P8834&lt;&gt;"...", $P8834&lt;&gt;"입력오류", NOT(ISNUMBER(FIND($T$21:$T$34,$P8834)))),
            AND($P8834&lt;&gt;"", $P8834&lt;&gt;"...", $P8834&lt;&gt;"입력오류", $T$19=$P8834)
        )
    )
)</f>
        <v>0</v>
      </c>
    </row>
    <row r="8835" spans="9:17">
      <c r="I8835">
        <f t="shared" ref="I8835:I8898" si="415">ROW()-1</f>
        <v>8834</v>
      </c>
      <c r="J8835" t="e">
        <f t="shared" ref="J8835:J8898" si="416">IF( $I8835&gt;$G$4, NA(), IF($I8835&gt;$G$3, $I8835-$G$3, IF($I8835&gt;$G$2, $I8835-$G$2, $I8835 ) ) )</f>
        <v>#N/A</v>
      </c>
      <c r="K8835" t="e">
        <f t="shared" si="414"/>
        <v>#N/A</v>
      </c>
      <c r="L8835" t="b">
        <f>COUNTIF($N$2:N8835, N8835)=1</f>
        <v>0</v>
      </c>
      <c r="M8835" s="37">
        <f>IF( $Q8835, MAX($M$1:M8834)+1, 0)</f>
        <v>0</v>
      </c>
      <c r="N8835" t="e" cm="1">
        <f t="array" ref="N8835">INDEX($A$9:$F$1048576, $J8835, $K8835 )</f>
        <v>#N/A</v>
      </c>
      <c r="O8835" t="e" cm="1">
        <f t="array" ref="O8835">INDEX($B$9:$F$1048576, $J8835, $K8835 )</f>
        <v>#N/A</v>
      </c>
      <c r="P8835" t="str" cm="1">
        <f t="array" ref="P8835">IF( $L8835, TRIM(_xll.IMDP("IR", $G$5&amp;$N8835, $G$6)), "" )</f>
        <v/>
      </c>
      <c r="Q8835" t="b" cm="1">
        <f t="array" ref="Q8835">IF(
    $U$1=1, AND($P8835&lt;&gt;"", $P8835&lt;&gt;"...", $P8835&lt;&gt;"입력오류"),
    IF(
        $U$18=1, AND($P8835&lt;&gt;"", $P8835&lt;&gt;"...", $P8835&lt;&gt;"입력오류", ISNUMBER(FIND(INDEX($T$2:$T$7,$U$1),$P8835))),
        IF(
            $U$17="기타", AND($P8835&lt;&gt;"", $P8835&lt;&gt;"...", $P8835&lt;&gt;"입력오류", NOT(ISNUMBER(FIND($T$21:$T$34,$P8835)))),
            AND($P8835&lt;&gt;"", $P8835&lt;&gt;"...", $P8835&lt;&gt;"입력오류", $T$19=$P8835)
        )
    )
)</f>
        <v>0</v>
      </c>
    </row>
    <row r="8836" spans="9:17">
      <c r="I8836">
        <f t="shared" si="415"/>
        <v>8835</v>
      </c>
      <c r="J8836" t="e">
        <f t="shared" si="416"/>
        <v>#N/A</v>
      </c>
      <c r="K8836" t="e">
        <f t="shared" si="414"/>
        <v>#N/A</v>
      </c>
      <c r="L8836" t="b">
        <f>COUNTIF($N$2:N8836, N8836)=1</f>
        <v>0</v>
      </c>
      <c r="M8836" s="37">
        <f>IF( $Q8836, MAX($M$1:M8835)+1, 0)</f>
        <v>0</v>
      </c>
      <c r="N8836" t="e" cm="1">
        <f t="array" ref="N8836">INDEX($A$9:$F$1048576, $J8836, $K8836 )</f>
        <v>#N/A</v>
      </c>
      <c r="O8836" t="e" cm="1">
        <f t="array" ref="O8836">INDEX($B$9:$F$1048576, $J8836, $K8836 )</f>
        <v>#N/A</v>
      </c>
      <c r="P8836" t="str" cm="1">
        <f t="array" ref="P8836">IF( $L8836, TRIM(_xll.IMDP("IR", $G$5&amp;$N8836, $G$6)), "" )</f>
        <v/>
      </c>
      <c r="Q8836" t="b" cm="1">
        <f t="array" ref="Q8836">IF(
    $U$1=1, AND($P8836&lt;&gt;"", $P8836&lt;&gt;"...", $P8836&lt;&gt;"입력오류"),
    IF(
        $U$18=1, AND($P8836&lt;&gt;"", $P8836&lt;&gt;"...", $P8836&lt;&gt;"입력오류", ISNUMBER(FIND(INDEX($T$2:$T$7,$U$1),$P8836))),
        IF(
            $U$17="기타", AND($P8836&lt;&gt;"", $P8836&lt;&gt;"...", $P8836&lt;&gt;"입력오류", NOT(ISNUMBER(FIND($T$21:$T$34,$P8836)))),
            AND($P8836&lt;&gt;"", $P8836&lt;&gt;"...", $P8836&lt;&gt;"입력오류", $T$19=$P8836)
        )
    )
)</f>
        <v>0</v>
      </c>
    </row>
    <row r="8837" spans="9:17">
      <c r="I8837">
        <f t="shared" si="415"/>
        <v>8836</v>
      </c>
      <c r="J8837" t="e">
        <f t="shared" si="416"/>
        <v>#N/A</v>
      </c>
      <c r="K8837" t="e">
        <f t="shared" si="414"/>
        <v>#N/A</v>
      </c>
      <c r="L8837" t="b">
        <f>COUNTIF($N$2:N8837, N8837)=1</f>
        <v>0</v>
      </c>
      <c r="M8837" s="37">
        <f>IF( $Q8837, MAX($M$1:M8836)+1, 0)</f>
        <v>0</v>
      </c>
      <c r="N8837" t="e" cm="1">
        <f t="array" ref="N8837">INDEX($A$9:$F$1048576, $J8837, $K8837 )</f>
        <v>#N/A</v>
      </c>
      <c r="O8837" t="e" cm="1">
        <f t="array" ref="O8837">INDEX($B$9:$F$1048576, $J8837, $K8837 )</f>
        <v>#N/A</v>
      </c>
      <c r="P8837" t="str" cm="1">
        <f t="array" ref="P8837">IF( $L8837, TRIM(_xll.IMDP("IR", $G$5&amp;$N8837, $G$6)), "" )</f>
        <v/>
      </c>
      <c r="Q8837" t="b" cm="1">
        <f t="array" ref="Q8837">IF(
    $U$1=1, AND($P8837&lt;&gt;"", $P8837&lt;&gt;"...", $P8837&lt;&gt;"입력오류"),
    IF(
        $U$18=1, AND($P8837&lt;&gt;"", $P8837&lt;&gt;"...", $P8837&lt;&gt;"입력오류", ISNUMBER(FIND(INDEX($T$2:$T$7,$U$1),$P8837))),
        IF(
            $U$17="기타", AND($P8837&lt;&gt;"", $P8837&lt;&gt;"...", $P8837&lt;&gt;"입력오류", NOT(ISNUMBER(FIND($T$21:$T$34,$P8837)))),
            AND($P8837&lt;&gt;"", $P8837&lt;&gt;"...", $P8837&lt;&gt;"입력오류", $T$19=$P8837)
        )
    )
)</f>
        <v>0</v>
      </c>
    </row>
    <row r="8838" spans="9:17">
      <c r="I8838">
        <f t="shared" si="415"/>
        <v>8837</v>
      </c>
      <c r="J8838" t="e">
        <f t="shared" si="416"/>
        <v>#N/A</v>
      </c>
      <c r="K8838" t="e">
        <f t="shared" si="414"/>
        <v>#N/A</v>
      </c>
      <c r="L8838" t="b">
        <f>COUNTIF($N$2:N8838, N8838)=1</f>
        <v>0</v>
      </c>
      <c r="M8838" s="37">
        <f>IF( $Q8838, MAX($M$1:M8837)+1, 0)</f>
        <v>0</v>
      </c>
      <c r="N8838" t="e" cm="1">
        <f t="array" ref="N8838">INDEX($A$9:$F$1048576, $J8838, $K8838 )</f>
        <v>#N/A</v>
      </c>
      <c r="O8838" t="e" cm="1">
        <f t="array" ref="O8838">INDEX($B$9:$F$1048576, $J8838, $K8838 )</f>
        <v>#N/A</v>
      </c>
      <c r="P8838" t="str" cm="1">
        <f t="array" ref="P8838">IF( $L8838, TRIM(_xll.IMDP("IR", $G$5&amp;$N8838, $G$6)), "" )</f>
        <v/>
      </c>
      <c r="Q8838" t="b" cm="1">
        <f t="array" ref="Q8838">IF(
    $U$1=1, AND($P8838&lt;&gt;"", $P8838&lt;&gt;"...", $P8838&lt;&gt;"입력오류"),
    IF(
        $U$18=1, AND($P8838&lt;&gt;"", $P8838&lt;&gt;"...", $P8838&lt;&gt;"입력오류", ISNUMBER(FIND(INDEX($T$2:$T$7,$U$1),$P8838))),
        IF(
            $U$17="기타", AND($P8838&lt;&gt;"", $P8838&lt;&gt;"...", $P8838&lt;&gt;"입력오류", NOT(ISNUMBER(FIND($T$21:$T$34,$P8838)))),
            AND($P8838&lt;&gt;"", $P8838&lt;&gt;"...", $P8838&lt;&gt;"입력오류", $T$19=$P8838)
        )
    )
)</f>
        <v>0</v>
      </c>
    </row>
    <row r="8839" spans="9:17">
      <c r="I8839">
        <f t="shared" si="415"/>
        <v>8838</v>
      </c>
      <c r="J8839" t="e">
        <f t="shared" si="416"/>
        <v>#N/A</v>
      </c>
      <c r="K8839" t="e">
        <f t="shared" si="414"/>
        <v>#N/A</v>
      </c>
      <c r="L8839" t="b">
        <f>COUNTIF($N$2:N8839, N8839)=1</f>
        <v>0</v>
      </c>
      <c r="M8839" s="37">
        <f>IF( $Q8839, MAX($M$1:M8838)+1, 0)</f>
        <v>0</v>
      </c>
      <c r="N8839" t="e" cm="1">
        <f t="array" ref="N8839">INDEX($A$9:$F$1048576, $J8839, $K8839 )</f>
        <v>#N/A</v>
      </c>
      <c r="O8839" t="e" cm="1">
        <f t="array" ref="O8839">INDEX($B$9:$F$1048576, $J8839, $K8839 )</f>
        <v>#N/A</v>
      </c>
      <c r="P8839" t="str" cm="1">
        <f t="array" ref="P8839">IF( $L8839, TRIM(_xll.IMDP("IR", $G$5&amp;$N8839, $G$6)), "" )</f>
        <v/>
      </c>
      <c r="Q8839" t="b" cm="1">
        <f t="array" ref="Q8839">IF(
    $U$1=1, AND($P8839&lt;&gt;"", $P8839&lt;&gt;"...", $P8839&lt;&gt;"입력오류"),
    IF(
        $U$18=1, AND($P8839&lt;&gt;"", $P8839&lt;&gt;"...", $P8839&lt;&gt;"입력오류", ISNUMBER(FIND(INDEX($T$2:$T$7,$U$1),$P8839))),
        IF(
            $U$17="기타", AND($P8839&lt;&gt;"", $P8839&lt;&gt;"...", $P8839&lt;&gt;"입력오류", NOT(ISNUMBER(FIND($T$21:$T$34,$P8839)))),
            AND($P8839&lt;&gt;"", $P8839&lt;&gt;"...", $P8839&lt;&gt;"입력오류", $T$19=$P8839)
        )
    )
)</f>
        <v>0</v>
      </c>
    </row>
    <row r="8840" spans="9:17">
      <c r="I8840">
        <f t="shared" si="415"/>
        <v>8839</v>
      </c>
      <c r="J8840" t="e">
        <f t="shared" si="416"/>
        <v>#N/A</v>
      </c>
      <c r="K8840" t="e">
        <f t="shared" si="414"/>
        <v>#N/A</v>
      </c>
      <c r="L8840" t="b">
        <f>COUNTIF($N$2:N8840, N8840)=1</f>
        <v>0</v>
      </c>
      <c r="M8840" s="37">
        <f>IF( $Q8840, MAX($M$1:M8839)+1, 0)</f>
        <v>0</v>
      </c>
      <c r="N8840" t="e" cm="1">
        <f t="array" ref="N8840">INDEX($A$9:$F$1048576, $J8840, $K8840 )</f>
        <v>#N/A</v>
      </c>
      <c r="O8840" t="e" cm="1">
        <f t="array" ref="O8840">INDEX($B$9:$F$1048576, $J8840, $K8840 )</f>
        <v>#N/A</v>
      </c>
      <c r="P8840" t="str" cm="1">
        <f t="array" ref="P8840">IF( $L8840, TRIM(_xll.IMDP("IR", $G$5&amp;$N8840, $G$6)), "" )</f>
        <v/>
      </c>
      <c r="Q8840" t="b" cm="1">
        <f t="array" ref="Q8840">IF(
    $U$1=1, AND($P8840&lt;&gt;"", $P8840&lt;&gt;"...", $P8840&lt;&gt;"입력오류"),
    IF(
        $U$18=1, AND($P8840&lt;&gt;"", $P8840&lt;&gt;"...", $P8840&lt;&gt;"입력오류", ISNUMBER(FIND(INDEX($T$2:$T$7,$U$1),$P8840))),
        IF(
            $U$17="기타", AND($P8840&lt;&gt;"", $P8840&lt;&gt;"...", $P8840&lt;&gt;"입력오류", NOT(ISNUMBER(FIND($T$21:$T$34,$P8840)))),
            AND($P8840&lt;&gt;"", $P8840&lt;&gt;"...", $P8840&lt;&gt;"입력오류", $T$19=$P8840)
        )
    )
)</f>
        <v>0</v>
      </c>
    </row>
    <row r="8841" spans="9:17">
      <c r="I8841">
        <f t="shared" si="415"/>
        <v>8840</v>
      </c>
      <c r="J8841" t="e">
        <f t="shared" si="416"/>
        <v>#N/A</v>
      </c>
      <c r="K8841" t="e">
        <f t="shared" si="414"/>
        <v>#N/A</v>
      </c>
      <c r="L8841" t="b">
        <f>COUNTIF($N$2:N8841, N8841)=1</f>
        <v>0</v>
      </c>
      <c r="M8841" s="37">
        <f>IF( $Q8841, MAX($M$1:M8840)+1, 0)</f>
        <v>0</v>
      </c>
      <c r="N8841" t="e" cm="1">
        <f t="array" ref="N8841">INDEX($A$9:$F$1048576, $J8841, $K8841 )</f>
        <v>#N/A</v>
      </c>
      <c r="O8841" t="e" cm="1">
        <f t="array" ref="O8841">INDEX($B$9:$F$1048576, $J8841, $K8841 )</f>
        <v>#N/A</v>
      </c>
      <c r="P8841" t="str" cm="1">
        <f t="array" ref="P8841">IF( $L8841, TRIM(_xll.IMDP("IR", $G$5&amp;$N8841, $G$6)), "" )</f>
        <v/>
      </c>
      <c r="Q8841" t="b" cm="1">
        <f t="array" ref="Q8841">IF(
    $U$1=1, AND($P8841&lt;&gt;"", $P8841&lt;&gt;"...", $P8841&lt;&gt;"입력오류"),
    IF(
        $U$18=1, AND($P8841&lt;&gt;"", $P8841&lt;&gt;"...", $P8841&lt;&gt;"입력오류", ISNUMBER(FIND(INDEX($T$2:$T$7,$U$1),$P8841))),
        IF(
            $U$17="기타", AND($P8841&lt;&gt;"", $P8841&lt;&gt;"...", $P8841&lt;&gt;"입력오류", NOT(ISNUMBER(FIND($T$21:$T$34,$P8841)))),
            AND($P8841&lt;&gt;"", $P8841&lt;&gt;"...", $P8841&lt;&gt;"입력오류", $T$19=$P8841)
        )
    )
)</f>
        <v>0</v>
      </c>
    </row>
    <row r="8842" spans="9:17">
      <c r="I8842">
        <f t="shared" si="415"/>
        <v>8841</v>
      </c>
      <c r="J8842" t="e">
        <f t="shared" si="416"/>
        <v>#N/A</v>
      </c>
      <c r="K8842" t="e">
        <f t="shared" si="414"/>
        <v>#N/A</v>
      </c>
      <c r="L8842" t="b">
        <f>COUNTIF($N$2:N8842, N8842)=1</f>
        <v>0</v>
      </c>
      <c r="M8842" s="37">
        <f>IF( $Q8842, MAX($M$1:M8841)+1, 0)</f>
        <v>0</v>
      </c>
      <c r="N8842" t="e" cm="1">
        <f t="array" ref="N8842">INDEX($A$9:$F$1048576, $J8842, $K8842 )</f>
        <v>#N/A</v>
      </c>
      <c r="O8842" t="e" cm="1">
        <f t="array" ref="O8842">INDEX($B$9:$F$1048576, $J8842, $K8842 )</f>
        <v>#N/A</v>
      </c>
      <c r="P8842" t="str" cm="1">
        <f t="array" ref="P8842">IF( $L8842, TRIM(_xll.IMDP("IR", $G$5&amp;$N8842, $G$6)), "" )</f>
        <v/>
      </c>
      <c r="Q8842" t="b" cm="1">
        <f t="array" ref="Q8842">IF(
    $U$1=1, AND($P8842&lt;&gt;"", $P8842&lt;&gt;"...", $P8842&lt;&gt;"입력오류"),
    IF(
        $U$18=1, AND($P8842&lt;&gt;"", $P8842&lt;&gt;"...", $P8842&lt;&gt;"입력오류", ISNUMBER(FIND(INDEX($T$2:$T$7,$U$1),$P8842))),
        IF(
            $U$17="기타", AND($P8842&lt;&gt;"", $P8842&lt;&gt;"...", $P8842&lt;&gt;"입력오류", NOT(ISNUMBER(FIND($T$21:$T$34,$P8842)))),
            AND($P8842&lt;&gt;"", $P8842&lt;&gt;"...", $P8842&lt;&gt;"입력오류", $T$19=$P8842)
        )
    )
)</f>
        <v>0</v>
      </c>
    </row>
    <row r="8843" spans="9:17">
      <c r="I8843">
        <f t="shared" si="415"/>
        <v>8842</v>
      </c>
      <c r="J8843" t="e">
        <f t="shared" si="416"/>
        <v>#N/A</v>
      </c>
      <c r="K8843" t="e">
        <f t="shared" si="414"/>
        <v>#N/A</v>
      </c>
      <c r="L8843" t="b">
        <f>COUNTIF($N$2:N8843, N8843)=1</f>
        <v>0</v>
      </c>
      <c r="M8843" s="37">
        <f>IF( $Q8843, MAX($M$1:M8842)+1, 0)</f>
        <v>0</v>
      </c>
      <c r="N8843" t="e" cm="1">
        <f t="array" ref="N8843">INDEX($A$9:$F$1048576, $J8843, $K8843 )</f>
        <v>#N/A</v>
      </c>
      <c r="O8843" t="e" cm="1">
        <f t="array" ref="O8843">INDEX($B$9:$F$1048576, $J8843, $K8843 )</f>
        <v>#N/A</v>
      </c>
      <c r="P8843" t="str" cm="1">
        <f t="array" ref="P8843">IF( $L8843, TRIM(_xll.IMDP("IR", $G$5&amp;$N8843, $G$6)), "" )</f>
        <v/>
      </c>
      <c r="Q8843" t="b" cm="1">
        <f t="array" ref="Q8843">IF(
    $U$1=1, AND($P8843&lt;&gt;"", $P8843&lt;&gt;"...", $P8843&lt;&gt;"입력오류"),
    IF(
        $U$18=1, AND($P8843&lt;&gt;"", $P8843&lt;&gt;"...", $P8843&lt;&gt;"입력오류", ISNUMBER(FIND(INDEX($T$2:$T$7,$U$1),$P8843))),
        IF(
            $U$17="기타", AND($P8843&lt;&gt;"", $P8843&lt;&gt;"...", $P8843&lt;&gt;"입력오류", NOT(ISNUMBER(FIND($T$21:$T$34,$P8843)))),
            AND($P8843&lt;&gt;"", $P8843&lt;&gt;"...", $P8843&lt;&gt;"입력오류", $T$19=$P8843)
        )
    )
)</f>
        <v>0</v>
      </c>
    </row>
    <row r="8844" spans="9:17">
      <c r="I8844">
        <f t="shared" si="415"/>
        <v>8843</v>
      </c>
      <c r="J8844" t="e">
        <f t="shared" si="416"/>
        <v>#N/A</v>
      </c>
      <c r="K8844" t="e">
        <f t="shared" si="414"/>
        <v>#N/A</v>
      </c>
      <c r="L8844" t="b">
        <f>COUNTIF($N$2:N8844, N8844)=1</f>
        <v>0</v>
      </c>
      <c r="M8844" s="37">
        <f>IF( $Q8844, MAX($M$1:M8843)+1, 0)</f>
        <v>0</v>
      </c>
      <c r="N8844" t="e" cm="1">
        <f t="array" ref="N8844">INDEX($A$9:$F$1048576, $J8844, $K8844 )</f>
        <v>#N/A</v>
      </c>
      <c r="O8844" t="e" cm="1">
        <f t="array" ref="O8844">INDEX($B$9:$F$1048576, $J8844, $K8844 )</f>
        <v>#N/A</v>
      </c>
      <c r="P8844" t="str" cm="1">
        <f t="array" ref="P8844">IF( $L8844, TRIM(_xll.IMDP("IR", $G$5&amp;$N8844, $G$6)), "" )</f>
        <v/>
      </c>
      <c r="Q8844" t="b" cm="1">
        <f t="array" ref="Q8844">IF(
    $U$1=1, AND($P8844&lt;&gt;"", $P8844&lt;&gt;"...", $P8844&lt;&gt;"입력오류"),
    IF(
        $U$18=1, AND($P8844&lt;&gt;"", $P8844&lt;&gt;"...", $P8844&lt;&gt;"입력오류", ISNUMBER(FIND(INDEX($T$2:$T$7,$U$1),$P8844))),
        IF(
            $U$17="기타", AND($P8844&lt;&gt;"", $P8844&lt;&gt;"...", $P8844&lt;&gt;"입력오류", NOT(ISNUMBER(FIND($T$21:$T$34,$P8844)))),
            AND($P8844&lt;&gt;"", $P8844&lt;&gt;"...", $P8844&lt;&gt;"입력오류", $T$19=$P8844)
        )
    )
)</f>
        <v>0</v>
      </c>
    </row>
    <row r="8845" spans="9:17">
      <c r="I8845">
        <f t="shared" si="415"/>
        <v>8844</v>
      </c>
      <c r="J8845" t="e">
        <f t="shared" si="416"/>
        <v>#N/A</v>
      </c>
      <c r="K8845" t="e">
        <f t="shared" si="414"/>
        <v>#N/A</v>
      </c>
      <c r="L8845" t="b">
        <f>COUNTIF($N$2:N8845, N8845)=1</f>
        <v>0</v>
      </c>
      <c r="M8845" s="37">
        <f>IF( $Q8845, MAX($M$1:M8844)+1, 0)</f>
        <v>0</v>
      </c>
      <c r="N8845" t="e" cm="1">
        <f t="array" ref="N8845">INDEX($A$9:$F$1048576, $J8845, $K8845 )</f>
        <v>#N/A</v>
      </c>
      <c r="O8845" t="e" cm="1">
        <f t="array" ref="O8845">INDEX($B$9:$F$1048576, $J8845, $K8845 )</f>
        <v>#N/A</v>
      </c>
      <c r="P8845" t="str" cm="1">
        <f t="array" ref="P8845">IF( $L8845, TRIM(_xll.IMDP("IR", $G$5&amp;$N8845, $G$6)), "" )</f>
        <v/>
      </c>
      <c r="Q8845" t="b" cm="1">
        <f t="array" ref="Q8845">IF(
    $U$1=1, AND($P8845&lt;&gt;"", $P8845&lt;&gt;"...", $P8845&lt;&gt;"입력오류"),
    IF(
        $U$18=1, AND($P8845&lt;&gt;"", $P8845&lt;&gt;"...", $P8845&lt;&gt;"입력오류", ISNUMBER(FIND(INDEX($T$2:$T$7,$U$1),$P8845))),
        IF(
            $U$17="기타", AND($P8845&lt;&gt;"", $P8845&lt;&gt;"...", $P8845&lt;&gt;"입력오류", NOT(ISNUMBER(FIND($T$21:$T$34,$P8845)))),
            AND($P8845&lt;&gt;"", $P8845&lt;&gt;"...", $P8845&lt;&gt;"입력오류", $T$19=$P8845)
        )
    )
)</f>
        <v>0</v>
      </c>
    </row>
    <row r="8846" spans="9:17">
      <c r="I8846">
        <f t="shared" si="415"/>
        <v>8845</v>
      </c>
      <c r="J8846" t="e">
        <f t="shared" si="416"/>
        <v>#N/A</v>
      </c>
      <c r="K8846" t="e">
        <f t="shared" si="414"/>
        <v>#N/A</v>
      </c>
      <c r="L8846" t="b">
        <f>COUNTIF($N$2:N8846, N8846)=1</f>
        <v>0</v>
      </c>
      <c r="M8846" s="37">
        <f>IF( $Q8846, MAX($M$1:M8845)+1, 0)</f>
        <v>0</v>
      </c>
      <c r="N8846" t="e" cm="1">
        <f t="array" ref="N8846">INDEX($A$9:$F$1048576, $J8846, $K8846 )</f>
        <v>#N/A</v>
      </c>
      <c r="O8846" t="e" cm="1">
        <f t="array" ref="O8846">INDEX($B$9:$F$1048576, $J8846, $K8846 )</f>
        <v>#N/A</v>
      </c>
      <c r="P8846" t="str" cm="1">
        <f t="array" ref="P8846">IF( $L8846, TRIM(_xll.IMDP("IR", $G$5&amp;$N8846, $G$6)), "" )</f>
        <v/>
      </c>
      <c r="Q8846" t="b" cm="1">
        <f t="array" ref="Q8846">IF(
    $U$1=1, AND($P8846&lt;&gt;"", $P8846&lt;&gt;"...", $P8846&lt;&gt;"입력오류"),
    IF(
        $U$18=1, AND($P8846&lt;&gt;"", $P8846&lt;&gt;"...", $P8846&lt;&gt;"입력오류", ISNUMBER(FIND(INDEX($T$2:$T$7,$U$1),$P8846))),
        IF(
            $U$17="기타", AND($P8846&lt;&gt;"", $P8846&lt;&gt;"...", $P8846&lt;&gt;"입력오류", NOT(ISNUMBER(FIND($T$21:$T$34,$P8846)))),
            AND($P8846&lt;&gt;"", $P8846&lt;&gt;"...", $P8846&lt;&gt;"입력오류", $T$19=$P8846)
        )
    )
)</f>
        <v>0</v>
      </c>
    </row>
    <row r="8847" spans="9:17">
      <c r="I8847">
        <f t="shared" si="415"/>
        <v>8846</v>
      </c>
      <c r="J8847" t="e">
        <f t="shared" si="416"/>
        <v>#N/A</v>
      </c>
      <c r="K8847" t="e">
        <f t="shared" si="414"/>
        <v>#N/A</v>
      </c>
      <c r="L8847" t="b">
        <f>COUNTIF($N$2:N8847, N8847)=1</f>
        <v>0</v>
      </c>
      <c r="M8847" s="37">
        <f>IF( $Q8847, MAX($M$1:M8846)+1, 0)</f>
        <v>0</v>
      </c>
      <c r="N8847" t="e" cm="1">
        <f t="array" ref="N8847">INDEX($A$9:$F$1048576, $J8847, $K8847 )</f>
        <v>#N/A</v>
      </c>
      <c r="O8847" t="e" cm="1">
        <f t="array" ref="O8847">INDEX($B$9:$F$1048576, $J8847, $K8847 )</f>
        <v>#N/A</v>
      </c>
      <c r="P8847" t="str" cm="1">
        <f t="array" ref="P8847">IF( $L8847, TRIM(_xll.IMDP("IR", $G$5&amp;$N8847, $G$6)), "" )</f>
        <v/>
      </c>
      <c r="Q8847" t="b" cm="1">
        <f t="array" ref="Q8847">IF(
    $U$1=1, AND($P8847&lt;&gt;"", $P8847&lt;&gt;"...", $P8847&lt;&gt;"입력오류"),
    IF(
        $U$18=1, AND($P8847&lt;&gt;"", $P8847&lt;&gt;"...", $P8847&lt;&gt;"입력오류", ISNUMBER(FIND(INDEX($T$2:$T$7,$U$1),$P8847))),
        IF(
            $U$17="기타", AND($P8847&lt;&gt;"", $P8847&lt;&gt;"...", $P8847&lt;&gt;"입력오류", NOT(ISNUMBER(FIND($T$21:$T$34,$P8847)))),
            AND($P8847&lt;&gt;"", $P8847&lt;&gt;"...", $P8847&lt;&gt;"입력오류", $T$19=$P8847)
        )
    )
)</f>
        <v>0</v>
      </c>
    </row>
    <row r="8848" spans="9:17">
      <c r="I8848">
        <f t="shared" si="415"/>
        <v>8847</v>
      </c>
      <c r="J8848" t="e">
        <f t="shared" si="416"/>
        <v>#N/A</v>
      </c>
      <c r="K8848" t="e">
        <f t="shared" si="414"/>
        <v>#N/A</v>
      </c>
      <c r="L8848" t="b">
        <f>COUNTIF($N$2:N8848, N8848)=1</f>
        <v>0</v>
      </c>
      <c r="M8848" s="37">
        <f>IF( $Q8848, MAX($M$1:M8847)+1, 0)</f>
        <v>0</v>
      </c>
      <c r="N8848" t="e" cm="1">
        <f t="array" ref="N8848">INDEX($A$9:$F$1048576, $J8848, $K8848 )</f>
        <v>#N/A</v>
      </c>
      <c r="O8848" t="e" cm="1">
        <f t="array" ref="O8848">INDEX($B$9:$F$1048576, $J8848, $K8848 )</f>
        <v>#N/A</v>
      </c>
      <c r="P8848" t="str" cm="1">
        <f t="array" ref="P8848">IF( $L8848, TRIM(_xll.IMDP("IR", $G$5&amp;$N8848, $G$6)), "" )</f>
        <v/>
      </c>
      <c r="Q8848" t="b" cm="1">
        <f t="array" ref="Q8848">IF(
    $U$1=1, AND($P8848&lt;&gt;"", $P8848&lt;&gt;"...", $P8848&lt;&gt;"입력오류"),
    IF(
        $U$18=1, AND($P8848&lt;&gt;"", $P8848&lt;&gt;"...", $P8848&lt;&gt;"입력오류", ISNUMBER(FIND(INDEX($T$2:$T$7,$U$1),$P8848))),
        IF(
            $U$17="기타", AND($P8848&lt;&gt;"", $P8848&lt;&gt;"...", $P8848&lt;&gt;"입력오류", NOT(ISNUMBER(FIND($T$21:$T$34,$P8848)))),
            AND($P8848&lt;&gt;"", $P8848&lt;&gt;"...", $P8848&lt;&gt;"입력오류", $T$19=$P8848)
        )
    )
)</f>
        <v>0</v>
      </c>
    </row>
    <row r="8849" spans="9:17">
      <c r="I8849">
        <f t="shared" si="415"/>
        <v>8848</v>
      </c>
      <c r="J8849" t="e">
        <f t="shared" si="416"/>
        <v>#N/A</v>
      </c>
      <c r="K8849" t="e">
        <f t="shared" si="414"/>
        <v>#N/A</v>
      </c>
      <c r="L8849" t="b">
        <f>COUNTIF($N$2:N8849, N8849)=1</f>
        <v>0</v>
      </c>
      <c r="M8849" s="37">
        <f>IF( $Q8849, MAX($M$1:M8848)+1, 0)</f>
        <v>0</v>
      </c>
      <c r="N8849" t="e" cm="1">
        <f t="array" ref="N8849">INDEX($A$9:$F$1048576, $J8849, $K8849 )</f>
        <v>#N/A</v>
      </c>
      <c r="O8849" t="e" cm="1">
        <f t="array" ref="O8849">INDEX($B$9:$F$1048576, $J8849, $K8849 )</f>
        <v>#N/A</v>
      </c>
      <c r="P8849" t="str" cm="1">
        <f t="array" ref="P8849">IF( $L8849, TRIM(_xll.IMDP("IR", $G$5&amp;$N8849, $G$6)), "" )</f>
        <v/>
      </c>
      <c r="Q8849" t="b" cm="1">
        <f t="array" ref="Q8849">IF(
    $U$1=1, AND($P8849&lt;&gt;"", $P8849&lt;&gt;"...", $P8849&lt;&gt;"입력오류"),
    IF(
        $U$18=1, AND($P8849&lt;&gt;"", $P8849&lt;&gt;"...", $P8849&lt;&gt;"입력오류", ISNUMBER(FIND(INDEX($T$2:$T$7,$U$1),$P8849))),
        IF(
            $U$17="기타", AND($P8849&lt;&gt;"", $P8849&lt;&gt;"...", $P8849&lt;&gt;"입력오류", NOT(ISNUMBER(FIND($T$21:$T$34,$P8849)))),
            AND($P8849&lt;&gt;"", $P8849&lt;&gt;"...", $P8849&lt;&gt;"입력오류", $T$19=$P8849)
        )
    )
)</f>
        <v>0</v>
      </c>
    </row>
    <row r="8850" spans="9:17">
      <c r="I8850">
        <f t="shared" si="415"/>
        <v>8849</v>
      </c>
      <c r="J8850" t="e">
        <f t="shared" si="416"/>
        <v>#N/A</v>
      </c>
      <c r="K8850" t="e">
        <f t="shared" si="414"/>
        <v>#N/A</v>
      </c>
      <c r="L8850" t="b">
        <f>COUNTIF($N$2:N8850, N8850)=1</f>
        <v>0</v>
      </c>
      <c r="M8850" s="37">
        <f>IF( $Q8850, MAX($M$1:M8849)+1, 0)</f>
        <v>0</v>
      </c>
      <c r="N8850" t="e" cm="1">
        <f t="array" ref="N8850">INDEX($A$9:$F$1048576, $J8850, $K8850 )</f>
        <v>#N/A</v>
      </c>
      <c r="O8850" t="e" cm="1">
        <f t="array" ref="O8850">INDEX($B$9:$F$1048576, $J8850, $K8850 )</f>
        <v>#N/A</v>
      </c>
      <c r="P8850" t="str" cm="1">
        <f t="array" ref="P8850">IF( $L8850, TRIM(_xll.IMDP("IR", $G$5&amp;$N8850, $G$6)), "" )</f>
        <v/>
      </c>
      <c r="Q8850" t="b" cm="1">
        <f t="array" ref="Q8850">IF(
    $U$1=1, AND($P8850&lt;&gt;"", $P8850&lt;&gt;"...", $P8850&lt;&gt;"입력오류"),
    IF(
        $U$18=1, AND($P8850&lt;&gt;"", $P8850&lt;&gt;"...", $P8850&lt;&gt;"입력오류", ISNUMBER(FIND(INDEX($T$2:$T$7,$U$1),$P8850))),
        IF(
            $U$17="기타", AND($P8850&lt;&gt;"", $P8850&lt;&gt;"...", $P8850&lt;&gt;"입력오류", NOT(ISNUMBER(FIND($T$21:$T$34,$P8850)))),
            AND($P8850&lt;&gt;"", $P8850&lt;&gt;"...", $P8850&lt;&gt;"입력오류", $T$19=$P8850)
        )
    )
)</f>
        <v>0</v>
      </c>
    </row>
    <row r="8851" spans="9:17">
      <c r="I8851">
        <f t="shared" si="415"/>
        <v>8850</v>
      </c>
      <c r="J8851" t="e">
        <f t="shared" si="416"/>
        <v>#N/A</v>
      </c>
      <c r="K8851" t="e">
        <f t="shared" si="414"/>
        <v>#N/A</v>
      </c>
      <c r="L8851" t="b">
        <f>COUNTIF($N$2:N8851, N8851)=1</f>
        <v>0</v>
      </c>
      <c r="M8851" s="37">
        <f>IF( $Q8851, MAX($M$1:M8850)+1, 0)</f>
        <v>0</v>
      </c>
      <c r="N8851" t="e" cm="1">
        <f t="array" ref="N8851">INDEX($A$9:$F$1048576, $J8851, $K8851 )</f>
        <v>#N/A</v>
      </c>
      <c r="O8851" t="e" cm="1">
        <f t="array" ref="O8851">INDEX($B$9:$F$1048576, $J8851, $K8851 )</f>
        <v>#N/A</v>
      </c>
      <c r="P8851" t="str" cm="1">
        <f t="array" ref="P8851">IF( $L8851, TRIM(_xll.IMDP("IR", $G$5&amp;$N8851, $G$6)), "" )</f>
        <v/>
      </c>
      <c r="Q8851" t="b" cm="1">
        <f t="array" ref="Q8851">IF(
    $U$1=1, AND($P8851&lt;&gt;"", $P8851&lt;&gt;"...", $P8851&lt;&gt;"입력오류"),
    IF(
        $U$18=1, AND($P8851&lt;&gt;"", $P8851&lt;&gt;"...", $P8851&lt;&gt;"입력오류", ISNUMBER(FIND(INDEX($T$2:$T$7,$U$1),$P8851))),
        IF(
            $U$17="기타", AND($P8851&lt;&gt;"", $P8851&lt;&gt;"...", $P8851&lt;&gt;"입력오류", NOT(ISNUMBER(FIND($T$21:$T$34,$P8851)))),
            AND($P8851&lt;&gt;"", $P8851&lt;&gt;"...", $P8851&lt;&gt;"입력오류", $T$19=$P8851)
        )
    )
)</f>
        <v>0</v>
      </c>
    </row>
    <row r="8852" spans="9:17">
      <c r="I8852">
        <f t="shared" si="415"/>
        <v>8851</v>
      </c>
      <c r="J8852" t="e">
        <f t="shared" si="416"/>
        <v>#N/A</v>
      </c>
      <c r="K8852" t="e">
        <f t="shared" si="414"/>
        <v>#N/A</v>
      </c>
      <c r="L8852" t="b">
        <f>COUNTIF($N$2:N8852, N8852)=1</f>
        <v>0</v>
      </c>
      <c r="M8852" s="37">
        <f>IF( $Q8852, MAX($M$1:M8851)+1, 0)</f>
        <v>0</v>
      </c>
      <c r="N8852" t="e" cm="1">
        <f t="array" ref="N8852">INDEX($A$9:$F$1048576, $J8852, $K8852 )</f>
        <v>#N/A</v>
      </c>
      <c r="O8852" t="e" cm="1">
        <f t="array" ref="O8852">INDEX($B$9:$F$1048576, $J8852, $K8852 )</f>
        <v>#N/A</v>
      </c>
      <c r="P8852" t="str" cm="1">
        <f t="array" ref="P8852">IF( $L8852, TRIM(_xll.IMDP("IR", $G$5&amp;$N8852, $G$6)), "" )</f>
        <v/>
      </c>
      <c r="Q8852" t="b" cm="1">
        <f t="array" ref="Q8852">IF(
    $U$1=1, AND($P8852&lt;&gt;"", $P8852&lt;&gt;"...", $P8852&lt;&gt;"입력오류"),
    IF(
        $U$18=1, AND($P8852&lt;&gt;"", $P8852&lt;&gt;"...", $P8852&lt;&gt;"입력오류", ISNUMBER(FIND(INDEX($T$2:$T$7,$U$1),$P8852))),
        IF(
            $U$17="기타", AND($P8852&lt;&gt;"", $P8852&lt;&gt;"...", $P8852&lt;&gt;"입력오류", NOT(ISNUMBER(FIND($T$21:$T$34,$P8852)))),
            AND($P8852&lt;&gt;"", $P8852&lt;&gt;"...", $P8852&lt;&gt;"입력오류", $T$19=$P8852)
        )
    )
)</f>
        <v>0</v>
      </c>
    </row>
    <row r="8853" spans="9:17">
      <c r="I8853">
        <f t="shared" si="415"/>
        <v>8852</v>
      </c>
      <c r="J8853" t="e">
        <f t="shared" si="416"/>
        <v>#N/A</v>
      </c>
      <c r="K8853" t="e">
        <f t="shared" si="414"/>
        <v>#N/A</v>
      </c>
      <c r="L8853" t="b">
        <f>COUNTIF($N$2:N8853, N8853)=1</f>
        <v>0</v>
      </c>
      <c r="M8853" s="37">
        <f>IF( $Q8853, MAX($M$1:M8852)+1, 0)</f>
        <v>0</v>
      </c>
      <c r="N8853" t="e" cm="1">
        <f t="array" ref="N8853">INDEX($A$9:$F$1048576, $J8853, $K8853 )</f>
        <v>#N/A</v>
      </c>
      <c r="O8853" t="e" cm="1">
        <f t="array" ref="O8853">INDEX($B$9:$F$1048576, $J8853, $K8853 )</f>
        <v>#N/A</v>
      </c>
      <c r="P8853" t="str" cm="1">
        <f t="array" ref="P8853">IF( $L8853, TRIM(_xll.IMDP("IR", $G$5&amp;$N8853, $G$6)), "" )</f>
        <v/>
      </c>
      <c r="Q8853" t="b" cm="1">
        <f t="array" ref="Q8853">IF(
    $U$1=1, AND($P8853&lt;&gt;"", $P8853&lt;&gt;"...", $P8853&lt;&gt;"입력오류"),
    IF(
        $U$18=1, AND($P8853&lt;&gt;"", $P8853&lt;&gt;"...", $P8853&lt;&gt;"입력오류", ISNUMBER(FIND(INDEX($T$2:$T$7,$U$1),$P8853))),
        IF(
            $U$17="기타", AND($P8853&lt;&gt;"", $P8853&lt;&gt;"...", $P8853&lt;&gt;"입력오류", NOT(ISNUMBER(FIND($T$21:$T$34,$P8853)))),
            AND($P8853&lt;&gt;"", $P8853&lt;&gt;"...", $P8853&lt;&gt;"입력오류", $T$19=$P8853)
        )
    )
)</f>
        <v>0</v>
      </c>
    </row>
    <row r="8854" spans="9:17">
      <c r="I8854">
        <f t="shared" si="415"/>
        <v>8853</v>
      </c>
      <c r="J8854" t="e">
        <f t="shared" si="416"/>
        <v>#N/A</v>
      </c>
      <c r="K8854" t="e">
        <f t="shared" si="414"/>
        <v>#N/A</v>
      </c>
      <c r="L8854" t="b">
        <f>COUNTIF($N$2:N8854, N8854)=1</f>
        <v>0</v>
      </c>
      <c r="M8854" s="37">
        <f>IF( $Q8854, MAX($M$1:M8853)+1, 0)</f>
        <v>0</v>
      </c>
      <c r="N8854" t="e" cm="1">
        <f t="array" ref="N8854">INDEX($A$9:$F$1048576, $J8854, $K8854 )</f>
        <v>#N/A</v>
      </c>
      <c r="O8854" t="e" cm="1">
        <f t="array" ref="O8854">INDEX($B$9:$F$1048576, $J8854, $K8854 )</f>
        <v>#N/A</v>
      </c>
      <c r="P8854" t="str" cm="1">
        <f t="array" ref="P8854">IF( $L8854, TRIM(_xll.IMDP("IR", $G$5&amp;$N8854, $G$6)), "" )</f>
        <v/>
      </c>
      <c r="Q8854" t="b" cm="1">
        <f t="array" ref="Q8854">IF(
    $U$1=1, AND($P8854&lt;&gt;"", $P8854&lt;&gt;"...", $P8854&lt;&gt;"입력오류"),
    IF(
        $U$18=1, AND($P8854&lt;&gt;"", $P8854&lt;&gt;"...", $P8854&lt;&gt;"입력오류", ISNUMBER(FIND(INDEX($T$2:$T$7,$U$1),$P8854))),
        IF(
            $U$17="기타", AND($P8854&lt;&gt;"", $P8854&lt;&gt;"...", $P8854&lt;&gt;"입력오류", NOT(ISNUMBER(FIND($T$21:$T$34,$P8854)))),
            AND($P8854&lt;&gt;"", $P8854&lt;&gt;"...", $P8854&lt;&gt;"입력오류", $T$19=$P8854)
        )
    )
)</f>
        <v>0</v>
      </c>
    </row>
    <row r="8855" spans="9:17">
      <c r="I8855">
        <f t="shared" si="415"/>
        <v>8854</v>
      </c>
      <c r="J8855" t="e">
        <f t="shared" si="416"/>
        <v>#N/A</v>
      </c>
      <c r="K8855" t="e">
        <f t="shared" si="414"/>
        <v>#N/A</v>
      </c>
      <c r="L8855" t="b">
        <f>COUNTIF($N$2:N8855, N8855)=1</f>
        <v>0</v>
      </c>
      <c r="M8855" s="37">
        <f>IF( $Q8855, MAX($M$1:M8854)+1, 0)</f>
        <v>0</v>
      </c>
      <c r="N8855" t="e" cm="1">
        <f t="array" ref="N8855">INDEX($A$9:$F$1048576, $J8855, $K8855 )</f>
        <v>#N/A</v>
      </c>
      <c r="O8855" t="e" cm="1">
        <f t="array" ref="O8855">INDEX($B$9:$F$1048576, $J8855, $K8855 )</f>
        <v>#N/A</v>
      </c>
      <c r="P8855" t="str" cm="1">
        <f t="array" ref="P8855">IF( $L8855, TRIM(_xll.IMDP("IR", $G$5&amp;$N8855, $G$6)), "" )</f>
        <v/>
      </c>
      <c r="Q8855" t="b" cm="1">
        <f t="array" ref="Q8855">IF(
    $U$1=1, AND($P8855&lt;&gt;"", $P8855&lt;&gt;"...", $P8855&lt;&gt;"입력오류"),
    IF(
        $U$18=1, AND($P8855&lt;&gt;"", $P8855&lt;&gt;"...", $P8855&lt;&gt;"입력오류", ISNUMBER(FIND(INDEX($T$2:$T$7,$U$1),$P8855))),
        IF(
            $U$17="기타", AND($P8855&lt;&gt;"", $P8855&lt;&gt;"...", $P8855&lt;&gt;"입력오류", NOT(ISNUMBER(FIND($T$21:$T$34,$P8855)))),
            AND($P8855&lt;&gt;"", $P8855&lt;&gt;"...", $P8855&lt;&gt;"입력오류", $T$19=$P8855)
        )
    )
)</f>
        <v>0</v>
      </c>
    </row>
    <row r="8856" spans="9:17">
      <c r="I8856">
        <f t="shared" si="415"/>
        <v>8855</v>
      </c>
      <c r="J8856" t="e">
        <f t="shared" si="416"/>
        <v>#N/A</v>
      </c>
      <c r="K8856" t="e">
        <f t="shared" si="414"/>
        <v>#N/A</v>
      </c>
      <c r="L8856" t="b">
        <f>COUNTIF($N$2:N8856, N8856)=1</f>
        <v>0</v>
      </c>
      <c r="M8856" s="37">
        <f>IF( $Q8856, MAX($M$1:M8855)+1, 0)</f>
        <v>0</v>
      </c>
      <c r="N8856" t="e" cm="1">
        <f t="array" ref="N8856">INDEX($A$9:$F$1048576, $J8856, $K8856 )</f>
        <v>#N/A</v>
      </c>
      <c r="O8856" t="e" cm="1">
        <f t="array" ref="O8856">INDEX($B$9:$F$1048576, $J8856, $K8856 )</f>
        <v>#N/A</v>
      </c>
      <c r="P8856" t="str" cm="1">
        <f t="array" ref="P8856">IF( $L8856, TRIM(_xll.IMDP("IR", $G$5&amp;$N8856, $G$6)), "" )</f>
        <v/>
      </c>
      <c r="Q8856" t="b" cm="1">
        <f t="array" ref="Q8856">IF(
    $U$1=1, AND($P8856&lt;&gt;"", $P8856&lt;&gt;"...", $P8856&lt;&gt;"입력오류"),
    IF(
        $U$18=1, AND($P8856&lt;&gt;"", $P8856&lt;&gt;"...", $P8856&lt;&gt;"입력오류", ISNUMBER(FIND(INDEX($T$2:$T$7,$U$1),$P8856))),
        IF(
            $U$17="기타", AND($P8856&lt;&gt;"", $P8856&lt;&gt;"...", $P8856&lt;&gt;"입력오류", NOT(ISNUMBER(FIND($T$21:$T$34,$P8856)))),
            AND($P8856&lt;&gt;"", $P8856&lt;&gt;"...", $P8856&lt;&gt;"입력오류", $T$19=$P8856)
        )
    )
)</f>
        <v>0</v>
      </c>
    </row>
    <row r="8857" spans="9:17">
      <c r="I8857">
        <f t="shared" si="415"/>
        <v>8856</v>
      </c>
      <c r="J8857" t="e">
        <f t="shared" si="416"/>
        <v>#N/A</v>
      </c>
      <c r="K8857" t="e">
        <f t="shared" si="414"/>
        <v>#N/A</v>
      </c>
      <c r="L8857" t="b">
        <f>COUNTIF($N$2:N8857, N8857)=1</f>
        <v>0</v>
      </c>
      <c r="M8857" s="37">
        <f>IF( $Q8857, MAX($M$1:M8856)+1, 0)</f>
        <v>0</v>
      </c>
      <c r="N8857" t="e" cm="1">
        <f t="array" ref="N8857">INDEX($A$9:$F$1048576, $J8857, $K8857 )</f>
        <v>#N/A</v>
      </c>
      <c r="O8857" t="e" cm="1">
        <f t="array" ref="O8857">INDEX($B$9:$F$1048576, $J8857, $K8857 )</f>
        <v>#N/A</v>
      </c>
      <c r="P8857" t="str" cm="1">
        <f t="array" ref="P8857">IF( $L8857, TRIM(_xll.IMDP("IR", $G$5&amp;$N8857, $G$6)), "" )</f>
        <v/>
      </c>
      <c r="Q8857" t="b" cm="1">
        <f t="array" ref="Q8857">IF(
    $U$1=1, AND($P8857&lt;&gt;"", $P8857&lt;&gt;"...", $P8857&lt;&gt;"입력오류"),
    IF(
        $U$18=1, AND($P8857&lt;&gt;"", $P8857&lt;&gt;"...", $P8857&lt;&gt;"입력오류", ISNUMBER(FIND(INDEX($T$2:$T$7,$U$1),$P8857))),
        IF(
            $U$17="기타", AND($P8857&lt;&gt;"", $P8857&lt;&gt;"...", $P8857&lt;&gt;"입력오류", NOT(ISNUMBER(FIND($T$21:$T$34,$P8857)))),
            AND($P8857&lt;&gt;"", $P8857&lt;&gt;"...", $P8857&lt;&gt;"입력오류", $T$19=$P8857)
        )
    )
)</f>
        <v>0</v>
      </c>
    </row>
    <row r="8858" spans="9:17">
      <c r="I8858">
        <f t="shared" si="415"/>
        <v>8857</v>
      </c>
      <c r="J8858" t="e">
        <f t="shared" si="416"/>
        <v>#N/A</v>
      </c>
      <c r="K8858" t="e">
        <f t="shared" si="414"/>
        <v>#N/A</v>
      </c>
      <c r="L8858" t="b">
        <f>COUNTIF($N$2:N8858, N8858)=1</f>
        <v>0</v>
      </c>
      <c r="M8858" s="37">
        <f>IF( $Q8858, MAX($M$1:M8857)+1, 0)</f>
        <v>0</v>
      </c>
      <c r="N8858" t="e" cm="1">
        <f t="array" ref="N8858">INDEX($A$9:$F$1048576, $J8858, $K8858 )</f>
        <v>#N/A</v>
      </c>
      <c r="O8858" t="e" cm="1">
        <f t="array" ref="O8858">INDEX($B$9:$F$1048576, $J8858, $K8858 )</f>
        <v>#N/A</v>
      </c>
      <c r="P8858" t="str" cm="1">
        <f t="array" ref="P8858">IF( $L8858, TRIM(_xll.IMDP("IR", $G$5&amp;$N8858, $G$6)), "" )</f>
        <v/>
      </c>
      <c r="Q8858" t="b" cm="1">
        <f t="array" ref="Q8858">IF(
    $U$1=1, AND($P8858&lt;&gt;"", $P8858&lt;&gt;"...", $P8858&lt;&gt;"입력오류"),
    IF(
        $U$18=1, AND($P8858&lt;&gt;"", $P8858&lt;&gt;"...", $P8858&lt;&gt;"입력오류", ISNUMBER(FIND(INDEX($T$2:$T$7,$U$1),$P8858))),
        IF(
            $U$17="기타", AND($P8858&lt;&gt;"", $P8858&lt;&gt;"...", $P8858&lt;&gt;"입력오류", NOT(ISNUMBER(FIND($T$21:$T$34,$P8858)))),
            AND($P8858&lt;&gt;"", $P8858&lt;&gt;"...", $P8858&lt;&gt;"입력오류", $T$19=$P8858)
        )
    )
)</f>
        <v>0</v>
      </c>
    </row>
    <row r="8859" spans="9:17">
      <c r="I8859">
        <f t="shared" si="415"/>
        <v>8858</v>
      </c>
      <c r="J8859" t="e">
        <f t="shared" si="416"/>
        <v>#N/A</v>
      </c>
      <c r="K8859" t="e">
        <f t="shared" si="414"/>
        <v>#N/A</v>
      </c>
      <c r="L8859" t="b">
        <f>COUNTIF($N$2:N8859, N8859)=1</f>
        <v>0</v>
      </c>
      <c r="M8859" s="37">
        <f>IF( $Q8859, MAX($M$1:M8858)+1, 0)</f>
        <v>0</v>
      </c>
      <c r="N8859" t="e" cm="1">
        <f t="array" ref="N8859">INDEX($A$9:$F$1048576, $J8859, $K8859 )</f>
        <v>#N/A</v>
      </c>
      <c r="O8859" t="e" cm="1">
        <f t="array" ref="O8859">INDEX($B$9:$F$1048576, $J8859, $K8859 )</f>
        <v>#N/A</v>
      </c>
      <c r="P8859" t="str" cm="1">
        <f t="array" ref="P8859">IF( $L8859, TRIM(_xll.IMDP("IR", $G$5&amp;$N8859, $G$6)), "" )</f>
        <v/>
      </c>
      <c r="Q8859" t="b" cm="1">
        <f t="array" ref="Q8859">IF(
    $U$1=1, AND($P8859&lt;&gt;"", $P8859&lt;&gt;"...", $P8859&lt;&gt;"입력오류"),
    IF(
        $U$18=1, AND($P8859&lt;&gt;"", $P8859&lt;&gt;"...", $P8859&lt;&gt;"입력오류", ISNUMBER(FIND(INDEX($T$2:$T$7,$U$1),$P8859))),
        IF(
            $U$17="기타", AND($P8859&lt;&gt;"", $P8859&lt;&gt;"...", $P8859&lt;&gt;"입력오류", NOT(ISNUMBER(FIND($T$21:$T$34,$P8859)))),
            AND($P8859&lt;&gt;"", $P8859&lt;&gt;"...", $P8859&lt;&gt;"입력오류", $T$19=$P8859)
        )
    )
)</f>
        <v>0</v>
      </c>
    </row>
    <row r="8860" spans="9:17">
      <c r="I8860">
        <f t="shared" si="415"/>
        <v>8859</v>
      </c>
      <c r="J8860" t="e">
        <f t="shared" si="416"/>
        <v>#N/A</v>
      </c>
      <c r="K8860" t="e">
        <f t="shared" si="414"/>
        <v>#N/A</v>
      </c>
      <c r="L8860" t="b">
        <f>COUNTIF($N$2:N8860, N8860)=1</f>
        <v>0</v>
      </c>
      <c r="M8860" s="37">
        <f>IF( $Q8860, MAX($M$1:M8859)+1, 0)</f>
        <v>0</v>
      </c>
      <c r="N8860" t="e" cm="1">
        <f t="array" ref="N8860">INDEX($A$9:$F$1048576, $J8860, $K8860 )</f>
        <v>#N/A</v>
      </c>
      <c r="O8860" t="e" cm="1">
        <f t="array" ref="O8860">INDEX($B$9:$F$1048576, $J8860, $K8860 )</f>
        <v>#N/A</v>
      </c>
      <c r="P8860" t="str" cm="1">
        <f t="array" ref="P8860">IF( $L8860, TRIM(_xll.IMDP("IR", $G$5&amp;$N8860, $G$6)), "" )</f>
        <v/>
      </c>
      <c r="Q8860" t="b" cm="1">
        <f t="array" ref="Q8860">IF(
    $U$1=1, AND($P8860&lt;&gt;"", $P8860&lt;&gt;"...", $P8860&lt;&gt;"입력오류"),
    IF(
        $U$18=1, AND($P8860&lt;&gt;"", $P8860&lt;&gt;"...", $P8860&lt;&gt;"입력오류", ISNUMBER(FIND(INDEX($T$2:$T$7,$U$1),$P8860))),
        IF(
            $U$17="기타", AND($P8860&lt;&gt;"", $P8860&lt;&gt;"...", $P8860&lt;&gt;"입력오류", NOT(ISNUMBER(FIND($T$21:$T$34,$P8860)))),
            AND($P8860&lt;&gt;"", $P8860&lt;&gt;"...", $P8860&lt;&gt;"입력오류", $T$19=$P8860)
        )
    )
)</f>
        <v>0</v>
      </c>
    </row>
    <row r="8861" spans="9:17">
      <c r="I8861">
        <f t="shared" si="415"/>
        <v>8860</v>
      </c>
      <c r="J8861" t="e">
        <f t="shared" si="416"/>
        <v>#N/A</v>
      </c>
      <c r="K8861" t="e">
        <f t="shared" si="414"/>
        <v>#N/A</v>
      </c>
      <c r="L8861" t="b">
        <f>COUNTIF($N$2:N8861, N8861)=1</f>
        <v>0</v>
      </c>
      <c r="M8861" s="37">
        <f>IF( $Q8861, MAX($M$1:M8860)+1, 0)</f>
        <v>0</v>
      </c>
      <c r="N8861" t="e" cm="1">
        <f t="array" ref="N8861">INDEX($A$9:$F$1048576, $J8861, $K8861 )</f>
        <v>#N/A</v>
      </c>
      <c r="O8861" t="e" cm="1">
        <f t="array" ref="O8861">INDEX($B$9:$F$1048576, $J8861, $K8861 )</f>
        <v>#N/A</v>
      </c>
      <c r="P8861" t="str" cm="1">
        <f t="array" ref="P8861">IF( $L8861, TRIM(_xll.IMDP("IR", $G$5&amp;$N8861, $G$6)), "" )</f>
        <v/>
      </c>
      <c r="Q8861" t="b" cm="1">
        <f t="array" ref="Q8861">IF(
    $U$1=1, AND($P8861&lt;&gt;"", $P8861&lt;&gt;"...", $P8861&lt;&gt;"입력오류"),
    IF(
        $U$18=1, AND($P8861&lt;&gt;"", $P8861&lt;&gt;"...", $P8861&lt;&gt;"입력오류", ISNUMBER(FIND(INDEX($T$2:$T$7,$U$1),$P8861))),
        IF(
            $U$17="기타", AND($P8861&lt;&gt;"", $P8861&lt;&gt;"...", $P8861&lt;&gt;"입력오류", NOT(ISNUMBER(FIND($T$21:$T$34,$P8861)))),
            AND($P8861&lt;&gt;"", $P8861&lt;&gt;"...", $P8861&lt;&gt;"입력오류", $T$19=$P8861)
        )
    )
)</f>
        <v>0</v>
      </c>
    </row>
    <row r="8862" spans="9:17">
      <c r="I8862">
        <f t="shared" si="415"/>
        <v>8861</v>
      </c>
      <c r="J8862" t="e">
        <f t="shared" si="416"/>
        <v>#N/A</v>
      </c>
      <c r="K8862" t="e">
        <f t="shared" si="414"/>
        <v>#N/A</v>
      </c>
      <c r="L8862" t="b">
        <f>COUNTIF($N$2:N8862, N8862)=1</f>
        <v>0</v>
      </c>
      <c r="M8862" s="37">
        <f>IF( $Q8862, MAX($M$1:M8861)+1, 0)</f>
        <v>0</v>
      </c>
      <c r="N8862" t="e" cm="1">
        <f t="array" ref="N8862">INDEX($A$9:$F$1048576, $J8862, $K8862 )</f>
        <v>#N/A</v>
      </c>
      <c r="O8862" t="e" cm="1">
        <f t="array" ref="O8862">INDEX($B$9:$F$1048576, $J8862, $K8862 )</f>
        <v>#N/A</v>
      </c>
      <c r="P8862" t="str" cm="1">
        <f t="array" ref="P8862">IF( $L8862, TRIM(_xll.IMDP("IR", $G$5&amp;$N8862, $G$6)), "" )</f>
        <v/>
      </c>
      <c r="Q8862" t="b" cm="1">
        <f t="array" ref="Q8862">IF(
    $U$1=1, AND($P8862&lt;&gt;"", $P8862&lt;&gt;"...", $P8862&lt;&gt;"입력오류"),
    IF(
        $U$18=1, AND($P8862&lt;&gt;"", $P8862&lt;&gt;"...", $P8862&lt;&gt;"입력오류", ISNUMBER(FIND(INDEX($T$2:$T$7,$U$1),$P8862))),
        IF(
            $U$17="기타", AND($P8862&lt;&gt;"", $P8862&lt;&gt;"...", $P8862&lt;&gt;"입력오류", NOT(ISNUMBER(FIND($T$21:$T$34,$P8862)))),
            AND($P8862&lt;&gt;"", $P8862&lt;&gt;"...", $P8862&lt;&gt;"입력오류", $T$19=$P8862)
        )
    )
)</f>
        <v>0</v>
      </c>
    </row>
    <row r="8863" spans="9:17">
      <c r="I8863">
        <f t="shared" si="415"/>
        <v>8862</v>
      </c>
      <c r="J8863" t="e">
        <f t="shared" si="416"/>
        <v>#N/A</v>
      </c>
      <c r="K8863" t="e">
        <f t="shared" si="414"/>
        <v>#N/A</v>
      </c>
      <c r="L8863" t="b">
        <f>COUNTIF($N$2:N8863, N8863)=1</f>
        <v>0</v>
      </c>
      <c r="M8863" s="37">
        <f>IF( $Q8863, MAX($M$1:M8862)+1, 0)</f>
        <v>0</v>
      </c>
      <c r="N8863" t="e" cm="1">
        <f t="array" ref="N8863">INDEX($A$9:$F$1048576, $J8863, $K8863 )</f>
        <v>#N/A</v>
      </c>
      <c r="O8863" t="e" cm="1">
        <f t="array" ref="O8863">INDEX($B$9:$F$1048576, $J8863, $K8863 )</f>
        <v>#N/A</v>
      </c>
      <c r="P8863" t="str" cm="1">
        <f t="array" ref="P8863">IF( $L8863, TRIM(_xll.IMDP("IR", $G$5&amp;$N8863, $G$6)), "" )</f>
        <v/>
      </c>
      <c r="Q8863" t="b" cm="1">
        <f t="array" ref="Q8863">IF(
    $U$1=1, AND($P8863&lt;&gt;"", $P8863&lt;&gt;"...", $P8863&lt;&gt;"입력오류"),
    IF(
        $U$18=1, AND($P8863&lt;&gt;"", $P8863&lt;&gt;"...", $P8863&lt;&gt;"입력오류", ISNUMBER(FIND(INDEX($T$2:$T$7,$U$1),$P8863))),
        IF(
            $U$17="기타", AND($P8863&lt;&gt;"", $P8863&lt;&gt;"...", $P8863&lt;&gt;"입력오류", NOT(ISNUMBER(FIND($T$21:$T$34,$P8863)))),
            AND($P8863&lt;&gt;"", $P8863&lt;&gt;"...", $P8863&lt;&gt;"입력오류", $T$19=$P8863)
        )
    )
)</f>
        <v>0</v>
      </c>
    </row>
    <row r="8864" spans="9:17">
      <c r="I8864">
        <f t="shared" si="415"/>
        <v>8863</v>
      </c>
      <c r="J8864" t="e">
        <f t="shared" si="416"/>
        <v>#N/A</v>
      </c>
      <c r="K8864" t="e">
        <f t="shared" si="414"/>
        <v>#N/A</v>
      </c>
      <c r="L8864" t="b">
        <f>COUNTIF($N$2:N8864, N8864)=1</f>
        <v>0</v>
      </c>
      <c r="M8864" s="37">
        <f>IF( $Q8864, MAX($M$1:M8863)+1, 0)</f>
        <v>0</v>
      </c>
      <c r="N8864" t="e" cm="1">
        <f t="array" ref="N8864">INDEX($A$9:$F$1048576, $J8864, $K8864 )</f>
        <v>#N/A</v>
      </c>
      <c r="O8864" t="e" cm="1">
        <f t="array" ref="O8864">INDEX($B$9:$F$1048576, $J8864, $K8864 )</f>
        <v>#N/A</v>
      </c>
      <c r="P8864" t="str" cm="1">
        <f t="array" ref="P8864">IF( $L8864, TRIM(_xll.IMDP("IR", $G$5&amp;$N8864, $G$6)), "" )</f>
        <v/>
      </c>
      <c r="Q8864" t="b" cm="1">
        <f t="array" ref="Q8864">IF(
    $U$1=1, AND($P8864&lt;&gt;"", $P8864&lt;&gt;"...", $P8864&lt;&gt;"입력오류"),
    IF(
        $U$18=1, AND($P8864&lt;&gt;"", $P8864&lt;&gt;"...", $P8864&lt;&gt;"입력오류", ISNUMBER(FIND(INDEX($T$2:$T$7,$U$1),$P8864))),
        IF(
            $U$17="기타", AND($P8864&lt;&gt;"", $P8864&lt;&gt;"...", $P8864&lt;&gt;"입력오류", NOT(ISNUMBER(FIND($T$21:$T$34,$P8864)))),
            AND($P8864&lt;&gt;"", $P8864&lt;&gt;"...", $P8864&lt;&gt;"입력오류", $T$19=$P8864)
        )
    )
)</f>
        <v>0</v>
      </c>
    </row>
    <row r="8865" spans="9:17">
      <c r="I8865">
        <f t="shared" si="415"/>
        <v>8864</v>
      </c>
      <c r="J8865" t="e">
        <f t="shared" si="416"/>
        <v>#N/A</v>
      </c>
      <c r="K8865" t="e">
        <f t="shared" si="414"/>
        <v>#N/A</v>
      </c>
      <c r="L8865" t="b">
        <f>COUNTIF($N$2:N8865, N8865)=1</f>
        <v>0</v>
      </c>
      <c r="M8865" s="37">
        <f>IF( $Q8865, MAX($M$1:M8864)+1, 0)</f>
        <v>0</v>
      </c>
      <c r="N8865" t="e" cm="1">
        <f t="array" ref="N8865">INDEX($A$9:$F$1048576, $J8865, $K8865 )</f>
        <v>#N/A</v>
      </c>
      <c r="O8865" t="e" cm="1">
        <f t="array" ref="O8865">INDEX($B$9:$F$1048576, $J8865, $K8865 )</f>
        <v>#N/A</v>
      </c>
      <c r="P8865" t="str" cm="1">
        <f t="array" ref="P8865">IF( $L8865, TRIM(_xll.IMDP("IR", $G$5&amp;$N8865, $G$6)), "" )</f>
        <v/>
      </c>
      <c r="Q8865" t="b" cm="1">
        <f t="array" ref="Q8865">IF(
    $U$1=1, AND($P8865&lt;&gt;"", $P8865&lt;&gt;"...", $P8865&lt;&gt;"입력오류"),
    IF(
        $U$18=1, AND($P8865&lt;&gt;"", $P8865&lt;&gt;"...", $P8865&lt;&gt;"입력오류", ISNUMBER(FIND(INDEX($T$2:$T$7,$U$1),$P8865))),
        IF(
            $U$17="기타", AND($P8865&lt;&gt;"", $P8865&lt;&gt;"...", $P8865&lt;&gt;"입력오류", NOT(ISNUMBER(FIND($T$21:$T$34,$P8865)))),
            AND($P8865&lt;&gt;"", $P8865&lt;&gt;"...", $P8865&lt;&gt;"입력오류", $T$19=$P8865)
        )
    )
)</f>
        <v>0</v>
      </c>
    </row>
    <row r="8866" spans="9:17">
      <c r="I8866">
        <f t="shared" si="415"/>
        <v>8865</v>
      </c>
      <c r="J8866" t="e">
        <f t="shared" si="416"/>
        <v>#N/A</v>
      </c>
      <c r="K8866" t="e">
        <f t="shared" si="414"/>
        <v>#N/A</v>
      </c>
      <c r="L8866" t="b">
        <f>COUNTIF($N$2:N8866, N8866)=1</f>
        <v>0</v>
      </c>
      <c r="M8866" s="37">
        <f>IF( $Q8866, MAX($M$1:M8865)+1, 0)</f>
        <v>0</v>
      </c>
      <c r="N8866" t="e" cm="1">
        <f t="array" ref="N8866">INDEX($A$9:$F$1048576, $J8866, $K8866 )</f>
        <v>#N/A</v>
      </c>
      <c r="O8866" t="e" cm="1">
        <f t="array" ref="O8866">INDEX($B$9:$F$1048576, $J8866, $K8866 )</f>
        <v>#N/A</v>
      </c>
      <c r="P8866" t="str" cm="1">
        <f t="array" ref="P8866">IF( $L8866, TRIM(_xll.IMDP("IR", $G$5&amp;$N8866, $G$6)), "" )</f>
        <v/>
      </c>
      <c r="Q8866" t="b" cm="1">
        <f t="array" ref="Q8866">IF(
    $U$1=1, AND($P8866&lt;&gt;"", $P8866&lt;&gt;"...", $P8866&lt;&gt;"입력오류"),
    IF(
        $U$18=1, AND($P8866&lt;&gt;"", $P8866&lt;&gt;"...", $P8866&lt;&gt;"입력오류", ISNUMBER(FIND(INDEX($T$2:$T$7,$U$1),$P8866))),
        IF(
            $U$17="기타", AND($P8866&lt;&gt;"", $P8866&lt;&gt;"...", $P8866&lt;&gt;"입력오류", NOT(ISNUMBER(FIND($T$21:$T$34,$P8866)))),
            AND($P8866&lt;&gt;"", $P8866&lt;&gt;"...", $P8866&lt;&gt;"입력오류", $T$19=$P8866)
        )
    )
)</f>
        <v>0</v>
      </c>
    </row>
    <row r="8867" spans="9:17">
      <c r="I8867">
        <f t="shared" si="415"/>
        <v>8866</v>
      </c>
      <c r="J8867" t="e">
        <f t="shared" si="416"/>
        <v>#N/A</v>
      </c>
      <c r="K8867" t="e">
        <f t="shared" si="414"/>
        <v>#N/A</v>
      </c>
      <c r="L8867" t="b">
        <f>COUNTIF($N$2:N8867, N8867)=1</f>
        <v>0</v>
      </c>
      <c r="M8867" s="37">
        <f>IF( $Q8867, MAX($M$1:M8866)+1, 0)</f>
        <v>0</v>
      </c>
      <c r="N8867" t="e" cm="1">
        <f t="array" ref="N8867">INDEX($A$9:$F$1048576, $J8867, $K8867 )</f>
        <v>#N/A</v>
      </c>
      <c r="O8867" t="e" cm="1">
        <f t="array" ref="O8867">INDEX($B$9:$F$1048576, $J8867, $K8867 )</f>
        <v>#N/A</v>
      </c>
      <c r="P8867" t="str" cm="1">
        <f t="array" ref="P8867">IF( $L8867, TRIM(_xll.IMDP("IR", $G$5&amp;$N8867, $G$6)), "" )</f>
        <v/>
      </c>
      <c r="Q8867" t="b" cm="1">
        <f t="array" ref="Q8867">IF(
    $U$1=1, AND($P8867&lt;&gt;"", $P8867&lt;&gt;"...", $P8867&lt;&gt;"입력오류"),
    IF(
        $U$18=1, AND($P8867&lt;&gt;"", $P8867&lt;&gt;"...", $P8867&lt;&gt;"입력오류", ISNUMBER(FIND(INDEX($T$2:$T$7,$U$1),$P8867))),
        IF(
            $U$17="기타", AND($P8867&lt;&gt;"", $P8867&lt;&gt;"...", $P8867&lt;&gt;"입력오류", NOT(ISNUMBER(FIND($T$21:$T$34,$P8867)))),
            AND($P8867&lt;&gt;"", $P8867&lt;&gt;"...", $P8867&lt;&gt;"입력오류", $T$19=$P8867)
        )
    )
)</f>
        <v>0</v>
      </c>
    </row>
    <row r="8868" spans="9:17">
      <c r="I8868">
        <f t="shared" si="415"/>
        <v>8867</v>
      </c>
      <c r="J8868" t="e">
        <f t="shared" si="416"/>
        <v>#N/A</v>
      </c>
      <c r="K8868" t="e">
        <f t="shared" si="414"/>
        <v>#N/A</v>
      </c>
      <c r="L8868" t="b">
        <f>COUNTIF($N$2:N8868, N8868)=1</f>
        <v>0</v>
      </c>
      <c r="M8868" s="37">
        <f>IF( $Q8868, MAX($M$1:M8867)+1, 0)</f>
        <v>0</v>
      </c>
      <c r="N8868" t="e" cm="1">
        <f t="array" ref="N8868">INDEX($A$9:$F$1048576, $J8868, $K8868 )</f>
        <v>#N/A</v>
      </c>
      <c r="O8868" t="e" cm="1">
        <f t="array" ref="O8868">INDEX($B$9:$F$1048576, $J8868, $K8868 )</f>
        <v>#N/A</v>
      </c>
      <c r="P8868" t="str" cm="1">
        <f t="array" ref="P8868">IF( $L8868, TRIM(_xll.IMDP("IR", $G$5&amp;$N8868, $G$6)), "" )</f>
        <v/>
      </c>
      <c r="Q8868" t="b" cm="1">
        <f t="array" ref="Q8868">IF(
    $U$1=1, AND($P8868&lt;&gt;"", $P8868&lt;&gt;"...", $P8868&lt;&gt;"입력오류"),
    IF(
        $U$18=1, AND($P8868&lt;&gt;"", $P8868&lt;&gt;"...", $P8868&lt;&gt;"입력오류", ISNUMBER(FIND(INDEX($T$2:$T$7,$U$1),$P8868))),
        IF(
            $U$17="기타", AND($P8868&lt;&gt;"", $P8868&lt;&gt;"...", $P8868&lt;&gt;"입력오류", NOT(ISNUMBER(FIND($T$21:$T$34,$P8868)))),
            AND($P8868&lt;&gt;"", $P8868&lt;&gt;"...", $P8868&lt;&gt;"입력오류", $T$19=$P8868)
        )
    )
)</f>
        <v>0</v>
      </c>
    </row>
    <row r="8869" spans="9:17">
      <c r="I8869">
        <f t="shared" si="415"/>
        <v>8868</v>
      </c>
      <c r="J8869" t="e">
        <f t="shared" si="416"/>
        <v>#N/A</v>
      </c>
      <c r="K8869" t="e">
        <f t="shared" si="414"/>
        <v>#N/A</v>
      </c>
      <c r="L8869" t="b">
        <f>COUNTIF($N$2:N8869, N8869)=1</f>
        <v>0</v>
      </c>
      <c r="M8869" s="37">
        <f>IF( $Q8869, MAX($M$1:M8868)+1, 0)</f>
        <v>0</v>
      </c>
      <c r="N8869" t="e" cm="1">
        <f t="array" ref="N8869">INDEX($A$9:$F$1048576, $J8869, $K8869 )</f>
        <v>#N/A</v>
      </c>
      <c r="O8869" t="e" cm="1">
        <f t="array" ref="O8869">INDEX($B$9:$F$1048576, $J8869, $K8869 )</f>
        <v>#N/A</v>
      </c>
      <c r="P8869" t="str" cm="1">
        <f t="array" ref="P8869">IF( $L8869, TRIM(_xll.IMDP("IR", $G$5&amp;$N8869, $G$6)), "" )</f>
        <v/>
      </c>
      <c r="Q8869" t="b" cm="1">
        <f t="array" ref="Q8869">IF(
    $U$1=1, AND($P8869&lt;&gt;"", $P8869&lt;&gt;"...", $P8869&lt;&gt;"입력오류"),
    IF(
        $U$18=1, AND($P8869&lt;&gt;"", $P8869&lt;&gt;"...", $P8869&lt;&gt;"입력오류", ISNUMBER(FIND(INDEX($T$2:$T$7,$U$1),$P8869))),
        IF(
            $U$17="기타", AND($P8869&lt;&gt;"", $P8869&lt;&gt;"...", $P8869&lt;&gt;"입력오류", NOT(ISNUMBER(FIND($T$21:$T$34,$P8869)))),
            AND($P8869&lt;&gt;"", $P8869&lt;&gt;"...", $P8869&lt;&gt;"입력오류", $T$19=$P8869)
        )
    )
)</f>
        <v>0</v>
      </c>
    </row>
    <row r="8870" spans="9:17">
      <c r="I8870">
        <f t="shared" si="415"/>
        <v>8869</v>
      </c>
      <c r="J8870" t="e">
        <f t="shared" si="416"/>
        <v>#N/A</v>
      </c>
      <c r="K8870" t="e">
        <f t="shared" si="414"/>
        <v>#N/A</v>
      </c>
      <c r="L8870" t="b">
        <f>COUNTIF($N$2:N8870, N8870)=1</f>
        <v>0</v>
      </c>
      <c r="M8870" s="37">
        <f>IF( $Q8870, MAX($M$1:M8869)+1, 0)</f>
        <v>0</v>
      </c>
      <c r="N8870" t="e" cm="1">
        <f t="array" ref="N8870">INDEX($A$9:$F$1048576, $J8870, $K8870 )</f>
        <v>#N/A</v>
      </c>
      <c r="O8870" t="e" cm="1">
        <f t="array" ref="O8870">INDEX($B$9:$F$1048576, $J8870, $K8870 )</f>
        <v>#N/A</v>
      </c>
      <c r="P8870" t="str" cm="1">
        <f t="array" ref="P8870">IF( $L8870, TRIM(_xll.IMDP("IR", $G$5&amp;$N8870, $G$6)), "" )</f>
        <v/>
      </c>
      <c r="Q8870" t="b" cm="1">
        <f t="array" ref="Q8870">IF(
    $U$1=1, AND($P8870&lt;&gt;"", $P8870&lt;&gt;"...", $P8870&lt;&gt;"입력오류"),
    IF(
        $U$18=1, AND($P8870&lt;&gt;"", $P8870&lt;&gt;"...", $P8870&lt;&gt;"입력오류", ISNUMBER(FIND(INDEX($T$2:$T$7,$U$1),$P8870))),
        IF(
            $U$17="기타", AND($P8870&lt;&gt;"", $P8870&lt;&gt;"...", $P8870&lt;&gt;"입력오류", NOT(ISNUMBER(FIND($T$21:$T$34,$P8870)))),
            AND($P8870&lt;&gt;"", $P8870&lt;&gt;"...", $P8870&lt;&gt;"입력오류", $T$19=$P8870)
        )
    )
)</f>
        <v>0</v>
      </c>
    </row>
    <row r="8871" spans="9:17">
      <c r="I8871">
        <f t="shared" si="415"/>
        <v>8870</v>
      </c>
      <c r="J8871" t="e">
        <f t="shared" si="416"/>
        <v>#N/A</v>
      </c>
      <c r="K8871" t="e">
        <f t="shared" si="414"/>
        <v>#N/A</v>
      </c>
      <c r="L8871" t="b">
        <f>COUNTIF($N$2:N8871, N8871)=1</f>
        <v>0</v>
      </c>
      <c r="M8871" s="37">
        <f>IF( $Q8871, MAX($M$1:M8870)+1, 0)</f>
        <v>0</v>
      </c>
      <c r="N8871" t="e" cm="1">
        <f t="array" ref="N8871">INDEX($A$9:$F$1048576, $J8871, $K8871 )</f>
        <v>#N/A</v>
      </c>
      <c r="O8871" t="e" cm="1">
        <f t="array" ref="O8871">INDEX($B$9:$F$1048576, $J8871, $K8871 )</f>
        <v>#N/A</v>
      </c>
      <c r="P8871" t="str" cm="1">
        <f t="array" ref="P8871">IF( $L8871, TRIM(_xll.IMDP("IR", $G$5&amp;$N8871, $G$6)), "" )</f>
        <v/>
      </c>
      <c r="Q8871" t="b" cm="1">
        <f t="array" ref="Q8871">IF(
    $U$1=1, AND($P8871&lt;&gt;"", $P8871&lt;&gt;"...", $P8871&lt;&gt;"입력오류"),
    IF(
        $U$18=1, AND($P8871&lt;&gt;"", $P8871&lt;&gt;"...", $P8871&lt;&gt;"입력오류", ISNUMBER(FIND(INDEX($T$2:$T$7,$U$1),$P8871))),
        IF(
            $U$17="기타", AND($P8871&lt;&gt;"", $P8871&lt;&gt;"...", $P8871&lt;&gt;"입력오류", NOT(ISNUMBER(FIND($T$21:$T$34,$P8871)))),
            AND($P8871&lt;&gt;"", $P8871&lt;&gt;"...", $P8871&lt;&gt;"입력오류", $T$19=$P8871)
        )
    )
)</f>
        <v>0</v>
      </c>
    </row>
    <row r="8872" spans="9:17">
      <c r="I8872">
        <f t="shared" si="415"/>
        <v>8871</v>
      </c>
      <c r="J8872" t="e">
        <f t="shared" si="416"/>
        <v>#N/A</v>
      </c>
      <c r="K8872" t="e">
        <f t="shared" si="414"/>
        <v>#N/A</v>
      </c>
      <c r="L8872" t="b">
        <f>COUNTIF($N$2:N8872, N8872)=1</f>
        <v>0</v>
      </c>
      <c r="M8872" s="37">
        <f>IF( $Q8872, MAX($M$1:M8871)+1, 0)</f>
        <v>0</v>
      </c>
      <c r="N8872" t="e" cm="1">
        <f t="array" ref="N8872">INDEX($A$9:$F$1048576, $J8872, $K8872 )</f>
        <v>#N/A</v>
      </c>
      <c r="O8872" t="e" cm="1">
        <f t="array" ref="O8872">INDEX($B$9:$F$1048576, $J8872, $K8872 )</f>
        <v>#N/A</v>
      </c>
      <c r="P8872" t="str" cm="1">
        <f t="array" ref="P8872">IF( $L8872, TRIM(_xll.IMDP("IR", $G$5&amp;$N8872, $G$6)), "" )</f>
        <v/>
      </c>
      <c r="Q8872" t="b" cm="1">
        <f t="array" ref="Q8872">IF(
    $U$1=1, AND($P8872&lt;&gt;"", $P8872&lt;&gt;"...", $P8872&lt;&gt;"입력오류"),
    IF(
        $U$18=1, AND($P8872&lt;&gt;"", $P8872&lt;&gt;"...", $P8872&lt;&gt;"입력오류", ISNUMBER(FIND(INDEX($T$2:$T$7,$U$1),$P8872))),
        IF(
            $U$17="기타", AND($P8872&lt;&gt;"", $P8872&lt;&gt;"...", $P8872&lt;&gt;"입력오류", NOT(ISNUMBER(FIND($T$21:$T$34,$P8872)))),
            AND($P8872&lt;&gt;"", $P8872&lt;&gt;"...", $P8872&lt;&gt;"입력오류", $T$19=$P8872)
        )
    )
)</f>
        <v>0</v>
      </c>
    </row>
    <row r="8873" spans="9:17">
      <c r="I8873">
        <f t="shared" si="415"/>
        <v>8872</v>
      </c>
      <c r="J8873" t="e">
        <f t="shared" si="416"/>
        <v>#N/A</v>
      </c>
      <c r="K8873" t="e">
        <f t="shared" si="414"/>
        <v>#N/A</v>
      </c>
      <c r="L8873" t="b">
        <f>COUNTIF($N$2:N8873, N8873)=1</f>
        <v>0</v>
      </c>
      <c r="M8873" s="37">
        <f>IF( $Q8873, MAX($M$1:M8872)+1, 0)</f>
        <v>0</v>
      </c>
      <c r="N8873" t="e" cm="1">
        <f t="array" ref="N8873">INDEX($A$9:$F$1048576, $J8873, $K8873 )</f>
        <v>#N/A</v>
      </c>
      <c r="O8873" t="e" cm="1">
        <f t="array" ref="O8873">INDEX($B$9:$F$1048576, $J8873, $K8873 )</f>
        <v>#N/A</v>
      </c>
      <c r="P8873" t="str" cm="1">
        <f t="array" ref="P8873">IF( $L8873, TRIM(_xll.IMDP("IR", $G$5&amp;$N8873, $G$6)), "" )</f>
        <v/>
      </c>
      <c r="Q8873" t="b" cm="1">
        <f t="array" ref="Q8873">IF(
    $U$1=1, AND($P8873&lt;&gt;"", $P8873&lt;&gt;"...", $P8873&lt;&gt;"입력오류"),
    IF(
        $U$18=1, AND($P8873&lt;&gt;"", $P8873&lt;&gt;"...", $P8873&lt;&gt;"입력오류", ISNUMBER(FIND(INDEX($T$2:$T$7,$U$1),$P8873))),
        IF(
            $U$17="기타", AND($P8873&lt;&gt;"", $P8873&lt;&gt;"...", $P8873&lt;&gt;"입력오류", NOT(ISNUMBER(FIND($T$21:$T$34,$P8873)))),
            AND($P8873&lt;&gt;"", $P8873&lt;&gt;"...", $P8873&lt;&gt;"입력오류", $T$19=$P8873)
        )
    )
)</f>
        <v>0</v>
      </c>
    </row>
    <row r="8874" spans="9:17">
      <c r="I8874">
        <f t="shared" si="415"/>
        <v>8873</v>
      </c>
      <c r="J8874" t="e">
        <f t="shared" si="416"/>
        <v>#N/A</v>
      </c>
      <c r="K8874" t="e">
        <f t="shared" si="414"/>
        <v>#N/A</v>
      </c>
      <c r="L8874" t="b">
        <f>COUNTIF($N$2:N8874, N8874)=1</f>
        <v>0</v>
      </c>
      <c r="M8874" s="37">
        <f>IF( $Q8874, MAX($M$1:M8873)+1, 0)</f>
        <v>0</v>
      </c>
      <c r="N8874" t="e" cm="1">
        <f t="array" ref="N8874">INDEX($A$9:$F$1048576, $J8874, $K8874 )</f>
        <v>#N/A</v>
      </c>
      <c r="O8874" t="e" cm="1">
        <f t="array" ref="O8874">INDEX($B$9:$F$1048576, $J8874, $K8874 )</f>
        <v>#N/A</v>
      </c>
      <c r="P8874" t="str" cm="1">
        <f t="array" ref="P8874">IF( $L8874, TRIM(_xll.IMDP("IR", $G$5&amp;$N8874, $G$6)), "" )</f>
        <v/>
      </c>
      <c r="Q8874" t="b" cm="1">
        <f t="array" ref="Q8874">IF(
    $U$1=1, AND($P8874&lt;&gt;"", $P8874&lt;&gt;"...", $P8874&lt;&gt;"입력오류"),
    IF(
        $U$18=1, AND($P8874&lt;&gt;"", $P8874&lt;&gt;"...", $P8874&lt;&gt;"입력오류", ISNUMBER(FIND(INDEX($T$2:$T$7,$U$1),$P8874))),
        IF(
            $U$17="기타", AND($P8874&lt;&gt;"", $P8874&lt;&gt;"...", $P8874&lt;&gt;"입력오류", NOT(ISNUMBER(FIND($T$21:$T$34,$P8874)))),
            AND($P8874&lt;&gt;"", $P8874&lt;&gt;"...", $P8874&lt;&gt;"입력오류", $T$19=$P8874)
        )
    )
)</f>
        <v>0</v>
      </c>
    </row>
    <row r="8875" spans="9:17">
      <c r="I8875">
        <f t="shared" si="415"/>
        <v>8874</v>
      </c>
      <c r="J8875" t="e">
        <f t="shared" si="416"/>
        <v>#N/A</v>
      </c>
      <c r="K8875" t="e">
        <f t="shared" si="414"/>
        <v>#N/A</v>
      </c>
      <c r="L8875" t="b">
        <f>COUNTIF($N$2:N8875, N8875)=1</f>
        <v>0</v>
      </c>
      <c r="M8875" s="37">
        <f>IF( $Q8875, MAX($M$1:M8874)+1, 0)</f>
        <v>0</v>
      </c>
      <c r="N8875" t="e" cm="1">
        <f t="array" ref="N8875">INDEX($A$9:$F$1048576, $J8875, $K8875 )</f>
        <v>#N/A</v>
      </c>
      <c r="O8875" t="e" cm="1">
        <f t="array" ref="O8875">INDEX($B$9:$F$1048576, $J8875, $K8875 )</f>
        <v>#N/A</v>
      </c>
      <c r="P8875" t="str" cm="1">
        <f t="array" ref="P8875">IF( $L8875, TRIM(_xll.IMDP("IR", $G$5&amp;$N8875, $G$6)), "" )</f>
        <v/>
      </c>
      <c r="Q8875" t="b" cm="1">
        <f t="array" ref="Q8875">IF(
    $U$1=1, AND($P8875&lt;&gt;"", $P8875&lt;&gt;"...", $P8875&lt;&gt;"입력오류"),
    IF(
        $U$18=1, AND($P8875&lt;&gt;"", $P8875&lt;&gt;"...", $P8875&lt;&gt;"입력오류", ISNUMBER(FIND(INDEX($T$2:$T$7,$U$1),$P8875))),
        IF(
            $U$17="기타", AND($P8875&lt;&gt;"", $P8875&lt;&gt;"...", $P8875&lt;&gt;"입력오류", NOT(ISNUMBER(FIND($T$21:$T$34,$P8875)))),
            AND($P8875&lt;&gt;"", $P8875&lt;&gt;"...", $P8875&lt;&gt;"입력오류", $T$19=$P8875)
        )
    )
)</f>
        <v>0</v>
      </c>
    </row>
    <row r="8876" spans="9:17">
      <c r="I8876">
        <f t="shared" si="415"/>
        <v>8875</v>
      </c>
      <c r="J8876" t="e">
        <f t="shared" si="416"/>
        <v>#N/A</v>
      </c>
      <c r="K8876" t="e">
        <f t="shared" si="414"/>
        <v>#N/A</v>
      </c>
      <c r="L8876" t="b">
        <f>COUNTIF($N$2:N8876, N8876)=1</f>
        <v>0</v>
      </c>
      <c r="M8876" s="37">
        <f>IF( $Q8876, MAX($M$1:M8875)+1, 0)</f>
        <v>0</v>
      </c>
      <c r="N8876" t="e" cm="1">
        <f t="array" ref="N8876">INDEX($A$9:$F$1048576, $J8876, $K8876 )</f>
        <v>#N/A</v>
      </c>
      <c r="O8876" t="e" cm="1">
        <f t="array" ref="O8876">INDEX($B$9:$F$1048576, $J8876, $K8876 )</f>
        <v>#N/A</v>
      </c>
      <c r="P8876" t="str" cm="1">
        <f t="array" ref="P8876">IF( $L8876, TRIM(_xll.IMDP("IR", $G$5&amp;$N8876, $G$6)), "" )</f>
        <v/>
      </c>
      <c r="Q8876" t="b" cm="1">
        <f t="array" ref="Q8876">IF(
    $U$1=1, AND($P8876&lt;&gt;"", $P8876&lt;&gt;"...", $P8876&lt;&gt;"입력오류"),
    IF(
        $U$18=1, AND($P8876&lt;&gt;"", $P8876&lt;&gt;"...", $P8876&lt;&gt;"입력오류", ISNUMBER(FIND(INDEX($T$2:$T$7,$U$1),$P8876))),
        IF(
            $U$17="기타", AND($P8876&lt;&gt;"", $P8876&lt;&gt;"...", $P8876&lt;&gt;"입력오류", NOT(ISNUMBER(FIND($T$21:$T$34,$P8876)))),
            AND($P8876&lt;&gt;"", $P8876&lt;&gt;"...", $P8876&lt;&gt;"입력오류", $T$19=$P8876)
        )
    )
)</f>
        <v>0</v>
      </c>
    </row>
    <row r="8877" spans="9:17">
      <c r="I8877">
        <f t="shared" si="415"/>
        <v>8876</v>
      </c>
      <c r="J8877" t="e">
        <f t="shared" si="416"/>
        <v>#N/A</v>
      </c>
      <c r="K8877" t="e">
        <f t="shared" si="414"/>
        <v>#N/A</v>
      </c>
      <c r="L8877" t="b">
        <f>COUNTIF($N$2:N8877, N8877)=1</f>
        <v>0</v>
      </c>
      <c r="M8877" s="37">
        <f>IF( $Q8877, MAX($M$1:M8876)+1, 0)</f>
        <v>0</v>
      </c>
      <c r="N8877" t="e" cm="1">
        <f t="array" ref="N8877">INDEX($A$9:$F$1048576, $J8877, $K8877 )</f>
        <v>#N/A</v>
      </c>
      <c r="O8877" t="e" cm="1">
        <f t="array" ref="O8877">INDEX($B$9:$F$1048576, $J8877, $K8877 )</f>
        <v>#N/A</v>
      </c>
      <c r="P8877" t="str" cm="1">
        <f t="array" ref="P8877">IF( $L8877, TRIM(_xll.IMDP("IR", $G$5&amp;$N8877, $G$6)), "" )</f>
        <v/>
      </c>
      <c r="Q8877" t="b" cm="1">
        <f t="array" ref="Q8877">IF(
    $U$1=1, AND($P8877&lt;&gt;"", $P8877&lt;&gt;"...", $P8877&lt;&gt;"입력오류"),
    IF(
        $U$18=1, AND($P8877&lt;&gt;"", $P8877&lt;&gt;"...", $P8877&lt;&gt;"입력오류", ISNUMBER(FIND(INDEX($T$2:$T$7,$U$1),$P8877))),
        IF(
            $U$17="기타", AND($P8877&lt;&gt;"", $P8877&lt;&gt;"...", $P8877&lt;&gt;"입력오류", NOT(ISNUMBER(FIND($T$21:$T$34,$P8877)))),
            AND($P8877&lt;&gt;"", $P8877&lt;&gt;"...", $P8877&lt;&gt;"입력오류", $T$19=$P8877)
        )
    )
)</f>
        <v>0</v>
      </c>
    </row>
    <row r="8878" spans="9:17">
      <c r="I8878">
        <f t="shared" si="415"/>
        <v>8877</v>
      </c>
      <c r="J8878" t="e">
        <f t="shared" si="416"/>
        <v>#N/A</v>
      </c>
      <c r="K8878" t="e">
        <f t="shared" si="414"/>
        <v>#N/A</v>
      </c>
      <c r="L8878" t="b">
        <f>COUNTIF($N$2:N8878, N8878)=1</f>
        <v>0</v>
      </c>
      <c r="M8878" s="37">
        <f>IF( $Q8878, MAX($M$1:M8877)+1, 0)</f>
        <v>0</v>
      </c>
      <c r="N8878" t="e" cm="1">
        <f t="array" ref="N8878">INDEX($A$9:$F$1048576, $J8878, $K8878 )</f>
        <v>#N/A</v>
      </c>
      <c r="O8878" t="e" cm="1">
        <f t="array" ref="O8878">INDEX($B$9:$F$1048576, $J8878, $K8878 )</f>
        <v>#N/A</v>
      </c>
      <c r="P8878" t="str" cm="1">
        <f t="array" ref="P8878">IF( $L8878, TRIM(_xll.IMDP("IR", $G$5&amp;$N8878, $G$6)), "" )</f>
        <v/>
      </c>
      <c r="Q8878" t="b" cm="1">
        <f t="array" ref="Q8878">IF(
    $U$1=1, AND($P8878&lt;&gt;"", $P8878&lt;&gt;"...", $P8878&lt;&gt;"입력오류"),
    IF(
        $U$18=1, AND($P8878&lt;&gt;"", $P8878&lt;&gt;"...", $P8878&lt;&gt;"입력오류", ISNUMBER(FIND(INDEX($T$2:$T$7,$U$1),$P8878))),
        IF(
            $U$17="기타", AND($P8878&lt;&gt;"", $P8878&lt;&gt;"...", $P8878&lt;&gt;"입력오류", NOT(ISNUMBER(FIND($T$21:$T$34,$P8878)))),
            AND($P8878&lt;&gt;"", $P8878&lt;&gt;"...", $P8878&lt;&gt;"입력오류", $T$19=$P8878)
        )
    )
)</f>
        <v>0</v>
      </c>
    </row>
    <row r="8879" spans="9:17">
      <c r="I8879">
        <f t="shared" si="415"/>
        <v>8878</v>
      </c>
      <c r="J8879" t="e">
        <f t="shared" si="416"/>
        <v>#N/A</v>
      </c>
      <c r="K8879" t="e">
        <f t="shared" si="414"/>
        <v>#N/A</v>
      </c>
      <c r="L8879" t="b">
        <f>COUNTIF($N$2:N8879, N8879)=1</f>
        <v>0</v>
      </c>
      <c r="M8879" s="37">
        <f>IF( $Q8879, MAX($M$1:M8878)+1, 0)</f>
        <v>0</v>
      </c>
      <c r="N8879" t="e" cm="1">
        <f t="array" ref="N8879">INDEX($A$9:$F$1048576, $J8879, $K8879 )</f>
        <v>#N/A</v>
      </c>
      <c r="O8879" t="e" cm="1">
        <f t="array" ref="O8879">INDEX($B$9:$F$1048576, $J8879, $K8879 )</f>
        <v>#N/A</v>
      </c>
      <c r="P8879" t="str" cm="1">
        <f t="array" ref="P8879">IF( $L8879, TRIM(_xll.IMDP("IR", $G$5&amp;$N8879, $G$6)), "" )</f>
        <v/>
      </c>
      <c r="Q8879" t="b" cm="1">
        <f t="array" ref="Q8879">IF(
    $U$1=1, AND($P8879&lt;&gt;"", $P8879&lt;&gt;"...", $P8879&lt;&gt;"입력오류"),
    IF(
        $U$18=1, AND($P8879&lt;&gt;"", $P8879&lt;&gt;"...", $P8879&lt;&gt;"입력오류", ISNUMBER(FIND(INDEX($T$2:$T$7,$U$1),$P8879))),
        IF(
            $U$17="기타", AND($P8879&lt;&gt;"", $P8879&lt;&gt;"...", $P8879&lt;&gt;"입력오류", NOT(ISNUMBER(FIND($T$21:$T$34,$P8879)))),
            AND($P8879&lt;&gt;"", $P8879&lt;&gt;"...", $P8879&lt;&gt;"입력오류", $T$19=$P8879)
        )
    )
)</f>
        <v>0</v>
      </c>
    </row>
    <row r="8880" spans="9:17">
      <c r="I8880">
        <f t="shared" si="415"/>
        <v>8879</v>
      </c>
      <c r="J8880" t="e">
        <f t="shared" si="416"/>
        <v>#N/A</v>
      </c>
      <c r="K8880" t="e">
        <f t="shared" si="414"/>
        <v>#N/A</v>
      </c>
      <c r="L8880" t="b">
        <f>COUNTIF($N$2:N8880, N8880)=1</f>
        <v>0</v>
      </c>
      <c r="M8880" s="37">
        <f>IF( $Q8880, MAX($M$1:M8879)+1, 0)</f>
        <v>0</v>
      </c>
      <c r="N8880" t="e" cm="1">
        <f t="array" ref="N8880">INDEX($A$9:$F$1048576, $J8880, $K8880 )</f>
        <v>#N/A</v>
      </c>
      <c r="O8880" t="e" cm="1">
        <f t="array" ref="O8880">INDEX($B$9:$F$1048576, $J8880, $K8880 )</f>
        <v>#N/A</v>
      </c>
      <c r="P8880" t="str" cm="1">
        <f t="array" ref="P8880">IF( $L8880, TRIM(_xll.IMDP("IR", $G$5&amp;$N8880, $G$6)), "" )</f>
        <v/>
      </c>
      <c r="Q8880" t="b" cm="1">
        <f t="array" ref="Q8880">IF(
    $U$1=1, AND($P8880&lt;&gt;"", $P8880&lt;&gt;"...", $P8880&lt;&gt;"입력오류"),
    IF(
        $U$18=1, AND($P8880&lt;&gt;"", $P8880&lt;&gt;"...", $P8880&lt;&gt;"입력오류", ISNUMBER(FIND(INDEX($T$2:$T$7,$U$1),$P8880))),
        IF(
            $U$17="기타", AND($P8880&lt;&gt;"", $P8880&lt;&gt;"...", $P8880&lt;&gt;"입력오류", NOT(ISNUMBER(FIND($T$21:$T$34,$P8880)))),
            AND($P8880&lt;&gt;"", $P8880&lt;&gt;"...", $P8880&lt;&gt;"입력오류", $T$19=$P8880)
        )
    )
)</f>
        <v>0</v>
      </c>
    </row>
    <row r="8881" spans="9:17">
      <c r="I8881">
        <f t="shared" si="415"/>
        <v>8880</v>
      </c>
      <c r="J8881" t="e">
        <f t="shared" si="416"/>
        <v>#N/A</v>
      </c>
      <c r="K8881" t="e">
        <f t="shared" si="414"/>
        <v>#N/A</v>
      </c>
      <c r="L8881" t="b">
        <f>COUNTIF($N$2:N8881, N8881)=1</f>
        <v>0</v>
      </c>
      <c r="M8881" s="37">
        <f>IF( $Q8881, MAX($M$1:M8880)+1, 0)</f>
        <v>0</v>
      </c>
      <c r="N8881" t="e" cm="1">
        <f t="array" ref="N8881">INDEX($A$9:$F$1048576, $J8881, $K8881 )</f>
        <v>#N/A</v>
      </c>
      <c r="O8881" t="e" cm="1">
        <f t="array" ref="O8881">INDEX($B$9:$F$1048576, $J8881, $K8881 )</f>
        <v>#N/A</v>
      </c>
      <c r="P8881" t="str" cm="1">
        <f t="array" ref="P8881">IF( $L8881, TRIM(_xll.IMDP("IR", $G$5&amp;$N8881, $G$6)), "" )</f>
        <v/>
      </c>
      <c r="Q8881" t="b" cm="1">
        <f t="array" ref="Q8881">IF(
    $U$1=1, AND($P8881&lt;&gt;"", $P8881&lt;&gt;"...", $P8881&lt;&gt;"입력오류"),
    IF(
        $U$18=1, AND($P8881&lt;&gt;"", $P8881&lt;&gt;"...", $P8881&lt;&gt;"입력오류", ISNUMBER(FIND(INDEX($T$2:$T$7,$U$1),$P8881))),
        IF(
            $U$17="기타", AND($P8881&lt;&gt;"", $P8881&lt;&gt;"...", $P8881&lt;&gt;"입력오류", NOT(ISNUMBER(FIND($T$21:$T$34,$P8881)))),
            AND($P8881&lt;&gt;"", $P8881&lt;&gt;"...", $P8881&lt;&gt;"입력오류", $T$19=$P8881)
        )
    )
)</f>
        <v>0</v>
      </c>
    </row>
    <row r="8882" spans="9:17">
      <c r="I8882">
        <f t="shared" si="415"/>
        <v>8881</v>
      </c>
      <c r="J8882" t="e">
        <f t="shared" si="416"/>
        <v>#N/A</v>
      </c>
      <c r="K8882" t="e">
        <f t="shared" si="414"/>
        <v>#N/A</v>
      </c>
      <c r="L8882" t="b">
        <f>COUNTIF($N$2:N8882, N8882)=1</f>
        <v>0</v>
      </c>
      <c r="M8882" s="37">
        <f>IF( $Q8882, MAX($M$1:M8881)+1, 0)</f>
        <v>0</v>
      </c>
      <c r="N8882" t="e" cm="1">
        <f t="array" ref="N8882">INDEX($A$9:$F$1048576, $J8882, $K8882 )</f>
        <v>#N/A</v>
      </c>
      <c r="O8882" t="e" cm="1">
        <f t="array" ref="O8882">INDEX($B$9:$F$1048576, $J8882, $K8882 )</f>
        <v>#N/A</v>
      </c>
      <c r="P8882" t="str" cm="1">
        <f t="array" ref="P8882">IF( $L8882, TRIM(_xll.IMDP("IR", $G$5&amp;$N8882, $G$6)), "" )</f>
        <v/>
      </c>
      <c r="Q8882" t="b" cm="1">
        <f t="array" ref="Q8882">IF(
    $U$1=1, AND($P8882&lt;&gt;"", $P8882&lt;&gt;"...", $P8882&lt;&gt;"입력오류"),
    IF(
        $U$18=1, AND($P8882&lt;&gt;"", $P8882&lt;&gt;"...", $P8882&lt;&gt;"입력오류", ISNUMBER(FIND(INDEX($T$2:$T$7,$U$1),$P8882))),
        IF(
            $U$17="기타", AND($P8882&lt;&gt;"", $P8882&lt;&gt;"...", $P8882&lt;&gt;"입력오류", NOT(ISNUMBER(FIND($T$21:$T$34,$P8882)))),
            AND($P8882&lt;&gt;"", $P8882&lt;&gt;"...", $P8882&lt;&gt;"입력오류", $T$19=$P8882)
        )
    )
)</f>
        <v>0</v>
      </c>
    </row>
    <row r="8883" spans="9:17">
      <c r="I8883">
        <f t="shared" si="415"/>
        <v>8882</v>
      </c>
      <c r="J8883" t="e">
        <f t="shared" si="416"/>
        <v>#N/A</v>
      </c>
      <c r="K8883" t="e">
        <f t="shared" si="414"/>
        <v>#N/A</v>
      </c>
      <c r="L8883" t="b">
        <f>COUNTIF($N$2:N8883, N8883)=1</f>
        <v>0</v>
      </c>
      <c r="M8883" s="37">
        <f>IF( $Q8883, MAX($M$1:M8882)+1, 0)</f>
        <v>0</v>
      </c>
      <c r="N8883" t="e" cm="1">
        <f t="array" ref="N8883">INDEX($A$9:$F$1048576, $J8883, $K8883 )</f>
        <v>#N/A</v>
      </c>
      <c r="O8883" t="e" cm="1">
        <f t="array" ref="O8883">INDEX($B$9:$F$1048576, $J8883, $K8883 )</f>
        <v>#N/A</v>
      </c>
      <c r="P8883" t="str" cm="1">
        <f t="array" ref="P8883">IF( $L8883, TRIM(_xll.IMDP("IR", $G$5&amp;$N8883, $G$6)), "" )</f>
        <v/>
      </c>
      <c r="Q8883" t="b" cm="1">
        <f t="array" ref="Q8883">IF(
    $U$1=1, AND($P8883&lt;&gt;"", $P8883&lt;&gt;"...", $P8883&lt;&gt;"입력오류"),
    IF(
        $U$18=1, AND($P8883&lt;&gt;"", $P8883&lt;&gt;"...", $P8883&lt;&gt;"입력오류", ISNUMBER(FIND(INDEX($T$2:$T$7,$U$1),$P8883))),
        IF(
            $U$17="기타", AND($P8883&lt;&gt;"", $P8883&lt;&gt;"...", $P8883&lt;&gt;"입력오류", NOT(ISNUMBER(FIND($T$21:$T$34,$P8883)))),
            AND($P8883&lt;&gt;"", $P8883&lt;&gt;"...", $P8883&lt;&gt;"입력오류", $T$19=$P8883)
        )
    )
)</f>
        <v>0</v>
      </c>
    </row>
    <row r="8884" spans="9:17">
      <c r="I8884">
        <f t="shared" si="415"/>
        <v>8883</v>
      </c>
      <c r="J8884" t="e">
        <f t="shared" si="416"/>
        <v>#N/A</v>
      </c>
      <c r="K8884" t="e">
        <f t="shared" si="414"/>
        <v>#N/A</v>
      </c>
      <c r="L8884" t="b">
        <f>COUNTIF($N$2:N8884, N8884)=1</f>
        <v>0</v>
      </c>
      <c r="M8884" s="37">
        <f>IF( $Q8884, MAX($M$1:M8883)+1, 0)</f>
        <v>0</v>
      </c>
      <c r="N8884" t="e" cm="1">
        <f t="array" ref="N8884">INDEX($A$9:$F$1048576, $J8884, $K8884 )</f>
        <v>#N/A</v>
      </c>
      <c r="O8884" t="e" cm="1">
        <f t="array" ref="O8884">INDEX($B$9:$F$1048576, $J8884, $K8884 )</f>
        <v>#N/A</v>
      </c>
      <c r="P8884" t="str" cm="1">
        <f t="array" ref="P8884">IF( $L8884, TRIM(_xll.IMDP("IR", $G$5&amp;$N8884, $G$6)), "" )</f>
        <v/>
      </c>
      <c r="Q8884" t="b" cm="1">
        <f t="array" ref="Q8884">IF(
    $U$1=1, AND($P8884&lt;&gt;"", $P8884&lt;&gt;"...", $P8884&lt;&gt;"입력오류"),
    IF(
        $U$18=1, AND($P8884&lt;&gt;"", $P8884&lt;&gt;"...", $P8884&lt;&gt;"입력오류", ISNUMBER(FIND(INDEX($T$2:$T$7,$U$1),$P8884))),
        IF(
            $U$17="기타", AND($P8884&lt;&gt;"", $P8884&lt;&gt;"...", $P8884&lt;&gt;"입력오류", NOT(ISNUMBER(FIND($T$21:$T$34,$P8884)))),
            AND($P8884&lt;&gt;"", $P8884&lt;&gt;"...", $P8884&lt;&gt;"입력오류", $T$19=$P8884)
        )
    )
)</f>
        <v>0</v>
      </c>
    </row>
    <row r="8885" spans="9:17">
      <c r="I8885">
        <f t="shared" si="415"/>
        <v>8884</v>
      </c>
      <c r="J8885" t="e">
        <f t="shared" si="416"/>
        <v>#N/A</v>
      </c>
      <c r="K8885" t="e">
        <f t="shared" si="414"/>
        <v>#N/A</v>
      </c>
      <c r="L8885" t="b">
        <f>COUNTIF($N$2:N8885, N8885)=1</f>
        <v>0</v>
      </c>
      <c r="M8885" s="37">
        <f>IF( $Q8885, MAX($M$1:M8884)+1, 0)</f>
        <v>0</v>
      </c>
      <c r="N8885" t="e" cm="1">
        <f t="array" ref="N8885">INDEX($A$9:$F$1048576, $J8885, $K8885 )</f>
        <v>#N/A</v>
      </c>
      <c r="O8885" t="e" cm="1">
        <f t="array" ref="O8885">INDEX($B$9:$F$1048576, $J8885, $K8885 )</f>
        <v>#N/A</v>
      </c>
      <c r="P8885" t="str" cm="1">
        <f t="array" ref="P8885">IF( $L8885, TRIM(_xll.IMDP("IR", $G$5&amp;$N8885, $G$6)), "" )</f>
        <v/>
      </c>
      <c r="Q8885" t="b" cm="1">
        <f t="array" ref="Q8885">IF(
    $U$1=1, AND($P8885&lt;&gt;"", $P8885&lt;&gt;"...", $P8885&lt;&gt;"입력오류"),
    IF(
        $U$18=1, AND($P8885&lt;&gt;"", $P8885&lt;&gt;"...", $P8885&lt;&gt;"입력오류", ISNUMBER(FIND(INDEX($T$2:$T$7,$U$1),$P8885))),
        IF(
            $U$17="기타", AND($P8885&lt;&gt;"", $P8885&lt;&gt;"...", $P8885&lt;&gt;"입력오류", NOT(ISNUMBER(FIND($T$21:$T$34,$P8885)))),
            AND($P8885&lt;&gt;"", $P8885&lt;&gt;"...", $P8885&lt;&gt;"입력오류", $T$19=$P8885)
        )
    )
)</f>
        <v>0</v>
      </c>
    </row>
    <row r="8886" spans="9:17">
      <c r="I8886">
        <f t="shared" si="415"/>
        <v>8885</v>
      </c>
      <c r="J8886" t="e">
        <f t="shared" si="416"/>
        <v>#N/A</v>
      </c>
      <c r="K8886" t="e">
        <f t="shared" si="414"/>
        <v>#N/A</v>
      </c>
      <c r="L8886" t="b">
        <f>COUNTIF($N$2:N8886, N8886)=1</f>
        <v>0</v>
      </c>
      <c r="M8886" s="37">
        <f>IF( $Q8886, MAX($M$1:M8885)+1, 0)</f>
        <v>0</v>
      </c>
      <c r="N8886" t="e" cm="1">
        <f t="array" ref="N8886">INDEX($A$9:$F$1048576, $J8886, $K8886 )</f>
        <v>#N/A</v>
      </c>
      <c r="O8886" t="e" cm="1">
        <f t="array" ref="O8886">INDEX($B$9:$F$1048576, $J8886, $K8886 )</f>
        <v>#N/A</v>
      </c>
      <c r="P8886" t="str" cm="1">
        <f t="array" ref="P8886">IF( $L8886, TRIM(_xll.IMDP("IR", $G$5&amp;$N8886, $G$6)), "" )</f>
        <v/>
      </c>
      <c r="Q8886" t="b" cm="1">
        <f t="array" ref="Q8886">IF(
    $U$1=1, AND($P8886&lt;&gt;"", $P8886&lt;&gt;"...", $P8886&lt;&gt;"입력오류"),
    IF(
        $U$18=1, AND($P8886&lt;&gt;"", $P8886&lt;&gt;"...", $P8886&lt;&gt;"입력오류", ISNUMBER(FIND(INDEX($T$2:$T$7,$U$1),$P8886))),
        IF(
            $U$17="기타", AND($P8886&lt;&gt;"", $P8886&lt;&gt;"...", $P8886&lt;&gt;"입력오류", NOT(ISNUMBER(FIND($T$21:$T$34,$P8886)))),
            AND($P8886&lt;&gt;"", $P8886&lt;&gt;"...", $P8886&lt;&gt;"입력오류", $T$19=$P8886)
        )
    )
)</f>
        <v>0</v>
      </c>
    </row>
    <row r="8887" spans="9:17">
      <c r="I8887">
        <f t="shared" si="415"/>
        <v>8886</v>
      </c>
      <c r="J8887" t="e">
        <f t="shared" si="416"/>
        <v>#N/A</v>
      </c>
      <c r="K8887" t="e">
        <f t="shared" si="414"/>
        <v>#N/A</v>
      </c>
      <c r="L8887" t="b">
        <f>COUNTIF($N$2:N8887, N8887)=1</f>
        <v>0</v>
      </c>
      <c r="M8887" s="37">
        <f>IF( $Q8887, MAX($M$1:M8886)+1, 0)</f>
        <v>0</v>
      </c>
      <c r="N8887" t="e" cm="1">
        <f t="array" ref="N8887">INDEX($A$9:$F$1048576, $J8887, $K8887 )</f>
        <v>#N/A</v>
      </c>
      <c r="O8887" t="e" cm="1">
        <f t="array" ref="O8887">INDEX($B$9:$F$1048576, $J8887, $K8887 )</f>
        <v>#N/A</v>
      </c>
      <c r="P8887" t="str" cm="1">
        <f t="array" ref="P8887">IF( $L8887, TRIM(_xll.IMDP("IR", $G$5&amp;$N8887, $G$6)), "" )</f>
        <v/>
      </c>
      <c r="Q8887" t="b" cm="1">
        <f t="array" ref="Q8887">IF(
    $U$1=1, AND($P8887&lt;&gt;"", $P8887&lt;&gt;"...", $P8887&lt;&gt;"입력오류"),
    IF(
        $U$18=1, AND($P8887&lt;&gt;"", $P8887&lt;&gt;"...", $P8887&lt;&gt;"입력오류", ISNUMBER(FIND(INDEX($T$2:$T$7,$U$1),$P8887))),
        IF(
            $U$17="기타", AND($P8887&lt;&gt;"", $P8887&lt;&gt;"...", $P8887&lt;&gt;"입력오류", NOT(ISNUMBER(FIND($T$21:$T$34,$P8887)))),
            AND($P8887&lt;&gt;"", $P8887&lt;&gt;"...", $P8887&lt;&gt;"입력오류", $T$19=$P8887)
        )
    )
)</f>
        <v>0</v>
      </c>
    </row>
    <row r="8888" spans="9:17">
      <c r="I8888">
        <f t="shared" si="415"/>
        <v>8887</v>
      </c>
      <c r="J8888" t="e">
        <f t="shared" si="416"/>
        <v>#N/A</v>
      </c>
      <c r="K8888" t="e">
        <f t="shared" si="414"/>
        <v>#N/A</v>
      </c>
      <c r="L8888" t="b">
        <f>COUNTIF($N$2:N8888, N8888)=1</f>
        <v>0</v>
      </c>
      <c r="M8888" s="37">
        <f>IF( $Q8888, MAX($M$1:M8887)+1, 0)</f>
        <v>0</v>
      </c>
      <c r="N8888" t="e" cm="1">
        <f t="array" ref="N8888">INDEX($A$9:$F$1048576, $J8888, $K8888 )</f>
        <v>#N/A</v>
      </c>
      <c r="O8888" t="e" cm="1">
        <f t="array" ref="O8888">INDEX($B$9:$F$1048576, $J8888, $K8888 )</f>
        <v>#N/A</v>
      </c>
      <c r="P8888" t="str" cm="1">
        <f t="array" ref="P8888">IF( $L8888, TRIM(_xll.IMDP("IR", $G$5&amp;$N8888, $G$6)), "" )</f>
        <v/>
      </c>
      <c r="Q8888" t="b" cm="1">
        <f t="array" ref="Q8888">IF(
    $U$1=1, AND($P8888&lt;&gt;"", $P8888&lt;&gt;"...", $P8888&lt;&gt;"입력오류"),
    IF(
        $U$18=1, AND($P8888&lt;&gt;"", $P8888&lt;&gt;"...", $P8888&lt;&gt;"입력오류", ISNUMBER(FIND(INDEX($T$2:$T$7,$U$1),$P8888))),
        IF(
            $U$17="기타", AND($P8888&lt;&gt;"", $P8888&lt;&gt;"...", $P8888&lt;&gt;"입력오류", NOT(ISNUMBER(FIND($T$21:$T$34,$P8888)))),
            AND($P8888&lt;&gt;"", $P8888&lt;&gt;"...", $P8888&lt;&gt;"입력오류", $T$19=$P8888)
        )
    )
)</f>
        <v>0</v>
      </c>
    </row>
    <row r="8889" spans="9:17">
      <c r="I8889">
        <f t="shared" si="415"/>
        <v>8888</v>
      </c>
      <c r="J8889" t="e">
        <f t="shared" si="416"/>
        <v>#N/A</v>
      </c>
      <c r="K8889" t="e">
        <f t="shared" si="414"/>
        <v>#N/A</v>
      </c>
      <c r="L8889" t="b">
        <f>COUNTIF($N$2:N8889, N8889)=1</f>
        <v>0</v>
      </c>
      <c r="M8889" s="37">
        <f>IF( $Q8889, MAX($M$1:M8888)+1, 0)</f>
        <v>0</v>
      </c>
      <c r="N8889" t="e" cm="1">
        <f t="array" ref="N8889">INDEX($A$9:$F$1048576, $J8889, $K8889 )</f>
        <v>#N/A</v>
      </c>
      <c r="O8889" t="e" cm="1">
        <f t="array" ref="O8889">INDEX($B$9:$F$1048576, $J8889, $K8889 )</f>
        <v>#N/A</v>
      </c>
      <c r="P8889" t="str" cm="1">
        <f t="array" ref="P8889">IF( $L8889, TRIM(_xll.IMDP("IR", $G$5&amp;$N8889, $G$6)), "" )</f>
        <v/>
      </c>
      <c r="Q8889" t="b" cm="1">
        <f t="array" ref="Q8889">IF(
    $U$1=1, AND($P8889&lt;&gt;"", $P8889&lt;&gt;"...", $P8889&lt;&gt;"입력오류"),
    IF(
        $U$18=1, AND($P8889&lt;&gt;"", $P8889&lt;&gt;"...", $P8889&lt;&gt;"입력오류", ISNUMBER(FIND(INDEX($T$2:$T$7,$U$1),$P8889))),
        IF(
            $U$17="기타", AND($P8889&lt;&gt;"", $P8889&lt;&gt;"...", $P8889&lt;&gt;"입력오류", NOT(ISNUMBER(FIND($T$21:$T$34,$P8889)))),
            AND($P8889&lt;&gt;"", $P8889&lt;&gt;"...", $P8889&lt;&gt;"입력오류", $T$19=$P8889)
        )
    )
)</f>
        <v>0</v>
      </c>
    </row>
    <row r="8890" spans="9:17">
      <c r="I8890">
        <f t="shared" si="415"/>
        <v>8889</v>
      </c>
      <c r="J8890" t="e">
        <f t="shared" si="416"/>
        <v>#N/A</v>
      </c>
      <c r="K8890" t="e">
        <f t="shared" si="414"/>
        <v>#N/A</v>
      </c>
      <c r="L8890" t="b">
        <f>COUNTIF($N$2:N8890, N8890)=1</f>
        <v>0</v>
      </c>
      <c r="M8890" s="37">
        <f>IF( $Q8890, MAX($M$1:M8889)+1, 0)</f>
        <v>0</v>
      </c>
      <c r="N8890" t="e" cm="1">
        <f t="array" ref="N8890">INDEX($A$9:$F$1048576, $J8890, $K8890 )</f>
        <v>#N/A</v>
      </c>
      <c r="O8890" t="e" cm="1">
        <f t="array" ref="O8890">INDEX($B$9:$F$1048576, $J8890, $K8890 )</f>
        <v>#N/A</v>
      </c>
      <c r="P8890" t="str" cm="1">
        <f t="array" ref="P8890">IF( $L8890, TRIM(_xll.IMDP("IR", $G$5&amp;$N8890, $G$6)), "" )</f>
        <v/>
      </c>
      <c r="Q8890" t="b" cm="1">
        <f t="array" ref="Q8890">IF(
    $U$1=1, AND($P8890&lt;&gt;"", $P8890&lt;&gt;"...", $P8890&lt;&gt;"입력오류"),
    IF(
        $U$18=1, AND($P8890&lt;&gt;"", $P8890&lt;&gt;"...", $P8890&lt;&gt;"입력오류", ISNUMBER(FIND(INDEX($T$2:$T$7,$U$1),$P8890))),
        IF(
            $U$17="기타", AND($P8890&lt;&gt;"", $P8890&lt;&gt;"...", $P8890&lt;&gt;"입력오류", NOT(ISNUMBER(FIND($T$21:$T$34,$P8890)))),
            AND($P8890&lt;&gt;"", $P8890&lt;&gt;"...", $P8890&lt;&gt;"입력오류", $T$19=$P8890)
        )
    )
)</f>
        <v>0</v>
      </c>
    </row>
    <row r="8891" spans="9:17">
      <c r="I8891">
        <f t="shared" si="415"/>
        <v>8890</v>
      </c>
      <c r="J8891" t="e">
        <f t="shared" si="416"/>
        <v>#N/A</v>
      </c>
      <c r="K8891" t="e">
        <f t="shared" si="414"/>
        <v>#N/A</v>
      </c>
      <c r="L8891" t="b">
        <f>COUNTIF($N$2:N8891, N8891)=1</f>
        <v>0</v>
      </c>
      <c r="M8891" s="37">
        <f>IF( $Q8891, MAX($M$1:M8890)+1, 0)</f>
        <v>0</v>
      </c>
      <c r="N8891" t="e" cm="1">
        <f t="array" ref="N8891">INDEX($A$9:$F$1048576, $J8891, $K8891 )</f>
        <v>#N/A</v>
      </c>
      <c r="O8891" t="e" cm="1">
        <f t="array" ref="O8891">INDEX($B$9:$F$1048576, $J8891, $K8891 )</f>
        <v>#N/A</v>
      </c>
      <c r="P8891" t="str" cm="1">
        <f t="array" ref="P8891">IF( $L8891, TRIM(_xll.IMDP("IR", $G$5&amp;$N8891, $G$6)), "" )</f>
        <v/>
      </c>
      <c r="Q8891" t="b" cm="1">
        <f t="array" ref="Q8891">IF(
    $U$1=1, AND($P8891&lt;&gt;"", $P8891&lt;&gt;"...", $P8891&lt;&gt;"입력오류"),
    IF(
        $U$18=1, AND($P8891&lt;&gt;"", $P8891&lt;&gt;"...", $P8891&lt;&gt;"입력오류", ISNUMBER(FIND(INDEX($T$2:$T$7,$U$1),$P8891))),
        IF(
            $U$17="기타", AND($P8891&lt;&gt;"", $P8891&lt;&gt;"...", $P8891&lt;&gt;"입력오류", NOT(ISNUMBER(FIND($T$21:$T$34,$P8891)))),
            AND($P8891&lt;&gt;"", $P8891&lt;&gt;"...", $P8891&lt;&gt;"입력오류", $T$19=$P8891)
        )
    )
)</f>
        <v>0</v>
      </c>
    </row>
    <row r="8892" spans="9:17">
      <c r="I8892">
        <f t="shared" si="415"/>
        <v>8891</v>
      </c>
      <c r="J8892" t="e">
        <f t="shared" si="416"/>
        <v>#N/A</v>
      </c>
      <c r="K8892" t="e">
        <f t="shared" si="414"/>
        <v>#N/A</v>
      </c>
      <c r="L8892" t="b">
        <f>COUNTIF($N$2:N8892, N8892)=1</f>
        <v>0</v>
      </c>
      <c r="M8892" s="37">
        <f>IF( $Q8892, MAX($M$1:M8891)+1, 0)</f>
        <v>0</v>
      </c>
      <c r="N8892" t="e" cm="1">
        <f t="array" ref="N8892">INDEX($A$9:$F$1048576, $J8892, $K8892 )</f>
        <v>#N/A</v>
      </c>
      <c r="O8892" t="e" cm="1">
        <f t="array" ref="O8892">INDEX($B$9:$F$1048576, $J8892, $K8892 )</f>
        <v>#N/A</v>
      </c>
      <c r="P8892" t="str" cm="1">
        <f t="array" ref="P8892">IF( $L8892, TRIM(_xll.IMDP("IR", $G$5&amp;$N8892, $G$6)), "" )</f>
        <v/>
      </c>
      <c r="Q8892" t="b" cm="1">
        <f t="array" ref="Q8892">IF(
    $U$1=1, AND($P8892&lt;&gt;"", $P8892&lt;&gt;"...", $P8892&lt;&gt;"입력오류"),
    IF(
        $U$18=1, AND($P8892&lt;&gt;"", $P8892&lt;&gt;"...", $P8892&lt;&gt;"입력오류", ISNUMBER(FIND(INDEX($T$2:$T$7,$U$1),$P8892))),
        IF(
            $U$17="기타", AND($P8892&lt;&gt;"", $P8892&lt;&gt;"...", $P8892&lt;&gt;"입력오류", NOT(ISNUMBER(FIND($T$21:$T$34,$P8892)))),
            AND($P8892&lt;&gt;"", $P8892&lt;&gt;"...", $P8892&lt;&gt;"입력오류", $T$19=$P8892)
        )
    )
)</f>
        <v>0</v>
      </c>
    </row>
    <row r="8893" spans="9:17">
      <c r="I8893">
        <f t="shared" si="415"/>
        <v>8892</v>
      </c>
      <c r="J8893" t="e">
        <f t="shared" si="416"/>
        <v>#N/A</v>
      </c>
      <c r="K8893" t="e">
        <f t="shared" si="414"/>
        <v>#N/A</v>
      </c>
      <c r="L8893" t="b">
        <f>COUNTIF($N$2:N8893, N8893)=1</f>
        <v>0</v>
      </c>
      <c r="M8893" s="37">
        <f>IF( $Q8893, MAX($M$1:M8892)+1, 0)</f>
        <v>0</v>
      </c>
      <c r="N8893" t="e" cm="1">
        <f t="array" ref="N8893">INDEX($A$9:$F$1048576, $J8893, $K8893 )</f>
        <v>#N/A</v>
      </c>
      <c r="O8893" t="e" cm="1">
        <f t="array" ref="O8893">INDEX($B$9:$F$1048576, $J8893, $K8893 )</f>
        <v>#N/A</v>
      </c>
      <c r="P8893" t="str" cm="1">
        <f t="array" ref="P8893">IF( $L8893, TRIM(_xll.IMDP("IR", $G$5&amp;$N8893, $G$6)), "" )</f>
        <v/>
      </c>
      <c r="Q8893" t="b" cm="1">
        <f t="array" ref="Q8893">IF(
    $U$1=1, AND($P8893&lt;&gt;"", $P8893&lt;&gt;"...", $P8893&lt;&gt;"입력오류"),
    IF(
        $U$18=1, AND($P8893&lt;&gt;"", $P8893&lt;&gt;"...", $P8893&lt;&gt;"입력오류", ISNUMBER(FIND(INDEX($T$2:$T$7,$U$1),$P8893))),
        IF(
            $U$17="기타", AND($P8893&lt;&gt;"", $P8893&lt;&gt;"...", $P8893&lt;&gt;"입력오류", NOT(ISNUMBER(FIND($T$21:$T$34,$P8893)))),
            AND($P8893&lt;&gt;"", $P8893&lt;&gt;"...", $P8893&lt;&gt;"입력오류", $T$19=$P8893)
        )
    )
)</f>
        <v>0</v>
      </c>
    </row>
    <row r="8894" spans="9:17">
      <c r="I8894">
        <f t="shared" si="415"/>
        <v>8893</v>
      </c>
      <c r="J8894" t="e">
        <f t="shared" si="416"/>
        <v>#N/A</v>
      </c>
      <c r="K8894" t="e">
        <f t="shared" si="414"/>
        <v>#N/A</v>
      </c>
      <c r="L8894" t="b">
        <f>COUNTIF($N$2:N8894, N8894)=1</f>
        <v>0</v>
      </c>
      <c r="M8894" s="37">
        <f>IF( $Q8894, MAX($M$1:M8893)+1, 0)</f>
        <v>0</v>
      </c>
      <c r="N8894" t="e" cm="1">
        <f t="array" ref="N8894">INDEX($A$9:$F$1048576, $J8894, $K8894 )</f>
        <v>#N/A</v>
      </c>
      <c r="O8894" t="e" cm="1">
        <f t="array" ref="O8894">INDEX($B$9:$F$1048576, $J8894, $K8894 )</f>
        <v>#N/A</v>
      </c>
      <c r="P8894" t="str" cm="1">
        <f t="array" ref="P8894">IF( $L8894, TRIM(_xll.IMDP("IR", $G$5&amp;$N8894, $G$6)), "" )</f>
        <v/>
      </c>
      <c r="Q8894" t="b" cm="1">
        <f t="array" ref="Q8894">IF(
    $U$1=1, AND($P8894&lt;&gt;"", $P8894&lt;&gt;"...", $P8894&lt;&gt;"입력오류"),
    IF(
        $U$18=1, AND($P8894&lt;&gt;"", $P8894&lt;&gt;"...", $P8894&lt;&gt;"입력오류", ISNUMBER(FIND(INDEX($T$2:$T$7,$U$1),$P8894))),
        IF(
            $U$17="기타", AND($P8894&lt;&gt;"", $P8894&lt;&gt;"...", $P8894&lt;&gt;"입력오류", NOT(ISNUMBER(FIND($T$21:$T$34,$P8894)))),
            AND($P8894&lt;&gt;"", $P8894&lt;&gt;"...", $P8894&lt;&gt;"입력오류", $T$19=$P8894)
        )
    )
)</f>
        <v>0</v>
      </c>
    </row>
    <row r="8895" spans="9:17">
      <c r="I8895">
        <f t="shared" si="415"/>
        <v>8894</v>
      </c>
      <c r="J8895" t="e">
        <f t="shared" si="416"/>
        <v>#N/A</v>
      </c>
      <c r="K8895" t="e">
        <f t="shared" si="414"/>
        <v>#N/A</v>
      </c>
      <c r="L8895" t="b">
        <f>COUNTIF($N$2:N8895, N8895)=1</f>
        <v>0</v>
      </c>
      <c r="M8895" s="37">
        <f>IF( $Q8895, MAX($M$1:M8894)+1, 0)</f>
        <v>0</v>
      </c>
      <c r="N8895" t="e" cm="1">
        <f t="array" ref="N8895">INDEX($A$9:$F$1048576, $J8895, $K8895 )</f>
        <v>#N/A</v>
      </c>
      <c r="O8895" t="e" cm="1">
        <f t="array" ref="O8895">INDEX($B$9:$F$1048576, $J8895, $K8895 )</f>
        <v>#N/A</v>
      </c>
      <c r="P8895" t="str" cm="1">
        <f t="array" ref="P8895">IF( $L8895, TRIM(_xll.IMDP("IR", $G$5&amp;$N8895, $G$6)), "" )</f>
        <v/>
      </c>
      <c r="Q8895" t="b" cm="1">
        <f t="array" ref="Q8895">IF(
    $U$1=1, AND($P8895&lt;&gt;"", $P8895&lt;&gt;"...", $P8895&lt;&gt;"입력오류"),
    IF(
        $U$18=1, AND($P8895&lt;&gt;"", $P8895&lt;&gt;"...", $P8895&lt;&gt;"입력오류", ISNUMBER(FIND(INDEX($T$2:$T$7,$U$1),$P8895))),
        IF(
            $U$17="기타", AND($P8895&lt;&gt;"", $P8895&lt;&gt;"...", $P8895&lt;&gt;"입력오류", NOT(ISNUMBER(FIND($T$21:$T$34,$P8895)))),
            AND($P8895&lt;&gt;"", $P8895&lt;&gt;"...", $P8895&lt;&gt;"입력오류", $T$19=$P8895)
        )
    )
)</f>
        <v>0</v>
      </c>
    </row>
    <row r="8896" spans="9:17">
      <c r="I8896">
        <f t="shared" si="415"/>
        <v>8895</v>
      </c>
      <c r="J8896" t="e">
        <f t="shared" si="416"/>
        <v>#N/A</v>
      </c>
      <c r="K8896" t="e">
        <f t="shared" si="414"/>
        <v>#N/A</v>
      </c>
      <c r="L8896" t="b">
        <f>COUNTIF($N$2:N8896, N8896)=1</f>
        <v>0</v>
      </c>
      <c r="M8896" s="37">
        <f>IF( $Q8896, MAX($M$1:M8895)+1, 0)</f>
        <v>0</v>
      </c>
      <c r="N8896" t="e" cm="1">
        <f t="array" ref="N8896">INDEX($A$9:$F$1048576, $J8896, $K8896 )</f>
        <v>#N/A</v>
      </c>
      <c r="O8896" t="e" cm="1">
        <f t="array" ref="O8896">INDEX($B$9:$F$1048576, $J8896, $K8896 )</f>
        <v>#N/A</v>
      </c>
      <c r="P8896" t="str" cm="1">
        <f t="array" ref="P8896">IF( $L8896, TRIM(_xll.IMDP("IR", $G$5&amp;$N8896, $G$6)), "" )</f>
        <v/>
      </c>
      <c r="Q8896" t="b" cm="1">
        <f t="array" ref="Q8896">IF(
    $U$1=1, AND($P8896&lt;&gt;"", $P8896&lt;&gt;"...", $P8896&lt;&gt;"입력오류"),
    IF(
        $U$18=1, AND($P8896&lt;&gt;"", $P8896&lt;&gt;"...", $P8896&lt;&gt;"입력오류", ISNUMBER(FIND(INDEX($T$2:$T$7,$U$1),$P8896))),
        IF(
            $U$17="기타", AND($P8896&lt;&gt;"", $P8896&lt;&gt;"...", $P8896&lt;&gt;"입력오류", NOT(ISNUMBER(FIND($T$21:$T$34,$P8896)))),
            AND($P8896&lt;&gt;"", $P8896&lt;&gt;"...", $P8896&lt;&gt;"입력오류", $T$19=$P8896)
        )
    )
)</f>
        <v>0</v>
      </c>
    </row>
    <row r="8897" spans="9:17">
      <c r="I8897">
        <f t="shared" si="415"/>
        <v>8896</v>
      </c>
      <c r="J8897" t="e">
        <f t="shared" si="416"/>
        <v>#N/A</v>
      </c>
      <c r="K8897" t="e">
        <f t="shared" si="414"/>
        <v>#N/A</v>
      </c>
      <c r="L8897" t="b">
        <f>COUNTIF($N$2:N8897, N8897)=1</f>
        <v>0</v>
      </c>
      <c r="M8897" s="37">
        <f>IF( $Q8897, MAX($M$1:M8896)+1, 0)</f>
        <v>0</v>
      </c>
      <c r="N8897" t="e" cm="1">
        <f t="array" ref="N8897">INDEX($A$9:$F$1048576, $J8897, $K8897 )</f>
        <v>#N/A</v>
      </c>
      <c r="O8897" t="e" cm="1">
        <f t="array" ref="O8897">INDEX($B$9:$F$1048576, $J8897, $K8897 )</f>
        <v>#N/A</v>
      </c>
      <c r="P8897" t="str" cm="1">
        <f t="array" ref="P8897">IF( $L8897, TRIM(_xll.IMDP("IR", $G$5&amp;$N8897, $G$6)), "" )</f>
        <v/>
      </c>
      <c r="Q8897" t="b" cm="1">
        <f t="array" ref="Q8897">IF(
    $U$1=1, AND($P8897&lt;&gt;"", $P8897&lt;&gt;"...", $P8897&lt;&gt;"입력오류"),
    IF(
        $U$18=1, AND($P8897&lt;&gt;"", $P8897&lt;&gt;"...", $P8897&lt;&gt;"입력오류", ISNUMBER(FIND(INDEX($T$2:$T$7,$U$1),$P8897))),
        IF(
            $U$17="기타", AND($P8897&lt;&gt;"", $P8897&lt;&gt;"...", $P8897&lt;&gt;"입력오류", NOT(ISNUMBER(FIND($T$21:$T$34,$P8897)))),
            AND($P8897&lt;&gt;"", $P8897&lt;&gt;"...", $P8897&lt;&gt;"입력오류", $T$19=$P8897)
        )
    )
)</f>
        <v>0</v>
      </c>
    </row>
    <row r="8898" spans="9:17">
      <c r="I8898">
        <f t="shared" si="415"/>
        <v>8897</v>
      </c>
      <c r="J8898" t="e">
        <f t="shared" si="416"/>
        <v>#N/A</v>
      </c>
      <c r="K8898" t="e">
        <f t="shared" ref="K8898:K8961" si="417">IF( $I8898&gt;$G$4, NA(), IF($I8898&gt;$G$3, 5, IF($I8898&gt;$G$2, 3, 1 ) ) )</f>
        <v>#N/A</v>
      </c>
      <c r="L8898" t="b">
        <f>COUNTIF($N$2:N8898, N8898)=1</f>
        <v>0</v>
      </c>
      <c r="M8898" s="37">
        <f>IF( $Q8898, MAX($M$1:M8897)+1, 0)</f>
        <v>0</v>
      </c>
      <c r="N8898" t="e" cm="1">
        <f t="array" ref="N8898">INDEX($A$9:$F$1048576, $J8898, $K8898 )</f>
        <v>#N/A</v>
      </c>
      <c r="O8898" t="e" cm="1">
        <f t="array" ref="O8898">INDEX($B$9:$F$1048576, $J8898, $K8898 )</f>
        <v>#N/A</v>
      </c>
      <c r="P8898" t="str" cm="1">
        <f t="array" ref="P8898">IF( $L8898, TRIM(_xll.IMDP("IR", $G$5&amp;$N8898, $G$6)), "" )</f>
        <v/>
      </c>
      <c r="Q8898" t="b" cm="1">
        <f t="array" ref="Q8898">IF(
    $U$1=1, AND($P8898&lt;&gt;"", $P8898&lt;&gt;"...", $P8898&lt;&gt;"입력오류"),
    IF(
        $U$18=1, AND($P8898&lt;&gt;"", $P8898&lt;&gt;"...", $P8898&lt;&gt;"입력오류", ISNUMBER(FIND(INDEX($T$2:$T$7,$U$1),$P8898))),
        IF(
            $U$17="기타", AND($P8898&lt;&gt;"", $P8898&lt;&gt;"...", $P8898&lt;&gt;"입력오류", NOT(ISNUMBER(FIND($T$21:$T$34,$P8898)))),
            AND($P8898&lt;&gt;"", $P8898&lt;&gt;"...", $P8898&lt;&gt;"입력오류", $T$19=$P8898)
        )
    )
)</f>
        <v>0</v>
      </c>
    </row>
    <row r="8899" spans="9:17">
      <c r="I8899">
        <f t="shared" ref="I8899:I8962" si="418">ROW()-1</f>
        <v>8898</v>
      </c>
      <c r="J8899" t="e">
        <f t="shared" ref="J8899:J8962" si="419">IF( $I8899&gt;$G$4, NA(), IF($I8899&gt;$G$3, $I8899-$G$3, IF($I8899&gt;$G$2, $I8899-$G$2, $I8899 ) ) )</f>
        <v>#N/A</v>
      </c>
      <c r="K8899" t="e">
        <f t="shared" si="417"/>
        <v>#N/A</v>
      </c>
      <c r="L8899" t="b">
        <f>COUNTIF($N$2:N8899, N8899)=1</f>
        <v>0</v>
      </c>
      <c r="M8899" s="37">
        <f>IF( $Q8899, MAX($M$1:M8898)+1, 0)</f>
        <v>0</v>
      </c>
      <c r="N8899" t="e" cm="1">
        <f t="array" ref="N8899">INDEX($A$9:$F$1048576, $J8899, $K8899 )</f>
        <v>#N/A</v>
      </c>
      <c r="O8899" t="e" cm="1">
        <f t="array" ref="O8899">INDEX($B$9:$F$1048576, $J8899, $K8899 )</f>
        <v>#N/A</v>
      </c>
      <c r="P8899" t="str" cm="1">
        <f t="array" ref="P8899">IF( $L8899, TRIM(_xll.IMDP("IR", $G$5&amp;$N8899, $G$6)), "" )</f>
        <v/>
      </c>
      <c r="Q8899" t="b" cm="1">
        <f t="array" ref="Q8899">IF(
    $U$1=1, AND($P8899&lt;&gt;"", $P8899&lt;&gt;"...", $P8899&lt;&gt;"입력오류"),
    IF(
        $U$18=1, AND($P8899&lt;&gt;"", $P8899&lt;&gt;"...", $P8899&lt;&gt;"입력오류", ISNUMBER(FIND(INDEX($T$2:$T$7,$U$1),$P8899))),
        IF(
            $U$17="기타", AND($P8899&lt;&gt;"", $P8899&lt;&gt;"...", $P8899&lt;&gt;"입력오류", NOT(ISNUMBER(FIND($T$21:$T$34,$P8899)))),
            AND($P8899&lt;&gt;"", $P8899&lt;&gt;"...", $P8899&lt;&gt;"입력오류", $T$19=$P8899)
        )
    )
)</f>
        <v>0</v>
      </c>
    </row>
    <row r="8900" spans="9:17">
      <c r="I8900">
        <f t="shared" si="418"/>
        <v>8899</v>
      </c>
      <c r="J8900" t="e">
        <f t="shared" si="419"/>
        <v>#N/A</v>
      </c>
      <c r="K8900" t="e">
        <f t="shared" si="417"/>
        <v>#N/A</v>
      </c>
      <c r="L8900" t="b">
        <f>COUNTIF($N$2:N8900, N8900)=1</f>
        <v>0</v>
      </c>
      <c r="M8900" s="37">
        <f>IF( $Q8900, MAX($M$1:M8899)+1, 0)</f>
        <v>0</v>
      </c>
      <c r="N8900" t="e" cm="1">
        <f t="array" ref="N8900">INDEX($A$9:$F$1048576, $J8900, $K8900 )</f>
        <v>#N/A</v>
      </c>
      <c r="O8900" t="e" cm="1">
        <f t="array" ref="O8900">INDEX($B$9:$F$1048576, $J8900, $K8900 )</f>
        <v>#N/A</v>
      </c>
      <c r="P8900" t="str" cm="1">
        <f t="array" ref="P8900">IF( $L8900, TRIM(_xll.IMDP("IR", $G$5&amp;$N8900, $G$6)), "" )</f>
        <v/>
      </c>
      <c r="Q8900" t="b" cm="1">
        <f t="array" ref="Q8900">IF(
    $U$1=1, AND($P8900&lt;&gt;"", $P8900&lt;&gt;"...", $P8900&lt;&gt;"입력오류"),
    IF(
        $U$18=1, AND($P8900&lt;&gt;"", $P8900&lt;&gt;"...", $P8900&lt;&gt;"입력오류", ISNUMBER(FIND(INDEX($T$2:$T$7,$U$1),$P8900))),
        IF(
            $U$17="기타", AND($P8900&lt;&gt;"", $P8900&lt;&gt;"...", $P8900&lt;&gt;"입력오류", NOT(ISNUMBER(FIND($T$21:$T$34,$P8900)))),
            AND($P8900&lt;&gt;"", $P8900&lt;&gt;"...", $P8900&lt;&gt;"입력오류", $T$19=$P8900)
        )
    )
)</f>
        <v>0</v>
      </c>
    </row>
    <row r="8901" spans="9:17">
      <c r="I8901">
        <f t="shared" si="418"/>
        <v>8900</v>
      </c>
      <c r="J8901" t="e">
        <f t="shared" si="419"/>
        <v>#N/A</v>
      </c>
      <c r="K8901" t="e">
        <f t="shared" si="417"/>
        <v>#N/A</v>
      </c>
      <c r="L8901" t="b">
        <f>COUNTIF($N$2:N8901, N8901)=1</f>
        <v>0</v>
      </c>
      <c r="M8901" s="37">
        <f>IF( $Q8901, MAX($M$1:M8900)+1, 0)</f>
        <v>0</v>
      </c>
      <c r="N8901" t="e" cm="1">
        <f t="array" ref="N8901">INDEX($A$9:$F$1048576, $J8901, $K8901 )</f>
        <v>#N/A</v>
      </c>
      <c r="O8901" t="e" cm="1">
        <f t="array" ref="O8901">INDEX($B$9:$F$1048576, $J8901, $K8901 )</f>
        <v>#N/A</v>
      </c>
      <c r="P8901" t="str" cm="1">
        <f t="array" ref="P8901">IF( $L8901, TRIM(_xll.IMDP("IR", $G$5&amp;$N8901, $G$6)), "" )</f>
        <v/>
      </c>
      <c r="Q8901" t="b" cm="1">
        <f t="array" ref="Q8901">IF(
    $U$1=1, AND($P8901&lt;&gt;"", $P8901&lt;&gt;"...", $P8901&lt;&gt;"입력오류"),
    IF(
        $U$18=1, AND($P8901&lt;&gt;"", $P8901&lt;&gt;"...", $P8901&lt;&gt;"입력오류", ISNUMBER(FIND(INDEX($T$2:$T$7,$U$1),$P8901))),
        IF(
            $U$17="기타", AND($P8901&lt;&gt;"", $P8901&lt;&gt;"...", $P8901&lt;&gt;"입력오류", NOT(ISNUMBER(FIND($T$21:$T$34,$P8901)))),
            AND($P8901&lt;&gt;"", $P8901&lt;&gt;"...", $P8901&lt;&gt;"입력오류", $T$19=$P8901)
        )
    )
)</f>
        <v>0</v>
      </c>
    </row>
    <row r="8902" spans="9:17">
      <c r="I8902">
        <f t="shared" si="418"/>
        <v>8901</v>
      </c>
      <c r="J8902" t="e">
        <f t="shared" si="419"/>
        <v>#N/A</v>
      </c>
      <c r="K8902" t="e">
        <f t="shared" si="417"/>
        <v>#N/A</v>
      </c>
      <c r="L8902" t="b">
        <f>COUNTIF($N$2:N8902, N8902)=1</f>
        <v>0</v>
      </c>
      <c r="M8902" s="37">
        <f>IF( $Q8902, MAX($M$1:M8901)+1, 0)</f>
        <v>0</v>
      </c>
      <c r="N8902" t="e" cm="1">
        <f t="array" ref="N8902">INDEX($A$9:$F$1048576, $J8902, $K8902 )</f>
        <v>#N/A</v>
      </c>
      <c r="O8902" t="e" cm="1">
        <f t="array" ref="O8902">INDEX($B$9:$F$1048576, $J8902, $K8902 )</f>
        <v>#N/A</v>
      </c>
      <c r="P8902" t="str" cm="1">
        <f t="array" ref="P8902">IF( $L8902, TRIM(_xll.IMDP("IR", $G$5&amp;$N8902, $G$6)), "" )</f>
        <v/>
      </c>
      <c r="Q8902" t="b" cm="1">
        <f t="array" ref="Q8902">IF(
    $U$1=1, AND($P8902&lt;&gt;"", $P8902&lt;&gt;"...", $P8902&lt;&gt;"입력오류"),
    IF(
        $U$18=1, AND($P8902&lt;&gt;"", $P8902&lt;&gt;"...", $P8902&lt;&gt;"입력오류", ISNUMBER(FIND(INDEX($T$2:$T$7,$U$1),$P8902))),
        IF(
            $U$17="기타", AND($P8902&lt;&gt;"", $P8902&lt;&gt;"...", $P8902&lt;&gt;"입력오류", NOT(ISNUMBER(FIND($T$21:$T$34,$P8902)))),
            AND($P8902&lt;&gt;"", $P8902&lt;&gt;"...", $P8902&lt;&gt;"입력오류", $T$19=$P8902)
        )
    )
)</f>
        <v>0</v>
      </c>
    </row>
    <row r="8903" spans="9:17">
      <c r="I8903">
        <f t="shared" si="418"/>
        <v>8902</v>
      </c>
      <c r="J8903" t="e">
        <f t="shared" si="419"/>
        <v>#N/A</v>
      </c>
      <c r="K8903" t="e">
        <f t="shared" si="417"/>
        <v>#N/A</v>
      </c>
      <c r="L8903" t="b">
        <f>COUNTIF($N$2:N8903, N8903)=1</f>
        <v>0</v>
      </c>
      <c r="M8903" s="37">
        <f>IF( $Q8903, MAX($M$1:M8902)+1, 0)</f>
        <v>0</v>
      </c>
      <c r="N8903" t="e" cm="1">
        <f t="array" ref="N8903">INDEX($A$9:$F$1048576, $J8903, $K8903 )</f>
        <v>#N/A</v>
      </c>
      <c r="O8903" t="e" cm="1">
        <f t="array" ref="O8903">INDEX($B$9:$F$1048576, $J8903, $K8903 )</f>
        <v>#N/A</v>
      </c>
      <c r="P8903" t="str" cm="1">
        <f t="array" ref="P8903">IF( $L8903, TRIM(_xll.IMDP("IR", $G$5&amp;$N8903, $G$6)), "" )</f>
        <v/>
      </c>
      <c r="Q8903" t="b" cm="1">
        <f t="array" ref="Q8903">IF(
    $U$1=1, AND($P8903&lt;&gt;"", $P8903&lt;&gt;"...", $P8903&lt;&gt;"입력오류"),
    IF(
        $U$18=1, AND($P8903&lt;&gt;"", $P8903&lt;&gt;"...", $P8903&lt;&gt;"입력오류", ISNUMBER(FIND(INDEX($T$2:$T$7,$U$1),$P8903))),
        IF(
            $U$17="기타", AND($P8903&lt;&gt;"", $P8903&lt;&gt;"...", $P8903&lt;&gt;"입력오류", NOT(ISNUMBER(FIND($T$21:$T$34,$P8903)))),
            AND($P8903&lt;&gt;"", $P8903&lt;&gt;"...", $P8903&lt;&gt;"입력오류", $T$19=$P8903)
        )
    )
)</f>
        <v>0</v>
      </c>
    </row>
    <row r="8904" spans="9:17">
      <c r="I8904">
        <f t="shared" si="418"/>
        <v>8903</v>
      </c>
      <c r="J8904" t="e">
        <f t="shared" si="419"/>
        <v>#N/A</v>
      </c>
      <c r="K8904" t="e">
        <f t="shared" si="417"/>
        <v>#N/A</v>
      </c>
      <c r="L8904" t="b">
        <f>COUNTIF($N$2:N8904, N8904)=1</f>
        <v>0</v>
      </c>
      <c r="M8904" s="37">
        <f>IF( $Q8904, MAX($M$1:M8903)+1, 0)</f>
        <v>0</v>
      </c>
      <c r="N8904" t="e" cm="1">
        <f t="array" ref="N8904">INDEX($A$9:$F$1048576, $J8904, $K8904 )</f>
        <v>#N/A</v>
      </c>
      <c r="O8904" t="e" cm="1">
        <f t="array" ref="O8904">INDEX($B$9:$F$1048576, $J8904, $K8904 )</f>
        <v>#N/A</v>
      </c>
      <c r="P8904" t="str" cm="1">
        <f t="array" ref="P8904">IF( $L8904, TRIM(_xll.IMDP("IR", $G$5&amp;$N8904, $G$6)), "" )</f>
        <v/>
      </c>
      <c r="Q8904" t="b" cm="1">
        <f t="array" ref="Q8904">IF(
    $U$1=1, AND($P8904&lt;&gt;"", $P8904&lt;&gt;"...", $P8904&lt;&gt;"입력오류"),
    IF(
        $U$18=1, AND($P8904&lt;&gt;"", $P8904&lt;&gt;"...", $P8904&lt;&gt;"입력오류", ISNUMBER(FIND(INDEX($T$2:$T$7,$U$1),$P8904))),
        IF(
            $U$17="기타", AND($P8904&lt;&gt;"", $P8904&lt;&gt;"...", $P8904&lt;&gt;"입력오류", NOT(ISNUMBER(FIND($T$21:$T$34,$P8904)))),
            AND($P8904&lt;&gt;"", $P8904&lt;&gt;"...", $P8904&lt;&gt;"입력오류", $T$19=$P8904)
        )
    )
)</f>
        <v>0</v>
      </c>
    </row>
    <row r="8905" spans="9:17">
      <c r="I8905">
        <f t="shared" si="418"/>
        <v>8904</v>
      </c>
      <c r="J8905" t="e">
        <f t="shared" si="419"/>
        <v>#N/A</v>
      </c>
      <c r="K8905" t="e">
        <f t="shared" si="417"/>
        <v>#N/A</v>
      </c>
      <c r="L8905" t="b">
        <f>COUNTIF($N$2:N8905, N8905)=1</f>
        <v>0</v>
      </c>
      <c r="M8905" s="37">
        <f>IF( $Q8905, MAX($M$1:M8904)+1, 0)</f>
        <v>0</v>
      </c>
      <c r="N8905" t="e" cm="1">
        <f t="array" ref="N8905">INDEX($A$9:$F$1048576, $J8905, $K8905 )</f>
        <v>#N/A</v>
      </c>
      <c r="O8905" t="e" cm="1">
        <f t="array" ref="O8905">INDEX($B$9:$F$1048576, $J8905, $K8905 )</f>
        <v>#N/A</v>
      </c>
      <c r="P8905" t="str" cm="1">
        <f t="array" ref="P8905">IF( $L8905, TRIM(_xll.IMDP("IR", $G$5&amp;$N8905, $G$6)), "" )</f>
        <v/>
      </c>
      <c r="Q8905" t="b" cm="1">
        <f t="array" ref="Q8905">IF(
    $U$1=1, AND($P8905&lt;&gt;"", $P8905&lt;&gt;"...", $P8905&lt;&gt;"입력오류"),
    IF(
        $U$18=1, AND($P8905&lt;&gt;"", $P8905&lt;&gt;"...", $P8905&lt;&gt;"입력오류", ISNUMBER(FIND(INDEX($T$2:$T$7,$U$1),$P8905))),
        IF(
            $U$17="기타", AND($P8905&lt;&gt;"", $P8905&lt;&gt;"...", $P8905&lt;&gt;"입력오류", NOT(ISNUMBER(FIND($T$21:$T$34,$P8905)))),
            AND($P8905&lt;&gt;"", $P8905&lt;&gt;"...", $P8905&lt;&gt;"입력오류", $T$19=$P8905)
        )
    )
)</f>
        <v>0</v>
      </c>
    </row>
    <row r="8906" spans="9:17">
      <c r="I8906">
        <f t="shared" si="418"/>
        <v>8905</v>
      </c>
      <c r="J8906" t="e">
        <f t="shared" si="419"/>
        <v>#N/A</v>
      </c>
      <c r="K8906" t="e">
        <f t="shared" si="417"/>
        <v>#N/A</v>
      </c>
      <c r="L8906" t="b">
        <f>COUNTIF($N$2:N8906, N8906)=1</f>
        <v>0</v>
      </c>
      <c r="M8906" s="37">
        <f>IF( $Q8906, MAX($M$1:M8905)+1, 0)</f>
        <v>0</v>
      </c>
      <c r="N8906" t="e" cm="1">
        <f t="array" ref="N8906">INDEX($A$9:$F$1048576, $J8906, $K8906 )</f>
        <v>#N/A</v>
      </c>
      <c r="O8906" t="e" cm="1">
        <f t="array" ref="O8906">INDEX($B$9:$F$1048576, $J8906, $K8906 )</f>
        <v>#N/A</v>
      </c>
      <c r="P8906" t="str" cm="1">
        <f t="array" ref="P8906">IF( $L8906, TRIM(_xll.IMDP("IR", $G$5&amp;$N8906, $G$6)), "" )</f>
        <v/>
      </c>
      <c r="Q8906" t="b" cm="1">
        <f t="array" ref="Q8906">IF(
    $U$1=1, AND($P8906&lt;&gt;"", $P8906&lt;&gt;"...", $P8906&lt;&gt;"입력오류"),
    IF(
        $U$18=1, AND($P8906&lt;&gt;"", $P8906&lt;&gt;"...", $P8906&lt;&gt;"입력오류", ISNUMBER(FIND(INDEX($T$2:$T$7,$U$1),$P8906))),
        IF(
            $U$17="기타", AND($P8906&lt;&gt;"", $P8906&lt;&gt;"...", $P8906&lt;&gt;"입력오류", NOT(ISNUMBER(FIND($T$21:$T$34,$P8906)))),
            AND($P8906&lt;&gt;"", $P8906&lt;&gt;"...", $P8906&lt;&gt;"입력오류", $T$19=$P8906)
        )
    )
)</f>
        <v>0</v>
      </c>
    </row>
    <row r="8907" spans="9:17">
      <c r="I8907">
        <f t="shared" si="418"/>
        <v>8906</v>
      </c>
      <c r="J8907" t="e">
        <f t="shared" si="419"/>
        <v>#N/A</v>
      </c>
      <c r="K8907" t="e">
        <f t="shared" si="417"/>
        <v>#N/A</v>
      </c>
      <c r="L8907" t="b">
        <f>COUNTIF($N$2:N8907, N8907)=1</f>
        <v>0</v>
      </c>
      <c r="M8907" s="37">
        <f>IF( $Q8907, MAX($M$1:M8906)+1, 0)</f>
        <v>0</v>
      </c>
      <c r="N8907" t="e" cm="1">
        <f t="array" ref="N8907">INDEX($A$9:$F$1048576, $J8907, $K8907 )</f>
        <v>#N/A</v>
      </c>
      <c r="O8907" t="e" cm="1">
        <f t="array" ref="O8907">INDEX($B$9:$F$1048576, $J8907, $K8907 )</f>
        <v>#N/A</v>
      </c>
      <c r="P8907" t="str" cm="1">
        <f t="array" ref="P8907">IF( $L8907, TRIM(_xll.IMDP("IR", $G$5&amp;$N8907, $G$6)), "" )</f>
        <v/>
      </c>
      <c r="Q8907" t="b" cm="1">
        <f t="array" ref="Q8907">IF(
    $U$1=1, AND($P8907&lt;&gt;"", $P8907&lt;&gt;"...", $P8907&lt;&gt;"입력오류"),
    IF(
        $U$18=1, AND($P8907&lt;&gt;"", $P8907&lt;&gt;"...", $P8907&lt;&gt;"입력오류", ISNUMBER(FIND(INDEX($T$2:$T$7,$U$1),$P8907))),
        IF(
            $U$17="기타", AND($P8907&lt;&gt;"", $P8907&lt;&gt;"...", $P8907&lt;&gt;"입력오류", NOT(ISNUMBER(FIND($T$21:$T$34,$P8907)))),
            AND($P8907&lt;&gt;"", $P8907&lt;&gt;"...", $P8907&lt;&gt;"입력오류", $T$19=$P8907)
        )
    )
)</f>
        <v>0</v>
      </c>
    </row>
    <row r="8908" spans="9:17">
      <c r="I8908">
        <f t="shared" si="418"/>
        <v>8907</v>
      </c>
      <c r="J8908" t="e">
        <f t="shared" si="419"/>
        <v>#N/A</v>
      </c>
      <c r="K8908" t="e">
        <f t="shared" si="417"/>
        <v>#N/A</v>
      </c>
      <c r="L8908" t="b">
        <f>COUNTIF($N$2:N8908, N8908)=1</f>
        <v>0</v>
      </c>
      <c r="M8908" s="37">
        <f>IF( $Q8908, MAX($M$1:M8907)+1, 0)</f>
        <v>0</v>
      </c>
      <c r="N8908" t="e" cm="1">
        <f t="array" ref="N8908">INDEX($A$9:$F$1048576, $J8908, $K8908 )</f>
        <v>#N/A</v>
      </c>
      <c r="O8908" t="e" cm="1">
        <f t="array" ref="O8908">INDEX($B$9:$F$1048576, $J8908, $K8908 )</f>
        <v>#N/A</v>
      </c>
      <c r="P8908" t="str" cm="1">
        <f t="array" ref="P8908">IF( $L8908, TRIM(_xll.IMDP("IR", $G$5&amp;$N8908, $G$6)), "" )</f>
        <v/>
      </c>
      <c r="Q8908" t="b" cm="1">
        <f t="array" ref="Q8908">IF(
    $U$1=1, AND($P8908&lt;&gt;"", $P8908&lt;&gt;"...", $P8908&lt;&gt;"입력오류"),
    IF(
        $U$18=1, AND($P8908&lt;&gt;"", $P8908&lt;&gt;"...", $P8908&lt;&gt;"입력오류", ISNUMBER(FIND(INDEX($T$2:$T$7,$U$1),$P8908))),
        IF(
            $U$17="기타", AND($P8908&lt;&gt;"", $P8908&lt;&gt;"...", $P8908&lt;&gt;"입력오류", NOT(ISNUMBER(FIND($T$21:$T$34,$P8908)))),
            AND($P8908&lt;&gt;"", $P8908&lt;&gt;"...", $P8908&lt;&gt;"입력오류", $T$19=$P8908)
        )
    )
)</f>
        <v>0</v>
      </c>
    </row>
    <row r="8909" spans="9:17">
      <c r="I8909">
        <f t="shared" si="418"/>
        <v>8908</v>
      </c>
      <c r="J8909" t="e">
        <f t="shared" si="419"/>
        <v>#N/A</v>
      </c>
      <c r="K8909" t="e">
        <f t="shared" si="417"/>
        <v>#N/A</v>
      </c>
      <c r="L8909" t="b">
        <f>COUNTIF($N$2:N8909, N8909)=1</f>
        <v>0</v>
      </c>
      <c r="M8909" s="37">
        <f>IF( $Q8909, MAX($M$1:M8908)+1, 0)</f>
        <v>0</v>
      </c>
      <c r="N8909" t="e" cm="1">
        <f t="array" ref="N8909">INDEX($A$9:$F$1048576, $J8909, $K8909 )</f>
        <v>#N/A</v>
      </c>
      <c r="O8909" t="e" cm="1">
        <f t="array" ref="O8909">INDEX($B$9:$F$1048576, $J8909, $K8909 )</f>
        <v>#N/A</v>
      </c>
      <c r="P8909" t="str" cm="1">
        <f t="array" ref="P8909">IF( $L8909, TRIM(_xll.IMDP("IR", $G$5&amp;$N8909, $G$6)), "" )</f>
        <v/>
      </c>
      <c r="Q8909" t="b" cm="1">
        <f t="array" ref="Q8909">IF(
    $U$1=1, AND($P8909&lt;&gt;"", $P8909&lt;&gt;"...", $P8909&lt;&gt;"입력오류"),
    IF(
        $U$18=1, AND($P8909&lt;&gt;"", $P8909&lt;&gt;"...", $P8909&lt;&gt;"입력오류", ISNUMBER(FIND(INDEX($T$2:$T$7,$U$1),$P8909))),
        IF(
            $U$17="기타", AND($P8909&lt;&gt;"", $P8909&lt;&gt;"...", $P8909&lt;&gt;"입력오류", NOT(ISNUMBER(FIND($T$21:$T$34,$P8909)))),
            AND($P8909&lt;&gt;"", $P8909&lt;&gt;"...", $P8909&lt;&gt;"입력오류", $T$19=$P8909)
        )
    )
)</f>
        <v>0</v>
      </c>
    </row>
    <row r="8910" spans="9:17">
      <c r="I8910">
        <f t="shared" si="418"/>
        <v>8909</v>
      </c>
      <c r="J8910" t="e">
        <f t="shared" si="419"/>
        <v>#N/A</v>
      </c>
      <c r="K8910" t="e">
        <f t="shared" si="417"/>
        <v>#N/A</v>
      </c>
      <c r="L8910" t="b">
        <f>COUNTIF($N$2:N8910, N8910)=1</f>
        <v>0</v>
      </c>
      <c r="M8910" s="37">
        <f>IF( $Q8910, MAX($M$1:M8909)+1, 0)</f>
        <v>0</v>
      </c>
      <c r="N8910" t="e" cm="1">
        <f t="array" ref="N8910">INDEX($A$9:$F$1048576, $J8910, $K8910 )</f>
        <v>#N/A</v>
      </c>
      <c r="O8910" t="e" cm="1">
        <f t="array" ref="O8910">INDEX($B$9:$F$1048576, $J8910, $K8910 )</f>
        <v>#N/A</v>
      </c>
      <c r="P8910" t="str" cm="1">
        <f t="array" ref="P8910">IF( $L8910, TRIM(_xll.IMDP("IR", $G$5&amp;$N8910, $G$6)), "" )</f>
        <v/>
      </c>
      <c r="Q8910" t="b" cm="1">
        <f t="array" ref="Q8910">IF(
    $U$1=1, AND($P8910&lt;&gt;"", $P8910&lt;&gt;"...", $P8910&lt;&gt;"입력오류"),
    IF(
        $U$18=1, AND($P8910&lt;&gt;"", $P8910&lt;&gt;"...", $P8910&lt;&gt;"입력오류", ISNUMBER(FIND(INDEX($T$2:$T$7,$U$1),$P8910))),
        IF(
            $U$17="기타", AND($P8910&lt;&gt;"", $P8910&lt;&gt;"...", $P8910&lt;&gt;"입력오류", NOT(ISNUMBER(FIND($T$21:$T$34,$P8910)))),
            AND($P8910&lt;&gt;"", $P8910&lt;&gt;"...", $P8910&lt;&gt;"입력오류", $T$19=$P8910)
        )
    )
)</f>
        <v>0</v>
      </c>
    </row>
    <row r="8911" spans="9:17">
      <c r="I8911">
        <f t="shared" si="418"/>
        <v>8910</v>
      </c>
      <c r="J8911" t="e">
        <f t="shared" si="419"/>
        <v>#N/A</v>
      </c>
      <c r="K8911" t="e">
        <f t="shared" si="417"/>
        <v>#N/A</v>
      </c>
      <c r="L8911" t="b">
        <f>COUNTIF($N$2:N8911, N8911)=1</f>
        <v>0</v>
      </c>
      <c r="M8911" s="37">
        <f>IF( $Q8911, MAX($M$1:M8910)+1, 0)</f>
        <v>0</v>
      </c>
      <c r="N8911" t="e" cm="1">
        <f t="array" ref="N8911">INDEX($A$9:$F$1048576, $J8911, $K8911 )</f>
        <v>#N/A</v>
      </c>
      <c r="O8911" t="e" cm="1">
        <f t="array" ref="O8911">INDEX($B$9:$F$1048576, $J8911, $K8911 )</f>
        <v>#N/A</v>
      </c>
      <c r="P8911" t="str" cm="1">
        <f t="array" ref="P8911">IF( $L8911, TRIM(_xll.IMDP("IR", $G$5&amp;$N8911, $G$6)), "" )</f>
        <v/>
      </c>
      <c r="Q8911" t="b" cm="1">
        <f t="array" ref="Q8911">IF(
    $U$1=1, AND($P8911&lt;&gt;"", $P8911&lt;&gt;"...", $P8911&lt;&gt;"입력오류"),
    IF(
        $U$18=1, AND($P8911&lt;&gt;"", $P8911&lt;&gt;"...", $P8911&lt;&gt;"입력오류", ISNUMBER(FIND(INDEX($T$2:$T$7,$U$1),$P8911))),
        IF(
            $U$17="기타", AND($P8911&lt;&gt;"", $P8911&lt;&gt;"...", $P8911&lt;&gt;"입력오류", NOT(ISNUMBER(FIND($T$21:$T$34,$P8911)))),
            AND($P8911&lt;&gt;"", $P8911&lt;&gt;"...", $P8911&lt;&gt;"입력오류", $T$19=$P8911)
        )
    )
)</f>
        <v>0</v>
      </c>
    </row>
    <row r="8912" spans="9:17">
      <c r="I8912">
        <f t="shared" si="418"/>
        <v>8911</v>
      </c>
      <c r="J8912" t="e">
        <f t="shared" si="419"/>
        <v>#N/A</v>
      </c>
      <c r="K8912" t="e">
        <f t="shared" si="417"/>
        <v>#N/A</v>
      </c>
      <c r="L8912" t="b">
        <f>COUNTIF($N$2:N8912, N8912)=1</f>
        <v>0</v>
      </c>
      <c r="M8912" s="37">
        <f>IF( $Q8912, MAX($M$1:M8911)+1, 0)</f>
        <v>0</v>
      </c>
      <c r="N8912" t="e" cm="1">
        <f t="array" ref="N8912">INDEX($A$9:$F$1048576, $J8912, $K8912 )</f>
        <v>#N/A</v>
      </c>
      <c r="O8912" t="e" cm="1">
        <f t="array" ref="O8912">INDEX($B$9:$F$1048576, $J8912, $K8912 )</f>
        <v>#N/A</v>
      </c>
      <c r="P8912" t="str" cm="1">
        <f t="array" ref="P8912">IF( $L8912, TRIM(_xll.IMDP("IR", $G$5&amp;$N8912, $G$6)), "" )</f>
        <v/>
      </c>
      <c r="Q8912" t="b" cm="1">
        <f t="array" ref="Q8912">IF(
    $U$1=1, AND($P8912&lt;&gt;"", $P8912&lt;&gt;"...", $P8912&lt;&gt;"입력오류"),
    IF(
        $U$18=1, AND($P8912&lt;&gt;"", $P8912&lt;&gt;"...", $P8912&lt;&gt;"입력오류", ISNUMBER(FIND(INDEX($T$2:$T$7,$U$1),$P8912))),
        IF(
            $U$17="기타", AND($P8912&lt;&gt;"", $P8912&lt;&gt;"...", $P8912&lt;&gt;"입력오류", NOT(ISNUMBER(FIND($T$21:$T$34,$P8912)))),
            AND($P8912&lt;&gt;"", $P8912&lt;&gt;"...", $P8912&lt;&gt;"입력오류", $T$19=$P8912)
        )
    )
)</f>
        <v>0</v>
      </c>
    </row>
    <row r="8913" spans="9:17">
      <c r="I8913">
        <f t="shared" si="418"/>
        <v>8912</v>
      </c>
      <c r="J8913" t="e">
        <f t="shared" si="419"/>
        <v>#N/A</v>
      </c>
      <c r="K8913" t="e">
        <f t="shared" si="417"/>
        <v>#N/A</v>
      </c>
      <c r="L8913" t="b">
        <f>COUNTIF($N$2:N8913, N8913)=1</f>
        <v>0</v>
      </c>
      <c r="M8913" s="37">
        <f>IF( $Q8913, MAX($M$1:M8912)+1, 0)</f>
        <v>0</v>
      </c>
      <c r="N8913" t="e" cm="1">
        <f t="array" ref="N8913">INDEX($A$9:$F$1048576, $J8913, $K8913 )</f>
        <v>#N/A</v>
      </c>
      <c r="O8913" t="e" cm="1">
        <f t="array" ref="O8913">INDEX($B$9:$F$1048576, $J8913, $K8913 )</f>
        <v>#N/A</v>
      </c>
      <c r="P8913" t="str" cm="1">
        <f t="array" ref="P8913">IF( $L8913, TRIM(_xll.IMDP("IR", $G$5&amp;$N8913, $G$6)), "" )</f>
        <v/>
      </c>
      <c r="Q8913" t="b" cm="1">
        <f t="array" ref="Q8913">IF(
    $U$1=1, AND($P8913&lt;&gt;"", $P8913&lt;&gt;"...", $P8913&lt;&gt;"입력오류"),
    IF(
        $U$18=1, AND($P8913&lt;&gt;"", $P8913&lt;&gt;"...", $P8913&lt;&gt;"입력오류", ISNUMBER(FIND(INDEX($T$2:$T$7,$U$1),$P8913))),
        IF(
            $U$17="기타", AND($P8913&lt;&gt;"", $P8913&lt;&gt;"...", $P8913&lt;&gt;"입력오류", NOT(ISNUMBER(FIND($T$21:$T$34,$P8913)))),
            AND($P8913&lt;&gt;"", $P8913&lt;&gt;"...", $P8913&lt;&gt;"입력오류", $T$19=$P8913)
        )
    )
)</f>
        <v>0</v>
      </c>
    </row>
    <row r="8914" spans="9:17">
      <c r="I8914">
        <f t="shared" si="418"/>
        <v>8913</v>
      </c>
      <c r="J8914" t="e">
        <f t="shared" si="419"/>
        <v>#N/A</v>
      </c>
      <c r="K8914" t="e">
        <f t="shared" si="417"/>
        <v>#N/A</v>
      </c>
      <c r="L8914" t="b">
        <f>COUNTIF($N$2:N8914, N8914)=1</f>
        <v>0</v>
      </c>
      <c r="M8914" s="37">
        <f>IF( $Q8914, MAX($M$1:M8913)+1, 0)</f>
        <v>0</v>
      </c>
      <c r="N8914" t="e" cm="1">
        <f t="array" ref="N8914">INDEX($A$9:$F$1048576, $J8914, $K8914 )</f>
        <v>#N/A</v>
      </c>
      <c r="O8914" t="e" cm="1">
        <f t="array" ref="O8914">INDEX($B$9:$F$1048576, $J8914, $K8914 )</f>
        <v>#N/A</v>
      </c>
      <c r="P8914" t="str" cm="1">
        <f t="array" ref="P8914">IF( $L8914, TRIM(_xll.IMDP("IR", $G$5&amp;$N8914, $G$6)), "" )</f>
        <v/>
      </c>
      <c r="Q8914" t="b" cm="1">
        <f t="array" ref="Q8914">IF(
    $U$1=1, AND($P8914&lt;&gt;"", $P8914&lt;&gt;"...", $P8914&lt;&gt;"입력오류"),
    IF(
        $U$18=1, AND($P8914&lt;&gt;"", $P8914&lt;&gt;"...", $P8914&lt;&gt;"입력오류", ISNUMBER(FIND(INDEX($T$2:$T$7,$U$1),$P8914))),
        IF(
            $U$17="기타", AND($P8914&lt;&gt;"", $P8914&lt;&gt;"...", $P8914&lt;&gt;"입력오류", NOT(ISNUMBER(FIND($T$21:$T$34,$P8914)))),
            AND($P8914&lt;&gt;"", $P8914&lt;&gt;"...", $P8914&lt;&gt;"입력오류", $T$19=$P8914)
        )
    )
)</f>
        <v>0</v>
      </c>
    </row>
    <row r="8915" spans="9:17">
      <c r="I8915">
        <f t="shared" si="418"/>
        <v>8914</v>
      </c>
      <c r="J8915" t="e">
        <f t="shared" si="419"/>
        <v>#N/A</v>
      </c>
      <c r="K8915" t="e">
        <f t="shared" si="417"/>
        <v>#N/A</v>
      </c>
      <c r="L8915" t="b">
        <f>COUNTIF($N$2:N8915, N8915)=1</f>
        <v>0</v>
      </c>
      <c r="M8915" s="37">
        <f>IF( $Q8915, MAX($M$1:M8914)+1, 0)</f>
        <v>0</v>
      </c>
      <c r="N8915" t="e" cm="1">
        <f t="array" ref="N8915">INDEX($A$9:$F$1048576, $J8915, $K8915 )</f>
        <v>#N/A</v>
      </c>
      <c r="O8915" t="e" cm="1">
        <f t="array" ref="O8915">INDEX($B$9:$F$1048576, $J8915, $K8915 )</f>
        <v>#N/A</v>
      </c>
      <c r="P8915" t="str" cm="1">
        <f t="array" ref="P8915">IF( $L8915, TRIM(_xll.IMDP("IR", $G$5&amp;$N8915, $G$6)), "" )</f>
        <v/>
      </c>
      <c r="Q8915" t="b" cm="1">
        <f t="array" ref="Q8915">IF(
    $U$1=1, AND($P8915&lt;&gt;"", $P8915&lt;&gt;"...", $P8915&lt;&gt;"입력오류"),
    IF(
        $U$18=1, AND($P8915&lt;&gt;"", $P8915&lt;&gt;"...", $P8915&lt;&gt;"입력오류", ISNUMBER(FIND(INDEX($T$2:$T$7,$U$1),$P8915))),
        IF(
            $U$17="기타", AND($P8915&lt;&gt;"", $P8915&lt;&gt;"...", $P8915&lt;&gt;"입력오류", NOT(ISNUMBER(FIND($T$21:$T$34,$P8915)))),
            AND($P8915&lt;&gt;"", $P8915&lt;&gt;"...", $P8915&lt;&gt;"입력오류", $T$19=$P8915)
        )
    )
)</f>
        <v>0</v>
      </c>
    </row>
    <row r="8916" spans="9:17">
      <c r="I8916">
        <f t="shared" si="418"/>
        <v>8915</v>
      </c>
      <c r="J8916" t="e">
        <f t="shared" si="419"/>
        <v>#N/A</v>
      </c>
      <c r="K8916" t="e">
        <f t="shared" si="417"/>
        <v>#N/A</v>
      </c>
      <c r="L8916" t="b">
        <f>COUNTIF($N$2:N8916, N8916)=1</f>
        <v>0</v>
      </c>
      <c r="M8916" s="37">
        <f>IF( $Q8916, MAX($M$1:M8915)+1, 0)</f>
        <v>0</v>
      </c>
      <c r="N8916" t="e" cm="1">
        <f t="array" ref="N8916">INDEX($A$9:$F$1048576, $J8916, $K8916 )</f>
        <v>#N/A</v>
      </c>
      <c r="O8916" t="e" cm="1">
        <f t="array" ref="O8916">INDEX($B$9:$F$1048576, $J8916, $K8916 )</f>
        <v>#N/A</v>
      </c>
      <c r="P8916" t="str" cm="1">
        <f t="array" ref="P8916">IF( $L8916, TRIM(_xll.IMDP("IR", $G$5&amp;$N8916, $G$6)), "" )</f>
        <v/>
      </c>
      <c r="Q8916" t="b" cm="1">
        <f t="array" ref="Q8916">IF(
    $U$1=1, AND($P8916&lt;&gt;"", $P8916&lt;&gt;"...", $P8916&lt;&gt;"입력오류"),
    IF(
        $U$18=1, AND($P8916&lt;&gt;"", $P8916&lt;&gt;"...", $P8916&lt;&gt;"입력오류", ISNUMBER(FIND(INDEX($T$2:$T$7,$U$1),$P8916))),
        IF(
            $U$17="기타", AND($P8916&lt;&gt;"", $P8916&lt;&gt;"...", $P8916&lt;&gt;"입력오류", NOT(ISNUMBER(FIND($T$21:$T$34,$P8916)))),
            AND($P8916&lt;&gt;"", $P8916&lt;&gt;"...", $P8916&lt;&gt;"입력오류", $T$19=$P8916)
        )
    )
)</f>
        <v>0</v>
      </c>
    </row>
    <row r="8917" spans="9:17">
      <c r="I8917">
        <f t="shared" si="418"/>
        <v>8916</v>
      </c>
      <c r="J8917" t="e">
        <f t="shared" si="419"/>
        <v>#N/A</v>
      </c>
      <c r="K8917" t="e">
        <f t="shared" si="417"/>
        <v>#N/A</v>
      </c>
      <c r="L8917" t="b">
        <f>COUNTIF($N$2:N8917, N8917)=1</f>
        <v>0</v>
      </c>
      <c r="M8917" s="37">
        <f>IF( $Q8917, MAX($M$1:M8916)+1, 0)</f>
        <v>0</v>
      </c>
      <c r="N8917" t="e" cm="1">
        <f t="array" ref="N8917">INDEX($A$9:$F$1048576, $J8917, $K8917 )</f>
        <v>#N/A</v>
      </c>
      <c r="O8917" t="e" cm="1">
        <f t="array" ref="O8917">INDEX($B$9:$F$1048576, $J8917, $K8917 )</f>
        <v>#N/A</v>
      </c>
      <c r="P8917" t="str" cm="1">
        <f t="array" ref="P8917">IF( $L8917, TRIM(_xll.IMDP("IR", $G$5&amp;$N8917, $G$6)), "" )</f>
        <v/>
      </c>
      <c r="Q8917" t="b" cm="1">
        <f t="array" ref="Q8917">IF(
    $U$1=1, AND($P8917&lt;&gt;"", $P8917&lt;&gt;"...", $P8917&lt;&gt;"입력오류"),
    IF(
        $U$18=1, AND($P8917&lt;&gt;"", $P8917&lt;&gt;"...", $P8917&lt;&gt;"입력오류", ISNUMBER(FIND(INDEX($T$2:$T$7,$U$1),$P8917))),
        IF(
            $U$17="기타", AND($P8917&lt;&gt;"", $P8917&lt;&gt;"...", $P8917&lt;&gt;"입력오류", NOT(ISNUMBER(FIND($T$21:$T$34,$P8917)))),
            AND($P8917&lt;&gt;"", $P8917&lt;&gt;"...", $P8917&lt;&gt;"입력오류", $T$19=$P8917)
        )
    )
)</f>
        <v>0</v>
      </c>
    </row>
    <row r="8918" spans="9:17">
      <c r="I8918">
        <f t="shared" si="418"/>
        <v>8917</v>
      </c>
      <c r="J8918" t="e">
        <f t="shared" si="419"/>
        <v>#N/A</v>
      </c>
      <c r="K8918" t="e">
        <f t="shared" si="417"/>
        <v>#N/A</v>
      </c>
      <c r="L8918" t="b">
        <f>COUNTIF($N$2:N8918, N8918)=1</f>
        <v>0</v>
      </c>
      <c r="M8918" s="37">
        <f>IF( $Q8918, MAX($M$1:M8917)+1, 0)</f>
        <v>0</v>
      </c>
      <c r="N8918" t="e" cm="1">
        <f t="array" ref="N8918">INDEX($A$9:$F$1048576, $J8918, $K8918 )</f>
        <v>#N/A</v>
      </c>
      <c r="O8918" t="e" cm="1">
        <f t="array" ref="O8918">INDEX($B$9:$F$1048576, $J8918, $K8918 )</f>
        <v>#N/A</v>
      </c>
      <c r="P8918" t="str" cm="1">
        <f t="array" ref="P8918">IF( $L8918, TRIM(_xll.IMDP("IR", $G$5&amp;$N8918, $G$6)), "" )</f>
        <v/>
      </c>
      <c r="Q8918" t="b" cm="1">
        <f t="array" ref="Q8918">IF(
    $U$1=1, AND($P8918&lt;&gt;"", $P8918&lt;&gt;"...", $P8918&lt;&gt;"입력오류"),
    IF(
        $U$18=1, AND($P8918&lt;&gt;"", $P8918&lt;&gt;"...", $P8918&lt;&gt;"입력오류", ISNUMBER(FIND(INDEX($T$2:$T$7,$U$1),$P8918))),
        IF(
            $U$17="기타", AND($P8918&lt;&gt;"", $P8918&lt;&gt;"...", $P8918&lt;&gt;"입력오류", NOT(ISNUMBER(FIND($T$21:$T$34,$P8918)))),
            AND($P8918&lt;&gt;"", $P8918&lt;&gt;"...", $P8918&lt;&gt;"입력오류", $T$19=$P8918)
        )
    )
)</f>
        <v>0</v>
      </c>
    </row>
    <row r="8919" spans="9:17">
      <c r="I8919">
        <f t="shared" si="418"/>
        <v>8918</v>
      </c>
      <c r="J8919" t="e">
        <f t="shared" si="419"/>
        <v>#N/A</v>
      </c>
      <c r="K8919" t="e">
        <f t="shared" si="417"/>
        <v>#N/A</v>
      </c>
      <c r="L8919" t="b">
        <f>COUNTIF($N$2:N8919, N8919)=1</f>
        <v>0</v>
      </c>
      <c r="M8919" s="37">
        <f>IF( $Q8919, MAX($M$1:M8918)+1, 0)</f>
        <v>0</v>
      </c>
      <c r="N8919" t="e" cm="1">
        <f t="array" ref="N8919">INDEX($A$9:$F$1048576, $J8919, $K8919 )</f>
        <v>#N/A</v>
      </c>
      <c r="O8919" t="e" cm="1">
        <f t="array" ref="O8919">INDEX($B$9:$F$1048576, $J8919, $K8919 )</f>
        <v>#N/A</v>
      </c>
      <c r="P8919" t="str" cm="1">
        <f t="array" ref="P8919">IF( $L8919, TRIM(_xll.IMDP("IR", $G$5&amp;$N8919, $G$6)), "" )</f>
        <v/>
      </c>
      <c r="Q8919" t="b" cm="1">
        <f t="array" ref="Q8919">IF(
    $U$1=1, AND($P8919&lt;&gt;"", $P8919&lt;&gt;"...", $P8919&lt;&gt;"입력오류"),
    IF(
        $U$18=1, AND($P8919&lt;&gt;"", $P8919&lt;&gt;"...", $P8919&lt;&gt;"입력오류", ISNUMBER(FIND(INDEX($T$2:$T$7,$U$1),$P8919))),
        IF(
            $U$17="기타", AND($P8919&lt;&gt;"", $P8919&lt;&gt;"...", $P8919&lt;&gt;"입력오류", NOT(ISNUMBER(FIND($T$21:$T$34,$P8919)))),
            AND($P8919&lt;&gt;"", $P8919&lt;&gt;"...", $P8919&lt;&gt;"입력오류", $T$19=$P8919)
        )
    )
)</f>
        <v>0</v>
      </c>
    </row>
    <row r="8920" spans="9:17">
      <c r="I8920">
        <f t="shared" si="418"/>
        <v>8919</v>
      </c>
      <c r="J8920" t="e">
        <f t="shared" si="419"/>
        <v>#N/A</v>
      </c>
      <c r="K8920" t="e">
        <f t="shared" si="417"/>
        <v>#N/A</v>
      </c>
      <c r="L8920" t="b">
        <f>COUNTIF($N$2:N8920, N8920)=1</f>
        <v>0</v>
      </c>
      <c r="M8920" s="37">
        <f>IF( $Q8920, MAX($M$1:M8919)+1, 0)</f>
        <v>0</v>
      </c>
      <c r="N8920" t="e" cm="1">
        <f t="array" ref="N8920">INDEX($A$9:$F$1048576, $J8920, $K8920 )</f>
        <v>#N/A</v>
      </c>
      <c r="O8920" t="e" cm="1">
        <f t="array" ref="O8920">INDEX($B$9:$F$1048576, $J8920, $K8920 )</f>
        <v>#N/A</v>
      </c>
      <c r="P8920" t="str" cm="1">
        <f t="array" ref="P8920">IF( $L8920, TRIM(_xll.IMDP("IR", $G$5&amp;$N8920, $G$6)), "" )</f>
        <v/>
      </c>
      <c r="Q8920" t="b" cm="1">
        <f t="array" ref="Q8920">IF(
    $U$1=1, AND($P8920&lt;&gt;"", $P8920&lt;&gt;"...", $P8920&lt;&gt;"입력오류"),
    IF(
        $U$18=1, AND($P8920&lt;&gt;"", $P8920&lt;&gt;"...", $P8920&lt;&gt;"입력오류", ISNUMBER(FIND(INDEX($T$2:$T$7,$U$1),$P8920))),
        IF(
            $U$17="기타", AND($P8920&lt;&gt;"", $P8920&lt;&gt;"...", $P8920&lt;&gt;"입력오류", NOT(ISNUMBER(FIND($T$21:$T$34,$P8920)))),
            AND($P8920&lt;&gt;"", $P8920&lt;&gt;"...", $P8920&lt;&gt;"입력오류", $T$19=$P8920)
        )
    )
)</f>
        <v>0</v>
      </c>
    </row>
    <row r="8921" spans="9:17">
      <c r="I8921">
        <f t="shared" si="418"/>
        <v>8920</v>
      </c>
      <c r="J8921" t="e">
        <f t="shared" si="419"/>
        <v>#N/A</v>
      </c>
      <c r="K8921" t="e">
        <f t="shared" si="417"/>
        <v>#N/A</v>
      </c>
      <c r="L8921" t="b">
        <f>COUNTIF($N$2:N8921, N8921)=1</f>
        <v>0</v>
      </c>
      <c r="M8921" s="37">
        <f>IF( $Q8921, MAX($M$1:M8920)+1, 0)</f>
        <v>0</v>
      </c>
      <c r="N8921" t="e" cm="1">
        <f t="array" ref="N8921">INDEX($A$9:$F$1048576, $J8921, $K8921 )</f>
        <v>#N/A</v>
      </c>
      <c r="O8921" t="e" cm="1">
        <f t="array" ref="O8921">INDEX($B$9:$F$1048576, $J8921, $K8921 )</f>
        <v>#N/A</v>
      </c>
      <c r="P8921" t="str" cm="1">
        <f t="array" ref="P8921">IF( $L8921, TRIM(_xll.IMDP("IR", $G$5&amp;$N8921, $G$6)), "" )</f>
        <v/>
      </c>
      <c r="Q8921" t="b" cm="1">
        <f t="array" ref="Q8921">IF(
    $U$1=1, AND($P8921&lt;&gt;"", $P8921&lt;&gt;"...", $P8921&lt;&gt;"입력오류"),
    IF(
        $U$18=1, AND($P8921&lt;&gt;"", $P8921&lt;&gt;"...", $P8921&lt;&gt;"입력오류", ISNUMBER(FIND(INDEX($T$2:$T$7,$U$1),$P8921))),
        IF(
            $U$17="기타", AND($P8921&lt;&gt;"", $P8921&lt;&gt;"...", $P8921&lt;&gt;"입력오류", NOT(ISNUMBER(FIND($T$21:$T$34,$P8921)))),
            AND($P8921&lt;&gt;"", $P8921&lt;&gt;"...", $P8921&lt;&gt;"입력오류", $T$19=$P8921)
        )
    )
)</f>
        <v>0</v>
      </c>
    </row>
    <row r="8922" spans="9:17">
      <c r="I8922">
        <f t="shared" si="418"/>
        <v>8921</v>
      </c>
      <c r="J8922" t="e">
        <f t="shared" si="419"/>
        <v>#N/A</v>
      </c>
      <c r="K8922" t="e">
        <f t="shared" si="417"/>
        <v>#N/A</v>
      </c>
      <c r="L8922" t="b">
        <f>COUNTIF($N$2:N8922, N8922)=1</f>
        <v>0</v>
      </c>
      <c r="M8922" s="37">
        <f>IF( $Q8922, MAX($M$1:M8921)+1, 0)</f>
        <v>0</v>
      </c>
      <c r="N8922" t="e" cm="1">
        <f t="array" ref="N8922">INDEX($A$9:$F$1048576, $J8922, $K8922 )</f>
        <v>#N/A</v>
      </c>
      <c r="O8922" t="e" cm="1">
        <f t="array" ref="O8922">INDEX($B$9:$F$1048576, $J8922, $K8922 )</f>
        <v>#N/A</v>
      </c>
      <c r="P8922" t="str" cm="1">
        <f t="array" ref="P8922">IF( $L8922, TRIM(_xll.IMDP("IR", $G$5&amp;$N8922, $G$6)), "" )</f>
        <v/>
      </c>
      <c r="Q8922" t="b" cm="1">
        <f t="array" ref="Q8922">IF(
    $U$1=1, AND($P8922&lt;&gt;"", $P8922&lt;&gt;"...", $P8922&lt;&gt;"입력오류"),
    IF(
        $U$18=1, AND($P8922&lt;&gt;"", $P8922&lt;&gt;"...", $P8922&lt;&gt;"입력오류", ISNUMBER(FIND(INDEX($T$2:$T$7,$U$1),$P8922))),
        IF(
            $U$17="기타", AND($P8922&lt;&gt;"", $P8922&lt;&gt;"...", $P8922&lt;&gt;"입력오류", NOT(ISNUMBER(FIND($T$21:$T$34,$P8922)))),
            AND($P8922&lt;&gt;"", $P8922&lt;&gt;"...", $P8922&lt;&gt;"입력오류", $T$19=$P8922)
        )
    )
)</f>
        <v>0</v>
      </c>
    </row>
    <row r="8923" spans="9:17">
      <c r="I8923">
        <f t="shared" si="418"/>
        <v>8922</v>
      </c>
      <c r="J8923" t="e">
        <f t="shared" si="419"/>
        <v>#N/A</v>
      </c>
      <c r="K8923" t="e">
        <f t="shared" si="417"/>
        <v>#N/A</v>
      </c>
      <c r="L8923" t="b">
        <f>COUNTIF($N$2:N8923, N8923)=1</f>
        <v>0</v>
      </c>
      <c r="M8923" s="37">
        <f>IF( $Q8923, MAX($M$1:M8922)+1, 0)</f>
        <v>0</v>
      </c>
      <c r="N8923" t="e" cm="1">
        <f t="array" ref="N8923">INDEX($A$9:$F$1048576, $J8923, $K8923 )</f>
        <v>#N/A</v>
      </c>
      <c r="O8923" t="e" cm="1">
        <f t="array" ref="O8923">INDEX($B$9:$F$1048576, $J8923, $K8923 )</f>
        <v>#N/A</v>
      </c>
      <c r="P8923" t="str" cm="1">
        <f t="array" ref="P8923">IF( $L8923, TRIM(_xll.IMDP("IR", $G$5&amp;$N8923, $G$6)), "" )</f>
        <v/>
      </c>
      <c r="Q8923" t="b" cm="1">
        <f t="array" ref="Q8923">IF(
    $U$1=1, AND($P8923&lt;&gt;"", $P8923&lt;&gt;"...", $P8923&lt;&gt;"입력오류"),
    IF(
        $U$18=1, AND($P8923&lt;&gt;"", $P8923&lt;&gt;"...", $P8923&lt;&gt;"입력오류", ISNUMBER(FIND(INDEX($T$2:$T$7,$U$1),$P8923))),
        IF(
            $U$17="기타", AND($P8923&lt;&gt;"", $P8923&lt;&gt;"...", $P8923&lt;&gt;"입력오류", NOT(ISNUMBER(FIND($T$21:$T$34,$P8923)))),
            AND($P8923&lt;&gt;"", $P8923&lt;&gt;"...", $P8923&lt;&gt;"입력오류", $T$19=$P8923)
        )
    )
)</f>
        <v>0</v>
      </c>
    </row>
    <row r="8924" spans="9:17">
      <c r="I8924">
        <f t="shared" si="418"/>
        <v>8923</v>
      </c>
      <c r="J8924" t="e">
        <f t="shared" si="419"/>
        <v>#N/A</v>
      </c>
      <c r="K8924" t="e">
        <f t="shared" si="417"/>
        <v>#N/A</v>
      </c>
      <c r="L8924" t="b">
        <f>COUNTIF($N$2:N8924, N8924)=1</f>
        <v>0</v>
      </c>
      <c r="M8924" s="37">
        <f>IF( $Q8924, MAX($M$1:M8923)+1, 0)</f>
        <v>0</v>
      </c>
      <c r="N8924" t="e" cm="1">
        <f t="array" ref="N8924">INDEX($A$9:$F$1048576, $J8924, $K8924 )</f>
        <v>#N/A</v>
      </c>
      <c r="O8924" t="e" cm="1">
        <f t="array" ref="O8924">INDEX($B$9:$F$1048576, $J8924, $K8924 )</f>
        <v>#N/A</v>
      </c>
      <c r="P8924" t="str" cm="1">
        <f t="array" ref="P8924">IF( $L8924, TRIM(_xll.IMDP("IR", $G$5&amp;$N8924, $G$6)), "" )</f>
        <v/>
      </c>
      <c r="Q8924" t="b" cm="1">
        <f t="array" ref="Q8924">IF(
    $U$1=1, AND($P8924&lt;&gt;"", $P8924&lt;&gt;"...", $P8924&lt;&gt;"입력오류"),
    IF(
        $U$18=1, AND($P8924&lt;&gt;"", $P8924&lt;&gt;"...", $P8924&lt;&gt;"입력오류", ISNUMBER(FIND(INDEX($T$2:$T$7,$U$1),$P8924))),
        IF(
            $U$17="기타", AND($P8924&lt;&gt;"", $P8924&lt;&gt;"...", $P8924&lt;&gt;"입력오류", NOT(ISNUMBER(FIND($T$21:$T$34,$P8924)))),
            AND($P8924&lt;&gt;"", $P8924&lt;&gt;"...", $P8924&lt;&gt;"입력오류", $T$19=$P8924)
        )
    )
)</f>
        <v>0</v>
      </c>
    </row>
    <row r="8925" spans="9:17">
      <c r="I8925">
        <f t="shared" si="418"/>
        <v>8924</v>
      </c>
      <c r="J8925" t="e">
        <f t="shared" si="419"/>
        <v>#N/A</v>
      </c>
      <c r="K8925" t="e">
        <f t="shared" si="417"/>
        <v>#N/A</v>
      </c>
      <c r="L8925" t="b">
        <f>COUNTIF($N$2:N8925, N8925)=1</f>
        <v>0</v>
      </c>
      <c r="M8925" s="37">
        <f>IF( $Q8925, MAX($M$1:M8924)+1, 0)</f>
        <v>0</v>
      </c>
      <c r="N8925" t="e" cm="1">
        <f t="array" ref="N8925">INDEX($A$9:$F$1048576, $J8925, $K8925 )</f>
        <v>#N/A</v>
      </c>
      <c r="O8925" t="e" cm="1">
        <f t="array" ref="O8925">INDEX($B$9:$F$1048576, $J8925, $K8925 )</f>
        <v>#N/A</v>
      </c>
      <c r="P8925" t="str" cm="1">
        <f t="array" ref="P8925">IF( $L8925, TRIM(_xll.IMDP("IR", $G$5&amp;$N8925, $G$6)), "" )</f>
        <v/>
      </c>
      <c r="Q8925" t="b" cm="1">
        <f t="array" ref="Q8925">IF(
    $U$1=1, AND($P8925&lt;&gt;"", $P8925&lt;&gt;"...", $P8925&lt;&gt;"입력오류"),
    IF(
        $U$18=1, AND($P8925&lt;&gt;"", $P8925&lt;&gt;"...", $P8925&lt;&gt;"입력오류", ISNUMBER(FIND(INDEX($T$2:$T$7,$U$1),$P8925))),
        IF(
            $U$17="기타", AND($P8925&lt;&gt;"", $P8925&lt;&gt;"...", $P8925&lt;&gt;"입력오류", NOT(ISNUMBER(FIND($T$21:$T$34,$P8925)))),
            AND($P8925&lt;&gt;"", $P8925&lt;&gt;"...", $P8925&lt;&gt;"입력오류", $T$19=$P8925)
        )
    )
)</f>
        <v>0</v>
      </c>
    </row>
    <row r="8926" spans="9:17">
      <c r="I8926">
        <f t="shared" si="418"/>
        <v>8925</v>
      </c>
      <c r="J8926" t="e">
        <f t="shared" si="419"/>
        <v>#N/A</v>
      </c>
      <c r="K8926" t="e">
        <f t="shared" si="417"/>
        <v>#N/A</v>
      </c>
      <c r="L8926" t="b">
        <f>COUNTIF($N$2:N8926, N8926)=1</f>
        <v>0</v>
      </c>
      <c r="M8926" s="37">
        <f>IF( $Q8926, MAX($M$1:M8925)+1, 0)</f>
        <v>0</v>
      </c>
      <c r="N8926" t="e" cm="1">
        <f t="array" ref="N8926">INDEX($A$9:$F$1048576, $J8926, $K8926 )</f>
        <v>#N/A</v>
      </c>
      <c r="O8926" t="e" cm="1">
        <f t="array" ref="O8926">INDEX($B$9:$F$1048576, $J8926, $K8926 )</f>
        <v>#N/A</v>
      </c>
      <c r="P8926" t="str" cm="1">
        <f t="array" ref="P8926">IF( $L8926, TRIM(_xll.IMDP("IR", $G$5&amp;$N8926, $G$6)), "" )</f>
        <v/>
      </c>
      <c r="Q8926" t="b" cm="1">
        <f t="array" ref="Q8926">IF(
    $U$1=1, AND($P8926&lt;&gt;"", $P8926&lt;&gt;"...", $P8926&lt;&gt;"입력오류"),
    IF(
        $U$18=1, AND($P8926&lt;&gt;"", $P8926&lt;&gt;"...", $P8926&lt;&gt;"입력오류", ISNUMBER(FIND(INDEX($T$2:$T$7,$U$1),$P8926))),
        IF(
            $U$17="기타", AND($P8926&lt;&gt;"", $P8926&lt;&gt;"...", $P8926&lt;&gt;"입력오류", NOT(ISNUMBER(FIND($T$21:$T$34,$P8926)))),
            AND($P8926&lt;&gt;"", $P8926&lt;&gt;"...", $P8926&lt;&gt;"입력오류", $T$19=$P8926)
        )
    )
)</f>
        <v>0</v>
      </c>
    </row>
    <row r="8927" spans="9:17">
      <c r="I8927">
        <f t="shared" si="418"/>
        <v>8926</v>
      </c>
      <c r="J8927" t="e">
        <f t="shared" si="419"/>
        <v>#N/A</v>
      </c>
      <c r="K8927" t="e">
        <f t="shared" si="417"/>
        <v>#N/A</v>
      </c>
      <c r="L8927" t="b">
        <f>COUNTIF($N$2:N8927, N8927)=1</f>
        <v>0</v>
      </c>
      <c r="M8927" s="37">
        <f>IF( $Q8927, MAX($M$1:M8926)+1, 0)</f>
        <v>0</v>
      </c>
      <c r="N8927" t="e" cm="1">
        <f t="array" ref="N8927">INDEX($A$9:$F$1048576, $J8927, $K8927 )</f>
        <v>#N/A</v>
      </c>
      <c r="O8927" t="e" cm="1">
        <f t="array" ref="O8927">INDEX($B$9:$F$1048576, $J8927, $K8927 )</f>
        <v>#N/A</v>
      </c>
      <c r="P8927" t="str" cm="1">
        <f t="array" ref="P8927">IF( $L8927, TRIM(_xll.IMDP("IR", $G$5&amp;$N8927, $G$6)), "" )</f>
        <v/>
      </c>
      <c r="Q8927" t="b" cm="1">
        <f t="array" ref="Q8927">IF(
    $U$1=1, AND($P8927&lt;&gt;"", $P8927&lt;&gt;"...", $P8927&lt;&gt;"입력오류"),
    IF(
        $U$18=1, AND($P8927&lt;&gt;"", $P8927&lt;&gt;"...", $P8927&lt;&gt;"입력오류", ISNUMBER(FIND(INDEX($T$2:$T$7,$U$1),$P8927))),
        IF(
            $U$17="기타", AND($P8927&lt;&gt;"", $P8927&lt;&gt;"...", $P8927&lt;&gt;"입력오류", NOT(ISNUMBER(FIND($T$21:$T$34,$P8927)))),
            AND($P8927&lt;&gt;"", $P8927&lt;&gt;"...", $P8927&lt;&gt;"입력오류", $T$19=$P8927)
        )
    )
)</f>
        <v>0</v>
      </c>
    </row>
    <row r="8928" spans="9:17">
      <c r="I8928">
        <f t="shared" si="418"/>
        <v>8927</v>
      </c>
      <c r="J8928" t="e">
        <f t="shared" si="419"/>
        <v>#N/A</v>
      </c>
      <c r="K8928" t="e">
        <f t="shared" si="417"/>
        <v>#N/A</v>
      </c>
      <c r="L8928" t="b">
        <f>COUNTIF($N$2:N8928, N8928)=1</f>
        <v>0</v>
      </c>
      <c r="M8928" s="37">
        <f>IF( $Q8928, MAX($M$1:M8927)+1, 0)</f>
        <v>0</v>
      </c>
      <c r="N8928" t="e" cm="1">
        <f t="array" ref="N8928">INDEX($A$9:$F$1048576, $J8928, $K8928 )</f>
        <v>#N/A</v>
      </c>
      <c r="O8928" t="e" cm="1">
        <f t="array" ref="O8928">INDEX($B$9:$F$1048576, $J8928, $K8928 )</f>
        <v>#N/A</v>
      </c>
      <c r="P8928" t="str" cm="1">
        <f t="array" ref="P8928">IF( $L8928, TRIM(_xll.IMDP("IR", $G$5&amp;$N8928, $G$6)), "" )</f>
        <v/>
      </c>
      <c r="Q8928" t="b" cm="1">
        <f t="array" ref="Q8928">IF(
    $U$1=1, AND($P8928&lt;&gt;"", $P8928&lt;&gt;"...", $P8928&lt;&gt;"입력오류"),
    IF(
        $U$18=1, AND($P8928&lt;&gt;"", $P8928&lt;&gt;"...", $P8928&lt;&gt;"입력오류", ISNUMBER(FIND(INDEX($T$2:$T$7,$U$1),$P8928))),
        IF(
            $U$17="기타", AND($P8928&lt;&gt;"", $P8928&lt;&gt;"...", $P8928&lt;&gt;"입력오류", NOT(ISNUMBER(FIND($T$21:$T$34,$P8928)))),
            AND($P8928&lt;&gt;"", $P8928&lt;&gt;"...", $P8928&lt;&gt;"입력오류", $T$19=$P8928)
        )
    )
)</f>
        <v>0</v>
      </c>
    </row>
    <row r="8929" spans="9:17">
      <c r="I8929">
        <f t="shared" si="418"/>
        <v>8928</v>
      </c>
      <c r="J8929" t="e">
        <f t="shared" si="419"/>
        <v>#N/A</v>
      </c>
      <c r="K8929" t="e">
        <f t="shared" si="417"/>
        <v>#N/A</v>
      </c>
      <c r="L8929" t="b">
        <f>COUNTIF($N$2:N8929, N8929)=1</f>
        <v>0</v>
      </c>
      <c r="M8929" s="37">
        <f>IF( $Q8929, MAX($M$1:M8928)+1, 0)</f>
        <v>0</v>
      </c>
      <c r="N8929" t="e" cm="1">
        <f t="array" ref="N8929">INDEX($A$9:$F$1048576, $J8929, $K8929 )</f>
        <v>#N/A</v>
      </c>
      <c r="O8929" t="e" cm="1">
        <f t="array" ref="O8929">INDEX($B$9:$F$1048576, $J8929, $K8929 )</f>
        <v>#N/A</v>
      </c>
      <c r="P8929" t="str" cm="1">
        <f t="array" ref="P8929">IF( $L8929, TRIM(_xll.IMDP("IR", $G$5&amp;$N8929, $G$6)), "" )</f>
        <v/>
      </c>
      <c r="Q8929" t="b" cm="1">
        <f t="array" ref="Q8929">IF(
    $U$1=1, AND($P8929&lt;&gt;"", $P8929&lt;&gt;"...", $P8929&lt;&gt;"입력오류"),
    IF(
        $U$18=1, AND($P8929&lt;&gt;"", $P8929&lt;&gt;"...", $P8929&lt;&gt;"입력오류", ISNUMBER(FIND(INDEX($T$2:$T$7,$U$1),$P8929))),
        IF(
            $U$17="기타", AND($P8929&lt;&gt;"", $P8929&lt;&gt;"...", $P8929&lt;&gt;"입력오류", NOT(ISNUMBER(FIND($T$21:$T$34,$P8929)))),
            AND($P8929&lt;&gt;"", $P8929&lt;&gt;"...", $P8929&lt;&gt;"입력오류", $T$19=$P8929)
        )
    )
)</f>
        <v>0</v>
      </c>
    </row>
    <row r="8930" spans="9:17">
      <c r="I8930">
        <f t="shared" si="418"/>
        <v>8929</v>
      </c>
      <c r="J8930" t="e">
        <f t="shared" si="419"/>
        <v>#N/A</v>
      </c>
      <c r="K8930" t="e">
        <f t="shared" si="417"/>
        <v>#N/A</v>
      </c>
      <c r="L8930" t="b">
        <f>COUNTIF($N$2:N8930, N8930)=1</f>
        <v>0</v>
      </c>
      <c r="M8930" s="37">
        <f>IF( $Q8930, MAX($M$1:M8929)+1, 0)</f>
        <v>0</v>
      </c>
      <c r="N8930" t="e" cm="1">
        <f t="array" ref="N8930">INDEX($A$9:$F$1048576, $J8930, $K8930 )</f>
        <v>#N/A</v>
      </c>
      <c r="O8930" t="e" cm="1">
        <f t="array" ref="O8930">INDEX($B$9:$F$1048576, $J8930, $K8930 )</f>
        <v>#N/A</v>
      </c>
      <c r="P8930" t="str" cm="1">
        <f t="array" ref="P8930">IF( $L8930, TRIM(_xll.IMDP("IR", $G$5&amp;$N8930, $G$6)), "" )</f>
        <v/>
      </c>
      <c r="Q8930" t="b" cm="1">
        <f t="array" ref="Q8930">IF(
    $U$1=1, AND($P8930&lt;&gt;"", $P8930&lt;&gt;"...", $P8930&lt;&gt;"입력오류"),
    IF(
        $U$18=1, AND($P8930&lt;&gt;"", $P8930&lt;&gt;"...", $P8930&lt;&gt;"입력오류", ISNUMBER(FIND(INDEX($T$2:$T$7,$U$1),$P8930))),
        IF(
            $U$17="기타", AND($P8930&lt;&gt;"", $P8930&lt;&gt;"...", $P8930&lt;&gt;"입력오류", NOT(ISNUMBER(FIND($T$21:$T$34,$P8930)))),
            AND($P8930&lt;&gt;"", $P8930&lt;&gt;"...", $P8930&lt;&gt;"입력오류", $T$19=$P8930)
        )
    )
)</f>
        <v>0</v>
      </c>
    </row>
    <row r="8931" spans="9:17">
      <c r="I8931">
        <f t="shared" si="418"/>
        <v>8930</v>
      </c>
      <c r="J8931" t="e">
        <f t="shared" si="419"/>
        <v>#N/A</v>
      </c>
      <c r="K8931" t="e">
        <f t="shared" si="417"/>
        <v>#N/A</v>
      </c>
      <c r="L8931" t="b">
        <f>COUNTIF($N$2:N8931, N8931)=1</f>
        <v>0</v>
      </c>
      <c r="M8931" s="37">
        <f>IF( $Q8931, MAX($M$1:M8930)+1, 0)</f>
        <v>0</v>
      </c>
      <c r="N8931" t="e" cm="1">
        <f t="array" ref="N8931">INDEX($A$9:$F$1048576, $J8931, $K8931 )</f>
        <v>#N/A</v>
      </c>
      <c r="O8931" t="e" cm="1">
        <f t="array" ref="O8931">INDEX($B$9:$F$1048576, $J8931, $K8931 )</f>
        <v>#N/A</v>
      </c>
      <c r="P8931" t="str" cm="1">
        <f t="array" ref="P8931">IF( $L8931, TRIM(_xll.IMDP("IR", $G$5&amp;$N8931, $G$6)), "" )</f>
        <v/>
      </c>
      <c r="Q8931" t="b" cm="1">
        <f t="array" ref="Q8931">IF(
    $U$1=1, AND($P8931&lt;&gt;"", $P8931&lt;&gt;"...", $P8931&lt;&gt;"입력오류"),
    IF(
        $U$18=1, AND($P8931&lt;&gt;"", $P8931&lt;&gt;"...", $P8931&lt;&gt;"입력오류", ISNUMBER(FIND(INDEX($T$2:$T$7,$U$1),$P8931))),
        IF(
            $U$17="기타", AND($P8931&lt;&gt;"", $P8931&lt;&gt;"...", $P8931&lt;&gt;"입력오류", NOT(ISNUMBER(FIND($T$21:$T$34,$P8931)))),
            AND($P8931&lt;&gt;"", $P8931&lt;&gt;"...", $P8931&lt;&gt;"입력오류", $T$19=$P8931)
        )
    )
)</f>
        <v>0</v>
      </c>
    </row>
    <row r="8932" spans="9:17">
      <c r="I8932">
        <f t="shared" si="418"/>
        <v>8931</v>
      </c>
      <c r="J8932" t="e">
        <f t="shared" si="419"/>
        <v>#N/A</v>
      </c>
      <c r="K8932" t="e">
        <f t="shared" si="417"/>
        <v>#N/A</v>
      </c>
      <c r="L8932" t="b">
        <f>COUNTIF($N$2:N8932, N8932)=1</f>
        <v>0</v>
      </c>
      <c r="M8932" s="37">
        <f>IF( $Q8932, MAX($M$1:M8931)+1, 0)</f>
        <v>0</v>
      </c>
      <c r="N8932" t="e" cm="1">
        <f t="array" ref="N8932">INDEX($A$9:$F$1048576, $J8932, $K8932 )</f>
        <v>#N/A</v>
      </c>
      <c r="O8932" t="e" cm="1">
        <f t="array" ref="O8932">INDEX($B$9:$F$1048576, $J8932, $K8932 )</f>
        <v>#N/A</v>
      </c>
      <c r="P8932" t="str" cm="1">
        <f t="array" ref="P8932">IF( $L8932, TRIM(_xll.IMDP("IR", $G$5&amp;$N8932, $G$6)), "" )</f>
        <v/>
      </c>
      <c r="Q8932" t="b" cm="1">
        <f t="array" ref="Q8932">IF(
    $U$1=1, AND($P8932&lt;&gt;"", $P8932&lt;&gt;"...", $P8932&lt;&gt;"입력오류"),
    IF(
        $U$18=1, AND($P8932&lt;&gt;"", $P8932&lt;&gt;"...", $P8932&lt;&gt;"입력오류", ISNUMBER(FIND(INDEX($T$2:$T$7,$U$1),$P8932))),
        IF(
            $U$17="기타", AND($P8932&lt;&gt;"", $P8932&lt;&gt;"...", $P8932&lt;&gt;"입력오류", NOT(ISNUMBER(FIND($T$21:$T$34,$P8932)))),
            AND($P8932&lt;&gt;"", $P8932&lt;&gt;"...", $P8932&lt;&gt;"입력오류", $T$19=$P8932)
        )
    )
)</f>
        <v>0</v>
      </c>
    </row>
    <row r="8933" spans="9:17">
      <c r="I8933">
        <f t="shared" si="418"/>
        <v>8932</v>
      </c>
      <c r="J8933" t="e">
        <f t="shared" si="419"/>
        <v>#N/A</v>
      </c>
      <c r="K8933" t="e">
        <f t="shared" si="417"/>
        <v>#N/A</v>
      </c>
      <c r="L8933" t="b">
        <f>COUNTIF($N$2:N8933, N8933)=1</f>
        <v>0</v>
      </c>
      <c r="M8933" s="37">
        <f>IF( $Q8933, MAX($M$1:M8932)+1, 0)</f>
        <v>0</v>
      </c>
      <c r="N8933" t="e" cm="1">
        <f t="array" ref="N8933">INDEX($A$9:$F$1048576, $J8933, $K8933 )</f>
        <v>#N/A</v>
      </c>
      <c r="O8933" t="e" cm="1">
        <f t="array" ref="O8933">INDEX($B$9:$F$1048576, $J8933, $K8933 )</f>
        <v>#N/A</v>
      </c>
      <c r="P8933" t="str" cm="1">
        <f t="array" ref="P8933">IF( $L8933, TRIM(_xll.IMDP("IR", $G$5&amp;$N8933, $G$6)), "" )</f>
        <v/>
      </c>
      <c r="Q8933" t="b" cm="1">
        <f t="array" ref="Q8933">IF(
    $U$1=1, AND($P8933&lt;&gt;"", $P8933&lt;&gt;"...", $P8933&lt;&gt;"입력오류"),
    IF(
        $U$18=1, AND($P8933&lt;&gt;"", $P8933&lt;&gt;"...", $P8933&lt;&gt;"입력오류", ISNUMBER(FIND(INDEX($T$2:$T$7,$U$1),$P8933))),
        IF(
            $U$17="기타", AND($P8933&lt;&gt;"", $P8933&lt;&gt;"...", $P8933&lt;&gt;"입력오류", NOT(ISNUMBER(FIND($T$21:$T$34,$P8933)))),
            AND($P8933&lt;&gt;"", $P8933&lt;&gt;"...", $P8933&lt;&gt;"입력오류", $T$19=$P8933)
        )
    )
)</f>
        <v>0</v>
      </c>
    </row>
    <row r="8934" spans="9:17">
      <c r="I8934">
        <f t="shared" si="418"/>
        <v>8933</v>
      </c>
      <c r="J8934" t="e">
        <f t="shared" si="419"/>
        <v>#N/A</v>
      </c>
      <c r="K8934" t="e">
        <f t="shared" si="417"/>
        <v>#N/A</v>
      </c>
      <c r="L8934" t="b">
        <f>COUNTIF($N$2:N8934, N8934)=1</f>
        <v>0</v>
      </c>
      <c r="M8934" s="37">
        <f>IF( $Q8934, MAX($M$1:M8933)+1, 0)</f>
        <v>0</v>
      </c>
      <c r="N8934" t="e" cm="1">
        <f t="array" ref="N8934">INDEX($A$9:$F$1048576, $J8934, $K8934 )</f>
        <v>#N/A</v>
      </c>
      <c r="O8934" t="e" cm="1">
        <f t="array" ref="O8934">INDEX($B$9:$F$1048576, $J8934, $K8934 )</f>
        <v>#N/A</v>
      </c>
      <c r="P8934" t="str" cm="1">
        <f t="array" ref="P8934">IF( $L8934, TRIM(_xll.IMDP("IR", $G$5&amp;$N8934, $G$6)), "" )</f>
        <v/>
      </c>
      <c r="Q8934" t="b" cm="1">
        <f t="array" ref="Q8934">IF(
    $U$1=1, AND($P8934&lt;&gt;"", $P8934&lt;&gt;"...", $P8934&lt;&gt;"입력오류"),
    IF(
        $U$18=1, AND($P8934&lt;&gt;"", $P8934&lt;&gt;"...", $P8934&lt;&gt;"입력오류", ISNUMBER(FIND(INDEX($T$2:$T$7,$U$1),$P8934))),
        IF(
            $U$17="기타", AND($P8934&lt;&gt;"", $P8934&lt;&gt;"...", $P8934&lt;&gt;"입력오류", NOT(ISNUMBER(FIND($T$21:$T$34,$P8934)))),
            AND($P8934&lt;&gt;"", $P8934&lt;&gt;"...", $P8934&lt;&gt;"입력오류", $T$19=$P8934)
        )
    )
)</f>
        <v>0</v>
      </c>
    </row>
    <row r="8935" spans="9:17">
      <c r="I8935">
        <f t="shared" si="418"/>
        <v>8934</v>
      </c>
      <c r="J8935" t="e">
        <f t="shared" si="419"/>
        <v>#N/A</v>
      </c>
      <c r="K8935" t="e">
        <f t="shared" si="417"/>
        <v>#N/A</v>
      </c>
      <c r="L8935" t="b">
        <f>COUNTIF($N$2:N8935, N8935)=1</f>
        <v>0</v>
      </c>
      <c r="M8935" s="37">
        <f>IF( $Q8935, MAX($M$1:M8934)+1, 0)</f>
        <v>0</v>
      </c>
      <c r="N8935" t="e" cm="1">
        <f t="array" ref="N8935">INDEX($A$9:$F$1048576, $J8935, $K8935 )</f>
        <v>#N/A</v>
      </c>
      <c r="O8935" t="e" cm="1">
        <f t="array" ref="O8935">INDEX($B$9:$F$1048576, $J8935, $K8935 )</f>
        <v>#N/A</v>
      </c>
      <c r="P8935" t="str" cm="1">
        <f t="array" ref="P8935">IF( $L8935, TRIM(_xll.IMDP("IR", $G$5&amp;$N8935, $G$6)), "" )</f>
        <v/>
      </c>
      <c r="Q8935" t="b" cm="1">
        <f t="array" ref="Q8935">IF(
    $U$1=1, AND($P8935&lt;&gt;"", $P8935&lt;&gt;"...", $P8935&lt;&gt;"입력오류"),
    IF(
        $U$18=1, AND($P8935&lt;&gt;"", $P8935&lt;&gt;"...", $P8935&lt;&gt;"입력오류", ISNUMBER(FIND(INDEX($T$2:$T$7,$U$1),$P8935))),
        IF(
            $U$17="기타", AND($P8935&lt;&gt;"", $P8935&lt;&gt;"...", $P8935&lt;&gt;"입력오류", NOT(ISNUMBER(FIND($T$21:$T$34,$P8935)))),
            AND($P8935&lt;&gt;"", $P8935&lt;&gt;"...", $P8935&lt;&gt;"입력오류", $T$19=$P8935)
        )
    )
)</f>
        <v>0</v>
      </c>
    </row>
    <row r="8936" spans="9:17">
      <c r="I8936">
        <f t="shared" si="418"/>
        <v>8935</v>
      </c>
      <c r="J8936" t="e">
        <f t="shared" si="419"/>
        <v>#N/A</v>
      </c>
      <c r="K8936" t="e">
        <f t="shared" si="417"/>
        <v>#N/A</v>
      </c>
      <c r="L8936" t="b">
        <f>COUNTIF($N$2:N8936, N8936)=1</f>
        <v>0</v>
      </c>
      <c r="M8936" s="37">
        <f>IF( $Q8936, MAX($M$1:M8935)+1, 0)</f>
        <v>0</v>
      </c>
      <c r="N8936" t="e" cm="1">
        <f t="array" ref="N8936">INDEX($A$9:$F$1048576, $J8936, $K8936 )</f>
        <v>#N/A</v>
      </c>
      <c r="O8936" t="e" cm="1">
        <f t="array" ref="O8936">INDEX($B$9:$F$1048576, $J8936, $K8936 )</f>
        <v>#N/A</v>
      </c>
      <c r="P8936" t="str" cm="1">
        <f t="array" ref="P8936">IF( $L8936, TRIM(_xll.IMDP("IR", $G$5&amp;$N8936, $G$6)), "" )</f>
        <v/>
      </c>
      <c r="Q8936" t="b" cm="1">
        <f t="array" ref="Q8936">IF(
    $U$1=1, AND($P8936&lt;&gt;"", $P8936&lt;&gt;"...", $P8936&lt;&gt;"입력오류"),
    IF(
        $U$18=1, AND($P8936&lt;&gt;"", $P8936&lt;&gt;"...", $P8936&lt;&gt;"입력오류", ISNUMBER(FIND(INDEX($T$2:$T$7,$U$1),$P8936))),
        IF(
            $U$17="기타", AND($P8936&lt;&gt;"", $P8936&lt;&gt;"...", $P8936&lt;&gt;"입력오류", NOT(ISNUMBER(FIND($T$21:$T$34,$P8936)))),
            AND($P8936&lt;&gt;"", $P8936&lt;&gt;"...", $P8936&lt;&gt;"입력오류", $T$19=$P8936)
        )
    )
)</f>
        <v>0</v>
      </c>
    </row>
    <row r="8937" spans="9:17">
      <c r="I8937">
        <f t="shared" si="418"/>
        <v>8936</v>
      </c>
      <c r="J8937" t="e">
        <f t="shared" si="419"/>
        <v>#N/A</v>
      </c>
      <c r="K8937" t="e">
        <f t="shared" si="417"/>
        <v>#N/A</v>
      </c>
      <c r="L8937" t="b">
        <f>COUNTIF($N$2:N8937, N8937)=1</f>
        <v>0</v>
      </c>
      <c r="M8937" s="37">
        <f>IF( $Q8937, MAX($M$1:M8936)+1, 0)</f>
        <v>0</v>
      </c>
      <c r="N8937" t="e" cm="1">
        <f t="array" ref="N8937">INDEX($A$9:$F$1048576, $J8937, $K8937 )</f>
        <v>#N/A</v>
      </c>
      <c r="O8937" t="e" cm="1">
        <f t="array" ref="O8937">INDEX($B$9:$F$1048576, $J8937, $K8937 )</f>
        <v>#N/A</v>
      </c>
      <c r="P8937" t="str" cm="1">
        <f t="array" ref="P8937">IF( $L8937, TRIM(_xll.IMDP("IR", $G$5&amp;$N8937, $G$6)), "" )</f>
        <v/>
      </c>
      <c r="Q8937" t="b" cm="1">
        <f t="array" ref="Q8937">IF(
    $U$1=1, AND($P8937&lt;&gt;"", $P8937&lt;&gt;"...", $P8937&lt;&gt;"입력오류"),
    IF(
        $U$18=1, AND($P8937&lt;&gt;"", $P8937&lt;&gt;"...", $P8937&lt;&gt;"입력오류", ISNUMBER(FIND(INDEX($T$2:$T$7,$U$1),$P8937))),
        IF(
            $U$17="기타", AND($P8937&lt;&gt;"", $P8937&lt;&gt;"...", $P8937&lt;&gt;"입력오류", NOT(ISNUMBER(FIND($T$21:$T$34,$P8937)))),
            AND($P8937&lt;&gt;"", $P8937&lt;&gt;"...", $P8937&lt;&gt;"입력오류", $T$19=$P8937)
        )
    )
)</f>
        <v>0</v>
      </c>
    </row>
    <row r="8938" spans="9:17">
      <c r="I8938">
        <f t="shared" si="418"/>
        <v>8937</v>
      </c>
      <c r="J8938" t="e">
        <f t="shared" si="419"/>
        <v>#N/A</v>
      </c>
      <c r="K8938" t="e">
        <f t="shared" si="417"/>
        <v>#N/A</v>
      </c>
      <c r="L8938" t="b">
        <f>COUNTIF($N$2:N8938, N8938)=1</f>
        <v>0</v>
      </c>
      <c r="M8938" s="37">
        <f>IF( $Q8938, MAX($M$1:M8937)+1, 0)</f>
        <v>0</v>
      </c>
      <c r="N8938" t="e" cm="1">
        <f t="array" ref="N8938">INDEX($A$9:$F$1048576, $J8938, $K8938 )</f>
        <v>#N/A</v>
      </c>
      <c r="O8938" t="e" cm="1">
        <f t="array" ref="O8938">INDEX($B$9:$F$1048576, $J8938, $K8938 )</f>
        <v>#N/A</v>
      </c>
      <c r="P8938" t="str" cm="1">
        <f t="array" ref="P8938">IF( $L8938, TRIM(_xll.IMDP("IR", $G$5&amp;$N8938, $G$6)), "" )</f>
        <v/>
      </c>
      <c r="Q8938" t="b" cm="1">
        <f t="array" ref="Q8938">IF(
    $U$1=1, AND($P8938&lt;&gt;"", $P8938&lt;&gt;"...", $P8938&lt;&gt;"입력오류"),
    IF(
        $U$18=1, AND($P8938&lt;&gt;"", $P8938&lt;&gt;"...", $P8938&lt;&gt;"입력오류", ISNUMBER(FIND(INDEX($T$2:$T$7,$U$1),$P8938))),
        IF(
            $U$17="기타", AND($P8938&lt;&gt;"", $P8938&lt;&gt;"...", $P8938&lt;&gt;"입력오류", NOT(ISNUMBER(FIND($T$21:$T$34,$P8938)))),
            AND($P8938&lt;&gt;"", $P8938&lt;&gt;"...", $P8938&lt;&gt;"입력오류", $T$19=$P8938)
        )
    )
)</f>
        <v>0</v>
      </c>
    </row>
    <row r="8939" spans="9:17">
      <c r="I8939">
        <f t="shared" si="418"/>
        <v>8938</v>
      </c>
      <c r="J8939" t="e">
        <f t="shared" si="419"/>
        <v>#N/A</v>
      </c>
      <c r="K8939" t="e">
        <f t="shared" si="417"/>
        <v>#N/A</v>
      </c>
      <c r="L8939" t="b">
        <f>COUNTIF($N$2:N8939, N8939)=1</f>
        <v>0</v>
      </c>
      <c r="M8939" s="37">
        <f>IF( $Q8939, MAX($M$1:M8938)+1, 0)</f>
        <v>0</v>
      </c>
      <c r="N8939" t="e" cm="1">
        <f t="array" ref="N8939">INDEX($A$9:$F$1048576, $J8939, $K8939 )</f>
        <v>#N/A</v>
      </c>
      <c r="O8939" t="e" cm="1">
        <f t="array" ref="O8939">INDEX($B$9:$F$1048576, $J8939, $K8939 )</f>
        <v>#N/A</v>
      </c>
      <c r="P8939" t="str" cm="1">
        <f t="array" ref="P8939">IF( $L8939, TRIM(_xll.IMDP("IR", $G$5&amp;$N8939, $G$6)), "" )</f>
        <v/>
      </c>
      <c r="Q8939" t="b" cm="1">
        <f t="array" ref="Q8939">IF(
    $U$1=1, AND($P8939&lt;&gt;"", $P8939&lt;&gt;"...", $P8939&lt;&gt;"입력오류"),
    IF(
        $U$18=1, AND($P8939&lt;&gt;"", $P8939&lt;&gt;"...", $P8939&lt;&gt;"입력오류", ISNUMBER(FIND(INDEX($T$2:$T$7,$U$1),$P8939))),
        IF(
            $U$17="기타", AND($P8939&lt;&gt;"", $P8939&lt;&gt;"...", $P8939&lt;&gt;"입력오류", NOT(ISNUMBER(FIND($T$21:$T$34,$P8939)))),
            AND($P8939&lt;&gt;"", $P8939&lt;&gt;"...", $P8939&lt;&gt;"입력오류", $T$19=$P8939)
        )
    )
)</f>
        <v>0</v>
      </c>
    </row>
    <row r="8940" spans="9:17">
      <c r="I8940">
        <f t="shared" si="418"/>
        <v>8939</v>
      </c>
      <c r="J8940" t="e">
        <f t="shared" si="419"/>
        <v>#N/A</v>
      </c>
      <c r="K8940" t="e">
        <f t="shared" si="417"/>
        <v>#N/A</v>
      </c>
      <c r="L8940" t="b">
        <f>COUNTIF($N$2:N8940, N8940)=1</f>
        <v>0</v>
      </c>
      <c r="M8940" s="37">
        <f>IF( $Q8940, MAX($M$1:M8939)+1, 0)</f>
        <v>0</v>
      </c>
      <c r="N8940" t="e" cm="1">
        <f t="array" ref="N8940">INDEX($A$9:$F$1048576, $J8940, $K8940 )</f>
        <v>#N/A</v>
      </c>
      <c r="O8940" t="e" cm="1">
        <f t="array" ref="O8940">INDEX($B$9:$F$1048576, $J8940, $K8940 )</f>
        <v>#N/A</v>
      </c>
      <c r="P8940" t="str" cm="1">
        <f t="array" ref="P8940">IF( $L8940, TRIM(_xll.IMDP("IR", $G$5&amp;$N8940, $G$6)), "" )</f>
        <v/>
      </c>
      <c r="Q8940" t="b" cm="1">
        <f t="array" ref="Q8940">IF(
    $U$1=1, AND($P8940&lt;&gt;"", $P8940&lt;&gt;"...", $P8940&lt;&gt;"입력오류"),
    IF(
        $U$18=1, AND($P8940&lt;&gt;"", $P8940&lt;&gt;"...", $P8940&lt;&gt;"입력오류", ISNUMBER(FIND(INDEX($T$2:$T$7,$U$1),$P8940))),
        IF(
            $U$17="기타", AND($P8940&lt;&gt;"", $P8940&lt;&gt;"...", $P8940&lt;&gt;"입력오류", NOT(ISNUMBER(FIND($T$21:$T$34,$P8940)))),
            AND($P8940&lt;&gt;"", $P8940&lt;&gt;"...", $P8940&lt;&gt;"입력오류", $T$19=$P8940)
        )
    )
)</f>
        <v>0</v>
      </c>
    </row>
    <row r="8941" spans="9:17">
      <c r="I8941">
        <f t="shared" si="418"/>
        <v>8940</v>
      </c>
      <c r="J8941" t="e">
        <f t="shared" si="419"/>
        <v>#N/A</v>
      </c>
      <c r="K8941" t="e">
        <f t="shared" si="417"/>
        <v>#N/A</v>
      </c>
      <c r="L8941" t="b">
        <f>COUNTIF($N$2:N8941, N8941)=1</f>
        <v>0</v>
      </c>
      <c r="M8941" s="37">
        <f>IF( $Q8941, MAX($M$1:M8940)+1, 0)</f>
        <v>0</v>
      </c>
      <c r="N8941" t="e" cm="1">
        <f t="array" ref="N8941">INDEX($A$9:$F$1048576, $J8941, $K8941 )</f>
        <v>#N/A</v>
      </c>
      <c r="O8941" t="e" cm="1">
        <f t="array" ref="O8941">INDEX($B$9:$F$1048576, $J8941, $K8941 )</f>
        <v>#N/A</v>
      </c>
      <c r="P8941" t="str" cm="1">
        <f t="array" ref="P8941">IF( $L8941, TRIM(_xll.IMDP("IR", $G$5&amp;$N8941, $G$6)), "" )</f>
        <v/>
      </c>
      <c r="Q8941" t="b" cm="1">
        <f t="array" ref="Q8941">IF(
    $U$1=1, AND($P8941&lt;&gt;"", $P8941&lt;&gt;"...", $P8941&lt;&gt;"입력오류"),
    IF(
        $U$18=1, AND($P8941&lt;&gt;"", $P8941&lt;&gt;"...", $P8941&lt;&gt;"입력오류", ISNUMBER(FIND(INDEX($T$2:$T$7,$U$1),$P8941))),
        IF(
            $U$17="기타", AND($P8941&lt;&gt;"", $P8941&lt;&gt;"...", $P8941&lt;&gt;"입력오류", NOT(ISNUMBER(FIND($T$21:$T$34,$P8941)))),
            AND($P8941&lt;&gt;"", $P8941&lt;&gt;"...", $P8941&lt;&gt;"입력오류", $T$19=$P8941)
        )
    )
)</f>
        <v>0</v>
      </c>
    </row>
    <row r="8942" spans="9:17">
      <c r="I8942">
        <f t="shared" si="418"/>
        <v>8941</v>
      </c>
      <c r="J8942" t="e">
        <f t="shared" si="419"/>
        <v>#N/A</v>
      </c>
      <c r="K8942" t="e">
        <f t="shared" si="417"/>
        <v>#N/A</v>
      </c>
      <c r="L8942" t="b">
        <f>COUNTIF($N$2:N8942, N8942)=1</f>
        <v>0</v>
      </c>
      <c r="M8942" s="37">
        <f>IF( $Q8942, MAX($M$1:M8941)+1, 0)</f>
        <v>0</v>
      </c>
      <c r="N8942" t="e" cm="1">
        <f t="array" ref="N8942">INDEX($A$9:$F$1048576, $J8942, $K8942 )</f>
        <v>#N/A</v>
      </c>
      <c r="O8942" t="e" cm="1">
        <f t="array" ref="O8942">INDEX($B$9:$F$1048576, $J8942, $K8942 )</f>
        <v>#N/A</v>
      </c>
      <c r="P8942" t="str" cm="1">
        <f t="array" ref="P8942">IF( $L8942, TRIM(_xll.IMDP("IR", $G$5&amp;$N8942, $G$6)), "" )</f>
        <v/>
      </c>
      <c r="Q8942" t="b" cm="1">
        <f t="array" ref="Q8942">IF(
    $U$1=1, AND($P8942&lt;&gt;"", $P8942&lt;&gt;"...", $P8942&lt;&gt;"입력오류"),
    IF(
        $U$18=1, AND($P8942&lt;&gt;"", $P8942&lt;&gt;"...", $P8942&lt;&gt;"입력오류", ISNUMBER(FIND(INDEX($T$2:$T$7,$U$1),$P8942))),
        IF(
            $U$17="기타", AND($P8942&lt;&gt;"", $P8942&lt;&gt;"...", $P8942&lt;&gt;"입력오류", NOT(ISNUMBER(FIND($T$21:$T$34,$P8942)))),
            AND($P8942&lt;&gt;"", $P8942&lt;&gt;"...", $P8942&lt;&gt;"입력오류", $T$19=$P8942)
        )
    )
)</f>
        <v>0</v>
      </c>
    </row>
    <row r="8943" spans="9:17">
      <c r="I8943">
        <f t="shared" si="418"/>
        <v>8942</v>
      </c>
      <c r="J8943" t="e">
        <f t="shared" si="419"/>
        <v>#N/A</v>
      </c>
      <c r="K8943" t="e">
        <f t="shared" si="417"/>
        <v>#N/A</v>
      </c>
      <c r="L8943" t="b">
        <f>COUNTIF($N$2:N8943, N8943)=1</f>
        <v>0</v>
      </c>
      <c r="M8943" s="37">
        <f>IF( $Q8943, MAX($M$1:M8942)+1, 0)</f>
        <v>0</v>
      </c>
      <c r="N8943" t="e" cm="1">
        <f t="array" ref="N8943">INDEX($A$9:$F$1048576, $J8943, $K8943 )</f>
        <v>#N/A</v>
      </c>
      <c r="O8943" t="e" cm="1">
        <f t="array" ref="O8943">INDEX($B$9:$F$1048576, $J8943, $K8943 )</f>
        <v>#N/A</v>
      </c>
      <c r="P8943" t="str" cm="1">
        <f t="array" ref="P8943">IF( $L8943, TRIM(_xll.IMDP("IR", $G$5&amp;$N8943, $G$6)), "" )</f>
        <v/>
      </c>
      <c r="Q8943" t="b" cm="1">
        <f t="array" ref="Q8943">IF(
    $U$1=1, AND($P8943&lt;&gt;"", $P8943&lt;&gt;"...", $P8943&lt;&gt;"입력오류"),
    IF(
        $U$18=1, AND($P8943&lt;&gt;"", $P8943&lt;&gt;"...", $P8943&lt;&gt;"입력오류", ISNUMBER(FIND(INDEX($T$2:$T$7,$U$1),$P8943))),
        IF(
            $U$17="기타", AND($P8943&lt;&gt;"", $P8943&lt;&gt;"...", $P8943&lt;&gt;"입력오류", NOT(ISNUMBER(FIND($T$21:$T$34,$P8943)))),
            AND($P8943&lt;&gt;"", $P8943&lt;&gt;"...", $P8943&lt;&gt;"입력오류", $T$19=$P8943)
        )
    )
)</f>
        <v>0</v>
      </c>
    </row>
    <row r="8944" spans="9:17">
      <c r="I8944">
        <f t="shared" si="418"/>
        <v>8943</v>
      </c>
      <c r="J8944" t="e">
        <f t="shared" si="419"/>
        <v>#N/A</v>
      </c>
      <c r="K8944" t="e">
        <f t="shared" si="417"/>
        <v>#N/A</v>
      </c>
      <c r="L8944" t="b">
        <f>COUNTIF($N$2:N8944, N8944)=1</f>
        <v>0</v>
      </c>
      <c r="M8944" s="37">
        <f>IF( $Q8944, MAX($M$1:M8943)+1, 0)</f>
        <v>0</v>
      </c>
      <c r="N8944" t="e" cm="1">
        <f t="array" ref="N8944">INDEX($A$9:$F$1048576, $J8944, $K8944 )</f>
        <v>#N/A</v>
      </c>
      <c r="O8944" t="e" cm="1">
        <f t="array" ref="O8944">INDEX($B$9:$F$1048576, $J8944, $K8944 )</f>
        <v>#N/A</v>
      </c>
      <c r="P8944" t="str" cm="1">
        <f t="array" ref="P8944">IF( $L8944, TRIM(_xll.IMDP("IR", $G$5&amp;$N8944, $G$6)), "" )</f>
        <v/>
      </c>
      <c r="Q8944" t="b" cm="1">
        <f t="array" ref="Q8944">IF(
    $U$1=1, AND($P8944&lt;&gt;"", $P8944&lt;&gt;"...", $P8944&lt;&gt;"입력오류"),
    IF(
        $U$18=1, AND($P8944&lt;&gt;"", $P8944&lt;&gt;"...", $P8944&lt;&gt;"입력오류", ISNUMBER(FIND(INDEX($T$2:$T$7,$U$1),$P8944))),
        IF(
            $U$17="기타", AND($P8944&lt;&gt;"", $P8944&lt;&gt;"...", $P8944&lt;&gt;"입력오류", NOT(ISNUMBER(FIND($T$21:$T$34,$P8944)))),
            AND($P8944&lt;&gt;"", $P8944&lt;&gt;"...", $P8944&lt;&gt;"입력오류", $T$19=$P8944)
        )
    )
)</f>
        <v>0</v>
      </c>
    </row>
    <row r="8945" spans="9:17">
      <c r="I8945">
        <f t="shared" si="418"/>
        <v>8944</v>
      </c>
      <c r="J8945" t="e">
        <f t="shared" si="419"/>
        <v>#N/A</v>
      </c>
      <c r="K8945" t="e">
        <f t="shared" si="417"/>
        <v>#N/A</v>
      </c>
      <c r="L8945" t="b">
        <f>COUNTIF($N$2:N8945, N8945)=1</f>
        <v>0</v>
      </c>
      <c r="M8945" s="37">
        <f>IF( $Q8945, MAX($M$1:M8944)+1, 0)</f>
        <v>0</v>
      </c>
      <c r="N8945" t="e" cm="1">
        <f t="array" ref="N8945">INDEX($A$9:$F$1048576, $J8945, $K8945 )</f>
        <v>#N/A</v>
      </c>
      <c r="O8945" t="e" cm="1">
        <f t="array" ref="O8945">INDEX($B$9:$F$1048576, $J8945, $K8945 )</f>
        <v>#N/A</v>
      </c>
      <c r="P8945" t="str" cm="1">
        <f t="array" ref="P8945">IF( $L8945, TRIM(_xll.IMDP("IR", $G$5&amp;$N8945, $G$6)), "" )</f>
        <v/>
      </c>
      <c r="Q8945" t="b" cm="1">
        <f t="array" ref="Q8945">IF(
    $U$1=1, AND($P8945&lt;&gt;"", $P8945&lt;&gt;"...", $P8945&lt;&gt;"입력오류"),
    IF(
        $U$18=1, AND($P8945&lt;&gt;"", $P8945&lt;&gt;"...", $P8945&lt;&gt;"입력오류", ISNUMBER(FIND(INDEX($T$2:$T$7,$U$1),$P8945))),
        IF(
            $U$17="기타", AND($P8945&lt;&gt;"", $P8945&lt;&gt;"...", $P8945&lt;&gt;"입력오류", NOT(ISNUMBER(FIND($T$21:$T$34,$P8945)))),
            AND($P8945&lt;&gt;"", $P8945&lt;&gt;"...", $P8945&lt;&gt;"입력오류", $T$19=$P8945)
        )
    )
)</f>
        <v>0</v>
      </c>
    </row>
    <row r="8946" spans="9:17">
      <c r="I8946">
        <f t="shared" si="418"/>
        <v>8945</v>
      </c>
      <c r="J8946" t="e">
        <f t="shared" si="419"/>
        <v>#N/A</v>
      </c>
      <c r="K8946" t="e">
        <f t="shared" si="417"/>
        <v>#N/A</v>
      </c>
      <c r="L8946" t="b">
        <f>COUNTIF($N$2:N8946, N8946)=1</f>
        <v>0</v>
      </c>
      <c r="M8946" s="37">
        <f>IF( $Q8946, MAX($M$1:M8945)+1, 0)</f>
        <v>0</v>
      </c>
      <c r="N8946" t="e" cm="1">
        <f t="array" ref="N8946">INDEX($A$9:$F$1048576, $J8946, $K8946 )</f>
        <v>#N/A</v>
      </c>
      <c r="O8946" t="e" cm="1">
        <f t="array" ref="O8946">INDEX($B$9:$F$1048576, $J8946, $K8946 )</f>
        <v>#N/A</v>
      </c>
      <c r="P8946" t="str" cm="1">
        <f t="array" ref="P8946">IF( $L8946, TRIM(_xll.IMDP("IR", $G$5&amp;$N8946, $G$6)), "" )</f>
        <v/>
      </c>
      <c r="Q8946" t="b" cm="1">
        <f t="array" ref="Q8946">IF(
    $U$1=1, AND($P8946&lt;&gt;"", $P8946&lt;&gt;"...", $P8946&lt;&gt;"입력오류"),
    IF(
        $U$18=1, AND($P8946&lt;&gt;"", $P8946&lt;&gt;"...", $P8946&lt;&gt;"입력오류", ISNUMBER(FIND(INDEX($T$2:$T$7,$U$1),$P8946))),
        IF(
            $U$17="기타", AND($P8946&lt;&gt;"", $P8946&lt;&gt;"...", $P8946&lt;&gt;"입력오류", NOT(ISNUMBER(FIND($T$21:$T$34,$P8946)))),
            AND($P8946&lt;&gt;"", $P8946&lt;&gt;"...", $P8946&lt;&gt;"입력오류", $T$19=$P8946)
        )
    )
)</f>
        <v>0</v>
      </c>
    </row>
    <row r="8947" spans="9:17">
      <c r="I8947">
        <f t="shared" si="418"/>
        <v>8946</v>
      </c>
      <c r="J8947" t="e">
        <f t="shared" si="419"/>
        <v>#N/A</v>
      </c>
      <c r="K8947" t="e">
        <f t="shared" si="417"/>
        <v>#N/A</v>
      </c>
      <c r="L8947" t="b">
        <f>COUNTIF($N$2:N8947, N8947)=1</f>
        <v>0</v>
      </c>
      <c r="M8947" s="37">
        <f>IF( $Q8947, MAX($M$1:M8946)+1, 0)</f>
        <v>0</v>
      </c>
      <c r="N8947" t="e" cm="1">
        <f t="array" ref="N8947">INDEX($A$9:$F$1048576, $J8947, $K8947 )</f>
        <v>#N/A</v>
      </c>
      <c r="O8947" t="e" cm="1">
        <f t="array" ref="O8947">INDEX($B$9:$F$1048576, $J8947, $K8947 )</f>
        <v>#N/A</v>
      </c>
      <c r="P8947" t="str" cm="1">
        <f t="array" ref="P8947">IF( $L8947, TRIM(_xll.IMDP("IR", $G$5&amp;$N8947, $G$6)), "" )</f>
        <v/>
      </c>
      <c r="Q8947" t="b" cm="1">
        <f t="array" ref="Q8947">IF(
    $U$1=1, AND($P8947&lt;&gt;"", $P8947&lt;&gt;"...", $P8947&lt;&gt;"입력오류"),
    IF(
        $U$18=1, AND($P8947&lt;&gt;"", $P8947&lt;&gt;"...", $P8947&lt;&gt;"입력오류", ISNUMBER(FIND(INDEX($T$2:$T$7,$U$1),$P8947))),
        IF(
            $U$17="기타", AND($P8947&lt;&gt;"", $P8947&lt;&gt;"...", $P8947&lt;&gt;"입력오류", NOT(ISNUMBER(FIND($T$21:$T$34,$P8947)))),
            AND($P8947&lt;&gt;"", $P8947&lt;&gt;"...", $P8947&lt;&gt;"입력오류", $T$19=$P8947)
        )
    )
)</f>
        <v>0</v>
      </c>
    </row>
    <row r="8948" spans="9:17">
      <c r="I8948">
        <f t="shared" si="418"/>
        <v>8947</v>
      </c>
      <c r="J8948" t="e">
        <f t="shared" si="419"/>
        <v>#N/A</v>
      </c>
      <c r="K8948" t="e">
        <f t="shared" si="417"/>
        <v>#N/A</v>
      </c>
      <c r="L8948" t="b">
        <f>COUNTIF($N$2:N8948, N8948)=1</f>
        <v>0</v>
      </c>
      <c r="M8948" s="37">
        <f>IF( $Q8948, MAX($M$1:M8947)+1, 0)</f>
        <v>0</v>
      </c>
      <c r="N8948" t="e" cm="1">
        <f t="array" ref="N8948">INDEX($A$9:$F$1048576, $J8948, $K8948 )</f>
        <v>#N/A</v>
      </c>
      <c r="O8948" t="e" cm="1">
        <f t="array" ref="O8948">INDEX($B$9:$F$1048576, $J8948, $K8948 )</f>
        <v>#N/A</v>
      </c>
      <c r="P8948" t="str" cm="1">
        <f t="array" ref="P8948">IF( $L8948, TRIM(_xll.IMDP("IR", $G$5&amp;$N8948, $G$6)), "" )</f>
        <v/>
      </c>
      <c r="Q8948" t="b" cm="1">
        <f t="array" ref="Q8948">IF(
    $U$1=1, AND($P8948&lt;&gt;"", $P8948&lt;&gt;"...", $P8948&lt;&gt;"입력오류"),
    IF(
        $U$18=1, AND($P8948&lt;&gt;"", $P8948&lt;&gt;"...", $P8948&lt;&gt;"입력오류", ISNUMBER(FIND(INDEX($T$2:$T$7,$U$1),$P8948))),
        IF(
            $U$17="기타", AND($P8948&lt;&gt;"", $P8948&lt;&gt;"...", $P8948&lt;&gt;"입력오류", NOT(ISNUMBER(FIND($T$21:$T$34,$P8948)))),
            AND($P8948&lt;&gt;"", $P8948&lt;&gt;"...", $P8948&lt;&gt;"입력오류", $T$19=$P8948)
        )
    )
)</f>
        <v>0</v>
      </c>
    </row>
    <row r="8949" spans="9:17">
      <c r="I8949">
        <f t="shared" si="418"/>
        <v>8948</v>
      </c>
      <c r="J8949" t="e">
        <f t="shared" si="419"/>
        <v>#N/A</v>
      </c>
      <c r="K8949" t="e">
        <f t="shared" si="417"/>
        <v>#N/A</v>
      </c>
      <c r="L8949" t="b">
        <f>COUNTIF($N$2:N8949, N8949)=1</f>
        <v>0</v>
      </c>
      <c r="M8949" s="37">
        <f>IF( $Q8949, MAX($M$1:M8948)+1, 0)</f>
        <v>0</v>
      </c>
      <c r="N8949" t="e" cm="1">
        <f t="array" ref="N8949">INDEX($A$9:$F$1048576, $J8949, $K8949 )</f>
        <v>#N/A</v>
      </c>
      <c r="O8949" t="e" cm="1">
        <f t="array" ref="O8949">INDEX($B$9:$F$1048576, $J8949, $K8949 )</f>
        <v>#N/A</v>
      </c>
      <c r="P8949" t="str" cm="1">
        <f t="array" ref="P8949">IF( $L8949, TRIM(_xll.IMDP("IR", $G$5&amp;$N8949, $G$6)), "" )</f>
        <v/>
      </c>
      <c r="Q8949" t="b" cm="1">
        <f t="array" ref="Q8949">IF(
    $U$1=1, AND($P8949&lt;&gt;"", $P8949&lt;&gt;"...", $P8949&lt;&gt;"입력오류"),
    IF(
        $U$18=1, AND($P8949&lt;&gt;"", $P8949&lt;&gt;"...", $P8949&lt;&gt;"입력오류", ISNUMBER(FIND(INDEX($T$2:$T$7,$U$1),$P8949))),
        IF(
            $U$17="기타", AND($P8949&lt;&gt;"", $P8949&lt;&gt;"...", $P8949&lt;&gt;"입력오류", NOT(ISNUMBER(FIND($T$21:$T$34,$P8949)))),
            AND($P8949&lt;&gt;"", $P8949&lt;&gt;"...", $P8949&lt;&gt;"입력오류", $T$19=$P8949)
        )
    )
)</f>
        <v>0</v>
      </c>
    </row>
    <row r="8950" spans="9:17">
      <c r="I8950">
        <f t="shared" si="418"/>
        <v>8949</v>
      </c>
      <c r="J8950" t="e">
        <f t="shared" si="419"/>
        <v>#N/A</v>
      </c>
      <c r="K8950" t="e">
        <f t="shared" si="417"/>
        <v>#N/A</v>
      </c>
      <c r="L8950" t="b">
        <f>COUNTIF($N$2:N8950, N8950)=1</f>
        <v>0</v>
      </c>
      <c r="M8950" s="37">
        <f>IF( $Q8950, MAX($M$1:M8949)+1, 0)</f>
        <v>0</v>
      </c>
      <c r="N8950" t="e" cm="1">
        <f t="array" ref="N8950">INDEX($A$9:$F$1048576, $J8950, $K8950 )</f>
        <v>#N/A</v>
      </c>
      <c r="O8950" t="e" cm="1">
        <f t="array" ref="O8950">INDEX($B$9:$F$1048576, $J8950, $K8950 )</f>
        <v>#N/A</v>
      </c>
      <c r="P8950" t="str" cm="1">
        <f t="array" ref="P8950">IF( $L8950, TRIM(_xll.IMDP("IR", $G$5&amp;$N8950, $G$6)), "" )</f>
        <v/>
      </c>
      <c r="Q8950" t="b" cm="1">
        <f t="array" ref="Q8950">IF(
    $U$1=1, AND($P8950&lt;&gt;"", $P8950&lt;&gt;"...", $P8950&lt;&gt;"입력오류"),
    IF(
        $U$18=1, AND($P8950&lt;&gt;"", $P8950&lt;&gt;"...", $P8950&lt;&gt;"입력오류", ISNUMBER(FIND(INDEX($T$2:$T$7,$U$1),$P8950))),
        IF(
            $U$17="기타", AND($P8950&lt;&gt;"", $P8950&lt;&gt;"...", $P8950&lt;&gt;"입력오류", NOT(ISNUMBER(FIND($T$21:$T$34,$P8950)))),
            AND($P8950&lt;&gt;"", $P8950&lt;&gt;"...", $P8950&lt;&gt;"입력오류", $T$19=$P8950)
        )
    )
)</f>
        <v>0</v>
      </c>
    </row>
    <row r="8951" spans="9:17">
      <c r="I8951">
        <f t="shared" si="418"/>
        <v>8950</v>
      </c>
      <c r="J8951" t="e">
        <f t="shared" si="419"/>
        <v>#N/A</v>
      </c>
      <c r="K8951" t="e">
        <f t="shared" si="417"/>
        <v>#N/A</v>
      </c>
      <c r="L8951" t="b">
        <f>COUNTIF($N$2:N8951, N8951)=1</f>
        <v>0</v>
      </c>
      <c r="M8951" s="37">
        <f>IF( $Q8951, MAX($M$1:M8950)+1, 0)</f>
        <v>0</v>
      </c>
      <c r="N8951" t="e" cm="1">
        <f t="array" ref="N8951">INDEX($A$9:$F$1048576, $J8951, $K8951 )</f>
        <v>#N/A</v>
      </c>
      <c r="O8951" t="e" cm="1">
        <f t="array" ref="O8951">INDEX($B$9:$F$1048576, $J8951, $K8951 )</f>
        <v>#N/A</v>
      </c>
      <c r="P8951" t="str" cm="1">
        <f t="array" ref="P8951">IF( $L8951, TRIM(_xll.IMDP("IR", $G$5&amp;$N8951, $G$6)), "" )</f>
        <v/>
      </c>
      <c r="Q8951" t="b" cm="1">
        <f t="array" ref="Q8951">IF(
    $U$1=1, AND($P8951&lt;&gt;"", $P8951&lt;&gt;"...", $P8951&lt;&gt;"입력오류"),
    IF(
        $U$18=1, AND($P8951&lt;&gt;"", $P8951&lt;&gt;"...", $P8951&lt;&gt;"입력오류", ISNUMBER(FIND(INDEX($T$2:$T$7,$U$1),$P8951))),
        IF(
            $U$17="기타", AND($P8951&lt;&gt;"", $P8951&lt;&gt;"...", $P8951&lt;&gt;"입력오류", NOT(ISNUMBER(FIND($T$21:$T$34,$P8951)))),
            AND($P8951&lt;&gt;"", $P8951&lt;&gt;"...", $P8951&lt;&gt;"입력오류", $T$19=$P8951)
        )
    )
)</f>
        <v>0</v>
      </c>
    </row>
    <row r="8952" spans="9:17">
      <c r="I8952">
        <f t="shared" si="418"/>
        <v>8951</v>
      </c>
      <c r="J8952" t="e">
        <f t="shared" si="419"/>
        <v>#N/A</v>
      </c>
      <c r="K8952" t="e">
        <f t="shared" si="417"/>
        <v>#N/A</v>
      </c>
      <c r="L8952" t="b">
        <f>COUNTIF($N$2:N8952, N8952)=1</f>
        <v>0</v>
      </c>
      <c r="M8952" s="37">
        <f>IF( $Q8952, MAX($M$1:M8951)+1, 0)</f>
        <v>0</v>
      </c>
      <c r="N8952" t="e" cm="1">
        <f t="array" ref="N8952">INDEX($A$9:$F$1048576, $J8952, $K8952 )</f>
        <v>#N/A</v>
      </c>
      <c r="O8952" t="e" cm="1">
        <f t="array" ref="O8952">INDEX($B$9:$F$1048576, $J8952, $K8952 )</f>
        <v>#N/A</v>
      </c>
      <c r="P8952" t="str" cm="1">
        <f t="array" ref="P8952">IF( $L8952, TRIM(_xll.IMDP("IR", $G$5&amp;$N8952, $G$6)), "" )</f>
        <v/>
      </c>
      <c r="Q8952" t="b" cm="1">
        <f t="array" ref="Q8952">IF(
    $U$1=1, AND($P8952&lt;&gt;"", $P8952&lt;&gt;"...", $P8952&lt;&gt;"입력오류"),
    IF(
        $U$18=1, AND($P8952&lt;&gt;"", $P8952&lt;&gt;"...", $P8952&lt;&gt;"입력오류", ISNUMBER(FIND(INDEX($T$2:$T$7,$U$1),$P8952))),
        IF(
            $U$17="기타", AND($P8952&lt;&gt;"", $P8952&lt;&gt;"...", $P8952&lt;&gt;"입력오류", NOT(ISNUMBER(FIND($T$21:$T$34,$P8952)))),
            AND($P8952&lt;&gt;"", $P8952&lt;&gt;"...", $P8952&lt;&gt;"입력오류", $T$19=$P8952)
        )
    )
)</f>
        <v>0</v>
      </c>
    </row>
    <row r="8953" spans="9:17">
      <c r="I8953">
        <f t="shared" si="418"/>
        <v>8952</v>
      </c>
      <c r="J8953" t="e">
        <f t="shared" si="419"/>
        <v>#N/A</v>
      </c>
      <c r="K8953" t="e">
        <f t="shared" si="417"/>
        <v>#N/A</v>
      </c>
      <c r="L8953" t="b">
        <f>COUNTIF($N$2:N8953, N8953)=1</f>
        <v>0</v>
      </c>
      <c r="M8953" s="37">
        <f>IF( $Q8953, MAX($M$1:M8952)+1, 0)</f>
        <v>0</v>
      </c>
      <c r="N8953" t="e" cm="1">
        <f t="array" ref="N8953">INDEX($A$9:$F$1048576, $J8953, $K8953 )</f>
        <v>#N/A</v>
      </c>
      <c r="O8953" t="e" cm="1">
        <f t="array" ref="O8953">INDEX($B$9:$F$1048576, $J8953, $K8953 )</f>
        <v>#N/A</v>
      </c>
      <c r="P8953" t="str" cm="1">
        <f t="array" ref="P8953">IF( $L8953, TRIM(_xll.IMDP("IR", $G$5&amp;$N8953, $G$6)), "" )</f>
        <v/>
      </c>
      <c r="Q8953" t="b" cm="1">
        <f t="array" ref="Q8953">IF(
    $U$1=1, AND($P8953&lt;&gt;"", $P8953&lt;&gt;"...", $P8953&lt;&gt;"입력오류"),
    IF(
        $U$18=1, AND($P8953&lt;&gt;"", $P8953&lt;&gt;"...", $P8953&lt;&gt;"입력오류", ISNUMBER(FIND(INDEX($T$2:$T$7,$U$1),$P8953))),
        IF(
            $U$17="기타", AND($P8953&lt;&gt;"", $P8953&lt;&gt;"...", $P8953&lt;&gt;"입력오류", NOT(ISNUMBER(FIND($T$21:$T$34,$P8953)))),
            AND($P8953&lt;&gt;"", $P8953&lt;&gt;"...", $P8953&lt;&gt;"입력오류", $T$19=$P8953)
        )
    )
)</f>
        <v>0</v>
      </c>
    </row>
    <row r="8954" spans="9:17">
      <c r="I8954">
        <f t="shared" si="418"/>
        <v>8953</v>
      </c>
      <c r="J8954" t="e">
        <f t="shared" si="419"/>
        <v>#N/A</v>
      </c>
      <c r="K8954" t="e">
        <f t="shared" si="417"/>
        <v>#N/A</v>
      </c>
      <c r="L8954" t="b">
        <f>COUNTIF($N$2:N8954, N8954)=1</f>
        <v>0</v>
      </c>
      <c r="M8954" s="37">
        <f>IF( $Q8954, MAX($M$1:M8953)+1, 0)</f>
        <v>0</v>
      </c>
      <c r="N8954" t="e" cm="1">
        <f t="array" ref="N8954">INDEX($A$9:$F$1048576, $J8954, $K8954 )</f>
        <v>#N/A</v>
      </c>
      <c r="O8954" t="e" cm="1">
        <f t="array" ref="O8954">INDEX($B$9:$F$1048576, $J8954, $K8954 )</f>
        <v>#N/A</v>
      </c>
      <c r="P8954" t="str" cm="1">
        <f t="array" ref="P8954">IF( $L8954, TRIM(_xll.IMDP("IR", $G$5&amp;$N8954, $G$6)), "" )</f>
        <v/>
      </c>
      <c r="Q8954" t="b" cm="1">
        <f t="array" ref="Q8954">IF(
    $U$1=1, AND($P8954&lt;&gt;"", $P8954&lt;&gt;"...", $P8954&lt;&gt;"입력오류"),
    IF(
        $U$18=1, AND($P8954&lt;&gt;"", $P8954&lt;&gt;"...", $P8954&lt;&gt;"입력오류", ISNUMBER(FIND(INDEX($T$2:$T$7,$U$1),$P8954))),
        IF(
            $U$17="기타", AND($P8954&lt;&gt;"", $P8954&lt;&gt;"...", $P8954&lt;&gt;"입력오류", NOT(ISNUMBER(FIND($T$21:$T$34,$P8954)))),
            AND($P8954&lt;&gt;"", $P8954&lt;&gt;"...", $P8954&lt;&gt;"입력오류", $T$19=$P8954)
        )
    )
)</f>
        <v>0</v>
      </c>
    </row>
    <row r="8955" spans="9:17">
      <c r="I8955">
        <f t="shared" si="418"/>
        <v>8954</v>
      </c>
      <c r="J8955" t="e">
        <f t="shared" si="419"/>
        <v>#N/A</v>
      </c>
      <c r="K8955" t="e">
        <f t="shared" si="417"/>
        <v>#N/A</v>
      </c>
      <c r="L8955" t="b">
        <f>COUNTIF($N$2:N8955, N8955)=1</f>
        <v>0</v>
      </c>
      <c r="M8955" s="37">
        <f>IF( $Q8955, MAX($M$1:M8954)+1, 0)</f>
        <v>0</v>
      </c>
      <c r="N8955" t="e" cm="1">
        <f t="array" ref="N8955">INDEX($A$9:$F$1048576, $J8955, $K8955 )</f>
        <v>#N/A</v>
      </c>
      <c r="O8955" t="e" cm="1">
        <f t="array" ref="O8955">INDEX($B$9:$F$1048576, $J8955, $K8955 )</f>
        <v>#N/A</v>
      </c>
      <c r="P8955" t="str" cm="1">
        <f t="array" ref="P8955">IF( $L8955, TRIM(_xll.IMDP("IR", $G$5&amp;$N8955, $G$6)), "" )</f>
        <v/>
      </c>
      <c r="Q8955" t="b" cm="1">
        <f t="array" ref="Q8955">IF(
    $U$1=1, AND($P8955&lt;&gt;"", $P8955&lt;&gt;"...", $P8955&lt;&gt;"입력오류"),
    IF(
        $U$18=1, AND($P8955&lt;&gt;"", $P8955&lt;&gt;"...", $P8955&lt;&gt;"입력오류", ISNUMBER(FIND(INDEX($T$2:$T$7,$U$1),$P8955))),
        IF(
            $U$17="기타", AND($P8955&lt;&gt;"", $P8955&lt;&gt;"...", $P8955&lt;&gt;"입력오류", NOT(ISNUMBER(FIND($T$21:$T$34,$P8955)))),
            AND($P8955&lt;&gt;"", $P8955&lt;&gt;"...", $P8955&lt;&gt;"입력오류", $T$19=$P8955)
        )
    )
)</f>
        <v>0</v>
      </c>
    </row>
    <row r="8956" spans="9:17">
      <c r="I8956">
        <f t="shared" si="418"/>
        <v>8955</v>
      </c>
      <c r="J8956" t="e">
        <f t="shared" si="419"/>
        <v>#N/A</v>
      </c>
      <c r="K8956" t="e">
        <f t="shared" si="417"/>
        <v>#N/A</v>
      </c>
      <c r="L8956" t="b">
        <f>COUNTIF($N$2:N8956, N8956)=1</f>
        <v>0</v>
      </c>
      <c r="M8956" s="37">
        <f>IF( $Q8956, MAX($M$1:M8955)+1, 0)</f>
        <v>0</v>
      </c>
      <c r="N8956" t="e" cm="1">
        <f t="array" ref="N8956">INDEX($A$9:$F$1048576, $J8956, $K8956 )</f>
        <v>#N/A</v>
      </c>
      <c r="O8956" t="e" cm="1">
        <f t="array" ref="O8956">INDEX($B$9:$F$1048576, $J8956, $K8956 )</f>
        <v>#N/A</v>
      </c>
      <c r="P8956" t="str" cm="1">
        <f t="array" ref="P8956">IF( $L8956, TRIM(_xll.IMDP("IR", $G$5&amp;$N8956, $G$6)), "" )</f>
        <v/>
      </c>
      <c r="Q8956" t="b" cm="1">
        <f t="array" ref="Q8956">IF(
    $U$1=1, AND($P8956&lt;&gt;"", $P8956&lt;&gt;"...", $P8956&lt;&gt;"입력오류"),
    IF(
        $U$18=1, AND($P8956&lt;&gt;"", $P8956&lt;&gt;"...", $P8956&lt;&gt;"입력오류", ISNUMBER(FIND(INDEX($T$2:$T$7,$U$1),$P8956))),
        IF(
            $U$17="기타", AND($P8956&lt;&gt;"", $P8956&lt;&gt;"...", $P8956&lt;&gt;"입력오류", NOT(ISNUMBER(FIND($T$21:$T$34,$P8956)))),
            AND($P8956&lt;&gt;"", $P8956&lt;&gt;"...", $P8956&lt;&gt;"입력오류", $T$19=$P8956)
        )
    )
)</f>
        <v>0</v>
      </c>
    </row>
    <row r="8957" spans="9:17">
      <c r="I8957">
        <f t="shared" si="418"/>
        <v>8956</v>
      </c>
      <c r="J8957" t="e">
        <f t="shared" si="419"/>
        <v>#N/A</v>
      </c>
      <c r="K8957" t="e">
        <f t="shared" si="417"/>
        <v>#N/A</v>
      </c>
      <c r="L8957" t="b">
        <f>COUNTIF($N$2:N8957, N8957)=1</f>
        <v>0</v>
      </c>
      <c r="M8957" s="37">
        <f>IF( $Q8957, MAX($M$1:M8956)+1, 0)</f>
        <v>0</v>
      </c>
      <c r="N8957" t="e" cm="1">
        <f t="array" ref="N8957">INDEX($A$9:$F$1048576, $J8957, $K8957 )</f>
        <v>#N/A</v>
      </c>
      <c r="O8957" t="e" cm="1">
        <f t="array" ref="O8957">INDEX($B$9:$F$1048576, $J8957, $K8957 )</f>
        <v>#N/A</v>
      </c>
      <c r="P8957" t="str" cm="1">
        <f t="array" ref="P8957">IF( $L8957, TRIM(_xll.IMDP("IR", $G$5&amp;$N8957, $G$6)), "" )</f>
        <v/>
      </c>
      <c r="Q8957" t="b" cm="1">
        <f t="array" ref="Q8957">IF(
    $U$1=1, AND($P8957&lt;&gt;"", $P8957&lt;&gt;"...", $P8957&lt;&gt;"입력오류"),
    IF(
        $U$18=1, AND($P8957&lt;&gt;"", $P8957&lt;&gt;"...", $P8957&lt;&gt;"입력오류", ISNUMBER(FIND(INDEX($T$2:$T$7,$U$1),$P8957))),
        IF(
            $U$17="기타", AND($P8957&lt;&gt;"", $P8957&lt;&gt;"...", $P8957&lt;&gt;"입력오류", NOT(ISNUMBER(FIND($T$21:$T$34,$P8957)))),
            AND($P8957&lt;&gt;"", $P8957&lt;&gt;"...", $P8957&lt;&gt;"입력오류", $T$19=$P8957)
        )
    )
)</f>
        <v>0</v>
      </c>
    </row>
    <row r="8958" spans="9:17">
      <c r="I8958">
        <f t="shared" si="418"/>
        <v>8957</v>
      </c>
      <c r="J8958" t="e">
        <f t="shared" si="419"/>
        <v>#N/A</v>
      </c>
      <c r="K8958" t="e">
        <f t="shared" si="417"/>
        <v>#N/A</v>
      </c>
      <c r="L8958" t="b">
        <f>COUNTIF($N$2:N8958, N8958)=1</f>
        <v>0</v>
      </c>
      <c r="M8958" s="37">
        <f>IF( $Q8958, MAX($M$1:M8957)+1, 0)</f>
        <v>0</v>
      </c>
      <c r="N8958" t="e" cm="1">
        <f t="array" ref="N8958">INDEX($A$9:$F$1048576, $J8958, $K8958 )</f>
        <v>#N/A</v>
      </c>
      <c r="O8958" t="e" cm="1">
        <f t="array" ref="O8958">INDEX($B$9:$F$1048576, $J8958, $K8958 )</f>
        <v>#N/A</v>
      </c>
      <c r="P8958" t="str" cm="1">
        <f t="array" ref="P8958">IF( $L8958, TRIM(_xll.IMDP("IR", $G$5&amp;$N8958, $G$6)), "" )</f>
        <v/>
      </c>
      <c r="Q8958" t="b" cm="1">
        <f t="array" ref="Q8958">IF(
    $U$1=1, AND($P8958&lt;&gt;"", $P8958&lt;&gt;"...", $P8958&lt;&gt;"입력오류"),
    IF(
        $U$18=1, AND($P8958&lt;&gt;"", $P8958&lt;&gt;"...", $P8958&lt;&gt;"입력오류", ISNUMBER(FIND(INDEX($T$2:$T$7,$U$1),$P8958))),
        IF(
            $U$17="기타", AND($P8958&lt;&gt;"", $P8958&lt;&gt;"...", $P8958&lt;&gt;"입력오류", NOT(ISNUMBER(FIND($T$21:$T$34,$P8958)))),
            AND($P8958&lt;&gt;"", $P8958&lt;&gt;"...", $P8958&lt;&gt;"입력오류", $T$19=$P8958)
        )
    )
)</f>
        <v>0</v>
      </c>
    </row>
    <row r="8959" spans="9:17">
      <c r="I8959">
        <f t="shared" si="418"/>
        <v>8958</v>
      </c>
      <c r="J8959" t="e">
        <f t="shared" si="419"/>
        <v>#N/A</v>
      </c>
      <c r="K8959" t="e">
        <f t="shared" si="417"/>
        <v>#N/A</v>
      </c>
      <c r="L8959" t="b">
        <f>COUNTIF($N$2:N8959, N8959)=1</f>
        <v>0</v>
      </c>
      <c r="M8959" s="37">
        <f>IF( $Q8959, MAX($M$1:M8958)+1, 0)</f>
        <v>0</v>
      </c>
      <c r="N8959" t="e" cm="1">
        <f t="array" ref="N8959">INDEX($A$9:$F$1048576, $J8959, $K8959 )</f>
        <v>#N/A</v>
      </c>
      <c r="O8959" t="e" cm="1">
        <f t="array" ref="O8959">INDEX($B$9:$F$1048576, $J8959, $K8959 )</f>
        <v>#N/A</v>
      </c>
      <c r="P8959" t="str" cm="1">
        <f t="array" ref="P8959">IF( $L8959, TRIM(_xll.IMDP("IR", $G$5&amp;$N8959, $G$6)), "" )</f>
        <v/>
      </c>
      <c r="Q8959" t="b" cm="1">
        <f t="array" ref="Q8959">IF(
    $U$1=1, AND($P8959&lt;&gt;"", $P8959&lt;&gt;"...", $P8959&lt;&gt;"입력오류"),
    IF(
        $U$18=1, AND($P8959&lt;&gt;"", $P8959&lt;&gt;"...", $P8959&lt;&gt;"입력오류", ISNUMBER(FIND(INDEX($T$2:$T$7,$U$1),$P8959))),
        IF(
            $U$17="기타", AND($P8959&lt;&gt;"", $P8959&lt;&gt;"...", $P8959&lt;&gt;"입력오류", NOT(ISNUMBER(FIND($T$21:$T$34,$P8959)))),
            AND($P8959&lt;&gt;"", $P8959&lt;&gt;"...", $P8959&lt;&gt;"입력오류", $T$19=$P8959)
        )
    )
)</f>
        <v>0</v>
      </c>
    </row>
    <row r="8960" spans="9:17">
      <c r="I8960">
        <f t="shared" si="418"/>
        <v>8959</v>
      </c>
      <c r="J8960" t="e">
        <f t="shared" si="419"/>
        <v>#N/A</v>
      </c>
      <c r="K8960" t="e">
        <f t="shared" si="417"/>
        <v>#N/A</v>
      </c>
      <c r="L8960" t="b">
        <f>COUNTIF($N$2:N8960, N8960)=1</f>
        <v>0</v>
      </c>
      <c r="M8960" s="37">
        <f>IF( $Q8960, MAX($M$1:M8959)+1, 0)</f>
        <v>0</v>
      </c>
      <c r="N8960" t="e" cm="1">
        <f t="array" ref="N8960">INDEX($A$9:$F$1048576, $J8960, $K8960 )</f>
        <v>#N/A</v>
      </c>
      <c r="O8960" t="e" cm="1">
        <f t="array" ref="O8960">INDEX($B$9:$F$1048576, $J8960, $K8960 )</f>
        <v>#N/A</v>
      </c>
      <c r="P8960" t="str" cm="1">
        <f t="array" ref="P8960">IF( $L8960, TRIM(_xll.IMDP("IR", $G$5&amp;$N8960, $G$6)), "" )</f>
        <v/>
      </c>
      <c r="Q8960" t="b" cm="1">
        <f t="array" ref="Q8960">IF(
    $U$1=1, AND($P8960&lt;&gt;"", $P8960&lt;&gt;"...", $P8960&lt;&gt;"입력오류"),
    IF(
        $U$18=1, AND($P8960&lt;&gt;"", $P8960&lt;&gt;"...", $P8960&lt;&gt;"입력오류", ISNUMBER(FIND(INDEX($T$2:$T$7,$U$1),$P8960))),
        IF(
            $U$17="기타", AND($P8960&lt;&gt;"", $P8960&lt;&gt;"...", $P8960&lt;&gt;"입력오류", NOT(ISNUMBER(FIND($T$21:$T$34,$P8960)))),
            AND($P8960&lt;&gt;"", $P8960&lt;&gt;"...", $P8960&lt;&gt;"입력오류", $T$19=$P8960)
        )
    )
)</f>
        <v>0</v>
      </c>
    </row>
    <row r="8961" spans="9:17">
      <c r="I8961">
        <f t="shared" si="418"/>
        <v>8960</v>
      </c>
      <c r="J8961" t="e">
        <f t="shared" si="419"/>
        <v>#N/A</v>
      </c>
      <c r="K8961" t="e">
        <f t="shared" si="417"/>
        <v>#N/A</v>
      </c>
      <c r="L8961" t="b">
        <f>COUNTIF($N$2:N8961, N8961)=1</f>
        <v>0</v>
      </c>
      <c r="M8961" s="37">
        <f>IF( $Q8961, MAX($M$1:M8960)+1, 0)</f>
        <v>0</v>
      </c>
      <c r="N8961" t="e" cm="1">
        <f t="array" ref="N8961">INDEX($A$9:$F$1048576, $J8961, $K8961 )</f>
        <v>#N/A</v>
      </c>
      <c r="O8961" t="e" cm="1">
        <f t="array" ref="O8961">INDEX($B$9:$F$1048576, $J8961, $K8961 )</f>
        <v>#N/A</v>
      </c>
      <c r="P8961" t="str" cm="1">
        <f t="array" ref="P8961">IF( $L8961, TRIM(_xll.IMDP("IR", $G$5&amp;$N8961, $G$6)), "" )</f>
        <v/>
      </c>
      <c r="Q8961" t="b" cm="1">
        <f t="array" ref="Q8961">IF(
    $U$1=1, AND($P8961&lt;&gt;"", $P8961&lt;&gt;"...", $P8961&lt;&gt;"입력오류"),
    IF(
        $U$18=1, AND($P8961&lt;&gt;"", $P8961&lt;&gt;"...", $P8961&lt;&gt;"입력오류", ISNUMBER(FIND(INDEX($T$2:$T$7,$U$1),$P8961))),
        IF(
            $U$17="기타", AND($P8961&lt;&gt;"", $P8961&lt;&gt;"...", $P8961&lt;&gt;"입력오류", NOT(ISNUMBER(FIND($T$21:$T$34,$P8961)))),
            AND($P8961&lt;&gt;"", $P8961&lt;&gt;"...", $P8961&lt;&gt;"입력오류", $T$19=$P8961)
        )
    )
)</f>
        <v>0</v>
      </c>
    </row>
    <row r="8962" spans="9:17">
      <c r="I8962">
        <f t="shared" si="418"/>
        <v>8961</v>
      </c>
      <c r="J8962" t="e">
        <f t="shared" si="419"/>
        <v>#N/A</v>
      </c>
      <c r="K8962" t="e">
        <f t="shared" ref="K8962:K9025" si="420">IF( $I8962&gt;$G$4, NA(), IF($I8962&gt;$G$3, 5, IF($I8962&gt;$G$2, 3, 1 ) ) )</f>
        <v>#N/A</v>
      </c>
      <c r="L8962" t="b">
        <f>COUNTIF($N$2:N8962, N8962)=1</f>
        <v>0</v>
      </c>
      <c r="M8962" s="37">
        <f>IF( $Q8962, MAX($M$1:M8961)+1, 0)</f>
        <v>0</v>
      </c>
      <c r="N8962" t="e" cm="1">
        <f t="array" ref="N8962">INDEX($A$9:$F$1048576, $J8962, $K8962 )</f>
        <v>#N/A</v>
      </c>
      <c r="O8962" t="e" cm="1">
        <f t="array" ref="O8962">INDEX($B$9:$F$1048576, $J8962, $K8962 )</f>
        <v>#N/A</v>
      </c>
      <c r="P8962" t="str" cm="1">
        <f t="array" ref="P8962">IF( $L8962, TRIM(_xll.IMDP("IR", $G$5&amp;$N8962, $G$6)), "" )</f>
        <v/>
      </c>
      <c r="Q8962" t="b" cm="1">
        <f t="array" ref="Q8962">IF(
    $U$1=1, AND($P8962&lt;&gt;"", $P8962&lt;&gt;"...", $P8962&lt;&gt;"입력오류"),
    IF(
        $U$18=1, AND($P8962&lt;&gt;"", $P8962&lt;&gt;"...", $P8962&lt;&gt;"입력오류", ISNUMBER(FIND(INDEX($T$2:$T$7,$U$1),$P8962))),
        IF(
            $U$17="기타", AND($P8962&lt;&gt;"", $P8962&lt;&gt;"...", $P8962&lt;&gt;"입력오류", NOT(ISNUMBER(FIND($T$21:$T$34,$P8962)))),
            AND($P8962&lt;&gt;"", $P8962&lt;&gt;"...", $P8962&lt;&gt;"입력오류", $T$19=$P8962)
        )
    )
)</f>
        <v>0</v>
      </c>
    </row>
    <row r="8963" spans="9:17">
      <c r="I8963">
        <f t="shared" ref="I8963:I9026" si="421">ROW()-1</f>
        <v>8962</v>
      </c>
      <c r="J8963" t="e">
        <f t="shared" ref="J8963:J9026" si="422">IF( $I8963&gt;$G$4, NA(), IF($I8963&gt;$G$3, $I8963-$G$3, IF($I8963&gt;$G$2, $I8963-$G$2, $I8963 ) ) )</f>
        <v>#N/A</v>
      </c>
      <c r="K8963" t="e">
        <f t="shared" si="420"/>
        <v>#N/A</v>
      </c>
      <c r="L8963" t="b">
        <f>COUNTIF($N$2:N8963, N8963)=1</f>
        <v>0</v>
      </c>
      <c r="M8963" s="37">
        <f>IF( $Q8963, MAX($M$1:M8962)+1, 0)</f>
        <v>0</v>
      </c>
      <c r="N8963" t="e" cm="1">
        <f t="array" ref="N8963">INDEX($A$9:$F$1048576, $J8963, $K8963 )</f>
        <v>#N/A</v>
      </c>
      <c r="O8963" t="e" cm="1">
        <f t="array" ref="O8963">INDEX($B$9:$F$1048576, $J8963, $K8963 )</f>
        <v>#N/A</v>
      </c>
      <c r="P8963" t="str" cm="1">
        <f t="array" ref="P8963">IF( $L8963, TRIM(_xll.IMDP("IR", $G$5&amp;$N8963, $G$6)), "" )</f>
        <v/>
      </c>
      <c r="Q8963" t="b" cm="1">
        <f t="array" ref="Q8963">IF(
    $U$1=1, AND($P8963&lt;&gt;"", $P8963&lt;&gt;"...", $P8963&lt;&gt;"입력오류"),
    IF(
        $U$18=1, AND($P8963&lt;&gt;"", $P8963&lt;&gt;"...", $P8963&lt;&gt;"입력오류", ISNUMBER(FIND(INDEX($T$2:$T$7,$U$1),$P8963))),
        IF(
            $U$17="기타", AND($P8963&lt;&gt;"", $P8963&lt;&gt;"...", $P8963&lt;&gt;"입력오류", NOT(ISNUMBER(FIND($T$21:$T$34,$P8963)))),
            AND($P8963&lt;&gt;"", $P8963&lt;&gt;"...", $P8963&lt;&gt;"입력오류", $T$19=$P8963)
        )
    )
)</f>
        <v>0</v>
      </c>
    </row>
    <row r="8964" spans="9:17">
      <c r="I8964">
        <f t="shared" si="421"/>
        <v>8963</v>
      </c>
      <c r="J8964" t="e">
        <f t="shared" si="422"/>
        <v>#N/A</v>
      </c>
      <c r="K8964" t="e">
        <f t="shared" si="420"/>
        <v>#N/A</v>
      </c>
      <c r="L8964" t="b">
        <f>COUNTIF($N$2:N8964, N8964)=1</f>
        <v>0</v>
      </c>
      <c r="M8964" s="37">
        <f>IF( $Q8964, MAX($M$1:M8963)+1, 0)</f>
        <v>0</v>
      </c>
      <c r="N8964" t="e" cm="1">
        <f t="array" ref="N8964">INDEX($A$9:$F$1048576, $J8964, $K8964 )</f>
        <v>#N/A</v>
      </c>
      <c r="O8964" t="e" cm="1">
        <f t="array" ref="O8964">INDEX($B$9:$F$1048576, $J8964, $K8964 )</f>
        <v>#N/A</v>
      </c>
      <c r="P8964" t="str" cm="1">
        <f t="array" ref="P8964">IF( $L8964, TRIM(_xll.IMDP("IR", $G$5&amp;$N8964, $G$6)), "" )</f>
        <v/>
      </c>
      <c r="Q8964" t="b" cm="1">
        <f t="array" ref="Q8964">IF(
    $U$1=1, AND($P8964&lt;&gt;"", $P8964&lt;&gt;"...", $P8964&lt;&gt;"입력오류"),
    IF(
        $U$18=1, AND($P8964&lt;&gt;"", $P8964&lt;&gt;"...", $P8964&lt;&gt;"입력오류", ISNUMBER(FIND(INDEX($T$2:$T$7,$U$1),$P8964))),
        IF(
            $U$17="기타", AND($P8964&lt;&gt;"", $P8964&lt;&gt;"...", $P8964&lt;&gt;"입력오류", NOT(ISNUMBER(FIND($T$21:$T$34,$P8964)))),
            AND($P8964&lt;&gt;"", $P8964&lt;&gt;"...", $P8964&lt;&gt;"입력오류", $T$19=$P8964)
        )
    )
)</f>
        <v>0</v>
      </c>
    </row>
    <row r="8965" spans="9:17">
      <c r="I8965">
        <f t="shared" si="421"/>
        <v>8964</v>
      </c>
      <c r="J8965" t="e">
        <f t="shared" si="422"/>
        <v>#N/A</v>
      </c>
      <c r="K8965" t="e">
        <f t="shared" si="420"/>
        <v>#N/A</v>
      </c>
      <c r="L8965" t="b">
        <f>COUNTIF($N$2:N8965, N8965)=1</f>
        <v>0</v>
      </c>
      <c r="M8965" s="37">
        <f>IF( $Q8965, MAX($M$1:M8964)+1, 0)</f>
        <v>0</v>
      </c>
      <c r="N8965" t="e" cm="1">
        <f t="array" ref="N8965">INDEX($A$9:$F$1048576, $J8965, $K8965 )</f>
        <v>#N/A</v>
      </c>
      <c r="O8965" t="e" cm="1">
        <f t="array" ref="O8965">INDEX($B$9:$F$1048576, $J8965, $K8965 )</f>
        <v>#N/A</v>
      </c>
      <c r="P8965" t="str" cm="1">
        <f t="array" ref="P8965">IF( $L8965, TRIM(_xll.IMDP("IR", $G$5&amp;$N8965, $G$6)), "" )</f>
        <v/>
      </c>
      <c r="Q8965" t="b" cm="1">
        <f t="array" ref="Q8965">IF(
    $U$1=1, AND($P8965&lt;&gt;"", $P8965&lt;&gt;"...", $P8965&lt;&gt;"입력오류"),
    IF(
        $U$18=1, AND($P8965&lt;&gt;"", $P8965&lt;&gt;"...", $P8965&lt;&gt;"입력오류", ISNUMBER(FIND(INDEX($T$2:$T$7,$U$1),$P8965))),
        IF(
            $U$17="기타", AND($P8965&lt;&gt;"", $P8965&lt;&gt;"...", $P8965&lt;&gt;"입력오류", NOT(ISNUMBER(FIND($T$21:$T$34,$P8965)))),
            AND($P8965&lt;&gt;"", $P8965&lt;&gt;"...", $P8965&lt;&gt;"입력오류", $T$19=$P8965)
        )
    )
)</f>
        <v>0</v>
      </c>
    </row>
    <row r="8966" spans="9:17">
      <c r="I8966">
        <f t="shared" si="421"/>
        <v>8965</v>
      </c>
      <c r="J8966" t="e">
        <f t="shared" si="422"/>
        <v>#N/A</v>
      </c>
      <c r="K8966" t="e">
        <f t="shared" si="420"/>
        <v>#N/A</v>
      </c>
      <c r="L8966" t="b">
        <f>COUNTIF($N$2:N8966, N8966)=1</f>
        <v>0</v>
      </c>
      <c r="M8966" s="37">
        <f>IF( $Q8966, MAX($M$1:M8965)+1, 0)</f>
        <v>0</v>
      </c>
      <c r="N8966" t="e" cm="1">
        <f t="array" ref="N8966">INDEX($A$9:$F$1048576, $J8966, $K8966 )</f>
        <v>#N/A</v>
      </c>
      <c r="O8966" t="e" cm="1">
        <f t="array" ref="O8966">INDEX($B$9:$F$1048576, $J8966, $K8966 )</f>
        <v>#N/A</v>
      </c>
      <c r="P8966" t="str" cm="1">
        <f t="array" ref="P8966">IF( $L8966, TRIM(_xll.IMDP("IR", $G$5&amp;$N8966, $G$6)), "" )</f>
        <v/>
      </c>
      <c r="Q8966" t="b" cm="1">
        <f t="array" ref="Q8966">IF(
    $U$1=1, AND($P8966&lt;&gt;"", $P8966&lt;&gt;"...", $P8966&lt;&gt;"입력오류"),
    IF(
        $U$18=1, AND($P8966&lt;&gt;"", $P8966&lt;&gt;"...", $P8966&lt;&gt;"입력오류", ISNUMBER(FIND(INDEX($T$2:$T$7,$U$1),$P8966))),
        IF(
            $U$17="기타", AND($P8966&lt;&gt;"", $P8966&lt;&gt;"...", $P8966&lt;&gt;"입력오류", NOT(ISNUMBER(FIND($T$21:$T$34,$P8966)))),
            AND($P8966&lt;&gt;"", $P8966&lt;&gt;"...", $P8966&lt;&gt;"입력오류", $T$19=$P8966)
        )
    )
)</f>
        <v>0</v>
      </c>
    </row>
    <row r="8967" spans="9:17">
      <c r="I8967">
        <f t="shared" si="421"/>
        <v>8966</v>
      </c>
      <c r="J8967" t="e">
        <f t="shared" si="422"/>
        <v>#N/A</v>
      </c>
      <c r="K8967" t="e">
        <f t="shared" si="420"/>
        <v>#N/A</v>
      </c>
      <c r="L8967" t="b">
        <f>COUNTIF($N$2:N8967, N8967)=1</f>
        <v>0</v>
      </c>
      <c r="M8967" s="37">
        <f>IF( $Q8967, MAX($M$1:M8966)+1, 0)</f>
        <v>0</v>
      </c>
      <c r="N8967" t="e" cm="1">
        <f t="array" ref="N8967">INDEX($A$9:$F$1048576, $J8967, $K8967 )</f>
        <v>#N/A</v>
      </c>
      <c r="O8967" t="e" cm="1">
        <f t="array" ref="O8967">INDEX($B$9:$F$1048576, $J8967, $K8967 )</f>
        <v>#N/A</v>
      </c>
      <c r="P8967" t="str" cm="1">
        <f t="array" ref="P8967">IF( $L8967, TRIM(_xll.IMDP("IR", $G$5&amp;$N8967, $G$6)), "" )</f>
        <v/>
      </c>
      <c r="Q8967" t="b" cm="1">
        <f t="array" ref="Q8967">IF(
    $U$1=1, AND($P8967&lt;&gt;"", $P8967&lt;&gt;"...", $P8967&lt;&gt;"입력오류"),
    IF(
        $U$18=1, AND($P8967&lt;&gt;"", $P8967&lt;&gt;"...", $P8967&lt;&gt;"입력오류", ISNUMBER(FIND(INDEX($T$2:$T$7,$U$1),$P8967))),
        IF(
            $U$17="기타", AND($P8967&lt;&gt;"", $P8967&lt;&gt;"...", $P8967&lt;&gt;"입력오류", NOT(ISNUMBER(FIND($T$21:$T$34,$P8967)))),
            AND($P8967&lt;&gt;"", $P8967&lt;&gt;"...", $P8967&lt;&gt;"입력오류", $T$19=$P8967)
        )
    )
)</f>
        <v>0</v>
      </c>
    </row>
    <row r="8968" spans="9:17">
      <c r="I8968">
        <f t="shared" si="421"/>
        <v>8967</v>
      </c>
      <c r="J8968" t="e">
        <f t="shared" si="422"/>
        <v>#N/A</v>
      </c>
      <c r="K8968" t="e">
        <f t="shared" si="420"/>
        <v>#N/A</v>
      </c>
      <c r="L8968" t="b">
        <f>COUNTIF($N$2:N8968, N8968)=1</f>
        <v>0</v>
      </c>
      <c r="M8968" s="37">
        <f>IF( $Q8968, MAX($M$1:M8967)+1, 0)</f>
        <v>0</v>
      </c>
      <c r="N8968" t="e" cm="1">
        <f t="array" ref="N8968">INDEX($A$9:$F$1048576, $J8968, $K8968 )</f>
        <v>#N/A</v>
      </c>
      <c r="O8968" t="e" cm="1">
        <f t="array" ref="O8968">INDEX($B$9:$F$1048576, $J8968, $K8968 )</f>
        <v>#N/A</v>
      </c>
      <c r="P8968" t="str" cm="1">
        <f t="array" ref="P8968">IF( $L8968, TRIM(_xll.IMDP("IR", $G$5&amp;$N8968, $G$6)), "" )</f>
        <v/>
      </c>
      <c r="Q8968" t="b" cm="1">
        <f t="array" ref="Q8968">IF(
    $U$1=1, AND($P8968&lt;&gt;"", $P8968&lt;&gt;"...", $P8968&lt;&gt;"입력오류"),
    IF(
        $U$18=1, AND($P8968&lt;&gt;"", $P8968&lt;&gt;"...", $P8968&lt;&gt;"입력오류", ISNUMBER(FIND(INDEX($T$2:$T$7,$U$1),$P8968))),
        IF(
            $U$17="기타", AND($P8968&lt;&gt;"", $P8968&lt;&gt;"...", $P8968&lt;&gt;"입력오류", NOT(ISNUMBER(FIND($T$21:$T$34,$P8968)))),
            AND($P8968&lt;&gt;"", $P8968&lt;&gt;"...", $P8968&lt;&gt;"입력오류", $T$19=$P8968)
        )
    )
)</f>
        <v>0</v>
      </c>
    </row>
    <row r="8969" spans="9:17">
      <c r="I8969">
        <f t="shared" si="421"/>
        <v>8968</v>
      </c>
      <c r="J8969" t="e">
        <f t="shared" si="422"/>
        <v>#N/A</v>
      </c>
      <c r="K8969" t="e">
        <f t="shared" si="420"/>
        <v>#N/A</v>
      </c>
      <c r="L8969" t="b">
        <f>COUNTIF($N$2:N8969, N8969)=1</f>
        <v>0</v>
      </c>
      <c r="M8969" s="37">
        <f>IF( $Q8969, MAX($M$1:M8968)+1, 0)</f>
        <v>0</v>
      </c>
      <c r="N8969" t="e" cm="1">
        <f t="array" ref="N8969">INDEX($A$9:$F$1048576, $J8969, $K8969 )</f>
        <v>#N/A</v>
      </c>
      <c r="O8969" t="e" cm="1">
        <f t="array" ref="O8969">INDEX($B$9:$F$1048576, $J8969, $K8969 )</f>
        <v>#N/A</v>
      </c>
      <c r="P8969" t="str" cm="1">
        <f t="array" ref="P8969">IF( $L8969, TRIM(_xll.IMDP("IR", $G$5&amp;$N8969, $G$6)), "" )</f>
        <v/>
      </c>
      <c r="Q8969" t="b" cm="1">
        <f t="array" ref="Q8969">IF(
    $U$1=1, AND($P8969&lt;&gt;"", $P8969&lt;&gt;"...", $P8969&lt;&gt;"입력오류"),
    IF(
        $U$18=1, AND($P8969&lt;&gt;"", $P8969&lt;&gt;"...", $P8969&lt;&gt;"입력오류", ISNUMBER(FIND(INDEX($T$2:$T$7,$U$1),$P8969))),
        IF(
            $U$17="기타", AND($P8969&lt;&gt;"", $P8969&lt;&gt;"...", $P8969&lt;&gt;"입력오류", NOT(ISNUMBER(FIND($T$21:$T$34,$P8969)))),
            AND($P8969&lt;&gt;"", $P8969&lt;&gt;"...", $P8969&lt;&gt;"입력오류", $T$19=$P8969)
        )
    )
)</f>
        <v>0</v>
      </c>
    </row>
    <row r="8970" spans="9:17">
      <c r="I8970">
        <f t="shared" si="421"/>
        <v>8969</v>
      </c>
      <c r="J8970" t="e">
        <f t="shared" si="422"/>
        <v>#N/A</v>
      </c>
      <c r="K8970" t="e">
        <f t="shared" si="420"/>
        <v>#N/A</v>
      </c>
      <c r="L8970" t="b">
        <f>COUNTIF($N$2:N8970, N8970)=1</f>
        <v>0</v>
      </c>
      <c r="M8970" s="37">
        <f>IF( $Q8970, MAX($M$1:M8969)+1, 0)</f>
        <v>0</v>
      </c>
      <c r="N8970" t="e" cm="1">
        <f t="array" ref="N8970">INDEX($A$9:$F$1048576, $J8970, $K8970 )</f>
        <v>#N/A</v>
      </c>
      <c r="O8970" t="e" cm="1">
        <f t="array" ref="O8970">INDEX($B$9:$F$1048576, $J8970, $K8970 )</f>
        <v>#N/A</v>
      </c>
      <c r="P8970" t="str" cm="1">
        <f t="array" ref="P8970">IF( $L8970, TRIM(_xll.IMDP("IR", $G$5&amp;$N8970, $G$6)), "" )</f>
        <v/>
      </c>
      <c r="Q8970" t="b" cm="1">
        <f t="array" ref="Q8970">IF(
    $U$1=1, AND($P8970&lt;&gt;"", $P8970&lt;&gt;"...", $P8970&lt;&gt;"입력오류"),
    IF(
        $U$18=1, AND($P8970&lt;&gt;"", $P8970&lt;&gt;"...", $P8970&lt;&gt;"입력오류", ISNUMBER(FIND(INDEX($T$2:$T$7,$U$1),$P8970))),
        IF(
            $U$17="기타", AND($P8970&lt;&gt;"", $P8970&lt;&gt;"...", $P8970&lt;&gt;"입력오류", NOT(ISNUMBER(FIND($T$21:$T$34,$P8970)))),
            AND($P8970&lt;&gt;"", $P8970&lt;&gt;"...", $P8970&lt;&gt;"입력오류", $T$19=$P8970)
        )
    )
)</f>
        <v>0</v>
      </c>
    </row>
    <row r="8971" spans="9:17">
      <c r="I8971">
        <f t="shared" si="421"/>
        <v>8970</v>
      </c>
      <c r="J8971" t="e">
        <f t="shared" si="422"/>
        <v>#N/A</v>
      </c>
      <c r="K8971" t="e">
        <f t="shared" si="420"/>
        <v>#N/A</v>
      </c>
      <c r="L8971" t="b">
        <f>COUNTIF($N$2:N8971, N8971)=1</f>
        <v>0</v>
      </c>
      <c r="M8971" s="37">
        <f>IF( $Q8971, MAX($M$1:M8970)+1, 0)</f>
        <v>0</v>
      </c>
      <c r="N8971" t="e" cm="1">
        <f t="array" ref="N8971">INDEX($A$9:$F$1048576, $J8971, $K8971 )</f>
        <v>#N/A</v>
      </c>
      <c r="O8971" t="e" cm="1">
        <f t="array" ref="O8971">INDEX($B$9:$F$1048576, $J8971, $K8971 )</f>
        <v>#N/A</v>
      </c>
      <c r="P8971" t="str" cm="1">
        <f t="array" ref="P8971">IF( $L8971, TRIM(_xll.IMDP("IR", $G$5&amp;$N8971, $G$6)), "" )</f>
        <v/>
      </c>
      <c r="Q8971" t="b" cm="1">
        <f t="array" ref="Q8971">IF(
    $U$1=1, AND($P8971&lt;&gt;"", $P8971&lt;&gt;"...", $P8971&lt;&gt;"입력오류"),
    IF(
        $U$18=1, AND($P8971&lt;&gt;"", $P8971&lt;&gt;"...", $P8971&lt;&gt;"입력오류", ISNUMBER(FIND(INDEX($T$2:$T$7,$U$1),$P8971))),
        IF(
            $U$17="기타", AND($P8971&lt;&gt;"", $P8971&lt;&gt;"...", $P8971&lt;&gt;"입력오류", NOT(ISNUMBER(FIND($T$21:$T$34,$P8971)))),
            AND($P8971&lt;&gt;"", $P8971&lt;&gt;"...", $P8971&lt;&gt;"입력오류", $T$19=$P8971)
        )
    )
)</f>
        <v>0</v>
      </c>
    </row>
    <row r="8972" spans="9:17">
      <c r="I8972">
        <f t="shared" si="421"/>
        <v>8971</v>
      </c>
      <c r="J8972" t="e">
        <f t="shared" si="422"/>
        <v>#N/A</v>
      </c>
      <c r="K8972" t="e">
        <f t="shared" si="420"/>
        <v>#N/A</v>
      </c>
      <c r="L8972" t="b">
        <f>COUNTIF($N$2:N8972, N8972)=1</f>
        <v>0</v>
      </c>
      <c r="M8972" s="37">
        <f>IF( $Q8972, MAX($M$1:M8971)+1, 0)</f>
        <v>0</v>
      </c>
      <c r="N8972" t="e" cm="1">
        <f t="array" ref="N8972">INDEX($A$9:$F$1048576, $J8972, $K8972 )</f>
        <v>#N/A</v>
      </c>
      <c r="O8972" t="e" cm="1">
        <f t="array" ref="O8972">INDEX($B$9:$F$1048576, $J8972, $K8972 )</f>
        <v>#N/A</v>
      </c>
      <c r="P8972" t="str" cm="1">
        <f t="array" ref="P8972">IF( $L8972, TRIM(_xll.IMDP("IR", $G$5&amp;$N8972, $G$6)), "" )</f>
        <v/>
      </c>
      <c r="Q8972" t="b" cm="1">
        <f t="array" ref="Q8972">IF(
    $U$1=1, AND($P8972&lt;&gt;"", $P8972&lt;&gt;"...", $P8972&lt;&gt;"입력오류"),
    IF(
        $U$18=1, AND($P8972&lt;&gt;"", $P8972&lt;&gt;"...", $P8972&lt;&gt;"입력오류", ISNUMBER(FIND(INDEX($T$2:$T$7,$U$1),$P8972))),
        IF(
            $U$17="기타", AND($P8972&lt;&gt;"", $P8972&lt;&gt;"...", $P8972&lt;&gt;"입력오류", NOT(ISNUMBER(FIND($T$21:$T$34,$P8972)))),
            AND($P8972&lt;&gt;"", $P8972&lt;&gt;"...", $P8972&lt;&gt;"입력오류", $T$19=$P8972)
        )
    )
)</f>
        <v>0</v>
      </c>
    </row>
    <row r="8973" spans="9:17">
      <c r="I8973">
        <f t="shared" si="421"/>
        <v>8972</v>
      </c>
      <c r="J8973" t="e">
        <f t="shared" si="422"/>
        <v>#N/A</v>
      </c>
      <c r="K8973" t="e">
        <f t="shared" si="420"/>
        <v>#N/A</v>
      </c>
      <c r="L8973" t="b">
        <f>COUNTIF($N$2:N8973, N8973)=1</f>
        <v>0</v>
      </c>
      <c r="M8973" s="37">
        <f>IF( $Q8973, MAX($M$1:M8972)+1, 0)</f>
        <v>0</v>
      </c>
      <c r="N8973" t="e" cm="1">
        <f t="array" ref="N8973">INDEX($A$9:$F$1048576, $J8973, $K8973 )</f>
        <v>#N/A</v>
      </c>
      <c r="O8973" t="e" cm="1">
        <f t="array" ref="O8973">INDEX($B$9:$F$1048576, $J8973, $K8973 )</f>
        <v>#N/A</v>
      </c>
      <c r="P8973" t="str" cm="1">
        <f t="array" ref="P8973">IF( $L8973, TRIM(_xll.IMDP("IR", $G$5&amp;$N8973, $G$6)), "" )</f>
        <v/>
      </c>
      <c r="Q8973" t="b" cm="1">
        <f t="array" ref="Q8973">IF(
    $U$1=1, AND($P8973&lt;&gt;"", $P8973&lt;&gt;"...", $P8973&lt;&gt;"입력오류"),
    IF(
        $U$18=1, AND($P8973&lt;&gt;"", $P8973&lt;&gt;"...", $P8973&lt;&gt;"입력오류", ISNUMBER(FIND(INDEX($T$2:$T$7,$U$1),$P8973))),
        IF(
            $U$17="기타", AND($P8973&lt;&gt;"", $P8973&lt;&gt;"...", $P8973&lt;&gt;"입력오류", NOT(ISNUMBER(FIND($T$21:$T$34,$P8973)))),
            AND($P8973&lt;&gt;"", $P8973&lt;&gt;"...", $P8973&lt;&gt;"입력오류", $T$19=$P8973)
        )
    )
)</f>
        <v>0</v>
      </c>
    </row>
    <row r="8974" spans="9:17">
      <c r="I8974">
        <f t="shared" si="421"/>
        <v>8973</v>
      </c>
      <c r="J8974" t="e">
        <f t="shared" si="422"/>
        <v>#N/A</v>
      </c>
      <c r="K8974" t="e">
        <f t="shared" si="420"/>
        <v>#N/A</v>
      </c>
      <c r="L8974" t="b">
        <f>COUNTIF($N$2:N8974, N8974)=1</f>
        <v>0</v>
      </c>
      <c r="M8974" s="37">
        <f>IF( $Q8974, MAX($M$1:M8973)+1, 0)</f>
        <v>0</v>
      </c>
      <c r="N8974" t="e" cm="1">
        <f t="array" ref="N8974">INDEX($A$9:$F$1048576, $J8974, $K8974 )</f>
        <v>#N/A</v>
      </c>
      <c r="O8974" t="e" cm="1">
        <f t="array" ref="O8974">INDEX($B$9:$F$1048576, $J8974, $K8974 )</f>
        <v>#N/A</v>
      </c>
      <c r="P8974" t="str" cm="1">
        <f t="array" ref="P8974">IF( $L8974, TRIM(_xll.IMDP("IR", $G$5&amp;$N8974, $G$6)), "" )</f>
        <v/>
      </c>
      <c r="Q8974" t="b" cm="1">
        <f t="array" ref="Q8974">IF(
    $U$1=1, AND($P8974&lt;&gt;"", $P8974&lt;&gt;"...", $P8974&lt;&gt;"입력오류"),
    IF(
        $U$18=1, AND($P8974&lt;&gt;"", $P8974&lt;&gt;"...", $P8974&lt;&gt;"입력오류", ISNUMBER(FIND(INDEX($T$2:$T$7,$U$1),$P8974))),
        IF(
            $U$17="기타", AND($P8974&lt;&gt;"", $P8974&lt;&gt;"...", $P8974&lt;&gt;"입력오류", NOT(ISNUMBER(FIND($T$21:$T$34,$P8974)))),
            AND($P8974&lt;&gt;"", $P8974&lt;&gt;"...", $P8974&lt;&gt;"입력오류", $T$19=$P8974)
        )
    )
)</f>
        <v>0</v>
      </c>
    </row>
    <row r="8975" spans="9:17">
      <c r="I8975">
        <f t="shared" si="421"/>
        <v>8974</v>
      </c>
      <c r="J8975" t="e">
        <f t="shared" si="422"/>
        <v>#N/A</v>
      </c>
      <c r="K8975" t="e">
        <f t="shared" si="420"/>
        <v>#N/A</v>
      </c>
      <c r="L8975" t="b">
        <f>COUNTIF($N$2:N8975, N8975)=1</f>
        <v>0</v>
      </c>
      <c r="M8975" s="37">
        <f>IF( $Q8975, MAX($M$1:M8974)+1, 0)</f>
        <v>0</v>
      </c>
      <c r="N8975" t="e" cm="1">
        <f t="array" ref="N8975">INDEX($A$9:$F$1048576, $J8975, $K8975 )</f>
        <v>#N/A</v>
      </c>
      <c r="O8975" t="e" cm="1">
        <f t="array" ref="O8975">INDEX($B$9:$F$1048576, $J8975, $K8975 )</f>
        <v>#N/A</v>
      </c>
      <c r="P8975" t="str" cm="1">
        <f t="array" ref="P8975">IF( $L8975, TRIM(_xll.IMDP("IR", $G$5&amp;$N8975, $G$6)), "" )</f>
        <v/>
      </c>
      <c r="Q8975" t="b" cm="1">
        <f t="array" ref="Q8975">IF(
    $U$1=1, AND($P8975&lt;&gt;"", $P8975&lt;&gt;"...", $P8975&lt;&gt;"입력오류"),
    IF(
        $U$18=1, AND($P8975&lt;&gt;"", $P8975&lt;&gt;"...", $P8975&lt;&gt;"입력오류", ISNUMBER(FIND(INDEX($T$2:$T$7,$U$1),$P8975))),
        IF(
            $U$17="기타", AND($P8975&lt;&gt;"", $P8975&lt;&gt;"...", $P8975&lt;&gt;"입력오류", NOT(ISNUMBER(FIND($T$21:$T$34,$P8975)))),
            AND($P8975&lt;&gt;"", $P8975&lt;&gt;"...", $P8975&lt;&gt;"입력오류", $T$19=$P8975)
        )
    )
)</f>
        <v>0</v>
      </c>
    </row>
    <row r="8976" spans="9:17">
      <c r="I8976">
        <f t="shared" si="421"/>
        <v>8975</v>
      </c>
      <c r="J8976" t="e">
        <f t="shared" si="422"/>
        <v>#N/A</v>
      </c>
      <c r="K8976" t="e">
        <f t="shared" si="420"/>
        <v>#N/A</v>
      </c>
      <c r="L8976" t="b">
        <f>COUNTIF($N$2:N8976, N8976)=1</f>
        <v>0</v>
      </c>
      <c r="M8976" s="37">
        <f>IF( $Q8976, MAX($M$1:M8975)+1, 0)</f>
        <v>0</v>
      </c>
      <c r="N8976" t="e" cm="1">
        <f t="array" ref="N8976">INDEX($A$9:$F$1048576, $J8976, $K8976 )</f>
        <v>#N/A</v>
      </c>
      <c r="O8976" t="e" cm="1">
        <f t="array" ref="O8976">INDEX($B$9:$F$1048576, $J8976, $K8976 )</f>
        <v>#N/A</v>
      </c>
      <c r="P8976" t="str" cm="1">
        <f t="array" ref="P8976">IF( $L8976, TRIM(_xll.IMDP("IR", $G$5&amp;$N8976, $G$6)), "" )</f>
        <v/>
      </c>
      <c r="Q8976" t="b" cm="1">
        <f t="array" ref="Q8976">IF(
    $U$1=1, AND($P8976&lt;&gt;"", $P8976&lt;&gt;"...", $P8976&lt;&gt;"입력오류"),
    IF(
        $U$18=1, AND($P8976&lt;&gt;"", $P8976&lt;&gt;"...", $P8976&lt;&gt;"입력오류", ISNUMBER(FIND(INDEX($T$2:$T$7,$U$1),$P8976))),
        IF(
            $U$17="기타", AND($P8976&lt;&gt;"", $P8976&lt;&gt;"...", $P8976&lt;&gt;"입력오류", NOT(ISNUMBER(FIND($T$21:$T$34,$P8976)))),
            AND($P8976&lt;&gt;"", $P8976&lt;&gt;"...", $P8976&lt;&gt;"입력오류", $T$19=$P8976)
        )
    )
)</f>
        <v>0</v>
      </c>
    </row>
    <row r="8977" spans="9:17">
      <c r="I8977">
        <f t="shared" si="421"/>
        <v>8976</v>
      </c>
      <c r="J8977" t="e">
        <f t="shared" si="422"/>
        <v>#N/A</v>
      </c>
      <c r="K8977" t="e">
        <f t="shared" si="420"/>
        <v>#N/A</v>
      </c>
      <c r="L8977" t="b">
        <f>COUNTIF($N$2:N8977, N8977)=1</f>
        <v>0</v>
      </c>
      <c r="M8977" s="37">
        <f>IF( $Q8977, MAX($M$1:M8976)+1, 0)</f>
        <v>0</v>
      </c>
      <c r="N8977" t="e" cm="1">
        <f t="array" ref="N8977">INDEX($A$9:$F$1048576, $J8977, $K8977 )</f>
        <v>#N/A</v>
      </c>
      <c r="O8977" t="e" cm="1">
        <f t="array" ref="O8977">INDEX($B$9:$F$1048576, $J8977, $K8977 )</f>
        <v>#N/A</v>
      </c>
      <c r="P8977" t="str" cm="1">
        <f t="array" ref="P8977">IF( $L8977, TRIM(_xll.IMDP("IR", $G$5&amp;$N8977, $G$6)), "" )</f>
        <v/>
      </c>
      <c r="Q8977" t="b" cm="1">
        <f t="array" ref="Q8977">IF(
    $U$1=1, AND($P8977&lt;&gt;"", $P8977&lt;&gt;"...", $P8977&lt;&gt;"입력오류"),
    IF(
        $U$18=1, AND($P8977&lt;&gt;"", $P8977&lt;&gt;"...", $P8977&lt;&gt;"입력오류", ISNUMBER(FIND(INDEX($T$2:$T$7,$U$1),$P8977))),
        IF(
            $U$17="기타", AND($P8977&lt;&gt;"", $P8977&lt;&gt;"...", $P8977&lt;&gt;"입력오류", NOT(ISNUMBER(FIND($T$21:$T$34,$P8977)))),
            AND($P8977&lt;&gt;"", $P8977&lt;&gt;"...", $P8977&lt;&gt;"입력오류", $T$19=$P8977)
        )
    )
)</f>
        <v>0</v>
      </c>
    </row>
    <row r="8978" spans="9:17">
      <c r="I8978">
        <f t="shared" si="421"/>
        <v>8977</v>
      </c>
      <c r="J8978" t="e">
        <f t="shared" si="422"/>
        <v>#N/A</v>
      </c>
      <c r="K8978" t="e">
        <f t="shared" si="420"/>
        <v>#N/A</v>
      </c>
      <c r="L8978" t="b">
        <f>COUNTIF($N$2:N8978, N8978)=1</f>
        <v>0</v>
      </c>
      <c r="M8978" s="37">
        <f>IF( $Q8978, MAX($M$1:M8977)+1, 0)</f>
        <v>0</v>
      </c>
      <c r="N8978" t="e" cm="1">
        <f t="array" ref="N8978">INDEX($A$9:$F$1048576, $J8978, $K8978 )</f>
        <v>#N/A</v>
      </c>
      <c r="O8978" t="e" cm="1">
        <f t="array" ref="O8978">INDEX($B$9:$F$1048576, $J8978, $K8978 )</f>
        <v>#N/A</v>
      </c>
      <c r="P8978" t="str" cm="1">
        <f t="array" ref="P8978">IF( $L8978, TRIM(_xll.IMDP("IR", $G$5&amp;$N8978, $G$6)), "" )</f>
        <v/>
      </c>
      <c r="Q8978" t="b" cm="1">
        <f t="array" ref="Q8978">IF(
    $U$1=1, AND($P8978&lt;&gt;"", $P8978&lt;&gt;"...", $P8978&lt;&gt;"입력오류"),
    IF(
        $U$18=1, AND($P8978&lt;&gt;"", $P8978&lt;&gt;"...", $P8978&lt;&gt;"입력오류", ISNUMBER(FIND(INDEX($T$2:$T$7,$U$1),$P8978))),
        IF(
            $U$17="기타", AND($P8978&lt;&gt;"", $P8978&lt;&gt;"...", $P8978&lt;&gt;"입력오류", NOT(ISNUMBER(FIND($T$21:$T$34,$P8978)))),
            AND($P8978&lt;&gt;"", $P8978&lt;&gt;"...", $P8978&lt;&gt;"입력오류", $T$19=$P8978)
        )
    )
)</f>
        <v>0</v>
      </c>
    </row>
    <row r="8979" spans="9:17">
      <c r="I8979">
        <f t="shared" si="421"/>
        <v>8978</v>
      </c>
      <c r="J8979" t="e">
        <f t="shared" si="422"/>
        <v>#N/A</v>
      </c>
      <c r="K8979" t="e">
        <f t="shared" si="420"/>
        <v>#N/A</v>
      </c>
      <c r="L8979" t="b">
        <f>COUNTIF($N$2:N8979, N8979)=1</f>
        <v>0</v>
      </c>
      <c r="M8979" s="37">
        <f>IF( $Q8979, MAX($M$1:M8978)+1, 0)</f>
        <v>0</v>
      </c>
      <c r="N8979" t="e" cm="1">
        <f t="array" ref="N8979">INDEX($A$9:$F$1048576, $J8979, $K8979 )</f>
        <v>#N/A</v>
      </c>
      <c r="O8979" t="e" cm="1">
        <f t="array" ref="O8979">INDEX($B$9:$F$1048576, $J8979, $K8979 )</f>
        <v>#N/A</v>
      </c>
      <c r="P8979" t="str" cm="1">
        <f t="array" ref="P8979">IF( $L8979, TRIM(_xll.IMDP("IR", $G$5&amp;$N8979, $G$6)), "" )</f>
        <v/>
      </c>
      <c r="Q8979" t="b" cm="1">
        <f t="array" ref="Q8979">IF(
    $U$1=1, AND($P8979&lt;&gt;"", $P8979&lt;&gt;"...", $P8979&lt;&gt;"입력오류"),
    IF(
        $U$18=1, AND($P8979&lt;&gt;"", $P8979&lt;&gt;"...", $P8979&lt;&gt;"입력오류", ISNUMBER(FIND(INDEX($T$2:$T$7,$U$1),$P8979))),
        IF(
            $U$17="기타", AND($P8979&lt;&gt;"", $P8979&lt;&gt;"...", $P8979&lt;&gt;"입력오류", NOT(ISNUMBER(FIND($T$21:$T$34,$P8979)))),
            AND($P8979&lt;&gt;"", $P8979&lt;&gt;"...", $P8979&lt;&gt;"입력오류", $T$19=$P8979)
        )
    )
)</f>
        <v>0</v>
      </c>
    </row>
    <row r="8980" spans="9:17">
      <c r="I8980">
        <f t="shared" si="421"/>
        <v>8979</v>
      </c>
      <c r="J8980" t="e">
        <f t="shared" si="422"/>
        <v>#N/A</v>
      </c>
      <c r="K8980" t="e">
        <f t="shared" si="420"/>
        <v>#N/A</v>
      </c>
      <c r="L8980" t="b">
        <f>COUNTIF($N$2:N8980, N8980)=1</f>
        <v>0</v>
      </c>
      <c r="M8980" s="37">
        <f>IF( $Q8980, MAX($M$1:M8979)+1, 0)</f>
        <v>0</v>
      </c>
      <c r="N8980" t="e" cm="1">
        <f t="array" ref="N8980">INDEX($A$9:$F$1048576, $J8980, $K8980 )</f>
        <v>#N/A</v>
      </c>
      <c r="O8980" t="e" cm="1">
        <f t="array" ref="O8980">INDEX($B$9:$F$1048576, $J8980, $K8980 )</f>
        <v>#N/A</v>
      </c>
      <c r="P8980" t="str" cm="1">
        <f t="array" ref="P8980">IF( $L8980, TRIM(_xll.IMDP("IR", $G$5&amp;$N8980, $G$6)), "" )</f>
        <v/>
      </c>
      <c r="Q8980" t="b" cm="1">
        <f t="array" ref="Q8980">IF(
    $U$1=1, AND($P8980&lt;&gt;"", $P8980&lt;&gt;"...", $P8980&lt;&gt;"입력오류"),
    IF(
        $U$18=1, AND($P8980&lt;&gt;"", $P8980&lt;&gt;"...", $P8980&lt;&gt;"입력오류", ISNUMBER(FIND(INDEX($T$2:$T$7,$U$1),$P8980))),
        IF(
            $U$17="기타", AND($P8980&lt;&gt;"", $P8980&lt;&gt;"...", $P8980&lt;&gt;"입력오류", NOT(ISNUMBER(FIND($T$21:$T$34,$P8980)))),
            AND($P8980&lt;&gt;"", $P8980&lt;&gt;"...", $P8980&lt;&gt;"입력오류", $T$19=$P8980)
        )
    )
)</f>
        <v>0</v>
      </c>
    </row>
    <row r="8981" spans="9:17">
      <c r="I8981">
        <f t="shared" si="421"/>
        <v>8980</v>
      </c>
      <c r="J8981" t="e">
        <f t="shared" si="422"/>
        <v>#N/A</v>
      </c>
      <c r="K8981" t="e">
        <f t="shared" si="420"/>
        <v>#N/A</v>
      </c>
      <c r="L8981" t="b">
        <f>COUNTIF($N$2:N8981, N8981)=1</f>
        <v>0</v>
      </c>
      <c r="M8981" s="37">
        <f>IF( $Q8981, MAX($M$1:M8980)+1, 0)</f>
        <v>0</v>
      </c>
      <c r="N8981" t="e" cm="1">
        <f t="array" ref="N8981">INDEX($A$9:$F$1048576, $J8981, $K8981 )</f>
        <v>#N/A</v>
      </c>
      <c r="O8981" t="e" cm="1">
        <f t="array" ref="O8981">INDEX($B$9:$F$1048576, $J8981, $K8981 )</f>
        <v>#N/A</v>
      </c>
      <c r="P8981" t="str" cm="1">
        <f t="array" ref="P8981">IF( $L8981, TRIM(_xll.IMDP("IR", $G$5&amp;$N8981, $G$6)), "" )</f>
        <v/>
      </c>
      <c r="Q8981" t="b" cm="1">
        <f t="array" ref="Q8981">IF(
    $U$1=1, AND($P8981&lt;&gt;"", $P8981&lt;&gt;"...", $P8981&lt;&gt;"입력오류"),
    IF(
        $U$18=1, AND($P8981&lt;&gt;"", $P8981&lt;&gt;"...", $P8981&lt;&gt;"입력오류", ISNUMBER(FIND(INDEX($T$2:$T$7,$U$1),$P8981))),
        IF(
            $U$17="기타", AND($P8981&lt;&gt;"", $P8981&lt;&gt;"...", $P8981&lt;&gt;"입력오류", NOT(ISNUMBER(FIND($T$21:$T$34,$P8981)))),
            AND($P8981&lt;&gt;"", $P8981&lt;&gt;"...", $P8981&lt;&gt;"입력오류", $T$19=$P8981)
        )
    )
)</f>
        <v>0</v>
      </c>
    </row>
    <row r="8982" spans="9:17">
      <c r="I8982">
        <f t="shared" si="421"/>
        <v>8981</v>
      </c>
      <c r="J8982" t="e">
        <f t="shared" si="422"/>
        <v>#N/A</v>
      </c>
      <c r="K8982" t="e">
        <f t="shared" si="420"/>
        <v>#N/A</v>
      </c>
      <c r="L8982" t="b">
        <f>COUNTIF($N$2:N8982, N8982)=1</f>
        <v>0</v>
      </c>
      <c r="M8982" s="37">
        <f>IF( $Q8982, MAX($M$1:M8981)+1, 0)</f>
        <v>0</v>
      </c>
      <c r="N8982" t="e" cm="1">
        <f t="array" ref="N8982">INDEX($A$9:$F$1048576, $J8982, $K8982 )</f>
        <v>#N/A</v>
      </c>
      <c r="O8982" t="e" cm="1">
        <f t="array" ref="O8982">INDEX($B$9:$F$1048576, $J8982, $K8982 )</f>
        <v>#N/A</v>
      </c>
      <c r="P8982" t="str" cm="1">
        <f t="array" ref="P8982">IF( $L8982, TRIM(_xll.IMDP("IR", $G$5&amp;$N8982, $G$6)), "" )</f>
        <v/>
      </c>
      <c r="Q8982" t="b" cm="1">
        <f t="array" ref="Q8982">IF(
    $U$1=1, AND($P8982&lt;&gt;"", $P8982&lt;&gt;"...", $P8982&lt;&gt;"입력오류"),
    IF(
        $U$18=1, AND($P8982&lt;&gt;"", $P8982&lt;&gt;"...", $P8982&lt;&gt;"입력오류", ISNUMBER(FIND(INDEX($T$2:$T$7,$U$1),$P8982))),
        IF(
            $U$17="기타", AND($P8982&lt;&gt;"", $P8982&lt;&gt;"...", $P8982&lt;&gt;"입력오류", NOT(ISNUMBER(FIND($T$21:$T$34,$P8982)))),
            AND($P8982&lt;&gt;"", $P8982&lt;&gt;"...", $P8982&lt;&gt;"입력오류", $T$19=$P8982)
        )
    )
)</f>
        <v>0</v>
      </c>
    </row>
    <row r="8983" spans="9:17">
      <c r="I8983">
        <f t="shared" si="421"/>
        <v>8982</v>
      </c>
      <c r="J8983" t="e">
        <f t="shared" si="422"/>
        <v>#N/A</v>
      </c>
      <c r="K8983" t="e">
        <f t="shared" si="420"/>
        <v>#N/A</v>
      </c>
      <c r="L8983" t="b">
        <f>COUNTIF($N$2:N8983, N8983)=1</f>
        <v>0</v>
      </c>
      <c r="M8983" s="37">
        <f>IF( $Q8983, MAX($M$1:M8982)+1, 0)</f>
        <v>0</v>
      </c>
      <c r="N8983" t="e" cm="1">
        <f t="array" ref="N8983">INDEX($A$9:$F$1048576, $J8983, $K8983 )</f>
        <v>#N/A</v>
      </c>
      <c r="O8983" t="e" cm="1">
        <f t="array" ref="O8983">INDEX($B$9:$F$1048576, $J8983, $K8983 )</f>
        <v>#N/A</v>
      </c>
      <c r="P8983" t="str" cm="1">
        <f t="array" ref="P8983">IF( $L8983, TRIM(_xll.IMDP("IR", $G$5&amp;$N8983, $G$6)), "" )</f>
        <v/>
      </c>
      <c r="Q8983" t="b" cm="1">
        <f t="array" ref="Q8983">IF(
    $U$1=1, AND($P8983&lt;&gt;"", $P8983&lt;&gt;"...", $P8983&lt;&gt;"입력오류"),
    IF(
        $U$18=1, AND($P8983&lt;&gt;"", $P8983&lt;&gt;"...", $P8983&lt;&gt;"입력오류", ISNUMBER(FIND(INDEX($T$2:$T$7,$U$1),$P8983))),
        IF(
            $U$17="기타", AND($P8983&lt;&gt;"", $P8983&lt;&gt;"...", $P8983&lt;&gt;"입력오류", NOT(ISNUMBER(FIND($T$21:$T$34,$P8983)))),
            AND($P8983&lt;&gt;"", $P8983&lt;&gt;"...", $P8983&lt;&gt;"입력오류", $T$19=$P8983)
        )
    )
)</f>
        <v>0</v>
      </c>
    </row>
    <row r="8984" spans="9:17">
      <c r="I8984">
        <f t="shared" si="421"/>
        <v>8983</v>
      </c>
      <c r="J8984" t="e">
        <f t="shared" si="422"/>
        <v>#N/A</v>
      </c>
      <c r="K8984" t="e">
        <f t="shared" si="420"/>
        <v>#N/A</v>
      </c>
      <c r="L8984" t="b">
        <f>COUNTIF($N$2:N8984, N8984)=1</f>
        <v>0</v>
      </c>
      <c r="M8984" s="37">
        <f>IF( $Q8984, MAX($M$1:M8983)+1, 0)</f>
        <v>0</v>
      </c>
      <c r="N8984" t="e" cm="1">
        <f t="array" ref="N8984">INDEX($A$9:$F$1048576, $J8984, $K8984 )</f>
        <v>#N/A</v>
      </c>
      <c r="O8984" t="e" cm="1">
        <f t="array" ref="O8984">INDEX($B$9:$F$1048576, $J8984, $K8984 )</f>
        <v>#N/A</v>
      </c>
      <c r="P8984" t="str" cm="1">
        <f t="array" ref="P8984">IF( $L8984, TRIM(_xll.IMDP("IR", $G$5&amp;$N8984, $G$6)), "" )</f>
        <v/>
      </c>
      <c r="Q8984" t="b" cm="1">
        <f t="array" ref="Q8984">IF(
    $U$1=1, AND($P8984&lt;&gt;"", $P8984&lt;&gt;"...", $P8984&lt;&gt;"입력오류"),
    IF(
        $U$18=1, AND($P8984&lt;&gt;"", $P8984&lt;&gt;"...", $P8984&lt;&gt;"입력오류", ISNUMBER(FIND(INDEX($T$2:$T$7,$U$1),$P8984))),
        IF(
            $U$17="기타", AND($P8984&lt;&gt;"", $P8984&lt;&gt;"...", $P8984&lt;&gt;"입력오류", NOT(ISNUMBER(FIND($T$21:$T$34,$P8984)))),
            AND($P8984&lt;&gt;"", $P8984&lt;&gt;"...", $P8984&lt;&gt;"입력오류", $T$19=$P8984)
        )
    )
)</f>
        <v>0</v>
      </c>
    </row>
    <row r="8985" spans="9:17">
      <c r="I8985">
        <f t="shared" si="421"/>
        <v>8984</v>
      </c>
      <c r="J8985" t="e">
        <f t="shared" si="422"/>
        <v>#N/A</v>
      </c>
      <c r="K8985" t="e">
        <f t="shared" si="420"/>
        <v>#N/A</v>
      </c>
      <c r="L8985" t="b">
        <f>COUNTIF($N$2:N8985, N8985)=1</f>
        <v>0</v>
      </c>
      <c r="M8985" s="37">
        <f>IF( $Q8985, MAX($M$1:M8984)+1, 0)</f>
        <v>0</v>
      </c>
      <c r="N8985" t="e" cm="1">
        <f t="array" ref="N8985">INDEX($A$9:$F$1048576, $J8985, $K8985 )</f>
        <v>#N/A</v>
      </c>
      <c r="O8985" t="e" cm="1">
        <f t="array" ref="O8985">INDEX($B$9:$F$1048576, $J8985, $K8985 )</f>
        <v>#N/A</v>
      </c>
      <c r="P8985" t="str" cm="1">
        <f t="array" ref="P8985">IF( $L8985, TRIM(_xll.IMDP("IR", $G$5&amp;$N8985, $G$6)), "" )</f>
        <v/>
      </c>
      <c r="Q8985" t="b" cm="1">
        <f t="array" ref="Q8985">IF(
    $U$1=1, AND($P8985&lt;&gt;"", $P8985&lt;&gt;"...", $P8985&lt;&gt;"입력오류"),
    IF(
        $U$18=1, AND($P8985&lt;&gt;"", $P8985&lt;&gt;"...", $P8985&lt;&gt;"입력오류", ISNUMBER(FIND(INDEX($T$2:$T$7,$U$1),$P8985))),
        IF(
            $U$17="기타", AND($P8985&lt;&gt;"", $P8985&lt;&gt;"...", $P8985&lt;&gt;"입력오류", NOT(ISNUMBER(FIND($T$21:$T$34,$P8985)))),
            AND($P8985&lt;&gt;"", $P8985&lt;&gt;"...", $P8985&lt;&gt;"입력오류", $T$19=$P8985)
        )
    )
)</f>
        <v>0</v>
      </c>
    </row>
    <row r="8986" spans="9:17">
      <c r="I8986">
        <f t="shared" si="421"/>
        <v>8985</v>
      </c>
      <c r="J8986" t="e">
        <f t="shared" si="422"/>
        <v>#N/A</v>
      </c>
      <c r="K8986" t="e">
        <f t="shared" si="420"/>
        <v>#N/A</v>
      </c>
      <c r="L8986" t="b">
        <f>COUNTIF($N$2:N8986, N8986)=1</f>
        <v>0</v>
      </c>
      <c r="M8986" s="37">
        <f>IF( $Q8986, MAX($M$1:M8985)+1, 0)</f>
        <v>0</v>
      </c>
      <c r="N8986" t="e" cm="1">
        <f t="array" ref="N8986">INDEX($A$9:$F$1048576, $J8986, $K8986 )</f>
        <v>#N/A</v>
      </c>
      <c r="O8986" t="e" cm="1">
        <f t="array" ref="O8986">INDEX($B$9:$F$1048576, $J8986, $K8986 )</f>
        <v>#N/A</v>
      </c>
      <c r="P8986" t="str" cm="1">
        <f t="array" ref="P8986">IF( $L8986, TRIM(_xll.IMDP("IR", $G$5&amp;$N8986, $G$6)), "" )</f>
        <v/>
      </c>
      <c r="Q8986" t="b" cm="1">
        <f t="array" ref="Q8986">IF(
    $U$1=1, AND($P8986&lt;&gt;"", $P8986&lt;&gt;"...", $P8986&lt;&gt;"입력오류"),
    IF(
        $U$18=1, AND($P8986&lt;&gt;"", $P8986&lt;&gt;"...", $P8986&lt;&gt;"입력오류", ISNUMBER(FIND(INDEX($T$2:$T$7,$U$1),$P8986))),
        IF(
            $U$17="기타", AND($P8986&lt;&gt;"", $P8986&lt;&gt;"...", $P8986&lt;&gt;"입력오류", NOT(ISNUMBER(FIND($T$21:$T$34,$P8986)))),
            AND($P8986&lt;&gt;"", $P8986&lt;&gt;"...", $P8986&lt;&gt;"입력오류", $T$19=$P8986)
        )
    )
)</f>
        <v>0</v>
      </c>
    </row>
    <row r="8987" spans="9:17">
      <c r="I8987">
        <f t="shared" si="421"/>
        <v>8986</v>
      </c>
      <c r="J8987" t="e">
        <f t="shared" si="422"/>
        <v>#N/A</v>
      </c>
      <c r="K8987" t="e">
        <f t="shared" si="420"/>
        <v>#N/A</v>
      </c>
      <c r="L8987" t="b">
        <f>COUNTIF($N$2:N8987, N8987)=1</f>
        <v>0</v>
      </c>
      <c r="M8987" s="37">
        <f>IF( $Q8987, MAX($M$1:M8986)+1, 0)</f>
        <v>0</v>
      </c>
      <c r="N8987" t="e" cm="1">
        <f t="array" ref="N8987">INDEX($A$9:$F$1048576, $J8987, $K8987 )</f>
        <v>#N/A</v>
      </c>
      <c r="O8987" t="e" cm="1">
        <f t="array" ref="O8987">INDEX($B$9:$F$1048576, $J8987, $K8987 )</f>
        <v>#N/A</v>
      </c>
      <c r="P8987" t="str" cm="1">
        <f t="array" ref="P8987">IF( $L8987, TRIM(_xll.IMDP("IR", $G$5&amp;$N8987, $G$6)), "" )</f>
        <v/>
      </c>
      <c r="Q8987" t="b" cm="1">
        <f t="array" ref="Q8987">IF(
    $U$1=1, AND($P8987&lt;&gt;"", $P8987&lt;&gt;"...", $P8987&lt;&gt;"입력오류"),
    IF(
        $U$18=1, AND($P8987&lt;&gt;"", $P8987&lt;&gt;"...", $P8987&lt;&gt;"입력오류", ISNUMBER(FIND(INDEX($T$2:$T$7,$U$1),$P8987))),
        IF(
            $U$17="기타", AND($P8987&lt;&gt;"", $P8987&lt;&gt;"...", $P8987&lt;&gt;"입력오류", NOT(ISNUMBER(FIND($T$21:$T$34,$P8987)))),
            AND($P8987&lt;&gt;"", $P8987&lt;&gt;"...", $P8987&lt;&gt;"입력오류", $T$19=$P8987)
        )
    )
)</f>
        <v>0</v>
      </c>
    </row>
    <row r="8988" spans="9:17">
      <c r="I8988">
        <f t="shared" si="421"/>
        <v>8987</v>
      </c>
      <c r="J8988" t="e">
        <f t="shared" si="422"/>
        <v>#N/A</v>
      </c>
      <c r="K8988" t="e">
        <f t="shared" si="420"/>
        <v>#N/A</v>
      </c>
      <c r="L8988" t="b">
        <f>COUNTIF($N$2:N8988, N8988)=1</f>
        <v>0</v>
      </c>
      <c r="M8988" s="37">
        <f>IF( $Q8988, MAX($M$1:M8987)+1, 0)</f>
        <v>0</v>
      </c>
      <c r="N8988" t="e" cm="1">
        <f t="array" ref="N8988">INDEX($A$9:$F$1048576, $J8988, $K8988 )</f>
        <v>#N/A</v>
      </c>
      <c r="O8988" t="e" cm="1">
        <f t="array" ref="O8988">INDEX($B$9:$F$1048576, $J8988, $K8988 )</f>
        <v>#N/A</v>
      </c>
      <c r="P8988" t="str" cm="1">
        <f t="array" ref="P8988">IF( $L8988, TRIM(_xll.IMDP("IR", $G$5&amp;$N8988, $G$6)), "" )</f>
        <v/>
      </c>
      <c r="Q8988" t="b" cm="1">
        <f t="array" ref="Q8988">IF(
    $U$1=1, AND($P8988&lt;&gt;"", $P8988&lt;&gt;"...", $P8988&lt;&gt;"입력오류"),
    IF(
        $U$18=1, AND($P8988&lt;&gt;"", $P8988&lt;&gt;"...", $P8988&lt;&gt;"입력오류", ISNUMBER(FIND(INDEX($T$2:$T$7,$U$1),$P8988))),
        IF(
            $U$17="기타", AND($P8988&lt;&gt;"", $P8988&lt;&gt;"...", $P8988&lt;&gt;"입력오류", NOT(ISNUMBER(FIND($T$21:$T$34,$P8988)))),
            AND($P8988&lt;&gt;"", $P8988&lt;&gt;"...", $P8988&lt;&gt;"입력오류", $T$19=$P8988)
        )
    )
)</f>
        <v>0</v>
      </c>
    </row>
    <row r="8989" spans="9:17">
      <c r="I8989">
        <f t="shared" si="421"/>
        <v>8988</v>
      </c>
      <c r="J8989" t="e">
        <f t="shared" si="422"/>
        <v>#N/A</v>
      </c>
      <c r="K8989" t="e">
        <f t="shared" si="420"/>
        <v>#N/A</v>
      </c>
      <c r="L8989" t="b">
        <f>COUNTIF($N$2:N8989, N8989)=1</f>
        <v>0</v>
      </c>
      <c r="M8989" s="37">
        <f>IF( $Q8989, MAX($M$1:M8988)+1, 0)</f>
        <v>0</v>
      </c>
      <c r="N8989" t="e" cm="1">
        <f t="array" ref="N8989">INDEX($A$9:$F$1048576, $J8989, $K8989 )</f>
        <v>#N/A</v>
      </c>
      <c r="O8989" t="e" cm="1">
        <f t="array" ref="O8989">INDEX($B$9:$F$1048576, $J8989, $K8989 )</f>
        <v>#N/A</v>
      </c>
      <c r="P8989" t="str" cm="1">
        <f t="array" ref="P8989">IF( $L8989, TRIM(_xll.IMDP("IR", $G$5&amp;$N8989, $G$6)), "" )</f>
        <v/>
      </c>
      <c r="Q8989" t="b" cm="1">
        <f t="array" ref="Q8989">IF(
    $U$1=1, AND($P8989&lt;&gt;"", $P8989&lt;&gt;"...", $P8989&lt;&gt;"입력오류"),
    IF(
        $U$18=1, AND($P8989&lt;&gt;"", $P8989&lt;&gt;"...", $P8989&lt;&gt;"입력오류", ISNUMBER(FIND(INDEX($T$2:$T$7,$U$1),$P8989))),
        IF(
            $U$17="기타", AND($P8989&lt;&gt;"", $P8989&lt;&gt;"...", $P8989&lt;&gt;"입력오류", NOT(ISNUMBER(FIND($T$21:$T$34,$P8989)))),
            AND($P8989&lt;&gt;"", $P8989&lt;&gt;"...", $P8989&lt;&gt;"입력오류", $T$19=$P8989)
        )
    )
)</f>
        <v>0</v>
      </c>
    </row>
    <row r="8990" spans="9:17">
      <c r="I8990">
        <f t="shared" si="421"/>
        <v>8989</v>
      </c>
      <c r="J8990" t="e">
        <f t="shared" si="422"/>
        <v>#N/A</v>
      </c>
      <c r="K8990" t="e">
        <f t="shared" si="420"/>
        <v>#N/A</v>
      </c>
      <c r="L8990" t="b">
        <f>COUNTIF($N$2:N8990, N8990)=1</f>
        <v>0</v>
      </c>
      <c r="M8990" s="37">
        <f>IF( $Q8990, MAX($M$1:M8989)+1, 0)</f>
        <v>0</v>
      </c>
      <c r="N8990" t="e" cm="1">
        <f t="array" ref="N8990">INDEX($A$9:$F$1048576, $J8990, $K8990 )</f>
        <v>#N/A</v>
      </c>
      <c r="O8990" t="e" cm="1">
        <f t="array" ref="O8990">INDEX($B$9:$F$1048576, $J8990, $K8990 )</f>
        <v>#N/A</v>
      </c>
      <c r="P8990" t="str" cm="1">
        <f t="array" ref="P8990">IF( $L8990, TRIM(_xll.IMDP("IR", $G$5&amp;$N8990, $G$6)), "" )</f>
        <v/>
      </c>
      <c r="Q8990" t="b" cm="1">
        <f t="array" ref="Q8990">IF(
    $U$1=1, AND($P8990&lt;&gt;"", $P8990&lt;&gt;"...", $P8990&lt;&gt;"입력오류"),
    IF(
        $U$18=1, AND($P8990&lt;&gt;"", $P8990&lt;&gt;"...", $P8990&lt;&gt;"입력오류", ISNUMBER(FIND(INDEX($T$2:$T$7,$U$1),$P8990))),
        IF(
            $U$17="기타", AND($P8990&lt;&gt;"", $P8990&lt;&gt;"...", $P8990&lt;&gt;"입력오류", NOT(ISNUMBER(FIND($T$21:$T$34,$P8990)))),
            AND($P8990&lt;&gt;"", $P8990&lt;&gt;"...", $P8990&lt;&gt;"입력오류", $T$19=$P8990)
        )
    )
)</f>
        <v>0</v>
      </c>
    </row>
    <row r="8991" spans="9:17">
      <c r="I8991">
        <f t="shared" si="421"/>
        <v>8990</v>
      </c>
      <c r="J8991" t="e">
        <f t="shared" si="422"/>
        <v>#N/A</v>
      </c>
      <c r="K8991" t="e">
        <f t="shared" si="420"/>
        <v>#N/A</v>
      </c>
      <c r="L8991" t="b">
        <f>COUNTIF($N$2:N8991, N8991)=1</f>
        <v>0</v>
      </c>
      <c r="M8991" s="37">
        <f>IF( $Q8991, MAX($M$1:M8990)+1, 0)</f>
        <v>0</v>
      </c>
      <c r="N8991" t="e" cm="1">
        <f t="array" ref="N8991">INDEX($A$9:$F$1048576, $J8991, $K8991 )</f>
        <v>#N/A</v>
      </c>
      <c r="O8991" t="e" cm="1">
        <f t="array" ref="O8991">INDEX($B$9:$F$1048576, $J8991, $K8991 )</f>
        <v>#N/A</v>
      </c>
      <c r="P8991" t="str" cm="1">
        <f t="array" ref="P8991">IF( $L8991, TRIM(_xll.IMDP("IR", $G$5&amp;$N8991, $G$6)), "" )</f>
        <v/>
      </c>
      <c r="Q8991" t="b" cm="1">
        <f t="array" ref="Q8991">IF(
    $U$1=1, AND($P8991&lt;&gt;"", $P8991&lt;&gt;"...", $P8991&lt;&gt;"입력오류"),
    IF(
        $U$18=1, AND($P8991&lt;&gt;"", $P8991&lt;&gt;"...", $P8991&lt;&gt;"입력오류", ISNUMBER(FIND(INDEX($T$2:$T$7,$U$1),$P8991))),
        IF(
            $U$17="기타", AND($P8991&lt;&gt;"", $P8991&lt;&gt;"...", $P8991&lt;&gt;"입력오류", NOT(ISNUMBER(FIND($T$21:$T$34,$P8991)))),
            AND($P8991&lt;&gt;"", $P8991&lt;&gt;"...", $P8991&lt;&gt;"입력오류", $T$19=$P8991)
        )
    )
)</f>
        <v>0</v>
      </c>
    </row>
    <row r="8992" spans="9:17">
      <c r="I8992">
        <f t="shared" si="421"/>
        <v>8991</v>
      </c>
      <c r="J8992" t="e">
        <f t="shared" si="422"/>
        <v>#N/A</v>
      </c>
      <c r="K8992" t="e">
        <f t="shared" si="420"/>
        <v>#N/A</v>
      </c>
      <c r="L8992" t="b">
        <f>COUNTIF($N$2:N8992, N8992)=1</f>
        <v>0</v>
      </c>
      <c r="M8992" s="37">
        <f>IF( $Q8992, MAX($M$1:M8991)+1, 0)</f>
        <v>0</v>
      </c>
      <c r="N8992" t="e" cm="1">
        <f t="array" ref="N8992">INDEX($A$9:$F$1048576, $J8992, $K8992 )</f>
        <v>#N/A</v>
      </c>
      <c r="O8992" t="e" cm="1">
        <f t="array" ref="O8992">INDEX($B$9:$F$1048576, $J8992, $K8992 )</f>
        <v>#N/A</v>
      </c>
      <c r="P8992" t="str" cm="1">
        <f t="array" ref="P8992">IF( $L8992, TRIM(_xll.IMDP("IR", $G$5&amp;$N8992, $G$6)), "" )</f>
        <v/>
      </c>
      <c r="Q8992" t="b" cm="1">
        <f t="array" ref="Q8992">IF(
    $U$1=1, AND($P8992&lt;&gt;"", $P8992&lt;&gt;"...", $P8992&lt;&gt;"입력오류"),
    IF(
        $U$18=1, AND($P8992&lt;&gt;"", $P8992&lt;&gt;"...", $P8992&lt;&gt;"입력오류", ISNUMBER(FIND(INDEX($T$2:$T$7,$U$1),$P8992))),
        IF(
            $U$17="기타", AND($P8992&lt;&gt;"", $P8992&lt;&gt;"...", $P8992&lt;&gt;"입력오류", NOT(ISNUMBER(FIND($T$21:$T$34,$P8992)))),
            AND($P8992&lt;&gt;"", $P8992&lt;&gt;"...", $P8992&lt;&gt;"입력오류", $T$19=$P8992)
        )
    )
)</f>
        <v>0</v>
      </c>
    </row>
    <row r="8993" spans="9:17">
      <c r="I8993">
        <f t="shared" si="421"/>
        <v>8992</v>
      </c>
      <c r="J8993" t="e">
        <f t="shared" si="422"/>
        <v>#N/A</v>
      </c>
      <c r="K8993" t="e">
        <f t="shared" si="420"/>
        <v>#N/A</v>
      </c>
      <c r="L8993" t="b">
        <f>COUNTIF($N$2:N8993, N8993)=1</f>
        <v>0</v>
      </c>
      <c r="M8993" s="37">
        <f>IF( $Q8993, MAX($M$1:M8992)+1, 0)</f>
        <v>0</v>
      </c>
      <c r="N8993" t="e" cm="1">
        <f t="array" ref="N8993">INDEX($A$9:$F$1048576, $J8993, $K8993 )</f>
        <v>#N/A</v>
      </c>
      <c r="O8993" t="e" cm="1">
        <f t="array" ref="O8993">INDEX($B$9:$F$1048576, $J8993, $K8993 )</f>
        <v>#N/A</v>
      </c>
      <c r="P8993" t="str" cm="1">
        <f t="array" ref="P8993">IF( $L8993, TRIM(_xll.IMDP("IR", $G$5&amp;$N8993, $G$6)), "" )</f>
        <v/>
      </c>
      <c r="Q8993" t="b" cm="1">
        <f t="array" ref="Q8993">IF(
    $U$1=1, AND($P8993&lt;&gt;"", $P8993&lt;&gt;"...", $P8993&lt;&gt;"입력오류"),
    IF(
        $U$18=1, AND($P8993&lt;&gt;"", $P8993&lt;&gt;"...", $P8993&lt;&gt;"입력오류", ISNUMBER(FIND(INDEX($T$2:$T$7,$U$1),$P8993))),
        IF(
            $U$17="기타", AND($P8993&lt;&gt;"", $P8993&lt;&gt;"...", $P8993&lt;&gt;"입력오류", NOT(ISNUMBER(FIND($T$21:$T$34,$P8993)))),
            AND($P8993&lt;&gt;"", $P8993&lt;&gt;"...", $P8993&lt;&gt;"입력오류", $T$19=$P8993)
        )
    )
)</f>
        <v>0</v>
      </c>
    </row>
    <row r="8994" spans="9:17">
      <c r="I8994">
        <f t="shared" si="421"/>
        <v>8993</v>
      </c>
      <c r="J8994" t="e">
        <f t="shared" si="422"/>
        <v>#N/A</v>
      </c>
      <c r="K8994" t="e">
        <f t="shared" si="420"/>
        <v>#N/A</v>
      </c>
      <c r="L8994" t="b">
        <f>COUNTIF($N$2:N8994, N8994)=1</f>
        <v>0</v>
      </c>
      <c r="M8994" s="37">
        <f>IF( $Q8994, MAX($M$1:M8993)+1, 0)</f>
        <v>0</v>
      </c>
      <c r="N8994" t="e" cm="1">
        <f t="array" ref="N8994">INDEX($A$9:$F$1048576, $J8994, $K8994 )</f>
        <v>#N/A</v>
      </c>
      <c r="O8994" t="e" cm="1">
        <f t="array" ref="O8994">INDEX($B$9:$F$1048576, $J8994, $K8994 )</f>
        <v>#N/A</v>
      </c>
      <c r="P8994" t="str" cm="1">
        <f t="array" ref="P8994">IF( $L8994, TRIM(_xll.IMDP("IR", $G$5&amp;$N8994, $G$6)), "" )</f>
        <v/>
      </c>
      <c r="Q8994" t="b" cm="1">
        <f t="array" ref="Q8994">IF(
    $U$1=1, AND($P8994&lt;&gt;"", $P8994&lt;&gt;"...", $P8994&lt;&gt;"입력오류"),
    IF(
        $U$18=1, AND($P8994&lt;&gt;"", $P8994&lt;&gt;"...", $P8994&lt;&gt;"입력오류", ISNUMBER(FIND(INDEX($T$2:$T$7,$U$1),$P8994))),
        IF(
            $U$17="기타", AND($P8994&lt;&gt;"", $P8994&lt;&gt;"...", $P8994&lt;&gt;"입력오류", NOT(ISNUMBER(FIND($T$21:$T$34,$P8994)))),
            AND($P8994&lt;&gt;"", $P8994&lt;&gt;"...", $P8994&lt;&gt;"입력오류", $T$19=$P8994)
        )
    )
)</f>
        <v>0</v>
      </c>
    </row>
    <row r="8995" spans="9:17">
      <c r="I8995">
        <f t="shared" si="421"/>
        <v>8994</v>
      </c>
      <c r="J8995" t="e">
        <f t="shared" si="422"/>
        <v>#N/A</v>
      </c>
      <c r="K8995" t="e">
        <f t="shared" si="420"/>
        <v>#N/A</v>
      </c>
      <c r="L8995" t="b">
        <f>COUNTIF($N$2:N8995, N8995)=1</f>
        <v>0</v>
      </c>
      <c r="M8995" s="37">
        <f>IF( $Q8995, MAX($M$1:M8994)+1, 0)</f>
        <v>0</v>
      </c>
      <c r="N8995" t="e" cm="1">
        <f t="array" ref="N8995">INDEX($A$9:$F$1048576, $J8995, $K8995 )</f>
        <v>#N/A</v>
      </c>
      <c r="O8995" t="e" cm="1">
        <f t="array" ref="O8995">INDEX($B$9:$F$1048576, $J8995, $K8995 )</f>
        <v>#N/A</v>
      </c>
      <c r="P8995" t="str" cm="1">
        <f t="array" ref="P8995">IF( $L8995, TRIM(_xll.IMDP("IR", $G$5&amp;$N8995, $G$6)), "" )</f>
        <v/>
      </c>
      <c r="Q8995" t="b" cm="1">
        <f t="array" ref="Q8995">IF(
    $U$1=1, AND($P8995&lt;&gt;"", $P8995&lt;&gt;"...", $P8995&lt;&gt;"입력오류"),
    IF(
        $U$18=1, AND($P8995&lt;&gt;"", $P8995&lt;&gt;"...", $P8995&lt;&gt;"입력오류", ISNUMBER(FIND(INDEX($T$2:$T$7,$U$1),$P8995))),
        IF(
            $U$17="기타", AND($P8995&lt;&gt;"", $P8995&lt;&gt;"...", $P8995&lt;&gt;"입력오류", NOT(ISNUMBER(FIND($T$21:$T$34,$P8995)))),
            AND($P8995&lt;&gt;"", $P8995&lt;&gt;"...", $P8995&lt;&gt;"입력오류", $T$19=$P8995)
        )
    )
)</f>
        <v>0</v>
      </c>
    </row>
    <row r="8996" spans="9:17">
      <c r="I8996">
        <f t="shared" si="421"/>
        <v>8995</v>
      </c>
      <c r="J8996" t="e">
        <f t="shared" si="422"/>
        <v>#N/A</v>
      </c>
      <c r="K8996" t="e">
        <f t="shared" si="420"/>
        <v>#N/A</v>
      </c>
      <c r="L8996" t="b">
        <f>COUNTIF($N$2:N8996, N8996)=1</f>
        <v>0</v>
      </c>
      <c r="M8996" s="37">
        <f>IF( $Q8996, MAX($M$1:M8995)+1, 0)</f>
        <v>0</v>
      </c>
      <c r="N8996" t="e" cm="1">
        <f t="array" ref="N8996">INDEX($A$9:$F$1048576, $J8996, $K8996 )</f>
        <v>#N/A</v>
      </c>
      <c r="O8996" t="e" cm="1">
        <f t="array" ref="O8996">INDEX($B$9:$F$1048576, $J8996, $K8996 )</f>
        <v>#N/A</v>
      </c>
      <c r="P8996" t="str" cm="1">
        <f t="array" ref="P8996">IF( $L8996, TRIM(_xll.IMDP("IR", $G$5&amp;$N8996, $G$6)), "" )</f>
        <v/>
      </c>
      <c r="Q8996" t="b" cm="1">
        <f t="array" ref="Q8996">IF(
    $U$1=1, AND($P8996&lt;&gt;"", $P8996&lt;&gt;"...", $P8996&lt;&gt;"입력오류"),
    IF(
        $U$18=1, AND($P8996&lt;&gt;"", $P8996&lt;&gt;"...", $P8996&lt;&gt;"입력오류", ISNUMBER(FIND(INDEX($T$2:$T$7,$U$1),$P8996))),
        IF(
            $U$17="기타", AND($P8996&lt;&gt;"", $P8996&lt;&gt;"...", $P8996&lt;&gt;"입력오류", NOT(ISNUMBER(FIND($T$21:$T$34,$P8996)))),
            AND($P8996&lt;&gt;"", $P8996&lt;&gt;"...", $P8996&lt;&gt;"입력오류", $T$19=$P8996)
        )
    )
)</f>
        <v>0</v>
      </c>
    </row>
    <row r="8997" spans="9:17">
      <c r="I8997">
        <f t="shared" si="421"/>
        <v>8996</v>
      </c>
      <c r="J8997" t="e">
        <f t="shared" si="422"/>
        <v>#N/A</v>
      </c>
      <c r="K8997" t="e">
        <f t="shared" si="420"/>
        <v>#N/A</v>
      </c>
      <c r="L8997" t="b">
        <f>COUNTIF($N$2:N8997, N8997)=1</f>
        <v>0</v>
      </c>
      <c r="M8997" s="37">
        <f>IF( $Q8997, MAX($M$1:M8996)+1, 0)</f>
        <v>0</v>
      </c>
      <c r="N8997" t="e" cm="1">
        <f t="array" ref="N8997">INDEX($A$9:$F$1048576, $J8997, $K8997 )</f>
        <v>#N/A</v>
      </c>
      <c r="O8997" t="e" cm="1">
        <f t="array" ref="O8997">INDEX($B$9:$F$1048576, $J8997, $K8997 )</f>
        <v>#N/A</v>
      </c>
      <c r="P8997" t="str" cm="1">
        <f t="array" ref="P8997">IF( $L8997, TRIM(_xll.IMDP("IR", $G$5&amp;$N8997, $G$6)), "" )</f>
        <v/>
      </c>
      <c r="Q8997" t="b" cm="1">
        <f t="array" ref="Q8997">IF(
    $U$1=1, AND($P8997&lt;&gt;"", $P8997&lt;&gt;"...", $P8997&lt;&gt;"입력오류"),
    IF(
        $U$18=1, AND($P8997&lt;&gt;"", $P8997&lt;&gt;"...", $P8997&lt;&gt;"입력오류", ISNUMBER(FIND(INDEX($T$2:$T$7,$U$1),$P8997))),
        IF(
            $U$17="기타", AND($P8997&lt;&gt;"", $P8997&lt;&gt;"...", $P8997&lt;&gt;"입력오류", NOT(ISNUMBER(FIND($T$21:$T$34,$P8997)))),
            AND($P8997&lt;&gt;"", $P8997&lt;&gt;"...", $P8997&lt;&gt;"입력오류", $T$19=$P8997)
        )
    )
)</f>
        <v>0</v>
      </c>
    </row>
    <row r="8998" spans="9:17">
      <c r="I8998">
        <f t="shared" si="421"/>
        <v>8997</v>
      </c>
      <c r="J8998" t="e">
        <f t="shared" si="422"/>
        <v>#N/A</v>
      </c>
      <c r="K8998" t="e">
        <f t="shared" si="420"/>
        <v>#N/A</v>
      </c>
      <c r="L8998" t="b">
        <f>COUNTIF($N$2:N8998, N8998)=1</f>
        <v>0</v>
      </c>
      <c r="M8998" s="37">
        <f>IF( $Q8998, MAX($M$1:M8997)+1, 0)</f>
        <v>0</v>
      </c>
      <c r="N8998" t="e" cm="1">
        <f t="array" ref="N8998">INDEX($A$9:$F$1048576, $J8998, $K8998 )</f>
        <v>#N/A</v>
      </c>
      <c r="O8998" t="e" cm="1">
        <f t="array" ref="O8998">INDEX($B$9:$F$1048576, $J8998, $K8998 )</f>
        <v>#N/A</v>
      </c>
      <c r="P8998" t="str" cm="1">
        <f t="array" ref="P8998">IF( $L8998, TRIM(_xll.IMDP("IR", $G$5&amp;$N8998, $G$6)), "" )</f>
        <v/>
      </c>
      <c r="Q8998" t="b" cm="1">
        <f t="array" ref="Q8998">IF(
    $U$1=1, AND($P8998&lt;&gt;"", $P8998&lt;&gt;"...", $P8998&lt;&gt;"입력오류"),
    IF(
        $U$18=1, AND($P8998&lt;&gt;"", $P8998&lt;&gt;"...", $P8998&lt;&gt;"입력오류", ISNUMBER(FIND(INDEX($T$2:$T$7,$U$1),$P8998))),
        IF(
            $U$17="기타", AND($P8998&lt;&gt;"", $P8998&lt;&gt;"...", $P8998&lt;&gt;"입력오류", NOT(ISNUMBER(FIND($T$21:$T$34,$P8998)))),
            AND($P8998&lt;&gt;"", $P8998&lt;&gt;"...", $P8998&lt;&gt;"입력오류", $T$19=$P8998)
        )
    )
)</f>
        <v>0</v>
      </c>
    </row>
    <row r="8999" spans="9:17">
      <c r="I8999">
        <f t="shared" si="421"/>
        <v>8998</v>
      </c>
      <c r="J8999" t="e">
        <f t="shared" si="422"/>
        <v>#N/A</v>
      </c>
      <c r="K8999" t="e">
        <f t="shared" si="420"/>
        <v>#N/A</v>
      </c>
      <c r="L8999" t="b">
        <f>COUNTIF($N$2:N8999, N8999)=1</f>
        <v>0</v>
      </c>
      <c r="M8999" s="37">
        <f>IF( $Q8999, MAX($M$1:M8998)+1, 0)</f>
        <v>0</v>
      </c>
      <c r="N8999" t="e" cm="1">
        <f t="array" ref="N8999">INDEX($A$9:$F$1048576, $J8999, $K8999 )</f>
        <v>#N/A</v>
      </c>
      <c r="O8999" t="e" cm="1">
        <f t="array" ref="O8999">INDEX($B$9:$F$1048576, $J8999, $K8999 )</f>
        <v>#N/A</v>
      </c>
      <c r="P8999" t="str" cm="1">
        <f t="array" ref="P8999">IF( $L8999, TRIM(_xll.IMDP("IR", $G$5&amp;$N8999, $G$6)), "" )</f>
        <v/>
      </c>
      <c r="Q8999" t="b" cm="1">
        <f t="array" ref="Q8999">IF(
    $U$1=1, AND($P8999&lt;&gt;"", $P8999&lt;&gt;"...", $P8999&lt;&gt;"입력오류"),
    IF(
        $U$18=1, AND($P8999&lt;&gt;"", $P8999&lt;&gt;"...", $P8999&lt;&gt;"입력오류", ISNUMBER(FIND(INDEX($T$2:$T$7,$U$1),$P8999))),
        IF(
            $U$17="기타", AND($P8999&lt;&gt;"", $P8999&lt;&gt;"...", $P8999&lt;&gt;"입력오류", NOT(ISNUMBER(FIND($T$21:$T$34,$P8999)))),
            AND($P8999&lt;&gt;"", $P8999&lt;&gt;"...", $P8999&lt;&gt;"입력오류", $T$19=$P8999)
        )
    )
)</f>
        <v>0</v>
      </c>
    </row>
    <row r="9000" spans="9:17">
      <c r="I9000">
        <f t="shared" si="421"/>
        <v>8999</v>
      </c>
      <c r="J9000" t="e">
        <f t="shared" si="422"/>
        <v>#N/A</v>
      </c>
      <c r="K9000" t="e">
        <f t="shared" si="420"/>
        <v>#N/A</v>
      </c>
      <c r="L9000" t="b">
        <f>COUNTIF($N$2:N9000, N9000)=1</f>
        <v>0</v>
      </c>
      <c r="M9000" s="37">
        <f>IF( $Q9000, MAX($M$1:M8999)+1, 0)</f>
        <v>0</v>
      </c>
      <c r="N9000" t="e" cm="1">
        <f t="array" ref="N9000">INDEX($A$9:$F$1048576, $J9000, $K9000 )</f>
        <v>#N/A</v>
      </c>
      <c r="O9000" t="e" cm="1">
        <f t="array" ref="O9000">INDEX($B$9:$F$1048576, $J9000, $K9000 )</f>
        <v>#N/A</v>
      </c>
      <c r="P9000" t="str" cm="1">
        <f t="array" ref="P9000">IF( $L9000, TRIM(_xll.IMDP("IR", $G$5&amp;$N9000, $G$6)), "" )</f>
        <v/>
      </c>
      <c r="Q9000" t="b" cm="1">
        <f t="array" ref="Q9000">IF(
    $U$1=1, AND($P9000&lt;&gt;"", $P9000&lt;&gt;"...", $P9000&lt;&gt;"입력오류"),
    IF(
        $U$18=1, AND($P9000&lt;&gt;"", $P9000&lt;&gt;"...", $P9000&lt;&gt;"입력오류", ISNUMBER(FIND(INDEX($T$2:$T$7,$U$1),$P9000))),
        IF(
            $U$17="기타", AND($P9000&lt;&gt;"", $P9000&lt;&gt;"...", $P9000&lt;&gt;"입력오류", NOT(ISNUMBER(FIND($T$21:$T$34,$P9000)))),
            AND($P9000&lt;&gt;"", $P9000&lt;&gt;"...", $P9000&lt;&gt;"입력오류", $T$19=$P9000)
        )
    )
)</f>
        <v>0</v>
      </c>
    </row>
    <row r="9001" spans="9:17">
      <c r="I9001">
        <f t="shared" si="421"/>
        <v>9000</v>
      </c>
      <c r="J9001" t="e">
        <f t="shared" si="422"/>
        <v>#N/A</v>
      </c>
      <c r="K9001" t="e">
        <f t="shared" si="420"/>
        <v>#N/A</v>
      </c>
      <c r="L9001" t="b">
        <f>COUNTIF($N$2:N9001, N9001)=1</f>
        <v>0</v>
      </c>
      <c r="M9001" s="37">
        <f>IF( $Q9001, MAX($M$1:M9000)+1, 0)</f>
        <v>0</v>
      </c>
      <c r="N9001" t="e" cm="1">
        <f t="array" ref="N9001">INDEX($A$9:$F$1048576, $J9001, $K9001 )</f>
        <v>#N/A</v>
      </c>
      <c r="O9001" t="e" cm="1">
        <f t="array" ref="O9001">INDEX($B$9:$F$1048576, $J9001, $K9001 )</f>
        <v>#N/A</v>
      </c>
      <c r="P9001" t="str" cm="1">
        <f t="array" ref="P9001">IF( $L9001, TRIM(_xll.IMDP("IR", $G$5&amp;$N9001, $G$6)), "" )</f>
        <v/>
      </c>
      <c r="Q9001" t="b" cm="1">
        <f t="array" ref="Q9001">IF(
    $U$1=1, AND($P9001&lt;&gt;"", $P9001&lt;&gt;"...", $P9001&lt;&gt;"입력오류"),
    IF(
        $U$18=1, AND($P9001&lt;&gt;"", $P9001&lt;&gt;"...", $P9001&lt;&gt;"입력오류", ISNUMBER(FIND(INDEX($T$2:$T$7,$U$1),$P9001))),
        IF(
            $U$17="기타", AND($P9001&lt;&gt;"", $P9001&lt;&gt;"...", $P9001&lt;&gt;"입력오류", NOT(ISNUMBER(FIND($T$21:$T$34,$P9001)))),
            AND($P9001&lt;&gt;"", $P9001&lt;&gt;"...", $P9001&lt;&gt;"입력오류", $T$19=$P9001)
        )
    )
)</f>
        <v>0</v>
      </c>
    </row>
    <row r="9002" spans="9:17">
      <c r="I9002">
        <f t="shared" si="421"/>
        <v>9001</v>
      </c>
      <c r="J9002" t="e">
        <f t="shared" si="422"/>
        <v>#N/A</v>
      </c>
      <c r="K9002" t="e">
        <f t="shared" si="420"/>
        <v>#N/A</v>
      </c>
      <c r="L9002" t="b">
        <f>COUNTIF($N$2:N9002, N9002)=1</f>
        <v>0</v>
      </c>
      <c r="M9002" s="37">
        <f>IF( $Q9002, MAX($M$1:M9001)+1, 0)</f>
        <v>0</v>
      </c>
      <c r="N9002" t="e" cm="1">
        <f t="array" ref="N9002">INDEX($A$9:$F$1048576, $J9002, $K9002 )</f>
        <v>#N/A</v>
      </c>
      <c r="O9002" t="e" cm="1">
        <f t="array" ref="O9002">INDEX($B$9:$F$1048576, $J9002, $K9002 )</f>
        <v>#N/A</v>
      </c>
      <c r="P9002" t="str" cm="1">
        <f t="array" ref="P9002">IF( $L9002, TRIM(_xll.IMDP("IR", $G$5&amp;$N9002, $G$6)), "" )</f>
        <v/>
      </c>
      <c r="Q9002" t="b" cm="1">
        <f t="array" ref="Q9002">IF(
    $U$1=1, AND($P9002&lt;&gt;"", $P9002&lt;&gt;"...", $P9002&lt;&gt;"입력오류"),
    IF(
        $U$18=1, AND($P9002&lt;&gt;"", $P9002&lt;&gt;"...", $P9002&lt;&gt;"입력오류", ISNUMBER(FIND(INDEX($T$2:$T$7,$U$1),$P9002))),
        IF(
            $U$17="기타", AND($P9002&lt;&gt;"", $P9002&lt;&gt;"...", $P9002&lt;&gt;"입력오류", NOT(ISNUMBER(FIND($T$21:$T$34,$P9002)))),
            AND($P9002&lt;&gt;"", $P9002&lt;&gt;"...", $P9002&lt;&gt;"입력오류", $T$19=$P9002)
        )
    )
)</f>
        <v>0</v>
      </c>
    </row>
    <row r="9003" spans="9:17">
      <c r="I9003">
        <f t="shared" si="421"/>
        <v>9002</v>
      </c>
      <c r="J9003" t="e">
        <f t="shared" si="422"/>
        <v>#N/A</v>
      </c>
      <c r="K9003" t="e">
        <f t="shared" si="420"/>
        <v>#N/A</v>
      </c>
      <c r="L9003" t="b">
        <f>COUNTIF($N$2:N9003, N9003)=1</f>
        <v>0</v>
      </c>
      <c r="M9003" s="37">
        <f>IF( $Q9003, MAX($M$1:M9002)+1, 0)</f>
        <v>0</v>
      </c>
      <c r="N9003" t="e" cm="1">
        <f t="array" ref="N9003">INDEX($A$9:$F$1048576, $J9003, $K9003 )</f>
        <v>#N/A</v>
      </c>
      <c r="O9003" t="e" cm="1">
        <f t="array" ref="O9003">INDEX($B$9:$F$1048576, $J9003, $K9003 )</f>
        <v>#N/A</v>
      </c>
      <c r="P9003" t="str" cm="1">
        <f t="array" ref="P9003">IF( $L9003, TRIM(_xll.IMDP("IR", $G$5&amp;$N9003, $G$6)), "" )</f>
        <v/>
      </c>
      <c r="Q9003" t="b" cm="1">
        <f t="array" ref="Q9003">IF(
    $U$1=1, AND($P9003&lt;&gt;"", $P9003&lt;&gt;"...", $P9003&lt;&gt;"입력오류"),
    IF(
        $U$18=1, AND($P9003&lt;&gt;"", $P9003&lt;&gt;"...", $P9003&lt;&gt;"입력오류", ISNUMBER(FIND(INDEX($T$2:$T$7,$U$1),$P9003))),
        IF(
            $U$17="기타", AND($P9003&lt;&gt;"", $P9003&lt;&gt;"...", $P9003&lt;&gt;"입력오류", NOT(ISNUMBER(FIND($T$21:$T$34,$P9003)))),
            AND($P9003&lt;&gt;"", $P9003&lt;&gt;"...", $P9003&lt;&gt;"입력오류", $T$19=$P9003)
        )
    )
)</f>
        <v>0</v>
      </c>
    </row>
    <row r="9004" spans="9:17">
      <c r="I9004">
        <f t="shared" si="421"/>
        <v>9003</v>
      </c>
      <c r="J9004" t="e">
        <f t="shared" si="422"/>
        <v>#N/A</v>
      </c>
      <c r="K9004" t="e">
        <f t="shared" si="420"/>
        <v>#N/A</v>
      </c>
      <c r="L9004" t="b">
        <f>COUNTIF($N$2:N9004, N9004)=1</f>
        <v>0</v>
      </c>
      <c r="M9004" s="37">
        <f>IF( $Q9004, MAX($M$1:M9003)+1, 0)</f>
        <v>0</v>
      </c>
      <c r="N9004" t="e" cm="1">
        <f t="array" ref="N9004">INDEX($A$9:$F$1048576, $J9004, $K9004 )</f>
        <v>#N/A</v>
      </c>
      <c r="O9004" t="e" cm="1">
        <f t="array" ref="O9004">INDEX($B$9:$F$1048576, $J9004, $K9004 )</f>
        <v>#N/A</v>
      </c>
      <c r="P9004" t="str" cm="1">
        <f t="array" ref="P9004">IF( $L9004, TRIM(_xll.IMDP("IR", $G$5&amp;$N9004, $G$6)), "" )</f>
        <v/>
      </c>
      <c r="Q9004" t="b" cm="1">
        <f t="array" ref="Q9004">IF(
    $U$1=1, AND($P9004&lt;&gt;"", $P9004&lt;&gt;"...", $P9004&lt;&gt;"입력오류"),
    IF(
        $U$18=1, AND($P9004&lt;&gt;"", $P9004&lt;&gt;"...", $P9004&lt;&gt;"입력오류", ISNUMBER(FIND(INDEX($T$2:$T$7,$U$1),$P9004))),
        IF(
            $U$17="기타", AND($P9004&lt;&gt;"", $P9004&lt;&gt;"...", $P9004&lt;&gt;"입력오류", NOT(ISNUMBER(FIND($T$21:$T$34,$P9004)))),
            AND($P9004&lt;&gt;"", $P9004&lt;&gt;"...", $P9004&lt;&gt;"입력오류", $T$19=$P9004)
        )
    )
)</f>
        <v>0</v>
      </c>
    </row>
    <row r="9005" spans="9:17">
      <c r="I9005">
        <f t="shared" si="421"/>
        <v>9004</v>
      </c>
      <c r="J9005" t="e">
        <f t="shared" si="422"/>
        <v>#N/A</v>
      </c>
      <c r="K9005" t="e">
        <f t="shared" si="420"/>
        <v>#N/A</v>
      </c>
      <c r="L9005" t="b">
        <f>COUNTIF($N$2:N9005, N9005)=1</f>
        <v>0</v>
      </c>
      <c r="M9005" s="37">
        <f>IF( $Q9005, MAX($M$1:M9004)+1, 0)</f>
        <v>0</v>
      </c>
      <c r="N9005" t="e" cm="1">
        <f t="array" ref="N9005">INDEX($A$9:$F$1048576, $J9005, $K9005 )</f>
        <v>#N/A</v>
      </c>
      <c r="O9005" t="e" cm="1">
        <f t="array" ref="O9005">INDEX($B$9:$F$1048576, $J9005, $K9005 )</f>
        <v>#N/A</v>
      </c>
      <c r="P9005" t="str" cm="1">
        <f t="array" ref="P9005">IF( $L9005, TRIM(_xll.IMDP("IR", $G$5&amp;$N9005, $G$6)), "" )</f>
        <v/>
      </c>
      <c r="Q9005" t="b" cm="1">
        <f t="array" ref="Q9005">IF(
    $U$1=1, AND($P9005&lt;&gt;"", $P9005&lt;&gt;"...", $P9005&lt;&gt;"입력오류"),
    IF(
        $U$18=1, AND($P9005&lt;&gt;"", $P9005&lt;&gt;"...", $P9005&lt;&gt;"입력오류", ISNUMBER(FIND(INDEX($T$2:$T$7,$U$1),$P9005))),
        IF(
            $U$17="기타", AND($P9005&lt;&gt;"", $P9005&lt;&gt;"...", $P9005&lt;&gt;"입력오류", NOT(ISNUMBER(FIND($T$21:$T$34,$P9005)))),
            AND($P9005&lt;&gt;"", $P9005&lt;&gt;"...", $P9005&lt;&gt;"입력오류", $T$19=$P9005)
        )
    )
)</f>
        <v>0</v>
      </c>
    </row>
    <row r="9006" spans="9:17">
      <c r="I9006">
        <f t="shared" si="421"/>
        <v>9005</v>
      </c>
      <c r="J9006" t="e">
        <f t="shared" si="422"/>
        <v>#N/A</v>
      </c>
      <c r="K9006" t="e">
        <f t="shared" si="420"/>
        <v>#N/A</v>
      </c>
      <c r="L9006" t="b">
        <f>COUNTIF($N$2:N9006, N9006)=1</f>
        <v>0</v>
      </c>
      <c r="M9006" s="37">
        <f>IF( $Q9006, MAX($M$1:M9005)+1, 0)</f>
        <v>0</v>
      </c>
      <c r="N9006" t="e" cm="1">
        <f t="array" ref="N9006">INDEX($A$9:$F$1048576, $J9006, $K9006 )</f>
        <v>#N/A</v>
      </c>
      <c r="O9006" t="e" cm="1">
        <f t="array" ref="O9006">INDEX($B$9:$F$1048576, $J9006, $K9006 )</f>
        <v>#N/A</v>
      </c>
      <c r="P9006" t="str" cm="1">
        <f t="array" ref="P9006">IF( $L9006, TRIM(_xll.IMDP("IR", $G$5&amp;$N9006, $G$6)), "" )</f>
        <v/>
      </c>
      <c r="Q9006" t="b" cm="1">
        <f t="array" ref="Q9006">IF(
    $U$1=1, AND($P9006&lt;&gt;"", $P9006&lt;&gt;"...", $P9006&lt;&gt;"입력오류"),
    IF(
        $U$18=1, AND($P9006&lt;&gt;"", $P9006&lt;&gt;"...", $P9006&lt;&gt;"입력오류", ISNUMBER(FIND(INDEX($T$2:$T$7,$U$1),$P9006))),
        IF(
            $U$17="기타", AND($P9006&lt;&gt;"", $P9006&lt;&gt;"...", $P9006&lt;&gt;"입력오류", NOT(ISNUMBER(FIND($T$21:$T$34,$P9006)))),
            AND($P9006&lt;&gt;"", $P9006&lt;&gt;"...", $P9006&lt;&gt;"입력오류", $T$19=$P9006)
        )
    )
)</f>
        <v>0</v>
      </c>
    </row>
    <row r="9007" spans="9:17">
      <c r="I9007">
        <f t="shared" si="421"/>
        <v>9006</v>
      </c>
      <c r="J9007" t="e">
        <f t="shared" si="422"/>
        <v>#N/A</v>
      </c>
      <c r="K9007" t="e">
        <f t="shared" si="420"/>
        <v>#N/A</v>
      </c>
      <c r="L9007" t="b">
        <f>COUNTIF($N$2:N9007, N9007)=1</f>
        <v>0</v>
      </c>
      <c r="M9007" s="37">
        <f>IF( $Q9007, MAX($M$1:M9006)+1, 0)</f>
        <v>0</v>
      </c>
      <c r="N9007" t="e" cm="1">
        <f t="array" ref="N9007">INDEX($A$9:$F$1048576, $J9007, $K9007 )</f>
        <v>#N/A</v>
      </c>
      <c r="O9007" t="e" cm="1">
        <f t="array" ref="O9007">INDEX($B$9:$F$1048576, $J9007, $K9007 )</f>
        <v>#N/A</v>
      </c>
      <c r="P9007" t="str" cm="1">
        <f t="array" ref="P9007">IF( $L9007, TRIM(_xll.IMDP("IR", $G$5&amp;$N9007, $G$6)), "" )</f>
        <v/>
      </c>
      <c r="Q9007" t="b" cm="1">
        <f t="array" ref="Q9007">IF(
    $U$1=1, AND($P9007&lt;&gt;"", $P9007&lt;&gt;"...", $P9007&lt;&gt;"입력오류"),
    IF(
        $U$18=1, AND($P9007&lt;&gt;"", $P9007&lt;&gt;"...", $P9007&lt;&gt;"입력오류", ISNUMBER(FIND(INDEX($T$2:$T$7,$U$1),$P9007))),
        IF(
            $U$17="기타", AND($P9007&lt;&gt;"", $P9007&lt;&gt;"...", $P9007&lt;&gt;"입력오류", NOT(ISNUMBER(FIND($T$21:$T$34,$P9007)))),
            AND($P9007&lt;&gt;"", $P9007&lt;&gt;"...", $P9007&lt;&gt;"입력오류", $T$19=$P9007)
        )
    )
)</f>
        <v>0</v>
      </c>
    </row>
    <row r="9008" spans="9:17">
      <c r="I9008">
        <f t="shared" si="421"/>
        <v>9007</v>
      </c>
      <c r="J9008" t="e">
        <f t="shared" si="422"/>
        <v>#N/A</v>
      </c>
      <c r="K9008" t="e">
        <f t="shared" si="420"/>
        <v>#N/A</v>
      </c>
      <c r="L9008" t="b">
        <f>COUNTIF($N$2:N9008, N9008)=1</f>
        <v>0</v>
      </c>
      <c r="M9008" s="37">
        <f>IF( $Q9008, MAX($M$1:M9007)+1, 0)</f>
        <v>0</v>
      </c>
      <c r="N9008" t="e" cm="1">
        <f t="array" ref="N9008">INDEX($A$9:$F$1048576, $J9008, $K9008 )</f>
        <v>#N/A</v>
      </c>
      <c r="O9008" t="e" cm="1">
        <f t="array" ref="O9008">INDEX($B$9:$F$1048576, $J9008, $K9008 )</f>
        <v>#N/A</v>
      </c>
      <c r="P9008" t="str" cm="1">
        <f t="array" ref="P9008">IF( $L9008, TRIM(_xll.IMDP("IR", $G$5&amp;$N9008, $G$6)), "" )</f>
        <v/>
      </c>
      <c r="Q9008" t="b" cm="1">
        <f t="array" ref="Q9008">IF(
    $U$1=1, AND($P9008&lt;&gt;"", $P9008&lt;&gt;"...", $P9008&lt;&gt;"입력오류"),
    IF(
        $U$18=1, AND($P9008&lt;&gt;"", $P9008&lt;&gt;"...", $P9008&lt;&gt;"입력오류", ISNUMBER(FIND(INDEX($T$2:$T$7,$U$1),$P9008))),
        IF(
            $U$17="기타", AND($P9008&lt;&gt;"", $P9008&lt;&gt;"...", $P9008&lt;&gt;"입력오류", NOT(ISNUMBER(FIND($T$21:$T$34,$P9008)))),
            AND($P9008&lt;&gt;"", $P9008&lt;&gt;"...", $P9008&lt;&gt;"입력오류", $T$19=$P9008)
        )
    )
)</f>
        <v>0</v>
      </c>
    </row>
    <row r="9009" spans="9:17">
      <c r="I9009">
        <f t="shared" si="421"/>
        <v>9008</v>
      </c>
      <c r="J9009" t="e">
        <f t="shared" si="422"/>
        <v>#N/A</v>
      </c>
      <c r="K9009" t="e">
        <f t="shared" si="420"/>
        <v>#N/A</v>
      </c>
      <c r="L9009" t="b">
        <f>COUNTIF($N$2:N9009, N9009)=1</f>
        <v>0</v>
      </c>
      <c r="M9009" s="37">
        <f>IF( $Q9009, MAX($M$1:M9008)+1, 0)</f>
        <v>0</v>
      </c>
      <c r="N9009" t="e" cm="1">
        <f t="array" ref="N9009">INDEX($A$9:$F$1048576, $J9009, $K9009 )</f>
        <v>#N/A</v>
      </c>
      <c r="O9009" t="e" cm="1">
        <f t="array" ref="O9009">INDEX($B$9:$F$1048576, $J9009, $K9009 )</f>
        <v>#N/A</v>
      </c>
      <c r="P9009" t="str" cm="1">
        <f t="array" ref="P9009">IF( $L9009, TRIM(_xll.IMDP("IR", $G$5&amp;$N9009, $G$6)), "" )</f>
        <v/>
      </c>
      <c r="Q9009" t="b" cm="1">
        <f t="array" ref="Q9009">IF(
    $U$1=1, AND($P9009&lt;&gt;"", $P9009&lt;&gt;"...", $P9009&lt;&gt;"입력오류"),
    IF(
        $U$18=1, AND($P9009&lt;&gt;"", $P9009&lt;&gt;"...", $P9009&lt;&gt;"입력오류", ISNUMBER(FIND(INDEX($T$2:$T$7,$U$1),$P9009))),
        IF(
            $U$17="기타", AND($P9009&lt;&gt;"", $P9009&lt;&gt;"...", $P9009&lt;&gt;"입력오류", NOT(ISNUMBER(FIND($T$21:$T$34,$P9009)))),
            AND($P9009&lt;&gt;"", $P9009&lt;&gt;"...", $P9009&lt;&gt;"입력오류", $T$19=$P9009)
        )
    )
)</f>
        <v>0</v>
      </c>
    </row>
    <row r="9010" spans="9:17">
      <c r="I9010">
        <f t="shared" si="421"/>
        <v>9009</v>
      </c>
      <c r="J9010" t="e">
        <f t="shared" si="422"/>
        <v>#N/A</v>
      </c>
      <c r="K9010" t="e">
        <f t="shared" si="420"/>
        <v>#N/A</v>
      </c>
      <c r="L9010" t="b">
        <f>COUNTIF($N$2:N9010, N9010)=1</f>
        <v>0</v>
      </c>
      <c r="M9010" s="37">
        <f>IF( $Q9010, MAX($M$1:M9009)+1, 0)</f>
        <v>0</v>
      </c>
      <c r="N9010" t="e" cm="1">
        <f t="array" ref="N9010">INDEX($A$9:$F$1048576, $J9010, $K9010 )</f>
        <v>#N/A</v>
      </c>
      <c r="O9010" t="e" cm="1">
        <f t="array" ref="O9010">INDEX($B$9:$F$1048576, $J9010, $K9010 )</f>
        <v>#N/A</v>
      </c>
      <c r="P9010" t="str" cm="1">
        <f t="array" ref="P9010">IF( $L9010, TRIM(_xll.IMDP("IR", $G$5&amp;$N9010, $G$6)), "" )</f>
        <v/>
      </c>
      <c r="Q9010" t="b" cm="1">
        <f t="array" ref="Q9010">IF(
    $U$1=1, AND($P9010&lt;&gt;"", $P9010&lt;&gt;"...", $P9010&lt;&gt;"입력오류"),
    IF(
        $U$18=1, AND($P9010&lt;&gt;"", $P9010&lt;&gt;"...", $P9010&lt;&gt;"입력오류", ISNUMBER(FIND(INDEX($T$2:$T$7,$U$1),$P9010))),
        IF(
            $U$17="기타", AND($P9010&lt;&gt;"", $P9010&lt;&gt;"...", $P9010&lt;&gt;"입력오류", NOT(ISNUMBER(FIND($T$21:$T$34,$P9010)))),
            AND($P9010&lt;&gt;"", $P9010&lt;&gt;"...", $P9010&lt;&gt;"입력오류", $T$19=$P9010)
        )
    )
)</f>
        <v>0</v>
      </c>
    </row>
    <row r="9011" spans="9:17">
      <c r="I9011">
        <f t="shared" si="421"/>
        <v>9010</v>
      </c>
      <c r="J9011" t="e">
        <f t="shared" si="422"/>
        <v>#N/A</v>
      </c>
      <c r="K9011" t="e">
        <f t="shared" si="420"/>
        <v>#N/A</v>
      </c>
      <c r="L9011" t="b">
        <f>COUNTIF($N$2:N9011, N9011)=1</f>
        <v>0</v>
      </c>
      <c r="M9011" s="37">
        <f>IF( $Q9011, MAX($M$1:M9010)+1, 0)</f>
        <v>0</v>
      </c>
      <c r="N9011" t="e" cm="1">
        <f t="array" ref="N9011">INDEX($A$9:$F$1048576, $J9011, $K9011 )</f>
        <v>#N/A</v>
      </c>
      <c r="O9011" t="e" cm="1">
        <f t="array" ref="O9011">INDEX($B$9:$F$1048576, $J9011, $K9011 )</f>
        <v>#N/A</v>
      </c>
      <c r="P9011" t="str" cm="1">
        <f t="array" ref="P9011">IF( $L9011, TRIM(_xll.IMDP("IR", $G$5&amp;$N9011, $G$6)), "" )</f>
        <v/>
      </c>
      <c r="Q9011" t="b" cm="1">
        <f t="array" ref="Q9011">IF(
    $U$1=1, AND($P9011&lt;&gt;"", $P9011&lt;&gt;"...", $P9011&lt;&gt;"입력오류"),
    IF(
        $U$18=1, AND($P9011&lt;&gt;"", $P9011&lt;&gt;"...", $P9011&lt;&gt;"입력오류", ISNUMBER(FIND(INDEX($T$2:$T$7,$U$1),$P9011))),
        IF(
            $U$17="기타", AND($P9011&lt;&gt;"", $P9011&lt;&gt;"...", $P9011&lt;&gt;"입력오류", NOT(ISNUMBER(FIND($T$21:$T$34,$P9011)))),
            AND($P9011&lt;&gt;"", $P9011&lt;&gt;"...", $P9011&lt;&gt;"입력오류", $T$19=$P9011)
        )
    )
)</f>
        <v>0</v>
      </c>
    </row>
    <row r="9012" spans="9:17">
      <c r="I9012">
        <f t="shared" si="421"/>
        <v>9011</v>
      </c>
      <c r="J9012" t="e">
        <f t="shared" si="422"/>
        <v>#N/A</v>
      </c>
      <c r="K9012" t="e">
        <f t="shared" si="420"/>
        <v>#N/A</v>
      </c>
      <c r="L9012" t="b">
        <f>COUNTIF($N$2:N9012, N9012)=1</f>
        <v>0</v>
      </c>
      <c r="M9012" s="37">
        <f>IF( $Q9012, MAX($M$1:M9011)+1, 0)</f>
        <v>0</v>
      </c>
      <c r="N9012" t="e" cm="1">
        <f t="array" ref="N9012">INDEX($A$9:$F$1048576, $J9012, $K9012 )</f>
        <v>#N/A</v>
      </c>
      <c r="O9012" t="e" cm="1">
        <f t="array" ref="O9012">INDEX($B$9:$F$1048576, $J9012, $K9012 )</f>
        <v>#N/A</v>
      </c>
      <c r="P9012" t="str" cm="1">
        <f t="array" ref="P9012">IF( $L9012, TRIM(_xll.IMDP("IR", $G$5&amp;$N9012, $G$6)), "" )</f>
        <v/>
      </c>
      <c r="Q9012" t="b" cm="1">
        <f t="array" ref="Q9012">IF(
    $U$1=1, AND($P9012&lt;&gt;"", $P9012&lt;&gt;"...", $P9012&lt;&gt;"입력오류"),
    IF(
        $U$18=1, AND($P9012&lt;&gt;"", $P9012&lt;&gt;"...", $P9012&lt;&gt;"입력오류", ISNUMBER(FIND(INDEX($T$2:$T$7,$U$1),$P9012))),
        IF(
            $U$17="기타", AND($P9012&lt;&gt;"", $P9012&lt;&gt;"...", $P9012&lt;&gt;"입력오류", NOT(ISNUMBER(FIND($T$21:$T$34,$P9012)))),
            AND($P9012&lt;&gt;"", $P9012&lt;&gt;"...", $P9012&lt;&gt;"입력오류", $T$19=$P9012)
        )
    )
)</f>
        <v>0</v>
      </c>
    </row>
    <row r="9013" spans="9:17">
      <c r="I9013">
        <f t="shared" si="421"/>
        <v>9012</v>
      </c>
      <c r="J9013" t="e">
        <f t="shared" si="422"/>
        <v>#N/A</v>
      </c>
      <c r="K9013" t="e">
        <f t="shared" si="420"/>
        <v>#N/A</v>
      </c>
      <c r="L9013" t="b">
        <f>COUNTIF($N$2:N9013, N9013)=1</f>
        <v>0</v>
      </c>
      <c r="M9013" s="37">
        <f>IF( $Q9013, MAX($M$1:M9012)+1, 0)</f>
        <v>0</v>
      </c>
      <c r="N9013" t="e" cm="1">
        <f t="array" ref="N9013">INDEX($A$9:$F$1048576, $J9013, $K9013 )</f>
        <v>#N/A</v>
      </c>
      <c r="O9013" t="e" cm="1">
        <f t="array" ref="O9013">INDEX($B$9:$F$1048576, $J9013, $K9013 )</f>
        <v>#N/A</v>
      </c>
      <c r="P9013" t="str" cm="1">
        <f t="array" ref="P9013">IF( $L9013, TRIM(_xll.IMDP("IR", $G$5&amp;$N9013, $G$6)), "" )</f>
        <v/>
      </c>
      <c r="Q9013" t="b" cm="1">
        <f t="array" ref="Q9013">IF(
    $U$1=1, AND($P9013&lt;&gt;"", $P9013&lt;&gt;"...", $P9013&lt;&gt;"입력오류"),
    IF(
        $U$18=1, AND($P9013&lt;&gt;"", $P9013&lt;&gt;"...", $P9013&lt;&gt;"입력오류", ISNUMBER(FIND(INDEX($T$2:$T$7,$U$1),$P9013))),
        IF(
            $U$17="기타", AND($P9013&lt;&gt;"", $P9013&lt;&gt;"...", $P9013&lt;&gt;"입력오류", NOT(ISNUMBER(FIND($T$21:$T$34,$P9013)))),
            AND($P9013&lt;&gt;"", $P9013&lt;&gt;"...", $P9013&lt;&gt;"입력오류", $T$19=$P9013)
        )
    )
)</f>
        <v>0</v>
      </c>
    </row>
    <row r="9014" spans="9:17">
      <c r="I9014">
        <f t="shared" si="421"/>
        <v>9013</v>
      </c>
      <c r="J9014" t="e">
        <f t="shared" si="422"/>
        <v>#N/A</v>
      </c>
      <c r="K9014" t="e">
        <f t="shared" si="420"/>
        <v>#N/A</v>
      </c>
      <c r="L9014" t="b">
        <f>COUNTIF($N$2:N9014, N9014)=1</f>
        <v>0</v>
      </c>
      <c r="M9014" s="37">
        <f>IF( $Q9014, MAX($M$1:M9013)+1, 0)</f>
        <v>0</v>
      </c>
      <c r="N9014" t="e" cm="1">
        <f t="array" ref="N9014">INDEX($A$9:$F$1048576, $J9014, $K9014 )</f>
        <v>#N/A</v>
      </c>
      <c r="O9014" t="e" cm="1">
        <f t="array" ref="O9014">INDEX($B$9:$F$1048576, $J9014, $K9014 )</f>
        <v>#N/A</v>
      </c>
      <c r="P9014" t="str" cm="1">
        <f t="array" ref="P9014">IF( $L9014, TRIM(_xll.IMDP("IR", $G$5&amp;$N9014, $G$6)), "" )</f>
        <v/>
      </c>
      <c r="Q9014" t="b" cm="1">
        <f t="array" ref="Q9014">IF(
    $U$1=1, AND($P9014&lt;&gt;"", $P9014&lt;&gt;"...", $P9014&lt;&gt;"입력오류"),
    IF(
        $U$18=1, AND($P9014&lt;&gt;"", $P9014&lt;&gt;"...", $P9014&lt;&gt;"입력오류", ISNUMBER(FIND(INDEX($T$2:$T$7,$U$1),$P9014))),
        IF(
            $U$17="기타", AND($P9014&lt;&gt;"", $P9014&lt;&gt;"...", $P9014&lt;&gt;"입력오류", NOT(ISNUMBER(FIND($T$21:$T$34,$P9014)))),
            AND($P9014&lt;&gt;"", $P9014&lt;&gt;"...", $P9014&lt;&gt;"입력오류", $T$19=$P9014)
        )
    )
)</f>
        <v>0</v>
      </c>
    </row>
    <row r="9015" spans="9:17">
      <c r="I9015">
        <f t="shared" si="421"/>
        <v>9014</v>
      </c>
      <c r="J9015" t="e">
        <f t="shared" si="422"/>
        <v>#N/A</v>
      </c>
      <c r="K9015" t="e">
        <f t="shared" si="420"/>
        <v>#N/A</v>
      </c>
      <c r="L9015" t="b">
        <f>COUNTIF($N$2:N9015, N9015)=1</f>
        <v>0</v>
      </c>
      <c r="M9015" s="37">
        <f>IF( $Q9015, MAX($M$1:M9014)+1, 0)</f>
        <v>0</v>
      </c>
      <c r="N9015" t="e" cm="1">
        <f t="array" ref="N9015">INDEX($A$9:$F$1048576, $J9015, $K9015 )</f>
        <v>#N/A</v>
      </c>
      <c r="O9015" t="e" cm="1">
        <f t="array" ref="O9015">INDEX($B$9:$F$1048576, $J9015, $K9015 )</f>
        <v>#N/A</v>
      </c>
      <c r="P9015" t="str" cm="1">
        <f t="array" ref="P9015">IF( $L9015, TRIM(_xll.IMDP("IR", $G$5&amp;$N9015, $G$6)), "" )</f>
        <v/>
      </c>
      <c r="Q9015" t="b" cm="1">
        <f t="array" ref="Q9015">IF(
    $U$1=1, AND($P9015&lt;&gt;"", $P9015&lt;&gt;"...", $P9015&lt;&gt;"입력오류"),
    IF(
        $U$18=1, AND($P9015&lt;&gt;"", $P9015&lt;&gt;"...", $P9015&lt;&gt;"입력오류", ISNUMBER(FIND(INDEX($T$2:$T$7,$U$1),$P9015))),
        IF(
            $U$17="기타", AND($P9015&lt;&gt;"", $P9015&lt;&gt;"...", $P9015&lt;&gt;"입력오류", NOT(ISNUMBER(FIND($T$21:$T$34,$P9015)))),
            AND($P9015&lt;&gt;"", $P9015&lt;&gt;"...", $P9015&lt;&gt;"입력오류", $T$19=$P9015)
        )
    )
)</f>
        <v>0</v>
      </c>
    </row>
    <row r="9016" spans="9:17">
      <c r="I9016">
        <f t="shared" si="421"/>
        <v>9015</v>
      </c>
      <c r="J9016" t="e">
        <f t="shared" si="422"/>
        <v>#N/A</v>
      </c>
      <c r="K9016" t="e">
        <f t="shared" si="420"/>
        <v>#N/A</v>
      </c>
      <c r="L9016" t="b">
        <f>COUNTIF($N$2:N9016, N9016)=1</f>
        <v>0</v>
      </c>
      <c r="M9016" s="37">
        <f>IF( $Q9016, MAX($M$1:M9015)+1, 0)</f>
        <v>0</v>
      </c>
      <c r="N9016" t="e" cm="1">
        <f t="array" ref="N9016">INDEX($A$9:$F$1048576, $J9016, $K9016 )</f>
        <v>#N/A</v>
      </c>
      <c r="O9016" t="e" cm="1">
        <f t="array" ref="O9016">INDEX($B$9:$F$1048576, $J9016, $K9016 )</f>
        <v>#N/A</v>
      </c>
      <c r="P9016" t="str" cm="1">
        <f t="array" ref="P9016">IF( $L9016, TRIM(_xll.IMDP("IR", $G$5&amp;$N9016, $G$6)), "" )</f>
        <v/>
      </c>
      <c r="Q9016" t="b" cm="1">
        <f t="array" ref="Q9016">IF(
    $U$1=1, AND($P9016&lt;&gt;"", $P9016&lt;&gt;"...", $P9016&lt;&gt;"입력오류"),
    IF(
        $U$18=1, AND($P9016&lt;&gt;"", $P9016&lt;&gt;"...", $P9016&lt;&gt;"입력오류", ISNUMBER(FIND(INDEX($T$2:$T$7,$U$1),$P9016))),
        IF(
            $U$17="기타", AND($P9016&lt;&gt;"", $P9016&lt;&gt;"...", $P9016&lt;&gt;"입력오류", NOT(ISNUMBER(FIND($T$21:$T$34,$P9016)))),
            AND($P9016&lt;&gt;"", $P9016&lt;&gt;"...", $P9016&lt;&gt;"입력오류", $T$19=$P9016)
        )
    )
)</f>
        <v>0</v>
      </c>
    </row>
    <row r="9017" spans="9:17">
      <c r="I9017">
        <f t="shared" si="421"/>
        <v>9016</v>
      </c>
      <c r="J9017" t="e">
        <f t="shared" si="422"/>
        <v>#N/A</v>
      </c>
      <c r="K9017" t="e">
        <f t="shared" si="420"/>
        <v>#N/A</v>
      </c>
      <c r="L9017" t="b">
        <f>COUNTIF($N$2:N9017, N9017)=1</f>
        <v>0</v>
      </c>
      <c r="M9017" s="37">
        <f>IF( $Q9017, MAX($M$1:M9016)+1, 0)</f>
        <v>0</v>
      </c>
      <c r="N9017" t="e" cm="1">
        <f t="array" ref="N9017">INDEX($A$9:$F$1048576, $J9017, $K9017 )</f>
        <v>#N/A</v>
      </c>
      <c r="O9017" t="e" cm="1">
        <f t="array" ref="O9017">INDEX($B$9:$F$1048576, $J9017, $K9017 )</f>
        <v>#N/A</v>
      </c>
      <c r="P9017" t="str" cm="1">
        <f t="array" ref="P9017">IF( $L9017, TRIM(_xll.IMDP("IR", $G$5&amp;$N9017, $G$6)), "" )</f>
        <v/>
      </c>
      <c r="Q9017" t="b" cm="1">
        <f t="array" ref="Q9017">IF(
    $U$1=1, AND($P9017&lt;&gt;"", $P9017&lt;&gt;"...", $P9017&lt;&gt;"입력오류"),
    IF(
        $U$18=1, AND($P9017&lt;&gt;"", $P9017&lt;&gt;"...", $P9017&lt;&gt;"입력오류", ISNUMBER(FIND(INDEX($T$2:$T$7,$U$1),$P9017))),
        IF(
            $U$17="기타", AND($P9017&lt;&gt;"", $P9017&lt;&gt;"...", $P9017&lt;&gt;"입력오류", NOT(ISNUMBER(FIND($T$21:$T$34,$P9017)))),
            AND($P9017&lt;&gt;"", $P9017&lt;&gt;"...", $P9017&lt;&gt;"입력오류", $T$19=$P9017)
        )
    )
)</f>
        <v>0</v>
      </c>
    </row>
    <row r="9018" spans="9:17">
      <c r="I9018">
        <f t="shared" si="421"/>
        <v>9017</v>
      </c>
      <c r="J9018" t="e">
        <f t="shared" si="422"/>
        <v>#N/A</v>
      </c>
      <c r="K9018" t="e">
        <f t="shared" si="420"/>
        <v>#N/A</v>
      </c>
      <c r="L9018" t="b">
        <f>COUNTIF($N$2:N9018, N9018)=1</f>
        <v>0</v>
      </c>
      <c r="M9018" s="37">
        <f>IF( $Q9018, MAX($M$1:M9017)+1, 0)</f>
        <v>0</v>
      </c>
      <c r="N9018" t="e" cm="1">
        <f t="array" ref="N9018">INDEX($A$9:$F$1048576, $J9018, $K9018 )</f>
        <v>#N/A</v>
      </c>
      <c r="O9018" t="e" cm="1">
        <f t="array" ref="O9018">INDEX($B$9:$F$1048576, $J9018, $K9018 )</f>
        <v>#N/A</v>
      </c>
      <c r="P9018" t="str" cm="1">
        <f t="array" ref="P9018">IF( $L9018, TRIM(_xll.IMDP("IR", $G$5&amp;$N9018, $G$6)), "" )</f>
        <v/>
      </c>
      <c r="Q9018" t="b" cm="1">
        <f t="array" ref="Q9018">IF(
    $U$1=1, AND($P9018&lt;&gt;"", $P9018&lt;&gt;"...", $P9018&lt;&gt;"입력오류"),
    IF(
        $U$18=1, AND($P9018&lt;&gt;"", $P9018&lt;&gt;"...", $P9018&lt;&gt;"입력오류", ISNUMBER(FIND(INDEX($T$2:$T$7,$U$1),$P9018))),
        IF(
            $U$17="기타", AND($P9018&lt;&gt;"", $P9018&lt;&gt;"...", $P9018&lt;&gt;"입력오류", NOT(ISNUMBER(FIND($T$21:$T$34,$P9018)))),
            AND($P9018&lt;&gt;"", $P9018&lt;&gt;"...", $P9018&lt;&gt;"입력오류", $T$19=$P9018)
        )
    )
)</f>
        <v>0</v>
      </c>
    </row>
    <row r="9019" spans="9:17">
      <c r="I9019">
        <f t="shared" si="421"/>
        <v>9018</v>
      </c>
      <c r="J9019" t="e">
        <f t="shared" si="422"/>
        <v>#N/A</v>
      </c>
      <c r="K9019" t="e">
        <f t="shared" si="420"/>
        <v>#N/A</v>
      </c>
      <c r="L9019" t="b">
        <f>COUNTIF($N$2:N9019, N9019)=1</f>
        <v>0</v>
      </c>
      <c r="M9019" s="37">
        <f>IF( $Q9019, MAX($M$1:M9018)+1, 0)</f>
        <v>0</v>
      </c>
      <c r="N9019" t="e" cm="1">
        <f t="array" ref="N9019">INDEX($A$9:$F$1048576, $J9019, $K9019 )</f>
        <v>#N/A</v>
      </c>
      <c r="O9019" t="e" cm="1">
        <f t="array" ref="O9019">INDEX($B$9:$F$1048576, $J9019, $K9019 )</f>
        <v>#N/A</v>
      </c>
      <c r="P9019" t="str" cm="1">
        <f t="array" ref="P9019">IF( $L9019, TRIM(_xll.IMDP("IR", $G$5&amp;$N9019, $G$6)), "" )</f>
        <v/>
      </c>
      <c r="Q9019" t="b" cm="1">
        <f t="array" ref="Q9019">IF(
    $U$1=1, AND($P9019&lt;&gt;"", $P9019&lt;&gt;"...", $P9019&lt;&gt;"입력오류"),
    IF(
        $U$18=1, AND($P9019&lt;&gt;"", $P9019&lt;&gt;"...", $P9019&lt;&gt;"입력오류", ISNUMBER(FIND(INDEX($T$2:$T$7,$U$1),$P9019))),
        IF(
            $U$17="기타", AND($P9019&lt;&gt;"", $P9019&lt;&gt;"...", $P9019&lt;&gt;"입력오류", NOT(ISNUMBER(FIND($T$21:$T$34,$P9019)))),
            AND($P9019&lt;&gt;"", $P9019&lt;&gt;"...", $P9019&lt;&gt;"입력오류", $T$19=$P9019)
        )
    )
)</f>
        <v>0</v>
      </c>
    </row>
    <row r="9020" spans="9:17">
      <c r="I9020">
        <f t="shared" si="421"/>
        <v>9019</v>
      </c>
      <c r="J9020" t="e">
        <f t="shared" si="422"/>
        <v>#N/A</v>
      </c>
      <c r="K9020" t="e">
        <f t="shared" si="420"/>
        <v>#N/A</v>
      </c>
      <c r="L9020" t="b">
        <f>COUNTIF($N$2:N9020, N9020)=1</f>
        <v>0</v>
      </c>
      <c r="M9020" s="37">
        <f>IF( $Q9020, MAX($M$1:M9019)+1, 0)</f>
        <v>0</v>
      </c>
      <c r="N9020" t="e" cm="1">
        <f t="array" ref="N9020">INDEX($A$9:$F$1048576, $J9020, $K9020 )</f>
        <v>#N/A</v>
      </c>
      <c r="O9020" t="e" cm="1">
        <f t="array" ref="O9020">INDEX($B$9:$F$1048576, $J9020, $K9020 )</f>
        <v>#N/A</v>
      </c>
      <c r="P9020" t="str" cm="1">
        <f t="array" ref="P9020">IF( $L9020, TRIM(_xll.IMDP("IR", $G$5&amp;$N9020, $G$6)), "" )</f>
        <v/>
      </c>
      <c r="Q9020" t="b" cm="1">
        <f t="array" ref="Q9020">IF(
    $U$1=1, AND($P9020&lt;&gt;"", $P9020&lt;&gt;"...", $P9020&lt;&gt;"입력오류"),
    IF(
        $U$18=1, AND($P9020&lt;&gt;"", $P9020&lt;&gt;"...", $P9020&lt;&gt;"입력오류", ISNUMBER(FIND(INDEX($T$2:$T$7,$U$1),$P9020))),
        IF(
            $U$17="기타", AND($P9020&lt;&gt;"", $P9020&lt;&gt;"...", $P9020&lt;&gt;"입력오류", NOT(ISNUMBER(FIND($T$21:$T$34,$P9020)))),
            AND($P9020&lt;&gt;"", $P9020&lt;&gt;"...", $P9020&lt;&gt;"입력오류", $T$19=$P9020)
        )
    )
)</f>
        <v>0</v>
      </c>
    </row>
    <row r="9021" spans="9:17">
      <c r="I9021">
        <f t="shared" si="421"/>
        <v>9020</v>
      </c>
      <c r="J9021" t="e">
        <f t="shared" si="422"/>
        <v>#N/A</v>
      </c>
      <c r="K9021" t="e">
        <f t="shared" si="420"/>
        <v>#N/A</v>
      </c>
      <c r="L9021" t="b">
        <f>COUNTIF($N$2:N9021, N9021)=1</f>
        <v>0</v>
      </c>
      <c r="M9021" s="37">
        <f>IF( $Q9021, MAX($M$1:M9020)+1, 0)</f>
        <v>0</v>
      </c>
      <c r="N9021" t="e" cm="1">
        <f t="array" ref="N9021">INDEX($A$9:$F$1048576, $J9021, $K9021 )</f>
        <v>#N/A</v>
      </c>
      <c r="O9021" t="e" cm="1">
        <f t="array" ref="O9021">INDEX($B$9:$F$1048576, $J9021, $K9021 )</f>
        <v>#N/A</v>
      </c>
      <c r="P9021" t="str" cm="1">
        <f t="array" ref="P9021">IF( $L9021, TRIM(_xll.IMDP("IR", $G$5&amp;$N9021, $G$6)), "" )</f>
        <v/>
      </c>
      <c r="Q9021" t="b" cm="1">
        <f t="array" ref="Q9021">IF(
    $U$1=1, AND($P9021&lt;&gt;"", $P9021&lt;&gt;"...", $P9021&lt;&gt;"입력오류"),
    IF(
        $U$18=1, AND($P9021&lt;&gt;"", $P9021&lt;&gt;"...", $P9021&lt;&gt;"입력오류", ISNUMBER(FIND(INDEX($T$2:$T$7,$U$1),$P9021))),
        IF(
            $U$17="기타", AND($P9021&lt;&gt;"", $P9021&lt;&gt;"...", $P9021&lt;&gt;"입력오류", NOT(ISNUMBER(FIND($T$21:$T$34,$P9021)))),
            AND($P9021&lt;&gt;"", $P9021&lt;&gt;"...", $P9021&lt;&gt;"입력오류", $T$19=$P9021)
        )
    )
)</f>
        <v>0</v>
      </c>
    </row>
    <row r="9022" spans="9:17">
      <c r="I9022">
        <f t="shared" si="421"/>
        <v>9021</v>
      </c>
      <c r="J9022" t="e">
        <f t="shared" si="422"/>
        <v>#N/A</v>
      </c>
      <c r="K9022" t="e">
        <f t="shared" si="420"/>
        <v>#N/A</v>
      </c>
      <c r="L9022" t="b">
        <f>COUNTIF($N$2:N9022, N9022)=1</f>
        <v>0</v>
      </c>
      <c r="M9022" s="37">
        <f>IF( $Q9022, MAX($M$1:M9021)+1, 0)</f>
        <v>0</v>
      </c>
      <c r="N9022" t="e" cm="1">
        <f t="array" ref="N9022">INDEX($A$9:$F$1048576, $J9022, $K9022 )</f>
        <v>#N/A</v>
      </c>
      <c r="O9022" t="e" cm="1">
        <f t="array" ref="O9022">INDEX($B$9:$F$1048576, $J9022, $K9022 )</f>
        <v>#N/A</v>
      </c>
      <c r="P9022" t="str" cm="1">
        <f t="array" ref="P9022">IF( $L9022, TRIM(_xll.IMDP("IR", $G$5&amp;$N9022, $G$6)), "" )</f>
        <v/>
      </c>
      <c r="Q9022" t="b" cm="1">
        <f t="array" ref="Q9022">IF(
    $U$1=1, AND($P9022&lt;&gt;"", $P9022&lt;&gt;"...", $P9022&lt;&gt;"입력오류"),
    IF(
        $U$18=1, AND($P9022&lt;&gt;"", $P9022&lt;&gt;"...", $P9022&lt;&gt;"입력오류", ISNUMBER(FIND(INDEX($T$2:$T$7,$U$1),$P9022))),
        IF(
            $U$17="기타", AND($P9022&lt;&gt;"", $P9022&lt;&gt;"...", $P9022&lt;&gt;"입력오류", NOT(ISNUMBER(FIND($T$21:$T$34,$P9022)))),
            AND($P9022&lt;&gt;"", $P9022&lt;&gt;"...", $P9022&lt;&gt;"입력오류", $T$19=$P9022)
        )
    )
)</f>
        <v>0</v>
      </c>
    </row>
    <row r="9023" spans="9:17">
      <c r="I9023">
        <f t="shared" si="421"/>
        <v>9022</v>
      </c>
      <c r="J9023" t="e">
        <f t="shared" si="422"/>
        <v>#N/A</v>
      </c>
      <c r="K9023" t="e">
        <f t="shared" si="420"/>
        <v>#N/A</v>
      </c>
      <c r="L9023" t="b">
        <f>COUNTIF($N$2:N9023, N9023)=1</f>
        <v>0</v>
      </c>
      <c r="M9023" s="37">
        <f>IF( $Q9023, MAX($M$1:M9022)+1, 0)</f>
        <v>0</v>
      </c>
      <c r="N9023" t="e" cm="1">
        <f t="array" ref="N9023">INDEX($A$9:$F$1048576, $J9023, $K9023 )</f>
        <v>#N/A</v>
      </c>
      <c r="O9023" t="e" cm="1">
        <f t="array" ref="O9023">INDEX($B$9:$F$1048576, $J9023, $K9023 )</f>
        <v>#N/A</v>
      </c>
      <c r="P9023" t="str" cm="1">
        <f t="array" ref="P9023">IF( $L9023, TRIM(_xll.IMDP("IR", $G$5&amp;$N9023, $G$6)), "" )</f>
        <v/>
      </c>
      <c r="Q9023" t="b" cm="1">
        <f t="array" ref="Q9023">IF(
    $U$1=1, AND($P9023&lt;&gt;"", $P9023&lt;&gt;"...", $P9023&lt;&gt;"입력오류"),
    IF(
        $U$18=1, AND($P9023&lt;&gt;"", $P9023&lt;&gt;"...", $P9023&lt;&gt;"입력오류", ISNUMBER(FIND(INDEX($T$2:$T$7,$U$1),$P9023))),
        IF(
            $U$17="기타", AND($P9023&lt;&gt;"", $P9023&lt;&gt;"...", $P9023&lt;&gt;"입력오류", NOT(ISNUMBER(FIND($T$21:$T$34,$P9023)))),
            AND($P9023&lt;&gt;"", $P9023&lt;&gt;"...", $P9023&lt;&gt;"입력오류", $T$19=$P9023)
        )
    )
)</f>
        <v>0</v>
      </c>
    </row>
    <row r="9024" spans="9:17">
      <c r="I9024">
        <f t="shared" si="421"/>
        <v>9023</v>
      </c>
      <c r="J9024" t="e">
        <f t="shared" si="422"/>
        <v>#N/A</v>
      </c>
      <c r="K9024" t="e">
        <f t="shared" si="420"/>
        <v>#N/A</v>
      </c>
      <c r="L9024" t="b">
        <f>COUNTIF($N$2:N9024, N9024)=1</f>
        <v>0</v>
      </c>
      <c r="M9024" s="37">
        <f>IF( $Q9024, MAX($M$1:M9023)+1, 0)</f>
        <v>0</v>
      </c>
      <c r="N9024" t="e" cm="1">
        <f t="array" ref="N9024">INDEX($A$9:$F$1048576, $J9024, $K9024 )</f>
        <v>#N/A</v>
      </c>
      <c r="O9024" t="e" cm="1">
        <f t="array" ref="O9024">INDEX($B$9:$F$1048576, $J9024, $K9024 )</f>
        <v>#N/A</v>
      </c>
      <c r="P9024" t="str" cm="1">
        <f t="array" ref="P9024">IF( $L9024, TRIM(_xll.IMDP("IR", $G$5&amp;$N9024, $G$6)), "" )</f>
        <v/>
      </c>
      <c r="Q9024" t="b" cm="1">
        <f t="array" ref="Q9024">IF(
    $U$1=1, AND($P9024&lt;&gt;"", $P9024&lt;&gt;"...", $P9024&lt;&gt;"입력오류"),
    IF(
        $U$18=1, AND($P9024&lt;&gt;"", $P9024&lt;&gt;"...", $P9024&lt;&gt;"입력오류", ISNUMBER(FIND(INDEX($T$2:$T$7,$U$1),$P9024))),
        IF(
            $U$17="기타", AND($P9024&lt;&gt;"", $P9024&lt;&gt;"...", $P9024&lt;&gt;"입력오류", NOT(ISNUMBER(FIND($T$21:$T$34,$P9024)))),
            AND($P9024&lt;&gt;"", $P9024&lt;&gt;"...", $P9024&lt;&gt;"입력오류", $T$19=$P9024)
        )
    )
)</f>
        <v>0</v>
      </c>
    </row>
    <row r="9025" spans="9:17">
      <c r="I9025">
        <f t="shared" si="421"/>
        <v>9024</v>
      </c>
      <c r="J9025" t="e">
        <f t="shared" si="422"/>
        <v>#N/A</v>
      </c>
      <c r="K9025" t="e">
        <f t="shared" si="420"/>
        <v>#N/A</v>
      </c>
      <c r="L9025" t="b">
        <f>COUNTIF($N$2:N9025, N9025)=1</f>
        <v>0</v>
      </c>
      <c r="M9025" s="37">
        <f>IF( $Q9025, MAX($M$1:M9024)+1, 0)</f>
        <v>0</v>
      </c>
      <c r="N9025" t="e" cm="1">
        <f t="array" ref="N9025">INDEX($A$9:$F$1048576, $J9025, $K9025 )</f>
        <v>#N/A</v>
      </c>
      <c r="O9025" t="e" cm="1">
        <f t="array" ref="O9025">INDEX($B$9:$F$1048576, $J9025, $K9025 )</f>
        <v>#N/A</v>
      </c>
      <c r="P9025" t="str" cm="1">
        <f t="array" ref="P9025">IF( $L9025, TRIM(_xll.IMDP("IR", $G$5&amp;$N9025, $G$6)), "" )</f>
        <v/>
      </c>
      <c r="Q9025" t="b" cm="1">
        <f t="array" ref="Q9025">IF(
    $U$1=1, AND($P9025&lt;&gt;"", $P9025&lt;&gt;"...", $P9025&lt;&gt;"입력오류"),
    IF(
        $U$18=1, AND($P9025&lt;&gt;"", $P9025&lt;&gt;"...", $P9025&lt;&gt;"입력오류", ISNUMBER(FIND(INDEX($T$2:$T$7,$U$1),$P9025))),
        IF(
            $U$17="기타", AND($P9025&lt;&gt;"", $P9025&lt;&gt;"...", $P9025&lt;&gt;"입력오류", NOT(ISNUMBER(FIND($T$21:$T$34,$P9025)))),
            AND($P9025&lt;&gt;"", $P9025&lt;&gt;"...", $P9025&lt;&gt;"입력오류", $T$19=$P9025)
        )
    )
)</f>
        <v>0</v>
      </c>
    </row>
    <row r="9026" spans="9:17">
      <c r="I9026">
        <f t="shared" si="421"/>
        <v>9025</v>
      </c>
      <c r="J9026" t="e">
        <f t="shared" si="422"/>
        <v>#N/A</v>
      </c>
      <c r="K9026" t="e">
        <f t="shared" ref="K9026:K9089" si="423">IF( $I9026&gt;$G$4, NA(), IF($I9026&gt;$G$3, 5, IF($I9026&gt;$G$2, 3, 1 ) ) )</f>
        <v>#N/A</v>
      </c>
      <c r="L9026" t="b">
        <f>COUNTIF($N$2:N9026, N9026)=1</f>
        <v>0</v>
      </c>
      <c r="M9026" s="37">
        <f>IF( $Q9026, MAX($M$1:M9025)+1, 0)</f>
        <v>0</v>
      </c>
      <c r="N9026" t="e" cm="1">
        <f t="array" ref="N9026">INDEX($A$9:$F$1048576, $J9026, $K9026 )</f>
        <v>#N/A</v>
      </c>
      <c r="O9026" t="e" cm="1">
        <f t="array" ref="O9026">INDEX($B$9:$F$1048576, $J9026, $K9026 )</f>
        <v>#N/A</v>
      </c>
      <c r="P9026" t="str" cm="1">
        <f t="array" ref="P9026">IF( $L9026, TRIM(_xll.IMDP("IR", $G$5&amp;$N9026, $G$6)), "" )</f>
        <v/>
      </c>
      <c r="Q9026" t="b" cm="1">
        <f t="array" ref="Q9026">IF(
    $U$1=1, AND($P9026&lt;&gt;"", $P9026&lt;&gt;"...", $P9026&lt;&gt;"입력오류"),
    IF(
        $U$18=1, AND($P9026&lt;&gt;"", $P9026&lt;&gt;"...", $P9026&lt;&gt;"입력오류", ISNUMBER(FIND(INDEX($T$2:$T$7,$U$1),$P9026))),
        IF(
            $U$17="기타", AND($P9026&lt;&gt;"", $P9026&lt;&gt;"...", $P9026&lt;&gt;"입력오류", NOT(ISNUMBER(FIND($T$21:$T$34,$P9026)))),
            AND($P9026&lt;&gt;"", $P9026&lt;&gt;"...", $P9026&lt;&gt;"입력오류", $T$19=$P9026)
        )
    )
)</f>
        <v>0</v>
      </c>
    </row>
    <row r="9027" spans="9:17">
      <c r="I9027">
        <f t="shared" ref="I9027:I9090" si="424">ROW()-1</f>
        <v>9026</v>
      </c>
      <c r="J9027" t="e">
        <f t="shared" ref="J9027:J9090" si="425">IF( $I9027&gt;$G$4, NA(), IF($I9027&gt;$G$3, $I9027-$G$3, IF($I9027&gt;$G$2, $I9027-$G$2, $I9027 ) ) )</f>
        <v>#N/A</v>
      </c>
      <c r="K9027" t="e">
        <f t="shared" si="423"/>
        <v>#N/A</v>
      </c>
      <c r="L9027" t="b">
        <f>COUNTIF($N$2:N9027, N9027)=1</f>
        <v>0</v>
      </c>
      <c r="M9027" s="37">
        <f>IF( $Q9027, MAX($M$1:M9026)+1, 0)</f>
        <v>0</v>
      </c>
      <c r="N9027" t="e" cm="1">
        <f t="array" ref="N9027">INDEX($A$9:$F$1048576, $J9027, $K9027 )</f>
        <v>#N/A</v>
      </c>
      <c r="O9027" t="e" cm="1">
        <f t="array" ref="O9027">INDEX($B$9:$F$1048576, $J9027, $K9027 )</f>
        <v>#N/A</v>
      </c>
      <c r="P9027" t="str" cm="1">
        <f t="array" ref="P9027">IF( $L9027, TRIM(_xll.IMDP("IR", $G$5&amp;$N9027, $G$6)), "" )</f>
        <v/>
      </c>
      <c r="Q9027" t="b" cm="1">
        <f t="array" ref="Q9027">IF(
    $U$1=1, AND($P9027&lt;&gt;"", $P9027&lt;&gt;"...", $P9027&lt;&gt;"입력오류"),
    IF(
        $U$18=1, AND($P9027&lt;&gt;"", $P9027&lt;&gt;"...", $P9027&lt;&gt;"입력오류", ISNUMBER(FIND(INDEX($T$2:$T$7,$U$1),$P9027))),
        IF(
            $U$17="기타", AND($P9027&lt;&gt;"", $P9027&lt;&gt;"...", $P9027&lt;&gt;"입력오류", NOT(ISNUMBER(FIND($T$21:$T$34,$P9027)))),
            AND($P9027&lt;&gt;"", $P9027&lt;&gt;"...", $P9027&lt;&gt;"입력오류", $T$19=$P9027)
        )
    )
)</f>
        <v>0</v>
      </c>
    </row>
    <row r="9028" spans="9:17">
      <c r="I9028">
        <f t="shared" si="424"/>
        <v>9027</v>
      </c>
      <c r="J9028" t="e">
        <f t="shared" si="425"/>
        <v>#N/A</v>
      </c>
      <c r="K9028" t="e">
        <f t="shared" si="423"/>
        <v>#N/A</v>
      </c>
      <c r="L9028" t="b">
        <f>COUNTIF($N$2:N9028, N9028)=1</f>
        <v>0</v>
      </c>
      <c r="M9028" s="37">
        <f>IF( $Q9028, MAX($M$1:M9027)+1, 0)</f>
        <v>0</v>
      </c>
      <c r="N9028" t="e" cm="1">
        <f t="array" ref="N9028">INDEX($A$9:$F$1048576, $J9028, $K9028 )</f>
        <v>#N/A</v>
      </c>
      <c r="O9028" t="e" cm="1">
        <f t="array" ref="O9028">INDEX($B$9:$F$1048576, $J9028, $K9028 )</f>
        <v>#N/A</v>
      </c>
      <c r="P9028" t="str" cm="1">
        <f t="array" ref="P9028">IF( $L9028, TRIM(_xll.IMDP("IR", $G$5&amp;$N9028, $G$6)), "" )</f>
        <v/>
      </c>
      <c r="Q9028" t="b" cm="1">
        <f t="array" ref="Q9028">IF(
    $U$1=1, AND($P9028&lt;&gt;"", $P9028&lt;&gt;"...", $P9028&lt;&gt;"입력오류"),
    IF(
        $U$18=1, AND($P9028&lt;&gt;"", $P9028&lt;&gt;"...", $P9028&lt;&gt;"입력오류", ISNUMBER(FIND(INDEX($T$2:$T$7,$U$1),$P9028))),
        IF(
            $U$17="기타", AND($P9028&lt;&gt;"", $P9028&lt;&gt;"...", $P9028&lt;&gt;"입력오류", NOT(ISNUMBER(FIND($T$21:$T$34,$P9028)))),
            AND($P9028&lt;&gt;"", $P9028&lt;&gt;"...", $P9028&lt;&gt;"입력오류", $T$19=$P9028)
        )
    )
)</f>
        <v>0</v>
      </c>
    </row>
    <row r="9029" spans="9:17">
      <c r="I9029">
        <f t="shared" si="424"/>
        <v>9028</v>
      </c>
      <c r="J9029" t="e">
        <f t="shared" si="425"/>
        <v>#N/A</v>
      </c>
      <c r="K9029" t="e">
        <f t="shared" si="423"/>
        <v>#N/A</v>
      </c>
      <c r="L9029" t="b">
        <f>COUNTIF($N$2:N9029, N9029)=1</f>
        <v>0</v>
      </c>
      <c r="M9029" s="37">
        <f>IF( $Q9029, MAX($M$1:M9028)+1, 0)</f>
        <v>0</v>
      </c>
      <c r="N9029" t="e" cm="1">
        <f t="array" ref="N9029">INDEX($A$9:$F$1048576, $J9029, $K9029 )</f>
        <v>#N/A</v>
      </c>
      <c r="O9029" t="e" cm="1">
        <f t="array" ref="O9029">INDEX($B$9:$F$1048576, $J9029, $K9029 )</f>
        <v>#N/A</v>
      </c>
      <c r="P9029" t="str" cm="1">
        <f t="array" ref="P9029">IF( $L9029, TRIM(_xll.IMDP("IR", $G$5&amp;$N9029, $G$6)), "" )</f>
        <v/>
      </c>
      <c r="Q9029" t="b" cm="1">
        <f t="array" ref="Q9029">IF(
    $U$1=1, AND($P9029&lt;&gt;"", $P9029&lt;&gt;"...", $P9029&lt;&gt;"입력오류"),
    IF(
        $U$18=1, AND($P9029&lt;&gt;"", $P9029&lt;&gt;"...", $P9029&lt;&gt;"입력오류", ISNUMBER(FIND(INDEX($T$2:$T$7,$U$1),$P9029))),
        IF(
            $U$17="기타", AND($P9029&lt;&gt;"", $P9029&lt;&gt;"...", $P9029&lt;&gt;"입력오류", NOT(ISNUMBER(FIND($T$21:$T$34,$P9029)))),
            AND($P9029&lt;&gt;"", $P9029&lt;&gt;"...", $P9029&lt;&gt;"입력오류", $T$19=$P9029)
        )
    )
)</f>
        <v>0</v>
      </c>
    </row>
    <row r="9030" spans="9:17">
      <c r="I9030">
        <f t="shared" si="424"/>
        <v>9029</v>
      </c>
      <c r="J9030" t="e">
        <f t="shared" si="425"/>
        <v>#N/A</v>
      </c>
      <c r="K9030" t="e">
        <f t="shared" si="423"/>
        <v>#N/A</v>
      </c>
      <c r="L9030" t="b">
        <f>COUNTIF($N$2:N9030, N9030)=1</f>
        <v>0</v>
      </c>
      <c r="M9030" s="37">
        <f>IF( $Q9030, MAX($M$1:M9029)+1, 0)</f>
        <v>0</v>
      </c>
      <c r="N9030" t="e" cm="1">
        <f t="array" ref="N9030">INDEX($A$9:$F$1048576, $J9030, $K9030 )</f>
        <v>#N/A</v>
      </c>
      <c r="O9030" t="e" cm="1">
        <f t="array" ref="O9030">INDEX($B$9:$F$1048576, $J9030, $K9030 )</f>
        <v>#N/A</v>
      </c>
      <c r="P9030" t="str" cm="1">
        <f t="array" ref="P9030">IF( $L9030, TRIM(_xll.IMDP("IR", $G$5&amp;$N9030, $G$6)), "" )</f>
        <v/>
      </c>
      <c r="Q9030" t="b" cm="1">
        <f t="array" ref="Q9030">IF(
    $U$1=1, AND($P9030&lt;&gt;"", $P9030&lt;&gt;"...", $P9030&lt;&gt;"입력오류"),
    IF(
        $U$18=1, AND($P9030&lt;&gt;"", $P9030&lt;&gt;"...", $P9030&lt;&gt;"입력오류", ISNUMBER(FIND(INDEX($T$2:$T$7,$U$1),$P9030))),
        IF(
            $U$17="기타", AND($P9030&lt;&gt;"", $P9030&lt;&gt;"...", $P9030&lt;&gt;"입력오류", NOT(ISNUMBER(FIND($T$21:$T$34,$P9030)))),
            AND($P9030&lt;&gt;"", $P9030&lt;&gt;"...", $P9030&lt;&gt;"입력오류", $T$19=$P9030)
        )
    )
)</f>
        <v>0</v>
      </c>
    </row>
    <row r="9031" spans="9:17">
      <c r="I9031">
        <f t="shared" si="424"/>
        <v>9030</v>
      </c>
      <c r="J9031" t="e">
        <f t="shared" si="425"/>
        <v>#N/A</v>
      </c>
      <c r="K9031" t="e">
        <f t="shared" si="423"/>
        <v>#N/A</v>
      </c>
      <c r="L9031" t="b">
        <f>COUNTIF($N$2:N9031, N9031)=1</f>
        <v>0</v>
      </c>
      <c r="M9031" s="37">
        <f>IF( $Q9031, MAX($M$1:M9030)+1, 0)</f>
        <v>0</v>
      </c>
      <c r="N9031" t="e" cm="1">
        <f t="array" ref="N9031">INDEX($A$9:$F$1048576, $J9031, $K9031 )</f>
        <v>#N/A</v>
      </c>
      <c r="O9031" t="e" cm="1">
        <f t="array" ref="O9031">INDEX($B$9:$F$1048576, $J9031, $K9031 )</f>
        <v>#N/A</v>
      </c>
      <c r="P9031" t="str" cm="1">
        <f t="array" ref="P9031">IF( $L9031, TRIM(_xll.IMDP("IR", $G$5&amp;$N9031, $G$6)), "" )</f>
        <v/>
      </c>
      <c r="Q9031" t="b" cm="1">
        <f t="array" ref="Q9031">IF(
    $U$1=1, AND($P9031&lt;&gt;"", $P9031&lt;&gt;"...", $P9031&lt;&gt;"입력오류"),
    IF(
        $U$18=1, AND($P9031&lt;&gt;"", $P9031&lt;&gt;"...", $P9031&lt;&gt;"입력오류", ISNUMBER(FIND(INDEX($T$2:$T$7,$U$1),$P9031))),
        IF(
            $U$17="기타", AND($P9031&lt;&gt;"", $P9031&lt;&gt;"...", $P9031&lt;&gt;"입력오류", NOT(ISNUMBER(FIND($T$21:$T$34,$P9031)))),
            AND($P9031&lt;&gt;"", $P9031&lt;&gt;"...", $P9031&lt;&gt;"입력오류", $T$19=$P9031)
        )
    )
)</f>
        <v>0</v>
      </c>
    </row>
    <row r="9032" spans="9:17">
      <c r="I9032">
        <f t="shared" si="424"/>
        <v>9031</v>
      </c>
      <c r="J9032" t="e">
        <f t="shared" si="425"/>
        <v>#N/A</v>
      </c>
      <c r="K9032" t="e">
        <f t="shared" si="423"/>
        <v>#N/A</v>
      </c>
      <c r="L9032" t="b">
        <f>COUNTIF($N$2:N9032, N9032)=1</f>
        <v>0</v>
      </c>
      <c r="M9032" s="37">
        <f>IF( $Q9032, MAX($M$1:M9031)+1, 0)</f>
        <v>0</v>
      </c>
      <c r="N9032" t="e" cm="1">
        <f t="array" ref="N9032">INDEX($A$9:$F$1048576, $J9032, $K9032 )</f>
        <v>#N/A</v>
      </c>
      <c r="O9032" t="e" cm="1">
        <f t="array" ref="O9032">INDEX($B$9:$F$1048576, $J9032, $K9032 )</f>
        <v>#N/A</v>
      </c>
      <c r="P9032" t="str" cm="1">
        <f t="array" ref="P9032">IF( $L9032, TRIM(_xll.IMDP("IR", $G$5&amp;$N9032, $G$6)), "" )</f>
        <v/>
      </c>
      <c r="Q9032" t="b" cm="1">
        <f t="array" ref="Q9032">IF(
    $U$1=1, AND($P9032&lt;&gt;"", $P9032&lt;&gt;"...", $P9032&lt;&gt;"입력오류"),
    IF(
        $U$18=1, AND($P9032&lt;&gt;"", $P9032&lt;&gt;"...", $P9032&lt;&gt;"입력오류", ISNUMBER(FIND(INDEX($T$2:$T$7,$U$1),$P9032))),
        IF(
            $U$17="기타", AND($P9032&lt;&gt;"", $P9032&lt;&gt;"...", $P9032&lt;&gt;"입력오류", NOT(ISNUMBER(FIND($T$21:$T$34,$P9032)))),
            AND($P9032&lt;&gt;"", $P9032&lt;&gt;"...", $P9032&lt;&gt;"입력오류", $T$19=$P9032)
        )
    )
)</f>
        <v>0</v>
      </c>
    </row>
    <row r="9033" spans="9:17">
      <c r="I9033">
        <f t="shared" si="424"/>
        <v>9032</v>
      </c>
      <c r="J9033" t="e">
        <f t="shared" si="425"/>
        <v>#N/A</v>
      </c>
      <c r="K9033" t="e">
        <f t="shared" si="423"/>
        <v>#N/A</v>
      </c>
      <c r="L9033" t="b">
        <f>COUNTIF($N$2:N9033, N9033)=1</f>
        <v>0</v>
      </c>
      <c r="M9033" s="37">
        <f>IF( $Q9033, MAX($M$1:M9032)+1, 0)</f>
        <v>0</v>
      </c>
      <c r="N9033" t="e" cm="1">
        <f t="array" ref="N9033">INDEX($A$9:$F$1048576, $J9033, $K9033 )</f>
        <v>#N/A</v>
      </c>
      <c r="O9033" t="e" cm="1">
        <f t="array" ref="O9033">INDEX($B$9:$F$1048576, $J9033, $K9033 )</f>
        <v>#N/A</v>
      </c>
      <c r="P9033" t="str" cm="1">
        <f t="array" ref="P9033">IF( $L9033, TRIM(_xll.IMDP("IR", $G$5&amp;$N9033, $G$6)), "" )</f>
        <v/>
      </c>
      <c r="Q9033" t="b" cm="1">
        <f t="array" ref="Q9033">IF(
    $U$1=1, AND($P9033&lt;&gt;"", $P9033&lt;&gt;"...", $P9033&lt;&gt;"입력오류"),
    IF(
        $U$18=1, AND($P9033&lt;&gt;"", $P9033&lt;&gt;"...", $P9033&lt;&gt;"입력오류", ISNUMBER(FIND(INDEX($T$2:$T$7,$U$1),$P9033))),
        IF(
            $U$17="기타", AND($P9033&lt;&gt;"", $P9033&lt;&gt;"...", $P9033&lt;&gt;"입력오류", NOT(ISNUMBER(FIND($T$21:$T$34,$P9033)))),
            AND($P9033&lt;&gt;"", $P9033&lt;&gt;"...", $P9033&lt;&gt;"입력오류", $T$19=$P9033)
        )
    )
)</f>
        <v>0</v>
      </c>
    </row>
    <row r="9034" spans="9:17">
      <c r="I9034">
        <f t="shared" si="424"/>
        <v>9033</v>
      </c>
      <c r="J9034" t="e">
        <f t="shared" si="425"/>
        <v>#N/A</v>
      </c>
      <c r="K9034" t="e">
        <f t="shared" si="423"/>
        <v>#N/A</v>
      </c>
      <c r="L9034" t="b">
        <f>COUNTIF($N$2:N9034, N9034)=1</f>
        <v>0</v>
      </c>
      <c r="M9034" s="37">
        <f>IF( $Q9034, MAX($M$1:M9033)+1, 0)</f>
        <v>0</v>
      </c>
      <c r="N9034" t="e" cm="1">
        <f t="array" ref="N9034">INDEX($A$9:$F$1048576, $J9034, $K9034 )</f>
        <v>#N/A</v>
      </c>
      <c r="O9034" t="e" cm="1">
        <f t="array" ref="O9034">INDEX($B$9:$F$1048576, $J9034, $K9034 )</f>
        <v>#N/A</v>
      </c>
      <c r="P9034" t="str" cm="1">
        <f t="array" ref="P9034">IF( $L9034, TRIM(_xll.IMDP("IR", $G$5&amp;$N9034, $G$6)), "" )</f>
        <v/>
      </c>
      <c r="Q9034" t="b" cm="1">
        <f t="array" ref="Q9034">IF(
    $U$1=1, AND($P9034&lt;&gt;"", $P9034&lt;&gt;"...", $P9034&lt;&gt;"입력오류"),
    IF(
        $U$18=1, AND($P9034&lt;&gt;"", $P9034&lt;&gt;"...", $P9034&lt;&gt;"입력오류", ISNUMBER(FIND(INDEX($T$2:$T$7,$U$1),$P9034))),
        IF(
            $U$17="기타", AND($P9034&lt;&gt;"", $P9034&lt;&gt;"...", $P9034&lt;&gt;"입력오류", NOT(ISNUMBER(FIND($T$21:$T$34,$P9034)))),
            AND($P9034&lt;&gt;"", $P9034&lt;&gt;"...", $P9034&lt;&gt;"입력오류", $T$19=$P9034)
        )
    )
)</f>
        <v>0</v>
      </c>
    </row>
    <row r="9035" spans="9:17">
      <c r="I9035">
        <f t="shared" si="424"/>
        <v>9034</v>
      </c>
      <c r="J9035" t="e">
        <f t="shared" si="425"/>
        <v>#N/A</v>
      </c>
      <c r="K9035" t="e">
        <f t="shared" si="423"/>
        <v>#N/A</v>
      </c>
      <c r="L9035" t="b">
        <f>COUNTIF($N$2:N9035, N9035)=1</f>
        <v>0</v>
      </c>
      <c r="M9035" s="37">
        <f>IF( $Q9035, MAX($M$1:M9034)+1, 0)</f>
        <v>0</v>
      </c>
      <c r="N9035" t="e" cm="1">
        <f t="array" ref="N9035">INDEX($A$9:$F$1048576, $J9035, $K9035 )</f>
        <v>#N/A</v>
      </c>
      <c r="O9035" t="e" cm="1">
        <f t="array" ref="O9035">INDEX($B$9:$F$1048576, $J9035, $K9035 )</f>
        <v>#N/A</v>
      </c>
      <c r="P9035" t="str" cm="1">
        <f t="array" ref="P9035">IF( $L9035, TRIM(_xll.IMDP("IR", $G$5&amp;$N9035, $G$6)), "" )</f>
        <v/>
      </c>
      <c r="Q9035" t="b" cm="1">
        <f t="array" ref="Q9035">IF(
    $U$1=1, AND($P9035&lt;&gt;"", $P9035&lt;&gt;"...", $P9035&lt;&gt;"입력오류"),
    IF(
        $U$18=1, AND($P9035&lt;&gt;"", $P9035&lt;&gt;"...", $P9035&lt;&gt;"입력오류", ISNUMBER(FIND(INDEX($T$2:$T$7,$U$1),$P9035))),
        IF(
            $U$17="기타", AND($P9035&lt;&gt;"", $P9035&lt;&gt;"...", $P9035&lt;&gt;"입력오류", NOT(ISNUMBER(FIND($T$21:$T$34,$P9035)))),
            AND($P9035&lt;&gt;"", $P9035&lt;&gt;"...", $P9035&lt;&gt;"입력오류", $T$19=$P9035)
        )
    )
)</f>
        <v>0</v>
      </c>
    </row>
    <row r="9036" spans="9:17">
      <c r="I9036">
        <f t="shared" si="424"/>
        <v>9035</v>
      </c>
      <c r="J9036" t="e">
        <f t="shared" si="425"/>
        <v>#N/A</v>
      </c>
      <c r="K9036" t="e">
        <f t="shared" si="423"/>
        <v>#N/A</v>
      </c>
      <c r="L9036" t="b">
        <f>COUNTIF($N$2:N9036, N9036)=1</f>
        <v>0</v>
      </c>
      <c r="M9036" s="37">
        <f>IF( $Q9036, MAX($M$1:M9035)+1, 0)</f>
        <v>0</v>
      </c>
      <c r="N9036" t="e" cm="1">
        <f t="array" ref="N9036">INDEX($A$9:$F$1048576, $J9036, $K9036 )</f>
        <v>#N/A</v>
      </c>
      <c r="O9036" t="e" cm="1">
        <f t="array" ref="O9036">INDEX($B$9:$F$1048576, $J9036, $K9036 )</f>
        <v>#N/A</v>
      </c>
      <c r="P9036" t="str" cm="1">
        <f t="array" ref="P9036">IF( $L9036, TRIM(_xll.IMDP("IR", $G$5&amp;$N9036, $G$6)), "" )</f>
        <v/>
      </c>
      <c r="Q9036" t="b" cm="1">
        <f t="array" ref="Q9036">IF(
    $U$1=1, AND($P9036&lt;&gt;"", $P9036&lt;&gt;"...", $P9036&lt;&gt;"입력오류"),
    IF(
        $U$18=1, AND($P9036&lt;&gt;"", $P9036&lt;&gt;"...", $P9036&lt;&gt;"입력오류", ISNUMBER(FIND(INDEX($T$2:$T$7,$U$1),$P9036))),
        IF(
            $U$17="기타", AND($P9036&lt;&gt;"", $P9036&lt;&gt;"...", $P9036&lt;&gt;"입력오류", NOT(ISNUMBER(FIND($T$21:$T$34,$P9036)))),
            AND($P9036&lt;&gt;"", $P9036&lt;&gt;"...", $P9036&lt;&gt;"입력오류", $T$19=$P9036)
        )
    )
)</f>
        <v>0</v>
      </c>
    </row>
    <row r="9037" spans="9:17">
      <c r="I9037">
        <f t="shared" si="424"/>
        <v>9036</v>
      </c>
      <c r="J9037" t="e">
        <f t="shared" si="425"/>
        <v>#N/A</v>
      </c>
      <c r="K9037" t="e">
        <f t="shared" si="423"/>
        <v>#N/A</v>
      </c>
      <c r="L9037" t="b">
        <f>COUNTIF($N$2:N9037, N9037)=1</f>
        <v>0</v>
      </c>
      <c r="M9037" s="37">
        <f>IF( $Q9037, MAX($M$1:M9036)+1, 0)</f>
        <v>0</v>
      </c>
      <c r="N9037" t="e" cm="1">
        <f t="array" ref="N9037">INDEX($A$9:$F$1048576, $J9037, $K9037 )</f>
        <v>#N/A</v>
      </c>
      <c r="O9037" t="e" cm="1">
        <f t="array" ref="O9037">INDEX($B$9:$F$1048576, $J9037, $K9037 )</f>
        <v>#N/A</v>
      </c>
      <c r="P9037" t="str" cm="1">
        <f t="array" ref="P9037">IF( $L9037, TRIM(_xll.IMDP("IR", $G$5&amp;$N9037, $G$6)), "" )</f>
        <v/>
      </c>
      <c r="Q9037" t="b" cm="1">
        <f t="array" ref="Q9037">IF(
    $U$1=1, AND($P9037&lt;&gt;"", $P9037&lt;&gt;"...", $P9037&lt;&gt;"입력오류"),
    IF(
        $U$18=1, AND($P9037&lt;&gt;"", $P9037&lt;&gt;"...", $P9037&lt;&gt;"입력오류", ISNUMBER(FIND(INDEX($T$2:$T$7,$U$1),$P9037))),
        IF(
            $U$17="기타", AND($P9037&lt;&gt;"", $P9037&lt;&gt;"...", $P9037&lt;&gt;"입력오류", NOT(ISNUMBER(FIND($T$21:$T$34,$P9037)))),
            AND($P9037&lt;&gt;"", $P9037&lt;&gt;"...", $P9037&lt;&gt;"입력오류", $T$19=$P9037)
        )
    )
)</f>
        <v>0</v>
      </c>
    </row>
    <row r="9038" spans="9:17">
      <c r="I9038">
        <f t="shared" si="424"/>
        <v>9037</v>
      </c>
      <c r="J9038" t="e">
        <f t="shared" si="425"/>
        <v>#N/A</v>
      </c>
      <c r="K9038" t="e">
        <f t="shared" si="423"/>
        <v>#N/A</v>
      </c>
      <c r="L9038" t="b">
        <f>COUNTIF($N$2:N9038, N9038)=1</f>
        <v>0</v>
      </c>
      <c r="M9038" s="37">
        <f>IF( $Q9038, MAX($M$1:M9037)+1, 0)</f>
        <v>0</v>
      </c>
      <c r="N9038" t="e" cm="1">
        <f t="array" ref="N9038">INDEX($A$9:$F$1048576, $J9038, $K9038 )</f>
        <v>#N/A</v>
      </c>
      <c r="O9038" t="e" cm="1">
        <f t="array" ref="O9038">INDEX($B$9:$F$1048576, $J9038, $K9038 )</f>
        <v>#N/A</v>
      </c>
      <c r="P9038" t="str" cm="1">
        <f t="array" ref="P9038">IF( $L9038, TRIM(_xll.IMDP("IR", $G$5&amp;$N9038, $G$6)), "" )</f>
        <v/>
      </c>
      <c r="Q9038" t="b" cm="1">
        <f t="array" ref="Q9038">IF(
    $U$1=1, AND($P9038&lt;&gt;"", $P9038&lt;&gt;"...", $P9038&lt;&gt;"입력오류"),
    IF(
        $U$18=1, AND($P9038&lt;&gt;"", $P9038&lt;&gt;"...", $P9038&lt;&gt;"입력오류", ISNUMBER(FIND(INDEX($T$2:$T$7,$U$1),$P9038))),
        IF(
            $U$17="기타", AND($P9038&lt;&gt;"", $P9038&lt;&gt;"...", $P9038&lt;&gt;"입력오류", NOT(ISNUMBER(FIND($T$21:$T$34,$P9038)))),
            AND($P9038&lt;&gt;"", $P9038&lt;&gt;"...", $P9038&lt;&gt;"입력오류", $T$19=$P9038)
        )
    )
)</f>
        <v>0</v>
      </c>
    </row>
    <row r="9039" spans="9:17">
      <c r="I9039">
        <f t="shared" si="424"/>
        <v>9038</v>
      </c>
      <c r="J9039" t="e">
        <f t="shared" si="425"/>
        <v>#N/A</v>
      </c>
      <c r="K9039" t="e">
        <f t="shared" si="423"/>
        <v>#N/A</v>
      </c>
      <c r="L9039" t="b">
        <f>COUNTIF($N$2:N9039, N9039)=1</f>
        <v>0</v>
      </c>
      <c r="M9039" s="37">
        <f>IF( $Q9039, MAX($M$1:M9038)+1, 0)</f>
        <v>0</v>
      </c>
      <c r="N9039" t="e" cm="1">
        <f t="array" ref="N9039">INDEX($A$9:$F$1048576, $J9039, $K9039 )</f>
        <v>#N/A</v>
      </c>
      <c r="O9039" t="e" cm="1">
        <f t="array" ref="O9039">INDEX($B$9:$F$1048576, $J9039, $K9039 )</f>
        <v>#N/A</v>
      </c>
      <c r="P9039" t="str" cm="1">
        <f t="array" ref="P9039">IF( $L9039, TRIM(_xll.IMDP("IR", $G$5&amp;$N9039, $G$6)), "" )</f>
        <v/>
      </c>
      <c r="Q9039" t="b" cm="1">
        <f t="array" ref="Q9039">IF(
    $U$1=1, AND($P9039&lt;&gt;"", $P9039&lt;&gt;"...", $P9039&lt;&gt;"입력오류"),
    IF(
        $U$18=1, AND($P9039&lt;&gt;"", $P9039&lt;&gt;"...", $P9039&lt;&gt;"입력오류", ISNUMBER(FIND(INDEX($T$2:$T$7,$U$1),$P9039))),
        IF(
            $U$17="기타", AND($P9039&lt;&gt;"", $P9039&lt;&gt;"...", $P9039&lt;&gt;"입력오류", NOT(ISNUMBER(FIND($T$21:$T$34,$P9039)))),
            AND($P9039&lt;&gt;"", $P9039&lt;&gt;"...", $P9039&lt;&gt;"입력오류", $T$19=$P9039)
        )
    )
)</f>
        <v>0</v>
      </c>
    </row>
    <row r="9040" spans="9:17">
      <c r="I9040">
        <f t="shared" si="424"/>
        <v>9039</v>
      </c>
      <c r="J9040" t="e">
        <f t="shared" si="425"/>
        <v>#N/A</v>
      </c>
      <c r="K9040" t="e">
        <f t="shared" si="423"/>
        <v>#N/A</v>
      </c>
      <c r="L9040" t="b">
        <f>COUNTIF($N$2:N9040, N9040)=1</f>
        <v>0</v>
      </c>
      <c r="M9040" s="37">
        <f>IF( $Q9040, MAX($M$1:M9039)+1, 0)</f>
        <v>0</v>
      </c>
      <c r="N9040" t="e" cm="1">
        <f t="array" ref="N9040">INDEX($A$9:$F$1048576, $J9040, $K9040 )</f>
        <v>#N/A</v>
      </c>
      <c r="O9040" t="e" cm="1">
        <f t="array" ref="O9040">INDEX($B$9:$F$1048576, $J9040, $K9040 )</f>
        <v>#N/A</v>
      </c>
      <c r="P9040" t="str" cm="1">
        <f t="array" ref="P9040">IF( $L9040, TRIM(_xll.IMDP("IR", $G$5&amp;$N9040, $G$6)), "" )</f>
        <v/>
      </c>
      <c r="Q9040" t="b" cm="1">
        <f t="array" ref="Q9040">IF(
    $U$1=1, AND($P9040&lt;&gt;"", $P9040&lt;&gt;"...", $P9040&lt;&gt;"입력오류"),
    IF(
        $U$18=1, AND($P9040&lt;&gt;"", $P9040&lt;&gt;"...", $P9040&lt;&gt;"입력오류", ISNUMBER(FIND(INDEX($T$2:$T$7,$U$1),$P9040))),
        IF(
            $U$17="기타", AND($P9040&lt;&gt;"", $P9040&lt;&gt;"...", $P9040&lt;&gt;"입력오류", NOT(ISNUMBER(FIND($T$21:$T$34,$P9040)))),
            AND($P9040&lt;&gt;"", $P9040&lt;&gt;"...", $P9040&lt;&gt;"입력오류", $T$19=$P9040)
        )
    )
)</f>
        <v>0</v>
      </c>
    </row>
    <row r="9041" spans="9:17">
      <c r="I9041">
        <f t="shared" si="424"/>
        <v>9040</v>
      </c>
      <c r="J9041" t="e">
        <f t="shared" si="425"/>
        <v>#N/A</v>
      </c>
      <c r="K9041" t="e">
        <f t="shared" si="423"/>
        <v>#N/A</v>
      </c>
      <c r="L9041" t="b">
        <f>COUNTIF($N$2:N9041, N9041)=1</f>
        <v>0</v>
      </c>
      <c r="M9041" s="37">
        <f>IF( $Q9041, MAX($M$1:M9040)+1, 0)</f>
        <v>0</v>
      </c>
      <c r="N9041" t="e" cm="1">
        <f t="array" ref="N9041">INDEX($A$9:$F$1048576, $J9041, $K9041 )</f>
        <v>#N/A</v>
      </c>
      <c r="O9041" t="e" cm="1">
        <f t="array" ref="O9041">INDEX($B$9:$F$1048576, $J9041, $K9041 )</f>
        <v>#N/A</v>
      </c>
      <c r="P9041" t="str" cm="1">
        <f t="array" ref="P9041">IF( $L9041, TRIM(_xll.IMDP("IR", $G$5&amp;$N9041, $G$6)), "" )</f>
        <v/>
      </c>
      <c r="Q9041" t="b" cm="1">
        <f t="array" ref="Q9041">IF(
    $U$1=1, AND($P9041&lt;&gt;"", $P9041&lt;&gt;"...", $P9041&lt;&gt;"입력오류"),
    IF(
        $U$18=1, AND($P9041&lt;&gt;"", $P9041&lt;&gt;"...", $P9041&lt;&gt;"입력오류", ISNUMBER(FIND(INDEX($T$2:$T$7,$U$1),$P9041))),
        IF(
            $U$17="기타", AND($P9041&lt;&gt;"", $P9041&lt;&gt;"...", $P9041&lt;&gt;"입력오류", NOT(ISNUMBER(FIND($T$21:$T$34,$P9041)))),
            AND($P9041&lt;&gt;"", $P9041&lt;&gt;"...", $P9041&lt;&gt;"입력오류", $T$19=$P9041)
        )
    )
)</f>
        <v>0</v>
      </c>
    </row>
    <row r="9042" spans="9:17">
      <c r="I9042">
        <f t="shared" si="424"/>
        <v>9041</v>
      </c>
      <c r="J9042" t="e">
        <f t="shared" si="425"/>
        <v>#N/A</v>
      </c>
      <c r="K9042" t="e">
        <f t="shared" si="423"/>
        <v>#N/A</v>
      </c>
      <c r="L9042" t="b">
        <f>COUNTIF($N$2:N9042, N9042)=1</f>
        <v>0</v>
      </c>
      <c r="M9042" s="37">
        <f>IF( $Q9042, MAX($M$1:M9041)+1, 0)</f>
        <v>0</v>
      </c>
      <c r="N9042" t="e" cm="1">
        <f t="array" ref="N9042">INDEX($A$9:$F$1048576, $J9042, $K9042 )</f>
        <v>#N/A</v>
      </c>
      <c r="O9042" t="e" cm="1">
        <f t="array" ref="O9042">INDEX($B$9:$F$1048576, $J9042, $K9042 )</f>
        <v>#N/A</v>
      </c>
      <c r="P9042" t="str" cm="1">
        <f t="array" ref="P9042">IF( $L9042, TRIM(_xll.IMDP("IR", $G$5&amp;$N9042, $G$6)), "" )</f>
        <v/>
      </c>
      <c r="Q9042" t="b" cm="1">
        <f t="array" ref="Q9042">IF(
    $U$1=1, AND($P9042&lt;&gt;"", $P9042&lt;&gt;"...", $P9042&lt;&gt;"입력오류"),
    IF(
        $U$18=1, AND($P9042&lt;&gt;"", $P9042&lt;&gt;"...", $P9042&lt;&gt;"입력오류", ISNUMBER(FIND(INDEX($T$2:$T$7,$U$1),$P9042))),
        IF(
            $U$17="기타", AND($P9042&lt;&gt;"", $P9042&lt;&gt;"...", $P9042&lt;&gt;"입력오류", NOT(ISNUMBER(FIND($T$21:$T$34,$P9042)))),
            AND($P9042&lt;&gt;"", $P9042&lt;&gt;"...", $P9042&lt;&gt;"입력오류", $T$19=$P9042)
        )
    )
)</f>
        <v>0</v>
      </c>
    </row>
    <row r="9043" spans="9:17">
      <c r="I9043">
        <f t="shared" si="424"/>
        <v>9042</v>
      </c>
      <c r="J9043" t="e">
        <f t="shared" si="425"/>
        <v>#N/A</v>
      </c>
      <c r="K9043" t="e">
        <f t="shared" si="423"/>
        <v>#N/A</v>
      </c>
      <c r="L9043" t="b">
        <f>COUNTIF($N$2:N9043, N9043)=1</f>
        <v>0</v>
      </c>
      <c r="M9043" s="37">
        <f>IF( $Q9043, MAX($M$1:M9042)+1, 0)</f>
        <v>0</v>
      </c>
      <c r="N9043" t="e" cm="1">
        <f t="array" ref="N9043">INDEX($A$9:$F$1048576, $J9043, $K9043 )</f>
        <v>#N/A</v>
      </c>
      <c r="O9043" t="e" cm="1">
        <f t="array" ref="O9043">INDEX($B$9:$F$1048576, $J9043, $K9043 )</f>
        <v>#N/A</v>
      </c>
      <c r="P9043" t="str" cm="1">
        <f t="array" ref="P9043">IF( $L9043, TRIM(_xll.IMDP("IR", $G$5&amp;$N9043, $G$6)), "" )</f>
        <v/>
      </c>
      <c r="Q9043" t="b" cm="1">
        <f t="array" ref="Q9043">IF(
    $U$1=1, AND($P9043&lt;&gt;"", $P9043&lt;&gt;"...", $P9043&lt;&gt;"입력오류"),
    IF(
        $U$18=1, AND($P9043&lt;&gt;"", $P9043&lt;&gt;"...", $P9043&lt;&gt;"입력오류", ISNUMBER(FIND(INDEX($T$2:$T$7,$U$1),$P9043))),
        IF(
            $U$17="기타", AND($P9043&lt;&gt;"", $P9043&lt;&gt;"...", $P9043&lt;&gt;"입력오류", NOT(ISNUMBER(FIND($T$21:$T$34,$P9043)))),
            AND($P9043&lt;&gt;"", $P9043&lt;&gt;"...", $P9043&lt;&gt;"입력오류", $T$19=$P9043)
        )
    )
)</f>
        <v>0</v>
      </c>
    </row>
    <row r="9044" spans="9:17">
      <c r="I9044">
        <f t="shared" si="424"/>
        <v>9043</v>
      </c>
      <c r="J9044" t="e">
        <f t="shared" si="425"/>
        <v>#N/A</v>
      </c>
      <c r="K9044" t="e">
        <f t="shared" si="423"/>
        <v>#N/A</v>
      </c>
      <c r="L9044" t="b">
        <f>COUNTIF($N$2:N9044, N9044)=1</f>
        <v>0</v>
      </c>
      <c r="M9044" s="37">
        <f>IF( $Q9044, MAX($M$1:M9043)+1, 0)</f>
        <v>0</v>
      </c>
      <c r="N9044" t="e" cm="1">
        <f t="array" ref="N9044">INDEX($A$9:$F$1048576, $J9044, $K9044 )</f>
        <v>#N/A</v>
      </c>
      <c r="O9044" t="e" cm="1">
        <f t="array" ref="O9044">INDEX($B$9:$F$1048576, $J9044, $K9044 )</f>
        <v>#N/A</v>
      </c>
      <c r="P9044" t="str" cm="1">
        <f t="array" ref="P9044">IF( $L9044, TRIM(_xll.IMDP("IR", $G$5&amp;$N9044, $G$6)), "" )</f>
        <v/>
      </c>
      <c r="Q9044" t="b" cm="1">
        <f t="array" ref="Q9044">IF(
    $U$1=1, AND($P9044&lt;&gt;"", $P9044&lt;&gt;"...", $P9044&lt;&gt;"입력오류"),
    IF(
        $U$18=1, AND($P9044&lt;&gt;"", $P9044&lt;&gt;"...", $P9044&lt;&gt;"입력오류", ISNUMBER(FIND(INDEX($T$2:$T$7,$U$1),$P9044))),
        IF(
            $U$17="기타", AND($P9044&lt;&gt;"", $P9044&lt;&gt;"...", $P9044&lt;&gt;"입력오류", NOT(ISNUMBER(FIND($T$21:$T$34,$P9044)))),
            AND($P9044&lt;&gt;"", $P9044&lt;&gt;"...", $P9044&lt;&gt;"입력오류", $T$19=$P9044)
        )
    )
)</f>
        <v>0</v>
      </c>
    </row>
    <row r="9045" spans="9:17">
      <c r="I9045">
        <f t="shared" si="424"/>
        <v>9044</v>
      </c>
      <c r="J9045" t="e">
        <f t="shared" si="425"/>
        <v>#N/A</v>
      </c>
      <c r="K9045" t="e">
        <f t="shared" si="423"/>
        <v>#N/A</v>
      </c>
      <c r="L9045" t="b">
        <f>COUNTIF($N$2:N9045, N9045)=1</f>
        <v>0</v>
      </c>
      <c r="M9045" s="37">
        <f>IF( $Q9045, MAX($M$1:M9044)+1, 0)</f>
        <v>0</v>
      </c>
      <c r="N9045" t="e" cm="1">
        <f t="array" ref="N9045">INDEX($A$9:$F$1048576, $J9045, $K9045 )</f>
        <v>#N/A</v>
      </c>
      <c r="O9045" t="e" cm="1">
        <f t="array" ref="O9045">INDEX($B$9:$F$1048576, $J9045, $K9045 )</f>
        <v>#N/A</v>
      </c>
      <c r="P9045" t="str" cm="1">
        <f t="array" ref="P9045">IF( $L9045, TRIM(_xll.IMDP("IR", $G$5&amp;$N9045, $G$6)), "" )</f>
        <v/>
      </c>
      <c r="Q9045" t="b" cm="1">
        <f t="array" ref="Q9045">IF(
    $U$1=1, AND($P9045&lt;&gt;"", $P9045&lt;&gt;"...", $P9045&lt;&gt;"입력오류"),
    IF(
        $U$18=1, AND($P9045&lt;&gt;"", $P9045&lt;&gt;"...", $P9045&lt;&gt;"입력오류", ISNUMBER(FIND(INDEX($T$2:$T$7,$U$1),$P9045))),
        IF(
            $U$17="기타", AND($P9045&lt;&gt;"", $P9045&lt;&gt;"...", $P9045&lt;&gt;"입력오류", NOT(ISNUMBER(FIND($T$21:$T$34,$P9045)))),
            AND($P9045&lt;&gt;"", $P9045&lt;&gt;"...", $P9045&lt;&gt;"입력오류", $T$19=$P9045)
        )
    )
)</f>
        <v>0</v>
      </c>
    </row>
    <row r="9046" spans="9:17">
      <c r="I9046">
        <f t="shared" si="424"/>
        <v>9045</v>
      </c>
      <c r="J9046" t="e">
        <f t="shared" si="425"/>
        <v>#N/A</v>
      </c>
      <c r="K9046" t="e">
        <f t="shared" si="423"/>
        <v>#N/A</v>
      </c>
      <c r="L9046" t="b">
        <f>COUNTIF($N$2:N9046, N9046)=1</f>
        <v>0</v>
      </c>
      <c r="M9046" s="37">
        <f>IF( $Q9046, MAX($M$1:M9045)+1, 0)</f>
        <v>0</v>
      </c>
      <c r="N9046" t="e" cm="1">
        <f t="array" ref="N9046">INDEX($A$9:$F$1048576, $J9046, $K9046 )</f>
        <v>#N/A</v>
      </c>
      <c r="O9046" t="e" cm="1">
        <f t="array" ref="O9046">INDEX($B$9:$F$1048576, $J9046, $K9046 )</f>
        <v>#N/A</v>
      </c>
      <c r="P9046" t="str" cm="1">
        <f t="array" ref="P9046">IF( $L9046, TRIM(_xll.IMDP("IR", $G$5&amp;$N9046, $G$6)), "" )</f>
        <v/>
      </c>
      <c r="Q9046" t="b" cm="1">
        <f t="array" ref="Q9046">IF(
    $U$1=1, AND($P9046&lt;&gt;"", $P9046&lt;&gt;"...", $P9046&lt;&gt;"입력오류"),
    IF(
        $U$18=1, AND($P9046&lt;&gt;"", $P9046&lt;&gt;"...", $P9046&lt;&gt;"입력오류", ISNUMBER(FIND(INDEX($T$2:$T$7,$U$1),$P9046))),
        IF(
            $U$17="기타", AND($P9046&lt;&gt;"", $P9046&lt;&gt;"...", $P9046&lt;&gt;"입력오류", NOT(ISNUMBER(FIND($T$21:$T$34,$P9046)))),
            AND($P9046&lt;&gt;"", $P9046&lt;&gt;"...", $P9046&lt;&gt;"입력오류", $T$19=$P9046)
        )
    )
)</f>
        <v>0</v>
      </c>
    </row>
    <row r="9047" spans="9:17">
      <c r="I9047">
        <f t="shared" si="424"/>
        <v>9046</v>
      </c>
      <c r="J9047" t="e">
        <f t="shared" si="425"/>
        <v>#N/A</v>
      </c>
      <c r="K9047" t="e">
        <f t="shared" si="423"/>
        <v>#N/A</v>
      </c>
      <c r="L9047" t="b">
        <f>COUNTIF($N$2:N9047, N9047)=1</f>
        <v>0</v>
      </c>
      <c r="M9047" s="37">
        <f>IF( $Q9047, MAX($M$1:M9046)+1, 0)</f>
        <v>0</v>
      </c>
      <c r="N9047" t="e" cm="1">
        <f t="array" ref="N9047">INDEX($A$9:$F$1048576, $J9047, $K9047 )</f>
        <v>#N/A</v>
      </c>
      <c r="O9047" t="e" cm="1">
        <f t="array" ref="O9047">INDEX($B$9:$F$1048576, $J9047, $K9047 )</f>
        <v>#N/A</v>
      </c>
      <c r="P9047" t="str" cm="1">
        <f t="array" ref="P9047">IF( $L9047, TRIM(_xll.IMDP("IR", $G$5&amp;$N9047, $G$6)), "" )</f>
        <v/>
      </c>
      <c r="Q9047" t="b" cm="1">
        <f t="array" ref="Q9047">IF(
    $U$1=1, AND($P9047&lt;&gt;"", $P9047&lt;&gt;"...", $P9047&lt;&gt;"입력오류"),
    IF(
        $U$18=1, AND($P9047&lt;&gt;"", $P9047&lt;&gt;"...", $P9047&lt;&gt;"입력오류", ISNUMBER(FIND(INDEX($T$2:$T$7,$U$1),$P9047))),
        IF(
            $U$17="기타", AND($P9047&lt;&gt;"", $P9047&lt;&gt;"...", $P9047&lt;&gt;"입력오류", NOT(ISNUMBER(FIND($T$21:$T$34,$P9047)))),
            AND($P9047&lt;&gt;"", $P9047&lt;&gt;"...", $P9047&lt;&gt;"입력오류", $T$19=$P9047)
        )
    )
)</f>
        <v>0</v>
      </c>
    </row>
    <row r="9048" spans="9:17">
      <c r="I9048">
        <f t="shared" si="424"/>
        <v>9047</v>
      </c>
      <c r="J9048" t="e">
        <f t="shared" si="425"/>
        <v>#N/A</v>
      </c>
      <c r="K9048" t="e">
        <f t="shared" si="423"/>
        <v>#N/A</v>
      </c>
      <c r="L9048" t="b">
        <f>COUNTIF($N$2:N9048, N9048)=1</f>
        <v>0</v>
      </c>
      <c r="M9048" s="37">
        <f>IF( $Q9048, MAX($M$1:M9047)+1, 0)</f>
        <v>0</v>
      </c>
      <c r="N9048" t="e" cm="1">
        <f t="array" ref="N9048">INDEX($A$9:$F$1048576, $J9048, $K9048 )</f>
        <v>#N/A</v>
      </c>
      <c r="O9048" t="e" cm="1">
        <f t="array" ref="O9048">INDEX($B$9:$F$1048576, $J9048, $K9048 )</f>
        <v>#N/A</v>
      </c>
      <c r="P9048" t="str" cm="1">
        <f t="array" ref="P9048">IF( $L9048, TRIM(_xll.IMDP("IR", $G$5&amp;$N9048, $G$6)), "" )</f>
        <v/>
      </c>
      <c r="Q9048" t="b" cm="1">
        <f t="array" ref="Q9048">IF(
    $U$1=1, AND($P9048&lt;&gt;"", $P9048&lt;&gt;"...", $P9048&lt;&gt;"입력오류"),
    IF(
        $U$18=1, AND($P9048&lt;&gt;"", $P9048&lt;&gt;"...", $P9048&lt;&gt;"입력오류", ISNUMBER(FIND(INDEX($T$2:$T$7,$U$1),$P9048))),
        IF(
            $U$17="기타", AND($P9048&lt;&gt;"", $P9048&lt;&gt;"...", $P9048&lt;&gt;"입력오류", NOT(ISNUMBER(FIND($T$21:$T$34,$P9048)))),
            AND($P9048&lt;&gt;"", $P9048&lt;&gt;"...", $P9048&lt;&gt;"입력오류", $T$19=$P9048)
        )
    )
)</f>
        <v>0</v>
      </c>
    </row>
    <row r="9049" spans="9:17">
      <c r="I9049">
        <f t="shared" si="424"/>
        <v>9048</v>
      </c>
      <c r="J9049" t="e">
        <f t="shared" si="425"/>
        <v>#N/A</v>
      </c>
      <c r="K9049" t="e">
        <f t="shared" si="423"/>
        <v>#N/A</v>
      </c>
      <c r="L9049" t="b">
        <f>COUNTIF($N$2:N9049, N9049)=1</f>
        <v>0</v>
      </c>
      <c r="M9049" s="37">
        <f>IF( $Q9049, MAX($M$1:M9048)+1, 0)</f>
        <v>0</v>
      </c>
      <c r="N9049" t="e" cm="1">
        <f t="array" ref="N9049">INDEX($A$9:$F$1048576, $J9049, $K9049 )</f>
        <v>#N/A</v>
      </c>
      <c r="O9049" t="e" cm="1">
        <f t="array" ref="O9049">INDEX($B$9:$F$1048576, $J9049, $K9049 )</f>
        <v>#N/A</v>
      </c>
      <c r="P9049" t="str" cm="1">
        <f t="array" ref="P9049">IF( $L9049, TRIM(_xll.IMDP("IR", $G$5&amp;$N9049, $G$6)), "" )</f>
        <v/>
      </c>
      <c r="Q9049" t="b" cm="1">
        <f t="array" ref="Q9049">IF(
    $U$1=1, AND($P9049&lt;&gt;"", $P9049&lt;&gt;"...", $P9049&lt;&gt;"입력오류"),
    IF(
        $U$18=1, AND($P9049&lt;&gt;"", $P9049&lt;&gt;"...", $P9049&lt;&gt;"입력오류", ISNUMBER(FIND(INDEX($T$2:$T$7,$U$1),$P9049))),
        IF(
            $U$17="기타", AND($P9049&lt;&gt;"", $P9049&lt;&gt;"...", $P9049&lt;&gt;"입력오류", NOT(ISNUMBER(FIND($T$21:$T$34,$P9049)))),
            AND($P9049&lt;&gt;"", $P9049&lt;&gt;"...", $P9049&lt;&gt;"입력오류", $T$19=$P9049)
        )
    )
)</f>
        <v>0</v>
      </c>
    </row>
    <row r="9050" spans="9:17">
      <c r="I9050">
        <f t="shared" si="424"/>
        <v>9049</v>
      </c>
      <c r="J9050" t="e">
        <f t="shared" si="425"/>
        <v>#N/A</v>
      </c>
      <c r="K9050" t="e">
        <f t="shared" si="423"/>
        <v>#N/A</v>
      </c>
      <c r="L9050" t="b">
        <f>COUNTIF($N$2:N9050, N9050)=1</f>
        <v>0</v>
      </c>
      <c r="M9050" s="37">
        <f>IF( $Q9050, MAX($M$1:M9049)+1, 0)</f>
        <v>0</v>
      </c>
      <c r="N9050" t="e" cm="1">
        <f t="array" ref="N9050">INDEX($A$9:$F$1048576, $J9050, $K9050 )</f>
        <v>#N/A</v>
      </c>
      <c r="O9050" t="e" cm="1">
        <f t="array" ref="O9050">INDEX($B$9:$F$1048576, $J9050, $K9050 )</f>
        <v>#N/A</v>
      </c>
      <c r="P9050" t="str" cm="1">
        <f t="array" ref="P9050">IF( $L9050, TRIM(_xll.IMDP("IR", $G$5&amp;$N9050, $G$6)), "" )</f>
        <v/>
      </c>
      <c r="Q9050" t="b" cm="1">
        <f t="array" ref="Q9050">IF(
    $U$1=1, AND($P9050&lt;&gt;"", $P9050&lt;&gt;"...", $P9050&lt;&gt;"입력오류"),
    IF(
        $U$18=1, AND($P9050&lt;&gt;"", $P9050&lt;&gt;"...", $P9050&lt;&gt;"입력오류", ISNUMBER(FIND(INDEX($T$2:$T$7,$U$1),$P9050))),
        IF(
            $U$17="기타", AND($P9050&lt;&gt;"", $P9050&lt;&gt;"...", $P9050&lt;&gt;"입력오류", NOT(ISNUMBER(FIND($T$21:$T$34,$P9050)))),
            AND($P9050&lt;&gt;"", $P9050&lt;&gt;"...", $P9050&lt;&gt;"입력오류", $T$19=$P9050)
        )
    )
)</f>
        <v>0</v>
      </c>
    </row>
    <row r="9051" spans="9:17">
      <c r="I9051">
        <f t="shared" si="424"/>
        <v>9050</v>
      </c>
      <c r="J9051" t="e">
        <f t="shared" si="425"/>
        <v>#N/A</v>
      </c>
      <c r="K9051" t="e">
        <f t="shared" si="423"/>
        <v>#N/A</v>
      </c>
      <c r="L9051" t="b">
        <f>COUNTIF($N$2:N9051, N9051)=1</f>
        <v>0</v>
      </c>
      <c r="M9051" s="37">
        <f>IF( $Q9051, MAX($M$1:M9050)+1, 0)</f>
        <v>0</v>
      </c>
      <c r="N9051" t="e" cm="1">
        <f t="array" ref="N9051">INDEX($A$9:$F$1048576, $J9051, $K9051 )</f>
        <v>#N/A</v>
      </c>
      <c r="O9051" t="e" cm="1">
        <f t="array" ref="O9051">INDEX($B$9:$F$1048576, $J9051, $K9051 )</f>
        <v>#N/A</v>
      </c>
      <c r="P9051" t="str" cm="1">
        <f t="array" ref="P9051">IF( $L9051, TRIM(_xll.IMDP("IR", $G$5&amp;$N9051, $G$6)), "" )</f>
        <v/>
      </c>
      <c r="Q9051" t="b" cm="1">
        <f t="array" ref="Q9051">IF(
    $U$1=1, AND($P9051&lt;&gt;"", $P9051&lt;&gt;"...", $P9051&lt;&gt;"입력오류"),
    IF(
        $U$18=1, AND($P9051&lt;&gt;"", $P9051&lt;&gt;"...", $P9051&lt;&gt;"입력오류", ISNUMBER(FIND(INDEX($T$2:$T$7,$U$1),$P9051))),
        IF(
            $U$17="기타", AND($P9051&lt;&gt;"", $P9051&lt;&gt;"...", $P9051&lt;&gt;"입력오류", NOT(ISNUMBER(FIND($T$21:$T$34,$P9051)))),
            AND($P9051&lt;&gt;"", $P9051&lt;&gt;"...", $P9051&lt;&gt;"입력오류", $T$19=$P9051)
        )
    )
)</f>
        <v>0</v>
      </c>
    </row>
    <row r="9052" spans="9:17">
      <c r="I9052">
        <f t="shared" si="424"/>
        <v>9051</v>
      </c>
      <c r="J9052" t="e">
        <f t="shared" si="425"/>
        <v>#N/A</v>
      </c>
      <c r="K9052" t="e">
        <f t="shared" si="423"/>
        <v>#N/A</v>
      </c>
      <c r="L9052" t="b">
        <f>COUNTIF($N$2:N9052, N9052)=1</f>
        <v>0</v>
      </c>
      <c r="M9052" s="37">
        <f>IF( $Q9052, MAX($M$1:M9051)+1, 0)</f>
        <v>0</v>
      </c>
      <c r="N9052" t="e" cm="1">
        <f t="array" ref="N9052">INDEX($A$9:$F$1048576, $J9052, $K9052 )</f>
        <v>#N/A</v>
      </c>
      <c r="O9052" t="e" cm="1">
        <f t="array" ref="O9052">INDEX($B$9:$F$1048576, $J9052, $K9052 )</f>
        <v>#N/A</v>
      </c>
      <c r="P9052" t="str" cm="1">
        <f t="array" ref="P9052">IF( $L9052, TRIM(_xll.IMDP("IR", $G$5&amp;$N9052, $G$6)), "" )</f>
        <v/>
      </c>
      <c r="Q9052" t="b" cm="1">
        <f t="array" ref="Q9052">IF(
    $U$1=1, AND($P9052&lt;&gt;"", $P9052&lt;&gt;"...", $P9052&lt;&gt;"입력오류"),
    IF(
        $U$18=1, AND($P9052&lt;&gt;"", $P9052&lt;&gt;"...", $P9052&lt;&gt;"입력오류", ISNUMBER(FIND(INDEX($T$2:$T$7,$U$1),$P9052))),
        IF(
            $U$17="기타", AND($P9052&lt;&gt;"", $P9052&lt;&gt;"...", $P9052&lt;&gt;"입력오류", NOT(ISNUMBER(FIND($T$21:$T$34,$P9052)))),
            AND($P9052&lt;&gt;"", $P9052&lt;&gt;"...", $P9052&lt;&gt;"입력오류", $T$19=$P9052)
        )
    )
)</f>
        <v>0</v>
      </c>
    </row>
    <row r="9053" spans="9:17">
      <c r="I9053">
        <f t="shared" si="424"/>
        <v>9052</v>
      </c>
      <c r="J9053" t="e">
        <f t="shared" si="425"/>
        <v>#N/A</v>
      </c>
      <c r="K9053" t="e">
        <f t="shared" si="423"/>
        <v>#N/A</v>
      </c>
      <c r="L9053" t="b">
        <f>COUNTIF($N$2:N9053, N9053)=1</f>
        <v>0</v>
      </c>
      <c r="M9053" s="37">
        <f>IF( $Q9053, MAX($M$1:M9052)+1, 0)</f>
        <v>0</v>
      </c>
      <c r="N9053" t="e" cm="1">
        <f t="array" ref="N9053">INDEX($A$9:$F$1048576, $J9053, $K9053 )</f>
        <v>#N/A</v>
      </c>
      <c r="O9053" t="e" cm="1">
        <f t="array" ref="O9053">INDEX($B$9:$F$1048576, $J9053, $K9053 )</f>
        <v>#N/A</v>
      </c>
      <c r="P9053" t="str" cm="1">
        <f t="array" ref="P9053">IF( $L9053, TRIM(_xll.IMDP("IR", $G$5&amp;$N9053, $G$6)), "" )</f>
        <v/>
      </c>
      <c r="Q9053" t="b" cm="1">
        <f t="array" ref="Q9053">IF(
    $U$1=1, AND($P9053&lt;&gt;"", $P9053&lt;&gt;"...", $P9053&lt;&gt;"입력오류"),
    IF(
        $U$18=1, AND($P9053&lt;&gt;"", $P9053&lt;&gt;"...", $P9053&lt;&gt;"입력오류", ISNUMBER(FIND(INDEX($T$2:$T$7,$U$1),$P9053))),
        IF(
            $U$17="기타", AND($P9053&lt;&gt;"", $P9053&lt;&gt;"...", $P9053&lt;&gt;"입력오류", NOT(ISNUMBER(FIND($T$21:$T$34,$P9053)))),
            AND($P9053&lt;&gt;"", $P9053&lt;&gt;"...", $P9053&lt;&gt;"입력오류", $T$19=$P9053)
        )
    )
)</f>
        <v>0</v>
      </c>
    </row>
    <row r="9054" spans="9:17">
      <c r="I9054">
        <f t="shared" si="424"/>
        <v>9053</v>
      </c>
      <c r="J9054" t="e">
        <f t="shared" si="425"/>
        <v>#N/A</v>
      </c>
      <c r="K9054" t="e">
        <f t="shared" si="423"/>
        <v>#N/A</v>
      </c>
      <c r="L9054" t="b">
        <f>COUNTIF($N$2:N9054, N9054)=1</f>
        <v>0</v>
      </c>
      <c r="M9054" s="37">
        <f>IF( $Q9054, MAX($M$1:M9053)+1, 0)</f>
        <v>0</v>
      </c>
      <c r="N9054" t="e" cm="1">
        <f t="array" ref="N9054">INDEX($A$9:$F$1048576, $J9054, $K9054 )</f>
        <v>#N/A</v>
      </c>
      <c r="O9054" t="e" cm="1">
        <f t="array" ref="O9054">INDEX($B$9:$F$1048576, $J9054, $K9054 )</f>
        <v>#N/A</v>
      </c>
      <c r="P9054" t="str" cm="1">
        <f t="array" ref="P9054">IF( $L9054, TRIM(_xll.IMDP("IR", $G$5&amp;$N9054, $G$6)), "" )</f>
        <v/>
      </c>
      <c r="Q9054" t="b" cm="1">
        <f t="array" ref="Q9054">IF(
    $U$1=1, AND($P9054&lt;&gt;"", $P9054&lt;&gt;"...", $P9054&lt;&gt;"입력오류"),
    IF(
        $U$18=1, AND($P9054&lt;&gt;"", $P9054&lt;&gt;"...", $P9054&lt;&gt;"입력오류", ISNUMBER(FIND(INDEX($T$2:$T$7,$U$1),$P9054))),
        IF(
            $U$17="기타", AND($P9054&lt;&gt;"", $P9054&lt;&gt;"...", $P9054&lt;&gt;"입력오류", NOT(ISNUMBER(FIND($T$21:$T$34,$P9054)))),
            AND($P9054&lt;&gt;"", $P9054&lt;&gt;"...", $P9054&lt;&gt;"입력오류", $T$19=$P9054)
        )
    )
)</f>
        <v>0</v>
      </c>
    </row>
    <row r="9055" spans="9:17">
      <c r="I9055">
        <f t="shared" si="424"/>
        <v>9054</v>
      </c>
      <c r="J9055" t="e">
        <f t="shared" si="425"/>
        <v>#N/A</v>
      </c>
      <c r="K9055" t="e">
        <f t="shared" si="423"/>
        <v>#N/A</v>
      </c>
      <c r="L9055" t="b">
        <f>COUNTIF($N$2:N9055, N9055)=1</f>
        <v>0</v>
      </c>
      <c r="M9055" s="37">
        <f>IF( $Q9055, MAX($M$1:M9054)+1, 0)</f>
        <v>0</v>
      </c>
      <c r="N9055" t="e" cm="1">
        <f t="array" ref="N9055">INDEX($A$9:$F$1048576, $J9055, $K9055 )</f>
        <v>#N/A</v>
      </c>
      <c r="O9055" t="e" cm="1">
        <f t="array" ref="O9055">INDEX($B$9:$F$1048576, $J9055, $K9055 )</f>
        <v>#N/A</v>
      </c>
      <c r="P9055" t="str" cm="1">
        <f t="array" ref="P9055">IF( $L9055, TRIM(_xll.IMDP("IR", $G$5&amp;$N9055, $G$6)), "" )</f>
        <v/>
      </c>
      <c r="Q9055" t="b" cm="1">
        <f t="array" ref="Q9055">IF(
    $U$1=1, AND($P9055&lt;&gt;"", $P9055&lt;&gt;"...", $P9055&lt;&gt;"입력오류"),
    IF(
        $U$18=1, AND($P9055&lt;&gt;"", $P9055&lt;&gt;"...", $P9055&lt;&gt;"입력오류", ISNUMBER(FIND(INDEX($T$2:$T$7,$U$1),$P9055))),
        IF(
            $U$17="기타", AND($P9055&lt;&gt;"", $P9055&lt;&gt;"...", $P9055&lt;&gt;"입력오류", NOT(ISNUMBER(FIND($T$21:$T$34,$P9055)))),
            AND($P9055&lt;&gt;"", $P9055&lt;&gt;"...", $P9055&lt;&gt;"입력오류", $T$19=$P9055)
        )
    )
)</f>
        <v>0</v>
      </c>
    </row>
    <row r="9056" spans="9:17">
      <c r="I9056">
        <f t="shared" si="424"/>
        <v>9055</v>
      </c>
      <c r="J9056" t="e">
        <f t="shared" si="425"/>
        <v>#N/A</v>
      </c>
      <c r="K9056" t="e">
        <f t="shared" si="423"/>
        <v>#N/A</v>
      </c>
      <c r="L9056" t="b">
        <f>COUNTIF($N$2:N9056, N9056)=1</f>
        <v>0</v>
      </c>
      <c r="M9056" s="37">
        <f>IF( $Q9056, MAX($M$1:M9055)+1, 0)</f>
        <v>0</v>
      </c>
      <c r="N9056" t="e" cm="1">
        <f t="array" ref="N9056">INDEX($A$9:$F$1048576, $J9056, $K9056 )</f>
        <v>#N/A</v>
      </c>
      <c r="O9056" t="e" cm="1">
        <f t="array" ref="O9056">INDEX($B$9:$F$1048576, $J9056, $K9056 )</f>
        <v>#N/A</v>
      </c>
      <c r="P9056" t="str" cm="1">
        <f t="array" ref="P9056">IF( $L9056, TRIM(_xll.IMDP("IR", $G$5&amp;$N9056, $G$6)), "" )</f>
        <v/>
      </c>
      <c r="Q9056" t="b" cm="1">
        <f t="array" ref="Q9056">IF(
    $U$1=1, AND($P9056&lt;&gt;"", $P9056&lt;&gt;"...", $P9056&lt;&gt;"입력오류"),
    IF(
        $U$18=1, AND($P9056&lt;&gt;"", $P9056&lt;&gt;"...", $P9056&lt;&gt;"입력오류", ISNUMBER(FIND(INDEX($T$2:$T$7,$U$1),$P9056))),
        IF(
            $U$17="기타", AND($P9056&lt;&gt;"", $P9056&lt;&gt;"...", $P9056&lt;&gt;"입력오류", NOT(ISNUMBER(FIND($T$21:$T$34,$P9056)))),
            AND($P9056&lt;&gt;"", $P9056&lt;&gt;"...", $P9056&lt;&gt;"입력오류", $T$19=$P9056)
        )
    )
)</f>
        <v>0</v>
      </c>
    </row>
    <row r="9057" spans="9:17">
      <c r="I9057">
        <f t="shared" si="424"/>
        <v>9056</v>
      </c>
      <c r="J9057" t="e">
        <f t="shared" si="425"/>
        <v>#N/A</v>
      </c>
      <c r="K9057" t="e">
        <f t="shared" si="423"/>
        <v>#N/A</v>
      </c>
      <c r="L9057" t="b">
        <f>COUNTIF($N$2:N9057, N9057)=1</f>
        <v>0</v>
      </c>
      <c r="M9057" s="37">
        <f>IF( $Q9057, MAX($M$1:M9056)+1, 0)</f>
        <v>0</v>
      </c>
      <c r="N9057" t="e" cm="1">
        <f t="array" ref="N9057">INDEX($A$9:$F$1048576, $J9057, $K9057 )</f>
        <v>#N/A</v>
      </c>
      <c r="O9057" t="e" cm="1">
        <f t="array" ref="O9057">INDEX($B$9:$F$1048576, $J9057, $K9057 )</f>
        <v>#N/A</v>
      </c>
      <c r="P9057" t="str" cm="1">
        <f t="array" ref="P9057">IF( $L9057, TRIM(_xll.IMDP("IR", $G$5&amp;$N9057, $G$6)), "" )</f>
        <v/>
      </c>
      <c r="Q9057" t="b" cm="1">
        <f t="array" ref="Q9057">IF(
    $U$1=1, AND($P9057&lt;&gt;"", $P9057&lt;&gt;"...", $P9057&lt;&gt;"입력오류"),
    IF(
        $U$18=1, AND($P9057&lt;&gt;"", $P9057&lt;&gt;"...", $P9057&lt;&gt;"입력오류", ISNUMBER(FIND(INDEX($T$2:$T$7,$U$1),$P9057))),
        IF(
            $U$17="기타", AND($P9057&lt;&gt;"", $P9057&lt;&gt;"...", $P9057&lt;&gt;"입력오류", NOT(ISNUMBER(FIND($T$21:$T$34,$P9057)))),
            AND($P9057&lt;&gt;"", $P9057&lt;&gt;"...", $P9057&lt;&gt;"입력오류", $T$19=$P9057)
        )
    )
)</f>
        <v>0</v>
      </c>
    </row>
    <row r="9058" spans="9:17">
      <c r="I9058">
        <f t="shared" si="424"/>
        <v>9057</v>
      </c>
      <c r="J9058" t="e">
        <f t="shared" si="425"/>
        <v>#N/A</v>
      </c>
      <c r="K9058" t="e">
        <f t="shared" si="423"/>
        <v>#N/A</v>
      </c>
      <c r="L9058" t="b">
        <f>COUNTIF($N$2:N9058, N9058)=1</f>
        <v>0</v>
      </c>
      <c r="M9058" s="37">
        <f>IF( $Q9058, MAX($M$1:M9057)+1, 0)</f>
        <v>0</v>
      </c>
      <c r="N9058" t="e" cm="1">
        <f t="array" ref="N9058">INDEX($A$9:$F$1048576, $J9058, $K9058 )</f>
        <v>#N/A</v>
      </c>
      <c r="O9058" t="e" cm="1">
        <f t="array" ref="O9058">INDEX($B$9:$F$1048576, $J9058, $K9058 )</f>
        <v>#N/A</v>
      </c>
      <c r="P9058" t="str" cm="1">
        <f t="array" ref="P9058">IF( $L9058, TRIM(_xll.IMDP("IR", $G$5&amp;$N9058, $G$6)), "" )</f>
        <v/>
      </c>
      <c r="Q9058" t="b" cm="1">
        <f t="array" ref="Q9058">IF(
    $U$1=1, AND($P9058&lt;&gt;"", $P9058&lt;&gt;"...", $P9058&lt;&gt;"입력오류"),
    IF(
        $U$18=1, AND($P9058&lt;&gt;"", $P9058&lt;&gt;"...", $P9058&lt;&gt;"입력오류", ISNUMBER(FIND(INDEX($T$2:$T$7,$U$1),$P9058))),
        IF(
            $U$17="기타", AND($P9058&lt;&gt;"", $P9058&lt;&gt;"...", $P9058&lt;&gt;"입력오류", NOT(ISNUMBER(FIND($T$21:$T$34,$P9058)))),
            AND($P9058&lt;&gt;"", $P9058&lt;&gt;"...", $P9058&lt;&gt;"입력오류", $T$19=$P9058)
        )
    )
)</f>
        <v>0</v>
      </c>
    </row>
    <row r="9059" spans="9:17">
      <c r="I9059">
        <f t="shared" si="424"/>
        <v>9058</v>
      </c>
      <c r="J9059" t="e">
        <f t="shared" si="425"/>
        <v>#N/A</v>
      </c>
      <c r="K9059" t="e">
        <f t="shared" si="423"/>
        <v>#N/A</v>
      </c>
      <c r="L9059" t="b">
        <f>COUNTIF($N$2:N9059, N9059)=1</f>
        <v>0</v>
      </c>
      <c r="M9059" s="37">
        <f>IF( $Q9059, MAX($M$1:M9058)+1, 0)</f>
        <v>0</v>
      </c>
      <c r="N9059" t="e" cm="1">
        <f t="array" ref="N9059">INDEX($A$9:$F$1048576, $J9059, $K9059 )</f>
        <v>#N/A</v>
      </c>
      <c r="O9059" t="e" cm="1">
        <f t="array" ref="O9059">INDEX($B$9:$F$1048576, $J9059, $K9059 )</f>
        <v>#N/A</v>
      </c>
      <c r="P9059" t="str" cm="1">
        <f t="array" ref="P9059">IF( $L9059, TRIM(_xll.IMDP("IR", $G$5&amp;$N9059, $G$6)), "" )</f>
        <v/>
      </c>
      <c r="Q9059" t="b" cm="1">
        <f t="array" ref="Q9059">IF(
    $U$1=1, AND($P9059&lt;&gt;"", $P9059&lt;&gt;"...", $P9059&lt;&gt;"입력오류"),
    IF(
        $U$18=1, AND($P9059&lt;&gt;"", $P9059&lt;&gt;"...", $P9059&lt;&gt;"입력오류", ISNUMBER(FIND(INDEX($T$2:$T$7,$U$1),$P9059))),
        IF(
            $U$17="기타", AND($P9059&lt;&gt;"", $P9059&lt;&gt;"...", $P9059&lt;&gt;"입력오류", NOT(ISNUMBER(FIND($T$21:$T$34,$P9059)))),
            AND($P9059&lt;&gt;"", $P9059&lt;&gt;"...", $P9059&lt;&gt;"입력오류", $T$19=$P9059)
        )
    )
)</f>
        <v>0</v>
      </c>
    </row>
    <row r="9060" spans="9:17">
      <c r="I9060">
        <f t="shared" si="424"/>
        <v>9059</v>
      </c>
      <c r="J9060" t="e">
        <f t="shared" si="425"/>
        <v>#N/A</v>
      </c>
      <c r="K9060" t="e">
        <f t="shared" si="423"/>
        <v>#N/A</v>
      </c>
      <c r="L9060" t="b">
        <f>COUNTIF($N$2:N9060, N9060)=1</f>
        <v>0</v>
      </c>
      <c r="M9060" s="37">
        <f>IF( $Q9060, MAX($M$1:M9059)+1, 0)</f>
        <v>0</v>
      </c>
      <c r="N9060" t="e" cm="1">
        <f t="array" ref="N9060">INDEX($A$9:$F$1048576, $J9060, $K9060 )</f>
        <v>#N/A</v>
      </c>
      <c r="O9060" t="e" cm="1">
        <f t="array" ref="O9060">INDEX($B$9:$F$1048576, $J9060, $K9060 )</f>
        <v>#N/A</v>
      </c>
      <c r="P9060" t="str" cm="1">
        <f t="array" ref="P9060">IF( $L9060, TRIM(_xll.IMDP("IR", $G$5&amp;$N9060, $G$6)), "" )</f>
        <v/>
      </c>
      <c r="Q9060" t="b" cm="1">
        <f t="array" ref="Q9060">IF(
    $U$1=1, AND($P9060&lt;&gt;"", $P9060&lt;&gt;"...", $P9060&lt;&gt;"입력오류"),
    IF(
        $U$18=1, AND($P9060&lt;&gt;"", $P9060&lt;&gt;"...", $P9060&lt;&gt;"입력오류", ISNUMBER(FIND(INDEX($T$2:$T$7,$U$1),$P9060))),
        IF(
            $U$17="기타", AND($P9060&lt;&gt;"", $P9060&lt;&gt;"...", $P9060&lt;&gt;"입력오류", NOT(ISNUMBER(FIND($T$21:$T$34,$P9060)))),
            AND($P9060&lt;&gt;"", $P9060&lt;&gt;"...", $P9060&lt;&gt;"입력오류", $T$19=$P9060)
        )
    )
)</f>
        <v>0</v>
      </c>
    </row>
    <row r="9061" spans="9:17">
      <c r="I9061">
        <f t="shared" si="424"/>
        <v>9060</v>
      </c>
      <c r="J9061" t="e">
        <f t="shared" si="425"/>
        <v>#N/A</v>
      </c>
      <c r="K9061" t="e">
        <f t="shared" si="423"/>
        <v>#N/A</v>
      </c>
      <c r="L9061" t="b">
        <f>COUNTIF($N$2:N9061, N9061)=1</f>
        <v>0</v>
      </c>
      <c r="M9061" s="37">
        <f>IF( $Q9061, MAX($M$1:M9060)+1, 0)</f>
        <v>0</v>
      </c>
      <c r="N9061" t="e" cm="1">
        <f t="array" ref="N9061">INDEX($A$9:$F$1048576, $J9061, $K9061 )</f>
        <v>#N/A</v>
      </c>
      <c r="O9061" t="e" cm="1">
        <f t="array" ref="O9061">INDEX($B$9:$F$1048576, $J9061, $K9061 )</f>
        <v>#N/A</v>
      </c>
      <c r="P9061" t="str" cm="1">
        <f t="array" ref="P9061">IF( $L9061, TRIM(_xll.IMDP("IR", $G$5&amp;$N9061, $G$6)), "" )</f>
        <v/>
      </c>
      <c r="Q9061" t="b" cm="1">
        <f t="array" ref="Q9061">IF(
    $U$1=1, AND($P9061&lt;&gt;"", $P9061&lt;&gt;"...", $P9061&lt;&gt;"입력오류"),
    IF(
        $U$18=1, AND($P9061&lt;&gt;"", $P9061&lt;&gt;"...", $P9061&lt;&gt;"입력오류", ISNUMBER(FIND(INDEX($T$2:$T$7,$U$1),$P9061))),
        IF(
            $U$17="기타", AND($P9061&lt;&gt;"", $P9061&lt;&gt;"...", $P9061&lt;&gt;"입력오류", NOT(ISNUMBER(FIND($T$21:$T$34,$P9061)))),
            AND($P9061&lt;&gt;"", $P9061&lt;&gt;"...", $P9061&lt;&gt;"입력오류", $T$19=$P9061)
        )
    )
)</f>
        <v>0</v>
      </c>
    </row>
    <row r="9062" spans="9:17">
      <c r="I9062">
        <f t="shared" si="424"/>
        <v>9061</v>
      </c>
      <c r="J9062" t="e">
        <f t="shared" si="425"/>
        <v>#N/A</v>
      </c>
      <c r="K9062" t="e">
        <f t="shared" si="423"/>
        <v>#N/A</v>
      </c>
      <c r="L9062" t="b">
        <f>COUNTIF($N$2:N9062, N9062)=1</f>
        <v>0</v>
      </c>
      <c r="M9062" s="37">
        <f>IF( $Q9062, MAX($M$1:M9061)+1, 0)</f>
        <v>0</v>
      </c>
      <c r="N9062" t="e" cm="1">
        <f t="array" ref="N9062">INDEX($A$9:$F$1048576, $J9062, $K9062 )</f>
        <v>#N/A</v>
      </c>
      <c r="O9062" t="e" cm="1">
        <f t="array" ref="O9062">INDEX($B$9:$F$1048576, $J9062, $K9062 )</f>
        <v>#N/A</v>
      </c>
      <c r="P9062" t="str" cm="1">
        <f t="array" ref="P9062">IF( $L9062, TRIM(_xll.IMDP("IR", $G$5&amp;$N9062, $G$6)), "" )</f>
        <v/>
      </c>
      <c r="Q9062" t="b" cm="1">
        <f t="array" ref="Q9062">IF(
    $U$1=1, AND($P9062&lt;&gt;"", $P9062&lt;&gt;"...", $P9062&lt;&gt;"입력오류"),
    IF(
        $U$18=1, AND($P9062&lt;&gt;"", $P9062&lt;&gt;"...", $P9062&lt;&gt;"입력오류", ISNUMBER(FIND(INDEX($T$2:$T$7,$U$1),$P9062))),
        IF(
            $U$17="기타", AND($P9062&lt;&gt;"", $P9062&lt;&gt;"...", $P9062&lt;&gt;"입력오류", NOT(ISNUMBER(FIND($T$21:$T$34,$P9062)))),
            AND($P9062&lt;&gt;"", $P9062&lt;&gt;"...", $P9062&lt;&gt;"입력오류", $T$19=$P9062)
        )
    )
)</f>
        <v>0</v>
      </c>
    </row>
    <row r="9063" spans="9:17">
      <c r="I9063">
        <f t="shared" si="424"/>
        <v>9062</v>
      </c>
      <c r="J9063" t="e">
        <f t="shared" si="425"/>
        <v>#N/A</v>
      </c>
      <c r="K9063" t="e">
        <f t="shared" si="423"/>
        <v>#N/A</v>
      </c>
      <c r="L9063" t="b">
        <f>COUNTIF($N$2:N9063, N9063)=1</f>
        <v>0</v>
      </c>
      <c r="M9063" s="37">
        <f>IF( $Q9063, MAX($M$1:M9062)+1, 0)</f>
        <v>0</v>
      </c>
      <c r="N9063" t="e" cm="1">
        <f t="array" ref="N9063">INDEX($A$9:$F$1048576, $J9063, $K9063 )</f>
        <v>#N/A</v>
      </c>
      <c r="O9063" t="e" cm="1">
        <f t="array" ref="O9063">INDEX($B$9:$F$1048576, $J9063, $K9063 )</f>
        <v>#N/A</v>
      </c>
      <c r="P9063" t="str" cm="1">
        <f t="array" ref="P9063">IF( $L9063, TRIM(_xll.IMDP("IR", $G$5&amp;$N9063, $G$6)), "" )</f>
        <v/>
      </c>
      <c r="Q9063" t="b" cm="1">
        <f t="array" ref="Q9063">IF(
    $U$1=1, AND($P9063&lt;&gt;"", $P9063&lt;&gt;"...", $P9063&lt;&gt;"입력오류"),
    IF(
        $U$18=1, AND($P9063&lt;&gt;"", $P9063&lt;&gt;"...", $P9063&lt;&gt;"입력오류", ISNUMBER(FIND(INDEX($T$2:$T$7,$U$1),$P9063))),
        IF(
            $U$17="기타", AND($P9063&lt;&gt;"", $P9063&lt;&gt;"...", $P9063&lt;&gt;"입력오류", NOT(ISNUMBER(FIND($T$21:$T$34,$P9063)))),
            AND($P9063&lt;&gt;"", $P9063&lt;&gt;"...", $P9063&lt;&gt;"입력오류", $T$19=$P9063)
        )
    )
)</f>
        <v>0</v>
      </c>
    </row>
    <row r="9064" spans="9:17">
      <c r="I9064">
        <f t="shared" si="424"/>
        <v>9063</v>
      </c>
      <c r="J9064" t="e">
        <f t="shared" si="425"/>
        <v>#N/A</v>
      </c>
      <c r="K9064" t="e">
        <f t="shared" si="423"/>
        <v>#N/A</v>
      </c>
      <c r="L9064" t="b">
        <f>COUNTIF($N$2:N9064, N9064)=1</f>
        <v>0</v>
      </c>
      <c r="M9064" s="37">
        <f>IF( $Q9064, MAX($M$1:M9063)+1, 0)</f>
        <v>0</v>
      </c>
      <c r="N9064" t="e" cm="1">
        <f t="array" ref="N9064">INDEX($A$9:$F$1048576, $J9064, $K9064 )</f>
        <v>#N/A</v>
      </c>
      <c r="O9064" t="e" cm="1">
        <f t="array" ref="O9064">INDEX($B$9:$F$1048576, $J9064, $K9064 )</f>
        <v>#N/A</v>
      </c>
      <c r="P9064" t="str" cm="1">
        <f t="array" ref="P9064">IF( $L9064, TRIM(_xll.IMDP("IR", $G$5&amp;$N9064, $G$6)), "" )</f>
        <v/>
      </c>
      <c r="Q9064" t="b" cm="1">
        <f t="array" ref="Q9064">IF(
    $U$1=1, AND($P9064&lt;&gt;"", $P9064&lt;&gt;"...", $P9064&lt;&gt;"입력오류"),
    IF(
        $U$18=1, AND($P9064&lt;&gt;"", $P9064&lt;&gt;"...", $P9064&lt;&gt;"입력오류", ISNUMBER(FIND(INDEX($T$2:$T$7,$U$1),$P9064))),
        IF(
            $U$17="기타", AND($P9064&lt;&gt;"", $P9064&lt;&gt;"...", $P9064&lt;&gt;"입력오류", NOT(ISNUMBER(FIND($T$21:$T$34,$P9064)))),
            AND($P9064&lt;&gt;"", $P9064&lt;&gt;"...", $P9064&lt;&gt;"입력오류", $T$19=$P9064)
        )
    )
)</f>
        <v>0</v>
      </c>
    </row>
    <row r="9065" spans="9:17">
      <c r="I9065">
        <f t="shared" si="424"/>
        <v>9064</v>
      </c>
      <c r="J9065" t="e">
        <f t="shared" si="425"/>
        <v>#N/A</v>
      </c>
      <c r="K9065" t="e">
        <f t="shared" si="423"/>
        <v>#N/A</v>
      </c>
      <c r="L9065" t="b">
        <f>COUNTIF($N$2:N9065, N9065)=1</f>
        <v>0</v>
      </c>
      <c r="M9065" s="37">
        <f>IF( $Q9065, MAX($M$1:M9064)+1, 0)</f>
        <v>0</v>
      </c>
      <c r="N9065" t="e" cm="1">
        <f t="array" ref="N9065">INDEX($A$9:$F$1048576, $J9065, $K9065 )</f>
        <v>#N/A</v>
      </c>
      <c r="O9065" t="e" cm="1">
        <f t="array" ref="O9065">INDEX($B$9:$F$1048576, $J9065, $K9065 )</f>
        <v>#N/A</v>
      </c>
      <c r="P9065" t="str" cm="1">
        <f t="array" ref="P9065">IF( $L9065, TRIM(_xll.IMDP("IR", $G$5&amp;$N9065, $G$6)), "" )</f>
        <v/>
      </c>
      <c r="Q9065" t="b" cm="1">
        <f t="array" ref="Q9065">IF(
    $U$1=1, AND($P9065&lt;&gt;"", $P9065&lt;&gt;"...", $P9065&lt;&gt;"입력오류"),
    IF(
        $U$18=1, AND($P9065&lt;&gt;"", $P9065&lt;&gt;"...", $P9065&lt;&gt;"입력오류", ISNUMBER(FIND(INDEX($T$2:$T$7,$U$1),$P9065))),
        IF(
            $U$17="기타", AND($P9065&lt;&gt;"", $P9065&lt;&gt;"...", $P9065&lt;&gt;"입력오류", NOT(ISNUMBER(FIND($T$21:$T$34,$P9065)))),
            AND($P9065&lt;&gt;"", $P9065&lt;&gt;"...", $P9065&lt;&gt;"입력오류", $T$19=$P9065)
        )
    )
)</f>
        <v>0</v>
      </c>
    </row>
    <row r="9066" spans="9:17">
      <c r="I9066">
        <f t="shared" si="424"/>
        <v>9065</v>
      </c>
      <c r="J9066" t="e">
        <f t="shared" si="425"/>
        <v>#N/A</v>
      </c>
      <c r="K9066" t="e">
        <f t="shared" si="423"/>
        <v>#N/A</v>
      </c>
      <c r="L9066" t="b">
        <f>COUNTIF($N$2:N9066, N9066)=1</f>
        <v>0</v>
      </c>
      <c r="M9066" s="37">
        <f>IF( $Q9066, MAX($M$1:M9065)+1, 0)</f>
        <v>0</v>
      </c>
      <c r="N9066" t="e" cm="1">
        <f t="array" ref="N9066">INDEX($A$9:$F$1048576, $J9066, $K9066 )</f>
        <v>#N/A</v>
      </c>
      <c r="O9066" t="e" cm="1">
        <f t="array" ref="O9066">INDEX($B$9:$F$1048576, $J9066, $K9066 )</f>
        <v>#N/A</v>
      </c>
      <c r="P9066" t="str" cm="1">
        <f t="array" ref="P9066">IF( $L9066, TRIM(_xll.IMDP("IR", $G$5&amp;$N9066, $G$6)), "" )</f>
        <v/>
      </c>
      <c r="Q9066" t="b" cm="1">
        <f t="array" ref="Q9066">IF(
    $U$1=1, AND($P9066&lt;&gt;"", $P9066&lt;&gt;"...", $P9066&lt;&gt;"입력오류"),
    IF(
        $U$18=1, AND($P9066&lt;&gt;"", $P9066&lt;&gt;"...", $P9066&lt;&gt;"입력오류", ISNUMBER(FIND(INDEX($T$2:$T$7,$U$1),$P9066))),
        IF(
            $U$17="기타", AND($P9066&lt;&gt;"", $P9066&lt;&gt;"...", $P9066&lt;&gt;"입력오류", NOT(ISNUMBER(FIND($T$21:$T$34,$P9066)))),
            AND($P9066&lt;&gt;"", $P9066&lt;&gt;"...", $P9066&lt;&gt;"입력오류", $T$19=$P9066)
        )
    )
)</f>
        <v>0</v>
      </c>
    </row>
    <row r="9067" spans="9:17">
      <c r="I9067">
        <f t="shared" si="424"/>
        <v>9066</v>
      </c>
      <c r="J9067" t="e">
        <f t="shared" si="425"/>
        <v>#N/A</v>
      </c>
      <c r="K9067" t="e">
        <f t="shared" si="423"/>
        <v>#N/A</v>
      </c>
      <c r="L9067" t="b">
        <f>COUNTIF($N$2:N9067, N9067)=1</f>
        <v>0</v>
      </c>
      <c r="M9067" s="37">
        <f>IF( $Q9067, MAX($M$1:M9066)+1, 0)</f>
        <v>0</v>
      </c>
      <c r="N9067" t="e" cm="1">
        <f t="array" ref="N9067">INDEX($A$9:$F$1048576, $J9067, $K9067 )</f>
        <v>#N/A</v>
      </c>
      <c r="O9067" t="e" cm="1">
        <f t="array" ref="O9067">INDEX($B$9:$F$1048576, $J9067, $K9067 )</f>
        <v>#N/A</v>
      </c>
      <c r="P9067" t="str" cm="1">
        <f t="array" ref="P9067">IF( $L9067, TRIM(_xll.IMDP("IR", $G$5&amp;$N9067, $G$6)), "" )</f>
        <v/>
      </c>
      <c r="Q9067" t="b" cm="1">
        <f t="array" ref="Q9067">IF(
    $U$1=1, AND($P9067&lt;&gt;"", $P9067&lt;&gt;"...", $P9067&lt;&gt;"입력오류"),
    IF(
        $U$18=1, AND($P9067&lt;&gt;"", $P9067&lt;&gt;"...", $P9067&lt;&gt;"입력오류", ISNUMBER(FIND(INDEX($T$2:$T$7,$U$1),$P9067))),
        IF(
            $U$17="기타", AND($P9067&lt;&gt;"", $P9067&lt;&gt;"...", $P9067&lt;&gt;"입력오류", NOT(ISNUMBER(FIND($T$21:$T$34,$P9067)))),
            AND($P9067&lt;&gt;"", $P9067&lt;&gt;"...", $P9067&lt;&gt;"입력오류", $T$19=$P9067)
        )
    )
)</f>
        <v>0</v>
      </c>
    </row>
    <row r="9068" spans="9:17">
      <c r="I9068">
        <f t="shared" si="424"/>
        <v>9067</v>
      </c>
      <c r="J9068" t="e">
        <f t="shared" si="425"/>
        <v>#N/A</v>
      </c>
      <c r="K9068" t="e">
        <f t="shared" si="423"/>
        <v>#N/A</v>
      </c>
      <c r="L9068" t="b">
        <f>COUNTIF($N$2:N9068, N9068)=1</f>
        <v>0</v>
      </c>
      <c r="M9068" s="37">
        <f>IF( $Q9068, MAX($M$1:M9067)+1, 0)</f>
        <v>0</v>
      </c>
      <c r="N9068" t="e" cm="1">
        <f t="array" ref="N9068">INDEX($A$9:$F$1048576, $J9068, $K9068 )</f>
        <v>#N/A</v>
      </c>
      <c r="O9068" t="e" cm="1">
        <f t="array" ref="O9068">INDEX($B$9:$F$1048576, $J9068, $K9068 )</f>
        <v>#N/A</v>
      </c>
      <c r="P9068" t="str" cm="1">
        <f t="array" ref="P9068">IF( $L9068, TRIM(_xll.IMDP("IR", $G$5&amp;$N9068, $G$6)), "" )</f>
        <v/>
      </c>
      <c r="Q9068" t="b" cm="1">
        <f t="array" ref="Q9068">IF(
    $U$1=1, AND($P9068&lt;&gt;"", $P9068&lt;&gt;"...", $P9068&lt;&gt;"입력오류"),
    IF(
        $U$18=1, AND($P9068&lt;&gt;"", $P9068&lt;&gt;"...", $P9068&lt;&gt;"입력오류", ISNUMBER(FIND(INDEX($T$2:$T$7,$U$1),$P9068))),
        IF(
            $U$17="기타", AND($P9068&lt;&gt;"", $P9068&lt;&gt;"...", $P9068&lt;&gt;"입력오류", NOT(ISNUMBER(FIND($T$21:$T$34,$P9068)))),
            AND($P9068&lt;&gt;"", $P9068&lt;&gt;"...", $P9068&lt;&gt;"입력오류", $T$19=$P9068)
        )
    )
)</f>
        <v>0</v>
      </c>
    </row>
    <row r="9069" spans="9:17">
      <c r="I9069">
        <f t="shared" si="424"/>
        <v>9068</v>
      </c>
      <c r="J9069" t="e">
        <f t="shared" si="425"/>
        <v>#N/A</v>
      </c>
      <c r="K9069" t="e">
        <f t="shared" si="423"/>
        <v>#N/A</v>
      </c>
      <c r="L9069" t="b">
        <f>COUNTIF($N$2:N9069, N9069)=1</f>
        <v>0</v>
      </c>
      <c r="M9069" s="37">
        <f>IF( $Q9069, MAX($M$1:M9068)+1, 0)</f>
        <v>0</v>
      </c>
      <c r="N9069" t="e" cm="1">
        <f t="array" ref="N9069">INDEX($A$9:$F$1048576, $J9069, $K9069 )</f>
        <v>#N/A</v>
      </c>
      <c r="O9069" t="e" cm="1">
        <f t="array" ref="O9069">INDEX($B$9:$F$1048576, $J9069, $K9069 )</f>
        <v>#N/A</v>
      </c>
      <c r="P9069" t="str" cm="1">
        <f t="array" ref="P9069">IF( $L9069, TRIM(_xll.IMDP("IR", $G$5&amp;$N9069, $G$6)), "" )</f>
        <v/>
      </c>
      <c r="Q9069" t="b" cm="1">
        <f t="array" ref="Q9069">IF(
    $U$1=1, AND($P9069&lt;&gt;"", $P9069&lt;&gt;"...", $P9069&lt;&gt;"입력오류"),
    IF(
        $U$18=1, AND($P9069&lt;&gt;"", $P9069&lt;&gt;"...", $P9069&lt;&gt;"입력오류", ISNUMBER(FIND(INDEX($T$2:$T$7,$U$1),$P9069))),
        IF(
            $U$17="기타", AND($P9069&lt;&gt;"", $P9069&lt;&gt;"...", $P9069&lt;&gt;"입력오류", NOT(ISNUMBER(FIND($T$21:$T$34,$P9069)))),
            AND($P9069&lt;&gt;"", $P9069&lt;&gt;"...", $P9069&lt;&gt;"입력오류", $T$19=$P9069)
        )
    )
)</f>
        <v>0</v>
      </c>
    </row>
    <row r="9070" spans="9:17">
      <c r="I9070">
        <f t="shared" si="424"/>
        <v>9069</v>
      </c>
      <c r="J9070" t="e">
        <f t="shared" si="425"/>
        <v>#N/A</v>
      </c>
      <c r="K9070" t="e">
        <f t="shared" si="423"/>
        <v>#N/A</v>
      </c>
      <c r="L9070" t="b">
        <f>COUNTIF($N$2:N9070, N9070)=1</f>
        <v>0</v>
      </c>
      <c r="M9070" s="37">
        <f>IF( $Q9070, MAX($M$1:M9069)+1, 0)</f>
        <v>0</v>
      </c>
      <c r="N9070" t="e" cm="1">
        <f t="array" ref="N9070">INDEX($A$9:$F$1048576, $J9070, $K9070 )</f>
        <v>#N/A</v>
      </c>
      <c r="O9070" t="e" cm="1">
        <f t="array" ref="O9070">INDEX($B$9:$F$1048576, $J9070, $K9070 )</f>
        <v>#N/A</v>
      </c>
      <c r="P9070" t="str" cm="1">
        <f t="array" ref="P9070">IF( $L9070, TRIM(_xll.IMDP("IR", $G$5&amp;$N9070, $G$6)), "" )</f>
        <v/>
      </c>
      <c r="Q9070" t="b" cm="1">
        <f t="array" ref="Q9070">IF(
    $U$1=1, AND($P9070&lt;&gt;"", $P9070&lt;&gt;"...", $P9070&lt;&gt;"입력오류"),
    IF(
        $U$18=1, AND($P9070&lt;&gt;"", $P9070&lt;&gt;"...", $P9070&lt;&gt;"입력오류", ISNUMBER(FIND(INDEX($T$2:$T$7,$U$1),$P9070))),
        IF(
            $U$17="기타", AND($P9070&lt;&gt;"", $P9070&lt;&gt;"...", $P9070&lt;&gt;"입력오류", NOT(ISNUMBER(FIND($T$21:$T$34,$P9070)))),
            AND($P9070&lt;&gt;"", $P9070&lt;&gt;"...", $P9070&lt;&gt;"입력오류", $T$19=$P9070)
        )
    )
)</f>
        <v>0</v>
      </c>
    </row>
    <row r="9071" spans="9:17">
      <c r="I9071">
        <f t="shared" si="424"/>
        <v>9070</v>
      </c>
      <c r="J9071" t="e">
        <f t="shared" si="425"/>
        <v>#N/A</v>
      </c>
      <c r="K9071" t="e">
        <f t="shared" si="423"/>
        <v>#N/A</v>
      </c>
      <c r="L9071" t="b">
        <f>COUNTIF($N$2:N9071, N9071)=1</f>
        <v>0</v>
      </c>
      <c r="M9071" s="37">
        <f>IF( $Q9071, MAX($M$1:M9070)+1, 0)</f>
        <v>0</v>
      </c>
      <c r="N9071" t="e" cm="1">
        <f t="array" ref="N9071">INDEX($A$9:$F$1048576, $J9071, $K9071 )</f>
        <v>#N/A</v>
      </c>
      <c r="O9071" t="e" cm="1">
        <f t="array" ref="O9071">INDEX($B$9:$F$1048576, $J9071, $K9071 )</f>
        <v>#N/A</v>
      </c>
      <c r="P9071" t="str" cm="1">
        <f t="array" ref="P9071">IF( $L9071, TRIM(_xll.IMDP("IR", $G$5&amp;$N9071, $G$6)), "" )</f>
        <v/>
      </c>
      <c r="Q9071" t="b" cm="1">
        <f t="array" ref="Q9071">IF(
    $U$1=1, AND($P9071&lt;&gt;"", $P9071&lt;&gt;"...", $P9071&lt;&gt;"입력오류"),
    IF(
        $U$18=1, AND($P9071&lt;&gt;"", $P9071&lt;&gt;"...", $P9071&lt;&gt;"입력오류", ISNUMBER(FIND(INDEX($T$2:$T$7,$U$1),$P9071))),
        IF(
            $U$17="기타", AND($P9071&lt;&gt;"", $P9071&lt;&gt;"...", $P9071&lt;&gt;"입력오류", NOT(ISNUMBER(FIND($T$21:$T$34,$P9071)))),
            AND($P9071&lt;&gt;"", $P9071&lt;&gt;"...", $P9071&lt;&gt;"입력오류", $T$19=$P9071)
        )
    )
)</f>
        <v>0</v>
      </c>
    </row>
    <row r="9072" spans="9:17">
      <c r="I9072">
        <f t="shared" si="424"/>
        <v>9071</v>
      </c>
      <c r="J9072" t="e">
        <f t="shared" si="425"/>
        <v>#N/A</v>
      </c>
      <c r="K9072" t="e">
        <f t="shared" si="423"/>
        <v>#N/A</v>
      </c>
      <c r="L9072" t="b">
        <f>COUNTIF($N$2:N9072, N9072)=1</f>
        <v>0</v>
      </c>
      <c r="M9072" s="37">
        <f>IF( $Q9072, MAX($M$1:M9071)+1, 0)</f>
        <v>0</v>
      </c>
      <c r="N9072" t="e" cm="1">
        <f t="array" ref="N9072">INDEX($A$9:$F$1048576, $J9072, $K9072 )</f>
        <v>#N/A</v>
      </c>
      <c r="O9072" t="e" cm="1">
        <f t="array" ref="O9072">INDEX($B$9:$F$1048576, $J9072, $K9072 )</f>
        <v>#N/A</v>
      </c>
      <c r="P9072" t="str" cm="1">
        <f t="array" ref="P9072">IF( $L9072, TRIM(_xll.IMDP("IR", $G$5&amp;$N9072, $G$6)), "" )</f>
        <v/>
      </c>
      <c r="Q9072" t="b" cm="1">
        <f t="array" ref="Q9072">IF(
    $U$1=1, AND($P9072&lt;&gt;"", $P9072&lt;&gt;"...", $P9072&lt;&gt;"입력오류"),
    IF(
        $U$18=1, AND($P9072&lt;&gt;"", $P9072&lt;&gt;"...", $P9072&lt;&gt;"입력오류", ISNUMBER(FIND(INDEX($T$2:$T$7,$U$1),$P9072))),
        IF(
            $U$17="기타", AND($P9072&lt;&gt;"", $P9072&lt;&gt;"...", $P9072&lt;&gt;"입력오류", NOT(ISNUMBER(FIND($T$21:$T$34,$P9072)))),
            AND($P9072&lt;&gt;"", $P9072&lt;&gt;"...", $P9072&lt;&gt;"입력오류", $T$19=$P9072)
        )
    )
)</f>
        <v>0</v>
      </c>
    </row>
    <row r="9073" spans="9:17">
      <c r="I9073">
        <f t="shared" si="424"/>
        <v>9072</v>
      </c>
      <c r="J9073" t="e">
        <f t="shared" si="425"/>
        <v>#N/A</v>
      </c>
      <c r="K9073" t="e">
        <f t="shared" si="423"/>
        <v>#N/A</v>
      </c>
      <c r="L9073" t="b">
        <f>COUNTIF($N$2:N9073, N9073)=1</f>
        <v>0</v>
      </c>
      <c r="M9073" s="37">
        <f>IF( $Q9073, MAX($M$1:M9072)+1, 0)</f>
        <v>0</v>
      </c>
      <c r="N9073" t="e" cm="1">
        <f t="array" ref="N9073">INDEX($A$9:$F$1048576, $J9073, $K9073 )</f>
        <v>#N/A</v>
      </c>
      <c r="O9073" t="e" cm="1">
        <f t="array" ref="O9073">INDEX($B$9:$F$1048576, $J9073, $K9073 )</f>
        <v>#N/A</v>
      </c>
      <c r="P9073" t="str" cm="1">
        <f t="array" ref="P9073">IF( $L9073, TRIM(_xll.IMDP("IR", $G$5&amp;$N9073, $G$6)), "" )</f>
        <v/>
      </c>
      <c r="Q9073" t="b" cm="1">
        <f t="array" ref="Q9073">IF(
    $U$1=1, AND($P9073&lt;&gt;"", $P9073&lt;&gt;"...", $P9073&lt;&gt;"입력오류"),
    IF(
        $U$18=1, AND($P9073&lt;&gt;"", $P9073&lt;&gt;"...", $P9073&lt;&gt;"입력오류", ISNUMBER(FIND(INDEX($T$2:$T$7,$U$1),$P9073))),
        IF(
            $U$17="기타", AND($P9073&lt;&gt;"", $P9073&lt;&gt;"...", $P9073&lt;&gt;"입력오류", NOT(ISNUMBER(FIND($T$21:$T$34,$P9073)))),
            AND($P9073&lt;&gt;"", $P9073&lt;&gt;"...", $P9073&lt;&gt;"입력오류", $T$19=$P9073)
        )
    )
)</f>
        <v>0</v>
      </c>
    </row>
    <row r="9074" spans="9:17">
      <c r="I9074">
        <f t="shared" si="424"/>
        <v>9073</v>
      </c>
      <c r="J9074" t="e">
        <f t="shared" si="425"/>
        <v>#N/A</v>
      </c>
      <c r="K9074" t="e">
        <f t="shared" si="423"/>
        <v>#N/A</v>
      </c>
      <c r="L9074" t="b">
        <f>COUNTIF($N$2:N9074, N9074)=1</f>
        <v>0</v>
      </c>
      <c r="M9074" s="37">
        <f>IF( $Q9074, MAX($M$1:M9073)+1, 0)</f>
        <v>0</v>
      </c>
      <c r="N9074" t="e" cm="1">
        <f t="array" ref="N9074">INDEX($A$9:$F$1048576, $J9074, $K9074 )</f>
        <v>#N/A</v>
      </c>
      <c r="O9074" t="e" cm="1">
        <f t="array" ref="O9074">INDEX($B$9:$F$1048576, $J9074, $K9074 )</f>
        <v>#N/A</v>
      </c>
      <c r="P9074" t="str" cm="1">
        <f t="array" ref="P9074">IF( $L9074, TRIM(_xll.IMDP("IR", $G$5&amp;$N9074, $G$6)), "" )</f>
        <v/>
      </c>
      <c r="Q9074" t="b" cm="1">
        <f t="array" ref="Q9074">IF(
    $U$1=1, AND($P9074&lt;&gt;"", $P9074&lt;&gt;"...", $P9074&lt;&gt;"입력오류"),
    IF(
        $U$18=1, AND($P9074&lt;&gt;"", $P9074&lt;&gt;"...", $P9074&lt;&gt;"입력오류", ISNUMBER(FIND(INDEX($T$2:$T$7,$U$1),$P9074))),
        IF(
            $U$17="기타", AND($P9074&lt;&gt;"", $P9074&lt;&gt;"...", $P9074&lt;&gt;"입력오류", NOT(ISNUMBER(FIND($T$21:$T$34,$P9074)))),
            AND($P9074&lt;&gt;"", $P9074&lt;&gt;"...", $P9074&lt;&gt;"입력오류", $T$19=$P9074)
        )
    )
)</f>
        <v>0</v>
      </c>
    </row>
    <row r="9075" spans="9:17">
      <c r="I9075">
        <f t="shared" si="424"/>
        <v>9074</v>
      </c>
      <c r="J9075" t="e">
        <f t="shared" si="425"/>
        <v>#N/A</v>
      </c>
      <c r="K9075" t="e">
        <f t="shared" si="423"/>
        <v>#N/A</v>
      </c>
      <c r="L9075" t="b">
        <f>COUNTIF($N$2:N9075, N9075)=1</f>
        <v>0</v>
      </c>
      <c r="M9075" s="37">
        <f>IF( $Q9075, MAX($M$1:M9074)+1, 0)</f>
        <v>0</v>
      </c>
      <c r="N9075" t="e" cm="1">
        <f t="array" ref="N9075">INDEX($A$9:$F$1048576, $J9075, $K9075 )</f>
        <v>#N/A</v>
      </c>
      <c r="O9075" t="e" cm="1">
        <f t="array" ref="O9075">INDEX($B$9:$F$1048576, $J9075, $K9075 )</f>
        <v>#N/A</v>
      </c>
      <c r="P9075" t="str" cm="1">
        <f t="array" ref="P9075">IF( $L9075, TRIM(_xll.IMDP("IR", $G$5&amp;$N9075, $G$6)), "" )</f>
        <v/>
      </c>
      <c r="Q9075" t="b" cm="1">
        <f t="array" ref="Q9075">IF(
    $U$1=1, AND($P9075&lt;&gt;"", $P9075&lt;&gt;"...", $P9075&lt;&gt;"입력오류"),
    IF(
        $U$18=1, AND($P9075&lt;&gt;"", $P9075&lt;&gt;"...", $P9075&lt;&gt;"입력오류", ISNUMBER(FIND(INDEX($T$2:$T$7,$U$1),$P9075))),
        IF(
            $U$17="기타", AND($P9075&lt;&gt;"", $P9075&lt;&gt;"...", $P9075&lt;&gt;"입력오류", NOT(ISNUMBER(FIND($T$21:$T$34,$P9075)))),
            AND($P9075&lt;&gt;"", $P9075&lt;&gt;"...", $P9075&lt;&gt;"입력오류", $T$19=$P9075)
        )
    )
)</f>
        <v>0</v>
      </c>
    </row>
    <row r="9076" spans="9:17">
      <c r="I9076">
        <f t="shared" si="424"/>
        <v>9075</v>
      </c>
      <c r="J9076" t="e">
        <f t="shared" si="425"/>
        <v>#N/A</v>
      </c>
      <c r="K9076" t="e">
        <f t="shared" si="423"/>
        <v>#N/A</v>
      </c>
      <c r="L9076" t="b">
        <f>COUNTIF($N$2:N9076, N9076)=1</f>
        <v>0</v>
      </c>
      <c r="M9076" s="37">
        <f>IF( $Q9076, MAX($M$1:M9075)+1, 0)</f>
        <v>0</v>
      </c>
      <c r="N9076" t="e" cm="1">
        <f t="array" ref="N9076">INDEX($A$9:$F$1048576, $J9076, $K9076 )</f>
        <v>#N/A</v>
      </c>
      <c r="O9076" t="e" cm="1">
        <f t="array" ref="O9076">INDEX($B$9:$F$1048576, $J9076, $K9076 )</f>
        <v>#N/A</v>
      </c>
      <c r="P9076" t="str" cm="1">
        <f t="array" ref="P9076">IF( $L9076, TRIM(_xll.IMDP("IR", $G$5&amp;$N9076, $G$6)), "" )</f>
        <v/>
      </c>
      <c r="Q9076" t="b" cm="1">
        <f t="array" ref="Q9076">IF(
    $U$1=1, AND($P9076&lt;&gt;"", $P9076&lt;&gt;"...", $P9076&lt;&gt;"입력오류"),
    IF(
        $U$18=1, AND($P9076&lt;&gt;"", $P9076&lt;&gt;"...", $P9076&lt;&gt;"입력오류", ISNUMBER(FIND(INDEX($T$2:$T$7,$U$1),$P9076))),
        IF(
            $U$17="기타", AND($P9076&lt;&gt;"", $P9076&lt;&gt;"...", $P9076&lt;&gt;"입력오류", NOT(ISNUMBER(FIND($T$21:$T$34,$P9076)))),
            AND($P9076&lt;&gt;"", $P9076&lt;&gt;"...", $P9076&lt;&gt;"입력오류", $T$19=$P9076)
        )
    )
)</f>
        <v>0</v>
      </c>
    </row>
    <row r="9077" spans="9:17">
      <c r="I9077">
        <f t="shared" si="424"/>
        <v>9076</v>
      </c>
      <c r="J9077" t="e">
        <f t="shared" si="425"/>
        <v>#N/A</v>
      </c>
      <c r="K9077" t="e">
        <f t="shared" si="423"/>
        <v>#N/A</v>
      </c>
      <c r="L9077" t="b">
        <f>COUNTIF($N$2:N9077, N9077)=1</f>
        <v>0</v>
      </c>
      <c r="M9077" s="37">
        <f>IF( $Q9077, MAX($M$1:M9076)+1, 0)</f>
        <v>0</v>
      </c>
      <c r="N9077" t="e" cm="1">
        <f t="array" ref="N9077">INDEX($A$9:$F$1048576, $J9077, $K9077 )</f>
        <v>#N/A</v>
      </c>
      <c r="O9077" t="e" cm="1">
        <f t="array" ref="O9077">INDEX($B$9:$F$1048576, $J9077, $K9077 )</f>
        <v>#N/A</v>
      </c>
      <c r="P9077" t="str" cm="1">
        <f t="array" ref="P9077">IF( $L9077, TRIM(_xll.IMDP("IR", $G$5&amp;$N9077, $G$6)), "" )</f>
        <v/>
      </c>
      <c r="Q9077" t="b" cm="1">
        <f t="array" ref="Q9077">IF(
    $U$1=1, AND($P9077&lt;&gt;"", $P9077&lt;&gt;"...", $P9077&lt;&gt;"입력오류"),
    IF(
        $U$18=1, AND($P9077&lt;&gt;"", $P9077&lt;&gt;"...", $P9077&lt;&gt;"입력오류", ISNUMBER(FIND(INDEX($T$2:$T$7,$U$1),$P9077))),
        IF(
            $U$17="기타", AND($P9077&lt;&gt;"", $P9077&lt;&gt;"...", $P9077&lt;&gt;"입력오류", NOT(ISNUMBER(FIND($T$21:$T$34,$P9077)))),
            AND($P9077&lt;&gt;"", $P9077&lt;&gt;"...", $P9077&lt;&gt;"입력오류", $T$19=$P9077)
        )
    )
)</f>
        <v>0</v>
      </c>
    </row>
    <row r="9078" spans="9:17">
      <c r="I9078">
        <f t="shared" si="424"/>
        <v>9077</v>
      </c>
      <c r="J9078" t="e">
        <f t="shared" si="425"/>
        <v>#N/A</v>
      </c>
      <c r="K9078" t="e">
        <f t="shared" si="423"/>
        <v>#N/A</v>
      </c>
      <c r="L9078" t="b">
        <f>COUNTIF($N$2:N9078, N9078)=1</f>
        <v>0</v>
      </c>
      <c r="M9078" s="37">
        <f>IF( $Q9078, MAX($M$1:M9077)+1, 0)</f>
        <v>0</v>
      </c>
      <c r="N9078" t="e" cm="1">
        <f t="array" ref="N9078">INDEX($A$9:$F$1048576, $J9078, $K9078 )</f>
        <v>#N/A</v>
      </c>
      <c r="O9078" t="e" cm="1">
        <f t="array" ref="O9078">INDEX($B$9:$F$1048576, $J9078, $K9078 )</f>
        <v>#N/A</v>
      </c>
      <c r="P9078" t="str" cm="1">
        <f t="array" ref="P9078">IF( $L9078, TRIM(_xll.IMDP("IR", $G$5&amp;$N9078, $G$6)), "" )</f>
        <v/>
      </c>
      <c r="Q9078" t="b" cm="1">
        <f t="array" ref="Q9078">IF(
    $U$1=1, AND($P9078&lt;&gt;"", $P9078&lt;&gt;"...", $P9078&lt;&gt;"입력오류"),
    IF(
        $U$18=1, AND($P9078&lt;&gt;"", $P9078&lt;&gt;"...", $P9078&lt;&gt;"입력오류", ISNUMBER(FIND(INDEX($T$2:$T$7,$U$1),$P9078))),
        IF(
            $U$17="기타", AND($P9078&lt;&gt;"", $P9078&lt;&gt;"...", $P9078&lt;&gt;"입력오류", NOT(ISNUMBER(FIND($T$21:$T$34,$P9078)))),
            AND($P9078&lt;&gt;"", $P9078&lt;&gt;"...", $P9078&lt;&gt;"입력오류", $T$19=$P9078)
        )
    )
)</f>
        <v>0</v>
      </c>
    </row>
    <row r="9079" spans="9:17">
      <c r="I9079">
        <f t="shared" si="424"/>
        <v>9078</v>
      </c>
      <c r="J9079" t="e">
        <f t="shared" si="425"/>
        <v>#N/A</v>
      </c>
      <c r="K9079" t="e">
        <f t="shared" si="423"/>
        <v>#N/A</v>
      </c>
      <c r="L9079" t="b">
        <f>COUNTIF($N$2:N9079, N9079)=1</f>
        <v>0</v>
      </c>
      <c r="M9079" s="37">
        <f>IF( $Q9079, MAX($M$1:M9078)+1, 0)</f>
        <v>0</v>
      </c>
      <c r="N9079" t="e" cm="1">
        <f t="array" ref="N9079">INDEX($A$9:$F$1048576, $J9079, $K9079 )</f>
        <v>#N/A</v>
      </c>
      <c r="O9079" t="e" cm="1">
        <f t="array" ref="O9079">INDEX($B$9:$F$1048576, $J9079, $K9079 )</f>
        <v>#N/A</v>
      </c>
      <c r="P9079" t="str" cm="1">
        <f t="array" ref="P9079">IF( $L9079, TRIM(_xll.IMDP("IR", $G$5&amp;$N9079, $G$6)), "" )</f>
        <v/>
      </c>
      <c r="Q9079" t="b" cm="1">
        <f t="array" ref="Q9079">IF(
    $U$1=1, AND($P9079&lt;&gt;"", $P9079&lt;&gt;"...", $P9079&lt;&gt;"입력오류"),
    IF(
        $U$18=1, AND($P9079&lt;&gt;"", $P9079&lt;&gt;"...", $P9079&lt;&gt;"입력오류", ISNUMBER(FIND(INDEX($T$2:$T$7,$U$1),$P9079))),
        IF(
            $U$17="기타", AND($P9079&lt;&gt;"", $P9079&lt;&gt;"...", $P9079&lt;&gt;"입력오류", NOT(ISNUMBER(FIND($T$21:$T$34,$P9079)))),
            AND($P9079&lt;&gt;"", $P9079&lt;&gt;"...", $P9079&lt;&gt;"입력오류", $T$19=$P9079)
        )
    )
)</f>
        <v>0</v>
      </c>
    </row>
    <row r="9080" spans="9:17">
      <c r="I9080">
        <f t="shared" si="424"/>
        <v>9079</v>
      </c>
      <c r="J9080" t="e">
        <f t="shared" si="425"/>
        <v>#N/A</v>
      </c>
      <c r="K9080" t="e">
        <f t="shared" si="423"/>
        <v>#N/A</v>
      </c>
      <c r="L9080" t="b">
        <f>COUNTIF($N$2:N9080, N9080)=1</f>
        <v>0</v>
      </c>
      <c r="M9080" s="37">
        <f>IF( $Q9080, MAX($M$1:M9079)+1, 0)</f>
        <v>0</v>
      </c>
      <c r="N9080" t="e" cm="1">
        <f t="array" ref="N9080">INDEX($A$9:$F$1048576, $J9080, $K9080 )</f>
        <v>#N/A</v>
      </c>
      <c r="O9080" t="e" cm="1">
        <f t="array" ref="O9080">INDEX($B$9:$F$1048576, $J9080, $K9080 )</f>
        <v>#N/A</v>
      </c>
      <c r="P9080" t="str" cm="1">
        <f t="array" ref="P9080">IF( $L9080, TRIM(_xll.IMDP("IR", $G$5&amp;$N9080, $G$6)), "" )</f>
        <v/>
      </c>
      <c r="Q9080" t="b" cm="1">
        <f t="array" ref="Q9080">IF(
    $U$1=1, AND($P9080&lt;&gt;"", $P9080&lt;&gt;"...", $P9080&lt;&gt;"입력오류"),
    IF(
        $U$18=1, AND($P9080&lt;&gt;"", $P9080&lt;&gt;"...", $P9080&lt;&gt;"입력오류", ISNUMBER(FIND(INDEX($T$2:$T$7,$U$1),$P9080))),
        IF(
            $U$17="기타", AND($P9080&lt;&gt;"", $P9080&lt;&gt;"...", $P9080&lt;&gt;"입력오류", NOT(ISNUMBER(FIND($T$21:$T$34,$P9080)))),
            AND($P9080&lt;&gt;"", $P9080&lt;&gt;"...", $P9080&lt;&gt;"입력오류", $T$19=$P9080)
        )
    )
)</f>
        <v>0</v>
      </c>
    </row>
    <row r="9081" spans="9:17">
      <c r="I9081">
        <f t="shared" si="424"/>
        <v>9080</v>
      </c>
      <c r="J9081" t="e">
        <f t="shared" si="425"/>
        <v>#N/A</v>
      </c>
      <c r="K9081" t="e">
        <f t="shared" si="423"/>
        <v>#N/A</v>
      </c>
      <c r="L9081" t="b">
        <f>COUNTIF($N$2:N9081, N9081)=1</f>
        <v>0</v>
      </c>
      <c r="M9081" s="37">
        <f>IF( $Q9081, MAX($M$1:M9080)+1, 0)</f>
        <v>0</v>
      </c>
      <c r="N9081" t="e" cm="1">
        <f t="array" ref="N9081">INDEX($A$9:$F$1048576, $J9081, $K9081 )</f>
        <v>#N/A</v>
      </c>
      <c r="O9081" t="e" cm="1">
        <f t="array" ref="O9081">INDEX($B$9:$F$1048576, $J9081, $K9081 )</f>
        <v>#N/A</v>
      </c>
      <c r="P9081" t="str" cm="1">
        <f t="array" ref="P9081">IF( $L9081, TRIM(_xll.IMDP("IR", $G$5&amp;$N9081, $G$6)), "" )</f>
        <v/>
      </c>
      <c r="Q9081" t="b" cm="1">
        <f t="array" ref="Q9081">IF(
    $U$1=1, AND($P9081&lt;&gt;"", $P9081&lt;&gt;"...", $P9081&lt;&gt;"입력오류"),
    IF(
        $U$18=1, AND($P9081&lt;&gt;"", $P9081&lt;&gt;"...", $P9081&lt;&gt;"입력오류", ISNUMBER(FIND(INDEX($T$2:$T$7,$U$1),$P9081))),
        IF(
            $U$17="기타", AND($P9081&lt;&gt;"", $P9081&lt;&gt;"...", $P9081&lt;&gt;"입력오류", NOT(ISNUMBER(FIND($T$21:$T$34,$P9081)))),
            AND($P9081&lt;&gt;"", $P9081&lt;&gt;"...", $P9081&lt;&gt;"입력오류", $T$19=$P9081)
        )
    )
)</f>
        <v>0</v>
      </c>
    </row>
    <row r="9082" spans="9:17">
      <c r="I9082">
        <f t="shared" si="424"/>
        <v>9081</v>
      </c>
      <c r="J9082" t="e">
        <f t="shared" si="425"/>
        <v>#N/A</v>
      </c>
      <c r="K9082" t="e">
        <f t="shared" si="423"/>
        <v>#N/A</v>
      </c>
      <c r="L9082" t="b">
        <f>COUNTIF($N$2:N9082, N9082)=1</f>
        <v>0</v>
      </c>
      <c r="M9082" s="37">
        <f>IF( $Q9082, MAX($M$1:M9081)+1, 0)</f>
        <v>0</v>
      </c>
      <c r="N9082" t="e" cm="1">
        <f t="array" ref="N9082">INDEX($A$9:$F$1048576, $J9082, $K9082 )</f>
        <v>#N/A</v>
      </c>
      <c r="O9082" t="e" cm="1">
        <f t="array" ref="O9082">INDEX($B$9:$F$1048576, $J9082, $K9082 )</f>
        <v>#N/A</v>
      </c>
      <c r="P9082" t="str" cm="1">
        <f t="array" ref="P9082">IF( $L9082, TRIM(_xll.IMDP("IR", $G$5&amp;$N9082, $G$6)), "" )</f>
        <v/>
      </c>
      <c r="Q9082" t="b" cm="1">
        <f t="array" ref="Q9082">IF(
    $U$1=1, AND($P9082&lt;&gt;"", $P9082&lt;&gt;"...", $P9082&lt;&gt;"입력오류"),
    IF(
        $U$18=1, AND($P9082&lt;&gt;"", $P9082&lt;&gt;"...", $P9082&lt;&gt;"입력오류", ISNUMBER(FIND(INDEX($T$2:$T$7,$U$1),$P9082))),
        IF(
            $U$17="기타", AND($P9082&lt;&gt;"", $P9082&lt;&gt;"...", $P9082&lt;&gt;"입력오류", NOT(ISNUMBER(FIND($T$21:$T$34,$P9082)))),
            AND($P9082&lt;&gt;"", $P9082&lt;&gt;"...", $P9082&lt;&gt;"입력오류", $T$19=$P9082)
        )
    )
)</f>
        <v>0</v>
      </c>
    </row>
    <row r="9083" spans="9:17">
      <c r="I9083">
        <f t="shared" si="424"/>
        <v>9082</v>
      </c>
      <c r="J9083" t="e">
        <f t="shared" si="425"/>
        <v>#N/A</v>
      </c>
      <c r="K9083" t="e">
        <f t="shared" si="423"/>
        <v>#N/A</v>
      </c>
      <c r="L9083" t="b">
        <f>COUNTIF($N$2:N9083, N9083)=1</f>
        <v>0</v>
      </c>
      <c r="M9083" s="37">
        <f>IF( $Q9083, MAX($M$1:M9082)+1, 0)</f>
        <v>0</v>
      </c>
      <c r="N9083" t="e" cm="1">
        <f t="array" ref="N9083">INDEX($A$9:$F$1048576, $J9083, $K9083 )</f>
        <v>#N/A</v>
      </c>
      <c r="O9083" t="e" cm="1">
        <f t="array" ref="O9083">INDEX($B$9:$F$1048576, $J9083, $K9083 )</f>
        <v>#N/A</v>
      </c>
      <c r="P9083" t="str" cm="1">
        <f t="array" ref="P9083">IF( $L9083, TRIM(_xll.IMDP("IR", $G$5&amp;$N9083, $G$6)), "" )</f>
        <v/>
      </c>
      <c r="Q9083" t="b" cm="1">
        <f t="array" ref="Q9083">IF(
    $U$1=1, AND($P9083&lt;&gt;"", $P9083&lt;&gt;"...", $P9083&lt;&gt;"입력오류"),
    IF(
        $U$18=1, AND($P9083&lt;&gt;"", $P9083&lt;&gt;"...", $P9083&lt;&gt;"입력오류", ISNUMBER(FIND(INDEX($T$2:$T$7,$U$1),$P9083))),
        IF(
            $U$17="기타", AND($P9083&lt;&gt;"", $P9083&lt;&gt;"...", $P9083&lt;&gt;"입력오류", NOT(ISNUMBER(FIND($T$21:$T$34,$P9083)))),
            AND($P9083&lt;&gt;"", $P9083&lt;&gt;"...", $P9083&lt;&gt;"입력오류", $T$19=$P9083)
        )
    )
)</f>
        <v>0</v>
      </c>
    </row>
    <row r="9084" spans="9:17">
      <c r="I9084">
        <f t="shared" si="424"/>
        <v>9083</v>
      </c>
      <c r="J9084" t="e">
        <f t="shared" si="425"/>
        <v>#N/A</v>
      </c>
      <c r="K9084" t="e">
        <f t="shared" si="423"/>
        <v>#N/A</v>
      </c>
      <c r="L9084" t="b">
        <f>COUNTIF($N$2:N9084, N9084)=1</f>
        <v>0</v>
      </c>
      <c r="M9084" s="37">
        <f>IF( $Q9084, MAX($M$1:M9083)+1, 0)</f>
        <v>0</v>
      </c>
      <c r="N9084" t="e" cm="1">
        <f t="array" ref="N9084">INDEX($A$9:$F$1048576, $J9084, $K9084 )</f>
        <v>#N/A</v>
      </c>
      <c r="O9084" t="e" cm="1">
        <f t="array" ref="O9084">INDEX($B$9:$F$1048576, $J9084, $K9084 )</f>
        <v>#N/A</v>
      </c>
      <c r="P9084" t="str" cm="1">
        <f t="array" ref="P9084">IF( $L9084, TRIM(_xll.IMDP("IR", $G$5&amp;$N9084, $G$6)), "" )</f>
        <v/>
      </c>
      <c r="Q9084" t="b" cm="1">
        <f t="array" ref="Q9084">IF(
    $U$1=1, AND($P9084&lt;&gt;"", $P9084&lt;&gt;"...", $P9084&lt;&gt;"입력오류"),
    IF(
        $U$18=1, AND($P9084&lt;&gt;"", $P9084&lt;&gt;"...", $P9084&lt;&gt;"입력오류", ISNUMBER(FIND(INDEX($T$2:$T$7,$U$1),$P9084))),
        IF(
            $U$17="기타", AND($P9084&lt;&gt;"", $P9084&lt;&gt;"...", $P9084&lt;&gt;"입력오류", NOT(ISNUMBER(FIND($T$21:$T$34,$P9084)))),
            AND($P9084&lt;&gt;"", $P9084&lt;&gt;"...", $P9084&lt;&gt;"입력오류", $T$19=$P9084)
        )
    )
)</f>
        <v>0</v>
      </c>
    </row>
    <row r="9085" spans="9:17">
      <c r="I9085">
        <f t="shared" si="424"/>
        <v>9084</v>
      </c>
      <c r="J9085" t="e">
        <f t="shared" si="425"/>
        <v>#N/A</v>
      </c>
      <c r="K9085" t="e">
        <f t="shared" si="423"/>
        <v>#N/A</v>
      </c>
      <c r="L9085" t="b">
        <f>COUNTIF($N$2:N9085, N9085)=1</f>
        <v>0</v>
      </c>
      <c r="M9085" s="37">
        <f>IF( $Q9085, MAX($M$1:M9084)+1, 0)</f>
        <v>0</v>
      </c>
      <c r="N9085" t="e" cm="1">
        <f t="array" ref="N9085">INDEX($A$9:$F$1048576, $J9085, $K9085 )</f>
        <v>#N/A</v>
      </c>
      <c r="O9085" t="e" cm="1">
        <f t="array" ref="O9085">INDEX($B$9:$F$1048576, $J9085, $K9085 )</f>
        <v>#N/A</v>
      </c>
      <c r="P9085" t="str" cm="1">
        <f t="array" ref="P9085">IF( $L9085, TRIM(_xll.IMDP("IR", $G$5&amp;$N9085, $G$6)), "" )</f>
        <v/>
      </c>
      <c r="Q9085" t="b" cm="1">
        <f t="array" ref="Q9085">IF(
    $U$1=1, AND($P9085&lt;&gt;"", $P9085&lt;&gt;"...", $P9085&lt;&gt;"입력오류"),
    IF(
        $U$18=1, AND($P9085&lt;&gt;"", $P9085&lt;&gt;"...", $P9085&lt;&gt;"입력오류", ISNUMBER(FIND(INDEX($T$2:$T$7,$U$1),$P9085))),
        IF(
            $U$17="기타", AND($P9085&lt;&gt;"", $P9085&lt;&gt;"...", $P9085&lt;&gt;"입력오류", NOT(ISNUMBER(FIND($T$21:$T$34,$P9085)))),
            AND($P9085&lt;&gt;"", $P9085&lt;&gt;"...", $P9085&lt;&gt;"입력오류", $T$19=$P9085)
        )
    )
)</f>
        <v>0</v>
      </c>
    </row>
    <row r="9086" spans="9:17">
      <c r="I9086">
        <f t="shared" si="424"/>
        <v>9085</v>
      </c>
      <c r="J9086" t="e">
        <f t="shared" si="425"/>
        <v>#N/A</v>
      </c>
      <c r="K9086" t="e">
        <f t="shared" si="423"/>
        <v>#N/A</v>
      </c>
      <c r="L9086" t="b">
        <f>COUNTIF($N$2:N9086, N9086)=1</f>
        <v>0</v>
      </c>
      <c r="M9086" s="37">
        <f>IF( $Q9086, MAX($M$1:M9085)+1, 0)</f>
        <v>0</v>
      </c>
      <c r="N9086" t="e" cm="1">
        <f t="array" ref="N9086">INDEX($A$9:$F$1048576, $J9086, $K9086 )</f>
        <v>#N/A</v>
      </c>
      <c r="O9086" t="e" cm="1">
        <f t="array" ref="O9086">INDEX($B$9:$F$1048576, $J9086, $K9086 )</f>
        <v>#N/A</v>
      </c>
      <c r="P9086" t="str" cm="1">
        <f t="array" ref="P9086">IF( $L9086, TRIM(_xll.IMDP("IR", $G$5&amp;$N9086, $G$6)), "" )</f>
        <v/>
      </c>
      <c r="Q9086" t="b" cm="1">
        <f t="array" ref="Q9086">IF(
    $U$1=1, AND($P9086&lt;&gt;"", $P9086&lt;&gt;"...", $P9086&lt;&gt;"입력오류"),
    IF(
        $U$18=1, AND($P9086&lt;&gt;"", $P9086&lt;&gt;"...", $P9086&lt;&gt;"입력오류", ISNUMBER(FIND(INDEX($T$2:$T$7,$U$1),$P9086))),
        IF(
            $U$17="기타", AND($P9086&lt;&gt;"", $P9086&lt;&gt;"...", $P9086&lt;&gt;"입력오류", NOT(ISNUMBER(FIND($T$21:$T$34,$P9086)))),
            AND($P9086&lt;&gt;"", $P9086&lt;&gt;"...", $P9086&lt;&gt;"입력오류", $T$19=$P9086)
        )
    )
)</f>
        <v>0</v>
      </c>
    </row>
    <row r="9087" spans="9:17">
      <c r="I9087">
        <f t="shared" si="424"/>
        <v>9086</v>
      </c>
      <c r="J9087" t="e">
        <f t="shared" si="425"/>
        <v>#N/A</v>
      </c>
      <c r="K9087" t="e">
        <f t="shared" si="423"/>
        <v>#N/A</v>
      </c>
      <c r="L9087" t="b">
        <f>COUNTIF($N$2:N9087, N9087)=1</f>
        <v>0</v>
      </c>
      <c r="M9087" s="37">
        <f>IF( $Q9087, MAX($M$1:M9086)+1, 0)</f>
        <v>0</v>
      </c>
      <c r="N9087" t="e" cm="1">
        <f t="array" ref="N9087">INDEX($A$9:$F$1048576, $J9087, $K9087 )</f>
        <v>#N/A</v>
      </c>
      <c r="O9087" t="e" cm="1">
        <f t="array" ref="O9087">INDEX($B$9:$F$1048576, $J9087, $K9087 )</f>
        <v>#N/A</v>
      </c>
      <c r="P9087" t="str" cm="1">
        <f t="array" ref="P9087">IF( $L9087, TRIM(_xll.IMDP("IR", $G$5&amp;$N9087, $G$6)), "" )</f>
        <v/>
      </c>
      <c r="Q9087" t="b" cm="1">
        <f t="array" ref="Q9087">IF(
    $U$1=1, AND($P9087&lt;&gt;"", $P9087&lt;&gt;"...", $P9087&lt;&gt;"입력오류"),
    IF(
        $U$18=1, AND($P9087&lt;&gt;"", $P9087&lt;&gt;"...", $P9087&lt;&gt;"입력오류", ISNUMBER(FIND(INDEX($T$2:$T$7,$U$1),$P9087))),
        IF(
            $U$17="기타", AND($P9087&lt;&gt;"", $P9087&lt;&gt;"...", $P9087&lt;&gt;"입력오류", NOT(ISNUMBER(FIND($T$21:$T$34,$P9087)))),
            AND($P9087&lt;&gt;"", $P9087&lt;&gt;"...", $P9087&lt;&gt;"입력오류", $T$19=$P9087)
        )
    )
)</f>
        <v>0</v>
      </c>
    </row>
    <row r="9088" spans="9:17">
      <c r="I9088">
        <f t="shared" si="424"/>
        <v>9087</v>
      </c>
      <c r="J9088" t="e">
        <f t="shared" si="425"/>
        <v>#N/A</v>
      </c>
      <c r="K9088" t="e">
        <f t="shared" si="423"/>
        <v>#N/A</v>
      </c>
      <c r="L9088" t="b">
        <f>COUNTIF($N$2:N9088, N9088)=1</f>
        <v>0</v>
      </c>
      <c r="M9088" s="37">
        <f>IF( $Q9088, MAX($M$1:M9087)+1, 0)</f>
        <v>0</v>
      </c>
      <c r="N9088" t="e" cm="1">
        <f t="array" ref="N9088">INDEX($A$9:$F$1048576, $J9088, $K9088 )</f>
        <v>#N/A</v>
      </c>
      <c r="O9088" t="e" cm="1">
        <f t="array" ref="O9088">INDEX($B$9:$F$1048576, $J9088, $K9088 )</f>
        <v>#N/A</v>
      </c>
      <c r="P9088" t="str" cm="1">
        <f t="array" ref="P9088">IF( $L9088, TRIM(_xll.IMDP("IR", $G$5&amp;$N9088, $G$6)), "" )</f>
        <v/>
      </c>
      <c r="Q9088" t="b" cm="1">
        <f t="array" ref="Q9088">IF(
    $U$1=1, AND($P9088&lt;&gt;"", $P9088&lt;&gt;"...", $P9088&lt;&gt;"입력오류"),
    IF(
        $U$18=1, AND($P9088&lt;&gt;"", $P9088&lt;&gt;"...", $P9088&lt;&gt;"입력오류", ISNUMBER(FIND(INDEX($T$2:$T$7,$U$1),$P9088))),
        IF(
            $U$17="기타", AND($P9088&lt;&gt;"", $P9088&lt;&gt;"...", $P9088&lt;&gt;"입력오류", NOT(ISNUMBER(FIND($T$21:$T$34,$P9088)))),
            AND($P9088&lt;&gt;"", $P9088&lt;&gt;"...", $P9088&lt;&gt;"입력오류", $T$19=$P9088)
        )
    )
)</f>
        <v>0</v>
      </c>
    </row>
    <row r="9089" spans="9:17">
      <c r="I9089">
        <f t="shared" si="424"/>
        <v>9088</v>
      </c>
      <c r="J9089" t="e">
        <f t="shared" si="425"/>
        <v>#N/A</v>
      </c>
      <c r="K9089" t="e">
        <f t="shared" si="423"/>
        <v>#N/A</v>
      </c>
      <c r="L9089" t="b">
        <f>COUNTIF($N$2:N9089, N9089)=1</f>
        <v>0</v>
      </c>
      <c r="M9089" s="37">
        <f>IF( $Q9089, MAX($M$1:M9088)+1, 0)</f>
        <v>0</v>
      </c>
      <c r="N9089" t="e" cm="1">
        <f t="array" ref="N9089">INDEX($A$9:$F$1048576, $J9089, $K9089 )</f>
        <v>#N/A</v>
      </c>
      <c r="O9089" t="e" cm="1">
        <f t="array" ref="O9089">INDEX($B$9:$F$1048576, $J9089, $K9089 )</f>
        <v>#N/A</v>
      </c>
      <c r="P9089" t="str" cm="1">
        <f t="array" ref="P9089">IF( $L9089, TRIM(_xll.IMDP("IR", $G$5&amp;$N9089, $G$6)), "" )</f>
        <v/>
      </c>
      <c r="Q9089" t="b" cm="1">
        <f t="array" ref="Q9089">IF(
    $U$1=1, AND($P9089&lt;&gt;"", $P9089&lt;&gt;"...", $P9089&lt;&gt;"입력오류"),
    IF(
        $U$18=1, AND($P9089&lt;&gt;"", $P9089&lt;&gt;"...", $P9089&lt;&gt;"입력오류", ISNUMBER(FIND(INDEX($T$2:$T$7,$U$1),$P9089))),
        IF(
            $U$17="기타", AND($P9089&lt;&gt;"", $P9089&lt;&gt;"...", $P9089&lt;&gt;"입력오류", NOT(ISNUMBER(FIND($T$21:$T$34,$P9089)))),
            AND($P9089&lt;&gt;"", $P9089&lt;&gt;"...", $P9089&lt;&gt;"입력오류", $T$19=$P9089)
        )
    )
)</f>
        <v>0</v>
      </c>
    </row>
    <row r="9090" spans="9:17">
      <c r="I9090">
        <f t="shared" si="424"/>
        <v>9089</v>
      </c>
      <c r="J9090" t="e">
        <f t="shared" si="425"/>
        <v>#N/A</v>
      </c>
      <c r="K9090" t="e">
        <f t="shared" ref="K9090:K9153" si="426">IF( $I9090&gt;$G$4, NA(), IF($I9090&gt;$G$3, 5, IF($I9090&gt;$G$2, 3, 1 ) ) )</f>
        <v>#N/A</v>
      </c>
      <c r="L9090" t="b">
        <f>COUNTIF($N$2:N9090, N9090)=1</f>
        <v>0</v>
      </c>
      <c r="M9090" s="37">
        <f>IF( $Q9090, MAX($M$1:M9089)+1, 0)</f>
        <v>0</v>
      </c>
      <c r="N9090" t="e" cm="1">
        <f t="array" ref="N9090">INDEX($A$9:$F$1048576, $J9090, $K9090 )</f>
        <v>#N/A</v>
      </c>
      <c r="O9090" t="e" cm="1">
        <f t="array" ref="O9090">INDEX($B$9:$F$1048576, $J9090, $K9090 )</f>
        <v>#N/A</v>
      </c>
      <c r="P9090" t="str" cm="1">
        <f t="array" ref="P9090">IF( $L9090, TRIM(_xll.IMDP("IR", $G$5&amp;$N9090, $G$6)), "" )</f>
        <v/>
      </c>
      <c r="Q9090" t="b" cm="1">
        <f t="array" ref="Q9090">IF(
    $U$1=1, AND($P9090&lt;&gt;"", $P9090&lt;&gt;"...", $P9090&lt;&gt;"입력오류"),
    IF(
        $U$18=1, AND($P9090&lt;&gt;"", $P9090&lt;&gt;"...", $P9090&lt;&gt;"입력오류", ISNUMBER(FIND(INDEX($T$2:$T$7,$U$1),$P9090))),
        IF(
            $U$17="기타", AND($P9090&lt;&gt;"", $P9090&lt;&gt;"...", $P9090&lt;&gt;"입력오류", NOT(ISNUMBER(FIND($T$21:$T$34,$P9090)))),
            AND($P9090&lt;&gt;"", $P9090&lt;&gt;"...", $P9090&lt;&gt;"입력오류", $T$19=$P9090)
        )
    )
)</f>
        <v>0</v>
      </c>
    </row>
    <row r="9091" spans="9:17">
      <c r="I9091">
        <f t="shared" ref="I9091:I9154" si="427">ROW()-1</f>
        <v>9090</v>
      </c>
      <c r="J9091" t="e">
        <f t="shared" ref="J9091:J9154" si="428">IF( $I9091&gt;$G$4, NA(), IF($I9091&gt;$G$3, $I9091-$G$3, IF($I9091&gt;$G$2, $I9091-$G$2, $I9091 ) ) )</f>
        <v>#N/A</v>
      </c>
      <c r="K9091" t="e">
        <f t="shared" si="426"/>
        <v>#N/A</v>
      </c>
      <c r="L9091" t="b">
        <f>COUNTIF($N$2:N9091, N9091)=1</f>
        <v>0</v>
      </c>
      <c r="M9091" s="37">
        <f>IF( $Q9091, MAX($M$1:M9090)+1, 0)</f>
        <v>0</v>
      </c>
      <c r="N9091" t="e" cm="1">
        <f t="array" ref="N9091">INDEX($A$9:$F$1048576, $J9091, $K9091 )</f>
        <v>#N/A</v>
      </c>
      <c r="O9091" t="e" cm="1">
        <f t="array" ref="O9091">INDEX($B$9:$F$1048576, $J9091, $K9091 )</f>
        <v>#N/A</v>
      </c>
      <c r="P9091" t="str" cm="1">
        <f t="array" ref="P9091">IF( $L9091, TRIM(_xll.IMDP("IR", $G$5&amp;$N9091, $G$6)), "" )</f>
        <v/>
      </c>
      <c r="Q9091" t="b" cm="1">
        <f t="array" ref="Q9091">IF(
    $U$1=1, AND($P9091&lt;&gt;"", $P9091&lt;&gt;"...", $P9091&lt;&gt;"입력오류"),
    IF(
        $U$18=1, AND($P9091&lt;&gt;"", $P9091&lt;&gt;"...", $P9091&lt;&gt;"입력오류", ISNUMBER(FIND(INDEX($T$2:$T$7,$U$1),$P9091))),
        IF(
            $U$17="기타", AND($P9091&lt;&gt;"", $P9091&lt;&gt;"...", $P9091&lt;&gt;"입력오류", NOT(ISNUMBER(FIND($T$21:$T$34,$P9091)))),
            AND($P9091&lt;&gt;"", $P9091&lt;&gt;"...", $P9091&lt;&gt;"입력오류", $T$19=$P9091)
        )
    )
)</f>
        <v>0</v>
      </c>
    </row>
    <row r="9092" spans="9:17">
      <c r="I9092">
        <f t="shared" si="427"/>
        <v>9091</v>
      </c>
      <c r="J9092" t="e">
        <f t="shared" si="428"/>
        <v>#N/A</v>
      </c>
      <c r="K9092" t="e">
        <f t="shared" si="426"/>
        <v>#N/A</v>
      </c>
      <c r="L9092" t="b">
        <f>COUNTIF($N$2:N9092, N9092)=1</f>
        <v>0</v>
      </c>
      <c r="M9092" s="37">
        <f>IF( $Q9092, MAX($M$1:M9091)+1, 0)</f>
        <v>0</v>
      </c>
      <c r="N9092" t="e" cm="1">
        <f t="array" ref="N9092">INDEX($A$9:$F$1048576, $J9092, $K9092 )</f>
        <v>#N/A</v>
      </c>
      <c r="O9092" t="e" cm="1">
        <f t="array" ref="O9092">INDEX($B$9:$F$1048576, $J9092, $K9092 )</f>
        <v>#N/A</v>
      </c>
      <c r="P9092" t="str" cm="1">
        <f t="array" ref="P9092">IF( $L9092, TRIM(_xll.IMDP("IR", $G$5&amp;$N9092, $G$6)), "" )</f>
        <v/>
      </c>
      <c r="Q9092" t="b" cm="1">
        <f t="array" ref="Q9092">IF(
    $U$1=1, AND($P9092&lt;&gt;"", $P9092&lt;&gt;"...", $P9092&lt;&gt;"입력오류"),
    IF(
        $U$18=1, AND($P9092&lt;&gt;"", $P9092&lt;&gt;"...", $P9092&lt;&gt;"입력오류", ISNUMBER(FIND(INDEX($T$2:$T$7,$U$1),$P9092))),
        IF(
            $U$17="기타", AND($P9092&lt;&gt;"", $P9092&lt;&gt;"...", $P9092&lt;&gt;"입력오류", NOT(ISNUMBER(FIND($T$21:$T$34,$P9092)))),
            AND($P9092&lt;&gt;"", $P9092&lt;&gt;"...", $P9092&lt;&gt;"입력오류", $T$19=$P9092)
        )
    )
)</f>
        <v>0</v>
      </c>
    </row>
    <row r="9093" spans="9:17">
      <c r="I9093">
        <f t="shared" si="427"/>
        <v>9092</v>
      </c>
      <c r="J9093" t="e">
        <f t="shared" si="428"/>
        <v>#N/A</v>
      </c>
      <c r="K9093" t="e">
        <f t="shared" si="426"/>
        <v>#N/A</v>
      </c>
      <c r="L9093" t="b">
        <f>COUNTIF($N$2:N9093, N9093)=1</f>
        <v>0</v>
      </c>
      <c r="M9093" s="37">
        <f>IF( $Q9093, MAX($M$1:M9092)+1, 0)</f>
        <v>0</v>
      </c>
      <c r="N9093" t="e" cm="1">
        <f t="array" ref="N9093">INDEX($A$9:$F$1048576, $J9093, $K9093 )</f>
        <v>#N/A</v>
      </c>
      <c r="O9093" t="e" cm="1">
        <f t="array" ref="O9093">INDEX($B$9:$F$1048576, $J9093, $K9093 )</f>
        <v>#N/A</v>
      </c>
      <c r="P9093" t="str" cm="1">
        <f t="array" ref="P9093">IF( $L9093, TRIM(_xll.IMDP("IR", $G$5&amp;$N9093, $G$6)), "" )</f>
        <v/>
      </c>
      <c r="Q9093" t="b" cm="1">
        <f t="array" ref="Q9093">IF(
    $U$1=1, AND($P9093&lt;&gt;"", $P9093&lt;&gt;"...", $P9093&lt;&gt;"입력오류"),
    IF(
        $U$18=1, AND($P9093&lt;&gt;"", $P9093&lt;&gt;"...", $P9093&lt;&gt;"입력오류", ISNUMBER(FIND(INDEX($T$2:$T$7,$U$1),$P9093))),
        IF(
            $U$17="기타", AND($P9093&lt;&gt;"", $P9093&lt;&gt;"...", $P9093&lt;&gt;"입력오류", NOT(ISNUMBER(FIND($T$21:$T$34,$P9093)))),
            AND($P9093&lt;&gt;"", $P9093&lt;&gt;"...", $P9093&lt;&gt;"입력오류", $T$19=$P9093)
        )
    )
)</f>
        <v>0</v>
      </c>
    </row>
    <row r="9094" spans="9:17">
      <c r="I9094">
        <f t="shared" si="427"/>
        <v>9093</v>
      </c>
      <c r="J9094" t="e">
        <f t="shared" si="428"/>
        <v>#N/A</v>
      </c>
      <c r="K9094" t="e">
        <f t="shared" si="426"/>
        <v>#N/A</v>
      </c>
      <c r="L9094" t="b">
        <f>COUNTIF($N$2:N9094, N9094)=1</f>
        <v>0</v>
      </c>
      <c r="M9094" s="37">
        <f>IF( $Q9094, MAX($M$1:M9093)+1, 0)</f>
        <v>0</v>
      </c>
      <c r="N9094" t="e" cm="1">
        <f t="array" ref="N9094">INDEX($A$9:$F$1048576, $J9094, $K9094 )</f>
        <v>#N/A</v>
      </c>
      <c r="O9094" t="e" cm="1">
        <f t="array" ref="O9094">INDEX($B$9:$F$1048576, $J9094, $K9094 )</f>
        <v>#N/A</v>
      </c>
      <c r="P9094" t="str" cm="1">
        <f t="array" ref="P9094">IF( $L9094, TRIM(_xll.IMDP("IR", $G$5&amp;$N9094, $G$6)), "" )</f>
        <v/>
      </c>
      <c r="Q9094" t="b" cm="1">
        <f t="array" ref="Q9094">IF(
    $U$1=1, AND($P9094&lt;&gt;"", $P9094&lt;&gt;"...", $P9094&lt;&gt;"입력오류"),
    IF(
        $U$18=1, AND($P9094&lt;&gt;"", $P9094&lt;&gt;"...", $P9094&lt;&gt;"입력오류", ISNUMBER(FIND(INDEX($T$2:$T$7,$U$1),$P9094))),
        IF(
            $U$17="기타", AND($P9094&lt;&gt;"", $P9094&lt;&gt;"...", $P9094&lt;&gt;"입력오류", NOT(ISNUMBER(FIND($T$21:$T$34,$P9094)))),
            AND($P9094&lt;&gt;"", $P9094&lt;&gt;"...", $P9094&lt;&gt;"입력오류", $T$19=$P9094)
        )
    )
)</f>
        <v>0</v>
      </c>
    </row>
    <row r="9095" spans="9:17">
      <c r="I9095">
        <f t="shared" si="427"/>
        <v>9094</v>
      </c>
      <c r="J9095" t="e">
        <f t="shared" si="428"/>
        <v>#N/A</v>
      </c>
      <c r="K9095" t="e">
        <f t="shared" si="426"/>
        <v>#N/A</v>
      </c>
      <c r="L9095" t="b">
        <f>COUNTIF($N$2:N9095, N9095)=1</f>
        <v>0</v>
      </c>
      <c r="M9095" s="37">
        <f>IF( $Q9095, MAX($M$1:M9094)+1, 0)</f>
        <v>0</v>
      </c>
      <c r="N9095" t="e" cm="1">
        <f t="array" ref="N9095">INDEX($A$9:$F$1048576, $J9095, $K9095 )</f>
        <v>#N/A</v>
      </c>
      <c r="O9095" t="e" cm="1">
        <f t="array" ref="O9095">INDEX($B$9:$F$1048576, $J9095, $K9095 )</f>
        <v>#N/A</v>
      </c>
      <c r="P9095" t="str" cm="1">
        <f t="array" ref="P9095">IF( $L9095, TRIM(_xll.IMDP("IR", $G$5&amp;$N9095, $G$6)), "" )</f>
        <v/>
      </c>
      <c r="Q9095" t="b" cm="1">
        <f t="array" ref="Q9095">IF(
    $U$1=1, AND($P9095&lt;&gt;"", $P9095&lt;&gt;"...", $P9095&lt;&gt;"입력오류"),
    IF(
        $U$18=1, AND($P9095&lt;&gt;"", $P9095&lt;&gt;"...", $P9095&lt;&gt;"입력오류", ISNUMBER(FIND(INDEX($T$2:$T$7,$U$1),$P9095))),
        IF(
            $U$17="기타", AND($P9095&lt;&gt;"", $P9095&lt;&gt;"...", $P9095&lt;&gt;"입력오류", NOT(ISNUMBER(FIND($T$21:$T$34,$P9095)))),
            AND($P9095&lt;&gt;"", $P9095&lt;&gt;"...", $P9095&lt;&gt;"입력오류", $T$19=$P9095)
        )
    )
)</f>
        <v>0</v>
      </c>
    </row>
    <row r="9096" spans="9:17">
      <c r="I9096">
        <f t="shared" si="427"/>
        <v>9095</v>
      </c>
      <c r="J9096" t="e">
        <f t="shared" si="428"/>
        <v>#N/A</v>
      </c>
      <c r="K9096" t="e">
        <f t="shared" si="426"/>
        <v>#N/A</v>
      </c>
      <c r="L9096" t="b">
        <f>COUNTIF($N$2:N9096, N9096)=1</f>
        <v>0</v>
      </c>
      <c r="M9096" s="37">
        <f>IF( $Q9096, MAX($M$1:M9095)+1, 0)</f>
        <v>0</v>
      </c>
      <c r="N9096" t="e" cm="1">
        <f t="array" ref="N9096">INDEX($A$9:$F$1048576, $J9096, $K9096 )</f>
        <v>#N/A</v>
      </c>
      <c r="O9096" t="e" cm="1">
        <f t="array" ref="O9096">INDEX($B$9:$F$1048576, $J9096, $K9096 )</f>
        <v>#N/A</v>
      </c>
      <c r="P9096" t="str" cm="1">
        <f t="array" ref="P9096">IF( $L9096, TRIM(_xll.IMDP("IR", $G$5&amp;$N9096, $G$6)), "" )</f>
        <v/>
      </c>
      <c r="Q9096" t="b" cm="1">
        <f t="array" ref="Q9096">IF(
    $U$1=1, AND($P9096&lt;&gt;"", $P9096&lt;&gt;"...", $P9096&lt;&gt;"입력오류"),
    IF(
        $U$18=1, AND($P9096&lt;&gt;"", $P9096&lt;&gt;"...", $P9096&lt;&gt;"입력오류", ISNUMBER(FIND(INDEX($T$2:$T$7,$U$1),$P9096))),
        IF(
            $U$17="기타", AND($P9096&lt;&gt;"", $P9096&lt;&gt;"...", $P9096&lt;&gt;"입력오류", NOT(ISNUMBER(FIND($T$21:$T$34,$P9096)))),
            AND($P9096&lt;&gt;"", $P9096&lt;&gt;"...", $P9096&lt;&gt;"입력오류", $T$19=$P9096)
        )
    )
)</f>
        <v>0</v>
      </c>
    </row>
    <row r="9097" spans="9:17">
      <c r="I9097">
        <f t="shared" si="427"/>
        <v>9096</v>
      </c>
      <c r="J9097" t="e">
        <f t="shared" si="428"/>
        <v>#N/A</v>
      </c>
      <c r="K9097" t="e">
        <f t="shared" si="426"/>
        <v>#N/A</v>
      </c>
      <c r="L9097" t="b">
        <f>COUNTIF($N$2:N9097, N9097)=1</f>
        <v>0</v>
      </c>
      <c r="M9097" s="37">
        <f>IF( $Q9097, MAX($M$1:M9096)+1, 0)</f>
        <v>0</v>
      </c>
      <c r="N9097" t="e" cm="1">
        <f t="array" ref="N9097">INDEX($A$9:$F$1048576, $J9097, $K9097 )</f>
        <v>#N/A</v>
      </c>
      <c r="O9097" t="e" cm="1">
        <f t="array" ref="O9097">INDEX($B$9:$F$1048576, $J9097, $K9097 )</f>
        <v>#N/A</v>
      </c>
      <c r="P9097" t="str" cm="1">
        <f t="array" ref="P9097">IF( $L9097, TRIM(_xll.IMDP("IR", $G$5&amp;$N9097, $G$6)), "" )</f>
        <v/>
      </c>
      <c r="Q9097" t="b" cm="1">
        <f t="array" ref="Q9097">IF(
    $U$1=1, AND($P9097&lt;&gt;"", $P9097&lt;&gt;"...", $P9097&lt;&gt;"입력오류"),
    IF(
        $U$18=1, AND($P9097&lt;&gt;"", $P9097&lt;&gt;"...", $P9097&lt;&gt;"입력오류", ISNUMBER(FIND(INDEX($T$2:$T$7,$U$1),$P9097))),
        IF(
            $U$17="기타", AND($P9097&lt;&gt;"", $P9097&lt;&gt;"...", $P9097&lt;&gt;"입력오류", NOT(ISNUMBER(FIND($T$21:$T$34,$P9097)))),
            AND($P9097&lt;&gt;"", $P9097&lt;&gt;"...", $P9097&lt;&gt;"입력오류", $T$19=$P9097)
        )
    )
)</f>
        <v>0</v>
      </c>
    </row>
    <row r="9098" spans="9:17">
      <c r="I9098">
        <f t="shared" si="427"/>
        <v>9097</v>
      </c>
      <c r="J9098" t="e">
        <f t="shared" si="428"/>
        <v>#N/A</v>
      </c>
      <c r="K9098" t="e">
        <f t="shared" si="426"/>
        <v>#N/A</v>
      </c>
      <c r="L9098" t="b">
        <f>COUNTIF($N$2:N9098, N9098)=1</f>
        <v>0</v>
      </c>
      <c r="M9098" s="37">
        <f>IF( $Q9098, MAX($M$1:M9097)+1, 0)</f>
        <v>0</v>
      </c>
      <c r="N9098" t="e" cm="1">
        <f t="array" ref="N9098">INDEX($A$9:$F$1048576, $J9098, $K9098 )</f>
        <v>#N/A</v>
      </c>
      <c r="O9098" t="e" cm="1">
        <f t="array" ref="O9098">INDEX($B$9:$F$1048576, $J9098, $K9098 )</f>
        <v>#N/A</v>
      </c>
      <c r="P9098" t="str" cm="1">
        <f t="array" ref="P9098">IF( $L9098, TRIM(_xll.IMDP("IR", $G$5&amp;$N9098, $G$6)), "" )</f>
        <v/>
      </c>
      <c r="Q9098" t="b" cm="1">
        <f t="array" ref="Q9098">IF(
    $U$1=1, AND($P9098&lt;&gt;"", $P9098&lt;&gt;"...", $P9098&lt;&gt;"입력오류"),
    IF(
        $U$18=1, AND($P9098&lt;&gt;"", $P9098&lt;&gt;"...", $P9098&lt;&gt;"입력오류", ISNUMBER(FIND(INDEX($T$2:$T$7,$U$1),$P9098))),
        IF(
            $U$17="기타", AND($P9098&lt;&gt;"", $P9098&lt;&gt;"...", $P9098&lt;&gt;"입력오류", NOT(ISNUMBER(FIND($T$21:$T$34,$P9098)))),
            AND($P9098&lt;&gt;"", $P9098&lt;&gt;"...", $P9098&lt;&gt;"입력오류", $T$19=$P9098)
        )
    )
)</f>
        <v>0</v>
      </c>
    </row>
    <row r="9099" spans="9:17">
      <c r="I9099">
        <f t="shared" si="427"/>
        <v>9098</v>
      </c>
      <c r="J9099" t="e">
        <f t="shared" si="428"/>
        <v>#N/A</v>
      </c>
      <c r="K9099" t="e">
        <f t="shared" si="426"/>
        <v>#N/A</v>
      </c>
      <c r="L9099" t="b">
        <f>COUNTIF($N$2:N9099, N9099)=1</f>
        <v>0</v>
      </c>
      <c r="M9099" s="37">
        <f>IF( $Q9099, MAX($M$1:M9098)+1, 0)</f>
        <v>0</v>
      </c>
      <c r="N9099" t="e" cm="1">
        <f t="array" ref="N9099">INDEX($A$9:$F$1048576, $J9099, $K9099 )</f>
        <v>#N/A</v>
      </c>
      <c r="O9099" t="e" cm="1">
        <f t="array" ref="O9099">INDEX($B$9:$F$1048576, $J9099, $K9099 )</f>
        <v>#N/A</v>
      </c>
      <c r="P9099" t="str" cm="1">
        <f t="array" ref="P9099">IF( $L9099, TRIM(_xll.IMDP("IR", $G$5&amp;$N9099, $G$6)), "" )</f>
        <v/>
      </c>
      <c r="Q9099" t="b" cm="1">
        <f t="array" ref="Q9099">IF(
    $U$1=1, AND($P9099&lt;&gt;"", $P9099&lt;&gt;"...", $P9099&lt;&gt;"입력오류"),
    IF(
        $U$18=1, AND($P9099&lt;&gt;"", $P9099&lt;&gt;"...", $P9099&lt;&gt;"입력오류", ISNUMBER(FIND(INDEX($T$2:$T$7,$U$1),$P9099))),
        IF(
            $U$17="기타", AND($P9099&lt;&gt;"", $P9099&lt;&gt;"...", $P9099&lt;&gt;"입력오류", NOT(ISNUMBER(FIND($T$21:$T$34,$P9099)))),
            AND($P9099&lt;&gt;"", $P9099&lt;&gt;"...", $P9099&lt;&gt;"입력오류", $T$19=$P9099)
        )
    )
)</f>
        <v>0</v>
      </c>
    </row>
    <row r="9100" spans="9:17">
      <c r="I9100">
        <f t="shared" si="427"/>
        <v>9099</v>
      </c>
      <c r="J9100" t="e">
        <f t="shared" si="428"/>
        <v>#N/A</v>
      </c>
      <c r="K9100" t="e">
        <f t="shared" si="426"/>
        <v>#N/A</v>
      </c>
      <c r="L9100" t="b">
        <f>COUNTIF($N$2:N9100, N9100)=1</f>
        <v>0</v>
      </c>
      <c r="M9100" s="37">
        <f>IF( $Q9100, MAX($M$1:M9099)+1, 0)</f>
        <v>0</v>
      </c>
      <c r="N9100" t="e" cm="1">
        <f t="array" ref="N9100">INDEX($A$9:$F$1048576, $J9100, $K9100 )</f>
        <v>#N/A</v>
      </c>
      <c r="O9100" t="e" cm="1">
        <f t="array" ref="O9100">INDEX($B$9:$F$1048576, $J9100, $K9100 )</f>
        <v>#N/A</v>
      </c>
      <c r="P9100" t="str" cm="1">
        <f t="array" ref="P9100">IF( $L9100, TRIM(_xll.IMDP("IR", $G$5&amp;$N9100, $G$6)), "" )</f>
        <v/>
      </c>
      <c r="Q9100" t="b" cm="1">
        <f t="array" ref="Q9100">IF(
    $U$1=1, AND($P9100&lt;&gt;"", $P9100&lt;&gt;"...", $P9100&lt;&gt;"입력오류"),
    IF(
        $U$18=1, AND($P9100&lt;&gt;"", $P9100&lt;&gt;"...", $P9100&lt;&gt;"입력오류", ISNUMBER(FIND(INDEX($T$2:$T$7,$U$1),$P9100))),
        IF(
            $U$17="기타", AND($P9100&lt;&gt;"", $P9100&lt;&gt;"...", $P9100&lt;&gt;"입력오류", NOT(ISNUMBER(FIND($T$21:$T$34,$P9100)))),
            AND($P9100&lt;&gt;"", $P9100&lt;&gt;"...", $P9100&lt;&gt;"입력오류", $T$19=$P9100)
        )
    )
)</f>
        <v>0</v>
      </c>
    </row>
    <row r="9101" spans="9:17">
      <c r="I9101">
        <f t="shared" si="427"/>
        <v>9100</v>
      </c>
      <c r="J9101" t="e">
        <f t="shared" si="428"/>
        <v>#N/A</v>
      </c>
      <c r="K9101" t="e">
        <f t="shared" si="426"/>
        <v>#N/A</v>
      </c>
      <c r="L9101" t="b">
        <f>COUNTIF($N$2:N9101, N9101)=1</f>
        <v>0</v>
      </c>
      <c r="M9101" s="37">
        <f>IF( $Q9101, MAX($M$1:M9100)+1, 0)</f>
        <v>0</v>
      </c>
      <c r="N9101" t="e" cm="1">
        <f t="array" ref="N9101">INDEX($A$9:$F$1048576, $J9101, $K9101 )</f>
        <v>#N/A</v>
      </c>
      <c r="O9101" t="e" cm="1">
        <f t="array" ref="O9101">INDEX($B$9:$F$1048576, $J9101, $K9101 )</f>
        <v>#N/A</v>
      </c>
      <c r="P9101" t="str" cm="1">
        <f t="array" ref="P9101">IF( $L9101, TRIM(_xll.IMDP("IR", $G$5&amp;$N9101, $G$6)), "" )</f>
        <v/>
      </c>
      <c r="Q9101" t="b" cm="1">
        <f t="array" ref="Q9101">IF(
    $U$1=1, AND($P9101&lt;&gt;"", $P9101&lt;&gt;"...", $P9101&lt;&gt;"입력오류"),
    IF(
        $U$18=1, AND($P9101&lt;&gt;"", $P9101&lt;&gt;"...", $P9101&lt;&gt;"입력오류", ISNUMBER(FIND(INDEX($T$2:$T$7,$U$1),$P9101))),
        IF(
            $U$17="기타", AND($P9101&lt;&gt;"", $P9101&lt;&gt;"...", $P9101&lt;&gt;"입력오류", NOT(ISNUMBER(FIND($T$21:$T$34,$P9101)))),
            AND($P9101&lt;&gt;"", $P9101&lt;&gt;"...", $P9101&lt;&gt;"입력오류", $T$19=$P9101)
        )
    )
)</f>
        <v>0</v>
      </c>
    </row>
    <row r="9102" spans="9:17">
      <c r="I9102">
        <f t="shared" si="427"/>
        <v>9101</v>
      </c>
      <c r="J9102" t="e">
        <f t="shared" si="428"/>
        <v>#N/A</v>
      </c>
      <c r="K9102" t="e">
        <f t="shared" si="426"/>
        <v>#N/A</v>
      </c>
      <c r="L9102" t="b">
        <f>COUNTIF($N$2:N9102, N9102)=1</f>
        <v>0</v>
      </c>
      <c r="M9102" s="37">
        <f>IF( $Q9102, MAX($M$1:M9101)+1, 0)</f>
        <v>0</v>
      </c>
      <c r="N9102" t="e" cm="1">
        <f t="array" ref="N9102">INDEX($A$9:$F$1048576, $J9102, $K9102 )</f>
        <v>#N/A</v>
      </c>
      <c r="O9102" t="e" cm="1">
        <f t="array" ref="O9102">INDEX($B$9:$F$1048576, $J9102, $K9102 )</f>
        <v>#N/A</v>
      </c>
      <c r="P9102" t="str" cm="1">
        <f t="array" ref="P9102">IF( $L9102, TRIM(_xll.IMDP("IR", $G$5&amp;$N9102, $G$6)), "" )</f>
        <v/>
      </c>
      <c r="Q9102" t="b" cm="1">
        <f t="array" ref="Q9102">IF(
    $U$1=1, AND($P9102&lt;&gt;"", $P9102&lt;&gt;"...", $P9102&lt;&gt;"입력오류"),
    IF(
        $U$18=1, AND($P9102&lt;&gt;"", $P9102&lt;&gt;"...", $P9102&lt;&gt;"입력오류", ISNUMBER(FIND(INDEX($T$2:$T$7,$U$1),$P9102))),
        IF(
            $U$17="기타", AND($P9102&lt;&gt;"", $P9102&lt;&gt;"...", $P9102&lt;&gt;"입력오류", NOT(ISNUMBER(FIND($T$21:$T$34,$P9102)))),
            AND($P9102&lt;&gt;"", $P9102&lt;&gt;"...", $P9102&lt;&gt;"입력오류", $T$19=$P9102)
        )
    )
)</f>
        <v>0</v>
      </c>
    </row>
    <row r="9103" spans="9:17">
      <c r="I9103">
        <f t="shared" si="427"/>
        <v>9102</v>
      </c>
      <c r="J9103" t="e">
        <f t="shared" si="428"/>
        <v>#N/A</v>
      </c>
      <c r="K9103" t="e">
        <f t="shared" si="426"/>
        <v>#N/A</v>
      </c>
      <c r="L9103" t="b">
        <f>COUNTIF($N$2:N9103, N9103)=1</f>
        <v>0</v>
      </c>
      <c r="M9103" s="37">
        <f>IF( $Q9103, MAX($M$1:M9102)+1, 0)</f>
        <v>0</v>
      </c>
      <c r="N9103" t="e" cm="1">
        <f t="array" ref="N9103">INDEX($A$9:$F$1048576, $J9103, $K9103 )</f>
        <v>#N/A</v>
      </c>
      <c r="O9103" t="e" cm="1">
        <f t="array" ref="O9103">INDEX($B$9:$F$1048576, $J9103, $K9103 )</f>
        <v>#N/A</v>
      </c>
      <c r="P9103" t="str" cm="1">
        <f t="array" ref="P9103">IF( $L9103, TRIM(_xll.IMDP("IR", $G$5&amp;$N9103, $G$6)), "" )</f>
        <v/>
      </c>
      <c r="Q9103" t="b" cm="1">
        <f t="array" ref="Q9103">IF(
    $U$1=1, AND($P9103&lt;&gt;"", $P9103&lt;&gt;"...", $P9103&lt;&gt;"입력오류"),
    IF(
        $U$18=1, AND($P9103&lt;&gt;"", $P9103&lt;&gt;"...", $P9103&lt;&gt;"입력오류", ISNUMBER(FIND(INDEX($T$2:$T$7,$U$1),$P9103))),
        IF(
            $U$17="기타", AND($P9103&lt;&gt;"", $P9103&lt;&gt;"...", $P9103&lt;&gt;"입력오류", NOT(ISNUMBER(FIND($T$21:$T$34,$P9103)))),
            AND($P9103&lt;&gt;"", $P9103&lt;&gt;"...", $P9103&lt;&gt;"입력오류", $T$19=$P9103)
        )
    )
)</f>
        <v>0</v>
      </c>
    </row>
    <row r="9104" spans="9:17">
      <c r="I9104">
        <f t="shared" si="427"/>
        <v>9103</v>
      </c>
      <c r="J9104" t="e">
        <f t="shared" si="428"/>
        <v>#N/A</v>
      </c>
      <c r="K9104" t="e">
        <f t="shared" si="426"/>
        <v>#N/A</v>
      </c>
      <c r="L9104" t="b">
        <f>COUNTIF($N$2:N9104, N9104)=1</f>
        <v>0</v>
      </c>
      <c r="M9104" s="37">
        <f>IF( $Q9104, MAX($M$1:M9103)+1, 0)</f>
        <v>0</v>
      </c>
      <c r="N9104" t="e" cm="1">
        <f t="array" ref="N9104">INDEX($A$9:$F$1048576, $J9104, $K9104 )</f>
        <v>#N/A</v>
      </c>
      <c r="O9104" t="e" cm="1">
        <f t="array" ref="O9104">INDEX($B$9:$F$1048576, $J9104, $K9104 )</f>
        <v>#N/A</v>
      </c>
      <c r="P9104" t="str" cm="1">
        <f t="array" ref="P9104">IF( $L9104, TRIM(_xll.IMDP("IR", $G$5&amp;$N9104, $G$6)), "" )</f>
        <v/>
      </c>
      <c r="Q9104" t="b" cm="1">
        <f t="array" ref="Q9104">IF(
    $U$1=1, AND($P9104&lt;&gt;"", $P9104&lt;&gt;"...", $P9104&lt;&gt;"입력오류"),
    IF(
        $U$18=1, AND($P9104&lt;&gt;"", $P9104&lt;&gt;"...", $P9104&lt;&gt;"입력오류", ISNUMBER(FIND(INDEX($T$2:$T$7,$U$1),$P9104))),
        IF(
            $U$17="기타", AND($P9104&lt;&gt;"", $P9104&lt;&gt;"...", $P9104&lt;&gt;"입력오류", NOT(ISNUMBER(FIND($T$21:$T$34,$P9104)))),
            AND($P9104&lt;&gt;"", $P9104&lt;&gt;"...", $P9104&lt;&gt;"입력오류", $T$19=$P9104)
        )
    )
)</f>
        <v>0</v>
      </c>
    </row>
    <row r="9105" spans="9:17">
      <c r="I9105">
        <f t="shared" si="427"/>
        <v>9104</v>
      </c>
      <c r="J9105" t="e">
        <f t="shared" si="428"/>
        <v>#N/A</v>
      </c>
      <c r="K9105" t="e">
        <f t="shared" si="426"/>
        <v>#N/A</v>
      </c>
      <c r="L9105" t="b">
        <f>COUNTIF($N$2:N9105, N9105)=1</f>
        <v>0</v>
      </c>
      <c r="M9105" s="37">
        <f>IF( $Q9105, MAX($M$1:M9104)+1, 0)</f>
        <v>0</v>
      </c>
      <c r="N9105" t="e" cm="1">
        <f t="array" ref="N9105">INDEX($A$9:$F$1048576, $J9105, $K9105 )</f>
        <v>#N/A</v>
      </c>
      <c r="O9105" t="e" cm="1">
        <f t="array" ref="O9105">INDEX($B$9:$F$1048576, $J9105, $K9105 )</f>
        <v>#N/A</v>
      </c>
      <c r="P9105" t="str" cm="1">
        <f t="array" ref="P9105">IF( $L9105, TRIM(_xll.IMDP("IR", $G$5&amp;$N9105, $G$6)), "" )</f>
        <v/>
      </c>
      <c r="Q9105" t="b" cm="1">
        <f t="array" ref="Q9105">IF(
    $U$1=1, AND($P9105&lt;&gt;"", $P9105&lt;&gt;"...", $P9105&lt;&gt;"입력오류"),
    IF(
        $U$18=1, AND($P9105&lt;&gt;"", $P9105&lt;&gt;"...", $P9105&lt;&gt;"입력오류", ISNUMBER(FIND(INDEX($T$2:$T$7,$U$1),$P9105))),
        IF(
            $U$17="기타", AND($P9105&lt;&gt;"", $P9105&lt;&gt;"...", $P9105&lt;&gt;"입력오류", NOT(ISNUMBER(FIND($T$21:$T$34,$P9105)))),
            AND($P9105&lt;&gt;"", $P9105&lt;&gt;"...", $P9105&lt;&gt;"입력오류", $T$19=$P9105)
        )
    )
)</f>
        <v>0</v>
      </c>
    </row>
    <row r="9106" spans="9:17">
      <c r="I9106">
        <f t="shared" si="427"/>
        <v>9105</v>
      </c>
      <c r="J9106" t="e">
        <f t="shared" si="428"/>
        <v>#N/A</v>
      </c>
      <c r="K9106" t="e">
        <f t="shared" si="426"/>
        <v>#N/A</v>
      </c>
      <c r="L9106" t="b">
        <f>COUNTIF($N$2:N9106, N9106)=1</f>
        <v>0</v>
      </c>
      <c r="M9106" s="37">
        <f>IF( $Q9106, MAX($M$1:M9105)+1, 0)</f>
        <v>0</v>
      </c>
      <c r="N9106" t="e" cm="1">
        <f t="array" ref="N9106">INDEX($A$9:$F$1048576, $J9106, $K9106 )</f>
        <v>#N/A</v>
      </c>
      <c r="O9106" t="e" cm="1">
        <f t="array" ref="O9106">INDEX($B$9:$F$1048576, $J9106, $K9106 )</f>
        <v>#N/A</v>
      </c>
      <c r="P9106" t="str" cm="1">
        <f t="array" ref="P9106">IF( $L9106, TRIM(_xll.IMDP("IR", $G$5&amp;$N9106, $G$6)), "" )</f>
        <v/>
      </c>
      <c r="Q9106" t="b" cm="1">
        <f t="array" ref="Q9106">IF(
    $U$1=1, AND($P9106&lt;&gt;"", $P9106&lt;&gt;"...", $P9106&lt;&gt;"입력오류"),
    IF(
        $U$18=1, AND($P9106&lt;&gt;"", $P9106&lt;&gt;"...", $P9106&lt;&gt;"입력오류", ISNUMBER(FIND(INDEX($T$2:$T$7,$U$1),$P9106))),
        IF(
            $U$17="기타", AND($P9106&lt;&gt;"", $P9106&lt;&gt;"...", $P9106&lt;&gt;"입력오류", NOT(ISNUMBER(FIND($T$21:$T$34,$P9106)))),
            AND($P9106&lt;&gt;"", $P9106&lt;&gt;"...", $P9106&lt;&gt;"입력오류", $T$19=$P9106)
        )
    )
)</f>
        <v>0</v>
      </c>
    </row>
    <row r="9107" spans="9:17">
      <c r="I9107">
        <f t="shared" si="427"/>
        <v>9106</v>
      </c>
      <c r="J9107" t="e">
        <f t="shared" si="428"/>
        <v>#N/A</v>
      </c>
      <c r="K9107" t="e">
        <f t="shared" si="426"/>
        <v>#N/A</v>
      </c>
      <c r="L9107" t="b">
        <f>COUNTIF($N$2:N9107, N9107)=1</f>
        <v>0</v>
      </c>
      <c r="M9107" s="37">
        <f>IF( $Q9107, MAX($M$1:M9106)+1, 0)</f>
        <v>0</v>
      </c>
      <c r="N9107" t="e" cm="1">
        <f t="array" ref="N9107">INDEX($A$9:$F$1048576, $J9107, $K9107 )</f>
        <v>#N/A</v>
      </c>
      <c r="O9107" t="e" cm="1">
        <f t="array" ref="O9107">INDEX($B$9:$F$1048576, $J9107, $K9107 )</f>
        <v>#N/A</v>
      </c>
      <c r="P9107" t="str" cm="1">
        <f t="array" ref="P9107">IF( $L9107, TRIM(_xll.IMDP("IR", $G$5&amp;$N9107, $G$6)), "" )</f>
        <v/>
      </c>
      <c r="Q9107" t="b" cm="1">
        <f t="array" ref="Q9107">IF(
    $U$1=1, AND($P9107&lt;&gt;"", $P9107&lt;&gt;"...", $P9107&lt;&gt;"입력오류"),
    IF(
        $U$18=1, AND($P9107&lt;&gt;"", $P9107&lt;&gt;"...", $P9107&lt;&gt;"입력오류", ISNUMBER(FIND(INDEX($T$2:$T$7,$U$1),$P9107))),
        IF(
            $U$17="기타", AND($P9107&lt;&gt;"", $P9107&lt;&gt;"...", $P9107&lt;&gt;"입력오류", NOT(ISNUMBER(FIND($T$21:$T$34,$P9107)))),
            AND($P9107&lt;&gt;"", $P9107&lt;&gt;"...", $P9107&lt;&gt;"입력오류", $T$19=$P9107)
        )
    )
)</f>
        <v>0</v>
      </c>
    </row>
    <row r="9108" spans="9:17">
      <c r="I9108">
        <f t="shared" si="427"/>
        <v>9107</v>
      </c>
      <c r="J9108" t="e">
        <f t="shared" si="428"/>
        <v>#N/A</v>
      </c>
      <c r="K9108" t="e">
        <f t="shared" si="426"/>
        <v>#N/A</v>
      </c>
      <c r="L9108" t="b">
        <f>COUNTIF($N$2:N9108, N9108)=1</f>
        <v>0</v>
      </c>
      <c r="M9108" s="37">
        <f>IF( $Q9108, MAX($M$1:M9107)+1, 0)</f>
        <v>0</v>
      </c>
      <c r="N9108" t="e" cm="1">
        <f t="array" ref="N9108">INDEX($A$9:$F$1048576, $J9108, $K9108 )</f>
        <v>#N/A</v>
      </c>
      <c r="O9108" t="e" cm="1">
        <f t="array" ref="O9108">INDEX($B$9:$F$1048576, $J9108, $K9108 )</f>
        <v>#N/A</v>
      </c>
      <c r="P9108" t="str" cm="1">
        <f t="array" ref="P9108">IF( $L9108, TRIM(_xll.IMDP("IR", $G$5&amp;$N9108, $G$6)), "" )</f>
        <v/>
      </c>
      <c r="Q9108" t="b" cm="1">
        <f t="array" ref="Q9108">IF(
    $U$1=1, AND($P9108&lt;&gt;"", $P9108&lt;&gt;"...", $P9108&lt;&gt;"입력오류"),
    IF(
        $U$18=1, AND($P9108&lt;&gt;"", $P9108&lt;&gt;"...", $P9108&lt;&gt;"입력오류", ISNUMBER(FIND(INDEX($T$2:$T$7,$U$1),$P9108))),
        IF(
            $U$17="기타", AND($P9108&lt;&gt;"", $P9108&lt;&gt;"...", $P9108&lt;&gt;"입력오류", NOT(ISNUMBER(FIND($T$21:$T$34,$P9108)))),
            AND($P9108&lt;&gt;"", $P9108&lt;&gt;"...", $P9108&lt;&gt;"입력오류", $T$19=$P9108)
        )
    )
)</f>
        <v>0</v>
      </c>
    </row>
    <row r="9109" spans="9:17">
      <c r="I9109">
        <f t="shared" si="427"/>
        <v>9108</v>
      </c>
      <c r="J9109" t="e">
        <f t="shared" si="428"/>
        <v>#N/A</v>
      </c>
      <c r="K9109" t="e">
        <f t="shared" si="426"/>
        <v>#N/A</v>
      </c>
      <c r="L9109" t="b">
        <f>COUNTIF($N$2:N9109, N9109)=1</f>
        <v>0</v>
      </c>
      <c r="M9109" s="37">
        <f>IF( $Q9109, MAX($M$1:M9108)+1, 0)</f>
        <v>0</v>
      </c>
      <c r="N9109" t="e" cm="1">
        <f t="array" ref="N9109">INDEX($A$9:$F$1048576, $J9109, $K9109 )</f>
        <v>#N/A</v>
      </c>
      <c r="O9109" t="e" cm="1">
        <f t="array" ref="O9109">INDEX($B$9:$F$1048576, $J9109, $K9109 )</f>
        <v>#N/A</v>
      </c>
      <c r="P9109" t="str" cm="1">
        <f t="array" ref="P9109">IF( $L9109, TRIM(_xll.IMDP("IR", $G$5&amp;$N9109, $G$6)), "" )</f>
        <v/>
      </c>
      <c r="Q9109" t="b" cm="1">
        <f t="array" ref="Q9109">IF(
    $U$1=1, AND($P9109&lt;&gt;"", $P9109&lt;&gt;"...", $P9109&lt;&gt;"입력오류"),
    IF(
        $U$18=1, AND($P9109&lt;&gt;"", $P9109&lt;&gt;"...", $P9109&lt;&gt;"입력오류", ISNUMBER(FIND(INDEX($T$2:$T$7,$U$1),$P9109))),
        IF(
            $U$17="기타", AND($P9109&lt;&gt;"", $P9109&lt;&gt;"...", $P9109&lt;&gt;"입력오류", NOT(ISNUMBER(FIND($T$21:$T$34,$P9109)))),
            AND($P9109&lt;&gt;"", $P9109&lt;&gt;"...", $P9109&lt;&gt;"입력오류", $T$19=$P9109)
        )
    )
)</f>
        <v>0</v>
      </c>
    </row>
    <row r="9110" spans="9:17">
      <c r="I9110">
        <f t="shared" si="427"/>
        <v>9109</v>
      </c>
      <c r="J9110" t="e">
        <f t="shared" si="428"/>
        <v>#N/A</v>
      </c>
      <c r="K9110" t="e">
        <f t="shared" si="426"/>
        <v>#N/A</v>
      </c>
      <c r="L9110" t="b">
        <f>COUNTIF($N$2:N9110, N9110)=1</f>
        <v>0</v>
      </c>
      <c r="M9110" s="37">
        <f>IF( $Q9110, MAX($M$1:M9109)+1, 0)</f>
        <v>0</v>
      </c>
      <c r="N9110" t="e" cm="1">
        <f t="array" ref="N9110">INDEX($A$9:$F$1048576, $J9110, $K9110 )</f>
        <v>#N/A</v>
      </c>
      <c r="O9110" t="e" cm="1">
        <f t="array" ref="O9110">INDEX($B$9:$F$1048576, $J9110, $K9110 )</f>
        <v>#N/A</v>
      </c>
      <c r="P9110" t="str" cm="1">
        <f t="array" ref="P9110">IF( $L9110, TRIM(_xll.IMDP("IR", $G$5&amp;$N9110, $G$6)), "" )</f>
        <v/>
      </c>
      <c r="Q9110" t="b" cm="1">
        <f t="array" ref="Q9110">IF(
    $U$1=1, AND($P9110&lt;&gt;"", $P9110&lt;&gt;"...", $P9110&lt;&gt;"입력오류"),
    IF(
        $U$18=1, AND($P9110&lt;&gt;"", $P9110&lt;&gt;"...", $P9110&lt;&gt;"입력오류", ISNUMBER(FIND(INDEX($T$2:$T$7,$U$1),$P9110))),
        IF(
            $U$17="기타", AND($P9110&lt;&gt;"", $P9110&lt;&gt;"...", $P9110&lt;&gt;"입력오류", NOT(ISNUMBER(FIND($T$21:$T$34,$P9110)))),
            AND($P9110&lt;&gt;"", $P9110&lt;&gt;"...", $P9110&lt;&gt;"입력오류", $T$19=$P9110)
        )
    )
)</f>
        <v>0</v>
      </c>
    </row>
    <row r="9111" spans="9:17">
      <c r="I9111">
        <f t="shared" si="427"/>
        <v>9110</v>
      </c>
      <c r="J9111" t="e">
        <f t="shared" si="428"/>
        <v>#N/A</v>
      </c>
      <c r="K9111" t="e">
        <f t="shared" si="426"/>
        <v>#N/A</v>
      </c>
      <c r="L9111" t="b">
        <f>COUNTIF($N$2:N9111, N9111)=1</f>
        <v>0</v>
      </c>
      <c r="M9111" s="37">
        <f>IF( $Q9111, MAX($M$1:M9110)+1, 0)</f>
        <v>0</v>
      </c>
      <c r="N9111" t="e" cm="1">
        <f t="array" ref="N9111">INDEX($A$9:$F$1048576, $J9111, $K9111 )</f>
        <v>#N/A</v>
      </c>
      <c r="O9111" t="e" cm="1">
        <f t="array" ref="O9111">INDEX($B$9:$F$1048576, $J9111, $K9111 )</f>
        <v>#N/A</v>
      </c>
      <c r="P9111" t="str" cm="1">
        <f t="array" ref="P9111">IF( $L9111, TRIM(_xll.IMDP("IR", $G$5&amp;$N9111, $G$6)), "" )</f>
        <v/>
      </c>
      <c r="Q9111" t="b" cm="1">
        <f t="array" ref="Q9111">IF(
    $U$1=1, AND($P9111&lt;&gt;"", $P9111&lt;&gt;"...", $P9111&lt;&gt;"입력오류"),
    IF(
        $U$18=1, AND($P9111&lt;&gt;"", $P9111&lt;&gt;"...", $P9111&lt;&gt;"입력오류", ISNUMBER(FIND(INDEX($T$2:$T$7,$U$1),$P9111))),
        IF(
            $U$17="기타", AND($P9111&lt;&gt;"", $P9111&lt;&gt;"...", $P9111&lt;&gt;"입력오류", NOT(ISNUMBER(FIND($T$21:$T$34,$P9111)))),
            AND($P9111&lt;&gt;"", $P9111&lt;&gt;"...", $P9111&lt;&gt;"입력오류", $T$19=$P9111)
        )
    )
)</f>
        <v>0</v>
      </c>
    </row>
    <row r="9112" spans="9:17">
      <c r="I9112">
        <f t="shared" si="427"/>
        <v>9111</v>
      </c>
      <c r="J9112" t="e">
        <f t="shared" si="428"/>
        <v>#N/A</v>
      </c>
      <c r="K9112" t="e">
        <f t="shared" si="426"/>
        <v>#N/A</v>
      </c>
      <c r="L9112" t="b">
        <f>COUNTIF($N$2:N9112, N9112)=1</f>
        <v>0</v>
      </c>
      <c r="M9112" s="37">
        <f>IF( $Q9112, MAX($M$1:M9111)+1, 0)</f>
        <v>0</v>
      </c>
      <c r="N9112" t="e" cm="1">
        <f t="array" ref="N9112">INDEX($A$9:$F$1048576, $J9112, $K9112 )</f>
        <v>#N/A</v>
      </c>
      <c r="O9112" t="e" cm="1">
        <f t="array" ref="O9112">INDEX($B$9:$F$1048576, $J9112, $K9112 )</f>
        <v>#N/A</v>
      </c>
      <c r="P9112" t="str" cm="1">
        <f t="array" ref="P9112">IF( $L9112, TRIM(_xll.IMDP("IR", $G$5&amp;$N9112, $G$6)), "" )</f>
        <v/>
      </c>
      <c r="Q9112" t="b" cm="1">
        <f t="array" ref="Q9112">IF(
    $U$1=1, AND($P9112&lt;&gt;"", $P9112&lt;&gt;"...", $P9112&lt;&gt;"입력오류"),
    IF(
        $U$18=1, AND($P9112&lt;&gt;"", $P9112&lt;&gt;"...", $P9112&lt;&gt;"입력오류", ISNUMBER(FIND(INDEX($T$2:$T$7,$U$1),$P9112))),
        IF(
            $U$17="기타", AND($P9112&lt;&gt;"", $P9112&lt;&gt;"...", $P9112&lt;&gt;"입력오류", NOT(ISNUMBER(FIND($T$21:$T$34,$P9112)))),
            AND($P9112&lt;&gt;"", $P9112&lt;&gt;"...", $P9112&lt;&gt;"입력오류", $T$19=$P9112)
        )
    )
)</f>
        <v>0</v>
      </c>
    </row>
    <row r="9113" spans="9:17">
      <c r="I9113">
        <f t="shared" si="427"/>
        <v>9112</v>
      </c>
      <c r="J9113" t="e">
        <f t="shared" si="428"/>
        <v>#N/A</v>
      </c>
      <c r="K9113" t="e">
        <f t="shared" si="426"/>
        <v>#N/A</v>
      </c>
      <c r="L9113" t="b">
        <f>COUNTIF($N$2:N9113, N9113)=1</f>
        <v>0</v>
      </c>
      <c r="M9113" s="37">
        <f>IF( $Q9113, MAX($M$1:M9112)+1, 0)</f>
        <v>0</v>
      </c>
      <c r="N9113" t="e" cm="1">
        <f t="array" ref="N9113">INDEX($A$9:$F$1048576, $J9113, $K9113 )</f>
        <v>#N/A</v>
      </c>
      <c r="O9113" t="e" cm="1">
        <f t="array" ref="O9113">INDEX($B$9:$F$1048576, $J9113, $K9113 )</f>
        <v>#N/A</v>
      </c>
      <c r="P9113" t="str" cm="1">
        <f t="array" ref="P9113">IF( $L9113, TRIM(_xll.IMDP("IR", $G$5&amp;$N9113, $G$6)), "" )</f>
        <v/>
      </c>
      <c r="Q9113" t="b" cm="1">
        <f t="array" ref="Q9113">IF(
    $U$1=1, AND($P9113&lt;&gt;"", $P9113&lt;&gt;"...", $P9113&lt;&gt;"입력오류"),
    IF(
        $U$18=1, AND($P9113&lt;&gt;"", $P9113&lt;&gt;"...", $P9113&lt;&gt;"입력오류", ISNUMBER(FIND(INDEX($T$2:$T$7,$U$1),$P9113))),
        IF(
            $U$17="기타", AND($P9113&lt;&gt;"", $P9113&lt;&gt;"...", $P9113&lt;&gt;"입력오류", NOT(ISNUMBER(FIND($T$21:$T$34,$P9113)))),
            AND($P9113&lt;&gt;"", $P9113&lt;&gt;"...", $P9113&lt;&gt;"입력오류", $T$19=$P9113)
        )
    )
)</f>
        <v>0</v>
      </c>
    </row>
    <row r="9114" spans="9:17">
      <c r="I9114">
        <f t="shared" si="427"/>
        <v>9113</v>
      </c>
      <c r="J9114" t="e">
        <f t="shared" si="428"/>
        <v>#N/A</v>
      </c>
      <c r="K9114" t="e">
        <f t="shared" si="426"/>
        <v>#N/A</v>
      </c>
      <c r="L9114" t="b">
        <f>COUNTIF($N$2:N9114, N9114)=1</f>
        <v>0</v>
      </c>
      <c r="M9114" s="37">
        <f>IF( $Q9114, MAX($M$1:M9113)+1, 0)</f>
        <v>0</v>
      </c>
      <c r="N9114" t="e" cm="1">
        <f t="array" ref="N9114">INDEX($A$9:$F$1048576, $J9114, $K9114 )</f>
        <v>#N/A</v>
      </c>
      <c r="O9114" t="e" cm="1">
        <f t="array" ref="O9114">INDEX($B$9:$F$1048576, $J9114, $K9114 )</f>
        <v>#N/A</v>
      </c>
      <c r="P9114" t="str" cm="1">
        <f t="array" ref="P9114">IF( $L9114, TRIM(_xll.IMDP("IR", $G$5&amp;$N9114, $G$6)), "" )</f>
        <v/>
      </c>
      <c r="Q9114" t="b" cm="1">
        <f t="array" ref="Q9114">IF(
    $U$1=1, AND($P9114&lt;&gt;"", $P9114&lt;&gt;"...", $P9114&lt;&gt;"입력오류"),
    IF(
        $U$18=1, AND($P9114&lt;&gt;"", $P9114&lt;&gt;"...", $P9114&lt;&gt;"입력오류", ISNUMBER(FIND(INDEX($T$2:$T$7,$U$1),$P9114))),
        IF(
            $U$17="기타", AND($P9114&lt;&gt;"", $P9114&lt;&gt;"...", $P9114&lt;&gt;"입력오류", NOT(ISNUMBER(FIND($T$21:$T$34,$P9114)))),
            AND($P9114&lt;&gt;"", $P9114&lt;&gt;"...", $P9114&lt;&gt;"입력오류", $T$19=$P9114)
        )
    )
)</f>
        <v>0</v>
      </c>
    </row>
    <row r="9115" spans="9:17">
      <c r="I9115">
        <f t="shared" si="427"/>
        <v>9114</v>
      </c>
      <c r="J9115" t="e">
        <f t="shared" si="428"/>
        <v>#N/A</v>
      </c>
      <c r="K9115" t="e">
        <f t="shared" si="426"/>
        <v>#N/A</v>
      </c>
      <c r="L9115" t="b">
        <f>COUNTIF($N$2:N9115, N9115)=1</f>
        <v>0</v>
      </c>
      <c r="M9115" s="37">
        <f>IF( $Q9115, MAX($M$1:M9114)+1, 0)</f>
        <v>0</v>
      </c>
      <c r="N9115" t="e" cm="1">
        <f t="array" ref="N9115">INDEX($A$9:$F$1048576, $J9115, $K9115 )</f>
        <v>#N/A</v>
      </c>
      <c r="O9115" t="e" cm="1">
        <f t="array" ref="O9115">INDEX($B$9:$F$1048576, $J9115, $K9115 )</f>
        <v>#N/A</v>
      </c>
      <c r="P9115" t="str" cm="1">
        <f t="array" ref="P9115">IF( $L9115, TRIM(_xll.IMDP("IR", $G$5&amp;$N9115, $G$6)), "" )</f>
        <v/>
      </c>
      <c r="Q9115" t="b" cm="1">
        <f t="array" ref="Q9115">IF(
    $U$1=1, AND($P9115&lt;&gt;"", $P9115&lt;&gt;"...", $P9115&lt;&gt;"입력오류"),
    IF(
        $U$18=1, AND($P9115&lt;&gt;"", $P9115&lt;&gt;"...", $P9115&lt;&gt;"입력오류", ISNUMBER(FIND(INDEX($T$2:$T$7,$U$1),$P9115))),
        IF(
            $U$17="기타", AND($P9115&lt;&gt;"", $P9115&lt;&gt;"...", $P9115&lt;&gt;"입력오류", NOT(ISNUMBER(FIND($T$21:$T$34,$P9115)))),
            AND($P9115&lt;&gt;"", $P9115&lt;&gt;"...", $P9115&lt;&gt;"입력오류", $T$19=$P9115)
        )
    )
)</f>
        <v>0</v>
      </c>
    </row>
    <row r="9116" spans="9:17">
      <c r="I9116">
        <f t="shared" si="427"/>
        <v>9115</v>
      </c>
      <c r="J9116" t="e">
        <f t="shared" si="428"/>
        <v>#N/A</v>
      </c>
      <c r="K9116" t="e">
        <f t="shared" si="426"/>
        <v>#N/A</v>
      </c>
      <c r="L9116" t="b">
        <f>COUNTIF($N$2:N9116, N9116)=1</f>
        <v>0</v>
      </c>
      <c r="M9116" s="37">
        <f>IF( $Q9116, MAX($M$1:M9115)+1, 0)</f>
        <v>0</v>
      </c>
      <c r="N9116" t="e" cm="1">
        <f t="array" ref="N9116">INDEX($A$9:$F$1048576, $J9116, $K9116 )</f>
        <v>#N/A</v>
      </c>
      <c r="O9116" t="e" cm="1">
        <f t="array" ref="O9116">INDEX($B$9:$F$1048576, $J9116, $K9116 )</f>
        <v>#N/A</v>
      </c>
      <c r="P9116" t="str" cm="1">
        <f t="array" ref="P9116">IF( $L9116, TRIM(_xll.IMDP("IR", $G$5&amp;$N9116, $G$6)), "" )</f>
        <v/>
      </c>
      <c r="Q9116" t="b" cm="1">
        <f t="array" ref="Q9116">IF(
    $U$1=1, AND($P9116&lt;&gt;"", $P9116&lt;&gt;"...", $P9116&lt;&gt;"입력오류"),
    IF(
        $U$18=1, AND($P9116&lt;&gt;"", $P9116&lt;&gt;"...", $P9116&lt;&gt;"입력오류", ISNUMBER(FIND(INDEX($T$2:$T$7,$U$1),$P9116))),
        IF(
            $U$17="기타", AND($P9116&lt;&gt;"", $P9116&lt;&gt;"...", $P9116&lt;&gt;"입력오류", NOT(ISNUMBER(FIND($T$21:$T$34,$P9116)))),
            AND($P9116&lt;&gt;"", $P9116&lt;&gt;"...", $P9116&lt;&gt;"입력오류", $T$19=$P9116)
        )
    )
)</f>
        <v>0</v>
      </c>
    </row>
    <row r="9117" spans="9:17">
      <c r="I9117">
        <f t="shared" si="427"/>
        <v>9116</v>
      </c>
      <c r="J9117" t="e">
        <f t="shared" si="428"/>
        <v>#N/A</v>
      </c>
      <c r="K9117" t="e">
        <f t="shared" si="426"/>
        <v>#N/A</v>
      </c>
      <c r="L9117" t="b">
        <f>COUNTIF($N$2:N9117, N9117)=1</f>
        <v>0</v>
      </c>
      <c r="M9117" s="37">
        <f>IF( $Q9117, MAX($M$1:M9116)+1, 0)</f>
        <v>0</v>
      </c>
      <c r="N9117" t="e" cm="1">
        <f t="array" ref="N9117">INDEX($A$9:$F$1048576, $J9117, $K9117 )</f>
        <v>#N/A</v>
      </c>
      <c r="O9117" t="e" cm="1">
        <f t="array" ref="O9117">INDEX($B$9:$F$1048576, $J9117, $K9117 )</f>
        <v>#N/A</v>
      </c>
      <c r="P9117" t="str" cm="1">
        <f t="array" ref="P9117">IF( $L9117, TRIM(_xll.IMDP("IR", $G$5&amp;$N9117, $G$6)), "" )</f>
        <v/>
      </c>
      <c r="Q9117" t="b" cm="1">
        <f t="array" ref="Q9117">IF(
    $U$1=1, AND($P9117&lt;&gt;"", $P9117&lt;&gt;"...", $P9117&lt;&gt;"입력오류"),
    IF(
        $U$18=1, AND($P9117&lt;&gt;"", $P9117&lt;&gt;"...", $P9117&lt;&gt;"입력오류", ISNUMBER(FIND(INDEX($T$2:$T$7,$U$1),$P9117))),
        IF(
            $U$17="기타", AND($P9117&lt;&gt;"", $P9117&lt;&gt;"...", $P9117&lt;&gt;"입력오류", NOT(ISNUMBER(FIND($T$21:$T$34,$P9117)))),
            AND($P9117&lt;&gt;"", $P9117&lt;&gt;"...", $P9117&lt;&gt;"입력오류", $T$19=$P9117)
        )
    )
)</f>
        <v>0</v>
      </c>
    </row>
    <row r="9118" spans="9:17">
      <c r="I9118">
        <f t="shared" si="427"/>
        <v>9117</v>
      </c>
      <c r="J9118" t="e">
        <f t="shared" si="428"/>
        <v>#N/A</v>
      </c>
      <c r="K9118" t="e">
        <f t="shared" si="426"/>
        <v>#N/A</v>
      </c>
      <c r="L9118" t="b">
        <f>COUNTIF($N$2:N9118, N9118)=1</f>
        <v>0</v>
      </c>
      <c r="M9118" s="37">
        <f>IF( $Q9118, MAX($M$1:M9117)+1, 0)</f>
        <v>0</v>
      </c>
      <c r="N9118" t="e" cm="1">
        <f t="array" ref="N9118">INDEX($A$9:$F$1048576, $J9118, $K9118 )</f>
        <v>#N/A</v>
      </c>
      <c r="O9118" t="e" cm="1">
        <f t="array" ref="O9118">INDEX($B$9:$F$1048576, $J9118, $K9118 )</f>
        <v>#N/A</v>
      </c>
      <c r="P9118" t="str" cm="1">
        <f t="array" ref="P9118">IF( $L9118, TRIM(_xll.IMDP("IR", $G$5&amp;$N9118, $G$6)), "" )</f>
        <v/>
      </c>
      <c r="Q9118" t="b" cm="1">
        <f t="array" ref="Q9118">IF(
    $U$1=1, AND($P9118&lt;&gt;"", $P9118&lt;&gt;"...", $P9118&lt;&gt;"입력오류"),
    IF(
        $U$18=1, AND($P9118&lt;&gt;"", $P9118&lt;&gt;"...", $P9118&lt;&gt;"입력오류", ISNUMBER(FIND(INDEX($T$2:$T$7,$U$1),$P9118))),
        IF(
            $U$17="기타", AND($P9118&lt;&gt;"", $P9118&lt;&gt;"...", $P9118&lt;&gt;"입력오류", NOT(ISNUMBER(FIND($T$21:$T$34,$P9118)))),
            AND($P9118&lt;&gt;"", $P9118&lt;&gt;"...", $P9118&lt;&gt;"입력오류", $T$19=$P9118)
        )
    )
)</f>
        <v>0</v>
      </c>
    </row>
    <row r="9119" spans="9:17">
      <c r="I9119">
        <f t="shared" si="427"/>
        <v>9118</v>
      </c>
      <c r="J9119" t="e">
        <f t="shared" si="428"/>
        <v>#N/A</v>
      </c>
      <c r="K9119" t="e">
        <f t="shared" si="426"/>
        <v>#N/A</v>
      </c>
      <c r="L9119" t="b">
        <f>COUNTIF($N$2:N9119, N9119)=1</f>
        <v>0</v>
      </c>
      <c r="M9119" s="37">
        <f>IF( $Q9119, MAX($M$1:M9118)+1, 0)</f>
        <v>0</v>
      </c>
      <c r="N9119" t="e" cm="1">
        <f t="array" ref="N9119">INDEX($A$9:$F$1048576, $J9119, $K9119 )</f>
        <v>#N/A</v>
      </c>
      <c r="O9119" t="e" cm="1">
        <f t="array" ref="O9119">INDEX($B$9:$F$1048576, $J9119, $K9119 )</f>
        <v>#N/A</v>
      </c>
      <c r="P9119" t="str" cm="1">
        <f t="array" ref="P9119">IF( $L9119, TRIM(_xll.IMDP("IR", $G$5&amp;$N9119, $G$6)), "" )</f>
        <v/>
      </c>
      <c r="Q9119" t="b" cm="1">
        <f t="array" ref="Q9119">IF(
    $U$1=1, AND($P9119&lt;&gt;"", $P9119&lt;&gt;"...", $P9119&lt;&gt;"입력오류"),
    IF(
        $U$18=1, AND($P9119&lt;&gt;"", $P9119&lt;&gt;"...", $P9119&lt;&gt;"입력오류", ISNUMBER(FIND(INDEX($T$2:$T$7,$U$1),$P9119))),
        IF(
            $U$17="기타", AND($P9119&lt;&gt;"", $P9119&lt;&gt;"...", $P9119&lt;&gt;"입력오류", NOT(ISNUMBER(FIND($T$21:$T$34,$P9119)))),
            AND($P9119&lt;&gt;"", $P9119&lt;&gt;"...", $P9119&lt;&gt;"입력오류", $T$19=$P9119)
        )
    )
)</f>
        <v>0</v>
      </c>
    </row>
    <row r="9120" spans="9:17">
      <c r="I9120">
        <f t="shared" si="427"/>
        <v>9119</v>
      </c>
      <c r="J9120" t="e">
        <f t="shared" si="428"/>
        <v>#N/A</v>
      </c>
      <c r="K9120" t="e">
        <f t="shared" si="426"/>
        <v>#N/A</v>
      </c>
      <c r="L9120" t="b">
        <f>COUNTIF($N$2:N9120, N9120)=1</f>
        <v>0</v>
      </c>
      <c r="M9120" s="37">
        <f>IF( $Q9120, MAX($M$1:M9119)+1, 0)</f>
        <v>0</v>
      </c>
      <c r="N9120" t="e" cm="1">
        <f t="array" ref="N9120">INDEX($A$9:$F$1048576, $J9120, $K9120 )</f>
        <v>#N/A</v>
      </c>
      <c r="O9120" t="e" cm="1">
        <f t="array" ref="O9120">INDEX($B$9:$F$1048576, $J9120, $K9120 )</f>
        <v>#N/A</v>
      </c>
      <c r="P9120" t="str" cm="1">
        <f t="array" ref="P9120">IF( $L9120, TRIM(_xll.IMDP("IR", $G$5&amp;$N9120, $G$6)), "" )</f>
        <v/>
      </c>
      <c r="Q9120" t="b" cm="1">
        <f t="array" ref="Q9120">IF(
    $U$1=1, AND($P9120&lt;&gt;"", $P9120&lt;&gt;"...", $P9120&lt;&gt;"입력오류"),
    IF(
        $U$18=1, AND($P9120&lt;&gt;"", $P9120&lt;&gt;"...", $P9120&lt;&gt;"입력오류", ISNUMBER(FIND(INDEX($T$2:$T$7,$U$1),$P9120))),
        IF(
            $U$17="기타", AND($P9120&lt;&gt;"", $P9120&lt;&gt;"...", $P9120&lt;&gt;"입력오류", NOT(ISNUMBER(FIND($T$21:$T$34,$P9120)))),
            AND($P9120&lt;&gt;"", $P9120&lt;&gt;"...", $P9120&lt;&gt;"입력오류", $T$19=$P9120)
        )
    )
)</f>
        <v>0</v>
      </c>
    </row>
    <row r="9121" spans="9:17">
      <c r="I9121">
        <f t="shared" si="427"/>
        <v>9120</v>
      </c>
      <c r="J9121" t="e">
        <f t="shared" si="428"/>
        <v>#N/A</v>
      </c>
      <c r="K9121" t="e">
        <f t="shared" si="426"/>
        <v>#N/A</v>
      </c>
      <c r="L9121" t="b">
        <f>COUNTIF($N$2:N9121, N9121)=1</f>
        <v>0</v>
      </c>
      <c r="M9121" s="37">
        <f>IF( $Q9121, MAX($M$1:M9120)+1, 0)</f>
        <v>0</v>
      </c>
      <c r="N9121" t="e" cm="1">
        <f t="array" ref="N9121">INDEX($A$9:$F$1048576, $J9121, $K9121 )</f>
        <v>#N/A</v>
      </c>
      <c r="O9121" t="e" cm="1">
        <f t="array" ref="O9121">INDEX($B$9:$F$1048576, $J9121, $K9121 )</f>
        <v>#N/A</v>
      </c>
      <c r="P9121" t="str" cm="1">
        <f t="array" ref="P9121">IF( $L9121, TRIM(_xll.IMDP("IR", $G$5&amp;$N9121, $G$6)), "" )</f>
        <v/>
      </c>
      <c r="Q9121" t="b" cm="1">
        <f t="array" ref="Q9121">IF(
    $U$1=1, AND($P9121&lt;&gt;"", $P9121&lt;&gt;"...", $P9121&lt;&gt;"입력오류"),
    IF(
        $U$18=1, AND($P9121&lt;&gt;"", $P9121&lt;&gt;"...", $P9121&lt;&gt;"입력오류", ISNUMBER(FIND(INDEX($T$2:$T$7,$U$1),$P9121))),
        IF(
            $U$17="기타", AND($P9121&lt;&gt;"", $P9121&lt;&gt;"...", $P9121&lt;&gt;"입력오류", NOT(ISNUMBER(FIND($T$21:$T$34,$P9121)))),
            AND($P9121&lt;&gt;"", $P9121&lt;&gt;"...", $P9121&lt;&gt;"입력오류", $T$19=$P9121)
        )
    )
)</f>
        <v>0</v>
      </c>
    </row>
    <row r="9122" spans="9:17">
      <c r="I9122">
        <f t="shared" si="427"/>
        <v>9121</v>
      </c>
      <c r="J9122" t="e">
        <f t="shared" si="428"/>
        <v>#N/A</v>
      </c>
      <c r="K9122" t="e">
        <f t="shared" si="426"/>
        <v>#N/A</v>
      </c>
      <c r="L9122" t="b">
        <f>COUNTIF($N$2:N9122, N9122)=1</f>
        <v>0</v>
      </c>
      <c r="M9122" s="37">
        <f>IF( $Q9122, MAX($M$1:M9121)+1, 0)</f>
        <v>0</v>
      </c>
      <c r="N9122" t="e" cm="1">
        <f t="array" ref="N9122">INDEX($A$9:$F$1048576, $J9122, $K9122 )</f>
        <v>#N/A</v>
      </c>
      <c r="O9122" t="e" cm="1">
        <f t="array" ref="O9122">INDEX($B$9:$F$1048576, $J9122, $K9122 )</f>
        <v>#N/A</v>
      </c>
      <c r="P9122" t="str" cm="1">
        <f t="array" ref="P9122">IF( $L9122, TRIM(_xll.IMDP("IR", $G$5&amp;$N9122, $G$6)), "" )</f>
        <v/>
      </c>
      <c r="Q9122" t="b" cm="1">
        <f t="array" ref="Q9122">IF(
    $U$1=1, AND($P9122&lt;&gt;"", $P9122&lt;&gt;"...", $P9122&lt;&gt;"입력오류"),
    IF(
        $U$18=1, AND($P9122&lt;&gt;"", $P9122&lt;&gt;"...", $P9122&lt;&gt;"입력오류", ISNUMBER(FIND(INDEX($T$2:$T$7,$U$1),$P9122))),
        IF(
            $U$17="기타", AND($P9122&lt;&gt;"", $P9122&lt;&gt;"...", $P9122&lt;&gt;"입력오류", NOT(ISNUMBER(FIND($T$21:$T$34,$P9122)))),
            AND($P9122&lt;&gt;"", $P9122&lt;&gt;"...", $P9122&lt;&gt;"입력오류", $T$19=$P9122)
        )
    )
)</f>
        <v>0</v>
      </c>
    </row>
    <row r="9123" spans="9:17">
      <c r="I9123">
        <f t="shared" si="427"/>
        <v>9122</v>
      </c>
      <c r="J9123" t="e">
        <f t="shared" si="428"/>
        <v>#N/A</v>
      </c>
      <c r="K9123" t="e">
        <f t="shared" si="426"/>
        <v>#N/A</v>
      </c>
      <c r="L9123" t="b">
        <f>COUNTIF($N$2:N9123, N9123)=1</f>
        <v>0</v>
      </c>
      <c r="M9123" s="37">
        <f>IF( $Q9123, MAX($M$1:M9122)+1, 0)</f>
        <v>0</v>
      </c>
      <c r="N9123" t="e" cm="1">
        <f t="array" ref="N9123">INDEX($A$9:$F$1048576, $J9123, $K9123 )</f>
        <v>#N/A</v>
      </c>
      <c r="O9123" t="e" cm="1">
        <f t="array" ref="O9123">INDEX($B$9:$F$1048576, $J9123, $K9123 )</f>
        <v>#N/A</v>
      </c>
      <c r="P9123" t="str" cm="1">
        <f t="array" ref="P9123">IF( $L9123, TRIM(_xll.IMDP("IR", $G$5&amp;$N9123, $G$6)), "" )</f>
        <v/>
      </c>
      <c r="Q9123" t="b" cm="1">
        <f t="array" ref="Q9123">IF(
    $U$1=1, AND($P9123&lt;&gt;"", $P9123&lt;&gt;"...", $P9123&lt;&gt;"입력오류"),
    IF(
        $U$18=1, AND($P9123&lt;&gt;"", $P9123&lt;&gt;"...", $P9123&lt;&gt;"입력오류", ISNUMBER(FIND(INDEX($T$2:$T$7,$U$1),$P9123))),
        IF(
            $U$17="기타", AND($P9123&lt;&gt;"", $P9123&lt;&gt;"...", $P9123&lt;&gt;"입력오류", NOT(ISNUMBER(FIND($T$21:$T$34,$P9123)))),
            AND($P9123&lt;&gt;"", $P9123&lt;&gt;"...", $P9123&lt;&gt;"입력오류", $T$19=$P9123)
        )
    )
)</f>
        <v>0</v>
      </c>
    </row>
    <row r="9124" spans="9:17">
      <c r="I9124">
        <f t="shared" si="427"/>
        <v>9123</v>
      </c>
      <c r="J9124" t="e">
        <f t="shared" si="428"/>
        <v>#N/A</v>
      </c>
      <c r="K9124" t="e">
        <f t="shared" si="426"/>
        <v>#N/A</v>
      </c>
      <c r="L9124" t="b">
        <f>COUNTIF($N$2:N9124, N9124)=1</f>
        <v>0</v>
      </c>
      <c r="M9124" s="37">
        <f>IF( $Q9124, MAX($M$1:M9123)+1, 0)</f>
        <v>0</v>
      </c>
      <c r="N9124" t="e" cm="1">
        <f t="array" ref="N9124">INDEX($A$9:$F$1048576, $J9124, $K9124 )</f>
        <v>#N/A</v>
      </c>
      <c r="O9124" t="e" cm="1">
        <f t="array" ref="O9124">INDEX($B$9:$F$1048576, $J9124, $K9124 )</f>
        <v>#N/A</v>
      </c>
      <c r="P9124" t="str" cm="1">
        <f t="array" ref="P9124">IF( $L9124, TRIM(_xll.IMDP("IR", $G$5&amp;$N9124, $G$6)), "" )</f>
        <v/>
      </c>
      <c r="Q9124" t="b" cm="1">
        <f t="array" ref="Q9124">IF(
    $U$1=1, AND($P9124&lt;&gt;"", $P9124&lt;&gt;"...", $P9124&lt;&gt;"입력오류"),
    IF(
        $U$18=1, AND($P9124&lt;&gt;"", $P9124&lt;&gt;"...", $P9124&lt;&gt;"입력오류", ISNUMBER(FIND(INDEX($T$2:$T$7,$U$1),$P9124))),
        IF(
            $U$17="기타", AND($P9124&lt;&gt;"", $P9124&lt;&gt;"...", $P9124&lt;&gt;"입력오류", NOT(ISNUMBER(FIND($T$21:$T$34,$P9124)))),
            AND($P9124&lt;&gt;"", $P9124&lt;&gt;"...", $P9124&lt;&gt;"입력오류", $T$19=$P9124)
        )
    )
)</f>
        <v>0</v>
      </c>
    </row>
    <row r="9125" spans="9:17">
      <c r="I9125">
        <f t="shared" si="427"/>
        <v>9124</v>
      </c>
      <c r="J9125" t="e">
        <f t="shared" si="428"/>
        <v>#N/A</v>
      </c>
      <c r="K9125" t="e">
        <f t="shared" si="426"/>
        <v>#N/A</v>
      </c>
      <c r="L9125" t="b">
        <f>COUNTIF($N$2:N9125, N9125)=1</f>
        <v>0</v>
      </c>
      <c r="M9125" s="37">
        <f>IF( $Q9125, MAX($M$1:M9124)+1, 0)</f>
        <v>0</v>
      </c>
      <c r="N9125" t="e" cm="1">
        <f t="array" ref="N9125">INDEX($A$9:$F$1048576, $J9125, $K9125 )</f>
        <v>#N/A</v>
      </c>
      <c r="O9125" t="e" cm="1">
        <f t="array" ref="O9125">INDEX($B$9:$F$1048576, $J9125, $K9125 )</f>
        <v>#N/A</v>
      </c>
      <c r="P9125" t="str" cm="1">
        <f t="array" ref="P9125">IF( $L9125, TRIM(_xll.IMDP("IR", $G$5&amp;$N9125, $G$6)), "" )</f>
        <v/>
      </c>
      <c r="Q9125" t="b" cm="1">
        <f t="array" ref="Q9125">IF(
    $U$1=1, AND($P9125&lt;&gt;"", $P9125&lt;&gt;"...", $P9125&lt;&gt;"입력오류"),
    IF(
        $U$18=1, AND($P9125&lt;&gt;"", $P9125&lt;&gt;"...", $P9125&lt;&gt;"입력오류", ISNUMBER(FIND(INDEX($T$2:$T$7,$U$1),$P9125))),
        IF(
            $U$17="기타", AND($P9125&lt;&gt;"", $P9125&lt;&gt;"...", $P9125&lt;&gt;"입력오류", NOT(ISNUMBER(FIND($T$21:$T$34,$P9125)))),
            AND($P9125&lt;&gt;"", $P9125&lt;&gt;"...", $P9125&lt;&gt;"입력오류", $T$19=$P9125)
        )
    )
)</f>
        <v>0</v>
      </c>
    </row>
    <row r="9126" spans="9:17">
      <c r="I9126">
        <f t="shared" si="427"/>
        <v>9125</v>
      </c>
      <c r="J9126" t="e">
        <f t="shared" si="428"/>
        <v>#N/A</v>
      </c>
      <c r="K9126" t="e">
        <f t="shared" si="426"/>
        <v>#N/A</v>
      </c>
      <c r="L9126" t="b">
        <f>COUNTIF($N$2:N9126, N9126)=1</f>
        <v>0</v>
      </c>
      <c r="M9126" s="37">
        <f>IF( $Q9126, MAX($M$1:M9125)+1, 0)</f>
        <v>0</v>
      </c>
      <c r="N9126" t="e" cm="1">
        <f t="array" ref="N9126">INDEX($A$9:$F$1048576, $J9126, $K9126 )</f>
        <v>#N/A</v>
      </c>
      <c r="O9126" t="e" cm="1">
        <f t="array" ref="O9126">INDEX($B$9:$F$1048576, $J9126, $K9126 )</f>
        <v>#N/A</v>
      </c>
      <c r="P9126" t="str" cm="1">
        <f t="array" ref="P9126">IF( $L9126, TRIM(_xll.IMDP("IR", $G$5&amp;$N9126, $G$6)), "" )</f>
        <v/>
      </c>
      <c r="Q9126" t="b" cm="1">
        <f t="array" ref="Q9126">IF(
    $U$1=1, AND($P9126&lt;&gt;"", $P9126&lt;&gt;"...", $P9126&lt;&gt;"입력오류"),
    IF(
        $U$18=1, AND($P9126&lt;&gt;"", $P9126&lt;&gt;"...", $P9126&lt;&gt;"입력오류", ISNUMBER(FIND(INDEX($T$2:$T$7,$U$1),$P9126))),
        IF(
            $U$17="기타", AND($P9126&lt;&gt;"", $P9126&lt;&gt;"...", $P9126&lt;&gt;"입력오류", NOT(ISNUMBER(FIND($T$21:$T$34,$P9126)))),
            AND($P9126&lt;&gt;"", $P9126&lt;&gt;"...", $P9126&lt;&gt;"입력오류", $T$19=$P9126)
        )
    )
)</f>
        <v>0</v>
      </c>
    </row>
    <row r="9127" spans="9:17">
      <c r="I9127">
        <f t="shared" si="427"/>
        <v>9126</v>
      </c>
      <c r="J9127" t="e">
        <f t="shared" si="428"/>
        <v>#N/A</v>
      </c>
      <c r="K9127" t="e">
        <f t="shared" si="426"/>
        <v>#N/A</v>
      </c>
      <c r="L9127" t="b">
        <f>COUNTIF($N$2:N9127, N9127)=1</f>
        <v>0</v>
      </c>
      <c r="M9127" s="37">
        <f>IF( $Q9127, MAX($M$1:M9126)+1, 0)</f>
        <v>0</v>
      </c>
      <c r="N9127" t="e" cm="1">
        <f t="array" ref="N9127">INDEX($A$9:$F$1048576, $J9127, $K9127 )</f>
        <v>#N/A</v>
      </c>
      <c r="O9127" t="e" cm="1">
        <f t="array" ref="O9127">INDEX($B$9:$F$1048576, $J9127, $K9127 )</f>
        <v>#N/A</v>
      </c>
      <c r="P9127" t="str" cm="1">
        <f t="array" ref="P9127">IF( $L9127, TRIM(_xll.IMDP("IR", $G$5&amp;$N9127, $G$6)), "" )</f>
        <v/>
      </c>
      <c r="Q9127" t="b" cm="1">
        <f t="array" ref="Q9127">IF(
    $U$1=1, AND($P9127&lt;&gt;"", $P9127&lt;&gt;"...", $P9127&lt;&gt;"입력오류"),
    IF(
        $U$18=1, AND($P9127&lt;&gt;"", $P9127&lt;&gt;"...", $P9127&lt;&gt;"입력오류", ISNUMBER(FIND(INDEX($T$2:$T$7,$U$1),$P9127))),
        IF(
            $U$17="기타", AND($P9127&lt;&gt;"", $P9127&lt;&gt;"...", $P9127&lt;&gt;"입력오류", NOT(ISNUMBER(FIND($T$21:$T$34,$P9127)))),
            AND($P9127&lt;&gt;"", $P9127&lt;&gt;"...", $P9127&lt;&gt;"입력오류", $T$19=$P9127)
        )
    )
)</f>
        <v>0</v>
      </c>
    </row>
    <row r="9128" spans="9:17">
      <c r="I9128">
        <f t="shared" si="427"/>
        <v>9127</v>
      </c>
      <c r="J9128" t="e">
        <f t="shared" si="428"/>
        <v>#N/A</v>
      </c>
      <c r="K9128" t="e">
        <f t="shared" si="426"/>
        <v>#N/A</v>
      </c>
      <c r="L9128" t="b">
        <f>COUNTIF($N$2:N9128, N9128)=1</f>
        <v>0</v>
      </c>
      <c r="M9128" s="37">
        <f>IF( $Q9128, MAX($M$1:M9127)+1, 0)</f>
        <v>0</v>
      </c>
      <c r="N9128" t="e" cm="1">
        <f t="array" ref="N9128">INDEX($A$9:$F$1048576, $J9128, $K9128 )</f>
        <v>#N/A</v>
      </c>
      <c r="O9128" t="e" cm="1">
        <f t="array" ref="O9128">INDEX($B$9:$F$1048576, $J9128, $K9128 )</f>
        <v>#N/A</v>
      </c>
      <c r="P9128" t="str" cm="1">
        <f t="array" ref="P9128">IF( $L9128, TRIM(_xll.IMDP("IR", $G$5&amp;$N9128, $G$6)), "" )</f>
        <v/>
      </c>
      <c r="Q9128" t="b" cm="1">
        <f t="array" ref="Q9128">IF(
    $U$1=1, AND($P9128&lt;&gt;"", $P9128&lt;&gt;"...", $P9128&lt;&gt;"입력오류"),
    IF(
        $U$18=1, AND($P9128&lt;&gt;"", $P9128&lt;&gt;"...", $P9128&lt;&gt;"입력오류", ISNUMBER(FIND(INDEX($T$2:$T$7,$U$1),$P9128))),
        IF(
            $U$17="기타", AND($P9128&lt;&gt;"", $P9128&lt;&gt;"...", $P9128&lt;&gt;"입력오류", NOT(ISNUMBER(FIND($T$21:$T$34,$P9128)))),
            AND($P9128&lt;&gt;"", $P9128&lt;&gt;"...", $P9128&lt;&gt;"입력오류", $T$19=$P9128)
        )
    )
)</f>
        <v>0</v>
      </c>
    </row>
    <row r="9129" spans="9:17">
      <c r="I9129">
        <f t="shared" si="427"/>
        <v>9128</v>
      </c>
      <c r="J9129" t="e">
        <f t="shared" si="428"/>
        <v>#N/A</v>
      </c>
      <c r="K9129" t="e">
        <f t="shared" si="426"/>
        <v>#N/A</v>
      </c>
      <c r="L9129" t="b">
        <f>COUNTIF($N$2:N9129, N9129)=1</f>
        <v>0</v>
      </c>
      <c r="M9129" s="37">
        <f>IF( $Q9129, MAX($M$1:M9128)+1, 0)</f>
        <v>0</v>
      </c>
      <c r="N9129" t="e" cm="1">
        <f t="array" ref="N9129">INDEX($A$9:$F$1048576, $J9129, $K9129 )</f>
        <v>#N/A</v>
      </c>
      <c r="O9129" t="e" cm="1">
        <f t="array" ref="O9129">INDEX($B$9:$F$1048576, $J9129, $K9129 )</f>
        <v>#N/A</v>
      </c>
      <c r="P9129" t="str" cm="1">
        <f t="array" ref="P9129">IF( $L9129, TRIM(_xll.IMDP("IR", $G$5&amp;$N9129, $G$6)), "" )</f>
        <v/>
      </c>
      <c r="Q9129" t="b" cm="1">
        <f t="array" ref="Q9129">IF(
    $U$1=1, AND($P9129&lt;&gt;"", $P9129&lt;&gt;"...", $P9129&lt;&gt;"입력오류"),
    IF(
        $U$18=1, AND($P9129&lt;&gt;"", $P9129&lt;&gt;"...", $P9129&lt;&gt;"입력오류", ISNUMBER(FIND(INDEX($T$2:$T$7,$U$1),$P9129))),
        IF(
            $U$17="기타", AND($P9129&lt;&gt;"", $P9129&lt;&gt;"...", $P9129&lt;&gt;"입력오류", NOT(ISNUMBER(FIND($T$21:$T$34,$P9129)))),
            AND($P9129&lt;&gt;"", $P9129&lt;&gt;"...", $P9129&lt;&gt;"입력오류", $T$19=$P9129)
        )
    )
)</f>
        <v>0</v>
      </c>
    </row>
    <row r="9130" spans="9:17">
      <c r="I9130">
        <f t="shared" si="427"/>
        <v>9129</v>
      </c>
      <c r="J9130" t="e">
        <f t="shared" si="428"/>
        <v>#N/A</v>
      </c>
      <c r="K9130" t="e">
        <f t="shared" si="426"/>
        <v>#N/A</v>
      </c>
      <c r="L9130" t="b">
        <f>COUNTIF($N$2:N9130, N9130)=1</f>
        <v>0</v>
      </c>
      <c r="M9130" s="37">
        <f>IF( $Q9130, MAX($M$1:M9129)+1, 0)</f>
        <v>0</v>
      </c>
      <c r="N9130" t="e" cm="1">
        <f t="array" ref="N9130">INDEX($A$9:$F$1048576, $J9130, $K9130 )</f>
        <v>#N/A</v>
      </c>
      <c r="O9130" t="e" cm="1">
        <f t="array" ref="O9130">INDEX($B$9:$F$1048576, $J9130, $K9130 )</f>
        <v>#N/A</v>
      </c>
      <c r="P9130" t="str" cm="1">
        <f t="array" ref="P9130">IF( $L9130, TRIM(_xll.IMDP("IR", $G$5&amp;$N9130, $G$6)), "" )</f>
        <v/>
      </c>
      <c r="Q9130" t="b" cm="1">
        <f t="array" ref="Q9130">IF(
    $U$1=1, AND($P9130&lt;&gt;"", $P9130&lt;&gt;"...", $P9130&lt;&gt;"입력오류"),
    IF(
        $U$18=1, AND($P9130&lt;&gt;"", $P9130&lt;&gt;"...", $P9130&lt;&gt;"입력오류", ISNUMBER(FIND(INDEX($T$2:$T$7,$U$1),$P9130))),
        IF(
            $U$17="기타", AND($P9130&lt;&gt;"", $P9130&lt;&gt;"...", $P9130&lt;&gt;"입력오류", NOT(ISNUMBER(FIND($T$21:$T$34,$P9130)))),
            AND($P9130&lt;&gt;"", $P9130&lt;&gt;"...", $P9130&lt;&gt;"입력오류", $T$19=$P9130)
        )
    )
)</f>
        <v>0</v>
      </c>
    </row>
    <row r="9131" spans="9:17">
      <c r="I9131">
        <f t="shared" si="427"/>
        <v>9130</v>
      </c>
      <c r="J9131" t="e">
        <f t="shared" si="428"/>
        <v>#N/A</v>
      </c>
      <c r="K9131" t="e">
        <f t="shared" si="426"/>
        <v>#N/A</v>
      </c>
      <c r="L9131" t="b">
        <f>COUNTIF($N$2:N9131, N9131)=1</f>
        <v>0</v>
      </c>
      <c r="M9131" s="37">
        <f>IF( $Q9131, MAX($M$1:M9130)+1, 0)</f>
        <v>0</v>
      </c>
      <c r="N9131" t="e" cm="1">
        <f t="array" ref="N9131">INDEX($A$9:$F$1048576, $J9131, $K9131 )</f>
        <v>#N/A</v>
      </c>
      <c r="O9131" t="e" cm="1">
        <f t="array" ref="O9131">INDEX($B$9:$F$1048576, $J9131, $K9131 )</f>
        <v>#N/A</v>
      </c>
      <c r="P9131" t="str" cm="1">
        <f t="array" ref="P9131">IF( $L9131, TRIM(_xll.IMDP("IR", $G$5&amp;$N9131, $G$6)), "" )</f>
        <v/>
      </c>
      <c r="Q9131" t="b" cm="1">
        <f t="array" ref="Q9131">IF(
    $U$1=1, AND($P9131&lt;&gt;"", $P9131&lt;&gt;"...", $P9131&lt;&gt;"입력오류"),
    IF(
        $U$18=1, AND($P9131&lt;&gt;"", $P9131&lt;&gt;"...", $P9131&lt;&gt;"입력오류", ISNUMBER(FIND(INDEX($T$2:$T$7,$U$1),$P9131))),
        IF(
            $U$17="기타", AND($P9131&lt;&gt;"", $P9131&lt;&gt;"...", $P9131&lt;&gt;"입력오류", NOT(ISNUMBER(FIND($T$21:$T$34,$P9131)))),
            AND($P9131&lt;&gt;"", $P9131&lt;&gt;"...", $P9131&lt;&gt;"입력오류", $T$19=$P9131)
        )
    )
)</f>
        <v>0</v>
      </c>
    </row>
    <row r="9132" spans="9:17">
      <c r="I9132">
        <f t="shared" si="427"/>
        <v>9131</v>
      </c>
      <c r="J9132" t="e">
        <f t="shared" si="428"/>
        <v>#N/A</v>
      </c>
      <c r="K9132" t="e">
        <f t="shared" si="426"/>
        <v>#N/A</v>
      </c>
      <c r="L9132" t="b">
        <f>COUNTIF($N$2:N9132, N9132)=1</f>
        <v>0</v>
      </c>
      <c r="M9132" s="37">
        <f>IF( $Q9132, MAX($M$1:M9131)+1, 0)</f>
        <v>0</v>
      </c>
      <c r="N9132" t="e" cm="1">
        <f t="array" ref="N9132">INDEX($A$9:$F$1048576, $J9132, $K9132 )</f>
        <v>#N/A</v>
      </c>
      <c r="O9132" t="e" cm="1">
        <f t="array" ref="O9132">INDEX($B$9:$F$1048576, $J9132, $K9132 )</f>
        <v>#N/A</v>
      </c>
      <c r="P9132" t="str" cm="1">
        <f t="array" ref="P9132">IF( $L9132, TRIM(_xll.IMDP("IR", $G$5&amp;$N9132, $G$6)), "" )</f>
        <v/>
      </c>
      <c r="Q9132" t="b" cm="1">
        <f t="array" ref="Q9132">IF(
    $U$1=1, AND($P9132&lt;&gt;"", $P9132&lt;&gt;"...", $P9132&lt;&gt;"입력오류"),
    IF(
        $U$18=1, AND($P9132&lt;&gt;"", $P9132&lt;&gt;"...", $P9132&lt;&gt;"입력오류", ISNUMBER(FIND(INDEX($T$2:$T$7,$U$1),$P9132))),
        IF(
            $U$17="기타", AND($P9132&lt;&gt;"", $P9132&lt;&gt;"...", $P9132&lt;&gt;"입력오류", NOT(ISNUMBER(FIND($T$21:$T$34,$P9132)))),
            AND($P9132&lt;&gt;"", $P9132&lt;&gt;"...", $P9132&lt;&gt;"입력오류", $T$19=$P9132)
        )
    )
)</f>
        <v>0</v>
      </c>
    </row>
    <row r="9133" spans="9:17">
      <c r="I9133">
        <f t="shared" si="427"/>
        <v>9132</v>
      </c>
      <c r="J9133" t="e">
        <f t="shared" si="428"/>
        <v>#N/A</v>
      </c>
      <c r="K9133" t="e">
        <f t="shared" si="426"/>
        <v>#N/A</v>
      </c>
      <c r="L9133" t="b">
        <f>COUNTIF($N$2:N9133, N9133)=1</f>
        <v>0</v>
      </c>
      <c r="M9133" s="37">
        <f>IF( $Q9133, MAX($M$1:M9132)+1, 0)</f>
        <v>0</v>
      </c>
      <c r="N9133" t="e" cm="1">
        <f t="array" ref="N9133">INDEX($A$9:$F$1048576, $J9133, $K9133 )</f>
        <v>#N/A</v>
      </c>
      <c r="O9133" t="e" cm="1">
        <f t="array" ref="O9133">INDEX($B$9:$F$1048576, $J9133, $K9133 )</f>
        <v>#N/A</v>
      </c>
      <c r="P9133" t="str" cm="1">
        <f t="array" ref="P9133">IF( $L9133, TRIM(_xll.IMDP("IR", $G$5&amp;$N9133, $G$6)), "" )</f>
        <v/>
      </c>
      <c r="Q9133" t="b" cm="1">
        <f t="array" ref="Q9133">IF(
    $U$1=1, AND($P9133&lt;&gt;"", $P9133&lt;&gt;"...", $P9133&lt;&gt;"입력오류"),
    IF(
        $U$18=1, AND($P9133&lt;&gt;"", $P9133&lt;&gt;"...", $P9133&lt;&gt;"입력오류", ISNUMBER(FIND(INDEX($T$2:$T$7,$U$1),$P9133))),
        IF(
            $U$17="기타", AND($P9133&lt;&gt;"", $P9133&lt;&gt;"...", $P9133&lt;&gt;"입력오류", NOT(ISNUMBER(FIND($T$21:$T$34,$P9133)))),
            AND($P9133&lt;&gt;"", $P9133&lt;&gt;"...", $P9133&lt;&gt;"입력오류", $T$19=$P9133)
        )
    )
)</f>
        <v>0</v>
      </c>
    </row>
    <row r="9134" spans="9:17">
      <c r="I9134">
        <f t="shared" si="427"/>
        <v>9133</v>
      </c>
      <c r="J9134" t="e">
        <f t="shared" si="428"/>
        <v>#N/A</v>
      </c>
      <c r="K9134" t="e">
        <f t="shared" si="426"/>
        <v>#N/A</v>
      </c>
      <c r="L9134" t="b">
        <f>COUNTIF($N$2:N9134, N9134)=1</f>
        <v>0</v>
      </c>
      <c r="M9134" s="37">
        <f>IF( $Q9134, MAX($M$1:M9133)+1, 0)</f>
        <v>0</v>
      </c>
      <c r="N9134" t="e" cm="1">
        <f t="array" ref="N9134">INDEX($A$9:$F$1048576, $J9134, $K9134 )</f>
        <v>#N/A</v>
      </c>
      <c r="O9134" t="e" cm="1">
        <f t="array" ref="O9134">INDEX($B$9:$F$1048576, $J9134, $K9134 )</f>
        <v>#N/A</v>
      </c>
      <c r="P9134" t="str" cm="1">
        <f t="array" ref="P9134">IF( $L9134, TRIM(_xll.IMDP("IR", $G$5&amp;$N9134, $G$6)), "" )</f>
        <v/>
      </c>
      <c r="Q9134" t="b" cm="1">
        <f t="array" ref="Q9134">IF(
    $U$1=1, AND($P9134&lt;&gt;"", $P9134&lt;&gt;"...", $P9134&lt;&gt;"입력오류"),
    IF(
        $U$18=1, AND($P9134&lt;&gt;"", $P9134&lt;&gt;"...", $P9134&lt;&gt;"입력오류", ISNUMBER(FIND(INDEX($T$2:$T$7,$U$1),$P9134))),
        IF(
            $U$17="기타", AND($P9134&lt;&gt;"", $P9134&lt;&gt;"...", $P9134&lt;&gt;"입력오류", NOT(ISNUMBER(FIND($T$21:$T$34,$P9134)))),
            AND($P9134&lt;&gt;"", $P9134&lt;&gt;"...", $P9134&lt;&gt;"입력오류", $T$19=$P9134)
        )
    )
)</f>
        <v>0</v>
      </c>
    </row>
    <row r="9135" spans="9:17">
      <c r="I9135">
        <f t="shared" si="427"/>
        <v>9134</v>
      </c>
      <c r="J9135" t="e">
        <f t="shared" si="428"/>
        <v>#N/A</v>
      </c>
      <c r="K9135" t="e">
        <f t="shared" si="426"/>
        <v>#N/A</v>
      </c>
      <c r="L9135" t="b">
        <f>COUNTIF($N$2:N9135, N9135)=1</f>
        <v>0</v>
      </c>
      <c r="M9135" s="37">
        <f>IF( $Q9135, MAX($M$1:M9134)+1, 0)</f>
        <v>0</v>
      </c>
      <c r="N9135" t="e" cm="1">
        <f t="array" ref="N9135">INDEX($A$9:$F$1048576, $J9135, $K9135 )</f>
        <v>#N/A</v>
      </c>
      <c r="O9135" t="e" cm="1">
        <f t="array" ref="O9135">INDEX($B$9:$F$1048576, $J9135, $K9135 )</f>
        <v>#N/A</v>
      </c>
      <c r="P9135" t="str" cm="1">
        <f t="array" ref="P9135">IF( $L9135, TRIM(_xll.IMDP("IR", $G$5&amp;$N9135, $G$6)), "" )</f>
        <v/>
      </c>
      <c r="Q9135" t="b" cm="1">
        <f t="array" ref="Q9135">IF(
    $U$1=1, AND($P9135&lt;&gt;"", $P9135&lt;&gt;"...", $P9135&lt;&gt;"입력오류"),
    IF(
        $U$18=1, AND($P9135&lt;&gt;"", $P9135&lt;&gt;"...", $P9135&lt;&gt;"입력오류", ISNUMBER(FIND(INDEX($T$2:$T$7,$U$1),$P9135))),
        IF(
            $U$17="기타", AND($P9135&lt;&gt;"", $P9135&lt;&gt;"...", $P9135&lt;&gt;"입력오류", NOT(ISNUMBER(FIND($T$21:$T$34,$P9135)))),
            AND($P9135&lt;&gt;"", $P9135&lt;&gt;"...", $P9135&lt;&gt;"입력오류", $T$19=$P9135)
        )
    )
)</f>
        <v>0</v>
      </c>
    </row>
    <row r="9136" spans="9:17">
      <c r="I9136">
        <f t="shared" si="427"/>
        <v>9135</v>
      </c>
      <c r="J9136" t="e">
        <f t="shared" si="428"/>
        <v>#N/A</v>
      </c>
      <c r="K9136" t="e">
        <f t="shared" si="426"/>
        <v>#N/A</v>
      </c>
      <c r="L9136" t="b">
        <f>COUNTIF($N$2:N9136, N9136)=1</f>
        <v>0</v>
      </c>
      <c r="M9136" s="37">
        <f>IF( $Q9136, MAX($M$1:M9135)+1, 0)</f>
        <v>0</v>
      </c>
      <c r="N9136" t="e" cm="1">
        <f t="array" ref="N9136">INDEX($A$9:$F$1048576, $J9136, $K9136 )</f>
        <v>#N/A</v>
      </c>
      <c r="O9136" t="e" cm="1">
        <f t="array" ref="O9136">INDEX($B$9:$F$1048576, $J9136, $K9136 )</f>
        <v>#N/A</v>
      </c>
      <c r="P9136" t="str" cm="1">
        <f t="array" ref="P9136">IF( $L9136, TRIM(_xll.IMDP("IR", $G$5&amp;$N9136, $G$6)), "" )</f>
        <v/>
      </c>
      <c r="Q9136" t="b" cm="1">
        <f t="array" ref="Q9136">IF(
    $U$1=1, AND($P9136&lt;&gt;"", $P9136&lt;&gt;"...", $P9136&lt;&gt;"입력오류"),
    IF(
        $U$18=1, AND($P9136&lt;&gt;"", $P9136&lt;&gt;"...", $P9136&lt;&gt;"입력오류", ISNUMBER(FIND(INDEX($T$2:$T$7,$U$1),$P9136))),
        IF(
            $U$17="기타", AND($P9136&lt;&gt;"", $P9136&lt;&gt;"...", $P9136&lt;&gt;"입력오류", NOT(ISNUMBER(FIND($T$21:$T$34,$P9136)))),
            AND($P9136&lt;&gt;"", $P9136&lt;&gt;"...", $P9136&lt;&gt;"입력오류", $T$19=$P9136)
        )
    )
)</f>
        <v>0</v>
      </c>
    </row>
    <row r="9137" spans="9:17">
      <c r="I9137">
        <f t="shared" si="427"/>
        <v>9136</v>
      </c>
      <c r="J9137" t="e">
        <f t="shared" si="428"/>
        <v>#N/A</v>
      </c>
      <c r="K9137" t="e">
        <f t="shared" si="426"/>
        <v>#N/A</v>
      </c>
      <c r="L9137" t="b">
        <f>COUNTIF($N$2:N9137, N9137)=1</f>
        <v>0</v>
      </c>
      <c r="M9137" s="37">
        <f>IF( $Q9137, MAX($M$1:M9136)+1, 0)</f>
        <v>0</v>
      </c>
      <c r="N9137" t="e" cm="1">
        <f t="array" ref="N9137">INDEX($A$9:$F$1048576, $J9137, $K9137 )</f>
        <v>#N/A</v>
      </c>
      <c r="O9137" t="e" cm="1">
        <f t="array" ref="O9137">INDEX($B$9:$F$1048576, $J9137, $K9137 )</f>
        <v>#N/A</v>
      </c>
      <c r="P9137" t="str" cm="1">
        <f t="array" ref="P9137">IF( $L9137, TRIM(_xll.IMDP("IR", $G$5&amp;$N9137, $G$6)), "" )</f>
        <v/>
      </c>
      <c r="Q9137" t="b" cm="1">
        <f t="array" ref="Q9137">IF(
    $U$1=1, AND($P9137&lt;&gt;"", $P9137&lt;&gt;"...", $P9137&lt;&gt;"입력오류"),
    IF(
        $U$18=1, AND($P9137&lt;&gt;"", $P9137&lt;&gt;"...", $P9137&lt;&gt;"입력오류", ISNUMBER(FIND(INDEX($T$2:$T$7,$U$1),$P9137))),
        IF(
            $U$17="기타", AND($P9137&lt;&gt;"", $P9137&lt;&gt;"...", $P9137&lt;&gt;"입력오류", NOT(ISNUMBER(FIND($T$21:$T$34,$P9137)))),
            AND($P9137&lt;&gt;"", $P9137&lt;&gt;"...", $P9137&lt;&gt;"입력오류", $T$19=$P9137)
        )
    )
)</f>
        <v>0</v>
      </c>
    </row>
    <row r="9138" spans="9:17">
      <c r="I9138">
        <f t="shared" si="427"/>
        <v>9137</v>
      </c>
      <c r="J9138" t="e">
        <f t="shared" si="428"/>
        <v>#N/A</v>
      </c>
      <c r="K9138" t="e">
        <f t="shared" si="426"/>
        <v>#N/A</v>
      </c>
      <c r="L9138" t="b">
        <f>COUNTIF($N$2:N9138, N9138)=1</f>
        <v>0</v>
      </c>
      <c r="M9138" s="37">
        <f>IF( $Q9138, MAX($M$1:M9137)+1, 0)</f>
        <v>0</v>
      </c>
      <c r="N9138" t="e" cm="1">
        <f t="array" ref="N9138">INDEX($A$9:$F$1048576, $J9138, $K9138 )</f>
        <v>#N/A</v>
      </c>
      <c r="O9138" t="e" cm="1">
        <f t="array" ref="O9138">INDEX($B$9:$F$1048576, $J9138, $K9138 )</f>
        <v>#N/A</v>
      </c>
      <c r="P9138" t="str" cm="1">
        <f t="array" ref="P9138">IF( $L9138, TRIM(_xll.IMDP("IR", $G$5&amp;$N9138, $G$6)), "" )</f>
        <v/>
      </c>
      <c r="Q9138" t="b" cm="1">
        <f t="array" ref="Q9138">IF(
    $U$1=1, AND($P9138&lt;&gt;"", $P9138&lt;&gt;"...", $P9138&lt;&gt;"입력오류"),
    IF(
        $U$18=1, AND($P9138&lt;&gt;"", $P9138&lt;&gt;"...", $P9138&lt;&gt;"입력오류", ISNUMBER(FIND(INDEX($T$2:$T$7,$U$1),$P9138))),
        IF(
            $U$17="기타", AND($P9138&lt;&gt;"", $P9138&lt;&gt;"...", $P9138&lt;&gt;"입력오류", NOT(ISNUMBER(FIND($T$21:$T$34,$P9138)))),
            AND($P9138&lt;&gt;"", $P9138&lt;&gt;"...", $P9138&lt;&gt;"입력오류", $T$19=$P9138)
        )
    )
)</f>
        <v>0</v>
      </c>
    </row>
    <row r="9139" spans="9:17">
      <c r="I9139">
        <f t="shared" si="427"/>
        <v>9138</v>
      </c>
      <c r="J9139" t="e">
        <f t="shared" si="428"/>
        <v>#N/A</v>
      </c>
      <c r="K9139" t="e">
        <f t="shared" si="426"/>
        <v>#N/A</v>
      </c>
      <c r="L9139" t="b">
        <f>COUNTIF($N$2:N9139, N9139)=1</f>
        <v>0</v>
      </c>
      <c r="M9139" s="37">
        <f>IF( $Q9139, MAX($M$1:M9138)+1, 0)</f>
        <v>0</v>
      </c>
      <c r="N9139" t="e" cm="1">
        <f t="array" ref="N9139">INDEX($A$9:$F$1048576, $J9139, $K9139 )</f>
        <v>#N/A</v>
      </c>
      <c r="O9139" t="e" cm="1">
        <f t="array" ref="O9139">INDEX($B$9:$F$1048576, $J9139, $K9139 )</f>
        <v>#N/A</v>
      </c>
      <c r="P9139" t="str" cm="1">
        <f t="array" ref="P9139">IF( $L9139, TRIM(_xll.IMDP("IR", $G$5&amp;$N9139, $G$6)), "" )</f>
        <v/>
      </c>
      <c r="Q9139" t="b" cm="1">
        <f t="array" ref="Q9139">IF(
    $U$1=1, AND($P9139&lt;&gt;"", $P9139&lt;&gt;"...", $P9139&lt;&gt;"입력오류"),
    IF(
        $U$18=1, AND($P9139&lt;&gt;"", $P9139&lt;&gt;"...", $P9139&lt;&gt;"입력오류", ISNUMBER(FIND(INDEX($T$2:$T$7,$U$1),$P9139))),
        IF(
            $U$17="기타", AND($P9139&lt;&gt;"", $P9139&lt;&gt;"...", $P9139&lt;&gt;"입력오류", NOT(ISNUMBER(FIND($T$21:$T$34,$P9139)))),
            AND($P9139&lt;&gt;"", $P9139&lt;&gt;"...", $P9139&lt;&gt;"입력오류", $T$19=$P9139)
        )
    )
)</f>
        <v>0</v>
      </c>
    </row>
    <row r="9140" spans="9:17">
      <c r="I9140">
        <f t="shared" si="427"/>
        <v>9139</v>
      </c>
      <c r="J9140" t="e">
        <f t="shared" si="428"/>
        <v>#N/A</v>
      </c>
      <c r="K9140" t="e">
        <f t="shared" si="426"/>
        <v>#N/A</v>
      </c>
      <c r="L9140" t="b">
        <f>COUNTIF($N$2:N9140, N9140)=1</f>
        <v>0</v>
      </c>
      <c r="M9140" s="37">
        <f>IF( $Q9140, MAX($M$1:M9139)+1, 0)</f>
        <v>0</v>
      </c>
      <c r="N9140" t="e" cm="1">
        <f t="array" ref="N9140">INDEX($A$9:$F$1048576, $J9140, $K9140 )</f>
        <v>#N/A</v>
      </c>
      <c r="O9140" t="e" cm="1">
        <f t="array" ref="O9140">INDEX($B$9:$F$1048576, $J9140, $K9140 )</f>
        <v>#N/A</v>
      </c>
      <c r="P9140" t="str" cm="1">
        <f t="array" ref="P9140">IF( $L9140, TRIM(_xll.IMDP("IR", $G$5&amp;$N9140, $G$6)), "" )</f>
        <v/>
      </c>
      <c r="Q9140" t="b" cm="1">
        <f t="array" ref="Q9140">IF(
    $U$1=1, AND($P9140&lt;&gt;"", $P9140&lt;&gt;"...", $P9140&lt;&gt;"입력오류"),
    IF(
        $U$18=1, AND($P9140&lt;&gt;"", $P9140&lt;&gt;"...", $P9140&lt;&gt;"입력오류", ISNUMBER(FIND(INDEX($T$2:$T$7,$U$1),$P9140))),
        IF(
            $U$17="기타", AND($P9140&lt;&gt;"", $P9140&lt;&gt;"...", $P9140&lt;&gt;"입력오류", NOT(ISNUMBER(FIND($T$21:$T$34,$P9140)))),
            AND($P9140&lt;&gt;"", $P9140&lt;&gt;"...", $P9140&lt;&gt;"입력오류", $T$19=$P9140)
        )
    )
)</f>
        <v>0</v>
      </c>
    </row>
    <row r="9141" spans="9:17">
      <c r="I9141">
        <f t="shared" si="427"/>
        <v>9140</v>
      </c>
      <c r="J9141" t="e">
        <f t="shared" si="428"/>
        <v>#N/A</v>
      </c>
      <c r="K9141" t="e">
        <f t="shared" si="426"/>
        <v>#N/A</v>
      </c>
      <c r="L9141" t="b">
        <f>COUNTIF($N$2:N9141, N9141)=1</f>
        <v>0</v>
      </c>
      <c r="M9141" s="37">
        <f>IF( $Q9141, MAX($M$1:M9140)+1, 0)</f>
        <v>0</v>
      </c>
      <c r="N9141" t="e" cm="1">
        <f t="array" ref="N9141">INDEX($A$9:$F$1048576, $J9141, $K9141 )</f>
        <v>#N/A</v>
      </c>
      <c r="O9141" t="e" cm="1">
        <f t="array" ref="O9141">INDEX($B$9:$F$1048576, $J9141, $K9141 )</f>
        <v>#N/A</v>
      </c>
      <c r="P9141" t="str" cm="1">
        <f t="array" ref="P9141">IF( $L9141, TRIM(_xll.IMDP("IR", $G$5&amp;$N9141, $G$6)), "" )</f>
        <v/>
      </c>
      <c r="Q9141" t="b" cm="1">
        <f t="array" ref="Q9141">IF(
    $U$1=1, AND($P9141&lt;&gt;"", $P9141&lt;&gt;"...", $P9141&lt;&gt;"입력오류"),
    IF(
        $U$18=1, AND($P9141&lt;&gt;"", $P9141&lt;&gt;"...", $P9141&lt;&gt;"입력오류", ISNUMBER(FIND(INDEX($T$2:$T$7,$U$1),$P9141))),
        IF(
            $U$17="기타", AND($P9141&lt;&gt;"", $P9141&lt;&gt;"...", $P9141&lt;&gt;"입력오류", NOT(ISNUMBER(FIND($T$21:$T$34,$P9141)))),
            AND($P9141&lt;&gt;"", $P9141&lt;&gt;"...", $P9141&lt;&gt;"입력오류", $T$19=$P9141)
        )
    )
)</f>
        <v>0</v>
      </c>
    </row>
    <row r="9142" spans="9:17">
      <c r="I9142">
        <f t="shared" si="427"/>
        <v>9141</v>
      </c>
      <c r="J9142" t="e">
        <f t="shared" si="428"/>
        <v>#N/A</v>
      </c>
      <c r="K9142" t="e">
        <f t="shared" si="426"/>
        <v>#N/A</v>
      </c>
      <c r="L9142" t="b">
        <f>COUNTIF($N$2:N9142, N9142)=1</f>
        <v>0</v>
      </c>
      <c r="M9142" s="37">
        <f>IF( $Q9142, MAX($M$1:M9141)+1, 0)</f>
        <v>0</v>
      </c>
      <c r="N9142" t="e" cm="1">
        <f t="array" ref="N9142">INDEX($A$9:$F$1048576, $J9142, $K9142 )</f>
        <v>#N/A</v>
      </c>
      <c r="O9142" t="e" cm="1">
        <f t="array" ref="O9142">INDEX($B$9:$F$1048576, $J9142, $K9142 )</f>
        <v>#N/A</v>
      </c>
      <c r="P9142" t="str" cm="1">
        <f t="array" ref="P9142">IF( $L9142, TRIM(_xll.IMDP("IR", $G$5&amp;$N9142, $G$6)), "" )</f>
        <v/>
      </c>
      <c r="Q9142" t="b" cm="1">
        <f t="array" ref="Q9142">IF(
    $U$1=1, AND($P9142&lt;&gt;"", $P9142&lt;&gt;"...", $P9142&lt;&gt;"입력오류"),
    IF(
        $U$18=1, AND($P9142&lt;&gt;"", $P9142&lt;&gt;"...", $P9142&lt;&gt;"입력오류", ISNUMBER(FIND(INDEX($T$2:$T$7,$U$1),$P9142))),
        IF(
            $U$17="기타", AND($P9142&lt;&gt;"", $P9142&lt;&gt;"...", $P9142&lt;&gt;"입력오류", NOT(ISNUMBER(FIND($T$21:$T$34,$P9142)))),
            AND($P9142&lt;&gt;"", $P9142&lt;&gt;"...", $P9142&lt;&gt;"입력오류", $T$19=$P9142)
        )
    )
)</f>
        <v>0</v>
      </c>
    </row>
    <row r="9143" spans="9:17">
      <c r="I9143">
        <f t="shared" si="427"/>
        <v>9142</v>
      </c>
      <c r="J9143" t="e">
        <f t="shared" si="428"/>
        <v>#N/A</v>
      </c>
      <c r="K9143" t="e">
        <f t="shared" si="426"/>
        <v>#N/A</v>
      </c>
      <c r="L9143" t="b">
        <f>COUNTIF($N$2:N9143, N9143)=1</f>
        <v>0</v>
      </c>
      <c r="M9143" s="37">
        <f>IF( $Q9143, MAX($M$1:M9142)+1, 0)</f>
        <v>0</v>
      </c>
      <c r="N9143" t="e" cm="1">
        <f t="array" ref="N9143">INDEX($A$9:$F$1048576, $J9143, $K9143 )</f>
        <v>#N/A</v>
      </c>
      <c r="O9143" t="e" cm="1">
        <f t="array" ref="O9143">INDEX($B$9:$F$1048576, $J9143, $K9143 )</f>
        <v>#N/A</v>
      </c>
      <c r="P9143" t="str" cm="1">
        <f t="array" ref="P9143">IF( $L9143, TRIM(_xll.IMDP("IR", $G$5&amp;$N9143, $G$6)), "" )</f>
        <v/>
      </c>
      <c r="Q9143" t="b" cm="1">
        <f t="array" ref="Q9143">IF(
    $U$1=1, AND($P9143&lt;&gt;"", $P9143&lt;&gt;"...", $P9143&lt;&gt;"입력오류"),
    IF(
        $U$18=1, AND($P9143&lt;&gt;"", $P9143&lt;&gt;"...", $P9143&lt;&gt;"입력오류", ISNUMBER(FIND(INDEX($T$2:$T$7,$U$1),$P9143))),
        IF(
            $U$17="기타", AND($P9143&lt;&gt;"", $P9143&lt;&gt;"...", $P9143&lt;&gt;"입력오류", NOT(ISNUMBER(FIND($T$21:$T$34,$P9143)))),
            AND($P9143&lt;&gt;"", $P9143&lt;&gt;"...", $P9143&lt;&gt;"입력오류", $T$19=$P9143)
        )
    )
)</f>
        <v>0</v>
      </c>
    </row>
    <row r="9144" spans="9:17">
      <c r="I9144">
        <f t="shared" si="427"/>
        <v>9143</v>
      </c>
      <c r="J9144" t="e">
        <f t="shared" si="428"/>
        <v>#N/A</v>
      </c>
      <c r="K9144" t="e">
        <f t="shared" si="426"/>
        <v>#N/A</v>
      </c>
      <c r="L9144" t="b">
        <f>COUNTIF($N$2:N9144, N9144)=1</f>
        <v>0</v>
      </c>
      <c r="M9144" s="37">
        <f>IF( $Q9144, MAX($M$1:M9143)+1, 0)</f>
        <v>0</v>
      </c>
      <c r="N9144" t="e" cm="1">
        <f t="array" ref="N9144">INDEX($A$9:$F$1048576, $J9144, $K9144 )</f>
        <v>#N/A</v>
      </c>
      <c r="O9144" t="e" cm="1">
        <f t="array" ref="O9144">INDEX($B$9:$F$1048576, $J9144, $K9144 )</f>
        <v>#N/A</v>
      </c>
      <c r="P9144" t="str" cm="1">
        <f t="array" ref="P9144">IF( $L9144, TRIM(_xll.IMDP("IR", $G$5&amp;$N9144, $G$6)), "" )</f>
        <v/>
      </c>
      <c r="Q9144" t="b" cm="1">
        <f t="array" ref="Q9144">IF(
    $U$1=1, AND($P9144&lt;&gt;"", $P9144&lt;&gt;"...", $P9144&lt;&gt;"입력오류"),
    IF(
        $U$18=1, AND($P9144&lt;&gt;"", $P9144&lt;&gt;"...", $P9144&lt;&gt;"입력오류", ISNUMBER(FIND(INDEX($T$2:$T$7,$U$1),$P9144))),
        IF(
            $U$17="기타", AND($P9144&lt;&gt;"", $P9144&lt;&gt;"...", $P9144&lt;&gt;"입력오류", NOT(ISNUMBER(FIND($T$21:$T$34,$P9144)))),
            AND($P9144&lt;&gt;"", $P9144&lt;&gt;"...", $P9144&lt;&gt;"입력오류", $T$19=$P9144)
        )
    )
)</f>
        <v>0</v>
      </c>
    </row>
    <row r="9145" spans="9:17">
      <c r="I9145">
        <f t="shared" si="427"/>
        <v>9144</v>
      </c>
      <c r="J9145" t="e">
        <f t="shared" si="428"/>
        <v>#N/A</v>
      </c>
      <c r="K9145" t="e">
        <f t="shared" si="426"/>
        <v>#N/A</v>
      </c>
      <c r="L9145" t="b">
        <f>COUNTIF($N$2:N9145, N9145)=1</f>
        <v>0</v>
      </c>
      <c r="M9145" s="37">
        <f>IF( $Q9145, MAX($M$1:M9144)+1, 0)</f>
        <v>0</v>
      </c>
      <c r="N9145" t="e" cm="1">
        <f t="array" ref="N9145">INDEX($A$9:$F$1048576, $J9145, $K9145 )</f>
        <v>#N/A</v>
      </c>
      <c r="O9145" t="e" cm="1">
        <f t="array" ref="O9145">INDEX($B$9:$F$1048576, $J9145, $K9145 )</f>
        <v>#N/A</v>
      </c>
      <c r="P9145" t="str" cm="1">
        <f t="array" ref="P9145">IF( $L9145, TRIM(_xll.IMDP("IR", $G$5&amp;$N9145, $G$6)), "" )</f>
        <v/>
      </c>
      <c r="Q9145" t="b" cm="1">
        <f t="array" ref="Q9145">IF(
    $U$1=1, AND($P9145&lt;&gt;"", $P9145&lt;&gt;"...", $P9145&lt;&gt;"입력오류"),
    IF(
        $U$18=1, AND($P9145&lt;&gt;"", $P9145&lt;&gt;"...", $P9145&lt;&gt;"입력오류", ISNUMBER(FIND(INDEX($T$2:$T$7,$U$1),$P9145))),
        IF(
            $U$17="기타", AND($P9145&lt;&gt;"", $P9145&lt;&gt;"...", $P9145&lt;&gt;"입력오류", NOT(ISNUMBER(FIND($T$21:$T$34,$P9145)))),
            AND($P9145&lt;&gt;"", $P9145&lt;&gt;"...", $P9145&lt;&gt;"입력오류", $T$19=$P9145)
        )
    )
)</f>
        <v>0</v>
      </c>
    </row>
    <row r="9146" spans="9:17">
      <c r="I9146">
        <f t="shared" si="427"/>
        <v>9145</v>
      </c>
      <c r="J9146" t="e">
        <f t="shared" si="428"/>
        <v>#N/A</v>
      </c>
      <c r="K9146" t="e">
        <f t="shared" si="426"/>
        <v>#N/A</v>
      </c>
      <c r="L9146" t="b">
        <f>COUNTIF($N$2:N9146, N9146)=1</f>
        <v>0</v>
      </c>
      <c r="M9146" s="37">
        <f>IF( $Q9146, MAX($M$1:M9145)+1, 0)</f>
        <v>0</v>
      </c>
      <c r="N9146" t="e" cm="1">
        <f t="array" ref="N9146">INDEX($A$9:$F$1048576, $J9146, $K9146 )</f>
        <v>#N/A</v>
      </c>
      <c r="O9146" t="e" cm="1">
        <f t="array" ref="O9146">INDEX($B$9:$F$1048576, $J9146, $K9146 )</f>
        <v>#N/A</v>
      </c>
      <c r="P9146" t="str" cm="1">
        <f t="array" ref="P9146">IF( $L9146, TRIM(_xll.IMDP("IR", $G$5&amp;$N9146, $G$6)), "" )</f>
        <v/>
      </c>
      <c r="Q9146" t="b" cm="1">
        <f t="array" ref="Q9146">IF(
    $U$1=1, AND($P9146&lt;&gt;"", $P9146&lt;&gt;"...", $P9146&lt;&gt;"입력오류"),
    IF(
        $U$18=1, AND($P9146&lt;&gt;"", $P9146&lt;&gt;"...", $P9146&lt;&gt;"입력오류", ISNUMBER(FIND(INDEX($T$2:$T$7,$U$1),$P9146))),
        IF(
            $U$17="기타", AND($P9146&lt;&gt;"", $P9146&lt;&gt;"...", $P9146&lt;&gt;"입력오류", NOT(ISNUMBER(FIND($T$21:$T$34,$P9146)))),
            AND($P9146&lt;&gt;"", $P9146&lt;&gt;"...", $P9146&lt;&gt;"입력오류", $T$19=$P9146)
        )
    )
)</f>
        <v>0</v>
      </c>
    </row>
    <row r="9147" spans="9:17">
      <c r="I9147">
        <f t="shared" si="427"/>
        <v>9146</v>
      </c>
      <c r="J9147" t="e">
        <f t="shared" si="428"/>
        <v>#N/A</v>
      </c>
      <c r="K9147" t="e">
        <f t="shared" si="426"/>
        <v>#N/A</v>
      </c>
      <c r="L9147" t="b">
        <f>COUNTIF($N$2:N9147, N9147)=1</f>
        <v>0</v>
      </c>
      <c r="M9147" s="37">
        <f>IF( $Q9147, MAX($M$1:M9146)+1, 0)</f>
        <v>0</v>
      </c>
      <c r="N9147" t="e" cm="1">
        <f t="array" ref="N9147">INDEX($A$9:$F$1048576, $J9147, $K9147 )</f>
        <v>#N/A</v>
      </c>
      <c r="O9147" t="e" cm="1">
        <f t="array" ref="O9147">INDEX($B$9:$F$1048576, $J9147, $K9147 )</f>
        <v>#N/A</v>
      </c>
      <c r="P9147" t="str" cm="1">
        <f t="array" ref="P9147">IF( $L9147, TRIM(_xll.IMDP("IR", $G$5&amp;$N9147, $G$6)), "" )</f>
        <v/>
      </c>
      <c r="Q9147" t="b" cm="1">
        <f t="array" ref="Q9147">IF(
    $U$1=1, AND($P9147&lt;&gt;"", $P9147&lt;&gt;"...", $P9147&lt;&gt;"입력오류"),
    IF(
        $U$18=1, AND($P9147&lt;&gt;"", $P9147&lt;&gt;"...", $P9147&lt;&gt;"입력오류", ISNUMBER(FIND(INDEX($T$2:$T$7,$U$1),$P9147))),
        IF(
            $U$17="기타", AND($P9147&lt;&gt;"", $P9147&lt;&gt;"...", $P9147&lt;&gt;"입력오류", NOT(ISNUMBER(FIND($T$21:$T$34,$P9147)))),
            AND($P9147&lt;&gt;"", $P9147&lt;&gt;"...", $P9147&lt;&gt;"입력오류", $T$19=$P9147)
        )
    )
)</f>
        <v>0</v>
      </c>
    </row>
    <row r="9148" spans="9:17">
      <c r="I9148">
        <f t="shared" si="427"/>
        <v>9147</v>
      </c>
      <c r="J9148" t="e">
        <f t="shared" si="428"/>
        <v>#N/A</v>
      </c>
      <c r="K9148" t="e">
        <f t="shared" si="426"/>
        <v>#N/A</v>
      </c>
      <c r="L9148" t="b">
        <f>COUNTIF($N$2:N9148, N9148)=1</f>
        <v>0</v>
      </c>
      <c r="M9148" s="37">
        <f>IF( $Q9148, MAX($M$1:M9147)+1, 0)</f>
        <v>0</v>
      </c>
      <c r="N9148" t="e" cm="1">
        <f t="array" ref="N9148">INDEX($A$9:$F$1048576, $J9148, $K9148 )</f>
        <v>#N/A</v>
      </c>
      <c r="O9148" t="e" cm="1">
        <f t="array" ref="O9148">INDEX($B$9:$F$1048576, $J9148, $K9148 )</f>
        <v>#N/A</v>
      </c>
      <c r="P9148" t="str" cm="1">
        <f t="array" ref="P9148">IF( $L9148, TRIM(_xll.IMDP("IR", $G$5&amp;$N9148, $G$6)), "" )</f>
        <v/>
      </c>
      <c r="Q9148" t="b" cm="1">
        <f t="array" ref="Q9148">IF(
    $U$1=1, AND($P9148&lt;&gt;"", $P9148&lt;&gt;"...", $P9148&lt;&gt;"입력오류"),
    IF(
        $U$18=1, AND($P9148&lt;&gt;"", $P9148&lt;&gt;"...", $P9148&lt;&gt;"입력오류", ISNUMBER(FIND(INDEX($T$2:$T$7,$U$1),$P9148))),
        IF(
            $U$17="기타", AND($P9148&lt;&gt;"", $P9148&lt;&gt;"...", $P9148&lt;&gt;"입력오류", NOT(ISNUMBER(FIND($T$21:$T$34,$P9148)))),
            AND($P9148&lt;&gt;"", $P9148&lt;&gt;"...", $P9148&lt;&gt;"입력오류", $T$19=$P9148)
        )
    )
)</f>
        <v>0</v>
      </c>
    </row>
    <row r="9149" spans="9:17">
      <c r="I9149">
        <f t="shared" si="427"/>
        <v>9148</v>
      </c>
      <c r="J9149" t="e">
        <f t="shared" si="428"/>
        <v>#N/A</v>
      </c>
      <c r="K9149" t="e">
        <f t="shared" si="426"/>
        <v>#N/A</v>
      </c>
      <c r="L9149" t="b">
        <f>COUNTIF($N$2:N9149, N9149)=1</f>
        <v>0</v>
      </c>
      <c r="M9149" s="37">
        <f>IF( $Q9149, MAX($M$1:M9148)+1, 0)</f>
        <v>0</v>
      </c>
      <c r="N9149" t="e" cm="1">
        <f t="array" ref="N9149">INDEX($A$9:$F$1048576, $J9149, $K9149 )</f>
        <v>#N/A</v>
      </c>
      <c r="O9149" t="e" cm="1">
        <f t="array" ref="O9149">INDEX($B$9:$F$1048576, $J9149, $K9149 )</f>
        <v>#N/A</v>
      </c>
      <c r="P9149" t="str" cm="1">
        <f t="array" ref="P9149">IF( $L9149, TRIM(_xll.IMDP("IR", $G$5&amp;$N9149, $G$6)), "" )</f>
        <v/>
      </c>
      <c r="Q9149" t="b" cm="1">
        <f t="array" ref="Q9149">IF(
    $U$1=1, AND($P9149&lt;&gt;"", $P9149&lt;&gt;"...", $P9149&lt;&gt;"입력오류"),
    IF(
        $U$18=1, AND($P9149&lt;&gt;"", $P9149&lt;&gt;"...", $P9149&lt;&gt;"입력오류", ISNUMBER(FIND(INDEX($T$2:$T$7,$U$1),$P9149))),
        IF(
            $U$17="기타", AND($P9149&lt;&gt;"", $P9149&lt;&gt;"...", $P9149&lt;&gt;"입력오류", NOT(ISNUMBER(FIND($T$21:$T$34,$P9149)))),
            AND($P9149&lt;&gt;"", $P9149&lt;&gt;"...", $P9149&lt;&gt;"입력오류", $T$19=$P9149)
        )
    )
)</f>
        <v>0</v>
      </c>
    </row>
    <row r="9150" spans="9:17">
      <c r="I9150">
        <f t="shared" si="427"/>
        <v>9149</v>
      </c>
      <c r="J9150" t="e">
        <f t="shared" si="428"/>
        <v>#N/A</v>
      </c>
      <c r="K9150" t="e">
        <f t="shared" si="426"/>
        <v>#N/A</v>
      </c>
      <c r="L9150" t="b">
        <f>COUNTIF($N$2:N9150, N9150)=1</f>
        <v>0</v>
      </c>
      <c r="M9150" s="37">
        <f>IF( $Q9150, MAX($M$1:M9149)+1, 0)</f>
        <v>0</v>
      </c>
      <c r="N9150" t="e" cm="1">
        <f t="array" ref="N9150">INDEX($A$9:$F$1048576, $J9150, $K9150 )</f>
        <v>#N/A</v>
      </c>
      <c r="O9150" t="e" cm="1">
        <f t="array" ref="O9150">INDEX($B$9:$F$1048576, $J9150, $K9150 )</f>
        <v>#N/A</v>
      </c>
      <c r="P9150" t="str" cm="1">
        <f t="array" ref="P9150">IF( $L9150, TRIM(_xll.IMDP("IR", $G$5&amp;$N9150, $G$6)), "" )</f>
        <v/>
      </c>
      <c r="Q9150" t="b" cm="1">
        <f t="array" ref="Q9150">IF(
    $U$1=1, AND($P9150&lt;&gt;"", $P9150&lt;&gt;"...", $P9150&lt;&gt;"입력오류"),
    IF(
        $U$18=1, AND($P9150&lt;&gt;"", $P9150&lt;&gt;"...", $P9150&lt;&gt;"입력오류", ISNUMBER(FIND(INDEX($T$2:$T$7,$U$1),$P9150))),
        IF(
            $U$17="기타", AND($P9150&lt;&gt;"", $P9150&lt;&gt;"...", $P9150&lt;&gt;"입력오류", NOT(ISNUMBER(FIND($T$21:$T$34,$P9150)))),
            AND($P9150&lt;&gt;"", $P9150&lt;&gt;"...", $P9150&lt;&gt;"입력오류", $T$19=$P9150)
        )
    )
)</f>
        <v>0</v>
      </c>
    </row>
    <row r="9151" spans="9:17">
      <c r="I9151">
        <f t="shared" si="427"/>
        <v>9150</v>
      </c>
      <c r="J9151" t="e">
        <f t="shared" si="428"/>
        <v>#N/A</v>
      </c>
      <c r="K9151" t="e">
        <f t="shared" si="426"/>
        <v>#N/A</v>
      </c>
      <c r="L9151" t="b">
        <f>COUNTIF($N$2:N9151, N9151)=1</f>
        <v>0</v>
      </c>
      <c r="M9151" s="37">
        <f>IF( $Q9151, MAX($M$1:M9150)+1, 0)</f>
        <v>0</v>
      </c>
      <c r="N9151" t="e" cm="1">
        <f t="array" ref="N9151">INDEX($A$9:$F$1048576, $J9151, $K9151 )</f>
        <v>#N/A</v>
      </c>
      <c r="O9151" t="e" cm="1">
        <f t="array" ref="O9151">INDEX($B$9:$F$1048576, $J9151, $K9151 )</f>
        <v>#N/A</v>
      </c>
      <c r="P9151" t="str" cm="1">
        <f t="array" ref="P9151">IF( $L9151, TRIM(_xll.IMDP("IR", $G$5&amp;$N9151, $G$6)), "" )</f>
        <v/>
      </c>
      <c r="Q9151" t="b" cm="1">
        <f t="array" ref="Q9151">IF(
    $U$1=1, AND($P9151&lt;&gt;"", $P9151&lt;&gt;"...", $P9151&lt;&gt;"입력오류"),
    IF(
        $U$18=1, AND($P9151&lt;&gt;"", $P9151&lt;&gt;"...", $P9151&lt;&gt;"입력오류", ISNUMBER(FIND(INDEX($T$2:$T$7,$U$1),$P9151))),
        IF(
            $U$17="기타", AND($P9151&lt;&gt;"", $P9151&lt;&gt;"...", $P9151&lt;&gt;"입력오류", NOT(ISNUMBER(FIND($T$21:$T$34,$P9151)))),
            AND($P9151&lt;&gt;"", $P9151&lt;&gt;"...", $P9151&lt;&gt;"입력오류", $T$19=$P9151)
        )
    )
)</f>
        <v>0</v>
      </c>
    </row>
    <row r="9152" spans="9:17">
      <c r="I9152">
        <f t="shared" si="427"/>
        <v>9151</v>
      </c>
      <c r="J9152" t="e">
        <f t="shared" si="428"/>
        <v>#N/A</v>
      </c>
      <c r="K9152" t="e">
        <f t="shared" si="426"/>
        <v>#N/A</v>
      </c>
      <c r="L9152" t="b">
        <f>COUNTIF($N$2:N9152, N9152)=1</f>
        <v>0</v>
      </c>
      <c r="M9152" s="37">
        <f>IF( $Q9152, MAX($M$1:M9151)+1, 0)</f>
        <v>0</v>
      </c>
      <c r="N9152" t="e" cm="1">
        <f t="array" ref="N9152">INDEX($A$9:$F$1048576, $J9152, $K9152 )</f>
        <v>#N/A</v>
      </c>
      <c r="O9152" t="e" cm="1">
        <f t="array" ref="O9152">INDEX($B$9:$F$1048576, $J9152, $K9152 )</f>
        <v>#N/A</v>
      </c>
      <c r="P9152" t="str" cm="1">
        <f t="array" ref="P9152">IF( $L9152, TRIM(_xll.IMDP("IR", $G$5&amp;$N9152, $G$6)), "" )</f>
        <v/>
      </c>
      <c r="Q9152" t="b" cm="1">
        <f t="array" ref="Q9152">IF(
    $U$1=1, AND($P9152&lt;&gt;"", $P9152&lt;&gt;"...", $P9152&lt;&gt;"입력오류"),
    IF(
        $U$18=1, AND($P9152&lt;&gt;"", $P9152&lt;&gt;"...", $P9152&lt;&gt;"입력오류", ISNUMBER(FIND(INDEX($T$2:$T$7,$U$1),$P9152))),
        IF(
            $U$17="기타", AND($P9152&lt;&gt;"", $P9152&lt;&gt;"...", $P9152&lt;&gt;"입력오류", NOT(ISNUMBER(FIND($T$21:$T$34,$P9152)))),
            AND($P9152&lt;&gt;"", $P9152&lt;&gt;"...", $P9152&lt;&gt;"입력오류", $T$19=$P9152)
        )
    )
)</f>
        <v>0</v>
      </c>
    </row>
    <row r="9153" spans="9:17">
      <c r="I9153">
        <f t="shared" si="427"/>
        <v>9152</v>
      </c>
      <c r="J9153" t="e">
        <f t="shared" si="428"/>
        <v>#N/A</v>
      </c>
      <c r="K9153" t="e">
        <f t="shared" si="426"/>
        <v>#N/A</v>
      </c>
      <c r="L9153" t="b">
        <f>COUNTIF($N$2:N9153, N9153)=1</f>
        <v>0</v>
      </c>
      <c r="M9153" s="37">
        <f>IF( $Q9153, MAX($M$1:M9152)+1, 0)</f>
        <v>0</v>
      </c>
      <c r="N9153" t="e" cm="1">
        <f t="array" ref="N9153">INDEX($A$9:$F$1048576, $J9153, $K9153 )</f>
        <v>#N/A</v>
      </c>
      <c r="O9153" t="e" cm="1">
        <f t="array" ref="O9153">INDEX($B$9:$F$1048576, $J9153, $K9153 )</f>
        <v>#N/A</v>
      </c>
      <c r="P9153" t="str" cm="1">
        <f t="array" ref="P9153">IF( $L9153, TRIM(_xll.IMDP("IR", $G$5&amp;$N9153, $G$6)), "" )</f>
        <v/>
      </c>
      <c r="Q9153" t="b" cm="1">
        <f t="array" ref="Q9153">IF(
    $U$1=1, AND($P9153&lt;&gt;"", $P9153&lt;&gt;"...", $P9153&lt;&gt;"입력오류"),
    IF(
        $U$18=1, AND($P9153&lt;&gt;"", $P9153&lt;&gt;"...", $P9153&lt;&gt;"입력오류", ISNUMBER(FIND(INDEX($T$2:$T$7,$U$1),$P9153))),
        IF(
            $U$17="기타", AND($P9153&lt;&gt;"", $P9153&lt;&gt;"...", $P9153&lt;&gt;"입력오류", NOT(ISNUMBER(FIND($T$21:$T$34,$P9153)))),
            AND($P9153&lt;&gt;"", $P9153&lt;&gt;"...", $P9153&lt;&gt;"입력오류", $T$19=$P9153)
        )
    )
)</f>
        <v>0</v>
      </c>
    </row>
    <row r="9154" spans="9:17">
      <c r="I9154">
        <f t="shared" si="427"/>
        <v>9153</v>
      </c>
      <c r="J9154" t="e">
        <f t="shared" si="428"/>
        <v>#N/A</v>
      </c>
      <c r="K9154" t="e">
        <f t="shared" ref="K9154:K9217" si="429">IF( $I9154&gt;$G$4, NA(), IF($I9154&gt;$G$3, 5, IF($I9154&gt;$G$2, 3, 1 ) ) )</f>
        <v>#N/A</v>
      </c>
      <c r="L9154" t="b">
        <f>COUNTIF($N$2:N9154, N9154)=1</f>
        <v>0</v>
      </c>
      <c r="M9154" s="37">
        <f>IF( $Q9154, MAX($M$1:M9153)+1, 0)</f>
        <v>0</v>
      </c>
      <c r="N9154" t="e" cm="1">
        <f t="array" ref="N9154">INDEX($A$9:$F$1048576, $J9154, $K9154 )</f>
        <v>#N/A</v>
      </c>
      <c r="O9154" t="e" cm="1">
        <f t="array" ref="O9154">INDEX($B$9:$F$1048576, $J9154, $K9154 )</f>
        <v>#N/A</v>
      </c>
      <c r="P9154" t="str" cm="1">
        <f t="array" ref="P9154">IF( $L9154, TRIM(_xll.IMDP("IR", $G$5&amp;$N9154, $G$6)), "" )</f>
        <v/>
      </c>
      <c r="Q9154" t="b" cm="1">
        <f t="array" ref="Q9154">IF(
    $U$1=1, AND($P9154&lt;&gt;"", $P9154&lt;&gt;"...", $P9154&lt;&gt;"입력오류"),
    IF(
        $U$18=1, AND($P9154&lt;&gt;"", $P9154&lt;&gt;"...", $P9154&lt;&gt;"입력오류", ISNUMBER(FIND(INDEX($T$2:$T$7,$U$1),$P9154))),
        IF(
            $U$17="기타", AND($P9154&lt;&gt;"", $P9154&lt;&gt;"...", $P9154&lt;&gt;"입력오류", NOT(ISNUMBER(FIND($T$21:$T$34,$P9154)))),
            AND($P9154&lt;&gt;"", $P9154&lt;&gt;"...", $P9154&lt;&gt;"입력오류", $T$19=$P9154)
        )
    )
)</f>
        <v>0</v>
      </c>
    </row>
    <row r="9155" spans="9:17">
      <c r="I9155">
        <f t="shared" ref="I9155:I9218" si="430">ROW()-1</f>
        <v>9154</v>
      </c>
      <c r="J9155" t="e">
        <f t="shared" ref="J9155:J9218" si="431">IF( $I9155&gt;$G$4, NA(), IF($I9155&gt;$G$3, $I9155-$G$3, IF($I9155&gt;$G$2, $I9155-$G$2, $I9155 ) ) )</f>
        <v>#N/A</v>
      </c>
      <c r="K9155" t="e">
        <f t="shared" si="429"/>
        <v>#N/A</v>
      </c>
      <c r="L9155" t="b">
        <f>COUNTIF($N$2:N9155, N9155)=1</f>
        <v>0</v>
      </c>
      <c r="M9155" s="37">
        <f>IF( $Q9155, MAX($M$1:M9154)+1, 0)</f>
        <v>0</v>
      </c>
      <c r="N9155" t="e" cm="1">
        <f t="array" ref="N9155">INDEX($A$9:$F$1048576, $J9155, $K9155 )</f>
        <v>#N/A</v>
      </c>
      <c r="O9155" t="e" cm="1">
        <f t="array" ref="O9155">INDEX($B$9:$F$1048576, $J9155, $K9155 )</f>
        <v>#N/A</v>
      </c>
      <c r="P9155" t="str" cm="1">
        <f t="array" ref="P9155">IF( $L9155, TRIM(_xll.IMDP("IR", $G$5&amp;$N9155, $G$6)), "" )</f>
        <v/>
      </c>
      <c r="Q9155" t="b" cm="1">
        <f t="array" ref="Q9155">IF(
    $U$1=1, AND($P9155&lt;&gt;"", $P9155&lt;&gt;"...", $P9155&lt;&gt;"입력오류"),
    IF(
        $U$18=1, AND($P9155&lt;&gt;"", $P9155&lt;&gt;"...", $P9155&lt;&gt;"입력오류", ISNUMBER(FIND(INDEX($T$2:$T$7,$U$1),$P9155))),
        IF(
            $U$17="기타", AND($P9155&lt;&gt;"", $P9155&lt;&gt;"...", $P9155&lt;&gt;"입력오류", NOT(ISNUMBER(FIND($T$21:$T$34,$P9155)))),
            AND($P9155&lt;&gt;"", $P9155&lt;&gt;"...", $P9155&lt;&gt;"입력오류", $T$19=$P9155)
        )
    )
)</f>
        <v>0</v>
      </c>
    </row>
    <row r="9156" spans="9:17">
      <c r="I9156">
        <f t="shared" si="430"/>
        <v>9155</v>
      </c>
      <c r="J9156" t="e">
        <f t="shared" si="431"/>
        <v>#N/A</v>
      </c>
      <c r="K9156" t="e">
        <f t="shared" si="429"/>
        <v>#N/A</v>
      </c>
      <c r="L9156" t="b">
        <f>COUNTIF($N$2:N9156, N9156)=1</f>
        <v>0</v>
      </c>
      <c r="M9156" s="37">
        <f>IF( $Q9156, MAX($M$1:M9155)+1, 0)</f>
        <v>0</v>
      </c>
      <c r="N9156" t="e" cm="1">
        <f t="array" ref="N9156">INDEX($A$9:$F$1048576, $J9156, $K9156 )</f>
        <v>#N/A</v>
      </c>
      <c r="O9156" t="e" cm="1">
        <f t="array" ref="O9156">INDEX($B$9:$F$1048576, $J9156, $K9156 )</f>
        <v>#N/A</v>
      </c>
      <c r="P9156" t="str" cm="1">
        <f t="array" ref="P9156">IF( $L9156, TRIM(_xll.IMDP("IR", $G$5&amp;$N9156, $G$6)), "" )</f>
        <v/>
      </c>
      <c r="Q9156" t="b" cm="1">
        <f t="array" ref="Q9156">IF(
    $U$1=1, AND($P9156&lt;&gt;"", $P9156&lt;&gt;"...", $P9156&lt;&gt;"입력오류"),
    IF(
        $U$18=1, AND($P9156&lt;&gt;"", $P9156&lt;&gt;"...", $P9156&lt;&gt;"입력오류", ISNUMBER(FIND(INDEX($T$2:$T$7,$U$1),$P9156))),
        IF(
            $U$17="기타", AND($P9156&lt;&gt;"", $P9156&lt;&gt;"...", $P9156&lt;&gt;"입력오류", NOT(ISNUMBER(FIND($T$21:$T$34,$P9156)))),
            AND($P9156&lt;&gt;"", $P9156&lt;&gt;"...", $P9156&lt;&gt;"입력오류", $T$19=$P9156)
        )
    )
)</f>
        <v>0</v>
      </c>
    </row>
    <row r="9157" spans="9:17">
      <c r="I9157">
        <f t="shared" si="430"/>
        <v>9156</v>
      </c>
      <c r="J9157" t="e">
        <f t="shared" si="431"/>
        <v>#N/A</v>
      </c>
      <c r="K9157" t="e">
        <f t="shared" si="429"/>
        <v>#N/A</v>
      </c>
      <c r="L9157" t="b">
        <f>COUNTIF($N$2:N9157, N9157)=1</f>
        <v>0</v>
      </c>
      <c r="M9157" s="37">
        <f>IF( $Q9157, MAX($M$1:M9156)+1, 0)</f>
        <v>0</v>
      </c>
      <c r="N9157" t="e" cm="1">
        <f t="array" ref="N9157">INDEX($A$9:$F$1048576, $J9157, $K9157 )</f>
        <v>#N/A</v>
      </c>
      <c r="O9157" t="e" cm="1">
        <f t="array" ref="O9157">INDEX($B$9:$F$1048576, $J9157, $K9157 )</f>
        <v>#N/A</v>
      </c>
      <c r="P9157" t="str" cm="1">
        <f t="array" ref="P9157">IF( $L9157, TRIM(_xll.IMDP("IR", $G$5&amp;$N9157, $G$6)), "" )</f>
        <v/>
      </c>
      <c r="Q9157" t="b" cm="1">
        <f t="array" ref="Q9157">IF(
    $U$1=1, AND($P9157&lt;&gt;"", $P9157&lt;&gt;"...", $P9157&lt;&gt;"입력오류"),
    IF(
        $U$18=1, AND($P9157&lt;&gt;"", $P9157&lt;&gt;"...", $P9157&lt;&gt;"입력오류", ISNUMBER(FIND(INDEX($T$2:$T$7,$U$1),$P9157))),
        IF(
            $U$17="기타", AND($P9157&lt;&gt;"", $P9157&lt;&gt;"...", $P9157&lt;&gt;"입력오류", NOT(ISNUMBER(FIND($T$21:$T$34,$P9157)))),
            AND($P9157&lt;&gt;"", $P9157&lt;&gt;"...", $P9157&lt;&gt;"입력오류", $T$19=$P9157)
        )
    )
)</f>
        <v>0</v>
      </c>
    </row>
    <row r="9158" spans="9:17">
      <c r="I9158">
        <f t="shared" si="430"/>
        <v>9157</v>
      </c>
      <c r="J9158" t="e">
        <f t="shared" si="431"/>
        <v>#N/A</v>
      </c>
      <c r="K9158" t="e">
        <f t="shared" si="429"/>
        <v>#N/A</v>
      </c>
      <c r="L9158" t="b">
        <f>COUNTIF($N$2:N9158, N9158)=1</f>
        <v>0</v>
      </c>
      <c r="M9158" s="37">
        <f>IF( $Q9158, MAX($M$1:M9157)+1, 0)</f>
        <v>0</v>
      </c>
      <c r="N9158" t="e" cm="1">
        <f t="array" ref="N9158">INDEX($A$9:$F$1048576, $J9158, $K9158 )</f>
        <v>#N/A</v>
      </c>
      <c r="O9158" t="e" cm="1">
        <f t="array" ref="O9158">INDEX($B$9:$F$1048576, $J9158, $K9158 )</f>
        <v>#N/A</v>
      </c>
      <c r="P9158" t="str" cm="1">
        <f t="array" ref="P9158">IF( $L9158, TRIM(_xll.IMDP("IR", $G$5&amp;$N9158, $G$6)), "" )</f>
        <v/>
      </c>
      <c r="Q9158" t="b" cm="1">
        <f t="array" ref="Q9158">IF(
    $U$1=1, AND($P9158&lt;&gt;"", $P9158&lt;&gt;"...", $P9158&lt;&gt;"입력오류"),
    IF(
        $U$18=1, AND($P9158&lt;&gt;"", $P9158&lt;&gt;"...", $P9158&lt;&gt;"입력오류", ISNUMBER(FIND(INDEX($T$2:$T$7,$U$1),$P9158))),
        IF(
            $U$17="기타", AND($P9158&lt;&gt;"", $P9158&lt;&gt;"...", $P9158&lt;&gt;"입력오류", NOT(ISNUMBER(FIND($T$21:$T$34,$P9158)))),
            AND($P9158&lt;&gt;"", $P9158&lt;&gt;"...", $P9158&lt;&gt;"입력오류", $T$19=$P9158)
        )
    )
)</f>
        <v>0</v>
      </c>
    </row>
    <row r="9159" spans="9:17">
      <c r="I9159">
        <f t="shared" si="430"/>
        <v>9158</v>
      </c>
      <c r="J9159" t="e">
        <f t="shared" si="431"/>
        <v>#N/A</v>
      </c>
      <c r="K9159" t="e">
        <f t="shared" si="429"/>
        <v>#N/A</v>
      </c>
      <c r="L9159" t="b">
        <f>COUNTIF($N$2:N9159, N9159)=1</f>
        <v>0</v>
      </c>
      <c r="M9159" s="37">
        <f>IF( $Q9159, MAX($M$1:M9158)+1, 0)</f>
        <v>0</v>
      </c>
      <c r="N9159" t="e" cm="1">
        <f t="array" ref="N9159">INDEX($A$9:$F$1048576, $J9159, $K9159 )</f>
        <v>#N/A</v>
      </c>
      <c r="O9159" t="e" cm="1">
        <f t="array" ref="O9159">INDEX($B$9:$F$1048576, $J9159, $K9159 )</f>
        <v>#N/A</v>
      </c>
      <c r="P9159" t="str" cm="1">
        <f t="array" ref="P9159">IF( $L9159, TRIM(_xll.IMDP("IR", $G$5&amp;$N9159, $G$6)), "" )</f>
        <v/>
      </c>
      <c r="Q9159" t="b" cm="1">
        <f t="array" ref="Q9159">IF(
    $U$1=1, AND($P9159&lt;&gt;"", $P9159&lt;&gt;"...", $P9159&lt;&gt;"입력오류"),
    IF(
        $U$18=1, AND($P9159&lt;&gt;"", $P9159&lt;&gt;"...", $P9159&lt;&gt;"입력오류", ISNUMBER(FIND(INDEX($T$2:$T$7,$U$1),$P9159))),
        IF(
            $U$17="기타", AND($P9159&lt;&gt;"", $P9159&lt;&gt;"...", $P9159&lt;&gt;"입력오류", NOT(ISNUMBER(FIND($T$21:$T$34,$P9159)))),
            AND($P9159&lt;&gt;"", $P9159&lt;&gt;"...", $P9159&lt;&gt;"입력오류", $T$19=$P9159)
        )
    )
)</f>
        <v>0</v>
      </c>
    </row>
    <row r="9160" spans="9:17">
      <c r="I9160">
        <f t="shared" si="430"/>
        <v>9159</v>
      </c>
      <c r="J9160" t="e">
        <f t="shared" si="431"/>
        <v>#N/A</v>
      </c>
      <c r="K9160" t="e">
        <f t="shared" si="429"/>
        <v>#N/A</v>
      </c>
      <c r="L9160" t="b">
        <f>COUNTIF($N$2:N9160, N9160)=1</f>
        <v>0</v>
      </c>
      <c r="M9160" s="37">
        <f>IF( $Q9160, MAX($M$1:M9159)+1, 0)</f>
        <v>0</v>
      </c>
      <c r="N9160" t="e" cm="1">
        <f t="array" ref="N9160">INDEX($A$9:$F$1048576, $J9160, $K9160 )</f>
        <v>#N/A</v>
      </c>
      <c r="O9160" t="e" cm="1">
        <f t="array" ref="O9160">INDEX($B$9:$F$1048576, $J9160, $K9160 )</f>
        <v>#N/A</v>
      </c>
      <c r="P9160" t="str" cm="1">
        <f t="array" ref="P9160">IF( $L9160, TRIM(_xll.IMDP("IR", $G$5&amp;$N9160, $G$6)), "" )</f>
        <v/>
      </c>
      <c r="Q9160" t="b" cm="1">
        <f t="array" ref="Q9160">IF(
    $U$1=1, AND($P9160&lt;&gt;"", $P9160&lt;&gt;"...", $P9160&lt;&gt;"입력오류"),
    IF(
        $U$18=1, AND($P9160&lt;&gt;"", $P9160&lt;&gt;"...", $P9160&lt;&gt;"입력오류", ISNUMBER(FIND(INDEX($T$2:$T$7,$U$1),$P9160))),
        IF(
            $U$17="기타", AND($P9160&lt;&gt;"", $P9160&lt;&gt;"...", $P9160&lt;&gt;"입력오류", NOT(ISNUMBER(FIND($T$21:$T$34,$P9160)))),
            AND($P9160&lt;&gt;"", $P9160&lt;&gt;"...", $P9160&lt;&gt;"입력오류", $T$19=$P9160)
        )
    )
)</f>
        <v>0</v>
      </c>
    </row>
    <row r="9161" spans="9:17">
      <c r="I9161">
        <f t="shared" si="430"/>
        <v>9160</v>
      </c>
      <c r="J9161" t="e">
        <f t="shared" si="431"/>
        <v>#N/A</v>
      </c>
      <c r="K9161" t="e">
        <f t="shared" si="429"/>
        <v>#N/A</v>
      </c>
      <c r="L9161" t="b">
        <f>COUNTIF($N$2:N9161, N9161)=1</f>
        <v>0</v>
      </c>
      <c r="M9161" s="37">
        <f>IF( $Q9161, MAX($M$1:M9160)+1, 0)</f>
        <v>0</v>
      </c>
      <c r="N9161" t="e" cm="1">
        <f t="array" ref="N9161">INDEX($A$9:$F$1048576, $J9161, $K9161 )</f>
        <v>#N/A</v>
      </c>
      <c r="O9161" t="e" cm="1">
        <f t="array" ref="O9161">INDEX($B$9:$F$1048576, $J9161, $K9161 )</f>
        <v>#N/A</v>
      </c>
      <c r="P9161" t="str" cm="1">
        <f t="array" ref="P9161">IF( $L9161, TRIM(_xll.IMDP("IR", $G$5&amp;$N9161, $G$6)), "" )</f>
        <v/>
      </c>
      <c r="Q9161" t="b" cm="1">
        <f t="array" ref="Q9161">IF(
    $U$1=1, AND($P9161&lt;&gt;"", $P9161&lt;&gt;"...", $P9161&lt;&gt;"입력오류"),
    IF(
        $U$18=1, AND($P9161&lt;&gt;"", $P9161&lt;&gt;"...", $P9161&lt;&gt;"입력오류", ISNUMBER(FIND(INDEX($T$2:$T$7,$U$1),$P9161))),
        IF(
            $U$17="기타", AND($P9161&lt;&gt;"", $P9161&lt;&gt;"...", $P9161&lt;&gt;"입력오류", NOT(ISNUMBER(FIND($T$21:$T$34,$P9161)))),
            AND($P9161&lt;&gt;"", $P9161&lt;&gt;"...", $P9161&lt;&gt;"입력오류", $T$19=$P9161)
        )
    )
)</f>
        <v>0</v>
      </c>
    </row>
    <row r="9162" spans="9:17">
      <c r="I9162">
        <f t="shared" si="430"/>
        <v>9161</v>
      </c>
      <c r="J9162" t="e">
        <f t="shared" si="431"/>
        <v>#N/A</v>
      </c>
      <c r="K9162" t="e">
        <f t="shared" si="429"/>
        <v>#N/A</v>
      </c>
      <c r="L9162" t="b">
        <f>COUNTIF($N$2:N9162, N9162)=1</f>
        <v>0</v>
      </c>
      <c r="M9162" s="37">
        <f>IF( $Q9162, MAX($M$1:M9161)+1, 0)</f>
        <v>0</v>
      </c>
      <c r="N9162" t="e" cm="1">
        <f t="array" ref="N9162">INDEX($A$9:$F$1048576, $J9162, $K9162 )</f>
        <v>#N/A</v>
      </c>
      <c r="O9162" t="e" cm="1">
        <f t="array" ref="O9162">INDEX($B$9:$F$1048576, $J9162, $K9162 )</f>
        <v>#N/A</v>
      </c>
      <c r="P9162" t="str" cm="1">
        <f t="array" ref="P9162">IF( $L9162, TRIM(_xll.IMDP("IR", $G$5&amp;$N9162, $G$6)), "" )</f>
        <v/>
      </c>
      <c r="Q9162" t="b" cm="1">
        <f t="array" ref="Q9162">IF(
    $U$1=1, AND($P9162&lt;&gt;"", $P9162&lt;&gt;"...", $P9162&lt;&gt;"입력오류"),
    IF(
        $U$18=1, AND($P9162&lt;&gt;"", $P9162&lt;&gt;"...", $P9162&lt;&gt;"입력오류", ISNUMBER(FIND(INDEX($T$2:$T$7,$U$1),$P9162))),
        IF(
            $U$17="기타", AND($P9162&lt;&gt;"", $P9162&lt;&gt;"...", $P9162&lt;&gt;"입력오류", NOT(ISNUMBER(FIND($T$21:$T$34,$P9162)))),
            AND($P9162&lt;&gt;"", $P9162&lt;&gt;"...", $P9162&lt;&gt;"입력오류", $T$19=$P9162)
        )
    )
)</f>
        <v>0</v>
      </c>
    </row>
    <row r="9163" spans="9:17">
      <c r="I9163">
        <f t="shared" si="430"/>
        <v>9162</v>
      </c>
      <c r="J9163" t="e">
        <f t="shared" si="431"/>
        <v>#N/A</v>
      </c>
      <c r="K9163" t="e">
        <f t="shared" si="429"/>
        <v>#N/A</v>
      </c>
      <c r="L9163" t="b">
        <f>COUNTIF($N$2:N9163, N9163)=1</f>
        <v>0</v>
      </c>
      <c r="M9163" s="37">
        <f>IF( $Q9163, MAX($M$1:M9162)+1, 0)</f>
        <v>0</v>
      </c>
      <c r="N9163" t="e" cm="1">
        <f t="array" ref="N9163">INDEX($A$9:$F$1048576, $J9163, $K9163 )</f>
        <v>#N/A</v>
      </c>
      <c r="O9163" t="e" cm="1">
        <f t="array" ref="O9163">INDEX($B$9:$F$1048576, $J9163, $K9163 )</f>
        <v>#N/A</v>
      </c>
      <c r="P9163" t="str" cm="1">
        <f t="array" ref="P9163">IF( $L9163, TRIM(_xll.IMDP("IR", $G$5&amp;$N9163, $G$6)), "" )</f>
        <v/>
      </c>
      <c r="Q9163" t="b" cm="1">
        <f t="array" ref="Q9163">IF(
    $U$1=1, AND($P9163&lt;&gt;"", $P9163&lt;&gt;"...", $P9163&lt;&gt;"입력오류"),
    IF(
        $U$18=1, AND($P9163&lt;&gt;"", $P9163&lt;&gt;"...", $P9163&lt;&gt;"입력오류", ISNUMBER(FIND(INDEX($T$2:$T$7,$U$1),$P9163))),
        IF(
            $U$17="기타", AND($P9163&lt;&gt;"", $P9163&lt;&gt;"...", $P9163&lt;&gt;"입력오류", NOT(ISNUMBER(FIND($T$21:$T$34,$P9163)))),
            AND($P9163&lt;&gt;"", $P9163&lt;&gt;"...", $P9163&lt;&gt;"입력오류", $T$19=$P9163)
        )
    )
)</f>
        <v>0</v>
      </c>
    </row>
    <row r="9164" spans="9:17">
      <c r="I9164">
        <f t="shared" si="430"/>
        <v>9163</v>
      </c>
      <c r="J9164" t="e">
        <f t="shared" si="431"/>
        <v>#N/A</v>
      </c>
      <c r="K9164" t="e">
        <f t="shared" si="429"/>
        <v>#N/A</v>
      </c>
      <c r="L9164" t="b">
        <f>COUNTIF($N$2:N9164, N9164)=1</f>
        <v>0</v>
      </c>
      <c r="M9164" s="37">
        <f>IF( $Q9164, MAX($M$1:M9163)+1, 0)</f>
        <v>0</v>
      </c>
      <c r="N9164" t="e" cm="1">
        <f t="array" ref="N9164">INDEX($A$9:$F$1048576, $J9164, $K9164 )</f>
        <v>#N/A</v>
      </c>
      <c r="O9164" t="e" cm="1">
        <f t="array" ref="O9164">INDEX($B$9:$F$1048576, $J9164, $K9164 )</f>
        <v>#N/A</v>
      </c>
      <c r="P9164" t="str" cm="1">
        <f t="array" ref="P9164">IF( $L9164, TRIM(_xll.IMDP("IR", $G$5&amp;$N9164, $G$6)), "" )</f>
        <v/>
      </c>
      <c r="Q9164" t="b" cm="1">
        <f t="array" ref="Q9164">IF(
    $U$1=1, AND($P9164&lt;&gt;"", $P9164&lt;&gt;"...", $P9164&lt;&gt;"입력오류"),
    IF(
        $U$18=1, AND($P9164&lt;&gt;"", $P9164&lt;&gt;"...", $P9164&lt;&gt;"입력오류", ISNUMBER(FIND(INDEX($T$2:$T$7,$U$1),$P9164))),
        IF(
            $U$17="기타", AND($P9164&lt;&gt;"", $P9164&lt;&gt;"...", $P9164&lt;&gt;"입력오류", NOT(ISNUMBER(FIND($T$21:$T$34,$P9164)))),
            AND($P9164&lt;&gt;"", $P9164&lt;&gt;"...", $P9164&lt;&gt;"입력오류", $T$19=$P9164)
        )
    )
)</f>
        <v>0</v>
      </c>
    </row>
    <row r="9165" spans="9:17">
      <c r="I9165">
        <f t="shared" si="430"/>
        <v>9164</v>
      </c>
      <c r="J9165" t="e">
        <f t="shared" si="431"/>
        <v>#N/A</v>
      </c>
      <c r="K9165" t="e">
        <f t="shared" si="429"/>
        <v>#N/A</v>
      </c>
      <c r="L9165" t="b">
        <f>COUNTIF($N$2:N9165, N9165)=1</f>
        <v>0</v>
      </c>
      <c r="M9165" s="37">
        <f>IF( $Q9165, MAX($M$1:M9164)+1, 0)</f>
        <v>0</v>
      </c>
      <c r="N9165" t="e" cm="1">
        <f t="array" ref="N9165">INDEX($A$9:$F$1048576, $J9165, $K9165 )</f>
        <v>#N/A</v>
      </c>
      <c r="O9165" t="e" cm="1">
        <f t="array" ref="O9165">INDEX($B$9:$F$1048576, $J9165, $K9165 )</f>
        <v>#N/A</v>
      </c>
      <c r="P9165" t="str" cm="1">
        <f t="array" ref="P9165">IF( $L9165, TRIM(_xll.IMDP("IR", $G$5&amp;$N9165, $G$6)), "" )</f>
        <v/>
      </c>
      <c r="Q9165" t="b" cm="1">
        <f t="array" ref="Q9165">IF(
    $U$1=1, AND($P9165&lt;&gt;"", $P9165&lt;&gt;"...", $P9165&lt;&gt;"입력오류"),
    IF(
        $U$18=1, AND($P9165&lt;&gt;"", $P9165&lt;&gt;"...", $P9165&lt;&gt;"입력오류", ISNUMBER(FIND(INDEX($T$2:$T$7,$U$1),$P9165))),
        IF(
            $U$17="기타", AND($P9165&lt;&gt;"", $P9165&lt;&gt;"...", $P9165&lt;&gt;"입력오류", NOT(ISNUMBER(FIND($T$21:$T$34,$P9165)))),
            AND($P9165&lt;&gt;"", $P9165&lt;&gt;"...", $P9165&lt;&gt;"입력오류", $T$19=$P9165)
        )
    )
)</f>
        <v>0</v>
      </c>
    </row>
    <row r="9166" spans="9:17">
      <c r="I9166">
        <f t="shared" si="430"/>
        <v>9165</v>
      </c>
      <c r="J9166" t="e">
        <f t="shared" si="431"/>
        <v>#N/A</v>
      </c>
      <c r="K9166" t="e">
        <f t="shared" si="429"/>
        <v>#N/A</v>
      </c>
      <c r="L9166" t="b">
        <f>COUNTIF($N$2:N9166, N9166)=1</f>
        <v>0</v>
      </c>
      <c r="M9166" s="37">
        <f>IF( $Q9166, MAX($M$1:M9165)+1, 0)</f>
        <v>0</v>
      </c>
      <c r="N9166" t="e" cm="1">
        <f t="array" ref="N9166">INDEX($A$9:$F$1048576, $J9166, $K9166 )</f>
        <v>#N/A</v>
      </c>
      <c r="O9166" t="e" cm="1">
        <f t="array" ref="O9166">INDEX($B$9:$F$1048576, $J9166, $K9166 )</f>
        <v>#N/A</v>
      </c>
      <c r="P9166" t="str" cm="1">
        <f t="array" ref="P9166">IF( $L9166, TRIM(_xll.IMDP("IR", $G$5&amp;$N9166, $G$6)), "" )</f>
        <v/>
      </c>
      <c r="Q9166" t="b" cm="1">
        <f t="array" ref="Q9166">IF(
    $U$1=1, AND($P9166&lt;&gt;"", $P9166&lt;&gt;"...", $P9166&lt;&gt;"입력오류"),
    IF(
        $U$18=1, AND($P9166&lt;&gt;"", $P9166&lt;&gt;"...", $P9166&lt;&gt;"입력오류", ISNUMBER(FIND(INDEX($T$2:$T$7,$U$1),$P9166))),
        IF(
            $U$17="기타", AND($P9166&lt;&gt;"", $P9166&lt;&gt;"...", $P9166&lt;&gt;"입력오류", NOT(ISNUMBER(FIND($T$21:$T$34,$P9166)))),
            AND($P9166&lt;&gt;"", $P9166&lt;&gt;"...", $P9166&lt;&gt;"입력오류", $T$19=$P9166)
        )
    )
)</f>
        <v>0</v>
      </c>
    </row>
    <row r="9167" spans="9:17">
      <c r="I9167">
        <f t="shared" si="430"/>
        <v>9166</v>
      </c>
      <c r="J9167" t="e">
        <f t="shared" si="431"/>
        <v>#N/A</v>
      </c>
      <c r="K9167" t="e">
        <f t="shared" si="429"/>
        <v>#N/A</v>
      </c>
      <c r="L9167" t="b">
        <f>COUNTIF($N$2:N9167, N9167)=1</f>
        <v>0</v>
      </c>
      <c r="M9167" s="37">
        <f>IF( $Q9167, MAX($M$1:M9166)+1, 0)</f>
        <v>0</v>
      </c>
      <c r="N9167" t="e" cm="1">
        <f t="array" ref="N9167">INDEX($A$9:$F$1048576, $J9167, $K9167 )</f>
        <v>#N/A</v>
      </c>
      <c r="O9167" t="e" cm="1">
        <f t="array" ref="O9167">INDEX($B$9:$F$1048576, $J9167, $K9167 )</f>
        <v>#N/A</v>
      </c>
      <c r="P9167" t="str" cm="1">
        <f t="array" ref="P9167">IF( $L9167, TRIM(_xll.IMDP("IR", $G$5&amp;$N9167, $G$6)), "" )</f>
        <v/>
      </c>
      <c r="Q9167" t="b" cm="1">
        <f t="array" ref="Q9167">IF(
    $U$1=1, AND($P9167&lt;&gt;"", $P9167&lt;&gt;"...", $P9167&lt;&gt;"입력오류"),
    IF(
        $U$18=1, AND($P9167&lt;&gt;"", $P9167&lt;&gt;"...", $P9167&lt;&gt;"입력오류", ISNUMBER(FIND(INDEX($T$2:$T$7,$U$1),$P9167))),
        IF(
            $U$17="기타", AND($P9167&lt;&gt;"", $P9167&lt;&gt;"...", $P9167&lt;&gt;"입력오류", NOT(ISNUMBER(FIND($T$21:$T$34,$P9167)))),
            AND($P9167&lt;&gt;"", $P9167&lt;&gt;"...", $P9167&lt;&gt;"입력오류", $T$19=$P9167)
        )
    )
)</f>
        <v>0</v>
      </c>
    </row>
    <row r="9168" spans="9:17">
      <c r="I9168">
        <f t="shared" si="430"/>
        <v>9167</v>
      </c>
      <c r="J9168" t="e">
        <f t="shared" si="431"/>
        <v>#N/A</v>
      </c>
      <c r="K9168" t="e">
        <f t="shared" si="429"/>
        <v>#N/A</v>
      </c>
      <c r="L9168" t="b">
        <f>COUNTIF($N$2:N9168, N9168)=1</f>
        <v>0</v>
      </c>
      <c r="M9168" s="37">
        <f>IF( $Q9168, MAX($M$1:M9167)+1, 0)</f>
        <v>0</v>
      </c>
      <c r="N9168" t="e" cm="1">
        <f t="array" ref="N9168">INDEX($A$9:$F$1048576, $J9168, $K9168 )</f>
        <v>#N/A</v>
      </c>
      <c r="O9168" t="e" cm="1">
        <f t="array" ref="O9168">INDEX($B$9:$F$1048576, $J9168, $K9168 )</f>
        <v>#N/A</v>
      </c>
      <c r="P9168" t="str" cm="1">
        <f t="array" ref="P9168">IF( $L9168, TRIM(_xll.IMDP("IR", $G$5&amp;$N9168, $G$6)), "" )</f>
        <v/>
      </c>
      <c r="Q9168" t="b" cm="1">
        <f t="array" ref="Q9168">IF(
    $U$1=1, AND($P9168&lt;&gt;"", $P9168&lt;&gt;"...", $P9168&lt;&gt;"입력오류"),
    IF(
        $U$18=1, AND($P9168&lt;&gt;"", $P9168&lt;&gt;"...", $P9168&lt;&gt;"입력오류", ISNUMBER(FIND(INDEX($T$2:$T$7,$U$1),$P9168))),
        IF(
            $U$17="기타", AND($P9168&lt;&gt;"", $P9168&lt;&gt;"...", $P9168&lt;&gt;"입력오류", NOT(ISNUMBER(FIND($T$21:$T$34,$P9168)))),
            AND($P9168&lt;&gt;"", $P9168&lt;&gt;"...", $P9168&lt;&gt;"입력오류", $T$19=$P9168)
        )
    )
)</f>
        <v>0</v>
      </c>
    </row>
    <row r="9169" spans="9:17">
      <c r="I9169">
        <f t="shared" si="430"/>
        <v>9168</v>
      </c>
      <c r="J9169" t="e">
        <f t="shared" si="431"/>
        <v>#N/A</v>
      </c>
      <c r="K9169" t="e">
        <f t="shared" si="429"/>
        <v>#N/A</v>
      </c>
      <c r="L9169" t="b">
        <f>COUNTIF($N$2:N9169, N9169)=1</f>
        <v>0</v>
      </c>
      <c r="M9169" s="37">
        <f>IF( $Q9169, MAX($M$1:M9168)+1, 0)</f>
        <v>0</v>
      </c>
      <c r="N9169" t="e" cm="1">
        <f t="array" ref="N9169">INDEX($A$9:$F$1048576, $J9169, $K9169 )</f>
        <v>#N/A</v>
      </c>
      <c r="O9169" t="e" cm="1">
        <f t="array" ref="O9169">INDEX($B$9:$F$1048576, $J9169, $K9169 )</f>
        <v>#N/A</v>
      </c>
      <c r="P9169" t="str" cm="1">
        <f t="array" ref="P9169">IF( $L9169, TRIM(_xll.IMDP("IR", $G$5&amp;$N9169, $G$6)), "" )</f>
        <v/>
      </c>
      <c r="Q9169" t="b" cm="1">
        <f t="array" ref="Q9169">IF(
    $U$1=1, AND($P9169&lt;&gt;"", $P9169&lt;&gt;"...", $P9169&lt;&gt;"입력오류"),
    IF(
        $U$18=1, AND($P9169&lt;&gt;"", $P9169&lt;&gt;"...", $P9169&lt;&gt;"입력오류", ISNUMBER(FIND(INDEX($T$2:$T$7,$U$1),$P9169))),
        IF(
            $U$17="기타", AND($P9169&lt;&gt;"", $P9169&lt;&gt;"...", $P9169&lt;&gt;"입력오류", NOT(ISNUMBER(FIND($T$21:$T$34,$P9169)))),
            AND($P9169&lt;&gt;"", $P9169&lt;&gt;"...", $P9169&lt;&gt;"입력오류", $T$19=$P9169)
        )
    )
)</f>
        <v>0</v>
      </c>
    </row>
    <row r="9170" spans="9:17">
      <c r="I9170">
        <f t="shared" si="430"/>
        <v>9169</v>
      </c>
      <c r="J9170" t="e">
        <f t="shared" si="431"/>
        <v>#N/A</v>
      </c>
      <c r="K9170" t="e">
        <f t="shared" si="429"/>
        <v>#N/A</v>
      </c>
      <c r="L9170" t="b">
        <f>COUNTIF($N$2:N9170, N9170)=1</f>
        <v>0</v>
      </c>
      <c r="M9170" s="37">
        <f>IF( $Q9170, MAX($M$1:M9169)+1, 0)</f>
        <v>0</v>
      </c>
      <c r="N9170" t="e" cm="1">
        <f t="array" ref="N9170">INDEX($A$9:$F$1048576, $J9170, $K9170 )</f>
        <v>#N/A</v>
      </c>
      <c r="O9170" t="e" cm="1">
        <f t="array" ref="O9170">INDEX($B$9:$F$1048576, $J9170, $K9170 )</f>
        <v>#N/A</v>
      </c>
      <c r="P9170" t="str" cm="1">
        <f t="array" ref="P9170">IF( $L9170, TRIM(_xll.IMDP("IR", $G$5&amp;$N9170, $G$6)), "" )</f>
        <v/>
      </c>
      <c r="Q9170" t="b" cm="1">
        <f t="array" ref="Q9170">IF(
    $U$1=1, AND($P9170&lt;&gt;"", $P9170&lt;&gt;"...", $P9170&lt;&gt;"입력오류"),
    IF(
        $U$18=1, AND($P9170&lt;&gt;"", $P9170&lt;&gt;"...", $P9170&lt;&gt;"입력오류", ISNUMBER(FIND(INDEX($T$2:$T$7,$U$1),$P9170))),
        IF(
            $U$17="기타", AND($P9170&lt;&gt;"", $P9170&lt;&gt;"...", $P9170&lt;&gt;"입력오류", NOT(ISNUMBER(FIND($T$21:$T$34,$P9170)))),
            AND($P9170&lt;&gt;"", $P9170&lt;&gt;"...", $P9170&lt;&gt;"입력오류", $T$19=$P9170)
        )
    )
)</f>
        <v>0</v>
      </c>
    </row>
    <row r="9171" spans="9:17">
      <c r="I9171">
        <f t="shared" si="430"/>
        <v>9170</v>
      </c>
      <c r="J9171" t="e">
        <f t="shared" si="431"/>
        <v>#N/A</v>
      </c>
      <c r="K9171" t="e">
        <f t="shared" si="429"/>
        <v>#N/A</v>
      </c>
      <c r="L9171" t="b">
        <f>COUNTIF($N$2:N9171, N9171)=1</f>
        <v>0</v>
      </c>
      <c r="M9171" s="37">
        <f>IF( $Q9171, MAX($M$1:M9170)+1, 0)</f>
        <v>0</v>
      </c>
      <c r="N9171" t="e" cm="1">
        <f t="array" ref="N9171">INDEX($A$9:$F$1048576, $J9171, $K9171 )</f>
        <v>#N/A</v>
      </c>
      <c r="O9171" t="e" cm="1">
        <f t="array" ref="O9171">INDEX($B$9:$F$1048576, $J9171, $K9171 )</f>
        <v>#N/A</v>
      </c>
      <c r="P9171" t="str" cm="1">
        <f t="array" ref="P9171">IF( $L9171, TRIM(_xll.IMDP("IR", $G$5&amp;$N9171, $G$6)), "" )</f>
        <v/>
      </c>
      <c r="Q9171" t="b" cm="1">
        <f t="array" ref="Q9171">IF(
    $U$1=1, AND($P9171&lt;&gt;"", $P9171&lt;&gt;"...", $P9171&lt;&gt;"입력오류"),
    IF(
        $U$18=1, AND($P9171&lt;&gt;"", $P9171&lt;&gt;"...", $P9171&lt;&gt;"입력오류", ISNUMBER(FIND(INDEX($T$2:$T$7,$U$1),$P9171))),
        IF(
            $U$17="기타", AND($P9171&lt;&gt;"", $P9171&lt;&gt;"...", $P9171&lt;&gt;"입력오류", NOT(ISNUMBER(FIND($T$21:$T$34,$P9171)))),
            AND($P9171&lt;&gt;"", $P9171&lt;&gt;"...", $P9171&lt;&gt;"입력오류", $T$19=$P9171)
        )
    )
)</f>
        <v>0</v>
      </c>
    </row>
    <row r="9172" spans="9:17">
      <c r="I9172">
        <f t="shared" si="430"/>
        <v>9171</v>
      </c>
      <c r="J9172" t="e">
        <f t="shared" si="431"/>
        <v>#N/A</v>
      </c>
      <c r="K9172" t="e">
        <f t="shared" si="429"/>
        <v>#N/A</v>
      </c>
      <c r="L9172" t="b">
        <f>COUNTIF($N$2:N9172, N9172)=1</f>
        <v>0</v>
      </c>
      <c r="M9172" s="37">
        <f>IF( $Q9172, MAX($M$1:M9171)+1, 0)</f>
        <v>0</v>
      </c>
      <c r="N9172" t="e" cm="1">
        <f t="array" ref="N9172">INDEX($A$9:$F$1048576, $J9172, $K9172 )</f>
        <v>#N/A</v>
      </c>
      <c r="O9172" t="e" cm="1">
        <f t="array" ref="O9172">INDEX($B$9:$F$1048576, $J9172, $K9172 )</f>
        <v>#N/A</v>
      </c>
      <c r="P9172" t="str" cm="1">
        <f t="array" ref="P9172">IF( $L9172, TRIM(_xll.IMDP("IR", $G$5&amp;$N9172, $G$6)), "" )</f>
        <v/>
      </c>
      <c r="Q9172" t="b" cm="1">
        <f t="array" ref="Q9172">IF(
    $U$1=1, AND($P9172&lt;&gt;"", $P9172&lt;&gt;"...", $P9172&lt;&gt;"입력오류"),
    IF(
        $U$18=1, AND($P9172&lt;&gt;"", $P9172&lt;&gt;"...", $P9172&lt;&gt;"입력오류", ISNUMBER(FIND(INDEX($T$2:$T$7,$U$1),$P9172))),
        IF(
            $U$17="기타", AND($P9172&lt;&gt;"", $P9172&lt;&gt;"...", $P9172&lt;&gt;"입력오류", NOT(ISNUMBER(FIND($T$21:$T$34,$P9172)))),
            AND($P9172&lt;&gt;"", $P9172&lt;&gt;"...", $P9172&lt;&gt;"입력오류", $T$19=$P9172)
        )
    )
)</f>
        <v>0</v>
      </c>
    </row>
    <row r="9173" spans="9:17">
      <c r="I9173">
        <f t="shared" si="430"/>
        <v>9172</v>
      </c>
      <c r="J9173" t="e">
        <f t="shared" si="431"/>
        <v>#N/A</v>
      </c>
      <c r="K9173" t="e">
        <f t="shared" si="429"/>
        <v>#N/A</v>
      </c>
      <c r="L9173" t="b">
        <f>COUNTIF($N$2:N9173, N9173)=1</f>
        <v>0</v>
      </c>
      <c r="M9173" s="37">
        <f>IF( $Q9173, MAX($M$1:M9172)+1, 0)</f>
        <v>0</v>
      </c>
      <c r="N9173" t="e" cm="1">
        <f t="array" ref="N9173">INDEX($A$9:$F$1048576, $J9173, $K9173 )</f>
        <v>#N/A</v>
      </c>
      <c r="O9173" t="e" cm="1">
        <f t="array" ref="O9173">INDEX($B$9:$F$1048576, $J9173, $K9173 )</f>
        <v>#N/A</v>
      </c>
      <c r="P9173" t="str" cm="1">
        <f t="array" ref="P9173">IF( $L9173, TRIM(_xll.IMDP("IR", $G$5&amp;$N9173, $G$6)), "" )</f>
        <v/>
      </c>
      <c r="Q9173" t="b" cm="1">
        <f t="array" ref="Q9173">IF(
    $U$1=1, AND($P9173&lt;&gt;"", $P9173&lt;&gt;"...", $P9173&lt;&gt;"입력오류"),
    IF(
        $U$18=1, AND($P9173&lt;&gt;"", $P9173&lt;&gt;"...", $P9173&lt;&gt;"입력오류", ISNUMBER(FIND(INDEX($T$2:$T$7,$U$1),$P9173))),
        IF(
            $U$17="기타", AND($P9173&lt;&gt;"", $P9173&lt;&gt;"...", $P9173&lt;&gt;"입력오류", NOT(ISNUMBER(FIND($T$21:$T$34,$P9173)))),
            AND($P9173&lt;&gt;"", $P9173&lt;&gt;"...", $P9173&lt;&gt;"입력오류", $T$19=$P9173)
        )
    )
)</f>
        <v>0</v>
      </c>
    </row>
    <row r="9174" spans="9:17">
      <c r="I9174">
        <f t="shared" si="430"/>
        <v>9173</v>
      </c>
      <c r="J9174" t="e">
        <f t="shared" si="431"/>
        <v>#N/A</v>
      </c>
      <c r="K9174" t="e">
        <f t="shared" si="429"/>
        <v>#N/A</v>
      </c>
      <c r="L9174" t="b">
        <f>COUNTIF($N$2:N9174, N9174)=1</f>
        <v>0</v>
      </c>
      <c r="M9174" s="37">
        <f>IF( $Q9174, MAX($M$1:M9173)+1, 0)</f>
        <v>0</v>
      </c>
      <c r="N9174" t="e" cm="1">
        <f t="array" ref="N9174">INDEX($A$9:$F$1048576, $J9174, $K9174 )</f>
        <v>#N/A</v>
      </c>
      <c r="O9174" t="e" cm="1">
        <f t="array" ref="O9174">INDEX($B$9:$F$1048576, $J9174, $K9174 )</f>
        <v>#N/A</v>
      </c>
      <c r="P9174" t="str" cm="1">
        <f t="array" ref="P9174">IF( $L9174, TRIM(_xll.IMDP("IR", $G$5&amp;$N9174, $G$6)), "" )</f>
        <v/>
      </c>
      <c r="Q9174" t="b" cm="1">
        <f t="array" ref="Q9174">IF(
    $U$1=1, AND($P9174&lt;&gt;"", $P9174&lt;&gt;"...", $P9174&lt;&gt;"입력오류"),
    IF(
        $U$18=1, AND($P9174&lt;&gt;"", $P9174&lt;&gt;"...", $P9174&lt;&gt;"입력오류", ISNUMBER(FIND(INDEX($T$2:$T$7,$U$1),$P9174))),
        IF(
            $U$17="기타", AND($P9174&lt;&gt;"", $P9174&lt;&gt;"...", $P9174&lt;&gt;"입력오류", NOT(ISNUMBER(FIND($T$21:$T$34,$P9174)))),
            AND($P9174&lt;&gt;"", $P9174&lt;&gt;"...", $P9174&lt;&gt;"입력오류", $T$19=$P9174)
        )
    )
)</f>
        <v>0</v>
      </c>
    </row>
    <row r="9175" spans="9:17">
      <c r="I9175">
        <f t="shared" si="430"/>
        <v>9174</v>
      </c>
      <c r="J9175" t="e">
        <f t="shared" si="431"/>
        <v>#N/A</v>
      </c>
      <c r="K9175" t="e">
        <f t="shared" si="429"/>
        <v>#N/A</v>
      </c>
      <c r="L9175" t="b">
        <f>COUNTIF($N$2:N9175, N9175)=1</f>
        <v>0</v>
      </c>
      <c r="M9175" s="37">
        <f>IF( $Q9175, MAX($M$1:M9174)+1, 0)</f>
        <v>0</v>
      </c>
      <c r="N9175" t="e" cm="1">
        <f t="array" ref="N9175">INDEX($A$9:$F$1048576, $J9175, $K9175 )</f>
        <v>#N/A</v>
      </c>
      <c r="O9175" t="e" cm="1">
        <f t="array" ref="O9175">INDEX($B$9:$F$1048576, $J9175, $K9175 )</f>
        <v>#N/A</v>
      </c>
      <c r="P9175" t="str" cm="1">
        <f t="array" ref="P9175">IF( $L9175, TRIM(_xll.IMDP("IR", $G$5&amp;$N9175, $G$6)), "" )</f>
        <v/>
      </c>
      <c r="Q9175" t="b" cm="1">
        <f t="array" ref="Q9175">IF(
    $U$1=1, AND($P9175&lt;&gt;"", $P9175&lt;&gt;"...", $P9175&lt;&gt;"입력오류"),
    IF(
        $U$18=1, AND($P9175&lt;&gt;"", $P9175&lt;&gt;"...", $P9175&lt;&gt;"입력오류", ISNUMBER(FIND(INDEX($T$2:$T$7,$U$1),$P9175))),
        IF(
            $U$17="기타", AND($P9175&lt;&gt;"", $P9175&lt;&gt;"...", $P9175&lt;&gt;"입력오류", NOT(ISNUMBER(FIND($T$21:$T$34,$P9175)))),
            AND($P9175&lt;&gt;"", $P9175&lt;&gt;"...", $P9175&lt;&gt;"입력오류", $T$19=$P9175)
        )
    )
)</f>
        <v>0</v>
      </c>
    </row>
    <row r="9176" spans="9:17">
      <c r="I9176">
        <f t="shared" si="430"/>
        <v>9175</v>
      </c>
      <c r="J9176" t="e">
        <f t="shared" si="431"/>
        <v>#N/A</v>
      </c>
      <c r="K9176" t="e">
        <f t="shared" si="429"/>
        <v>#N/A</v>
      </c>
      <c r="L9176" t="b">
        <f>COUNTIF($N$2:N9176, N9176)=1</f>
        <v>0</v>
      </c>
      <c r="M9176" s="37">
        <f>IF( $Q9176, MAX($M$1:M9175)+1, 0)</f>
        <v>0</v>
      </c>
      <c r="N9176" t="e" cm="1">
        <f t="array" ref="N9176">INDEX($A$9:$F$1048576, $J9176, $K9176 )</f>
        <v>#N/A</v>
      </c>
      <c r="O9176" t="e" cm="1">
        <f t="array" ref="O9176">INDEX($B$9:$F$1048576, $J9176, $K9176 )</f>
        <v>#N/A</v>
      </c>
      <c r="P9176" t="str" cm="1">
        <f t="array" ref="P9176">IF( $L9176, TRIM(_xll.IMDP("IR", $G$5&amp;$N9176, $G$6)), "" )</f>
        <v/>
      </c>
      <c r="Q9176" t="b" cm="1">
        <f t="array" ref="Q9176">IF(
    $U$1=1, AND($P9176&lt;&gt;"", $P9176&lt;&gt;"...", $P9176&lt;&gt;"입력오류"),
    IF(
        $U$18=1, AND($P9176&lt;&gt;"", $P9176&lt;&gt;"...", $P9176&lt;&gt;"입력오류", ISNUMBER(FIND(INDEX($T$2:$T$7,$U$1),$P9176))),
        IF(
            $U$17="기타", AND($P9176&lt;&gt;"", $P9176&lt;&gt;"...", $P9176&lt;&gt;"입력오류", NOT(ISNUMBER(FIND($T$21:$T$34,$P9176)))),
            AND($P9176&lt;&gt;"", $P9176&lt;&gt;"...", $P9176&lt;&gt;"입력오류", $T$19=$P9176)
        )
    )
)</f>
        <v>0</v>
      </c>
    </row>
    <row r="9177" spans="9:17">
      <c r="I9177">
        <f t="shared" si="430"/>
        <v>9176</v>
      </c>
      <c r="J9177" t="e">
        <f t="shared" si="431"/>
        <v>#N/A</v>
      </c>
      <c r="K9177" t="e">
        <f t="shared" si="429"/>
        <v>#N/A</v>
      </c>
      <c r="L9177" t="b">
        <f>COUNTIF($N$2:N9177, N9177)=1</f>
        <v>0</v>
      </c>
      <c r="M9177" s="37">
        <f>IF( $Q9177, MAX($M$1:M9176)+1, 0)</f>
        <v>0</v>
      </c>
      <c r="N9177" t="e" cm="1">
        <f t="array" ref="N9177">INDEX($A$9:$F$1048576, $J9177, $K9177 )</f>
        <v>#N/A</v>
      </c>
      <c r="O9177" t="e" cm="1">
        <f t="array" ref="O9177">INDEX($B$9:$F$1048576, $J9177, $K9177 )</f>
        <v>#N/A</v>
      </c>
      <c r="P9177" t="str" cm="1">
        <f t="array" ref="P9177">IF( $L9177, TRIM(_xll.IMDP("IR", $G$5&amp;$N9177, $G$6)), "" )</f>
        <v/>
      </c>
      <c r="Q9177" t="b" cm="1">
        <f t="array" ref="Q9177">IF(
    $U$1=1, AND($P9177&lt;&gt;"", $P9177&lt;&gt;"...", $P9177&lt;&gt;"입력오류"),
    IF(
        $U$18=1, AND($P9177&lt;&gt;"", $P9177&lt;&gt;"...", $P9177&lt;&gt;"입력오류", ISNUMBER(FIND(INDEX($T$2:$T$7,$U$1),$P9177))),
        IF(
            $U$17="기타", AND($P9177&lt;&gt;"", $P9177&lt;&gt;"...", $P9177&lt;&gt;"입력오류", NOT(ISNUMBER(FIND($T$21:$T$34,$P9177)))),
            AND($P9177&lt;&gt;"", $P9177&lt;&gt;"...", $P9177&lt;&gt;"입력오류", $T$19=$P9177)
        )
    )
)</f>
        <v>0</v>
      </c>
    </row>
    <row r="9178" spans="9:17">
      <c r="I9178">
        <f t="shared" si="430"/>
        <v>9177</v>
      </c>
      <c r="J9178" t="e">
        <f t="shared" si="431"/>
        <v>#N/A</v>
      </c>
      <c r="K9178" t="e">
        <f t="shared" si="429"/>
        <v>#N/A</v>
      </c>
      <c r="L9178" t="b">
        <f>COUNTIF($N$2:N9178, N9178)=1</f>
        <v>0</v>
      </c>
      <c r="M9178" s="37">
        <f>IF( $Q9178, MAX($M$1:M9177)+1, 0)</f>
        <v>0</v>
      </c>
      <c r="N9178" t="e" cm="1">
        <f t="array" ref="N9178">INDEX($A$9:$F$1048576, $J9178, $K9178 )</f>
        <v>#N/A</v>
      </c>
      <c r="O9178" t="e" cm="1">
        <f t="array" ref="O9178">INDEX($B$9:$F$1048576, $J9178, $K9178 )</f>
        <v>#N/A</v>
      </c>
      <c r="P9178" t="str" cm="1">
        <f t="array" ref="P9178">IF( $L9178, TRIM(_xll.IMDP("IR", $G$5&amp;$N9178, $G$6)), "" )</f>
        <v/>
      </c>
      <c r="Q9178" t="b" cm="1">
        <f t="array" ref="Q9178">IF(
    $U$1=1, AND($P9178&lt;&gt;"", $P9178&lt;&gt;"...", $P9178&lt;&gt;"입력오류"),
    IF(
        $U$18=1, AND($P9178&lt;&gt;"", $P9178&lt;&gt;"...", $P9178&lt;&gt;"입력오류", ISNUMBER(FIND(INDEX($T$2:$T$7,$U$1),$P9178))),
        IF(
            $U$17="기타", AND($P9178&lt;&gt;"", $P9178&lt;&gt;"...", $P9178&lt;&gt;"입력오류", NOT(ISNUMBER(FIND($T$21:$T$34,$P9178)))),
            AND($P9178&lt;&gt;"", $P9178&lt;&gt;"...", $P9178&lt;&gt;"입력오류", $T$19=$P9178)
        )
    )
)</f>
        <v>0</v>
      </c>
    </row>
    <row r="9179" spans="9:17">
      <c r="I9179">
        <f t="shared" si="430"/>
        <v>9178</v>
      </c>
      <c r="J9179" t="e">
        <f t="shared" si="431"/>
        <v>#N/A</v>
      </c>
      <c r="K9179" t="e">
        <f t="shared" si="429"/>
        <v>#N/A</v>
      </c>
      <c r="L9179" t="b">
        <f>COUNTIF($N$2:N9179, N9179)=1</f>
        <v>0</v>
      </c>
      <c r="M9179" s="37">
        <f>IF( $Q9179, MAX($M$1:M9178)+1, 0)</f>
        <v>0</v>
      </c>
      <c r="N9179" t="e" cm="1">
        <f t="array" ref="N9179">INDEX($A$9:$F$1048576, $J9179, $K9179 )</f>
        <v>#N/A</v>
      </c>
      <c r="O9179" t="e" cm="1">
        <f t="array" ref="O9179">INDEX($B$9:$F$1048576, $J9179, $K9179 )</f>
        <v>#N/A</v>
      </c>
      <c r="P9179" t="str" cm="1">
        <f t="array" ref="P9179">IF( $L9179, TRIM(_xll.IMDP("IR", $G$5&amp;$N9179, $G$6)), "" )</f>
        <v/>
      </c>
      <c r="Q9179" t="b" cm="1">
        <f t="array" ref="Q9179">IF(
    $U$1=1, AND($P9179&lt;&gt;"", $P9179&lt;&gt;"...", $P9179&lt;&gt;"입력오류"),
    IF(
        $U$18=1, AND($P9179&lt;&gt;"", $P9179&lt;&gt;"...", $P9179&lt;&gt;"입력오류", ISNUMBER(FIND(INDEX($T$2:$T$7,$U$1),$P9179))),
        IF(
            $U$17="기타", AND($P9179&lt;&gt;"", $P9179&lt;&gt;"...", $P9179&lt;&gt;"입력오류", NOT(ISNUMBER(FIND($T$21:$T$34,$P9179)))),
            AND($P9179&lt;&gt;"", $P9179&lt;&gt;"...", $P9179&lt;&gt;"입력오류", $T$19=$P9179)
        )
    )
)</f>
        <v>0</v>
      </c>
    </row>
    <row r="9180" spans="9:17">
      <c r="I9180">
        <f t="shared" si="430"/>
        <v>9179</v>
      </c>
      <c r="J9180" t="e">
        <f t="shared" si="431"/>
        <v>#N/A</v>
      </c>
      <c r="K9180" t="e">
        <f t="shared" si="429"/>
        <v>#N/A</v>
      </c>
      <c r="L9180" t="b">
        <f>COUNTIF($N$2:N9180, N9180)=1</f>
        <v>0</v>
      </c>
      <c r="M9180" s="37">
        <f>IF( $Q9180, MAX($M$1:M9179)+1, 0)</f>
        <v>0</v>
      </c>
      <c r="N9180" t="e" cm="1">
        <f t="array" ref="N9180">INDEX($A$9:$F$1048576, $J9180, $K9180 )</f>
        <v>#N/A</v>
      </c>
      <c r="O9180" t="e" cm="1">
        <f t="array" ref="O9180">INDEX($B$9:$F$1048576, $J9180, $K9180 )</f>
        <v>#N/A</v>
      </c>
      <c r="P9180" t="str" cm="1">
        <f t="array" ref="P9180">IF( $L9180, TRIM(_xll.IMDP("IR", $G$5&amp;$N9180, $G$6)), "" )</f>
        <v/>
      </c>
      <c r="Q9180" t="b" cm="1">
        <f t="array" ref="Q9180">IF(
    $U$1=1, AND($P9180&lt;&gt;"", $P9180&lt;&gt;"...", $P9180&lt;&gt;"입력오류"),
    IF(
        $U$18=1, AND($P9180&lt;&gt;"", $P9180&lt;&gt;"...", $P9180&lt;&gt;"입력오류", ISNUMBER(FIND(INDEX($T$2:$T$7,$U$1),$P9180))),
        IF(
            $U$17="기타", AND($P9180&lt;&gt;"", $P9180&lt;&gt;"...", $P9180&lt;&gt;"입력오류", NOT(ISNUMBER(FIND($T$21:$T$34,$P9180)))),
            AND($P9180&lt;&gt;"", $P9180&lt;&gt;"...", $P9180&lt;&gt;"입력오류", $T$19=$P9180)
        )
    )
)</f>
        <v>0</v>
      </c>
    </row>
    <row r="9181" spans="9:17">
      <c r="I9181">
        <f t="shared" si="430"/>
        <v>9180</v>
      </c>
      <c r="J9181" t="e">
        <f t="shared" si="431"/>
        <v>#N/A</v>
      </c>
      <c r="K9181" t="e">
        <f t="shared" si="429"/>
        <v>#N/A</v>
      </c>
      <c r="L9181" t="b">
        <f>COUNTIF($N$2:N9181, N9181)=1</f>
        <v>0</v>
      </c>
      <c r="M9181" s="37">
        <f>IF( $Q9181, MAX($M$1:M9180)+1, 0)</f>
        <v>0</v>
      </c>
      <c r="N9181" t="e" cm="1">
        <f t="array" ref="N9181">INDEX($A$9:$F$1048576, $J9181, $K9181 )</f>
        <v>#N/A</v>
      </c>
      <c r="O9181" t="e" cm="1">
        <f t="array" ref="O9181">INDEX($B$9:$F$1048576, $J9181, $K9181 )</f>
        <v>#N/A</v>
      </c>
      <c r="P9181" t="str" cm="1">
        <f t="array" ref="P9181">IF( $L9181, TRIM(_xll.IMDP("IR", $G$5&amp;$N9181, $G$6)), "" )</f>
        <v/>
      </c>
      <c r="Q9181" t="b" cm="1">
        <f t="array" ref="Q9181">IF(
    $U$1=1, AND($P9181&lt;&gt;"", $P9181&lt;&gt;"...", $P9181&lt;&gt;"입력오류"),
    IF(
        $U$18=1, AND($P9181&lt;&gt;"", $P9181&lt;&gt;"...", $P9181&lt;&gt;"입력오류", ISNUMBER(FIND(INDEX($T$2:$T$7,$U$1),$P9181))),
        IF(
            $U$17="기타", AND($P9181&lt;&gt;"", $P9181&lt;&gt;"...", $P9181&lt;&gt;"입력오류", NOT(ISNUMBER(FIND($T$21:$T$34,$P9181)))),
            AND($P9181&lt;&gt;"", $P9181&lt;&gt;"...", $P9181&lt;&gt;"입력오류", $T$19=$P9181)
        )
    )
)</f>
        <v>0</v>
      </c>
    </row>
    <row r="9182" spans="9:17">
      <c r="I9182">
        <f t="shared" si="430"/>
        <v>9181</v>
      </c>
      <c r="J9182" t="e">
        <f t="shared" si="431"/>
        <v>#N/A</v>
      </c>
      <c r="K9182" t="e">
        <f t="shared" si="429"/>
        <v>#N/A</v>
      </c>
      <c r="L9182" t="b">
        <f>COUNTIF($N$2:N9182, N9182)=1</f>
        <v>0</v>
      </c>
      <c r="M9182" s="37">
        <f>IF( $Q9182, MAX($M$1:M9181)+1, 0)</f>
        <v>0</v>
      </c>
      <c r="N9182" t="e" cm="1">
        <f t="array" ref="N9182">INDEX($A$9:$F$1048576, $J9182, $K9182 )</f>
        <v>#N/A</v>
      </c>
      <c r="O9182" t="e" cm="1">
        <f t="array" ref="O9182">INDEX($B$9:$F$1048576, $J9182, $K9182 )</f>
        <v>#N/A</v>
      </c>
      <c r="P9182" t="str" cm="1">
        <f t="array" ref="P9182">IF( $L9182, TRIM(_xll.IMDP("IR", $G$5&amp;$N9182, $G$6)), "" )</f>
        <v/>
      </c>
      <c r="Q9182" t="b" cm="1">
        <f t="array" ref="Q9182">IF(
    $U$1=1, AND($P9182&lt;&gt;"", $P9182&lt;&gt;"...", $P9182&lt;&gt;"입력오류"),
    IF(
        $U$18=1, AND($P9182&lt;&gt;"", $P9182&lt;&gt;"...", $P9182&lt;&gt;"입력오류", ISNUMBER(FIND(INDEX($T$2:$T$7,$U$1),$P9182))),
        IF(
            $U$17="기타", AND($P9182&lt;&gt;"", $P9182&lt;&gt;"...", $P9182&lt;&gt;"입력오류", NOT(ISNUMBER(FIND($T$21:$T$34,$P9182)))),
            AND($P9182&lt;&gt;"", $P9182&lt;&gt;"...", $P9182&lt;&gt;"입력오류", $T$19=$P9182)
        )
    )
)</f>
        <v>0</v>
      </c>
    </row>
    <row r="9183" spans="9:17">
      <c r="I9183">
        <f t="shared" si="430"/>
        <v>9182</v>
      </c>
      <c r="J9183" t="e">
        <f t="shared" si="431"/>
        <v>#N/A</v>
      </c>
      <c r="K9183" t="e">
        <f t="shared" si="429"/>
        <v>#N/A</v>
      </c>
      <c r="L9183" t="b">
        <f>COUNTIF($N$2:N9183, N9183)=1</f>
        <v>0</v>
      </c>
      <c r="M9183" s="37">
        <f>IF( $Q9183, MAX($M$1:M9182)+1, 0)</f>
        <v>0</v>
      </c>
      <c r="N9183" t="e" cm="1">
        <f t="array" ref="N9183">INDEX($A$9:$F$1048576, $J9183, $K9183 )</f>
        <v>#N/A</v>
      </c>
      <c r="O9183" t="e" cm="1">
        <f t="array" ref="O9183">INDEX($B$9:$F$1048576, $J9183, $K9183 )</f>
        <v>#N/A</v>
      </c>
      <c r="P9183" t="str" cm="1">
        <f t="array" ref="P9183">IF( $L9183, TRIM(_xll.IMDP("IR", $G$5&amp;$N9183, $G$6)), "" )</f>
        <v/>
      </c>
      <c r="Q9183" t="b" cm="1">
        <f t="array" ref="Q9183">IF(
    $U$1=1, AND($P9183&lt;&gt;"", $P9183&lt;&gt;"...", $P9183&lt;&gt;"입력오류"),
    IF(
        $U$18=1, AND($P9183&lt;&gt;"", $P9183&lt;&gt;"...", $P9183&lt;&gt;"입력오류", ISNUMBER(FIND(INDEX($T$2:$T$7,$U$1),$P9183))),
        IF(
            $U$17="기타", AND($P9183&lt;&gt;"", $P9183&lt;&gt;"...", $P9183&lt;&gt;"입력오류", NOT(ISNUMBER(FIND($T$21:$T$34,$P9183)))),
            AND($P9183&lt;&gt;"", $P9183&lt;&gt;"...", $P9183&lt;&gt;"입력오류", $T$19=$P9183)
        )
    )
)</f>
        <v>0</v>
      </c>
    </row>
    <row r="9184" spans="9:17">
      <c r="I9184">
        <f t="shared" si="430"/>
        <v>9183</v>
      </c>
      <c r="J9184" t="e">
        <f t="shared" si="431"/>
        <v>#N/A</v>
      </c>
      <c r="K9184" t="e">
        <f t="shared" si="429"/>
        <v>#N/A</v>
      </c>
      <c r="L9184" t="b">
        <f>COUNTIF($N$2:N9184, N9184)=1</f>
        <v>0</v>
      </c>
      <c r="M9184" s="37">
        <f>IF( $Q9184, MAX($M$1:M9183)+1, 0)</f>
        <v>0</v>
      </c>
      <c r="N9184" t="e" cm="1">
        <f t="array" ref="N9184">INDEX($A$9:$F$1048576, $J9184, $K9184 )</f>
        <v>#N/A</v>
      </c>
      <c r="O9184" t="e" cm="1">
        <f t="array" ref="O9184">INDEX($B$9:$F$1048576, $J9184, $K9184 )</f>
        <v>#N/A</v>
      </c>
      <c r="P9184" t="str" cm="1">
        <f t="array" ref="P9184">IF( $L9184, TRIM(_xll.IMDP("IR", $G$5&amp;$N9184, $G$6)), "" )</f>
        <v/>
      </c>
      <c r="Q9184" t="b" cm="1">
        <f t="array" ref="Q9184">IF(
    $U$1=1, AND($P9184&lt;&gt;"", $P9184&lt;&gt;"...", $P9184&lt;&gt;"입력오류"),
    IF(
        $U$18=1, AND($P9184&lt;&gt;"", $P9184&lt;&gt;"...", $P9184&lt;&gt;"입력오류", ISNUMBER(FIND(INDEX($T$2:$T$7,$U$1),$P9184))),
        IF(
            $U$17="기타", AND($P9184&lt;&gt;"", $P9184&lt;&gt;"...", $P9184&lt;&gt;"입력오류", NOT(ISNUMBER(FIND($T$21:$T$34,$P9184)))),
            AND($P9184&lt;&gt;"", $P9184&lt;&gt;"...", $P9184&lt;&gt;"입력오류", $T$19=$P9184)
        )
    )
)</f>
        <v>0</v>
      </c>
    </row>
    <row r="9185" spans="9:17">
      <c r="I9185">
        <f t="shared" si="430"/>
        <v>9184</v>
      </c>
      <c r="J9185" t="e">
        <f t="shared" si="431"/>
        <v>#N/A</v>
      </c>
      <c r="K9185" t="e">
        <f t="shared" si="429"/>
        <v>#N/A</v>
      </c>
      <c r="L9185" t="b">
        <f>COUNTIF($N$2:N9185, N9185)=1</f>
        <v>0</v>
      </c>
      <c r="M9185" s="37">
        <f>IF( $Q9185, MAX($M$1:M9184)+1, 0)</f>
        <v>0</v>
      </c>
      <c r="N9185" t="e" cm="1">
        <f t="array" ref="N9185">INDEX($A$9:$F$1048576, $J9185, $K9185 )</f>
        <v>#N/A</v>
      </c>
      <c r="O9185" t="e" cm="1">
        <f t="array" ref="O9185">INDEX($B$9:$F$1048576, $J9185, $K9185 )</f>
        <v>#N/A</v>
      </c>
      <c r="P9185" t="str" cm="1">
        <f t="array" ref="P9185">IF( $L9185, TRIM(_xll.IMDP("IR", $G$5&amp;$N9185, $G$6)), "" )</f>
        <v/>
      </c>
      <c r="Q9185" t="b" cm="1">
        <f t="array" ref="Q9185">IF(
    $U$1=1, AND($P9185&lt;&gt;"", $P9185&lt;&gt;"...", $P9185&lt;&gt;"입력오류"),
    IF(
        $U$18=1, AND($P9185&lt;&gt;"", $P9185&lt;&gt;"...", $P9185&lt;&gt;"입력오류", ISNUMBER(FIND(INDEX($T$2:$T$7,$U$1),$P9185))),
        IF(
            $U$17="기타", AND($P9185&lt;&gt;"", $P9185&lt;&gt;"...", $P9185&lt;&gt;"입력오류", NOT(ISNUMBER(FIND($T$21:$T$34,$P9185)))),
            AND($P9185&lt;&gt;"", $P9185&lt;&gt;"...", $P9185&lt;&gt;"입력오류", $T$19=$P9185)
        )
    )
)</f>
        <v>0</v>
      </c>
    </row>
    <row r="9186" spans="9:17">
      <c r="I9186">
        <f t="shared" si="430"/>
        <v>9185</v>
      </c>
      <c r="J9186" t="e">
        <f t="shared" si="431"/>
        <v>#N/A</v>
      </c>
      <c r="K9186" t="e">
        <f t="shared" si="429"/>
        <v>#N/A</v>
      </c>
      <c r="L9186" t="b">
        <f>COUNTIF($N$2:N9186, N9186)=1</f>
        <v>0</v>
      </c>
      <c r="M9186" s="37">
        <f>IF( $Q9186, MAX($M$1:M9185)+1, 0)</f>
        <v>0</v>
      </c>
      <c r="N9186" t="e" cm="1">
        <f t="array" ref="N9186">INDEX($A$9:$F$1048576, $J9186, $K9186 )</f>
        <v>#N/A</v>
      </c>
      <c r="O9186" t="e" cm="1">
        <f t="array" ref="O9186">INDEX($B$9:$F$1048576, $J9186, $K9186 )</f>
        <v>#N/A</v>
      </c>
      <c r="P9186" t="str" cm="1">
        <f t="array" ref="P9186">IF( $L9186, TRIM(_xll.IMDP("IR", $G$5&amp;$N9186, $G$6)), "" )</f>
        <v/>
      </c>
      <c r="Q9186" t="b" cm="1">
        <f t="array" ref="Q9186">IF(
    $U$1=1, AND($P9186&lt;&gt;"", $P9186&lt;&gt;"...", $P9186&lt;&gt;"입력오류"),
    IF(
        $U$18=1, AND($P9186&lt;&gt;"", $P9186&lt;&gt;"...", $P9186&lt;&gt;"입력오류", ISNUMBER(FIND(INDEX($T$2:$T$7,$U$1),$P9186))),
        IF(
            $U$17="기타", AND($P9186&lt;&gt;"", $P9186&lt;&gt;"...", $P9186&lt;&gt;"입력오류", NOT(ISNUMBER(FIND($T$21:$T$34,$P9186)))),
            AND($P9186&lt;&gt;"", $P9186&lt;&gt;"...", $P9186&lt;&gt;"입력오류", $T$19=$P9186)
        )
    )
)</f>
        <v>0</v>
      </c>
    </row>
    <row r="9187" spans="9:17">
      <c r="I9187">
        <f t="shared" si="430"/>
        <v>9186</v>
      </c>
      <c r="J9187" t="e">
        <f t="shared" si="431"/>
        <v>#N/A</v>
      </c>
      <c r="K9187" t="e">
        <f t="shared" si="429"/>
        <v>#N/A</v>
      </c>
      <c r="L9187" t="b">
        <f>COUNTIF($N$2:N9187, N9187)=1</f>
        <v>0</v>
      </c>
      <c r="M9187" s="37">
        <f>IF( $Q9187, MAX($M$1:M9186)+1, 0)</f>
        <v>0</v>
      </c>
      <c r="N9187" t="e" cm="1">
        <f t="array" ref="N9187">INDEX($A$9:$F$1048576, $J9187, $K9187 )</f>
        <v>#N/A</v>
      </c>
      <c r="O9187" t="e" cm="1">
        <f t="array" ref="O9187">INDEX($B$9:$F$1048576, $J9187, $K9187 )</f>
        <v>#N/A</v>
      </c>
      <c r="P9187" t="str" cm="1">
        <f t="array" ref="P9187">IF( $L9187, TRIM(_xll.IMDP("IR", $G$5&amp;$N9187, $G$6)), "" )</f>
        <v/>
      </c>
      <c r="Q9187" t="b" cm="1">
        <f t="array" ref="Q9187">IF(
    $U$1=1, AND($P9187&lt;&gt;"", $P9187&lt;&gt;"...", $P9187&lt;&gt;"입력오류"),
    IF(
        $U$18=1, AND($P9187&lt;&gt;"", $P9187&lt;&gt;"...", $P9187&lt;&gt;"입력오류", ISNUMBER(FIND(INDEX($T$2:$T$7,$U$1),$P9187))),
        IF(
            $U$17="기타", AND($P9187&lt;&gt;"", $P9187&lt;&gt;"...", $P9187&lt;&gt;"입력오류", NOT(ISNUMBER(FIND($T$21:$T$34,$P9187)))),
            AND($P9187&lt;&gt;"", $P9187&lt;&gt;"...", $P9187&lt;&gt;"입력오류", $T$19=$P9187)
        )
    )
)</f>
        <v>0</v>
      </c>
    </row>
    <row r="9188" spans="9:17">
      <c r="I9188">
        <f t="shared" si="430"/>
        <v>9187</v>
      </c>
      <c r="J9188" t="e">
        <f t="shared" si="431"/>
        <v>#N/A</v>
      </c>
      <c r="K9188" t="e">
        <f t="shared" si="429"/>
        <v>#N/A</v>
      </c>
      <c r="L9188" t="b">
        <f>COUNTIF($N$2:N9188, N9188)=1</f>
        <v>0</v>
      </c>
      <c r="M9188" s="37">
        <f>IF( $Q9188, MAX($M$1:M9187)+1, 0)</f>
        <v>0</v>
      </c>
      <c r="N9188" t="e" cm="1">
        <f t="array" ref="N9188">INDEX($A$9:$F$1048576, $J9188, $K9188 )</f>
        <v>#N/A</v>
      </c>
      <c r="O9188" t="e" cm="1">
        <f t="array" ref="O9188">INDEX($B$9:$F$1048576, $J9188, $K9188 )</f>
        <v>#N/A</v>
      </c>
      <c r="P9188" t="str" cm="1">
        <f t="array" ref="P9188">IF( $L9188, TRIM(_xll.IMDP("IR", $G$5&amp;$N9188, $G$6)), "" )</f>
        <v/>
      </c>
      <c r="Q9188" t="b" cm="1">
        <f t="array" ref="Q9188">IF(
    $U$1=1, AND($P9188&lt;&gt;"", $P9188&lt;&gt;"...", $P9188&lt;&gt;"입력오류"),
    IF(
        $U$18=1, AND($P9188&lt;&gt;"", $P9188&lt;&gt;"...", $P9188&lt;&gt;"입력오류", ISNUMBER(FIND(INDEX($T$2:$T$7,$U$1),$P9188))),
        IF(
            $U$17="기타", AND($P9188&lt;&gt;"", $P9188&lt;&gt;"...", $P9188&lt;&gt;"입력오류", NOT(ISNUMBER(FIND($T$21:$T$34,$P9188)))),
            AND($P9188&lt;&gt;"", $P9188&lt;&gt;"...", $P9188&lt;&gt;"입력오류", $T$19=$P9188)
        )
    )
)</f>
        <v>0</v>
      </c>
    </row>
    <row r="9189" spans="9:17">
      <c r="I9189">
        <f t="shared" si="430"/>
        <v>9188</v>
      </c>
      <c r="J9189" t="e">
        <f t="shared" si="431"/>
        <v>#N/A</v>
      </c>
      <c r="K9189" t="e">
        <f t="shared" si="429"/>
        <v>#N/A</v>
      </c>
      <c r="L9189" t="b">
        <f>COUNTIF($N$2:N9189, N9189)=1</f>
        <v>0</v>
      </c>
      <c r="M9189" s="37">
        <f>IF( $Q9189, MAX($M$1:M9188)+1, 0)</f>
        <v>0</v>
      </c>
      <c r="N9189" t="e" cm="1">
        <f t="array" ref="N9189">INDEX($A$9:$F$1048576, $J9189, $K9189 )</f>
        <v>#N/A</v>
      </c>
      <c r="O9189" t="e" cm="1">
        <f t="array" ref="O9189">INDEX($B$9:$F$1048576, $J9189, $K9189 )</f>
        <v>#N/A</v>
      </c>
      <c r="P9189" t="str" cm="1">
        <f t="array" ref="P9189">IF( $L9189, TRIM(_xll.IMDP("IR", $G$5&amp;$N9189, $G$6)), "" )</f>
        <v/>
      </c>
      <c r="Q9189" t="b" cm="1">
        <f t="array" ref="Q9189">IF(
    $U$1=1, AND($P9189&lt;&gt;"", $P9189&lt;&gt;"...", $P9189&lt;&gt;"입력오류"),
    IF(
        $U$18=1, AND($P9189&lt;&gt;"", $P9189&lt;&gt;"...", $P9189&lt;&gt;"입력오류", ISNUMBER(FIND(INDEX($T$2:$T$7,$U$1),$P9189))),
        IF(
            $U$17="기타", AND($P9189&lt;&gt;"", $P9189&lt;&gt;"...", $P9189&lt;&gt;"입력오류", NOT(ISNUMBER(FIND($T$21:$T$34,$P9189)))),
            AND($P9189&lt;&gt;"", $P9189&lt;&gt;"...", $P9189&lt;&gt;"입력오류", $T$19=$P9189)
        )
    )
)</f>
        <v>0</v>
      </c>
    </row>
    <row r="9190" spans="9:17">
      <c r="I9190">
        <f t="shared" si="430"/>
        <v>9189</v>
      </c>
      <c r="J9190" t="e">
        <f t="shared" si="431"/>
        <v>#N/A</v>
      </c>
      <c r="K9190" t="e">
        <f t="shared" si="429"/>
        <v>#N/A</v>
      </c>
      <c r="L9190" t="b">
        <f>COUNTIF($N$2:N9190, N9190)=1</f>
        <v>0</v>
      </c>
      <c r="M9190" s="37">
        <f>IF( $Q9190, MAX($M$1:M9189)+1, 0)</f>
        <v>0</v>
      </c>
      <c r="N9190" t="e" cm="1">
        <f t="array" ref="N9190">INDEX($A$9:$F$1048576, $J9190, $K9190 )</f>
        <v>#N/A</v>
      </c>
      <c r="O9190" t="e" cm="1">
        <f t="array" ref="O9190">INDEX($B$9:$F$1048576, $J9190, $K9190 )</f>
        <v>#N/A</v>
      </c>
      <c r="P9190" t="str" cm="1">
        <f t="array" ref="P9190">IF( $L9190, TRIM(_xll.IMDP("IR", $G$5&amp;$N9190, $G$6)), "" )</f>
        <v/>
      </c>
      <c r="Q9190" t="b" cm="1">
        <f t="array" ref="Q9190">IF(
    $U$1=1, AND($P9190&lt;&gt;"", $P9190&lt;&gt;"...", $P9190&lt;&gt;"입력오류"),
    IF(
        $U$18=1, AND($P9190&lt;&gt;"", $P9190&lt;&gt;"...", $P9190&lt;&gt;"입력오류", ISNUMBER(FIND(INDEX($T$2:$T$7,$U$1),$P9190))),
        IF(
            $U$17="기타", AND($P9190&lt;&gt;"", $P9190&lt;&gt;"...", $P9190&lt;&gt;"입력오류", NOT(ISNUMBER(FIND($T$21:$T$34,$P9190)))),
            AND($P9190&lt;&gt;"", $P9190&lt;&gt;"...", $P9190&lt;&gt;"입력오류", $T$19=$P9190)
        )
    )
)</f>
        <v>0</v>
      </c>
    </row>
    <row r="9191" spans="9:17">
      <c r="I9191">
        <f t="shared" si="430"/>
        <v>9190</v>
      </c>
      <c r="J9191" t="e">
        <f t="shared" si="431"/>
        <v>#N/A</v>
      </c>
      <c r="K9191" t="e">
        <f t="shared" si="429"/>
        <v>#N/A</v>
      </c>
      <c r="L9191" t="b">
        <f>COUNTIF($N$2:N9191, N9191)=1</f>
        <v>0</v>
      </c>
      <c r="M9191" s="37">
        <f>IF( $Q9191, MAX($M$1:M9190)+1, 0)</f>
        <v>0</v>
      </c>
      <c r="N9191" t="e" cm="1">
        <f t="array" ref="N9191">INDEX($A$9:$F$1048576, $J9191, $K9191 )</f>
        <v>#N/A</v>
      </c>
      <c r="O9191" t="e" cm="1">
        <f t="array" ref="O9191">INDEX($B$9:$F$1048576, $J9191, $K9191 )</f>
        <v>#N/A</v>
      </c>
      <c r="P9191" t="str" cm="1">
        <f t="array" ref="P9191">IF( $L9191, TRIM(_xll.IMDP("IR", $G$5&amp;$N9191, $G$6)), "" )</f>
        <v/>
      </c>
      <c r="Q9191" t="b" cm="1">
        <f t="array" ref="Q9191">IF(
    $U$1=1, AND($P9191&lt;&gt;"", $P9191&lt;&gt;"...", $P9191&lt;&gt;"입력오류"),
    IF(
        $U$18=1, AND($P9191&lt;&gt;"", $P9191&lt;&gt;"...", $P9191&lt;&gt;"입력오류", ISNUMBER(FIND(INDEX($T$2:$T$7,$U$1),$P9191))),
        IF(
            $U$17="기타", AND($P9191&lt;&gt;"", $P9191&lt;&gt;"...", $P9191&lt;&gt;"입력오류", NOT(ISNUMBER(FIND($T$21:$T$34,$P9191)))),
            AND($P9191&lt;&gt;"", $P9191&lt;&gt;"...", $P9191&lt;&gt;"입력오류", $T$19=$P9191)
        )
    )
)</f>
        <v>0</v>
      </c>
    </row>
    <row r="9192" spans="9:17">
      <c r="I9192">
        <f t="shared" si="430"/>
        <v>9191</v>
      </c>
      <c r="J9192" t="e">
        <f t="shared" si="431"/>
        <v>#N/A</v>
      </c>
      <c r="K9192" t="e">
        <f t="shared" si="429"/>
        <v>#N/A</v>
      </c>
      <c r="L9192" t="b">
        <f>COUNTIF($N$2:N9192, N9192)=1</f>
        <v>0</v>
      </c>
      <c r="M9192" s="37">
        <f>IF( $Q9192, MAX($M$1:M9191)+1, 0)</f>
        <v>0</v>
      </c>
      <c r="N9192" t="e" cm="1">
        <f t="array" ref="N9192">INDEX($A$9:$F$1048576, $J9192, $K9192 )</f>
        <v>#N/A</v>
      </c>
      <c r="O9192" t="e" cm="1">
        <f t="array" ref="O9192">INDEX($B$9:$F$1048576, $J9192, $K9192 )</f>
        <v>#N/A</v>
      </c>
      <c r="P9192" t="str" cm="1">
        <f t="array" ref="P9192">IF( $L9192, TRIM(_xll.IMDP("IR", $G$5&amp;$N9192, $G$6)), "" )</f>
        <v/>
      </c>
      <c r="Q9192" t="b" cm="1">
        <f t="array" ref="Q9192">IF(
    $U$1=1, AND($P9192&lt;&gt;"", $P9192&lt;&gt;"...", $P9192&lt;&gt;"입력오류"),
    IF(
        $U$18=1, AND($P9192&lt;&gt;"", $P9192&lt;&gt;"...", $P9192&lt;&gt;"입력오류", ISNUMBER(FIND(INDEX($T$2:$T$7,$U$1),$P9192))),
        IF(
            $U$17="기타", AND($P9192&lt;&gt;"", $P9192&lt;&gt;"...", $P9192&lt;&gt;"입력오류", NOT(ISNUMBER(FIND($T$21:$T$34,$P9192)))),
            AND($P9192&lt;&gt;"", $P9192&lt;&gt;"...", $P9192&lt;&gt;"입력오류", $T$19=$P9192)
        )
    )
)</f>
        <v>0</v>
      </c>
    </row>
    <row r="9193" spans="9:17">
      <c r="I9193">
        <f t="shared" si="430"/>
        <v>9192</v>
      </c>
      <c r="J9193" t="e">
        <f t="shared" si="431"/>
        <v>#N/A</v>
      </c>
      <c r="K9193" t="e">
        <f t="shared" si="429"/>
        <v>#N/A</v>
      </c>
      <c r="L9193" t="b">
        <f>COUNTIF($N$2:N9193, N9193)=1</f>
        <v>0</v>
      </c>
      <c r="M9193" s="37">
        <f>IF( $Q9193, MAX($M$1:M9192)+1, 0)</f>
        <v>0</v>
      </c>
      <c r="N9193" t="e" cm="1">
        <f t="array" ref="N9193">INDEX($A$9:$F$1048576, $J9193, $K9193 )</f>
        <v>#N/A</v>
      </c>
      <c r="O9193" t="e" cm="1">
        <f t="array" ref="O9193">INDEX($B$9:$F$1048576, $J9193, $K9193 )</f>
        <v>#N/A</v>
      </c>
      <c r="P9193" t="str" cm="1">
        <f t="array" ref="P9193">IF( $L9193, TRIM(_xll.IMDP("IR", $G$5&amp;$N9193, $G$6)), "" )</f>
        <v/>
      </c>
      <c r="Q9193" t="b" cm="1">
        <f t="array" ref="Q9193">IF(
    $U$1=1, AND($P9193&lt;&gt;"", $P9193&lt;&gt;"...", $P9193&lt;&gt;"입력오류"),
    IF(
        $U$18=1, AND($P9193&lt;&gt;"", $P9193&lt;&gt;"...", $P9193&lt;&gt;"입력오류", ISNUMBER(FIND(INDEX($T$2:$T$7,$U$1),$P9193))),
        IF(
            $U$17="기타", AND($P9193&lt;&gt;"", $P9193&lt;&gt;"...", $P9193&lt;&gt;"입력오류", NOT(ISNUMBER(FIND($T$21:$T$34,$P9193)))),
            AND($P9193&lt;&gt;"", $P9193&lt;&gt;"...", $P9193&lt;&gt;"입력오류", $T$19=$P9193)
        )
    )
)</f>
        <v>0</v>
      </c>
    </row>
    <row r="9194" spans="9:17">
      <c r="I9194">
        <f t="shared" si="430"/>
        <v>9193</v>
      </c>
      <c r="J9194" t="e">
        <f t="shared" si="431"/>
        <v>#N/A</v>
      </c>
      <c r="K9194" t="e">
        <f t="shared" si="429"/>
        <v>#N/A</v>
      </c>
      <c r="L9194" t="b">
        <f>COUNTIF($N$2:N9194, N9194)=1</f>
        <v>0</v>
      </c>
      <c r="M9194" s="37">
        <f>IF( $Q9194, MAX($M$1:M9193)+1, 0)</f>
        <v>0</v>
      </c>
      <c r="N9194" t="e" cm="1">
        <f t="array" ref="N9194">INDEX($A$9:$F$1048576, $J9194, $K9194 )</f>
        <v>#N/A</v>
      </c>
      <c r="O9194" t="e" cm="1">
        <f t="array" ref="O9194">INDEX($B$9:$F$1048576, $J9194, $K9194 )</f>
        <v>#N/A</v>
      </c>
      <c r="P9194" t="str" cm="1">
        <f t="array" ref="P9194">IF( $L9194, TRIM(_xll.IMDP("IR", $G$5&amp;$N9194, $G$6)), "" )</f>
        <v/>
      </c>
      <c r="Q9194" t="b" cm="1">
        <f t="array" ref="Q9194">IF(
    $U$1=1, AND($P9194&lt;&gt;"", $P9194&lt;&gt;"...", $P9194&lt;&gt;"입력오류"),
    IF(
        $U$18=1, AND($P9194&lt;&gt;"", $P9194&lt;&gt;"...", $P9194&lt;&gt;"입력오류", ISNUMBER(FIND(INDEX($T$2:$T$7,$U$1),$P9194))),
        IF(
            $U$17="기타", AND($P9194&lt;&gt;"", $P9194&lt;&gt;"...", $P9194&lt;&gt;"입력오류", NOT(ISNUMBER(FIND($T$21:$T$34,$P9194)))),
            AND($P9194&lt;&gt;"", $P9194&lt;&gt;"...", $P9194&lt;&gt;"입력오류", $T$19=$P9194)
        )
    )
)</f>
        <v>0</v>
      </c>
    </row>
    <row r="9195" spans="9:17">
      <c r="I9195">
        <f t="shared" si="430"/>
        <v>9194</v>
      </c>
      <c r="J9195" t="e">
        <f t="shared" si="431"/>
        <v>#N/A</v>
      </c>
      <c r="K9195" t="e">
        <f t="shared" si="429"/>
        <v>#N/A</v>
      </c>
      <c r="L9195" t="b">
        <f>COUNTIF($N$2:N9195, N9195)=1</f>
        <v>0</v>
      </c>
      <c r="M9195" s="37">
        <f>IF( $Q9195, MAX($M$1:M9194)+1, 0)</f>
        <v>0</v>
      </c>
      <c r="N9195" t="e" cm="1">
        <f t="array" ref="N9195">INDEX($A$9:$F$1048576, $J9195, $K9195 )</f>
        <v>#N/A</v>
      </c>
      <c r="O9195" t="e" cm="1">
        <f t="array" ref="O9195">INDEX($B$9:$F$1048576, $J9195, $K9195 )</f>
        <v>#N/A</v>
      </c>
      <c r="P9195" t="str" cm="1">
        <f t="array" ref="P9195">IF( $L9195, TRIM(_xll.IMDP("IR", $G$5&amp;$N9195, $G$6)), "" )</f>
        <v/>
      </c>
      <c r="Q9195" t="b" cm="1">
        <f t="array" ref="Q9195">IF(
    $U$1=1, AND($P9195&lt;&gt;"", $P9195&lt;&gt;"...", $P9195&lt;&gt;"입력오류"),
    IF(
        $U$18=1, AND($P9195&lt;&gt;"", $P9195&lt;&gt;"...", $P9195&lt;&gt;"입력오류", ISNUMBER(FIND(INDEX($T$2:$T$7,$U$1),$P9195))),
        IF(
            $U$17="기타", AND($P9195&lt;&gt;"", $P9195&lt;&gt;"...", $P9195&lt;&gt;"입력오류", NOT(ISNUMBER(FIND($T$21:$T$34,$P9195)))),
            AND($P9195&lt;&gt;"", $P9195&lt;&gt;"...", $P9195&lt;&gt;"입력오류", $T$19=$P9195)
        )
    )
)</f>
        <v>0</v>
      </c>
    </row>
    <row r="9196" spans="9:17">
      <c r="I9196">
        <f t="shared" si="430"/>
        <v>9195</v>
      </c>
      <c r="J9196" t="e">
        <f t="shared" si="431"/>
        <v>#N/A</v>
      </c>
      <c r="K9196" t="e">
        <f t="shared" si="429"/>
        <v>#N/A</v>
      </c>
      <c r="L9196" t="b">
        <f>COUNTIF($N$2:N9196, N9196)=1</f>
        <v>0</v>
      </c>
      <c r="M9196" s="37">
        <f>IF( $Q9196, MAX($M$1:M9195)+1, 0)</f>
        <v>0</v>
      </c>
      <c r="N9196" t="e" cm="1">
        <f t="array" ref="N9196">INDEX($A$9:$F$1048576, $J9196, $K9196 )</f>
        <v>#N/A</v>
      </c>
      <c r="O9196" t="e" cm="1">
        <f t="array" ref="O9196">INDEX($B$9:$F$1048576, $J9196, $K9196 )</f>
        <v>#N/A</v>
      </c>
      <c r="P9196" t="str" cm="1">
        <f t="array" ref="P9196">IF( $L9196, TRIM(_xll.IMDP("IR", $G$5&amp;$N9196, $G$6)), "" )</f>
        <v/>
      </c>
      <c r="Q9196" t="b" cm="1">
        <f t="array" ref="Q9196">IF(
    $U$1=1, AND($P9196&lt;&gt;"", $P9196&lt;&gt;"...", $P9196&lt;&gt;"입력오류"),
    IF(
        $U$18=1, AND($P9196&lt;&gt;"", $P9196&lt;&gt;"...", $P9196&lt;&gt;"입력오류", ISNUMBER(FIND(INDEX($T$2:$T$7,$U$1),$P9196))),
        IF(
            $U$17="기타", AND($P9196&lt;&gt;"", $P9196&lt;&gt;"...", $P9196&lt;&gt;"입력오류", NOT(ISNUMBER(FIND($T$21:$T$34,$P9196)))),
            AND($P9196&lt;&gt;"", $P9196&lt;&gt;"...", $P9196&lt;&gt;"입력오류", $T$19=$P9196)
        )
    )
)</f>
        <v>0</v>
      </c>
    </row>
    <row r="9197" spans="9:17">
      <c r="I9197">
        <f t="shared" si="430"/>
        <v>9196</v>
      </c>
      <c r="J9197" t="e">
        <f t="shared" si="431"/>
        <v>#N/A</v>
      </c>
      <c r="K9197" t="e">
        <f t="shared" si="429"/>
        <v>#N/A</v>
      </c>
      <c r="L9197" t="b">
        <f>COUNTIF($N$2:N9197, N9197)=1</f>
        <v>0</v>
      </c>
      <c r="M9197" s="37">
        <f>IF( $Q9197, MAX($M$1:M9196)+1, 0)</f>
        <v>0</v>
      </c>
      <c r="N9197" t="e" cm="1">
        <f t="array" ref="N9197">INDEX($A$9:$F$1048576, $J9197, $K9197 )</f>
        <v>#N/A</v>
      </c>
      <c r="O9197" t="e" cm="1">
        <f t="array" ref="O9197">INDEX($B$9:$F$1048576, $J9197, $K9197 )</f>
        <v>#N/A</v>
      </c>
      <c r="P9197" t="str" cm="1">
        <f t="array" ref="P9197">IF( $L9197, TRIM(_xll.IMDP("IR", $G$5&amp;$N9197, $G$6)), "" )</f>
        <v/>
      </c>
      <c r="Q9197" t="b" cm="1">
        <f t="array" ref="Q9197">IF(
    $U$1=1, AND($P9197&lt;&gt;"", $P9197&lt;&gt;"...", $P9197&lt;&gt;"입력오류"),
    IF(
        $U$18=1, AND($P9197&lt;&gt;"", $P9197&lt;&gt;"...", $P9197&lt;&gt;"입력오류", ISNUMBER(FIND(INDEX($T$2:$T$7,$U$1),$P9197))),
        IF(
            $U$17="기타", AND($P9197&lt;&gt;"", $P9197&lt;&gt;"...", $P9197&lt;&gt;"입력오류", NOT(ISNUMBER(FIND($T$21:$T$34,$P9197)))),
            AND($P9197&lt;&gt;"", $P9197&lt;&gt;"...", $P9197&lt;&gt;"입력오류", $T$19=$P9197)
        )
    )
)</f>
        <v>0</v>
      </c>
    </row>
    <row r="9198" spans="9:17">
      <c r="I9198">
        <f t="shared" si="430"/>
        <v>9197</v>
      </c>
      <c r="J9198" t="e">
        <f t="shared" si="431"/>
        <v>#N/A</v>
      </c>
      <c r="K9198" t="e">
        <f t="shared" si="429"/>
        <v>#N/A</v>
      </c>
      <c r="L9198" t="b">
        <f>COUNTIF($N$2:N9198, N9198)=1</f>
        <v>0</v>
      </c>
      <c r="M9198" s="37">
        <f>IF( $Q9198, MAX($M$1:M9197)+1, 0)</f>
        <v>0</v>
      </c>
      <c r="N9198" t="e" cm="1">
        <f t="array" ref="N9198">INDEX($A$9:$F$1048576, $J9198, $K9198 )</f>
        <v>#N/A</v>
      </c>
      <c r="O9198" t="e" cm="1">
        <f t="array" ref="O9198">INDEX($B$9:$F$1048576, $J9198, $K9198 )</f>
        <v>#N/A</v>
      </c>
      <c r="P9198" t="str" cm="1">
        <f t="array" ref="P9198">IF( $L9198, TRIM(_xll.IMDP("IR", $G$5&amp;$N9198, $G$6)), "" )</f>
        <v/>
      </c>
      <c r="Q9198" t="b" cm="1">
        <f t="array" ref="Q9198">IF(
    $U$1=1, AND($P9198&lt;&gt;"", $P9198&lt;&gt;"...", $P9198&lt;&gt;"입력오류"),
    IF(
        $U$18=1, AND($P9198&lt;&gt;"", $P9198&lt;&gt;"...", $P9198&lt;&gt;"입력오류", ISNUMBER(FIND(INDEX($T$2:$T$7,$U$1),$P9198))),
        IF(
            $U$17="기타", AND($P9198&lt;&gt;"", $P9198&lt;&gt;"...", $P9198&lt;&gt;"입력오류", NOT(ISNUMBER(FIND($T$21:$T$34,$P9198)))),
            AND($P9198&lt;&gt;"", $P9198&lt;&gt;"...", $P9198&lt;&gt;"입력오류", $T$19=$P9198)
        )
    )
)</f>
        <v>0</v>
      </c>
    </row>
    <row r="9199" spans="9:17">
      <c r="I9199">
        <f t="shared" si="430"/>
        <v>9198</v>
      </c>
      <c r="J9199" t="e">
        <f t="shared" si="431"/>
        <v>#N/A</v>
      </c>
      <c r="K9199" t="e">
        <f t="shared" si="429"/>
        <v>#N/A</v>
      </c>
      <c r="L9199" t="b">
        <f>COUNTIF($N$2:N9199, N9199)=1</f>
        <v>0</v>
      </c>
      <c r="M9199" s="37">
        <f>IF( $Q9199, MAX($M$1:M9198)+1, 0)</f>
        <v>0</v>
      </c>
      <c r="N9199" t="e" cm="1">
        <f t="array" ref="N9199">INDEX($A$9:$F$1048576, $J9199, $K9199 )</f>
        <v>#N/A</v>
      </c>
      <c r="O9199" t="e" cm="1">
        <f t="array" ref="O9199">INDEX($B$9:$F$1048576, $J9199, $K9199 )</f>
        <v>#N/A</v>
      </c>
      <c r="P9199" t="str" cm="1">
        <f t="array" ref="P9199">IF( $L9199, TRIM(_xll.IMDP("IR", $G$5&amp;$N9199, $G$6)), "" )</f>
        <v/>
      </c>
      <c r="Q9199" t="b" cm="1">
        <f t="array" ref="Q9199">IF(
    $U$1=1, AND($P9199&lt;&gt;"", $P9199&lt;&gt;"...", $P9199&lt;&gt;"입력오류"),
    IF(
        $U$18=1, AND($P9199&lt;&gt;"", $P9199&lt;&gt;"...", $P9199&lt;&gt;"입력오류", ISNUMBER(FIND(INDEX($T$2:$T$7,$U$1),$P9199))),
        IF(
            $U$17="기타", AND($P9199&lt;&gt;"", $P9199&lt;&gt;"...", $P9199&lt;&gt;"입력오류", NOT(ISNUMBER(FIND($T$21:$T$34,$P9199)))),
            AND($P9199&lt;&gt;"", $P9199&lt;&gt;"...", $P9199&lt;&gt;"입력오류", $T$19=$P9199)
        )
    )
)</f>
        <v>0</v>
      </c>
    </row>
    <row r="9200" spans="9:17">
      <c r="I9200">
        <f t="shared" si="430"/>
        <v>9199</v>
      </c>
      <c r="J9200" t="e">
        <f t="shared" si="431"/>
        <v>#N/A</v>
      </c>
      <c r="K9200" t="e">
        <f t="shared" si="429"/>
        <v>#N/A</v>
      </c>
      <c r="L9200" t="b">
        <f>COUNTIF($N$2:N9200, N9200)=1</f>
        <v>0</v>
      </c>
      <c r="M9200" s="37">
        <f>IF( $Q9200, MAX($M$1:M9199)+1, 0)</f>
        <v>0</v>
      </c>
      <c r="N9200" t="e" cm="1">
        <f t="array" ref="N9200">INDEX($A$9:$F$1048576, $J9200, $K9200 )</f>
        <v>#N/A</v>
      </c>
      <c r="O9200" t="e" cm="1">
        <f t="array" ref="O9200">INDEX($B$9:$F$1048576, $J9200, $K9200 )</f>
        <v>#N/A</v>
      </c>
      <c r="P9200" t="str" cm="1">
        <f t="array" ref="P9200">IF( $L9200, TRIM(_xll.IMDP("IR", $G$5&amp;$N9200, $G$6)), "" )</f>
        <v/>
      </c>
      <c r="Q9200" t="b" cm="1">
        <f t="array" ref="Q9200">IF(
    $U$1=1, AND($P9200&lt;&gt;"", $P9200&lt;&gt;"...", $P9200&lt;&gt;"입력오류"),
    IF(
        $U$18=1, AND($P9200&lt;&gt;"", $P9200&lt;&gt;"...", $P9200&lt;&gt;"입력오류", ISNUMBER(FIND(INDEX($T$2:$T$7,$U$1),$P9200))),
        IF(
            $U$17="기타", AND($P9200&lt;&gt;"", $P9200&lt;&gt;"...", $P9200&lt;&gt;"입력오류", NOT(ISNUMBER(FIND($T$21:$T$34,$P9200)))),
            AND($P9200&lt;&gt;"", $P9200&lt;&gt;"...", $P9200&lt;&gt;"입력오류", $T$19=$P9200)
        )
    )
)</f>
        <v>0</v>
      </c>
    </row>
    <row r="9201" spans="9:17">
      <c r="I9201">
        <f t="shared" si="430"/>
        <v>9200</v>
      </c>
      <c r="J9201" t="e">
        <f t="shared" si="431"/>
        <v>#N/A</v>
      </c>
      <c r="K9201" t="e">
        <f t="shared" si="429"/>
        <v>#N/A</v>
      </c>
      <c r="L9201" t="b">
        <f>COUNTIF($N$2:N9201, N9201)=1</f>
        <v>0</v>
      </c>
      <c r="M9201" s="37">
        <f>IF( $Q9201, MAX($M$1:M9200)+1, 0)</f>
        <v>0</v>
      </c>
      <c r="N9201" t="e" cm="1">
        <f t="array" ref="N9201">INDEX($A$9:$F$1048576, $J9201, $K9201 )</f>
        <v>#N/A</v>
      </c>
      <c r="O9201" t="e" cm="1">
        <f t="array" ref="O9201">INDEX($B$9:$F$1048576, $J9201, $K9201 )</f>
        <v>#N/A</v>
      </c>
      <c r="P9201" t="str" cm="1">
        <f t="array" ref="P9201">IF( $L9201, TRIM(_xll.IMDP("IR", $G$5&amp;$N9201, $G$6)), "" )</f>
        <v/>
      </c>
      <c r="Q9201" t="b" cm="1">
        <f t="array" ref="Q9201">IF(
    $U$1=1, AND($P9201&lt;&gt;"", $P9201&lt;&gt;"...", $P9201&lt;&gt;"입력오류"),
    IF(
        $U$18=1, AND($P9201&lt;&gt;"", $P9201&lt;&gt;"...", $P9201&lt;&gt;"입력오류", ISNUMBER(FIND(INDEX($T$2:$T$7,$U$1),$P9201))),
        IF(
            $U$17="기타", AND($P9201&lt;&gt;"", $P9201&lt;&gt;"...", $P9201&lt;&gt;"입력오류", NOT(ISNUMBER(FIND($T$21:$T$34,$P9201)))),
            AND($P9201&lt;&gt;"", $P9201&lt;&gt;"...", $P9201&lt;&gt;"입력오류", $T$19=$P9201)
        )
    )
)</f>
        <v>0</v>
      </c>
    </row>
    <row r="9202" spans="9:17">
      <c r="I9202">
        <f t="shared" si="430"/>
        <v>9201</v>
      </c>
      <c r="J9202" t="e">
        <f t="shared" si="431"/>
        <v>#N/A</v>
      </c>
      <c r="K9202" t="e">
        <f t="shared" si="429"/>
        <v>#N/A</v>
      </c>
      <c r="L9202" t="b">
        <f>COUNTIF($N$2:N9202, N9202)=1</f>
        <v>0</v>
      </c>
      <c r="M9202" s="37">
        <f>IF( $Q9202, MAX($M$1:M9201)+1, 0)</f>
        <v>0</v>
      </c>
      <c r="N9202" t="e" cm="1">
        <f t="array" ref="N9202">INDEX($A$9:$F$1048576, $J9202, $K9202 )</f>
        <v>#N/A</v>
      </c>
      <c r="O9202" t="e" cm="1">
        <f t="array" ref="O9202">INDEX($B$9:$F$1048576, $J9202, $K9202 )</f>
        <v>#N/A</v>
      </c>
      <c r="P9202" t="str" cm="1">
        <f t="array" ref="P9202">IF( $L9202, TRIM(_xll.IMDP("IR", $G$5&amp;$N9202, $G$6)), "" )</f>
        <v/>
      </c>
      <c r="Q9202" t="b" cm="1">
        <f t="array" ref="Q9202">IF(
    $U$1=1, AND($P9202&lt;&gt;"", $P9202&lt;&gt;"...", $P9202&lt;&gt;"입력오류"),
    IF(
        $U$18=1, AND($P9202&lt;&gt;"", $P9202&lt;&gt;"...", $P9202&lt;&gt;"입력오류", ISNUMBER(FIND(INDEX($T$2:$T$7,$U$1),$P9202))),
        IF(
            $U$17="기타", AND($P9202&lt;&gt;"", $P9202&lt;&gt;"...", $P9202&lt;&gt;"입력오류", NOT(ISNUMBER(FIND($T$21:$T$34,$P9202)))),
            AND($P9202&lt;&gt;"", $P9202&lt;&gt;"...", $P9202&lt;&gt;"입력오류", $T$19=$P9202)
        )
    )
)</f>
        <v>0</v>
      </c>
    </row>
    <row r="9203" spans="9:17">
      <c r="I9203">
        <f t="shared" si="430"/>
        <v>9202</v>
      </c>
      <c r="J9203" t="e">
        <f t="shared" si="431"/>
        <v>#N/A</v>
      </c>
      <c r="K9203" t="e">
        <f t="shared" si="429"/>
        <v>#N/A</v>
      </c>
      <c r="L9203" t="b">
        <f>COUNTIF($N$2:N9203, N9203)=1</f>
        <v>0</v>
      </c>
      <c r="M9203" s="37">
        <f>IF( $Q9203, MAX($M$1:M9202)+1, 0)</f>
        <v>0</v>
      </c>
      <c r="N9203" t="e" cm="1">
        <f t="array" ref="N9203">INDEX($A$9:$F$1048576, $J9203, $K9203 )</f>
        <v>#N/A</v>
      </c>
      <c r="O9203" t="e" cm="1">
        <f t="array" ref="O9203">INDEX($B$9:$F$1048576, $J9203, $K9203 )</f>
        <v>#N/A</v>
      </c>
      <c r="P9203" t="str" cm="1">
        <f t="array" ref="P9203">IF( $L9203, TRIM(_xll.IMDP("IR", $G$5&amp;$N9203, $G$6)), "" )</f>
        <v/>
      </c>
      <c r="Q9203" t="b" cm="1">
        <f t="array" ref="Q9203">IF(
    $U$1=1, AND($P9203&lt;&gt;"", $P9203&lt;&gt;"...", $P9203&lt;&gt;"입력오류"),
    IF(
        $U$18=1, AND($P9203&lt;&gt;"", $P9203&lt;&gt;"...", $P9203&lt;&gt;"입력오류", ISNUMBER(FIND(INDEX($T$2:$T$7,$U$1),$P9203))),
        IF(
            $U$17="기타", AND($P9203&lt;&gt;"", $P9203&lt;&gt;"...", $P9203&lt;&gt;"입력오류", NOT(ISNUMBER(FIND($T$21:$T$34,$P9203)))),
            AND($P9203&lt;&gt;"", $P9203&lt;&gt;"...", $P9203&lt;&gt;"입력오류", $T$19=$P9203)
        )
    )
)</f>
        <v>0</v>
      </c>
    </row>
    <row r="9204" spans="9:17">
      <c r="I9204">
        <f t="shared" si="430"/>
        <v>9203</v>
      </c>
      <c r="J9204" t="e">
        <f t="shared" si="431"/>
        <v>#N/A</v>
      </c>
      <c r="K9204" t="e">
        <f t="shared" si="429"/>
        <v>#N/A</v>
      </c>
      <c r="L9204" t="b">
        <f>COUNTIF($N$2:N9204, N9204)=1</f>
        <v>0</v>
      </c>
      <c r="M9204" s="37">
        <f>IF( $Q9204, MAX($M$1:M9203)+1, 0)</f>
        <v>0</v>
      </c>
      <c r="N9204" t="e" cm="1">
        <f t="array" ref="N9204">INDEX($A$9:$F$1048576, $J9204, $K9204 )</f>
        <v>#N/A</v>
      </c>
      <c r="O9204" t="e" cm="1">
        <f t="array" ref="O9204">INDEX($B$9:$F$1048576, $J9204, $K9204 )</f>
        <v>#N/A</v>
      </c>
      <c r="P9204" t="str" cm="1">
        <f t="array" ref="P9204">IF( $L9204, TRIM(_xll.IMDP("IR", $G$5&amp;$N9204, $G$6)), "" )</f>
        <v/>
      </c>
      <c r="Q9204" t="b" cm="1">
        <f t="array" ref="Q9204">IF(
    $U$1=1, AND($P9204&lt;&gt;"", $P9204&lt;&gt;"...", $P9204&lt;&gt;"입력오류"),
    IF(
        $U$18=1, AND($P9204&lt;&gt;"", $P9204&lt;&gt;"...", $P9204&lt;&gt;"입력오류", ISNUMBER(FIND(INDEX($T$2:$T$7,$U$1),$P9204))),
        IF(
            $U$17="기타", AND($P9204&lt;&gt;"", $P9204&lt;&gt;"...", $P9204&lt;&gt;"입력오류", NOT(ISNUMBER(FIND($T$21:$T$34,$P9204)))),
            AND($P9204&lt;&gt;"", $P9204&lt;&gt;"...", $P9204&lt;&gt;"입력오류", $T$19=$P9204)
        )
    )
)</f>
        <v>0</v>
      </c>
    </row>
    <row r="9205" spans="9:17">
      <c r="I9205">
        <f t="shared" si="430"/>
        <v>9204</v>
      </c>
      <c r="J9205" t="e">
        <f t="shared" si="431"/>
        <v>#N/A</v>
      </c>
      <c r="K9205" t="e">
        <f t="shared" si="429"/>
        <v>#N/A</v>
      </c>
      <c r="L9205" t="b">
        <f>COUNTIF($N$2:N9205, N9205)=1</f>
        <v>0</v>
      </c>
      <c r="M9205" s="37">
        <f>IF( $Q9205, MAX($M$1:M9204)+1, 0)</f>
        <v>0</v>
      </c>
      <c r="N9205" t="e" cm="1">
        <f t="array" ref="N9205">INDEX($A$9:$F$1048576, $J9205, $K9205 )</f>
        <v>#N/A</v>
      </c>
      <c r="O9205" t="e" cm="1">
        <f t="array" ref="O9205">INDEX($B$9:$F$1048576, $J9205, $K9205 )</f>
        <v>#N/A</v>
      </c>
      <c r="P9205" t="str" cm="1">
        <f t="array" ref="P9205">IF( $L9205, TRIM(_xll.IMDP("IR", $G$5&amp;$N9205, $G$6)), "" )</f>
        <v/>
      </c>
      <c r="Q9205" t="b" cm="1">
        <f t="array" ref="Q9205">IF(
    $U$1=1, AND($P9205&lt;&gt;"", $P9205&lt;&gt;"...", $P9205&lt;&gt;"입력오류"),
    IF(
        $U$18=1, AND($P9205&lt;&gt;"", $P9205&lt;&gt;"...", $P9205&lt;&gt;"입력오류", ISNUMBER(FIND(INDEX($T$2:$T$7,$U$1),$P9205))),
        IF(
            $U$17="기타", AND($P9205&lt;&gt;"", $P9205&lt;&gt;"...", $P9205&lt;&gt;"입력오류", NOT(ISNUMBER(FIND($T$21:$T$34,$P9205)))),
            AND($P9205&lt;&gt;"", $P9205&lt;&gt;"...", $P9205&lt;&gt;"입력오류", $T$19=$P9205)
        )
    )
)</f>
        <v>0</v>
      </c>
    </row>
    <row r="9206" spans="9:17">
      <c r="I9206">
        <f t="shared" si="430"/>
        <v>9205</v>
      </c>
      <c r="J9206" t="e">
        <f t="shared" si="431"/>
        <v>#N/A</v>
      </c>
      <c r="K9206" t="e">
        <f t="shared" si="429"/>
        <v>#N/A</v>
      </c>
      <c r="L9206" t="b">
        <f>COUNTIF($N$2:N9206, N9206)=1</f>
        <v>0</v>
      </c>
      <c r="M9206" s="37">
        <f>IF( $Q9206, MAX($M$1:M9205)+1, 0)</f>
        <v>0</v>
      </c>
      <c r="N9206" t="e" cm="1">
        <f t="array" ref="N9206">INDEX($A$9:$F$1048576, $J9206, $K9206 )</f>
        <v>#N/A</v>
      </c>
      <c r="O9206" t="e" cm="1">
        <f t="array" ref="O9206">INDEX($B$9:$F$1048576, $J9206, $K9206 )</f>
        <v>#N/A</v>
      </c>
      <c r="P9206" t="str" cm="1">
        <f t="array" ref="P9206">IF( $L9206, TRIM(_xll.IMDP("IR", $G$5&amp;$N9206, $G$6)), "" )</f>
        <v/>
      </c>
      <c r="Q9206" t="b" cm="1">
        <f t="array" ref="Q9206">IF(
    $U$1=1, AND($P9206&lt;&gt;"", $P9206&lt;&gt;"...", $P9206&lt;&gt;"입력오류"),
    IF(
        $U$18=1, AND($P9206&lt;&gt;"", $P9206&lt;&gt;"...", $P9206&lt;&gt;"입력오류", ISNUMBER(FIND(INDEX($T$2:$T$7,$U$1),$P9206))),
        IF(
            $U$17="기타", AND($P9206&lt;&gt;"", $P9206&lt;&gt;"...", $P9206&lt;&gt;"입력오류", NOT(ISNUMBER(FIND($T$21:$T$34,$P9206)))),
            AND($P9206&lt;&gt;"", $P9206&lt;&gt;"...", $P9206&lt;&gt;"입력오류", $T$19=$P9206)
        )
    )
)</f>
        <v>0</v>
      </c>
    </row>
    <row r="9207" spans="9:17">
      <c r="I9207">
        <f t="shared" si="430"/>
        <v>9206</v>
      </c>
      <c r="J9207" t="e">
        <f t="shared" si="431"/>
        <v>#N/A</v>
      </c>
      <c r="K9207" t="e">
        <f t="shared" si="429"/>
        <v>#N/A</v>
      </c>
      <c r="L9207" t="b">
        <f>COUNTIF($N$2:N9207, N9207)=1</f>
        <v>0</v>
      </c>
      <c r="M9207" s="37">
        <f>IF( $Q9207, MAX($M$1:M9206)+1, 0)</f>
        <v>0</v>
      </c>
      <c r="N9207" t="e" cm="1">
        <f t="array" ref="N9207">INDEX($A$9:$F$1048576, $J9207, $K9207 )</f>
        <v>#N/A</v>
      </c>
      <c r="O9207" t="e" cm="1">
        <f t="array" ref="O9207">INDEX($B$9:$F$1048576, $J9207, $K9207 )</f>
        <v>#N/A</v>
      </c>
      <c r="P9207" t="str" cm="1">
        <f t="array" ref="P9207">IF( $L9207, TRIM(_xll.IMDP("IR", $G$5&amp;$N9207, $G$6)), "" )</f>
        <v/>
      </c>
      <c r="Q9207" t="b" cm="1">
        <f t="array" ref="Q9207">IF(
    $U$1=1, AND($P9207&lt;&gt;"", $P9207&lt;&gt;"...", $P9207&lt;&gt;"입력오류"),
    IF(
        $U$18=1, AND($P9207&lt;&gt;"", $P9207&lt;&gt;"...", $P9207&lt;&gt;"입력오류", ISNUMBER(FIND(INDEX($T$2:$T$7,$U$1),$P9207))),
        IF(
            $U$17="기타", AND($P9207&lt;&gt;"", $P9207&lt;&gt;"...", $P9207&lt;&gt;"입력오류", NOT(ISNUMBER(FIND($T$21:$T$34,$P9207)))),
            AND($P9207&lt;&gt;"", $P9207&lt;&gt;"...", $P9207&lt;&gt;"입력오류", $T$19=$P9207)
        )
    )
)</f>
        <v>0</v>
      </c>
    </row>
    <row r="9208" spans="9:17">
      <c r="I9208">
        <f t="shared" si="430"/>
        <v>9207</v>
      </c>
      <c r="J9208" t="e">
        <f t="shared" si="431"/>
        <v>#N/A</v>
      </c>
      <c r="K9208" t="e">
        <f t="shared" si="429"/>
        <v>#N/A</v>
      </c>
      <c r="L9208" t="b">
        <f>COUNTIF($N$2:N9208, N9208)=1</f>
        <v>0</v>
      </c>
      <c r="M9208" s="37">
        <f>IF( $Q9208, MAX($M$1:M9207)+1, 0)</f>
        <v>0</v>
      </c>
      <c r="N9208" t="e" cm="1">
        <f t="array" ref="N9208">INDEX($A$9:$F$1048576, $J9208, $K9208 )</f>
        <v>#N/A</v>
      </c>
      <c r="O9208" t="e" cm="1">
        <f t="array" ref="O9208">INDEX($B$9:$F$1048576, $J9208, $K9208 )</f>
        <v>#N/A</v>
      </c>
      <c r="P9208" t="str" cm="1">
        <f t="array" ref="P9208">IF( $L9208, TRIM(_xll.IMDP("IR", $G$5&amp;$N9208, $G$6)), "" )</f>
        <v/>
      </c>
      <c r="Q9208" t="b" cm="1">
        <f t="array" ref="Q9208">IF(
    $U$1=1, AND($P9208&lt;&gt;"", $P9208&lt;&gt;"...", $P9208&lt;&gt;"입력오류"),
    IF(
        $U$18=1, AND($P9208&lt;&gt;"", $P9208&lt;&gt;"...", $P9208&lt;&gt;"입력오류", ISNUMBER(FIND(INDEX($T$2:$T$7,$U$1),$P9208))),
        IF(
            $U$17="기타", AND($P9208&lt;&gt;"", $P9208&lt;&gt;"...", $P9208&lt;&gt;"입력오류", NOT(ISNUMBER(FIND($T$21:$T$34,$P9208)))),
            AND($P9208&lt;&gt;"", $P9208&lt;&gt;"...", $P9208&lt;&gt;"입력오류", $T$19=$P9208)
        )
    )
)</f>
        <v>0</v>
      </c>
    </row>
    <row r="9209" spans="9:17">
      <c r="I9209">
        <f t="shared" si="430"/>
        <v>9208</v>
      </c>
      <c r="J9209" t="e">
        <f t="shared" si="431"/>
        <v>#N/A</v>
      </c>
      <c r="K9209" t="e">
        <f t="shared" si="429"/>
        <v>#N/A</v>
      </c>
      <c r="L9209" t="b">
        <f>COUNTIF($N$2:N9209, N9209)=1</f>
        <v>0</v>
      </c>
      <c r="M9209" s="37">
        <f>IF( $Q9209, MAX($M$1:M9208)+1, 0)</f>
        <v>0</v>
      </c>
      <c r="N9209" t="e" cm="1">
        <f t="array" ref="N9209">INDEX($A$9:$F$1048576, $J9209, $K9209 )</f>
        <v>#N/A</v>
      </c>
      <c r="O9209" t="e" cm="1">
        <f t="array" ref="O9209">INDEX($B$9:$F$1048576, $J9209, $K9209 )</f>
        <v>#N/A</v>
      </c>
      <c r="P9209" t="str" cm="1">
        <f t="array" ref="P9209">IF( $L9209, TRIM(_xll.IMDP("IR", $G$5&amp;$N9209, $G$6)), "" )</f>
        <v/>
      </c>
      <c r="Q9209" t="b" cm="1">
        <f t="array" ref="Q9209">IF(
    $U$1=1, AND($P9209&lt;&gt;"", $P9209&lt;&gt;"...", $P9209&lt;&gt;"입력오류"),
    IF(
        $U$18=1, AND($P9209&lt;&gt;"", $P9209&lt;&gt;"...", $P9209&lt;&gt;"입력오류", ISNUMBER(FIND(INDEX($T$2:$T$7,$U$1),$P9209))),
        IF(
            $U$17="기타", AND($P9209&lt;&gt;"", $P9209&lt;&gt;"...", $P9209&lt;&gt;"입력오류", NOT(ISNUMBER(FIND($T$21:$T$34,$P9209)))),
            AND($P9209&lt;&gt;"", $P9209&lt;&gt;"...", $P9209&lt;&gt;"입력오류", $T$19=$P9209)
        )
    )
)</f>
        <v>0</v>
      </c>
    </row>
    <row r="9210" spans="9:17">
      <c r="I9210">
        <f t="shared" si="430"/>
        <v>9209</v>
      </c>
      <c r="J9210" t="e">
        <f t="shared" si="431"/>
        <v>#N/A</v>
      </c>
      <c r="K9210" t="e">
        <f t="shared" si="429"/>
        <v>#N/A</v>
      </c>
      <c r="L9210" t="b">
        <f>COUNTIF($N$2:N9210, N9210)=1</f>
        <v>0</v>
      </c>
      <c r="M9210" s="37">
        <f>IF( $Q9210, MAX($M$1:M9209)+1, 0)</f>
        <v>0</v>
      </c>
      <c r="N9210" t="e" cm="1">
        <f t="array" ref="N9210">INDEX($A$9:$F$1048576, $J9210, $K9210 )</f>
        <v>#N/A</v>
      </c>
      <c r="O9210" t="e" cm="1">
        <f t="array" ref="O9210">INDEX($B$9:$F$1048576, $J9210, $K9210 )</f>
        <v>#N/A</v>
      </c>
      <c r="P9210" t="str" cm="1">
        <f t="array" ref="P9210">IF( $L9210, TRIM(_xll.IMDP("IR", $G$5&amp;$N9210, $G$6)), "" )</f>
        <v/>
      </c>
      <c r="Q9210" t="b" cm="1">
        <f t="array" ref="Q9210">IF(
    $U$1=1, AND($P9210&lt;&gt;"", $P9210&lt;&gt;"...", $P9210&lt;&gt;"입력오류"),
    IF(
        $U$18=1, AND($P9210&lt;&gt;"", $P9210&lt;&gt;"...", $P9210&lt;&gt;"입력오류", ISNUMBER(FIND(INDEX($T$2:$T$7,$U$1),$P9210))),
        IF(
            $U$17="기타", AND($P9210&lt;&gt;"", $P9210&lt;&gt;"...", $P9210&lt;&gt;"입력오류", NOT(ISNUMBER(FIND($T$21:$T$34,$P9210)))),
            AND($P9210&lt;&gt;"", $P9210&lt;&gt;"...", $P9210&lt;&gt;"입력오류", $T$19=$P9210)
        )
    )
)</f>
        <v>0</v>
      </c>
    </row>
    <row r="9211" spans="9:17">
      <c r="I9211">
        <f t="shared" si="430"/>
        <v>9210</v>
      </c>
      <c r="J9211" t="e">
        <f t="shared" si="431"/>
        <v>#N/A</v>
      </c>
      <c r="K9211" t="e">
        <f t="shared" si="429"/>
        <v>#N/A</v>
      </c>
      <c r="L9211" t="b">
        <f>COUNTIF($N$2:N9211, N9211)=1</f>
        <v>0</v>
      </c>
      <c r="M9211" s="37">
        <f>IF( $Q9211, MAX($M$1:M9210)+1, 0)</f>
        <v>0</v>
      </c>
      <c r="N9211" t="e" cm="1">
        <f t="array" ref="N9211">INDEX($A$9:$F$1048576, $J9211, $K9211 )</f>
        <v>#N/A</v>
      </c>
      <c r="O9211" t="e" cm="1">
        <f t="array" ref="O9211">INDEX($B$9:$F$1048576, $J9211, $K9211 )</f>
        <v>#N/A</v>
      </c>
      <c r="P9211" t="str" cm="1">
        <f t="array" ref="P9211">IF( $L9211, TRIM(_xll.IMDP("IR", $G$5&amp;$N9211, $G$6)), "" )</f>
        <v/>
      </c>
      <c r="Q9211" t="b" cm="1">
        <f t="array" ref="Q9211">IF(
    $U$1=1, AND($P9211&lt;&gt;"", $P9211&lt;&gt;"...", $P9211&lt;&gt;"입력오류"),
    IF(
        $U$18=1, AND($P9211&lt;&gt;"", $P9211&lt;&gt;"...", $P9211&lt;&gt;"입력오류", ISNUMBER(FIND(INDEX($T$2:$T$7,$U$1),$P9211))),
        IF(
            $U$17="기타", AND($P9211&lt;&gt;"", $P9211&lt;&gt;"...", $P9211&lt;&gt;"입력오류", NOT(ISNUMBER(FIND($T$21:$T$34,$P9211)))),
            AND($P9211&lt;&gt;"", $P9211&lt;&gt;"...", $P9211&lt;&gt;"입력오류", $T$19=$P9211)
        )
    )
)</f>
        <v>0</v>
      </c>
    </row>
    <row r="9212" spans="9:17">
      <c r="I9212">
        <f t="shared" si="430"/>
        <v>9211</v>
      </c>
      <c r="J9212" t="e">
        <f t="shared" si="431"/>
        <v>#N/A</v>
      </c>
      <c r="K9212" t="e">
        <f t="shared" si="429"/>
        <v>#N/A</v>
      </c>
      <c r="L9212" t="b">
        <f>COUNTIF($N$2:N9212, N9212)=1</f>
        <v>0</v>
      </c>
      <c r="M9212" s="37">
        <f>IF( $Q9212, MAX($M$1:M9211)+1, 0)</f>
        <v>0</v>
      </c>
      <c r="N9212" t="e" cm="1">
        <f t="array" ref="N9212">INDEX($A$9:$F$1048576, $J9212, $K9212 )</f>
        <v>#N/A</v>
      </c>
      <c r="O9212" t="e" cm="1">
        <f t="array" ref="O9212">INDEX($B$9:$F$1048576, $J9212, $K9212 )</f>
        <v>#N/A</v>
      </c>
      <c r="P9212" t="str" cm="1">
        <f t="array" ref="P9212">IF( $L9212, TRIM(_xll.IMDP("IR", $G$5&amp;$N9212, $G$6)), "" )</f>
        <v/>
      </c>
      <c r="Q9212" t="b" cm="1">
        <f t="array" ref="Q9212">IF(
    $U$1=1, AND($P9212&lt;&gt;"", $P9212&lt;&gt;"...", $P9212&lt;&gt;"입력오류"),
    IF(
        $U$18=1, AND($P9212&lt;&gt;"", $P9212&lt;&gt;"...", $P9212&lt;&gt;"입력오류", ISNUMBER(FIND(INDEX($T$2:$T$7,$U$1),$P9212))),
        IF(
            $U$17="기타", AND($P9212&lt;&gt;"", $P9212&lt;&gt;"...", $P9212&lt;&gt;"입력오류", NOT(ISNUMBER(FIND($T$21:$T$34,$P9212)))),
            AND($P9212&lt;&gt;"", $P9212&lt;&gt;"...", $P9212&lt;&gt;"입력오류", $T$19=$P9212)
        )
    )
)</f>
        <v>0</v>
      </c>
    </row>
    <row r="9213" spans="9:17">
      <c r="I9213">
        <f t="shared" si="430"/>
        <v>9212</v>
      </c>
      <c r="J9213" t="e">
        <f t="shared" si="431"/>
        <v>#N/A</v>
      </c>
      <c r="K9213" t="e">
        <f t="shared" si="429"/>
        <v>#N/A</v>
      </c>
      <c r="L9213" t="b">
        <f>COUNTIF($N$2:N9213, N9213)=1</f>
        <v>0</v>
      </c>
      <c r="M9213" s="37">
        <f>IF( $Q9213, MAX($M$1:M9212)+1, 0)</f>
        <v>0</v>
      </c>
      <c r="N9213" t="e" cm="1">
        <f t="array" ref="N9213">INDEX($A$9:$F$1048576, $J9213, $K9213 )</f>
        <v>#N/A</v>
      </c>
      <c r="O9213" t="e" cm="1">
        <f t="array" ref="O9213">INDEX($B$9:$F$1048576, $J9213, $K9213 )</f>
        <v>#N/A</v>
      </c>
      <c r="P9213" t="str" cm="1">
        <f t="array" ref="P9213">IF( $L9213, TRIM(_xll.IMDP("IR", $G$5&amp;$N9213, $G$6)), "" )</f>
        <v/>
      </c>
      <c r="Q9213" t="b" cm="1">
        <f t="array" ref="Q9213">IF(
    $U$1=1, AND($P9213&lt;&gt;"", $P9213&lt;&gt;"...", $P9213&lt;&gt;"입력오류"),
    IF(
        $U$18=1, AND($P9213&lt;&gt;"", $P9213&lt;&gt;"...", $P9213&lt;&gt;"입력오류", ISNUMBER(FIND(INDEX($T$2:$T$7,$U$1),$P9213))),
        IF(
            $U$17="기타", AND($P9213&lt;&gt;"", $P9213&lt;&gt;"...", $P9213&lt;&gt;"입력오류", NOT(ISNUMBER(FIND($T$21:$T$34,$P9213)))),
            AND($P9213&lt;&gt;"", $P9213&lt;&gt;"...", $P9213&lt;&gt;"입력오류", $T$19=$P9213)
        )
    )
)</f>
        <v>0</v>
      </c>
    </row>
    <row r="9214" spans="9:17">
      <c r="I9214">
        <f t="shared" si="430"/>
        <v>9213</v>
      </c>
      <c r="J9214" t="e">
        <f t="shared" si="431"/>
        <v>#N/A</v>
      </c>
      <c r="K9214" t="e">
        <f t="shared" si="429"/>
        <v>#N/A</v>
      </c>
      <c r="L9214" t="b">
        <f>COUNTIF($N$2:N9214, N9214)=1</f>
        <v>0</v>
      </c>
      <c r="M9214" s="37">
        <f>IF( $Q9214, MAX($M$1:M9213)+1, 0)</f>
        <v>0</v>
      </c>
      <c r="N9214" t="e" cm="1">
        <f t="array" ref="N9214">INDEX($A$9:$F$1048576, $J9214, $K9214 )</f>
        <v>#N/A</v>
      </c>
      <c r="O9214" t="e" cm="1">
        <f t="array" ref="O9214">INDEX($B$9:$F$1048576, $J9214, $K9214 )</f>
        <v>#N/A</v>
      </c>
      <c r="P9214" t="str" cm="1">
        <f t="array" ref="P9214">IF( $L9214, TRIM(_xll.IMDP("IR", $G$5&amp;$N9214, $G$6)), "" )</f>
        <v/>
      </c>
      <c r="Q9214" t="b" cm="1">
        <f t="array" ref="Q9214">IF(
    $U$1=1, AND($P9214&lt;&gt;"", $P9214&lt;&gt;"...", $P9214&lt;&gt;"입력오류"),
    IF(
        $U$18=1, AND($P9214&lt;&gt;"", $P9214&lt;&gt;"...", $P9214&lt;&gt;"입력오류", ISNUMBER(FIND(INDEX($T$2:$T$7,$U$1),$P9214))),
        IF(
            $U$17="기타", AND($P9214&lt;&gt;"", $P9214&lt;&gt;"...", $P9214&lt;&gt;"입력오류", NOT(ISNUMBER(FIND($T$21:$T$34,$P9214)))),
            AND($P9214&lt;&gt;"", $P9214&lt;&gt;"...", $P9214&lt;&gt;"입력오류", $T$19=$P9214)
        )
    )
)</f>
        <v>0</v>
      </c>
    </row>
    <row r="9215" spans="9:17">
      <c r="I9215">
        <f t="shared" si="430"/>
        <v>9214</v>
      </c>
      <c r="J9215" t="e">
        <f t="shared" si="431"/>
        <v>#N/A</v>
      </c>
      <c r="K9215" t="e">
        <f t="shared" si="429"/>
        <v>#N/A</v>
      </c>
      <c r="L9215" t="b">
        <f>COUNTIF($N$2:N9215, N9215)=1</f>
        <v>0</v>
      </c>
      <c r="M9215" s="37">
        <f>IF( $Q9215, MAX($M$1:M9214)+1, 0)</f>
        <v>0</v>
      </c>
      <c r="N9215" t="e" cm="1">
        <f t="array" ref="N9215">INDEX($A$9:$F$1048576, $J9215, $K9215 )</f>
        <v>#N/A</v>
      </c>
      <c r="O9215" t="e" cm="1">
        <f t="array" ref="O9215">INDEX($B$9:$F$1048576, $J9215, $K9215 )</f>
        <v>#N/A</v>
      </c>
      <c r="P9215" t="str" cm="1">
        <f t="array" ref="P9215">IF( $L9215, TRIM(_xll.IMDP("IR", $G$5&amp;$N9215, $G$6)), "" )</f>
        <v/>
      </c>
      <c r="Q9215" t="b" cm="1">
        <f t="array" ref="Q9215">IF(
    $U$1=1, AND($P9215&lt;&gt;"", $P9215&lt;&gt;"...", $P9215&lt;&gt;"입력오류"),
    IF(
        $U$18=1, AND($P9215&lt;&gt;"", $P9215&lt;&gt;"...", $P9215&lt;&gt;"입력오류", ISNUMBER(FIND(INDEX($T$2:$T$7,$U$1),$P9215))),
        IF(
            $U$17="기타", AND($P9215&lt;&gt;"", $P9215&lt;&gt;"...", $P9215&lt;&gt;"입력오류", NOT(ISNUMBER(FIND($T$21:$T$34,$P9215)))),
            AND($P9215&lt;&gt;"", $P9215&lt;&gt;"...", $P9215&lt;&gt;"입력오류", $T$19=$P9215)
        )
    )
)</f>
        <v>0</v>
      </c>
    </row>
    <row r="9216" spans="9:17">
      <c r="I9216">
        <f t="shared" si="430"/>
        <v>9215</v>
      </c>
      <c r="J9216" t="e">
        <f t="shared" si="431"/>
        <v>#N/A</v>
      </c>
      <c r="K9216" t="e">
        <f t="shared" si="429"/>
        <v>#N/A</v>
      </c>
      <c r="L9216" t="b">
        <f>COUNTIF($N$2:N9216, N9216)=1</f>
        <v>0</v>
      </c>
      <c r="M9216" s="37">
        <f>IF( $Q9216, MAX($M$1:M9215)+1, 0)</f>
        <v>0</v>
      </c>
      <c r="N9216" t="e" cm="1">
        <f t="array" ref="N9216">INDEX($A$9:$F$1048576, $J9216, $K9216 )</f>
        <v>#N/A</v>
      </c>
      <c r="O9216" t="e" cm="1">
        <f t="array" ref="O9216">INDEX($B$9:$F$1048576, $J9216, $K9216 )</f>
        <v>#N/A</v>
      </c>
      <c r="P9216" t="str" cm="1">
        <f t="array" ref="P9216">IF( $L9216, TRIM(_xll.IMDP("IR", $G$5&amp;$N9216, $G$6)), "" )</f>
        <v/>
      </c>
      <c r="Q9216" t="b" cm="1">
        <f t="array" ref="Q9216">IF(
    $U$1=1, AND($P9216&lt;&gt;"", $P9216&lt;&gt;"...", $P9216&lt;&gt;"입력오류"),
    IF(
        $U$18=1, AND($P9216&lt;&gt;"", $P9216&lt;&gt;"...", $P9216&lt;&gt;"입력오류", ISNUMBER(FIND(INDEX($T$2:$T$7,$U$1),$P9216))),
        IF(
            $U$17="기타", AND($P9216&lt;&gt;"", $P9216&lt;&gt;"...", $P9216&lt;&gt;"입력오류", NOT(ISNUMBER(FIND($T$21:$T$34,$P9216)))),
            AND($P9216&lt;&gt;"", $P9216&lt;&gt;"...", $P9216&lt;&gt;"입력오류", $T$19=$P9216)
        )
    )
)</f>
        <v>0</v>
      </c>
    </row>
    <row r="9217" spans="9:17">
      <c r="I9217">
        <f t="shared" si="430"/>
        <v>9216</v>
      </c>
      <c r="J9217" t="e">
        <f t="shared" si="431"/>
        <v>#N/A</v>
      </c>
      <c r="K9217" t="e">
        <f t="shared" si="429"/>
        <v>#N/A</v>
      </c>
      <c r="L9217" t="b">
        <f>COUNTIF($N$2:N9217, N9217)=1</f>
        <v>0</v>
      </c>
      <c r="M9217" s="37">
        <f>IF( $Q9217, MAX($M$1:M9216)+1, 0)</f>
        <v>0</v>
      </c>
      <c r="N9217" t="e" cm="1">
        <f t="array" ref="N9217">INDEX($A$9:$F$1048576, $J9217, $K9217 )</f>
        <v>#N/A</v>
      </c>
      <c r="O9217" t="e" cm="1">
        <f t="array" ref="O9217">INDEX($B$9:$F$1048576, $J9217, $K9217 )</f>
        <v>#N/A</v>
      </c>
      <c r="P9217" t="str" cm="1">
        <f t="array" ref="P9217">IF( $L9217, TRIM(_xll.IMDP("IR", $G$5&amp;$N9217, $G$6)), "" )</f>
        <v/>
      </c>
      <c r="Q9217" t="b" cm="1">
        <f t="array" ref="Q9217">IF(
    $U$1=1, AND($P9217&lt;&gt;"", $P9217&lt;&gt;"...", $P9217&lt;&gt;"입력오류"),
    IF(
        $U$18=1, AND($P9217&lt;&gt;"", $P9217&lt;&gt;"...", $P9217&lt;&gt;"입력오류", ISNUMBER(FIND(INDEX($T$2:$T$7,$U$1),$P9217))),
        IF(
            $U$17="기타", AND($P9217&lt;&gt;"", $P9217&lt;&gt;"...", $P9217&lt;&gt;"입력오류", NOT(ISNUMBER(FIND($T$21:$T$34,$P9217)))),
            AND($P9217&lt;&gt;"", $P9217&lt;&gt;"...", $P9217&lt;&gt;"입력오류", $T$19=$P9217)
        )
    )
)</f>
        <v>0</v>
      </c>
    </row>
    <row r="9218" spans="9:17">
      <c r="I9218">
        <f t="shared" si="430"/>
        <v>9217</v>
      </c>
      <c r="J9218" t="e">
        <f t="shared" si="431"/>
        <v>#N/A</v>
      </c>
      <c r="K9218" t="e">
        <f t="shared" ref="K9218:K9281" si="432">IF( $I9218&gt;$G$4, NA(), IF($I9218&gt;$G$3, 5, IF($I9218&gt;$G$2, 3, 1 ) ) )</f>
        <v>#N/A</v>
      </c>
      <c r="L9218" t="b">
        <f>COUNTIF($N$2:N9218, N9218)=1</f>
        <v>0</v>
      </c>
      <c r="M9218" s="37">
        <f>IF( $Q9218, MAX($M$1:M9217)+1, 0)</f>
        <v>0</v>
      </c>
      <c r="N9218" t="e" cm="1">
        <f t="array" ref="N9218">INDEX($A$9:$F$1048576, $J9218, $K9218 )</f>
        <v>#N/A</v>
      </c>
      <c r="O9218" t="e" cm="1">
        <f t="array" ref="O9218">INDEX($B$9:$F$1048576, $J9218, $K9218 )</f>
        <v>#N/A</v>
      </c>
      <c r="P9218" t="str" cm="1">
        <f t="array" ref="P9218">IF( $L9218, TRIM(_xll.IMDP("IR", $G$5&amp;$N9218, $G$6)), "" )</f>
        <v/>
      </c>
      <c r="Q9218" t="b" cm="1">
        <f t="array" ref="Q9218">IF(
    $U$1=1, AND($P9218&lt;&gt;"", $P9218&lt;&gt;"...", $P9218&lt;&gt;"입력오류"),
    IF(
        $U$18=1, AND($P9218&lt;&gt;"", $P9218&lt;&gt;"...", $P9218&lt;&gt;"입력오류", ISNUMBER(FIND(INDEX($T$2:$T$7,$U$1),$P9218))),
        IF(
            $U$17="기타", AND($P9218&lt;&gt;"", $P9218&lt;&gt;"...", $P9218&lt;&gt;"입력오류", NOT(ISNUMBER(FIND($T$21:$T$34,$P9218)))),
            AND($P9218&lt;&gt;"", $P9218&lt;&gt;"...", $P9218&lt;&gt;"입력오류", $T$19=$P9218)
        )
    )
)</f>
        <v>0</v>
      </c>
    </row>
    <row r="9219" spans="9:17">
      <c r="I9219">
        <f t="shared" ref="I9219:I9282" si="433">ROW()-1</f>
        <v>9218</v>
      </c>
      <c r="J9219" t="e">
        <f t="shared" ref="J9219:J9282" si="434">IF( $I9219&gt;$G$4, NA(), IF($I9219&gt;$G$3, $I9219-$G$3, IF($I9219&gt;$G$2, $I9219-$G$2, $I9219 ) ) )</f>
        <v>#N/A</v>
      </c>
      <c r="K9219" t="e">
        <f t="shared" si="432"/>
        <v>#N/A</v>
      </c>
      <c r="L9219" t="b">
        <f>COUNTIF($N$2:N9219, N9219)=1</f>
        <v>0</v>
      </c>
      <c r="M9219" s="37">
        <f>IF( $Q9219, MAX($M$1:M9218)+1, 0)</f>
        <v>0</v>
      </c>
      <c r="N9219" t="e" cm="1">
        <f t="array" ref="N9219">INDEX($A$9:$F$1048576, $J9219, $K9219 )</f>
        <v>#N/A</v>
      </c>
      <c r="O9219" t="e" cm="1">
        <f t="array" ref="O9219">INDEX($B$9:$F$1048576, $J9219, $K9219 )</f>
        <v>#N/A</v>
      </c>
      <c r="P9219" t="str" cm="1">
        <f t="array" ref="P9219">IF( $L9219, TRIM(_xll.IMDP("IR", $G$5&amp;$N9219, $G$6)), "" )</f>
        <v/>
      </c>
      <c r="Q9219" t="b" cm="1">
        <f t="array" ref="Q9219">IF(
    $U$1=1, AND($P9219&lt;&gt;"", $P9219&lt;&gt;"...", $P9219&lt;&gt;"입력오류"),
    IF(
        $U$18=1, AND($P9219&lt;&gt;"", $P9219&lt;&gt;"...", $P9219&lt;&gt;"입력오류", ISNUMBER(FIND(INDEX($T$2:$T$7,$U$1),$P9219))),
        IF(
            $U$17="기타", AND($P9219&lt;&gt;"", $P9219&lt;&gt;"...", $P9219&lt;&gt;"입력오류", NOT(ISNUMBER(FIND($T$21:$T$34,$P9219)))),
            AND($P9219&lt;&gt;"", $P9219&lt;&gt;"...", $P9219&lt;&gt;"입력오류", $T$19=$P9219)
        )
    )
)</f>
        <v>0</v>
      </c>
    </row>
    <row r="9220" spans="9:17">
      <c r="I9220">
        <f t="shared" si="433"/>
        <v>9219</v>
      </c>
      <c r="J9220" t="e">
        <f t="shared" si="434"/>
        <v>#N/A</v>
      </c>
      <c r="K9220" t="e">
        <f t="shared" si="432"/>
        <v>#N/A</v>
      </c>
      <c r="L9220" t="b">
        <f>COUNTIF($N$2:N9220, N9220)=1</f>
        <v>0</v>
      </c>
      <c r="M9220" s="37">
        <f>IF( $Q9220, MAX($M$1:M9219)+1, 0)</f>
        <v>0</v>
      </c>
      <c r="N9220" t="e" cm="1">
        <f t="array" ref="N9220">INDEX($A$9:$F$1048576, $J9220, $K9220 )</f>
        <v>#N/A</v>
      </c>
      <c r="O9220" t="e" cm="1">
        <f t="array" ref="O9220">INDEX($B$9:$F$1048576, $J9220, $K9220 )</f>
        <v>#N/A</v>
      </c>
      <c r="P9220" t="str" cm="1">
        <f t="array" ref="P9220">IF( $L9220, TRIM(_xll.IMDP("IR", $G$5&amp;$N9220, $G$6)), "" )</f>
        <v/>
      </c>
      <c r="Q9220" t="b" cm="1">
        <f t="array" ref="Q9220">IF(
    $U$1=1, AND($P9220&lt;&gt;"", $P9220&lt;&gt;"...", $P9220&lt;&gt;"입력오류"),
    IF(
        $U$18=1, AND($P9220&lt;&gt;"", $P9220&lt;&gt;"...", $P9220&lt;&gt;"입력오류", ISNUMBER(FIND(INDEX($T$2:$T$7,$U$1),$P9220))),
        IF(
            $U$17="기타", AND($P9220&lt;&gt;"", $P9220&lt;&gt;"...", $P9220&lt;&gt;"입력오류", NOT(ISNUMBER(FIND($T$21:$T$34,$P9220)))),
            AND($P9220&lt;&gt;"", $P9220&lt;&gt;"...", $P9220&lt;&gt;"입력오류", $T$19=$P9220)
        )
    )
)</f>
        <v>0</v>
      </c>
    </row>
    <row r="9221" spans="9:17">
      <c r="I9221">
        <f t="shared" si="433"/>
        <v>9220</v>
      </c>
      <c r="J9221" t="e">
        <f t="shared" si="434"/>
        <v>#N/A</v>
      </c>
      <c r="K9221" t="e">
        <f t="shared" si="432"/>
        <v>#N/A</v>
      </c>
      <c r="L9221" t="b">
        <f>COUNTIF($N$2:N9221, N9221)=1</f>
        <v>0</v>
      </c>
      <c r="M9221" s="37">
        <f>IF( $Q9221, MAX($M$1:M9220)+1, 0)</f>
        <v>0</v>
      </c>
      <c r="N9221" t="e" cm="1">
        <f t="array" ref="N9221">INDEX($A$9:$F$1048576, $J9221, $K9221 )</f>
        <v>#N/A</v>
      </c>
      <c r="O9221" t="e" cm="1">
        <f t="array" ref="O9221">INDEX($B$9:$F$1048576, $J9221, $K9221 )</f>
        <v>#N/A</v>
      </c>
      <c r="P9221" t="str" cm="1">
        <f t="array" ref="P9221">IF( $L9221, TRIM(_xll.IMDP("IR", $G$5&amp;$N9221, $G$6)), "" )</f>
        <v/>
      </c>
      <c r="Q9221" t="b" cm="1">
        <f t="array" ref="Q9221">IF(
    $U$1=1, AND($P9221&lt;&gt;"", $P9221&lt;&gt;"...", $P9221&lt;&gt;"입력오류"),
    IF(
        $U$18=1, AND($P9221&lt;&gt;"", $P9221&lt;&gt;"...", $P9221&lt;&gt;"입력오류", ISNUMBER(FIND(INDEX($T$2:$T$7,$U$1),$P9221))),
        IF(
            $U$17="기타", AND($P9221&lt;&gt;"", $P9221&lt;&gt;"...", $P9221&lt;&gt;"입력오류", NOT(ISNUMBER(FIND($T$21:$T$34,$P9221)))),
            AND($P9221&lt;&gt;"", $P9221&lt;&gt;"...", $P9221&lt;&gt;"입력오류", $T$19=$P9221)
        )
    )
)</f>
        <v>0</v>
      </c>
    </row>
    <row r="9222" spans="9:17">
      <c r="I9222">
        <f t="shared" si="433"/>
        <v>9221</v>
      </c>
      <c r="J9222" t="e">
        <f t="shared" si="434"/>
        <v>#N/A</v>
      </c>
      <c r="K9222" t="e">
        <f t="shared" si="432"/>
        <v>#N/A</v>
      </c>
      <c r="L9222" t="b">
        <f>COUNTIF($N$2:N9222, N9222)=1</f>
        <v>0</v>
      </c>
      <c r="M9222" s="37">
        <f>IF( $Q9222, MAX($M$1:M9221)+1, 0)</f>
        <v>0</v>
      </c>
      <c r="N9222" t="e" cm="1">
        <f t="array" ref="N9222">INDEX($A$9:$F$1048576, $J9222, $K9222 )</f>
        <v>#N/A</v>
      </c>
      <c r="O9222" t="e" cm="1">
        <f t="array" ref="O9222">INDEX($B$9:$F$1048576, $J9222, $K9222 )</f>
        <v>#N/A</v>
      </c>
      <c r="P9222" t="str" cm="1">
        <f t="array" ref="P9222">IF( $L9222, TRIM(_xll.IMDP("IR", $G$5&amp;$N9222, $G$6)), "" )</f>
        <v/>
      </c>
      <c r="Q9222" t="b" cm="1">
        <f t="array" ref="Q9222">IF(
    $U$1=1, AND($P9222&lt;&gt;"", $P9222&lt;&gt;"...", $P9222&lt;&gt;"입력오류"),
    IF(
        $U$18=1, AND($P9222&lt;&gt;"", $P9222&lt;&gt;"...", $P9222&lt;&gt;"입력오류", ISNUMBER(FIND(INDEX($T$2:$T$7,$U$1),$P9222))),
        IF(
            $U$17="기타", AND($P9222&lt;&gt;"", $P9222&lt;&gt;"...", $P9222&lt;&gt;"입력오류", NOT(ISNUMBER(FIND($T$21:$T$34,$P9222)))),
            AND($P9222&lt;&gt;"", $P9222&lt;&gt;"...", $P9222&lt;&gt;"입력오류", $T$19=$P9222)
        )
    )
)</f>
        <v>0</v>
      </c>
    </row>
    <row r="9223" spans="9:17">
      <c r="I9223">
        <f t="shared" si="433"/>
        <v>9222</v>
      </c>
      <c r="J9223" t="e">
        <f t="shared" si="434"/>
        <v>#N/A</v>
      </c>
      <c r="K9223" t="e">
        <f t="shared" si="432"/>
        <v>#N/A</v>
      </c>
      <c r="L9223" t="b">
        <f>COUNTIF($N$2:N9223, N9223)=1</f>
        <v>0</v>
      </c>
      <c r="M9223" s="37">
        <f>IF( $Q9223, MAX($M$1:M9222)+1, 0)</f>
        <v>0</v>
      </c>
      <c r="N9223" t="e" cm="1">
        <f t="array" ref="N9223">INDEX($A$9:$F$1048576, $J9223, $K9223 )</f>
        <v>#N/A</v>
      </c>
      <c r="O9223" t="e" cm="1">
        <f t="array" ref="O9223">INDEX($B$9:$F$1048576, $J9223, $K9223 )</f>
        <v>#N/A</v>
      </c>
      <c r="P9223" t="str" cm="1">
        <f t="array" ref="P9223">IF( $L9223, TRIM(_xll.IMDP("IR", $G$5&amp;$N9223, $G$6)), "" )</f>
        <v/>
      </c>
      <c r="Q9223" t="b" cm="1">
        <f t="array" ref="Q9223">IF(
    $U$1=1, AND($P9223&lt;&gt;"", $P9223&lt;&gt;"...", $P9223&lt;&gt;"입력오류"),
    IF(
        $U$18=1, AND($P9223&lt;&gt;"", $P9223&lt;&gt;"...", $P9223&lt;&gt;"입력오류", ISNUMBER(FIND(INDEX($T$2:$T$7,$U$1),$P9223))),
        IF(
            $U$17="기타", AND($P9223&lt;&gt;"", $P9223&lt;&gt;"...", $P9223&lt;&gt;"입력오류", NOT(ISNUMBER(FIND($T$21:$T$34,$P9223)))),
            AND($P9223&lt;&gt;"", $P9223&lt;&gt;"...", $P9223&lt;&gt;"입력오류", $T$19=$P9223)
        )
    )
)</f>
        <v>0</v>
      </c>
    </row>
    <row r="9224" spans="9:17">
      <c r="I9224">
        <f t="shared" si="433"/>
        <v>9223</v>
      </c>
      <c r="J9224" t="e">
        <f t="shared" si="434"/>
        <v>#N/A</v>
      </c>
      <c r="K9224" t="e">
        <f t="shared" si="432"/>
        <v>#N/A</v>
      </c>
      <c r="L9224" t="b">
        <f>COUNTIF($N$2:N9224, N9224)=1</f>
        <v>0</v>
      </c>
      <c r="M9224" s="37">
        <f>IF( $Q9224, MAX($M$1:M9223)+1, 0)</f>
        <v>0</v>
      </c>
      <c r="N9224" t="e" cm="1">
        <f t="array" ref="N9224">INDEX($A$9:$F$1048576, $J9224, $K9224 )</f>
        <v>#N/A</v>
      </c>
      <c r="O9224" t="e" cm="1">
        <f t="array" ref="O9224">INDEX($B$9:$F$1048576, $J9224, $K9224 )</f>
        <v>#N/A</v>
      </c>
      <c r="P9224" t="str" cm="1">
        <f t="array" ref="P9224">IF( $L9224, TRIM(_xll.IMDP("IR", $G$5&amp;$N9224, $G$6)), "" )</f>
        <v/>
      </c>
      <c r="Q9224" t="b" cm="1">
        <f t="array" ref="Q9224">IF(
    $U$1=1, AND($P9224&lt;&gt;"", $P9224&lt;&gt;"...", $P9224&lt;&gt;"입력오류"),
    IF(
        $U$18=1, AND($P9224&lt;&gt;"", $P9224&lt;&gt;"...", $P9224&lt;&gt;"입력오류", ISNUMBER(FIND(INDEX($T$2:$T$7,$U$1),$P9224))),
        IF(
            $U$17="기타", AND($P9224&lt;&gt;"", $P9224&lt;&gt;"...", $P9224&lt;&gt;"입력오류", NOT(ISNUMBER(FIND($T$21:$T$34,$P9224)))),
            AND($P9224&lt;&gt;"", $P9224&lt;&gt;"...", $P9224&lt;&gt;"입력오류", $T$19=$P9224)
        )
    )
)</f>
        <v>0</v>
      </c>
    </row>
    <row r="9225" spans="9:17">
      <c r="I9225">
        <f t="shared" si="433"/>
        <v>9224</v>
      </c>
      <c r="J9225" t="e">
        <f t="shared" si="434"/>
        <v>#N/A</v>
      </c>
      <c r="K9225" t="e">
        <f t="shared" si="432"/>
        <v>#N/A</v>
      </c>
      <c r="L9225" t="b">
        <f>COUNTIF($N$2:N9225, N9225)=1</f>
        <v>0</v>
      </c>
      <c r="M9225" s="37">
        <f>IF( $Q9225, MAX($M$1:M9224)+1, 0)</f>
        <v>0</v>
      </c>
      <c r="N9225" t="e" cm="1">
        <f t="array" ref="N9225">INDEX($A$9:$F$1048576, $J9225, $K9225 )</f>
        <v>#N/A</v>
      </c>
      <c r="O9225" t="e" cm="1">
        <f t="array" ref="O9225">INDEX($B$9:$F$1048576, $J9225, $K9225 )</f>
        <v>#N/A</v>
      </c>
      <c r="P9225" t="str" cm="1">
        <f t="array" ref="P9225">IF( $L9225, TRIM(_xll.IMDP("IR", $G$5&amp;$N9225, $G$6)), "" )</f>
        <v/>
      </c>
      <c r="Q9225" t="b" cm="1">
        <f t="array" ref="Q9225">IF(
    $U$1=1, AND($P9225&lt;&gt;"", $P9225&lt;&gt;"...", $P9225&lt;&gt;"입력오류"),
    IF(
        $U$18=1, AND($P9225&lt;&gt;"", $P9225&lt;&gt;"...", $P9225&lt;&gt;"입력오류", ISNUMBER(FIND(INDEX($T$2:$T$7,$U$1),$P9225))),
        IF(
            $U$17="기타", AND($P9225&lt;&gt;"", $P9225&lt;&gt;"...", $P9225&lt;&gt;"입력오류", NOT(ISNUMBER(FIND($T$21:$T$34,$P9225)))),
            AND($P9225&lt;&gt;"", $P9225&lt;&gt;"...", $P9225&lt;&gt;"입력오류", $T$19=$P9225)
        )
    )
)</f>
        <v>0</v>
      </c>
    </row>
    <row r="9226" spans="9:17">
      <c r="I9226">
        <f t="shared" si="433"/>
        <v>9225</v>
      </c>
      <c r="J9226" t="e">
        <f t="shared" si="434"/>
        <v>#N/A</v>
      </c>
      <c r="K9226" t="e">
        <f t="shared" si="432"/>
        <v>#N/A</v>
      </c>
      <c r="L9226" t="b">
        <f>COUNTIF($N$2:N9226, N9226)=1</f>
        <v>0</v>
      </c>
      <c r="M9226" s="37">
        <f>IF( $Q9226, MAX($M$1:M9225)+1, 0)</f>
        <v>0</v>
      </c>
      <c r="N9226" t="e" cm="1">
        <f t="array" ref="N9226">INDEX($A$9:$F$1048576, $J9226, $K9226 )</f>
        <v>#N/A</v>
      </c>
      <c r="O9226" t="e" cm="1">
        <f t="array" ref="O9226">INDEX($B$9:$F$1048576, $J9226, $K9226 )</f>
        <v>#N/A</v>
      </c>
      <c r="P9226" t="str" cm="1">
        <f t="array" ref="P9226">IF( $L9226, TRIM(_xll.IMDP("IR", $G$5&amp;$N9226, $G$6)), "" )</f>
        <v/>
      </c>
      <c r="Q9226" t="b" cm="1">
        <f t="array" ref="Q9226">IF(
    $U$1=1, AND($P9226&lt;&gt;"", $P9226&lt;&gt;"...", $P9226&lt;&gt;"입력오류"),
    IF(
        $U$18=1, AND($P9226&lt;&gt;"", $P9226&lt;&gt;"...", $P9226&lt;&gt;"입력오류", ISNUMBER(FIND(INDEX($T$2:$T$7,$U$1),$P9226))),
        IF(
            $U$17="기타", AND($P9226&lt;&gt;"", $P9226&lt;&gt;"...", $P9226&lt;&gt;"입력오류", NOT(ISNUMBER(FIND($T$21:$T$34,$P9226)))),
            AND($P9226&lt;&gt;"", $P9226&lt;&gt;"...", $P9226&lt;&gt;"입력오류", $T$19=$P9226)
        )
    )
)</f>
        <v>0</v>
      </c>
    </row>
    <row r="9227" spans="9:17">
      <c r="I9227">
        <f t="shared" si="433"/>
        <v>9226</v>
      </c>
      <c r="J9227" t="e">
        <f t="shared" si="434"/>
        <v>#N/A</v>
      </c>
      <c r="K9227" t="e">
        <f t="shared" si="432"/>
        <v>#N/A</v>
      </c>
      <c r="L9227" t="b">
        <f>COUNTIF($N$2:N9227, N9227)=1</f>
        <v>0</v>
      </c>
      <c r="M9227" s="37">
        <f>IF( $Q9227, MAX($M$1:M9226)+1, 0)</f>
        <v>0</v>
      </c>
      <c r="N9227" t="e" cm="1">
        <f t="array" ref="N9227">INDEX($A$9:$F$1048576, $J9227, $K9227 )</f>
        <v>#N/A</v>
      </c>
      <c r="O9227" t="e" cm="1">
        <f t="array" ref="O9227">INDEX($B$9:$F$1048576, $J9227, $K9227 )</f>
        <v>#N/A</v>
      </c>
      <c r="P9227" t="str" cm="1">
        <f t="array" ref="P9227">IF( $L9227, TRIM(_xll.IMDP("IR", $G$5&amp;$N9227, $G$6)), "" )</f>
        <v/>
      </c>
      <c r="Q9227" t="b" cm="1">
        <f t="array" ref="Q9227">IF(
    $U$1=1, AND($P9227&lt;&gt;"", $P9227&lt;&gt;"...", $P9227&lt;&gt;"입력오류"),
    IF(
        $U$18=1, AND($P9227&lt;&gt;"", $P9227&lt;&gt;"...", $P9227&lt;&gt;"입력오류", ISNUMBER(FIND(INDEX($T$2:$T$7,$U$1),$P9227))),
        IF(
            $U$17="기타", AND($P9227&lt;&gt;"", $P9227&lt;&gt;"...", $P9227&lt;&gt;"입력오류", NOT(ISNUMBER(FIND($T$21:$T$34,$P9227)))),
            AND($P9227&lt;&gt;"", $P9227&lt;&gt;"...", $P9227&lt;&gt;"입력오류", $T$19=$P9227)
        )
    )
)</f>
        <v>0</v>
      </c>
    </row>
    <row r="9228" spans="9:17">
      <c r="I9228">
        <f t="shared" si="433"/>
        <v>9227</v>
      </c>
      <c r="J9228" t="e">
        <f t="shared" si="434"/>
        <v>#N/A</v>
      </c>
      <c r="K9228" t="e">
        <f t="shared" si="432"/>
        <v>#N/A</v>
      </c>
      <c r="L9228" t="b">
        <f>COUNTIF($N$2:N9228, N9228)=1</f>
        <v>0</v>
      </c>
      <c r="M9228" s="37">
        <f>IF( $Q9228, MAX($M$1:M9227)+1, 0)</f>
        <v>0</v>
      </c>
      <c r="N9228" t="e" cm="1">
        <f t="array" ref="N9228">INDEX($A$9:$F$1048576, $J9228, $K9228 )</f>
        <v>#N/A</v>
      </c>
      <c r="O9228" t="e" cm="1">
        <f t="array" ref="O9228">INDEX($B$9:$F$1048576, $J9228, $K9228 )</f>
        <v>#N/A</v>
      </c>
      <c r="P9228" t="str" cm="1">
        <f t="array" ref="P9228">IF( $L9228, TRIM(_xll.IMDP("IR", $G$5&amp;$N9228, $G$6)), "" )</f>
        <v/>
      </c>
      <c r="Q9228" t="b" cm="1">
        <f t="array" ref="Q9228">IF(
    $U$1=1, AND($P9228&lt;&gt;"", $P9228&lt;&gt;"...", $P9228&lt;&gt;"입력오류"),
    IF(
        $U$18=1, AND($P9228&lt;&gt;"", $P9228&lt;&gt;"...", $P9228&lt;&gt;"입력오류", ISNUMBER(FIND(INDEX($T$2:$T$7,$U$1),$P9228))),
        IF(
            $U$17="기타", AND($P9228&lt;&gt;"", $P9228&lt;&gt;"...", $P9228&lt;&gt;"입력오류", NOT(ISNUMBER(FIND($T$21:$T$34,$P9228)))),
            AND($P9228&lt;&gt;"", $P9228&lt;&gt;"...", $P9228&lt;&gt;"입력오류", $T$19=$P9228)
        )
    )
)</f>
        <v>0</v>
      </c>
    </row>
    <row r="9229" spans="9:17">
      <c r="I9229">
        <f t="shared" si="433"/>
        <v>9228</v>
      </c>
      <c r="J9229" t="e">
        <f t="shared" si="434"/>
        <v>#N/A</v>
      </c>
      <c r="K9229" t="e">
        <f t="shared" si="432"/>
        <v>#N/A</v>
      </c>
      <c r="L9229" t="b">
        <f>COUNTIF($N$2:N9229, N9229)=1</f>
        <v>0</v>
      </c>
      <c r="M9229" s="37">
        <f>IF( $Q9229, MAX($M$1:M9228)+1, 0)</f>
        <v>0</v>
      </c>
      <c r="N9229" t="e" cm="1">
        <f t="array" ref="N9229">INDEX($A$9:$F$1048576, $J9229, $K9229 )</f>
        <v>#N/A</v>
      </c>
      <c r="O9229" t="e" cm="1">
        <f t="array" ref="O9229">INDEX($B$9:$F$1048576, $J9229, $K9229 )</f>
        <v>#N/A</v>
      </c>
      <c r="P9229" t="str" cm="1">
        <f t="array" ref="P9229">IF( $L9229, TRIM(_xll.IMDP("IR", $G$5&amp;$N9229, $G$6)), "" )</f>
        <v/>
      </c>
      <c r="Q9229" t="b" cm="1">
        <f t="array" ref="Q9229">IF(
    $U$1=1, AND($P9229&lt;&gt;"", $P9229&lt;&gt;"...", $P9229&lt;&gt;"입력오류"),
    IF(
        $U$18=1, AND($P9229&lt;&gt;"", $P9229&lt;&gt;"...", $P9229&lt;&gt;"입력오류", ISNUMBER(FIND(INDEX($T$2:$T$7,$U$1),$P9229))),
        IF(
            $U$17="기타", AND($P9229&lt;&gt;"", $P9229&lt;&gt;"...", $P9229&lt;&gt;"입력오류", NOT(ISNUMBER(FIND($T$21:$T$34,$P9229)))),
            AND($P9229&lt;&gt;"", $P9229&lt;&gt;"...", $P9229&lt;&gt;"입력오류", $T$19=$P9229)
        )
    )
)</f>
        <v>0</v>
      </c>
    </row>
    <row r="9230" spans="9:17">
      <c r="I9230">
        <f t="shared" si="433"/>
        <v>9229</v>
      </c>
      <c r="J9230" t="e">
        <f t="shared" si="434"/>
        <v>#N/A</v>
      </c>
      <c r="K9230" t="e">
        <f t="shared" si="432"/>
        <v>#N/A</v>
      </c>
      <c r="L9230" t="b">
        <f>COUNTIF($N$2:N9230, N9230)=1</f>
        <v>0</v>
      </c>
      <c r="M9230" s="37">
        <f>IF( $Q9230, MAX($M$1:M9229)+1, 0)</f>
        <v>0</v>
      </c>
      <c r="N9230" t="e" cm="1">
        <f t="array" ref="N9230">INDEX($A$9:$F$1048576, $J9230, $K9230 )</f>
        <v>#N/A</v>
      </c>
      <c r="O9230" t="e" cm="1">
        <f t="array" ref="O9230">INDEX($B$9:$F$1048576, $J9230, $K9230 )</f>
        <v>#N/A</v>
      </c>
      <c r="P9230" t="str" cm="1">
        <f t="array" ref="P9230">IF( $L9230, TRIM(_xll.IMDP("IR", $G$5&amp;$N9230, $G$6)), "" )</f>
        <v/>
      </c>
      <c r="Q9230" t="b" cm="1">
        <f t="array" ref="Q9230">IF(
    $U$1=1, AND($P9230&lt;&gt;"", $P9230&lt;&gt;"...", $P9230&lt;&gt;"입력오류"),
    IF(
        $U$18=1, AND($P9230&lt;&gt;"", $P9230&lt;&gt;"...", $P9230&lt;&gt;"입력오류", ISNUMBER(FIND(INDEX($T$2:$T$7,$U$1),$P9230))),
        IF(
            $U$17="기타", AND($P9230&lt;&gt;"", $P9230&lt;&gt;"...", $P9230&lt;&gt;"입력오류", NOT(ISNUMBER(FIND($T$21:$T$34,$P9230)))),
            AND($P9230&lt;&gt;"", $P9230&lt;&gt;"...", $P9230&lt;&gt;"입력오류", $T$19=$P9230)
        )
    )
)</f>
        <v>0</v>
      </c>
    </row>
    <row r="9231" spans="9:17">
      <c r="I9231">
        <f t="shared" si="433"/>
        <v>9230</v>
      </c>
      <c r="J9231" t="e">
        <f t="shared" si="434"/>
        <v>#N/A</v>
      </c>
      <c r="K9231" t="e">
        <f t="shared" si="432"/>
        <v>#N/A</v>
      </c>
      <c r="L9231" t="b">
        <f>COUNTIF($N$2:N9231, N9231)=1</f>
        <v>0</v>
      </c>
      <c r="M9231" s="37">
        <f>IF( $Q9231, MAX($M$1:M9230)+1, 0)</f>
        <v>0</v>
      </c>
      <c r="N9231" t="e" cm="1">
        <f t="array" ref="N9231">INDEX($A$9:$F$1048576, $J9231, $K9231 )</f>
        <v>#N/A</v>
      </c>
      <c r="O9231" t="e" cm="1">
        <f t="array" ref="O9231">INDEX($B$9:$F$1048576, $J9231, $K9231 )</f>
        <v>#N/A</v>
      </c>
      <c r="P9231" t="str" cm="1">
        <f t="array" ref="P9231">IF( $L9231, TRIM(_xll.IMDP("IR", $G$5&amp;$N9231, $G$6)), "" )</f>
        <v/>
      </c>
      <c r="Q9231" t="b" cm="1">
        <f t="array" ref="Q9231">IF(
    $U$1=1, AND($P9231&lt;&gt;"", $P9231&lt;&gt;"...", $P9231&lt;&gt;"입력오류"),
    IF(
        $U$18=1, AND($P9231&lt;&gt;"", $P9231&lt;&gt;"...", $P9231&lt;&gt;"입력오류", ISNUMBER(FIND(INDEX($T$2:$T$7,$U$1),$P9231))),
        IF(
            $U$17="기타", AND($P9231&lt;&gt;"", $P9231&lt;&gt;"...", $P9231&lt;&gt;"입력오류", NOT(ISNUMBER(FIND($T$21:$T$34,$P9231)))),
            AND($P9231&lt;&gt;"", $P9231&lt;&gt;"...", $P9231&lt;&gt;"입력오류", $T$19=$P9231)
        )
    )
)</f>
        <v>0</v>
      </c>
    </row>
    <row r="9232" spans="9:17">
      <c r="I9232">
        <f t="shared" si="433"/>
        <v>9231</v>
      </c>
      <c r="J9232" t="e">
        <f t="shared" si="434"/>
        <v>#N/A</v>
      </c>
      <c r="K9232" t="e">
        <f t="shared" si="432"/>
        <v>#N/A</v>
      </c>
      <c r="L9232" t="b">
        <f>COUNTIF($N$2:N9232, N9232)=1</f>
        <v>0</v>
      </c>
      <c r="M9232" s="37">
        <f>IF( $Q9232, MAX($M$1:M9231)+1, 0)</f>
        <v>0</v>
      </c>
      <c r="N9232" t="e" cm="1">
        <f t="array" ref="N9232">INDEX($A$9:$F$1048576, $J9232, $K9232 )</f>
        <v>#N/A</v>
      </c>
      <c r="O9232" t="e" cm="1">
        <f t="array" ref="O9232">INDEX($B$9:$F$1048576, $J9232, $K9232 )</f>
        <v>#N/A</v>
      </c>
      <c r="P9232" t="str" cm="1">
        <f t="array" ref="P9232">IF( $L9232, TRIM(_xll.IMDP("IR", $G$5&amp;$N9232, $G$6)), "" )</f>
        <v/>
      </c>
      <c r="Q9232" t="b" cm="1">
        <f t="array" ref="Q9232">IF(
    $U$1=1, AND($P9232&lt;&gt;"", $P9232&lt;&gt;"...", $P9232&lt;&gt;"입력오류"),
    IF(
        $U$18=1, AND($P9232&lt;&gt;"", $P9232&lt;&gt;"...", $P9232&lt;&gt;"입력오류", ISNUMBER(FIND(INDEX($T$2:$T$7,$U$1),$P9232))),
        IF(
            $U$17="기타", AND($P9232&lt;&gt;"", $P9232&lt;&gt;"...", $P9232&lt;&gt;"입력오류", NOT(ISNUMBER(FIND($T$21:$T$34,$P9232)))),
            AND($P9232&lt;&gt;"", $P9232&lt;&gt;"...", $P9232&lt;&gt;"입력오류", $T$19=$P9232)
        )
    )
)</f>
        <v>0</v>
      </c>
    </row>
    <row r="9233" spans="9:17">
      <c r="I9233">
        <f t="shared" si="433"/>
        <v>9232</v>
      </c>
      <c r="J9233" t="e">
        <f t="shared" si="434"/>
        <v>#N/A</v>
      </c>
      <c r="K9233" t="e">
        <f t="shared" si="432"/>
        <v>#N/A</v>
      </c>
      <c r="L9233" t="b">
        <f>COUNTIF($N$2:N9233, N9233)=1</f>
        <v>0</v>
      </c>
      <c r="M9233" s="37">
        <f>IF( $Q9233, MAX($M$1:M9232)+1, 0)</f>
        <v>0</v>
      </c>
      <c r="N9233" t="e" cm="1">
        <f t="array" ref="N9233">INDEX($A$9:$F$1048576, $J9233, $K9233 )</f>
        <v>#N/A</v>
      </c>
      <c r="O9233" t="e" cm="1">
        <f t="array" ref="O9233">INDEX($B$9:$F$1048576, $J9233, $K9233 )</f>
        <v>#N/A</v>
      </c>
      <c r="P9233" t="str" cm="1">
        <f t="array" ref="P9233">IF( $L9233, TRIM(_xll.IMDP("IR", $G$5&amp;$N9233, $G$6)), "" )</f>
        <v/>
      </c>
      <c r="Q9233" t="b" cm="1">
        <f t="array" ref="Q9233">IF(
    $U$1=1, AND($P9233&lt;&gt;"", $P9233&lt;&gt;"...", $P9233&lt;&gt;"입력오류"),
    IF(
        $U$18=1, AND($P9233&lt;&gt;"", $P9233&lt;&gt;"...", $P9233&lt;&gt;"입력오류", ISNUMBER(FIND(INDEX($T$2:$T$7,$U$1),$P9233))),
        IF(
            $U$17="기타", AND($P9233&lt;&gt;"", $P9233&lt;&gt;"...", $P9233&lt;&gt;"입력오류", NOT(ISNUMBER(FIND($T$21:$T$34,$P9233)))),
            AND($P9233&lt;&gt;"", $P9233&lt;&gt;"...", $P9233&lt;&gt;"입력오류", $T$19=$P9233)
        )
    )
)</f>
        <v>0</v>
      </c>
    </row>
    <row r="9234" spans="9:17">
      <c r="I9234">
        <f t="shared" si="433"/>
        <v>9233</v>
      </c>
      <c r="J9234" t="e">
        <f t="shared" si="434"/>
        <v>#N/A</v>
      </c>
      <c r="K9234" t="e">
        <f t="shared" si="432"/>
        <v>#N/A</v>
      </c>
      <c r="L9234" t="b">
        <f>COUNTIF($N$2:N9234, N9234)=1</f>
        <v>0</v>
      </c>
      <c r="M9234" s="37">
        <f>IF( $Q9234, MAX($M$1:M9233)+1, 0)</f>
        <v>0</v>
      </c>
      <c r="N9234" t="e" cm="1">
        <f t="array" ref="N9234">INDEX($A$9:$F$1048576, $J9234, $K9234 )</f>
        <v>#N/A</v>
      </c>
      <c r="O9234" t="e" cm="1">
        <f t="array" ref="O9234">INDEX($B$9:$F$1048576, $J9234, $K9234 )</f>
        <v>#N/A</v>
      </c>
      <c r="P9234" t="str" cm="1">
        <f t="array" ref="P9234">IF( $L9234, TRIM(_xll.IMDP("IR", $G$5&amp;$N9234, $G$6)), "" )</f>
        <v/>
      </c>
      <c r="Q9234" t="b" cm="1">
        <f t="array" ref="Q9234">IF(
    $U$1=1, AND($P9234&lt;&gt;"", $P9234&lt;&gt;"...", $P9234&lt;&gt;"입력오류"),
    IF(
        $U$18=1, AND($P9234&lt;&gt;"", $P9234&lt;&gt;"...", $P9234&lt;&gt;"입력오류", ISNUMBER(FIND(INDEX($T$2:$T$7,$U$1),$P9234))),
        IF(
            $U$17="기타", AND($P9234&lt;&gt;"", $P9234&lt;&gt;"...", $P9234&lt;&gt;"입력오류", NOT(ISNUMBER(FIND($T$21:$T$34,$P9234)))),
            AND($P9234&lt;&gt;"", $P9234&lt;&gt;"...", $P9234&lt;&gt;"입력오류", $T$19=$P9234)
        )
    )
)</f>
        <v>0</v>
      </c>
    </row>
    <row r="9235" spans="9:17">
      <c r="I9235">
        <f t="shared" si="433"/>
        <v>9234</v>
      </c>
      <c r="J9235" t="e">
        <f t="shared" si="434"/>
        <v>#N/A</v>
      </c>
      <c r="K9235" t="e">
        <f t="shared" si="432"/>
        <v>#N/A</v>
      </c>
      <c r="L9235" t="b">
        <f>COUNTIF($N$2:N9235, N9235)=1</f>
        <v>0</v>
      </c>
      <c r="M9235" s="37">
        <f>IF( $Q9235, MAX($M$1:M9234)+1, 0)</f>
        <v>0</v>
      </c>
      <c r="N9235" t="e" cm="1">
        <f t="array" ref="N9235">INDEX($A$9:$F$1048576, $J9235, $K9235 )</f>
        <v>#N/A</v>
      </c>
      <c r="O9235" t="e" cm="1">
        <f t="array" ref="O9235">INDEX($B$9:$F$1048576, $J9235, $K9235 )</f>
        <v>#N/A</v>
      </c>
      <c r="P9235" t="str" cm="1">
        <f t="array" ref="P9235">IF( $L9235, TRIM(_xll.IMDP("IR", $G$5&amp;$N9235, $G$6)), "" )</f>
        <v/>
      </c>
      <c r="Q9235" t="b" cm="1">
        <f t="array" ref="Q9235">IF(
    $U$1=1, AND($P9235&lt;&gt;"", $P9235&lt;&gt;"...", $P9235&lt;&gt;"입력오류"),
    IF(
        $U$18=1, AND($P9235&lt;&gt;"", $P9235&lt;&gt;"...", $P9235&lt;&gt;"입력오류", ISNUMBER(FIND(INDEX($T$2:$T$7,$U$1),$P9235))),
        IF(
            $U$17="기타", AND($P9235&lt;&gt;"", $P9235&lt;&gt;"...", $P9235&lt;&gt;"입력오류", NOT(ISNUMBER(FIND($T$21:$T$34,$P9235)))),
            AND($P9235&lt;&gt;"", $P9235&lt;&gt;"...", $P9235&lt;&gt;"입력오류", $T$19=$P9235)
        )
    )
)</f>
        <v>0</v>
      </c>
    </row>
    <row r="9236" spans="9:17">
      <c r="I9236">
        <f t="shared" si="433"/>
        <v>9235</v>
      </c>
      <c r="J9236" t="e">
        <f t="shared" si="434"/>
        <v>#N/A</v>
      </c>
      <c r="K9236" t="e">
        <f t="shared" si="432"/>
        <v>#N/A</v>
      </c>
      <c r="L9236" t="b">
        <f>COUNTIF($N$2:N9236, N9236)=1</f>
        <v>0</v>
      </c>
      <c r="M9236" s="37">
        <f>IF( $Q9236, MAX($M$1:M9235)+1, 0)</f>
        <v>0</v>
      </c>
      <c r="N9236" t="e" cm="1">
        <f t="array" ref="N9236">INDEX($A$9:$F$1048576, $J9236, $K9236 )</f>
        <v>#N/A</v>
      </c>
      <c r="O9236" t="e" cm="1">
        <f t="array" ref="O9236">INDEX($B$9:$F$1048576, $J9236, $K9236 )</f>
        <v>#N/A</v>
      </c>
      <c r="P9236" t="str" cm="1">
        <f t="array" ref="P9236">IF( $L9236, TRIM(_xll.IMDP("IR", $G$5&amp;$N9236, $G$6)), "" )</f>
        <v/>
      </c>
      <c r="Q9236" t="b" cm="1">
        <f t="array" ref="Q9236">IF(
    $U$1=1, AND($P9236&lt;&gt;"", $P9236&lt;&gt;"...", $P9236&lt;&gt;"입력오류"),
    IF(
        $U$18=1, AND($P9236&lt;&gt;"", $P9236&lt;&gt;"...", $P9236&lt;&gt;"입력오류", ISNUMBER(FIND(INDEX($T$2:$T$7,$U$1),$P9236))),
        IF(
            $U$17="기타", AND($P9236&lt;&gt;"", $P9236&lt;&gt;"...", $P9236&lt;&gt;"입력오류", NOT(ISNUMBER(FIND($T$21:$T$34,$P9236)))),
            AND($P9236&lt;&gt;"", $P9236&lt;&gt;"...", $P9236&lt;&gt;"입력오류", $T$19=$P9236)
        )
    )
)</f>
        <v>0</v>
      </c>
    </row>
    <row r="9237" spans="9:17">
      <c r="I9237">
        <f t="shared" si="433"/>
        <v>9236</v>
      </c>
      <c r="J9237" t="e">
        <f t="shared" si="434"/>
        <v>#N/A</v>
      </c>
      <c r="K9237" t="e">
        <f t="shared" si="432"/>
        <v>#N/A</v>
      </c>
      <c r="L9237" t="b">
        <f>COUNTIF($N$2:N9237, N9237)=1</f>
        <v>0</v>
      </c>
      <c r="M9237" s="37">
        <f>IF( $Q9237, MAX($M$1:M9236)+1, 0)</f>
        <v>0</v>
      </c>
      <c r="N9237" t="e" cm="1">
        <f t="array" ref="N9237">INDEX($A$9:$F$1048576, $J9237, $K9237 )</f>
        <v>#N/A</v>
      </c>
      <c r="O9237" t="e" cm="1">
        <f t="array" ref="O9237">INDEX($B$9:$F$1048576, $J9237, $K9237 )</f>
        <v>#N/A</v>
      </c>
      <c r="P9237" t="str" cm="1">
        <f t="array" ref="P9237">IF( $L9237, TRIM(_xll.IMDP("IR", $G$5&amp;$N9237, $G$6)), "" )</f>
        <v/>
      </c>
      <c r="Q9237" t="b" cm="1">
        <f t="array" ref="Q9237">IF(
    $U$1=1, AND($P9237&lt;&gt;"", $P9237&lt;&gt;"...", $P9237&lt;&gt;"입력오류"),
    IF(
        $U$18=1, AND($P9237&lt;&gt;"", $P9237&lt;&gt;"...", $P9237&lt;&gt;"입력오류", ISNUMBER(FIND(INDEX($T$2:$T$7,$U$1),$P9237))),
        IF(
            $U$17="기타", AND($P9237&lt;&gt;"", $P9237&lt;&gt;"...", $P9237&lt;&gt;"입력오류", NOT(ISNUMBER(FIND($T$21:$T$34,$P9237)))),
            AND($P9237&lt;&gt;"", $P9237&lt;&gt;"...", $P9237&lt;&gt;"입력오류", $T$19=$P9237)
        )
    )
)</f>
        <v>0</v>
      </c>
    </row>
    <row r="9238" spans="9:17">
      <c r="I9238">
        <f t="shared" si="433"/>
        <v>9237</v>
      </c>
      <c r="J9238" t="e">
        <f t="shared" si="434"/>
        <v>#N/A</v>
      </c>
      <c r="K9238" t="e">
        <f t="shared" si="432"/>
        <v>#N/A</v>
      </c>
      <c r="L9238" t="b">
        <f>COUNTIF($N$2:N9238, N9238)=1</f>
        <v>0</v>
      </c>
      <c r="M9238" s="37">
        <f>IF( $Q9238, MAX($M$1:M9237)+1, 0)</f>
        <v>0</v>
      </c>
      <c r="N9238" t="e" cm="1">
        <f t="array" ref="N9238">INDEX($A$9:$F$1048576, $J9238, $K9238 )</f>
        <v>#N/A</v>
      </c>
      <c r="O9238" t="e" cm="1">
        <f t="array" ref="O9238">INDEX($B$9:$F$1048576, $J9238, $K9238 )</f>
        <v>#N/A</v>
      </c>
      <c r="P9238" t="str" cm="1">
        <f t="array" ref="P9238">IF( $L9238, TRIM(_xll.IMDP("IR", $G$5&amp;$N9238, $G$6)), "" )</f>
        <v/>
      </c>
      <c r="Q9238" t="b" cm="1">
        <f t="array" ref="Q9238">IF(
    $U$1=1, AND($P9238&lt;&gt;"", $P9238&lt;&gt;"...", $P9238&lt;&gt;"입력오류"),
    IF(
        $U$18=1, AND($P9238&lt;&gt;"", $P9238&lt;&gt;"...", $P9238&lt;&gt;"입력오류", ISNUMBER(FIND(INDEX($T$2:$T$7,$U$1),$P9238))),
        IF(
            $U$17="기타", AND($P9238&lt;&gt;"", $P9238&lt;&gt;"...", $P9238&lt;&gt;"입력오류", NOT(ISNUMBER(FIND($T$21:$T$34,$P9238)))),
            AND($P9238&lt;&gt;"", $P9238&lt;&gt;"...", $P9238&lt;&gt;"입력오류", $T$19=$P9238)
        )
    )
)</f>
        <v>0</v>
      </c>
    </row>
    <row r="9239" spans="9:17">
      <c r="I9239">
        <f t="shared" si="433"/>
        <v>9238</v>
      </c>
      <c r="J9239" t="e">
        <f t="shared" si="434"/>
        <v>#N/A</v>
      </c>
      <c r="K9239" t="e">
        <f t="shared" si="432"/>
        <v>#N/A</v>
      </c>
      <c r="L9239" t="b">
        <f>COUNTIF($N$2:N9239, N9239)=1</f>
        <v>0</v>
      </c>
      <c r="M9239" s="37">
        <f>IF( $Q9239, MAX($M$1:M9238)+1, 0)</f>
        <v>0</v>
      </c>
      <c r="N9239" t="e" cm="1">
        <f t="array" ref="N9239">INDEX($A$9:$F$1048576, $J9239, $K9239 )</f>
        <v>#N/A</v>
      </c>
      <c r="O9239" t="e" cm="1">
        <f t="array" ref="O9239">INDEX($B$9:$F$1048576, $J9239, $K9239 )</f>
        <v>#N/A</v>
      </c>
      <c r="P9239" t="str" cm="1">
        <f t="array" ref="P9239">IF( $L9239, TRIM(_xll.IMDP("IR", $G$5&amp;$N9239, $G$6)), "" )</f>
        <v/>
      </c>
      <c r="Q9239" t="b" cm="1">
        <f t="array" ref="Q9239">IF(
    $U$1=1, AND($P9239&lt;&gt;"", $P9239&lt;&gt;"...", $P9239&lt;&gt;"입력오류"),
    IF(
        $U$18=1, AND($P9239&lt;&gt;"", $P9239&lt;&gt;"...", $P9239&lt;&gt;"입력오류", ISNUMBER(FIND(INDEX($T$2:$T$7,$U$1),$P9239))),
        IF(
            $U$17="기타", AND($P9239&lt;&gt;"", $P9239&lt;&gt;"...", $P9239&lt;&gt;"입력오류", NOT(ISNUMBER(FIND($T$21:$T$34,$P9239)))),
            AND($P9239&lt;&gt;"", $P9239&lt;&gt;"...", $P9239&lt;&gt;"입력오류", $T$19=$P9239)
        )
    )
)</f>
        <v>0</v>
      </c>
    </row>
    <row r="9240" spans="9:17">
      <c r="I9240">
        <f t="shared" si="433"/>
        <v>9239</v>
      </c>
      <c r="J9240" t="e">
        <f t="shared" si="434"/>
        <v>#N/A</v>
      </c>
      <c r="K9240" t="e">
        <f t="shared" si="432"/>
        <v>#N/A</v>
      </c>
      <c r="L9240" t="b">
        <f>COUNTIF($N$2:N9240, N9240)=1</f>
        <v>0</v>
      </c>
      <c r="M9240" s="37">
        <f>IF( $Q9240, MAX($M$1:M9239)+1, 0)</f>
        <v>0</v>
      </c>
      <c r="N9240" t="e" cm="1">
        <f t="array" ref="N9240">INDEX($A$9:$F$1048576, $J9240, $K9240 )</f>
        <v>#N/A</v>
      </c>
      <c r="O9240" t="e" cm="1">
        <f t="array" ref="O9240">INDEX($B$9:$F$1048576, $J9240, $K9240 )</f>
        <v>#N/A</v>
      </c>
      <c r="P9240" t="str" cm="1">
        <f t="array" ref="P9240">IF( $L9240, TRIM(_xll.IMDP("IR", $G$5&amp;$N9240, $G$6)), "" )</f>
        <v/>
      </c>
      <c r="Q9240" t="b" cm="1">
        <f t="array" ref="Q9240">IF(
    $U$1=1, AND($P9240&lt;&gt;"", $P9240&lt;&gt;"...", $P9240&lt;&gt;"입력오류"),
    IF(
        $U$18=1, AND($P9240&lt;&gt;"", $P9240&lt;&gt;"...", $P9240&lt;&gt;"입력오류", ISNUMBER(FIND(INDEX($T$2:$T$7,$U$1),$P9240))),
        IF(
            $U$17="기타", AND($P9240&lt;&gt;"", $P9240&lt;&gt;"...", $P9240&lt;&gt;"입력오류", NOT(ISNUMBER(FIND($T$21:$T$34,$P9240)))),
            AND($P9240&lt;&gt;"", $P9240&lt;&gt;"...", $P9240&lt;&gt;"입력오류", $T$19=$P9240)
        )
    )
)</f>
        <v>0</v>
      </c>
    </row>
    <row r="9241" spans="9:17">
      <c r="I9241">
        <f t="shared" si="433"/>
        <v>9240</v>
      </c>
      <c r="J9241" t="e">
        <f t="shared" si="434"/>
        <v>#N/A</v>
      </c>
      <c r="K9241" t="e">
        <f t="shared" si="432"/>
        <v>#N/A</v>
      </c>
      <c r="L9241" t="b">
        <f>COUNTIF($N$2:N9241, N9241)=1</f>
        <v>0</v>
      </c>
      <c r="M9241" s="37">
        <f>IF( $Q9241, MAX($M$1:M9240)+1, 0)</f>
        <v>0</v>
      </c>
      <c r="N9241" t="e" cm="1">
        <f t="array" ref="N9241">INDEX($A$9:$F$1048576, $J9241, $K9241 )</f>
        <v>#N/A</v>
      </c>
      <c r="O9241" t="e" cm="1">
        <f t="array" ref="O9241">INDEX($B$9:$F$1048576, $J9241, $K9241 )</f>
        <v>#N/A</v>
      </c>
      <c r="P9241" t="str" cm="1">
        <f t="array" ref="P9241">IF( $L9241, TRIM(_xll.IMDP("IR", $G$5&amp;$N9241, $G$6)), "" )</f>
        <v/>
      </c>
      <c r="Q9241" t="b" cm="1">
        <f t="array" ref="Q9241">IF(
    $U$1=1, AND($P9241&lt;&gt;"", $P9241&lt;&gt;"...", $P9241&lt;&gt;"입력오류"),
    IF(
        $U$18=1, AND($P9241&lt;&gt;"", $P9241&lt;&gt;"...", $P9241&lt;&gt;"입력오류", ISNUMBER(FIND(INDEX($T$2:$T$7,$U$1),$P9241))),
        IF(
            $U$17="기타", AND($P9241&lt;&gt;"", $P9241&lt;&gt;"...", $P9241&lt;&gt;"입력오류", NOT(ISNUMBER(FIND($T$21:$T$34,$P9241)))),
            AND($P9241&lt;&gt;"", $P9241&lt;&gt;"...", $P9241&lt;&gt;"입력오류", $T$19=$P9241)
        )
    )
)</f>
        <v>0</v>
      </c>
    </row>
    <row r="9242" spans="9:17">
      <c r="I9242">
        <f t="shared" si="433"/>
        <v>9241</v>
      </c>
      <c r="J9242" t="e">
        <f t="shared" si="434"/>
        <v>#N/A</v>
      </c>
      <c r="K9242" t="e">
        <f t="shared" si="432"/>
        <v>#N/A</v>
      </c>
      <c r="L9242" t="b">
        <f>COUNTIF($N$2:N9242, N9242)=1</f>
        <v>0</v>
      </c>
      <c r="M9242" s="37">
        <f>IF( $Q9242, MAX($M$1:M9241)+1, 0)</f>
        <v>0</v>
      </c>
      <c r="N9242" t="e" cm="1">
        <f t="array" ref="N9242">INDEX($A$9:$F$1048576, $J9242, $K9242 )</f>
        <v>#N/A</v>
      </c>
      <c r="O9242" t="e" cm="1">
        <f t="array" ref="O9242">INDEX($B$9:$F$1048576, $J9242, $K9242 )</f>
        <v>#N/A</v>
      </c>
      <c r="P9242" t="str" cm="1">
        <f t="array" ref="P9242">IF( $L9242, TRIM(_xll.IMDP("IR", $G$5&amp;$N9242, $G$6)), "" )</f>
        <v/>
      </c>
      <c r="Q9242" t="b" cm="1">
        <f t="array" ref="Q9242">IF(
    $U$1=1, AND($P9242&lt;&gt;"", $P9242&lt;&gt;"...", $P9242&lt;&gt;"입력오류"),
    IF(
        $U$18=1, AND($P9242&lt;&gt;"", $P9242&lt;&gt;"...", $P9242&lt;&gt;"입력오류", ISNUMBER(FIND(INDEX($T$2:$T$7,$U$1),$P9242))),
        IF(
            $U$17="기타", AND($P9242&lt;&gt;"", $P9242&lt;&gt;"...", $P9242&lt;&gt;"입력오류", NOT(ISNUMBER(FIND($T$21:$T$34,$P9242)))),
            AND($P9242&lt;&gt;"", $P9242&lt;&gt;"...", $P9242&lt;&gt;"입력오류", $T$19=$P9242)
        )
    )
)</f>
        <v>0</v>
      </c>
    </row>
    <row r="9243" spans="9:17">
      <c r="I9243">
        <f t="shared" si="433"/>
        <v>9242</v>
      </c>
      <c r="J9243" t="e">
        <f t="shared" si="434"/>
        <v>#N/A</v>
      </c>
      <c r="K9243" t="e">
        <f t="shared" si="432"/>
        <v>#N/A</v>
      </c>
      <c r="L9243" t="b">
        <f>COUNTIF($N$2:N9243, N9243)=1</f>
        <v>0</v>
      </c>
      <c r="M9243" s="37">
        <f>IF( $Q9243, MAX($M$1:M9242)+1, 0)</f>
        <v>0</v>
      </c>
      <c r="N9243" t="e" cm="1">
        <f t="array" ref="N9243">INDEX($A$9:$F$1048576, $J9243, $K9243 )</f>
        <v>#N/A</v>
      </c>
      <c r="O9243" t="e" cm="1">
        <f t="array" ref="O9243">INDEX($B$9:$F$1048576, $J9243, $K9243 )</f>
        <v>#N/A</v>
      </c>
      <c r="P9243" t="str" cm="1">
        <f t="array" ref="P9243">IF( $L9243, TRIM(_xll.IMDP("IR", $G$5&amp;$N9243, $G$6)), "" )</f>
        <v/>
      </c>
      <c r="Q9243" t="b" cm="1">
        <f t="array" ref="Q9243">IF(
    $U$1=1, AND($P9243&lt;&gt;"", $P9243&lt;&gt;"...", $P9243&lt;&gt;"입력오류"),
    IF(
        $U$18=1, AND($P9243&lt;&gt;"", $P9243&lt;&gt;"...", $P9243&lt;&gt;"입력오류", ISNUMBER(FIND(INDEX($T$2:$T$7,$U$1),$P9243))),
        IF(
            $U$17="기타", AND($P9243&lt;&gt;"", $P9243&lt;&gt;"...", $P9243&lt;&gt;"입력오류", NOT(ISNUMBER(FIND($T$21:$T$34,$P9243)))),
            AND($P9243&lt;&gt;"", $P9243&lt;&gt;"...", $P9243&lt;&gt;"입력오류", $T$19=$P9243)
        )
    )
)</f>
        <v>0</v>
      </c>
    </row>
    <row r="9244" spans="9:17">
      <c r="I9244">
        <f t="shared" si="433"/>
        <v>9243</v>
      </c>
      <c r="J9244" t="e">
        <f t="shared" si="434"/>
        <v>#N/A</v>
      </c>
      <c r="K9244" t="e">
        <f t="shared" si="432"/>
        <v>#N/A</v>
      </c>
      <c r="L9244" t="b">
        <f>COUNTIF($N$2:N9244, N9244)=1</f>
        <v>0</v>
      </c>
      <c r="M9244" s="37">
        <f>IF( $Q9244, MAX($M$1:M9243)+1, 0)</f>
        <v>0</v>
      </c>
      <c r="N9244" t="e" cm="1">
        <f t="array" ref="N9244">INDEX($A$9:$F$1048576, $J9244, $K9244 )</f>
        <v>#N/A</v>
      </c>
      <c r="O9244" t="e" cm="1">
        <f t="array" ref="O9244">INDEX($B$9:$F$1048576, $J9244, $K9244 )</f>
        <v>#N/A</v>
      </c>
      <c r="P9244" t="str" cm="1">
        <f t="array" ref="P9244">IF( $L9244, TRIM(_xll.IMDP("IR", $G$5&amp;$N9244, $G$6)), "" )</f>
        <v/>
      </c>
      <c r="Q9244" t="b" cm="1">
        <f t="array" ref="Q9244">IF(
    $U$1=1, AND($P9244&lt;&gt;"", $P9244&lt;&gt;"...", $P9244&lt;&gt;"입력오류"),
    IF(
        $U$18=1, AND($P9244&lt;&gt;"", $P9244&lt;&gt;"...", $P9244&lt;&gt;"입력오류", ISNUMBER(FIND(INDEX($T$2:$T$7,$U$1),$P9244))),
        IF(
            $U$17="기타", AND($P9244&lt;&gt;"", $P9244&lt;&gt;"...", $P9244&lt;&gt;"입력오류", NOT(ISNUMBER(FIND($T$21:$T$34,$P9244)))),
            AND($P9244&lt;&gt;"", $P9244&lt;&gt;"...", $P9244&lt;&gt;"입력오류", $T$19=$P9244)
        )
    )
)</f>
        <v>0</v>
      </c>
    </row>
    <row r="9245" spans="9:17">
      <c r="I9245">
        <f t="shared" si="433"/>
        <v>9244</v>
      </c>
      <c r="J9245" t="e">
        <f t="shared" si="434"/>
        <v>#N/A</v>
      </c>
      <c r="K9245" t="e">
        <f t="shared" si="432"/>
        <v>#N/A</v>
      </c>
      <c r="L9245" t="b">
        <f>COUNTIF($N$2:N9245, N9245)=1</f>
        <v>0</v>
      </c>
      <c r="M9245" s="37">
        <f>IF( $Q9245, MAX($M$1:M9244)+1, 0)</f>
        <v>0</v>
      </c>
      <c r="N9245" t="e" cm="1">
        <f t="array" ref="N9245">INDEX($A$9:$F$1048576, $J9245, $K9245 )</f>
        <v>#N/A</v>
      </c>
      <c r="O9245" t="e" cm="1">
        <f t="array" ref="O9245">INDEX($B$9:$F$1048576, $J9245, $K9245 )</f>
        <v>#N/A</v>
      </c>
      <c r="P9245" t="str" cm="1">
        <f t="array" ref="P9245">IF( $L9245, TRIM(_xll.IMDP("IR", $G$5&amp;$N9245, $G$6)), "" )</f>
        <v/>
      </c>
      <c r="Q9245" t="b" cm="1">
        <f t="array" ref="Q9245">IF(
    $U$1=1, AND($P9245&lt;&gt;"", $P9245&lt;&gt;"...", $P9245&lt;&gt;"입력오류"),
    IF(
        $U$18=1, AND($P9245&lt;&gt;"", $P9245&lt;&gt;"...", $P9245&lt;&gt;"입력오류", ISNUMBER(FIND(INDEX($T$2:$T$7,$U$1),$P9245))),
        IF(
            $U$17="기타", AND($P9245&lt;&gt;"", $P9245&lt;&gt;"...", $P9245&lt;&gt;"입력오류", NOT(ISNUMBER(FIND($T$21:$T$34,$P9245)))),
            AND($P9245&lt;&gt;"", $P9245&lt;&gt;"...", $P9245&lt;&gt;"입력오류", $T$19=$P9245)
        )
    )
)</f>
        <v>0</v>
      </c>
    </row>
    <row r="9246" spans="9:17">
      <c r="I9246">
        <f t="shared" si="433"/>
        <v>9245</v>
      </c>
      <c r="J9246" t="e">
        <f t="shared" si="434"/>
        <v>#N/A</v>
      </c>
      <c r="K9246" t="e">
        <f t="shared" si="432"/>
        <v>#N/A</v>
      </c>
      <c r="L9246" t="b">
        <f>COUNTIF($N$2:N9246, N9246)=1</f>
        <v>0</v>
      </c>
      <c r="M9246" s="37">
        <f>IF( $Q9246, MAX($M$1:M9245)+1, 0)</f>
        <v>0</v>
      </c>
      <c r="N9246" t="e" cm="1">
        <f t="array" ref="N9246">INDEX($A$9:$F$1048576, $J9246, $K9246 )</f>
        <v>#N/A</v>
      </c>
      <c r="O9246" t="e" cm="1">
        <f t="array" ref="O9246">INDEX($B$9:$F$1048576, $J9246, $K9246 )</f>
        <v>#N/A</v>
      </c>
      <c r="P9246" t="str" cm="1">
        <f t="array" ref="P9246">IF( $L9246, TRIM(_xll.IMDP("IR", $G$5&amp;$N9246, $G$6)), "" )</f>
        <v/>
      </c>
      <c r="Q9246" t="b" cm="1">
        <f t="array" ref="Q9246">IF(
    $U$1=1, AND($P9246&lt;&gt;"", $P9246&lt;&gt;"...", $P9246&lt;&gt;"입력오류"),
    IF(
        $U$18=1, AND($P9246&lt;&gt;"", $P9246&lt;&gt;"...", $P9246&lt;&gt;"입력오류", ISNUMBER(FIND(INDEX($T$2:$T$7,$U$1),$P9246))),
        IF(
            $U$17="기타", AND($P9246&lt;&gt;"", $P9246&lt;&gt;"...", $P9246&lt;&gt;"입력오류", NOT(ISNUMBER(FIND($T$21:$T$34,$P9246)))),
            AND($P9246&lt;&gt;"", $P9246&lt;&gt;"...", $P9246&lt;&gt;"입력오류", $T$19=$P9246)
        )
    )
)</f>
        <v>0</v>
      </c>
    </row>
    <row r="9247" spans="9:17">
      <c r="I9247">
        <f t="shared" si="433"/>
        <v>9246</v>
      </c>
      <c r="J9247" t="e">
        <f t="shared" si="434"/>
        <v>#N/A</v>
      </c>
      <c r="K9247" t="e">
        <f t="shared" si="432"/>
        <v>#N/A</v>
      </c>
      <c r="L9247" t="b">
        <f>COUNTIF($N$2:N9247, N9247)=1</f>
        <v>0</v>
      </c>
      <c r="M9247" s="37">
        <f>IF( $Q9247, MAX($M$1:M9246)+1, 0)</f>
        <v>0</v>
      </c>
      <c r="N9247" t="e" cm="1">
        <f t="array" ref="N9247">INDEX($A$9:$F$1048576, $J9247, $K9247 )</f>
        <v>#N/A</v>
      </c>
      <c r="O9247" t="e" cm="1">
        <f t="array" ref="O9247">INDEX($B$9:$F$1048576, $J9247, $K9247 )</f>
        <v>#N/A</v>
      </c>
      <c r="P9247" t="str" cm="1">
        <f t="array" ref="P9247">IF( $L9247, TRIM(_xll.IMDP("IR", $G$5&amp;$N9247, $G$6)), "" )</f>
        <v/>
      </c>
      <c r="Q9247" t="b" cm="1">
        <f t="array" ref="Q9247">IF(
    $U$1=1, AND($P9247&lt;&gt;"", $P9247&lt;&gt;"...", $P9247&lt;&gt;"입력오류"),
    IF(
        $U$18=1, AND($P9247&lt;&gt;"", $P9247&lt;&gt;"...", $P9247&lt;&gt;"입력오류", ISNUMBER(FIND(INDEX($T$2:$T$7,$U$1),$P9247))),
        IF(
            $U$17="기타", AND($P9247&lt;&gt;"", $P9247&lt;&gt;"...", $P9247&lt;&gt;"입력오류", NOT(ISNUMBER(FIND($T$21:$T$34,$P9247)))),
            AND($P9247&lt;&gt;"", $P9247&lt;&gt;"...", $P9247&lt;&gt;"입력오류", $T$19=$P9247)
        )
    )
)</f>
        <v>0</v>
      </c>
    </row>
    <row r="9248" spans="9:17">
      <c r="I9248">
        <f t="shared" si="433"/>
        <v>9247</v>
      </c>
      <c r="J9248" t="e">
        <f t="shared" si="434"/>
        <v>#N/A</v>
      </c>
      <c r="K9248" t="e">
        <f t="shared" si="432"/>
        <v>#N/A</v>
      </c>
      <c r="L9248" t="b">
        <f>COUNTIF($N$2:N9248, N9248)=1</f>
        <v>0</v>
      </c>
      <c r="M9248" s="37">
        <f>IF( $Q9248, MAX($M$1:M9247)+1, 0)</f>
        <v>0</v>
      </c>
      <c r="N9248" t="e" cm="1">
        <f t="array" ref="N9248">INDEX($A$9:$F$1048576, $J9248, $K9248 )</f>
        <v>#N/A</v>
      </c>
      <c r="O9248" t="e" cm="1">
        <f t="array" ref="O9248">INDEX($B$9:$F$1048576, $J9248, $K9248 )</f>
        <v>#N/A</v>
      </c>
      <c r="P9248" t="str" cm="1">
        <f t="array" ref="P9248">IF( $L9248, TRIM(_xll.IMDP("IR", $G$5&amp;$N9248, $G$6)), "" )</f>
        <v/>
      </c>
      <c r="Q9248" t="b" cm="1">
        <f t="array" ref="Q9248">IF(
    $U$1=1, AND($P9248&lt;&gt;"", $P9248&lt;&gt;"...", $P9248&lt;&gt;"입력오류"),
    IF(
        $U$18=1, AND($P9248&lt;&gt;"", $P9248&lt;&gt;"...", $P9248&lt;&gt;"입력오류", ISNUMBER(FIND(INDEX($T$2:$T$7,$U$1),$P9248))),
        IF(
            $U$17="기타", AND($P9248&lt;&gt;"", $P9248&lt;&gt;"...", $P9248&lt;&gt;"입력오류", NOT(ISNUMBER(FIND($T$21:$T$34,$P9248)))),
            AND($P9248&lt;&gt;"", $P9248&lt;&gt;"...", $P9248&lt;&gt;"입력오류", $T$19=$P9248)
        )
    )
)</f>
        <v>0</v>
      </c>
    </row>
    <row r="9249" spans="9:17">
      <c r="I9249">
        <f t="shared" si="433"/>
        <v>9248</v>
      </c>
      <c r="J9249" t="e">
        <f t="shared" si="434"/>
        <v>#N/A</v>
      </c>
      <c r="K9249" t="e">
        <f t="shared" si="432"/>
        <v>#N/A</v>
      </c>
      <c r="L9249" t="b">
        <f>COUNTIF($N$2:N9249, N9249)=1</f>
        <v>0</v>
      </c>
      <c r="M9249" s="37">
        <f>IF( $Q9249, MAX($M$1:M9248)+1, 0)</f>
        <v>0</v>
      </c>
      <c r="N9249" t="e" cm="1">
        <f t="array" ref="N9249">INDEX($A$9:$F$1048576, $J9249, $K9249 )</f>
        <v>#N/A</v>
      </c>
      <c r="O9249" t="e" cm="1">
        <f t="array" ref="O9249">INDEX($B$9:$F$1048576, $J9249, $K9249 )</f>
        <v>#N/A</v>
      </c>
      <c r="P9249" t="str" cm="1">
        <f t="array" ref="P9249">IF( $L9249, TRIM(_xll.IMDP("IR", $G$5&amp;$N9249, $G$6)), "" )</f>
        <v/>
      </c>
      <c r="Q9249" t="b" cm="1">
        <f t="array" ref="Q9249">IF(
    $U$1=1, AND($P9249&lt;&gt;"", $P9249&lt;&gt;"...", $P9249&lt;&gt;"입력오류"),
    IF(
        $U$18=1, AND($P9249&lt;&gt;"", $P9249&lt;&gt;"...", $P9249&lt;&gt;"입력오류", ISNUMBER(FIND(INDEX($T$2:$T$7,$U$1),$P9249))),
        IF(
            $U$17="기타", AND($P9249&lt;&gt;"", $P9249&lt;&gt;"...", $P9249&lt;&gt;"입력오류", NOT(ISNUMBER(FIND($T$21:$T$34,$P9249)))),
            AND($P9249&lt;&gt;"", $P9249&lt;&gt;"...", $P9249&lt;&gt;"입력오류", $T$19=$P9249)
        )
    )
)</f>
        <v>0</v>
      </c>
    </row>
    <row r="9250" spans="9:17">
      <c r="I9250">
        <f t="shared" si="433"/>
        <v>9249</v>
      </c>
      <c r="J9250" t="e">
        <f t="shared" si="434"/>
        <v>#N/A</v>
      </c>
      <c r="K9250" t="e">
        <f t="shared" si="432"/>
        <v>#N/A</v>
      </c>
      <c r="L9250" t="b">
        <f>COUNTIF($N$2:N9250, N9250)=1</f>
        <v>0</v>
      </c>
      <c r="M9250" s="37">
        <f>IF( $Q9250, MAX($M$1:M9249)+1, 0)</f>
        <v>0</v>
      </c>
      <c r="N9250" t="e" cm="1">
        <f t="array" ref="N9250">INDEX($A$9:$F$1048576, $J9250, $K9250 )</f>
        <v>#N/A</v>
      </c>
      <c r="O9250" t="e" cm="1">
        <f t="array" ref="O9250">INDEX($B$9:$F$1048576, $J9250, $K9250 )</f>
        <v>#N/A</v>
      </c>
      <c r="P9250" t="str" cm="1">
        <f t="array" ref="P9250">IF( $L9250, TRIM(_xll.IMDP("IR", $G$5&amp;$N9250, $G$6)), "" )</f>
        <v/>
      </c>
      <c r="Q9250" t="b" cm="1">
        <f t="array" ref="Q9250">IF(
    $U$1=1, AND($P9250&lt;&gt;"", $P9250&lt;&gt;"...", $P9250&lt;&gt;"입력오류"),
    IF(
        $U$18=1, AND($P9250&lt;&gt;"", $P9250&lt;&gt;"...", $P9250&lt;&gt;"입력오류", ISNUMBER(FIND(INDEX($T$2:$T$7,$U$1),$P9250))),
        IF(
            $U$17="기타", AND($P9250&lt;&gt;"", $P9250&lt;&gt;"...", $P9250&lt;&gt;"입력오류", NOT(ISNUMBER(FIND($T$21:$T$34,$P9250)))),
            AND($P9250&lt;&gt;"", $P9250&lt;&gt;"...", $P9250&lt;&gt;"입력오류", $T$19=$P9250)
        )
    )
)</f>
        <v>0</v>
      </c>
    </row>
    <row r="9251" spans="9:17">
      <c r="I9251">
        <f t="shared" si="433"/>
        <v>9250</v>
      </c>
      <c r="J9251" t="e">
        <f t="shared" si="434"/>
        <v>#N/A</v>
      </c>
      <c r="K9251" t="e">
        <f t="shared" si="432"/>
        <v>#N/A</v>
      </c>
      <c r="L9251" t="b">
        <f>COUNTIF($N$2:N9251, N9251)=1</f>
        <v>0</v>
      </c>
      <c r="M9251" s="37">
        <f>IF( $Q9251, MAX($M$1:M9250)+1, 0)</f>
        <v>0</v>
      </c>
      <c r="N9251" t="e" cm="1">
        <f t="array" ref="N9251">INDEX($A$9:$F$1048576, $J9251, $K9251 )</f>
        <v>#N/A</v>
      </c>
      <c r="O9251" t="e" cm="1">
        <f t="array" ref="O9251">INDEX($B$9:$F$1048576, $J9251, $K9251 )</f>
        <v>#N/A</v>
      </c>
      <c r="P9251" t="str" cm="1">
        <f t="array" ref="P9251">IF( $L9251, TRIM(_xll.IMDP("IR", $G$5&amp;$N9251, $G$6)), "" )</f>
        <v/>
      </c>
      <c r="Q9251" t="b" cm="1">
        <f t="array" ref="Q9251">IF(
    $U$1=1, AND($P9251&lt;&gt;"", $P9251&lt;&gt;"...", $P9251&lt;&gt;"입력오류"),
    IF(
        $U$18=1, AND($P9251&lt;&gt;"", $P9251&lt;&gt;"...", $P9251&lt;&gt;"입력오류", ISNUMBER(FIND(INDEX($T$2:$T$7,$U$1),$P9251))),
        IF(
            $U$17="기타", AND($P9251&lt;&gt;"", $P9251&lt;&gt;"...", $P9251&lt;&gt;"입력오류", NOT(ISNUMBER(FIND($T$21:$T$34,$P9251)))),
            AND($P9251&lt;&gt;"", $P9251&lt;&gt;"...", $P9251&lt;&gt;"입력오류", $T$19=$P9251)
        )
    )
)</f>
        <v>0</v>
      </c>
    </row>
    <row r="9252" spans="9:17">
      <c r="I9252">
        <f t="shared" si="433"/>
        <v>9251</v>
      </c>
      <c r="J9252" t="e">
        <f t="shared" si="434"/>
        <v>#N/A</v>
      </c>
      <c r="K9252" t="e">
        <f t="shared" si="432"/>
        <v>#N/A</v>
      </c>
      <c r="L9252" t="b">
        <f>COUNTIF($N$2:N9252, N9252)=1</f>
        <v>0</v>
      </c>
      <c r="M9252" s="37">
        <f>IF( $Q9252, MAX($M$1:M9251)+1, 0)</f>
        <v>0</v>
      </c>
      <c r="N9252" t="e" cm="1">
        <f t="array" ref="N9252">INDEX($A$9:$F$1048576, $J9252, $K9252 )</f>
        <v>#N/A</v>
      </c>
      <c r="O9252" t="e" cm="1">
        <f t="array" ref="O9252">INDEX($B$9:$F$1048576, $J9252, $K9252 )</f>
        <v>#N/A</v>
      </c>
      <c r="P9252" t="str" cm="1">
        <f t="array" ref="P9252">IF( $L9252, TRIM(_xll.IMDP("IR", $G$5&amp;$N9252, $G$6)), "" )</f>
        <v/>
      </c>
      <c r="Q9252" t="b" cm="1">
        <f t="array" ref="Q9252">IF(
    $U$1=1, AND($P9252&lt;&gt;"", $P9252&lt;&gt;"...", $P9252&lt;&gt;"입력오류"),
    IF(
        $U$18=1, AND($P9252&lt;&gt;"", $P9252&lt;&gt;"...", $P9252&lt;&gt;"입력오류", ISNUMBER(FIND(INDEX($T$2:$T$7,$U$1),$P9252))),
        IF(
            $U$17="기타", AND($P9252&lt;&gt;"", $P9252&lt;&gt;"...", $P9252&lt;&gt;"입력오류", NOT(ISNUMBER(FIND($T$21:$T$34,$P9252)))),
            AND($P9252&lt;&gt;"", $P9252&lt;&gt;"...", $P9252&lt;&gt;"입력오류", $T$19=$P9252)
        )
    )
)</f>
        <v>0</v>
      </c>
    </row>
    <row r="9253" spans="9:17">
      <c r="I9253">
        <f t="shared" si="433"/>
        <v>9252</v>
      </c>
      <c r="J9253" t="e">
        <f t="shared" si="434"/>
        <v>#N/A</v>
      </c>
      <c r="K9253" t="e">
        <f t="shared" si="432"/>
        <v>#N/A</v>
      </c>
      <c r="L9253" t="b">
        <f>COUNTIF($N$2:N9253, N9253)=1</f>
        <v>0</v>
      </c>
      <c r="M9253" s="37">
        <f>IF( $Q9253, MAX($M$1:M9252)+1, 0)</f>
        <v>0</v>
      </c>
      <c r="N9253" t="e" cm="1">
        <f t="array" ref="N9253">INDEX($A$9:$F$1048576, $J9253, $K9253 )</f>
        <v>#N/A</v>
      </c>
      <c r="O9253" t="e" cm="1">
        <f t="array" ref="O9253">INDEX($B$9:$F$1048576, $J9253, $K9253 )</f>
        <v>#N/A</v>
      </c>
      <c r="P9253" t="str" cm="1">
        <f t="array" ref="P9253">IF( $L9253, TRIM(_xll.IMDP("IR", $G$5&amp;$N9253, $G$6)), "" )</f>
        <v/>
      </c>
      <c r="Q9253" t="b" cm="1">
        <f t="array" ref="Q9253">IF(
    $U$1=1, AND($P9253&lt;&gt;"", $P9253&lt;&gt;"...", $P9253&lt;&gt;"입력오류"),
    IF(
        $U$18=1, AND($P9253&lt;&gt;"", $P9253&lt;&gt;"...", $P9253&lt;&gt;"입력오류", ISNUMBER(FIND(INDEX($T$2:$T$7,$U$1),$P9253))),
        IF(
            $U$17="기타", AND($P9253&lt;&gt;"", $P9253&lt;&gt;"...", $P9253&lt;&gt;"입력오류", NOT(ISNUMBER(FIND($T$21:$T$34,$P9253)))),
            AND($P9253&lt;&gt;"", $P9253&lt;&gt;"...", $P9253&lt;&gt;"입력오류", $T$19=$P9253)
        )
    )
)</f>
        <v>0</v>
      </c>
    </row>
    <row r="9254" spans="9:17">
      <c r="I9254">
        <f t="shared" si="433"/>
        <v>9253</v>
      </c>
      <c r="J9254" t="e">
        <f t="shared" si="434"/>
        <v>#N/A</v>
      </c>
      <c r="K9254" t="e">
        <f t="shared" si="432"/>
        <v>#N/A</v>
      </c>
      <c r="L9254" t="b">
        <f>COUNTIF($N$2:N9254, N9254)=1</f>
        <v>0</v>
      </c>
      <c r="M9254" s="37">
        <f>IF( $Q9254, MAX($M$1:M9253)+1, 0)</f>
        <v>0</v>
      </c>
      <c r="N9254" t="e" cm="1">
        <f t="array" ref="N9254">INDEX($A$9:$F$1048576, $J9254, $K9254 )</f>
        <v>#N/A</v>
      </c>
      <c r="O9254" t="e" cm="1">
        <f t="array" ref="O9254">INDEX($B$9:$F$1048576, $J9254, $K9254 )</f>
        <v>#N/A</v>
      </c>
      <c r="P9254" t="str" cm="1">
        <f t="array" ref="P9254">IF( $L9254, TRIM(_xll.IMDP("IR", $G$5&amp;$N9254, $G$6)), "" )</f>
        <v/>
      </c>
      <c r="Q9254" t="b" cm="1">
        <f t="array" ref="Q9254">IF(
    $U$1=1, AND($P9254&lt;&gt;"", $P9254&lt;&gt;"...", $P9254&lt;&gt;"입력오류"),
    IF(
        $U$18=1, AND($P9254&lt;&gt;"", $P9254&lt;&gt;"...", $P9254&lt;&gt;"입력오류", ISNUMBER(FIND(INDEX($T$2:$T$7,$U$1),$P9254))),
        IF(
            $U$17="기타", AND($P9254&lt;&gt;"", $P9254&lt;&gt;"...", $P9254&lt;&gt;"입력오류", NOT(ISNUMBER(FIND($T$21:$T$34,$P9254)))),
            AND($P9254&lt;&gt;"", $P9254&lt;&gt;"...", $P9254&lt;&gt;"입력오류", $T$19=$P9254)
        )
    )
)</f>
        <v>0</v>
      </c>
    </row>
    <row r="9255" spans="9:17">
      <c r="I9255">
        <f t="shared" si="433"/>
        <v>9254</v>
      </c>
      <c r="J9255" t="e">
        <f t="shared" si="434"/>
        <v>#N/A</v>
      </c>
      <c r="K9255" t="e">
        <f t="shared" si="432"/>
        <v>#N/A</v>
      </c>
      <c r="L9255" t="b">
        <f>COUNTIF($N$2:N9255, N9255)=1</f>
        <v>0</v>
      </c>
      <c r="M9255" s="37">
        <f>IF( $Q9255, MAX($M$1:M9254)+1, 0)</f>
        <v>0</v>
      </c>
      <c r="N9255" t="e" cm="1">
        <f t="array" ref="N9255">INDEX($A$9:$F$1048576, $J9255, $K9255 )</f>
        <v>#N/A</v>
      </c>
      <c r="O9255" t="e" cm="1">
        <f t="array" ref="O9255">INDEX($B$9:$F$1048576, $J9255, $K9255 )</f>
        <v>#N/A</v>
      </c>
      <c r="P9255" t="str" cm="1">
        <f t="array" ref="P9255">IF( $L9255, TRIM(_xll.IMDP("IR", $G$5&amp;$N9255, $G$6)), "" )</f>
        <v/>
      </c>
      <c r="Q9255" t="b" cm="1">
        <f t="array" ref="Q9255">IF(
    $U$1=1, AND($P9255&lt;&gt;"", $P9255&lt;&gt;"...", $P9255&lt;&gt;"입력오류"),
    IF(
        $U$18=1, AND($P9255&lt;&gt;"", $P9255&lt;&gt;"...", $P9255&lt;&gt;"입력오류", ISNUMBER(FIND(INDEX($T$2:$T$7,$U$1),$P9255))),
        IF(
            $U$17="기타", AND($P9255&lt;&gt;"", $P9255&lt;&gt;"...", $P9255&lt;&gt;"입력오류", NOT(ISNUMBER(FIND($T$21:$T$34,$P9255)))),
            AND($P9255&lt;&gt;"", $P9255&lt;&gt;"...", $P9255&lt;&gt;"입력오류", $T$19=$P9255)
        )
    )
)</f>
        <v>0</v>
      </c>
    </row>
    <row r="9256" spans="9:17">
      <c r="I9256">
        <f t="shared" si="433"/>
        <v>9255</v>
      </c>
      <c r="J9256" t="e">
        <f t="shared" si="434"/>
        <v>#N/A</v>
      </c>
      <c r="K9256" t="e">
        <f t="shared" si="432"/>
        <v>#N/A</v>
      </c>
      <c r="L9256" t="b">
        <f>COUNTIF($N$2:N9256, N9256)=1</f>
        <v>0</v>
      </c>
      <c r="M9256" s="37">
        <f>IF( $Q9256, MAX($M$1:M9255)+1, 0)</f>
        <v>0</v>
      </c>
      <c r="N9256" t="e" cm="1">
        <f t="array" ref="N9256">INDEX($A$9:$F$1048576, $J9256, $K9256 )</f>
        <v>#N/A</v>
      </c>
      <c r="O9256" t="e" cm="1">
        <f t="array" ref="O9256">INDEX($B$9:$F$1048576, $J9256, $K9256 )</f>
        <v>#N/A</v>
      </c>
      <c r="P9256" t="str" cm="1">
        <f t="array" ref="P9256">IF( $L9256, TRIM(_xll.IMDP("IR", $G$5&amp;$N9256, $G$6)), "" )</f>
        <v/>
      </c>
      <c r="Q9256" t="b" cm="1">
        <f t="array" ref="Q9256">IF(
    $U$1=1, AND($P9256&lt;&gt;"", $P9256&lt;&gt;"...", $P9256&lt;&gt;"입력오류"),
    IF(
        $U$18=1, AND($P9256&lt;&gt;"", $P9256&lt;&gt;"...", $P9256&lt;&gt;"입력오류", ISNUMBER(FIND(INDEX($T$2:$T$7,$U$1),$P9256))),
        IF(
            $U$17="기타", AND($P9256&lt;&gt;"", $P9256&lt;&gt;"...", $P9256&lt;&gt;"입력오류", NOT(ISNUMBER(FIND($T$21:$T$34,$P9256)))),
            AND($P9256&lt;&gt;"", $P9256&lt;&gt;"...", $P9256&lt;&gt;"입력오류", $T$19=$P9256)
        )
    )
)</f>
        <v>0</v>
      </c>
    </row>
    <row r="9257" spans="9:17">
      <c r="I9257">
        <f t="shared" si="433"/>
        <v>9256</v>
      </c>
      <c r="J9257" t="e">
        <f t="shared" si="434"/>
        <v>#N/A</v>
      </c>
      <c r="K9257" t="e">
        <f t="shared" si="432"/>
        <v>#N/A</v>
      </c>
      <c r="L9257" t="b">
        <f>COUNTIF($N$2:N9257, N9257)=1</f>
        <v>0</v>
      </c>
      <c r="M9257" s="37">
        <f>IF( $Q9257, MAX($M$1:M9256)+1, 0)</f>
        <v>0</v>
      </c>
      <c r="N9257" t="e" cm="1">
        <f t="array" ref="N9257">INDEX($A$9:$F$1048576, $J9257, $K9257 )</f>
        <v>#N/A</v>
      </c>
      <c r="O9257" t="e" cm="1">
        <f t="array" ref="O9257">INDEX($B$9:$F$1048576, $J9257, $K9257 )</f>
        <v>#N/A</v>
      </c>
      <c r="P9257" t="str" cm="1">
        <f t="array" ref="P9257">IF( $L9257, TRIM(_xll.IMDP("IR", $G$5&amp;$N9257, $G$6)), "" )</f>
        <v/>
      </c>
      <c r="Q9257" t="b" cm="1">
        <f t="array" ref="Q9257">IF(
    $U$1=1, AND($P9257&lt;&gt;"", $P9257&lt;&gt;"...", $P9257&lt;&gt;"입력오류"),
    IF(
        $U$18=1, AND($P9257&lt;&gt;"", $P9257&lt;&gt;"...", $P9257&lt;&gt;"입력오류", ISNUMBER(FIND(INDEX($T$2:$T$7,$U$1),$P9257))),
        IF(
            $U$17="기타", AND($P9257&lt;&gt;"", $P9257&lt;&gt;"...", $P9257&lt;&gt;"입력오류", NOT(ISNUMBER(FIND($T$21:$T$34,$P9257)))),
            AND($P9257&lt;&gt;"", $P9257&lt;&gt;"...", $P9257&lt;&gt;"입력오류", $T$19=$P9257)
        )
    )
)</f>
        <v>0</v>
      </c>
    </row>
    <row r="9258" spans="9:17">
      <c r="I9258">
        <f t="shared" si="433"/>
        <v>9257</v>
      </c>
      <c r="J9258" t="e">
        <f t="shared" si="434"/>
        <v>#N/A</v>
      </c>
      <c r="K9258" t="e">
        <f t="shared" si="432"/>
        <v>#N/A</v>
      </c>
      <c r="L9258" t="b">
        <f>COUNTIF($N$2:N9258, N9258)=1</f>
        <v>0</v>
      </c>
      <c r="M9258" s="37">
        <f>IF( $Q9258, MAX($M$1:M9257)+1, 0)</f>
        <v>0</v>
      </c>
      <c r="N9258" t="e" cm="1">
        <f t="array" ref="N9258">INDEX($A$9:$F$1048576, $J9258, $K9258 )</f>
        <v>#N/A</v>
      </c>
      <c r="O9258" t="e" cm="1">
        <f t="array" ref="O9258">INDEX($B$9:$F$1048576, $J9258, $K9258 )</f>
        <v>#N/A</v>
      </c>
      <c r="P9258" t="str" cm="1">
        <f t="array" ref="P9258">IF( $L9258, TRIM(_xll.IMDP("IR", $G$5&amp;$N9258, $G$6)), "" )</f>
        <v/>
      </c>
      <c r="Q9258" t="b" cm="1">
        <f t="array" ref="Q9258">IF(
    $U$1=1, AND($P9258&lt;&gt;"", $P9258&lt;&gt;"...", $P9258&lt;&gt;"입력오류"),
    IF(
        $U$18=1, AND($P9258&lt;&gt;"", $P9258&lt;&gt;"...", $P9258&lt;&gt;"입력오류", ISNUMBER(FIND(INDEX($T$2:$T$7,$U$1),$P9258))),
        IF(
            $U$17="기타", AND($P9258&lt;&gt;"", $P9258&lt;&gt;"...", $P9258&lt;&gt;"입력오류", NOT(ISNUMBER(FIND($T$21:$T$34,$P9258)))),
            AND($P9258&lt;&gt;"", $P9258&lt;&gt;"...", $P9258&lt;&gt;"입력오류", $T$19=$P9258)
        )
    )
)</f>
        <v>0</v>
      </c>
    </row>
    <row r="9259" spans="9:17">
      <c r="I9259">
        <f t="shared" si="433"/>
        <v>9258</v>
      </c>
      <c r="J9259" t="e">
        <f t="shared" si="434"/>
        <v>#N/A</v>
      </c>
      <c r="K9259" t="e">
        <f t="shared" si="432"/>
        <v>#N/A</v>
      </c>
      <c r="L9259" t="b">
        <f>COUNTIF($N$2:N9259, N9259)=1</f>
        <v>0</v>
      </c>
      <c r="M9259" s="37">
        <f>IF( $Q9259, MAX($M$1:M9258)+1, 0)</f>
        <v>0</v>
      </c>
      <c r="N9259" t="e" cm="1">
        <f t="array" ref="N9259">INDEX($A$9:$F$1048576, $J9259, $K9259 )</f>
        <v>#N/A</v>
      </c>
      <c r="O9259" t="e" cm="1">
        <f t="array" ref="O9259">INDEX($B$9:$F$1048576, $J9259, $K9259 )</f>
        <v>#N/A</v>
      </c>
      <c r="P9259" t="str" cm="1">
        <f t="array" ref="P9259">IF( $L9259, TRIM(_xll.IMDP("IR", $G$5&amp;$N9259, $G$6)), "" )</f>
        <v/>
      </c>
      <c r="Q9259" t="b" cm="1">
        <f t="array" ref="Q9259">IF(
    $U$1=1, AND($P9259&lt;&gt;"", $P9259&lt;&gt;"...", $P9259&lt;&gt;"입력오류"),
    IF(
        $U$18=1, AND($P9259&lt;&gt;"", $P9259&lt;&gt;"...", $P9259&lt;&gt;"입력오류", ISNUMBER(FIND(INDEX($T$2:$T$7,$U$1),$P9259))),
        IF(
            $U$17="기타", AND($P9259&lt;&gt;"", $P9259&lt;&gt;"...", $P9259&lt;&gt;"입력오류", NOT(ISNUMBER(FIND($T$21:$T$34,$P9259)))),
            AND($P9259&lt;&gt;"", $P9259&lt;&gt;"...", $P9259&lt;&gt;"입력오류", $T$19=$P9259)
        )
    )
)</f>
        <v>0</v>
      </c>
    </row>
    <row r="9260" spans="9:17">
      <c r="I9260">
        <f t="shared" si="433"/>
        <v>9259</v>
      </c>
      <c r="J9260" t="e">
        <f t="shared" si="434"/>
        <v>#N/A</v>
      </c>
      <c r="K9260" t="e">
        <f t="shared" si="432"/>
        <v>#N/A</v>
      </c>
      <c r="L9260" t="b">
        <f>COUNTIF($N$2:N9260, N9260)=1</f>
        <v>0</v>
      </c>
      <c r="M9260" s="37">
        <f>IF( $Q9260, MAX($M$1:M9259)+1, 0)</f>
        <v>0</v>
      </c>
      <c r="N9260" t="e" cm="1">
        <f t="array" ref="N9260">INDEX($A$9:$F$1048576, $J9260, $K9260 )</f>
        <v>#N/A</v>
      </c>
      <c r="O9260" t="e" cm="1">
        <f t="array" ref="O9260">INDEX($B$9:$F$1048576, $J9260, $K9260 )</f>
        <v>#N/A</v>
      </c>
      <c r="P9260" t="str" cm="1">
        <f t="array" ref="P9260">IF( $L9260, TRIM(_xll.IMDP("IR", $G$5&amp;$N9260, $G$6)), "" )</f>
        <v/>
      </c>
      <c r="Q9260" t="b" cm="1">
        <f t="array" ref="Q9260">IF(
    $U$1=1, AND($P9260&lt;&gt;"", $P9260&lt;&gt;"...", $P9260&lt;&gt;"입력오류"),
    IF(
        $U$18=1, AND($P9260&lt;&gt;"", $P9260&lt;&gt;"...", $P9260&lt;&gt;"입력오류", ISNUMBER(FIND(INDEX($T$2:$T$7,$U$1),$P9260))),
        IF(
            $U$17="기타", AND($P9260&lt;&gt;"", $P9260&lt;&gt;"...", $P9260&lt;&gt;"입력오류", NOT(ISNUMBER(FIND($T$21:$T$34,$P9260)))),
            AND($P9260&lt;&gt;"", $P9260&lt;&gt;"...", $P9260&lt;&gt;"입력오류", $T$19=$P9260)
        )
    )
)</f>
        <v>0</v>
      </c>
    </row>
    <row r="9261" spans="9:17">
      <c r="I9261">
        <f t="shared" si="433"/>
        <v>9260</v>
      </c>
      <c r="J9261" t="e">
        <f t="shared" si="434"/>
        <v>#N/A</v>
      </c>
      <c r="K9261" t="e">
        <f t="shared" si="432"/>
        <v>#N/A</v>
      </c>
      <c r="L9261" t="b">
        <f>COUNTIF($N$2:N9261, N9261)=1</f>
        <v>0</v>
      </c>
      <c r="M9261" s="37">
        <f>IF( $Q9261, MAX($M$1:M9260)+1, 0)</f>
        <v>0</v>
      </c>
      <c r="N9261" t="e" cm="1">
        <f t="array" ref="N9261">INDEX($A$9:$F$1048576, $J9261, $K9261 )</f>
        <v>#N/A</v>
      </c>
      <c r="O9261" t="e" cm="1">
        <f t="array" ref="O9261">INDEX($B$9:$F$1048576, $J9261, $K9261 )</f>
        <v>#N/A</v>
      </c>
      <c r="P9261" t="str" cm="1">
        <f t="array" ref="P9261">IF( $L9261, TRIM(_xll.IMDP("IR", $G$5&amp;$N9261, $G$6)), "" )</f>
        <v/>
      </c>
      <c r="Q9261" t="b" cm="1">
        <f t="array" ref="Q9261">IF(
    $U$1=1, AND($P9261&lt;&gt;"", $P9261&lt;&gt;"...", $P9261&lt;&gt;"입력오류"),
    IF(
        $U$18=1, AND($P9261&lt;&gt;"", $P9261&lt;&gt;"...", $P9261&lt;&gt;"입력오류", ISNUMBER(FIND(INDEX($T$2:$T$7,$U$1),$P9261))),
        IF(
            $U$17="기타", AND($P9261&lt;&gt;"", $P9261&lt;&gt;"...", $P9261&lt;&gt;"입력오류", NOT(ISNUMBER(FIND($T$21:$T$34,$P9261)))),
            AND($P9261&lt;&gt;"", $P9261&lt;&gt;"...", $P9261&lt;&gt;"입력오류", $T$19=$P9261)
        )
    )
)</f>
        <v>0</v>
      </c>
    </row>
    <row r="9262" spans="9:17">
      <c r="I9262">
        <f t="shared" si="433"/>
        <v>9261</v>
      </c>
      <c r="J9262" t="e">
        <f t="shared" si="434"/>
        <v>#N/A</v>
      </c>
      <c r="K9262" t="e">
        <f t="shared" si="432"/>
        <v>#N/A</v>
      </c>
      <c r="L9262" t="b">
        <f>COUNTIF($N$2:N9262, N9262)=1</f>
        <v>0</v>
      </c>
      <c r="M9262" s="37">
        <f>IF( $Q9262, MAX($M$1:M9261)+1, 0)</f>
        <v>0</v>
      </c>
      <c r="N9262" t="e" cm="1">
        <f t="array" ref="N9262">INDEX($A$9:$F$1048576, $J9262, $K9262 )</f>
        <v>#N/A</v>
      </c>
      <c r="O9262" t="e" cm="1">
        <f t="array" ref="O9262">INDEX($B$9:$F$1048576, $J9262, $K9262 )</f>
        <v>#N/A</v>
      </c>
      <c r="P9262" t="str" cm="1">
        <f t="array" ref="P9262">IF( $L9262, TRIM(_xll.IMDP("IR", $G$5&amp;$N9262, $G$6)), "" )</f>
        <v/>
      </c>
      <c r="Q9262" t="b" cm="1">
        <f t="array" ref="Q9262">IF(
    $U$1=1, AND($P9262&lt;&gt;"", $P9262&lt;&gt;"...", $P9262&lt;&gt;"입력오류"),
    IF(
        $U$18=1, AND($P9262&lt;&gt;"", $P9262&lt;&gt;"...", $P9262&lt;&gt;"입력오류", ISNUMBER(FIND(INDEX($T$2:$T$7,$U$1),$P9262))),
        IF(
            $U$17="기타", AND($P9262&lt;&gt;"", $P9262&lt;&gt;"...", $P9262&lt;&gt;"입력오류", NOT(ISNUMBER(FIND($T$21:$T$34,$P9262)))),
            AND($P9262&lt;&gt;"", $P9262&lt;&gt;"...", $P9262&lt;&gt;"입력오류", $T$19=$P9262)
        )
    )
)</f>
        <v>0</v>
      </c>
    </row>
    <row r="9263" spans="9:17">
      <c r="I9263">
        <f t="shared" si="433"/>
        <v>9262</v>
      </c>
      <c r="J9263" t="e">
        <f t="shared" si="434"/>
        <v>#N/A</v>
      </c>
      <c r="K9263" t="e">
        <f t="shared" si="432"/>
        <v>#N/A</v>
      </c>
      <c r="L9263" t="b">
        <f>COUNTIF($N$2:N9263, N9263)=1</f>
        <v>0</v>
      </c>
      <c r="M9263" s="37">
        <f>IF( $Q9263, MAX($M$1:M9262)+1, 0)</f>
        <v>0</v>
      </c>
      <c r="N9263" t="e" cm="1">
        <f t="array" ref="N9263">INDEX($A$9:$F$1048576, $J9263, $K9263 )</f>
        <v>#N/A</v>
      </c>
      <c r="O9263" t="e" cm="1">
        <f t="array" ref="O9263">INDEX($B$9:$F$1048576, $J9263, $K9263 )</f>
        <v>#N/A</v>
      </c>
      <c r="P9263" t="str" cm="1">
        <f t="array" ref="P9263">IF( $L9263, TRIM(_xll.IMDP("IR", $G$5&amp;$N9263, $G$6)), "" )</f>
        <v/>
      </c>
      <c r="Q9263" t="b" cm="1">
        <f t="array" ref="Q9263">IF(
    $U$1=1, AND($P9263&lt;&gt;"", $P9263&lt;&gt;"...", $P9263&lt;&gt;"입력오류"),
    IF(
        $U$18=1, AND($P9263&lt;&gt;"", $P9263&lt;&gt;"...", $P9263&lt;&gt;"입력오류", ISNUMBER(FIND(INDEX($T$2:$T$7,$U$1),$P9263))),
        IF(
            $U$17="기타", AND($P9263&lt;&gt;"", $P9263&lt;&gt;"...", $P9263&lt;&gt;"입력오류", NOT(ISNUMBER(FIND($T$21:$T$34,$P9263)))),
            AND($P9263&lt;&gt;"", $P9263&lt;&gt;"...", $P9263&lt;&gt;"입력오류", $T$19=$P9263)
        )
    )
)</f>
        <v>0</v>
      </c>
    </row>
    <row r="9264" spans="9:17">
      <c r="I9264">
        <f t="shared" si="433"/>
        <v>9263</v>
      </c>
      <c r="J9264" t="e">
        <f t="shared" si="434"/>
        <v>#N/A</v>
      </c>
      <c r="K9264" t="e">
        <f t="shared" si="432"/>
        <v>#N/A</v>
      </c>
      <c r="L9264" t="b">
        <f>COUNTIF($N$2:N9264, N9264)=1</f>
        <v>0</v>
      </c>
      <c r="M9264" s="37">
        <f>IF( $Q9264, MAX($M$1:M9263)+1, 0)</f>
        <v>0</v>
      </c>
      <c r="N9264" t="e" cm="1">
        <f t="array" ref="N9264">INDEX($A$9:$F$1048576, $J9264, $K9264 )</f>
        <v>#N/A</v>
      </c>
      <c r="O9264" t="e" cm="1">
        <f t="array" ref="O9264">INDEX($B$9:$F$1048576, $J9264, $K9264 )</f>
        <v>#N/A</v>
      </c>
      <c r="P9264" t="str" cm="1">
        <f t="array" ref="P9264">IF( $L9264, TRIM(_xll.IMDP("IR", $G$5&amp;$N9264, $G$6)), "" )</f>
        <v/>
      </c>
      <c r="Q9264" t="b" cm="1">
        <f t="array" ref="Q9264">IF(
    $U$1=1, AND($P9264&lt;&gt;"", $P9264&lt;&gt;"...", $P9264&lt;&gt;"입력오류"),
    IF(
        $U$18=1, AND($P9264&lt;&gt;"", $P9264&lt;&gt;"...", $P9264&lt;&gt;"입력오류", ISNUMBER(FIND(INDEX($T$2:$T$7,$U$1),$P9264))),
        IF(
            $U$17="기타", AND($P9264&lt;&gt;"", $P9264&lt;&gt;"...", $P9264&lt;&gt;"입력오류", NOT(ISNUMBER(FIND($T$21:$T$34,$P9264)))),
            AND($P9264&lt;&gt;"", $P9264&lt;&gt;"...", $P9264&lt;&gt;"입력오류", $T$19=$P9264)
        )
    )
)</f>
        <v>0</v>
      </c>
    </row>
    <row r="9265" spans="9:17">
      <c r="I9265">
        <f t="shared" si="433"/>
        <v>9264</v>
      </c>
      <c r="J9265" t="e">
        <f t="shared" si="434"/>
        <v>#N/A</v>
      </c>
      <c r="K9265" t="e">
        <f t="shared" si="432"/>
        <v>#N/A</v>
      </c>
      <c r="L9265" t="b">
        <f>COUNTIF($N$2:N9265, N9265)=1</f>
        <v>0</v>
      </c>
      <c r="M9265" s="37">
        <f>IF( $Q9265, MAX($M$1:M9264)+1, 0)</f>
        <v>0</v>
      </c>
      <c r="N9265" t="e" cm="1">
        <f t="array" ref="N9265">INDEX($A$9:$F$1048576, $J9265, $K9265 )</f>
        <v>#N/A</v>
      </c>
      <c r="O9265" t="e" cm="1">
        <f t="array" ref="O9265">INDEX($B$9:$F$1048576, $J9265, $K9265 )</f>
        <v>#N/A</v>
      </c>
      <c r="P9265" t="str" cm="1">
        <f t="array" ref="P9265">IF( $L9265, TRIM(_xll.IMDP("IR", $G$5&amp;$N9265, $G$6)), "" )</f>
        <v/>
      </c>
      <c r="Q9265" t="b" cm="1">
        <f t="array" ref="Q9265">IF(
    $U$1=1, AND($P9265&lt;&gt;"", $P9265&lt;&gt;"...", $P9265&lt;&gt;"입력오류"),
    IF(
        $U$18=1, AND($P9265&lt;&gt;"", $P9265&lt;&gt;"...", $P9265&lt;&gt;"입력오류", ISNUMBER(FIND(INDEX($T$2:$T$7,$U$1),$P9265))),
        IF(
            $U$17="기타", AND($P9265&lt;&gt;"", $P9265&lt;&gt;"...", $P9265&lt;&gt;"입력오류", NOT(ISNUMBER(FIND($T$21:$T$34,$P9265)))),
            AND($P9265&lt;&gt;"", $P9265&lt;&gt;"...", $P9265&lt;&gt;"입력오류", $T$19=$P9265)
        )
    )
)</f>
        <v>0</v>
      </c>
    </row>
    <row r="9266" spans="9:17">
      <c r="I9266">
        <f t="shared" si="433"/>
        <v>9265</v>
      </c>
      <c r="J9266" t="e">
        <f t="shared" si="434"/>
        <v>#N/A</v>
      </c>
      <c r="K9266" t="e">
        <f t="shared" si="432"/>
        <v>#N/A</v>
      </c>
      <c r="L9266" t="b">
        <f>COUNTIF($N$2:N9266, N9266)=1</f>
        <v>0</v>
      </c>
      <c r="M9266" s="37">
        <f>IF( $Q9266, MAX($M$1:M9265)+1, 0)</f>
        <v>0</v>
      </c>
      <c r="N9266" t="e" cm="1">
        <f t="array" ref="N9266">INDEX($A$9:$F$1048576, $J9266, $K9266 )</f>
        <v>#N/A</v>
      </c>
      <c r="O9266" t="e" cm="1">
        <f t="array" ref="O9266">INDEX($B$9:$F$1048576, $J9266, $K9266 )</f>
        <v>#N/A</v>
      </c>
      <c r="P9266" t="str" cm="1">
        <f t="array" ref="P9266">IF( $L9266, TRIM(_xll.IMDP("IR", $G$5&amp;$N9266, $G$6)), "" )</f>
        <v/>
      </c>
      <c r="Q9266" t="b" cm="1">
        <f t="array" ref="Q9266">IF(
    $U$1=1, AND($P9266&lt;&gt;"", $P9266&lt;&gt;"...", $P9266&lt;&gt;"입력오류"),
    IF(
        $U$18=1, AND($P9266&lt;&gt;"", $P9266&lt;&gt;"...", $P9266&lt;&gt;"입력오류", ISNUMBER(FIND(INDEX($T$2:$T$7,$U$1),$P9266))),
        IF(
            $U$17="기타", AND($P9266&lt;&gt;"", $P9266&lt;&gt;"...", $P9266&lt;&gt;"입력오류", NOT(ISNUMBER(FIND($T$21:$T$34,$P9266)))),
            AND($P9266&lt;&gt;"", $P9266&lt;&gt;"...", $P9266&lt;&gt;"입력오류", $T$19=$P9266)
        )
    )
)</f>
        <v>0</v>
      </c>
    </row>
    <row r="9267" spans="9:17">
      <c r="I9267">
        <f t="shared" si="433"/>
        <v>9266</v>
      </c>
      <c r="J9267" t="e">
        <f t="shared" si="434"/>
        <v>#N/A</v>
      </c>
      <c r="K9267" t="e">
        <f t="shared" si="432"/>
        <v>#N/A</v>
      </c>
      <c r="L9267" t="b">
        <f>COUNTIF($N$2:N9267, N9267)=1</f>
        <v>0</v>
      </c>
      <c r="M9267" s="37">
        <f>IF( $Q9267, MAX($M$1:M9266)+1, 0)</f>
        <v>0</v>
      </c>
      <c r="N9267" t="e" cm="1">
        <f t="array" ref="N9267">INDEX($A$9:$F$1048576, $J9267, $K9267 )</f>
        <v>#N/A</v>
      </c>
      <c r="O9267" t="e" cm="1">
        <f t="array" ref="O9267">INDEX($B$9:$F$1048576, $J9267, $K9267 )</f>
        <v>#N/A</v>
      </c>
      <c r="P9267" t="str" cm="1">
        <f t="array" ref="P9267">IF( $L9267, TRIM(_xll.IMDP("IR", $G$5&amp;$N9267, $G$6)), "" )</f>
        <v/>
      </c>
      <c r="Q9267" t="b" cm="1">
        <f t="array" ref="Q9267">IF(
    $U$1=1, AND($P9267&lt;&gt;"", $P9267&lt;&gt;"...", $P9267&lt;&gt;"입력오류"),
    IF(
        $U$18=1, AND($P9267&lt;&gt;"", $P9267&lt;&gt;"...", $P9267&lt;&gt;"입력오류", ISNUMBER(FIND(INDEX($T$2:$T$7,$U$1),$P9267))),
        IF(
            $U$17="기타", AND($P9267&lt;&gt;"", $P9267&lt;&gt;"...", $P9267&lt;&gt;"입력오류", NOT(ISNUMBER(FIND($T$21:$T$34,$P9267)))),
            AND($P9267&lt;&gt;"", $P9267&lt;&gt;"...", $P9267&lt;&gt;"입력오류", $T$19=$P9267)
        )
    )
)</f>
        <v>0</v>
      </c>
    </row>
    <row r="9268" spans="9:17">
      <c r="I9268">
        <f t="shared" si="433"/>
        <v>9267</v>
      </c>
      <c r="J9268" t="e">
        <f t="shared" si="434"/>
        <v>#N/A</v>
      </c>
      <c r="K9268" t="e">
        <f t="shared" si="432"/>
        <v>#N/A</v>
      </c>
      <c r="L9268" t="b">
        <f>COUNTIF($N$2:N9268, N9268)=1</f>
        <v>0</v>
      </c>
      <c r="M9268" s="37">
        <f>IF( $Q9268, MAX($M$1:M9267)+1, 0)</f>
        <v>0</v>
      </c>
      <c r="N9268" t="e" cm="1">
        <f t="array" ref="N9268">INDEX($A$9:$F$1048576, $J9268, $K9268 )</f>
        <v>#N/A</v>
      </c>
      <c r="O9268" t="e" cm="1">
        <f t="array" ref="O9268">INDEX($B$9:$F$1048576, $J9268, $K9268 )</f>
        <v>#N/A</v>
      </c>
      <c r="P9268" t="str" cm="1">
        <f t="array" ref="P9268">IF( $L9268, TRIM(_xll.IMDP("IR", $G$5&amp;$N9268, $G$6)), "" )</f>
        <v/>
      </c>
      <c r="Q9268" t="b" cm="1">
        <f t="array" ref="Q9268">IF(
    $U$1=1, AND($P9268&lt;&gt;"", $P9268&lt;&gt;"...", $P9268&lt;&gt;"입력오류"),
    IF(
        $U$18=1, AND($P9268&lt;&gt;"", $P9268&lt;&gt;"...", $P9268&lt;&gt;"입력오류", ISNUMBER(FIND(INDEX($T$2:$T$7,$U$1),$P9268))),
        IF(
            $U$17="기타", AND($P9268&lt;&gt;"", $P9268&lt;&gt;"...", $P9268&lt;&gt;"입력오류", NOT(ISNUMBER(FIND($T$21:$T$34,$P9268)))),
            AND($P9268&lt;&gt;"", $P9268&lt;&gt;"...", $P9268&lt;&gt;"입력오류", $T$19=$P9268)
        )
    )
)</f>
        <v>0</v>
      </c>
    </row>
    <row r="9269" spans="9:17">
      <c r="I9269">
        <f t="shared" si="433"/>
        <v>9268</v>
      </c>
      <c r="J9269" t="e">
        <f t="shared" si="434"/>
        <v>#N/A</v>
      </c>
      <c r="K9269" t="e">
        <f t="shared" si="432"/>
        <v>#N/A</v>
      </c>
      <c r="L9269" t="b">
        <f>COUNTIF($N$2:N9269, N9269)=1</f>
        <v>0</v>
      </c>
      <c r="M9269" s="37">
        <f>IF( $Q9269, MAX($M$1:M9268)+1, 0)</f>
        <v>0</v>
      </c>
      <c r="N9269" t="e" cm="1">
        <f t="array" ref="N9269">INDEX($A$9:$F$1048576, $J9269, $K9269 )</f>
        <v>#N/A</v>
      </c>
      <c r="O9269" t="e" cm="1">
        <f t="array" ref="O9269">INDEX($B$9:$F$1048576, $J9269, $K9269 )</f>
        <v>#N/A</v>
      </c>
      <c r="P9269" t="str" cm="1">
        <f t="array" ref="P9269">IF( $L9269, TRIM(_xll.IMDP("IR", $G$5&amp;$N9269, $G$6)), "" )</f>
        <v/>
      </c>
      <c r="Q9269" t="b" cm="1">
        <f t="array" ref="Q9269">IF(
    $U$1=1, AND($P9269&lt;&gt;"", $P9269&lt;&gt;"...", $P9269&lt;&gt;"입력오류"),
    IF(
        $U$18=1, AND($P9269&lt;&gt;"", $P9269&lt;&gt;"...", $P9269&lt;&gt;"입력오류", ISNUMBER(FIND(INDEX($T$2:$T$7,$U$1),$P9269))),
        IF(
            $U$17="기타", AND($P9269&lt;&gt;"", $P9269&lt;&gt;"...", $P9269&lt;&gt;"입력오류", NOT(ISNUMBER(FIND($T$21:$T$34,$P9269)))),
            AND($P9269&lt;&gt;"", $P9269&lt;&gt;"...", $P9269&lt;&gt;"입력오류", $T$19=$P9269)
        )
    )
)</f>
        <v>0</v>
      </c>
    </row>
    <row r="9270" spans="9:17">
      <c r="I9270">
        <f t="shared" si="433"/>
        <v>9269</v>
      </c>
      <c r="J9270" t="e">
        <f t="shared" si="434"/>
        <v>#N/A</v>
      </c>
      <c r="K9270" t="e">
        <f t="shared" si="432"/>
        <v>#N/A</v>
      </c>
      <c r="L9270" t="b">
        <f>COUNTIF($N$2:N9270, N9270)=1</f>
        <v>0</v>
      </c>
      <c r="M9270" s="37">
        <f>IF( $Q9270, MAX($M$1:M9269)+1, 0)</f>
        <v>0</v>
      </c>
      <c r="N9270" t="e" cm="1">
        <f t="array" ref="N9270">INDEX($A$9:$F$1048576, $J9270, $K9270 )</f>
        <v>#N/A</v>
      </c>
      <c r="O9270" t="e" cm="1">
        <f t="array" ref="O9270">INDEX($B$9:$F$1048576, $J9270, $K9270 )</f>
        <v>#N/A</v>
      </c>
      <c r="P9270" t="str" cm="1">
        <f t="array" ref="P9270">IF( $L9270, TRIM(_xll.IMDP("IR", $G$5&amp;$N9270, $G$6)), "" )</f>
        <v/>
      </c>
      <c r="Q9270" t="b" cm="1">
        <f t="array" ref="Q9270">IF(
    $U$1=1, AND($P9270&lt;&gt;"", $P9270&lt;&gt;"...", $P9270&lt;&gt;"입력오류"),
    IF(
        $U$18=1, AND($P9270&lt;&gt;"", $P9270&lt;&gt;"...", $P9270&lt;&gt;"입력오류", ISNUMBER(FIND(INDEX($T$2:$T$7,$U$1),$P9270))),
        IF(
            $U$17="기타", AND($P9270&lt;&gt;"", $P9270&lt;&gt;"...", $P9270&lt;&gt;"입력오류", NOT(ISNUMBER(FIND($T$21:$T$34,$P9270)))),
            AND($P9270&lt;&gt;"", $P9270&lt;&gt;"...", $P9270&lt;&gt;"입력오류", $T$19=$P9270)
        )
    )
)</f>
        <v>0</v>
      </c>
    </row>
    <row r="9271" spans="9:17">
      <c r="I9271">
        <f t="shared" si="433"/>
        <v>9270</v>
      </c>
      <c r="J9271" t="e">
        <f t="shared" si="434"/>
        <v>#N/A</v>
      </c>
      <c r="K9271" t="e">
        <f t="shared" si="432"/>
        <v>#N/A</v>
      </c>
      <c r="L9271" t="b">
        <f>COUNTIF($N$2:N9271, N9271)=1</f>
        <v>0</v>
      </c>
      <c r="M9271" s="37">
        <f>IF( $Q9271, MAX($M$1:M9270)+1, 0)</f>
        <v>0</v>
      </c>
      <c r="N9271" t="e" cm="1">
        <f t="array" ref="N9271">INDEX($A$9:$F$1048576, $J9271, $K9271 )</f>
        <v>#N/A</v>
      </c>
      <c r="O9271" t="e" cm="1">
        <f t="array" ref="O9271">INDEX($B$9:$F$1048576, $J9271, $K9271 )</f>
        <v>#N/A</v>
      </c>
      <c r="P9271" t="str" cm="1">
        <f t="array" ref="P9271">IF( $L9271, TRIM(_xll.IMDP("IR", $G$5&amp;$N9271, $G$6)), "" )</f>
        <v/>
      </c>
      <c r="Q9271" t="b" cm="1">
        <f t="array" ref="Q9271">IF(
    $U$1=1, AND($P9271&lt;&gt;"", $P9271&lt;&gt;"...", $P9271&lt;&gt;"입력오류"),
    IF(
        $U$18=1, AND($P9271&lt;&gt;"", $P9271&lt;&gt;"...", $P9271&lt;&gt;"입력오류", ISNUMBER(FIND(INDEX($T$2:$T$7,$U$1),$P9271))),
        IF(
            $U$17="기타", AND($P9271&lt;&gt;"", $P9271&lt;&gt;"...", $P9271&lt;&gt;"입력오류", NOT(ISNUMBER(FIND($T$21:$T$34,$P9271)))),
            AND($P9271&lt;&gt;"", $P9271&lt;&gt;"...", $P9271&lt;&gt;"입력오류", $T$19=$P9271)
        )
    )
)</f>
        <v>0</v>
      </c>
    </row>
    <row r="9272" spans="9:17">
      <c r="I9272">
        <f t="shared" si="433"/>
        <v>9271</v>
      </c>
      <c r="J9272" t="e">
        <f t="shared" si="434"/>
        <v>#N/A</v>
      </c>
      <c r="K9272" t="e">
        <f t="shared" si="432"/>
        <v>#N/A</v>
      </c>
      <c r="L9272" t="b">
        <f>COUNTIF($N$2:N9272, N9272)=1</f>
        <v>0</v>
      </c>
      <c r="M9272" s="37">
        <f>IF( $Q9272, MAX($M$1:M9271)+1, 0)</f>
        <v>0</v>
      </c>
      <c r="N9272" t="e" cm="1">
        <f t="array" ref="N9272">INDEX($A$9:$F$1048576, $J9272, $K9272 )</f>
        <v>#N/A</v>
      </c>
      <c r="O9272" t="e" cm="1">
        <f t="array" ref="O9272">INDEX($B$9:$F$1048576, $J9272, $K9272 )</f>
        <v>#N/A</v>
      </c>
      <c r="P9272" t="str" cm="1">
        <f t="array" ref="P9272">IF( $L9272, TRIM(_xll.IMDP("IR", $G$5&amp;$N9272, $G$6)), "" )</f>
        <v/>
      </c>
      <c r="Q9272" t="b" cm="1">
        <f t="array" ref="Q9272">IF(
    $U$1=1, AND($P9272&lt;&gt;"", $P9272&lt;&gt;"...", $P9272&lt;&gt;"입력오류"),
    IF(
        $U$18=1, AND($P9272&lt;&gt;"", $P9272&lt;&gt;"...", $P9272&lt;&gt;"입력오류", ISNUMBER(FIND(INDEX($T$2:$T$7,$U$1),$P9272))),
        IF(
            $U$17="기타", AND($P9272&lt;&gt;"", $P9272&lt;&gt;"...", $P9272&lt;&gt;"입력오류", NOT(ISNUMBER(FIND($T$21:$T$34,$P9272)))),
            AND($P9272&lt;&gt;"", $P9272&lt;&gt;"...", $P9272&lt;&gt;"입력오류", $T$19=$P9272)
        )
    )
)</f>
        <v>0</v>
      </c>
    </row>
    <row r="9273" spans="9:17">
      <c r="I9273">
        <f t="shared" si="433"/>
        <v>9272</v>
      </c>
      <c r="J9273" t="e">
        <f t="shared" si="434"/>
        <v>#N/A</v>
      </c>
      <c r="K9273" t="e">
        <f t="shared" si="432"/>
        <v>#N/A</v>
      </c>
      <c r="L9273" t="b">
        <f>COUNTIF($N$2:N9273, N9273)=1</f>
        <v>0</v>
      </c>
      <c r="M9273" s="37">
        <f>IF( $Q9273, MAX($M$1:M9272)+1, 0)</f>
        <v>0</v>
      </c>
      <c r="N9273" t="e" cm="1">
        <f t="array" ref="N9273">INDEX($A$9:$F$1048576, $J9273, $K9273 )</f>
        <v>#N/A</v>
      </c>
      <c r="O9273" t="e" cm="1">
        <f t="array" ref="O9273">INDEX($B$9:$F$1048576, $J9273, $K9273 )</f>
        <v>#N/A</v>
      </c>
      <c r="P9273" t="str" cm="1">
        <f t="array" ref="P9273">IF( $L9273, TRIM(_xll.IMDP("IR", $G$5&amp;$N9273, $G$6)), "" )</f>
        <v/>
      </c>
      <c r="Q9273" t="b" cm="1">
        <f t="array" ref="Q9273">IF(
    $U$1=1, AND($P9273&lt;&gt;"", $P9273&lt;&gt;"...", $P9273&lt;&gt;"입력오류"),
    IF(
        $U$18=1, AND($P9273&lt;&gt;"", $P9273&lt;&gt;"...", $P9273&lt;&gt;"입력오류", ISNUMBER(FIND(INDEX($T$2:$T$7,$U$1),$P9273))),
        IF(
            $U$17="기타", AND($P9273&lt;&gt;"", $P9273&lt;&gt;"...", $P9273&lt;&gt;"입력오류", NOT(ISNUMBER(FIND($T$21:$T$34,$P9273)))),
            AND($P9273&lt;&gt;"", $P9273&lt;&gt;"...", $P9273&lt;&gt;"입력오류", $T$19=$P9273)
        )
    )
)</f>
        <v>0</v>
      </c>
    </row>
    <row r="9274" spans="9:17">
      <c r="I9274">
        <f t="shared" si="433"/>
        <v>9273</v>
      </c>
      <c r="J9274" t="e">
        <f t="shared" si="434"/>
        <v>#N/A</v>
      </c>
      <c r="K9274" t="e">
        <f t="shared" si="432"/>
        <v>#N/A</v>
      </c>
      <c r="L9274" t="b">
        <f>COUNTIF($N$2:N9274, N9274)=1</f>
        <v>0</v>
      </c>
      <c r="M9274" s="37">
        <f>IF( $Q9274, MAX($M$1:M9273)+1, 0)</f>
        <v>0</v>
      </c>
      <c r="N9274" t="e" cm="1">
        <f t="array" ref="N9274">INDEX($A$9:$F$1048576, $J9274, $K9274 )</f>
        <v>#N/A</v>
      </c>
      <c r="O9274" t="e" cm="1">
        <f t="array" ref="O9274">INDEX($B$9:$F$1048576, $J9274, $K9274 )</f>
        <v>#N/A</v>
      </c>
      <c r="P9274" t="str" cm="1">
        <f t="array" ref="P9274">IF( $L9274, TRIM(_xll.IMDP("IR", $G$5&amp;$N9274, $G$6)), "" )</f>
        <v/>
      </c>
      <c r="Q9274" t="b" cm="1">
        <f t="array" ref="Q9274">IF(
    $U$1=1, AND($P9274&lt;&gt;"", $P9274&lt;&gt;"...", $P9274&lt;&gt;"입력오류"),
    IF(
        $U$18=1, AND($P9274&lt;&gt;"", $P9274&lt;&gt;"...", $P9274&lt;&gt;"입력오류", ISNUMBER(FIND(INDEX($T$2:$T$7,$U$1),$P9274))),
        IF(
            $U$17="기타", AND($P9274&lt;&gt;"", $P9274&lt;&gt;"...", $P9274&lt;&gt;"입력오류", NOT(ISNUMBER(FIND($T$21:$T$34,$P9274)))),
            AND($P9274&lt;&gt;"", $P9274&lt;&gt;"...", $P9274&lt;&gt;"입력오류", $T$19=$P9274)
        )
    )
)</f>
        <v>0</v>
      </c>
    </row>
    <row r="9275" spans="9:17">
      <c r="I9275">
        <f t="shared" si="433"/>
        <v>9274</v>
      </c>
      <c r="J9275" t="e">
        <f t="shared" si="434"/>
        <v>#N/A</v>
      </c>
      <c r="K9275" t="e">
        <f t="shared" si="432"/>
        <v>#N/A</v>
      </c>
      <c r="L9275" t="b">
        <f>COUNTIF($N$2:N9275, N9275)=1</f>
        <v>0</v>
      </c>
      <c r="M9275" s="37">
        <f>IF( $Q9275, MAX($M$1:M9274)+1, 0)</f>
        <v>0</v>
      </c>
      <c r="N9275" t="e" cm="1">
        <f t="array" ref="N9275">INDEX($A$9:$F$1048576, $J9275, $K9275 )</f>
        <v>#N/A</v>
      </c>
      <c r="O9275" t="e" cm="1">
        <f t="array" ref="O9275">INDEX($B$9:$F$1048576, $J9275, $K9275 )</f>
        <v>#N/A</v>
      </c>
      <c r="P9275" t="str" cm="1">
        <f t="array" ref="P9275">IF( $L9275, TRIM(_xll.IMDP("IR", $G$5&amp;$N9275, $G$6)), "" )</f>
        <v/>
      </c>
      <c r="Q9275" t="b" cm="1">
        <f t="array" ref="Q9275">IF(
    $U$1=1, AND($P9275&lt;&gt;"", $P9275&lt;&gt;"...", $P9275&lt;&gt;"입력오류"),
    IF(
        $U$18=1, AND($P9275&lt;&gt;"", $P9275&lt;&gt;"...", $P9275&lt;&gt;"입력오류", ISNUMBER(FIND(INDEX($T$2:$T$7,$U$1),$P9275))),
        IF(
            $U$17="기타", AND($P9275&lt;&gt;"", $P9275&lt;&gt;"...", $P9275&lt;&gt;"입력오류", NOT(ISNUMBER(FIND($T$21:$T$34,$P9275)))),
            AND($P9275&lt;&gt;"", $P9275&lt;&gt;"...", $P9275&lt;&gt;"입력오류", $T$19=$P9275)
        )
    )
)</f>
        <v>0</v>
      </c>
    </row>
    <row r="9276" spans="9:17">
      <c r="I9276">
        <f t="shared" si="433"/>
        <v>9275</v>
      </c>
      <c r="J9276" t="e">
        <f t="shared" si="434"/>
        <v>#N/A</v>
      </c>
      <c r="K9276" t="e">
        <f t="shared" si="432"/>
        <v>#N/A</v>
      </c>
      <c r="L9276" t="b">
        <f>COUNTIF($N$2:N9276, N9276)=1</f>
        <v>0</v>
      </c>
      <c r="M9276" s="37">
        <f>IF( $Q9276, MAX($M$1:M9275)+1, 0)</f>
        <v>0</v>
      </c>
      <c r="N9276" t="e" cm="1">
        <f t="array" ref="N9276">INDEX($A$9:$F$1048576, $J9276, $K9276 )</f>
        <v>#N/A</v>
      </c>
      <c r="O9276" t="e" cm="1">
        <f t="array" ref="O9276">INDEX($B$9:$F$1048576, $J9276, $K9276 )</f>
        <v>#N/A</v>
      </c>
      <c r="P9276" t="str" cm="1">
        <f t="array" ref="P9276">IF( $L9276, TRIM(_xll.IMDP("IR", $G$5&amp;$N9276, $G$6)), "" )</f>
        <v/>
      </c>
      <c r="Q9276" t="b" cm="1">
        <f t="array" ref="Q9276">IF(
    $U$1=1, AND($P9276&lt;&gt;"", $P9276&lt;&gt;"...", $P9276&lt;&gt;"입력오류"),
    IF(
        $U$18=1, AND($P9276&lt;&gt;"", $P9276&lt;&gt;"...", $P9276&lt;&gt;"입력오류", ISNUMBER(FIND(INDEX($T$2:$T$7,$U$1),$P9276))),
        IF(
            $U$17="기타", AND($P9276&lt;&gt;"", $P9276&lt;&gt;"...", $P9276&lt;&gt;"입력오류", NOT(ISNUMBER(FIND($T$21:$T$34,$P9276)))),
            AND($P9276&lt;&gt;"", $P9276&lt;&gt;"...", $P9276&lt;&gt;"입력오류", $T$19=$P9276)
        )
    )
)</f>
        <v>0</v>
      </c>
    </row>
    <row r="9277" spans="9:17">
      <c r="I9277">
        <f t="shared" si="433"/>
        <v>9276</v>
      </c>
      <c r="J9277" t="e">
        <f t="shared" si="434"/>
        <v>#N/A</v>
      </c>
      <c r="K9277" t="e">
        <f t="shared" si="432"/>
        <v>#N/A</v>
      </c>
      <c r="L9277" t="b">
        <f>COUNTIF($N$2:N9277, N9277)=1</f>
        <v>0</v>
      </c>
      <c r="M9277" s="37">
        <f>IF( $Q9277, MAX($M$1:M9276)+1, 0)</f>
        <v>0</v>
      </c>
      <c r="N9277" t="e" cm="1">
        <f t="array" ref="N9277">INDEX($A$9:$F$1048576, $J9277, $K9277 )</f>
        <v>#N/A</v>
      </c>
      <c r="O9277" t="e" cm="1">
        <f t="array" ref="O9277">INDEX($B$9:$F$1048576, $J9277, $K9277 )</f>
        <v>#N/A</v>
      </c>
      <c r="P9277" t="str" cm="1">
        <f t="array" ref="P9277">IF( $L9277, TRIM(_xll.IMDP("IR", $G$5&amp;$N9277, $G$6)), "" )</f>
        <v/>
      </c>
      <c r="Q9277" t="b" cm="1">
        <f t="array" ref="Q9277">IF(
    $U$1=1, AND($P9277&lt;&gt;"", $P9277&lt;&gt;"...", $P9277&lt;&gt;"입력오류"),
    IF(
        $U$18=1, AND($P9277&lt;&gt;"", $P9277&lt;&gt;"...", $P9277&lt;&gt;"입력오류", ISNUMBER(FIND(INDEX($T$2:$T$7,$U$1),$P9277))),
        IF(
            $U$17="기타", AND($P9277&lt;&gt;"", $P9277&lt;&gt;"...", $P9277&lt;&gt;"입력오류", NOT(ISNUMBER(FIND($T$21:$T$34,$P9277)))),
            AND($P9277&lt;&gt;"", $P9277&lt;&gt;"...", $P9277&lt;&gt;"입력오류", $T$19=$P9277)
        )
    )
)</f>
        <v>0</v>
      </c>
    </row>
    <row r="9278" spans="9:17">
      <c r="I9278">
        <f t="shared" si="433"/>
        <v>9277</v>
      </c>
      <c r="J9278" t="e">
        <f t="shared" si="434"/>
        <v>#N/A</v>
      </c>
      <c r="K9278" t="e">
        <f t="shared" si="432"/>
        <v>#N/A</v>
      </c>
      <c r="L9278" t="b">
        <f>COUNTIF($N$2:N9278, N9278)=1</f>
        <v>0</v>
      </c>
      <c r="M9278" s="37">
        <f>IF( $Q9278, MAX($M$1:M9277)+1, 0)</f>
        <v>0</v>
      </c>
      <c r="N9278" t="e" cm="1">
        <f t="array" ref="N9278">INDEX($A$9:$F$1048576, $J9278, $K9278 )</f>
        <v>#N/A</v>
      </c>
      <c r="O9278" t="e" cm="1">
        <f t="array" ref="O9278">INDEX($B$9:$F$1048576, $J9278, $K9278 )</f>
        <v>#N/A</v>
      </c>
      <c r="P9278" t="str" cm="1">
        <f t="array" ref="P9278">IF( $L9278, TRIM(_xll.IMDP("IR", $G$5&amp;$N9278, $G$6)), "" )</f>
        <v/>
      </c>
      <c r="Q9278" t="b" cm="1">
        <f t="array" ref="Q9278">IF(
    $U$1=1, AND($P9278&lt;&gt;"", $P9278&lt;&gt;"...", $P9278&lt;&gt;"입력오류"),
    IF(
        $U$18=1, AND($P9278&lt;&gt;"", $P9278&lt;&gt;"...", $P9278&lt;&gt;"입력오류", ISNUMBER(FIND(INDEX($T$2:$T$7,$U$1),$P9278))),
        IF(
            $U$17="기타", AND($P9278&lt;&gt;"", $P9278&lt;&gt;"...", $P9278&lt;&gt;"입력오류", NOT(ISNUMBER(FIND($T$21:$T$34,$P9278)))),
            AND($P9278&lt;&gt;"", $P9278&lt;&gt;"...", $P9278&lt;&gt;"입력오류", $T$19=$P9278)
        )
    )
)</f>
        <v>0</v>
      </c>
    </row>
    <row r="9279" spans="9:17">
      <c r="I9279">
        <f t="shared" si="433"/>
        <v>9278</v>
      </c>
      <c r="J9279" t="e">
        <f t="shared" si="434"/>
        <v>#N/A</v>
      </c>
      <c r="K9279" t="e">
        <f t="shared" si="432"/>
        <v>#N/A</v>
      </c>
      <c r="L9279" t="b">
        <f>COUNTIF($N$2:N9279, N9279)=1</f>
        <v>0</v>
      </c>
      <c r="M9279" s="37">
        <f>IF( $Q9279, MAX($M$1:M9278)+1, 0)</f>
        <v>0</v>
      </c>
      <c r="N9279" t="e" cm="1">
        <f t="array" ref="N9279">INDEX($A$9:$F$1048576, $J9279, $K9279 )</f>
        <v>#N/A</v>
      </c>
      <c r="O9279" t="e" cm="1">
        <f t="array" ref="O9279">INDEX($B$9:$F$1048576, $J9279, $K9279 )</f>
        <v>#N/A</v>
      </c>
      <c r="P9279" t="str" cm="1">
        <f t="array" ref="P9279">IF( $L9279, TRIM(_xll.IMDP("IR", $G$5&amp;$N9279, $G$6)), "" )</f>
        <v/>
      </c>
      <c r="Q9279" t="b" cm="1">
        <f t="array" ref="Q9279">IF(
    $U$1=1, AND($P9279&lt;&gt;"", $P9279&lt;&gt;"...", $P9279&lt;&gt;"입력오류"),
    IF(
        $U$18=1, AND($P9279&lt;&gt;"", $P9279&lt;&gt;"...", $P9279&lt;&gt;"입력오류", ISNUMBER(FIND(INDEX($T$2:$T$7,$U$1),$P9279))),
        IF(
            $U$17="기타", AND($P9279&lt;&gt;"", $P9279&lt;&gt;"...", $P9279&lt;&gt;"입력오류", NOT(ISNUMBER(FIND($T$21:$T$34,$P9279)))),
            AND($P9279&lt;&gt;"", $P9279&lt;&gt;"...", $P9279&lt;&gt;"입력오류", $T$19=$P9279)
        )
    )
)</f>
        <v>0</v>
      </c>
    </row>
    <row r="9280" spans="9:17">
      <c r="I9280">
        <f t="shared" si="433"/>
        <v>9279</v>
      </c>
      <c r="J9280" t="e">
        <f t="shared" si="434"/>
        <v>#N/A</v>
      </c>
      <c r="K9280" t="e">
        <f t="shared" si="432"/>
        <v>#N/A</v>
      </c>
      <c r="L9280" t="b">
        <f>COUNTIF($N$2:N9280, N9280)=1</f>
        <v>0</v>
      </c>
      <c r="M9280" s="37">
        <f>IF( $Q9280, MAX($M$1:M9279)+1, 0)</f>
        <v>0</v>
      </c>
      <c r="N9280" t="e" cm="1">
        <f t="array" ref="N9280">INDEX($A$9:$F$1048576, $J9280, $K9280 )</f>
        <v>#N/A</v>
      </c>
      <c r="O9280" t="e" cm="1">
        <f t="array" ref="O9280">INDEX($B$9:$F$1048576, $J9280, $K9280 )</f>
        <v>#N/A</v>
      </c>
      <c r="P9280" t="str" cm="1">
        <f t="array" ref="P9280">IF( $L9280, TRIM(_xll.IMDP("IR", $G$5&amp;$N9280, $G$6)), "" )</f>
        <v/>
      </c>
      <c r="Q9280" t="b" cm="1">
        <f t="array" ref="Q9280">IF(
    $U$1=1, AND($P9280&lt;&gt;"", $P9280&lt;&gt;"...", $P9280&lt;&gt;"입력오류"),
    IF(
        $U$18=1, AND($P9280&lt;&gt;"", $P9280&lt;&gt;"...", $P9280&lt;&gt;"입력오류", ISNUMBER(FIND(INDEX($T$2:$T$7,$U$1),$P9280))),
        IF(
            $U$17="기타", AND($P9280&lt;&gt;"", $P9280&lt;&gt;"...", $P9280&lt;&gt;"입력오류", NOT(ISNUMBER(FIND($T$21:$T$34,$P9280)))),
            AND($P9280&lt;&gt;"", $P9280&lt;&gt;"...", $P9280&lt;&gt;"입력오류", $T$19=$P9280)
        )
    )
)</f>
        <v>0</v>
      </c>
    </row>
    <row r="9281" spans="9:17">
      <c r="I9281">
        <f t="shared" si="433"/>
        <v>9280</v>
      </c>
      <c r="J9281" t="e">
        <f t="shared" si="434"/>
        <v>#N/A</v>
      </c>
      <c r="K9281" t="e">
        <f t="shared" si="432"/>
        <v>#N/A</v>
      </c>
      <c r="L9281" t="b">
        <f>COUNTIF($N$2:N9281, N9281)=1</f>
        <v>0</v>
      </c>
      <c r="M9281" s="37">
        <f>IF( $Q9281, MAX($M$1:M9280)+1, 0)</f>
        <v>0</v>
      </c>
      <c r="N9281" t="e" cm="1">
        <f t="array" ref="N9281">INDEX($A$9:$F$1048576, $J9281, $K9281 )</f>
        <v>#N/A</v>
      </c>
      <c r="O9281" t="e" cm="1">
        <f t="array" ref="O9281">INDEX($B$9:$F$1048576, $J9281, $K9281 )</f>
        <v>#N/A</v>
      </c>
      <c r="P9281" t="str" cm="1">
        <f t="array" ref="P9281">IF( $L9281, TRIM(_xll.IMDP("IR", $G$5&amp;$N9281, $G$6)), "" )</f>
        <v/>
      </c>
      <c r="Q9281" t="b" cm="1">
        <f t="array" ref="Q9281">IF(
    $U$1=1, AND($P9281&lt;&gt;"", $P9281&lt;&gt;"...", $P9281&lt;&gt;"입력오류"),
    IF(
        $U$18=1, AND($P9281&lt;&gt;"", $P9281&lt;&gt;"...", $P9281&lt;&gt;"입력오류", ISNUMBER(FIND(INDEX($T$2:$T$7,$U$1),$P9281))),
        IF(
            $U$17="기타", AND($P9281&lt;&gt;"", $P9281&lt;&gt;"...", $P9281&lt;&gt;"입력오류", NOT(ISNUMBER(FIND($T$21:$T$34,$P9281)))),
            AND($P9281&lt;&gt;"", $P9281&lt;&gt;"...", $P9281&lt;&gt;"입력오류", $T$19=$P9281)
        )
    )
)</f>
        <v>0</v>
      </c>
    </row>
    <row r="9282" spans="9:17">
      <c r="I9282">
        <f t="shared" si="433"/>
        <v>9281</v>
      </c>
      <c r="J9282" t="e">
        <f t="shared" si="434"/>
        <v>#N/A</v>
      </c>
      <c r="K9282" t="e">
        <f t="shared" ref="K9282:K9345" si="435">IF( $I9282&gt;$G$4, NA(), IF($I9282&gt;$G$3, 5, IF($I9282&gt;$G$2, 3, 1 ) ) )</f>
        <v>#N/A</v>
      </c>
      <c r="L9282" t="b">
        <f>COUNTIF($N$2:N9282, N9282)=1</f>
        <v>0</v>
      </c>
      <c r="M9282" s="37">
        <f>IF( $Q9282, MAX($M$1:M9281)+1, 0)</f>
        <v>0</v>
      </c>
      <c r="N9282" t="e" cm="1">
        <f t="array" ref="N9282">INDEX($A$9:$F$1048576, $J9282, $K9282 )</f>
        <v>#N/A</v>
      </c>
      <c r="O9282" t="e" cm="1">
        <f t="array" ref="O9282">INDEX($B$9:$F$1048576, $J9282, $K9282 )</f>
        <v>#N/A</v>
      </c>
      <c r="P9282" t="str" cm="1">
        <f t="array" ref="P9282">IF( $L9282, TRIM(_xll.IMDP("IR", $G$5&amp;$N9282, $G$6)), "" )</f>
        <v/>
      </c>
      <c r="Q9282" t="b" cm="1">
        <f t="array" ref="Q9282">IF(
    $U$1=1, AND($P9282&lt;&gt;"", $P9282&lt;&gt;"...", $P9282&lt;&gt;"입력오류"),
    IF(
        $U$18=1, AND($P9282&lt;&gt;"", $P9282&lt;&gt;"...", $P9282&lt;&gt;"입력오류", ISNUMBER(FIND(INDEX($T$2:$T$7,$U$1),$P9282))),
        IF(
            $U$17="기타", AND($P9282&lt;&gt;"", $P9282&lt;&gt;"...", $P9282&lt;&gt;"입력오류", NOT(ISNUMBER(FIND($T$21:$T$34,$P9282)))),
            AND($P9282&lt;&gt;"", $P9282&lt;&gt;"...", $P9282&lt;&gt;"입력오류", $T$19=$P9282)
        )
    )
)</f>
        <v>0</v>
      </c>
    </row>
    <row r="9283" spans="9:17">
      <c r="I9283">
        <f t="shared" ref="I9283:I9346" si="436">ROW()-1</f>
        <v>9282</v>
      </c>
      <c r="J9283" t="e">
        <f t="shared" ref="J9283:J9346" si="437">IF( $I9283&gt;$G$4, NA(), IF($I9283&gt;$G$3, $I9283-$G$3, IF($I9283&gt;$G$2, $I9283-$G$2, $I9283 ) ) )</f>
        <v>#N/A</v>
      </c>
      <c r="K9283" t="e">
        <f t="shared" si="435"/>
        <v>#N/A</v>
      </c>
      <c r="L9283" t="b">
        <f>COUNTIF($N$2:N9283, N9283)=1</f>
        <v>0</v>
      </c>
      <c r="M9283" s="37">
        <f>IF( $Q9283, MAX($M$1:M9282)+1, 0)</f>
        <v>0</v>
      </c>
      <c r="N9283" t="e" cm="1">
        <f t="array" ref="N9283">INDEX($A$9:$F$1048576, $J9283, $K9283 )</f>
        <v>#N/A</v>
      </c>
      <c r="O9283" t="e" cm="1">
        <f t="array" ref="O9283">INDEX($B$9:$F$1048576, $J9283, $K9283 )</f>
        <v>#N/A</v>
      </c>
      <c r="P9283" t="str" cm="1">
        <f t="array" ref="P9283">IF( $L9283, TRIM(_xll.IMDP("IR", $G$5&amp;$N9283, $G$6)), "" )</f>
        <v/>
      </c>
      <c r="Q9283" t="b" cm="1">
        <f t="array" ref="Q9283">IF(
    $U$1=1, AND($P9283&lt;&gt;"", $P9283&lt;&gt;"...", $P9283&lt;&gt;"입력오류"),
    IF(
        $U$18=1, AND($P9283&lt;&gt;"", $P9283&lt;&gt;"...", $P9283&lt;&gt;"입력오류", ISNUMBER(FIND(INDEX($T$2:$T$7,$U$1),$P9283))),
        IF(
            $U$17="기타", AND($P9283&lt;&gt;"", $P9283&lt;&gt;"...", $P9283&lt;&gt;"입력오류", NOT(ISNUMBER(FIND($T$21:$T$34,$P9283)))),
            AND($P9283&lt;&gt;"", $P9283&lt;&gt;"...", $P9283&lt;&gt;"입력오류", $T$19=$P9283)
        )
    )
)</f>
        <v>0</v>
      </c>
    </row>
    <row r="9284" spans="9:17">
      <c r="I9284">
        <f t="shared" si="436"/>
        <v>9283</v>
      </c>
      <c r="J9284" t="e">
        <f t="shared" si="437"/>
        <v>#N/A</v>
      </c>
      <c r="K9284" t="e">
        <f t="shared" si="435"/>
        <v>#N/A</v>
      </c>
      <c r="L9284" t="b">
        <f>COUNTIF($N$2:N9284, N9284)=1</f>
        <v>0</v>
      </c>
      <c r="M9284" s="37">
        <f>IF( $Q9284, MAX($M$1:M9283)+1, 0)</f>
        <v>0</v>
      </c>
      <c r="N9284" t="e" cm="1">
        <f t="array" ref="N9284">INDEX($A$9:$F$1048576, $J9284, $K9284 )</f>
        <v>#N/A</v>
      </c>
      <c r="O9284" t="e" cm="1">
        <f t="array" ref="O9284">INDEX($B$9:$F$1048576, $J9284, $K9284 )</f>
        <v>#N/A</v>
      </c>
      <c r="P9284" t="str" cm="1">
        <f t="array" ref="P9284">IF( $L9284, TRIM(_xll.IMDP("IR", $G$5&amp;$N9284, $G$6)), "" )</f>
        <v/>
      </c>
      <c r="Q9284" t="b" cm="1">
        <f t="array" ref="Q9284">IF(
    $U$1=1, AND($P9284&lt;&gt;"", $P9284&lt;&gt;"...", $P9284&lt;&gt;"입력오류"),
    IF(
        $U$18=1, AND($P9284&lt;&gt;"", $P9284&lt;&gt;"...", $P9284&lt;&gt;"입력오류", ISNUMBER(FIND(INDEX($T$2:$T$7,$U$1),$P9284))),
        IF(
            $U$17="기타", AND($P9284&lt;&gt;"", $P9284&lt;&gt;"...", $P9284&lt;&gt;"입력오류", NOT(ISNUMBER(FIND($T$21:$T$34,$P9284)))),
            AND($P9284&lt;&gt;"", $P9284&lt;&gt;"...", $P9284&lt;&gt;"입력오류", $T$19=$P9284)
        )
    )
)</f>
        <v>0</v>
      </c>
    </row>
    <row r="9285" spans="9:17">
      <c r="I9285">
        <f t="shared" si="436"/>
        <v>9284</v>
      </c>
      <c r="J9285" t="e">
        <f t="shared" si="437"/>
        <v>#N/A</v>
      </c>
      <c r="K9285" t="e">
        <f t="shared" si="435"/>
        <v>#N/A</v>
      </c>
      <c r="L9285" t="b">
        <f>COUNTIF($N$2:N9285, N9285)=1</f>
        <v>0</v>
      </c>
      <c r="M9285" s="37">
        <f>IF( $Q9285, MAX($M$1:M9284)+1, 0)</f>
        <v>0</v>
      </c>
      <c r="N9285" t="e" cm="1">
        <f t="array" ref="N9285">INDEX($A$9:$F$1048576, $J9285, $K9285 )</f>
        <v>#N/A</v>
      </c>
      <c r="O9285" t="e" cm="1">
        <f t="array" ref="O9285">INDEX($B$9:$F$1048576, $J9285, $K9285 )</f>
        <v>#N/A</v>
      </c>
      <c r="P9285" t="str" cm="1">
        <f t="array" ref="P9285">IF( $L9285, TRIM(_xll.IMDP("IR", $G$5&amp;$N9285, $G$6)), "" )</f>
        <v/>
      </c>
      <c r="Q9285" t="b" cm="1">
        <f t="array" ref="Q9285">IF(
    $U$1=1, AND($P9285&lt;&gt;"", $P9285&lt;&gt;"...", $P9285&lt;&gt;"입력오류"),
    IF(
        $U$18=1, AND($P9285&lt;&gt;"", $P9285&lt;&gt;"...", $P9285&lt;&gt;"입력오류", ISNUMBER(FIND(INDEX($T$2:$T$7,$U$1),$P9285))),
        IF(
            $U$17="기타", AND($P9285&lt;&gt;"", $P9285&lt;&gt;"...", $P9285&lt;&gt;"입력오류", NOT(ISNUMBER(FIND($T$21:$T$34,$P9285)))),
            AND($P9285&lt;&gt;"", $P9285&lt;&gt;"...", $P9285&lt;&gt;"입력오류", $T$19=$P9285)
        )
    )
)</f>
        <v>0</v>
      </c>
    </row>
    <row r="9286" spans="9:17">
      <c r="I9286">
        <f t="shared" si="436"/>
        <v>9285</v>
      </c>
      <c r="J9286" t="e">
        <f t="shared" si="437"/>
        <v>#N/A</v>
      </c>
      <c r="K9286" t="e">
        <f t="shared" si="435"/>
        <v>#N/A</v>
      </c>
      <c r="L9286" t="b">
        <f>COUNTIF($N$2:N9286, N9286)=1</f>
        <v>0</v>
      </c>
      <c r="M9286" s="37">
        <f>IF( $Q9286, MAX($M$1:M9285)+1, 0)</f>
        <v>0</v>
      </c>
      <c r="N9286" t="e" cm="1">
        <f t="array" ref="N9286">INDEX($A$9:$F$1048576, $J9286, $K9286 )</f>
        <v>#N/A</v>
      </c>
      <c r="O9286" t="e" cm="1">
        <f t="array" ref="O9286">INDEX($B$9:$F$1048576, $J9286, $K9286 )</f>
        <v>#N/A</v>
      </c>
      <c r="P9286" t="str" cm="1">
        <f t="array" ref="P9286">IF( $L9286, TRIM(_xll.IMDP("IR", $G$5&amp;$N9286, $G$6)), "" )</f>
        <v/>
      </c>
      <c r="Q9286" t="b" cm="1">
        <f t="array" ref="Q9286">IF(
    $U$1=1, AND($P9286&lt;&gt;"", $P9286&lt;&gt;"...", $P9286&lt;&gt;"입력오류"),
    IF(
        $U$18=1, AND($P9286&lt;&gt;"", $P9286&lt;&gt;"...", $P9286&lt;&gt;"입력오류", ISNUMBER(FIND(INDEX($T$2:$T$7,$U$1),$P9286))),
        IF(
            $U$17="기타", AND($P9286&lt;&gt;"", $P9286&lt;&gt;"...", $P9286&lt;&gt;"입력오류", NOT(ISNUMBER(FIND($T$21:$T$34,$P9286)))),
            AND($P9286&lt;&gt;"", $P9286&lt;&gt;"...", $P9286&lt;&gt;"입력오류", $T$19=$P9286)
        )
    )
)</f>
        <v>0</v>
      </c>
    </row>
    <row r="9287" spans="9:17">
      <c r="I9287">
        <f t="shared" si="436"/>
        <v>9286</v>
      </c>
      <c r="J9287" t="e">
        <f t="shared" si="437"/>
        <v>#N/A</v>
      </c>
      <c r="K9287" t="e">
        <f t="shared" si="435"/>
        <v>#N/A</v>
      </c>
      <c r="L9287" t="b">
        <f>COUNTIF($N$2:N9287, N9287)=1</f>
        <v>0</v>
      </c>
      <c r="M9287" s="37">
        <f>IF( $Q9287, MAX($M$1:M9286)+1, 0)</f>
        <v>0</v>
      </c>
      <c r="N9287" t="e" cm="1">
        <f t="array" ref="N9287">INDEX($A$9:$F$1048576, $J9287, $K9287 )</f>
        <v>#N/A</v>
      </c>
      <c r="O9287" t="e" cm="1">
        <f t="array" ref="O9287">INDEX($B$9:$F$1048576, $J9287, $K9287 )</f>
        <v>#N/A</v>
      </c>
      <c r="P9287" t="str" cm="1">
        <f t="array" ref="P9287">IF( $L9287, TRIM(_xll.IMDP("IR", $G$5&amp;$N9287, $G$6)), "" )</f>
        <v/>
      </c>
      <c r="Q9287" t="b" cm="1">
        <f t="array" ref="Q9287">IF(
    $U$1=1, AND($P9287&lt;&gt;"", $P9287&lt;&gt;"...", $P9287&lt;&gt;"입력오류"),
    IF(
        $U$18=1, AND($P9287&lt;&gt;"", $P9287&lt;&gt;"...", $P9287&lt;&gt;"입력오류", ISNUMBER(FIND(INDEX($T$2:$T$7,$U$1),$P9287))),
        IF(
            $U$17="기타", AND($P9287&lt;&gt;"", $P9287&lt;&gt;"...", $P9287&lt;&gt;"입력오류", NOT(ISNUMBER(FIND($T$21:$T$34,$P9287)))),
            AND($P9287&lt;&gt;"", $P9287&lt;&gt;"...", $P9287&lt;&gt;"입력오류", $T$19=$P9287)
        )
    )
)</f>
        <v>0</v>
      </c>
    </row>
    <row r="9288" spans="9:17">
      <c r="I9288">
        <f t="shared" si="436"/>
        <v>9287</v>
      </c>
      <c r="J9288" t="e">
        <f t="shared" si="437"/>
        <v>#N/A</v>
      </c>
      <c r="K9288" t="e">
        <f t="shared" si="435"/>
        <v>#N/A</v>
      </c>
      <c r="L9288" t="b">
        <f>COUNTIF($N$2:N9288, N9288)=1</f>
        <v>0</v>
      </c>
      <c r="M9288" s="37">
        <f>IF( $Q9288, MAX($M$1:M9287)+1, 0)</f>
        <v>0</v>
      </c>
      <c r="N9288" t="e" cm="1">
        <f t="array" ref="N9288">INDEX($A$9:$F$1048576, $J9288, $K9288 )</f>
        <v>#N/A</v>
      </c>
      <c r="O9288" t="e" cm="1">
        <f t="array" ref="O9288">INDEX($B$9:$F$1048576, $J9288, $K9288 )</f>
        <v>#N/A</v>
      </c>
      <c r="P9288" t="str" cm="1">
        <f t="array" ref="P9288">IF( $L9288, TRIM(_xll.IMDP("IR", $G$5&amp;$N9288, $G$6)), "" )</f>
        <v/>
      </c>
      <c r="Q9288" t="b" cm="1">
        <f t="array" ref="Q9288">IF(
    $U$1=1, AND($P9288&lt;&gt;"", $P9288&lt;&gt;"...", $P9288&lt;&gt;"입력오류"),
    IF(
        $U$18=1, AND($P9288&lt;&gt;"", $P9288&lt;&gt;"...", $P9288&lt;&gt;"입력오류", ISNUMBER(FIND(INDEX($T$2:$T$7,$U$1),$P9288))),
        IF(
            $U$17="기타", AND($P9288&lt;&gt;"", $P9288&lt;&gt;"...", $P9288&lt;&gt;"입력오류", NOT(ISNUMBER(FIND($T$21:$T$34,$P9288)))),
            AND($P9288&lt;&gt;"", $P9288&lt;&gt;"...", $P9288&lt;&gt;"입력오류", $T$19=$P9288)
        )
    )
)</f>
        <v>0</v>
      </c>
    </row>
    <row r="9289" spans="9:17">
      <c r="I9289">
        <f t="shared" si="436"/>
        <v>9288</v>
      </c>
      <c r="J9289" t="e">
        <f t="shared" si="437"/>
        <v>#N/A</v>
      </c>
      <c r="K9289" t="e">
        <f t="shared" si="435"/>
        <v>#N/A</v>
      </c>
      <c r="L9289" t="b">
        <f>COUNTIF($N$2:N9289, N9289)=1</f>
        <v>0</v>
      </c>
      <c r="M9289" s="37">
        <f>IF( $Q9289, MAX($M$1:M9288)+1, 0)</f>
        <v>0</v>
      </c>
      <c r="N9289" t="e" cm="1">
        <f t="array" ref="N9289">INDEX($A$9:$F$1048576, $J9289, $K9289 )</f>
        <v>#N/A</v>
      </c>
      <c r="O9289" t="e" cm="1">
        <f t="array" ref="O9289">INDEX($B$9:$F$1048576, $J9289, $K9289 )</f>
        <v>#N/A</v>
      </c>
      <c r="P9289" t="str" cm="1">
        <f t="array" ref="P9289">IF( $L9289, TRIM(_xll.IMDP("IR", $G$5&amp;$N9289, $G$6)), "" )</f>
        <v/>
      </c>
      <c r="Q9289" t="b" cm="1">
        <f t="array" ref="Q9289">IF(
    $U$1=1, AND($P9289&lt;&gt;"", $P9289&lt;&gt;"...", $P9289&lt;&gt;"입력오류"),
    IF(
        $U$18=1, AND($P9289&lt;&gt;"", $P9289&lt;&gt;"...", $P9289&lt;&gt;"입력오류", ISNUMBER(FIND(INDEX($T$2:$T$7,$U$1),$P9289))),
        IF(
            $U$17="기타", AND($P9289&lt;&gt;"", $P9289&lt;&gt;"...", $P9289&lt;&gt;"입력오류", NOT(ISNUMBER(FIND($T$21:$T$34,$P9289)))),
            AND($P9289&lt;&gt;"", $P9289&lt;&gt;"...", $P9289&lt;&gt;"입력오류", $T$19=$P9289)
        )
    )
)</f>
        <v>0</v>
      </c>
    </row>
    <row r="9290" spans="9:17">
      <c r="I9290">
        <f t="shared" si="436"/>
        <v>9289</v>
      </c>
      <c r="J9290" t="e">
        <f t="shared" si="437"/>
        <v>#N/A</v>
      </c>
      <c r="K9290" t="e">
        <f t="shared" si="435"/>
        <v>#N/A</v>
      </c>
      <c r="L9290" t="b">
        <f>COUNTIF($N$2:N9290, N9290)=1</f>
        <v>0</v>
      </c>
      <c r="M9290" s="37">
        <f>IF( $Q9290, MAX($M$1:M9289)+1, 0)</f>
        <v>0</v>
      </c>
      <c r="N9290" t="e" cm="1">
        <f t="array" ref="N9290">INDEX($A$9:$F$1048576, $J9290, $K9290 )</f>
        <v>#N/A</v>
      </c>
      <c r="O9290" t="e" cm="1">
        <f t="array" ref="O9290">INDEX($B$9:$F$1048576, $J9290, $K9290 )</f>
        <v>#N/A</v>
      </c>
      <c r="P9290" t="str" cm="1">
        <f t="array" ref="P9290">IF( $L9290, TRIM(_xll.IMDP("IR", $G$5&amp;$N9290, $G$6)), "" )</f>
        <v/>
      </c>
      <c r="Q9290" t="b" cm="1">
        <f t="array" ref="Q9290">IF(
    $U$1=1, AND($P9290&lt;&gt;"", $P9290&lt;&gt;"...", $P9290&lt;&gt;"입력오류"),
    IF(
        $U$18=1, AND($P9290&lt;&gt;"", $P9290&lt;&gt;"...", $P9290&lt;&gt;"입력오류", ISNUMBER(FIND(INDEX($T$2:$T$7,$U$1),$P9290))),
        IF(
            $U$17="기타", AND($P9290&lt;&gt;"", $P9290&lt;&gt;"...", $P9290&lt;&gt;"입력오류", NOT(ISNUMBER(FIND($T$21:$T$34,$P9290)))),
            AND($P9290&lt;&gt;"", $P9290&lt;&gt;"...", $P9290&lt;&gt;"입력오류", $T$19=$P9290)
        )
    )
)</f>
        <v>0</v>
      </c>
    </row>
    <row r="9291" spans="9:17">
      <c r="I9291">
        <f t="shared" si="436"/>
        <v>9290</v>
      </c>
      <c r="J9291" t="e">
        <f t="shared" si="437"/>
        <v>#N/A</v>
      </c>
      <c r="K9291" t="e">
        <f t="shared" si="435"/>
        <v>#N/A</v>
      </c>
      <c r="L9291" t="b">
        <f>COUNTIF($N$2:N9291, N9291)=1</f>
        <v>0</v>
      </c>
      <c r="M9291" s="37">
        <f>IF( $Q9291, MAX($M$1:M9290)+1, 0)</f>
        <v>0</v>
      </c>
      <c r="N9291" t="e" cm="1">
        <f t="array" ref="N9291">INDEX($A$9:$F$1048576, $J9291, $K9291 )</f>
        <v>#N/A</v>
      </c>
      <c r="O9291" t="e" cm="1">
        <f t="array" ref="O9291">INDEX($B$9:$F$1048576, $J9291, $K9291 )</f>
        <v>#N/A</v>
      </c>
      <c r="P9291" t="str" cm="1">
        <f t="array" ref="P9291">IF( $L9291, TRIM(_xll.IMDP("IR", $G$5&amp;$N9291, $G$6)), "" )</f>
        <v/>
      </c>
      <c r="Q9291" t="b" cm="1">
        <f t="array" ref="Q9291">IF(
    $U$1=1, AND($P9291&lt;&gt;"", $P9291&lt;&gt;"...", $P9291&lt;&gt;"입력오류"),
    IF(
        $U$18=1, AND($P9291&lt;&gt;"", $P9291&lt;&gt;"...", $P9291&lt;&gt;"입력오류", ISNUMBER(FIND(INDEX($T$2:$T$7,$U$1),$P9291))),
        IF(
            $U$17="기타", AND($P9291&lt;&gt;"", $P9291&lt;&gt;"...", $P9291&lt;&gt;"입력오류", NOT(ISNUMBER(FIND($T$21:$T$34,$P9291)))),
            AND($P9291&lt;&gt;"", $P9291&lt;&gt;"...", $P9291&lt;&gt;"입력오류", $T$19=$P9291)
        )
    )
)</f>
        <v>0</v>
      </c>
    </row>
    <row r="9292" spans="9:17">
      <c r="I9292">
        <f t="shared" si="436"/>
        <v>9291</v>
      </c>
      <c r="J9292" t="e">
        <f t="shared" si="437"/>
        <v>#N/A</v>
      </c>
      <c r="K9292" t="e">
        <f t="shared" si="435"/>
        <v>#N/A</v>
      </c>
      <c r="L9292" t="b">
        <f>COUNTIF($N$2:N9292, N9292)=1</f>
        <v>0</v>
      </c>
      <c r="M9292" s="37">
        <f>IF( $Q9292, MAX($M$1:M9291)+1, 0)</f>
        <v>0</v>
      </c>
      <c r="N9292" t="e" cm="1">
        <f t="array" ref="N9292">INDEX($A$9:$F$1048576, $J9292, $K9292 )</f>
        <v>#N/A</v>
      </c>
      <c r="O9292" t="e" cm="1">
        <f t="array" ref="O9292">INDEX($B$9:$F$1048576, $J9292, $K9292 )</f>
        <v>#N/A</v>
      </c>
      <c r="P9292" t="str" cm="1">
        <f t="array" ref="P9292">IF( $L9292, TRIM(_xll.IMDP("IR", $G$5&amp;$N9292, $G$6)), "" )</f>
        <v/>
      </c>
      <c r="Q9292" t="b" cm="1">
        <f t="array" ref="Q9292">IF(
    $U$1=1, AND($P9292&lt;&gt;"", $P9292&lt;&gt;"...", $P9292&lt;&gt;"입력오류"),
    IF(
        $U$18=1, AND($P9292&lt;&gt;"", $P9292&lt;&gt;"...", $P9292&lt;&gt;"입력오류", ISNUMBER(FIND(INDEX($T$2:$T$7,$U$1),$P9292))),
        IF(
            $U$17="기타", AND($P9292&lt;&gt;"", $P9292&lt;&gt;"...", $P9292&lt;&gt;"입력오류", NOT(ISNUMBER(FIND($T$21:$T$34,$P9292)))),
            AND($P9292&lt;&gt;"", $P9292&lt;&gt;"...", $P9292&lt;&gt;"입력오류", $T$19=$P9292)
        )
    )
)</f>
        <v>0</v>
      </c>
    </row>
    <row r="9293" spans="9:17">
      <c r="I9293">
        <f t="shared" si="436"/>
        <v>9292</v>
      </c>
      <c r="J9293" t="e">
        <f t="shared" si="437"/>
        <v>#N/A</v>
      </c>
      <c r="K9293" t="e">
        <f t="shared" si="435"/>
        <v>#N/A</v>
      </c>
      <c r="L9293" t="b">
        <f>COUNTIF($N$2:N9293, N9293)=1</f>
        <v>0</v>
      </c>
      <c r="M9293" s="37">
        <f>IF( $Q9293, MAX($M$1:M9292)+1, 0)</f>
        <v>0</v>
      </c>
      <c r="N9293" t="e" cm="1">
        <f t="array" ref="N9293">INDEX($A$9:$F$1048576, $J9293, $K9293 )</f>
        <v>#N/A</v>
      </c>
      <c r="O9293" t="e" cm="1">
        <f t="array" ref="O9293">INDEX($B$9:$F$1048576, $J9293, $K9293 )</f>
        <v>#N/A</v>
      </c>
      <c r="P9293" t="str" cm="1">
        <f t="array" ref="P9293">IF( $L9293, TRIM(_xll.IMDP("IR", $G$5&amp;$N9293, $G$6)), "" )</f>
        <v/>
      </c>
      <c r="Q9293" t="b" cm="1">
        <f t="array" ref="Q9293">IF(
    $U$1=1, AND($P9293&lt;&gt;"", $P9293&lt;&gt;"...", $P9293&lt;&gt;"입력오류"),
    IF(
        $U$18=1, AND($P9293&lt;&gt;"", $P9293&lt;&gt;"...", $P9293&lt;&gt;"입력오류", ISNUMBER(FIND(INDEX($T$2:$T$7,$U$1),$P9293))),
        IF(
            $U$17="기타", AND($P9293&lt;&gt;"", $P9293&lt;&gt;"...", $P9293&lt;&gt;"입력오류", NOT(ISNUMBER(FIND($T$21:$T$34,$P9293)))),
            AND($P9293&lt;&gt;"", $P9293&lt;&gt;"...", $P9293&lt;&gt;"입력오류", $T$19=$P9293)
        )
    )
)</f>
        <v>0</v>
      </c>
    </row>
    <row r="9294" spans="9:17">
      <c r="I9294">
        <f t="shared" si="436"/>
        <v>9293</v>
      </c>
      <c r="J9294" t="e">
        <f t="shared" si="437"/>
        <v>#N/A</v>
      </c>
      <c r="K9294" t="e">
        <f t="shared" si="435"/>
        <v>#N/A</v>
      </c>
      <c r="L9294" t="b">
        <f>COUNTIF($N$2:N9294, N9294)=1</f>
        <v>0</v>
      </c>
      <c r="M9294" s="37">
        <f>IF( $Q9294, MAX($M$1:M9293)+1, 0)</f>
        <v>0</v>
      </c>
      <c r="N9294" t="e" cm="1">
        <f t="array" ref="N9294">INDEX($A$9:$F$1048576, $J9294, $K9294 )</f>
        <v>#N/A</v>
      </c>
      <c r="O9294" t="e" cm="1">
        <f t="array" ref="O9294">INDEX($B$9:$F$1048576, $J9294, $K9294 )</f>
        <v>#N/A</v>
      </c>
      <c r="P9294" t="str" cm="1">
        <f t="array" ref="P9294">IF( $L9294, TRIM(_xll.IMDP("IR", $G$5&amp;$N9294, $G$6)), "" )</f>
        <v/>
      </c>
      <c r="Q9294" t="b" cm="1">
        <f t="array" ref="Q9294">IF(
    $U$1=1, AND($P9294&lt;&gt;"", $P9294&lt;&gt;"...", $P9294&lt;&gt;"입력오류"),
    IF(
        $U$18=1, AND($P9294&lt;&gt;"", $P9294&lt;&gt;"...", $P9294&lt;&gt;"입력오류", ISNUMBER(FIND(INDEX($T$2:$T$7,$U$1),$P9294))),
        IF(
            $U$17="기타", AND($P9294&lt;&gt;"", $P9294&lt;&gt;"...", $P9294&lt;&gt;"입력오류", NOT(ISNUMBER(FIND($T$21:$T$34,$P9294)))),
            AND($P9294&lt;&gt;"", $P9294&lt;&gt;"...", $P9294&lt;&gt;"입력오류", $T$19=$P9294)
        )
    )
)</f>
        <v>0</v>
      </c>
    </row>
    <row r="9295" spans="9:17">
      <c r="I9295">
        <f t="shared" si="436"/>
        <v>9294</v>
      </c>
      <c r="J9295" t="e">
        <f t="shared" si="437"/>
        <v>#N/A</v>
      </c>
      <c r="K9295" t="e">
        <f t="shared" si="435"/>
        <v>#N/A</v>
      </c>
      <c r="L9295" t="b">
        <f>COUNTIF($N$2:N9295, N9295)=1</f>
        <v>0</v>
      </c>
      <c r="M9295" s="37">
        <f>IF( $Q9295, MAX($M$1:M9294)+1, 0)</f>
        <v>0</v>
      </c>
      <c r="N9295" t="e" cm="1">
        <f t="array" ref="N9295">INDEX($A$9:$F$1048576, $J9295, $K9295 )</f>
        <v>#N/A</v>
      </c>
      <c r="O9295" t="e" cm="1">
        <f t="array" ref="O9295">INDEX($B$9:$F$1048576, $J9295, $K9295 )</f>
        <v>#N/A</v>
      </c>
      <c r="P9295" t="str" cm="1">
        <f t="array" ref="P9295">IF( $L9295, TRIM(_xll.IMDP("IR", $G$5&amp;$N9295, $G$6)), "" )</f>
        <v/>
      </c>
      <c r="Q9295" t="b" cm="1">
        <f t="array" ref="Q9295">IF(
    $U$1=1, AND($P9295&lt;&gt;"", $P9295&lt;&gt;"...", $P9295&lt;&gt;"입력오류"),
    IF(
        $U$18=1, AND($P9295&lt;&gt;"", $P9295&lt;&gt;"...", $P9295&lt;&gt;"입력오류", ISNUMBER(FIND(INDEX($T$2:$T$7,$U$1),$P9295))),
        IF(
            $U$17="기타", AND($P9295&lt;&gt;"", $P9295&lt;&gt;"...", $P9295&lt;&gt;"입력오류", NOT(ISNUMBER(FIND($T$21:$T$34,$P9295)))),
            AND($P9295&lt;&gt;"", $P9295&lt;&gt;"...", $P9295&lt;&gt;"입력오류", $T$19=$P9295)
        )
    )
)</f>
        <v>0</v>
      </c>
    </row>
    <row r="9296" spans="9:17">
      <c r="I9296">
        <f t="shared" si="436"/>
        <v>9295</v>
      </c>
      <c r="J9296" t="e">
        <f t="shared" si="437"/>
        <v>#N/A</v>
      </c>
      <c r="K9296" t="e">
        <f t="shared" si="435"/>
        <v>#N/A</v>
      </c>
      <c r="L9296" t="b">
        <f>COUNTIF($N$2:N9296, N9296)=1</f>
        <v>0</v>
      </c>
      <c r="M9296" s="37">
        <f>IF( $Q9296, MAX($M$1:M9295)+1, 0)</f>
        <v>0</v>
      </c>
      <c r="N9296" t="e" cm="1">
        <f t="array" ref="N9296">INDEX($A$9:$F$1048576, $J9296, $K9296 )</f>
        <v>#N/A</v>
      </c>
      <c r="O9296" t="e" cm="1">
        <f t="array" ref="O9296">INDEX($B$9:$F$1048576, $J9296, $K9296 )</f>
        <v>#N/A</v>
      </c>
      <c r="P9296" t="str" cm="1">
        <f t="array" ref="P9296">IF( $L9296, TRIM(_xll.IMDP("IR", $G$5&amp;$N9296, $G$6)), "" )</f>
        <v/>
      </c>
      <c r="Q9296" t="b" cm="1">
        <f t="array" ref="Q9296">IF(
    $U$1=1, AND($P9296&lt;&gt;"", $P9296&lt;&gt;"...", $P9296&lt;&gt;"입력오류"),
    IF(
        $U$18=1, AND($P9296&lt;&gt;"", $P9296&lt;&gt;"...", $P9296&lt;&gt;"입력오류", ISNUMBER(FIND(INDEX($T$2:$T$7,$U$1),$P9296))),
        IF(
            $U$17="기타", AND($P9296&lt;&gt;"", $P9296&lt;&gt;"...", $P9296&lt;&gt;"입력오류", NOT(ISNUMBER(FIND($T$21:$T$34,$P9296)))),
            AND($P9296&lt;&gt;"", $P9296&lt;&gt;"...", $P9296&lt;&gt;"입력오류", $T$19=$P9296)
        )
    )
)</f>
        <v>0</v>
      </c>
    </row>
    <row r="9297" spans="9:17">
      <c r="I9297">
        <f t="shared" si="436"/>
        <v>9296</v>
      </c>
      <c r="J9297" t="e">
        <f t="shared" si="437"/>
        <v>#N/A</v>
      </c>
      <c r="K9297" t="e">
        <f t="shared" si="435"/>
        <v>#N/A</v>
      </c>
      <c r="L9297" t="b">
        <f>COUNTIF($N$2:N9297, N9297)=1</f>
        <v>0</v>
      </c>
      <c r="M9297" s="37">
        <f>IF( $Q9297, MAX($M$1:M9296)+1, 0)</f>
        <v>0</v>
      </c>
      <c r="N9297" t="e" cm="1">
        <f t="array" ref="N9297">INDEX($A$9:$F$1048576, $J9297, $K9297 )</f>
        <v>#N/A</v>
      </c>
      <c r="O9297" t="e" cm="1">
        <f t="array" ref="O9297">INDEX($B$9:$F$1048576, $J9297, $K9297 )</f>
        <v>#N/A</v>
      </c>
      <c r="P9297" t="str" cm="1">
        <f t="array" ref="P9297">IF( $L9297, TRIM(_xll.IMDP("IR", $G$5&amp;$N9297, $G$6)), "" )</f>
        <v/>
      </c>
      <c r="Q9297" t="b" cm="1">
        <f t="array" ref="Q9297">IF(
    $U$1=1, AND($P9297&lt;&gt;"", $P9297&lt;&gt;"...", $P9297&lt;&gt;"입력오류"),
    IF(
        $U$18=1, AND($P9297&lt;&gt;"", $P9297&lt;&gt;"...", $P9297&lt;&gt;"입력오류", ISNUMBER(FIND(INDEX($T$2:$T$7,$U$1),$P9297))),
        IF(
            $U$17="기타", AND($P9297&lt;&gt;"", $P9297&lt;&gt;"...", $P9297&lt;&gt;"입력오류", NOT(ISNUMBER(FIND($T$21:$T$34,$P9297)))),
            AND($P9297&lt;&gt;"", $P9297&lt;&gt;"...", $P9297&lt;&gt;"입력오류", $T$19=$P9297)
        )
    )
)</f>
        <v>0</v>
      </c>
    </row>
    <row r="9298" spans="9:17">
      <c r="I9298">
        <f t="shared" si="436"/>
        <v>9297</v>
      </c>
      <c r="J9298" t="e">
        <f t="shared" si="437"/>
        <v>#N/A</v>
      </c>
      <c r="K9298" t="e">
        <f t="shared" si="435"/>
        <v>#N/A</v>
      </c>
      <c r="L9298" t="b">
        <f>COUNTIF($N$2:N9298, N9298)=1</f>
        <v>0</v>
      </c>
      <c r="M9298" s="37">
        <f>IF( $Q9298, MAX($M$1:M9297)+1, 0)</f>
        <v>0</v>
      </c>
      <c r="N9298" t="e" cm="1">
        <f t="array" ref="N9298">INDEX($A$9:$F$1048576, $J9298, $K9298 )</f>
        <v>#N/A</v>
      </c>
      <c r="O9298" t="e" cm="1">
        <f t="array" ref="O9298">INDEX($B$9:$F$1048576, $J9298, $K9298 )</f>
        <v>#N/A</v>
      </c>
      <c r="P9298" t="str" cm="1">
        <f t="array" ref="P9298">IF( $L9298, TRIM(_xll.IMDP("IR", $G$5&amp;$N9298, $G$6)), "" )</f>
        <v/>
      </c>
      <c r="Q9298" t="b" cm="1">
        <f t="array" ref="Q9298">IF(
    $U$1=1, AND($P9298&lt;&gt;"", $P9298&lt;&gt;"...", $P9298&lt;&gt;"입력오류"),
    IF(
        $U$18=1, AND($P9298&lt;&gt;"", $P9298&lt;&gt;"...", $P9298&lt;&gt;"입력오류", ISNUMBER(FIND(INDEX($T$2:$T$7,$U$1),$P9298))),
        IF(
            $U$17="기타", AND($P9298&lt;&gt;"", $P9298&lt;&gt;"...", $P9298&lt;&gt;"입력오류", NOT(ISNUMBER(FIND($T$21:$T$34,$P9298)))),
            AND($P9298&lt;&gt;"", $P9298&lt;&gt;"...", $P9298&lt;&gt;"입력오류", $T$19=$P9298)
        )
    )
)</f>
        <v>0</v>
      </c>
    </row>
    <row r="9299" spans="9:17">
      <c r="I9299">
        <f t="shared" si="436"/>
        <v>9298</v>
      </c>
      <c r="J9299" t="e">
        <f t="shared" si="437"/>
        <v>#N/A</v>
      </c>
      <c r="K9299" t="e">
        <f t="shared" si="435"/>
        <v>#N/A</v>
      </c>
      <c r="L9299" t="b">
        <f>COUNTIF($N$2:N9299, N9299)=1</f>
        <v>0</v>
      </c>
      <c r="M9299" s="37">
        <f>IF( $Q9299, MAX($M$1:M9298)+1, 0)</f>
        <v>0</v>
      </c>
      <c r="N9299" t="e" cm="1">
        <f t="array" ref="N9299">INDEX($A$9:$F$1048576, $J9299, $K9299 )</f>
        <v>#N/A</v>
      </c>
      <c r="O9299" t="e" cm="1">
        <f t="array" ref="O9299">INDEX($B$9:$F$1048576, $J9299, $K9299 )</f>
        <v>#N/A</v>
      </c>
      <c r="P9299" t="str" cm="1">
        <f t="array" ref="P9299">IF( $L9299, TRIM(_xll.IMDP("IR", $G$5&amp;$N9299, $G$6)), "" )</f>
        <v/>
      </c>
      <c r="Q9299" t="b" cm="1">
        <f t="array" ref="Q9299">IF(
    $U$1=1, AND($P9299&lt;&gt;"", $P9299&lt;&gt;"...", $P9299&lt;&gt;"입력오류"),
    IF(
        $U$18=1, AND($P9299&lt;&gt;"", $P9299&lt;&gt;"...", $P9299&lt;&gt;"입력오류", ISNUMBER(FIND(INDEX($T$2:$T$7,$U$1),$P9299))),
        IF(
            $U$17="기타", AND($P9299&lt;&gt;"", $P9299&lt;&gt;"...", $P9299&lt;&gt;"입력오류", NOT(ISNUMBER(FIND($T$21:$T$34,$P9299)))),
            AND($P9299&lt;&gt;"", $P9299&lt;&gt;"...", $P9299&lt;&gt;"입력오류", $T$19=$P9299)
        )
    )
)</f>
        <v>0</v>
      </c>
    </row>
    <row r="9300" spans="9:17">
      <c r="I9300">
        <f t="shared" si="436"/>
        <v>9299</v>
      </c>
      <c r="J9300" t="e">
        <f t="shared" si="437"/>
        <v>#N/A</v>
      </c>
      <c r="K9300" t="e">
        <f t="shared" si="435"/>
        <v>#N/A</v>
      </c>
      <c r="L9300" t="b">
        <f>COUNTIF($N$2:N9300, N9300)=1</f>
        <v>0</v>
      </c>
      <c r="M9300" s="37">
        <f>IF( $Q9300, MAX($M$1:M9299)+1, 0)</f>
        <v>0</v>
      </c>
      <c r="N9300" t="e" cm="1">
        <f t="array" ref="N9300">INDEX($A$9:$F$1048576, $J9300, $K9300 )</f>
        <v>#N/A</v>
      </c>
      <c r="O9300" t="e" cm="1">
        <f t="array" ref="O9300">INDEX($B$9:$F$1048576, $J9300, $K9300 )</f>
        <v>#N/A</v>
      </c>
      <c r="P9300" t="str" cm="1">
        <f t="array" ref="P9300">IF( $L9300, TRIM(_xll.IMDP("IR", $G$5&amp;$N9300, $G$6)), "" )</f>
        <v/>
      </c>
      <c r="Q9300" t="b" cm="1">
        <f t="array" ref="Q9300">IF(
    $U$1=1, AND($P9300&lt;&gt;"", $P9300&lt;&gt;"...", $P9300&lt;&gt;"입력오류"),
    IF(
        $U$18=1, AND($P9300&lt;&gt;"", $P9300&lt;&gt;"...", $P9300&lt;&gt;"입력오류", ISNUMBER(FIND(INDEX($T$2:$T$7,$U$1),$P9300))),
        IF(
            $U$17="기타", AND($P9300&lt;&gt;"", $P9300&lt;&gt;"...", $P9300&lt;&gt;"입력오류", NOT(ISNUMBER(FIND($T$21:$T$34,$P9300)))),
            AND($P9300&lt;&gt;"", $P9300&lt;&gt;"...", $P9300&lt;&gt;"입력오류", $T$19=$P9300)
        )
    )
)</f>
        <v>0</v>
      </c>
    </row>
    <row r="9301" spans="9:17">
      <c r="I9301">
        <f t="shared" si="436"/>
        <v>9300</v>
      </c>
      <c r="J9301" t="e">
        <f t="shared" si="437"/>
        <v>#N/A</v>
      </c>
      <c r="K9301" t="e">
        <f t="shared" si="435"/>
        <v>#N/A</v>
      </c>
      <c r="L9301" t="b">
        <f>COUNTIF($N$2:N9301, N9301)=1</f>
        <v>0</v>
      </c>
      <c r="M9301" s="37">
        <f>IF( $Q9301, MAX($M$1:M9300)+1, 0)</f>
        <v>0</v>
      </c>
      <c r="N9301" t="e" cm="1">
        <f t="array" ref="N9301">INDEX($A$9:$F$1048576, $J9301, $K9301 )</f>
        <v>#N/A</v>
      </c>
      <c r="O9301" t="e" cm="1">
        <f t="array" ref="O9301">INDEX($B$9:$F$1048576, $J9301, $K9301 )</f>
        <v>#N/A</v>
      </c>
      <c r="P9301" t="str" cm="1">
        <f t="array" ref="P9301">IF( $L9301, TRIM(_xll.IMDP("IR", $G$5&amp;$N9301, $G$6)), "" )</f>
        <v/>
      </c>
      <c r="Q9301" t="b" cm="1">
        <f t="array" ref="Q9301">IF(
    $U$1=1, AND($P9301&lt;&gt;"", $P9301&lt;&gt;"...", $P9301&lt;&gt;"입력오류"),
    IF(
        $U$18=1, AND($P9301&lt;&gt;"", $P9301&lt;&gt;"...", $P9301&lt;&gt;"입력오류", ISNUMBER(FIND(INDEX($T$2:$T$7,$U$1),$P9301))),
        IF(
            $U$17="기타", AND($P9301&lt;&gt;"", $P9301&lt;&gt;"...", $P9301&lt;&gt;"입력오류", NOT(ISNUMBER(FIND($T$21:$T$34,$P9301)))),
            AND($P9301&lt;&gt;"", $P9301&lt;&gt;"...", $P9301&lt;&gt;"입력오류", $T$19=$P9301)
        )
    )
)</f>
        <v>0</v>
      </c>
    </row>
    <row r="9302" spans="9:17">
      <c r="I9302">
        <f t="shared" si="436"/>
        <v>9301</v>
      </c>
      <c r="J9302" t="e">
        <f t="shared" si="437"/>
        <v>#N/A</v>
      </c>
      <c r="K9302" t="e">
        <f t="shared" si="435"/>
        <v>#N/A</v>
      </c>
      <c r="L9302" t="b">
        <f>COUNTIF($N$2:N9302, N9302)=1</f>
        <v>0</v>
      </c>
      <c r="M9302" s="37">
        <f>IF( $Q9302, MAX($M$1:M9301)+1, 0)</f>
        <v>0</v>
      </c>
      <c r="N9302" t="e" cm="1">
        <f t="array" ref="N9302">INDEX($A$9:$F$1048576, $J9302, $K9302 )</f>
        <v>#N/A</v>
      </c>
      <c r="O9302" t="e" cm="1">
        <f t="array" ref="O9302">INDEX($B$9:$F$1048576, $J9302, $K9302 )</f>
        <v>#N/A</v>
      </c>
      <c r="P9302" t="str" cm="1">
        <f t="array" ref="P9302">IF( $L9302, TRIM(_xll.IMDP("IR", $G$5&amp;$N9302, $G$6)), "" )</f>
        <v/>
      </c>
      <c r="Q9302" t="b" cm="1">
        <f t="array" ref="Q9302">IF(
    $U$1=1, AND($P9302&lt;&gt;"", $P9302&lt;&gt;"...", $P9302&lt;&gt;"입력오류"),
    IF(
        $U$18=1, AND($P9302&lt;&gt;"", $P9302&lt;&gt;"...", $P9302&lt;&gt;"입력오류", ISNUMBER(FIND(INDEX($T$2:$T$7,$U$1),$P9302))),
        IF(
            $U$17="기타", AND($P9302&lt;&gt;"", $P9302&lt;&gt;"...", $P9302&lt;&gt;"입력오류", NOT(ISNUMBER(FIND($T$21:$T$34,$P9302)))),
            AND($P9302&lt;&gt;"", $P9302&lt;&gt;"...", $P9302&lt;&gt;"입력오류", $T$19=$P9302)
        )
    )
)</f>
        <v>0</v>
      </c>
    </row>
    <row r="9303" spans="9:17">
      <c r="I9303">
        <f t="shared" si="436"/>
        <v>9302</v>
      </c>
      <c r="J9303" t="e">
        <f t="shared" si="437"/>
        <v>#N/A</v>
      </c>
      <c r="K9303" t="e">
        <f t="shared" si="435"/>
        <v>#N/A</v>
      </c>
      <c r="L9303" t="b">
        <f>COUNTIF($N$2:N9303, N9303)=1</f>
        <v>0</v>
      </c>
      <c r="M9303" s="37">
        <f>IF( $Q9303, MAX($M$1:M9302)+1, 0)</f>
        <v>0</v>
      </c>
      <c r="N9303" t="e" cm="1">
        <f t="array" ref="N9303">INDEX($A$9:$F$1048576, $J9303, $K9303 )</f>
        <v>#N/A</v>
      </c>
      <c r="O9303" t="e" cm="1">
        <f t="array" ref="O9303">INDEX($B$9:$F$1048576, $J9303, $K9303 )</f>
        <v>#N/A</v>
      </c>
      <c r="P9303" t="str" cm="1">
        <f t="array" ref="P9303">IF( $L9303, TRIM(_xll.IMDP("IR", $G$5&amp;$N9303, $G$6)), "" )</f>
        <v/>
      </c>
      <c r="Q9303" t="b" cm="1">
        <f t="array" ref="Q9303">IF(
    $U$1=1, AND($P9303&lt;&gt;"", $P9303&lt;&gt;"...", $P9303&lt;&gt;"입력오류"),
    IF(
        $U$18=1, AND($P9303&lt;&gt;"", $P9303&lt;&gt;"...", $P9303&lt;&gt;"입력오류", ISNUMBER(FIND(INDEX($T$2:$T$7,$U$1),$P9303))),
        IF(
            $U$17="기타", AND($P9303&lt;&gt;"", $P9303&lt;&gt;"...", $P9303&lt;&gt;"입력오류", NOT(ISNUMBER(FIND($T$21:$T$34,$P9303)))),
            AND($P9303&lt;&gt;"", $P9303&lt;&gt;"...", $P9303&lt;&gt;"입력오류", $T$19=$P9303)
        )
    )
)</f>
        <v>0</v>
      </c>
    </row>
    <row r="9304" spans="9:17">
      <c r="I9304">
        <f t="shared" si="436"/>
        <v>9303</v>
      </c>
      <c r="J9304" t="e">
        <f t="shared" si="437"/>
        <v>#N/A</v>
      </c>
      <c r="K9304" t="e">
        <f t="shared" si="435"/>
        <v>#N/A</v>
      </c>
      <c r="L9304" t="b">
        <f>COUNTIF($N$2:N9304, N9304)=1</f>
        <v>0</v>
      </c>
      <c r="M9304" s="37">
        <f>IF( $Q9304, MAX($M$1:M9303)+1, 0)</f>
        <v>0</v>
      </c>
      <c r="N9304" t="e" cm="1">
        <f t="array" ref="N9304">INDEX($A$9:$F$1048576, $J9304, $K9304 )</f>
        <v>#N/A</v>
      </c>
      <c r="O9304" t="e" cm="1">
        <f t="array" ref="O9304">INDEX($B$9:$F$1048576, $J9304, $K9304 )</f>
        <v>#N/A</v>
      </c>
      <c r="P9304" t="str" cm="1">
        <f t="array" ref="P9304">IF( $L9304, TRIM(_xll.IMDP("IR", $G$5&amp;$N9304, $G$6)), "" )</f>
        <v/>
      </c>
      <c r="Q9304" t="b" cm="1">
        <f t="array" ref="Q9304">IF(
    $U$1=1, AND($P9304&lt;&gt;"", $P9304&lt;&gt;"...", $P9304&lt;&gt;"입력오류"),
    IF(
        $U$18=1, AND($P9304&lt;&gt;"", $P9304&lt;&gt;"...", $P9304&lt;&gt;"입력오류", ISNUMBER(FIND(INDEX($T$2:$T$7,$U$1),$P9304))),
        IF(
            $U$17="기타", AND($P9304&lt;&gt;"", $P9304&lt;&gt;"...", $P9304&lt;&gt;"입력오류", NOT(ISNUMBER(FIND($T$21:$T$34,$P9304)))),
            AND($P9304&lt;&gt;"", $P9304&lt;&gt;"...", $P9304&lt;&gt;"입력오류", $T$19=$P9304)
        )
    )
)</f>
        <v>0</v>
      </c>
    </row>
    <row r="9305" spans="9:17">
      <c r="I9305">
        <f t="shared" si="436"/>
        <v>9304</v>
      </c>
      <c r="J9305" t="e">
        <f t="shared" si="437"/>
        <v>#N/A</v>
      </c>
      <c r="K9305" t="e">
        <f t="shared" si="435"/>
        <v>#N/A</v>
      </c>
      <c r="L9305" t="b">
        <f>COUNTIF($N$2:N9305, N9305)=1</f>
        <v>0</v>
      </c>
      <c r="M9305" s="37">
        <f>IF( $Q9305, MAX($M$1:M9304)+1, 0)</f>
        <v>0</v>
      </c>
      <c r="N9305" t="e" cm="1">
        <f t="array" ref="N9305">INDEX($A$9:$F$1048576, $J9305, $K9305 )</f>
        <v>#N/A</v>
      </c>
      <c r="O9305" t="e" cm="1">
        <f t="array" ref="O9305">INDEX($B$9:$F$1048576, $J9305, $K9305 )</f>
        <v>#N/A</v>
      </c>
      <c r="P9305" t="str" cm="1">
        <f t="array" ref="P9305">IF( $L9305, TRIM(_xll.IMDP("IR", $G$5&amp;$N9305, $G$6)), "" )</f>
        <v/>
      </c>
      <c r="Q9305" t="b" cm="1">
        <f t="array" ref="Q9305">IF(
    $U$1=1, AND($P9305&lt;&gt;"", $P9305&lt;&gt;"...", $P9305&lt;&gt;"입력오류"),
    IF(
        $U$18=1, AND($P9305&lt;&gt;"", $P9305&lt;&gt;"...", $P9305&lt;&gt;"입력오류", ISNUMBER(FIND(INDEX($T$2:$T$7,$U$1),$P9305))),
        IF(
            $U$17="기타", AND($P9305&lt;&gt;"", $P9305&lt;&gt;"...", $P9305&lt;&gt;"입력오류", NOT(ISNUMBER(FIND($T$21:$T$34,$P9305)))),
            AND($P9305&lt;&gt;"", $P9305&lt;&gt;"...", $P9305&lt;&gt;"입력오류", $T$19=$P9305)
        )
    )
)</f>
        <v>0</v>
      </c>
    </row>
    <row r="9306" spans="9:17">
      <c r="I9306">
        <f t="shared" si="436"/>
        <v>9305</v>
      </c>
      <c r="J9306" t="e">
        <f t="shared" si="437"/>
        <v>#N/A</v>
      </c>
      <c r="K9306" t="e">
        <f t="shared" si="435"/>
        <v>#N/A</v>
      </c>
      <c r="L9306" t="b">
        <f>COUNTIF($N$2:N9306, N9306)=1</f>
        <v>0</v>
      </c>
      <c r="M9306" s="37">
        <f>IF( $Q9306, MAX($M$1:M9305)+1, 0)</f>
        <v>0</v>
      </c>
      <c r="N9306" t="e" cm="1">
        <f t="array" ref="N9306">INDEX($A$9:$F$1048576, $J9306, $K9306 )</f>
        <v>#N/A</v>
      </c>
      <c r="O9306" t="e" cm="1">
        <f t="array" ref="O9306">INDEX($B$9:$F$1048576, $J9306, $K9306 )</f>
        <v>#N/A</v>
      </c>
      <c r="P9306" t="str" cm="1">
        <f t="array" ref="P9306">IF( $L9306, TRIM(_xll.IMDP("IR", $G$5&amp;$N9306, $G$6)), "" )</f>
        <v/>
      </c>
      <c r="Q9306" t="b" cm="1">
        <f t="array" ref="Q9306">IF(
    $U$1=1, AND($P9306&lt;&gt;"", $P9306&lt;&gt;"...", $P9306&lt;&gt;"입력오류"),
    IF(
        $U$18=1, AND($P9306&lt;&gt;"", $P9306&lt;&gt;"...", $P9306&lt;&gt;"입력오류", ISNUMBER(FIND(INDEX($T$2:$T$7,$U$1),$P9306))),
        IF(
            $U$17="기타", AND($P9306&lt;&gt;"", $P9306&lt;&gt;"...", $P9306&lt;&gt;"입력오류", NOT(ISNUMBER(FIND($T$21:$T$34,$P9306)))),
            AND($P9306&lt;&gt;"", $P9306&lt;&gt;"...", $P9306&lt;&gt;"입력오류", $T$19=$P9306)
        )
    )
)</f>
        <v>0</v>
      </c>
    </row>
    <row r="9307" spans="9:17">
      <c r="I9307">
        <f t="shared" si="436"/>
        <v>9306</v>
      </c>
      <c r="J9307" t="e">
        <f t="shared" si="437"/>
        <v>#N/A</v>
      </c>
      <c r="K9307" t="e">
        <f t="shared" si="435"/>
        <v>#N/A</v>
      </c>
      <c r="L9307" t="b">
        <f>COUNTIF($N$2:N9307, N9307)=1</f>
        <v>0</v>
      </c>
      <c r="M9307" s="37">
        <f>IF( $Q9307, MAX($M$1:M9306)+1, 0)</f>
        <v>0</v>
      </c>
      <c r="N9307" t="e" cm="1">
        <f t="array" ref="N9307">INDEX($A$9:$F$1048576, $J9307, $K9307 )</f>
        <v>#N/A</v>
      </c>
      <c r="O9307" t="e" cm="1">
        <f t="array" ref="O9307">INDEX($B$9:$F$1048576, $J9307, $K9307 )</f>
        <v>#N/A</v>
      </c>
      <c r="P9307" t="str" cm="1">
        <f t="array" ref="P9307">IF( $L9307, TRIM(_xll.IMDP("IR", $G$5&amp;$N9307, $G$6)), "" )</f>
        <v/>
      </c>
      <c r="Q9307" t="b" cm="1">
        <f t="array" ref="Q9307">IF(
    $U$1=1, AND($P9307&lt;&gt;"", $P9307&lt;&gt;"...", $P9307&lt;&gt;"입력오류"),
    IF(
        $U$18=1, AND($P9307&lt;&gt;"", $P9307&lt;&gt;"...", $P9307&lt;&gt;"입력오류", ISNUMBER(FIND(INDEX($T$2:$T$7,$U$1),$P9307))),
        IF(
            $U$17="기타", AND($P9307&lt;&gt;"", $P9307&lt;&gt;"...", $P9307&lt;&gt;"입력오류", NOT(ISNUMBER(FIND($T$21:$T$34,$P9307)))),
            AND($P9307&lt;&gt;"", $P9307&lt;&gt;"...", $P9307&lt;&gt;"입력오류", $T$19=$P9307)
        )
    )
)</f>
        <v>0</v>
      </c>
    </row>
    <row r="9308" spans="9:17">
      <c r="I9308">
        <f t="shared" si="436"/>
        <v>9307</v>
      </c>
      <c r="J9308" t="e">
        <f t="shared" si="437"/>
        <v>#N/A</v>
      </c>
      <c r="K9308" t="e">
        <f t="shared" si="435"/>
        <v>#N/A</v>
      </c>
      <c r="L9308" t="b">
        <f>COUNTIF($N$2:N9308, N9308)=1</f>
        <v>0</v>
      </c>
      <c r="M9308" s="37">
        <f>IF( $Q9308, MAX($M$1:M9307)+1, 0)</f>
        <v>0</v>
      </c>
      <c r="N9308" t="e" cm="1">
        <f t="array" ref="N9308">INDEX($A$9:$F$1048576, $J9308, $K9308 )</f>
        <v>#N/A</v>
      </c>
      <c r="O9308" t="e" cm="1">
        <f t="array" ref="O9308">INDEX($B$9:$F$1048576, $J9308, $K9308 )</f>
        <v>#N/A</v>
      </c>
      <c r="P9308" t="str" cm="1">
        <f t="array" ref="P9308">IF( $L9308, TRIM(_xll.IMDP("IR", $G$5&amp;$N9308, $G$6)), "" )</f>
        <v/>
      </c>
      <c r="Q9308" t="b" cm="1">
        <f t="array" ref="Q9308">IF(
    $U$1=1, AND($P9308&lt;&gt;"", $P9308&lt;&gt;"...", $P9308&lt;&gt;"입력오류"),
    IF(
        $U$18=1, AND($P9308&lt;&gt;"", $P9308&lt;&gt;"...", $P9308&lt;&gt;"입력오류", ISNUMBER(FIND(INDEX($T$2:$T$7,$U$1),$P9308))),
        IF(
            $U$17="기타", AND($P9308&lt;&gt;"", $P9308&lt;&gt;"...", $P9308&lt;&gt;"입력오류", NOT(ISNUMBER(FIND($T$21:$T$34,$P9308)))),
            AND($P9308&lt;&gt;"", $P9308&lt;&gt;"...", $P9308&lt;&gt;"입력오류", $T$19=$P9308)
        )
    )
)</f>
        <v>0</v>
      </c>
    </row>
    <row r="9309" spans="9:17">
      <c r="I9309">
        <f t="shared" si="436"/>
        <v>9308</v>
      </c>
      <c r="J9309" t="e">
        <f t="shared" si="437"/>
        <v>#N/A</v>
      </c>
      <c r="K9309" t="e">
        <f t="shared" si="435"/>
        <v>#N/A</v>
      </c>
      <c r="L9309" t="b">
        <f>COUNTIF($N$2:N9309, N9309)=1</f>
        <v>0</v>
      </c>
      <c r="M9309" s="37">
        <f>IF( $Q9309, MAX($M$1:M9308)+1, 0)</f>
        <v>0</v>
      </c>
      <c r="N9309" t="e" cm="1">
        <f t="array" ref="N9309">INDEX($A$9:$F$1048576, $J9309, $K9309 )</f>
        <v>#N/A</v>
      </c>
      <c r="O9309" t="e" cm="1">
        <f t="array" ref="O9309">INDEX($B$9:$F$1048576, $J9309, $K9309 )</f>
        <v>#N/A</v>
      </c>
      <c r="P9309" t="str" cm="1">
        <f t="array" ref="P9309">IF( $L9309, TRIM(_xll.IMDP("IR", $G$5&amp;$N9309, $G$6)), "" )</f>
        <v/>
      </c>
      <c r="Q9309" t="b" cm="1">
        <f t="array" ref="Q9309">IF(
    $U$1=1, AND($P9309&lt;&gt;"", $P9309&lt;&gt;"...", $P9309&lt;&gt;"입력오류"),
    IF(
        $U$18=1, AND($P9309&lt;&gt;"", $P9309&lt;&gt;"...", $P9309&lt;&gt;"입력오류", ISNUMBER(FIND(INDEX($T$2:$T$7,$U$1),$P9309))),
        IF(
            $U$17="기타", AND($P9309&lt;&gt;"", $P9309&lt;&gt;"...", $P9309&lt;&gt;"입력오류", NOT(ISNUMBER(FIND($T$21:$T$34,$P9309)))),
            AND($P9309&lt;&gt;"", $P9309&lt;&gt;"...", $P9309&lt;&gt;"입력오류", $T$19=$P9309)
        )
    )
)</f>
        <v>0</v>
      </c>
    </row>
    <row r="9310" spans="9:17">
      <c r="I9310">
        <f t="shared" si="436"/>
        <v>9309</v>
      </c>
      <c r="J9310" t="e">
        <f t="shared" si="437"/>
        <v>#N/A</v>
      </c>
      <c r="K9310" t="e">
        <f t="shared" si="435"/>
        <v>#N/A</v>
      </c>
      <c r="L9310" t="b">
        <f>COUNTIF($N$2:N9310, N9310)=1</f>
        <v>0</v>
      </c>
      <c r="M9310" s="37">
        <f>IF( $Q9310, MAX($M$1:M9309)+1, 0)</f>
        <v>0</v>
      </c>
      <c r="N9310" t="e" cm="1">
        <f t="array" ref="N9310">INDEX($A$9:$F$1048576, $J9310, $K9310 )</f>
        <v>#N/A</v>
      </c>
      <c r="O9310" t="e" cm="1">
        <f t="array" ref="O9310">INDEX($B$9:$F$1048576, $J9310, $K9310 )</f>
        <v>#N/A</v>
      </c>
      <c r="P9310" t="str" cm="1">
        <f t="array" ref="P9310">IF( $L9310, TRIM(_xll.IMDP("IR", $G$5&amp;$N9310, $G$6)), "" )</f>
        <v/>
      </c>
      <c r="Q9310" t="b" cm="1">
        <f t="array" ref="Q9310">IF(
    $U$1=1, AND($P9310&lt;&gt;"", $P9310&lt;&gt;"...", $P9310&lt;&gt;"입력오류"),
    IF(
        $U$18=1, AND($P9310&lt;&gt;"", $P9310&lt;&gt;"...", $P9310&lt;&gt;"입력오류", ISNUMBER(FIND(INDEX($T$2:$T$7,$U$1),$P9310))),
        IF(
            $U$17="기타", AND($P9310&lt;&gt;"", $P9310&lt;&gt;"...", $P9310&lt;&gt;"입력오류", NOT(ISNUMBER(FIND($T$21:$T$34,$P9310)))),
            AND($P9310&lt;&gt;"", $P9310&lt;&gt;"...", $P9310&lt;&gt;"입력오류", $T$19=$P9310)
        )
    )
)</f>
        <v>0</v>
      </c>
    </row>
    <row r="9311" spans="9:17">
      <c r="I9311">
        <f t="shared" si="436"/>
        <v>9310</v>
      </c>
      <c r="J9311" t="e">
        <f t="shared" si="437"/>
        <v>#N/A</v>
      </c>
      <c r="K9311" t="e">
        <f t="shared" si="435"/>
        <v>#N/A</v>
      </c>
      <c r="L9311" t="b">
        <f>COUNTIF($N$2:N9311, N9311)=1</f>
        <v>0</v>
      </c>
      <c r="M9311" s="37">
        <f>IF( $Q9311, MAX($M$1:M9310)+1, 0)</f>
        <v>0</v>
      </c>
      <c r="N9311" t="e" cm="1">
        <f t="array" ref="N9311">INDEX($A$9:$F$1048576, $J9311, $K9311 )</f>
        <v>#N/A</v>
      </c>
      <c r="O9311" t="e" cm="1">
        <f t="array" ref="O9311">INDEX($B$9:$F$1048576, $J9311, $K9311 )</f>
        <v>#N/A</v>
      </c>
      <c r="P9311" t="str" cm="1">
        <f t="array" ref="P9311">IF( $L9311, TRIM(_xll.IMDP("IR", $G$5&amp;$N9311, $G$6)), "" )</f>
        <v/>
      </c>
      <c r="Q9311" t="b" cm="1">
        <f t="array" ref="Q9311">IF(
    $U$1=1, AND($P9311&lt;&gt;"", $P9311&lt;&gt;"...", $P9311&lt;&gt;"입력오류"),
    IF(
        $U$18=1, AND($P9311&lt;&gt;"", $P9311&lt;&gt;"...", $P9311&lt;&gt;"입력오류", ISNUMBER(FIND(INDEX($T$2:$T$7,$U$1),$P9311))),
        IF(
            $U$17="기타", AND($P9311&lt;&gt;"", $P9311&lt;&gt;"...", $P9311&lt;&gt;"입력오류", NOT(ISNUMBER(FIND($T$21:$T$34,$P9311)))),
            AND($P9311&lt;&gt;"", $P9311&lt;&gt;"...", $P9311&lt;&gt;"입력오류", $T$19=$P9311)
        )
    )
)</f>
        <v>0</v>
      </c>
    </row>
    <row r="9312" spans="9:17">
      <c r="I9312">
        <f t="shared" si="436"/>
        <v>9311</v>
      </c>
      <c r="J9312" t="e">
        <f t="shared" si="437"/>
        <v>#N/A</v>
      </c>
      <c r="K9312" t="e">
        <f t="shared" si="435"/>
        <v>#N/A</v>
      </c>
      <c r="L9312" t="b">
        <f>COUNTIF($N$2:N9312, N9312)=1</f>
        <v>0</v>
      </c>
      <c r="M9312" s="37">
        <f>IF( $Q9312, MAX($M$1:M9311)+1, 0)</f>
        <v>0</v>
      </c>
      <c r="N9312" t="e" cm="1">
        <f t="array" ref="N9312">INDEX($A$9:$F$1048576, $J9312, $K9312 )</f>
        <v>#N/A</v>
      </c>
      <c r="O9312" t="e" cm="1">
        <f t="array" ref="O9312">INDEX($B$9:$F$1048576, $J9312, $K9312 )</f>
        <v>#N/A</v>
      </c>
      <c r="P9312" t="str" cm="1">
        <f t="array" ref="P9312">IF( $L9312, TRIM(_xll.IMDP("IR", $G$5&amp;$N9312, $G$6)), "" )</f>
        <v/>
      </c>
      <c r="Q9312" t="b" cm="1">
        <f t="array" ref="Q9312">IF(
    $U$1=1, AND($P9312&lt;&gt;"", $P9312&lt;&gt;"...", $P9312&lt;&gt;"입력오류"),
    IF(
        $U$18=1, AND($P9312&lt;&gt;"", $P9312&lt;&gt;"...", $P9312&lt;&gt;"입력오류", ISNUMBER(FIND(INDEX($T$2:$T$7,$U$1),$P9312))),
        IF(
            $U$17="기타", AND($P9312&lt;&gt;"", $P9312&lt;&gt;"...", $P9312&lt;&gt;"입력오류", NOT(ISNUMBER(FIND($T$21:$T$34,$P9312)))),
            AND($P9312&lt;&gt;"", $P9312&lt;&gt;"...", $P9312&lt;&gt;"입력오류", $T$19=$P9312)
        )
    )
)</f>
        <v>0</v>
      </c>
    </row>
    <row r="9313" spans="9:17">
      <c r="I9313">
        <f t="shared" si="436"/>
        <v>9312</v>
      </c>
      <c r="J9313" t="e">
        <f t="shared" si="437"/>
        <v>#N/A</v>
      </c>
      <c r="K9313" t="e">
        <f t="shared" si="435"/>
        <v>#N/A</v>
      </c>
      <c r="L9313" t="b">
        <f>COUNTIF($N$2:N9313, N9313)=1</f>
        <v>0</v>
      </c>
      <c r="M9313" s="37">
        <f>IF( $Q9313, MAX($M$1:M9312)+1, 0)</f>
        <v>0</v>
      </c>
      <c r="N9313" t="e" cm="1">
        <f t="array" ref="N9313">INDEX($A$9:$F$1048576, $J9313, $K9313 )</f>
        <v>#N/A</v>
      </c>
      <c r="O9313" t="e" cm="1">
        <f t="array" ref="O9313">INDEX($B$9:$F$1048576, $J9313, $K9313 )</f>
        <v>#N/A</v>
      </c>
      <c r="P9313" t="str" cm="1">
        <f t="array" ref="P9313">IF( $L9313, TRIM(_xll.IMDP("IR", $G$5&amp;$N9313, $G$6)), "" )</f>
        <v/>
      </c>
      <c r="Q9313" t="b" cm="1">
        <f t="array" ref="Q9313">IF(
    $U$1=1, AND($P9313&lt;&gt;"", $P9313&lt;&gt;"...", $P9313&lt;&gt;"입력오류"),
    IF(
        $U$18=1, AND($P9313&lt;&gt;"", $P9313&lt;&gt;"...", $P9313&lt;&gt;"입력오류", ISNUMBER(FIND(INDEX($T$2:$T$7,$U$1),$P9313))),
        IF(
            $U$17="기타", AND($P9313&lt;&gt;"", $P9313&lt;&gt;"...", $P9313&lt;&gt;"입력오류", NOT(ISNUMBER(FIND($T$21:$T$34,$P9313)))),
            AND($P9313&lt;&gt;"", $P9313&lt;&gt;"...", $P9313&lt;&gt;"입력오류", $T$19=$P9313)
        )
    )
)</f>
        <v>0</v>
      </c>
    </row>
    <row r="9314" spans="9:17">
      <c r="I9314">
        <f t="shared" si="436"/>
        <v>9313</v>
      </c>
      <c r="J9314" t="e">
        <f t="shared" si="437"/>
        <v>#N/A</v>
      </c>
      <c r="K9314" t="e">
        <f t="shared" si="435"/>
        <v>#N/A</v>
      </c>
      <c r="L9314" t="b">
        <f>COUNTIF($N$2:N9314, N9314)=1</f>
        <v>0</v>
      </c>
      <c r="M9314" s="37">
        <f>IF( $Q9314, MAX($M$1:M9313)+1, 0)</f>
        <v>0</v>
      </c>
      <c r="N9314" t="e" cm="1">
        <f t="array" ref="N9314">INDEX($A$9:$F$1048576, $J9314, $K9314 )</f>
        <v>#N/A</v>
      </c>
      <c r="O9314" t="e" cm="1">
        <f t="array" ref="O9314">INDEX($B$9:$F$1048576, $J9314, $K9314 )</f>
        <v>#N/A</v>
      </c>
      <c r="P9314" t="str" cm="1">
        <f t="array" ref="P9314">IF( $L9314, TRIM(_xll.IMDP("IR", $G$5&amp;$N9314, $G$6)), "" )</f>
        <v/>
      </c>
      <c r="Q9314" t="b" cm="1">
        <f t="array" ref="Q9314">IF(
    $U$1=1, AND($P9314&lt;&gt;"", $P9314&lt;&gt;"...", $P9314&lt;&gt;"입력오류"),
    IF(
        $U$18=1, AND($P9314&lt;&gt;"", $P9314&lt;&gt;"...", $P9314&lt;&gt;"입력오류", ISNUMBER(FIND(INDEX($T$2:$T$7,$U$1),$P9314))),
        IF(
            $U$17="기타", AND($P9314&lt;&gt;"", $P9314&lt;&gt;"...", $P9314&lt;&gt;"입력오류", NOT(ISNUMBER(FIND($T$21:$T$34,$P9314)))),
            AND($P9314&lt;&gt;"", $P9314&lt;&gt;"...", $P9314&lt;&gt;"입력오류", $T$19=$P9314)
        )
    )
)</f>
        <v>0</v>
      </c>
    </row>
    <row r="9315" spans="9:17">
      <c r="I9315">
        <f t="shared" si="436"/>
        <v>9314</v>
      </c>
      <c r="J9315" t="e">
        <f t="shared" si="437"/>
        <v>#N/A</v>
      </c>
      <c r="K9315" t="e">
        <f t="shared" si="435"/>
        <v>#N/A</v>
      </c>
      <c r="L9315" t="b">
        <f>COUNTIF($N$2:N9315, N9315)=1</f>
        <v>0</v>
      </c>
      <c r="M9315" s="37">
        <f>IF( $Q9315, MAX($M$1:M9314)+1, 0)</f>
        <v>0</v>
      </c>
      <c r="N9315" t="e" cm="1">
        <f t="array" ref="N9315">INDEX($A$9:$F$1048576, $J9315, $K9315 )</f>
        <v>#N/A</v>
      </c>
      <c r="O9315" t="e" cm="1">
        <f t="array" ref="O9315">INDEX($B$9:$F$1048576, $J9315, $K9315 )</f>
        <v>#N/A</v>
      </c>
      <c r="P9315" t="str" cm="1">
        <f t="array" ref="P9315">IF( $L9315, TRIM(_xll.IMDP("IR", $G$5&amp;$N9315, $G$6)), "" )</f>
        <v/>
      </c>
      <c r="Q9315" t="b" cm="1">
        <f t="array" ref="Q9315">IF(
    $U$1=1, AND($P9315&lt;&gt;"", $P9315&lt;&gt;"...", $P9315&lt;&gt;"입력오류"),
    IF(
        $U$18=1, AND($P9315&lt;&gt;"", $P9315&lt;&gt;"...", $P9315&lt;&gt;"입력오류", ISNUMBER(FIND(INDEX($T$2:$T$7,$U$1),$P9315))),
        IF(
            $U$17="기타", AND($P9315&lt;&gt;"", $P9315&lt;&gt;"...", $P9315&lt;&gt;"입력오류", NOT(ISNUMBER(FIND($T$21:$T$34,$P9315)))),
            AND($P9315&lt;&gt;"", $P9315&lt;&gt;"...", $P9315&lt;&gt;"입력오류", $T$19=$P9315)
        )
    )
)</f>
        <v>0</v>
      </c>
    </row>
    <row r="9316" spans="9:17">
      <c r="I9316">
        <f t="shared" si="436"/>
        <v>9315</v>
      </c>
      <c r="J9316" t="e">
        <f t="shared" si="437"/>
        <v>#N/A</v>
      </c>
      <c r="K9316" t="e">
        <f t="shared" si="435"/>
        <v>#N/A</v>
      </c>
      <c r="L9316" t="b">
        <f>COUNTIF($N$2:N9316, N9316)=1</f>
        <v>0</v>
      </c>
      <c r="M9316" s="37">
        <f>IF( $Q9316, MAX($M$1:M9315)+1, 0)</f>
        <v>0</v>
      </c>
      <c r="N9316" t="e" cm="1">
        <f t="array" ref="N9316">INDEX($A$9:$F$1048576, $J9316, $K9316 )</f>
        <v>#N/A</v>
      </c>
      <c r="O9316" t="e" cm="1">
        <f t="array" ref="O9316">INDEX($B$9:$F$1048576, $J9316, $K9316 )</f>
        <v>#N/A</v>
      </c>
      <c r="P9316" t="str" cm="1">
        <f t="array" ref="P9316">IF( $L9316, TRIM(_xll.IMDP("IR", $G$5&amp;$N9316, $G$6)), "" )</f>
        <v/>
      </c>
      <c r="Q9316" t="b" cm="1">
        <f t="array" ref="Q9316">IF(
    $U$1=1, AND($P9316&lt;&gt;"", $P9316&lt;&gt;"...", $P9316&lt;&gt;"입력오류"),
    IF(
        $U$18=1, AND($P9316&lt;&gt;"", $P9316&lt;&gt;"...", $P9316&lt;&gt;"입력오류", ISNUMBER(FIND(INDEX($T$2:$T$7,$U$1),$P9316))),
        IF(
            $U$17="기타", AND($P9316&lt;&gt;"", $P9316&lt;&gt;"...", $P9316&lt;&gt;"입력오류", NOT(ISNUMBER(FIND($T$21:$T$34,$P9316)))),
            AND($P9316&lt;&gt;"", $P9316&lt;&gt;"...", $P9316&lt;&gt;"입력오류", $T$19=$P9316)
        )
    )
)</f>
        <v>0</v>
      </c>
    </row>
    <row r="9317" spans="9:17">
      <c r="I9317">
        <f t="shared" si="436"/>
        <v>9316</v>
      </c>
      <c r="J9317" t="e">
        <f t="shared" si="437"/>
        <v>#N/A</v>
      </c>
      <c r="K9317" t="e">
        <f t="shared" si="435"/>
        <v>#N/A</v>
      </c>
      <c r="L9317" t="b">
        <f>COUNTIF($N$2:N9317, N9317)=1</f>
        <v>0</v>
      </c>
      <c r="M9317" s="37">
        <f>IF( $Q9317, MAX($M$1:M9316)+1, 0)</f>
        <v>0</v>
      </c>
      <c r="N9317" t="e" cm="1">
        <f t="array" ref="N9317">INDEX($A$9:$F$1048576, $J9317, $K9317 )</f>
        <v>#N/A</v>
      </c>
      <c r="O9317" t="e" cm="1">
        <f t="array" ref="O9317">INDEX($B$9:$F$1048576, $J9317, $K9317 )</f>
        <v>#N/A</v>
      </c>
      <c r="P9317" t="str" cm="1">
        <f t="array" ref="P9317">IF( $L9317, TRIM(_xll.IMDP("IR", $G$5&amp;$N9317, $G$6)), "" )</f>
        <v/>
      </c>
      <c r="Q9317" t="b" cm="1">
        <f t="array" ref="Q9317">IF(
    $U$1=1, AND($P9317&lt;&gt;"", $P9317&lt;&gt;"...", $P9317&lt;&gt;"입력오류"),
    IF(
        $U$18=1, AND($P9317&lt;&gt;"", $P9317&lt;&gt;"...", $P9317&lt;&gt;"입력오류", ISNUMBER(FIND(INDEX($T$2:$T$7,$U$1),$P9317))),
        IF(
            $U$17="기타", AND($P9317&lt;&gt;"", $P9317&lt;&gt;"...", $P9317&lt;&gt;"입력오류", NOT(ISNUMBER(FIND($T$21:$T$34,$P9317)))),
            AND($P9317&lt;&gt;"", $P9317&lt;&gt;"...", $P9317&lt;&gt;"입력오류", $T$19=$P9317)
        )
    )
)</f>
        <v>0</v>
      </c>
    </row>
    <row r="9318" spans="9:17">
      <c r="I9318">
        <f t="shared" si="436"/>
        <v>9317</v>
      </c>
      <c r="J9318" t="e">
        <f t="shared" si="437"/>
        <v>#N/A</v>
      </c>
      <c r="K9318" t="e">
        <f t="shared" si="435"/>
        <v>#N/A</v>
      </c>
      <c r="L9318" t="b">
        <f>COUNTIF($N$2:N9318, N9318)=1</f>
        <v>0</v>
      </c>
      <c r="M9318" s="37">
        <f>IF( $Q9318, MAX($M$1:M9317)+1, 0)</f>
        <v>0</v>
      </c>
      <c r="N9318" t="e" cm="1">
        <f t="array" ref="N9318">INDEX($A$9:$F$1048576, $J9318, $K9318 )</f>
        <v>#N/A</v>
      </c>
      <c r="O9318" t="e" cm="1">
        <f t="array" ref="O9318">INDEX($B$9:$F$1048576, $J9318, $K9318 )</f>
        <v>#N/A</v>
      </c>
      <c r="P9318" t="str" cm="1">
        <f t="array" ref="P9318">IF( $L9318, TRIM(_xll.IMDP("IR", $G$5&amp;$N9318, $G$6)), "" )</f>
        <v/>
      </c>
      <c r="Q9318" t="b" cm="1">
        <f t="array" ref="Q9318">IF(
    $U$1=1, AND($P9318&lt;&gt;"", $P9318&lt;&gt;"...", $P9318&lt;&gt;"입력오류"),
    IF(
        $U$18=1, AND($P9318&lt;&gt;"", $P9318&lt;&gt;"...", $P9318&lt;&gt;"입력오류", ISNUMBER(FIND(INDEX($T$2:$T$7,$U$1),$P9318))),
        IF(
            $U$17="기타", AND($P9318&lt;&gt;"", $P9318&lt;&gt;"...", $P9318&lt;&gt;"입력오류", NOT(ISNUMBER(FIND($T$21:$T$34,$P9318)))),
            AND($P9318&lt;&gt;"", $P9318&lt;&gt;"...", $P9318&lt;&gt;"입력오류", $T$19=$P9318)
        )
    )
)</f>
        <v>0</v>
      </c>
    </row>
    <row r="9319" spans="9:17">
      <c r="I9319">
        <f t="shared" si="436"/>
        <v>9318</v>
      </c>
      <c r="J9319" t="e">
        <f t="shared" si="437"/>
        <v>#N/A</v>
      </c>
      <c r="K9319" t="e">
        <f t="shared" si="435"/>
        <v>#N/A</v>
      </c>
      <c r="L9319" t="b">
        <f>COUNTIF($N$2:N9319, N9319)=1</f>
        <v>0</v>
      </c>
      <c r="M9319" s="37">
        <f>IF( $Q9319, MAX($M$1:M9318)+1, 0)</f>
        <v>0</v>
      </c>
      <c r="N9319" t="e" cm="1">
        <f t="array" ref="N9319">INDEX($A$9:$F$1048576, $J9319, $K9319 )</f>
        <v>#N/A</v>
      </c>
      <c r="O9319" t="e" cm="1">
        <f t="array" ref="O9319">INDEX($B$9:$F$1048576, $J9319, $K9319 )</f>
        <v>#N/A</v>
      </c>
      <c r="P9319" t="str" cm="1">
        <f t="array" ref="P9319">IF( $L9319, TRIM(_xll.IMDP("IR", $G$5&amp;$N9319, $G$6)), "" )</f>
        <v/>
      </c>
      <c r="Q9319" t="b" cm="1">
        <f t="array" ref="Q9319">IF(
    $U$1=1, AND($P9319&lt;&gt;"", $P9319&lt;&gt;"...", $P9319&lt;&gt;"입력오류"),
    IF(
        $U$18=1, AND($P9319&lt;&gt;"", $P9319&lt;&gt;"...", $P9319&lt;&gt;"입력오류", ISNUMBER(FIND(INDEX($T$2:$T$7,$U$1),$P9319))),
        IF(
            $U$17="기타", AND($P9319&lt;&gt;"", $P9319&lt;&gt;"...", $P9319&lt;&gt;"입력오류", NOT(ISNUMBER(FIND($T$21:$T$34,$P9319)))),
            AND($P9319&lt;&gt;"", $P9319&lt;&gt;"...", $P9319&lt;&gt;"입력오류", $T$19=$P9319)
        )
    )
)</f>
        <v>0</v>
      </c>
    </row>
    <row r="9320" spans="9:17">
      <c r="I9320">
        <f t="shared" si="436"/>
        <v>9319</v>
      </c>
      <c r="J9320" t="e">
        <f t="shared" si="437"/>
        <v>#N/A</v>
      </c>
      <c r="K9320" t="e">
        <f t="shared" si="435"/>
        <v>#N/A</v>
      </c>
      <c r="L9320" t="b">
        <f>COUNTIF($N$2:N9320, N9320)=1</f>
        <v>0</v>
      </c>
      <c r="M9320" s="37">
        <f>IF( $Q9320, MAX($M$1:M9319)+1, 0)</f>
        <v>0</v>
      </c>
      <c r="N9320" t="e" cm="1">
        <f t="array" ref="N9320">INDEX($A$9:$F$1048576, $J9320, $K9320 )</f>
        <v>#N/A</v>
      </c>
      <c r="O9320" t="e" cm="1">
        <f t="array" ref="O9320">INDEX($B$9:$F$1048576, $J9320, $K9320 )</f>
        <v>#N/A</v>
      </c>
      <c r="P9320" t="str" cm="1">
        <f t="array" ref="P9320">IF( $L9320, TRIM(_xll.IMDP("IR", $G$5&amp;$N9320, $G$6)), "" )</f>
        <v/>
      </c>
      <c r="Q9320" t="b" cm="1">
        <f t="array" ref="Q9320">IF(
    $U$1=1, AND($P9320&lt;&gt;"", $P9320&lt;&gt;"...", $P9320&lt;&gt;"입력오류"),
    IF(
        $U$18=1, AND($P9320&lt;&gt;"", $P9320&lt;&gt;"...", $P9320&lt;&gt;"입력오류", ISNUMBER(FIND(INDEX($T$2:$T$7,$U$1),$P9320))),
        IF(
            $U$17="기타", AND($P9320&lt;&gt;"", $P9320&lt;&gt;"...", $P9320&lt;&gt;"입력오류", NOT(ISNUMBER(FIND($T$21:$T$34,$P9320)))),
            AND($P9320&lt;&gt;"", $P9320&lt;&gt;"...", $P9320&lt;&gt;"입력오류", $T$19=$P9320)
        )
    )
)</f>
        <v>0</v>
      </c>
    </row>
    <row r="9321" spans="9:17">
      <c r="I9321">
        <f t="shared" si="436"/>
        <v>9320</v>
      </c>
      <c r="J9321" t="e">
        <f t="shared" si="437"/>
        <v>#N/A</v>
      </c>
      <c r="K9321" t="e">
        <f t="shared" si="435"/>
        <v>#N/A</v>
      </c>
      <c r="L9321" t="b">
        <f>COUNTIF($N$2:N9321, N9321)=1</f>
        <v>0</v>
      </c>
      <c r="M9321" s="37">
        <f>IF( $Q9321, MAX($M$1:M9320)+1, 0)</f>
        <v>0</v>
      </c>
      <c r="N9321" t="e" cm="1">
        <f t="array" ref="N9321">INDEX($A$9:$F$1048576, $J9321, $K9321 )</f>
        <v>#N/A</v>
      </c>
      <c r="O9321" t="e" cm="1">
        <f t="array" ref="O9321">INDEX($B$9:$F$1048576, $J9321, $K9321 )</f>
        <v>#N/A</v>
      </c>
      <c r="P9321" t="str" cm="1">
        <f t="array" ref="P9321">IF( $L9321, TRIM(_xll.IMDP("IR", $G$5&amp;$N9321, $G$6)), "" )</f>
        <v/>
      </c>
      <c r="Q9321" t="b" cm="1">
        <f t="array" ref="Q9321">IF(
    $U$1=1, AND($P9321&lt;&gt;"", $P9321&lt;&gt;"...", $P9321&lt;&gt;"입력오류"),
    IF(
        $U$18=1, AND($P9321&lt;&gt;"", $P9321&lt;&gt;"...", $P9321&lt;&gt;"입력오류", ISNUMBER(FIND(INDEX($T$2:$T$7,$U$1),$P9321))),
        IF(
            $U$17="기타", AND($P9321&lt;&gt;"", $P9321&lt;&gt;"...", $P9321&lt;&gt;"입력오류", NOT(ISNUMBER(FIND($T$21:$T$34,$P9321)))),
            AND($P9321&lt;&gt;"", $P9321&lt;&gt;"...", $P9321&lt;&gt;"입력오류", $T$19=$P9321)
        )
    )
)</f>
        <v>0</v>
      </c>
    </row>
    <row r="9322" spans="9:17">
      <c r="I9322">
        <f t="shared" si="436"/>
        <v>9321</v>
      </c>
      <c r="J9322" t="e">
        <f t="shared" si="437"/>
        <v>#N/A</v>
      </c>
      <c r="K9322" t="e">
        <f t="shared" si="435"/>
        <v>#N/A</v>
      </c>
      <c r="L9322" t="b">
        <f>COUNTIF($N$2:N9322, N9322)=1</f>
        <v>0</v>
      </c>
      <c r="M9322" s="37">
        <f>IF( $Q9322, MAX($M$1:M9321)+1, 0)</f>
        <v>0</v>
      </c>
      <c r="N9322" t="e" cm="1">
        <f t="array" ref="N9322">INDEX($A$9:$F$1048576, $J9322, $K9322 )</f>
        <v>#N/A</v>
      </c>
      <c r="O9322" t="e" cm="1">
        <f t="array" ref="O9322">INDEX($B$9:$F$1048576, $J9322, $K9322 )</f>
        <v>#N/A</v>
      </c>
      <c r="P9322" t="str" cm="1">
        <f t="array" ref="P9322">IF( $L9322, TRIM(_xll.IMDP("IR", $G$5&amp;$N9322, $G$6)), "" )</f>
        <v/>
      </c>
      <c r="Q9322" t="b" cm="1">
        <f t="array" ref="Q9322">IF(
    $U$1=1, AND($P9322&lt;&gt;"", $P9322&lt;&gt;"...", $P9322&lt;&gt;"입력오류"),
    IF(
        $U$18=1, AND($P9322&lt;&gt;"", $P9322&lt;&gt;"...", $P9322&lt;&gt;"입력오류", ISNUMBER(FIND(INDEX($T$2:$T$7,$U$1),$P9322))),
        IF(
            $U$17="기타", AND($P9322&lt;&gt;"", $P9322&lt;&gt;"...", $P9322&lt;&gt;"입력오류", NOT(ISNUMBER(FIND($T$21:$T$34,$P9322)))),
            AND($P9322&lt;&gt;"", $P9322&lt;&gt;"...", $P9322&lt;&gt;"입력오류", $T$19=$P9322)
        )
    )
)</f>
        <v>0</v>
      </c>
    </row>
    <row r="9323" spans="9:17">
      <c r="I9323">
        <f t="shared" si="436"/>
        <v>9322</v>
      </c>
      <c r="J9323" t="e">
        <f t="shared" si="437"/>
        <v>#N/A</v>
      </c>
      <c r="K9323" t="e">
        <f t="shared" si="435"/>
        <v>#N/A</v>
      </c>
      <c r="L9323" t="b">
        <f>COUNTIF($N$2:N9323, N9323)=1</f>
        <v>0</v>
      </c>
      <c r="M9323" s="37">
        <f>IF( $Q9323, MAX($M$1:M9322)+1, 0)</f>
        <v>0</v>
      </c>
      <c r="N9323" t="e" cm="1">
        <f t="array" ref="N9323">INDEX($A$9:$F$1048576, $J9323, $K9323 )</f>
        <v>#N/A</v>
      </c>
      <c r="O9323" t="e" cm="1">
        <f t="array" ref="O9323">INDEX($B$9:$F$1048576, $J9323, $K9323 )</f>
        <v>#N/A</v>
      </c>
      <c r="P9323" t="str" cm="1">
        <f t="array" ref="P9323">IF( $L9323, TRIM(_xll.IMDP("IR", $G$5&amp;$N9323, $G$6)), "" )</f>
        <v/>
      </c>
      <c r="Q9323" t="b" cm="1">
        <f t="array" ref="Q9323">IF(
    $U$1=1, AND($P9323&lt;&gt;"", $P9323&lt;&gt;"...", $P9323&lt;&gt;"입력오류"),
    IF(
        $U$18=1, AND($P9323&lt;&gt;"", $P9323&lt;&gt;"...", $P9323&lt;&gt;"입력오류", ISNUMBER(FIND(INDEX($T$2:$T$7,$U$1),$P9323))),
        IF(
            $U$17="기타", AND($P9323&lt;&gt;"", $P9323&lt;&gt;"...", $P9323&lt;&gt;"입력오류", NOT(ISNUMBER(FIND($T$21:$T$34,$P9323)))),
            AND($P9323&lt;&gt;"", $P9323&lt;&gt;"...", $P9323&lt;&gt;"입력오류", $T$19=$P9323)
        )
    )
)</f>
        <v>0</v>
      </c>
    </row>
    <row r="9324" spans="9:17">
      <c r="I9324">
        <f t="shared" si="436"/>
        <v>9323</v>
      </c>
      <c r="J9324" t="e">
        <f t="shared" si="437"/>
        <v>#N/A</v>
      </c>
      <c r="K9324" t="e">
        <f t="shared" si="435"/>
        <v>#N/A</v>
      </c>
      <c r="L9324" t="b">
        <f>COUNTIF($N$2:N9324, N9324)=1</f>
        <v>0</v>
      </c>
      <c r="M9324" s="37">
        <f>IF( $Q9324, MAX($M$1:M9323)+1, 0)</f>
        <v>0</v>
      </c>
      <c r="N9324" t="e" cm="1">
        <f t="array" ref="N9324">INDEX($A$9:$F$1048576, $J9324, $K9324 )</f>
        <v>#N/A</v>
      </c>
      <c r="O9324" t="e" cm="1">
        <f t="array" ref="O9324">INDEX($B$9:$F$1048576, $J9324, $K9324 )</f>
        <v>#N/A</v>
      </c>
      <c r="P9324" t="str" cm="1">
        <f t="array" ref="P9324">IF( $L9324, TRIM(_xll.IMDP("IR", $G$5&amp;$N9324, $G$6)), "" )</f>
        <v/>
      </c>
      <c r="Q9324" t="b" cm="1">
        <f t="array" ref="Q9324">IF(
    $U$1=1, AND($P9324&lt;&gt;"", $P9324&lt;&gt;"...", $P9324&lt;&gt;"입력오류"),
    IF(
        $U$18=1, AND($P9324&lt;&gt;"", $P9324&lt;&gt;"...", $P9324&lt;&gt;"입력오류", ISNUMBER(FIND(INDEX($T$2:$T$7,$U$1),$P9324))),
        IF(
            $U$17="기타", AND($P9324&lt;&gt;"", $P9324&lt;&gt;"...", $P9324&lt;&gt;"입력오류", NOT(ISNUMBER(FIND($T$21:$T$34,$P9324)))),
            AND($P9324&lt;&gt;"", $P9324&lt;&gt;"...", $P9324&lt;&gt;"입력오류", $T$19=$P9324)
        )
    )
)</f>
        <v>0</v>
      </c>
    </row>
    <row r="9325" spans="9:17">
      <c r="I9325">
        <f t="shared" si="436"/>
        <v>9324</v>
      </c>
      <c r="J9325" t="e">
        <f t="shared" si="437"/>
        <v>#N/A</v>
      </c>
      <c r="K9325" t="e">
        <f t="shared" si="435"/>
        <v>#N/A</v>
      </c>
      <c r="L9325" t="b">
        <f>COUNTIF($N$2:N9325, N9325)=1</f>
        <v>0</v>
      </c>
      <c r="M9325" s="37">
        <f>IF( $Q9325, MAX($M$1:M9324)+1, 0)</f>
        <v>0</v>
      </c>
      <c r="N9325" t="e" cm="1">
        <f t="array" ref="N9325">INDEX($A$9:$F$1048576, $J9325, $K9325 )</f>
        <v>#N/A</v>
      </c>
      <c r="O9325" t="e" cm="1">
        <f t="array" ref="O9325">INDEX($B$9:$F$1048576, $J9325, $K9325 )</f>
        <v>#N/A</v>
      </c>
      <c r="P9325" t="str" cm="1">
        <f t="array" ref="P9325">IF( $L9325, TRIM(_xll.IMDP("IR", $G$5&amp;$N9325, $G$6)), "" )</f>
        <v/>
      </c>
      <c r="Q9325" t="b" cm="1">
        <f t="array" ref="Q9325">IF(
    $U$1=1, AND($P9325&lt;&gt;"", $P9325&lt;&gt;"...", $P9325&lt;&gt;"입력오류"),
    IF(
        $U$18=1, AND($P9325&lt;&gt;"", $P9325&lt;&gt;"...", $P9325&lt;&gt;"입력오류", ISNUMBER(FIND(INDEX($T$2:$T$7,$U$1),$P9325))),
        IF(
            $U$17="기타", AND($P9325&lt;&gt;"", $P9325&lt;&gt;"...", $P9325&lt;&gt;"입력오류", NOT(ISNUMBER(FIND($T$21:$T$34,$P9325)))),
            AND($P9325&lt;&gt;"", $P9325&lt;&gt;"...", $P9325&lt;&gt;"입력오류", $T$19=$P9325)
        )
    )
)</f>
        <v>0</v>
      </c>
    </row>
    <row r="9326" spans="9:17">
      <c r="I9326">
        <f t="shared" si="436"/>
        <v>9325</v>
      </c>
      <c r="J9326" t="e">
        <f t="shared" si="437"/>
        <v>#N/A</v>
      </c>
      <c r="K9326" t="e">
        <f t="shared" si="435"/>
        <v>#N/A</v>
      </c>
      <c r="L9326" t="b">
        <f>COUNTIF($N$2:N9326, N9326)=1</f>
        <v>0</v>
      </c>
      <c r="M9326" s="37">
        <f>IF( $Q9326, MAX($M$1:M9325)+1, 0)</f>
        <v>0</v>
      </c>
      <c r="N9326" t="e" cm="1">
        <f t="array" ref="N9326">INDEX($A$9:$F$1048576, $J9326, $K9326 )</f>
        <v>#N/A</v>
      </c>
      <c r="O9326" t="e" cm="1">
        <f t="array" ref="O9326">INDEX($B$9:$F$1048576, $J9326, $K9326 )</f>
        <v>#N/A</v>
      </c>
      <c r="P9326" t="str" cm="1">
        <f t="array" ref="P9326">IF( $L9326, TRIM(_xll.IMDP("IR", $G$5&amp;$N9326, $G$6)), "" )</f>
        <v/>
      </c>
      <c r="Q9326" t="b" cm="1">
        <f t="array" ref="Q9326">IF(
    $U$1=1, AND($P9326&lt;&gt;"", $P9326&lt;&gt;"...", $P9326&lt;&gt;"입력오류"),
    IF(
        $U$18=1, AND($P9326&lt;&gt;"", $P9326&lt;&gt;"...", $P9326&lt;&gt;"입력오류", ISNUMBER(FIND(INDEX($T$2:$T$7,$U$1),$P9326))),
        IF(
            $U$17="기타", AND($P9326&lt;&gt;"", $P9326&lt;&gt;"...", $P9326&lt;&gt;"입력오류", NOT(ISNUMBER(FIND($T$21:$T$34,$P9326)))),
            AND($P9326&lt;&gt;"", $P9326&lt;&gt;"...", $P9326&lt;&gt;"입력오류", $T$19=$P9326)
        )
    )
)</f>
        <v>0</v>
      </c>
    </row>
    <row r="9327" spans="9:17">
      <c r="I9327">
        <f t="shared" si="436"/>
        <v>9326</v>
      </c>
      <c r="J9327" t="e">
        <f t="shared" si="437"/>
        <v>#N/A</v>
      </c>
      <c r="K9327" t="e">
        <f t="shared" si="435"/>
        <v>#N/A</v>
      </c>
      <c r="L9327" t="b">
        <f>COUNTIF($N$2:N9327, N9327)=1</f>
        <v>0</v>
      </c>
      <c r="M9327" s="37">
        <f>IF( $Q9327, MAX($M$1:M9326)+1, 0)</f>
        <v>0</v>
      </c>
      <c r="N9327" t="e" cm="1">
        <f t="array" ref="N9327">INDEX($A$9:$F$1048576, $J9327, $K9327 )</f>
        <v>#N/A</v>
      </c>
      <c r="O9327" t="e" cm="1">
        <f t="array" ref="O9327">INDEX($B$9:$F$1048576, $J9327, $K9327 )</f>
        <v>#N/A</v>
      </c>
      <c r="P9327" t="str" cm="1">
        <f t="array" ref="P9327">IF( $L9327, TRIM(_xll.IMDP("IR", $G$5&amp;$N9327, $G$6)), "" )</f>
        <v/>
      </c>
      <c r="Q9327" t="b" cm="1">
        <f t="array" ref="Q9327">IF(
    $U$1=1, AND($P9327&lt;&gt;"", $P9327&lt;&gt;"...", $P9327&lt;&gt;"입력오류"),
    IF(
        $U$18=1, AND($P9327&lt;&gt;"", $P9327&lt;&gt;"...", $P9327&lt;&gt;"입력오류", ISNUMBER(FIND(INDEX($T$2:$T$7,$U$1),$P9327))),
        IF(
            $U$17="기타", AND($P9327&lt;&gt;"", $P9327&lt;&gt;"...", $P9327&lt;&gt;"입력오류", NOT(ISNUMBER(FIND($T$21:$T$34,$P9327)))),
            AND($P9327&lt;&gt;"", $P9327&lt;&gt;"...", $P9327&lt;&gt;"입력오류", $T$19=$P9327)
        )
    )
)</f>
        <v>0</v>
      </c>
    </row>
    <row r="9328" spans="9:17">
      <c r="I9328">
        <f t="shared" si="436"/>
        <v>9327</v>
      </c>
      <c r="J9328" t="e">
        <f t="shared" si="437"/>
        <v>#N/A</v>
      </c>
      <c r="K9328" t="e">
        <f t="shared" si="435"/>
        <v>#N/A</v>
      </c>
      <c r="L9328" t="b">
        <f>COUNTIF($N$2:N9328, N9328)=1</f>
        <v>0</v>
      </c>
      <c r="M9328" s="37">
        <f>IF( $Q9328, MAX($M$1:M9327)+1, 0)</f>
        <v>0</v>
      </c>
      <c r="N9328" t="e" cm="1">
        <f t="array" ref="N9328">INDEX($A$9:$F$1048576, $J9328, $K9328 )</f>
        <v>#N/A</v>
      </c>
      <c r="O9328" t="e" cm="1">
        <f t="array" ref="O9328">INDEX($B$9:$F$1048576, $J9328, $K9328 )</f>
        <v>#N/A</v>
      </c>
      <c r="P9328" t="str" cm="1">
        <f t="array" ref="P9328">IF( $L9328, TRIM(_xll.IMDP("IR", $G$5&amp;$N9328, $G$6)), "" )</f>
        <v/>
      </c>
      <c r="Q9328" t="b" cm="1">
        <f t="array" ref="Q9328">IF(
    $U$1=1, AND($P9328&lt;&gt;"", $P9328&lt;&gt;"...", $P9328&lt;&gt;"입력오류"),
    IF(
        $U$18=1, AND($P9328&lt;&gt;"", $P9328&lt;&gt;"...", $P9328&lt;&gt;"입력오류", ISNUMBER(FIND(INDEX($T$2:$T$7,$U$1),$P9328))),
        IF(
            $U$17="기타", AND($P9328&lt;&gt;"", $P9328&lt;&gt;"...", $P9328&lt;&gt;"입력오류", NOT(ISNUMBER(FIND($T$21:$T$34,$P9328)))),
            AND($P9328&lt;&gt;"", $P9328&lt;&gt;"...", $P9328&lt;&gt;"입력오류", $T$19=$P9328)
        )
    )
)</f>
        <v>0</v>
      </c>
    </row>
    <row r="9329" spans="9:17">
      <c r="I9329">
        <f t="shared" si="436"/>
        <v>9328</v>
      </c>
      <c r="J9329" t="e">
        <f t="shared" si="437"/>
        <v>#N/A</v>
      </c>
      <c r="K9329" t="e">
        <f t="shared" si="435"/>
        <v>#N/A</v>
      </c>
      <c r="L9329" t="b">
        <f>COUNTIF($N$2:N9329, N9329)=1</f>
        <v>0</v>
      </c>
      <c r="M9329" s="37">
        <f>IF( $Q9329, MAX($M$1:M9328)+1, 0)</f>
        <v>0</v>
      </c>
      <c r="N9329" t="e" cm="1">
        <f t="array" ref="N9329">INDEX($A$9:$F$1048576, $J9329, $K9329 )</f>
        <v>#N/A</v>
      </c>
      <c r="O9329" t="e" cm="1">
        <f t="array" ref="O9329">INDEX($B$9:$F$1048576, $J9329, $K9329 )</f>
        <v>#N/A</v>
      </c>
      <c r="P9329" t="str" cm="1">
        <f t="array" ref="P9329">IF( $L9329, TRIM(_xll.IMDP("IR", $G$5&amp;$N9329, $G$6)), "" )</f>
        <v/>
      </c>
      <c r="Q9329" t="b" cm="1">
        <f t="array" ref="Q9329">IF(
    $U$1=1, AND($P9329&lt;&gt;"", $P9329&lt;&gt;"...", $P9329&lt;&gt;"입력오류"),
    IF(
        $U$18=1, AND($P9329&lt;&gt;"", $P9329&lt;&gt;"...", $P9329&lt;&gt;"입력오류", ISNUMBER(FIND(INDEX($T$2:$T$7,$U$1),$P9329))),
        IF(
            $U$17="기타", AND($P9329&lt;&gt;"", $P9329&lt;&gt;"...", $P9329&lt;&gt;"입력오류", NOT(ISNUMBER(FIND($T$21:$T$34,$P9329)))),
            AND($P9329&lt;&gt;"", $P9329&lt;&gt;"...", $P9329&lt;&gt;"입력오류", $T$19=$P9329)
        )
    )
)</f>
        <v>0</v>
      </c>
    </row>
    <row r="9330" spans="9:17">
      <c r="I9330">
        <f t="shared" si="436"/>
        <v>9329</v>
      </c>
      <c r="J9330" t="e">
        <f t="shared" si="437"/>
        <v>#N/A</v>
      </c>
      <c r="K9330" t="e">
        <f t="shared" si="435"/>
        <v>#N/A</v>
      </c>
      <c r="L9330" t="b">
        <f>COUNTIF($N$2:N9330, N9330)=1</f>
        <v>0</v>
      </c>
      <c r="M9330" s="37">
        <f>IF( $Q9330, MAX($M$1:M9329)+1, 0)</f>
        <v>0</v>
      </c>
      <c r="N9330" t="e" cm="1">
        <f t="array" ref="N9330">INDEX($A$9:$F$1048576, $J9330, $K9330 )</f>
        <v>#N/A</v>
      </c>
      <c r="O9330" t="e" cm="1">
        <f t="array" ref="O9330">INDEX($B$9:$F$1048576, $J9330, $K9330 )</f>
        <v>#N/A</v>
      </c>
      <c r="P9330" t="str" cm="1">
        <f t="array" ref="P9330">IF( $L9330, TRIM(_xll.IMDP("IR", $G$5&amp;$N9330, $G$6)), "" )</f>
        <v/>
      </c>
      <c r="Q9330" t="b" cm="1">
        <f t="array" ref="Q9330">IF(
    $U$1=1, AND($P9330&lt;&gt;"", $P9330&lt;&gt;"...", $P9330&lt;&gt;"입력오류"),
    IF(
        $U$18=1, AND($P9330&lt;&gt;"", $P9330&lt;&gt;"...", $P9330&lt;&gt;"입력오류", ISNUMBER(FIND(INDEX($T$2:$T$7,$U$1),$P9330))),
        IF(
            $U$17="기타", AND($P9330&lt;&gt;"", $P9330&lt;&gt;"...", $P9330&lt;&gt;"입력오류", NOT(ISNUMBER(FIND($T$21:$T$34,$P9330)))),
            AND($P9330&lt;&gt;"", $P9330&lt;&gt;"...", $P9330&lt;&gt;"입력오류", $T$19=$P9330)
        )
    )
)</f>
        <v>0</v>
      </c>
    </row>
    <row r="9331" spans="9:17">
      <c r="I9331">
        <f t="shared" si="436"/>
        <v>9330</v>
      </c>
      <c r="J9331" t="e">
        <f t="shared" si="437"/>
        <v>#N/A</v>
      </c>
      <c r="K9331" t="e">
        <f t="shared" si="435"/>
        <v>#N/A</v>
      </c>
      <c r="L9331" t="b">
        <f>COUNTIF($N$2:N9331, N9331)=1</f>
        <v>0</v>
      </c>
      <c r="M9331" s="37">
        <f>IF( $Q9331, MAX($M$1:M9330)+1, 0)</f>
        <v>0</v>
      </c>
      <c r="N9331" t="e" cm="1">
        <f t="array" ref="N9331">INDEX($A$9:$F$1048576, $J9331, $K9331 )</f>
        <v>#N/A</v>
      </c>
      <c r="O9331" t="e" cm="1">
        <f t="array" ref="O9331">INDEX($B$9:$F$1048576, $J9331, $K9331 )</f>
        <v>#N/A</v>
      </c>
      <c r="P9331" t="str" cm="1">
        <f t="array" ref="P9331">IF( $L9331, TRIM(_xll.IMDP("IR", $G$5&amp;$N9331, $G$6)), "" )</f>
        <v/>
      </c>
      <c r="Q9331" t="b" cm="1">
        <f t="array" ref="Q9331">IF(
    $U$1=1, AND($P9331&lt;&gt;"", $P9331&lt;&gt;"...", $P9331&lt;&gt;"입력오류"),
    IF(
        $U$18=1, AND($P9331&lt;&gt;"", $P9331&lt;&gt;"...", $P9331&lt;&gt;"입력오류", ISNUMBER(FIND(INDEX($T$2:$T$7,$U$1),$P9331))),
        IF(
            $U$17="기타", AND($P9331&lt;&gt;"", $P9331&lt;&gt;"...", $P9331&lt;&gt;"입력오류", NOT(ISNUMBER(FIND($T$21:$T$34,$P9331)))),
            AND($P9331&lt;&gt;"", $P9331&lt;&gt;"...", $P9331&lt;&gt;"입력오류", $T$19=$P9331)
        )
    )
)</f>
        <v>0</v>
      </c>
    </row>
    <row r="9332" spans="9:17">
      <c r="I9332">
        <f t="shared" si="436"/>
        <v>9331</v>
      </c>
      <c r="J9332" t="e">
        <f t="shared" si="437"/>
        <v>#N/A</v>
      </c>
      <c r="K9332" t="e">
        <f t="shared" si="435"/>
        <v>#N/A</v>
      </c>
      <c r="L9332" t="b">
        <f>COUNTIF($N$2:N9332, N9332)=1</f>
        <v>0</v>
      </c>
      <c r="M9332" s="37">
        <f>IF( $Q9332, MAX($M$1:M9331)+1, 0)</f>
        <v>0</v>
      </c>
      <c r="N9332" t="e" cm="1">
        <f t="array" ref="N9332">INDEX($A$9:$F$1048576, $J9332, $K9332 )</f>
        <v>#N/A</v>
      </c>
      <c r="O9332" t="e" cm="1">
        <f t="array" ref="O9332">INDEX($B$9:$F$1048576, $J9332, $K9332 )</f>
        <v>#N/A</v>
      </c>
      <c r="P9332" t="str" cm="1">
        <f t="array" ref="P9332">IF( $L9332, TRIM(_xll.IMDP("IR", $G$5&amp;$N9332, $G$6)), "" )</f>
        <v/>
      </c>
      <c r="Q9332" t="b" cm="1">
        <f t="array" ref="Q9332">IF(
    $U$1=1, AND($P9332&lt;&gt;"", $P9332&lt;&gt;"...", $P9332&lt;&gt;"입력오류"),
    IF(
        $U$18=1, AND($P9332&lt;&gt;"", $P9332&lt;&gt;"...", $P9332&lt;&gt;"입력오류", ISNUMBER(FIND(INDEX($T$2:$T$7,$U$1),$P9332))),
        IF(
            $U$17="기타", AND($P9332&lt;&gt;"", $P9332&lt;&gt;"...", $P9332&lt;&gt;"입력오류", NOT(ISNUMBER(FIND($T$21:$T$34,$P9332)))),
            AND($P9332&lt;&gt;"", $P9332&lt;&gt;"...", $P9332&lt;&gt;"입력오류", $T$19=$P9332)
        )
    )
)</f>
        <v>0</v>
      </c>
    </row>
    <row r="9333" spans="9:17">
      <c r="I9333">
        <f t="shared" si="436"/>
        <v>9332</v>
      </c>
      <c r="J9333" t="e">
        <f t="shared" si="437"/>
        <v>#N/A</v>
      </c>
      <c r="K9333" t="e">
        <f t="shared" si="435"/>
        <v>#N/A</v>
      </c>
      <c r="L9333" t="b">
        <f>COUNTIF($N$2:N9333, N9333)=1</f>
        <v>0</v>
      </c>
      <c r="M9333" s="37">
        <f>IF( $Q9333, MAX($M$1:M9332)+1, 0)</f>
        <v>0</v>
      </c>
      <c r="N9333" t="e" cm="1">
        <f t="array" ref="N9333">INDEX($A$9:$F$1048576, $J9333, $K9333 )</f>
        <v>#N/A</v>
      </c>
      <c r="O9333" t="e" cm="1">
        <f t="array" ref="O9333">INDEX($B$9:$F$1048576, $J9333, $K9333 )</f>
        <v>#N/A</v>
      </c>
      <c r="P9333" t="str" cm="1">
        <f t="array" ref="P9333">IF( $L9333, TRIM(_xll.IMDP("IR", $G$5&amp;$N9333, $G$6)), "" )</f>
        <v/>
      </c>
      <c r="Q9333" t="b" cm="1">
        <f t="array" ref="Q9333">IF(
    $U$1=1, AND($P9333&lt;&gt;"", $P9333&lt;&gt;"...", $P9333&lt;&gt;"입력오류"),
    IF(
        $U$18=1, AND($P9333&lt;&gt;"", $P9333&lt;&gt;"...", $P9333&lt;&gt;"입력오류", ISNUMBER(FIND(INDEX($T$2:$T$7,$U$1),$P9333))),
        IF(
            $U$17="기타", AND($P9333&lt;&gt;"", $P9333&lt;&gt;"...", $P9333&lt;&gt;"입력오류", NOT(ISNUMBER(FIND($T$21:$T$34,$P9333)))),
            AND($P9333&lt;&gt;"", $P9333&lt;&gt;"...", $P9333&lt;&gt;"입력오류", $T$19=$P9333)
        )
    )
)</f>
        <v>0</v>
      </c>
    </row>
    <row r="9334" spans="9:17">
      <c r="I9334">
        <f t="shared" si="436"/>
        <v>9333</v>
      </c>
      <c r="J9334" t="e">
        <f t="shared" si="437"/>
        <v>#N/A</v>
      </c>
      <c r="K9334" t="e">
        <f t="shared" si="435"/>
        <v>#N/A</v>
      </c>
      <c r="L9334" t="b">
        <f>COUNTIF($N$2:N9334, N9334)=1</f>
        <v>0</v>
      </c>
      <c r="M9334" s="37">
        <f>IF( $Q9334, MAX($M$1:M9333)+1, 0)</f>
        <v>0</v>
      </c>
      <c r="N9334" t="e" cm="1">
        <f t="array" ref="N9334">INDEX($A$9:$F$1048576, $J9334, $K9334 )</f>
        <v>#N/A</v>
      </c>
      <c r="O9334" t="e" cm="1">
        <f t="array" ref="O9334">INDEX($B$9:$F$1048576, $J9334, $K9334 )</f>
        <v>#N/A</v>
      </c>
      <c r="P9334" t="str" cm="1">
        <f t="array" ref="P9334">IF( $L9334, TRIM(_xll.IMDP("IR", $G$5&amp;$N9334, $G$6)), "" )</f>
        <v/>
      </c>
      <c r="Q9334" t="b" cm="1">
        <f t="array" ref="Q9334">IF(
    $U$1=1, AND($P9334&lt;&gt;"", $P9334&lt;&gt;"...", $P9334&lt;&gt;"입력오류"),
    IF(
        $U$18=1, AND($P9334&lt;&gt;"", $P9334&lt;&gt;"...", $P9334&lt;&gt;"입력오류", ISNUMBER(FIND(INDEX($T$2:$T$7,$U$1),$P9334))),
        IF(
            $U$17="기타", AND($P9334&lt;&gt;"", $P9334&lt;&gt;"...", $P9334&lt;&gt;"입력오류", NOT(ISNUMBER(FIND($T$21:$T$34,$P9334)))),
            AND($P9334&lt;&gt;"", $P9334&lt;&gt;"...", $P9334&lt;&gt;"입력오류", $T$19=$P9334)
        )
    )
)</f>
        <v>0</v>
      </c>
    </row>
    <row r="9335" spans="9:17">
      <c r="I9335">
        <f t="shared" si="436"/>
        <v>9334</v>
      </c>
      <c r="J9335" t="e">
        <f t="shared" si="437"/>
        <v>#N/A</v>
      </c>
      <c r="K9335" t="e">
        <f t="shared" si="435"/>
        <v>#N/A</v>
      </c>
      <c r="L9335" t="b">
        <f>COUNTIF($N$2:N9335, N9335)=1</f>
        <v>0</v>
      </c>
      <c r="M9335" s="37">
        <f>IF( $Q9335, MAX($M$1:M9334)+1, 0)</f>
        <v>0</v>
      </c>
      <c r="N9335" t="e" cm="1">
        <f t="array" ref="N9335">INDEX($A$9:$F$1048576, $J9335, $K9335 )</f>
        <v>#N/A</v>
      </c>
      <c r="O9335" t="e" cm="1">
        <f t="array" ref="O9335">INDEX($B$9:$F$1048576, $J9335, $K9335 )</f>
        <v>#N/A</v>
      </c>
      <c r="P9335" t="str" cm="1">
        <f t="array" ref="P9335">IF( $L9335, TRIM(_xll.IMDP("IR", $G$5&amp;$N9335, $G$6)), "" )</f>
        <v/>
      </c>
      <c r="Q9335" t="b" cm="1">
        <f t="array" ref="Q9335">IF(
    $U$1=1, AND($P9335&lt;&gt;"", $P9335&lt;&gt;"...", $P9335&lt;&gt;"입력오류"),
    IF(
        $U$18=1, AND($P9335&lt;&gt;"", $P9335&lt;&gt;"...", $P9335&lt;&gt;"입력오류", ISNUMBER(FIND(INDEX($T$2:$T$7,$U$1),$P9335))),
        IF(
            $U$17="기타", AND($P9335&lt;&gt;"", $P9335&lt;&gt;"...", $P9335&lt;&gt;"입력오류", NOT(ISNUMBER(FIND($T$21:$T$34,$P9335)))),
            AND($P9335&lt;&gt;"", $P9335&lt;&gt;"...", $P9335&lt;&gt;"입력오류", $T$19=$P9335)
        )
    )
)</f>
        <v>0</v>
      </c>
    </row>
    <row r="9336" spans="9:17">
      <c r="I9336">
        <f t="shared" si="436"/>
        <v>9335</v>
      </c>
      <c r="J9336" t="e">
        <f t="shared" si="437"/>
        <v>#N/A</v>
      </c>
      <c r="K9336" t="e">
        <f t="shared" si="435"/>
        <v>#N/A</v>
      </c>
      <c r="L9336" t="b">
        <f>COUNTIF($N$2:N9336, N9336)=1</f>
        <v>0</v>
      </c>
      <c r="M9336" s="37">
        <f>IF( $Q9336, MAX($M$1:M9335)+1, 0)</f>
        <v>0</v>
      </c>
      <c r="N9336" t="e" cm="1">
        <f t="array" ref="N9336">INDEX($A$9:$F$1048576, $J9336, $K9336 )</f>
        <v>#N/A</v>
      </c>
      <c r="O9336" t="e" cm="1">
        <f t="array" ref="O9336">INDEX($B$9:$F$1048576, $J9336, $K9336 )</f>
        <v>#N/A</v>
      </c>
      <c r="P9336" t="str" cm="1">
        <f t="array" ref="P9336">IF( $L9336, TRIM(_xll.IMDP("IR", $G$5&amp;$N9336, $G$6)), "" )</f>
        <v/>
      </c>
      <c r="Q9336" t="b" cm="1">
        <f t="array" ref="Q9336">IF(
    $U$1=1, AND($P9336&lt;&gt;"", $P9336&lt;&gt;"...", $P9336&lt;&gt;"입력오류"),
    IF(
        $U$18=1, AND($P9336&lt;&gt;"", $P9336&lt;&gt;"...", $P9336&lt;&gt;"입력오류", ISNUMBER(FIND(INDEX($T$2:$T$7,$U$1),$P9336))),
        IF(
            $U$17="기타", AND($P9336&lt;&gt;"", $P9336&lt;&gt;"...", $P9336&lt;&gt;"입력오류", NOT(ISNUMBER(FIND($T$21:$T$34,$P9336)))),
            AND($P9336&lt;&gt;"", $P9336&lt;&gt;"...", $P9336&lt;&gt;"입력오류", $T$19=$P9336)
        )
    )
)</f>
        <v>0</v>
      </c>
    </row>
    <row r="9337" spans="9:17">
      <c r="I9337">
        <f t="shared" si="436"/>
        <v>9336</v>
      </c>
      <c r="J9337" t="e">
        <f t="shared" si="437"/>
        <v>#N/A</v>
      </c>
      <c r="K9337" t="e">
        <f t="shared" si="435"/>
        <v>#N/A</v>
      </c>
      <c r="L9337" t="b">
        <f>COUNTIF($N$2:N9337, N9337)=1</f>
        <v>0</v>
      </c>
      <c r="M9337" s="37">
        <f>IF( $Q9337, MAX($M$1:M9336)+1, 0)</f>
        <v>0</v>
      </c>
      <c r="N9337" t="e" cm="1">
        <f t="array" ref="N9337">INDEX($A$9:$F$1048576, $J9337, $K9337 )</f>
        <v>#N/A</v>
      </c>
      <c r="O9337" t="e" cm="1">
        <f t="array" ref="O9337">INDEX($B$9:$F$1048576, $J9337, $K9337 )</f>
        <v>#N/A</v>
      </c>
      <c r="P9337" t="str" cm="1">
        <f t="array" ref="P9337">IF( $L9337, TRIM(_xll.IMDP("IR", $G$5&amp;$N9337, $G$6)), "" )</f>
        <v/>
      </c>
      <c r="Q9337" t="b" cm="1">
        <f t="array" ref="Q9337">IF(
    $U$1=1, AND($P9337&lt;&gt;"", $P9337&lt;&gt;"...", $P9337&lt;&gt;"입력오류"),
    IF(
        $U$18=1, AND($P9337&lt;&gt;"", $P9337&lt;&gt;"...", $P9337&lt;&gt;"입력오류", ISNUMBER(FIND(INDEX($T$2:$T$7,$U$1),$P9337))),
        IF(
            $U$17="기타", AND($P9337&lt;&gt;"", $P9337&lt;&gt;"...", $P9337&lt;&gt;"입력오류", NOT(ISNUMBER(FIND($T$21:$T$34,$P9337)))),
            AND($P9337&lt;&gt;"", $P9337&lt;&gt;"...", $P9337&lt;&gt;"입력오류", $T$19=$P9337)
        )
    )
)</f>
        <v>0</v>
      </c>
    </row>
    <row r="9338" spans="9:17">
      <c r="I9338">
        <f t="shared" si="436"/>
        <v>9337</v>
      </c>
      <c r="J9338" t="e">
        <f t="shared" si="437"/>
        <v>#N/A</v>
      </c>
      <c r="K9338" t="e">
        <f t="shared" si="435"/>
        <v>#N/A</v>
      </c>
      <c r="L9338" t="b">
        <f>COUNTIF($N$2:N9338, N9338)=1</f>
        <v>0</v>
      </c>
      <c r="M9338" s="37">
        <f>IF( $Q9338, MAX($M$1:M9337)+1, 0)</f>
        <v>0</v>
      </c>
      <c r="N9338" t="e" cm="1">
        <f t="array" ref="N9338">INDEX($A$9:$F$1048576, $J9338, $K9338 )</f>
        <v>#N/A</v>
      </c>
      <c r="O9338" t="e" cm="1">
        <f t="array" ref="O9338">INDEX($B$9:$F$1048576, $J9338, $K9338 )</f>
        <v>#N/A</v>
      </c>
      <c r="P9338" t="str" cm="1">
        <f t="array" ref="P9338">IF( $L9338, TRIM(_xll.IMDP("IR", $G$5&amp;$N9338, $G$6)), "" )</f>
        <v/>
      </c>
      <c r="Q9338" t="b" cm="1">
        <f t="array" ref="Q9338">IF(
    $U$1=1, AND($P9338&lt;&gt;"", $P9338&lt;&gt;"...", $P9338&lt;&gt;"입력오류"),
    IF(
        $U$18=1, AND($P9338&lt;&gt;"", $P9338&lt;&gt;"...", $P9338&lt;&gt;"입력오류", ISNUMBER(FIND(INDEX($T$2:$T$7,$U$1),$P9338))),
        IF(
            $U$17="기타", AND($P9338&lt;&gt;"", $P9338&lt;&gt;"...", $P9338&lt;&gt;"입력오류", NOT(ISNUMBER(FIND($T$21:$T$34,$P9338)))),
            AND($P9338&lt;&gt;"", $P9338&lt;&gt;"...", $P9338&lt;&gt;"입력오류", $T$19=$P9338)
        )
    )
)</f>
        <v>0</v>
      </c>
    </row>
    <row r="9339" spans="9:17">
      <c r="I9339">
        <f t="shared" si="436"/>
        <v>9338</v>
      </c>
      <c r="J9339" t="e">
        <f t="shared" si="437"/>
        <v>#N/A</v>
      </c>
      <c r="K9339" t="e">
        <f t="shared" si="435"/>
        <v>#N/A</v>
      </c>
      <c r="L9339" t="b">
        <f>COUNTIF($N$2:N9339, N9339)=1</f>
        <v>0</v>
      </c>
      <c r="M9339" s="37">
        <f>IF( $Q9339, MAX($M$1:M9338)+1, 0)</f>
        <v>0</v>
      </c>
      <c r="N9339" t="e" cm="1">
        <f t="array" ref="N9339">INDEX($A$9:$F$1048576, $J9339, $K9339 )</f>
        <v>#N/A</v>
      </c>
      <c r="O9339" t="e" cm="1">
        <f t="array" ref="O9339">INDEX($B$9:$F$1048576, $J9339, $K9339 )</f>
        <v>#N/A</v>
      </c>
      <c r="P9339" t="str" cm="1">
        <f t="array" ref="P9339">IF( $L9339, TRIM(_xll.IMDP("IR", $G$5&amp;$N9339, $G$6)), "" )</f>
        <v/>
      </c>
      <c r="Q9339" t="b" cm="1">
        <f t="array" ref="Q9339">IF(
    $U$1=1, AND($P9339&lt;&gt;"", $P9339&lt;&gt;"...", $P9339&lt;&gt;"입력오류"),
    IF(
        $U$18=1, AND($P9339&lt;&gt;"", $P9339&lt;&gt;"...", $P9339&lt;&gt;"입력오류", ISNUMBER(FIND(INDEX($T$2:$T$7,$U$1),$P9339))),
        IF(
            $U$17="기타", AND($P9339&lt;&gt;"", $P9339&lt;&gt;"...", $P9339&lt;&gt;"입력오류", NOT(ISNUMBER(FIND($T$21:$T$34,$P9339)))),
            AND($P9339&lt;&gt;"", $P9339&lt;&gt;"...", $P9339&lt;&gt;"입력오류", $T$19=$P9339)
        )
    )
)</f>
        <v>0</v>
      </c>
    </row>
    <row r="9340" spans="9:17">
      <c r="I9340">
        <f t="shared" si="436"/>
        <v>9339</v>
      </c>
      <c r="J9340" t="e">
        <f t="shared" si="437"/>
        <v>#N/A</v>
      </c>
      <c r="K9340" t="e">
        <f t="shared" si="435"/>
        <v>#N/A</v>
      </c>
      <c r="L9340" t="b">
        <f>COUNTIF($N$2:N9340, N9340)=1</f>
        <v>0</v>
      </c>
      <c r="M9340" s="37">
        <f>IF( $Q9340, MAX($M$1:M9339)+1, 0)</f>
        <v>0</v>
      </c>
      <c r="N9340" t="e" cm="1">
        <f t="array" ref="N9340">INDEX($A$9:$F$1048576, $J9340, $K9340 )</f>
        <v>#N/A</v>
      </c>
      <c r="O9340" t="e" cm="1">
        <f t="array" ref="O9340">INDEX($B$9:$F$1048576, $J9340, $K9340 )</f>
        <v>#N/A</v>
      </c>
      <c r="P9340" t="str" cm="1">
        <f t="array" ref="P9340">IF( $L9340, TRIM(_xll.IMDP("IR", $G$5&amp;$N9340, $G$6)), "" )</f>
        <v/>
      </c>
      <c r="Q9340" t="b" cm="1">
        <f t="array" ref="Q9340">IF(
    $U$1=1, AND($P9340&lt;&gt;"", $P9340&lt;&gt;"...", $P9340&lt;&gt;"입력오류"),
    IF(
        $U$18=1, AND($P9340&lt;&gt;"", $P9340&lt;&gt;"...", $P9340&lt;&gt;"입력오류", ISNUMBER(FIND(INDEX($T$2:$T$7,$U$1),$P9340))),
        IF(
            $U$17="기타", AND($P9340&lt;&gt;"", $P9340&lt;&gt;"...", $P9340&lt;&gt;"입력오류", NOT(ISNUMBER(FIND($T$21:$T$34,$P9340)))),
            AND($P9340&lt;&gt;"", $P9340&lt;&gt;"...", $P9340&lt;&gt;"입력오류", $T$19=$P9340)
        )
    )
)</f>
        <v>0</v>
      </c>
    </row>
    <row r="9341" spans="9:17">
      <c r="I9341">
        <f t="shared" si="436"/>
        <v>9340</v>
      </c>
      <c r="J9341" t="e">
        <f t="shared" si="437"/>
        <v>#N/A</v>
      </c>
      <c r="K9341" t="e">
        <f t="shared" si="435"/>
        <v>#N/A</v>
      </c>
      <c r="L9341" t="b">
        <f>COUNTIF($N$2:N9341, N9341)=1</f>
        <v>0</v>
      </c>
      <c r="M9341" s="37">
        <f>IF( $Q9341, MAX($M$1:M9340)+1, 0)</f>
        <v>0</v>
      </c>
      <c r="N9341" t="e" cm="1">
        <f t="array" ref="N9341">INDEX($A$9:$F$1048576, $J9341, $K9341 )</f>
        <v>#N/A</v>
      </c>
      <c r="O9341" t="e" cm="1">
        <f t="array" ref="O9341">INDEX($B$9:$F$1048576, $J9341, $K9341 )</f>
        <v>#N/A</v>
      </c>
      <c r="P9341" t="str" cm="1">
        <f t="array" ref="P9341">IF( $L9341, TRIM(_xll.IMDP("IR", $G$5&amp;$N9341, $G$6)), "" )</f>
        <v/>
      </c>
      <c r="Q9341" t="b" cm="1">
        <f t="array" ref="Q9341">IF(
    $U$1=1, AND($P9341&lt;&gt;"", $P9341&lt;&gt;"...", $P9341&lt;&gt;"입력오류"),
    IF(
        $U$18=1, AND($P9341&lt;&gt;"", $P9341&lt;&gt;"...", $P9341&lt;&gt;"입력오류", ISNUMBER(FIND(INDEX($T$2:$T$7,$U$1),$P9341))),
        IF(
            $U$17="기타", AND($P9341&lt;&gt;"", $P9341&lt;&gt;"...", $P9341&lt;&gt;"입력오류", NOT(ISNUMBER(FIND($T$21:$T$34,$P9341)))),
            AND($P9341&lt;&gt;"", $P9341&lt;&gt;"...", $P9341&lt;&gt;"입력오류", $T$19=$P9341)
        )
    )
)</f>
        <v>0</v>
      </c>
    </row>
    <row r="9342" spans="9:17">
      <c r="I9342">
        <f t="shared" si="436"/>
        <v>9341</v>
      </c>
      <c r="J9342" t="e">
        <f t="shared" si="437"/>
        <v>#N/A</v>
      </c>
      <c r="K9342" t="e">
        <f t="shared" si="435"/>
        <v>#N/A</v>
      </c>
      <c r="L9342" t="b">
        <f>COUNTIF($N$2:N9342, N9342)=1</f>
        <v>0</v>
      </c>
      <c r="M9342" s="37">
        <f>IF( $Q9342, MAX($M$1:M9341)+1, 0)</f>
        <v>0</v>
      </c>
      <c r="N9342" t="e" cm="1">
        <f t="array" ref="N9342">INDEX($A$9:$F$1048576, $J9342, $K9342 )</f>
        <v>#N/A</v>
      </c>
      <c r="O9342" t="e" cm="1">
        <f t="array" ref="O9342">INDEX($B$9:$F$1048576, $J9342, $K9342 )</f>
        <v>#N/A</v>
      </c>
      <c r="P9342" t="str" cm="1">
        <f t="array" ref="P9342">IF( $L9342, TRIM(_xll.IMDP("IR", $G$5&amp;$N9342, $G$6)), "" )</f>
        <v/>
      </c>
      <c r="Q9342" t="b" cm="1">
        <f t="array" ref="Q9342">IF(
    $U$1=1, AND($P9342&lt;&gt;"", $P9342&lt;&gt;"...", $P9342&lt;&gt;"입력오류"),
    IF(
        $U$18=1, AND($P9342&lt;&gt;"", $P9342&lt;&gt;"...", $P9342&lt;&gt;"입력오류", ISNUMBER(FIND(INDEX($T$2:$T$7,$U$1),$P9342))),
        IF(
            $U$17="기타", AND($P9342&lt;&gt;"", $P9342&lt;&gt;"...", $P9342&lt;&gt;"입력오류", NOT(ISNUMBER(FIND($T$21:$T$34,$P9342)))),
            AND($P9342&lt;&gt;"", $P9342&lt;&gt;"...", $P9342&lt;&gt;"입력오류", $T$19=$P9342)
        )
    )
)</f>
        <v>0</v>
      </c>
    </row>
    <row r="9343" spans="9:17">
      <c r="I9343">
        <f t="shared" si="436"/>
        <v>9342</v>
      </c>
      <c r="J9343" t="e">
        <f t="shared" si="437"/>
        <v>#N/A</v>
      </c>
      <c r="K9343" t="e">
        <f t="shared" si="435"/>
        <v>#N/A</v>
      </c>
      <c r="L9343" t="b">
        <f>COUNTIF($N$2:N9343, N9343)=1</f>
        <v>0</v>
      </c>
      <c r="M9343" s="37">
        <f>IF( $Q9343, MAX($M$1:M9342)+1, 0)</f>
        <v>0</v>
      </c>
      <c r="N9343" t="e" cm="1">
        <f t="array" ref="N9343">INDEX($A$9:$F$1048576, $J9343, $K9343 )</f>
        <v>#N/A</v>
      </c>
      <c r="O9343" t="e" cm="1">
        <f t="array" ref="O9343">INDEX($B$9:$F$1048576, $J9343, $K9343 )</f>
        <v>#N/A</v>
      </c>
      <c r="P9343" t="str" cm="1">
        <f t="array" ref="P9343">IF( $L9343, TRIM(_xll.IMDP("IR", $G$5&amp;$N9343, $G$6)), "" )</f>
        <v/>
      </c>
      <c r="Q9343" t="b" cm="1">
        <f t="array" ref="Q9343">IF(
    $U$1=1, AND($P9343&lt;&gt;"", $P9343&lt;&gt;"...", $P9343&lt;&gt;"입력오류"),
    IF(
        $U$18=1, AND($P9343&lt;&gt;"", $P9343&lt;&gt;"...", $P9343&lt;&gt;"입력오류", ISNUMBER(FIND(INDEX($T$2:$T$7,$U$1),$P9343))),
        IF(
            $U$17="기타", AND($P9343&lt;&gt;"", $P9343&lt;&gt;"...", $P9343&lt;&gt;"입력오류", NOT(ISNUMBER(FIND($T$21:$T$34,$P9343)))),
            AND($P9343&lt;&gt;"", $P9343&lt;&gt;"...", $P9343&lt;&gt;"입력오류", $T$19=$P9343)
        )
    )
)</f>
        <v>0</v>
      </c>
    </row>
    <row r="9344" spans="9:17">
      <c r="I9344">
        <f t="shared" si="436"/>
        <v>9343</v>
      </c>
      <c r="J9344" t="e">
        <f t="shared" si="437"/>
        <v>#N/A</v>
      </c>
      <c r="K9344" t="e">
        <f t="shared" si="435"/>
        <v>#N/A</v>
      </c>
      <c r="L9344" t="b">
        <f>COUNTIF($N$2:N9344, N9344)=1</f>
        <v>0</v>
      </c>
      <c r="M9344" s="37">
        <f>IF( $Q9344, MAX($M$1:M9343)+1, 0)</f>
        <v>0</v>
      </c>
      <c r="N9344" t="e" cm="1">
        <f t="array" ref="N9344">INDEX($A$9:$F$1048576, $J9344, $K9344 )</f>
        <v>#N/A</v>
      </c>
      <c r="O9344" t="e" cm="1">
        <f t="array" ref="O9344">INDEX($B$9:$F$1048576, $J9344, $K9344 )</f>
        <v>#N/A</v>
      </c>
      <c r="P9344" t="str" cm="1">
        <f t="array" ref="P9344">IF( $L9344, TRIM(_xll.IMDP("IR", $G$5&amp;$N9344, $G$6)), "" )</f>
        <v/>
      </c>
      <c r="Q9344" t="b" cm="1">
        <f t="array" ref="Q9344">IF(
    $U$1=1, AND($P9344&lt;&gt;"", $P9344&lt;&gt;"...", $P9344&lt;&gt;"입력오류"),
    IF(
        $U$18=1, AND($P9344&lt;&gt;"", $P9344&lt;&gt;"...", $P9344&lt;&gt;"입력오류", ISNUMBER(FIND(INDEX($T$2:$T$7,$U$1),$P9344))),
        IF(
            $U$17="기타", AND($P9344&lt;&gt;"", $P9344&lt;&gt;"...", $P9344&lt;&gt;"입력오류", NOT(ISNUMBER(FIND($T$21:$T$34,$P9344)))),
            AND($P9344&lt;&gt;"", $P9344&lt;&gt;"...", $P9344&lt;&gt;"입력오류", $T$19=$P9344)
        )
    )
)</f>
        <v>0</v>
      </c>
    </row>
    <row r="9345" spans="9:17">
      <c r="I9345">
        <f t="shared" si="436"/>
        <v>9344</v>
      </c>
      <c r="J9345" t="e">
        <f t="shared" si="437"/>
        <v>#N/A</v>
      </c>
      <c r="K9345" t="e">
        <f t="shared" si="435"/>
        <v>#N/A</v>
      </c>
      <c r="L9345" t="b">
        <f>COUNTIF($N$2:N9345, N9345)=1</f>
        <v>0</v>
      </c>
      <c r="M9345" s="37">
        <f>IF( $Q9345, MAX($M$1:M9344)+1, 0)</f>
        <v>0</v>
      </c>
      <c r="N9345" t="e" cm="1">
        <f t="array" ref="N9345">INDEX($A$9:$F$1048576, $J9345, $K9345 )</f>
        <v>#N/A</v>
      </c>
      <c r="O9345" t="e" cm="1">
        <f t="array" ref="O9345">INDEX($B$9:$F$1048576, $J9345, $K9345 )</f>
        <v>#N/A</v>
      </c>
      <c r="P9345" t="str" cm="1">
        <f t="array" ref="P9345">IF( $L9345, TRIM(_xll.IMDP("IR", $G$5&amp;$N9345, $G$6)), "" )</f>
        <v/>
      </c>
      <c r="Q9345" t="b" cm="1">
        <f t="array" ref="Q9345">IF(
    $U$1=1, AND($P9345&lt;&gt;"", $P9345&lt;&gt;"...", $P9345&lt;&gt;"입력오류"),
    IF(
        $U$18=1, AND($P9345&lt;&gt;"", $P9345&lt;&gt;"...", $P9345&lt;&gt;"입력오류", ISNUMBER(FIND(INDEX($T$2:$T$7,$U$1),$P9345))),
        IF(
            $U$17="기타", AND($P9345&lt;&gt;"", $P9345&lt;&gt;"...", $P9345&lt;&gt;"입력오류", NOT(ISNUMBER(FIND($T$21:$T$34,$P9345)))),
            AND($P9345&lt;&gt;"", $P9345&lt;&gt;"...", $P9345&lt;&gt;"입력오류", $T$19=$P9345)
        )
    )
)</f>
        <v>0</v>
      </c>
    </row>
    <row r="9346" spans="9:17">
      <c r="I9346">
        <f t="shared" si="436"/>
        <v>9345</v>
      </c>
      <c r="J9346" t="e">
        <f t="shared" si="437"/>
        <v>#N/A</v>
      </c>
      <c r="K9346" t="e">
        <f t="shared" ref="K9346:K9409" si="438">IF( $I9346&gt;$G$4, NA(), IF($I9346&gt;$G$3, 5, IF($I9346&gt;$G$2, 3, 1 ) ) )</f>
        <v>#N/A</v>
      </c>
      <c r="L9346" t="b">
        <f>COUNTIF($N$2:N9346, N9346)=1</f>
        <v>0</v>
      </c>
      <c r="M9346" s="37">
        <f>IF( $Q9346, MAX($M$1:M9345)+1, 0)</f>
        <v>0</v>
      </c>
      <c r="N9346" t="e" cm="1">
        <f t="array" ref="N9346">INDEX($A$9:$F$1048576, $J9346, $K9346 )</f>
        <v>#N/A</v>
      </c>
      <c r="O9346" t="e" cm="1">
        <f t="array" ref="O9346">INDEX($B$9:$F$1048576, $J9346, $K9346 )</f>
        <v>#N/A</v>
      </c>
      <c r="P9346" t="str" cm="1">
        <f t="array" ref="P9346">IF( $L9346, TRIM(_xll.IMDP("IR", $G$5&amp;$N9346, $G$6)), "" )</f>
        <v/>
      </c>
      <c r="Q9346" t="b" cm="1">
        <f t="array" ref="Q9346">IF(
    $U$1=1, AND($P9346&lt;&gt;"", $P9346&lt;&gt;"...", $P9346&lt;&gt;"입력오류"),
    IF(
        $U$18=1, AND($P9346&lt;&gt;"", $P9346&lt;&gt;"...", $P9346&lt;&gt;"입력오류", ISNUMBER(FIND(INDEX($T$2:$T$7,$U$1),$P9346))),
        IF(
            $U$17="기타", AND($P9346&lt;&gt;"", $P9346&lt;&gt;"...", $P9346&lt;&gt;"입력오류", NOT(ISNUMBER(FIND($T$21:$T$34,$P9346)))),
            AND($P9346&lt;&gt;"", $P9346&lt;&gt;"...", $P9346&lt;&gt;"입력오류", $T$19=$P9346)
        )
    )
)</f>
        <v>0</v>
      </c>
    </row>
    <row r="9347" spans="9:17">
      <c r="I9347">
        <f t="shared" ref="I9347:I9410" si="439">ROW()-1</f>
        <v>9346</v>
      </c>
      <c r="J9347" t="e">
        <f t="shared" ref="J9347:J9410" si="440">IF( $I9347&gt;$G$4, NA(), IF($I9347&gt;$G$3, $I9347-$G$3, IF($I9347&gt;$G$2, $I9347-$G$2, $I9347 ) ) )</f>
        <v>#N/A</v>
      </c>
      <c r="K9347" t="e">
        <f t="shared" si="438"/>
        <v>#N/A</v>
      </c>
      <c r="L9347" t="b">
        <f>COUNTIF($N$2:N9347, N9347)=1</f>
        <v>0</v>
      </c>
      <c r="M9347" s="37">
        <f>IF( $Q9347, MAX($M$1:M9346)+1, 0)</f>
        <v>0</v>
      </c>
      <c r="N9347" t="e" cm="1">
        <f t="array" ref="N9347">INDEX($A$9:$F$1048576, $J9347, $K9347 )</f>
        <v>#N/A</v>
      </c>
      <c r="O9347" t="e" cm="1">
        <f t="array" ref="O9347">INDEX($B$9:$F$1048576, $J9347, $K9347 )</f>
        <v>#N/A</v>
      </c>
      <c r="P9347" t="str" cm="1">
        <f t="array" ref="P9347">IF( $L9347, TRIM(_xll.IMDP("IR", $G$5&amp;$N9347, $G$6)), "" )</f>
        <v/>
      </c>
      <c r="Q9347" t="b" cm="1">
        <f t="array" ref="Q9347">IF(
    $U$1=1, AND($P9347&lt;&gt;"", $P9347&lt;&gt;"...", $P9347&lt;&gt;"입력오류"),
    IF(
        $U$18=1, AND($P9347&lt;&gt;"", $P9347&lt;&gt;"...", $P9347&lt;&gt;"입력오류", ISNUMBER(FIND(INDEX($T$2:$T$7,$U$1),$P9347))),
        IF(
            $U$17="기타", AND($P9347&lt;&gt;"", $P9347&lt;&gt;"...", $P9347&lt;&gt;"입력오류", NOT(ISNUMBER(FIND($T$21:$T$34,$P9347)))),
            AND($P9347&lt;&gt;"", $P9347&lt;&gt;"...", $P9347&lt;&gt;"입력오류", $T$19=$P9347)
        )
    )
)</f>
        <v>0</v>
      </c>
    </row>
    <row r="9348" spans="9:17">
      <c r="I9348">
        <f t="shared" si="439"/>
        <v>9347</v>
      </c>
      <c r="J9348" t="e">
        <f t="shared" si="440"/>
        <v>#N/A</v>
      </c>
      <c r="K9348" t="e">
        <f t="shared" si="438"/>
        <v>#N/A</v>
      </c>
      <c r="L9348" t="b">
        <f>COUNTIF($N$2:N9348, N9348)=1</f>
        <v>0</v>
      </c>
      <c r="M9348" s="37">
        <f>IF( $Q9348, MAX($M$1:M9347)+1, 0)</f>
        <v>0</v>
      </c>
      <c r="N9348" t="e" cm="1">
        <f t="array" ref="N9348">INDEX($A$9:$F$1048576, $J9348, $K9348 )</f>
        <v>#N/A</v>
      </c>
      <c r="O9348" t="e" cm="1">
        <f t="array" ref="O9348">INDEX($B$9:$F$1048576, $J9348, $K9348 )</f>
        <v>#N/A</v>
      </c>
      <c r="P9348" t="str" cm="1">
        <f t="array" ref="P9348">IF( $L9348, TRIM(_xll.IMDP("IR", $G$5&amp;$N9348, $G$6)), "" )</f>
        <v/>
      </c>
      <c r="Q9348" t="b" cm="1">
        <f t="array" ref="Q9348">IF(
    $U$1=1, AND($P9348&lt;&gt;"", $P9348&lt;&gt;"...", $P9348&lt;&gt;"입력오류"),
    IF(
        $U$18=1, AND($P9348&lt;&gt;"", $P9348&lt;&gt;"...", $P9348&lt;&gt;"입력오류", ISNUMBER(FIND(INDEX($T$2:$T$7,$U$1),$P9348))),
        IF(
            $U$17="기타", AND($P9348&lt;&gt;"", $P9348&lt;&gt;"...", $P9348&lt;&gt;"입력오류", NOT(ISNUMBER(FIND($T$21:$T$34,$P9348)))),
            AND($P9348&lt;&gt;"", $P9348&lt;&gt;"...", $P9348&lt;&gt;"입력오류", $T$19=$P9348)
        )
    )
)</f>
        <v>0</v>
      </c>
    </row>
    <row r="9349" spans="9:17">
      <c r="I9349">
        <f t="shared" si="439"/>
        <v>9348</v>
      </c>
      <c r="J9349" t="e">
        <f t="shared" si="440"/>
        <v>#N/A</v>
      </c>
      <c r="K9349" t="e">
        <f t="shared" si="438"/>
        <v>#N/A</v>
      </c>
      <c r="L9349" t="b">
        <f>COUNTIF($N$2:N9349, N9349)=1</f>
        <v>0</v>
      </c>
      <c r="M9349" s="37">
        <f>IF( $Q9349, MAX($M$1:M9348)+1, 0)</f>
        <v>0</v>
      </c>
      <c r="N9349" t="e" cm="1">
        <f t="array" ref="N9349">INDEX($A$9:$F$1048576, $J9349, $K9349 )</f>
        <v>#N/A</v>
      </c>
      <c r="O9349" t="e" cm="1">
        <f t="array" ref="O9349">INDEX($B$9:$F$1048576, $J9349, $K9349 )</f>
        <v>#N/A</v>
      </c>
      <c r="P9349" t="str" cm="1">
        <f t="array" ref="P9349">IF( $L9349, TRIM(_xll.IMDP("IR", $G$5&amp;$N9349, $G$6)), "" )</f>
        <v/>
      </c>
      <c r="Q9349" t="b" cm="1">
        <f t="array" ref="Q9349">IF(
    $U$1=1, AND($P9349&lt;&gt;"", $P9349&lt;&gt;"...", $P9349&lt;&gt;"입력오류"),
    IF(
        $U$18=1, AND($P9349&lt;&gt;"", $P9349&lt;&gt;"...", $P9349&lt;&gt;"입력오류", ISNUMBER(FIND(INDEX($T$2:$T$7,$U$1),$P9349))),
        IF(
            $U$17="기타", AND($P9349&lt;&gt;"", $P9349&lt;&gt;"...", $P9349&lt;&gt;"입력오류", NOT(ISNUMBER(FIND($T$21:$T$34,$P9349)))),
            AND($P9349&lt;&gt;"", $P9349&lt;&gt;"...", $P9349&lt;&gt;"입력오류", $T$19=$P9349)
        )
    )
)</f>
        <v>0</v>
      </c>
    </row>
    <row r="9350" spans="9:17">
      <c r="I9350">
        <f t="shared" si="439"/>
        <v>9349</v>
      </c>
      <c r="J9350" t="e">
        <f t="shared" si="440"/>
        <v>#N/A</v>
      </c>
      <c r="K9350" t="e">
        <f t="shared" si="438"/>
        <v>#N/A</v>
      </c>
      <c r="L9350" t="b">
        <f>COUNTIF($N$2:N9350, N9350)=1</f>
        <v>0</v>
      </c>
      <c r="M9350" s="37">
        <f>IF( $Q9350, MAX($M$1:M9349)+1, 0)</f>
        <v>0</v>
      </c>
      <c r="N9350" t="e" cm="1">
        <f t="array" ref="N9350">INDEX($A$9:$F$1048576, $J9350, $K9350 )</f>
        <v>#N/A</v>
      </c>
      <c r="O9350" t="e" cm="1">
        <f t="array" ref="O9350">INDEX($B$9:$F$1048576, $J9350, $K9350 )</f>
        <v>#N/A</v>
      </c>
      <c r="P9350" t="str" cm="1">
        <f t="array" ref="P9350">IF( $L9350, TRIM(_xll.IMDP("IR", $G$5&amp;$N9350, $G$6)), "" )</f>
        <v/>
      </c>
      <c r="Q9350" t="b" cm="1">
        <f t="array" ref="Q9350">IF(
    $U$1=1, AND($P9350&lt;&gt;"", $P9350&lt;&gt;"...", $P9350&lt;&gt;"입력오류"),
    IF(
        $U$18=1, AND($P9350&lt;&gt;"", $P9350&lt;&gt;"...", $P9350&lt;&gt;"입력오류", ISNUMBER(FIND(INDEX($T$2:$T$7,$U$1),$P9350))),
        IF(
            $U$17="기타", AND($P9350&lt;&gt;"", $P9350&lt;&gt;"...", $P9350&lt;&gt;"입력오류", NOT(ISNUMBER(FIND($T$21:$T$34,$P9350)))),
            AND($P9350&lt;&gt;"", $P9350&lt;&gt;"...", $P9350&lt;&gt;"입력오류", $T$19=$P9350)
        )
    )
)</f>
        <v>0</v>
      </c>
    </row>
    <row r="9351" spans="9:17">
      <c r="I9351">
        <f t="shared" si="439"/>
        <v>9350</v>
      </c>
      <c r="J9351" t="e">
        <f t="shared" si="440"/>
        <v>#N/A</v>
      </c>
      <c r="K9351" t="e">
        <f t="shared" si="438"/>
        <v>#N/A</v>
      </c>
      <c r="L9351" t="b">
        <f>COUNTIF($N$2:N9351, N9351)=1</f>
        <v>0</v>
      </c>
      <c r="M9351" s="37">
        <f>IF( $Q9351, MAX($M$1:M9350)+1, 0)</f>
        <v>0</v>
      </c>
      <c r="N9351" t="e" cm="1">
        <f t="array" ref="N9351">INDEX($A$9:$F$1048576, $J9351, $K9351 )</f>
        <v>#N/A</v>
      </c>
      <c r="O9351" t="e" cm="1">
        <f t="array" ref="O9351">INDEX($B$9:$F$1048576, $J9351, $K9351 )</f>
        <v>#N/A</v>
      </c>
      <c r="P9351" t="str" cm="1">
        <f t="array" ref="P9351">IF( $L9351, TRIM(_xll.IMDP("IR", $G$5&amp;$N9351, $G$6)), "" )</f>
        <v/>
      </c>
      <c r="Q9351" t="b" cm="1">
        <f t="array" ref="Q9351">IF(
    $U$1=1, AND($P9351&lt;&gt;"", $P9351&lt;&gt;"...", $P9351&lt;&gt;"입력오류"),
    IF(
        $U$18=1, AND($P9351&lt;&gt;"", $P9351&lt;&gt;"...", $P9351&lt;&gt;"입력오류", ISNUMBER(FIND(INDEX($T$2:$T$7,$U$1),$P9351))),
        IF(
            $U$17="기타", AND($P9351&lt;&gt;"", $P9351&lt;&gt;"...", $P9351&lt;&gt;"입력오류", NOT(ISNUMBER(FIND($T$21:$T$34,$P9351)))),
            AND($P9351&lt;&gt;"", $P9351&lt;&gt;"...", $P9351&lt;&gt;"입력오류", $T$19=$P9351)
        )
    )
)</f>
        <v>0</v>
      </c>
    </row>
    <row r="9352" spans="9:17">
      <c r="I9352">
        <f t="shared" si="439"/>
        <v>9351</v>
      </c>
      <c r="J9352" t="e">
        <f t="shared" si="440"/>
        <v>#N/A</v>
      </c>
      <c r="K9352" t="e">
        <f t="shared" si="438"/>
        <v>#N/A</v>
      </c>
      <c r="L9352" t="b">
        <f>COUNTIF($N$2:N9352, N9352)=1</f>
        <v>0</v>
      </c>
      <c r="M9352" s="37">
        <f>IF( $Q9352, MAX($M$1:M9351)+1, 0)</f>
        <v>0</v>
      </c>
      <c r="N9352" t="e" cm="1">
        <f t="array" ref="N9352">INDEX($A$9:$F$1048576, $J9352, $K9352 )</f>
        <v>#N/A</v>
      </c>
      <c r="O9352" t="e" cm="1">
        <f t="array" ref="O9352">INDEX($B$9:$F$1048576, $J9352, $K9352 )</f>
        <v>#N/A</v>
      </c>
      <c r="P9352" t="str" cm="1">
        <f t="array" ref="P9352">IF( $L9352, TRIM(_xll.IMDP("IR", $G$5&amp;$N9352, $G$6)), "" )</f>
        <v/>
      </c>
      <c r="Q9352" t="b" cm="1">
        <f t="array" ref="Q9352">IF(
    $U$1=1, AND($P9352&lt;&gt;"", $P9352&lt;&gt;"...", $P9352&lt;&gt;"입력오류"),
    IF(
        $U$18=1, AND($P9352&lt;&gt;"", $P9352&lt;&gt;"...", $P9352&lt;&gt;"입력오류", ISNUMBER(FIND(INDEX($T$2:$T$7,$U$1),$P9352))),
        IF(
            $U$17="기타", AND($P9352&lt;&gt;"", $P9352&lt;&gt;"...", $P9352&lt;&gt;"입력오류", NOT(ISNUMBER(FIND($T$21:$T$34,$P9352)))),
            AND($P9352&lt;&gt;"", $P9352&lt;&gt;"...", $P9352&lt;&gt;"입력오류", $T$19=$P9352)
        )
    )
)</f>
        <v>0</v>
      </c>
    </row>
    <row r="9353" spans="9:17">
      <c r="I9353">
        <f t="shared" si="439"/>
        <v>9352</v>
      </c>
      <c r="J9353" t="e">
        <f t="shared" si="440"/>
        <v>#N/A</v>
      </c>
      <c r="K9353" t="e">
        <f t="shared" si="438"/>
        <v>#N/A</v>
      </c>
      <c r="L9353" t="b">
        <f>COUNTIF($N$2:N9353, N9353)=1</f>
        <v>0</v>
      </c>
      <c r="M9353" s="37">
        <f>IF( $Q9353, MAX($M$1:M9352)+1, 0)</f>
        <v>0</v>
      </c>
      <c r="N9353" t="e" cm="1">
        <f t="array" ref="N9353">INDEX($A$9:$F$1048576, $J9353, $K9353 )</f>
        <v>#N/A</v>
      </c>
      <c r="O9353" t="e" cm="1">
        <f t="array" ref="O9353">INDEX($B$9:$F$1048576, $J9353, $K9353 )</f>
        <v>#N/A</v>
      </c>
      <c r="P9353" t="str" cm="1">
        <f t="array" ref="P9353">IF( $L9353, TRIM(_xll.IMDP("IR", $G$5&amp;$N9353, $G$6)), "" )</f>
        <v/>
      </c>
      <c r="Q9353" t="b" cm="1">
        <f t="array" ref="Q9353">IF(
    $U$1=1, AND($P9353&lt;&gt;"", $P9353&lt;&gt;"...", $P9353&lt;&gt;"입력오류"),
    IF(
        $U$18=1, AND($P9353&lt;&gt;"", $P9353&lt;&gt;"...", $P9353&lt;&gt;"입력오류", ISNUMBER(FIND(INDEX($T$2:$T$7,$U$1),$P9353))),
        IF(
            $U$17="기타", AND($P9353&lt;&gt;"", $P9353&lt;&gt;"...", $P9353&lt;&gt;"입력오류", NOT(ISNUMBER(FIND($T$21:$T$34,$P9353)))),
            AND($P9353&lt;&gt;"", $P9353&lt;&gt;"...", $P9353&lt;&gt;"입력오류", $T$19=$P9353)
        )
    )
)</f>
        <v>0</v>
      </c>
    </row>
    <row r="9354" spans="9:17">
      <c r="I9354">
        <f t="shared" si="439"/>
        <v>9353</v>
      </c>
      <c r="J9354" t="e">
        <f t="shared" si="440"/>
        <v>#N/A</v>
      </c>
      <c r="K9354" t="e">
        <f t="shared" si="438"/>
        <v>#N/A</v>
      </c>
      <c r="L9354" t="b">
        <f>COUNTIF($N$2:N9354, N9354)=1</f>
        <v>0</v>
      </c>
      <c r="M9354" s="37">
        <f>IF( $Q9354, MAX($M$1:M9353)+1, 0)</f>
        <v>0</v>
      </c>
      <c r="N9354" t="e" cm="1">
        <f t="array" ref="N9354">INDEX($A$9:$F$1048576, $J9354, $K9354 )</f>
        <v>#N/A</v>
      </c>
      <c r="O9354" t="e" cm="1">
        <f t="array" ref="O9354">INDEX($B$9:$F$1048576, $J9354, $K9354 )</f>
        <v>#N/A</v>
      </c>
      <c r="P9354" t="str" cm="1">
        <f t="array" ref="P9354">IF( $L9354, TRIM(_xll.IMDP("IR", $G$5&amp;$N9354, $G$6)), "" )</f>
        <v/>
      </c>
      <c r="Q9354" t="b" cm="1">
        <f t="array" ref="Q9354">IF(
    $U$1=1, AND($P9354&lt;&gt;"", $P9354&lt;&gt;"...", $P9354&lt;&gt;"입력오류"),
    IF(
        $U$18=1, AND($P9354&lt;&gt;"", $P9354&lt;&gt;"...", $P9354&lt;&gt;"입력오류", ISNUMBER(FIND(INDEX($T$2:$T$7,$U$1),$P9354))),
        IF(
            $U$17="기타", AND($P9354&lt;&gt;"", $P9354&lt;&gt;"...", $P9354&lt;&gt;"입력오류", NOT(ISNUMBER(FIND($T$21:$T$34,$P9354)))),
            AND($P9354&lt;&gt;"", $P9354&lt;&gt;"...", $P9354&lt;&gt;"입력오류", $T$19=$P9354)
        )
    )
)</f>
        <v>0</v>
      </c>
    </row>
    <row r="9355" spans="9:17">
      <c r="I9355">
        <f t="shared" si="439"/>
        <v>9354</v>
      </c>
      <c r="J9355" t="e">
        <f t="shared" si="440"/>
        <v>#N/A</v>
      </c>
      <c r="K9355" t="e">
        <f t="shared" si="438"/>
        <v>#N/A</v>
      </c>
      <c r="L9355" t="b">
        <f>COUNTIF($N$2:N9355, N9355)=1</f>
        <v>0</v>
      </c>
      <c r="M9355" s="37">
        <f>IF( $Q9355, MAX($M$1:M9354)+1, 0)</f>
        <v>0</v>
      </c>
      <c r="N9355" t="e" cm="1">
        <f t="array" ref="N9355">INDEX($A$9:$F$1048576, $J9355, $K9355 )</f>
        <v>#N/A</v>
      </c>
      <c r="O9355" t="e" cm="1">
        <f t="array" ref="O9355">INDEX($B$9:$F$1048576, $J9355, $K9355 )</f>
        <v>#N/A</v>
      </c>
      <c r="P9355" t="str" cm="1">
        <f t="array" ref="P9355">IF( $L9355, TRIM(_xll.IMDP("IR", $G$5&amp;$N9355, $G$6)), "" )</f>
        <v/>
      </c>
      <c r="Q9355" t="b" cm="1">
        <f t="array" ref="Q9355">IF(
    $U$1=1, AND($P9355&lt;&gt;"", $P9355&lt;&gt;"...", $P9355&lt;&gt;"입력오류"),
    IF(
        $U$18=1, AND($P9355&lt;&gt;"", $P9355&lt;&gt;"...", $P9355&lt;&gt;"입력오류", ISNUMBER(FIND(INDEX($T$2:$T$7,$U$1),$P9355))),
        IF(
            $U$17="기타", AND($P9355&lt;&gt;"", $P9355&lt;&gt;"...", $P9355&lt;&gt;"입력오류", NOT(ISNUMBER(FIND($T$21:$T$34,$P9355)))),
            AND($P9355&lt;&gt;"", $P9355&lt;&gt;"...", $P9355&lt;&gt;"입력오류", $T$19=$P9355)
        )
    )
)</f>
        <v>0</v>
      </c>
    </row>
    <row r="9356" spans="9:17">
      <c r="I9356">
        <f t="shared" si="439"/>
        <v>9355</v>
      </c>
      <c r="J9356" t="e">
        <f t="shared" si="440"/>
        <v>#N/A</v>
      </c>
      <c r="K9356" t="e">
        <f t="shared" si="438"/>
        <v>#N/A</v>
      </c>
      <c r="L9356" t="b">
        <f>COUNTIF($N$2:N9356, N9356)=1</f>
        <v>0</v>
      </c>
      <c r="M9356" s="37">
        <f>IF( $Q9356, MAX($M$1:M9355)+1, 0)</f>
        <v>0</v>
      </c>
      <c r="N9356" t="e" cm="1">
        <f t="array" ref="N9356">INDEX($A$9:$F$1048576, $J9356, $K9356 )</f>
        <v>#N/A</v>
      </c>
      <c r="O9356" t="e" cm="1">
        <f t="array" ref="O9356">INDEX($B$9:$F$1048576, $J9356, $K9356 )</f>
        <v>#N/A</v>
      </c>
      <c r="P9356" t="str" cm="1">
        <f t="array" ref="P9356">IF( $L9356, TRIM(_xll.IMDP("IR", $G$5&amp;$N9356, $G$6)), "" )</f>
        <v/>
      </c>
      <c r="Q9356" t="b" cm="1">
        <f t="array" ref="Q9356">IF(
    $U$1=1, AND($P9356&lt;&gt;"", $P9356&lt;&gt;"...", $P9356&lt;&gt;"입력오류"),
    IF(
        $U$18=1, AND($P9356&lt;&gt;"", $P9356&lt;&gt;"...", $P9356&lt;&gt;"입력오류", ISNUMBER(FIND(INDEX($T$2:$T$7,$U$1),$P9356))),
        IF(
            $U$17="기타", AND($P9356&lt;&gt;"", $P9356&lt;&gt;"...", $P9356&lt;&gt;"입력오류", NOT(ISNUMBER(FIND($T$21:$T$34,$P9356)))),
            AND($P9356&lt;&gt;"", $P9356&lt;&gt;"...", $P9356&lt;&gt;"입력오류", $T$19=$P9356)
        )
    )
)</f>
        <v>0</v>
      </c>
    </row>
    <row r="9357" spans="9:17">
      <c r="I9357">
        <f t="shared" si="439"/>
        <v>9356</v>
      </c>
      <c r="J9357" t="e">
        <f t="shared" si="440"/>
        <v>#N/A</v>
      </c>
      <c r="K9357" t="e">
        <f t="shared" si="438"/>
        <v>#N/A</v>
      </c>
      <c r="L9357" t="b">
        <f>COUNTIF($N$2:N9357, N9357)=1</f>
        <v>0</v>
      </c>
      <c r="M9357" s="37">
        <f>IF( $Q9357, MAX($M$1:M9356)+1, 0)</f>
        <v>0</v>
      </c>
      <c r="N9357" t="e" cm="1">
        <f t="array" ref="N9357">INDEX($A$9:$F$1048576, $J9357, $K9357 )</f>
        <v>#N/A</v>
      </c>
      <c r="O9357" t="e" cm="1">
        <f t="array" ref="O9357">INDEX($B$9:$F$1048576, $J9357, $K9357 )</f>
        <v>#N/A</v>
      </c>
      <c r="P9357" t="str" cm="1">
        <f t="array" ref="P9357">IF( $L9357, TRIM(_xll.IMDP("IR", $G$5&amp;$N9357, $G$6)), "" )</f>
        <v/>
      </c>
      <c r="Q9357" t="b" cm="1">
        <f t="array" ref="Q9357">IF(
    $U$1=1, AND($P9357&lt;&gt;"", $P9357&lt;&gt;"...", $P9357&lt;&gt;"입력오류"),
    IF(
        $U$18=1, AND($P9357&lt;&gt;"", $P9357&lt;&gt;"...", $P9357&lt;&gt;"입력오류", ISNUMBER(FIND(INDEX($T$2:$T$7,$U$1),$P9357))),
        IF(
            $U$17="기타", AND($P9357&lt;&gt;"", $P9357&lt;&gt;"...", $P9357&lt;&gt;"입력오류", NOT(ISNUMBER(FIND($T$21:$T$34,$P9357)))),
            AND($P9357&lt;&gt;"", $P9357&lt;&gt;"...", $P9357&lt;&gt;"입력오류", $T$19=$P9357)
        )
    )
)</f>
        <v>0</v>
      </c>
    </row>
    <row r="9358" spans="9:17">
      <c r="I9358">
        <f t="shared" si="439"/>
        <v>9357</v>
      </c>
      <c r="J9358" t="e">
        <f t="shared" si="440"/>
        <v>#N/A</v>
      </c>
      <c r="K9358" t="e">
        <f t="shared" si="438"/>
        <v>#N/A</v>
      </c>
      <c r="L9358" t="b">
        <f>COUNTIF($N$2:N9358, N9358)=1</f>
        <v>0</v>
      </c>
      <c r="M9358" s="37">
        <f>IF( $Q9358, MAX($M$1:M9357)+1, 0)</f>
        <v>0</v>
      </c>
      <c r="N9358" t="e" cm="1">
        <f t="array" ref="N9358">INDEX($A$9:$F$1048576, $J9358, $K9358 )</f>
        <v>#N/A</v>
      </c>
      <c r="O9358" t="e" cm="1">
        <f t="array" ref="O9358">INDEX($B$9:$F$1048576, $J9358, $K9358 )</f>
        <v>#N/A</v>
      </c>
      <c r="P9358" t="str" cm="1">
        <f t="array" ref="P9358">IF( $L9358, TRIM(_xll.IMDP("IR", $G$5&amp;$N9358, $G$6)), "" )</f>
        <v/>
      </c>
      <c r="Q9358" t="b" cm="1">
        <f t="array" ref="Q9358">IF(
    $U$1=1, AND($P9358&lt;&gt;"", $P9358&lt;&gt;"...", $P9358&lt;&gt;"입력오류"),
    IF(
        $U$18=1, AND($P9358&lt;&gt;"", $P9358&lt;&gt;"...", $P9358&lt;&gt;"입력오류", ISNUMBER(FIND(INDEX($T$2:$T$7,$U$1),$P9358))),
        IF(
            $U$17="기타", AND($P9358&lt;&gt;"", $P9358&lt;&gt;"...", $P9358&lt;&gt;"입력오류", NOT(ISNUMBER(FIND($T$21:$T$34,$P9358)))),
            AND($P9358&lt;&gt;"", $P9358&lt;&gt;"...", $P9358&lt;&gt;"입력오류", $T$19=$P9358)
        )
    )
)</f>
        <v>0</v>
      </c>
    </row>
    <row r="9359" spans="9:17">
      <c r="I9359">
        <f t="shared" si="439"/>
        <v>9358</v>
      </c>
      <c r="J9359" t="e">
        <f t="shared" si="440"/>
        <v>#N/A</v>
      </c>
      <c r="K9359" t="e">
        <f t="shared" si="438"/>
        <v>#N/A</v>
      </c>
      <c r="L9359" t="b">
        <f>COUNTIF($N$2:N9359, N9359)=1</f>
        <v>0</v>
      </c>
      <c r="M9359" s="37">
        <f>IF( $Q9359, MAX($M$1:M9358)+1, 0)</f>
        <v>0</v>
      </c>
      <c r="N9359" t="e" cm="1">
        <f t="array" ref="N9359">INDEX($A$9:$F$1048576, $J9359, $K9359 )</f>
        <v>#N/A</v>
      </c>
      <c r="O9359" t="e" cm="1">
        <f t="array" ref="O9359">INDEX($B$9:$F$1048576, $J9359, $K9359 )</f>
        <v>#N/A</v>
      </c>
      <c r="P9359" t="str" cm="1">
        <f t="array" ref="P9359">IF( $L9359, TRIM(_xll.IMDP("IR", $G$5&amp;$N9359, $G$6)), "" )</f>
        <v/>
      </c>
      <c r="Q9359" t="b" cm="1">
        <f t="array" ref="Q9359">IF(
    $U$1=1, AND($P9359&lt;&gt;"", $P9359&lt;&gt;"...", $P9359&lt;&gt;"입력오류"),
    IF(
        $U$18=1, AND($P9359&lt;&gt;"", $P9359&lt;&gt;"...", $P9359&lt;&gt;"입력오류", ISNUMBER(FIND(INDEX($T$2:$T$7,$U$1),$P9359))),
        IF(
            $U$17="기타", AND($P9359&lt;&gt;"", $P9359&lt;&gt;"...", $P9359&lt;&gt;"입력오류", NOT(ISNUMBER(FIND($T$21:$T$34,$P9359)))),
            AND($P9359&lt;&gt;"", $P9359&lt;&gt;"...", $P9359&lt;&gt;"입력오류", $T$19=$P9359)
        )
    )
)</f>
        <v>0</v>
      </c>
    </row>
    <row r="9360" spans="9:17">
      <c r="I9360">
        <f t="shared" si="439"/>
        <v>9359</v>
      </c>
      <c r="J9360" t="e">
        <f t="shared" si="440"/>
        <v>#N/A</v>
      </c>
      <c r="K9360" t="e">
        <f t="shared" si="438"/>
        <v>#N/A</v>
      </c>
      <c r="L9360" t="b">
        <f>COUNTIF($N$2:N9360, N9360)=1</f>
        <v>0</v>
      </c>
      <c r="M9360" s="37">
        <f>IF( $Q9360, MAX($M$1:M9359)+1, 0)</f>
        <v>0</v>
      </c>
      <c r="N9360" t="e" cm="1">
        <f t="array" ref="N9360">INDEX($A$9:$F$1048576, $J9360, $K9360 )</f>
        <v>#N/A</v>
      </c>
      <c r="O9360" t="e" cm="1">
        <f t="array" ref="O9360">INDEX($B$9:$F$1048576, $J9360, $K9360 )</f>
        <v>#N/A</v>
      </c>
      <c r="P9360" t="str" cm="1">
        <f t="array" ref="P9360">IF( $L9360, TRIM(_xll.IMDP("IR", $G$5&amp;$N9360, $G$6)), "" )</f>
        <v/>
      </c>
      <c r="Q9360" t="b" cm="1">
        <f t="array" ref="Q9360">IF(
    $U$1=1, AND($P9360&lt;&gt;"", $P9360&lt;&gt;"...", $P9360&lt;&gt;"입력오류"),
    IF(
        $U$18=1, AND($P9360&lt;&gt;"", $P9360&lt;&gt;"...", $P9360&lt;&gt;"입력오류", ISNUMBER(FIND(INDEX($T$2:$T$7,$U$1),$P9360))),
        IF(
            $U$17="기타", AND($P9360&lt;&gt;"", $P9360&lt;&gt;"...", $P9360&lt;&gt;"입력오류", NOT(ISNUMBER(FIND($T$21:$T$34,$P9360)))),
            AND($P9360&lt;&gt;"", $P9360&lt;&gt;"...", $P9360&lt;&gt;"입력오류", $T$19=$P9360)
        )
    )
)</f>
        <v>0</v>
      </c>
    </row>
    <row r="9361" spans="9:17">
      <c r="I9361">
        <f t="shared" si="439"/>
        <v>9360</v>
      </c>
      <c r="J9361" t="e">
        <f t="shared" si="440"/>
        <v>#N/A</v>
      </c>
      <c r="K9361" t="e">
        <f t="shared" si="438"/>
        <v>#N/A</v>
      </c>
      <c r="L9361" t="b">
        <f>COUNTIF($N$2:N9361, N9361)=1</f>
        <v>0</v>
      </c>
      <c r="M9361" s="37">
        <f>IF( $Q9361, MAX($M$1:M9360)+1, 0)</f>
        <v>0</v>
      </c>
      <c r="N9361" t="e" cm="1">
        <f t="array" ref="N9361">INDEX($A$9:$F$1048576, $J9361, $K9361 )</f>
        <v>#N/A</v>
      </c>
      <c r="O9361" t="e" cm="1">
        <f t="array" ref="O9361">INDEX($B$9:$F$1048576, $J9361, $K9361 )</f>
        <v>#N/A</v>
      </c>
      <c r="P9361" t="str" cm="1">
        <f t="array" ref="P9361">IF( $L9361, TRIM(_xll.IMDP("IR", $G$5&amp;$N9361, $G$6)), "" )</f>
        <v/>
      </c>
      <c r="Q9361" t="b" cm="1">
        <f t="array" ref="Q9361">IF(
    $U$1=1, AND($P9361&lt;&gt;"", $P9361&lt;&gt;"...", $P9361&lt;&gt;"입력오류"),
    IF(
        $U$18=1, AND($P9361&lt;&gt;"", $P9361&lt;&gt;"...", $P9361&lt;&gt;"입력오류", ISNUMBER(FIND(INDEX($T$2:$T$7,$U$1),$P9361))),
        IF(
            $U$17="기타", AND($P9361&lt;&gt;"", $P9361&lt;&gt;"...", $P9361&lt;&gt;"입력오류", NOT(ISNUMBER(FIND($T$21:$T$34,$P9361)))),
            AND($P9361&lt;&gt;"", $P9361&lt;&gt;"...", $P9361&lt;&gt;"입력오류", $T$19=$P9361)
        )
    )
)</f>
        <v>0</v>
      </c>
    </row>
    <row r="9362" spans="9:17">
      <c r="I9362">
        <f t="shared" si="439"/>
        <v>9361</v>
      </c>
      <c r="J9362" t="e">
        <f t="shared" si="440"/>
        <v>#N/A</v>
      </c>
      <c r="K9362" t="e">
        <f t="shared" si="438"/>
        <v>#N/A</v>
      </c>
      <c r="L9362" t="b">
        <f>COUNTIF($N$2:N9362, N9362)=1</f>
        <v>0</v>
      </c>
      <c r="M9362" s="37">
        <f>IF( $Q9362, MAX($M$1:M9361)+1, 0)</f>
        <v>0</v>
      </c>
      <c r="N9362" t="e" cm="1">
        <f t="array" ref="N9362">INDEX($A$9:$F$1048576, $J9362, $K9362 )</f>
        <v>#N/A</v>
      </c>
      <c r="O9362" t="e" cm="1">
        <f t="array" ref="O9362">INDEX($B$9:$F$1048576, $J9362, $K9362 )</f>
        <v>#N/A</v>
      </c>
      <c r="P9362" t="str" cm="1">
        <f t="array" ref="P9362">IF( $L9362, TRIM(_xll.IMDP("IR", $G$5&amp;$N9362, $G$6)), "" )</f>
        <v/>
      </c>
      <c r="Q9362" t="b" cm="1">
        <f t="array" ref="Q9362">IF(
    $U$1=1, AND($P9362&lt;&gt;"", $P9362&lt;&gt;"...", $P9362&lt;&gt;"입력오류"),
    IF(
        $U$18=1, AND($P9362&lt;&gt;"", $P9362&lt;&gt;"...", $P9362&lt;&gt;"입력오류", ISNUMBER(FIND(INDEX($T$2:$T$7,$U$1),$P9362))),
        IF(
            $U$17="기타", AND($P9362&lt;&gt;"", $P9362&lt;&gt;"...", $P9362&lt;&gt;"입력오류", NOT(ISNUMBER(FIND($T$21:$T$34,$P9362)))),
            AND($P9362&lt;&gt;"", $P9362&lt;&gt;"...", $P9362&lt;&gt;"입력오류", $T$19=$P9362)
        )
    )
)</f>
        <v>0</v>
      </c>
    </row>
    <row r="9363" spans="9:17">
      <c r="I9363">
        <f t="shared" si="439"/>
        <v>9362</v>
      </c>
      <c r="J9363" t="e">
        <f t="shared" si="440"/>
        <v>#N/A</v>
      </c>
      <c r="K9363" t="e">
        <f t="shared" si="438"/>
        <v>#N/A</v>
      </c>
      <c r="L9363" t="b">
        <f>COUNTIF($N$2:N9363, N9363)=1</f>
        <v>0</v>
      </c>
      <c r="M9363" s="37">
        <f>IF( $Q9363, MAX($M$1:M9362)+1, 0)</f>
        <v>0</v>
      </c>
      <c r="N9363" t="e" cm="1">
        <f t="array" ref="N9363">INDEX($A$9:$F$1048576, $J9363, $K9363 )</f>
        <v>#N/A</v>
      </c>
      <c r="O9363" t="e" cm="1">
        <f t="array" ref="O9363">INDEX($B$9:$F$1048576, $J9363, $K9363 )</f>
        <v>#N/A</v>
      </c>
      <c r="P9363" t="str" cm="1">
        <f t="array" ref="P9363">IF( $L9363, TRIM(_xll.IMDP("IR", $G$5&amp;$N9363, $G$6)), "" )</f>
        <v/>
      </c>
      <c r="Q9363" t="b" cm="1">
        <f t="array" ref="Q9363">IF(
    $U$1=1, AND($P9363&lt;&gt;"", $P9363&lt;&gt;"...", $P9363&lt;&gt;"입력오류"),
    IF(
        $U$18=1, AND($P9363&lt;&gt;"", $P9363&lt;&gt;"...", $P9363&lt;&gt;"입력오류", ISNUMBER(FIND(INDEX($T$2:$T$7,$U$1),$P9363))),
        IF(
            $U$17="기타", AND($P9363&lt;&gt;"", $P9363&lt;&gt;"...", $P9363&lt;&gt;"입력오류", NOT(ISNUMBER(FIND($T$21:$T$34,$P9363)))),
            AND($P9363&lt;&gt;"", $P9363&lt;&gt;"...", $P9363&lt;&gt;"입력오류", $T$19=$P9363)
        )
    )
)</f>
        <v>0</v>
      </c>
    </row>
    <row r="9364" spans="9:17">
      <c r="I9364">
        <f t="shared" si="439"/>
        <v>9363</v>
      </c>
      <c r="J9364" t="e">
        <f t="shared" si="440"/>
        <v>#N/A</v>
      </c>
      <c r="K9364" t="e">
        <f t="shared" si="438"/>
        <v>#N/A</v>
      </c>
      <c r="L9364" t="b">
        <f>COUNTIF($N$2:N9364, N9364)=1</f>
        <v>0</v>
      </c>
      <c r="M9364" s="37">
        <f>IF( $Q9364, MAX($M$1:M9363)+1, 0)</f>
        <v>0</v>
      </c>
      <c r="N9364" t="e" cm="1">
        <f t="array" ref="N9364">INDEX($A$9:$F$1048576, $J9364, $K9364 )</f>
        <v>#N/A</v>
      </c>
      <c r="O9364" t="e" cm="1">
        <f t="array" ref="O9364">INDEX($B$9:$F$1048576, $J9364, $K9364 )</f>
        <v>#N/A</v>
      </c>
      <c r="P9364" t="str" cm="1">
        <f t="array" ref="P9364">IF( $L9364, TRIM(_xll.IMDP("IR", $G$5&amp;$N9364, $G$6)), "" )</f>
        <v/>
      </c>
      <c r="Q9364" t="b" cm="1">
        <f t="array" ref="Q9364">IF(
    $U$1=1, AND($P9364&lt;&gt;"", $P9364&lt;&gt;"...", $P9364&lt;&gt;"입력오류"),
    IF(
        $U$18=1, AND($P9364&lt;&gt;"", $P9364&lt;&gt;"...", $P9364&lt;&gt;"입력오류", ISNUMBER(FIND(INDEX($T$2:$T$7,$U$1),$P9364))),
        IF(
            $U$17="기타", AND($P9364&lt;&gt;"", $P9364&lt;&gt;"...", $P9364&lt;&gt;"입력오류", NOT(ISNUMBER(FIND($T$21:$T$34,$P9364)))),
            AND($P9364&lt;&gt;"", $P9364&lt;&gt;"...", $P9364&lt;&gt;"입력오류", $T$19=$P9364)
        )
    )
)</f>
        <v>0</v>
      </c>
    </row>
    <row r="9365" spans="9:17">
      <c r="I9365">
        <f t="shared" si="439"/>
        <v>9364</v>
      </c>
      <c r="J9365" t="e">
        <f t="shared" si="440"/>
        <v>#N/A</v>
      </c>
      <c r="K9365" t="e">
        <f t="shared" si="438"/>
        <v>#N/A</v>
      </c>
      <c r="L9365" t="b">
        <f>COUNTIF($N$2:N9365, N9365)=1</f>
        <v>0</v>
      </c>
      <c r="M9365" s="37">
        <f>IF( $Q9365, MAX($M$1:M9364)+1, 0)</f>
        <v>0</v>
      </c>
      <c r="N9365" t="e" cm="1">
        <f t="array" ref="N9365">INDEX($A$9:$F$1048576, $J9365, $K9365 )</f>
        <v>#N/A</v>
      </c>
      <c r="O9365" t="e" cm="1">
        <f t="array" ref="O9365">INDEX($B$9:$F$1048576, $J9365, $K9365 )</f>
        <v>#N/A</v>
      </c>
      <c r="P9365" t="str" cm="1">
        <f t="array" ref="P9365">IF( $L9365, TRIM(_xll.IMDP("IR", $G$5&amp;$N9365, $G$6)), "" )</f>
        <v/>
      </c>
      <c r="Q9365" t="b" cm="1">
        <f t="array" ref="Q9365">IF(
    $U$1=1, AND($P9365&lt;&gt;"", $P9365&lt;&gt;"...", $P9365&lt;&gt;"입력오류"),
    IF(
        $U$18=1, AND($P9365&lt;&gt;"", $P9365&lt;&gt;"...", $P9365&lt;&gt;"입력오류", ISNUMBER(FIND(INDEX($T$2:$T$7,$U$1),$P9365))),
        IF(
            $U$17="기타", AND($P9365&lt;&gt;"", $P9365&lt;&gt;"...", $P9365&lt;&gt;"입력오류", NOT(ISNUMBER(FIND($T$21:$T$34,$P9365)))),
            AND($P9365&lt;&gt;"", $P9365&lt;&gt;"...", $P9365&lt;&gt;"입력오류", $T$19=$P9365)
        )
    )
)</f>
        <v>0</v>
      </c>
    </row>
    <row r="9366" spans="9:17">
      <c r="I9366">
        <f t="shared" si="439"/>
        <v>9365</v>
      </c>
      <c r="J9366" t="e">
        <f t="shared" si="440"/>
        <v>#N/A</v>
      </c>
      <c r="K9366" t="e">
        <f t="shared" si="438"/>
        <v>#N/A</v>
      </c>
      <c r="L9366" t="b">
        <f>COUNTIF($N$2:N9366, N9366)=1</f>
        <v>0</v>
      </c>
      <c r="M9366" s="37">
        <f>IF( $Q9366, MAX($M$1:M9365)+1, 0)</f>
        <v>0</v>
      </c>
      <c r="N9366" t="e" cm="1">
        <f t="array" ref="N9366">INDEX($A$9:$F$1048576, $J9366, $K9366 )</f>
        <v>#N/A</v>
      </c>
      <c r="O9366" t="e" cm="1">
        <f t="array" ref="O9366">INDEX($B$9:$F$1048576, $J9366, $K9366 )</f>
        <v>#N/A</v>
      </c>
      <c r="P9366" t="str" cm="1">
        <f t="array" ref="P9366">IF( $L9366, TRIM(_xll.IMDP("IR", $G$5&amp;$N9366, $G$6)), "" )</f>
        <v/>
      </c>
      <c r="Q9366" t="b" cm="1">
        <f t="array" ref="Q9366">IF(
    $U$1=1, AND($P9366&lt;&gt;"", $P9366&lt;&gt;"...", $P9366&lt;&gt;"입력오류"),
    IF(
        $U$18=1, AND($P9366&lt;&gt;"", $P9366&lt;&gt;"...", $P9366&lt;&gt;"입력오류", ISNUMBER(FIND(INDEX($T$2:$T$7,$U$1),$P9366))),
        IF(
            $U$17="기타", AND($P9366&lt;&gt;"", $P9366&lt;&gt;"...", $P9366&lt;&gt;"입력오류", NOT(ISNUMBER(FIND($T$21:$T$34,$P9366)))),
            AND($P9366&lt;&gt;"", $P9366&lt;&gt;"...", $P9366&lt;&gt;"입력오류", $T$19=$P9366)
        )
    )
)</f>
        <v>0</v>
      </c>
    </row>
    <row r="9367" spans="9:17">
      <c r="I9367">
        <f t="shared" si="439"/>
        <v>9366</v>
      </c>
      <c r="J9367" t="e">
        <f t="shared" si="440"/>
        <v>#N/A</v>
      </c>
      <c r="K9367" t="e">
        <f t="shared" si="438"/>
        <v>#N/A</v>
      </c>
      <c r="L9367" t="b">
        <f>COUNTIF($N$2:N9367, N9367)=1</f>
        <v>0</v>
      </c>
      <c r="M9367" s="37">
        <f>IF( $Q9367, MAX($M$1:M9366)+1, 0)</f>
        <v>0</v>
      </c>
      <c r="N9367" t="e" cm="1">
        <f t="array" ref="N9367">INDEX($A$9:$F$1048576, $J9367, $K9367 )</f>
        <v>#N/A</v>
      </c>
      <c r="O9367" t="e" cm="1">
        <f t="array" ref="O9367">INDEX($B$9:$F$1048576, $J9367, $K9367 )</f>
        <v>#N/A</v>
      </c>
      <c r="P9367" t="str" cm="1">
        <f t="array" ref="P9367">IF( $L9367, TRIM(_xll.IMDP("IR", $G$5&amp;$N9367, $G$6)), "" )</f>
        <v/>
      </c>
      <c r="Q9367" t="b" cm="1">
        <f t="array" ref="Q9367">IF(
    $U$1=1, AND($P9367&lt;&gt;"", $P9367&lt;&gt;"...", $P9367&lt;&gt;"입력오류"),
    IF(
        $U$18=1, AND($P9367&lt;&gt;"", $P9367&lt;&gt;"...", $P9367&lt;&gt;"입력오류", ISNUMBER(FIND(INDEX($T$2:$T$7,$U$1),$P9367))),
        IF(
            $U$17="기타", AND($P9367&lt;&gt;"", $P9367&lt;&gt;"...", $P9367&lt;&gt;"입력오류", NOT(ISNUMBER(FIND($T$21:$T$34,$P9367)))),
            AND($P9367&lt;&gt;"", $P9367&lt;&gt;"...", $P9367&lt;&gt;"입력오류", $T$19=$P9367)
        )
    )
)</f>
        <v>0</v>
      </c>
    </row>
    <row r="9368" spans="9:17">
      <c r="I9368">
        <f t="shared" si="439"/>
        <v>9367</v>
      </c>
      <c r="J9368" t="e">
        <f t="shared" si="440"/>
        <v>#N/A</v>
      </c>
      <c r="K9368" t="e">
        <f t="shared" si="438"/>
        <v>#N/A</v>
      </c>
      <c r="L9368" t="b">
        <f>COUNTIF($N$2:N9368, N9368)=1</f>
        <v>0</v>
      </c>
      <c r="M9368" s="37">
        <f>IF( $Q9368, MAX($M$1:M9367)+1, 0)</f>
        <v>0</v>
      </c>
      <c r="N9368" t="e" cm="1">
        <f t="array" ref="N9368">INDEX($A$9:$F$1048576, $J9368, $K9368 )</f>
        <v>#N/A</v>
      </c>
      <c r="O9368" t="e" cm="1">
        <f t="array" ref="O9368">INDEX($B$9:$F$1048576, $J9368, $K9368 )</f>
        <v>#N/A</v>
      </c>
      <c r="P9368" t="str" cm="1">
        <f t="array" ref="P9368">IF( $L9368, TRIM(_xll.IMDP("IR", $G$5&amp;$N9368, $G$6)), "" )</f>
        <v/>
      </c>
      <c r="Q9368" t="b" cm="1">
        <f t="array" ref="Q9368">IF(
    $U$1=1, AND($P9368&lt;&gt;"", $P9368&lt;&gt;"...", $P9368&lt;&gt;"입력오류"),
    IF(
        $U$18=1, AND($P9368&lt;&gt;"", $P9368&lt;&gt;"...", $P9368&lt;&gt;"입력오류", ISNUMBER(FIND(INDEX($T$2:$T$7,$U$1),$P9368))),
        IF(
            $U$17="기타", AND($P9368&lt;&gt;"", $P9368&lt;&gt;"...", $P9368&lt;&gt;"입력오류", NOT(ISNUMBER(FIND($T$21:$T$34,$P9368)))),
            AND($P9368&lt;&gt;"", $P9368&lt;&gt;"...", $P9368&lt;&gt;"입력오류", $T$19=$P9368)
        )
    )
)</f>
        <v>0</v>
      </c>
    </row>
    <row r="9369" spans="9:17">
      <c r="I9369">
        <f t="shared" si="439"/>
        <v>9368</v>
      </c>
      <c r="J9369" t="e">
        <f t="shared" si="440"/>
        <v>#N/A</v>
      </c>
      <c r="K9369" t="e">
        <f t="shared" si="438"/>
        <v>#N/A</v>
      </c>
      <c r="L9369" t="b">
        <f>COUNTIF($N$2:N9369, N9369)=1</f>
        <v>0</v>
      </c>
      <c r="M9369" s="37">
        <f>IF( $Q9369, MAX($M$1:M9368)+1, 0)</f>
        <v>0</v>
      </c>
      <c r="N9369" t="e" cm="1">
        <f t="array" ref="N9369">INDEX($A$9:$F$1048576, $J9369, $K9369 )</f>
        <v>#N/A</v>
      </c>
      <c r="O9369" t="e" cm="1">
        <f t="array" ref="O9369">INDEX($B$9:$F$1048576, $J9369, $K9369 )</f>
        <v>#N/A</v>
      </c>
      <c r="P9369" t="str" cm="1">
        <f t="array" ref="P9369">IF( $L9369, TRIM(_xll.IMDP("IR", $G$5&amp;$N9369, $G$6)), "" )</f>
        <v/>
      </c>
      <c r="Q9369" t="b" cm="1">
        <f t="array" ref="Q9369">IF(
    $U$1=1, AND($P9369&lt;&gt;"", $P9369&lt;&gt;"...", $P9369&lt;&gt;"입력오류"),
    IF(
        $U$18=1, AND($P9369&lt;&gt;"", $P9369&lt;&gt;"...", $P9369&lt;&gt;"입력오류", ISNUMBER(FIND(INDEX($T$2:$T$7,$U$1),$P9369))),
        IF(
            $U$17="기타", AND($P9369&lt;&gt;"", $P9369&lt;&gt;"...", $P9369&lt;&gt;"입력오류", NOT(ISNUMBER(FIND($T$21:$T$34,$P9369)))),
            AND($P9369&lt;&gt;"", $P9369&lt;&gt;"...", $P9369&lt;&gt;"입력오류", $T$19=$P9369)
        )
    )
)</f>
        <v>0</v>
      </c>
    </row>
    <row r="9370" spans="9:17">
      <c r="I9370">
        <f t="shared" si="439"/>
        <v>9369</v>
      </c>
      <c r="J9370" t="e">
        <f t="shared" si="440"/>
        <v>#N/A</v>
      </c>
      <c r="K9370" t="e">
        <f t="shared" si="438"/>
        <v>#N/A</v>
      </c>
      <c r="L9370" t="b">
        <f>COUNTIF($N$2:N9370, N9370)=1</f>
        <v>0</v>
      </c>
      <c r="M9370" s="37">
        <f>IF( $Q9370, MAX($M$1:M9369)+1, 0)</f>
        <v>0</v>
      </c>
      <c r="N9370" t="e" cm="1">
        <f t="array" ref="N9370">INDEX($A$9:$F$1048576, $J9370, $K9370 )</f>
        <v>#N/A</v>
      </c>
      <c r="O9370" t="e" cm="1">
        <f t="array" ref="O9370">INDEX($B$9:$F$1048576, $J9370, $K9370 )</f>
        <v>#N/A</v>
      </c>
      <c r="P9370" t="str" cm="1">
        <f t="array" ref="P9370">IF( $L9370, TRIM(_xll.IMDP("IR", $G$5&amp;$N9370, $G$6)), "" )</f>
        <v/>
      </c>
      <c r="Q9370" t="b" cm="1">
        <f t="array" ref="Q9370">IF(
    $U$1=1, AND($P9370&lt;&gt;"", $P9370&lt;&gt;"...", $P9370&lt;&gt;"입력오류"),
    IF(
        $U$18=1, AND($P9370&lt;&gt;"", $P9370&lt;&gt;"...", $P9370&lt;&gt;"입력오류", ISNUMBER(FIND(INDEX($T$2:$T$7,$U$1),$P9370))),
        IF(
            $U$17="기타", AND($P9370&lt;&gt;"", $P9370&lt;&gt;"...", $P9370&lt;&gt;"입력오류", NOT(ISNUMBER(FIND($T$21:$T$34,$P9370)))),
            AND($P9370&lt;&gt;"", $P9370&lt;&gt;"...", $P9370&lt;&gt;"입력오류", $T$19=$P9370)
        )
    )
)</f>
        <v>0</v>
      </c>
    </row>
    <row r="9371" spans="9:17">
      <c r="I9371">
        <f t="shared" si="439"/>
        <v>9370</v>
      </c>
      <c r="J9371" t="e">
        <f t="shared" si="440"/>
        <v>#N/A</v>
      </c>
      <c r="K9371" t="e">
        <f t="shared" si="438"/>
        <v>#N/A</v>
      </c>
      <c r="L9371" t="b">
        <f>COUNTIF($N$2:N9371, N9371)=1</f>
        <v>0</v>
      </c>
      <c r="M9371" s="37">
        <f>IF( $Q9371, MAX($M$1:M9370)+1, 0)</f>
        <v>0</v>
      </c>
      <c r="N9371" t="e" cm="1">
        <f t="array" ref="N9371">INDEX($A$9:$F$1048576, $J9371, $K9371 )</f>
        <v>#N/A</v>
      </c>
      <c r="O9371" t="e" cm="1">
        <f t="array" ref="O9371">INDEX($B$9:$F$1048576, $J9371, $K9371 )</f>
        <v>#N/A</v>
      </c>
      <c r="P9371" t="str" cm="1">
        <f t="array" ref="P9371">IF( $L9371, TRIM(_xll.IMDP("IR", $G$5&amp;$N9371, $G$6)), "" )</f>
        <v/>
      </c>
      <c r="Q9371" t="b" cm="1">
        <f t="array" ref="Q9371">IF(
    $U$1=1, AND($P9371&lt;&gt;"", $P9371&lt;&gt;"...", $P9371&lt;&gt;"입력오류"),
    IF(
        $U$18=1, AND($P9371&lt;&gt;"", $P9371&lt;&gt;"...", $P9371&lt;&gt;"입력오류", ISNUMBER(FIND(INDEX($T$2:$T$7,$U$1),$P9371))),
        IF(
            $U$17="기타", AND($P9371&lt;&gt;"", $P9371&lt;&gt;"...", $P9371&lt;&gt;"입력오류", NOT(ISNUMBER(FIND($T$21:$T$34,$P9371)))),
            AND($P9371&lt;&gt;"", $P9371&lt;&gt;"...", $P9371&lt;&gt;"입력오류", $T$19=$P9371)
        )
    )
)</f>
        <v>0</v>
      </c>
    </row>
    <row r="9372" spans="9:17">
      <c r="I9372">
        <f t="shared" si="439"/>
        <v>9371</v>
      </c>
      <c r="J9372" t="e">
        <f t="shared" si="440"/>
        <v>#N/A</v>
      </c>
      <c r="K9372" t="e">
        <f t="shared" si="438"/>
        <v>#N/A</v>
      </c>
      <c r="L9372" t="b">
        <f>COUNTIF($N$2:N9372, N9372)=1</f>
        <v>0</v>
      </c>
      <c r="M9372" s="37">
        <f>IF( $Q9372, MAX($M$1:M9371)+1, 0)</f>
        <v>0</v>
      </c>
      <c r="N9372" t="e" cm="1">
        <f t="array" ref="N9372">INDEX($A$9:$F$1048576, $J9372, $K9372 )</f>
        <v>#N/A</v>
      </c>
      <c r="O9372" t="e" cm="1">
        <f t="array" ref="O9372">INDEX($B$9:$F$1048576, $J9372, $K9372 )</f>
        <v>#N/A</v>
      </c>
      <c r="P9372" t="str" cm="1">
        <f t="array" ref="P9372">IF( $L9372, TRIM(_xll.IMDP("IR", $G$5&amp;$N9372, $G$6)), "" )</f>
        <v/>
      </c>
      <c r="Q9372" t="b" cm="1">
        <f t="array" ref="Q9372">IF(
    $U$1=1, AND($P9372&lt;&gt;"", $P9372&lt;&gt;"...", $P9372&lt;&gt;"입력오류"),
    IF(
        $U$18=1, AND($P9372&lt;&gt;"", $P9372&lt;&gt;"...", $P9372&lt;&gt;"입력오류", ISNUMBER(FIND(INDEX($T$2:$T$7,$U$1),$P9372))),
        IF(
            $U$17="기타", AND($P9372&lt;&gt;"", $P9372&lt;&gt;"...", $P9372&lt;&gt;"입력오류", NOT(ISNUMBER(FIND($T$21:$T$34,$P9372)))),
            AND($P9372&lt;&gt;"", $P9372&lt;&gt;"...", $P9372&lt;&gt;"입력오류", $T$19=$P9372)
        )
    )
)</f>
        <v>0</v>
      </c>
    </row>
    <row r="9373" spans="9:17">
      <c r="I9373">
        <f t="shared" si="439"/>
        <v>9372</v>
      </c>
      <c r="J9373" t="e">
        <f t="shared" si="440"/>
        <v>#N/A</v>
      </c>
      <c r="K9373" t="e">
        <f t="shared" si="438"/>
        <v>#N/A</v>
      </c>
      <c r="L9373" t="b">
        <f>COUNTIF($N$2:N9373, N9373)=1</f>
        <v>0</v>
      </c>
      <c r="M9373" s="37">
        <f>IF( $Q9373, MAX($M$1:M9372)+1, 0)</f>
        <v>0</v>
      </c>
      <c r="N9373" t="e" cm="1">
        <f t="array" ref="N9373">INDEX($A$9:$F$1048576, $J9373, $K9373 )</f>
        <v>#N/A</v>
      </c>
      <c r="O9373" t="e" cm="1">
        <f t="array" ref="O9373">INDEX($B$9:$F$1048576, $J9373, $K9373 )</f>
        <v>#N/A</v>
      </c>
      <c r="P9373" t="str" cm="1">
        <f t="array" ref="P9373">IF( $L9373, TRIM(_xll.IMDP("IR", $G$5&amp;$N9373, $G$6)), "" )</f>
        <v/>
      </c>
      <c r="Q9373" t="b" cm="1">
        <f t="array" ref="Q9373">IF(
    $U$1=1, AND($P9373&lt;&gt;"", $P9373&lt;&gt;"...", $P9373&lt;&gt;"입력오류"),
    IF(
        $U$18=1, AND($P9373&lt;&gt;"", $P9373&lt;&gt;"...", $P9373&lt;&gt;"입력오류", ISNUMBER(FIND(INDEX($T$2:$T$7,$U$1),$P9373))),
        IF(
            $U$17="기타", AND($P9373&lt;&gt;"", $P9373&lt;&gt;"...", $P9373&lt;&gt;"입력오류", NOT(ISNUMBER(FIND($T$21:$T$34,$P9373)))),
            AND($P9373&lt;&gt;"", $P9373&lt;&gt;"...", $P9373&lt;&gt;"입력오류", $T$19=$P9373)
        )
    )
)</f>
        <v>0</v>
      </c>
    </row>
    <row r="9374" spans="9:17">
      <c r="I9374">
        <f t="shared" si="439"/>
        <v>9373</v>
      </c>
      <c r="J9374" t="e">
        <f t="shared" si="440"/>
        <v>#N/A</v>
      </c>
      <c r="K9374" t="e">
        <f t="shared" si="438"/>
        <v>#N/A</v>
      </c>
      <c r="L9374" t="b">
        <f>COUNTIF($N$2:N9374, N9374)=1</f>
        <v>0</v>
      </c>
      <c r="M9374" s="37">
        <f>IF( $Q9374, MAX($M$1:M9373)+1, 0)</f>
        <v>0</v>
      </c>
      <c r="N9374" t="e" cm="1">
        <f t="array" ref="N9374">INDEX($A$9:$F$1048576, $J9374, $K9374 )</f>
        <v>#N/A</v>
      </c>
      <c r="O9374" t="e" cm="1">
        <f t="array" ref="O9374">INDEX($B$9:$F$1048576, $J9374, $K9374 )</f>
        <v>#N/A</v>
      </c>
      <c r="P9374" t="str" cm="1">
        <f t="array" ref="P9374">IF( $L9374, TRIM(_xll.IMDP("IR", $G$5&amp;$N9374, $G$6)), "" )</f>
        <v/>
      </c>
      <c r="Q9374" t="b" cm="1">
        <f t="array" ref="Q9374">IF(
    $U$1=1, AND($P9374&lt;&gt;"", $P9374&lt;&gt;"...", $P9374&lt;&gt;"입력오류"),
    IF(
        $U$18=1, AND($P9374&lt;&gt;"", $P9374&lt;&gt;"...", $P9374&lt;&gt;"입력오류", ISNUMBER(FIND(INDEX($T$2:$T$7,$U$1),$P9374))),
        IF(
            $U$17="기타", AND($P9374&lt;&gt;"", $P9374&lt;&gt;"...", $P9374&lt;&gt;"입력오류", NOT(ISNUMBER(FIND($T$21:$T$34,$P9374)))),
            AND($P9374&lt;&gt;"", $P9374&lt;&gt;"...", $P9374&lt;&gt;"입력오류", $T$19=$P9374)
        )
    )
)</f>
        <v>0</v>
      </c>
    </row>
    <row r="9375" spans="9:17">
      <c r="I9375">
        <f t="shared" si="439"/>
        <v>9374</v>
      </c>
      <c r="J9375" t="e">
        <f t="shared" si="440"/>
        <v>#N/A</v>
      </c>
      <c r="K9375" t="e">
        <f t="shared" si="438"/>
        <v>#N/A</v>
      </c>
      <c r="L9375" t="b">
        <f>COUNTIF($N$2:N9375, N9375)=1</f>
        <v>0</v>
      </c>
      <c r="M9375" s="37">
        <f>IF( $Q9375, MAX($M$1:M9374)+1, 0)</f>
        <v>0</v>
      </c>
      <c r="N9375" t="e" cm="1">
        <f t="array" ref="N9375">INDEX($A$9:$F$1048576, $J9375, $K9375 )</f>
        <v>#N/A</v>
      </c>
      <c r="O9375" t="e" cm="1">
        <f t="array" ref="O9375">INDEX($B$9:$F$1048576, $J9375, $K9375 )</f>
        <v>#N/A</v>
      </c>
      <c r="P9375" t="str" cm="1">
        <f t="array" ref="P9375">IF( $L9375, TRIM(_xll.IMDP("IR", $G$5&amp;$N9375, $G$6)), "" )</f>
        <v/>
      </c>
      <c r="Q9375" t="b" cm="1">
        <f t="array" ref="Q9375">IF(
    $U$1=1, AND($P9375&lt;&gt;"", $P9375&lt;&gt;"...", $P9375&lt;&gt;"입력오류"),
    IF(
        $U$18=1, AND($P9375&lt;&gt;"", $P9375&lt;&gt;"...", $P9375&lt;&gt;"입력오류", ISNUMBER(FIND(INDEX($T$2:$T$7,$U$1),$P9375))),
        IF(
            $U$17="기타", AND($P9375&lt;&gt;"", $P9375&lt;&gt;"...", $P9375&lt;&gt;"입력오류", NOT(ISNUMBER(FIND($T$21:$T$34,$P9375)))),
            AND($P9375&lt;&gt;"", $P9375&lt;&gt;"...", $P9375&lt;&gt;"입력오류", $T$19=$P9375)
        )
    )
)</f>
        <v>0</v>
      </c>
    </row>
    <row r="9376" spans="9:17">
      <c r="I9376">
        <f t="shared" si="439"/>
        <v>9375</v>
      </c>
      <c r="J9376" t="e">
        <f t="shared" si="440"/>
        <v>#N/A</v>
      </c>
      <c r="K9376" t="e">
        <f t="shared" si="438"/>
        <v>#N/A</v>
      </c>
      <c r="L9376" t="b">
        <f>COUNTIF($N$2:N9376, N9376)=1</f>
        <v>0</v>
      </c>
      <c r="M9376" s="37">
        <f>IF( $Q9376, MAX($M$1:M9375)+1, 0)</f>
        <v>0</v>
      </c>
      <c r="N9376" t="e" cm="1">
        <f t="array" ref="N9376">INDEX($A$9:$F$1048576, $J9376, $K9376 )</f>
        <v>#N/A</v>
      </c>
      <c r="O9376" t="e" cm="1">
        <f t="array" ref="O9376">INDEX($B$9:$F$1048576, $J9376, $K9376 )</f>
        <v>#N/A</v>
      </c>
      <c r="P9376" t="str" cm="1">
        <f t="array" ref="P9376">IF( $L9376, TRIM(_xll.IMDP("IR", $G$5&amp;$N9376, $G$6)), "" )</f>
        <v/>
      </c>
      <c r="Q9376" t="b" cm="1">
        <f t="array" ref="Q9376">IF(
    $U$1=1, AND($P9376&lt;&gt;"", $P9376&lt;&gt;"...", $P9376&lt;&gt;"입력오류"),
    IF(
        $U$18=1, AND($P9376&lt;&gt;"", $P9376&lt;&gt;"...", $P9376&lt;&gt;"입력오류", ISNUMBER(FIND(INDEX($T$2:$T$7,$U$1),$P9376))),
        IF(
            $U$17="기타", AND($P9376&lt;&gt;"", $P9376&lt;&gt;"...", $P9376&lt;&gt;"입력오류", NOT(ISNUMBER(FIND($T$21:$T$34,$P9376)))),
            AND($P9376&lt;&gt;"", $P9376&lt;&gt;"...", $P9376&lt;&gt;"입력오류", $T$19=$P9376)
        )
    )
)</f>
        <v>0</v>
      </c>
    </row>
    <row r="9377" spans="9:17">
      <c r="I9377">
        <f t="shared" si="439"/>
        <v>9376</v>
      </c>
      <c r="J9377" t="e">
        <f t="shared" si="440"/>
        <v>#N/A</v>
      </c>
      <c r="K9377" t="e">
        <f t="shared" si="438"/>
        <v>#N/A</v>
      </c>
      <c r="L9377" t="b">
        <f>COUNTIF($N$2:N9377, N9377)=1</f>
        <v>0</v>
      </c>
      <c r="M9377" s="37">
        <f>IF( $Q9377, MAX($M$1:M9376)+1, 0)</f>
        <v>0</v>
      </c>
      <c r="N9377" t="e" cm="1">
        <f t="array" ref="N9377">INDEX($A$9:$F$1048576, $J9377, $K9377 )</f>
        <v>#N/A</v>
      </c>
      <c r="O9377" t="e" cm="1">
        <f t="array" ref="O9377">INDEX($B$9:$F$1048576, $J9377, $K9377 )</f>
        <v>#N/A</v>
      </c>
      <c r="P9377" t="str" cm="1">
        <f t="array" ref="P9377">IF( $L9377, TRIM(_xll.IMDP("IR", $G$5&amp;$N9377, $G$6)), "" )</f>
        <v/>
      </c>
      <c r="Q9377" t="b" cm="1">
        <f t="array" ref="Q9377">IF(
    $U$1=1, AND($P9377&lt;&gt;"", $P9377&lt;&gt;"...", $P9377&lt;&gt;"입력오류"),
    IF(
        $U$18=1, AND($P9377&lt;&gt;"", $P9377&lt;&gt;"...", $P9377&lt;&gt;"입력오류", ISNUMBER(FIND(INDEX($T$2:$T$7,$U$1),$P9377))),
        IF(
            $U$17="기타", AND($P9377&lt;&gt;"", $P9377&lt;&gt;"...", $P9377&lt;&gt;"입력오류", NOT(ISNUMBER(FIND($T$21:$T$34,$P9377)))),
            AND($P9377&lt;&gt;"", $P9377&lt;&gt;"...", $P9377&lt;&gt;"입력오류", $T$19=$P9377)
        )
    )
)</f>
        <v>0</v>
      </c>
    </row>
    <row r="9378" spans="9:17">
      <c r="I9378">
        <f t="shared" si="439"/>
        <v>9377</v>
      </c>
      <c r="J9378" t="e">
        <f t="shared" si="440"/>
        <v>#N/A</v>
      </c>
      <c r="K9378" t="e">
        <f t="shared" si="438"/>
        <v>#N/A</v>
      </c>
      <c r="L9378" t="b">
        <f>COUNTIF($N$2:N9378, N9378)=1</f>
        <v>0</v>
      </c>
      <c r="M9378" s="37">
        <f>IF( $Q9378, MAX($M$1:M9377)+1, 0)</f>
        <v>0</v>
      </c>
      <c r="N9378" t="e" cm="1">
        <f t="array" ref="N9378">INDEX($A$9:$F$1048576, $J9378, $K9378 )</f>
        <v>#N/A</v>
      </c>
      <c r="O9378" t="e" cm="1">
        <f t="array" ref="O9378">INDEX($B$9:$F$1048576, $J9378, $K9378 )</f>
        <v>#N/A</v>
      </c>
      <c r="P9378" t="str" cm="1">
        <f t="array" ref="P9378">IF( $L9378, TRIM(_xll.IMDP("IR", $G$5&amp;$N9378, $G$6)), "" )</f>
        <v/>
      </c>
      <c r="Q9378" t="b" cm="1">
        <f t="array" ref="Q9378">IF(
    $U$1=1, AND($P9378&lt;&gt;"", $P9378&lt;&gt;"...", $P9378&lt;&gt;"입력오류"),
    IF(
        $U$18=1, AND($P9378&lt;&gt;"", $P9378&lt;&gt;"...", $P9378&lt;&gt;"입력오류", ISNUMBER(FIND(INDEX($T$2:$T$7,$U$1),$P9378))),
        IF(
            $U$17="기타", AND($P9378&lt;&gt;"", $P9378&lt;&gt;"...", $P9378&lt;&gt;"입력오류", NOT(ISNUMBER(FIND($T$21:$T$34,$P9378)))),
            AND($P9378&lt;&gt;"", $P9378&lt;&gt;"...", $P9378&lt;&gt;"입력오류", $T$19=$P9378)
        )
    )
)</f>
        <v>0</v>
      </c>
    </row>
    <row r="9379" spans="9:17">
      <c r="I9379">
        <f t="shared" si="439"/>
        <v>9378</v>
      </c>
      <c r="J9379" t="e">
        <f t="shared" si="440"/>
        <v>#N/A</v>
      </c>
      <c r="K9379" t="e">
        <f t="shared" si="438"/>
        <v>#N/A</v>
      </c>
      <c r="L9379" t="b">
        <f>COUNTIF($N$2:N9379, N9379)=1</f>
        <v>0</v>
      </c>
      <c r="M9379" s="37">
        <f>IF( $Q9379, MAX($M$1:M9378)+1, 0)</f>
        <v>0</v>
      </c>
      <c r="N9379" t="e" cm="1">
        <f t="array" ref="N9379">INDEX($A$9:$F$1048576, $J9379, $K9379 )</f>
        <v>#N/A</v>
      </c>
      <c r="O9379" t="e" cm="1">
        <f t="array" ref="O9379">INDEX($B$9:$F$1048576, $J9379, $K9379 )</f>
        <v>#N/A</v>
      </c>
      <c r="P9379" t="str" cm="1">
        <f t="array" ref="P9379">IF( $L9379, TRIM(_xll.IMDP("IR", $G$5&amp;$N9379, $G$6)), "" )</f>
        <v/>
      </c>
      <c r="Q9379" t="b" cm="1">
        <f t="array" ref="Q9379">IF(
    $U$1=1, AND($P9379&lt;&gt;"", $P9379&lt;&gt;"...", $P9379&lt;&gt;"입력오류"),
    IF(
        $U$18=1, AND($P9379&lt;&gt;"", $P9379&lt;&gt;"...", $P9379&lt;&gt;"입력오류", ISNUMBER(FIND(INDEX($T$2:$T$7,$U$1),$P9379))),
        IF(
            $U$17="기타", AND($P9379&lt;&gt;"", $P9379&lt;&gt;"...", $P9379&lt;&gt;"입력오류", NOT(ISNUMBER(FIND($T$21:$T$34,$P9379)))),
            AND($P9379&lt;&gt;"", $P9379&lt;&gt;"...", $P9379&lt;&gt;"입력오류", $T$19=$P9379)
        )
    )
)</f>
        <v>0</v>
      </c>
    </row>
    <row r="9380" spans="9:17">
      <c r="I9380">
        <f t="shared" si="439"/>
        <v>9379</v>
      </c>
      <c r="J9380" t="e">
        <f t="shared" si="440"/>
        <v>#N/A</v>
      </c>
      <c r="K9380" t="e">
        <f t="shared" si="438"/>
        <v>#N/A</v>
      </c>
      <c r="L9380" t="b">
        <f>COUNTIF($N$2:N9380, N9380)=1</f>
        <v>0</v>
      </c>
      <c r="M9380" s="37">
        <f>IF( $Q9380, MAX($M$1:M9379)+1, 0)</f>
        <v>0</v>
      </c>
      <c r="N9380" t="e" cm="1">
        <f t="array" ref="N9380">INDEX($A$9:$F$1048576, $J9380, $K9380 )</f>
        <v>#N/A</v>
      </c>
      <c r="O9380" t="e" cm="1">
        <f t="array" ref="O9380">INDEX($B$9:$F$1048576, $J9380, $K9380 )</f>
        <v>#N/A</v>
      </c>
      <c r="P9380" t="str" cm="1">
        <f t="array" ref="P9380">IF( $L9380, TRIM(_xll.IMDP("IR", $G$5&amp;$N9380, $G$6)), "" )</f>
        <v/>
      </c>
      <c r="Q9380" t="b" cm="1">
        <f t="array" ref="Q9380">IF(
    $U$1=1, AND($P9380&lt;&gt;"", $P9380&lt;&gt;"...", $P9380&lt;&gt;"입력오류"),
    IF(
        $U$18=1, AND($P9380&lt;&gt;"", $P9380&lt;&gt;"...", $P9380&lt;&gt;"입력오류", ISNUMBER(FIND(INDEX($T$2:$T$7,$U$1),$P9380))),
        IF(
            $U$17="기타", AND($P9380&lt;&gt;"", $P9380&lt;&gt;"...", $P9380&lt;&gt;"입력오류", NOT(ISNUMBER(FIND($T$21:$T$34,$P9380)))),
            AND($P9380&lt;&gt;"", $P9380&lt;&gt;"...", $P9380&lt;&gt;"입력오류", $T$19=$P9380)
        )
    )
)</f>
        <v>0</v>
      </c>
    </row>
    <row r="9381" spans="9:17">
      <c r="I9381">
        <f t="shared" si="439"/>
        <v>9380</v>
      </c>
      <c r="J9381" t="e">
        <f t="shared" si="440"/>
        <v>#N/A</v>
      </c>
      <c r="K9381" t="e">
        <f t="shared" si="438"/>
        <v>#N/A</v>
      </c>
      <c r="L9381" t="b">
        <f>COUNTIF($N$2:N9381, N9381)=1</f>
        <v>0</v>
      </c>
      <c r="M9381" s="37">
        <f>IF( $Q9381, MAX($M$1:M9380)+1, 0)</f>
        <v>0</v>
      </c>
      <c r="N9381" t="e" cm="1">
        <f t="array" ref="N9381">INDEX($A$9:$F$1048576, $J9381, $K9381 )</f>
        <v>#N/A</v>
      </c>
      <c r="O9381" t="e" cm="1">
        <f t="array" ref="O9381">INDEX($B$9:$F$1048576, $J9381, $K9381 )</f>
        <v>#N/A</v>
      </c>
      <c r="P9381" t="str" cm="1">
        <f t="array" ref="P9381">IF( $L9381, TRIM(_xll.IMDP("IR", $G$5&amp;$N9381, $G$6)), "" )</f>
        <v/>
      </c>
      <c r="Q9381" t="b" cm="1">
        <f t="array" ref="Q9381">IF(
    $U$1=1, AND($P9381&lt;&gt;"", $P9381&lt;&gt;"...", $P9381&lt;&gt;"입력오류"),
    IF(
        $U$18=1, AND($P9381&lt;&gt;"", $P9381&lt;&gt;"...", $P9381&lt;&gt;"입력오류", ISNUMBER(FIND(INDEX($T$2:$T$7,$U$1),$P9381))),
        IF(
            $U$17="기타", AND($P9381&lt;&gt;"", $P9381&lt;&gt;"...", $P9381&lt;&gt;"입력오류", NOT(ISNUMBER(FIND($T$21:$T$34,$P9381)))),
            AND($P9381&lt;&gt;"", $P9381&lt;&gt;"...", $P9381&lt;&gt;"입력오류", $T$19=$P9381)
        )
    )
)</f>
        <v>0</v>
      </c>
    </row>
    <row r="9382" spans="9:17">
      <c r="I9382">
        <f t="shared" si="439"/>
        <v>9381</v>
      </c>
      <c r="J9382" t="e">
        <f t="shared" si="440"/>
        <v>#N/A</v>
      </c>
      <c r="K9382" t="e">
        <f t="shared" si="438"/>
        <v>#N/A</v>
      </c>
      <c r="L9382" t="b">
        <f>COUNTIF($N$2:N9382, N9382)=1</f>
        <v>0</v>
      </c>
      <c r="M9382" s="37">
        <f>IF( $Q9382, MAX($M$1:M9381)+1, 0)</f>
        <v>0</v>
      </c>
      <c r="N9382" t="e" cm="1">
        <f t="array" ref="N9382">INDEX($A$9:$F$1048576, $J9382, $K9382 )</f>
        <v>#N/A</v>
      </c>
      <c r="O9382" t="e" cm="1">
        <f t="array" ref="O9382">INDEX($B$9:$F$1048576, $J9382, $K9382 )</f>
        <v>#N/A</v>
      </c>
      <c r="P9382" t="str" cm="1">
        <f t="array" ref="P9382">IF( $L9382, TRIM(_xll.IMDP("IR", $G$5&amp;$N9382, $G$6)), "" )</f>
        <v/>
      </c>
      <c r="Q9382" t="b" cm="1">
        <f t="array" ref="Q9382">IF(
    $U$1=1, AND($P9382&lt;&gt;"", $P9382&lt;&gt;"...", $P9382&lt;&gt;"입력오류"),
    IF(
        $U$18=1, AND($P9382&lt;&gt;"", $P9382&lt;&gt;"...", $P9382&lt;&gt;"입력오류", ISNUMBER(FIND(INDEX($T$2:$T$7,$U$1),$P9382))),
        IF(
            $U$17="기타", AND($P9382&lt;&gt;"", $P9382&lt;&gt;"...", $P9382&lt;&gt;"입력오류", NOT(ISNUMBER(FIND($T$21:$T$34,$P9382)))),
            AND($P9382&lt;&gt;"", $P9382&lt;&gt;"...", $P9382&lt;&gt;"입력오류", $T$19=$P9382)
        )
    )
)</f>
        <v>0</v>
      </c>
    </row>
    <row r="9383" spans="9:17">
      <c r="I9383">
        <f t="shared" si="439"/>
        <v>9382</v>
      </c>
      <c r="J9383" t="e">
        <f t="shared" si="440"/>
        <v>#N/A</v>
      </c>
      <c r="K9383" t="e">
        <f t="shared" si="438"/>
        <v>#N/A</v>
      </c>
      <c r="L9383" t="b">
        <f>COUNTIF($N$2:N9383, N9383)=1</f>
        <v>0</v>
      </c>
      <c r="M9383" s="37">
        <f>IF( $Q9383, MAX($M$1:M9382)+1, 0)</f>
        <v>0</v>
      </c>
      <c r="N9383" t="e" cm="1">
        <f t="array" ref="N9383">INDEX($A$9:$F$1048576, $J9383, $K9383 )</f>
        <v>#N/A</v>
      </c>
      <c r="O9383" t="e" cm="1">
        <f t="array" ref="O9383">INDEX($B$9:$F$1048576, $J9383, $K9383 )</f>
        <v>#N/A</v>
      </c>
      <c r="P9383" t="str" cm="1">
        <f t="array" ref="P9383">IF( $L9383, TRIM(_xll.IMDP("IR", $G$5&amp;$N9383, $G$6)), "" )</f>
        <v/>
      </c>
      <c r="Q9383" t="b" cm="1">
        <f t="array" ref="Q9383">IF(
    $U$1=1, AND($P9383&lt;&gt;"", $P9383&lt;&gt;"...", $P9383&lt;&gt;"입력오류"),
    IF(
        $U$18=1, AND($P9383&lt;&gt;"", $P9383&lt;&gt;"...", $P9383&lt;&gt;"입력오류", ISNUMBER(FIND(INDEX($T$2:$T$7,$U$1),$P9383))),
        IF(
            $U$17="기타", AND($P9383&lt;&gt;"", $P9383&lt;&gt;"...", $P9383&lt;&gt;"입력오류", NOT(ISNUMBER(FIND($T$21:$T$34,$P9383)))),
            AND($P9383&lt;&gt;"", $P9383&lt;&gt;"...", $P9383&lt;&gt;"입력오류", $T$19=$P9383)
        )
    )
)</f>
        <v>0</v>
      </c>
    </row>
    <row r="9384" spans="9:17">
      <c r="I9384">
        <f t="shared" si="439"/>
        <v>9383</v>
      </c>
      <c r="J9384" t="e">
        <f t="shared" si="440"/>
        <v>#N/A</v>
      </c>
      <c r="K9384" t="e">
        <f t="shared" si="438"/>
        <v>#N/A</v>
      </c>
      <c r="L9384" t="b">
        <f>COUNTIF($N$2:N9384, N9384)=1</f>
        <v>0</v>
      </c>
      <c r="M9384" s="37">
        <f>IF( $Q9384, MAX($M$1:M9383)+1, 0)</f>
        <v>0</v>
      </c>
      <c r="N9384" t="e" cm="1">
        <f t="array" ref="N9384">INDEX($A$9:$F$1048576, $J9384, $K9384 )</f>
        <v>#N/A</v>
      </c>
      <c r="O9384" t="e" cm="1">
        <f t="array" ref="O9384">INDEX($B$9:$F$1048576, $J9384, $K9384 )</f>
        <v>#N/A</v>
      </c>
      <c r="P9384" t="str" cm="1">
        <f t="array" ref="P9384">IF( $L9384, TRIM(_xll.IMDP("IR", $G$5&amp;$N9384, $G$6)), "" )</f>
        <v/>
      </c>
      <c r="Q9384" t="b" cm="1">
        <f t="array" ref="Q9384">IF(
    $U$1=1, AND($P9384&lt;&gt;"", $P9384&lt;&gt;"...", $P9384&lt;&gt;"입력오류"),
    IF(
        $U$18=1, AND($P9384&lt;&gt;"", $P9384&lt;&gt;"...", $P9384&lt;&gt;"입력오류", ISNUMBER(FIND(INDEX($T$2:$T$7,$U$1),$P9384))),
        IF(
            $U$17="기타", AND($P9384&lt;&gt;"", $P9384&lt;&gt;"...", $P9384&lt;&gt;"입력오류", NOT(ISNUMBER(FIND($T$21:$T$34,$P9384)))),
            AND($P9384&lt;&gt;"", $P9384&lt;&gt;"...", $P9384&lt;&gt;"입력오류", $T$19=$P9384)
        )
    )
)</f>
        <v>0</v>
      </c>
    </row>
    <row r="9385" spans="9:17">
      <c r="I9385">
        <f t="shared" si="439"/>
        <v>9384</v>
      </c>
      <c r="J9385" t="e">
        <f t="shared" si="440"/>
        <v>#N/A</v>
      </c>
      <c r="K9385" t="e">
        <f t="shared" si="438"/>
        <v>#N/A</v>
      </c>
      <c r="L9385" t="b">
        <f>COUNTIF($N$2:N9385, N9385)=1</f>
        <v>0</v>
      </c>
      <c r="M9385" s="37">
        <f>IF( $Q9385, MAX($M$1:M9384)+1, 0)</f>
        <v>0</v>
      </c>
      <c r="N9385" t="e" cm="1">
        <f t="array" ref="N9385">INDEX($A$9:$F$1048576, $J9385, $K9385 )</f>
        <v>#N/A</v>
      </c>
      <c r="O9385" t="e" cm="1">
        <f t="array" ref="O9385">INDEX($B$9:$F$1048576, $J9385, $K9385 )</f>
        <v>#N/A</v>
      </c>
      <c r="P9385" t="str" cm="1">
        <f t="array" ref="P9385">IF( $L9385, TRIM(_xll.IMDP("IR", $G$5&amp;$N9385, $G$6)), "" )</f>
        <v/>
      </c>
      <c r="Q9385" t="b" cm="1">
        <f t="array" ref="Q9385">IF(
    $U$1=1, AND($P9385&lt;&gt;"", $P9385&lt;&gt;"...", $P9385&lt;&gt;"입력오류"),
    IF(
        $U$18=1, AND($P9385&lt;&gt;"", $P9385&lt;&gt;"...", $P9385&lt;&gt;"입력오류", ISNUMBER(FIND(INDEX($T$2:$T$7,$U$1),$P9385))),
        IF(
            $U$17="기타", AND($P9385&lt;&gt;"", $P9385&lt;&gt;"...", $P9385&lt;&gt;"입력오류", NOT(ISNUMBER(FIND($T$21:$T$34,$P9385)))),
            AND($P9385&lt;&gt;"", $P9385&lt;&gt;"...", $P9385&lt;&gt;"입력오류", $T$19=$P9385)
        )
    )
)</f>
        <v>0</v>
      </c>
    </row>
    <row r="9386" spans="9:17">
      <c r="I9386">
        <f t="shared" si="439"/>
        <v>9385</v>
      </c>
      <c r="J9386" t="e">
        <f t="shared" si="440"/>
        <v>#N/A</v>
      </c>
      <c r="K9386" t="e">
        <f t="shared" si="438"/>
        <v>#N/A</v>
      </c>
      <c r="L9386" t="b">
        <f>COUNTIF($N$2:N9386, N9386)=1</f>
        <v>0</v>
      </c>
      <c r="M9386" s="37">
        <f>IF( $Q9386, MAX($M$1:M9385)+1, 0)</f>
        <v>0</v>
      </c>
      <c r="N9386" t="e" cm="1">
        <f t="array" ref="N9386">INDEX($A$9:$F$1048576, $J9386, $K9386 )</f>
        <v>#N/A</v>
      </c>
      <c r="O9386" t="e" cm="1">
        <f t="array" ref="O9386">INDEX($B$9:$F$1048576, $J9386, $K9386 )</f>
        <v>#N/A</v>
      </c>
      <c r="P9386" t="str" cm="1">
        <f t="array" ref="P9386">IF( $L9386, TRIM(_xll.IMDP("IR", $G$5&amp;$N9386, $G$6)), "" )</f>
        <v/>
      </c>
      <c r="Q9386" t="b" cm="1">
        <f t="array" ref="Q9386">IF(
    $U$1=1, AND($P9386&lt;&gt;"", $P9386&lt;&gt;"...", $P9386&lt;&gt;"입력오류"),
    IF(
        $U$18=1, AND($P9386&lt;&gt;"", $P9386&lt;&gt;"...", $P9386&lt;&gt;"입력오류", ISNUMBER(FIND(INDEX($T$2:$T$7,$U$1),$P9386))),
        IF(
            $U$17="기타", AND($P9386&lt;&gt;"", $P9386&lt;&gt;"...", $P9386&lt;&gt;"입력오류", NOT(ISNUMBER(FIND($T$21:$T$34,$P9386)))),
            AND($P9386&lt;&gt;"", $P9386&lt;&gt;"...", $P9386&lt;&gt;"입력오류", $T$19=$P9386)
        )
    )
)</f>
        <v>0</v>
      </c>
    </row>
    <row r="9387" spans="9:17">
      <c r="I9387">
        <f t="shared" si="439"/>
        <v>9386</v>
      </c>
      <c r="J9387" t="e">
        <f t="shared" si="440"/>
        <v>#N/A</v>
      </c>
      <c r="K9387" t="e">
        <f t="shared" si="438"/>
        <v>#N/A</v>
      </c>
      <c r="L9387" t="b">
        <f>COUNTIF($N$2:N9387, N9387)=1</f>
        <v>0</v>
      </c>
      <c r="M9387" s="37">
        <f>IF( $Q9387, MAX($M$1:M9386)+1, 0)</f>
        <v>0</v>
      </c>
      <c r="N9387" t="e" cm="1">
        <f t="array" ref="N9387">INDEX($A$9:$F$1048576, $J9387, $K9387 )</f>
        <v>#N/A</v>
      </c>
      <c r="O9387" t="e" cm="1">
        <f t="array" ref="O9387">INDEX($B$9:$F$1048576, $J9387, $K9387 )</f>
        <v>#N/A</v>
      </c>
      <c r="P9387" t="str" cm="1">
        <f t="array" ref="P9387">IF( $L9387, TRIM(_xll.IMDP("IR", $G$5&amp;$N9387, $G$6)), "" )</f>
        <v/>
      </c>
      <c r="Q9387" t="b" cm="1">
        <f t="array" ref="Q9387">IF(
    $U$1=1, AND($P9387&lt;&gt;"", $P9387&lt;&gt;"...", $P9387&lt;&gt;"입력오류"),
    IF(
        $U$18=1, AND($P9387&lt;&gt;"", $P9387&lt;&gt;"...", $P9387&lt;&gt;"입력오류", ISNUMBER(FIND(INDEX($T$2:$T$7,$U$1),$P9387))),
        IF(
            $U$17="기타", AND($P9387&lt;&gt;"", $P9387&lt;&gt;"...", $P9387&lt;&gt;"입력오류", NOT(ISNUMBER(FIND($T$21:$T$34,$P9387)))),
            AND($P9387&lt;&gt;"", $P9387&lt;&gt;"...", $P9387&lt;&gt;"입력오류", $T$19=$P9387)
        )
    )
)</f>
        <v>0</v>
      </c>
    </row>
    <row r="9388" spans="9:17">
      <c r="I9388">
        <f t="shared" si="439"/>
        <v>9387</v>
      </c>
      <c r="J9388" t="e">
        <f t="shared" si="440"/>
        <v>#N/A</v>
      </c>
      <c r="K9388" t="e">
        <f t="shared" si="438"/>
        <v>#N/A</v>
      </c>
      <c r="L9388" t="b">
        <f>COUNTIF($N$2:N9388, N9388)=1</f>
        <v>0</v>
      </c>
      <c r="M9388" s="37">
        <f>IF( $Q9388, MAX($M$1:M9387)+1, 0)</f>
        <v>0</v>
      </c>
      <c r="N9388" t="e" cm="1">
        <f t="array" ref="N9388">INDEX($A$9:$F$1048576, $J9388, $K9388 )</f>
        <v>#N/A</v>
      </c>
      <c r="O9388" t="e" cm="1">
        <f t="array" ref="O9388">INDEX($B$9:$F$1048576, $J9388, $K9388 )</f>
        <v>#N/A</v>
      </c>
      <c r="P9388" t="str" cm="1">
        <f t="array" ref="P9388">IF( $L9388, TRIM(_xll.IMDP("IR", $G$5&amp;$N9388, $G$6)), "" )</f>
        <v/>
      </c>
      <c r="Q9388" t="b" cm="1">
        <f t="array" ref="Q9388">IF(
    $U$1=1, AND($P9388&lt;&gt;"", $P9388&lt;&gt;"...", $P9388&lt;&gt;"입력오류"),
    IF(
        $U$18=1, AND($P9388&lt;&gt;"", $P9388&lt;&gt;"...", $P9388&lt;&gt;"입력오류", ISNUMBER(FIND(INDEX($T$2:$T$7,$U$1),$P9388))),
        IF(
            $U$17="기타", AND($P9388&lt;&gt;"", $P9388&lt;&gt;"...", $P9388&lt;&gt;"입력오류", NOT(ISNUMBER(FIND($T$21:$T$34,$P9388)))),
            AND($P9388&lt;&gt;"", $P9388&lt;&gt;"...", $P9388&lt;&gt;"입력오류", $T$19=$P9388)
        )
    )
)</f>
        <v>0</v>
      </c>
    </row>
    <row r="9389" spans="9:17">
      <c r="I9389">
        <f t="shared" si="439"/>
        <v>9388</v>
      </c>
      <c r="J9389" t="e">
        <f t="shared" si="440"/>
        <v>#N/A</v>
      </c>
      <c r="K9389" t="e">
        <f t="shared" si="438"/>
        <v>#N/A</v>
      </c>
      <c r="L9389" t="b">
        <f>COUNTIF($N$2:N9389, N9389)=1</f>
        <v>0</v>
      </c>
      <c r="M9389" s="37">
        <f>IF( $Q9389, MAX($M$1:M9388)+1, 0)</f>
        <v>0</v>
      </c>
      <c r="N9389" t="e" cm="1">
        <f t="array" ref="N9389">INDEX($A$9:$F$1048576, $J9389, $K9389 )</f>
        <v>#N/A</v>
      </c>
      <c r="O9389" t="e" cm="1">
        <f t="array" ref="O9389">INDEX($B$9:$F$1048576, $J9389, $K9389 )</f>
        <v>#N/A</v>
      </c>
      <c r="P9389" t="str" cm="1">
        <f t="array" ref="P9389">IF( $L9389, TRIM(_xll.IMDP("IR", $G$5&amp;$N9389, $G$6)), "" )</f>
        <v/>
      </c>
      <c r="Q9389" t="b" cm="1">
        <f t="array" ref="Q9389">IF(
    $U$1=1, AND($P9389&lt;&gt;"", $P9389&lt;&gt;"...", $P9389&lt;&gt;"입력오류"),
    IF(
        $U$18=1, AND($P9389&lt;&gt;"", $P9389&lt;&gt;"...", $P9389&lt;&gt;"입력오류", ISNUMBER(FIND(INDEX($T$2:$T$7,$U$1),$P9389))),
        IF(
            $U$17="기타", AND($P9389&lt;&gt;"", $P9389&lt;&gt;"...", $P9389&lt;&gt;"입력오류", NOT(ISNUMBER(FIND($T$21:$T$34,$P9389)))),
            AND($P9389&lt;&gt;"", $P9389&lt;&gt;"...", $P9389&lt;&gt;"입력오류", $T$19=$P9389)
        )
    )
)</f>
        <v>0</v>
      </c>
    </row>
    <row r="9390" spans="9:17">
      <c r="I9390">
        <f t="shared" si="439"/>
        <v>9389</v>
      </c>
      <c r="J9390" t="e">
        <f t="shared" si="440"/>
        <v>#N/A</v>
      </c>
      <c r="K9390" t="e">
        <f t="shared" si="438"/>
        <v>#N/A</v>
      </c>
      <c r="L9390" t="b">
        <f>COUNTIF($N$2:N9390, N9390)=1</f>
        <v>0</v>
      </c>
      <c r="M9390" s="37">
        <f>IF( $Q9390, MAX($M$1:M9389)+1, 0)</f>
        <v>0</v>
      </c>
      <c r="N9390" t="e" cm="1">
        <f t="array" ref="N9390">INDEX($A$9:$F$1048576, $J9390, $K9390 )</f>
        <v>#N/A</v>
      </c>
      <c r="O9390" t="e" cm="1">
        <f t="array" ref="O9390">INDEX($B$9:$F$1048576, $J9390, $K9390 )</f>
        <v>#N/A</v>
      </c>
      <c r="P9390" t="str" cm="1">
        <f t="array" ref="P9390">IF( $L9390, TRIM(_xll.IMDP("IR", $G$5&amp;$N9390, $G$6)), "" )</f>
        <v/>
      </c>
      <c r="Q9390" t="b" cm="1">
        <f t="array" ref="Q9390">IF(
    $U$1=1, AND($P9390&lt;&gt;"", $P9390&lt;&gt;"...", $P9390&lt;&gt;"입력오류"),
    IF(
        $U$18=1, AND($P9390&lt;&gt;"", $P9390&lt;&gt;"...", $P9390&lt;&gt;"입력오류", ISNUMBER(FIND(INDEX($T$2:$T$7,$U$1),$P9390))),
        IF(
            $U$17="기타", AND($P9390&lt;&gt;"", $P9390&lt;&gt;"...", $P9390&lt;&gt;"입력오류", NOT(ISNUMBER(FIND($T$21:$T$34,$P9390)))),
            AND($P9390&lt;&gt;"", $P9390&lt;&gt;"...", $P9390&lt;&gt;"입력오류", $T$19=$P9390)
        )
    )
)</f>
        <v>0</v>
      </c>
    </row>
    <row r="9391" spans="9:17">
      <c r="I9391">
        <f t="shared" si="439"/>
        <v>9390</v>
      </c>
      <c r="J9391" t="e">
        <f t="shared" si="440"/>
        <v>#N/A</v>
      </c>
      <c r="K9391" t="e">
        <f t="shared" si="438"/>
        <v>#N/A</v>
      </c>
      <c r="L9391" t="b">
        <f>COUNTIF($N$2:N9391, N9391)=1</f>
        <v>0</v>
      </c>
      <c r="M9391" s="37">
        <f>IF( $Q9391, MAX($M$1:M9390)+1, 0)</f>
        <v>0</v>
      </c>
      <c r="N9391" t="e" cm="1">
        <f t="array" ref="N9391">INDEX($A$9:$F$1048576, $J9391, $K9391 )</f>
        <v>#N/A</v>
      </c>
      <c r="O9391" t="e" cm="1">
        <f t="array" ref="O9391">INDEX($B$9:$F$1048576, $J9391, $K9391 )</f>
        <v>#N/A</v>
      </c>
      <c r="P9391" t="str" cm="1">
        <f t="array" ref="P9391">IF( $L9391, TRIM(_xll.IMDP("IR", $G$5&amp;$N9391, $G$6)), "" )</f>
        <v/>
      </c>
      <c r="Q9391" t="b" cm="1">
        <f t="array" ref="Q9391">IF(
    $U$1=1, AND($P9391&lt;&gt;"", $P9391&lt;&gt;"...", $P9391&lt;&gt;"입력오류"),
    IF(
        $U$18=1, AND($P9391&lt;&gt;"", $P9391&lt;&gt;"...", $P9391&lt;&gt;"입력오류", ISNUMBER(FIND(INDEX($T$2:$T$7,$U$1),$P9391))),
        IF(
            $U$17="기타", AND($P9391&lt;&gt;"", $P9391&lt;&gt;"...", $P9391&lt;&gt;"입력오류", NOT(ISNUMBER(FIND($T$21:$T$34,$P9391)))),
            AND($P9391&lt;&gt;"", $P9391&lt;&gt;"...", $P9391&lt;&gt;"입력오류", $T$19=$P9391)
        )
    )
)</f>
        <v>0</v>
      </c>
    </row>
    <row r="9392" spans="9:17">
      <c r="I9392">
        <f t="shared" si="439"/>
        <v>9391</v>
      </c>
      <c r="J9392" t="e">
        <f t="shared" si="440"/>
        <v>#N/A</v>
      </c>
      <c r="K9392" t="e">
        <f t="shared" si="438"/>
        <v>#N/A</v>
      </c>
      <c r="L9392" t="b">
        <f>COUNTIF($N$2:N9392, N9392)=1</f>
        <v>0</v>
      </c>
      <c r="M9392" s="37">
        <f>IF( $Q9392, MAX($M$1:M9391)+1, 0)</f>
        <v>0</v>
      </c>
      <c r="N9392" t="e" cm="1">
        <f t="array" ref="N9392">INDEX($A$9:$F$1048576, $J9392, $K9392 )</f>
        <v>#N/A</v>
      </c>
      <c r="O9392" t="e" cm="1">
        <f t="array" ref="O9392">INDEX($B$9:$F$1048576, $J9392, $K9392 )</f>
        <v>#N/A</v>
      </c>
      <c r="P9392" t="str" cm="1">
        <f t="array" ref="P9392">IF( $L9392, TRIM(_xll.IMDP("IR", $G$5&amp;$N9392, $G$6)), "" )</f>
        <v/>
      </c>
      <c r="Q9392" t="b" cm="1">
        <f t="array" ref="Q9392">IF(
    $U$1=1, AND($P9392&lt;&gt;"", $P9392&lt;&gt;"...", $P9392&lt;&gt;"입력오류"),
    IF(
        $U$18=1, AND($P9392&lt;&gt;"", $P9392&lt;&gt;"...", $P9392&lt;&gt;"입력오류", ISNUMBER(FIND(INDEX($T$2:$T$7,$U$1),$P9392))),
        IF(
            $U$17="기타", AND($P9392&lt;&gt;"", $P9392&lt;&gt;"...", $P9392&lt;&gt;"입력오류", NOT(ISNUMBER(FIND($T$21:$T$34,$P9392)))),
            AND($P9392&lt;&gt;"", $P9392&lt;&gt;"...", $P9392&lt;&gt;"입력오류", $T$19=$P9392)
        )
    )
)</f>
        <v>0</v>
      </c>
    </row>
    <row r="9393" spans="9:17">
      <c r="I9393">
        <f t="shared" si="439"/>
        <v>9392</v>
      </c>
      <c r="J9393" t="e">
        <f t="shared" si="440"/>
        <v>#N/A</v>
      </c>
      <c r="K9393" t="e">
        <f t="shared" si="438"/>
        <v>#N/A</v>
      </c>
      <c r="L9393" t="b">
        <f>COUNTIF($N$2:N9393, N9393)=1</f>
        <v>0</v>
      </c>
      <c r="M9393" s="37">
        <f>IF( $Q9393, MAX($M$1:M9392)+1, 0)</f>
        <v>0</v>
      </c>
      <c r="N9393" t="e" cm="1">
        <f t="array" ref="N9393">INDEX($A$9:$F$1048576, $J9393, $K9393 )</f>
        <v>#N/A</v>
      </c>
      <c r="O9393" t="e" cm="1">
        <f t="array" ref="O9393">INDEX($B$9:$F$1048576, $J9393, $K9393 )</f>
        <v>#N/A</v>
      </c>
      <c r="P9393" t="str" cm="1">
        <f t="array" ref="P9393">IF( $L9393, TRIM(_xll.IMDP("IR", $G$5&amp;$N9393, $G$6)), "" )</f>
        <v/>
      </c>
      <c r="Q9393" t="b" cm="1">
        <f t="array" ref="Q9393">IF(
    $U$1=1, AND($P9393&lt;&gt;"", $P9393&lt;&gt;"...", $P9393&lt;&gt;"입력오류"),
    IF(
        $U$18=1, AND($P9393&lt;&gt;"", $P9393&lt;&gt;"...", $P9393&lt;&gt;"입력오류", ISNUMBER(FIND(INDEX($T$2:$T$7,$U$1),$P9393))),
        IF(
            $U$17="기타", AND($P9393&lt;&gt;"", $P9393&lt;&gt;"...", $P9393&lt;&gt;"입력오류", NOT(ISNUMBER(FIND($T$21:$T$34,$P9393)))),
            AND($P9393&lt;&gt;"", $P9393&lt;&gt;"...", $P9393&lt;&gt;"입력오류", $T$19=$P9393)
        )
    )
)</f>
        <v>0</v>
      </c>
    </row>
    <row r="9394" spans="9:17">
      <c r="I9394">
        <f t="shared" si="439"/>
        <v>9393</v>
      </c>
      <c r="J9394" t="e">
        <f t="shared" si="440"/>
        <v>#N/A</v>
      </c>
      <c r="K9394" t="e">
        <f t="shared" si="438"/>
        <v>#N/A</v>
      </c>
      <c r="L9394" t="b">
        <f>COUNTIF($N$2:N9394, N9394)=1</f>
        <v>0</v>
      </c>
      <c r="M9394" s="37">
        <f>IF( $Q9394, MAX($M$1:M9393)+1, 0)</f>
        <v>0</v>
      </c>
      <c r="N9394" t="e" cm="1">
        <f t="array" ref="N9394">INDEX($A$9:$F$1048576, $J9394, $K9394 )</f>
        <v>#N/A</v>
      </c>
      <c r="O9394" t="e" cm="1">
        <f t="array" ref="O9394">INDEX($B$9:$F$1048576, $J9394, $K9394 )</f>
        <v>#N/A</v>
      </c>
      <c r="P9394" t="str" cm="1">
        <f t="array" ref="P9394">IF( $L9394, TRIM(_xll.IMDP("IR", $G$5&amp;$N9394, $G$6)), "" )</f>
        <v/>
      </c>
      <c r="Q9394" t="b" cm="1">
        <f t="array" ref="Q9394">IF(
    $U$1=1, AND($P9394&lt;&gt;"", $P9394&lt;&gt;"...", $P9394&lt;&gt;"입력오류"),
    IF(
        $U$18=1, AND($P9394&lt;&gt;"", $P9394&lt;&gt;"...", $P9394&lt;&gt;"입력오류", ISNUMBER(FIND(INDEX($T$2:$T$7,$U$1),$P9394))),
        IF(
            $U$17="기타", AND($P9394&lt;&gt;"", $P9394&lt;&gt;"...", $P9394&lt;&gt;"입력오류", NOT(ISNUMBER(FIND($T$21:$T$34,$P9394)))),
            AND($P9394&lt;&gt;"", $P9394&lt;&gt;"...", $P9394&lt;&gt;"입력오류", $T$19=$P9394)
        )
    )
)</f>
        <v>0</v>
      </c>
    </row>
    <row r="9395" spans="9:17">
      <c r="I9395">
        <f t="shared" si="439"/>
        <v>9394</v>
      </c>
      <c r="J9395" t="e">
        <f t="shared" si="440"/>
        <v>#N/A</v>
      </c>
      <c r="K9395" t="e">
        <f t="shared" si="438"/>
        <v>#N/A</v>
      </c>
      <c r="L9395" t="b">
        <f>COUNTIF($N$2:N9395, N9395)=1</f>
        <v>0</v>
      </c>
      <c r="M9395" s="37">
        <f>IF( $Q9395, MAX($M$1:M9394)+1, 0)</f>
        <v>0</v>
      </c>
      <c r="N9395" t="e" cm="1">
        <f t="array" ref="N9395">INDEX($A$9:$F$1048576, $J9395, $K9395 )</f>
        <v>#N/A</v>
      </c>
      <c r="O9395" t="e" cm="1">
        <f t="array" ref="O9395">INDEX($B$9:$F$1048576, $J9395, $K9395 )</f>
        <v>#N/A</v>
      </c>
      <c r="P9395" t="str" cm="1">
        <f t="array" ref="P9395">IF( $L9395, TRIM(_xll.IMDP("IR", $G$5&amp;$N9395, $G$6)), "" )</f>
        <v/>
      </c>
      <c r="Q9395" t="b" cm="1">
        <f t="array" ref="Q9395">IF(
    $U$1=1, AND($P9395&lt;&gt;"", $P9395&lt;&gt;"...", $P9395&lt;&gt;"입력오류"),
    IF(
        $U$18=1, AND($P9395&lt;&gt;"", $P9395&lt;&gt;"...", $P9395&lt;&gt;"입력오류", ISNUMBER(FIND(INDEX($T$2:$T$7,$U$1),$P9395))),
        IF(
            $U$17="기타", AND($P9395&lt;&gt;"", $P9395&lt;&gt;"...", $P9395&lt;&gt;"입력오류", NOT(ISNUMBER(FIND($T$21:$T$34,$P9395)))),
            AND($P9395&lt;&gt;"", $P9395&lt;&gt;"...", $P9395&lt;&gt;"입력오류", $T$19=$P9395)
        )
    )
)</f>
        <v>0</v>
      </c>
    </row>
    <row r="9396" spans="9:17">
      <c r="I9396">
        <f t="shared" si="439"/>
        <v>9395</v>
      </c>
      <c r="J9396" t="e">
        <f t="shared" si="440"/>
        <v>#N/A</v>
      </c>
      <c r="K9396" t="e">
        <f t="shared" si="438"/>
        <v>#N/A</v>
      </c>
      <c r="L9396" t="b">
        <f>COUNTIF($N$2:N9396, N9396)=1</f>
        <v>0</v>
      </c>
      <c r="M9396" s="37">
        <f>IF( $Q9396, MAX($M$1:M9395)+1, 0)</f>
        <v>0</v>
      </c>
      <c r="N9396" t="e" cm="1">
        <f t="array" ref="N9396">INDEX($A$9:$F$1048576, $J9396, $K9396 )</f>
        <v>#N/A</v>
      </c>
      <c r="O9396" t="e" cm="1">
        <f t="array" ref="O9396">INDEX($B$9:$F$1048576, $J9396, $K9396 )</f>
        <v>#N/A</v>
      </c>
      <c r="P9396" t="str" cm="1">
        <f t="array" ref="P9396">IF( $L9396, TRIM(_xll.IMDP("IR", $G$5&amp;$N9396, $G$6)), "" )</f>
        <v/>
      </c>
      <c r="Q9396" t="b" cm="1">
        <f t="array" ref="Q9396">IF(
    $U$1=1, AND($P9396&lt;&gt;"", $P9396&lt;&gt;"...", $P9396&lt;&gt;"입력오류"),
    IF(
        $U$18=1, AND($P9396&lt;&gt;"", $P9396&lt;&gt;"...", $P9396&lt;&gt;"입력오류", ISNUMBER(FIND(INDEX($T$2:$T$7,$U$1),$P9396))),
        IF(
            $U$17="기타", AND($P9396&lt;&gt;"", $P9396&lt;&gt;"...", $P9396&lt;&gt;"입력오류", NOT(ISNUMBER(FIND($T$21:$T$34,$P9396)))),
            AND($P9396&lt;&gt;"", $P9396&lt;&gt;"...", $P9396&lt;&gt;"입력오류", $T$19=$P9396)
        )
    )
)</f>
        <v>0</v>
      </c>
    </row>
    <row r="9397" spans="9:17">
      <c r="I9397">
        <f t="shared" si="439"/>
        <v>9396</v>
      </c>
      <c r="J9397" t="e">
        <f t="shared" si="440"/>
        <v>#N/A</v>
      </c>
      <c r="K9397" t="e">
        <f t="shared" si="438"/>
        <v>#N/A</v>
      </c>
      <c r="L9397" t="b">
        <f>COUNTIF($N$2:N9397, N9397)=1</f>
        <v>0</v>
      </c>
      <c r="M9397" s="37">
        <f>IF( $Q9397, MAX($M$1:M9396)+1, 0)</f>
        <v>0</v>
      </c>
      <c r="N9397" t="e" cm="1">
        <f t="array" ref="N9397">INDEX($A$9:$F$1048576, $J9397, $K9397 )</f>
        <v>#N/A</v>
      </c>
      <c r="O9397" t="e" cm="1">
        <f t="array" ref="O9397">INDEX($B$9:$F$1048576, $J9397, $K9397 )</f>
        <v>#N/A</v>
      </c>
      <c r="P9397" t="str" cm="1">
        <f t="array" ref="P9397">IF( $L9397, TRIM(_xll.IMDP("IR", $G$5&amp;$N9397, $G$6)), "" )</f>
        <v/>
      </c>
      <c r="Q9397" t="b" cm="1">
        <f t="array" ref="Q9397">IF(
    $U$1=1, AND($P9397&lt;&gt;"", $P9397&lt;&gt;"...", $P9397&lt;&gt;"입력오류"),
    IF(
        $U$18=1, AND($P9397&lt;&gt;"", $P9397&lt;&gt;"...", $P9397&lt;&gt;"입력오류", ISNUMBER(FIND(INDEX($T$2:$T$7,$U$1),$P9397))),
        IF(
            $U$17="기타", AND($P9397&lt;&gt;"", $P9397&lt;&gt;"...", $P9397&lt;&gt;"입력오류", NOT(ISNUMBER(FIND($T$21:$T$34,$P9397)))),
            AND($P9397&lt;&gt;"", $P9397&lt;&gt;"...", $P9397&lt;&gt;"입력오류", $T$19=$P9397)
        )
    )
)</f>
        <v>0</v>
      </c>
    </row>
    <row r="9398" spans="9:17">
      <c r="I9398">
        <f t="shared" si="439"/>
        <v>9397</v>
      </c>
      <c r="J9398" t="e">
        <f t="shared" si="440"/>
        <v>#N/A</v>
      </c>
      <c r="K9398" t="e">
        <f t="shared" si="438"/>
        <v>#N/A</v>
      </c>
      <c r="L9398" t="b">
        <f>COUNTIF($N$2:N9398, N9398)=1</f>
        <v>0</v>
      </c>
      <c r="M9398" s="37">
        <f>IF( $Q9398, MAX($M$1:M9397)+1, 0)</f>
        <v>0</v>
      </c>
      <c r="N9398" t="e" cm="1">
        <f t="array" ref="N9398">INDEX($A$9:$F$1048576, $J9398, $K9398 )</f>
        <v>#N/A</v>
      </c>
      <c r="O9398" t="e" cm="1">
        <f t="array" ref="O9398">INDEX($B$9:$F$1048576, $J9398, $K9398 )</f>
        <v>#N/A</v>
      </c>
      <c r="P9398" t="str" cm="1">
        <f t="array" ref="P9398">IF( $L9398, TRIM(_xll.IMDP("IR", $G$5&amp;$N9398, $G$6)), "" )</f>
        <v/>
      </c>
      <c r="Q9398" t="b" cm="1">
        <f t="array" ref="Q9398">IF(
    $U$1=1, AND($P9398&lt;&gt;"", $P9398&lt;&gt;"...", $P9398&lt;&gt;"입력오류"),
    IF(
        $U$18=1, AND($P9398&lt;&gt;"", $P9398&lt;&gt;"...", $P9398&lt;&gt;"입력오류", ISNUMBER(FIND(INDEX($T$2:$T$7,$U$1),$P9398))),
        IF(
            $U$17="기타", AND($P9398&lt;&gt;"", $P9398&lt;&gt;"...", $P9398&lt;&gt;"입력오류", NOT(ISNUMBER(FIND($T$21:$T$34,$P9398)))),
            AND($P9398&lt;&gt;"", $P9398&lt;&gt;"...", $P9398&lt;&gt;"입력오류", $T$19=$P9398)
        )
    )
)</f>
        <v>0</v>
      </c>
    </row>
    <row r="9399" spans="9:17">
      <c r="I9399">
        <f t="shared" si="439"/>
        <v>9398</v>
      </c>
      <c r="J9399" t="e">
        <f t="shared" si="440"/>
        <v>#N/A</v>
      </c>
      <c r="K9399" t="e">
        <f t="shared" si="438"/>
        <v>#N/A</v>
      </c>
      <c r="L9399" t="b">
        <f>COUNTIF($N$2:N9399, N9399)=1</f>
        <v>0</v>
      </c>
      <c r="M9399" s="37">
        <f>IF( $Q9399, MAX($M$1:M9398)+1, 0)</f>
        <v>0</v>
      </c>
      <c r="N9399" t="e" cm="1">
        <f t="array" ref="N9399">INDEX($A$9:$F$1048576, $J9399, $K9399 )</f>
        <v>#N/A</v>
      </c>
      <c r="O9399" t="e" cm="1">
        <f t="array" ref="O9399">INDEX($B$9:$F$1048576, $J9399, $K9399 )</f>
        <v>#N/A</v>
      </c>
      <c r="P9399" t="str" cm="1">
        <f t="array" ref="P9399">IF( $L9399, TRIM(_xll.IMDP("IR", $G$5&amp;$N9399, $G$6)), "" )</f>
        <v/>
      </c>
      <c r="Q9399" t="b" cm="1">
        <f t="array" ref="Q9399">IF(
    $U$1=1, AND($P9399&lt;&gt;"", $P9399&lt;&gt;"...", $P9399&lt;&gt;"입력오류"),
    IF(
        $U$18=1, AND($P9399&lt;&gt;"", $P9399&lt;&gt;"...", $P9399&lt;&gt;"입력오류", ISNUMBER(FIND(INDEX($T$2:$T$7,$U$1),$P9399))),
        IF(
            $U$17="기타", AND($P9399&lt;&gt;"", $P9399&lt;&gt;"...", $P9399&lt;&gt;"입력오류", NOT(ISNUMBER(FIND($T$21:$T$34,$P9399)))),
            AND($P9399&lt;&gt;"", $P9399&lt;&gt;"...", $P9399&lt;&gt;"입력오류", $T$19=$P9399)
        )
    )
)</f>
        <v>0</v>
      </c>
    </row>
    <row r="9400" spans="9:17">
      <c r="I9400">
        <f t="shared" si="439"/>
        <v>9399</v>
      </c>
      <c r="J9400" t="e">
        <f t="shared" si="440"/>
        <v>#N/A</v>
      </c>
      <c r="K9400" t="e">
        <f t="shared" si="438"/>
        <v>#N/A</v>
      </c>
      <c r="L9400" t="b">
        <f>COUNTIF($N$2:N9400, N9400)=1</f>
        <v>0</v>
      </c>
      <c r="M9400" s="37">
        <f>IF( $Q9400, MAX($M$1:M9399)+1, 0)</f>
        <v>0</v>
      </c>
      <c r="N9400" t="e" cm="1">
        <f t="array" ref="N9400">INDEX($A$9:$F$1048576, $J9400, $K9400 )</f>
        <v>#N/A</v>
      </c>
      <c r="O9400" t="e" cm="1">
        <f t="array" ref="O9400">INDEX($B$9:$F$1048576, $J9400, $K9400 )</f>
        <v>#N/A</v>
      </c>
      <c r="P9400" t="str" cm="1">
        <f t="array" ref="P9400">IF( $L9400, TRIM(_xll.IMDP("IR", $G$5&amp;$N9400, $G$6)), "" )</f>
        <v/>
      </c>
      <c r="Q9400" t="b" cm="1">
        <f t="array" ref="Q9400">IF(
    $U$1=1, AND($P9400&lt;&gt;"", $P9400&lt;&gt;"...", $P9400&lt;&gt;"입력오류"),
    IF(
        $U$18=1, AND($P9400&lt;&gt;"", $P9400&lt;&gt;"...", $P9400&lt;&gt;"입력오류", ISNUMBER(FIND(INDEX($T$2:$T$7,$U$1),$P9400))),
        IF(
            $U$17="기타", AND($P9400&lt;&gt;"", $P9400&lt;&gt;"...", $P9400&lt;&gt;"입력오류", NOT(ISNUMBER(FIND($T$21:$T$34,$P9400)))),
            AND($P9400&lt;&gt;"", $P9400&lt;&gt;"...", $P9400&lt;&gt;"입력오류", $T$19=$P9400)
        )
    )
)</f>
        <v>0</v>
      </c>
    </row>
    <row r="9401" spans="9:17">
      <c r="I9401">
        <f t="shared" si="439"/>
        <v>9400</v>
      </c>
      <c r="J9401" t="e">
        <f t="shared" si="440"/>
        <v>#N/A</v>
      </c>
      <c r="K9401" t="e">
        <f t="shared" si="438"/>
        <v>#N/A</v>
      </c>
      <c r="L9401" t="b">
        <f>COUNTIF($N$2:N9401, N9401)=1</f>
        <v>0</v>
      </c>
      <c r="M9401" s="37">
        <f>IF( $Q9401, MAX($M$1:M9400)+1, 0)</f>
        <v>0</v>
      </c>
      <c r="N9401" t="e" cm="1">
        <f t="array" ref="N9401">INDEX($A$9:$F$1048576, $J9401, $K9401 )</f>
        <v>#N/A</v>
      </c>
      <c r="O9401" t="e" cm="1">
        <f t="array" ref="O9401">INDEX($B$9:$F$1048576, $J9401, $K9401 )</f>
        <v>#N/A</v>
      </c>
      <c r="P9401" t="str" cm="1">
        <f t="array" ref="P9401">IF( $L9401, TRIM(_xll.IMDP("IR", $G$5&amp;$N9401, $G$6)), "" )</f>
        <v/>
      </c>
      <c r="Q9401" t="b" cm="1">
        <f t="array" ref="Q9401">IF(
    $U$1=1, AND($P9401&lt;&gt;"", $P9401&lt;&gt;"...", $P9401&lt;&gt;"입력오류"),
    IF(
        $U$18=1, AND($P9401&lt;&gt;"", $P9401&lt;&gt;"...", $P9401&lt;&gt;"입력오류", ISNUMBER(FIND(INDEX($T$2:$T$7,$U$1),$P9401))),
        IF(
            $U$17="기타", AND($P9401&lt;&gt;"", $P9401&lt;&gt;"...", $P9401&lt;&gt;"입력오류", NOT(ISNUMBER(FIND($T$21:$T$34,$P9401)))),
            AND($P9401&lt;&gt;"", $P9401&lt;&gt;"...", $P9401&lt;&gt;"입력오류", $T$19=$P9401)
        )
    )
)</f>
        <v>0</v>
      </c>
    </row>
    <row r="9402" spans="9:17">
      <c r="I9402">
        <f t="shared" si="439"/>
        <v>9401</v>
      </c>
      <c r="J9402" t="e">
        <f t="shared" si="440"/>
        <v>#N/A</v>
      </c>
      <c r="K9402" t="e">
        <f t="shared" si="438"/>
        <v>#N/A</v>
      </c>
      <c r="L9402" t="b">
        <f>COUNTIF($N$2:N9402, N9402)=1</f>
        <v>0</v>
      </c>
      <c r="M9402" s="37">
        <f>IF( $Q9402, MAX($M$1:M9401)+1, 0)</f>
        <v>0</v>
      </c>
      <c r="N9402" t="e" cm="1">
        <f t="array" ref="N9402">INDEX($A$9:$F$1048576, $J9402, $K9402 )</f>
        <v>#N/A</v>
      </c>
      <c r="O9402" t="e" cm="1">
        <f t="array" ref="O9402">INDEX($B$9:$F$1048576, $J9402, $K9402 )</f>
        <v>#N/A</v>
      </c>
      <c r="P9402" t="str" cm="1">
        <f t="array" ref="P9402">IF( $L9402, TRIM(_xll.IMDP("IR", $G$5&amp;$N9402, $G$6)), "" )</f>
        <v/>
      </c>
      <c r="Q9402" t="b" cm="1">
        <f t="array" ref="Q9402">IF(
    $U$1=1, AND($P9402&lt;&gt;"", $P9402&lt;&gt;"...", $P9402&lt;&gt;"입력오류"),
    IF(
        $U$18=1, AND($P9402&lt;&gt;"", $P9402&lt;&gt;"...", $P9402&lt;&gt;"입력오류", ISNUMBER(FIND(INDEX($T$2:$T$7,$U$1),$P9402))),
        IF(
            $U$17="기타", AND($P9402&lt;&gt;"", $P9402&lt;&gt;"...", $P9402&lt;&gt;"입력오류", NOT(ISNUMBER(FIND($T$21:$T$34,$P9402)))),
            AND($P9402&lt;&gt;"", $P9402&lt;&gt;"...", $P9402&lt;&gt;"입력오류", $T$19=$P9402)
        )
    )
)</f>
        <v>0</v>
      </c>
    </row>
    <row r="9403" spans="9:17">
      <c r="I9403">
        <f t="shared" si="439"/>
        <v>9402</v>
      </c>
      <c r="J9403" t="e">
        <f t="shared" si="440"/>
        <v>#N/A</v>
      </c>
      <c r="K9403" t="e">
        <f t="shared" si="438"/>
        <v>#N/A</v>
      </c>
      <c r="L9403" t="b">
        <f>COUNTIF($N$2:N9403, N9403)=1</f>
        <v>0</v>
      </c>
      <c r="M9403" s="37">
        <f>IF( $Q9403, MAX($M$1:M9402)+1, 0)</f>
        <v>0</v>
      </c>
      <c r="N9403" t="e" cm="1">
        <f t="array" ref="N9403">INDEX($A$9:$F$1048576, $J9403, $K9403 )</f>
        <v>#N/A</v>
      </c>
      <c r="O9403" t="e" cm="1">
        <f t="array" ref="O9403">INDEX($B$9:$F$1048576, $J9403, $K9403 )</f>
        <v>#N/A</v>
      </c>
      <c r="P9403" t="str" cm="1">
        <f t="array" ref="P9403">IF( $L9403, TRIM(_xll.IMDP("IR", $G$5&amp;$N9403, $G$6)), "" )</f>
        <v/>
      </c>
      <c r="Q9403" t="b" cm="1">
        <f t="array" ref="Q9403">IF(
    $U$1=1, AND($P9403&lt;&gt;"", $P9403&lt;&gt;"...", $P9403&lt;&gt;"입력오류"),
    IF(
        $U$18=1, AND($P9403&lt;&gt;"", $P9403&lt;&gt;"...", $P9403&lt;&gt;"입력오류", ISNUMBER(FIND(INDEX($T$2:$T$7,$U$1),$P9403))),
        IF(
            $U$17="기타", AND($P9403&lt;&gt;"", $P9403&lt;&gt;"...", $P9403&lt;&gt;"입력오류", NOT(ISNUMBER(FIND($T$21:$T$34,$P9403)))),
            AND($P9403&lt;&gt;"", $P9403&lt;&gt;"...", $P9403&lt;&gt;"입력오류", $T$19=$P9403)
        )
    )
)</f>
        <v>0</v>
      </c>
    </row>
    <row r="9404" spans="9:17">
      <c r="I9404">
        <f t="shared" si="439"/>
        <v>9403</v>
      </c>
      <c r="J9404" t="e">
        <f t="shared" si="440"/>
        <v>#N/A</v>
      </c>
      <c r="K9404" t="e">
        <f t="shared" si="438"/>
        <v>#N/A</v>
      </c>
      <c r="L9404" t="b">
        <f>COUNTIF($N$2:N9404, N9404)=1</f>
        <v>0</v>
      </c>
      <c r="M9404" s="37">
        <f>IF( $Q9404, MAX($M$1:M9403)+1, 0)</f>
        <v>0</v>
      </c>
      <c r="N9404" t="e" cm="1">
        <f t="array" ref="N9404">INDEX($A$9:$F$1048576, $J9404, $K9404 )</f>
        <v>#N/A</v>
      </c>
      <c r="O9404" t="e" cm="1">
        <f t="array" ref="O9404">INDEX($B$9:$F$1048576, $J9404, $K9404 )</f>
        <v>#N/A</v>
      </c>
      <c r="P9404" t="str" cm="1">
        <f t="array" ref="P9404">IF( $L9404, TRIM(_xll.IMDP("IR", $G$5&amp;$N9404, $G$6)), "" )</f>
        <v/>
      </c>
      <c r="Q9404" t="b" cm="1">
        <f t="array" ref="Q9404">IF(
    $U$1=1, AND($P9404&lt;&gt;"", $P9404&lt;&gt;"...", $P9404&lt;&gt;"입력오류"),
    IF(
        $U$18=1, AND($P9404&lt;&gt;"", $P9404&lt;&gt;"...", $P9404&lt;&gt;"입력오류", ISNUMBER(FIND(INDEX($T$2:$T$7,$U$1),$P9404))),
        IF(
            $U$17="기타", AND($P9404&lt;&gt;"", $P9404&lt;&gt;"...", $P9404&lt;&gt;"입력오류", NOT(ISNUMBER(FIND($T$21:$T$34,$P9404)))),
            AND($P9404&lt;&gt;"", $P9404&lt;&gt;"...", $P9404&lt;&gt;"입력오류", $T$19=$P9404)
        )
    )
)</f>
        <v>0</v>
      </c>
    </row>
    <row r="9405" spans="9:17">
      <c r="I9405">
        <f t="shared" si="439"/>
        <v>9404</v>
      </c>
      <c r="J9405" t="e">
        <f t="shared" si="440"/>
        <v>#N/A</v>
      </c>
      <c r="K9405" t="e">
        <f t="shared" si="438"/>
        <v>#N/A</v>
      </c>
      <c r="L9405" t="b">
        <f>COUNTIF($N$2:N9405, N9405)=1</f>
        <v>0</v>
      </c>
      <c r="M9405" s="37">
        <f>IF( $Q9405, MAX($M$1:M9404)+1, 0)</f>
        <v>0</v>
      </c>
      <c r="N9405" t="e" cm="1">
        <f t="array" ref="N9405">INDEX($A$9:$F$1048576, $J9405, $K9405 )</f>
        <v>#N/A</v>
      </c>
      <c r="O9405" t="e" cm="1">
        <f t="array" ref="O9405">INDEX($B$9:$F$1048576, $J9405, $K9405 )</f>
        <v>#N/A</v>
      </c>
      <c r="P9405" t="str" cm="1">
        <f t="array" ref="P9405">IF( $L9405, TRIM(_xll.IMDP("IR", $G$5&amp;$N9405, $G$6)), "" )</f>
        <v/>
      </c>
      <c r="Q9405" t="b" cm="1">
        <f t="array" ref="Q9405">IF(
    $U$1=1, AND($P9405&lt;&gt;"", $P9405&lt;&gt;"...", $P9405&lt;&gt;"입력오류"),
    IF(
        $U$18=1, AND($P9405&lt;&gt;"", $P9405&lt;&gt;"...", $P9405&lt;&gt;"입력오류", ISNUMBER(FIND(INDEX($T$2:$T$7,$U$1),$P9405))),
        IF(
            $U$17="기타", AND($P9405&lt;&gt;"", $P9405&lt;&gt;"...", $P9405&lt;&gt;"입력오류", NOT(ISNUMBER(FIND($T$21:$T$34,$P9405)))),
            AND($P9405&lt;&gt;"", $P9405&lt;&gt;"...", $P9405&lt;&gt;"입력오류", $T$19=$P9405)
        )
    )
)</f>
        <v>0</v>
      </c>
    </row>
    <row r="9406" spans="9:17">
      <c r="I9406">
        <f t="shared" si="439"/>
        <v>9405</v>
      </c>
      <c r="J9406" t="e">
        <f t="shared" si="440"/>
        <v>#N/A</v>
      </c>
      <c r="K9406" t="e">
        <f t="shared" si="438"/>
        <v>#N/A</v>
      </c>
      <c r="L9406" t="b">
        <f>COUNTIF($N$2:N9406, N9406)=1</f>
        <v>0</v>
      </c>
      <c r="M9406" s="37">
        <f>IF( $Q9406, MAX($M$1:M9405)+1, 0)</f>
        <v>0</v>
      </c>
      <c r="N9406" t="e" cm="1">
        <f t="array" ref="N9406">INDEX($A$9:$F$1048576, $J9406, $K9406 )</f>
        <v>#N/A</v>
      </c>
      <c r="O9406" t="e" cm="1">
        <f t="array" ref="O9406">INDEX($B$9:$F$1048576, $J9406, $K9406 )</f>
        <v>#N/A</v>
      </c>
      <c r="P9406" t="str" cm="1">
        <f t="array" ref="P9406">IF( $L9406, TRIM(_xll.IMDP("IR", $G$5&amp;$N9406, $G$6)), "" )</f>
        <v/>
      </c>
      <c r="Q9406" t="b" cm="1">
        <f t="array" ref="Q9406">IF(
    $U$1=1, AND($P9406&lt;&gt;"", $P9406&lt;&gt;"...", $P9406&lt;&gt;"입력오류"),
    IF(
        $U$18=1, AND($P9406&lt;&gt;"", $P9406&lt;&gt;"...", $P9406&lt;&gt;"입력오류", ISNUMBER(FIND(INDEX($T$2:$T$7,$U$1),$P9406))),
        IF(
            $U$17="기타", AND($P9406&lt;&gt;"", $P9406&lt;&gt;"...", $P9406&lt;&gt;"입력오류", NOT(ISNUMBER(FIND($T$21:$T$34,$P9406)))),
            AND($P9406&lt;&gt;"", $P9406&lt;&gt;"...", $P9406&lt;&gt;"입력오류", $T$19=$P9406)
        )
    )
)</f>
        <v>0</v>
      </c>
    </row>
    <row r="9407" spans="9:17">
      <c r="I9407">
        <f t="shared" si="439"/>
        <v>9406</v>
      </c>
      <c r="J9407" t="e">
        <f t="shared" si="440"/>
        <v>#N/A</v>
      </c>
      <c r="K9407" t="e">
        <f t="shared" si="438"/>
        <v>#N/A</v>
      </c>
      <c r="L9407" t="b">
        <f>COUNTIF($N$2:N9407, N9407)=1</f>
        <v>0</v>
      </c>
      <c r="M9407" s="37">
        <f>IF( $Q9407, MAX($M$1:M9406)+1, 0)</f>
        <v>0</v>
      </c>
      <c r="N9407" t="e" cm="1">
        <f t="array" ref="N9407">INDEX($A$9:$F$1048576, $J9407, $K9407 )</f>
        <v>#N/A</v>
      </c>
      <c r="O9407" t="e" cm="1">
        <f t="array" ref="O9407">INDEX($B$9:$F$1048576, $J9407, $K9407 )</f>
        <v>#N/A</v>
      </c>
      <c r="P9407" t="str" cm="1">
        <f t="array" ref="P9407">IF( $L9407, TRIM(_xll.IMDP("IR", $G$5&amp;$N9407, $G$6)), "" )</f>
        <v/>
      </c>
      <c r="Q9407" t="b" cm="1">
        <f t="array" ref="Q9407">IF(
    $U$1=1, AND($P9407&lt;&gt;"", $P9407&lt;&gt;"...", $P9407&lt;&gt;"입력오류"),
    IF(
        $U$18=1, AND($P9407&lt;&gt;"", $P9407&lt;&gt;"...", $P9407&lt;&gt;"입력오류", ISNUMBER(FIND(INDEX($T$2:$T$7,$U$1),$P9407))),
        IF(
            $U$17="기타", AND($P9407&lt;&gt;"", $P9407&lt;&gt;"...", $P9407&lt;&gt;"입력오류", NOT(ISNUMBER(FIND($T$21:$T$34,$P9407)))),
            AND($P9407&lt;&gt;"", $P9407&lt;&gt;"...", $P9407&lt;&gt;"입력오류", $T$19=$P9407)
        )
    )
)</f>
        <v>0</v>
      </c>
    </row>
    <row r="9408" spans="9:17">
      <c r="I9408">
        <f t="shared" si="439"/>
        <v>9407</v>
      </c>
      <c r="J9408" t="e">
        <f t="shared" si="440"/>
        <v>#N/A</v>
      </c>
      <c r="K9408" t="e">
        <f t="shared" si="438"/>
        <v>#N/A</v>
      </c>
      <c r="L9408" t="b">
        <f>COUNTIF($N$2:N9408, N9408)=1</f>
        <v>0</v>
      </c>
      <c r="M9408" s="37">
        <f>IF( $Q9408, MAX($M$1:M9407)+1, 0)</f>
        <v>0</v>
      </c>
      <c r="N9408" t="e" cm="1">
        <f t="array" ref="N9408">INDEX($A$9:$F$1048576, $J9408, $K9408 )</f>
        <v>#N/A</v>
      </c>
      <c r="O9408" t="e" cm="1">
        <f t="array" ref="O9408">INDEX($B$9:$F$1048576, $J9408, $K9408 )</f>
        <v>#N/A</v>
      </c>
      <c r="P9408" t="str" cm="1">
        <f t="array" ref="P9408">IF( $L9408, TRIM(_xll.IMDP("IR", $G$5&amp;$N9408, $G$6)), "" )</f>
        <v/>
      </c>
      <c r="Q9408" t="b" cm="1">
        <f t="array" ref="Q9408">IF(
    $U$1=1, AND($P9408&lt;&gt;"", $P9408&lt;&gt;"...", $P9408&lt;&gt;"입력오류"),
    IF(
        $U$18=1, AND($P9408&lt;&gt;"", $P9408&lt;&gt;"...", $P9408&lt;&gt;"입력오류", ISNUMBER(FIND(INDEX($T$2:$T$7,$U$1),$P9408))),
        IF(
            $U$17="기타", AND($P9408&lt;&gt;"", $P9408&lt;&gt;"...", $P9408&lt;&gt;"입력오류", NOT(ISNUMBER(FIND($T$21:$T$34,$P9408)))),
            AND($P9408&lt;&gt;"", $P9408&lt;&gt;"...", $P9408&lt;&gt;"입력오류", $T$19=$P9408)
        )
    )
)</f>
        <v>0</v>
      </c>
    </row>
    <row r="9409" spans="9:17">
      <c r="I9409">
        <f t="shared" si="439"/>
        <v>9408</v>
      </c>
      <c r="J9409" t="e">
        <f t="shared" si="440"/>
        <v>#N/A</v>
      </c>
      <c r="K9409" t="e">
        <f t="shared" si="438"/>
        <v>#N/A</v>
      </c>
      <c r="L9409" t="b">
        <f>COUNTIF($N$2:N9409, N9409)=1</f>
        <v>0</v>
      </c>
      <c r="M9409" s="37">
        <f>IF( $Q9409, MAX($M$1:M9408)+1, 0)</f>
        <v>0</v>
      </c>
      <c r="N9409" t="e" cm="1">
        <f t="array" ref="N9409">INDEX($A$9:$F$1048576, $J9409, $K9409 )</f>
        <v>#N/A</v>
      </c>
      <c r="O9409" t="e" cm="1">
        <f t="array" ref="O9409">INDEX($B$9:$F$1048576, $J9409, $K9409 )</f>
        <v>#N/A</v>
      </c>
      <c r="P9409" t="str" cm="1">
        <f t="array" ref="P9409">IF( $L9409, TRIM(_xll.IMDP("IR", $G$5&amp;$N9409, $G$6)), "" )</f>
        <v/>
      </c>
      <c r="Q9409" t="b" cm="1">
        <f t="array" ref="Q9409">IF(
    $U$1=1, AND($P9409&lt;&gt;"", $P9409&lt;&gt;"...", $P9409&lt;&gt;"입력오류"),
    IF(
        $U$18=1, AND($P9409&lt;&gt;"", $P9409&lt;&gt;"...", $P9409&lt;&gt;"입력오류", ISNUMBER(FIND(INDEX($T$2:$T$7,$U$1),$P9409))),
        IF(
            $U$17="기타", AND($P9409&lt;&gt;"", $P9409&lt;&gt;"...", $P9409&lt;&gt;"입력오류", NOT(ISNUMBER(FIND($T$21:$T$34,$P9409)))),
            AND($P9409&lt;&gt;"", $P9409&lt;&gt;"...", $P9409&lt;&gt;"입력오류", $T$19=$P9409)
        )
    )
)</f>
        <v>0</v>
      </c>
    </row>
    <row r="9410" spans="9:17">
      <c r="I9410">
        <f t="shared" si="439"/>
        <v>9409</v>
      </c>
      <c r="J9410" t="e">
        <f t="shared" si="440"/>
        <v>#N/A</v>
      </c>
      <c r="K9410" t="e">
        <f t="shared" ref="K9410:K9473" si="441">IF( $I9410&gt;$G$4, NA(), IF($I9410&gt;$G$3, 5, IF($I9410&gt;$G$2, 3, 1 ) ) )</f>
        <v>#N/A</v>
      </c>
      <c r="L9410" t="b">
        <f>COUNTIF($N$2:N9410, N9410)=1</f>
        <v>0</v>
      </c>
      <c r="M9410" s="37">
        <f>IF( $Q9410, MAX($M$1:M9409)+1, 0)</f>
        <v>0</v>
      </c>
      <c r="N9410" t="e" cm="1">
        <f t="array" ref="N9410">INDEX($A$9:$F$1048576, $J9410, $K9410 )</f>
        <v>#N/A</v>
      </c>
      <c r="O9410" t="e" cm="1">
        <f t="array" ref="O9410">INDEX($B$9:$F$1048576, $J9410, $K9410 )</f>
        <v>#N/A</v>
      </c>
      <c r="P9410" t="str" cm="1">
        <f t="array" ref="P9410">IF( $L9410, TRIM(_xll.IMDP("IR", $G$5&amp;$N9410, $G$6)), "" )</f>
        <v/>
      </c>
      <c r="Q9410" t="b" cm="1">
        <f t="array" ref="Q9410">IF(
    $U$1=1, AND($P9410&lt;&gt;"", $P9410&lt;&gt;"...", $P9410&lt;&gt;"입력오류"),
    IF(
        $U$18=1, AND($P9410&lt;&gt;"", $P9410&lt;&gt;"...", $P9410&lt;&gt;"입력오류", ISNUMBER(FIND(INDEX($T$2:$T$7,$U$1),$P9410))),
        IF(
            $U$17="기타", AND($P9410&lt;&gt;"", $P9410&lt;&gt;"...", $P9410&lt;&gt;"입력오류", NOT(ISNUMBER(FIND($T$21:$T$34,$P9410)))),
            AND($P9410&lt;&gt;"", $P9410&lt;&gt;"...", $P9410&lt;&gt;"입력오류", $T$19=$P9410)
        )
    )
)</f>
        <v>0</v>
      </c>
    </row>
    <row r="9411" spans="9:17">
      <c r="I9411">
        <f t="shared" ref="I9411:I9474" si="442">ROW()-1</f>
        <v>9410</v>
      </c>
      <c r="J9411" t="e">
        <f t="shared" ref="J9411:J9474" si="443">IF( $I9411&gt;$G$4, NA(), IF($I9411&gt;$G$3, $I9411-$G$3, IF($I9411&gt;$G$2, $I9411-$G$2, $I9411 ) ) )</f>
        <v>#N/A</v>
      </c>
      <c r="K9411" t="e">
        <f t="shared" si="441"/>
        <v>#N/A</v>
      </c>
      <c r="L9411" t="b">
        <f>COUNTIF($N$2:N9411, N9411)=1</f>
        <v>0</v>
      </c>
      <c r="M9411" s="37">
        <f>IF( $Q9411, MAX($M$1:M9410)+1, 0)</f>
        <v>0</v>
      </c>
      <c r="N9411" t="e" cm="1">
        <f t="array" ref="N9411">INDEX($A$9:$F$1048576, $J9411, $K9411 )</f>
        <v>#N/A</v>
      </c>
      <c r="O9411" t="e" cm="1">
        <f t="array" ref="O9411">INDEX($B$9:$F$1048576, $J9411, $K9411 )</f>
        <v>#N/A</v>
      </c>
      <c r="P9411" t="str" cm="1">
        <f t="array" ref="P9411">IF( $L9411, TRIM(_xll.IMDP("IR", $G$5&amp;$N9411, $G$6)), "" )</f>
        <v/>
      </c>
      <c r="Q9411" t="b" cm="1">
        <f t="array" ref="Q9411">IF(
    $U$1=1, AND($P9411&lt;&gt;"", $P9411&lt;&gt;"...", $P9411&lt;&gt;"입력오류"),
    IF(
        $U$18=1, AND($P9411&lt;&gt;"", $P9411&lt;&gt;"...", $P9411&lt;&gt;"입력오류", ISNUMBER(FIND(INDEX($T$2:$T$7,$U$1),$P9411))),
        IF(
            $U$17="기타", AND($P9411&lt;&gt;"", $P9411&lt;&gt;"...", $P9411&lt;&gt;"입력오류", NOT(ISNUMBER(FIND($T$21:$T$34,$P9411)))),
            AND($P9411&lt;&gt;"", $P9411&lt;&gt;"...", $P9411&lt;&gt;"입력오류", $T$19=$P9411)
        )
    )
)</f>
        <v>0</v>
      </c>
    </row>
    <row r="9412" spans="9:17">
      <c r="I9412">
        <f t="shared" si="442"/>
        <v>9411</v>
      </c>
      <c r="J9412" t="e">
        <f t="shared" si="443"/>
        <v>#N/A</v>
      </c>
      <c r="K9412" t="e">
        <f t="shared" si="441"/>
        <v>#N/A</v>
      </c>
      <c r="L9412" t="b">
        <f>COUNTIF($N$2:N9412, N9412)=1</f>
        <v>0</v>
      </c>
      <c r="M9412" s="37">
        <f>IF( $Q9412, MAX($M$1:M9411)+1, 0)</f>
        <v>0</v>
      </c>
      <c r="N9412" t="e" cm="1">
        <f t="array" ref="N9412">INDEX($A$9:$F$1048576, $J9412, $K9412 )</f>
        <v>#N/A</v>
      </c>
      <c r="O9412" t="e" cm="1">
        <f t="array" ref="O9412">INDEX($B$9:$F$1048576, $J9412, $K9412 )</f>
        <v>#N/A</v>
      </c>
      <c r="P9412" t="str" cm="1">
        <f t="array" ref="P9412">IF( $L9412, TRIM(_xll.IMDP("IR", $G$5&amp;$N9412, $G$6)), "" )</f>
        <v/>
      </c>
      <c r="Q9412" t="b" cm="1">
        <f t="array" ref="Q9412">IF(
    $U$1=1, AND($P9412&lt;&gt;"", $P9412&lt;&gt;"...", $P9412&lt;&gt;"입력오류"),
    IF(
        $U$18=1, AND($P9412&lt;&gt;"", $P9412&lt;&gt;"...", $P9412&lt;&gt;"입력오류", ISNUMBER(FIND(INDEX($T$2:$T$7,$U$1),$P9412))),
        IF(
            $U$17="기타", AND($P9412&lt;&gt;"", $P9412&lt;&gt;"...", $P9412&lt;&gt;"입력오류", NOT(ISNUMBER(FIND($T$21:$T$34,$P9412)))),
            AND($P9412&lt;&gt;"", $P9412&lt;&gt;"...", $P9412&lt;&gt;"입력오류", $T$19=$P9412)
        )
    )
)</f>
        <v>0</v>
      </c>
    </row>
    <row r="9413" spans="9:17">
      <c r="I9413">
        <f t="shared" si="442"/>
        <v>9412</v>
      </c>
      <c r="J9413" t="e">
        <f t="shared" si="443"/>
        <v>#N/A</v>
      </c>
      <c r="K9413" t="e">
        <f t="shared" si="441"/>
        <v>#N/A</v>
      </c>
      <c r="L9413" t="b">
        <f>COUNTIF($N$2:N9413, N9413)=1</f>
        <v>0</v>
      </c>
      <c r="M9413" s="37">
        <f>IF( $Q9413, MAX($M$1:M9412)+1, 0)</f>
        <v>0</v>
      </c>
      <c r="N9413" t="e" cm="1">
        <f t="array" ref="N9413">INDEX($A$9:$F$1048576, $J9413, $K9413 )</f>
        <v>#N/A</v>
      </c>
      <c r="O9413" t="e" cm="1">
        <f t="array" ref="O9413">INDEX($B$9:$F$1048576, $J9413, $K9413 )</f>
        <v>#N/A</v>
      </c>
      <c r="P9413" t="str" cm="1">
        <f t="array" ref="P9413">IF( $L9413, TRIM(_xll.IMDP("IR", $G$5&amp;$N9413, $G$6)), "" )</f>
        <v/>
      </c>
      <c r="Q9413" t="b" cm="1">
        <f t="array" ref="Q9413">IF(
    $U$1=1, AND($P9413&lt;&gt;"", $P9413&lt;&gt;"...", $P9413&lt;&gt;"입력오류"),
    IF(
        $U$18=1, AND($P9413&lt;&gt;"", $P9413&lt;&gt;"...", $P9413&lt;&gt;"입력오류", ISNUMBER(FIND(INDEX($T$2:$T$7,$U$1),$P9413))),
        IF(
            $U$17="기타", AND($P9413&lt;&gt;"", $P9413&lt;&gt;"...", $P9413&lt;&gt;"입력오류", NOT(ISNUMBER(FIND($T$21:$T$34,$P9413)))),
            AND($P9413&lt;&gt;"", $P9413&lt;&gt;"...", $P9413&lt;&gt;"입력오류", $T$19=$P9413)
        )
    )
)</f>
        <v>0</v>
      </c>
    </row>
    <row r="9414" spans="9:17">
      <c r="I9414">
        <f t="shared" si="442"/>
        <v>9413</v>
      </c>
      <c r="J9414" t="e">
        <f t="shared" si="443"/>
        <v>#N/A</v>
      </c>
      <c r="K9414" t="e">
        <f t="shared" si="441"/>
        <v>#N/A</v>
      </c>
      <c r="L9414" t="b">
        <f>COUNTIF($N$2:N9414, N9414)=1</f>
        <v>0</v>
      </c>
      <c r="M9414" s="37">
        <f>IF( $Q9414, MAX($M$1:M9413)+1, 0)</f>
        <v>0</v>
      </c>
      <c r="N9414" t="e" cm="1">
        <f t="array" ref="N9414">INDEX($A$9:$F$1048576, $J9414, $K9414 )</f>
        <v>#N/A</v>
      </c>
      <c r="O9414" t="e" cm="1">
        <f t="array" ref="O9414">INDEX($B$9:$F$1048576, $J9414, $K9414 )</f>
        <v>#N/A</v>
      </c>
      <c r="P9414" t="str" cm="1">
        <f t="array" ref="P9414">IF( $L9414, TRIM(_xll.IMDP("IR", $G$5&amp;$N9414, $G$6)), "" )</f>
        <v/>
      </c>
      <c r="Q9414" t="b" cm="1">
        <f t="array" ref="Q9414">IF(
    $U$1=1, AND($P9414&lt;&gt;"", $P9414&lt;&gt;"...", $P9414&lt;&gt;"입력오류"),
    IF(
        $U$18=1, AND($P9414&lt;&gt;"", $P9414&lt;&gt;"...", $P9414&lt;&gt;"입력오류", ISNUMBER(FIND(INDEX($T$2:$T$7,$U$1),$P9414))),
        IF(
            $U$17="기타", AND($P9414&lt;&gt;"", $P9414&lt;&gt;"...", $P9414&lt;&gt;"입력오류", NOT(ISNUMBER(FIND($T$21:$T$34,$P9414)))),
            AND($P9414&lt;&gt;"", $P9414&lt;&gt;"...", $P9414&lt;&gt;"입력오류", $T$19=$P9414)
        )
    )
)</f>
        <v>0</v>
      </c>
    </row>
    <row r="9415" spans="9:17">
      <c r="I9415">
        <f t="shared" si="442"/>
        <v>9414</v>
      </c>
      <c r="J9415" t="e">
        <f t="shared" si="443"/>
        <v>#N/A</v>
      </c>
      <c r="K9415" t="e">
        <f t="shared" si="441"/>
        <v>#N/A</v>
      </c>
      <c r="L9415" t="b">
        <f>COUNTIF($N$2:N9415, N9415)=1</f>
        <v>0</v>
      </c>
      <c r="M9415" s="37">
        <f>IF( $Q9415, MAX($M$1:M9414)+1, 0)</f>
        <v>0</v>
      </c>
      <c r="N9415" t="e" cm="1">
        <f t="array" ref="N9415">INDEX($A$9:$F$1048576, $J9415, $K9415 )</f>
        <v>#N/A</v>
      </c>
      <c r="O9415" t="e" cm="1">
        <f t="array" ref="O9415">INDEX($B$9:$F$1048576, $J9415, $K9415 )</f>
        <v>#N/A</v>
      </c>
      <c r="P9415" t="str" cm="1">
        <f t="array" ref="P9415">IF( $L9415, TRIM(_xll.IMDP("IR", $G$5&amp;$N9415, $G$6)), "" )</f>
        <v/>
      </c>
      <c r="Q9415" t="b" cm="1">
        <f t="array" ref="Q9415">IF(
    $U$1=1, AND($P9415&lt;&gt;"", $P9415&lt;&gt;"...", $P9415&lt;&gt;"입력오류"),
    IF(
        $U$18=1, AND($P9415&lt;&gt;"", $P9415&lt;&gt;"...", $P9415&lt;&gt;"입력오류", ISNUMBER(FIND(INDEX($T$2:$T$7,$U$1),$P9415))),
        IF(
            $U$17="기타", AND($P9415&lt;&gt;"", $P9415&lt;&gt;"...", $P9415&lt;&gt;"입력오류", NOT(ISNUMBER(FIND($T$21:$T$34,$P9415)))),
            AND($P9415&lt;&gt;"", $P9415&lt;&gt;"...", $P9415&lt;&gt;"입력오류", $T$19=$P9415)
        )
    )
)</f>
        <v>0</v>
      </c>
    </row>
    <row r="9416" spans="9:17">
      <c r="I9416">
        <f t="shared" si="442"/>
        <v>9415</v>
      </c>
      <c r="J9416" t="e">
        <f t="shared" si="443"/>
        <v>#N/A</v>
      </c>
      <c r="K9416" t="e">
        <f t="shared" si="441"/>
        <v>#N/A</v>
      </c>
      <c r="L9416" t="b">
        <f>COUNTIF($N$2:N9416, N9416)=1</f>
        <v>0</v>
      </c>
      <c r="M9416" s="37">
        <f>IF( $Q9416, MAX($M$1:M9415)+1, 0)</f>
        <v>0</v>
      </c>
      <c r="N9416" t="e" cm="1">
        <f t="array" ref="N9416">INDEX($A$9:$F$1048576, $J9416, $K9416 )</f>
        <v>#N/A</v>
      </c>
      <c r="O9416" t="e" cm="1">
        <f t="array" ref="O9416">INDEX($B$9:$F$1048576, $J9416, $K9416 )</f>
        <v>#N/A</v>
      </c>
      <c r="P9416" t="str" cm="1">
        <f t="array" ref="P9416">IF( $L9416, TRIM(_xll.IMDP("IR", $G$5&amp;$N9416, $G$6)), "" )</f>
        <v/>
      </c>
      <c r="Q9416" t="b" cm="1">
        <f t="array" ref="Q9416">IF(
    $U$1=1, AND($P9416&lt;&gt;"", $P9416&lt;&gt;"...", $P9416&lt;&gt;"입력오류"),
    IF(
        $U$18=1, AND($P9416&lt;&gt;"", $P9416&lt;&gt;"...", $P9416&lt;&gt;"입력오류", ISNUMBER(FIND(INDEX($T$2:$T$7,$U$1),$P9416))),
        IF(
            $U$17="기타", AND($P9416&lt;&gt;"", $P9416&lt;&gt;"...", $P9416&lt;&gt;"입력오류", NOT(ISNUMBER(FIND($T$21:$T$34,$P9416)))),
            AND($P9416&lt;&gt;"", $P9416&lt;&gt;"...", $P9416&lt;&gt;"입력오류", $T$19=$P9416)
        )
    )
)</f>
        <v>0</v>
      </c>
    </row>
    <row r="9417" spans="9:17">
      <c r="I9417">
        <f t="shared" si="442"/>
        <v>9416</v>
      </c>
      <c r="J9417" t="e">
        <f t="shared" si="443"/>
        <v>#N/A</v>
      </c>
      <c r="K9417" t="e">
        <f t="shared" si="441"/>
        <v>#N/A</v>
      </c>
      <c r="L9417" t="b">
        <f>COUNTIF($N$2:N9417, N9417)=1</f>
        <v>0</v>
      </c>
      <c r="M9417" s="37">
        <f>IF( $Q9417, MAX($M$1:M9416)+1, 0)</f>
        <v>0</v>
      </c>
      <c r="N9417" t="e" cm="1">
        <f t="array" ref="N9417">INDEX($A$9:$F$1048576, $J9417, $K9417 )</f>
        <v>#N/A</v>
      </c>
      <c r="O9417" t="e" cm="1">
        <f t="array" ref="O9417">INDEX($B$9:$F$1048576, $J9417, $K9417 )</f>
        <v>#N/A</v>
      </c>
      <c r="P9417" t="str" cm="1">
        <f t="array" ref="P9417">IF( $L9417, TRIM(_xll.IMDP("IR", $G$5&amp;$N9417, $G$6)), "" )</f>
        <v/>
      </c>
      <c r="Q9417" t="b" cm="1">
        <f t="array" ref="Q9417">IF(
    $U$1=1, AND($P9417&lt;&gt;"", $P9417&lt;&gt;"...", $P9417&lt;&gt;"입력오류"),
    IF(
        $U$18=1, AND($P9417&lt;&gt;"", $P9417&lt;&gt;"...", $P9417&lt;&gt;"입력오류", ISNUMBER(FIND(INDEX($T$2:$T$7,$U$1),$P9417))),
        IF(
            $U$17="기타", AND($P9417&lt;&gt;"", $P9417&lt;&gt;"...", $P9417&lt;&gt;"입력오류", NOT(ISNUMBER(FIND($T$21:$T$34,$P9417)))),
            AND($P9417&lt;&gt;"", $P9417&lt;&gt;"...", $P9417&lt;&gt;"입력오류", $T$19=$P9417)
        )
    )
)</f>
        <v>0</v>
      </c>
    </row>
    <row r="9418" spans="9:17">
      <c r="I9418">
        <f t="shared" si="442"/>
        <v>9417</v>
      </c>
      <c r="J9418" t="e">
        <f t="shared" si="443"/>
        <v>#N/A</v>
      </c>
      <c r="K9418" t="e">
        <f t="shared" si="441"/>
        <v>#N/A</v>
      </c>
      <c r="L9418" t="b">
        <f>COUNTIF($N$2:N9418, N9418)=1</f>
        <v>0</v>
      </c>
      <c r="M9418" s="37">
        <f>IF( $Q9418, MAX($M$1:M9417)+1, 0)</f>
        <v>0</v>
      </c>
      <c r="N9418" t="e" cm="1">
        <f t="array" ref="N9418">INDEX($A$9:$F$1048576, $J9418, $K9418 )</f>
        <v>#N/A</v>
      </c>
      <c r="O9418" t="e" cm="1">
        <f t="array" ref="O9418">INDEX($B$9:$F$1048576, $J9418, $K9418 )</f>
        <v>#N/A</v>
      </c>
      <c r="P9418" t="str" cm="1">
        <f t="array" ref="P9418">IF( $L9418, TRIM(_xll.IMDP("IR", $G$5&amp;$N9418, $G$6)), "" )</f>
        <v/>
      </c>
      <c r="Q9418" t="b" cm="1">
        <f t="array" ref="Q9418">IF(
    $U$1=1, AND($P9418&lt;&gt;"", $P9418&lt;&gt;"...", $P9418&lt;&gt;"입력오류"),
    IF(
        $U$18=1, AND($P9418&lt;&gt;"", $P9418&lt;&gt;"...", $P9418&lt;&gt;"입력오류", ISNUMBER(FIND(INDEX($T$2:$T$7,$U$1),$P9418))),
        IF(
            $U$17="기타", AND($P9418&lt;&gt;"", $P9418&lt;&gt;"...", $P9418&lt;&gt;"입력오류", NOT(ISNUMBER(FIND($T$21:$T$34,$P9418)))),
            AND($P9418&lt;&gt;"", $P9418&lt;&gt;"...", $P9418&lt;&gt;"입력오류", $T$19=$P9418)
        )
    )
)</f>
        <v>0</v>
      </c>
    </row>
    <row r="9419" spans="9:17">
      <c r="I9419">
        <f t="shared" si="442"/>
        <v>9418</v>
      </c>
      <c r="J9419" t="e">
        <f t="shared" si="443"/>
        <v>#N/A</v>
      </c>
      <c r="K9419" t="e">
        <f t="shared" si="441"/>
        <v>#N/A</v>
      </c>
      <c r="L9419" t="b">
        <f>COUNTIF($N$2:N9419, N9419)=1</f>
        <v>0</v>
      </c>
      <c r="M9419" s="37">
        <f>IF( $Q9419, MAX($M$1:M9418)+1, 0)</f>
        <v>0</v>
      </c>
      <c r="N9419" t="e" cm="1">
        <f t="array" ref="N9419">INDEX($A$9:$F$1048576, $J9419, $K9419 )</f>
        <v>#N/A</v>
      </c>
      <c r="O9419" t="e" cm="1">
        <f t="array" ref="O9419">INDEX($B$9:$F$1048576, $J9419, $K9419 )</f>
        <v>#N/A</v>
      </c>
      <c r="P9419" t="str" cm="1">
        <f t="array" ref="P9419">IF( $L9419, TRIM(_xll.IMDP("IR", $G$5&amp;$N9419, $G$6)), "" )</f>
        <v/>
      </c>
      <c r="Q9419" t="b" cm="1">
        <f t="array" ref="Q9419">IF(
    $U$1=1, AND($P9419&lt;&gt;"", $P9419&lt;&gt;"...", $P9419&lt;&gt;"입력오류"),
    IF(
        $U$18=1, AND($P9419&lt;&gt;"", $P9419&lt;&gt;"...", $P9419&lt;&gt;"입력오류", ISNUMBER(FIND(INDEX($T$2:$T$7,$U$1),$P9419))),
        IF(
            $U$17="기타", AND($P9419&lt;&gt;"", $P9419&lt;&gt;"...", $P9419&lt;&gt;"입력오류", NOT(ISNUMBER(FIND($T$21:$T$34,$P9419)))),
            AND($P9419&lt;&gt;"", $P9419&lt;&gt;"...", $P9419&lt;&gt;"입력오류", $T$19=$P9419)
        )
    )
)</f>
        <v>0</v>
      </c>
    </row>
    <row r="9420" spans="9:17">
      <c r="I9420">
        <f t="shared" si="442"/>
        <v>9419</v>
      </c>
      <c r="J9420" t="e">
        <f t="shared" si="443"/>
        <v>#N/A</v>
      </c>
      <c r="K9420" t="e">
        <f t="shared" si="441"/>
        <v>#N/A</v>
      </c>
      <c r="L9420" t="b">
        <f>COUNTIF($N$2:N9420, N9420)=1</f>
        <v>0</v>
      </c>
      <c r="M9420" s="37">
        <f>IF( $Q9420, MAX($M$1:M9419)+1, 0)</f>
        <v>0</v>
      </c>
      <c r="N9420" t="e" cm="1">
        <f t="array" ref="N9420">INDEX($A$9:$F$1048576, $J9420, $K9420 )</f>
        <v>#N/A</v>
      </c>
      <c r="O9420" t="e" cm="1">
        <f t="array" ref="O9420">INDEX($B$9:$F$1048576, $J9420, $K9420 )</f>
        <v>#N/A</v>
      </c>
      <c r="P9420" t="str" cm="1">
        <f t="array" ref="P9420">IF( $L9420, TRIM(_xll.IMDP("IR", $G$5&amp;$N9420, $G$6)), "" )</f>
        <v/>
      </c>
      <c r="Q9420" t="b" cm="1">
        <f t="array" ref="Q9420">IF(
    $U$1=1, AND($P9420&lt;&gt;"", $P9420&lt;&gt;"...", $P9420&lt;&gt;"입력오류"),
    IF(
        $U$18=1, AND($P9420&lt;&gt;"", $P9420&lt;&gt;"...", $P9420&lt;&gt;"입력오류", ISNUMBER(FIND(INDEX($T$2:$T$7,$U$1),$P9420))),
        IF(
            $U$17="기타", AND($P9420&lt;&gt;"", $P9420&lt;&gt;"...", $P9420&lt;&gt;"입력오류", NOT(ISNUMBER(FIND($T$21:$T$34,$P9420)))),
            AND($P9420&lt;&gt;"", $P9420&lt;&gt;"...", $P9420&lt;&gt;"입력오류", $T$19=$P9420)
        )
    )
)</f>
        <v>0</v>
      </c>
    </row>
    <row r="9421" spans="9:17">
      <c r="I9421">
        <f t="shared" si="442"/>
        <v>9420</v>
      </c>
      <c r="J9421" t="e">
        <f t="shared" si="443"/>
        <v>#N/A</v>
      </c>
      <c r="K9421" t="e">
        <f t="shared" si="441"/>
        <v>#N/A</v>
      </c>
      <c r="L9421" t="b">
        <f>COUNTIF($N$2:N9421, N9421)=1</f>
        <v>0</v>
      </c>
      <c r="M9421" s="37">
        <f>IF( $Q9421, MAX($M$1:M9420)+1, 0)</f>
        <v>0</v>
      </c>
      <c r="N9421" t="e" cm="1">
        <f t="array" ref="N9421">INDEX($A$9:$F$1048576, $J9421, $K9421 )</f>
        <v>#N/A</v>
      </c>
      <c r="O9421" t="e" cm="1">
        <f t="array" ref="O9421">INDEX($B$9:$F$1048576, $J9421, $K9421 )</f>
        <v>#N/A</v>
      </c>
      <c r="P9421" t="str" cm="1">
        <f t="array" ref="P9421">IF( $L9421, TRIM(_xll.IMDP("IR", $G$5&amp;$N9421, $G$6)), "" )</f>
        <v/>
      </c>
      <c r="Q9421" t="b" cm="1">
        <f t="array" ref="Q9421">IF(
    $U$1=1, AND($P9421&lt;&gt;"", $P9421&lt;&gt;"...", $P9421&lt;&gt;"입력오류"),
    IF(
        $U$18=1, AND($P9421&lt;&gt;"", $P9421&lt;&gt;"...", $P9421&lt;&gt;"입력오류", ISNUMBER(FIND(INDEX($T$2:$T$7,$U$1),$P9421))),
        IF(
            $U$17="기타", AND($P9421&lt;&gt;"", $P9421&lt;&gt;"...", $P9421&lt;&gt;"입력오류", NOT(ISNUMBER(FIND($T$21:$T$34,$P9421)))),
            AND($P9421&lt;&gt;"", $P9421&lt;&gt;"...", $P9421&lt;&gt;"입력오류", $T$19=$P9421)
        )
    )
)</f>
        <v>0</v>
      </c>
    </row>
    <row r="9422" spans="9:17">
      <c r="I9422">
        <f t="shared" si="442"/>
        <v>9421</v>
      </c>
      <c r="J9422" t="e">
        <f t="shared" si="443"/>
        <v>#N/A</v>
      </c>
      <c r="K9422" t="e">
        <f t="shared" si="441"/>
        <v>#N/A</v>
      </c>
      <c r="L9422" t="b">
        <f>COUNTIF($N$2:N9422, N9422)=1</f>
        <v>0</v>
      </c>
      <c r="M9422" s="37">
        <f>IF( $Q9422, MAX($M$1:M9421)+1, 0)</f>
        <v>0</v>
      </c>
      <c r="N9422" t="e" cm="1">
        <f t="array" ref="N9422">INDEX($A$9:$F$1048576, $J9422, $K9422 )</f>
        <v>#N/A</v>
      </c>
      <c r="O9422" t="e" cm="1">
        <f t="array" ref="O9422">INDEX($B$9:$F$1048576, $J9422, $K9422 )</f>
        <v>#N/A</v>
      </c>
      <c r="P9422" t="str" cm="1">
        <f t="array" ref="P9422">IF( $L9422, TRIM(_xll.IMDP("IR", $G$5&amp;$N9422, $G$6)), "" )</f>
        <v/>
      </c>
      <c r="Q9422" t="b" cm="1">
        <f t="array" ref="Q9422">IF(
    $U$1=1, AND($P9422&lt;&gt;"", $P9422&lt;&gt;"...", $P9422&lt;&gt;"입력오류"),
    IF(
        $U$18=1, AND($P9422&lt;&gt;"", $P9422&lt;&gt;"...", $P9422&lt;&gt;"입력오류", ISNUMBER(FIND(INDEX($T$2:$T$7,$U$1),$P9422))),
        IF(
            $U$17="기타", AND($P9422&lt;&gt;"", $P9422&lt;&gt;"...", $P9422&lt;&gt;"입력오류", NOT(ISNUMBER(FIND($T$21:$T$34,$P9422)))),
            AND($P9422&lt;&gt;"", $P9422&lt;&gt;"...", $P9422&lt;&gt;"입력오류", $T$19=$P9422)
        )
    )
)</f>
        <v>0</v>
      </c>
    </row>
    <row r="9423" spans="9:17">
      <c r="I9423">
        <f t="shared" si="442"/>
        <v>9422</v>
      </c>
      <c r="J9423" t="e">
        <f t="shared" si="443"/>
        <v>#N/A</v>
      </c>
      <c r="K9423" t="e">
        <f t="shared" si="441"/>
        <v>#N/A</v>
      </c>
      <c r="L9423" t="b">
        <f>COUNTIF($N$2:N9423, N9423)=1</f>
        <v>0</v>
      </c>
      <c r="M9423" s="37">
        <f>IF( $Q9423, MAX($M$1:M9422)+1, 0)</f>
        <v>0</v>
      </c>
      <c r="N9423" t="e" cm="1">
        <f t="array" ref="N9423">INDEX($A$9:$F$1048576, $J9423, $K9423 )</f>
        <v>#N/A</v>
      </c>
      <c r="O9423" t="e" cm="1">
        <f t="array" ref="O9423">INDEX($B$9:$F$1048576, $J9423, $K9423 )</f>
        <v>#N/A</v>
      </c>
      <c r="P9423" t="str" cm="1">
        <f t="array" ref="P9423">IF( $L9423, TRIM(_xll.IMDP("IR", $G$5&amp;$N9423, $G$6)), "" )</f>
        <v/>
      </c>
      <c r="Q9423" t="b" cm="1">
        <f t="array" ref="Q9423">IF(
    $U$1=1, AND($P9423&lt;&gt;"", $P9423&lt;&gt;"...", $P9423&lt;&gt;"입력오류"),
    IF(
        $U$18=1, AND($P9423&lt;&gt;"", $P9423&lt;&gt;"...", $P9423&lt;&gt;"입력오류", ISNUMBER(FIND(INDEX($T$2:$T$7,$U$1),$P9423))),
        IF(
            $U$17="기타", AND($P9423&lt;&gt;"", $P9423&lt;&gt;"...", $P9423&lt;&gt;"입력오류", NOT(ISNUMBER(FIND($T$21:$T$34,$P9423)))),
            AND($P9423&lt;&gt;"", $P9423&lt;&gt;"...", $P9423&lt;&gt;"입력오류", $T$19=$P9423)
        )
    )
)</f>
        <v>0</v>
      </c>
    </row>
    <row r="9424" spans="9:17">
      <c r="I9424">
        <f t="shared" si="442"/>
        <v>9423</v>
      </c>
      <c r="J9424" t="e">
        <f t="shared" si="443"/>
        <v>#N/A</v>
      </c>
      <c r="K9424" t="e">
        <f t="shared" si="441"/>
        <v>#N/A</v>
      </c>
      <c r="L9424" t="b">
        <f>COUNTIF($N$2:N9424, N9424)=1</f>
        <v>0</v>
      </c>
      <c r="M9424" s="37">
        <f>IF( $Q9424, MAX($M$1:M9423)+1, 0)</f>
        <v>0</v>
      </c>
      <c r="N9424" t="e" cm="1">
        <f t="array" ref="N9424">INDEX($A$9:$F$1048576, $J9424, $K9424 )</f>
        <v>#N/A</v>
      </c>
      <c r="O9424" t="e" cm="1">
        <f t="array" ref="O9424">INDEX($B$9:$F$1048576, $J9424, $K9424 )</f>
        <v>#N/A</v>
      </c>
      <c r="P9424" t="str" cm="1">
        <f t="array" ref="P9424">IF( $L9424, TRIM(_xll.IMDP("IR", $G$5&amp;$N9424, $G$6)), "" )</f>
        <v/>
      </c>
      <c r="Q9424" t="b" cm="1">
        <f t="array" ref="Q9424">IF(
    $U$1=1, AND($P9424&lt;&gt;"", $P9424&lt;&gt;"...", $P9424&lt;&gt;"입력오류"),
    IF(
        $U$18=1, AND($P9424&lt;&gt;"", $P9424&lt;&gt;"...", $P9424&lt;&gt;"입력오류", ISNUMBER(FIND(INDEX($T$2:$T$7,$U$1),$P9424))),
        IF(
            $U$17="기타", AND($P9424&lt;&gt;"", $P9424&lt;&gt;"...", $P9424&lt;&gt;"입력오류", NOT(ISNUMBER(FIND($T$21:$T$34,$P9424)))),
            AND($P9424&lt;&gt;"", $P9424&lt;&gt;"...", $P9424&lt;&gt;"입력오류", $T$19=$P9424)
        )
    )
)</f>
        <v>0</v>
      </c>
    </row>
    <row r="9425" spans="9:17">
      <c r="I9425">
        <f t="shared" si="442"/>
        <v>9424</v>
      </c>
      <c r="J9425" t="e">
        <f t="shared" si="443"/>
        <v>#N/A</v>
      </c>
      <c r="K9425" t="e">
        <f t="shared" si="441"/>
        <v>#N/A</v>
      </c>
      <c r="L9425" t="b">
        <f>COUNTIF($N$2:N9425, N9425)=1</f>
        <v>0</v>
      </c>
      <c r="M9425" s="37">
        <f>IF( $Q9425, MAX($M$1:M9424)+1, 0)</f>
        <v>0</v>
      </c>
      <c r="N9425" t="e" cm="1">
        <f t="array" ref="N9425">INDEX($A$9:$F$1048576, $J9425, $K9425 )</f>
        <v>#N/A</v>
      </c>
      <c r="O9425" t="e" cm="1">
        <f t="array" ref="O9425">INDEX($B$9:$F$1048576, $J9425, $K9425 )</f>
        <v>#N/A</v>
      </c>
      <c r="P9425" t="str" cm="1">
        <f t="array" ref="P9425">IF( $L9425, TRIM(_xll.IMDP("IR", $G$5&amp;$N9425, $G$6)), "" )</f>
        <v/>
      </c>
      <c r="Q9425" t="b" cm="1">
        <f t="array" ref="Q9425">IF(
    $U$1=1, AND($P9425&lt;&gt;"", $P9425&lt;&gt;"...", $P9425&lt;&gt;"입력오류"),
    IF(
        $U$18=1, AND($P9425&lt;&gt;"", $P9425&lt;&gt;"...", $P9425&lt;&gt;"입력오류", ISNUMBER(FIND(INDEX($T$2:$T$7,$U$1),$P9425))),
        IF(
            $U$17="기타", AND($P9425&lt;&gt;"", $P9425&lt;&gt;"...", $P9425&lt;&gt;"입력오류", NOT(ISNUMBER(FIND($T$21:$T$34,$P9425)))),
            AND($P9425&lt;&gt;"", $P9425&lt;&gt;"...", $P9425&lt;&gt;"입력오류", $T$19=$P9425)
        )
    )
)</f>
        <v>0</v>
      </c>
    </row>
    <row r="9426" spans="9:17">
      <c r="I9426">
        <f t="shared" si="442"/>
        <v>9425</v>
      </c>
      <c r="J9426" t="e">
        <f t="shared" si="443"/>
        <v>#N/A</v>
      </c>
      <c r="K9426" t="e">
        <f t="shared" si="441"/>
        <v>#N/A</v>
      </c>
      <c r="L9426" t="b">
        <f>COUNTIF($N$2:N9426, N9426)=1</f>
        <v>0</v>
      </c>
      <c r="M9426" s="37">
        <f>IF( $Q9426, MAX($M$1:M9425)+1, 0)</f>
        <v>0</v>
      </c>
      <c r="N9426" t="e" cm="1">
        <f t="array" ref="N9426">INDEX($A$9:$F$1048576, $J9426, $K9426 )</f>
        <v>#N/A</v>
      </c>
      <c r="O9426" t="e" cm="1">
        <f t="array" ref="O9426">INDEX($B$9:$F$1048576, $J9426, $K9426 )</f>
        <v>#N/A</v>
      </c>
      <c r="P9426" t="str" cm="1">
        <f t="array" ref="P9426">IF( $L9426, TRIM(_xll.IMDP("IR", $G$5&amp;$N9426, $G$6)), "" )</f>
        <v/>
      </c>
      <c r="Q9426" t="b" cm="1">
        <f t="array" ref="Q9426">IF(
    $U$1=1, AND($P9426&lt;&gt;"", $P9426&lt;&gt;"...", $P9426&lt;&gt;"입력오류"),
    IF(
        $U$18=1, AND($P9426&lt;&gt;"", $P9426&lt;&gt;"...", $P9426&lt;&gt;"입력오류", ISNUMBER(FIND(INDEX($T$2:$T$7,$U$1),$P9426))),
        IF(
            $U$17="기타", AND($P9426&lt;&gt;"", $P9426&lt;&gt;"...", $P9426&lt;&gt;"입력오류", NOT(ISNUMBER(FIND($T$21:$T$34,$P9426)))),
            AND($P9426&lt;&gt;"", $P9426&lt;&gt;"...", $P9426&lt;&gt;"입력오류", $T$19=$P9426)
        )
    )
)</f>
        <v>0</v>
      </c>
    </row>
    <row r="9427" spans="9:17">
      <c r="I9427">
        <f t="shared" si="442"/>
        <v>9426</v>
      </c>
      <c r="J9427" t="e">
        <f t="shared" si="443"/>
        <v>#N/A</v>
      </c>
      <c r="K9427" t="e">
        <f t="shared" si="441"/>
        <v>#N/A</v>
      </c>
      <c r="L9427" t="b">
        <f>COUNTIF($N$2:N9427, N9427)=1</f>
        <v>0</v>
      </c>
      <c r="M9427" s="37">
        <f>IF( $Q9427, MAX($M$1:M9426)+1, 0)</f>
        <v>0</v>
      </c>
      <c r="N9427" t="e" cm="1">
        <f t="array" ref="N9427">INDEX($A$9:$F$1048576, $J9427, $K9427 )</f>
        <v>#N/A</v>
      </c>
      <c r="O9427" t="e" cm="1">
        <f t="array" ref="O9427">INDEX($B$9:$F$1048576, $J9427, $K9427 )</f>
        <v>#N/A</v>
      </c>
      <c r="P9427" t="str" cm="1">
        <f t="array" ref="P9427">IF( $L9427, TRIM(_xll.IMDP("IR", $G$5&amp;$N9427, $G$6)), "" )</f>
        <v/>
      </c>
      <c r="Q9427" t="b" cm="1">
        <f t="array" ref="Q9427">IF(
    $U$1=1, AND($P9427&lt;&gt;"", $P9427&lt;&gt;"...", $P9427&lt;&gt;"입력오류"),
    IF(
        $U$18=1, AND($P9427&lt;&gt;"", $P9427&lt;&gt;"...", $P9427&lt;&gt;"입력오류", ISNUMBER(FIND(INDEX($T$2:$T$7,$U$1),$P9427))),
        IF(
            $U$17="기타", AND($P9427&lt;&gt;"", $P9427&lt;&gt;"...", $P9427&lt;&gt;"입력오류", NOT(ISNUMBER(FIND($T$21:$T$34,$P9427)))),
            AND($P9427&lt;&gt;"", $P9427&lt;&gt;"...", $P9427&lt;&gt;"입력오류", $T$19=$P9427)
        )
    )
)</f>
        <v>0</v>
      </c>
    </row>
    <row r="9428" spans="9:17">
      <c r="I9428">
        <f t="shared" si="442"/>
        <v>9427</v>
      </c>
      <c r="J9428" t="e">
        <f t="shared" si="443"/>
        <v>#N/A</v>
      </c>
      <c r="K9428" t="e">
        <f t="shared" si="441"/>
        <v>#N/A</v>
      </c>
      <c r="L9428" t="b">
        <f>COUNTIF($N$2:N9428, N9428)=1</f>
        <v>0</v>
      </c>
      <c r="M9428" s="37">
        <f>IF( $Q9428, MAX($M$1:M9427)+1, 0)</f>
        <v>0</v>
      </c>
      <c r="N9428" t="e" cm="1">
        <f t="array" ref="N9428">INDEX($A$9:$F$1048576, $J9428, $K9428 )</f>
        <v>#N/A</v>
      </c>
      <c r="O9428" t="e" cm="1">
        <f t="array" ref="O9428">INDEX($B$9:$F$1048576, $J9428, $K9428 )</f>
        <v>#N/A</v>
      </c>
      <c r="P9428" t="str" cm="1">
        <f t="array" ref="P9428">IF( $L9428, TRIM(_xll.IMDP("IR", $G$5&amp;$N9428, $G$6)), "" )</f>
        <v/>
      </c>
      <c r="Q9428" t="b" cm="1">
        <f t="array" ref="Q9428">IF(
    $U$1=1, AND($P9428&lt;&gt;"", $P9428&lt;&gt;"...", $P9428&lt;&gt;"입력오류"),
    IF(
        $U$18=1, AND($P9428&lt;&gt;"", $P9428&lt;&gt;"...", $P9428&lt;&gt;"입력오류", ISNUMBER(FIND(INDEX($T$2:$T$7,$U$1),$P9428))),
        IF(
            $U$17="기타", AND($P9428&lt;&gt;"", $P9428&lt;&gt;"...", $P9428&lt;&gt;"입력오류", NOT(ISNUMBER(FIND($T$21:$T$34,$P9428)))),
            AND($P9428&lt;&gt;"", $P9428&lt;&gt;"...", $P9428&lt;&gt;"입력오류", $T$19=$P9428)
        )
    )
)</f>
        <v>0</v>
      </c>
    </row>
    <row r="9429" spans="9:17">
      <c r="I9429">
        <f t="shared" si="442"/>
        <v>9428</v>
      </c>
      <c r="J9429" t="e">
        <f t="shared" si="443"/>
        <v>#N/A</v>
      </c>
      <c r="K9429" t="e">
        <f t="shared" si="441"/>
        <v>#N/A</v>
      </c>
      <c r="L9429" t="b">
        <f>COUNTIF($N$2:N9429, N9429)=1</f>
        <v>0</v>
      </c>
      <c r="M9429" s="37">
        <f>IF( $Q9429, MAX($M$1:M9428)+1, 0)</f>
        <v>0</v>
      </c>
      <c r="N9429" t="e" cm="1">
        <f t="array" ref="N9429">INDEX($A$9:$F$1048576, $J9429, $K9429 )</f>
        <v>#N/A</v>
      </c>
      <c r="O9429" t="e" cm="1">
        <f t="array" ref="O9429">INDEX($B$9:$F$1048576, $J9429, $K9429 )</f>
        <v>#N/A</v>
      </c>
      <c r="P9429" t="str" cm="1">
        <f t="array" ref="P9429">IF( $L9429, TRIM(_xll.IMDP("IR", $G$5&amp;$N9429, $G$6)), "" )</f>
        <v/>
      </c>
      <c r="Q9429" t="b" cm="1">
        <f t="array" ref="Q9429">IF(
    $U$1=1, AND($P9429&lt;&gt;"", $P9429&lt;&gt;"...", $P9429&lt;&gt;"입력오류"),
    IF(
        $U$18=1, AND($P9429&lt;&gt;"", $P9429&lt;&gt;"...", $P9429&lt;&gt;"입력오류", ISNUMBER(FIND(INDEX($T$2:$T$7,$U$1),$P9429))),
        IF(
            $U$17="기타", AND($P9429&lt;&gt;"", $P9429&lt;&gt;"...", $P9429&lt;&gt;"입력오류", NOT(ISNUMBER(FIND($T$21:$T$34,$P9429)))),
            AND($P9429&lt;&gt;"", $P9429&lt;&gt;"...", $P9429&lt;&gt;"입력오류", $T$19=$P9429)
        )
    )
)</f>
        <v>0</v>
      </c>
    </row>
    <row r="9430" spans="9:17">
      <c r="I9430">
        <f t="shared" si="442"/>
        <v>9429</v>
      </c>
      <c r="J9430" t="e">
        <f t="shared" si="443"/>
        <v>#N/A</v>
      </c>
      <c r="K9430" t="e">
        <f t="shared" si="441"/>
        <v>#N/A</v>
      </c>
      <c r="L9430" t="b">
        <f>COUNTIF($N$2:N9430, N9430)=1</f>
        <v>0</v>
      </c>
      <c r="M9430" s="37">
        <f>IF( $Q9430, MAX($M$1:M9429)+1, 0)</f>
        <v>0</v>
      </c>
      <c r="N9430" t="e" cm="1">
        <f t="array" ref="N9430">INDEX($A$9:$F$1048576, $J9430, $K9430 )</f>
        <v>#N/A</v>
      </c>
      <c r="O9430" t="e" cm="1">
        <f t="array" ref="O9430">INDEX($B$9:$F$1048576, $J9430, $K9430 )</f>
        <v>#N/A</v>
      </c>
      <c r="P9430" t="str" cm="1">
        <f t="array" ref="P9430">IF( $L9430, TRIM(_xll.IMDP("IR", $G$5&amp;$N9430, $G$6)), "" )</f>
        <v/>
      </c>
      <c r="Q9430" t="b" cm="1">
        <f t="array" ref="Q9430">IF(
    $U$1=1, AND($P9430&lt;&gt;"", $P9430&lt;&gt;"...", $P9430&lt;&gt;"입력오류"),
    IF(
        $U$18=1, AND($P9430&lt;&gt;"", $P9430&lt;&gt;"...", $P9430&lt;&gt;"입력오류", ISNUMBER(FIND(INDEX($T$2:$T$7,$U$1),$P9430))),
        IF(
            $U$17="기타", AND($P9430&lt;&gt;"", $P9430&lt;&gt;"...", $P9430&lt;&gt;"입력오류", NOT(ISNUMBER(FIND($T$21:$T$34,$P9430)))),
            AND($P9430&lt;&gt;"", $P9430&lt;&gt;"...", $P9430&lt;&gt;"입력오류", $T$19=$P9430)
        )
    )
)</f>
        <v>0</v>
      </c>
    </row>
    <row r="9431" spans="9:17">
      <c r="I9431">
        <f t="shared" si="442"/>
        <v>9430</v>
      </c>
      <c r="J9431" t="e">
        <f t="shared" si="443"/>
        <v>#N/A</v>
      </c>
      <c r="K9431" t="e">
        <f t="shared" si="441"/>
        <v>#N/A</v>
      </c>
      <c r="L9431" t="b">
        <f>COUNTIF($N$2:N9431, N9431)=1</f>
        <v>0</v>
      </c>
      <c r="M9431" s="37">
        <f>IF( $Q9431, MAX($M$1:M9430)+1, 0)</f>
        <v>0</v>
      </c>
      <c r="N9431" t="e" cm="1">
        <f t="array" ref="N9431">INDEX($A$9:$F$1048576, $J9431, $K9431 )</f>
        <v>#N/A</v>
      </c>
      <c r="O9431" t="e" cm="1">
        <f t="array" ref="O9431">INDEX($B$9:$F$1048576, $J9431, $K9431 )</f>
        <v>#N/A</v>
      </c>
      <c r="P9431" t="str" cm="1">
        <f t="array" ref="P9431">IF( $L9431, TRIM(_xll.IMDP("IR", $G$5&amp;$N9431, $G$6)), "" )</f>
        <v/>
      </c>
      <c r="Q9431" t="b" cm="1">
        <f t="array" ref="Q9431">IF(
    $U$1=1, AND($P9431&lt;&gt;"", $P9431&lt;&gt;"...", $P9431&lt;&gt;"입력오류"),
    IF(
        $U$18=1, AND($P9431&lt;&gt;"", $P9431&lt;&gt;"...", $P9431&lt;&gt;"입력오류", ISNUMBER(FIND(INDEX($T$2:$T$7,$U$1),$P9431))),
        IF(
            $U$17="기타", AND($P9431&lt;&gt;"", $P9431&lt;&gt;"...", $P9431&lt;&gt;"입력오류", NOT(ISNUMBER(FIND($T$21:$T$34,$P9431)))),
            AND($P9431&lt;&gt;"", $P9431&lt;&gt;"...", $P9431&lt;&gt;"입력오류", $T$19=$P9431)
        )
    )
)</f>
        <v>0</v>
      </c>
    </row>
    <row r="9432" spans="9:17">
      <c r="I9432">
        <f t="shared" si="442"/>
        <v>9431</v>
      </c>
      <c r="J9432" t="e">
        <f t="shared" si="443"/>
        <v>#N/A</v>
      </c>
      <c r="K9432" t="e">
        <f t="shared" si="441"/>
        <v>#N/A</v>
      </c>
      <c r="L9432" t="b">
        <f>COUNTIF($N$2:N9432, N9432)=1</f>
        <v>0</v>
      </c>
      <c r="M9432" s="37">
        <f>IF( $Q9432, MAX($M$1:M9431)+1, 0)</f>
        <v>0</v>
      </c>
      <c r="N9432" t="e" cm="1">
        <f t="array" ref="N9432">INDEX($A$9:$F$1048576, $J9432, $K9432 )</f>
        <v>#N/A</v>
      </c>
      <c r="O9432" t="e" cm="1">
        <f t="array" ref="O9432">INDEX($B$9:$F$1048576, $J9432, $K9432 )</f>
        <v>#N/A</v>
      </c>
      <c r="P9432" t="str" cm="1">
        <f t="array" ref="P9432">IF( $L9432, TRIM(_xll.IMDP("IR", $G$5&amp;$N9432, $G$6)), "" )</f>
        <v/>
      </c>
      <c r="Q9432" t="b" cm="1">
        <f t="array" ref="Q9432">IF(
    $U$1=1, AND($P9432&lt;&gt;"", $P9432&lt;&gt;"...", $P9432&lt;&gt;"입력오류"),
    IF(
        $U$18=1, AND($P9432&lt;&gt;"", $P9432&lt;&gt;"...", $P9432&lt;&gt;"입력오류", ISNUMBER(FIND(INDEX($T$2:$T$7,$U$1),$P9432))),
        IF(
            $U$17="기타", AND($P9432&lt;&gt;"", $P9432&lt;&gt;"...", $P9432&lt;&gt;"입력오류", NOT(ISNUMBER(FIND($T$21:$T$34,$P9432)))),
            AND($P9432&lt;&gt;"", $P9432&lt;&gt;"...", $P9432&lt;&gt;"입력오류", $T$19=$P9432)
        )
    )
)</f>
        <v>0</v>
      </c>
    </row>
    <row r="9433" spans="9:17">
      <c r="I9433">
        <f t="shared" si="442"/>
        <v>9432</v>
      </c>
      <c r="J9433" t="e">
        <f t="shared" si="443"/>
        <v>#N/A</v>
      </c>
      <c r="K9433" t="e">
        <f t="shared" si="441"/>
        <v>#N/A</v>
      </c>
      <c r="L9433" t="b">
        <f>COUNTIF($N$2:N9433, N9433)=1</f>
        <v>0</v>
      </c>
      <c r="M9433" s="37">
        <f>IF( $Q9433, MAX($M$1:M9432)+1, 0)</f>
        <v>0</v>
      </c>
      <c r="N9433" t="e" cm="1">
        <f t="array" ref="N9433">INDEX($A$9:$F$1048576, $J9433, $K9433 )</f>
        <v>#N/A</v>
      </c>
      <c r="O9433" t="e" cm="1">
        <f t="array" ref="O9433">INDEX($B$9:$F$1048576, $J9433, $K9433 )</f>
        <v>#N/A</v>
      </c>
      <c r="P9433" t="str" cm="1">
        <f t="array" ref="P9433">IF( $L9433, TRIM(_xll.IMDP("IR", $G$5&amp;$N9433, $G$6)), "" )</f>
        <v/>
      </c>
      <c r="Q9433" t="b" cm="1">
        <f t="array" ref="Q9433">IF(
    $U$1=1, AND($P9433&lt;&gt;"", $P9433&lt;&gt;"...", $P9433&lt;&gt;"입력오류"),
    IF(
        $U$18=1, AND($P9433&lt;&gt;"", $P9433&lt;&gt;"...", $P9433&lt;&gt;"입력오류", ISNUMBER(FIND(INDEX($T$2:$T$7,$U$1),$P9433))),
        IF(
            $U$17="기타", AND($P9433&lt;&gt;"", $P9433&lt;&gt;"...", $P9433&lt;&gt;"입력오류", NOT(ISNUMBER(FIND($T$21:$T$34,$P9433)))),
            AND($P9433&lt;&gt;"", $P9433&lt;&gt;"...", $P9433&lt;&gt;"입력오류", $T$19=$P9433)
        )
    )
)</f>
        <v>0</v>
      </c>
    </row>
    <row r="9434" spans="9:17">
      <c r="I9434">
        <f t="shared" si="442"/>
        <v>9433</v>
      </c>
      <c r="J9434" t="e">
        <f t="shared" si="443"/>
        <v>#N/A</v>
      </c>
      <c r="K9434" t="e">
        <f t="shared" si="441"/>
        <v>#N/A</v>
      </c>
      <c r="L9434" t="b">
        <f>COUNTIF($N$2:N9434, N9434)=1</f>
        <v>0</v>
      </c>
      <c r="M9434" s="37">
        <f>IF( $Q9434, MAX($M$1:M9433)+1, 0)</f>
        <v>0</v>
      </c>
      <c r="N9434" t="e" cm="1">
        <f t="array" ref="N9434">INDEX($A$9:$F$1048576, $J9434, $K9434 )</f>
        <v>#N/A</v>
      </c>
      <c r="O9434" t="e" cm="1">
        <f t="array" ref="O9434">INDEX($B$9:$F$1048576, $J9434, $K9434 )</f>
        <v>#N/A</v>
      </c>
      <c r="P9434" t="str" cm="1">
        <f t="array" ref="P9434">IF( $L9434, TRIM(_xll.IMDP("IR", $G$5&amp;$N9434, $G$6)), "" )</f>
        <v/>
      </c>
      <c r="Q9434" t="b" cm="1">
        <f t="array" ref="Q9434">IF(
    $U$1=1, AND($P9434&lt;&gt;"", $P9434&lt;&gt;"...", $P9434&lt;&gt;"입력오류"),
    IF(
        $U$18=1, AND($P9434&lt;&gt;"", $P9434&lt;&gt;"...", $P9434&lt;&gt;"입력오류", ISNUMBER(FIND(INDEX($T$2:$T$7,$U$1),$P9434))),
        IF(
            $U$17="기타", AND($P9434&lt;&gt;"", $P9434&lt;&gt;"...", $P9434&lt;&gt;"입력오류", NOT(ISNUMBER(FIND($T$21:$T$34,$P9434)))),
            AND($P9434&lt;&gt;"", $P9434&lt;&gt;"...", $P9434&lt;&gt;"입력오류", $T$19=$P9434)
        )
    )
)</f>
        <v>0</v>
      </c>
    </row>
    <row r="9435" spans="9:17">
      <c r="I9435">
        <f t="shared" si="442"/>
        <v>9434</v>
      </c>
      <c r="J9435" t="e">
        <f t="shared" si="443"/>
        <v>#N/A</v>
      </c>
      <c r="K9435" t="e">
        <f t="shared" si="441"/>
        <v>#N/A</v>
      </c>
      <c r="L9435" t="b">
        <f>COUNTIF($N$2:N9435, N9435)=1</f>
        <v>0</v>
      </c>
      <c r="M9435" s="37">
        <f>IF( $Q9435, MAX($M$1:M9434)+1, 0)</f>
        <v>0</v>
      </c>
      <c r="N9435" t="e" cm="1">
        <f t="array" ref="N9435">INDEX($A$9:$F$1048576, $J9435, $K9435 )</f>
        <v>#N/A</v>
      </c>
      <c r="O9435" t="e" cm="1">
        <f t="array" ref="O9435">INDEX($B$9:$F$1048576, $J9435, $K9435 )</f>
        <v>#N/A</v>
      </c>
      <c r="P9435" t="str" cm="1">
        <f t="array" ref="P9435">IF( $L9435, TRIM(_xll.IMDP("IR", $G$5&amp;$N9435, $G$6)), "" )</f>
        <v/>
      </c>
      <c r="Q9435" t="b" cm="1">
        <f t="array" ref="Q9435">IF(
    $U$1=1, AND($P9435&lt;&gt;"", $P9435&lt;&gt;"...", $P9435&lt;&gt;"입력오류"),
    IF(
        $U$18=1, AND($P9435&lt;&gt;"", $P9435&lt;&gt;"...", $P9435&lt;&gt;"입력오류", ISNUMBER(FIND(INDEX($T$2:$T$7,$U$1),$P9435))),
        IF(
            $U$17="기타", AND($P9435&lt;&gt;"", $P9435&lt;&gt;"...", $P9435&lt;&gt;"입력오류", NOT(ISNUMBER(FIND($T$21:$T$34,$P9435)))),
            AND($P9435&lt;&gt;"", $P9435&lt;&gt;"...", $P9435&lt;&gt;"입력오류", $T$19=$P9435)
        )
    )
)</f>
        <v>0</v>
      </c>
    </row>
    <row r="9436" spans="9:17">
      <c r="I9436">
        <f t="shared" si="442"/>
        <v>9435</v>
      </c>
      <c r="J9436" t="e">
        <f t="shared" si="443"/>
        <v>#N/A</v>
      </c>
      <c r="K9436" t="e">
        <f t="shared" si="441"/>
        <v>#N/A</v>
      </c>
      <c r="L9436" t="b">
        <f>COUNTIF($N$2:N9436, N9436)=1</f>
        <v>0</v>
      </c>
      <c r="M9436" s="37">
        <f>IF( $Q9436, MAX($M$1:M9435)+1, 0)</f>
        <v>0</v>
      </c>
      <c r="N9436" t="e" cm="1">
        <f t="array" ref="N9436">INDEX($A$9:$F$1048576, $J9436, $K9436 )</f>
        <v>#N/A</v>
      </c>
      <c r="O9436" t="e" cm="1">
        <f t="array" ref="O9436">INDEX($B$9:$F$1048576, $J9436, $K9436 )</f>
        <v>#N/A</v>
      </c>
      <c r="P9436" t="str" cm="1">
        <f t="array" ref="P9436">IF( $L9436, TRIM(_xll.IMDP("IR", $G$5&amp;$N9436, $G$6)), "" )</f>
        <v/>
      </c>
      <c r="Q9436" t="b" cm="1">
        <f t="array" ref="Q9436">IF(
    $U$1=1, AND($P9436&lt;&gt;"", $P9436&lt;&gt;"...", $P9436&lt;&gt;"입력오류"),
    IF(
        $U$18=1, AND($P9436&lt;&gt;"", $P9436&lt;&gt;"...", $P9436&lt;&gt;"입력오류", ISNUMBER(FIND(INDEX($T$2:$T$7,$U$1),$P9436))),
        IF(
            $U$17="기타", AND($P9436&lt;&gt;"", $P9436&lt;&gt;"...", $P9436&lt;&gt;"입력오류", NOT(ISNUMBER(FIND($T$21:$T$34,$P9436)))),
            AND($P9436&lt;&gt;"", $P9436&lt;&gt;"...", $P9436&lt;&gt;"입력오류", $T$19=$P9436)
        )
    )
)</f>
        <v>0</v>
      </c>
    </row>
    <row r="9437" spans="9:17">
      <c r="I9437">
        <f t="shared" si="442"/>
        <v>9436</v>
      </c>
      <c r="J9437" t="e">
        <f t="shared" si="443"/>
        <v>#N/A</v>
      </c>
      <c r="K9437" t="e">
        <f t="shared" si="441"/>
        <v>#N/A</v>
      </c>
      <c r="L9437" t="b">
        <f>COUNTIF($N$2:N9437, N9437)=1</f>
        <v>0</v>
      </c>
      <c r="M9437" s="37">
        <f>IF( $Q9437, MAX($M$1:M9436)+1, 0)</f>
        <v>0</v>
      </c>
      <c r="N9437" t="e" cm="1">
        <f t="array" ref="N9437">INDEX($A$9:$F$1048576, $J9437, $K9437 )</f>
        <v>#N/A</v>
      </c>
      <c r="O9437" t="e" cm="1">
        <f t="array" ref="O9437">INDEX($B$9:$F$1048576, $J9437, $K9437 )</f>
        <v>#N/A</v>
      </c>
      <c r="P9437" t="str" cm="1">
        <f t="array" ref="P9437">IF( $L9437, TRIM(_xll.IMDP("IR", $G$5&amp;$N9437, $G$6)), "" )</f>
        <v/>
      </c>
      <c r="Q9437" t="b" cm="1">
        <f t="array" ref="Q9437">IF(
    $U$1=1, AND($P9437&lt;&gt;"", $P9437&lt;&gt;"...", $P9437&lt;&gt;"입력오류"),
    IF(
        $U$18=1, AND($P9437&lt;&gt;"", $P9437&lt;&gt;"...", $P9437&lt;&gt;"입력오류", ISNUMBER(FIND(INDEX($T$2:$T$7,$U$1),$P9437))),
        IF(
            $U$17="기타", AND($P9437&lt;&gt;"", $P9437&lt;&gt;"...", $P9437&lt;&gt;"입력오류", NOT(ISNUMBER(FIND($T$21:$T$34,$P9437)))),
            AND($P9437&lt;&gt;"", $P9437&lt;&gt;"...", $P9437&lt;&gt;"입력오류", $T$19=$P9437)
        )
    )
)</f>
        <v>0</v>
      </c>
    </row>
    <row r="9438" spans="9:17">
      <c r="I9438">
        <f t="shared" si="442"/>
        <v>9437</v>
      </c>
      <c r="J9438" t="e">
        <f t="shared" si="443"/>
        <v>#N/A</v>
      </c>
      <c r="K9438" t="e">
        <f t="shared" si="441"/>
        <v>#N/A</v>
      </c>
      <c r="L9438" t="b">
        <f>COUNTIF($N$2:N9438, N9438)=1</f>
        <v>0</v>
      </c>
      <c r="M9438" s="37">
        <f>IF( $Q9438, MAX($M$1:M9437)+1, 0)</f>
        <v>0</v>
      </c>
      <c r="N9438" t="e" cm="1">
        <f t="array" ref="N9438">INDEX($A$9:$F$1048576, $J9438, $K9438 )</f>
        <v>#N/A</v>
      </c>
      <c r="O9438" t="e" cm="1">
        <f t="array" ref="O9438">INDEX($B$9:$F$1048576, $J9438, $K9438 )</f>
        <v>#N/A</v>
      </c>
      <c r="P9438" t="str" cm="1">
        <f t="array" ref="P9438">IF( $L9438, TRIM(_xll.IMDP("IR", $G$5&amp;$N9438, $G$6)), "" )</f>
        <v/>
      </c>
      <c r="Q9438" t="b" cm="1">
        <f t="array" ref="Q9438">IF(
    $U$1=1, AND($P9438&lt;&gt;"", $P9438&lt;&gt;"...", $P9438&lt;&gt;"입력오류"),
    IF(
        $U$18=1, AND($P9438&lt;&gt;"", $P9438&lt;&gt;"...", $P9438&lt;&gt;"입력오류", ISNUMBER(FIND(INDEX($T$2:$T$7,$U$1),$P9438))),
        IF(
            $U$17="기타", AND($P9438&lt;&gt;"", $P9438&lt;&gt;"...", $P9438&lt;&gt;"입력오류", NOT(ISNUMBER(FIND($T$21:$T$34,$P9438)))),
            AND($P9438&lt;&gt;"", $P9438&lt;&gt;"...", $P9438&lt;&gt;"입력오류", $T$19=$P9438)
        )
    )
)</f>
        <v>0</v>
      </c>
    </row>
    <row r="9439" spans="9:17">
      <c r="I9439">
        <f t="shared" si="442"/>
        <v>9438</v>
      </c>
      <c r="J9439" t="e">
        <f t="shared" si="443"/>
        <v>#N/A</v>
      </c>
      <c r="K9439" t="e">
        <f t="shared" si="441"/>
        <v>#N/A</v>
      </c>
      <c r="L9439" t="b">
        <f>COUNTIF($N$2:N9439, N9439)=1</f>
        <v>0</v>
      </c>
      <c r="M9439" s="37">
        <f>IF( $Q9439, MAX($M$1:M9438)+1, 0)</f>
        <v>0</v>
      </c>
      <c r="N9439" t="e" cm="1">
        <f t="array" ref="N9439">INDEX($A$9:$F$1048576, $J9439, $K9439 )</f>
        <v>#N/A</v>
      </c>
      <c r="O9439" t="e" cm="1">
        <f t="array" ref="O9439">INDEX($B$9:$F$1048576, $J9439, $K9439 )</f>
        <v>#N/A</v>
      </c>
      <c r="P9439" t="str" cm="1">
        <f t="array" ref="P9439">IF( $L9439, TRIM(_xll.IMDP("IR", $G$5&amp;$N9439, $G$6)), "" )</f>
        <v/>
      </c>
      <c r="Q9439" t="b" cm="1">
        <f t="array" ref="Q9439">IF(
    $U$1=1, AND($P9439&lt;&gt;"", $P9439&lt;&gt;"...", $P9439&lt;&gt;"입력오류"),
    IF(
        $U$18=1, AND($P9439&lt;&gt;"", $P9439&lt;&gt;"...", $P9439&lt;&gt;"입력오류", ISNUMBER(FIND(INDEX($T$2:$T$7,$U$1),$P9439))),
        IF(
            $U$17="기타", AND($P9439&lt;&gt;"", $P9439&lt;&gt;"...", $P9439&lt;&gt;"입력오류", NOT(ISNUMBER(FIND($T$21:$T$34,$P9439)))),
            AND($P9439&lt;&gt;"", $P9439&lt;&gt;"...", $P9439&lt;&gt;"입력오류", $T$19=$P9439)
        )
    )
)</f>
        <v>0</v>
      </c>
    </row>
    <row r="9440" spans="9:17">
      <c r="I9440">
        <f t="shared" si="442"/>
        <v>9439</v>
      </c>
      <c r="J9440" t="e">
        <f t="shared" si="443"/>
        <v>#N/A</v>
      </c>
      <c r="K9440" t="e">
        <f t="shared" si="441"/>
        <v>#N/A</v>
      </c>
      <c r="L9440" t="b">
        <f>COUNTIF($N$2:N9440, N9440)=1</f>
        <v>0</v>
      </c>
      <c r="M9440" s="37">
        <f>IF( $Q9440, MAX($M$1:M9439)+1, 0)</f>
        <v>0</v>
      </c>
      <c r="N9440" t="e" cm="1">
        <f t="array" ref="N9440">INDEX($A$9:$F$1048576, $J9440, $K9440 )</f>
        <v>#N/A</v>
      </c>
      <c r="O9440" t="e" cm="1">
        <f t="array" ref="O9440">INDEX($B$9:$F$1048576, $J9440, $K9440 )</f>
        <v>#N/A</v>
      </c>
      <c r="P9440" t="str" cm="1">
        <f t="array" ref="P9440">IF( $L9440, TRIM(_xll.IMDP("IR", $G$5&amp;$N9440, $G$6)), "" )</f>
        <v/>
      </c>
      <c r="Q9440" t="b" cm="1">
        <f t="array" ref="Q9440">IF(
    $U$1=1, AND($P9440&lt;&gt;"", $P9440&lt;&gt;"...", $P9440&lt;&gt;"입력오류"),
    IF(
        $U$18=1, AND($P9440&lt;&gt;"", $P9440&lt;&gt;"...", $P9440&lt;&gt;"입력오류", ISNUMBER(FIND(INDEX($T$2:$T$7,$U$1),$P9440))),
        IF(
            $U$17="기타", AND($P9440&lt;&gt;"", $P9440&lt;&gt;"...", $P9440&lt;&gt;"입력오류", NOT(ISNUMBER(FIND($T$21:$T$34,$P9440)))),
            AND($P9440&lt;&gt;"", $P9440&lt;&gt;"...", $P9440&lt;&gt;"입력오류", $T$19=$P9440)
        )
    )
)</f>
        <v>0</v>
      </c>
    </row>
    <row r="9441" spans="9:17">
      <c r="I9441">
        <f t="shared" si="442"/>
        <v>9440</v>
      </c>
      <c r="J9441" t="e">
        <f t="shared" si="443"/>
        <v>#N/A</v>
      </c>
      <c r="K9441" t="e">
        <f t="shared" si="441"/>
        <v>#N/A</v>
      </c>
      <c r="L9441" t="b">
        <f>COUNTIF($N$2:N9441, N9441)=1</f>
        <v>0</v>
      </c>
      <c r="M9441" s="37">
        <f>IF( $Q9441, MAX($M$1:M9440)+1, 0)</f>
        <v>0</v>
      </c>
      <c r="N9441" t="e" cm="1">
        <f t="array" ref="N9441">INDEX($A$9:$F$1048576, $J9441, $K9441 )</f>
        <v>#N/A</v>
      </c>
      <c r="O9441" t="e" cm="1">
        <f t="array" ref="O9441">INDEX($B$9:$F$1048576, $J9441, $K9441 )</f>
        <v>#N/A</v>
      </c>
      <c r="P9441" t="str" cm="1">
        <f t="array" ref="P9441">IF( $L9441, TRIM(_xll.IMDP("IR", $G$5&amp;$N9441, $G$6)), "" )</f>
        <v/>
      </c>
      <c r="Q9441" t="b" cm="1">
        <f t="array" ref="Q9441">IF(
    $U$1=1, AND($P9441&lt;&gt;"", $P9441&lt;&gt;"...", $P9441&lt;&gt;"입력오류"),
    IF(
        $U$18=1, AND($P9441&lt;&gt;"", $P9441&lt;&gt;"...", $P9441&lt;&gt;"입력오류", ISNUMBER(FIND(INDEX($T$2:$T$7,$U$1),$P9441))),
        IF(
            $U$17="기타", AND($P9441&lt;&gt;"", $P9441&lt;&gt;"...", $P9441&lt;&gt;"입력오류", NOT(ISNUMBER(FIND($T$21:$T$34,$P9441)))),
            AND($P9441&lt;&gt;"", $P9441&lt;&gt;"...", $P9441&lt;&gt;"입력오류", $T$19=$P9441)
        )
    )
)</f>
        <v>0</v>
      </c>
    </row>
    <row r="9442" spans="9:17">
      <c r="I9442">
        <f t="shared" si="442"/>
        <v>9441</v>
      </c>
      <c r="J9442" t="e">
        <f t="shared" si="443"/>
        <v>#N/A</v>
      </c>
      <c r="K9442" t="e">
        <f t="shared" si="441"/>
        <v>#N/A</v>
      </c>
      <c r="L9442" t="b">
        <f>COUNTIF($N$2:N9442, N9442)=1</f>
        <v>0</v>
      </c>
      <c r="M9442" s="37">
        <f>IF( $Q9442, MAX($M$1:M9441)+1, 0)</f>
        <v>0</v>
      </c>
      <c r="N9442" t="e" cm="1">
        <f t="array" ref="N9442">INDEX($A$9:$F$1048576, $J9442, $K9442 )</f>
        <v>#N/A</v>
      </c>
      <c r="O9442" t="e" cm="1">
        <f t="array" ref="O9442">INDEX($B$9:$F$1048576, $J9442, $K9442 )</f>
        <v>#N/A</v>
      </c>
      <c r="P9442" t="str" cm="1">
        <f t="array" ref="P9442">IF( $L9442, TRIM(_xll.IMDP("IR", $G$5&amp;$N9442, $G$6)), "" )</f>
        <v/>
      </c>
      <c r="Q9442" t="b" cm="1">
        <f t="array" ref="Q9442">IF(
    $U$1=1, AND($P9442&lt;&gt;"", $P9442&lt;&gt;"...", $P9442&lt;&gt;"입력오류"),
    IF(
        $U$18=1, AND($P9442&lt;&gt;"", $P9442&lt;&gt;"...", $P9442&lt;&gt;"입력오류", ISNUMBER(FIND(INDEX($T$2:$T$7,$U$1),$P9442))),
        IF(
            $U$17="기타", AND($P9442&lt;&gt;"", $P9442&lt;&gt;"...", $P9442&lt;&gt;"입력오류", NOT(ISNUMBER(FIND($T$21:$T$34,$P9442)))),
            AND($P9442&lt;&gt;"", $P9442&lt;&gt;"...", $P9442&lt;&gt;"입력오류", $T$19=$P9442)
        )
    )
)</f>
        <v>0</v>
      </c>
    </row>
    <row r="9443" spans="9:17">
      <c r="I9443">
        <f t="shared" si="442"/>
        <v>9442</v>
      </c>
      <c r="J9443" t="e">
        <f t="shared" si="443"/>
        <v>#N/A</v>
      </c>
      <c r="K9443" t="e">
        <f t="shared" si="441"/>
        <v>#N/A</v>
      </c>
      <c r="L9443" t="b">
        <f>COUNTIF($N$2:N9443, N9443)=1</f>
        <v>0</v>
      </c>
      <c r="M9443" s="37">
        <f>IF( $Q9443, MAX($M$1:M9442)+1, 0)</f>
        <v>0</v>
      </c>
      <c r="N9443" t="e" cm="1">
        <f t="array" ref="N9443">INDEX($A$9:$F$1048576, $J9443, $K9443 )</f>
        <v>#N/A</v>
      </c>
      <c r="O9443" t="e" cm="1">
        <f t="array" ref="O9443">INDEX($B$9:$F$1048576, $J9443, $K9443 )</f>
        <v>#N/A</v>
      </c>
      <c r="P9443" t="str" cm="1">
        <f t="array" ref="P9443">IF( $L9443, TRIM(_xll.IMDP("IR", $G$5&amp;$N9443, $G$6)), "" )</f>
        <v/>
      </c>
      <c r="Q9443" t="b" cm="1">
        <f t="array" ref="Q9443">IF(
    $U$1=1, AND($P9443&lt;&gt;"", $P9443&lt;&gt;"...", $P9443&lt;&gt;"입력오류"),
    IF(
        $U$18=1, AND($P9443&lt;&gt;"", $P9443&lt;&gt;"...", $P9443&lt;&gt;"입력오류", ISNUMBER(FIND(INDEX($T$2:$T$7,$U$1),$P9443))),
        IF(
            $U$17="기타", AND($P9443&lt;&gt;"", $P9443&lt;&gt;"...", $P9443&lt;&gt;"입력오류", NOT(ISNUMBER(FIND($T$21:$T$34,$P9443)))),
            AND($P9443&lt;&gt;"", $P9443&lt;&gt;"...", $P9443&lt;&gt;"입력오류", $T$19=$P9443)
        )
    )
)</f>
        <v>0</v>
      </c>
    </row>
    <row r="9444" spans="9:17">
      <c r="I9444">
        <f t="shared" si="442"/>
        <v>9443</v>
      </c>
      <c r="J9444" t="e">
        <f t="shared" si="443"/>
        <v>#N/A</v>
      </c>
      <c r="K9444" t="e">
        <f t="shared" si="441"/>
        <v>#N/A</v>
      </c>
      <c r="L9444" t="b">
        <f>COUNTIF($N$2:N9444, N9444)=1</f>
        <v>0</v>
      </c>
      <c r="M9444" s="37">
        <f>IF( $Q9444, MAX($M$1:M9443)+1, 0)</f>
        <v>0</v>
      </c>
      <c r="N9444" t="e" cm="1">
        <f t="array" ref="N9444">INDEX($A$9:$F$1048576, $J9444, $K9444 )</f>
        <v>#N/A</v>
      </c>
      <c r="O9444" t="e" cm="1">
        <f t="array" ref="O9444">INDEX($B$9:$F$1048576, $J9444, $K9444 )</f>
        <v>#N/A</v>
      </c>
      <c r="P9444" t="str" cm="1">
        <f t="array" ref="P9444">IF( $L9444, TRIM(_xll.IMDP("IR", $G$5&amp;$N9444, $G$6)), "" )</f>
        <v/>
      </c>
      <c r="Q9444" t="b" cm="1">
        <f t="array" ref="Q9444">IF(
    $U$1=1, AND($P9444&lt;&gt;"", $P9444&lt;&gt;"...", $P9444&lt;&gt;"입력오류"),
    IF(
        $U$18=1, AND($P9444&lt;&gt;"", $P9444&lt;&gt;"...", $P9444&lt;&gt;"입력오류", ISNUMBER(FIND(INDEX($T$2:$T$7,$U$1),$P9444))),
        IF(
            $U$17="기타", AND($P9444&lt;&gt;"", $P9444&lt;&gt;"...", $P9444&lt;&gt;"입력오류", NOT(ISNUMBER(FIND($T$21:$T$34,$P9444)))),
            AND($P9444&lt;&gt;"", $P9444&lt;&gt;"...", $P9444&lt;&gt;"입력오류", $T$19=$P9444)
        )
    )
)</f>
        <v>0</v>
      </c>
    </row>
    <row r="9445" spans="9:17">
      <c r="I9445">
        <f t="shared" si="442"/>
        <v>9444</v>
      </c>
      <c r="J9445" t="e">
        <f t="shared" si="443"/>
        <v>#N/A</v>
      </c>
      <c r="K9445" t="e">
        <f t="shared" si="441"/>
        <v>#N/A</v>
      </c>
      <c r="L9445" t="b">
        <f>COUNTIF($N$2:N9445, N9445)=1</f>
        <v>0</v>
      </c>
      <c r="M9445" s="37">
        <f>IF( $Q9445, MAX($M$1:M9444)+1, 0)</f>
        <v>0</v>
      </c>
      <c r="N9445" t="e" cm="1">
        <f t="array" ref="N9445">INDEX($A$9:$F$1048576, $J9445, $K9445 )</f>
        <v>#N/A</v>
      </c>
      <c r="O9445" t="e" cm="1">
        <f t="array" ref="O9445">INDEX($B$9:$F$1048576, $J9445, $K9445 )</f>
        <v>#N/A</v>
      </c>
      <c r="P9445" t="str" cm="1">
        <f t="array" ref="P9445">IF( $L9445, TRIM(_xll.IMDP("IR", $G$5&amp;$N9445, $G$6)), "" )</f>
        <v/>
      </c>
      <c r="Q9445" t="b" cm="1">
        <f t="array" ref="Q9445">IF(
    $U$1=1, AND($P9445&lt;&gt;"", $P9445&lt;&gt;"...", $P9445&lt;&gt;"입력오류"),
    IF(
        $U$18=1, AND($P9445&lt;&gt;"", $P9445&lt;&gt;"...", $P9445&lt;&gt;"입력오류", ISNUMBER(FIND(INDEX($T$2:$T$7,$U$1),$P9445))),
        IF(
            $U$17="기타", AND($P9445&lt;&gt;"", $P9445&lt;&gt;"...", $P9445&lt;&gt;"입력오류", NOT(ISNUMBER(FIND($T$21:$T$34,$P9445)))),
            AND($P9445&lt;&gt;"", $P9445&lt;&gt;"...", $P9445&lt;&gt;"입력오류", $T$19=$P9445)
        )
    )
)</f>
        <v>0</v>
      </c>
    </row>
    <row r="9446" spans="9:17">
      <c r="I9446">
        <f t="shared" si="442"/>
        <v>9445</v>
      </c>
      <c r="J9446" t="e">
        <f t="shared" si="443"/>
        <v>#N/A</v>
      </c>
      <c r="K9446" t="e">
        <f t="shared" si="441"/>
        <v>#N/A</v>
      </c>
      <c r="L9446" t="b">
        <f>COUNTIF($N$2:N9446, N9446)=1</f>
        <v>0</v>
      </c>
      <c r="M9446" s="37">
        <f>IF( $Q9446, MAX($M$1:M9445)+1, 0)</f>
        <v>0</v>
      </c>
      <c r="N9446" t="e" cm="1">
        <f t="array" ref="N9446">INDEX($A$9:$F$1048576, $J9446, $K9446 )</f>
        <v>#N/A</v>
      </c>
      <c r="O9446" t="e" cm="1">
        <f t="array" ref="O9446">INDEX($B$9:$F$1048576, $J9446, $K9446 )</f>
        <v>#N/A</v>
      </c>
      <c r="P9446" t="str" cm="1">
        <f t="array" ref="P9446">IF( $L9446, TRIM(_xll.IMDP("IR", $G$5&amp;$N9446, $G$6)), "" )</f>
        <v/>
      </c>
      <c r="Q9446" t="b" cm="1">
        <f t="array" ref="Q9446">IF(
    $U$1=1, AND($P9446&lt;&gt;"", $P9446&lt;&gt;"...", $P9446&lt;&gt;"입력오류"),
    IF(
        $U$18=1, AND($P9446&lt;&gt;"", $P9446&lt;&gt;"...", $P9446&lt;&gt;"입력오류", ISNUMBER(FIND(INDEX($T$2:$T$7,$U$1),$P9446))),
        IF(
            $U$17="기타", AND($P9446&lt;&gt;"", $P9446&lt;&gt;"...", $P9446&lt;&gt;"입력오류", NOT(ISNUMBER(FIND($T$21:$T$34,$P9446)))),
            AND($P9446&lt;&gt;"", $P9446&lt;&gt;"...", $P9446&lt;&gt;"입력오류", $T$19=$P9446)
        )
    )
)</f>
        <v>0</v>
      </c>
    </row>
    <row r="9447" spans="9:17">
      <c r="I9447">
        <f t="shared" si="442"/>
        <v>9446</v>
      </c>
      <c r="J9447" t="e">
        <f t="shared" si="443"/>
        <v>#N/A</v>
      </c>
      <c r="K9447" t="e">
        <f t="shared" si="441"/>
        <v>#N/A</v>
      </c>
      <c r="L9447" t="b">
        <f>COUNTIF($N$2:N9447, N9447)=1</f>
        <v>0</v>
      </c>
      <c r="M9447" s="37">
        <f>IF( $Q9447, MAX($M$1:M9446)+1, 0)</f>
        <v>0</v>
      </c>
      <c r="N9447" t="e" cm="1">
        <f t="array" ref="N9447">INDEX($A$9:$F$1048576, $J9447, $K9447 )</f>
        <v>#N/A</v>
      </c>
      <c r="O9447" t="e" cm="1">
        <f t="array" ref="O9447">INDEX($B$9:$F$1048576, $J9447, $K9447 )</f>
        <v>#N/A</v>
      </c>
      <c r="P9447" t="str" cm="1">
        <f t="array" ref="P9447">IF( $L9447, TRIM(_xll.IMDP("IR", $G$5&amp;$N9447, $G$6)), "" )</f>
        <v/>
      </c>
      <c r="Q9447" t="b" cm="1">
        <f t="array" ref="Q9447">IF(
    $U$1=1, AND($P9447&lt;&gt;"", $P9447&lt;&gt;"...", $P9447&lt;&gt;"입력오류"),
    IF(
        $U$18=1, AND($P9447&lt;&gt;"", $P9447&lt;&gt;"...", $P9447&lt;&gt;"입력오류", ISNUMBER(FIND(INDEX($T$2:$T$7,$U$1),$P9447))),
        IF(
            $U$17="기타", AND($P9447&lt;&gt;"", $P9447&lt;&gt;"...", $P9447&lt;&gt;"입력오류", NOT(ISNUMBER(FIND($T$21:$T$34,$P9447)))),
            AND($P9447&lt;&gt;"", $P9447&lt;&gt;"...", $P9447&lt;&gt;"입력오류", $T$19=$P9447)
        )
    )
)</f>
        <v>0</v>
      </c>
    </row>
    <row r="9448" spans="9:17">
      <c r="I9448">
        <f t="shared" si="442"/>
        <v>9447</v>
      </c>
      <c r="J9448" t="e">
        <f t="shared" si="443"/>
        <v>#N/A</v>
      </c>
      <c r="K9448" t="e">
        <f t="shared" si="441"/>
        <v>#N/A</v>
      </c>
      <c r="L9448" t="b">
        <f>COUNTIF($N$2:N9448, N9448)=1</f>
        <v>0</v>
      </c>
      <c r="M9448" s="37">
        <f>IF( $Q9448, MAX($M$1:M9447)+1, 0)</f>
        <v>0</v>
      </c>
      <c r="N9448" t="e" cm="1">
        <f t="array" ref="N9448">INDEX($A$9:$F$1048576, $J9448, $K9448 )</f>
        <v>#N/A</v>
      </c>
      <c r="O9448" t="e" cm="1">
        <f t="array" ref="O9448">INDEX($B$9:$F$1048576, $J9448, $K9448 )</f>
        <v>#N/A</v>
      </c>
      <c r="P9448" t="str" cm="1">
        <f t="array" ref="P9448">IF( $L9448, TRIM(_xll.IMDP("IR", $G$5&amp;$N9448, $G$6)), "" )</f>
        <v/>
      </c>
      <c r="Q9448" t="b" cm="1">
        <f t="array" ref="Q9448">IF(
    $U$1=1, AND($P9448&lt;&gt;"", $P9448&lt;&gt;"...", $P9448&lt;&gt;"입력오류"),
    IF(
        $U$18=1, AND($P9448&lt;&gt;"", $P9448&lt;&gt;"...", $P9448&lt;&gt;"입력오류", ISNUMBER(FIND(INDEX($T$2:$T$7,$U$1),$P9448))),
        IF(
            $U$17="기타", AND($P9448&lt;&gt;"", $P9448&lt;&gt;"...", $P9448&lt;&gt;"입력오류", NOT(ISNUMBER(FIND($T$21:$T$34,$P9448)))),
            AND($P9448&lt;&gt;"", $P9448&lt;&gt;"...", $P9448&lt;&gt;"입력오류", $T$19=$P9448)
        )
    )
)</f>
        <v>0</v>
      </c>
    </row>
    <row r="9449" spans="9:17">
      <c r="I9449">
        <f t="shared" si="442"/>
        <v>9448</v>
      </c>
      <c r="J9449" t="e">
        <f t="shared" si="443"/>
        <v>#N/A</v>
      </c>
      <c r="K9449" t="e">
        <f t="shared" si="441"/>
        <v>#N/A</v>
      </c>
      <c r="L9449" t="b">
        <f>COUNTIF($N$2:N9449, N9449)=1</f>
        <v>0</v>
      </c>
      <c r="M9449" s="37">
        <f>IF( $Q9449, MAX($M$1:M9448)+1, 0)</f>
        <v>0</v>
      </c>
      <c r="N9449" t="e" cm="1">
        <f t="array" ref="N9449">INDEX($A$9:$F$1048576, $J9449, $K9449 )</f>
        <v>#N/A</v>
      </c>
      <c r="O9449" t="e" cm="1">
        <f t="array" ref="O9449">INDEX($B$9:$F$1048576, $J9449, $K9449 )</f>
        <v>#N/A</v>
      </c>
      <c r="P9449" t="str" cm="1">
        <f t="array" ref="P9449">IF( $L9449, TRIM(_xll.IMDP("IR", $G$5&amp;$N9449, $G$6)), "" )</f>
        <v/>
      </c>
      <c r="Q9449" t="b" cm="1">
        <f t="array" ref="Q9449">IF(
    $U$1=1, AND($P9449&lt;&gt;"", $P9449&lt;&gt;"...", $P9449&lt;&gt;"입력오류"),
    IF(
        $U$18=1, AND($P9449&lt;&gt;"", $P9449&lt;&gt;"...", $P9449&lt;&gt;"입력오류", ISNUMBER(FIND(INDEX($T$2:$T$7,$U$1),$P9449))),
        IF(
            $U$17="기타", AND($P9449&lt;&gt;"", $P9449&lt;&gt;"...", $P9449&lt;&gt;"입력오류", NOT(ISNUMBER(FIND($T$21:$T$34,$P9449)))),
            AND($P9449&lt;&gt;"", $P9449&lt;&gt;"...", $P9449&lt;&gt;"입력오류", $T$19=$P9449)
        )
    )
)</f>
        <v>0</v>
      </c>
    </row>
    <row r="9450" spans="9:17">
      <c r="I9450">
        <f t="shared" si="442"/>
        <v>9449</v>
      </c>
      <c r="J9450" t="e">
        <f t="shared" si="443"/>
        <v>#N/A</v>
      </c>
      <c r="K9450" t="e">
        <f t="shared" si="441"/>
        <v>#N/A</v>
      </c>
      <c r="L9450" t="b">
        <f>COUNTIF($N$2:N9450, N9450)=1</f>
        <v>0</v>
      </c>
      <c r="M9450" s="37">
        <f>IF( $Q9450, MAX($M$1:M9449)+1, 0)</f>
        <v>0</v>
      </c>
      <c r="N9450" t="e" cm="1">
        <f t="array" ref="N9450">INDEX($A$9:$F$1048576, $J9450, $K9450 )</f>
        <v>#N/A</v>
      </c>
      <c r="O9450" t="e" cm="1">
        <f t="array" ref="O9450">INDEX($B$9:$F$1048576, $J9450, $K9450 )</f>
        <v>#N/A</v>
      </c>
      <c r="P9450" t="str" cm="1">
        <f t="array" ref="P9450">IF( $L9450, TRIM(_xll.IMDP("IR", $G$5&amp;$N9450, $G$6)), "" )</f>
        <v/>
      </c>
      <c r="Q9450" t="b" cm="1">
        <f t="array" ref="Q9450">IF(
    $U$1=1, AND($P9450&lt;&gt;"", $P9450&lt;&gt;"...", $P9450&lt;&gt;"입력오류"),
    IF(
        $U$18=1, AND($P9450&lt;&gt;"", $P9450&lt;&gt;"...", $P9450&lt;&gt;"입력오류", ISNUMBER(FIND(INDEX($T$2:$T$7,$U$1),$P9450))),
        IF(
            $U$17="기타", AND($P9450&lt;&gt;"", $P9450&lt;&gt;"...", $P9450&lt;&gt;"입력오류", NOT(ISNUMBER(FIND($T$21:$T$34,$P9450)))),
            AND($P9450&lt;&gt;"", $P9450&lt;&gt;"...", $P9450&lt;&gt;"입력오류", $T$19=$P9450)
        )
    )
)</f>
        <v>0</v>
      </c>
    </row>
    <row r="9451" spans="9:17">
      <c r="I9451">
        <f t="shared" si="442"/>
        <v>9450</v>
      </c>
      <c r="J9451" t="e">
        <f t="shared" si="443"/>
        <v>#N/A</v>
      </c>
      <c r="K9451" t="e">
        <f t="shared" si="441"/>
        <v>#N/A</v>
      </c>
      <c r="L9451" t="b">
        <f>COUNTIF($N$2:N9451, N9451)=1</f>
        <v>0</v>
      </c>
      <c r="M9451" s="37">
        <f>IF( $Q9451, MAX($M$1:M9450)+1, 0)</f>
        <v>0</v>
      </c>
      <c r="N9451" t="e" cm="1">
        <f t="array" ref="N9451">INDEX($A$9:$F$1048576, $J9451, $K9451 )</f>
        <v>#N/A</v>
      </c>
      <c r="O9451" t="e" cm="1">
        <f t="array" ref="O9451">INDEX($B$9:$F$1048576, $J9451, $K9451 )</f>
        <v>#N/A</v>
      </c>
      <c r="P9451" t="str" cm="1">
        <f t="array" ref="P9451">IF( $L9451, TRIM(_xll.IMDP("IR", $G$5&amp;$N9451, $G$6)), "" )</f>
        <v/>
      </c>
      <c r="Q9451" t="b" cm="1">
        <f t="array" ref="Q9451">IF(
    $U$1=1, AND($P9451&lt;&gt;"", $P9451&lt;&gt;"...", $P9451&lt;&gt;"입력오류"),
    IF(
        $U$18=1, AND($P9451&lt;&gt;"", $P9451&lt;&gt;"...", $P9451&lt;&gt;"입력오류", ISNUMBER(FIND(INDEX($T$2:$T$7,$U$1),$P9451))),
        IF(
            $U$17="기타", AND($P9451&lt;&gt;"", $P9451&lt;&gt;"...", $P9451&lt;&gt;"입력오류", NOT(ISNUMBER(FIND($T$21:$T$34,$P9451)))),
            AND($P9451&lt;&gt;"", $P9451&lt;&gt;"...", $P9451&lt;&gt;"입력오류", $T$19=$P9451)
        )
    )
)</f>
        <v>0</v>
      </c>
    </row>
    <row r="9452" spans="9:17">
      <c r="I9452">
        <f t="shared" si="442"/>
        <v>9451</v>
      </c>
      <c r="J9452" t="e">
        <f t="shared" si="443"/>
        <v>#N/A</v>
      </c>
      <c r="K9452" t="e">
        <f t="shared" si="441"/>
        <v>#N/A</v>
      </c>
      <c r="L9452" t="b">
        <f>COUNTIF($N$2:N9452, N9452)=1</f>
        <v>0</v>
      </c>
      <c r="M9452" s="37">
        <f>IF( $Q9452, MAX($M$1:M9451)+1, 0)</f>
        <v>0</v>
      </c>
      <c r="N9452" t="e" cm="1">
        <f t="array" ref="N9452">INDEX($A$9:$F$1048576, $J9452, $K9452 )</f>
        <v>#N/A</v>
      </c>
      <c r="O9452" t="e" cm="1">
        <f t="array" ref="O9452">INDEX($B$9:$F$1048576, $J9452, $K9452 )</f>
        <v>#N/A</v>
      </c>
      <c r="P9452" t="str" cm="1">
        <f t="array" ref="P9452">IF( $L9452, TRIM(_xll.IMDP("IR", $G$5&amp;$N9452, $G$6)), "" )</f>
        <v/>
      </c>
      <c r="Q9452" t="b" cm="1">
        <f t="array" ref="Q9452">IF(
    $U$1=1, AND($P9452&lt;&gt;"", $P9452&lt;&gt;"...", $P9452&lt;&gt;"입력오류"),
    IF(
        $U$18=1, AND($P9452&lt;&gt;"", $P9452&lt;&gt;"...", $P9452&lt;&gt;"입력오류", ISNUMBER(FIND(INDEX($T$2:$T$7,$U$1),$P9452))),
        IF(
            $U$17="기타", AND($P9452&lt;&gt;"", $P9452&lt;&gt;"...", $P9452&lt;&gt;"입력오류", NOT(ISNUMBER(FIND($T$21:$T$34,$P9452)))),
            AND($P9452&lt;&gt;"", $P9452&lt;&gt;"...", $P9452&lt;&gt;"입력오류", $T$19=$P9452)
        )
    )
)</f>
        <v>0</v>
      </c>
    </row>
    <row r="9453" spans="9:17">
      <c r="I9453">
        <f t="shared" si="442"/>
        <v>9452</v>
      </c>
      <c r="J9453" t="e">
        <f t="shared" si="443"/>
        <v>#N/A</v>
      </c>
      <c r="K9453" t="e">
        <f t="shared" si="441"/>
        <v>#N/A</v>
      </c>
      <c r="L9453" t="b">
        <f>COUNTIF($N$2:N9453, N9453)=1</f>
        <v>0</v>
      </c>
      <c r="M9453" s="37">
        <f>IF( $Q9453, MAX($M$1:M9452)+1, 0)</f>
        <v>0</v>
      </c>
      <c r="N9453" t="e" cm="1">
        <f t="array" ref="N9453">INDEX($A$9:$F$1048576, $J9453, $K9453 )</f>
        <v>#N/A</v>
      </c>
      <c r="O9453" t="e" cm="1">
        <f t="array" ref="O9453">INDEX($B$9:$F$1048576, $J9453, $K9453 )</f>
        <v>#N/A</v>
      </c>
      <c r="P9453" t="str" cm="1">
        <f t="array" ref="P9453">IF( $L9453, TRIM(_xll.IMDP("IR", $G$5&amp;$N9453, $G$6)), "" )</f>
        <v/>
      </c>
      <c r="Q9453" t="b" cm="1">
        <f t="array" ref="Q9453">IF(
    $U$1=1, AND($P9453&lt;&gt;"", $P9453&lt;&gt;"...", $P9453&lt;&gt;"입력오류"),
    IF(
        $U$18=1, AND($P9453&lt;&gt;"", $P9453&lt;&gt;"...", $P9453&lt;&gt;"입력오류", ISNUMBER(FIND(INDEX($T$2:$T$7,$U$1),$P9453))),
        IF(
            $U$17="기타", AND($P9453&lt;&gt;"", $P9453&lt;&gt;"...", $P9453&lt;&gt;"입력오류", NOT(ISNUMBER(FIND($T$21:$T$34,$P9453)))),
            AND($P9453&lt;&gt;"", $P9453&lt;&gt;"...", $P9453&lt;&gt;"입력오류", $T$19=$P9453)
        )
    )
)</f>
        <v>0</v>
      </c>
    </row>
    <row r="9454" spans="9:17">
      <c r="I9454">
        <f t="shared" si="442"/>
        <v>9453</v>
      </c>
      <c r="J9454" t="e">
        <f t="shared" si="443"/>
        <v>#N/A</v>
      </c>
      <c r="K9454" t="e">
        <f t="shared" si="441"/>
        <v>#N/A</v>
      </c>
      <c r="L9454" t="b">
        <f>COUNTIF($N$2:N9454, N9454)=1</f>
        <v>0</v>
      </c>
      <c r="M9454" s="37">
        <f>IF( $Q9454, MAX($M$1:M9453)+1, 0)</f>
        <v>0</v>
      </c>
      <c r="N9454" t="e" cm="1">
        <f t="array" ref="N9454">INDEX($A$9:$F$1048576, $J9454, $K9454 )</f>
        <v>#N/A</v>
      </c>
      <c r="O9454" t="e" cm="1">
        <f t="array" ref="O9454">INDEX($B$9:$F$1048576, $J9454, $K9454 )</f>
        <v>#N/A</v>
      </c>
      <c r="P9454" t="str" cm="1">
        <f t="array" ref="P9454">IF( $L9454, TRIM(_xll.IMDP("IR", $G$5&amp;$N9454, $G$6)), "" )</f>
        <v/>
      </c>
      <c r="Q9454" t="b" cm="1">
        <f t="array" ref="Q9454">IF(
    $U$1=1, AND($P9454&lt;&gt;"", $P9454&lt;&gt;"...", $P9454&lt;&gt;"입력오류"),
    IF(
        $U$18=1, AND($P9454&lt;&gt;"", $P9454&lt;&gt;"...", $P9454&lt;&gt;"입력오류", ISNUMBER(FIND(INDEX($T$2:$T$7,$U$1),$P9454))),
        IF(
            $U$17="기타", AND($P9454&lt;&gt;"", $P9454&lt;&gt;"...", $P9454&lt;&gt;"입력오류", NOT(ISNUMBER(FIND($T$21:$T$34,$P9454)))),
            AND($P9454&lt;&gt;"", $P9454&lt;&gt;"...", $P9454&lt;&gt;"입력오류", $T$19=$P9454)
        )
    )
)</f>
        <v>0</v>
      </c>
    </row>
    <row r="9455" spans="9:17">
      <c r="I9455">
        <f t="shared" si="442"/>
        <v>9454</v>
      </c>
      <c r="J9455" t="e">
        <f t="shared" si="443"/>
        <v>#N/A</v>
      </c>
      <c r="K9455" t="e">
        <f t="shared" si="441"/>
        <v>#N/A</v>
      </c>
      <c r="L9455" t="b">
        <f>COUNTIF($N$2:N9455, N9455)=1</f>
        <v>0</v>
      </c>
      <c r="M9455" s="37">
        <f>IF( $Q9455, MAX($M$1:M9454)+1, 0)</f>
        <v>0</v>
      </c>
      <c r="N9455" t="e" cm="1">
        <f t="array" ref="N9455">INDEX($A$9:$F$1048576, $J9455, $K9455 )</f>
        <v>#N/A</v>
      </c>
      <c r="O9455" t="e" cm="1">
        <f t="array" ref="O9455">INDEX($B$9:$F$1048576, $J9455, $K9455 )</f>
        <v>#N/A</v>
      </c>
      <c r="P9455" t="str" cm="1">
        <f t="array" ref="P9455">IF( $L9455, TRIM(_xll.IMDP("IR", $G$5&amp;$N9455, $G$6)), "" )</f>
        <v/>
      </c>
      <c r="Q9455" t="b" cm="1">
        <f t="array" ref="Q9455">IF(
    $U$1=1, AND($P9455&lt;&gt;"", $P9455&lt;&gt;"...", $P9455&lt;&gt;"입력오류"),
    IF(
        $U$18=1, AND($P9455&lt;&gt;"", $P9455&lt;&gt;"...", $P9455&lt;&gt;"입력오류", ISNUMBER(FIND(INDEX($T$2:$T$7,$U$1),$P9455))),
        IF(
            $U$17="기타", AND($P9455&lt;&gt;"", $P9455&lt;&gt;"...", $P9455&lt;&gt;"입력오류", NOT(ISNUMBER(FIND($T$21:$T$34,$P9455)))),
            AND($P9455&lt;&gt;"", $P9455&lt;&gt;"...", $P9455&lt;&gt;"입력오류", $T$19=$P9455)
        )
    )
)</f>
        <v>0</v>
      </c>
    </row>
    <row r="9456" spans="9:17">
      <c r="I9456">
        <f t="shared" si="442"/>
        <v>9455</v>
      </c>
      <c r="J9456" t="e">
        <f t="shared" si="443"/>
        <v>#N/A</v>
      </c>
      <c r="K9456" t="e">
        <f t="shared" si="441"/>
        <v>#N/A</v>
      </c>
      <c r="L9456" t="b">
        <f>COUNTIF($N$2:N9456, N9456)=1</f>
        <v>0</v>
      </c>
      <c r="M9456" s="37">
        <f>IF( $Q9456, MAX($M$1:M9455)+1, 0)</f>
        <v>0</v>
      </c>
      <c r="N9456" t="e" cm="1">
        <f t="array" ref="N9456">INDEX($A$9:$F$1048576, $J9456, $K9456 )</f>
        <v>#N/A</v>
      </c>
      <c r="O9456" t="e" cm="1">
        <f t="array" ref="O9456">INDEX($B$9:$F$1048576, $J9456, $K9456 )</f>
        <v>#N/A</v>
      </c>
      <c r="P9456" t="str" cm="1">
        <f t="array" ref="P9456">IF( $L9456, TRIM(_xll.IMDP("IR", $G$5&amp;$N9456, $G$6)), "" )</f>
        <v/>
      </c>
      <c r="Q9456" t="b" cm="1">
        <f t="array" ref="Q9456">IF(
    $U$1=1, AND($P9456&lt;&gt;"", $P9456&lt;&gt;"...", $P9456&lt;&gt;"입력오류"),
    IF(
        $U$18=1, AND($P9456&lt;&gt;"", $P9456&lt;&gt;"...", $P9456&lt;&gt;"입력오류", ISNUMBER(FIND(INDEX($T$2:$T$7,$U$1),$P9456))),
        IF(
            $U$17="기타", AND($P9456&lt;&gt;"", $P9456&lt;&gt;"...", $P9456&lt;&gt;"입력오류", NOT(ISNUMBER(FIND($T$21:$T$34,$P9456)))),
            AND($P9456&lt;&gt;"", $P9456&lt;&gt;"...", $P9456&lt;&gt;"입력오류", $T$19=$P9456)
        )
    )
)</f>
        <v>0</v>
      </c>
    </row>
    <row r="9457" spans="9:17">
      <c r="I9457">
        <f t="shared" si="442"/>
        <v>9456</v>
      </c>
      <c r="J9457" t="e">
        <f t="shared" si="443"/>
        <v>#N/A</v>
      </c>
      <c r="K9457" t="e">
        <f t="shared" si="441"/>
        <v>#N/A</v>
      </c>
      <c r="L9457" t="b">
        <f>COUNTIF($N$2:N9457, N9457)=1</f>
        <v>0</v>
      </c>
      <c r="M9457" s="37">
        <f>IF( $Q9457, MAX($M$1:M9456)+1, 0)</f>
        <v>0</v>
      </c>
      <c r="N9457" t="e" cm="1">
        <f t="array" ref="N9457">INDEX($A$9:$F$1048576, $J9457, $K9457 )</f>
        <v>#N/A</v>
      </c>
      <c r="O9457" t="e" cm="1">
        <f t="array" ref="O9457">INDEX($B$9:$F$1048576, $J9457, $K9457 )</f>
        <v>#N/A</v>
      </c>
      <c r="P9457" t="str" cm="1">
        <f t="array" ref="P9457">IF( $L9457, TRIM(_xll.IMDP("IR", $G$5&amp;$N9457, $G$6)), "" )</f>
        <v/>
      </c>
      <c r="Q9457" t="b" cm="1">
        <f t="array" ref="Q9457">IF(
    $U$1=1, AND($P9457&lt;&gt;"", $P9457&lt;&gt;"...", $P9457&lt;&gt;"입력오류"),
    IF(
        $U$18=1, AND($P9457&lt;&gt;"", $P9457&lt;&gt;"...", $P9457&lt;&gt;"입력오류", ISNUMBER(FIND(INDEX($T$2:$T$7,$U$1),$P9457))),
        IF(
            $U$17="기타", AND($P9457&lt;&gt;"", $P9457&lt;&gt;"...", $P9457&lt;&gt;"입력오류", NOT(ISNUMBER(FIND($T$21:$T$34,$P9457)))),
            AND($P9457&lt;&gt;"", $P9457&lt;&gt;"...", $P9457&lt;&gt;"입력오류", $T$19=$P9457)
        )
    )
)</f>
        <v>0</v>
      </c>
    </row>
    <row r="9458" spans="9:17">
      <c r="I9458">
        <f t="shared" si="442"/>
        <v>9457</v>
      </c>
      <c r="J9458" t="e">
        <f t="shared" si="443"/>
        <v>#N/A</v>
      </c>
      <c r="K9458" t="e">
        <f t="shared" si="441"/>
        <v>#N/A</v>
      </c>
      <c r="L9458" t="b">
        <f>COUNTIF($N$2:N9458, N9458)=1</f>
        <v>0</v>
      </c>
      <c r="M9458" s="37">
        <f>IF( $Q9458, MAX($M$1:M9457)+1, 0)</f>
        <v>0</v>
      </c>
      <c r="N9458" t="e" cm="1">
        <f t="array" ref="N9458">INDEX($A$9:$F$1048576, $J9458, $K9458 )</f>
        <v>#N/A</v>
      </c>
      <c r="O9458" t="e" cm="1">
        <f t="array" ref="O9458">INDEX($B$9:$F$1048576, $J9458, $K9458 )</f>
        <v>#N/A</v>
      </c>
      <c r="P9458" t="str" cm="1">
        <f t="array" ref="P9458">IF( $L9458, TRIM(_xll.IMDP("IR", $G$5&amp;$N9458, $G$6)), "" )</f>
        <v/>
      </c>
      <c r="Q9458" t="b" cm="1">
        <f t="array" ref="Q9458">IF(
    $U$1=1, AND($P9458&lt;&gt;"", $P9458&lt;&gt;"...", $P9458&lt;&gt;"입력오류"),
    IF(
        $U$18=1, AND($P9458&lt;&gt;"", $P9458&lt;&gt;"...", $P9458&lt;&gt;"입력오류", ISNUMBER(FIND(INDEX($T$2:$T$7,$U$1),$P9458))),
        IF(
            $U$17="기타", AND($P9458&lt;&gt;"", $P9458&lt;&gt;"...", $P9458&lt;&gt;"입력오류", NOT(ISNUMBER(FIND($T$21:$T$34,$P9458)))),
            AND($P9458&lt;&gt;"", $P9458&lt;&gt;"...", $P9458&lt;&gt;"입력오류", $T$19=$P9458)
        )
    )
)</f>
        <v>0</v>
      </c>
    </row>
    <row r="9459" spans="9:17">
      <c r="I9459">
        <f t="shared" si="442"/>
        <v>9458</v>
      </c>
      <c r="J9459" t="e">
        <f t="shared" si="443"/>
        <v>#N/A</v>
      </c>
      <c r="K9459" t="e">
        <f t="shared" si="441"/>
        <v>#N/A</v>
      </c>
      <c r="L9459" t="b">
        <f>COUNTIF($N$2:N9459, N9459)=1</f>
        <v>0</v>
      </c>
      <c r="M9459" s="37">
        <f>IF( $Q9459, MAX($M$1:M9458)+1, 0)</f>
        <v>0</v>
      </c>
      <c r="N9459" t="e" cm="1">
        <f t="array" ref="N9459">INDEX($A$9:$F$1048576, $J9459, $K9459 )</f>
        <v>#N/A</v>
      </c>
      <c r="O9459" t="e" cm="1">
        <f t="array" ref="O9459">INDEX($B$9:$F$1048576, $J9459, $K9459 )</f>
        <v>#N/A</v>
      </c>
      <c r="P9459" t="str" cm="1">
        <f t="array" ref="P9459">IF( $L9459, TRIM(_xll.IMDP("IR", $G$5&amp;$N9459, $G$6)), "" )</f>
        <v/>
      </c>
      <c r="Q9459" t="b" cm="1">
        <f t="array" ref="Q9459">IF(
    $U$1=1, AND($P9459&lt;&gt;"", $P9459&lt;&gt;"...", $P9459&lt;&gt;"입력오류"),
    IF(
        $U$18=1, AND($P9459&lt;&gt;"", $P9459&lt;&gt;"...", $P9459&lt;&gt;"입력오류", ISNUMBER(FIND(INDEX($T$2:$T$7,$U$1),$P9459))),
        IF(
            $U$17="기타", AND($P9459&lt;&gt;"", $P9459&lt;&gt;"...", $P9459&lt;&gt;"입력오류", NOT(ISNUMBER(FIND($T$21:$T$34,$P9459)))),
            AND($P9459&lt;&gt;"", $P9459&lt;&gt;"...", $P9459&lt;&gt;"입력오류", $T$19=$P9459)
        )
    )
)</f>
        <v>0</v>
      </c>
    </row>
    <row r="9460" spans="9:17">
      <c r="I9460">
        <f t="shared" si="442"/>
        <v>9459</v>
      </c>
      <c r="J9460" t="e">
        <f t="shared" si="443"/>
        <v>#N/A</v>
      </c>
      <c r="K9460" t="e">
        <f t="shared" si="441"/>
        <v>#N/A</v>
      </c>
      <c r="L9460" t="b">
        <f>COUNTIF($N$2:N9460, N9460)=1</f>
        <v>0</v>
      </c>
      <c r="M9460" s="37">
        <f>IF( $Q9460, MAX($M$1:M9459)+1, 0)</f>
        <v>0</v>
      </c>
      <c r="N9460" t="e" cm="1">
        <f t="array" ref="N9460">INDEX($A$9:$F$1048576, $J9460, $K9460 )</f>
        <v>#N/A</v>
      </c>
      <c r="O9460" t="e" cm="1">
        <f t="array" ref="O9460">INDEX($B$9:$F$1048576, $J9460, $K9460 )</f>
        <v>#N/A</v>
      </c>
      <c r="P9460" t="str" cm="1">
        <f t="array" ref="P9460">IF( $L9460, TRIM(_xll.IMDP("IR", $G$5&amp;$N9460, $G$6)), "" )</f>
        <v/>
      </c>
      <c r="Q9460" t="b" cm="1">
        <f t="array" ref="Q9460">IF(
    $U$1=1, AND($P9460&lt;&gt;"", $P9460&lt;&gt;"...", $P9460&lt;&gt;"입력오류"),
    IF(
        $U$18=1, AND($P9460&lt;&gt;"", $P9460&lt;&gt;"...", $P9460&lt;&gt;"입력오류", ISNUMBER(FIND(INDEX($T$2:$T$7,$U$1),$P9460))),
        IF(
            $U$17="기타", AND($P9460&lt;&gt;"", $P9460&lt;&gt;"...", $P9460&lt;&gt;"입력오류", NOT(ISNUMBER(FIND($T$21:$T$34,$P9460)))),
            AND($P9460&lt;&gt;"", $P9460&lt;&gt;"...", $P9460&lt;&gt;"입력오류", $T$19=$P9460)
        )
    )
)</f>
        <v>0</v>
      </c>
    </row>
    <row r="9461" spans="9:17">
      <c r="I9461">
        <f t="shared" si="442"/>
        <v>9460</v>
      </c>
      <c r="J9461" t="e">
        <f t="shared" si="443"/>
        <v>#N/A</v>
      </c>
      <c r="K9461" t="e">
        <f t="shared" si="441"/>
        <v>#N/A</v>
      </c>
      <c r="L9461" t="b">
        <f>COUNTIF($N$2:N9461, N9461)=1</f>
        <v>0</v>
      </c>
      <c r="M9461" s="37">
        <f>IF( $Q9461, MAX($M$1:M9460)+1, 0)</f>
        <v>0</v>
      </c>
      <c r="N9461" t="e" cm="1">
        <f t="array" ref="N9461">INDEX($A$9:$F$1048576, $J9461, $K9461 )</f>
        <v>#N/A</v>
      </c>
      <c r="O9461" t="e" cm="1">
        <f t="array" ref="O9461">INDEX($B$9:$F$1048576, $J9461, $K9461 )</f>
        <v>#N/A</v>
      </c>
      <c r="P9461" t="str" cm="1">
        <f t="array" ref="P9461">IF( $L9461, TRIM(_xll.IMDP("IR", $G$5&amp;$N9461, $G$6)), "" )</f>
        <v/>
      </c>
      <c r="Q9461" t="b" cm="1">
        <f t="array" ref="Q9461">IF(
    $U$1=1, AND($P9461&lt;&gt;"", $P9461&lt;&gt;"...", $P9461&lt;&gt;"입력오류"),
    IF(
        $U$18=1, AND($P9461&lt;&gt;"", $P9461&lt;&gt;"...", $P9461&lt;&gt;"입력오류", ISNUMBER(FIND(INDEX($T$2:$T$7,$U$1),$P9461))),
        IF(
            $U$17="기타", AND($P9461&lt;&gt;"", $P9461&lt;&gt;"...", $P9461&lt;&gt;"입력오류", NOT(ISNUMBER(FIND($T$21:$T$34,$P9461)))),
            AND($P9461&lt;&gt;"", $P9461&lt;&gt;"...", $P9461&lt;&gt;"입력오류", $T$19=$P9461)
        )
    )
)</f>
        <v>0</v>
      </c>
    </row>
    <row r="9462" spans="9:17">
      <c r="I9462">
        <f t="shared" si="442"/>
        <v>9461</v>
      </c>
      <c r="J9462" t="e">
        <f t="shared" si="443"/>
        <v>#N/A</v>
      </c>
      <c r="K9462" t="e">
        <f t="shared" si="441"/>
        <v>#N/A</v>
      </c>
      <c r="L9462" t="b">
        <f>COUNTIF($N$2:N9462, N9462)=1</f>
        <v>0</v>
      </c>
      <c r="M9462" s="37">
        <f>IF( $Q9462, MAX($M$1:M9461)+1, 0)</f>
        <v>0</v>
      </c>
      <c r="N9462" t="e" cm="1">
        <f t="array" ref="N9462">INDEX($A$9:$F$1048576, $J9462, $K9462 )</f>
        <v>#N/A</v>
      </c>
      <c r="O9462" t="e" cm="1">
        <f t="array" ref="O9462">INDEX($B$9:$F$1048576, $J9462, $K9462 )</f>
        <v>#N/A</v>
      </c>
      <c r="P9462" t="str" cm="1">
        <f t="array" ref="P9462">IF( $L9462, TRIM(_xll.IMDP("IR", $G$5&amp;$N9462, $G$6)), "" )</f>
        <v/>
      </c>
      <c r="Q9462" t="b" cm="1">
        <f t="array" ref="Q9462">IF(
    $U$1=1, AND($P9462&lt;&gt;"", $P9462&lt;&gt;"...", $P9462&lt;&gt;"입력오류"),
    IF(
        $U$18=1, AND($P9462&lt;&gt;"", $P9462&lt;&gt;"...", $P9462&lt;&gt;"입력오류", ISNUMBER(FIND(INDEX($T$2:$T$7,$U$1),$P9462))),
        IF(
            $U$17="기타", AND($P9462&lt;&gt;"", $P9462&lt;&gt;"...", $P9462&lt;&gt;"입력오류", NOT(ISNUMBER(FIND($T$21:$T$34,$P9462)))),
            AND($P9462&lt;&gt;"", $P9462&lt;&gt;"...", $P9462&lt;&gt;"입력오류", $T$19=$P9462)
        )
    )
)</f>
        <v>0</v>
      </c>
    </row>
    <row r="9463" spans="9:17">
      <c r="I9463">
        <f t="shared" si="442"/>
        <v>9462</v>
      </c>
      <c r="J9463" t="e">
        <f t="shared" si="443"/>
        <v>#N/A</v>
      </c>
      <c r="K9463" t="e">
        <f t="shared" si="441"/>
        <v>#N/A</v>
      </c>
      <c r="L9463" t="b">
        <f>COUNTIF($N$2:N9463, N9463)=1</f>
        <v>0</v>
      </c>
      <c r="M9463" s="37">
        <f>IF( $Q9463, MAX($M$1:M9462)+1, 0)</f>
        <v>0</v>
      </c>
      <c r="N9463" t="e" cm="1">
        <f t="array" ref="N9463">INDEX($A$9:$F$1048576, $J9463, $K9463 )</f>
        <v>#N/A</v>
      </c>
      <c r="O9463" t="e" cm="1">
        <f t="array" ref="O9463">INDEX($B$9:$F$1048576, $J9463, $K9463 )</f>
        <v>#N/A</v>
      </c>
      <c r="P9463" t="str" cm="1">
        <f t="array" ref="P9463">IF( $L9463, TRIM(_xll.IMDP("IR", $G$5&amp;$N9463, $G$6)), "" )</f>
        <v/>
      </c>
      <c r="Q9463" t="b" cm="1">
        <f t="array" ref="Q9463">IF(
    $U$1=1, AND($P9463&lt;&gt;"", $P9463&lt;&gt;"...", $P9463&lt;&gt;"입력오류"),
    IF(
        $U$18=1, AND($P9463&lt;&gt;"", $P9463&lt;&gt;"...", $P9463&lt;&gt;"입력오류", ISNUMBER(FIND(INDEX($T$2:$T$7,$U$1),$P9463))),
        IF(
            $U$17="기타", AND($P9463&lt;&gt;"", $P9463&lt;&gt;"...", $P9463&lt;&gt;"입력오류", NOT(ISNUMBER(FIND($T$21:$T$34,$P9463)))),
            AND($P9463&lt;&gt;"", $P9463&lt;&gt;"...", $P9463&lt;&gt;"입력오류", $T$19=$P9463)
        )
    )
)</f>
        <v>0</v>
      </c>
    </row>
    <row r="9464" spans="9:17">
      <c r="I9464">
        <f t="shared" si="442"/>
        <v>9463</v>
      </c>
      <c r="J9464" t="e">
        <f t="shared" si="443"/>
        <v>#N/A</v>
      </c>
      <c r="K9464" t="e">
        <f t="shared" si="441"/>
        <v>#N/A</v>
      </c>
      <c r="L9464" t="b">
        <f>COUNTIF($N$2:N9464, N9464)=1</f>
        <v>0</v>
      </c>
      <c r="M9464" s="37">
        <f>IF( $Q9464, MAX($M$1:M9463)+1, 0)</f>
        <v>0</v>
      </c>
      <c r="N9464" t="e" cm="1">
        <f t="array" ref="N9464">INDEX($A$9:$F$1048576, $J9464, $K9464 )</f>
        <v>#N/A</v>
      </c>
      <c r="O9464" t="e" cm="1">
        <f t="array" ref="O9464">INDEX($B$9:$F$1048576, $J9464, $K9464 )</f>
        <v>#N/A</v>
      </c>
      <c r="P9464" t="str" cm="1">
        <f t="array" ref="P9464">IF( $L9464, TRIM(_xll.IMDP("IR", $G$5&amp;$N9464, $G$6)), "" )</f>
        <v/>
      </c>
      <c r="Q9464" t="b" cm="1">
        <f t="array" ref="Q9464">IF(
    $U$1=1, AND($P9464&lt;&gt;"", $P9464&lt;&gt;"...", $P9464&lt;&gt;"입력오류"),
    IF(
        $U$18=1, AND($P9464&lt;&gt;"", $P9464&lt;&gt;"...", $P9464&lt;&gt;"입력오류", ISNUMBER(FIND(INDEX($T$2:$T$7,$U$1),$P9464))),
        IF(
            $U$17="기타", AND($P9464&lt;&gt;"", $P9464&lt;&gt;"...", $P9464&lt;&gt;"입력오류", NOT(ISNUMBER(FIND($T$21:$T$34,$P9464)))),
            AND($P9464&lt;&gt;"", $P9464&lt;&gt;"...", $P9464&lt;&gt;"입력오류", $T$19=$P9464)
        )
    )
)</f>
        <v>0</v>
      </c>
    </row>
    <row r="9465" spans="9:17">
      <c r="I9465">
        <f t="shared" si="442"/>
        <v>9464</v>
      </c>
      <c r="J9465" t="e">
        <f t="shared" si="443"/>
        <v>#N/A</v>
      </c>
      <c r="K9465" t="e">
        <f t="shared" si="441"/>
        <v>#N/A</v>
      </c>
      <c r="L9465" t="b">
        <f>COUNTIF($N$2:N9465, N9465)=1</f>
        <v>0</v>
      </c>
      <c r="M9465" s="37">
        <f>IF( $Q9465, MAX($M$1:M9464)+1, 0)</f>
        <v>0</v>
      </c>
      <c r="N9465" t="e" cm="1">
        <f t="array" ref="N9465">INDEX($A$9:$F$1048576, $J9465, $K9465 )</f>
        <v>#N/A</v>
      </c>
      <c r="O9465" t="e" cm="1">
        <f t="array" ref="O9465">INDEX($B$9:$F$1048576, $J9465, $K9465 )</f>
        <v>#N/A</v>
      </c>
      <c r="P9465" t="str" cm="1">
        <f t="array" ref="P9465">IF( $L9465, TRIM(_xll.IMDP("IR", $G$5&amp;$N9465, $G$6)), "" )</f>
        <v/>
      </c>
      <c r="Q9465" t="b" cm="1">
        <f t="array" ref="Q9465">IF(
    $U$1=1, AND($P9465&lt;&gt;"", $P9465&lt;&gt;"...", $P9465&lt;&gt;"입력오류"),
    IF(
        $U$18=1, AND($P9465&lt;&gt;"", $P9465&lt;&gt;"...", $P9465&lt;&gt;"입력오류", ISNUMBER(FIND(INDEX($T$2:$T$7,$U$1),$P9465))),
        IF(
            $U$17="기타", AND($P9465&lt;&gt;"", $P9465&lt;&gt;"...", $P9465&lt;&gt;"입력오류", NOT(ISNUMBER(FIND($T$21:$T$34,$P9465)))),
            AND($P9465&lt;&gt;"", $P9465&lt;&gt;"...", $P9465&lt;&gt;"입력오류", $T$19=$P9465)
        )
    )
)</f>
        <v>0</v>
      </c>
    </row>
    <row r="9466" spans="9:17">
      <c r="I9466">
        <f t="shared" si="442"/>
        <v>9465</v>
      </c>
      <c r="J9466" t="e">
        <f t="shared" si="443"/>
        <v>#N/A</v>
      </c>
      <c r="K9466" t="e">
        <f t="shared" si="441"/>
        <v>#N/A</v>
      </c>
      <c r="L9466" t="b">
        <f>COUNTIF($N$2:N9466, N9466)=1</f>
        <v>0</v>
      </c>
      <c r="M9466" s="37">
        <f>IF( $Q9466, MAX($M$1:M9465)+1, 0)</f>
        <v>0</v>
      </c>
      <c r="N9466" t="e" cm="1">
        <f t="array" ref="N9466">INDEX($A$9:$F$1048576, $J9466, $K9466 )</f>
        <v>#N/A</v>
      </c>
      <c r="O9466" t="e" cm="1">
        <f t="array" ref="O9466">INDEX($B$9:$F$1048576, $J9466, $K9466 )</f>
        <v>#N/A</v>
      </c>
      <c r="P9466" t="str" cm="1">
        <f t="array" ref="P9466">IF( $L9466, TRIM(_xll.IMDP("IR", $G$5&amp;$N9466, $G$6)), "" )</f>
        <v/>
      </c>
      <c r="Q9466" t="b" cm="1">
        <f t="array" ref="Q9466">IF(
    $U$1=1, AND($P9466&lt;&gt;"", $P9466&lt;&gt;"...", $P9466&lt;&gt;"입력오류"),
    IF(
        $U$18=1, AND($P9466&lt;&gt;"", $P9466&lt;&gt;"...", $P9466&lt;&gt;"입력오류", ISNUMBER(FIND(INDEX($T$2:$T$7,$U$1),$P9466))),
        IF(
            $U$17="기타", AND($P9466&lt;&gt;"", $P9466&lt;&gt;"...", $P9466&lt;&gt;"입력오류", NOT(ISNUMBER(FIND($T$21:$T$34,$P9466)))),
            AND($P9466&lt;&gt;"", $P9466&lt;&gt;"...", $P9466&lt;&gt;"입력오류", $T$19=$P9466)
        )
    )
)</f>
        <v>0</v>
      </c>
    </row>
    <row r="9467" spans="9:17">
      <c r="I9467">
        <f t="shared" si="442"/>
        <v>9466</v>
      </c>
      <c r="J9467" t="e">
        <f t="shared" si="443"/>
        <v>#N/A</v>
      </c>
      <c r="K9467" t="e">
        <f t="shared" si="441"/>
        <v>#N/A</v>
      </c>
      <c r="L9467" t="b">
        <f>COUNTIF($N$2:N9467, N9467)=1</f>
        <v>0</v>
      </c>
      <c r="M9467" s="37">
        <f>IF( $Q9467, MAX($M$1:M9466)+1, 0)</f>
        <v>0</v>
      </c>
      <c r="N9467" t="e" cm="1">
        <f t="array" ref="N9467">INDEX($A$9:$F$1048576, $J9467, $K9467 )</f>
        <v>#N/A</v>
      </c>
      <c r="O9467" t="e" cm="1">
        <f t="array" ref="O9467">INDEX($B$9:$F$1048576, $J9467, $K9467 )</f>
        <v>#N/A</v>
      </c>
      <c r="P9467" t="str" cm="1">
        <f t="array" ref="P9467">IF( $L9467, TRIM(_xll.IMDP("IR", $G$5&amp;$N9467, $G$6)), "" )</f>
        <v/>
      </c>
      <c r="Q9467" t="b" cm="1">
        <f t="array" ref="Q9467">IF(
    $U$1=1, AND($P9467&lt;&gt;"", $P9467&lt;&gt;"...", $P9467&lt;&gt;"입력오류"),
    IF(
        $U$18=1, AND($P9467&lt;&gt;"", $P9467&lt;&gt;"...", $P9467&lt;&gt;"입력오류", ISNUMBER(FIND(INDEX($T$2:$T$7,$U$1),$P9467))),
        IF(
            $U$17="기타", AND($P9467&lt;&gt;"", $P9467&lt;&gt;"...", $P9467&lt;&gt;"입력오류", NOT(ISNUMBER(FIND($T$21:$T$34,$P9467)))),
            AND($P9467&lt;&gt;"", $P9467&lt;&gt;"...", $P9467&lt;&gt;"입력오류", $T$19=$P9467)
        )
    )
)</f>
        <v>0</v>
      </c>
    </row>
    <row r="9468" spans="9:17">
      <c r="I9468">
        <f t="shared" si="442"/>
        <v>9467</v>
      </c>
      <c r="J9468" t="e">
        <f t="shared" si="443"/>
        <v>#N/A</v>
      </c>
      <c r="K9468" t="e">
        <f t="shared" si="441"/>
        <v>#N/A</v>
      </c>
      <c r="L9468" t="b">
        <f>COUNTIF($N$2:N9468, N9468)=1</f>
        <v>0</v>
      </c>
      <c r="M9468" s="37">
        <f>IF( $Q9468, MAX($M$1:M9467)+1, 0)</f>
        <v>0</v>
      </c>
      <c r="N9468" t="e" cm="1">
        <f t="array" ref="N9468">INDEX($A$9:$F$1048576, $J9468, $K9468 )</f>
        <v>#N/A</v>
      </c>
      <c r="O9468" t="e" cm="1">
        <f t="array" ref="O9468">INDEX($B$9:$F$1048576, $J9468, $K9468 )</f>
        <v>#N/A</v>
      </c>
      <c r="P9468" t="str" cm="1">
        <f t="array" ref="P9468">IF( $L9468, TRIM(_xll.IMDP("IR", $G$5&amp;$N9468, $G$6)), "" )</f>
        <v/>
      </c>
      <c r="Q9468" t="b" cm="1">
        <f t="array" ref="Q9468">IF(
    $U$1=1, AND($P9468&lt;&gt;"", $P9468&lt;&gt;"...", $P9468&lt;&gt;"입력오류"),
    IF(
        $U$18=1, AND($P9468&lt;&gt;"", $P9468&lt;&gt;"...", $P9468&lt;&gt;"입력오류", ISNUMBER(FIND(INDEX($T$2:$T$7,$U$1),$P9468))),
        IF(
            $U$17="기타", AND($P9468&lt;&gt;"", $P9468&lt;&gt;"...", $P9468&lt;&gt;"입력오류", NOT(ISNUMBER(FIND($T$21:$T$34,$P9468)))),
            AND($P9468&lt;&gt;"", $P9468&lt;&gt;"...", $P9468&lt;&gt;"입력오류", $T$19=$P9468)
        )
    )
)</f>
        <v>0</v>
      </c>
    </row>
    <row r="9469" spans="9:17">
      <c r="I9469">
        <f t="shared" si="442"/>
        <v>9468</v>
      </c>
      <c r="J9469" t="e">
        <f t="shared" si="443"/>
        <v>#N/A</v>
      </c>
      <c r="K9469" t="e">
        <f t="shared" si="441"/>
        <v>#N/A</v>
      </c>
      <c r="L9469" t="b">
        <f>COUNTIF($N$2:N9469, N9469)=1</f>
        <v>0</v>
      </c>
      <c r="M9469" s="37">
        <f>IF( $Q9469, MAX($M$1:M9468)+1, 0)</f>
        <v>0</v>
      </c>
      <c r="N9469" t="e" cm="1">
        <f t="array" ref="N9469">INDEX($A$9:$F$1048576, $J9469, $K9469 )</f>
        <v>#N/A</v>
      </c>
      <c r="O9469" t="e" cm="1">
        <f t="array" ref="O9469">INDEX($B$9:$F$1048576, $J9469, $K9469 )</f>
        <v>#N/A</v>
      </c>
      <c r="P9469" t="str" cm="1">
        <f t="array" ref="P9469">IF( $L9469, TRIM(_xll.IMDP("IR", $G$5&amp;$N9469, $G$6)), "" )</f>
        <v/>
      </c>
      <c r="Q9469" t="b" cm="1">
        <f t="array" ref="Q9469">IF(
    $U$1=1, AND($P9469&lt;&gt;"", $P9469&lt;&gt;"...", $P9469&lt;&gt;"입력오류"),
    IF(
        $U$18=1, AND($P9469&lt;&gt;"", $P9469&lt;&gt;"...", $P9469&lt;&gt;"입력오류", ISNUMBER(FIND(INDEX($T$2:$T$7,$U$1),$P9469))),
        IF(
            $U$17="기타", AND($P9469&lt;&gt;"", $P9469&lt;&gt;"...", $P9469&lt;&gt;"입력오류", NOT(ISNUMBER(FIND($T$21:$T$34,$P9469)))),
            AND($P9469&lt;&gt;"", $P9469&lt;&gt;"...", $P9469&lt;&gt;"입력오류", $T$19=$P9469)
        )
    )
)</f>
        <v>0</v>
      </c>
    </row>
    <row r="9470" spans="9:17">
      <c r="I9470">
        <f t="shared" si="442"/>
        <v>9469</v>
      </c>
      <c r="J9470" t="e">
        <f t="shared" si="443"/>
        <v>#N/A</v>
      </c>
      <c r="K9470" t="e">
        <f t="shared" si="441"/>
        <v>#N/A</v>
      </c>
      <c r="L9470" t="b">
        <f>COUNTIF($N$2:N9470, N9470)=1</f>
        <v>0</v>
      </c>
      <c r="M9470" s="37">
        <f>IF( $Q9470, MAX($M$1:M9469)+1, 0)</f>
        <v>0</v>
      </c>
      <c r="N9470" t="e" cm="1">
        <f t="array" ref="N9470">INDEX($A$9:$F$1048576, $J9470, $K9470 )</f>
        <v>#N/A</v>
      </c>
      <c r="O9470" t="e" cm="1">
        <f t="array" ref="O9470">INDEX($B$9:$F$1048576, $J9470, $K9470 )</f>
        <v>#N/A</v>
      </c>
      <c r="P9470" t="str" cm="1">
        <f t="array" ref="P9470">IF( $L9470, TRIM(_xll.IMDP("IR", $G$5&amp;$N9470, $G$6)), "" )</f>
        <v/>
      </c>
      <c r="Q9470" t="b" cm="1">
        <f t="array" ref="Q9470">IF(
    $U$1=1, AND($P9470&lt;&gt;"", $P9470&lt;&gt;"...", $P9470&lt;&gt;"입력오류"),
    IF(
        $U$18=1, AND($P9470&lt;&gt;"", $P9470&lt;&gt;"...", $P9470&lt;&gt;"입력오류", ISNUMBER(FIND(INDEX($T$2:$T$7,$U$1),$P9470))),
        IF(
            $U$17="기타", AND($P9470&lt;&gt;"", $P9470&lt;&gt;"...", $P9470&lt;&gt;"입력오류", NOT(ISNUMBER(FIND($T$21:$T$34,$P9470)))),
            AND($P9470&lt;&gt;"", $P9470&lt;&gt;"...", $P9470&lt;&gt;"입력오류", $T$19=$P9470)
        )
    )
)</f>
        <v>0</v>
      </c>
    </row>
    <row r="9471" spans="9:17">
      <c r="I9471">
        <f t="shared" si="442"/>
        <v>9470</v>
      </c>
      <c r="J9471" t="e">
        <f t="shared" si="443"/>
        <v>#N/A</v>
      </c>
      <c r="K9471" t="e">
        <f t="shared" si="441"/>
        <v>#N/A</v>
      </c>
      <c r="L9471" t="b">
        <f>COUNTIF($N$2:N9471, N9471)=1</f>
        <v>0</v>
      </c>
      <c r="M9471" s="37">
        <f>IF( $Q9471, MAX($M$1:M9470)+1, 0)</f>
        <v>0</v>
      </c>
      <c r="N9471" t="e" cm="1">
        <f t="array" ref="N9471">INDEX($A$9:$F$1048576, $J9471, $K9471 )</f>
        <v>#N/A</v>
      </c>
      <c r="O9471" t="e" cm="1">
        <f t="array" ref="O9471">INDEX($B$9:$F$1048576, $J9471, $K9471 )</f>
        <v>#N/A</v>
      </c>
      <c r="P9471" t="str" cm="1">
        <f t="array" ref="P9471">IF( $L9471, TRIM(_xll.IMDP("IR", $G$5&amp;$N9471, $G$6)), "" )</f>
        <v/>
      </c>
      <c r="Q9471" t="b" cm="1">
        <f t="array" ref="Q9471">IF(
    $U$1=1, AND($P9471&lt;&gt;"", $P9471&lt;&gt;"...", $P9471&lt;&gt;"입력오류"),
    IF(
        $U$18=1, AND($P9471&lt;&gt;"", $P9471&lt;&gt;"...", $P9471&lt;&gt;"입력오류", ISNUMBER(FIND(INDEX($T$2:$T$7,$U$1),$P9471))),
        IF(
            $U$17="기타", AND($P9471&lt;&gt;"", $P9471&lt;&gt;"...", $P9471&lt;&gt;"입력오류", NOT(ISNUMBER(FIND($T$21:$T$34,$P9471)))),
            AND($P9471&lt;&gt;"", $P9471&lt;&gt;"...", $P9471&lt;&gt;"입력오류", $T$19=$P9471)
        )
    )
)</f>
        <v>0</v>
      </c>
    </row>
    <row r="9472" spans="9:17">
      <c r="I9472">
        <f t="shared" si="442"/>
        <v>9471</v>
      </c>
      <c r="J9472" t="e">
        <f t="shared" si="443"/>
        <v>#N/A</v>
      </c>
      <c r="K9472" t="e">
        <f t="shared" si="441"/>
        <v>#N/A</v>
      </c>
      <c r="L9472" t="b">
        <f>COUNTIF($N$2:N9472, N9472)=1</f>
        <v>0</v>
      </c>
      <c r="M9472" s="37">
        <f>IF( $Q9472, MAX($M$1:M9471)+1, 0)</f>
        <v>0</v>
      </c>
      <c r="N9472" t="e" cm="1">
        <f t="array" ref="N9472">INDEX($A$9:$F$1048576, $J9472, $K9472 )</f>
        <v>#N/A</v>
      </c>
      <c r="O9472" t="e" cm="1">
        <f t="array" ref="O9472">INDEX($B$9:$F$1048576, $J9472, $K9472 )</f>
        <v>#N/A</v>
      </c>
      <c r="P9472" t="str" cm="1">
        <f t="array" ref="P9472">IF( $L9472, TRIM(_xll.IMDP("IR", $G$5&amp;$N9472, $G$6)), "" )</f>
        <v/>
      </c>
      <c r="Q9472" t="b" cm="1">
        <f t="array" ref="Q9472">IF(
    $U$1=1, AND($P9472&lt;&gt;"", $P9472&lt;&gt;"...", $P9472&lt;&gt;"입력오류"),
    IF(
        $U$18=1, AND($P9472&lt;&gt;"", $P9472&lt;&gt;"...", $P9472&lt;&gt;"입력오류", ISNUMBER(FIND(INDEX($T$2:$T$7,$U$1),$P9472))),
        IF(
            $U$17="기타", AND($P9472&lt;&gt;"", $P9472&lt;&gt;"...", $P9472&lt;&gt;"입력오류", NOT(ISNUMBER(FIND($T$21:$T$34,$P9472)))),
            AND($P9472&lt;&gt;"", $P9472&lt;&gt;"...", $P9472&lt;&gt;"입력오류", $T$19=$P9472)
        )
    )
)</f>
        <v>0</v>
      </c>
    </row>
    <row r="9473" spans="9:17">
      <c r="I9473">
        <f t="shared" si="442"/>
        <v>9472</v>
      </c>
      <c r="J9473" t="e">
        <f t="shared" si="443"/>
        <v>#N/A</v>
      </c>
      <c r="K9473" t="e">
        <f t="shared" si="441"/>
        <v>#N/A</v>
      </c>
      <c r="L9473" t="b">
        <f>COUNTIF($N$2:N9473, N9473)=1</f>
        <v>0</v>
      </c>
      <c r="M9473" s="37">
        <f>IF( $Q9473, MAX($M$1:M9472)+1, 0)</f>
        <v>0</v>
      </c>
      <c r="N9473" t="e" cm="1">
        <f t="array" ref="N9473">INDEX($A$9:$F$1048576, $J9473, $K9473 )</f>
        <v>#N/A</v>
      </c>
      <c r="O9473" t="e" cm="1">
        <f t="array" ref="O9473">INDEX($B$9:$F$1048576, $J9473, $K9473 )</f>
        <v>#N/A</v>
      </c>
      <c r="P9473" t="str" cm="1">
        <f t="array" ref="P9473">IF( $L9473, TRIM(_xll.IMDP("IR", $G$5&amp;$N9473, $G$6)), "" )</f>
        <v/>
      </c>
      <c r="Q9473" t="b" cm="1">
        <f t="array" ref="Q9473">IF(
    $U$1=1, AND($P9473&lt;&gt;"", $P9473&lt;&gt;"...", $P9473&lt;&gt;"입력오류"),
    IF(
        $U$18=1, AND($P9473&lt;&gt;"", $P9473&lt;&gt;"...", $P9473&lt;&gt;"입력오류", ISNUMBER(FIND(INDEX($T$2:$T$7,$U$1),$P9473))),
        IF(
            $U$17="기타", AND($P9473&lt;&gt;"", $P9473&lt;&gt;"...", $P9473&lt;&gt;"입력오류", NOT(ISNUMBER(FIND($T$21:$T$34,$P9473)))),
            AND($P9473&lt;&gt;"", $P9473&lt;&gt;"...", $P9473&lt;&gt;"입력오류", $T$19=$P9473)
        )
    )
)</f>
        <v>0</v>
      </c>
    </row>
    <row r="9474" spans="9:17">
      <c r="I9474">
        <f t="shared" si="442"/>
        <v>9473</v>
      </c>
      <c r="J9474" t="e">
        <f t="shared" si="443"/>
        <v>#N/A</v>
      </c>
      <c r="K9474" t="e">
        <f t="shared" ref="K9474:K9537" si="444">IF( $I9474&gt;$G$4, NA(), IF($I9474&gt;$G$3, 5, IF($I9474&gt;$G$2, 3, 1 ) ) )</f>
        <v>#N/A</v>
      </c>
      <c r="L9474" t="b">
        <f>COUNTIF($N$2:N9474, N9474)=1</f>
        <v>0</v>
      </c>
      <c r="M9474" s="37">
        <f>IF( $Q9474, MAX($M$1:M9473)+1, 0)</f>
        <v>0</v>
      </c>
      <c r="N9474" t="e" cm="1">
        <f t="array" ref="N9474">INDEX($A$9:$F$1048576, $J9474, $K9474 )</f>
        <v>#N/A</v>
      </c>
      <c r="O9474" t="e" cm="1">
        <f t="array" ref="O9474">INDEX($B$9:$F$1048576, $J9474, $K9474 )</f>
        <v>#N/A</v>
      </c>
      <c r="P9474" t="str" cm="1">
        <f t="array" ref="P9474">IF( $L9474, TRIM(_xll.IMDP("IR", $G$5&amp;$N9474, $G$6)), "" )</f>
        <v/>
      </c>
      <c r="Q9474" t="b" cm="1">
        <f t="array" ref="Q9474">IF(
    $U$1=1, AND($P9474&lt;&gt;"", $P9474&lt;&gt;"...", $P9474&lt;&gt;"입력오류"),
    IF(
        $U$18=1, AND($P9474&lt;&gt;"", $P9474&lt;&gt;"...", $P9474&lt;&gt;"입력오류", ISNUMBER(FIND(INDEX($T$2:$T$7,$U$1),$P9474))),
        IF(
            $U$17="기타", AND($P9474&lt;&gt;"", $P9474&lt;&gt;"...", $P9474&lt;&gt;"입력오류", NOT(ISNUMBER(FIND($T$21:$T$34,$P9474)))),
            AND($P9474&lt;&gt;"", $P9474&lt;&gt;"...", $P9474&lt;&gt;"입력오류", $T$19=$P9474)
        )
    )
)</f>
        <v>0</v>
      </c>
    </row>
    <row r="9475" spans="9:17">
      <c r="I9475">
        <f t="shared" ref="I9475:I9538" si="445">ROW()-1</f>
        <v>9474</v>
      </c>
      <c r="J9475" t="e">
        <f t="shared" ref="J9475:J9538" si="446">IF( $I9475&gt;$G$4, NA(), IF($I9475&gt;$G$3, $I9475-$G$3, IF($I9475&gt;$G$2, $I9475-$G$2, $I9475 ) ) )</f>
        <v>#N/A</v>
      </c>
      <c r="K9475" t="e">
        <f t="shared" si="444"/>
        <v>#N/A</v>
      </c>
      <c r="L9475" t="b">
        <f>COUNTIF($N$2:N9475, N9475)=1</f>
        <v>0</v>
      </c>
      <c r="M9475" s="37">
        <f>IF( $Q9475, MAX($M$1:M9474)+1, 0)</f>
        <v>0</v>
      </c>
      <c r="N9475" t="e" cm="1">
        <f t="array" ref="N9475">INDEX($A$9:$F$1048576, $J9475, $K9475 )</f>
        <v>#N/A</v>
      </c>
      <c r="O9475" t="e" cm="1">
        <f t="array" ref="O9475">INDEX($B$9:$F$1048576, $J9475, $K9475 )</f>
        <v>#N/A</v>
      </c>
      <c r="P9475" t="str" cm="1">
        <f t="array" ref="P9475">IF( $L9475, TRIM(_xll.IMDP("IR", $G$5&amp;$N9475, $G$6)), "" )</f>
        <v/>
      </c>
      <c r="Q9475" t="b" cm="1">
        <f t="array" ref="Q9475">IF(
    $U$1=1, AND($P9475&lt;&gt;"", $P9475&lt;&gt;"...", $P9475&lt;&gt;"입력오류"),
    IF(
        $U$18=1, AND($P9475&lt;&gt;"", $P9475&lt;&gt;"...", $P9475&lt;&gt;"입력오류", ISNUMBER(FIND(INDEX($T$2:$T$7,$U$1),$P9475))),
        IF(
            $U$17="기타", AND($P9475&lt;&gt;"", $P9475&lt;&gt;"...", $P9475&lt;&gt;"입력오류", NOT(ISNUMBER(FIND($T$21:$T$34,$P9475)))),
            AND($P9475&lt;&gt;"", $P9475&lt;&gt;"...", $P9475&lt;&gt;"입력오류", $T$19=$P9475)
        )
    )
)</f>
        <v>0</v>
      </c>
    </row>
    <row r="9476" spans="9:17">
      <c r="I9476">
        <f t="shared" si="445"/>
        <v>9475</v>
      </c>
      <c r="J9476" t="e">
        <f t="shared" si="446"/>
        <v>#N/A</v>
      </c>
      <c r="K9476" t="e">
        <f t="shared" si="444"/>
        <v>#N/A</v>
      </c>
      <c r="L9476" t="b">
        <f>COUNTIF($N$2:N9476, N9476)=1</f>
        <v>0</v>
      </c>
      <c r="M9476" s="37">
        <f>IF( $Q9476, MAX($M$1:M9475)+1, 0)</f>
        <v>0</v>
      </c>
      <c r="N9476" t="e" cm="1">
        <f t="array" ref="N9476">INDEX($A$9:$F$1048576, $J9476, $K9476 )</f>
        <v>#N/A</v>
      </c>
      <c r="O9476" t="e" cm="1">
        <f t="array" ref="O9476">INDEX($B$9:$F$1048576, $J9476, $K9476 )</f>
        <v>#N/A</v>
      </c>
      <c r="P9476" t="str" cm="1">
        <f t="array" ref="P9476">IF( $L9476, TRIM(_xll.IMDP("IR", $G$5&amp;$N9476, $G$6)), "" )</f>
        <v/>
      </c>
      <c r="Q9476" t="b" cm="1">
        <f t="array" ref="Q9476">IF(
    $U$1=1, AND($P9476&lt;&gt;"", $P9476&lt;&gt;"...", $P9476&lt;&gt;"입력오류"),
    IF(
        $U$18=1, AND($P9476&lt;&gt;"", $P9476&lt;&gt;"...", $P9476&lt;&gt;"입력오류", ISNUMBER(FIND(INDEX($T$2:$T$7,$U$1),$P9476))),
        IF(
            $U$17="기타", AND($P9476&lt;&gt;"", $P9476&lt;&gt;"...", $P9476&lt;&gt;"입력오류", NOT(ISNUMBER(FIND($T$21:$T$34,$P9476)))),
            AND($P9476&lt;&gt;"", $P9476&lt;&gt;"...", $P9476&lt;&gt;"입력오류", $T$19=$P9476)
        )
    )
)</f>
        <v>0</v>
      </c>
    </row>
    <row r="9477" spans="9:17">
      <c r="I9477">
        <f t="shared" si="445"/>
        <v>9476</v>
      </c>
      <c r="J9477" t="e">
        <f t="shared" si="446"/>
        <v>#N/A</v>
      </c>
      <c r="K9477" t="e">
        <f t="shared" si="444"/>
        <v>#N/A</v>
      </c>
      <c r="L9477" t="b">
        <f>COUNTIF($N$2:N9477, N9477)=1</f>
        <v>0</v>
      </c>
      <c r="M9477" s="37">
        <f>IF( $Q9477, MAX($M$1:M9476)+1, 0)</f>
        <v>0</v>
      </c>
      <c r="N9477" t="e" cm="1">
        <f t="array" ref="N9477">INDEX($A$9:$F$1048576, $J9477, $K9477 )</f>
        <v>#N/A</v>
      </c>
      <c r="O9477" t="e" cm="1">
        <f t="array" ref="O9477">INDEX($B$9:$F$1048576, $J9477, $K9477 )</f>
        <v>#N/A</v>
      </c>
      <c r="P9477" t="str" cm="1">
        <f t="array" ref="P9477">IF( $L9477, TRIM(_xll.IMDP("IR", $G$5&amp;$N9477, $G$6)), "" )</f>
        <v/>
      </c>
      <c r="Q9477" t="b" cm="1">
        <f t="array" ref="Q9477">IF(
    $U$1=1, AND($P9477&lt;&gt;"", $P9477&lt;&gt;"...", $P9477&lt;&gt;"입력오류"),
    IF(
        $U$18=1, AND($P9477&lt;&gt;"", $P9477&lt;&gt;"...", $P9477&lt;&gt;"입력오류", ISNUMBER(FIND(INDEX($T$2:$T$7,$U$1),$P9477))),
        IF(
            $U$17="기타", AND($P9477&lt;&gt;"", $P9477&lt;&gt;"...", $P9477&lt;&gt;"입력오류", NOT(ISNUMBER(FIND($T$21:$T$34,$P9477)))),
            AND($P9477&lt;&gt;"", $P9477&lt;&gt;"...", $P9477&lt;&gt;"입력오류", $T$19=$P9477)
        )
    )
)</f>
        <v>0</v>
      </c>
    </row>
    <row r="9478" spans="9:17">
      <c r="I9478">
        <f t="shared" si="445"/>
        <v>9477</v>
      </c>
      <c r="J9478" t="e">
        <f t="shared" si="446"/>
        <v>#N/A</v>
      </c>
      <c r="K9478" t="e">
        <f t="shared" si="444"/>
        <v>#N/A</v>
      </c>
      <c r="L9478" t="b">
        <f>COUNTIF($N$2:N9478, N9478)=1</f>
        <v>0</v>
      </c>
      <c r="M9478" s="37">
        <f>IF( $Q9478, MAX($M$1:M9477)+1, 0)</f>
        <v>0</v>
      </c>
      <c r="N9478" t="e" cm="1">
        <f t="array" ref="N9478">INDEX($A$9:$F$1048576, $J9478, $K9478 )</f>
        <v>#N/A</v>
      </c>
      <c r="O9478" t="e" cm="1">
        <f t="array" ref="O9478">INDEX($B$9:$F$1048576, $J9478, $K9478 )</f>
        <v>#N/A</v>
      </c>
      <c r="P9478" t="str" cm="1">
        <f t="array" ref="P9478">IF( $L9478, TRIM(_xll.IMDP("IR", $G$5&amp;$N9478, $G$6)), "" )</f>
        <v/>
      </c>
      <c r="Q9478" t="b" cm="1">
        <f t="array" ref="Q9478">IF(
    $U$1=1, AND($P9478&lt;&gt;"", $P9478&lt;&gt;"...", $P9478&lt;&gt;"입력오류"),
    IF(
        $U$18=1, AND($P9478&lt;&gt;"", $P9478&lt;&gt;"...", $P9478&lt;&gt;"입력오류", ISNUMBER(FIND(INDEX($T$2:$T$7,$U$1),$P9478))),
        IF(
            $U$17="기타", AND($P9478&lt;&gt;"", $P9478&lt;&gt;"...", $P9478&lt;&gt;"입력오류", NOT(ISNUMBER(FIND($T$21:$T$34,$P9478)))),
            AND($P9478&lt;&gt;"", $P9478&lt;&gt;"...", $P9478&lt;&gt;"입력오류", $T$19=$P9478)
        )
    )
)</f>
        <v>0</v>
      </c>
    </row>
    <row r="9479" spans="9:17">
      <c r="I9479">
        <f t="shared" si="445"/>
        <v>9478</v>
      </c>
      <c r="J9479" t="e">
        <f t="shared" si="446"/>
        <v>#N/A</v>
      </c>
      <c r="K9479" t="e">
        <f t="shared" si="444"/>
        <v>#N/A</v>
      </c>
      <c r="L9479" t="b">
        <f>COUNTIF($N$2:N9479, N9479)=1</f>
        <v>0</v>
      </c>
      <c r="M9479" s="37">
        <f>IF( $Q9479, MAX($M$1:M9478)+1, 0)</f>
        <v>0</v>
      </c>
      <c r="N9479" t="e" cm="1">
        <f t="array" ref="N9479">INDEX($A$9:$F$1048576, $J9479, $K9479 )</f>
        <v>#N/A</v>
      </c>
      <c r="O9479" t="e" cm="1">
        <f t="array" ref="O9479">INDEX($B$9:$F$1048576, $J9479, $K9479 )</f>
        <v>#N/A</v>
      </c>
      <c r="P9479" t="str" cm="1">
        <f t="array" ref="P9479">IF( $L9479, TRIM(_xll.IMDP("IR", $G$5&amp;$N9479, $G$6)), "" )</f>
        <v/>
      </c>
      <c r="Q9479" t="b" cm="1">
        <f t="array" ref="Q9479">IF(
    $U$1=1, AND($P9479&lt;&gt;"", $P9479&lt;&gt;"...", $P9479&lt;&gt;"입력오류"),
    IF(
        $U$18=1, AND($P9479&lt;&gt;"", $P9479&lt;&gt;"...", $P9479&lt;&gt;"입력오류", ISNUMBER(FIND(INDEX($T$2:$T$7,$U$1),$P9479))),
        IF(
            $U$17="기타", AND($P9479&lt;&gt;"", $P9479&lt;&gt;"...", $P9479&lt;&gt;"입력오류", NOT(ISNUMBER(FIND($T$21:$T$34,$P9479)))),
            AND($P9479&lt;&gt;"", $P9479&lt;&gt;"...", $P9479&lt;&gt;"입력오류", $T$19=$P9479)
        )
    )
)</f>
        <v>0</v>
      </c>
    </row>
    <row r="9480" spans="9:17">
      <c r="I9480">
        <f t="shared" si="445"/>
        <v>9479</v>
      </c>
      <c r="J9480" t="e">
        <f t="shared" si="446"/>
        <v>#N/A</v>
      </c>
      <c r="K9480" t="e">
        <f t="shared" si="444"/>
        <v>#N/A</v>
      </c>
      <c r="L9480" t="b">
        <f>COUNTIF($N$2:N9480, N9480)=1</f>
        <v>0</v>
      </c>
      <c r="M9480" s="37">
        <f>IF( $Q9480, MAX($M$1:M9479)+1, 0)</f>
        <v>0</v>
      </c>
      <c r="N9480" t="e" cm="1">
        <f t="array" ref="N9480">INDEX($A$9:$F$1048576, $J9480, $K9480 )</f>
        <v>#N/A</v>
      </c>
      <c r="O9480" t="e" cm="1">
        <f t="array" ref="O9480">INDEX($B$9:$F$1048576, $J9480, $K9480 )</f>
        <v>#N/A</v>
      </c>
      <c r="P9480" t="str" cm="1">
        <f t="array" ref="P9480">IF( $L9480, TRIM(_xll.IMDP("IR", $G$5&amp;$N9480, $G$6)), "" )</f>
        <v/>
      </c>
      <c r="Q9480" t="b" cm="1">
        <f t="array" ref="Q9480">IF(
    $U$1=1, AND($P9480&lt;&gt;"", $P9480&lt;&gt;"...", $P9480&lt;&gt;"입력오류"),
    IF(
        $U$18=1, AND($P9480&lt;&gt;"", $P9480&lt;&gt;"...", $P9480&lt;&gt;"입력오류", ISNUMBER(FIND(INDEX($T$2:$T$7,$U$1),$P9480))),
        IF(
            $U$17="기타", AND($P9480&lt;&gt;"", $P9480&lt;&gt;"...", $P9480&lt;&gt;"입력오류", NOT(ISNUMBER(FIND($T$21:$T$34,$P9480)))),
            AND($P9480&lt;&gt;"", $P9480&lt;&gt;"...", $P9480&lt;&gt;"입력오류", $T$19=$P9480)
        )
    )
)</f>
        <v>0</v>
      </c>
    </row>
    <row r="9481" spans="9:17">
      <c r="I9481">
        <f t="shared" si="445"/>
        <v>9480</v>
      </c>
      <c r="J9481" t="e">
        <f t="shared" si="446"/>
        <v>#N/A</v>
      </c>
      <c r="K9481" t="e">
        <f t="shared" si="444"/>
        <v>#N/A</v>
      </c>
      <c r="L9481" t="b">
        <f>COUNTIF($N$2:N9481, N9481)=1</f>
        <v>0</v>
      </c>
      <c r="M9481" s="37">
        <f>IF( $Q9481, MAX($M$1:M9480)+1, 0)</f>
        <v>0</v>
      </c>
      <c r="N9481" t="e" cm="1">
        <f t="array" ref="N9481">INDEX($A$9:$F$1048576, $J9481, $K9481 )</f>
        <v>#N/A</v>
      </c>
      <c r="O9481" t="e" cm="1">
        <f t="array" ref="O9481">INDEX($B$9:$F$1048576, $J9481, $K9481 )</f>
        <v>#N/A</v>
      </c>
      <c r="P9481" t="str" cm="1">
        <f t="array" ref="P9481">IF( $L9481, TRIM(_xll.IMDP("IR", $G$5&amp;$N9481, $G$6)), "" )</f>
        <v/>
      </c>
      <c r="Q9481" t="b" cm="1">
        <f t="array" ref="Q9481">IF(
    $U$1=1, AND($P9481&lt;&gt;"", $P9481&lt;&gt;"...", $P9481&lt;&gt;"입력오류"),
    IF(
        $U$18=1, AND($P9481&lt;&gt;"", $P9481&lt;&gt;"...", $P9481&lt;&gt;"입력오류", ISNUMBER(FIND(INDEX($T$2:$T$7,$U$1),$P9481))),
        IF(
            $U$17="기타", AND($P9481&lt;&gt;"", $P9481&lt;&gt;"...", $P9481&lt;&gt;"입력오류", NOT(ISNUMBER(FIND($T$21:$T$34,$P9481)))),
            AND($P9481&lt;&gt;"", $P9481&lt;&gt;"...", $P9481&lt;&gt;"입력오류", $T$19=$P9481)
        )
    )
)</f>
        <v>0</v>
      </c>
    </row>
    <row r="9482" spans="9:17">
      <c r="I9482">
        <f t="shared" si="445"/>
        <v>9481</v>
      </c>
      <c r="J9482" t="e">
        <f t="shared" si="446"/>
        <v>#N/A</v>
      </c>
      <c r="K9482" t="e">
        <f t="shared" si="444"/>
        <v>#N/A</v>
      </c>
      <c r="L9482" t="b">
        <f>COUNTIF($N$2:N9482, N9482)=1</f>
        <v>0</v>
      </c>
      <c r="M9482" s="37">
        <f>IF( $Q9482, MAX($M$1:M9481)+1, 0)</f>
        <v>0</v>
      </c>
      <c r="N9482" t="e" cm="1">
        <f t="array" ref="N9482">INDEX($A$9:$F$1048576, $J9482, $K9482 )</f>
        <v>#N/A</v>
      </c>
      <c r="O9482" t="e" cm="1">
        <f t="array" ref="O9482">INDEX($B$9:$F$1048576, $J9482, $K9482 )</f>
        <v>#N/A</v>
      </c>
      <c r="P9482" t="str" cm="1">
        <f t="array" ref="P9482">IF( $L9482, TRIM(_xll.IMDP("IR", $G$5&amp;$N9482, $G$6)), "" )</f>
        <v/>
      </c>
      <c r="Q9482" t="b" cm="1">
        <f t="array" ref="Q9482">IF(
    $U$1=1, AND($P9482&lt;&gt;"", $P9482&lt;&gt;"...", $P9482&lt;&gt;"입력오류"),
    IF(
        $U$18=1, AND($P9482&lt;&gt;"", $P9482&lt;&gt;"...", $P9482&lt;&gt;"입력오류", ISNUMBER(FIND(INDEX($T$2:$T$7,$U$1),$P9482))),
        IF(
            $U$17="기타", AND($P9482&lt;&gt;"", $P9482&lt;&gt;"...", $P9482&lt;&gt;"입력오류", NOT(ISNUMBER(FIND($T$21:$T$34,$P9482)))),
            AND($P9482&lt;&gt;"", $P9482&lt;&gt;"...", $P9482&lt;&gt;"입력오류", $T$19=$P9482)
        )
    )
)</f>
        <v>0</v>
      </c>
    </row>
    <row r="9483" spans="9:17">
      <c r="I9483">
        <f t="shared" si="445"/>
        <v>9482</v>
      </c>
      <c r="J9483" t="e">
        <f t="shared" si="446"/>
        <v>#N/A</v>
      </c>
      <c r="K9483" t="e">
        <f t="shared" si="444"/>
        <v>#N/A</v>
      </c>
      <c r="L9483" t="b">
        <f>COUNTIF($N$2:N9483, N9483)=1</f>
        <v>0</v>
      </c>
      <c r="M9483" s="37">
        <f>IF( $Q9483, MAX($M$1:M9482)+1, 0)</f>
        <v>0</v>
      </c>
      <c r="N9483" t="e" cm="1">
        <f t="array" ref="N9483">INDEX($A$9:$F$1048576, $J9483, $K9483 )</f>
        <v>#N/A</v>
      </c>
      <c r="O9483" t="e" cm="1">
        <f t="array" ref="O9483">INDEX($B$9:$F$1048576, $J9483, $K9483 )</f>
        <v>#N/A</v>
      </c>
      <c r="P9483" t="str" cm="1">
        <f t="array" ref="P9483">IF( $L9483, TRIM(_xll.IMDP("IR", $G$5&amp;$N9483, $G$6)), "" )</f>
        <v/>
      </c>
      <c r="Q9483" t="b" cm="1">
        <f t="array" ref="Q9483">IF(
    $U$1=1, AND($P9483&lt;&gt;"", $P9483&lt;&gt;"...", $P9483&lt;&gt;"입력오류"),
    IF(
        $U$18=1, AND($P9483&lt;&gt;"", $P9483&lt;&gt;"...", $P9483&lt;&gt;"입력오류", ISNUMBER(FIND(INDEX($T$2:$T$7,$U$1),$P9483))),
        IF(
            $U$17="기타", AND($P9483&lt;&gt;"", $P9483&lt;&gt;"...", $P9483&lt;&gt;"입력오류", NOT(ISNUMBER(FIND($T$21:$T$34,$P9483)))),
            AND($P9483&lt;&gt;"", $P9483&lt;&gt;"...", $P9483&lt;&gt;"입력오류", $T$19=$P9483)
        )
    )
)</f>
        <v>0</v>
      </c>
    </row>
    <row r="9484" spans="9:17">
      <c r="I9484">
        <f t="shared" si="445"/>
        <v>9483</v>
      </c>
      <c r="J9484" t="e">
        <f t="shared" si="446"/>
        <v>#N/A</v>
      </c>
      <c r="K9484" t="e">
        <f t="shared" si="444"/>
        <v>#N/A</v>
      </c>
      <c r="L9484" t="b">
        <f>COUNTIF($N$2:N9484, N9484)=1</f>
        <v>0</v>
      </c>
      <c r="M9484" s="37">
        <f>IF( $Q9484, MAX($M$1:M9483)+1, 0)</f>
        <v>0</v>
      </c>
      <c r="N9484" t="e" cm="1">
        <f t="array" ref="N9484">INDEX($A$9:$F$1048576, $J9484, $K9484 )</f>
        <v>#N/A</v>
      </c>
      <c r="O9484" t="e" cm="1">
        <f t="array" ref="O9484">INDEX($B$9:$F$1048576, $J9484, $K9484 )</f>
        <v>#N/A</v>
      </c>
      <c r="P9484" t="str" cm="1">
        <f t="array" ref="P9484">IF( $L9484, TRIM(_xll.IMDP("IR", $G$5&amp;$N9484, $G$6)), "" )</f>
        <v/>
      </c>
      <c r="Q9484" t="b" cm="1">
        <f t="array" ref="Q9484">IF(
    $U$1=1, AND($P9484&lt;&gt;"", $P9484&lt;&gt;"...", $P9484&lt;&gt;"입력오류"),
    IF(
        $U$18=1, AND($P9484&lt;&gt;"", $P9484&lt;&gt;"...", $P9484&lt;&gt;"입력오류", ISNUMBER(FIND(INDEX($T$2:$T$7,$U$1),$P9484))),
        IF(
            $U$17="기타", AND($P9484&lt;&gt;"", $P9484&lt;&gt;"...", $P9484&lt;&gt;"입력오류", NOT(ISNUMBER(FIND($T$21:$T$34,$P9484)))),
            AND($P9484&lt;&gt;"", $P9484&lt;&gt;"...", $P9484&lt;&gt;"입력오류", $T$19=$P9484)
        )
    )
)</f>
        <v>0</v>
      </c>
    </row>
    <row r="9485" spans="9:17">
      <c r="I9485">
        <f t="shared" si="445"/>
        <v>9484</v>
      </c>
      <c r="J9485" t="e">
        <f t="shared" si="446"/>
        <v>#N/A</v>
      </c>
      <c r="K9485" t="e">
        <f t="shared" si="444"/>
        <v>#N/A</v>
      </c>
      <c r="L9485" t="b">
        <f>COUNTIF($N$2:N9485, N9485)=1</f>
        <v>0</v>
      </c>
      <c r="M9485" s="37">
        <f>IF( $Q9485, MAX($M$1:M9484)+1, 0)</f>
        <v>0</v>
      </c>
      <c r="N9485" t="e" cm="1">
        <f t="array" ref="N9485">INDEX($A$9:$F$1048576, $J9485, $K9485 )</f>
        <v>#N/A</v>
      </c>
      <c r="O9485" t="e" cm="1">
        <f t="array" ref="O9485">INDEX($B$9:$F$1048576, $J9485, $K9485 )</f>
        <v>#N/A</v>
      </c>
      <c r="P9485" t="str" cm="1">
        <f t="array" ref="P9485">IF( $L9485, TRIM(_xll.IMDP("IR", $G$5&amp;$N9485, $G$6)), "" )</f>
        <v/>
      </c>
      <c r="Q9485" t="b" cm="1">
        <f t="array" ref="Q9485">IF(
    $U$1=1, AND($P9485&lt;&gt;"", $P9485&lt;&gt;"...", $P9485&lt;&gt;"입력오류"),
    IF(
        $U$18=1, AND($P9485&lt;&gt;"", $P9485&lt;&gt;"...", $P9485&lt;&gt;"입력오류", ISNUMBER(FIND(INDEX($T$2:$T$7,$U$1),$P9485))),
        IF(
            $U$17="기타", AND($P9485&lt;&gt;"", $P9485&lt;&gt;"...", $P9485&lt;&gt;"입력오류", NOT(ISNUMBER(FIND($T$21:$T$34,$P9485)))),
            AND($P9485&lt;&gt;"", $P9485&lt;&gt;"...", $P9485&lt;&gt;"입력오류", $T$19=$P9485)
        )
    )
)</f>
        <v>0</v>
      </c>
    </row>
    <row r="9486" spans="9:17">
      <c r="I9486">
        <f t="shared" si="445"/>
        <v>9485</v>
      </c>
      <c r="J9486" t="e">
        <f t="shared" si="446"/>
        <v>#N/A</v>
      </c>
      <c r="K9486" t="e">
        <f t="shared" si="444"/>
        <v>#N/A</v>
      </c>
      <c r="L9486" t="b">
        <f>COUNTIF($N$2:N9486, N9486)=1</f>
        <v>0</v>
      </c>
      <c r="M9486" s="37">
        <f>IF( $Q9486, MAX($M$1:M9485)+1, 0)</f>
        <v>0</v>
      </c>
      <c r="N9486" t="e" cm="1">
        <f t="array" ref="N9486">INDEX($A$9:$F$1048576, $J9486, $K9486 )</f>
        <v>#N/A</v>
      </c>
      <c r="O9486" t="e" cm="1">
        <f t="array" ref="O9486">INDEX($B$9:$F$1048576, $J9486, $K9486 )</f>
        <v>#N/A</v>
      </c>
      <c r="P9486" t="str" cm="1">
        <f t="array" ref="P9486">IF( $L9486, TRIM(_xll.IMDP("IR", $G$5&amp;$N9486, $G$6)), "" )</f>
        <v/>
      </c>
      <c r="Q9486" t="b" cm="1">
        <f t="array" ref="Q9486">IF(
    $U$1=1, AND($P9486&lt;&gt;"", $P9486&lt;&gt;"...", $P9486&lt;&gt;"입력오류"),
    IF(
        $U$18=1, AND($P9486&lt;&gt;"", $P9486&lt;&gt;"...", $P9486&lt;&gt;"입력오류", ISNUMBER(FIND(INDEX($T$2:$T$7,$U$1),$P9486))),
        IF(
            $U$17="기타", AND($P9486&lt;&gt;"", $P9486&lt;&gt;"...", $P9486&lt;&gt;"입력오류", NOT(ISNUMBER(FIND($T$21:$T$34,$P9486)))),
            AND($P9486&lt;&gt;"", $P9486&lt;&gt;"...", $P9486&lt;&gt;"입력오류", $T$19=$P9486)
        )
    )
)</f>
        <v>0</v>
      </c>
    </row>
    <row r="9487" spans="9:17">
      <c r="I9487">
        <f t="shared" si="445"/>
        <v>9486</v>
      </c>
      <c r="J9487" t="e">
        <f t="shared" si="446"/>
        <v>#N/A</v>
      </c>
      <c r="K9487" t="e">
        <f t="shared" si="444"/>
        <v>#N/A</v>
      </c>
      <c r="L9487" t="b">
        <f>COUNTIF($N$2:N9487, N9487)=1</f>
        <v>0</v>
      </c>
      <c r="M9487" s="37">
        <f>IF( $Q9487, MAX($M$1:M9486)+1, 0)</f>
        <v>0</v>
      </c>
      <c r="N9487" t="e" cm="1">
        <f t="array" ref="N9487">INDEX($A$9:$F$1048576, $J9487, $K9487 )</f>
        <v>#N/A</v>
      </c>
      <c r="O9487" t="e" cm="1">
        <f t="array" ref="O9487">INDEX($B$9:$F$1048576, $J9487, $K9487 )</f>
        <v>#N/A</v>
      </c>
      <c r="P9487" t="str" cm="1">
        <f t="array" ref="P9487">IF( $L9487, TRIM(_xll.IMDP("IR", $G$5&amp;$N9487, $G$6)), "" )</f>
        <v/>
      </c>
      <c r="Q9487" t="b" cm="1">
        <f t="array" ref="Q9487">IF(
    $U$1=1, AND($P9487&lt;&gt;"", $P9487&lt;&gt;"...", $P9487&lt;&gt;"입력오류"),
    IF(
        $U$18=1, AND($P9487&lt;&gt;"", $P9487&lt;&gt;"...", $P9487&lt;&gt;"입력오류", ISNUMBER(FIND(INDEX($T$2:$T$7,$U$1),$P9487))),
        IF(
            $U$17="기타", AND($P9487&lt;&gt;"", $P9487&lt;&gt;"...", $P9487&lt;&gt;"입력오류", NOT(ISNUMBER(FIND($T$21:$T$34,$P9487)))),
            AND($P9487&lt;&gt;"", $P9487&lt;&gt;"...", $P9487&lt;&gt;"입력오류", $T$19=$P9487)
        )
    )
)</f>
        <v>0</v>
      </c>
    </row>
    <row r="9488" spans="9:17">
      <c r="I9488">
        <f t="shared" si="445"/>
        <v>9487</v>
      </c>
      <c r="J9488" t="e">
        <f t="shared" si="446"/>
        <v>#N/A</v>
      </c>
      <c r="K9488" t="e">
        <f t="shared" si="444"/>
        <v>#N/A</v>
      </c>
      <c r="L9488" t="b">
        <f>COUNTIF($N$2:N9488, N9488)=1</f>
        <v>0</v>
      </c>
      <c r="M9488" s="37">
        <f>IF( $Q9488, MAX($M$1:M9487)+1, 0)</f>
        <v>0</v>
      </c>
      <c r="N9488" t="e" cm="1">
        <f t="array" ref="N9488">INDEX($A$9:$F$1048576, $J9488, $K9488 )</f>
        <v>#N/A</v>
      </c>
      <c r="O9488" t="e" cm="1">
        <f t="array" ref="O9488">INDEX($B$9:$F$1048576, $J9488, $K9488 )</f>
        <v>#N/A</v>
      </c>
      <c r="P9488" t="str" cm="1">
        <f t="array" ref="P9488">IF( $L9488, TRIM(_xll.IMDP("IR", $G$5&amp;$N9488, $G$6)), "" )</f>
        <v/>
      </c>
      <c r="Q9488" t="b" cm="1">
        <f t="array" ref="Q9488">IF(
    $U$1=1, AND($P9488&lt;&gt;"", $P9488&lt;&gt;"...", $P9488&lt;&gt;"입력오류"),
    IF(
        $U$18=1, AND($P9488&lt;&gt;"", $P9488&lt;&gt;"...", $P9488&lt;&gt;"입력오류", ISNUMBER(FIND(INDEX($T$2:$T$7,$U$1),$P9488))),
        IF(
            $U$17="기타", AND($P9488&lt;&gt;"", $P9488&lt;&gt;"...", $P9488&lt;&gt;"입력오류", NOT(ISNUMBER(FIND($T$21:$T$34,$P9488)))),
            AND($P9488&lt;&gt;"", $P9488&lt;&gt;"...", $P9488&lt;&gt;"입력오류", $T$19=$P9488)
        )
    )
)</f>
        <v>0</v>
      </c>
    </row>
    <row r="9489" spans="9:17">
      <c r="I9489">
        <f t="shared" si="445"/>
        <v>9488</v>
      </c>
      <c r="J9489" t="e">
        <f t="shared" si="446"/>
        <v>#N/A</v>
      </c>
      <c r="K9489" t="e">
        <f t="shared" si="444"/>
        <v>#N/A</v>
      </c>
      <c r="L9489" t="b">
        <f>COUNTIF($N$2:N9489, N9489)=1</f>
        <v>0</v>
      </c>
      <c r="M9489" s="37">
        <f>IF( $Q9489, MAX($M$1:M9488)+1, 0)</f>
        <v>0</v>
      </c>
      <c r="N9489" t="e" cm="1">
        <f t="array" ref="N9489">INDEX($A$9:$F$1048576, $J9489, $K9489 )</f>
        <v>#N/A</v>
      </c>
      <c r="O9489" t="e" cm="1">
        <f t="array" ref="O9489">INDEX($B$9:$F$1048576, $J9489, $K9489 )</f>
        <v>#N/A</v>
      </c>
      <c r="P9489" t="str" cm="1">
        <f t="array" ref="P9489">IF( $L9489, TRIM(_xll.IMDP("IR", $G$5&amp;$N9489, $G$6)), "" )</f>
        <v/>
      </c>
      <c r="Q9489" t="b" cm="1">
        <f t="array" ref="Q9489">IF(
    $U$1=1, AND($P9489&lt;&gt;"", $P9489&lt;&gt;"...", $P9489&lt;&gt;"입력오류"),
    IF(
        $U$18=1, AND($P9489&lt;&gt;"", $P9489&lt;&gt;"...", $P9489&lt;&gt;"입력오류", ISNUMBER(FIND(INDEX($T$2:$T$7,$U$1),$P9489))),
        IF(
            $U$17="기타", AND($P9489&lt;&gt;"", $P9489&lt;&gt;"...", $P9489&lt;&gt;"입력오류", NOT(ISNUMBER(FIND($T$21:$T$34,$P9489)))),
            AND($P9489&lt;&gt;"", $P9489&lt;&gt;"...", $P9489&lt;&gt;"입력오류", $T$19=$P9489)
        )
    )
)</f>
        <v>0</v>
      </c>
    </row>
    <row r="9490" spans="9:17">
      <c r="I9490">
        <f t="shared" si="445"/>
        <v>9489</v>
      </c>
      <c r="J9490" t="e">
        <f t="shared" si="446"/>
        <v>#N/A</v>
      </c>
      <c r="K9490" t="e">
        <f t="shared" si="444"/>
        <v>#N/A</v>
      </c>
      <c r="L9490" t="b">
        <f>COUNTIF($N$2:N9490, N9490)=1</f>
        <v>0</v>
      </c>
      <c r="M9490" s="37">
        <f>IF( $Q9490, MAX($M$1:M9489)+1, 0)</f>
        <v>0</v>
      </c>
      <c r="N9490" t="e" cm="1">
        <f t="array" ref="N9490">INDEX($A$9:$F$1048576, $J9490, $K9490 )</f>
        <v>#N/A</v>
      </c>
      <c r="O9490" t="e" cm="1">
        <f t="array" ref="O9490">INDEX($B$9:$F$1048576, $J9490, $K9490 )</f>
        <v>#N/A</v>
      </c>
      <c r="P9490" t="str" cm="1">
        <f t="array" ref="P9490">IF( $L9490, TRIM(_xll.IMDP("IR", $G$5&amp;$N9490, $G$6)), "" )</f>
        <v/>
      </c>
      <c r="Q9490" t="b" cm="1">
        <f t="array" ref="Q9490">IF(
    $U$1=1, AND($P9490&lt;&gt;"", $P9490&lt;&gt;"...", $P9490&lt;&gt;"입력오류"),
    IF(
        $U$18=1, AND($P9490&lt;&gt;"", $P9490&lt;&gt;"...", $P9490&lt;&gt;"입력오류", ISNUMBER(FIND(INDEX($T$2:$T$7,$U$1),$P9490))),
        IF(
            $U$17="기타", AND($P9490&lt;&gt;"", $P9490&lt;&gt;"...", $P9490&lt;&gt;"입력오류", NOT(ISNUMBER(FIND($T$21:$T$34,$P9490)))),
            AND($P9490&lt;&gt;"", $P9490&lt;&gt;"...", $P9490&lt;&gt;"입력오류", $T$19=$P9490)
        )
    )
)</f>
        <v>0</v>
      </c>
    </row>
    <row r="9491" spans="9:17">
      <c r="I9491">
        <f t="shared" si="445"/>
        <v>9490</v>
      </c>
      <c r="J9491" t="e">
        <f t="shared" si="446"/>
        <v>#N/A</v>
      </c>
      <c r="K9491" t="e">
        <f t="shared" si="444"/>
        <v>#N/A</v>
      </c>
      <c r="L9491" t="b">
        <f>COUNTIF($N$2:N9491, N9491)=1</f>
        <v>0</v>
      </c>
      <c r="M9491" s="37">
        <f>IF( $Q9491, MAX($M$1:M9490)+1, 0)</f>
        <v>0</v>
      </c>
      <c r="N9491" t="e" cm="1">
        <f t="array" ref="N9491">INDEX($A$9:$F$1048576, $J9491, $K9491 )</f>
        <v>#N/A</v>
      </c>
      <c r="O9491" t="e" cm="1">
        <f t="array" ref="O9491">INDEX($B$9:$F$1048576, $J9491, $K9491 )</f>
        <v>#N/A</v>
      </c>
      <c r="P9491" t="str" cm="1">
        <f t="array" ref="P9491">IF( $L9491, TRIM(_xll.IMDP("IR", $G$5&amp;$N9491, $G$6)), "" )</f>
        <v/>
      </c>
      <c r="Q9491" t="b" cm="1">
        <f t="array" ref="Q9491">IF(
    $U$1=1, AND($P9491&lt;&gt;"", $P9491&lt;&gt;"...", $P9491&lt;&gt;"입력오류"),
    IF(
        $U$18=1, AND($P9491&lt;&gt;"", $P9491&lt;&gt;"...", $P9491&lt;&gt;"입력오류", ISNUMBER(FIND(INDEX($T$2:$T$7,$U$1),$P9491))),
        IF(
            $U$17="기타", AND($P9491&lt;&gt;"", $P9491&lt;&gt;"...", $P9491&lt;&gt;"입력오류", NOT(ISNUMBER(FIND($T$21:$T$34,$P9491)))),
            AND($P9491&lt;&gt;"", $P9491&lt;&gt;"...", $P9491&lt;&gt;"입력오류", $T$19=$P9491)
        )
    )
)</f>
        <v>0</v>
      </c>
    </row>
    <row r="9492" spans="9:17">
      <c r="I9492">
        <f t="shared" si="445"/>
        <v>9491</v>
      </c>
      <c r="J9492" t="e">
        <f t="shared" si="446"/>
        <v>#N/A</v>
      </c>
      <c r="K9492" t="e">
        <f t="shared" si="444"/>
        <v>#N/A</v>
      </c>
      <c r="L9492" t="b">
        <f>COUNTIF($N$2:N9492, N9492)=1</f>
        <v>0</v>
      </c>
      <c r="M9492" s="37">
        <f>IF( $Q9492, MAX($M$1:M9491)+1, 0)</f>
        <v>0</v>
      </c>
      <c r="N9492" t="e" cm="1">
        <f t="array" ref="N9492">INDEX($A$9:$F$1048576, $J9492, $K9492 )</f>
        <v>#N/A</v>
      </c>
      <c r="O9492" t="e" cm="1">
        <f t="array" ref="O9492">INDEX($B$9:$F$1048576, $J9492, $K9492 )</f>
        <v>#N/A</v>
      </c>
      <c r="P9492" t="str" cm="1">
        <f t="array" ref="P9492">IF( $L9492, TRIM(_xll.IMDP("IR", $G$5&amp;$N9492, $G$6)), "" )</f>
        <v/>
      </c>
      <c r="Q9492" t="b" cm="1">
        <f t="array" ref="Q9492">IF(
    $U$1=1, AND($P9492&lt;&gt;"", $P9492&lt;&gt;"...", $P9492&lt;&gt;"입력오류"),
    IF(
        $U$18=1, AND($P9492&lt;&gt;"", $P9492&lt;&gt;"...", $P9492&lt;&gt;"입력오류", ISNUMBER(FIND(INDEX($T$2:$T$7,$U$1),$P9492))),
        IF(
            $U$17="기타", AND($P9492&lt;&gt;"", $P9492&lt;&gt;"...", $P9492&lt;&gt;"입력오류", NOT(ISNUMBER(FIND($T$21:$T$34,$P9492)))),
            AND($P9492&lt;&gt;"", $P9492&lt;&gt;"...", $P9492&lt;&gt;"입력오류", $T$19=$P9492)
        )
    )
)</f>
        <v>0</v>
      </c>
    </row>
    <row r="9493" spans="9:17">
      <c r="I9493">
        <f t="shared" si="445"/>
        <v>9492</v>
      </c>
      <c r="J9493" t="e">
        <f t="shared" si="446"/>
        <v>#N/A</v>
      </c>
      <c r="K9493" t="e">
        <f t="shared" si="444"/>
        <v>#N/A</v>
      </c>
      <c r="L9493" t="b">
        <f>COUNTIF($N$2:N9493, N9493)=1</f>
        <v>0</v>
      </c>
      <c r="M9493" s="37">
        <f>IF( $Q9493, MAX($M$1:M9492)+1, 0)</f>
        <v>0</v>
      </c>
      <c r="N9493" t="e" cm="1">
        <f t="array" ref="N9493">INDEX($A$9:$F$1048576, $J9493, $K9493 )</f>
        <v>#N/A</v>
      </c>
      <c r="O9493" t="e" cm="1">
        <f t="array" ref="O9493">INDEX($B$9:$F$1048576, $J9493, $K9493 )</f>
        <v>#N/A</v>
      </c>
      <c r="P9493" t="str" cm="1">
        <f t="array" ref="P9493">IF( $L9493, TRIM(_xll.IMDP("IR", $G$5&amp;$N9493, $G$6)), "" )</f>
        <v/>
      </c>
      <c r="Q9493" t="b" cm="1">
        <f t="array" ref="Q9493">IF(
    $U$1=1, AND($P9493&lt;&gt;"", $P9493&lt;&gt;"...", $P9493&lt;&gt;"입력오류"),
    IF(
        $U$18=1, AND($P9493&lt;&gt;"", $P9493&lt;&gt;"...", $P9493&lt;&gt;"입력오류", ISNUMBER(FIND(INDEX($T$2:$T$7,$U$1),$P9493))),
        IF(
            $U$17="기타", AND($P9493&lt;&gt;"", $P9493&lt;&gt;"...", $P9493&lt;&gt;"입력오류", NOT(ISNUMBER(FIND($T$21:$T$34,$P9493)))),
            AND($P9493&lt;&gt;"", $P9493&lt;&gt;"...", $P9493&lt;&gt;"입력오류", $T$19=$P9493)
        )
    )
)</f>
        <v>0</v>
      </c>
    </row>
    <row r="9494" spans="9:17">
      <c r="I9494">
        <f t="shared" si="445"/>
        <v>9493</v>
      </c>
      <c r="J9494" t="e">
        <f t="shared" si="446"/>
        <v>#N/A</v>
      </c>
      <c r="K9494" t="e">
        <f t="shared" si="444"/>
        <v>#N/A</v>
      </c>
      <c r="L9494" t="b">
        <f>COUNTIF($N$2:N9494, N9494)=1</f>
        <v>0</v>
      </c>
      <c r="M9494" s="37">
        <f>IF( $Q9494, MAX($M$1:M9493)+1, 0)</f>
        <v>0</v>
      </c>
      <c r="N9494" t="e" cm="1">
        <f t="array" ref="N9494">INDEX($A$9:$F$1048576, $J9494, $K9494 )</f>
        <v>#N/A</v>
      </c>
      <c r="O9494" t="e" cm="1">
        <f t="array" ref="O9494">INDEX($B$9:$F$1048576, $J9494, $K9494 )</f>
        <v>#N/A</v>
      </c>
      <c r="P9494" t="str" cm="1">
        <f t="array" ref="P9494">IF( $L9494, TRIM(_xll.IMDP("IR", $G$5&amp;$N9494, $G$6)), "" )</f>
        <v/>
      </c>
      <c r="Q9494" t="b" cm="1">
        <f t="array" ref="Q9494">IF(
    $U$1=1, AND($P9494&lt;&gt;"", $P9494&lt;&gt;"...", $P9494&lt;&gt;"입력오류"),
    IF(
        $U$18=1, AND($P9494&lt;&gt;"", $P9494&lt;&gt;"...", $P9494&lt;&gt;"입력오류", ISNUMBER(FIND(INDEX($T$2:$T$7,$U$1),$P9494))),
        IF(
            $U$17="기타", AND($P9494&lt;&gt;"", $P9494&lt;&gt;"...", $P9494&lt;&gt;"입력오류", NOT(ISNUMBER(FIND($T$21:$T$34,$P9494)))),
            AND($P9494&lt;&gt;"", $P9494&lt;&gt;"...", $P9494&lt;&gt;"입력오류", $T$19=$P9494)
        )
    )
)</f>
        <v>0</v>
      </c>
    </row>
    <row r="9495" spans="9:17">
      <c r="I9495">
        <f t="shared" si="445"/>
        <v>9494</v>
      </c>
      <c r="J9495" t="e">
        <f t="shared" si="446"/>
        <v>#N/A</v>
      </c>
      <c r="K9495" t="e">
        <f t="shared" si="444"/>
        <v>#N/A</v>
      </c>
      <c r="L9495" t="b">
        <f>COUNTIF($N$2:N9495, N9495)=1</f>
        <v>0</v>
      </c>
      <c r="M9495" s="37">
        <f>IF( $Q9495, MAX($M$1:M9494)+1, 0)</f>
        <v>0</v>
      </c>
      <c r="N9495" t="e" cm="1">
        <f t="array" ref="N9495">INDEX($A$9:$F$1048576, $J9495, $K9495 )</f>
        <v>#N/A</v>
      </c>
      <c r="O9495" t="e" cm="1">
        <f t="array" ref="O9495">INDEX($B$9:$F$1048576, $J9495, $K9495 )</f>
        <v>#N/A</v>
      </c>
      <c r="P9495" t="str" cm="1">
        <f t="array" ref="P9495">IF( $L9495, TRIM(_xll.IMDP("IR", $G$5&amp;$N9495, $G$6)), "" )</f>
        <v/>
      </c>
      <c r="Q9495" t="b" cm="1">
        <f t="array" ref="Q9495">IF(
    $U$1=1, AND($P9495&lt;&gt;"", $P9495&lt;&gt;"...", $P9495&lt;&gt;"입력오류"),
    IF(
        $U$18=1, AND($P9495&lt;&gt;"", $P9495&lt;&gt;"...", $P9495&lt;&gt;"입력오류", ISNUMBER(FIND(INDEX($T$2:$T$7,$U$1),$P9495))),
        IF(
            $U$17="기타", AND($P9495&lt;&gt;"", $P9495&lt;&gt;"...", $P9495&lt;&gt;"입력오류", NOT(ISNUMBER(FIND($T$21:$T$34,$P9495)))),
            AND($P9495&lt;&gt;"", $P9495&lt;&gt;"...", $P9495&lt;&gt;"입력오류", $T$19=$P9495)
        )
    )
)</f>
        <v>0</v>
      </c>
    </row>
    <row r="9496" spans="9:17">
      <c r="I9496">
        <f t="shared" si="445"/>
        <v>9495</v>
      </c>
      <c r="J9496" t="e">
        <f t="shared" si="446"/>
        <v>#N/A</v>
      </c>
      <c r="K9496" t="e">
        <f t="shared" si="444"/>
        <v>#N/A</v>
      </c>
      <c r="L9496" t="b">
        <f>COUNTIF($N$2:N9496, N9496)=1</f>
        <v>0</v>
      </c>
      <c r="M9496" s="37">
        <f>IF( $Q9496, MAX($M$1:M9495)+1, 0)</f>
        <v>0</v>
      </c>
      <c r="N9496" t="e" cm="1">
        <f t="array" ref="N9496">INDEX($A$9:$F$1048576, $J9496, $K9496 )</f>
        <v>#N/A</v>
      </c>
      <c r="O9496" t="e" cm="1">
        <f t="array" ref="O9496">INDEX($B$9:$F$1048576, $J9496, $K9496 )</f>
        <v>#N/A</v>
      </c>
      <c r="P9496" t="str" cm="1">
        <f t="array" ref="P9496">IF( $L9496, TRIM(_xll.IMDP("IR", $G$5&amp;$N9496, $G$6)), "" )</f>
        <v/>
      </c>
      <c r="Q9496" t="b" cm="1">
        <f t="array" ref="Q9496">IF(
    $U$1=1, AND($P9496&lt;&gt;"", $P9496&lt;&gt;"...", $P9496&lt;&gt;"입력오류"),
    IF(
        $U$18=1, AND($P9496&lt;&gt;"", $P9496&lt;&gt;"...", $P9496&lt;&gt;"입력오류", ISNUMBER(FIND(INDEX($T$2:$T$7,$U$1),$P9496))),
        IF(
            $U$17="기타", AND($P9496&lt;&gt;"", $P9496&lt;&gt;"...", $P9496&lt;&gt;"입력오류", NOT(ISNUMBER(FIND($T$21:$T$34,$P9496)))),
            AND($P9496&lt;&gt;"", $P9496&lt;&gt;"...", $P9496&lt;&gt;"입력오류", $T$19=$P9496)
        )
    )
)</f>
        <v>0</v>
      </c>
    </row>
    <row r="9497" spans="9:17">
      <c r="I9497">
        <f t="shared" si="445"/>
        <v>9496</v>
      </c>
      <c r="J9497" t="e">
        <f t="shared" si="446"/>
        <v>#N/A</v>
      </c>
      <c r="K9497" t="e">
        <f t="shared" si="444"/>
        <v>#N/A</v>
      </c>
      <c r="L9497" t="b">
        <f>COUNTIF($N$2:N9497, N9497)=1</f>
        <v>0</v>
      </c>
      <c r="M9497" s="37">
        <f>IF( $Q9497, MAX($M$1:M9496)+1, 0)</f>
        <v>0</v>
      </c>
      <c r="N9497" t="e" cm="1">
        <f t="array" ref="N9497">INDEX($A$9:$F$1048576, $J9497, $K9497 )</f>
        <v>#N/A</v>
      </c>
      <c r="O9497" t="e" cm="1">
        <f t="array" ref="O9497">INDEX($B$9:$F$1048576, $J9497, $K9497 )</f>
        <v>#N/A</v>
      </c>
      <c r="P9497" t="str" cm="1">
        <f t="array" ref="P9497">IF( $L9497, TRIM(_xll.IMDP("IR", $G$5&amp;$N9497, $G$6)), "" )</f>
        <v/>
      </c>
      <c r="Q9497" t="b" cm="1">
        <f t="array" ref="Q9497">IF(
    $U$1=1, AND($P9497&lt;&gt;"", $P9497&lt;&gt;"...", $P9497&lt;&gt;"입력오류"),
    IF(
        $U$18=1, AND($P9497&lt;&gt;"", $P9497&lt;&gt;"...", $P9497&lt;&gt;"입력오류", ISNUMBER(FIND(INDEX($T$2:$T$7,$U$1),$P9497))),
        IF(
            $U$17="기타", AND($P9497&lt;&gt;"", $P9497&lt;&gt;"...", $P9497&lt;&gt;"입력오류", NOT(ISNUMBER(FIND($T$21:$T$34,$P9497)))),
            AND($P9497&lt;&gt;"", $P9497&lt;&gt;"...", $P9497&lt;&gt;"입력오류", $T$19=$P9497)
        )
    )
)</f>
        <v>0</v>
      </c>
    </row>
    <row r="9498" spans="9:17">
      <c r="I9498">
        <f t="shared" si="445"/>
        <v>9497</v>
      </c>
      <c r="J9498" t="e">
        <f t="shared" si="446"/>
        <v>#N/A</v>
      </c>
      <c r="K9498" t="e">
        <f t="shared" si="444"/>
        <v>#N/A</v>
      </c>
      <c r="L9498" t="b">
        <f>COUNTIF($N$2:N9498, N9498)=1</f>
        <v>0</v>
      </c>
      <c r="M9498" s="37">
        <f>IF( $Q9498, MAX($M$1:M9497)+1, 0)</f>
        <v>0</v>
      </c>
      <c r="N9498" t="e" cm="1">
        <f t="array" ref="N9498">INDEX($A$9:$F$1048576, $J9498, $K9498 )</f>
        <v>#N/A</v>
      </c>
      <c r="O9498" t="e" cm="1">
        <f t="array" ref="O9498">INDEX($B$9:$F$1048576, $J9498, $K9498 )</f>
        <v>#N/A</v>
      </c>
      <c r="P9498" t="str" cm="1">
        <f t="array" ref="P9498">IF( $L9498, TRIM(_xll.IMDP("IR", $G$5&amp;$N9498, $G$6)), "" )</f>
        <v/>
      </c>
      <c r="Q9498" t="b" cm="1">
        <f t="array" ref="Q9498">IF(
    $U$1=1, AND($P9498&lt;&gt;"", $P9498&lt;&gt;"...", $P9498&lt;&gt;"입력오류"),
    IF(
        $U$18=1, AND($P9498&lt;&gt;"", $P9498&lt;&gt;"...", $P9498&lt;&gt;"입력오류", ISNUMBER(FIND(INDEX($T$2:$T$7,$U$1),$P9498))),
        IF(
            $U$17="기타", AND($P9498&lt;&gt;"", $P9498&lt;&gt;"...", $P9498&lt;&gt;"입력오류", NOT(ISNUMBER(FIND($T$21:$T$34,$P9498)))),
            AND($P9498&lt;&gt;"", $P9498&lt;&gt;"...", $P9498&lt;&gt;"입력오류", $T$19=$P9498)
        )
    )
)</f>
        <v>0</v>
      </c>
    </row>
    <row r="9499" spans="9:17">
      <c r="I9499">
        <f t="shared" si="445"/>
        <v>9498</v>
      </c>
      <c r="J9499" t="e">
        <f t="shared" si="446"/>
        <v>#N/A</v>
      </c>
      <c r="K9499" t="e">
        <f t="shared" si="444"/>
        <v>#N/A</v>
      </c>
      <c r="L9499" t="b">
        <f>COUNTIF($N$2:N9499, N9499)=1</f>
        <v>0</v>
      </c>
      <c r="M9499" s="37">
        <f>IF( $Q9499, MAX($M$1:M9498)+1, 0)</f>
        <v>0</v>
      </c>
      <c r="N9499" t="e" cm="1">
        <f t="array" ref="N9499">INDEX($A$9:$F$1048576, $J9499, $K9499 )</f>
        <v>#N/A</v>
      </c>
      <c r="O9499" t="e" cm="1">
        <f t="array" ref="O9499">INDEX($B$9:$F$1048576, $J9499, $K9499 )</f>
        <v>#N/A</v>
      </c>
      <c r="P9499" t="str" cm="1">
        <f t="array" ref="P9499">IF( $L9499, TRIM(_xll.IMDP("IR", $G$5&amp;$N9499, $G$6)), "" )</f>
        <v/>
      </c>
      <c r="Q9499" t="b" cm="1">
        <f t="array" ref="Q9499">IF(
    $U$1=1, AND($P9499&lt;&gt;"", $P9499&lt;&gt;"...", $P9499&lt;&gt;"입력오류"),
    IF(
        $U$18=1, AND($P9499&lt;&gt;"", $P9499&lt;&gt;"...", $P9499&lt;&gt;"입력오류", ISNUMBER(FIND(INDEX($T$2:$T$7,$U$1),$P9499))),
        IF(
            $U$17="기타", AND($P9499&lt;&gt;"", $P9499&lt;&gt;"...", $P9499&lt;&gt;"입력오류", NOT(ISNUMBER(FIND($T$21:$T$34,$P9499)))),
            AND($P9499&lt;&gt;"", $P9499&lt;&gt;"...", $P9499&lt;&gt;"입력오류", $T$19=$P9499)
        )
    )
)</f>
        <v>0</v>
      </c>
    </row>
    <row r="9500" spans="9:17">
      <c r="I9500">
        <f t="shared" si="445"/>
        <v>9499</v>
      </c>
      <c r="J9500" t="e">
        <f t="shared" si="446"/>
        <v>#N/A</v>
      </c>
      <c r="K9500" t="e">
        <f t="shared" si="444"/>
        <v>#N/A</v>
      </c>
      <c r="L9500" t="b">
        <f>COUNTIF($N$2:N9500, N9500)=1</f>
        <v>0</v>
      </c>
      <c r="M9500" s="37">
        <f>IF( $Q9500, MAX($M$1:M9499)+1, 0)</f>
        <v>0</v>
      </c>
      <c r="N9500" t="e" cm="1">
        <f t="array" ref="N9500">INDEX($A$9:$F$1048576, $J9500, $K9500 )</f>
        <v>#N/A</v>
      </c>
      <c r="O9500" t="e" cm="1">
        <f t="array" ref="O9500">INDEX($B$9:$F$1048576, $J9500, $K9500 )</f>
        <v>#N/A</v>
      </c>
      <c r="P9500" t="str" cm="1">
        <f t="array" ref="P9500">IF( $L9500, TRIM(_xll.IMDP("IR", $G$5&amp;$N9500, $G$6)), "" )</f>
        <v/>
      </c>
      <c r="Q9500" t="b" cm="1">
        <f t="array" ref="Q9500">IF(
    $U$1=1, AND($P9500&lt;&gt;"", $P9500&lt;&gt;"...", $P9500&lt;&gt;"입력오류"),
    IF(
        $U$18=1, AND($P9500&lt;&gt;"", $P9500&lt;&gt;"...", $P9500&lt;&gt;"입력오류", ISNUMBER(FIND(INDEX($T$2:$T$7,$U$1),$P9500))),
        IF(
            $U$17="기타", AND($P9500&lt;&gt;"", $P9500&lt;&gt;"...", $P9500&lt;&gt;"입력오류", NOT(ISNUMBER(FIND($T$21:$T$34,$P9500)))),
            AND($P9500&lt;&gt;"", $P9500&lt;&gt;"...", $P9500&lt;&gt;"입력오류", $T$19=$P9500)
        )
    )
)</f>
        <v>0</v>
      </c>
    </row>
    <row r="9501" spans="9:17">
      <c r="I9501">
        <f t="shared" si="445"/>
        <v>9500</v>
      </c>
      <c r="J9501" t="e">
        <f t="shared" si="446"/>
        <v>#N/A</v>
      </c>
      <c r="K9501" t="e">
        <f t="shared" si="444"/>
        <v>#N/A</v>
      </c>
      <c r="L9501" t="b">
        <f>COUNTIF($N$2:N9501, N9501)=1</f>
        <v>0</v>
      </c>
      <c r="M9501" s="37">
        <f>IF( $Q9501, MAX($M$1:M9500)+1, 0)</f>
        <v>0</v>
      </c>
      <c r="N9501" t="e" cm="1">
        <f t="array" ref="N9501">INDEX($A$9:$F$1048576, $J9501, $K9501 )</f>
        <v>#N/A</v>
      </c>
      <c r="O9501" t="e" cm="1">
        <f t="array" ref="O9501">INDEX($B$9:$F$1048576, $J9501, $K9501 )</f>
        <v>#N/A</v>
      </c>
      <c r="P9501" t="str" cm="1">
        <f t="array" ref="P9501">IF( $L9501, TRIM(_xll.IMDP("IR", $G$5&amp;$N9501, $G$6)), "" )</f>
        <v/>
      </c>
      <c r="Q9501" t="b" cm="1">
        <f t="array" ref="Q9501">IF(
    $U$1=1, AND($P9501&lt;&gt;"", $P9501&lt;&gt;"...", $P9501&lt;&gt;"입력오류"),
    IF(
        $U$18=1, AND($P9501&lt;&gt;"", $P9501&lt;&gt;"...", $P9501&lt;&gt;"입력오류", ISNUMBER(FIND(INDEX($T$2:$T$7,$U$1),$P9501))),
        IF(
            $U$17="기타", AND($P9501&lt;&gt;"", $P9501&lt;&gt;"...", $P9501&lt;&gt;"입력오류", NOT(ISNUMBER(FIND($T$21:$T$34,$P9501)))),
            AND($P9501&lt;&gt;"", $P9501&lt;&gt;"...", $P9501&lt;&gt;"입력오류", $T$19=$P9501)
        )
    )
)</f>
        <v>0</v>
      </c>
    </row>
    <row r="9502" spans="9:17">
      <c r="I9502">
        <f t="shared" si="445"/>
        <v>9501</v>
      </c>
      <c r="J9502" t="e">
        <f t="shared" si="446"/>
        <v>#N/A</v>
      </c>
      <c r="K9502" t="e">
        <f t="shared" si="444"/>
        <v>#N/A</v>
      </c>
      <c r="L9502" t="b">
        <f>COUNTIF($N$2:N9502, N9502)=1</f>
        <v>0</v>
      </c>
      <c r="M9502" s="37">
        <f>IF( $Q9502, MAX($M$1:M9501)+1, 0)</f>
        <v>0</v>
      </c>
      <c r="N9502" t="e" cm="1">
        <f t="array" ref="N9502">INDEX($A$9:$F$1048576, $J9502, $K9502 )</f>
        <v>#N/A</v>
      </c>
      <c r="O9502" t="e" cm="1">
        <f t="array" ref="O9502">INDEX($B$9:$F$1048576, $J9502, $K9502 )</f>
        <v>#N/A</v>
      </c>
      <c r="P9502" t="str" cm="1">
        <f t="array" ref="P9502">IF( $L9502, TRIM(_xll.IMDP("IR", $G$5&amp;$N9502, $G$6)), "" )</f>
        <v/>
      </c>
      <c r="Q9502" t="b" cm="1">
        <f t="array" ref="Q9502">IF(
    $U$1=1, AND($P9502&lt;&gt;"", $P9502&lt;&gt;"...", $P9502&lt;&gt;"입력오류"),
    IF(
        $U$18=1, AND($P9502&lt;&gt;"", $P9502&lt;&gt;"...", $P9502&lt;&gt;"입력오류", ISNUMBER(FIND(INDEX($T$2:$T$7,$U$1),$P9502))),
        IF(
            $U$17="기타", AND($P9502&lt;&gt;"", $P9502&lt;&gt;"...", $P9502&lt;&gt;"입력오류", NOT(ISNUMBER(FIND($T$21:$T$34,$P9502)))),
            AND($P9502&lt;&gt;"", $P9502&lt;&gt;"...", $P9502&lt;&gt;"입력오류", $T$19=$P9502)
        )
    )
)</f>
        <v>0</v>
      </c>
    </row>
    <row r="9503" spans="9:17">
      <c r="I9503">
        <f t="shared" si="445"/>
        <v>9502</v>
      </c>
      <c r="J9503" t="e">
        <f t="shared" si="446"/>
        <v>#N/A</v>
      </c>
      <c r="K9503" t="e">
        <f t="shared" si="444"/>
        <v>#N/A</v>
      </c>
      <c r="L9503" t="b">
        <f>COUNTIF($N$2:N9503, N9503)=1</f>
        <v>0</v>
      </c>
      <c r="M9503" s="37">
        <f>IF( $Q9503, MAX($M$1:M9502)+1, 0)</f>
        <v>0</v>
      </c>
      <c r="N9503" t="e" cm="1">
        <f t="array" ref="N9503">INDEX($A$9:$F$1048576, $J9503, $K9503 )</f>
        <v>#N/A</v>
      </c>
      <c r="O9503" t="e" cm="1">
        <f t="array" ref="O9503">INDEX($B$9:$F$1048576, $J9503, $K9503 )</f>
        <v>#N/A</v>
      </c>
      <c r="P9503" t="str" cm="1">
        <f t="array" ref="P9503">IF( $L9503, TRIM(_xll.IMDP("IR", $G$5&amp;$N9503, $G$6)), "" )</f>
        <v/>
      </c>
      <c r="Q9503" t="b" cm="1">
        <f t="array" ref="Q9503">IF(
    $U$1=1, AND($P9503&lt;&gt;"", $P9503&lt;&gt;"...", $P9503&lt;&gt;"입력오류"),
    IF(
        $U$18=1, AND($P9503&lt;&gt;"", $P9503&lt;&gt;"...", $P9503&lt;&gt;"입력오류", ISNUMBER(FIND(INDEX($T$2:$T$7,$U$1),$P9503))),
        IF(
            $U$17="기타", AND($P9503&lt;&gt;"", $P9503&lt;&gt;"...", $P9503&lt;&gt;"입력오류", NOT(ISNUMBER(FIND($T$21:$T$34,$P9503)))),
            AND($P9503&lt;&gt;"", $P9503&lt;&gt;"...", $P9503&lt;&gt;"입력오류", $T$19=$P9503)
        )
    )
)</f>
        <v>0</v>
      </c>
    </row>
    <row r="9504" spans="9:17">
      <c r="I9504">
        <f t="shared" si="445"/>
        <v>9503</v>
      </c>
      <c r="J9504" t="e">
        <f t="shared" si="446"/>
        <v>#N/A</v>
      </c>
      <c r="K9504" t="e">
        <f t="shared" si="444"/>
        <v>#N/A</v>
      </c>
      <c r="L9504" t="b">
        <f>COUNTIF($N$2:N9504, N9504)=1</f>
        <v>0</v>
      </c>
      <c r="M9504" s="37">
        <f>IF( $Q9504, MAX($M$1:M9503)+1, 0)</f>
        <v>0</v>
      </c>
      <c r="N9504" t="e" cm="1">
        <f t="array" ref="N9504">INDEX($A$9:$F$1048576, $J9504, $K9504 )</f>
        <v>#N/A</v>
      </c>
      <c r="O9504" t="e" cm="1">
        <f t="array" ref="O9504">INDEX($B$9:$F$1048576, $J9504, $K9504 )</f>
        <v>#N/A</v>
      </c>
      <c r="P9504" t="str" cm="1">
        <f t="array" ref="P9504">IF( $L9504, TRIM(_xll.IMDP("IR", $G$5&amp;$N9504, $G$6)), "" )</f>
        <v/>
      </c>
      <c r="Q9504" t="b" cm="1">
        <f t="array" ref="Q9504">IF(
    $U$1=1, AND($P9504&lt;&gt;"", $P9504&lt;&gt;"...", $P9504&lt;&gt;"입력오류"),
    IF(
        $U$18=1, AND($P9504&lt;&gt;"", $P9504&lt;&gt;"...", $P9504&lt;&gt;"입력오류", ISNUMBER(FIND(INDEX($T$2:$T$7,$U$1),$P9504))),
        IF(
            $U$17="기타", AND($P9504&lt;&gt;"", $P9504&lt;&gt;"...", $P9504&lt;&gt;"입력오류", NOT(ISNUMBER(FIND($T$21:$T$34,$P9504)))),
            AND($P9504&lt;&gt;"", $P9504&lt;&gt;"...", $P9504&lt;&gt;"입력오류", $T$19=$P9504)
        )
    )
)</f>
        <v>0</v>
      </c>
    </row>
    <row r="9505" spans="9:17">
      <c r="I9505">
        <f t="shared" si="445"/>
        <v>9504</v>
      </c>
      <c r="J9505" t="e">
        <f t="shared" si="446"/>
        <v>#N/A</v>
      </c>
      <c r="K9505" t="e">
        <f t="shared" si="444"/>
        <v>#N/A</v>
      </c>
      <c r="L9505" t="b">
        <f>COUNTIF($N$2:N9505, N9505)=1</f>
        <v>0</v>
      </c>
      <c r="M9505" s="37">
        <f>IF( $Q9505, MAX($M$1:M9504)+1, 0)</f>
        <v>0</v>
      </c>
      <c r="N9505" t="e" cm="1">
        <f t="array" ref="N9505">INDEX($A$9:$F$1048576, $J9505, $K9505 )</f>
        <v>#N/A</v>
      </c>
      <c r="O9505" t="e" cm="1">
        <f t="array" ref="O9505">INDEX($B$9:$F$1048576, $J9505, $K9505 )</f>
        <v>#N/A</v>
      </c>
      <c r="P9505" t="str" cm="1">
        <f t="array" ref="P9505">IF( $L9505, TRIM(_xll.IMDP("IR", $G$5&amp;$N9505, $G$6)), "" )</f>
        <v/>
      </c>
      <c r="Q9505" t="b" cm="1">
        <f t="array" ref="Q9505">IF(
    $U$1=1, AND($P9505&lt;&gt;"", $P9505&lt;&gt;"...", $P9505&lt;&gt;"입력오류"),
    IF(
        $U$18=1, AND($P9505&lt;&gt;"", $P9505&lt;&gt;"...", $P9505&lt;&gt;"입력오류", ISNUMBER(FIND(INDEX($T$2:$T$7,$U$1),$P9505))),
        IF(
            $U$17="기타", AND($P9505&lt;&gt;"", $P9505&lt;&gt;"...", $P9505&lt;&gt;"입력오류", NOT(ISNUMBER(FIND($T$21:$T$34,$P9505)))),
            AND($P9505&lt;&gt;"", $P9505&lt;&gt;"...", $P9505&lt;&gt;"입력오류", $T$19=$P9505)
        )
    )
)</f>
        <v>0</v>
      </c>
    </row>
    <row r="9506" spans="9:17">
      <c r="I9506">
        <f t="shared" si="445"/>
        <v>9505</v>
      </c>
      <c r="J9506" t="e">
        <f t="shared" si="446"/>
        <v>#N/A</v>
      </c>
      <c r="K9506" t="e">
        <f t="shared" si="444"/>
        <v>#N/A</v>
      </c>
      <c r="L9506" t="b">
        <f>COUNTIF($N$2:N9506, N9506)=1</f>
        <v>0</v>
      </c>
      <c r="M9506" s="37">
        <f>IF( $Q9506, MAX($M$1:M9505)+1, 0)</f>
        <v>0</v>
      </c>
      <c r="N9506" t="e" cm="1">
        <f t="array" ref="N9506">INDEX($A$9:$F$1048576, $J9506, $K9506 )</f>
        <v>#N/A</v>
      </c>
      <c r="O9506" t="e" cm="1">
        <f t="array" ref="O9506">INDEX($B$9:$F$1048576, $J9506, $K9506 )</f>
        <v>#N/A</v>
      </c>
      <c r="P9506" t="str" cm="1">
        <f t="array" ref="P9506">IF( $L9506, TRIM(_xll.IMDP("IR", $G$5&amp;$N9506, $G$6)), "" )</f>
        <v/>
      </c>
      <c r="Q9506" t="b" cm="1">
        <f t="array" ref="Q9506">IF(
    $U$1=1, AND($P9506&lt;&gt;"", $P9506&lt;&gt;"...", $P9506&lt;&gt;"입력오류"),
    IF(
        $U$18=1, AND($P9506&lt;&gt;"", $P9506&lt;&gt;"...", $P9506&lt;&gt;"입력오류", ISNUMBER(FIND(INDEX($T$2:$T$7,$U$1),$P9506))),
        IF(
            $U$17="기타", AND($P9506&lt;&gt;"", $P9506&lt;&gt;"...", $P9506&lt;&gt;"입력오류", NOT(ISNUMBER(FIND($T$21:$T$34,$P9506)))),
            AND($P9506&lt;&gt;"", $P9506&lt;&gt;"...", $P9506&lt;&gt;"입력오류", $T$19=$P9506)
        )
    )
)</f>
        <v>0</v>
      </c>
    </row>
    <row r="9507" spans="9:17">
      <c r="I9507">
        <f t="shared" si="445"/>
        <v>9506</v>
      </c>
      <c r="J9507" t="e">
        <f t="shared" si="446"/>
        <v>#N/A</v>
      </c>
      <c r="K9507" t="e">
        <f t="shared" si="444"/>
        <v>#N/A</v>
      </c>
      <c r="L9507" t="b">
        <f>COUNTIF($N$2:N9507, N9507)=1</f>
        <v>0</v>
      </c>
      <c r="M9507" s="37">
        <f>IF( $Q9507, MAX($M$1:M9506)+1, 0)</f>
        <v>0</v>
      </c>
      <c r="N9507" t="e" cm="1">
        <f t="array" ref="N9507">INDEX($A$9:$F$1048576, $J9507, $K9507 )</f>
        <v>#N/A</v>
      </c>
      <c r="O9507" t="e" cm="1">
        <f t="array" ref="O9507">INDEX($B$9:$F$1048576, $J9507, $K9507 )</f>
        <v>#N/A</v>
      </c>
      <c r="P9507" t="str" cm="1">
        <f t="array" ref="P9507">IF( $L9507, TRIM(_xll.IMDP("IR", $G$5&amp;$N9507, $G$6)), "" )</f>
        <v/>
      </c>
      <c r="Q9507" t="b" cm="1">
        <f t="array" ref="Q9507">IF(
    $U$1=1, AND($P9507&lt;&gt;"", $P9507&lt;&gt;"...", $P9507&lt;&gt;"입력오류"),
    IF(
        $U$18=1, AND($P9507&lt;&gt;"", $P9507&lt;&gt;"...", $P9507&lt;&gt;"입력오류", ISNUMBER(FIND(INDEX($T$2:$T$7,$U$1),$P9507))),
        IF(
            $U$17="기타", AND($P9507&lt;&gt;"", $P9507&lt;&gt;"...", $P9507&lt;&gt;"입력오류", NOT(ISNUMBER(FIND($T$21:$T$34,$P9507)))),
            AND($P9507&lt;&gt;"", $P9507&lt;&gt;"...", $P9507&lt;&gt;"입력오류", $T$19=$P9507)
        )
    )
)</f>
        <v>0</v>
      </c>
    </row>
    <row r="9508" spans="9:17">
      <c r="I9508">
        <f t="shared" si="445"/>
        <v>9507</v>
      </c>
      <c r="J9508" t="e">
        <f t="shared" si="446"/>
        <v>#N/A</v>
      </c>
      <c r="K9508" t="e">
        <f t="shared" si="444"/>
        <v>#N/A</v>
      </c>
      <c r="L9508" t="b">
        <f>COUNTIF($N$2:N9508, N9508)=1</f>
        <v>0</v>
      </c>
      <c r="M9508" s="37">
        <f>IF( $Q9508, MAX($M$1:M9507)+1, 0)</f>
        <v>0</v>
      </c>
      <c r="N9508" t="e" cm="1">
        <f t="array" ref="N9508">INDEX($A$9:$F$1048576, $J9508, $K9508 )</f>
        <v>#N/A</v>
      </c>
      <c r="O9508" t="e" cm="1">
        <f t="array" ref="O9508">INDEX($B$9:$F$1048576, $J9508, $K9508 )</f>
        <v>#N/A</v>
      </c>
      <c r="P9508" t="str" cm="1">
        <f t="array" ref="P9508">IF( $L9508, TRIM(_xll.IMDP("IR", $G$5&amp;$N9508, $G$6)), "" )</f>
        <v/>
      </c>
      <c r="Q9508" t="b" cm="1">
        <f t="array" ref="Q9508">IF(
    $U$1=1, AND($P9508&lt;&gt;"", $P9508&lt;&gt;"...", $P9508&lt;&gt;"입력오류"),
    IF(
        $U$18=1, AND($P9508&lt;&gt;"", $P9508&lt;&gt;"...", $P9508&lt;&gt;"입력오류", ISNUMBER(FIND(INDEX($T$2:$T$7,$U$1),$P9508))),
        IF(
            $U$17="기타", AND($P9508&lt;&gt;"", $P9508&lt;&gt;"...", $P9508&lt;&gt;"입력오류", NOT(ISNUMBER(FIND($T$21:$T$34,$P9508)))),
            AND($P9508&lt;&gt;"", $P9508&lt;&gt;"...", $P9508&lt;&gt;"입력오류", $T$19=$P9508)
        )
    )
)</f>
        <v>0</v>
      </c>
    </row>
    <row r="9509" spans="9:17">
      <c r="I9509">
        <f t="shared" si="445"/>
        <v>9508</v>
      </c>
      <c r="J9509" t="e">
        <f t="shared" si="446"/>
        <v>#N/A</v>
      </c>
      <c r="K9509" t="e">
        <f t="shared" si="444"/>
        <v>#N/A</v>
      </c>
      <c r="L9509" t="b">
        <f>COUNTIF($N$2:N9509, N9509)=1</f>
        <v>0</v>
      </c>
      <c r="M9509" s="37">
        <f>IF( $Q9509, MAX($M$1:M9508)+1, 0)</f>
        <v>0</v>
      </c>
      <c r="N9509" t="e" cm="1">
        <f t="array" ref="N9509">INDEX($A$9:$F$1048576, $J9509, $K9509 )</f>
        <v>#N/A</v>
      </c>
      <c r="O9509" t="e" cm="1">
        <f t="array" ref="O9509">INDEX($B$9:$F$1048576, $J9509, $K9509 )</f>
        <v>#N/A</v>
      </c>
      <c r="P9509" t="str" cm="1">
        <f t="array" ref="P9509">IF( $L9509, TRIM(_xll.IMDP("IR", $G$5&amp;$N9509, $G$6)), "" )</f>
        <v/>
      </c>
      <c r="Q9509" t="b" cm="1">
        <f t="array" ref="Q9509">IF(
    $U$1=1, AND($P9509&lt;&gt;"", $P9509&lt;&gt;"...", $P9509&lt;&gt;"입력오류"),
    IF(
        $U$18=1, AND($P9509&lt;&gt;"", $P9509&lt;&gt;"...", $P9509&lt;&gt;"입력오류", ISNUMBER(FIND(INDEX($T$2:$T$7,$U$1),$P9509))),
        IF(
            $U$17="기타", AND($P9509&lt;&gt;"", $P9509&lt;&gt;"...", $P9509&lt;&gt;"입력오류", NOT(ISNUMBER(FIND($T$21:$T$34,$P9509)))),
            AND($P9509&lt;&gt;"", $P9509&lt;&gt;"...", $P9509&lt;&gt;"입력오류", $T$19=$P9509)
        )
    )
)</f>
        <v>0</v>
      </c>
    </row>
    <row r="9510" spans="9:17">
      <c r="I9510">
        <f t="shared" si="445"/>
        <v>9509</v>
      </c>
      <c r="J9510" t="e">
        <f t="shared" si="446"/>
        <v>#N/A</v>
      </c>
      <c r="K9510" t="e">
        <f t="shared" si="444"/>
        <v>#N/A</v>
      </c>
      <c r="L9510" t="b">
        <f>COUNTIF($N$2:N9510, N9510)=1</f>
        <v>0</v>
      </c>
      <c r="M9510" s="37">
        <f>IF( $Q9510, MAX($M$1:M9509)+1, 0)</f>
        <v>0</v>
      </c>
      <c r="N9510" t="e" cm="1">
        <f t="array" ref="N9510">INDEX($A$9:$F$1048576, $J9510, $K9510 )</f>
        <v>#N/A</v>
      </c>
      <c r="O9510" t="e" cm="1">
        <f t="array" ref="O9510">INDEX($B$9:$F$1048576, $J9510, $K9510 )</f>
        <v>#N/A</v>
      </c>
      <c r="P9510" t="str" cm="1">
        <f t="array" ref="P9510">IF( $L9510, TRIM(_xll.IMDP("IR", $G$5&amp;$N9510, $G$6)), "" )</f>
        <v/>
      </c>
      <c r="Q9510" t="b" cm="1">
        <f t="array" ref="Q9510">IF(
    $U$1=1, AND($P9510&lt;&gt;"", $P9510&lt;&gt;"...", $P9510&lt;&gt;"입력오류"),
    IF(
        $U$18=1, AND($P9510&lt;&gt;"", $P9510&lt;&gt;"...", $P9510&lt;&gt;"입력오류", ISNUMBER(FIND(INDEX($T$2:$T$7,$U$1),$P9510))),
        IF(
            $U$17="기타", AND($P9510&lt;&gt;"", $P9510&lt;&gt;"...", $P9510&lt;&gt;"입력오류", NOT(ISNUMBER(FIND($T$21:$T$34,$P9510)))),
            AND($P9510&lt;&gt;"", $P9510&lt;&gt;"...", $P9510&lt;&gt;"입력오류", $T$19=$P9510)
        )
    )
)</f>
        <v>0</v>
      </c>
    </row>
    <row r="9511" spans="9:17">
      <c r="I9511">
        <f t="shared" si="445"/>
        <v>9510</v>
      </c>
      <c r="J9511" t="e">
        <f t="shared" si="446"/>
        <v>#N/A</v>
      </c>
      <c r="K9511" t="e">
        <f t="shared" si="444"/>
        <v>#N/A</v>
      </c>
      <c r="L9511" t="b">
        <f>COUNTIF($N$2:N9511, N9511)=1</f>
        <v>0</v>
      </c>
      <c r="M9511" s="37">
        <f>IF( $Q9511, MAX($M$1:M9510)+1, 0)</f>
        <v>0</v>
      </c>
      <c r="N9511" t="e" cm="1">
        <f t="array" ref="N9511">INDEX($A$9:$F$1048576, $J9511, $K9511 )</f>
        <v>#N/A</v>
      </c>
      <c r="O9511" t="e" cm="1">
        <f t="array" ref="O9511">INDEX($B$9:$F$1048576, $J9511, $K9511 )</f>
        <v>#N/A</v>
      </c>
      <c r="P9511" t="str" cm="1">
        <f t="array" ref="P9511">IF( $L9511, TRIM(_xll.IMDP("IR", $G$5&amp;$N9511, $G$6)), "" )</f>
        <v/>
      </c>
      <c r="Q9511" t="b" cm="1">
        <f t="array" ref="Q9511">IF(
    $U$1=1, AND($P9511&lt;&gt;"", $P9511&lt;&gt;"...", $P9511&lt;&gt;"입력오류"),
    IF(
        $U$18=1, AND($P9511&lt;&gt;"", $P9511&lt;&gt;"...", $P9511&lt;&gt;"입력오류", ISNUMBER(FIND(INDEX($T$2:$T$7,$U$1),$P9511))),
        IF(
            $U$17="기타", AND($P9511&lt;&gt;"", $P9511&lt;&gt;"...", $P9511&lt;&gt;"입력오류", NOT(ISNUMBER(FIND($T$21:$T$34,$P9511)))),
            AND($P9511&lt;&gt;"", $P9511&lt;&gt;"...", $P9511&lt;&gt;"입력오류", $T$19=$P9511)
        )
    )
)</f>
        <v>0</v>
      </c>
    </row>
    <row r="9512" spans="9:17">
      <c r="I9512">
        <f t="shared" si="445"/>
        <v>9511</v>
      </c>
      <c r="J9512" t="e">
        <f t="shared" si="446"/>
        <v>#N/A</v>
      </c>
      <c r="K9512" t="e">
        <f t="shared" si="444"/>
        <v>#N/A</v>
      </c>
      <c r="L9512" t="b">
        <f>COUNTIF($N$2:N9512, N9512)=1</f>
        <v>0</v>
      </c>
      <c r="M9512" s="37">
        <f>IF( $Q9512, MAX($M$1:M9511)+1, 0)</f>
        <v>0</v>
      </c>
      <c r="N9512" t="e" cm="1">
        <f t="array" ref="N9512">INDEX($A$9:$F$1048576, $J9512, $K9512 )</f>
        <v>#N/A</v>
      </c>
      <c r="O9512" t="e" cm="1">
        <f t="array" ref="O9512">INDEX($B$9:$F$1048576, $J9512, $K9512 )</f>
        <v>#N/A</v>
      </c>
      <c r="P9512" t="str" cm="1">
        <f t="array" ref="P9512">IF( $L9512, TRIM(_xll.IMDP("IR", $G$5&amp;$N9512, $G$6)), "" )</f>
        <v/>
      </c>
      <c r="Q9512" t="b" cm="1">
        <f t="array" ref="Q9512">IF(
    $U$1=1, AND($P9512&lt;&gt;"", $P9512&lt;&gt;"...", $P9512&lt;&gt;"입력오류"),
    IF(
        $U$18=1, AND($P9512&lt;&gt;"", $P9512&lt;&gt;"...", $P9512&lt;&gt;"입력오류", ISNUMBER(FIND(INDEX($T$2:$T$7,$U$1),$P9512))),
        IF(
            $U$17="기타", AND($P9512&lt;&gt;"", $P9512&lt;&gt;"...", $P9512&lt;&gt;"입력오류", NOT(ISNUMBER(FIND($T$21:$T$34,$P9512)))),
            AND($P9512&lt;&gt;"", $P9512&lt;&gt;"...", $P9512&lt;&gt;"입력오류", $T$19=$P9512)
        )
    )
)</f>
        <v>0</v>
      </c>
    </row>
    <row r="9513" spans="9:17">
      <c r="I9513">
        <f t="shared" si="445"/>
        <v>9512</v>
      </c>
      <c r="J9513" t="e">
        <f t="shared" si="446"/>
        <v>#N/A</v>
      </c>
      <c r="K9513" t="e">
        <f t="shared" si="444"/>
        <v>#N/A</v>
      </c>
      <c r="L9513" t="b">
        <f>COUNTIF($N$2:N9513, N9513)=1</f>
        <v>0</v>
      </c>
      <c r="M9513" s="37">
        <f>IF( $Q9513, MAX($M$1:M9512)+1, 0)</f>
        <v>0</v>
      </c>
      <c r="N9513" t="e" cm="1">
        <f t="array" ref="N9513">INDEX($A$9:$F$1048576, $J9513, $K9513 )</f>
        <v>#N/A</v>
      </c>
      <c r="O9513" t="e" cm="1">
        <f t="array" ref="O9513">INDEX($B$9:$F$1048576, $J9513, $K9513 )</f>
        <v>#N/A</v>
      </c>
      <c r="P9513" t="str" cm="1">
        <f t="array" ref="P9513">IF( $L9513, TRIM(_xll.IMDP("IR", $G$5&amp;$N9513, $G$6)), "" )</f>
        <v/>
      </c>
      <c r="Q9513" t="b" cm="1">
        <f t="array" ref="Q9513">IF(
    $U$1=1, AND($P9513&lt;&gt;"", $P9513&lt;&gt;"...", $P9513&lt;&gt;"입력오류"),
    IF(
        $U$18=1, AND($P9513&lt;&gt;"", $P9513&lt;&gt;"...", $P9513&lt;&gt;"입력오류", ISNUMBER(FIND(INDEX($T$2:$T$7,$U$1),$P9513))),
        IF(
            $U$17="기타", AND($P9513&lt;&gt;"", $P9513&lt;&gt;"...", $P9513&lt;&gt;"입력오류", NOT(ISNUMBER(FIND($T$21:$T$34,$P9513)))),
            AND($P9513&lt;&gt;"", $P9513&lt;&gt;"...", $P9513&lt;&gt;"입력오류", $T$19=$P9513)
        )
    )
)</f>
        <v>0</v>
      </c>
    </row>
    <row r="9514" spans="9:17">
      <c r="I9514">
        <f t="shared" si="445"/>
        <v>9513</v>
      </c>
      <c r="J9514" t="e">
        <f t="shared" si="446"/>
        <v>#N/A</v>
      </c>
      <c r="K9514" t="e">
        <f t="shared" si="444"/>
        <v>#N/A</v>
      </c>
      <c r="L9514" t="b">
        <f>COUNTIF($N$2:N9514, N9514)=1</f>
        <v>0</v>
      </c>
      <c r="M9514" s="37">
        <f>IF( $Q9514, MAX($M$1:M9513)+1, 0)</f>
        <v>0</v>
      </c>
      <c r="N9514" t="e" cm="1">
        <f t="array" ref="N9514">INDEX($A$9:$F$1048576, $J9514, $K9514 )</f>
        <v>#N/A</v>
      </c>
      <c r="O9514" t="e" cm="1">
        <f t="array" ref="O9514">INDEX($B$9:$F$1048576, $J9514, $K9514 )</f>
        <v>#N/A</v>
      </c>
      <c r="P9514" t="str" cm="1">
        <f t="array" ref="P9514">IF( $L9514, TRIM(_xll.IMDP("IR", $G$5&amp;$N9514, $G$6)), "" )</f>
        <v/>
      </c>
      <c r="Q9514" t="b" cm="1">
        <f t="array" ref="Q9514">IF(
    $U$1=1, AND($P9514&lt;&gt;"", $P9514&lt;&gt;"...", $P9514&lt;&gt;"입력오류"),
    IF(
        $U$18=1, AND($P9514&lt;&gt;"", $P9514&lt;&gt;"...", $P9514&lt;&gt;"입력오류", ISNUMBER(FIND(INDEX($T$2:$T$7,$U$1),$P9514))),
        IF(
            $U$17="기타", AND($P9514&lt;&gt;"", $P9514&lt;&gt;"...", $P9514&lt;&gt;"입력오류", NOT(ISNUMBER(FIND($T$21:$T$34,$P9514)))),
            AND($P9514&lt;&gt;"", $P9514&lt;&gt;"...", $P9514&lt;&gt;"입력오류", $T$19=$P9514)
        )
    )
)</f>
        <v>0</v>
      </c>
    </row>
    <row r="9515" spans="9:17">
      <c r="I9515">
        <f t="shared" si="445"/>
        <v>9514</v>
      </c>
      <c r="J9515" t="e">
        <f t="shared" si="446"/>
        <v>#N/A</v>
      </c>
      <c r="K9515" t="e">
        <f t="shared" si="444"/>
        <v>#N/A</v>
      </c>
      <c r="L9515" t="b">
        <f>COUNTIF($N$2:N9515, N9515)=1</f>
        <v>0</v>
      </c>
      <c r="M9515" s="37">
        <f>IF( $Q9515, MAX($M$1:M9514)+1, 0)</f>
        <v>0</v>
      </c>
      <c r="N9515" t="e" cm="1">
        <f t="array" ref="N9515">INDEX($A$9:$F$1048576, $J9515, $K9515 )</f>
        <v>#N/A</v>
      </c>
      <c r="O9515" t="e" cm="1">
        <f t="array" ref="O9515">INDEX($B$9:$F$1048576, $J9515, $K9515 )</f>
        <v>#N/A</v>
      </c>
      <c r="P9515" t="str" cm="1">
        <f t="array" ref="P9515">IF( $L9515, TRIM(_xll.IMDP("IR", $G$5&amp;$N9515, $G$6)), "" )</f>
        <v/>
      </c>
      <c r="Q9515" t="b" cm="1">
        <f t="array" ref="Q9515">IF(
    $U$1=1, AND($P9515&lt;&gt;"", $P9515&lt;&gt;"...", $P9515&lt;&gt;"입력오류"),
    IF(
        $U$18=1, AND($P9515&lt;&gt;"", $P9515&lt;&gt;"...", $P9515&lt;&gt;"입력오류", ISNUMBER(FIND(INDEX($T$2:$T$7,$U$1),$P9515))),
        IF(
            $U$17="기타", AND($P9515&lt;&gt;"", $P9515&lt;&gt;"...", $P9515&lt;&gt;"입력오류", NOT(ISNUMBER(FIND($T$21:$T$34,$P9515)))),
            AND($P9515&lt;&gt;"", $P9515&lt;&gt;"...", $P9515&lt;&gt;"입력오류", $T$19=$P9515)
        )
    )
)</f>
        <v>0</v>
      </c>
    </row>
    <row r="9516" spans="9:17">
      <c r="I9516">
        <f t="shared" si="445"/>
        <v>9515</v>
      </c>
      <c r="J9516" t="e">
        <f t="shared" si="446"/>
        <v>#N/A</v>
      </c>
      <c r="K9516" t="e">
        <f t="shared" si="444"/>
        <v>#N/A</v>
      </c>
      <c r="L9516" t="b">
        <f>COUNTIF($N$2:N9516, N9516)=1</f>
        <v>0</v>
      </c>
      <c r="M9516" s="37">
        <f>IF( $Q9516, MAX($M$1:M9515)+1, 0)</f>
        <v>0</v>
      </c>
      <c r="N9516" t="e" cm="1">
        <f t="array" ref="N9516">INDEX($A$9:$F$1048576, $J9516, $K9516 )</f>
        <v>#N/A</v>
      </c>
      <c r="O9516" t="e" cm="1">
        <f t="array" ref="O9516">INDEX($B$9:$F$1048576, $J9516, $K9516 )</f>
        <v>#N/A</v>
      </c>
      <c r="P9516" t="str" cm="1">
        <f t="array" ref="P9516">IF( $L9516, TRIM(_xll.IMDP("IR", $G$5&amp;$N9516, $G$6)), "" )</f>
        <v/>
      </c>
      <c r="Q9516" t="b" cm="1">
        <f t="array" ref="Q9516">IF(
    $U$1=1, AND($P9516&lt;&gt;"", $P9516&lt;&gt;"...", $P9516&lt;&gt;"입력오류"),
    IF(
        $U$18=1, AND($P9516&lt;&gt;"", $P9516&lt;&gt;"...", $P9516&lt;&gt;"입력오류", ISNUMBER(FIND(INDEX($T$2:$T$7,$U$1),$P9516))),
        IF(
            $U$17="기타", AND($P9516&lt;&gt;"", $P9516&lt;&gt;"...", $P9516&lt;&gt;"입력오류", NOT(ISNUMBER(FIND($T$21:$T$34,$P9516)))),
            AND($P9516&lt;&gt;"", $P9516&lt;&gt;"...", $P9516&lt;&gt;"입력오류", $T$19=$P9516)
        )
    )
)</f>
        <v>0</v>
      </c>
    </row>
    <row r="9517" spans="9:17">
      <c r="I9517">
        <f t="shared" si="445"/>
        <v>9516</v>
      </c>
      <c r="J9517" t="e">
        <f t="shared" si="446"/>
        <v>#N/A</v>
      </c>
      <c r="K9517" t="e">
        <f t="shared" si="444"/>
        <v>#N/A</v>
      </c>
      <c r="L9517" t="b">
        <f>COUNTIF($N$2:N9517, N9517)=1</f>
        <v>0</v>
      </c>
      <c r="M9517" s="37">
        <f>IF( $Q9517, MAX($M$1:M9516)+1, 0)</f>
        <v>0</v>
      </c>
      <c r="N9517" t="e" cm="1">
        <f t="array" ref="N9517">INDEX($A$9:$F$1048576, $J9517, $K9517 )</f>
        <v>#N/A</v>
      </c>
      <c r="O9517" t="e" cm="1">
        <f t="array" ref="O9517">INDEX($B$9:$F$1048576, $J9517, $K9517 )</f>
        <v>#N/A</v>
      </c>
      <c r="P9517" t="str" cm="1">
        <f t="array" ref="P9517">IF( $L9517, TRIM(_xll.IMDP("IR", $G$5&amp;$N9517, $G$6)), "" )</f>
        <v/>
      </c>
      <c r="Q9517" t="b" cm="1">
        <f t="array" ref="Q9517">IF(
    $U$1=1, AND($P9517&lt;&gt;"", $P9517&lt;&gt;"...", $P9517&lt;&gt;"입력오류"),
    IF(
        $U$18=1, AND($P9517&lt;&gt;"", $P9517&lt;&gt;"...", $P9517&lt;&gt;"입력오류", ISNUMBER(FIND(INDEX($T$2:$T$7,$U$1),$P9517))),
        IF(
            $U$17="기타", AND($P9517&lt;&gt;"", $P9517&lt;&gt;"...", $P9517&lt;&gt;"입력오류", NOT(ISNUMBER(FIND($T$21:$T$34,$P9517)))),
            AND($P9517&lt;&gt;"", $P9517&lt;&gt;"...", $P9517&lt;&gt;"입력오류", $T$19=$P9517)
        )
    )
)</f>
        <v>0</v>
      </c>
    </row>
    <row r="9518" spans="9:17">
      <c r="I9518">
        <f t="shared" si="445"/>
        <v>9517</v>
      </c>
      <c r="J9518" t="e">
        <f t="shared" si="446"/>
        <v>#N/A</v>
      </c>
      <c r="K9518" t="e">
        <f t="shared" si="444"/>
        <v>#N/A</v>
      </c>
      <c r="L9518" t="b">
        <f>COUNTIF($N$2:N9518, N9518)=1</f>
        <v>0</v>
      </c>
      <c r="M9518" s="37">
        <f>IF( $Q9518, MAX($M$1:M9517)+1, 0)</f>
        <v>0</v>
      </c>
      <c r="N9518" t="e" cm="1">
        <f t="array" ref="N9518">INDEX($A$9:$F$1048576, $J9518, $K9518 )</f>
        <v>#N/A</v>
      </c>
      <c r="O9518" t="e" cm="1">
        <f t="array" ref="O9518">INDEX($B$9:$F$1048576, $J9518, $K9518 )</f>
        <v>#N/A</v>
      </c>
      <c r="P9518" t="str" cm="1">
        <f t="array" ref="P9518">IF( $L9518, TRIM(_xll.IMDP("IR", $G$5&amp;$N9518, $G$6)), "" )</f>
        <v/>
      </c>
      <c r="Q9518" t="b" cm="1">
        <f t="array" ref="Q9518">IF(
    $U$1=1, AND($P9518&lt;&gt;"", $P9518&lt;&gt;"...", $P9518&lt;&gt;"입력오류"),
    IF(
        $U$18=1, AND($P9518&lt;&gt;"", $P9518&lt;&gt;"...", $P9518&lt;&gt;"입력오류", ISNUMBER(FIND(INDEX($T$2:$T$7,$U$1),$P9518))),
        IF(
            $U$17="기타", AND($P9518&lt;&gt;"", $P9518&lt;&gt;"...", $P9518&lt;&gt;"입력오류", NOT(ISNUMBER(FIND($T$21:$T$34,$P9518)))),
            AND($P9518&lt;&gt;"", $P9518&lt;&gt;"...", $P9518&lt;&gt;"입력오류", $T$19=$P9518)
        )
    )
)</f>
        <v>0</v>
      </c>
    </row>
    <row r="9519" spans="9:17">
      <c r="I9519">
        <f t="shared" si="445"/>
        <v>9518</v>
      </c>
      <c r="J9519" t="e">
        <f t="shared" si="446"/>
        <v>#N/A</v>
      </c>
      <c r="K9519" t="e">
        <f t="shared" si="444"/>
        <v>#N/A</v>
      </c>
      <c r="L9519" t="b">
        <f>COUNTIF($N$2:N9519, N9519)=1</f>
        <v>0</v>
      </c>
      <c r="M9519" s="37">
        <f>IF( $Q9519, MAX($M$1:M9518)+1, 0)</f>
        <v>0</v>
      </c>
      <c r="N9519" t="e" cm="1">
        <f t="array" ref="N9519">INDEX($A$9:$F$1048576, $J9519, $K9519 )</f>
        <v>#N/A</v>
      </c>
      <c r="O9519" t="e" cm="1">
        <f t="array" ref="O9519">INDEX($B$9:$F$1048576, $J9519, $K9519 )</f>
        <v>#N/A</v>
      </c>
      <c r="P9519" t="str" cm="1">
        <f t="array" ref="P9519">IF( $L9519, TRIM(_xll.IMDP("IR", $G$5&amp;$N9519, $G$6)), "" )</f>
        <v/>
      </c>
      <c r="Q9519" t="b" cm="1">
        <f t="array" ref="Q9519">IF(
    $U$1=1, AND($P9519&lt;&gt;"", $P9519&lt;&gt;"...", $P9519&lt;&gt;"입력오류"),
    IF(
        $U$18=1, AND($P9519&lt;&gt;"", $P9519&lt;&gt;"...", $P9519&lt;&gt;"입력오류", ISNUMBER(FIND(INDEX($T$2:$T$7,$U$1),$P9519))),
        IF(
            $U$17="기타", AND($P9519&lt;&gt;"", $P9519&lt;&gt;"...", $P9519&lt;&gt;"입력오류", NOT(ISNUMBER(FIND($T$21:$T$34,$P9519)))),
            AND($P9519&lt;&gt;"", $P9519&lt;&gt;"...", $P9519&lt;&gt;"입력오류", $T$19=$P9519)
        )
    )
)</f>
        <v>0</v>
      </c>
    </row>
    <row r="9520" spans="9:17">
      <c r="I9520">
        <f t="shared" si="445"/>
        <v>9519</v>
      </c>
      <c r="J9520" t="e">
        <f t="shared" si="446"/>
        <v>#N/A</v>
      </c>
      <c r="K9520" t="e">
        <f t="shared" si="444"/>
        <v>#N/A</v>
      </c>
      <c r="L9520" t="b">
        <f>COUNTIF($N$2:N9520, N9520)=1</f>
        <v>0</v>
      </c>
      <c r="M9520" s="37">
        <f>IF( $Q9520, MAX($M$1:M9519)+1, 0)</f>
        <v>0</v>
      </c>
      <c r="N9520" t="e" cm="1">
        <f t="array" ref="N9520">INDEX($A$9:$F$1048576, $J9520, $K9520 )</f>
        <v>#N/A</v>
      </c>
      <c r="O9520" t="e" cm="1">
        <f t="array" ref="O9520">INDEX($B$9:$F$1048576, $J9520, $K9520 )</f>
        <v>#N/A</v>
      </c>
      <c r="P9520" t="str" cm="1">
        <f t="array" ref="P9520">IF( $L9520, TRIM(_xll.IMDP("IR", $G$5&amp;$N9520, $G$6)), "" )</f>
        <v/>
      </c>
      <c r="Q9520" t="b" cm="1">
        <f t="array" ref="Q9520">IF(
    $U$1=1, AND($P9520&lt;&gt;"", $P9520&lt;&gt;"...", $P9520&lt;&gt;"입력오류"),
    IF(
        $U$18=1, AND($P9520&lt;&gt;"", $P9520&lt;&gt;"...", $P9520&lt;&gt;"입력오류", ISNUMBER(FIND(INDEX($T$2:$T$7,$U$1),$P9520))),
        IF(
            $U$17="기타", AND($P9520&lt;&gt;"", $P9520&lt;&gt;"...", $P9520&lt;&gt;"입력오류", NOT(ISNUMBER(FIND($T$21:$T$34,$P9520)))),
            AND($P9520&lt;&gt;"", $P9520&lt;&gt;"...", $P9520&lt;&gt;"입력오류", $T$19=$P9520)
        )
    )
)</f>
        <v>0</v>
      </c>
    </row>
    <row r="9521" spans="9:17">
      <c r="I9521">
        <f t="shared" si="445"/>
        <v>9520</v>
      </c>
      <c r="J9521" t="e">
        <f t="shared" si="446"/>
        <v>#N/A</v>
      </c>
      <c r="K9521" t="e">
        <f t="shared" si="444"/>
        <v>#N/A</v>
      </c>
      <c r="L9521" t="b">
        <f>COUNTIF($N$2:N9521, N9521)=1</f>
        <v>0</v>
      </c>
      <c r="M9521" s="37">
        <f>IF( $Q9521, MAX($M$1:M9520)+1, 0)</f>
        <v>0</v>
      </c>
      <c r="N9521" t="e" cm="1">
        <f t="array" ref="N9521">INDEX($A$9:$F$1048576, $J9521, $K9521 )</f>
        <v>#N/A</v>
      </c>
      <c r="O9521" t="e" cm="1">
        <f t="array" ref="O9521">INDEX($B$9:$F$1048576, $J9521, $K9521 )</f>
        <v>#N/A</v>
      </c>
      <c r="P9521" t="str" cm="1">
        <f t="array" ref="P9521">IF( $L9521, TRIM(_xll.IMDP("IR", $G$5&amp;$N9521, $G$6)), "" )</f>
        <v/>
      </c>
      <c r="Q9521" t="b" cm="1">
        <f t="array" ref="Q9521">IF(
    $U$1=1, AND($P9521&lt;&gt;"", $P9521&lt;&gt;"...", $P9521&lt;&gt;"입력오류"),
    IF(
        $U$18=1, AND($P9521&lt;&gt;"", $P9521&lt;&gt;"...", $P9521&lt;&gt;"입력오류", ISNUMBER(FIND(INDEX($T$2:$T$7,$U$1),$P9521))),
        IF(
            $U$17="기타", AND($P9521&lt;&gt;"", $P9521&lt;&gt;"...", $P9521&lt;&gt;"입력오류", NOT(ISNUMBER(FIND($T$21:$T$34,$P9521)))),
            AND($P9521&lt;&gt;"", $P9521&lt;&gt;"...", $P9521&lt;&gt;"입력오류", $T$19=$P9521)
        )
    )
)</f>
        <v>0</v>
      </c>
    </row>
    <row r="9522" spans="9:17">
      <c r="I9522">
        <f t="shared" si="445"/>
        <v>9521</v>
      </c>
      <c r="J9522" t="e">
        <f t="shared" si="446"/>
        <v>#N/A</v>
      </c>
      <c r="K9522" t="e">
        <f t="shared" si="444"/>
        <v>#N/A</v>
      </c>
      <c r="L9522" t="b">
        <f>COUNTIF($N$2:N9522, N9522)=1</f>
        <v>0</v>
      </c>
      <c r="M9522" s="37">
        <f>IF( $Q9522, MAX($M$1:M9521)+1, 0)</f>
        <v>0</v>
      </c>
      <c r="N9522" t="e" cm="1">
        <f t="array" ref="N9522">INDEX($A$9:$F$1048576, $J9522, $K9522 )</f>
        <v>#N/A</v>
      </c>
      <c r="O9522" t="e" cm="1">
        <f t="array" ref="O9522">INDEX($B$9:$F$1048576, $J9522, $K9522 )</f>
        <v>#N/A</v>
      </c>
      <c r="P9522" t="str" cm="1">
        <f t="array" ref="P9522">IF( $L9522, TRIM(_xll.IMDP("IR", $G$5&amp;$N9522, $G$6)), "" )</f>
        <v/>
      </c>
      <c r="Q9522" t="b" cm="1">
        <f t="array" ref="Q9522">IF(
    $U$1=1, AND($P9522&lt;&gt;"", $P9522&lt;&gt;"...", $P9522&lt;&gt;"입력오류"),
    IF(
        $U$18=1, AND($P9522&lt;&gt;"", $P9522&lt;&gt;"...", $P9522&lt;&gt;"입력오류", ISNUMBER(FIND(INDEX($T$2:$T$7,$U$1),$P9522))),
        IF(
            $U$17="기타", AND($P9522&lt;&gt;"", $P9522&lt;&gt;"...", $P9522&lt;&gt;"입력오류", NOT(ISNUMBER(FIND($T$21:$T$34,$P9522)))),
            AND($P9522&lt;&gt;"", $P9522&lt;&gt;"...", $P9522&lt;&gt;"입력오류", $T$19=$P9522)
        )
    )
)</f>
        <v>0</v>
      </c>
    </row>
    <row r="9523" spans="9:17">
      <c r="I9523">
        <f t="shared" si="445"/>
        <v>9522</v>
      </c>
      <c r="J9523" t="e">
        <f t="shared" si="446"/>
        <v>#N/A</v>
      </c>
      <c r="K9523" t="e">
        <f t="shared" si="444"/>
        <v>#N/A</v>
      </c>
      <c r="L9523" t="b">
        <f>COUNTIF($N$2:N9523, N9523)=1</f>
        <v>0</v>
      </c>
      <c r="M9523" s="37">
        <f>IF( $Q9523, MAX($M$1:M9522)+1, 0)</f>
        <v>0</v>
      </c>
      <c r="N9523" t="e" cm="1">
        <f t="array" ref="N9523">INDEX($A$9:$F$1048576, $J9523, $K9523 )</f>
        <v>#N/A</v>
      </c>
      <c r="O9523" t="e" cm="1">
        <f t="array" ref="O9523">INDEX($B$9:$F$1048576, $J9523, $K9523 )</f>
        <v>#N/A</v>
      </c>
      <c r="P9523" t="str" cm="1">
        <f t="array" ref="P9523">IF( $L9523, TRIM(_xll.IMDP("IR", $G$5&amp;$N9523, $G$6)), "" )</f>
        <v/>
      </c>
      <c r="Q9523" t="b" cm="1">
        <f t="array" ref="Q9523">IF(
    $U$1=1, AND($P9523&lt;&gt;"", $P9523&lt;&gt;"...", $P9523&lt;&gt;"입력오류"),
    IF(
        $U$18=1, AND($P9523&lt;&gt;"", $P9523&lt;&gt;"...", $P9523&lt;&gt;"입력오류", ISNUMBER(FIND(INDEX($T$2:$T$7,$U$1),$P9523))),
        IF(
            $U$17="기타", AND($P9523&lt;&gt;"", $P9523&lt;&gt;"...", $P9523&lt;&gt;"입력오류", NOT(ISNUMBER(FIND($T$21:$T$34,$P9523)))),
            AND($P9523&lt;&gt;"", $P9523&lt;&gt;"...", $P9523&lt;&gt;"입력오류", $T$19=$P9523)
        )
    )
)</f>
        <v>0</v>
      </c>
    </row>
    <row r="9524" spans="9:17">
      <c r="I9524">
        <f t="shared" si="445"/>
        <v>9523</v>
      </c>
      <c r="J9524" t="e">
        <f t="shared" si="446"/>
        <v>#N/A</v>
      </c>
      <c r="K9524" t="e">
        <f t="shared" si="444"/>
        <v>#N/A</v>
      </c>
      <c r="L9524" t="b">
        <f>COUNTIF($N$2:N9524, N9524)=1</f>
        <v>0</v>
      </c>
      <c r="M9524" s="37">
        <f>IF( $Q9524, MAX($M$1:M9523)+1, 0)</f>
        <v>0</v>
      </c>
      <c r="N9524" t="e" cm="1">
        <f t="array" ref="N9524">INDEX($A$9:$F$1048576, $J9524, $K9524 )</f>
        <v>#N/A</v>
      </c>
      <c r="O9524" t="e" cm="1">
        <f t="array" ref="O9524">INDEX($B$9:$F$1048576, $J9524, $K9524 )</f>
        <v>#N/A</v>
      </c>
      <c r="P9524" t="str" cm="1">
        <f t="array" ref="P9524">IF( $L9524, TRIM(_xll.IMDP("IR", $G$5&amp;$N9524, $G$6)), "" )</f>
        <v/>
      </c>
      <c r="Q9524" t="b" cm="1">
        <f t="array" ref="Q9524">IF(
    $U$1=1, AND($P9524&lt;&gt;"", $P9524&lt;&gt;"...", $P9524&lt;&gt;"입력오류"),
    IF(
        $U$18=1, AND($P9524&lt;&gt;"", $P9524&lt;&gt;"...", $P9524&lt;&gt;"입력오류", ISNUMBER(FIND(INDEX($T$2:$T$7,$U$1),$P9524))),
        IF(
            $U$17="기타", AND($P9524&lt;&gt;"", $P9524&lt;&gt;"...", $P9524&lt;&gt;"입력오류", NOT(ISNUMBER(FIND($T$21:$T$34,$P9524)))),
            AND($P9524&lt;&gt;"", $P9524&lt;&gt;"...", $P9524&lt;&gt;"입력오류", $T$19=$P9524)
        )
    )
)</f>
        <v>0</v>
      </c>
    </row>
    <row r="9525" spans="9:17">
      <c r="I9525">
        <f t="shared" si="445"/>
        <v>9524</v>
      </c>
      <c r="J9525" t="e">
        <f t="shared" si="446"/>
        <v>#N/A</v>
      </c>
      <c r="K9525" t="e">
        <f t="shared" si="444"/>
        <v>#N/A</v>
      </c>
      <c r="L9525" t="b">
        <f>COUNTIF($N$2:N9525, N9525)=1</f>
        <v>0</v>
      </c>
      <c r="M9525" s="37">
        <f>IF( $Q9525, MAX($M$1:M9524)+1, 0)</f>
        <v>0</v>
      </c>
      <c r="N9525" t="e" cm="1">
        <f t="array" ref="N9525">INDEX($A$9:$F$1048576, $J9525, $K9525 )</f>
        <v>#N/A</v>
      </c>
      <c r="O9525" t="e" cm="1">
        <f t="array" ref="O9525">INDEX($B$9:$F$1048576, $J9525, $K9525 )</f>
        <v>#N/A</v>
      </c>
      <c r="P9525" t="str" cm="1">
        <f t="array" ref="P9525">IF( $L9525, TRIM(_xll.IMDP("IR", $G$5&amp;$N9525, $G$6)), "" )</f>
        <v/>
      </c>
      <c r="Q9525" t="b" cm="1">
        <f t="array" ref="Q9525">IF(
    $U$1=1, AND($P9525&lt;&gt;"", $P9525&lt;&gt;"...", $P9525&lt;&gt;"입력오류"),
    IF(
        $U$18=1, AND($P9525&lt;&gt;"", $P9525&lt;&gt;"...", $P9525&lt;&gt;"입력오류", ISNUMBER(FIND(INDEX($T$2:$T$7,$U$1),$P9525))),
        IF(
            $U$17="기타", AND($P9525&lt;&gt;"", $P9525&lt;&gt;"...", $P9525&lt;&gt;"입력오류", NOT(ISNUMBER(FIND($T$21:$T$34,$P9525)))),
            AND($P9525&lt;&gt;"", $P9525&lt;&gt;"...", $P9525&lt;&gt;"입력오류", $T$19=$P9525)
        )
    )
)</f>
        <v>0</v>
      </c>
    </row>
    <row r="9526" spans="9:17">
      <c r="I9526">
        <f t="shared" si="445"/>
        <v>9525</v>
      </c>
      <c r="J9526" t="e">
        <f t="shared" si="446"/>
        <v>#N/A</v>
      </c>
      <c r="K9526" t="e">
        <f t="shared" si="444"/>
        <v>#N/A</v>
      </c>
      <c r="L9526" t="b">
        <f>COUNTIF($N$2:N9526, N9526)=1</f>
        <v>0</v>
      </c>
      <c r="M9526" s="37">
        <f>IF( $Q9526, MAX($M$1:M9525)+1, 0)</f>
        <v>0</v>
      </c>
      <c r="N9526" t="e" cm="1">
        <f t="array" ref="N9526">INDEX($A$9:$F$1048576, $J9526, $K9526 )</f>
        <v>#N/A</v>
      </c>
      <c r="O9526" t="e" cm="1">
        <f t="array" ref="O9526">INDEX($B$9:$F$1048576, $J9526, $K9526 )</f>
        <v>#N/A</v>
      </c>
      <c r="P9526" t="str" cm="1">
        <f t="array" ref="P9526">IF( $L9526, TRIM(_xll.IMDP("IR", $G$5&amp;$N9526, $G$6)), "" )</f>
        <v/>
      </c>
      <c r="Q9526" t="b" cm="1">
        <f t="array" ref="Q9526">IF(
    $U$1=1, AND($P9526&lt;&gt;"", $P9526&lt;&gt;"...", $P9526&lt;&gt;"입력오류"),
    IF(
        $U$18=1, AND($P9526&lt;&gt;"", $P9526&lt;&gt;"...", $P9526&lt;&gt;"입력오류", ISNUMBER(FIND(INDEX($T$2:$T$7,$U$1),$P9526))),
        IF(
            $U$17="기타", AND($P9526&lt;&gt;"", $P9526&lt;&gt;"...", $P9526&lt;&gt;"입력오류", NOT(ISNUMBER(FIND($T$21:$T$34,$P9526)))),
            AND($P9526&lt;&gt;"", $P9526&lt;&gt;"...", $P9526&lt;&gt;"입력오류", $T$19=$P9526)
        )
    )
)</f>
        <v>0</v>
      </c>
    </row>
    <row r="9527" spans="9:17">
      <c r="I9527">
        <f t="shared" si="445"/>
        <v>9526</v>
      </c>
      <c r="J9527" t="e">
        <f t="shared" si="446"/>
        <v>#N/A</v>
      </c>
      <c r="K9527" t="e">
        <f t="shared" si="444"/>
        <v>#N/A</v>
      </c>
      <c r="L9527" t="b">
        <f>COUNTIF($N$2:N9527, N9527)=1</f>
        <v>0</v>
      </c>
      <c r="M9527" s="37">
        <f>IF( $Q9527, MAX($M$1:M9526)+1, 0)</f>
        <v>0</v>
      </c>
      <c r="N9527" t="e" cm="1">
        <f t="array" ref="N9527">INDEX($A$9:$F$1048576, $J9527, $K9527 )</f>
        <v>#N/A</v>
      </c>
      <c r="O9527" t="e" cm="1">
        <f t="array" ref="O9527">INDEX($B$9:$F$1048576, $J9527, $K9527 )</f>
        <v>#N/A</v>
      </c>
      <c r="P9527" t="str" cm="1">
        <f t="array" ref="P9527">IF( $L9527, TRIM(_xll.IMDP("IR", $G$5&amp;$N9527, $G$6)), "" )</f>
        <v/>
      </c>
      <c r="Q9527" t="b" cm="1">
        <f t="array" ref="Q9527">IF(
    $U$1=1, AND($P9527&lt;&gt;"", $P9527&lt;&gt;"...", $P9527&lt;&gt;"입력오류"),
    IF(
        $U$18=1, AND($P9527&lt;&gt;"", $P9527&lt;&gt;"...", $P9527&lt;&gt;"입력오류", ISNUMBER(FIND(INDEX($T$2:$T$7,$U$1),$P9527))),
        IF(
            $U$17="기타", AND($P9527&lt;&gt;"", $P9527&lt;&gt;"...", $P9527&lt;&gt;"입력오류", NOT(ISNUMBER(FIND($T$21:$T$34,$P9527)))),
            AND($P9527&lt;&gt;"", $P9527&lt;&gt;"...", $P9527&lt;&gt;"입력오류", $T$19=$P9527)
        )
    )
)</f>
        <v>0</v>
      </c>
    </row>
    <row r="9528" spans="9:17">
      <c r="I9528">
        <f t="shared" si="445"/>
        <v>9527</v>
      </c>
      <c r="J9528" t="e">
        <f t="shared" si="446"/>
        <v>#N/A</v>
      </c>
      <c r="K9528" t="e">
        <f t="shared" si="444"/>
        <v>#N/A</v>
      </c>
      <c r="L9528" t="b">
        <f>COUNTIF($N$2:N9528, N9528)=1</f>
        <v>0</v>
      </c>
      <c r="M9528" s="37">
        <f>IF( $Q9528, MAX($M$1:M9527)+1, 0)</f>
        <v>0</v>
      </c>
      <c r="N9528" t="e" cm="1">
        <f t="array" ref="N9528">INDEX($A$9:$F$1048576, $J9528, $K9528 )</f>
        <v>#N/A</v>
      </c>
      <c r="O9528" t="e" cm="1">
        <f t="array" ref="O9528">INDEX($B$9:$F$1048576, $J9528, $K9528 )</f>
        <v>#N/A</v>
      </c>
      <c r="P9528" t="str" cm="1">
        <f t="array" ref="P9528">IF( $L9528, TRIM(_xll.IMDP("IR", $G$5&amp;$N9528, $G$6)), "" )</f>
        <v/>
      </c>
      <c r="Q9528" t="b" cm="1">
        <f t="array" ref="Q9528">IF(
    $U$1=1, AND($P9528&lt;&gt;"", $P9528&lt;&gt;"...", $P9528&lt;&gt;"입력오류"),
    IF(
        $U$18=1, AND($P9528&lt;&gt;"", $P9528&lt;&gt;"...", $P9528&lt;&gt;"입력오류", ISNUMBER(FIND(INDEX($T$2:$T$7,$U$1),$P9528))),
        IF(
            $U$17="기타", AND($P9528&lt;&gt;"", $P9528&lt;&gt;"...", $P9528&lt;&gt;"입력오류", NOT(ISNUMBER(FIND($T$21:$T$34,$P9528)))),
            AND($P9528&lt;&gt;"", $P9528&lt;&gt;"...", $P9528&lt;&gt;"입력오류", $T$19=$P9528)
        )
    )
)</f>
        <v>0</v>
      </c>
    </row>
    <row r="9529" spans="9:17">
      <c r="I9529">
        <f t="shared" si="445"/>
        <v>9528</v>
      </c>
      <c r="J9529" t="e">
        <f t="shared" si="446"/>
        <v>#N/A</v>
      </c>
      <c r="K9529" t="e">
        <f t="shared" si="444"/>
        <v>#N/A</v>
      </c>
      <c r="L9529" t="b">
        <f>COUNTIF($N$2:N9529, N9529)=1</f>
        <v>0</v>
      </c>
      <c r="M9529" s="37">
        <f>IF( $Q9529, MAX($M$1:M9528)+1, 0)</f>
        <v>0</v>
      </c>
      <c r="N9529" t="e" cm="1">
        <f t="array" ref="N9529">INDEX($A$9:$F$1048576, $J9529, $K9529 )</f>
        <v>#N/A</v>
      </c>
      <c r="O9529" t="e" cm="1">
        <f t="array" ref="O9529">INDEX($B$9:$F$1048576, $J9529, $K9529 )</f>
        <v>#N/A</v>
      </c>
      <c r="P9529" t="str" cm="1">
        <f t="array" ref="P9529">IF( $L9529, TRIM(_xll.IMDP("IR", $G$5&amp;$N9529, $G$6)), "" )</f>
        <v/>
      </c>
      <c r="Q9529" t="b" cm="1">
        <f t="array" ref="Q9529">IF(
    $U$1=1, AND($P9529&lt;&gt;"", $P9529&lt;&gt;"...", $P9529&lt;&gt;"입력오류"),
    IF(
        $U$18=1, AND($P9529&lt;&gt;"", $P9529&lt;&gt;"...", $P9529&lt;&gt;"입력오류", ISNUMBER(FIND(INDEX($T$2:$T$7,$U$1),$P9529))),
        IF(
            $U$17="기타", AND($P9529&lt;&gt;"", $P9529&lt;&gt;"...", $P9529&lt;&gt;"입력오류", NOT(ISNUMBER(FIND($T$21:$T$34,$P9529)))),
            AND($P9529&lt;&gt;"", $P9529&lt;&gt;"...", $P9529&lt;&gt;"입력오류", $T$19=$P9529)
        )
    )
)</f>
        <v>0</v>
      </c>
    </row>
    <row r="9530" spans="9:17">
      <c r="I9530">
        <f t="shared" si="445"/>
        <v>9529</v>
      </c>
      <c r="J9530" t="e">
        <f t="shared" si="446"/>
        <v>#N/A</v>
      </c>
      <c r="K9530" t="e">
        <f t="shared" si="444"/>
        <v>#N/A</v>
      </c>
      <c r="L9530" t="b">
        <f>COUNTIF($N$2:N9530, N9530)=1</f>
        <v>0</v>
      </c>
      <c r="M9530" s="37">
        <f>IF( $Q9530, MAX($M$1:M9529)+1, 0)</f>
        <v>0</v>
      </c>
      <c r="N9530" t="e" cm="1">
        <f t="array" ref="N9530">INDEX($A$9:$F$1048576, $J9530, $K9530 )</f>
        <v>#N/A</v>
      </c>
      <c r="O9530" t="e" cm="1">
        <f t="array" ref="O9530">INDEX($B$9:$F$1048576, $J9530, $K9530 )</f>
        <v>#N/A</v>
      </c>
      <c r="P9530" t="str" cm="1">
        <f t="array" ref="P9530">IF( $L9530, TRIM(_xll.IMDP("IR", $G$5&amp;$N9530, $G$6)), "" )</f>
        <v/>
      </c>
      <c r="Q9530" t="b" cm="1">
        <f t="array" ref="Q9530">IF(
    $U$1=1, AND($P9530&lt;&gt;"", $P9530&lt;&gt;"...", $P9530&lt;&gt;"입력오류"),
    IF(
        $U$18=1, AND($P9530&lt;&gt;"", $P9530&lt;&gt;"...", $P9530&lt;&gt;"입력오류", ISNUMBER(FIND(INDEX($T$2:$T$7,$U$1),$P9530))),
        IF(
            $U$17="기타", AND($P9530&lt;&gt;"", $P9530&lt;&gt;"...", $P9530&lt;&gt;"입력오류", NOT(ISNUMBER(FIND($T$21:$T$34,$P9530)))),
            AND($P9530&lt;&gt;"", $P9530&lt;&gt;"...", $P9530&lt;&gt;"입력오류", $T$19=$P9530)
        )
    )
)</f>
        <v>0</v>
      </c>
    </row>
    <row r="9531" spans="9:17">
      <c r="I9531">
        <f t="shared" si="445"/>
        <v>9530</v>
      </c>
      <c r="J9531" t="e">
        <f t="shared" si="446"/>
        <v>#N/A</v>
      </c>
      <c r="K9531" t="e">
        <f t="shared" si="444"/>
        <v>#N/A</v>
      </c>
      <c r="L9531" t="b">
        <f>COUNTIF($N$2:N9531, N9531)=1</f>
        <v>0</v>
      </c>
      <c r="M9531" s="37">
        <f>IF( $Q9531, MAX($M$1:M9530)+1, 0)</f>
        <v>0</v>
      </c>
      <c r="N9531" t="e" cm="1">
        <f t="array" ref="N9531">INDEX($A$9:$F$1048576, $J9531, $K9531 )</f>
        <v>#N/A</v>
      </c>
      <c r="O9531" t="e" cm="1">
        <f t="array" ref="O9531">INDEX($B$9:$F$1048576, $J9531, $K9531 )</f>
        <v>#N/A</v>
      </c>
      <c r="P9531" t="str" cm="1">
        <f t="array" ref="P9531">IF( $L9531, TRIM(_xll.IMDP("IR", $G$5&amp;$N9531, $G$6)), "" )</f>
        <v/>
      </c>
      <c r="Q9531" t="b" cm="1">
        <f t="array" ref="Q9531">IF(
    $U$1=1, AND($P9531&lt;&gt;"", $P9531&lt;&gt;"...", $P9531&lt;&gt;"입력오류"),
    IF(
        $U$18=1, AND($P9531&lt;&gt;"", $P9531&lt;&gt;"...", $P9531&lt;&gt;"입력오류", ISNUMBER(FIND(INDEX($T$2:$T$7,$U$1),$P9531))),
        IF(
            $U$17="기타", AND($P9531&lt;&gt;"", $P9531&lt;&gt;"...", $P9531&lt;&gt;"입력오류", NOT(ISNUMBER(FIND($T$21:$T$34,$P9531)))),
            AND($P9531&lt;&gt;"", $P9531&lt;&gt;"...", $P9531&lt;&gt;"입력오류", $T$19=$P9531)
        )
    )
)</f>
        <v>0</v>
      </c>
    </row>
    <row r="9532" spans="9:17">
      <c r="I9532">
        <f t="shared" si="445"/>
        <v>9531</v>
      </c>
      <c r="J9532" t="e">
        <f t="shared" si="446"/>
        <v>#N/A</v>
      </c>
      <c r="K9532" t="e">
        <f t="shared" si="444"/>
        <v>#N/A</v>
      </c>
      <c r="L9532" t="b">
        <f>COUNTIF($N$2:N9532, N9532)=1</f>
        <v>0</v>
      </c>
      <c r="M9532" s="37">
        <f>IF( $Q9532, MAX($M$1:M9531)+1, 0)</f>
        <v>0</v>
      </c>
      <c r="N9532" t="e" cm="1">
        <f t="array" ref="N9532">INDEX($A$9:$F$1048576, $J9532, $K9532 )</f>
        <v>#N/A</v>
      </c>
      <c r="O9532" t="e" cm="1">
        <f t="array" ref="O9532">INDEX($B$9:$F$1048576, $J9532, $K9532 )</f>
        <v>#N/A</v>
      </c>
      <c r="P9532" t="str" cm="1">
        <f t="array" ref="P9532">IF( $L9532, TRIM(_xll.IMDP("IR", $G$5&amp;$N9532, $G$6)), "" )</f>
        <v/>
      </c>
      <c r="Q9532" t="b" cm="1">
        <f t="array" ref="Q9532">IF(
    $U$1=1, AND($P9532&lt;&gt;"", $P9532&lt;&gt;"...", $P9532&lt;&gt;"입력오류"),
    IF(
        $U$18=1, AND($P9532&lt;&gt;"", $P9532&lt;&gt;"...", $P9532&lt;&gt;"입력오류", ISNUMBER(FIND(INDEX($T$2:$T$7,$U$1),$P9532))),
        IF(
            $U$17="기타", AND($P9532&lt;&gt;"", $P9532&lt;&gt;"...", $P9532&lt;&gt;"입력오류", NOT(ISNUMBER(FIND($T$21:$T$34,$P9532)))),
            AND($P9532&lt;&gt;"", $P9532&lt;&gt;"...", $P9532&lt;&gt;"입력오류", $T$19=$P9532)
        )
    )
)</f>
        <v>0</v>
      </c>
    </row>
    <row r="9533" spans="9:17">
      <c r="I9533">
        <f t="shared" si="445"/>
        <v>9532</v>
      </c>
      <c r="J9533" t="e">
        <f t="shared" si="446"/>
        <v>#N/A</v>
      </c>
      <c r="K9533" t="e">
        <f t="shared" si="444"/>
        <v>#N/A</v>
      </c>
      <c r="L9533" t="b">
        <f>COUNTIF($N$2:N9533, N9533)=1</f>
        <v>0</v>
      </c>
      <c r="M9533" s="37">
        <f>IF( $Q9533, MAX($M$1:M9532)+1, 0)</f>
        <v>0</v>
      </c>
      <c r="N9533" t="e" cm="1">
        <f t="array" ref="N9533">INDEX($A$9:$F$1048576, $J9533, $K9533 )</f>
        <v>#N/A</v>
      </c>
      <c r="O9533" t="e" cm="1">
        <f t="array" ref="O9533">INDEX($B$9:$F$1048576, $J9533, $K9533 )</f>
        <v>#N/A</v>
      </c>
      <c r="P9533" t="str" cm="1">
        <f t="array" ref="P9533">IF( $L9533, TRIM(_xll.IMDP("IR", $G$5&amp;$N9533, $G$6)), "" )</f>
        <v/>
      </c>
      <c r="Q9533" t="b" cm="1">
        <f t="array" ref="Q9533">IF(
    $U$1=1, AND($P9533&lt;&gt;"", $P9533&lt;&gt;"...", $P9533&lt;&gt;"입력오류"),
    IF(
        $U$18=1, AND($P9533&lt;&gt;"", $P9533&lt;&gt;"...", $P9533&lt;&gt;"입력오류", ISNUMBER(FIND(INDEX($T$2:$T$7,$U$1),$P9533))),
        IF(
            $U$17="기타", AND($P9533&lt;&gt;"", $P9533&lt;&gt;"...", $P9533&lt;&gt;"입력오류", NOT(ISNUMBER(FIND($T$21:$T$34,$P9533)))),
            AND($P9533&lt;&gt;"", $P9533&lt;&gt;"...", $P9533&lt;&gt;"입력오류", $T$19=$P9533)
        )
    )
)</f>
        <v>0</v>
      </c>
    </row>
    <row r="9534" spans="9:17">
      <c r="I9534">
        <f t="shared" si="445"/>
        <v>9533</v>
      </c>
      <c r="J9534" t="e">
        <f t="shared" si="446"/>
        <v>#N/A</v>
      </c>
      <c r="K9534" t="e">
        <f t="shared" si="444"/>
        <v>#N/A</v>
      </c>
      <c r="L9534" t="b">
        <f>COUNTIF($N$2:N9534, N9534)=1</f>
        <v>0</v>
      </c>
      <c r="M9534" s="37">
        <f>IF( $Q9534, MAX($M$1:M9533)+1, 0)</f>
        <v>0</v>
      </c>
      <c r="N9534" t="e" cm="1">
        <f t="array" ref="N9534">INDEX($A$9:$F$1048576, $J9534, $K9534 )</f>
        <v>#N/A</v>
      </c>
      <c r="O9534" t="e" cm="1">
        <f t="array" ref="O9534">INDEX($B$9:$F$1048576, $J9534, $K9534 )</f>
        <v>#N/A</v>
      </c>
      <c r="P9534" t="str" cm="1">
        <f t="array" ref="P9534">IF( $L9534, TRIM(_xll.IMDP("IR", $G$5&amp;$N9534, $G$6)), "" )</f>
        <v/>
      </c>
      <c r="Q9534" t="b" cm="1">
        <f t="array" ref="Q9534">IF(
    $U$1=1, AND($P9534&lt;&gt;"", $P9534&lt;&gt;"...", $P9534&lt;&gt;"입력오류"),
    IF(
        $U$18=1, AND($P9534&lt;&gt;"", $P9534&lt;&gt;"...", $P9534&lt;&gt;"입력오류", ISNUMBER(FIND(INDEX($T$2:$T$7,$U$1),$P9534))),
        IF(
            $U$17="기타", AND($P9534&lt;&gt;"", $P9534&lt;&gt;"...", $P9534&lt;&gt;"입력오류", NOT(ISNUMBER(FIND($T$21:$T$34,$P9534)))),
            AND($P9534&lt;&gt;"", $P9534&lt;&gt;"...", $P9534&lt;&gt;"입력오류", $T$19=$P9534)
        )
    )
)</f>
        <v>0</v>
      </c>
    </row>
    <row r="9535" spans="9:17">
      <c r="I9535">
        <f t="shared" si="445"/>
        <v>9534</v>
      </c>
      <c r="J9535" t="e">
        <f t="shared" si="446"/>
        <v>#N/A</v>
      </c>
      <c r="K9535" t="e">
        <f t="shared" si="444"/>
        <v>#N/A</v>
      </c>
      <c r="L9535" t="b">
        <f>COUNTIF($N$2:N9535, N9535)=1</f>
        <v>0</v>
      </c>
      <c r="M9535" s="37">
        <f>IF( $Q9535, MAX($M$1:M9534)+1, 0)</f>
        <v>0</v>
      </c>
      <c r="N9535" t="e" cm="1">
        <f t="array" ref="N9535">INDEX($A$9:$F$1048576, $J9535, $K9535 )</f>
        <v>#N/A</v>
      </c>
      <c r="O9535" t="e" cm="1">
        <f t="array" ref="O9535">INDEX($B$9:$F$1048576, $J9535, $K9535 )</f>
        <v>#N/A</v>
      </c>
      <c r="P9535" t="str" cm="1">
        <f t="array" ref="P9535">IF( $L9535, TRIM(_xll.IMDP("IR", $G$5&amp;$N9535, $G$6)), "" )</f>
        <v/>
      </c>
      <c r="Q9535" t="b" cm="1">
        <f t="array" ref="Q9535">IF(
    $U$1=1, AND($P9535&lt;&gt;"", $P9535&lt;&gt;"...", $P9535&lt;&gt;"입력오류"),
    IF(
        $U$18=1, AND($P9535&lt;&gt;"", $P9535&lt;&gt;"...", $P9535&lt;&gt;"입력오류", ISNUMBER(FIND(INDEX($T$2:$T$7,$U$1),$P9535))),
        IF(
            $U$17="기타", AND($P9535&lt;&gt;"", $P9535&lt;&gt;"...", $P9535&lt;&gt;"입력오류", NOT(ISNUMBER(FIND($T$21:$T$34,$P9535)))),
            AND($P9535&lt;&gt;"", $P9535&lt;&gt;"...", $P9535&lt;&gt;"입력오류", $T$19=$P9535)
        )
    )
)</f>
        <v>0</v>
      </c>
    </row>
    <row r="9536" spans="9:17">
      <c r="I9536">
        <f t="shared" si="445"/>
        <v>9535</v>
      </c>
      <c r="J9536" t="e">
        <f t="shared" si="446"/>
        <v>#N/A</v>
      </c>
      <c r="K9536" t="e">
        <f t="shared" si="444"/>
        <v>#N/A</v>
      </c>
      <c r="L9536" t="b">
        <f>COUNTIF($N$2:N9536, N9536)=1</f>
        <v>0</v>
      </c>
      <c r="M9536" s="37">
        <f>IF( $Q9536, MAX($M$1:M9535)+1, 0)</f>
        <v>0</v>
      </c>
      <c r="N9536" t="e" cm="1">
        <f t="array" ref="N9536">INDEX($A$9:$F$1048576, $J9536, $K9536 )</f>
        <v>#N/A</v>
      </c>
      <c r="O9536" t="e" cm="1">
        <f t="array" ref="O9536">INDEX($B$9:$F$1048576, $J9536, $K9536 )</f>
        <v>#N/A</v>
      </c>
      <c r="P9536" t="str" cm="1">
        <f t="array" ref="P9536">IF( $L9536, TRIM(_xll.IMDP("IR", $G$5&amp;$N9536, $G$6)), "" )</f>
        <v/>
      </c>
      <c r="Q9536" t="b" cm="1">
        <f t="array" ref="Q9536">IF(
    $U$1=1, AND($P9536&lt;&gt;"", $P9536&lt;&gt;"...", $P9536&lt;&gt;"입력오류"),
    IF(
        $U$18=1, AND($P9536&lt;&gt;"", $P9536&lt;&gt;"...", $P9536&lt;&gt;"입력오류", ISNUMBER(FIND(INDEX($T$2:$T$7,$U$1),$P9536))),
        IF(
            $U$17="기타", AND($P9536&lt;&gt;"", $P9536&lt;&gt;"...", $P9536&lt;&gt;"입력오류", NOT(ISNUMBER(FIND($T$21:$T$34,$P9536)))),
            AND($P9536&lt;&gt;"", $P9536&lt;&gt;"...", $P9536&lt;&gt;"입력오류", $T$19=$P9536)
        )
    )
)</f>
        <v>0</v>
      </c>
    </row>
    <row r="9537" spans="9:17">
      <c r="I9537">
        <f t="shared" si="445"/>
        <v>9536</v>
      </c>
      <c r="J9537" t="e">
        <f t="shared" si="446"/>
        <v>#N/A</v>
      </c>
      <c r="K9537" t="e">
        <f t="shared" si="444"/>
        <v>#N/A</v>
      </c>
      <c r="L9537" t="b">
        <f>COUNTIF($N$2:N9537, N9537)=1</f>
        <v>0</v>
      </c>
      <c r="M9537" s="37">
        <f>IF( $Q9537, MAX($M$1:M9536)+1, 0)</f>
        <v>0</v>
      </c>
      <c r="N9537" t="e" cm="1">
        <f t="array" ref="N9537">INDEX($A$9:$F$1048576, $J9537, $K9537 )</f>
        <v>#N/A</v>
      </c>
      <c r="O9537" t="e" cm="1">
        <f t="array" ref="O9537">INDEX($B$9:$F$1048576, $J9537, $K9537 )</f>
        <v>#N/A</v>
      </c>
      <c r="P9537" t="str" cm="1">
        <f t="array" ref="P9537">IF( $L9537, TRIM(_xll.IMDP("IR", $G$5&amp;$N9537, $G$6)), "" )</f>
        <v/>
      </c>
      <c r="Q9537" t="b" cm="1">
        <f t="array" ref="Q9537">IF(
    $U$1=1, AND($P9537&lt;&gt;"", $P9537&lt;&gt;"...", $P9537&lt;&gt;"입력오류"),
    IF(
        $U$18=1, AND($P9537&lt;&gt;"", $P9537&lt;&gt;"...", $P9537&lt;&gt;"입력오류", ISNUMBER(FIND(INDEX($T$2:$T$7,$U$1),$P9537))),
        IF(
            $U$17="기타", AND($P9537&lt;&gt;"", $P9537&lt;&gt;"...", $P9537&lt;&gt;"입력오류", NOT(ISNUMBER(FIND($T$21:$T$34,$P9537)))),
            AND($P9537&lt;&gt;"", $P9537&lt;&gt;"...", $P9537&lt;&gt;"입력오류", $T$19=$P9537)
        )
    )
)</f>
        <v>0</v>
      </c>
    </row>
    <row r="9538" spans="9:17">
      <c r="I9538">
        <f t="shared" si="445"/>
        <v>9537</v>
      </c>
      <c r="J9538" t="e">
        <f t="shared" si="446"/>
        <v>#N/A</v>
      </c>
      <c r="K9538" t="e">
        <f t="shared" ref="K9538:K9601" si="447">IF( $I9538&gt;$G$4, NA(), IF($I9538&gt;$G$3, 5, IF($I9538&gt;$G$2, 3, 1 ) ) )</f>
        <v>#N/A</v>
      </c>
      <c r="L9538" t="b">
        <f>COUNTIF($N$2:N9538, N9538)=1</f>
        <v>0</v>
      </c>
      <c r="M9538" s="37">
        <f>IF( $Q9538, MAX($M$1:M9537)+1, 0)</f>
        <v>0</v>
      </c>
      <c r="N9538" t="e" cm="1">
        <f t="array" ref="N9538">INDEX($A$9:$F$1048576, $J9538, $K9538 )</f>
        <v>#N/A</v>
      </c>
      <c r="O9538" t="e" cm="1">
        <f t="array" ref="O9538">INDEX($B$9:$F$1048576, $J9538, $K9538 )</f>
        <v>#N/A</v>
      </c>
      <c r="P9538" t="str" cm="1">
        <f t="array" ref="P9538">IF( $L9538, TRIM(_xll.IMDP("IR", $G$5&amp;$N9538, $G$6)), "" )</f>
        <v/>
      </c>
      <c r="Q9538" t="b" cm="1">
        <f t="array" ref="Q9538">IF(
    $U$1=1, AND($P9538&lt;&gt;"", $P9538&lt;&gt;"...", $P9538&lt;&gt;"입력오류"),
    IF(
        $U$18=1, AND($P9538&lt;&gt;"", $P9538&lt;&gt;"...", $P9538&lt;&gt;"입력오류", ISNUMBER(FIND(INDEX($T$2:$T$7,$U$1),$P9538))),
        IF(
            $U$17="기타", AND($P9538&lt;&gt;"", $P9538&lt;&gt;"...", $P9538&lt;&gt;"입력오류", NOT(ISNUMBER(FIND($T$21:$T$34,$P9538)))),
            AND($P9538&lt;&gt;"", $P9538&lt;&gt;"...", $P9538&lt;&gt;"입력오류", $T$19=$P9538)
        )
    )
)</f>
        <v>0</v>
      </c>
    </row>
    <row r="9539" spans="9:17">
      <c r="I9539">
        <f t="shared" ref="I9539:I9602" si="448">ROW()-1</f>
        <v>9538</v>
      </c>
      <c r="J9539" t="e">
        <f t="shared" ref="J9539:J9602" si="449">IF( $I9539&gt;$G$4, NA(), IF($I9539&gt;$G$3, $I9539-$G$3, IF($I9539&gt;$G$2, $I9539-$G$2, $I9539 ) ) )</f>
        <v>#N/A</v>
      </c>
      <c r="K9539" t="e">
        <f t="shared" si="447"/>
        <v>#N/A</v>
      </c>
      <c r="L9539" t="b">
        <f>COUNTIF($N$2:N9539, N9539)=1</f>
        <v>0</v>
      </c>
      <c r="M9539" s="37">
        <f>IF( $Q9539, MAX($M$1:M9538)+1, 0)</f>
        <v>0</v>
      </c>
      <c r="N9539" t="e" cm="1">
        <f t="array" ref="N9539">INDEX($A$9:$F$1048576, $J9539, $K9539 )</f>
        <v>#N/A</v>
      </c>
      <c r="O9539" t="e" cm="1">
        <f t="array" ref="O9539">INDEX($B$9:$F$1048576, $J9539, $K9539 )</f>
        <v>#N/A</v>
      </c>
      <c r="P9539" t="str" cm="1">
        <f t="array" ref="P9539">IF( $L9539, TRIM(_xll.IMDP("IR", $G$5&amp;$N9539, $G$6)), "" )</f>
        <v/>
      </c>
      <c r="Q9539" t="b" cm="1">
        <f t="array" ref="Q9539">IF(
    $U$1=1, AND($P9539&lt;&gt;"", $P9539&lt;&gt;"...", $P9539&lt;&gt;"입력오류"),
    IF(
        $U$18=1, AND($P9539&lt;&gt;"", $P9539&lt;&gt;"...", $P9539&lt;&gt;"입력오류", ISNUMBER(FIND(INDEX($T$2:$T$7,$U$1),$P9539))),
        IF(
            $U$17="기타", AND($P9539&lt;&gt;"", $P9539&lt;&gt;"...", $P9539&lt;&gt;"입력오류", NOT(ISNUMBER(FIND($T$21:$T$34,$P9539)))),
            AND($P9539&lt;&gt;"", $P9539&lt;&gt;"...", $P9539&lt;&gt;"입력오류", $T$19=$P9539)
        )
    )
)</f>
        <v>0</v>
      </c>
    </row>
    <row r="9540" spans="9:17">
      <c r="I9540">
        <f t="shared" si="448"/>
        <v>9539</v>
      </c>
      <c r="J9540" t="e">
        <f t="shared" si="449"/>
        <v>#N/A</v>
      </c>
      <c r="K9540" t="e">
        <f t="shared" si="447"/>
        <v>#N/A</v>
      </c>
      <c r="L9540" t="b">
        <f>COUNTIF($N$2:N9540, N9540)=1</f>
        <v>0</v>
      </c>
      <c r="M9540" s="37">
        <f>IF( $Q9540, MAX($M$1:M9539)+1, 0)</f>
        <v>0</v>
      </c>
      <c r="N9540" t="e" cm="1">
        <f t="array" ref="N9540">INDEX($A$9:$F$1048576, $J9540, $K9540 )</f>
        <v>#N/A</v>
      </c>
      <c r="O9540" t="e" cm="1">
        <f t="array" ref="O9540">INDEX($B$9:$F$1048576, $J9540, $K9540 )</f>
        <v>#N/A</v>
      </c>
      <c r="P9540" t="str" cm="1">
        <f t="array" ref="P9540">IF( $L9540, TRIM(_xll.IMDP("IR", $G$5&amp;$N9540, $G$6)), "" )</f>
        <v/>
      </c>
      <c r="Q9540" t="b" cm="1">
        <f t="array" ref="Q9540">IF(
    $U$1=1, AND($P9540&lt;&gt;"", $P9540&lt;&gt;"...", $P9540&lt;&gt;"입력오류"),
    IF(
        $U$18=1, AND($P9540&lt;&gt;"", $P9540&lt;&gt;"...", $P9540&lt;&gt;"입력오류", ISNUMBER(FIND(INDEX($T$2:$T$7,$U$1),$P9540))),
        IF(
            $U$17="기타", AND($P9540&lt;&gt;"", $P9540&lt;&gt;"...", $P9540&lt;&gt;"입력오류", NOT(ISNUMBER(FIND($T$21:$T$34,$P9540)))),
            AND($P9540&lt;&gt;"", $P9540&lt;&gt;"...", $P9540&lt;&gt;"입력오류", $T$19=$P9540)
        )
    )
)</f>
        <v>0</v>
      </c>
    </row>
    <row r="9541" spans="9:17">
      <c r="I9541">
        <f t="shared" si="448"/>
        <v>9540</v>
      </c>
      <c r="J9541" t="e">
        <f t="shared" si="449"/>
        <v>#N/A</v>
      </c>
      <c r="K9541" t="e">
        <f t="shared" si="447"/>
        <v>#N/A</v>
      </c>
      <c r="L9541" t="b">
        <f>COUNTIF($N$2:N9541, N9541)=1</f>
        <v>0</v>
      </c>
      <c r="M9541" s="37">
        <f>IF( $Q9541, MAX($M$1:M9540)+1, 0)</f>
        <v>0</v>
      </c>
      <c r="N9541" t="e" cm="1">
        <f t="array" ref="N9541">INDEX($A$9:$F$1048576, $J9541, $K9541 )</f>
        <v>#N/A</v>
      </c>
      <c r="O9541" t="e" cm="1">
        <f t="array" ref="O9541">INDEX($B$9:$F$1048576, $J9541, $K9541 )</f>
        <v>#N/A</v>
      </c>
      <c r="P9541" t="str" cm="1">
        <f t="array" ref="P9541">IF( $L9541, TRIM(_xll.IMDP("IR", $G$5&amp;$N9541, $G$6)), "" )</f>
        <v/>
      </c>
      <c r="Q9541" t="b" cm="1">
        <f t="array" ref="Q9541">IF(
    $U$1=1, AND($P9541&lt;&gt;"", $P9541&lt;&gt;"...", $P9541&lt;&gt;"입력오류"),
    IF(
        $U$18=1, AND($P9541&lt;&gt;"", $P9541&lt;&gt;"...", $P9541&lt;&gt;"입력오류", ISNUMBER(FIND(INDEX($T$2:$T$7,$U$1),$P9541))),
        IF(
            $U$17="기타", AND($P9541&lt;&gt;"", $P9541&lt;&gt;"...", $P9541&lt;&gt;"입력오류", NOT(ISNUMBER(FIND($T$21:$T$34,$P9541)))),
            AND($P9541&lt;&gt;"", $P9541&lt;&gt;"...", $P9541&lt;&gt;"입력오류", $T$19=$P9541)
        )
    )
)</f>
        <v>0</v>
      </c>
    </row>
    <row r="9542" spans="9:17">
      <c r="I9542">
        <f t="shared" si="448"/>
        <v>9541</v>
      </c>
      <c r="J9542" t="e">
        <f t="shared" si="449"/>
        <v>#N/A</v>
      </c>
      <c r="K9542" t="e">
        <f t="shared" si="447"/>
        <v>#N/A</v>
      </c>
      <c r="L9542" t="b">
        <f>COUNTIF($N$2:N9542, N9542)=1</f>
        <v>0</v>
      </c>
      <c r="M9542" s="37">
        <f>IF( $Q9542, MAX($M$1:M9541)+1, 0)</f>
        <v>0</v>
      </c>
      <c r="N9542" t="e" cm="1">
        <f t="array" ref="N9542">INDEX($A$9:$F$1048576, $J9542, $K9542 )</f>
        <v>#N/A</v>
      </c>
      <c r="O9542" t="e" cm="1">
        <f t="array" ref="O9542">INDEX($B$9:$F$1048576, $J9542, $K9542 )</f>
        <v>#N/A</v>
      </c>
      <c r="P9542" t="str" cm="1">
        <f t="array" ref="P9542">IF( $L9542, TRIM(_xll.IMDP("IR", $G$5&amp;$N9542, $G$6)), "" )</f>
        <v/>
      </c>
      <c r="Q9542" t="b" cm="1">
        <f t="array" ref="Q9542">IF(
    $U$1=1, AND($P9542&lt;&gt;"", $P9542&lt;&gt;"...", $P9542&lt;&gt;"입력오류"),
    IF(
        $U$18=1, AND($P9542&lt;&gt;"", $P9542&lt;&gt;"...", $P9542&lt;&gt;"입력오류", ISNUMBER(FIND(INDEX($T$2:$T$7,$U$1),$P9542))),
        IF(
            $U$17="기타", AND($P9542&lt;&gt;"", $P9542&lt;&gt;"...", $P9542&lt;&gt;"입력오류", NOT(ISNUMBER(FIND($T$21:$T$34,$P9542)))),
            AND($P9542&lt;&gt;"", $P9542&lt;&gt;"...", $P9542&lt;&gt;"입력오류", $T$19=$P9542)
        )
    )
)</f>
        <v>0</v>
      </c>
    </row>
    <row r="9543" spans="9:17">
      <c r="I9543">
        <f t="shared" si="448"/>
        <v>9542</v>
      </c>
      <c r="J9543" t="e">
        <f t="shared" si="449"/>
        <v>#N/A</v>
      </c>
      <c r="K9543" t="e">
        <f t="shared" si="447"/>
        <v>#N/A</v>
      </c>
      <c r="L9543" t="b">
        <f>COUNTIF($N$2:N9543, N9543)=1</f>
        <v>0</v>
      </c>
      <c r="M9543" s="37">
        <f>IF( $Q9543, MAX($M$1:M9542)+1, 0)</f>
        <v>0</v>
      </c>
      <c r="N9543" t="e" cm="1">
        <f t="array" ref="N9543">INDEX($A$9:$F$1048576, $J9543, $K9543 )</f>
        <v>#N/A</v>
      </c>
      <c r="O9543" t="e" cm="1">
        <f t="array" ref="O9543">INDEX($B$9:$F$1048576, $J9543, $K9543 )</f>
        <v>#N/A</v>
      </c>
      <c r="P9543" t="str" cm="1">
        <f t="array" ref="P9543">IF( $L9543, TRIM(_xll.IMDP("IR", $G$5&amp;$N9543, $G$6)), "" )</f>
        <v/>
      </c>
      <c r="Q9543" t="b" cm="1">
        <f t="array" ref="Q9543">IF(
    $U$1=1, AND($P9543&lt;&gt;"", $P9543&lt;&gt;"...", $P9543&lt;&gt;"입력오류"),
    IF(
        $U$18=1, AND($P9543&lt;&gt;"", $P9543&lt;&gt;"...", $P9543&lt;&gt;"입력오류", ISNUMBER(FIND(INDEX($T$2:$T$7,$U$1),$P9543))),
        IF(
            $U$17="기타", AND($P9543&lt;&gt;"", $P9543&lt;&gt;"...", $P9543&lt;&gt;"입력오류", NOT(ISNUMBER(FIND($T$21:$T$34,$P9543)))),
            AND($P9543&lt;&gt;"", $P9543&lt;&gt;"...", $P9543&lt;&gt;"입력오류", $T$19=$P9543)
        )
    )
)</f>
        <v>0</v>
      </c>
    </row>
    <row r="9544" spans="9:17">
      <c r="I9544">
        <f t="shared" si="448"/>
        <v>9543</v>
      </c>
      <c r="J9544" t="e">
        <f t="shared" si="449"/>
        <v>#N/A</v>
      </c>
      <c r="K9544" t="e">
        <f t="shared" si="447"/>
        <v>#N/A</v>
      </c>
      <c r="L9544" t="b">
        <f>COUNTIF($N$2:N9544, N9544)=1</f>
        <v>0</v>
      </c>
      <c r="M9544" s="37">
        <f>IF( $Q9544, MAX($M$1:M9543)+1, 0)</f>
        <v>0</v>
      </c>
      <c r="N9544" t="e" cm="1">
        <f t="array" ref="N9544">INDEX($A$9:$F$1048576, $J9544, $K9544 )</f>
        <v>#N/A</v>
      </c>
      <c r="O9544" t="e" cm="1">
        <f t="array" ref="O9544">INDEX($B$9:$F$1048576, $J9544, $K9544 )</f>
        <v>#N/A</v>
      </c>
      <c r="P9544" t="str" cm="1">
        <f t="array" ref="P9544">IF( $L9544, TRIM(_xll.IMDP("IR", $G$5&amp;$N9544, $G$6)), "" )</f>
        <v/>
      </c>
      <c r="Q9544" t="b" cm="1">
        <f t="array" ref="Q9544">IF(
    $U$1=1, AND($P9544&lt;&gt;"", $P9544&lt;&gt;"...", $P9544&lt;&gt;"입력오류"),
    IF(
        $U$18=1, AND($P9544&lt;&gt;"", $P9544&lt;&gt;"...", $P9544&lt;&gt;"입력오류", ISNUMBER(FIND(INDEX($T$2:$T$7,$U$1),$P9544))),
        IF(
            $U$17="기타", AND($P9544&lt;&gt;"", $P9544&lt;&gt;"...", $P9544&lt;&gt;"입력오류", NOT(ISNUMBER(FIND($T$21:$T$34,$P9544)))),
            AND($P9544&lt;&gt;"", $P9544&lt;&gt;"...", $P9544&lt;&gt;"입력오류", $T$19=$P9544)
        )
    )
)</f>
        <v>0</v>
      </c>
    </row>
    <row r="9545" spans="9:17">
      <c r="I9545">
        <f t="shared" si="448"/>
        <v>9544</v>
      </c>
      <c r="J9545" t="e">
        <f t="shared" si="449"/>
        <v>#N/A</v>
      </c>
      <c r="K9545" t="e">
        <f t="shared" si="447"/>
        <v>#N/A</v>
      </c>
      <c r="L9545" t="b">
        <f>COUNTIF($N$2:N9545, N9545)=1</f>
        <v>0</v>
      </c>
      <c r="M9545" s="37">
        <f>IF( $Q9545, MAX($M$1:M9544)+1, 0)</f>
        <v>0</v>
      </c>
      <c r="N9545" t="e" cm="1">
        <f t="array" ref="N9545">INDEX($A$9:$F$1048576, $J9545, $K9545 )</f>
        <v>#N/A</v>
      </c>
      <c r="O9545" t="e" cm="1">
        <f t="array" ref="O9545">INDEX($B$9:$F$1048576, $J9545, $K9545 )</f>
        <v>#N/A</v>
      </c>
      <c r="P9545" t="str" cm="1">
        <f t="array" ref="P9545">IF( $L9545, TRIM(_xll.IMDP("IR", $G$5&amp;$N9545, $G$6)), "" )</f>
        <v/>
      </c>
      <c r="Q9545" t="b" cm="1">
        <f t="array" ref="Q9545">IF(
    $U$1=1, AND($P9545&lt;&gt;"", $P9545&lt;&gt;"...", $P9545&lt;&gt;"입력오류"),
    IF(
        $U$18=1, AND($P9545&lt;&gt;"", $P9545&lt;&gt;"...", $P9545&lt;&gt;"입력오류", ISNUMBER(FIND(INDEX($T$2:$T$7,$U$1),$P9545))),
        IF(
            $U$17="기타", AND($P9545&lt;&gt;"", $P9545&lt;&gt;"...", $P9545&lt;&gt;"입력오류", NOT(ISNUMBER(FIND($T$21:$T$34,$P9545)))),
            AND($P9545&lt;&gt;"", $P9545&lt;&gt;"...", $P9545&lt;&gt;"입력오류", $T$19=$P9545)
        )
    )
)</f>
        <v>0</v>
      </c>
    </row>
    <row r="9546" spans="9:17">
      <c r="I9546">
        <f t="shared" si="448"/>
        <v>9545</v>
      </c>
      <c r="J9546" t="e">
        <f t="shared" si="449"/>
        <v>#N/A</v>
      </c>
      <c r="K9546" t="e">
        <f t="shared" si="447"/>
        <v>#N/A</v>
      </c>
      <c r="L9546" t="b">
        <f>COUNTIF($N$2:N9546, N9546)=1</f>
        <v>0</v>
      </c>
      <c r="M9546" s="37">
        <f>IF( $Q9546, MAX($M$1:M9545)+1, 0)</f>
        <v>0</v>
      </c>
      <c r="N9546" t="e" cm="1">
        <f t="array" ref="N9546">INDEX($A$9:$F$1048576, $J9546, $K9546 )</f>
        <v>#N/A</v>
      </c>
      <c r="O9546" t="e" cm="1">
        <f t="array" ref="O9546">INDEX($B$9:$F$1048576, $J9546, $K9546 )</f>
        <v>#N/A</v>
      </c>
      <c r="P9546" t="str" cm="1">
        <f t="array" ref="P9546">IF( $L9546, TRIM(_xll.IMDP("IR", $G$5&amp;$N9546, $G$6)), "" )</f>
        <v/>
      </c>
      <c r="Q9546" t="b" cm="1">
        <f t="array" ref="Q9546">IF(
    $U$1=1, AND($P9546&lt;&gt;"", $P9546&lt;&gt;"...", $P9546&lt;&gt;"입력오류"),
    IF(
        $U$18=1, AND($P9546&lt;&gt;"", $P9546&lt;&gt;"...", $P9546&lt;&gt;"입력오류", ISNUMBER(FIND(INDEX($T$2:$T$7,$U$1),$P9546))),
        IF(
            $U$17="기타", AND($P9546&lt;&gt;"", $P9546&lt;&gt;"...", $P9546&lt;&gt;"입력오류", NOT(ISNUMBER(FIND($T$21:$T$34,$P9546)))),
            AND($P9546&lt;&gt;"", $P9546&lt;&gt;"...", $P9546&lt;&gt;"입력오류", $T$19=$P9546)
        )
    )
)</f>
        <v>0</v>
      </c>
    </row>
    <row r="9547" spans="9:17">
      <c r="I9547">
        <f t="shared" si="448"/>
        <v>9546</v>
      </c>
      <c r="J9547" t="e">
        <f t="shared" si="449"/>
        <v>#N/A</v>
      </c>
      <c r="K9547" t="e">
        <f t="shared" si="447"/>
        <v>#N/A</v>
      </c>
      <c r="L9547" t="b">
        <f>COUNTIF($N$2:N9547, N9547)=1</f>
        <v>0</v>
      </c>
      <c r="M9547" s="37">
        <f>IF( $Q9547, MAX($M$1:M9546)+1, 0)</f>
        <v>0</v>
      </c>
      <c r="N9547" t="e" cm="1">
        <f t="array" ref="N9547">INDEX($A$9:$F$1048576, $J9547, $K9547 )</f>
        <v>#N/A</v>
      </c>
      <c r="O9547" t="e" cm="1">
        <f t="array" ref="O9547">INDEX($B$9:$F$1048576, $J9547, $K9547 )</f>
        <v>#N/A</v>
      </c>
      <c r="P9547" t="str" cm="1">
        <f t="array" ref="P9547">IF( $L9547, TRIM(_xll.IMDP("IR", $G$5&amp;$N9547, $G$6)), "" )</f>
        <v/>
      </c>
      <c r="Q9547" t="b" cm="1">
        <f t="array" ref="Q9547">IF(
    $U$1=1, AND($P9547&lt;&gt;"", $P9547&lt;&gt;"...", $P9547&lt;&gt;"입력오류"),
    IF(
        $U$18=1, AND($P9547&lt;&gt;"", $P9547&lt;&gt;"...", $P9547&lt;&gt;"입력오류", ISNUMBER(FIND(INDEX($T$2:$T$7,$U$1),$P9547))),
        IF(
            $U$17="기타", AND($P9547&lt;&gt;"", $P9547&lt;&gt;"...", $P9547&lt;&gt;"입력오류", NOT(ISNUMBER(FIND($T$21:$T$34,$P9547)))),
            AND($P9547&lt;&gt;"", $P9547&lt;&gt;"...", $P9547&lt;&gt;"입력오류", $T$19=$P9547)
        )
    )
)</f>
        <v>0</v>
      </c>
    </row>
    <row r="9548" spans="9:17">
      <c r="I9548">
        <f t="shared" si="448"/>
        <v>9547</v>
      </c>
      <c r="J9548" t="e">
        <f t="shared" si="449"/>
        <v>#N/A</v>
      </c>
      <c r="K9548" t="e">
        <f t="shared" si="447"/>
        <v>#N/A</v>
      </c>
      <c r="L9548" t="b">
        <f>COUNTIF($N$2:N9548, N9548)=1</f>
        <v>0</v>
      </c>
      <c r="M9548" s="37">
        <f>IF( $Q9548, MAX($M$1:M9547)+1, 0)</f>
        <v>0</v>
      </c>
      <c r="N9548" t="e" cm="1">
        <f t="array" ref="N9548">INDEX($A$9:$F$1048576, $J9548, $K9548 )</f>
        <v>#N/A</v>
      </c>
      <c r="O9548" t="e" cm="1">
        <f t="array" ref="O9548">INDEX($B$9:$F$1048576, $J9548, $K9548 )</f>
        <v>#N/A</v>
      </c>
      <c r="P9548" t="str" cm="1">
        <f t="array" ref="P9548">IF( $L9548, TRIM(_xll.IMDP("IR", $G$5&amp;$N9548, $G$6)), "" )</f>
        <v/>
      </c>
      <c r="Q9548" t="b" cm="1">
        <f t="array" ref="Q9548">IF(
    $U$1=1, AND($P9548&lt;&gt;"", $P9548&lt;&gt;"...", $P9548&lt;&gt;"입력오류"),
    IF(
        $U$18=1, AND($P9548&lt;&gt;"", $P9548&lt;&gt;"...", $P9548&lt;&gt;"입력오류", ISNUMBER(FIND(INDEX($T$2:$T$7,$U$1),$P9548))),
        IF(
            $U$17="기타", AND($P9548&lt;&gt;"", $P9548&lt;&gt;"...", $P9548&lt;&gt;"입력오류", NOT(ISNUMBER(FIND($T$21:$T$34,$P9548)))),
            AND($P9548&lt;&gt;"", $P9548&lt;&gt;"...", $P9548&lt;&gt;"입력오류", $T$19=$P9548)
        )
    )
)</f>
        <v>0</v>
      </c>
    </row>
    <row r="9549" spans="9:17">
      <c r="I9549">
        <f t="shared" si="448"/>
        <v>9548</v>
      </c>
      <c r="J9549" t="e">
        <f t="shared" si="449"/>
        <v>#N/A</v>
      </c>
      <c r="K9549" t="e">
        <f t="shared" si="447"/>
        <v>#N/A</v>
      </c>
      <c r="L9549" t="b">
        <f>COUNTIF($N$2:N9549, N9549)=1</f>
        <v>0</v>
      </c>
      <c r="M9549" s="37">
        <f>IF( $Q9549, MAX($M$1:M9548)+1, 0)</f>
        <v>0</v>
      </c>
      <c r="N9549" t="e" cm="1">
        <f t="array" ref="N9549">INDEX($A$9:$F$1048576, $J9549, $K9549 )</f>
        <v>#N/A</v>
      </c>
      <c r="O9549" t="e" cm="1">
        <f t="array" ref="O9549">INDEX($B$9:$F$1048576, $J9549, $K9549 )</f>
        <v>#N/A</v>
      </c>
      <c r="P9549" t="str" cm="1">
        <f t="array" ref="P9549">IF( $L9549, TRIM(_xll.IMDP("IR", $G$5&amp;$N9549, $G$6)), "" )</f>
        <v/>
      </c>
      <c r="Q9549" t="b" cm="1">
        <f t="array" ref="Q9549">IF(
    $U$1=1, AND($P9549&lt;&gt;"", $P9549&lt;&gt;"...", $P9549&lt;&gt;"입력오류"),
    IF(
        $U$18=1, AND($P9549&lt;&gt;"", $P9549&lt;&gt;"...", $P9549&lt;&gt;"입력오류", ISNUMBER(FIND(INDEX($T$2:$T$7,$U$1),$P9549))),
        IF(
            $U$17="기타", AND($P9549&lt;&gt;"", $P9549&lt;&gt;"...", $P9549&lt;&gt;"입력오류", NOT(ISNUMBER(FIND($T$21:$T$34,$P9549)))),
            AND($P9549&lt;&gt;"", $P9549&lt;&gt;"...", $P9549&lt;&gt;"입력오류", $T$19=$P9549)
        )
    )
)</f>
        <v>0</v>
      </c>
    </row>
    <row r="9550" spans="9:17">
      <c r="I9550">
        <f t="shared" si="448"/>
        <v>9549</v>
      </c>
      <c r="J9550" t="e">
        <f t="shared" si="449"/>
        <v>#N/A</v>
      </c>
      <c r="K9550" t="e">
        <f t="shared" si="447"/>
        <v>#N/A</v>
      </c>
      <c r="L9550" t="b">
        <f>COUNTIF($N$2:N9550, N9550)=1</f>
        <v>0</v>
      </c>
      <c r="M9550" s="37">
        <f>IF( $Q9550, MAX($M$1:M9549)+1, 0)</f>
        <v>0</v>
      </c>
      <c r="N9550" t="e" cm="1">
        <f t="array" ref="N9550">INDEX($A$9:$F$1048576, $J9550, $K9550 )</f>
        <v>#N/A</v>
      </c>
      <c r="O9550" t="e" cm="1">
        <f t="array" ref="O9550">INDEX($B$9:$F$1048576, $J9550, $K9550 )</f>
        <v>#N/A</v>
      </c>
      <c r="P9550" t="str" cm="1">
        <f t="array" ref="P9550">IF( $L9550, TRIM(_xll.IMDP("IR", $G$5&amp;$N9550, $G$6)), "" )</f>
        <v/>
      </c>
      <c r="Q9550" t="b" cm="1">
        <f t="array" ref="Q9550">IF(
    $U$1=1, AND($P9550&lt;&gt;"", $P9550&lt;&gt;"...", $P9550&lt;&gt;"입력오류"),
    IF(
        $U$18=1, AND($P9550&lt;&gt;"", $P9550&lt;&gt;"...", $P9550&lt;&gt;"입력오류", ISNUMBER(FIND(INDEX($T$2:$T$7,$U$1),$P9550))),
        IF(
            $U$17="기타", AND($P9550&lt;&gt;"", $P9550&lt;&gt;"...", $P9550&lt;&gt;"입력오류", NOT(ISNUMBER(FIND($T$21:$T$34,$P9550)))),
            AND($P9550&lt;&gt;"", $P9550&lt;&gt;"...", $P9550&lt;&gt;"입력오류", $T$19=$P9550)
        )
    )
)</f>
        <v>0</v>
      </c>
    </row>
    <row r="9551" spans="9:17">
      <c r="I9551">
        <f t="shared" si="448"/>
        <v>9550</v>
      </c>
      <c r="J9551" t="e">
        <f t="shared" si="449"/>
        <v>#N/A</v>
      </c>
      <c r="K9551" t="e">
        <f t="shared" si="447"/>
        <v>#N/A</v>
      </c>
      <c r="L9551" t="b">
        <f>COUNTIF($N$2:N9551, N9551)=1</f>
        <v>0</v>
      </c>
      <c r="M9551" s="37">
        <f>IF( $Q9551, MAX($M$1:M9550)+1, 0)</f>
        <v>0</v>
      </c>
      <c r="N9551" t="e" cm="1">
        <f t="array" ref="N9551">INDEX($A$9:$F$1048576, $J9551, $K9551 )</f>
        <v>#N/A</v>
      </c>
      <c r="O9551" t="e" cm="1">
        <f t="array" ref="O9551">INDEX($B$9:$F$1048576, $J9551, $K9551 )</f>
        <v>#N/A</v>
      </c>
      <c r="P9551" t="str" cm="1">
        <f t="array" ref="P9551">IF( $L9551, TRIM(_xll.IMDP("IR", $G$5&amp;$N9551, $G$6)), "" )</f>
        <v/>
      </c>
      <c r="Q9551" t="b" cm="1">
        <f t="array" ref="Q9551">IF(
    $U$1=1, AND($P9551&lt;&gt;"", $P9551&lt;&gt;"...", $P9551&lt;&gt;"입력오류"),
    IF(
        $U$18=1, AND($P9551&lt;&gt;"", $P9551&lt;&gt;"...", $P9551&lt;&gt;"입력오류", ISNUMBER(FIND(INDEX($T$2:$T$7,$U$1),$P9551))),
        IF(
            $U$17="기타", AND($P9551&lt;&gt;"", $P9551&lt;&gt;"...", $P9551&lt;&gt;"입력오류", NOT(ISNUMBER(FIND($T$21:$T$34,$P9551)))),
            AND($P9551&lt;&gt;"", $P9551&lt;&gt;"...", $P9551&lt;&gt;"입력오류", $T$19=$P9551)
        )
    )
)</f>
        <v>0</v>
      </c>
    </row>
    <row r="9552" spans="9:17">
      <c r="I9552">
        <f t="shared" si="448"/>
        <v>9551</v>
      </c>
      <c r="J9552" t="e">
        <f t="shared" si="449"/>
        <v>#N/A</v>
      </c>
      <c r="K9552" t="e">
        <f t="shared" si="447"/>
        <v>#N/A</v>
      </c>
      <c r="L9552" t="b">
        <f>COUNTIF($N$2:N9552, N9552)=1</f>
        <v>0</v>
      </c>
      <c r="M9552" s="37">
        <f>IF( $Q9552, MAX($M$1:M9551)+1, 0)</f>
        <v>0</v>
      </c>
      <c r="N9552" t="e" cm="1">
        <f t="array" ref="N9552">INDEX($A$9:$F$1048576, $J9552, $K9552 )</f>
        <v>#N/A</v>
      </c>
      <c r="O9552" t="e" cm="1">
        <f t="array" ref="O9552">INDEX($B$9:$F$1048576, $J9552, $K9552 )</f>
        <v>#N/A</v>
      </c>
      <c r="P9552" t="str" cm="1">
        <f t="array" ref="P9552">IF( $L9552, TRIM(_xll.IMDP("IR", $G$5&amp;$N9552, $G$6)), "" )</f>
        <v/>
      </c>
      <c r="Q9552" t="b" cm="1">
        <f t="array" ref="Q9552">IF(
    $U$1=1, AND($P9552&lt;&gt;"", $P9552&lt;&gt;"...", $P9552&lt;&gt;"입력오류"),
    IF(
        $U$18=1, AND($P9552&lt;&gt;"", $P9552&lt;&gt;"...", $P9552&lt;&gt;"입력오류", ISNUMBER(FIND(INDEX($T$2:$T$7,$U$1),$P9552))),
        IF(
            $U$17="기타", AND($P9552&lt;&gt;"", $P9552&lt;&gt;"...", $P9552&lt;&gt;"입력오류", NOT(ISNUMBER(FIND($T$21:$T$34,$P9552)))),
            AND($P9552&lt;&gt;"", $P9552&lt;&gt;"...", $P9552&lt;&gt;"입력오류", $T$19=$P9552)
        )
    )
)</f>
        <v>0</v>
      </c>
    </row>
    <row r="9553" spans="9:17">
      <c r="I9553">
        <f t="shared" si="448"/>
        <v>9552</v>
      </c>
      <c r="J9553" t="e">
        <f t="shared" si="449"/>
        <v>#N/A</v>
      </c>
      <c r="K9553" t="e">
        <f t="shared" si="447"/>
        <v>#N/A</v>
      </c>
      <c r="L9553" t="b">
        <f>COUNTIF($N$2:N9553, N9553)=1</f>
        <v>0</v>
      </c>
      <c r="M9553" s="37">
        <f>IF( $Q9553, MAX($M$1:M9552)+1, 0)</f>
        <v>0</v>
      </c>
      <c r="N9553" t="e" cm="1">
        <f t="array" ref="N9553">INDEX($A$9:$F$1048576, $J9553, $K9553 )</f>
        <v>#N/A</v>
      </c>
      <c r="O9553" t="e" cm="1">
        <f t="array" ref="O9553">INDEX($B$9:$F$1048576, $J9553, $K9553 )</f>
        <v>#N/A</v>
      </c>
      <c r="P9553" t="str" cm="1">
        <f t="array" ref="P9553">IF( $L9553, TRIM(_xll.IMDP("IR", $G$5&amp;$N9553, $G$6)), "" )</f>
        <v/>
      </c>
      <c r="Q9553" t="b" cm="1">
        <f t="array" ref="Q9553">IF(
    $U$1=1, AND($P9553&lt;&gt;"", $P9553&lt;&gt;"...", $P9553&lt;&gt;"입력오류"),
    IF(
        $U$18=1, AND($P9553&lt;&gt;"", $P9553&lt;&gt;"...", $P9553&lt;&gt;"입력오류", ISNUMBER(FIND(INDEX($T$2:$T$7,$U$1),$P9553))),
        IF(
            $U$17="기타", AND($P9553&lt;&gt;"", $P9553&lt;&gt;"...", $P9553&lt;&gt;"입력오류", NOT(ISNUMBER(FIND($T$21:$T$34,$P9553)))),
            AND($P9553&lt;&gt;"", $P9553&lt;&gt;"...", $P9553&lt;&gt;"입력오류", $T$19=$P9553)
        )
    )
)</f>
        <v>0</v>
      </c>
    </row>
    <row r="9554" spans="9:17">
      <c r="I9554">
        <f t="shared" si="448"/>
        <v>9553</v>
      </c>
      <c r="J9554" t="e">
        <f t="shared" si="449"/>
        <v>#N/A</v>
      </c>
      <c r="K9554" t="e">
        <f t="shared" si="447"/>
        <v>#N/A</v>
      </c>
      <c r="L9554" t="b">
        <f>COUNTIF($N$2:N9554, N9554)=1</f>
        <v>0</v>
      </c>
      <c r="M9554" s="37">
        <f>IF( $Q9554, MAX($M$1:M9553)+1, 0)</f>
        <v>0</v>
      </c>
      <c r="N9554" t="e" cm="1">
        <f t="array" ref="N9554">INDEX($A$9:$F$1048576, $J9554, $K9554 )</f>
        <v>#N/A</v>
      </c>
      <c r="O9554" t="e" cm="1">
        <f t="array" ref="O9554">INDEX($B$9:$F$1048576, $J9554, $K9554 )</f>
        <v>#N/A</v>
      </c>
      <c r="P9554" t="str" cm="1">
        <f t="array" ref="P9554">IF( $L9554, TRIM(_xll.IMDP("IR", $G$5&amp;$N9554, $G$6)), "" )</f>
        <v/>
      </c>
      <c r="Q9554" t="b" cm="1">
        <f t="array" ref="Q9554">IF(
    $U$1=1, AND($P9554&lt;&gt;"", $P9554&lt;&gt;"...", $P9554&lt;&gt;"입력오류"),
    IF(
        $U$18=1, AND($P9554&lt;&gt;"", $P9554&lt;&gt;"...", $P9554&lt;&gt;"입력오류", ISNUMBER(FIND(INDEX($T$2:$T$7,$U$1),$P9554))),
        IF(
            $U$17="기타", AND($P9554&lt;&gt;"", $P9554&lt;&gt;"...", $P9554&lt;&gt;"입력오류", NOT(ISNUMBER(FIND($T$21:$T$34,$P9554)))),
            AND($P9554&lt;&gt;"", $P9554&lt;&gt;"...", $P9554&lt;&gt;"입력오류", $T$19=$P9554)
        )
    )
)</f>
        <v>0</v>
      </c>
    </row>
    <row r="9555" spans="9:17">
      <c r="I9555">
        <f t="shared" si="448"/>
        <v>9554</v>
      </c>
      <c r="J9555" t="e">
        <f t="shared" si="449"/>
        <v>#N/A</v>
      </c>
      <c r="K9555" t="e">
        <f t="shared" si="447"/>
        <v>#N/A</v>
      </c>
      <c r="L9555" t="b">
        <f>COUNTIF($N$2:N9555, N9555)=1</f>
        <v>0</v>
      </c>
      <c r="M9555" s="37">
        <f>IF( $Q9555, MAX($M$1:M9554)+1, 0)</f>
        <v>0</v>
      </c>
      <c r="N9555" t="e" cm="1">
        <f t="array" ref="N9555">INDEX($A$9:$F$1048576, $J9555, $K9555 )</f>
        <v>#N/A</v>
      </c>
      <c r="O9555" t="e" cm="1">
        <f t="array" ref="O9555">INDEX($B$9:$F$1048576, $J9555, $K9555 )</f>
        <v>#N/A</v>
      </c>
      <c r="P9555" t="str" cm="1">
        <f t="array" ref="P9555">IF( $L9555, TRIM(_xll.IMDP("IR", $G$5&amp;$N9555, $G$6)), "" )</f>
        <v/>
      </c>
      <c r="Q9555" t="b" cm="1">
        <f t="array" ref="Q9555">IF(
    $U$1=1, AND($P9555&lt;&gt;"", $P9555&lt;&gt;"...", $P9555&lt;&gt;"입력오류"),
    IF(
        $U$18=1, AND($P9555&lt;&gt;"", $P9555&lt;&gt;"...", $P9555&lt;&gt;"입력오류", ISNUMBER(FIND(INDEX($T$2:$T$7,$U$1),$P9555))),
        IF(
            $U$17="기타", AND($P9555&lt;&gt;"", $P9555&lt;&gt;"...", $P9555&lt;&gt;"입력오류", NOT(ISNUMBER(FIND($T$21:$T$34,$P9555)))),
            AND($P9555&lt;&gt;"", $P9555&lt;&gt;"...", $P9555&lt;&gt;"입력오류", $T$19=$P9555)
        )
    )
)</f>
        <v>0</v>
      </c>
    </row>
    <row r="9556" spans="9:17">
      <c r="I9556">
        <f t="shared" si="448"/>
        <v>9555</v>
      </c>
      <c r="J9556" t="e">
        <f t="shared" si="449"/>
        <v>#N/A</v>
      </c>
      <c r="K9556" t="e">
        <f t="shared" si="447"/>
        <v>#N/A</v>
      </c>
      <c r="L9556" t="b">
        <f>COUNTIF($N$2:N9556, N9556)=1</f>
        <v>0</v>
      </c>
      <c r="M9556" s="37">
        <f>IF( $Q9556, MAX($M$1:M9555)+1, 0)</f>
        <v>0</v>
      </c>
      <c r="N9556" t="e" cm="1">
        <f t="array" ref="N9556">INDEX($A$9:$F$1048576, $J9556, $K9556 )</f>
        <v>#N/A</v>
      </c>
      <c r="O9556" t="e" cm="1">
        <f t="array" ref="O9556">INDEX($B$9:$F$1048576, $J9556, $K9556 )</f>
        <v>#N/A</v>
      </c>
      <c r="P9556" t="str" cm="1">
        <f t="array" ref="P9556">IF( $L9556, TRIM(_xll.IMDP("IR", $G$5&amp;$N9556, $G$6)), "" )</f>
        <v/>
      </c>
      <c r="Q9556" t="b" cm="1">
        <f t="array" ref="Q9556">IF(
    $U$1=1, AND($P9556&lt;&gt;"", $P9556&lt;&gt;"...", $P9556&lt;&gt;"입력오류"),
    IF(
        $U$18=1, AND($P9556&lt;&gt;"", $P9556&lt;&gt;"...", $P9556&lt;&gt;"입력오류", ISNUMBER(FIND(INDEX($T$2:$T$7,$U$1),$P9556))),
        IF(
            $U$17="기타", AND($P9556&lt;&gt;"", $P9556&lt;&gt;"...", $P9556&lt;&gt;"입력오류", NOT(ISNUMBER(FIND($T$21:$T$34,$P9556)))),
            AND($P9556&lt;&gt;"", $P9556&lt;&gt;"...", $P9556&lt;&gt;"입력오류", $T$19=$P9556)
        )
    )
)</f>
        <v>0</v>
      </c>
    </row>
    <row r="9557" spans="9:17">
      <c r="I9557">
        <f t="shared" si="448"/>
        <v>9556</v>
      </c>
      <c r="J9557" t="e">
        <f t="shared" si="449"/>
        <v>#N/A</v>
      </c>
      <c r="K9557" t="e">
        <f t="shared" si="447"/>
        <v>#N/A</v>
      </c>
      <c r="L9557" t="b">
        <f>COUNTIF($N$2:N9557, N9557)=1</f>
        <v>0</v>
      </c>
      <c r="M9557" s="37">
        <f>IF( $Q9557, MAX($M$1:M9556)+1, 0)</f>
        <v>0</v>
      </c>
      <c r="N9557" t="e" cm="1">
        <f t="array" ref="N9557">INDEX($A$9:$F$1048576, $J9557, $K9557 )</f>
        <v>#N/A</v>
      </c>
      <c r="O9557" t="e" cm="1">
        <f t="array" ref="O9557">INDEX($B$9:$F$1048576, $J9557, $K9557 )</f>
        <v>#N/A</v>
      </c>
      <c r="P9557" t="str" cm="1">
        <f t="array" ref="P9557">IF( $L9557, TRIM(_xll.IMDP("IR", $G$5&amp;$N9557, $G$6)), "" )</f>
        <v/>
      </c>
      <c r="Q9557" t="b" cm="1">
        <f t="array" ref="Q9557">IF(
    $U$1=1, AND($P9557&lt;&gt;"", $P9557&lt;&gt;"...", $P9557&lt;&gt;"입력오류"),
    IF(
        $U$18=1, AND($P9557&lt;&gt;"", $P9557&lt;&gt;"...", $P9557&lt;&gt;"입력오류", ISNUMBER(FIND(INDEX($T$2:$T$7,$U$1),$P9557))),
        IF(
            $U$17="기타", AND($P9557&lt;&gt;"", $P9557&lt;&gt;"...", $P9557&lt;&gt;"입력오류", NOT(ISNUMBER(FIND($T$21:$T$34,$P9557)))),
            AND($P9557&lt;&gt;"", $P9557&lt;&gt;"...", $P9557&lt;&gt;"입력오류", $T$19=$P9557)
        )
    )
)</f>
        <v>0</v>
      </c>
    </row>
    <row r="9558" spans="9:17">
      <c r="I9558">
        <f t="shared" si="448"/>
        <v>9557</v>
      </c>
      <c r="J9558" t="e">
        <f t="shared" si="449"/>
        <v>#N/A</v>
      </c>
      <c r="K9558" t="e">
        <f t="shared" si="447"/>
        <v>#N/A</v>
      </c>
      <c r="L9558" t="b">
        <f>COUNTIF($N$2:N9558, N9558)=1</f>
        <v>0</v>
      </c>
      <c r="M9558" s="37">
        <f>IF( $Q9558, MAX($M$1:M9557)+1, 0)</f>
        <v>0</v>
      </c>
      <c r="N9558" t="e" cm="1">
        <f t="array" ref="N9558">INDEX($A$9:$F$1048576, $J9558, $K9558 )</f>
        <v>#N/A</v>
      </c>
      <c r="O9558" t="e" cm="1">
        <f t="array" ref="O9558">INDEX($B$9:$F$1048576, $J9558, $K9558 )</f>
        <v>#N/A</v>
      </c>
      <c r="P9558" t="str" cm="1">
        <f t="array" ref="P9558">IF( $L9558, TRIM(_xll.IMDP("IR", $G$5&amp;$N9558, $G$6)), "" )</f>
        <v/>
      </c>
      <c r="Q9558" t="b" cm="1">
        <f t="array" ref="Q9558">IF(
    $U$1=1, AND($P9558&lt;&gt;"", $P9558&lt;&gt;"...", $P9558&lt;&gt;"입력오류"),
    IF(
        $U$18=1, AND($P9558&lt;&gt;"", $P9558&lt;&gt;"...", $P9558&lt;&gt;"입력오류", ISNUMBER(FIND(INDEX($T$2:$T$7,$U$1),$P9558))),
        IF(
            $U$17="기타", AND($P9558&lt;&gt;"", $P9558&lt;&gt;"...", $P9558&lt;&gt;"입력오류", NOT(ISNUMBER(FIND($T$21:$T$34,$P9558)))),
            AND($P9558&lt;&gt;"", $P9558&lt;&gt;"...", $P9558&lt;&gt;"입력오류", $T$19=$P9558)
        )
    )
)</f>
        <v>0</v>
      </c>
    </row>
    <row r="9559" spans="9:17">
      <c r="I9559">
        <f t="shared" si="448"/>
        <v>9558</v>
      </c>
      <c r="J9559" t="e">
        <f t="shared" si="449"/>
        <v>#N/A</v>
      </c>
      <c r="K9559" t="e">
        <f t="shared" si="447"/>
        <v>#N/A</v>
      </c>
      <c r="L9559" t="b">
        <f>COUNTIF($N$2:N9559, N9559)=1</f>
        <v>0</v>
      </c>
      <c r="M9559" s="37">
        <f>IF( $Q9559, MAX($M$1:M9558)+1, 0)</f>
        <v>0</v>
      </c>
      <c r="N9559" t="e" cm="1">
        <f t="array" ref="N9559">INDEX($A$9:$F$1048576, $J9559, $K9559 )</f>
        <v>#N/A</v>
      </c>
      <c r="O9559" t="e" cm="1">
        <f t="array" ref="O9559">INDEX($B$9:$F$1048576, $J9559, $K9559 )</f>
        <v>#N/A</v>
      </c>
      <c r="P9559" t="str" cm="1">
        <f t="array" ref="P9559">IF( $L9559, TRIM(_xll.IMDP("IR", $G$5&amp;$N9559, $G$6)), "" )</f>
        <v/>
      </c>
      <c r="Q9559" t="b" cm="1">
        <f t="array" ref="Q9559">IF(
    $U$1=1, AND($P9559&lt;&gt;"", $P9559&lt;&gt;"...", $P9559&lt;&gt;"입력오류"),
    IF(
        $U$18=1, AND($P9559&lt;&gt;"", $P9559&lt;&gt;"...", $P9559&lt;&gt;"입력오류", ISNUMBER(FIND(INDEX($T$2:$T$7,$U$1),$P9559))),
        IF(
            $U$17="기타", AND($P9559&lt;&gt;"", $P9559&lt;&gt;"...", $P9559&lt;&gt;"입력오류", NOT(ISNUMBER(FIND($T$21:$T$34,$P9559)))),
            AND($P9559&lt;&gt;"", $P9559&lt;&gt;"...", $P9559&lt;&gt;"입력오류", $T$19=$P9559)
        )
    )
)</f>
        <v>0</v>
      </c>
    </row>
    <row r="9560" spans="9:17">
      <c r="I9560">
        <f t="shared" si="448"/>
        <v>9559</v>
      </c>
      <c r="J9560" t="e">
        <f t="shared" si="449"/>
        <v>#N/A</v>
      </c>
      <c r="K9560" t="e">
        <f t="shared" si="447"/>
        <v>#N/A</v>
      </c>
      <c r="L9560" t="b">
        <f>COUNTIF($N$2:N9560, N9560)=1</f>
        <v>0</v>
      </c>
      <c r="M9560" s="37">
        <f>IF( $Q9560, MAX($M$1:M9559)+1, 0)</f>
        <v>0</v>
      </c>
      <c r="N9560" t="e" cm="1">
        <f t="array" ref="N9560">INDEX($A$9:$F$1048576, $J9560, $K9560 )</f>
        <v>#N/A</v>
      </c>
      <c r="O9560" t="e" cm="1">
        <f t="array" ref="O9560">INDEX($B$9:$F$1048576, $J9560, $K9560 )</f>
        <v>#N/A</v>
      </c>
      <c r="P9560" t="str" cm="1">
        <f t="array" ref="P9560">IF( $L9560, TRIM(_xll.IMDP("IR", $G$5&amp;$N9560, $G$6)), "" )</f>
        <v/>
      </c>
      <c r="Q9560" t="b" cm="1">
        <f t="array" ref="Q9560">IF(
    $U$1=1, AND($P9560&lt;&gt;"", $P9560&lt;&gt;"...", $P9560&lt;&gt;"입력오류"),
    IF(
        $U$18=1, AND($P9560&lt;&gt;"", $P9560&lt;&gt;"...", $P9560&lt;&gt;"입력오류", ISNUMBER(FIND(INDEX($T$2:$T$7,$U$1),$P9560))),
        IF(
            $U$17="기타", AND($P9560&lt;&gt;"", $P9560&lt;&gt;"...", $P9560&lt;&gt;"입력오류", NOT(ISNUMBER(FIND($T$21:$T$34,$P9560)))),
            AND($P9560&lt;&gt;"", $P9560&lt;&gt;"...", $P9560&lt;&gt;"입력오류", $T$19=$P9560)
        )
    )
)</f>
        <v>0</v>
      </c>
    </row>
    <row r="9561" spans="9:17">
      <c r="I9561">
        <f t="shared" si="448"/>
        <v>9560</v>
      </c>
      <c r="J9561" t="e">
        <f t="shared" si="449"/>
        <v>#N/A</v>
      </c>
      <c r="K9561" t="e">
        <f t="shared" si="447"/>
        <v>#N/A</v>
      </c>
      <c r="L9561" t="b">
        <f>COUNTIF($N$2:N9561, N9561)=1</f>
        <v>0</v>
      </c>
      <c r="M9561" s="37">
        <f>IF( $Q9561, MAX($M$1:M9560)+1, 0)</f>
        <v>0</v>
      </c>
      <c r="N9561" t="e" cm="1">
        <f t="array" ref="N9561">INDEX($A$9:$F$1048576, $J9561, $K9561 )</f>
        <v>#N/A</v>
      </c>
      <c r="O9561" t="e" cm="1">
        <f t="array" ref="O9561">INDEX($B$9:$F$1048576, $J9561, $K9561 )</f>
        <v>#N/A</v>
      </c>
      <c r="P9561" t="str" cm="1">
        <f t="array" ref="P9561">IF( $L9561, TRIM(_xll.IMDP("IR", $G$5&amp;$N9561, $G$6)), "" )</f>
        <v/>
      </c>
      <c r="Q9561" t="b" cm="1">
        <f t="array" ref="Q9561">IF(
    $U$1=1, AND($P9561&lt;&gt;"", $P9561&lt;&gt;"...", $P9561&lt;&gt;"입력오류"),
    IF(
        $U$18=1, AND($P9561&lt;&gt;"", $P9561&lt;&gt;"...", $P9561&lt;&gt;"입력오류", ISNUMBER(FIND(INDEX($T$2:$T$7,$U$1),$P9561))),
        IF(
            $U$17="기타", AND($P9561&lt;&gt;"", $P9561&lt;&gt;"...", $P9561&lt;&gt;"입력오류", NOT(ISNUMBER(FIND($T$21:$T$34,$P9561)))),
            AND($P9561&lt;&gt;"", $P9561&lt;&gt;"...", $P9561&lt;&gt;"입력오류", $T$19=$P9561)
        )
    )
)</f>
        <v>0</v>
      </c>
    </row>
    <row r="9562" spans="9:17">
      <c r="I9562">
        <f t="shared" si="448"/>
        <v>9561</v>
      </c>
      <c r="J9562" t="e">
        <f t="shared" si="449"/>
        <v>#N/A</v>
      </c>
      <c r="K9562" t="e">
        <f t="shared" si="447"/>
        <v>#N/A</v>
      </c>
      <c r="L9562" t="b">
        <f>COUNTIF($N$2:N9562, N9562)=1</f>
        <v>0</v>
      </c>
      <c r="M9562" s="37">
        <f>IF( $Q9562, MAX($M$1:M9561)+1, 0)</f>
        <v>0</v>
      </c>
      <c r="N9562" t="e" cm="1">
        <f t="array" ref="N9562">INDEX($A$9:$F$1048576, $J9562, $K9562 )</f>
        <v>#N/A</v>
      </c>
      <c r="O9562" t="e" cm="1">
        <f t="array" ref="O9562">INDEX($B$9:$F$1048576, $J9562, $K9562 )</f>
        <v>#N/A</v>
      </c>
      <c r="P9562" t="str" cm="1">
        <f t="array" ref="P9562">IF( $L9562, TRIM(_xll.IMDP("IR", $G$5&amp;$N9562, $G$6)), "" )</f>
        <v/>
      </c>
      <c r="Q9562" t="b" cm="1">
        <f t="array" ref="Q9562">IF(
    $U$1=1, AND($P9562&lt;&gt;"", $P9562&lt;&gt;"...", $P9562&lt;&gt;"입력오류"),
    IF(
        $U$18=1, AND($P9562&lt;&gt;"", $P9562&lt;&gt;"...", $P9562&lt;&gt;"입력오류", ISNUMBER(FIND(INDEX($T$2:$T$7,$U$1),$P9562))),
        IF(
            $U$17="기타", AND($P9562&lt;&gt;"", $P9562&lt;&gt;"...", $P9562&lt;&gt;"입력오류", NOT(ISNUMBER(FIND($T$21:$T$34,$P9562)))),
            AND($P9562&lt;&gt;"", $P9562&lt;&gt;"...", $P9562&lt;&gt;"입력오류", $T$19=$P9562)
        )
    )
)</f>
        <v>0</v>
      </c>
    </row>
    <row r="9563" spans="9:17">
      <c r="I9563">
        <f t="shared" si="448"/>
        <v>9562</v>
      </c>
      <c r="J9563" t="e">
        <f t="shared" si="449"/>
        <v>#N/A</v>
      </c>
      <c r="K9563" t="e">
        <f t="shared" si="447"/>
        <v>#N/A</v>
      </c>
      <c r="L9563" t="b">
        <f>COUNTIF($N$2:N9563, N9563)=1</f>
        <v>0</v>
      </c>
      <c r="M9563" s="37">
        <f>IF( $Q9563, MAX($M$1:M9562)+1, 0)</f>
        <v>0</v>
      </c>
      <c r="N9563" t="e" cm="1">
        <f t="array" ref="N9563">INDEX($A$9:$F$1048576, $J9563, $K9563 )</f>
        <v>#N/A</v>
      </c>
      <c r="O9563" t="e" cm="1">
        <f t="array" ref="O9563">INDEX($B$9:$F$1048576, $J9563, $K9563 )</f>
        <v>#N/A</v>
      </c>
      <c r="P9563" t="str" cm="1">
        <f t="array" ref="P9563">IF( $L9563, TRIM(_xll.IMDP("IR", $G$5&amp;$N9563, $G$6)), "" )</f>
        <v/>
      </c>
      <c r="Q9563" t="b" cm="1">
        <f t="array" ref="Q9563">IF(
    $U$1=1, AND($P9563&lt;&gt;"", $P9563&lt;&gt;"...", $P9563&lt;&gt;"입력오류"),
    IF(
        $U$18=1, AND($P9563&lt;&gt;"", $P9563&lt;&gt;"...", $P9563&lt;&gt;"입력오류", ISNUMBER(FIND(INDEX($T$2:$T$7,$U$1),$P9563))),
        IF(
            $U$17="기타", AND($P9563&lt;&gt;"", $P9563&lt;&gt;"...", $P9563&lt;&gt;"입력오류", NOT(ISNUMBER(FIND($T$21:$T$34,$P9563)))),
            AND($P9563&lt;&gt;"", $P9563&lt;&gt;"...", $P9563&lt;&gt;"입력오류", $T$19=$P9563)
        )
    )
)</f>
        <v>0</v>
      </c>
    </row>
    <row r="9564" spans="9:17">
      <c r="I9564">
        <f t="shared" si="448"/>
        <v>9563</v>
      </c>
      <c r="J9564" t="e">
        <f t="shared" si="449"/>
        <v>#N/A</v>
      </c>
      <c r="K9564" t="e">
        <f t="shared" si="447"/>
        <v>#N/A</v>
      </c>
      <c r="L9564" t="b">
        <f>COUNTIF($N$2:N9564, N9564)=1</f>
        <v>0</v>
      </c>
      <c r="M9564" s="37">
        <f>IF( $Q9564, MAX($M$1:M9563)+1, 0)</f>
        <v>0</v>
      </c>
      <c r="N9564" t="e" cm="1">
        <f t="array" ref="N9564">INDEX($A$9:$F$1048576, $J9564, $K9564 )</f>
        <v>#N/A</v>
      </c>
      <c r="O9564" t="e" cm="1">
        <f t="array" ref="O9564">INDEX($B$9:$F$1048576, $J9564, $K9564 )</f>
        <v>#N/A</v>
      </c>
      <c r="P9564" t="str" cm="1">
        <f t="array" ref="P9564">IF( $L9564, TRIM(_xll.IMDP("IR", $G$5&amp;$N9564, $G$6)), "" )</f>
        <v/>
      </c>
      <c r="Q9564" t="b" cm="1">
        <f t="array" ref="Q9564">IF(
    $U$1=1, AND($P9564&lt;&gt;"", $P9564&lt;&gt;"...", $P9564&lt;&gt;"입력오류"),
    IF(
        $U$18=1, AND($P9564&lt;&gt;"", $P9564&lt;&gt;"...", $P9564&lt;&gt;"입력오류", ISNUMBER(FIND(INDEX($T$2:$T$7,$U$1),$P9564))),
        IF(
            $U$17="기타", AND($P9564&lt;&gt;"", $P9564&lt;&gt;"...", $P9564&lt;&gt;"입력오류", NOT(ISNUMBER(FIND($T$21:$T$34,$P9564)))),
            AND($P9564&lt;&gt;"", $P9564&lt;&gt;"...", $P9564&lt;&gt;"입력오류", $T$19=$P9564)
        )
    )
)</f>
        <v>0</v>
      </c>
    </row>
    <row r="9565" spans="9:17">
      <c r="I9565">
        <f t="shared" si="448"/>
        <v>9564</v>
      </c>
      <c r="J9565" t="e">
        <f t="shared" si="449"/>
        <v>#N/A</v>
      </c>
      <c r="K9565" t="e">
        <f t="shared" si="447"/>
        <v>#N/A</v>
      </c>
      <c r="L9565" t="b">
        <f>COUNTIF($N$2:N9565, N9565)=1</f>
        <v>0</v>
      </c>
      <c r="M9565" s="37">
        <f>IF( $Q9565, MAX($M$1:M9564)+1, 0)</f>
        <v>0</v>
      </c>
      <c r="N9565" t="e" cm="1">
        <f t="array" ref="N9565">INDEX($A$9:$F$1048576, $J9565, $K9565 )</f>
        <v>#N/A</v>
      </c>
      <c r="O9565" t="e" cm="1">
        <f t="array" ref="O9565">INDEX($B$9:$F$1048576, $J9565, $K9565 )</f>
        <v>#N/A</v>
      </c>
      <c r="P9565" t="str" cm="1">
        <f t="array" ref="P9565">IF( $L9565, TRIM(_xll.IMDP("IR", $G$5&amp;$N9565, $G$6)), "" )</f>
        <v/>
      </c>
      <c r="Q9565" t="b" cm="1">
        <f t="array" ref="Q9565">IF(
    $U$1=1, AND($P9565&lt;&gt;"", $P9565&lt;&gt;"...", $P9565&lt;&gt;"입력오류"),
    IF(
        $U$18=1, AND($P9565&lt;&gt;"", $P9565&lt;&gt;"...", $P9565&lt;&gt;"입력오류", ISNUMBER(FIND(INDEX($T$2:$T$7,$U$1),$P9565))),
        IF(
            $U$17="기타", AND($P9565&lt;&gt;"", $P9565&lt;&gt;"...", $P9565&lt;&gt;"입력오류", NOT(ISNUMBER(FIND($T$21:$T$34,$P9565)))),
            AND($P9565&lt;&gt;"", $P9565&lt;&gt;"...", $P9565&lt;&gt;"입력오류", $T$19=$P9565)
        )
    )
)</f>
        <v>0</v>
      </c>
    </row>
    <row r="9566" spans="9:17">
      <c r="I9566">
        <f t="shared" si="448"/>
        <v>9565</v>
      </c>
      <c r="J9566" t="e">
        <f t="shared" si="449"/>
        <v>#N/A</v>
      </c>
      <c r="K9566" t="e">
        <f t="shared" si="447"/>
        <v>#N/A</v>
      </c>
      <c r="L9566" t="b">
        <f>COUNTIF($N$2:N9566, N9566)=1</f>
        <v>0</v>
      </c>
      <c r="M9566" s="37">
        <f>IF( $Q9566, MAX($M$1:M9565)+1, 0)</f>
        <v>0</v>
      </c>
      <c r="N9566" t="e" cm="1">
        <f t="array" ref="N9566">INDEX($A$9:$F$1048576, $J9566, $K9566 )</f>
        <v>#N/A</v>
      </c>
      <c r="O9566" t="e" cm="1">
        <f t="array" ref="O9566">INDEX($B$9:$F$1048576, $J9566, $K9566 )</f>
        <v>#N/A</v>
      </c>
      <c r="P9566" t="str" cm="1">
        <f t="array" ref="P9566">IF( $L9566, TRIM(_xll.IMDP("IR", $G$5&amp;$N9566, $G$6)), "" )</f>
        <v/>
      </c>
      <c r="Q9566" t="b" cm="1">
        <f t="array" ref="Q9566">IF(
    $U$1=1, AND($P9566&lt;&gt;"", $P9566&lt;&gt;"...", $P9566&lt;&gt;"입력오류"),
    IF(
        $U$18=1, AND($P9566&lt;&gt;"", $P9566&lt;&gt;"...", $P9566&lt;&gt;"입력오류", ISNUMBER(FIND(INDEX($T$2:$T$7,$U$1),$P9566))),
        IF(
            $U$17="기타", AND($P9566&lt;&gt;"", $P9566&lt;&gt;"...", $P9566&lt;&gt;"입력오류", NOT(ISNUMBER(FIND($T$21:$T$34,$P9566)))),
            AND($P9566&lt;&gt;"", $P9566&lt;&gt;"...", $P9566&lt;&gt;"입력오류", $T$19=$P9566)
        )
    )
)</f>
        <v>0</v>
      </c>
    </row>
    <row r="9567" spans="9:17">
      <c r="I9567">
        <f t="shared" si="448"/>
        <v>9566</v>
      </c>
      <c r="J9567" t="e">
        <f t="shared" si="449"/>
        <v>#N/A</v>
      </c>
      <c r="K9567" t="e">
        <f t="shared" si="447"/>
        <v>#N/A</v>
      </c>
      <c r="L9567" t="b">
        <f>COUNTIF($N$2:N9567, N9567)=1</f>
        <v>0</v>
      </c>
      <c r="M9567" s="37">
        <f>IF( $Q9567, MAX($M$1:M9566)+1, 0)</f>
        <v>0</v>
      </c>
      <c r="N9567" t="e" cm="1">
        <f t="array" ref="N9567">INDEX($A$9:$F$1048576, $J9567, $K9567 )</f>
        <v>#N/A</v>
      </c>
      <c r="O9567" t="e" cm="1">
        <f t="array" ref="O9567">INDEX($B$9:$F$1048576, $J9567, $K9567 )</f>
        <v>#N/A</v>
      </c>
      <c r="P9567" t="str" cm="1">
        <f t="array" ref="P9567">IF( $L9567, TRIM(_xll.IMDP("IR", $G$5&amp;$N9567, $G$6)), "" )</f>
        <v/>
      </c>
      <c r="Q9567" t="b" cm="1">
        <f t="array" ref="Q9567">IF(
    $U$1=1, AND($P9567&lt;&gt;"", $P9567&lt;&gt;"...", $P9567&lt;&gt;"입력오류"),
    IF(
        $U$18=1, AND($P9567&lt;&gt;"", $P9567&lt;&gt;"...", $P9567&lt;&gt;"입력오류", ISNUMBER(FIND(INDEX($T$2:$T$7,$U$1),$P9567))),
        IF(
            $U$17="기타", AND($P9567&lt;&gt;"", $P9567&lt;&gt;"...", $P9567&lt;&gt;"입력오류", NOT(ISNUMBER(FIND($T$21:$T$34,$P9567)))),
            AND($P9567&lt;&gt;"", $P9567&lt;&gt;"...", $P9567&lt;&gt;"입력오류", $T$19=$P9567)
        )
    )
)</f>
        <v>0</v>
      </c>
    </row>
    <row r="9568" spans="9:17">
      <c r="I9568">
        <f t="shared" si="448"/>
        <v>9567</v>
      </c>
      <c r="J9568" t="e">
        <f t="shared" si="449"/>
        <v>#N/A</v>
      </c>
      <c r="K9568" t="e">
        <f t="shared" si="447"/>
        <v>#N/A</v>
      </c>
      <c r="L9568" t="b">
        <f>COUNTIF($N$2:N9568, N9568)=1</f>
        <v>0</v>
      </c>
      <c r="M9568" s="37">
        <f>IF( $Q9568, MAX($M$1:M9567)+1, 0)</f>
        <v>0</v>
      </c>
      <c r="N9568" t="e" cm="1">
        <f t="array" ref="N9568">INDEX($A$9:$F$1048576, $J9568, $K9568 )</f>
        <v>#N/A</v>
      </c>
      <c r="O9568" t="e" cm="1">
        <f t="array" ref="O9568">INDEX($B$9:$F$1048576, $J9568, $K9568 )</f>
        <v>#N/A</v>
      </c>
      <c r="P9568" t="str" cm="1">
        <f t="array" ref="P9568">IF( $L9568, TRIM(_xll.IMDP("IR", $G$5&amp;$N9568, $G$6)), "" )</f>
        <v/>
      </c>
      <c r="Q9568" t="b" cm="1">
        <f t="array" ref="Q9568">IF(
    $U$1=1, AND($P9568&lt;&gt;"", $P9568&lt;&gt;"...", $P9568&lt;&gt;"입력오류"),
    IF(
        $U$18=1, AND($P9568&lt;&gt;"", $P9568&lt;&gt;"...", $P9568&lt;&gt;"입력오류", ISNUMBER(FIND(INDEX($T$2:$T$7,$U$1),$P9568))),
        IF(
            $U$17="기타", AND($P9568&lt;&gt;"", $P9568&lt;&gt;"...", $P9568&lt;&gt;"입력오류", NOT(ISNUMBER(FIND($T$21:$T$34,$P9568)))),
            AND($P9568&lt;&gt;"", $P9568&lt;&gt;"...", $P9568&lt;&gt;"입력오류", $T$19=$P9568)
        )
    )
)</f>
        <v>0</v>
      </c>
    </row>
    <row r="9569" spans="9:17">
      <c r="I9569">
        <f t="shared" si="448"/>
        <v>9568</v>
      </c>
      <c r="J9569" t="e">
        <f t="shared" si="449"/>
        <v>#N/A</v>
      </c>
      <c r="K9569" t="e">
        <f t="shared" si="447"/>
        <v>#N/A</v>
      </c>
      <c r="L9569" t="b">
        <f>COUNTIF($N$2:N9569, N9569)=1</f>
        <v>0</v>
      </c>
      <c r="M9569" s="37">
        <f>IF( $Q9569, MAX($M$1:M9568)+1, 0)</f>
        <v>0</v>
      </c>
      <c r="N9569" t="e" cm="1">
        <f t="array" ref="N9569">INDEX($A$9:$F$1048576, $J9569, $K9569 )</f>
        <v>#N/A</v>
      </c>
      <c r="O9569" t="e" cm="1">
        <f t="array" ref="O9569">INDEX($B$9:$F$1048576, $J9569, $K9569 )</f>
        <v>#N/A</v>
      </c>
      <c r="P9569" t="str" cm="1">
        <f t="array" ref="P9569">IF( $L9569, TRIM(_xll.IMDP("IR", $G$5&amp;$N9569, $G$6)), "" )</f>
        <v/>
      </c>
      <c r="Q9569" t="b" cm="1">
        <f t="array" ref="Q9569">IF(
    $U$1=1, AND($P9569&lt;&gt;"", $P9569&lt;&gt;"...", $P9569&lt;&gt;"입력오류"),
    IF(
        $U$18=1, AND($P9569&lt;&gt;"", $P9569&lt;&gt;"...", $P9569&lt;&gt;"입력오류", ISNUMBER(FIND(INDEX($T$2:$T$7,$U$1),$P9569))),
        IF(
            $U$17="기타", AND($P9569&lt;&gt;"", $P9569&lt;&gt;"...", $P9569&lt;&gt;"입력오류", NOT(ISNUMBER(FIND($T$21:$T$34,$P9569)))),
            AND($P9569&lt;&gt;"", $P9569&lt;&gt;"...", $P9569&lt;&gt;"입력오류", $T$19=$P9569)
        )
    )
)</f>
        <v>0</v>
      </c>
    </row>
    <row r="9570" spans="9:17">
      <c r="I9570">
        <f t="shared" si="448"/>
        <v>9569</v>
      </c>
      <c r="J9570" t="e">
        <f t="shared" si="449"/>
        <v>#N/A</v>
      </c>
      <c r="K9570" t="e">
        <f t="shared" si="447"/>
        <v>#N/A</v>
      </c>
      <c r="L9570" t="b">
        <f>COUNTIF($N$2:N9570, N9570)=1</f>
        <v>0</v>
      </c>
      <c r="M9570" s="37">
        <f>IF( $Q9570, MAX($M$1:M9569)+1, 0)</f>
        <v>0</v>
      </c>
      <c r="N9570" t="e" cm="1">
        <f t="array" ref="N9570">INDEX($A$9:$F$1048576, $J9570, $K9570 )</f>
        <v>#N/A</v>
      </c>
      <c r="O9570" t="e" cm="1">
        <f t="array" ref="O9570">INDEX($B$9:$F$1048576, $J9570, $K9570 )</f>
        <v>#N/A</v>
      </c>
      <c r="P9570" t="str" cm="1">
        <f t="array" ref="P9570">IF( $L9570, TRIM(_xll.IMDP("IR", $G$5&amp;$N9570, $G$6)), "" )</f>
        <v/>
      </c>
      <c r="Q9570" t="b" cm="1">
        <f t="array" ref="Q9570">IF(
    $U$1=1, AND($P9570&lt;&gt;"", $P9570&lt;&gt;"...", $P9570&lt;&gt;"입력오류"),
    IF(
        $U$18=1, AND($P9570&lt;&gt;"", $P9570&lt;&gt;"...", $P9570&lt;&gt;"입력오류", ISNUMBER(FIND(INDEX($T$2:$T$7,$U$1),$P9570))),
        IF(
            $U$17="기타", AND($P9570&lt;&gt;"", $P9570&lt;&gt;"...", $P9570&lt;&gt;"입력오류", NOT(ISNUMBER(FIND($T$21:$T$34,$P9570)))),
            AND($P9570&lt;&gt;"", $P9570&lt;&gt;"...", $P9570&lt;&gt;"입력오류", $T$19=$P9570)
        )
    )
)</f>
        <v>0</v>
      </c>
    </row>
    <row r="9571" spans="9:17">
      <c r="I9571">
        <f t="shared" si="448"/>
        <v>9570</v>
      </c>
      <c r="J9571" t="e">
        <f t="shared" si="449"/>
        <v>#N/A</v>
      </c>
      <c r="K9571" t="e">
        <f t="shared" si="447"/>
        <v>#N/A</v>
      </c>
      <c r="L9571" t="b">
        <f>COUNTIF($N$2:N9571, N9571)=1</f>
        <v>0</v>
      </c>
      <c r="M9571" s="37">
        <f>IF( $Q9571, MAX($M$1:M9570)+1, 0)</f>
        <v>0</v>
      </c>
      <c r="N9571" t="e" cm="1">
        <f t="array" ref="N9571">INDEX($A$9:$F$1048576, $J9571, $K9571 )</f>
        <v>#N/A</v>
      </c>
      <c r="O9571" t="e" cm="1">
        <f t="array" ref="O9571">INDEX($B$9:$F$1048576, $J9571, $K9571 )</f>
        <v>#N/A</v>
      </c>
      <c r="P9571" t="str" cm="1">
        <f t="array" ref="P9571">IF( $L9571, TRIM(_xll.IMDP("IR", $G$5&amp;$N9571, $G$6)), "" )</f>
        <v/>
      </c>
      <c r="Q9571" t="b" cm="1">
        <f t="array" ref="Q9571">IF(
    $U$1=1, AND($P9571&lt;&gt;"", $P9571&lt;&gt;"...", $P9571&lt;&gt;"입력오류"),
    IF(
        $U$18=1, AND($P9571&lt;&gt;"", $P9571&lt;&gt;"...", $P9571&lt;&gt;"입력오류", ISNUMBER(FIND(INDEX($T$2:$T$7,$U$1),$P9571))),
        IF(
            $U$17="기타", AND($P9571&lt;&gt;"", $P9571&lt;&gt;"...", $P9571&lt;&gt;"입력오류", NOT(ISNUMBER(FIND($T$21:$T$34,$P9571)))),
            AND($P9571&lt;&gt;"", $P9571&lt;&gt;"...", $P9571&lt;&gt;"입력오류", $T$19=$P9571)
        )
    )
)</f>
        <v>0</v>
      </c>
    </row>
    <row r="9572" spans="9:17">
      <c r="I9572">
        <f t="shared" si="448"/>
        <v>9571</v>
      </c>
      <c r="J9572" t="e">
        <f t="shared" si="449"/>
        <v>#N/A</v>
      </c>
      <c r="K9572" t="e">
        <f t="shared" si="447"/>
        <v>#N/A</v>
      </c>
      <c r="L9572" t="b">
        <f>COUNTIF($N$2:N9572, N9572)=1</f>
        <v>0</v>
      </c>
      <c r="M9572" s="37">
        <f>IF( $Q9572, MAX($M$1:M9571)+1, 0)</f>
        <v>0</v>
      </c>
      <c r="N9572" t="e" cm="1">
        <f t="array" ref="N9572">INDEX($A$9:$F$1048576, $J9572, $K9572 )</f>
        <v>#N/A</v>
      </c>
      <c r="O9572" t="e" cm="1">
        <f t="array" ref="O9572">INDEX($B$9:$F$1048576, $J9572, $K9572 )</f>
        <v>#N/A</v>
      </c>
      <c r="P9572" t="str" cm="1">
        <f t="array" ref="P9572">IF( $L9572, TRIM(_xll.IMDP("IR", $G$5&amp;$N9572, $G$6)), "" )</f>
        <v/>
      </c>
      <c r="Q9572" t="b" cm="1">
        <f t="array" ref="Q9572">IF(
    $U$1=1, AND($P9572&lt;&gt;"", $P9572&lt;&gt;"...", $P9572&lt;&gt;"입력오류"),
    IF(
        $U$18=1, AND($P9572&lt;&gt;"", $P9572&lt;&gt;"...", $P9572&lt;&gt;"입력오류", ISNUMBER(FIND(INDEX($T$2:$T$7,$U$1),$P9572))),
        IF(
            $U$17="기타", AND($P9572&lt;&gt;"", $P9572&lt;&gt;"...", $P9572&lt;&gt;"입력오류", NOT(ISNUMBER(FIND($T$21:$T$34,$P9572)))),
            AND($P9572&lt;&gt;"", $P9572&lt;&gt;"...", $P9572&lt;&gt;"입력오류", $T$19=$P9572)
        )
    )
)</f>
        <v>0</v>
      </c>
    </row>
    <row r="9573" spans="9:17">
      <c r="I9573">
        <f t="shared" si="448"/>
        <v>9572</v>
      </c>
      <c r="J9573" t="e">
        <f t="shared" si="449"/>
        <v>#N/A</v>
      </c>
      <c r="K9573" t="e">
        <f t="shared" si="447"/>
        <v>#N/A</v>
      </c>
      <c r="L9573" t="b">
        <f>COUNTIF($N$2:N9573, N9573)=1</f>
        <v>0</v>
      </c>
      <c r="M9573" s="37">
        <f>IF( $Q9573, MAX($M$1:M9572)+1, 0)</f>
        <v>0</v>
      </c>
      <c r="N9573" t="e" cm="1">
        <f t="array" ref="N9573">INDEX($A$9:$F$1048576, $J9573, $K9573 )</f>
        <v>#N/A</v>
      </c>
      <c r="O9573" t="e" cm="1">
        <f t="array" ref="O9573">INDEX($B$9:$F$1048576, $J9573, $K9573 )</f>
        <v>#N/A</v>
      </c>
      <c r="P9573" t="str" cm="1">
        <f t="array" ref="P9573">IF( $L9573, TRIM(_xll.IMDP("IR", $G$5&amp;$N9573, $G$6)), "" )</f>
        <v/>
      </c>
      <c r="Q9573" t="b" cm="1">
        <f t="array" ref="Q9573">IF(
    $U$1=1, AND($P9573&lt;&gt;"", $P9573&lt;&gt;"...", $P9573&lt;&gt;"입력오류"),
    IF(
        $U$18=1, AND($P9573&lt;&gt;"", $P9573&lt;&gt;"...", $P9573&lt;&gt;"입력오류", ISNUMBER(FIND(INDEX($T$2:$T$7,$U$1),$P9573))),
        IF(
            $U$17="기타", AND($P9573&lt;&gt;"", $P9573&lt;&gt;"...", $P9573&lt;&gt;"입력오류", NOT(ISNUMBER(FIND($T$21:$T$34,$P9573)))),
            AND($P9573&lt;&gt;"", $P9573&lt;&gt;"...", $P9573&lt;&gt;"입력오류", $T$19=$P9573)
        )
    )
)</f>
        <v>0</v>
      </c>
    </row>
    <row r="9574" spans="9:17">
      <c r="I9574">
        <f t="shared" si="448"/>
        <v>9573</v>
      </c>
      <c r="J9574" t="e">
        <f t="shared" si="449"/>
        <v>#N/A</v>
      </c>
      <c r="K9574" t="e">
        <f t="shared" si="447"/>
        <v>#N/A</v>
      </c>
      <c r="L9574" t="b">
        <f>COUNTIF($N$2:N9574, N9574)=1</f>
        <v>0</v>
      </c>
      <c r="M9574" s="37">
        <f>IF( $Q9574, MAX($M$1:M9573)+1, 0)</f>
        <v>0</v>
      </c>
      <c r="N9574" t="e" cm="1">
        <f t="array" ref="N9574">INDEX($A$9:$F$1048576, $J9574, $K9574 )</f>
        <v>#N/A</v>
      </c>
      <c r="O9574" t="e" cm="1">
        <f t="array" ref="O9574">INDEX($B$9:$F$1048576, $J9574, $K9574 )</f>
        <v>#N/A</v>
      </c>
      <c r="P9574" t="str" cm="1">
        <f t="array" ref="P9574">IF( $L9574, TRIM(_xll.IMDP("IR", $G$5&amp;$N9574, $G$6)), "" )</f>
        <v/>
      </c>
      <c r="Q9574" t="b" cm="1">
        <f t="array" ref="Q9574">IF(
    $U$1=1, AND($P9574&lt;&gt;"", $P9574&lt;&gt;"...", $P9574&lt;&gt;"입력오류"),
    IF(
        $U$18=1, AND($P9574&lt;&gt;"", $P9574&lt;&gt;"...", $P9574&lt;&gt;"입력오류", ISNUMBER(FIND(INDEX($T$2:$T$7,$U$1),$P9574))),
        IF(
            $U$17="기타", AND($P9574&lt;&gt;"", $P9574&lt;&gt;"...", $P9574&lt;&gt;"입력오류", NOT(ISNUMBER(FIND($T$21:$T$34,$P9574)))),
            AND($P9574&lt;&gt;"", $P9574&lt;&gt;"...", $P9574&lt;&gt;"입력오류", $T$19=$P9574)
        )
    )
)</f>
        <v>0</v>
      </c>
    </row>
    <row r="9575" spans="9:17">
      <c r="I9575">
        <f t="shared" si="448"/>
        <v>9574</v>
      </c>
      <c r="J9575" t="e">
        <f t="shared" si="449"/>
        <v>#N/A</v>
      </c>
      <c r="K9575" t="e">
        <f t="shared" si="447"/>
        <v>#N/A</v>
      </c>
      <c r="L9575" t="b">
        <f>COUNTIF($N$2:N9575, N9575)=1</f>
        <v>0</v>
      </c>
      <c r="M9575" s="37">
        <f>IF( $Q9575, MAX($M$1:M9574)+1, 0)</f>
        <v>0</v>
      </c>
      <c r="N9575" t="e" cm="1">
        <f t="array" ref="N9575">INDEX($A$9:$F$1048576, $J9575, $K9575 )</f>
        <v>#N/A</v>
      </c>
      <c r="O9575" t="e" cm="1">
        <f t="array" ref="O9575">INDEX($B$9:$F$1048576, $J9575, $K9575 )</f>
        <v>#N/A</v>
      </c>
      <c r="P9575" t="str" cm="1">
        <f t="array" ref="P9575">IF( $L9575, TRIM(_xll.IMDP("IR", $G$5&amp;$N9575, $G$6)), "" )</f>
        <v/>
      </c>
      <c r="Q9575" t="b" cm="1">
        <f t="array" ref="Q9575">IF(
    $U$1=1, AND($P9575&lt;&gt;"", $P9575&lt;&gt;"...", $P9575&lt;&gt;"입력오류"),
    IF(
        $U$18=1, AND($P9575&lt;&gt;"", $P9575&lt;&gt;"...", $P9575&lt;&gt;"입력오류", ISNUMBER(FIND(INDEX($T$2:$T$7,$U$1),$P9575))),
        IF(
            $U$17="기타", AND($P9575&lt;&gt;"", $P9575&lt;&gt;"...", $P9575&lt;&gt;"입력오류", NOT(ISNUMBER(FIND($T$21:$T$34,$P9575)))),
            AND($P9575&lt;&gt;"", $P9575&lt;&gt;"...", $P9575&lt;&gt;"입력오류", $T$19=$P9575)
        )
    )
)</f>
        <v>0</v>
      </c>
    </row>
    <row r="9576" spans="9:17">
      <c r="I9576">
        <f t="shared" si="448"/>
        <v>9575</v>
      </c>
      <c r="J9576" t="e">
        <f t="shared" si="449"/>
        <v>#N/A</v>
      </c>
      <c r="K9576" t="e">
        <f t="shared" si="447"/>
        <v>#N/A</v>
      </c>
      <c r="L9576" t="b">
        <f>COUNTIF($N$2:N9576, N9576)=1</f>
        <v>0</v>
      </c>
      <c r="M9576" s="37">
        <f>IF( $Q9576, MAX($M$1:M9575)+1, 0)</f>
        <v>0</v>
      </c>
      <c r="N9576" t="e" cm="1">
        <f t="array" ref="N9576">INDEX($A$9:$F$1048576, $J9576, $K9576 )</f>
        <v>#N/A</v>
      </c>
      <c r="O9576" t="e" cm="1">
        <f t="array" ref="O9576">INDEX($B$9:$F$1048576, $J9576, $K9576 )</f>
        <v>#N/A</v>
      </c>
      <c r="P9576" t="str" cm="1">
        <f t="array" ref="P9576">IF( $L9576, TRIM(_xll.IMDP("IR", $G$5&amp;$N9576, $G$6)), "" )</f>
        <v/>
      </c>
      <c r="Q9576" t="b" cm="1">
        <f t="array" ref="Q9576">IF(
    $U$1=1, AND($P9576&lt;&gt;"", $P9576&lt;&gt;"...", $P9576&lt;&gt;"입력오류"),
    IF(
        $U$18=1, AND($P9576&lt;&gt;"", $P9576&lt;&gt;"...", $P9576&lt;&gt;"입력오류", ISNUMBER(FIND(INDEX($T$2:$T$7,$U$1),$P9576))),
        IF(
            $U$17="기타", AND($P9576&lt;&gt;"", $P9576&lt;&gt;"...", $P9576&lt;&gt;"입력오류", NOT(ISNUMBER(FIND($T$21:$T$34,$P9576)))),
            AND($P9576&lt;&gt;"", $P9576&lt;&gt;"...", $P9576&lt;&gt;"입력오류", $T$19=$P9576)
        )
    )
)</f>
        <v>0</v>
      </c>
    </row>
    <row r="9577" spans="9:17">
      <c r="I9577">
        <f t="shared" si="448"/>
        <v>9576</v>
      </c>
      <c r="J9577" t="e">
        <f t="shared" si="449"/>
        <v>#N/A</v>
      </c>
      <c r="K9577" t="e">
        <f t="shared" si="447"/>
        <v>#N/A</v>
      </c>
      <c r="L9577" t="b">
        <f>COUNTIF($N$2:N9577, N9577)=1</f>
        <v>0</v>
      </c>
      <c r="M9577" s="37">
        <f>IF( $Q9577, MAX($M$1:M9576)+1, 0)</f>
        <v>0</v>
      </c>
      <c r="N9577" t="e" cm="1">
        <f t="array" ref="N9577">INDEX($A$9:$F$1048576, $J9577, $K9577 )</f>
        <v>#N/A</v>
      </c>
      <c r="O9577" t="e" cm="1">
        <f t="array" ref="O9577">INDEX($B$9:$F$1048576, $J9577, $K9577 )</f>
        <v>#N/A</v>
      </c>
      <c r="P9577" t="str" cm="1">
        <f t="array" ref="P9577">IF( $L9577, TRIM(_xll.IMDP("IR", $G$5&amp;$N9577, $G$6)), "" )</f>
        <v/>
      </c>
      <c r="Q9577" t="b" cm="1">
        <f t="array" ref="Q9577">IF(
    $U$1=1, AND($P9577&lt;&gt;"", $P9577&lt;&gt;"...", $P9577&lt;&gt;"입력오류"),
    IF(
        $U$18=1, AND($P9577&lt;&gt;"", $P9577&lt;&gt;"...", $P9577&lt;&gt;"입력오류", ISNUMBER(FIND(INDEX($T$2:$T$7,$U$1),$P9577))),
        IF(
            $U$17="기타", AND($P9577&lt;&gt;"", $P9577&lt;&gt;"...", $P9577&lt;&gt;"입력오류", NOT(ISNUMBER(FIND($T$21:$T$34,$P9577)))),
            AND($P9577&lt;&gt;"", $P9577&lt;&gt;"...", $P9577&lt;&gt;"입력오류", $T$19=$P9577)
        )
    )
)</f>
        <v>0</v>
      </c>
    </row>
    <row r="9578" spans="9:17">
      <c r="I9578">
        <f t="shared" si="448"/>
        <v>9577</v>
      </c>
      <c r="J9578" t="e">
        <f t="shared" si="449"/>
        <v>#N/A</v>
      </c>
      <c r="K9578" t="e">
        <f t="shared" si="447"/>
        <v>#N/A</v>
      </c>
      <c r="L9578" t="b">
        <f>COUNTIF($N$2:N9578, N9578)=1</f>
        <v>0</v>
      </c>
      <c r="M9578" s="37">
        <f>IF( $Q9578, MAX($M$1:M9577)+1, 0)</f>
        <v>0</v>
      </c>
      <c r="N9578" t="e" cm="1">
        <f t="array" ref="N9578">INDEX($A$9:$F$1048576, $J9578, $K9578 )</f>
        <v>#N/A</v>
      </c>
      <c r="O9578" t="e" cm="1">
        <f t="array" ref="O9578">INDEX($B$9:$F$1048576, $J9578, $K9578 )</f>
        <v>#N/A</v>
      </c>
      <c r="P9578" t="str" cm="1">
        <f t="array" ref="P9578">IF( $L9578, TRIM(_xll.IMDP("IR", $G$5&amp;$N9578, $G$6)), "" )</f>
        <v/>
      </c>
      <c r="Q9578" t="b" cm="1">
        <f t="array" ref="Q9578">IF(
    $U$1=1, AND($P9578&lt;&gt;"", $P9578&lt;&gt;"...", $P9578&lt;&gt;"입력오류"),
    IF(
        $U$18=1, AND($P9578&lt;&gt;"", $P9578&lt;&gt;"...", $P9578&lt;&gt;"입력오류", ISNUMBER(FIND(INDEX($T$2:$T$7,$U$1),$P9578))),
        IF(
            $U$17="기타", AND($P9578&lt;&gt;"", $P9578&lt;&gt;"...", $P9578&lt;&gt;"입력오류", NOT(ISNUMBER(FIND($T$21:$T$34,$P9578)))),
            AND($P9578&lt;&gt;"", $P9578&lt;&gt;"...", $P9578&lt;&gt;"입력오류", $T$19=$P9578)
        )
    )
)</f>
        <v>0</v>
      </c>
    </row>
    <row r="9579" spans="9:17">
      <c r="I9579">
        <f t="shared" si="448"/>
        <v>9578</v>
      </c>
      <c r="J9579" t="e">
        <f t="shared" si="449"/>
        <v>#N/A</v>
      </c>
      <c r="K9579" t="e">
        <f t="shared" si="447"/>
        <v>#N/A</v>
      </c>
      <c r="L9579" t="b">
        <f>COUNTIF($N$2:N9579, N9579)=1</f>
        <v>0</v>
      </c>
      <c r="M9579" s="37">
        <f>IF( $Q9579, MAX($M$1:M9578)+1, 0)</f>
        <v>0</v>
      </c>
      <c r="N9579" t="e" cm="1">
        <f t="array" ref="N9579">INDEX($A$9:$F$1048576, $J9579, $K9579 )</f>
        <v>#N/A</v>
      </c>
      <c r="O9579" t="e" cm="1">
        <f t="array" ref="O9579">INDEX($B$9:$F$1048576, $J9579, $K9579 )</f>
        <v>#N/A</v>
      </c>
      <c r="P9579" t="str" cm="1">
        <f t="array" ref="P9579">IF( $L9579, TRIM(_xll.IMDP("IR", $G$5&amp;$N9579, $G$6)), "" )</f>
        <v/>
      </c>
      <c r="Q9579" t="b" cm="1">
        <f t="array" ref="Q9579">IF(
    $U$1=1, AND($P9579&lt;&gt;"", $P9579&lt;&gt;"...", $P9579&lt;&gt;"입력오류"),
    IF(
        $U$18=1, AND($P9579&lt;&gt;"", $P9579&lt;&gt;"...", $P9579&lt;&gt;"입력오류", ISNUMBER(FIND(INDEX($T$2:$T$7,$U$1),$P9579))),
        IF(
            $U$17="기타", AND($P9579&lt;&gt;"", $P9579&lt;&gt;"...", $P9579&lt;&gt;"입력오류", NOT(ISNUMBER(FIND($T$21:$T$34,$P9579)))),
            AND($P9579&lt;&gt;"", $P9579&lt;&gt;"...", $P9579&lt;&gt;"입력오류", $T$19=$P9579)
        )
    )
)</f>
        <v>0</v>
      </c>
    </row>
    <row r="9580" spans="9:17">
      <c r="I9580">
        <f t="shared" si="448"/>
        <v>9579</v>
      </c>
      <c r="J9580" t="e">
        <f t="shared" si="449"/>
        <v>#N/A</v>
      </c>
      <c r="K9580" t="e">
        <f t="shared" si="447"/>
        <v>#N/A</v>
      </c>
      <c r="L9580" t="b">
        <f>COUNTIF($N$2:N9580, N9580)=1</f>
        <v>0</v>
      </c>
      <c r="M9580" s="37">
        <f>IF( $Q9580, MAX($M$1:M9579)+1, 0)</f>
        <v>0</v>
      </c>
      <c r="N9580" t="e" cm="1">
        <f t="array" ref="N9580">INDEX($A$9:$F$1048576, $J9580, $K9580 )</f>
        <v>#N/A</v>
      </c>
      <c r="O9580" t="e" cm="1">
        <f t="array" ref="O9580">INDEX($B$9:$F$1048576, $J9580, $K9580 )</f>
        <v>#N/A</v>
      </c>
      <c r="P9580" t="str" cm="1">
        <f t="array" ref="P9580">IF( $L9580, TRIM(_xll.IMDP("IR", $G$5&amp;$N9580, $G$6)), "" )</f>
        <v/>
      </c>
      <c r="Q9580" t="b" cm="1">
        <f t="array" ref="Q9580">IF(
    $U$1=1, AND($P9580&lt;&gt;"", $P9580&lt;&gt;"...", $P9580&lt;&gt;"입력오류"),
    IF(
        $U$18=1, AND($P9580&lt;&gt;"", $P9580&lt;&gt;"...", $P9580&lt;&gt;"입력오류", ISNUMBER(FIND(INDEX($T$2:$T$7,$U$1),$P9580))),
        IF(
            $U$17="기타", AND($P9580&lt;&gt;"", $P9580&lt;&gt;"...", $P9580&lt;&gt;"입력오류", NOT(ISNUMBER(FIND($T$21:$T$34,$P9580)))),
            AND($P9580&lt;&gt;"", $P9580&lt;&gt;"...", $P9580&lt;&gt;"입력오류", $T$19=$P9580)
        )
    )
)</f>
        <v>0</v>
      </c>
    </row>
    <row r="9581" spans="9:17">
      <c r="I9581">
        <f t="shared" si="448"/>
        <v>9580</v>
      </c>
      <c r="J9581" t="e">
        <f t="shared" si="449"/>
        <v>#N/A</v>
      </c>
      <c r="K9581" t="e">
        <f t="shared" si="447"/>
        <v>#N/A</v>
      </c>
      <c r="L9581" t="b">
        <f>COUNTIF($N$2:N9581, N9581)=1</f>
        <v>0</v>
      </c>
      <c r="M9581" s="37">
        <f>IF( $Q9581, MAX($M$1:M9580)+1, 0)</f>
        <v>0</v>
      </c>
      <c r="N9581" t="e" cm="1">
        <f t="array" ref="N9581">INDEX($A$9:$F$1048576, $J9581, $K9581 )</f>
        <v>#N/A</v>
      </c>
      <c r="O9581" t="e" cm="1">
        <f t="array" ref="O9581">INDEX($B$9:$F$1048576, $J9581, $K9581 )</f>
        <v>#N/A</v>
      </c>
      <c r="P9581" t="str" cm="1">
        <f t="array" ref="P9581">IF( $L9581, TRIM(_xll.IMDP("IR", $G$5&amp;$N9581, $G$6)), "" )</f>
        <v/>
      </c>
      <c r="Q9581" t="b" cm="1">
        <f t="array" ref="Q9581">IF(
    $U$1=1, AND($P9581&lt;&gt;"", $P9581&lt;&gt;"...", $P9581&lt;&gt;"입력오류"),
    IF(
        $U$18=1, AND($P9581&lt;&gt;"", $P9581&lt;&gt;"...", $P9581&lt;&gt;"입력오류", ISNUMBER(FIND(INDEX($T$2:$T$7,$U$1),$P9581))),
        IF(
            $U$17="기타", AND($P9581&lt;&gt;"", $P9581&lt;&gt;"...", $P9581&lt;&gt;"입력오류", NOT(ISNUMBER(FIND($T$21:$T$34,$P9581)))),
            AND($P9581&lt;&gt;"", $P9581&lt;&gt;"...", $P9581&lt;&gt;"입력오류", $T$19=$P9581)
        )
    )
)</f>
        <v>0</v>
      </c>
    </row>
    <row r="9582" spans="9:17">
      <c r="I9582">
        <f t="shared" si="448"/>
        <v>9581</v>
      </c>
      <c r="J9582" t="e">
        <f t="shared" si="449"/>
        <v>#N/A</v>
      </c>
      <c r="K9582" t="e">
        <f t="shared" si="447"/>
        <v>#N/A</v>
      </c>
      <c r="L9582" t="b">
        <f>COUNTIF($N$2:N9582, N9582)=1</f>
        <v>0</v>
      </c>
      <c r="M9582" s="37">
        <f>IF( $Q9582, MAX($M$1:M9581)+1, 0)</f>
        <v>0</v>
      </c>
      <c r="N9582" t="e" cm="1">
        <f t="array" ref="N9582">INDEX($A$9:$F$1048576, $J9582, $K9582 )</f>
        <v>#N/A</v>
      </c>
      <c r="O9582" t="e" cm="1">
        <f t="array" ref="O9582">INDEX($B$9:$F$1048576, $J9582, $K9582 )</f>
        <v>#N/A</v>
      </c>
      <c r="P9582" t="str" cm="1">
        <f t="array" ref="P9582">IF( $L9582, TRIM(_xll.IMDP("IR", $G$5&amp;$N9582, $G$6)), "" )</f>
        <v/>
      </c>
      <c r="Q9582" t="b" cm="1">
        <f t="array" ref="Q9582">IF(
    $U$1=1, AND($P9582&lt;&gt;"", $P9582&lt;&gt;"...", $P9582&lt;&gt;"입력오류"),
    IF(
        $U$18=1, AND($P9582&lt;&gt;"", $P9582&lt;&gt;"...", $P9582&lt;&gt;"입력오류", ISNUMBER(FIND(INDEX($T$2:$T$7,$U$1),$P9582))),
        IF(
            $U$17="기타", AND($P9582&lt;&gt;"", $P9582&lt;&gt;"...", $P9582&lt;&gt;"입력오류", NOT(ISNUMBER(FIND($T$21:$T$34,$P9582)))),
            AND($P9582&lt;&gt;"", $P9582&lt;&gt;"...", $P9582&lt;&gt;"입력오류", $T$19=$P9582)
        )
    )
)</f>
        <v>0</v>
      </c>
    </row>
    <row r="9583" spans="9:17">
      <c r="I9583">
        <f t="shared" si="448"/>
        <v>9582</v>
      </c>
      <c r="J9583" t="e">
        <f t="shared" si="449"/>
        <v>#N/A</v>
      </c>
      <c r="K9583" t="e">
        <f t="shared" si="447"/>
        <v>#N/A</v>
      </c>
      <c r="L9583" t="b">
        <f>COUNTIF($N$2:N9583, N9583)=1</f>
        <v>0</v>
      </c>
      <c r="M9583" s="37">
        <f>IF( $Q9583, MAX($M$1:M9582)+1, 0)</f>
        <v>0</v>
      </c>
      <c r="N9583" t="e" cm="1">
        <f t="array" ref="N9583">INDEX($A$9:$F$1048576, $J9583, $K9583 )</f>
        <v>#N/A</v>
      </c>
      <c r="O9583" t="e" cm="1">
        <f t="array" ref="O9583">INDEX($B$9:$F$1048576, $J9583, $K9583 )</f>
        <v>#N/A</v>
      </c>
      <c r="P9583" t="str" cm="1">
        <f t="array" ref="P9583">IF( $L9583, TRIM(_xll.IMDP("IR", $G$5&amp;$N9583, $G$6)), "" )</f>
        <v/>
      </c>
      <c r="Q9583" t="b" cm="1">
        <f t="array" ref="Q9583">IF(
    $U$1=1, AND($P9583&lt;&gt;"", $P9583&lt;&gt;"...", $P9583&lt;&gt;"입력오류"),
    IF(
        $U$18=1, AND($P9583&lt;&gt;"", $P9583&lt;&gt;"...", $P9583&lt;&gt;"입력오류", ISNUMBER(FIND(INDEX($T$2:$T$7,$U$1),$P9583))),
        IF(
            $U$17="기타", AND($P9583&lt;&gt;"", $P9583&lt;&gt;"...", $P9583&lt;&gt;"입력오류", NOT(ISNUMBER(FIND($T$21:$T$34,$P9583)))),
            AND($P9583&lt;&gt;"", $P9583&lt;&gt;"...", $P9583&lt;&gt;"입력오류", $T$19=$P9583)
        )
    )
)</f>
        <v>0</v>
      </c>
    </row>
    <row r="9584" spans="9:17">
      <c r="I9584">
        <f t="shared" si="448"/>
        <v>9583</v>
      </c>
      <c r="J9584" t="e">
        <f t="shared" si="449"/>
        <v>#N/A</v>
      </c>
      <c r="K9584" t="e">
        <f t="shared" si="447"/>
        <v>#N/A</v>
      </c>
      <c r="L9584" t="b">
        <f>COUNTIF($N$2:N9584, N9584)=1</f>
        <v>0</v>
      </c>
      <c r="M9584" s="37">
        <f>IF( $Q9584, MAX($M$1:M9583)+1, 0)</f>
        <v>0</v>
      </c>
      <c r="N9584" t="e" cm="1">
        <f t="array" ref="N9584">INDEX($A$9:$F$1048576, $J9584, $K9584 )</f>
        <v>#N/A</v>
      </c>
      <c r="O9584" t="e" cm="1">
        <f t="array" ref="O9584">INDEX($B$9:$F$1048576, $J9584, $K9584 )</f>
        <v>#N/A</v>
      </c>
      <c r="P9584" t="str" cm="1">
        <f t="array" ref="P9584">IF( $L9584, TRIM(_xll.IMDP("IR", $G$5&amp;$N9584, $G$6)), "" )</f>
        <v/>
      </c>
      <c r="Q9584" t="b" cm="1">
        <f t="array" ref="Q9584">IF(
    $U$1=1, AND($P9584&lt;&gt;"", $P9584&lt;&gt;"...", $P9584&lt;&gt;"입력오류"),
    IF(
        $U$18=1, AND($P9584&lt;&gt;"", $P9584&lt;&gt;"...", $P9584&lt;&gt;"입력오류", ISNUMBER(FIND(INDEX($T$2:$T$7,$U$1),$P9584))),
        IF(
            $U$17="기타", AND($P9584&lt;&gt;"", $P9584&lt;&gt;"...", $P9584&lt;&gt;"입력오류", NOT(ISNUMBER(FIND($T$21:$T$34,$P9584)))),
            AND($P9584&lt;&gt;"", $P9584&lt;&gt;"...", $P9584&lt;&gt;"입력오류", $T$19=$P9584)
        )
    )
)</f>
        <v>0</v>
      </c>
    </row>
    <row r="9585" spans="9:17">
      <c r="I9585">
        <f t="shared" si="448"/>
        <v>9584</v>
      </c>
      <c r="J9585" t="e">
        <f t="shared" si="449"/>
        <v>#N/A</v>
      </c>
      <c r="K9585" t="e">
        <f t="shared" si="447"/>
        <v>#N/A</v>
      </c>
      <c r="L9585" t="b">
        <f>COUNTIF($N$2:N9585, N9585)=1</f>
        <v>0</v>
      </c>
      <c r="M9585" s="37">
        <f>IF( $Q9585, MAX($M$1:M9584)+1, 0)</f>
        <v>0</v>
      </c>
      <c r="N9585" t="e" cm="1">
        <f t="array" ref="N9585">INDEX($A$9:$F$1048576, $J9585, $K9585 )</f>
        <v>#N/A</v>
      </c>
      <c r="O9585" t="e" cm="1">
        <f t="array" ref="O9585">INDEX($B$9:$F$1048576, $J9585, $K9585 )</f>
        <v>#N/A</v>
      </c>
      <c r="P9585" t="str" cm="1">
        <f t="array" ref="P9585">IF( $L9585, TRIM(_xll.IMDP("IR", $G$5&amp;$N9585, $G$6)), "" )</f>
        <v/>
      </c>
      <c r="Q9585" t="b" cm="1">
        <f t="array" ref="Q9585">IF(
    $U$1=1, AND($P9585&lt;&gt;"", $P9585&lt;&gt;"...", $P9585&lt;&gt;"입력오류"),
    IF(
        $U$18=1, AND($P9585&lt;&gt;"", $P9585&lt;&gt;"...", $P9585&lt;&gt;"입력오류", ISNUMBER(FIND(INDEX($T$2:$T$7,$U$1),$P9585))),
        IF(
            $U$17="기타", AND($P9585&lt;&gt;"", $P9585&lt;&gt;"...", $P9585&lt;&gt;"입력오류", NOT(ISNUMBER(FIND($T$21:$T$34,$P9585)))),
            AND($P9585&lt;&gt;"", $P9585&lt;&gt;"...", $P9585&lt;&gt;"입력오류", $T$19=$P9585)
        )
    )
)</f>
        <v>0</v>
      </c>
    </row>
    <row r="9586" spans="9:17">
      <c r="I9586">
        <f t="shared" si="448"/>
        <v>9585</v>
      </c>
      <c r="J9586" t="e">
        <f t="shared" si="449"/>
        <v>#N/A</v>
      </c>
      <c r="K9586" t="e">
        <f t="shared" si="447"/>
        <v>#N/A</v>
      </c>
      <c r="L9586" t="b">
        <f>COUNTIF($N$2:N9586, N9586)=1</f>
        <v>0</v>
      </c>
      <c r="M9586" s="37">
        <f>IF( $Q9586, MAX($M$1:M9585)+1, 0)</f>
        <v>0</v>
      </c>
      <c r="N9586" t="e" cm="1">
        <f t="array" ref="N9586">INDEX($A$9:$F$1048576, $J9586, $K9586 )</f>
        <v>#N/A</v>
      </c>
      <c r="O9586" t="e" cm="1">
        <f t="array" ref="O9586">INDEX($B$9:$F$1048576, $J9586, $K9586 )</f>
        <v>#N/A</v>
      </c>
      <c r="P9586" t="str" cm="1">
        <f t="array" ref="P9586">IF( $L9586, TRIM(_xll.IMDP("IR", $G$5&amp;$N9586, $G$6)), "" )</f>
        <v/>
      </c>
      <c r="Q9586" t="b" cm="1">
        <f t="array" ref="Q9586">IF(
    $U$1=1, AND($P9586&lt;&gt;"", $P9586&lt;&gt;"...", $P9586&lt;&gt;"입력오류"),
    IF(
        $U$18=1, AND($P9586&lt;&gt;"", $P9586&lt;&gt;"...", $P9586&lt;&gt;"입력오류", ISNUMBER(FIND(INDEX($T$2:$T$7,$U$1),$P9586))),
        IF(
            $U$17="기타", AND($P9586&lt;&gt;"", $P9586&lt;&gt;"...", $P9586&lt;&gt;"입력오류", NOT(ISNUMBER(FIND($T$21:$T$34,$P9586)))),
            AND($P9586&lt;&gt;"", $P9586&lt;&gt;"...", $P9586&lt;&gt;"입력오류", $T$19=$P9586)
        )
    )
)</f>
        <v>0</v>
      </c>
    </row>
    <row r="9587" spans="9:17">
      <c r="I9587">
        <f t="shared" si="448"/>
        <v>9586</v>
      </c>
      <c r="J9587" t="e">
        <f t="shared" si="449"/>
        <v>#N/A</v>
      </c>
      <c r="K9587" t="e">
        <f t="shared" si="447"/>
        <v>#N/A</v>
      </c>
      <c r="L9587" t="b">
        <f>COUNTIF($N$2:N9587, N9587)=1</f>
        <v>0</v>
      </c>
      <c r="M9587" s="37">
        <f>IF( $Q9587, MAX($M$1:M9586)+1, 0)</f>
        <v>0</v>
      </c>
      <c r="N9587" t="e" cm="1">
        <f t="array" ref="N9587">INDEX($A$9:$F$1048576, $J9587, $K9587 )</f>
        <v>#N/A</v>
      </c>
      <c r="O9587" t="e" cm="1">
        <f t="array" ref="O9587">INDEX($B$9:$F$1048576, $J9587, $K9587 )</f>
        <v>#N/A</v>
      </c>
      <c r="P9587" t="str" cm="1">
        <f t="array" ref="P9587">IF( $L9587, TRIM(_xll.IMDP("IR", $G$5&amp;$N9587, $G$6)), "" )</f>
        <v/>
      </c>
      <c r="Q9587" t="b" cm="1">
        <f t="array" ref="Q9587">IF(
    $U$1=1, AND($P9587&lt;&gt;"", $P9587&lt;&gt;"...", $P9587&lt;&gt;"입력오류"),
    IF(
        $U$18=1, AND($P9587&lt;&gt;"", $P9587&lt;&gt;"...", $P9587&lt;&gt;"입력오류", ISNUMBER(FIND(INDEX($T$2:$T$7,$U$1),$P9587))),
        IF(
            $U$17="기타", AND($P9587&lt;&gt;"", $P9587&lt;&gt;"...", $P9587&lt;&gt;"입력오류", NOT(ISNUMBER(FIND($T$21:$T$34,$P9587)))),
            AND($P9587&lt;&gt;"", $P9587&lt;&gt;"...", $P9587&lt;&gt;"입력오류", $T$19=$P9587)
        )
    )
)</f>
        <v>0</v>
      </c>
    </row>
    <row r="9588" spans="9:17">
      <c r="I9588">
        <f t="shared" si="448"/>
        <v>9587</v>
      </c>
      <c r="J9588" t="e">
        <f t="shared" si="449"/>
        <v>#N/A</v>
      </c>
      <c r="K9588" t="e">
        <f t="shared" si="447"/>
        <v>#N/A</v>
      </c>
      <c r="L9588" t="b">
        <f>COUNTIF($N$2:N9588, N9588)=1</f>
        <v>0</v>
      </c>
      <c r="M9588" s="37">
        <f>IF( $Q9588, MAX($M$1:M9587)+1, 0)</f>
        <v>0</v>
      </c>
      <c r="N9588" t="e" cm="1">
        <f t="array" ref="N9588">INDEX($A$9:$F$1048576, $J9588, $K9588 )</f>
        <v>#N/A</v>
      </c>
      <c r="O9588" t="e" cm="1">
        <f t="array" ref="O9588">INDEX($B$9:$F$1048576, $J9588, $K9588 )</f>
        <v>#N/A</v>
      </c>
      <c r="P9588" t="str" cm="1">
        <f t="array" ref="P9588">IF( $L9588, TRIM(_xll.IMDP("IR", $G$5&amp;$N9588, $G$6)), "" )</f>
        <v/>
      </c>
      <c r="Q9588" t="b" cm="1">
        <f t="array" ref="Q9588">IF(
    $U$1=1, AND($P9588&lt;&gt;"", $P9588&lt;&gt;"...", $P9588&lt;&gt;"입력오류"),
    IF(
        $U$18=1, AND($P9588&lt;&gt;"", $P9588&lt;&gt;"...", $P9588&lt;&gt;"입력오류", ISNUMBER(FIND(INDEX($T$2:$T$7,$U$1),$P9588))),
        IF(
            $U$17="기타", AND($P9588&lt;&gt;"", $P9588&lt;&gt;"...", $P9588&lt;&gt;"입력오류", NOT(ISNUMBER(FIND($T$21:$T$34,$P9588)))),
            AND($P9588&lt;&gt;"", $P9588&lt;&gt;"...", $P9588&lt;&gt;"입력오류", $T$19=$P9588)
        )
    )
)</f>
        <v>0</v>
      </c>
    </row>
    <row r="9589" spans="9:17">
      <c r="I9589">
        <f t="shared" si="448"/>
        <v>9588</v>
      </c>
      <c r="J9589" t="e">
        <f t="shared" si="449"/>
        <v>#N/A</v>
      </c>
      <c r="K9589" t="e">
        <f t="shared" si="447"/>
        <v>#N/A</v>
      </c>
      <c r="L9589" t="b">
        <f>COUNTIF($N$2:N9589, N9589)=1</f>
        <v>0</v>
      </c>
      <c r="M9589" s="37">
        <f>IF( $Q9589, MAX($M$1:M9588)+1, 0)</f>
        <v>0</v>
      </c>
      <c r="N9589" t="e" cm="1">
        <f t="array" ref="N9589">INDEX($A$9:$F$1048576, $J9589, $K9589 )</f>
        <v>#N/A</v>
      </c>
      <c r="O9589" t="e" cm="1">
        <f t="array" ref="O9589">INDEX($B$9:$F$1048576, $J9589, $K9589 )</f>
        <v>#N/A</v>
      </c>
      <c r="P9589" t="str" cm="1">
        <f t="array" ref="P9589">IF( $L9589, TRIM(_xll.IMDP("IR", $G$5&amp;$N9589, $G$6)), "" )</f>
        <v/>
      </c>
      <c r="Q9589" t="b" cm="1">
        <f t="array" ref="Q9589">IF(
    $U$1=1, AND($P9589&lt;&gt;"", $P9589&lt;&gt;"...", $P9589&lt;&gt;"입력오류"),
    IF(
        $U$18=1, AND($P9589&lt;&gt;"", $P9589&lt;&gt;"...", $P9589&lt;&gt;"입력오류", ISNUMBER(FIND(INDEX($T$2:$T$7,$U$1),$P9589))),
        IF(
            $U$17="기타", AND($P9589&lt;&gt;"", $P9589&lt;&gt;"...", $P9589&lt;&gt;"입력오류", NOT(ISNUMBER(FIND($T$21:$T$34,$P9589)))),
            AND($P9589&lt;&gt;"", $P9589&lt;&gt;"...", $P9589&lt;&gt;"입력오류", $T$19=$P9589)
        )
    )
)</f>
        <v>0</v>
      </c>
    </row>
    <row r="9590" spans="9:17">
      <c r="I9590">
        <f t="shared" si="448"/>
        <v>9589</v>
      </c>
      <c r="J9590" t="e">
        <f t="shared" si="449"/>
        <v>#N/A</v>
      </c>
      <c r="K9590" t="e">
        <f t="shared" si="447"/>
        <v>#N/A</v>
      </c>
      <c r="L9590" t="b">
        <f>COUNTIF($N$2:N9590, N9590)=1</f>
        <v>0</v>
      </c>
      <c r="M9590" s="37">
        <f>IF( $Q9590, MAX($M$1:M9589)+1, 0)</f>
        <v>0</v>
      </c>
      <c r="N9590" t="e" cm="1">
        <f t="array" ref="N9590">INDEX($A$9:$F$1048576, $J9590, $K9590 )</f>
        <v>#N/A</v>
      </c>
      <c r="O9590" t="e" cm="1">
        <f t="array" ref="O9590">INDEX($B$9:$F$1048576, $J9590, $K9590 )</f>
        <v>#N/A</v>
      </c>
      <c r="P9590" t="str" cm="1">
        <f t="array" ref="P9590">IF( $L9590, TRIM(_xll.IMDP("IR", $G$5&amp;$N9590, $G$6)), "" )</f>
        <v/>
      </c>
      <c r="Q9590" t="b" cm="1">
        <f t="array" ref="Q9590">IF(
    $U$1=1, AND($P9590&lt;&gt;"", $P9590&lt;&gt;"...", $P9590&lt;&gt;"입력오류"),
    IF(
        $U$18=1, AND($P9590&lt;&gt;"", $P9590&lt;&gt;"...", $P9590&lt;&gt;"입력오류", ISNUMBER(FIND(INDEX($T$2:$T$7,$U$1),$P9590))),
        IF(
            $U$17="기타", AND($P9590&lt;&gt;"", $P9590&lt;&gt;"...", $P9590&lt;&gt;"입력오류", NOT(ISNUMBER(FIND($T$21:$T$34,$P9590)))),
            AND($P9590&lt;&gt;"", $P9590&lt;&gt;"...", $P9590&lt;&gt;"입력오류", $T$19=$P9590)
        )
    )
)</f>
        <v>0</v>
      </c>
    </row>
    <row r="9591" spans="9:17">
      <c r="I9591">
        <f t="shared" si="448"/>
        <v>9590</v>
      </c>
      <c r="J9591" t="e">
        <f t="shared" si="449"/>
        <v>#N/A</v>
      </c>
      <c r="K9591" t="e">
        <f t="shared" si="447"/>
        <v>#N/A</v>
      </c>
      <c r="L9591" t="b">
        <f>COUNTIF($N$2:N9591, N9591)=1</f>
        <v>0</v>
      </c>
      <c r="M9591" s="37">
        <f>IF( $Q9591, MAX($M$1:M9590)+1, 0)</f>
        <v>0</v>
      </c>
      <c r="N9591" t="e" cm="1">
        <f t="array" ref="N9591">INDEX($A$9:$F$1048576, $J9591, $K9591 )</f>
        <v>#N/A</v>
      </c>
      <c r="O9591" t="e" cm="1">
        <f t="array" ref="O9591">INDEX($B$9:$F$1048576, $J9591, $K9591 )</f>
        <v>#N/A</v>
      </c>
      <c r="P9591" t="str" cm="1">
        <f t="array" ref="P9591">IF( $L9591, TRIM(_xll.IMDP("IR", $G$5&amp;$N9591, $G$6)), "" )</f>
        <v/>
      </c>
      <c r="Q9591" t="b" cm="1">
        <f t="array" ref="Q9591">IF(
    $U$1=1, AND($P9591&lt;&gt;"", $P9591&lt;&gt;"...", $P9591&lt;&gt;"입력오류"),
    IF(
        $U$18=1, AND($P9591&lt;&gt;"", $P9591&lt;&gt;"...", $P9591&lt;&gt;"입력오류", ISNUMBER(FIND(INDEX($T$2:$T$7,$U$1),$P9591))),
        IF(
            $U$17="기타", AND($P9591&lt;&gt;"", $P9591&lt;&gt;"...", $P9591&lt;&gt;"입력오류", NOT(ISNUMBER(FIND($T$21:$T$34,$P9591)))),
            AND($P9591&lt;&gt;"", $P9591&lt;&gt;"...", $P9591&lt;&gt;"입력오류", $T$19=$P9591)
        )
    )
)</f>
        <v>0</v>
      </c>
    </row>
    <row r="9592" spans="9:17">
      <c r="I9592">
        <f t="shared" si="448"/>
        <v>9591</v>
      </c>
      <c r="J9592" t="e">
        <f t="shared" si="449"/>
        <v>#N/A</v>
      </c>
      <c r="K9592" t="e">
        <f t="shared" si="447"/>
        <v>#N/A</v>
      </c>
      <c r="L9592" t="b">
        <f>COUNTIF($N$2:N9592, N9592)=1</f>
        <v>0</v>
      </c>
      <c r="M9592" s="37">
        <f>IF( $Q9592, MAX($M$1:M9591)+1, 0)</f>
        <v>0</v>
      </c>
      <c r="N9592" t="e" cm="1">
        <f t="array" ref="N9592">INDEX($A$9:$F$1048576, $J9592, $K9592 )</f>
        <v>#N/A</v>
      </c>
      <c r="O9592" t="e" cm="1">
        <f t="array" ref="O9592">INDEX($B$9:$F$1048576, $J9592, $K9592 )</f>
        <v>#N/A</v>
      </c>
      <c r="P9592" t="str" cm="1">
        <f t="array" ref="P9592">IF( $L9592, TRIM(_xll.IMDP("IR", $G$5&amp;$N9592, $G$6)), "" )</f>
        <v/>
      </c>
      <c r="Q9592" t="b" cm="1">
        <f t="array" ref="Q9592">IF(
    $U$1=1, AND($P9592&lt;&gt;"", $P9592&lt;&gt;"...", $P9592&lt;&gt;"입력오류"),
    IF(
        $U$18=1, AND($P9592&lt;&gt;"", $P9592&lt;&gt;"...", $P9592&lt;&gt;"입력오류", ISNUMBER(FIND(INDEX($T$2:$T$7,$U$1),$P9592))),
        IF(
            $U$17="기타", AND($P9592&lt;&gt;"", $P9592&lt;&gt;"...", $P9592&lt;&gt;"입력오류", NOT(ISNUMBER(FIND($T$21:$T$34,$P9592)))),
            AND($P9592&lt;&gt;"", $P9592&lt;&gt;"...", $P9592&lt;&gt;"입력오류", $T$19=$P9592)
        )
    )
)</f>
        <v>0</v>
      </c>
    </row>
    <row r="9593" spans="9:17">
      <c r="I9593">
        <f t="shared" si="448"/>
        <v>9592</v>
      </c>
      <c r="J9593" t="e">
        <f t="shared" si="449"/>
        <v>#N/A</v>
      </c>
      <c r="K9593" t="e">
        <f t="shared" si="447"/>
        <v>#N/A</v>
      </c>
      <c r="L9593" t="b">
        <f>COUNTIF($N$2:N9593, N9593)=1</f>
        <v>0</v>
      </c>
      <c r="M9593" s="37">
        <f>IF( $Q9593, MAX($M$1:M9592)+1, 0)</f>
        <v>0</v>
      </c>
      <c r="N9593" t="e" cm="1">
        <f t="array" ref="N9593">INDEX($A$9:$F$1048576, $J9593, $K9593 )</f>
        <v>#N/A</v>
      </c>
      <c r="O9593" t="e" cm="1">
        <f t="array" ref="O9593">INDEX($B$9:$F$1048576, $J9593, $K9593 )</f>
        <v>#N/A</v>
      </c>
      <c r="P9593" t="str" cm="1">
        <f t="array" ref="P9593">IF( $L9593, TRIM(_xll.IMDP("IR", $G$5&amp;$N9593, $G$6)), "" )</f>
        <v/>
      </c>
      <c r="Q9593" t="b" cm="1">
        <f t="array" ref="Q9593">IF(
    $U$1=1, AND($P9593&lt;&gt;"", $P9593&lt;&gt;"...", $P9593&lt;&gt;"입력오류"),
    IF(
        $U$18=1, AND($P9593&lt;&gt;"", $P9593&lt;&gt;"...", $P9593&lt;&gt;"입력오류", ISNUMBER(FIND(INDEX($T$2:$T$7,$U$1),$P9593))),
        IF(
            $U$17="기타", AND($P9593&lt;&gt;"", $P9593&lt;&gt;"...", $P9593&lt;&gt;"입력오류", NOT(ISNUMBER(FIND($T$21:$T$34,$P9593)))),
            AND($P9593&lt;&gt;"", $P9593&lt;&gt;"...", $P9593&lt;&gt;"입력오류", $T$19=$P9593)
        )
    )
)</f>
        <v>0</v>
      </c>
    </row>
    <row r="9594" spans="9:17">
      <c r="I9594">
        <f t="shared" si="448"/>
        <v>9593</v>
      </c>
      <c r="J9594" t="e">
        <f t="shared" si="449"/>
        <v>#N/A</v>
      </c>
      <c r="K9594" t="e">
        <f t="shared" si="447"/>
        <v>#N/A</v>
      </c>
      <c r="L9594" t="b">
        <f>COUNTIF($N$2:N9594, N9594)=1</f>
        <v>0</v>
      </c>
      <c r="M9594" s="37">
        <f>IF( $Q9594, MAX($M$1:M9593)+1, 0)</f>
        <v>0</v>
      </c>
      <c r="N9594" t="e" cm="1">
        <f t="array" ref="N9594">INDEX($A$9:$F$1048576, $J9594, $K9594 )</f>
        <v>#N/A</v>
      </c>
      <c r="O9594" t="e" cm="1">
        <f t="array" ref="O9594">INDEX($B$9:$F$1048576, $J9594, $K9594 )</f>
        <v>#N/A</v>
      </c>
      <c r="P9594" t="str" cm="1">
        <f t="array" ref="P9594">IF( $L9594, TRIM(_xll.IMDP("IR", $G$5&amp;$N9594, $G$6)), "" )</f>
        <v/>
      </c>
      <c r="Q9594" t="b" cm="1">
        <f t="array" ref="Q9594">IF(
    $U$1=1, AND($P9594&lt;&gt;"", $P9594&lt;&gt;"...", $P9594&lt;&gt;"입력오류"),
    IF(
        $U$18=1, AND($P9594&lt;&gt;"", $P9594&lt;&gt;"...", $P9594&lt;&gt;"입력오류", ISNUMBER(FIND(INDEX($T$2:$T$7,$U$1),$P9594))),
        IF(
            $U$17="기타", AND($P9594&lt;&gt;"", $P9594&lt;&gt;"...", $P9594&lt;&gt;"입력오류", NOT(ISNUMBER(FIND($T$21:$T$34,$P9594)))),
            AND($P9594&lt;&gt;"", $P9594&lt;&gt;"...", $P9594&lt;&gt;"입력오류", $T$19=$P9594)
        )
    )
)</f>
        <v>0</v>
      </c>
    </row>
    <row r="9595" spans="9:17">
      <c r="I9595">
        <f t="shared" si="448"/>
        <v>9594</v>
      </c>
      <c r="J9595" t="e">
        <f t="shared" si="449"/>
        <v>#N/A</v>
      </c>
      <c r="K9595" t="e">
        <f t="shared" si="447"/>
        <v>#N/A</v>
      </c>
      <c r="L9595" t="b">
        <f>COUNTIF($N$2:N9595, N9595)=1</f>
        <v>0</v>
      </c>
      <c r="M9595" s="37">
        <f>IF( $Q9595, MAX($M$1:M9594)+1, 0)</f>
        <v>0</v>
      </c>
      <c r="N9595" t="e" cm="1">
        <f t="array" ref="N9595">INDEX($A$9:$F$1048576, $J9595, $K9595 )</f>
        <v>#N/A</v>
      </c>
      <c r="O9595" t="e" cm="1">
        <f t="array" ref="O9595">INDEX($B$9:$F$1048576, $J9595, $K9595 )</f>
        <v>#N/A</v>
      </c>
      <c r="P9595" t="str" cm="1">
        <f t="array" ref="P9595">IF( $L9595, TRIM(_xll.IMDP("IR", $G$5&amp;$N9595, $G$6)), "" )</f>
        <v/>
      </c>
      <c r="Q9595" t="b" cm="1">
        <f t="array" ref="Q9595">IF(
    $U$1=1, AND($P9595&lt;&gt;"", $P9595&lt;&gt;"...", $P9595&lt;&gt;"입력오류"),
    IF(
        $U$18=1, AND($P9595&lt;&gt;"", $P9595&lt;&gt;"...", $P9595&lt;&gt;"입력오류", ISNUMBER(FIND(INDEX($T$2:$T$7,$U$1),$P9595))),
        IF(
            $U$17="기타", AND($P9595&lt;&gt;"", $P9595&lt;&gt;"...", $P9595&lt;&gt;"입력오류", NOT(ISNUMBER(FIND($T$21:$T$34,$P9595)))),
            AND($P9595&lt;&gt;"", $P9595&lt;&gt;"...", $P9595&lt;&gt;"입력오류", $T$19=$P9595)
        )
    )
)</f>
        <v>0</v>
      </c>
    </row>
    <row r="9596" spans="9:17">
      <c r="I9596">
        <f t="shared" si="448"/>
        <v>9595</v>
      </c>
      <c r="J9596" t="e">
        <f t="shared" si="449"/>
        <v>#N/A</v>
      </c>
      <c r="K9596" t="e">
        <f t="shared" si="447"/>
        <v>#N/A</v>
      </c>
      <c r="L9596" t="b">
        <f>COUNTIF($N$2:N9596, N9596)=1</f>
        <v>0</v>
      </c>
      <c r="M9596" s="37">
        <f>IF( $Q9596, MAX($M$1:M9595)+1, 0)</f>
        <v>0</v>
      </c>
      <c r="N9596" t="e" cm="1">
        <f t="array" ref="N9596">INDEX($A$9:$F$1048576, $J9596, $K9596 )</f>
        <v>#N/A</v>
      </c>
      <c r="O9596" t="e" cm="1">
        <f t="array" ref="O9596">INDEX($B$9:$F$1048576, $J9596, $K9596 )</f>
        <v>#N/A</v>
      </c>
      <c r="P9596" t="str" cm="1">
        <f t="array" ref="P9596">IF( $L9596, TRIM(_xll.IMDP("IR", $G$5&amp;$N9596, $G$6)), "" )</f>
        <v/>
      </c>
      <c r="Q9596" t="b" cm="1">
        <f t="array" ref="Q9596">IF(
    $U$1=1, AND($P9596&lt;&gt;"", $P9596&lt;&gt;"...", $P9596&lt;&gt;"입력오류"),
    IF(
        $U$18=1, AND($P9596&lt;&gt;"", $P9596&lt;&gt;"...", $P9596&lt;&gt;"입력오류", ISNUMBER(FIND(INDEX($T$2:$T$7,$U$1),$P9596))),
        IF(
            $U$17="기타", AND($P9596&lt;&gt;"", $P9596&lt;&gt;"...", $P9596&lt;&gt;"입력오류", NOT(ISNUMBER(FIND($T$21:$T$34,$P9596)))),
            AND($P9596&lt;&gt;"", $P9596&lt;&gt;"...", $P9596&lt;&gt;"입력오류", $T$19=$P9596)
        )
    )
)</f>
        <v>0</v>
      </c>
    </row>
    <row r="9597" spans="9:17">
      <c r="I9597">
        <f t="shared" si="448"/>
        <v>9596</v>
      </c>
      <c r="J9597" t="e">
        <f t="shared" si="449"/>
        <v>#N/A</v>
      </c>
      <c r="K9597" t="e">
        <f t="shared" si="447"/>
        <v>#N/A</v>
      </c>
      <c r="L9597" t="b">
        <f>COUNTIF($N$2:N9597, N9597)=1</f>
        <v>0</v>
      </c>
      <c r="M9597" s="37">
        <f>IF( $Q9597, MAX($M$1:M9596)+1, 0)</f>
        <v>0</v>
      </c>
      <c r="N9597" t="e" cm="1">
        <f t="array" ref="N9597">INDEX($A$9:$F$1048576, $J9597, $K9597 )</f>
        <v>#N/A</v>
      </c>
      <c r="O9597" t="e" cm="1">
        <f t="array" ref="O9597">INDEX($B$9:$F$1048576, $J9597, $K9597 )</f>
        <v>#N/A</v>
      </c>
      <c r="P9597" t="str" cm="1">
        <f t="array" ref="P9597">IF( $L9597, TRIM(_xll.IMDP("IR", $G$5&amp;$N9597, $G$6)), "" )</f>
        <v/>
      </c>
      <c r="Q9597" t="b" cm="1">
        <f t="array" ref="Q9597">IF(
    $U$1=1, AND($P9597&lt;&gt;"", $P9597&lt;&gt;"...", $P9597&lt;&gt;"입력오류"),
    IF(
        $U$18=1, AND($P9597&lt;&gt;"", $P9597&lt;&gt;"...", $P9597&lt;&gt;"입력오류", ISNUMBER(FIND(INDEX($T$2:$T$7,$U$1),$P9597))),
        IF(
            $U$17="기타", AND($P9597&lt;&gt;"", $P9597&lt;&gt;"...", $P9597&lt;&gt;"입력오류", NOT(ISNUMBER(FIND($T$21:$T$34,$P9597)))),
            AND($P9597&lt;&gt;"", $P9597&lt;&gt;"...", $P9597&lt;&gt;"입력오류", $T$19=$P9597)
        )
    )
)</f>
        <v>0</v>
      </c>
    </row>
    <row r="9598" spans="9:17">
      <c r="I9598">
        <f t="shared" si="448"/>
        <v>9597</v>
      </c>
      <c r="J9598" t="e">
        <f t="shared" si="449"/>
        <v>#N/A</v>
      </c>
      <c r="K9598" t="e">
        <f t="shared" si="447"/>
        <v>#N/A</v>
      </c>
      <c r="L9598" t="b">
        <f>COUNTIF($N$2:N9598, N9598)=1</f>
        <v>0</v>
      </c>
      <c r="M9598" s="37">
        <f>IF( $Q9598, MAX($M$1:M9597)+1, 0)</f>
        <v>0</v>
      </c>
      <c r="N9598" t="e" cm="1">
        <f t="array" ref="N9598">INDEX($A$9:$F$1048576, $J9598, $K9598 )</f>
        <v>#N/A</v>
      </c>
      <c r="O9598" t="e" cm="1">
        <f t="array" ref="O9598">INDEX($B$9:$F$1048576, $J9598, $K9598 )</f>
        <v>#N/A</v>
      </c>
      <c r="P9598" t="str" cm="1">
        <f t="array" ref="P9598">IF( $L9598, TRIM(_xll.IMDP("IR", $G$5&amp;$N9598, $G$6)), "" )</f>
        <v/>
      </c>
      <c r="Q9598" t="b" cm="1">
        <f t="array" ref="Q9598">IF(
    $U$1=1, AND($P9598&lt;&gt;"", $P9598&lt;&gt;"...", $P9598&lt;&gt;"입력오류"),
    IF(
        $U$18=1, AND($P9598&lt;&gt;"", $P9598&lt;&gt;"...", $P9598&lt;&gt;"입력오류", ISNUMBER(FIND(INDEX($T$2:$T$7,$U$1),$P9598))),
        IF(
            $U$17="기타", AND($P9598&lt;&gt;"", $P9598&lt;&gt;"...", $P9598&lt;&gt;"입력오류", NOT(ISNUMBER(FIND($T$21:$T$34,$P9598)))),
            AND($P9598&lt;&gt;"", $P9598&lt;&gt;"...", $P9598&lt;&gt;"입력오류", $T$19=$P9598)
        )
    )
)</f>
        <v>0</v>
      </c>
    </row>
    <row r="9599" spans="9:17">
      <c r="I9599">
        <f t="shared" si="448"/>
        <v>9598</v>
      </c>
      <c r="J9599" t="e">
        <f t="shared" si="449"/>
        <v>#N/A</v>
      </c>
      <c r="K9599" t="e">
        <f t="shared" si="447"/>
        <v>#N/A</v>
      </c>
      <c r="L9599" t="b">
        <f>COUNTIF($N$2:N9599, N9599)=1</f>
        <v>0</v>
      </c>
      <c r="M9599" s="37">
        <f>IF( $Q9599, MAX($M$1:M9598)+1, 0)</f>
        <v>0</v>
      </c>
      <c r="N9599" t="e" cm="1">
        <f t="array" ref="N9599">INDEX($A$9:$F$1048576, $J9599, $K9599 )</f>
        <v>#N/A</v>
      </c>
      <c r="O9599" t="e" cm="1">
        <f t="array" ref="O9599">INDEX($B$9:$F$1048576, $J9599, $K9599 )</f>
        <v>#N/A</v>
      </c>
      <c r="P9599" t="str" cm="1">
        <f t="array" ref="P9599">IF( $L9599, TRIM(_xll.IMDP("IR", $G$5&amp;$N9599, $G$6)), "" )</f>
        <v/>
      </c>
      <c r="Q9599" t="b" cm="1">
        <f t="array" ref="Q9599">IF(
    $U$1=1, AND($P9599&lt;&gt;"", $P9599&lt;&gt;"...", $P9599&lt;&gt;"입력오류"),
    IF(
        $U$18=1, AND($P9599&lt;&gt;"", $P9599&lt;&gt;"...", $P9599&lt;&gt;"입력오류", ISNUMBER(FIND(INDEX($T$2:$T$7,$U$1),$P9599))),
        IF(
            $U$17="기타", AND($P9599&lt;&gt;"", $P9599&lt;&gt;"...", $P9599&lt;&gt;"입력오류", NOT(ISNUMBER(FIND($T$21:$T$34,$P9599)))),
            AND($P9599&lt;&gt;"", $P9599&lt;&gt;"...", $P9599&lt;&gt;"입력오류", $T$19=$P9599)
        )
    )
)</f>
        <v>0</v>
      </c>
    </row>
    <row r="9600" spans="9:17">
      <c r="I9600">
        <f t="shared" si="448"/>
        <v>9599</v>
      </c>
      <c r="J9600" t="e">
        <f t="shared" si="449"/>
        <v>#N/A</v>
      </c>
      <c r="K9600" t="e">
        <f t="shared" si="447"/>
        <v>#N/A</v>
      </c>
      <c r="L9600" t="b">
        <f>COUNTIF($N$2:N9600, N9600)=1</f>
        <v>0</v>
      </c>
      <c r="M9600" s="37">
        <f>IF( $Q9600, MAX($M$1:M9599)+1, 0)</f>
        <v>0</v>
      </c>
      <c r="N9600" t="e" cm="1">
        <f t="array" ref="N9600">INDEX($A$9:$F$1048576, $J9600, $K9600 )</f>
        <v>#N/A</v>
      </c>
      <c r="O9600" t="e" cm="1">
        <f t="array" ref="O9600">INDEX($B$9:$F$1048576, $J9600, $K9600 )</f>
        <v>#N/A</v>
      </c>
      <c r="P9600" t="str" cm="1">
        <f t="array" ref="P9600">IF( $L9600, TRIM(_xll.IMDP("IR", $G$5&amp;$N9600, $G$6)), "" )</f>
        <v/>
      </c>
      <c r="Q9600" t="b" cm="1">
        <f t="array" ref="Q9600">IF(
    $U$1=1, AND($P9600&lt;&gt;"", $P9600&lt;&gt;"...", $P9600&lt;&gt;"입력오류"),
    IF(
        $U$18=1, AND($P9600&lt;&gt;"", $P9600&lt;&gt;"...", $P9600&lt;&gt;"입력오류", ISNUMBER(FIND(INDEX($T$2:$T$7,$U$1),$P9600))),
        IF(
            $U$17="기타", AND($P9600&lt;&gt;"", $P9600&lt;&gt;"...", $P9600&lt;&gt;"입력오류", NOT(ISNUMBER(FIND($T$21:$T$34,$P9600)))),
            AND($P9600&lt;&gt;"", $P9600&lt;&gt;"...", $P9600&lt;&gt;"입력오류", $T$19=$P9600)
        )
    )
)</f>
        <v>0</v>
      </c>
    </row>
    <row r="9601" spans="9:17">
      <c r="I9601">
        <f t="shared" si="448"/>
        <v>9600</v>
      </c>
      <c r="J9601" t="e">
        <f t="shared" si="449"/>
        <v>#N/A</v>
      </c>
      <c r="K9601" t="e">
        <f t="shared" si="447"/>
        <v>#N/A</v>
      </c>
      <c r="L9601" t="b">
        <f>COUNTIF($N$2:N9601, N9601)=1</f>
        <v>0</v>
      </c>
      <c r="M9601" s="37">
        <f>IF( $Q9601, MAX($M$1:M9600)+1, 0)</f>
        <v>0</v>
      </c>
      <c r="N9601" t="e" cm="1">
        <f t="array" ref="N9601">INDEX($A$9:$F$1048576, $J9601, $K9601 )</f>
        <v>#N/A</v>
      </c>
      <c r="O9601" t="e" cm="1">
        <f t="array" ref="O9601">INDEX($B$9:$F$1048576, $J9601, $K9601 )</f>
        <v>#N/A</v>
      </c>
      <c r="P9601" t="str" cm="1">
        <f t="array" ref="P9601">IF( $L9601, TRIM(_xll.IMDP("IR", $G$5&amp;$N9601, $G$6)), "" )</f>
        <v/>
      </c>
      <c r="Q9601" t="b" cm="1">
        <f t="array" ref="Q9601">IF(
    $U$1=1, AND($P9601&lt;&gt;"", $P9601&lt;&gt;"...", $P9601&lt;&gt;"입력오류"),
    IF(
        $U$18=1, AND($P9601&lt;&gt;"", $P9601&lt;&gt;"...", $P9601&lt;&gt;"입력오류", ISNUMBER(FIND(INDEX($T$2:$T$7,$U$1),$P9601))),
        IF(
            $U$17="기타", AND($P9601&lt;&gt;"", $P9601&lt;&gt;"...", $P9601&lt;&gt;"입력오류", NOT(ISNUMBER(FIND($T$21:$T$34,$P9601)))),
            AND($P9601&lt;&gt;"", $P9601&lt;&gt;"...", $P9601&lt;&gt;"입력오류", $T$19=$P9601)
        )
    )
)</f>
        <v>0</v>
      </c>
    </row>
    <row r="9602" spans="9:17">
      <c r="I9602">
        <f t="shared" si="448"/>
        <v>9601</v>
      </c>
      <c r="J9602" t="e">
        <f t="shared" si="449"/>
        <v>#N/A</v>
      </c>
      <c r="K9602" t="e">
        <f t="shared" ref="K9602:K9665" si="450">IF( $I9602&gt;$G$4, NA(), IF($I9602&gt;$G$3, 5, IF($I9602&gt;$G$2, 3, 1 ) ) )</f>
        <v>#N/A</v>
      </c>
      <c r="L9602" t="b">
        <f>COUNTIF($N$2:N9602, N9602)=1</f>
        <v>0</v>
      </c>
      <c r="M9602" s="37">
        <f>IF( $Q9602, MAX($M$1:M9601)+1, 0)</f>
        <v>0</v>
      </c>
      <c r="N9602" t="e" cm="1">
        <f t="array" ref="N9602">INDEX($A$9:$F$1048576, $J9602, $K9602 )</f>
        <v>#N/A</v>
      </c>
      <c r="O9602" t="e" cm="1">
        <f t="array" ref="O9602">INDEX($B$9:$F$1048576, $J9602, $K9602 )</f>
        <v>#N/A</v>
      </c>
      <c r="P9602" t="str" cm="1">
        <f t="array" ref="P9602">IF( $L9602, TRIM(_xll.IMDP("IR", $G$5&amp;$N9602, $G$6)), "" )</f>
        <v/>
      </c>
      <c r="Q9602" t="b" cm="1">
        <f t="array" ref="Q9602">IF(
    $U$1=1, AND($P9602&lt;&gt;"", $P9602&lt;&gt;"...", $P9602&lt;&gt;"입력오류"),
    IF(
        $U$18=1, AND($P9602&lt;&gt;"", $P9602&lt;&gt;"...", $P9602&lt;&gt;"입력오류", ISNUMBER(FIND(INDEX($T$2:$T$7,$U$1),$P9602))),
        IF(
            $U$17="기타", AND($P9602&lt;&gt;"", $P9602&lt;&gt;"...", $P9602&lt;&gt;"입력오류", NOT(ISNUMBER(FIND($T$21:$T$34,$P9602)))),
            AND($P9602&lt;&gt;"", $P9602&lt;&gt;"...", $P9602&lt;&gt;"입력오류", $T$19=$P9602)
        )
    )
)</f>
        <v>0</v>
      </c>
    </row>
    <row r="9603" spans="9:17">
      <c r="I9603">
        <f t="shared" ref="I9603:I9666" si="451">ROW()-1</f>
        <v>9602</v>
      </c>
      <c r="J9603" t="e">
        <f t="shared" ref="J9603:J9666" si="452">IF( $I9603&gt;$G$4, NA(), IF($I9603&gt;$G$3, $I9603-$G$3, IF($I9603&gt;$G$2, $I9603-$G$2, $I9603 ) ) )</f>
        <v>#N/A</v>
      </c>
      <c r="K9603" t="e">
        <f t="shared" si="450"/>
        <v>#N/A</v>
      </c>
      <c r="L9603" t="b">
        <f>COUNTIF($N$2:N9603, N9603)=1</f>
        <v>0</v>
      </c>
      <c r="M9603" s="37">
        <f>IF( $Q9603, MAX($M$1:M9602)+1, 0)</f>
        <v>0</v>
      </c>
      <c r="N9603" t="e" cm="1">
        <f t="array" ref="N9603">INDEX($A$9:$F$1048576, $J9603, $K9603 )</f>
        <v>#N/A</v>
      </c>
      <c r="O9603" t="e" cm="1">
        <f t="array" ref="O9603">INDEX($B$9:$F$1048576, $J9603, $K9603 )</f>
        <v>#N/A</v>
      </c>
      <c r="P9603" t="str" cm="1">
        <f t="array" ref="P9603">IF( $L9603, TRIM(_xll.IMDP("IR", $G$5&amp;$N9603, $G$6)), "" )</f>
        <v/>
      </c>
      <c r="Q9603" t="b" cm="1">
        <f t="array" ref="Q9603">IF(
    $U$1=1, AND($P9603&lt;&gt;"", $P9603&lt;&gt;"...", $P9603&lt;&gt;"입력오류"),
    IF(
        $U$18=1, AND($P9603&lt;&gt;"", $P9603&lt;&gt;"...", $P9603&lt;&gt;"입력오류", ISNUMBER(FIND(INDEX($T$2:$T$7,$U$1),$P9603))),
        IF(
            $U$17="기타", AND($P9603&lt;&gt;"", $P9603&lt;&gt;"...", $P9603&lt;&gt;"입력오류", NOT(ISNUMBER(FIND($T$21:$T$34,$P9603)))),
            AND($P9603&lt;&gt;"", $P9603&lt;&gt;"...", $P9603&lt;&gt;"입력오류", $T$19=$P9603)
        )
    )
)</f>
        <v>0</v>
      </c>
    </row>
    <row r="9604" spans="9:17">
      <c r="I9604">
        <f t="shared" si="451"/>
        <v>9603</v>
      </c>
      <c r="J9604" t="e">
        <f t="shared" si="452"/>
        <v>#N/A</v>
      </c>
      <c r="K9604" t="e">
        <f t="shared" si="450"/>
        <v>#N/A</v>
      </c>
      <c r="L9604" t="b">
        <f>COUNTIF($N$2:N9604, N9604)=1</f>
        <v>0</v>
      </c>
      <c r="M9604" s="37">
        <f>IF( $Q9604, MAX($M$1:M9603)+1, 0)</f>
        <v>0</v>
      </c>
      <c r="N9604" t="e" cm="1">
        <f t="array" ref="N9604">INDEX($A$9:$F$1048576, $J9604, $K9604 )</f>
        <v>#N/A</v>
      </c>
      <c r="O9604" t="e" cm="1">
        <f t="array" ref="O9604">INDEX($B$9:$F$1048576, $J9604, $K9604 )</f>
        <v>#N/A</v>
      </c>
      <c r="P9604" t="str" cm="1">
        <f t="array" ref="P9604">IF( $L9604, TRIM(_xll.IMDP("IR", $G$5&amp;$N9604, $G$6)), "" )</f>
        <v/>
      </c>
      <c r="Q9604" t="b" cm="1">
        <f t="array" ref="Q9604">IF(
    $U$1=1, AND($P9604&lt;&gt;"", $P9604&lt;&gt;"...", $P9604&lt;&gt;"입력오류"),
    IF(
        $U$18=1, AND($P9604&lt;&gt;"", $P9604&lt;&gt;"...", $P9604&lt;&gt;"입력오류", ISNUMBER(FIND(INDEX($T$2:$T$7,$U$1),$P9604))),
        IF(
            $U$17="기타", AND($P9604&lt;&gt;"", $P9604&lt;&gt;"...", $P9604&lt;&gt;"입력오류", NOT(ISNUMBER(FIND($T$21:$T$34,$P9604)))),
            AND($P9604&lt;&gt;"", $P9604&lt;&gt;"...", $P9604&lt;&gt;"입력오류", $T$19=$P9604)
        )
    )
)</f>
        <v>0</v>
      </c>
    </row>
    <row r="9605" spans="9:17">
      <c r="I9605">
        <f t="shared" si="451"/>
        <v>9604</v>
      </c>
      <c r="J9605" t="e">
        <f t="shared" si="452"/>
        <v>#N/A</v>
      </c>
      <c r="K9605" t="e">
        <f t="shared" si="450"/>
        <v>#N/A</v>
      </c>
      <c r="L9605" t="b">
        <f>COUNTIF($N$2:N9605, N9605)=1</f>
        <v>0</v>
      </c>
      <c r="M9605" s="37">
        <f>IF( $Q9605, MAX($M$1:M9604)+1, 0)</f>
        <v>0</v>
      </c>
      <c r="N9605" t="e" cm="1">
        <f t="array" ref="N9605">INDEX($A$9:$F$1048576, $J9605, $K9605 )</f>
        <v>#N/A</v>
      </c>
      <c r="O9605" t="e" cm="1">
        <f t="array" ref="O9605">INDEX($B$9:$F$1048576, $J9605, $K9605 )</f>
        <v>#N/A</v>
      </c>
      <c r="P9605" t="str" cm="1">
        <f t="array" ref="P9605">IF( $L9605, TRIM(_xll.IMDP("IR", $G$5&amp;$N9605, $G$6)), "" )</f>
        <v/>
      </c>
      <c r="Q9605" t="b" cm="1">
        <f t="array" ref="Q9605">IF(
    $U$1=1, AND($P9605&lt;&gt;"", $P9605&lt;&gt;"...", $P9605&lt;&gt;"입력오류"),
    IF(
        $U$18=1, AND($P9605&lt;&gt;"", $P9605&lt;&gt;"...", $P9605&lt;&gt;"입력오류", ISNUMBER(FIND(INDEX($T$2:$T$7,$U$1),$P9605))),
        IF(
            $U$17="기타", AND($P9605&lt;&gt;"", $P9605&lt;&gt;"...", $P9605&lt;&gt;"입력오류", NOT(ISNUMBER(FIND($T$21:$T$34,$P9605)))),
            AND($P9605&lt;&gt;"", $P9605&lt;&gt;"...", $P9605&lt;&gt;"입력오류", $T$19=$P9605)
        )
    )
)</f>
        <v>0</v>
      </c>
    </row>
    <row r="9606" spans="9:17">
      <c r="I9606">
        <f t="shared" si="451"/>
        <v>9605</v>
      </c>
      <c r="J9606" t="e">
        <f t="shared" si="452"/>
        <v>#N/A</v>
      </c>
      <c r="K9606" t="e">
        <f t="shared" si="450"/>
        <v>#N/A</v>
      </c>
      <c r="L9606" t="b">
        <f>COUNTIF($N$2:N9606, N9606)=1</f>
        <v>0</v>
      </c>
      <c r="M9606" s="37">
        <f>IF( $Q9606, MAX($M$1:M9605)+1, 0)</f>
        <v>0</v>
      </c>
      <c r="N9606" t="e" cm="1">
        <f t="array" ref="N9606">INDEX($A$9:$F$1048576, $J9606, $K9606 )</f>
        <v>#N/A</v>
      </c>
      <c r="O9606" t="e" cm="1">
        <f t="array" ref="O9606">INDEX($B$9:$F$1048576, $J9606, $K9606 )</f>
        <v>#N/A</v>
      </c>
      <c r="P9606" t="str" cm="1">
        <f t="array" ref="P9606">IF( $L9606, TRIM(_xll.IMDP("IR", $G$5&amp;$N9606, $G$6)), "" )</f>
        <v/>
      </c>
      <c r="Q9606" t="b" cm="1">
        <f t="array" ref="Q9606">IF(
    $U$1=1, AND($P9606&lt;&gt;"", $P9606&lt;&gt;"...", $P9606&lt;&gt;"입력오류"),
    IF(
        $U$18=1, AND($P9606&lt;&gt;"", $P9606&lt;&gt;"...", $P9606&lt;&gt;"입력오류", ISNUMBER(FIND(INDEX($T$2:$T$7,$U$1),$P9606))),
        IF(
            $U$17="기타", AND($P9606&lt;&gt;"", $P9606&lt;&gt;"...", $P9606&lt;&gt;"입력오류", NOT(ISNUMBER(FIND($T$21:$T$34,$P9606)))),
            AND($P9606&lt;&gt;"", $P9606&lt;&gt;"...", $P9606&lt;&gt;"입력오류", $T$19=$P9606)
        )
    )
)</f>
        <v>0</v>
      </c>
    </row>
    <row r="9607" spans="9:17">
      <c r="I9607">
        <f t="shared" si="451"/>
        <v>9606</v>
      </c>
      <c r="J9607" t="e">
        <f t="shared" si="452"/>
        <v>#N/A</v>
      </c>
      <c r="K9607" t="e">
        <f t="shared" si="450"/>
        <v>#N/A</v>
      </c>
      <c r="L9607" t="b">
        <f>COUNTIF($N$2:N9607, N9607)=1</f>
        <v>0</v>
      </c>
      <c r="M9607" s="37">
        <f>IF( $Q9607, MAX($M$1:M9606)+1, 0)</f>
        <v>0</v>
      </c>
      <c r="N9607" t="e" cm="1">
        <f t="array" ref="N9607">INDEX($A$9:$F$1048576, $J9607, $K9607 )</f>
        <v>#N/A</v>
      </c>
      <c r="O9607" t="e" cm="1">
        <f t="array" ref="O9607">INDEX($B$9:$F$1048576, $J9607, $K9607 )</f>
        <v>#N/A</v>
      </c>
      <c r="P9607" t="str" cm="1">
        <f t="array" ref="P9607">IF( $L9607, TRIM(_xll.IMDP("IR", $G$5&amp;$N9607, $G$6)), "" )</f>
        <v/>
      </c>
      <c r="Q9607" t="b" cm="1">
        <f t="array" ref="Q9607">IF(
    $U$1=1, AND($P9607&lt;&gt;"", $P9607&lt;&gt;"...", $P9607&lt;&gt;"입력오류"),
    IF(
        $U$18=1, AND($P9607&lt;&gt;"", $P9607&lt;&gt;"...", $P9607&lt;&gt;"입력오류", ISNUMBER(FIND(INDEX($T$2:$T$7,$U$1),$P9607))),
        IF(
            $U$17="기타", AND($P9607&lt;&gt;"", $P9607&lt;&gt;"...", $P9607&lt;&gt;"입력오류", NOT(ISNUMBER(FIND($T$21:$T$34,$P9607)))),
            AND($P9607&lt;&gt;"", $P9607&lt;&gt;"...", $P9607&lt;&gt;"입력오류", $T$19=$P9607)
        )
    )
)</f>
        <v>0</v>
      </c>
    </row>
    <row r="9608" spans="9:17">
      <c r="I9608">
        <f t="shared" si="451"/>
        <v>9607</v>
      </c>
      <c r="J9608" t="e">
        <f t="shared" si="452"/>
        <v>#N/A</v>
      </c>
      <c r="K9608" t="e">
        <f t="shared" si="450"/>
        <v>#N/A</v>
      </c>
      <c r="L9608" t="b">
        <f>COUNTIF($N$2:N9608, N9608)=1</f>
        <v>0</v>
      </c>
      <c r="M9608" s="37">
        <f>IF( $Q9608, MAX($M$1:M9607)+1, 0)</f>
        <v>0</v>
      </c>
      <c r="N9608" t="e" cm="1">
        <f t="array" ref="N9608">INDEX($A$9:$F$1048576, $J9608, $K9608 )</f>
        <v>#N/A</v>
      </c>
      <c r="O9608" t="e" cm="1">
        <f t="array" ref="O9608">INDEX($B$9:$F$1048576, $J9608, $K9608 )</f>
        <v>#N/A</v>
      </c>
      <c r="P9608" t="str" cm="1">
        <f t="array" ref="P9608">IF( $L9608, TRIM(_xll.IMDP("IR", $G$5&amp;$N9608, $G$6)), "" )</f>
        <v/>
      </c>
      <c r="Q9608" t="b" cm="1">
        <f t="array" ref="Q9608">IF(
    $U$1=1, AND($P9608&lt;&gt;"", $P9608&lt;&gt;"...", $P9608&lt;&gt;"입력오류"),
    IF(
        $U$18=1, AND($P9608&lt;&gt;"", $P9608&lt;&gt;"...", $P9608&lt;&gt;"입력오류", ISNUMBER(FIND(INDEX($T$2:$T$7,$U$1),$P9608))),
        IF(
            $U$17="기타", AND($P9608&lt;&gt;"", $P9608&lt;&gt;"...", $P9608&lt;&gt;"입력오류", NOT(ISNUMBER(FIND($T$21:$T$34,$P9608)))),
            AND($P9608&lt;&gt;"", $P9608&lt;&gt;"...", $P9608&lt;&gt;"입력오류", $T$19=$P9608)
        )
    )
)</f>
        <v>0</v>
      </c>
    </row>
    <row r="9609" spans="9:17">
      <c r="I9609">
        <f t="shared" si="451"/>
        <v>9608</v>
      </c>
      <c r="J9609" t="e">
        <f t="shared" si="452"/>
        <v>#N/A</v>
      </c>
      <c r="K9609" t="e">
        <f t="shared" si="450"/>
        <v>#N/A</v>
      </c>
      <c r="L9609" t="b">
        <f>COUNTIF($N$2:N9609, N9609)=1</f>
        <v>0</v>
      </c>
      <c r="M9609" s="37">
        <f>IF( $Q9609, MAX($M$1:M9608)+1, 0)</f>
        <v>0</v>
      </c>
      <c r="N9609" t="e" cm="1">
        <f t="array" ref="N9609">INDEX($A$9:$F$1048576, $J9609, $K9609 )</f>
        <v>#N/A</v>
      </c>
      <c r="O9609" t="e" cm="1">
        <f t="array" ref="O9609">INDEX($B$9:$F$1048576, $J9609, $K9609 )</f>
        <v>#N/A</v>
      </c>
      <c r="P9609" t="str" cm="1">
        <f t="array" ref="P9609">IF( $L9609, TRIM(_xll.IMDP("IR", $G$5&amp;$N9609, $G$6)), "" )</f>
        <v/>
      </c>
      <c r="Q9609" t="b" cm="1">
        <f t="array" ref="Q9609">IF(
    $U$1=1, AND($P9609&lt;&gt;"", $P9609&lt;&gt;"...", $P9609&lt;&gt;"입력오류"),
    IF(
        $U$18=1, AND($P9609&lt;&gt;"", $P9609&lt;&gt;"...", $P9609&lt;&gt;"입력오류", ISNUMBER(FIND(INDEX($T$2:$T$7,$U$1),$P9609))),
        IF(
            $U$17="기타", AND($P9609&lt;&gt;"", $P9609&lt;&gt;"...", $P9609&lt;&gt;"입력오류", NOT(ISNUMBER(FIND($T$21:$T$34,$P9609)))),
            AND($P9609&lt;&gt;"", $P9609&lt;&gt;"...", $P9609&lt;&gt;"입력오류", $T$19=$P9609)
        )
    )
)</f>
        <v>0</v>
      </c>
    </row>
    <row r="9610" spans="9:17">
      <c r="I9610">
        <f t="shared" si="451"/>
        <v>9609</v>
      </c>
      <c r="J9610" t="e">
        <f t="shared" si="452"/>
        <v>#N/A</v>
      </c>
      <c r="K9610" t="e">
        <f t="shared" si="450"/>
        <v>#N/A</v>
      </c>
      <c r="L9610" t="b">
        <f>COUNTIF($N$2:N9610, N9610)=1</f>
        <v>0</v>
      </c>
      <c r="M9610" s="37">
        <f>IF( $Q9610, MAX($M$1:M9609)+1, 0)</f>
        <v>0</v>
      </c>
      <c r="N9610" t="e" cm="1">
        <f t="array" ref="N9610">INDEX($A$9:$F$1048576, $J9610, $K9610 )</f>
        <v>#N/A</v>
      </c>
      <c r="O9610" t="e" cm="1">
        <f t="array" ref="O9610">INDEX($B$9:$F$1048576, $J9610, $K9610 )</f>
        <v>#N/A</v>
      </c>
      <c r="P9610" t="str" cm="1">
        <f t="array" ref="P9610">IF( $L9610, TRIM(_xll.IMDP("IR", $G$5&amp;$N9610, $G$6)), "" )</f>
        <v/>
      </c>
      <c r="Q9610" t="b" cm="1">
        <f t="array" ref="Q9610">IF(
    $U$1=1, AND($P9610&lt;&gt;"", $P9610&lt;&gt;"...", $P9610&lt;&gt;"입력오류"),
    IF(
        $U$18=1, AND($P9610&lt;&gt;"", $P9610&lt;&gt;"...", $P9610&lt;&gt;"입력오류", ISNUMBER(FIND(INDEX($T$2:$T$7,$U$1),$P9610))),
        IF(
            $U$17="기타", AND($P9610&lt;&gt;"", $P9610&lt;&gt;"...", $P9610&lt;&gt;"입력오류", NOT(ISNUMBER(FIND($T$21:$T$34,$P9610)))),
            AND($P9610&lt;&gt;"", $P9610&lt;&gt;"...", $P9610&lt;&gt;"입력오류", $T$19=$P9610)
        )
    )
)</f>
        <v>0</v>
      </c>
    </row>
    <row r="9611" spans="9:17">
      <c r="I9611">
        <f t="shared" si="451"/>
        <v>9610</v>
      </c>
      <c r="J9611" t="e">
        <f t="shared" si="452"/>
        <v>#N/A</v>
      </c>
      <c r="K9611" t="e">
        <f t="shared" si="450"/>
        <v>#N/A</v>
      </c>
      <c r="L9611" t="b">
        <f>COUNTIF($N$2:N9611, N9611)=1</f>
        <v>0</v>
      </c>
      <c r="M9611" s="37">
        <f>IF( $Q9611, MAX($M$1:M9610)+1, 0)</f>
        <v>0</v>
      </c>
      <c r="N9611" t="e" cm="1">
        <f t="array" ref="N9611">INDEX($A$9:$F$1048576, $J9611, $K9611 )</f>
        <v>#N/A</v>
      </c>
      <c r="O9611" t="e" cm="1">
        <f t="array" ref="O9611">INDEX($B$9:$F$1048576, $J9611, $K9611 )</f>
        <v>#N/A</v>
      </c>
      <c r="P9611" t="str" cm="1">
        <f t="array" ref="P9611">IF( $L9611, TRIM(_xll.IMDP("IR", $G$5&amp;$N9611, $G$6)), "" )</f>
        <v/>
      </c>
      <c r="Q9611" t="b" cm="1">
        <f t="array" ref="Q9611">IF(
    $U$1=1, AND($P9611&lt;&gt;"", $P9611&lt;&gt;"...", $P9611&lt;&gt;"입력오류"),
    IF(
        $U$18=1, AND($P9611&lt;&gt;"", $P9611&lt;&gt;"...", $P9611&lt;&gt;"입력오류", ISNUMBER(FIND(INDEX($T$2:$T$7,$U$1),$P9611))),
        IF(
            $U$17="기타", AND($P9611&lt;&gt;"", $P9611&lt;&gt;"...", $P9611&lt;&gt;"입력오류", NOT(ISNUMBER(FIND($T$21:$T$34,$P9611)))),
            AND($P9611&lt;&gt;"", $P9611&lt;&gt;"...", $P9611&lt;&gt;"입력오류", $T$19=$P9611)
        )
    )
)</f>
        <v>0</v>
      </c>
    </row>
    <row r="9612" spans="9:17">
      <c r="I9612">
        <f t="shared" si="451"/>
        <v>9611</v>
      </c>
      <c r="J9612" t="e">
        <f t="shared" si="452"/>
        <v>#N/A</v>
      </c>
      <c r="K9612" t="e">
        <f t="shared" si="450"/>
        <v>#N/A</v>
      </c>
      <c r="L9612" t="b">
        <f>COUNTIF($N$2:N9612, N9612)=1</f>
        <v>0</v>
      </c>
      <c r="M9612" s="37">
        <f>IF( $Q9612, MAX($M$1:M9611)+1, 0)</f>
        <v>0</v>
      </c>
      <c r="N9612" t="e" cm="1">
        <f t="array" ref="N9612">INDEX($A$9:$F$1048576, $J9612, $K9612 )</f>
        <v>#N/A</v>
      </c>
      <c r="O9612" t="e" cm="1">
        <f t="array" ref="O9612">INDEX($B$9:$F$1048576, $J9612, $K9612 )</f>
        <v>#N/A</v>
      </c>
      <c r="P9612" t="str" cm="1">
        <f t="array" ref="P9612">IF( $L9612, TRIM(_xll.IMDP("IR", $G$5&amp;$N9612, $G$6)), "" )</f>
        <v/>
      </c>
      <c r="Q9612" t="b" cm="1">
        <f t="array" ref="Q9612">IF(
    $U$1=1, AND($P9612&lt;&gt;"", $P9612&lt;&gt;"...", $P9612&lt;&gt;"입력오류"),
    IF(
        $U$18=1, AND($P9612&lt;&gt;"", $P9612&lt;&gt;"...", $P9612&lt;&gt;"입력오류", ISNUMBER(FIND(INDEX($T$2:$T$7,$U$1),$P9612))),
        IF(
            $U$17="기타", AND($P9612&lt;&gt;"", $P9612&lt;&gt;"...", $P9612&lt;&gt;"입력오류", NOT(ISNUMBER(FIND($T$21:$T$34,$P9612)))),
            AND($P9612&lt;&gt;"", $P9612&lt;&gt;"...", $P9612&lt;&gt;"입력오류", $T$19=$P9612)
        )
    )
)</f>
        <v>0</v>
      </c>
    </row>
    <row r="9613" spans="9:17">
      <c r="I9613">
        <f t="shared" si="451"/>
        <v>9612</v>
      </c>
      <c r="J9613" t="e">
        <f t="shared" si="452"/>
        <v>#N/A</v>
      </c>
      <c r="K9613" t="e">
        <f t="shared" si="450"/>
        <v>#N/A</v>
      </c>
      <c r="L9613" t="b">
        <f>COUNTIF($N$2:N9613, N9613)=1</f>
        <v>0</v>
      </c>
      <c r="M9613" s="37">
        <f>IF( $Q9613, MAX($M$1:M9612)+1, 0)</f>
        <v>0</v>
      </c>
      <c r="N9613" t="e" cm="1">
        <f t="array" ref="N9613">INDEX($A$9:$F$1048576, $J9613, $K9613 )</f>
        <v>#N/A</v>
      </c>
      <c r="O9613" t="e" cm="1">
        <f t="array" ref="O9613">INDEX($B$9:$F$1048576, $J9613, $K9613 )</f>
        <v>#N/A</v>
      </c>
      <c r="P9613" t="str" cm="1">
        <f t="array" ref="P9613">IF( $L9613, TRIM(_xll.IMDP("IR", $G$5&amp;$N9613, $G$6)), "" )</f>
        <v/>
      </c>
      <c r="Q9613" t="b" cm="1">
        <f t="array" ref="Q9613">IF(
    $U$1=1, AND($P9613&lt;&gt;"", $P9613&lt;&gt;"...", $P9613&lt;&gt;"입력오류"),
    IF(
        $U$18=1, AND($P9613&lt;&gt;"", $P9613&lt;&gt;"...", $P9613&lt;&gt;"입력오류", ISNUMBER(FIND(INDEX($T$2:$T$7,$U$1),$P9613))),
        IF(
            $U$17="기타", AND($P9613&lt;&gt;"", $P9613&lt;&gt;"...", $P9613&lt;&gt;"입력오류", NOT(ISNUMBER(FIND($T$21:$T$34,$P9613)))),
            AND($P9613&lt;&gt;"", $P9613&lt;&gt;"...", $P9613&lt;&gt;"입력오류", $T$19=$P9613)
        )
    )
)</f>
        <v>0</v>
      </c>
    </row>
    <row r="9614" spans="9:17">
      <c r="I9614">
        <f t="shared" si="451"/>
        <v>9613</v>
      </c>
      <c r="J9614" t="e">
        <f t="shared" si="452"/>
        <v>#N/A</v>
      </c>
      <c r="K9614" t="e">
        <f t="shared" si="450"/>
        <v>#N/A</v>
      </c>
      <c r="L9614" t="b">
        <f>COUNTIF($N$2:N9614, N9614)=1</f>
        <v>0</v>
      </c>
      <c r="M9614" s="37">
        <f>IF( $Q9614, MAX($M$1:M9613)+1, 0)</f>
        <v>0</v>
      </c>
      <c r="N9614" t="e" cm="1">
        <f t="array" ref="N9614">INDEX($A$9:$F$1048576, $J9614, $K9614 )</f>
        <v>#N/A</v>
      </c>
      <c r="O9614" t="e" cm="1">
        <f t="array" ref="O9614">INDEX($B$9:$F$1048576, $J9614, $K9614 )</f>
        <v>#N/A</v>
      </c>
      <c r="P9614" t="str" cm="1">
        <f t="array" ref="P9614">IF( $L9614, TRIM(_xll.IMDP("IR", $G$5&amp;$N9614, $G$6)), "" )</f>
        <v/>
      </c>
      <c r="Q9614" t="b" cm="1">
        <f t="array" ref="Q9614">IF(
    $U$1=1, AND($P9614&lt;&gt;"", $P9614&lt;&gt;"...", $P9614&lt;&gt;"입력오류"),
    IF(
        $U$18=1, AND($P9614&lt;&gt;"", $P9614&lt;&gt;"...", $P9614&lt;&gt;"입력오류", ISNUMBER(FIND(INDEX($T$2:$T$7,$U$1),$P9614))),
        IF(
            $U$17="기타", AND($P9614&lt;&gt;"", $P9614&lt;&gt;"...", $P9614&lt;&gt;"입력오류", NOT(ISNUMBER(FIND($T$21:$T$34,$P9614)))),
            AND($P9614&lt;&gt;"", $P9614&lt;&gt;"...", $P9614&lt;&gt;"입력오류", $T$19=$P9614)
        )
    )
)</f>
        <v>0</v>
      </c>
    </row>
    <row r="9615" spans="9:17">
      <c r="I9615">
        <f t="shared" si="451"/>
        <v>9614</v>
      </c>
      <c r="J9615" t="e">
        <f t="shared" si="452"/>
        <v>#N/A</v>
      </c>
      <c r="K9615" t="e">
        <f t="shared" si="450"/>
        <v>#N/A</v>
      </c>
      <c r="L9615" t="b">
        <f>COUNTIF($N$2:N9615, N9615)=1</f>
        <v>0</v>
      </c>
      <c r="M9615" s="37">
        <f>IF( $Q9615, MAX($M$1:M9614)+1, 0)</f>
        <v>0</v>
      </c>
      <c r="N9615" t="e" cm="1">
        <f t="array" ref="N9615">INDEX($A$9:$F$1048576, $J9615, $K9615 )</f>
        <v>#N/A</v>
      </c>
      <c r="O9615" t="e" cm="1">
        <f t="array" ref="O9615">INDEX($B$9:$F$1048576, $J9615, $K9615 )</f>
        <v>#N/A</v>
      </c>
      <c r="P9615" t="str" cm="1">
        <f t="array" ref="P9615">IF( $L9615, TRIM(_xll.IMDP("IR", $G$5&amp;$N9615, $G$6)), "" )</f>
        <v/>
      </c>
      <c r="Q9615" t="b" cm="1">
        <f t="array" ref="Q9615">IF(
    $U$1=1, AND($P9615&lt;&gt;"", $P9615&lt;&gt;"...", $P9615&lt;&gt;"입력오류"),
    IF(
        $U$18=1, AND($P9615&lt;&gt;"", $P9615&lt;&gt;"...", $P9615&lt;&gt;"입력오류", ISNUMBER(FIND(INDEX($T$2:$T$7,$U$1),$P9615))),
        IF(
            $U$17="기타", AND($P9615&lt;&gt;"", $P9615&lt;&gt;"...", $P9615&lt;&gt;"입력오류", NOT(ISNUMBER(FIND($T$21:$T$34,$P9615)))),
            AND($P9615&lt;&gt;"", $P9615&lt;&gt;"...", $P9615&lt;&gt;"입력오류", $T$19=$P9615)
        )
    )
)</f>
        <v>0</v>
      </c>
    </row>
    <row r="9616" spans="9:17">
      <c r="I9616">
        <f t="shared" si="451"/>
        <v>9615</v>
      </c>
      <c r="J9616" t="e">
        <f t="shared" si="452"/>
        <v>#N/A</v>
      </c>
      <c r="K9616" t="e">
        <f t="shared" si="450"/>
        <v>#N/A</v>
      </c>
      <c r="L9616" t="b">
        <f>COUNTIF($N$2:N9616, N9616)=1</f>
        <v>0</v>
      </c>
      <c r="M9616" s="37">
        <f>IF( $Q9616, MAX($M$1:M9615)+1, 0)</f>
        <v>0</v>
      </c>
      <c r="N9616" t="e" cm="1">
        <f t="array" ref="N9616">INDEX($A$9:$F$1048576, $J9616, $K9616 )</f>
        <v>#N/A</v>
      </c>
      <c r="O9616" t="e" cm="1">
        <f t="array" ref="O9616">INDEX($B$9:$F$1048576, $J9616, $K9616 )</f>
        <v>#N/A</v>
      </c>
      <c r="P9616" t="str" cm="1">
        <f t="array" ref="P9616">IF( $L9616, TRIM(_xll.IMDP("IR", $G$5&amp;$N9616, $G$6)), "" )</f>
        <v/>
      </c>
      <c r="Q9616" t="b" cm="1">
        <f t="array" ref="Q9616">IF(
    $U$1=1, AND($P9616&lt;&gt;"", $P9616&lt;&gt;"...", $P9616&lt;&gt;"입력오류"),
    IF(
        $U$18=1, AND($P9616&lt;&gt;"", $P9616&lt;&gt;"...", $P9616&lt;&gt;"입력오류", ISNUMBER(FIND(INDEX($T$2:$T$7,$U$1),$P9616))),
        IF(
            $U$17="기타", AND($P9616&lt;&gt;"", $P9616&lt;&gt;"...", $P9616&lt;&gt;"입력오류", NOT(ISNUMBER(FIND($T$21:$T$34,$P9616)))),
            AND($P9616&lt;&gt;"", $P9616&lt;&gt;"...", $P9616&lt;&gt;"입력오류", $T$19=$P9616)
        )
    )
)</f>
        <v>0</v>
      </c>
    </row>
    <row r="9617" spans="9:17">
      <c r="I9617">
        <f t="shared" si="451"/>
        <v>9616</v>
      </c>
      <c r="J9617" t="e">
        <f t="shared" si="452"/>
        <v>#N/A</v>
      </c>
      <c r="K9617" t="e">
        <f t="shared" si="450"/>
        <v>#N/A</v>
      </c>
      <c r="L9617" t="b">
        <f>COUNTIF($N$2:N9617, N9617)=1</f>
        <v>0</v>
      </c>
      <c r="M9617" s="37">
        <f>IF( $Q9617, MAX($M$1:M9616)+1, 0)</f>
        <v>0</v>
      </c>
      <c r="N9617" t="e" cm="1">
        <f t="array" ref="N9617">INDEX($A$9:$F$1048576, $J9617, $K9617 )</f>
        <v>#N/A</v>
      </c>
      <c r="O9617" t="e" cm="1">
        <f t="array" ref="O9617">INDEX($B$9:$F$1048576, $J9617, $K9617 )</f>
        <v>#N/A</v>
      </c>
      <c r="P9617" t="str" cm="1">
        <f t="array" ref="P9617">IF( $L9617, TRIM(_xll.IMDP("IR", $G$5&amp;$N9617, $G$6)), "" )</f>
        <v/>
      </c>
      <c r="Q9617" t="b" cm="1">
        <f t="array" ref="Q9617">IF(
    $U$1=1, AND($P9617&lt;&gt;"", $P9617&lt;&gt;"...", $P9617&lt;&gt;"입력오류"),
    IF(
        $U$18=1, AND($P9617&lt;&gt;"", $P9617&lt;&gt;"...", $P9617&lt;&gt;"입력오류", ISNUMBER(FIND(INDEX($T$2:$T$7,$U$1),$P9617))),
        IF(
            $U$17="기타", AND($P9617&lt;&gt;"", $P9617&lt;&gt;"...", $P9617&lt;&gt;"입력오류", NOT(ISNUMBER(FIND($T$21:$T$34,$P9617)))),
            AND($P9617&lt;&gt;"", $P9617&lt;&gt;"...", $P9617&lt;&gt;"입력오류", $T$19=$P9617)
        )
    )
)</f>
        <v>0</v>
      </c>
    </row>
    <row r="9618" spans="9:17">
      <c r="I9618">
        <f t="shared" si="451"/>
        <v>9617</v>
      </c>
      <c r="J9618" t="e">
        <f t="shared" si="452"/>
        <v>#N/A</v>
      </c>
      <c r="K9618" t="e">
        <f t="shared" si="450"/>
        <v>#N/A</v>
      </c>
      <c r="L9618" t="b">
        <f>COUNTIF($N$2:N9618, N9618)=1</f>
        <v>0</v>
      </c>
      <c r="M9618" s="37">
        <f>IF( $Q9618, MAX($M$1:M9617)+1, 0)</f>
        <v>0</v>
      </c>
      <c r="N9618" t="e" cm="1">
        <f t="array" ref="N9618">INDEX($A$9:$F$1048576, $J9618, $K9618 )</f>
        <v>#N/A</v>
      </c>
      <c r="O9618" t="e" cm="1">
        <f t="array" ref="O9618">INDEX($B$9:$F$1048576, $J9618, $K9618 )</f>
        <v>#N/A</v>
      </c>
      <c r="P9618" t="str" cm="1">
        <f t="array" ref="P9618">IF( $L9618, TRIM(_xll.IMDP("IR", $G$5&amp;$N9618, $G$6)), "" )</f>
        <v/>
      </c>
      <c r="Q9618" t="b" cm="1">
        <f t="array" ref="Q9618">IF(
    $U$1=1, AND($P9618&lt;&gt;"", $P9618&lt;&gt;"...", $P9618&lt;&gt;"입력오류"),
    IF(
        $U$18=1, AND($P9618&lt;&gt;"", $P9618&lt;&gt;"...", $P9618&lt;&gt;"입력오류", ISNUMBER(FIND(INDEX($T$2:$T$7,$U$1),$P9618))),
        IF(
            $U$17="기타", AND($P9618&lt;&gt;"", $P9618&lt;&gt;"...", $P9618&lt;&gt;"입력오류", NOT(ISNUMBER(FIND($T$21:$T$34,$P9618)))),
            AND($P9618&lt;&gt;"", $P9618&lt;&gt;"...", $P9618&lt;&gt;"입력오류", $T$19=$P9618)
        )
    )
)</f>
        <v>0</v>
      </c>
    </row>
    <row r="9619" spans="9:17">
      <c r="I9619">
        <f t="shared" si="451"/>
        <v>9618</v>
      </c>
      <c r="J9619" t="e">
        <f t="shared" si="452"/>
        <v>#N/A</v>
      </c>
      <c r="K9619" t="e">
        <f t="shared" si="450"/>
        <v>#N/A</v>
      </c>
      <c r="L9619" t="b">
        <f>COUNTIF($N$2:N9619, N9619)=1</f>
        <v>0</v>
      </c>
      <c r="M9619" s="37">
        <f>IF( $Q9619, MAX($M$1:M9618)+1, 0)</f>
        <v>0</v>
      </c>
      <c r="N9619" t="e" cm="1">
        <f t="array" ref="N9619">INDEX($A$9:$F$1048576, $J9619, $K9619 )</f>
        <v>#N/A</v>
      </c>
      <c r="O9619" t="e" cm="1">
        <f t="array" ref="O9619">INDEX($B$9:$F$1048576, $J9619, $K9619 )</f>
        <v>#N/A</v>
      </c>
      <c r="P9619" t="str" cm="1">
        <f t="array" ref="P9619">IF( $L9619, TRIM(_xll.IMDP("IR", $G$5&amp;$N9619, $G$6)), "" )</f>
        <v/>
      </c>
      <c r="Q9619" t="b" cm="1">
        <f t="array" ref="Q9619">IF(
    $U$1=1, AND($P9619&lt;&gt;"", $P9619&lt;&gt;"...", $P9619&lt;&gt;"입력오류"),
    IF(
        $U$18=1, AND($P9619&lt;&gt;"", $P9619&lt;&gt;"...", $P9619&lt;&gt;"입력오류", ISNUMBER(FIND(INDEX($T$2:$T$7,$U$1),$P9619))),
        IF(
            $U$17="기타", AND($P9619&lt;&gt;"", $P9619&lt;&gt;"...", $P9619&lt;&gt;"입력오류", NOT(ISNUMBER(FIND($T$21:$T$34,$P9619)))),
            AND($P9619&lt;&gt;"", $P9619&lt;&gt;"...", $P9619&lt;&gt;"입력오류", $T$19=$P9619)
        )
    )
)</f>
        <v>0</v>
      </c>
    </row>
    <row r="9620" spans="9:17">
      <c r="I9620">
        <f t="shared" si="451"/>
        <v>9619</v>
      </c>
      <c r="J9620" t="e">
        <f t="shared" si="452"/>
        <v>#N/A</v>
      </c>
      <c r="K9620" t="e">
        <f t="shared" si="450"/>
        <v>#N/A</v>
      </c>
      <c r="L9620" t="b">
        <f>COUNTIF($N$2:N9620, N9620)=1</f>
        <v>0</v>
      </c>
      <c r="M9620" s="37">
        <f>IF( $Q9620, MAX($M$1:M9619)+1, 0)</f>
        <v>0</v>
      </c>
      <c r="N9620" t="e" cm="1">
        <f t="array" ref="N9620">INDEX($A$9:$F$1048576, $J9620, $K9620 )</f>
        <v>#N/A</v>
      </c>
      <c r="O9620" t="e" cm="1">
        <f t="array" ref="O9620">INDEX($B$9:$F$1048576, $J9620, $K9620 )</f>
        <v>#N/A</v>
      </c>
      <c r="P9620" t="str" cm="1">
        <f t="array" ref="P9620">IF( $L9620, TRIM(_xll.IMDP("IR", $G$5&amp;$N9620, $G$6)), "" )</f>
        <v/>
      </c>
      <c r="Q9620" t="b" cm="1">
        <f t="array" ref="Q9620">IF(
    $U$1=1, AND($P9620&lt;&gt;"", $P9620&lt;&gt;"...", $P9620&lt;&gt;"입력오류"),
    IF(
        $U$18=1, AND($P9620&lt;&gt;"", $P9620&lt;&gt;"...", $P9620&lt;&gt;"입력오류", ISNUMBER(FIND(INDEX($T$2:$T$7,$U$1),$P9620))),
        IF(
            $U$17="기타", AND($P9620&lt;&gt;"", $P9620&lt;&gt;"...", $P9620&lt;&gt;"입력오류", NOT(ISNUMBER(FIND($T$21:$T$34,$P9620)))),
            AND($P9620&lt;&gt;"", $P9620&lt;&gt;"...", $P9620&lt;&gt;"입력오류", $T$19=$P9620)
        )
    )
)</f>
        <v>0</v>
      </c>
    </row>
    <row r="9621" spans="9:17">
      <c r="I9621">
        <f t="shared" si="451"/>
        <v>9620</v>
      </c>
      <c r="J9621" t="e">
        <f t="shared" si="452"/>
        <v>#N/A</v>
      </c>
      <c r="K9621" t="e">
        <f t="shared" si="450"/>
        <v>#N/A</v>
      </c>
      <c r="L9621" t="b">
        <f>COUNTIF($N$2:N9621, N9621)=1</f>
        <v>0</v>
      </c>
      <c r="M9621" s="37">
        <f>IF( $Q9621, MAX($M$1:M9620)+1, 0)</f>
        <v>0</v>
      </c>
      <c r="N9621" t="e" cm="1">
        <f t="array" ref="N9621">INDEX($A$9:$F$1048576, $J9621, $K9621 )</f>
        <v>#N/A</v>
      </c>
      <c r="O9621" t="e" cm="1">
        <f t="array" ref="O9621">INDEX($B$9:$F$1048576, $J9621, $K9621 )</f>
        <v>#N/A</v>
      </c>
      <c r="P9621" t="str" cm="1">
        <f t="array" ref="P9621">IF( $L9621, TRIM(_xll.IMDP("IR", $G$5&amp;$N9621, $G$6)), "" )</f>
        <v/>
      </c>
      <c r="Q9621" t="b" cm="1">
        <f t="array" ref="Q9621">IF(
    $U$1=1, AND($P9621&lt;&gt;"", $P9621&lt;&gt;"...", $P9621&lt;&gt;"입력오류"),
    IF(
        $U$18=1, AND($P9621&lt;&gt;"", $P9621&lt;&gt;"...", $P9621&lt;&gt;"입력오류", ISNUMBER(FIND(INDEX($T$2:$T$7,$U$1),$P9621))),
        IF(
            $U$17="기타", AND($P9621&lt;&gt;"", $P9621&lt;&gt;"...", $P9621&lt;&gt;"입력오류", NOT(ISNUMBER(FIND($T$21:$T$34,$P9621)))),
            AND($P9621&lt;&gt;"", $P9621&lt;&gt;"...", $P9621&lt;&gt;"입력오류", $T$19=$P9621)
        )
    )
)</f>
        <v>0</v>
      </c>
    </row>
    <row r="9622" spans="9:17">
      <c r="I9622">
        <f t="shared" si="451"/>
        <v>9621</v>
      </c>
      <c r="J9622" t="e">
        <f t="shared" si="452"/>
        <v>#N/A</v>
      </c>
      <c r="K9622" t="e">
        <f t="shared" si="450"/>
        <v>#N/A</v>
      </c>
      <c r="L9622" t="b">
        <f>COUNTIF($N$2:N9622, N9622)=1</f>
        <v>0</v>
      </c>
      <c r="M9622" s="37">
        <f>IF( $Q9622, MAX($M$1:M9621)+1, 0)</f>
        <v>0</v>
      </c>
      <c r="N9622" t="e" cm="1">
        <f t="array" ref="N9622">INDEX($A$9:$F$1048576, $J9622, $K9622 )</f>
        <v>#N/A</v>
      </c>
      <c r="O9622" t="e" cm="1">
        <f t="array" ref="O9622">INDEX($B$9:$F$1048576, $J9622, $K9622 )</f>
        <v>#N/A</v>
      </c>
      <c r="P9622" t="str" cm="1">
        <f t="array" ref="P9622">IF( $L9622, TRIM(_xll.IMDP("IR", $G$5&amp;$N9622, $G$6)), "" )</f>
        <v/>
      </c>
      <c r="Q9622" t="b" cm="1">
        <f t="array" ref="Q9622">IF(
    $U$1=1, AND($P9622&lt;&gt;"", $P9622&lt;&gt;"...", $P9622&lt;&gt;"입력오류"),
    IF(
        $U$18=1, AND($P9622&lt;&gt;"", $P9622&lt;&gt;"...", $P9622&lt;&gt;"입력오류", ISNUMBER(FIND(INDEX($T$2:$T$7,$U$1),$P9622))),
        IF(
            $U$17="기타", AND($P9622&lt;&gt;"", $P9622&lt;&gt;"...", $P9622&lt;&gt;"입력오류", NOT(ISNUMBER(FIND($T$21:$T$34,$P9622)))),
            AND($P9622&lt;&gt;"", $P9622&lt;&gt;"...", $P9622&lt;&gt;"입력오류", $T$19=$P9622)
        )
    )
)</f>
        <v>0</v>
      </c>
    </row>
    <row r="9623" spans="9:17">
      <c r="I9623">
        <f t="shared" si="451"/>
        <v>9622</v>
      </c>
      <c r="J9623" t="e">
        <f t="shared" si="452"/>
        <v>#N/A</v>
      </c>
      <c r="K9623" t="e">
        <f t="shared" si="450"/>
        <v>#N/A</v>
      </c>
      <c r="L9623" t="b">
        <f>COUNTIF($N$2:N9623, N9623)=1</f>
        <v>0</v>
      </c>
      <c r="M9623" s="37">
        <f>IF( $Q9623, MAX($M$1:M9622)+1, 0)</f>
        <v>0</v>
      </c>
      <c r="N9623" t="e" cm="1">
        <f t="array" ref="N9623">INDEX($A$9:$F$1048576, $J9623, $K9623 )</f>
        <v>#N/A</v>
      </c>
      <c r="O9623" t="e" cm="1">
        <f t="array" ref="O9623">INDEX($B$9:$F$1048576, $J9623, $K9623 )</f>
        <v>#N/A</v>
      </c>
      <c r="P9623" t="str" cm="1">
        <f t="array" ref="P9623">IF( $L9623, TRIM(_xll.IMDP("IR", $G$5&amp;$N9623, $G$6)), "" )</f>
        <v/>
      </c>
      <c r="Q9623" t="b" cm="1">
        <f t="array" ref="Q9623">IF(
    $U$1=1, AND($P9623&lt;&gt;"", $P9623&lt;&gt;"...", $P9623&lt;&gt;"입력오류"),
    IF(
        $U$18=1, AND($P9623&lt;&gt;"", $P9623&lt;&gt;"...", $P9623&lt;&gt;"입력오류", ISNUMBER(FIND(INDEX($T$2:$T$7,$U$1),$P9623))),
        IF(
            $U$17="기타", AND($P9623&lt;&gt;"", $P9623&lt;&gt;"...", $P9623&lt;&gt;"입력오류", NOT(ISNUMBER(FIND($T$21:$T$34,$P9623)))),
            AND($P9623&lt;&gt;"", $P9623&lt;&gt;"...", $P9623&lt;&gt;"입력오류", $T$19=$P9623)
        )
    )
)</f>
        <v>0</v>
      </c>
    </row>
    <row r="9624" spans="9:17">
      <c r="I9624">
        <f t="shared" si="451"/>
        <v>9623</v>
      </c>
      <c r="J9624" t="e">
        <f t="shared" si="452"/>
        <v>#N/A</v>
      </c>
      <c r="K9624" t="e">
        <f t="shared" si="450"/>
        <v>#N/A</v>
      </c>
      <c r="L9624" t="b">
        <f>COUNTIF($N$2:N9624, N9624)=1</f>
        <v>0</v>
      </c>
      <c r="M9624" s="37">
        <f>IF( $Q9624, MAX($M$1:M9623)+1, 0)</f>
        <v>0</v>
      </c>
      <c r="N9624" t="e" cm="1">
        <f t="array" ref="N9624">INDEX($A$9:$F$1048576, $J9624, $K9624 )</f>
        <v>#N/A</v>
      </c>
      <c r="O9624" t="e" cm="1">
        <f t="array" ref="O9624">INDEX($B$9:$F$1048576, $J9624, $K9624 )</f>
        <v>#N/A</v>
      </c>
      <c r="P9624" t="str" cm="1">
        <f t="array" ref="P9624">IF( $L9624, TRIM(_xll.IMDP("IR", $G$5&amp;$N9624, $G$6)), "" )</f>
        <v/>
      </c>
      <c r="Q9624" t="b" cm="1">
        <f t="array" ref="Q9624">IF(
    $U$1=1, AND($P9624&lt;&gt;"", $P9624&lt;&gt;"...", $P9624&lt;&gt;"입력오류"),
    IF(
        $U$18=1, AND($P9624&lt;&gt;"", $P9624&lt;&gt;"...", $P9624&lt;&gt;"입력오류", ISNUMBER(FIND(INDEX($T$2:$T$7,$U$1),$P9624))),
        IF(
            $U$17="기타", AND($P9624&lt;&gt;"", $P9624&lt;&gt;"...", $P9624&lt;&gt;"입력오류", NOT(ISNUMBER(FIND($T$21:$T$34,$P9624)))),
            AND($P9624&lt;&gt;"", $P9624&lt;&gt;"...", $P9624&lt;&gt;"입력오류", $T$19=$P9624)
        )
    )
)</f>
        <v>0</v>
      </c>
    </row>
    <row r="9625" spans="9:17">
      <c r="I9625">
        <f t="shared" si="451"/>
        <v>9624</v>
      </c>
      <c r="J9625" t="e">
        <f t="shared" si="452"/>
        <v>#N/A</v>
      </c>
      <c r="K9625" t="e">
        <f t="shared" si="450"/>
        <v>#N/A</v>
      </c>
      <c r="L9625" t="b">
        <f>COUNTIF($N$2:N9625, N9625)=1</f>
        <v>0</v>
      </c>
      <c r="M9625" s="37">
        <f>IF( $Q9625, MAX($M$1:M9624)+1, 0)</f>
        <v>0</v>
      </c>
      <c r="N9625" t="e" cm="1">
        <f t="array" ref="N9625">INDEX($A$9:$F$1048576, $J9625, $K9625 )</f>
        <v>#N/A</v>
      </c>
      <c r="O9625" t="e" cm="1">
        <f t="array" ref="O9625">INDEX($B$9:$F$1048576, $J9625, $K9625 )</f>
        <v>#N/A</v>
      </c>
      <c r="P9625" t="str" cm="1">
        <f t="array" ref="P9625">IF( $L9625, TRIM(_xll.IMDP("IR", $G$5&amp;$N9625, $G$6)), "" )</f>
        <v/>
      </c>
      <c r="Q9625" t="b" cm="1">
        <f t="array" ref="Q9625">IF(
    $U$1=1, AND($P9625&lt;&gt;"", $P9625&lt;&gt;"...", $P9625&lt;&gt;"입력오류"),
    IF(
        $U$18=1, AND($P9625&lt;&gt;"", $P9625&lt;&gt;"...", $P9625&lt;&gt;"입력오류", ISNUMBER(FIND(INDEX($T$2:$T$7,$U$1),$P9625))),
        IF(
            $U$17="기타", AND($P9625&lt;&gt;"", $P9625&lt;&gt;"...", $P9625&lt;&gt;"입력오류", NOT(ISNUMBER(FIND($T$21:$T$34,$P9625)))),
            AND($P9625&lt;&gt;"", $P9625&lt;&gt;"...", $P9625&lt;&gt;"입력오류", $T$19=$P9625)
        )
    )
)</f>
        <v>0</v>
      </c>
    </row>
    <row r="9626" spans="9:17">
      <c r="I9626">
        <f t="shared" si="451"/>
        <v>9625</v>
      </c>
      <c r="J9626" t="e">
        <f t="shared" si="452"/>
        <v>#N/A</v>
      </c>
      <c r="K9626" t="e">
        <f t="shared" si="450"/>
        <v>#N/A</v>
      </c>
      <c r="L9626" t="b">
        <f>COUNTIF($N$2:N9626, N9626)=1</f>
        <v>0</v>
      </c>
      <c r="M9626" s="37">
        <f>IF( $Q9626, MAX($M$1:M9625)+1, 0)</f>
        <v>0</v>
      </c>
      <c r="N9626" t="e" cm="1">
        <f t="array" ref="N9626">INDEX($A$9:$F$1048576, $J9626, $K9626 )</f>
        <v>#N/A</v>
      </c>
      <c r="O9626" t="e" cm="1">
        <f t="array" ref="O9626">INDEX($B$9:$F$1048576, $J9626, $K9626 )</f>
        <v>#N/A</v>
      </c>
      <c r="P9626" t="str" cm="1">
        <f t="array" ref="P9626">IF( $L9626, TRIM(_xll.IMDP("IR", $G$5&amp;$N9626, $G$6)), "" )</f>
        <v/>
      </c>
      <c r="Q9626" t="b" cm="1">
        <f t="array" ref="Q9626">IF(
    $U$1=1, AND($P9626&lt;&gt;"", $P9626&lt;&gt;"...", $P9626&lt;&gt;"입력오류"),
    IF(
        $U$18=1, AND($P9626&lt;&gt;"", $P9626&lt;&gt;"...", $P9626&lt;&gt;"입력오류", ISNUMBER(FIND(INDEX($T$2:$T$7,$U$1),$P9626))),
        IF(
            $U$17="기타", AND($P9626&lt;&gt;"", $P9626&lt;&gt;"...", $P9626&lt;&gt;"입력오류", NOT(ISNUMBER(FIND($T$21:$T$34,$P9626)))),
            AND($P9626&lt;&gt;"", $P9626&lt;&gt;"...", $P9626&lt;&gt;"입력오류", $T$19=$P9626)
        )
    )
)</f>
        <v>0</v>
      </c>
    </row>
    <row r="9627" spans="9:17">
      <c r="I9627">
        <f t="shared" si="451"/>
        <v>9626</v>
      </c>
      <c r="J9627" t="e">
        <f t="shared" si="452"/>
        <v>#N/A</v>
      </c>
      <c r="K9627" t="e">
        <f t="shared" si="450"/>
        <v>#N/A</v>
      </c>
      <c r="L9627" t="b">
        <f>COUNTIF($N$2:N9627, N9627)=1</f>
        <v>0</v>
      </c>
      <c r="M9627" s="37">
        <f>IF( $Q9627, MAX($M$1:M9626)+1, 0)</f>
        <v>0</v>
      </c>
      <c r="N9627" t="e" cm="1">
        <f t="array" ref="N9627">INDEX($A$9:$F$1048576, $J9627, $K9627 )</f>
        <v>#N/A</v>
      </c>
      <c r="O9627" t="e" cm="1">
        <f t="array" ref="O9627">INDEX($B$9:$F$1048576, $J9627, $K9627 )</f>
        <v>#N/A</v>
      </c>
      <c r="P9627" t="str" cm="1">
        <f t="array" ref="P9627">IF( $L9627, TRIM(_xll.IMDP("IR", $G$5&amp;$N9627, $G$6)), "" )</f>
        <v/>
      </c>
      <c r="Q9627" t="b" cm="1">
        <f t="array" ref="Q9627">IF(
    $U$1=1, AND($P9627&lt;&gt;"", $P9627&lt;&gt;"...", $P9627&lt;&gt;"입력오류"),
    IF(
        $U$18=1, AND($P9627&lt;&gt;"", $P9627&lt;&gt;"...", $P9627&lt;&gt;"입력오류", ISNUMBER(FIND(INDEX($T$2:$T$7,$U$1),$P9627))),
        IF(
            $U$17="기타", AND($P9627&lt;&gt;"", $P9627&lt;&gt;"...", $P9627&lt;&gt;"입력오류", NOT(ISNUMBER(FIND($T$21:$T$34,$P9627)))),
            AND($P9627&lt;&gt;"", $P9627&lt;&gt;"...", $P9627&lt;&gt;"입력오류", $T$19=$P9627)
        )
    )
)</f>
        <v>0</v>
      </c>
    </row>
    <row r="9628" spans="9:17">
      <c r="I9628">
        <f t="shared" si="451"/>
        <v>9627</v>
      </c>
      <c r="J9628" t="e">
        <f t="shared" si="452"/>
        <v>#N/A</v>
      </c>
      <c r="K9628" t="e">
        <f t="shared" si="450"/>
        <v>#N/A</v>
      </c>
      <c r="L9628" t="b">
        <f>COUNTIF($N$2:N9628, N9628)=1</f>
        <v>0</v>
      </c>
      <c r="M9628" s="37">
        <f>IF( $Q9628, MAX($M$1:M9627)+1, 0)</f>
        <v>0</v>
      </c>
      <c r="N9628" t="e" cm="1">
        <f t="array" ref="N9628">INDEX($A$9:$F$1048576, $J9628, $K9628 )</f>
        <v>#N/A</v>
      </c>
      <c r="O9628" t="e" cm="1">
        <f t="array" ref="O9628">INDEX($B$9:$F$1048576, $J9628, $K9628 )</f>
        <v>#N/A</v>
      </c>
      <c r="P9628" t="str" cm="1">
        <f t="array" ref="P9628">IF( $L9628, TRIM(_xll.IMDP("IR", $G$5&amp;$N9628, $G$6)), "" )</f>
        <v/>
      </c>
      <c r="Q9628" t="b" cm="1">
        <f t="array" ref="Q9628">IF(
    $U$1=1, AND($P9628&lt;&gt;"", $P9628&lt;&gt;"...", $P9628&lt;&gt;"입력오류"),
    IF(
        $U$18=1, AND($P9628&lt;&gt;"", $P9628&lt;&gt;"...", $P9628&lt;&gt;"입력오류", ISNUMBER(FIND(INDEX($T$2:$T$7,$U$1),$P9628))),
        IF(
            $U$17="기타", AND($P9628&lt;&gt;"", $P9628&lt;&gt;"...", $P9628&lt;&gt;"입력오류", NOT(ISNUMBER(FIND($T$21:$T$34,$P9628)))),
            AND($P9628&lt;&gt;"", $P9628&lt;&gt;"...", $P9628&lt;&gt;"입력오류", $T$19=$P9628)
        )
    )
)</f>
        <v>0</v>
      </c>
    </row>
    <row r="9629" spans="9:17">
      <c r="I9629">
        <f t="shared" si="451"/>
        <v>9628</v>
      </c>
      <c r="J9629" t="e">
        <f t="shared" si="452"/>
        <v>#N/A</v>
      </c>
      <c r="K9629" t="e">
        <f t="shared" si="450"/>
        <v>#N/A</v>
      </c>
      <c r="L9629" t="b">
        <f>COUNTIF($N$2:N9629, N9629)=1</f>
        <v>0</v>
      </c>
      <c r="M9629" s="37">
        <f>IF( $Q9629, MAX($M$1:M9628)+1, 0)</f>
        <v>0</v>
      </c>
      <c r="N9629" t="e" cm="1">
        <f t="array" ref="N9629">INDEX($A$9:$F$1048576, $J9629, $K9629 )</f>
        <v>#N/A</v>
      </c>
      <c r="O9629" t="e" cm="1">
        <f t="array" ref="O9629">INDEX($B$9:$F$1048576, $J9629, $K9629 )</f>
        <v>#N/A</v>
      </c>
      <c r="P9629" t="str" cm="1">
        <f t="array" ref="P9629">IF( $L9629, TRIM(_xll.IMDP("IR", $G$5&amp;$N9629, $G$6)), "" )</f>
        <v/>
      </c>
      <c r="Q9629" t="b" cm="1">
        <f t="array" ref="Q9629">IF(
    $U$1=1, AND($P9629&lt;&gt;"", $P9629&lt;&gt;"...", $P9629&lt;&gt;"입력오류"),
    IF(
        $U$18=1, AND($P9629&lt;&gt;"", $P9629&lt;&gt;"...", $P9629&lt;&gt;"입력오류", ISNUMBER(FIND(INDEX($T$2:$T$7,$U$1),$P9629))),
        IF(
            $U$17="기타", AND($P9629&lt;&gt;"", $P9629&lt;&gt;"...", $P9629&lt;&gt;"입력오류", NOT(ISNUMBER(FIND($T$21:$T$34,$P9629)))),
            AND($P9629&lt;&gt;"", $P9629&lt;&gt;"...", $P9629&lt;&gt;"입력오류", $T$19=$P9629)
        )
    )
)</f>
        <v>0</v>
      </c>
    </row>
    <row r="9630" spans="9:17">
      <c r="I9630">
        <f t="shared" si="451"/>
        <v>9629</v>
      </c>
      <c r="J9630" t="e">
        <f t="shared" si="452"/>
        <v>#N/A</v>
      </c>
      <c r="K9630" t="e">
        <f t="shared" si="450"/>
        <v>#N/A</v>
      </c>
      <c r="L9630" t="b">
        <f>COUNTIF($N$2:N9630, N9630)=1</f>
        <v>0</v>
      </c>
      <c r="M9630" s="37">
        <f>IF( $Q9630, MAX($M$1:M9629)+1, 0)</f>
        <v>0</v>
      </c>
      <c r="N9630" t="e" cm="1">
        <f t="array" ref="N9630">INDEX($A$9:$F$1048576, $J9630, $K9630 )</f>
        <v>#N/A</v>
      </c>
      <c r="O9630" t="e" cm="1">
        <f t="array" ref="O9630">INDEX($B$9:$F$1048576, $J9630, $K9630 )</f>
        <v>#N/A</v>
      </c>
      <c r="P9630" t="str" cm="1">
        <f t="array" ref="P9630">IF( $L9630, TRIM(_xll.IMDP("IR", $G$5&amp;$N9630, $G$6)), "" )</f>
        <v/>
      </c>
      <c r="Q9630" t="b" cm="1">
        <f t="array" ref="Q9630">IF(
    $U$1=1, AND($P9630&lt;&gt;"", $P9630&lt;&gt;"...", $P9630&lt;&gt;"입력오류"),
    IF(
        $U$18=1, AND($P9630&lt;&gt;"", $P9630&lt;&gt;"...", $P9630&lt;&gt;"입력오류", ISNUMBER(FIND(INDEX($T$2:$T$7,$U$1),$P9630))),
        IF(
            $U$17="기타", AND($P9630&lt;&gt;"", $P9630&lt;&gt;"...", $P9630&lt;&gt;"입력오류", NOT(ISNUMBER(FIND($T$21:$T$34,$P9630)))),
            AND($P9630&lt;&gt;"", $P9630&lt;&gt;"...", $P9630&lt;&gt;"입력오류", $T$19=$P9630)
        )
    )
)</f>
        <v>0</v>
      </c>
    </row>
    <row r="9631" spans="9:17">
      <c r="I9631">
        <f t="shared" si="451"/>
        <v>9630</v>
      </c>
      <c r="J9631" t="e">
        <f t="shared" si="452"/>
        <v>#N/A</v>
      </c>
      <c r="K9631" t="e">
        <f t="shared" si="450"/>
        <v>#N/A</v>
      </c>
      <c r="L9631" t="b">
        <f>COUNTIF($N$2:N9631, N9631)=1</f>
        <v>0</v>
      </c>
      <c r="M9631" s="37">
        <f>IF( $Q9631, MAX($M$1:M9630)+1, 0)</f>
        <v>0</v>
      </c>
      <c r="N9631" t="e" cm="1">
        <f t="array" ref="N9631">INDEX($A$9:$F$1048576, $J9631, $K9631 )</f>
        <v>#N/A</v>
      </c>
      <c r="O9631" t="e" cm="1">
        <f t="array" ref="O9631">INDEX($B$9:$F$1048576, $J9631, $K9631 )</f>
        <v>#N/A</v>
      </c>
      <c r="P9631" t="str" cm="1">
        <f t="array" ref="P9631">IF( $L9631, TRIM(_xll.IMDP("IR", $G$5&amp;$N9631, $G$6)), "" )</f>
        <v/>
      </c>
      <c r="Q9631" t="b" cm="1">
        <f t="array" ref="Q9631">IF(
    $U$1=1, AND($P9631&lt;&gt;"", $P9631&lt;&gt;"...", $P9631&lt;&gt;"입력오류"),
    IF(
        $U$18=1, AND($P9631&lt;&gt;"", $P9631&lt;&gt;"...", $P9631&lt;&gt;"입력오류", ISNUMBER(FIND(INDEX($T$2:$T$7,$U$1),$P9631))),
        IF(
            $U$17="기타", AND($P9631&lt;&gt;"", $P9631&lt;&gt;"...", $P9631&lt;&gt;"입력오류", NOT(ISNUMBER(FIND($T$21:$T$34,$P9631)))),
            AND($P9631&lt;&gt;"", $P9631&lt;&gt;"...", $P9631&lt;&gt;"입력오류", $T$19=$P9631)
        )
    )
)</f>
        <v>0</v>
      </c>
    </row>
    <row r="9632" spans="9:17">
      <c r="I9632">
        <f t="shared" si="451"/>
        <v>9631</v>
      </c>
      <c r="J9632" t="e">
        <f t="shared" si="452"/>
        <v>#N/A</v>
      </c>
      <c r="K9632" t="e">
        <f t="shared" si="450"/>
        <v>#N/A</v>
      </c>
      <c r="L9632" t="b">
        <f>COUNTIF($N$2:N9632, N9632)=1</f>
        <v>0</v>
      </c>
      <c r="M9632" s="37">
        <f>IF( $Q9632, MAX($M$1:M9631)+1, 0)</f>
        <v>0</v>
      </c>
      <c r="N9632" t="e" cm="1">
        <f t="array" ref="N9632">INDEX($A$9:$F$1048576, $J9632, $K9632 )</f>
        <v>#N/A</v>
      </c>
      <c r="O9632" t="e" cm="1">
        <f t="array" ref="O9632">INDEX($B$9:$F$1048576, $J9632, $K9632 )</f>
        <v>#N/A</v>
      </c>
      <c r="P9632" t="str" cm="1">
        <f t="array" ref="P9632">IF( $L9632, TRIM(_xll.IMDP("IR", $G$5&amp;$N9632, $G$6)), "" )</f>
        <v/>
      </c>
      <c r="Q9632" t="b" cm="1">
        <f t="array" ref="Q9632">IF(
    $U$1=1, AND($P9632&lt;&gt;"", $P9632&lt;&gt;"...", $P9632&lt;&gt;"입력오류"),
    IF(
        $U$18=1, AND($P9632&lt;&gt;"", $P9632&lt;&gt;"...", $P9632&lt;&gt;"입력오류", ISNUMBER(FIND(INDEX($T$2:$T$7,$U$1),$P9632))),
        IF(
            $U$17="기타", AND($P9632&lt;&gt;"", $P9632&lt;&gt;"...", $P9632&lt;&gt;"입력오류", NOT(ISNUMBER(FIND($T$21:$T$34,$P9632)))),
            AND($P9632&lt;&gt;"", $P9632&lt;&gt;"...", $P9632&lt;&gt;"입력오류", $T$19=$P9632)
        )
    )
)</f>
        <v>0</v>
      </c>
    </row>
    <row r="9633" spans="9:17">
      <c r="I9633">
        <f t="shared" si="451"/>
        <v>9632</v>
      </c>
      <c r="J9633" t="e">
        <f t="shared" si="452"/>
        <v>#N/A</v>
      </c>
      <c r="K9633" t="e">
        <f t="shared" si="450"/>
        <v>#N/A</v>
      </c>
      <c r="L9633" t="b">
        <f>COUNTIF($N$2:N9633, N9633)=1</f>
        <v>0</v>
      </c>
      <c r="M9633" s="37">
        <f>IF( $Q9633, MAX($M$1:M9632)+1, 0)</f>
        <v>0</v>
      </c>
      <c r="N9633" t="e" cm="1">
        <f t="array" ref="N9633">INDEX($A$9:$F$1048576, $J9633, $K9633 )</f>
        <v>#N/A</v>
      </c>
      <c r="O9633" t="e" cm="1">
        <f t="array" ref="O9633">INDEX($B$9:$F$1048576, $J9633, $K9633 )</f>
        <v>#N/A</v>
      </c>
      <c r="P9633" t="str" cm="1">
        <f t="array" ref="P9633">IF( $L9633, TRIM(_xll.IMDP("IR", $G$5&amp;$N9633, $G$6)), "" )</f>
        <v/>
      </c>
      <c r="Q9633" t="b" cm="1">
        <f t="array" ref="Q9633">IF(
    $U$1=1, AND($P9633&lt;&gt;"", $P9633&lt;&gt;"...", $P9633&lt;&gt;"입력오류"),
    IF(
        $U$18=1, AND($P9633&lt;&gt;"", $P9633&lt;&gt;"...", $P9633&lt;&gt;"입력오류", ISNUMBER(FIND(INDEX($T$2:$T$7,$U$1),$P9633))),
        IF(
            $U$17="기타", AND($P9633&lt;&gt;"", $P9633&lt;&gt;"...", $P9633&lt;&gt;"입력오류", NOT(ISNUMBER(FIND($T$21:$T$34,$P9633)))),
            AND($P9633&lt;&gt;"", $P9633&lt;&gt;"...", $P9633&lt;&gt;"입력오류", $T$19=$P9633)
        )
    )
)</f>
        <v>0</v>
      </c>
    </row>
    <row r="9634" spans="9:17">
      <c r="I9634">
        <f t="shared" si="451"/>
        <v>9633</v>
      </c>
      <c r="J9634" t="e">
        <f t="shared" si="452"/>
        <v>#N/A</v>
      </c>
      <c r="K9634" t="e">
        <f t="shared" si="450"/>
        <v>#N/A</v>
      </c>
      <c r="L9634" t="b">
        <f>COUNTIF($N$2:N9634, N9634)=1</f>
        <v>0</v>
      </c>
      <c r="M9634" s="37">
        <f>IF( $Q9634, MAX($M$1:M9633)+1, 0)</f>
        <v>0</v>
      </c>
      <c r="N9634" t="e" cm="1">
        <f t="array" ref="N9634">INDEX($A$9:$F$1048576, $J9634, $K9634 )</f>
        <v>#N/A</v>
      </c>
      <c r="O9634" t="e" cm="1">
        <f t="array" ref="O9634">INDEX($B$9:$F$1048576, $J9634, $K9634 )</f>
        <v>#N/A</v>
      </c>
      <c r="P9634" t="str" cm="1">
        <f t="array" ref="P9634">IF( $L9634, TRIM(_xll.IMDP("IR", $G$5&amp;$N9634, $G$6)), "" )</f>
        <v/>
      </c>
      <c r="Q9634" t="b" cm="1">
        <f t="array" ref="Q9634">IF(
    $U$1=1, AND($P9634&lt;&gt;"", $P9634&lt;&gt;"...", $P9634&lt;&gt;"입력오류"),
    IF(
        $U$18=1, AND($P9634&lt;&gt;"", $P9634&lt;&gt;"...", $P9634&lt;&gt;"입력오류", ISNUMBER(FIND(INDEX($T$2:$T$7,$U$1),$P9634))),
        IF(
            $U$17="기타", AND($P9634&lt;&gt;"", $P9634&lt;&gt;"...", $P9634&lt;&gt;"입력오류", NOT(ISNUMBER(FIND($T$21:$T$34,$P9634)))),
            AND($P9634&lt;&gt;"", $P9634&lt;&gt;"...", $P9634&lt;&gt;"입력오류", $T$19=$P9634)
        )
    )
)</f>
        <v>0</v>
      </c>
    </row>
    <row r="9635" spans="9:17">
      <c r="I9635">
        <f t="shared" si="451"/>
        <v>9634</v>
      </c>
      <c r="J9635" t="e">
        <f t="shared" si="452"/>
        <v>#N/A</v>
      </c>
      <c r="K9635" t="e">
        <f t="shared" si="450"/>
        <v>#N/A</v>
      </c>
      <c r="L9635" t="b">
        <f>COUNTIF($N$2:N9635, N9635)=1</f>
        <v>0</v>
      </c>
      <c r="M9635" s="37">
        <f>IF( $Q9635, MAX($M$1:M9634)+1, 0)</f>
        <v>0</v>
      </c>
      <c r="N9635" t="e" cm="1">
        <f t="array" ref="N9635">INDEX($A$9:$F$1048576, $J9635, $K9635 )</f>
        <v>#N/A</v>
      </c>
      <c r="O9635" t="e" cm="1">
        <f t="array" ref="O9635">INDEX($B$9:$F$1048576, $J9635, $K9635 )</f>
        <v>#N/A</v>
      </c>
      <c r="P9635" t="str" cm="1">
        <f t="array" ref="P9635">IF( $L9635, TRIM(_xll.IMDP("IR", $G$5&amp;$N9635, $G$6)), "" )</f>
        <v/>
      </c>
      <c r="Q9635" t="b" cm="1">
        <f t="array" ref="Q9635">IF(
    $U$1=1, AND($P9635&lt;&gt;"", $P9635&lt;&gt;"...", $P9635&lt;&gt;"입력오류"),
    IF(
        $U$18=1, AND($P9635&lt;&gt;"", $P9635&lt;&gt;"...", $P9635&lt;&gt;"입력오류", ISNUMBER(FIND(INDEX($T$2:$T$7,$U$1),$P9635))),
        IF(
            $U$17="기타", AND($P9635&lt;&gt;"", $P9635&lt;&gt;"...", $P9635&lt;&gt;"입력오류", NOT(ISNUMBER(FIND($T$21:$T$34,$P9635)))),
            AND($P9635&lt;&gt;"", $P9635&lt;&gt;"...", $P9635&lt;&gt;"입력오류", $T$19=$P9635)
        )
    )
)</f>
        <v>0</v>
      </c>
    </row>
    <row r="9636" spans="9:17">
      <c r="I9636">
        <f t="shared" si="451"/>
        <v>9635</v>
      </c>
      <c r="J9636" t="e">
        <f t="shared" si="452"/>
        <v>#N/A</v>
      </c>
      <c r="K9636" t="e">
        <f t="shared" si="450"/>
        <v>#N/A</v>
      </c>
      <c r="L9636" t="b">
        <f>COUNTIF($N$2:N9636, N9636)=1</f>
        <v>0</v>
      </c>
      <c r="M9636" s="37">
        <f>IF( $Q9636, MAX($M$1:M9635)+1, 0)</f>
        <v>0</v>
      </c>
      <c r="N9636" t="e" cm="1">
        <f t="array" ref="N9636">INDEX($A$9:$F$1048576, $J9636, $K9636 )</f>
        <v>#N/A</v>
      </c>
      <c r="O9636" t="e" cm="1">
        <f t="array" ref="O9636">INDEX($B$9:$F$1048576, $J9636, $K9636 )</f>
        <v>#N/A</v>
      </c>
      <c r="P9636" t="str" cm="1">
        <f t="array" ref="P9636">IF( $L9636, TRIM(_xll.IMDP("IR", $G$5&amp;$N9636, $G$6)), "" )</f>
        <v/>
      </c>
      <c r="Q9636" t="b" cm="1">
        <f t="array" ref="Q9636">IF(
    $U$1=1, AND($P9636&lt;&gt;"", $P9636&lt;&gt;"...", $P9636&lt;&gt;"입력오류"),
    IF(
        $U$18=1, AND($P9636&lt;&gt;"", $P9636&lt;&gt;"...", $P9636&lt;&gt;"입력오류", ISNUMBER(FIND(INDEX($T$2:$T$7,$U$1),$P9636))),
        IF(
            $U$17="기타", AND($P9636&lt;&gt;"", $P9636&lt;&gt;"...", $P9636&lt;&gt;"입력오류", NOT(ISNUMBER(FIND($T$21:$T$34,$P9636)))),
            AND($P9636&lt;&gt;"", $P9636&lt;&gt;"...", $P9636&lt;&gt;"입력오류", $T$19=$P9636)
        )
    )
)</f>
        <v>0</v>
      </c>
    </row>
    <row r="9637" spans="9:17">
      <c r="I9637">
        <f t="shared" si="451"/>
        <v>9636</v>
      </c>
      <c r="J9637" t="e">
        <f t="shared" si="452"/>
        <v>#N/A</v>
      </c>
      <c r="K9637" t="e">
        <f t="shared" si="450"/>
        <v>#N/A</v>
      </c>
      <c r="L9637" t="b">
        <f>COUNTIF($N$2:N9637, N9637)=1</f>
        <v>0</v>
      </c>
      <c r="M9637" s="37">
        <f>IF( $Q9637, MAX($M$1:M9636)+1, 0)</f>
        <v>0</v>
      </c>
      <c r="N9637" t="e" cm="1">
        <f t="array" ref="N9637">INDEX($A$9:$F$1048576, $J9637, $K9637 )</f>
        <v>#N/A</v>
      </c>
      <c r="O9637" t="e" cm="1">
        <f t="array" ref="O9637">INDEX($B$9:$F$1048576, $J9637, $K9637 )</f>
        <v>#N/A</v>
      </c>
      <c r="P9637" t="str" cm="1">
        <f t="array" ref="P9637">IF( $L9637, TRIM(_xll.IMDP("IR", $G$5&amp;$N9637, $G$6)), "" )</f>
        <v/>
      </c>
      <c r="Q9637" t="b" cm="1">
        <f t="array" ref="Q9637">IF(
    $U$1=1, AND($P9637&lt;&gt;"", $P9637&lt;&gt;"...", $P9637&lt;&gt;"입력오류"),
    IF(
        $U$18=1, AND($P9637&lt;&gt;"", $P9637&lt;&gt;"...", $P9637&lt;&gt;"입력오류", ISNUMBER(FIND(INDEX($T$2:$T$7,$U$1),$P9637))),
        IF(
            $U$17="기타", AND($P9637&lt;&gt;"", $P9637&lt;&gt;"...", $P9637&lt;&gt;"입력오류", NOT(ISNUMBER(FIND($T$21:$T$34,$P9637)))),
            AND($P9637&lt;&gt;"", $P9637&lt;&gt;"...", $P9637&lt;&gt;"입력오류", $T$19=$P9637)
        )
    )
)</f>
        <v>0</v>
      </c>
    </row>
    <row r="9638" spans="9:17">
      <c r="I9638">
        <f t="shared" si="451"/>
        <v>9637</v>
      </c>
      <c r="J9638" t="e">
        <f t="shared" si="452"/>
        <v>#N/A</v>
      </c>
      <c r="K9638" t="e">
        <f t="shared" si="450"/>
        <v>#N/A</v>
      </c>
      <c r="L9638" t="b">
        <f>COUNTIF($N$2:N9638, N9638)=1</f>
        <v>0</v>
      </c>
      <c r="M9638" s="37">
        <f>IF( $Q9638, MAX($M$1:M9637)+1, 0)</f>
        <v>0</v>
      </c>
      <c r="N9638" t="e" cm="1">
        <f t="array" ref="N9638">INDEX($A$9:$F$1048576, $J9638, $K9638 )</f>
        <v>#N/A</v>
      </c>
      <c r="O9638" t="e" cm="1">
        <f t="array" ref="O9638">INDEX($B$9:$F$1048576, $J9638, $K9638 )</f>
        <v>#N/A</v>
      </c>
      <c r="P9638" t="str" cm="1">
        <f t="array" ref="P9638">IF( $L9638, TRIM(_xll.IMDP("IR", $G$5&amp;$N9638, $G$6)), "" )</f>
        <v/>
      </c>
      <c r="Q9638" t="b" cm="1">
        <f t="array" ref="Q9638">IF(
    $U$1=1, AND($P9638&lt;&gt;"", $P9638&lt;&gt;"...", $P9638&lt;&gt;"입력오류"),
    IF(
        $U$18=1, AND($P9638&lt;&gt;"", $P9638&lt;&gt;"...", $P9638&lt;&gt;"입력오류", ISNUMBER(FIND(INDEX($T$2:$T$7,$U$1),$P9638))),
        IF(
            $U$17="기타", AND($P9638&lt;&gt;"", $P9638&lt;&gt;"...", $P9638&lt;&gt;"입력오류", NOT(ISNUMBER(FIND($T$21:$T$34,$P9638)))),
            AND($P9638&lt;&gt;"", $P9638&lt;&gt;"...", $P9638&lt;&gt;"입력오류", $T$19=$P9638)
        )
    )
)</f>
        <v>0</v>
      </c>
    </row>
    <row r="9639" spans="9:17">
      <c r="I9639">
        <f t="shared" si="451"/>
        <v>9638</v>
      </c>
      <c r="J9639" t="e">
        <f t="shared" si="452"/>
        <v>#N/A</v>
      </c>
      <c r="K9639" t="e">
        <f t="shared" si="450"/>
        <v>#N/A</v>
      </c>
      <c r="L9639" t="b">
        <f>COUNTIF($N$2:N9639, N9639)=1</f>
        <v>0</v>
      </c>
      <c r="M9639" s="37">
        <f>IF( $Q9639, MAX($M$1:M9638)+1, 0)</f>
        <v>0</v>
      </c>
      <c r="N9639" t="e" cm="1">
        <f t="array" ref="N9639">INDEX($A$9:$F$1048576, $J9639, $K9639 )</f>
        <v>#N/A</v>
      </c>
      <c r="O9639" t="e" cm="1">
        <f t="array" ref="O9639">INDEX($B$9:$F$1048576, $J9639, $K9639 )</f>
        <v>#N/A</v>
      </c>
      <c r="P9639" t="str" cm="1">
        <f t="array" ref="P9639">IF( $L9639, TRIM(_xll.IMDP("IR", $G$5&amp;$N9639, $G$6)), "" )</f>
        <v/>
      </c>
      <c r="Q9639" t="b" cm="1">
        <f t="array" ref="Q9639">IF(
    $U$1=1, AND($P9639&lt;&gt;"", $P9639&lt;&gt;"...", $P9639&lt;&gt;"입력오류"),
    IF(
        $U$18=1, AND($P9639&lt;&gt;"", $P9639&lt;&gt;"...", $P9639&lt;&gt;"입력오류", ISNUMBER(FIND(INDEX($T$2:$T$7,$U$1),$P9639))),
        IF(
            $U$17="기타", AND($P9639&lt;&gt;"", $P9639&lt;&gt;"...", $P9639&lt;&gt;"입력오류", NOT(ISNUMBER(FIND($T$21:$T$34,$P9639)))),
            AND($P9639&lt;&gt;"", $P9639&lt;&gt;"...", $P9639&lt;&gt;"입력오류", $T$19=$P9639)
        )
    )
)</f>
        <v>0</v>
      </c>
    </row>
    <row r="9640" spans="9:17">
      <c r="I9640">
        <f t="shared" si="451"/>
        <v>9639</v>
      </c>
      <c r="J9640" t="e">
        <f t="shared" si="452"/>
        <v>#N/A</v>
      </c>
      <c r="K9640" t="e">
        <f t="shared" si="450"/>
        <v>#N/A</v>
      </c>
      <c r="L9640" t="b">
        <f>COUNTIF($N$2:N9640, N9640)=1</f>
        <v>0</v>
      </c>
      <c r="M9640" s="37">
        <f>IF( $Q9640, MAX($M$1:M9639)+1, 0)</f>
        <v>0</v>
      </c>
      <c r="N9640" t="e" cm="1">
        <f t="array" ref="N9640">INDEX($A$9:$F$1048576, $J9640, $K9640 )</f>
        <v>#N/A</v>
      </c>
      <c r="O9640" t="e" cm="1">
        <f t="array" ref="O9640">INDEX($B$9:$F$1048576, $J9640, $K9640 )</f>
        <v>#N/A</v>
      </c>
      <c r="P9640" t="str" cm="1">
        <f t="array" ref="P9640">IF( $L9640, TRIM(_xll.IMDP("IR", $G$5&amp;$N9640, $G$6)), "" )</f>
        <v/>
      </c>
      <c r="Q9640" t="b" cm="1">
        <f t="array" ref="Q9640">IF(
    $U$1=1, AND($P9640&lt;&gt;"", $P9640&lt;&gt;"...", $P9640&lt;&gt;"입력오류"),
    IF(
        $U$18=1, AND($P9640&lt;&gt;"", $P9640&lt;&gt;"...", $P9640&lt;&gt;"입력오류", ISNUMBER(FIND(INDEX($T$2:$T$7,$U$1),$P9640))),
        IF(
            $U$17="기타", AND($P9640&lt;&gt;"", $P9640&lt;&gt;"...", $P9640&lt;&gt;"입력오류", NOT(ISNUMBER(FIND($T$21:$T$34,$P9640)))),
            AND($P9640&lt;&gt;"", $P9640&lt;&gt;"...", $P9640&lt;&gt;"입력오류", $T$19=$P9640)
        )
    )
)</f>
        <v>0</v>
      </c>
    </row>
    <row r="9641" spans="9:17">
      <c r="I9641">
        <f t="shared" si="451"/>
        <v>9640</v>
      </c>
      <c r="J9641" t="e">
        <f t="shared" si="452"/>
        <v>#N/A</v>
      </c>
      <c r="K9641" t="e">
        <f t="shared" si="450"/>
        <v>#N/A</v>
      </c>
      <c r="L9641" t="b">
        <f>COUNTIF($N$2:N9641, N9641)=1</f>
        <v>0</v>
      </c>
      <c r="M9641" s="37">
        <f>IF( $Q9641, MAX($M$1:M9640)+1, 0)</f>
        <v>0</v>
      </c>
      <c r="N9641" t="e" cm="1">
        <f t="array" ref="N9641">INDEX($A$9:$F$1048576, $J9641, $K9641 )</f>
        <v>#N/A</v>
      </c>
      <c r="O9641" t="e" cm="1">
        <f t="array" ref="O9641">INDEX($B$9:$F$1048576, $J9641, $K9641 )</f>
        <v>#N/A</v>
      </c>
      <c r="P9641" t="str" cm="1">
        <f t="array" ref="P9641">IF( $L9641, TRIM(_xll.IMDP("IR", $G$5&amp;$N9641, $G$6)), "" )</f>
        <v/>
      </c>
      <c r="Q9641" t="b" cm="1">
        <f t="array" ref="Q9641">IF(
    $U$1=1, AND($P9641&lt;&gt;"", $P9641&lt;&gt;"...", $P9641&lt;&gt;"입력오류"),
    IF(
        $U$18=1, AND($P9641&lt;&gt;"", $P9641&lt;&gt;"...", $P9641&lt;&gt;"입력오류", ISNUMBER(FIND(INDEX($T$2:$T$7,$U$1),$P9641))),
        IF(
            $U$17="기타", AND($P9641&lt;&gt;"", $P9641&lt;&gt;"...", $P9641&lt;&gt;"입력오류", NOT(ISNUMBER(FIND($T$21:$T$34,$P9641)))),
            AND($P9641&lt;&gt;"", $P9641&lt;&gt;"...", $P9641&lt;&gt;"입력오류", $T$19=$P9641)
        )
    )
)</f>
        <v>0</v>
      </c>
    </row>
    <row r="9642" spans="9:17">
      <c r="I9642">
        <f t="shared" si="451"/>
        <v>9641</v>
      </c>
      <c r="J9642" t="e">
        <f t="shared" si="452"/>
        <v>#N/A</v>
      </c>
      <c r="K9642" t="e">
        <f t="shared" si="450"/>
        <v>#N/A</v>
      </c>
      <c r="L9642" t="b">
        <f>COUNTIF($N$2:N9642, N9642)=1</f>
        <v>0</v>
      </c>
      <c r="M9642" s="37">
        <f>IF( $Q9642, MAX($M$1:M9641)+1, 0)</f>
        <v>0</v>
      </c>
      <c r="N9642" t="e" cm="1">
        <f t="array" ref="N9642">INDEX($A$9:$F$1048576, $J9642, $K9642 )</f>
        <v>#N/A</v>
      </c>
      <c r="O9642" t="e" cm="1">
        <f t="array" ref="O9642">INDEX($B$9:$F$1048576, $J9642, $K9642 )</f>
        <v>#N/A</v>
      </c>
      <c r="P9642" t="str" cm="1">
        <f t="array" ref="P9642">IF( $L9642, TRIM(_xll.IMDP("IR", $G$5&amp;$N9642, $G$6)), "" )</f>
        <v/>
      </c>
      <c r="Q9642" t="b" cm="1">
        <f t="array" ref="Q9642">IF(
    $U$1=1, AND($P9642&lt;&gt;"", $P9642&lt;&gt;"...", $P9642&lt;&gt;"입력오류"),
    IF(
        $U$18=1, AND($P9642&lt;&gt;"", $P9642&lt;&gt;"...", $P9642&lt;&gt;"입력오류", ISNUMBER(FIND(INDEX($T$2:$T$7,$U$1),$P9642))),
        IF(
            $U$17="기타", AND($P9642&lt;&gt;"", $P9642&lt;&gt;"...", $P9642&lt;&gt;"입력오류", NOT(ISNUMBER(FIND($T$21:$T$34,$P9642)))),
            AND($P9642&lt;&gt;"", $P9642&lt;&gt;"...", $P9642&lt;&gt;"입력오류", $T$19=$P9642)
        )
    )
)</f>
        <v>0</v>
      </c>
    </row>
    <row r="9643" spans="9:17">
      <c r="I9643">
        <f t="shared" si="451"/>
        <v>9642</v>
      </c>
      <c r="J9643" t="e">
        <f t="shared" si="452"/>
        <v>#N/A</v>
      </c>
      <c r="K9643" t="e">
        <f t="shared" si="450"/>
        <v>#N/A</v>
      </c>
      <c r="L9643" t="b">
        <f>COUNTIF($N$2:N9643, N9643)=1</f>
        <v>0</v>
      </c>
      <c r="M9643" s="37">
        <f>IF( $Q9643, MAX($M$1:M9642)+1, 0)</f>
        <v>0</v>
      </c>
      <c r="N9643" t="e" cm="1">
        <f t="array" ref="N9643">INDEX($A$9:$F$1048576, $J9643, $K9643 )</f>
        <v>#N/A</v>
      </c>
      <c r="O9643" t="e" cm="1">
        <f t="array" ref="O9643">INDEX($B$9:$F$1048576, $J9643, $K9643 )</f>
        <v>#N/A</v>
      </c>
      <c r="P9643" t="str" cm="1">
        <f t="array" ref="P9643">IF( $L9643, TRIM(_xll.IMDP("IR", $G$5&amp;$N9643, $G$6)), "" )</f>
        <v/>
      </c>
      <c r="Q9643" t="b" cm="1">
        <f t="array" ref="Q9643">IF(
    $U$1=1, AND($P9643&lt;&gt;"", $P9643&lt;&gt;"...", $P9643&lt;&gt;"입력오류"),
    IF(
        $U$18=1, AND($P9643&lt;&gt;"", $P9643&lt;&gt;"...", $P9643&lt;&gt;"입력오류", ISNUMBER(FIND(INDEX($T$2:$T$7,$U$1),$P9643))),
        IF(
            $U$17="기타", AND($P9643&lt;&gt;"", $P9643&lt;&gt;"...", $P9643&lt;&gt;"입력오류", NOT(ISNUMBER(FIND($T$21:$T$34,$P9643)))),
            AND($P9643&lt;&gt;"", $P9643&lt;&gt;"...", $P9643&lt;&gt;"입력오류", $T$19=$P9643)
        )
    )
)</f>
        <v>0</v>
      </c>
    </row>
    <row r="9644" spans="9:17">
      <c r="I9644">
        <f t="shared" si="451"/>
        <v>9643</v>
      </c>
      <c r="J9644" t="e">
        <f t="shared" si="452"/>
        <v>#N/A</v>
      </c>
      <c r="K9644" t="e">
        <f t="shared" si="450"/>
        <v>#N/A</v>
      </c>
      <c r="L9644" t="b">
        <f>COUNTIF($N$2:N9644, N9644)=1</f>
        <v>0</v>
      </c>
      <c r="M9644" s="37">
        <f>IF( $Q9644, MAX($M$1:M9643)+1, 0)</f>
        <v>0</v>
      </c>
      <c r="N9644" t="e" cm="1">
        <f t="array" ref="N9644">INDEX($A$9:$F$1048576, $J9644, $K9644 )</f>
        <v>#N/A</v>
      </c>
      <c r="O9644" t="e" cm="1">
        <f t="array" ref="O9644">INDEX($B$9:$F$1048576, $J9644, $K9644 )</f>
        <v>#N/A</v>
      </c>
      <c r="P9644" t="str" cm="1">
        <f t="array" ref="P9644">IF( $L9644, TRIM(_xll.IMDP("IR", $G$5&amp;$N9644, $G$6)), "" )</f>
        <v/>
      </c>
      <c r="Q9644" t="b" cm="1">
        <f t="array" ref="Q9644">IF(
    $U$1=1, AND($P9644&lt;&gt;"", $P9644&lt;&gt;"...", $P9644&lt;&gt;"입력오류"),
    IF(
        $U$18=1, AND($P9644&lt;&gt;"", $P9644&lt;&gt;"...", $P9644&lt;&gt;"입력오류", ISNUMBER(FIND(INDEX($T$2:$T$7,$U$1),$P9644))),
        IF(
            $U$17="기타", AND($P9644&lt;&gt;"", $P9644&lt;&gt;"...", $P9644&lt;&gt;"입력오류", NOT(ISNUMBER(FIND($T$21:$T$34,$P9644)))),
            AND($P9644&lt;&gt;"", $P9644&lt;&gt;"...", $P9644&lt;&gt;"입력오류", $T$19=$P9644)
        )
    )
)</f>
        <v>0</v>
      </c>
    </row>
    <row r="9645" spans="9:17">
      <c r="I9645">
        <f t="shared" si="451"/>
        <v>9644</v>
      </c>
      <c r="J9645" t="e">
        <f t="shared" si="452"/>
        <v>#N/A</v>
      </c>
      <c r="K9645" t="e">
        <f t="shared" si="450"/>
        <v>#N/A</v>
      </c>
      <c r="L9645" t="b">
        <f>COUNTIF($N$2:N9645, N9645)=1</f>
        <v>0</v>
      </c>
      <c r="M9645" s="37">
        <f>IF( $Q9645, MAX($M$1:M9644)+1, 0)</f>
        <v>0</v>
      </c>
      <c r="N9645" t="e" cm="1">
        <f t="array" ref="N9645">INDEX($A$9:$F$1048576, $J9645, $K9645 )</f>
        <v>#N/A</v>
      </c>
      <c r="O9645" t="e" cm="1">
        <f t="array" ref="O9645">INDEX($B$9:$F$1048576, $J9645, $K9645 )</f>
        <v>#N/A</v>
      </c>
      <c r="P9645" t="str" cm="1">
        <f t="array" ref="P9645">IF( $L9645, TRIM(_xll.IMDP("IR", $G$5&amp;$N9645, $G$6)), "" )</f>
        <v/>
      </c>
      <c r="Q9645" t="b" cm="1">
        <f t="array" ref="Q9645">IF(
    $U$1=1, AND($P9645&lt;&gt;"", $P9645&lt;&gt;"...", $P9645&lt;&gt;"입력오류"),
    IF(
        $U$18=1, AND($P9645&lt;&gt;"", $P9645&lt;&gt;"...", $P9645&lt;&gt;"입력오류", ISNUMBER(FIND(INDEX($T$2:$T$7,$U$1),$P9645))),
        IF(
            $U$17="기타", AND($P9645&lt;&gt;"", $P9645&lt;&gt;"...", $P9645&lt;&gt;"입력오류", NOT(ISNUMBER(FIND($T$21:$T$34,$P9645)))),
            AND($P9645&lt;&gt;"", $P9645&lt;&gt;"...", $P9645&lt;&gt;"입력오류", $T$19=$P9645)
        )
    )
)</f>
        <v>0</v>
      </c>
    </row>
    <row r="9646" spans="9:17">
      <c r="I9646">
        <f t="shared" si="451"/>
        <v>9645</v>
      </c>
      <c r="J9646" t="e">
        <f t="shared" si="452"/>
        <v>#N/A</v>
      </c>
      <c r="K9646" t="e">
        <f t="shared" si="450"/>
        <v>#N/A</v>
      </c>
      <c r="L9646" t="b">
        <f>COUNTIF($N$2:N9646, N9646)=1</f>
        <v>0</v>
      </c>
      <c r="M9646" s="37">
        <f>IF( $Q9646, MAX($M$1:M9645)+1, 0)</f>
        <v>0</v>
      </c>
      <c r="N9646" t="e" cm="1">
        <f t="array" ref="N9646">INDEX($A$9:$F$1048576, $J9646, $K9646 )</f>
        <v>#N/A</v>
      </c>
      <c r="O9646" t="e" cm="1">
        <f t="array" ref="O9646">INDEX($B$9:$F$1048576, $J9646, $K9646 )</f>
        <v>#N/A</v>
      </c>
      <c r="P9646" t="str" cm="1">
        <f t="array" ref="P9646">IF( $L9646, TRIM(_xll.IMDP("IR", $G$5&amp;$N9646, $G$6)), "" )</f>
        <v/>
      </c>
      <c r="Q9646" t="b" cm="1">
        <f t="array" ref="Q9646">IF(
    $U$1=1, AND($P9646&lt;&gt;"", $P9646&lt;&gt;"...", $P9646&lt;&gt;"입력오류"),
    IF(
        $U$18=1, AND($P9646&lt;&gt;"", $P9646&lt;&gt;"...", $P9646&lt;&gt;"입력오류", ISNUMBER(FIND(INDEX($T$2:$T$7,$U$1),$P9646))),
        IF(
            $U$17="기타", AND($P9646&lt;&gt;"", $P9646&lt;&gt;"...", $P9646&lt;&gt;"입력오류", NOT(ISNUMBER(FIND($T$21:$T$34,$P9646)))),
            AND($P9646&lt;&gt;"", $P9646&lt;&gt;"...", $P9646&lt;&gt;"입력오류", $T$19=$P9646)
        )
    )
)</f>
        <v>0</v>
      </c>
    </row>
    <row r="9647" spans="9:17">
      <c r="I9647">
        <f t="shared" si="451"/>
        <v>9646</v>
      </c>
      <c r="J9647" t="e">
        <f t="shared" si="452"/>
        <v>#N/A</v>
      </c>
      <c r="K9647" t="e">
        <f t="shared" si="450"/>
        <v>#N/A</v>
      </c>
      <c r="L9647" t="b">
        <f>COUNTIF($N$2:N9647, N9647)=1</f>
        <v>0</v>
      </c>
      <c r="M9647" s="37">
        <f>IF( $Q9647, MAX($M$1:M9646)+1, 0)</f>
        <v>0</v>
      </c>
      <c r="N9647" t="e" cm="1">
        <f t="array" ref="N9647">INDEX($A$9:$F$1048576, $J9647, $K9647 )</f>
        <v>#N/A</v>
      </c>
      <c r="O9647" t="e" cm="1">
        <f t="array" ref="O9647">INDEX($B$9:$F$1048576, $J9647, $K9647 )</f>
        <v>#N/A</v>
      </c>
      <c r="P9647" t="str" cm="1">
        <f t="array" ref="P9647">IF( $L9647, TRIM(_xll.IMDP("IR", $G$5&amp;$N9647, $G$6)), "" )</f>
        <v/>
      </c>
      <c r="Q9647" t="b" cm="1">
        <f t="array" ref="Q9647">IF(
    $U$1=1, AND($P9647&lt;&gt;"", $P9647&lt;&gt;"...", $P9647&lt;&gt;"입력오류"),
    IF(
        $U$18=1, AND($P9647&lt;&gt;"", $P9647&lt;&gt;"...", $P9647&lt;&gt;"입력오류", ISNUMBER(FIND(INDEX($T$2:$T$7,$U$1),$P9647))),
        IF(
            $U$17="기타", AND($P9647&lt;&gt;"", $P9647&lt;&gt;"...", $P9647&lt;&gt;"입력오류", NOT(ISNUMBER(FIND($T$21:$T$34,$P9647)))),
            AND($P9647&lt;&gt;"", $P9647&lt;&gt;"...", $P9647&lt;&gt;"입력오류", $T$19=$P9647)
        )
    )
)</f>
        <v>0</v>
      </c>
    </row>
    <row r="9648" spans="9:17">
      <c r="I9648">
        <f t="shared" si="451"/>
        <v>9647</v>
      </c>
      <c r="J9648" t="e">
        <f t="shared" si="452"/>
        <v>#N/A</v>
      </c>
      <c r="K9648" t="e">
        <f t="shared" si="450"/>
        <v>#N/A</v>
      </c>
      <c r="L9648" t="b">
        <f>COUNTIF($N$2:N9648, N9648)=1</f>
        <v>0</v>
      </c>
      <c r="M9648" s="37">
        <f>IF( $Q9648, MAX($M$1:M9647)+1, 0)</f>
        <v>0</v>
      </c>
      <c r="N9648" t="e" cm="1">
        <f t="array" ref="N9648">INDEX($A$9:$F$1048576, $J9648, $K9648 )</f>
        <v>#N/A</v>
      </c>
      <c r="O9648" t="e" cm="1">
        <f t="array" ref="O9648">INDEX($B$9:$F$1048576, $J9648, $K9648 )</f>
        <v>#N/A</v>
      </c>
      <c r="P9648" t="str" cm="1">
        <f t="array" ref="P9648">IF( $L9648, TRIM(_xll.IMDP("IR", $G$5&amp;$N9648, $G$6)), "" )</f>
        <v/>
      </c>
      <c r="Q9648" t="b" cm="1">
        <f t="array" ref="Q9648">IF(
    $U$1=1, AND($P9648&lt;&gt;"", $P9648&lt;&gt;"...", $P9648&lt;&gt;"입력오류"),
    IF(
        $U$18=1, AND($P9648&lt;&gt;"", $P9648&lt;&gt;"...", $P9648&lt;&gt;"입력오류", ISNUMBER(FIND(INDEX($T$2:$T$7,$U$1),$P9648))),
        IF(
            $U$17="기타", AND($P9648&lt;&gt;"", $P9648&lt;&gt;"...", $P9648&lt;&gt;"입력오류", NOT(ISNUMBER(FIND($T$21:$T$34,$P9648)))),
            AND($P9648&lt;&gt;"", $P9648&lt;&gt;"...", $P9648&lt;&gt;"입력오류", $T$19=$P9648)
        )
    )
)</f>
        <v>0</v>
      </c>
    </row>
    <row r="9649" spans="9:17">
      <c r="I9649">
        <f t="shared" si="451"/>
        <v>9648</v>
      </c>
      <c r="J9649" t="e">
        <f t="shared" si="452"/>
        <v>#N/A</v>
      </c>
      <c r="K9649" t="e">
        <f t="shared" si="450"/>
        <v>#N/A</v>
      </c>
      <c r="L9649" t="b">
        <f>COUNTIF($N$2:N9649, N9649)=1</f>
        <v>0</v>
      </c>
      <c r="M9649" s="37">
        <f>IF( $Q9649, MAX($M$1:M9648)+1, 0)</f>
        <v>0</v>
      </c>
      <c r="N9649" t="e" cm="1">
        <f t="array" ref="N9649">INDEX($A$9:$F$1048576, $J9649, $K9649 )</f>
        <v>#N/A</v>
      </c>
      <c r="O9649" t="e" cm="1">
        <f t="array" ref="O9649">INDEX($B$9:$F$1048576, $J9649, $K9649 )</f>
        <v>#N/A</v>
      </c>
      <c r="P9649" t="str" cm="1">
        <f t="array" ref="P9649">IF( $L9649, TRIM(_xll.IMDP("IR", $G$5&amp;$N9649, $G$6)), "" )</f>
        <v/>
      </c>
      <c r="Q9649" t="b" cm="1">
        <f t="array" ref="Q9649">IF(
    $U$1=1, AND($P9649&lt;&gt;"", $P9649&lt;&gt;"...", $P9649&lt;&gt;"입력오류"),
    IF(
        $U$18=1, AND($P9649&lt;&gt;"", $P9649&lt;&gt;"...", $P9649&lt;&gt;"입력오류", ISNUMBER(FIND(INDEX($T$2:$T$7,$U$1),$P9649))),
        IF(
            $U$17="기타", AND($P9649&lt;&gt;"", $P9649&lt;&gt;"...", $P9649&lt;&gt;"입력오류", NOT(ISNUMBER(FIND($T$21:$T$34,$P9649)))),
            AND($P9649&lt;&gt;"", $P9649&lt;&gt;"...", $P9649&lt;&gt;"입력오류", $T$19=$P9649)
        )
    )
)</f>
        <v>0</v>
      </c>
    </row>
    <row r="9650" spans="9:17">
      <c r="I9650">
        <f t="shared" si="451"/>
        <v>9649</v>
      </c>
      <c r="J9650" t="e">
        <f t="shared" si="452"/>
        <v>#N/A</v>
      </c>
      <c r="K9650" t="e">
        <f t="shared" si="450"/>
        <v>#N/A</v>
      </c>
      <c r="L9650" t="b">
        <f>COUNTIF($N$2:N9650, N9650)=1</f>
        <v>0</v>
      </c>
      <c r="M9650" s="37">
        <f>IF( $Q9650, MAX($M$1:M9649)+1, 0)</f>
        <v>0</v>
      </c>
      <c r="N9650" t="e" cm="1">
        <f t="array" ref="N9650">INDEX($A$9:$F$1048576, $J9650, $K9650 )</f>
        <v>#N/A</v>
      </c>
      <c r="O9650" t="e" cm="1">
        <f t="array" ref="O9650">INDEX($B$9:$F$1048576, $J9650, $K9650 )</f>
        <v>#N/A</v>
      </c>
      <c r="P9650" t="str" cm="1">
        <f t="array" ref="P9650">IF( $L9650, TRIM(_xll.IMDP("IR", $G$5&amp;$N9650, $G$6)), "" )</f>
        <v/>
      </c>
      <c r="Q9650" t="b" cm="1">
        <f t="array" ref="Q9650">IF(
    $U$1=1, AND($P9650&lt;&gt;"", $P9650&lt;&gt;"...", $P9650&lt;&gt;"입력오류"),
    IF(
        $U$18=1, AND($P9650&lt;&gt;"", $P9650&lt;&gt;"...", $P9650&lt;&gt;"입력오류", ISNUMBER(FIND(INDEX($T$2:$T$7,$U$1),$P9650))),
        IF(
            $U$17="기타", AND($P9650&lt;&gt;"", $P9650&lt;&gt;"...", $P9650&lt;&gt;"입력오류", NOT(ISNUMBER(FIND($T$21:$T$34,$P9650)))),
            AND($P9650&lt;&gt;"", $P9650&lt;&gt;"...", $P9650&lt;&gt;"입력오류", $T$19=$P9650)
        )
    )
)</f>
        <v>0</v>
      </c>
    </row>
    <row r="9651" spans="9:17">
      <c r="I9651">
        <f t="shared" si="451"/>
        <v>9650</v>
      </c>
      <c r="J9651" t="e">
        <f t="shared" si="452"/>
        <v>#N/A</v>
      </c>
      <c r="K9651" t="e">
        <f t="shared" si="450"/>
        <v>#N/A</v>
      </c>
      <c r="L9651" t="b">
        <f>COUNTIF($N$2:N9651, N9651)=1</f>
        <v>0</v>
      </c>
      <c r="M9651" s="37">
        <f>IF( $Q9651, MAX($M$1:M9650)+1, 0)</f>
        <v>0</v>
      </c>
      <c r="N9651" t="e" cm="1">
        <f t="array" ref="N9651">INDEX($A$9:$F$1048576, $J9651, $K9651 )</f>
        <v>#N/A</v>
      </c>
      <c r="O9651" t="e" cm="1">
        <f t="array" ref="O9651">INDEX($B$9:$F$1048576, $J9651, $K9651 )</f>
        <v>#N/A</v>
      </c>
      <c r="P9651" t="str" cm="1">
        <f t="array" ref="P9651">IF( $L9651, TRIM(_xll.IMDP("IR", $G$5&amp;$N9651, $G$6)), "" )</f>
        <v/>
      </c>
      <c r="Q9651" t="b" cm="1">
        <f t="array" ref="Q9651">IF(
    $U$1=1, AND($P9651&lt;&gt;"", $P9651&lt;&gt;"...", $P9651&lt;&gt;"입력오류"),
    IF(
        $U$18=1, AND($P9651&lt;&gt;"", $P9651&lt;&gt;"...", $P9651&lt;&gt;"입력오류", ISNUMBER(FIND(INDEX($T$2:$T$7,$U$1),$P9651))),
        IF(
            $U$17="기타", AND($P9651&lt;&gt;"", $P9651&lt;&gt;"...", $P9651&lt;&gt;"입력오류", NOT(ISNUMBER(FIND($T$21:$T$34,$P9651)))),
            AND($P9651&lt;&gt;"", $P9651&lt;&gt;"...", $P9651&lt;&gt;"입력오류", $T$19=$P9651)
        )
    )
)</f>
        <v>0</v>
      </c>
    </row>
    <row r="9652" spans="9:17">
      <c r="I9652">
        <f t="shared" si="451"/>
        <v>9651</v>
      </c>
      <c r="J9652" t="e">
        <f t="shared" si="452"/>
        <v>#N/A</v>
      </c>
      <c r="K9652" t="e">
        <f t="shared" si="450"/>
        <v>#N/A</v>
      </c>
      <c r="L9652" t="b">
        <f>COUNTIF($N$2:N9652, N9652)=1</f>
        <v>0</v>
      </c>
      <c r="M9652" s="37">
        <f>IF( $Q9652, MAX($M$1:M9651)+1, 0)</f>
        <v>0</v>
      </c>
      <c r="N9652" t="e" cm="1">
        <f t="array" ref="N9652">INDEX($A$9:$F$1048576, $J9652, $K9652 )</f>
        <v>#N/A</v>
      </c>
      <c r="O9652" t="e" cm="1">
        <f t="array" ref="O9652">INDEX($B$9:$F$1048576, $J9652, $K9652 )</f>
        <v>#N/A</v>
      </c>
      <c r="P9652" t="str" cm="1">
        <f t="array" ref="P9652">IF( $L9652, TRIM(_xll.IMDP("IR", $G$5&amp;$N9652, $G$6)), "" )</f>
        <v/>
      </c>
      <c r="Q9652" t="b" cm="1">
        <f t="array" ref="Q9652">IF(
    $U$1=1, AND($P9652&lt;&gt;"", $P9652&lt;&gt;"...", $P9652&lt;&gt;"입력오류"),
    IF(
        $U$18=1, AND($P9652&lt;&gt;"", $P9652&lt;&gt;"...", $P9652&lt;&gt;"입력오류", ISNUMBER(FIND(INDEX($T$2:$T$7,$U$1),$P9652))),
        IF(
            $U$17="기타", AND($P9652&lt;&gt;"", $P9652&lt;&gt;"...", $P9652&lt;&gt;"입력오류", NOT(ISNUMBER(FIND($T$21:$T$34,$P9652)))),
            AND($P9652&lt;&gt;"", $P9652&lt;&gt;"...", $P9652&lt;&gt;"입력오류", $T$19=$P9652)
        )
    )
)</f>
        <v>0</v>
      </c>
    </row>
    <row r="9653" spans="9:17">
      <c r="I9653">
        <f t="shared" si="451"/>
        <v>9652</v>
      </c>
      <c r="J9653" t="e">
        <f t="shared" si="452"/>
        <v>#N/A</v>
      </c>
      <c r="K9653" t="e">
        <f t="shared" si="450"/>
        <v>#N/A</v>
      </c>
      <c r="L9653" t="b">
        <f>COUNTIF($N$2:N9653, N9653)=1</f>
        <v>0</v>
      </c>
      <c r="M9653" s="37">
        <f>IF( $Q9653, MAX($M$1:M9652)+1, 0)</f>
        <v>0</v>
      </c>
      <c r="N9653" t="e" cm="1">
        <f t="array" ref="N9653">INDEX($A$9:$F$1048576, $J9653, $K9653 )</f>
        <v>#N/A</v>
      </c>
      <c r="O9653" t="e" cm="1">
        <f t="array" ref="O9653">INDEX($B$9:$F$1048576, $J9653, $K9653 )</f>
        <v>#N/A</v>
      </c>
      <c r="P9653" t="str" cm="1">
        <f t="array" ref="P9653">IF( $L9653, TRIM(_xll.IMDP("IR", $G$5&amp;$N9653, $G$6)), "" )</f>
        <v/>
      </c>
      <c r="Q9653" t="b" cm="1">
        <f t="array" ref="Q9653">IF(
    $U$1=1, AND($P9653&lt;&gt;"", $P9653&lt;&gt;"...", $P9653&lt;&gt;"입력오류"),
    IF(
        $U$18=1, AND($P9653&lt;&gt;"", $P9653&lt;&gt;"...", $P9653&lt;&gt;"입력오류", ISNUMBER(FIND(INDEX($T$2:$T$7,$U$1),$P9653))),
        IF(
            $U$17="기타", AND($P9653&lt;&gt;"", $P9653&lt;&gt;"...", $P9653&lt;&gt;"입력오류", NOT(ISNUMBER(FIND($T$21:$T$34,$P9653)))),
            AND($P9653&lt;&gt;"", $P9653&lt;&gt;"...", $P9653&lt;&gt;"입력오류", $T$19=$P9653)
        )
    )
)</f>
        <v>0</v>
      </c>
    </row>
    <row r="9654" spans="9:17">
      <c r="I9654">
        <f t="shared" si="451"/>
        <v>9653</v>
      </c>
      <c r="J9654" t="e">
        <f t="shared" si="452"/>
        <v>#N/A</v>
      </c>
      <c r="K9654" t="e">
        <f t="shared" si="450"/>
        <v>#N/A</v>
      </c>
      <c r="L9654" t="b">
        <f>COUNTIF($N$2:N9654, N9654)=1</f>
        <v>0</v>
      </c>
      <c r="M9654" s="37">
        <f>IF( $Q9654, MAX($M$1:M9653)+1, 0)</f>
        <v>0</v>
      </c>
      <c r="N9654" t="e" cm="1">
        <f t="array" ref="N9654">INDEX($A$9:$F$1048576, $J9654, $K9654 )</f>
        <v>#N/A</v>
      </c>
      <c r="O9654" t="e" cm="1">
        <f t="array" ref="O9654">INDEX($B$9:$F$1048576, $J9654, $K9654 )</f>
        <v>#N/A</v>
      </c>
      <c r="P9654" t="str" cm="1">
        <f t="array" ref="P9654">IF( $L9654, TRIM(_xll.IMDP("IR", $G$5&amp;$N9654, $G$6)), "" )</f>
        <v/>
      </c>
      <c r="Q9654" t="b" cm="1">
        <f t="array" ref="Q9654">IF(
    $U$1=1, AND($P9654&lt;&gt;"", $P9654&lt;&gt;"...", $P9654&lt;&gt;"입력오류"),
    IF(
        $U$18=1, AND($P9654&lt;&gt;"", $P9654&lt;&gt;"...", $P9654&lt;&gt;"입력오류", ISNUMBER(FIND(INDEX($T$2:$T$7,$U$1),$P9654))),
        IF(
            $U$17="기타", AND($P9654&lt;&gt;"", $P9654&lt;&gt;"...", $P9654&lt;&gt;"입력오류", NOT(ISNUMBER(FIND($T$21:$T$34,$P9654)))),
            AND($P9654&lt;&gt;"", $P9654&lt;&gt;"...", $P9654&lt;&gt;"입력오류", $T$19=$P9654)
        )
    )
)</f>
        <v>0</v>
      </c>
    </row>
    <row r="9655" spans="9:17">
      <c r="I9655">
        <f t="shared" si="451"/>
        <v>9654</v>
      </c>
      <c r="J9655" t="e">
        <f t="shared" si="452"/>
        <v>#N/A</v>
      </c>
      <c r="K9655" t="e">
        <f t="shared" si="450"/>
        <v>#N/A</v>
      </c>
      <c r="L9655" t="b">
        <f>COUNTIF($N$2:N9655, N9655)=1</f>
        <v>0</v>
      </c>
      <c r="M9655" s="37">
        <f>IF( $Q9655, MAX($M$1:M9654)+1, 0)</f>
        <v>0</v>
      </c>
      <c r="N9655" t="e" cm="1">
        <f t="array" ref="N9655">INDEX($A$9:$F$1048576, $J9655, $K9655 )</f>
        <v>#N/A</v>
      </c>
      <c r="O9655" t="e" cm="1">
        <f t="array" ref="O9655">INDEX($B$9:$F$1048576, $J9655, $K9655 )</f>
        <v>#N/A</v>
      </c>
      <c r="P9655" t="str" cm="1">
        <f t="array" ref="P9655">IF( $L9655, TRIM(_xll.IMDP("IR", $G$5&amp;$N9655, $G$6)), "" )</f>
        <v/>
      </c>
      <c r="Q9655" t="b" cm="1">
        <f t="array" ref="Q9655">IF(
    $U$1=1, AND($P9655&lt;&gt;"", $P9655&lt;&gt;"...", $P9655&lt;&gt;"입력오류"),
    IF(
        $U$18=1, AND($P9655&lt;&gt;"", $P9655&lt;&gt;"...", $P9655&lt;&gt;"입력오류", ISNUMBER(FIND(INDEX($T$2:$T$7,$U$1),$P9655))),
        IF(
            $U$17="기타", AND($P9655&lt;&gt;"", $P9655&lt;&gt;"...", $P9655&lt;&gt;"입력오류", NOT(ISNUMBER(FIND($T$21:$T$34,$P9655)))),
            AND($P9655&lt;&gt;"", $P9655&lt;&gt;"...", $P9655&lt;&gt;"입력오류", $T$19=$P9655)
        )
    )
)</f>
        <v>0</v>
      </c>
    </row>
    <row r="9656" spans="9:17">
      <c r="I9656">
        <f t="shared" si="451"/>
        <v>9655</v>
      </c>
      <c r="J9656" t="e">
        <f t="shared" si="452"/>
        <v>#N/A</v>
      </c>
      <c r="K9656" t="e">
        <f t="shared" si="450"/>
        <v>#N/A</v>
      </c>
      <c r="L9656" t="b">
        <f>COUNTIF($N$2:N9656, N9656)=1</f>
        <v>0</v>
      </c>
      <c r="M9656" s="37">
        <f>IF( $Q9656, MAX($M$1:M9655)+1, 0)</f>
        <v>0</v>
      </c>
      <c r="N9656" t="e" cm="1">
        <f t="array" ref="N9656">INDEX($A$9:$F$1048576, $J9656, $K9656 )</f>
        <v>#N/A</v>
      </c>
      <c r="O9656" t="e" cm="1">
        <f t="array" ref="O9656">INDEX($B$9:$F$1048576, $J9656, $K9656 )</f>
        <v>#N/A</v>
      </c>
      <c r="P9656" t="str" cm="1">
        <f t="array" ref="P9656">IF( $L9656, TRIM(_xll.IMDP("IR", $G$5&amp;$N9656, $G$6)), "" )</f>
        <v/>
      </c>
      <c r="Q9656" t="b" cm="1">
        <f t="array" ref="Q9656">IF(
    $U$1=1, AND($P9656&lt;&gt;"", $P9656&lt;&gt;"...", $P9656&lt;&gt;"입력오류"),
    IF(
        $U$18=1, AND($P9656&lt;&gt;"", $P9656&lt;&gt;"...", $P9656&lt;&gt;"입력오류", ISNUMBER(FIND(INDEX($T$2:$T$7,$U$1),$P9656))),
        IF(
            $U$17="기타", AND($P9656&lt;&gt;"", $P9656&lt;&gt;"...", $P9656&lt;&gt;"입력오류", NOT(ISNUMBER(FIND($T$21:$T$34,$P9656)))),
            AND($P9656&lt;&gt;"", $P9656&lt;&gt;"...", $P9656&lt;&gt;"입력오류", $T$19=$P9656)
        )
    )
)</f>
        <v>0</v>
      </c>
    </row>
    <row r="9657" spans="9:17">
      <c r="I9657">
        <f t="shared" si="451"/>
        <v>9656</v>
      </c>
      <c r="J9657" t="e">
        <f t="shared" si="452"/>
        <v>#N/A</v>
      </c>
      <c r="K9657" t="e">
        <f t="shared" si="450"/>
        <v>#N/A</v>
      </c>
      <c r="L9657" t="b">
        <f>COUNTIF($N$2:N9657, N9657)=1</f>
        <v>0</v>
      </c>
      <c r="M9657" s="37">
        <f>IF( $Q9657, MAX($M$1:M9656)+1, 0)</f>
        <v>0</v>
      </c>
      <c r="N9657" t="e" cm="1">
        <f t="array" ref="N9657">INDEX($A$9:$F$1048576, $J9657, $K9657 )</f>
        <v>#N/A</v>
      </c>
      <c r="O9657" t="e" cm="1">
        <f t="array" ref="O9657">INDEX($B$9:$F$1048576, $J9657, $K9657 )</f>
        <v>#N/A</v>
      </c>
      <c r="P9657" t="str" cm="1">
        <f t="array" ref="P9657">IF( $L9657, TRIM(_xll.IMDP("IR", $G$5&amp;$N9657, $G$6)), "" )</f>
        <v/>
      </c>
      <c r="Q9657" t="b" cm="1">
        <f t="array" ref="Q9657">IF(
    $U$1=1, AND($P9657&lt;&gt;"", $P9657&lt;&gt;"...", $P9657&lt;&gt;"입력오류"),
    IF(
        $U$18=1, AND($P9657&lt;&gt;"", $P9657&lt;&gt;"...", $P9657&lt;&gt;"입력오류", ISNUMBER(FIND(INDEX($T$2:$T$7,$U$1),$P9657))),
        IF(
            $U$17="기타", AND($P9657&lt;&gt;"", $P9657&lt;&gt;"...", $P9657&lt;&gt;"입력오류", NOT(ISNUMBER(FIND($T$21:$T$34,$P9657)))),
            AND($P9657&lt;&gt;"", $P9657&lt;&gt;"...", $P9657&lt;&gt;"입력오류", $T$19=$P9657)
        )
    )
)</f>
        <v>0</v>
      </c>
    </row>
    <row r="9658" spans="9:17">
      <c r="I9658">
        <f t="shared" si="451"/>
        <v>9657</v>
      </c>
      <c r="J9658" t="e">
        <f t="shared" si="452"/>
        <v>#N/A</v>
      </c>
      <c r="K9658" t="e">
        <f t="shared" si="450"/>
        <v>#N/A</v>
      </c>
      <c r="L9658" t="b">
        <f>COUNTIF($N$2:N9658, N9658)=1</f>
        <v>0</v>
      </c>
      <c r="M9658" s="37">
        <f>IF( $Q9658, MAX($M$1:M9657)+1, 0)</f>
        <v>0</v>
      </c>
      <c r="N9658" t="e" cm="1">
        <f t="array" ref="N9658">INDEX($A$9:$F$1048576, $J9658, $K9658 )</f>
        <v>#N/A</v>
      </c>
      <c r="O9658" t="e" cm="1">
        <f t="array" ref="O9658">INDEX($B$9:$F$1048576, $J9658, $K9658 )</f>
        <v>#N/A</v>
      </c>
      <c r="P9658" t="str" cm="1">
        <f t="array" ref="P9658">IF( $L9658, TRIM(_xll.IMDP("IR", $G$5&amp;$N9658, $G$6)), "" )</f>
        <v/>
      </c>
      <c r="Q9658" t="b" cm="1">
        <f t="array" ref="Q9658">IF(
    $U$1=1, AND($P9658&lt;&gt;"", $P9658&lt;&gt;"...", $P9658&lt;&gt;"입력오류"),
    IF(
        $U$18=1, AND($P9658&lt;&gt;"", $P9658&lt;&gt;"...", $P9658&lt;&gt;"입력오류", ISNUMBER(FIND(INDEX($T$2:$T$7,$U$1),$P9658))),
        IF(
            $U$17="기타", AND($P9658&lt;&gt;"", $P9658&lt;&gt;"...", $P9658&lt;&gt;"입력오류", NOT(ISNUMBER(FIND($T$21:$T$34,$P9658)))),
            AND($P9658&lt;&gt;"", $P9658&lt;&gt;"...", $P9658&lt;&gt;"입력오류", $T$19=$P9658)
        )
    )
)</f>
        <v>0</v>
      </c>
    </row>
    <row r="9659" spans="9:17">
      <c r="I9659">
        <f t="shared" si="451"/>
        <v>9658</v>
      </c>
      <c r="J9659" t="e">
        <f t="shared" si="452"/>
        <v>#N/A</v>
      </c>
      <c r="K9659" t="e">
        <f t="shared" si="450"/>
        <v>#N/A</v>
      </c>
      <c r="L9659" t="b">
        <f>COUNTIF($N$2:N9659, N9659)=1</f>
        <v>0</v>
      </c>
      <c r="M9659" s="37">
        <f>IF( $Q9659, MAX($M$1:M9658)+1, 0)</f>
        <v>0</v>
      </c>
      <c r="N9659" t="e" cm="1">
        <f t="array" ref="N9659">INDEX($A$9:$F$1048576, $J9659, $K9659 )</f>
        <v>#N/A</v>
      </c>
      <c r="O9659" t="e" cm="1">
        <f t="array" ref="O9659">INDEX($B$9:$F$1048576, $J9659, $K9659 )</f>
        <v>#N/A</v>
      </c>
      <c r="P9659" t="str" cm="1">
        <f t="array" ref="P9659">IF( $L9659, TRIM(_xll.IMDP("IR", $G$5&amp;$N9659, $G$6)), "" )</f>
        <v/>
      </c>
      <c r="Q9659" t="b" cm="1">
        <f t="array" ref="Q9659">IF(
    $U$1=1, AND($P9659&lt;&gt;"", $P9659&lt;&gt;"...", $P9659&lt;&gt;"입력오류"),
    IF(
        $U$18=1, AND($P9659&lt;&gt;"", $P9659&lt;&gt;"...", $P9659&lt;&gt;"입력오류", ISNUMBER(FIND(INDEX($T$2:$T$7,$U$1),$P9659))),
        IF(
            $U$17="기타", AND($P9659&lt;&gt;"", $P9659&lt;&gt;"...", $P9659&lt;&gt;"입력오류", NOT(ISNUMBER(FIND($T$21:$T$34,$P9659)))),
            AND($P9659&lt;&gt;"", $P9659&lt;&gt;"...", $P9659&lt;&gt;"입력오류", $T$19=$P9659)
        )
    )
)</f>
        <v>0</v>
      </c>
    </row>
    <row r="9660" spans="9:17">
      <c r="I9660">
        <f t="shared" si="451"/>
        <v>9659</v>
      </c>
      <c r="J9660" t="e">
        <f t="shared" si="452"/>
        <v>#N/A</v>
      </c>
      <c r="K9660" t="e">
        <f t="shared" si="450"/>
        <v>#N/A</v>
      </c>
      <c r="L9660" t="b">
        <f>COUNTIF($N$2:N9660, N9660)=1</f>
        <v>0</v>
      </c>
      <c r="M9660" s="37">
        <f>IF( $Q9660, MAX($M$1:M9659)+1, 0)</f>
        <v>0</v>
      </c>
      <c r="N9660" t="e" cm="1">
        <f t="array" ref="N9660">INDEX($A$9:$F$1048576, $J9660, $K9660 )</f>
        <v>#N/A</v>
      </c>
      <c r="O9660" t="e" cm="1">
        <f t="array" ref="O9660">INDEX($B$9:$F$1048576, $J9660, $K9660 )</f>
        <v>#N/A</v>
      </c>
      <c r="P9660" t="str" cm="1">
        <f t="array" ref="P9660">IF( $L9660, TRIM(_xll.IMDP("IR", $G$5&amp;$N9660, $G$6)), "" )</f>
        <v/>
      </c>
      <c r="Q9660" t="b" cm="1">
        <f t="array" ref="Q9660">IF(
    $U$1=1, AND($P9660&lt;&gt;"", $P9660&lt;&gt;"...", $P9660&lt;&gt;"입력오류"),
    IF(
        $U$18=1, AND($P9660&lt;&gt;"", $P9660&lt;&gt;"...", $P9660&lt;&gt;"입력오류", ISNUMBER(FIND(INDEX($T$2:$T$7,$U$1),$P9660))),
        IF(
            $U$17="기타", AND($P9660&lt;&gt;"", $P9660&lt;&gt;"...", $P9660&lt;&gt;"입력오류", NOT(ISNUMBER(FIND($T$21:$T$34,$P9660)))),
            AND($P9660&lt;&gt;"", $P9660&lt;&gt;"...", $P9660&lt;&gt;"입력오류", $T$19=$P9660)
        )
    )
)</f>
        <v>0</v>
      </c>
    </row>
    <row r="9661" spans="9:17">
      <c r="I9661">
        <f t="shared" si="451"/>
        <v>9660</v>
      </c>
      <c r="J9661" t="e">
        <f t="shared" si="452"/>
        <v>#N/A</v>
      </c>
      <c r="K9661" t="e">
        <f t="shared" si="450"/>
        <v>#N/A</v>
      </c>
      <c r="L9661" t="b">
        <f>COUNTIF($N$2:N9661, N9661)=1</f>
        <v>0</v>
      </c>
      <c r="M9661" s="37">
        <f>IF( $Q9661, MAX($M$1:M9660)+1, 0)</f>
        <v>0</v>
      </c>
      <c r="N9661" t="e" cm="1">
        <f t="array" ref="N9661">INDEX($A$9:$F$1048576, $J9661, $K9661 )</f>
        <v>#N/A</v>
      </c>
      <c r="O9661" t="e" cm="1">
        <f t="array" ref="O9661">INDEX($B$9:$F$1048576, $J9661, $K9661 )</f>
        <v>#N/A</v>
      </c>
      <c r="P9661" t="str" cm="1">
        <f t="array" ref="P9661">IF( $L9661, TRIM(_xll.IMDP("IR", $G$5&amp;$N9661, $G$6)), "" )</f>
        <v/>
      </c>
      <c r="Q9661" t="b" cm="1">
        <f t="array" ref="Q9661">IF(
    $U$1=1, AND($P9661&lt;&gt;"", $P9661&lt;&gt;"...", $P9661&lt;&gt;"입력오류"),
    IF(
        $U$18=1, AND($P9661&lt;&gt;"", $P9661&lt;&gt;"...", $P9661&lt;&gt;"입력오류", ISNUMBER(FIND(INDEX($T$2:$T$7,$U$1),$P9661))),
        IF(
            $U$17="기타", AND($P9661&lt;&gt;"", $P9661&lt;&gt;"...", $P9661&lt;&gt;"입력오류", NOT(ISNUMBER(FIND($T$21:$T$34,$P9661)))),
            AND($P9661&lt;&gt;"", $P9661&lt;&gt;"...", $P9661&lt;&gt;"입력오류", $T$19=$P9661)
        )
    )
)</f>
        <v>0</v>
      </c>
    </row>
    <row r="9662" spans="9:17">
      <c r="I9662">
        <f t="shared" si="451"/>
        <v>9661</v>
      </c>
      <c r="J9662" t="e">
        <f t="shared" si="452"/>
        <v>#N/A</v>
      </c>
      <c r="K9662" t="e">
        <f t="shared" si="450"/>
        <v>#N/A</v>
      </c>
      <c r="L9662" t="b">
        <f>COUNTIF($N$2:N9662, N9662)=1</f>
        <v>0</v>
      </c>
      <c r="M9662" s="37">
        <f>IF( $Q9662, MAX($M$1:M9661)+1, 0)</f>
        <v>0</v>
      </c>
      <c r="N9662" t="e" cm="1">
        <f t="array" ref="N9662">INDEX($A$9:$F$1048576, $J9662, $K9662 )</f>
        <v>#N/A</v>
      </c>
      <c r="O9662" t="e" cm="1">
        <f t="array" ref="O9662">INDEX($B$9:$F$1048576, $J9662, $K9662 )</f>
        <v>#N/A</v>
      </c>
      <c r="P9662" t="str" cm="1">
        <f t="array" ref="P9662">IF( $L9662, TRIM(_xll.IMDP("IR", $G$5&amp;$N9662, $G$6)), "" )</f>
        <v/>
      </c>
      <c r="Q9662" t="b" cm="1">
        <f t="array" ref="Q9662">IF(
    $U$1=1, AND($P9662&lt;&gt;"", $P9662&lt;&gt;"...", $P9662&lt;&gt;"입력오류"),
    IF(
        $U$18=1, AND($P9662&lt;&gt;"", $P9662&lt;&gt;"...", $P9662&lt;&gt;"입력오류", ISNUMBER(FIND(INDEX($T$2:$T$7,$U$1),$P9662))),
        IF(
            $U$17="기타", AND($P9662&lt;&gt;"", $P9662&lt;&gt;"...", $P9662&lt;&gt;"입력오류", NOT(ISNUMBER(FIND($T$21:$T$34,$P9662)))),
            AND($P9662&lt;&gt;"", $P9662&lt;&gt;"...", $P9662&lt;&gt;"입력오류", $T$19=$P9662)
        )
    )
)</f>
        <v>0</v>
      </c>
    </row>
    <row r="9663" spans="9:17">
      <c r="I9663">
        <f t="shared" si="451"/>
        <v>9662</v>
      </c>
      <c r="J9663" t="e">
        <f t="shared" si="452"/>
        <v>#N/A</v>
      </c>
      <c r="K9663" t="e">
        <f t="shared" si="450"/>
        <v>#N/A</v>
      </c>
      <c r="L9663" t="b">
        <f>COUNTIF($N$2:N9663, N9663)=1</f>
        <v>0</v>
      </c>
      <c r="M9663" s="37">
        <f>IF( $Q9663, MAX($M$1:M9662)+1, 0)</f>
        <v>0</v>
      </c>
      <c r="N9663" t="e" cm="1">
        <f t="array" ref="N9663">INDEX($A$9:$F$1048576, $J9663, $K9663 )</f>
        <v>#N/A</v>
      </c>
      <c r="O9663" t="e" cm="1">
        <f t="array" ref="O9663">INDEX($B$9:$F$1048576, $J9663, $K9663 )</f>
        <v>#N/A</v>
      </c>
      <c r="P9663" t="str" cm="1">
        <f t="array" ref="P9663">IF( $L9663, TRIM(_xll.IMDP("IR", $G$5&amp;$N9663, $G$6)), "" )</f>
        <v/>
      </c>
      <c r="Q9663" t="b" cm="1">
        <f t="array" ref="Q9663">IF(
    $U$1=1, AND($P9663&lt;&gt;"", $P9663&lt;&gt;"...", $P9663&lt;&gt;"입력오류"),
    IF(
        $U$18=1, AND($P9663&lt;&gt;"", $P9663&lt;&gt;"...", $P9663&lt;&gt;"입력오류", ISNUMBER(FIND(INDEX($T$2:$T$7,$U$1),$P9663))),
        IF(
            $U$17="기타", AND($P9663&lt;&gt;"", $P9663&lt;&gt;"...", $P9663&lt;&gt;"입력오류", NOT(ISNUMBER(FIND($T$21:$T$34,$P9663)))),
            AND($P9663&lt;&gt;"", $P9663&lt;&gt;"...", $P9663&lt;&gt;"입력오류", $T$19=$P9663)
        )
    )
)</f>
        <v>0</v>
      </c>
    </row>
    <row r="9664" spans="9:17">
      <c r="I9664">
        <f t="shared" si="451"/>
        <v>9663</v>
      </c>
      <c r="J9664" t="e">
        <f t="shared" si="452"/>
        <v>#N/A</v>
      </c>
      <c r="K9664" t="e">
        <f t="shared" si="450"/>
        <v>#N/A</v>
      </c>
      <c r="L9664" t="b">
        <f>COUNTIF($N$2:N9664, N9664)=1</f>
        <v>0</v>
      </c>
      <c r="M9664" s="37">
        <f>IF( $Q9664, MAX($M$1:M9663)+1, 0)</f>
        <v>0</v>
      </c>
      <c r="N9664" t="e" cm="1">
        <f t="array" ref="N9664">INDEX($A$9:$F$1048576, $J9664, $K9664 )</f>
        <v>#N/A</v>
      </c>
      <c r="O9664" t="e" cm="1">
        <f t="array" ref="O9664">INDEX($B$9:$F$1048576, $J9664, $K9664 )</f>
        <v>#N/A</v>
      </c>
      <c r="P9664" t="str" cm="1">
        <f t="array" ref="P9664">IF( $L9664, TRIM(_xll.IMDP("IR", $G$5&amp;$N9664, $G$6)), "" )</f>
        <v/>
      </c>
      <c r="Q9664" t="b" cm="1">
        <f t="array" ref="Q9664">IF(
    $U$1=1, AND($P9664&lt;&gt;"", $P9664&lt;&gt;"...", $P9664&lt;&gt;"입력오류"),
    IF(
        $U$18=1, AND($P9664&lt;&gt;"", $P9664&lt;&gt;"...", $P9664&lt;&gt;"입력오류", ISNUMBER(FIND(INDEX($T$2:$T$7,$U$1),$P9664))),
        IF(
            $U$17="기타", AND($P9664&lt;&gt;"", $P9664&lt;&gt;"...", $P9664&lt;&gt;"입력오류", NOT(ISNUMBER(FIND($T$21:$T$34,$P9664)))),
            AND($P9664&lt;&gt;"", $P9664&lt;&gt;"...", $P9664&lt;&gt;"입력오류", $T$19=$P9664)
        )
    )
)</f>
        <v>0</v>
      </c>
    </row>
    <row r="9665" spans="9:17">
      <c r="I9665">
        <f t="shared" si="451"/>
        <v>9664</v>
      </c>
      <c r="J9665" t="e">
        <f t="shared" si="452"/>
        <v>#N/A</v>
      </c>
      <c r="K9665" t="e">
        <f t="shared" si="450"/>
        <v>#N/A</v>
      </c>
      <c r="L9665" t="b">
        <f>COUNTIF($N$2:N9665, N9665)=1</f>
        <v>0</v>
      </c>
      <c r="M9665" s="37">
        <f>IF( $Q9665, MAX($M$1:M9664)+1, 0)</f>
        <v>0</v>
      </c>
      <c r="N9665" t="e" cm="1">
        <f t="array" ref="N9665">INDEX($A$9:$F$1048576, $J9665, $K9665 )</f>
        <v>#N/A</v>
      </c>
      <c r="O9665" t="e" cm="1">
        <f t="array" ref="O9665">INDEX($B$9:$F$1048576, $J9665, $K9665 )</f>
        <v>#N/A</v>
      </c>
      <c r="P9665" t="str" cm="1">
        <f t="array" ref="P9665">IF( $L9665, TRIM(_xll.IMDP("IR", $G$5&amp;$N9665, $G$6)), "" )</f>
        <v/>
      </c>
      <c r="Q9665" t="b" cm="1">
        <f t="array" ref="Q9665">IF(
    $U$1=1, AND($P9665&lt;&gt;"", $P9665&lt;&gt;"...", $P9665&lt;&gt;"입력오류"),
    IF(
        $U$18=1, AND($P9665&lt;&gt;"", $P9665&lt;&gt;"...", $P9665&lt;&gt;"입력오류", ISNUMBER(FIND(INDEX($T$2:$T$7,$U$1),$P9665))),
        IF(
            $U$17="기타", AND($P9665&lt;&gt;"", $P9665&lt;&gt;"...", $P9665&lt;&gt;"입력오류", NOT(ISNUMBER(FIND($T$21:$T$34,$P9665)))),
            AND($P9665&lt;&gt;"", $P9665&lt;&gt;"...", $P9665&lt;&gt;"입력오류", $T$19=$P9665)
        )
    )
)</f>
        <v>0</v>
      </c>
    </row>
    <row r="9666" spans="9:17">
      <c r="I9666">
        <f t="shared" si="451"/>
        <v>9665</v>
      </c>
      <c r="J9666" t="e">
        <f t="shared" si="452"/>
        <v>#N/A</v>
      </c>
      <c r="K9666" t="e">
        <f t="shared" ref="K9666:K9729" si="453">IF( $I9666&gt;$G$4, NA(), IF($I9666&gt;$G$3, 5, IF($I9666&gt;$G$2, 3, 1 ) ) )</f>
        <v>#N/A</v>
      </c>
      <c r="L9666" t="b">
        <f>COUNTIF($N$2:N9666, N9666)=1</f>
        <v>0</v>
      </c>
      <c r="M9666" s="37">
        <f>IF( $Q9666, MAX($M$1:M9665)+1, 0)</f>
        <v>0</v>
      </c>
      <c r="N9666" t="e" cm="1">
        <f t="array" ref="N9666">INDEX($A$9:$F$1048576, $J9666, $K9666 )</f>
        <v>#N/A</v>
      </c>
      <c r="O9666" t="e" cm="1">
        <f t="array" ref="O9666">INDEX($B$9:$F$1048576, $J9666, $K9666 )</f>
        <v>#N/A</v>
      </c>
      <c r="P9666" t="str" cm="1">
        <f t="array" ref="P9666">IF( $L9666, TRIM(_xll.IMDP("IR", $G$5&amp;$N9666, $G$6)), "" )</f>
        <v/>
      </c>
      <c r="Q9666" t="b" cm="1">
        <f t="array" ref="Q9666">IF(
    $U$1=1, AND($P9666&lt;&gt;"", $P9666&lt;&gt;"...", $P9666&lt;&gt;"입력오류"),
    IF(
        $U$18=1, AND($P9666&lt;&gt;"", $P9666&lt;&gt;"...", $P9666&lt;&gt;"입력오류", ISNUMBER(FIND(INDEX($T$2:$T$7,$U$1),$P9666))),
        IF(
            $U$17="기타", AND($P9666&lt;&gt;"", $P9666&lt;&gt;"...", $P9666&lt;&gt;"입력오류", NOT(ISNUMBER(FIND($T$21:$T$34,$P9666)))),
            AND($P9666&lt;&gt;"", $P9666&lt;&gt;"...", $P9666&lt;&gt;"입력오류", $T$19=$P9666)
        )
    )
)</f>
        <v>0</v>
      </c>
    </row>
    <row r="9667" spans="9:17">
      <c r="I9667">
        <f t="shared" ref="I9667:I9730" si="454">ROW()-1</f>
        <v>9666</v>
      </c>
      <c r="J9667" t="e">
        <f t="shared" ref="J9667:J9730" si="455">IF( $I9667&gt;$G$4, NA(), IF($I9667&gt;$G$3, $I9667-$G$3, IF($I9667&gt;$G$2, $I9667-$G$2, $I9667 ) ) )</f>
        <v>#N/A</v>
      </c>
      <c r="K9667" t="e">
        <f t="shared" si="453"/>
        <v>#N/A</v>
      </c>
      <c r="L9667" t="b">
        <f>COUNTIF($N$2:N9667, N9667)=1</f>
        <v>0</v>
      </c>
      <c r="M9667" s="37">
        <f>IF( $Q9667, MAX($M$1:M9666)+1, 0)</f>
        <v>0</v>
      </c>
      <c r="N9667" t="e" cm="1">
        <f t="array" ref="N9667">INDEX($A$9:$F$1048576, $J9667, $K9667 )</f>
        <v>#N/A</v>
      </c>
      <c r="O9667" t="e" cm="1">
        <f t="array" ref="O9667">INDEX($B$9:$F$1048576, $J9667, $K9667 )</f>
        <v>#N/A</v>
      </c>
      <c r="P9667" t="str" cm="1">
        <f t="array" ref="P9667">IF( $L9667, TRIM(_xll.IMDP("IR", $G$5&amp;$N9667, $G$6)), "" )</f>
        <v/>
      </c>
      <c r="Q9667" t="b" cm="1">
        <f t="array" ref="Q9667">IF(
    $U$1=1, AND($P9667&lt;&gt;"", $P9667&lt;&gt;"...", $P9667&lt;&gt;"입력오류"),
    IF(
        $U$18=1, AND($P9667&lt;&gt;"", $P9667&lt;&gt;"...", $P9667&lt;&gt;"입력오류", ISNUMBER(FIND(INDEX($T$2:$T$7,$U$1),$P9667))),
        IF(
            $U$17="기타", AND($P9667&lt;&gt;"", $P9667&lt;&gt;"...", $P9667&lt;&gt;"입력오류", NOT(ISNUMBER(FIND($T$21:$T$34,$P9667)))),
            AND($P9667&lt;&gt;"", $P9667&lt;&gt;"...", $P9667&lt;&gt;"입력오류", $T$19=$P9667)
        )
    )
)</f>
        <v>0</v>
      </c>
    </row>
    <row r="9668" spans="9:17">
      <c r="I9668">
        <f t="shared" si="454"/>
        <v>9667</v>
      </c>
      <c r="J9668" t="e">
        <f t="shared" si="455"/>
        <v>#N/A</v>
      </c>
      <c r="K9668" t="e">
        <f t="shared" si="453"/>
        <v>#N/A</v>
      </c>
      <c r="L9668" t="b">
        <f>COUNTIF($N$2:N9668, N9668)=1</f>
        <v>0</v>
      </c>
      <c r="M9668" s="37">
        <f>IF( $Q9668, MAX($M$1:M9667)+1, 0)</f>
        <v>0</v>
      </c>
      <c r="N9668" t="e" cm="1">
        <f t="array" ref="N9668">INDEX($A$9:$F$1048576, $J9668, $K9668 )</f>
        <v>#N/A</v>
      </c>
      <c r="O9668" t="e" cm="1">
        <f t="array" ref="O9668">INDEX($B$9:$F$1048576, $J9668, $K9668 )</f>
        <v>#N/A</v>
      </c>
      <c r="P9668" t="str" cm="1">
        <f t="array" ref="P9668">IF( $L9668, TRIM(_xll.IMDP("IR", $G$5&amp;$N9668, $G$6)), "" )</f>
        <v/>
      </c>
      <c r="Q9668" t="b" cm="1">
        <f t="array" ref="Q9668">IF(
    $U$1=1, AND($P9668&lt;&gt;"", $P9668&lt;&gt;"...", $P9668&lt;&gt;"입력오류"),
    IF(
        $U$18=1, AND($P9668&lt;&gt;"", $P9668&lt;&gt;"...", $P9668&lt;&gt;"입력오류", ISNUMBER(FIND(INDEX($T$2:$T$7,$U$1),$P9668))),
        IF(
            $U$17="기타", AND($P9668&lt;&gt;"", $P9668&lt;&gt;"...", $P9668&lt;&gt;"입력오류", NOT(ISNUMBER(FIND($T$21:$T$34,$P9668)))),
            AND($P9668&lt;&gt;"", $P9668&lt;&gt;"...", $P9668&lt;&gt;"입력오류", $T$19=$P9668)
        )
    )
)</f>
        <v>0</v>
      </c>
    </row>
    <row r="9669" spans="9:17">
      <c r="I9669">
        <f t="shared" si="454"/>
        <v>9668</v>
      </c>
      <c r="J9669" t="e">
        <f t="shared" si="455"/>
        <v>#N/A</v>
      </c>
      <c r="K9669" t="e">
        <f t="shared" si="453"/>
        <v>#N/A</v>
      </c>
      <c r="L9669" t="b">
        <f>COUNTIF($N$2:N9669, N9669)=1</f>
        <v>0</v>
      </c>
      <c r="M9669" s="37">
        <f>IF( $Q9669, MAX($M$1:M9668)+1, 0)</f>
        <v>0</v>
      </c>
      <c r="N9669" t="e" cm="1">
        <f t="array" ref="N9669">INDEX($A$9:$F$1048576, $J9669, $K9669 )</f>
        <v>#N/A</v>
      </c>
      <c r="O9669" t="e" cm="1">
        <f t="array" ref="O9669">INDEX($B$9:$F$1048576, $J9669, $K9669 )</f>
        <v>#N/A</v>
      </c>
      <c r="P9669" t="str" cm="1">
        <f t="array" ref="P9669">IF( $L9669, TRIM(_xll.IMDP("IR", $G$5&amp;$N9669, $G$6)), "" )</f>
        <v/>
      </c>
      <c r="Q9669" t="b" cm="1">
        <f t="array" ref="Q9669">IF(
    $U$1=1, AND($P9669&lt;&gt;"", $P9669&lt;&gt;"...", $P9669&lt;&gt;"입력오류"),
    IF(
        $U$18=1, AND($P9669&lt;&gt;"", $P9669&lt;&gt;"...", $P9669&lt;&gt;"입력오류", ISNUMBER(FIND(INDEX($T$2:$T$7,$U$1),$P9669))),
        IF(
            $U$17="기타", AND($P9669&lt;&gt;"", $P9669&lt;&gt;"...", $P9669&lt;&gt;"입력오류", NOT(ISNUMBER(FIND($T$21:$T$34,$P9669)))),
            AND($P9669&lt;&gt;"", $P9669&lt;&gt;"...", $P9669&lt;&gt;"입력오류", $T$19=$P9669)
        )
    )
)</f>
        <v>0</v>
      </c>
    </row>
    <row r="9670" spans="9:17">
      <c r="I9670">
        <f t="shared" si="454"/>
        <v>9669</v>
      </c>
      <c r="J9670" t="e">
        <f t="shared" si="455"/>
        <v>#N/A</v>
      </c>
      <c r="K9670" t="e">
        <f t="shared" si="453"/>
        <v>#N/A</v>
      </c>
      <c r="L9670" t="b">
        <f>COUNTIF($N$2:N9670, N9670)=1</f>
        <v>0</v>
      </c>
      <c r="M9670" s="37">
        <f>IF( $Q9670, MAX($M$1:M9669)+1, 0)</f>
        <v>0</v>
      </c>
      <c r="N9670" t="e" cm="1">
        <f t="array" ref="N9670">INDEX($A$9:$F$1048576, $J9670, $K9670 )</f>
        <v>#N/A</v>
      </c>
      <c r="O9670" t="e" cm="1">
        <f t="array" ref="O9670">INDEX($B$9:$F$1048576, $J9670, $K9670 )</f>
        <v>#N/A</v>
      </c>
      <c r="P9670" t="str" cm="1">
        <f t="array" ref="P9670">IF( $L9670, TRIM(_xll.IMDP("IR", $G$5&amp;$N9670, $G$6)), "" )</f>
        <v/>
      </c>
      <c r="Q9670" t="b" cm="1">
        <f t="array" ref="Q9670">IF(
    $U$1=1, AND($P9670&lt;&gt;"", $P9670&lt;&gt;"...", $P9670&lt;&gt;"입력오류"),
    IF(
        $U$18=1, AND($P9670&lt;&gt;"", $P9670&lt;&gt;"...", $P9670&lt;&gt;"입력오류", ISNUMBER(FIND(INDEX($T$2:$T$7,$U$1),$P9670))),
        IF(
            $U$17="기타", AND($P9670&lt;&gt;"", $P9670&lt;&gt;"...", $P9670&lt;&gt;"입력오류", NOT(ISNUMBER(FIND($T$21:$T$34,$P9670)))),
            AND($P9670&lt;&gt;"", $P9670&lt;&gt;"...", $P9670&lt;&gt;"입력오류", $T$19=$P9670)
        )
    )
)</f>
        <v>0</v>
      </c>
    </row>
    <row r="9671" spans="9:17">
      <c r="I9671">
        <f t="shared" si="454"/>
        <v>9670</v>
      </c>
      <c r="J9671" t="e">
        <f t="shared" si="455"/>
        <v>#N/A</v>
      </c>
      <c r="K9671" t="e">
        <f t="shared" si="453"/>
        <v>#N/A</v>
      </c>
      <c r="L9671" t="b">
        <f>COUNTIF($N$2:N9671, N9671)=1</f>
        <v>0</v>
      </c>
      <c r="M9671" s="37">
        <f>IF( $Q9671, MAX($M$1:M9670)+1, 0)</f>
        <v>0</v>
      </c>
      <c r="N9671" t="e" cm="1">
        <f t="array" ref="N9671">INDEX($A$9:$F$1048576, $J9671, $K9671 )</f>
        <v>#N/A</v>
      </c>
      <c r="O9671" t="e" cm="1">
        <f t="array" ref="O9671">INDEX($B$9:$F$1048576, $J9671, $K9671 )</f>
        <v>#N/A</v>
      </c>
      <c r="P9671" t="str" cm="1">
        <f t="array" ref="P9671">IF( $L9671, TRIM(_xll.IMDP("IR", $G$5&amp;$N9671, $G$6)), "" )</f>
        <v/>
      </c>
      <c r="Q9671" t="b" cm="1">
        <f t="array" ref="Q9671">IF(
    $U$1=1, AND($P9671&lt;&gt;"", $P9671&lt;&gt;"...", $P9671&lt;&gt;"입력오류"),
    IF(
        $U$18=1, AND($P9671&lt;&gt;"", $P9671&lt;&gt;"...", $P9671&lt;&gt;"입력오류", ISNUMBER(FIND(INDEX($T$2:$T$7,$U$1),$P9671))),
        IF(
            $U$17="기타", AND($P9671&lt;&gt;"", $P9671&lt;&gt;"...", $P9671&lt;&gt;"입력오류", NOT(ISNUMBER(FIND($T$21:$T$34,$P9671)))),
            AND($P9671&lt;&gt;"", $P9671&lt;&gt;"...", $P9671&lt;&gt;"입력오류", $T$19=$P9671)
        )
    )
)</f>
        <v>0</v>
      </c>
    </row>
    <row r="9672" spans="9:17">
      <c r="I9672">
        <f t="shared" si="454"/>
        <v>9671</v>
      </c>
      <c r="J9672" t="e">
        <f t="shared" si="455"/>
        <v>#N/A</v>
      </c>
      <c r="K9672" t="e">
        <f t="shared" si="453"/>
        <v>#N/A</v>
      </c>
      <c r="L9672" t="b">
        <f>COUNTIF($N$2:N9672, N9672)=1</f>
        <v>0</v>
      </c>
      <c r="M9672" s="37">
        <f>IF( $Q9672, MAX($M$1:M9671)+1, 0)</f>
        <v>0</v>
      </c>
      <c r="N9672" t="e" cm="1">
        <f t="array" ref="N9672">INDEX($A$9:$F$1048576, $J9672, $K9672 )</f>
        <v>#N/A</v>
      </c>
      <c r="O9672" t="e" cm="1">
        <f t="array" ref="O9672">INDEX($B$9:$F$1048576, $J9672, $K9672 )</f>
        <v>#N/A</v>
      </c>
      <c r="P9672" t="str" cm="1">
        <f t="array" ref="P9672">IF( $L9672, TRIM(_xll.IMDP("IR", $G$5&amp;$N9672, $G$6)), "" )</f>
        <v/>
      </c>
      <c r="Q9672" t="b" cm="1">
        <f t="array" ref="Q9672">IF(
    $U$1=1, AND($P9672&lt;&gt;"", $P9672&lt;&gt;"...", $P9672&lt;&gt;"입력오류"),
    IF(
        $U$18=1, AND($P9672&lt;&gt;"", $P9672&lt;&gt;"...", $P9672&lt;&gt;"입력오류", ISNUMBER(FIND(INDEX($T$2:$T$7,$U$1),$P9672))),
        IF(
            $U$17="기타", AND($P9672&lt;&gt;"", $P9672&lt;&gt;"...", $P9672&lt;&gt;"입력오류", NOT(ISNUMBER(FIND($T$21:$T$34,$P9672)))),
            AND($P9672&lt;&gt;"", $P9672&lt;&gt;"...", $P9672&lt;&gt;"입력오류", $T$19=$P9672)
        )
    )
)</f>
        <v>0</v>
      </c>
    </row>
    <row r="9673" spans="9:17">
      <c r="I9673">
        <f t="shared" si="454"/>
        <v>9672</v>
      </c>
      <c r="J9673" t="e">
        <f t="shared" si="455"/>
        <v>#N/A</v>
      </c>
      <c r="K9673" t="e">
        <f t="shared" si="453"/>
        <v>#N/A</v>
      </c>
      <c r="L9673" t="b">
        <f>COUNTIF($N$2:N9673, N9673)=1</f>
        <v>0</v>
      </c>
      <c r="M9673" s="37">
        <f>IF( $Q9673, MAX($M$1:M9672)+1, 0)</f>
        <v>0</v>
      </c>
      <c r="N9673" t="e" cm="1">
        <f t="array" ref="N9673">INDEX($A$9:$F$1048576, $J9673, $K9673 )</f>
        <v>#N/A</v>
      </c>
      <c r="O9673" t="e" cm="1">
        <f t="array" ref="O9673">INDEX($B$9:$F$1048576, $J9673, $K9673 )</f>
        <v>#N/A</v>
      </c>
      <c r="P9673" t="str" cm="1">
        <f t="array" ref="P9673">IF( $L9673, TRIM(_xll.IMDP("IR", $G$5&amp;$N9673, $G$6)), "" )</f>
        <v/>
      </c>
      <c r="Q9673" t="b" cm="1">
        <f t="array" ref="Q9673">IF(
    $U$1=1, AND($P9673&lt;&gt;"", $P9673&lt;&gt;"...", $P9673&lt;&gt;"입력오류"),
    IF(
        $U$18=1, AND($P9673&lt;&gt;"", $P9673&lt;&gt;"...", $P9673&lt;&gt;"입력오류", ISNUMBER(FIND(INDEX($T$2:$T$7,$U$1),$P9673))),
        IF(
            $U$17="기타", AND($P9673&lt;&gt;"", $P9673&lt;&gt;"...", $P9673&lt;&gt;"입력오류", NOT(ISNUMBER(FIND($T$21:$T$34,$P9673)))),
            AND($P9673&lt;&gt;"", $P9673&lt;&gt;"...", $P9673&lt;&gt;"입력오류", $T$19=$P9673)
        )
    )
)</f>
        <v>0</v>
      </c>
    </row>
    <row r="9674" spans="9:17">
      <c r="I9674">
        <f t="shared" si="454"/>
        <v>9673</v>
      </c>
      <c r="J9674" t="e">
        <f t="shared" si="455"/>
        <v>#N/A</v>
      </c>
      <c r="K9674" t="e">
        <f t="shared" si="453"/>
        <v>#N/A</v>
      </c>
      <c r="L9674" t="b">
        <f>COUNTIF($N$2:N9674, N9674)=1</f>
        <v>0</v>
      </c>
      <c r="M9674" s="37">
        <f>IF( $Q9674, MAX($M$1:M9673)+1, 0)</f>
        <v>0</v>
      </c>
      <c r="N9674" t="e" cm="1">
        <f t="array" ref="N9674">INDEX($A$9:$F$1048576, $J9674, $K9674 )</f>
        <v>#N/A</v>
      </c>
      <c r="O9674" t="e" cm="1">
        <f t="array" ref="O9674">INDEX($B$9:$F$1048576, $J9674, $K9674 )</f>
        <v>#N/A</v>
      </c>
      <c r="P9674" t="str" cm="1">
        <f t="array" ref="P9674">IF( $L9674, TRIM(_xll.IMDP("IR", $G$5&amp;$N9674, $G$6)), "" )</f>
        <v/>
      </c>
      <c r="Q9674" t="b" cm="1">
        <f t="array" ref="Q9674">IF(
    $U$1=1, AND($P9674&lt;&gt;"", $P9674&lt;&gt;"...", $P9674&lt;&gt;"입력오류"),
    IF(
        $U$18=1, AND($P9674&lt;&gt;"", $P9674&lt;&gt;"...", $P9674&lt;&gt;"입력오류", ISNUMBER(FIND(INDEX($T$2:$T$7,$U$1),$P9674))),
        IF(
            $U$17="기타", AND($P9674&lt;&gt;"", $P9674&lt;&gt;"...", $P9674&lt;&gt;"입력오류", NOT(ISNUMBER(FIND($T$21:$T$34,$P9674)))),
            AND($P9674&lt;&gt;"", $P9674&lt;&gt;"...", $P9674&lt;&gt;"입력오류", $T$19=$P9674)
        )
    )
)</f>
        <v>0</v>
      </c>
    </row>
    <row r="9675" spans="9:17">
      <c r="I9675">
        <f t="shared" si="454"/>
        <v>9674</v>
      </c>
      <c r="J9675" t="e">
        <f t="shared" si="455"/>
        <v>#N/A</v>
      </c>
      <c r="K9675" t="e">
        <f t="shared" si="453"/>
        <v>#N/A</v>
      </c>
      <c r="L9675" t="b">
        <f>COUNTIF($N$2:N9675, N9675)=1</f>
        <v>0</v>
      </c>
      <c r="M9675" s="37">
        <f>IF( $Q9675, MAX($M$1:M9674)+1, 0)</f>
        <v>0</v>
      </c>
      <c r="N9675" t="e" cm="1">
        <f t="array" ref="N9675">INDEX($A$9:$F$1048576, $J9675, $K9675 )</f>
        <v>#N/A</v>
      </c>
      <c r="O9675" t="e" cm="1">
        <f t="array" ref="O9675">INDEX($B$9:$F$1048576, $J9675, $K9675 )</f>
        <v>#N/A</v>
      </c>
      <c r="P9675" t="str" cm="1">
        <f t="array" ref="P9675">IF( $L9675, TRIM(_xll.IMDP("IR", $G$5&amp;$N9675, $G$6)), "" )</f>
        <v/>
      </c>
      <c r="Q9675" t="b" cm="1">
        <f t="array" ref="Q9675">IF(
    $U$1=1, AND($P9675&lt;&gt;"", $P9675&lt;&gt;"...", $P9675&lt;&gt;"입력오류"),
    IF(
        $U$18=1, AND($P9675&lt;&gt;"", $P9675&lt;&gt;"...", $P9675&lt;&gt;"입력오류", ISNUMBER(FIND(INDEX($T$2:$T$7,$U$1),$P9675))),
        IF(
            $U$17="기타", AND($P9675&lt;&gt;"", $P9675&lt;&gt;"...", $P9675&lt;&gt;"입력오류", NOT(ISNUMBER(FIND($T$21:$T$34,$P9675)))),
            AND($P9675&lt;&gt;"", $P9675&lt;&gt;"...", $P9675&lt;&gt;"입력오류", $T$19=$P9675)
        )
    )
)</f>
        <v>0</v>
      </c>
    </row>
    <row r="9676" spans="9:17">
      <c r="I9676">
        <f t="shared" si="454"/>
        <v>9675</v>
      </c>
      <c r="J9676" t="e">
        <f t="shared" si="455"/>
        <v>#N/A</v>
      </c>
      <c r="K9676" t="e">
        <f t="shared" si="453"/>
        <v>#N/A</v>
      </c>
      <c r="L9676" t="b">
        <f>COUNTIF($N$2:N9676, N9676)=1</f>
        <v>0</v>
      </c>
      <c r="M9676" s="37">
        <f>IF( $Q9676, MAX($M$1:M9675)+1, 0)</f>
        <v>0</v>
      </c>
      <c r="N9676" t="e" cm="1">
        <f t="array" ref="N9676">INDEX($A$9:$F$1048576, $J9676, $K9676 )</f>
        <v>#N/A</v>
      </c>
      <c r="O9676" t="e" cm="1">
        <f t="array" ref="O9676">INDEX($B$9:$F$1048576, $J9676, $K9676 )</f>
        <v>#N/A</v>
      </c>
      <c r="P9676" t="str" cm="1">
        <f t="array" ref="P9676">IF( $L9676, TRIM(_xll.IMDP("IR", $G$5&amp;$N9676, $G$6)), "" )</f>
        <v/>
      </c>
      <c r="Q9676" t="b" cm="1">
        <f t="array" ref="Q9676">IF(
    $U$1=1, AND($P9676&lt;&gt;"", $P9676&lt;&gt;"...", $P9676&lt;&gt;"입력오류"),
    IF(
        $U$18=1, AND($P9676&lt;&gt;"", $P9676&lt;&gt;"...", $P9676&lt;&gt;"입력오류", ISNUMBER(FIND(INDEX($T$2:$T$7,$U$1),$P9676))),
        IF(
            $U$17="기타", AND($P9676&lt;&gt;"", $P9676&lt;&gt;"...", $P9676&lt;&gt;"입력오류", NOT(ISNUMBER(FIND($T$21:$T$34,$P9676)))),
            AND($P9676&lt;&gt;"", $P9676&lt;&gt;"...", $P9676&lt;&gt;"입력오류", $T$19=$P9676)
        )
    )
)</f>
        <v>0</v>
      </c>
    </row>
    <row r="9677" spans="9:17">
      <c r="I9677">
        <f t="shared" si="454"/>
        <v>9676</v>
      </c>
      <c r="J9677" t="e">
        <f t="shared" si="455"/>
        <v>#N/A</v>
      </c>
      <c r="K9677" t="e">
        <f t="shared" si="453"/>
        <v>#N/A</v>
      </c>
      <c r="L9677" t="b">
        <f>COUNTIF($N$2:N9677, N9677)=1</f>
        <v>0</v>
      </c>
      <c r="M9677" s="37">
        <f>IF( $Q9677, MAX($M$1:M9676)+1, 0)</f>
        <v>0</v>
      </c>
      <c r="N9677" t="e" cm="1">
        <f t="array" ref="N9677">INDEX($A$9:$F$1048576, $J9677, $K9677 )</f>
        <v>#N/A</v>
      </c>
      <c r="O9677" t="e" cm="1">
        <f t="array" ref="O9677">INDEX($B$9:$F$1048576, $J9677, $K9677 )</f>
        <v>#N/A</v>
      </c>
      <c r="P9677" t="str" cm="1">
        <f t="array" ref="P9677">IF( $L9677, TRIM(_xll.IMDP("IR", $G$5&amp;$N9677, $G$6)), "" )</f>
        <v/>
      </c>
      <c r="Q9677" t="b" cm="1">
        <f t="array" ref="Q9677">IF(
    $U$1=1, AND($P9677&lt;&gt;"", $P9677&lt;&gt;"...", $P9677&lt;&gt;"입력오류"),
    IF(
        $U$18=1, AND($P9677&lt;&gt;"", $P9677&lt;&gt;"...", $P9677&lt;&gt;"입력오류", ISNUMBER(FIND(INDEX($T$2:$T$7,$U$1),$P9677))),
        IF(
            $U$17="기타", AND($P9677&lt;&gt;"", $P9677&lt;&gt;"...", $P9677&lt;&gt;"입력오류", NOT(ISNUMBER(FIND($T$21:$T$34,$P9677)))),
            AND($P9677&lt;&gt;"", $P9677&lt;&gt;"...", $P9677&lt;&gt;"입력오류", $T$19=$P9677)
        )
    )
)</f>
        <v>0</v>
      </c>
    </row>
    <row r="9678" spans="9:17">
      <c r="I9678">
        <f t="shared" si="454"/>
        <v>9677</v>
      </c>
      <c r="J9678" t="e">
        <f t="shared" si="455"/>
        <v>#N/A</v>
      </c>
      <c r="K9678" t="e">
        <f t="shared" si="453"/>
        <v>#N/A</v>
      </c>
      <c r="L9678" t="b">
        <f>COUNTIF($N$2:N9678, N9678)=1</f>
        <v>0</v>
      </c>
      <c r="M9678" s="37">
        <f>IF( $Q9678, MAX($M$1:M9677)+1, 0)</f>
        <v>0</v>
      </c>
      <c r="N9678" t="e" cm="1">
        <f t="array" ref="N9678">INDEX($A$9:$F$1048576, $J9678, $K9678 )</f>
        <v>#N/A</v>
      </c>
      <c r="O9678" t="e" cm="1">
        <f t="array" ref="O9678">INDEX($B$9:$F$1048576, $J9678, $K9678 )</f>
        <v>#N/A</v>
      </c>
      <c r="P9678" t="str" cm="1">
        <f t="array" ref="P9678">IF( $L9678, TRIM(_xll.IMDP("IR", $G$5&amp;$N9678, $G$6)), "" )</f>
        <v/>
      </c>
      <c r="Q9678" t="b" cm="1">
        <f t="array" ref="Q9678">IF(
    $U$1=1, AND($P9678&lt;&gt;"", $P9678&lt;&gt;"...", $P9678&lt;&gt;"입력오류"),
    IF(
        $U$18=1, AND($P9678&lt;&gt;"", $P9678&lt;&gt;"...", $P9678&lt;&gt;"입력오류", ISNUMBER(FIND(INDEX($T$2:$T$7,$U$1),$P9678))),
        IF(
            $U$17="기타", AND($P9678&lt;&gt;"", $P9678&lt;&gt;"...", $P9678&lt;&gt;"입력오류", NOT(ISNUMBER(FIND($T$21:$T$34,$P9678)))),
            AND($P9678&lt;&gt;"", $P9678&lt;&gt;"...", $P9678&lt;&gt;"입력오류", $T$19=$P9678)
        )
    )
)</f>
        <v>0</v>
      </c>
    </row>
    <row r="9679" spans="9:17">
      <c r="I9679">
        <f t="shared" si="454"/>
        <v>9678</v>
      </c>
      <c r="J9679" t="e">
        <f t="shared" si="455"/>
        <v>#N/A</v>
      </c>
      <c r="K9679" t="e">
        <f t="shared" si="453"/>
        <v>#N/A</v>
      </c>
      <c r="L9679" t="b">
        <f>COUNTIF($N$2:N9679, N9679)=1</f>
        <v>0</v>
      </c>
      <c r="M9679" s="37">
        <f>IF( $Q9679, MAX($M$1:M9678)+1, 0)</f>
        <v>0</v>
      </c>
      <c r="N9679" t="e" cm="1">
        <f t="array" ref="N9679">INDEX($A$9:$F$1048576, $J9679, $K9679 )</f>
        <v>#N/A</v>
      </c>
      <c r="O9679" t="e" cm="1">
        <f t="array" ref="O9679">INDEX($B$9:$F$1048576, $J9679, $K9679 )</f>
        <v>#N/A</v>
      </c>
      <c r="P9679" t="str" cm="1">
        <f t="array" ref="P9679">IF( $L9679, TRIM(_xll.IMDP("IR", $G$5&amp;$N9679, $G$6)), "" )</f>
        <v/>
      </c>
      <c r="Q9679" t="b" cm="1">
        <f t="array" ref="Q9679">IF(
    $U$1=1, AND($P9679&lt;&gt;"", $P9679&lt;&gt;"...", $P9679&lt;&gt;"입력오류"),
    IF(
        $U$18=1, AND($P9679&lt;&gt;"", $P9679&lt;&gt;"...", $P9679&lt;&gt;"입력오류", ISNUMBER(FIND(INDEX($T$2:$T$7,$U$1),$P9679))),
        IF(
            $U$17="기타", AND($P9679&lt;&gt;"", $P9679&lt;&gt;"...", $P9679&lt;&gt;"입력오류", NOT(ISNUMBER(FIND($T$21:$T$34,$P9679)))),
            AND($P9679&lt;&gt;"", $P9679&lt;&gt;"...", $P9679&lt;&gt;"입력오류", $T$19=$P9679)
        )
    )
)</f>
        <v>0</v>
      </c>
    </row>
    <row r="9680" spans="9:17">
      <c r="I9680">
        <f t="shared" si="454"/>
        <v>9679</v>
      </c>
      <c r="J9680" t="e">
        <f t="shared" si="455"/>
        <v>#N/A</v>
      </c>
      <c r="K9680" t="e">
        <f t="shared" si="453"/>
        <v>#N/A</v>
      </c>
      <c r="L9680" t="b">
        <f>COUNTIF($N$2:N9680, N9680)=1</f>
        <v>0</v>
      </c>
      <c r="M9680" s="37">
        <f>IF( $Q9680, MAX($M$1:M9679)+1, 0)</f>
        <v>0</v>
      </c>
      <c r="N9680" t="e" cm="1">
        <f t="array" ref="N9680">INDEX($A$9:$F$1048576, $J9680, $K9680 )</f>
        <v>#N/A</v>
      </c>
      <c r="O9680" t="e" cm="1">
        <f t="array" ref="O9680">INDEX($B$9:$F$1048576, $J9680, $K9680 )</f>
        <v>#N/A</v>
      </c>
      <c r="P9680" t="str" cm="1">
        <f t="array" ref="P9680">IF( $L9680, TRIM(_xll.IMDP("IR", $G$5&amp;$N9680, $G$6)), "" )</f>
        <v/>
      </c>
      <c r="Q9680" t="b" cm="1">
        <f t="array" ref="Q9680">IF(
    $U$1=1, AND($P9680&lt;&gt;"", $P9680&lt;&gt;"...", $P9680&lt;&gt;"입력오류"),
    IF(
        $U$18=1, AND($P9680&lt;&gt;"", $P9680&lt;&gt;"...", $P9680&lt;&gt;"입력오류", ISNUMBER(FIND(INDEX($T$2:$T$7,$U$1),$P9680))),
        IF(
            $U$17="기타", AND($P9680&lt;&gt;"", $P9680&lt;&gt;"...", $P9680&lt;&gt;"입력오류", NOT(ISNUMBER(FIND($T$21:$T$34,$P9680)))),
            AND($P9680&lt;&gt;"", $P9680&lt;&gt;"...", $P9680&lt;&gt;"입력오류", $T$19=$P9680)
        )
    )
)</f>
        <v>0</v>
      </c>
    </row>
    <row r="9681" spans="9:17">
      <c r="I9681">
        <f t="shared" si="454"/>
        <v>9680</v>
      </c>
      <c r="J9681" t="e">
        <f t="shared" si="455"/>
        <v>#N/A</v>
      </c>
      <c r="K9681" t="e">
        <f t="shared" si="453"/>
        <v>#N/A</v>
      </c>
      <c r="L9681" t="b">
        <f>COUNTIF($N$2:N9681, N9681)=1</f>
        <v>0</v>
      </c>
      <c r="M9681" s="37">
        <f>IF( $Q9681, MAX($M$1:M9680)+1, 0)</f>
        <v>0</v>
      </c>
      <c r="N9681" t="e" cm="1">
        <f t="array" ref="N9681">INDEX($A$9:$F$1048576, $J9681, $K9681 )</f>
        <v>#N/A</v>
      </c>
      <c r="O9681" t="e" cm="1">
        <f t="array" ref="O9681">INDEX($B$9:$F$1048576, $J9681, $K9681 )</f>
        <v>#N/A</v>
      </c>
      <c r="P9681" t="str" cm="1">
        <f t="array" ref="P9681">IF( $L9681, TRIM(_xll.IMDP("IR", $G$5&amp;$N9681, $G$6)), "" )</f>
        <v/>
      </c>
      <c r="Q9681" t="b" cm="1">
        <f t="array" ref="Q9681">IF(
    $U$1=1, AND($P9681&lt;&gt;"", $P9681&lt;&gt;"...", $P9681&lt;&gt;"입력오류"),
    IF(
        $U$18=1, AND($P9681&lt;&gt;"", $P9681&lt;&gt;"...", $P9681&lt;&gt;"입력오류", ISNUMBER(FIND(INDEX($T$2:$T$7,$U$1),$P9681))),
        IF(
            $U$17="기타", AND($P9681&lt;&gt;"", $P9681&lt;&gt;"...", $P9681&lt;&gt;"입력오류", NOT(ISNUMBER(FIND($T$21:$T$34,$P9681)))),
            AND($P9681&lt;&gt;"", $P9681&lt;&gt;"...", $P9681&lt;&gt;"입력오류", $T$19=$P9681)
        )
    )
)</f>
        <v>0</v>
      </c>
    </row>
    <row r="9682" spans="9:17">
      <c r="I9682">
        <f t="shared" si="454"/>
        <v>9681</v>
      </c>
      <c r="J9682" t="e">
        <f t="shared" si="455"/>
        <v>#N/A</v>
      </c>
      <c r="K9682" t="e">
        <f t="shared" si="453"/>
        <v>#N/A</v>
      </c>
      <c r="L9682" t="b">
        <f>COUNTIF($N$2:N9682, N9682)=1</f>
        <v>0</v>
      </c>
      <c r="M9682" s="37">
        <f>IF( $Q9682, MAX($M$1:M9681)+1, 0)</f>
        <v>0</v>
      </c>
      <c r="N9682" t="e" cm="1">
        <f t="array" ref="N9682">INDEX($A$9:$F$1048576, $J9682, $K9682 )</f>
        <v>#N/A</v>
      </c>
      <c r="O9682" t="e" cm="1">
        <f t="array" ref="O9682">INDEX($B$9:$F$1048576, $J9682, $K9682 )</f>
        <v>#N/A</v>
      </c>
      <c r="P9682" t="str" cm="1">
        <f t="array" ref="P9682">IF( $L9682, TRIM(_xll.IMDP("IR", $G$5&amp;$N9682, $G$6)), "" )</f>
        <v/>
      </c>
      <c r="Q9682" t="b" cm="1">
        <f t="array" ref="Q9682">IF(
    $U$1=1, AND($P9682&lt;&gt;"", $P9682&lt;&gt;"...", $P9682&lt;&gt;"입력오류"),
    IF(
        $U$18=1, AND($P9682&lt;&gt;"", $P9682&lt;&gt;"...", $P9682&lt;&gt;"입력오류", ISNUMBER(FIND(INDEX($T$2:$T$7,$U$1),$P9682))),
        IF(
            $U$17="기타", AND($P9682&lt;&gt;"", $P9682&lt;&gt;"...", $P9682&lt;&gt;"입력오류", NOT(ISNUMBER(FIND($T$21:$T$34,$P9682)))),
            AND($P9682&lt;&gt;"", $P9682&lt;&gt;"...", $P9682&lt;&gt;"입력오류", $T$19=$P9682)
        )
    )
)</f>
        <v>0</v>
      </c>
    </row>
    <row r="9683" spans="9:17">
      <c r="I9683">
        <f t="shared" si="454"/>
        <v>9682</v>
      </c>
      <c r="J9683" t="e">
        <f t="shared" si="455"/>
        <v>#N/A</v>
      </c>
      <c r="K9683" t="e">
        <f t="shared" si="453"/>
        <v>#N/A</v>
      </c>
      <c r="L9683" t="b">
        <f>COUNTIF($N$2:N9683, N9683)=1</f>
        <v>0</v>
      </c>
      <c r="M9683" s="37">
        <f>IF( $Q9683, MAX($M$1:M9682)+1, 0)</f>
        <v>0</v>
      </c>
      <c r="N9683" t="e" cm="1">
        <f t="array" ref="N9683">INDEX($A$9:$F$1048576, $J9683, $K9683 )</f>
        <v>#N/A</v>
      </c>
      <c r="O9683" t="e" cm="1">
        <f t="array" ref="O9683">INDEX($B$9:$F$1048576, $J9683, $K9683 )</f>
        <v>#N/A</v>
      </c>
      <c r="P9683" t="str" cm="1">
        <f t="array" ref="P9683">IF( $L9683, TRIM(_xll.IMDP("IR", $G$5&amp;$N9683, $G$6)), "" )</f>
        <v/>
      </c>
      <c r="Q9683" t="b" cm="1">
        <f t="array" ref="Q9683">IF(
    $U$1=1, AND($P9683&lt;&gt;"", $P9683&lt;&gt;"...", $P9683&lt;&gt;"입력오류"),
    IF(
        $U$18=1, AND($P9683&lt;&gt;"", $P9683&lt;&gt;"...", $P9683&lt;&gt;"입력오류", ISNUMBER(FIND(INDEX($T$2:$T$7,$U$1),$P9683))),
        IF(
            $U$17="기타", AND($P9683&lt;&gt;"", $P9683&lt;&gt;"...", $P9683&lt;&gt;"입력오류", NOT(ISNUMBER(FIND($T$21:$T$34,$P9683)))),
            AND($P9683&lt;&gt;"", $P9683&lt;&gt;"...", $P9683&lt;&gt;"입력오류", $T$19=$P9683)
        )
    )
)</f>
        <v>0</v>
      </c>
    </row>
    <row r="9684" spans="9:17">
      <c r="I9684">
        <f t="shared" si="454"/>
        <v>9683</v>
      </c>
      <c r="J9684" t="e">
        <f t="shared" si="455"/>
        <v>#N/A</v>
      </c>
      <c r="K9684" t="e">
        <f t="shared" si="453"/>
        <v>#N/A</v>
      </c>
      <c r="L9684" t="b">
        <f>COUNTIF($N$2:N9684, N9684)=1</f>
        <v>0</v>
      </c>
      <c r="M9684" s="37">
        <f>IF( $Q9684, MAX($M$1:M9683)+1, 0)</f>
        <v>0</v>
      </c>
      <c r="N9684" t="e" cm="1">
        <f t="array" ref="N9684">INDEX($A$9:$F$1048576, $J9684, $K9684 )</f>
        <v>#N/A</v>
      </c>
      <c r="O9684" t="e" cm="1">
        <f t="array" ref="O9684">INDEX($B$9:$F$1048576, $J9684, $K9684 )</f>
        <v>#N/A</v>
      </c>
      <c r="P9684" t="str" cm="1">
        <f t="array" ref="P9684">IF( $L9684, TRIM(_xll.IMDP("IR", $G$5&amp;$N9684, $G$6)), "" )</f>
        <v/>
      </c>
      <c r="Q9684" t="b" cm="1">
        <f t="array" ref="Q9684">IF(
    $U$1=1, AND($P9684&lt;&gt;"", $P9684&lt;&gt;"...", $P9684&lt;&gt;"입력오류"),
    IF(
        $U$18=1, AND($P9684&lt;&gt;"", $P9684&lt;&gt;"...", $P9684&lt;&gt;"입력오류", ISNUMBER(FIND(INDEX($T$2:$T$7,$U$1),$P9684))),
        IF(
            $U$17="기타", AND($P9684&lt;&gt;"", $P9684&lt;&gt;"...", $P9684&lt;&gt;"입력오류", NOT(ISNUMBER(FIND($T$21:$T$34,$P9684)))),
            AND($P9684&lt;&gt;"", $P9684&lt;&gt;"...", $P9684&lt;&gt;"입력오류", $T$19=$P9684)
        )
    )
)</f>
        <v>0</v>
      </c>
    </row>
    <row r="9685" spans="9:17">
      <c r="I9685">
        <f t="shared" si="454"/>
        <v>9684</v>
      </c>
      <c r="J9685" t="e">
        <f t="shared" si="455"/>
        <v>#N/A</v>
      </c>
      <c r="K9685" t="e">
        <f t="shared" si="453"/>
        <v>#N/A</v>
      </c>
      <c r="L9685" t="b">
        <f>COUNTIF($N$2:N9685, N9685)=1</f>
        <v>0</v>
      </c>
      <c r="M9685" s="37">
        <f>IF( $Q9685, MAX($M$1:M9684)+1, 0)</f>
        <v>0</v>
      </c>
      <c r="N9685" t="e" cm="1">
        <f t="array" ref="N9685">INDEX($A$9:$F$1048576, $J9685, $K9685 )</f>
        <v>#N/A</v>
      </c>
      <c r="O9685" t="e" cm="1">
        <f t="array" ref="O9685">INDEX($B$9:$F$1048576, $J9685, $K9685 )</f>
        <v>#N/A</v>
      </c>
      <c r="P9685" t="str" cm="1">
        <f t="array" ref="P9685">IF( $L9685, TRIM(_xll.IMDP("IR", $G$5&amp;$N9685, $G$6)), "" )</f>
        <v/>
      </c>
      <c r="Q9685" t="b" cm="1">
        <f t="array" ref="Q9685">IF(
    $U$1=1, AND($P9685&lt;&gt;"", $P9685&lt;&gt;"...", $P9685&lt;&gt;"입력오류"),
    IF(
        $U$18=1, AND($P9685&lt;&gt;"", $P9685&lt;&gt;"...", $P9685&lt;&gt;"입력오류", ISNUMBER(FIND(INDEX($T$2:$T$7,$U$1),$P9685))),
        IF(
            $U$17="기타", AND($P9685&lt;&gt;"", $P9685&lt;&gt;"...", $P9685&lt;&gt;"입력오류", NOT(ISNUMBER(FIND($T$21:$T$34,$P9685)))),
            AND($P9685&lt;&gt;"", $P9685&lt;&gt;"...", $P9685&lt;&gt;"입력오류", $T$19=$P9685)
        )
    )
)</f>
        <v>0</v>
      </c>
    </row>
    <row r="9686" spans="9:17">
      <c r="I9686">
        <f t="shared" si="454"/>
        <v>9685</v>
      </c>
      <c r="J9686" t="e">
        <f t="shared" si="455"/>
        <v>#N/A</v>
      </c>
      <c r="K9686" t="e">
        <f t="shared" si="453"/>
        <v>#N/A</v>
      </c>
      <c r="L9686" t="b">
        <f>COUNTIF($N$2:N9686, N9686)=1</f>
        <v>0</v>
      </c>
      <c r="M9686" s="37">
        <f>IF( $Q9686, MAX($M$1:M9685)+1, 0)</f>
        <v>0</v>
      </c>
      <c r="N9686" t="e" cm="1">
        <f t="array" ref="N9686">INDEX($A$9:$F$1048576, $J9686, $K9686 )</f>
        <v>#N/A</v>
      </c>
      <c r="O9686" t="e" cm="1">
        <f t="array" ref="O9686">INDEX($B$9:$F$1048576, $J9686, $K9686 )</f>
        <v>#N/A</v>
      </c>
      <c r="P9686" t="str" cm="1">
        <f t="array" ref="P9686">IF( $L9686, TRIM(_xll.IMDP("IR", $G$5&amp;$N9686, $G$6)), "" )</f>
        <v/>
      </c>
      <c r="Q9686" t="b" cm="1">
        <f t="array" ref="Q9686">IF(
    $U$1=1, AND($P9686&lt;&gt;"", $P9686&lt;&gt;"...", $P9686&lt;&gt;"입력오류"),
    IF(
        $U$18=1, AND($P9686&lt;&gt;"", $P9686&lt;&gt;"...", $P9686&lt;&gt;"입력오류", ISNUMBER(FIND(INDEX($T$2:$T$7,$U$1),$P9686))),
        IF(
            $U$17="기타", AND($P9686&lt;&gt;"", $P9686&lt;&gt;"...", $P9686&lt;&gt;"입력오류", NOT(ISNUMBER(FIND($T$21:$T$34,$P9686)))),
            AND($P9686&lt;&gt;"", $P9686&lt;&gt;"...", $P9686&lt;&gt;"입력오류", $T$19=$P9686)
        )
    )
)</f>
        <v>0</v>
      </c>
    </row>
    <row r="9687" spans="9:17">
      <c r="I9687">
        <f t="shared" si="454"/>
        <v>9686</v>
      </c>
      <c r="J9687" t="e">
        <f t="shared" si="455"/>
        <v>#N/A</v>
      </c>
      <c r="K9687" t="e">
        <f t="shared" si="453"/>
        <v>#N/A</v>
      </c>
      <c r="L9687" t="b">
        <f>COUNTIF($N$2:N9687, N9687)=1</f>
        <v>0</v>
      </c>
      <c r="M9687" s="37">
        <f>IF( $Q9687, MAX($M$1:M9686)+1, 0)</f>
        <v>0</v>
      </c>
      <c r="N9687" t="e" cm="1">
        <f t="array" ref="N9687">INDEX($A$9:$F$1048576, $J9687, $K9687 )</f>
        <v>#N/A</v>
      </c>
      <c r="O9687" t="e" cm="1">
        <f t="array" ref="O9687">INDEX($B$9:$F$1048576, $J9687, $K9687 )</f>
        <v>#N/A</v>
      </c>
      <c r="P9687" t="str" cm="1">
        <f t="array" ref="P9687">IF( $L9687, TRIM(_xll.IMDP("IR", $G$5&amp;$N9687, $G$6)), "" )</f>
        <v/>
      </c>
      <c r="Q9687" t="b" cm="1">
        <f t="array" ref="Q9687">IF(
    $U$1=1, AND($P9687&lt;&gt;"", $P9687&lt;&gt;"...", $P9687&lt;&gt;"입력오류"),
    IF(
        $U$18=1, AND($P9687&lt;&gt;"", $P9687&lt;&gt;"...", $P9687&lt;&gt;"입력오류", ISNUMBER(FIND(INDEX($T$2:$T$7,$U$1),$P9687))),
        IF(
            $U$17="기타", AND($P9687&lt;&gt;"", $P9687&lt;&gt;"...", $P9687&lt;&gt;"입력오류", NOT(ISNUMBER(FIND($T$21:$T$34,$P9687)))),
            AND($P9687&lt;&gt;"", $P9687&lt;&gt;"...", $P9687&lt;&gt;"입력오류", $T$19=$P9687)
        )
    )
)</f>
        <v>0</v>
      </c>
    </row>
    <row r="9688" spans="9:17">
      <c r="I9688">
        <f t="shared" si="454"/>
        <v>9687</v>
      </c>
      <c r="J9688" t="e">
        <f t="shared" si="455"/>
        <v>#N/A</v>
      </c>
      <c r="K9688" t="e">
        <f t="shared" si="453"/>
        <v>#N/A</v>
      </c>
      <c r="L9688" t="b">
        <f>COUNTIF($N$2:N9688, N9688)=1</f>
        <v>0</v>
      </c>
      <c r="M9688" s="37">
        <f>IF( $Q9688, MAX($M$1:M9687)+1, 0)</f>
        <v>0</v>
      </c>
      <c r="N9688" t="e" cm="1">
        <f t="array" ref="N9688">INDEX($A$9:$F$1048576, $J9688, $K9688 )</f>
        <v>#N/A</v>
      </c>
      <c r="O9688" t="e" cm="1">
        <f t="array" ref="O9688">INDEX($B$9:$F$1048576, $J9688, $K9688 )</f>
        <v>#N/A</v>
      </c>
      <c r="P9688" t="str" cm="1">
        <f t="array" ref="P9688">IF( $L9688, TRIM(_xll.IMDP("IR", $G$5&amp;$N9688, $G$6)), "" )</f>
        <v/>
      </c>
      <c r="Q9688" t="b" cm="1">
        <f t="array" ref="Q9688">IF(
    $U$1=1, AND($P9688&lt;&gt;"", $P9688&lt;&gt;"...", $P9688&lt;&gt;"입력오류"),
    IF(
        $U$18=1, AND($P9688&lt;&gt;"", $P9688&lt;&gt;"...", $P9688&lt;&gt;"입력오류", ISNUMBER(FIND(INDEX($T$2:$T$7,$U$1),$P9688))),
        IF(
            $U$17="기타", AND($P9688&lt;&gt;"", $P9688&lt;&gt;"...", $P9688&lt;&gt;"입력오류", NOT(ISNUMBER(FIND($T$21:$T$34,$P9688)))),
            AND($P9688&lt;&gt;"", $P9688&lt;&gt;"...", $P9688&lt;&gt;"입력오류", $T$19=$P9688)
        )
    )
)</f>
        <v>0</v>
      </c>
    </row>
    <row r="9689" spans="9:17">
      <c r="I9689">
        <f t="shared" si="454"/>
        <v>9688</v>
      </c>
      <c r="J9689" t="e">
        <f t="shared" si="455"/>
        <v>#N/A</v>
      </c>
      <c r="K9689" t="e">
        <f t="shared" si="453"/>
        <v>#N/A</v>
      </c>
      <c r="L9689" t="b">
        <f>COUNTIF($N$2:N9689, N9689)=1</f>
        <v>0</v>
      </c>
      <c r="M9689" s="37">
        <f>IF( $Q9689, MAX($M$1:M9688)+1, 0)</f>
        <v>0</v>
      </c>
      <c r="N9689" t="e" cm="1">
        <f t="array" ref="N9689">INDEX($A$9:$F$1048576, $J9689, $K9689 )</f>
        <v>#N/A</v>
      </c>
      <c r="O9689" t="e" cm="1">
        <f t="array" ref="O9689">INDEX($B$9:$F$1048576, $J9689, $K9689 )</f>
        <v>#N/A</v>
      </c>
      <c r="P9689" t="str" cm="1">
        <f t="array" ref="P9689">IF( $L9689, TRIM(_xll.IMDP("IR", $G$5&amp;$N9689, $G$6)), "" )</f>
        <v/>
      </c>
      <c r="Q9689" t="b" cm="1">
        <f t="array" ref="Q9689">IF(
    $U$1=1, AND($P9689&lt;&gt;"", $P9689&lt;&gt;"...", $P9689&lt;&gt;"입력오류"),
    IF(
        $U$18=1, AND($P9689&lt;&gt;"", $P9689&lt;&gt;"...", $P9689&lt;&gt;"입력오류", ISNUMBER(FIND(INDEX($T$2:$T$7,$U$1),$P9689))),
        IF(
            $U$17="기타", AND($P9689&lt;&gt;"", $P9689&lt;&gt;"...", $P9689&lt;&gt;"입력오류", NOT(ISNUMBER(FIND($T$21:$T$34,$P9689)))),
            AND($P9689&lt;&gt;"", $P9689&lt;&gt;"...", $P9689&lt;&gt;"입력오류", $T$19=$P9689)
        )
    )
)</f>
        <v>0</v>
      </c>
    </row>
    <row r="9690" spans="9:17">
      <c r="I9690">
        <f t="shared" si="454"/>
        <v>9689</v>
      </c>
      <c r="J9690" t="e">
        <f t="shared" si="455"/>
        <v>#N/A</v>
      </c>
      <c r="K9690" t="e">
        <f t="shared" si="453"/>
        <v>#N/A</v>
      </c>
      <c r="L9690" t="b">
        <f>COUNTIF($N$2:N9690, N9690)=1</f>
        <v>0</v>
      </c>
      <c r="M9690" s="37">
        <f>IF( $Q9690, MAX($M$1:M9689)+1, 0)</f>
        <v>0</v>
      </c>
      <c r="N9690" t="e" cm="1">
        <f t="array" ref="N9690">INDEX($A$9:$F$1048576, $J9690, $K9690 )</f>
        <v>#N/A</v>
      </c>
      <c r="O9690" t="e" cm="1">
        <f t="array" ref="O9690">INDEX($B$9:$F$1048576, $J9690, $K9690 )</f>
        <v>#N/A</v>
      </c>
      <c r="P9690" t="str" cm="1">
        <f t="array" ref="P9690">IF( $L9690, TRIM(_xll.IMDP("IR", $G$5&amp;$N9690, $G$6)), "" )</f>
        <v/>
      </c>
      <c r="Q9690" t="b" cm="1">
        <f t="array" ref="Q9690">IF(
    $U$1=1, AND($P9690&lt;&gt;"", $P9690&lt;&gt;"...", $P9690&lt;&gt;"입력오류"),
    IF(
        $U$18=1, AND($P9690&lt;&gt;"", $P9690&lt;&gt;"...", $P9690&lt;&gt;"입력오류", ISNUMBER(FIND(INDEX($T$2:$T$7,$U$1),$P9690))),
        IF(
            $U$17="기타", AND($P9690&lt;&gt;"", $P9690&lt;&gt;"...", $P9690&lt;&gt;"입력오류", NOT(ISNUMBER(FIND($T$21:$T$34,$P9690)))),
            AND($P9690&lt;&gt;"", $P9690&lt;&gt;"...", $P9690&lt;&gt;"입력오류", $T$19=$P9690)
        )
    )
)</f>
        <v>0</v>
      </c>
    </row>
    <row r="9691" spans="9:17">
      <c r="I9691">
        <f t="shared" si="454"/>
        <v>9690</v>
      </c>
      <c r="J9691" t="e">
        <f t="shared" si="455"/>
        <v>#N/A</v>
      </c>
      <c r="K9691" t="e">
        <f t="shared" si="453"/>
        <v>#N/A</v>
      </c>
      <c r="L9691" t="b">
        <f>COUNTIF($N$2:N9691, N9691)=1</f>
        <v>0</v>
      </c>
      <c r="M9691" s="37">
        <f>IF( $Q9691, MAX($M$1:M9690)+1, 0)</f>
        <v>0</v>
      </c>
      <c r="N9691" t="e" cm="1">
        <f t="array" ref="N9691">INDEX($A$9:$F$1048576, $J9691, $K9691 )</f>
        <v>#N/A</v>
      </c>
      <c r="O9691" t="e" cm="1">
        <f t="array" ref="O9691">INDEX($B$9:$F$1048576, $J9691, $K9691 )</f>
        <v>#N/A</v>
      </c>
      <c r="P9691" t="str" cm="1">
        <f t="array" ref="P9691">IF( $L9691, TRIM(_xll.IMDP("IR", $G$5&amp;$N9691, $G$6)), "" )</f>
        <v/>
      </c>
      <c r="Q9691" t="b" cm="1">
        <f t="array" ref="Q9691">IF(
    $U$1=1, AND($P9691&lt;&gt;"", $P9691&lt;&gt;"...", $P9691&lt;&gt;"입력오류"),
    IF(
        $U$18=1, AND($P9691&lt;&gt;"", $P9691&lt;&gt;"...", $P9691&lt;&gt;"입력오류", ISNUMBER(FIND(INDEX($T$2:$T$7,$U$1),$P9691))),
        IF(
            $U$17="기타", AND($P9691&lt;&gt;"", $P9691&lt;&gt;"...", $P9691&lt;&gt;"입력오류", NOT(ISNUMBER(FIND($T$21:$T$34,$P9691)))),
            AND($P9691&lt;&gt;"", $P9691&lt;&gt;"...", $P9691&lt;&gt;"입력오류", $T$19=$P9691)
        )
    )
)</f>
        <v>0</v>
      </c>
    </row>
    <row r="9692" spans="9:17">
      <c r="I9692">
        <f t="shared" si="454"/>
        <v>9691</v>
      </c>
      <c r="J9692" t="e">
        <f t="shared" si="455"/>
        <v>#N/A</v>
      </c>
      <c r="K9692" t="e">
        <f t="shared" si="453"/>
        <v>#N/A</v>
      </c>
      <c r="L9692" t="b">
        <f>COUNTIF($N$2:N9692, N9692)=1</f>
        <v>0</v>
      </c>
      <c r="M9692" s="37">
        <f>IF( $Q9692, MAX($M$1:M9691)+1, 0)</f>
        <v>0</v>
      </c>
      <c r="N9692" t="e" cm="1">
        <f t="array" ref="N9692">INDEX($A$9:$F$1048576, $J9692, $K9692 )</f>
        <v>#N/A</v>
      </c>
      <c r="O9692" t="e" cm="1">
        <f t="array" ref="O9692">INDEX($B$9:$F$1048576, $J9692, $K9692 )</f>
        <v>#N/A</v>
      </c>
      <c r="P9692" t="str" cm="1">
        <f t="array" ref="P9692">IF( $L9692, TRIM(_xll.IMDP("IR", $G$5&amp;$N9692, $G$6)), "" )</f>
        <v/>
      </c>
      <c r="Q9692" t="b" cm="1">
        <f t="array" ref="Q9692">IF(
    $U$1=1, AND($P9692&lt;&gt;"", $P9692&lt;&gt;"...", $P9692&lt;&gt;"입력오류"),
    IF(
        $U$18=1, AND($P9692&lt;&gt;"", $P9692&lt;&gt;"...", $P9692&lt;&gt;"입력오류", ISNUMBER(FIND(INDEX($T$2:$T$7,$U$1),$P9692))),
        IF(
            $U$17="기타", AND($P9692&lt;&gt;"", $P9692&lt;&gt;"...", $P9692&lt;&gt;"입력오류", NOT(ISNUMBER(FIND($T$21:$T$34,$P9692)))),
            AND($P9692&lt;&gt;"", $P9692&lt;&gt;"...", $P9692&lt;&gt;"입력오류", $T$19=$P9692)
        )
    )
)</f>
        <v>0</v>
      </c>
    </row>
    <row r="9693" spans="9:17">
      <c r="I9693">
        <f t="shared" si="454"/>
        <v>9692</v>
      </c>
      <c r="J9693" t="e">
        <f t="shared" si="455"/>
        <v>#N/A</v>
      </c>
      <c r="K9693" t="e">
        <f t="shared" si="453"/>
        <v>#N/A</v>
      </c>
      <c r="L9693" t="b">
        <f>COUNTIF($N$2:N9693, N9693)=1</f>
        <v>0</v>
      </c>
      <c r="M9693" s="37">
        <f>IF( $Q9693, MAX($M$1:M9692)+1, 0)</f>
        <v>0</v>
      </c>
      <c r="N9693" t="e" cm="1">
        <f t="array" ref="N9693">INDEX($A$9:$F$1048576, $J9693, $K9693 )</f>
        <v>#N/A</v>
      </c>
      <c r="O9693" t="e" cm="1">
        <f t="array" ref="O9693">INDEX($B$9:$F$1048576, $J9693, $K9693 )</f>
        <v>#N/A</v>
      </c>
      <c r="P9693" t="str" cm="1">
        <f t="array" ref="P9693">IF( $L9693, TRIM(_xll.IMDP("IR", $G$5&amp;$N9693, $G$6)), "" )</f>
        <v/>
      </c>
      <c r="Q9693" t="b" cm="1">
        <f t="array" ref="Q9693">IF(
    $U$1=1, AND($P9693&lt;&gt;"", $P9693&lt;&gt;"...", $P9693&lt;&gt;"입력오류"),
    IF(
        $U$18=1, AND($P9693&lt;&gt;"", $P9693&lt;&gt;"...", $P9693&lt;&gt;"입력오류", ISNUMBER(FIND(INDEX($T$2:$T$7,$U$1),$P9693))),
        IF(
            $U$17="기타", AND($P9693&lt;&gt;"", $P9693&lt;&gt;"...", $P9693&lt;&gt;"입력오류", NOT(ISNUMBER(FIND($T$21:$T$34,$P9693)))),
            AND($P9693&lt;&gt;"", $P9693&lt;&gt;"...", $P9693&lt;&gt;"입력오류", $T$19=$P9693)
        )
    )
)</f>
        <v>0</v>
      </c>
    </row>
    <row r="9694" spans="9:17">
      <c r="I9694">
        <f t="shared" si="454"/>
        <v>9693</v>
      </c>
      <c r="J9694" t="e">
        <f t="shared" si="455"/>
        <v>#N/A</v>
      </c>
      <c r="K9694" t="e">
        <f t="shared" si="453"/>
        <v>#N/A</v>
      </c>
      <c r="L9694" t="b">
        <f>COUNTIF($N$2:N9694, N9694)=1</f>
        <v>0</v>
      </c>
      <c r="M9694" s="37">
        <f>IF( $Q9694, MAX($M$1:M9693)+1, 0)</f>
        <v>0</v>
      </c>
      <c r="N9694" t="e" cm="1">
        <f t="array" ref="N9694">INDEX($A$9:$F$1048576, $J9694, $K9694 )</f>
        <v>#N/A</v>
      </c>
      <c r="O9694" t="e" cm="1">
        <f t="array" ref="O9694">INDEX($B$9:$F$1048576, $J9694, $K9694 )</f>
        <v>#N/A</v>
      </c>
      <c r="P9694" t="str" cm="1">
        <f t="array" ref="P9694">IF( $L9694, TRIM(_xll.IMDP("IR", $G$5&amp;$N9694, $G$6)), "" )</f>
        <v/>
      </c>
      <c r="Q9694" t="b" cm="1">
        <f t="array" ref="Q9694">IF(
    $U$1=1, AND($P9694&lt;&gt;"", $P9694&lt;&gt;"...", $P9694&lt;&gt;"입력오류"),
    IF(
        $U$18=1, AND($P9694&lt;&gt;"", $P9694&lt;&gt;"...", $P9694&lt;&gt;"입력오류", ISNUMBER(FIND(INDEX($T$2:$T$7,$U$1),$P9694))),
        IF(
            $U$17="기타", AND($P9694&lt;&gt;"", $P9694&lt;&gt;"...", $P9694&lt;&gt;"입력오류", NOT(ISNUMBER(FIND($T$21:$T$34,$P9694)))),
            AND($P9694&lt;&gt;"", $P9694&lt;&gt;"...", $P9694&lt;&gt;"입력오류", $T$19=$P9694)
        )
    )
)</f>
        <v>0</v>
      </c>
    </row>
    <row r="9695" spans="9:17">
      <c r="I9695">
        <f t="shared" si="454"/>
        <v>9694</v>
      </c>
      <c r="J9695" t="e">
        <f t="shared" si="455"/>
        <v>#N/A</v>
      </c>
      <c r="K9695" t="e">
        <f t="shared" si="453"/>
        <v>#N/A</v>
      </c>
      <c r="L9695" t="b">
        <f>COUNTIF($N$2:N9695, N9695)=1</f>
        <v>0</v>
      </c>
      <c r="M9695" s="37">
        <f>IF( $Q9695, MAX($M$1:M9694)+1, 0)</f>
        <v>0</v>
      </c>
      <c r="N9695" t="e" cm="1">
        <f t="array" ref="N9695">INDEX($A$9:$F$1048576, $J9695, $K9695 )</f>
        <v>#N/A</v>
      </c>
      <c r="O9695" t="e" cm="1">
        <f t="array" ref="O9695">INDEX($B$9:$F$1048576, $J9695, $K9695 )</f>
        <v>#N/A</v>
      </c>
      <c r="P9695" t="str" cm="1">
        <f t="array" ref="P9695">IF( $L9695, TRIM(_xll.IMDP("IR", $G$5&amp;$N9695, $G$6)), "" )</f>
        <v/>
      </c>
      <c r="Q9695" t="b" cm="1">
        <f t="array" ref="Q9695">IF(
    $U$1=1, AND($P9695&lt;&gt;"", $P9695&lt;&gt;"...", $P9695&lt;&gt;"입력오류"),
    IF(
        $U$18=1, AND($P9695&lt;&gt;"", $P9695&lt;&gt;"...", $P9695&lt;&gt;"입력오류", ISNUMBER(FIND(INDEX($T$2:$T$7,$U$1),$P9695))),
        IF(
            $U$17="기타", AND($P9695&lt;&gt;"", $P9695&lt;&gt;"...", $P9695&lt;&gt;"입력오류", NOT(ISNUMBER(FIND($T$21:$T$34,$P9695)))),
            AND($P9695&lt;&gt;"", $P9695&lt;&gt;"...", $P9695&lt;&gt;"입력오류", $T$19=$P9695)
        )
    )
)</f>
        <v>0</v>
      </c>
    </row>
    <row r="9696" spans="9:17">
      <c r="I9696">
        <f t="shared" si="454"/>
        <v>9695</v>
      </c>
      <c r="J9696" t="e">
        <f t="shared" si="455"/>
        <v>#N/A</v>
      </c>
      <c r="K9696" t="e">
        <f t="shared" si="453"/>
        <v>#N/A</v>
      </c>
      <c r="L9696" t="b">
        <f>COUNTIF($N$2:N9696, N9696)=1</f>
        <v>0</v>
      </c>
      <c r="M9696" s="37">
        <f>IF( $Q9696, MAX($M$1:M9695)+1, 0)</f>
        <v>0</v>
      </c>
      <c r="N9696" t="e" cm="1">
        <f t="array" ref="N9696">INDEX($A$9:$F$1048576, $J9696, $K9696 )</f>
        <v>#N/A</v>
      </c>
      <c r="O9696" t="e" cm="1">
        <f t="array" ref="O9696">INDEX($B$9:$F$1048576, $J9696, $K9696 )</f>
        <v>#N/A</v>
      </c>
      <c r="P9696" t="str" cm="1">
        <f t="array" ref="P9696">IF( $L9696, TRIM(_xll.IMDP("IR", $G$5&amp;$N9696, $G$6)), "" )</f>
        <v/>
      </c>
      <c r="Q9696" t="b" cm="1">
        <f t="array" ref="Q9696">IF(
    $U$1=1, AND($P9696&lt;&gt;"", $P9696&lt;&gt;"...", $P9696&lt;&gt;"입력오류"),
    IF(
        $U$18=1, AND($P9696&lt;&gt;"", $P9696&lt;&gt;"...", $P9696&lt;&gt;"입력오류", ISNUMBER(FIND(INDEX($T$2:$T$7,$U$1),$P9696))),
        IF(
            $U$17="기타", AND($P9696&lt;&gt;"", $P9696&lt;&gt;"...", $P9696&lt;&gt;"입력오류", NOT(ISNUMBER(FIND($T$21:$T$34,$P9696)))),
            AND($P9696&lt;&gt;"", $P9696&lt;&gt;"...", $P9696&lt;&gt;"입력오류", $T$19=$P9696)
        )
    )
)</f>
        <v>0</v>
      </c>
    </row>
    <row r="9697" spans="9:17">
      <c r="I9697">
        <f t="shared" si="454"/>
        <v>9696</v>
      </c>
      <c r="J9697" t="e">
        <f t="shared" si="455"/>
        <v>#N/A</v>
      </c>
      <c r="K9697" t="e">
        <f t="shared" si="453"/>
        <v>#N/A</v>
      </c>
      <c r="L9697" t="b">
        <f>COUNTIF($N$2:N9697, N9697)=1</f>
        <v>0</v>
      </c>
      <c r="M9697" s="37">
        <f>IF( $Q9697, MAX($M$1:M9696)+1, 0)</f>
        <v>0</v>
      </c>
      <c r="N9697" t="e" cm="1">
        <f t="array" ref="N9697">INDEX($A$9:$F$1048576, $J9697, $K9697 )</f>
        <v>#N/A</v>
      </c>
      <c r="O9697" t="e" cm="1">
        <f t="array" ref="O9697">INDEX($B$9:$F$1048576, $J9697, $K9697 )</f>
        <v>#N/A</v>
      </c>
      <c r="P9697" t="str" cm="1">
        <f t="array" ref="P9697">IF( $L9697, TRIM(_xll.IMDP("IR", $G$5&amp;$N9697, $G$6)), "" )</f>
        <v/>
      </c>
      <c r="Q9697" t="b" cm="1">
        <f t="array" ref="Q9697">IF(
    $U$1=1, AND($P9697&lt;&gt;"", $P9697&lt;&gt;"...", $P9697&lt;&gt;"입력오류"),
    IF(
        $U$18=1, AND($P9697&lt;&gt;"", $P9697&lt;&gt;"...", $P9697&lt;&gt;"입력오류", ISNUMBER(FIND(INDEX($T$2:$T$7,$U$1),$P9697))),
        IF(
            $U$17="기타", AND($P9697&lt;&gt;"", $P9697&lt;&gt;"...", $P9697&lt;&gt;"입력오류", NOT(ISNUMBER(FIND($T$21:$T$34,$P9697)))),
            AND($P9697&lt;&gt;"", $P9697&lt;&gt;"...", $P9697&lt;&gt;"입력오류", $T$19=$P9697)
        )
    )
)</f>
        <v>0</v>
      </c>
    </row>
    <row r="9698" spans="9:17">
      <c r="I9698">
        <f t="shared" si="454"/>
        <v>9697</v>
      </c>
      <c r="J9698" t="e">
        <f t="shared" si="455"/>
        <v>#N/A</v>
      </c>
      <c r="K9698" t="e">
        <f t="shared" si="453"/>
        <v>#N/A</v>
      </c>
      <c r="L9698" t="b">
        <f>COUNTIF($N$2:N9698, N9698)=1</f>
        <v>0</v>
      </c>
      <c r="M9698" s="37">
        <f>IF( $Q9698, MAX($M$1:M9697)+1, 0)</f>
        <v>0</v>
      </c>
      <c r="N9698" t="e" cm="1">
        <f t="array" ref="N9698">INDEX($A$9:$F$1048576, $J9698, $K9698 )</f>
        <v>#N/A</v>
      </c>
      <c r="O9698" t="e" cm="1">
        <f t="array" ref="O9698">INDEX($B$9:$F$1048576, $J9698, $K9698 )</f>
        <v>#N/A</v>
      </c>
      <c r="P9698" t="str" cm="1">
        <f t="array" ref="P9698">IF( $L9698, TRIM(_xll.IMDP("IR", $G$5&amp;$N9698, $G$6)), "" )</f>
        <v/>
      </c>
      <c r="Q9698" t="b" cm="1">
        <f t="array" ref="Q9698">IF(
    $U$1=1, AND($P9698&lt;&gt;"", $P9698&lt;&gt;"...", $P9698&lt;&gt;"입력오류"),
    IF(
        $U$18=1, AND($P9698&lt;&gt;"", $P9698&lt;&gt;"...", $P9698&lt;&gt;"입력오류", ISNUMBER(FIND(INDEX($T$2:$T$7,$U$1),$P9698))),
        IF(
            $U$17="기타", AND($P9698&lt;&gt;"", $P9698&lt;&gt;"...", $P9698&lt;&gt;"입력오류", NOT(ISNUMBER(FIND($T$21:$T$34,$P9698)))),
            AND($P9698&lt;&gt;"", $P9698&lt;&gt;"...", $P9698&lt;&gt;"입력오류", $T$19=$P9698)
        )
    )
)</f>
        <v>0</v>
      </c>
    </row>
    <row r="9699" spans="9:17">
      <c r="I9699">
        <f t="shared" si="454"/>
        <v>9698</v>
      </c>
      <c r="J9699" t="e">
        <f t="shared" si="455"/>
        <v>#N/A</v>
      </c>
      <c r="K9699" t="e">
        <f t="shared" si="453"/>
        <v>#N/A</v>
      </c>
      <c r="L9699" t="b">
        <f>COUNTIF($N$2:N9699, N9699)=1</f>
        <v>0</v>
      </c>
      <c r="M9699" s="37">
        <f>IF( $Q9699, MAX($M$1:M9698)+1, 0)</f>
        <v>0</v>
      </c>
      <c r="N9699" t="e" cm="1">
        <f t="array" ref="N9699">INDEX($A$9:$F$1048576, $J9699, $K9699 )</f>
        <v>#N/A</v>
      </c>
      <c r="O9699" t="e" cm="1">
        <f t="array" ref="O9699">INDEX($B$9:$F$1048576, $J9699, $K9699 )</f>
        <v>#N/A</v>
      </c>
      <c r="P9699" t="str" cm="1">
        <f t="array" ref="P9699">IF( $L9699, TRIM(_xll.IMDP("IR", $G$5&amp;$N9699, $G$6)), "" )</f>
        <v/>
      </c>
      <c r="Q9699" t="b" cm="1">
        <f t="array" ref="Q9699">IF(
    $U$1=1, AND($P9699&lt;&gt;"", $P9699&lt;&gt;"...", $P9699&lt;&gt;"입력오류"),
    IF(
        $U$18=1, AND($P9699&lt;&gt;"", $P9699&lt;&gt;"...", $P9699&lt;&gt;"입력오류", ISNUMBER(FIND(INDEX($T$2:$T$7,$U$1),$P9699))),
        IF(
            $U$17="기타", AND($P9699&lt;&gt;"", $P9699&lt;&gt;"...", $P9699&lt;&gt;"입력오류", NOT(ISNUMBER(FIND($T$21:$T$34,$P9699)))),
            AND($P9699&lt;&gt;"", $P9699&lt;&gt;"...", $P9699&lt;&gt;"입력오류", $T$19=$P9699)
        )
    )
)</f>
        <v>0</v>
      </c>
    </row>
    <row r="9700" spans="9:17">
      <c r="I9700">
        <f t="shared" si="454"/>
        <v>9699</v>
      </c>
      <c r="J9700" t="e">
        <f t="shared" si="455"/>
        <v>#N/A</v>
      </c>
      <c r="K9700" t="e">
        <f t="shared" si="453"/>
        <v>#N/A</v>
      </c>
      <c r="L9700" t="b">
        <f>COUNTIF($N$2:N9700, N9700)=1</f>
        <v>0</v>
      </c>
      <c r="M9700" s="37">
        <f>IF( $Q9700, MAX($M$1:M9699)+1, 0)</f>
        <v>0</v>
      </c>
      <c r="N9700" t="e" cm="1">
        <f t="array" ref="N9700">INDEX($A$9:$F$1048576, $J9700, $K9700 )</f>
        <v>#N/A</v>
      </c>
      <c r="O9700" t="e" cm="1">
        <f t="array" ref="O9700">INDEX($B$9:$F$1048576, $J9700, $K9700 )</f>
        <v>#N/A</v>
      </c>
      <c r="P9700" t="str" cm="1">
        <f t="array" ref="P9700">IF( $L9700, TRIM(_xll.IMDP("IR", $G$5&amp;$N9700, $G$6)), "" )</f>
        <v/>
      </c>
      <c r="Q9700" t="b" cm="1">
        <f t="array" ref="Q9700">IF(
    $U$1=1, AND($P9700&lt;&gt;"", $P9700&lt;&gt;"...", $P9700&lt;&gt;"입력오류"),
    IF(
        $U$18=1, AND($P9700&lt;&gt;"", $P9700&lt;&gt;"...", $P9700&lt;&gt;"입력오류", ISNUMBER(FIND(INDEX($T$2:$T$7,$U$1),$P9700))),
        IF(
            $U$17="기타", AND($P9700&lt;&gt;"", $P9700&lt;&gt;"...", $P9700&lt;&gt;"입력오류", NOT(ISNUMBER(FIND($T$21:$T$34,$P9700)))),
            AND($P9700&lt;&gt;"", $P9700&lt;&gt;"...", $P9700&lt;&gt;"입력오류", $T$19=$P9700)
        )
    )
)</f>
        <v>0</v>
      </c>
    </row>
    <row r="9701" spans="9:17">
      <c r="I9701">
        <f t="shared" si="454"/>
        <v>9700</v>
      </c>
      <c r="J9701" t="e">
        <f t="shared" si="455"/>
        <v>#N/A</v>
      </c>
      <c r="K9701" t="e">
        <f t="shared" si="453"/>
        <v>#N/A</v>
      </c>
      <c r="L9701" t="b">
        <f>COUNTIF($N$2:N9701, N9701)=1</f>
        <v>0</v>
      </c>
      <c r="M9701" s="37">
        <f>IF( $Q9701, MAX($M$1:M9700)+1, 0)</f>
        <v>0</v>
      </c>
      <c r="N9701" t="e" cm="1">
        <f t="array" ref="N9701">INDEX($A$9:$F$1048576, $J9701, $K9701 )</f>
        <v>#N/A</v>
      </c>
      <c r="O9701" t="e" cm="1">
        <f t="array" ref="O9701">INDEX($B$9:$F$1048576, $J9701, $K9701 )</f>
        <v>#N/A</v>
      </c>
      <c r="P9701" t="str" cm="1">
        <f t="array" ref="P9701">IF( $L9701, TRIM(_xll.IMDP("IR", $G$5&amp;$N9701, $G$6)), "" )</f>
        <v/>
      </c>
      <c r="Q9701" t="b" cm="1">
        <f t="array" ref="Q9701">IF(
    $U$1=1, AND($P9701&lt;&gt;"", $P9701&lt;&gt;"...", $P9701&lt;&gt;"입력오류"),
    IF(
        $U$18=1, AND($P9701&lt;&gt;"", $P9701&lt;&gt;"...", $P9701&lt;&gt;"입력오류", ISNUMBER(FIND(INDEX($T$2:$T$7,$U$1),$P9701))),
        IF(
            $U$17="기타", AND($P9701&lt;&gt;"", $P9701&lt;&gt;"...", $P9701&lt;&gt;"입력오류", NOT(ISNUMBER(FIND($T$21:$T$34,$P9701)))),
            AND($P9701&lt;&gt;"", $P9701&lt;&gt;"...", $P9701&lt;&gt;"입력오류", $T$19=$P9701)
        )
    )
)</f>
        <v>0</v>
      </c>
    </row>
    <row r="9702" spans="9:17">
      <c r="I9702">
        <f t="shared" si="454"/>
        <v>9701</v>
      </c>
      <c r="J9702" t="e">
        <f t="shared" si="455"/>
        <v>#N/A</v>
      </c>
      <c r="K9702" t="e">
        <f t="shared" si="453"/>
        <v>#N/A</v>
      </c>
      <c r="L9702" t="b">
        <f>COUNTIF($N$2:N9702, N9702)=1</f>
        <v>0</v>
      </c>
      <c r="M9702" s="37">
        <f>IF( $Q9702, MAX($M$1:M9701)+1, 0)</f>
        <v>0</v>
      </c>
      <c r="N9702" t="e" cm="1">
        <f t="array" ref="N9702">INDEX($A$9:$F$1048576, $J9702, $K9702 )</f>
        <v>#N/A</v>
      </c>
      <c r="O9702" t="e" cm="1">
        <f t="array" ref="O9702">INDEX($B$9:$F$1048576, $J9702, $K9702 )</f>
        <v>#N/A</v>
      </c>
      <c r="P9702" t="str" cm="1">
        <f t="array" ref="P9702">IF( $L9702, TRIM(_xll.IMDP("IR", $G$5&amp;$N9702, $G$6)), "" )</f>
        <v/>
      </c>
      <c r="Q9702" t="b" cm="1">
        <f t="array" ref="Q9702">IF(
    $U$1=1, AND($P9702&lt;&gt;"", $P9702&lt;&gt;"...", $P9702&lt;&gt;"입력오류"),
    IF(
        $U$18=1, AND($P9702&lt;&gt;"", $P9702&lt;&gt;"...", $P9702&lt;&gt;"입력오류", ISNUMBER(FIND(INDEX($T$2:$T$7,$U$1),$P9702))),
        IF(
            $U$17="기타", AND($P9702&lt;&gt;"", $P9702&lt;&gt;"...", $P9702&lt;&gt;"입력오류", NOT(ISNUMBER(FIND($T$21:$T$34,$P9702)))),
            AND($P9702&lt;&gt;"", $P9702&lt;&gt;"...", $P9702&lt;&gt;"입력오류", $T$19=$P9702)
        )
    )
)</f>
        <v>0</v>
      </c>
    </row>
    <row r="9703" spans="9:17">
      <c r="I9703">
        <f t="shared" si="454"/>
        <v>9702</v>
      </c>
      <c r="J9703" t="e">
        <f t="shared" si="455"/>
        <v>#N/A</v>
      </c>
      <c r="K9703" t="e">
        <f t="shared" si="453"/>
        <v>#N/A</v>
      </c>
      <c r="L9703" t="b">
        <f>COUNTIF($N$2:N9703, N9703)=1</f>
        <v>0</v>
      </c>
      <c r="M9703" s="37">
        <f>IF( $Q9703, MAX($M$1:M9702)+1, 0)</f>
        <v>0</v>
      </c>
      <c r="N9703" t="e" cm="1">
        <f t="array" ref="N9703">INDEX($A$9:$F$1048576, $J9703, $K9703 )</f>
        <v>#N/A</v>
      </c>
      <c r="O9703" t="e" cm="1">
        <f t="array" ref="O9703">INDEX($B$9:$F$1048576, $J9703, $K9703 )</f>
        <v>#N/A</v>
      </c>
      <c r="P9703" t="str" cm="1">
        <f t="array" ref="P9703">IF( $L9703, TRIM(_xll.IMDP("IR", $G$5&amp;$N9703, $G$6)), "" )</f>
        <v/>
      </c>
      <c r="Q9703" t="b" cm="1">
        <f t="array" ref="Q9703">IF(
    $U$1=1, AND($P9703&lt;&gt;"", $P9703&lt;&gt;"...", $P9703&lt;&gt;"입력오류"),
    IF(
        $U$18=1, AND($P9703&lt;&gt;"", $P9703&lt;&gt;"...", $P9703&lt;&gt;"입력오류", ISNUMBER(FIND(INDEX($T$2:$T$7,$U$1),$P9703))),
        IF(
            $U$17="기타", AND($P9703&lt;&gt;"", $P9703&lt;&gt;"...", $P9703&lt;&gt;"입력오류", NOT(ISNUMBER(FIND($T$21:$T$34,$P9703)))),
            AND($P9703&lt;&gt;"", $P9703&lt;&gt;"...", $P9703&lt;&gt;"입력오류", $T$19=$P9703)
        )
    )
)</f>
        <v>0</v>
      </c>
    </row>
    <row r="9704" spans="9:17">
      <c r="I9704">
        <f t="shared" si="454"/>
        <v>9703</v>
      </c>
      <c r="J9704" t="e">
        <f t="shared" si="455"/>
        <v>#N/A</v>
      </c>
      <c r="K9704" t="e">
        <f t="shared" si="453"/>
        <v>#N/A</v>
      </c>
      <c r="L9704" t="b">
        <f>COUNTIF($N$2:N9704, N9704)=1</f>
        <v>0</v>
      </c>
      <c r="M9704" s="37">
        <f>IF( $Q9704, MAX($M$1:M9703)+1, 0)</f>
        <v>0</v>
      </c>
      <c r="N9704" t="e" cm="1">
        <f t="array" ref="N9704">INDEX($A$9:$F$1048576, $J9704, $K9704 )</f>
        <v>#N/A</v>
      </c>
      <c r="O9704" t="e" cm="1">
        <f t="array" ref="O9704">INDEX($B$9:$F$1048576, $J9704, $K9704 )</f>
        <v>#N/A</v>
      </c>
      <c r="P9704" t="str" cm="1">
        <f t="array" ref="P9704">IF( $L9704, TRIM(_xll.IMDP("IR", $G$5&amp;$N9704, $G$6)), "" )</f>
        <v/>
      </c>
      <c r="Q9704" t="b" cm="1">
        <f t="array" ref="Q9704">IF(
    $U$1=1, AND($P9704&lt;&gt;"", $P9704&lt;&gt;"...", $P9704&lt;&gt;"입력오류"),
    IF(
        $U$18=1, AND($P9704&lt;&gt;"", $P9704&lt;&gt;"...", $P9704&lt;&gt;"입력오류", ISNUMBER(FIND(INDEX($T$2:$T$7,$U$1),$P9704))),
        IF(
            $U$17="기타", AND($P9704&lt;&gt;"", $P9704&lt;&gt;"...", $P9704&lt;&gt;"입력오류", NOT(ISNUMBER(FIND($T$21:$T$34,$P9704)))),
            AND($P9704&lt;&gt;"", $P9704&lt;&gt;"...", $P9704&lt;&gt;"입력오류", $T$19=$P9704)
        )
    )
)</f>
        <v>0</v>
      </c>
    </row>
    <row r="9705" spans="9:17">
      <c r="I9705">
        <f t="shared" si="454"/>
        <v>9704</v>
      </c>
      <c r="J9705" t="e">
        <f t="shared" si="455"/>
        <v>#N/A</v>
      </c>
      <c r="K9705" t="e">
        <f t="shared" si="453"/>
        <v>#N/A</v>
      </c>
      <c r="L9705" t="b">
        <f>COUNTIF($N$2:N9705, N9705)=1</f>
        <v>0</v>
      </c>
      <c r="M9705" s="37">
        <f>IF( $Q9705, MAX($M$1:M9704)+1, 0)</f>
        <v>0</v>
      </c>
      <c r="N9705" t="e" cm="1">
        <f t="array" ref="N9705">INDEX($A$9:$F$1048576, $J9705, $K9705 )</f>
        <v>#N/A</v>
      </c>
      <c r="O9705" t="e" cm="1">
        <f t="array" ref="O9705">INDEX($B$9:$F$1048576, $J9705, $K9705 )</f>
        <v>#N/A</v>
      </c>
      <c r="P9705" t="str" cm="1">
        <f t="array" ref="P9705">IF( $L9705, TRIM(_xll.IMDP("IR", $G$5&amp;$N9705, $G$6)), "" )</f>
        <v/>
      </c>
      <c r="Q9705" t="b" cm="1">
        <f t="array" ref="Q9705">IF(
    $U$1=1, AND($P9705&lt;&gt;"", $P9705&lt;&gt;"...", $P9705&lt;&gt;"입력오류"),
    IF(
        $U$18=1, AND($P9705&lt;&gt;"", $P9705&lt;&gt;"...", $P9705&lt;&gt;"입력오류", ISNUMBER(FIND(INDEX($T$2:$T$7,$U$1),$P9705))),
        IF(
            $U$17="기타", AND($P9705&lt;&gt;"", $P9705&lt;&gt;"...", $P9705&lt;&gt;"입력오류", NOT(ISNUMBER(FIND($T$21:$T$34,$P9705)))),
            AND($P9705&lt;&gt;"", $P9705&lt;&gt;"...", $P9705&lt;&gt;"입력오류", $T$19=$P9705)
        )
    )
)</f>
        <v>0</v>
      </c>
    </row>
    <row r="9706" spans="9:17">
      <c r="I9706">
        <f t="shared" si="454"/>
        <v>9705</v>
      </c>
      <c r="J9706" t="e">
        <f t="shared" si="455"/>
        <v>#N/A</v>
      </c>
      <c r="K9706" t="e">
        <f t="shared" si="453"/>
        <v>#N/A</v>
      </c>
      <c r="L9706" t="b">
        <f>COUNTIF($N$2:N9706, N9706)=1</f>
        <v>0</v>
      </c>
      <c r="M9706" s="37">
        <f>IF( $Q9706, MAX($M$1:M9705)+1, 0)</f>
        <v>0</v>
      </c>
      <c r="N9706" t="e" cm="1">
        <f t="array" ref="N9706">INDEX($A$9:$F$1048576, $J9706, $K9706 )</f>
        <v>#N/A</v>
      </c>
      <c r="O9706" t="e" cm="1">
        <f t="array" ref="O9706">INDEX($B$9:$F$1048576, $J9706, $K9706 )</f>
        <v>#N/A</v>
      </c>
      <c r="P9706" t="str" cm="1">
        <f t="array" ref="P9706">IF( $L9706, TRIM(_xll.IMDP("IR", $G$5&amp;$N9706, $G$6)), "" )</f>
        <v/>
      </c>
      <c r="Q9706" t="b" cm="1">
        <f t="array" ref="Q9706">IF(
    $U$1=1, AND($P9706&lt;&gt;"", $P9706&lt;&gt;"...", $P9706&lt;&gt;"입력오류"),
    IF(
        $U$18=1, AND($P9706&lt;&gt;"", $P9706&lt;&gt;"...", $P9706&lt;&gt;"입력오류", ISNUMBER(FIND(INDEX($T$2:$T$7,$U$1),$P9706))),
        IF(
            $U$17="기타", AND($P9706&lt;&gt;"", $P9706&lt;&gt;"...", $P9706&lt;&gt;"입력오류", NOT(ISNUMBER(FIND($T$21:$T$34,$P9706)))),
            AND($P9706&lt;&gt;"", $P9706&lt;&gt;"...", $P9706&lt;&gt;"입력오류", $T$19=$P9706)
        )
    )
)</f>
        <v>0</v>
      </c>
    </row>
    <row r="9707" spans="9:17">
      <c r="I9707">
        <f t="shared" si="454"/>
        <v>9706</v>
      </c>
      <c r="J9707" t="e">
        <f t="shared" si="455"/>
        <v>#N/A</v>
      </c>
      <c r="K9707" t="e">
        <f t="shared" si="453"/>
        <v>#N/A</v>
      </c>
      <c r="L9707" t="b">
        <f>COUNTIF($N$2:N9707, N9707)=1</f>
        <v>0</v>
      </c>
      <c r="M9707" s="37">
        <f>IF( $Q9707, MAX($M$1:M9706)+1, 0)</f>
        <v>0</v>
      </c>
      <c r="N9707" t="e" cm="1">
        <f t="array" ref="N9707">INDEX($A$9:$F$1048576, $J9707, $K9707 )</f>
        <v>#N/A</v>
      </c>
      <c r="O9707" t="e" cm="1">
        <f t="array" ref="O9707">INDEX($B$9:$F$1048576, $J9707, $K9707 )</f>
        <v>#N/A</v>
      </c>
      <c r="P9707" t="str" cm="1">
        <f t="array" ref="P9707">IF( $L9707, TRIM(_xll.IMDP("IR", $G$5&amp;$N9707, $G$6)), "" )</f>
        <v/>
      </c>
      <c r="Q9707" t="b" cm="1">
        <f t="array" ref="Q9707">IF(
    $U$1=1, AND($P9707&lt;&gt;"", $P9707&lt;&gt;"...", $P9707&lt;&gt;"입력오류"),
    IF(
        $U$18=1, AND($P9707&lt;&gt;"", $P9707&lt;&gt;"...", $P9707&lt;&gt;"입력오류", ISNUMBER(FIND(INDEX($T$2:$T$7,$U$1),$P9707))),
        IF(
            $U$17="기타", AND($P9707&lt;&gt;"", $P9707&lt;&gt;"...", $P9707&lt;&gt;"입력오류", NOT(ISNUMBER(FIND($T$21:$T$34,$P9707)))),
            AND($P9707&lt;&gt;"", $P9707&lt;&gt;"...", $P9707&lt;&gt;"입력오류", $T$19=$P9707)
        )
    )
)</f>
        <v>0</v>
      </c>
    </row>
    <row r="9708" spans="9:17">
      <c r="I9708">
        <f t="shared" si="454"/>
        <v>9707</v>
      </c>
      <c r="J9708" t="e">
        <f t="shared" si="455"/>
        <v>#N/A</v>
      </c>
      <c r="K9708" t="e">
        <f t="shared" si="453"/>
        <v>#N/A</v>
      </c>
      <c r="L9708" t="b">
        <f>COUNTIF($N$2:N9708, N9708)=1</f>
        <v>0</v>
      </c>
      <c r="M9708" s="37">
        <f>IF( $Q9708, MAX($M$1:M9707)+1, 0)</f>
        <v>0</v>
      </c>
      <c r="N9708" t="e" cm="1">
        <f t="array" ref="N9708">INDEX($A$9:$F$1048576, $J9708, $K9708 )</f>
        <v>#N/A</v>
      </c>
      <c r="O9708" t="e" cm="1">
        <f t="array" ref="O9708">INDEX($B$9:$F$1048576, $J9708, $K9708 )</f>
        <v>#N/A</v>
      </c>
      <c r="P9708" t="str" cm="1">
        <f t="array" ref="P9708">IF( $L9708, TRIM(_xll.IMDP("IR", $G$5&amp;$N9708, $G$6)), "" )</f>
        <v/>
      </c>
      <c r="Q9708" t="b" cm="1">
        <f t="array" ref="Q9708">IF(
    $U$1=1, AND($P9708&lt;&gt;"", $P9708&lt;&gt;"...", $P9708&lt;&gt;"입력오류"),
    IF(
        $U$18=1, AND($P9708&lt;&gt;"", $P9708&lt;&gt;"...", $P9708&lt;&gt;"입력오류", ISNUMBER(FIND(INDEX($T$2:$T$7,$U$1),$P9708))),
        IF(
            $U$17="기타", AND($P9708&lt;&gt;"", $P9708&lt;&gt;"...", $P9708&lt;&gt;"입력오류", NOT(ISNUMBER(FIND($T$21:$T$34,$P9708)))),
            AND($P9708&lt;&gt;"", $P9708&lt;&gt;"...", $P9708&lt;&gt;"입력오류", $T$19=$P9708)
        )
    )
)</f>
        <v>0</v>
      </c>
    </row>
    <row r="9709" spans="9:17">
      <c r="I9709">
        <f t="shared" si="454"/>
        <v>9708</v>
      </c>
      <c r="J9709" t="e">
        <f t="shared" si="455"/>
        <v>#N/A</v>
      </c>
      <c r="K9709" t="e">
        <f t="shared" si="453"/>
        <v>#N/A</v>
      </c>
      <c r="L9709" t="b">
        <f>COUNTIF($N$2:N9709, N9709)=1</f>
        <v>0</v>
      </c>
      <c r="M9709" s="37">
        <f>IF( $Q9709, MAX($M$1:M9708)+1, 0)</f>
        <v>0</v>
      </c>
      <c r="N9709" t="e" cm="1">
        <f t="array" ref="N9709">INDEX($A$9:$F$1048576, $J9709, $K9709 )</f>
        <v>#N/A</v>
      </c>
      <c r="O9709" t="e" cm="1">
        <f t="array" ref="O9709">INDEX($B$9:$F$1048576, $J9709, $K9709 )</f>
        <v>#N/A</v>
      </c>
      <c r="P9709" t="str" cm="1">
        <f t="array" ref="P9709">IF( $L9709, TRIM(_xll.IMDP("IR", $G$5&amp;$N9709, $G$6)), "" )</f>
        <v/>
      </c>
      <c r="Q9709" t="b" cm="1">
        <f t="array" ref="Q9709">IF(
    $U$1=1, AND($P9709&lt;&gt;"", $P9709&lt;&gt;"...", $P9709&lt;&gt;"입력오류"),
    IF(
        $U$18=1, AND($P9709&lt;&gt;"", $P9709&lt;&gt;"...", $P9709&lt;&gt;"입력오류", ISNUMBER(FIND(INDEX($T$2:$T$7,$U$1),$P9709))),
        IF(
            $U$17="기타", AND($P9709&lt;&gt;"", $P9709&lt;&gt;"...", $P9709&lt;&gt;"입력오류", NOT(ISNUMBER(FIND($T$21:$T$34,$P9709)))),
            AND($P9709&lt;&gt;"", $P9709&lt;&gt;"...", $P9709&lt;&gt;"입력오류", $T$19=$P9709)
        )
    )
)</f>
        <v>0</v>
      </c>
    </row>
    <row r="9710" spans="9:17">
      <c r="I9710">
        <f t="shared" si="454"/>
        <v>9709</v>
      </c>
      <c r="J9710" t="e">
        <f t="shared" si="455"/>
        <v>#N/A</v>
      </c>
      <c r="K9710" t="e">
        <f t="shared" si="453"/>
        <v>#N/A</v>
      </c>
      <c r="L9710" t="b">
        <f>COUNTIF($N$2:N9710, N9710)=1</f>
        <v>0</v>
      </c>
      <c r="M9710" s="37">
        <f>IF( $Q9710, MAX($M$1:M9709)+1, 0)</f>
        <v>0</v>
      </c>
      <c r="N9710" t="e" cm="1">
        <f t="array" ref="N9710">INDEX($A$9:$F$1048576, $J9710, $K9710 )</f>
        <v>#N/A</v>
      </c>
      <c r="O9710" t="e" cm="1">
        <f t="array" ref="O9710">INDEX($B$9:$F$1048576, $J9710, $K9710 )</f>
        <v>#N/A</v>
      </c>
      <c r="P9710" t="str" cm="1">
        <f t="array" ref="P9710">IF( $L9710, TRIM(_xll.IMDP("IR", $G$5&amp;$N9710, $G$6)), "" )</f>
        <v/>
      </c>
      <c r="Q9710" t="b" cm="1">
        <f t="array" ref="Q9710">IF(
    $U$1=1, AND($P9710&lt;&gt;"", $P9710&lt;&gt;"...", $P9710&lt;&gt;"입력오류"),
    IF(
        $U$18=1, AND($P9710&lt;&gt;"", $P9710&lt;&gt;"...", $P9710&lt;&gt;"입력오류", ISNUMBER(FIND(INDEX($T$2:$T$7,$U$1),$P9710))),
        IF(
            $U$17="기타", AND($P9710&lt;&gt;"", $P9710&lt;&gt;"...", $P9710&lt;&gt;"입력오류", NOT(ISNUMBER(FIND($T$21:$T$34,$P9710)))),
            AND($P9710&lt;&gt;"", $P9710&lt;&gt;"...", $P9710&lt;&gt;"입력오류", $T$19=$P9710)
        )
    )
)</f>
        <v>0</v>
      </c>
    </row>
    <row r="9711" spans="9:17">
      <c r="I9711">
        <f t="shared" si="454"/>
        <v>9710</v>
      </c>
      <c r="J9711" t="e">
        <f t="shared" si="455"/>
        <v>#N/A</v>
      </c>
      <c r="K9711" t="e">
        <f t="shared" si="453"/>
        <v>#N/A</v>
      </c>
      <c r="L9711" t="b">
        <f>COUNTIF($N$2:N9711, N9711)=1</f>
        <v>0</v>
      </c>
      <c r="M9711" s="37">
        <f>IF( $Q9711, MAX($M$1:M9710)+1, 0)</f>
        <v>0</v>
      </c>
      <c r="N9711" t="e" cm="1">
        <f t="array" ref="N9711">INDEX($A$9:$F$1048576, $J9711, $K9711 )</f>
        <v>#N/A</v>
      </c>
      <c r="O9711" t="e" cm="1">
        <f t="array" ref="O9711">INDEX($B$9:$F$1048576, $J9711, $K9711 )</f>
        <v>#N/A</v>
      </c>
      <c r="P9711" t="str" cm="1">
        <f t="array" ref="P9711">IF( $L9711, TRIM(_xll.IMDP("IR", $G$5&amp;$N9711, $G$6)), "" )</f>
        <v/>
      </c>
      <c r="Q9711" t="b" cm="1">
        <f t="array" ref="Q9711">IF(
    $U$1=1, AND($P9711&lt;&gt;"", $P9711&lt;&gt;"...", $P9711&lt;&gt;"입력오류"),
    IF(
        $U$18=1, AND($P9711&lt;&gt;"", $P9711&lt;&gt;"...", $P9711&lt;&gt;"입력오류", ISNUMBER(FIND(INDEX($T$2:$T$7,$U$1),$P9711))),
        IF(
            $U$17="기타", AND($P9711&lt;&gt;"", $P9711&lt;&gt;"...", $P9711&lt;&gt;"입력오류", NOT(ISNUMBER(FIND($T$21:$T$34,$P9711)))),
            AND($P9711&lt;&gt;"", $P9711&lt;&gt;"...", $P9711&lt;&gt;"입력오류", $T$19=$P9711)
        )
    )
)</f>
        <v>0</v>
      </c>
    </row>
    <row r="9712" spans="9:17">
      <c r="I9712">
        <f t="shared" si="454"/>
        <v>9711</v>
      </c>
      <c r="J9712" t="e">
        <f t="shared" si="455"/>
        <v>#N/A</v>
      </c>
      <c r="K9712" t="e">
        <f t="shared" si="453"/>
        <v>#N/A</v>
      </c>
      <c r="L9712" t="b">
        <f>COUNTIF($N$2:N9712, N9712)=1</f>
        <v>0</v>
      </c>
      <c r="M9712" s="37">
        <f>IF( $Q9712, MAX($M$1:M9711)+1, 0)</f>
        <v>0</v>
      </c>
      <c r="N9712" t="e" cm="1">
        <f t="array" ref="N9712">INDEX($A$9:$F$1048576, $J9712, $K9712 )</f>
        <v>#N/A</v>
      </c>
      <c r="O9712" t="e" cm="1">
        <f t="array" ref="O9712">INDEX($B$9:$F$1048576, $J9712, $K9712 )</f>
        <v>#N/A</v>
      </c>
      <c r="P9712" t="str" cm="1">
        <f t="array" ref="P9712">IF( $L9712, TRIM(_xll.IMDP("IR", $G$5&amp;$N9712, $G$6)), "" )</f>
        <v/>
      </c>
      <c r="Q9712" t="b" cm="1">
        <f t="array" ref="Q9712">IF(
    $U$1=1, AND($P9712&lt;&gt;"", $P9712&lt;&gt;"...", $P9712&lt;&gt;"입력오류"),
    IF(
        $U$18=1, AND($P9712&lt;&gt;"", $P9712&lt;&gt;"...", $P9712&lt;&gt;"입력오류", ISNUMBER(FIND(INDEX($T$2:$T$7,$U$1),$P9712))),
        IF(
            $U$17="기타", AND($P9712&lt;&gt;"", $P9712&lt;&gt;"...", $P9712&lt;&gt;"입력오류", NOT(ISNUMBER(FIND($T$21:$T$34,$P9712)))),
            AND($P9712&lt;&gt;"", $P9712&lt;&gt;"...", $P9712&lt;&gt;"입력오류", $T$19=$P9712)
        )
    )
)</f>
        <v>0</v>
      </c>
    </row>
    <row r="9713" spans="9:17">
      <c r="I9713">
        <f t="shared" si="454"/>
        <v>9712</v>
      </c>
      <c r="J9713" t="e">
        <f t="shared" si="455"/>
        <v>#N/A</v>
      </c>
      <c r="K9713" t="e">
        <f t="shared" si="453"/>
        <v>#N/A</v>
      </c>
      <c r="L9713" t="b">
        <f>COUNTIF($N$2:N9713, N9713)=1</f>
        <v>0</v>
      </c>
      <c r="M9713" s="37">
        <f>IF( $Q9713, MAX($M$1:M9712)+1, 0)</f>
        <v>0</v>
      </c>
      <c r="N9713" t="e" cm="1">
        <f t="array" ref="N9713">INDEX($A$9:$F$1048576, $J9713, $K9713 )</f>
        <v>#N/A</v>
      </c>
      <c r="O9713" t="e" cm="1">
        <f t="array" ref="O9713">INDEX($B$9:$F$1048576, $J9713, $K9713 )</f>
        <v>#N/A</v>
      </c>
      <c r="P9713" t="str" cm="1">
        <f t="array" ref="P9713">IF( $L9713, TRIM(_xll.IMDP("IR", $G$5&amp;$N9713, $G$6)), "" )</f>
        <v/>
      </c>
      <c r="Q9713" t="b" cm="1">
        <f t="array" ref="Q9713">IF(
    $U$1=1, AND($P9713&lt;&gt;"", $P9713&lt;&gt;"...", $P9713&lt;&gt;"입력오류"),
    IF(
        $U$18=1, AND($P9713&lt;&gt;"", $P9713&lt;&gt;"...", $P9713&lt;&gt;"입력오류", ISNUMBER(FIND(INDEX($T$2:$T$7,$U$1),$P9713))),
        IF(
            $U$17="기타", AND($P9713&lt;&gt;"", $P9713&lt;&gt;"...", $P9713&lt;&gt;"입력오류", NOT(ISNUMBER(FIND($T$21:$T$34,$P9713)))),
            AND($P9713&lt;&gt;"", $P9713&lt;&gt;"...", $P9713&lt;&gt;"입력오류", $T$19=$P9713)
        )
    )
)</f>
        <v>0</v>
      </c>
    </row>
    <row r="9714" spans="9:17">
      <c r="I9714">
        <f t="shared" si="454"/>
        <v>9713</v>
      </c>
      <c r="J9714" t="e">
        <f t="shared" si="455"/>
        <v>#N/A</v>
      </c>
      <c r="K9714" t="e">
        <f t="shared" si="453"/>
        <v>#N/A</v>
      </c>
      <c r="L9714" t="b">
        <f>COUNTIF($N$2:N9714, N9714)=1</f>
        <v>0</v>
      </c>
      <c r="M9714" s="37">
        <f>IF( $Q9714, MAX($M$1:M9713)+1, 0)</f>
        <v>0</v>
      </c>
      <c r="N9714" t="e" cm="1">
        <f t="array" ref="N9714">INDEX($A$9:$F$1048576, $J9714, $K9714 )</f>
        <v>#N/A</v>
      </c>
      <c r="O9714" t="e" cm="1">
        <f t="array" ref="O9714">INDEX($B$9:$F$1048576, $J9714, $K9714 )</f>
        <v>#N/A</v>
      </c>
      <c r="P9714" t="str" cm="1">
        <f t="array" ref="P9714">IF( $L9714, TRIM(_xll.IMDP("IR", $G$5&amp;$N9714, $G$6)), "" )</f>
        <v/>
      </c>
      <c r="Q9714" t="b" cm="1">
        <f t="array" ref="Q9714">IF(
    $U$1=1, AND($P9714&lt;&gt;"", $P9714&lt;&gt;"...", $P9714&lt;&gt;"입력오류"),
    IF(
        $U$18=1, AND($P9714&lt;&gt;"", $P9714&lt;&gt;"...", $P9714&lt;&gt;"입력오류", ISNUMBER(FIND(INDEX($T$2:$T$7,$U$1),$P9714))),
        IF(
            $U$17="기타", AND($P9714&lt;&gt;"", $P9714&lt;&gt;"...", $P9714&lt;&gt;"입력오류", NOT(ISNUMBER(FIND($T$21:$T$34,$P9714)))),
            AND($P9714&lt;&gt;"", $P9714&lt;&gt;"...", $P9714&lt;&gt;"입력오류", $T$19=$P9714)
        )
    )
)</f>
        <v>0</v>
      </c>
    </row>
    <row r="9715" spans="9:17">
      <c r="I9715">
        <f t="shared" si="454"/>
        <v>9714</v>
      </c>
      <c r="J9715" t="e">
        <f t="shared" si="455"/>
        <v>#N/A</v>
      </c>
      <c r="K9715" t="e">
        <f t="shared" si="453"/>
        <v>#N/A</v>
      </c>
      <c r="L9715" t="b">
        <f>COUNTIF($N$2:N9715, N9715)=1</f>
        <v>0</v>
      </c>
      <c r="M9715" s="37">
        <f>IF( $Q9715, MAX($M$1:M9714)+1, 0)</f>
        <v>0</v>
      </c>
      <c r="N9715" t="e" cm="1">
        <f t="array" ref="N9715">INDEX($A$9:$F$1048576, $J9715, $K9715 )</f>
        <v>#N/A</v>
      </c>
      <c r="O9715" t="e" cm="1">
        <f t="array" ref="O9715">INDEX($B$9:$F$1048576, $J9715, $K9715 )</f>
        <v>#N/A</v>
      </c>
      <c r="P9715" t="str" cm="1">
        <f t="array" ref="P9715">IF( $L9715, TRIM(_xll.IMDP("IR", $G$5&amp;$N9715, $G$6)), "" )</f>
        <v/>
      </c>
      <c r="Q9715" t="b" cm="1">
        <f t="array" ref="Q9715">IF(
    $U$1=1, AND($P9715&lt;&gt;"", $P9715&lt;&gt;"...", $P9715&lt;&gt;"입력오류"),
    IF(
        $U$18=1, AND($P9715&lt;&gt;"", $P9715&lt;&gt;"...", $P9715&lt;&gt;"입력오류", ISNUMBER(FIND(INDEX($T$2:$T$7,$U$1),$P9715))),
        IF(
            $U$17="기타", AND($P9715&lt;&gt;"", $P9715&lt;&gt;"...", $P9715&lt;&gt;"입력오류", NOT(ISNUMBER(FIND($T$21:$T$34,$P9715)))),
            AND($P9715&lt;&gt;"", $P9715&lt;&gt;"...", $P9715&lt;&gt;"입력오류", $T$19=$P9715)
        )
    )
)</f>
        <v>0</v>
      </c>
    </row>
    <row r="9716" spans="9:17">
      <c r="I9716">
        <f t="shared" si="454"/>
        <v>9715</v>
      </c>
      <c r="J9716" t="e">
        <f t="shared" si="455"/>
        <v>#N/A</v>
      </c>
      <c r="K9716" t="e">
        <f t="shared" si="453"/>
        <v>#N/A</v>
      </c>
      <c r="L9716" t="b">
        <f>COUNTIF($N$2:N9716, N9716)=1</f>
        <v>0</v>
      </c>
      <c r="M9716" s="37">
        <f>IF( $Q9716, MAX($M$1:M9715)+1, 0)</f>
        <v>0</v>
      </c>
      <c r="N9716" t="e" cm="1">
        <f t="array" ref="N9716">INDEX($A$9:$F$1048576, $J9716, $K9716 )</f>
        <v>#N/A</v>
      </c>
      <c r="O9716" t="e" cm="1">
        <f t="array" ref="O9716">INDEX($B$9:$F$1048576, $J9716, $K9716 )</f>
        <v>#N/A</v>
      </c>
      <c r="P9716" t="str" cm="1">
        <f t="array" ref="P9716">IF( $L9716, TRIM(_xll.IMDP("IR", $G$5&amp;$N9716, $G$6)), "" )</f>
        <v/>
      </c>
      <c r="Q9716" t="b" cm="1">
        <f t="array" ref="Q9716">IF(
    $U$1=1, AND($P9716&lt;&gt;"", $P9716&lt;&gt;"...", $P9716&lt;&gt;"입력오류"),
    IF(
        $U$18=1, AND($P9716&lt;&gt;"", $P9716&lt;&gt;"...", $P9716&lt;&gt;"입력오류", ISNUMBER(FIND(INDEX($T$2:$T$7,$U$1),$P9716))),
        IF(
            $U$17="기타", AND($P9716&lt;&gt;"", $P9716&lt;&gt;"...", $P9716&lt;&gt;"입력오류", NOT(ISNUMBER(FIND($T$21:$T$34,$P9716)))),
            AND($P9716&lt;&gt;"", $P9716&lt;&gt;"...", $P9716&lt;&gt;"입력오류", $T$19=$P9716)
        )
    )
)</f>
        <v>0</v>
      </c>
    </row>
    <row r="9717" spans="9:17">
      <c r="I9717">
        <f t="shared" si="454"/>
        <v>9716</v>
      </c>
      <c r="J9717" t="e">
        <f t="shared" si="455"/>
        <v>#N/A</v>
      </c>
      <c r="K9717" t="e">
        <f t="shared" si="453"/>
        <v>#N/A</v>
      </c>
      <c r="L9717" t="b">
        <f>COUNTIF($N$2:N9717, N9717)=1</f>
        <v>0</v>
      </c>
      <c r="M9717" s="37">
        <f>IF( $Q9717, MAX($M$1:M9716)+1, 0)</f>
        <v>0</v>
      </c>
      <c r="N9717" t="e" cm="1">
        <f t="array" ref="N9717">INDEX($A$9:$F$1048576, $J9717, $K9717 )</f>
        <v>#N/A</v>
      </c>
      <c r="O9717" t="e" cm="1">
        <f t="array" ref="O9717">INDEX($B$9:$F$1048576, $J9717, $K9717 )</f>
        <v>#N/A</v>
      </c>
      <c r="P9717" t="str" cm="1">
        <f t="array" ref="P9717">IF( $L9717, TRIM(_xll.IMDP("IR", $G$5&amp;$N9717, $G$6)), "" )</f>
        <v/>
      </c>
      <c r="Q9717" t="b" cm="1">
        <f t="array" ref="Q9717">IF(
    $U$1=1, AND($P9717&lt;&gt;"", $P9717&lt;&gt;"...", $P9717&lt;&gt;"입력오류"),
    IF(
        $U$18=1, AND($P9717&lt;&gt;"", $P9717&lt;&gt;"...", $P9717&lt;&gt;"입력오류", ISNUMBER(FIND(INDEX($T$2:$T$7,$U$1),$P9717))),
        IF(
            $U$17="기타", AND($P9717&lt;&gt;"", $P9717&lt;&gt;"...", $P9717&lt;&gt;"입력오류", NOT(ISNUMBER(FIND($T$21:$T$34,$P9717)))),
            AND($P9717&lt;&gt;"", $P9717&lt;&gt;"...", $P9717&lt;&gt;"입력오류", $T$19=$P9717)
        )
    )
)</f>
        <v>0</v>
      </c>
    </row>
    <row r="9718" spans="9:17">
      <c r="I9718">
        <f t="shared" si="454"/>
        <v>9717</v>
      </c>
      <c r="J9718" t="e">
        <f t="shared" si="455"/>
        <v>#N/A</v>
      </c>
      <c r="K9718" t="e">
        <f t="shared" si="453"/>
        <v>#N/A</v>
      </c>
      <c r="L9718" t="b">
        <f>COUNTIF($N$2:N9718, N9718)=1</f>
        <v>0</v>
      </c>
      <c r="M9718" s="37">
        <f>IF( $Q9718, MAX($M$1:M9717)+1, 0)</f>
        <v>0</v>
      </c>
      <c r="N9718" t="e" cm="1">
        <f t="array" ref="N9718">INDEX($A$9:$F$1048576, $J9718, $K9718 )</f>
        <v>#N/A</v>
      </c>
      <c r="O9718" t="e" cm="1">
        <f t="array" ref="O9718">INDEX($B$9:$F$1048576, $J9718, $K9718 )</f>
        <v>#N/A</v>
      </c>
      <c r="P9718" t="str" cm="1">
        <f t="array" ref="P9718">IF( $L9718, TRIM(_xll.IMDP("IR", $G$5&amp;$N9718, $G$6)), "" )</f>
        <v/>
      </c>
      <c r="Q9718" t="b" cm="1">
        <f t="array" ref="Q9718">IF(
    $U$1=1, AND($P9718&lt;&gt;"", $P9718&lt;&gt;"...", $P9718&lt;&gt;"입력오류"),
    IF(
        $U$18=1, AND($P9718&lt;&gt;"", $P9718&lt;&gt;"...", $P9718&lt;&gt;"입력오류", ISNUMBER(FIND(INDEX($T$2:$T$7,$U$1),$P9718))),
        IF(
            $U$17="기타", AND($P9718&lt;&gt;"", $P9718&lt;&gt;"...", $P9718&lt;&gt;"입력오류", NOT(ISNUMBER(FIND($T$21:$T$34,$P9718)))),
            AND($P9718&lt;&gt;"", $P9718&lt;&gt;"...", $P9718&lt;&gt;"입력오류", $T$19=$P9718)
        )
    )
)</f>
        <v>0</v>
      </c>
    </row>
    <row r="9719" spans="9:17">
      <c r="I9719">
        <f t="shared" si="454"/>
        <v>9718</v>
      </c>
      <c r="J9719" t="e">
        <f t="shared" si="455"/>
        <v>#N/A</v>
      </c>
      <c r="K9719" t="e">
        <f t="shared" si="453"/>
        <v>#N/A</v>
      </c>
      <c r="L9719" t="b">
        <f>COUNTIF($N$2:N9719, N9719)=1</f>
        <v>0</v>
      </c>
      <c r="M9719" s="37">
        <f>IF( $Q9719, MAX($M$1:M9718)+1, 0)</f>
        <v>0</v>
      </c>
      <c r="N9719" t="e" cm="1">
        <f t="array" ref="N9719">INDEX($A$9:$F$1048576, $J9719, $K9719 )</f>
        <v>#N/A</v>
      </c>
      <c r="O9719" t="e" cm="1">
        <f t="array" ref="O9719">INDEX($B$9:$F$1048576, $J9719, $K9719 )</f>
        <v>#N/A</v>
      </c>
      <c r="P9719" t="str" cm="1">
        <f t="array" ref="P9719">IF( $L9719, TRIM(_xll.IMDP("IR", $G$5&amp;$N9719, $G$6)), "" )</f>
        <v/>
      </c>
      <c r="Q9719" t="b" cm="1">
        <f t="array" ref="Q9719">IF(
    $U$1=1, AND($P9719&lt;&gt;"", $P9719&lt;&gt;"...", $P9719&lt;&gt;"입력오류"),
    IF(
        $U$18=1, AND($P9719&lt;&gt;"", $P9719&lt;&gt;"...", $P9719&lt;&gt;"입력오류", ISNUMBER(FIND(INDEX($T$2:$T$7,$U$1),$P9719))),
        IF(
            $U$17="기타", AND($P9719&lt;&gt;"", $P9719&lt;&gt;"...", $P9719&lt;&gt;"입력오류", NOT(ISNUMBER(FIND($T$21:$T$34,$P9719)))),
            AND($P9719&lt;&gt;"", $P9719&lt;&gt;"...", $P9719&lt;&gt;"입력오류", $T$19=$P9719)
        )
    )
)</f>
        <v>0</v>
      </c>
    </row>
    <row r="9720" spans="9:17">
      <c r="I9720">
        <f t="shared" si="454"/>
        <v>9719</v>
      </c>
      <c r="J9720" t="e">
        <f t="shared" si="455"/>
        <v>#N/A</v>
      </c>
      <c r="K9720" t="e">
        <f t="shared" si="453"/>
        <v>#N/A</v>
      </c>
      <c r="L9720" t="b">
        <f>COUNTIF($N$2:N9720, N9720)=1</f>
        <v>0</v>
      </c>
      <c r="M9720" s="37">
        <f>IF( $Q9720, MAX($M$1:M9719)+1, 0)</f>
        <v>0</v>
      </c>
      <c r="N9720" t="e" cm="1">
        <f t="array" ref="N9720">INDEX($A$9:$F$1048576, $J9720, $K9720 )</f>
        <v>#N/A</v>
      </c>
      <c r="O9720" t="e" cm="1">
        <f t="array" ref="O9720">INDEX($B$9:$F$1048576, $J9720, $K9720 )</f>
        <v>#N/A</v>
      </c>
      <c r="P9720" t="str" cm="1">
        <f t="array" ref="P9720">IF( $L9720, TRIM(_xll.IMDP("IR", $G$5&amp;$N9720, $G$6)), "" )</f>
        <v/>
      </c>
      <c r="Q9720" t="b" cm="1">
        <f t="array" ref="Q9720">IF(
    $U$1=1, AND($P9720&lt;&gt;"", $P9720&lt;&gt;"...", $P9720&lt;&gt;"입력오류"),
    IF(
        $U$18=1, AND($P9720&lt;&gt;"", $P9720&lt;&gt;"...", $P9720&lt;&gt;"입력오류", ISNUMBER(FIND(INDEX($T$2:$T$7,$U$1),$P9720))),
        IF(
            $U$17="기타", AND($P9720&lt;&gt;"", $P9720&lt;&gt;"...", $P9720&lt;&gt;"입력오류", NOT(ISNUMBER(FIND($T$21:$T$34,$P9720)))),
            AND($P9720&lt;&gt;"", $P9720&lt;&gt;"...", $P9720&lt;&gt;"입력오류", $T$19=$P9720)
        )
    )
)</f>
        <v>0</v>
      </c>
    </row>
    <row r="9721" spans="9:17">
      <c r="I9721">
        <f t="shared" si="454"/>
        <v>9720</v>
      </c>
      <c r="J9721" t="e">
        <f t="shared" si="455"/>
        <v>#N/A</v>
      </c>
      <c r="K9721" t="e">
        <f t="shared" si="453"/>
        <v>#N/A</v>
      </c>
      <c r="L9721" t="b">
        <f>COUNTIF($N$2:N9721, N9721)=1</f>
        <v>0</v>
      </c>
      <c r="M9721" s="37">
        <f>IF( $Q9721, MAX($M$1:M9720)+1, 0)</f>
        <v>0</v>
      </c>
      <c r="N9721" t="e" cm="1">
        <f t="array" ref="N9721">INDEX($A$9:$F$1048576, $J9721, $K9721 )</f>
        <v>#N/A</v>
      </c>
      <c r="O9721" t="e" cm="1">
        <f t="array" ref="O9721">INDEX($B$9:$F$1048576, $J9721, $K9721 )</f>
        <v>#N/A</v>
      </c>
      <c r="P9721" t="str" cm="1">
        <f t="array" ref="P9721">IF( $L9721, TRIM(_xll.IMDP("IR", $G$5&amp;$N9721, $G$6)), "" )</f>
        <v/>
      </c>
      <c r="Q9721" t="b" cm="1">
        <f t="array" ref="Q9721">IF(
    $U$1=1, AND($P9721&lt;&gt;"", $P9721&lt;&gt;"...", $P9721&lt;&gt;"입력오류"),
    IF(
        $U$18=1, AND($P9721&lt;&gt;"", $P9721&lt;&gt;"...", $P9721&lt;&gt;"입력오류", ISNUMBER(FIND(INDEX($T$2:$T$7,$U$1),$P9721))),
        IF(
            $U$17="기타", AND($P9721&lt;&gt;"", $P9721&lt;&gt;"...", $P9721&lt;&gt;"입력오류", NOT(ISNUMBER(FIND($T$21:$T$34,$P9721)))),
            AND($P9721&lt;&gt;"", $P9721&lt;&gt;"...", $P9721&lt;&gt;"입력오류", $T$19=$P9721)
        )
    )
)</f>
        <v>0</v>
      </c>
    </row>
    <row r="9722" spans="9:17">
      <c r="I9722">
        <f t="shared" si="454"/>
        <v>9721</v>
      </c>
      <c r="J9722" t="e">
        <f t="shared" si="455"/>
        <v>#N/A</v>
      </c>
      <c r="K9722" t="e">
        <f t="shared" si="453"/>
        <v>#N/A</v>
      </c>
      <c r="L9722" t="b">
        <f>COUNTIF($N$2:N9722, N9722)=1</f>
        <v>0</v>
      </c>
      <c r="M9722" s="37">
        <f>IF( $Q9722, MAX($M$1:M9721)+1, 0)</f>
        <v>0</v>
      </c>
      <c r="N9722" t="e" cm="1">
        <f t="array" ref="N9722">INDEX($A$9:$F$1048576, $J9722, $K9722 )</f>
        <v>#N/A</v>
      </c>
      <c r="O9722" t="e" cm="1">
        <f t="array" ref="O9722">INDEX($B$9:$F$1048576, $J9722, $K9722 )</f>
        <v>#N/A</v>
      </c>
      <c r="P9722" t="str" cm="1">
        <f t="array" ref="P9722">IF( $L9722, TRIM(_xll.IMDP("IR", $G$5&amp;$N9722, $G$6)), "" )</f>
        <v/>
      </c>
      <c r="Q9722" t="b" cm="1">
        <f t="array" ref="Q9722">IF(
    $U$1=1, AND($P9722&lt;&gt;"", $P9722&lt;&gt;"...", $P9722&lt;&gt;"입력오류"),
    IF(
        $U$18=1, AND($P9722&lt;&gt;"", $P9722&lt;&gt;"...", $P9722&lt;&gt;"입력오류", ISNUMBER(FIND(INDEX($T$2:$T$7,$U$1),$P9722))),
        IF(
            $U$17="기타", AND($P9722&lt;&gt;"", $P9722&lt;&gt;"...", $P9722&lt;&gt;"입력오류", NOT(ISNUMBER(FIND($T$21:$T$34,$P9722)))),
            AND($P9722&lt;&gt;"", $P9722&lt;&gt;"...", $P9722&lt;&gt;"입력오류", $T$19=$P9722)
        )
    )
)</f>
        <v>0</v>
      </c>
    </row>
    <row r="9723" spans="9:17">
      <c r="I9723">
        <f t="shared" si="454"/>
        <v>9722</v>
      </c>
      <c r="J9723" t="e">
        <f t="shared" si="455"/>
        <v>#N/A</v>
      </c>
      <c r="K9723" t="e">
        <f t="shared" si="453"/>
        <v>#N/A</v>
      </c>
      <c r="L9723" t="b">
        <f>COUNTIF($N$2:N9723, N9723)=1</f>
        <v>0</v>
      </c>
      <c r="M9723" s="37">
        <f>IF( $Q9723, MAX($M$1:M9722)+1, 0)</f>
        <v>0</v>
      </c>
      <c r="N9723" t="e" cm="1">
        <f t="array" ref="N9723">INDEX($A$9:$F$1048576, $J9723, $K9723 )</f>
        <v>#N/A</v>
      </c>
      <c r="O9723" t="e" cm="1">
        <f t="array" ref="O9723">INDEX($B$9:$F$1048576, $J9723, $K9723 )</f>
        <v>#N/A</v>
      </c>
      <c r="P9723" t="str" cm="1">
        <f t="array" ref="P9723">IF( $L9723, TRIM(_xll.IMDP("IR", $G$5&amp;$N9723, $G$6)), "" )</f>
        <v/>
      </c>
      <c r="Q9723" t="b" cm="1">
        <f t="array" ref="Q9723">IF(
    $U$1=1, AND($P9723&lt;&gt;"", $P9723&lt;&gt;"...", $P9723&lt;&gt;"입력오류"),
    IF(
        $U$18=1, AND($P9723&lt;&gt;"", $P9723&lt;&gt;"...", $P9723&lt;&gt;"입력오류", ISNUMBER(FIND(INDEX($T$2:$T$7,$U$1),$P9723))),
        IF(
            $U$17="기타", AND($P9723&lt;&gt;"", $P9723&lt;&gt;"...", $P9723&lt;&gt;"입력오류", NOT(ISNUMBER(FIND($T$21:$T$34,$P9723)))),
            AND($P9723&lt;&gt;"", $P9723&lt;&gt;"...", $P9723&lt;&gt;"입력오류", $T$19=$P9723)
        )
    )
)</f>
        <v>0</v>
      </c>
    </row>
    <row r="9724" spans="9:17">
      <c r="I9724">
        <f t="shared" si="454"/>
        <v>9723</v>
      </c>
      <c r="J9724" t="e">
        <f t="shared" si="455"/>
        <v>#N/A</v>
      </c>
      <c r="K9724" t="e">
        <f t="shared" si="453"/>
        <v>#N/A</v>
      </c>
      <c r="L9724" t="b">
        <f>COUNTIF($N$2:N9724, N9724)=1</f>
        <v>0</v>
      </c>
      <c r="M9724" s="37">
        <f>IF( $Q9724, MAX($M$1:M9723)+1, 0)</f>
        <v>0</v>
      </c>
      <c r="N9724" t="e" cm="1">
        <f t="array" ref="N9724">INDEX($A$9:$F$1048576, $J9724, $K9724 )</f>
        <v>#N/A</v>
      </c>
      <c r="O9724" t="e" cm="1">
        <f t="array" ref="O9724">INDEX($B$9:$F$1048576, $J9724, $K9724 )</f>
        <v>#N/A</v>
      </c>
      <c r="P9724" t="str" cm="1">
        <f t="array" ref="P9724">IF( $L9724, TRIM(_xll.IMDP("IR", $G$5&amp;$N9724, $G$6)), "" )</f>
        <v/>
      </c>
      <c r="Q9724" t="b" cm="1">
        <f t="array" ref="Q9724">IF(
    $U$1=1, AND($P9724&lt;&gt;"", $P9724&lt;&gt;"...", $P9724&lt;&gt;"입력오류"),
    IF(
        $U$18=1, AND($P9724&lt;&gt;"", $P9724&lt;&gt;"...", $P9724&lt;&gt;"입력오류", ISNUMBER(FIND(INDEX($T$2:$T$7,$U$1),$P9724))),
        IF(
            $U$17="기타", AND($P9724&lt;&gt;"", $P9724&lt;&gt;"...", $P9724&lt;&gt;"입력오류", NOT(ISNUMBER(FIND($T$21:$T$34,$P9724)))),
            AND($P9724&lt;&gt;"", $P9724&lt;&gt;"...", $P9724&lt;&gt;"입력오류", $T$19=$P9724)
        )
    )
)</f>
        <v>0</v>
      </c>
    </row>
    <row r="9725" spans="9:17">
      <c r="I9725">
        <f t="shared" si="454"/>
        <v>9724</v>
      </c>
      <c r="J9725" t="e">
        <f t="shared" si="455"/>
        <v>#N/A</v>
      </c>
      <c r="K9725" t="e">
        <f t="shared" si="453"/>
        <v>#N/A</v>
      </c>
      <c r="L9725" t="b">
        <f>COUNTIF($N$2:N9725, N9725)=1</f>
        <v>0</v>
      </c>
      <c r="M9725" s="37">
        <f>IF( $Q9725, MAX($M$1:M9724)+1, 0)</f>
        <v>0</v>
      </c>
      <c r="N9725" t="e" cm="1">
        <f t="array" ref="N9725">INDEX($A$9:$F$1048576, $J9725, $K9725 )</f>
        <v>#N/A</v>
      </c>
      <c r="O9725" t="e" cm="1">
        <f t="array" ref="O9725">INDEX($B$9:$F$1048576, $J9725, $K9725 )</f>
        <v>#N/A</v>
      </c>
      <c r="P9725" t="str" cm="1">
        <f t="array" ref="P9725">IF( $L9725, TRIM(_xll.IMDP("IR", $G$5&amp;$N9725, $G$6)), "" )</f>
        <v/>
      </c>
      <c r="Q9725" t="b" cm="1">
        <f t="array" ref="Q9725">IF(
    $U$1=1, AND($P9725&lt;&gt;"", $P9725&lt;&gt;"...", $P9725&lt;&gt;"입력오류"),
    IF(
        $U$18=1, AND($P9725&lt;&gt;"", $P9725&lt;&gt;"...", $P9725&lt;&gt;"입력오류", ISNUMBER(FIND(INDEX($T$2:$T$7,$U$1),$P9725))),
        IF(
            $U$17="기타", AND($P9725&lt;&gt;"", $P9725&lt;&gt;"...", $P9725&lt;&gt;"입력오류", NOT(ISNUMBER(FIND($T$21:$T$34,$P9725)))),
            AND($P9725&lt;&gt;"", $P9725&lt;&gt;"...", $P9725&lt;&gt;"입력오류", $T$19=$P9725)
        )
    )
)</f>
        <v>0</v>
      </c>
    </row>
    <row r="9726" spans="9:17">
      <c r="I9726">
        <f t="shared" si="454"/>
        <v>9725</v>
      </c>
      <c r="J9726" t="e">
        <f t="shared" si="455"/>
        <v>#N/A</v>
      </c>
      <c r="K9726" t="e">
        <f t="shared" si="453"/>
        <v>#N/A</v>
      </c>
      <c r="L9726" t="b">
        <f>COUNTIF($N$2:N9726, N9726)=1</f>
        <v>0</v>
      </c>
      <c r="M9726" s="37">
        <f>IF( $Q9726, MAX($M$1:M9725)+1, 0)</f>
        <v>0</v>
      </c>
      <c r="N9726" t="e" cm="1">
        <f t="array" ref="N9726">INDEX($A$9:$F$1048576, $J9726, $K9726 )</f>
        <v>#N/A</v>
      </c>
      <c r="O9726" t="e" cm="1">
        <f t="array" ref="O9726">INDEX($B$9:$F$1048576, $J9726, $K9726 )</f>
        <v>#N/A</v>
      </c>
      <c r="P9726" t="str" cm="1">
        <f t="array" ref="P9726">IF( $L9726, TRIM(_xll.IMDP("IR", $G$5&amp;$N9726, $G$6)), "" )</f>
        <v/>
      </c>
      <c r="Q9726" t="b" cm="1">
        <f t="array" ref="Q9726">IF(
    $U$1=1, AND($P9726&lt;&gt;"", $P9726&lt;&gt;"...", $P9726&lt;&gt;"입력오류"),
    IF(
        $U$18=1, AND($P9726&lt;&gt;"", $P9726&lt;&gt;"...", $P9726&lt;&gt;"입력오류", ISNUMBER(FIND(INDEX($T$2:$T$7,$U$1),$P9726))),
        IF(
            $U$17="기타", AND($P9726&lt;&gt;"", $P9726&lt;&gt;"...", $P9726&lt;&gt;"입력오류", NOT(ISNUMBER(FIND($T$21:$T$34,$P9726)))),
            AND($P9726&lt;&gt;"", $P9726&lt;&gt;"...", $P9726&lt;&gt;"입력오류", $T$19=$P9726)
        )
    )
)</f>
        <v>0</v>
      </c>
    </row>
    <row r="9727" spans="9:17">
      <c r="I9727">
        <f t="shared" si="454"/>
        <v>9726</v>
      </c>
      <c r="J9727" t="e">
        <f t="shared" si="455"/>
        <v>#N/A</v>
      </c>
      <c r="K9727" t="e">
        <f t="shared" si="453"/>
        <v>#N/A</v>
      </c>
      <c r="L9727" t="b">
        <f>COUNTIF($N$2:N9727, N9727)=1</f>
        <v>0</v>
      </c>
      <c r="M9727" s="37">
        <f>IF( $Q9727, MAX($M$1:M9726)+1, 0)</f>
        <v>0</v>
      </c>
      <c r="N9727" t="e" cm="1">
        <f t="array" ref="N9727">INDEX($A$9:$F$1048576, $J9727, $K9727 )</f>
        <v>#N/A</v>
      </c>
      <c r="O9727" t="e" cm="1">
        <f t="array" ref="O9727">INDEX($B$9:$F$1048576, $J9727, $K9727 )</f>
        <v>#N/A</v>
      </c>
      <c r="P9727" t="str" cm="1">
        <f t="array" ref="P9727">IF( $L9727, TRIM(_xll.IMDP("IR", $G$5&amp;$N9727, $G$6)), "" )</f>
        <v/>
      </c>
      <c r="Q9727" t="b" cm="1">
        <f t="array" ref="Q9727">IF(
    $U$1=1, AND($P9727&lt;&gt;"", $P9727&lt;&gt;"...", $P9727&lt;&gt;"입력오류"),
    IF(
        $U$18=1, AND($P9727&lt;&gt;"", $P9727&lt;&gt;"...", $P9727&lt;&gt;"입력오류", ISNUMBER(FIND(INDEX($T$2:$T$7,$U$1),$P9727))),
        IF(
            $U$17="기타", AND($P9727&lt;&gt;"", $P9727&lt;&gt;"...", $P9727&lt;&gt;"입력오류", NOT(ISNUMBER(FIND($T$21:$T$34,$P9727)))),
            AND($P9727&lt;&gt;"", $P9727&lt;&gt;"...", $P9727&lt;&gt;"입력오류", $T$19=$P9727)
        )
    )
)</f>
        <v>0</v>
      </c>
    </row>
    <row r="9728" spans="9:17">
      <c r="I9728">
        <f t="shared" si="454"/>
        <v>9727</v>
      </c>
      <c r="J9728" t="e">
        <f t="shared" si="455"/>
        <v>#N/A</v>
      </c>
      <c r="K9728" t="e">
        <f t="shared" si="453"/>
        <v>#N/A</v>
      </c>
      <c r="L9728" t="b">
        <f>COUNTIF($N$2:N9728, N9728)=1</f>
        <v>0</v>
      </c>
      <c r="M9728" s="37">
        <f>IF( $Q9728, MAX($M$1:M9727)+1, 0)</f>
        <v>0</v>
      </c>
      <c r="N9728" t="e" cm="1">
        <f t="array" ref="N9728">INDEX($A$9:$F$1048576, $J9728, $K9728 )</f>
        <v>#N/A</v>
      </c>
      <c r="O9728" t="e" cm="1">
        <f t="array" ref="O9728">INDEX($B$9:$F$1048576, $J9728, $K9728 )</f>
        <v>#N/A</v>
      </c>
      <c r="P9728" t="str" cm="1">
        <f t="array" ref="P9728">IF( $L9728, TRIM(_xll.IMDP("IR", $G$5&amp;$N9728, $G$6)), "" )</f>
        <v/>
      </c>
      <c r="Q9728" t="b" cm="1">
        <f t="array" ref="Q9728">IF(
    $U$1=1, AND($P9728&lt;&gt;"", $P9728&lt;&gt;"...", $P9728&lt;&gt;"입력오류"),
    IF(
        $U$18=1, AND($P9728&lt;&gt;"", $P9728&lt;&gt;"...", $P9728&lt;&gt;"입력오류", ISNUMBER(FIND(INDEX($T$2:$T$7,$U$1),$P9728))),
        IF(
            $U$17="기타", AND($P9728&lt;&gt;"", $P9728&lt;&gt;"...", $P9728&lt;&gt;"입력오류", NOT(ISNUMBER(FIND($T$21:$T$34,$P9728)))),
            AND($P9728&lt;&gt;"", $P9728&lt;&gt;"...", $P9728&lt;&gt;"입력오류", $T$19=$P9728)
        )
    )
)</f>
        <v>0</v>
      </c>
    </row>
    <row r="9729" spans="9:17">
      <c r="I9729">
        <f t="shared" si="454"/>
        <v>9728</v>
      </c>
      <c r="J9729" t="e">
        <f t="shared" si="455"/>
        <v>#N/A</v>
      </c>
      <c r="K9729" t="e">
        <f t="shared" si="453"/>
        <v>#N/A</v>
      </c>
      <c r="L9729" t="b">
        <f>COUNTIF($N$2:N9729, N9729)=1</f>
        <v>0</v>
      </c>
      <c r="M9729" s="37">
        <f>IF( $Q9729, MAX($M$1:M9728)+1, 0)</f>
        <v>0</v>
      </c>
      <c r="N9729" t="e" cm="1">
        <f t="array" ref="N9729">INDEX($A$9:$F$1048576, $J9729, $K9729 )</f>
        <v>#N/A</v>
      </c>
      <c r="O9729" t="e" cm="1">
        <f t="array" ref="O9729">INDEX($B$9:$F$1048576, $J9729, $K9729 )</f>
        <v>#N/A</v>
      </c>
      <c r="P9729" t="str" cm="1">
        <f t="array" ref="P9729">IF( $L9729, TRIM(_xll.IMDP("IR", $G$5&amp;$N9729, $G$6)), "" )</f>
        <v/>
      </c>
      <c r="Q9729" t="b" cm="1">
        <f t="array" ref="Q9729">IF(
    $U$1=1, AND($P9729&lt;&gt;"", $P9729&lt;&gt;"...", $P9729&lt;&gt;"입력오류"),
    IF(
        $U$18=1, AND($P9729&lt;&gt;"", $P9729&lt;&gt;"...", $P9729&lt;&gt;"입력오류", ISNUMBER(FIND(INDEX($T$2:$T$7,$U$1),$P9729))),
        IF(
            $U$17="기타", AND($P9729&lt;&gt;"", $P9729&lt;&gt;"...", $P9729&lt;&gt;"입력오류", NOT(ISNUMBER(FIND($T$21:$T$34,$P9729)))),
            AND($P9729&lt;&gt;"", $P9729&lt;&gt;"...", $P9729&lt;&gt;"입력오류", $T$19=$P9729)
        )
    )
)</f>
        <v>0</v>
      </c>
    </row>
    <row r="9730" spans="9:17">
      <c r="I9730">
        <f t="shared" si="454"/>
        <v>9729</v>
      </c>
      <c r="J9730" t="e">
        <f t="shared" si="455"/>
        <v>#N/A</v>
      </c>
      <c r="K9730" t="e">
        <f t="shared" ref="K9730:K9793" si="456">IF( $I9730&gt;$G$4, NA(), IF($I9730&gt;$G$3, 5, IF($I9730&gt;$G$2, 3, 1 ) ) )</f>
        <v>#N/A</v>
      </c>
      <c r="L9730" t="b">
        <f>COUNTIF($N$2:N9730, N9730)=1</f>
        <v>0</v>
      </c>
      <c r="M9730" s="37">
        <f>IF( $Q9730, MAX($M$1:M9729)+1, 0)</f>
        <v>0</v>
      </c>
      <c r="N9730" t="e" cm="1">
        <f t="array" ref="N9730">INDEX($A$9:$F$1048576, $J9730, $K9730 )</f>
        <v>#N/A</v>
      </c>
      <c r="O9730" t="e" cm="1">
        <f t="array" ref="O9730">INDEX($B$9:$F$1048576, $J9730, $K9730 )</f>
        <v>#N/A</v>
      </c>
      <c r="P9730" t="str" cm="1">
        <f t="array" ref="P9730">IF( $L9730, TRIM(_xll.IMDP("IR", $G$5&amp;$N9730, $G$6)), "" )</f>
        <v/>
      </c>
      <c r="Q9730" t="b" cm="1">
        <f t="array" ref="Q9730">IF(
    $U$1=1, AND($P9730&lt;&gt;"", $P9730&lt;&gt;"...", $P9730&lt;&gt;"입력오류"),
    IF(
        $U$18=1, AND($P9730&lt;&gt;"", $P9730&lt;&gt;"...", $P9730&lt;&gt;"입력오류", ISNUMBER(FIND(INDEX($T$2:$T$7,$U$1),$P9730))),
        IF(
            $U$17="기타", AND($P9730&lt;&gt;"", $P9730&lt;&gt;"...", $P9730&lt;&gt;"입력오류", NOT(ISNUMBER(FIND($T$21:$T$34,$P9730)))),
            AND($P9730&lt;&gt;"", $P9730&lt;&gt;"...", $P9730&lt;&gt;"입력오류", $T$19=$P9730)
        )
    )
)</f>
        <v>0</v>
      </c>
    </row>
    <row r="9731" spans="9:17">
      <c r="I9731">
        <f t="shared" ref="I9731:I9794" si="457">ROW()-1</f>
        <v>9730</v>
      </c>
      <c r="J9731" t="e">
        <f t="shared" ref="J9731:J9794" si="458">IF( $I9731&gt;$G$4, NA(), IF($I9731&gt;$G$3, $I9731-$G$3, IF($I9731&gt;$G$2, $I9731-$G$2, $I9731 ) ) )</f>
        <v>#N/A</v>
      </c>
      <c r="K9731" t="e">
        <f t="shared" si="456"/>
        <v>#N/A</v>
      </c>
      <c r="L9731" t="b">
        <f>COUNTIF($N$2:N9731, N9731)=1</f>
        <v>0</v>
      </c>
      <c r="M9731" s="37">
        <f>IF( $Q9731, MAX($M$1:M9730)+1, 0)</f>
        <v>0</v>
      </c>
      <c r="N9731" t="e" cm="1">
        <f t="array" ref="N9731">INDEX($A$9:$F$1048576, $J9731, $K9731 )</f>
        <v>#N/A</v>
      </c>
      <c r="O9731" t="e" cm="1">
        <f t="array" ref="O9731">INDEX($B$9:$F$1048576, $J9731, $K9731 )</f>
        <v>#N/A</v>
      </c>
      <c r="P9731" t="str" cm="1">
        <f t="array" ref="P9731">IF( $L9731, TRIM(_xll.IMDP("IR", $G$5&amp;$N9731, $G$6)), "" )</f>
        <v/>
      </c>
      <c r="Q9731" t="b" cm="1">
        <f t="array" ref="Q9731">IF(
    $U$1=1, AND($P9731&lt;&gt;"", $P9731&lt;&gt;"...", $P9731&lt;&gt;"입력오류"),
    IF(
        $U$18=1, AND($P9731&lt;&gt;"", $P9731&lt;&gt;"...", $P9731&lt;&gt;"입력오류", ISNUMBER(FIND(INDEX($T$2:$T$7,$U$1),$P9731))),
        IF(
            $U$17="기타", AND($P9731&lt;&gt;"", $P9731&lt;&gt;"...", $P9731&lt;&gt;"입력오류", NOT(ISNUMBER(FIND($T$21:$T$34,$P9731)))),
            AND($P9731&lt;&gt;"", $P9731&lt;&gt;"...", $P9731&lt;&gt;"입력오류", $T$19=$P9731)
        )
    )
)</f>
        <v>0</v>
      </c>
    </row>
    <row r="9732" spans="9:17">
      <c r="I9732">
        <f t="shared" si="457"/>
        <v>9731</v>
      </c>
      <c r="J9732" t="e">
        <f t="shared" si="458"/>
        <v>#N/A</v>
      </c>
      <c r="K9732" t="e">
        <f t="shared" si="456"/>
        <v>#N/A</v>
      </c>
      <c r="L9732" t="b">
        <f>COUNTIF($N$2:N9732, N9732)=1</f>
        <v>0</v>
      </c>
      <c r="M9732" s="37">
        <f>IF( $Q9732, MAX($M$1:M9731)+1, 0)</f>
        <v>0</v>
      </c>
      <c r="N9732" t="e" cm="1">
        <f t="array" ref="N9732">INDEX($A$9:$F$1048576, $J9732, $K9732 )</f>
        <v>#N/A</v>
      </c>
      <c r="O9732" t="e" cm="1">
        <f t="array" ref="O9732">INDEX($B$9:$F$1048576, $J9732, $K9732 )</f>
        <v>#N/A</v>
      </c>
      <c r="P9732" t="str" cm="1">
        <f t="array" ref="P9732">IF( $L9732, TRIM(_xll.IMDP("IR", $G$5&amp;$N9732, $G$6)), "" )</f>
        <v/>
      </c>
      <c r="Q9732" t="b" cm="1">
        <f t="array" ref="Q9732">IF(
    $U$1=1, AND($P9732&lt;&gt;"", $P9732&lt;&gt;"...", $P9732&lt;&gt;"입력오류"),
    IF(
        $U$18=1, AND($P9732&lt;&gt;"", $P9732&lt;&gt;"...", $P9732&lt;&gt;"입력오류", ISNUMBER(FIND(INDEX($T$2:$T$7,$U$1),$P9732))),
        IF(
            $U$17="기타", AND($P9732&lt;&gt;"", $P9732&lt;&gt;"...", $P9732&lt;&gt;"입력오류", NOT(ISNUMBER(FIND($T$21:$T$34,$P9732)))),
            AND($P9732&lt;&gt;"", $P9732&lt;&gt;"...", $P9732&lt;&gt;"입력오류", $T$19=$P9732)
        )
    )
)</f>
        <v>0</v>
      </c>
    </row>
    <row r="9733" spans="9:17">
      <c r="I9733">
        <f t="shared" si="457"/>
        <v>9732</v>
      </c>
      <c r="J9733" t="e">
        <f t="shared" si="458"/>
        <v>#N/A</v>
      </c>
      <c r="K9733" t="e">
        <f t="shared" si="456"/>
        <v>#N/A</v>
      </c>
      <c r="L9733" t="b">
        <f>COUNTIF($N$2:N9733, N9733)=1</f>
        <v>0</v>
      </c>
      <c r="M9733" s="37">
        <f>IF( $Q9733, MAX($M$1:M9732)+1, 0)</f>
        <v>0</v>
      </c>
      <c r="N9733" t="e" cm="1">
        <f t="array" ref="N9733">INDEX($A$9:$F$1048576, $J9733, $K9733 )</f>
        <v>#N/A</v>
      </c>
      <c r="O9733" t="e" cm="1">
        <f t="array" ref="O9733">INDEX($B$9:$F$1048576, $J9733, $K9733 )</f>
        <v>#N/A</v>
      </c>
      <c r="P9733" t="str" cm="1">
        <f t="array" ref="P9733">IF( $L9733, TRIM(_xll.IMDP("IR", $G$5&amp;$N9733, $G$6)), "" )</f>
        <v/>
      </c>
      <c r="Q9733" t="b" cm="1">
        <f t="array" ref="Q9733">IF(
    $U$1=1, AND($P9733&lt;&gt;"", $P9733&lt;&gt;"...", $P9733&lt;&gt;"입력오류"),
    IF(
        $U$18=1, AND($P9733&lt;&gt;"", $P9733&lt;&gt;"...", $P9733&lt;&gt;"입력오류", ISNUMBER(FIND(INDEX($T$2:$T$7,$U$1),$P9733))),
        IF(
            $U$17="기타", AND($P9733&lt;&gt;"", $P9733&lt;&gt;"...", $P9733&lt;&gt;"입력오류", NOT(ISNUMBER(FIND($T$21:$T$34,$P9733)))),
            AND($P9733&lt;&gt;"", $P9733&lt;&gt;"...", $P9733&lt;&gt;"입력오류", $T$19=$P9733)
        )
    )
)</f>
        <v>0</v>
      </c>
    </row>
    <row r="9734" spans="9:17">
      <c r="I9734">
        <f t="shared" si="457"/>
        <v>9733</v>
      </c>
      <c r="J9734" t="e">
        <f t="shared" si="458"/>
        <v>#N/A</v>
      </c>
      <c r="K9734" t="e">
        <f t="shared" si="456"/>
        <v>#N/A</v>
      </c>
      <c r="L9734" t="b">
        <f>COUNTIF($N$2:N9734, N9734)=1</f>
        <v>0</v>
      </c>
      <c r="M9734" s="37">
        <f>IF( $Q9734, MAX($M$1:M9733)+1, 0)</f>
        <v>0</v>
      </c>
      <c r="N9734" t="e" cm="1">
        <f t="array" ref="N9734">INDEX($A$9:$F$1048576, $J9734, $K9734 )</f>
        <v>#N/A</v>
      </c>
      <c r="O9734" t="e" cm="1">
        <f t="array" ref="O9734">INDEX($B$9:$F$1048576, $J9734, $K9734 )</f>
        <v>#N/A</v>
      </c>
      <c r="P9734" t="str" cm="1">
        <f t="array" ref="P9734">IF( $L9734, TRIM(_xll.IMDP("IR", $G$5&amp;$N9734, $G$6)), "" )</f>
        <v/>
      </c>
      <c r="Q9734" t="b" cm="1">
        <f t="array" ref="Q9734">IF(
    $U$1=1, AND($P9734&lt;&gt;"", $P9734&lt;&gt;"...", $P9734&lt;&gt;"입력오류"),
    IF(
        $U$18=1, AND($P9734&lt;&gt;"", $P9734&lt;&gt;"...", $P9734&lt;&gt;"입력오류", ISNUMBER(FIND(INDEX($T$2:$T$7,$U$1),$P9734))),
        IF(
            $U$17="기타", AND($P9734&lt;&gt;"", $P9734&lt;&gt;"...", $P9734&lt;&gt;"입력오류", NOT(ISNUMBER(FIND($T$21:$T$34,$P9734)))),
            AND($P9734&lt;&gt;"", $P9734&lt;&gt;"...", $P9734&lt;&gt;"입력오류", $T$19=$P9734)
        )
    )
)</f>
        <v>0</v>
      </c>
    </row>
    <row r="9735" spans="9:17">
      <c r="I9735">
        <f t="shared" si="457"/>
        <v>9734</v>
      </c>
      <c r="J9735" t="e">
        <f t="shared" si="458"/>
        <v>#N/A</v>
      </c>
      <c r="K9735" t="e">
        <f t="shared" si="456"/>
        <v>#N/A</v>
      </c>
      <c r="L9735" t="b">
        <f>COUNTIF($N$2:N9735, N9735)=1</f>
        <v>0</v>
      </c>
      <c r="M9735" s="37">
        <f>IF( $Q9735, MAX($M$1:M9734)+1, 0)</f>
        <v>0</v>
      </c>
      <c r="N9735" t="e" cm="1">
        <f t="array" ref="N9735">INDEX($A$9:$F$1048576, $J9735, $K9735 )</f>
        <v>#N/A</v>
      </c>
      <c r="O9735" t="e" cm="1">
        <f t="array" ref="O9735">INDEX($B$9:$F$1048576, $J9735, $K9735 )</f>
        <v>#N/A</v>
      </c>
      <c r="P9735" t="str" cm="1">
        <f t="array" ref="P9735">IF( $L9735, TRIM(_xll.IMDP("IR", $G$5&amp;$N9735, $G$6)), "" )</f>
        <v/>
      </c>
      <c r="Q9735" t="b" cm="1">
        <f t="array" ref="Q9735">IF(
    $U$1=1, AND($P9735&lt;&gt;"", $P9735&lt;&gt;"...", $P9735&lt;&gt;"입력오류"),
    IF(
        $U$18=1, AND($P9735&lt;&gt;"", $P9735&lt;&gt;"...", $P9735&lt;&gt;"입력오류", ISNUMBER(FIND(INDEX($T$2:$T$7,$U$1),$P9735))),
        IF(
            $U$17="기타", AND($P9735&lt;&gt;"", $P9735&lt;&gt;"...", $P9735&lt;&gt;"입력오류", NOT(ISNUMBER(FIND($T$21:$T$34,$P9735)))),
            AND($P9735&lt;&gt;"", $P9735&lt;&gt;"...", $P9735&lt;&gt;"입력오류", $T$19=$P9735)
        )
    )
)</f>
        <v>0</v>
      </c>
    </row>
    <row r="9736" spans="9:17">
      <c r="I9736">
        <f t="shared" si="457"/>
        <v>9735</v>
      </c>
      <c r="J9736" t="e">
        <f t="shared" si="458"/>
        <v>#N/A</v>
      </c>
      <c r="K9736" t="e">
        <f t="shared" si="456"/>
        <v>#N/A</v>
      </c>
      <c r="L9736" t="b">
        <f>COUNTIF($N$2:N9736, N9736)=1</f>
        <v>0</v>
      </c>
      <c r="M9736" s="37">
        <f>IF( $Q9736, MAX($M$1:M9735)+1, 0)</f>
        <v>0</v>
      </c>
      <c r="N9736" t="e" cm="1">
        <f t="array" ref="N9736">INDEX($A$9:$F$1048576, $J9736, $K9736 )</f>
        <v>#N/A</v>
      </c>
      <c r="O9736" t="e" cm="1">
        <f t="array" ref="O9736">INDEX($B$9:$F$1048576, $J9736, $K9736 )</f>
        <v>#N/A</v>
      </c>
      <c r="P9736" t="str" cm="1">
        <f t="array" ref="P9736">IF( $L9736, TRIM(_xll.IMDP("IR", $G$5&amp;$N9736, $G$6)), "" )</f>
        <v/>
      </c>
      <c r="Q9736" t="b" cm="1">
        <f t="array" ref="Q9736">IF(
    $U$1=1, AND($P9736&lt;&gt;"", $P9736&lt;&gt;"...", $P9736&lt;&gt;"입력오류"),
    IF(
        $U$18=1, AND($P9736&lt;&gt;"", $P9736&lt;&gt;"...", $P9736&lt;&gt;"입력오류", ISNUMBER(FIND(INDEX($T$2:$T$7,$U$1),$P9736))),
        IF(
            $U$17="기타", AND($P9736&lt;&gt;"", $P9736&lt;&gt;"...", $P9736&lt;&gt;"입력오류", NOT(ISNUMBER(FIND($T$21:$T$34,$P9736)))),
            AND($P9736&lt;&gt;"", $P9736&lt;&gt;"...", $P9736&lt;&gt;"입력오류", $T$19=$P9736)
        )
    )
)</f>
        <v>0</v>
      </c>
    </row>
    <row r="9737" spans="9:17">
      <c r="I9737">
        <f t="shared" si="457"/>
        <v>9736</v>
      </c>
      <c r="J9737" t="e">
        <f t="shared" si="458"/>
        <v>#N/A</v>
      </c>
      <c r="K9737" t="e">
        <f t="shared" si="456"/>
        <v>#N/A</v>
      </c>
      <c r="L9737" t="b">
        <f>COUNTIF($N$2:N9737, N9737)=1</f>
        <v>0</v>
      </c>
      <c r="M9737" s="37">
        <f>IF( $Q9737, MAX($M$1:M9736)+1, 0)</f>
        <v>0</v>
      </c>
      <c r="N9737" t="e" cm="1">
        <f t="array" ref="N9737">INDEX($A$9:$F$1048576, $J9737, $K9737 )</f>
        <v>#N/A</v>
      </c>
      <c r="O9737" t="e" cm="1">
        <f t="array" ref="O9737">INDEX($B$9:$F$1048576, $J9737, $K9737 )</f>
        <v>#N/A</v>
      </c>
      <c r="P9737" t="str" cm="1">
        <f t="array" ref="P9737">IF( $L9737, TRIM(_xll.IMDP("IR", $G$5&amp;$N9737, $G$6)), "" )</f>
        <v/>
      </c>
      <c r="Q9737" t="b" cm="1">
        <f t="array" ref="Q9737">IF(
    $U$1=1, AND($P9737&lt;&gt;"", $P9737&lt;&gt;"...", $P9737&lt;&gt;"입력오류"),
    IF(
        $U$18=1, AND($P9737&lt;&gt;"", $P9737&lt;&gt;"...", $P9737&lt;&gt;"입력오류", ISNUMBER(FIND(INDEX($T$2:$T$7,$U$1),$P9737))),
        IF(
            $U$17="기타", AND($P9737&lt;&gt;"", $P9737&lt;&gt;"...", $P9737&lt;&gt;"입력오류", NOT(ISNUMBER(FIND($T$21:$T$34,$P9737)))),
            AND($P9737&lt;&gt;"", $P9737&lt;&gt;"...", $P9737&lt;&gt;"입력오류", $T$19=$P9737)
        )
    )
)</f>
        <v>0</v>
      </c>
    </row>
    <row r="9738" spans="9:17">
      <c r="I9738">
        <f t="shared" si="457"/>
        <v>9737</v>
      </c>
      <c r="J9738" t="e">
        <f t="shared" si="458"/>
        <v>#N/A</v>
      </c>
      <c r="K9738" t="e">
        <f t="shared" si="456"/>
        <v>#N/A</v>
      </c>
      <c r="L9738" t="b">
        <f>COUNTIF($N$2:N9738, N9738)=1</f>
        <v>0</v>
      </c>
      <c r="M9738" s="37">
        <f>IF( $Q9738, MAX($M$1:M9737)+1, 0)</f>
        <v>0</v>
      </c>
      <c r="N9738" t="e" cm="1">
        <f t="array" ref="N9738">INDEX($A$9:$F$1048576, $J9738, $K9738 )</f>
        <v>#N/A</v>
      </c>
      <c r="O9738" t="e" cm="1">
        <f t="array" ref="O9738">INDEX($B$9:$F$1048576, $J9738, $K9738 )</f>
        <v>#N/A</v>
      </c>
      <c r="P9738" t="str" cm="1">
        <f t="array" ref="P9738">IF( $L9738, TRIM(_xll.IMDP("IR", $G$5&amp;$N9738, $G$6)), "" )</f>
        <v/>
      </c>
      <c r="Q9738" t="b" cm="1">
        <f t="array" ref="Q9738">IF(
    $U$1=1, AND($P9738&lt;&gt;"", $P9738&lt;&gt;"...", $P9738&lt;&gt;"입력오류"),
    IF(
        $U$18=1, AND($P9738&lt;&gt;"", $P9738&lt;&gt;"...", $P9738&lt;&gt;"입력오류", ISNUMBER(FIND(INDEX($T$2:$T$7,$U$1),$P9738))),
        IF(
            $U$17="기타", AND($P9738&lt;&gt;"", $P9738&lt;&gt;"...", $P9738&lt;&gt;"입력오류", NOT(ISNUMBER(FIND($T$21:$T$34,$P9738)))),
            AND($P9738&lt;&gt;"", $P9738&lt;&gt;"...", $P9738&lt;&gt;"입력오류", $T$19=$P9738)
        )
    )
)</f>
        <v>0</v>
      </c>
    </row>
    <row r="9739" spans="9:17">
      <c r="I9739">
        <f t="shared" si="457"/>
        <v>9738</v>
      </c>
      <c r="J9739" t="e">
        <f t="shared" si="458"/>
        <v>#N/A</v>
      </c>
      <c r="K9739" t="e">
        <f t="shared" si="456"/>
        <v>#N/A</v>
      </c>
      <c r="L9739" t="b">
        <f>COUNTIF($N$2:N9739, N9739)=1</f>
        <v>0</v>
      </c>
      <c r="M9739" s="37">
        <f>IF( $Q9739, MAX($M$1:M9738)+1, 0)</f>
        <v>0</v>
      </c>
      <c r="N9739" t="e" cm="1">
        <f t="array" ref="N9739">INDEX($A$9:$F$1048576, $J9739, $K9739 )</f>
        <v>#N/A</v>
      </c>
      <c r="O9739" t="e" cm="1">
        <f t="array" ref="O9739">INDEX($B$9:$F$1048576, $J9739, $K9739 )</f>
        <v>#N/A</v>
      </c>
      <c r="P9739" t="str" cm="1">
        <f t="array" ref="P9739">IF( $L9739, TRIM(_xll.IMDP("IR", $G$5&amp;$N9739, $G$6)), "" )</f>
        <v/>
      </c>
      <c r="Q9739" t="b" cm="1">
        <f t="array" ref="Q9739">IF(
    $U$1=1, AND($P9739&lt;&gt;"", $P9739&lt;&gt;"...", $P9739&lt;&gt;"입력오류"),
    IF(
        $U$18=1, AND($P9739&lt;&gt;"", $P9739&lt;&gt;"...", $P9739&lt;&gt;"입력오류", ISNUMBER(FIND(INDEX($T$2:$T$7,$U$1),$P9739))),
        IF(
            $U$17="기타", AND($P9739&lt;&gt;"", $P9739&lt;&gt;"...", $P9739&lt;&gt;"입력오류", NOT(ISNUMBER(FIND($T$21:$T$34,$P9739)))),
            AND($P9739&lt;&gt;"", $P9739&lt;&gt;"...", $P9739&lt;&gt;"입력오류", $T$19=$P9739)
        )
    )
)</f>
        <v>0</v>
      </c>
    </row>
    <row r="9740" spans="9:17">
      <c r="I9740">
        <f t="shared" si="457"/>
        <v>9739</v>
      </c>
      <c r="J9740" t="e">
        <f t="shared" si="458"/>
        <v>#N/A</v>
      </c>
      <c r="K9740" t="e">
        <f t="shared" si="456"/>
        <v>#N/A</v>
      </c>
      <c r="L9740" t="b">
        <f>COUNTIF($N$2:N9740, N9740)=1</f>
        <v>0</v>
      </c>
      <c r="M9740" s="37">
        <f>IF( $Q9740, MAX($M$1:M9739)+1, 0)</f>
        <v>0</v>
      </c>
      <c r="N9740" t="e" cm="1">
        <f t="array" ref="N9740">INDEX($A$9:$F$1048576, $J9740, $K9740 )</f>
        <v>#N/A</v>
      </c>
      <c r="O9740" t="e" cm="1">
        <f t="array" ref="O9740">INDEX($B$9:$F$1048576, $J9740, $K9740 )</f>
        <v>#N/A</v>
      </c>
      <c r="P9740" t="str" cm="1">
        <f t="array" ref="P9740">IF( $L9740, TRIM(_xll.IMDP("IR", $G$5&amp;$N9740, $G$6)), "" )</f>
        <v/>
      </c>
      <c r="Q9740" t="b" cm="1">
        <f t="array" ref="Q9740">IF(
    $U$1=1, AND($P9740&lt;&gt;"", $P9740&lt;&gt;"...", $P9740&lt;&gt;"입력오류"),
    IF(
        $U$18=1, AND($P9740&lt;&gt;"", $P9740&lt;&gt;"...", $P9740&lt;&gt;"입력오류", ISNUMBER(FIND(INDEX($T$2:$T$7,$U$1),$P9740))),
        IF(
            $U$17="기타", AND($P9740&lt;&gt;"", $P9740&lt;&gt;"...", $P9740&lt;&gt;"입력오류", NOT(ISNUMBER(FIND($T$21:$T$34,$P9740)))),
            AND($P9740&lt;&gt;"", $P9740&lt;&gt;"...", $P9740&lt;&gt;"입력오류", $T$19=$P9740)
        )
    )
)</f>
        <v>0</v>
      </c>
    </row>
    <row r="9741" spans="9:17">
      <c r="I9741">
        <f t="shared" si="457"/>
        <v>9740</v>
      </c>
      <c r="J9741" t="e">
        <f t="shared" si="458"/>
        <v>#N/A</v>
      </c>
      <c r="K9741" t="e">
        <f t="shared" si="456"/>
        <v>#N/A</v>
      </c>
      <c r="L9741" t="b">
        <f>COUNTIF($N$2:N9741, N9741)=1</f>
        <v>0</v>
      </c>
      <c r="M9741" s="37">
        <f>IF( $Q9741, MAX($M$1:M9740)+1, 0)</f>
        <v>0</v>
      </c>
      <c r="N9741" t="e" cm="1">
        <f t="array" ref="N9741">INDEX($A$9:$F$1048576, $J9741, $K9741 )</f>
        <v>#N/A</v>
      </c>
      <c r="O9741" t="e" cm="1">
        <f t="array" ref="O9741">INDEX($B$9:$F$1048576, $J9741, $K9741 )</f>
        <v>#N/A</v>
      </c>
      <c r="P9741" t="str" cm="1">
        <f t="array" ref="P9741">IF( $L9741, TRIM(_xll.IMDP("IR", $G$5&amp;$N9741, $G$6)), "" )</f>
        <v/>
      </c>
      <c r="Q9741" t="b" cm="1">
        <f t="array" ref="Q9741">IF(
    $U$1=1, AND($P9741&lt;&gt;"", $P9741&lt;&gt;"...", $P9741&lt;&gt;"입력오류"),
    IF(
        $U$18=1, AND($P9741&lt;&gt;"", $P9741&lt;&gt;"...", $P9741&lt;&gt;"입력오류", ISNUMBER(FIND(INDEX($T$2:$T$7,$U$1),$P9741))),
        IF(
            $U$17="기타", AND($P9741&lt;&gt;"", $P9741&lt;&gt;"...", $P9741&lt;&gt;"입력오류", NOT(ISNUMBER(FIND($T$21:$T$34,$P9741)))),
            AND($P9741&lt;&gt;"", $P9741&lt;&gt;"...", $P9741&lt;&gt;"입력오류", $T$19=$P9741)
        )
    )
)</f>
        <v>0</v>
      </c>
    </row>
    <row r="9742" spans="9:17">
      <c r="I9742">
        <f t="shared" si="457"/>
        <v>9741</v>
      </c>
      <c r="J9742" t="e">
        <f t="shared" si="458"/>
        <v>#N/A</v>
      </c>
      <c r="K9742" t="e">
        <f t="shared" si="456"/>
        <v>#N/A</v>
      </c>
      <c r="L9742" t="b">
        <f>COUNTIF($N$2:N9742, N9742)=1</f>
        <v>0</v>
      </c>
      <c r="M9742" s="37">
        <f>IF( $Q9742, MAX($M$1:M9741)+1, 0)</f>
        <v>0</v>
      </c>
      <c r="N9742" t="e" cm="1">
        <f t="array" ref="N9742">INDEX($A$9:$F$1048576, $J9742, $K9742 )</f>
        <v>#N/A</v>
      </c>
      <c r="O9742" t="e" cm="1">
        <f t="array" ref="O9742">INDEX($B$9:$F$1048576, $J9742, $K9742 )</f>
        <v>#N/A</v>
      </c>
      <c r="P9742" t="str" cm="1">
        <f t="array" ref="P9742">IF( $L9742, TRIM(_xll.IMDP("IR", $G$5&amp;$N9742, $G$6)), "" )</f>
        <v/>
      </c>
      <c r="Q9742" t="b" cm="1">
        <f t="array" ref="Q9742">IF(
    $U$1=1, AND($P9742&lt;&gt;"", $P9742&lt;&gt;"...", $P9742&lt;&gt;"입력오류"),
    IF(
        $U$18=1, AND($P9742&lt;&gt;"", $P9742&lt;&gt;"...", $P9742&lt;&gt;"입력오류", ISNUMBER(FIND(INDEX($T$2:$T$7,$U$1),$P9742))),
        IF(
            $U$17="기타", AND($P9742&lt;&gt;"", $P9742&lt;&gt;"...", $P9742&lt;&gt;"입력오류", NOT(ISNUMBER(FIND($T$21:$T$34,$P9742)))),
            AND($P9742&lt;&gt;"", $P9742&lt;&gt;"...", $P9742&lt;&gt;"입력오류", $T$19=$P9742)
        )
    )
)</f>
        <v>0</v>
      </c>
    </row>
    <row r="9743" spans="9:17">
      <c r="I9743">
        <f t="shared" si="457"/>
        <v>9742</v>
      </c>
      <c r="J9743" t="e">
        <f t="shared" si="458"/>
        <v>#N/A</v>
      </c>
      <c r="K9743" t="e">
        <f t="shared" si="456"/>
        <v>#N/A</v>
      </c>
      <c r="L9743" t="b">
        <f>COUNTIF($N$2:N9743, N9743)=1</f>
        <v>0</v>
      </c>
      <c r="M9743" s="37">
        <f>IF( $Q9743, MAX($M$1:M9742)+1, 0)</f>
        <v>0</v>
      </c>
      <c r="N9743" t="e" cm="1">
        <f t="array" ref="N9743">INDEX($A$9:$F$1048576, $J9743, $K9743 )</f>
        <v>#N/A</v>
      </c>
      <c r="O9743" t="e" cm="1">
        <f t="array" ref="O9743">INDEX($B$9:$F$1048576, $J9743, $K9743 )</f>
        <v>#N/A</v>
      </c>
      <c r="P9743" t="str" cm="1">
        <f t="array" ref="P9743">IF( $L9743, TRIM(_xll.IMDP("IR", $G$5&amp;$N9743, $G$6)), "" )</f>
        <v/>
      </c>
      <c r="Q9743" t="b" cm="1">
        <f t="array" ref="Q9743">IF(
    $U$1=1, AND($P9743&lt;&gt;"", $P9743&lt;&gt;"...", $P9743&lt;&gt;"입력오류"),
    IF(
        $U$18=1, AND($P9743&lt;&gt;"", $P9743&lt;&gt;"...", $P9743&lt;&gt;"입력오류", ISNUMBER(FIND(INDEX($T$2:$T$7,$U$1),$P9743))),
        IF(
            $U$17="기타", AND($P9743&lt;&gt;"", $P9743&lt;&gt;"...", $P9743&lt;&gt;"입력오류", NOT(ISNUMBER(FIND($T$21:$T$34,$P9743)))),
            AND($P9743&lt;&gt;"", $P9743&lt;&gt;"...", $P9743&lt;&gt;"입력오류", $T$19=$P9743)
        )
    )
)</f>
        <v>0</v>
      </c>
    </row>
    <row r="9744" spans="9:17">
      <c r="I9744">
        <f t="shared" si="457"/>
        <v>9743</v>
      </c>
      <c r="J9744" t="e">
        <f t="shared" si="458"/>
        <v>#N/A</v>
      </c>
      <c r="K9744" t="e">
        <f t="shared" si="456"/>
        <v>#N/A</v>
      </c>
      <c r="L9744" t="b">
        <f>COUNTIF($N$2:N9744, N9744)=1</f>
        <v>0</v>
      </c>
      <c r="M9744" s="37">
        <f>IF( $Q9744, MAX($M$1:M9743)+1, 0)</f>
        <v>0</v>
      </c>
      <c r="N9744" t="e" cm="1">
        <f t="array" ref="N9744">INDEX($A$9:$F$1048576, $J9744, $K9744 )</f>
        <v>#N/A</v>
      </c>
      <c r="O9744" t="e" cm="1">
        <f t="array" ref="O9744">INDEX($B$9:$F$1048576, $J9744, $K9744 )</f>
        <v>#N/A</v>
      </c>
      <c r="P9744" t="str" cm="1">
        <f t="array" ref="P9744">IF( $L9744, TRIM(_xll.IMDP("IR", $G$5&amp;$N9744, $G$6)), "" )</f>
        <v/>
      </c>
      <c r="Q9744" t="b" cm="1">
        <f t="array" ref="Q9744">IF(
    $U$1=1, AND($P9744&lt;&gt;"", $P9744&lt;&gt;"...", $P9744&lt;&gt;"입력오류"),
    IF(
        $U$18=1, AND($P9744&lt;&gt;"", $P9744&lt;&gt;"...", $P9744&lt;&gt;"입력오류", ISNUMBER(FIND(INDEX($T$2:$T$7,$U$1),$P9744))),
        IF(
            $U$17="기타", AND($P9744&lt;&gt;"", $P9744&lt;&gt;"...", $P9744&lt;&gt;"입력오류", NOT(ISNUMBER(FIND($T$21:$T$34,$P9744)))),
            AND($P9744&lt;&gt;"", $P9744&lt;&gt;"...", $P9744&lt;&gt;"입력오류", $T$19=$P9744)
        )
    )
)</f>
        <v>0</v>
      </c>
    </row>
    <row r="9745" spans="9:17">
      <c r="I9745">
        <f t="shared" si="457"/>
        <v>9744</v>
      </c>
      <c r="J9745" t="e">
        <f t="shared" si="458"/>
        <v>#N/A</v>
      </c>
      <c r="K9745" t="e">
        <f t="shared" si="456"/>
        <v>#N/A</v>
      </c>
      <c r="L9745" t="b">
        <f>COUNTIF($N$2:N9745, N9745)=1</f>
        <v>0</v>
      </c>
      <c r="M9745" s="37">
        <f>IF( $Q9745, MAX($M$1:M9744)+1, 0)</f>
        <v>0</v>
      </c>
      <c r="N9745" t="e" cm="1">
        <f t="array" ref="N9745">INDEX($A$9:$F$1048576, $J9745, $K9745 )</f>
        <v>#N/A</v>
      </c>
      <c r="O9745" t="e" cm="1">
        <f t="array" ref="O9745">INDEX($B$9:$F$1048576, $J9745, $K9745 )</f>
        <v>#N/A</v>
      </c>
      <c r="P9745" t="str" cm="1">
        <f t="array" ref="P9745">IF( $L9745, TRIM(_xll.IMDP("IR", $G$5&amp;$N9745, $G$6)), "" )</f>
        <v/>
      </c>
      <c r="Q9745" t="b" cm="1">
        <f t="array" ref="Q9745">IF(
    $U$1=1, AND($P9745&lt;&gt;"", $P9745&lt;&gt;"...", $P9745&lt;&gt;"입력오류"),
    IF(
        $U$18=1, AND($P9745&lt;&gt;"", $P9745&lt;&gt;"...", $P9745&lt;&gt;"입력오류", ISNUMBER(FIND(INDEX($T$2:$T$7,$U$1),$P9745))),
        IF(
            $U$17="기타", AND($P9745&lt;&gt;"", $P9745&lt;&gt;"...", $P9745&lt;&gt;"입력오류", NOT(ISNUMBER(FIND($T$21:$T$34,$P9745)))),
            AND($P9745&lt;&gt;"", $P9745&lt;&gt;"...", $P9745&lt;&gt;"입력오류", $T$19=$P9745)
        )
    )
)</f>
        <v>0</v>
      </c>
    </row>
    <row r="9746" spans="9:17">
      <c r="I9746">
        <f t="shared" si="457"/>
        <v>9745</v>
      </c>
      <c r="J9746" t="e">
        <f t="shared" si="458"/>
        <v>#N/A</v>
      </c>
      <c r="K9746" t="e">
        <f t="shared" si="456"/>
        <v>#N/A</v>
      </c>
      <c r="L9746" t="b">
        <f>COUNTIF($N$2:N9746, N9746)=1</f>
        <v>0</v>
      </c>
      <c r="M9746" s="37">
        <f>IF( $Q9746, MAX($M$1:M9745)+1, 0)</f>
        <v>0</v>
      </c>
      <c r="N9746" t="e" cm="1">
        <f t="array" ref="N9746">INDEX($A$9:$F$1048576, $J9746, $K9746 )</f>
        <v>#N/A</v>
      </c>
      <c r="O9746" t="e" cm="1">
        <f t="array" ref="O9746">INDEX($B$9:$F$1048576, $J9746, $K9746 )</f>
        <v>#N/A</v>
      </c>
      <c r="P9746" t="str" cm="1">
        <f t="array" ref="P9746">IF( $L9746, TRIM(_xll.IMDP("IR", $G$5&amp;$N9746, $G$6)), "" )</f>
        <v/>
      </c>
      <c r="Q9746" t="b" cm="1">
        <f t="array" ref="Q9746">IF(
    $U$1=1, AND($P9746&lt;&gt;"", $P9746&lt;&gt;"...", $P9746&lt;&gt;"입력오류"),
    IF(
        $U$18=1, AND($P9746&lt;&gt;"", $P9746&lt;&gt;"...", $P9746&lt;&gt;"입력오류", ISNUMBER(FIND(INDEX($T$2:$T$7,$U$1),$P9746))),
        IF(
            $U$17="기타", AND($P9746&lt;&gt;"", $P9746&lt;&gt;"...", $P9746&lt;&gt;"입력오류", NOT(ISNUMBER(FIND($T$21:$T$34,$P9746)))),
            AND($P9746&lt;&gt;"", $P9746&lt;&gt;"...", $P9746&lt;&gt;"입력오류", $T$19=$P9746)
        )
    )
)</f>
        <v>0</v>
      </c>
    </row>
    <row r="9747" spans="9:17">
      <c r="I9747">
        <f t="shared" si="457"/>
        <v>9746</v>
      </c>
      <c r="J9747" t="e">
        <f t="shared" si="458"/>
        <v>#N/A</v>
      </c>
      <c r="K9747" t="e">
        <f t="shared" si="456"/>
        <v>#N/A</v>
      </c>
      <c r="L9747" t="b">
        <f>COUNTIF($N$2:N9747, N9747)=1</f>
        <v>0</v>
      </c>
      <c r="M9747" s="37">
        <f>IF( $Q9747, MAX($M$1:M9746)+1, 0)</f>
        <v>0</v>
      </c>
      <c r="N9747" t="e" cm="1">
        <f t="array" ref="N9747">INDEX($A$9:$F$1048576, $J9747, $K9747 )</f>
        <v>#N/A</v>
      </c>
      <c r="O9747" t="e" cm="1">
        <f t="array" ref="O9747">INDEX($B$9:$F$1048576, $J9747, $K9747 )</f>
        <v>#N/A</v>
      </c>
      <c r="P9747" t="str" cm="1">
        <f t="array" ref="P9747">IF( $L9747, TRIM(_xll.IMDP("IR", $G$5&amp;$N9747, $G$6)), "" )</f>
        <v/>
      </c>
      <c r="Q9747" t="b" cm="1">
        <f t="array" ref="Q9747">IF(
    $U$1=1, AND($P9747&lt;&gt;"", $P9747&lt;&gt;"...", $P9747&lt;&gt;"입력오류"),
    IF(
        $U$18=1, AND($P9747&lt;&gt;"", $P9747&lt;&gt;"...", $P9747&lt;&gt;"입력오류", ISNUMBER(FIND(INDEX($T$2:$T$7,$U$1),$P9747))),
        IF(
            $U$17="기타", AND($P9747&lt;&gt;"", $P9747&lt;&gt;"...", $P9747&lt;&gt;"입력오류", NOT(ISNUMBER(FIND($T$21:$T$34,$P9747)))),
            AND($P9747&lt;&gt;"", $P9747&lt;&gt;"...", $P9747&lt;&gt;"입력오류", $T$19=$P9747)
        )
    )
)</f>
        <v>0</v>
      </c>
    </row>
    <row r="9748" spans="9:17">
      <c r="I9748">
        <f t="shared" si="457"/>
        <v>9747</v>
      </c>
      <c r="J9748" t="e">
        <f t="shared" si="458"/>
        <v>#N/A</v>
      </c>
      <c r="K9748" t="e">
        <f t="shared" si="456"/>
        <v>#N/A</v>
      </c>
      <c r="L9748" t="b">
        <f>COUNTIF($N$2:N9748, N9748)=1</f>
        <v>0</v>
      </c>
      <c r="M9748" s="37">
        <f>IF( $Q9748, MAX($M$1:M9747)+1, 0)</f>
        <v>0</v>
      </c>
      <c r="N9748" t="e" cm="1">
        <f t="array" ref="N9748">INDEX($A$9:$F$1048576, $J9748, $K9748 )</f>
        <v>#N/A</v>
      </c>
      <c r="O9748" t="e" cm="1">
        <f t="array" ref="O9748">INDEX($B$9:$F$1048576, $J9748, $K9748 )</f>
        <v>#N/A</v>
      </c>
      <c r="P9748" t="str" cm="1">
        <f t="array" ref="P9748">IF( $L9748, TRIM(_xll.IMDP("IR", $G$5&amp;$N9748, $G$6)), "" )</f>
        <v/>
      </c>
      <c r="Q9748" t="b" cm="1">
        <f t="array" ref="Q9748">IF(
    $U$1=1, AND($P9748&lt;&gt;"", $P9748&lt;&gt;"...", $P9748&lt;&gt;"입력오류"),
    IF(
        $U$18=1, AND($P9748&lt;&gt;"", $P9748&lt;&gt;"...", $P9748&lt;&gt;"입력오류", ISNUMBER(FIND(INDEX($T$2:$T$7,$U$1),$P9748))),
        IF(
            $U$17="기타", AND($P9748&lt;&gt;"", $P9748&lt;&gt;"...", $P9748&lt;&gt;"입력오류", NOT(ISNUMBER(FIND($T$21:$T$34,$P9748)))),
            AND($P9748&lt;&gt;"", $P9748&lt;&gt;"...", $P9748&lt;&gt;"입력오류", $T$19=$P9748)
        )
    )
)</f>
        <v>0</v>
      </c>
    </row>
    <row r="9749" spans="9:17">
      <c r="I9749">
        <f t="shared" si="457"/>
        <v>9748</v>
      </c>
      <c r="J9749" t="e">
        <f t="shared" si="458"/>
        <v>#N/A</v>
      </c>
      <c r="K9749" t="e">
        <f t="shared" si="456"/>
        <v>#N/A</v>
      </c>
      <c r="L9749" t="b">
        <f>COUNTIF($N$2:N9749, N9749)=1</f>
        <v>0</v>
      </c>
      <c r="M9749" s="37">
        <f>IF( $Q9749, MAX($M$1:M9748)+1, 0)</f>
        <v>0</v>
      </c>
      <c r="N9749" t="e" cm="1">
        <f t="array" ref="N9749">INDEX($A$9:$F$1048576, $J9749, $K9749 )</f>
        <v>#N/A</v>
      </c>
      <c r="O9749" t="e" cm="1">
        <f t="array" ref="O9749">INDEX($B$9:$F$1048576, $J9749, $K9749 )</f>
        <v>#N/A</v>
      </c>
      <c r="P9749" t="str" cm="1">
        <f t="array" ref="P9749">IF( $L9749, TRIM(_xll.IMDP("IR", $G$5&amp;$N9749, $G$6)), "" )</f>
        <v/>
      </c>
      <c r="Q9749" t="b" cm="1">
        <f t="array" ref="Q9749">IF(
    $U$1=1, AND($P9749&lt;&gt;"", $P9749&lt;&gt;"...", $P9749&lt;&gt;"입력오류"),
    IF(
        $U$18=1, AND($P9749&lt;&gt;"", $P9749&lt;&gt;"...", $P9749&lt;&gt;"입력오류", ISNUMBER(FIND(INDEX($T$2:$T$7,$U$1),$P9749))),
        IF(
            $U$17="기타", AND($P9749&lt;&gt;"", $P9749&lt;&gt;"...", $P9749&lt;&gt;"입력오류", NOT(ISNUMBER(FIND($T$21:$T$34,$P9749)))),
            AND($P9749&lt;&gt;"", $P9749&lt;&gt;"...", $P9749&lt;&gt;"입력오류", $T$19=$P9749)
        )
    )
)</f>
        <v>0</v>
      </c>
    </row>
    <row r="9750" spans="9:17">
      <c r="I9750">
        <f t="shared" si="457"/>
        <v>9749</v>
      </c>
      <c r="J9750" t="e">
        <f t="shared" si="458"/>
        <v>#N/A</v>
      </c>
      <c r="K9750" t="e">
        <f t="shared" si="456"/>
        <v>#N/A</v>
      </c>
      <c r="L9750" t="b">
        <f>COUNTIF($N$2:N9750, N9750)=1</f>
        <v>0</v>
      </c>
      <c r="M9750" s="37">
        <f>IF( $Q9750, MAX($M$1:M9749)+1, 0)</f>
        <v>0</v>
      </c>
      <c r="N9750" t="e" cm="1">
        <f t="array" ref="N9750">INDEX($A$9:$F$1048576, $J9750, $K9750 )</f>
        <v>#N/A</v>
      </c>
      <c r="O9750" t="e" cm="1">
        <f t="array" ref="O9750">INDEX($B$9:$F$1048576, $J9750, $K9750 )</f>
        <v>#N/A</v>
      </c>
      <c r="P9750" t="str" cm="1">
        <f t="array" ref="P9750">IF( $L9750, TRIM(_xll.IMDP("IR", $G$5&amp;$N9750, $G$6)), "" )</f>
        <v/>
      </c>
      <c r="Q9750" t="b" cm="1">
        <f t="array" ref="Q9750">IF(
    $U$1=1, AND($P9750&lt;&gt;"", $P9750&lt;&gt;"...", $P9750&lt;&gt;"입력오류"),
    IF(
        $U$18=1, AND($P9750&lt;&gt;"", $P9750&lt;&gt;"...", $P9750&lt;&gt;"입력오류", ISNUMBER(FIND(INDEX($T$2:$T$7,$U$1),$P9750))),
        IF(
            $U$17="기타", AND($P9750&lt;&gt;"", $P9750&lt;&gt;"...", $P9750&lt;&gt;"입력오류", NOT(ISNUMBER(FIND($T$21:$T$34,$P9750)))),
            AND($P9750&lt;&gt;"", $P9750&lt;&gt;"...", $P9750&lt;&gt;"입력오류", $T$19=$P9750)
        )
    )
)</f>
        <v>0</v>
      </c>
    </row>
    <row r="9751" spans="9:17">
      <c r="I9751">
        <f t="shared" si="457"/>
        <v>9750</v>
      </c>
      <c r="J9751" t="e">
        <f t="shared" si="458"/>
        <v>#N/A</v>
      </c>
      <c r="K9751" t="e">
        <f t="shared" si="456"/>
        <v>#N/A</v>
      </c>
      <c r="L9751" t="b">
        <f>COUNTIF($N$2:N9751, N9751)=1</f>
        <v>0</v>
      </c>
      <c r="M9751" s="37">
        <f>IF( $Q9751, MAX($M$1:M9750)+1, 0)</f>
        <v>0</v>
      </c>
      <c r="N9751" t="e" cm="1">
        <f t="array" ref="N9751">INDEX($A$9:$F$1048576, $J9751, $K9751 )</f>
        <v>#N/A</v>
      </c>
      <c r="O9751" t="e" cm="1">
        <f t="array" ref="O9751">INDEX($B$9:$F$1048576, $J9751, $K9751 )</f>
        <v>#N/A</v>
      </c>
      <c r="P9751" t="str" cm="1">
        <f t="array" ref="P9751">IF( $L9751, TRIM(_xll.IMDP("IR", $G$5&amp;$N9751, $G$6)), "" )</f>
        <v/>
      </c>
      <c r="Q9751" t="b" cm="1">
        <f t="array" ref="Q9751">IF(
    $U$1=1, AND($P9751&lt;&gt;"", $P9751&lt;&gt;"...", $P9751&lt;&gt;"입력오류"),
    IF(
        $U$18=1, AND($P9751&lt;&gt;"", $P9751&lt;&gt;"...", $P9751&lt;&gt;"입력오류", ISNUMBER(FIND(INDEX($T$2:$T$7,$U$1),$P9751))),
        IF(
            $U$17="기타", AND($P9751&lt;&gt;"", $P9751&lt;&gt;"...", $P9751&lt;&gt;"입력오류", NOT(ISNUMBER(FIND($T$21:$T$34,$P9751)))),
            AND($P9751&lt;&gt;"", $P9751&lt;&gt;"...", $P9751&lt;&gt;"입력오류", $T$19=$P9751)
        )
    )
)</f>
        <v>0</v>
      </c>
    </row>
    <row r="9752" spans="9:17">
      <c r="I9752">
        <f t="shared" si="457"/>
        <v>9751</v>
      </c>
      <c r="J9752" t="e">
        <f t="shared" si="458"/>
        <v>#N/A</v>
      </c>
      <c r="K9752" t="e">
        <f t="shared" si="456"/>
        <v>#N/A</v>
      </c>
      <c r="L9752" t="b">
        <f>COUNTIF($N$2:N9752, N9752)=1</f>
        <v>0</v>
      </c>
      <c r="M9752" s="37">
        <f>IF( $Q9752, MAX($M$1:M9751)+1, 0)</f>
        <v>0</v>
      </c>
      <c r="N9752" t="e" cm="1">
        <f t="array" ref="N9752">INDEX($A$9:$F$1048576, $J9752, $K9752 )</f>
        <v>#N/A</v>
      </c>
      <c r="O9752" t="e" cm="1">
        <f t="array" ref="O9752">INDEX($B$9:$F$1048576, $J9752, $K9752 )</f>
        <v>#N/A</v>
      </c>
      <c r="P9752" t="str" cm="1">
        <f t="array" ref="P9752">IF( $L9752, TRIM(_xll.IMDP("IR", $G$5&amp;$N9752, $G$6)), "" )</f>
        <v/>
      </c>
      <c r="Q9752" t="b" cm="1">
        <f t="array" ref="Q9752">IF(
    $U$1=1, AND($P9752&lt;&gt;"", $P9752&lt;&gt;"...", $P9752&lt;&gt;"입력오류"),
    IF(
        $U$18=1, AND($P9752&lt;&gt;"", $P9752&lt;&gt;"...", $P9752&lt;&gt;"입력오류", ISNUMBER(FIND(INDEX($T$2:$T$7,$U$1),$P9752))),
        IF(
            $U$17="기타", AND($P9752&lt;&gt;"", $P9752&lt;&gt;"...", $P9752&lt;&gt;"입력오류", NOT(ISNUMBER(FIND($T$21:$T$34,$P9752)))),
            AND($P9752&lt;&gt;"", $P9752&lt;&gt;"...", $P9752&lt;&gt;"입력오류", $T$19=$P9752)
        )
    )
)</f>
        <v>0</v>
      </c>
    </row>
    <row r="9753" spans="9:17">
      <c r="I9753">
        <f t="shared" si="457"/>
        <v>9752</v>
      </c>
      <c r="J9753" t="e">
        <f t="shared" si="458"/>
        <v>#N/A</v>
      </c>
      <c r="K9753" t="e">
        <f t="shared" si="456"/>
        <v>#N/A</v>
      </c>
      <c r="L9753" t="b">
        <f>COUNTIF($N$2:N9753, N9753)=1</f>
        <v>0</v>
      </c>
      <c r="M9753" s="37">
        <f>IF( $Q9753, MAX($M$1:M9752)+1, 0)</f>
        <v>0</v>
      </c>
      <c r="N9753" t="e" cm="1">
        <f t="array" ref="N9753">INDEX($A$9:$F$1048576, $J9753, $K9753 )</f>
        <v>#N/A</v>
      </c>
      <c r="O9753" t="e" cm="1">
        <f t="array" ref="O9753">INDEX($B$9:$F$1048576, $J9753, $K9753 )</f>
        <v>#N/A</v>
      </c>
      <c r="P9753" t="str" cm="1">
        <f t="array" ref="P9753">IF( $L9753, TRIM(_xll.IMDP("IR", $G$5&amp;$N9753, $G$6)), "" )</f>
        <v/>
      </c>
      <c r="Q9753" t="b" cm="1">
        <f t="array" ref="Q9753">IF(
    $U$1=1, AND($P9753&lt;&gt;"", $P9753&lt;&gt;"...", $P9753&lt;&gt;"입력오류"),
    IF(
        $U$18=1, AND($P9753&lt;&gt;"", $P9753&lt;&gt;"...", $P9753&lt;&gt;"입력오류", ISNUMBER(FIND(INDEX($T$2:$T$7,$U$1),$P9753))),
        IF(
            $U$17="기타", AND($P9753&lt;&gt;"", $P9753&lt;&gt;"...", $P9753&lt;&gt;"입력오류", NOT(ISNUMBER(FIND($T$21:$T$34,$P9753)))),
            AND($P9753&lt;&gt;"", $P9753&lt;&gt;"...", $P9753&lt;&gt;"입력오류", $T$19=$P9753)
        )
    )
)</f>
        <v>0</v>
      </c>
    </row>
    <row r="9754" spans="9:17">
      <c r="I9754">
        <f t="shared" si="457"/>
        <v>9753</v>
      </c>
      <c r="J9754" t="e">
        <f t="shared" si="458"/>
        <v>#N/A</v>
      </c>
      <c r="K9754" t="e">
        <f t="shared" si="456"/>
        <v>#N/A</v>
      </c>
      <c r="L9754" t="b">
        <f>COUNTIF($N$2:N9754, N9754)=1</f>
        <v>0</v>
      </c>
      <c r="M9754" s="37">
        <f>IF( $Q9754, MAX($M$1:M9753)+1, 0)</f>
        <v>0</v>
      </c>
      <c r="N9754" t="e" cm="1">
        <f t="array" ref="N9754">INDEX($A$9:$F$1048576, $J9754, $K9754 )</f>
        <v>#N/A</v>
      </c>
      <c r="O9754" t="e" cm="1">
        <f t="array" ref="O9754">INDEX($B$9:$F$1048576, $J9754, $K9754 )</f>
        <v>#N/A</v>
      </c>
      <c r="P9754" t="str" cm="1">
        <f t="array" ref="P9754">IF( $L9754, TRIM(_xll.IMDP("IR", $G$5&amp;$N9754, $G$6)), "" )</f>
        <v/>
      </c>
      <c r="Q9754" t="b" cm="1">
        <f t="array" ref="Q9754">IF(
    $U$1=1, AND($P9754&lt;&gt;"", $P9754&lt;&gt;"...", $P9754&lt;&gt;"입력오류"),
    IF(
        $U$18=1, AND($P9754&lt;&gt;"", $P9754&lt;&gt;"...", $P9754&lt;&gt;"입력오류", ISNUMBER(FIND(INDEX($T$2:$T$7,$U$1),$P9754))),
        IF(
            $U$17="기타", AND($P9754&lt;&gt;"", $P9754&lt;&gt;"...", $P9754&lt;&gt;"입력오류", NOT(ISNUMBER(FIND($T$21:$T$34,$P9754)))),
            AND($P9754&lt;&gt;"", $P9754&lt;&gt;"...", $P9754&lt;&gt;"입력오류", $T$19=$P9754)
        )
    )
)</f>
        <v>0</v>
      </c>
    </row>
    <row r="9755" spans="9:17">
      <c r="I9755">
        <f t="shared" si="457"/>
        <v>9754</v>
      </c>
      <c r="J9755" t="e">
        <f t="shared" si="458"/>
        <v>#N/A</v>
      </c>
      <c r="K9755" t="e">
        <f t="shared" si="456"/>
        <v>#N/A</v>
      </c>
      <c r="L9755" t="b">
        <f>COUNTIF($N$2:N9755, N9755)=1</f>
        <v>0</v>
      </c>
      <c r="M9755" s="37">
        <f>IF( $Q9755, MAX($M$1:M9754)+1, 0)</f>
        <v>0</v>
      </c>
      <c r="N9755" t="e" cm="1">
        <f t="array" ref="N9755">INDEX($A$9:$F$1048576, $J9755, $K9755 )</f>
        <v>#N/A</v>
      </c>
      <c r="O9755" t="e" cm="1">
        <f t="array" ref="O9755">INDEX($B$9:$F$1048576, $J9755, $K9755 )</f>
        <v>#N/A</v>
      </c>
      <c r="P9755" t="str" cm="1">
        <f t="array" ref="P9755">IF( $L9755, TRIM(_xll.IMDP("IR", $G$5&amp;$N9755, $G$6)), "" )</f>
        <v/>
      </c>
      <c r="Q9755" t="b" cm="1">
        <f t="array" ref="Q9755">IF(
    $U$1=1, AND($P9755&lt;&gt;"", $P9755&lt;&gt;"...", $P9755&lt;&gt;"입력오류"),
    IF(
        $U$18=1, AND($P9755&lt;&gt;"", $P9755&lt;&gt;"...", $P9755&lt;&gt;"입력오류", ISNUMBER(FIND(INDEX($T$2:$T$7,$U$1),$P9755))),
        IF(
            $U$17="기타", AND($P9755&lt;&gt;"", $P9755&lt;&gt;"...", $P9755&lt;&gt;"입력오류", NOT(ISNUMBER(FIND($T$21:$T$34,$P9755)))),
            AND($P9755&lt;&gt;"", $P9755&lt;&gt;"...", $P9755&lt;&gt;"입력오류", $T$19=$P9755)
        )
    )
)</f>
        <v>0</v>
      </c>
    </row>
    <row r="9756" spans="9:17">
      <c r="I9756">
        <f t="shared" si="457"/>
        <v>9755</v>
      </c>
      <c r="J9756" t="e">
        <f t="shared" si="458"/>
        <v>#N/A</v>
      </c>
      <c r="K9756" t="e">
        <f t="shared" si="456"/>
        <v>#N/A</v>
      </c>
      <c r="L9756" t="b">
        <f>COUNTIF($N$2:N9756, N9756)=1</f>
        <v>0</v>
      </c>
      <c r="M9756" s="37">
        <f>IF( $Q9756, MAX($M$1:M9755)+1, 0)</f>
        <v>0</v>
      </c>
      <c r="N9756" t="e" cm="1">
        <f t="array" ref="N9756">INDEX($A$9:$F$1048576, $J9756, $K9756 )</f>
        <v>#N/A</v>
      </c>
      <c r="O9756" t="e" cm="1">
        <f t="array" ref="O9756">INDEX($B$9:$F$1048576, $J9756, $K9756 )</f>
        <v>#N/A</v>
      </c>
      <c r="P9756" t="str" cm="1">
        <f t="array" ref="P9756">IF( $L9756, TRIM(_xll.IMDP("IR", $G$5&amp;$N9756, $G$6)), "" )</f>
        <v/>
      </c>
      <c r="Q9756" t="b" cm="1">
        <f t="array" ref="Q9756">IF(
    $U$1=1, AND($P9756&lt;&gt;"", $P9756&lt;&gt;"...", $P9756&lt;&gt;"입력오류"),
    IF(
        $U$18=1, AND($P9756&lt;&gt;"", $P9756&lt;&gt;"...", $P9756&lt;&gt;"입력오류", ISNUMBER(FIND(INDEX($T$2:$T$7,$U$1),$P9756))),
        IF(
            $U$17="기타", AND($P9756&lt;&gt;"", $P9756&lt;&gt;"...", $P9756&lt;&gt;"입력오류", NOT(ISNUMBER(FIND($T$21:$T$34,$P9756)))),
            AND($P9756&lt;&gt;"", $P9756&lt;&gt;"...", $P9756&lt;&gt;"입력오류", $T$19=$P9756)
        )
    )
)</f>
        <v>0</v>
      </c>
    </row>
    <row r="9757" spans="9:17">
      <c r="I9757">
        <f t="shared" si="457"/>
        <v>9756</v>
      </c>
      <c r="J9757" t="e">
        <f t="shared" si="458"/>
        <v>#N/A</v>
      </c>
      <c r="K9757" t="e">
        <f t="shared" si="456"/>
        <v>#N/A</v>
      </c>
      <c r="L9757" t="b">
        <f>COUNTIF($N$2:N9757, N9757)=1</f>
        <v>0</v>
      </c>
      <c r="M9757" s="37">
        <f>IF( $Q9757, MAX($M$1:M9756)+1, 0)</f>
        <v>0</v>
      </c>
      <c r="N9757" t="e" cm="1">
        <f t="array" ref="N9757">INDEX($A$9:$F$1048576, $J9757, $K9757 )</f>
        <v>#N/A</v>
      </c>
      <c r="O9757" t="e" cm="1">
        <f t="array" ref="O9757">INDEX($B$9:$F$1048576, $J9757, $K9757 )</f>
        <v>#N/A</v>
      </c>
      <c r="P9757" t="str" cm="1">
        <f t="array" ref="P9757">IF( $L9757, TRIM(_xll.IMDP("IR", $G$5&amp;$N9757, $G$6)), "" )</f>
        <v/>
      </c>
      <c r="Q9757" t="b" cm="1">
        <f t="array" ref="Q9757">IF(
    $U$1=1, AND($P9757&lt;&gt;"", $P9757&lt;&gt;"...", $P9757&lt;&gt;"입력오류"),
    IF(
        $U$18=1, AND($P9757&lt;&gt;"", $P9757&lt;&gt;"...", $P9757&lt;&gt;"입력오류", ISNUMBER(FIND(INDEX($T$2:$T$7,$U$1),$P9757))),
        IF(
            $U$17="기타", AND($P9757&lt;&gt;"", $P9757&lt;&gt;"...", $P9757&lt;&gt;"입력오류", NOT(ISNUMBER(FIND($T$21:$T$34,$P9757)))),
            AND($P9757&lt;&gt;"", $P9757&lt;&gt;"...", $P9757&lt;&gt;"입력오류", $T$19=$P9757)
        )
    )
)</f>
        <v>0</v>
      </c>
    </row>
    <row r="9758" spans="9:17">
      <c r="I9758">
        <f t="shared" si="457"/>
        <v>9757</v>
      </c>
      <c r="J9758" t="e">
        <f t="shared" si="458"/>
        <v>#N/A</v>
      </c>
      <c r="K9758" t="e">
        <f t="shared" si="456"/>
        <v>#N/A</v>
      </c>
      <c r="L9758" t="b">
        <f>COUNTIF($N$2:N9758, N9758)=1</f>
        <v>0</v>
      </c>
      <c r="M9758" s="37">
        <f>IF( $Q9758, MAX($M$1:M9757)+1, 0)</f>
        <v>0</v>
      </c>
      <c r="N9758" t="e" cm="1">
        <f t="array" ref="N9758">INDEX($A$9:$F$1048576, $J9758, $K9758 )</f>
        <v>#N/A</v>
      </c>
      <c r="O9758" t="e" cm="1">
        <f t="array" ref="O9758">INDEX($B$9:$F$1048576, $J9758, $K9758 )</f>
        <v>#N/A</v>
      </c>
      <c r="P9758" t="str" cm="1">
        <f t="array" ref="P9758">IF( $L9758, TRIM(_xll.IMDP("IR", $G$5&amp;$N9758, $G$6)), "" )</f>
        <v/>
      </c>
      <c r="Q9758" t="b" cm="1">
        <f t="array" ref="Q9758">IF(
    $U$1=1, AND($P9758&lt;&gt;"", $P9758&lt;&gt;"...", $P9758&lt;&gt;"입력오류"),
    IF(
        $U$18=1, AND($P9758&lt;&gt;"", $P9758&lt;&gt;"...", $P9758&lt;&gt;"입력오류", ISNUMBER(FIND(INDEX($T$2:$T$7,$U$1),$P9758))),
        IF(
            $U$17="기타", AND($P9758&lt;&gt;"", $P9758&lt;&gt;"...", $P9758&lt;&gt;"입력오류", NOT(ISNUMBER(FIND($T$21:$T$34,$P9758)))),
            AND($P9758&lt;&gt;"", $P9758&lt;&gt;"...", $P9758&lt;&gt;"입력오류", $T$19=$P9758)
        )
    )
)</f>
        <v>0</v>
      </c>
    </row>
    <row r="9759" spans="9:17">
      <c r="I9759">
        <f t="shared" si="457"/>
        <v>9758</v>
      </c>
      <c r="J9759" t="e">
        <f t="shared" si="458"/>
        <v>#N/A</v>
      </c>
      <c r="K9759" t="e">
        <f t="shared" si="456"/>
        <v>#N/A</v>
      </c>
      <c r="L9759" t="b">
        <f>COUNTIF($N$2:N9759, N9759)=1</f>
        <v>0</v>
      </c>
      <c r="M9759" s="37">
        <f>IF( $Q9759, MAX($M$1:M9758)+1, 0)</f>
        <v>0</v>
      </c>
      <c r="N9759" t="e" cm="1">
        <f t="array" ref="N9759">INDEX($A$9:$F$1048576, $J9759, $K9759 )</f>
        <v>#N/A</v>
      </c>
      <c r="O9759" t="e" cm="1">
        <f t="array" ref="O9759">INDEX($B$9:$F$1048576, $J9759, $K9759 )</f>
        <v>#N/A</v>
      </c>
      <c r="P9759" t="str" cm="1">
        <f t="array" ref="P9759">IF( $L9759, TRIM(_xll.IMDP("IR", $G$5&amp;$N9759, $G$6)), "" )</f>
        <v/>
      </c>
      <c r="Q9759" t="b" cm="1">
        <f t="array" ref="Q9759">IF(
    $U$1=1, AND($P9759&lt;&gt;"", $P9759&lt;&gt;"...", $P9759&lt;&gt;"입력오류"),
    IF(
        $U$18=1, AND($P9759&lt;&gt;"", $P9759&lt;&gt;"...", $P9759&lt;&gt;"입력오류", ISNUMBER(FIND(INDEX($T$2:$T$7,$U$1),$P9759))),
        IF(
            $U$17="기타", AND($P9759&lt;&gt;"", $P9759&lt;&gt;"...", $P9759&lt;&gt;"입력오류", NOT(ISNUMBER(FIND($T$21:$T$34,$P9759)))),
            AND($P9759&lt;&gt;"", $P9759&lt;&gt;"...", $P9759&lt;&gt;"입력오류", $T$19=$P9759)
        )
    )
)</f>
        <v>0</v>
      </c>
    </row>
    <row r="9760" spans="9:17">
      <c r="I9760">
        <f t="shared" si="457"/>
        <v>9759</v>
      </c>
      <c r="J9760" t="e">
        <f t="shared" si="458"/>
        <v>#N/A</v>
      </c>
      <c r="K9760" t="e">
        <f t="shared" si="456"/>
        <v>#N/A</v>
      </c>
      <c r="L9760" t="b">
        <f>COUNTIF($N$2:N9760, N9760)=1</f>
        <v>0</v>
      </c>
      <c r="M9760" s="37">
        <f>IF( $Q9760, MAX($M$1:M9759)+1, 0)</f>
        <v>0</v>
      </c>
      <c r="N9760" t="e" cm="1">
        <f t="array" ref="N9760">INDEX($A$9:$F$1048576, $J9760, $K9760 )</f>
        <v>#N/A</v>
      </c>
      <c r="O9760" t="e" cm="1">
        <f t="array" ref="O9760">INDEX($B$9:$F$1048576, $J9760, $K9760 )</f>
        <v>#N/A</v>
      </c>
      <c r="P9760" t="str" cm="1">
        <f t="array" ref="P9760">IF( $L9760, TRIM(_xll.IMDP("IR", $G$5&amp;$N9760, $G$6)), "" )</f>
        <v/>
      </c>
      <c r="Q9760" t="b" cm="1">
        <f t="array" ref="Q9760">IF(
    $U$1=1, AND($P9760&lt;&gt;"", $P9760&lt;&gt;"...", $P9760&lt;&gt;"입력오류"),
    IF(
        $U$18=1, AND($P9760&lt;&gt;"", $P9760&lt;&gt;"...", $P9760&lt;&gt;"입력오류", ISNUMBER(FIND(INDEX($T$2:$T$7,$U$1),$P9760))),
        IF(
            $U$17="기타", AND($P9760&lt;&gt;"", $P9760&lt;&gt;"...", $P9760&lt;&gt;"입력오류", NOT(ISNUMBER(FIND($T$21:$T$34,$P9760)))),
            AND($P9760&lt;&gt;"", $P9760&lt;&gt;"...", $P9760&lt;&gt;"입력오류", $T$19=$P9760)
        )
    )
)</f>
        <v>0</v>
      </c>
    </row>
    <row r="9761" spans="9:17">
      <c r="I9761">
        <f t="shared" si="457"/>
        <v>9760</v>
      </c>
      <c r="J9761" t="e">
        <f t="shared" si="458"/>
        <v>#N/A</v>
      </c>
      <c r="K9761" t="e">
        <f t="shared" si="456"/>
        <v>#N/A</v>
      </c>
      <c r="L9761" t="b">
        <f>COUNTIF($N$2:N9761, N9761)=1</f>
        <v>0</v>
      </c>
      <c r="M9761" s="37">
        <f>IF( $Q9761, MAX($M$1:M9760)+1, 0)</f>
        <v>0</v>
      </c>
      <c r="N9761" t="e" cm="1">
        <f t="array" ref="N9761">INDEX($A$9:$F$1048576, $J9761, $K9761 )</f>
        <v>#N/A</v>
      </c>
      <c r="O9761" t="e" cm="1">
        <f t="array" ref="O9761">INDEX($B$9:$F$1048576, $J9761, $K9761 )</f>
        <v>#N/A</v>
      </c>
      <c r="P9761" t="str" cm="1">
        <f t="array" ref="P9761">IF( $L9761, TRIM(_xll.IMDP("IR", $G$5&amp;$N9761, $G$6)), "" )</f>
        <v/>
      </c>
      <c r="Q9761" t="b" cm="1">
        <f t="array" ref="Q9761">IF(
    $U$1=1, AND($P9761&lt;&gt;"", $P9761&lt;&gt;"...", $P9761&lt;&gt;"입력오류"),
    IF(
        $U$18=1, AND($P9761&lt;&gt;"", $P9761&lt;&gt;"...", $P9761&lt;&gt;"입력오류", ISNUMBER(FIND(INDEX($T$2:$T$7,$U$1),$P9761))),
        IF(
            $U$17="기타", AND($P9761&lt;&gt;"", $P9761&lt;&gt;"...", $P9761&lt;&gt;"입력오류", NOT(ISNUMBER(FIND($T$21:$T$34,$P9761)))),
            AND($P9761&lt;&gt;"", $P9761&lt;&gt;"...", $P9761&lt;&gt;"입력오류", $T$19=$P9761)
        )
    )
)</f>
        <v>0</v>
      </c>
    </row>
    <row r="9762" spans="9:17">
      <c r="I9762">
        <f t="shared" si="457"/>
        <v>9761</v>
      </c>
      <c r="J9762" t="e">
        <f t="shared" si="458"/>
        <v>#N/A</v>
      </c>
      <c r="K9762" t="e">
        <f t="shared" si="456"/>
        <v>#N/A</v>
      </c>
      <c r="L9762" t="b">
        <f>COUNTIF($N$2:N9762, N9762)=1</f>
        <v>0</v>
      </c>
      <c r="M9762" s="37">
        <f>IF( $Q9762, MAX($M$1:M9761)+1, 0)</f>
        <v>0</v>
      </c>
      <c r="N9762" t="e" cm="1">
        <f t="array" ref="N9762">INDEX($A$9:$F$1048576, $J9762, $K9762 )</f>
        <v>#N/A</v>
      </c>
      <c r="O9762" t="e" cm="1">
        <f t="array" ref="O9762">INDEX($B$9:$F$1048576, $J9762, $K9762 )</f>
        <v>#N/A</v>
      </c>
      <c r="P9762" t="str" cm="1">
        <f t="array" ref="P9762">IF( $L9762, TRIM(_xll.IMDP("IR", $G$5&amp;$N9762, $G$6)), "" )</f>
        <v/>
      </c>
      <c r="Q9762" t="b" cm="1">
        <f t="array" ref="Q9762">IF(
    $U$1=1, AND($P9762&lt;&gt;"", $P9762&lt;&gt;"...", $P9762&lt;&gt;"입력오류"),
    IF(
        $U$18=1, AND($P9762&lt;&gt;"", $P9762&lt;&gt;"...", $P9762&lt;&gt;"입력오류", ISNUMBER(FIND(INDEX($T$2:$T$7,$U$1),$P9762))),
        IF(
            $U$17="기타", AND($P9762&lt;&gt;"", $P9762&lt;&gt;"...", $P9762&lt;&gt;"입력오류", NOT(ISNUMBER(FIND($T$21:$T$34,$P9762)))),
            AND($P9762&lt;&gt;"", $P9762&lt;&gt;"...", $P9762&lt;&gt;"입력오류", $T$19=$P9762)
        )
    )
)</f>
        <v>0</v>
      </c>
    </row>
    <row r="9763" spans="9:17">
      <c r="I9763">
        <f t="shared" si="457"/>
        <v>9762</v>
      </c>
      <c r="J9763" t="e">
        <f t="shared" si="458"/>
        <v>#N/A</v>
      </c>
      <c r="K9763" t="e">
        <f t="shared" si="456"/>
        <v>#N/A</v>
      </c>
      <c r="L9763" t="b">
        <f>COUNTIF($N$2:N9763, N9763)=1</f>
        <v>0</v>
      </c>
      <c r="M9763" s="37">
        <f>IF( $Q9763, MAX($M$1:M9762)+1, 0)</f>
        <v>0</v>
      </c>
      <c r="N9763" t="e" cm="1">
        <f t="array" ref="N9763">INDEX($A$9:$F$1048576, $J9763, $K9763 )</f>
        <v>#N/A</v>
      </c>
      <c r="O9763" t="e" cm="1">
        <f t="array" ref="O9763">INDEX($B$9:$F$1048576, $J9763, $K9763 )</f>
        <v>#N/A</v>
      </c>
      <c r="P9763" t="str" cm="1">
        <f t="array" ref="P9763">IF( $L9763, TRIM(_xll.IMDP("IR", $G$5&amp;$N9763, $G$6)), "" )</f>
        <v/>
      </c>
      <c r="Q9763" t="b" cm="1">
        <f t="array" ref="Q9763">IF(
    $U$1=1, AND($P9763&lt;&gt;"", $P9763&lt;&gt;"...", $P9763&lt;&gt;"입력오류"),
    IF(
        $U$18=1, AND($P9763&lt;&gt;"", $P9763&lt;&gt;"...", $P9763&lt;&gt;"입력오류", ISNUMBER(FIND(INDEX($T$2:$T$7,$U$1),$P9763))),
        IF(
            $U$17="기타", AND($P9763&lt;&gt;"", $P9763&lt;&gt;"...", $P9763&lt;&gt;"입력오류", NOT(ISNUMBER(FIND($T$21:$T$34,$P9763)))),
            AND($P9763&lt;&gt;"", $P9763&lt;&gt;"...", $P9763&lt;&gt;"입력오류", $T$19=$P9763)
        )
    )
)</f>
        <v>0</v>
      </c>
    </row>
    <row r="9764" spans="9:17">
      <c r="I9764">
        <f t="shared" si="457"/>
        <v>9763</v>
      </c>
      <c r="J9764" t="e">
        <f t="shared" si="458"/>
        <v>#N/A</v>
      </c>
      <c r="K9764" t="e">
        <f t="shared" si="456"/>
        <v>#N/A</v>
      </c>
      <c r="L9764" t="b">
        <f>COUNTIF($N$2:N9764, N9764)=1</f>
        <v>0</v>
      </c>
      <c r="M9764" s="37">
        <f>IF( $Q9764, MAX($M$1:M9763)+1, 0)</f>
        <v>0</v>
      </c>
      <c r="N9764" t="e" cm="1">
        <f t="array" ref="N9764">INDEX($A$9:$F$1048576, $J9764, $K9764 )</f>
        <v>#N/A</v>
      </c>
      <c r="O9764" t="e" cm="1">
        <f t="array" ref="O9764">INDEX($B$9:$F$1048576, $J9764, $K9764 )</f>
        <v>#N/A</v>
      </c>
      <c r="P9764" t="str" cm="1">
        <f t="array" ref="P9764">IF( $L9764, TRIM(_xll.IMDP("IR", $G$5&amp;$N9764, $G$6)), "" )</f>
        <v/>
      </c>
      <c r="Q9764" t="b" cm="1">
        <f t="array" ref="Q9764">IF(
    $U$1=1, AND($P9764&lt;&gt;"", $P9764&lt;&gt;"...", $P9764&lt;&gt;"입력오류"),
    IF(
        $U$18=1, AND($P9764&lt;&gt;"", $P9764&lt;&gt;"...", $P9764&lt;&gt;"입력오류", ISNUMBER(FIND(INDEX($T$2:$T$7,$U$1),$P9764))),
        IF(
            $U$17="기타", AND($P9764&lt;&gt;"", $P9764&lt;&gt;"...", $P9764&lt;&gt;"입력오류", NOT(ISNUMBER(FIND($T$21:$T$34,$P9764)))),
            AND($P9764&lt;&gt;"", $P9764&lt;&gt;"...", $P9764&lt;&gt;"입력오류", $T$19=$P9764)
        )
    )
)</f>
        <v>0</v>
      </c>
    </row>
    <row r="9765" spans="9:17">
      <c r="I9765">
        <f t="shared" si="457"/>
        <v>9764</v>
      </c>
      <c r="J9765" t="e">
        <f t="shared" si="458"/>
        <v>#N/A</v>
      </c>
      <c r="K9765" t="e">
        <f t="shared" si="456"/>
        <v>#N/A</v>
      </c>
      <c r="L9765" t="b">
        <f>COUNTIF($N$2:N9765, N9765)=1</f>
        <v>0</v>
      </c>
      <c r="M9765" s="37">
        <f>IF( $Q9765, MAX($M$1:M9764)+1, 0)</f>
        <v>0</v>
      </c>
      <c r="N9765" t="e" cm="1">
        <f t="array" ref="N9765">INDEX($A$9:$F$1048576, $J9765, $K9765 )</f>
        <v>#N/A</v>
      </c>
      <c r="O9765" t="e" cm="1">
        <f t="array" ref="O9765">INDEX($B$9:$F$1048576, $J9765, $K9765 )</f>
        <v>#N/A</v>
      </c>
      <c r="P9765" t="str" cm="1">
        <f t="array" ref="P9765">IF( $L9765, TRIM(_xll.IMDP("IR", $G$5&amp;$N9765, $G$6)), "" )</f>
        <v/>
      </c>
      <c r="Q9765" t="b" cm="1">
        <f t="array" ref="Q9765">IF(
    $U$1=1, AND($P9765&lt;&gt;"", $P9765&lt;&gt;"...", $P9765&lt;&gt;"입력오류"),
    IF(
        $U$18=1, AND($P9765&lt;&gt;"", $P9765&lt;&gt;"...", $P9765&lt;&gt;"입력오류", ISNUMBER(FIND(INDEX($T$2:$T$7,$U$1),$P9765))),
        IF(
            $U$17="기타", AND($P9765&lt;&gt;"", $P9765&lt;&gt;"...", $P9765&lt;&gt;"입력오류", NOT(ISNUMBER(FIND($T$21:$T$34,$P9765)))),
            AND($P9765&lt;&gt;"", $P9765&lt;&gt;"...", $P9765&lt;&gt;"입력오류", $T$19=$P9765)
        )
    )
)</f>
        <v>0</v>
      </c>
    </row>
    <row r="9766" spans="9:17">
      <c r="I9766">
        <f t="shared" si="457"/>
        <v>9765</v>
      </c>
      <c r="J9766" t="e">
        <f t="shared" si="458"/>
        <v>#N/A</v>
      </c>
      <c r="K9766" t="e">
        <f t="shared" si="456"/>
        <v>#N/A</v>
      </c>
      <c r="L9766" t="b">
        <f>COUNTIF($N$2:N9766, N9766)=1</f>
        <v>0</v>
      </c>
      <c r="M9766" s="37">
        <f>IF( $Q9766, MAX($M$1:M9765)+1, 0)</f>
        <v>0</v>
      </c>
      <c r="N9766" t="e" cm="1">
        <f t="array" ref="N9766">INDEX($A$9:$F$1048576, $J9766, $K9766 )</f>
        <v>#N/A</v>
      </c>
      <c r="O9766" t="e" cm="1">
        <f t="array" ref="O9766">INDEX($B$9:$F$1048576, $J9766, $K9766 )</f>
        <v>#N/A</v>
      </c>
      <c r="P9766" t="str" cm="1">
        <f t="array" ref="P9766">IF( $L9766, TRIM(_xll.IMDP("IR", $G$5&amp;$N9766, $G$6)), "" )</f>
        <v/>
      </c>
      <c r="Q9766" t="b" cm="1">
        <f t="array" ref="Q9766">IF(
    $U$1=1, AND($P9766&lt;&gt;"", $P9766&lt;&gt;"...", $P9766&lt;&gt;"입력오류"),
    IF(
        $U$18=1, AND($P9766&lt;&gt;"", $P9766&lt;&gt;"...", $P9766&lt;&gt;"입력오류", ISNUMBER(FIND(INDEX($T$2:$T$7,$U$1),$P9766))),
        IF(
            $U$17="기타", AND($P9766&lt;&gt;"", $P9766&lt;&gt;"...", $P9766&lt;&gt;"입력오류", NOT(ISNUMBER(FIND($T$21:$T$34,$P9766)))),
            AND($P9766&lt;&gt;"", $P9766&lt;&gt;"...", $P9766&lt;&gt;"입력오류", $T$19=$P9766)
        )
    )
)</f>
        <v>0</v>
      </c>
    </row>
    <row r="9767" spans="9:17">
      <c r="I9767">
        <f t="shared" si="457"/>
        <v>9766</v>
      </c>
      <c r="J9767" t="e">
        <f t="shared" si="458"/>
        <v>#N/A</v>
      </c>
      <c r="K9767" t="e">
        <f t="shared" si="456"/>
        <v>#N/A</v>
      </c>
      <c r="L9767" t="b">
        <f>COUNTIF($N$2:N9767, N9767)=1</f>
        <v>0</v>
      </c>
      <c r="M9767" s="37">
        <f>IF( $Q9767, MAX($M$1:M9766)+1, 0)</f>
        <v>0</v>
      </c>
      <c r="N9767" t="e" cm="1">
        <f t="array" ref="N9767">INDEX($A$9:$F$1048576, $J9767, $K9767 )</f>
        <v>#N/A</v>
      </c>
      <c r="O9767" t="e" cm="1">
        <f t="array" ref="O9767">INDEX($B$9:$F$1048576, $J9767, $K9767 )</f>
        <v>#N/A</v>
      </c>
      <c r="P9767" t="str" cm="1">
        <f t="array" ref="P9767">IF( $L9767, TRIM(_xll.IMDP("IR", $G$5&amp;$N9767, $G$6)), "" )</f>
        <v/>
      </c>
      <c r="Q9767" t="b" cm="1">
        <f t="array" ref="Q9767">IF(
    $U$1=1, AND($P9767&lt;&gt;"", $P9767&lt;&gt;"...", $P9767&lt;&gt;"입력오류"),
    IF(
        $U$18=1, AND($P9767&lt;&gt;"", $P9767&lt;&gt;"...", $P9767&lt;&gt;"입력오류", ISNUMBER(FIND(INDEX($T$2:$T$7,$U$1),$P9767))),
        IF(
            $U$17="기타", AND($P9767&lt;&gt;"", $P9767&lt;&gt;"...", $P9767&lt;&gt;"입력오류", NOT(ISNUMBER(FIND($T$21:$T$34,$P9767)))),
            AND($P9767&lt;&gt;"", $P9767&lt;&gt;"...", $P9767&lt;&gt;"입력오류", $T$19=$P9767)
        )
    )
)</f>
        <v>0</v>
      </c>
    </row>
    <row r="9768" spans="9:17">
      <c r="I9768">
        <f t="shared" si="457"/>
        <v>9767</v>
      </c>
      <c r="J9768" t="e">
        <f t="shared" si="458"/>
        <v>#N/A</v>
      </c>
      <c r="K9768" t="e">
        <f t="shared" si="456"/>
        <v>#N/A</v>
      </c>
      <c r="L9768" t="b">
        <f>COUNTIF($N$2:N9768, N9768)=1</f>
        <v>0</v>
      </c>
      <c r="M9768" s="37">
        <f>IF( $Q9768, MAX($M$1:M9767)+1, 0)</f>
        <v>0</v>
      </c>
      <c r="N9768" t="e" cm="1">
        <f t="array" ref="N9768">INDEX($A$9:$F$1048576, $J9768, $K9768 )</f>
        <v>#N/A</v>
      </c>
      <c r="O9768" t="e" cm="1">
        <f t="array" ref="O9768">INDEX($B$9:$F$1048576, $J9768, $K9768 )</f>
        <v>#N/A</v>
      </c>
      <c r="P9768" t="str" cm="1">
        <f t="array" ref="P9768">IF( $L9768, TRIM(_xll.IMDP("IR", $G$5&amp;$N9768, $G$6)), "" )</f>
        <v/>
      </c>
      <c r="Q9768" t="b" cm="1">
        <f t="array" ref="Q9768">IF(
    $U$1=1, AND($P9768&lt;&gt;"", $P9768&lt;&gt;"...", $P9768&lt;&gt;"입력오류"),
    IF(
        $U$18=1, AND($P9768&lt;&gt;"", $P9768&lt;&gt;"...", $P9768&lt;&gt;"입력오류", ISNUMBER(FIND(INDEX($T$2:$T$7,$U$1),$P9768))),
        IF(
            $U$17="기타", AND($P9768&lt;&gt;"", $P9768&lt;&gt;"...", $P9768&lt;&gt;"입력오류", NOT(ISNUMBER(FIND($T$21:$T$34,$P9768)))),
            AND($P9768&lt;&gt;"", $P9768&lt;&gt;"...", $P9768&lt;&gt;"입력오류", $T$19=$P9768)
        )
    )
)</f>
        <v>0</v>
      </c>
    </row>
    <row r="9769" spans="9:17">
      <c r="I9769">
        <f t="shared" si="457"/>
        <v>9768</v>
      </c>
      <c r="J9769" t="e">
        <f t="shared" si="458"/>
        <v>#N/A</v>
      </c>
      <c r="K9769" t="e">
        <f t="shared" si="456"/>
        <v>#N/A</v>
      </c>
      <c r="L9769" t="b">
        <f>COUNTIF($N$2:N9769, N9769)=1</f>
        <v>0</v>
      </c>
      <c r="M9769" s="37">
        <f>IF( $Q9769, MAX($M$1:M9768)+1, 0)</f>
        <v>0</v>
      </c>
      <c r="N9769" t="e" cm="1">
        <f t="array" ref="N9769">INDEX($A$9:$F$1048576, $J9769, $K9769 )</f>
        <v>#N/A</v>
      </c>
      <c r="O9769" t="e" cm="1">
        <f t="array" ref="O9769">INDEX($B$9:$F$1048576, $J9769, $K9769 )</f>
        <v>#N/A</v>
      </c>
      <c r="P9769" t="str" cm="1">
        <f t="array" ref="P9769">IF( $L9769, TRIM(_xll.IMDP("IR", $G$5&amp;$N9769, $G$6)), "" )</f>
        <v/>
      </c>
      <c r="Q9769" t="b" cm="1">
        <f t="array" ref="Q9769">IF(
    $U$1=1, AND($P9769&lt;&gt;"", $P9769&lt;&gt;"...", $P9769&lt;&gt;"입력오류"),
    IF(
        $U$18=1, AND($P9769&lt;&gt;"", $P9769&lt;&gt;"...", $P9769&lt;&gt;"입력오류", ISNUMBER(FIND(INDEX($T$2:$T$7,$U$1),$P9769))),
        IF(
            $U$17="기타", AND($P9769&lt;&gt;"", $P9769&lt;&gt;"...", $P9769&lt;&gt;"입력오류", NOT(ISNUMBER(FIND($T$21:$T$34,$P9769)))),
            AND($P9769&lt;&gt;"", $P9769&lt;&gt;"...", $P9769&lt;&gt;"입력오류", $T$19=$P9769)
        )
    )
)</f>
        <v>0</v>
      </c>
    </row>
    <row r="9770" spans="9:17">
      <c r="I9770">
        <f t="shared" si="457"/>
        <v>9769</v>
      </c>
      <c r="J9770" t="e">
        <f t="shared" si="458"/>
        <v>#N/A</v>
      </c>
      <c r="K9770" t="e">
        <f t="shared" si="456"/>
        <v>#N/A</v>
      </c>
      <c r="L9770" t="b">
        <f>COUNTIF($N$2:N9770, N9770)=1</f>
        <v>0</v>
      </c>
      <c r="M9770" s="37">
        <f>IF( $Q9770, MAX($M$1:M9769)+1, 0)</f>
        <v>0</v>
      </c>
      <c r="N9770" t="e" cm="1">
        <f t="array" ref="N9770">INDEX($A$9:$F$1048576, $J9770, $K9770 )</f>
        <v>#N/A</v>
      </c>
      <c r="O9770" t="e" cm="1">
        <f t="array" ref="O9770">INDEX($B$9:$F$1048576, $J9770, $K9770 )</f>
        <v>#N/A</v>
      </c>
      <c r="P9770" t="str" cm="1">
        <f t="array" ref="P9770">IF( $L9770, TRIM(_xll.IMDP("IR", $G$5&amp;$N9770, $G$6)), "" )</f>
        <v/>
      </c>
      <c r="Q9770" t="b" cm="1">
        <f t="array" ref="Q9770">IF(
    $U$1=1, AND($P9770&lt;&gt;"", $P9770&lt;&gt;"...", $P9770&lt;&gt;"입력오류"),
    IF(
        $U$18=1, AND($P9770&lt;&gt;"", $P9770&lt;&gt;"...", $P9770&lt;&gt;"입력오류", ISNUMBER(FIND(INDEX($T$2:$T$7,$U$1),$P9770))),
        IF(
            $U$17="기타", AND($P9770&lt;&gt;"", $P9770&lt;&gt;"...", $P9770&lt;&gt;"입력오류", NOT(ISNUMBER(FIND($T$21:$T$34,$P9770)))),
            AND($P9770&lt;&gt;"", $P9770&lt;&gt;"...", $P9770&lt;&gt;"입력오류", $T$19=$P9770)
        )
    )
)</f>
        <v>0</v>
      </c>
    </row>
    <row r="9771" spans="9:17">
      <c r="I9771">
        <f t="shared" si="457"/>
        <v>9770</v>
      </c>
      <c r="J9771" t="e">
        <f t="shared" si="458"/>
        <v>#N/A</v>
      </c>
      <c r="K9771" t="e">
        <f t="shared" si="456"/>
        <v>#N/A</v>
      </c>
      <c r="L9771" t="b">
        <f>COUNTIF($N$2:N9771, N9771)=1</f>
        <v>0</v>
      </c>
      <c r="M9771" s="37">
        <f>IF( $Q9771, MAX($M$1:M9770)+1, 0)</f>
        <v>0</v>
      </c>
      <c r="N9771" t="e" cm="1">
        <f t="array" ref="N9771">INDEX($A$9:$F$1048576, $J9771, $K9771 )</f>
        <v>#N/A</v>
      </c>
      <c r="O9771" t="e" cm="1">
        <f t="array" ref="O9771">INDEX($B$9:$F$1048576, $J9771, $K9771 )</f>
        <v>#N/A</v>
      </c>
      <c r="P9771" t="str" cm="1">
        <f t="array" ref="P9771">IF( $L9771, TRIM(_xll.IMDP("IR", $G$5&amp;$N9771, $G$6)), "" )</f>
        <v/>
      </c>
      <c r="Q9771" t="b" cm="1">
        <f t="array" ref="Q9771">IF(
    $U$1=1, AND($P9771&lt;&gt;"", $P9771&lt;&gt;"...", $P9771&lt;&gt;"입력오류"),
    IF(
        $U$18=1, AND($P9771&lt;&gt;"", $P9771&lt;&gt;"...", $P9771&lt;&gt;"입력오류", ISNUMBER(FIND(INDEX($T$2:$T$7,$U$1),$P9771))),
        IF(
            $U$17="기타", AND($P9771&lt;&gt;"", $P9771&lt;&gt;"...", $P9771&lt;&gt;"입력오류", NOT(ISNUMBER(FIND($T$21:$T$34,$P9771)))),
            AND($P9771&lt;&gt;"", $P9771&lt;&gt;"...", $P9771&lt;&gt;"입력오류", $T$19=$P9771)
        )
    )
)</f>
        <v>0</v>
      </c>
    </row>
    <row r="9772" spans="9:17">
      <c r="I9772">
        <f t="shared" si="457"/>
        <v>9771</v>
      </c>
      <c r="J9772" t="e">
        <f t="shared" si="458"/>
        <v>#N/A</v>
      </c>
      <c r="K9772" t="e">
        <f t="shared" si="456"/>
        <v>#N/A</v>
      </c>
      <c r="L9772" t="b">
        <f>COUNTIF($N$2:N9772, N9772)=1</f>
        <v>0</v>
      </c>
      <c r="M9772" s="37">
        <f>IF( $Q9772, MAX($M$1:M9771)+1, 0)</f>
        <v>0</v>
      </c>
      <c r="N9772" t="e" cm="1">
        <f t="array" ref="N9772">INDEX($A$9:$F$1048576, $J9772, $K9772 )</f>
        <v>#N/A</v>
      </c>
      <c r="O9772" t="e" cm="1">
        <f t="array" ref="O9772">INDEX($B$9:$F$1048576, $J9772, $K9772 )</f>
        <v>#N/A</v>
      </c>
      <c r="P9772" t="str" cm="1">
        <f t="array" ref="P9772">IF( $L9772, TRIM(_xll.IMDP("IR", $G$5&amp;$N9772, $G$6)), "" )</f>
        <v/>
      </c>
      <c r="Q9772" t="b" cm="1">
        <f t="array" ref="Q9772">IF(
    $U$1=1, AND($P9772&lt;&gt;"", $P9772&lt;&gt;"...", $P9772&lt;&gt;"입력오류"),
    IF(
        $U$18=1, AND($P9772&lt;&gt;"", $P9772&lt;&gt;"...", $P9772&lt;&gt;"입력오류", ISNUMBER(FIND(INDEX($T$2:$T$7,$U$1),$P9772))),
        IF(
            $U$17="기타", AND($P9772&lt;&gt;"", $P9772&lt;&gt;"...", $P9772&lt;&gt;"입력오류", NOT(ISNUMBER(FIND($T$21:$T$34,$P9772)))),
            AND($P9772&lt;&gt;"", $P9772&lt;&gt;"...", $P9772&lt;&gt;"입력오류", $T$19=$P9772)
        )
    )
)</f>
        <v>0</v>
      </c>
    </row>
    <row r="9773" spans="9:17">
      <c r="I9773">
        <f t="shared" si="457"/>
        <v>9772</v>
      </c>
      <c r="J9773" t="e">
        <f t="shared" si="458"/>
        <v>#N/A</v>
      </c>
      <c r="K9773" t="e">
        <f t="shared" si="456"/>
        <v>#N/A</v>
      </c>
      <c r="L9773" t="b">
        <f>COUNTIF($N$2:N9773, N9773)=1</f>
        <v>0</v>
      </c>
      <c r="M9773" s="37">
        <f>IF( $Q9773, MAX($M$1:M9772)+1, 0)</f>
        <v>0</v>
      </c>
      <c r="N9773" t="e" cm="1">
        <f t="array" ref="N9773">INDEX($A$9:$F$1048576, $J9773, $K9773 )</f>
        <v>#N/A</v>
      </c>
      <c r="O9773" t="e" cm="1">
        <f t="array" ref="O9773">INDEX($B$9:$F$1048576, $J9773, $K9773 )</f>
        <v>#N/A</v>
      </c>
      <c r="P9773" t="str" cm="1">
        <f t="array" ref="P9773">IF( $L9773, TRIM(_xll.IMDP("IR", $G$5&amp;$N9773, $G$6)), "" )</f>
        <v/>
      </c>
      <c r="Q9773" t="b" cm="1">
        <f t="array" ref="Q9773">IF(
    $U$1=1, AND($P9773&lt;&gt;"", $P9773&lt;&gt;"...", $P9773&lt;&gt;"입력오류"),
    IF(
        $U$18=1, AND($P9773&lt;&gt;"", $P9773&lt;&gt;"...", $P9773&lt;&gt;"입력오류", ISNUMBER(FIND(INDEX($T$2:$T$7,$U$1),$P9773))),
        IF(
            $U$17="기타", AND($P9773&lt;&gt;"", $P9773&lt;&gt;"...", $P9773&lt;&gt;"입력오류", NOT(ISNUMBER(FIND($T$21:$T$34,$P9773)))),
            AND($P9773&lt;&gt;"", $P9773&lt;&gt;"...", $P9773&lt;&gt;"입력오류", $T$19=$P9773)
        )
    )
)</f>
        <v>0</v>
      </c>
    </row>
    <row r="9774" spans="9:17">
      <c r="I9774">
        <f t="shared" si="457"/>
        <v>9773</v>
      </c>
      <c r="J9774" t="e">
        <f t="shared" si="458"/>
        <v>#N/A</v>
      </c>
      <c r="K9774" t="e">
        <f t="shared" si="456"/>
        <v>#N/A</v>
      </c>
      <c r="L9774" t="b">
        <f>COUNTIF($N$2:N9774, N9774)=1</f>
        <v>0</v>
      </c>
      <c r="M9774" s="37">
        <f>IF( $Q9774, MAX($M$1:M9773)+1, 0)</f>
        <v>0</v>
      </c>
      <c r="N9774" t="e" cm="1">
        <f t="array" ref="N9774">INDEX($A$9:$F$1048576, $J9774, $K9774 )</f>
        <v>#N/A</v>
      </c>
      <c r="O9774" t="e" cm="1">
        <f t="array" ref="O9774">INDEX($B$9:$F$1048576, $J9774, $K9774 )</f>
        <v>#N/A</v>
      </c>
      <c r="P9774" t="str" cm="1">
        <f t="array" ref="P9774">IF( $L9774, TRIM(_xll.IMDP("IR", $G$5&amp;$N9774, $G$6)), "" )</f>
        <v/>
      </c>
      <c r="Q9774" t="b" cm="1">
        <f t="array" ref="Q9774">IF(
    $U$1=1, AND($P9774&lt;&gt;"", $P9774&lt;&gt;"...", $P9774&lt;&gt;"입력오류"),
    IF(
        $U$18=1, AND($P9774&lt;&gt;"", $P9774&lt;&gt;"...", $P9774&lt;&gt;"입력오류", ISNUMBER(FIND(INDEX($T$2:$T$7,$U$1),$P9774))),
        IF(
            $U$17="기타", AND($P9774&lt;&gt;"", $P9774&lt;&gt;"...", $P9774&lt;&gt;"입력오류", NOT(ISNUMBER(FIND($T$21:$T$34,$P9774)))),
            AND($P9774&lt;&gt;"", $P9774&lt;&gt;"...", $P9774&lt;&gt;"입력오류", $T$19=$P9774)
        )
    )
)</f>
        <v>0</v>
      </c>
    </row>
    <row r="9775" spans="9:17">
      <c r="I9775">
        <f t="shared" si="457"/>
        <v>9774</v>
      </c>
      <c r="J9775" t="e">
        <f t="shared" si="458"/>
        <v>#N/A</v>
      </c>
      <c r="K9775" t="e">
        <f t="shared" si="456"/>
        <v>#N/A</v>
      </c>
      <c r="L9775" t="b">
        <f>COUNTIF($N$2:N9775, N9775)=1</f>
        <v>0</v>
      </c>
      <c r="M9775" s="37">
        <f>IF( $Q9775, MAX($M$1:M9774)+1, 0)</f>
        <v>0</v>
      </c>
      <c r="N9775" t="e" cm="1">
        <f t="array" ref="N9775">INDEX($A$9:$F$1048576, $J9775, $K9775 )</f>
        <v>#N/A</v>
      </c>
      <c r="O9775" t="e" cm="1">
        <f t="array" ref="O9775">INDEX($B$9:$F$1048576, $J9775, $K9775 )</f>
        <v>#N/A</v>
      </c>
      <c r="P9775" t="str" cm="1">
        <f t="array" ref="P9775">IF( $L9775, TRIM(_xll.IMDP("IR", $G$5&amp;$N9775, $G$6)), "" )</f>
        <v/>
      </c>
      <c r="Q9775" t="b" cm="1">
        <f t="array" ref="Q9775">IF(
    $U$1=1, AND($P9775&lt;&gt;"", $P9775&lt;&gt;"...", $P9775&lt;&gt;"입력오류"),
    IF(
        $U$18=1, AND($P9775&lt;&gt;"", $P9775&lt;&gt;"...", $P9775&lt;&gt;"입력오류", ISNUMBER(FIND(INDEX($T$2:$T$7,$U$1),$P9775))),
        IF(
            $U$17="기타", AND($P9775&lt;&gt;"", $P9775&lt;&gt;"...", $P9775&lt;&gt;"입력오류", NOT(ISNUMBER(FIND($T$21:$T$34,$P9775)))),
            AND($P9775&lt;&gt;"", $P9775&lt;&gt;"...", $P9775&lt;&gt;"입력오류", $T$19=$P9775)
        )
    )
)</f>
        <v>0</v>
      </c>
    </row>
    <row r="9776" spans="9:17">
      <c r="I9776">
        <f t="shared" si="457"/>
        <v>9775</v>
      </c>
      <c r="J9776" t="e">
        <f t="shared" si="458"/>
        <v>#N/A</v>
      </c>
      <c r="K9776" t="e">
        <f t="shared" si="456"/>
        <v>#N/A</v>
      </c>
      <c r="L9776" t="b">
        <f>COUNTIF($N$2:N9776, N9776)=1</f>
        <v>0</v>
      </c>
      <c r="M9776" s="37">
        <f>IF( $Q9776, MAX($M$1:M9775)+1, 0)</f>
        <v>0</v>
      </c>
      <c r="N9776" t="e" cm="1">
        <f t="array" ref="N9776">INDEX($A$9:$F$1048576, $J9776, $K9776 )</f>
        <v>#N/A</v>
      </c>
      <c r="O9776" t="e" cm="1">
        <f t="array" ref="O9776">INDEX($B$9:$F$1048576, $J9776, $K9776 )</f>
        <v>#N/A</v>
      </c>
      <c r="P9776" t="str" cm="1">
        <f t="array" ref="P9776">IF( $L9776, TRIM(_xll.IMDP("IR", $G$5&amp;$N9776, $G$6)), "" )</f>
        <v/>
      </c>
      <c r="Q9776" t="b" cm="1">
        <f t="array" ref="Q9776">IF(
    $U$1=1, AND($P9776&lt;&gt;"", $P9776&lt;&gt;"...", $P9776&lt;&gt;"입력오류"),
    IF(
        $U$18=1, AND($P9776&lt;&gt;"", $P9776&lt;&gt;"...", $P9776&lt;&gt;"입력오류", ISNUMBER(FIND(INDEX($T$2:$T$7,$U$1),$P9776))),
        IF(
            $U$17="기타", AND($P9776&lt;&gt;"", $P9776&lt;&gt;"...", $P9776&lt;&gt;"입력오류", NOT(ISNUMBER(FIND($T$21:$T$34,$P9776)))),
            AND($P9776&lt;&gt;"", $P9776&lt;&gt;"...", $P9776&lt;&gt;"입력오류", $T$19=$P9776)
        )
    )
)</f>
        <v>0</v>
      </c>
    </row>
    <row r="9777" spans="9:17">
      <c r="I9777">
        <f t="shared" si="457"/>
        <v>9776</v>
      </c>
      <c r="J9777" t="e">
        <f t="shared" si="458"/>
        <v>#N/A</v>
      </c>
      <c r="K9777" t="e">
        <f t="shared" si="456"/>
        <v>#N/A</v>
      </c>
      <c r="L9777" t="b">
        <f>COUNTIF($N$2:N9777, N9777)=1</f>
        <v>0</v>
      </c>
      <c r="M9777" s="37">
        <f>IF( $Q9777, MAX($M$1:M9776)+1, 0)</f>
        <v>0</v>
      </c>
      <c r="N9777" t="e" cm="1">
        <f t="array" ref="N9777">INDEX($A$9:$F$1048576, $J9777, $K9777 )</f>
        <v>#N/A</v>
      </c>
      <c r="O9777" t="e" cm="1">
        <f t="array" ref="O9777">INDEX($B$9:$F$1048576, $J9777, $K9777 )</f>
        <v>#N/A</v>
      </c>
      <c r="P9777" t="str" cm="1">
        <f t="array" ref="P9777">IF( $L9777, TRIM(_xll.IMDP("IR", $G$5&amp;$N9777, $G$6)), "" )</f>
        <v/>
      </c>
      <c r="Q9777" t="b" cm="1">
        <f t="array" ref="Q9777">IF(
    $U$1=1, AND($P9777&lt;&gt;"", $P9777&lt;&gt;"...", $P9777&lt;&gt;"입력오류"),
    IF(
        $U$18=1, AND($P9777&lt;&gt;"", $P9777&lt;&gt;"...", $P9777&lt;&gt;"입력오류", ISNUMBER(FIND(INDEX($T$2:$T$7,$U$1),$P9777))),
        IF(
            $U$17="기타", AND($P9777&lt;&gt;"", $P9777&lt;&gt;"...", $P9777&lt;&gt;"입력오류", NOT(ISNUMBER(FIND($T$21:$T$34,$P9777)))),
            AND($P9777&lt;&gt;"", $P9777&lt;&gt;"...", $P9777&lt;&gt;"입력오류", $T$19=$P9777)
        )
    )
)</f>
        <v>0</v>
      </c>
    </row>
    <row r="9778" spans="9:17">
      <c r="I9778">
        <f t="shared" si="457"/>
        <v>9777</v>
      </c>
      <c r="J9778" t="e">
        <f t="shared" si="458"/>
        <v>#N/A</v>
      </c>
      <c r="K9778" t="e">
        <f t="shared" si="456"/>
        <v>#N/A</v>
      </c>
      <c r="L9778" t="b">
        <f>COUNTIF($N$2:N9778, N9778)=1</f>
        <v>0</v>
      </c>
      <c r="M9778" s="37">
        <f>IF( $Q9778, MAX($M$1:M9777)+1, 0)</f>
        <v>0</v>
      </c>
      <c r="N9778" t="e" cm="1">
        <f t="array" ref="N9778">INDEX($A$9:$F$1048576, $J9778, $K9778 )</f>
        <v>#N/A</v>
      </c>
      <c r="O9778" t="e" cm="1">
        <f t="array" ref="O9778">INDEX($B$9:$F$1048576, $J9778, $K9778 )</f>
        <v>#N/A</v>
      </c>
      <c r="P9778" t="str" cm="1">
        <f t="array" ref="P9778">IF( $L9778, TRIM(_xll.IMDP("IR", $G$5&amp;$N9778, $G$6)), "" )</f>
        <v/>
      </c>
      <c r="Q9778" t="b" cm="1">
        <f t="array" ref="Q9778">IF(
    $U$1=1, AND($P9778&lt;&gt;"", $P9778&lt;&gt;"...", $P9778&lt;&gt;"입력오류"),
    IF(
        $U$18=1, AND($P9778&lt;&gt;"", $P9778&lt;&gt;"...", $P9778&lt;&gt;"입력오류", ISNUMBER(FIND(INDEX($T$2:$T$7,$U$1),$P9778))),
        IF(
            $U$17="기타", AND($P9778&lt;&gt;"", $P9778&lt;&gt;"...", $P9778&lt;&gt;"입력오류", NOT(ISNUMBER(FIND($T$21:$T$34,$P9778)))),
            AND($P9778&lt;&gt;"", $P9778&lt;&gt;"...", $P9778&lt;&gt;"입력오류", $T$19=$P9778)
        )
    )
)</f>
        <v>0</v>
      </c>
    </row>
    <row r="9779" spans="9:17">
      <c r="I9779">
        <f t="shared" si="457"/>
        <v>9778</v>
      </c>
      <c r="J9779" t="e">
        <f t="shared" si="458"/>
        <v>#N/A</v>
      </c>
      <c r="K9779" t="e">
        <f t="shared" si="456"/>
        <v>#N/A</v>
      </c>
      <c r="L9779" t="b">
        <f>COUNTIF($N$2:N9779, N9779)=1</f>
        <v>0</v>
      </c>
      <c r="M9779" s="37">
        <f>IF( $Q9779, MAX($M$1:M9778)+1, 0)</f>
        <v>0</v>
      </c>
      <c r="N9779" t="e" cm="1">
        <f t="array" ref="N9779">INDEX($A$9:$F$1048576, $J9779, $K9779 )</f>
        <v>#N/A</v>
      </c>
      <c r="O9779" t="e" cm="1">
        <f t="array" ref="O9779">INDEX($B$9:$F$1048576, $J9779, $K9779 )</f>
        <v>#N/A</v>
      </c>
      <c r="P9779" t="str" cm="1">
        <f t="array" ref="P9779">IF( $L9779, TRIM(_xll.IMDP("IR", $G$5&amp;$N9779, $G$6)), "" )</f>
        <v/>
      </c>
      <c r="Q9779" t="b" cm="1">
        <f t="array" ref="Q9779">IF(
    $U$1=1, AND($P9779&lt;&gt;"", $P9779&lt;&gt;"...", $P9779&lt;&gt;"입력오류"),
    IF(
        $U$18=1, AND($P9779&lt;&gt;"", $P9779&lt;&gt;"...", $P9779&lt;&gt;"입력오류", ISNUMBER(FIND(INDEX($T$2:$T$7,$U$1),$P9779))),
        IF(
            $U$17="기타", AND($P9779&lt;&gt;"", $P9779&lt;&gt;"...", $P9779&lt;&gt;"입력오류", NOT(ISNUMBER(FIND($T$21:$T$34,$P9779)))),
            AND($P9779&lt;&gt;"", $P9779&lt;&gt;"...", $P9779&lt;&gt;"입력오류", $T$19=$P9779)
        )
    )
)</f>
        <v>0</v>
      </c>
    </row>
    <row r="9780" spans="9:17">
      <c r="I9780">
        <f t="shared" si="457"/>
        <v>9779</v>
      </c>
      <c r="J9780" t="e">
        <f t="shared" si="458"/>
        <v>#N/A</v>
      </c>
      <c r="K9780" t="e">
        <f t="shared" si="456"/>
        <v>#N/A</v>
      </c>
      <c r="L9780" t="b">
        <f>COUNTIF($N$2:N9780, N9780)=1</f>
        <v>0</v>
      </c>
      <c r="M9780" s="37">
        <f>IF( $Q9780, MAX($M$1:M9779)+1, 0)</f>
        <v>0</v>
      </c>
      <c r="N9780" t="e" cm="1">
        <f t="array" ref="N9780">INDEX($A$9:$F$1048576, $J9780, $K9780 )</f>
        <v>#N/A</v>
      </c>
      <c r="O9780" t="e" cm="1">
        <f t="array" ref="O9780">INDEX($B$9:$F$1048576, $J9780, $K9780 )</f>
        <v>#N/A</v>
      </c>
      <c r="P9780" t="str" cm="1">
        <f t="array" ref="P9780">IF( $L9780, TRIM(_xll.IMDP("IR", $G$5&amp;$N9780, $G$6)), "" )</f>
        <v/>
      </c>
      <c r="Q9780" t="b" cm="1">
        <f t="array" ref="Q9780">IF(
    $U$1=1, AND($P9780&lt;&gt;"", $P9780&lt;&gt;"...", $P9780&lt;&gt;"입력오류"),
    IF(
        $U$18=1, AND($P9780&lt;&gt;"", $P9780&lt;&gt;"...", $P9780&lt;&gt;"입력오류", ISNUMBER(FIND(INDEX($T$2:$T$7,$U$1),$P9780))),
        IF(
            $U$17="기타", AND($P9780&lt;&gt;"", $P9780&lt;&gt;"...", $P9780&lt;&gt;"입력오류", NOT(ISNUMBER(FIND($T$21:$T$34,$P9780)))),
            AND($P9780&lt;&gt;"", $P9780&lt;&gt;"...", $P9780&lt;&gt;"입력오류", $T$19=$P9780)
        )
    )
)</f>
        <v>0</v>
      </c>
    </row>
    <row r="9781" spans="9:17">
      <c r="I9781">
        <f t="shared" si="457"/>
        <v>9780</v>
      </c>
      <c r="J9781" t="e">
        <f t="shared" si="458"/>
        <v>#N/A</v>
      </c>
      <c r="K9781" t="e">
        <f t="shared" si="456"/>
        <v>#N/A</v>
      </c>
      <c r="L9781" t="b">
        <f>COUNTIF($N$2:N9781, N9781)=1</f>
        <v>0</v>
      </c>
      <c r="M9781" s="37">
        <f>IF( $Q9781, MAX($M$1:M9780)+1, 0)</f>
        <v>0</v>
      </c>
      <c r="N9781" t="e" cm="1">
        <f t="array" ref="N9781">INDEX($A$9:$F$1048576, $J9781, $K9781 )</f>
        <v>#N/A</v>
      </c>
      <c r="O9781" t="e" cm="1">
        <f t="array" ref="O9781">INDEX($B$9:$F$1048576, $J9781, $K9781 )</f>
        <v>#N/A</v>
      </c>
      <c r="P9781" t="str" cm="1">
        <f t="array" ref="P9781">IF( $L9781, TRIM(_xll.IMDP("IR", $G$5&amp;$N9781, $G$6)), "" )</f>
        <v/>
      </c>
      <c r="Q9781" t="b" cm="1">
        <f t="array" ref="Q9781">IF(
    $U$1=1, AND($P9781&lt;&gt;"", $P9781&lt;&gt;"...", $P9781&lt;&gt;"입력오류"),
    IF(
        $U$18=1, AND($P9781&lt;&gt;"", $P9781&lt;&gt;"...", $P9781&lt;&gt;"입력오류", ISNUMBER(FIND(INDEX($T$2:$T$7,$U$1),$P9781))),
        IF(
            $U$17="기타", AND($P9781&lt;&gt;"", $P9781&lt;&gt;"...", $P9781&lt;&gt;"입력오류", NOT(ISNUMBER(FIND($T$21:$T$34,$P9781)))),
            AND($P9781&lt;&gt;"", $P9781&lt;&gt;"...", $P9781&lt;&gt;"입력오류", $T$19=$P9781)
        )
    )
)</f>
        <v>0</v>
      </c>
    </row>
    <row r="9782" spans="9:17">
      <c r="I9782">
        <f t="shared" si="457"/>
        <v>9781</v>
      </c>
      <c r="J9782" t="e">
        <f t="shared" si="458"/>
        <v>#N/A</v>
      </c>
      <c r="K9782" t="e">
        <f t="shared" si="456"/>
        <v>#N/A</v>
      </c>
      <c r="L9782" t="b">
        <f>COUNTIF($N$2:N9782, N9782)=1</f>
        <v>0</v>
      </c>
      <c r="M9782" s="37">
        <f>IF( $Q9782, MAX($M$1:M9781)+1, 0)</f>
        <v>0</v>
      </c>
      <c r="N9782" t="e" cm="1">
        <f t="array" ref="N9782">INDEX($A$9:$F$1048576, $J9782, $K9782 )</f>
        <v>#N/A</v>
      </c>
      <c r="O9782" t="e" cm="1">
        <f t="array" ref="O9782">INDEX($B$9:$F$1048576, $J9782, $K9782 )</f>
        <v>#N/A</v>
      </c>
      <c r="P9782" t="str" cm="1">
        <f t="array" ref="P9782">IF( $L9782, TRIM(_xll.IMDP("IR", $G$5&amp;$N9782, $G$6)), "" )</f>
        <v/>
      </c>
      <c r="Q9782" t="b" cm="1">
        <f t="array" ref="Q9782">IF(
    $U$1=1, AND($P9782&lt;&gt;"", $P9782&lt;&gt;"...", $P9782&lt;&gt;"입력오류"),
    IF(
        $U$18=1, AND($P9782&lt;&gt;"", $P9782&lt;&gt;"...", $P9782&lt;&gt;"입력오류", ISNUMBER(FIND(INDEX($T$2:$T$7,$U$1),$P9782))),
        IF(
            $U$17="기타", AND($P9782&lt;&gt;"", $P9782&lt;&gt;"...", $P9782&lt;&gt;"입력오류", NOT(ISNUMBER(FIND($T$21:$T$34,$P9782)))),
            AND($P9782&lt;&gt;"", $P9782&lt;&gt;"...", $P9782&lt;&gt;"입력오류", $T$19=$P9782)
        )
    )
)</f>
        <v>0</v>
      </c>
    </row>
    <row r="9783" spans="9:17">
      <c r="I9783">
        <f t="shared" si="457"/>
        <v>9782</v>
      </c>
      <c r="J9783" t="e">
        <f t="shared" si="458"/>
        <v>#N/A</v>
      </c>
      <c r="K9783" t="e">
        <f t="shared" si="456"/>
        <v>#N/A</v>
      </c>
      <c r="L9783" t="b">
        <f>COUNTIF($N$2:N9783, N9783)=1</f>
        <v>0</v>
      </c>
      <c r="M9783" s="37">
        <f>IF( $Q9783, MAX($M$1:M9782)+1, 0)</f>
        <v>0</v>
      </c>
      <c r="N9783" t="e" cm="1">
        <f t="array" ref="N9783">INDEX($A$9:$F$1048576, $J9783, $K9783 )</f>
        <v>#N/A</v>
      </c>
      <c r="O9783" t="e" cm="1">
        <f t="array" ref="O9783">INDEX($B$9:$F$1048576, $J9783, $K9783 )</f>
        <v>#N/A</v>
      </c>
      <c r="P9783" t="str" cm="1">
        <f t="array" ref="P9783">IF( $L9783, TRIM(_xll.IMDP("IR", $G$5&amp;$N9783, $G$6)), "" )</f>
        <v/>
      </c>
      <c r="Q9783" t="b" cm="1">
        <f t="array" ref="Q9783">IF(
    $U$1=1, AND($P9783&lt;&gt;"", $P9783&lt;&gt;"...", $P9783&lt;&gt;"입력오류"),
    IF(
        $U$18=1, AND($P9783&lt;&gt;"", $P9783&lt;&gt;"...", $P9783&lt;&gt;"입력오류", ISNUMBER(FIND(INDEX($T$2:$T$7,$U$1),$P9783))),
        IF(
            $U$17="기타", AND($P9783&lt;&gt;"", $P9783&lt;&gt;"...", $P9783&lt;&gt;"입력오류", NOT(ISNUMBER(FIND($T$21:$T$34,$P9783)))),
            AND($P9783&lt;&gt;"", $P9783&lt;&gt;"...", $P9783&lt;&gt;"입력오류", $T$19=$P9783)
        )
    )
)</f>
        <v>0</v>
      </c>
    </row>
    <row r="9784" spans="9:17">
      <c r="I9784">
        <f t="shared" si="457"/>
        <v>9783</v>
      </c>
      <c r="J9784" t="e">
        <f t="shared" si="458"/>
        <v>#N/A</v>
      </c>
      <c r="K9784" t="e">
        <f t="shared" si="456"/>
        <v>#N/A</v>
      </c>
      <c r="L9784" t="b">
        <f>COUNTIF($N$2:N9784, N9784)=1</f>
        <v>0</v>
      </c>
      <c r="M9784" s="37">
        <f>IF( $Q9784, MAX($M$1:M9783)+1, 0)</f>
        <v>0</v>
      </c>
      <c r="N9784" t="e" cm="1">
        <f t="array" ref="N9784">INDEX($A$9:$F$1048576, $J9784, $K9784 )</f>
        <v>#N/A</v>
      </c>
      <c r="O9784" t="e" cm="1">
        <f t="array" ref="O9784">INDEX($B$9:$F$1048576, $J9784, $K9784 )</f>
        <v>#N/A</v>
      </c>
      <c r="P9784" t="str" cm="1">
        <f t="array" ref="P9784">IF( $L9784, TRIM(_xll.IMDP("IR", $G$5&amp;$N9784, $G$6)), "" )</f>
        <v/>
      </c>
      <c r="Q9784" t="b" cm="1">
        <f t="array" ref="Q9784">IF(
    $U$1=1, AND($P9784&lt;&gt;"", $P9784&lt;&gt;"...", $P9784&lt;&gt;"입력오류"),
    IF(
        $U$18=1, AND($P9784&lt;&gt;"", $P9784&lt;&gt;"...", $P9784&lt;&gt;"입력오류", ISNUMBER(FIND(INDEX($T$2:$T$7,$U$1),$P9784))),
        IF(
            $U$17="기타", AND($P9784&lt;&gt;"", $P9784&lt;&gt;"...", $P9784&lt;&gt;"입력오류", NOT(ISNUMBER(FIND($T$21:$T$34,$P9784)))),
            AND($P9784&lt;&gt;"", $P9784&lt;&gt;"...", $P9784&lt;&gt;"입력오류", $T$19=$P9784)
        )
    )
)</f>
        <v>0</v>
      </c>
    </row>
    <row r="9785" spans="9:17">
      <c r="I9785">
        <f t="shared" si="457"/>
        <v>9784</v>
      </c>
      <c r="J9785" t="e">
        <f t="shared" si="458"/>
        <v>#N/A</v>
      </c>
      <c r="K9785" t="e">
        <f t="shared" si="456"/>
        <v>#N/A</v>
      </c>
      <c r="L9785" t="b">
        <f>COUNTIF($N$2:N9785, N9785)=1</f>
        <v>0</v>
      </c>
      <c r="M9785" s="37">
        <f>IF( $Q9785, MAX($M$1:M9784)+1, 0)</f>
        <v>0</v>
      </c>
      <c r="N9785" t="e" cm="1">
        <f t="array" ref="N9785">INDEX($A$9:$F$1048576, $J9785, $K9785 )</f>
        <v>#N/A</v>
      </c>
      <c r="O9785" t="e" cm="1">
        <f t="array" ref="O9785">INDEX($B$9:$F$1048576, $J9785, $K9785 )</f>
        <v>#N/A</v>
      </c>
      <c r="P9785" t="str" cm="1">
        <f t="array" ref="P9785">IF( $L9785, TRIM(_xll.IMDP("IR", $G$5&amp;$N9785, $G$6)), "" )</f>
        <v/>
      </c>
      <c r="Q9785" t="b" cm="1">
        <f t="array" ref="Q9785">IF(
    $U$1=1, AND($P9785&lt;&gt;"", $P9785&lt;&gt;"...", $P9785&lt;&gt;"입력오류"),
    IF(
        $U$18=1, AND($P9785&lt;&gt;"", $P9785&lt;&gt;"...", $P9785&lt;&gt;"입력오류", ISNUMBER(FIND(INDEX($T$2:$T$7,$U$1),$P9785))),
        IF(
            $U$17="기타", AND($P9785&lt;&gt;"", $P9785&lt;&gt;"...", $P9785&lt;&gt;"입력오류", NOT(ISNUMBER(FIND($T$21:$T$34,$P9785)))),
            AND($P9785&lt;&gt;"", $P9785&lt;&gt;"...", $P9785&lt;&gt;"입력오류", $T$19=$P9785)
        )
    )
)</f>
        <v>0</v>
      </c>
    </row>
    <row r="9786" spans="9:17">
      <c r="I9786">
        <f t="shared" si="457"/>
        <v>9785</v>
      </c>
      <c r="J9786" t="e">
        <f t="shared" si="458"/>
        <v>#N/A</v>
      </c>
      <c r="K9786" t="e">
        <f t="shared" si="456"/>
        <v>#N/A</v>
      </c>
      <c r="L9786" t="b">
        <f>COUNTIF($N$2:N9786, N9786)=1</f>
        <v>0</v>
      </c>
      <c r="M9786" s="37">
        <f>IF( $Q9786, MAX($M$1:M9785)+1, 0)</f>
        <v>0</v>
      </c>
      <c r="N9786" t="e" cm="1">
        <f t="array" ref="N9786">INDEX($A$9:$F$1048576, $J9786, $K9786 )</f>
        <v>#N/A</v>
      </c>
      <c r="O9786" t="e" cm="1">
        <f t="array" ref="O9786">INDEX($B$9:$F$1048576, $J9786, $K9786 )</f>
        <v>#N/A</v>
      </c>
      <c r="P9786" t="str" cm="1">
        <f t="array" ref="P9786">IF( $L9786, TRIM(_xll.IMDP("IR", $G$5&amp;$N9786, $G$6)), "" )</f>
        <v/>
      </c>
      <c r="Q9786" t="b" cm="1">
        <f t="array" ref="Q9786">IF(
    $U$1=1, AND($P9786&lt;&gt;"", $P9786&lt;&gt;"...", $P9786&lt;&gt;"입력오류"),
    IF(
        $U$18=1, AND($P9786&lt;&gt;"", $P9786&lt;&gt;"...", $P9786&lt;&gt;"입력오류", ISNUMBER(FIND(INDEX($T$2:$T$7,$U$1),$P9786))),
        IF(
            $U$17="기타", AND($P9786&lt;&gt;"", $P9786&lt;&gt;"...", $P9786&lt;&gt;"입력오류", NOT(ISNUMBER(FIND($T$21:$T$34,$P9786)))),
            AND($P9786&lt;&gt;"", $P9786&lt;&gt;"...", $P9786&lt;&gt;"입력오류", $T$19=$P9786)
        )
    )
)</f>
        <v>0</v>
      </c>
    </row>
    <row r="9787" spans="9:17">
      <c r="I9787">
        <f t="shared" si="457"/>
        <v>9786</v>
      </c>
      <c r="J9787" t="e">
        <f t="shared" si="458"/>
        <v>#N/A</v>
      </c>
      <c r="K9787" t="e">
        <f t="shared" si="456"/>
        <v>#N/A</v>
      </c>
      <c r="L9787" t="b">
        <f>COUNTIF($N$2:N9787, N9787)=1</f>
        <v>0</v>
      </c>
      <c r="M9787" s="37">
        <f>IF( $Q9787, MAX($M$1:M9786)+1, 0)</f>
        <v>0</v>
      </c>
      <c r="N9787" t="e" cm="1">
        <f t="array" ref="N9787">INDEX($A$9:$F$1048576, $J9787, $K9787 )</f>
        <v>#N/A</v>
      </c>
      <c r="O9787" t="e" cm="1">
        <f t="array" ref="O9787">INDEX($B$9:$F$1048576, $J9787, $K9787 )</f>
        <v>#N/A</v>
      </c>
      <c r="P9787" t="str" cm="1">
        <f t="array" ref="P9787">IF( $L9787, TRIM(_xll.IMDP("IR", $G$5&amp;$N9787, $G$6)), "" )</f>
        <v/>
      </c>
      <c r="Q9787" t="b" cm="1">
        <f t="array" ref="Q9787">IF(
    $U$1=1, AND($P9787&lt;&gt;"", $P9787&lt;&gt;"...", $P9787&lt;&gt;"입력오류"),
    IF(
        $U$18=1, AND($P9787&lt;&gt;"", $P9787&lt;&gt;"...", $P9787&lt;&gt;"입력오류", ISNUMBER(FIND(INDEX($T$2:$T$7,$U$1),$P9787))),
        IF(
            $U$17="기타", AND($P9787&lt;&gt;"", $P9787&lt;&gt;"...", $P9787&lt;&gt;"입력오류", NOT(ISNUMBER(FIND($T$21:$T$34,$P9787)))),
            AND($P9787&lt;&gt;"", $P9787&lt;&gt;"...", $P9787&lt;&gt;"입력오류", $T$19=$P9787)
        )
    )
)</f>
        <v>0</v>
      </c>
    </row>
    <row r="9788" spans="9:17">
      <c r="I9788">
        <f t="shared" si="457"/>
        <v>9787</v>
      </c>
      <c r="J9788" t="e">
        <f t="shared" si="458"/>
        <v>#N/A</v>
      </c>
      <c r="K9788" t="e">
        <f t="shared" si="456"/>
        <v>#N/A</v>
      </c>
      <c r="L9788" t="b">
        <f>COUNTIF($N$2:N9788, N9788)=1</f>
        <v>0</v>
      </c>
      <c r="M9788" s="37">
        <f>IF( $Q9788, MAX($M$1:M9787)+1, 0)</f>
        <v>0</v>
      </c>
      <c r="N9788" t="e" cm="1">
        <f t="array" ref="N9788">INDEX($A$9:$F$1048576, $J9788, $K9788 )</f>
        <v>#N/A</v>
      </c>
      <c r="O9788" t="e" cm="1">
        <f t="array" ref="O9788">INDEX($B$9:$F$1048576, $J9788, $K9788 )</f>
        <v>#N/A</v>
      </c>
      <c r="P9788" t="str" cm="1">
        <f t="array" ref="P9788">IF( $L9788, TRIM(_xll.IMDP("IR", $G$5&amp;$N9788, $G$6)), "" )</f>
        <v/>
      </c>
      <c r="Q9788" t="b" cm="1">
        <f t="array" ref="Q9788">IF(
    $U$1=1, AND($P9788&lt;&gt;"", $P9788&lt;&gt;"...", $P9788&lt;&gt;"입력오류"),
    IF(
        $U$18=1, AND($P9788&lt;&gt;"", $P9788&lt;&gt;"...", $P9788&lt;&gt;"입력오류", ISNUMBER(FIND(INDEX($T$2:$T$7,$U$1),$P9788))),
        IF(
            $U$17="기타", AND($P9788&lt;&gt;"", $P9788&lt;&gt;"...", $P9788&lt;&gt;"입력오류", NOT(ISNUMBER(FIND($T$21:$T$34,$P9788)))),
            AND($P9788&lt;&gt;"", $P9788&lt;&gt;"...", $P9788&lt;&gt;"입력오류", $T$19=$P9788)
        )
    )
)</f>
        <v>0</v>
      </c>
    </row>
    <row r="9789" spans="9:17">
      <c r="I9789">
        <f t="shared" si="457"/>
        <v>9788</v>
      </c>
      <c r="J9789" t="e">
        <f t="shared" si="458"/>
        <v>#N/A</v>
      </c>
      <c r="K9789" t="e">
        <f t="shared" si="456"/>
        <v>#N/A</v>
      </c>
      <c r="L9789" t="b">
        <f>COUNTIF($N$2:N9789, N9789)=1</f>
        <v>0</v>
      </c>
      <c r="M9789" s="37">
        <f>IF( $Q9789, MAX($M$1:M9788)+1, 0)</f>
        <v>0</v>
      </c>
      <c r="N9789" t="e" cm="1">
        <f t="array" ref="N9789">INDEX($A$9:$F$1048576, $J9789, $K9789 )</f>
        <v>#N/A</v>
      </c>
      <c r="O9789" t="e" cm="1">
        <f t="array" ref="O9789">INDEX($B$9:$F$1048576, $J9789, $K9789 )</f>
        <v>#N/A</v>
      </c>
      <c r="P9789" t="str" cm="1">
        <f t="array" ref="P9789">IF( $L9789, TRIM(_xll.IMDP("IR", $G$5&amp;$N9789, $G$6)), "" )</f>
        <v/>
      </c>
      <c r="Q9789" t="b" cm="1">
        <f t="array" ref="Q9789">IF(
    $U$1=1, AND($P9789&lt;&gt;"", $P9789&lt;&gt;"...", $P9789&lt;&gt;"입력오류"),
    IF(
        $U$18=1, AND($P9789&lt;&gt;"", $P9789&lt;&gt;"...", $P9789&lt;&gt;"입력오류", ISNUMBER(FIND(INDEX($T$2:$T$7,$U$1),$P9789))),
        IF(
            $U$17="기타", AND($P9789&lt;&gt;"", $P9789&lt;&gt;"...", $P9789&lt;&gt;"입력오류", NOT(ISNUMBER(FIND($T$21:$T$34,$P9789)))),
            AND($P9789&lt;&gt;"", $P9789&lt;&gt;"...", $P9789&lt;&gt;"입력오류", $T$19=$P9789)
        )
    )
)</f>
        <v>0</v>
      </c>
    </row>
    <row r="9790" spans="9:17">
      <c r="I9790">
        <f t="shared" si="457"/>
        <v>9789</v>
      </c>
      <c r="J9790" t="e">
        <f t="shared" si="458"/>
        <v>#N/A</v>
      </c>
      <c r="K9790" t="e">
        <f t="shared" si="456"/>
        <v>#N/A</v>
      </c>
      <c r="L9790" t="b">
        <f>COUNTIF($N$2:N9790, N9790)=1</f>
        <v>0</v>
      </c>
      <c r="M9790" s="37">
        <f>IF( $Q9790, MAX($M$1:M9789)+1, 0)</f>
        <v>0</v>
      </c>
      <c r="N9790" t="e" cm="1">
        <f t="array" ref="N9790">INDEX($A$9:$F$1048576, $J9790, $K9790 )</f>
        <v>#N/A</v>
      </c>
      <c r="O9790" t="e" cm="1">
        <f t="array" ref="O9790">INDEX($B$9:$F$1048576, $J9790, $K9790 )</f>
        <v>#N/A</v>
      </c>
      <c r="P9790" t="str" cm="1">
        <f t="array" ref="P9790">IF( $L9790, TRIM(_xll.IMDP("IR", $G$5&amp;$N9790, $G$6)), "" )</f>
        <v/>
      </c>
      <c r="Q9790" t="b" cm="1">
        <f t="array" ref="Q9790">IF(
    $U$1=1, AND($P9790&lt;&gt;"", $P9790&lt;&gt;"...", $P9790&lt;&gt;"입력오류"),
    IF(
        $U$18=1, AND($P9790&lt;&gt;"", $P9790&lt;&gt;"...", $P9790&lt;&gt;"입력오류", ISNUMBER(FIND(INDEX($T$2:$T$7,$U$1),$P9790))),
        IF(
            $U$17="기타", AND($P9790&lt;&gt;"", $P9790&lt;&gt;"...", $P9790&lt;&gt;"입력오류", NOT(ISNUMBER(FIND($T$21:$T$34,$P9790)))),
            AND($P9790&lt;&gt;"", $P9790&lt;&gt;"...", $P9790&lt;&gt;"입력오류", $T$19=$P9790)
        )
    )
)</f>
        <v>0</v>
      </c>
    </row>
    <row r="9791" spans="9:17">
      <c r="I9791">
        <f t="shared" si="457"/>
        <v>9790</v>
      </c>
      <c r="J9791" t="e">
        <f t="shared" si="458"/>
        <v>#N/A</v>
      </c>
      <c r="K9791" t="e">
        <f t="shared" si="456"/>
        <v>#N/A</v>
      </c>
      <c r="L9791" t="b">
        <f>COUNTIF($N$2:N9791, N9791)=1</f>
        <v>0</v>
      </c>
      <c r="M9791" s="37">
        <f>IF( $Q9791, MAX($M$1:M9790)+1, 0)</f>
        <v>0</v>
      </c>
      <c r="N9791" t="e" cm="1">
        <f t="array" ref="N9791">INDEX($A$9:$F$1048576, $J9791, $K9791 )</f>
        <v>#N/A</v>
      </c>
      <c r="O9791" t="e" cm="1">
        <f t="array" ref="O9791">INDEX($B$9:$F$1048576, $J9791, $K9791 )</f>
        <v>#N/A</v>
      </c>
      <c r="P9791" t="str" cm="1">
        <f t="array" ref="P9791">IF( $L9791, TRIM(_xll.IMDP("IR", $G$5&amp;$N9791, $G$6)), "" )</f>
        <v/>
      </c>
      <c r="Q9791" t="b" cm="1">
        <f t="array" ref="Q9791">IF(
    $U$1=1, AND($P9791&lt;&gt;"", $P9791&lt;&gt;"...", $P9791&lt;&gt;"입력오류"),
    IF(
        $U$18=1, AND($P9791&lt;&gt;"", $P9791&lt;&gt;"...", $P9791&lt;&gt;"입력오류", ISNUMBER(FIND(INDEX($T$2:$T$7,$U$1),$P9791))),
        IF(
            $U$17="기타", AND($P9791&lt;&gt;"", $P9791&lt;&gt;"...", $P9791&lt;&gt;"입력오류", NOT(ISNUMBER(FIND($T$21:$T$34,$P9791)))),
            AND($P9791&lt;&gt;"", $P9791&lt;&gt;"...", $P9791&lt;&gt;"입력오류", $T$19=$P9791)
        )
    )
)</f>
        <v>0</v>
      </c>
    </row>
    <row r="9792" spans="9:17">
      <c r="I9792">
        <f t="shared" si="457"/>
        <v>9791</v>
      </c>
      <c r="J9792" t="e">
        <f t="shared" si="458"/>
        <v>#N/A</v>
      </c>
      <c r="K9792" t="e">
        <f t="shared" si="456"/>
        <v>#N/A</v>
      </c>
      <c r="L9792" t="b">
        <f>COUNTIF($N$2:N9792, N9792)=1</f>
        <v>0</v>
      </c>
      <c r="M9792" s="37">
        <f>IF( $Q9792, MAX($M$1:M9791)+1, 0)</f>
        <v>0</v>
      </c>
      <c r="N9792" t="e" cm="1">
        <f t="array" ref="N9792">INDEX($A$9:$F$1048576, $J9792, $K9792 )</f>
        <v>#N/A</v>
      </c>
      <c r="O9792" t="e" cm="1">
        <f t="array" ref="O9792">INDEX($B$9:$F$1048576, $J9792, $K9792 )</f>
        <v>#N/A</v>
      </c>
      <c r="P9792" t="str" cm="1">
        <f t="array" ref="P9792">IF( $L9792, TRIM(_xll.IMDP("IR", $G$5&amp;$N9792, $G$6)), "" )</f>
        <v/>
      </c>
      <c r="Q9792" t="b" cm="1">
        <f t="array" ref="Q9792">IF(
    $U$1=1, AND($P9792&lt;&gt;"", $P9792&lt;&gt;"...", $P9792&lt;&gt;"입력오류"),
    IF(
        $U$18=1, AND($P9792&lt;&gt;"", $P9792&lt;&gt;"...", $P9792&lt;&gt;"입력오류", ISNUMBER(FIND(INDEX($T$2:$T$7,$U$1),$P9792))),
        IF(
            $U$17="기타", AND($P9792&lt;&gt;"", $P9792&lt;&gt;"...", $P9792&lt;&gt;"입력오류", NOT(ISNUMBER(FIND($T$21:$T$34,$P9792)))),
            AND($P9792&lt;&gt;"", $P9792&lt;&gt;"...", $P9792&lt;&gt;"입력오류", $T$19=$P9792)
        )
    )
)</f>
        <v>0</v>
      </c>
    </row>
    <row r="9793" spans="9:17">
      <c r="I9793">
        <f t="shared" si="457"/>
        <v>9792</v>
      </c>
      <c r="J9793" t="e">
        <f t="shared" si="458"/>
        <v>#N/A</v>
      </c>
      <c r="K9793" t="e">
        <f t="shared" si="456"/>
        <v>#N/A</v>
      </c>
      <c r="L9793" t="b">
        <f>COUNTIF($N$2:N9793, N9793)=1</f>
        <v>0</v>
      </c>
      <c r="M9793" s="37">
        <f>IF( $Q9793, MAX($M$1:M9792)+1, 0)</f>
        <v>0</v>
      </c>
      <c r="N9793" t="e" cm="1">
        <f t="array" ref="N9793">INDEX($A$9:$F$1048576, $J9793, $K9793 )</f>
        <v>#N/A</v>
      </c>
      <c r="O9793" t="e" cm="1">
        <f t="array" ref="O9793">INDEX($B$9:$F$1048576, $J9793, $K9793 )</f>
        <v>#N/A</v>
      </c>
      <c r="P9793" t="str" cm="1">
        <f t="array" ref="P9793">IF( $L9793, TRIM(_xll.IMDP("IR", $G$5&amp;$N9793, $G$6)), "" )</f>
        <v/>
      </c>
      <c r="Q9793" t="b" cm="1">
        <f t="array" ref="Q9793">IF(
    $U$1=1, AND($P9793&lt;&gt;"", $P9793&lt;&gt;"...", $P9793&lt;&gt;"입력오류"),
    IF(
        $U$18=1, AND($P9793&lt;&gt;"", $P9793&lt;&gt;"...", $P9793&lt;&gt;"입력오류", ISNUMBER(FIND(INDEX($T$2:$T$7,$U$1),$P9793))),
        IF(
            $U$17="기타", AND($P9793&lt;&gt;"", $P9793&lt;&gt;"...", $P9793&lt;&gt;"입력오류", NOT(ISNUMBER(FIND($T$21:$T$34,$P9793)))),
            AND($P9793&lt;&gt;"", $P9793&lt;&gt;"...", $P9793&lt;&gt;"입력오류", $T$19=$P9793)
        )
    )
)</f>
        <v>0</v>
      </c>
    </row>
    <row r="9794" spans="9:17">
      <c r="I9794">
        <f t="shared" si="457"/>
        <v>9793</v>
      </c>
      <c r="J9794" t="e">
        <f t="shared" si="458"/>
        <v>#N/A</v>
      </c>
      <c r="K9794" t="e">
        <f t="shared" ref="K9794:K9857" si="459">IF( $I9794&gt;$G$4, NA(), IF($I9794&gt;$G$3, 5, IF($I9794&gt;$G$2, 3, 1 ) ) )</f>
        <v>#N/A</v>
      </c>
      <c r="L9794" t="b">
        <f>COUNTIF($N$2:N9794, N9794)=1</f>
        <v>0</v>
      </c>
      <c r="M9794" s="37">
        <f>IF( $Q9794, MAX($M$1:M9793)+1, 0)</f>
        <v>0</v>
      </c>
      <c r="N9794" t="e" cm="1">
        <f t="array" ref="N9794">INDEX($A$9:$F$1048576, $J9794, $K9794 )</f>
        <v>#N/A</v>
      </c>
      <c r="O9794" t="e" cm="1">
        <f t="array" ref="O9794">INDEX($B$9:$F$1048576, $J9794, $K9794 )</f>
        <v>#N/A</v>
      </c>
      <c r="P9794" t="str" cm="1">
        <f t="array" ref="P9794">IF( $L9794, TRIM(_xll.IMDP("IR", $G$5&amp;$N9794, $G$6)), "" )</f>
        <v/>
      </c>
      <c r="Q9794" t="b" cm="1">
        <f t="array" ref="Q9794">IF(
    $U$1=1, AND($P9794&lt;&gt;"", $P9794&lt;&gt;"...", $P9794&lt;&gt;"입력오류"),
    IF(
        $U$18=1, AND($P9794&lt;&gt;"", $P9794&lt;&gt;"...", $P9794&lt;&gt;"입력오류", ISNUMBER(FIND(INDEX($T$2:$T$7,$U$1),$P9794))),
        IF(
            $U$17="기타", AND($P9794&lt;&gt;"", $P9794&lt;&gt;"...", $P9794&lt;&gt;"입력오류", NOT(ISNUMBER(FIND($T$21:$T$34,$P9794)))),
            AND($P9794&lt;&gt;"", $P9794&lt;&gt;"...", $P9794&lt;&gt;"입력오류", $T$19=$P9794)
        )
    )
)</f>
        <v>0</v>
      </c>
    </row>
    <row r="9795" spans="9:17">
      <c r="I9795">
        <f t="shared" ref="I9795:I9858" si="460">ROW()-1</f>
        <v>9794</v>
      </c>
      <c r="J9795" t="e">
        <f t="shared" ref="J9795:J9858" si="461">IF( $I9795&gt;$G$4, NA(), IF($I9795&gt;$G$3, $I9795-$G$3, IF($I9795&gt;$G$2, $I9795-$G$2, $I9795 ) ) )</f>
        <v>#N/A</v>
      </c>
      <c r="K9795" t="e">
        <f t="shared" si="459"/>
        <v>#N/A</v>
      </c>
      <c r="L9795" t="b">
        <f>COUNTIF($N$2:N9795, N9795)=1</f>
        <v>0</v>
      </c>
      <c r="M9795" s="37">
        <f>IF( $Q9795, MAX($M$1:M9794)+1, 0)</f>
        <v>0</v>
      </c>
      <c r="N9795" t="e" cm="1">
        <f t="array" ref="N9795">INDEX($A$9:$F$1048576, $J9795, $K9795 )</f>
        <v>#N/A</v>
      </c>
      <c r="O9795" t="e" cm="1">
        <f t="array" ref="O9795">INDEX($B$9:$F$1048576, $J9795, $K9795 )</f>
        <v>#N/A</v>
      </c>
      <c r="P9795" t="str" cm="1">
        <f t="array" ref="P9795">IF( $L9795, TRIM(_xll.IMDP("IR", $G$5&amp;$N9795, $G$6)), "" )</f>
        <v/>
      </c>
      <c r="Q9795" t="b" cm="1">
        <f t="array" ref="Q9795">IF(
    $U$1=1, AND($P9795&lt;&gt;"", $P9795&lt;&gt;"...", $P9795&lt;&gt;"입력오류"),
    IF(
        $U$18=1, AND($P9795&lt;&gt;"", $P9795&lt;&gt;"...", $P9795&lt;&gt;"입력오류", ISNUMBER(FIND(INDEX($T$2:$T$7,$U$1),$P9795))),
        IF(
            $U$17="기타", AND($P9795&lt;&gt;"", $P9795&lt;&gt;"...", $P9795&lt;&gt;"입력오류", NOT(ISNUMBER(FIND($T$21:$T$34,$P9795)))),
            AND($P9795&lt;&gt;"", $P9795&lt;&gt;"...", $P9795&lt;&gt;"입력오류", $T$19=$P9795)
        )
    )
)</f>
        <v>0</v>
      </c>
    </row>
    <row r="9796" spans="9:17">
      <c r="I9796">
        <f t="shared" si="460"/>
        <v>9795</v>
      </c>
      <c r="J9796" t="e">
        <f t="shared" si="461"/>
        <v>#N/A</v>
      </c>
      <c r="K9796" t="e">
        <f t="shared" si="459"/>
        <v>#N/A</v>
      </c>
      <c r="L9796" t="b">
        <f>COUNTIF($N$2:N9796, N9796)=1</f>
        <v>0</v>
      </c>
      <c r="M9796" s="37">
        <f>IF( $Q9796, MAX($M$1:M9795)+1, 0)</f>
        <v>0</v>
      </c>
      <c r="N9796" t="e" cm="1">
        <f t="array" ref="N9796">INDEX($A$9:$F$1048576, $J9796, $K9796 )</f>
        <v>#N/A</v>
      </c>
      <c r="O9796" t="e" cm="1">
        <f t="array" ref="O9796">INDEX($B$9:$F$1048576, $J9796, $K9796 )</f>
        <v>#N/A</v>
      </c>
      <c r="P9796" t="str" cm="1">
        <f t="array" ref="P9796">IF( $L9796, TRIM(_xll.IMDP("IR", $G$5&amp;$N9796, $G$6)), "" )</f>
        <v/>
      </c>
      <c r="Q9796" t="b" cm="1">
        <f t="array" ref="Q9796">IF(
    $U$1=1, AND($P9796&lt;&gt;"", $P9796&lt;&gt;"...", $P9796&lt;&gt;"입력오류"),
    IF(
        $U$18=1, AND($P9796&lt;&gt;"", $P9796&lt;&gt;"...", $P9796&lt;&gt;"입력오류", ISNUMBER(FIND(INDEX($T$2:$T$7,$U$1),$P9796))),
        IF(
            $U$17="기타", AND($P9796&lt;&gt;"", $P9796&lt;&gt;"...", $P9796&lt;&gt;"입력오류", NOT(ISNUMBER(FIND($T$21:$T$34,$P9796)))),
            AND($P9796&lt;&gt;"", $P9796&lt;&gt;"...", $P9796&lt;&gt;"입력오류", $T$19=$P9796)
        )
    )
)</f>
        <v>0</v>
      </c>
    </row>
    <row r="9797" spans="9:17">
      <c r="I9797">
        <f t="shared" si="460"/>
        <v>9796</v>
      </c>
      <c r="J9797" t="e">
        <f t="shared" si="461"/>
        <v>#N/A</v>
      </c>
      <c r="K9797" t="e">
        <f t="shared" si="459"/>
        <v>#N/A</v>
      </c>
      <c r="L9797" t="b">
        <f>COUNTIF($N$2:N9797, N9797)=1</f>
        <v>0</v>
      </c>
      <c r="M9797" s="37">
        <f>IF( $Q9797, MAX($M$1:M9796)+1, 0)</f>
        <v>0</v>
      </c>
      <c r="N9797" t="e" cm="1">
        <f t="array" ref="N9797">INDEX($A$9:$F$1048576, $J9797, $K9797 )</f>
        <v>#N/A</v>
      </c>
      <c r="O9797" t="e" cm="1">
        <f t="array" ref="O9797">INDEX($B$9:$F$1048576, $J9797, $K9797 )</f>
        <v>#N/A</v>
      </c>
      <c r="P9797" t="str" cm="1">
        <f t="array" ref="P9797">IF( $L9797, TRIM(_xll.IMDP("IR", $G$5&amp;$N9797, $G$6)), "" )</f>
        <v/>
      </c>
      <c r="Q9797" t="b" cm="1">
        <f t="array" ref="Q9797">IF(
    $U$1=1, AND($P9797&lt;&gt;"", $P9797&lt;&gt;"...", $P9797&lt;&gt;"입력오류"),
    IF(
        $U$18=1, AND($P9797&lt;&gt;"", $P9797&lt;&gt;"...", $P9797&lt;&gt;"입력오류", ISNUMBER(FIND(INDEX($T$2:$T$7,$U$1),$P9797))),
        IF(
            $U$17="기타", AND($P9797&lt;&gt;"", $P9797&lt;&gt;"...", $P9797&lt;&gt;"입력오류", NOT(ISNUMBER(FIND($T$21:$T$34,$P9797)))),
            AND($P9797&lt;&gt;"", $P9797&lt;&gt;"...", $P9797&lt;&gt;"입력오류", $T$19=$P9797)
        )
    )
)</f>
        <v>0</v>
      </c>
    </row>
    <row r="9798" spans="9:17">
      <c r="I9798">
        <f t="shared" si="460"/>
        <v>9797</v>
      </c>
      <c r="J9798" t="e">
        <f t="shared" si="461"/>
        <v>#N/A</v>
      </c>
      <c r="K9798" t="e">
        <f t="shared" si="459"/>
        <v>#N/A</v>
      </c>
      <c r="L9798" t="b">
        <f>COUNTIF($N$2:N9798, N9798)=1</f>
        <v>0</v>
      </c>
      <c r="M9798" s="37">
        <f>IF( $Q9798, MAX($M$1:M9797)+1, 0)</f>
        <v>0</v>
      </c>
      <c r="N9798" t="e" cm="1">
        <f t="array" ref="N9798">INDEX($A$9:$F$1048576, $J9798, $K9798 )</f>
        <v>#N/A</v>
      </c>
      <c r="O9798" t="e" cm="1">
        <f t="array" ref="O9798">INDEX($B$9:$F$1048576, $J9798, $K9798 )</f>
        <v>#N/A</v>
      </c>
      <c r="P9798" t="str" cm="1">
        <f t="array" ref="P9798">IF( $L9798, TRIM(_xll.IMDP("IR", $G$5&amp;$N9798, $G$6)), "" )</f>
        <v/>
      </c>
      <c r="Q9798" t="b" cm="1">
        <f t="array" ref="Q9798">IF(
    $U$1=1, AND($P9798&lt;&gt;"", $P9798&lt;&gt;"...", $P9798&lt;&gt;"입력오류"),
    IF(
        $U$18=1, AND($P9798&lt;&gt;"", $P9798&lt;&gt;"...", $P9798&lt;&gt;"입력오류", ISNUMBER(FIND(INDEX($T$2:$T$7,$U$1),$P9798))),
        IF(
            $U$17="기타", AND($P9798&lt;&gt;"", $P9798&lt;&gt;"...", $P9798&lt;&gt;"입력오류", NOT(ISNUMBER(FIND($T$21:$T$34,$P9798)))),
            AND($P9798&lt;&gt;"", $P9798&lt;&gt;"...", $P9798&lt;&gt;"입력오류", $T$19=$P9798)
        )
    )
)</f>
        <v>0</v>
      </c>
    </row>
    <row r="9799" spans="9:17">
      <c r="I9799">
        <f t="shared" si="460"/>
        <v>9798</v>
      </c>
      <c r="J9799" t="e">
        <f t="shared" si="461"/>
        <v>#N/A</v>
      </c>
      <c r="K9799" t="e">
        <f t="shared" si="459"/>
        <v>#N/A</v>
      </c>
      <c r="L9799" t="b">
        <f>COUNTIF($N$2:N9799, N9799)=1</f>
        <v>0</v>
      </c>
      <c r="M9799" s="37">
        <f>IF( $Q9799, MAX($M$1:M9798)+1, 0)</f>
        <v>0</v>
      </c>
      <c r="N9799" t="e" cm="1">
        <f t="array" ref="N9799">INDEX($A$9:$F$1048576, $J9799, $K9799 )</f>
        <v>#N/A</v>
      </c>
      <c r="O9799" t="e" cm="1">
        <f t="array" ref="O9799">INDEX($B$9:$F$1048576, $J9799, $K9799 )</f>
        <v>#N/A</v>
      </c>
      <c r="P9799" t="str" cm="1">
        <f t="array" ref="P9799">IF( $L9799, TRIM(_xll.IMDP("IR", $G$5&amp;$N9799, $G$6)), "" )</f>
        <v/>
      </c>
      <c r="Q9799" t="b" cm="1">
        <f t="array" ref="Q9799">IF(
    $U$1=1, AND($P9799&lt;&gt;"", $P9799&lt;&gt;"...", $P9799&lt;&gt;"입력오류"),
    IF(
        $U$18=1, AND($P9799&lt;&gt;"", $P9799&lt;&gt;"...", $P9799&lt;&gt;"입력오류", ISNUMBER(FIND(INDEX($T$2:$T$7,$U$1),$P9799))),
        IF(
            $U$17="기타", AND($P9799&lt;&gt;"", $P9799&lt;&gt;"...", $P9799&lt;&gt;"입력오류", NOT(ISNUMBER(FIND($T$21:$T$34,$P9799)))),
            AND($P9799&lt;&gt;"", $P9799&lt;&gt;"...", $P9799&lt;&gt;"입력오류", $T$19=$P9799)
        )
    )
)</f>
        <v>0</v>
      </c>
    </row>
    <row r="9800" spans="9:17">
      <c r="I9800">
        <f t="shared" si="460"/>
        <v>9799</v>
      </c>
      <c r="J9800" t="e">
        <f t="shared" si="461"/>
        <v>#N/A</v>
      </c>
      <c r="K9800" t="e">
        <f t="shared" si="459"/>
        <v>#N/A</v>
      </c>
      <c r="L9800" t="b">
        <f>COUNTIF($N$2:N9800, N9800)=1</f>
        <v>0</v>
      </c>
      <c r="M9800" s="37">
        <f>IF( $Q9800, MAX($M$1:M9799)+1, 0)</f>
        <v>0</v>
      </c>
      <c r="N9800" t="e" cm="1">
        <f t="array" ref="N9800">INDEX($A$9:$F$1048576, $J9800, $K9800 )</f>
        <v>#N/A</v>
      </c>
      <c r="O9800" t="e" cm="1">
        <f t="array" ref="O9800">INDEX($B$9:$F$1048576, $J9800, $K9800 )</f>
        <v>#N/A</v>
      </c>
      <c r="P9800" t="str" cm="1">
        <f t="array" ref="P9800">IF( $L9800, TRIM(_xll.IMDP("IR", $G$5&amp;$N9800, $G$6)), "" )</f>
        <v/>
      </c>
      <c r="Q9800" t="b" cm="1">
        <f t="array" ref="Q9800">IF(
    $U$1=1, AND($P9800&lt;&gt;"", $P9800&lt;&gt;"...", $P9800&lt;&gt;"입력오류"),
    IF(
        $U$18=1, AND($P9800&lt;&gt;"", $P9800&lt;&gt;"...", $P9800&lt;&gt;"입력오류", ISNUMBER(FIND(INDEX($T$2:$T$7,$U$1),$P9800))),
        IF(
            $U$17="기타", AND($P9800&lt;&gt;"", $P9800&lt;&gt;"...", $P9800&lt;&gt;"입력오류", NOT(ISNUMBER(FIND($T$21:$T$34,$P9800)))),
            AND($P9800&lt;&gt;"", $P9800&lt;&gt;"...", $P9800&lt;&gt;"입력오류", $T$19=$P9800)
        )
    )
)</f>
        <v>0</v>
      </c>
    </row>
    <row r="9801" spans="9:17">
      <c r="I9801">
        <f t="shared" si="460"/>
        <v>9800</v>
      </c>
      <c r="J9801" t="e">
        <f t="shared" si="461"/>
        <v>#N/A</v>
      </c>
      <c r="K9801" t="e">
        <f t="shared" si="459"/>
        <v>#N/A</v>
      </c>
      <c r="L9801" t="b">
        <f>COUNTIF($N$2:N9801, N9801)=1</f>
        <v>0</v>
      </c>
      <c r="M9801" s="37">
        <f>IF( $Q9801, MAX($M$1:M9800)+1, 0)</f>
        <v>0</v>
      </c>
      <c r="N9801" t="e" cm="1">
        <f t="array" ref="N9801">INDEX($A$9:$F$1048576, $J9801, $K9801 )</f>
        <v>#N/A</v>
      </c>
      <c r="O9801" t="e" cm="1">
        <f t="array" ref="O9801">INDEX($B$9:$F$1048576, $J9801, $K9801 )</f>
        <v>#N/A</v>
      </c>
      <c r="P9801" t="str" cm="1">
        <f t="array" ref="P9801">IF( $L9801, TRIM(_xll.IMDP("IR", $G$5&amp;$N9801, $G$6)), "" )</f>
        <v/>
      </c>
      <c r="Q9801" t="b" cm="1">
        <f t="array" ref="Q9801">IF(
    $U$1=1, AND($P9801&lt;&gt;"", $P9801&lt;&gt;"...", $P9801&lt;&gt;"입력오류"),
    IF(
        $U$18=1, AND($P9801&lt;&gt;"", $P9801&lt;&gt;"...", $P9801&lt;&gt;"입력오류", ISNUMBER(FIND(INDEX($T$2:$T$7,$U$1),$P9801))),
        IF(
            $U$17="기타", AND($P9801&lt;&gt;"", $P9801&lt;&gt;"...", $P9801&lt;&gt;"입력오류", NOT(ISNUMBER(FIND($T$21:$T$34,$P9801)))),
            AND($P9801&lt;&gt;"", $P9801&lt;&gt;"...", $P9801&lt;&gt;"입력오류", $T$19=$P9801)
        )
    )
)</f>
        <v>0</v>
      </c>
    </row>
    <row r="9802" spans="9:17">
      <c r="I9802">
        <f t="shared" si="460"/>
        <v>9801</v>
      </c>
      <c r="J9802" t="e">
        <f t="shared" si="461"/>
        <v>#N/A</v>
      </c>
      <c r="K9802" t="e">
        <f t="shared" si="459"/>
        <v>#N/A</v>
      </c>
      <c r="L9802" t="b">
        <f>COUNTIF($N$2:N9802, N9802)=1</f>
        <v>0</v>
      </c>
      <c r="M9802" s="37">
        <f>IF( $Q9802, MAX($M$1:M9801)+1, 0)</f>
        <v>0</v>
      </c>
      <c r="N9802" t="e" cm="1">
        <f t="array" ref="N9802">INDEX($A$9:$F$1048576, $J9802, $K9802 )</f>
        <v>#N/A</v>
      </c>
      <c r="O9802" t="e" cm="1">
        <f t="array" ref="O9802">INDEX($B$9:$F$1048576, $J9802, $K9802 )</f>
        <v>#N/A</v>
      </c>
      <c r="P9802" t="str" cm="1">
        <f t="array" ref="P9802">IF( $L9802, TRIM(_xll.IMDP("IR", $G$5&amp;$N9802, $G$6)), "" )</f>
        <v/>
      </c>
      <c r="Q9802" t="b" cm="1">
        <f t="array" ref="Q9802">IF(
    $U$1=1, AND($P9802&lt;&gt;"", $P9802&lt;&gt;"...", $P9802&lt;&gt;"입력오류"),
    IF(
        $U$18=1, AND($P9802&lt;&gt;"", $P9802&lt;&gt;"...", $P9802&lt;&gt;"입력오류", ISNUMBER(FIND(INDEX($T$2:$T$7,$U$1),$P9802))),
        IF(
            $U$17="기타", AND($P9802&lt;&gt;"", $P9802&lt;&gt;"...", $P9802&lt;&gt;"입력오류", NOT(ISNUMBER(FIND($T$21:$T$34,$P9802)))),
            AND($P9802&lt;&gt;"", $P9802&lt;&gt;"...", $P9802&lt;&gt;"입력오류", $T$19=$P9802)
        )
    )
)</f>
        <v>0</v>
      </c>
    </row>
    <row r="9803" spans="9:17">
      <c r="I9803">
        <f t="shared" si="460"/>
        <v>9802</v>
      </c>
      <c r="J9803" t="e">
        <f t="shared" si="461"/>
        <v>#N/A</v>
      </c>
      <c r="K9803" t="e">
        <f t="shared" si="459"/>
        <v>#N/A</v>
      </c>
      <c r="L9803" t="b">
        <f>COUNTIF($N$2:N9803, N9803)=1</f>
        <v>0</v>
      </c>
      <c r="M9803" s="37">
        <f>IF( $Q9803, MAX($M$1:M9802)+1, 0)</f>
        <v>0</v>
      </c>
      <c r="N9803" t="e" cm="1">
        <f t="array" ref="N9803">INDEX($A$9:$F$1048576, $J9803, $K9803 )</f>
        <v>#N/A</v>
      </c>
      <c r="O9803" t="e" cm="1">
        <f t="array" ref="O9803">INDEX($B$9:$F$1048576, $J9803, $K9803 )</f>
        <v>#N/A</v>
      </c>
      <c r="P9803" t="str" cm="1">
        <f t="array" ref="P9803">IF( $L9803, TRIM(_xll.IMDP("IR", $G$5&amp;$N9803, $G$6)), "" )</f>
        <v/>
      </c>
      <c r="Q9803" t="b" cm="1">
        <f t="array" ref="Q9803">IF(
    $U$1=1, AND($P9803&lt;&gt;"", $P9803&lt;&gt;"...", $P9803&lt;&gt;"입력오류"),
    IF(
        $U$18=1, AND($P9803&lt;&gt;"", $P9803&lt;&gt;"...", $P9803&lt;&gt;"입력오류", ISNUMBER(FIND(INDEX($T$2:$T$7,$U$1),$P9803))),
        IF(
            $U$17="기타", AND($P9803&lt;&gt;"", $P9803&lt;&gt;"...", $P9803&lt;&gt;"입력오류", NOT(ISNUMBER(FIND($T$21:$T$34,$P9803)))),
            AND($P9803&lt;&gt;"", $P9803&lt;&gt;"...", $P9803&lt;&gt;"입력오류", $T$19=$P9803)
        )
    )
)</f>
        <v>0</v>
      </c>
    </row>
    <row r="9804" spans="9:17">
      <c r="I9804">
        <f t="shared" si="460"/>
        <v>9803</v>
      </c>
      <c r="J9804" t="e">
        <f t="shared" si="461"/>
        <v>#N/A</v>
      </c>
      <c r="K9804" t="e">
        <f t="shared" si="459"/>
        <v>#N/A</v>
      </c>
      <c r="L9804" t="b">
        <f>COUNTIF($N$2:N9804, N9804)=1</f>
        <v>0</v>
      </c>
      <c r="M9804" s="37">
        <f>IF( $Q9804, MAX($M$1:M9803)+1, 0)</f>
        <v>0</v>
      </c>
      <c r="N9804" t="e" cm="1">
        <f t="array" ref="N9804">INDEX($A$9:$F$1048576, $J9804, $K9804 )</f>
        <v>#N/A</v>
      </c>
      <c r="O9804" t="e" cm="1">
        <f t="array" ref="O9804">INDEX($B$9:$F$1048576, $J9804, $K9804 )</f>
        <v>#N/A</v>
      </c>
      <c r="P9804" t="str" cm="1">
        <f t="array" ref="P9804">IF( $L9804, TRIM(_xll.IMDP("IR", $G$5&amp;$N9804, $G$6)), "" )</f>
        <v/>
      </c>
      <c r="Q9804" t="b" cm="1">
        <f t="array" ref="Q9804">IF(
    $U$1=1, AND($P9804&lt;&gt;"", $P9804&lt;&gt;"...", $P9804&lt;&gt;"입력오류"),
    IF(
        $U$18=1, AND($P9804&lt;&gt;"", $P9804&lt;&gt;"...", $P9804&lt;&gt;"입력오류", ISNUMBER(FIND(INDEX($T$2:$T$7,$U$1),$P9804))),
        IF(
            $U$17="기타", AND($P9804&lt;&gt;"", $P9804&lt;&gt;"...", $P9804&lt;&gt;"입력오류", NOT(ISNUMBER(FIND($T$21:$T$34,$P9804)))),
            AND($P9804&lt;&gt;"", $P9804&lt;&gt;"...", $P9804&lt;&gt;"입력오류", $T$19=$P9804)
        )
    )
)</f>
        <v>0</v>
      </c>
    </row>
    <row r="9805" spans="9:17">
      <c r="I9805">
        <f t="shared" si="460"/>
        <v>9804</v>
      </c>
      <c r="J9805" t="e">
        <f t="shared" si="461"/>
        <v>#N/A</v>
      </c>
      <c r="K9805" t="e">
        <f t="shared" si="459"/>
        <v>#N/A</v>
      </c>
      <c r="L9805" t="b">
        <f>COUNTIF($N$2:N9805, N9805)=1</f>
        <v>0</v>
      </c>
      <c r="M9805" s="37">
        <f>IF( $Q9805, MAX($M$1:M9804)+1, 0)</f>
        <v>0</v>
      </c>
      <c r="N9805" t="e" cm="1">
        <f t="array" ref="N9805">INDEX($A$9:$F$1048576, $J9805, $K9805 )</f>
        <v>#N/A</v>
      </c>
      <c r="O9805" t="e" cm="1">
        <f t="array" ref="O9805">INDEX($B$9:$F$1048576, $J9805, $K9805 )</f>
        <v>#N/A</v>
      </c>
      <c r="P9805" t="str" cm="1">
        <f t="array" ref="P9805">IF( $L9805, TRIM(_xll.IMDP("IR", $G$5&amp;$N9805, $G$6)), "" )</f>
        <v/>
      </c>
      <c r="Q9805" t="b" cm="1">
        <f t="array" ref="Q9805">IF(
    $U$1=1, AND($P9805&lt;&gt;"", $P9805&lt;&gt;"...", $P9805&lt;&gt;"입력오류"),
    IF(
        $U$18=1, AND($P9805&lt;&gt;"", $P9805&lt;&gt;"...", $P9805&lt;&gt;"입력오류", ISNUMBER(FIND(INDEX($T$2:$T$7,$U$1),$P9805))),
        IF(
            $U$17="기타", AND($P9805&lt;&gt;"", $P9805&lt;&gt;"...", $P9805&lt;&gt;"입력오류", NOT(ISNUMBER(FIND($T$21:$T$34,$P9805)))),
            AND($P9805&lt;&gt;"", $P9805&lt;&gt;"...", $P9805&lt;&gt;"입력오류", $T$19=$P9805)
        )
    )
)</f>
        <v>0</v>
      </c>
    </row>
    <row r="9806" spans="9:17">
      <c r="I9806">
        <f t="shared" si="460"/>
        <v>9805</v>
      </c>
      <c r="J9806" t="e">
        <f t="shared" si="461"/>
        <v>#N/A</v>
      </c>
      <c r="K9806" t="e">
        <f t="shared" si="459"/>
        <v>#N/A</v>
      </c>
      <c r="L9806" t="b">
        <f>COUNTIF($N$2:N9806, N9806)=1</f>
        <v>0</v>
      </c>
      <c r="M9806" s="37">
        <f>IF( $Q9806, MAX($M$1:M9805)+1, 0)</f>
        <v>0</v>
      </c>
      <c r="N9806" t="e" cm="1">
        <f t="array" ref="N9806">INDEX($A$9:$F$1048576, $J9806, $K9806 )</f>
        <v>#N/A</v>
      </c>
      <c r="O9806" t="e" cm="1">
        <f t="array" ref="O9806">INDEX($B$9:$F$1048576, $J9806, $K9806 )</f>
        <v>#N/A</v>
      </c>
      <c r="P9806" t="str" cm="1">
        <f t="array" ref="P9806">IF( $L9806, TRIM(_xll.IMDP("IR", $G$5&amp;$N9806, $G$6)), "" )</f>
        <v/>
      </c>
      <c r="Q9806" t="b" cm="1">
        <f t="array" ref="Q9806">IF(
    $U$1=1, AND($P9806&lt;&gt;"", $P9806&lt;&gt;"...", $P9806&lt;&gt;"입력오류"),
    IF(
        $U$18=1, AND($P9806&lt;&gt;"", $P9806&lt;&gt;"...", $P9806&lt;&gt;"입력오류", ISNUMBER(FIND(INDEX($T$2:$T$7,$U$1),$P9806))),
        IF(
            $U$17="기타", AND($P9806&lt;&gt;"", $P9806&lt;&gt;"...", $P9806&lt;&gt;"입력오류", NOT(ISNUMBER(FIND($T$21:$T$34,$P9806)))),
            AND($P9806&lt;&gt;"", $P9806&lt;&gt;"...", $P9806&lt;&gt;"입력오류", $T$19=$P9806)
        )
    )
)</f>
        <v>0</v>
      </c>
    </row>
    <row r="9807" spans="9:17">
      <c r="I9807">
        <f t="shared" si="460"/>
        <v>9806</v>
      </c>
      <c r="J9807" t="e">
        <f t="shared" si="461"/>
        <v>#N/A</v>
      </c>
      <c r="K9807" t="e">
        <f t="shared" si="459"/>
        <v>#N/A</v>
      </c>
      <c r="L9807" t="b">
        <f>COUNTIF($N$2:N9807, N9807)=1</f>
        <v>0</v>
      </c>
      <c r="M9807" s="37">
        <f>IF( $Q9807, MAX($M$1:M9806)+1, 0)</f>
        <v>0</v>
      </c>
      <c r="N9807" t="e" cm="1">
        <f t="array" ref="N9807">INDEX($A$9:$F$1048576, $J9807, $K9807 )</f>
        <v>#N/A</v>
      </c>
      <c r="O9807" t="e" cm="1">
        <f t="array" ref="O9807">INDEX($B$9:$F$1048576, $J9807, $K9807 )</f>
        <v>#N/A</v>
      </c>
      <c r="P9807" t="str" cm="1">
        <f t="array" ref="P9807">IF( $L9807, TRIM(_xll.IMDP("IR", $G$5&amp;$N9807, $G$6)), "" )</f>
        <v/>
      </c>
      <c r="Q9807" t="b" cm="1">
        <f t="array" ref="Q9807">IF(
    $U$1=1, AND($P9807&lt;&gt;"", $P9807&lt;&gt;"...", $P9807&lt;&gt;"입력오류"),
    IF(
        $U$18=1, AND($P9807&lt;&gt;"", $P9807&lt;&gt;"...", $P9807&lt;&gt;"입력오류", ISNUMBER(FIND(INDEX($T$2:$T$7,$U$1),$P9807))),
        IF(
            $U$17="기타", AND($P9807&lt;&gt;"", $P9807&lt;&gt;"...", $P9807&lt;&gt;"입력오류", NOT(ISNUMBER(FIND($T$21:$T$34,$P9807)))),
            AND($P9807&lt;&gt;"", $P9807&lt;&gt;"...", $P9807&lt;&gt;"입력오류", $T$19=$P9807)
        )
    )
)</f>
        <v>0</v>
      </c>
    </row>
    <row r="9808" spans="9:17">
      <c r="I9808">
        <f t="shared" si="460"/>
        <v>9807</v>
      </c>
      <c r="J9808" t="e">
        <f t="shared" si="461"/>
        <v>#N/A</v>
      </c>
      <c r="K9808" t="e">
        <f t="shared" si="459"/>
        <v>#N/A</v>
      </c>
      <c r="L9808" t="b">
        <f>COUNTIF($N$2:N9808, N9808)=1</f>
        <v>0</v>
      </c>
      <c r="M9808" s="37">
        <f>IF( $Q9808, MAX($M$1:M9807)+1, 0)</f>
        <v>0</v>
      </c>
      <c r="N9808" t="e" cm="1">
        <f t="array" ref="N9808">INDEX($A$9:$F$1048576, $J9808, $K9808 )</f>
        <v>#N/A</v>
      </c>
      <c r="O9808" t="e" cm="1">
        <f t="array" ref="O9808">INDEX($B$9:$F$1048576, $J9808, $K9808 )</f>
        <v>#N/A</v>
      </c>
      <c r="P9808" t="str" cm="1">
        <f t="array" ref="P9808">IF( $L9808, TRIM(_xll.IMDP("IR", $G$5&amp;$N9808, $G$6)), "" )</f>
        <v/>
      </c>
      <c r="Q9808" t="b" cm="1">
        <f t="array" ref="Q9808">IF(
    $U$1=1, AND($P9808&lt;&gt;"", $P9808&lt;&gt;"...", $P9808&lt;&gt;"입력오류"),
    IF(
        $U$18=1, AND($P9808&lt;&gt;"", $P9808&lt;&gt;"...", $P9808&lt;&gt;"입력오류", ISNUMBER(FIND(INDEX($T$2:$T$7,$U$1),$P9808))),
        IF(
            $U$17="기타", AND($P9808&lt;&gt;"", $P9808&lt;&gt;"...", $P9808&lt;&gt;"입력오류", NOT(ISNUMBER(FIND($T$21:$T$34,$P9808)))),
            AND($P9808&lt;&gt;"", $P9808&lt;&gt;"...", $P9808&lt;&gt;"입력오류", $T$19=$P9808)
        )
    )
)</f>
        <v>0</v>
      </c>
    </row>
    <row r="9809" spans="9:17">
      <c r="I9809">
        <f t="shared" si="460"/>
        <v>9808</v>
      </c>
      <c r="J9809" t="e">
        <f t="shared" si="461"/>
        <v>#N/A</v>
      </c>
      <c r="K9809" t="e">
        <f t="shared" si="459"/>
        <v>#N/A</v>
      </c>
      <c r="L9809" t="b">
        <f>COUNTIF($N$2:N9809, N9809)=1</f>
        <v>0</v>
      </c>
      <c r="M9809" s="37">
        <f>IF( $Q9809, MAX($M$1:M9808)+1, 0)</f>
        <v>0</v>
      </c>
      <c r="N9809" t="e" cm="1">
        <f t="array" ref="N9809">INDEX($A$9:$F$1048576, $J9809, $K9809 )</f>
        <v>#N/A</v>
      </c>
      <c r="O9809" t="e" cm="1">
        <f t="array" ref="O9809">INDEX($B$9:$F$1048576, $J9809, $K9809 )</f>
        <v>#N/A</v>
      </c>
      <c r="P9809" t="str" cm="1">
        <f t="array" ref="P9809">IF( $L9809, TRIM(_xll.IMDP("IR", $G$5&amp;$N9809, $G$6)), "" )</f>
        <v/>
      </c>
      <c r="Q9809" t="b" cm="1">
        <f t="array" ref="Q9809">IF(
    $U$1=1, AND($P9809&lt;&gt;"", $P9809&lt;&gt;"...", $P9809&lt;&gt;"입력오류"),
    IF(
        $U$18=1, AND($P9809&lt;&gt;"", $P9809&lt;&gt;"...", $P9809&lt;&gt;"입력오류", ISNUMBER(FIND(INDEX($T$2:$T$7,$U$1),$P9809))),
        IF(
            $U$17="기타", AND($P9809&lt;&gt;"", $P9809&lt;&gt;"...", $P9809&lt;&gt;"입력오류", NOT(ISNUMBER(FIND($T$21:$T$34,$P9809)))),
            AND($P9809&lt;&gt;"", $P9809&lt;&gt;"...", $P9809&lt;&gt;"입력오류", $T$19=$P9809)
        )
    )
)</f>
        <v>0</v>
      </c>
    </row>
    <row r="9810" spans="9:17">
      <c r="I9810">
        <f t="shared" si="460"/>
        <v>9809</v>
      </c>
      <c r="J9810" t="e">
        <f t="shared" si="461"/>
        <v>#N/A</v>
      </c>
      <c r="K9810" t="e">
        <f t="shared" si="459"/>
        <v>#N/A</v>
      </c>
      <c r="L9810" t="b">
        <f>COUNTIF($N$2:N9810, N9810)=1</f>
        <v>0</v>
      </c>
      <c r="M9810" s="37">
        <f>IF( $Q9810, MAX($M$1:M9809)+1, 0)</f>
        <v>0</v>
      </c>
      <c r="N9810" t="e" cm="1">
        <f t="array" ref="N9810">INDEX($A$9:$F$1048576, $J9810, $K9810 )</f>
        <v>#N/A</v>
      </c>
      <c r="O9810" t="e" cm="1">
        <f t="array" ref="O9810">INDEX($B$9:$F$1048576, $J9810, $K9810 )</f>
        <v>#N/A</v>
      </c>
      <c r="P9810" t="str" cm="1">
        <f t="array" ref="P9810">IF( $L9810, TRIM(_xll.IMDP("IR", $G$5&amp;$N9810, $G$6)), "" )</f>
        <v/>
      </c>
      <c r="Q9810" t="b" cm="1">
        <f t="array" ref="Q9810">IF(
    $U$1=1, AND($P9810&lt;&gt;"", $P9810&lt;&gt;"...", $P9810&lt;&gt;"입력오류"),
    IF(
        $U$18=1, AND($P9810&lt;&gt;"", $P9810&lt;&gt;"...", $P9810&lt;&gt;"입력오류", ISNUMBER(FIND(INDEX($T$2:$T$7,$U$1),$P9810))),
        IF(
            $U$17="기타", AND($P9810&lt;&gt;"", $P9810&lt;&gt;"...", $P9810&lt;&gt;"입력오류", NOT(ISNUMBER(FIND($T$21:$T$34,$P9810)))),
            AND($P9810&lt;&gt;"", $P9810&lt;&gt;"...", $P9810&lt;&gt;"입력오류", $T$19=$P9810)
        )
    )
)</f>
        <v>0</v>
      </c>
    </row>
    <row r="9811" spans="9:17">
      <c r="I9811">
        <f t="shared" si="460"/>
        <v>9810</v>
      </c>
      <c r="J9811" t="e">
        <f t="shared" si="461"/>
        <v>#N/A</v>
      </c>
      <c r="K9811" t="e">
        <f t="shared" si="459"/>
        <v>#N/A</v>
      </c>
      <c r="L9811" t="b">
        <f>COUNTIF($N$2:N9811, N9811)=1</f>
        <v>0</v>
      </c>
      <c r="M9811" s="37">
        <f>IF( $Q9811, MAX($M$1:M9810)+1, 0)</f>
        <v>0</v>
      </c>
      <c r="N9811" t="e" cm="1">
        <f t="array" ref="N9811">INDEX($A$9:$F$1048576, $J9811, $K9811 )</f>
        <v>#N/A</v>
      </c>
      <c r="O9811" t="e" cm="1">
        <f t="array" ref="O9811">INDEX($B$9:$F$1048576, $J9811, $K9811 )</f>
        <v>#N/A</v>
      </c>
      <c r="P9811" t="str" cm="1">
        <f t="array" ref="P9811">IF( $L9811, TRIM(_xll.IMDP("IR", $G$5&amp;$N9811, $G$6)), "" )</f>
        <v/>
      </c>
      <c r="Q9811" t="b" cm="1">
        <f t="array" ref="Q9811">IF(
    $U$1=1, AND($P9811&lt;&gt;"", $P9811&lt;&gt;"...", $P9811&lt;&gt;"입력오류"),
    IF(
        $U$18=1, AND($P9811&lt;&gt;"", $P9811&lt;&gt;"...", $P9811&lt;&gt;"입력오류", ISNUMBER(FIND(INDEX($T$2:$T$7,$U$1),$P9811))),
        IF(
            $U$17="기타", AND($P9811&lt;&gt;"", $P9811&lt;&gt;"...", $P9811&lt;&gt;"입력오류", NOT(ISNUMBER(FIND($T$21:$T$34,$P9811)))),
            AND($P9811&lt;&gt;"", $P9811&lt;&gt;"...", $P9811&lt;&gt;"입력오류", $T$19=$P9811)
        )
    )
)</f>
        <v>0</v>
      </c>
    </row>
    <row r="9812" spans="9:17">
      <c r="I9812">
        <f t="shared" si="460"/>
        <v>9811</v>
      </c>
      <c r="J9812" t="e">
        <f t="shared" si="461"/>
        <v>#N/A</v>
      </c>
      <c r="K9812" t="e">
        <f t="shared" si="459"/>
        <v>#N/A</v>
      </c>
      <c r="L9812" t="b">
        <f>COUNTIF($N$2:N9812, N9812)=1</f>
        <v>0</v>
      </c>
      <c r="M9812" s="37">
        <f>IF( $Q9812, MAX($M$1:M9811)+1, 0)</f>
        <v>0</v>
      </c>
      <c r="N9812" t="e" cm="1">
        <f t="array" ref="N9812">INDEX($A$9:$F$1048576, $J9812, $K9812 )</f>
        <v>#N/A</v>
      </c>
      <c r="O9812" t="e" cm="1">
        <f t="array" ref="O9812">INDEX($B$9:$F$1048576, $J9812, $K9812 )</f>
        <v>#N/A</v>
      </c>
      <c r="P9812" t="str" cm="1">
        <f t="array" ref="P9812">IF( $L9812, TRIM(_xll.IMDP("IR", $G$5&amp;$N9812, $G$6)), "" )</f>
        <v/>
      </c>
      <c r="Q9812" t="b" cm="1">
        <f t="array" ref="Q9812">IF(
    $U$1=1, AND($P9812&lt;&gt;"", $P9812&lt;&gt;"...", $P9812&lt;&gt;"입력오류"),
    IF(
        $U$18=1, AND($P9812&lt;&gt;"", $P9812&lt;&gt;"...", $P9812&lt;&gt;"입력오류", ISNUMBER(FIND(INDEX($T$2:$T$7,$U$1),$P9812))),
        IF(
            $U$17="기타", AND($P9812&lt;&gt;"", $P9812&lt;&gt;"...", $P9812&lt;&gt;"입력오류", NOT(ISNUMBER(FIND($T$21:$T$34,$P9812)))),
            AND($P9812&lt;&gt;"", $P9812&lt;&gt;"...", $P9812&lt;&gt;"입력오류", $T$19=$P9812)
        )
    )
)</f>
        <v>0</v>
      </c>
    </row>
    <row r="9813" spans="9:17">
      <c r="I9813">
        <f t="shared" si="460"/>
        <v>9812</v>
      </c>
      <c r="J9813" t="e">
        <f t="shared" si="461"/>
        <v>#N/A</v>
      </c>
      <c r="K9813" t="e">
        <f t="shared" si="459"/>
        <v>#N/A</v>
      </c>
      <c r="L9813" t="b">
        <f>COUNTIF($N$2:N9813, N9813)=1</f>
        <v>0</v>
      </c>
      <c r="M9813" s="37">
        <f>IF( $Q9813, MAX($M$1:M9812)+1, 0)</f>
        <v>0</v>
      </c>
      <c r="N9813" t="e" cm="1">
        <f t="array" ref="N9813">INDEX($A$9:$F$1048576, $J9813, $K9813 )</f>
        <v>#N/A</v>
      </c>
      <c r="O9813" t="e" cm="1">
        <f t="array" ref="O9813">INDEX($B$9:$F$1048576, $J9813, $K9813 )</f>
        <v>#N/A</v>
      </c>
      <c r="P9813" t="str" cm="1">
        <f t="array" ref="P9813">IF( $L9813, TRIM(_xll.IMDP("IR", $G$5&amp;$N9813, $G$6)), "" )</f>
        <v/>
      </c>
      <c r="Q9813" t="b" cm="1">
        <f t="array" ref="Q9813">IF(
    $U$1=1, AND($P9813&lt;&gt;"", $P9813&lt;&gt;"...", $P9813&lt;&gt;"입력오류"),
    IF(
        $U$18=1, AND($P9813&lt;&gt;"", $P9813&lt;&gt;"...", $P9813&lt;&gt;"입력오류", ISNUMBER(FIND(INDEX($T$2:$T$7,$U$1),$P9813))),
        IF(
            $U$17="기타", AND($P9813&lt;&gt;"", $P9813&lt;&gt;"...", $P9813&lt;&gt;"입력오류", NOT(ISNUMBER(FIND($T$21:$T$34,$P9813)))),
            AND($P9813&lt;&gt;"", $P9813&lt;&gt;"...", $P9813&lt;&gt;"입력오류", $T$19=$P9813)
        )
    )
)</f>
        <v>0</v>
      </c>
    </row>
    <row r="9814" spans="9:17">
      <c r="I9814">
        <f t="shared" si="460"/>
        <v>9813</v>
      </c>
      <c r="J9814" t="e">
        <f t="shared" si="461"/>
        <v>#N/A</v>
      </c>
      <c r="K9814" t="e">
        <f t="shared" si="459"/>
        <v>#N/A</v>
      </c>
      <c r="L9814" t="b">
        <f>COUNTIF($N$2:N9814, N9814)=1</f>
        <v>0</v>
      </c>
      <c r="M9814" s="37">
        <f>IF( $Q9814, MAX($M$1:M9813)+1, 0)</f>
        <v>0</v>
      </c>
      <c r="N9814" t="e" cm="1">
        <f t="array" ref="N9814">INDEX($A$9:$F$1048576, $J9814, $K9814 )</f>
        <v>#N/A</v>
      </c>
      <c r="O9814" t="e" cm="1">
        <f t="array" ref="O9814">INDEX($B$9:$F$1048576, $J9814, $K9814 )</f>
        <v>#N/A</v>
      </c>
      <c r="P9814" t="str" cm="1">
        <f t="array" ref="P9814">IF( $L9814, TRIM(_xll.IMDP("IR", $G$5&amp;$N9814, $G$6)), "" )</f>
        <v/>
      </c>
      <c r="Q9814" t="b" cm="1">
        <f t="array" ref="Q9814">IF(
    $U$1=1, AND($P9814&lt;&gt;"", $P9814&lt;&gt;"...", $P9814&lt;&gt;"입력오류"),
    IF(
        $U$18=1, AND($P9814&lt;&gt;"", $P9814&lt;&gt;"...", $P9814&lt;&gt;"입력오류", ISNUMBER(FIND(INDEX($T$2:$T$7,$U$1),$P9814))),
        IF(
            $U$17="기타", AND($P9814&lt;&gt;"", $P9814&lt;&gt;"...", $P9814&lt;&gt;"입력오류", NOT(ISNUMBER(FIND($T$21:$T$34,$P9814)))),
            AND($P9814&lt;&gt;"", $P9814&lt;&gt;"...", $P9814&lt;&gt;"입력오류", $T$19=$P9814)
        )
    )
)</f>
        <v>0</v>
      </c>
    </row>
    <row r="9815" spans="9:17">
      <c r="I9815">
        <f t="shared" si="460"/>
        <v>9814</v>
      </c>
      <c r="J9815" t="e">
        <f t="shared" si="461"/>
        <v>#N/A</v>
      </c>
      <c r="K9815" t="e">
        <f t="shared" si="459"/>
        <v>#N/A</v>
      </c>
      <c r="L9815" t="b">
        <f>COUNTIF($N$2:N9815, N9815)=1</f>
        <v>0</v>
      </c>
      <c r="M9815" s="37">
        <f>IF( $Q9815, MAX($M$1:M9814)+1, 0)</f>
        <v>0</v>
      </c>
      <c r="N9815" t="e" cm="1">
        <f t="array" ref="N9815">INDEX($A$9:$F$1048576, $J9815, $K9815 )</f>
        <v>#N/A</v>
      </c>
      <c r="O9815" t="e" cm="1">
        <f t="array" ref="O9815">INDEX($B$9:$F$1048576, $J9815, $K9815 )</f>
        <v>#N/A</v>
      </c>
      <c r="P9815" t="str" cm="1">
        <f t="array" ref="P9815">IF( $L9815, TRIM(_xll.IMDP("IR", $G$5&amp;$N9815, $G$6)), "" )</f>
        <v/>
      </c>
      <c r="Q9815" t="b" cm="1">
        <f t="array" ref="Q9815">IF(
    $U$1=1, AND($P9815&lt;&gt;"", $P9815&lt;&gt;"...", $P9815&lt;&gt;"입력오류"),
    IF(
        $U$18=1, AND($P9815&lt;&gt;"", $P9815&lt;&gt;"...", $P9815&lt;&gt;"입력오류", ISNUMBER(FIND(INDEX($T$2:$T$7,$U$1),$P9815))),
        IF(
            $U$17="기타", AND($P9815&lt;&gt;"", $P9815&lt;&gt;"...", $P9815&lt;&gt;"입력오류", NOT(ISNUMBER(FIND($T$21:$T$34,$P9815)))),
            AND($P9815&lt;&gt;"", $P9815&lt;&gt;"...", $P9815&lt;&gt;"입력오류", $T$19=$P9815)
        )
    )
)</f>
        <v>0</v>
      </c>
    </row>
    <row r="9816" spans="9:17">
      <c r="I9816">
        <f t="shared" si="460"/>
        <v>9815</v>
      </c>
      <c r="J9816" t="e">
        <f t="shared" si="461"/>
        <v>#N/A</v>
      </c>
      <c r="K9816" t="e">
        <f t="shared" si="459"/>
        <v>#N/A</v>
      </c>
      <c r="L9816" t="b">
        <f>COUNTIF($N$2:N9816, N9816)=1</f>
        <v>0</v>
      </c>
      <c r="M9816" s="37">
        <f>IF( $Q9816, MAX($M$1:M9815)+1, 0)</f>
        <v>0</v>
      </c>
      <c r="N9816" t="e" cm="1">
        <f t="array" ref="N9816">INDEX($A$9:$F$1048576, $J9816, $K9816 )</f>
        <v>#N/A</v>
      </c>
      <c r="O9816" t="e" cm="1">
        <f t="array" ref="O9816">INDEX($B$9:$F$1048576, $J9816, $K9816 )</f>
        <v>#N/A</v>
      </c>
      <c r="P9816" t="str" cm="1">
        <f t="array" ref="P9816">IF( $L9816, TRIM(_xll.IMDP("IR", $G$5&amp;$N9816, $G$6)), "" )</f>
        <v/>
      </c>
      <c r="Q9816" t="b" cm="1">
        <f t="array" ref="Q9816">IF(
    $U$1=1, AND($P9816&lt;&gt;"", $P9816&lt;&gt;"...", $P9816&lt;&gt;"입력오류"),
    IF(
        $U$18=1, AND($P9816&lt;&gt;"", $P9816&lt;&gt;"...", $P9816&lt;&gt;"입력오류", ISNUMBER(FIND(INDEX($T$2:$T$7,$U$1),$P9816))),
        IF(
            $U$17="기타", AND($P9816&lt;&gt;"", $P9816&lt;&gt;"...", $P9816&lt;&gt;"입력오류", NOT(ISNUMBER(FIND($T$21:$T$34,$P9816)))),
            AND($P9816&lt;&gt;"", $P9816&lt;&gt;"...", $P9816&lt;&gt;"입력오류", $T$19=$P9816)
        )
    )
)</f>
        <v>0</v>
      </c>
    </row>
    <row r="9817" spans="9:17">
      <c r="I9817">
        <f t="shared" si="460"/>
        <v>9816</v>
      </c>
      <c r="J9817" t="e">
        <f t="shared" si="461"/>
        <v>#N/A</v>
      </c>
      <c r="K9817" t="e">
        <f t="shared" si="459"/>
        <v>#N/A</v>
      </c>
      <c r="L9817" t="b">
        <f>COUNTIF($N$2:N9817, N9817)=1</f>
        <v>0</v>
      </c>
      <c r="M9817" s="37">
        <f>IF( $Q9817, MAX($M$1:M9816)+1, 0)</f>
        <v>0</v>
      </c>
      <c r="N9817" t="e" cm="1">
        <f t="array" ref="N9817">INDEX($A$9:$F$1048576, $J9817, $K9817 )</f>
        <v>#N/A</v>
      </c>
      <c r="O9817" t="e" cm="1">
        <f t="array" ref="O9817">INDEX($B$9:$F$1048576, $J9817, $K9817 )</f>
        <v>#N/A</v>
      </c>
      <c r="P9817" t="str" cm="1">
        <f t="array" ref="P9817">IF( $L9817, TRIM(_xll.IMDP("IR", $G$5&amp;$N9817, $G$6)), "" )</f>
        <v/>
      </c>
      <c r="Q9817" t="b" cm="1">
        <f t="array" ref="Q9817">IF(
    $U$1=1, AND($P9817&lt;&gt;"", $P9817&lt;&gt;"...", $P9817&lt;&gt;"입력오류"),
    IF(
        $U$18=1, AND($P9817&lt;&gt;"", $P9817&lt;&gt;"...", $P9817&lt;&gt;"입력오류", ISNUMBER(FIND(INDEX($T$2:$T$7,$U$1),$P9817))),
        IF(
            $U$17="기타", AND($P9817&lt;&gt;"", $P9817&lt;&gt;"...", $P9817&lt;&gt;"입력오류", NOT(ISNUMBER(FIND($T$21:$T$34,$P9817)))),
            AND($P9817&lt;&gt;"", $P9817&lt;&gt;"...", $P9817&lt;&gt;"입력오류", $T$19=$P9817)
        )
    )
)</f>
        <v>0</v>
      </c>
    </row>
    <row r="9818" spans="9:17">
      <c r="I9818">
        <f t="shared" si="460"/>
        <v>9817</v>
      </c>
      <c r="J9818" t="e">
        <f t="shared" si="461"/>
        <v>#N/A</v>
      </c>
      <c r="K9818" t="e">
        <f t="shared" si="459"/>
        <v>#N/A</v>
      </c>
      <c r="L9818" t="b">
        <f>COUNTIF($N$2:N9818, N9818)=1</f>
        <v>0</v>
      </c>
      <c r="M9818" s="37">
        <f>IF( $Q9818, MAX($M$1:M9817)+1, 0)</f>
        <v>0</v>
      </c>
      <c r="N9818" t="e" cm="1">
        <f t="array" ref="N9818">INDEX($A$9:$F$1048576, $J9818, $K9818 )</f>
        <v>#N/A</v>
      </c>
      <c r="O9818" t="e" cm="1">
        <f t="array" ref="O9818">INDEX($B$9:$F$1048576, $J9818, $K9818 )</f>
        <v>#N/A</v>
      </c>
      <c r="P9818" t="str" cm="1">
        <f t="array" ref="P9818">IF( $L9818, TRIM(_xll.IMDP("IR", $G$5&amp;$N9818, $G$6)), "" )</f>
        <v/>
      </c>
      <c r="Q9818" t="b" cm="1">
        <f t="array" ref="Q9818">IF(
    $U$1=1, AND($P9818&lt;&gt;"", $P9818&lt;&gt;"...", $P9818&lt;&gt;"입력오류"),
    IF(
        $U$18=1, AND($P9818&lt;&gt;"", $P9818&lt;&gt;"...", $P9818&lt;&gt;"입력오류", ISNUMBER(FIND(INDEX($T$2:$T$7,$U$1),$P9818))),
        IF(
            $U$17="기타", AND($P9818&lt;&gt;"", $P9818&lt;&gt;"...", $P9818&lt;&gt;"입력오류", NOT(ISNUMBER(FIND($T$21:$T$34,$P9818)))),
            AND($P9818&lt;&gt;"", $P9818&lt;&gt;"...", $P9818&lt;&gt;"입력오류", $T$19=$P9818)
        )
    )
)</f>
        <v>0</v>
      </c>
    </row>
    <row r="9819" spans="9:17">
      <c r="I9819">
        <f t="shared" si="460"/>
        <v>9818</v>
      </c>
      <c r="J9819" t="e">
        <f t="shared" si="461"/>
        <v>#N/A</v>
      </c>
      <c r="K9819" t="e">
        <f t="shared" si="459"/>
        <v>#N/A</v>
      </c>
      <c r="L9819" t="b">
        <f>COUNTIF($N$2:N9819, N9819)=1</f>
        <v>0</v>
      </c>
      <c r="M9819" s="37">
        <f>IF( $Q9819, MAX($M$1:M9818)+1, 0)</f>
        <v>0</v>
      </c>
      <c r="N9819" t="e" cm="1">
        <f t="array" ref="N9819">INDEX($A$9:$F$1048576, $J9819, $K9819 )</f>
        <v>#N/A</v>
      </c>
      <c r="O9819" t="e" cm="1">
        <f t="array" ref="O9819">INDEX($B$9:$F$1048576, $J9819, $K9819 )</f>
        <v>#N/A</v>
      </c>
      <c r="P9819" t="str" cm="1">
        <f t="array" ref="P9819">IF( $L9819, TRIM(_xll.IMDP("IR", $G$5&amp;$N9819, $G$6)), "" )</f>
        <v/>
      </c>
      <c r="Q9819" t="b" cm="1">
        <f t="array" ref="Q9819">IF(
    $U$1=1, AND($P9819&lt;&gt;"", $P9819&lt;&gt;"...", $P9819&lt;&gt;"입력오류"),
    IF(
        $U$18=1, AND($P9819&lt;&gt;"", $P9819&lt;&gt;"...", $P9819&lt;&gt;"입력오류", ISNUMBER(FIND(INDEX($T$2:$T$7,$U$1),$P9819))),
        IF(
            $U$17="기타", AND($P9819&lt;&gt;"", $P9819&lt;&gt;"...", $P9819&lt;&gt;"입력오류", NOT(ISNUMBER(FIND($T$21:$T$34,$P9819)))),
            AND($P9819&lt;&gt;"", $P9819&lt;&gt;"...", $P9819&lt;&gt;"입력오류", $T$19=$P9819)
        )
    )
)</f>
        <v>0</v>
      </c>
    </row>
    <row r="9820" spans="9:17">
      <c r="I9820">
        <f t="shared" si="460"/>
        <v>9819</v>
      </c>
      <c r="J9820" t="e">
        <f t="shared" si="461"/>
        <v>#N/A</v>
      </c>
      <c r="K9820" t="e">
        <f t="shared" si="459"/>
        <v>#N/A</v>
      </c>
      <c r="L9820" t="b">
        <f>COUNTIF($N$2:N9820, N9820)=1</f>
        <v>0</v>
      </c>
      <c r="M9820" s="37">
        <f>IF( $Q9820, MAX($M$1:M9819)+1, 0)</f>
        <v>0</v>
      </c>
      <c r="N9820" t="e" cm="1">
        <f t="array" ref="N9820">INDEX($A$9:$F$1048576, $J9820, $K9820 )</f>
        <v>#N/A</v>
      </c>
      <c r="O9820" t="e" cm="1">
        <f t="array" ref="O9820">INDEX($B$9:$F$1048576, $J9820, $K9820 )</f>
        <v>#N/A</v>
      </c>
      <c r="P9820" t="str" cm="1">
        <f t="array" ref="P9820">IF( $L9820, TRIM(_xll.IMDP("IR", $G$5&amp;$N9820, $G$6)), "" )</f>
        <v/>
      </c>
      <c r="Q9820" t="b" cm="1">
        <f t="array" ref="Q9820">IF(
    $U$1=1, AND($P9820&lt;&gt;"", $P9820&lt;&gt;"...", $P9820&lt;&gt;"입력오류"),
    IF(
        $U$18=1, AND($P9820&lt;&gt;"", $P9820&lt;&gt;"...", $P9820&lt;&gt;"입력오류", ISNUMBER(FIND(INDEX($T$2:$T$7,$U$1),$P9820))),
        IF(
            $U$17="기타", AND($P9820&lt;&gt;"", $P9820&lt;&gt;"...", $P9820&lt;&gt;"입력오류", NOT(ISNUMBER(FIND($T$21:$T$34,$P9820)))),
            AND($P9820&lt;&gt;"", $P9820&lt;&gt;"...", $P9820&lt;&gt;"입력오류", $T$19=$P9820)
        )
    )
)</f>
        <v>0</v>
      </c>
    </row>
    <row r="9821" spans="9:17">
      <c r="I9821">
        <f t="shared" si="460"/>
        <v>9820</v>
      </c>
      <c r="J9821" t="e">
        <f t="shared" si="461"/>
        <v>#N/A</v>
      </c>
      <c r="K9821" t="e">
        <f t="shared" si="459"/>
        <v>#N/A</v>
      </c>
      <c r="L9821" t="b">
        <f>COUNTIF($N$2:N9821, N9821)=1</f>
        <v>0</v>
      </c>
      <c r="M9821" s="37">
        <f>IF( $Q9821, MAX($M$1:M9820)+1, 0)</f>
        <v>0</v>
      </c>
      <c r="N9821" t="e" cm="1">
        <f t="array" ref="N9821">INDEX($A$9:$F$1048576, $J9821, $K9821 )</f>
        <v>#N/A</v>
      </c>
      <c r="O9821" t="e" cm="1">
        <f t="array" ref="O9821">INDEX($B$9:$F$1048576, $J9821, $K9821 )</f>
        <v>#N/A</v>
      </c>
      <c r="P9821" t="str" cm="1">
        <f t="array" ref="P9821">IF( $L9821, TRIM(_xll.IMDP("IR", $G$5&amp;$N9821, $G$6)), "" )</f>
        <v/>
      </c>
      <c r="Q9821" t="b" cm="1">
        <f t="array" ref="Q9821">IF(
    $U$1=1, AND($P9821&lt;&gt;"", $P9821&lt;&gt;"...", $P9821&lt;&gt;"입력오류"),
    IF(
        $U$18=1, AND($P9821&lt;&gt;"", $P9821&lt;&gt;"...", $P9821&lt;&gt;"입력오류", ISNUMBER(FIND(INDEX($T$2:$T$7,$U$1),$P9821))),
        IF(
            $U$17="기타", AND($P9821&lt;&gt;"", $P9821&lt;&gt;"...", $P9821&lt;&gt;"입력오류", NOT(ISNUMBER(FIND($T$21:$T$34,$P9821)))),
            AND($P9821&lt;&gt;"", $P9821&lt;&gt;"...", $P9821&lt;&gt;"입력오류", $T$19=$P9821)
        )
    )
)</f>
        <v>0</v>
      </c>
    </row>
    <row r="9822" spans="9:17">
      <c r="I9822">
        <f t="shared" si="460"/>
        <v>9821</v>
      </c>
      <c r="J9822" t="e">
        <f t="shared" si="461"/>
        <v>#N/A</v>
      </c>
      <c r="K9822" t="e">
        <f t="shared" si="459"/>
        <v>#N/A</v>
      </c>
      <c r="L9822" t="b">
        <f>COUNTIF($N$2:N9822, N9822)=1</f>
        <v>0</v>
      </c>
      <c r="M9822" s="37">
        <f>IF( $Q9822, MAX($M$1:M9821)+1, 0)</f>
        <v>0</v>
      </c>
      <c r="N9822" t="e" cm="1">
        <f t="array" ref="N9822">INDEX($A$9:$F$1048576, $J9822, $K9822 )</f>
        <v>#N/A</v>
      </c>
      <c r="O9822" t="e" cm="1">
        <f t="array" ref="O9822">INDEX($B$9:$F$1048576, $J9822, $K9822 )</f>
        <v>#N/A</v>
      </c>
      <c r="P9822" t="str" cm="1">
        <f t="array" ref="P9822">IF( $L9822, TRIM(_xll.IMDP("IR", $G$5&amp;$N9822, $G$6)), "" )</f>
        <v/>
      </c>
      <c r="Q9822" t="b" cm="1">
        <f t="array" ref="Q9822">IF(
    $U$1=1, AND($P9822&lt;&gt;"", $P9822&lt;&gt;"...", $P9822&lt;&gt;"입력오류"),
    IF(
        $U$18=1, AND($P9822&lt;&gt;"", $P9822&lt;&gt;"...", $P9822&lt;&gt;"입력오류", ISNUMBER(FIND(INDEX($T$2:$T$7,$U$1),$P9822))),
        IF(
            $U$17="기타", AND($P9822&lt;&gt;"", $P9822&lt;&gt;"...", $P9822&lt;&gt;"입력오류", NOT(ISNUMBER(FIND($T$21:$T$34,$P9822)))),
            AND($P9822&lt;&gt;"", $P9822&lt;&gt;"...", $P9822&lt;&gt;"입력오류", $T$19=$P9822)
        )
    )
)</f>
        <v>0</v>
      </c>
    </row>
    <row r="9823" spans="9:17">
      <c r="I9823">
        <f t="shared" si="460"/>
        <v>9822</v>
      </c>
      <c r="J9823" t="e">
        <f t="shared" si="461"/>
        <v>#N/A</v>
      </c>
      <c r="K9823" t="e">
        <f t="shared" si="459"/>
        <v>#N/A</v>
      </c>
      <c r="L9823" t="b">
        <f>COUNTIF($N$2:N9823, N9823)=1</f>
        <v>0</v>
      </c>
      <c r="M9823" s="37">
        <f>IF( $Q9823, MAX($M$1:M9822)+1, 0)</f>
        <v>0</v>
      </c>
      <c r="N9823" t="e" cm="1">
        <f t="array" ref="N9823">INDEX($A$9:$F$1048576, $J9823, $K9823 )</f>
        <v>#N/A</v>
      </c>
      <c r="O9823" t="e" cm="1">
        <f t="array" ref="O9823">INDEX($B$9:$F$1048576, $J9823, $K9823 )</f>
        <v>#N/A</v>
      </c>
      <c r="P9823" t="str" cm="1">
        <f t="array" ref="P9823">IF( $L9823, TRIM(_xll.IMDP("IR", $G$5&amp;$N9823, $G$6)), "" )</f>
        <v/>
      </c>
      <c r="Q9823" t="b" cm="1">
        <f t="array" ref="Q9823">IF(
    $U$1=1, AND($P9823&lt;&gt;"", $P9823&lt;&gt;"...", $P9823&lt;&gt;"입력오류"),
    IF(
        $U$18=1, AND($P9823&lt;&gt;"", $P9823&lt;&gt;"...", $P9823&lt;&gt;"입력오류", ISNUMBER(FIND(INDEX($T$2:$T$7,$U$1),$P9823))),
        IF(
            $U$17="기타", AND($P9823&lt;&gt;"", $P9823&lt;&gt;"...", $P9823&lt;&gt;"입력오류", NOT(ISNUMBER(FIND($T$21:$T$34,$P9823)))),
            AND($P9823&lt;&gt;"", $P9823&lt;&gt;"...", $P9823&lt;&gt;"입력오류", $T$19=$P9823)
        )
    )
)</f>
        <v>0</v>
      </c>
    </row>
    <row r="9824" spans="9:17">
      <c r="I9824">
        <f t="shared" si="460"/>
        <v>9823</v>
      </c>
      <c r="J9824" t="e">
        <f t="shared" si="461"/>
        <v>#N/A</v>
      </c>
      <c r="K9824" t="e">
        <f t="shared" si="459"/>
        <v>#N/A</v>
      </c>
      <c r="L9824" t="b">
        <f>COUNTIF($N$2:N9824, N9824)=1</f>
        <v>0</v>
      </c>
      <c r="M9824" s="37">
        <f>IF( $Q9824, MAX($M$1:M9823)+1, 0)</f>
        <v>0</v>
      </c>
      <c r="N9824" t="e" cm="1">
        <f t="array" ref="N9824">INDEX($A$9:$F$1048576, $J9824, $K9824 )</f>
        <v>#N/A</v>
      </c>
      <c r="O9824" t="e" cm="1">
        <f t="array" ref="O9824">INDEX($B$9:$F$1048576, $J9824, $K9824 )</f>
        <v>#N/A</v>
      </c>
      <c r="P9824" t="str" cm="1">
        <f t="array" ref="P9824">IF( $L9824, TRIM(_xll.IMDP("IR", $G$5&amp;$N9824, $G$6)), "" )</f>
        <v/>
      </c>
      <c r="Q9824" t="b" cm="1">
        <f t="array" ref="Q9824">IF(
    $U$1=1, AND($P9824&lt;&gt;"", $P9824&lt;&gt;"...", $P9824&lt;&gt;"입력오류"),
    IF(
        $U$18=1, AND($P9824&lt;&gt;"", $P9824&lt;&gt;"...", $P9824&lt;&gt;"입력오류", ISNUMBER(FIND(INDEX($T$2:$T$7,$U$1),$P9824))),
        IF(
            $U$17="기타", AND($P9824&lt;&gt;"", $P9824&lt;&gt;"...", $P9824&lt;&gt;"입력오류", NOT(ISNUMBER(FIND($T$21:$T$34,$P9824)))),
            AND($P9824&lt;&gt;"", $P9824&lt;&gt;"...", $P9824&lt;&gt;"입력오류", $T$19=$P9824)
        )
    )
)</f>
        <v>0</v>
      </c>
    </row>
    <row r="9825" spans="9:17">
      <c r="I9825">
        <f t="shared" si="460"/>
        <v>9824</v>
      </c>
      <c r="J9825" t="e">
        <f t="shared" si="461"/>
        <v>#N/A</v>
      </c>
      <c r="K9825" t="e">
        <f t="shared" si="459"/>
        <v>#N/A</v>
      </c>
      <c r="L9825" t="b">
        <f>COUNTIF($N$2:N9825, N9825)=1</f>
        <v>0</v>
      </c>
      <c r="M9825" s="37">
        <f>IF( $Q9825, MAX($M$1:M9824)+1, 0)</f>
        <v>0</v>
      </c>
      <c r="N9825" t="e" cm="1">
        <f t="array" ref="N9825">INDEX($A$9:$F$1048576, $J9825, $K9825 )</f>
        <v>#N/A</v>
      </c>
      <c r="O9825" t="e" cm="1">
        <f t="array" ref="O9825">INDEX($B$9:$F$1048576, $J9825, $K9825 )</f>
        <v>#N/A</v>
      </c>
      <c r="P9825" t="str" cm="1">
        <f t="array" ref="P9825">IF( $L9825, TRIM(_xll.IMDP("IR", $G$5&amp;$N9825, $G$6)), "" )</f>
        <v/>
      </c>
      <c r="Q9825" t="b" cm="1">
        <f t="array" ref="Q9825">IF(
    $U$1=1, AND($P9825&lt;&gt;"", $P9825&lt;&gt;"...", $P9825&lt;&gt;"입력오류"),
    IF(
        $U$18=1, AND($P9825&lt;&gt;"", $P9825&lt;&gt;"...", $P9825&lt;&gt;"입력오류", ISNUMBER(FIND(INDEX($T$2:$T$7,$U$1),$P9825))),
        IF(
            $U$17="기타", AND($P9825&lt;&gt;"", $P9825&lt;&gt;"...", $P9825&lt;&gt;"입력오류", NOT(ISNUMBER(FIND($T$21:$T$34,$P9825)))),
            AND($P9825&lt;&gt;"", $P9825&lt;&gt;"...", $P9825&lt;&gt;"입력오류", $T$19=$P9825)
        )
    )
)</f>
        <v>0</v>
      </c>
    </row>
    <row r="9826" spans="9:17">
      <c r="I9826">
        <f t="shared" si="460"/>
        <v>9825</v>
      </c>
      <c r="J9826" t="e">
        <f t="shared" si="461"/>
        <v>#N/A</v>
      </c>
      <c r="K9826" t="e">
        <f t="shared" si="459"/>
        <v>#N/A</v>
      </c>
      <c r="L9826" t="b">
        <f>COUNTIF($N$2:N9826, N9826)=1</f>
        <v>0</v>
      </c>
      <c r="M9826" s="37">
        <f>IF( $Q9826, MAX($M$1:M9825)+1, 0)</f>
        <v>0</v>
      </c>
      <c r="N9826" t="e" cm="1">
        <f t="array" ref="N9826">INDEX($A$9:$F$1048576, $J9826, $K9826 )</f>
        <v>#N/A</v>
      </c>
      <c r="O9826" t="e" cm="1">
        <f t="array" ref="O9826">INDEX($B$9:$F$1048576, $J9826, $K9826 )</f>
        <v>#N/A</v>
      </c>
      <c r="P9826" t="str" cm="1">
        <f t="array" ref="P9826">IF( $L9826, TRIM(_xll.IMDP("IR", $G$5&amp;$N9826, $G$6)), "" )</f>
        <v/>
      </c>
      <c r="Q9826" t="b" cm="1">
        <f t="array" ref="Q9826">IF(
    $U$1=1, AND($P9826&lt;&gt;"", $P9826&lt;&gt;"...", $P9826&lt;&gt;"입력오류"),
    IF(
        $U$18=1, AND($P9826&lt;&gt;"", $P9826&lt;&gt;"...", $P9826&lt;&gt;"입력오류", ISNUMBER(FIND(INDEX($T$2:$T$7,$U$1),$P9826))),
        IF(
            $U$17="기타", AND($P9826&lt;&gt;"", $P9826&lt;&gt;"...", $P9826&lt;&gt;"입력오류", NOT(ISNUMBER(FIND($T$21:$T$34,$P9826)))),
            AND($P9826&lt;&gt;"", $P9826&lt;&gt;"...", $P9826&lt;&gt;"입력오류", $T$19=$P9826)
        )
    )
)</f>
        <v>0</v>
      </c>
    </row>
    <row r="9827" spans="9:17">
      <c r="I9827">
        <f t="shared" si="460"/>
        <v>9826</v>
      </c>
      <c r="J9827" t="e">
        <f t="shared" si="461"/>
        <v>#N/A</v>
      </c>
      <c r="K9827" t="e">
        <f t="shared" si="459"/>
        <v>#N/A</v>
      </c>
      <c r="L9827" t="b">
        <f>COUNTIF($N$2:N9827, N9827)=1</f>
        <v>0</v>
      </c>
      <c r="M9827" s="37">
        <f>IF( $Q9827, MAX($M$1:M9826)+1, 0)</f>
        <v>0</v>
      </c>
      <c r="N9827" t="e" cm="1">
        <f t="array" ref="N9827">INDEX($A$9:$F$1048576, $J9827, $K9827 )</f>
        <v>#N/A</v>
      </c>
      <c r="O9827" t="e" cm="1">
        <f t="array" ref="O9827">INDEX($B$9:$F$1048576, $J9827, $K9827 )</f>
        <v>#N/A</v>
      </c>
      <c r="P9827" t="str" cm="1">
        <f t="array" ref="P9827">IF( $L9827, TRIM(_xll.IMDP("IR", $G$5&amp;$N9827, $G$6)), "" )</f>
        <v/>
      </c>
      <c r="Q9827" t="b" cm="1">
        <f t="array" ref="Q9827">IF(
    $U$1=1, AND($P9827&lt;&gt;"", $P9827&lt;&gt;"...", $P9827&lt;&gt;"입력오류"),
    IF(
        $U$18=1, AND($P9827&lt;&gt;"", $P9827&lt;&gt;"...", $P9827&lt;&gt;"입력오류", ISNUMBER(FIND(INDEX($T$2:$T$7,$U$1),$P9827))),
        IF(
            $U$17="기타", AND($P9827&lt;&gt;"", $P9827&lt;&gt;"...", $P9827&lt;&gt;"입력오류", NOT(ISNUMBER(FIND($T$21:$T$34,$P9827)))),
            AND($P9827&lt;&gt;"", $P9827&lt;&gt;"...", $P9827&lt;&gt;"입력오류", $T$19=$P9827)
        )
    )
)</f>
        <v>0</v>
      </c>
    </row>
    <row r="9828" spans="9:17">
      <c r="I9828">
        <f t="shared" si="460"/>
        <v>9827</v>
      </c>
      <c r="J9828" t="e">
        <f t="shared" si="461"/>
        <v>#N/A</v>
      </c>
      <c r="K9828" t="e">
        <f t="shared" si="459"/>
        <v>#N/A</v>
      </c>
      <c r="L9828" t="b">
        <f>COUNTIF($N$2:N9828, N9828)=1</f>
        <v>0</v>
      </c>
      <c r="M9828" s="37">
        <f>IF( $Q9828, MAX($M$1:M9827)+1, 0)</f>
        <v>0</v>
      </c>
      <c r="N9828" t="e" cm="1">
        <f t="array" ref="N9828">INDEX($A$9:$F$1048576, $J9828, $K9828 )</f>
        <v>#N/A</v>
      </c>
      <c r="O9828" t="e" cm="1">
        <f t="array" ref="O9828">INDEX($B$9:$F$1048576, $J9828, $K9828 )</f>
        <v>#N/A</v>
      </c>
      <c r="P9828" t="str" cm="1">
        <f t="array" ref="P9828">IF( $L9828, TRIM(_xll.IMDP("IR", $G$5&amp;$N9828, $G$6)), "" )</f>
        <v/>
      </c>
      <c r="Q9828" t="b" cm="1">
        <f t="array" ref="Q9828">IF(
    $U$1=1, AND($P9828&lt;&gt;"", $P9828&lt;&gt;"...", $P9828&lt;&gt;"입력오류"),
    IF(
        $U$18=1, AND($P9828&lt;&gt;"", $P9828&lt;&gt;"...", $P9828&lt;&gt;"입력오류", ISNUMBER(FIND(INDEX($T$2:$T$7,$U$1),$P9828))),
        IF(
            $U$17="기타", AND($P9828&lt;&gt;"", $P9828&lt;&gt;"...", $P9828&lt;&gt;"입력오류", NOT(ISNUMBER(FIND($T$21:$T$34,$P9828)))),
            AND($P9828&lt;&gt;"", $P9828&lt;&gt;"...", $P9828&lt;&gt;"입력오류", $T$19=$P9828)
        )
    )
)</f>
        <v>0</v>
      </c>
    </row>
    <row r="9829" spans="9:17">
      <c r="I9829">
        <f t="shared" si="460"/>
        <v>9828</v>
      </c>
      <c r="J9829" t="e">
        <f t="shared" si="461"/>
        <v>#N/A</v>
      </c>
      <c r="K9829" t="e">
        <f t="shared" si="459"/>
        <v>#N/A</v>
      </c>
      <c r="L9829" t="b">
        <f>COUNTIF($N$2:N9829, N9829)=1</f>
        <v>0</v>
      </c>
      <c r="M9829" s="37">
        <f>IF( $Q9829, MAX($M$1:M9828)+1, 0)</f>
        <v>0</v>
      </c>
      <c r="N9829" t="e" cm="1">
        <f t="array" ref="N9829">INDEX($A$9:$F$1048576, $J9829, $K9829 )</f>
        <v>#N/A</v>
      </c>
      <c r="O9829" t="e" cm="1">
        <f t="array" ref="O9829">INDEX($B$9:$F$1048576, $J9829, $K9829 )</f>
        <v>#N/A</v>
      </c>
      <c r="P9829" t="str" cm="1">
        <f t="array" ref="P9829">IF( $L9829, TRIM(_xll.IMDP("IR", $G$5&amp;$N9829, $G$6)), "" )</f>
        <v/>
      </c>
      <c r="Q9829" t="b" cm="1">
        <f t="array" ref="Q9829">IF(
    $U$1=1, AND($P9829&lt;&gt;"", $P9829&lt;&gt;"...", $P9829&lt;&gt;"입력오류"),
    IF(
        $U$18=1, AND($P9829&lt;&gt;"", $P9829&lt;&gt;"...", $P9829&lt;&gt;"입력오류", ISNUMBER(FIND(INDEX($T$2:$T$7,$U$1),$P9829))),
        IF(
            $U$17="기타", AND($P9829&lt;&gt;"", $P9829&lt;&gt;"...", $P9829&lt;&gt;"입력오류", NOT(ISNUMBER(FIND($T$21:$T$34,$P9829)))),
            AND($P9829&lt;&gt;"", $P9829&lt;&gt;"...", $P9829&lt;&gt;"입력오류", $T$19=$P9829)
        )
    )
)</f>
        <v>0</v>
      </c>
    </row>
    <row r="9830" spans="9:17">
      <c r="I9830">
        <f t="shared" si="460"/>
        <v>9829</v>
      </c>
      <c r="J9830" t="e">
        <f t="shared" si="461"/>
        <v>#N/A</v>
      </c>
      <c r="K9830" t="e">
        <f t="shared" si="459"/>
        <v>#N/A</v>
      </c>
      <c r="L9830" t="b">
        <f>COUNTIF($N$2:N9830, N9830)=1</f>
        <v>0</v>
      </c>
      <c r="M9830" s="37">
        <f>IF( $Q9830, MAX($M$1:M9829)+1, 0)</f>
        <v>0</v>
      </c>
      <c r="N9830" t="e" cm="1">
        <f t="array" ref="N9830">INDEX($A$9:$F$1048576, $J9830, $K9830 )</f>
        <v>#N/A</v>
      </c>
      <c r="O9830" t="e" cm="1">
        <f t="array" ref="O9830">INDEX($B$9:$F$1048576, $J9830, $K9830 )</f>
        <v>#N/A</v>
      </c>
      <c r="P9830" t="str" cm="1">
        <f t="array" ref="P9830">IF( $L9830, TRIM(_xll.IMDP("IR", $G$5&amp;$N9830, $G$6)), "" )</f>
        <v/>
      </c>
      <c r="Q9830" t="b" cm="1">
        <f t="array" ref="Q9830">IF(
    $U$1=1, AND($P9830&lt;&gt;"", $P9830&lt;&gt;"...", $P9830&lt;&gt;"입력오류"),
    IF(
        $U$18=1, AND($P9830&lt;&gt;"", $P9830&lt;&gt;"...", $P9830&lt;&gt;"입력오류", ISNUMBER(FIND(INDEX($T$2:$T$7,$U$1),$P9830))),
        IF(
            $U$17="기타", AND($P9830&lt;&gt;"", $P9830&lt;&gt;"...", $P9830&lt;&gt;"입력오류", NOT(ISNUMBER(FIND($T$21:$T$34,$P9830)))),
            AND($P9830&lt;&gt;"", $P9830&lt;&gt;"...", $P9830&lt;&gt;"입력오류", $T$19=$P9830)
        )
    )
)</f>
        <v>0</v>
      </c>
    </row>
    <row r="9831" spans="9:17">
      <c r="I9831">
        <f t="shared" si="460"/>
        <v>9830</v>
      </c>
      <c r="J9831" t="e">
        <f t="shared" si="461"/>
        <v>#N/A</v>
      </c>
      <c r="K9831" t="e">
        <f t="shared" si="459"/>
        <v>#N/A</v>
      </c>
      <c r="L9831" t="b">
        <f>COUNTIF($N$2:N9831, N9831)=1</f>
        <v>0</v>
      </c>
      <c r="M9831" s="37">
        <f>IF( $Q9831, MAX($M$1:M9830)+1, 0)</f>
        <v>0</v>
      </c>
      <c r="N9831" t="e" cm="1">
        <f t="array" ref="N9831">INDEX($A$9:$F$1048576, $J9831, $K9831 )</f>
        <v>#N/A</v>
      </c>
      <c r="O9831" t="e" cm="1">
        <f t="array" ref="O9831">INDEX($B$9:$F$1048576, $J9831, $K9831 )</f>
        <v>#N/A</v>
      </c>
      <c r="P9831" t="str" cm="1">
        <f t="array" ref="P9831">IF( $L9831, TRIM(_xll.IMDP("IR", $G$5&amp;$N9831, $G$6)), "" )</f>
        <v/>
      </c>
      <c r="Q9831" t="b" cm="1">
        <f t="array" ref="Q9831">IF(
    $U$1=1, AND($P9831&lt;&gt;"", $P9831&lt;&gt;"...", $P9831&lt;&gt;"입력오류"),
    IF(
        $U$18=1, AND($P9831&lt;&gt;"", $P9831&lt;&gt;"...", $P9831&lt;&gt;"입력오류", ISNUMBER(FIND(INDEX($T$2:$T$7,$U$1),$P9831))),
        IF(
            $U$17="기타", AND($P9831&lt;&gt;"", $P9831&lt;&gt;"...", $P9831&lt;&gt;"입력오류", NOT(ISNUMBER(FIND($T$21:$T$34,$P9831)))),
            AND($P9831&lt;&gt;"", $P9831&lt;&gt;"...", $P9831&lt;&gt;"입력오류", $T$19=$P9831)
        )
    )
)</f>
        <v>0</v>
      </c>
    </row>
    <row r="9832" spans="9:17">
      <c r="I9832">
        <f t="shared" si="460"/>
        <v>9831</v>
      </c>
      <c r="J9832" t="e">
        <f t="shared" si="461"/>
        <v>#N/A</v>
      </c>
      <c r="K9832" t="e">
        <f t="shared" si="459"/>
        <v>#N/A</v>
      </c>
      <c r="L9832" t="b">
        <f>COUNTIF($N$2:N9832, N9832)=1</f>
        <v>0</v>
      </c>
      <c r="M9832" s="37">
        <f>IF( $Q9832, MAX($M$1:M9831)+1, 0)</f>
        <v>0</v>
      </c>
      <c r="N9832" t="e" cm="1">
        <f t="array" ref="N9832">INDEX($A$9:$F$1048576, $J9832, $K9832 )</f>
        <v>#N/A</v>
      </c>
      <c r="O9832" t="e" cm="1">
        <f t="array" ref="O9832">INDEX($B$9:$F$1048576, $J9832, $K9832 )</f>
        <v>#N/A</v>
      </c>
      <c r="P9832" t="str" cm="1">
        <f t="array" ref="P9832">IF( $L9832, TRIM(_xll.IMDP("IR", $G$5&amp;$N9832, $G$6)), "" )</f>
        <v/>
      </c>
      <c r="Q9832" t="b" cm="1">
        <f t="array" ref="Q9832">IF(
    $U$1=1, AND($P9832&lt;&gt;"", $P9832&lt;&gt;"...", $P9832&lt;&gt;"입력오류"),
    IF(
        $U$18=1, AND($P9832&lt;&gt;"", $P9832&lt;&gt;"...", $P9832&lt;&gt;"입력오류", ISNUMBER(FIND(INDEX($T$2:$T$7,$U$1),$P9832))),
        IF(
            $U$17="기타", AND($P9832&lt;&gt;"", $P9832&lt;&gt;"...", $P9832&lt;&gt;"입력오류", NOT(ISNUMBER(FIND($T$21:$T$34,$P9832)))),
            AND($P9832&lt;&gt;"", $P9832&lt;&gt;"...", $P9832&lt;&gt;"입력오류", $T$19=$P9832)
        )
    )
)</f>
        <v>0</v>
      </c>
    </row>
    <row r="9833" spans="9:17">
      <c r="I9833">
        <f t="shared" si="460"/>
        <v>9832</v>
      </c>
      <c r="J9833" t="e">
        <f t="shared" si="461"/>
        <v>#N/A</v>
      </c>
      <c r="K9833" t="e">
        <f t="shared" si="459"/>
        <v>#N/A</v>
      </c>
      <c r="L9833" t="b">
        <f>COUNTIF($N$2:N9833, N9833)=1</f>
        <v>0</v>
      </c>
      <c r="M9833" s="37">
        <f>IF( $Q9833, MAX($M$1:M9832)+1, 0)</f>
        <v>0</v>
      </c>
      <c r="N9833" t="e" cm="1">
        <f t="array" ref="N9833">INDEX($A$9:$F$1048576, $J9833, $K9833 )</f>
        <v>#N/A</v>
      </c>
      <c r="O9833" t="e" cm="1">
        <f t="array" ref="O9833">INDEX($B$9:$F$1048576, $J9833, $K9833 )</f>
        <v>#N/A</v>
      </c>
      <c r="P9833" t="str" cm="1">
        <f t="array" ref="P9833">IF( $L9833, TRIM(_xll.IMDP("IR", $G$5&amp;$N9833, $G$6)), "" )</f>
        <v/>
      </c>
      <c r="Q9833" t="b" cm="1">
        <f t="array" ref="Q9833">IF(
    $U$1=1, AND($P9833&lt;&gt;"", $P9833&lt;&gt;"...", $P9833&lt;&gt;"입력오류"),
    IF(
        $U$18=1, AND($P9833&lt;&gt;"", $P9833&lt;&gt;"...", $P9833&lt;&gt;"입력오류", ISNUMBER(FIND(INDEX($T$2:$T$7,$U$1),$P9833))),
        IF(
            $U$17="기타", AND($P9833&lt;&gt;"", $P9833&lt;&gt;"...", $P9833&lt;&gt;"입력오류", NOT(ISNUMBER(FIND($T$21:$T$34,$P9833)))),
            AND($P9833&lt;&gt;"", $P9833&lt;&gt;"...", $P9833&lt;&gt;"입력오류", $T$19=$P9833)
        )
    )
)</f>
        <v>0</v>
      </c>
    </row>
    <row r="9834" spans="9:17">
      <c r="I9834">
        <f t="shared" si="460"/>
        <v>9833</v>
      </c>
      <c r="J9834" t="e">
        <f t="shared" si="461"/>
        <v>#N/A</v>
      </c>
      <c r="K9834" t="e">
        <f t="shared" si="459"/>
        <v>#N/A</v>
      </c>
      <c r="L9834" t="b">
        <f>COUNTIF($N$2:N9834, N9834)=1</f>
        <v>0</v>
      </c>
      <c r="M9834" s="37">
        <f>IF( $Q9834, MAX($M$1:M9833)+1, 0)</f>
        <v>0</v>
      </c>
      <c r="N9834" t="e" cm="1">
        <f t="array" ref="N9834">INDEX($A$9:$F$1048576, $J9834, $K9834 )</f>
        <v>#N/A</v>
      </c>
      <c r="O9834" t="e" cm="1">
        <f t="array" ref="O9834">INDEX($B$9:$F$1048576, $J9834, $K9834 )</f>
        <v>#N/A</v>
      </c>
      <c r="P9834" t="str" cm="1">
        <f t="array" ref="P9834">IF( $L9834, TRIM(_xll.IMDP("IR", $G$5&amp;$N9834, $G$6)), "" )</f>
        <v/>
      </c>
      <c r="Q9834" t="b" cm="1">
        <f t="array" ref="Q9834">IF(
    $U$1=1, AND($P9834&lt;&gt;"", $P9834&lt;&gt;"...", $P9834&lt;&gt;"입력오류"),
    IF(
        $U$18=1, AND($P9834&lt;&gt;"", $P9834&lt;&gt;"...", $P9834&lt;&gt;"입력오류", ISNUMBER(FIND(INDEX($T$2:$T$7,$U$1),$P9834))),
        IF(
            $U$17="기타", AND($P9834&lt;&gt;"", $P9834&lt;&gt;"...", $P9834&lt;&gt;"입력오류", NOT(ISNUMBER(FIND($T$21:$T$34,$P9834)))),
            AND($P9834&lt;&gt;"", $P9834&lt;&gt;"...", $P9834&lt;&gt;"입력오류", $T$19=$P9834)
        )
    )
)</f>
        <v>0</v>
      </c>
    </row>
    <row r="9835" spans="9:17">
      <c r="I9835">
        <f t="shared" si="460"/>
        <v>9834</v>
      </c>
      <c r="J9835" t="e">
        <f t="shared" si="461"/>
        <v>#N/A</v>
      </c>
      <c r="K9835" t="e">
        <f t="shared" si="459"/>
        <v>#N/A</v>
      </c>
      <c r="L9835" t="b">
        <f>COUNTIF($N$2:N9835, N9835)=1</f>
        <v>0</v>
      </c>
      <c r="M9835" s="37">
        <f>IF( $Q9835, MAX($M$1:M9834)+1, 0)</f>
        <v>0</v>
      </c>
      <c r="N9835" t="e" cm="1">
        <f t="array" ref="N9835">INDEX($A$9:$F$1048576, $J9835, $K9835 )</f>
        <v>#N/A</v>
      </c>
      <c r="O9835" t="e" cm="1">
        <f t="array" ref="O9835">INDEX($B$9:$F$1048576, $J9835, $K9835 )</f>
        <v>#N/A</v>
      </c>
      <c r="P9835" t="str" cm="1">
        <f t="array" ref="P9835">IF( $L9835, TRIM(_xll.IMDP("IR", $G$5&amp;$N9835, $G$6)), "" )</f>
        <v/>
      </c>
      <c r="Q9835" t="b" cm="1">
        <f t="array" ref="Q9835">IF(
    $U$1=1, AND($P9835&lt;&gt;"", $P9835&lt;&gt;"...", $P9835&lt;&gt;"입력오류"),
    IF(
        $U$18=1, AND($P9835&lt;&gt;"", $P9835&lt;&gt;"...", $P9835&lt;&gt;"입력오류", ISNUMBER(FIND(INDEX($T$2:$T$7,$U$1),$P9835))),
        IF(
            $U$17="기타", AND($P9835&lt;&gt;"", $P9835&lt;&gt;"...", $P9835&lt;&gt;"입력오류", NOT(ISNUMBER(FIND($T$21:$T$34,$P9835)))),
            AND($P9835&lt;&gt;"", $P9835&lt;&gt;"...", $P9835&lt;&gt;"입력오류", $T$19=$P9835)
        )
    )
)</f>
        <v>0</v>
      </c>
    </row>
    <row r="9836" spans="9:17">
      <c r="I9836">
        <f t="shared" si="460"/>
        <v>9835</v>
      </c>
      <c r="J9836" t="e">
        <f t="shared" si="461"/>
        <v>#N/A</v>
      </c>
      <c r="K9836" t="e">
        <f t="shared" si="459"/>
        <v>#N/A</v>
      </c>
      <c r="L9836" t="b">
        <f>COUNTIF($N$2:N9836, N9836)=1</f>
        <v>0</v>
      </c>
      <c r="M9836" s="37">
        <f>IF( $Q9836, MAX($M$1:M9835)+1, 0)</f>
        <v>0</v>
      </c>
      <c r="N9836" t="e" cm="1">
        <f t="array" ref="N9836">INDEX($A$9:$F$1048576, $J9836, $K9836 )</f>
        <v>#N/A</v>
      </c>
      <c r="O9836" t="e" cm="1">
        <f t="array" ref="O9836">INDEX($B$9:$F$1048576, $J9836, $K9836 )</f>
        <v>#N/A</v>
      </c>
      <c r="P9836" t="str" cm="1">
        <f t="array" ref="P9836">IF( $L9836, TRIM(_xll.IMDP("IR", $G$5&amp;$N9836, $G$6)), "" )</f>
        <v/>
      </c>
      <c r="Q9836" t="b" cm="1">
        <f t="array" ref="Q9836">IF(
    $U$1=1, AND($P9836&lt;&gt;"", $P9836&lt;&gt;"...", $P9836&lt;&gt;"입력오류"),
    IF(
        $U$18=1, AND($P9836&lt;&gt;"", $P9836&lt;&gt;"...", $P9836&lt;&gt;"입력오류", ISNUMBER(FIND(INDEX($T$2:$T$7,$U$1),$P9836))),
        IF(
            $U$17="기타", AND($P9836&lt;&gt;"", $P9836&lt;&gt;"...", $P9836&lt;&gt;"입력오류", NOT(ISNUMBER(FIND($T$21:$T$34,$P9836)))),
            AND($P9836&lt;&gt;"", $P9836&lt;&gt;"...", $P9836&lt;&gt;"입력오류", $T$19=$P9836)
        )
    )
)</f>
        <v>0</v>
      </c>
    </row>
    <row r="9837" spans="9:17">
      <c r="I9837">
        <f t="shared" si="460"/>
        <v>9836</v>
      </c>
      <c r="J9837" t="e">
        <f t="shared" si="461"/>
        <v>#N/A</v>
      </c>
      <c r="K9837" t="e">
        <f t="shared" si="459"/>
        <v>#N/A</v>
      </c>
      <c r="L9837" t="b">
        <f>COUNTIF($N$2:N9837, N9837)=1</f>
        <v>0</v>
      </c>
      <c r="M9837" s="37">
        <f>IF( $Q9837, MAX($M$1:M9836)+1, 0)</f>
        <v>0</v>
      </c>
      <c r="N9837" t="e" cm="1">
        <f t="array" ref="N9837">INDEX($A$9:$F$1048576, $J9837, $K9837 )</f>
        <v>#N/A</v>
      </c>
      <c r="O9837" t="e" cm="1">
        <f t="array" ref="O9837">INDEX($B$9:$F$1048576, $J9837, $K9837 )</f>
        <v>#N/A</v>
      </c>
      <c r="P9837" t="str" cm="1">
        <f t="array" ref="P9837">IF( $L9837, TRIM(_xll.IMDP("IR", $G$5&amp;$N9837, $G$6)), "" )</f>
        <v/>
      </c>
      <c r="Q9837" t="b" cm="1">
        <f t="array" ref="Q9837">IF(
    $U$1=1, AND($P9837&lt;&gt;"", $P9837&lt;&gt;"...", $P9837&lt;&gt;"입력오류"),
    IF(
        $U$18=1, AND($P9837&lt;&gt;"", $P9837&lt;&gt;"...", $P9837&lt;&gt;"입력오류", ISNUMBER(FIND(INDEX($T$2:$T$7,$U$1),$P9837))),
        IF(
            $U$17="기타", AND($P9837&lt;&gt;"", $P9837&lt;&gt;"...", $P9837&lt;&gt;"입력오류", NOT(ISNUMBER(FIND($T$21:$T$34,$P9837)))),
            AND($P9837&lt;&gt;"", $P9837&lt;&gt;"...", $P9837&lt;&gt;"입력오류", $T$19=$P9837)
        )
    )
)</f>
        <v>0</v>
      </c>
    </row>
    <row r="9838" spans="9:17">
      <c r="I9838">
        <f t="shared" si="460"/>
        <v>9837</v>
      </c>
      <c r="J9838" t="e">
        <f t="shared" si="461"/>
        <v>#N/A</v>
      </c>
      <c r="K9838" t="e">
        <f t="shared" si="459"/>
        <v>#N/A</v>
      </c>
      <c r="L9838" t="b">
        <f>COUNTIF($N$2:N9838, N9838)=1</f>
        <v>0</v>
      </c>
      <c r="M9838" s="37">
        <f>IF( $Q9838, MAX($M$1:M9837)+1, 0)</f>
        <v>0</v>
      </c>
      <c r="N9838" t="e" cm="1">
        <f t="array" ref="N9838">INDEX($A$9:$F$1048576, $J9838, $K9838 )</f>
        <v>#N/A</v>
      </c>
      <c r="O9838" t="e" cm="1">
        <f t="array" ref="O9838">INDEX($B$9:$F$1048576, $J9838, $K9838 )</f>
        <v>#N/A</v>
      </c>
      <c r="P9838" t="str" cm="1">
        <f t="array" ref="P9838">IF( $L9838, TRIM(_xll.IMDP("IR", $G$5&amp;$N9838, $G$6)), "" )</f>
        <v/>
      </c>
      <c r="Q9838" t="b" cm="1">
        <f t="array" ref="Q9838">IF(
    $U$1=1, AND($P9838&lt;&gt;"", $P9838&lt;&gt;"...", $P9838&lt;&gt;"입력오류"),
    IF(
        $U$18=1, AND($P9838&lt;&gt;"", $P9838&lt;&gt;"...", $P9838&lt;&gt;"입력오류", ISNUMBER(FIND(INDEX($T$2:$T$7,$U$1),$P9838))),
        IF(
            $U$17="기타", AND($P9838&lt;&gt;"", $P9838&lt;&gt;"...", $P9838&lt;&gt;"입력오류", NOT(ISNUMBER(FIND($T$21:$T$34,$P9838)))),
            AND($P9838&lt;&gt;"", $P9838&lt;&gt;"...", $P9838&lt;&gt;"입력오류", $T$19=$P9838)
        )
    )
)</f>
        <v>0</v>
      </c>
    </row>
    <row r="9839" spans="9:17">
      <c r="I9839">
        <f t="shared" si="460"/>
        <v>9838</v>
      </c>
      <c r="J9839" t="e">
        <f t="shared" si="461"/>
        <v>#N/A</v>
      </c>
      <c r="K9839" t="e">
        <f t="shared" si="459"/>
        <v>#N/A</v>
      </c>
      <c r="L9839" t="b">
        <f>COUNTIF($N$2:N9839, N9839)=1</f>
        <v>0</v>
      </c>
      <c r="M9839" s="37">
        <f>IF( $Q9839, MAX($M$1:M9838)+1, 0)</f>
        <v>0</v>
      </c>
      <c r="N9839" t="e" cm="1">
        <f t="array" ref="N9839">INDEX($A$9:$F$1048576, $J9839, $K9839 )</f>
        <v>#N/A</v>
      </c>
      <c r="O9839" t="e" cm="1">
        <f t="array" ref="O9839">INDEX($B$9:$F$1048576, $J9839, $K9839 )</f>
        <v>#N/A</v>
      </c>
      <c r="P9839" t="str" cm="1">
        <f t="array" ref="P9839">IF( $L9839, TRIM(_xll.IMDP("IR", $G$5&amp;$N9839, $G$6)), "" )</f>
        <v/>
      </c>
      <c r="Q9839" t="b" cm="1">
        <f t="array" ref="Q9839">IF(
    $U$1=1, AND($P9839&lt;&gt;"", $P9839&lt;&gt;"...", $P9839&lt;&gt;"입력오류"),
    IF(
        $U$18=1, AND($P9839&lt;&gt;"", $P9839&lt;&gt;"...", $P9839&lt;&gt;"입력오류", ISNUMBER(FIND(INDEX($T$2:$T$7,$U$1),$P9839))),
        IF(
            $U$17="기타", AND($P9839&lt;&gt;"", $P9839&lt;&gt;"...", $P9839&lt;&gt;"입력오류", NOT(ISNUMBER(FIND($T$21:$T$34,$P9839)))),
            AND($P9839&lt;&gt;"", $P9839&lt;&gt;"...", $P9839&lt;&gt;"입력오류", $T$19=$P9839)
        )
    )
)</f>
        <v>0</v>
      </c>
    </row>
    <row r="9840" spans="9:17">
      <c r="I9840">
        <f t="shared" si="460"/>
        <v>9839</v>
      </c>
      <c r="J9840" t="e">
        <f t="shared" si="461"/>
        <v>#N/A</v>
      </c>
      <c r="K9840" t="e">
        <f t="shared" si="459"/>
        <v>#N/A</v>
      </c>
      <c r="L9840" t="b">
        <f>COUNTIF($N$2:N9840, N9840)=1</f>
        <v>0</v>
      </c>
      <c r="M9840" s="37">
        <f>IF( $Q9840, MAX($M$1:M9839)+1, 0)</f>
        <v>0</v>
      </c>
      <c r="N9840" t="e" cm="1">
        <f t="array" ref="N9840">INDEX($A$9:$F$1048576, $J9840, $K9840 )</f>
        <v>#N/A</v>
      </c>
      <c r="O9840" t="e" cm="1">
        <f t="array" ref="O9840">INDEX($B$9:$F$1048576, $J9840, $K9840 )</f>
        <v>#N/A</v>
      </c>
      <c r="P9840" t="str" cm="1">
        <f t="array" ref="P9840">IF( $L9840, TRIM(_xll.IMDP("IR", $G$5&amp;$N9840, $G$6)), "" )</f>
        <v/>
      </c>
      <c r="Q9840" t="b" cm="1">
        <f t="array" ref="Q9840">IF(
    $U$1=1, AND($P9840&lt;&gt;"", $P9840&lt;&gt;"...", $P9840&lt;&gt;"입력오류"),
    IF(
        $U$18=1, AND($P9840&lt;&gt;"", $P9840&lt;&gt;"...", $P9840&lt;&gt;"입력오류", ISNUMBER(FIND(INDEX($T$2:$T$7,$U$1),$P9840))),
        IF(
            $U$17="기타", AND($P9840&lt;&gt;"", $P9840&lt;&gt;"...", $P9840&lt;&gt;"입력오류", NOT(ISNUMBER(FIND($T$21:$T$34,$P9840)))),
            AND($P9840&lt;&gt;"", $P9840&lt;&gt;"...", $P9840&lt;&gt;"입력오류", $T$19=$P9840)
        )
    )
)</f>
        <v>0</v>
      </c>
    </row>
    <row r="9841" spans="9:17">
      <c r="I9841">
        <f t="shared" si="460"/>
        <v>9840</v>
      </c>
      <c r="J9841" t="e">
        <f t="shared" si="461"/>
        <v>#N/A</v>
      </c>
      <c r="K9841" t="e">
        <f t="shared" si="459"/>
        <v>#N/A</v>
      </c>
      <c r="L9841" t="b">
        <f>COUNTIF($N$2:N9841, N9841)=1</f>
        <v>0</v>
      </c>
      <c r="M9841" s="37">
        <f>IF( $Q9841, MAX($M$1:M9840)+1, 0)</f>
        <v>0</v>
      </c>
      <c r="N9841" t="e" cm="1">
        <f t="array" ref="N9841">INDEX($A$9:$F$1048576, $J9841, $K9841 )</f>
        <v>#N/A</v>
      </c>
      <c r="O9841" t="e" cm="1">
        <f t="array" ref="O9841">INDEX($B$9:$F$1048576, $J9841, $K9841 )</f>
        <v>#N/A</v>
      </c>
      <c r="P9841" t="str" cm="1">
        <f t="array" ref="P9841">IF( $L9841, TRIM(_xll.IMDP("IR", $G$5&amp;$N9841, $G$6)), "" )</f>
        <v/>
      </c>
      <c r="Q9841" t="b" cm="1">
        <f t="array" ref="Q9841">IF(
    $U$1=1, AND($P9841&lt;&gt;"", $P9841&lt;&gt;"...", $P9841&lt;&gt;"입력오류"),
    IF(
        $U$18=1, AND($P9841&lt;&gt;"", $P9841&lt;&gt;"...", $P9841&lt;&gt;"입력오류", ISNUMBER(FIND(INDEX($T$2:$T$7,$U$1),$P9841))),
        IF(
            $U$17="기타", AND($P9841&lt;&gt;"", $P9841&lt;&gt;"...", $P9841&lt;&gt;"입력오류", NOT(ISNUMBER(FIND($T$21:$T$34,$P9841)))),
            AND($P9841&lt;&gt;"", $P9841&lt;&gt;"...", $P9841&lt;&gt;"입력오류", $T$19=$P9841)
        )
    )
)</f>
        <v>0</v>
      </c>
    </row>
    <row r="9842" spans="9:17">
      <c r="I9842">
        <f t="shared" si="460"/>
        <v>9841</v>
      </c>
      <c r="J9842" t="e">
        <f t="shared" si="461"/>
        <v>#N/A</v>
      </c>
      <c r="K9842" t="e">
        <f t="shared" si="459"/>
        <v>#N/A</v>
      </c>
      <c r="L9842" t="b">
        <f>COUNTIF($N$2:N9842, N9842)=1</f>
        <v>0</v>
      </c>
      <c r="M9842" s="37">
        <f>IF( $Q9842, MAX($M$1:M9841)+1, 0)</f>
        <v>0</v>
      </c>
      <c r="N9842" t="e" cm="1">
        <f t="array" ref="N9842">INDEX($A$9:$F$1048576, $J9842, $K9842 )</f>
        <v>#N/A</v>
      </c>
      <c r="O9842" t="e" cm="1">
        <f t="array" ref="O9842">INDEX($B$9:$F$1048576, $J9842, $K9842 )</f>
        <v>#N/A</v>
      </c>
      <c r="P9842" t="str" cm="1">
        <f t="array" ref="P9842">IF( $L9842, TRIM(_xll.IMDP("IR", $G$5&amp;$N9842, $G$6)), "" )</f>
        <v/>
      </c>
      <c r="Q9842" t="b" cm="1">
        <f t="array" ref="Q9842">IF(
    $U$1=1, AND($P9842&lt;&gt;"", $P9842&lt;&gt;"...", $P9842&lt;&gt;"입력오류"),
    IF(
        $U$18=1, AND($P9842&lt;&gt;"", $P9842&lt;&gt;"...", $P9842&lt;&gt;"입력오류", ISNUMBER(FIND(INDEX($T$2:$T$7,$U$1),$P9842))),
        IF(
            $U$17="기타", AND($P9842&lt;&gt;"", $P9842&lt;&gt;"...", $P9842&lt;&gt;"입력오류", NOT(ISNUMBER(FIND($T$21:$T$34,$P9842)))),
            AND($P9842&lt;&gt;"", $P9842&lt;&gt;"...", $P9842&lt;&gt;"입력오류", $T$19=$P9842)
        )
    )
)</f>
        <v>0</v>
      </c>
    </row>
    <row r="9843" spans="9:17">
      <c r="I9843">
        <f t="shared" si="460"/>
        <v>9842</v>
      </c>
      <c r="J9843" t="e">
        <f t="shared" si="461"/>
        <v>#N/A</v>
      </c>
      <c r="K9843" t="e">
        <f t="shared" si="459"/>
        <v>#N/A</v>
      </c>
      <c r="L9843" t="b">
        <f>COUNTIF($N$2:N9843, N9843)=1</f>
        <v>0</v>
      </c>
      <c r="M9843" s="37">
        <f>IF( $Q9843, MAX($M$1:M9842)+1, 0)</f>
        <v>0</v>
      </c>
      <c r="N9843" t="e" cm="1">
        <f t="array" ref="N9843">INDEX($A$9:$F$1048576, $J9843, $K9843 )</f>
        <v>#N/A</v>
      </c>
      <c r="O9843" t="e" cm="1">
        <f t="array" ref="O9843">INDEX($B$9:$F$1048576, $J9843, $K9843 )</f>
        <v>#N/A</v>
      </c>
      <c r="P9843" t="str" cm="1">
        <f t="array" ref="P9843">IF( $L9843, TRIM(_xll.IMDP("IR", $G$5&amp;$N9843, $G$6)), "" )</f>
        <v/>
      </c>
      <c r="Q9843" t="b" cm="1">
        <f t="array" ref="Q9843">IF(
    $U$1=1, AND($P9843&lt;&gt;"", $P9843&lt;&gt;"...", $P9843&lt;&gt;"입력오류"),
    IF(
        $U$18=1, AND($P9843&lt;&gt;"", $P9843&lt;&gt;"...", $P9843&lt;&gt;"입력오류", ISNUMBER(FIND(INDEX($T$2:$T$7,$U$1),$P9843))),
        IF(
            $U$17="기타", AND($P9843&lt;&gt;"", $P9843&lt;&gt;"...", $P9843&lt;&gt;"입력오류", NOT(ISNUMBER(FIND($T$21:$T$34,$P9843)))),
            AND($P9843&lt;&gt;"", $P9843&lt;&gt;"...", $P9843&lt;&gt;"입력오류", $T$19=$P9843)
        )
    )
)</f>
        <v>0</v>
      </c>
    </row>
    <row r="9844" spans="9:17">
      <c r="I9844">
        <f t="shared" si="460"/>
        <v>9843</v>
      </c>
      <c r="J9844" t="e">
        <f t="shared" si="461"/>
        <v>#N/A</v>
      </c>
      <c r="K9844" t="e">
        <f t="shared" si="459"/>
        <v>#N/A</v>
      </c>
      <c r="L9844" t="b">
        <f>COUNTIF($N$2:N9844, N9844)=1</f>
        <v>0</v>
      </c>
      <c r="M9844" s="37">
        <f>IF( $Q9844, MAX($M$1:M9843)+1, 0)</f>
        <v>0</v>
      </c>
      <c r="N9844" t="e" cm="1">
        <f t="array" ref="N9844">INDEX($A$9:$F$1048576, $J9844, $K9844 )</f>
        <v>#N/A</v>
      </c>
      <c r="O9844" t="e" cm="1">
        <f t="array" ref="O9844">INDEX($B$9:$F$1048576, $J9844, $K9844 )</f>
        <v>#N/A</v>
      </c>
      <c r="P9844" t="str" cm="1">
        <f t="array" ref="P9844">IF( $L9844, TRIM(_xll.IMDP("IR", $G$5&amp;$N9844, $G$6)), "" )</f>
        <v/>
      </c>
      <c r="Q9844" t="b" cm="1">
        <f t="array" ref="Q9844">IF(
    $U$1=1, AND($P9844&lt;&gt;"", $P9844&lt;&gt;"...", $P9844&lt;&gt;"입력오류"),
    IF(
        $U$18=1, AND($P9844&lt;&gt;"", $P9844&lt;&gt;"...", $P9844&lt;&gt;"입력오류", ISNUMBER(FIND(INDEX($T$2:$T$7,$U$1),$P9844))),
        IF(
            $U$17="기타", AND($P9844&lt;&gt;"", $P9844&lt;&gt;"...", $P9844&lt;&gt;"입력오류", NOT(ISNUMBER(FIND($T$21:$T$34,$P9844)))),
            AND($P9844&lt;&gt;"", $P9844&lt;&gt;"...", $P9844&lt;&gt;"입력오류", $T$19=$P9844)
        )
    )
)</f>
        <v>0</v>
      </c>
    </row>
    <row r="9845" spans="9:17">
      <c r="I9845">
        <f t="shared" si="460"/>
        <v>9844</v>
      </c>
      <c r="J9845" t="e">
        <f t="shared" si="461"/>
        <v>#N/A</v>
      </c>
      <c r="K9845" t="e">
        <f t="shared" si="459"/>
        <v>#N/A</v>
      </c>
      <c r="L9845" t="b">
        <f>COUNTIF($N$2:N9845, N9845)=1</f>
        <v>0</v>
      </c>
      <c r="M9845" s="37">
        <f>IF( $Q9845, MAX($M$1:M9844)+1, 0)</f>
        <v>0</v>
      </c>
      <c r="N9845" t="e" cm="1">
        <f t="array" ref="N9845">INDEX($A$9:$F$1048576, $J9845, $K9845 )</f>
        <v>#N/A</v>
      </c>
      <c r="O9845" t="e" cm="1">
        <f t="array" ref="O9845">INDEX($B$9:$F$1048576, $J9845, $K9845 )</f>
        <v>#N/A</v>
      </c>
      <c r="P9845" t="str" cm="1">
        <f t="array" ref="P9845">IF( $L9845, TRIM(_xll.IMDP("IR", $G$5&amp;$N9845, $G$6)), "" )</f>
        <v/>
      </c>
      <c r="Q9845" t="b" cm="1">
        <f t="array" ref="Q9845">IF(
    $U$1=1, AND($P9845&lt;&gt;"", $P9845&lt;&gt;"...", $P9845&lt;&gt;"입력오류"),
    IF(
        $U$18=1, AND($P9845&lt;&gt;"", $P9845&lt;&gt;"...", $P9845&lt;&gt;"입력오류", ISNUMBER(FIND(INDEX($T$2:$T$7,$U$1),$P9845))),
        IF(
            $U$17="기타", AND($P9845&lt;&gt;"", $P9845&lt;&gt;"...", $P9845&lt;&gt;"입력오류", NOT(ISNUMBER(FIND($T$21:$T$34,$P9845)))),
            AND($P9845&lt;&gt;"", $P9845&lt;&gt;"...", $P9845&lt;&gt;"입력오류", $T$19=$P9845)
        )
    )
)</f>
        <v>0</v>
      </c>
    </row>
    <row r="9846" spans="9:17">
      <c r="I9846">
        <f t="shared" si="460"/>
        <v>9845</v>
      </c>
      <c r="J9846" t="e">
        <f t="shared" si="461"/>
        <v>#N/A</v>
      </c>
      <c r="K9846" t="e">
        <f t="shared" si="459"/>
        <v>#N/A</v>
      </c>
      <c r="L9846" t="b">
        <f>COUNTIF($N$2:N9846, N9846)=1</f>
        <v>0</v>
      </c>
      <c r="M9846" s="37">
        <f>IF( $Q9846, MAX($M$1:M9845)+1, 0)</f>
        <v>0</v>
      </c>
      <c r="N9846" t="e" cm="1">
        <f t="array" ref="N9846">INDEX($A$9:$F$1048576, $J9846, $K9846 )</f>
        <v>#N/A</v>
      </c>
      <c r="O9846" t="e" cm="1">
        <f t="array" ref="O9846">INDEX($B$9:$F$1048576, $J9846, $K9846 )</f>
        <v>#N/A</v>
      </c>
      <c r="P9846" t="str" cm="1">
        <f t="array" ref="P9846">IF( $L9846, TRIM(_xll.IMDP("IR", $G$5&amp;$N9846, $G$6)), "" )</f>
        <v/>
      </c>
      <c r="Q9846" t="b" cm="1">
        <f t="array" ref="Q9846">IF(
    $U$1=1, AND($P9846&lt;&gt;"", $P9846&lt;&gt;"...", $P9846&lt;&gt;"입력오류"),
    IF(
        $U$18=1, AND($P9846&lt;&gt;"", $P9846&lt;&gt;"...", $P9846&lt;&gt;"입력오류", ISNUMBER(FIND(INDEX($T$2:$T$7,$U$1),$P9846))),
        IF(
            $U$17="기타", AND($P9846&lt;&gt;"", $P9846&lt;&gt;"...", $P9846&lt;&gt;"입력오류", NOT(ISNUMBER(FIND($T$21:$T$34,$P9846)))),
            AND($P9846&lt;&gt;"", $P9846&lt;&gt;"...", $P9846&lt;&gt;"입력오류", $T$19=$P9846)
        )
    )
)</f>
        <v>0</v>
      </c>
    </row>
    <row r="9847" spans="9:17">
      <c r="I9847">
        <f t="shared" si="460"/>
        <v>9846</v>
      </c>
      <c r="J9847" t="e">
        <f t="shared" si="461"/>
        <v>#N/A</v>
      </c>
      <c r="K9847" t="e">
        <f t="shared" si="459"/>
        <v>#N/A</v>
      </c>
      <c r="L9847" t="b">
        <f>COUNTIF($N$2:N9847, N9847)=1</f>
        <v>0</v>
      </c>
      <c r="M9847" s="37">
        <f>IF( $Q9847, MAX($M$1:M9846)+1, 0)</f>
        <v>0</v>
      </c>
      <c r="N9847" t="e" cm="1">
        <f t="array" ref="N9847">INDEX($A$9:$F$1048576, $J9847, $K9847 )</f>
        <v>#N/A</v>
      </c>
      <c r="O9847" t="e" cm="1">
        <f t="array" ref="O9847">INDEX($B$9:$F$1048576, $J9847, $K9847 )</f>
        <v>#N/A</v>
      </c>
      <c r="P9847" t="str" cm="1">
        <f t="array" ref="P9847">IF( $L9847, TRIM(_xll.IMDP("IR", $G$5&amp;$N9847, $G$6)), "" )</f>
        <v/>
      </c>
      <c r="Q9847" t="b" cm="1">
        <f t="array" ref="Q9847">IF(
    $U$1=1, AND($P9847&lt;&gt;"", $P9847&lt;&gt;"...", $P9847&lt;&gt;"입력오류"),
    IF(
        $U$18=1, AND($P9847&lt;&gt;"", $P9847&lt;&gt;"...", $P9847&lt;&gt;"입력오류", ISNUMBER(FIND(INDEX($T$2:$T$7,$U$1),$P9847))),
        IF(
            $U$17="기타", AND($P9847&lt;&gt;"", $P9847&lt;&gt;"...", $P9847&lt;&gt;"입력오류", NOT(ISNUMBER(FIND($T$21:$T$34,$P9847)))),
            AND($P9847&lt;&gt;"", $P9847&lt;&gt;"...", $P9847&lt;&gt;"입력오류", $T$19=$P9847)
        )
    )
)</f>
        <v>0</v>
      </c>
    </row>
    <row r="9848" spans="9:17">
      <c r="I9848">
        <f t="shared" si="460"/>
        <v>9847</v>
      </c>
      <c r="J9848" t="e">
        <f t="shared" si="461"/>
        <v>#N/A</v>
      </c>
      <c r="K9848" t="e">
        <f t="shared" si="459"/>
        <v>#N/A</v>
      </c>
      <c r="L9848" t="b">
        <f>COUNTIF($N$2:N9848, N9848)=1</f>
        <v>0</v>
      </c>
      <c r="M9848" s="37">
        <f>IF( $Q9848, MAX($M$1:M9847)+1, 0)</f>
        <v>0</v>
      </c>
      <c r="N9848" t="e" cm="1">
        <f t="array" ref="N9848">INDEX($A$9:$F$1048576, $J9848, $K9848 )</f>
        <v>#N/A</v>
      </c>
      <c r="O9848" t="e" cm="1">
        <f t="array" ref="O9848">INDEX($B$9:$F$1048576, $J9848, $K9848 )</f>
        <v>#N/A</v>
      </c>
      <c r="P9848" t="str" cm="1">
        <f t="array" ref="P9848">IF( $L9848, TRIM(_xll.IMDP("IR", $G$5&amp;$N9848, $G$6)), "" )</f>
        <v/>
      </c>
      <c r="Q9848" t="b" cm="1">
        <f t="array" ref="Q9848">IF(
    $U$1=1, AND($P9848&lt;&gt;"", $P9848&lt;&gt;"...", $P9848&lt;&gt;"입력오류"),
    IF(
        $U$18=1, AND($P9848&lt;&gt;"", $P9848&lt;&gt;"...", $P9848&lt;&gt;"입력오류", ISNUMBER(FIND(INDEX($T$2:$T$7,$U$1),$P9848))),
        IF(
            $U$17="기타", AND($P9848&lt;&gt;"", $P9848&lt;&gt;"...", $P9848&lt;&gt;"입력오류", NOT(ISNUMBER(FIND($T$21:$T$34,$P9848)))),
            AND($P9848&lt;&gt;"", $P9848&lt;&gt;"...", $P9848&lt;&gt;"입력오류", $T$19=$P9848)
        )
    )
)</f>
        <v>0</v>
      </c>
    </row>
    <row r="9849" spans="9:17">
      <c r="I9849">
        <f t="shared" si="460"/>
        <v>9848</v>
      </c>
      <c r="J9849" t="e">
        <f t="shared" si="461"/>
        <v>#N/A</v>
      </c>
      <c r="K9849" t="e">
        <f t="shared" si="459"/>
        <v>#N/A</v>
      </c>
      <c r="L9849" t="b">
        <f>COUNTIF($N$2:N9849, N9849)=1</f>
        <v>0</v>
      </c>
      <c r="M9849" s="37">
        <f>IF( $Q9849, MAX($M$1:M9848)+1, 0)</f>
        <v>0</v>
      </c>
      <c r="N9849" t="e" cm="1">
        <f t="array" ref="N9849">INDEX($A$9:$F$1048576, $J9849, $K9849 )</f>
        <v>#N/A</v>
      </c>
      <c r="O9849" t="e" cm="1">
        <f t="array" ref="O9849">INDEX($B$9:$F$1048576, $J9849, $K9849 )</f>
        <v>#N/A</v>
      </c>
      <c r="P9849" t="str" cm="1">
        <f t="array" ref="P9849">IF( $L9849, TRIM(_xll.IMDP("IR", $G$5&amp;$N9849, $G$6)), "" )</f>
        <v/>
      </c>
      <c r="Q9849" t="b" cm="1">
        <f t="array" ref="Q9849">IF(
    $U$1=1, AND($P9849&lt;&gt;"", $P9849&lt;&gt;"...", $P9849&lt;&gt;"입력오류"),
    IF(
        $U$18=1, AND($P9849&lt;&gt;"", $P9849&lt;&gt;"...", $P9849&lt;&gt;"입력오류", ISNUMBER(FIND(INDEX($T$2:$T$7,$U$1),$P9849))),
        IF(
            $U$17="기타", AND($P9849&lt;&gt;"", $P9849&lt;&gt;"...", $P9849&lt;&gt;"입력오류", NOT(ISNUMBER(FIND($T$21:$T$34,$P9849)))),
            AND($P9849&lt;&gt;"", $P9849&lt;&gt;"...", $P9849&lt;&gt;"입력오류", $T$19=$P9849)
        )
    )
)</f>
        <v>0</v>
      </c>
    </row>
    <row r="9850" spans="9:17">
      <c r="I9850">
        <f t="shared" si="460"/>
        <v>9849</v>
      </c>
      <c r="J9850" t="e">
        <f t="shared" si="461"/>
        <v>#N/A</v>
      </c>
      <c r="K9850" t="e">
        <f t="shared" si="459"/>
        <v>#N/A</v>
      </c>
      <c r="L9850" t="b">
        <f>COUNTIF($N$2:N9850, N9850)=1</f>
        <v>0</v>
      </c>
      <c r="M9850" s="37">
        <f>IF( $Q9850, MAX($M$1:M9849)+1, 0)</f>
        <v>0</v>
      </c>
      <c r="N9850" t="e" cm="1">
        <f t="array" ref="N9850">INDEX($A$9:$F$1048576, $J9850, $K9850 )</f>
        <v>#N/A</v>
      </c>
      <c r="O9850" t="e" cm="1">
        <f t="array" ref="O9850">INDEX($B$9:$F$1048576, $J9850, $K9850 )</f>
        <v>#N/A</v>
      </c>
      <c r="P9850" t="str" cm="1">
        <f t="array" ref="P9850">IF( $L9850, TRIM(_xll.IMDP("IR", $G$5&amp;$N9850, $G$6)), "" )</f>
        <v/>
      </c>
      <c r="Q9850" t="b" cm="1">
        <f t="array" ref="Q9850">IF(
    $U$1=1, AND($P9850&lt;&gt;"", $P9850&lt;&gt;"...", $P9850&lt;&gt;"입력오류"),
    IF(
        $U$18=1, AND($P9850&lt;&gt;"", $P9850&lt;&gt;"...", $P9850&lt;&gt;"입력오류", ISNUMBER(FIND(INDEX($T$2:$T$7,$U$1),$P9850))),
        IF(
            $U$17="기타", AND($P9850&lt;&gt;"", $P9850&lt;&gt;"...", $P9850&lt;&gt;"입력오류", NOT(ISNUMBER(FIND($T$21:$T$34,$P9850)))),
            AND($P9850&lt;&gt;"", $P9850&lt;&gt;"...", $P9850&lt;&gt;"입력오류", $T$19=$P9850)
        )
    )
)</f>
        <v>0</v>
      </c>
    </row>
    <row r="9851" spans="9:17">
      <c r="I9851">
        <f t="shared" si="460"/>
        <v>9850</v>
      </c>
      <c r="J9851" t="e">
        <f t="shared" si="461"/>
        <v>#N/A</v>
      </c>
      <c r="K9851" t="e">
        <f t="shared" si="459"/>
        <v>#N/A</v>
      </c>
      <c r="L9851" t="b">
        <f>COUNTIF($N$2:N9851, N9851)=1</f>
        <v>0</v>
      </c>
      <c r="M9851" s="37">
        <f>IF( $Q9851, MAX($M$1:M9850)+1, 0)</f>
        <v>0</v>
      </c>
      <c r="N9851" t="e" cm="1">
        <f t="array" ref="N9851">INDEX($A$9:$F$1048576, $J9851, $K9851 )</f>
        <v>#N/A</v>
      </c>
      <c r="O9851" t="e" cm="1">
        <f t="array" ref="O9851">INDEX($B$9:$F$1048576, $J9851, $K9851 )</f>
        <v>#N/A</v>
      </c>
      <c r="P9851" t="str" cm="1">
        <f t="array" ref="P9851">IF( $L9851, TRIM(_xll.IMDP("IR", $G$5&amp;$N9851, $G$6)), "" )</f>
        <v/>
      </c>
      <c r="Q9851" t="b" cm="1">
        <f t="array" ref="Q9851">IF(
    $U$1=1, AND($P9851&lt;&gt;"", $P9851&lt;&gt;"...", $P9851&lt;&gt;"입력오류"),
    IF(
        $U$18=1, AND($P9851&lt;&gt;"", $P9851&lt;&gt;"...", $P9851&lt;&gt;"입력오류", ISNUMBER(FIND(INDEX($T$2:$T$7,$U$1),$P9851))),
        IF(
            $U$17="기타", AND($P9851&lt;&gt;"", $P9851&lt;&gt;"...", $P9851&lt;&gt;"입력오류", NOT(ISNUMBER(FIND($T$21:$T$34,$P9851)))),
            AND($P9851&lt;&gt;"", $P9851&lt;&gt;"...", $P9851&lt;&gt;"입력오류", $T$19=$P9851)
        )
    )
)</f>
        <v>0</v>
      </c>
    </row>
    <row r="9852" spans="9:17">
      <c r="I9852">
        <f t="shared" si="460"/>
        <v>9851</v>
      </c>
      <c r="J9852" t="e">
        <f t="shared" si="461"/>
        <v>#N/A</v>
      </c>
      <c r="K9852" t="e">
        <f t="shared" si="459"/>
        <v>#N/A</v>
      </c>
      <c r="L9852" t="b">
        <f>COUNTIF($N$2:N9852, N9852)=1</f>
        <v>0</v>
      </c>
      <c r="M9852" s="37">
        <f>IF( $Q9852, MAX($M$1:M9851)+1, 0)</f>
        <v>0</v>
      </c>
      <c r="N9852" t="e" cm="1">
        <f t="array" ref="N9852">INDEX($A$9:$F$1048576, $J9852, $K9852 )</f>
        <v>#N/A</v>
      </c>
      <c r="O9852" t="e" cm="1">
        <f t="array" ref="O9852">INDEX($B$9:$F$1048576, $J9852, $K9852 )</f>
        <v>#N/A</v>
      </c>
      <c r="P9852" t="str" cm="1">
        <f t="array" ref="P9852">IF( $L9852, TRIM(_xll.IMDP("IR", $G$5&amp;$N9852, $G$6)), "" )</f>
        <v/>
      </c>
      <c r="Q9852" t="b" cm="1">
        <f t="array" ref="Q9852">IF(
    $U$1=1, AND($P9852&lt;&gt;"", $P9852&lt;&gt;"...", $P9852&lt;&gt;"입력오류"),
    IF(
        $U$18=1, AND($P9852&lt;&gt;"", $P9852&lt;&gt;"...", $P9852&lt;&gt;"입력오류", ISNUMBER(FIND(INDEX($T$2:$T$7,$U$1),$P9852))),
        IF(
            $U$17="기타", AND($P9852&lt;&gt;"", $P9852&lt;&gt;"...", $P9852&lt;&gt;"입력오류", NOT(ISNUMBER(FIND($T$21:$T$34,$P9852)))),
            AND($P9852&lt;&gt;"", $P9852&lt;&gt;"...", $P9852&lt;&gt;"입력오류", $T$19=$P9852)
        )
    )
)</f>
        <v>0</v>
      </c>
    </row>
    <row r="9853" spans="9:17">
      <c r="I9853">
        <f t="shared" si="460"/>
        <v>9852</v>
      </c>
      <c r="J9853" t="e">
        <f t="shared" si="461"/>
        <v>#N/A</v>
      </c>
      <c r="K9853" t="e">
        <f t="shared" si="459"/>
        <v>#N/A</v>
      </c>
      <c r="L9853" t="b">
        <f>COUNTIF($N$2:N9853, N9853)=1</f>
        <v>0</v>
      </c>
      <c r="M9853" s="37">
        <f>IF( $Q9853, MAX($M$1:M9852)+1, 0)</f>
        <v>0</v>
      </c>
      <c r="N9853" t="e" cm="1">
        <f t="array" ref="N9853">INDEX($A$9:$F$1048576, $J9853, $K9853 )</f>
        <v>#N/A</v>
      </c>
      <c r="O9853" t="e" cm="1">
        <f t="array" ref="O9853">INDEX($B$9:$F$1048576, $J9853, $K9853 )</f>
        <v>#N/A</v>
      </c>
      <c r="P9853" t="str" cm="1">
        <f t="array" ref="P9853">IF( $L9853, TRIM(_xll.IMDP("IR", $G$5&amp;$N9853, $G$6)), "" )</f>
        <v/>
      </c>
      <c r="Q9853" t="b" cm="1">
        <f t="array" ref="Q9853">IF(
    $U$1=1, AND($P9853&lt;&gt;"", $P9853&lt;&gt;"...", $P9853&lt;&gt;"입력오류"),
    IF(
        $U$18=1, AND($P9853&lt;&gt;"", $P9853&lt;&gt;"...", $P9853&lt;&gt;"입력오류", ISNUMBER(FIND(INDEX($T$2:$T$7,$U$1),$P9853))),
        IF(
            $U$17="기타", AND($P9853&lt;&gt;"", $P9853&lt;&gt;"...", $P9853&lt;&gt;"입력오류", NOT(ISNUMBER(FIND($T$21:$T$34,$P9853)))),
            AND($P9853&lt;&gt;"", $P9853&lt;&gt;"...", $P9853&lt;&gt;"입력오류", $T$19=$P9853)
        )
    )
)</f>
        <v>0</v>
      </c>
    </row>
    <row r="9854" spans="9:17">
      <c r="I9854">
        <f t="shared" si="460"/>
        <v>9853</v>
      </c>
      <c r="J9854" t="e">
        <f t="shared" si="461"/>
        <v>#N/A</v>
      </c>
      <c r="K9854" t="e">
        <f t="shared" si="459"/>
        <v>#N/A</v>
      </c>
      <c r="L9854" t="b">
        <f>COUNTIF($N$2:N9854, N9854)=1</f>
        <v>0</v>
      </c>
      <c r="M9854" s="37">
        <f>IF( $Q9854, MAX($M$1:M9853)+1, 0)</f>
        <v>0</v>
      </c>
      <c r="N9854" t="e" cm="1">
        <f t="array" ref="N9854">INDEX($A$9:$F$1048576, $J9854, $K9854 )</f>
        <v>#N/A</v>
      </c>
      <c r="O9854" t="e" cm="1">
        <f t="array" ref="O9854">INDEX($B$9:$F$1048576, $J9854, $K9854 )</f>
        <v>#N/A</v>
      </c>
      <c r="P9854" t="str" cm="1">
        <f t="array" ref="P9854">IF( $L9854, TRIM(_xll.IMDP("IR", $G$5&amp;$N9854, $G$6)), "" )</f>
        <v/>
      </c>
      <c r="Q9854" t="b" cm="1">
        <f t="array" ref="Q9854">IF(
    $U$1=1, AND($P9854&lt;&gt;"", $P9854&lt;&gt;"...", $P9854&lt;&gt;"입력오류"),
    IF(
        $U$18=1, AND($P9854&lt;&gt;"", $P9854&lt;&gt;"...", $P9854&lt;&gt;"입력오류", ISNUMBER(FIND(INDEX($T$2:$T$7,$U$1),$P9854))),
        IF(
            $U$17="기타", AND($P9854&lt;&gt;"", $P9854&lt;&gt;"...", $P9854&lt;&gt;"입력오류", NOT(ISNUMBER(FIND($T$21:$T$34,$P9854)))),
            AND($P9854&lt;&gt;"", $P9854&lt;&gt;"...", $P9854&lt;&gt;"입력오류", $T$19=$P9854)
        )
    )
)</f>
        <v>0</v>
      </c>
    </row>
    <row r="9855" spans="9:17">
      <c r="I9855">
        <f t="shared" si="460"/>
        <v>9854</v>
      </c>
      <c r="J9855" t="e">
        <f t="shared" si="461"/>
        <v>#N/A</v>
      </c>
      <c r="K9855" t="e">
        <f t="shared" si="459"/>
        <v>#N/A</v>
      </c>
      <c r="L9855" t="b">
        <f>COUNTIF($N$2:N9855, N9855)=1</f>
        <v>0</v>
      </c>
      <c r="M9855" s="37">
        <f>IF( $Q9855, MAX($M$1:M9854)+1, 0)</f>
        <v>0</v>
      </c>
      <c r="N9855" t="e" cm="1">
        <f t="array" ref="N9855">INDEX($A$9:$F$1048576, $J9855, $K9855 )</f>
        <v>#N/A</v>
      </c>
      <c r="O9855" t="e" cm="1">
        <f t="array" ref="O9855">INDEX($B$9:$F$1048576, $J9855, $K9855 )</f>
        <v>#N/A</v>
      </c>
      <c r="P9855" t="str" cm="1">
        <f t="array" ref="P9855">IF( $L9855, TRIM(_xll.IMDP("IR", $G$5&amp;$N9855, $G$6)), "" )</f>
        <v/>
      </c>
      <c r="Q9855" t="b" cm="1">
        <f t="array" ref="Q9855">IF(
    $U$1=1, AND($P9855&lt;&gt;"", $P9855&lt;&gt;"...", $P9855&lt;&gt;"입력오류"),
    IF(
        $U$18=1, AND($P9855&lt;&gt;"", $P9855&lt;&gt;"...", $P9855&lt;&gt;"입력오류", ISNUMBER(FIND(INDEX($T$2:$T$7,$U$1),$P9855))),
        IF(
            $U$17="기타", AND($P9855&lt;&gt;"", $P9855&lt;&gt;"...", $P9855&lt;&gt;"입력오류", NOT(ISNUMBER(FIND($T$21:$T$34,$P9855)))),
            AND($P9855&lt;&gt;"", $P9855&lt;&gt;"...", $P9855&lt;&gt;"입력오류", $T$19=$P9855)
        )
    )
)</f>
        <v>0</v>
      </c>
    </row>
    <row r="9856" spans="9:17">
      <c r="I9856">
        <f t="shared" si="460"/>
        <v>9855</v>
      </c>
      <c r="J9856" t="e">
        <f t="shared" si="461"/>
        <v>#N/A</v>
      </c>
      <c r="K9856" t="e">
        <f t="shared" si="459"/>
        <v>#N/A</v>
      </c>
      <c r="L9856" t="b">
        <f>COUNTIF($N$2:N9856, N9856)=1</f>
        <v>0</v>
      </c>
      <c r="M9856" s="37">
        <f>IF( $Q9856, MAX($M$1:M9855)+1, 0)</f>
        <v>0</v>
      </c>
      <c r="N9856" t="e" cm="1">
        <f t="array" ref="N9856">INDEX($A$9:$F$1048576, $J9856, $K9856 )</f>
        <v>#N/A</v>
      </c>
      <c r="O9856" t="e" cm="1">
        <f t="array" ref="O9856">INDEX($B$9:$F$1048576, $J9856, $K9856 )</f>
        <v>#N/A</v>
      </c>
      <c r="P9856" t="str" cm="1">
        <f t="array" ref="P9856">IF( $L9856, TRIM(_xll.IMDP("IR", $G$5&amp;$N9856, $G$6)), "" )</f>
        <v/>
      </c>
      <c r="Q9856" t="b" cm="1">
        <f t="array" ref="Q9856">IF(
    $U$1=1, AND($P9856&lt;&gt;"", $P9856&lt;&gt;"...", $P9856&lt;&gt;"입력오류"),
    IF(
        $U$18=1, AND($P9856&lt;&gt;"", $P9856&lt;&gt;"...", $P9856&lt;&gt;"입력오류", ISNUMBER(FIND(INDEX($T$2:$T$7,$U$1),$P9856))),
        IF(
            $U$17="기타", AND($P9856&lt;&gt;"", $P9856&lt;&gt;"...", $P9856&lt;&gt;"입력오류", NOT(ISNUMBER(FIND($T$21:$T$34,$P9856)))),
            AND($P9856&lt;&gt;"", $P9856&lt;&gt;"...", $P9856&lt;&gt;"입력오류", $T$19=$P9856)
        )
    )
)</f>
        <v>0</v>
      </c>
    </row>
    <row r="9857" spans="9:17">
      <c r="I9857">
        <f t="shared" si="460"/>
        <v>9856</v>
      </c>
      <c r="J9857" t="e">
        <f t="shared" si="461"/>
        <v>#N/A</v>
      </c>
      <c r="K9857" t="e">
        <f t="shared" si="459"/>
        <v>#N/A</v>
      </c>
      <c r="L9857" t="b">
        <f>COUNTIF($N$2:N9857, N9857)=1</f>
        <v>0</v>
      </c>
      <c r="M9857" s="37">
        <f>IF( $Q9857, MAX($M$1:M9856)+1, 0)</f>
        <v>0</v>
      </c>
      <c r="N9857" t="e" cm="1">
        <f t="array" ref="N9857">INDEX($A$9:$F$1048576, $J9857, $K9857 )</f>
        <v>#N/A</v>
      </c>
      <c r="O9857" t="e" cm="1">
        <f t="array" ref="O9857">INDEX($B$9:$F$1048576, $J9857, $K9857 )</f>
        <v>#N/A</v>
      </c>
      <c r="P9857" t="str" cm="1">
        <f t="array" ref="P9857">IF( $L9857, TRIM(_xll.IMDP("IR", $G$5&amp;$N9857, $G$6)), "" )</f>
        <v/>
      </c>
      <c r="Q9857" t="b" cm="1">
        <f t="array" ref="Q9857">IF(
    $U$1=1, AND($P9857&lt;&gt;"", $P9857&lt;&gt;"...", $P9857&lt;&gt;"입력오류"),
    IF(
        $U$18=1, AND($P9857&lt;&gt;"", $P9857&lt;&gt;"...", $P9857&lt;&gt;"입력오류", ISNUMBER(FIND(INDEX($T$2:$T$7,$U$1),$P9857))),
        IF(
            $U$17="기타", AND($P9857&lt;&gt;"", $P9857&lt;&gt;"...", $P9857&lt;&gt;"입력오류", NOT(ISNUMBER(FIND($T$21:$T$34,$P9857)))),
            AND($P9857&lt;&gt;"", $P9857&lt;&gt;"...", $P9857&lt;&gt;"입력오류", $T$19=$P9857)
        )
    )
)</f>
        <v>0</v>
      </c>
    </row>
    <row r="9858" spans="9:17">
      <c r="I9858">
        <f t="shared" si="460"/>
        <v>9857</v>
      </c>
      <c r="J9858" t="e">
        <f t="shared" si="461"/>
        <v>#N/A</v>
      </c>
      <c r="K9858" t="e">
        <f t="shared" ref="K9858:K9921" si="462">IF( $I9858&gt;$G$4, NA(), IF($I9858&gt;$G$3, 5, IF($I9858&gt;$G$2, 3, 1 ) ) )</f>
        <v>#N/A</v>
      </c>
      <c r="L9858" t="b">
        <f>COUNTIF($N$2:N9858, N9858)=1</f>
        <v>0</v>
      </c>
      <c r="M9858" s="37">
        <f>IF( $Q9858, MAX($M$1:M9857)+1, 0)</f>
        <v>0</v>
      </c>
      <c r="N9858" t="e" cm="1">
        <f t="array" ref="N9858">INDEX($A$9:$F$1048576, $J9858, $K9858 )</f>
        <v>#N/A</v>
      </c>
      <c r="O9858" t="e" cm="1">
        <f t="array" ref="O9858">INDEX($B$9:$F$1048576, $J9858, $K9858 )</f>
        <v>#N/A</v>
      </c>
      <c r="P9858" t="str" cm="1">
        <f t="array" ref="P9858">IF( $L9858, TRIM(_xll.IMDP("IR", $G$5&amp;$N9858, $G$6)), "" )</f>
        <v/>
      </c>
      <c r="Q9858" t="b" cm="1">
        <f t="array" ref="Q9858">IF(
    $U$1=1, AND($P9858&lt;&gt;"", $P9858&lt;&gt;"...", $P9858&lt;&gt;"입력오류"),
    IF(
        $U$18=1, AND($P9858&lt;&gt;"", $P9858&lt;&gt;"...", $P9858&lt;&gt;"입력오류", ISNUMBER(FIND(INDEX($T$2:$T$7,$U$1),$P9858))),
        IF(
            $U$17="기타", AND($P9858&lt;&gt;"", $P9858&lt;&gt;"...", $P9858&lt;&gt;"입력오류", NOT(ISNUMBER(FIND($T$21:$T$34,$P9858)))),
            AND($P9858&lt;&gt;"", $P9858&lt;&gt;"...", $P9858&lt;&gt;"입력오류", $T$19=$P9858)
        )
    )
)</f>
        <v>0</v>
      </c>
    </row>
    <row r="9859" spans="9:17">
      <c r="I9859">
        <f t="shared" ref="I9859:I9922" si="463">ROW()-1</f>
        <v>9858</v>
      </c>
      <c r="J9859" t="e">
        <f t="shared" ref="J9859:J9922" si="464">IF( $I9859&gt;$G$4, NA(), IF($I9859&gt;$G$3, $I9859-$G$3, IF($I9859&gt;$G$2, $I9859-$G$2, $I9859 ) ) )</f>
        <v>#N/A</v>
      </c>
      <c r="K9859" t="e">
        <f t="shared" si="462"/>
        <v>#N/A</v>
      </c>
      <c r="L9859" t="b">
        <f>COUNTIF($N$2:N9859, N9859)=1</f>
        <v>0</v>
      </c>
      <c r="M9859" s="37">
        <f>IF( $Q9859, MAX($M$1:M9858)+1, 0)</f>
        <v>0</v>
      </c>
      <c r="N9859" t="e" cm="1">
        <f t="array" ref="N9859">INDEX($A$9:$F$1048576, $J9859, $K9859 )</f>
        <v>#N/A</v>
      </c>
      <c r="O9859" t="e" cm="1">
        <f t="array" ref="O9859">INDEX($B$9:$F$1048576, $J9859, $K9859 )</f>
        <v>#N/A</v>
      </c>
      <c r="P9859" t="str" cm="1">
        <f t="array" ref="P9859">IF( $L9859, TRIM(_xll.IMDP("IR", $G$5&amp;$N9859, $G$6)), "" )</f>
        <v/>
      </c>
      <c r="Q9859" t="b" cm="1">
        <f t="array" ref="Q9859">IF(
    $U$1=1, AND($P9859&lt;&gt;"", $P9859&lt;&gt;"...", $P9859&lt;&gt;"입력오류"),
    IF(
        $U$18=1, AND($P9859&lt;&gt;"", $P9859&lt;&gt;"...", $P9859&lt;&gt;"입력오류", ISNUMBER(FIND(INDEX($T$2:$T$7,$U$1),$P9859))),
        IF(
            $U$17="기타", AND($P9859&lt;&gt;"", $P9859&lt;&gt;"...", $P9859&lt;&gt;"입력오류", NOT(ISNUMBER(FIND($T$21:$T$34,$P9859)))),
            AND($P9859&lt;&gt;"", $P9859&lt;&gt;"...", $P9859&lt;&gt;"입력오류", $T$19=$P9859)
        )
    )
)</f>
        <v>0</v>
      </c>
    </row>
    <row r="9860" spans="9:17">
      <c r="I9860">
        <f t="shared" si="463"/>
        <v>9859</v>
      </c>
      <c r="J9860" t="e">
        <f t="shared" si="464"/>
        <v>#N/A</v>
      </c>
      <c r="K9860" t="e">
        <f t="shared" si="462"/>
        <v>#N/A</v>
      </c>
      <c r="L9860" t="b">
        <f>COUNTIF($N$2:N9860, N9860)=1</f>
        <v>0</v>
      </c>
      <c r="M9860" s="37">
        <f>IF( $Q9860, MAX($M$1:M9859)+1, 0)</f>
        <v>0</v>
      </c>
      <c r="N9860" t="e" cm="1">
        <f t="array" ref="N9860">INDEX($A$9:$F$1048576, $J9860, $K9860 )</f>
        <v>#N/A</v>
      </c>
      <c r="O9860" t="e" cm="1">
        <f t="array" ref="O9860">INDEX($B$9:$F$1048576, $J9860, $K9860 )</f>
        <v>#N/A</v>
      </c>
      <c r="P9860" t="str" cm="1">
        <f t="array" ref="P9860">IF( $L9860, TRIM(_xll.IMDP("IR", $G$5&amp;$N9860, $G$6)), "" )</f>
        <v/>
      </c>
      <c r="Q9860" t="b" cm="1">
        <f t="array" ref="Q9860">IF(
    $U$1=1, AND($P9860&lt;&gt;"", $P9860&lt;&gt;"...", $P9860&lt;&gt;"입력오류"),
    IF(
        $U$18=1, AND($P9860&lt;&gt;"", $P9860&lt;&gt;"...", $P9860&lt;&gt;"입력오류", ISNUMBER(FIND(INDEX($T$2:$T$7,$U$1),$P9860))),
        IF(
            $U$17="기타", AND($P9860&lt;&gt;"", $P9860&lt;&gt;"...", $P9860&lt;&gt;"입력오류", NOT(ISNUMBER(FIND($T$21:$T$34,$P9860)))),
            AND($P9860&lt;&gt;"", $P9860&lt;&gt;"...", $P9860&lt;&gt;"입력오류", $T$19=$P9860)
        )
    )
)</f>
        <v>0</v>
      </c>
    </row>
    <row r="9861" spans="9:17">
      <c r="I9861">
        <f t="shared" si="463"/>
        <v>9860</v>
      </c>
      <c r="J9861" t="e">
        <f t="shared" si="464"/>
        <v>#N/A</v>
      </c>
      <c r="K9861" t="e">
        <f t="shared" si="462"/>
        <v>#N/A</v>
      </c>
      <c r="L9861" t="b">
        <f>COUNTIF($N$2:N9861, N9861)=1</f>
        <v>0</v>
      </c>
      <c r="M9861" s="37">
        <f>IF( $Q9861, MAX($M$1:M9860)+1, 0)</f>
        <v>0</v>
      </c>
      <c r="N9861" t="e" cm="1">
        <f t="array" ref="N9861">INDEX($A$9:$F$1048576, $J9861, $K9861 )</f>
        <v>#N/A</v>
      </c>
      <c r="O9861" t="e" cm="1">
        <f t="array" ref="O9861">INDEX($B$9:$F$1048576, $J9861, $K9861 )</f>
        <v>#N/A</v>
      </c>
      <c r="P9861" t="str" cm="1">
        <f t="array" ref="P9861">IF( $L9861, TRIM(_xll.IMDP("IR", $G$5&amp;$N9861, $G$6)), "" )</f>
        <v/>
      </c>
      <c r="Q9861" t="b" cm="1">
        <f t="array" ref="Q9861">IF(
    $U$1=1, AND($P9861&lt;&gt;"", $P9861&lt;&gt;"...", $P9861&lt;&gt;"입력오류"),
    IF(
        $U$18=1, AND($P9861&lt;&gt;"", $P9861&lt;&gt;"...", $P9861&lt;&gt;"입력오류", ISNUMBER(FIND(INDEX($T$2:$T$7,$U$1),$P9861))),
        IF(
            $U$17="기타", AND($P9861&lt;&gt;"", $P9861&lt;&gt;"...", $P9861&lt;&gt;"입력오류", NOT(ISNUMBER(FIND($T$21:$T$34,$P9861)))),
            AND($P9861&lt;&gt;"", $P9861&lt;&gt;"...", $P9861&lt;&gt;"입력오류", $T$19=$P9861)
        )
    )
)</f>
        <v>0</v>
      </c>
    </row>
    <row r="9862" spans="9:17">
      <c r="I9862">
        <f t="shared" si="463"/>
        <v>9861</v>
      </c>
      <c r="J9862" t="e">
        <f t="shared" si="464"/>
        <v>#N/A</v>
      </c>
      <c r="K9862" t="e">
        <f t="shared" si="462"/>
        <v>#N/A</v>
      </c>
      <c r="L9862" t="b">
        <f>COUNTIF($N$2:N9862, N9862)=1</f>
        <v>0</v>
      </c>
      <c r="M9862" s="37">
        <f>IF( $Q9862, MAX($M$1:M9861)+1, 0)</f>
        <v>0</v>
      </c>
      <c r="N9862" t="e" cm="1">
        <f t="array" ref="N9862">INDEX($A$9:$F$1048576, $J9862, $K9862 )</f>
        <v>#N/A</v>
      </c>
      <c r="O9862" t="e" cm="1">
        <f t="array" ref="O9862">INDEX($B$9:$F$1048576, $J9862, $K9862 )</f>
        <v>#N/A</v>
      </c>
      <c r="P9862" t="str" cm="1">
        <f t="array" ref="P9862">IF( $L9862, TRIM(_xll.IMDP("IR", $G$5&amp;$N9862, $G$6)), "" )</f>
        <v/>
      </c>
      <c r="Q9862" t="b" cm="1">
        <f t="array" ref="Q9862">IF(
    $U$1=1, AND($P9862&lt;&gt;"", $P9862&lt;&gt;"...", $P9862&lt;&gt;"입력오류"),
    IF(
        $U$18=1, AND($P9862&lt;&gt;"", $P9862&lt;&gt;"...", $P9862&lt;&gt;"입력오류", ISNUMBER(FIND(INDEX($T$2:$T$7,$U$1),$P9862))),
        IF(
            $U$17="기타", AND($P9862&lt;&gt;"", $P9862&lt;&gt;"...", $P9862&lt;&gt;"입력오류", NOT(ISNUMBER(FIND($T$21:$T$34,$P9862)))),
            AND($P9862&lt;&gt;"", $P9862&lt;&gt;"...", $P9862&lt;&gt;"입력오류", $T$19=$P9862)
        )
    )
)</f>
        <v>0</v>
      </c>
    </row>
    <row r="9863" spans="9:17">
      <c r="I9863">
        <f t="shared" si="463"/>
        <v>9862</v>
      </c>
      <c r="J9863" t="e">
        <f t="shared" si="464"/>
        <v>#N/A</v>
      </c>
      <c r="K9863" t="e">
        <f t="shared" si="462"/>
        <v>#N/A</v>
      </c>
      <c r="L9863" t="b">
        <f>COUNTIF($N$2:N9863, N9863)=1</f>
        <v>0</v>
      </c>
      <c r="M9863" s="37">
        <f>IF( $Q9863, MAX($M$1:M9862)+1, 0)</f>
        <v>0</v>
      </c>
      <c r="N9863" t="e" cm="1">
        <f t="array" ref="N9863">INDEX($A$9:$F$1048576, $J9863, $K9863 )</f>
        <v>#N/A</v>
      </c>
      <c r="O9863" t="e" cm="1">
        <f t="array" ref="O9863">INDEX($B$9:$F$1048576, $J9863, $K9863 )</f>
        <v>#N/A</v>
      </c>
      <c r="P9863" t="str" cm="1">
        <f t="array" ref="P9863">IF( $L9863, TRIM(_xll.IMDP("IR", $G$5&amp;$N9863, $G$6)), "" )</f>
        <v/>
      </c>
      <c r="Q9863" t="b" cm="1">
        <f t="array" ref="Q9863">IF(
    $U$1=1, AND($P9863&lt;&gt;"", $P9863&lt;&gt;"...", $P9863&lt;&gt;"입력오류"),
    IF(
        $U$18=1, AND($P9863&lt;&gt;"", $P9863&lt;&gt;"...", $P9863&lt;&gt;"입력오류", ISNUMBER(FIND(INDEX($T$2:$T$7,$U$1),$P9863))),
        IF(
            $U$17="기타", AND($P9863&lt;&gt;"", $P9863&lt;&gt;"...", $P9863&lt;&gt;"입력오류", NOT(ISNUMBER(FIND($T$21:$T$34,$P9863)))),
            AND($P9863&lt;&gt;"", $P9863&lt;&gt;"...", $P9863&lt;&gt;"입력오류", $T$19=$P9863)
        )
    )
)</f>
        <v>0</v>
      </c>
    </row>
    <row r="9864" spans="9:17">
      <c r="I9864">
        <f t="shared" si="463"/>
        <v>9863</v>
      </c>
      <c r="J9864" t="e">
        <f t="shared" si="464"/>
        <v>#N/A</v>
      </c>
      <c r="K9864" t="e">
        <f t="shared" si="462"/>
        <v>#N/A</v>
      </c>
      <c r="L9864" t="b">
        <f>COUNTIF($N$2:N9864, N9864)=1</f>
        <v>0</v>
      </c>
      <c r="M9864" s="37">
        <f>IF( $Q9864, MAX($M$1:M9863)+1, 0)</f>
        <v>0</v>
      </c>
      <c r="N9864" t="e" cm="1">
        <f t="array" ref="N9864">INDEX($A$9:$F$1048576, $J9864, $K9864 )</f>
        <v>#N/A</v>
      </c>
      <c r="O9864" t="e" cm="1">
        <f t="array" ref="O9864">INDEX($B$9:$F$1048576, $J9864, $K9864 )</f>
        <v>#N/A</v>
      </c>
      <c r="P9864" t="str" cm="1">
        <f t="array" ref="P9864">IF( $L9864, TRIM(_xll.IMDP("IR", $G$5&amp;$N9864, $G$6)), "" )</f>
        <v/>
      </c>
      <c r="Q9864" t="b" cm="1">
        <f t="array" ref="Q9864">IF(
    $U$1=1, AND($P9864&lt;&gt;"", $P9864&lt;&gt;"...", $P9864&lt;&gt;"입력오류"),
    IF(
        $U$18=1, AND($P9864&lt;&gt;"", $P9864&lt;&gt;"...", $P9864&lt;&gt;"입력오류", ISNUMBER(FIND(INDEX($T$2:$T$7,$U$1),$P9864))),
        IF(
            $U$17="기타", AND($P9864&lt;&gt;"", $P9864&lt;&gt;"...", $P9864&lt;&gt;"입력오류", NOT(ISNUMBER(FIND($T$21:$T$34,$P9864)))),
            AND($P9864&lt;&gt;"", $P9864&lt;&gt;"...", $P9864&lt;&gt;"입력오류", $T$19=$P9864)
        )
    )
)</f>
        <v>0</v>
      </c>
    </row>
    <row r="9865" spans="9:17">
      <c r="I9865">
        <f t="shared" si="463"/>
        <v>9864</v>
      </c>
      <c r="J9865" t="e">
        <f t="shared" si="464"/>
        <v>#N/A</v>
      </c>
      <c r="K9865" t="e">
        <f t="shared" si="462"/>
        <v>#N/A</v>
      </c>
      <c r="L9865" t="b">
        <f>COUNTIF($N$2:N9865, N9865)=1</f>
        <v>0</v>
      </c>
      <c r="M9865" s="37">
        <f>IF( $Q9865, MAX($M$1:M9864)+1, 0)</f>
        <v>0</v>
      </c>
      <c r="N9865" t="e" cm="1">
        <f t="array" ref="N9865">INDEX($A$9:$F$1048576, $J9865, $K9865 )</f>
        <v>#N/A</v>
      </c>
      <c r="O9865" t="e" cm="1">
        <f t="array" ref="O9865">INDEX($B$9:$F$1048576, $J9865, $K9865 )</f>
        <v>#N/A</v>
      </c>
      <c r="P9865" t="str" cm="1">
        <f t="array" ref="P9865">IF( $L9865, TRIM(_xll.IMDP("IR", $G$5&amp;$N9865, $G$6)), "" )</f>
        <v/>
      </c>
      <c r="Q9865" t="b" cm="1">
        <f t="array" ref="Q9865">IF(
    $U$1=1, AND($P9865&lt;&gt;"", $P9865&lt;&gt;"...", $P9865&lt;&gt;"입력오류"),
    IF(
        $U$18=1, AND($P9865&lt;&gt;"", $P9865&lt;&gt;"...", $P9865&lt;&gt;"입력오류", ISNUMBER(FIND(INDEX($T$2:$T$7,$U$1),$P9865))),
        IF(
            $U$17="기타", AND($P9865&lt;&gt;"", $P9865&lt;&gt;"...", $P9865&lt;&gt;"입력오류", NOT(ISNUMBER(FIND($T$21:$T$34,$P9865)))),
            AND($P9865&lt;&gt;"", $P9865&lt;&gt;"...", $P9865&lt;&gt;"입력오류", $T$19=$P9865)
        )
    )
)</f>
        <v>0</v>
      </c>
    </row>
    <row r="9866" spans="9:17">
      <c r="I9866">
        <f t="shared" si="463"/>
        <v>9865</v>
      </c>
      <c r="J9866" t="e">
        <f t="shared" si="464"/>
        <v>#N/A</v>
      </c>
      <c r="K9866" t="e">
        <f t="shared" si="462"/>
        <v>#N/A</v>
      </c>
      <c r="L9866" t="b">
        <f>COUNTIF($N$2:N9866, N9866)=1</f>
        <v>0</v>
      </c>
      <c r="M9866" s="37">
        <f>IF( $Q9866, MAX($M$1:M9865)+1, 0)</f>
        <v>0</v>
      </c>
      <c r="N9866" t="e" cm="1">
        <f t="array" ref="N9866">INDEX($A$9:$F$1048576, $J9866, $K9866 )</f>
        <v>#N/A</v>
      </c>
      <c r="O9866" t="e" cm="1">
        <f t="array" ref="O9866">INDEX($B$9:$F$1048576, $J9866, $K9866 )</f>
        <v>#N/A</v>
      </c>
      <c r="P9866" t="str" cm="1">
        <f t="array" ref="P9866">IF( $L9866, TRIM(_xll.IMDP("IR", $G$5&amp;$N9866, $G$6)), "" )</f>
        <v/>
      </c>
      <c r="Q9866" t="b" cm="1">
        <f t="array" ref="Q9866">IF(
    $U$1=1, AND($P9866&lt;&gt;"", $P9866&lt;&gt;"...", $P9866&lt;&gt;"입력오류"),
    IF(
        $U$18=1, AND($P9866&lt;&gt;"", $P9866&lt;&gt;"...", $P9866&lt;&gt;"입력오류", ISNUMBER(FIND(INDEX($T$2:$T$7,$U$1),$P9866))),
        IF(
            $U$17="기타", AND($P9866&lt;&gt;"", $P9866&lt;&gt;"...", $P9866&lt;&gt;"입력오류", NOT(ISNUMBER(FIND($T$21:$T$34,$P9866)))),
            AND($P9866&lt;&gt;"", $P9866&lt;&gt;"...", $P9866&lt;&gt;"입력오류", $T$19=$P9866)
        )
    )
)</f>
        <v>0</v>
      </c>
    </row>
    <row r="9867" spans="9:17">
      <c r="I9867">
        <f t="shared" si="463"/>
        <v>9866</v>
      </c>
      <c r="J9867" t="e">
        <f t="shared" si="464"/>
        <v>#N/A</v>
      </c>
      <c r="K9867" t="e">
        <f t="shared" si="462"/>
        <v>#N/A</v>
      </c>
      <c r="L9867" t="b">
        <f>COUNTIF($N$2:N9867, N9867)=1</f>
        <v>0</v>
      </c>
      <c r="M9867" s="37">
        <f>IF( $Q9867, MAX($M$1:M9866)+1, 0)</f>
        <v>0</v>
      </c>
      <c r="N9867" t="e" cm="1">
        <f t="array" ref="N9867">INDEX($A$9:$F$1048576, $J9867, $K9867 )</f>
        <v>#N/A</v>
      </c>
      <c r="O9867" t="e" cm="1">
        <f t="array" ref="O9867">INDEX($B$9:$F$1048576, $J9867, $K9867 )</f>
        <v>#N/A</v>
      </c>
      <c r="P9867" t="str" cm="1">
        <f t="array" ref="P9867">IF( $L9867, TRIM(_xll.IMDP("IR", $G$5&amp;$N9867, $G$6)), "" )</f>
        <v/>
      </c>
      <c r="Q9867" t="b" cm="1">
        <f t="array" ref="Q9867">IF(
    $U$1=1, AND($P9867&lt;&gt;"", $P9867&lt;&gt;"...", $P9867&lt;&gt;"입력오류"),
    IF(
        $U$18=1, AND($P9867&lt;&gt;"", $P9867&lt;&gt;"...", $P9867&lt;&gt;"입력오류", ISNUMBER(FIND(INDEX($T$2:$T$7,$U$1),$P9867))),
        IF(
            $U$17="기타", AND($P9867&lt;&gt;"", $P9867&lt;&gt;"...", $P9867&lt;&gt;"입력오류", NOT(ISNUMBER(FIND($T$21:$T$34,$P9867)))),
            AND($P9867&lt;&gt;"", $P9867&lt;&gt;"...", $P9867&lt;&gt;"입력오류", $T$19=$P9867)
        )
    )
)</f>
        <v>0</v>
      </c>
    </row>
    <row r="9868" spans="9:17">
      <c r="I9868">
        <f t="shared" si="463"/>
        <v>9867</v>
      </c>
      <c r="J9868" t="e">
        <f t="shared" si="464"/>
        <v>#N/A</v>
      </c>
      <c r="K9868" t="e">
        <f t="shared" si="462"/>
        <v>#N/A</v>
      </c>
      <c r="L9868" t="b">
        <f>COUNTIF($N$2:N9868, N9868)=1</f>
        <v>0</v>
      </c>
      <c r="M9868" s="37">
        <f>IF( $Q9868, MAX($M$1:M9867)+1, 0)</f>
        <v>0</v>
      </c>
      <c r="N9868" t="e" cm="1">
        <f t="array" ref="N9868">INDEX($A$9:$F$1048576, $J9868, $K9868 )</f>
        <v>#N/A</v>
      </c>
      <c r="O9868" t="e" cm="1">
        <f t="array" ref="O9868">INDEX($B$9:$F$1048576, $J9868, $K9868 )</f>
        <v>#N/A</v>
      </c>
      <c r="P9868" t="str" cm="1">
        <f t="array" ref="P9868">IF( $L9868, TRIM(_xll.IMDP("IR", $G$5&amp;$N9868, $G$6)), "" )</f>
        <v/>
      </c>
      <c r="Q9868" t="b" cm="1">
        <f t="array" ref="Q9868">IF(
    $U$1=1, AND($P9868&lt;&gt;"", $P9868&lt;&gt;"...", $P9868&lt;&gt;"입력오류"),
    IF(
        $U$18=1, AND($P9868&lt;&gt;"", $P9868&lt;&gt;"...", $P9868&lt;&gt;"입력오류", ISNUMBER(FIND(INDEX($T$2:$T$7,$U$1),$P9868))),
        IF(
            $U$17="기타", AND($P9868&lt;&gt;"", $P9868&lt;&gt;"...", $P9868&lt;&gt;"입력오류", NOT(ISNUMBER(FIND($T$21:$T$34,$P9868)))),
            AND($P9868&lt;&gt;"", $P9868&lt;&gt;"...", $P9868&lt;&gt;"입력오류", $T$19=$P9868)
        )
    )
)</f>
        <v>0</v>
      </c>
    </row>
    <row r="9869" spans="9:17">
      <c r="I9869">
        <f t="shared" si="463"/>
        <v>9868</v>
      </c>
      <c r="J9869" t="e">
        <f t="shared" si="464"/>
        <v>#N/A</v>
      </c>
      <c r="K9869" t="e">
        <f t="shared" si="462"/>
        <v>#N/A</v>
      </c>
      <c r="L9869" t="b">
        <f>COUNTIF($N$2:N9869, N9869)=1</f>
        <v>0</v>
      </c>
      <c r="M9869" s="37">
        <f>IF( $Q9869, MAX($M$1:M9868)+1, 0)</f>
        <v>0</v>
      </c>
      <c r="N9869" t="e" cm="1">
        <f t="array" ref="N9869">INDEX($A$9:$F$1048576, $J9869, $K9869 )</f>
        <v>#N/A</v>
      </c>
      <c r="O9869" t="e" cm="1">
        <f t="array" ref="O9869">INDEX($B$9:$F$1048576, $J9869, $K9869 )</f>
        <v>#N/A</v>
      </c>
      <c r="P9869" t="str" cm="1">
        <f t="array" ref="P9869">IF( $L9869, TRIM(_xll.IMDP("IR", $G$5&amp;$N9869, $G$6)), "" )</f>
        <v/>
      </c>
      <c r="Q9869" t="b" cm="1">
        <f t="array" ref="Q9869">IF(
    $U$1=1, AND($P9869&lt;&gt;"", $P9869&lt;&gt;"...", $P9869&lt;&gt;"입력오류"),
    IF(
        $U$18=1, AND($P9869&lt;&gt;"", $P9869&lt;&gt;"...", $P9869&lt;&gt;"입력오류", ISNUMBER(FIND(INDEX($T$2:$T$7,$U$1),$P9869))),
        IF(
            $U$17="기타", AND($P9869&lt;&gt;"", $P9869&lt;&gt;"...", $P9869&lt;&gt;"입력오류", NOT(ISNUMBER(FIND($T$21:$T$34,$P9869)))),
            AND($P9869&lt;&gt;"", $P9869&lt;&gt;"...", $P9869&lt;&gt;"입력오류", $T$19=$P9869)
        )
    )
)</f>
        <v>0</v>
      </c>
    </row>
    <row r="9870" spans="9:17">
      <c r="I9870">
        <f t="shared" si="463"/>
        <v>9869</v>
      </c>
      <c r="J9870" t="e">
        <f t="shared" si="464"/>
        <v>#N/A</v>
      </c>
      <c r="K9870" t="e">
        <f t="shared" si="462"/>
        <v>#N/A</v>
      </c>
      <c r="L9870" t="b">
        <f>COUNTIF($N$2:N9870, N9870)=1</f>
        <v>0</v>
      </c>
      <c r="M9870" s="37">
        <f>IF( $Q9870, MAX($M$1:M9869)+1, 0)</f>
        <v>0</v>
      </c>
      <c r="N9870" t="e" cm="1">
        <f t="array" ref="N9870">INDEX($A$9:$F$1048576, $J9870, $K9870 )</f>
        <v>#N/A</v>
      </c>
      <c r="O9870" t="e" cm="1">
        <f t="array" ref="O9870">INDEX($B$9:$F$1048576, $J9870, $K9870 )</f>
        <v>#N/A</v>
      </c>
      <c r="P9870" t="str" cm="1">
        <f t="array" ref="P9870">IF( $L9870, TRIM(_xll.IMDP("IR", $G$5&amp;$N9870, $G$6)), "" )</f>
        <v/>
      </c>
      <c r="Q9870" t="b" cm="1">
        <f t="array" ref="Q9870">IF(
    $U$1=1, AND($P9870&lt;&gt;"", $P9870&lt;&gt;"...", $P9870&lt;&gt;"입력오류"),
    IF(
        $U$18=1, AND($P9870&lt;&gt;"", $P9870&lt;&gt;"...", $P9870&lt;&gt;"입력오류", ISNUMBER(FIND(INDEX($T$2:$T$7,$U$1),$P9870))),
        IF(
            $U$17="기타", AND($P9870&lt;&gt;"", $P9870&lt;&gt;"...", $P9870&lt;&gt;"입력오류", NOT(ISNUMBER(FIND($T$21:$T$34,$P9870)))),
            AND($P9870&lt;&gt;"", $P9870&lt;&gt;"...", $P9870&lt;&gt;"입력오류", $T$19=$P9870)
        )
    )
)</f>
        <v>0</v>
      </c>
    </row>
    <row r="9871" spans="9:17">
      <c r="I9871">
        <f t="shared" si="463"/>
        <v>9870</v>
      </c>
      <c r="J9871" t="e">
        <f t="shared" si="464"/>
        <v>#N/A</v>
      </c>
      <c r="K9871" t="e">
        <f t="shared" si="462"/>
        <v>#N/A</v>
      </c>
      <c r="L9871" t="b">
        <f>COUNTIF($N$2:N9871, N9871)=1</f>
        <v>0</v>
      </c>
      <c r="M9871" s="37">
        <f>IF( $Q9871, MAX($M$1:M9870)+1, 0)</f>
        <v>0</v>
      </c>
      <c r="N9871" t="e" cm="1">
        <f t="array" ref="N9871">INDEX($A$9:$F$1048576, $J9871, $K9871 )</f>
        <v>#N/A</v>
      </c>
      <c r="O9871" t="e" cm="1">
        <f t="array" ref="O9871">INDEX($B$9:$F$1048576, $J9871, $K9871 )</f>
        <v>#N/A</v>
      </c>
      <c r="P9871" t="str" cm="1">
        <f t="array" ref="P9871">IF( $L9871, TRIM(_xll.IMDP("IR", $G$5&amp;$N9871, $G$6)), "" )</f>
        <v/>
      </c>
      <c r="Q9871" t="b" cm="1">
        <f t="array" ref="Q9871">IF(
    $U$1=1, AND($P9871&lt;&gt;"", $P9871&lt;&gt;"...", $P9871&lt;&gt;"입력오류"),
    IF(
        $U$18=1, AND($P9871&lt;&gt;"", $P9871&lt;&gt;"...", $P9871&lt;&gt;"입력오류", ISNUMBER(FIND(INDEX($T$2:$T$7,$U$1),$P9871))),
        IF(
            $U$17="기타", AND($P9871&lt;&gt;"", $P9871&lt;&gt;"...", $P9871&lt;&gt;"입력오류", NOT(ISNUMBER(FIND($T$21:$T$34,$P9871)))),
            AND($P9871&lt;&gt;"", $P9871&lt;&gt;"...", $P9871&lt;&gt;"입력오류", $T$19=$P9871)
        )
    )
)</f>
        <v>0</v>
      </c>
    </row>
    <row r="9872" spans="9:17">
      <c r="I9872">
        <f t="shared" si="463"/>
        <v>9871</v>
      </c>
      <c r="J9872" t="e">
        <f t="shared" si="464"/>
        <v>#N/A</v>
      </c>
      <c r="K9872" t="e">
        <f t="shared" si="462"/>
        <v>#N/A</v>
      </c>
      <c r="L9872" t="b">
        <f>COUNTIF($N$2:N9872, N9872)=1</f>
        <v>0</v>
      </c>
      <c r="M9872" s="37">
        <f>IF( $Q9872, MAX($M$1:M9871)+1, 0)</f>
        <v>0</v>
      </c>
      <c r="N9872" t="e" cm="1">
        <f t="array" ref="N9872">INDEX($A$9:$F$1048576, $J9872, $K9872 )</f>
        <v>#N/A</v>
      </c>
      <c r="O9872" t="e" cm="1">
        <f t="array" ref="O9872">INDEX($B$9:$F$1048576, $J9872, $K9872 )</f>
        <v>#N/A</v>
      </c>
      <c r="P9872" t="str" cm="1">
        <f t="array" ref="P9872">IF( $L9872, TRIM(_xll.IMDP("IR", $G$5&amp;$N9872, $G$6)), "" )</f>
        <v/>
      </c>
      <c r="Q9872" t="b" cm="1">
        <f t="array" ref="Q9872">IF(
    $U$1=1, AND($P9872&lt;&gt;"", $P9872&lt;&gt;"...", $P9872&lt;&gt;"입력오류"),
    IF(
        $U$18=1, AND($P9872&lt;&gt;"", $P9872&lt;&gt;"...", $P9872&lt;&gt;"입력오류", ISNUMBER(FIND(INDEX($T$2:$T$7,$U$1),$P9872))),
        IF(
            $U$17="기타", AND($P9872&lt;&gt;"", $P9872&lt;&gt;"...", $P9872&lt;&gt;"입력오류", NOT(ISNUMBER(FIND($T$21:$T$34,$P9872)))),
            AND($P9872&lt;&gt;"", $P9872&lt;&gt;"...", $P9872&lt;&gt;"입력오류", $T$19=$P9872)
        )
    )
)</f>
        <v>0</v>
      </c>
    </row>
    <row r="9873" spans="9:17">
      <c r="I9873">
        <f t="shared" si="463"/>
        <v>9872</v>
      </c>
      <c r="J9873" t="e">
        <f t="shared" si="464"/>
        <v>#N/A</v>
      </c>
      <c r="K9873" t="e">
        <f t="shared" si="462"/>
        <v>#N/A</v>
      </c>
      <c r="L9873" t="b">
        <f>COUNTIF($N$2:N9873, N9873)=1</f>
        <v>0</v>
      </c>
      <c r="M9873" s="37">
        <f>IF( $Q9873, MAX($M$1:M9872)+1, 0)</f>
        <v>0</v>
      </c>
      <c r="N9873" t="e" cm="1">
        <f t="array" ref="N9873">INDEX($A$9:$F$1048576, $J9873, $K9873 )</f>
        <v>#N/A</v>
      </c>
      <c r="O9873" t="e" cm="1">
        <f t="array" ref="O9873">INDEX($B$9:$F$1048576, $J9873, $K9873 )</f>
        <v>#N/A</v>
      </c>
      <c r="P9873" t="str" cm="1">
        <f t="array" ref="P9873">IF( $L9873, TRIM(_xll.IMDP("IR", $G$5&amp;$N9873, $G$6)), "" )</f>
        <v/>
      </c>
      <c r="Q9873" t="b" cm="1">
        <f t="array" ref="Q9873">IF(
    $U$1=1, AND($P9873&lt;&gt;"", $P9873&lt;&gt;"...", $P9873&lt;&gt;"입력오류"),
    IF(
        $U$18=1, AND($P9873&lt;&gt;"", $P9873&lt;&gt;"...", $P9873&lt;&gt;"입력오류", ISNUMBER(FIND(INDEX($T$2:$T$7,$U$1),$P9873))),
        IF(
            $U$17="기타", AND($P9873&lt;&gt;"", $P9873&lt;&gt;"...", $P9873&lt;&gt;"입력오류", NOT(ISNUMBER(FIND($T$21:$T$34,$P9873)))),
            AND($P9873&lt;&gt;"", $P9873&lt;&gt;"...", $P9873&lt;&gt;"입력오류", $T$19=$P9873)
        )
    )
)</f>
        <v>0</v>
      </c>
    </row>
    <row r="9874" spans="9:17">
      <c r="I9874">
        <f t="shared" si="463"/>
        <v>9873</v>
      </c>
      <c r="J9874" t="e">
        <f t="shared" si="464"/>
        <v>#N/A</v>
      </c>
      <c r="K9874" t="e">
        <f t="shared" si="462"/>
        <v>#N/A</v>
      </c>
      <c r="L9874" t="b">
        <f>COUNTIF($N$2:N9874, N9874)=1</f>
        <v>0</v>
      </c>
      <c r="M9874" s="37">
        <f>IF( $Q9874, MAX($M$1:M9873)+1, 0)</f>
        <v>0</v>
      </c>
      <c r="N9874" t="e" cm="1">
        <f t="array" ref="N9874">INDEX($A$9:$F$1048576, $J9874, $K9874 )</f>
        <v>#N/A</v>
      </c>
      <c r="O9874" t="e" cm="1">
        <f t="array" ref="O9874">INDEX($B$9:$F$1048576, $J9874, $K9874 )</f>
        <v>#N/A</v>
      </c>
      <c r="P9874" t="str" cm="1">
        <f t="array" ref="P9874">IF( $L9874, TRIM(_xll.IMDP("IR", $G$5&amp;$N9874, $G$6)), "" )</f>
        <v/>
      </c>
      <c r="Q9874" t="b" cm="1">
        <f t="array" ref="Q9874">IF(
    $U$1=1, AND($P9874&lt;&gt;"", $P9874&lt;&gt;"...", $P9874&lt;&gt;"입력오류"),
    IF(
        $U$18=1, AND($P9874&lt;&gt;"", $P9874&lt;&gt;"...", $P9874&lt;&gt;"입력오류", ISNUMBER(FIND(INDEX($T$2:$T$7,$U$1),$P9874))),
        IF(
            $U$17="기타", AND($P9874&lt;&gt;"", $P9874&lt;&gt;"...", $P9874&lt;&gt;"입력오류", NOT(ISNUMBER(FIND($T$21:$T$34,$P9874)))),
            AND($P9874&lt;&gt;"", $P9874&lt;&gt;"...", $P9874&lt;&gt;"입력오류", $T$19=$P9874)
        )
    )
)</f>
        <v>0</v>
      </c>
    </row>
    <row r="9875" spans="9:17">
      <c r="I9875">
        <f t="shared" si="463"/>
        <v>9874</v>
      </c>
      <c r="J9875" t="e">
        <f t="shared" si="464"/>
        <v>#N/A</v>
      </c>
      <c r="K9875" t="e">
        <f t="shared" si="462"/>
        <v>#N/A</v>
      </c>
      <c r="L9875" t="b">
        <f>COUNTIF($N$2:N9875, N9875)=1</f>
        <v>0</v>
      </c>
      <c r="M9875" s="37">
        <f>IF( $Q9875, MAX($M$1:M9874)+1, 0)</f>
        <v>0</v>
      </c>
      <c r="N9875" t="e" cm="1">
        <f t="array" ref="N9875">INDEX($A$9:$F$1048576, $J9875, $K9875 )</f>
        <v>#N/A</v>
      </c>
      <c r="O9875" t="e" cm="1">
        <f t="array" ref="O9875">INDEX($B$9:$F$1048576, $J9875, $K9875 )</f>
        <v>#N/A</v>
      </c>
      <c r="P9875" t="str" cm="1">
        <f t="array" ref="P9875">IF( $L9875, TRIM(_xll.IMDP("IR", $G$5&amp;$N9875, $G$6)), "" )</f>
        <v/>
      </c>
      <c r="Q9875" t="b" cm="1">
        <f t="array" ref="Q9875">IF(
    $U$1=1, AND($P9875&lt;&gt;"", $P9875&lt;&gt;"...", $P9875&lt;&gt;"입력오류"),
    IF(
        $U$18=1, AND($P9875&lt;&gt;"", $P9875&lt;&gt;"...", $P9875&lt;&gt;"입력오류", ISNUMBER(FIND(INDEX($T$2:$T$7,$U$1),$P9875))),
        IF(
            $U$17="기타", AND($P9875&lt;&gt;"", $P9875&lt;&gt;"...", $P9875&lt;&gt;"입력오류", NOT(ISNUMBER(FIND($T$21:$T$34,$P9875)))),
            AND($P9875&lt;&gt;"", $P9875&lt;&gt;"...", $P9875&lt;&gt;"입력오류", $T$19=$P9875)
        )
    )
)</f>
        <v>0</v>
      </c>
    </row>
    <row r="9876" spans="9:17">
      <c r="I9876">
        <f t="shared" si="463"/>
        <v>9875</v>
      </c>
      <c r="J9876" t="e">
        <f t="shared" si="464"/>
        <v>#N/A</v>
      </c>
      <c r="K9876" t="e">
        <f t="shared" si="462"/>
        <v>#N/A</v>
      </c>
      <c r="L9876" t="b">
        <f>COUNTIF($N$2:N9876, N9876)=1</f>
        <v>0</v>
      </c>
      <c r="M9876" s="37">
        <f>IF( $Q9876, MAX($M$1:M9875)+1, 0)</f>
        <v>0</v>
      </c>
      <c r="N9876" t="e" cm="1">
        <f t="array" ref="N9876">INDEX($A$9:$F$1048576, $J9876, $K9876 )</f>
        <v>#N/A</v>
      </c>
      <c r="O9876" t="e" cm="1">
        <f t="array" ref="O9876">INDEX($B$9:$F$1048576, $J9876, $K9876 )</f>
        <v>#N/A</v>
      </c>
      <c r="P9876" t="str" cm="1">
        <f t="array" ref="P9876">IF( $L9876, TRIM(_xll.IMDP("IR", $G$5&amp;$N9876, $G$6)), "" )</f>
        <v/>
      </c>
      <c r="Q9876" t="b" cm="1">
        <f t="array" ref="Q9876">IF(
    $U$1=1, AND($P9876&lt;&gt;"", $P9876&lt;&gt;"...", $P9876&lt;&gt;"입력오류"),
    IF(
        $U$18=1, AND($P9876&lt;&gt;"", $P9876&lt;&gt;"...", $P9876&lt;&gt;"입력오류", ISNUMBER(FIND(INDEX($T$2:$T$7,$U$1),$P9876))),
        IF(
            $U$17="기타", AND($P9876&lt;&gt;"", $P9876&lt;&gt;"...", $P9876&lt;&gt;"입력오류", NOT(ISNUMBER(FIND($T$21:$T$34,$P9876)))),
            AND($P9876&lt;&gt;"", $P9876&lt;&gt;"...", $P9876&lt;&gt;"입력오류", $T$19=$P9876)
        )
    )
)</f>
        <v>0</v>
      </c>
    </row>
    <row r="9877" spans="9:17">
      <c r="I9877">
        <f t="shared" si="463"/>
        <v>9876</v>
      </c>
      <c r="J9877" t="e">
        <f t="shared" si="464"/>
        <v>#N/A</v>
      </c>
      <c r="K9877" t="e">
        <f t="shared" si="462"/>
        <v>#N/A</v>
      </c>
      <c r="L9877" t="b">
        <f>COUNTIF($N$2:N9877, N9877)=1</f>
        <v>0</v>
      </c>
      <c r="M9877" s="37">
        <f>IF( $Q9877, MAX($M$1:M9876)+1, 0)</f>
        <v>0</v>
      </c>
      <c r="N9877" t="e" cm="1">
        <f t="array" ref="N9877">INDEX($A$9:$F$1048576, $J9877, $K9877 )</f>
        <v>#N/A</v>
      </c>
      <c r="O9877" t="e" cm="1">
        <f t="array" ref="O9877">INDEX($B$9:$F$1048576, $J9877, $K9877 )</f>
        <v>#N/A</v>
      </c>
      <c r="P9877" t="str" cm="1">
        <f t="array" ref="P9877">IF( $L9877, TRIM(_xll.IMDP("IR", $G$5&amp;$N9877, $G$6)), "" )</f>
        <v/>
      </c>
      <c r="Q9877" t="b" cm="1">
        <f t="array" ref="Q9877">IF(
    $U$1=1, AND($P9877&lt;&gt;"", $P9877&lt;&gt;"...", $P9877&lt;&gt;"입력오류"),
    IF(
        $U$18=1, AND($P9877&lt;&gt;"", $P9877&lt;&gt;"...", $P9877&lt;&gt;"입력오류", ISNUMBER(FIND(INDEX($T$2:$T$7,$U$1),$P9877))),
        IF(
            $U$17="기타", AND($P9877&lt;&gt;"", $P9877&lt;&gt;"...", $P9877&lt;&gt;"입력오류", NOT(ISNUMBER(FIND($T$21:$T$34,$P9877)))),
            AND($P9877&lt;&gt;"", $P9877&lt;&gt;"...", $P9877&lt;&gt;"입력오류", $T$19=$P9877)
        )
    )
)</f>
        <v>0</v>
      </c>
    </row>
    <row r="9878" spans="9:17">
      <c r="I9878">
        <f t="shared" si="463"/>
        <v>9877</v>
      </c>
      <c r="J9878" t="e">
        <f t="shared" si="464"/>
        <v>#N/A</v>
      </c>
      <c r="K9878" t="e">
        <f t="shared" si="462"/>
        <v>#N/A</v>
      </c>
      <c r="L9878" t="b">
        <f>COUNTIF($N$2:N9878, N9878)=1</f>
        <v>0</v>
      </c>
      <c r="M9878" s="37">
        <f>IF( $Q9878, MAX($M$1:M9877)+1, 0)</f>
        <v>0</v>
      </c>
      <c r="N9878" t="e" cm="1">
        <f t="array" ref="N9878">INDEX($A$9:$F$1048576, $J9878, $K9878 )</f>
        <v>#N/A</v>
      </c>
      <c r="O9878" t="e" cm="1">
        <f t="array" ref="O9878">INDEX($B$9:$F$1048576, $J9878, $K9878 )</f>
        <v>#N/A</v>
      </c>
      <c r="P9878" t="str" cm="1">
        <f t="array" ref="P9878">IF( $L9878, TRIM(_xll.IMDP("IR", $G$5&amp;$N9878, $G$6)), "" )</f>
        <v/>
      </c>
      <c r="Q9878" t="b" cm="1">
        <f t="array" ref="Q9878">IF(
    $U$1=1, AND($P9878&lt;&gt;"", $P9878&lt;&gt;"...", $P9878&lt;&gt;"입력오류"),
    IF(
        $U$18=1, AND($P9878&lt;&gt;"", $P9878&lt;&gt;"...", $P9878&lt;&gt;"입력오류", ISNUMBER(FIND(INDEX($T$2:$T$7,$U$1),$P9878))),
        IF(
            $U$17="기타", AND($P9878&lt;&gt;"", $P9878&lt;&gt;"...", $P9878&lt;&gt;"입력오류", NOT(ISNUMBER(FIND($T$21:$T$34,$P9878)))),
            AND($P9878&lt;&gt;"", $P9878&lt;&gt;"...", $P9878&lt;&gt;"입력오류", $T$19=$P9878)
        )
    )
)</f>
        <v>0</v>
      </c>
    </row>
    <row r="9879" spans="9:17">
      <c r="I9879">
        <f t="shared" si="463"/>
        <v>9878</v>
      </c>
      <c r="J9879" t="e">
        <f t="shared" si="464"/>
        <v>#N/A</v>
      </c>
      <c r="K9879" t="e">
        <f t="shared" si="462"/>
        <v>#N/A</v>
      </c>
      <c r="L9879" t="b">
        <f>COUNTIF($N$2:N9879, N9879)=1</f>
        <v>0</v>
      </c>
      <c r="M9879" s="37">
        <f>IF( $Q9879, MAX($M$1:M9878)+1, 0)</f>
        <v>0</v>
      </c>
      <c r="N9879" t="e" cm="1">
        <f t="array" ref="N9879">INDEX($A$9:$F$1048576, $J9879, $K9879 )</f>
        <v>#N/A</v>
      </c>
      <c r="O9879" t="e" cm="1">
        <f t="array" ref="O9879">INDEX($B$9:$F$1048576, $J9879, $K9879 )</f>
        <v>#N/A</v>
      </c>
      <c r="P9879" t="str" cm="1">
        <f t="array" ref="P9879">IF( $L9879, TRIM(_xll.IMDP("IR", $G$5&amp;$N9879, $G$6)), "" )</f>
        <v/>
      </c>
      <c r="Q9879" t="b" cm="1">
        <f t="array" ref="Q9879">IF(
    $U$1=1, AND($P9879&lt;&gt;"", $P9879&lt;&gt;"...", $P9879&lt;&gt;"입력오류"),
    IF(
        $U$18=1, AND($P9879&lt;&gt;"", $P9879&lt;&gt;"...", $P9879&lt;&gt;"입력오류", ISNUMBER(FIND(INDEX($T$2:$T$7,$U$1),$P9879))),
        IF(
            $U$17="기타", AND($P9879&lt;&gt;"", $P9879&lt;&gt;"...", $P9879&lt;&gt;"입력오류", NOT(ISNUMBER(FIND($T$21:$T$34,$P9879)))),
            AND($P9879&lt;&gt;"", $P9879&lt;&gt;"...", $P9879&lt;&gt;"입력오류", $T$19=$P9879)
        )
    )
)</f>
        <v>0</v>
      </c>
    </row>
    <row r="9880" spans="9:17">
      <c r="I9880">
        <f t="shared" si="463"/>
        <v>9879</v>
      </c>
      <c r="J9880" t="e">
        <f t="shared" si="464"/>
        <v>#N/A</v>
      </c>
      <c r="K9880" t="e">
        <f t="shared" si="462"/>
        <v>#N/A</v>
      </c>
      <c r="L9880" t="b">
        <f>COUNTIF($N$2:N9880, N9880)=1</f>
        <v>0</v>
      </c>
      <c r="M9880" s="37">
        <f>IF( $Q9880, MAX($M$1:M9879)+1, 0)</f>
        <v>0</v>
      </c>
      <c r="N9880" t="e" cm="1">
        <f t="array" ref="N9880">INDEX($A$9:$F$1048576, $J9880, $K9880 )</f>
        <v>#N/A</v>
      </c>
      <c r="O9880" t="e" cm="1">
        <f t="array" ref="O9880">INDEX($B$9:$F$1048576, $J9880, $K9880 )</f>
        <v>#N/A</v>
      </c>
      <c r="P9880" t="str" cm="1">
        <f t="array" ref="P9880">IF( $L9880, TRIM(_xll.IMDP("IR", $G$5&amp;$N9880, $G$6)), "" )</f>
        <v/>
      </c>
      <c r="Q9880" t="b" cm="1">
        <f t="array" ref="Q9880">IF(
    $U$1=1, AND($P9880&lt;&gt;"", $P9880&lt;&gt;"...", $P9880&lt;&gt;"입력오류"),
    IF(
        $U$18=1, AND($P9880&lt;&gt;"", $P9880&lt;&gt;"...", $P9880&lt;&gt;"입력오류", ISNUMBER(FIND(INDEX($T$2:$T$7,$U$1),$P9880))),
        IF(
            $U$17="기타", AND($P9880&lt;&gt;"", $P9880&lt;&gt;"...", $P9880&lt;&gt;"입력오류", NOT(ISNUMBER(FIND($T$21:$T$34,$P9880)))),
            AND($P9880&lt;&gt;"", $P9880&lt;&gt;"...", $P9880&lt;&gt;"입력오류", $T$19=$P9880)
        )
    )
)</f>
        <v>0</v>
      </c>
    </row>
    <row r="9881" spans="9:17">
      <c r="I9881">
        <f t="shared" si="463"/>
        <v>9880</v>
      </c>
      <c r="J9881" t="e">
        <f t="shared" si="464"/>
        <v>#N/A</v>
      </c>
      <c r="K9881" t="e">
        <f t="shared" si="462"/>
        <v>#N/A</v>
      </c>
      <c r="L9881" t="b">
        <f>COUNTIF($N$2:N9881, N9881)=1</f>
        <v>0</v>
      </c>
      <c r="M9881" s="37">
        <f>IF( $Q9881, MAX($M$1:M9880)+1, 0)</f>
        <v>0</v>
      </c>
      <c r="N9881" t="e" cm="1">
        <f t="array" ref="N9881">INDEX($A$9:$F$1048576, $J9881, $K9881 )</f>
        <v>#N/A</v>
      </c>
      <c r="O9881" t="e" cm="1">
        <f t="array" ref="O9881">INDEX($B$9:$F$1048576, $J9881, $K9881 )</f>
        <v>#N/A</v>
      </c>
      <c r="P9881" t="str" cm="1">
        <f t="array" ref="P9881">IF( $L9881, TRIM(_xll.IMDP("IR", $G$5&amp;$N9881, $G$6)), "" )</f>
        <v/>
      </c>
      <c r="Q9881" t="b" cm="1">
        <f t="array" ref="Q9881">IF(
    $U$1=1, AND($P9881&lt;&gt;"", $P9881&lt;&gt;"...", $P9881&lt;&gt;"입력오류"),
    IF(
        $U$18=1, AND($P9881&lt;&gt;"", $P9881&lt;&gt;"...", $P9881&lt;&gt;"입력오류", ISNUMBER(FIND(INDEX($T$2:$T$7,$U$1),$P9881))),
        IF(
            $U$17="기타", AND($P9881&lt;&gt;"", $P9881&lt;&gt;"...", $P9881&lt;&gt;"입력오류", NOT(ISNUMBER(FIND($T$21:$T$34,$P9881)))),
            AND($P9881&lt;&gt;"", $P9881&lt;&gt;"...", $P9881&lt;&gt;"입력오류", $T$19=$P9881)
        )
    )
)</f>
        <v>0</v>
      </c>
    </row>
    <row r="9882" spans="9:17">
      <c r="I9882">
        <f t="shared" si="463"/>
        <v>9881</v>
      </c>
      <c r="J9882" t="e">
        <f t="shared" si="464"/>
        <v>#N/A</v>
      </c>
      <c r="K9882" t="e">
        <f t="shared" si="462"/>
        <v>#N/A</v>
      </c>
      <c r="L9882" t="b">
        <f>COUNTIF($N$2:N9882, N9882)=1</f>
        <v>0</v>
      </c>
      <c r="M9882" s="37">
        <f>IF( $Q9882, MAX($M$1:M9881)+1, 0)</f>
        <v>0</v>
      </c>
      <c r="N9882" t="e" cm="1">
        <f t="array" ref="N9882">INDEX($A$9:$F$1048576, $J9882, $K9882 )</f>
        <v>#N/A</v>
      </c>
      <c r="O9882" t="e" cm="1">
        <f t="array" ref="O9882">INDEX($B$9:$F$1048576, $J9882, $K9882 )</f>
        <v>#N/A</v>
      </c>
      <c r="P9882" t="str" cm="1">
        <f t="array" ref="P9882">IF( $L9882, TRIM(_xll.IMDP("IR", $G$5&amp;$N9882, $G$6)), "" )</f>
        <v/>
      </c>
      <c r="Q9882" t="b" cm="1">
        <f t="array" ref="Q9882">IF(
    $U$1=1, AND($P9882&lt;&gt;"", $P9882&lt;&gt;"...", $P9882&lt;&gt;"입력오류"),
    IF(
        $U$18=1, AND($P9882&lt;&gt;"", $P9882&lt;&gt;"...", $P9882&lt;&gt;"입력오류", ISNUMBER(FIND(INDEX($T$2:$T$7,$U$1),$P9882))),
        IF(
            $U$17="기타", AND($P9882&lt;&gt;"", $P9882&lt;&gt;"...", $P9882&lt;&gt;"입력오류", NOT(ISNUMBER(FIND($T$21:$T$34,$P9882)))),
            AND($P9882&lt;&gt;"", $P9882&lt;&gt;"...", $P9882&lt;&gt;"입력오류", $T$19=$P9882)
        )
    )
)</f>
        <v>0</v>
      </c>
    </row>
    <row r="9883" spans="9:17">
      <c r="I9883">
        <f t="shared" si="463"/>
        <v>9882</v>
      </c>
      <c r="J9883" t="e">
        <f t="shared" si="464"/>
        <v>#N/A</v>
      </c>
      <c r="K9883" t="e">
        <f t="shared" si="462"/>
        <v>#N/A</v>
      </c>
      <c r="L9883" t="b">
        <f>COUNTIF($N$2:N9883, N9883)=1</f>
        <v>0</v>
      </c>
      <c r="M9883" s="37">
        <f>IF( $Q9883, MAX($M$1:M9882)+1, 0)</f>
        <v>0</v>
      </c>
      <c r="N9883" t="e" cm="1">
        <f t="array" ref="N9883">INDEX($A$9:$F$1048576, $J9883, $K9883 )</f>
        <v>#N/A</v>
      </c>
      <c r="O9883" t="e" cm="1">
        <f t="array" ref="O9883">INDEX($B$9:$F$1048576, $J9883, $K9883 )</f>
        <v>#N/A</v>
      </c>
      <c r="P9883" t="str" cm="1">
        <f t="array" ref="P9883">IF( $L9883, TRIM(_xll.IMDP("IR", $G$5&amp;$N9883, $G$6)), "" )</f>
        <v/>
      </c>
      <c r="Q9883" t="b" cm="1">
        <f t="array" ref="Q9883">IF(
    $U$1=1, AND($P9883&lt;&gt;"", $P9883&lt;&gt;"...", $P9883&lt;&gt;"입력오류"),
    IF(
        $U$18=1, AND($P9883&lt;&gt;"", $P9883&lt;&gt;"...", $P9883&lt;&gt;"입력오류", ISNUMBER(FIND(INDEX($T$2:$T$7,$U$1),$P9883))),
        IF(
            $U$17="기타", AND($P9883&lt;&gt;"", $P9883&lt;&gt;"...", $P9883&lt;&gt;"입력오류", NOT(ISNUMBER(FIND($T$21:$T$34,$P9883)))),
            AND($P9883&lt;&gt;"", $P9883&lt;&gt;"...", $P9883&lt;&gt;"입력오류", $T$19=$P9883)
        )
    )
)</f>
        <v>0</v>
      </c>
    </row>
    <row r="9884" spans="9:17">
      <c r="I9884">
        <f t="shared" si="463"/>
        <v>9883</v>
      </c>
      <c r="J9884" t="e">
        <f t="shared" si="464"/>
        <v>#N/A</v>
      </c>
      <c r="K9884" t="e">
        <f t="shared" si="462"/>
        <v>#N/A</v>
      </c>
      <c r="L9884" t="b">
        <f>COUNTIF($N$2:N9884, N9884)=1</f>
        <v>0</v>
      </c>
      <c r="M9884" s="37">
        <f>IF( $Q9884, MAX($M$1:M9883)+1, 0)</f>
        <v>0</v>
      </c>
      <c r="N9884" t="e" cm="1">
        <f t="array" ref="N9884">INDEX($A$9:$F$1048576, $J9884, $K9884 )</f>
        <v>#N/A</v>
      </c>
      <c r="O9884" t="e" cm="1">
        <f t="array" ref="O9884">INDEX($B$9:$F$1048576, $J9884, $K9884 )</f>
        <v>#N/A</v>
      </c>
      <c r="P9884" t="str" cm="1">
        <f t="array" ref="P9884">IF( $L9884, TRIM(_xll.IMDP("IR", $G$5&amp;$N9884, $G$6)), "" )</f>
        <v/>
      </c>
      <c r="Q9884" t="b" cm="1">
        <f t="array" ref="Q9884">IF(
    $U$1=1, AND($P9884&lt;&gt;"", $P9884&lt;&gt;"...", $P9884&lt;&gt;"입력오류"),
    IF(
        $U$18=1, AND($P9884&lt;&gt;"", $P9884&lt;&gt;"...", $P9884&lt;&gt;"입력오류", ISNUMBER(FIND(INDEX($T$2:$T$7,$U$1),$P9884))),
        IF(
            $U$17="기타", AND($P9884&lt;&gt;"", $P9884&lt;&gt;"...", $P9884&lt;&gt;"입력오류", NOT(ISNUMBER(FIND($T$21:$T$34,$P9884)))),
            AND($P9884&lt;&gt;"", $P9884&lt;&gt;"...", $P9884&lt;&gt;"입력오류", $T$19=$P9884)
        )
    )
)</f>
        <v>0</v>
      </c>
    </row>
    <row r="9885" spans="9:17">
      <c r="I9885">
        <f t="shared" si="463"/>
        <v>9884</v>
      </c>
      <c r="J9885" t="e">
        <f t="shared" si="464"/>
        <v>#N/A</v>
      </c>
      <c r="K9885" t="e">
        <f t="shared" si="462"/>
        <v>#N/A</v>
      </c>
      <c r="L9885" t="b">
        <f>COUNTIF($N$2:N9885, N9885)=1</f>
        <v>0</v>
      </c>
      <c r="M9885" s="37">
        <f>IF( $Q9885, MAX($M$1:M9884)+1, 0)</f>
        <v>0</v>
      </c>
      <c r="N9885" t="e" cm="1">
        <f t="array" ref="N9885">INDEX($A$9:$F$1048576, $J9885, $K9885 )</f>
        <v>#N/A</v>
      </c>
      <c r="O9885" t="e" cm="1">
        <f t="array" ref="O9885">INDEX($B$9:$F$1048576, $J9885, $K9885 )</f>
        <v>#N/A</v>
      </c>
      <c r="P9885" t="str" cm="1">
        <f t="array" ref="P9885">IF( $L9885, TRIM(_xll.IMDP("IR", $G$5&amp;$N9885, $G$6)), "" )</f>
        <v/>
      </c>
      <c r="Q9885" t="b" cm="1">
        <f t="array" ref="Q9885">IF(
    $U$1=1, AND($P9885&lt;&gt;"", $P9885&lt;&gt;"...", $P9885&lt;&gt;"입력오류"),
    IF(
        $U$18=1, AND($P9885&lt;&gt;"", $P9885&lt;&gt;"...", $P9885&lt;&gt;"입력오류", ISNUMBER(FIND(INDEX($T$2:$T$7,$U$1),$P9885))),
        IF(
            $U$17="기타", AND($P9885&lt;&gt;"", $P9885&lt;&gt;"...", $P9885&lt;&gt;"입력오류", NOT(ISNUMBER(FIND($T$21:$T$34,$P9885)))),
            AND($P9885&lt;&gt;"", $P9885&lt;&gt;"...", $P9885&lt;&gt;"입력오류", $T$19=$P9885)
        )
    )
)</f>
        <v>0</v>
      </c>
    </row>
    <row r="9886" spans="9:17">
      <c r="I9886">
        <f t="shared" si="463"/>
        <v>9885</v>
      </c>
      <c r="J9886" t="e">
        <f t="shared" si="464"/>
        <v>#N/A</v>
      </c>
      <c r="K9886" t="e">
        <f t="shared" si="462"/>
        <v>#N/A</v>
      </c>
      <c r="L9886" t="b">
        <f>COUNTIF($N$2:N9886, N9886)=1</f>
        <v>0</v>
      </c>
      <c r="M9886" s="37">
        <f>IF( $Q9886, MAX($M$1:M9885)+1, 0)</f>
        <v>0</v>
      </c>
      <c r="N9886" t="e" cm="1">
        <f t="array" ref="N9886">INDEX($A$9:$F$1048576, $J9886, $K9886 )</f>
        <v>#N/A</v>
      </c>
      <c r="O9886" t="e" cm="1">
        <f t="array" ref="O9886">INDEX($B$9:$F$1048576, $J9886, $K9886 )</f>
        <v>#N/A</v>
      </c>
      <c r="P9886" t="str" cm="1">
        <f t="array" ref="P9886">IF( $L9886, TRIM(_xll.IMDP("IR", $G$5&amp;$N9886, $G$6)), "" )</f>
        <v/>
      </c>
      <c r="Q9886" t="b" cm="1">
        <f t="array" ref="Q9886">IF(
    $U$1=1, AND($P9886&lt;&gt;"", $P9886&lt;&gt;"...", $P9886&lt;&gt;"입력오류"),
    IF(
        $U$18=1, AND($P9886&lt;&gt;"", $P9886&lt;&gt;"...", $P9886&lt;&gt;"입력오류", ISNUMBER(FIND(INDEX($T$2:$T$7,$U$1),$P9886))),
        IF(
            $U$17="기타", AND($P9886&lt;&gt;"", $P9886&lt;&gt;"...", $P9886&lt;&gt;"입력오류", NOT(ISNUMBER(FIND($T$21:$T$34,$P9886)))),
            AND($P9886&lt;&gt;"", $P9886&lt;&gt;"...", $P9886&lt;&gt;"입력오류", $T$19=$P9886)
        )
    )
)</f>
        <v>0</v>
      </c>
    </row>
    <row r="9887" spans="9:17">
      <c r="I9887">
        <f t="shared" si="463"/>
        <v>9886</v>
      </c>
      <c r="J9887" t="e">
        <f t="shared" si="464"/>
        <v>#N/A</v>
      </c>
      <c r="K9887" t="e">
        <f t="shared" si="462"/>
        <v>#N/A</v>
      </c>
      <c r="L9887" t="b">
        <f>COUNTIF($N$2:N9887, N9887)=1</f>
        <v>0</v>
      </c>
      <c r="M9887" s="37">
        <f>IF( $Q9887, MAX($M$1:M9886)+1, 0)</f>
        <v>0</v>
      </c>
      <c r="N9887" t="e" cm="1">
        <f t="array" ref="N9887">INDEX($A$9:$F$1048576, $J9887, $K9887 )</f>
        <v>#N/A</v>
      </c>
      <c r="O9887" t="e" cm="1">
        <f t="array" ref="O9887">INDEX($B$9:$F$1048576, $J9887, $K9887 )</f>
        <v>#N/A</v>
      </c>
      <c r="P9887" t="str" cm="1">
        <f t="array" ref="P9887">IF( $L9887, TRIM(_xll.IMDP("IR", $G$5&amp;$N9887, $G$6)), "" )</f>
        <v/>
      </c>
      <c r="Q9887" t="b" cm="1">
        <f t="array" ref="Q9887">IF(
    $U$1=1, AND($P9887&lt;&gt;"", $P9887&lt;&gt;"...", $P9887&lt;&gt;"입력오류"),
    IF(
        $U$18=1, AND($P9887&lt;&gt;"", $P9887&lt;&gt;"...", $P9887&lt;&gt;"입력오류", ISNUMBER(FIND(INDEX($T$2:$T$7,$U$1),$P9887))),
        IF(
            $U$17="기타", AND($P9887&lt;&gt;"", $P9887&lt;&gt;"...", $P9887&lt;&gt;"입력오류", NOT(ISNUMBER(FIND($T$21:$T$34,$P9887)))),
            AND($P9887&lt;&gt;"", $P9887&lt;&gt;"...", $P9887&lt;&gt;"입력오류", $T$19=$P9887)
        )
    )
)</f>
        <v>0</v>
      </c>
    </row>
    <row r="9888" spans="9:17">
      <c r="I9888">
        <f t="shared" si="463"/>
        <v>9887</v>
      </c>
      <c r="J9888" t="e">
        <f t="shared" si="464"/>
        <v>#N/A</v>
      </c>
      <c r="K9888" t="e">
        <f t="shared" si="462"/>
        <v>#N/A</v>
      </c>
      <c r="L9888" t="b">
        <f>COUNTIF($N$2:N9888, N9888)=1</f>
        <v>0</v>
      </c>
      <c r="M9888" s="37">
        <f>IF( $Q9888, MAX($M$1:M9887)+1, 0)</f>
        <v>0</v>
      </c>
      <c r="N9888" t="e" cm="1">
        <f t="array" ref="N9888">INDEX($A$9:$F$1048576, $J9888, $K9888 )</f>
        <v>#N/A</v>
      </c>
      <c r="O9888" t="e" cm="1">
        <f t="array" ref="O9888">INDEX($B$9:$F$1048576, $J9888, $K9888 )</f>
        <v>#N/A</v>
      </c>
      <c r="P9888" t="str" cm="1">
        <f t="array" ref="P9888">IF( $L9888, TRIM(_xll.IMDP("IR", $G$5&amp;$N9888, $G$6)), "" )</f>
        <v/>
      </c>
      <c r="Q9888" t="b" cm="1">
        <f t="array" ref="Q9888">IF(
    $U$1=1, AND($P9888&lt;&gt;"", $P9888&lt;&gt;"...", $P9888&lt;&gt;"입력오류"),
    IF(
        $U$18=1, AND($P9888&lt;&gt;"", $P9888&lt;&gt;"...", $P9888&lt;&gt;"입력오류", ISNUMBER(FIND(INDEX($T$2:$T$7,$U$1),$P9888))),
        IF(
            $U$17="기타", AND($P9888&lt;&gt;"", $P9888&lt;&gt;"...", $P9888&lt;&gt;"입력오류", NOT(ISNUMBER(FIND($T$21:$T$34,$P9888)))),
            AND($P9888&lt;&gt;"", $P9888&lt;&gt;"...", $P9888&lt;&gt;"입력오류", $T$19=$P9888)
        )
    )
)</f>
        <v>0</v>
      </c>
    </row>
    <row r="9889" spans="9:17">
      <c r="I9889">
        <f t="shared" si="463"/>
        <v>9888</v>
      </c>
      <c r="J9889" t="e">
        <f t="shared" si="464"/>
        <v>#N/A</v>
      </c>
      <c r="K9889" t="e">
        <f t="shared" si="462"/>
        <v>#N/A</v>
      </c>
      <c r="L9889" t="b">
        <f>COUNTIF($N$2:N9889, N9889)=1</f>
        <v>0</v>
      </c>
      <c r="M9889" s="37">
        <f>IF( $Q9889, MAX($M$1:M9888)+1, 0)</f>
        <v>0</v>
      </c>
      <c r="N9889" t="e" cm="1">
        <f t="array" ref="N9889">INDEX($A$9:$F$1048576, $J9889, $K9889 )</f>
        <v>#N/A</v>
      </c>
      <c r="O9889" t="e" cm="1">
        <f t="array" ref="O9889">INDEX($B$9:$F$1048576, $J9889, $K9889 )</f>
        <v>#N/A</v>
      </c>
      <c r="P9889" t="str" cm="1">
        <f t="array" ref="P9889">IF( $L9889, TRIM(_xll.IMDP("IR", $G$5&amp;$N9889, $G$6)), "" )</f>
        <v/>
      </c>
      <c r="Q9889" t="b" cm="1">
        <f t="array" ref="Q9889">IF(
    $U$1=1, AND($P9889&lt;&gt;"", $P9889&lt;&gt;"...", $P9889&lt;&gt;"입력오류"),
    IF(
        $U$18=1, AND($P9889&lt;&gt;"", $P9889&lt;&gt;"...", $P9889&lt;&gt;"입력오류", ISNUMBER(FIND(INDEX($T$2:$T$7,$U$1),$P9889))),
        IF(
            $U$17="기타", AND($P9889&lt;&gt;"", $P9889&lt;&gt;"...", $P9889&lt;&gt;"입력오류", NOT(ISNUMBER(FIND($T$21:$T$34,$P9889)))),
            AND($P9889&lt;&gt;"", $P9889&lt;&gt;"...", $P9889&lt;&gt;"입력오류", $T$19=$P9889)
        )
    )
)</f>
        <v>0</v>
      </c>
    </row>
    <row r="9890" spans="9:17">
      <c r="I9890">
        <f t="shared" si="463"/>
        <v>9889</v>
      </c>
      <c r="J9890" t="e">
        <f t="shared" si="464"/>
        <v>#N/A</v>
      </c>
      <c r="K9890" t="e">
        <f t="shared" si="462"/>
        <v>#N/A</v>
      </c>
      <c r="L9890" t="b">
        <f>COUNTIF($N$2:N9890, N9890)=1</f>
        <v>0</v>
      </c>
      <c r="M9890" s="37">
        <f>IF( $Q9890, MAX($M$1:M9889)+1, 0)</f>
        <v>0</v>
      </c>
      <c r="N9890" t="e" cm="1">
        <f t="array" ref="N9890">INDEX($A$9:$F$1048576, $J9890, $K9890 )</f>
        <v>#N/A</v>
      </c>
      <c r="O9890" t="e" cm="1">
        <f t="array" ref="O9890">INDEX($B$9:$F$1048576, $J9890, $K9890 )</f>
        <v>#N/A</v>
      </c>
      <c r="P9890" t="str" cm="1">
        <f t="array" ref="P9890">IF( $L9890, TRIM(_xll.IMDP("IR", $G$5&amp;$N9890, $G$6)), "" )</f>
        <v/>
      </c>
      <c r="Q9890" t="b" cm="1">
        <f t="array" ref="Q9890">IF(
    $U$1=1, AND($P9890&lt;&gt;"", $P9890&lt;&gt;"...", $P9890&lt;&gt;"입력오류"),
    IF(
        $U$18=1, AND($P9890&lt;&gt;"", $P9890&lt;&gt;"...", $P9890&lt;&gt;"입력오류", ISNUMBER(FIND(INDEX($T$2:$T$7,$U$1),$P9890))),
        IF(
            $U$17="기타", AND($P9890&lt;&gt;"", $P9890&lt;&gt;"...", $P9890&lt;&gt;"입력오류", NOT(ISNUMBER(FIND($T$21:$T$34,$P9890)))),
            AND($P9890&lt;&gt;"", $P9890&lt;&gt;"...", $P9890&lt;&gt;"입력오류", $T$19=$P9890)
        )
    )
)</f>
        <v>0</v>
      </c>
    </row>
    <row r="9891" spans="9:17">
      <c r="I9891">
        <f t="shared" si="463"/>
        <v>9890</v>
      </c>
      <c r="J9891" t="e">
        <f t="shared" si="464"/>
        <v>#N/A</v>
      </c>
      <c r="K9891" t="e">
        <f t="shared" si="462"/>
        <v>#N/A</v>
      </c>
      <c r="L9891" t="b">
        <f>COUNTIF($N$2:N9891, N9891)=1</f>
        <v>0</v>
      </c>
      <c r="M9891" s="37">
        <f>IF( $Q9891, MAX($M$1:M9890)+1, 0)</f>
        <v>0</v>
      </c>
      <c r="N9891" t="e" cm="1">
        <f t="array" ref="N9891">INDEX($A$9:$F$1048576, $J9891, $K9891 )</f>
        <v>#N/A</v>
      </c>
      <c r="O9891" t="e" cm="1">
        <f t="array" ref="O9891">INDEX($B$9:$F$1048576, $J9891, $K9891 )</f>
        <v>#N/A</v>
      </c>
      <c r="P9891" t="str" cm="1">
        <f t="array" ref="P9891">IF( $L9891, TRIM(_xll.IMDP("IR", $G$5&amp;$N9891, $G$6)), "" )</f>
        <v/>
      </c>
      <c r="Q9891" t="b" cm="1">
        <f t="array" ref="Q9891">IF(
    $U$1=1, AND($P9891&lt;&gt;"", $P9891&lt;&gt;"...", $P9891&lt;&gt;"입력오류"),
    IF(
        $U$18=1, AND($P9891&lt;&gt;"", $P9891&lt;&gt;"...", $P9891&lt;&gt;"입력오류", ISNUMBER(FIND(INDEX($T$2:$T$7,$U$1),$P9891))),
        IF(
            $U$17="기타", AND($P9891&lt;&gt;"", $P9891&lt;&gt;"...", $P9891&lt;&gt;"입력오류", NOT(ISNUMBER(FIND($T$21:$T$34,$P9891)))),
            AND($P9891&lt;&gt;"", $P9891&lt;&gt;"...", $P9891&lt;&gt;"입력오류", $T$19=$P9891)
        )
    )
)</f>
        <v>0</v>
      </c>
    </row>
    <row r="9892" spans="9:17">
      <c r="I9892">
        <f t="shared" si="463"/>
        <v>9891</v>
      </c>
      <c r="J9892" t="e">
        <f t="shared" si="464"/>
        <v>#N/A</v>
      </c>
      <c r="K9892" t="e">
        <f t="shared" si="462"/>
        <v>#N/A</v>
      </c>
      <c r="L9892" t="b">
        <f>COUNTIF($N$2:N9892, N9892)=1</f>
        <v>0</v>
      </c>
      <c r="M9892" s="37">
        <f>IF( $Q9892, MAX($M$1:M9891)+1, 0)</f>
        <v>0</v>
      </c>
      <c r="N9892" t="e" cm="1">
        <f t="array" ref="N9892">INDEX($A$9:$F$1048576, $J9892, $K9892 )</f>
        <v>#N/A</v>
      </c>
      <c r="O9892" t="e" cm="1">
        <f t="array" ref="O9892">INDEX($B$9:$F$1048576, $J9892, $K9892 )</f>
        <v>#N/A</v>
      </c>
      <c r="P9892" t="str" cm="1">
        <f t="array" ref="P9892">IF( $L9892, TRIM(_xll.IMDP("IR", $G$5&amp;$N9892, $G$6)), "" )</f>
        <v/>
      </c>
      <c r="Q9892" t="b" cm="1">
        <f t="array" ref="Q9892">IF(
    $U$1=1, AND($P9892&lt;&gt;"", $P9892&lt;&gt;"...", $P9892&lt;&gt;"입력오류"),
    IF(
        $U$18=1, AND($P9892&lt;&gt;"", $P9892&lt;&gt;"...", $P9892&lt;&gt;"입력오류", ISNUMBER(FIND(INDEX($T$2:$T$7,$U$1),$P9892))),
        IF(
            $U$17="기타", AND($P9892&lt;&gt;"", $P9892&lt;&gt;"...", $P9892&lt;&gt;"입력오류", NOT(ISNUMBER(FIND($T$21:$T$34,$P9892)))),
            AND($P9892&lt;&gt;"", $P9892&lt;&gt;"...", $P9892&lt;&gt;"입력오류", $T$19=$P9892)
        )
    )
)</f>
        <v>0</v>
      </c>
    </row>
    <row r="9893" spans="9:17">
      <c r="I9893">
        <f t="shared" si="463"/>
        <v>9892</v>
      </c>
      <c r="J9893" t="e">
        <f t="shared" si="464"/>
        <v>#N/A</v>
      </c>
      <c r="K9893" t="e">
        <f t="shared" si="462"/>
        <v>#N/A</v>
      </c>
      <c r="L9893" t="b">
        <f>COUNTIF($N$2:N9893, N9893)=1</f>
        <v>0</v>
      </c>
      <c r="M9893" s="37">
        <f>IF( $Q9893, MAX($M$1:M9892)+1, 0)</f>
        <v>0</v>
      </c>
      <c r="N9893" t="e" cm="1">
        <f t="array" ref="N9893">INDEX($A$9:$F$1048576, $J9893, $K9893 )</f>
        <v>#N/A</v>
      </c>
      <c r="O9893" t="e" cm="1">
        <f t="array" ref="O9893">INDEX($B$9:$F$1048576, $J9893, $K9893 )</f>
        <v>#N/A</v>
      </c>
      <c r="P9893" t="str" cm="1">
        <f t="array" ref="P9893">IF( $L9893, TRIM(_xll.IMDP("IR", $G$5&amp;$N9893, $G$6)), "" )</f>
        <v/>
      </c>
      <c r="Q9893" t="b" cm="1">
        <f t="array" ref="Q9893">IF(
    $U$1=1, AND($P9893&lt;&gt;"", $P9893&lt;&gt;"...", $P9893&lt;&gt;"입력오류"),
    IF(
        $U$18=1, AND($P9893&lt;&gt;"", $P9893&lt;&gt;"...", $P9893&lt;&gt;"입력오류", ISNUMBER(FIND(INDEX($T$2:$T$7,$U$1),$P9893))),
        IF(
            $U$17="기타", AND($P9893&lt;&gt;"", $P9893&lt;&gt;"...", $P9893&lt;&gt;"입력오류", NOT(ISNUMBER(FIND($T$21:$T$34,$P9893)))),
            AND($P9893&lt;&gt;"", $P9893&lt;&gt;"...", $P9893&lt;&gt;"입력오류", $T$19=$P9893)
        )
    )
)</f>
        <v>0</v>
      </c>
    </row>
    <row r="9894" spans="9:17">
      <c r="I9894">
        <f t="shared" si="463"/>
        <v>9893</v>
      </c>
      <c r="J9894" t="e">
        <f t="shared" si="464"/>
        <v>#N/A</v>
      </c>
      <c r="K9894" t="e">
        <f t="shared" si="462"/>
        <v>#N/A</v>
      </c>
      <c r="L9894" t="b">
        <f>COUNTIF($N$2:N9894, N9894)=1</f>
        <v>0</v>
      </c>
      <c r="M9894" s="37">
        <f>IF( $Q9894, MAX($M$1:M9893)+1, 0)</f>
        <v>0</v>
      </c>
      <c r="N9894" t="e" cm="1">
        <f t="array" ref="N9894">INDEX($A$9:$F$1048576, $J9894, $K9894 )</f>
        <v>#N/A</v>
      </c>
      <c r="O9894" t="e" cm="1">
        <f t="array" ref="O9894">INDEX($B$9:$F$1048576, $J9894, $K9894 )</f>
        <v>#N/A</v>
      </c>
      <c r="P9894" t="str" cm="1">
        <f t="array" ref="P9894">IF( $L9894, TRIM(_xll.IMDP("IR", $G$5&amp;$N9894, $G$6)), "" )</f>
        <v/>
      </c>
      <c r="Q9894" t="b" cm="1">
        <f t="array" ref="Q9894">IF(
    $U$1=1, AND($P9894&lt;&gt;"", $P9894&lt;&gt;"...", $P9894&lt;&gt;"입력오류"),
    IF(
        $U$18=1, AND($P9894&lt;&gt;"", $P9894&lt;&gt;"...", $P9894&lt;&gt;"입력오류", ISNUMBER(FIND(INDEX($T$2:$T$7,$U$1),$P9894))),
        IF(
            $U$17="기타", AND($P9894&lt;&gt;"", $P9894&lt;&gt;"...", $P9894&lt;&gt;"입력오류", NOT(ISNUMBER(FIND($T$21:$T$34,$P9894)))),
            AND($P9894&lt;&gt;"", $P9894&lt;&gt;"...", $P9894&lt;&gt;"입력오류", $T$19=$P9894)
        )
    )
)</f>
        <v>0</v>
      </c>
    </row>
    <row r="9895" spans="9:17">
      <c r="I9895">
        <f t="shared" si="463"/>
        <v>9894</v>
      </c>
      <c r="J9895" t="e">
        <f t="shared" si="464"/>
        <v>#N/A</v>
      </c>
      <c r="K9895" t="e">
        <f t="shared" si="462"/>
        <v>#N/A</v>
      </c>
      <c r="L9895" t="b">
        <f>COUNTIF($N$2:N9895, N9895)=1</f>
        <v>0</v>
      </c>
      <c r="M9895" s="37">
        <f>IF( $Q9895, MAX($M$1:M9894)+1, 0)</f>
        <v>0</v>
      </c>
      <c r="N9895" t="e" cm="1">
        <f t="array" ref="N9895">INDEX($A$9:$F$1048576, $J9895, $K9895 )</f>
        <v>#N/A</v>
      </c>
      <c r="O9895" t="e" cm="1">
        <f t="array" ref="O9895">INDEX($B$9:$F$1048576, $J9895, $K9895 )</f>
        <v>#N/A</v>
      </c>
      <c r="P9895" t="str" cm="1">
        <f t="array" ref="P9895">IF( $L9895, TRIM(_xll.IMDP("IR", $G$5&amp;$N9895, $G$6)), "" )</f>
        <v/>
      </c>
      <c r="Q9895" t="b" cm="1">
        <f t="array" ref="Q9895">IF(
    $U$1=1, AND($P9895&lt;&gt;"", $P9895&lt;&gt;"...", $P9895&lt;&gt;"입력오류"),
    IF(
        $U$18=1, AND($P9895&lt;&gt;"", $P9895&lt;&gt;"...", $P9895&lt;&gt;"입력오류", ISNUMBER(FIND(INDEX($T$2:$T$7,$U$1),$P9895))),
        IF(
            $U$17="기타", AND($P9895&lt;&gt;"", $P9895&lt;&gt;"...", $P9895&lt;&gt;"입력오류", NOT(ISNUMBER(FIND($T$21:$T$34,$P9895)))),
            AND($P9895&lt;&gt;"", $P9895&lt;&gt;"...", $P9895&lt;&gt;"입력오류", $T$19=$P9895)
        )
    )
)</f>
        <v>0</v>
      </c>
    </row>
    <row r="9896" spans="9:17">
      <c r="I9896">
        <f t="shared" si="463"/>
        <v>9895</v>
      </c>
      <c r="J9896" t="e">
        <f t="shared" si="464"/>
        <v>#N/A</v>
      </c>
      <c r="K9896" t="e">
        <f t="shared" si="462"/>
        <v>#N/A</v>
      </c>
      <c r="L9896" t="b">
        <f>COUNTIF($N$2:N9896, N9896)=1</f>
        <v>0</v>
      </c>
      <c r="M9896" s="37">
        <f>IF( $Q9896, MAX($M$1:M9895)+1, 0)</f>
        <v>0</v>
      </c>
      <c r="N9896" t="e" cm="1">
        <f t="array" ref="N9896">INDEX($A$9:$F$1048576, $J9896, $K9896 )</f>
        <v>#N/A</v>
      </c>
      <c r="O9896" t="e" cm="1">
        <f t="array" ref="O9896">INDEX($B$9:$F$1048576, $J9896, $K9896 )</f>
        <v>#N/A</v>
      </c>
      <c r="P9896" t="str" cm="1">
        <f t="array" ref="P9896">IF( $L9896, TRIM(_xll.IMDP("IR", $G$5&amp;$N9896, $G$6)), "" )</f>
        <v/>
      </c>
      <c r="Q9896" t="b" cm="1">
        <f t="array" ref="Q9896">IF(
    $U$1=1, AND($P9896&lt;&gt;"", $P9896&lt;&gt;"...", $P9896&lt;&gt;"입력오류"),
    IF(
        $U$18=1, AND($P9896&lt;&gt;"", $P9896&lt;&gt;"...", $P9896&lt;&gt;"입력오류", ISNUMBER(FIND(INDEX($T$2:$T$7,$U$1),$P9896))),
        IF(
            $U$17="기타", AND($P9896&lt;&gt;"", $P9896&lt;&gt;"...", $P9896&lt;&gt;"입력오류", NOT(ISNUMBER(FIND($T$21:$T$34,$P9896)))),
            AND($P9896&lt;&gt;"", $P9896&lt;&gt;"...", $P9896&lt;&gt;"입력오류", $T$19=$P9896)
        )
    )
)</f>
        <v>0</v>
      </c>
    </row>
    <row r="9897" spans="9:17">
      <c r="I9897">
        <f t="shared" si="463"/>
        <v>9896</v>
      </c>
      <c r="J9897" t="e">
        <f t="shared" si="464"/>
        <v>#N/A</v>
      </c>
      <c r="K9897" t="e">
        <f t="shared" si="462"/>
        <v>#N/A</v>
      </c>
      <c r="L9897" t="b">
        <f>COUNTIF($N$2:N9897, N9897)=1</f>
        <v>0</v>
      </c>
      <c r="M9897" s="37">
        <f>IF( $Q9897, MAX($M$1:M9896)+1, 0)</f>
        <v>0</v>
      </c>
      <c r="N9897" t="e" cm="1">
        <f t="array" ref="N9897">INDEX($A$9:$F$1048576, $J9897, $K9897 )</f>
        <v>#N/A</v>
      </c>
      <c r="O9897" t="e" cm="1">
        <f t="array" ref="O9897">INDEX($B$9:$F$1048576, $J9897, $K9897 )</f>
        <v>#N/A</v>
      </c>
      <c r="P9897" t="str" cm="1">
        <f t="array" ref="P9897">IF( $L9897, TRIM(_xll.IMDP("IR", $G$5&amp;$N9897, $G$6)), "" )</f>
        <v/>
      </c>
      <c r="Q9897" t="b" cm="1">
        <f t="array" ref="Q9897">IF(
    $U$1=1, AND($P9897&lt;&gt;"", $P9897&lt;&gt;"...", $P9897&lt;&gt;"입력오류"),
    IF(
        $U$18=1, AND($P9897&lt;&gt;"", $P9897&lt;&gt;"...", $P9897&lt;&gt;"입력오류", ISNUMBER(FIND(INDEX($T$2:$T$7,$U$1),$P9897))),
        IF(
            $U$17="기타", AND($P9897&lt;&gt;"", $P9897&lt;&gt;"...", $P9897&lt;&gt;"입력오류", NOT(ISNUMBER(FIND($T$21:$T$34,$P9897)))),
            AND($P9897&lt;&gt;"", $P9897&lt;&gt;"...", $P9897&lt;&gt;"입력오류", $T$19=$P9897)
        )
    )
)</f>
        <v>0</v>
      </c>
    </row>
    <row r="9898" spans="9:17">
      <c r="I9898">
        <f t="shared" si="463"/>
        <v>9897</v>
      </c>
      <c r="J9898" t="e">
        <f t="shared" si="464"/>
        <v>#N/A</v>
      </c>
      <c r="K9898" t="e">
        <f t="shared" si="462"/>
        <v>#N/A</v>
      </c>
      <c r="L9898" t="b">
        <f>COUNTIF($N$2:N9898, N9898)=1</f>
        <v>0</v>
      </c>
      <c r="M9898" s="37">
        <f>IF( $Q9898, MAX($M$1:M9897)+1, 0)</f>
        <v>0</v>
      </c>
      <c r="N9898" t="e" cm="1">
        <f t="array" ref="N9898">INDEX($A$9:$F$1048576, $J9898, $K9898 )</f>
        <v>#N/A</v>
      </c>
      <c r="O9898" t="e" cm="1">
        <f t="array" ref="O9898">INDEX($B$9:$F$1048576, $J9898, $K9898 )</f>
        <v>#N/A</v>
      </c>
      <c r="P9898" t="str" cm="1">
        <f t="array" ref="P9898">IF( $L9898, TRIM(_xll.IMDP("IR", $G$5&amp;$N9898, $G$6)), "" )</f>
        <v/>
      </c>
      <c r="Q9898" t="b" cm="1">
        <f t="array" ref="Q9898">IF(
    $U$1=1, AND($P9898&lt;&gt;"", $P9898&lt;&gt;"...", $P9898&lt;&gt;"입력오류"),
    IF(
        $U$18=1, AND($P9898&lt;&gt;"", $P9898&lt;&gt;"...", $P9898&lt;&gt;"입력오류", ISNUMBER(FIND(INDEX($T$2:$T$7,$U$1),$P9898))),
        IF(
            $U$17="기타", AND($P9898&lt;&gt;"", $P9898&lt;&gt;"...", $P9898&lt;&gt;"입력오류", NOT(ISNUMBER(FIND($T$21:$T$34,$P9898)))),
            AND($P9898&lt;&gt;"", $P9898&lt;&gt;"...", $P9898&lt;&gt;"입력오류", $T$19=$P9898)
        )
    )
)</f>
        <v>0</v>
      </c>
    </row>
    <row r="9899" spans="9:17">
      <c r="I9899">
        <f t="shared" si="463"/>
        <v>9898</v>
      </c>
      <c r="J9899" t="e">
        <f t="shared" si="464"/>
        <v>#N/A</v>
      </c>
      <c r="K9899" t="e">
        <f t="shared" si="462"/>
        <v>#N/A</v>
      </c>
      <c r="L9899" t="b">
        <f>COUNTIF($N$2:N9899, N9899)=1</f>
        <v>0</v>
      </c>
      <c r="M9899" s="37">
        <f>IF( $Q9899, MAX($M$1:M9898)+1, 0)</f>
        <v>0</v>
      </c>
      <c r="N9899" t="e" cm="1">
        <f t="array" ref="N9899">INDEX($A$9:$F$1048576, $J9899, $K9899 )</f>
        <v>#N/A</v>
      </c>
      <c r="O9899" t="e" cm="1">
        <f t="array" ref="O9899">INDEX($B$9:$F$1048576, $J9899, $K9899 )</f>
        <v>#N/A</v>
      </c>
      <c r="P9899" t="str" cm="1">
        <f t="array" ref="P9899">IF( $L9899, TRIM(_xll.IMDP("IR", $G$5&amp;$N9899, $G$6)), "" )</f>
        <v/>
      </c>
      <c r="Q9899" t="b" cm="1">
        <f t="array" ref="Q9899">IF(
    $U$1=1, AND($P9899&lt;&gt;"", $P9899&lt;&gt;"...", $P9899&lt;&gt;"입력오류"),
    IF(
        $U$18=1, AND($P9899&lt;&gt;"", $P9899&lt;&gt;"...", $P9899&lt;&gt;"입력오류", ISNUMBER(FIND(INDEX($T$2:$T$7,$U$1),$P9899))),
        IF(
            $U$17="기타", AND($P9899&lt;&gt;"", $P9899&lt;&gt;"...", $P9899&lt;&gt;"입력오류", NOT(ISNUMBER(FIND($T$21:$T$34,$P9899)))),
            AND($P9899&lt;&gt;"", $P9899&lt;&gt;"...", $P9899&lt;&gt;"입력오류", $T$19=$P9899)
        )
    )
)</f>
        <v>0</v>
      </c>
    </row>
    <row r="9900" spans="9:17">
      <c r="I9900">
        <f t="shared" si="463"/>
        <v>9899</v>
      </c>
      <c r="J9900" t="e">
        <f t="shared" si="464"/>
        <v>#N/A</v>
      </c>
      <c r="K9900" t="e">
        <f t="shared" si="462"/>
        <v>#N/A</v>
      </c>
      <c r="L9900" t="b">
        <f>COUNTIF($N$2:N9900, N9900)=1</f>
        <v>0</v>
      </c>
      <c r="M9900" s="37">
        <f>IF( $Q9900, MAX($M$1:M9899)+1, 0)</f>
        <v>0</v>
      </c>
      <c r="N9900" t="e" cm="1">
        <f t="array" ref="N9900">INDEX($A$9:$F$1048576, $J9900, $K9900 )</f>
        <v>#N/A</v>
      </c>
      <c r="O9900" t="e" cm="1">
        <f t="array" ref="O9900">INDEX($B$9:$F$1048576, $J9900, $K9900 )</f>
        <v>#N/A</v>
      </c>
      <c r="P9900" t="str" cm="1">
        <f t="array" ref="P9900">IF( $L9900, TRIM(_xll.IMDP("IR", $G$5&amp;$N9900, $G$6)), "" )</f>
        <v/>
      </c>
      <c r="Q9900" t="b" cm="1">
        <f t="array" ref="Q9900">IF(
    $U$1=1, AND($P9900&lt;&gt;"", $P9900&lt;&gt;"...", $P9900&lt;&gt;"입력오류"),
    IF(
        $U$18=1, AND($P9900&lt;&gt;"", $P9900&lt;&gt;"...", $P9900&lt;&gt;"입력오류", ISNUMBER(FIND(INDEX($T$2:$T$7,$U$1),$P9900))),
        IF(
            $U$17="기타", AND($P9900&lt;&gt;"", $P9900&lt;&gt;"...", $P9900&lt;&gt;"입력오류", NOT(ISNUMBER(FIND($T$21:$T$34,$P9900)))),
            AND($P9900&lt;&gt;"", $P9900&lt;&gt;"...", $P9900&lt;&gt;"입력오류", $T$19=$P9900)
        )
    )
)</f>
        <v>0</v>
      </c>
    </row>
    <row r="9901" spans="9:17">
      <c r="I9901">
        <f t="shared" si="463"/>
        <v>9900</v>
      </c>
      <c r="J9901" t="e">
        <f t="shared" si="464"/>
        <v>#N/A</v>
      </c>
      <c r="K9901" t="e">
        <f t="shared" si="462"/>
        <v>#N/A</v>
      </c>
      <c r="L9901" t="b">
        <f>COUNTIF($N$2:N9901, N9901)=1</f>
        <v>0</v>
      </c>
      <c r="M9901" s="37">
        <f>IF( $Q9901, MAX($M$1:M9900)+1, 0)</f>
        <v>0</v>
      </c>
      <c r="N9901" t="e" cm="1">
        <f t="array" ref="N9901">INDEX($A$9:$F$1048576, $J9901, $K9901 )</f>
        <v>#N/A</v>
      </c>
      <c r="O9901" t="e" cm="1">
        <f t="array" ref="O9901">INDEX($B$9:$F$1048576, $J9901, $K9901 )</f>
        <v>#N/A</v>
      </c>
      <c r="P9901" t="str" cm="1">
        <f t="array" ref="P9901">IF( $L9901, TRIM(_xll.IMDP("IR", $G$5&amp;$N9901, $G$6)), "" )</f>
        <v/>
      </c>
      <c r="Q9901" t="b" cm="1">
        <f t="array" ref="Q9901">IF(
    $U$1=1, AND($P9901&lt;&gt;"", $P9901&lt;&gt;"...", $P9901&lt;&gt;"입력오류"),
    IF(
        $U$18=1, AND($P9901&lt;&gt;"", $P9901&lt;&gt;"...", $P9901&lt;&gt;"입력오류", ISNUMBER(FIND(INDEX($T$2:$T$7,$U$1),$P9901))),
        IF(
            $U$17="기타", AND($P9901&lt;&gt;"", $P9901&lt;&gt;"...", $P9901&lt;&gt;"입력오류", NOT(ISNUMBER(FIND($T$21:$T$34,$P9901)))),
            AND($P9901&lt;&gt;"", $P9901&lt;&gt;"...", $P9901&lt;&gt;"입력오류", $T$19=$P9901)
        )
    )
)</f>
        <v>0</v>
      </c>
    </row>
    <row r="9902" spans="9:17">
      <c r="I9902">
        <f t="shared" si="463"/>
        <v>9901</v>
      </c>
      <c r="J9902" t="e">
        <f t="shared" si="464"/>
        <v>#N/A</v>
      </c>
      <c r="K9902" t="e">
        <f t="shared" si="462"/>
        <v>#N/A</v>
      </c>
      <c r="L9902" t="b">
        <f>COUNTIF($N$2:N9902, N9902)=1</f>
        <v>0</v>
      </c>
      <c r="M9902" s="37">
        <f>IF( $Q9902, MAX($M$1:M9901)+1, 0)</f>
        <v>0</v>
      </c>
      <c r="N9902" t="e" cm="1">
        <f t="array" ref="N9902">INDEX($A$9:$F$1048576, $J9902, $K9902 )</f>
        <v>#N/A</v>
      </c>
      <c r="O9902" t="e" cm="1">
        <f t="array" ref="O9902">INDEX($B$9:$F$1048576, $J9902, $K9902 )</f>
        <v>#N/A</v>
      </c>
      <c r="P9902" t="str" cm="1">
        <f t="array" ref="P9902">IF( $L9902, TRIM(_xll.IMDP("IR", $G$5&amp;$N9902, $G$6)), "" )</f>
        <v/>
      </c>
      <c r="Q9902" t="b" cm="1">
        <f t="array" ref="Q9902">IF(
    $U$1=1, AND($P9902&lt;&gt;"", $P9902&lt;&gt;"...", $P9902&lt;&gt;"입력오류"),
    IF(
        $U$18=1, AND($P9902&lt;&gt;"", $P9902&lt;&gt;"...", $P9902&lt;&gt;"입력오류", ISNUMBER(FIND(INDEX($T$2:$T$7,$U$1),$P9902))),
        IF(
            $U$17="기타", AND($P9902&lt;&gt;"", $P9902&lt;&gt;"...", $P9902&lt;&gt;"입력오류", NOT(ISNUMBER(FIND($T$21:$T$34,$P9902)))),
            AND($P9902&lt;&gt;"", $P9902&lt;&gt;"...", $P9902&lt;&gt;"입력오류", $T$19=$P9902)
        )
    )
)</f>
        <v>0</v>
      </c>
    </row>
    <row r="9903" spans="9:17">
      <c r="I9903">
        <f t="shared" si="463"/>
        <v>9902</v>
      </c>
      <c r="J9903" t="e">
        <f t="shared" si="464"/>
        <v>#N/A</v>
      </c>
      <c r="K9903" t="e">
        <f t="shared" si="462"/>
        <v>#N/A</v>
      </c>
      <c r="L9903" t="b">
        <f>COUNTIF($N$2:N9903, N9903)=1</f>
        <v>0</v>
      </c>
      <c r="M9903" s="37">
        <f>IF( $Q9903, MAX($M$1:M9902)+1, 0)</f>
        <v>0</v>
      </c>
      <c r="N9903" t="e" cm="1">
        <f t="array" ref="N9903">INDEX($A$9:$F$1048576, $J9903, $K9903 )</f>
        <v>#N/A</v>
      </c>
      <c r="O9903" t="e" cm="1">
        <f t="array" ref="O9903">INDEX($B$9:$F$1048576, $J9903, $K9903 )</f>
        <v>#N/A</v>
      </c>
      <c r="P9903" t="str" cm="1">
        <f t="array" ref="P9903">IF( $L9903, TRIM(_xll.IMDP("IR", $G$5&amp;$N9903, $G$6)), "" )</f>
        <v/>
      </c>
      <c r="Q9903" t="b" cm="1">
        <f t="array" ref="Q9903">IF(
    $U$1=1, AND($P9903&lt;&gt;"", $P9903&lt;&gt;"...", $P9903&lt;&gt;"입력오류"),
    IF(
        $U$18=1, AND($P9903&lt;&gt;"", $P9903&lt;&gt;"...", $P9903&lt;&gt;"입력오류", ISNUMBER(FIND(INDEX($T$2:$T$7,$U$1),$P9903))),
        IF(
            $U$17="기타", AND($P9903&lt;&gt;"", $P9903&lt;&gt;"...", $P9903&lt;&gt;"입력오류", NOT(ISNUMBER(FIND($T$21:$T$34,$P9903)))),
            AND($P9903&lt;&gt;"", $P9903&lt;&gt;"...", $P9903&lt;&gt;"입력오류", $T$19=$P9903)
        )
    )
)</f>
        <v>0</v>
      </c>
    </row>
    <row r="9904" spans="9:17">
      <c r="I9904">
        <f t="shared" si="463"/>
        <v>9903</v>
      </c>
      <c r="J9904" t="e">
        <f t="shared" si="464"/>
        <v>#N/A</v>
      </c>
      <c r="K9904" t="e">
        <f t="shared" si="462"/>
        <v>#N/A</v>
      </c>
      <c r="L9904" t="b">
        <f>COUNTIF($N$2:N9904, N9904)=1</f>
        <v>0</v>
      </c>
      <c r="M9904" s="37">
        <f>IF( $Q9904, MAX($M$1:M9903)+1, 0)</f>
        <v>0</v>
      </c>
      <c r="N9904" t="e" cm="1">
        <f t="array" ref="N9904">INDEX($A$9:$F$1048576, $J9904, $K9904 )</f>
        <v>#N/A</v>
      </c>
      <c r="O9904" t="e" cm="1">
        <f t="array" ref="O9904">INDEX($B$9:$F$1048576, $J9904, $K9904 )</f>
        <v>#N/A</v>
      </c>
      <c r="P9904" t="str" cm="1">
        <f t="array" ref="P9904">IF( $L9904, TRIM(_xll.IMDP("IR", $G$5&amp;$N9904, $G$6)), "" )</f>
        <v/>
      </c>
      <c r="Q9904" t="b" cm="1">
        <f t="array" ref="Q9904">IF(
    $U$1=1, AND($P9904&lt;&gt;"", $P9904&lt;&gt;"...", $P9904&lt;&gt;"입력오류"),
    IF(
        $U$18=1, AND($P9904&lt;&gt;"", $P9904&lt;&gt;"...", $P9904&lt;&gt;"입력오류", ISNUMBER(FIND(INDEX($T$2:$T$7,$U$1),$P9904))),
        IF(
            $U$17="기타", AND($P9904&lt;&gt;"", $P9904&lt;&gt;"...", $P9904&lt;&gt;"입력오류", NOT(ISNUMBER(FIND($T$21:$T$34,$P9904)))),
            AND($P9904&lt;&gt;"", $P9904&lt;&gt;"...", $P9904&lt;&gt;"입력오류", $T$19=$P9904)
        )
    )
)</f>
        <v>0</v>
      </c>
    </row>
    <row r="9905" spans="9:17">
      <c r="I9905">
        <f t="shared" si="463"/>
        <v>9904</v>
      </c>
      <c r="J9905" t="e">
        <f t="shared" si="464"/>
        <v>#N/A</v>
      </c>
      <c r="K9905" t="e">
        <f t="shared" si="462"/>
        <v>#N/A</v>
      </c>
      <c r="L9905" t="b">
        <f>COUNTIF($N$2:N9905, N9905)=1</f>
        <v>0</v>
      </c>
      <c r="M9905" s="37">
        <f>IF( $Q9905, MAX($M$1:M9904)+1, 0)</f>
        <v>0</v>
      </c>
      <c r="N9905" t="e" cm="1">
        <f t="array" ref="N9905">INDEX($A$9:$F$1048576, $J9905, $K9905 )</f>
        <v>#N/A</v>
      </c>
      <c r="O9905" t="e" cm="1">
        <f t="array" ref="O9905">INDEX($B$9:$F$1048576, $J9905, $K9905 )</f>
        <v>#N/A</v>
      </c>
      <c r="P9905" t="str" cm="1">
        <f t="array" ref="P9905">IF( $L9905, TRIM(_xll.IMDP("IR", $G$5&amp;$N9905, $G$6)), "" )</f>
        <v/>
      </c>
      <c r="Q9905" t="b" cm="1">
        <f t="array" ref="Q9905">IF(
    $U$1=1, AND($P9905&lt;&gt;"", $P9905&lt;&gt;"...", $P9905&lt;&gt;"입력오류"),
    IF(
        $U$18=1, AND($P9905&lt;&gt;"", $P9905&lt;&gt;"...", $P9905&lt;&gt;"입력오류", ISNUMBER(FIND(INDEX($T$2:$T$7,$U$1),$P9905))),
        IF(
            $U$17="기타", AND($P9905&lt;&gt;"", $P9905&lt;&gt;"...", $P9905&lt;&gt;"입력오류", NOT(ISNUMBER(FIND($T$21:$T$34,$P9905)))),
            AND($P9905&lt;&gt;"", $P9905&lt;&gt;"...", $P9905&lt;&gt;"입력오류", $T$19=$P9905)
        )
    )
)</f>
        <v>0</v>
      </c>
    </row>
    <row r="9906" spans="9:17">
      <c r="I9906">
        <f t="shared" si="463"/>
        <v>9905</v>
      </c>
      <c r="J9906" t="e">
        <f t="shared" si="464"/>
        <v>#N/A</v>
      </c>
      <c r="K9906" t="e">
        <f t="shared" si="462"/>
        <v>#N/A</v>
      </c>
      <c r="L9906" t="b">
        <f>COUNTIF($N$2:N9906, N9906)=1</f>
        <v>0</v>
      </c>
      <c r="M9906" s="37">
        <f>IF( $Q9906, MAX($M$1:M9905)+1, 0)</f>
        <v>0</v>
      </c>
      <c r="N9906" t="e" cm="1">
        <f t="array" ref="N9906">INDEX($A$9:$F$1048576, $J9906, $K9906 )</f>
        <v>#N/A</v>
      </c>
      <c r="O9906" t="e" cm="1">
        <f t="array" ref="O9906">INDEX($B$9:$F$1048576, $J9906, $K9906 )</f>
        <v>#N/A</v>
      </c>
      <c r="P9906" t="str" cm="1">
        <f t="array" ref="P9906">IF( $L9906, TRIM(_xll.IMDP("IR", $G$5&amp;$N9906, $G$6)), "" )</f>
        <v/>
      </c>
      <c r="Q9906" t="b" cm="1">
        <f t="array" ref="Q9906">IF(
    $U$1=1, AND($P9906&lt;&gt;"", $P9906&lt;&gt;"...", $P9906&lt;&gt;"입력오류"),
    IF(
        $U$18=1, AND($P9906&lt;&gt;"", $P9906&lt;&gt;"...", $P9906&lt;&gt;"입력오류", ISNUMBER(FIND(INDEX($T$2:$T$7,$U$1),$P9906))),
        IF(
            $U$17="기타", AND($P9906&lt;&gt;"", $P9906&lt;&gt;"...", $P9906&lt;&gt;"입력오류", NOT(ISNUMBER(FIND($T$21:$T$34,$P9906)))),
            AND($P9906&lt;&gt;"", $P9906&lt;&gt;"...", $P9906&lt;&gt;"입력오류", $T$19=$P9906)
        )
    )
)</f>
        <v>0</v>
      </c>
    </row>
    <row r="9907" spans="9:17">
      <c r="I9907">
        <f t="shared" si="463"/>
        <v>9906</v>
      </c>
      <c r="J9907" t="e">
        <f t="shared" si="464"/>
        <v>#N/A</v>
      </c>
      <c r="K9907" t="e">
        <f t="shared" si="462"/>
        <v>#N/A</v>
      </c>
      <c r="L9907" t="b">
        <f>COUNTIF($N$2:N9907, N9907)=1</f>
        <v>0</v>
      </c>
      <c r="M9907" s="37">
        <f>IF( $Q9907, MAX($M$1:M9906)+1, 0)</f>
        <v>0</v>
      </c>
      <c r="N9907" t="e" cm="1">
        <f t="array" ref="N9907">INDEX($A$9:$F$1048576, $J9907, $K9907 )</f>
        <v>#N/A</v>
      </c>
      <c r="O9907" t="e" cm="1">
        <f t="array" ref="O9907">INDEX($B$9:$F$1048576, $J9907, $K9907 )</f>
        <v>#N/A</v>
      </c>
      <c r="P9907" t="str" cm="1">
        <f t="array" ref="P9907">IF( $L9907, TRIM(_xll.IMDP("IR", $G$5&amp;$N9907, $G$6)), "" )</f>
        <v/>
      </c>
      <c r="Q9907" t="b" cm="1">
        <f t="array" ref="Q9907">IF(
    $U$1=1, AND($P9907&lt;&gt;"", $P9907&lt;&gt;"...", $P9907&lt;&gt;"입력오류"),
    IF(
        $U$18=1, AND($P9907&lt;&gt;"", $P9907&lt;&gt;"...", $P9907&lt;&gt;"입력오류", ISNUMBER(FIND(INDEX($T$2:$T$7,$U$1),$P9907))),
        IF(
            $U$17="기타", AND($P9907&lt;&gt;"", $P9907&lt;&gt;"...", $P9907&lt;&gt;"입력오류", NOT(ISNUMBER(FIND($T$21:$T$34,$P9907)))),
            AND($P9907&lt;&gt;"", $P9907&lt;&gt;"...", $P9907&lt;&gt;"입력오류", $T$19=$P9907)
        )
    )
)</f>
        <v>0</v>
      </c>
    </row>
    <row r="9908" spans="9:17">
      <c r="I9908">
        <f t="shared" si="463"/>
        <v>9907</v>
      </c>
      <c r="J9908" t="e">
        <f t="shared" si="464"/>
        <v>#N/A</v>
      </c>
      <c r="K9908" t="e">
        <f t="shared" si="462"/>
        <v>#N/A</v>
      </c>
      <c r="L9908" t="b">
        <f>COUNTIF($N$2:N9908, N9908)=1</f>
        <v>0</v>
      </c>
      <c r="M9908" s="37">
        <f>IF( $Q9908, MAX($M$1:M9907)+1, 0)</f>
        <v>0</v>
      </c>
      <c r="N9908" t="e" cm="1">
        <f t="array" ref="N9908">INDEX($A$9:$F$1048576, $J9908, $K9908 )</f>
        <v>#N/A</v>
      </c>
      <c r="O9908" t="e" cm="1">
        <f t="array" ref="O9908">INDEX($B$9:$F$1048576, $J9908, $K9908 )</f>
        <v>#N/A</v>
      </c>
      <c r="P9908" t="str" cm="1">
        <f t="array" ref="P9908">IF( $L9908, TRIM(_xll.IMDP("IR", $G$5&amp;$N9908, $G$6)), "" )</f>
        <v/>
      </c>
      <c r="Q9908" t="b" cm="1">
        <f t="array" ref="Q9908">IF(
    $U$1=1, AND($P9908&lt;&gt;"", $P9908&lt;&gt;"...", $P9908&lt;&gt;"입력오류"),
    IF(
        $U$18=1, AND($P9908&lt;&gt;"", $P9908&lt;&gt;"...", $P9908&lt;&gt;"입력오류", ISNUMBER(FIND(INDEX($T$2:$T$7,$U$1),$P9908))),
        IF(
            $U$17="기타", AND($P9908&lt;&gt;"", $P9908&lt;&gt;"...", $P9908&lt;&gt;"입력오류", NOT(ISNUMBER(FIND($T$21:$T$34,$P9908)))),
            AND($P9908&lt;&gt;"", $P9908&lt;&gt;"...", $P9908&lt;&gt;"입력오류", $T$19=$P9908)
        )
    )
)</f>
        <v>0</v>
      </c>
    </row>
    <row r="9909" spans="9:17">
      <c r="I9909">
        <f t="shared" si="463"/>
        <v>9908</v>
      </c>
      <c r="J9909" t="e">
        <f t="shared" si="464"/>
        <v>#N/A</v>
      </c>
      <c r="K9909" t="e">
        <f t="shared" si="462"/>
        <v>#N/A</v>
      </c>
      <c r="L9909" t="b">
        <f>COUNTIF($N$2:N9909, N9909)=1</f>
        <v>0</v>
      </c>
      <c r="M9909" s="37">
        <f>IF( $Q9909, MAX($M$1:M9908)+1, 0)</f>
        <v>0</v>
      </c>
      <c r="N9909" t="e" cm="1">
        <f t="array" ref="N9909">INDEX($A$9:$F$1048576, $J9909, $K9909 )</f>
        <v>#N/A</v>
      </c>
      <c r="O9909" t="e" cm="1">
        <f t="array" ref="O9909">INDEX($B$9:$F$1048576, $J9909, $K9909 )</f>
        <v>#N/A</v>
      </c>
      <c r="P9909" t="str" cm="1">
        <f t="array" ref="P9909">IF( $L9909, TRIM(_xll.IMDP("IR", $G$5&amp;$N9909, $G$6)), "" )</f>
        <v/>
      </c>
      <c r="Q9909" t="b" cm="1">
        <f t="array" ref="Q9909">IF(
    $U$1=1, AND($P9909&lt;&gt;"", $P9909&lt;&gt;"...", $P9909&lt;&gt;"입력오류"),
    IF(
        $U$18=1, AND($P9909&lt;&gt;"", $P9909&lt;&gt;"...", $P9909&lt;&gt;"입력오류", ISNUMBER(FIND(INDEX($T$2:$T$7,$U$1),$P9909))),
        IF(
            $U$17="기타", AND($P9909&lt;&gt;"", $P9909&lt;&gt;"...", $P9909&lt;&gt;"입력오류", NOT(ISNUMBER(FIND($T$21:$T$34,$P9909)))),
            AND($P9909&lt;&gt;"", $P9909&lt;&gt;"...", $P9909&lt;&gt;"입력오류", $T$19=$P9909)
        )
    )
)</f>
        <v>0</v>
      </c>
    </row>
    <row r="9910" spans="9:17">
      <c r="I9910">
        <f t="shared" si="463"/>
        <v>9909</v>
      </c>
      <c r="J9910" t="e">
        <f t="shared" si="464"/>
        <v>#N/A</v>
      </c>
      <c r="K9910" t="e">
        <f t="shared" si="462"/>
        <v>#N/A</v>
      </c>
      <c r="L9910" t="b">
        <f>COUNTIF($N$2:N9910, N9910)=1</f>
        <v>0</v>
      </c>
      <c r="M9910" s="37">
        <f>IF( $Q9910, MAX($M$1:M9909)+1, 0)</f>
        <v>0</v>
      </c>
      <c r="N9910" t="e" cm="1">
        <f t="array" ref="N9910">INDEX($A$9:$F$1048576, $J9910, $K9910 )</f>
        <v>#N/A</v>
      </c>
      <c r="O9910" t="e" cm="1">
        <f t="array" ref="O9910">INDEX($B$9:$F$1048576, $J9910, $K9910 )</f>
        <v>#N/A</v>
      </c>
      <c r="P9910" t="str" cm="1">
        <f t="array" ref="P9910">IF( $L9910, TRIM(_xll.IMDP("IR", $G$5&amp;$N9910, $G$6)), "" )</f>
        <v/>
      </c>
      <c r="Q9910" t="b" cm="1">
        <f t="array" ref="Q9910">IF(
    $U$1=1, AND($P9910&lt;&gt;"", $P9910&lt;&gt;"...", $P9910&lt;&gt;"입력오류"),
    IF(
        $U$18=1, AND($P9910&lt;&gt;"", $P9910&lt;&gt;"...", $P9910&lt;&gt;"입력오류", ISNUMBER(FIND(INDEX($T$2:$T$7,$U$1),$P9910))),
        IF(
            $U$17="기타", AND($P9910&lt;&gt;"", $P9910&lt;&gt;"...", $P9910&lt;&gt;"입력오류", NOT(ISNUMBER(FIND($T$21:$T$34,$P9910)))),
            AND($P9910&lt;&gt;"", $P9910&lt;&gt;"...", $P9910&lt;&gt;"입력오류", $T$19=$P9910)
        )
    )
)</f>
        <v>0</v>
      </c>
    </row>
    <row r="9911" spans="9:17">
      <c r="I9911">
        <f t="shared" si="463"/>
        <v>9910</v>
      </c>
      <c r="J9911" t="e">
        <f t="shared" si="464"/>
        <v>#N/A</v>
      </c>
      <c r="K9911" t="e">
        <f t="shared" si="462"/>
        <v>#N/A</v>
      </c>
      <c r="L9911" t="b">
        <f>COUNTIF($N$2:N9911, N9911)=1</f>
        <v>0</v>
      </c>
      <c r="M9911" s="37">
        <f>IF( $Q9911, MAX($M$1:M9910)+1, 0)</f>
        <v>0</v>
      </c>
      <c r="N9911" t="e" cm="1">
        <f t="array" ref="N9911">INDEX($A$9:$F$1048576, $J9911, $K9911 )</f>
        <v>#N/A</v>
      </c>
      <c r="O9911" t="e" cm="1">
        <f t="array" ref="O9911">INDEX($B$9:$F$1048576, $J9911, $K9911 )</f>
        <v>#N/A</v>
      </c>
      <c r="P9911" t="str" cm="1">
        <f t="array" ref="P9911">IF( $L9911, TRIM(_xll.IMDP("IR", $G$5&amp;$N9911, $G$6)), "" )</f>
        <v/>
      </c>
      <c r="Q9911" t="b" cm="1">
        <f t="array" ref="Q9911">IF(
    $U$1=1, AND($P9911&lt;&gt;"", $P9911&lt;&gt;"...", $P9911&lt;&gt;"입력오류"),
    IF(
        $U$18=1, AND($P9911&lt;&gt;"", $P9911&lt;&gt;"...", $P9911&lt;&gt;"입력오류", ISNUMBER(FIND(INDEX($T$2:$T$7,$U$1),$P9911))),
        IF(
            $U$17="기타", AND($P9911&lt;&gt;"", $P9911&lt;&gt;"...", $P9911&lt;&gt;"입력오류", NOT(ISNUMBER(FIND($T$21:$T$34,$P9911)))),
            AND($P9911&lt;&gt;"", $P9911&lt;&gt;"...", $P9911&lt;&gt;"입력오류", $T$19=$P9911)
        )
    )
)</f>
        <v>0</v>
      </c>
    </row>
    <row r="9912" spans="9:17">
      <c r="I9912">
        <f t="shared" si="463"/>
        <v>9911</v>
      </c>
      <c r="J9912" t="e">
        <f t="shared" si="464"/>
        <v>#N/A</v>
      </c>
      <c r="K9912" t="e">
        <f t="shared" si="462"/>
        <v>#N/A</v>
      </c>
      <c r="L9912" t="b">
        <f>COUNTIF($N$2:N9912, N9912)=1</f>
        <v>0</v>
      </c>
      <c r="M9912" s="37">
        <f>IF( $Q9912, MAX($M$1:M9911)+1, 0)</f>
        <v>0</v>
      </c>
      <c r="N9912" t="e" cm="1">
        <f t="array" ref="N9912">INDEX($A$9:$F$1048576, $J9912, $K9912 )</f>
        <v>#N/A</v>
      </c>
      <c r="O9912" t="e" cm="1">
        <f t="array" ref="O9912">INDEX($B$9:$F$1048576, $J9912, $K9912 )</f>
        <v>#N/A</v>
      </c>
      <c r="P9912" t="str" cm="1">
        <f t="array" ref="P9912">IF( $L9912, TRIM(_xll.IMDP("IR", $G$5&amp;$N9912, $G$6)), "" )</f>
        <v/>
      </c>
      <c r="Q9912" t="b" cm="1">
        <f t="array" ref="Q9912">IF(
    $U$1=1, AND($P9912&lt;&gt;"", $P9912&lt;&gt;"...", $P9912&lt;&gt;"입력오류"),
    IF(
        $U$18=1, AND($P9912&lt;&gt;"", $P9912&lt;&gt;"...", $P9912&lt;&gt;"입력오류", ISNUMBER(FIND(INDEX($T$2:$T$7,$U$1),$P9912))),
        IF(
            $U$17="기타", AND($P9912&lt;&gt;"", $P9912&lt;&gt;"...", $P9912&lt;&gt;"입력오류", NOT(ISNUMBER(FIND($T$21:$T$34,$P9912)))),
            AND($P9912&lt;&gt;"", $P9912&lt;&gt;"...", $P9912&lt;&gt;"입력오류", $T$19=$P9912)
        )
    )
)</f>
        <v>0</v>
      </c>
    </row>
    <row r="9913" spans="9:17">
      <c r="I9913">
        <f t="shared" si="463"/>
        <v>9912</v>
      </c>
      <c r="J9913" t="e">
        <f t="shared" si="464"/>
        <v>#N/A</v>
      </c>
      <c r="K9913" t="e">
        <f t="shared" si="462"/>
        <v>#N/A</v>
      </c>
      <c r="L9913" t="b">
        <f>COUNTIF($N$2:N9913, N9913)=1</f>
        <v>0</v>
      </c>
      <c r="M9913" s="37">
        <f>IF( $Q9913, MAX($M$1:M9912)+1, 0)</f>
        <v>0</v>
      </c>
      <c r="N9913" t="e" cm="1">
        <f t="array" ref="N9913">INDEX($A$9:$F$1048576, $J9913, $K9913 )</f>
        <v>#N/A</v>
      </c>
      <c r="O9913" t="e" cm="1">
        <f t="array" ref="O9913">INDEX($B$9:$F$1048576, $J9913, $K9913 )</f>
        <v>#N/A</v>
      </c>
      <c r="P9913" t="str" cm="1">
        <f t="array" ref="P9913">IF( $L9913, TRIM(_xll.IMDP("IR", $G$5&amp;$N9913, $G$6)), "" )</f>
        <v/>
      </c>
      <c r="Q9913" t="b" cm="1">
        <f t="array" ref="Q9913">IF(
    $U$1=1, AND($P9913&lt;&gt;"", $P9913&lt;&gt;"...", $P9913&lt;&gt;"입력오류"),
    IF(
        $U$18=1, AND($P9913&lt;&gt;"", $P9913&lt;&gt;"...", $P9913&lt;&gt;"입력오류", ISNUMBER(FIND(INDEX($T$2:$T$7,$U$1),$P9913))),
        IF(
            $U$17="기타", AND($P9913&lt;&gt;"", $P9913&lt;&gt;"...", $P9913&lt;&gt;"입력오류", NOT(ISNUMBER(FIND($T$21:$T$34,$P9913)))),
            AND($P9913&lt;&gt;"", $P9913&lt;&gt;"...", $P9913&lt;&gt;"입력오류", $T$19=$P9913)
        )
    )
)</f>
        <v>0</v>
      </c>
    </row>
    <row r="9914" spans="9:17">
      <c r="I9914">
        <f t="shared" si="463"/>
        <v>9913</v>
      </c>
      <c r="J9914" t="e">
        <f t="shared" si="464"/>
        <v>#N/A</v>
      </c>
      <c r="K9914" t="e">
        <f t="shared" si="462"/>
        <v>#N/A</v>
      </c>
      <c r="L9914" t="b">
        <f>COUNTIF($N$2:N9914, N9914)=1</f>
        <v>0</v>
      </c>
      <c r="M9914" s="37">
        <f>IF( $Q9914, MAX($M$1:M9913)+1, 0)</f>
        <v>0</v>
      </c>
      <c r="N9914" t="e" cm="1">
        <f t="array" ref="N9914">INDEX($A$9:$F$1048576, $J9914, $K9914 )</f>
        <v>#N/A</v>
      </c>
      <c r="O9914" t="e" cm="1">
        <f t="array" ref="O9914">INDEX($B$9:$F$1048576, $J9914, $K9914 )</f>
        <v>#N/A</v>
      </c>
      <c r="P9914" t="str" cm="1">
        <f t="array" ref="P9914">IF( $L9914, TRIM(_xll.IMDP("IR", $G$5&amp;$N9914, $G$6)), "" )</f>
        <v/>
      </c>
      <c r="Q9914" t="b" cm="1">
        <f t="array" ref="Q9914">IF(
    $U$1=1, AND($P9914&lt;&gt;"", $P9914&lt;&gt;"...", $P9914&lt;&gt;"입력오류"),
    IF(
        $U$18=1, AND($P9914&lt;&gt;"", $P9914&lt;&gt;"...", $P9914&lt;&gt;"입력오류", ISNUMBER(FIND(INDEX($T$2:$T$7,$U$1),$P9914))),
        IF(
            $U$17="기타", AND($P9914&lt;&gt;"", $P9914&lt;&gt;"...", $P9914&lt;&gt;"입력오류", NOT(ISNUMBER(FIND($T$21:$T$34,$P9914)))),
            AND($P9914&lt;&gt;"", $P9914&lt;&gt;"...", $P9914&lt;&gt;"입력오류", $T$19=$P9914)
        )
    )
)</f>
        <v>0</v>
      </c>
    </row>
    <row r="9915" spans="9:17">
      <c r="I9915">
        <f t="shared" si="463"/>
        <v>9914</v>
      </c>
      <c r="J9915" t="e">
        <f t="shared" si="464"/>
        <v>#N/A</v>
      </c>
      <c r="K9915" t="e">
        <f t="shared" si="462"/>
        <v>#N/A</v>
      </c>
      <c r="L9915" t="b">
        <f>COUNTIF($N$2:N9915, N9915)=1</f>
        <v>0</v>
      </c>
      <c r="M9915" s="37">
        <f>IF( $Q9915, MAX($M$1:M9914)+1, 0)</f>
        <v>0</v>
      </c>
      <c r="N9915" t="e" cm="1">
        <f t="array" ref="N9915">INDEX($A$9:$F$1048576, $J9915, $K9915 )</f>
        <v>#N/A</v>
      </c>
      <c r="O9915" t="e" cm="1">
        <f t="array" ref="O9915">INDEX($B$9:$F$1048576, $J9915, $K9915 )</f>
        <v>#N/A</v>
      </c>
      <c r="P9915" t="str" cm="1">
        <f t="array" ref="P9915">IF( $L9915, TRIM(_xll.IMDP("IR", $G$5&amp;$N9915, $G$6)), "" )</f>
        <v/>
      </c>
      <c r="Q9915" t="b" cm="1">
        <f t="array" ref="Q9915">IF(
    $U$1=1, AND($P9915&lt;&gt;"", $P9915&lt;&gt;"...", $P9915&lt;&gt;"입력오류"),
    IF(
        $U$18=1, AND($P9915&lt;&gt;"", $P9915&lt;&gt;"...", $P9915&lt;&gt;"입력오류", ISNUMBER(FIND(INDEX($T$2:$T$7,$U$1),$P9915))),
        IF(
            $U$17="기타", AND($P9915&lt;&gt;"", $P9915&lt;&gt;"...", $P9915&lt;&gt;"입력오류", NOT(ISNUMBER(FIND($T$21:$T$34,$P9915)))),
            AND($P9915&lt;&gt;"", $P9915&lt;&gt;"...", $P9915&lt;&gt;"입력오류", $T$19=$P9915)
        )
    )
)</f>
        <v>0</v>
      </c>
    </row>
    <row r="9916" spans="9:17">
      <c r="I9916">
        <f t="shared" si="463"/>
        <v>9915</v>
      </c>
      <c r="J9916" t="e">
        <f t="shared" si="464"/>
        <v>#N/A</v>
      </c>
      <c r="K9916" t="e">
        <f t="shared" si="462"/>
        <v>#N/A</v>
      </c>
      <c r="L9916" t="b">
        <f>COUNTIF($N$2:N9916, N9916)=1</f>
        <v>0</v>
      </c>
      <c r="M9916" s="37">
        <f>IF( $Q9916, MAX($M$1:M9915)+1, 0)</f>
        <v>0</v>
      </c>
      <c r="N9916" t="e" cm="1">
        <f t="array" ref="N9916">INDEX($A$9:$F$1048576, $J9916, $K9916 )</f>
        <v>#N/A</v>
      </c>
      <c r="O9916" t="e" cm="1">
        <f t="array" ref="O9916">INDEX($B$9:$F$1048576, $J9916, $K9916 )</f>
        <v>#N/A</v>
      </c>
      <c r="P9916" t="str" cm="1">
        <f t="array" ref="P9916">IF( $L9916, TRIM(_xll.IMDP("IR", $G$5&amp;$N9916, $G$6)), "" )</f>
        <v/>
      </c>
      <c r="Q9916" t="b" cm="1">
        <f t="array" ref="Q9916">IF(
    $U$1=1, AND($P9916&lt;&gt;"", $P9916&lt;&gt;"...", $P9916&lt;&gt;"입력오류"),
    IF(
        $U$18=1, AND($P9916&lt;&gt;"", $P9916&lt;&gt;"...", $P9916&lt;&gt;"입력오류", ISNUMBER(FIND(INDEX($T$2:$T$7,$U$1),$P9916))),
        IF(
            $U$17="기타", AND($P9916&lt;&gt;"", $P9916&lt;&gt;"...", $P9916&lt;&gt;"입력오류", NOT(ISNUMBER(FIND($T$21:$T$34,$P9916)))),
            AND($P9916&lt;&gt;"", $P9916&lt;&gt;"...", $P9916&lt;&gt;"입력오류", $T$19=$P9916)
        )
    )
)</f>
        <v>0</v>
      </c>
    </row>
    <row r="9917" spans="9:17">
      <c r="I9917">
        <f t="shared" si="463"/>
        <v>9916</v>
      </c>
      <c r="J9917" t="e">
        <f t="shared" si="464"/>
        <v>#N/A</v>
      </c>
      <c r="K9917" t="e">
        <f t="shared" si="462"/>
        <v>#N/A</v>
      </c>
      <c r="L9917" t="b">
        <f>COUNTIF($N$2:N9917, N9917)=1</f>
        <v>0</v>
      </c>
      <c r="M9917" s="37">
        <f>IF( $Q9917, MAX($M$1:M9916)+1, 0)</f>
        <v>0</v>
      </c>
      <c r="N9917" t="e" cm="1">
        <f t="array" ref="N9917">INDEX($A$9:$F$1048576, $J9917, $K9917 )</f>
        <v>#N/A</v>
      </c>
      <c r="O9917" t="e" cm="1">
        <f t="array" ref="O9917">INDEX($B$9:$F$1048576, $J9917, $K9917 )</f>
        <v>#N/A</v>
      </c>
      <c r="P9917" t="str" cm="1">
        <f t="array" ref="P9917">IF( $L9917, TRIM(_xll.IMDP("IR", $G$5&amp;$N9917, $G$6)), "" )</f>
        <v/>
      </c>
      <c r="Q9917" t="b" cm="1">
        <f t="array" ref="Q9917">IF(
    $U$1=1, AND($P9917&lt;&gt;"", $P9917&lt;&gt;"...", $P9917&lt;&gt;"입력오류"),
    IF(
        $U$18=1, AND($P9917&lt;&gt;"", $P9917&lt;&gt;"...", $P9917&lt;&gt;"입력오류", ISNUMBER(FIND(INDEX($T$2:$T$7,$U$1),$P9917))),
        IF(
            $U$17="기타", AND($P9917&lt;&gt;"", $P9917&lt;&gt;"...", $P9917&lt;&gt;"입력오류", NOT(ISNUMBER(FIND($T$21:$T$34,$P9917)))),
            AND($P9917&lt;&gt;"", $P9917&lt;&gt;"...", $P9917&lt;&gt;"입력오류", $T$19=$P9917)
        )
    )
)</f>
        <v>0</v>
      </c>
    </row>
    <row r="9918" spans="9:17">
      <c r="I9918">
        <f t="shared" si="463"/>
        <v>9917</v>
      </c>
      <c r="J9918" t="e">
        <f t="shared" si="464"/>
        <v>#N/A</v>
      </c>
      <c r="K9918" t="e">
        <f t="shared" si="462"/>
        <v>#N/A</v>
      </c>
      <c r="L9918" t="b">
        <f>COUNTIF($N$2:N9918, N9918)=1</f>
        <v>0</v>
      </c>
      <c r="M9918" s="37">
        <f>IF( $Q9918, MAX($M$1:M9917)+1, 0)</f>
        <v>0</v>
      </c>
      <c r="N9918" t="e" cm="1">
        <f t="array" ref="N9918">INDEX($A$9:$F$1048576, $J9918, $K9918 )</f>
        <v>#N/A</v>
      </c>
      <c r="O9918" t="e" cm="1">
        <f t="array" ref="O9918">INDEX($B$9:$F$1048576, $J9918, $K9918 )</f>
        <v>#N/A</v>
      </c>
      <c r="P9918" t="str" cm="1">
        <f t="array" ref="P9918">IF( $L9918, TRIM(_xll.IMDP("IR", $G$5&amp;$N9918, $G$6)), "" )</f>
        <v/>
      </c>
      <c r="Q9918" t="b" cm="1">
        <f t="array" ref="Q9918">IF(
    $U$1=1, AND($P9918&lt;&gt;"", $P9918&lt;&gt;"...", $P9918&lt;&gt;"입력오류"),
    IF(
        $U$18=1, AND($P9918&lt;&gt;"", $P9918&lt;&gt;"...", $P9918&lt;&gt;"입력오류", ISNUMBER(FIND(INDEX($T$2:$T$7,$U$1),$P9918))),
        IF(
            $U$17="기타", AND($P9918&lt;&gt;"", $P9918&lt;&gt;"...", $P9918&lt;&gt;"입력오류", NOT(ISNUMBER(FIND($T$21:$T$34,$P9918)))),
            AND($P9918&lt;&gt;"", $P9918&lt;&gt;"...", $P9918&lt;&gt;"입력오류", $T$19=$P9918)
        )
    )
)</f>
        <v>0</v>
      </c>
    </row>
    <row r="9919" spans="9:17">
      <c r="I9919">
        <f t="shared" si="463"/>
        <v>9918</v>
      </c>
      <c r="J9919" t="e">
        <f t="shared" si="464"/>
        <v>#N/A</v>
      </c>
      <c r="K9919" t="e">
        <f t="shared" si="462"/>
        <v>#N/A</v>
      </c>
      <c r="L9919" t="b">
        <f>COUNTIF($N$2:N9919, N9919)=1</f>
        <v>0</v>
      </c>
      <c r="M9919" s="37">
        <f>IF( $Q9919, MAX($M$1:M9918)+1, 0)</f>
        <v>0</v>
      </c>
      <c r="N9919" t="e" cm="1">
        <f t="array" ref="N9919">INDEX($A$9:$F$1048576, $J9919, $K9919 )</f>
        <v>#N/A</v>
      </c>
      <c r="O9919" t="e" cm="1">
        <f t="array" ref="O9919">INDEX($B$9:$F$1048576, $J9919, $K9919 )</f>
        <v>#N/A</v>
      </c>
      <c r="P9919" t="str" cm="1">
        <f t="array" ref="P9919">IF( $L9919, TRIM(_xll.IMDP("IR", $G$5&amp;$N9919, $G$6)), "" )</f>
        <v/>
      </c>
      <c r="Q9919" t="b" cm="1">
        <f t="array" ref="Q9919">IF(
    $U$1=1, AND($P9919&lt;&gt;"", $P9919&lt;&gt;"...", $P9919&lt;&gt;"입력오류"),
    IF(
        $U$18=1, AND($P9919&lt;&gt;"", $P9919&lt;&gt;"...", $P9919&lt;&gt;"입력오류", ISNUMBER(FIND(INDEX($T$2:$T$7,$U$1),$P9919))),
        IF(
            $U$17="기타", AND($P9919&lt;&gt;"", $P9919&lt;&gt;"...", $P9919&lt;&gt;"입력오류", NOT(ISNUMBER(FIND($T$21:$T$34,$P9919)))),
            AND($P9919&lt;&gt;"", $P9919&lt;&gt;"...", $P9919&lt;&gt;"입력오류", $T$19=$P9919)
        )
    )
)</f>
        <v>0</v>
      </c>
    </row>
    <row r="9920" spans="9:17">
      <c r="I9920">
        <f t="shared" si="463"/>
        <v>9919</v>
      </c>
      <c r="J9920" t="e">
        <f t="shared" si="464"/>
        <v>#N/A</v>
      </c>
      <c r="K9920" t="e">
        <f t="shared" si="462"/>
        <v>#N/A</v>
      </c>
      <c r="L9920" t="b">
        <f>COUNTIF($N$2:N9920, N9920)=1</f>
        <v>0</v>
      </c>
      <c r="M9920" s="37">
        <f>IF( $Q9920, MAX($M$1:M9919)+1, 0)</f>
        <v>0</v>
      </c>
      <c r="N9920" t="e" cm="1">
        <f t="array" ref="N9920">INDEX($A$9:$F$1048576, $J9920, $K9920 )</f>
        <v>#N/A</v>
      </c>
      <c r="O9920" t="e" cm="1">
        <f t="array" ref="O9920">INDEX($B$9:$F$1048576, $J9920, $K9920 )</f>
        <v>#N/A</v>
      </c>
      <c r="P9920" t="str" cm="1">
        <f t="array" ref="P9920">IF( $L9920, TRIM(_xll.IMDP("IR", $G$5&amp;$N9920, $G$6)), "" )</f>
        <v/>
      </c>
      <c r="Q9920" t="b" cm="1">
        <f t="array" ref="Q9920">IF(
    $U$1=1, AND($P9920&lt;&gt;"", $P9920&lt;&gt;"...", $P9920&lt;&gt;"입력오류"),
    IF(
        $U$18=1, AND($P9920&lt;&gt;"", $P9920&lt;&gt;"...", $P9920&lt;&gt;"입력오류", ISNUMBER(FIND(INDEX($T$2:$T$7,$U$1),$P9920))),
        IF(
            $U$17="기타", AND($P9920&lt;&gt;"", $P9920&lt;&gt;"...", $P9920&lt;&gt;"입력오류", NOT(ISNUMBER(FIND($T$21:$T$34,$P9920)))),
            AND($P9920&lt;&gt;"", $P9920&lt;&gt;"...", $P9920&lt;&gt;"입력오류", $T$19=$P9920)
        )
    )
)</f>
        <v>0</v>
      </c>
    </row>
    <row r="9921" spans="9:17">
      <c r="I9921">
        <f t="shared" si="463"/>
        <v>9920</v>
      </c>
      <c r="J9921" t="e">
        <f t="shared" si="464"/>
        <v>#N/A</v>
      </c>
      <c r="K9921" t="e">
        <f t="shared" si="462"/>
        <v>#N/A</v>
      </c>
      <c r="L9921" t="b">
        <f>COUNTIF($N$2:N9921, N9921)=1</f>
        <v>0</v>
      </c>
      <c r="M9921" s="37">
        <f>IF( $Q9921, MAX($M$1:M9920)+1, 0)</f>
        <v>0</v>
      </c>
      <c r="N9921" t="e" cm="1">
        <f t="array" ref="N9921">INDEX($A$9:$F$1048576, $J9921, $K9921 )</f>
        <v>#N/A</v>
      </c>
      <c r="O9921" t="e" cm="1">
        <f t="array" ref="O9921">INDEX($B$9:$F$1048576, $J9921, $K9921 )</f>
        <v>#N/A</v>
      </c>
      <c r="P9921" t="str" cm="1">
        <f t="array" ref="P9921">IF( $L9921, TRIM(_xll.IMDP("IR", $G$5&amp;$N9921, $G$6)), "" )</f>
        <v/>
      </c>
      <c r="Q9921" t="b" cm="1">
        <f t="array" ref="Q9921">IF(
    $U$1=1, AND($P9921&lt;&gt;"", $P9921&lt;&gt;"...", $P9921&lt;&gt;"입력오류"),
    IF(
        $U$18=1, AND($P9921&lt;&gt;"", $P9921&lt;&gt;"...", $P9921&lt;&gt;"입력오류", ISNUMBER(FIND(INDEX($T$2:$T$7,$U$1),$P9921))),
        IF(
            $U$17="기타", AND($P9921&lt;&gt;"", $P9921&lt;&gt;"...", $P9921&lt;&gt;"입력오류", NOT(ISNUMBER(FIND($T$21:$T$34,$P9921)))),
            AND($P9921&lt;&gt;"", $P9921&lt;&gt;"...", $P9921&lt;&gt;"입력오류", $T$19=$P9921)
        )
    )
)</f>
        <v>0</v>
      </c>
    </row>
    <row r="9922" spans="9:17">
      <c r="I9922">
        <f t="shared" si="463"/>
        <v>9921</v>
      </c>
      <c r="J9922" t="e">
        <f t="shared" si="464"/>
        <v>#N/A</v>
      </c>
      <c r="K9922" t="e">
        <f t="shared" ref="K9922:K9985" si="465">IF( $I9922&gt;$G$4, NA(), IF($I9922&gt;$G$3, 5, IF($I9922&gt;$G$2, 3, 1 ) ) )</f>
        <v>#N/A</v>
      </c>
      <c r="L9922" t="b">
        <f>COUNTIF($N$2:N9922, N9922)=1</f>
        <v>0</v>
      </c>
      <c r="M9922" s="37">
        <f>IF( $Q9922, MAX($M$1:M9921)+1, 0)</f>
        <v>0</v>
      </c>
      <c r="N9922" t="e" cm="1">
        <f t="array" ref="N9922">INDEX($A$9:$F$1048576, $J9922, $K9922 )</f>
        <v>#N/A</v>
      </c>
      <c r="O9922" t="e" cm="1">
        <f t="array" ref="O9922">INDEX($B$9:$F$1048576, $J9922, $K9922 )</f>
        <v>#N/A</v>
      </c>
      <c r="P9922" t="str" cm="1">
        <f t="array" ref="P9922">IF( $L9922, TRIM(_xll.IMDP("IR", $G$5&amp;$N9922, $G$6)), "" )</f>
        <v/>
      </c>
      <c r="Q9922" t="b" cm="1">
        <f t="array" ref="Q9922">IF(
    $U$1=1, AND($P9922&lt;&gt;"", $P9922&lt;&gt;"...", $P9922&lt;&gt;"입력오류"),
    IF(
        $U$18=1, AND($P9922&lt;&gt;"", $P9922&lt;&gt;"...", $P9922&lt;&gt;"입력오류", ISNUMBER(FIND(INDEX($T$2:$T$7,$U$1),$P9922))),
        IF(
            $U$17="기타", AND($P9922&lt;&gt;"", $P9922&lt;&gt;"...", $P9922&lt;&gt;"입력오류", NOT(ISNUMBER(FIND($T$21:$T$34,$P9922)))),
            AND($P9922&lt;&gt;"", $P9922&lt;&gt;"...", $P9922&lt;&gt;"입력오류", $T$19=$P9922)
        )
    )
)</f>
        <v>0</v>
      </c>
    </row>
    <row r="9923" spans="9:17">
      <c r="I9923">
        <f t="shared" ref="I9923:I9986" si="466">ROW()-1</f>
        <v>9922</v>
      </c>
      <c r="J9923" t="e">
        <f t="shared" ref="J9923:J9986" si="467">IF( $I9923&gt;$G$4, NA(), IF($I9923&gt;$G$3, $I9923-$G$3, IF($I9923&gt;$G$2, $I9923-$G$2, $I9923 ) ) )</f>
        <v>#N/A</v>
      </c>
      <c r="K9923" t="e">
        <f t="shared" si="465"/>
        <v>#N/A</v>
      </c>
      <c r="L9923" t="b">
        <f>COUNTIF($N$2:N9923, N9923)=1</f>
        <v>0</v>
      </c>
      <c r="M9923" s="37">
        <f>IF( $Q9923, MAX($M$1:M9922)+1, 0)</f>
        <v>0</v>
      </c>
      <c r="N9923" t="e" cm="1">
        <f t="array" ref="N9923">INDEX($A$9:$F$1048576, $J9923, $K9923 )</f>
        <v>#N/A</v>
      </c>
      <c r="O9923" t="e" cm="1">
        <f t="array" ref="O9923">INDEX($B$9:$F$1048576, $J9923, $K9923 )</f>
        <v>#N/A</v>
      </c>
      <c r="P9923" t="str" cm="1">
        <f t="array" ref="P9923">IF( $L9923, TRIM(_xll.IMDP("IR", $G$5&amp;$N9923, $G$6)), "" )</f>
        <v/>
      </c>
      <c r="Q9923" t="b" cm="1">
        <f t="array" ref="Q9923">IF(
    $U$1=1, AND($P9923&lt;&gt;"", $P9923&lt;&gt;"...", $P9923&lt;&gt;"입력오류"),
    IF(
        $U$18=1, AND($P9923&lt;&gt;"", $P9923&lt;&gt;"...", $P9923&lt;&gt;"입력오류", ISNUMBER(FIND(INDEX($T$2:$T$7,$U$1),$P9923))),
        IF(
            $U$17="기타", AND($P9923&lt;&gt;"", $P9923&lt;&gt;"...", $P9923&lt;&gt;"입력오류", NOT(ISNUMBER(FIND($T$21:$T$34,$P9923)))),
            AND($P9923&lt;&gt;"", $P9923&lt;&gt;"...", $P9923&lt;&gt;"입력오류", $T$19=$P9923)
        )
    )
)</f>
        <v>0</v>
      </c>
    </row>
    <row r="9924" spans="9:17">
      <c r="I9924">
        <f t="shared" si="466"/>
        <v>9923</v>
      </c>
      <c r="J9924" t="e">
        <f t="shared" si="467"/>
        <v>#N/A</v>
      </c>
      <c r="K9924" t="e">
        <f t="shared" si="465"/>
        <v>#N/A</v>
      </c>
      <c r="L9924" t="b">
        <f>COUNTIF($N$2:N9924, N9924)=1</f>
        <v>0</v>
      </c>
      <c r="M9924" s="37">
        <f>IF( $Q9924, MAX($M$1:M9923)+1, 0)</f>
        <v>0</v>
      </c>
      <c r="N9924" t="e" cm="1">
        <f t="array" ref="N9924">INDEX($A$9:$F$1048576, $J9924, $K9924 )</f>
        <v>#N/A</v>
      </c>
      <c r="O9924" t="e" cm="1">
        <f t="array" ref="O9924">INDEX($B$9:$F$1048576, $J9924, $K9924 )</f>
        <v>#N/A</v>
      </c>
      <c r="P9924" t="str" cm="1">
        <f t="array" ref="P9924">IF( $L9924, TRIM(_xll.IMDP("IR", $G$5&amp;$N9924, $G$6)), "" )</f>
        <v/>
      </c>
      <c r="Q9924" t="b" cm="1">
        <f t="array" ref="Q9924">IF(
    $U$1=1, AND($P9924&lt;&gt;"", $P9924&lt;&gt;"...", $P9924&lt;&gt;"입력오류"),
    IF(
        $U$18=1, AND($P9924&lt;&gt;"", $P9924&lt;&gt;"...", $P9924&lt;&gt;"입력오류", ISNUMBER(FIND(INDEX($T$2:$T$7,$U$1),$P9924))),
        IF(
            $U$17="기타", AND($P9924&lt;&gt;"", $P9924&lt;&gt;"...", $P9924&lt;&gt;"입력오류", NOT(ISNUMBER(FIND($T$21:$T$34,$P9924)))),
            AND($P9924&lt;&gt;"", $P9924&lt;&gt;"...", $P9924&lt;&gt;"입력오류", $T$19=$P9924)
        )
    )
)</f>
        <v>0</v>
      </c>
    </row>
    <row r="9925" spans="9:17">
      <c r="I9925">
        <f t="shared" si="466"/>
        <v>9924</v>
      </c>
      <c r="J9925" t="e">
        <f t="shared" si="467"/>
        <v>#N/A</v>
      </c>
      <c r="K9925" t="e">
        <f t="shared" si="465"/>
        <v>#N/A</v>
      </c>
      <c r="L9925" t="b">
        <f>COUNTIF($N$2:N9925, N9925)=1</f>
        <v>0</v>
      </c>
      <c r="M9925" s="37">
        <f>IF( $Q9925, MAX($M$1:M9924)+1, 0)</f>
        <v>0</v>
      </c>
      <c r="N9925" t="e" cm="1">
        <f t="array" ref="N9925">INDEX($A$9:$F$1048576, $J9925, $K9925 )</f>
        <v>#N/A</v>
      </c>
      <c r="O9925" t="e" cm="1">
        <f t="array" ref="O9925">INDEX($B$9:$F$1048576, $J9925, $K9925 )</f>
        <v>#N/A</v>
      </c>
      <c r="P9925" t="str" cm="1">
        <f t="array" ref="P9925">IF( $L9925, TRIM(_xll.IMDP("IR", $G$5&amp;$N9925, $G$6)), "" )</f>
        <v/>
      </c>
      <c r="Q9925" t="b" cm="1">
        <f t="array" ref="Q9925">IF(
    $U$1=1, AND($P9925&lt;&gt;"", $P9925&lt;&gt;"...", $P9925&lt;&gt;"입력오류"),
    IF(
        $U$18=1, AND($P9925&lt;&gt;"", $P9925&lt;&gt;"...", $P9925&lt;&gt;"입력오류", ISNUMBER(FIND(INDEX($T$2:$T$7,$U$1),$P9925))),
        IF(
            $U$17="기타", AND($P9925&lt;&gt;"", $P9925&lt;&gt;"...", $P9925&lt;&gt;"입력오류", NOT(ISNUMBER(FIND($T$21:$T$34,$P9925)))),
            AND($P9925&lt;&gt;"", $P9925&lt;&gt;"...", $P9925&lt;&gt;"입력오류", $T$19=$P9925)
        )
    )
)</f>
        <v>0</v>
      </c>
    </row>
    <row r="9926" spans="9:17">
      <c r="I9926">
        <f t="shared" si="466"/>
        <v>9925</v>
      </c>
      <c r="J9926" t="e">
        <f t="shared" si="467"/>
        <v>#N/A</v>
      </c>
      <c r="K9926" t="e">
        <f t="shared" si="465"/>
        <v>#N/A</v>
      </c>
      <c r="L9926" t="b">
        <f>COUNTIF($N$2:N9926, N9926)=1</f>
        <v>0</v>
      </c>
      <c r="M9926" s="37">
        <f>IF( $Q9926, MAX($M$1:M9925)+1, 0)</f>
        <v>0</v>
      </c>
      <c r="N9926" t="e" cm="1">
        <f t="array" ref="N9926">INDEX($A$9:$F$1048576, $J9926, $K9926 )</f>
        <v>#N/A</v>
      </c>
      <c r="O9926" t="e" cm="1">
        <f t="array" ref="O9926">INDEX($B$9:$F$1048576, $J9926, $K9926 )</f>
        <v>#N/A</v>
      </c>
      <c r="P9926" t="str" cm="1">
        <f t="array" ref="P9926">IF( $L9926, TRIM(_xll.IMDP("IR", $G$5&amp;$N9926, $G$6)), "" )</f>
        <v/>
      </c>
      <c r="Q9926" t="b" cm="1">
        <f t="array" ref="Q9926">IF(
    $U$1=1, AND($P9926&lt;&gt;"", $P9926&lt;&gt;"...", $P9926&lt;&gt;"입력오류"),
    IF(
        $U$18=1, AND($P9926&lt;&gt;"", $P9926&lt;&gt;"...", $P9926&lt;&gt;"입력오류", ISNUMBER(FIND(INDEX($T$2:$T$7,$U$1),$P9926))),
        IF(
            $U$17="기타", AND($P9926&lt;&gt;"", $P9926&lt;&gt;"...", $P9926&lt;&gt;"입력오류", NOT(ISNUMBER(FIND($T$21:$T$34,$P9926)))),
            AND($P9926&lt;&gt;"", $P9926&lt;&gt;"...", $P9926&lt;&gt;"입력오류", $T$19=$P9926)
        )
    )
)</f>
        <v>0</v>
      </c>
    </row>
    <row r="9927" spans="9:17">
      <c r="I9927">
        <f t="shared" si="466"/>
        <v>9926</v>
      </c>
      <c r="J9927" t="e">
        <f t="shared" si="467"/>
        <v>#N/A</v>
      </c>
      <c r="K9927" t="e">
        <f t="shared" si="465"/>
        <v>#N/A</v>
      </c>
      <c r="L9927" t="b">
        <f>COUNTIF($N$2:N9927, N9927)=1</f>
        <v>0</v>
      </c>
      <c r="M9927" s="37">
        <f>IF( $Q9927, MAX($M$1:M9926)+1, 0)</f>
        <v>0</v>
      </c>
      <c r="N9927" t="e" cm="1">
        <f t="array" ref="N9927">INDEX($A$9:$F$1048576, $J9927, $K9927 )</f>
        <v>#N/A</v>
      </c>
      <c r="O9927" t="e" cm="1">
        <f t="array" ref="O9927">INDEX($B$9:$F$1048576, $J9927, $K9927 )</f>
        <v>#N/A</v>
      </c>
      <c r="P9927" t="str" cm="1">
        <f t="array" ref="P9927">IF( $L9927, TRIM(_xll.IMDP("IR", $G$5&amp;$N9927, $G$6)), "" )</f>
        <v/>
      </c>
      <c r="Q9927" t="b" cm="1">
        <f t="array" ref="Q9927">IF(
    $U$1=1, AND($P9927&lt;&gt;"", $P9927&lt;&gt;"...", $P9927&lt;&gt;"입력오류"),
    IF(
        $U$18=1, AND($P9927&lt;&gt;"", $P9927&lt;&gt;"...", $P9927&lt;&gt;"입력오류", ISNUMBER(FIND(INDEX($T$2:$T$7,$U$1),$P9927))),
        IF(
            $U$17="기타", AND($P9927&lt;&gt;"", $P9927&lt;&gt;"...", $P9927&lt;&gt;"입력오류", NOT(ISNUMBER(FIND($T$21:$T$34,$P9927)))),
            AND($P9927&lt;&gt;"", $P9927&lt;&gt;"...", $P9927&lt;&gt;"입력오류", $T$19=$P9927)
        )
    )
)</f>
        <v>0</v>
      </c>
    </row>
    <row r="9928" spans="9:17">
      <c r="I9928">
        <f t="shared" si="466"/>
        <v>9927</v>
      </c>
      <c r="J9928" t="e">
        <f t="shared" si="467"/>
        <v>#N/A</v>
      </c>
      <c r="K9928" t="e">
        <f t="shared" si="465"/>
        <v>#N/A</v>
      </c>
      <c r="L9928" t="b">
        <f>COUNTIF($N$2:N9928, N9928)=1</f>
        <v>0</v>
      </c>
      <c r="M9928" s="37">
        <f>IF( $Q9928, MAX($M$1:M9927)+1, 0)</f>
        <v>0</v>
      </c>
      <c r="N9928" t="e" cm="1">
        <f t="array" ref="N9928">INDEX($A$9:$F$1048576, $J9928, $K9928 )</f>
        <v>#N/A</v>
      </c>
      <c r="O9928" t="e" cm="1">
        <f t="array" ref="O9928">INDEX($B$9:$F$1048576, $J9928, $K9928 )</f>
        <v>#N/A</v>
      </c>
      <c r="P9928" t="str" cm="1">
        <f t="array" ref="P9928">IF( $L9928, TRIM(_xll.IMDP("IR", $G$5&amp;$N9928, $G$6)), "" )</f>
        <v/>
      </c>
      <c r="Q9928" t="b" cm="1">
        <f t="array" ref="Q9928">IF(
    $U$1=1, AND($P9928&lt;&gt;"", $P9928&lt;&gt;"...", $P9928&lt;&gt;"입력오류"),
    IF(
        $U$18=1, AND($P9928&lt;&gt;"", $P9928&lt;&gt;"...", $P9928&lt;&gt;"입력오류", ISNUMBER(FIND(INDEX($T$2:$T$7,$U$1),$P9928))),
        IF(
            $U$17="기타", AND($P9928&lt;&gt;"", $P9928&lt;&gt;"...", $P9928&lt;&gt;"입력오류", NOT(ISNUMBER(FIND($T$21:$T$34,$P9928)))),
            AND($P9928&lt;&gt;"", $P9928&lt;&gt;"...", $P9928&lt;&gt;"입력오류", $T$19=$P9928)
        )
    )
)</f>
        <v>0</v>
      </c>
    </row>
    <row r="9929" spans="9:17">
      <c r="I9929">
        <f t="shared" si="466"/>
        <v>9928</v>
      </c>
      <c r="J9929" t="e">
        <f t="shared" si="467"/>
        <v>#N/A</v>
      </c>
      <c r="K9929" t="e">
        <f t="shared" si="465"/>
        <v>#N/A</v>
      </c>
      <c r="L9929" t="b">
        <f>COUNTIF($N$2:N9929, N9929)=1</f>
        <v>0</v>
      </c>
      <c r="M9929" s="37">
        <f>IF( $Q9929, MAX($M$1:M9928)+1, 0)</f>
        <v>0</v>
      </c>
      <c r="N9929" t="e" cm="1">
        <f t="array" ref="N9929">INDEX($A$9:$F$1048576, $J9929, $K9929 )</f>
        <v>#N/A</v>
      </c>
      <c r="O9929" t="e" cm="1">
        <f t="array" ref="O9929">INDEX($B$9:$F$1048576, $J9929, $K9929 )</f>
        <v>#N/A</v>
      </c>
      <c r="P9929" t="str" cm="1">
        <f t="array" ref="P9929">IF( $L9929, TRIM(_xll.IMDP("IR", $G$5&amp;$N9929, $G$6)), "" )</f>
        <v/>
      </c>
      <c r="Q9929" t="b" cm="1">
        <f t="array" ref="Q9929">IF(
    $U$1=1, AND($P9929&lt;&gt;"", $P9929&lt;&gt;"...", $P9929&lt;&gt;"입력오류"),
    IF(
        $U$18=1, AND($P9929&lt;&gt;"", $P9929&lt;&gt;"...", $P9929&lt;&gt;"입력오류", ISNUMBER(FIND(INDEX($T$2:$T$7,$U$1),$P9929))),
        IF(
            $U$17="기타", AND($P9929&lt;&gt;"", $P9929&lt;&gt;"...", $P9929&lt;&gt;"입력오류", NOT(ISNUMBER(FIND($T$21:$T$34,$P9929)))),
            AND($P9929&lt;&gt;"", $P9929&lt;&gt;"...", $P9929&lt;&gt;"입력오류", $T$19=$P9929)
        )
    )
)</f>
        <v>0</v>
      </c>
    </row>
    <row r="9930" spans="9:17">
      <c r="I9930">
        <f t="shared" si="466"/>
        <v>9929</v>
      </c>
      <c r="J9930" t="e">
        <f t="shared" si="467"/>
        <v>#N/A</v>
      </c>
      <c r="K9930" t="e">
        <f t="shared" si="465"/>
        <v>#N/A</v>
      </c>
      <c r="L9930" t="b">
        <f>COUNTIF($N$2:N9930, N9930)=1</f>
        <v>0</v>
      </c>
      <c r="M9930" s="37">
        <f>IF( $Q9930, MAX($M$1:M9929)+1, 0)</f>
        <v>0</v>
      </c>
      <c r="N9930" t="e" cm="1">
        <f t="array" ref="N9930">INDEX($A$9:$F$1048576, $J9930, $K9930 )</f>
        <v>#N/A</v>
      </c>
      <c r="O9930" t="e" cm="1">
        <f t="array" ref="O9930">INDEX($B$9:$F$1048576, $J9930, $K9930 )</f>
        <v>#N/A</v>
      </c>
      <c r="P9930" t="str" cm="1">
        <f t="array" ref="P9930">IF( $L9930, TRIM(_xll.IMDP("IR", $G$5&amp;$N9930, $G$6)), "" )</f>
        <v/>
      </c>
      <c r="Q9930" t="b" cm="1">
        <f t="array" ref="Q9930">IF(
    $U$1=1, AND($P9930&lt;&gt;"", $P9930&lt;&gt;"...", $P9930&lt;&gt;"입력오류"),
    IF(
        $U$18=1, AND($P9930&lt;&gt;"", $P9930&lt;&gt;"...", $P9930&lt;&gt;"입력오류", ISNUMBER(FIND(INDEX($T$2:$T$7,$U$1),$P9930))),
        IF(
            $U$17="기타", AND($P9930&lt;&gt;"", $P9930&lt;&gt;"...", $P9930&lt;&gt;"입력오류", NOT(ISNUMBER(FIND($T$21:$T$34,$P9930)))),
            AND($P9930&lt;&gt;"", $P9930&lt;&gt;"...", $P9930&lt;&gt;"입력오류", $T$19=$P9930)
        )
    )
)</f>
        <v>0</v>
      </c>
    </row>
    <row r="9931" spans="9:17">
      <c r="I9931">
        <f t="shared" si="466"/>
        <v>9930</v>
      </c>
      <c r="J9931" t="e">
        <f t="shared" si="467"/>
        <v>#N/A</v>
      </c>
      <c r="K9931" t="e">
        <f t="shared" si="465"/>
        <v>#N/A</v>
      </c>
      <c r="L9931" t="b">
        <f>COUNTIF($N$2:N9931, N9931)=1</f>
        <v>0</v>
      </c>
      <c r="M9931" s="37">
        <f>IF( $Q9931, MAX($M$1:M9930)+1, 0)</f>
        <v>0</v>
      </c>
      <c r="N9931" t="e" cm="1">
        <f t="array" ref="N9931">INDEX($A$9:$F$1048576, $J9931, $K9931 )</f>
        <v>#N/A</v>
      </c>
      <c r="O9931" t="e" cm="1">
        <f t="array" ref="O9931">INDEX($B$9:$F$1048576, $J9931, $K9931 )</f>
        <v>#N/A</v>
      </c>
      <c r="P9931" t="str" cm="1">
        <f t="array" ref="P9931">IF( $L9931, TRIM(_xll.IMDP("IR", $G$5&amp;$N9931, $G$6)), "" )</f>
        <v/>
      </c>
      <c r="Q9931" t="b" cm="1">
        <f t="array" ref="Q9931">IF(
    $U$1=1, AND($P9931&lt;&gt;"", $P9931&lt;&gt;"...", $P9931&lt;&gt;"입력오류"),
    IF(
        $U$18=1, AND($P9931&lt;&gt;"", $P9931&lt;&gt;"...", $P9931&lt;&gt;"입력오류", ISNUMBER(FIND(INDEX($T$2:$T$7,$U$1),$P9931))),
        IF(
            $U$17="기타", AND($P9931&lt;&gt;"", $P9931&lt;&gt;"...", $P9931&lt;&gt;"입력오류", NOT(ISNUMBER(FIND($T$21:$T$34,$P9931)))),
            AND($P9931&lt;&gt;"", $P9931&lt;&gt;"...", $P9931&lt;&gt;"입력오류", $T$19=$P9931)
        )
    )
)</f>
        <v>0</v>
      </c>
    </row>
    <row r="9932" spans="9:17">
      <c r="I9932">
        <f t="shared" si="466"/>
        <v>9931</v>
      </c>
      <c r="J9932" t="e">
        <f t="shared" si="467"/>
        <v>#N/A</v>
      </c>
      <c r="K9932" t="e">
        <f t="shared" si="465"/>
        <v>#N/A</v>
      </c>
      <c r="L9932" t="b">
        <f>COUNTIF($N$2:N9932, N9932)=1</f>
        <v>0</v>
      </c>
      <c r="M9932" s="37">
        <f>IF( $Q9932, MAX($M$1:M9931)+1, 0)</f>
        <v>0</v>
      </c>
      <c r="N9932" t="e" cm="1">
        <f t="array" ref="N9932">INDEX($A$9:$F$1048576, $J9932, $K9932 )</f>
        <v>#N/A</v>
      </c>
      <c r="O9932" t="e" cm="1">
        <f t="array" ref="O9932">INDEX($B$9:$F$1048576, $J9932, $K9932 )</f>
        <v>#N/A</v>
      </c>
      <c r="P9932" t="str" cm="1">
        <f t="array" ref="P9932">IF( $L9932, TRIM(_xll.IMDP("IR", $G$5&amp;$N9932, $G$6)), "" )</f>
        <v/>
      </c>
      <c r="Q9932" t="b" cm="1">
        <f t="array" ref="Q9932">IF(
    $U$1=1, AND($P9932&lt;&gt;"", $P9932&lt;&gt;"...", $P9932&lt;&gt;"입력오류"),
    IF(
        $U$18=1, AND($P9932&lt;&gt;"", $P9932&lt;&gt;"...", $P9932&lt;&gt;"입력오류", ISNUMBER(FIND(INDEX($T$2:$T$7,$U$1),$P9932))),
        IF(
            $U$17="기타", AND($P9932&lt;&gt;"", $P9932&lt;&gt;"...", $P9932&lt;&gt;"입력오류", NOT(ISNUMBER(FIND($T$21:$T$34,$P9932)))),
            AND($P9932&lt;&gt;"", $P9932&lt;&gt;"...", $P9932&lt;&gt;"입력오류", $T$19=$P9932)
        )
    )
)</f>
        <v>0</v>
      </c>
    </row>
    <row r="9933" spans="9:17">
      <c r="I9933">
        <f t="shared" si="466"/>
        <v>9932</v>
      </c>
      <c r="J9933" t="e">
        <f t="shared" si="467"/>
        <v>#N/A</v>
      </c>
      <c r="K9933" t="e">
        <f t="shared" si="465"/>
        <v>#N/A</v>
      </c>
      <c r="L9933" t="b">
        <f>COUNTIF($N$2:N9933, N9933)=1</f>
        <v>0</v>
      </c>
      <c r="M9933" s="37">
        <f>IF( $Q9933, MAX($M$1:M9932)+1, 0)</f>
        <v>0</v>
      </c>
      <c r="N9933" t="e" cm="1">
        <f t="array" ref="N9933">INDEX($A$9:$F$1048576, $J9933, $K9933 )</f>
        <v>#N/A</v>
      </c>
      <c r="O9933" t="e" cm="1">
        <f t="array" ref="O9933">INDEX($B$9:$F$1048576, $J9933, $K9933 )</f>
        <v>#N/A</v>
      </c>
      <c r="P9933" t="str" cm="1">
        <f t="array" ref="P9933">IF( $L9933, TRIM(_xll.IMDP("IR", $G$5&amp;$N9933, $G$6)), "" )</f>
        <v/>
      </c>
      <c r="Q9933" t="b" cm="1">
        <f t="array" ref="Q9933">IF(
    $U$1=1, AND($P9933&lt;&gt;"", $P9933&lt;&gt;"...", $P9933&lt;&gt;"입력오류"),
    IF(
        $U$18=1, AND($P9933&lt;&gt;"", $P9933&lt;&gt;"...", $P9933&lt;&gt;"입력오류", ISNUMBER(FIND(INDEX($T$2:$T$7,$U$1),$P9933))),
        IF(
            $U$17="기타", AND($P9933&lt;&gt;"", $P9933&lt;&gt;"...", $P9933&lt;&gt;"입력오류", NOT(ISNUMBER(FIND($T$21:$T$34,$P9933)))),
            AND($P9933&lt;&gt;"", $P9933&lt;&gt;"...", $P9933&lt;&gt;"입력오류", $T$19=$P9933)
        )
    )
)</f>
        <v>0</v>
      </c>
    </row>
    <row r="9934" spans="9:17">
      <c r="I9934">
        <f t="shared" si="466"/>
        <v>9933</v>
      </c>
      <c r="J9934" t="e">
        <f t="shared" si="467"/>
        <v>#N/A</v>
      </c>
      <c r="K9934" t="e">
        <f t="shared" si="465"/>
        <v>#N/A</v>
      </c>
      <c r="L9934" t="b">
        <f>COUNTIF($N$2:N9934, N9934)=1</f>
        <v>0</v>
      </c>
      <c r="M9934" s="37">
        <f>IF( $Q9934, MAX($M$1:M9933)+1, 0)</f>
        <v>0</v>
      </c>
      <c r="N9934" t="e" cm="1">
        <f t="array" ref="N9934">INDEX($A$9:$F$1048576, $J9934, $K9934 )</f>
        <v>#N/A</v>
      </c>
      <c r="O9934" t="e" cm="1">
        <f t="array" ref="O9934">INDEX($B$9:$F$1048576, $J9934, $K9934 )</f>
        <v>#N/A</v>
      </c>
      <c r="P9934" t="str" cm="1">
        <f t="array" ref="P9934">IF( $L9934, TRIM(_xll.IMDP("IR", $G$5&amp;$N9934, $G$6)), "" )</f>
        <v/>
      </c>
      <c r="Q9934" t="b" cm="1">
        <f t="array" ref="Q9934">IF(
    $U$1=1, AND($P9934&lt;&gt;"", $P9934&lt;&gt;"...", $P9934&lt;&gt;"입력오류"),
    IF(
        $U$18=1, AND($P9934&lt;&gt;"", $P9934&lt;&gt;"...", $P9934&lt;&gt;"입력오류", ISNUMBER(FIND(INDEX($T$2:$T$7,$U$1),$P9934))),
        IF(
            $U$17="기타", AND($P9934&lt;&gt;"", $P9934&lt;&gt;"...", $P9934&lt;&gt;"입력오류", NOT(ISNUMBER(FIND($T$21:$T$34,$P9934)))),
            AND($P9934&lt;&gt;"", $P9934&lt;&gt;"...", $P9934&lt;&gt;"입력오류", $T$19=$P9934)
        )
    )
)</f>
        <v>0</v>
      </c>
    </row>
    <row r="9935" spans="9:17">
      <c r="I9935">
        <f t="shared" si="466"/>
        <v>9934</v>
      </c>
      <c r="J9935" t="e">
        <f t="shared" si="467"/>
        <v>#N/A</v>
      </c>
      <c r="K9935" t="e">
        <f t="shared" si="465"/>
        <v>#N/A</v>
      </c>
      <c r="L9935" t="b">
        <f>COUNTIF($N$2:N9935, N9935)=1</f>
        <v>0</v>
      </c>
      <c r="M9935" s="37">
        <f>IF( $Q9935, MAX($M$1:M9934)+1, 0)</f>
        <v>0</v>
      </c>
      <c r="N9935" t="e" cm="1">
        <f t="array" ref="N9935">INDEX($A$9:$F$1048576, $J9935, $K9935 )</f>
        <v>#N/A</v>
      </c>
      <c r="O9935" t="e" cm="1">
        <f t="array" ref="O9935">INDEX($B$9:$F$1048576, $J9935, $K9935 )</f>
        <v>#N/A</v>
      </c>
      <c r="P9935" t="str" cm="1">
        <f t="array" ref="P9935">IF( $L9935, TRIM(_xll.IMDP("IR", $G$5&amp;$N9935, $G$6)), "" )</f>
        <v/>
      </c>
      <c r="Q9935" t="b" cm="1">
        <f t="array" ref="Q9935">IF(
    $U$1=1, AND($P9935&lt;&gt;"", $P9935&lt;&gt;"...", $P9935&lt;&gt;"입력오류"),
    IF(
        $U$18=1, AND($P9935&lt;&gt;"", $P9935&lt;&gt;"...", $P9935&lt;&gt;"입력오류", ISNUMBER(FIND(INDEX($T$2:$T$7,$U$1),$P9935))),
        IF(
            $U$17="기타", AND($P9935&lt;&gt;"", $P9935&lt;&gt;"...", $P9935&lt;&gt;"입력오류", NOT(ISNUMBER(FIND($T$21:$T$34,$P9935)))),
            AND($P9935&lt;&gt;"", $P9935&lt;&gt;"...", $P9935&lt;&gt;"입력오류", $T$19=$P9935)
        )
    )
)</f>
        <v>0</v>
      </c>
    </row>
    <row r="9936" spans="9:17">
      <c r="I9936">
        <f t="shared" si="466"/>
        <v>9935</v>
      </c>
      <c r="J9936" t="e">
        <f t="shared" si="467"/>
        <v>#N/A</v>
      </c>
      <c r="K9936" t="e">
        <f t="shared" si="465"/>
        <v>#N/A</v>
      </c>
      <c r="L9936" t="b">
        <f>COUNTIF($N$2:N9936, N9936)=1</f>
        <v>0</v>
      </c>
      <c r="M9936" s="37">
        <f>IF( $Q9936, MAX($M$1:M9935)+1, 0)</f>
        <v>0</v>
      </c>
      <c r="N9936" t="e" cm="1">
        <f t="array" ref="N9936">INDEX($A$9:$F$1048576, $J9936, $K9936 )</f>
        <v>#N/A</v>
      </c>
      <c r="O9936" t="e" cm="1">
        <f t="array" ref="O9936">INDEX($B$9:$F$1048576, $J9936, $K9936 )</f>
        <v>#N/A</v>
      </c>
      <c r="P9936" t="str" cm="1">
        <f t="array" ref="P9936">IF( $L9936, TRIM(_xll.IMDP("IR", $G$5&amp;$N9936, $G$6)), "" )</f>
        <v/>
      </c>
      <c r="Q9936" t="b" cm="1">
        <f t="array" ref="Q9936">IF(
    $U$1=1, AND($P9936&lt;&gt;"", $P9936&lt;&gt;"...", $P9936&lt;&gt;"입력오류"),
    IF(
        $U$18=1, AND($P9936&lt;&gt;"", $P9936&lt;&gt;"...", $P9936&lt;&gt;"입력오류", ISNUMBER(FIND(INDEX($T$2:$T$7,$U$1),$P9936))),
        IF(
            $U$17="기타", AND($P9936&lt;&gt;"", $P9936&lt;&gt;"...", $P9936&lt;&gt;"입력오류", NOT(ISNUMBER(FIND($T$21:$T$34,$P9936)))),
            AND($P9936&lt;&gt;"", $P9936&lt;&gt;"...", $P9936&lt;&gt;"입력오류", $T$19=$P9936)
        )
    )
)</f>
        <v>0</v>
      </c>
    </row>
    <row r="9937" spans="9:17">
      <c r="I9937">
        <f t="shared" si="466"/>
        <v>9936</v>
      </c>
      <c r="J9937" t="e">
        <f t="shared" si="467"/>
        <v>#N/A</v>
      </c>
      <c r="K9937" t="e">
        <f t="shared" si="465"/>
        <v>#N/A</v>
      </c>
      <c r="L9937" t="b">
        <f>COUNTIF($N$2:N9937, N9937)=1</f>
        <v>0</v>
      </c>
      <c r="M9937" s="37">
        <f>IF( $Q9937, MAX($M$1:M9936)+1, 0)</f>
        <v>0</v>
      </c>
      <c r="N9937" t="e" cm="1">
        <f t="array" ref="N9937">INDEX($A$9:$F$1048576, $J9937, $K9937 )</f>
        <v>#N/A</v>
      </c>
      <c r="O9937" t="e" cm="1">
        <f t="array" ref="O9937">INDEX($B$9:$F$1048576, $J9937, $K9937 )</f>
        <v>#N/A</v>
      </c>
      <c r="P9937" t="str" cm="1">
        <f t="array" ref="P9937">IF( $L9937, TRIM(_xll.IMDP("IR", $G$5&amp;$N9937, $G$6)), "" )</f>
        <v/>
      </c>
      <c r="Q9937" t="b" cm="1">
        <f t="array" ref="Q9937">IF(
    $U$1=1, AND($P9937&lt;&gt;"", $P9937&lt;&gt;"...", $P9937&lt;&gt;"입력오류"),
    IF(
        $U$18=1, AND($P9937&lt;&gt;"", $P9937&lt;&gt;"...", $P9937&lt;&gt;"입력오류", ISNUMBER(FIND(INDEX($T$2:$T$7,$U$1),$P9937))),
        IF(
            $U$17="기타", AND($P9937&lt;&gt;"", $P9937&lt;&gt;"...", $P9937&lt;&gt;"입력오류", NOT(ISNUMBER(FIND($T$21:$T$34,$P9937)))),
            AND($P9937&lt;&gt;"", $P9937&lt;&gt;"...", $P9937&lt;&gt;"입력오류", $T$19=$P9937)
        )
    )
)</f>
        <v>0</v>
      </c>
    </row>
    <row r="9938" spans="9:17">
      <c r="I9938">
        <f t="shared" si="466"/>
        <v>9937</v>
      </c>
      <c r="J9938" t="e">
        <f t="shared" si="467"/>
        <v>#N/A</v>
      </c>
      <c r="K9938" t="e">
        <f t="shared" si="465"/>
        <v>#N/A</v>
      </c>
      <c r="L9938" t="b">
        <f>COUNTIF($N$2:N9938, N9938)=1</f>
        <v>0</v>
      </c>
      <c r="M9938" s="37">
        <f>IF( $Q9938, MAX($M$1:M9937)+1, 0)</f>
        <v>0</v>
      </c>
      <c r="N9938" t="e" cm="1">
        <f t="array" ref="N9938">INDEX($A$9:$F$1048576, $J9938, $K9938 )</f>
        <v>#N/A</v>
      </c>
      <c r="O9938" t="e" cm="1">
        <f t="array" ref="O9938">INDEX($B$9:$F$1048576, $J9938, $K9938 )</f>
        <v>#N/A</v>
      </c>
      <c r="P9938" t="str" cm="1">
        <f t="array" ref="P9938">IF( $L9938, TRIM(_xll.IMDP("IR", $G$5&amp;$N9938, $G$6)), "" )</f>
        <v/>
      </c>
      <c r="Q9938" t="b" cm="1">
        <f t="array" ref="Q9938">IF(
    $U$1=1, AND($P9938&lt;&gt;"", $P9938&lt;&gt;"...", $P9938&lt;&gt;"입력오류"),
    IF(
        $U$18=1, AND($P9938&lt;&gt;"", $P9938&lt;&gt;"...", $P9938&lt;&gt;"입력오류", ISNUMBER(FIND(INDEX($T$2:$T$7,$U$1),$P9938))),
        IF(
            $U$17="기타", AND($P9938&lt;&gt;"", $P9938&lt;&gt;"...", $P9938&lt;&gt;"입력오류", NOT(ISNUMBER(FIND($T$21:$T$34,$P9938)))),
            AND($P9938&lt;&gt;"", $P9938&lt;&gt;"...", $P9938&lt;&gt;"입력오류", $T$19=$P9938)
        )
    )
)</f>
        <v>0</v>
      </c>
    </row>
    <row r="9939" spans="9:17">
      <c r="I9939">
        <f t="shared" si="466"/>
        <v>9938</v>
      </c>
      <c r="J9939" t="e">
        <f t="shared" si="467"/>
        <v>#N/A</v>
      </c>
      <c r="K9939" t="e">
        <f t="shared" si="465"/>
        <v>#N/A</v>
      </c>
      <c r="L9939" t="b">
        <f>COUNTIF($N$2:N9939, N9939)=1</f>
        <v>0</v>
      </c>
      <c r="M9939" s="37">
        <f>IF( $Q9939, MAX($M$1:M9938)+1, 0)</f>
        <v>0</v>
      </c>
      <c r="N9939" t="e" cm="1">
        <f t="array" ref="N9939">INDEX($A$9:$F$1048576, $J9939, $K9939 )</f>
        <v>#N/A</v>
      </c>
      <c r="O9939" t="e" cm="1">
        <f t="array" ref="O9939">INDEX($B$9:$F$1048576, $J9939, $K9939 )</f>
        <v>#N/A</v>
      </c>
      <c r="P9939" t="str" cm="1">
        <f t="array" ref="P9939">IF( $L9939, TRIM(_xll.IMDP("IR", $G$5&amp;$N9939, $G$6)), "" )</f>
        <v/>
      </c>
      <c r="Q9939" t="b" cm="1">
        <f t="array" ref="Q9939">IF(
    $U$1=1, AND($P9939&lt;&gt;"", $P9939&lt;&gt;"...", $P9939&lt;&gt;"입력오류"),
    IF(
        $U$18=1, AND($P9939&lt;&gt;"", $P9939&lt;&gt;"...", $P9939&lt;&gt;"입력오류", ISNUMBER(FIND(INDEX($T$2:$T$7,$U$1),$P9939))),
        IF(
            $U$17="기타", AND($P9939&lt;&gt;"", $P9939&lt;&gt;"...", $P9939&lt;&gt;"입력오류", NOT(ISNUMBER(FIND($T$21:$T$34,$P9939)))),
            AND($P9939&lt;&gt;"", $P9939&lt;&gt;"...", $P9939&lt;&gt;"입력오류", $T$19=$P9939)
        )
    )
)</f>
        <v>0</v>
      </c>
    </row>
    <row r="9940" spans="9:17">
      <c r="I9940">
        <f t="shared" si="466"/>
        <v>9939</v>
      </c>
      <c r="J9940" t="e">
        <f t="shared" si="467"/>
        <v>#N/A</v>
      </c>
      <c r="K9940" t="e">
        <f t="shared" si="465"/>
        <v>#N/A</v>
      </c>
      <c r="L9940" t="b">
        <f>COUNTIF($N$2:N9940, N9940)=1</f>
        <v>0</v>
      </c>
      <c r="M9940" s="37">
        <f>IF( $Q9940, MAX($M$1:M9939)+1, 0)</f>
        <v>0</v>
      </c>
      <c r="N9940" t="e" cm="1">
        <f t="array" ref="N9940">INDEX($A$9:$F$1048576, $J9940, $K9940 )</f>
        <v>#N/A</v>
      </c>
      <c r="O9940" t="e" cm="1">
        <f t="array" ref="O9940">INDEX($B$9:$F$1048576, $J9940, $K9940 )</f>
        <v>#N/A</v>
      </c>
      <c r="P9940" t="str" cm="1">
        <f t="array" ref="P9940">IF( $L9940, TRIM(_xll.IMDP("IR", $G$5&amp;$N9940, $G$6)), "" )</f>
        <v/>
      </c>
      <c r="Q9940" t="b" cm="1">
        <f t="array" ref="Q9940">IF(
    $U$1=1, AND($P9940&lt;&gt;"", $P9940&lt;&gt;"...", $P9940&lt;&gt;"입력오류"),
    IF(
        $U$18=1, AND($P9940&lt;&gt;"", $P9940&lt;&gt;"...", $P9940&lt;&gt;"입력오류", ISNUMBER(FIND(INDEX($T$2:$T$7,$U$1),$P9940))),
        IF(
            $U$17="기타", AND($P9940&lt;&gt;"", $P9940&lt;&gt;"...", $P9940&lt;&gt;"입력오류", NOT(ISNUMBER(FIND($T$21:$T$34,$P9940)))),
            AND($P9940&lt;&gt;"", $P9940&lt;&gt;"...", $P9940&lt;&gt;"입력오류", $T$19=$P9940)
        )
    )
)</f>
        <v>0</v>
      </c>
    </row>
    <row r="9941" spans="9:17">
      <c r="I9941">
        <f t="shared" si="466"/>
        <v>9940</v>
      </c>
      <c r="J9941" t="e">
        <f t="shared" si="467"/>
        <v>#N/A</v>
      </c>
      <c r="K9941" t="e">
        <f t="shared" si="465"/>
        <v>#N/A</v>
      </c>
      <c r="L9941" t="b">
        <f>COUNTIF($N$2:N9941, N9941)=1</f>
        <v>0</v>
      </c>
      <c r="M9941" s="37">
        <f>IF( $Q9941, MAX($M$1:M9940)+1, 0)</f>
        <v>0</v>
      </c>
      <c r="N9941" t="e" cm="1">
        <f t="array" ref="N9941">INDEX($A$9:$F$1048576, $J9941, $K9941 )</f>
        <v>#N/A</v>
      </c>
      <c r="O9941" t="e" cm="1">
        <f t="array" ref="O9941">INDEX($B$9:$F$1048576, $J9941, $K9941 )</f>
        <v>#N/A</v>
      </c>
      <c r="P9941" t="str" cm="1">
        <f t="array" ref="P9941">IF( $L9941, TRIM(_xll.IMDP("IR", $G$5&amp;$N9941, $G$6)), "" )</f>
        <v/>
      </c>
      <c r="Q9941" t="b" cm="1">
        <f t="array" ref="Q9941">IF(
    $U$1=1, AND($P9941&lt;&gt;"", $P9941&lt;&gt;"...", $P9941&lt;&gt;"입력오류"),
    IF(
        $U$18=1, AND($P9941&lt;&gt;"", $P9941&lt;&gt;"...", $P9941&lt;&gt;"입력오류", ISNUMBER(FIND(INDEX($T$2:$T$7,$U$1),$P9941))),
        IF(
            $U$17="기타", AND($P9941&lt;&gt;"", $P9941&lt;&gt;"...", $P9941&lt;&gt;"입력오류", NOT(ISNUMBER(FIND($T$21:$T$34,$P9941)))),
            AND($P9941&lt;&gt;"", $P9941&lt;&gt;"...", $P9941&lt;&gt;"입력오류", $T$19=$P9941)
        )
    )
)</f>
        <v>0</v>
      </c>
    </row>
    <row r="9942" spans="9:17">
      <c r="I9942">
        <f t="shared" si="466"/>
        <v>9941</v>
      </c>
      <c r="J9942" t="e">
        <f t="shared" si="467"/>
        <v>#N/A</v>
      </c>
      <c r="K9942" t="e">
        <f t="shared" si="465"/>
        <v>#N/A</v>
      </c>
      <c r="L9942" t="b">
        <f>COUNTIF($N$2:N9942, N9942)=1</f>
        <v>0</v>
      </c>
      <c r="M9942" s="37">
        <f>IF( $Q9942, MAX($M$1:M9941)+1, 0)</f>
        <v>0</v>
      </c>
      <c r="N9942" t="e" cm="1">
        <f t="array" ref="N9942">INDEX($A$9:$F$1048576, $J9942, $K9942 )</f>
        <v>#N/A</v>
      </c>
      <c r="O9942" t="e" cm="1">
        <f t="array" ref="O9942">INDEX($B$9:$F$1048576, $J9942, $K9942 )</f>
        <v>#N/A</v>
      </c>
      <c r="P9942" t="str" cm="1">
        <f t="array" ref="P9942">IF( $L9942, TRIM(_xll.IMDP("IR", $G$5&amp;$N9942, $G$6)), "" )</f>
        <v/>
      </c>
      <c r="Q9942" t="b" cm="1">
        <f t="array" ref="Q9942">IF(
    $U$1=1, AND($P9942&lt;&gt;"", $P9942&lt;&gt;"...", $P9942&lt;&gt;"입력오류"),
    IF(
        $U$18=1, AND($P9942&lt;&gt;"", $P9942&lt;&gt;"...", $P9942&lt;&gt;"입력오류", ISNUMBER(FIND(INDEX($T$2:$T$7,$U$1),$P9942))),
        IF(
            $U$17="기타", AND($P9942&lt;&gt;"", $P9942&lt;&gt;"...", $P9942&lt;&gt;"입력오류", NOT(ISNUMBER(FIND($T$21:$T$34,$P9942)))),
            AND($P9942&lt;&gt;"", $P9942&lt;&gt;"...", $P9942&lt;&gt;"입력오류", $T$19=$P9942)
        )
    )
)</f>
        <v>0</v>
      </c>
    </row>
    <row r="9943" spans="9:17">
      <c r="I9943">
        <f t="shared" si="466"/>
        <v>9942</v>
      </c>
      <c r="J9943" t="e">
        <f t="shared" si="467"/>
        <v>#N/A</v>
      </c>
      <c r="K9943" t="e">
        <f t="shared" si="465"/>
        <v>#N/A</v>
      </c>
      <c r="L9943" t="b">
        <f>COUNTIF($N$2:N9943, N9943)=1</f>
        <v>0</v>
      </c>
      <c r="M9943" s="37">
        <f>IF( $Q9943, MAX($M$1:M9942)+1, 0)</f>
        <v>0</v>
      </c>
      <c r="N9943" t="e" cm="1">
        <f t="array" ref="N9943">INDEX($A$9:$F$1048576, $J9943, $K9943 )</f>
        <v>#N/A</v>
      </c>
      <c r="O9943" t="e" cm="1">
        <f t="array" ref="O9943">INDEX($B$9:$F$1048576, $J9943, $K9943 )</f>
        <v>#N/A</v>
      </c>
      <c r="P9943" t="str" cm="1">
        <f t="array" ref="P9943">IF( $L9943, TRIM(_xll.IMDP("IR", $G$5&amp;$N9943, $G$6)), "" )</f>
        <v/>
      </c>
      <c r="Q9943" t="b" cm="1">
        <f t="array" ref="Q9943">IF(
    $U$1=1, AND($P9943&lt;&gt;"", $P9943&lt;&gt;"...", $P9943&lt;&gt;"입력오류"),
    IF(
        $U$18=1, AND($P9943&lt;&gt;"", $P9943&lt;&gt;"...", $P9943&lt;&gt;"입력오류", ISNUMBER(FIND(INDEX($T$2:$T$7,$U$1),$P9943))),
        IF(
            $U$17="기타", AND($P9943&lt;&gt;"", $P9943&lt;&gt;"...", $P9943&lt;&gt;"입력오류", NOT(ISNUMBER(FIND($T$21:$T$34,$P9943)))),
            AND($P9943&lt;&gt;"", $P9943&lt;&gt;"...", $P9943&lt;&gt;"입력오류", $T$19=$P9943)
        )
    )
)</f>
        <v>0</v>
      </c>
    </row>
    <row r="9944" spans="9:17">
      <c r="I9944">
        <f t="shared" si="466"/>
        <v>9943</v>
      </c>
      <c r="J9944" t="e">
        <f t="shared" si="467"/>
        <v>#N/A</v>
      </c>
      <c r="K9944" t="e">
        <f t="shared" si="465"/>
        <v>#N/A</v>
      </c>
      <c r="L9944" t="b">
        <f>COUNTIF($N$2:N9944, N9944)=1</f>
        <v>0</v>
      </c>
      <c r="M9944" s="37">
        <f>IF( $Q9944, MAX($M$1:M9943)+1, 0)</f>
        <v>0</v>
      </c>
      <c r="N9944" t="e" cm="1">
        <f t="array" ref="N9944">INDEX($A$9:$F$1048576, $J9944, $K9944 )</f>
        <v>#N/A</v>
      </c>
      <c r="O9944" t="e" cm="1">
        <f t="array" ref="O9944">INDEX($B$9:$F$1048576, $J9944, $K9944 )</f>
        <v>#N/A</v>
      </c>
      <c r="P9944" t="str" cm="1">
        <f t="array" ref="P9944">IF( $L9944, TRIM(_xll.IMDP("IR", $G$5&amp;$N9944, $G$6)), "" )</f>
        <v/>
      </c>
      <c r="Q9944" t="b" cm="1">
        <f t="array" ref="Q9944">IF(
    $U$1=1, AND($P9944&lt;&gt;"", $P9944&lt;&gt;"...", $P9944&lt;&gt;"입력오류"),
    IF(
        $U$18=1, AND($P9944&lt;&gt;"", $P9944&lt;&gt;"...", $P9944&lt;&gt;"입력오류", ISNUMBER(FIND(INDEX($T$2:$T$7,$U$1),$P9944))),
        IF(
            $U$17="기타", AND($P9944&lt;&gt;"", $P9944&lt;&gt;"...", $P9944&lt;&gt;"입력오류", NOT(ISNUMBER(FIND($T$21:$T$34,$P9944)))),
            AND($P9944&lt;&gt;"", $P9944&lt;&gt;"...", $P9944&lt;&gt;"입력오류", $T$19=$P9944)
        )
    )
)</f>
        <v>0</v>
      </c>
    </row>
    <row r="9945" spans="9:17">
      <c r="I9945">
        <f t="shared" si="466"/>
        <v>9944</v>
      </c>
      <c r="J9945" t="e">
        <f t="shared" si="467"/>
        <v>#N/A</v>
      </c>
      <c r="K9945" t="e">
        <f t="shared" si="465"/>
        <v>#N/A</v>
      </c>
      <c r="L9945" t="b">
        <f>COUNTIF($N$2:N9945, N9945)=1</f>
        <v>0</v>
      </c>
      <c r="M9945" s="37">
        <f>IF( $Q9945, MAX($M$1:M9944)+1, 0)</f>
        <v>0</v>
      </c>
      <c r="N9945" t="e" cm="1">
        <f t="array" ref="N9945">INDEX($A$9:$F$1048576, $J9945, $K9945 )</f>
        <v>#N/A</v>
      </c>
      <c r="O9945" t="e" cm="1">
        <f t="array" ref="O9945">INDEX($B$9:$F$1048576, $J9945, $K9945 )</f>
        <v>#N/A</v>
      </c>
      <c r="P9945" t="str" cm="1">
        <f t="array" ref="P9945">IF( $L9945, TRIM(_xll.IMDP("IR", $G$5&amp;$N9945, $G$6)), "" )</f>
        <v/>
      </c>
      <c r="Q9945" t="b" cm="1">
        <f t="array" ref="Q9945">IF(
    $U$1=1, AND($P9945&lt;&gt;"", $P9945&lt;&gt;"...", $P9945&lt;&gt;"입력오류"),
    IF(
        $U$18=1, AND($P9945&lt;&gt;"", $P9945&lt;&gt;"...", $P9945&lt;&gt;"입력오류", ISNUMBER(FIND(INDEX($T$2:$T$7,$U$1),$P9945))),
        IF(
            $U$17="기타", AND($P9945&lt;&gt;"", $P9945&lt;&gt;"...", $P9945&lt;&gt;"입력오류", NOT(ISNUMBER(FIND($T$21:$T$34,$P9945)))),
            AND($P9945&lt;&gt;"", $P9945&lt;&gt;"...", $P9945&lt;&gt;"입력오류", $T$19=$P9945)
        )
    )
)</f>
        <v>0</v>
      </c>
    </row>
    <row r="9946" spans="9:17">
      <c r="I9946">
        <f t="shared" si="466"/>
        <v>9945</v>
      </c>
      <c r="J9946" t="e">
        <f t="shared" si="467"/>
        <v>#N/A</v>
      </c>
      <c r="K9946" t="e">
        <f t="shared" si="465"/>
        <v>#N/A</v>
      </c>
      <c r="L9946" t="b">
        <f>COUNTIF($N$2:N9946, N9946)=1</f>
        <v>0</v>
      </c>
      <c r="M9946" s="37">
        <f>IF( $Q9946, MAX($M$1:M9945)+1, 0)</f>
        <v>0</v>
      </c>
      <c r="N9946" t="e" cm="1">
        <f t="array" ref="N9946">INDEX($A$9:$F$1048576, $J9946, $K9946 )</f>
        <v>#N/A</v>
      </c>
      <c r="O9946" t="e" cm="1">
        <f t="array" ref="O9946">INDEX($B$9:$F$1048576, $J9946, $K9946 )</f>
        <v>#N/A</v>
      </c>
      <c r="P9946" t="str" cm="1">
        <f t="array" ref="P9946">IF( $L9946, TRIM(_xll.IMDP("IR", $G$5&amp;$N9946, $G$6)), "" )</f>
        <v/>
      </c>
      <c r="Q9946" t="b" cm="1">
        <f t="array" ref="Q9946">IF(
    $U$1=1, AND($P9946&lt;&gt;"", $P9946&lt;&gt;"...", $P9946&lt;&gt;"입력오류"),
    IF(
        $U$18=1, AND($P9946&lt;&gt;"", $P9946&lt;&gt;"...", $P9946&lt;&gt;"입력오류", ISNUMBER(FIND(INDEX($T$2:$T$7,$U$1),$P9946))),
        IF(
            $U$17="기타", AND($P9946&lt;&gt;"", $P9946&lt;&gt;"...", $P9946&lt;&gt;"입력오류", NOT(ISNUMBER(FIND($T$21:$T$34,$P9946)))),
            AND($P9946&lt;&gt;"", $P9946&lt;&gt;"...", $P9946&lt;&gt;"입력오류", $T$19=$P9946)
        )
    )
)</f>
        <v>0</v>
      </c>
    </row>
    <row r="9947" spans="9:17">
      <c r="I9947">
        <f t="shared" si="466"/>
        <v>9946</v>
      </c>
      <c r="J9947" t="e">
        <f t="shared" si="467"/>
        <v>#N/A</v>
      </c>
      <c r="K9947" t="e">
        <f t="shared" si="465"/>
        <v>#N/A</v>
      </c>
      <c r="L9947" t="b">
        <f>COUNTIF($N$2:N9947, N9947)=1</f>
        <v>0</v>
      </c>
      <c r="M9947" s="37">
        <f>IF( $Q9947, MAX($M$1:M9946)+1, 0)</f>
        <v>0</v>
      </c>
      <c r="N9947" t="e" cm="1">
        <f t="array" ref="N9947">INDEX($A$9:$F$1048576, $J9947, $K9947 )</f>
        <v>#N/A</v>
      </c>
      <c r="O9947" t="e" cm="1">
        <f t="array" ref="O9947">INDEX($B$9:$F$1048576, $J9947, $K9947 )</f>
        <v>#N/A</v>
      </c>
      <c r="P9947" t="str" cm="1">
        <f t="array" ref="P9947">IF( $L9947, TRIM(_xll.IMDP("IR", $G$5&amp;$N9947, $G$6)), "" )</f>
        <v/>
      </c>
      <c r="Q9947" t="b" cm="1">
        <f t="array" ref="Q9947">IF(
    $U$1=1, AND($P9947&lt;&gt;"", $P9947&lt;&gt;"...", $P9947&lt;&gt;"입력오류"),
    IF(
        $U$18=1, AND($P9947&lt;&gt;"", $P9947&lt;&gt;"...", $P9947&lt;&gt;"입력오류", ISNUMBER(FIND(INDEX($T$2:$T$7,$U$1),$P9947))),
        IF(
            $U$17="기타", AND($P9947&lt;&gt;"", $P9947&lt;&gt;"...", $P9947&lt;&gt;"입력오류", NOT(ISNUMBER(FIND($T$21:$T$34,$P9947)))),
            AND($P9947&lt;&gt;"", $P9947&lt;&gt;"...", $P9947&lt;&gt;"입력오류", $T$19=$P9947)
        )
    )
)</f>
        <v>0</v>
      </c>
    </row>
    <row r="9948" spans="9:17">
      <c r="I9948">
        <f t="shared" si="466"/>
        <v>9947</v>
      </c>
      <c r="J9948" t="e">
        <f t="shared" si="467"/>
        <v>#N/A</v>
      </c>
      <c r="K9948" t="e">
        <f t="shared" si="465"/>
        <v>#N/A</v>
      </c>
      <c r="L9948" t="b">
        <f>COUNTIF($N$2:N9948, N9948)=1</f>
        <v>0</v>
      </c>
      <c r="M9948" s="37">
        <f>IF( $Q9948, MAX($M$1:M9947)+1, 0)</f>
        <v>0</v>
      </c>
      <c r="N9948" t="e" cm="1">
        <f t="array" ref="N9948">INDEX($A$9:$F$1048576, $J9948, $K9948 )</f>
        <v>#N/A</v>
      </c>
      <c r="O9948" t="e" cm="1">
        <f t="array" ref="O9948">INDEX($B$9:$F$1048576, $J9948, $K9948 )</f>
        <v>#N/A</v>
      </c>
      <c r="P9948" t="str" cm="1">
        <f t="array" ref="P9948">IF( $L9948, TRIM(_xll.IMDP("IR", $G$5&amp;$N9948, $G$6)), "" )</f>
        <v/>
      </c>
      <c r="Q9948" t="b" cm="1">
        <f t="array" ref="Q9948">IF(
    $U$1=1, AND($P9948&lt;&gt;"", $P9948&lt;&gt;"...", $P9948&lt;&gt;"입력오류"),
    IF(
        $U$18=1, AND($P9948&lt;&gt;"", $P9948&lt;&gt;"...", $P9948&lt;&gt;"입력오류", ISNUMBER(FIND(INDEX($T$2:$T$7,$U$1),$P9948))),
        IF(
            $U$17="기타", AND($P9948&lt;&gt;"", $P9948&lt;&gt;"...", $P9948&lt;&gt;"입력오류", NOT(ISNUMBER(FIND($T$21:$T$34,$P9948)))),
            AND($P9948&lt;&gt;"", $P9948&lt;&gt;"...", $P9948&lt;&gt;"입력오류", $T$19=$P9948)
        )
    )
)</f>
        <v>0</v>
      </c>
    </row>
    <row r="9949" spans="9:17">
      <c r="I9949">
        <f t="shared" si="466"/>
        <v>9948</v>
      </c>
      <c r="J9949" t="e">
        <f t="shared" si="467"/>
        <v>#N/A</v>
      </c>
      <c r="K9949" t="e">
        <f t="shared" si="465"/>
        <v>#N/A</v>
      </c>
      <c r="L9949" t="b">
        <f>COUNTIF($N$2:N9949, N9949)=1</f>
        <v>0</v>
      </c>
      <c r="M9949" s="37">
        <f>IF( $Q9949, MAX($M$1:M9948)+1, 0)</f>
        <v>0</v>
      </c>
      <c r="N9949" t="e" cm="1">
        <f t="array" ref="N9949">INDEX($A$9:$F$1048576, $J9949, $K9949 )</f>
        <v>#N/A</v>
      </c>
      <c r="O9949" t="e" cm="1">
        <f t="array" ref="O9949">INDEX($B$9:$F$1048576, $J9949, $K9949 )</f>
        <v>#N/A</v>
      </c>
      <c r="P9949" t="str" cm="1">
        <f t="array" ref="P9949">IF( $L9949, TRIM(_xll.IMDP("IR", $G$5&amp;$N9949, $G$6)), "" )</f>
        <v/>
      </c>
      <c r="Q9949" t="b" cm="1">
        <f t="array" ref="Q9949">IF(
    $U$1=1, AND($P9949&lt;&gt;"", $P9949&lt;&gt;"...", $P9949&lt;&gt;"입력오류"),
    IF(
        $U$18=1, AND($P9949&lt;&gt;"", $P9949&lt;&gt;"...", $P9949&lt;&gt;"입력오류", ISNUMBER(FIND(INDEX($T$2:$T$7,$U$1),$P9949))),
        IF(
            $U$17="기타", AND($P9949&lt;&gt;"", $P9949&lt;&gt;"...", $P9949&lt;&gt;"입력오류", NOT(ISNUMBER(FIND($T$21:$T$34,$P9949)))),
            AND($P9949&lt;&gt;"", $P9949&lt;&gt;"...", $P9949&lt;&gt;"입력오류", $T$19=$P9949)
        )
    )
)</f>
        <v>0</v>
      </c>
    </row>
    <row r="9950" spans="9:17">
      <c r="I9950">
        <f t="shared" si="466"/>
        <v>9949</v>
      </c>
      <c r="J9950" t="e">
        <f t="shared" si="467"/>
        <v>#N/A</v>
      </c>
      <c r="K9950" t="e">
        <f t="shared" si="465"/>
        <v>#N/A</v>
      </c>
      <c r="L9950" t="b">
        <f>COUNTIF($N$2:N9950, N9950)=1</f>
        <v>0</v>
      </c>
      <c r="M9950" s="37">
        <f>IF( $Q9950, MAX($M$1:M9949)+1, 0)</f>
        <v>0</v>
      </c>
      <c r="N9950" t="e" cm="1">
        <f t="array" ref="N9950">INDEX($A$9:$F$1048576, $J9950, $K9950 )</f>
        <v>#N/A</v>
      </c>
      <c r="O9950" t="e" cm="1">
        <f t="array" ref="O9950">INDEX($B$9:$F$1048576, $J9950, $K9950 )</f>
        <v>#N/A</v>
      </c>
      <c r="P9950" t="str" cm="1">
        <f t="array" ref="P9950">IF( $L9950, TRIM(_xll.IMDP("IR", $G$5&amp;$N9950, $G$6)), "" )</f>
        <v/>
      </c>
      <c r="Q9950" t="b" cm="1">
        <f t="array" ref="Q9950">IF(
    $U$1=1, AND($P9950&lt;&gt;"", $P9950&lt;&gt;"...", $P9950&lt;&gt;"입력오류"),
    IF(
        $U$18=1, AND($P9950&lt;&gt;"", $P9950&lt;&gt;"...", $P9950&lt;&gt;"입력오류", ISNUMBER(FIND(INDEX($T$2:$T$7,$U$1),$P9950))),
        IF(
            $U$17="기타", AND($P9950&lt;&gt;"", $P9950&lt;&gt;"...", $P9950&lt;&gt;"입력오류", NOT(ISNUMBER(FIND($T$21:$T$34,$P9950)))),
            AND($P9950&lt;&gt;"", $P9950&lt;&gt;"...", $P9950&lt;&gt;"입력오류", $T$19=$P9950)
        )
    )
)</f>
        <v>0</v>
      </c>
    </row>
    <row r="9951" spans="9:17">
      <c r="I9951">
        <f t="shared" si="466"/>
        <v>9950</v>
      </c>
      <c r="J9951" t="e">
        <f t="shared" si="467"/>
        <v>#N/A</v>
      </c>
      <c r="K9951" t="e">
        <f t="shared" si="465"/>
        <v>#N/A</v>
      </c>
      <c r="L9951" t="b">
        <f>COUNTIF($N$2:N9951, N9951)=1</f>
        <v>0</v>
      </c>
      <c r="M9951" s="37">
        <f>IF( $Q9951, MAX($M$1:M9950)+1, 0)</f>
        <v>0</v>
      </c>
      <c r="N9951" t="e" cm="1">
        <f t="array" ref="N9951">INDEX($A$9:$F$1048576, $J9951, $K9951 )</f>
        <v>#N/A</v>
      </c>
      <c r="O9951" t="e" cm="1">
        <f t="array" ref="O9951">INDEX($B$9:$F$1048576, $J9951, $K9951 )</f>
        <v>#N/A</v>
      </c>
      <c r="P9951" t="str" cm="1">
        <f t="array" ref="P9951">IF( $L9951, TRIM(_xll.IMDP("IR", $G$5&amp;$N9951, $G$6)), "" )</f>
        <v/>
      </c>
      <c r="Q9951" t="b" cm="1">
        <f t="array" ref="Q9951">IF(
    $U$1=1, AND($P9951&lt;&gt;"", $P9951&lt;&gt;"...", $P9951&lt;&gt;"입력오류"),
    IF(
        $U$18=1, AND($P9951&lt;&gt;"", $P9951&lt;&gt;"...", $P9951&lt;&gt;"입력오류", ISNUMBER(FIND(INDEX($T$2:$T$7,$U$1),$P9951))),
        IF(
            $U$17="기타", AND($P9951&lt;&gt;"", $P9951&lt;&gt;"...", $P9951&lt;&gt;"입력오류", NOT(ISNUMBER(FIND($T$21:$T$34,$P9951)))),
            AND($P9951&lt;&gt;"", $P9951&lt;&gt;"...", $P9951&lt;&gt;"입력오류", $T$19=$P9951)
        )
    )
)</f>
        <v>0</v>
      </c>
    </row>
    <row r="9952" spans="9:17">
      <c r="I9952">
        <f t="shared" si="466"/>
        <v>9951</v>
      </c>
      <c r="J9952" t="e">
        <f t="shared" si="467"/>
        <v>#N/A</v>
      </c>
      <c r="K9952" t="e">
        <f t="shared" si="465"/>
        <v>#N/A</v>
      </c>
      <c r="L9952" t="b">
        <f>COUNTIF($N$2:N9952, N9952)=1</f>
        <v>0</v>
      </c>
      <c r="M9952" s="37">
        <f>IF( $Q9952, MAX($M$1:M9951)+1, 0)</f>
        <v>0</v>
      </c>
      <c r="N9952" t="e" cm="1">
        <f t="array" ref="N9952">INDEX($A$9:$F$1048576, $J9952, $K9952 )</f>
        <v>#N/A</v>
      </c>
      <c r="O9952" t="e" cm="1">
        <f t="array" ref="O9952">INDEX($B$9:$F$1048576, $J9952, $K9952 )</f>
        <v>#N/A</v>
      </c>
      <c r="P9952" t="str" cm="1">
        <f t="array" ref="P9952">IF( $L9952, TRIM(_xll.IMDP("IR", $G$5&amp;$N9952, $G$6)), "" )</f>
        <v/>
      </c>
      <c r="Q9952" t="b" cm="1">
        <f t="array" ref="Q9952">IF(
    $U$1=1, AND($P9952&lt;&gt;"", $P9952&lt;&gt;"...", $P9952&lt;&gt;"입력오류"),
    IF(
        $U$18=1, AND($P9952&lt;&gt;"", $P9952&lt;&gt;"...", $P9952&lt;&gt;"입력오류", ISNUMBER(FIND(INDEX($T$2:$T$7,$U$1),$P9952))),
        IF(
            $U$17="기타", AND($P9952&lt;&gt;"", $P9952&lt;&gt;"...", $P9952&lt;&gt;"입력오류", NOT(ISNUMBER(FIND($T$21:$T$34,$P9952)))),
            AND($P9952&lt;&gt;"", $P9952&lt;&gt;"...", $P9952&lt;&gt;"입력오류", $T$19=$P9952)
        )
    )
)</f>
        <v>0</v>
      </c>
    </row>
    <row r="9953" spans="9:17">
      <c r="I9953">
        <f t="shared" si="466"/>
        <v>9952</v>
      </c>
      <c r="J9953" t="e">
        <f t="shared" si="467"/>
        <v>#N/A</v>
      </c>
      <c r="K9953" t="e">
        <f t="shared" si="465"/>
        <v>#N/A</v>
      </c>
      <c r="L9953" t="b">
        <f>COUNTIF($N$2:N9953, N9953)=1</f>
        <v>0</v>
      </c>
      <c r="M9953" s="37">
        <f>IF( $Q9953, MAX($M$1:M9952)+1, 0)</f>
        <v>0</v>
      </c>
      <c r="N9953" t="e" cm="1">
        <f t="array" ref="N9953">INDEX($A$9:$F$1048576, $J9953, $K9953 )</f>
        <v>#N/A</v>
      </c>
      <c r="O9953" t="e" cm="1">
        <f t="array" ref="O9953">INDEX($B$9:$F$1048576, $J9953, $K9953 )</f>
        <v>#N/A</v>
      </c>
      <c r="P9953" t="str" cm="1">
        <f t="array" ref="P9953">IF( $L9953, TRIM(_xll.IMDP("IR", $G$5&amp;$N9953, $G$6)), "" )</f>
        <v/>
      </c>
      <c r="Q9953" t="b" cm="1">
        <f t="array" ref="Q9953">IF(
    $U$1=1, AND($P9953&lt;&gt;"", $P9953&lt;&gt;"...", $P9953&lt;&gt;"입력오류"),
    IF(
        $U$18=1, AND($P9953&lt;&gt;"", $P9953&lt;&gt;"...", $P9953&lt;&gt;"입력오류", ISNUMBER(FIND(INDEX($T$2:$T$7,$U$1),$P9953))),
        IF(
            $U$17="기타", AND($P9953&lt;&gt;"", $P9953&lt;&gt;"...", $P9953&lt;&gt;"입력오류", NOT(ISNUMBER(FIND($T$21:$T$34,$P9953)))),
            AND($P9953&lt;&gt;"", $P9953&lt;&gt;"...", $P9953&lt;&gt;"입력오류", $T$19=$P9953)
        )
    )
)</f>
        <v>0</v>
      </c>
    </row>
    <row r="9954" spans="9:17">
      <c r="I9954">
        <f t="shared" si="466"/>
        <v>9953</v>
      </c>
      <c r="J9954" t="e">
        <f t="shared" si="467"/>
        <v>#N/A</v>
      </c>
      <c r="K9954" t="e">
        <f t="shared" si="465"/>
        <v>#N/A</v>
      </c>
      <c r="L9954" t="b">
        <f>COUNTIF($N$2:N9954, N9954)=1</f>
        <v>0</v>
      </c>
      <c r="M9954" s="37">
        <f>IF( $Q9954, MAX($M$1:M9953)+1, 0)</f>
        <v>0</v>
      </c>
      <c r="N9954" t="e" cm="1">
        <f t="array" ref="N9954">INDEX($A$9:$F$1048576, $J9954, $K9954 )</f>
        <v>#N/A</v>
      </c>
      <c r="O9954" t="e" cm="1">
        <f t="array" ref="O9954">INDEX($B$9:$F$1048576, $J9954, $K9954 )</f>
        <v>#N/A</v>
      </c>
      <c r="P9954" t="str" cm="1">
        <f t="array" ref="P9954">IF( $L9954, TRIM(_xll.IMDP("IR", $G$5&amp;$N9954, $G$6)), "" )</f>
        <v/>
      </c>
      <c r="Q9954" t="b" cm="1">
        <f t="array" ref="Q9954">IF(
    $U$1=1, AND($P9954&lt;&gt;"", $P9954&lt;&gt;"...", $P9954&lt;&gt;"입력오류"),
    IF(
        $U$18=1, AND($P9954&lt;&gt;"", $P9954&lt;&gt;"...", $P9954&lt;&gt;"입력오류", ISNUMBER(FIND(INDEX($T$2:$T$7,$U$1),$P9954))),
        IF(
            $U$17="기타", AND($P9954&lt;&gt;"", $P9954&lt;&gt;"...", $P9954&lt;&gt;"입력오류", NOT(ISNUMBER(FIND($T$21:$T$34,$P9954)))),
            AND($P9954&lt;&gt;"", $P9954&lt;&gt;"...", $P9954&lt;&gt;"입력오류", $T$19=$P9954)
        )
    )
)</f>
        <v>0</v>
      </c>
    </row>
    <row r="9955" spans="9:17">
      <c r="I9955">
        <f t="shared" si="466"/>
        <v>9954</v>
      </c>
      <c r="J9955" t="e">
        <f t="shared" si="467"/>
        <v>#N/A</v>
      </c>
      <c r="K9955" t="e">
        <f t="shared" si="465"/>
        <v>#N/A</v>
      </c>
      <c r="L9955" t="b">
        <f>COUNTIF($N$2:N9955, N9955)=1</f>
        <v>0</v>
      </c>
      <c r="M9955" s="37">
        <f>IF( $Q9955, MAX($M$1:M9954)+1, 0)</f>
        <v>0</v>
      </c>
      <c r="N9955" t="e" cm="1">
        <f t="array" ref="N9955">INDEX($A$9:$F$1048576, $J9955, $K9955 )</f>
        <v>#N/A</v>
      </c>
      <c r="O9955" t="e" cm="1">
        <f t="array" ref="O9955">INDEX($B$9:$F$1048576, $J9955, $K9955 )</f>
        <v>#N/A</v>
      </c>
      <c r="P9955" t="str" cm="1">
        <f t="array" ref="P9955">IF( $L9955, TRIM(_xll.IMDP("IR", $G$5&amp;$N9955, $G$6)), "" )</f>
        <v/>
      </c>
      <c r="Q9955" t="b" cm="1">
        <f t="array" ref="Q9955">IF(
    $U$1=1, AND($P9955&lt;&gt;"", $P9955&lt;&gt;"...", $P9955&lt;&gt;"입력오류"),
    IF(
        $U$18=1, AND($P9955&lt;&gt;"", $P9955&lt;&gt;"...", $P9955&lt;&gt;"입력오류", ISNUMBER(FIND(INDEX($T$2:$T$7,$U$1),$P9955))),
        IF(
            $U$17="기타", AND($P9955&lt;&gt;"", $P9955&lt;&gt;"...", $P9955&lt;&gt;"입력오류", NOT(ISNUMBER(FIND($T$21:$T$34,$P9955)))),
            AND($P9955&lt;&gt;"", $P9955&lt;&gt;"...", $P9955&lt;&gt;"입력오류", $T$19=$P9955)
        )
    )
)</f>
        <v>0</v>
      </c>
    </row>
    <row r="9956" spans="9:17">
      <c r="I9956">
        <f t="shared" si="466"/>
        <v>9955</v>
      </c>
      <c r="J9956" t="e">
        <f t="shared" si="467"/>
        <v>#N/A</v>
      </c>
      <c r="K9956" t="e">
        <f t="shared" si="465"/>
        <v>#N/A</v>
      </c>
      <c r="L9956" t="b">
        <f>COUNTIF($N$2:N9956, N9956)=1</f>
        <v>0</v>
      </c>
      <c r="M9956" s="37">
        <f>IF( $Q9956, MAX($M$1:M9955)+1, 0)</f>
        <v>0</v>
      </c>
      <c r="N9956" t="e" cm="1">
        <f t="array" ref="N9956">INDEX($A$9:$F$1048576, $J9956, $K9956 )</f>
        <v>#N/A</v>
      </c>
      <c r="O9956" t="e" cm="1">
        <f t="array" ref="O9956">INDEX($B$9:$F$1048576, $J9956, $K9956 )</f>
        <v>#N/A</v>
      </c>
      <c r="P9956" t="str" cm="1">
        <f t="array" ref="P9956">IF( $L9956, TRIM(_xll.IMDP("IR", $G$5&amp;$N9956, $G$6)), "" )</f>
        <v/>
      </c>
      <c r="Q9956" t="b" cm="1">
        <f t="array" ref="Q9956">IF(
    $U$1=1, AND($P9956&lt;&gt;"", $P9956&lt;&gt;"...", $P9956&lt;&gt;"입력오류"),
    IF(
        $U$18=1, AND($P9956&lt;&gt;"", $P9956&lt;&gt;"...", $P9956&lt;&gt;"입력오류", ISNUMBER(FIND(INDEX($T$2:$T$7,$U$1),$P9956))),
        IF(
            $U$17="기타", AND($P9956&lt;&gt;"", $P9956&lt;&gt;"...", $P9956&lt;&gt;"입력오류", NOT(ISNUMBER(FIND($T$21:$T$34,$P9956)))),
            AND($P9956&lt;&gt;"", $P9956&lt;&gt;"...", $P9956&lt;&gt;"입력오류", $T$19=$P9956)
        )
    )
)</f>
        <v>0</v>
      </c>
    </row>
    <row r="9957" spans="9:17">
      <c r="I9957">
        <f t="shared" si="466"/>
        <v>9956</v>
      </c>
      <c r="J9957" t="e">
        <f t="shared" si="467"/>
        <v>#N/A</v>
      </c>
      <c r="K9957" t="e">
        <f t="shared" si="465"/>
        <v>#N/A</v>
      </c>
      <c r="L9957" t="b">
        <f>COUNTIF($N$2:N9957, N9957)=1</f>
        <v>0</v>
      </c>
      <c r="M9957" s="37">
        <f>IF( $Q9957, MAX($M$1:M9956)+1, 0)</f>
        <v>0</v>
      </c>
      <c r="N9957" t="e" cm="1">
        <f t="array" ref="N9957">INDEX($A$9:$F$1048576, $J9957, $K9957 )</f>
        <v>#N/A</v>
      </c>
      <c r="O9957" t="e" cm="1">
        <f t="array" ref="O9957">INDEX($B$9:$F$1048576, $J9957, $K9957 )</f>
        <v>#N/A</v>
      </c>
      <c r="P9957" t="str" cm="1">
        <f t="array" ref="P9957">IF( $L9957, TRIM(_xll.IMDP("IR", $G$5&amp;$N9957, $G$6)), "" )</f>
        <v/>
      </c>
      <c r="Q9957" t="b" cm="1">
        <f t="array" ref="Q9957">IF(
    $U$1=1, AND($P9957&lt;&gt;"", $P9957&lt;&gt;"...", $P9957&lt;&gt;"입력오류"),
    IF(
        $U$18=1, AND($P9957&lt;&gt;"", $P9957&lt;&gt;"...", $P9957&lt;&gt;"입력오류", ISNUMBER(FIND(INDEX($T$2:$T$7,$U$1),$P9957))),
        IF(
            $U$17="기타", AND($P9957&lt;&gt;"", $P9957&lt;&gt;"...", $P9957&lt;&gt;"입력오류", NOT(ISNUMBER(FIND($T$21:$T$34,$P9957)))),
            AND($P9957&lt;&gt;"", $P9957&lt;&gt;"...", $P9957&lt;&gt;"입력오류", $T$19=$P9957)
        )
    )
)</f>
        <v>0</v>
      </c>
    </row>
    <row r="9958" spans="9:17">
      <c r="I9958">
        <f t="shared" si="466"/>
        <v>9957</v>
      </c>
      <c r="J9958" t="e">
        <f t="shared" si="467"/>
        <v>#N/A</v>
      </c>
      <c r="K9958" t="e">
        <f t="shared" si="465"/>
        <v>#N/A</v>
      </c>
      <c r="L9958" t="b">
        <f>COUNTIF($N$2:N9958, N9958)=1</f>
        <v>0</v>
      </c>
      <c r="M9958" s="37">
        <f>IF( $Q9958, MAX($M$1:M9957)+1, 0)</f>
        <v>0</v>
      </c>
      <c r="N9958" t="e" cm="1">
        <f t="array" ref="N9958">INDEX($A$9:$F$1048576, $J9958, $K9958 )</f>
        <v>#N/A</v>
      </c>
      <c r="O9958" t="e" cm="1">
        <f t="array" ref="O9958">INDEX($B$9:$F$1048576, $J9958, $K9958 )</f>
        <v>#N/A</v>
      </c>
      <c r="P9958" t="str" cm="1">
        <f t="array" ref="P9958">IF( $L9958, TRIM(_xll.IMDP("IR", $G$5&amp;$N9958, $G$6)), "" )</f>
        <v/>
      </c>
      <c r="Q9958" t="b" cm="1">
        <f t="array" ref="Q9958">IF(
    $U$1=1, AND($P9958&lt;&gt;"", $P9958&lt;&gt;"...", $P9958&lt;&gt;"입력오류"),
    IF(
        $U$18=1, AND($P9958&lt;&gt;"", $P9958&lt;&gt;"...", $P9958&lt;&gt;"입력오류", ISNUMBER(FIND(INDEX($T$2:$T$7,$U$1),$P9958))),
        IF(
            $U$17="기타", AND($P9958&lt;&gt;"", $P9958&lt;&gt;"...", $P9958&lt;&gt;"입력오류", NOT(ISNUMBER(FIND($T$21:$T$34,$P9958)))),
            AND($P9958&lt;&gt;"", $P9958&lt;&gt;"...", $P9958&lt;&gt;"입력오류", $T$19=$P9958)
        )
    )
)</f>
        <v>0</v>
      </c>
    </row>
    <row r="9959" spans="9:17">
      <c r="I9959">
        <f t="shared" si="466"/>
        <v>9958</v>
      </c>
      <c r="J9959" t="e">
        <f t="shared" si="467"/>
        <v>#N/A</v>
      </c>
      <c r="K9959" t="e">
        <f t="shared" si="465"/>
        <v>#N/A</v>
      </c>
      <c r="L9959" t="b">
        <f>COUNTIF($N$2:N9959, N9959)=1</f>
        <v>0</v>
      </c>
      <c r="M9959" s="37">
        <f>IF( $Q9959, MAX($M$1:M9958)+1, 0)</f>
        <v>0</v>
      </c>
      <c r="N9959" t="e" cm="1">
        <f t="array" ref="N9959">INDEX($A$9:$F$1048576, $J9959, $K9959 )</f>
        <v>#N/A</v>
      </c>
      <c r="O9959" t="e" cm="1">
        <f t="array" ref="O9959">INDEX($B$9:$F$1048576, $J9959, $K9959 )</f>
        <v>#N/A</v>
      </c>
      <c r="P9959" t="str" cm="1">
        <f t="array" ref="P9959">IF( $L9959, TRIM(_xll.IMDP("IR", $G$5&amp;$N9959, $G$6)), "" )</f>
        <v/>
      </c>
      <c r="Q9959" t="b" cm="1">
        <f t="array" ref="Q9959">IF(
    $U$1=1, AND($P9959&lt;&gt;"", $P9959&lt;&gt;"...", $P9959&lt;&gt;"입력오류"),
    IF(
        $U$18=1, AND($P9959&lt;&gt;"", $P9959&lt;&gt;"...", $P9959&lt;&gt;"입력오류", ISNUMBER(FIND(INDEX($T$2:$T$7,$U$1),$P9959))),
        IF(
            $U$17="기타", AND($P9959&lt;&gt;"", $P9959&lt;&gt;"...", $P9959&lt;&gt;"입력오류", NOT(ISNUMBER(FIND($T$21:$T$34,$P9959)))),
            AND($P9959&lt;&gt;"", $P9959&lt;&gt;"...", $P9959&lt;&gt;"입력오류", $T$19=$P9959)
        )
    )
)</f>
        <v>0</v>
      </c>
    </row>
    <row r="9960" spans="9:17">
      <c r="I9960">
        <f t="shared" si="466"/>
        <v>9959</v>
      </c>
      <c r="J9960" t="e">
        <f t="shared" si="467"/>
        <v>#N/A</v>
      </c>
      <c r="K9960" t="e">
        <f t="shared" si="465"/>
        <v>#N/A</v>
      </c>
      <c r="L9960" t="b">
        <f>COUNTIF($N$2:N9960, N9960)=1</f>
        <v>0</v>
      </c>
      <c r="M9960" s="37">
        <f>IF( $Q9960, MAX($M$1:M9959)+1, 0)</f>
        <v>0</v>
      </c>
      <c r="N9960" t="e" cm="1">
        <f t="array" ref="N9960">INDEX($A$9:$F$1048576, $J9960, $K9960 )</f>
        <v>#N/A</v>
      </c>
      <c r="O9960" t="e" cm="1">
        <f t="array" ref="O9960">INDEX($B$9:$F$1048576, $J9960, $K9960 )</f>
        <v>#N/A</v>
      </c>
      <c r="P9960" t="str" cm="1">
        <f t="array" ref="P9960">IF( $L9960, TRIM(_xll.IMDP("IR", $G$5&amp;$N9960, $G$6)), "" )</f>
        <v/>
      </c>
      <c r="Q9960" t="b" cm="1">
        <f t="array" ref="Q9960">IF(
    $U$1=1, AND($P9960&lt;&gt;"", $P9960&lt;&gt;"...", $P9960&lt;&gt;"입력오류"),
    IF(
        $U$18=1, AND($P9960&lt;&gt;"", $P9960&lt;&gt;"...", $P9960&lt;&gt;"입력오류", ISNUMBER(FIND(INDEX($T$2:$T$7,$U$1),$P9960))),
        IF(
            $U$17="기타", AND($P9960&lt;&gt;"", $P9960&lt;&gt;"...", $P9960&lt;&gt;"입력오류", NOT(ISNUMBER(FIND($T$21:$T$34,$P9960)))),
            AND($P9960&lt;&gt;"", $P9960&lt;&gt;"...", $P9960&lt;&gt;"입력오류", $T$19=$P9960)
        )
    )
)</f>
        <v>0</v>
      </c>
    </row>
    <row r="9961" spans="9:17">
      <c r="I9961">
        <f t="shared" si="466"/>
        <v>9960</v>
      </c>
      <c r="J9961" t="e">
        <f t="shared" si="467"/>
        <v>#N/A</v>
      </c>
      <c r="K9961" t="e">
        <f t="shared" si="465"/>
        <v>#N/A</v>
      </c>
      <c r="L9961" t="b">
        <f>COUNTIF($N$2:N9961, N9961)=1</f>
        <v>0</v>
      </c>
      <c r="M9961" s="37">
        <f>IF( $Q9961, MAX($M$1:M9960)+1, 0)</f>
        <v>0</v>
      </c>
      <c r="N9961" t="e" cm="1">
        <f t="array" ref="N9961">INDEX($A$9:$F$1048576, $J9961, $K9961 )</f>
        <v>#N/A</v>
      </c>
      <c r="O9961" t="e" cm="1">
        <f t="array" ref="O9961">INDEX($B$9:$F$1048576, $J9961, $K9961 )</f>
        <v>#N/A</v>
      </c>
      <c r="P9961" t="str" cm="1">
        <f t="array" ref="P9961">IF( $L9961, TRIM(_xll.IMDP("IR", $G$5&amp;$N9961, $G$6)), "" )</f>
        <v/>
      </c>
      <c r="Q9961" t="b" cm="1">
        <f t="array" ref="Q9961">IF(
    $U$1=1, AND($P9961&lt;&gt;"", $P9961&lt;&gt;"...", $P9961&lt;&gt;"입력오류"),
    IF(
        $U$18=1, AND($P9961&lt;&gt;"", $P9961&lt;&gt;"...", $P9961&lt;&gt;"입력오류", ISNUMBER(FIND(INDEX($T$2:$T$7,$U$1),$P9961))),
        IF(
            $U$17="기타", AND($P9961&lt;&gt;"", $P9961&lt;&gt;"...", $P9961&lt;&gt;"입력오류", NOT(ISNUMBER(FIND($T$21:$T$34,$P9961)))),
            AND($P9961&lt;&gt;"", $P9961&lt;&gt;"...", $P9961&lt;&gt;"입력오류", $T$19=$P9961)
        )
    )
)</f>
        <v>0</v>
      </c>
    </row>
    <row r="9962" spans="9:17">
      <c r="I9962">
        <f t="shared" si="466"/>
        <v>9961</v>
      </c>
      <c r="J9962" t="e">
        <f t="shared" si="467"/>
        <v>#N/A</v>
      </c>
      <c r="K9962" t="e">
        <f t="shared" si="465"/>
        <v>#N/A</v>
      </c>
      <c r="L9962" t="b">
        <f>COUNTIF($N$2:N9962, N9962)=1</f>
        <v>0</v>
      </c>
      <c r="M9962" s="37">
        <f>IF( $Q9962, MAX($M$1:M9961)+1, 0)</f>
        <v>0</v>
      </c>
      <c r="N9962" t="e" cm="1">
        <f t="array" ref="N9962">INDEX($A$9:$F$1048576, $J9962, $K9962 )</f>
        <v>#N/A</v>
      </c>
      <c r="O9962" t="e" cm="1">
        <f t="array" ref="O9962">INDEX($B$9:$F$1048576, $J9962, $K9962 )</f>
        <v>#N/A</v>
      </c>
      <c r="P9962" t="str" cm="1">
        <f t="array" ref="P9962">IF( $L9962, TRIM(_xll.IMDP("IR", $G$5&amp;$N9962, $G$6)), "" )</f>
        <v/>
      </c>
      <c r="Q9962" t="b" cm="1">
        <f t="array" ref="Q9962">IF(
    $U$1=1, AND($P9962&lt;&gt;"", $P9962&lt;&gt;"...", $P9962&lt;&gt;"입력오류"),
    IF(
        $U$18=1, AND($P9962&lt;&gt;"", $P9962&lt;&gt;"...", $P9962&lt;&gt;"입력오류", ISNUMBER(FIND(INDEX($T$2:$T$7,$U$1),$P9962))),
        IF(
            $U$17="기타", AND($P9962&lt;&gt;"", $P9962&lt;&gt;"...", $P9962&lt;&gt;"입력오류", NOT(ISNUMBER(FIND($T$21:$T$34,$P9962)))),
            AND($P9962&lt;&gt;"", $P9962&lt;&gt;"...", $P9962&lt;&gt;"입력오류", $T$19=$P9962)
        )
    )
)</f>
        <v>0</v>
      </c>
    </row>
    <row r="9963" spans="9:17">
      <c r="I9963">
        <f t="shared" si="466"/>
        <v>9962</v>
      </c>
      <c r="J9963" t="e">
        <f t="shared" si="467"/>
        <v>#N/A</v>
      </c>
      <c r="K9963" t="e">
        <f t="shared" si="465"/>
        <v>#N/A</v>
      </c>
      <c r="L9963" t="b">
        <f>COUNTIF($N$2:N9963, N9963)=1</f>
        <v>0</v>
      </c>
      <c r="M9963" s="37">
        <f>IF( $Q9963, MAX($M$1:M9962)+1, 0)</f>
        <v>0</v>
      </c>
      <c r="N9963" t="e" cm="1">
        <f t="array" ref="N9963">INDEX($A$9:$F$1048576, $J9963, $K9963 )</f>
        <v>#N/A</v>
      </c>
      <c r="O9963" t="e" cm="1">
        <f t="array" ref="O9963">INDEX($B$9:$F$1048576, $J9963, $K9963 )</f>
        <v>#N/A</v>
      </c>
      <c r="P9963" t="str" cm="1">
        <f t="array" ref="P9963">IF( $L9963, TRIM(_xll.IMDP("IR", $G$5&amp;$N9963, $G$6)), "" )</f>
        <v/>
      </c>
      <c r="Q9963" t="b" cm="1">
        <f t="array" ref="Q9963">IF(
    $U$1=1, AND($P9963&lt;&gt;"", $P9963&lt;&gt;"...", $P9963&lt;&gt;"입력오류"),
    IF(
        $U$18=1, AND($P9963&lt;&gt;"", $P9963&lt;&gt;"...", $P9963&lt;&gt;"입력오류", ISNUMBER(FIND(INDEX($T$2:$T$7,$U$1),$P9963))),
        IF(
            $U$17="기타", AND($P9963&lt;&gt;"", $P9963&lt;&gt;"...", $P9963&lt;&gt;"입력오류", NOT(ISNUMBER(FIND($T$21:$T$34,$P9963)))),
            AND($P9963&lt;&gt;"", $P9963&lt;&gt;"...", $P9963&lt;&gt;"입력오류", $T$19=$P9963)
        )
    )
)</f>
        <v>0</v>
      </c>
    </row>
    <row r="9964" spans="9:17">
      <c r="I9964">
        <f t="shared" si="466"/>
        <v>9963</v>
      </c>
      <c r="J9964" t="e">
        <f t="shared" si="467"/>
        <v>#N/A</v>
      </c>
      <c r="K9964" t="e">
        <f t="shared" si="465"/>
        <v>#N/A</v>
      </c>
      <c r="L9964" t="b">
        <f>COUNTIF($N$2:N9964, N9964)=1</f>
        <v>0</v>
      </c>
      <c r="M9964" s="37">
        <f>IF( $Q9964, MAX($M$1:M9963)+1, 0)</f>
        <v>0</v>
      </c>
      <c r="N9964" t="e" cm="1">
        <f t="array" ref="N9964">INDEX($A$9:$F$1048576, $J9964, $K9964 )</f>
        <v>#N/A</v>
      </c>
      <c r="O9964" t="e" cm="1">
        <f t="array" ref="O9964">INDEX($B$9:$F$1048576, $J9964, $K9964 )</f>
        <v>#N/A</v>
      </c>
      <c r="P9964" t="str" cm="1">
        <f t="array" ref="P9964">IF( $L9964, TRIM(_xll.IMDP("IR", $G$5&amp;$N9964, $G$6)), "" )</f>
        <v/>
      </c>
      <c r="Q9964" t="b" cm="1">
        <f t="array" ref="Q9964">IF(
    $U$1=1, AND($P9964&lt;&gt;"", $P9964&lt;&gt;"...", $P9964&lt;&gt;"입력오류"),
    IF(
        $U$18=1, AND($P9964&lt;&gt;"", $P9964&lt;&gt;"...", $P9964&lt;&gt;"입력오류", ISNUMBER(FIND(INDEX($T$2:$T$7,$U$1),$P9964))),
        IF(
            $U$17="기타", AND($P9964&lt;&gt;"", $P9964&lt;&gt;"...", $P9964&lt;&gt;"입력오류", NOT(ISNUMBER(FIND($T$21:$T$34,$P9964)))),
            AND($P9964&lt;&gt;"", $P9964&lt;&gt;"...", $P9964&lt;&gt;"입력오류", $T$19=$P9964)
        )
    )
)</f>
        <v>0</v>
      </c>
    </row>
    <row r="9965" spans="9:17">
      <c r="I9965">
        <f t="shared" si="466"/>
        <v>9964</v>
      </c>
      <c r="J9965" t="e">
        <f t="shared" si="467"/>
        <v>#N/A</v>
      </c>
      <c r="K9965" t="e">
        <f t="shared" si="465"/>
        <v>#N/A</v>
      </c>
      <c r="L9965" t="b">
        <f>COUNTIF($N$2:N9965, N9965)=1</f>
        <v>0</v>
      </c>
      <c r="M9965" s="37">
        <f>IF( $Q9965, MAX($M$1:M9964)+1, 0)</f>
        <v>0</v>
      </c>
      <c r="N9965" t="e" cm="1">
        <f t="array" ref="N9965">INDEX($A$9:$F$1048576, $J9965, $K9965 )</f>
        <v>#N/A</v>
      </c>
      <c r="O9965" t="e" cm="1">
        <f t="array" ref="O9965">INDEX($B$9:$F$1048576, $J9965, $K9965 )</f>
        <v>#N/A</v>
      </c>
      <c r="P9965" t="str" cm="1">
        <f t="array" ref="P9965">IF( $L9965, TRIM(_xll.IMDP("IR", $G$5&amp;$N9965, $G$6)), "" )</f>
        <v/>
      </c>
      <c r="Q9965" t="b" cm="1">
        <f t="array" ref="Q9965">IF(
    $U$1=1, AND($P9965&lt;&gt;"", $P9965&lt;&gt;"...", $P9965&lt;&gt;"입력오류"),
    IF(
        $U$18=1, AND($P9965&lt;&gt;"", $P9965&lt;&gt;"...", $P9965&lt;&gt;"입력오류", ISNUMBER(FIND(INDEX($T$2:$T$7,$U$1),$P9965))),
        IF(
            $U$17="기타", AND($P9965&lt;&gt;"", $P9965&lt;&gt;"...", $P9965&lt;&gt;"입력오류", NOT(ISNUMBER(FIND($T$21:$T$34,$P9965)))),
            AND($P9965&lt;&gt;"", $P9965&lt;&gt;"...", $P9965&lt;&gt;"입력오류", $T$19=$P9965)
        )
    )
)</f>
        <v>0</v>
      </c>
    </row>
    <row r="9966" spans="9:17">
      <c r="I9966">
        <f t="shared" si="466"/>
        <v>9965</v>
      </c>
      <c r="J9966" t="e">
        <f t="shared" si="467"/>
        <v>#N/A</v>
      </c>
      <c r="K9966" t="e">
        <f t="shared" si="465"/>
        <v>#N/A</v>
      </c>
      <c r="L9966" t="b">
        <f>COUNTIF($N$2:N9966, N9966)=1</f>
        <v>0</v>
      </c>
      <c r="M9966" s="37">
        <f>IF( $Q9966, MAX($M$1:M9965)+1, 0)</f>
        <v>0</v>
      </c>
      <c r="N9966" t="e" cm="1">
        <f t="array" ref="N9966">INDEX($A$9:$F$1048576, $J9966, $K9966 )</f>
        <v>#N/A</v>
      </c>
      <c r="O9966" t="e" cm="1">
        <f t="array" ref="O9966">INDEX($B$9:$F$1048576, $J9966, $K9966 )</f>
        <v>#N/A</v>
      </c>
      <c r="P9966" t="str" cm="1">
        <f t="array" ref="P9966">IF( $L9966, TRIM(_xll.IMDP("IR", $G$5&amp;$N9966, $G$6)), "" )</f>
        <v/>
      </c>
      <c r="Q9966" t="b" cm="1">
        <f t="array" ref="Q9966">IF(
    $U$1=1, AND($P9966&lt;&gt;"", $P9966&lt;&gt;"...", $P9966&lt;&gt;"입력오류"),
    IF(
        $U$18=1, AND($P9966&lt;&gt;"", $P9966&lt;&gt;"...", $P9966&lt;&gt;"입력오류", ISNUMBER(FIND(INDEX($T$2:$T$7,$U$1),$P9966))),
        IF(
            $U$17="기타", AND($P9966&lt;&gt;"", $P9966&lt;&gt;"...", $P9966&lt;&gt;"입력오류", NOT(ISNUMBER(FIND($T$21:$T$34,$P9966)))),
            AND($P9966&lt;&gt;"", $P9966&lt;&gt;"...", $P9966&lt;&gt;"입력오류", $T$19=$P9966)
        )
    )
)</f>
        <v>0</v>
      </c>
    </row>
    <row r="9967" spans="9:17">
      <c r="I9967">
        <f t="shared" si="466"/>
        <v>9966</v>
      </c>
      <c r="J9967" t="e">
        <f t="shared" si="467"/>
        <v>#N/A</v>
      </c>
      <c r="K9967" t="e">
        <f t="shared" si="465"/>
        <v>#N/A</v>
      </c>
      <c r="L9967" t="b">
        <f>COUNTIF($N$2:N9967, N9967)=1</f>
        <v>0</v>
      </c>
      <c r="M9967" s="37">
        <f>IF( $Q9967, MAX($M$1:M9966)+1, 0)</f>
        <v>0</v>
      </c>
      <c r="N9967" t="e" cm="1">
        <f t="array" ref="N9967">INDEX($A$9:$F$1048576, $J9967, $K9967 )</f>
        <v>#N/A</v>
      </c>
      <c r="O9967" t="e" cm="1">
        <f t="array" ref="O9967">INDEX($B$9:$F$1048576, $J9967, $K9967 )</f>
        <v>#N/A</v>
      </c>
      <c r="P9967" t="str" cm="1">
        <f t="array" ref="P9967">IF( $L9967, TRIM(_xll.IMDP("IR", $G$5&amp;$N9967, $G$6)), "" )</f>
        <v/>
      </c>
      <c r="Q9967" t="b" cm="1">
        <f t="array" ref="Q9967">IF(
    $U$1=1, AND($P9967&lt;&gt;"", $P9967&lt;&gt;"...", $P9967&lt;&gt;"입력오류"),
    IF(
        $U$18=1, AND($P9967&lt;&gt;"", $P9967&lt;&gt;"...", $P9967&lt;&gt;"입력오류", ISNUMBER(FIND(INDEX($T$2:$T$7,$U$1),$P9967))),
        IF(
            $U$17="기타", AND($P9967&lt;&gt;"", $P9967&lt;&gt;"...", $P9967&lt;&gt;"입력오류", NOT(ISNUMBER(FIND($T$21:$T$34,$P9967)))),
            AND($P9967&lt;&gt;"", $P9967&lt;&gt;"...", $P9967&lt;&gt;"입력오류", $T$19=$P9967)
        )
    )
)</f>
        <v>0</v>
      </c>
    </row>
    <row r="9968" spans="9:17">
      <c r="I9968">
        <f t="shared" si="466"/>
        <v>9967</v>
      </c>
      <c r="J9968" t="e">
        <f t="shared" si="467"/>
        <v>#N/A</v>
      </c>
      <c r="K9968" t="e">
        <f t="shared" si="465"/>
        <v>#N/A</v>
      </c>
      <c r="L9968" t="b">
        <f>COUNTIF($N$2:N9968, N9968)=1</f>
        <v>0</v>
      </c>
      <c r="M9968" s="37">
        <f>IF( $Q9968, MAX($M$1:M9967)+1, 0)</f>
        <v>0</v>
      </c>
      <c r="N9968" t="e" cm="1">
        <f t="array" ref="N9968">INDEX($A$9:$F$1048576, $J9968, $K9968 )</f>
        <v>#N/A</v>
      </c>
      <c r="O9968" t="e" cm="1">
        <f t="array" ref="O9968">INDEX($B$9:$F$1048576, $J9968, $K9968 )</f>
        <v>#N/A</v>
      </c>
      <c r="P9968" t="str" cm="1">
        <f t="array" ref="P9968">IF( $L9968, TRIM(_xll.IMDP("IR", $G$5&amp;$N9968, $G$6)), "" )</f>
        <v/>
      </c>
      <c r="Q9968" t="b" cm="1">
        <f t="array" ref="Q9968">IF(
    $U$1=1, AND($P9968&lt;&gt;"", $P9968&lt;&gt;"...", $P9968&lt;&gt;"입력오류"),
    IF(
        $U$18=1, AND($P9968&lt;&gt;"", $P9968&lt;&gt;"...", $P9968&lt;&gt;"입력오류", ISNUMBER(FIND(INDEX($T$2:$T$7,$U$1),$P9968))),
        IF(
            $U$17="기타", AND($P9968&lt;&gt;"", $P9968&lt;&gt;"...", $P9968&lt;&gt;"입력오류", NOT(ISNUMBER(FIND($T$21:$T$34,$P9968)))),
            AND($P9968&lt;&gt;"", $P9968&lt;&gt;"...", $P9968&lt;&gt;"입력오류", $T$19=$P9968)
        )
    )
)</f>
        <v>0</v>
      </c>
    </row>
    <row r="9969" spans="9:17">
      <c r="I9969">
        <f t="shared" si="466"/>
        <v>9968</v>
      </c>
      <c r="J9969" t="e">
        <f t="shared" si="467"/>
        <v>#N/A</v>
      </c>
      <c r="K9969" t="e">
        <f t="shared" si="465"/>
        <v>#N/A</v>
      </c>
      <c r="L9969" t="b">
        <f>COUNTIF($N$2:N9969, N9969)=1</f>
        <v>0</v>
      </c>
      <c r="M9969" s="37">
        <f>IF( $Q9969, MAX($M$1:M9968)+1, 0)</f>
        <v>0</v>
      </c>
      <c r="N9969" t="e" cm="1">
        <f t="array" ref="N9969">INDEX($A$9:$F$1048576, $J9969, $K9969 )</f>
        <v>#N/A</v>
      </c>
      <c r="O9969" t="e" cm="1">
        <f t="array" ref="O9969">INDEX($B$9:$F$1048576, $J9969, $K9969 )</f>
        <v>#N/A</v>
      </c>
      <c r="P9969" t="str" cm="1">
        <f t="array" ref="P9969">IF( $L9969, TRIM(_xll.IMDP("IR", $G$5&amp;$N9969, $G$6)), "" )</f>
        <v/>
      </c>
      <c r="Q9969" t="b" cm="1">
        <f t="array" ref="Q9969">IF(
    $U$1=1, AND($P9969&lt;&gt;"", $P9969&lt;&gt;"...", $P9969&lt;&gt;"입력오류"),
    IF(
        $U$18=1, AND($P9969&lt;&gt;"", $P9969&lt;&gt;"...", $P9969&lt;&gt;"입력오류", ISNUMBER(FIND(INDEX($T$2:$T$7,$U$1),$P9969))),
        IF(
            $U$17="기타", AND($P9969&lt;&gt;"", $P9969&lt;&gt;"...", $P9969&lt;&gt;"입력오류", NOT(ISNUMBER(FIND($T$21:$T$34,$P9969)))),
            AND($P9969&lt;&gt;"", $P9969&lt;&gt;"...", $P9969&lt;&gt;"입력오류", $T$19=$P9969)
        )
    )
)</f>
        <v>0</v>
      </c>
    </row>
    <row r="9970" spans="9:17">
      <c r="I9970">
        <f t="shared" si="466"/>
        <v>9969</v>
      </c>
      <c r="J9970" t="e">
        <f t="shared" si="467"/>
        <v>#N/A</v>
      </c>
      <c r="K9970" t="e">
        <f t="shared" si="465"/>
        <v>#N/A</v>
      </c>
      <c r="L9970" t="b">
        <f>COUNTIF($N$2:N9970, N9970)=1</f>
        <v>0</v>
      </c>
      <c r="M9970" s="37">
        <f>IF( $Q9970, MAX($M$1:M9969)+1, 0)</f>
        <v>0</v>
      </c>
      <c r="N9970" t="e" cm="1">
        <f t="array" ref="N9970">INDEX($A$9:$F$1048576, $J9970, $K9970 )</f>
        <v>#N/A</v>
      </c>
      <c r="O9970" t="e" cm="1">
        <f t="array" ref="O9970">INDEX($B$9:$F$1048576, $J9970, $K9970 )</f>
        <v>#N/A</v>
      </c>
      <c r="P9970" t="str" cm="1">
        <f t="array" ref="P9970">IF( $L9970, TRIM(_xll.IMDP("IR", $G$5&amp;$N9970, $G$6)), "" )</f>
        <v/>
      </c>
      <c r="Q9970" t="b" cm="1">
        <f t="array" ref="Q9970">IF(
    $U$1=1, AND($P9970&lt;&gt;"", $P9970&lt;&gt;"...", $P9970&lt;&gt;"입력오류"),
    IF(
        $U$18=1, AND($P9970&lt;&gt;"", $P9970&lt;&gt;"...", $P9970&lt;&gt;"입력오류", ISNUMBER(FIND(INDEX($T$2:$T$7,$U$1),$P9970))),
        IF(
            $U$17="기타", AND($P9970&lt;&gt;"", $P9970&lt;&gt;"...", $P9970&lt;&gt;"입력오류", NOT(ISNUMBER(FIND($T$21:$T$34,$P9970)))),
            AND($P9970&lt;&gt;"", $P9970&lt;&gt;"...", $P9970&lt;&gt;"입력오류", $T$19=$P9970)
        )
    )
)</f>
        <v>0</v>
      </c>
    </row>
    <row r="9971" spans="9:17">
      <c r="I9971">
        <f t="shared" si="466"/>
        <v>9970</v>
      </c>
      <c r="J9971" t="e">
        <f t="shared" si="467"/>
        <v>#N/A</v>
      </c>
      <c r="K9971" t="e">
        <f t="shared" si="465"/>
        <v>#N/A</v>
      </c>
      <c r="L9971" t="b">
        <f>COUNTIF($N$2:N9971, N9971)=1</f>
        <v>0</v>
      </c>
      <c r="M9971" s="37">
        <f>IF( $Q9971, MAX($M$1:M9970)+1, 0)</f>
        <v>0</v>
      </c>
      <c r="N9971" t="e" cm="1">
        <f t="array" ref="N9971">INDEX($A$9:$F$1048576, $J9971, $K9971 )</f>
        <v>#N/A</v>
      </c>
      <c r="O9971" t="e" cm="1">
        <f t="array" ref="O9971">INDEX($B$9:$F$1048576, $J9971, $K9971 )</f>
        <v>#N/A</v>
      </c>
      <c r="P9971" t="str" cm="1">
        <f t="array" ref="P9971">IF( $L9971, TRIM(_xll.IMDP("IR", $G$5&amp;$N9971, $G$6)), "" )</f>
        <v/>
      </c>
      <c r="Q9971" t="b" cm="1">
        <f t="array" ref="Q9971">IF(
    $U$1=1, AND($P9971&lt;&gt;"", $P9971&lt;&gt;"...", $P9971&lt;&gt;"입력오류"),
    IF(
        $U$18=1, AND($P9971&lt;&gt;"", $P9971&lt;&gt;"...", $P9971&lt;&gt;"입력오류", ISNUMBER(FIND(INDEX($T$2:$T$7,$U$1),$P9971))),
        IF(
            $U$17="기타", AND($P9971&lt;&gt;"", $P9971&lt;&gt;"...", $P9971&lt;&gt;"입력오류", NOT(ISNUMBER(FIND($T$21:$T$34,$P9971)))),
            AND($P9971&lt;&gt;"", $P9971&lt;&gt;"...", $P9971&lt;&gt;"입력오류", $T$19=$P9971)
        )
    )
)</f>
        <v>0</v>
      </c>
    </row>
    <row r="9972" spans="9:17">
      <c r="I9972">
        <f t="shared" si="466"/>
        <v>9971</v>
      </c>
      <c r="J9972" t="e">
        <f t="shared" si="467"/>
        <v>#N/A</v>
      </c>
      <c r="K9972" t="e">
        <f t="shared" si="465"/>
        <v>#N/A</v>
      </c>
      <c r="L9972" t="b">
        <f>COUNTIF($N$2:N9972, N9972)=1</f>
        <v>0</v>
      </c>
      <c r="M9972" s="37">
        <f>IF( $Q9972, MAX($M$1:M9971)+1, 0)</f>
        <v>0</v>
      </c>
      <c r="N9972" t="e" cm="1">
        <f t="array" ref="N9972">INDEX($A$9:$F$1048576, $J9972, $K9972 )</f>
        <v>#N/A</v>
      </c>
      <c r="O9972" t="e" cm="1">
        <f t="array" ref="O9972">INDEX($B$9:$F$1048576, $J9972, $K9972 )</f>
        <v>#N/A</v>
      </c>
      <c r="P9972" t="str" cm="1">
        <f t="array" ref="P9972">IF( $L9972, TRIM(_xll.IMDP("IR", $G$5&amp;$N9972, $G$6)), "" )</f>
        <v/>
      </c>
      <c r="Q9972" t="b" cm="1">
        <f t="array" ref="Q9972">IF(
    $U$1=1, AND($P9972&lt;&gt;"", $P9972&lt;&gt;"...", $P9972&lt;&gt;"입력오류"),
    IF(
        $U$18=1, AND($P9972&lt;&gt;"", $P9972&lt;&gt;"...", $P9972&lt;&gt;"입력오류", ISNUMBER(FIND(INDEX($T$2:$T$7,$U$1),$P9972))),
        IF(
            $U$17="기타", AND($P9972&lt;&gt;"", $P9972&lt;&gt;"...", $P9972&lt;&gt;"입력오류", NOT(ISNUMBER(FIND($T$21:$T$34,$P9972)))),
            AND($P9972&lt;&gt;"", $P9972&lt;&gt;"...", $P9972&lt;&gt;"입력오류", $T$19=$P9972)
        )
    )
)</f>
        <v>0</v>
      </c>
    </row>
    <row r="9973" spans="9:17">
      <c r="I9973">
        <f t="shared" si="466"/>
        <v>9972</v>
      </c>
      <c r="J9973" t="e">
        <f t="shared" si="467"/>
        <v>#N/A</v>
      </c>
      <c r="K9973" t="e">
        <f t="shared" si="465"/>
        <v>#N/A</v>
      </c>
      <c r="L9973" t="b">
        <f>COUNTIF($N$2:N9973, N9973)=1</f>
        <v>0</v>
      </c>
      <c r="M9973" s="37">
        <f>IF( $Q9973, MAX($M$1:M9972)+1, 0)</f>
        <v>0</v>
      </c>
      <c r="N9973" t="e" cm="1">
        <f t="array" ref="N9973">INDEX($A$9:$F$1048576, $J9973, $K9973 )</f>
        <v>#N/A</v>
      </c>
      <c r="O9973" t="e" cm="1">
        <f t="array" ref="O9973">INDEX($B$9:$F$1048576, $J9973, $K9973 )</f>
        <v>#N/A</v>
      </c>
      <c r="P9973" t="str" cm="1">
        <f t="array" ref="P9973">IF( $L9973, TRIM(_xll.IMDP("IR", $G$5&amp;$N9973, $G$6)), "" )</f>
        <v/>
      </c>
      <c r="Q9973" t="b" cm="1">
        <f t="array" ref="Q9973">IF(
    $U$1=1, AND($P9973&lt;&gt;"", $P9973&lt;&gt;"...", $P9973&lt;&gt;"입력오류"),
    IF(
        $U$18=1, AND($P9973&lt;&gt;"", $P9973&lt;&gt;"...", $P9973&lt;&gt;"입력오류", ISNUMBER(FIND(INDEX($T$2:$T$7,$U$1),$P9973))),
        IF(
            $U$17="기타", AND($P9973&lt;&gt;"", $P9973&lt;&gt;"...", $P9973&lt;&gt;"입력오류", NOT(ISNUMBER(FIND($T$21:$T$34,$P9973)))),
            AND($P9973&lt;&gt;"", $P9973&lt;&gt;"...", $P9973&lt;&gt;"입력오류", $T$19=$P9973)
        )
    )
)</f>
        <v>0</v>
      </c>
    </row>
    <row r="9974" spans="9:17">
      <c r="I9974">
        <f t="shared" si="466"/>
        <v>9973</v>
      </c>
      <c r="J9974" t="e">
        <f t="shared" si="467"/>
        <v>#N/A</v>
      </c>
      <c r="K9974" t="e">
        <f t="shared" si="465"/>
        <v>#N/A</v>
      </c>
      <c r="L9974" t="b">
        <f>COUNTIF($N$2:N9974, N9974)=1</f>
        <v>0</v>
      </c>
      <c r="M9974" s="37">
        <f>IF( $Q9974, MAX($M$1:M9973)+1, 0)</f>
        <v>0</v>
      </c>
      <c r="N9974" t="e" cm="1">
        <f t="array" ref="N9974">INDEX($A$9:$F$1048576, $J9974, $K9974 )</f>
        <v>#N/A</v>
      </c>
      <c r="O9974" t="e" cm="1">
        <f t="array" ref="O9974">INDEX($B$9:$F$1048576, $J9974, $K9974 )</f>
        <v>#N/A</v>
      </c>
      <c r="P9974" t="str" cm="1">
        <f t="array" ref="P9974">IF( $L9974, TRIM(_xll.IMDP("IR", $G$5&amp;$N9974, $G$6)), "" )</f>
        <v/>
      </c>
      <c r="Q9974" t="b" cm="1">
        <f t="array" ref="Q9974">IF(
    $U$1=1, AND($P9974&lt;&gt;"", $P9974&lt;&gt;"...", $P9974&lt;&gt;"입력오류"),
    IF(
        $U$18=1, AND($P9974&lt;&gt;"", $P9974&lt;&gt;"...", $P9974&lt;&gt;"입력오류", ISNUMBER(FIND(INDEX($T$2:$T$7,$U$1),$P9974))),
        IF(
            $U$17="기타", AND($P9974&lt;&gt;"", $P9974&lt;&gt;"...", $P9974&lt;&gt;"입력오류", NOT(ISNUMBER(FIND($T$21:$T$34,$P9974)))),
            AND($P9974&lt;&gt;"", $P9974&lt;&gt;"...", $P9974&lt;&gt;"입력오류", $T$19=$P9974)
        )
    )
)</f>
        <v>0</v>
      </c>
    </row>
    <row r="9975" spans="9:17">
      <c r="I9975">
        <f t="shared" si="466"/>
        <v>9974</v>
      </c>
      <c r="J9975" t="e">
        <f t="shared" si="467"/>
        <v>#N/A</v>
      </c>
      <c r="K9975" t="e">
        <f t="shared" si="465"/>
        <v>#N/A</v>
      </c>
      <c r="L9975" t="b">
        <f>COUNTIF($N$2:N9975, N9975)=1</f>
        <v>0</v>
      </c>
      <c r="M9975" s="37">
        <f>IF( $Q9975, MAX($M$1:M9974)+1, 0)</f>
        <v>0</v>
      </c>
      <c r="N9975" t="e" cm="1">
        <f t="array" ref="N9975">INDEX($A$9:$F$1048576, $J9975, $K9975 )</f>
        <v>#N/A</v>
      </c>
      <c r="O9975" t="e" cm="1">
        <f t="array" ref="O9975">INDEX($B$9:$F$1048576, $J9975, $K9975 )</f>
        <v>#N/A</v>
      </c>
      <c r="P9975" t="str" cm="1">
        <f t="array" ref="P9975">IF( $L9975, TRIM(_xll.IMDP("IR", $G$5&amp;$N9975, $G$6)), "" )</f>
        <v/>
      </c>
      <c r="Q9975" t="b" cm="1">
        <f t="array" ref="Q9975">IF(
    $U$1=1, AND($P9975&lt;&gt;"", $P9975&lt;&gt;"...", $P9975&lt;&gt;"입력오류"),
    IF(
        $U$18=1, AND($P9975&lt;&gt;"", $P9975&lt;&gt;"...", $P9975&lt;&gt;"입력오류", ISNUMBER(FIND(INDEX($T$2:$T$7,$U$1),$P9975))),
        IF(
            $U$17="기타", AND($P9975&lt;&gt;"", $P9975&lt;&gt;"...", $P9975&lt;&gt;"입력오류", NOT(ISNUMBER(FIND($T$21:$T$34,$P9975)))),
            AND($P9975&lt;&gt;"", $P9975&lt;&gt;"...", $P9975&lt;&gt;"입력오류", $T$19=$P9975)
        )
    )
)</f>
        <v>0</v>
      </c>
    </row>
    <row r="9976" spans="9:17">
      <c r="I9976">
        <f t="shared" si="466"/>
        <v>9975</v>
      </c>
      <c r="J9976" t="e">
        <f t="shared" si="467"/>
        <v>#N/A</v>
      </c>
      <c r="K9976" t="e">
        <f t="shared" si="465"/>
        <v>#N/A</v>
      </c>
      <c r="L9976" t="b">
        <f>COUNTIF($N$2:N9976, N9976)=1</f>
        <v>0</v>
      </c>
      <c r="M9976" s="37">
        <f>IF( $Q9976, MAX($M$1:M9975)+1, 0)</f>
        <v>0</v>
      </c>
      <c r="N9976" t="e" cm="1">
        <f t="array" ref="N9976">INDEX($A$9:$F$1048576, $J9976, $K9976 )</f>
        <v>#N/A</v>
      </c>
      <c r="O9976" t="e" cm="1">
        <f t="array" ref="O9976">INDEX($B$9:$F$1048576, $J9976, $K9976 )</f>
        <v>#N/A</v>
      </c>
      <c r="P9976" t="str" cm="1">
        <f t="array" ref="P9976">IF( $L9976, TRIM(_xll.IMDP("IR", $G$5&amp;$N9976, $G$6)), "" )</f>
        <v/>
      </c>
      <c r="Q9976" t="b" cm="1">
        <f t="array" ref="Q9976">IF(
    $U$1=1, AND($P9976&lt;&gt;"", $P9976&lt;&gt;"...", $P9976&lt;&gt;"입력오류"),
    IF(
        $U$18=1, AND($P9976&lt;&gt;"", $P9976&lt;&gt;"...", $P9976&lt;&gt;"입력오류", ISNUMBER(FIND(INDEX($T$2:$T$7,$U$1),$P9976))),
        IF(
            $U$17="기타", AND($P9976&lt;&gt;"", $P9976&lt;&gt;"...", $P9976&lt;&gt;"입력오류", NOT(ISNUMBER(FIND($T$21:$T$34,$P9976)))),
            AND($P9976&lt;&gt;"", $P9976&lt;&gt;"...", $P9976&lt;&gt;"입력오류", $T$19=$P9976)
        )
    )
)</f>
        <v>0</v>
      </c>
    </row>
    <row r="9977" spans="9:17">
      <c r="I9977">
        <f t="shared" si="466"/>
        <v>9976</v>
      </c>
      <c r="J9977" t="e">
        <f t="shared" si="467"/>
        <v>#N/A</v>
      </c>
      <c r="K9977" t="e">
        <f t="shared" si="465"/>
        <v>#N/A</v>
      </c>
      <c r="L9977" t="b">
        <f>COUNTIF($N$2:N9977, N9977)=1</f>
        <v>0</v>
      </c>
      <c r="M9977" s="37">
        <f>IF( $Q9977, MAX($M$1:M9976)+1, 0)</f>
        <v>0</v>
      </c>
      <c r="N9977" t="e" cm="1">
        <f t="array" ref="N9977">INDEX($A$9:$F$1048576, $J9977, $K9977 )</f>
        <v>#N/A</v>
      </c>
      <c r="O9977" t="e" cm="1">
        <f t="array" ref="O9977">INDEX($B$9:$F$1048576, $J9977, $K9977 )</f>
        <v>#N/A</v>
      </c>
      <c r="P9977" t="str" cm="1">
        <f t="array" ref="P9977">IF( $L9977, TRIM(_xll.IMDP("IR", $G$5&amp;$N9977, $G$6)), "" )</f>
        <v/>
      </c>
      <c r="Q9977" t="b" cm="1">
        <f t="array" ref="Q9977">IF(
    $U$1=1, AND($P9977&lt;&gt;"", $P9977&lt;&gt;"...", $P9977&lt;&gt;"입력오류"),
    IF(
        $U$18=1, AND($P9977&lt;&gt;"", $P9977&lt;&gt;"...", $P9977&lt;&gt;"입력오류", ISNUMBER(FIND(INDEX($T$2:$T$7,$U$1),$P9977))),
        IF(
            $U$17="기타", AND($P9977&lt;&gt;"", $P9977&lt;&gt;"...", $P9977&lt;&gt;"입력오류", NOT(ISNUMBER(FIND($T$21:$T$34,$P9977)))),
            AND($P9977&lt;&gt;"", $P9977&lt;&gt;"...", $P9977&lt;&gt;"입력오류", $T$19=$P9977)
        )
    )
)</f>
        <v>0</v>
      </c>
    </row>
    <row r="9978" spans="9:17">
      <c r="I9978">
        <f t="shared" si="466"/>
        <v>9977</v>
      </c>
      <c r="J9978" t="e">
        <f t="shared" si="467"/>
        <v>#N/A</v>
      </c>
      <c r="K9978" t="e">
        <f t="shared" si="465"/>
        <v>#N/A</v>
      </c>
      <c r="L9978" t="b">
        <f>COUNTIF($N$2:N9978, N9978)=1</f>
        <v>0</v>
      </c>
      <c r="M9978" s="37">
        <f>IF( $Q9978, MAX($M$1:M9977)+1, 0)</f>
        <v>0</v>
      </c>
      <c r="N9978" t="e" cm="1">
        <f t="array" ref="N9978">INDEX($A$9:$F$1048576, $J9978, $K9978 )</f>
        <v>#N/A</v>
      </c>
      <c r="O9978" t="e" cm="1">
        <f t="array" ref="O9978">INDEX($B$9:$F$1048576, $J9978, $K9978 )</f>
        <v>#N/A</v>
      </c>
      <c r="P9978" t="str" cm="1">
        <f t="array" ref="P9978">IF( $L9978, TRIM(_xll.IMDP("IR", $G$5&amp;$N9978, $G$6)), "" )</f>
        <v/>
      </c>
      <c r="Q9978" t="b" cm="1">
        <f t="array" ref="Q9978">IF(
    $U$1=1, AND($P9978&lt;&gt;"", $P9978&lt;&gt;"...", $P9978&lt;&gt;"입력오류"),
    IF(
        $U$18=1, AND($P9978&lt;&gt;"", $P9978&lt;&gt;"...", $P9978&lt;&gt;"입력오류", ISNUMBER(FIND(INDEX($T$2:$T$7,$U$1),$P9978))),
        IF(
            $U$17="기타", AND($P9978&lt;&gt;"", $P9978&lt;&gt;"...", $P9978&lt;&gt;"입력오류", NOT(ISNUMBER(FIND($T$21:$T$34,$P9978)))),
            AND($P9978&lt;&gt;"", $P9978&lt;&gt;"...", $P9978&lt;&gt;"입력오류", $T$19=$P9978)
        )
    )
)</f>
        <v>0</v>
      </c>
    </row>
    <row r="9979" spans="9:17">
      <c r="I9979">
        <f t="shared" si="466"/>
        <v>9978</v>
      </c>
      <c r="J9979" t="e">
        <f t="shared" si="467"/>
        <v>#N/A</v>
      </c>
      <c r="K9979" t="e">
        <f t="shared" si="465"/>
        <v>#N/A</v>
      </c>
      <c r="L9979" t="b">
        <f>COUNTIF($N$2:N9979, N9979)=1</f>
        <v>0</v>
      </c>
      <c r="M9979" s="37">
        <f>IF( $Q9979, MAX($M$1:M9978)+1, 0)</f>
        <v>0</v>
      </c>
      <c r="N9979" t="e" cm="1">
        <f t="array" ref="N9979">INDEX($A$9:$F$1048576, $J9979, $K9979 )</f>
        <v>#N/A</v>
      </c>
      <c r="O9979" t="e" cm="1">
        <f t="array" ref="O9979">INDEX($B$9:$F$1048576, $J9979, $K9979 )</f>
        <v>#N/A</v>
      </c>
      <c r="P9979" t="str" cm="1">
        <f t="array" ref="P9979">IF( $L9979, TRIM(_xll.IMDP("IR", $G$5&amp;$N9979, $G$6)), "" )</f>
        <v/>
      </c>
      <c r="Q9979" t="b" cm="1">
        <f t="array" ref="Q9979">IF(
    $U$1=1, AND($P9979&lt;&gt;"", $P9979&lt;&gt;"...", $P9979&lt;&gt;"입력오류"),
    IF(
        $U$18=1, AND($P9979&lt;&gt;"", $P9979&lt;&gt;"...", $P9979&lt;&gt;"입력오류", ISNUMBER(FIND(INDEX($T$2:$T$7,$U$1),$P9979))),
        IF(
            $U$17="기타", AND($P9979&lt;&gt;"", $P9979&lt;&gt;"...", $P9979&lt;&gt;"입력오류", NOT(ISNUMBER(FIND($T$21:$T$34,$P9979)))),
            AND($P9979&lt;&gt;"", $P9979&lt;&gt;"...", $P9979&lt;&gt;"입력오류", $T$19=$P9979)
        )
    )
)</f>
        <v>0</v>
      </c>
    </row>
    <row r="9980" spans="9:17">
      <c r="I9980">
        <f t="shared" si="466"/>
        <v>9979</v>
      </c>
      <c r="J9980" t="e">
        <f t="shared" si="467"/>
        <v>#N/A</v>
      </c>
      <c r="K9980" t="e">
        <f t="shared" si="465"/>
        <v>#N/A</v>
      </c>
      <c r="L9980" t="b">
        <f>COUNTIF($N$2:N9980, N9980)=1</f>
        <v>0</v>
      </c>
      <c r="M9980" s="37">
        <f>IF( $Q9980, MAX($M$1:M9979)+1, 0)</f>
        <v>0</v>
      </c>
      <c r="N9980" t="e" cm="1">
        <f t="array" ref="N9980">INDEX($A$9:$F$1048576, $J9980, $K9980 )</f>
        <v>#N/A</v>
      </c>
      <c r="O9980" t="e" cm="1">
        <f t="array" ref="O9980">INDEX($B$9:$F$1048576, $J9980, $K9980 )</f>
        <v>#N/A</v>
      </c>
      <c r="P9980" t="str" cm="1">
        <f t="array" ref="P9980">IF( $L9980, TRIM(_xll.IMDP("IR", $G$5&amp;$N9980, $G$6)), "" )</f>
        <v/>
      </c>
      <c r="Q9980" t="b" cm="1">
        <f t="array" ref="Q9980">IF(
    $U$1=1, AND($P9980&lt;&gt;"", $P9980&lt;&gt;"...", $P9980&lt;&gt;"입력오류"),
    IF(
        $U$18=1, AND($P9980&lt;&gt;"", $P9980&lt;&gt;"...", $P9980&lt;&gt;"입력오류", ISNUMBER(FIND(INDEX($T$2:$T$7,$U$1),$P9980))),
        IF(
            $U$17="기타", AND($P9980&lt;&gt;"", $P9980&lt;&gt;"...", $P9980&lt;&gt;"입력오류", NOT(ISNUMBER(FIND($T$21:$T$34,$P9980)))),
            AND($P9980&lt;&gt;"", $P9980&lt;&gt;"...", $P9980&lt;&gt;"입력오류", $T$19=$P9980)
        )
    )
)</f>
        <v>0</v>
      </c>
    </row>
    <row r="9981" spans="9:17">
      <c r="I9981">
        <f t="shared" si="466"/>
        <v>9980</v>
      </c>
      <c r="J9981" t="e">
        <f t="shared" si="467"/>
        <v>#N/A</v>
      </c>
      <c r="K9981" t="e">
        <f t="shared" si="465"/>
        <v>#N/A</v>
      </c>
      <c r="L9981" t="b">
        <f>COUNTIF($N$2:N9981, N9981)=1</f>
        <v>0</v>
      </c>
      <c r="M9981" s="37">
        <f>IF( $Q9981, MAX($M$1:M9980)+1, 0)</f>
        <v>0</v>
      </c>
      <c r="N9981" t="e" cm="1">
        <f t="array" ref="N9981">INDEX($A$9:$F$1048576, $J9981, $K9981 )</f>
        <v>#N/A</v>
      </c>
      <c r="O9981" t="e" cm="1">
        <f t="array" ref="O9981">INDEX($B$9:$F$1048576, $J9981, $K9981 )</f>
        <v>#N/A</v>
      </c>
      <c r="P9981" t="str" cm="1">
        <f t="array" ref="P9981">IF( $L9981, TRIM(_xll.IMDP("IR", $G$5&amp;$N9981, $G$6)), "" )</f>
        <v/>
      </c>
      <c r="Q9981" t="b" cm="1">
        <f t="array" ref="Q9981">IF(
    $U$1=1, AND($P9981&lt;&gt;"", $P9981&lt;&gt;"...", $P9981&lt;&gt;"입력오류"),
    IF(
        $U$18=1, AND($P9981&lt;&gt;"", $P9981&lt;&gt;"...", $P9981&lt;&gt;"입력오류", ISNUMBER(FIND(INDEX($T$2:$T$7,$U$1),$P9981))),
        IF(
            $U$17="기타", AND($P9981&lt;&gt;"", $P9981&lt;&gt;"...", $P9981&lt;&gt;"입력오류", NOT(ISNUMBER(FIND($T$21:$T$34,$P9981)))),
            AND($P9981&lt;&gt;"", $P9981&lt;&gt;"...", $P9981&lt;&gt;"입력오류", $T$19=$P9981)
        )
    )
)</f>
        <v>0</v>
      </c>
    </row>
    <row r="9982" spans="9:17">
      <c r="I9982">
        <f t="shared" si="466"/>
        <v>9981</v>
      </c>
      <c r="J9982" t="e">
        <f t="shared" si="467"/>
        <v>#N/A</v>
      </c>
      <c r="K9982" t="e">
        <f t="shared" si="465"/>
        <v>#N/A</v>
      </c>
      <c r="L9982" t="b">
        <f>COUNTIF($N$2:N9982, N9982)=1</f>
        <v>0</v>
      </c>
      <c r="M9982" s="37">
        <f>IF( $Q9982, MAX($M$1:M9981)+1, 0)</f>
        <v>0</v>
      </c>
      <c r="N9982" t="e" cm="1">
        <f t="array" ref="N9982">INDEX($A$9:$F$1048576, $J9982, $K9982 )</f>
        <v>#N/A</v>
      </c>
      <c r="O9982" t="e" cm="1">
        <f t="array" ref="O9982">INDEX($B$9:$F$1048576, $J9982, $K9982 )</f>
        <v>#N/A</v>
      </c>
      <c r="P9982" t="str" cm="1">
        <f t="array" ref="P9982">IF( $L9982, TRIM(_xll.IMDP("IR", $G$5&amp;$N9982, $G$6)), "" )</f>
        <v/>
      </c>
      <c r="Q9982" t="b" cm="1">
        <f t="array" ref="Q9982">IF(
    $U$1=1, AND($P9982&lt;&gt;"", $P9982&lt;&gt;"...", $P9982&lt;&gt;"입력오류"),
    IF(
        $U$18=1, AND($P9982&lt;&gt;"", $P9982&lt;&gt;"...", $P9982&lt;&gt;"입력오류", ISNUMBER(FIND(INDEX($T$2:$T$7,$U$1),$P9982))),
        IF(
            $U$17="기타", AND($P9982&lt;&gt;"", $P9982&lt;&gt;"...", $P9982&lt;&gt;"입력오류", NOT(ISNUMBER(FIND($T$21:$T$34,$P9982)))),
            AND($P9982&lt;&gt;"", $P9982&lt;&gt;"...", $P9982&lt;&gt;"입력오류", $T$19=$P9982)
        )
    )
)</f>
        <v>0</v>
      </c>
    </row>
    <row r="9983" spans="9:17">
      <c r="I9983">
        <f t="shared" si="466"/>
        <v>9982</v>
      </c>
      <c r="J9983" t="e">
        <f t="shared" si="467"/>
        <v>#N/A</v>
      </c>
      <c r="K9983" t="e">
        <f t="shared" si="465"/>
        <v>#N/A</v>
      </c>
      <c r="L9983" t="b">
        <f>COUNTIF($N$2:N9983, N9983)=1</f>
        <v>0</v>
      </c>
      <c r="M9983" s="37">
        <f>IF( $Q9983, MAX($M$1:M9982)+1, 0)</f>
        <v>0</v>
      </c>
      <c r="N9983" t="e" cm="1">
        <f t="array" ref="N9983">INDEX($A$9:$F$1048576, $J9983, $K9983 )</f>
        <v>#N/A</v>
      </c>
      <c r="O9983" t="e" cm="1">
        <f t="array" ref="O9983">INDEX($B$9:$F$1048576, $J9983, $K9983 )</f>
        <v>#N/A</v>
      </c>
      <c r="P9983" t="str" cm="1">
        <f t="array" ref="P9983">IF( $L9983, TRIM(_xll.IMDP("IR", $G$5&amp;$N9983, $G$6)), "" )</f>
        <v/>
      </c>
      <c r="Q9983" t="b" cm="1">
        <f t="array" ref="Q9983">IF(
    $U$1=1, AND($P9983&lt;&gt;"", $P9983&lt;&gt;"...", $P9983&lt;&gt;"입력오류"),
    IF(
        $U$18=1, AND($P9983&lt;&gt;"", $P9983&lt;&gt;"...", $P9983&lt;&gt;"입력오류", ISNUMBER(FIND(INDEX($T$2:$T$7,$U$1),$P9983))),
        IF(
            $U$17="기타", AND($P9983&lt;&gt;"", $P9983&lt;&gt;"...", $P9983&lt;&gt;"입력오류", NOT(ISNUMBER(FIND($T$21:$T$34,$P9983)))),
            AND($P9983&lt;&gt;"", $P9983&lt;&gt;"...", $P9983&lt;&gt;"입력오류", $T$19=$P9983)
        )
    )
)</f>
        <v>0</v>
      </c>
    </row>
    <row r="9984" spans="9:17">
      <c r="I9984">
        <f t="shared" si="466"/>
        <v>9983</v>
      </c>
      <c r="J9984" t="e">
        <f t="shared" si="467"/>
        <v>#N/A</v>
      </c>
      <c r="K9984" t="e">
        <f t="shared" si="465"/>
        <v>#N/A</v>
      </c>
      <c r="L9984" t="b">
        <f>COUNTIF($N$2:N9984, N9984)=1</f>
        <v>0</v>
      </c>
      <c r="M9984" s="37">
        <f>IF( $Q9984, MAX($M$1:M9983)+1, 0)</f>
        <v>0</v>
      </c>
      <c r="N9984" t="e" cm="1">
        <f t="array" ref="N9984">INDEX($A$9:$F$1048576, $J9984, $K9984 )</f>
        <v>#N/A</v>
      </c>
      <c r="O9984" t="e" cm="1">
        <f t="array" ref="O9984">INDEX($B$9:$F$1048576, $J9984, $K9984 )</f>
        <v>#N/A</v>
      </c>
      <c r="P9984" t="str" cm="1">
        <f t="array" ref="P9984">IF( $L9984, TRIM(_xll.IMDP("IR", $G$5&amp;$N9984, $G$6)), "" )</f>
        <v/>
      </c>
      <c r="Q9984" t="b" cm="1">
        <f t="array" ref="Q9984">IF(
    $U$1=1, AND($P9984&lt;&gt;"", $P9984&lt;&gt;"...", $P9984&lt;&gt;"입력오류"),
    IF(
        $U$18=1, AND($P9984&lt;&gt;"", $P9984&lt;&gt;"...", $P9984&lt;&gt;"입력오류", ISNUMBER(FIND(INDEX($T$2:$T$7,$U$1),$P9984))),
        IF(
            $U$17="기타", AND($P9984&lt;&gt;"", $P9984&lt;&gt;"...", $P9984&lt;&gt;"입력오류", NOT(ISNUMBER(FIND($T$21:$T$34,$P9984)))),
            AND($P9984&lt;&gt;"", $P9984&lt;&gt;"...", $P9984&lt;&gt;"입력오류", $T$19=$P9984)
        )
    )
)</f>
        <v>0</v>
      </c>
    </row>
    <row r="9985" spans="9:17">
      <c r="I9985">
        <f t="shared" si="466"/>
        <v>9984</v>
      </c>
      <c r="J9985" t="e">
        <f t="shared" si="467"/>
        <v>#N/A</v>
      </c>
      <c r="K9985" t="e">
        <f t="shared" si="465"/>
        <v>#N/A</v>
      </c>
      <c r="L9985" t="b">
        <f>COUNTIF($N$2:N9985, N9985)=1</f>
        <v>0</v>
      </c>
      <c r="M9985" s="37">
        <f>IF( $Q9985, MAX($M$1:M9984)+1, 0)</f>
        <v>0</v>
      </c>
      <c r="N9985" t="e" cm="1">
        <f t="array" ref="N9985">INDEX($A$9:$F$1048576, $J9985, $K9985 )</f>
        <v>#N/A</v>
      </c>
      <c r="O9985" t="e" cm="1">
        <f t="array" ref="O9985">INDEX($B$9:$F$1048576, $J9985, $K9985 )</f>
        <v>#N/A</v>
      </c>
      <c r="P9985" t="str" cm="1">
        <f t="array" ref="P9985">IF( $L9985, TRIM(_xll.IMDP("IR", $G$5&amp;$N9985, $G$6)), "" )</f>
        <v/>
      </c>
      <c r="Q9985" t="b" cm="1">
        <f t="array" ref="Q9985">IF(
    $U$1=1, AND($P9985&lt;&gt;"", $P9985&lt;&gt;"...", $P9985&lt;&gt;"입력오류"),
    IF(
        $U$18=1, AND($P9985&lt;&gt;"", $P9985&lt;&gt;"...", $P9985&lt;&gt;"입력오류", ISNUMBER(FIND(INDEX($T$2:$T$7,$U$1),$P9985))),
        IF(
            $U$17="기타", AND($P9985&lt;&gt;"", $P9985&lt;&gt;"...", $P9985&lt;&gt;"입력오류", NOT(ISNUMBER(FIND($T$21:$T$34,$P9985)))),
            AND($P9985&lt;&gt;"", $P9985&lt;&gt;"...", $P9985&lt;&gt;"입력오류", $T$19=$P9985)
        )
    )
)</f>
        <v>0</v>
      </c>
    </row>
    <row r="9986" spans="9:17">
      <c r="I9986">
        <f t="shared" si="466"/>
        <v>9985</v>
      </c>
      <c r="J9986" t="e">
        <f t="shared" si="467"/>
        <v>#N/A</v>
      </c>
      <c r="K9986" t="e">
        <f t="shared" ref="K9986:K10001" si="468">IF( $I9986&gt;$G$4, NA(), IF($I9986&gt;$G$3, 5, IF($I9986&gt;$G$2, 3, 1 ) ) )</f>
        <v>#N/A</v>
      </c>
      <c r="L9986" t="b">
        <f>COUNTIF($N$2:N9986, N9986)=1</f>
        <v>0</v>
      </c>
      <c r="M9986" s="37">
        <f>IF( $Q9986, MAX($M$1:M9985)+1, 0)</f>
        <v>0</v>
      </c>
      <c r="N9986" t="e" cm="1">
        <f t="array" ref="N9986">INDEX($A$9:$F$1048576, $J9986, $K9986 )</f>
        <v>#N/A</v>
      </c>
      <c r="O9986" t="e" cm="1">
        <f t="array" ref="O9986">INDEX($B$9:$F$1048576, $J9986, $K9986 )</f>
        <v>#N/A</v>
      </c>
      <c r="P9986" t="str" cm="1">
        <f t="array" ref="P9986">IF( $L9986, TRIM(_xll.IMDP("IR", $G$5&amp;$N9986, $G$6)), "" )</f>
        <v/>
      </c>
      <c r="Q9986" t="b" cm="1">
        <f t="array" ref="Q9986">IF(
    $U$1=1, AND($P9986&lt;&gt;"", $P9986&lt;&gt;"...", $P9986&lt;&gt;"입력오류"),
    IF(
        $U$18=1, AND($P9986&lt;&gt;"", $P9986&lt;&gt;"...", $P9986&lt;&gt;"입력오류", ISNUMBER(FIND(INDEX($T$2:$T$7,$U$1),$P9986))),
        IF(
            $U$17="기타", AND($P9986&lt;&gt;"", $P9986&lt;&gt;"...", $P9986&lt;&gt;"입력오류", NOT(ISNUMBER(FIND($T$21:$T$34,$P9986)))),
            AND($P9986&lt;&gt;"", $P9986&lt;&gt;"...", $P9986&lt;&gt;"입력오류", $T$19=$P9986)
        )
    )
)</f>
        <v>0</v>
      </c>
    </row>
    <row r="9987" spans="9:17">
      <c r="I9987">
        <f t="shared" ref="I9987:I10001" si="469">ROW()-1</f>
        <v>9986</v>
      </c>
      <c r="J9987" t="e">
        <f t="shared" ref="J9987:J10001" si="470">IF( $I9987&gt;$G$4, NA(), IF($I9987&gt;$G$3, $I9987-$G$3, IF($I9987&gt;$G$2, $I9987-$G$2, $I9987 ) ) )</f>
        <v>#N/A</v>
      </c>
      <c r="K9987" t="e">
        <f t="shared" si="468"/>
        <v>#N/A</v>
      </c>
      <c r="L9987" t="b">
        <f>COUNTIF($N$2:N9987, N9987)=1</f>
        <v>0</v>
      </c>
      <c r="M9987" s="37">
        <f>IF( $Q9987, MAX($M$1:M9986)+1, 0)</f>
        <v>0</v>
      </c>
      <c r="N9987" t="e" cm="1">
        <f t="array" ref="N9987">INDEX($A$9:$F$1048576, $J9987, $K9987 )</f>
        <v>#N/A</v>
      </c>
      <c r="O9987" t="e" cm="1">
        <f t="array" ref="O9987">INDEX($B$9:$F$1048576, $J9987, $K9987 )</f>
        <v>#N/A</v>
      </c>
      <c r="P9987" t="str" cm="1">
        <f t="array" ref="P9987">IF( $L9987, TRIM(_xll.IMDP("IR", $G$5&amp;$N9987, $G$6)), "" )</f>
        <v/>
      </c>
      <c r="Q9987" t="b" cm="1">
        <f t="array" ref="Q9987">IF(
    $U$1=1, AND($P9987&lt;&gt;"", $P9987&lt;&gt;"...", $P9987&lt;&gt;"입력오류"),
    IF(
        $U$18=1, AND($P9987&lt;&gt;"", $P9987&lt;&gt;"...", $P9987&lt;&gt;"입력오류", ISNUMBER(FIND(INDEX($T$2:$T$7,$U$1),$P9987))),
        IF(
            $U$17="기타", AND($P9987&lt;&gt;"", $P9987&lt;&gt;"...", $P9987&lt;&gt;"입력오류", NOT(ISNUMBER(FIND($T$21:$T$34,$P9987)))),
            AND($P9987&lt;&gt;"", $P9987&lt;&gt;"...", $P9987&lt;&gt;"입력오류", $T$19=$P9987)
        )
    )
)</f>
        <v>0</v>
      </c>
    </row>
    <row r="9988" spans="9:17">
      <c r="I9988">
        <f t="shared" si="469"/>
        <v>9987</v>
      </c>
      <c r="J9988" t="e">
        <f t="shared" si="470"/>
        <v>#N/A</v>
      </c>
      <c r="K9988" t="e">
        <f t="shared" si="468"/>
        <v>#N/A</v>
      </c>
      <c r="L9988" t="b">
        <f>COUNTIF($N$2:N9988, N9988)=1</f>
        <v>0</v>
      </c>
      <c r="M9988" s="37">
        <f>IF( $Q9988, MAX($M$1:M9987)+1, 0)</f>
        <v>0</v>
      </c>
      <c r="N9988" t="e" cm="1">
        <f t="array" ref="N9988">INDEX($A$9:$F$1048576, $J9988, $K9988 )</f>
        <v>#N/A</v>
      </c>
      <c r="O9988" t="e" cm="1">
        <f t="array" ref="O9988">INDEX($B$9:$F$1048576, $J9988, $K9988 )</f>
        <v>#N/A</v>
      </c>
      <c r="P9988" t="str" cm="1">
        <f t="array" ref="P9988">IF( $L9988, TRIM(_xll.IMDP("IR", $G$5&amp;$N9988, $G$6)), "" )</f>
        <v/>
      </c>
      <c r="Q9988" t="b" cm="1">
        <f t="array" ref="Q9988">IF(
    $U$1=1, AND($P9988&lt;&gt;"", $P9988&lt;&gt;"...", $P9988&lt;&gt;"입력오류"),
    IF(
        $U$18=1, AND($P9988&lt;&gt;"", $P9988&lt;&gt;"...", $P9988&lt;&gt;"입력오류", ISNUMBER(FIND(INDEX($T$2:$T$7,$U$1),$P9988))),
        IF(
            $U$17="기타", AND($P9988&lt;&gt;"", $P9988&lt;&gt;"...", $P9988&lt;&gt;"입력오류", NOT(ISNUMBER(FIND($T$21:$T$34,$P9988)))),
            AND($P9988&lt;&gt;"", $P9988&lt;&gt;"...", $P9988&lt;&gt;"입력오류", $T$19=$P9988)
        )
    )
)</f>
        <v>0</v>
      </c>
    </row>
    <row r="9989" spans="9:17">
      <c r="I9989">
        <f t="shared" si="469"/>
        <v>9988</v>
      </c>
      <c r="J9989" t="e">
        <f t="shared" si="470"/>
        <v>#N/A</v>
      </c>
      <c r="K9989" t="e">
        <f t="shared" si="468"/>
        <v>#N/A</v>
      </c>
      <c r="L9989" t="b">
        <f>COUNTIF($N$2:N9989, N9989)=1</f>
        <v>0</v>
      </c>
      <c r="M9989" s="37">
        <f>IF( $Q9989, MAX($M$1:M9988)+1, 0)</f>
        <v>0</v>
      </c>
      <c r="N9989" t="e" cm="1">
        <f t="array" ref="N9989">INDEX($A$9:$F$1048576, $J9989, $K9989 )</f>
        <v>#N/A</v>
      </c>
      <c r="O9989" t="e" cm="1">
        <f t="array" ref="O9989">INDEX($B$9:$F$1048576, $J9989, $K9989 )</f>
        <v>#N/A</v>
      </c>
      <c r="P9989" t="str" cm="1">
        <f t="array" ref="P9989">IF( $L9989, TRIM(_xll.IMDP("IR", $G$5&amp;$N9989, $G$6)), "" )</f>
        <v/>
      </c>
      <c r="Q9989" t="b" cm="1">
        <f t="array" ref="Q9989">IF(
    $U$1=1, AND($P9989&lt;&gt;"", $P9989&lt;&gt;"...", $P9989&lt;&gt;"입력오류"),
    IF(
        $U$18=1, AND($P9989&lt;&gt;"", $P9989&lt;&gt;"...", $P9989&lt;&gt;"입력오류", ISNUMBER(FIND(INDEX($T$2:$T$7,$U$1),$P9989))),
        IF(
            $U$17="기타", AND($P9989&lt;&gt;"", $P9989&lt;&gt;"...", $P9989&lt;&gt;"입력오류", NOT(ISNUMBER(FIND($T$21:$T$34,$P9989)))),
            AND($P9989&lt;&gt;"", $P9989&lt;&gt;"...", $P9989&lt;&gt;"입력오류", $T$19=$P9989)
        )
    )
)</f>
        <v>0</v>
      </c>
    </row>
    <row r="9990" spans="9:17">
      <c r="I9990">
        <f t="shared" si="469"/>
        <v>9989</v>
      </c>
      <c r="J9990" t="e">
        <f t="shared" si="470"/>
        <v>#N/A</v>
      </c>
      <c r="K9990" t="e">
        <f t="shared" si="468"/>
        <v>#N/A</v>
      </c>
      <c r="L9990" t="b">
        <f>COUNTIF($N$2:N9990, N9990)=1</f>
        <v>0</v>
      </c>
      <c r="M9990" s="37">
        <f>IF( $Q9990, MAX($M$1:M9989)+1, 0)</f>
        <v>0</v>
      </c>
      <c r="N9990" t="e" cm="1">
        <f t="array" ref="N9990">INDEX($A$9:$F$1048576, $J9990, $K9990 )</f>
        <v>#N/A</v>
      </c>
      <c r="O9990" t="e" cm="1">
        <f t="array" ref="O9990">INDEX($B$9:$F$1048576, $J9990, $K9990 )</f>
        <v>#N/A</v>
      </c>
      <c r="P9990" t="str" cm="1">
        <f t="array" ref="P9990">IF( $L9990, TRIM(_xll.IMDP("IR", $G$5&amp;$N9990, $G$6)), "" )</f>
        <v/>
      </c>
      <c r="Q9990" t="b" cm="1">
        <f t="array" ref="Q9990">IF(
    $U$1=1, AND($P9990&lt;&gt;"", $P9990&lt;&gt;"...", $P9990&lt;&gt;"입력오류"),
    IF(
        $U$18=1, AND($P9990&lt;&gt;"", $P9990&lt;&gt;"...", $P9990&lt;&gt;"입력오류", ISNUMBER(FIND(INDEX($T$2:$T$7,$U$1),$P9990))),
        IF(
            $U$17="기타", AND($P9990&lt;&gt;"", $P9990&lt;&gt;"...", $P9990&lt;&gt;"입력오류", NOT(ISNUMBER(FIND($T$21:$T$34,$P9990)))),
            AND($P9990&lt;&gt;"", $P9990&lt;&gt;"...", $P9990&lt;&gt;"입력오류", $T$19=$P9990)
        )
    )
)</f>
        <v>0</v>
      </c>
    </row>
    <row r="9991" spans="9:17">
      <c r="I9991">
        <f t="shared" si="469"/>
        <v>9990</v>
      </c>
      <c r="J9991" t="e">
        <f t="shared" si="470"/>
        <v>#N/A</v>
      </c>
      <c r="K9991" t="e">
        <f t="shared" si="468"/>
        <v>#N/A</v>
      </c>
      <c r="L9991" t="b">
        <f>COUNTIF($N$2:N9991, N9991)=1</f>
        <v>0</v>
      </c>
      <c r="M9991" s="37">
        <f>IF( $Q9991, MAX($M$1:M9990)+1, 0)</f>
        <v>0</v>
      </c>
      <c r="N9991" t="e" cm="1">
        <f t="array" ref="N9991">INDEX($A$9:$F$1048576, $J9991, $K9991 )</f>
        <v>#N/A</v>
      </c>
      <c r="O9991" t="e" cm="1">
        <f t="array" ref="O9991">INDEX($B$9:$F$1048576, $J9991, $K9991 )</f>
        <v>#N/A</v>
      </c>
      <c r="P9991" t="str" cm="1">
        <f t="array" ref="P9991">IF( $L9991, TRIM(_xll.IMDP("IR", $G$5&amp;$N9991, $G$6)), "" )</f>
        <v/>
      </c>
      <c r="Q9991" t="b" cm="1">
        <f t="array" ref="Q9991">IF(
    $U$1=1, AND($P9991&lt;&gt;"", $P9991&lt;&gt;"...", $P9991&lt;&gt;"입력오류"),
    IF(
        $U$18=1, AND($P9991&lt;&gt;"", $P9991&lt;&gt;"...", $P9991&lt;&gt;"입력오류", ISNUMBER(FIND(INDEX($T$2:$T$7,$U$1),$P9991))),
        IF(
            $U$17="기타", AND($P9991&lt;&gt;"", $P9991&lt;&gt;"...", $P9991&lt;&gt;"입력오류", NOT(ISNUMBER(FIND($T$21:$T$34,$P9991)))),
            AND($P9991&lt;&gt;"", $P9991&lt;&gt;"...", $P9991&lt;&gt;"입력오류", $T$19=$P9991)
        )
    )
)</f>
        <v>0</v>
      </c>
    </row>
    <row r="9992" spans="9:17">
      <c r="I9992">
        <f t="shared" si="469"/>
        <v>9991</v>
      </c>
      <c r="J9992" t="e">
        <f t="shared" si="470"/>
        <v>#N/A</v>
      </c>
      <c r="K9992" t="e">
        <f t="shared" si="468"/>
        <v>#N/A</v>
      </c>
      <c r="L9992" t="b">
        <f>COUNTIF($N$2:N9992, N9992)=1</f>
        <v>0</v>
      </c>
      <c r="M9992" s="37">
        <f>IF( $Q9992, MAX($M$1:M9991)+1, 0)</f>
        <v>0</v>
      </c>
      <c r="N9992" t="e" cm="1">
        <f t="array" ref="N9992">INDEX($A$9:$F$1048576, $J9992, $K9992 )</f>
        <v>#N/A</v>
      </c>
      <c r="O9992" t="e" cm="1">
        <f t="array" ref="O9992">INDEX($B$9:$F$1048576, $J9992, $K9992 )</f>
        <v>#N/A</v>
      </c>
      <c r="P9992" t="str" cm="1">
        <f t="array" ref="P9992">IF( $L9992, TRIM(_xll.IMDP("IR", $G$5&amp;$N9992, $G$6)), "" )</f>
        <v/>
      </c>
      <c r="Q9992" t="b" cm="1">
        <f t="array" ref="Q9992">IF(
    $U$1=1, AND($P9992&lt;&gt;"", $P9992&lt;&gt;"...", $P9992&lt;&gt;"입력오류"),
    IF(
        $U$18=1, AND($P9992&lt;&gt;"", $P9992&lt;&gt;"...", $P9992&lt;&gt;"입력오류", ISNUMBER(FIND(INDEX($T$2:$T$7,$U$1),$P9992))),
        IF(
            $U$17="기타", AND($P9992&lt;&gt;"", $P9992&lt;&gt;"...", $P9992&lt;&gt;"입력오류", NOT(ISNUMBER(FIND($T$21:$T$34,$P9992)))),
            AND($P9992&lt;&gt;"", $P9992&lt;&gt;"...", $P9992&lt;&gt;"입력오류", $T$19=$P9992)
        )
    )
)</f>
        <v>0</v>
      </c>
    </row>
    <row r="9993" spans="9:17">
      <c r="I9993">
        <f t="shared" si="469"/>
        <v>9992</v>
      </c>
      <c r="J9993" t="e">
        <f t="shared" si="470"/>
        <v>#N/A</v>
      </c>
      <c r="K9993" t="e">
        <f t="shared" si="468"/>
        <v>#N/A</v>
      </c>
      <c r="L9993" t="b">
        <f>COUNTIF($N$2:N9993, N9993)=1</f>
        <v>0</v>
      </c>
      <c r="M9993" s="37">
        <f>IF( $Q9993, MAX($M$1:M9992)+1, 0)</f>
        <v>0</v>
      </c>
      <c r="N9993" t="e" cm="1">
        <f t="array" ref="N9993">INDEX($A$9:$F$1048576, $J9993, $K9993 )</f>
        <v>#N/A</v>
      </c>
      <c r="O9993" t="e" cm="1">
        <f t="array" ref="O9993">INDEX($B$9:$F$1048576, $J9993, $K9993 )</f>
        <v>#N/A</v>
      </c>
      <c r="P9993" t="str" cm="1">
        <f t="array" ref="P9993">IF( $L9993, TRIM(_xll.IMDP("IR", $G$5&amp;$N9993, $G$6)), "" )</f>
        <v/>
      </c>
      <c r="Q9993" t="b" cm="1">
        <f t="array" ref="Q9993">IF(
    $U$1=1, AND($P9993&lt;&gt;"", $P9993&lt;&gt;"...", $P9993&lt;&gt;"입력오류"),
    IF(
        $U$18=1, AND($P9993&lt;&gt;"", $P9993&lt;&gt;"...", $P9993&lt;&gt;"입력오류", ISNUMBER(FIND(INDEX($T$2:$T$7,$U$1),$P9993))),
        IF(
            $U$17="기타", AND($P9993&lt;&gt;"", $P9993&lt;&gt;"...", $P9993&lt;&gt;"입력오류", NOT(ISNUMBER(FIND($T$21:$T$34,$P9993)))),
            AND($P9993&lt;&gt;"", $P9993&lt;&gt;"...", $P9993&lt;&gt;"입력오류", $T$19=$P9993)
        )
    )
)</f>
        <v>0</v>
      </c>
    </row>
    <row r="9994" spans="9:17">
      <c r="I9994">
        <f t="shared" si="469"/>
        <v>9993</v>
      </c>
      <c r="J9994" t="e">
        <f t="shared" si="470"/>
        <v>#N/A</v>
      </c>
      <c r="K9994" t="e">
        <f t="shared" si="468"/>
        <v>#N/A</v>
      </c>
      <c r="L9994" t="b">
        <f>COUNTIF($N$2:N9994, N9994)=1</f>
        <v>0</v>
      </c>
      <c r="M9994" s="37">
        <f>IF( $Q9994, MAX($M$1:M9993)+1, 0)</f>
        <v>0</v>
      </c>
      <c r="N9994" t="e" cm="1">
        <f t="array" ref="N9994">INDEX($A$9:$F$1048576, $J9994, $K9994 )</f>
        <v>#N/A</v>
      </c>
      <c r="O9994" t="e" cm="1">
        <f t="array" ref="O9994">INDEX($B$9:$F$1048576, $J9994, $K9994 )</f>
        <v>#N/A</v>
      </c>
      <c r="P9994" t="str" cm="1">
        <f t="array" ref="P9994">IF( $L9994, TRIM(_xll.IMDP("IR", $G$5&amp;$N9994, $G$6)), "" )</f>
        <v/>
      </c>
      <c r="Q9994" t="b" cm="1">
        <f t="array" ref="Q9994">IF(
    $U$1=1, AND($P9994&lt;&gt;"", $P9994&lt;&gt;"...", $P9994&lt;&gt;"입력오류"),
    IF(
        $U$18=1, AND($P9994&lt;&gt;"", $P9994&lt;&gt;"...", $P9994&lt;&gt;"입력오류", ISNUMBER(FIND(INDEX($T$2:$T$7,$U$1),$P9994))),
        IF(
            $U$17="기타", AND($P9994&lt;&gt;"", $P9994&lt;&gt;"...", $P9994&lt;&gt;"입력오류", NOT(ISNUMBER(FIND($T$21:$T$34,$P9994)))),
            AND($P9994&lt;&gt;"", $P9994&lt;&gt;"...", $P9994&lt;&gt;"입력오류", $T$19=$P9994)
        )
    )
)</f>
        <v>0</v>
      </c>
    </row>
    <row r="9995" spans="9:17">
      <c r="I9995">
        <f t="shared" si="469"/>
        <v>9994</v>
      </c>
      <c r="J9995" t="e">
        <f t="shared" si="470"/>
        <v>#N/A</v>
      </c>
      <c r="K9995" t="e">
        <f t="shared" si="468"/>
        <v>#N/A</v>
      </c>
      <c r="L9995" t="b">
        <f>COUNTIF($N$2:N9995, N9995)=1</f>
        <v>0</v>
      </c>
      <c r="M9995" s="37">
        <f>IF( $Q9995, MAX($M$1:M9994)+1, 0)</f>
        <v>0</v>
      </c>
      <c r="N9995" t="e" cm="1">
        <f t="array" ref="N9995">INDEX($A$9:$F$1048576, $J9995, $K9995 )</f>
        <v>#N/A</v>
      </c>
      <c r="O9995" t="e" cm="1">
        <f t="array" ref="O9995">INDEX($B$9:$F$1048576, $J9995, $K9995 )</f>
        <v>#N/A</v>
      </c>
      <c r="P9995" t="str" cm="1">
        <f t="array" ref="P9995">IF( $L9995, TRIM(_xll.IMDP("IR", $G$5&amp;$N9995, $G$6)), "" )</f>
        <v/>
      </c>
      <c r="Q9995" t="b" cm="1">
        <f t="array" ref="Q9995">IF(
    $U$1=1, AND($P9995&lt;&gt;"", $P9995&lt;&gt;"...", $P9995&lt;&gt;"입력오류"),
    IF(
        $U$18=1, AND($P9995&lt;&gt;"", $P9995&lt;&gt;"...", $P9995&lt;&gt;"입력오류", ISNUMBER(FIND(INDEX($T$2:$T$7,$U$1),$P9995))),
        IF(
            $U$17="기타", AND($P9995&lt;&gt;"", $P9995&lt;&gt;"...", $P9995&lt;&gt;"입력오류", NOT(ISNUMBER(FIND($T$21:$T$34,$P9995)))),
            AND($P9995&lt;&gt;"", $P9995&lt;&gt;"...", $P9995&lt;&gt;"입력오류", $T$19=$P9995)
        )
    )
)</f>
        <v>0</v>
      </c>
    </row>
    <row r="9996" spans="9:17">
      <c r="I9996">
        <f t="shared" si="469"/>
        <v>9995</v>
      </c>
      <c r="J9996" t="e">
        <f t="shared" si="470"/>
        <v>#N/A</v>
      </c>
      <c r="K9996" t="e">
        <f t="shared" si="468"/>
        <v>#N/A</v>
      </c>
      <c r="L9996" t="b">
        <f>COUNTIF($N$2:N9996, N9996)=1</f>
        <v>0</v>
      </c>
      <c r="M9996" s="37">
        <f>IF( $Q9996, MAX($M$1:M9995)+1, 0)</f>
        <v>0</v>
      </c>
      <c r="N9996" t="e" cm="1">
        <f t="array" ref="N9996">INDEX($A$9:$F$1048576, $J9996, $K9996 )</f>
        <v>#N/A</v>
      </c>
      <c r="O9996" t="e" cm="1">
        <f t="array" ref="O9996">INDEX($B$9:$F$1048576, $J9996, $K9996 )</f>
        <v>#N/A</v>
      </c>
      <c r="P9996" t="str" cm="1">
        <f t="array" ref="P9996">IF( $L9996, TRIM(_xll.IMDP("IR", $G$5&amp;$N9996, $G$6)), "" )</f>
        <v/>
      </c>
      <c r="Q9996" t="b" cm="1">
        <f t="array" ref="Q9996">IF(
    $U$1=1, AND($P9996&lt;&gt;"", $P9996&lt;&gt;"...", $P9996&lt;&gt;"입력오류"),
    IF(
        $U$18=1, AND($P9996&lt;&gt;"", $P9996&lt;&gt;"...", $P9996&lt;&gt;"입력오류", ISNUMBER(FIND(INDEX($T$2:$T$7,$U$1),$P9996))),
        IF(
            $U$17="기타", AND($P9996&lt;&gt;"", $P9996&lt;&gt;"...", $P9996&lt;&gt;"입력오류", NOT(ISNUMBER(FIND($T$21:$T$34,$P9996)))),
            AND($P9996&lt;&gt;"", $P9996&lt;&gt;"...", $P9996&lt;&gt;"입력오류", $T$19=$P9996)
        )
    )
)</f>
        <v>0</v>
      </c>
    </row>
    <row r="9997" spans="9:17">
      <c r="I9997">
        <f t="shared" si="469"/>
        <v>9996</v>
      </c>
      <c r="J9997" t="e">
        <f t="shared" si="470"/>
        <v>#N/A</v>
      </c>
      <c r="K9997" t="e">
        <f t="shared" si="468"/>
        <v>#N/A</v>
      </c>
      <c r="L9997" t="b">
        <f>COUNTIF($N$2:N9997, N9997)=1</f>
        <v>0</v>
      </c>
      <c r="M9997" s="37">
        <f>IF( $Q9997, MAX($M$1:M9996)+1, 0)</f>
        <v>0</v>
      </c>
      <c r="N9997" t="e" cm="1">
        <f t="array" ref="N9997">INDEX($A$9:$F$1048576, $J9997, $K9997 )</f>
        <v>#N/A</v>
      </c>
      <c r="O9997" t="e" cm="1">
        <f t="array" ref="O9997">INDEX($B$9:$F$1048576, $J9997, $K9997 )</f>
        <v>#N/A</v>
      </c>
      <c r="P9997" t="str" cm="1">
        <f t="array" ref="P9997">IF( $L9997, TRIM(_xll.IMDP("IR", $G$5&amp;$N9997, $G$6)), "" )</f>
        <v/>
      </c>
      <c r="Q9997" t="b" cm="1">
        <f t="array" ref="Q9997">IF(
    $U$1=1, AND($P9997&lt;&gt;"", $P9997&lt;&gt;"...", $P9997&lt;&gt;"입력오류"),
    IF(
        $U$18=1, AND($P9997&lt;&gt;"", $P9997&lt;&gt;"...", $P9997&lt;&gt;"입력오류", ISNUMBER(FIND(INDEX($T$2:$T$7,$U$1),$P9997))),
        IF(
            $U$17="기타", AND($P9997&lt;&gt;"", $P9997&lt;&gt;"...", $P9997&lt;&gt;"입력오류", NOT(ISNUMBER(FIND($T$21:$T$34,$P9997)))),
            AND($P9997&lt;&gt;"", $P9997&lt;&gt;"...", $P9997&lt;&gt;"입력오류", $T$19=$P9997)
        )
    )
)</f>
        <v>0</v>
      </c>
    </row>
    <row r="9998" spans="9:17">
      <c r="I9998">
        <f t="shared" si="469"/>
        <v>9997</v>
      </c>
      <c r="J9998" t="e">
        <f t="shared" si="470"/>
        <v>#N/A</v>
      </c>
      <c r="K9998" t="e">
        <f t="shared" si="468"/>
        <v>#N/A</v>
      </c>
      <c r="L9998" t="b">
        <f>COUNTIF($N$2:N9998, N9998)=1</f>
        <v>0</v>
      </c>
      <c r="M9998" s="37">
        <f>IF( $Q9998, MAX($M$1:M9997)+1, 0)</f>
        <v>0</v>
      </c>
      <c r="N9998" t="e" cm="1">
        <f t="array" ref="N9998">INDEX($A$9:$F$1048576, $J9998, $K9998 )</f>
        <v>#N/A</v>
      </c>
      <c r="O9998" t="e" cm="1">
        <f t="array" ref="O9998">INDEX($B$9:$F$1048576, $J9998, $K9998 )</f>
        <v>#N/A</v>
      </c>
      <c r="P9998" t="str" cm="1">
        <f t="array" ref="P9998">IF( $L9998, TRIM(_xll.IMDP("IR", $G$5&amp;$N9998, $G$6)), "" )</f>
        <v/>
      </c>
      <c r="Q9998" t="b" cm="1">
        <f t="array" ref="Q9998">IF(
    $U$1=1, AND($P9998&lt;&gt;"", $P9998&lt;&gt;"...", $P9998&lt;&gt;"입력오류"),
    IF(
        $U$18=1, AND($P9998&lt;&gt;"", $P9998&lt;&gt;"...", $P9998&lt;&gt;"입력오류", ISNUMBER(FIND(INDEX($T$2:$T$7,$U$1),$P9998))),
        IF(
            $U$17="기타", AND($P9998&lt;&gt;"", $P9998&lt;&gt;"...", $P9998&lt;&gt;"입력오류", NOT(ISNUMBER(FIND($T$21:$T$34,$P9998)))),
            AND($P9998&lt;&gt;"", $P9998&lt;&gt;"...", $P9998&lt;&gt;"입력오류", $T$19=$P9998)
        )
    )
)</f>
        <v>0</v>
      </c>
    </row>
    <row r="9999" spans="9:17">
      <c r="I9999">
        <f t="shared" si="469"/>
        <v>9998</v>
      </c>
      <c r="J9999" t="e">
        <f t="shared" si="470"/>
        <v>#N/A</v>
      </c>
      <c r="K9999" t="e">
        <f t="shared" si="468"/>
        <v>#N/A</v>
      </c>
      <c r="L9999" t="b">
        <f>COUNTIF($N$2:N9999, N9999)=1</f>
        <v>0</v>
      </c>
      <c r="M9999" s="37">
        <f>IF( $Q9999, MAX($M$1:M9998)+1, 0)</f>
        <v>0</v>
      </c>
      <c r="N9999" t="e" cm="1">
        <f t="array" ref="N9999">INDEX($A$9:$F$1048576, $J9999, $K9999 )</f>
        <v>#N/A</v>
      </c>
      <c r="O9999" t="e" cm="1">
        <f t="array" ref="O9999">INDEX($B$9:$F$1048576, $J9999, $K9999 )</f>
        <v>#N/A</v>
      </c>
      <c r="P9999" t="str" cm="1">
        <f t="array" ref="P9999">IF( $L9999, TRIM(_xll.IMDP("IR", $G$5&amp;$N9999, $G$6)), "" )</f>
        <v/>
      </c>
      <c r="Q9999" t="b" cm="1">
        <f t="array" ref="Q9999">IF(
    $U$1=1, AND($P9999&lt;&gt;"", $P9999&lt;&gt;"...", $P9999&lt;&gt;"입력오류"),
    IF(
        $U$18=1, AND($P9999&lt;&gt;"", $P9999&lt;&gt;"...", $P9999&lt;&gt;"입력오류", ISNUMBER(FIND(INDEX($T$2:$T$7,$U$1),$P9999))),
        IF(
            $U$17="기타", AND($P9999&lt;&gt;"", $P9999&lt;&gt;"...", $P9999&lt;&gt;"입력오류", NOT(ISNUMBER(FIND($T$21:$T$34,$P9999)))),
            AND($P9999&lt;&gt;"", $P9999&lt;&gt;"...", $P9999&lt;&gt;"입력오류", $T$19=$P9999)
        )
    )
)</f>
        <v>0</v>
      </c>
    </row>
    <row r="10000" spans="9:17">
      <c r="I10000">
        <f t="shared" si="469"/>
        <v>9999</v>
      </c>
      <c r="J10000" t="e">
        <f t="shared" si="470"/>
        <v>#N/A</v>
      </c>
      <c r="K10000" t="e">
        <f t="shared" si="468"/>
        <v>#N/A</v>
      </c>
      <c r="L10000" t="b">
        <f>COUNTIF($N$2:N10000, N10000)=1</f>
        <v>0</v>
      </c>
      <c r="M10000" s="37">
        <f>IF( $Q10000, MAX($M$1:M9999)+1, 0)</f>
        <v>0</v>
      </c>
      <c r="N10000" t="e" cm="1">
        <f t="array" ref="N10000">INDEX($A$9:$F$1048576, $J10000, $K10000 )</f>
        <v>#N/A</v>
      </c>
      <c r="O10000" t="e" cm="1">
        <f t="array" ref="O10000">INDEX($B$9:$F$1048576, $J10000, $K10000 )</f>
        <v>#N/A</v>
      </c>
      <c r="P10000" t="str" cm="1">
        <f t="array" ref="P10000">IF( $L10000, TRIM(_xll.IMDP("IR", $G$5&amp;$N10000, $G$6)), "" )</f>
        <v/>
      </c>
      <c r="Q10000" t="b" cm="1">
        <f t="array" ref="Q10000">IF(
    $U$1=1, AND($P10000&lt;&gt;"", $P10000&lt;&gt;"...", $P10000&lt;&gt;"입력오류"),
    IF(
        $U$18=1, AND($P10000&lt;&gt;"", $P10000&lt;&gt;"...", $P10000&lt;&gt;"입력오류", ISNUMBER(FIND(INDEX($T$2:$T$7,$U$1),$P10000))),
        IF(
            $U$17="기타", AND($P10000&lt;&gt;"", $P10000&lt;&gt;"...", $P10000&lt;&gt;"입력오류", NOT(ISNUMBER(FIND($T$21:$T$34,$P10000)))),
            AND($P10000&lt;&gt;"", $P10000&lt;&gt;"...", $P10000&lt;&gt;"입력오류", $T$19=$P10000)
        )
    )
)</f>
        <v>0</v>
      </c>
    </row>
    <row r="10001" spans="9:17" ht="12.75" thickBot="1">
      <c r="I10001">
        <f t="shared" si="469"/>
        <v>10000</v>
      </c>
      <c r="J10001" t="e">
        <f t="shared" si="470"/>
        <v>#N/A</v>
      </c>
      <c r="K10001" t="e">
        <f t="shared" si="468"/>
        <v>#N/A</v>
      </c>
      <c r="L10001" t="b">
        <f>COUNTIF($N$2:N10001, N10001)=1</f>
        <v>0</v>
      </c>
      <c r="M10001" s="38">
        <f>IF( $Q10001, MAX($M$1:M10000)+1, 0)</f>
        <v>0</v>
      </c>
      <c r="N10001" t="e" cm="1">
        <f t="array" ref="N10001">INDEX($A$9:$F$1048576, $J10001, $K10001 )</f>
        <v>#N/A</v>
      </c>
      <c r="O10001" t="e" cm="1">
        <f t="array" ref="O10001">INDEX($B$9:$F$1048576, $J10001, $K10001 )</f>
        <v>#N/A</v>
      </c>
      <c r="P10001" t="str" cm="1">
        <f t="array" ref="P10001">IF( $L10001, TRIM(_xll.IMDP("IR", $G$5&amp;$N10001, $G$6)), "" )</f>
        <v/>
      </c>
      <c r="Q10001" t="b" cm="1">
        <f t="array" ref="Q10001">IF(
    $U$1=1, AND($P10001&lt;&gt;"", $P10001&lt;&gt;"...", $P10001&lt;&gt;"입력오류"),
    IF(
        $U$18=1, AND($P10001&lt;&gt;"", $P10001&lt;&gt;"...", $P10001&lt;&gt;"입력오류", ISNUMBER(FIND(INDEX($T$2:$T$7,$U$1),$P10001))),
        IF(
            $U$17="기타", AND($P10001&lt;&gt;"", $P10001&lt;&gt;"...", $P10001&lt;&gt;"입력오류", NOT(ISNUMBER(FIND($T$21:$T$34,$P10001)))),
            AND($P10001&lt;&gt;"", $P10001&lt;&gt;"...", $P10001&lt;&gt;"입력오류", $T$19=$P10001)
        )
    )
)</f>
        <v>0</v>
      </c>
    </row>
  </sheetData>
  <sortState xmlns:xlrd2="http://schemas.microsoft.com/office/spreadsheetml/2017/richdata2" ref="U2:U28">
    <sortCondition ref="U2:U28"/>
  </sortState>
  <mergeCells count="1">
    <mergeCell ref="J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발행사 Term Structure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Snow Jung</cp:lastModifiedBy>
  <dcterms:created xsi:type="dcterms:W3CDTF">2016-10-12T00:30:36Z</dcterms:created>
  <dcterms:modified xsi:type="dcterms:W3CDTF">2024-09-02T00:44:12Z</dcterms:modified>
</cp:coreProperties>
</file>